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codeName="ThisWorkbook" hidePivotFieldList="1" defaultThemeVersion="124226"/>
  <mc:AlternateContent xmlns:mc="http://schemas.openxmlformats.org/markup-compatibility/2006">
    <mc:Choice Requires="x15">
      <x15ac:absPath xmlns:x15ac="http://schemas.microsoft.com/office/spreadsheetml/2010/11/ac" url="G:\SU\Data Analysts-Leeds\HES Publications 2019-20\APC\05. Finalised for Publication\"/>
    </mc:Choice>
  </mc:AlternateContent>
  <xr:revisionPtr revIDLastSave="0" documentId="8_{35F20406-D121-4193-ABB7-DD99CE276C3A}" xr6:coauthVersionLast="45" xr6:coauthVersionMax="45" xr10:uidLastSave="{00000000-0000-0000-0000-000000000000}"/>
  <bookViews>
    <workbookView xWindow="-120" yWindow="-120" windowWidth="29040" windowHeight="15840" tabRatio="746" xr2:uid="{00000000-000D-0000-FFFF-FFFF00000000}"/>
  </bookViews>
  <sheets>
    <sheet name="Title Sheet" sheetId="68" r:id="rId1"/>
    <sheet name="Output" sheetId="38" r:id="rId2"/>
    <sheet name="201819PERCENT" sheetId="73" state="hidden" r:id="rId3"/>
    <sheet name="201920PERCENT" sheetId="74" state="hidden" r:id="rId4"/>
    <sheet name="Table A_1920" sheetId="57" r:id="rId5"/>
    <sheet name="Table B_1920" sheetId="58" r:id="rId6"/>
    <sheet name="Table C_1920" sheetId="59" r:id="rId7"/>
    <sheet name="Table D_1920" sheetId="60" r:id="rId8"/>
    <sheet name="Table E_1920" sheetId="61" r:id="rId9"/>
    <sheet name="Table F_1920" sheetId="62" r:id="rId10"/>
    <sheet name="Table G_1920" sheetId="63" r:id="rId11"/>
    <sheet name="201920 DATA" sheetId="67" r:id="rId12"/>
    <sheet name="201819 DATA" sheetId="66" r:id="rId13"/>
    <sheet name="SHA and Provider List" sheetId="70" state="hidden" r:id="rId14"/>
    <sheet name="SHA and Provider List OLD" sheetId="23" state="hidden" r:id="rId15"/>
  </sheets>
  <externalReferences>
    <externalReference r:id="rId16"/>
  </externalReferences>
  <definedNames>
    <definedName name="_xlnm._FilterDatabase" localSheetId="12" hidden="1">'201819 DATA'!$A$33:$FK$483</definedName>
    <definedName name="_xlnm._FilterDatabase" localSheetId="11" hidden="1">'201920 DATA'!$A$2:$FL$468</definedName>
    <definedName name="_xlnm._FilterDatabase" localSheetId="3" hidden="1">'201920PERCENT'!$A$13:$AZ$496</definedName>
    <definedName name="_xlnm._FilterDatabase" localSheetId="4" hidden="1">'Table A_1920'!$A$27:$Y$510</definedName>
    <definedName name="_xlnm.Print_Area" localSheetId="1">Output!$B$1:$I$355</definedName>
    <definedName name="shortened_providers" localSheetId="13">'SHA and Provider List'!$B$1:$B$473</definedName>
    <definedName name="shortened_providers" localSheetId="0">'[1]SHA and Provider List'!$G$1:$G$474</definedName>
    <definedName name="shortened_providers">'SHA and Provider List OLD'!$G$1:$G$476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91" i="38" l="1"/>
  <c r="H90" i="38"/>
  <c r="H83" i="38"/>
  <c r="H84" i="38"/>
  <c r="H85" i="38"/>
  <c r="H86" i="38"/>
  <c r="H87" i="38"/>
  <c r="H88" i="38"/>
  <c r="H89" i="38"/>
  <c r="H82" i="38"/>
  <c r="H81" i="38"/>
  <c r="F91" i="38"/>
  <c r="F90" i="38"/>
  <c r="F83" i="38"/>
  <c r="F84" i="38"/>
  <c r="F85" i="38"/>
  <c r="F86" i="38"/>
  <c r="F87" i="38"/>
  <c r="F88" i="38"/>
  <c r="F89" i="38"/>
  <c r="F82" i="38"/>
  <c r="F81" i="38"/>
  <c r="F80" i="38"/>
  <c r="H80" i="38"/>
  <c r="D91" i="38"/>
  <c r="D90" i="38"/>
  <c r="D89" i="38"/>
  <c r="D83" i="38"/>
  <c r="D84" i="38"/>
  <c r="D85" i="38"/>
  <c r="D86" i="38"/>
  <c r="D87" i="38"/>
  <c r="D88" i="38"/>
  <c r="D82" i="38"/>
  <c r="D81" i="38"/>
  <c r="J41" i="38" l="1"/>
  <c r="H12" i="74"/>
  <c r="G484" i="74"/>
  <c r="G488" i="74"/>
  <c r="G492" i="74"/>
  <c r="G496" i="74"/>
  <c r="G5" i="73"/>
  <c r="B484" i="74"/>
  <c r="J484" i="74" s="1"/>
  <c r="C484" i="74"/>
  <c r="R484" i="74" s="1"/>
  <c r="D484" i="74"/>
  <c r="B485" i="74"/>
  <c r="F485" i="74" s="1"/>
  <c r="C485" i="74"/>
  <c r="U485" i="74" s="1"/>
  <c r="D485" i="74"/>
  <c r="B486" i="74"/>
  <c r="L486" i="74" s="1"/>
  <c r="C486" i="74"/>
  <c r="T486" i="74" s="1"/>
  <c r="D486" i="74"/>
  <c r="B487" i="74"/>
  <c r="Q487" i="74" s="1"/>
  <c r="C487" i="74"/>
  <c r="D487" i="74"/>
  <c r="B488" i="74"/>
  <c r="J488" i="74" s="1"/>
  <c r="C488" i="74"/>
  <c r="R488" i="74" s="1"/>
  <c r="D488" i="74"/>
  <c r="B489" i="74"/>
  <c r="F489" i="74" s="1"/>
  <c r="C489" i="74"/>
  <c r="U489" i="74" s="1"/>
  <c r="D489" i="74"/>
  <c r="B490" i="74"/>
  <c r="L490" i="74" s="1"/>
  <c r="C490" i="74"/>
  <c r="T490" i="74" s="1"/>
  <c r="D490" i="74"/>
  <c r="B491" i="74"/>
  <c r="Q491" i="74" s="1"/>
  <c r="C491" i="74"/>
  <c r="D491" i="74"/>
  <c r="B492" i="74"/>
  <c r="J492" i="74" s="1"/>
  <c r="C492" i="74"/>
  <c r="R492" i="74" s="1"/>
  <c r="D492" i="74"/>
  <c r="B493" i="74"/>
  <c r="F493" i="74" s="1"/>
  <c r="C493" i="74"/>
  <c r="U493" i="74" s="1"/>
  <c r="D493" i="74"/>
  <c r="B494" i="74"/>
  <c r="L494" i="74" s="1"/>
  <c r="C494" i="74"/>
  <c r="T494" i="74" s="1"/>
  <c r="D494" i="74"/>
  <c r="B495" i="74"/>
  <c r="Q495" i="74" s="1"/>
  <c r="C495" i="74"/>
  <c r="D495" i="74"/>
  <c r="B496" i="74"/>
  <c r="J496" i="74" s="1"/>
  <c r="C496" i="74"/>
  <c r="R496" i="74" s="1"/>
  <c r="D496" i="74"/>
  <c r="F484" i="74"/>
  <c r="F486" i="74"/>
  <c r="F488" i="74"/>
  <c r="F490" i="74"/>
  <c r="F491" i="74"/>
  <c r="F492" i="74"/>
  <c r="F494" i="74"/>
  <c r="F496" i="74"/>
  <c r="AZ9" i="74"/>
  <c r="AZ10" i="74"/>
  <c r="AZ11" i="74"/>
  <c r="D14" i="74"/>
  <c r="D15" i="74"/>
  <c r="D16" i="74"/>
  <c r="D17" i="74"/>
  <c r="D18" i="74"/>
  <c r="D19" i="74"/>
  <c r="D20" i="74"/>
  <c r="D21" i="74"/>
  <c r="D22" i="74"/>
  <c r="D23" i="74"/>
  <c r="D24" i="74"/>
  <c r="D25" i="74"/>
  <c r="D26" i="74"/>
  <c r="D27" i="74"/>
  <c r="D28" i="74"/>
  <c r="D29" i="74"/>
  <c r="D30" i="74"/>
  <c r="D31" i="74"/>
  <c r="D32" i="74"/>
  <c r="D33" i="74"/>
  <c r="D34" i="74"/>
  <c r="D35" i="74"/>
  <c r="D36" i="74"/>
  <c r="D37" i="74"/>
  <c r="D38" i="74"/>
  <c r="D39" i="74"/>
  <c r="D40" i="74"/>
  <c r="D41" i="74"/>
  <c r="D42" i="74"/>
  <c r="D43" i="74"/>
  <c r="D44" i="74"/>
  <c r="D45" i="74"/>
  <c r="D46" i="74"/>
  <c r="D47" i="74"/>
  <c r="D48" i="74"/>
  <c r="D49" i="74"/>
  <c r="D50" i="74"/>
  <c r="D51" i="74"/>
  <c r="D52" i="74"/>
  <c r="D53" i="74"/>
  <c r="D54" i="74"/>
  <c r="D55" i="74"/>
  <c r="D56" i="74"/>
  <c r="D57" i="74"/>
  <c r="D58" i="74"/>
  <c r="D59" i="74"/>
  <c r="D60" i="74"/>
  <c r="D61" i="74"/>
  <c r="D62" i="74"/>
  <c r="D63" i="74"/>
  <c r="D64" i="74"/>
  <c r="D65" i="74"/>
  <c r="D66" i="74"/>
  <c r="D67" i="74"/>
  <c r="D68" i="74"/>
  <c r="D69" i="74"/>
  <c r="D70" i="74"/>
  <c r="D71" i="74"/>
  <c r="D72" i="74"/>
  <c r="D73" i="74"/>
  <c r="D74" i="74"/>
  <c r="D75" i="74"/>
  <c r="D76" i="74"/>
  <c r="D77" i="74"/>
  <c r="D78" i="74"/>
  <c r="D79" i="74"/>
  <c r="D80" i="74"/>
  <c r="D81" i="74"/>
  <c r="D82" i="74"/>
  <c r="D83" i="74"/>
  <c r="D84" i="74"/>
  <c r="D85" i="74"/>
  <c r="D86" i="74"/>
  <c r="D87" i="74"/>
  <c r="D88" i="74"/>
  <c r="D89" i="74"/>
  <c r="D90" i="74"/>
  <c r="D91" i="74"/>
  <c r="D92" i="74"/>
  <c r="D93" i="74"/>
  <c r="D94" i="74"/>
  <c r="D95" i="74"/>
  <c r="D96" i="74"/>
  <c r="D97" i="74"/>
  <c r="D98" i="74"/>
  <c r="D99" i="74"/>
  <c r="D100" i="74"/>
  <c r="D101" i="74"/>
  <c r="D102" i="74"/>
  <c r="D103" i="74"/>
  <c r="D104" i="74"/>
  <c r="D105" i="74"/>
  <c r="D106" i="74"/>
  <c r="D107" i="74"/>
  <c r="D108" i="74"/>
  <c r="D109" i="74"/>
  <c r="D110" i="74"/>
  <c r="D111" i="74"/>
  <c r="D112" i="74"/>
  <c r="D113" i="74"/>
  <c r="D114" i="74"/>
  <c r="D115" i="74"/>
  <c r="D116" i="74"/>
  <c r="D117" i="74"/>
  <c r="D118" i="74"/>
  <c r="D119" i="74"/>
  <c r="D120" i="74"/>
  <c r="D121" i="74"/>
  <c r="D122" i="74"/>
  <c r="D123" i="74"/>
  <c r="D124" i="74"/>
  <c r="D125" i="74"/>
  <c r="D126" i="74"/>
  <c r="D127" i="74"/>
  <c r="D128" i="74"/>
  <c r="D129" i="74"/>
  <c r="D130" i="74"/>
  <c r="D131" i="74"/>
  <c r="D132" i="74"/>
  <c r="D133" i="74"/>
  <c r="D134" i="74"/>
  <c r="D135" i="74"/>
  <c r="D136" i="74"/>
  <c r="D137" i="74"/>
  <c r="D138" i="74"/>
  <c r="D139" i="74"/>
  <c r="D140" i="74"/>
  <c r="D141" i="74"/>
  <c r="D142" i="74"/>
  <c r="D143" i="74"/>
  <c r="D144" i="74"/>
  <c r="D145" i="74"/>
  <c r="D146" i="74"/>
  <c r="D147" i="74"/>
  <c r="D148" i="74"/>
  <c r="D149" i="74"/>
  <c r="D150" i="74"/>
  <c r="D151" i="74"/>
  <c r="D152" i="74"/>
  <c r="D153" i="74"/>
  <c r="D154" i="74"/>
  <c r="D155" i="74"/>
  <c r="D156" i="74"/>
  <c r="D157" i="74"/>
  <c r="D158" i="74"/>
  <c r="D159" i="74"/>
  <c r="D160" i="74"/>
  <c r="D161" i="74"/>
  <c r="D162" i="74"/>
  <c r="D163" i="74"/>
  <c r="D164" i="74"/>
  <c r="D165" i="74"/>
  <c r="D166" i="74"/>
  <c r="D167" i="74"/>
  <c r="D168" i="74"/>
  <c r="D169" i="74"/>
  <c r="D170" i="74"/>
  <c r="D171" i="74"/>
  <c r="D172" i="74"/>
  <c r="D173" i="74"/>
  <c r="D174" i="74"/>
  <c r="D175" i="74"/>
  <c r="D176" i="74"/>
  <c r="D177" i="74"/>
  <c r="D178" i="74"/>
  <c r="D179" i="74"/>
  <c r="D180" i="74"/>
  <c r="D181" i="74"/>
  <c r="D182" i="74"/>
  <c r="D183" i="74"/>
  <c r="D184" i="74"/>
  <c r="D185" i="74"/>
  <c r="D186" i="74"/>
  <c r="D187" i="74"/>
  <c r="D188" i="74"/>
  <c r="D189" i="74"/>
  <c r="D190" i="74"/>
  <c r="D191" i="74"/>
  <c r="D192" i="74"/>
  <c r="D193" i="74"/>
  <c r="D194" i="74"/>
  <c r="D195" i="74"/>
  <c r="D196" i="74"/>
  <c r="D197" i="74"/>
  <c r="D198" i="74"/>
  <c r="D199" i="74"/>
  <c r="D200" i="74"/>
  <c r="D201" i="74"/>
  <c r="D202" i="74"/>
  <c r="D203" i="74"/>
  <c r="D204" i="74"/>
  <c r="D205" i="74"/>
  <c r="D206" i="74"/>
  <c r="D207" i="74"/>
  <c r="D208" i="74"/>
  <c r="D209" i="74"/>
  <c r="D210" i="74"/>
  <c r="D211" i="74"/>
  <c r="D212" i="74"/>
  <c r="D213" i="74"/>
  <c r="D214" i="74"/>
  <c r="D215" i="74"/>
  <c r="D216" i="74"/>
  <c r="D217" i="74"/>
  <c r="D218" i="74"/>
  <c r="D219" i="74"/>
  <c r="D220" i="74"/>
  <c r="D221" i="74"/>
  <c r="D222" i="74"/>
  <c r="D223" i="74"/>
  <c r="D224" i="74"/>
  <c r="D225" i="74"/>
  <c r="D226" i="74"/>
  <c r="D227" i="74"/>
  <c r="D228" i="74"/>
  <c r="D229" i="74"/>
  <c r="D230" i="74"/>
  <c r="D231" i="74"/>
  <c r="D232" i="74"/>
  <c r="D233" i="74"/>
  <c r="D234" i="74"/>
  <c r="D235" i="74"/>
  <c r="D236" i="74"/>
  <c r="D237" i="74"/>
  <c r="D238" i="74"/>
  <c r="D239" i="74"/>
  <c r="D240" i="74"/>
  <c r="D241" i="74"/>
  <c r="D242" i="74"/>
  <c r="D243" i="74"/>
  <c r="D244" i="74"/>
  <c r="D245" i="74"/>
  <c r="D246" i="74"/>
  <c r="D247" i="74"/>
  <c r="D248" i="74"/>
  <c r="D249" i="74"/>
  <c r="D250" i="74"/>
  <c r="D251" i="74"/>
  <c r="D252" i="74"/>
  <c r="D253" i="74"/>
  <c r="D254" i="74"/>
  <c r="D255" i="74"/>
  <c r="D256" i="74"/>
  <c r="D257" i="74"/>
  <c r="D258" i="74"/>
  <c r="D259" i="74"/>
  <c r="D260" i="74"/>
  <c r="D261" i="74"/>
  <c r="D262" i="74"/>
  <c r="D263" i="74"/>
  <c r="D264" i="74"/>
  <c r="D265" i="74"/>
  <c r="D266" i="74"/>
  <c r="D267" i="74"/>
  <c r="D268" i="74"/>
  <c r="D269" i="74"/>
  <c r="D270" i="74"/>
  <c r="D271" i="74"/>
  <c r="D272" i="74"/>
  <c r="D273" i="74"/>
  <c r="D274" i="74"/>
  <c r="D275" i="74"/>
  <c r="D276" i="74"/>
  <c r="D277" i="74"/>
  <c r="D278" i="74"/>
  <c r="D279" i="74"/>
  <c r="D280" i="74"/>
  <c r="D281" i="74"/>
  <c r="D282" i="74"/>
  <c r="D283" i="74"/>
  <c r="D284" i="74"/>
  <c r="D285" i="74"/>
  <c r="D286" i="74"/>
  <c r="D287" i="74"/>
  <c r="D288" i="74"/>
  <c r="D289" i="74"/>
  <c r="D290" i="74"/>
  <c r="D291" i="74"/>
  <c r="D292" i="74"/>
  <c r="D293" i="74"/>
  <c r="D294" i="74"/>
  <c r="D295" i="74"/>
  <c r="D296" i="74"/>
  <c r="D297" i="74"/>
  <c r="D298" i="74"/>
  <c r="D299" i="74"/>
  <c r="D300" i="74"/>
  <c r="D301" i="74"/>
  <c r="D302" i="74"/>
  <c r="D303" i="74"/>
  <c r="D304" i="74"/>
  <c r="D305" i="74"/>
  <c r="D306" i="74"/>
  <c r="D307" i="74"/>
  <c r="D308" i="74"/>
  <c r="D309" i="74"/>
  <c r="D310" i="74"/>
  <c r="D311" i="74"/>
  <c r="D312" i="74"/>
  <c r="D313" i="74"/>
  <c r="D314" i="74"/>
  <c r="D315" i="74"/>
  <c r="D316" i="74"/>
  <c r="D317" i="74"/>
  <c r="D318" i="74"/>
  <c r="D319" i="74"/>
  <c r="D320" i="74"/>
  <c r="D321" i="74"/>
  <c r="D322" i="74"/>
  <c r="D323" i="74"/>
  <c r="D324" i="74"/>
  <c r="D325" i="74"/>
  <c r="D326" i="74"/>
  <c r="D327" i="74"/>
  <c r="D328" i="74"/>
  <c r="D329" i="74"/>
  <c r="D330" i="74"/>
  <c r="D331" i="74"/>
  <c r="D332" i="74"/>
  <c r="D333" i="74"/>
  <c r="D334" i="74"/>
  <c r="D335" i="74"/>
  <c r="D336" i="74"/>
  <c r="D337" i="74"/>
  <c r="D338" i="74"/>
  <c r="D339" i="74"/>
  <c r="D340" i="74"/>
  <c r="D341" i="74"/>
  <c r="D342" i="74"/>
  <c r="D343" i="74"/>
  <c r="D344" i="74"/>
  <c r="D345" i="74"/>
  <c r="D346" i="74"/>
  <c r="D347" i="74"/>
  <c r="D348" i="74"/>
  <c r="D349" i="74"/>
  <c r="D350" i="74"/>
  <c r="D351" i="74"/>
  <c r="D352" i="74"/>
  <c r="D353" i="74"/>
  <c r="D354" i="74"/>
  <c r="D355" i="74"/>
  <c r="D356" i="74"/>
  <c r="D357" i="74"/>
  <c r="D358" i="74"/>
  <c r="D359" i="74"/>
  <c r="D360" i="74"/>
  <c r="D361" i="74"/>
  <c r="D362" i="74"/>
  <c r="D363" i="74"/>
  <c r="D364" i="74"/>
  <c r="D365" i="74"/>
  <c r="D366" i="74"/>
  <c r="D367" i="74"/>
  <c r="D368" i="74"/>
  <c r="D369" i="74"/>
  <c r="D370" i="74"/>
  <c r="D371" i="74"/>
  <c r="D372" i="74"/>
  <c r="D373" i="74"/>
  <c r="D374" i="74"/>
  <c r="D375" i="74"/>
  <c r="D376" i="74"/>
  <c r="D377" i="74"/>
  <c r="D378" i="74"/>
  <c r="D379" i="74"/>
  <c r="D380" i="74"/>
  <c r="D381" i="74"/>
  <c r="D382" i="74"/>
  <c r="D383" i="74"/>
  <c r="D384" i="74"/>
  <c r="D385" i="74"/>
  <c r="D386" i="74"/>
  <c r="D387" i="74"/>
  <c r="D388" i="74"/>
  <c r="D389" i="74"/>
  <c r="D390" i="74"/>
  <c r="D391" i="74"/>
  <c r="D392" i="74"/>
  <c r="D393" i="74"/>
  <c r="D394" i="74"/>
  <c r="D395" i="74"/>
  <c r="D396" i="74"/>
  <c r="D397" i="74"/>
  <c r="D398" i="74"/>
  <c r="D399" i="74"/>
  <c r="D400" i="74"/>
  <c r="D401" i="74"/>
  <c r="D402" i="74"/>
  <c r="D403" i="74"/>
  <c r="D404" i="74"/>
  <c r="D405" i="74"/>
  <c r="D406" i="74"/>
  <c r="D407" i="74"/>
  <c r="D408" i="74"/>
  <c r="D409" i="74"/>
  <c r="D410" i="74"/>
  <c r="D411" i="74"/>
  <c r="D412" i="74"/>
  <c r="D413" i="74"/>
  <c r="D414" i="74"/>
  <c r="D415" i="74"/>
  <c r="D416" i="74"/>
  <c r="D417" i="74"/>
  <c r="D418" i="74"/>
  <c r="D419" i="74"/>
  <c r="D420" i="74"/>
  <c r="D421" i="74"/>
  <c r="D422" i="74"/>
  <c r="D423" i="74"/>
  <c r="D424" i="74"/>
  <c r="D425" i="74"/>
  <c r="D426" i="74"/>
  <c r="D427" i="74"/>
  <c r="D428" i="74"/>
  <c r="D429" i="74"/>
  <c r="D430" i="74"/>
  <c r="D431" i="74"/>
  <c r="D432" i="74"/>
  <c r="D433" i="74"/>
  <c r="D434" i="74"/>
  <c r="D435" i="74"/>
  <c r="D436" i="74"/>
  <c r="D437" i="74"/>
  <c r="D438" i="74"/>
  <c r="D439" i="74"/>
  <c r="D440" i="74"/>
  <c r="D441" i="74"/>
  <c r="D442" i="74"/>
  <c r="D443" i="74"/>
  <c r="D444" i="74"/>
  <c r="D445" i="74"/>
  <c r="D446" i="74"/>
  <c r="D447" i="74"/>
  <c r="D448" i="74"/>
  <c r="D449" i="74"/>
  <c r="D450" i="74"/>
  <c r="D451" i="74"/>
  <c r="D452" i="74"/>
  <c r="D453" i="74"/>
  <c r="D454" i="74"/>
  <c r="D455" i="74"/>
  <c r="D456" i="74"/>
  <c r="D457" i="74"/>
  <c r="D458" i="74"/>
  <c r="D459" i="74"/>
  <c r="D460" i="74"/>
  <c r="D461" i="74"/>
  <c r="D462" i="74"/>
  <c r="D463" i="74"/>
  <c r="D464" i="74"/>
  <c r="D465" i="74"/>
  <c r="D466" i="74"/>
  <c r="D467" i="74"/>
  <c r="D468" i="74"/>
  <c r="D469" i="74"/>
  <c r="D470" i="74"/>
  <c r="D471" i="74"/>
  <c r="D472" i="74"/>
  <c r="D473" i="74"/>
  <c r="D474" i="74"/>
  <c r="D475" i="74"/>
  <c r="D476" i="74"/>
  <c r="D477" i="74"/>
  <c r="D478" i="74"/>
  <c r="D479" i="74"/>
  <c r="D480" i="74"/>
  <c r="D481" i="74"/>
  <c r="D482" i="74"/>
  <c r="D483" i="74"/>
  <c r="D13" i="74"/>
  <c r="D10" i="74"/>
  <c r="D11" i="74"/>
  <c r="C14" i="74"/>
  <c r="C15" i="74"/>
  <c r="C16" i="74"/>
  <c r="C17" i="74"/>
  <c r="C18" i="74"/>
  <c r="C19" i="74"/>
  <c r="C20" i="74"/>
  <c r="C21" i="74"/>
  <c r="C22" i="74"/>
  <c r="C23" i="74"/>
  <c r="C24" i="74"/>
  <c r="C25" i="74"/>
  <c r="C26" i="74"/>
  <c r="C27" i="74"/>
  <c r="C28" i="74"/>
  <c r="C29" i="74"/>
  <c r="C30" i="74"/>
  <c r="C31" i="74"/>
  <c r="C32" i="74"/>
  <c r="C33" i="74"/>
  <c r="C34" i="74"/>
  <c r="C35" i="74"/>
  <c r="C36" i="74"/>
  <c r="C37" i="74"/>
  <c r="C38" i="74"/>
  <c r="C39" i="74"/>
  <c r="C40" i="74"/>
  <c r="C41" i="74"/>
  <c r="C42" i="74"/>
  <c r="C43" i="74"/>
  <c r="C44" i="74"/>
  <c r="C45" i="74"/>
  <c r="C46" i="74"/>
  <c r="C47" i="74"/>
  <c r="C48" i="74"/>
  <c r="C49" i="74"/>
  <c r="C50" i="74"/>
  <c r="C51" i="74"/>
  <c r="C52" i="74"/>
  <c r="C53" i="74"/>
  <c r="C54" i="74"/>
  <c r="C55" i="74"/>
  <c r="C56" i="74"/>
  <c r="C57" i="74"/>
  <c r="C58" i="74"/>
  <c r="C59" i="74"/>
  <c r="C60" i="74"/>
  <c r="C61" i="74"/>
  <c r="C62" i="74"/>
  <c r="C63" i="74"/>
  <c r="C64" i="74"/>
  <c r="C65" i="74"/>
  <c r="C66" i="74"/>
  <c r="C67" i="74"/>
  <c r="C68" i="74"/>
  <c r="C69" i="74"/>
  <c r="C70" i="74"/>
  <c r="C71" i="74"/>
  <c r="C72" i="74"/>
  <c r="C73" i="74"/>
  <c r="C74" i="74"/>
  <c r="C75" i="74"/>
  <c r="C76" i="74"/>
  <c r="C77" i="74"/>
  <c r="C78" i="74"/>
  <c r="C79" i="74"/>
  <c r="C80" i="74"/>
  <c r="C81" i="74"/>
  <c r="C82" i="74"/>
  <c r="C83" i="74"/>
  <c r="C84" i="74"/>
  <c r="C85" i="74"/>
  <c r="C86" i="74"/>
  <c r="C87" i="74"/>
  <c r="C88" i="74"/>
  <c r="C89" i="74"/>
  <c r="C90" i="74"/>
  <c r="C91" i="74"/>
  <c r="C92" i="74"/>
  <c r="C93" i="74"/>
  <c r="C94" i="74"/>
  <c r="C95" i="74"/>
  <c r="C96" i="74"/>
  <c r="C97" i="74"/>
  <c r="C98" i="74"/>
  <c r="C99" i="74"/>
  <c r="C100" i="74"/>
  <c r="C101" i="74"/>
  <c r="C102" i="74"/>
  <c r="C103" i="74"/>
  <c r="C104" i="74"/>
  <c r="C105" i="74"/>
  <c r="C106" i="74"/>
  <c r="C107" i="74"/>
  <c r="C108" i="74"/>
  <c r="C109" i="74"/>
  <c r="C110" i="74"/>
  <c r="C111" i="74"/>
  <c r="C112" i="74"/>
  <c r="C113" i="74"/>
  <c r="C114" i="74"/>
  <c r="C115" i="74"/>
  <c r="C116" i="74"/>
  <c r="C117" i="74"/>
  <c r="C118" i="74"/>
  <c r="C119" i="74"/>
  <c r="C120" i="74"/>
  <c r="C121" i="74"/>
  <c r="C122" i="74"/>
  <c r="C123" i="74"/>
  <c r="C124" i="74"/>
  <c r="C125" i="74"/>
  <c r="C126" i="74"/>
  <c r="C127" i="74"/>
  <c r="C128" i="74"/>
  <c r="C129" i="74"/>
  <c r="C130" i="74"/>
  <c r="C131" i="74"/>
  <c r="C132" i="74"/>
  <c r="C133" i="74"/>
  <c r="C134" i="74"/>
  <c r="C135" i="74"/>
  <c r="C136" i="74"/>
  <c r="C137" i="74"/>
  <c r="C138" i="74"/>
  <c r="C139" i="74"/>
  <c r="C140" i="74"/>
  <c r="C141" i="74"/>
  <c r="C142" i="74"/>
  <c r="C143" i="74"/>
  <c r="C144" i="74"/>
  <c r="C145" i="74"/>
  <c r="C146" i="74"/>
  <c r="C147" i="74"/>
  <c r="C148" i="74"/>
  <c r="C149" i="74"/>
  <c r="C150" i="74"/>
  <c r="C151" i="74"/>
  <c r="C152" i="74"/>
  <c r="C153" i="74"/>
  <c r="C154" i="74"/>
  <c r="C155" i="74"/>
  <c r="C156" i="74"/>
  <c r="C157" i="74"/>
  <c r="C158" i="74"/>
  <c r="C159" i="74"/>
  <c r="C160" i="74"/>
  <c r="C161" i="74"/>
  <c r="C162" i="74"/>
  <c r="C163" i="74"/>
  <c r="C164" i="74"/>
  <c r="C165" i="74"/>
  <c r="C166" i="74"/>
  <c r="C167" i="74"/>
  <c r="C168" i="74"/>
  <c r="C169" i="74"/>
  <c r="C170" i="74"/>
  <c r="C171" i="74"/>
  <c r="C172" i="74"/>
  <c r="C173" i="74"/>
  <c r="C174" i="74"/>
  <c r="C175" i="74"/>
  <c r="C176" i="74"/>
  <c r="C177" i="74"/>
  <c r="C178" i="74"/>
  <c r="C179" i="74"/>
  <c r="C180" i="74"/>
  <c r="C181" i="74"/>
  <c r="C182" i="74"/>
  <c r="C183" i="74"/>
  <c r="C184" i="74"/>
  <c r="C185" i="74"/>
  <c r="C186" i="74"/>
  <c r="C187" i="74"/>
  <c r="C188" i="74"/>
  <c r="C189" i="74"/>
  <c r="C190" i="74"/>
  <c r="C191" i="74"/>
  <c r="C192" i="74"/>
  <c r="C193" i="74"/>
  <c r="C194" i="74"/>
  <c r="C195" i="74"/>
  <c r="C196" i="74"/>
  <c r="C197" i="74"/>
  <c r="C198" i="74"/>
  <c r="C199" i="74"/>
  <c r="C200" i="74"/>
  <c r="C201" i="74"/>
  <c r="C202" i="74"/>
  <c r="C203" i="74"/>
  <c r="C204" i="74"/>
  <c r="C205" i="74"/>
  <c r="C206" i="74"/>
  <c r="C207" i="74"/>
  <c r="C208" i="74"/>
  <c r="C209" i="74"/>
  <c r="C210" i="74"/>
  <c r="C211" i="74"/>
  <c r="C212" i="74"/>
  <c r="C213" i="74"/>
  <c r="C214" i="74"/>
  <c r="C215" i="74"/>
  <c r="C216" i="74"/>
  <c r="C217" i="74"/>
  <c r="C218" i="74"/>
  <c r="C219" i="74"/>
  <c r="C220" i="74"/>
  <c r="C221" i="74"/>
  <c r="C222" i="74"/>
  <c r="C223" i="74"/>
  <c r="C224" i="74"/>
  <c r="C225" i="74"/>
  <c r="C226" i="74"/>
  <c r="C227" i="74"/>
  <c r="C228" i="74"/>
  <c r="C229" i="74"/>
  <c r="C230" i="74"/>
  <c r="C231" i="74"/>
  <c r="C232" i="74"/>
  <c r="C233" i="74"/>
  <c r="C234" i="74"/>
  <c r="C235" i="74"/>
  <c r="C236" i="74"/>
  <c r="C237" i="74"/>
  <c r="C238" i="74"/>
  <c r="C239" i="74"/>
  <c r="C240" i="74"/>
  <c r="C241" i="74"/>
  <c r="C242" i="74"/>
  <c r="C243" i="74"/>
  <c r="C244" i="74"/>
  <c r="C245" i="74"/>
  <c r="C246" i="74"/>
  <c r="C247" i="74"/>
  <c r="C248" i="74"/>
  <c r="C249" i="74"/>
  <c r="C250" i="74"/>
  <c r="C251" i="74"/>
  <c r="C252" i="74"/>
  <c r="C253" i="74"/>
  <c r="C254" i="74"/>
  <c r="C255" i="74"/>
  <c r="C256" i="74"/>
  <c r="C257" i="74"/>
  <c r="C258" i="74"/>
  <c r="C259" i="74"/>
  <c r="C260" i="74"/>
  <c r="C261" i="74"/>
  <c r="C262" i="74"/>
  <c r="C263" i="74"/>
  <c r="C264" i="74"/>
  <c r="C265" i="74"/>
  <c r="C266" i="74"/>
  <c r="C267" i="74"/>
  <c r="C268" i="74"/>
  <c r="C269" i="74"/>
  <c r="C270" i="74"/>
  <c r="C271" i="74"/>
  <c r="C272" i="74"/>
  <c r="C273" i="74"/>
  <c r="C274" i="74"/>
  <c r="C275" i="74"/>
  <c r="C276" i="74"/>
  <c r="C277" i="74"/>
  <c r="C278" i="74"/>
  <c r="C279" i="74"/>
  <c r="C280" i="74"/>
  <c r="C281" i="74"/>
  <c r="C282" i="74"/>
  <c r="C283" i="74"/>
  <c r="C284" i="74"/>
  <c r="C285" i="74"/>
  <c r="C286" i="74"/>
  <c r="C287" i="74"/>
  <c r="C288" i="74"/>
  <c r="C289" i="74"/>
  <c r="C290" i="74"/>
  <c r="C291" i="74"/>
  <c r="C292" i="74"/>
  <c r="C293" i="74"/>
  <c r="C294" i="74"/>
  <c r="C295" i="74"/>
  <c r="C296" i="74"/>
  <c r="C297" i="74"/>
  <c r="C298" i="74"/>
  <c r="C299" i="74"/>
  <c r="C300" i="74"/>
  <c r="C301" i="74"/>
  <c r="C302" i="74"/>
  <c r="C303" i="74"/>
  <c r="C304" i="74"/>
  <c r="C305" i="74"/>
  <c r="C306" i="74"/>
  <c r="C307" i="74"/>
  <c r="C308" i="74"/>
  <c r="C309" i="74"/>
  <c r="C310" i="74"/>
  <c r="C311" i="74"/>
  <c r="C312" i="74"/>
  <c r="C313" i="74"/>
  <c r="C314" i="74"/>
  <c r="C315" i="74"/>
  <c r="C316" i="74"/>
  <c r="C317" i="74"/>
  <c r="C318" i="74"/>
  <c r="C319" i="74"/>
  <c r="C320" i="74"/>
  <c r="C321" i="74"/>
  <c r="C322" i="74"/>
  <c r="C323" i="74"/>
  <c r="C324" i="74"/>
  <c r="C325" i="74"/>
  <c r="C326" i="74"/>
  <c r="C327" i="74"/>
  <c r="C328" i="74"/>
  <c r="C329" i="74"/>
  <c r="C330" i="74"/>
  <c r="C331" i="74"/>
  <c r="C332" i="74"/>
  <c r="C333" i="74"/>
  <c r="C334" i="74"/>
  <c r="C335" i="74"/>
  <c r="C336" i="74"/>
  <c r="C337" i="74"/>
  <c r="C338" i="74"/>
  <c r="C339" i="74"/>
  <c r="C340" i="74"/>
  <c r="C341" i="74"/>
  <c r="C342" i="74"/>
  <c r="C343" i="74"/>
  <c r="C344" i="74"/>
  <c r="C345" i="74"/>
  <c r="C346" i="74"/>
  <c r="C347" i="74"/>
  <c r="C348" i="74"/>
  <c r="C349" i="74"/>
  <c r="C350" i="74"/>
  <c r="C351" i="74"/>
  <c r="C352" i="74"/>
  <c r="C353" i="74"/>
  <c r="C354" i="74"/>
  <c r="C355" i="74"/>
  <c r="C356" i="74"/>
  <c r="C357" i="74"/>
  <c r="C358" i="74"/>
  <c r="C359" i="74"/>
  <c r="C360" i="74"/>
  <c r="C361" i="74"/>
  <c r="C362" i="74"/>
  <c r="C363" i="74"/>
  <c r="C364" i="74"/>
  <c r="C365" i="74"/>
  <c r="C366" i="74"/>
  <c r="C367" i="74"/>
  <c r="C368" i="74"/>
  <c r="C369" i="74"/>
  <c r="C370" i="74"/>
  <c r="C371" i="74"/>
  <c r="C372" i="74"/>
  <c r="C373" i="74"/>
  <c r="C374" i="74"/>
  <c r="C375" i="74"/>
  <c r="C376" i="74"/>
  <c r="C377" i="74"/>
  <c r="C378" i="74"/>
  <c r="C379" i="74"/>
  <c r="C380" i="74"/>
  <c r="C381" i="74"/>
  <c r="C382" i="74"/>
  <c r="C383" i="74"/>
  <c r="C384" i="74"/>
  <c r="C385" i="74"/>
  <c r="C386" i="74"/>
  <c r="C387" i="74"/>
  <c r="C388" i="74"/>
  <c r="C389" i="74"/>
  <c r="C390" i="74"/>
  <c r="C391" i="74"/>
  <c r="C392" i="74"/>
  <c r="C393" i="74"/>
  <c r="C394" i="74"/>
  <c r="C395" i="74"/>
  <c r="C396" i="74"/>
  <c r="C397" i="74"/>
  <c r="C398" i="74"/>
  <c r="C399" i="74"/>
  <c r="C400" i="74"/>
  <c r="C401" i="74"/>
  <c r="C402" i="74"/>
  <c r="C403" i="74"/>
  <c r="C404" i="74"/>
  <c r="C405" i="74"/>
  <c r="C406" i="74"/>
  <c r="C407" i="74"/>
  <c r="C408" i="74"/>
  <c r="C409" i="74"/>
  <c r="C410" i="74"/>
  <c r="C411" i="74"/>
  <c r="C412" i="74"/>
  <c r="C413" i="74"/>
  <c r="C414" i="74"/>
  <c r="C415" i="74"/>
  <c r="C416" i="74"/>
  <c r="C417" i="74"/>
  <c r="C418" i="74"/>
  <c r="C419" i="74"/>
  <c r="C420" i="74"/>
  <c r="C421" i="74"/>
  <c r="C422" i="74"/>
  <c r="C423" i="74"/>
  <c r="C424" i="74"/>
  <c r="C425" i="74"/>
  <c r="C426" i="74"/>
  <c r="C427" i="74"/>
  <c r="C428" i="74"/>
  <c r="C429" i="74"/>
  <c r="C430" i="74"/>
  <c r="C431" i="74"/>
  <c r="C432" i="74"/>
  <c r="C433" i="74"/>
  <c r="C434" i="74"/>
  <c r="C435" i="74"/>
  <c r="C436" i="74"/>
  <c r="C437" i="74"/>
  <c r="C438" i="74"/>
  <c r="C439" i="74"/>
  <c r="C440" i="74"/>
  <c r="C441" i="74"/>
  <c r="C442" i="74"/>
  <c r="C443" i="74"/>
  <c r="C444" i="74"/>
  <c r="C445" i="74"/>
  <c r="C446" i="74"/>
  <c r="C447" i="74"/>
  <c r="C448" i="74"/>
  <c r="C449" i="74"/>
  <c r="C450" i="74"/>
  <c r="C451" i="74"/>
  <c r="C452" i="74"/>
  <c r="C453" i="74"/>
  <c r="C454" i="74"/>
  <c r="C455" i="74"/>
  <c r="C456" i="74"/>
  <c r="C457" i="74"/>
  <c r="C458" i="74"/>
  <c r="C459" i="74"/>
  <c r="C460" i="74"/>
  <c r="C461" i="74"/>
  <c r="C462" i="74"/>
  <c r="C463" i="74"/>
  <c r="C464" i="74"/>
  <c r="C465" i="74"/>
  <c r="C466" i="74"/>
  <c r="C467" i="74"/>
  <c r="C468" i="74"/>
  <c r="C469" i="74"/>
  <c r="C470" i="74"/>
  <c r="C471" i="74"/>
  <c r="C472" i="74"/>
  <c r="C473" i="74"/>
  <c r="C474" i="74"/>
  <c r="C475" i="74"/>
  <c r="C476" i="74"/>
  <c r="C477" i="74"/>
  <c r="C478" i="74"/>
  <c r="C479" i="74"/>
  <c r="C480" i="74"/>
  <c r="C481" i="74"/>
  <c r="C482" i="74"/>
  <c r="C483" i="74"/>
  <c r="C13" i="74"/>
  <c r="B14" i="74"/>
  <c r="B15" i="74"/>
  <c r="B16" i="74"/>
  <c r="B17" i="74"/>
  <c r="B18" i="74"/>
  <c r="B19" i="74"/>
  <c r="B20" i="74"/>
  <c r="B21" i="74"/>
  <c r="B22" i="74"/>
  <c r="B23" i="74"/>
  <c r="B24" i="74"/>
  <c r="B25" i="74"/>
  <c r="B26" i="74"/>
  <c r="B27" i="74"/>
  <c r="B28" i="74"/>
  <c r="B29" i="74"/>
  <c r="B30" i="74"/>
  <c r="B31" i="74"/>
  <c r="B32" i="74"/>
  <c r="B33" i="74"/>
  <c r="B34" i="74"/>
  <c r="B35" i="74"/>
  <c r="B36" i="74"/>
  <c r="B37" i="74"/>
  <c r="B38" i="74"/>
  <c r="B39" i="74"/>
  <c r="B40" i="74"/>
  <c r="B41" i="74"/>
  <c r="B42" i="74"/>
  <c r="B43" i="74"/>
  <c r="B44" i="74"/>
  <c r="B45" i="74"/>
  <c r="B46" i="74"/>
  <c r="B47" i="74"/>
  <c r="B48" i="74"/>
  <c r="B49" i="74"/>
  <c r="B50" i="74"/>
  <c r="B51" i="74"/>
  <c r="B52" i="74"/>
  <c r="B53" i="74"/>
  <c r="B54" i="74"/>
  <c r="B55" i="74"/>
  <c r="B56" i="74"/>
  <c r="B57" i="74"/>
  <c r="B58" i="74"/>
  <c r="B59" i="74"/>
  <c r="B60" i="74"/>
  <c r="B61" i="74"/>
  <c r="B62" i="74"/>
  <c r="B63" i="74"/>
  <c r="B64" i="74"/>
  <c r="B65" i="74"/>
  <c r="B66" i="74"/>
  <c r="B67" i="74"/>
  <c r="B68" i="74"/>
  <c r="B69" i="74"/>
  <c r="B70" i="74"/>
  <c r="B71" i="74"/>
  <c r="B72" i="74"/>
  <c r="B73" i="74"/>
  <c r="B74" i="74"/>
  <c r="B75" i="74"/>
  <c r="B76" i="74"/>
  <c r="B77" i="74"/>
  <c r="B78" i="74"/>
  <c r="B79" i="74"/>
  <c r="B80" i="74"/>
  <c r="B81" i="74"/>
  <c r="B82" i="74"/>
  <c r="B83" i="74"/>
  <c r="B84" i="74"/>
  <c r="B85" i="74"/>
  <c r="B86" i="74"/>
  <c r="B87" i="74"/>
  <c r="B88" i="74"/>
  <c r="B89" i="74"/>
  <c r="B90" i="74"/>
  <c r="B91" i="74"/>
  <c r="B92" i="74"/>
  <c r="B93" i="74"/>
  <c r="B94" i="74"/>
  <c r="B95" i="74"/>
  <c r="B96" i="74"/>
  <c r="B97" i="74"/>
  <c r="B98" i="74"/>
  <c r="B99" i="74"/>
  <c r="B100" i="74"/>
  <c r="B101" i="74"/>
  <c r="B102" i="74"/>
  <c r="B103" i="74"/>
  <c r="B104" i="74"/>
  <c r="B105" i="74"/>
  <c r="B106" i="74"/>
  <c r="B107" i="74"/>
  <c r="B108" i="74"/>
  <c r="B109" i="74"/>
  <c r="B110" i="74"/>
  <c r="B111" i="74"/>
  <c r="B112" i="74"/>
  <c r="B113" i="74"/>
  <c r="B114" i="74"/>
  <c r="B115" i="74"/>
  <c r="B116" i="74"/>
  <c r="B117" i="74"/>
  <c r="B118" i="74"/>
  <c r="B119" i="74"/>
  <c r="B120" i="74"/>
  <c r="B121" i="74"/>
  <c r="B122" i="74"/>
  <c r="B123" i="74"/>
  <c r="B124" i="74"/>
  <c r="B125" i="74"/>
  <c r="B126" i="74"/>
  <c r="B127" i="74"/>
  <c r="B128" i="74"/>
  <c r="B129" i="74"/>
  <c r="B130" i="74"/>
  <c r="B131" i="74"/>
  <c r="B132" i="74"/>
  <c r="B133" i="74"/>
  <c r="B134" i="74"/>
  <c r="B135" i="74"/>
  <c r="B136" i="74"/>
  <c r="B137" i="74"/>
  <c r="B138" i="74"/>
  <c r="B139" i="74"/>
  <c r="B140" i="74"/>
  <c r="B141" i="74"/>
  <c r="B142" i="74"/>
  <c r="B143" i="74"/>
  <c r="B144" i="74"/>
  <c r="B145" i="74"/>
  <c r="B146" i="74"/>
  <c r="B147" i="74"/>
  <c r="B148" i="74"/>
  <c r="B149" i="74"/>
  <c r="B150" i="74"/>
  <c r="B151" i="74"/>
  <c r="B152" i="74"/>
  <c r="B153" i="74"/>
  <c r="B154" i="74"/>
  <c r="B155" i="74"/>
  <c r="B156" i="74"/>
  <c r="B157" i="74"/>
  <c r="B158" i="74"/>
  <c r="B159" i="74"/>
  <c r="B160" i="74"/>
  <c r="B161" i="74"/>
  <c r="B162" i="74"/>
  <c r="B163" i="74"/>
  <c r="B164" i="74"/>
  <c r="B165" i="74"/>
  <c r="B166" i="74"/>
  <c r="B167" i="74"/>
  <c r="B168" i="74"/>
  <c r="B169" i="74"/>
  <c r="B170" i="74"/>
  <c r="B171" i="74"/>
  <c r="B172" i="74"/>
  <c r="B173" i="74"/>
  <c r="B174" i="74"/>
  <c r="B175" i="74"/>
  <c r="B176" i="74"/>
  <c r="B177" i="74"/>
  <c r="B178" i="74"/>
  <c r="B179" i="74"/>
  <c r="B180" i="74"/>
  <c r="B181" i="74"/>
  <c r="B182" i="74"/>
  <c r="B183" i="74"/>
  <c r="B184" i="74"/>
  <c r="B185" i="74"/>
  <c r="B186" i="74"/>
  <c r="B187" i="74"/>
  <c r="B188" i="74"/>
  <c r="B189" i="74"/>
  <c r="B190" i="74"/>
  <c r="B191" i="74"/>
  <c r="B192" i="74"/>
  <c r="B193" i="74"/>
  <c r="B194" i="74"/>
  <c r="B195" i="74"/>
  <c r="B196" i="74"/>
  <c r="B197" i="74"/>
  <c r="B198" i="74"/>
  <c r="B199" i="74"/>
  <c r="B200" i="74"/>
  <c r="B201" i="74"/>
  <c r="B202" i="74"/>
  <c r="B203" i="74"/>
  <c r="B204" i="74"/>
  <c r="B205" i="74"/>
  <c r="B206" i="74"/>
  <c r="B207" i="74"/>
  <c r="B208" i="74"/>
  <c r="B209" i="74"/>
  <c r="B210" i="74"/>
  <c r="B211" i="74"/>
  <c r="B212" i="74"/>
  <c r="B213" i="74"/>
  <c r="B214" i="74"/>
  <c r="B215" i="74"/>
  <c r="B216" i="74"/>
  <c r="B217" i="74"/>
  <c r="B218" i="74"/>
  <c r="B219" i="74"/>
  <c r="B220" i="74"/>
  <c r="B221" i="74"/>
  <c r="B222" i="74"/>
  <c r="B223" i="74"/>
  <c r="B224" i="74"/>
  <c r="B225" i="74"/>
  <c r="B226" i="74"/>
  <c r="B227" i="74"/>
  <c r="B228" i="74"/>
  <c r="B229" i="74"/>
  <c r="B230" i="74"/>
  <c r="B231" i="74"/>
  <c r="B232" i="74"/>
  <c r="B233" i="74"/>
  <c r="B234" i="74"/>
  <c r="B235" i="74"/>
  <c r="B236" i="74"/>
  <c r="B237" i="74"/>
  <c r="B238" i="74"/>
  <c r="B239" i="74"/>
  <c r="B240" i="74"/>
  <c r="B241" i="74"/>
  <c r="B242" i="74"/>
  <c r="B243" i="74"/>
  <c r="B244" i="74"/>
  <c r="B245" i="74"/>
  <c r="B246" i="74"/>
  <c r="B247" i="74"/>
  <c r="B248" i="74"/>
  <c r="B249" i="74"/>
  <c r="B250" i="74"/>
  <c r="B251" i="74"/>
  <c r="B252" i="74"/>
  <c r="B253" i="74"/>
  <c r="B254" i="74"/>
  <c r="B255" i="74"/>
  <c r="B256" i="74"/>
  <c r="B257" i="74"/>
  <c r="B258" i="74"/>
  <c r="B259" i="74"/>
  <c r="B260" i="74"/>
  <c r="B261" i="74"/>
  <c r="B262" i="74"/>
  <c r="B263" i="74"/>
  <c r="B264" i="74"/>
  <c r="B265" i="74"/>
  <c r="B266" i="74"/>
  <c r="B267" i="74"/>
  <c r="B268" i="74"/>
  <c r="B269" i="74"/>
  <c r="B270" i="74"/>
  <c r="B271" i="74"/>
  <c r="B272" i="74"/>
  <c r="B273" i="74"/>
  <c r="B274" i="74"/>
  <c r="B275" i="74"/>
  <c r="B276" i="74"/>
  <c r="B277" i="74"/>
  <c r="B278" i="74"/>
  <c r="B279" i="74"/>
  <c r="B280" i="74"/>
  <c r="B281" i="74"/>
  <c r="B282" i="74"/>
  <c r="B283" i="74"/>
  <c r="B284" i="74"/>
  <c r="B285" i="74"/>
  <c r="B286" i="74"/>
  <c r="B287" i="74"/>
  <c r="B288" i="74"/>
  <c r="B289" i="74"/>
  <c r="B290" i="74"/>
  <c r="B291" i="74"/>
  <c r="B292" i="74"/>
  <c r="B293" i="74"/>
  <c r="B294" i="74"/>
  <c r="B295" i="74"/>
  <c r="B296" i="74"/>
  <c r="B297" i="74"/>
  <c r="B298" i="74"/>
  <c r="B299" i="74"/>
  <c r="B300" i="74"/>
  <c r="B301" i="74"/>
  <c r="B302" i="74"/>
  <c r="B303" i="74"/>
  <c r="B304" i="74"/>
  <c r="B305" i="74"/>
  <c r="B306" i="74"/>
  <c r="B307" i="74"/>
  <c r="B308" i="74"/>
  <c r="B309" i="74"/>
  <c r="B310" i="74"/>
  <c r="B311" i="74"/>
  <c r="B312" i="74"/>
  <c r="B313" i="74"/>
  <c r="B314" i="74"/>
  <c r="B315" i="74"/>
  <c r="B316" i="74"/>
  <c r="B317" i="74"/>
  <c r="B318" i="74"/>
  <c r="B319" i="74"/>
  <c r="B320" i="74"/>
  <c r="B321" i="74"/>
  <c r="B322" i="74"/>
  <c r="B323" i="74"/>
  <c r="B324" i="74"/>
  <c r="B325" i="74"/>
  <c r="B326" i="74"/>
  <c r="B327" i="74"/>
  <c r="B328" i="74"/>
  <c r="B329" i="74"/>
  <c r="B330" i="74"/>
  <c r="B331" i="74"/>
  <c r="B332" i="74"/>
  <c r="B333" i="74"/>
  <c r="B334" i="74"/>
  <c r="B335" i="74"/>
  <c r="B336" i="74"/>
  <c r="B337" i="74"/>
  <c r="B338" i="74"/>
  <c r="B339" i="74"/>
  <c r="B340" i="74"/>
  <c r="B341" i="74"/>
  <c r="B342" i="74"/>
  <c r="B343" i="74"/>
  <c r="B344" i="74"/>
  <c r="B345" i="74"/>
  <c r="B346" i="74"/>
  <c r="B347" i="74"/>
  <c r="B348" i="74"/>
  <c r="B349" i="74"/>
  <c r="B350" i="74"/>
  <c r="B351" i="74"/>
  <c r="B352" i="74"/>
  <c r="B353" i="74"/>
  <c r="B354" i="74"/>
  <c r="B355" i="74"/>
  <c r="B356" i="74"/>
  <c r="B357" i="74"/>
  <c r="B358" i="74"/>
  <c r="B359" i="74"/>
  <c r="B360" i="74"/>
  <c r="B361" i="74"/>
  <c r="B362" i="74"/>
  <c r="B363" i="74"/>
  <c r="B364" i="74"/>
  <c r="B365" i="74"/>
  <c r="B366" i="74"/>
  <c r="B367" i="74"/>
  <c r="B368" i="74"/>
  <c r="B369" i="74"/>
  <c r="B370" i="74"/>
  <c r="B371" i="74"/>
  <c r="B372" i="74"/>
  <c r="B373" i="74"/>
  <c r="B374" i="74"/>
  <c r="B375" i="74"/>
  <c r="B376" i="74"/>
  <c r="B377" i="74"/>
  <c r="B378" i="74"/>
  <c r="B379" i="74"/>
  <c r="B380" i="74"/>
  <c r="B381" i="74"/>
  <c r="B382" i="74"/>
  <c r="B383" i="74"/>
  <c r="B384" i="74"/>
  <c r="B385" i="74"/>
  <c r="B386" i="74"/>
  <c r="B387" i="74"/>
  <c r="B388" i="74"/>
  <c r="B389" i="74"/>
  <c r="B390" i="74"/>
  <c r="B391" i="74"/>
  <c r="B392" i="74"/>
  <c r="B393" i="74"/>
  <c r="B394" i="74"/>
  <c r="B395" i="74"/>
  <c r="B396" i="74"/>
  <c r="B397" i="74"/>
  <c r="B398" i="74"/>
  <c r="B399" i="74"/>
  <c r="B400" i="74"/>
  <c r="B401" i="74"/>
  <c r="B402" i="74"/>
  <c r="B403" i="74"/>
  <c r="B404" i="74"/>
  <c r="B405" i="74"/>
  <c r="B406" i="74"/>
  <c r="B407" i="74"/>
  <c r="B408" i="74"/>
  <c r="B409" i="74"/>
  <c r="B410" i="74"/>
  <c r="B411" i="74"/>
  <c r="B412" i="74"/>
  <c r="B413" i="74"/>
  <c r="B414" i="74"/>
  <c r="B415" i="74"/>
  <c r="B416" i="74"/>
  <c r="B417" i="74"/>
  <c r="B418" i="74"/>
  <c r="B419" i="74"/>
  <c r="B420" i="74"/>
  <c r="B421" i="74"/>
  <c r="B422" i="74"/>
  <c r="B423" i="74"/>
  <c r="B424" i="74"/>
  <c r="B425" i="74"/>
  <c r="B426" i="74"/>
  <c r="B427" i="74"/>
  <c r="B428" i="74"/>
  <c r="B429" i="74"/>
  <c r="B430" i="74"/>
  <c r="B431" i="74"/>
  <c r="B432" i="74"/>
  <c r="B433" i="74"/>
  <c r="B434" i="74"/>
  <c r="B435" i="74"/>
  <c r="B436" i="74"/>
  <c r="B437" i="74"/>
  <c r="B438" i="74"/>
  <c r="B439" i="74"/>
  <c r="B440" i="74"/>
  <c r="B441" i="74"/>
  <c r="B442" i="74"/>
  <c r="B443" i="74"/>
  <c r="B444" i="74"/>
  <c r="B445" i="74"/>
  <c r="B446" i="74"/>
  <c r="B447" i="74"/>
  <c r="B448" i="74"/>
  <c r="B449" i="74"/>
  <c r="B450" i="74"/>
  <c r="B451" i="74"/>
  <c r="B452" i="74"/>
  <c r="B453" i="74"/>
  <c r="B454" i="74"/>
  <c r="B455" i="74"/>
  <c r="B456" i="74"/>
  <c r="B457" i="74"/>
  <c r="B458" i="74"/>
  <c r="B459" i="74"/>
  <c r="B460" i="74"/>
  <c r="B461" i="74"/>
  <c r="B462" i="74"/>
  <c r="B463" i="74"/>
  <c r="B464" i="74"/>
  <c r="B465" i="74"/>
  <c r="B466" i="74"/>
  <c r="B467" i="74"/>
  <c r="B468" i="74"/>
  <c r="B469" i="74"/>
  <c r="B470" i="74"/>
  <c r="B471" i="74"/>
  <c r="B472" i="74"/>
  <c r="B473" i="74"/>
  <c r="B474" i="74"/>
  <c r="B475" i="74"/>
  <c r="B476" i="74"/>
  <c r="B477" i="74"/>
  <c r="B478" i="74"/>
  <c r="B479" i="74"/>
  <c r="B480" i="74"/>
  <c r="B481" i="74"/>
  <c r="B482" i="74"/>
  <c r="B483" i="74"/>
  <c r="B13" i="74"/>
  <c r="C6" i="74"/>
  <c r="H6" i="74" s="1"/>
  <c r="C7" i="74"/>
  <c r="H7" i="74" s="1"/>
  <c r="C8" i="74"/>
  <c r="H8" i="74" s="1"/>
  <c r="C9" i="74"/>
  <c r="H9" i="74" s="1"/>
  <c r="C10" i="74"/>
  <c r="C11" i="74"/>
  <c r="B6" i="74"/>
  <c r="B7" i="74"/>
  <c r="B8" i="74"/>
  <c r="B9" i="74"/>
  <c r="B10" i="74"/>
  <c r="B11" i="74"/>
  <c r="F4" i="74"/>
  <c r="F12" i="74"/>
  <c r="F15" i="74"/>
  <c r="F16" i="74"/>
  <c r="F17" i="74"/>
  <c r="F18" i="74"/>
  <c r="F19" i="74"/>
  <c r="F20" i="74"/>
  <c r="F21" i="74"/>
  <c r="F22" i="74"/>
  <c r="F23" i="74"/>
  <c r="F24" i="74"/>
  <c r="F27" i="74"/>
  <c r="F29" i="74"/>
  <c r="F30" i="74"/>
  <c r="F32" i="74"/>
  <c r="F33" i="74"/>
  <c r="F38" i="74"/>
  <c r="F41" i="74"/>
  <c r="F46" i="74"/>
  <c r="F48" i="74"/>
  <c r="F50" i="74"/>
  <c r="F51" i="74"/>
  <c r="F53" i="74"/>
  <c r="F54" i="74"/>
  <c r="F56" i="74"/>
  <c r="F57" i="74"/>
  <c r="F58" i="74"/>
  <c r="F59" i="74"/>
  <c r="F60" i="74"/>
  <c r="F61" i="74"/>
  <c r="F62" i="74"/>
  <c r="F63" i="74"/>
  <c r="F64" i="74"/>
  <c r="F65" i="74"/>
  <c r="F66" i="74"/>
  <c r="F67" i="74"/>
  <c r="F68" i="74"/>
  <c r="F69" i="74"/>
  <c r="F70" i="74"/>
  <c r="F73" i="74"/>
  <c r="F75" i="74"/>
  <c r="F77" i="74"/>
  <c r="F78" i="74"/>
  <c r="F81" i="74"/>
  <c r="F82" i="74"/>
  <c r="F86" i="74"/>
  <c r="F87" i="74"/>
  <c r="F88" i="74"/>
  <c r="F89" i="74"/>
  <c r="F90" i="74"/>
  <c r="F91" i="74"/>
  <c r="F93" i="74"/>
  <c r="F94" i="74"/>
  <c r="F95" i="74"/>
  <c r="F97" i="74"/>
  <c r="F98" i="74"/>
  <c r="F99" i="74"/>
  <c r="F100" i="74"/>
  <c r="F101" i="74"/>
  <c r="F103" i="74"/>
  <c r="F104" i="74"/>
  <c r="F105" i="74"/>
  <c r="F106" i="74"/>
  <c r="F107" i="74"/>
  <c r="F109" i="74"/>
  <c r="F110" i="74"/>
  <c r="F112" i="74"/>
  <c r="F114" i="74"/>
  <c r="F115" i="74"/>
  <c r="F116" i="74"/>
  <c r="F117" i="74"/>
  <c r="F118" i="74"/>
  <c r="F119" i="74"/>
  <c r="F120" i="74"/>
  <c r="F121" i="74"/>
  <c r="F122" i="74"/>
  <c r="F124" i="74"/>
  <c r="F125" i="74"/>
  <c r="F126" i="74"/>
  <c r="F127" i="74"/>
  <c r="F128" i="74"/>
  <c r="F129" i="74"/>
  <c r="F130" i="74"/>
  <c r="F131" i="74"/>
  <c r="F132" i="74"/>
  <c r="F133" i="74"/>
  <c r="F134" i="74"/>
  <c r="F135" i="74"/>
  <c r="F136" i="74"/>
  <c r="F137" i="74"/>
  <c r="F139" i="74"/>
  <c r="F141" i="74"/>
  <c r="F142" i="74"/>
  <c r="F143" i="74"/>
  <c r="F144" i="74"/>
  <c r="F145" i="74"/>
  <c r="F146" i="74"/>
  <c r="F147" i="74"/>
  <c r="F149" i="74"/>
  <c r="F150" i="74"/>
  <c r="F151" i="74"/>
  <c r="F152" i="74"/>
  <c r="F153" i="74"/>
  <c r="F154" i="74"/>
  <c r="F155" i="74"/>
  <c r="F156" i="74"/>
  <c r="F157" i="74"/>
  <c r="F158" i="74"/>
  <c r="F162" i="74"/>
  <c r="F163" i="74"/>
  <c r="F164" i="74"/>
  <c r="F165" i="74"/>
  <c r="F166" i="74"/>
  <c r="F167" i="74"/>
  <c r="F168" i="74"/>
  <c r="F169" i="74"/>
  <c r="F170" i="74"/>
  <c r="F171" i="74"/>
  <c r="F172" i="74"/>
  <c r="F173" i="74"/>
  <c r="F174" i="74"/>
  <c r="F175" i="74"/>
  <c r="F176" i="74"/>
  <c r="F177" i="74"/>
  <c r="F178" i="74"/>
  <c r="F180" i="74"/>
  <c r="F181" i="74"/>
  <c r="F182" i="74"/>
  <c r="F183" i="74"/>
  <c r="F184" i="74"/>
  <c r="F185" i="74"/>
  <c r="F186" i="74"/>
  <c r="F187" i="74"/>
  <c r="F188" i="74"/>
  <c r="F189" i="74"/>
  <c r="F190" i="74"/>
  <c r="F192" i="74"/>
  <c r="F193" i="74"/>
  <c r="F194" i="74"/>
  <c r="F195" i="74"/>
  <c r="F196" i="74"/>
  <c r="F197" i="74"/>
  <c r="F198" i="74"/>
  <c r="F199" i="74"/>
  <c r="F200" i="74"/>
  <c r="F201" i="74"/>
  <c r="F202" i="74"/>
  <c r="F203" i="74"/>
  <c r="F204" i="74"/>
  <c r="F205" i="74"/>
  <c r="F206" i="74"/>
  <c r="F207" i="74"/>
  <c r="F209" i="74"/>
  <c r="F210" i="74"/>
  <c r="F213" i="74"/>
  <c r="F214" i="74"/>
  <c r="F217" i="74"/>
  <c r="F218" i="74"/>
  <c r="F219" i="74"/>
  <c r="F220" i="74"/>
  <c r="F221" i="74"/>
  <c r="F222" i="74"/>
  <c r="F223" i="74"/>
  <c r="F224" i="74"/>
  <c r="F225" i="74"/>
  <c r="F226" i="74"/>
  <c r="F227" i="74"/>
  <c r="F228" i="74"/>
  <c r="F229" i="74"/>
  <c r="F230" i="74"/>
  <c r="F231" i="74"/>
  <c r="F232" i="74"/>
  <c r="F233" i="74"/>
  <c r="F234" i="74"/>
  <c r="F235" i="74"/>
  <c r="F236" i="74"/>
  <c r="F237" i="74"/>
  <c r="F238" i="74"/>
  <c r="F240" i="74"/>
  <c r="F241" i="74"/>
  <c r="F242" i="74"/>
  <c r="F243" i="74"/>
  <c r="F244" i="74"/>
  <c r="F245" i="74"/>
  <c r="F246" i="74"/>
  <c r="F247" i="74"/>
  <c r="F248" i="74"/>
  <c r="F250" i="74"/>
  <c r="F251" i="74"/>
  <c r="F252" i="74"/>
  <c r="F253" i="74"/>
  <c r="F254" i="74"/>
  <c r="F261" i="74"/>
  <c r="F263" i="74"/>
  <c r="F264" i="74"/>
  <c r="F267" i="74"/>
  <c r="F268" i="74"/>
  <c r="F270" i="74"/>
  <c r="F272" i="74"/>
  <c r="F277" i="74"/>
  <c r="F294" i="74"/>
  <c r="F295" i="74"/>
  <c r="F296" i="74"/>
  <c r="F297" i="74"/>
  <c r="F298" i="74"/>
  <c r="F299" i="74"/>
  <c r="F300" i="74"/>
  <c r="F301" i="74"/>
  <c r="F302" i="74"/>
  <c r="F303" i="74"/>
  <c r="F304" i="74"/>
  <c r="F305" i="74"/>
  <c r="F306" i="74"/>
  <c r="F307" i="74"/>
  <c r="F308" i="74"/>
  <c r="F309" i="74"/>
  <c r="F310" i="74"/>
  <c r="F311" i="74"/>
  <c r="F312" i="74"/>
  <c r="F313" i="74"/>
  <c r="F314" i="74"/>
  <c r="F315" i="74"/>
  <c r="F316" i="74"/>
  <c r="F317" i="74"/>
  <c r="F318" i="74"/>
  <c r="F319" i="74"/>
  <c r="F320" i="74"/>
  <c r="F321" i="74"/>
  <c r="F322" i="74"/>
  <c r="F323" i="74"/>
  <c r="F324" i="74"/>
  <c r="F325" i="74"/>
  <c r="F326" i="74"/>
  <c r="F327" i="74"/>
  <c r="F328" i="74"/>
  <c r="F329" i="74"/>
  <c r="F330" i="74"/>
  <c r="F331" i="74"/>
  <c r="F332" i="74"/>
  <c r="F333" i="74"/>
  <c r="F334" i="74"/>
  <c r="F336" i="74"/>
  <c r="F337" i="74"/>
  <c r="F338" i="74"/>
  <c r="F339" i="74"/>
  <c r="F340" i="74"/>
  <c r="F341" i="74"/>
  <c r="F342" i="74"/>
  <c r="F343" i="74"/>
  <c r="F344" i="74"/>
  <c r="F345" i="74"/>
  <c r="F346" i="74"/>
  <c r="F347" i="74"/>
  <c r="F348" i="74"/>
  <c r="F349" i="74"/>
  <c r="F350" i="74"/>
  <c r="F351" i="74"/>
  <c r="F352" i="74"/>
  <c r="F353" i="74"/>
  <c r="F354" i="74"/>
  <c r="F356" i="74"/>
  <c r="F357" i="74"/>
  <c r="F358" i="74"/>
  <c r="F359" i="74"/>
  <c r="F360" i="74"/>
  <c r="F361" i="74"/>
  <c r="F362" i="74"/>
  <c r="F363" i="74"/>
  <c r="F364" i="74"/>
  <c r="F365" i="74"/>
  <c r="F366" i="74"/>
  <c r="F367" i="74"/>
  <c r="F368" i="74"/>
  <c r="F369" i="74"/>
  <c r="F370" i="74"/>
  <c r="F371" i="74"/>
  <c r="F372" i="74"/>
  <c r="F373" i="74"/>
  <c r="F374" i="74"/>
  <c r="F375" i="74"/>
  <c r="F376" i="74"/>
  <c r="F377" i="74"/>
  <c r="F378" i="74"/>
  <c r="F379" i="74"/>
  <c r="F380" i="74"/>
  <c r="F381" i="74"/>
  <c r="F382" i="74"/>
  <c r="F383" i="74"/>
  <c r="F384" i="74"/>
  <c r="F385" i="74"/>
  <c r="F386" i="74"/>
  <c r="F387" i="74"/>
  <c r="F388" i="74"/>
  <c r="F389" i="74"/>
  <c r="F390" i="74"/>
  <c r="F391" i="74"/>
  <c r="F392" i="74"/>
  <c r="F393" i="74"/>
  <c r="F394" i="74"/>
  <c r="F395" i="74"/>
  <c r="F396" i="74"/>
  <c r="F397" i="74"/>
  <c r="F398" i="74"/>
  <c r="F400" i="74"/>
  <c r="F401" i="74"/>
  <c r="F402" i="74"/>
  <c r="F403" i="74"/>
  <c r="F404" i="74"/>
  <c r="F405" i="74"/>
  <c r="F406" i="74"/>
  <c r="F407" i="74"/>
  <c r="F409" i="74"/>
  <c r="F410" i="74"/>
  <c r="F411" i="74"/>
  <c r="F412" i="74"/>
  <c r="F413" i="74"/>
  <c r="F414" i="74"/>
  <c r="F415" i="74"/>
  <c r="F416" i="74"/>
  <c r="F417" i="74"/>
  <c r="F418" i="74"/>
  <c r="F419" i="74"/>
  <c r="F420" i="74"/>
  <c r="F421" i="74"/>
  <c r="F422" i="74"/>
  <c r="F423" i="74"/>
  <c r="F424" i="74"/>
  <c r="F425" i="74"/>
  <c r="F426" i="74"/>
  <c r="F427" i="74"/>
  <c r="F428" i="74"/>
  <c r="F429" i="74"/>
  <c r="F430" i="74"/>
  <c r="F431" i="74"/>
  <c r="F432" i="74"/>
  <c r="F433" i="74"/>
  <c r="F434" i="74"/>
  <c r="F435" i="74"/>
  <c r="F436" i="74"/>
  <c r="F437" i="74"/>
  <c r="F438" i="74"/>
  <c r="F439" i="74"/>
  <c r="F440" i="74"/>
  <c r="F441" i="74"/>
  <c r="F442" i="74"/>
  <c r="F443" i="74"/>
  <c r="F444" i="74"/>
  <c r="F445" i="74"/>
  <c r="F446" i="74"/>
  <c r="F447" i="74"/>
  <c r="F448" i="74"/>
  <c r="F449" i="74"/>
  <c r="F450" i="74"/>
  <c r="F451" i="74"/>
  <c r="F452" i="74"/>
  <c r="F453" i="74"/>
  <c r="F454" i="74"/>
  <c r="F455" i="74"/>
  <c r="F456" i="74"/>
  <c r="F457" i="74"/>
  <c r="F458" i="74"/>
  <c r="F459" i="74"/>
  <c r="F460" i="74"/>
  <c r="F461" i="74"/>
  <c r="F462" i="74"/>
  <c r="F463" i="74"/>
  <c r="F464" i="74"/>
  <c r="F465" i="74"/>
  <c r="F466" i="74"/>
  <c r="F467" i="74"/>
  <c r="F468" i="74"/>
  <c r="F469" i="74"/>
  <c r="F470" i="74"/>
  <c r="F471" i="74"/>
  <c r="F472" i="74"/>
  <c r="F473" i="74"/>
  <c r="F474" i="74"/>
  <c r="F475" i="74"/>
  <c r="F476" i="74"/>
  <c r="F477" i="74"/>
  <c r="F478" i="74"/>
  <c r="F479" i="74"/>
  <c r="F480" i="74"/>
  <c r="F481" i="74"/>
  <c r="F482" i="74"/>
  <c r="F483" i="74"/>
  <c r="AZ13" i="74"/>
  <c r="AZ8" i="74"/>
  <c r="AZ7" i="74"/>
  <c r="AZ6" i="74"/>
  <c r="AZ5" i="74"/>
  <c r="AZ3" i="74"/>
  <c r="F14" i="74"/>
  <c r="AD482" i="73"/>
  <c r="AE482" i="73"/>
  <c r="AF482" i="73"/>
  <c r="AG482" i="73"/>
  <c r="AH482" i="73"/>
  <c r="AI482" i="73"/>
  <c r="AJ482" i="73"/>
  <c r="AK482" i="73"/>
  <c r="AL482" i="73"/>
  <c r="AM482" i="73"/>
  <c r="AN482" i="73"/>
  <c r="AO482" i="73"/>
  <c r="AP482" i="73"/>
  <c r="AQ482" i="73"/>
  <c r="AR482" i="73"/>
  <c r="AS482" i="73"/>
  <c r="AT482" i="73"/>
  <c r="AU482" i="73"/>
  <c r="AV482" i="73"/>
  <c r="AW482" i="73"/>
  <c r="AX482" i="73"/>
  <c r="AD483" i="73"/>
  <c r="AE483" i="73"/>
  <c r="AF483" i="73"/>
  <c r="AG483" i="73"/>
  <c r="AH483" i="73"/>
  <c r="AI483" i="73"/>
  <c r="AJ483" i="73"/>
  <c r="AK483" i="73"/>
  <c r="AL483" i="73"/>
  <c r="AM483" i="73"/>
  <c r="AN483" i="73"/>
  <c r="AO483" i="73"/>
  <c r="AP483" i="73"/>
  <c r="AQ483" i="73"/>
  <c r="AR483" i="73"/>
  <c r="AS483" i="73"/>
  <c r="AT483" i="73"/>
  <c r="AU483" i="73"/>
  <c r="AV483" i="73"/>
  <c r="AW483" i="73"/>
  <c r="AX483" i="73"/>
  <c r="AD484" i="73"/>
  <c r="AE484" i="73"/>
  <c r="AF484" i="73"/>
  <c r="AG484" i="73"/>
  <c r="AH484" i="73"/>
  <c r="AI484" i="73"/>
  <c r="AJ484" i="73"/>
  <c r="AK484" i="73"/>
  <c r="AL484" i="73"/>
  <c r="AM484" i="73"/>
  <c r="AN484" i="73"/>
  <c r="AO484" i="73"/>
  <c r="AP484" i="73"/>
  <c r="AQ484" i="73"/>
  <c r="AR484" i="73"/>
  <c r="AS484" i="73"/>
  <c r="AT484" i="73"/>
  <c r="AU484" i="73"/>
  <c r="AV484" i="73"/>
  <c r="AW484" i="73"/>
  <c r="AX484" i="73"/>
  <c r="AD485" i="73"/>
  <c r="AE485" i="73"/>
  <c r="AF485" i="73"/>
  <c r="AG485" i="73"/>
  <c r="AH485" i="73"/>
  <c r="AI485" i="73"/>
  <c r="AJ485" i="73"/>
  <c r="AK485" i="73"/>
  <c r="AL485" i="73"/>
  <c r="AM485" i="73"/>
  <c r="AN485" i="73"/>
  <c r="AO485" i="73"/>
  <c r="AP485" i="73"/>
  <c r="AQ485" i="73"/>
  <c r="AR485" i="73"/>
  <c r="AS485" i="73"/>
  <c r="AT485" i="73"/>
  <c r="AU485" i="73"/>
  <c r="AV485" i="73"/>
  <c r="AW485" i="73"/>
  <c r="AX485" i="73"/>
  <c r="AD486" i="73"/>
  <c r="AE486" i="73"/>
  <c r="AF486" i="73"/>
  <c r="AG486" i="73"/>
  <c r="AH486" i="73"/>
  <c r="AI486" i="73"/>
  <c r="AJ486" i="73"/>
  <c r="AK486" i="73"/>
  <c r="AL486" i="73"/>
  <c r="AM486" i="73"/>
  <c r="AN486" i="73"/>
  <c r="AO486" i="73"/>
  <c r="AP486" i="73"/>
  <c r="AQ486" i="73"/>
  <c r="AR486" i="73"/>
  <c r="AS486" i="73"/>
  <c r="AT486" i="73"/>
  <c r="AU486" i="73"/>
  <c r="AV486" i="73"/>
  <c r="AW486" i="73"/>
  <c r="AX486" i="73"/>
  <c r="AD487" i="73"/>
  <c r="AE487" i="73"/>
  <c r="AF487" i="73"/>
  <c r="AG487" i="73"/>
  <c r="AH487" i="73"/>
  <c r="AI487" i="73"/>
  <c r="AJ487" i="73"/>
  <c r="AK487" i="73"/>
  <c r="AL487" i="73"/>
  <c r="AM487" i="73"/>
  <c r="AN487" i="73"/>
  <c r="AO487" i="73"/>
  <c r="AP487" i="73"/>
  <c r="AQ487" i="73"/>
  <c r="AR487" i="73"/>
  <c r="AS487" i="73"/>
  <c r="AT487" i="73"/>
  <c r="AU487" i="73"/>
  <c r="AV487" i="73"/>
  <c r="AW487" i="73"/>
  <c r="AX487" i="73"/>
  <c r="AD488" i="73"/>
  <c r="AE488" i="73"/>
  <c r="AF488" i="73"/>
  <c r="AG488" i="73"/>
  <c r="AH488" i="73"/>
  <c r="AI488" i="73"/>
  <c r="AJ488" i="73"/>
  <c r="AK488" i="73"/>
  <c r="AL488" i="73"/>
  <c r="AM488" i="73"/>
  <c r="AN488" i="73"/>
  <c r="AO488" i="73"/>
  <c r="AP488" i="73"/>
  <c r="AQ488" i="73"/>
  <c r="AR488" i="73"/>
  <c r="AS488" i="73"/>
  <c r="AT488" i="73"/>
  <c r="AU488" i="73"/>
  <c r="AV488" i="73"/>
  <c r="AW488" i="73"/>
  <c r="AX488" i="73"/>
  <c r="AD489" i="73"/>
  <c r="AE489" i="73"/>
  <c r="AF489" i="73"/>
  <c r="AG489" i="73"/>
  <c r="AH489" i="73"/>
  <c r="AI489" i="73"/>
  <c r="AJ489" i="73"/>
  <c r="AK489" i="73"/>
  <c r="AL489" i="73"/>
  <c r="AM489" i="73"/>
  <c r="AN489" i="73"/>
  <c r="AO489" i="73"/>
  <c r="AP489" i="73"/>
  <c r="AQ489" i="73"/>
  <c r="AR489" i="73"/>
  <c r="AS489" i="73"/>
  <c r="AT489" i="73"/>
  <c r="AU489" i="73"/>
  <c r="AV489" i="73"/>
  <c r="AW489" i="73"/>
  <c r="AX489" i="73"/>
  <c r="AD490" i="73"/>
  <c r="AE490" i="73"/>
  <c r="AF490" i="73"/>
  <c r="AG490" i="73"/>
  <c r="AH490" i="73"/>
  <c r="AI490" i="73"/>
  <c r="AJ490" i="73"/>
  <c r="AK490" i="73"/>
  <c r="AL490" i="73"/>
  <c r="AM490" i="73"/>
  <c r="AN490" i="73"/>
  <c r="AO490" i="73"/>
  <c r="AP490" i="73"/>
  <c r="AQ490" i="73"/>
  <c r="AR490" i="73"/>
  <c r="AS490" i="73"/>
  <c r="AT490" i="73"/>
  <c r="AU490" i="73"/>
  <c r="AV490" i="73"/>
  <c r="AW490" i="73"/>
  <c r="AX490" i="73"/>
  <c r="AD491" i="73"/>
  <c r="AE491" i="73"/>
  <c r="AF491" i="73"/>
  <c r="AG491" i="73"/>
  <c r="AH491" i="73"/>
  <c r="AI491" i="73"/>
  <c r="AJ491" i="73"/>
  <c r="AK491" i="73"/>
  <c r="AL491" i="73"/>
  <c r="AM491" i="73"/>
  <c r="AN491" i="73"/>
  <c r="AO491" i="73"/>
  <c r="AP491" i="73"/>
  <c r="AQ491" i="73"/>
  <c r="AR491" i="73"/>
  <c r="AS491" i="73"/>
  <c r="AT491" i="73"/>
  <c r="AU491" i="73"/>
  <c r="AV491" i="73"/>
  <c r="AW491" i="73"/>
  <c r="AX491" i="73"/>
  <c r="AD492" i="73"/>
  <c r="AE492" i="73"/>
  <c r="AF492" i="73"/>
  <c r="AG492" i="73"/>
  <c r="AH492" i="73"/>
  <c r="AI492" i="73"/>
  <c r="AJ492" i="73"/>
  <c r="AK492" i="73"/>
  <c r="AL492" i="73"/>
  <c r="AM492" i="73"/>
  <c r="AN492" i="73"/>
  <c r="AO492" i="73"/>
  <c r="AP492" i="73"/>
  <c r="AQ492" i="73"/>
  <c r="AR492" i="73"/>
  <c r="AS492" i="73"/>
  <c r="AT492" i="73"/>
  <c r="AU492" i="73"/>
  <c r="AV492" i="73"/>
  <c r="AW492" i="73"/>
  <c r="AX492" i="73"/>
  <c r="AD493" i="73"/>
  <c r="AE493" i="73"/>
  <c r="AF493" i="73"/>
  <c r="AG493" i="73"/>
  <c r="AH493" i="73"/>
  <c r="AI493" i="73"/>
  <c r="AJ493" i="73"/>
  <c r="AK493" i="73"/>
  <c r="AL493" i="73"/>
  <c r="AM493" i="73"/>
  <c r="AN493" i="73"/>
  <c r="AO493" i="73"/>
  <c r="AP493" i="73"/>
  <c r="AQ493" i="73"/>
  <c r="AR493" i="73"/>
  <c r="AS493" i="73"/>
  <c r="AT493" i="73"/>
  <c r="AU493" i="73"/>
  <c r="AV493" i="73"/>
  <c r="AW493" i="73"/>
  <c r="AX493" i="73"/>
  <c r="AD494" i="73"/>
  <c r="AE494" i="73"/>
  <c r="AF494" i="73"/>
  <c r="AG494" i="73"/>
  <c r="AH494" i="73"/>
  <c r="AI494" i="73"/>
  <c r="AJ494" i="73"/>
  <c r="AK494" i="73"/>
  <c r="AL494" i="73"/>
  <c r="AM494" i="73"/>
  <c r="AN494" i="73"/>
  <c r="AO494" i="73"/>
  <c r="AP494" i="73"/>
  <c r="AQ494" i="73"/>
  <c r="AR494" i="73"/>
  <c r="AS494" i="73"/>
  <c r="AT494" i="73"/>
  <c r="AU494" i="73"/>
  <c r="AV494" i="73"/>
  <c r="AW494" i="73"/>
  <c r="AX494" i="73"/>
  <c r="AD495" i="73"/>
  <c r="AE495" i="73"/>
  <c r="AF495" i="73"/>
  <c r="AG495" i="73"/>
  <c r="AH495" i="73"/>
  <c r="AI495" i="73"/>
  <c r="AJ495" i="73"/>
  <c r="AK495" i="73"/>
  <c r="AL495" i="73"/>
  <c r="AM495" i="73"/>
  <c r="AN495" i="73"/>
  <c r="AO495" i="73"/>
  <c r="AP495" i="73"/>
  <c r="AQ495" i="73"/>
  <c r="AR495" i="73"/>
  <c r="AS495" i="73"/>
  <c r="AT495" i="73"/>
  <c r="AU495" i="73"/>
  <c r="AV495" i="73"/>
  <c r="AW495" i="73"/>
  <c r="AX495" i="73"/>
  <c r="V482" i="73"/>
  <c r="W482" i="73"/>
  <c r="X482" i="73"/>
  <c r="Y482" i="73"/>
  <c r="Z482" i="73"/>
  <c r="AA482" i="73"/>
  <c r="AB482" i="73"/>
  <c r="AC482" i="73"/>
  <c r="V483" i="73"/>
  <c r="W483" i="73"/>
  <c r="X483" i="73"/>
  <c r="Y483" i="73"/>
  <c r="Z483" i="73"/>
  <c r="AA483" i="73"/>
  <c r="AB483" i="73"/>
  <c r="AC483" i="73"/>
  <c r="V484" i="73"/>
  <c r="W484" i="73"/>
  <c r="X484" i="73"/>
  <c r="Y484" i="73"/>
  <c r="Z484" i="73"/>
  <c r="AA484" i="73"/>
  <c r="AB484" i="73"/>
  <c r="AC484" i="73"/>
  <c r="V485" i="73"/>
  <c r="W485" i="73"/>
  <c r="X485" i="73"/>
  <c r="Y485" i="73"/>
  <c r="Z485" i="73"/>
  <c r="AA485" i="73"/>
  <c r="AB485" i="73"/>
  <c r="AC485" i="73"/>
  <c r="V486" i="73"/>
  <c r="W486" i="73"/>
  <c r="X486" i="73"/>
  <c r="Y486" i="73"/>
  <c r="Z486" i="73"/>
  <c r="AA486" i="73"/>
  <c r="AB486" i="73"/>
  <c r="AC486" i="73"/>
  <c r="V487" i="73"/>
  <c r="W487" i="73"/>
  <c r="X487" i="73"/>
  <c r="Y487" i="73"/>
  <c r="Z487" i="73"/>
  <c r="AA487" i="73"/>
  <c r="AB487" i="73"/>
  <c r="AC487" i="73"/>
  <c r="V488" i="73"/>
  <c r="W488" i="73"/>
  <c r="X488" i="73"/>
  <c r="Y488" i="73"/>
  <c r="Z488" i="73"/>
  <c r="AA488" i="73"/>
  <c r="AB488" i="73"/>
  <c r="AC488" i="73"/>
  <c r="V489" i="73"/>
  <c r="W489" i="73"/>
  <c r="X489" i="73"/>
  <c r="Y489" i="73"/>
  <c r="Z489" i="73"/>
  <c r="AA489" i="73"/>
  <c r="AB489" i="73"/>
  <c r="AC489" i="73"/>
  <c r="V490" i="73"/>
  <c r="W490" i="73"/>
  <c r="X490" i="73"/>
  <c r="Y490" i="73"/>
  <c r="Z490" i="73"/>
  <c r="AA490" i="73"/>
  <c r="AB490" i="73"/>
  <c r="AC490" i="73"/>
  <c r="V491" i="73"/>
  <c r="W491" i="73"/>
  <c r="X491" i="73"/>
  <c r="Y491" i="73"/>
  <c r="Z491" i="73"/>
  <c r="AA491" i="73"/>
  <c r="AB491" i="73"/>
  <c r="AC491" i="73"/>
  <c r="V492" i="73"/>
  <c r="W492" i="73"/>
  <c r="X492" i="73"/>
  <c r="Y492" i="73"/>
  <c r="Z492" i="73"/>
  <c r="AA492" i="73"/>
  <c r="AB492" i="73"/>
  <c r="AC492" i="73"/>
  <c r="V493" i="73"/>
  <c r="W493" i="73"/>
  <c r="X493" i="73"/>
  <c r="Y493" i="73"/>
  <c r="Z493" i="73"/>
  <c r="AA493" i="73"/>
  <c r="AB493" i="73"/>
  <c r="AC493" i="73"/>
  <c r="V494" i="73"/>
  <c r="W494" i="73"/>
  <c r="X494" i="73"/>
  <c r="Y494" i="73"/>
  <c r="Z494" i="73"/>
  <c r="AA494" i="73"/>
  <c r="AB494" i="73"/>
  <c r="AC494" i="73"/>
  <c r="V495" i="73"/>
  <c r="W495" i="73"/>
  <c r="X495" i="73"/>
  <c r="Y495" i="73"/>
  <c r="Z495" i="73"/>
  <c r="AA495" i="73"/>
  <c r="AB495" i="73"/>
  <c r="AC495" i="73"/>
  <c r="R482" i="73"/>
  <c r="R483" i="73"/>
  <c r="R484" i="73"/>
  <c r="R485" i="73"/>
  <c r="R486" i="73"/>
  <c r="R487" i="73"/>
  <c r="R488" i="73"/>
  <c r="R489" i="73"/>
  <c r="R490" i="73"/>
  <c r="R491" i="73"/>
  <c r="R492" i="73"/>
  <c r="R493" i="73"/>
  <c r="R494" i="73"/>
  <c r="R495" i="73"/>
  <c r="Q482" i="73"/>
  <c r="Q483" i="73"/>
  <c r="Q484" i="73"/>
  <c r="Q485" i="73"/>
  <c r="Q486" i="73"/>
  <c r="Q487" i="73"/>
  <c r="Q488" i="73"/>
  <c r="Q489" i="73"/>
  <c r="Q490" i="73"/>
  <c r="Q491" i="73"/>
  <c r="Q492" i="73"/>
  <c r="Q493" i="73"/>
  <c r="Q494" i="73"/>
  <c r="Q495" i="73"/>
  <c r="I482" i="73"/>
  <c r="J482" i="73"/>
  <c r="K482" i="73"/>
  <c r="L482" i="73"/>
  <c r="M482" i="73"/>
  <c r="N482" i="73"/>
  <c r="O482" i="73"/>
  <c r="I483" i="73"/>
  <c r="J483" i="73"/>
  <c r="K483" i="73"/>
  <c r="L483" i="73"/>
  <c r="M483" i="73"/>
  <c r="N483" i="73"/>
  <c r="O483" i="73"/>
  <c r="I484" i="73"/>
  <c r="J484" i="73"/>
  <c r="K484" i="73"/>
  <c r="L484" i="73"/>
  <c r="M484" i="73"/>
  <c r="N484" i="73"/>
  <c r="O484" i="73"/>
  <c r="I485" i="73"/>
  <c r="J485" i="73"/>
  <c r="K485" i="73"/>
  <c r="L485" i="73"/>
  <c r="M485" i="73"/>
  <c r="N485" i="73"/>
  <c r="O485" i="73"/>
  <c r="I486" i="73"/>
  <c r="J486" i="73"/>
  <c r="K486" i="73"/>
  <c r="L486" i="73"/>
  <c r="M486" i="73"/>
  <c r="N486" i="73"/>
  <c r="O486" i="73"/>
  <c r="I487" i="73"/>
  <c r="J487" i="73"/>
  <c r="K487" i="73"/>
  <c r="L487" i="73"/>
  <c r="M487" i="73"/>
  <c r="N487" i="73"/>
  <c r="O487" i="73"/>
  <c r="I488" i="73"/>
  <c r="J488" i="73"/>
  <c r="K488" i="73"/>
  <c r="L488" i="73"/>
  <c r="M488" i="73"/>
  <c r="N488" i="73"/>
  <c r="O488" i="73"/>
  <c r="I489" i="73"/>
  <c r="J489" i="73"/>
  <c r="K489" i="73"/>
  <c r="L489" i="73"/>
  <c r="M489" i="73"/>
  <c r="N489" i="73"/>
  <c r="O489" i="73"/>
  <c r="I490" i="73"/>
  <c r="J490" i="73"/>
  <c r="K490" i="73"/>
  <c r="L490" i="73"/>
  <c r="M490" i="73"/>
  <c r="N490" i="73"/>
  <c r="O490" i="73"/>
  <c r="I491" i="73"/>
  <c r="J491" i="73"/>
  <c r="K491" i="73"/>
  <c r="L491" i="73"/>
  <c r="M491" i="73"/>
  <c r="N491" i="73"/>
  <c r="O491" i="73"/>
  <c r="I492" i="73"/>
  <c r="J492" i="73"/>
  <c r="K492" i="73"/>
  <c r="L492" i="73"/>
  <c r="M492" i="73"/>
  <c r="N492" i="73"/>
  <c r="O492" i="73"/>
  <c r="I493" i="73"/>
  <c r="J493" i="73"/>
  <c r="K493" i="73"/>
  <c r="L493" i="73"/>
  <c r="M493" i="73"/>
  <c r="N493" i="73"/>
  <c r="O493" i="73"/>
  <c r="I494" i="73"/>
  <c r="J494" i="73"/>
  <c r="K494" i="73"/>
  <c r="L494" i="73"/>
  <c r="M494" i="73"/>
  <c r="N494" i="73"/>
  <c r="O494" i="73"/>
  <c r="I495" i="73"/>
  <c r="J495" i="73"/>
  <c r="K495" i="73"/>
  <c r="L495" i="73"/>
  <c r="M495" i="73"/>
  <c r="N495" i="73"/>
  <c r="O495" i="73"/>
  <c r="H14" i="73"/>
  <c r="H18" i="73"/>
  <c r="H22" i="73"/>
  <c r="H26" i="73"/>
  <c r="H30" i="73"/>
  <c r="H34" i="73"/>
  <c r="H38" i="73"/>
  <c r="H42" i="73"/>
  <c r="H46" i="73"/>
  <c r="H50" i="73"/>
  <c r="H54" i="73"/>
  <c r="H58" i="73"/>
  <c r="H62" i="73"/>
  <c r="H66" i="73"/>
  <c r="H70" i="73"/>
  <c r="H74" i="73"/>
  <c r="H78" i="73"/>
  <c r="H82" i="73"/>
  <c r="H86" i="73"/>
  <c r="H90" i="73"/>
  <c r="H94" i="73"/>
  <c r="H98" i="73"/>
  <c r="H102" i="73"/>
  <c r="H106" i="73"/>
  <c r="H110" i="73"/>
  <c r="H114" i="73"/>
  <c r="H118" i="73"/>
  <c r="H122" i="73"/>
  <c r="H126" i="73"/>
  <c r="H130" i="73"/>
  <c r="H134" i="73"/>
  <c r="H138" i="73"/>
  <c r="H142" i="73"/>
  <c r="H146" i="73"/>
  <c r="H150" i="73"/>
  <c r="H154" i="73"/>
  <c r="H158" i="73"/>
  <c r="H162" i="73"/>
  <c r="H166" i="73"/>
  <c r="H170" i="73"/>
  <c r="H174" i="73"/>
  <c r="H178" i="73"/>
  <c r="H182" i="73"/>
  <c r="H186" i="73"/>
  <c r="H190" i="73"/>
  <c r="H194" i="73"/>
  <c r="H198" i="73"/>
  <c r="H202" i="73"/>
  <c r="H206" i="73"/>
  <c r="H210" i="73"/>
  <c r="H214" i="73"/>
  <c r="H218" i="73"/>
  <c r="H222" i="73"/>
  <c r="H226" i="73"/>
  <c r="H230" i="73"/>
  <c r="H234" i="73"/>
  <c r="H238" i="73"/>
  <c r="H242" i="73"/>
  <c r="H246" i="73"/>
  <c r="H250" i="73"/>
  <c r="H254" i="73"/>
  <c r="H258" i="73"/>
  <c r="H262" i="73"/>
  <c r="H266" i="73"/>
  <c r="H270" i="73"/>
  <c r="H482" i="73"/>
  <c r="H483" i="73"/>
  <c r="H484" i="73"/>
  <c r="H485" i="73"/>
  <c r="H486" i="73"/>
  <c r="H487" i="73"/>
  <c r="H488" i="73"/>
  <c r="H489" i="73"/>
  <c r="H490" i="73"/>
  <c r="H491" i="73"/>
  <c r="H492" i="73"/>
  <c r="H493" i="73"/>
  <c r="H494" i="73"/>
  <c r="H495" i="73"/>
  <c r="B12" i="73"/>
  <c r="C12" i="73"/>
  <c r="D12" i="73"/>
  <c r="B13" i="73"/>
  <c r="C13" i="73"/>
  <c r="D13" i="73"/>
  <c r="B14" i="73"/>
  <c r="M14" i="73" s="1"/>
  <c r="C14" i="73"/>
  <c r="D14" i="73"/>
  <c r="B15" i="73"/>
  <c r="C15" i="73"/>
  <c r="D15" i="73"/>
  <c r="B16" i="73"/>
  <c r="C16" i="73"/>
  <c r="D16" i="73"/>
  <c r="B17" i="73"/>
  <c r="L17" i="73" s="1"/>
  <c r="C17" i="73"/>
  <c r="D17" i="73"/>
  <c r="B18" i="73"/>
  <c r="C18" i="73"/>
  <c r="D18" i="73"/>
  <c r="B19" i="73"/>
  <c r="C19" i="73"/>
  <c r="D19" i="73"/>
  <c r="B20" i="73"/>
  <c r="C20" i="73"/>
  <c r="D20" i="73"/>
  <c r="B21" i="73"/>
  <c r="L21" i="73" s="1"/>
  <c r="C21" i="73"/>
  <c r="D21" i="73"/>
  <c r="B22" i="73"/>
  <c r="L22" i="73" s="1"/>
  <c r="C22" i="73"/>
  <c r="D22" i="73"/>
  <c r="B23" i="73"/>
  <c r="C23" i="73"/>
  <c r="D23" i="73"/>
  <c r="B24" i="73"/>
  <c r="C24" i="73"/>
  <c r="D24" i="73"/>
  <c r="B25" i="73"/>
  <c r="C25" i="73"/>
  <c r="D25" i="73"/>
  <c r="B26" i="73"/>
  <c r="I26" i="73" s="1"/>
  <c r="C26" i="73"/>
  <c r="D26" i="73"/>
  <c r="B27" i="73"/>
  <c r="C27" i="73"/>
  <c r="D27" i="73"/>
  <c r="B28" i="73"/>
  <c r="C28" i="73"/>
  <c r="D28" i="73"/>
  <c r="B29" i="73"/>
  <c r="L29" i="73" s="1"/>
  <c r="C29" i="73"/>
  <c r="D29" i="73"/>
  <c r="B30" i="73"/>
  <c r="L30" i="73" s="1"/>
  <c r="C30" i="73"/>
  <c r="D30" i="73"/>
  <c r="B31" i="73"/>
  <c r="C31" i="73"/>
  <c r="D31" i="73"/>
  <c r="B32" i="73"/>
  <c r="C32" i="73"/>
  <c r="D32" i="73"/>
  <c r="B33" i="73"/>
  <c r="C33" i="73"/>
  <c r="D33" i="73"/>
  <c r="B34" i="73"/>
  <c r="I34" i="73" s="1"/>
  <c r="C34" i="73"/>
  <c r="D34" i="73"/>
  <c r="B35" i="73"/>
  <c r="C35" i="73"/>
  <c r="U35" i="73" s="1"/>
  <c r="D35" i="73"/>
  <c r="B36" i="73"/>
  <c r="C36" i="73"/>
  <c r="D36" i="73"/>
  <c r="B37" i="73"/>
  <c r="L37" i="73" s="1"/>
  <c r="C37" i="73"/>
  <c r="D37" i="73"/>
  <c r="B38" i="73"/>
  <c r="L38" i="73" s="1"/>
  <c r="C38" i="73"/>
  <c r="D38" i="73"/>
  <c r="B39" i="73"/>
  <c r="C39" i="73"/>
  <c r="U39" i="73" s="1"/>
  <c r="D39" i="73"/>
  <c r="B40" i="73"/>
  <c r="C40" i="73"/>
  <c r="D40" i="73"/>
  <c r="B41" i="73"/>
  <c r="C41" i="73"/>
  <c r="D41" i="73"/>
  <c r="B42" i="73"/>
  <c r="I42" i="73" s="1"/>
  <c r="C42" i="73"/>
  <c r="D42" i="73"/>
  <c r="B43" i="73"/>
  <c r="C43" i="73"/>
  <c r="U43" i="73" s="1"/>
  <c r="D43" i="73"/>
  <c r="B44" i="73"/>
  <c r="C44" i="73"/>
  <c r="D44" i="73"/>
  <c r="B45" i="73"/>
  <c r="L45" i="73" s="1"/>
  <c r="C45" i="73"/>
  <c r="D45" i="73"/>
  <c r="B46" i="73"/>
  <c r="L46" i="73" s="1"/>
  <c r="C46" i="73"/>
  <c r="D46" i="73"/>
  <c r="B47" i="73"/>
  <c r="C47" i="73"/>
  <c r="U47" i="73" s="1"/>
  <c r="D47" i="73"/>
  <c r="B48" i="73"/>
  <c r="C48" i="73"/>
  <c r="D48" i="73"/>
  <c r="B49" i="73"/>
  <c r="C49" i="73"/>
  <c r="D49" i="73"/>
  <c r="B50" i="73"/>
  <c r="I50" i="73" s="1"/>
  <c r="C50" i="73"/>
  <c r="D50" i="73"/>
  <c r="B51" i="73"/>
  <c r="C51" i="73"/>
  <c r="U51" i="73" s="1"/>
  <c r="D51" i="73"/>
  <c r="B52" i="73"/>
  <c r="C52" i="73"/>
  <c r="D52" i="73"/>
  <c r="B53" i="73"/>
  <c r="L53" i="73" s="1"/>
  <c r="C53" i="73"/>
  <c r="D53" i="73"/>
  <c r="B54" i="73"/>
  <c r="L54" i="73" s="1"/>
  <c r="C54" i="73"/>
  <c r="D54" i="73"/>
  <c r="B55" i="73"/>
  <c r="C55" i="73"/>
  <c r="U55" i="73" s="1"/>
  <c r="D55" i="73"/>
  <c r="B56" i="73"/>
  <c r="C56" i="73"/>
  <c r="D56" i="73"/>
  <c r="B57" i="73"/>
  <c r="C57" i="73"/>
  <c r="D57" i="73"/>
  <c r="B58" i="73"/>
  <c r="I58" i="73" s="1"/>
  <c r="C58" i="73"/>
  <c r="D58" i="73"/>
  <c r="B59" i="73"/>
  <c r="C59" i="73"/>
  <c r="U59" i="73" s="1"/>
  <c r="D59" i="73"/>
  <c r="B60" i="73"/>
  <c r="C60" i="73"/>
  <c r="D60" i="73"/>
  <c r="B61" i="73"/>
  <c r="L61" i="73" s="1"/>
  <c r="C61" i="73"/>
  <c r="D61" i="73"/>
  <c r="B62" i="73"/>
  <c r="L62" i="73" s="1"/>
  <c r="C62" i="73"/>
  <c r="D62" i="73"/>
  <c r="B63" i="73"/>
  <c r="C63" i="73"/>
  <c r="U63" i="73" s="1"/>
  <c r="D63" i="73"/>
  <c r="B64" i="73"/>
  <c r="C64" i="73"/>
  <c r="D64" i="73"/>
  <c r="B65" i="73"/>
  <c r="C65" i="73"/>
  <c r="D65" i="73"/>
  <c r="B66" i="73"/>
  <c r="I66" i="73" s="1"/>
  <c r="C66" i="73"/>
  <c r="D66" i="73"/>
  <c r="B67" i="73"/>
  <c r="C67" i="73"/>
  <c r="U67" i="73" s="1"/>
  <c r="D67" i="73"/>
  <c r="B68" i="73"/>
  <c r="C68" i="73"/>
  <c r="D68" i="73"/>
  <c r="B69" i="73"/>
  <c r="L69" i="73" s="1"/>
  <c r="C69" i="73"/>
  <c r="D69" i="73"/>
  <c r="B70" i="73"/>
  <c r="L70" i="73" s="1"/>
  <c r="C70" i="73"/>
  <c r="D70" i="73"/>
  <c r="B71" i="73"/>
  <c r="C71" i="73"/>
  <c r="U71" i="73" s="1"/>
  <c r="D71" i="73"/>
  <c r="B72" i="73"/>
  <c r="C72" i="73"/>
  <c r="D72" i="73"/>
  <c r="B73" i="73"/>
  <c r="C73" i="73"/>
  <c r="D73" i="73"/>
  <c r="B74" i="73"/>
  <c r="I74" i="73" s="1"/>
  <c r="C74" i="73"/>
  <c r="D74" i="73"/>
  <c r="B75" i="73"/>
  <c r="C75" i="73"/>
  <c r="U75" i="73" s="1"/>
  <c r="D75" i="73"/>
  <c r="B76" i="73"/>
  <c r="C76" i="73"/>
  <c r="D76" i="73"/>
  <c r="B77" i="73"/>
  <c r="L77" i="73" s="1"/>
  <c r="C77" i="73"/>
  <c r="D77" i="73"/>
  <c r="B78" i="73"/>
  <c r="L78" i="73" s="1"/>
  <c r="C78" i="73"/>
  <c r="D78" i="73"/>
  <c r="B79" i="73"/>
  <c r="C79" i="73"/>
  <c r="U79" i="73" s="1"/>
  <c r="D79" i="73"/>
  <c r="B80" i="73"/>
  <c r="C80" i="73"/>
  <c r="D80" i="73"/>
  <c r="B81" i="73"/>
  <c r="C81" i="73"/>
  <c r="D81" i="73"/>
  <c r="B82" i="73"/>
  <c r="I82" i="73" s="1"/>
  <c r="C82" i="73"/>
  <c r="D82" i="73"/>
  <c r="B83" i="73"/>
  <c r="C83" i="73"/>
  <c r="U83" i="73" s="1"/>
  <c r="D83" i="73"/>
  <c r="B84" i="73"/>
  <c r="C84" i="73"/>
  <c r="D84" i="73"/>
  <c r="B85" i="73"/>
  <c r="L85" i="73" s="1"/>
  <c r="C85" i="73"/>
  <c r="D85" i="73"/>
  <c r="B86" i="73"/>
  <c r="L86" i="73" s="1"/>
  <c r="C86" i="73"/>
  <c r="D86" i="73"/>
  <c r="B87" i="73"/>
  <c r="C87" i="73"/>
  <c r="U87" i="73" s="1"/>
  <c r="D87" i="73"/>
  <c r="B88" i="73"/>
  <c r="C88" i="73"/>
  <c r="D88" i="73"/>
  <c r="B89" i="73"/>
  <c r="C89" i="73"/>
  <c r="D89" i="73"/>
  <c r="B90" i="73"/>
  <c r="I90" i="73" s="1"/>
  <c r="C90" i="73"/>
  <c r="D90" i="73"/>
  <c r="B91" i="73"/>
  <c r="C91" i="73"/>
  <c r="U91" i="73" s="1"/>
  <c r="D91" i="73"/>
  <c r="B92" i="73"/>
  <c r="C92" i="73"/>
  <c r="D92" i="73"/>
  <c r="B93" i="73"/>
  <c r="L93" i="73" s="1"/>
  <c r="C93" i="73"/>
  <c r="D93" i="73"/>
  <c r="B94" i="73"/>
  <c r="L94" i="73" s="1"/>
  <c r="C94" i="73"/>
  <c r="D94" i="73"/>
  <c r="B95" i="73"/>
  <c r="C95" i="73"/>
  <c r="U95" i="73" s="1"/>
  <c r="D95" i="73"/>
  <c r="B96" i="73"/>
  <c r="C96" i="73"/>
  <c r="D96" i="73"/>
  <c r="B97" i="73"/>
  <c r="C97" i="73"/>
  <c r="D97" i="73"/>
  <c r="B98" i="73"/>
  <c r="I98" i="73" s="1"/>
  <c r="C98" i="73"/>
  <c r="D98" i="73"/>
  <c r="B99" i="73"/>
  <c r="C99" i="73"/>
  <c r="U99" i="73" s="1"/>
  <c r="D99" i="73"/>
  <c r="B100" i="73"/>
  <c r="C100" i="73"/>
  <c r="D100" i="73"/>
  <c r="B101" i="73"/>
  <c r="L101" i="73" s="1"/>
  <c r="C101" i="73"/>
  <c r="D101" i="73"/>
  <c r="B102" i="73"/>
  <c r="L102" i="73" s="1"/>
  <c r="C102" i="73"/>
  <c r="D102" i="73"/>
  <c r="B103" i="73"/>
  <c r="C103" i="73"/>
  <c r="U103" i="73" s="1"/>
  <c r="D103" i="73"/>
  <c r="B104" i="73"/>
  <c r="C104" i="73"/>
  <c r="D104" i="73"/>
  <c r="B105" i="73"/>
  <c r="C105" i="73"/>
  <c r="D105" i="73"/>
  <c r="B106" i="73"/>
  <c r="I106" i="73" s="1"/>
  <c r="C106" i="73"/>
  <c r="D106" i="73"/>
  <c r="B107" i="73"/>
  <c r="C107" i="73"/>
  <c r="U107" i="73" s="1"/>
  <c r="D107" i="73"/>
  <c r="B108" i="73"/>
  <c r="C108" i="73"/>
  <c r="D108" i="73"/>
  <c r="B109" i="73"/>
  <c r="L109" i="73" s="1"/>
  <c r="C109" i="73"/>
  <c r="D109" i="73"/>
  <c r="B110" i="73"/>
  <c r="L110" i="73" s="1"/>
  <c r="C110" i="73"/>
  <c r="D110" i="73"/>
  <c r="B111" i="73"/>
  <c r="C111" i="73"/>
  <c r="U111" i="73" s="1"/>
  <c r="D111" i="73"/>
  <c r="B112" i="73"/>
  <c r="C112" i="73"/>
  <c r="D112" i="73"/>
  <c r="B113" i="73"/>
  <c r="C113" i="73"/>
  <c r="H113" i="73" s="1"/>
  <c r="D113" i="73"/>
  <c r="B114" i="73"/>
  <c r="I114" i="73" s="1"/>
  <c r="C114" i="73"/>
  <c r="D114" i="73"/>
  <c r="B115" i="73"/>
  <c r="C115" i="73"/>
  <c r="U115" i="73" s="1"/>
  <c r="D115" i="73"/>
  <c r="B116" i="73"/>
  <c r="C116" i="73"/>
  <c r="D116" i="73"/>
  <c r="B117" i="73"/>
  <c r="L117" i="73" s="1"/>
  <c r="C117" i="73"/>
  <c r="D117" i="73"/>
  <c r="B118" i="73"/>
  <c r="L118" i="73" s="1"/>
  <c r="C118" i="73"/>
  <c r="D118" i="73"/>
  <c r="B119" i="73"/>
  <c r="C119" i="73"/>
  <c r="U119" i="73" s="1"/>
  <c r="D119" i="73"/>
  <c r="B120" i="73"/>
  <c r="C120" i="73"/>
  <c r="D120" i="73"/>
  <c r="B121" i="73"/>
  <c r="C121" i="73"/>
  <c r="H121" i="73" s="1"/>
  <c r="D121" i="73"/>
  <c r="B122" i="73"/>
  <c r="I122" i="73" s="1"/>
  <c r="C122" i="73"/>
  <c r="D122" i="73"/>
  <c r="B123" i="73"/>
  <c r="C123" i="73"/>
  <c r="U123" i="73" s="1"/>
  <c r="D123" i="73"/>
  <c r="B124" i="73"/>
  <c r="C124" i="73"/>
  <c r="D124" i="73"/>
  <c r="B125" i="73"/>
  <c r="L125" i="73" s="1"/>
  <c r="C125" i="73"/>
  <c r="D125" i="73"/>
  <c r="B126" i="73"/>
  <c r="L126" i="73" s="1"/>
  <c r="C126" i="73"/>
  <c r="D126" i="73"/>
  <c r="B127" i="73"/>
  <c r="C127" i="73"/>
  <c r="U127" i="73" s="1"/>
  <c r="D127" i="73"/>
  <c r="B128" i="73"/>
  <c r="C128" i="73"/>
  <c r="D128" i="73"/>
  <c r="B129" i="73"/>
  <c r="C129" i="73"/>
  <c r="H129" i="73" s="1"/>
  <c r="D129" i="73"/>
  <c r="B130" i="73"/>
  <c r="I130" i="73" s="1"/>
  <c r="C130" i="73"/>
  <c r="D130" i="73"/>
  <c r="B131" i="73"/>
  <c r="C131" i="73"/>
  <c r="U131" i="73" s="1"/>
  <c r="D131" i="73"/>
  <c r="B132" i="73"/>
  <c r="C132" i="73"/>
  <c r="D132" i="73"/>
  <c r="B133" i="73"/>
  <c r="L133" i="73" s="1"/>
  <c r="C133" i="73"/>
  <c r="D133" i="73"/>
  <c r="B134" i="73"/>
  <c r="L134" i="73" s="1"/>
  <c r="C134" i="73"/>
  <c r="D134" i="73"/>
  <c r="B135" i="73"/>
  <c r="C135" i="73"/>
  <c r="U135" i="73" s="1"/>
  <c r="D135" i="73"/>
  <c r="B136" i="73"/>
  <c r="C136" i="73"/>
  <c r="D136" i="73"/>
  <c r="B137" i="73"/>
  <c r="C137" i="73"/>
  <c r="H137" i="73" s="1"/>
  <c r="D137" i="73"/>
  <c r="B138" i="73"/>
  <c r="I138" i="73" s="1"/>
  <c r="C138" i="73"/>
  <c r="D138" i="73"/>
  <c r="B139" i="73"/>
  <c r="C139" i="73"/>
  <c r="U139" i="73" s="1"/>
  <c r="D139" i="73"/>
  <c r="B140" i="73"/>
  <c r="C140" i="73"/>
  <c r="D140" i="73"/>
  <c r="B141" i="73"/>
  <c r="L141" i="73" s="1"/>
  <c r="C141" i="73"/>
  <c r="D141" i="73"/>
  <c r="B142" i="73"/>
  <c r="L142" i="73" s="1"/>
  <c r="C142" i="73"/>
  <c r="D142" i="73"/>
  <c r="B143" i="73"/>
  <c r="C143" i="73"/>
  <c r="U143" i="73" s="1"/>
  <c r="D143" i="73"/>
  <c r="B144" i="73"/>
  <c r="C144" i="73"/>
  <c r="D144" i="73"/>
  <c r="B145" i="73"/>
  <c r="C145" i="73"/>
  <c r="H145" i="73" s="1"/>
  <c r="D145" i="73"/>
  <c r="B146" i="73"/>
  <c r="I146" i="73" s="1"/>
  <c r="C146" i="73"/>
  <c r="D146" i="73"/>
  <c r="B147" i="73"/>
  <c r="C147" i="73"/>
  <c r="U147" i="73" s="1"/>
  <c r="D147" i="73"/>
  <c r="B148" i="73"/>
  <c r="C148" i="73"/>
  <c r="D148" i="73"/>
  <c r="B149" i="73"/>
  <c r="L149" i="73" s="1"/>
  <c r="C149" i="73"/>
  <c r="D149" i="73"/>
  <c r="B150" i="73"/>
  <c r="L150" i="73" s="1"/>
  <c r="C150" i="73"/>
  <c r="D150" i="73"/>
  <c r="B151" i="73"/>
  <c r="C151" i="73"/>
  <c r="U151" i="73" s="1"/>
  <c r="D151" i="73"/>
  <c r="B152" i="73"/>
  <c r="C152" i="73"/>
  <c r="D152" i="73"/>
  <c r="B153" i="73"/>
  <c r="C153" i="73"/>
  <c r="H153" i="73" s="1"/>
  <c r="D153" i="73"/>
  <c r="B154" i="73"/>
  <c r="I154" i="73" s="1"/>
  <c r="C154" i="73"/>
  <c r="D154" i="73"/>
  <c r="B155" i="73"/>
  <c r="C155" i="73"/>
  <c r="U155" i="73" s="1"/>
  <c r="D155" i="73"/>
  <c r="B156" i="73"/>
  <c r="C156" i="73"/>
  <c r="D156" i="73"/>
  <c r="B157" i="73"/>
  <c r="L157" i="73" s="1"/>
  <c r="C157" i="73"/>
  <c r="D157" i="73"/>
  <c r="B158" i="73"/>
  <c r="L158" i="73" s="1"/>
  <c r="C158" i="73"/>
  <c r="D158" i="73"/>
  <c r="B159" i="73"/>
  <c r="C159" i="73"/>
  <c r="U159" i="73" s="1"/>
  <c r="D159" i="73"/>
  <c r="B160" i="73"/>
  <c r="C160" i="73"/>
  <c r="D160" i="73"/>
  <c r="B161" i="73"/>
  <c r="C161" i="73"/>
  <c r="H161" i="73" s="1"/>
  <c r="D161" i="73"/>
  <c r="B162" i="73"/>
  <c r="I162" i="73" s="1"/>
  <c r="C162" i="73"/>
  <c r="D162" i="73"/>
  <c r="B163" i="73"/>
  <c r="C163" i="73"/>
  <c r="U163" i="73" s="1"/>
  <c r="D163" i="73"/>
  <c r="B164" i="73"/>
  <c r="C164" i="73"/>
  <c r="D164" i="73"/>
  <c r="B165" i="73"/>
  <c r="L165" i="73" s="1"/>
  <c r="C165" i="73"/>
  <c r="D165" i="73"/>
  <c r="B166" i="73"/>
  <c r="L166" i="73" s="1"/>
  <c r="C166" i="73"/>
  <c r="D166" i="73"/>
  <c r="B167" i="73"/>
  <c r="C167" i="73"/>
  <c r="U167" i="73" s="1"/>
  <c r="D167" i="73"/>
  <c r="B168" i="73"/>
  <c r="C168" i="73"/>
  <c r="D168" i="73"/>
  <c r="B169" i="73"/>
  <c r="C169" i="73"/>
  <c r="H169" i="73" s="1"/>
  <c r="D169" i="73"/>
  <c r="B170" i="73"/>
  <c r="I170" i="73" s="1"/>
  <c r="C170" i="73"/>
  <c r="D170" i="73"/>
  <c r="B171" i="73"/>
  <c r="C171" i="73"/>
  <c r="U171" i="73" s="1"/>
  <c r="D171" i="73"/>
  <c r="B172" i="73"/>
  <c r="C172" i="73"/>
  <c r="D172" i="73"/>
  <c r="B173" i="73"/>
  <c r="L173" i="73" s="1"/>
  <c r="C173" i="73"/>
  <c r="D173" i="73"/>
  <c r="B174" i="73"/>
  <c r="L174" i="73" s="1"/>
  <c r="C174" i="73"/>
  <c r="D174" i="73"/>
  <c r="B175" i="73"/>
  <c r="C175" i="73"/>
  <c r="U175" i="73" s="1"/>
  <c r="D175" i="73"/>
  <c r="B176" i="73"/>
  <c r="C176" i="73"/>
  <c r="D176" i="73"/>
  <c r="B177" i="73"/>
  <c r="C177" i="73"/>
  <c r="H177" i="73" s="1"/>
  <c r="D177" i="73"/>
  <c r="B178" i="73"/>
  <c r="I178" i="73" s="1"/>
  <c r="C178" i="73"/>
  <c r="D178" i="73"/>
  <c r="B179" i="73"/>
  <c r="C179" i="73"/>
  <c r="U179" i="73" s="1"/>
  <c r="D179" i="73"/>
  <c r="B180" i="73"/>
  <c r="C180" i="73"/>
  <c r="D180" i="73"/>
  <c r="B181" i="73"/>
  <c r="L181" i="73" s="1"/>
  <c r="C181" i="73"/>
  <c r="D181" i="73"/>
  <c r="B182" i="73"/>
  <c r="L182" i="73" s="1"/>
  <c r="C182" i="73"/>
  <c r="D182" i="73"/>
  <c r="B183" i="73"/>
  <c r="C183" i="73"/>
  <c r="U183" i="73" s="1"/>
  <c r="D183" i="73"/>
  <c r="B184" i="73"/>
  <c r="C184" i="73"/>
  <c r="D184" i="73"/>
  <c r="B185" i="73"/>
  <c r="C185" i="73"/>
  <c r="H185" i="73" s="1"/>
  <c r="D185" i="73"/>
  <c r="B186" i="73"/>
  <c r="I186" i="73" s="1"/>
  <c r="C186" i="73"/>
  <c r="D186" i="73"/>
  <c r="B187" i="73"/>
  <c r="C187" i="73"/>
  <c r="U187" i="73" s="1"/>
  <c r="D187" i="73"/>
  <c r="B188" i="73"/>
  <c r="C188" i="73"/>
  <c r="D188" i="73"/>
  <c r="B189" i="73"/>
  <c r="L189" i="73" s="1"/>
  <c r="C189" i="73"/>
  <c r="D189" i="73"/>
  <c r="B190" i="73"/>
  <c r="L190" i="73" s="1"/>
  <c r="C190" i="73"/>
  <c r="D190" i="73"/>
  <c r="B191" i="73"/>
  <c r="C191" i="73"/>
  <c r="U191" i="73" s="1"/>
  <c r="D191" i="73"/>
  <c r="B192" i="73"/>
  <c r="C192" i="73"/>
  <c r="D192" i="73"/>
  <c r="B193" i="73"/>
  <c r="C193" i="73"/>
  <c r="H193" i="73" s="1"/>
  <c r="D193" i="73"/>
  <c r="B194" i="73"/>
  <c r="I194" i="73" s="1"/>
  <c r="C194" i="73"/>
  <c r="D194" i="73"/>
  <c r="B195" i="73"/>
  <c r="C195" i="73"/>
  <c r="U195" i="73" s="1"/>
  <c r="D195" i="73"/>
  <c r="B196" i="73"/>
  <c r="C196" i="73"/>
  <c r="D196" i="73"/>
  <c r="B197" i="73"/>
  <c r="L197" i="73" s="1"/>
  <c r="C197" i="73"/>
  <c r="D197" i="73"/>
  <c r="B198" i="73"/>
  <c r="L198" i="73" s="1"/>
  <c r="C198" i="73"/>
  <c r="D198" i="73"/>
  <c r="B199" i="73"/>
  <c r="C199" i="73"/>
  <c r="U199" i="73" s="1"/>
  <c r="D199" i="73"/>
  <c r="B200" i="73"/>
  <c r="C200" i="73"/>
  <c r="D200" i="73"/>
  <c r="B201" i="73"/>
  <c r="C201" i="73"/>
  <c r="H201" i="73" s="1"/>
  <c r="D201" i="73"/>
  <c r="B202" i="73"/>
  <c r="I202" i="73" s="1"/>
  <c r="C202" i="73"/>
  <c r="D202" i="73"/>
  <c r="B203" i="73"/>
  <c r="C203" i="73"/>
  <c r="U203" i="73" s="1"/>
  <c r="D203" i="73"/>
  <c r="B204" i="73"/>
  <c r="C204" i="73"/>
  <c r="D204" i="73"/>
  <c r="B205" i="73"/>
  <c r="L205" i="73" s="1"/>
  <c r="C205" i="73"/>
  <c r="D205" i="73"/>
  <c r="B206" i="73"/>
  <c r="L206" i="73" s="1"/>
  <c r="C206" i="73"/>
  <c r="D206" i="73"/>
  <c r="B207" i="73"/>
  <c r="C207" i="73"/>
  <c r="U207" i="73" s="1"/>
  <c r="D207" i="73"/>
  <c r="B208" i="73"/>
  <c r="C208" i="73"/>
  <c r="D208" i="73"/>
  <c r="B209" i="73"/>
  <c r="C209" i="73"/>
  <c r="H209" i="73" s="1"/>
  <c r="D209" i="73"/>
  <c r="B210" i="73"/>
  <c r="I210" i="73" s="1"/>
  <c r="C210" i="73"/>
  <c r="D210" i="73"/>
  <c r="B211" i="73"/>
  <c r="C211" i="73"/>
  <c r="U211" i="73" s="1"/>
  <c r="D211" i="73"/>
  <c r="B212" i="73"/>
  <c r="C212" i="73"/>
  <c r="D212" i="73"/>
  <c r="B213" i="73"/>
  <c r="L213" i="73" s="1"/>
  <c r="C213" i="73"/>
  <c r="D213" i="73"/>
  <c r="B214" i="73"/>
  <c r="L214" i="73" s="1"/>
  <c r="C214" i="73"/>
  <c r="D214" i="73"/>
  <c r="B215" i="73"/>
  <c r="C215" i="73"/>
  <c r="U215" i="73" s="1"/>
  <c r="D215" i="73"/>
  <c r="B216" i="73"/>
  <c r="C216" i="73"/>
  <c r="D216" i="73"/>
  <c r="B217" i="73"/>
  <c r="C217" i="73"/>
  <c r="H217" i="73" s="1"/>
  <c r="D217" i="73"/>
  <c r="B218" i="73"/>
  <c r="I218" i="73" s="1"/>
  <c r="C218" i="73"/>
  <c r="D218" i="73"/>
  <c r="B219" i="73"/>
  <c r="C219" i="73"/>
  <c r="U219" i="73" s="1"/>
  <c r="D219" i="73"/>
  <c r="B220" i="73"/>
  <c r="C220" i="73"/>
  <c r="D220" i="73"/>
  <c r="B221" i="73"/>
  <c r="L221" i="73" s="1"/>
  <c r="C221" i="73"/>
  <c r="D221" i="73"/>
  <c r="B222" i="73"/>
  <c r="L222" i="73" s="1"/>
  <c r="C222" i="73"/>
  <c r="D222" i="73"/>
  <c r="B223" i="73"/>
  <c r="C223" i="73"/>
  <c r="U223" i="73" s="1"/>
  <c r="D223" i="73"/>
  <c r="B224" i="73"/>
  <c r="C224" i="73"/>
  <c r="D224" i="73"/>
  <c r="B225" i="73"/>
  <c r="C225" i="73"/>
  <c r="H225" i="73" s="1"/>
  <c r="D225" i="73"/>
  <c r="B226" i="73"/>
  <c r="I226" i="73" s="1"/>
  <c r="C226" i="73"/>
  <c r="D226" i="73"/>
  <c r="B227" i="73"/>
  <c r="C227" i="73"/>
  <c r="U227" i="73" s="1"/>
  <c r="D227" i="73"/>
  <c r="B228" i="73"/>
  <c r="C228" i="73"/>
  <c r="D228" i="73"/>
  <c r="B229" i="73"/>
  <c r="L229" i="73" s="1"/>
  <c r="C229" i="73"/>
  <c r="D229" i="73"/>
  <c r="B230" i="73"/>
  <c r="L230" i="73" s="1"/>
  <c r="C230" i="73"/>
  <c r="D230" i="73"/>
  <c r="B231" i="73"/>
  <c r="C231" i="73"/>
  <c r="U231" i="73" s="1"/>
  <c r="D231" i="73"/>
  <c r="B232" i="73"/>
  <c r="C232" i="73"/>
  <c r="D232" i="73"/>
  <c r="B233" i="73"/>
  <c r="C233" i="73"/>
  <c r="H233" i="73" s="1"/>
  <c r="D233" i="73"/>
  <c r="B234" i="73"/>
  <c r="I234" i="73" s="1"/>
  <c r="C234" i="73"/>
  <c r="D234" i="73"/>
  <c r="B235" i="73"/>
  <c r="C235" i="73"/>
  <c r="U235" i="73" s="1"/>
  <c r="D235" i="73"/>
  <c r="B236" i="73"/>
  <c r="C236" i="73"/>
  <c r="D236" i="73"/>
  <c r="B237" i="73"/>
  <c r="L237" i="73" s="1"/>
  <c r="C237" i="73"/>
  <c r="D237" i="73"/>
  <c r="B238" i="73"/>
  <c r="L238" i="73" s="1"/>
  <c r="C238" i="73"/>
  <c r="D238" i="73"/>
  <c r="B239" i="73"/>
  <c r="C239" i="73"/>
  <c r="U239" i="73" s="1"/>
  <c r="D239" i="73"/>
  <c r="B240" i="73"/>
  <c r="C240" i="73"/>
  <c r="D240" i="73"/>
  <c r="B241" i="73"/>
  <c r="C241" i="73"/>
  <c r="H241" i="73" s="1"/>
  <c r="D241" i="73"/>
  <c r="B242" i="73"/>
  <c r="I242" i="73" s="1"/>
  <c r="C242" i="73"/>
  <c r="D242" i="73"/>
  <c r="B243" i="73"/>
  <c r="C243" i="73"/>
  <c r="U243" i="73" s="1"/>
  <c r="D243" i="73"/>
  <c r="B244" i="73"/>
  <c r="C244" i="73"/>
  <c r="D244" i="73"/>
  <c r="B245" i="73"/>
  <c r="L245" i="73" s="1"/>
  <c r="C245" i="73"/>
  <c r="D245" i="73"/>
  <c r="B246" i="73"/>
  <c r="L246" i="73" s="1"/>
  <c r="C246" i="73"/>
  <c r="D246" i="73"/>
  <c r="B247" i="73"/>
  <c r="C247" i="73"/>
  <c r="U247" i="73" s="1"/>
  <c r="D247" i="73"/>
  <c r="B248" i="73"/>
  <c r="C248" i="73"/>
  <c r="D248" i="73"/>
  <c r="B249" i="73"/>
  <c r="C249" i="73"/>
  <c r="H249" i="73" s="1"/>
  <c r="D249" i="73"/>
  <c r="B250" i="73"/>
  <c r="I250" i="73" s="1"/>
  <c r="C250" i="73"/>
  <c r="D250" i="73"/>
  <c r="B251" i="73"/>
  <c r="C251" i="73"/>
  <c r="U251" i="73" s="1"/>
  <c r="D251" i="73"/>
  <c r="B252" i="73"/>
  <c r="C252" i="73"/>
  <c r="D252" i="73"/>
  <c r="B253" i="73"/>
  <c r="L253" i="73" s="1"/>
  <c r="C253" i="73"/>
  <c r="D253" i="73"/>
  <c r="B254" i="73"/>
  <c r="L254" i="73" s="1"/>
  <c r="C254" i="73"/>
  <c r="D254" i="73"/>
  <c r="B255" i="73"/>
  <c r="C255" i="73"/>
  <c r="U255" i="73" s="1"/>
  <c r="D255" i="73"/>
  <c r="B256" i="73"/>
  <c r="C256" i="73"/>
  <c r="D256" i="73"/>
  <c r="B257" i="73"/>
  <c r="C257" i="73"/>
  <c r="H257" i="73" s="1"/>
  <c r="D257" i="73"/>
  <c r="B258" i="73"/>
  <c r="I258" i="73" s="1"/>
  <c r="C258" i="73"/>
  <c r="D258" i="73"/>
  <c r="B259" i="73"/>
  <c r="C259" i="73"/>
  <c r="U259" i="73" s="1"/>
  <c r="D259" i="73"/>
  <c r="B260" i="73"/>
  <c r="C260" i="73"/>
  <c r="D260" i="73"/>
  <c r="B261" i="73"/>
  <c r="L261" i="73" s="1"/>
  <c r="C261" i="73"/>
  <c r="D261" i="73"/>
  <c r="B262" i="73"/>
  <c r="L262" i="73" s="1"/>
  <c r="C262" i="73"/>
  <c r="D262" i="73"/>
  <c r="B263" i="73"/>
  <c r="C263" i="73"/>
  <c r="U263" i="73" s="1"/>
  <c r="D263" i="73"/>
  <c r="B264" i="73"/>
  <c r="C264" i="73"/>
  <c r="D264" i="73"/>
  <c r="B265" i="73"/>
  <c r="C265" i="73"/>
  <c r="H265" i="73" s="1"/>
  <c r="D265" i="73"/>
  <c r="B266" i="73"/>
  <c r="I266" i="73" s="1"/>
  <c r="C266" i="73"/>
  <c r="D266" i="73"/>
  <c r="B267" i="73"/>
  <c r="C267" i="73"/>
  <c r="U267" i="73" s="1"/>
  <c r="D267" i="73"/>
  <c r="B268" i="73"/>
  <c r="C268" i="73"/>
  <c r="D268" i="73"/>
  <c r="B269" i="73"/>
  <c r="L269" i="73" s="1"/>
  <c r="C269" i="73"/>
  <c r="D269" i="73"/>
  <c r="B270" i="73"/>
  <c r="L270" i="73" s="1"/>
  <c r="C270" i="73"/>
  <c r="D270" i="73"/>
  <c r="B271" i="73"/>
  <c r="C271" i="73"/>
  <c r="U271" i="73" s="1"/>
  <c r="D271" i="73"/>
  <c r="B272" i="73"/>
  <c r="C272" i="73"/>
  <c r="D272" i="73"/>
  <c r="B273" i="73"/>
  <c r="C273" i="73"/>
  <c r="H273" i="73" s="1"/>
  <c r="D273" i="73"/>
  <c r="B274" i="73"/>
  <c r="C274" i="73"/>
  <c r="D274" i="73"/>
  <c r="B275" i="73"/>
  <c r="C275" i="73"/>
  <c r="D275" i="73"/>
  <c r="B276" i="73"/>
  <c r="C276" i="73"/>
  <c r="D276" i="73"/>
  <c r="B277" i="73"/>
  <c r="C277" i="73"/>
  <c r="D277" i="73"/>
  <c r="B278" i="73"/>
  <c r="C278" i="73"/>
  <c r="D278" i="73"/>
  <c r="B279" i="73"/>
  <c r="C279" i="73"/>
  <c r="D279" i="73"/>
  <c r="B280" i="73"/>
  <c r="C280" i="73"/>
  <c r="D280" i="73"/>
  <c r="B281" i="73"/>
  <c r="C281" i="73"/>
  <c r="H281" i="73" s="1"/>
  <c r="D281" i="73"/>
  <c r="B282" i="73"/>
  <c r="C282" i="73"/>
  <c r="D282" i="73"/>
  <c r="B283" i="73"/>
  <c r="C283" i="73"/>
  <c r="D283" i="73"/>
  <c r="B284" i="73"/>
  <c r="C284" i="73"/>
  <c r="D284" i="73"/>
  <c r="B285" i="73"/>
  <c r="C285" i="73"/>
  <c r="D285" i="73"/>
  <c r="B286" i="73"/>
  <c r="C286" i="73"/>
  <c r="H286" i="73" s="1"/>
  <c r="D286" i="73"/>
  <c r="B287" i="73"/>
  <c r="C287" i="73"/>
  <c r="D287" i="73"/>
  <c r="B288" i="73"/>
  <c r="C288" i="73"/>
  <c r="D288" i="73"/>
  <c r="B289" i="73"/>
  <c r="C289" i="73"/>
  <c r="H289" i="73" s="1"/>
  <c r="D289" i="73"/>
  <c r="B290" i="73"/>
  <c r="C290" i="73"/>
  <c r="D290" i="73"/>
  <c r="B291" i="73"/>
  <c r="C291" i="73"/>
  <c r="D291" i="73"/>
  <c r="B292" i="73"/>
  <c r="C292" i="73"/>
  <c r="D292" i="73"/>
  <c r="B293" i="73"/>
  <c r="C293" i="73"/>
  <c r="D293" i="73"/>
  <c r="B294" i="73"/>
  <c r="C294" i="73"/>
  <c r="H294" i="73" s="1"/>
  <c r="D294" i="73"/>
  <c r="B295" i="73"/>
  <c r="C295" i="73"/>
  <c r="D295" i="73"/>
  <c r="B296" i="73"/>
  <c r="C296" i="73"/>
  <c r="D296" i="73"/>
  <c r="B297" i="73"/>
  <c r="C297" i="73"/>
  <c r="H297" i="73" s="1"/>
  <c r="D297" i="73"/>
  <c r="B298" i="73"/>
  <c r="C298" i="73"/>
  <c r="D298" i="73"/>
  <c r="B299" i="73"/>
  <c r="C299" i="73"/>
  <c r="D299" i="73"/>
  <c r="B300" i="73"/>
  <c r="C300" i="73"/>
  <c r="D300" i="73"/>
  <c r="B301" i="73"/>
  <c r="C301" i="73"/>
  <c r="D301" i="73"/>
  <c r="B302" i="73"/>
  <c r="C302" i="73"/>
  <c r="H302" i="73" s="1"/>
  <c r="D302" i="73"/>
  <c r="B303" i="73"/>
  <c r="C303" i="73"/>
  <c r="D303" i="73"/>
  <c r="B304" i="73"/>
  <c r="C304" i="73"/>
  <c r="D304" i="73"/>
  <c r="B305" i="73"/>
  <c r="C305" i="73"/>
  <c r="H305" i="73" s="1"/>
  <c r="D305" i="73"/>
  <c r="B306" i="73"/>
  <c r="C306" i="73"/>
  <c r="D306" i="73"/>
  <c r="B307" i="73"/>
  <c r="C307" i="73"/>
  <c r="D307" i="73"/>
  <c r="B308" i="73"/>
  <c r="C308" i="73"/>
  <c r="D308" i="73"/>
  <c r="B309" i="73"/>
  <c r="C309" i="73"/>
  <c r="D309" i="73"/>
  <c r="B310" i="73"/>
  <c r="C310" i="73"/>
  <c r="D310" i="73"/>
  <c r="B311" i="73"/>
  <c r="C311" i="73"/>
  <c r="D311" i="73"/>
  <c r="B312" i="73"/>
  <c r="C312" i="73"/>
  <c r="D312" i="73"/>
  <c r="B313" i="73"/>
  <c r="C313" i="73"/>
  <c r="H313" i="73" s="1"/>
  <c r="D313" i="73"/>
  <c r="B314" i="73"/>
  <c r="C314" i="73"/>
  <c r="D314" i="73"/>
  <c r="B315" i="73"/>
  <c r="C315" i="73"/>
  <c r="D315" i="73"/>
  <c r="B316" i="73"/>
  <c r="C316" i="73"/>
  <c r="D316" i="73"/>
  <c r="B317" i="73"/>
  <c r="C317" i="73"/>
  <c r="D317" i="73"/>
  <c r="B318" i="73"/>
  <c r="C318" i="73"/>
  <c r="D318" i="73"/>
  <c r="B319" i="73"/>
  <c r="C319" i="73"/>
  <c r="D319" i="73"/>
  <c r="B320" i="73"/>
  <c r="C320" i="73"/>
  <c r="D320" i="73"/>
  <c r="B321" i="73"/>
  <c r="C321" i="73"/>
  <c r="H321" i="73" s="1"/>
  <c r="D321" i="73"/>
  <c r="B322" i="73"/>
  <c r="C322" i="73"/>
  <c r="D322" i="73"/>
  <c r="B323" i="73"/>
  <c r="C323" i="73"/>
  <c r="D323" i="73"/>
  <c r="B324" i="73"/>
  <c r="C324" i="73"/>
  <c r="D324" i="73"/>
  <c r="B325" i="73"/>
  <c r="C325" i="73"/>
  <c r="D325" i="73"/>
  <c r="B326" i="73"/>
  <c r="C326" i="73"/>
  <c r="H326" i="73" s="1"/>
  <c r="D326" i="73"/>
  <c r="B327" i="73"/>
  <c r="C327" i="73"/>
  <c r="D327" i="73"/>
  <c r="B328" i="73"/>
  <c r="C328" i="73"/>
  <c r="D328" i="73"/>
  <c r="B329" i="73"/>
  <c r="C329" i="73"/>
  <c r="H329" i="73" s="1"/>
  <c r="D329" i="73"/>
  <c r="B330" i="73"/>
  <c r="C330" i="73"/>
  <c r="D330" i="73"/>
  <c r="B331" i="73"/>
  <c r="C331" i="73"/>
  <c r="D331" i="73"/>
  <c r="B332" i="73"/>
  <c r="C332" i="73"/>
  <c r="D332" i="73"/>
  <c r="B333" i="73"/>
  <c r="C333" i="73"/>
  <c r="D333" i="73"/>
  <c r="B334" i="73"/>
  <c r="C334" i="73"/>
  <c r="D334" i="73"/>
  <c r="B335" i="73"/>
  <c r="C335" i="73"/>
  <c r="D335" i="73"/>
  <c r="B336" i="73"/>
  <c r="C336" i="73"/>
  <c r="D336" i="73"/>
  <c r="B337" i="73"/>
  <c r="C337" i="73"/>
  <c r="H337" i="73" s="1"/>
  <c r="D337" i="73"/>
  <c r="B338" i="73"/>
  <c r="C338" i="73"/>
  <c r="D338" i="73"/>
  <c r="B339" i="73"/>
  <c r="C339" i="73"/>
  <c r="D339" i="73"/>
  <c r="B340" i="73"/>
  <c r="C340" i="73"/>
  <c r="D340" i="73"/>
  <c r="B341" i="73"/>
  <c r="C341" i="73"/>
  <c r="D341" i="73"/>
  <c r="B342" i="73"/>
  <c r="C342" i="73"/>
  <c r="H342" i="73" s="1"/>
  <c r="D342" i="73"/>
  <c r="B343" i="73"/>
  <c r="C343" i="73"/>
  <c r="D343" i="73"/>
  <c r="B344" i="73"/>
  <c r="C344" i="73"/>
  <c r="D344" i="73"/>
  <c r="B345" i="73"/>
  <c r="C345" i="73"/>
  <c r="H345" i="73" s="1"/>
  <c r="D345" i="73"/>
  <c r="B346" i="73"/>
  <c r="M346" i="73" s="1"/>
  <c r="C346" i="73"/>
  <c r="D346" i="73"/>
  <c r="B347" i="73"/>
  <c r="C347" i="73"/>
  <c r="D347" i="73"/>
  <c r="B348" i="73"/>
  <c r="C348" i="73"/>
  <c r="D348" i="73"/>
  <c r="B349" i="73"/>
  <c r="M349" i="73" s="1"/>
  <c r="C349" i="73"/>
  <c r="D349" i="73"/>
  <c r="B350" i="73"/>
  <c r="L350" i="73" s="1"/>
  <c r="C350" i="73"/>
  <c r="D350" i="73"/>
  <c r="B351" i="73"/>
  <c r="C351" i="73"/>
  <c r="D351" i="73"/>
  <c r="B352" i="73"/>
  <c r="C352" i="73"/>
  <c r="D352" i="73"/>
  <c r="B353" i="73"/>
  <c r="L353" i="73" s="1"/>
  <c r="C353" i="73"/>
  <c r="H353" i="73" s="1"/>
  <c r="D353" i="73"/>
  <c r="B354" i="73"/>
  <c r="C354" i="73"/>
  <c r="D354" i="73"/>
  <c r="B355" i="73"/>
  <c r="C355" i="73"/>
  <c r="D355" i="73"/>
  <c r="B356" i="73"/>
  <c r="L356" i="73" s="1"/>
  <c r="C356" i="73"/>
  <c r="D356" i="73"/>
  <c r="B357" i="73"/>
  <c r="C357" i="73"/>
  <c r="D357" i="73"/>
  <c r="B358" i="73"/>
  <c r="C358" i="73"/>
  <c r="D358" i="73"/>
  <c r="B359" i="73"/>
  <c r="C359" i="73"/>
  <c r="D359" i="73"/>
  <c r="B360" i="73"/>
  <c r="C360" i="73"/>
  <c r="D360" i="73"/>
  <c r="B361" i="73"/>
  <c r="I361" i="73" s="1"/>
  <c r="C361" i="73"/>
  <c r="H361" i="73" s="1"/>
  <c r="D361" i="73"/>
  <c r="B362" i="73"/>
  <c r="M362" i="73" s="1"/>
  <c r="C362" i="73"/>
  <c r="D362" i="73"/>
  <c r="B363" i="73"/>
  <c r="C363" i="73"/>
  <c r="D363" i="73"/>
  <c r="B364" i="73"/>
  <c r="C364" i="73"/>
  <c r="D364" i="73"/>
  <c r="B365" i="73"/>
  <c r="M365" i="73" s="1"/>
  <c r="C365" i="73"/>
  <c r="D365" i="73"/>
  <c r="B366" i="73"/>
  <c r="C366" i="73"/>
  <c r="D366" i="73"/>
  <c r="B367" i="73"/>
  <c r="C367" i="73"/>
  <c r="D367" i="73"/>
  <c r="B368" i="73"/>
  <c r="N368" i="73" s="1"/>
  <c r="C368" i="73"/>
  <c r="D368" i="73"/>
  <c r="B369" i="73"/>
  <c r="C369" i="73"/>
  <c r="H369" i="73" s="1"/>
  <c r="D369" i="73"/>
  <c r="B370" i="73"/>
  <c r="J370" i="73" s="1"/>
  <c r="C370" i="73"/>
  <c r="D370" i="73"/>
  <c r="B371" i="73"/>
  <c r="C371" i="73"/>
  <c r="D371" i="73"/>
  <c r="B372" i="73"/>
  <c r="C372" i="73"/>
  <c r="D372" i="73"/>
  <c r="B373" i="73"/>
  <c r="C373" i="73"/>
  <c r="D373" i="73"/>
  <c r="B374" i="73"/>
  <c r="N374" i="73" s="1"/>
  <c r="C374" i="73"/>
  <c r="D374" i="73"/>
  <c r="B375" i="73"/>
  <c r="C375" i="73"/>
  <c r="D375" i="73"/>
  <c r="B376" i="73"/>
  <c r="C376" i="73"/>
  <c r="D376" i="73"/>
  <c r="B377" i="73"/>
  <c r="I377" i="73" s="1"/>
  <c r="C377" i="73"/>
  <c r="H377" i="73" s="1"/>
  <c r="D377" i="73"/>
  <c r="B378" i="73"/>
  <c r="C378" i="73"/>
  <c r="D378" i="73"/>
  <c r="B379" i="73"/>
  <c r="C379" i="73"/>
  <c r="D379" i="73"/>
  <c r="B380" i="73"/>
  <c r="O380" i="73" s="1"/>
  <c r="C380" i="73"/>
  <c r="D380" i="73"/>
  <c r="B381" i="73"/>
  <c r="C381" i="73"/>
  <c r="D381" i="73"/>
  <c r="B382" i="73"/>
  <c r="C382" i="73"/>
  <c r="H382" i="73" s="1"/>
  <c r="D382" i="73"/>
  <c r="B383" i="73"/>
  <c r="C383" i="73"/>
  <c r="D383" i="73"/>
  <c r="B384" i="73"/>
  <c r="C384" i="73"/>
  <c r="D384" i="73"/>
  <c r="B385" i="73"/>
  <c r="C385" i="73"/>
  <c r="H385" i="73" s="1"/>
  <c r="D385" i="73"/>
  <c r="B386" i="73"/>
  <c r="J386" i="73" s="1"/>
  <c r="C386" i="73"/>
  <c r="D386" i="73"/>
  <c r="B387" i="73"/>
  <c r="C387" i="73"/>
  <c r="D387" i="73"/>
  <c r="B388" i="73"/>
  <c r="C388" i="73"/>
  <c r="D388" i="73"/>
  <c r="B389" i="73"/>
  <c r="C389" i="73"/>
  <c r="D389" i="73"/>
  <c r="B390" i="73"/>
  <c r="I390" i="73" s="1"/>
  <c r="C390" i="73"/>
  <c r="H390" i="73" s="1"/>
  <c r="D390" i="73"/>
  <c r="B391" i="73"/>
  <c r="C391" i="73"/>
  <c r="D391" i="73"/>
  <c r="B392" i="73"/>
  <c r="C392" i="73"/>
  <c r="D392" i="73"/>
  <c r="B393" i="73"/>
  <c r="I393" i="73" s="1"/>
  <c r="C393" i="73"/>
  <c r="H393" i="73" s="1"/>
  <c r="D393" i="73"/>
  <c r="B394" i="73"/>
  <c r="M394" i="73" s="1"/>
  <c r="C394" i="73"/>
  <c r="D394" i="73"/>
  <c r="B395" i="73"/>
  <c r="C395" i="73"/>
  <c r="D395" i="73"/>
  <c r="B396" i="73"/>
  <c r="J396" i="73" s="1"/>
  <c r="C396" i="73"/>
  <c r="D396" i="73"/>
  <c r="B397" i="73"/>
  <c r="O397" i="73" s="1"/>
  <c r="C397" i="73"/>
  <c r="D397" i="73"/>
  <c r="B398" i="73"/>
  <c r="L398" i="73" s="1"/>
  <c r="C398" i="73"/>
  <c r="H398" i="73" s="1"/>
  <c r="D398" i="73"/>
  <c r="B399" i="73"/>
  <c r="C399" i="73"/>
  <c r="D399" i="73"/>
  <c r="B400" i="73"/>
  <c r="N400" i="73" s="1"/>
  <c r="C400" i="73"/>
  <c r="D400" i="73"/>
  <c r="B401" i="73"/>
  <c r="C401" i="73"/>
  <c r="H401" i="73" s="1"/>
  <c r="D401" i="73"/>
  <c r="B402" i="73"/>
  <c r="L402" i="73" s="1"/>
  <c r="C402" i="73"/>
  <c r="D402" i="73"/>
  <c r="B403" i="73"/>
  <c r="C403" i="73"/>
  <c r="D403" i="73"/>
  <c r="B404" i="73"/>
  <c r="C404" i="73"/>
  <c r="D404" i="73"/>
  <c r="B405" i="73"/>
  <c r="K405" i="73" s="1"/>
  <c r="C405" i="73"/>
  <c r="D405" i="73"/>
  <c r="B406" i="73"/>
  <c r="C406" i="73"/>
  <c r="D406" i="73"/>
  <c r="B407" i="73"/>
  <c r="C407" i="73"/>
  <c r="D407" i="73"/>
  <c r="B408" i="73"/>
  <c r="C408" i="73"/>
  <c r="D408" i="73"/>
  <c r="B409" i="73"/>
  <c r="O409" i="73" s="1"/>
  <c r="C409" i="73"/>
  <c r="H409" i="73" s="1"/>
  <c r="D409" i="73"/>
  <c r="B410" i="73"/>
  <c r="C410" i="73"/>
  <c r="D410" i="73"/>
  <c r="B411" i="73"/>
  <c r="C411" i="73"/>
  <c r="D411" i="73"/>
  <c r="B412" i="73"/>
  <c r="J412" i="73" s="1"/>
  <c r="C412" i="73"/>
  <c r="D412" i="73"/>
  <c r="B413" i="73"/>
  <c r="O413" i="73" s="1"/>
  <c r="C413" i="73"/>
  <c r="D413" i="73"/>
  <c r="B414" i="73"/>
  <c r="L414" i="73" s="1"/>
  <c r="C414" i="73"/>
  <c r="H414" i="73" s="1"/>
  <c r="D414" i="73"/>
  <c r="B415" i="73"/>
  <c r="C415" i="73"/>
  <c r="D415" i="73"/>
  <c r="B416" i="73"/>
  <c r="N416" i="73" s="1"/>
  <c r="C416" i="73"/>
  <c r="D416" i="73"/>
  <c r="B417" i="73"/>
  <c r="C417" i="73"/>
  <c r="H417" i="73" s="1"/>
  <c r="D417" i="73"/>
  <c r="B418" i="73"/>
  <c r="L418" i="73" s="1"/>
  <c r="C418" i="73"/>
  <c r="D418" i="73"/>
  <c r="B419" i="73"/>
  <c r="C419" i="73"/>
  <c r="D419" i="73"/>
  <c r="B420" i="73"/>
  <c r="C420" i="73"/>
  <c r="D420" i="73"/>
  <c r="B421" i="73"/>
  <c r="K421" i="73" s="1"/>
  <c r="C421" i="73"/>
  <c r="D421" i="73"/>
  <c r="B422" i="73"/>
  <c r="C422" i="73"/>
  <c r="D422" i="73"/>
  <c r="B423" i="73"/>
  <c r="C423" i="73"/>
  <c r="D423" i="73"/>
  <c r="B424" i="73"/>
  <c r="C424" i="73"/>
  <c r="D424" i="73"/>
  <c r="B425" i="73"/>
  <c r="O425" i="73" s="1"/>
  <c r="C425" i="73"/>
  <c r="H425" i="73" s="1"/>
  <c r="D425" i="73"/>
  <c r="B426" i="73"/>
  <c r="C426" i="73"/>
  <c r="D426" i="73"/>
  <c r="B427" i="73"/>
  <c r="C427" i="73"/>
  <c r="D427" i="73"/>
  <c r="B428" i="73"/>
  <c r="J428" i="73" s="1"/>
  <c r="C428" i="73"/>
  <c r="D428" i="73"/>
  <c r="B429" i="73"/>
  <c r="O429" i="73" s="1"/>
  <c r="C429" i="73"/>
  <c r="D429" i="73"/>
  <c r="B430" i="73"/>
  <c r="L430" i="73" s="1"/>
  <c r="C430" i="73"/>
  <c r="H430" i="73" s="1"/>
  <c r="D430" i="73"/>
  <c r="B431" i="73"/>
  <c r="C431" i="73"/>
  <c r="D431" i="73"/>
  <c r="B432" i="73"/>
  <c r="N432" i="73" s="1"/>
  <c r="C432" i="73"/>
  <c r="D432" i="73"/>
  <c r="B433" i="73"/>
  <c r="C433" i="73"/>
  <c r="H433" i="73" s="1"/>
  <c r="D433" i="73"/>
  <c r="B434" i="73"/>
  <c r="L434" i="73" s="1"/>
  <c r="C434" i="73"/>
  <c r="D434" i="73"/>
  <c r="B435" i="73"/>
  <c r="C435" i="73"/>
  <c r="D435" i="73"/>
  <c r="B436" i="73"/>
  <c r="C436" i="73"/>
  <c r="D436" i="73"/>
  <c r="B437" i="73"/>
  <c r="K437" i="73" s="1"/>
  <c r="C437" i="73"/>
  <c r="D437" i="73"/>
  <c r="B438" i="73"/>
  <c r="C438" i="73"/>
  <c r="D438" i="73"/>
  <c r="B439" i="73"/>
  <c r="C439" i="73"/>
  <c r="D439" i="73"/>
  <c r="B440" i="73"/>
  <c r="C440" i="73"/>
  <c r="D440" i="73"/>
  <c r="B441" i="73"/>
  <c r="O441" i="73" s="1"/>
  <c r="C441" i="73"/>
  <c r="H441" i="73" s="1"/>
  <c r="D441" i="73"/>
  <c r="B442" i="73"/>
  <c r="C442" i="73"/>
  <c r="D442" i="73"/>
  <c r="B443" i="73"/>
  <c r="C443" i="73"/>
  <c r="D443" i="73"/>
  <c r="B444" i="73"/>
  <c r="J444" i="73" s="1"/>
  <c r="C444" i="73"/>
  <c r="D444" i="73"/>
  <c r="B445" i="73"/>
  <c r="O445" i="73" s="1"/>
  <c r="C445" i="73"/>
  <c r="D445" i="73"/>
  <c r="B446" i="73"/>
  <c r="L446" i="73" s="1"/>
  <c r="C446" i="73"/>
  <c r="D446" i="73"/>
  <c r="B447" i="73"/>
  <c r="C447" i="73"/>
  <c r="D447" i="73"/>
  <c r="B448" i="73"/>
  <c r="N448" i="73" s="1"/>
  <c r="C448" i="73"/>
  <c r="D448" i="73"/>
  <c r="B449" i="73"/>
  <c r="O449" i="73" s="1"/>
  <c r="C449" i="73"/>
  <c r="H449" i="73" s="1"/>
  <c r="D449" i="73"/>
  <c r="B450" i="73"/>
  <c r="L450" i="73" s="1"/>
  <c r="C450" i="73"/>
  <c r="D450" i="73"/>
  <c r="B451" i="73"/>
  <c r="C451" i="73"/>
  <c r="D451" i="73"/>
  <c r="B452" i="73"/>
  <c r="C452" i="73"/>
  <c r="D452" i="73"/>
  <c r="B453" i="73"/>
  <c r="K453" i="73" s="1"/>
  <c r="C453" i="73"/>
  <c r="D453" i="73"/>
  <c r="B454" i="73"/>
  <c r="L454" i="73" s="1"/>
  <c r="C454" i="73"/>
  <c r="H454" i="73" s="1"/>
  <c r="D454" i="73"/>
  <c r="B455" i="73"/>
  <c r="C455" i="73"/>
  <c r="D455" i="73"/>
  <c r="B456" i="73"/>
  <c r="C456" i="73"/>
  <c r="D456" i="73"/>
  <c r="B457" i="73"/>
  <c r="C457" i="73"/>
  <c r="H457" i="73" s="1"/>
  <c r="D457" i="73"/>
  <c r="B458" i="73"/>
  <c r="C458" i="73"/>
  <c r="D458" i="73"/>
  <c r="B459" i="73"/>
  <c r="C459" i="73"/>
  <c r="D459" i="73"/>
  <c r="B460" i="73"/>
  <c r="J460" i="73" s="1"/>
  <c r="C460" i="73"/>
  <c r="D460" i="73"/>
  <c r="B461" i="73"/>
  <c r="O461" i="73" s="1"/>
  <c r="C461" i="73"/>
  <c r="D461" i="73"/>
  <c r="B462" i="73"/>
  <c r="L462" i="73" s="1"/>
  <c r="C462" i="73"/>
  <c r="H462" i="73" s="1"/>
  <c r="D462" i="73"/>
  <c r="B463" i="73"/>
  <c r="C463" i="73"/>
  <c r="D463" i="73"/>
  <c r="B464" i="73"/>
  <c r="N464" i="73" s="1"/>
  <c r="C464" i="73"/>
  <c r="D464" i="73"/>
  <c r="B465" i="73"/>
  <c r="C465" i="73"/>
  <c r="H465" i="73" s="1"/>
  <c r="D465" i="73"/>
  <c r="B466" i="73"/>
  <c r="L466" i="73" s="1"/>
  <c r="C466" i="73"/>
  <c r="D466" i="73"/>
  <c r="B467" i="73"/>
  <c r="C467" i="73"/>
  <c r="D467" i="73"/>
  <c r="B468" i="73"/>
  <c r="C468" i="73"/>
  <c r="D468" i="73"/>
  <c r="B469" i="73"/>
  <c r="C469" i="73"/>
  <c r="D469" i="73"/>
  <c r="B470" i="73"/>
  <c r="C470" i="73"/>
  <c r="H470" i="73" s="1"/>
  <c r="D470" i="73"/>
  <c r="B471" i="73"/>
  <c r="C471" i="73"/>
  <c r="D471" i="73"/>
  <c r="B472" i="73"/>
  <c r="C472" i="73"/>
  <c r="D472" i="73"/>
  <c r="B473" i="73"/>
  <c r="K473" i="73" s="1"/>
  <c r="C473" i="73"/>
  <c r="H473" i="73" s="1"/>
  <c r="D473" i="73"/>
  <c r="B474" i="73"/>
  <c r="C474" i="73"/>
  <c r="D474" i="73"/>
  <c r="B475" i="73"/>
  <c r="C475" i="73"/>
  <c r="D475" i="73"/>
  <c r="B476" i="73"/>
  <c r="J476" i="73" s="1"/>
  <c r="C476" i="73"/>
  <c r="D476" i="73"/>
  <c r="B477" i="73"/>
  <c r="C477" i="73"/>
  <c r="D477" i="73"/>
  <c r="B478" i="73"/>
  <c r="C478" i="73"/>
  <c r="H478" i="73" s="1"/>
  <c r="D478" i="73"/>
  <c r="B479" i="73"/>
  <c r="C479" i="73"/>
  <c r="D479" i="73"/>
  <c r="B480" i="73"/>
  <c r="N480" i="73" s="1"/>
  <c r="C480" i="73"/>
  <c r="D480" i="73"/>
  <c r="B481" i="73"/>
  <c r="C481" i="73"/>
  <c r="H481" i="73" s="1"/>
  <c r="D481" i="73"/>
  <c r="C11" i="73"/>
  <c r="D11" i="73"/>
  <c r="B11" i="73"/>
  <c r="H9" i="73"/>
  <c r="I9" i="73"/>
  <c r="L9" i="73"/>
  <c r="M9" i="73"/>
  <c r="R9" i="73"/>
  <c r="AD9" i="73"/>
  <c r="AG9" i="73"/>
  <c r="AH9" i="73"/>
  <c r="AK9" i="73"/>
  <c r="AL9" i="73"/>
  <c r="AO9" i="73"/>
  <c r="AP9" i="73"/>
  <c r="AS9" i="73"/>
  <c r="AT9" i="73"/>
  <c r="AW9" i="73"/>
  <c r="AX9" i="73"/>
  <c r="C9" i="73"/>
  <c r="S9" i="73" s="1"/>
  <c r="B9" i="73"/>
  <c r="J9" i="73" s="1"/>
  <c r="L10" i="74" l="1"/>
  <c r="F10" i="74"/>
  <c r="I10" i="74"/>
  <c r="M10" i="74"/>
  <c r="Q10" i="74"/>
  <c r="J10" i="74"/>
  <c r="N10" i="74"/>
  <c r="G10" i="74"/>
  <c r="K10" i="74"/>
  <c r="O10" i="74"/>
  <c r="L6" i="74"/>
  <c r="G6" i="74"/>
  <c r="I6" i="74"/>
  <c r="M6" i="74"/>
  <c r="Q6" i="74"/>
  <c r="J6" i="74"/>
  <c r="N6" i="74"/>
  <c r="K6" i="74"/>
  <c r="O6" i="74"/>
  <c r="Q483" i="74"/>
  <c r="I483" i="74"/>
  <c r="M483" i="74"/>
  <c r="J483" i="74"/>
  <c r="N483" i="74"/>
  <c r="K483" i="74"/>
  <c r="O483" i="74"/>
  <c r="L483" i="74"/>
  <c r="G483" i="74"/>
  <c r="Q479" i="74"/>
  <c r="I479" i="74"/>
  <c r="M479" i="74"/>
  <c r="J479" i="74"/>
  <c r="N479" i="74"/>
  <c r="K479" i="74"/>
  <c r="O479" i="74"/>
  <c r="L479" i="74"/>
  <c r="G479" i="74"/>
  <c r="Q475" i="74"/>
  <c r="I475" i="74"/>
  <c r="M475" i="74"/>
  <c r="J475" i="74"/>
  <c r="N475" i="74"/>
  <c r="K475" i="74"/>
  <c r="O475" i="74"/>
  <c r="L475" i="74"/>
  <c r="G475" i="74"/>
  <c r="Q471" i="74"/>
  <c r="I471" i="74"/>
  <c r="M471" i="74"/>
  <c r="J471" i="74"/>
  <c r="N471" i="74"/>
  <c r="K471" i="74"/>
  <c r="O471" i="74"/>
  <c r="L471" i="74"/>
  <c r="G471" i="74"/>
  <c r="Q467" i="74"/>
  <c r="I467" i="74"/>
  <c r="M467" i="74"/>
  <c r="J467" i="74"/>
  <c r="N467" i="74"/>
  <c r="K467" i="74"/>
  <c r="O467" i="74"/>
  <c r="L467" i="74"/>
  <c r="G467" i="74"/>
  <c r="Q463" i="74"/>
  <c r="I463" i="74"/>
  <c r="M463" i="74"/>
  <c r="J463" i="74"/>
  <c r="N463" i="74"/>
  <c r="K463" i="74"/>
  <c r="O463" i="74"/>
  <c r="L463" i="74"/>
  <c r="G463" i="74"/>
  <c r="Q459" i="74"/>
  <c r="I459" i="74"/>
  <c r="M459" i="74"/>
  <c r="J459" i="74"/>
  <c r="N459" i="74"/>
  <c r="K459" i="74"/>
  <c r="O459" i="74"/>
  <c r="L459" i="74"/>
  <c r="G459" i="74"/>
  <c r="Q455" i="74"/>
  <c r="I455" i="74"/>
  <c r="M455" i="74"/>
  <c r="J455" i="74"/>
  <c r="N455" i="74"/>
  <c r="K455" i="74"/>
  <c r="O455" i="74"/>
  <c r="L455" i="74"/>
  <c r="G455" i="74"/>
  <c r="Q451" i="74"/>
  <c r="I451" i="74"/>
  <c r="M451" i="74"/>
  <c r="J451" i="74"/>
  <c r="N451" i="74"/>
  <c r="K451" i="74"/>
  <c r="O451" i="74"/>
  <c r="L451" i="74"/>
  <c r="G451" i="74"/>
  <c r="Q447" i="74"/>
  <c r="I447" i="74"/>
  <c r="M447" i="74"/>
  <c r="J447" i="74"/>
  <c r="N447" i="74"/>
  <c r="K447" i="74"/>
  <c r="O447" i="74"/>
  <c r="L447" i="74"/>
  <c r="G447" i="74"/>
  <c r="Q443" i="74"/>
  <c r="I443" i="74"/>
  <c r="M443" i="74"/>
  <c r="J443" i="74"/>
  <c r="N443" i="74"/>
  <c r="K443" i="74"/>
  <c r="O443" i="74"/>
  <c r="L443" i="74"/>
  <c r="G443" i="74"/>
  <c r="Q439" i="74"/>
  <c r="I439" i="74"/>
  <c r="M439" i="74"/>
  <c r="J439" i="74"/>
  <c r="N439" i="74"/>
  <c r="K439" i="74"/>
  <c r="O439" i="74"/>
  <c r="L439" i="74"/>
  <c r="G439" i="74"/>
  <c r="Q435" i="74"/>
  <c r="I435" i="74"/>
  <c r="M435" i="74"/>
  <c r="J435" i="74"/>
  <c r="N435" i="74"/>
  <c r="K435" i="74"/>
  <c r="O435" i="74"/>
  <c r="L435" i="74"/>
  <c r="G435" i="74"/>
  <c r="Q431" i="74"/>
  <c r="I431" i="74"/>
  <c r="M431" i="74"/>
  <c r="J431" i="74"/>
  <c r="N431" i="74"/>
  <c r="K431" i="74"/>
  <c r="O431" i="74"/>
  <c r="L431" i="74"/>
  <c r="G431" i="74"/>
  <c r="Q427" i="74"/>
  <c r="I427" i="74"/>
  <c r="M427" i="74"/>
  <c r="J427" i="74"/>
  <c r="N427" i="74"/>
  <c r="K427" i="74"/>
  <c r="O427" i="74"/>
  <c r="L427" i="74"/>
  <c r="G427" i="74"/>
  <c r="Q423" i="74"/>
  <c r="I423" i="74"/>
  <c r="M423" i="74"/>
  <c r="J423" i="74"/>
  <c r="N423" i="74"/>
  <c r="K423" i="74"/>
  <c r="O423" i="74"/>
  <c r="L423" i="74"/>
  <c r="G423" i="74"/>
  <c r="Q419" i="74"/>
  <c r="I419" i="74"/>
  <c r="M419" i="74"/>
  <c r="J419" i="74"/>
  <c r="N419" i="74"/>
  <c r="K419" i="74"/>
  <c r="O419" i="74"/>
  <c r="L419" i="74"/>
  <c r="G419" i="74"/>
  <c r="Q415" i="74"/>
  <c r="I415" i="74"/>
  <c r="M415" i="74"/>
  <c r="J415" i="74"/>
  <c r="N415" i="74"/>
  <c r="K415" i="74"/>
  <c r="O415" i="74"/>
  <c r="L415" i="74"/>
  <c r="G415" i="74"/>
  <c r="Q411" i="74"/>
  <c r="I411" i="74"/>
  <c r="M411" i="74"/>
  <c r="J411" i="74"/>
  <c r="N411" i="74"/>
  <c r="K411" i="74"/>
  <c r="O411" i="74"/>
  <c r="L411" i="74"/>
  <c r="G411" i="74"/>
  <c r="Q407" i="74"/>
  <c r="I407" i="74"/>
  <c r="M407" i="74"/>
  <c r="J407" i="74"/>
  <c r="N407" i="74"/>
  <c r="K407" i="74"/>
  <c r="O407" i="74"/>
  <c r="L407" i="74"/>
  <c r="G407" i="74"/>
  <c r="Q403" i="74"/>
  <c r="I403" i="74"/>
  <c r="M403" i="74"/>
  <c r="J403" i="74"/>
  <c r="N403" i="74"/>
  <c r="K403" i="74"/>
  <c r="O403" i="74"/>
  <c r="L403" i="74"/>
  <c r="G403" i="74"/>
  <c r="Q399" i="74"/>
  <c r="I399" i="74"/>
  <c r="M399" i="74"/>
  <c r="J399" i="74"/>
  <c r="N399" i="74"/>
  <c r="K399" i="74"/>
  <c r="O399" i="74"/>
  <c r="F399" i="74"/>
  <c r="L399" i="74"/>
  <c r="G399" i="74"/>
  <c r="Q395" i="74"/>
  <c r="I395" i="74"/>
  <c r="M395" i="74"/>
  <c r="J395" i="74"/>
  <c r="N395" i="74"/>
  <c r="K395" i="74"/>
  <c r="O395" i="74"/>
  <c r="L395" i="74"/>
  <c r="G395" i="74"/>
  <c r="Q391" i="74"/>
  <c r="I391" i="74"/>
  <c r="M391" i="74"/>
  <c r="J391" i="74"/>
  <c r="N391" i="74"/>
  <c r="K391" i="74"/>
  <c r="O391" i="74"/>
  <c r="L391" i="74"/>
  <c r="G391" i="74"/>
  <c r="Q387" i="74"/>
  <c r="I387" i="74"/>
  <c r="M387" i="74"/>
  <c r="J387" i="74"/>
  <c r="N387" i="74"/>
  <c r="K387" i="74"/>
  <c r="O387" i="74"/>
  <c r="L387" i="74"/>
  <c r="G387" i="74"/>
  <c r="Q383" i="74"/>
  <c r="I383" i="74"/>
  <c r="M383" i="74"/>
  <c r="J383" i="74"/>
  <c r="N383" i="74"/>
  <c r="K383" i="74"/>
  <c r="O383" i="74"/>
  <c r="L383" i="74"/>
  <c r="G383" i="74"/>
  <c r="Q379" i="74"/>
  <c r="I379" i="74"/>
  <c r="M379" i="74"/>
  <c r="J379" i="74"/>
  <c r="N379" i="74"/>
  <c r="K379" i="74"/>
  <c r="O379" i="74"/>
  <c r="L379" i="74"/>
  <c r="G379" i="74"/>
  <c r="Q375" i="74"/>
  <c r="I375" i="74"/>
  <c r="M375" i="74"/>
  <c r="J375" i="74"/>
  <c r="N375" i="74"/>
  <c r="K375" i="74"/>
  <c r="O375" i="74"/>
  <c r="L375" i="74"/>
  <c r="G375" i="74"/>
  <c r="Q371" i="74"/>
  <c r="I371" i="74"/>
  <c r="M371" i="74"/>
  <c r="J371" i="74"/>
  <c r="N371" i="74"/>
  <c r="K371" i="74"/>
  <c r="O371" i="74"/>
  <c r="L371" i="74"/>
  <c r="G371" i="74"/>
  <c r="Q367" i="74"/>
  <c r="I367" i="74"/>
  <c r="M367" i="74"/>
  <c r="J367" i="74"/>
  <c r="N367" i="74"/>
  <c r="K367" i="74"/>
  <c r="O367" i="74"/>
  <c r="L367" i="74"/>
  <c r="G367" i="74"/>
  <c r="Q363" i="74"/>
  <c r="I363" i="74"/>
  <c r="M363" i="74"/>
  <c r="J363" i="74"/>
  <c r="N363" i="74"/>
  <c r="K363" i="74"/>
  <c r="O363" i="74"/>
  <c r="L363" i="74"/>
  <c r="G363" i="74"/>
  <c r="Q359" i="74"/>
  <c r="I359" i="74"/>
  <c r="M359" i="74"/>
  <c r="J359" i="74"/>
  <c r="N359" i="74"/>
  <c r="K359" i="74"/>
  <c r="O359" i="74"/>
  <c r="L359" i="74"/>
  <c r="G359" i="74"/>
  <c r="Q355" i="74"/>
  <c r="I355" i="74"/>
  <c r="M355" i="74"/>
  <c r="J355" i="74"/>
  <c r="N355" i="74"/>
  <c r="F355" i="74"/>
  <c r="K355" i="74"/>
  <c r="O355" i="74"/>
  <c r="L355" i="74"/>
  <c r="G355" i="74"/>
  <c r="Q351" i="74"/>
  <c r="I351" i="74"/>
  <c r="M351" i="74"/>
  <c r="J351" i="74"/>
  <c r="N351" i="74"/>
  <c r="K351" i="74"/>
  <c r="O351" i="74"/>
  <c r="L351" i="74"/>
  <c r="G351" i="74"/>
  <c r="Q347" i="74"/>
  <c r="I347" i="74"/>
  <c r="M347" i="74"/>
  <c r="J347" i="74"/>
  <c r="N347" i="74"/>
  <c r="K347" i="74"/>
  <c r="O347" i="74"/>
  <c r="L347" i="74"/>
  <c r="G347" i="74"/>
  <c r="Q343" i="74"/>
  <c r="I343" i="74"/>
  <c r="M343" i="74"/>
  <c r="J343" i="74"/>
  <c r="N343" i="74"/>
  <c r="K343" i="74"/>
  <c r="O343" i="74"/>
  <c r="L343" i="74"/>
  <c r="G343" i="74"/>
  <c r="Q339" i="74"/>
  <c r="I339" i="74"/>
  <c r="M339" i="74"/>
  <c r="J339" i="74"/>
  <c r="N339" i="74"/>
  <c r="K339" i="74"/>
  <c r="O339" i="74"/>
  <c r="L339" i="74"/>
  <c r="G339" i="74"/>
  <c r="Q335" i="74"/>
  <c r="I335" i="74"/>
  <c r="M335" i="74"/>
  <c r="F335" i="74"/>
  <c r="J335" i="74"/>
  <c r="N335" i="74"/>
  <c r="K335" i="74"/>
  <c r="O335" i="74"/>
  <c r="L335" i="74"/>
  <c r="G335" i="74"/>
  <c r="Q331" i="74"/>
  <c r="I331" i="74"/>
  <c r="M331" i="74"/>
  <c r="J331" i="74"/>
  <c r="N331" i="74"/>
  <c r="K331" i="74"/>
  <c r="O331" i="74"/>
  <c r="L331" i="74"/>
  <c r="G331" i="74"/>
  <c r="Q327" i="74"/>
  <c r="I327" i="74"/>
  <c r="M327" i="74"/>
  <c r="J327" i="74"/>
  <c r="N327" i="74"/>
  <c r="K327" i="74"/>
  <c r="O327" i="74"/>
  <c r="L327" i="74"/>
  <c r="G327" i="74"/>
  <c r="Q323" i="74"/>
  <c r="I323" i="74"/>
  <c r="M323" i="74"/>
  <c r="J323" i="74"/>
  <c r="N323" i="74"/>
  <c r="K323" i="74"/>
  <c r="O323" i="74"/>
  <c r="L323" i="74"/>
  <c r="G323" i="74"/>
  <c r="Q319" i="74"/>
  <c r="I319" i="74"/>
  <c r="M319" i="74"/>
  <c r="J319" i="74"/>
  <c r="N319" i="74"/>
  <c r="K319" i="74"/>
  <c r="O319" i="74"/>
  <c r="L319" i="74"/>
  <c r="G319" i="74"/>
  <c r="Q315" i="74"/>
  <c r="I315" i="74"/>
  <c r="M315" i="74"/>
  <c r="J315" i="74"/>
  <c r="N315" i="74"/>
  <c r="K315" i="74"/>
  <c r="O315" i="74"/>
  <c r="L315" i="74"/>
  <c r="G315" i="74"/>
  <c r="Q311" i="74"/>
  <c r="I311" i="74"/>
  <c r="M311" i="74"/>
  <c r="J311" i="74"/>
  <c r="N311" i="74"/>
  <c r="K311" i="74"/>
  <c r="O311" i="74"/>
  <c r="L311" i="74"/>
  <c r="G311" i="74"/>
  <c r="Q307" i="74"/>
  <c r="I307" i="74"/>
  <c r="M307" i="74"/>
  <c r="J307" i="74"/>
  <c r="N307" i="74"/>
  <c r="K307" i="74"/>
  <c r="O307" i="74"/>
  <c r="L307" i="74"/>
  <c r="G307" i="74"/>
  <c r="Q303" i="74"/>
  <c r="I303" i="74"/>
  <c r="M303" i="74"/>
  <c r="J303" i="74"/>
  <c r="N303" i="74"/>
  <c r="K303" i="74"/>
  <c r="O303" i="74"/>
  <c r="L303" i="74"/>
  <c r="G303" i="74"/>
  <c r="Q299" i="74"/>
  <c r="I299" i="74"/>
  <c r="M299" i="74"/>
  <c r="J299" i="74"/>
  <c r="N299" i="74"/>
  <c r="K299" i="74"/>
  <c r="O299" i="74"/>
  <c r="L299" i="74"/>
  <c r="G299" i="74"/>
  <c r="Q295" i="74"/>
  <c r="I295" i="74"/>
  <c r="M295" i="74"/>
  <c r="J295" i="74"/>
  <c r="N295" i="74"/>
  <c r="K295" i="74"/>
  <c r="O295" i="74"/>
  <c r="L295" i="74"/>
  <c r="G295" i="74"/>
  <c r="Q291" i="74"/>
  <c r="I291" i="74"/>
  <c r="M291" i="74"/>
  <c r="J291" i="74"/>
  <c r="N291" i="74"/>
  <c r="F291" i="74"/>
  <c r="K291" i="74"/>
  <c r="O291" i="74"/>
  <c r="L291" i="74"/>
  <c r="G291" i="74"/>
  <c r="Q287" i="74"/>
  <c r="I287" i="74"/>
  <c r="M287" i="74"/>
  <c r="J287" i="74"/>
  <c r="N287" i="74"/>
  <c r="F287" i="74"/>
  <c r="K287" i="74"/>
  <c r="O287" i="74"/>
  <c r="L287" i="74"/>
  <c r="G287" i="74"/>
  <c r="Q283" i="74"/>
  <c r="I283" i="74"/>
  <c r="M283" i="74"/>
  <c r="J283" i="74"/>
  <c r="N283" i="74"/>
  <c r="F283" i="74"/>
  <c r="K283" i="74"/>
  <c r="O283" i="74"/>
  <c r="L283" i="74"/>
  <c r="G283" i="74"/>
  <c r="Q279" i="74"/>
  <c r="I279" i="74"/>
  <c r="M279" i="74"/>
  <c r="J279" i="74"/>
  <c r="N279" i="74"/>
  <c r="F279" i="74"/>
  <c r="K279" i="74"/>
  <c r="O279" i="74"/>
  <c r="L279" i="74"/>
  <c r="G279" i="74"/>
  <c r="Q275" i="74"/>
  <c r="I275" i="74"/>
  <c r="M275" i="74"/>
  <c r="J275" i="74"/>
  <c r="N275" i="74"/>
  <c r="K275" i="74"/>
  <c r="O275" i="74"/>
  <c r="F275" i="74"/>
  <c r="L275" i="74"/>
  <c r="G275" i="74"/>
  <c r="Q271" i="74"/>
  <c r="I271" i="74"/>
  <c r="M271" i="74"/>
  <c r="J271" i="74"/>
  <c r="N271" i="74"/>
  <c r="K271" i="74"/>
  <c r="O271" i="74"/>
  <c r="L271" i="74"/>
  <c r="G271" i="74"/>
  <c r="F271" i="74"/>
  <c r="Q267" i="74"/>
  <c r="I267" i="74"/>
  <c r="M267" i="74"/>
  <c r="J267" i="74"/>
  <c r="N267" i="74"/>
  <c r="K267" i="74"/>
  <c r="O267" i="74"/>
  <c r="L267" i="74"/>
  <c r="G267" i="74"/>
  <c r="Q263" i="74"/>
  <c r="I263" i="74"/>
  <c r="M263" i="74"/>
  <c r="J263" i="74"/>
  <c r="N263" i="74"/>
  <c r="K263" i="74"/>
  <c r="O263" i="74"/>
  <c r="L263" i="74"/>
  <c r="G263" i="74"/>
  <c r="Q259" i="74"/>
  <c r="I259" i="74"/>
  <c r="M259" i="74"/>
  <c r="J259" i="74"/>
  <c r="N259" i="74"/>
  <c r="F259" i="74"/>
  <c r="K259" i="74"/>
  <c r="O259" i="74"/>
  <c r="L259" i="74"/>
  <c r="G259" i="74"/>
  <c r="Q255" i="74"/>
  <c r="I255" i="74"/>
  <c r="M255" i="74"/>
  <c r="J255" i="74"/>
  <c r="N255" i="74"/>
  <c r="F255" i="74"/>
  <c r="K255" i="74"/>
  <c r="O255" i="74"/>
  <c r="L255" i="74"/>
  <c r="G255" i="74"/>
  <c r="Q251" i="74"/>
  <c r="I251" i="74"/>
  <c r="M251" i="74"/>
  <c r="J251" i="74"/>
  <c r="N251" i="74"/>
  <c r="K251" i="74"/>
  <c r="O251" i="74"/>
  <c r="L251" i="74"/>
  <c r="G251" i="74"/>
  <c r="Q247" i="74"/>
  <c r="I247" i="74"/>
  <c r="M247" i="74"/>
  <c r="J247" i="74"/>
  <c r="N247" i="74"/>
  <c r="K247" i="74"/>
  <c r="O247" i="74"/>
  <c r="L247" i="74"/>
  <c r="G247" i="74"/>
  <c r="Q243" i="74"/>
  <c r="I243" i="74"/>
  <c r="M243" i="74"/>
  <c r="J243" i="74"/>
  <c r="N243" i="74"/>
  <c r="K243" i="74"/>
  <c r="O243" i="74"/>
  <c r="L243" i="74"/>
  <c r="G243" i="74"/>
  <c r="Q239" i="74"/>
  <c r="I239" i="74"/>
  <c r="M239" i="74"/>
  <c r="J239" i="74"/>
  <c r="N239" i="74"/>
  <c r="K239" i="74"/>
  <c r="O239" i="74"/>
  <c r="L239" i="74"/>
  <c r="G239" i="74"/>
  <c r="F239" i="74"/>
  <c r="Q235" i="74"/>
  <c r="I235" i="74"/>
  <c r="M235" i="74"/>
  <c r="J235" i="74"/>
  <c r="N235" i="74"/>
  <c r="K235" i="74"/>
  <c r="O235" i="74"/>
  <c r="L235" i="74"/>
  <c r="G235" i="74"/>
  <c r="Q231" i="74"/>
  <c r="I231" i="74"/>
  <c r="M231" i="74"/>
  <c r="J231" i="74"/>
  <c r="N231" i="74"/>
  <c r="K231" i="74"/>
  <c r="O231" i="74"/>
  <c r="L231" i="74"/>
  <c r="G231" i="74"/>
  <c r="Q227" i="74"/>
  <c r="I227" i="74"/>
  <c r="M227" i="74"/>
  <c r="J227" i="74"/>
  <c r="N227" i="74"/>
  <c r="K227" i="74"/>
  <c r="O227" i="74"/>
  <c r="L227" i="74"/>
  <c r="G227" i="74"/>
  <c r="Q223" i="74"/>
  <c r="I223" i="74"/>
  <c r="M223" i="74"/>
  <c r="J223" i="74"/>
  <c r="N223" i="74"/>
  <c r="K223" i="74"/>
  <c r="O223" i="74"/>
  <c r="L223" i="74"/>
  <c r="G223" i="74"/>
  <c r="Q219" i="74"/>
  <c r="I219" i="74"/>
  <c r="M219" i="74"/>
  <c r="J219" i="74"/>
  <c r="N219" i="74"/>
  <c r="K219" i="74"/>
  <c r="O219" i="74"/>
  <c r="L219" i="74"/>
  <c r="G219" i="74"/>
  <c r="Q215" i="74"/>
  <c r="I215" i="74"/>
  <c r="M215" i="74"/>
  <c r="J215" i="74"/>
  <c r="N215" i="74"/>
  <c r="F215" i="74"/>
  <c r="K215" i="74"/>
  <c r="O215" i="74"/>
  <c r="L215" i="74"/>
  <c r="G215" i="74"/>
  <c r="Q211" i="74"/>
  <c r="I211" i="74"/>
  <c r="M211" i="74"/>
  <c r="J211" i="74"/>
  <c r="N211" i="74"/>
  <c r="K211" i="74"/>
  <c r="O211" i="74"/>
  <c r="L211" i="74"/>
  <c r="G211" i="74"/>
  <c r="F211" i="74"/>
  <c r="Q207" i="74"/>
  <c r="I207" i="74"/>
  <c r="M207" i="74"/>
  <c r="J207" i="74"/>
  <c r="N207" i="74"/>
  <c r="K207" i="74"/>
  <c r="O207" i="74"/>
  <c r="L207" i="74"/>
  <c r="G207" i="74"/>
  <c r="Q203" i="74"/>
  <c r="I203" i="74"/>
  <c r="M203" i="74"/>
  <c r="J203" i="74"/>
  <c r="N203" i="74"/>
  <c r="K203" i="74"/>
  <c r="O203" i="74"/>
  <c r="L203" i="74"/>
  <c r="G203" i="74"/>
  <c r="Q199" i="74"/>
  <c r="I199" i="74"/>
  <c r="M199" i="74"/>
  <c r="J199" i="74"/>
  <c r="N199" i="74"/>
  <c r="K199" i="74"/>
  <c r="O199" i="74"/>
  <c r="L199" i="74"/>
  <c r="G199" i="74"/>
  <c r="Q195" i="74"/>
  <c r="I195" i="74"/>
  <c r="M195" i="74"/>
  <c r="J195" i="74"/>
  <c r="N195" i="74"/>
  <c r="K195" i="74"/>
  <c r="O195" i="74"/>
  <c r="L195" i="74"/>
  <c r="G195" i="74"/>
  <c r="Q191" i="74"/>
  <c r="I191" i="74"/>
  <c r="M191" i="74"/>
  <c r="J191" i="74"/>
  <c r="N191" i="74"/>
  <c r="F191" i="74"/>
  <c r="K191" i="74"/>
  <c r="O191" i="74"/>
  <c r="L191" i="74"/>
  <c r="G191" i="74"/>
  <c r="Q187" i="74"/>
  <c r="I187" i="74"/>
  <c r="M187" i="74"/>
  <c r="J187" i="74"/>
  <c r="N187" i="74"/>
  <c r="K187" i="74"/>
  <c r="O187" i="74"/>
  <c r="L187" i="74"/>
  <c r="G187" i="74"/>
  <c r="Q183" i="74"/>
  <c r="I183" i="74"/>
  <c r="M183" i="74"/>
  <c r="J183" i="74"/>
  <c r="N183" i="74"/>
  <c r="K183" i="74"/>
  <c r="O183" i="74"/>
  <c r="L183" i="74"/>
  <c r="G183" i="74"/>
  <c r="Q179" i="74"/>
  <c r="I179" i="74"/>
  <c r="M179" i="74"/>
  <c r="F179" i="74"/>
  <c r="J179" i="74"/>
  <c r="N179" i="74"/>
  <c r="K179" i="74"/>
  <c r="O179" i="74"/>
  <c r="L179" i="74"/>
  <c r="G179" i="74"/>
  <c r="Q175" i="74"/>
  <c r="I175" i="74"/>
  <c r="M175" i="74"/>
  <c r="J175" i="74"/>
  <c r="N175" i="74"/>
  <c r="K175" i="74"/>
  <c r="O175" i="74"/>
  <c r="L175" i="74"/>
  <c r="G175" i="74"/>
  <c r="Q171" i="74"/>
  <c r="I171" i="74"/>
  <c r="M171" i="74"/>
  <c r="J171" i="74"/>
  <c r="N171" i="74"/>
  <c r="K171" i="74"/>
  <c r="O171" i="74"/>
  <c r="L171" i="74"/>
  <c r="G171" i="74"/>
  <c r="Q167" i="74"/>
  <c r="I167" i="74"/>
  <c r="M167" i="74"/>
  <c r="J167" i="74"/>
  <c r="N167" i="74"/>
  <c r="K167" i="74"/>
  <c r="O167" i="74"/>
  <c r="L167" i="74"/>
  <c r="G167" i="74"/>
  <c r="Q163" i="74"/>
  <c r="I163" i="74"/>
  <c r="M163" i="74"/>
  <c r="J163" i="74"/>
  <c r="N163" i="74"/>
  <c r="K163" i="74"/>
  <c r="O163" i="74"/>
  <c r="L163" i="74"/>
  <c r="G163" i="74"/>
  <c r="Q159" i="74"/>
  <c r="I159" i="74"/>
  <c r="M159" i="74"/>
  <c r="J159" i="74"/>
  <c r="N159" i="74"/>
  <c r="F159" i="74"/>
  <c r="K159" i="74"/>
  <c r="O159" i="74"/>
  <c r="L159" i="74"/>
  <c r="G159" i="74"/>
  <c r="Q155" i="74"/>
  <c r="I155" i="74"/>
  <c r="M155" i="74"/>
  <c r="J155" i="74"/>
  <c r="N155" i="74"/>
  <c r="K155" i="74"/>
  <c r="O155" i="74"/>
  <c r="L155" i="74"/>
  <c r="G155" i="74"/>
  <c r="Q151" i="74"/>
  <c r="I151" i="74"/>
  <c r="M151" i="74"/>
  <c r="J151" i="74"/>
  <c r="N151" i="74"/>
  <c r="K151" i="74"/>
  <c r="O151" i="74"/>
  <c r="L151" i="74"/>
  <c r="G151" i="74"/>
  <c r="Q147" i="74"/>
  <c r="I147" i="74"/>
  <c r="M147" i="74"/>
  <c r="J147" i="74"/>
  <c r="N147" i="74"/>
  <c r="K147" i="74"/>
  <c r="O147" i="74"/>
  <c r="L147" i="74"/>
  <c r="G147" i="74"/>
  <c r="Q143" i="74"/>
  <c r="I143" i="74"/>
  <c r="M143" i="74"/>
  <c r="J143" i="74"/>
  <c r="N143" i="74"/>
  <c r="K143" i="74"/>
  <c r="O143" i="74"/>
  <c r="L143" i="74"/>
  <c r="G143" i="74"/>
  <c r="Q139" i="74"/>
  <c r="I139" i="74"/>
  <c r="M139" i="74"/>
  <c r="J139" i="74"/>
  <c r="N139" i="74"/>
  <c r="K139" i="74"/>
  <c r="O139" i="74"/>
  <c r="L139" i="74"/>
  <c r="G139" i="74"/>
  <c r="Q135" i="74"/>
  <c r="I135" i="74"/>
  <c r="M135" i="74"/>
  <c r="J135" i="74"/>
  <c r="N135" i="74"/>
  <c r="K135" i="74"/>
  <c r="O135" i="74"/>
  <c r="L135" i="74"/>
  <c r="G135" i="74"/>
  <c r="Q131" i="74"/>
  <c r="I131" i="74"/>
  <c r="M131" i="74"/>
  <c r="J131" i="74"/>
  <c r="N131" i="74"/>
  <c r="K131" i="74"/>
  <c r="O131" i="74"/>
  <c r="L131" i="74"/>
  <c r="G131" i="74"/>
  <c r="Q127" i="74"/>
  <c r="I127" i="74"/>
  <c r="M127" i="74"/>
  <c r="J127" i="74"/>
  <c r="N127" i="74"/>
  <c r="K127" i="74"/>
  <c r="O127" i="74"/>
  <c r="L127" i="74"/>
  <c r="G127" i="74"/>
  <c r="Q123" i="74"/>
  <c r="I123" i="74"/>
  <c r="M123" i="74"/>
  <c r="J123" i="74"/>
  <c r="N123" i="74"/>
  <c r="F123" i="74"/>
  <c r="K123" i="74"/>
  <c r="O123" i="74"/>
  <c r="L123" i="74"/>
  <c r="G123" i="74"/>
  <c r="Q119" i="74"/>
  <c r="I119" i="74"/>
  <c r="M119" i="74"/>
  <c r="J119" i="74"/>
  <c r="N119" i="74"/>
  <c r="K119" i="74"/>
  <c r="O119" i="74"/>
  <c r="L119" i="74"/>
  <c r="G119" i="74"/>
  <c r="Q115" i="74"/>
  <c r="I115" i="74"/>
  <c r="M115" i="74"/>
  <c r="J115" i="74"/>
  <c r="N115" i="74"/>
  <c r="K115" i="74"/>
  <c r="O115" i="74"/>
  <c r="L115" i="74"/>
  <c r="G115" i="74"/>
  <c r="Q111" i="74"/>
  <c r="I111" i="74"/>
  <c r="M111" i="74"/>
  <c r="J111" i="74"/>
  <c r="N111" i="74"/>
  <c r="K111" i="74"/>
  <c r="O111" i="74"/>
  <c r="L111" i="74"/>
  <c r="G111" i="74"/>
  <c r="F111" i="74"/>
  <c r="Q107" i="74"/>
  <c r="I107" i="74"/>
  <c r="M107" i="74"/>
  <c r="J107" i="74"/>
  <c r="N107" i="74"/>
  <c r="K107" i="74"/>
  <c r="O107" i="74"/>
  <c r="L107" i="74"/>
  <c r="G107" i="74"/>
  <c r="Q103" i="74"/>
  <c r="I103" i="74"/>
  <c r="M103" i="74"/>
  <c r="J103" i="74"/>
  <c r="N103" i="74"/>
  <c r="K103" i="74"/>
  <c r="O103" i="74"/>
  <c r="L103" i="74"/>
  <c r="G103" i="74"/>
  <c r="Q99" i="74"/>
  <c r="I99" i="74"/>
  <c r="M99" i="74"/>
  <c r="J99" i="74"/>
  <c r="N99" i="74"/>
  <c r="K99" i="74"/>
  <c r="O99" i="74"/>
  <c r="L99" i="74"/>
  <c r="G99" i="74"/>
  <c r="Q95" i="74"/>
  <c r="I95" i="74"/>
  <c r="M95" i="74"/>
  <c r="J95" i="74"/>
  <c r="N95" i="74"/>
  <c r="K95" i="74"/>
  <c r="O95" i="74"/>
  <c r="L95" i="74"/>
  <c r="G95" i="74"/>
  <c r="Q91" i="74"/>
  <c r="I91" i="74"/>
  <c r="M91" i="74"/>
  <c r="J91" i="74"/>
  <c r="N91" i="74"/>
  <c r="K91" i="74"/>
  <c r="O91" i="74"/>
  <c r="L91" i="74"/>
  <c r="G91" i="74"/>
  <c r="Q87" i="74"/>
  <c r="I87" i="74"/>
  <c r="M87" i="74"/>
  <c r="J87" i="74"/>
  <c r="N87" i="74"/>
  <c r="K87" i="74"/>
  <c r="O87" i="74"/>
  <c r="L87" i="74"/>
  <c r="G87" i="74"/>
  <c r="Q83" i="74"/>
  <c r="I83" i="74"/>
  <c r="M83" i="74"/>
  <c r="F83" i="74"/>
  <c r="J83" i="74"/>
  <c r="N83" i="74"/>
  <c r="K83" i="74"/>
  <c r="O83" i="74"/>
  <c r="L83" i="74"/>
  <c r="G83" i="74"/>
  <c r="Q79" i="74"/>
  <c r="I79" i="74"/>
  <c r="M79" i="74"/>
  <c r="J79" i="74"/>
  <c r="N79" i="74"/>
  <c r="K79" i="74"/>
  <c r="O79" i="74"/>
  <c r="F79" i="74"/>
  <c r="L79" i="74"/>
  <c r="G79" i="74"/>
  <c r="Q75" i="74"/>
  <c r="I75" i="74"/>
  <c r="M75" i="74"/>
  <c r="J75" i="74"/>
  <c r="N75" i="74"/>
  <c r="K75" i="74"/>
  <c r="O75" i="74"/>
  <c r="L75" i="74"/>
  <c r="G75" i="74"/>
  <c r="Q71" i="74"/>
  <c r="I71" i="74"/>
  <c r="M71" i="74"/>
  <c r="J71" i="74"/>
  <c r="N71" i="74"/>
  <c r="K71" i="74"/>
  <c r="O71" i="74"/>
  <c r="F71" i="74"/>
  <c r="L71" i="74"/>
  <c r="G71" i="74"/>
  <c r="Q67" i="74"/>
  <c r="I67" i="74"/>
  <c r="M67" i="74"/>
  <c r="J67" i="74"/>
  <c r="N67" i="74"/>
  <c r="K67" i="74"/>
  <c r="O67" i="74"/>
  <c r="L67" i="74"/>
  <c r="G67" i="74"/>
  <c r="Q63" i="74"/>
  <c r="I63" i="74"/>
  <c r="M63" i="74"/>
  <c r="J63" i="74"/>
  <c r="N63" i="74"/>
  <c r="K63" i="74"/>
  <c r="O63" i="74"/>
  <c r="L63" i="74"/>
  <c r="G63" i="74"/>
  <c r="Q59" i="74"/>
  <c r="I59" i="74"/>
  <c r="M59" i="74"/>
  <c r="J59" i="74"/>
  <c r="N59" i="74"/>
  <c r="K59" i="74"/>
  <c r="O59" i="74"/>
  <c r="L59" i="74"/>
  <c r="G59" i="74"/>
  <c r="Q55" i="74"/>
  <c r="I55" i="74"/>
  <c r="M55" i="74"/>
  <c r="J55" i="74"/>
  <c r="N55" i="74"/>
  <c r="F55" i="74"/>
  <c r="K55" i="74"/>
  <c r="O55" i="74"/>
  <c r="L55" i="74"/>
  <c r="G55" i="74"/>
  <c r="Q51" i="74"/>
  <c r="I51" i="74"/>
  <c r="M51" i="74"/>
  <c r="J51" i="74"/>
  <c r="N51" i="74"/>
  <c r="K51" i="74"/>
  <c r="O51" i="74"/>
  <c r="L51" i="74"/>
  <c r="G51" i="74"/>
  <c r="Q47" i="74"/>
  <c r="I47" i="74"/>
  <c r="M47" i="74"/>
  <c r="J47" i="74"/>
  <c r="N47" i="74"/>
  <c r="K47" i="74"/>
  <c r="O47" i="74"/>
  <c r="F47" i="74"/>
  <c r="L47" i="74"/>
  <c r="G47" i="74"/>
  <c r="Q43" i="74"/>
  <c r="I43" i="74"/>
  <c r="M43" i="74"/>
  <c r="J43" i="74"/>
  <c r="N43" i="74"/>
  <c r="K43" i="74"/>
  <c r="O43" i="74"/>
  <c r="L43" i="74"/>
  <c r="G43" i="74"/>
  <c r="F43" i="74"/>
  <c r="Q39" i="74"/>
  <c r="I39" i="74"/>
  <c r="M39" i="74"/>
  <c r="F39" i="74"/>
  <c r="J39" i="74"/>
  <c r="N39" i="74"/>
  <c r="K39" i="74"/>
  <c r="O39" i="74"/>
  <c r="L39" i="74"/>
  <c r="G39" i="74"/>
  <c r="Q35" i="74"/>
  <c r="I35" i="74"/>
  <c r="M35" i="74"/>
  <c r="J35" i="74"/>
  <c r="N35" i="74"/>
  <c r="F35" i="74"/>
  <c r="K35" i="74"/>
  <c r="O35" i="74"/>
  <c r="L35" i="74"/>
  <c r="G35" i="74"/>
  <c r="Q31" i="74"/>
  <c r="I31" i="74"/>
  <c r="M31" i="74"/>
  <c r="J31" i="74"/>
  <c r="N31" i="74"/>
  <c r="K31" i="74"/>
  <c r="O31" i="74"/>
  <c r="L31" i="74"/>
  <c r="G31" i="74"/>
  <c r="F31" i="74"/>
  <c r="Q27" i="74"/>
  <c r="I27" i="74"/>
  <c r="M27" i="74"/>
  <c r="J27" i="74"/>
  <c r="N27" i="74"/>
  <c r="K27" i="74"/>
  <c r="O27" i="74"/>
  <c r="L27" i="74"/>
  <c r="G27" i="74"/>
  <c r="Q23" i="74"/>
  <c r="I23" i="74"/>
  <c r="M23" i="74"/>
  <c r="J23" i="74"/>
  <c r="N23" i="74"/>
  <c r="K23" i="74"/>
  <c r="O23" i="74"/>
  <c r="L23" i="74"/>
  <c r="G23" i="74"/>
  <c r="Q19" i="74"/>
  <c r="I19" i="74"/>
  <c r="M19" i="74"/>
  <c r="J19" i="74"/>
  <c r="N19" i="74"/>
  <c r="K19" i="74"/>
  <c r="O19" i="74"/>
  <c r="L19" i="74"/>
  <c r="G19" i="74"/>
  <c r="Q15" i="74"/>
  <c r="I15" i="74"/>
  <c r="M15" i="74"/>
  <c r="J15" i="74"/>
  <c r="N15" i="74"/>
  <c r="K15" i="74"/>
  <c r="O15" i="74"/>
  <c r="L15" i="74"/>
  <c r="G15" i="74"/>
  <c r="AG482" i="74"/>
  <c r="AK482" i="74"/>
  <c r="AO482" i="74"/>
  <c r="AS482" i="74"/>
  <c r="AW482" i="74"/>
  <c r="AD482" i="74"/>
  <c r="AH482" i="74"/>
  <c r="AL482" i="74"/>
  <c r="AP482" i="74"/>
  <c r="AT482" i="74"/>
  <c r="AX482" i="74"/>
  <c r="AE482" i="74"/>
  <c r="AI482" i="74"/>
  <c r="AM482" i="74"/>
  <c r="AQ482" i="74"/>
  <c r="AU482" i="74"/>
  <c r="AR482" i="74"/>
  <c r="AF482" i="74"/>
  <c r="AV482" i="74"/>
  <c r="AJ482" i="74"/>
  <c r="AN482" i="74"/>
  <c r="S482" i="74"/>
  <c r="T482" i="74"/>
  <c r="U482" i="74"/>
  <c r="R482" i="74"/>
  <c r="H482" i="74"/>
  <c r="AG478" i="74"/>
  <c r="AK478" i="74"/>
  <c r="AO478" i="74"/>
  <c r="AS478" i="74"/>
  <c r="AW478" i="74"/>
  <c r="AD478" i="74"/>
  <c r="AH478" i="74"/>
  <c r="AL478" i="74"/>
  <c r="AP478" i="74"/>
  <c r="AT478" i="74"/>
  <c r="AX478" i="74"/>
  <c r="AE478" i="74"/>
  <c r="AI478" i="74"/>
  <c r="AM478" i="74"/>
  <c r="AQ478" i="74"/>
  <c r="AU478" i="74"/>
  <c r="AF478" i="74"/>
  <c r="AV478" i="74"/>
  <c r="AJ478" i="74"/>
  <c r="AN478" i="74"/>
  <c r="AR478" i="74"/>
  <c r="S478" i="74"/>
  <c r="T478" i="74"/>
  <c r="U478" i="74"/>
  <c r="R478" i="74"/>
  <c r="H478" i="74"/>
  <c r="AG474" i="74"/>
  <c r="AK474" i="74"/>
  <c r="AO474" i="74"/>
  <c r="AS474" i="74"/>
  <c r="AW474" i="74"/>
  <c r="AD474" i="74"/>
  <c r="AH474" i="74"/>
  <c r="AL474" i="74"/>
  <c r="AP474" i="74"/>
  <c r="AT474" i="74"/>
  <c r="AX474" i="74"/>
  <c r="AE474" i="74"/>
  <c r="AI474" i="74"/>
  <c r="AM474" i="74"/>
  <c r="AQ474" i="74"/>
  <c r="AU474" i="74"/>
  <c r="AJ474" i="74"/>
  <c r="AN474" i="74"/>
  <c r="AR474" i="74"/>
  <c r="AF474" i="74"/>
  <c r="AV474" i="74"/>
  <c r="S474" i="74"/>
  <c r="T474" i="74"/>
  <c r="U474" i="74"/>
  <c r="R474" i="74"/>
  <c r="H474" i="74"/>
  <c r="AG470" i="74"/>
  <c r="AK470" i="74"/>
  <c r="AO470" i="74"/>
  <c r="AS470" i="74"/>
  <c r="AW470" i="74"/>
  <c r="AD470" i="74"/>
  <c r="AH470" i="74"/>
  <c r="AL470" i="74"/>
  <c r="AP470" i="74"/>
  <c r="AT470" i="74"/>
  <c r="AX470" i="74"/>
  <c r="AE470" i="74"/>
  <c r="AI470" i="74"/>
  <c r="AM470" i="74"/>
  <c r="AQ470" i="74"/>
  <c r="AU470" i="74"/>
  <c r="AN470" i="74"/>
  <c r="AR470" i="74"/>
  <c r="AF470" i="74"/>
  <c r="AV470" i="74"/>
  <c r="AJ470" i="74"/>
  <c r="S470" i="74"/>
  <c r="T470" i="74"/>
  <c r="U470" i="74"/>
  <c r="R470" i="74"/>
  <c r="H470" i="74"/>
  <c r="AG466" i="74"/>
  <c r="AK466" i="74"/>
  <c r="AO466" i="74"/>
  <c r="AS466" i="74"/>
  <c r="AW466" i="74"/>
  <c r="AD466" i="74"/>
  <c r="AH466" i="74"/>
  <c r="AL466" i="74"/>
  <c r="AP466" i="74"/>
  <c r="AT466" i="74"/>
  <c r="AX466" i="74"/>
  <c r="AE466" i="74"/>
  <c r="AI466" i="74"/>
  <c r="AM466" i="74"/>
  <c r="AQ466" i="74"/>
  <c r="AU466" i="74"/>
  <c r="AR466" i="74"/>
  <c r="AF466" i="74"/>
  <c r="AV466" i="74"/>
  <c r="AJ466" i="74"/>
  <c r="AN466" i="74"/>
  <c r="S466" i="74"/>
  <c r="T466" i="74"/>
  <c r="U466" i="74"/>
  <c r="R466" i="74"/>
  <c r="H466" i="74"/>
  <c r="AG462" i="74"/>
  <c r="AK462" i="74"/>
  <c r="AO462" i="74"/>
  <c r="AS462" i="74"/>
  <c r="AW462" i="74"/>
  <c r="AD462" i="74"/>
  <c r="AH462" i="74"/>
  <c r="AL462" i="74"/>
  <c r="AP462" i="74"/>
  <c r="AT462" i="74"/>
  <c r="AX462" i="74"/>
  <c r="AE462" i="74"/>
  <c r="AI462" i="74"/>
  <c r="AM462" i="74"/>
  <c r="AQ462" i="74"/>
  <c r="AU462" i="74"/>
  <c r="AF462" i="74"/>
  <c r="AV462" i="74"/>
  <c r="AJ462" i="74"/>
  <c r="AN462" i="74"/>
  <c r="AR462" i="74"/>
  <c r="S462" i="74"/>
  <c r="T462" i="74"/>
  <c r="U462" i="74"/>
  <c r="R462" i="74"/>
  <c r="H462" i="74"/>
  <c r="AG458" i="74"/>
  <c r="AK458" i="74"/>
  <c r="AO458" i="74"/>
  <c r="AS458" i="74"/>
  <c r="AW458" i="74"/>
  <c r="AD458" i="74"/>
  <c r="AH458" i="74"/>
  <c r="AL458" i="74"/>
  <c r="AP458" i="74"/>
  <c r="AT458" i="74"/>
  <c r="AX458" i="74"/>
  <c r="AE458" i="74"/>
  <c r="AI458" i="74"/>
  <c r="AM458" i="74"/>
  <c r="AQ458" i="74"/>
  <c r="AU458" i="74"/>
  <c r="AJ458" i="74"/>
  <c r="AN458" i="74"/>
  <c r="AR458" i="74"/>
  <c r="AF458" i="74"/>
  <c r="AV458" i="74"/>
  <c r="S458" i="74"/>
  <c r="T458" i="74"/>
  <c r="U458" i="74"/>
  <c r="R458" i="74"/>
  <c r="H458" i="74"/>
  <c r="AG454" i="74"/>
  <c r="AK454" i="74"/>
  <c r="AO454" i="74"/>
  <c r="AS454" i="74"/>
  <c r="AW454" i="74"/>
  <c r="AD454" i="74"/>
  <c r="AH454" i="74"/>
  <c r="AL454" i="74"/>
  <c r="AP454" i="74"/>
  <c r="AT454" i="74"/>
  <c r="AX454" i="74"/>
  <c r="AE454" i="74"/>
  <c r="AI454" i="74"/>
  <c r="AM454" i="74"/>
  <c r="AQ454" i="74"/>
  <c r="AU454" i="74"/>
  <c r="AN454" i="74"/>
  <c r="AR454" i="74"/>
  <c r="AF454" i="74"/>
  <c r="AV454" i="74"/>
  <c r="AJ454" i="74"/>
  <c r="S454" i="74"/>
  <c r="T454" i="74"/>
  <c r="U454" i="74"/>
  <c r="R454" i="74"/>
  <c r="H454" i="74"/>
  <c r="AG450" i="74"/>
  <c r="AK450" i="74"/>
  <c r="AO450" i="74"/>
  <c r="AS450" i="74"/>
  <c r="AW450" i="74"/>
  <c r="AD450" i="74"/>
  <c r="AH450" i="74"/>
  <c r="AL450" i="74"/>
  <c r="AP450" i="74"/>
  <c r="AT450" i="74"/>
  <c r="AX450" i="74"/>
  <c r="AE450" i="74"/>
  <c r="AI450" i="74"/>
  <c r="AM450" i="74"/>
  <c r="AQ450" i="74"/>
  <c r="AU450" i="74"/>
  <c r="AR450" i="74"/>
  <c r="AF450" i="74"/>
  <c r="AV450" i="74"/>
  <c r="AJ450" i="74"/>
  <c r="AN450" i="74"/>
  <c r="S450" i="74"/>
  <c r="T450" i="74"/>
  <c r="U450" i="74"/>
  <c r="R450" i="74"/>
  <c r="H450" i="74"/>
  <c r="AG446" i="74"/>
  <c r="AK446" i="74"/>
  <c r="AO446" i="74"/>
  <c r="AS446" i="74"/>
  <c r="AW446" i="74"/>
  <c r="AD446" i="74"/>
  <c r="AH446" i="74"/>
  <c r="AL446" i="74"/>
  <c r="AP446" i="74"/>
  <c r="AT446" i="74"/>
  <c r="AX446" i="74"/>
  <c r="AE446" i="74"/>
  <c r="AI446" i="74"/>
  <c r="AM446" i="74"/>
  <c r="AQ446" i="74"/>
  <c r="AU446" i="74"/>
  <c r="AF446" i="74"/>
  <c r="AV446" i="74"/>
  <c r="AJ446" i="74"/>
  <c r="AN446" i="74"/>
  <c r="AR446" i="74"/>
  <c r="S446" i="74"/>
  <c r="T446" i="74"/>
  <c r="U446" i="74"/>
  <c r="R446" i="74"/>
  <c r="H446" i="74"/>
  <c r="AD442" i="74"/>
  <c r="AH442" i="74"/>
  <c r="AL442" i="74"/>
  <c r="AP442" i="74"/>
  <c r="AT442" i="74"/>
  <c r="AX442" i="74"/>
  <c r="AF442" i="74"/>
  <c r="AK442" i="74"/>
  <c r="AQ442" i="74"/>
  <c r="AV442" i="74"/>
  <c r="AG442" i="74"/>
  <c r="AM442" i="74"/>
  <c r="AR442" i="74"/>
  <c r="AW442" i="74"/>
  <c r="AI442" i="74"/>
  <c r="AN442" i="74"/>
  <c r="AS442" i="74"/>
  <c r="AJ442" i="74"/>
  <c r="AO442" i="74"/>
  <c r="AU442" i="74"/>
  <c r="AE442" i="74"/>
  <c r="S442" i="74"/>
  <c r="T442" i="74"/>
  <c r="U442" i="74"/>
  <c r="R442" i="74"/>
  <c r="H442" i="74"/>
  <c r="AD438" i="74"/>
  <c r="AH438" i="74"/>
  <c r="AL438" i="74"/>
  <c r="AP438" i="74"/>
  <c r="AT438" i="74"/>
  <c r="AX438" i="74"/>
  <c r="AE438" i="74"/>
  <c r="AJ438" i="74"/>
  <c r="AO438" i="74"/>
  <c r="AU438" i="74"/>
  <c r="AF438" i="74"/>
  <c r="AK438" i="74"/>
  <c r="AQ438" i="74"/>
  <c r="AV438" i="74"/>
  <c r="AG438" i="74"/>
  <c r="AM438" i="74"/>
  <c r="AR438" i="74"/>
  <c r="AW438" i="74"/>
  <c r="AI438" i="74"/>
  <c r="AN438" i="74"/>
  <c r="AS438" i="74"/>
  <c r="S438" i="74"/>
  <c r="T438" i="74"/>
  <c r="U438" i="74"/>
  <c r="R438" i="74"/>
  <c r="H438" i="74"/>
  <c r="AD434" i="74"/>
  <c r="AH434" i="74"/>
  <c r="AL434" i="74"/>
  <c r="AP434" i="74"/>
  <c r="AT434" i="74"/>
  <c r="AX434" i="74"/>
  <c r="AI434" i="74"/>
  <c r="AN434" i="74"/>
  <c r="AS434" i="74"/>
  <c r="AE434" i="74"/>
  <c r="AJ434" i="74"/>
  <c r="AO434" i="74"/>
  <c r="AU434" i="74"/>
  <c r="AF434" i="74"/>
  <c r="AK434" i="74"/>
  <c r="AQ434" i="74"/>
  <c r="AV434" i="74"/>
  <c r="AG434" i="74"/>
  <c r="AM434" i="74"/>
  <c r="AR434" i="74"/>
  <c r="AW434" i="74"/>
  <c r="S434" i="74"/>
  <c r="T434" i="74"/>
  <c r="U434" i="74"/>
  <c r="R434" i="74"/>
  <c r="H434" i="74"/>
  <c r="AD430" i="74"/>
  <c r="AH430" i="74"/>
  <c r="AL430" i="74"/>
  <c r="AP430" i="74"/>
  <c r="AT430" i="74"/>
  <c r="AX430" i="74"/>
  <c r="AG430" i="74"/>
  <c r="AM430" i="74"/>
  <c r="AR430" i="74"/>
  <c r="AW430" i="74"/>
  <c r="AI430" i="74"/>
  <c r="AN430" i="74"/>
  <c r="AS430" i="74"/>
  <c r="AE430" i="74"/>
  <c r="AJ430" i="74"/>
  <c r="AO430" i="74"/>
  <c r="AU430" i="74"/>
  <c r="AF430" i="74"/>
  <c r="AK430" i="74"/>
  <c r="AQ430" i="74"/>
  <c r="AV430" i="74"/>
  <c r="S430" i="74"/>
  <c r="T430" i="74"/>
  <c r="U430" i="74"/>
  <c r="R430" i="74"/>
  <c r="H430" i="74"/>
  <c r="AD426" i="74"/>
  <c r="AH426" i="74"/>
  <c r="AL426" i="74"/>
  <c r="AP426" i="74"/>
  <c r="AT426" i="74"/>
  <c r="AX426" i="74"/>
  <c r="AF426" i="74"/>
  <c r="AK426" i="74"/>
  <c r="AQ426" i="74"/>
  <c r="AV426" i="74"/>
  <c r="AG426" i="74"/>
  <c r="AM426" i="74"/>
  <c r="AR426" i="74"/>
  <c r="AW426" i="74"/>
  <c r="AI426" i="74"/>
  <c r="AN426" i="74"/>
  <c r="AS426" i="74"/>
  <c r="AE426" i="74"/>
  <c r="AJ426" i="74"/>
  <c r="AO426" i="74"/>
  <c r="AU426" i="74"/>
  <c r="S426" i="74"/>
  <c r="T426" i="74"/>
  <c r="U426" i="74"/>
  <c r="R426" i="74"/>
  <c r="H426" i="74"/>
  <c r="AD422" i="74"/>
  <c r="AH422" i="74"/>
  <c r="AL422" i="74"/>
  <c r="AP422" i="74"/>
  <c r="AT422" i="74"/>
  <c r="AX422" i="74"/>
  <c r="AE422" i="74"/>
  <c r="AJ422" i="74"/>
  <c r="AO422" i="74"/>
  <c r="AU422" i="74"/>
  <c r="AF422" i="74"/>
  <c r="AK422" i="74"/>
  <c r="AQ422" i="74"/>
  <c r="AV422" i="74"/>
  <c r="AG422" i="74"/>
  <c r="AM422" i="74"/>
  <c r="AR422" i="74"/>
  <c r="AW422" i="74"/>
  <c r="AI422" i="74"/>
  <c r="AN422" i="74"/>
  <c r="AS422" i="74"/>
  <c r="S422" i="74"/>
  <c r="T422" i="74"/>
  <c r="U422" i="74"/>
  <c r="R422" i="74"/>
  <c r="H422" i="74"/>
  <c r="AD418" i="74"/>
  <c r="AH418" i="74"/>
  <c r="AL418" i="74"/>
  <c r="AP418" i="74"/>
  <c r="AT418" i="74"/>
  <c r="AX418" i="74"/>
  <c r="AI418" i="74"/>
  <c r="AN418" i="74"/>
  <c r="AS418" i="74"/>
  <c r="AE418" i="74"/>
  <c r="AJ418" i="74"/>
  <c r="AO418" i="74"/>
  <c r="AU418" i="74"/>
  <c r="AF418" i="74"/>
  <c r="AK418" i="74"/>
  <c r="AQ418" i="74"/>
  <c r="AV418" i="74"/>
  <c r="AW418" i="74"/>
  <c r="AG418" i="74"/>
  <c r="AM418" i="74"/>
  <c r="AR418" i="74"/>
  <c r="S418" i="74"/>
  <c r="T418" i="74"/>
  <c r="U418" i="74"/>
  <c r="R418" i="74"/>
  <c r="H418" i="74"/>
  <c r="AD414" i="74"/>
  <c r="AH414" i="74"/>
  <c r="AL414" i="74"/>
  <c r="AP414" i="74"/>
  <c r="AT414" i="74"/>
  <c r="AX414" i="74"/>
  <c r="AG414" i="74"/>
  <c r="AM414" i="74"/>
  <c r="AR414" i="74"/>
  <c r="AW414" i="74"/>
  <c r="AI414" i="74"/>
  <c r="AN414" i="74"/>
  <c r="AS414" i="74"/>
  <c r="AE414" i="74"/>
  <c r="AJ414" i="74"/>
  <c r="AO414" i="74"/>
  <c r="AU414" i="74"/>
  <c r="AV414" i="74"/>
  <c r="AF414" i="74"/>
  <c r="AK414" i="74"/>
  <c r="AQ414" i="74"/>
  <c r="S414" i="74"/>
  <c r="T414" i="74"/>
  <c r="U414" i="74"/>
  <c r="R414" i="74"/>
  <c r="H414" i="74"/>
  <c r="AD410" i="74"/>
  <c r="AH410" i="74"/>
  <c r="AL410" i="74"/>
  <c r="AP410" i="74"/>
  <c r="AT410" i="74"/>
  <c r="AX410" i="74"/>
  <c r="AF410" i="74"/>
  <c r="AK410" i="74"/>
  <c r="AQ410" i="74"/>
  <c r="AV410" i="74"/>
  <c r="AG410" i="74"/>
  <c r="AM410" i="74"/>
  <c r="AR410" i="74"/>
  <c r="AW410" i="74"/>
  <c r="AI410" i="74"/>
  <c r="AN410" i="74"/>
  <c r="AS410" i="74"/>
  <c r="AU410" i="74"/>
  <c r="AE410" i="74"/>
  <c r="AJ410" i="74"/>
  <c r="AO410" i="74"/>
  <c r="S410" i="74"/>
  <c r="T410" i="74"/>
  <c r="U410" i="74"/>
  <c r="R410" i="74"/>
  <c r="H410" i="74"/>
  <c r="AD406" i="74"/>
  <c r="AH406" i="74"/>
  <c r="AL406" i="74"/>
  <c r="AP406" i="74"/>
  <c r="AT406" i="74"/>
  <c r="AX406" i="74"/>
  <c r="AE406" i="74"/>
  <c r="AJ406" i="74"/>
  <c r="AO406" i="74"/>
  <c r="AU406" i="74"/>
  <c r="AF406" i="74"/>
  <c r="AK406" i="74"/>
  <c r="AQ406" i="74"/>
  <c r="AV406" i="74"/>
  <c r="AG406" i="74"/>
  <c r="AM406" i="74"/>
  <c r="AR406" i="74"/>
  <c r="AW406" i="74"/>
  <c r="AS406" i="74"/>
  <c r="AI406" i="74"/>
  <c r="AN406" i="74"/>
  <c r="S406" i="74"/>
  <c r="T406" i="74"/>
  <c r="U406" i="74"/>
  <c r="R406" i="74"/>
  <c r="H406" i="74"/>
  <c r="AD402" i="74"/>
  <c r="AH402" i="74"/>
  <c r="AL402" i="74"/>
  <c r="AP402" i="74"/>
  <c r="AT402" i="74"/>
  <c r="AX402" i="74"/>
  <c r="AI402" i="74"/>
  <c r="AN402" i="74"/>
  <c r="AS402" i="74"/>
  <c r="AE402" i="74"/>
  <c r="AJ402" i="74"/>
  <c r="AO402" i="74"/>
  <c r="AU402" i="74"/>
  <c r="AF402" i="74"/>
  <c r="AK402" i="74"/>
  <c r="AQ402" i="74"/>
  <c r="AV402" i="74"/>
  <c r="AR402" i="74"/>
  <c r="AW402" i="74"/>
  <c r="AG402" i="74"/>
  <c r="AM402" i="74"/>
  <c r="S402" i="74"/>
  <c r="T402" i="74"/>
  <c r="U402" i="74"/>
  <c r="R402" i="74"/>
  <c r="H402" i="74"/>
  <c r="AD398" i="74"/>
  <c r="AH398" i="74"/>
  <c r="AL398" i="74"/>
  <c r="AP398" i="74"/>
  <c r="AT398" i="74"/>
  <c r="AX398" i="74"/>
  <c r="AG398" i="74"/>
  <c r="AM398" i="74"/>
  <c r="AR398" i="74"/>
  <c r="AW398" i="74"/>
  <c r="AI398" i="74"/>
  <c r="AN398" i="74"/>
  <c r="AS398" i="74"/>
  <c r="AE398" i="74"/>
  <c r="AJ398" i="74"/>
  <c r="AO398" i="74"/>
  <c r="AU398" i="74"/>
  <c r="AQ398" i="74"/>
  <c r="AV398" i="74"/>
  <c r="AF398" i="74"/>
  <c r="AK398" i="74"/>
  <c r="S398" i="74"/>
  <c r="T398" i="74"/>
  <c r="U398" i="74"/>
  <c r="R398" i="74"/>
  <c r="H398" i="74"/>
  <c r="AD394" i="74"/>
  <c r="AH394" i="74"/>
  <c r="AL394" i="74"/>
  <c r="AP394" i="74"/>
  <c r="AT394" i="74"/>
  <c r="AX394" i="74"/>
  <c r="AE394" i="74"/>
  <c r="AJ394" i="74"/>
  <c r="AO394" i="74"/>
  <c r="AU394" i="74"/>
  <c r="AI394" i="74"/>
  <c r="AQ394" i="74"/>
  <c r="AW394" i="74"/>
  <c r="AK394" i="74"/>
  <c r="AR394" i="74"/>
  <c r="AF394" i="74"/>
  <c r="AM394" i="74"/>
  <c r="AS394" i="74"/>
  <c r="AV394" i="74"/>
  <c r="AG394" i="74"/>
  <c r="AN394" i="74"/>
  <c r="S394" i="74"/>
  <c r="T394" i="74"/>
  <c r="U394" i="74"/>
  <c r="R394" i="74"/>
  <c r="H394" i="74"/>
  <c r="AD390" i="74"/>
  <c r="AH390" i="74"/>
  <c r="AL390" i="74"/>
  <c r="AP390" i="74"/>
  <c r="AT390" i="74"/>
  <c r="AX390" i="74"/>
  <c r="AI390" i="74"/>
  <c r="AN390" i="74"/>
  <c r="AS390" i="74"/>
  <c r="AG390" i="74"/>
  <c r="AO390" i="74"/>
  <c r="AV390" i="74"/>
  <c r="AJ390" i="74"/>
  <c r="AQ390" i="74"/>
  <c r="AW390" i="74"/>
  <c r="AE390" i="74"/>
  <c r="AK390" i="74"/>
  <c r="AR390" i="74"/>
  <c r="AU390" i="74"/>
  <c r="AF390" i="74"/>
  <c r="AM390" i="74"/>
  <c r="S390" i="74"/>
  <c r="T390" i="74"/>
  <c r="U390" i="74"/>
  <c r="R390" i="74"/>
  <c r="H390" i="74"/>
  <c r="AD386" i="74"/>
  <c r="AH386" i="74"/>
  <c r="AL386" i="74"/>
  <c r="AP386" i="74"/>
  <c r="AT386" i="74"/>
  <c r="AX386" i="74"/>
  <c r="AG386" i="74"/>
  <c r="AM386" i="74"/>
  <c r="AR386" i="74"/>
  <c r="AW386" i="74"/>
  <c r="AF386" i="74"/>
  <c r="AN386" i="74"/>
  <c r="AU386" i="74"/>
  <c r="AI386" i="74"/>
  <c r="AO386" i="74"/>
  <c r="AV386" i="74"/>
  <c r="AJ386" i="74"/>
  <c r="AQ386" i="74"/>
  <c r="AS386" i="74"/>
  <c r="AE386" i="74"/>
  <c r="AK386" i="74"/>
  <c r="S386" i="74"/>
  <c r="T386" i="74"/>
  <c r="U386" i="74"/>
  <c r="R386" i="74"/>
  <c r="H386" i="74"/>
  <c r="AD382" i="74"/>
  <c r="AH382" i="74"/>
  <c r="AL382" i="74"/>
  <c r="AP382" i="74"/>
  <c r="AT382" i="74"/>
  <c r="AX382" i="74"/>
  <c r="AF382" i="74"/>
  <c r="AK382" i="74"/>
  <c r="AQ382" i="74"/>
  <c r="AV382" i="74"/>
  <c r="AE382" i="74"/>
  <c r="AM382" i="74"/>
  <c r="AS382" i="74"/>
  <c r="AG382" i="74"/>
  <c r="AN382" i="74"/>
  <c r="AU382" i="74"/>
  <c r="AI382" i="74"/>
  <c r="AO382" i="74"/>
  <c r="AW382" i="74"/>
  <c r="AR382" i="74"/>
  <c r="AJ382" i="74"/>
  <c r="S382" i="74"/>
  <c r="T382" i="74"/>
  <c r="U382" i="74"/>
  <c r="R382" i="74"/>
  <c r="H382" i="74"/>
  <c r="AD378" i="74"/>
  <c r="AH378" i="74"/>
  <c r="AL378" i="74"/>
  <c r="AP378" i="74"/>
  <c r="AT378" i="74"/>
  <c r="AX378" i="74"/>
  <c r="AE378" i="74"/>
  <c r="AJ378" i="74"/>
  <c r="AO378" i="74"/>
  <c r="AU378" i="74"/>
  <c r="AK378" i="74"/>
  <c r="AR378" i="74"/>
  <c r="AF378" i="74"/>
  <c r="AM378" i="74"/>
  <c r="AS378" i="74"/>
  <c r="AG378" i="74"/>
  <c r="AN378" i="74"/>
  <c r="AV378" i="74"/>
  <c r="AQ378" i="74"/>
  <c r="AW378" i="74"/>
  <c r="AI378" i="74"/>
  <c r="S378" i="74"/>
  <c r="T378" i="74"/>
  <c r="U378" i="74"/>
  <c r="R378" i="74"/>
  <c r="H378" i="74"/>
  <c r="AD374" i="74"/>
  <c r="AH374" i="74"/>
  <c r="AL374" i="74"/>
  <c r="AP374" i="74"/>
  <c r="AT374" i="74"/>
  <c r="AX374" i="74"/>
  <c r="AI374" i="74"/>
  <c r="AN374" i="74"/>
  <c r="AS374" i="74"/>
  <c r="AJ374" i="74"/>
  <c r="AQ374" i="74"/>
  <c r="AW374" i="74"/>
  <c r="AE374" i="74"/>
  <c r="AK374" i="74"/>
  <c r="AR374" i="74"/>
  <c r="AF374" i="74"/>
  <c r="AM374" i="74"/>
  <c r="AU374" i="74"/>
  <c r="AO374" i="74"/>
  <c r="AV374" i="74"/>
  <c r="AG374" i="74"/>
  <c r="S374" i="74"/>
  <c r="T374" i="74"/>
  <c r="U374" i="74"/>
  <c r="R374" i="74"/>
  <c r="H374" i="74"/>
  <c r="AD370" i="74"/>
  <c r="AH370" i="74"/>
  <c r="AL370" i="74"/>
  <c r="AP370" i="74"/>
  <c r="AT370" i="74"/>
  <c r="AX370" i="74"/>
  <c r="AG370" i="74"/>
  <c r="AM370" i="74"/>
  <c r="AR370" i="74"/>
  <c r="AW370" i="74"/>
  <c r="AI370" i="74"/>
  <c r="AO370" i="74"/>
  <c r="AV370" i="74"/>
  <c r="AJ370" i="74"/>
  <c r="AQ370" i="74"/>
  <c r="AE370" i="74"/>
  <c r="AK370" i="74"/>
  <c r="AS370" i="74"/>
  <c r="AN370" i="74"/>
  <c r="AU370" i="74"/>
  <c r="AF370" i="74"/>
  <c r="S370" i="74"/>
  <c r="T370" i="74"/>
  <c r="U370" i="74"/>
  <c r="R370" i="74"/>
  <c r="H370" i="74"/>
  <c r="AD366" i="74"/>
  <c r="AH366" i="74"/>
  <c r="AL366" i="74"/>
  <c r="AP366" i="74"/>
  <c r="AT366" i="74"/>
  <c r="AX366" i="74"/>
  <c r="AF366" i="74"/>
  <c r="AK366" i="74"/>
  <c r="AQ366" i="74"/>
  <c r="AV366" i="74"/>
  <c r="AG366" i="74"/>
  <c r="AN366" i="74"/>
  <c r="AU366" i="74"/>
  <c r="AI366" i="74"/>
  <c r="AO366" i="74"/>
  <c r="AW366" i="74"/>
  <c r="AJ366" i="74"/>
  <c r="AR366" i="74"/>
  <c r="AM366" i="74"/>
  <c r="AS366" i="74"/>
  <c r="AE366" i="74"/>
  <c r="S366" i="74"/>
  <c r="T366" i="74"/>
  <c r="U366" i="74"/>
  <c r="R366" i="74"/>
  <c r="H366" i="74"/>
  <c r="AD362" i="74"/>
  <c r="AH362" i="74"/>
  <c r="AL362" i="74"/>
  <c r="AP362" i="74"/>
  <c r="AT362" i="74"/>
  <c r="AX362" i="74"/>
  <c r="AE362" i="74"/>
  <c r="AJ362" i="74"/>
  <c r="AO362" i="74"/>
  <c r="AU362" i="74"/>
  <c r="AF362" i="74"/>
  <c r="AM362" i="74"/>
  <c r="AS362" i="74"/>
  <c r="AG362" i="74"/>
  <c r="AN362" i="74"/>
  <c r="AV362" i="74"/>
  <c r="AI362" i="74"/>
  <c r="AQ362" i="74"/>
  <c r="AW362" i="74"/>
  <c r="AK362" i="74"/>
  <c r="AR362" i="74"/>
  <c r="S362" i="74"/>
  <c r="T362" i="74"/>
  <c r="U362" i="74"/>
  <c r="R362" i="74"/>
  <c r="H362" i="74"/>
  <c r="AD358" i="74"/>
  <c r="AH358" i="74"/>
  <c r="AL358" i="74"/>
  <c r="AP358" i="74"/>
  <c r="AT358" i="74"/>
  <c r="AX358" i="74"/>
  <c r="AI358" i="74"/>
  <c r="AN358" i="74"/>
  <c r="AS358" i="74"/>
  <c r="AE358" i="74"/>
  <c r="AK358" i="74"/>
  <c r="AR358" i="74"/>
  <c r="AF358" i="74"/>
  <c r="AM358" i="74"/>
  <c r="AU358" i="74"/>
  <c r="AG358" i="74"/>
  <c r="AO358" i="74"/>
  <c r="AV358" i="74"/>
  <c r="AJ358" i="74"/>
  <c r="AQ358" i="74"/>
  <c r="AW358" i="74"/>
  <c r="S358" i="74"/>
  <c r="T358" i="74"/>
  <c r="U358" i="74"/>
  <c r="R358" i="74"/>
  <c r="H358" i="74"/>
  <c r="AD354" i="74"/>
  <c r="AH354" i="74"/>
  <c r="AL354" i="74"/>
  <c r="AP354" i="74"/>
  <c r="AT354" i="74"/>
  <c r="AX354" i="74"/>
  <c r="AG354" i="74"/>
  <c r="AM354" i="74"/>
  <c r="AR354" i="74"/>
  <c r="AW354" i="74"/>
  <c r="AJ354" i="74"/>
  <c r="AQ354" i="74"/>
  <c r="AE354" i="74"/>
  <c r="AK354" i="74"/>
  <c r="AS354" i="74"/>
  <c r="AF354" i="74"/>
  <c r="AN354" i="74"/>
  <c r="AU354" i="74"/>
  <c r="AI354" i="74"/>
  <c r="AO354" i="74"/>
  <c r="AV354" i="74"/>
  <c r="S354" i="74"/>
  <c r="T354" i="74"/>
  <c r="U354" i="74"/>
  <c r="R354" i="74"/>
  <c r="H354" i="74"/>
  <c r="AD350" i="74"/>
  <c r="AH350" i="74"/>
  <c r="AL350" i="74"/>
  <c r="AP350" i="74"/>
  <c r="AT350" i="74"/>
  <c r="AX350" i="74"/>
  <c r="AF350" i="74"/>
  <c r="AK350" i="74"/>
  <c r="AQ350" i="74"/>
  <c r="AV350" i="74"/>
  <c r="AI350" i="74"/>
  <c r="AN350" i="74"/>
  <c r="AS350" i="74"/>
  <c r="AE350" i="74"/>
  <c r="AO350" i="74"/>
  <c r="AG350" i="74"/>
  <c r="AR350" i="74"/>
  <c r="AJ350" i="74"/>
  <c r="AU350" i="74"/>
  <c r="AM350" i="74"/>
  <c r="AW350" i="74"/>
  <c r="S350" i="74"/>
  <c r="T350" i="74"/>
  <c r="U350" i="74"/>
  <c r="R350" i="74"/>
  <c r="H350" i="74"/>
  <c r="AD346" i="74"/>
  <c r="AH346" i="74"/>
  <c r="AL346" i="74"/>
  <c r="AP346" i="74"/>
  <c r="AT346" i="74"/>
  <c r="AX346" i="74"/>
  <c r="AE346" i="74"/>
  <c r="AJ346" i="74"/>
  <c r="AO346" i="74"/>
  <c r="AU346" i="74"/>
  <c r="AG346" i="74"/>
  <c r="AM346" i="74"/>
  <c r="AR346" i="74"/>
  <c r="AW346" i="74"/>
  <c r="AN346" i="74"/>
  <c r="AF346" i="74"/>
  <c r="AQ346" i="74"/>
  <c r="AI346" i="74"/>
  <c r="AS346" i="74"/>
  <c r="AK346" i="74"/>
  <c r="AV346" i="74"/>
  <c r="S346" i="74"/>
  <c r="T346" i="74"/>
  <c r="U346" i="74"/>
  <c r="R346" i="74"/>
  <c r="H346" i="74"/>
  <c r="AD342" i="74"/>
  <c r="AH342" i="74"/>
  <c r="AL342" i="74"/>
  <c r="AP342" i="74"/>
  <c r="AT342" i="74"/>
  <c r="AX342" i="74"/>
  <c r="AI342" i="74"/>
  <c r="AN342" i="74"/>
  <c r="AS342" i="74"/>
  <c r="AF342" i="74"/>
  <c r="AK342" i="74"/>
  <c r="AQ342" i="74"/>
  <c r="AV342" i="74"/>
  <c r="AM342" i="74"/>
  <c r="AW342" i="74"/>
  <c r="AE342" i="74"/>
  <c r="AO342" i="74"/>
  <c r="AG342" i="74"/>
  <c r="AR342" i="74"/>
  <c r="AJ342" i="74"/>
  <c r="AU342" i="74"/>
  <c r="S342" i="74"/>
  <c r="T342" i="74"/>
  <c r="U342" i="74"/>
  <c r="R342" i="74"/>
  <c r="H342" i="74"/>
  <c r="AD338" i="74"/>
  <c r="AH338" i="74"/>
  <c r="AL338" i="74"/>
  <c r="AP338" i="74"/>
  <c r="AT338" i="74"/>
  <c r="AX338" i="74"/>
  <c r="AG338" i="74"/>
  <c r="AM338" i="74"/>
  <c r="AR338" i="74"/>
  <c r="AW338" i="74"/>
  <c r="AE338" i="74"/>
  <c r="AJ338" i="74"/>
  <c r="AO338" i="74"/>
  <c r="AU338" i="74"/>
  <c r="AK338" i="74"/>
  <c r="AV338" i="74"/>
  <c r="AN338" i="74"/>
  <c r="AF338" i="74"/>
  <c r="AQ338" i="74"/>
  <c r="AI338" i="74"/>
  <c r="AS338" i="74"/>
  <c r="S338" i="74"/>
  <c r="T338" i="74"/>
  <c r="U338" i="74"/>
  <c r="R338" i="74"/>
  <c r="H338" i="74"/>
  <c r="AD334" i="74"/>
  <c r="AH334" i="74"/>
  <c r="AL334" i="74"/>
  <c r="AP334" i="74"/>
  <c r="AT334" i="74"/>
  <c r="AX334" i="74"/>
  <c r="AF334" i="74"/>
  <c r="AK334" i="74"/>
  <c r="AQ334" i="74"/>
  <c r="AV334" i="74"/>
  <c r="AI334" i="74"/>
  <c r="AN334" i="74"/>
  <c r="AS334" i="74"/>
  <c r="AJ334" i="74"/>
  <c r="AU334" i="74"/>
  <c r="AM334" i="74"/>
  <c r="AW334" i="74"/>
  <c r="AE334" i="74"/>
  <c r="AO334" i="74"/>
  <c r="AG334" i="74"/>
  <c r="AR334" i="74"/>
  <c r="S334" i="74"/>
  <c r="T334" i="74"/>
  <c r="U334" i="74"/>
  <c r="R334" i="74"/>
  <c r="H334" i="74"/>
  <c r="AD330" i="74"/>
  <c r="AH330" i="74"/>
  <c r="AL330" i="74"/>
  <c r="AP330" i="74"/>
  <c r="AT330" i="74"/>
  <c r="AX330" i="74"/>
  <c r="AE330" i="74"/>
  <c r="AJ330" i="74"/>
  <c r="AO330" i="74"/>
  <c r="AU330" i="74"/>
  <c r="AG330" i="74"/>
  <c r="AM330" i="74"/>
  <c r="AR330" i="74"/>
  <c r="AW330" i="74"/>
  <c r="AI330" i="74"/>
  <c r="AS330" i="74"/>
  <c r="AK330" i="74"/>
  <c r="AV330" i="74"/>
  <c r="AN330" i="74"/>
  <c r="AF330" i="74"/>
  <c r="AQ330" i="74"/>
  <c r="S330" i="74"/>
  <c r="T330" i="74"/>
  <c r="U330" i="74"/>
  <c r="R330" i="74"/>
  <c r="H330" i="74"/>
  <c r="AD326" i="74"/>
  <c r="AH326" i="74"/>
  <c r="AL326" i="74"/>
  <c r="AP326" i="74"/>
  <c r="AT326" i="74"/>
  <c r="AX326" i="74"/>
  <c r="AI326" i="74"/>
  <c r="AN326" i="74"/>
  <c r="AS326" i="74"/>
  <c r="AE326" i="74"/>
  <c r="AJ326" i="74"/>
  <c r="AO326" i="74"/>
  <c r="AU326" i="74"/>
  <c r="AF326" i="74"/>
  <c r="AK326" i="74"/>
  <c r="AQ326" i="74"/>
  <c r="AV326" i="74"/>
  <c r="AR326" i="74"/>
  <c r="AW326" i="74"/>
  <c r="AG326" i="74"/>
  <c r="AM326" i="74"/>
  <c r="S326" i="74"/>
  <c r="T326" i="74"/>
  <c r="U326" i="74"/>
  <c r="R326" i="74"/>
  <c r="H326" i="74"/>
  <c r="AD322" i="74"/>
  <c r="AH322" i="74"/>
  <c r="AL322" i="74"/>
  <c r="AP322" i="74"/>
  <c r="AT322" i="74"/>
  <c r="AX322" i="74"/>
  <c r="AG322" i="74"/>
  <c r="AM322" i="74"/>
  <c r="AR322" i="74"/>
  <c r="AW322" i="74"/>
  <c r="AI322" i="74"/>
  <c r="AN322" i="74"/>
  <c r="AS322" i="74"/>
  <c r="AE322" i="74"/>
  <c r="AJ322" i="74"/>
  <c r="AO322" i="74"/>
  <c r="AU322" i="74"/>
  <c r="AQ322" i="74"/>
  <c r="AV322" i="74"/>
  <c r="AF322" i="74"/>
  <c r="AK322" i="74"/>
  <c r="S322" i="74"/>
  <c r="T322" i="74"/>
  <c r="U322" i="74"/>
  <c r="R322" i="74"/>
  <c r="H322" i="74"/>
  <c r="AD318" i="74"/>
  <c r="AH318" i="74"/>
  <c r="AL318" i="74"/>
  <c r="AP318" i="74"/>
  <c r="AT318" i="74"/>
  <c r="AX318" i="74"/>
  <c r="AF318" i="74"/>
  <c r="AK318" i="74"/>
  <c r="AQ318" i="74"/>
  <c r="AV318" i="74"/>
  <c r="AG318" i="74"/>
  <c r="AM318" i="74"/>
  <c r="AR318" i="74"/>
  <c r="AW318" i="74"/>
  <c r="AI318" i="74"/>
  <c r="AN318" i="74"/>
  <c r="AS318" i="74"/>
  <c r="AO318" i="74"/>
  <c r="AU318" i="74"/>
  <c r="AE318" i="74"/>
  <c r="AJ318" i="74"/>
  <c r="S318" i="74"/>
  <c r="T318" i="74"/>
  <c r="U318" i="74"/>
  <c r="R318" i="74"/>
  <c r="H318" i="74"/>
  <c r="AD314" i="74"/>
  <c r="AH314" i="74"/>
  <c r="AL314" i="74"/>
  <c r="AP314" i="74"/>
  <c r="AT314" i="74"/>
  <c r="AX314" i="74"/>
  <c r="AE314" i="74"/>
  <c r="AJ314" i="74"/>
  <c r="AO314" i="74"/>
  <c r="AU314" i="74"/>
  <c r="AF314" i="74"/>
  <c r="AK314" i="74"/>
  <c r="AQ314" i="74"/>
  <c r="AV314" i="74"/>
  <c r="AG314" i="74"/>
  <c r="AM314" i="74"/>
  <c r="AR314" i="74"/>
  <c r="AW314" i="74"/>
  <c r="AN314" i="74"/>
  <c r="AS314" i="74"/>
  <c r="AI314" i="74"/>
  <c r="S314" i="74"/>
  <c r="T314" i="74"/>
  <c r="U314" i="74"/>
  <c r="R314" i="74"/>
  <c r="H314" i="74"/>
  <c r="AD310" i="74"/>
  <c r="AH310" i="74"/>
  <c r="AL310" i="74"/>
  <c r="AP310" i="74"/>
  <c r="AT310" i="74"/>
  <c r="AX310" i="74"/>
  <c r="AI310" i="74"/>
  <c r="AN310" i="74"/>
  <c r="AS310" i="74"/>
  <c r="AE310" i="74"/>
  <c r="AJ310" i="74"/>
  <c r="AO310" i="74"/>
  <c r="AU310" i="74"/>
  <c r="AF310" i="74"/>
  <c r="AK310" i="74"/>
  <c r="AQ310" i="74"/>
  <c r="AV310" i="74"/>
  <c r="AM310" i="74"/>
  <c r="AR310" i="74"/>
  <c r="AW310" i="74"/>
  <c r="AG310" i="74"/>
  <c r="S310" i="74"/>
  <c r="T310" i="74"/>
  <c r="U310" i="74"/>
  <c r="R310" i="74"/>
  <c r="H310" i="74"/>
  <c r="AD306" i="74"/>
  <c r="AH306" i="74"/>
  <c r="AL306" i="74"/>
  <c r="AP306" i="74"/>
  <c r="AT306" i="74"/>
  <c r="AX306" i="74"/>
  <c r="AG306" i="74"/>
  <c r="AM306" i="74"/>
  <c r="AR306" i="74"/>
  <c r="AW306" i="74"/>
  <c r="AI306" i="74"/>
  <c r="AN306" i="74"/>
  <c r="AS306" i="74"/>
  <c r="AE306" i="74"/>
  <c r="AJ306" i="74"/>
  <c r="AO306" i="74"/>
  <c r="AU306" i="74"/>
  <c r="AK306" i="74"/>
  <c r="AQ306" i="74"/>
  <c r="AV306" i="74"/>
  <c r="AF306" i="74"/>
  <c r="S306" i="74"/>
  <c r="T306" i="74"/>
  <c r="U306" i="74"/>
  <c r="R306" i="74"/>
  <c r="H306" i="74"/>
  <c r="AD302" i="74"/>
  <c r="AH302" i="74"/>
  <c r="AL302" i="74"/>
  <c r="AP302" i="74"/>
  <c r="AT302" i="74"/>
  <c r="AX302" i="74"/>
  <c r="AF302" i="74"/>
  <c r="AK302" i="74"/>
  <c r="AQ302" i="74"/>
  <c r="AV302" i="74"/>
  <c r="AG302" i="74"/>
  <c r="AM302" i="74"/>
  <c r="AR302" i="74"/>
  <c r="AW302" i="74"/>
  <c r="AI302" i="74"/>
  <c r="AN302" i="74"/>
  <c r="AS302" i="74"/>
  <c r="AJ302" i="74"/>
  <c r="AO302" i="74"/>
  <c r="AU302" i="74"/>
  <c r="AE302" i="74"/>
  <c r="S302" i="74"/>
  <c r="T302" i="74"/>
  <c r="U302" i="74"/>
  <c r="R302" i="74"/>
  <c r="H302" i="74"/>
  <c r="AD298" i="74"/>
  <c r="AH298" i="74"/>
  <c r="AL298" i="74"/>
  <c r="AP298" i="74"/>
  <c r="AT298" i="74"/>
  <c r="AX298" i="74"/>
  <c r="AE298" i="74"/>
  <c r="AJ298" i="74"/>
  <c r="AO298" i="74"/>
  <c r="AU298" i="74"/>
  <c r="AF298" i="74"/>
  <c r="AK298" i="74"/>
  <c r="AQ298" i="74"/>
  <c r="AV298" i="74"/>
  <c r="AG298" i="74"/>
  <c r="AM298" i="74"/>
  <c r="AR298" i="74"/>
  <c r="AW298" i="74"/>
  <c r="AI298" i="74"/>
  <c r="AN298" i="74"/>
  <c r="AS298" i="74"/>
  <c r="S298" i="74"/>
  <c r="T298" i="74"/>
  <c r="U298" i="74"/>
  <c r="R298" i="74"/>
  <c r="H298" i="74"/>
  <c r="AD294" i="74"/>
  <c r="AH294" i="74"/>
  <c r="AL294" i="74"/>
  <c r="AP294" i="74"/>
  <c r="AT294" i="74"/>
  <c r="AX294" i="74"/>
  <c r="AI294" i="74"/>
  <c r="AN294" i="74"/>
  <c r="AS294" i="74"/>
  <c r="AE294" i="74"/>
  <c r="AJ294" i="74"/>
  <c r="AO294" i="74"/>
  <c r="AU294" i="74"/>
  <c r="AF294" i="74"/>
  <c r="AK294" i="74"/>
  <c r="AQ294" i="74"/>
  <c r="AV294" i="74"/>
  <c r="AG294" i="74"/>
  <c r="AM294" i="74"/>
  <c r="AR294" i="74"/>
  <c r="AW294" i="74"/>
  <c r="S294" i="74"/>
  <c r="T294" i="74"/>
  <c r="U294" i="74"/>
  <c r="R294" i="74"/>
  <c r="H294" i="74"/>
  <c r="AD290" i="74"/>
  <c r="AH290" i="74"/>
  <c r="AL290" i="74"/>
  <c r="AP290" i="74"/>
  <c r="AT290" i="74"/>
  <c r="AX290" i="74"/>
  <c r="AG290" i="74"/>
  <c r="AM290" i="74"/>
  <c r="AR290" i="74"/>
  <c r="AW290" i="74"/>
  <c r="AI290" i="74"/>
  <c r="AN290" i="74"/>
  <c r="AS290" i="74"/>
  <c r="AE290" i="74"/>
  <c r="AJ290" i="74"/>
  <c r="AO290" i="74"/>
  <c r="AU290" i="74"/>
  <c r="AF290" i="74"/>
  <c r="AK290" i="74"/>
  <c r="AQ290" i="74"/>
  <c r="AV290" i="74"/>
  <c r="S290" i="74"/>
  <c r="T290" i="74"/>
  <c r="U290" i="74"/>
  <c r="R290" i="74"/>
  <c r="H290" i="74"/>
  <c r="AD286" i="74"/>
  <c r="AH286" i="74"/>
  <c r="AL286" i="74"/>
  <c r="AP286" i="74"/>
  <c r="AT286" i="74"/>
  <c r="AX286" i="74"/>
  <c r="AF286" i="74"/>
  <c r="AK286" i="74"/>
  <c r="AQ286" i="74"/>
  <c r="AV286" i="74"/>
  <c r="AG286" i="74"/>
  <c r="AM286" i="74"/>
  <c r="AR286" i="74"/>
  <c r="AW286" i="74"/>
  <c r="AI286" i="74"/>
  <c r="AN286" i="74"/>
  <c r="AS286" i="74"/>
  <c r="AE286" i="74"/>
  <c r="AJ286" i="74"/>
  <c r="AO286" i="74"/>
  <c r="AU286" i="74"/>
  <c r="S286" i="74"/>
  <c r="T286" i="74"/>
  <c r="U286" i="74"/>
  <c r="R286" i="74"/>
  <c r="H286" i="74"/>
  <c r="AD282" i="74"/>
  <c r="AH282" i="74"/>
  <c r="AL282" i="74"/>
  <c r="AP282" i="74"/>
  <c r="AT282" i="74"/>
  <c r="AX282" i="74"/>
  <c r="AE282" i="74"/>
  <c r="AJ282" i="74"/>
  <c r="AO282" i="74"/>
  <c r="AU282" i="74"/>
  <c r="AF282" i="74"/>
  <c r="AK282" i="74"/>
  <c r="AQ282" i="74"/>
  <c r="AV282" i="74"/>
  <c r="AG282" i="74"/>
  <c r="AM282" i="74"/>
  <c r="AR282" i="74"/>
  <c r="AW282" i="74"/>
  <c r="AI282" i="74"/>
  <c r="AN282" i="74"/>
  <c r="AS282" i="74"/>
  <c r="S282" i="74"/>
  <c r="T282" i="74"/>
  <c r="U282" i="74"/>
  <c r="R282" i="74"/>
  <c r="H282" i="74"/>
  <c r="AD278" i="74"/>
  <c r="AH278" i="74"/>
  <c r="AL278" i="74"/>
  <c r="AP278" i="74"/>
  <c r="AT278" i="74"/>
  <c r="AX278" i="74"/>
  <c r="AI278" i="74"/>
  <c r="AN278" i="74"/>
  <c r="AS278" i="74"/>
  <c r="AE278" i="74"/>
  <c r="AJ278" i="74"/>
  <c r="AO278" i="74"/>
  <c r="AU278" i="74"/>
  <c r="AK278" i="74"/>
  <c r="AV278" i="74"/>
  <c r="AM278" i="74"/>
  <c r="AW278" i="74"/>
  <c r="AF278" i="74"/>
  <c r="AQ278" i="74"/>
  <c r="AG278" i="74"/>
  <c r="AR278" i="74"/>
  <c r="S278" i="74"/>
  <c r="T278" i="74"/>
  <c r="U278" i="74"/>
  <c r="R278" i="74"/>
  <c r="H278" i="74"/>
  <c r="AD274" i="74"/>
  <c r="AH274" i="74"/>
  <c r="AL274" i="74"/>
  <c r="AP274" i="74"/>
  <c r="AT274" i="74"/>
  <c r="AX274" i="74"/>
  <c r="AG274" i="74"/>
  <c r="AM274" i="74"/>
  <c r="AR274" i="74"/>
  <c r="AW274" i="74"/>
  <c r="AI274" i="74"/>
  <c r="AN274" i="74"/>
  <c r="AS274" i="74"/>
  <c r="AE274" i="74"/>
  <c r="AJ274" i="74"/>
  <c r="AO274" i="74"/>
  <c r="AU274" i="74"/>
  <c r="AK274" i="74"/>
  <c r="AQ274" i="74"/>
  <c r="AV274" i="74"/>
  <c r="AF274" i="74"/>
  <c r="S274" i="74"/>
  <c r="T274" i="74"/>
  <c r="U274" i="74"/>
  <c r="R274" i="74"/>
  <c r="H274" i="74"/>
  <c r="AD270" i="74"/>
  <c r="AH270" i="74"/>
  <c r="AL270" i="74"/>
  <c r="AP270" i="74"/>
  <c r="AT270" i="74"/>
  <c r="AX270" i="74"/>
  <c r="AF270" i="74"/>
  <c r="AK270" i="74"/>
  <c r="AQ270" i="74"/>
  <c r="AV270" i="74"/>
  <c r="AG270" i="74"/>
  <c r="AM270" i="74"/>
  <c r="AR270" i="74"/>
  <c r="AW270" i="74"/>
  <c r="AI270" i="74"/>
  <c r="AN270" i="74"/>
  <c r="AS270" i="74"/>
  <c r="AJ270" i="74"/>
  <c r="AO270" i="74"/>
  <c r="AU270" i="74"/>
  <c r="AE270" i="74"/>
  <c r="S270" i="74"/>
  <c r="T270" i="74"/>
  <c r="U270" i="74"/>
  <c r="R270" i="74"/>
  <c r="H270" i="74"/>
  <c r="AD266" i="74"/>
  <c r="AH266" i="74"/>
  <c r="AL266" i="74"/>
  <c r="AP266" i="74"/>
  <c r="AT266" i="74"/>
  <c r="AX266" i="74"/>
  <c r="AE266" i="74"/>
  <c r="AJ266" i="74"/>
  <c r="AO266" i="74"/>
  <c r="AU266" i="74"/>
  <c r="AF266" i="74"/>
  <c r="AK266" i="74"/>
  <c r="AQ266" i="74"/>
  <c r="AV266" i="74"/>
  <c r="AG266" i="74"/>
  <c r="AM266" i="74"/>
  <c r="AR266" i="74"/>
  <c r="AW266" i="74"/>
  <c r="AI266" i="74"/>
  <c r="AN266" i="74"/>
  <c r="AS266" i="74"/>
  <c r="S266" i="74"/>
  <c r="T266" i="74"/>
  <c r="U266" i="74"/>
  <c r="R266" i="74"/>
  <c r="H266" i="74"/>
  <c r="AD262" i="74"/>
  <c r="AH262" i="74"/>
  <c r="AL262" i="74"/>
  <c r="AP262" i="74"/>
  <c r="AT262" i="74"/>
  <c r="AX262" i="74"/>
  <c r="AI262" i="74"/>
  <c r="AN262" i="74"/>
  <c r="AS262" i="74"/>
  <c r="AE262" i="74"/>
  <c r="AJ262" i="74"/>
  <c r="AO262" i="74"/>
  <c r="AU262" i="74"/>
  <c r="AF262" i="74"/>
  <c r="AK262" i="74"/>
  <c r="AQ262" i="74"/>
  <c r="AV262" i="74"/>
  <c r="AG262" i="74"/>
  <c r="AM262" i="74"/>
  <c r="AR262" i="74"/>
  <c r="AW262" i="74"/>
  <c r="S262" i="74"/>
  <c r="T262" i="74"/>
  <c r="U262" i="74"/>
  <c r="R262" i="74"/>
  <c r="H262" i="74"/>
  <c r="AD258" i="74"/>
  <c r="AH258" i="74"/>
  <c r="AL258" i="74"/>
  <c r="AP258" i="74"/>
  <c r="AT258" i="74"/>
  <c r="AX258" i="74"/>
  <c r="AF258" i="74"/>
  <c r="AK258" i="74"/>
  <c r="AQ258" i="74"/>
  <c r="AV258" i="74"/>
  <c r="AG258" i="74"/>
  <c r="AN258" i="74"/>
  <c r="AU258" i="74"/>
  <c r="AI258" i="74"/>
  <c r="AO258" i="74"/>
  <c r="AW258" i="74"/>
  <c r="AJ258" i="74"/>
  <c r="AR258" i="74"/>
  <c r="AS258" i="74"/>
  <c r="AE258" i="74"/>
  <c r="AM258" i="74"/>
  <c r="S258" i="74"/>
  <c r="T258" i="74"/>
  <c r="U258" i="74"/>
  <c r="R258" i="74"/>
  <c r="H258" i="74"/>
  <c r="AD254" i="74"/>
  <c r="AH254" i="74"/>
  <c r="AL254" i="74"/>
  <c r="AP254" i="74"/>
  <c r="AT254" i="74"/>
  <c r="AX254" i="74"/>
  <c r="AE254" i="74"/>
  <c r="AJ254" i="74"/>
  <c r="AO254" i="74"/>
  <c r="AU254" i="74"/>
  <c r="AF254" i="74"/>
  <c r="AM254" i="74"/>
  <c r="AS254" i="74"/>
  <c r="AG254" i="74"/>
  <c r="AN254" i="74"/>
  <c r="AV254" i="74"/>
  <c r="AI254" i="74"/>
  <c r="AQ254" i="74"/>
  <c r="AW254" i="74"/>
  <c r="AR254" i="74"/>
  <c r="AK254" i="74"/>
  <c r="S254" i="74"/>
  <c r="T254" i="74"/>
  <c r="U254" i="74"/>
  <c r="R254" i="74"/>
  <c r="H254" i="74"/>
  <c r="AG250" i="74"/>
  <c r="AD250" i="74"/>
  <c r="AH250" i="74"/>
  <c r="AF250" i="74"/>
  <c r="AL250" i="74"/>
  <c r="AP250" i="74"/>
  <c r="AT250" i="74"/>
  <c r="AX250" i="74"/>
  <c r="AI250" i="74"/>
  <c r="AN250" i="74"/>
  <c r="AS250" i="74"/>
  <c r="AJ250" i="74"/>
  <c r="AO250" i="74"/>
  <c r="AU250" i="74"/>
  <c r="AE250" i="74"/>
  <c r="AR250" i="74"/>
  <c r="AK250" i="74"/>
  <c r="AV250" i="74"/>
  <c r="AM250" i="74"/>
  <c r="AW250" i="74"/>
  <c r="AQ250" i="74"/>
  <c r="S250" i="74"/>
  <c r="T250" i="74"/>
  <c r="U250" i="74"/>
  <c r="R250" i="74"/>
  <c r="H250" i="74"/>
  <c r="AG246" i="74"/>
  <c r="AK246" i="74"/>
  <c r="AO246" i="74"/>
  <c r="AS246" i="74"/>
  <c r="AW246" i="74"/>
  <c r="AD246" i="74"/>
  <c r="AH246" i="74"/>
  <c r="AL246" i="74"/>
  <c r="AP246" i="74"/>
  <c r="AT246" i="74"/>
  <c r="AX246" i="74"/>
  <c r="AJ246" i="74"/>
  <c r="AR246" i="74"/>
  <c r="AF246" i="74"/>
  <c r="AQ246" i="74"/>
  <c r="AI246" i="74"/>
  <c r="AU246" i="74"/>
  <c r="AE246" i="74"/>
  <c r="AM246" i="74"/>
  <c r="AN246" i="74"/>
  <c r="AV246" i="74"/>
  <c r="S246" i="74"/>
  <c r="T246" i="74"/>
  <c r="U246" i="74"/>
  <c r="R246" i="74"/>
  <c r="H246" i="74"/>
  <c r="AG242" i="74"/>
  <c r="AK242" i="74"/>
  <c r="AO242" i="74"/>
  <c r="AS242" i="74"/>
  <c r="AW242" i="74"/>
  <c r="AD242" i="74"/>
  <c r="AH242" i="74"/>
  <c r="AL242" i="74"/>
  <c r="AP242" i="74"/>
  <c r="AT242" i="74"/>
  <c r="AX242" i="74"/>
  <c r="AF242" i="74"/>
  <c r="AN242" i="74"/>
  <c r="AV242" i="74"/>
  <c r="AE242" i="74"/>
  <c r="AQ242" i="74"/>
  <c r="AI242" i="74"/>
  <c r="AR242" i="74"/>
  <c r="AJ242" i="74"/>
  <c r="AM242" i="74"/>
  <c r="AU242" i="74"/>
  <c r="S242" i="74"/>
  <c r="T242" i="74"/>
  <c r="U242" i="74"/>
  <c r="R242" i="74"/>
  <c r="H242" i="74"/>
  <c r="AG238" i="74"/>
  <c r="AK238" i="74"/>
  <c r="AO238" i="74"/>
  <c r="AS238" i="74"/>
  <c r="AW238" i="74"/>
  <c r="AD238" i="74"/>
  <c r="AH238" i="74"/>
  <c r="AL238" i="74"/>
  <c r="AP238" i="74"/>
  <c r="AT238" i="74"/>
  <c r="AX238" i="74"/>
  <c r="AJ238" i="74"/>
  <c r="AR238" i="74"/>
  <c r="AE238" i="74"/>
  <c r="AN238" i="74"/>
  <c r="AF238" i="74"/>
  <c r="AQ238" i="74"/>
  <c r="AV238" i="74"/>
  <c r="AI238" i="74"/>
  <c r="AM238" i="74"/>
  <c r="AU238" i="74"/>
  <c r="S238" i="74"/>
  <c r="T238" i="74"/>
  <c r="U238" i="74"/>
  <c r="R238" i="74"/>
  <c r="H238" i="74"/>
  <c r="AG234" i="74"/>
  <c r="AK234" i="74"/>
  <c r="AO234" i="74"/>
  <c r="AS234" i="74"/>
  <c r="AW234" i="74"/>
  <c r="AD234" i="74"/>
  <c r="AH234" i="74"/>
  <c r="AL234" i="74"/>
  <c r="AP234" i="74"/>
  <c r="AT234" i="74"/>
  <c r="AX234" i="74"/>
  <c r="AF234" i="74"/>
  <c r="AN234" i="74"/>
  <c r="AV234" i="74"/>
  <c r="AM234" i="74"/>
  <c r="AE234" i="74"/>
  <c r="AQ234" i="74"/>
  <c r="AU234" i="74"/>
  <c r="AI234" i="74"/>
  <c r="AJ234" i="74"/>
  <c r="AR234" i="74"/>
  <c r="S234" i="74"/>
  <c r="T234" i="74"/>
  <c r="U234" i="74"/>
  <c r="R234" i="74"/>
  <c r="H234" i="74"/>
  <c r="AG230" i="74"/>
  <c r="AK230" i="74"/>
  <c r="AO230" i="74"/>
  <c r="AS230" i="74"/>
  <c r="AW230" i="74"/>
  <c r="AD230" i="74"/>
  <c r="AH230" i="74"/>
  <c r="AL230" i="74"/>
  <c r="AP230" i="74"/>
  <c r="AT230" i="74"/>
  <c r="AX230" i="74"/>
  <c r="AJ230" i="74"/>
  <c r="AR230" i="74"/>
  <c r="AM230" i="74"/>
  <c r="AV230" i="74"/>
  <c r="AE230" i="74"/>
  <c r="AN230" i="74"/>
  <c r="AU230" i="74"/>
  <c r="AF230" i="74"/>
  <c r="AI230" i="74"/>
  <c r="AQ230" i="74"/>
  <c r="S230" i="74"/>
  <c r="T230" i="74"/>
  <c r="U230" i="74"/>
  <c r="R230" i="74"/>
  <c r="H230" i="74"/>
  <c r="AG226" i="74"/>
  <c r="AK226" i="74"/>
  <c r="AO226" i="74"/>
  <c r="AS226" i="74"/>
  <c r="AW226" i="74"/>
  <c r="AD226" i="74"/>
  <c r="AH226" i="74"/>
  <c r="AL226" i="74"/>
  <c r="AP226" i="74"/>
  <c r="AT226" i="74"/>
  <c r="AX226" i="74"/>
  <c r="AF226" i="74"/>
  <c r="AN226" i="74"/>
  <c r="AV226" i="74"/>
  <c r="AJ226" i="74"/>
  <c r="AU226" i="74"/>
  <c r="AM226" i="74"/>
  <c r="AR226" i="74"/>
  <c r="AE226" i="74"/>
  <c r="AI226" i="74"/>
  <c r="AQ226" i="74"/>
  <c r="S226" i="74"/>
  <c r="T226" i="74"/>
  <c r="U226" i="74"/>
  <c r="R226" i="74"/>
  <c r="H226" i="74"/>
  <c r="AG222" i="74"/>
  <c r="AK222" i="74"/>
  <c r="AO222" i="74"/>
  <c r="AS222" i="74"/>
  <c r="AW222" i="74"/>
  <c r="AD222" i="74"/>
  <c r="AH222" i="74"/>
  <c r="AL222" i="74"/>
  <c r="AP222" i="74"/>
  <c r="AT222" i="74"/>
  <c r="AX222" i="74"/>
  <c r="AJ222" i="74"/>
  <c r="AR222" i="74"/>
  <c r="AI222" i="74"/>
  <c r="AU222" i="74"/>
  <c r="AM222" i="74"/>
  <c r="AV222" i="74"/>
  <c r="AQ222" i="74"/>
  <c r="AE222" i="74"/>
  <c r="AF222" i="74"/>
  <c r="AN222" i="74"/>
  <c r="S222" i="74"/>
  <c r="T222" i="74"/>
  <c r="U222" i="74"/>
  <c r="R222" i="74"/>
  <c r="H222" i="74"/>
  <c r="K9" i="74"/>
  <c r="O9" i="74"/>
  <c r="Q9" i="74"/>
  <c r="L9" i="74"/>
  <c r="I9" i="74"/>
  <c r="M9" i="74"/>
  <c r="F9" i="74"/>
  <c r="J9" i="74"/>
  <c r="N9" i="74"/>
  <c r="G9" i="74"/>
  <c r="AG11" i="74"/>
  <c r="AK11" i="74"/>
  <c r="AO11" i="74"/>
  <c r="AS11" i="74"/>
  <c r="AW11" i="74"/>
  <c r="AD11" i="74"/>
  <c r="AI11" i="74"/>
  <c r="AN11" i="74"/>
  <c r="AT11" i="74"/>
  <c r="AE11" i="74"/>
  <c r="AJ11" i="74"/>
  <c r="AP11" i="74"/>
  <c r="AU11" i="74"/>
  <c r="AF11" i="74"/>
  <c r="AL11" i="74"/>
  <c r="AQ11" i="74"/>
  <c r="AV11" i="74"/>
  <c r="AR11" i="74"/>
  <c r="AX11" i="74"/>
  <c r="AH11" i="74"/>
  <c r="AM11" i="74"/>
  <c r="S11" i="74"/>
  <c r="T11" i="74"/>
  <c r="U11" i="74"/>
  <c r="R11" i="74"/>
  <c r="H11" i="74"/>
  <c r="L482" i="74"/>
  <c r="I482" i="74"/>
  <c r="M482" i="74"/>
  <c r="J482" i="74"/>
  <c r="N482" i="74"/>
  <c r="G482" i="74"/>
  <c r="Q482" i="74"/>
  <c r="K482" i="74"/>
  <c r="O482" i="74"/>
  <c r="L478" i="74"/>
  <c r="I478" i="74"/>
  <c r="M478" i="74"/>
  <c r="J478" i="74"/>
  <c r="N478" i="74"/>
  <c r="G478" i="74"/>
  <c r="Q478" i="74"/>
  <c r="K478" i="74"/>
  <c r="O478" i="74"/>
  <c r="L474" i="74"/>
  <c r="I474" i="74"/>
  <c r="M474" i="74"/>
  <c r="J474" i="74"/>
  <c r="N474" i="74"/>
  <c r="G474" i="74"/>
  <c r="Q474" i="74"/>
  <c r="K474" i="74"/>
  <c r="O474" i="74"/>
  <c r="L470" i="74"/>
  <c r="I470" i="74"/>
  <c r="M470" i="74"/>
  <c r="J470" i="74"/>
  <c r="N470" i="74"/>
  <c r="G470" i="74"/>
  <c r="Q470" i="74"/>
  <c r="K470" i="74"/>
  <c r="O470" i="74"/>
  <c r="L466" i="74"/>
  <c r="I466" i="74"/>
  <c r="M466" i="74"/>
  <c r="J466" i="74"/>
  <c r="N466" i="74"/>
  <c r="G466" i="74"/>
  <c r="Q466" i="74"/>
  <c r="K466" i="74"/>
  <c r="O466" i="74"/>
  <c r="L462" i="74"/>
  <c r="I462" i="74"/>
  <c r="M462" i="74"/>
  <c r="J462" i="74"/>
  <c r="N462" i="74"/>
  <c r="G462" i="74"/>
  <c r="Q462" i="74"/>
  <c r="K462" i="74"/>
  <c r="O462" i="74"/>
  <c r="L458" i="74"/>
  <c r="I458" i="74"/>
  <c r="M458" i="74"/>
  <c r="J458" i="74"/>
  <c r="N458" i="74"/>
  <c r="G458" i="74"/>
  <c r="Q458" i="74"/>
  <c r="K458" i="74"/>
  <c r="O458" i="74"/>
  <c r="L454" i="74"/>
  <c r="I454" i="74"/>
  <c r="M454" i="74"/>
  <c r="J454" i="74"/>
  <c r="N454" i="74"/>
  <c r="G454" i="74"/>
  <c r="Q454" i="74"/>
  <c r="K454" i="74"/>
  <c r="O454" i="74"/>
  <c r="L450" i="74"/>
  <c r="I450" i="74"/>
  <c r="M450" i="74"/>
  <c r="J450" i="74"/>
  <c r="N450" i="74"/>
  <c r="G450" i="74"/>
  <c r="Q450" i="74"/>
  <c r="K450" i="74"/>
  <c r="O450" i="74"/>
  <c r="L446" i="74"/>
  <c r="I446" i="74"/>
  <c r="M446" i="74"/>
  <c r="J446" i="74"/>
  <c r="N446" i="74"/>
  <c r="G446" i="74"/>
  <c r="Q446" i="74"/>
  <c r="K446" i="74"/>
  <c r="O446" i="74"/>
  <c r="L442" i="74"/>
  <c r="I442" i="74"/>
  <c r="M442" i="74"/>
  <c r="J442" i="74"/>
  <c r="N442" i="74"/>
  <c r="G442" i="74"/>
  <c r="Q442" i="74"/>
  <c r="K442" i="74"/>
  <c r="O442" i="74"/>
  <c r="L438" i="74"/>
  <c r="I438" i="74"/>
  <c r="M438" i="74"/>
  <c r="J438" i="74"/>
  <c r="N438" i="74"/>
  <c r="G438" i="74"/>
  <c r="Q438" i="74"/>
  <c r="K438" i="74"/>
  <c r="O438" i="74"/>
  <c r="L434" i="74"/>
  <c r="I434" i="74"/>
  <c r="M434" i="74"/>
  <c r="J434" i="74"/>
  <c r="N434" i="74"/>
  <c r="G434" i="74"/>
  <c r="Q434" i="74"/>
  <c r="K434" i="74"/>
  <c r="O434" i="74"/>
  <c r="L430" i="74"/>
  <c r="I430" i="74"/>
  <c r="M430" i="74"/>
  <c r="J430" i="74"/>
  <c r="N430" i="74"/>
  <c r="G430" i="74"/>
  <c r="Q430" i="74"/>
  <c r="K430" i="74"/>
  <c r="O430" i="74"/>
  <c r="L426" i="74"/>
  <c r="I426" i="74"/>
  <c r="M426" i="74"/>
  <c r="J426" i="74"/>
  <c r="N426" i="74"/>
  <c r="G426" i="74"/>
  <c r="Q426" i="74"/>
  <c r="K426" i="74"/>
  <c r="O426" i="74"/>
  <c r="L422" i="74"/>
  <c r="I422" i="74"/>
  <c r="M422" i="74"/>
  <c r="J422" i="74"/>
  <c r="N422" i="74"/>
  <c r="G422" i="74"/>
  <c r="Q422" i="74"/>
  <c r="K422" i="74"/>
  <c r="O422" i="74"/>
  <c r="L418" i="74"/>
  <c r="I418" i="74"/>
  <c r="M418" i="74"/>
  <c r="J418" i="74"/>
  <c r="N418" i="74"/>
  <c r="G418" i="74"/>
  <c r="Q418" i="74"/>
  <c r="K418" i="74"/>
  <c r="O418" i="74"/>
  <c r="L414" i="74"/>
  <c r="I414" i="74"/>
  <c r="M414" i="74"/>
  <c r="J414" i="74"/>
  <c r="N414" i="74"/>
  <c r="G414" i="74"/>
  <c r="Q414" i="74"/>
  <c r="K414" i="74"/>
  <c r="O414" i="74"/>
  <c r="L410" i="74"/>
  <c r="I410" i="74"/>
  <c r="M410" i="74"/>
  <c r="J410" i="74"/>
  <c r="N410" i="74"/>
  <c r="G410" i="74"/>
  <c r="Q410" i="74"/>
  <c r="K410" i="74"/>
  <c r="O410" i="74"/>
  <c r="L406" i="74"/>
  <c r="I406" i="74"/>
  <c r="M406" i="74"/>
  <c r="J406" i="74"/>
  <c r="N406" i="74"/>
  <c r="G406" i="74"/>
  <c r="Q406" i="74"/>
  <c r="K406" i="74"/>
  <c r="O406" i="74"/>
  <c r="L402" i="74"/>
  <c r="I402" i="74"/>
  <c r="M402" i="74"/>
  <c r="J402" i="74"/>
  <c r="N402" i="74"/>
  <c r="G402" i="74"/>
  <c r="Q402" i="74"/>
  <c r="K402" i="74"/>
  <c r="O402" i="74"/>
  <c r="L398" i="74"/>
  <c r="I398" i="74"/>
  <c r="M398" i="74"/>
  <c r="J398" i="74"/>
  <c r="N398" i="74"/>
  <c r="G398" i="74"/>
  <c r="Q398" i="74"/>
  <c r="K398" i="74"/>
  <c r="O398" i="74"/>
  <c r="L394" i="74"/>
  <c r="I394" i="74"/>
  <c r="M394" i="74"/>
  <c r="J394" i="74"/>
  <c r="N394" i="74"/>
  <c r="G394" i="74"/>
  <c r="Q394" i="74"/>
  <c r="K394" i="74"/>
  <c r="O394" i="74"/>
  <c r="L390" i="74"/>
  <c r="I390" i="74"/>
  <c r="M390" i="74"/>
  <c r="J390" i="74"/>
  <c r="N390" i="74"/>
  <c r="G390" i="74"/>
  <c r="Q390" i="74"/>
  <c r="K390" i="74"/>
  <c r="O390" i="74"/>
  <c r="L386" i="74"/>
  <c r="I386" i="74"/>
  <c r="M386" i="74"/>
  <c r="J386" i="74"/>
  <c r="N386" i="74"/>
  <c r="G386" i="74"/>
  <c r="Q386" i="74"/>
  <c r="K386" i="74"/>
  <c r="O386" i="74"/>
  <c r="L382" i="74"/>
  <c r="I382" i="74"/>
  <c r="M382" i="74"/>
  <c r="J382" i="74"/>
  <c r="N382" i="74"/>
  <c r="G382" i="74"/>
  <c r="Q382" i="74"/>
  <c r="K382" i="74"/>
  <c r="O382" i="74"/>
  <c r="L378" i="74"/>
  <c r="I378" i="74"/>
  <c r="M378" i="74"/>
  <c r="J378" i="74"/>
  <c r="N378" i="74"/>
  <c r="G378" i="74"/>
  <c r="Q378" i="74"/>
  <c r="K378" i="74"/>
  <c r="O378" i="74"/>
  <c r="L374" i="74"/>
  <c r="I374" i="74"/>
  <c r="M374" i="74"/>
  <c r="J374" i="74"/>
  <c r="N374" i="74"/>
  <c r="G374" i="74"/>
  <c r="Q374" i="74"/>
  <c r="K374" i="74"/>
  <c r="O374" i="74"/>
  <c r="L370" i="74"/>
  <c r="I370" i="74"/>
  <c r="M370" i="74"/>
  <c r="J370" i="74"/>
  <c r="N370" i="74"/>
  <c r="G370" i="74"/>
  <c r="Q370" i="74"/>
  <c r="K370" i="74"/>
  <c r="O370" i="74"/>
  <c r="L366" i="74"/>
  <c r="I366" i="74"/>
  <c r="M366" i="74"/>
  <c r="J366" i="74"/>
  <c r="N366" i="74"/>
  <c r="G366" i="74"/>
  <c r="Q366" i="74"/>
  <c r="K366" i="74"/>
  <c r="O366" i="74"/>
  <c r="L362" i="74"/>
  <c r="I362" i="74"/>
  <c r="M362" i="74"/>
  <c r="J362" i="74"/>
  <c r="N362" i="74"/>
  <c r="G362" i="74"/>
  <c r="Q362" i="74"/>
  <c r="K362" i="74"/>
  <c r="O362" i="74"/>
  <c r="L358" i="74"/>
  <c r="I358" i="74"/>
  <c r="M358" i="74"/>
  <c r="J358" i="74"/>
  <c r="N358" i="74"/>
  <c r="G358" i="74"/>
  <c r="Q358" i="74"/>
  <c r="K358" i="74"/>
  <c r="O358" i="74"/>
  <c r="L354" i="74"/>
  <c r="I354" i="74"/>
  <c r="M354" i="74"/>
  <c r="J354" i="74"/>
  <c r="N354" i="74"/>
  <c r="G354" i="74"/>
  <c r="Q354" i="74"/>
  <c r="K354" i="74"/>
  <c r="O354" i="74"/>
  <c r="L350" i="74"/>
  <c r="I350" i="74"/>
  <c r="M350" i="74"/>
  <c r="J350" i="74"/>
  <c r="N350" i="74"/>
  <c r="G350" i="74"/>
  <c r="Q350" i="74"/>
  <c r="K350" i="74"/>
  <c r="O350" i="74"/>
  <c r="L346" i="74"/>
  <c r="I346" i="74"/>
  <c r="M346" i="74"/>
  <c r="J346" i="74"/>
  <c r="N346" i="74"/>
  <c r="G346" i="74"/>
  <c r="Q346" i="74"/>
  <c r="K346" i="74"/>
  <c r="O346" i="74"/>
  <c r="L342" i="74"/>
  <c r="I342" i="74"/>
  <c r="M342" i="74"/>
  <c r="J342" i="74"/>
  <c r="N342" i="74"/>
  <c r="G342" i="74"/>
  <c r="Q342" i="74"/>
  <c r="K342" i="74"/>
  <c r="O342" i="74"/>
  <c r="L338" i="74"/>
  <c r="I338" i="74"/>
  <c r="M338" i="74"/>
  <c r="J338" i="74"/>
  <c r="N338" i="74"/>
  <c r="G338" i="74"/>
  <c r="Q338" i="74"/>
  <c r="K338" i="74"/>
  <c r="O338" i="74"/>
  <c r="L334" i="74"/>
  <c r="I334" i="74"/>
  <c r="M334" i="74"/>
  <c r="J334" i="74"/>
  <c r="N334" i="74"/>
  <c r="G334" i="74"/>
  <c r="Q334" i="74"/>
  <c r="K334" i="74"/>
  <c r="O334" i="74"/>
  <c r="L330" i="74"/>
  <c r="I330" i="74"/>
  <c r="M330" i="74"/>
  <c r="J330" i="74"/>
  <c r="N330" i="74"/>
  <c r="G330" i="74"/>
  <c r="Q330" i="74"/>
  <c r="K330" i="74"/>
  <c r="O330" i="74"/>
  <c r="L326" i="74"/>
  <c r="I326" i="74"/>
  <c r="M326" i="74"/>
  <c r="J326" i="74"/>
  <c r="N326" i="74"/>
  <c r="G326" i="74"/>
  <c r="Q326" i="74"/>
  <c r="K326" i="74"/>
  <c r="O326" i="74"/>
  <c r="L322" i="74"/>
  <c r="I322" i="74"/>
  <c r="M322" i="74"/>
  <c r="J322" i="74"/>
  <c r="N322" i="74"/>
  <c r="G322" i="74"/>
  <c r="Q322" i="74"/>
  <c r="K322" i="74"/>
  <c r="O322" i="74"/>
  <c r="L318" i="74"/>
  <c r="I318" i="74"/>
  <c r="M318" i="74"/>
  <c r="J318" i="74"/>
  <c r="N318" i="74"/>
  <c r="G318" i="74"/>
  <c r="Q318" i="74"/>
  <c r="K318" i="74"/>
  <c r="O318" i="74"/>
  <c r="L314" i="74"/>
  <c r="I314" i="74"/>
  <c r="M314" i="74"/>
  <c r="J314" i="74"/>
  <c r="N314" i="74"/>
  <c r="G314" i="74"/>
  <c r="Q314" i="74"/>
  <c r="K314" i="74"/>
  <c r="O314" i="74"/>
  <c r="L310" i="74"/>
  <c r="I310" i="74"/>
  <c r="M310" i="74"/>
  <c r="J310" i="74"/>
  <c r="N310" i="74"/>
  <c r="G310" i="74"/>
  <c r="Q310" i="74"/>
  <c r="K310" i="74"/>
  <c r="O310" i="74"/>
  <c r="L306" i="74"/>
  <c r="I306" i="74"/>
  <c r="M306" i="74"/>
  <c r="J306" i="74"/>
  <c r="N306" i="74"/>
  <c r="G306" i="74"/>
  <c r="Q306" i="74"/>
  <c r="K306" i="74"/>
  <c r="O306" i="74"/>
  <c r="L302" i="74"/>
  <c r="I302" i="74"/>
  <c r="M302" i="74"/>
  <c r="J302" i="74"/>
  <c r="N302" i="74"/>
  <c r="G302" i="74"/>
  <c r="Q302" i="74"/>
  <c r="K302" i="74"/>
  <c r="O302" i="74"/>
  <c r="L298" i="74"/>
  <c r="I298" i="74"/>
  <c r="M298" i="74"/>
  <c r="J298" i="74"/>
  <c r="N298" i="74"/>
  <c r="G298" i="74"/>
  <c r="Q298" i="74"/>
  <c r="K298" i="74"/>
  <c r="O298" i="74"/>
  <c r="L294" i="74"/>
  <c r="I294" i="74"/>
  <c r="M294" i="74"/>
  <c r="J294" i="74"/>
  <c r="N294" i="74"/>
  <c r="G294" i="74"/>
  <c r="Q294" i="74"/>
  <c r="K294" i="74"/>
  <c r="O294" i="74"/>
  <c r="L290" i="74"/>
  <c r="F290" i="74"/>
  <c r="I290" i="74"/>
  <c r="M290" i="74"/>
  <c r="J290" i="74"/>
  <c r="N290" i="74"/>
  <c r="G290" i="74"/>
  <c r="Q290" i="74"/>
  <c r="K290" i="74"/>
  <c r="O290" i="74"/>
  <c r="L286" i="74"/>
  <c r="F286" i="74"/>
  <c r="I286" i="74"/>
  <c r="M286" i="74"/>
  <c r="J286" i="74"/>
  <c r="N286" i="74"/>
  <c r="G286" i="74"/>
  <c r="Q286" i="74"/>
  <c r="K286" i="74"/>
  <c r="O286" i="74"/>
  <c r="L282" i="74"/>
  <c r="F282" i="74"/>
  <c r="I282" i="74"/>
  <c r="M282" i="74"/>
  <c r="J282" i="74"/>
  <c r="N282" i="74"/>
  <c r="G282" i="74"/>
  <c r="Q282" i="74"/>
  <c r="K282" i="74"/>
  <c r="O282" i="74"/>
  <c r="L278" i="74"/>
  <c r="F278" i="74"/>
  <c r="I278" i="74"/>
  <c r="M278" i="74"/>
  <c r="J278" i="74"/>
  <c r="N278" i="74"/>
  <c r="G278" i="74"/>
  <c r="Q278" i="74"/>
  <c r="K278" i="74"/>
  <c r="O278" i="74"/>
  <c r="L274" i="74"/>
  <c r="I274" i="74"/>
  <c r="M274" i="74"/>
  <c r="F274" i="74"/>
  <c r="J274" i="74"/>
  <c r="N274" i="74"/>
  <c r="G274" i="74"/>
  <c r="Q274" i="74"/>
  <c r="K274" i="74"/>
  <c r="O274" i="74"/>
  <c r="L270" i="74"/>
  <c r="I270" i="74"/>
  <c r="M270" i="74"/>
  <c r="J270" i="74"/>
  <c r="N270" i="74"/>
  <c r="G270" i="74"/>
  <c r="Q270" i="74"/>
  <c r="K270" i="74"/>
  <c r="O270" i="74"/>
  <c r="L266" i="74"/>
  <c r="I266" i="74"/>
  <c r="M266" i="74"/>
  <c r="F266" i="74"/>
  <c r="J266" i="74"/>
  <c r="N266" i="74"/>
  <c r="G266" i="74"/>
  <c r="Q266" i="74"/>
  <c r="K266" i="74"/>
  <c r="O266" i="74"/>
  <c r="L262" i="74"/>
  <c r="I262" i="74"/>
  <c r="M262" i="74"/>
  <c r="J262" i="74"/>
  <c r="N262" i="74"/>
  <c r="G262" i="74"/>
  <c r="Q262" i="74"/>
  <c r="K262" i="74"/>
  <c r="O262" i="74"/>
  <c r="F262" i="74"/>
  <c r="L258" i="74"/>
  <c r="F258" i="74"/>
  <c r="I258" i="74"/>
  <c r="M258" i="74"/>
  <c r="J258" i="74"/>
  <c r="N258" i="74"/>
  <c r="G258" i="74"/>
  <c r="Q258" i="74"/>
  <c r="K258" i="74"/>
  <c r="O258" i="74"/>
  <c r="L254" i="74"/>
  <c r="I254" i="74"/>
  <c r="M254" i="74"/>
  <c r="J254" i="74"/>
  <c r="N254" i="74"/>
  <c r="G254" i="74"/>
  <c r="Q254" i="74"/>
  <c r="K254" i="74"/>
  <c r="O254" i="74"/>
  <c r="L250" i="74"/>
  <c r="I250" i="74"/>
  <c r="M250" i="74"/>
  <c r="J250" i="74"/>
  <c r="N250" i="74"/>
  <c r="G250" i="74"/>
  <c r="Q250" i="74"/>
  <c r="K250" i="74"/>
  <c r="O250" i="74"/>
  <c r="L246" i="74"/>
  <c r="I246" i="74"/>
  <c r="M246" i="74"/>
  <c r="J246" i="74"/>
  <c r="N246" i="74"/>
  <c r="G246" i="74"/>
  <c r="Q246" i="74"/>
  <c r="K246" i="74"/>
  <c r="O246" i="74"/>
  <c r="L242" i="74"/>
  <c r="I242" i="74"/>
  <c r="M242" i="74"/>
  <c r="J242" i="74"/>
  <c r="N242" i="74"/>
  <c r="G242" i="74"/>
  <c r="Q242" i="74"/>
  <c r="K242" i="74"/>
  <c r="O242" i="74"/>
  <c r="L238" i="74"/>
  <c r="I238" i="74"/>
  <c r="M238" i="74"/>
  <c r="J238" i="74"/>
  <c r="N238" i="74"/>
  <c r="G238" i="74"/>
  <c r="Q238" i="74"/>
  <c r="K238" i="74"/>
  <c r="O238" i="74"/>
  <c r="L234" i="74"/>
  <c r="I234" i="74"/>
  <c r="M234" i="74"/>
  <c r="J234" i="74"/>
  <c r="N234" i="74"/>
  <c r="G234" i="74"/>
  <c r="Q234" i="74"/>
  <c r="K234" i="74"/>
  <c r="O234" i="74"/>
  <c r="L230" i="74"/>
  <c r="I230" i="74"/>
  <c r="M230" i="74"/>
  <c r="J230" i="74"/>
  <c r="N230" i="74"/>
  <c r="G230" i="74"/>
  <c r="Q230" i="74"/>
  <c r="K230" i="74"/>
  <c r="O230" i="74"/>
  <c r="L226" i="74"/>
  <c r="I226" i="74"/>
  <c r="M226" i="74"/>
  <c r="J226" i="74"/>
  <c r="N226" i="74"/>
  <c r="G226" i="74"/>
  <c r="Q226" i="74"/>
  <c r="K226" i="74"/>
  <c r="O226" i="74"/>
  <c r="L222" i="74"/>
  <c r="I222" i="74"/>
  <c r="M222" i="74"/>
  <c r="J222" i="74"/>
  <c r="N222" i="74"/>
  <c r="G222" i="74"/>
  <c r="Q222" i="74"/>
  <c r="K222" i="74"/>
  <c r="O222" i="74"/>
  <c r="L218" i="74"/>
  <c r="I218" i="74"/>
  <c r="M218" i="74"/>
  <c r="J218" i="74"/>
  <c r="N218" i="74"/>
  <c r="G218" i="74"/>
  <c r="Q218" i="74"/>
  <c r="K218" i="74"/>
  <c r="O218" i="74"/>
  <c r="L214" i="74"/>
  <c r="I214" i="74"/>
  <c r="M214" i="74"/>
  <c r="J214" i="74"/>
  <c r="N214" i="74"/>
  <c r="G214" i="74"/>
  <c r="Q214" i="74"/>
  <c r="K214" i="74"/>
  <c r="O214" i="74"/>
  <c r="L210" i="74"/>
  <c r="I210" i="74"/>
  <c r="M210" i="74"/>
  <c r="J210" i="74"/>
  <c r="N210" i="74"/>
  <c r="G210" i="74"/>
  <c r="Q210" i="74"/>
  <c r="K210" i="74"/>
  <c r="O210" i="74"/>
  <c r="L206" i="74"/>
  <c r="I206" i="74"/>
  <c r="M206" i="74"/>
  <c r="J206" i="74"/>
  <c r="N206" i="74"/>
  <c r="G206" i="74"/>
  <c r="Q206" i="74"/>
  <c r="K206" i="74"/>
  <c r="O206" i="74"/>
  <c r="L202" i="74"/>
  <c r="I202" i="74"/>
  <c r="M202" i="74"/>
  <c r="J202" i="74"/>
  <c r="N202" i="74"/>
  <c r="G202" i="74"/>
  <c r="Q202" i="74"/>
  <c r="K202" i="74"/>
  <c r="O202" i="74"/>
  <c r="L198" i="74"/>
  <c r="I198" i="74"/>
  <c r="M198" i="74"/>
  <c r="J198" i="74"/>
  <c r="N198" i="74"/>
  <c r="G198" i="74"/>
  <c r="Q198" i="74"/>
  <c r="K198" i="74"/>
  <c r="O198" i="74"/>
  <c r="L194" i="74"/>
  <c r="I194" i="74"/>
  <c r="M194" i="74"/>
  <c r="J194" i="74"/>
  <c r="N194" i="74"/>
  <c r="G194" i="74"/>
  <c r="Q194" i="74"/>
  <c r="K194" i="74"/>
  <c r="O194" i="74"/>
  <c r="L190" i="74"/>
  <c r="I190" i="74"/>
  <c r="M190" i="74"/>
  <c r="J190" i="74"/>
  <c r="N190" i="74"/>
  <c r="G190" i="74"/>
  <c r="Q190" i="74"/>
  <c r="K190" i="74"/>
  <c r="O190" i="74"/>
  <c r="L186" i="74"/>
  <c r="I186" i="74"/>
  <c r="M186" i="74"/>
  <c r="J186" i="74"/>
  <c r="N186" i="74"/>
  <c r="G186" i="74"/>
  <c r="Q186" i="74"/>
  <c r="K186" i="74"/>
  <c r="O186" i="74"/>
  <c r="L182" i="74"/>
  <c r="I182" i="74"/>
  <c r="M182" i="74"/>
  <c r="J182" i="74"/>
  <c r="N182" i="74"/>
  <c r="G182" i="74"/>
  <c r="Q182" i="74"/>
  <c r="K182" i="74"/>
  <c r="O182" i="74"/>
  <c r="L178" i="74"/>
  <c r="I178" i="74"/>
  <c r="M178" i="74"/>
  <c r="J178" i="74"/>
  <c r="N178" i="74"/>
  <c r="G178" i="74"/>
  <c r="Q178" i="74"/>
  <c r="K178" i="74"/>
  <c r="O178" i="74"/>
  <c r="L174" i="74"/>
  <c r="I174" i="74"/>
  <c r="M174" i="74"/>
  <c r="J174" i="74"/>
  <c r="N174" i="74"/>
  <c r="G174" i="74"/>
  <c r="Q174" i="74"/>
  <c r="K174" i="74"/>
  <c r="O174" i="74"/>
  <c r="L170" i="74"/>
  <c r="I170" i="74"/>
  <c r="M170" i="74"/>
  <c r="J170" i="74"/>
  <c r="N170" i="74"/>
  <c r="G170" i="74"/>
  <c r="Q170" i="74"/>
  <c r="K170" i="74"/>
  <c r="O170" i="74"/>
  <c r="L166" i="74"/>
  <c r="I166" i="74"/>
  <c r="M166" i="74"/>
  <c r="J166" i="74"/>
  <c r="N166" i="74"/>
  <c r="G166" i="74"/>
  <c r="Q166" i="74"/>
  <c r="K166" i="74"/>
  <c r="O166" i="74"/>
  <c r="L162" i="74"/>
  <c r="I162" i="74"/>
  <c r="M162" i="74"/>
  <c r="J162" i="74"/>
  <c r="N162" i="74"/>
  <c r="G162" i="74"/>
  <c r="Q162" i="74"/>
  <c r="K162" i="74"/>
  <c r="O162" i="74"/>
  <c r="L158" i="74"/>
  <c r="I158" i="74"/>
  <c r="M158" i="74"/>
  <c r="J158" i="74"/>
  <c r="N158" i="74"/>
  <c r="G158" i="74"/>
  <c r="Q158" i="74"/>
  <c r="K158" i="74"/>
  <c r="O158" i="74"/>
  <c r="L154" i="74"/>
  <c r="I154" i="74"/>
  <c r="M154" i="74"/>
  <c r="J154" i="74"/>
  <c r="N154" i="74"/>
  <c r="G154" i="74"/>
  <c r="Q154" i="74"/>
  <c r="K154" i="74"/>
  <c r="O154" i="74"/>
  <c r="L150" i="74"/>
  <c r="I150" i="74"/>
  <c r="M150" i="74"/>
  <c r="J150" i="74"/>
  <c r="N150" i="74"/>
  <c r="G150" i="74"/>
  <c r="Q150" i="74"/>
  <c r="K150" i="74"/>
  <c r="O150" i="74"/>
  <c r="L146" i="74"/>
  <c r="I146" i="74"/>
  <c r="M146" i="74"/>
  <c r="J146" i="74"/>
  <c r="N146" i="74"/>
  <c r="G146" i="74"/>
  <c r="Q146" i="74"/>
  <c r="K146" i="74"/>
  <c r="O146" i="74"/>
  <c r="L142" i="74"/>
  <c r="I142" i="74"/>
  <c r="M142" i="74"/>
  <c r="J142" i="74"/>
  <c r="N142" i="74"/>
  <c r="G142" i="74"/>
  <c r="Q142" i="74"/>
  <c r="K142" i="74"/>
  <c r="O142" i="74"/>
  <c r="L138" i="74"/>
  <c r="I138" i="74"/>
  <c r="M138" i="74"/>
  <c r="J138" i="74"/>
  <c r="N138" i="74"/>
  <c r="G138" i="74"/>
  <c r="F138" i="74"/>
  <c r="Q138" i="74"/>
  <c r="K138" i="74"/>
  <c r="O138" i="74"/>
  <c r="L134" i="74"/>
  <c r="I134" i="74"/>
  <c r="M134" i="74"/>
  <c r="J134" i="74"/>
  <c r="N134" i="74"/>
  <c r="G134" i="74"/>
  <c r="Q134" i="74"/>
  <c r="K134" i="74"/>
  <c r="O134" i="74"/>
  <c r="L130" i="74"/>
  <c r="I130" i="74"/>
  <c r="M130" i="74"/>
  <c r="J130" i="74"/>
  <c r="N130" i="74"/>
  <c r="G130" i="74"/>
  <c r="Q130" i="74"/>
  <c r="K130" i="74"/>
  <c r="O130" i="74"/>
  <c r="L126" i="74"/>
  <c r="I126" i="74"/>
  <c r="M126" i="74"/>
  <c r="J126" i="74"/>
  <c r="N126" i="74"/>
  <c r="G126" i="74"/>
  <c r="Q126" i="74"/>
  <c r="K126" i="74"/>
  <c r="O126" i="74"/>
  <c r="L122" i="74"/>
  <c r="I122" i="74"/>
  <c r="M122" i="74"/>
  <c r="J122" i="74"/>
  <c r="N122" i="74"/>
  <c r="G122" i="74"/>
  <c r="Q122" i="74"/>
  <c r="K122" i="74"/>
  <c r="O122" i="74"/>
  <c r="L118" i="74"/>
  <c r="I118" i="74"/>
  <c r="M118" i="74"/>
  <c r="J118" i="74"/>
  <c r="N118" i="74"/>
  <c r="G118" i="74"/>
  <c r="Q118" i="74"/>
  <c r="K118" i="74"/>
  <c r="O118" i="74"/>
  <c r="L114" i="74"/>
  <c r="I114" i="74"/>
  <c r="M114" i="74"/>
  <c r="J114" i="74"/>
  <c r="N114" i="74"/>
  <c r="G114" i="74"/>
  <c r="Q114" i="74"/>
  <c r="K114" i="74"/>
  <c r="O114" i="74"/>
  <c r="L110" i="74"/>
  <c r="I110" i="74"/>
  <c r="M110" i="74"/>
  <c r="J110" i="74"/>
  <c r="N110" i="74"/>
  <c r="G110" i="74"/>
  <c r="Q110" i="74"/>
  <c r="K110" i="74"/>
  <c r="O110" i="74"/>
  <c r="L106" i="74"/>
  <c r="I106" i="74"/>
  <c r="M106" i="74"/>
  <c r="J106" i="74"/>
  <c r="N106" i="74"/>
  <c r="G106" i="74"/>
  <c r="Q106" i="74"/>
  <c r="K106" i="74"/>
  <c r="O106" i="74"/>
  <c r="L102" i="74"/>
  <c r="I102" i="74"/>
  <c r="M102" i="74"/>
  <c r="F102" i="74"/>
  <c r="J102" i="74"/>
  <c r="N102" i="74"/>
  <c r="G102" i="74"/>
  <c r="Q102" i="74"/>
  <c r="K102" i="74"/>
  <c r="O102" i="74"/>
  <c r="L98" i="74"/>
  <c r="I98" i="74"/>
  <c r="M98" i="74"/>
  <c r="J98" i="74"/>
  <c r="N98" i="74"/>
  <c r="G98" i="74"/>
  <c r="Q98" i="74"/>
  <c r="K98" i="74"/>
  <c r="O98" i="74"/>
  <c r="L94" i="74"/>
  <c r="I94" i="74"/>
  <c r="M94" i="74"/>
  <c r="J94" i="74"/>
  <c r="N94" i="74"/>
  <c r="G94" i="74"/>
  <c r="Q94" i="74"/>
  <c r="K94" i="74"/>
  <c r="O94" i="74"/>
  <c r="L90" i="74"/>
  <c r="I90" i="74"/>
  <c r="M90" i="74"/>
  <c r="J90" i="74"/>
  <c r="N90" i="74"/>
  <c r="G90" i="74"/>
  <c r="Q90" i="74"/>
  <c r="K90" i="74"/>
  <c r="O90" i="74"/>
  <c r="L86" i="74"/>
  <c r="I86" i="74"/>
  <c r="M86" i="74"/>
  <c r="J86" i="74"/>
  <c r="N86" i="74"/>
  <c r="G86" i="74"/>
  <c r="Q86" i="74"/>
  <c r="K86" i="74"/>
  <c r="O86" i="74"/>
  <c r="L82" i="74"/>
  <c r="I82" i="74"/>
  <c r="M82" i="74"/>
  <c r="J82" i="74"/>
  <c r="N82" i="74"/>
  <c r="G82" i="74"/>
  <c r="Q82" i="74"/>
  <c r="K82" i="74"/>
  <c r="O82" i="74"/>
  <c r="L78" i="74"/>
  <c r="I78" i="74"/>
  <c r="M78" i="74"/>
  <c r="J78" i="74"/>
  <c r="N78" i="74"/>
  <c r="G78" i="74"/>
  <c r="Q78" i="74"/>
  <c r="K78" i="74"/>
  <c r="O78" i="74"/>
  <c r="L74" i="74"/>
  <c r="F74" i="74"/>
  <c r="I74" i="74"/>
  <c r="M74" i="74"/>
  <c r="J74" i="74"/>
  <c r="N74" i="74"/>
  <c r="G74" i="74"/>
  <c r="Q74" i="74"/>
  <c r="K74" i="74"/>
  <c r="O74" i="74"/>
  <c r="L70" i="74"/>
  <c r="I70" i="74"/>
  <c r="M70" i="74"/>
  <c r="J70" i="74"/>
  <c r="N70" i="74"/>
  <c r="G70" i="74"/>
  <c r="Q70" i="74"/>
  <c r="K70" i="74"/>
  <c r="O70" i="74"/>
  <c r="L66" i="74"/>
  <c r="I66" i="74"/>
  <c r="M66" i="74"/>
  <c r="J66" i="74"/>
  <c r="N66" i="74"/>
  <c r="G66" i="74"/>
  <c r="Q66" i="74"/>
  <c r="K66" i="74"/>
  <c r="O66" i="74"/>
  <c r="L62" i="74"/>
  <c r="I62" i="74"/>
  <c r="M62" i="74"/>
  <c r="J62" i="74"/>
  <c r="N62" i="74"/>
  <c r="G62" i="74"/>
  <c r="Q62" i="74"/>
  <c r="K62" i="74"/>
  <c r="O62" i="74"/>
  <c r="L58" i="74"/>
  <c r="I58" i="74"/>
  <c r="M58" i="74"/>
  <c r="J58" i="74"/>
  <c r="N58" i="74"/>
  <c r="G58" i="74"/>
  <c r="Q58" i="74"/>
  <c r="K58" i="74"/>
  <c r="O58" i="74"/>
  <c r="L54" i="74"/>
  <c r="I54" i="74"/>
  <c r="M54" i="74"/>
  <c r="J54" i="74"/>
  <c r="N54" i="74"/>
  <c r="G54" i="74"/>
  <c r="Q54" i="74"/>
  <c r="K54" i="74"/>
  <c r="O54" i="74"/>
  <c r="L50" i="74"/>
  <c r="I50" i="74"/>
  <c r="M50" i="74"/>
  <c r="J50" i="74"/>
  <c r="N50" i="74"/>
  <c r="G50" i="74"/>
  <c r="Q50" i="74"/>
  <c r="K50" i="74"/>
  <c r="O50" i="74"/>
  <c r="L46" i="74"/>
  <c r="I46" i="74"/>
  <c r="M46" i="74"/>
  <c r="J46" i="74"/>
  <c r="N46" i="74"/>
  <c r="G46" i="74"/>
  <c r="Q46" i="74"/>
  <c r="K46" i="74"/>
  <c r="O46" i="74"/>
  <c r="L42" i="74"/>
  <c r="I42" i="74"/>
  <c r="M42" i="74"/>
  <c r="J42" i="74"/>
  <c r="N42" i="74"/>
  <c r="G42" i="74"/>
  <c r="F42" i="74"/>
  <c r="Q42" i="74"/>
  <c r="K42" i="74"/>
  <c r="O42" i="74"/>
  <c r="L38" i="74"/>
  <c r="I38" i="74"/>
  <c r="M38" i="74"/>
  <c r="J38" i="74"/>
  <c r="N38" i="74"/>
  <c r="G38" i="74"/>
  <c r="Q38" i="74"/>
  <c r="K38" i="74"/>
  <c r="O38" i="74"/>
  <c r="L34" i="74"/>
  <c r="F34" i="74"/>
  <c r="I34" i="74"/>
  <c r="M34" i="74"/>
  <c r="J34" i="74"/>
  <c r="N34" i="74"/>
  <c r="G34" i="74"/>
  <c r="Q34" i="74"/>
  <c r="K34" i="74"/>
  <c r="O34" i="74"/>
  <c r="L30" i="74"/>
  <c r="I30" i="74"/>
  <c r="M30" i="74"/>
  <c r="J30" i="74"/>
  <c r="N30" i="74"/>
  <c r="G30" i="74"/>
  <c r="Q30" i="74"/>
  <c r="K30" i="74"/>
  <c r="O30" i="74"/>
  <c r="L26" i="74"/>
  <c r="I26" i="74"/>
  <c r="M26" i="74"/>
  <c r="F26" i="74"/>
  <c r="J26" i="74"/>
  <c r="N26" i="74"/>
  <c r="G26" i="74"/>
  <c r="Q26" i="74"/>
  <c r="K26" i="74"/>
  <c r="O26" i="74"/>
  <c r="L22" i="74"/>
  <c r="I22" i="74"/>
  <c r="M22" i="74"/>
  <c r="J22" i="74"/>
  <c r="N22" i="74"/>
  <c r="G22" i="74"/>
  <c r="Q22" i="74"/>
  <c r="K22" i="74"/>
  <c r="O22" i="74"/>
  <c r="L18" i="74"/>
  <c r="I18" i="74"/>
  <c r="M18" i="74"/>
  <c r="J18" i="74"/>
  <c r="N18" i="74"/>
  <c r="G18" i="74"/>
  <c r="Q18" i="74"/>
  <c r="K18" i="74"/>
  <c r="O18" i="74"/>
  <c r="L14" i="74"/>
  <c r="I14" i="74"/>
  <c r="M14" i="74"/>
  <c r="J14" i="74"/>
  <c r="N14" i="74"/>
  <c r="G14" i="74"/>
  <c r="Q14" i="74"/>
  <c r="K14" i="74"/>
  <c r="O14" i="74"/>
  <c r="AD481" i="74"/>
  <c r="AH481" i="74"/>
  <c r="AL481" i="74"/>
  <c r="AP481" i="74"/>
  <c r="AT481" i="74"/>
  <c r="AX481" i="74"/>
  <c r="AE481" i="74"/>
  <c r="AI481" i="74"/>
  <c r="AM481" i="74"/>
  <c r="AQ481" i="74"/>
  <c r="AU481" i="74"/>
  <c r="AF481" i="74"/>
  <c r="AJ481" i="74"/>
  <c r="AN481" i="74"/>
  <c r="AR481" i="74"/>
  <c r="AV481" i="74"/>
  <c r="AG481" i="74"/>
  <c r="AW481" i="74"/>
  <c r="AK481" i="74"/>
  <c r="AO481" i="74"/>
  <c r="AS481" i="74"/>
  <c r="S481" i="74"/>
  <c r="T481" i="74"/>
  <c r="U481" i="74"/>
  <c r="H481" i="74"/>
  <c r="R481" i="74"/>
  <c r="AD477" i="74"/>
  <c r="AH477" i="74"/>
  <c r="AL477" i="74"/>
  <c r="AP477" i="74"/>
  <c r="AT477" i="74"/>
  <c r="AX477" i="74"/>
  <c r="AE477" i="74"/>
  <c r="AI477" i="74"/>
  <c r="AM477" i="74"/>
  <c r="AQ477" i="74"/>
  <c r="AU477" i="74"/>
  <c r="AF477" i="74"/>
  <c r="AJ477" i="74"/>
  <c r="AN477" i="74"/>
  <c r="AR477" i="74"/>
  <c r="AV477" i="74"/>
  <c r="AK477" i="74"/>
  <c r="AO477" i="74"/>
  <c r="AS477" i="74"/>
  <c r="AG477" i="74"/>
  <c r="AW477" i="74"/>
  <c r="S477" i="74"/>
  <c r="T477" i="74"/>
  <c r="U477" i="74"/>
  <c r="H477" i="74"/>
  <c r="R477" i="74"/>
  <c r="AD473" i="74"/>
  <c r="AH473" i="74"/>
  <c r="AL473" i="74"/>
  <c r="AP473" i="74"/>
  <c r="AT473" i="74"/>
  <c r="AX473" i="74"/>
  <c r="AE473" i="74"/>
  <c r="AI473" i="74"/>
  <c r="AM473" i="74"/>
  <c r="AQ473" i="74"/>
  <c r="AU473" i="74"/>
  <c r="AF473" i="74"/>
  <c r="AJ473" i="74"/>
  <c r="AN473" i="74"/>
  <c r="AR473" i="74"/>
  <c r="AV473" i="74"/>
  <c r="AO473" i="74"/>
  <c r="AS473" i="74"/>
  <c r="AG473" i="74"/>
  <c r="AW473" i="74"/>
  <c r="AK473" i="74"/>
  <c r="S473" i="74"/>
  <c r="T473" i="74"/>
  <c r="U473" i="74"/>
  <c r="H473" i="74"/>
  <c r="R473" i="74"/>
  <c r="AD469" i="74"/>
  <c r="AH469" i="74"/>
  <c r="AL469" i="74"/>
  <c r="AP469" i="74"/>
  <c r="AT469" i="74"/>
  <c r="AX469" i="74"/>
  <c r="AE469" i="74"/>
  <c r="AI469" i="74"/>
  <c r="AM469" i="74"/>
  <c r="AQ469" i="74"/>
  <c r="AU469" i="74"/>
  <c r="AF469" i="74"/>
  <c r="AJ469" i="74"/>
  <c r="AN469" i="74"/>
  <c r="AR469" i="74"/>
  <c r="AV469" i="74"/>
  <c r="AS469" i="74"/>
  <c r="AG469" i="74"/>
  <c r="AW469" i="74"/>
  <c r="AK469" i="74"/>
  <c r="AO469" i="74"/>
  <c r="S469" i="74"/>
  <c r="T469" i="74"/>
  <c r="U469" i="74"/>
  <c r="H469" i="74"/>
  <c r="R469" i="74"/>
  <c r="AD465" i="74"/>
  <c r="AH465" i="74"/>
  <c r="AL465" i="74"/>
  <c r="AP465" i="74"/>
  <c r="AT465" i="74"/>
  <c r="AX465" i="74"/>
  <c r="AE465" i="74"/>
  <c r="AI465" i="74"/>
  <c r="AM465" i="74"/>
  <c r="AQ465" i="74"/>
  <c r="AU465" i="74"/>
  <c r="AF465" i="74"/>
  <c r="AJ465" i="74"/>
  <c r="AN465" i="74"/>
  <c r="AR465" i="74"/>
  <c r="AV465" i="74"/>
  <c r="AG465" i="74"/>
  <c r="AW465" i="74"/>
  <c r="AK465" i="74"/>
  <c r="AO465" i="74"/>
  <c r="AS465" i="74"/>
  <c r="S465" i="74"/>
  <c r="T465" i="74"/>
  <c r="U465" i="74"/>
  <c r="H465" i="74"/>
  <c r="R465" i="74"/>
  <c r="AD461" i="74"/>
  <c r="AH461" i="74"/>
  <c r="AL461" i="74"/>
  <c r="AP461" i="74"/>
  <c r="AT461" i="74"/>
  <c r="AX461" i="74"/>
  <c r="AE461" i="74"/>
  <c r="AI461" i="74"/>
  <c r="AM461" i="74"/>
  <c r="AQ461" i="74"/>
  <c r="AU461" i="74"/>
  <c r="AF461" i="74"/>
  <c r="AJ461" i="74"/>
  <c r="AN461" i="74"/>
  <c r="AR461" i="74"/>
  <c r="AV461" i="74"/>
  <c r="AK461" i="74"/>
  <c r="AO461" i="74"/>
  <c r="AS461" i="74"/>
  <c r="AG461" i="74"/>
  <c r="AW461" i="74"/>
  <c r="S461" i="74"/>
  <c r="T461" i="74"/>
  <c r="U461" i="74"/>
  <c r="H461" i="74"/>
  <c r="R461" i="74"/>
  <c r="AD457" i="74"/>
  <c r="AH457" i="74"/>
  <c r="AL457" i="74"/>
  <c r="AP457" i="74"/>
  <c r="AT457" i="74"/>
  <c r="AX457" i="74"/>
  <c r="AE457" i="74"/>
  <c r="AI457" i="74"/>
  <c r="AM457" i="74"/>
  <c r="AQ457" i="74"/>
  <c r="AU457" i="74"/>
  <c r="AF457" i="74"/>
  <c r="AJ457" i="74"/>
  <c r="AN457" i="74"/>
  <c r="AR457" i="74"/>
  <c r="AV457" i="74"/>
  <c r="AO457" i="74"/>
  <c r="AS457" i="74"/>
  <c r="AG457" i="74"/>
  <c r="AW457" i="74"/>
  <c r="AK457" i="74"/>
  <c r="S457" i="74"/>
  <c r="T457" i="74"/>
  <c r="U457" i="74"/>
  <c r="H457" i="74"/>
  <c r="R457" i="74"/>
  <c r="AD453" i="74"/>
  <c r="AH453" i="74"/>
  <c r="AL453" i="74"/>
  <c r="AP453" i="74"/>
  <c r="AT453" i="74"/>
  <c r="AX453" i="74"/>
  <c r="AE453" i="74"/>
  <c r="AI453" i="74"/>
  <c r="AM453" i="74"/>
  <c r="AQ453" i="74"/>
  <c r="AU453" i="74"/>
  <c r="AF453" i="74"/>
  <c r="AJ453" i="74"/>
  <c r="AN453" i="74"/>
  <c r="AR453" i="74"/>
  <c r="AV453" i="74"/>
  <c r="AS453" i="74"/>
  <c r="AG453" i="74"/>
  <c r="AW453" i="74"/>
  <c r="AK453" i="74"/>
  <c r="AO453" i="74"/>
  <c r="S453" i="74"/>
  <c r="T453" i="74"/>
  <c r="U453" i="74"/>
  <c r="H453" i="74"/>
  <c r="R453" i="74"/>
  <c r="AD449" i="74"/>
  <c r="AH449" i="74"/>
  <c r="AL449" i="74"/>
  <c r="AP449" i="74"/>
  <c r="AT449" i="74"/>
  <c r="AX449" i="74"/>
  <c r="AE449" i="74"/>
  <c r="AI449" i="74"/>
  <c r="AM449" i="74"/>
  <c r="AQ449" i="74"/>
  <c r="AU449" i="74"/>
  <c r="AF449" i="74"/>
  <c r="AJ449" i="74"/>
  <c r="AN449" i="74"/>
  <c r="AR449" i="74"/>
  <c r="AV449" i="74"/>
  <c r="AG449" i="74"/>
  <c r="AW449" i="74"/>
  <c r="AK449" i="74"/>
  <c r="AO449" i="74"/>
  <c r="AS449" i="74"/>
  <c r="S449" i="74"/>
  <c r="T449" i="74"/>
  <c r="U449" i="74"/>
  <c r="H449" i="74"/>
  <c r="R449" i="74"/>
  <c r="AE445" i="74"/>
  <c r="AI445" i="74"/>
  <c r="AG445" i="74"/>
  <c r="AL445" i="74"/>
  <c r="AP445" i="74"/>
  <c r="AT445" i="74"/>
  <c r="AX445" i="74"/>
  <c r="AH445" i="74"/>
  <c r="AM445" i="74"/>
  <c r="AQ445" i="74"/>
  <c r="AU445" i="74"/>
  <c r="AD445" i="74"/>
  <c r="AJ445" i="74"/>
  <c r="AN445" i="74"/>
  <c r="AR445" i="74"/>
  <c r="AV445" i="74"/>
  <c r="AK445" i="74"/>
  <c r="AO445" i="74"/>
  <c r="AS445" i="74"/>
  <c r="AW445" i="74"/>
  <c r="AF445" i="74"/>
  <c r="S445" i="74"/>
  <c r="T445" i="74"/>
  <c r="U445" i="74"/>
  <c r="H445" i="74"/>
  <c r="R445" i="74"/>
  <c r="AE441" i="74"/>
  <c r="AI441" i="74"/>
  <c r="AM441" i="74"/>
  <c r="AQ441" i="74"/>
  <c r="AU441" i="74"/>
  <c r="AF441" i="74"/>
  <c r="AK441" i="74"/>
  <c r="AP441" i="74"/>
  <c r="AV441" i="74"/>
  <c r="AG441" i="74"/>
  <c r="AL441" i="74"/>
  <c r="AR441" i="74"/>
  <c r="AW441" i="74"/>
  <c r="AH441" i="74"/>
  <c r="AN441" i="74"/>
  <c r="AS441" i="74"/>
  <c r="AX441" i="74"/>
  <c r="AJ441" i="74"/>
  <c r="AO441" i="74"/>
  <c r="AT441" i="74"/>
  <c r="AD441" i="74"/>
  <c r="S441" i="74"/>
  <c r="U441" i="74"/>
  <c r="R441" i="74"/>
  <c r="T441" i="74"/>
  <c r="H441" i="74"/>
  <c r="AE437" i="74"/>
  <c r="AI437" i="74"/>
  <c r="AM437" i="74"/>
  <c r="AQ437" i="74"/>
  <c r="AU437" i="74"/>
  <c r="AD437" i="74"/>
  <c r="AJ437" i="74"/>
  <c r="AO437" i="74"/>
  <c r="AT437" i="74"/>
  <c r="AF437" i="74"/>
  <c r="AK437" i="74"/>
  <c r="AP437" i="74"/>
  <c r="AV437" i="74"/>
  <c r="AG437" i="74"/>
  <c r="AL437" i="74"/>
  <c r="AR437" i="74"/>
  <c r="AW437" i="74"/>
  <c r="AH437" i="74"/>
  <c r="AN437" i="74"/>
  <c r="AS437" i="74"/>
  <c r="AX437" i="74"/>
  <c r="S437" i="74"/>
  <c r="T437" i="74"/>
  <c r="U437" i="74"/>
  <c r="R437" i="74"/>
  <c r="H437" i="74"/>
  <c r="AE433" i="74"/>
  <c r="AI433" i="74"/>
  <c r="AM433" i="74"/>
  <c r="AQ433" i="74"/>
  <c r="AU433" i="74"/>
  <c r="AH433" i="74"/>
  <c r="AN433" i="74"/>
  <c r="AS433" i="74"/>
  <c r="AX433" i="74"/>
  <c r="AD433" i="74"/>
  <c r="AJ433" i="74"/>
  <c r="AO433" i="74"/>
  <c r="AT433" i="74"/>
  <c r="AF433" i="74"/>
  <c r="AK433" i="74"/>
  <c r="AP433" i="74"/>
  <c r="AV433" i="74"/>
  <c r="AG433" i="74"/>
  <c r="AL433" i="74"/>
  <c r="AR433" i="74"/>
  <c r="AW433" i="74"/>
  <c r="S433" i="74"/>
  <c r="T433" i="74"/>
  <c r="U433" i="74"/>
  <c r="R433" i="74"/>
  <c r="H433" i="74"/>
  <c r="AE429" i="74"/>
  <c r="AI429" i="74"/>
  <c r="AM429" i="74"/>
  <c r="AQ429" i="74"/>
  <c r="AU429" i="74"/>
  <c r="AG429" i="74"/>
  <c r="AL429" i="74"/>
  <c r="AR429" i="74"/>
  <c r="AW429" i="74"/>
  <c r="AH429" i="74"/>
  <c r="AN429" i="74"/>
  <c r="AS429" i="74"/>
  <c r="AX429" i="74"/>
  <c r="AD429" i="74"/>
  <c r="AJ429" i="74"/>
  <c r="AO429" i="74"/>
  <c r="AT429" i="74"/>
  <c r="AF429" i="74"/>
  <c r="AK429" i="74"/>
  <c r="AP429" i="74"/>
  <c r="AV429" i="74"/>
  <c r="S429" i="74"/>
  <c r="T429" i="74"/>
  <c r="U429" i="74"/>
  <c r="R429" i="74"/>
  <c r="H429" i="74"/>
  <c r="AE425" i="74"/>
  <c r="AI425" i="74"/>
  <c r="AM425" i="74"/>
  <c r="AQ425" i="74"/>
  <c r="AU425" i="74"/>
  <c r="AF425" i="74"/>
  <c r="AK425" i="74"/>
  <c r="AP425" i="74"/>
  <c r="AV425" i="74"/>
  <c r="AG425" i="74"/>
  <c r="AL425" i="74"/>
  <c r="AR425" i="74"/>
  <c r="AW425" i="74"/>
  <c r="AH425" i="74"/>
  <c r="AN425" i="74"/>
  <c r="AS425" i="74"/>
  <c r="AX425" i="74"/>
  <c r="AD425" i="74"/>
  <c r="AJ425" i="74"/>
  <c r="AO425" i="74"/>
  <c r="AT425" i="74"/>
  <c r="S425" i="74"/>
  <c r="T425" i="74"/>
  <c r="U425" i="74"/>
  <c r="R425" i="74"/>
  <c r="H425" i="74"/>
  <c r="AE421" i="74"/>
  <c r="AI421" i="74"/>
  <c r="AM421" i="74"/>
  <c r="AQ421" i="74"/>
  <c r="AU421" i="74"/>
  <c r="AD421" i="74"/>
  <c r="AJ421" i="74"/>
  <c r="AO421" i="74"/>
  <c r="AT421" i="74"/>
  <c r="AF421" i="74"/>
  <c r="AK421" i="74"/>
  <c r="AP421" i="74"/>
  <c r="AV421" i="74"/>
  <c r="AG421" i="74"/>
  <c r="AL421" i="74"/>
  <c r="AR421" i="74"/>
  <c r="AW421" i="74"/>
  <c r="AX421" i="74"/>
  <c r="AH421" i="74"/>
  <c r="AN421" i="74"/>
  <c r="AS421" i="74"/>
  <c r="S421" i="74"/>
  <c r="T421" i="74"/>
  <c r="U421" i="74"/>
  <c r="R421" i="74"/>
  <c r="H421" i="74"/>
  <c r="AE417" i="74"/>
  <c r="AI417" i="74"/>
  <c r="AM417" i="74"/>
  <c r="AQ417" i="74"/>
  <c r="AU417" i="74"/>
  <c r="AH417" i="74"/>
  <c r="AN417" i="74"/>
  <c r="AS417" i="74"/>
  <c r="AX417" i="74"/>
  <c r="AD417" i="74"/>
  <c r="AJ417" i="74"/>
  <c r="AO417" i="74"/>
  <c r="AT417" i="74"/>
  <c r="AF417" i="74"/>
  <c r="AK417" i="74"/>
  <c r="AP417" i="74"/>
  <c r="AV417" i="74"/>
  <c r="AW417" i="74"/>
  <c r="AG417" i="74"/>
  <c r="AL417" i="74"/>
  <c r="AR417" i="74"/>
  <c r="S417" i="74"/>
  <c r="T417" i="74"/>
  <c r="U417" i="74"/>
  <c r="R417" i="74"/>
  <c r="H417" i="74"/>
  <c r="AE413" i="74"/>
  <c r="AI413" i="74"/>
  <c r="AM413" i="74"/>
  <c r="AQ413" i="74"/>
  <c r="AU413" i="74"/>
  <c r="AG413" i="74"/>
  <c r="AL413" i="74"/>
  <c r="AR413" i="74"/>
  <c r="AW413" i="74"/>
  <c r="AH413" i="74"/>
  <c r="AN413" i="74"/>
  <c r="AS413" i="74"/>
  <c r="AX413" i="74"/>
  <c r="AD413" i="74"/>
  <c r="AJ413" i="74"/>
  <c r="AO413" i="74"/>
  <c r="AT413" i="74"/>
  <c r="AV413" i="74"/>
  <c r="AF413" i="74"/>
  <c r="AK413" i="74"/>
  <c r="AP413" i="74"/>
  <c r="S413" i="74"/>
  <c r="T413" i="74"/>
  <c r="U413" i="74"/>
  <c r="R413" i="74"/>
  <c r="H413" i="74"/>
  <c r="AE409" i="74"/>
  <c r="AI409" i="74"/>
  <c r="AM409" i="74"/>
  <c r="AQ409" i="74"/>
  <c r="AU409" i="74"/>
  <c r="AF409" i="74"/>
  <c r="AK409" i="74"/>
  <c r="AP409" i="74"/>
  <c r="AV409" i="74"/>
  <c r="AG409" i="74"/>
  <c r="AL409" i="74"/>
  <c r="AR409" i="74"/>
  <c r="AW409" i="74"/>
  <c r="AH409" i="74"/>
  <c r="AN409" i="74"/>
  <c r="AS409" i="74"/>
  <c r="AX409" i="74"/>
  <c r="AT409" i="74"/>
  <c r="AD409" i="74"/>
  <c r="AJ409" i="74"/>
  <c r="AO409" i="74"/>
  <c r="S409" i="74"/>
  <c r="T409" i="74"/>
  <c r="U409" i="74"/>
  <c r="R409" i="74"/>
  <c r="H409" i="74"/>
  <c r="AE405" i="74"/>
  <c r="AI405" i="74"/>
  <c r="AM405" i="74"/>
  <c r="AQ405" i="74"/>
  <c r="AU405" i="74"/>
  <c r="AD405" i="74"/>
  <c r="AJ405" i="74"/>
  <c r="AO405" i="74"/>
  <c r="AT405" i="74"/>
  <c r="AF405" i="74"/>
  <c r="AK405" i="74"/>
  <c r="AP405" i="74"/>
  <c r="AV405" i="74"/>
  <c r="AG405" i="74"/>
  <c r="AL405" i="74"/>
  <c r="AR405" i="74"/>
  <c r="AW405" i="74"/>
  <c r="AS405" i="74"/>
  <c r="AX405" i="74"/>
  <c r="AH405" i="74"/>
  <c r="AN405" i="74"/>
  <c r="S405" i="74"/>
  <c r="T405" i="74"/>
  <c r="U405" i="74"/>
  <c r="R405" i="74"/>
  <c r="H405" i="74"/>
  <c r="AE401" i="74"/>
  <c r="AI401" i="74"/>
  <c r="AM401" i="74"/>
  <c r="AQ401" i="74"/>
  <c r="AU401" i="74"/>
  <c r="AH401" i="74"/>
  <c r="AN401" i="74"/>
  <c r="AS401" i="74"/>
  <c r="AX401" i="74"/>
  <c r="AD401" i="74"/>
  <c r="AJ401" i="74"/>
  <c r="AO401" i="74"/>
  <c r="AT401" i="74"/>
  <c r="AF401" i="74"/>
  <c r="AK401" i="74"/>
  <c r="AP401" i="74"/>
  <c r="AV401" i="74"/>
  <c r="AR401" i="74"/>
  <c r="AW401" i="74"/>
  <c r="AG401" i="74"/>
  <c r="AL401" i="74"/>
  <c r="S401" i="74"/>
  <c r="T401" i="74"/>
  <c r="U401" i="74"/>
  <c r="R401" i="74"/>
  <c r="H401" i="74"/>
  <c r="AE397" i="74"/>
  <c r="AI397" i="74"/>
  <c r="AM397" i="74"/>
  <c r="AQ397" i="74"/>
  <c r="AU397" i="74"/>
  <c r="AF397" i="74"/>
  <c r="AK397" i="74"/>
  <c r="AP397" i="74"/>
  <c r="AJ397" i="74"/>
  <c r="AR397" i="74"/>
  <c r="AW397" i="74"/>
  <c r="AD397" i="74"/>
  <c r="AL397" i="74"/>
  <c r="AS397" i="74"/>
  <c r="AX397" i="74"/>
  <c r="AG397" i="74"/>
  <c r="AN397" i="74"/>
  <c r="AT397" i="74"/>
  <c r="AO397" i="74"/>
  <c r="AV397" i="74"/>
  <c r="AH397" i="74"/>
  <c r="S397" i="74"/>
  <c r="T397" i="74"/>
  <c r="U397" i="74"/>
  <c r="R397" i="74"/>
  <c r="H397" i="74"/>
  <c r="AE393" i="74"/>
  <c r="AI393" i="74"/>
  <c r="AM393" i="74"/>
  <c r="AQ393" i="74"/>
  <c r="AU393" i="74"/>
  <c r="AD393" i="74"/>
  <c r="AJ393" i="74"/>
  <c r="AO393" i="74"/>
  <c r="AT393" i="74"/>
  <c r="AH393" i="74"/>
  <c r="AP393" i="74"/>
  <c r="AW393" i="74"/>
  <c r="AK393" i="74"/>
  <c r="AR393" i="74"/>
  <c r="AX393" i="74"/>
  <c r="AF393" i="74"/>
  <c r="AL393" i="74"/>
  <c r="AS393" i="74"/>
  <c r="AN393" i="74"/>
  <c r="AV393" i="74"/>
  <c r="AG393" i="74"/>
  <c r="S393" i="74"/>
  <c r="T393" i="74"/>
  <c r="U393" i="74"/>
  <c r="R393" i="74"/>
  <c r="H393" i="74"/>
  <c r="AE389" i="74"/>
  <c r="AI389" i="74"/>
  <c r="AM389" i="74"/>
  <c r="AQ389" i="74"/>
  <c r="AU389" i="74"/>
  <c r="AH389" i="74"/>
  <c r="AN389" i="74"/>
  <c r="AS389" i="74"/>
  <c r="AX389" i="74"/>
  <c r="AG389" i="74"/>
  <c r="AO389" i="74"/>
  <c r="AV389" i="74"/>
  <c r="AJ389" i="74"/>
  <c r="AP389" i="74"/>
  <c r="AW389" i="74"/>
  <c r="AD389" i="74"/>
  <c r="AK389" i="74"/>
  <c r="AR389" i="74"/>
  <c r="AL389" i="74"/>
  <c r="AT389" i="74"/>
  <c r="AF389" i="74"/>
  <c r="S389" i="74"/>
  <c r="T389" i="74"/>
  <c r="U389" i="74"/>
  <c r="R389" i="74"/>
  <c r="H389" i="74"/>
  <c r="AE385" i="74"/>
  <c r="AI385" i="74"/>
  <c r="AM385" i="74"/>
  <c r="AQ385" i="74"/>
  <c r="AU385" i="74"/>
  <c r="AG385" i="74"/>
  <c r="AL385" i="74"/>
  <c r="AR385" i="74"/>
  <c r="AW385" i="74"/>
  <c r="AF385" i="74"/>
  <c r="AN385" i="74"/>
  <c r="AT385" i="74"/>
  <c r="AH385" i="74"/>
  <c r="AO385" i="74"/>
  <c r="AV385" i="74"/>
  <c r="AJ385" i="74"/>
  <c r="AP385" i="74"/>
  <c r="AX385" i="74"/>
  <c r="AK385" i="74"/>
  <c r="AS385" i="74"/>
  <c r="AD385" i="74"/>
  <c r="S385" i="74"/>
  <c r="T385" i="74"/>
  <c r="U385" i="74"/>
  <c r="R385" i="74"/>
  <c r="H385" i="74"/>
  <c r="AE381" i="74"/>
  <c r="AI381" i="74"/>
  <c r="AM381" i="74"/>
  <c r="AQ381" i="74"/>
  <c r="AU381" i="74"/>
  <c r="AF381" i="74"/>
  <c r="AK381" i="74"/>
  <c r="AP381" i="74"/>
  <c r="AV381" i="74"/>
  <c r="AD381" i="74"/>
  <c r="AL381" i="74"/>
  <c r="AS381" i="74"/>
  <c r="AG381" i="74"/>
  <c r="AN381" i="74"/>
  <c r="AT381" i="74"/>
  <c r="AH381" i="74"/>
  <c r="AO381" i="74"/>
  <c r="AW381" i="74"/>
  <c r="AJ381" i="74"/>
  <c r="AR381" i="74"/>
  <c r="AX381" i="74"/>
  <c r="S381" i="74"/>
  <c r="T381" i="74"/>
  <c r="U381" i="74"/>
  <c r="R381" i="74"/>
  <c r="H381" i="74"/>
  <c r="AE377" i="74"/>
  <c r="AI377" i="74"/>
  <c r="AM377" i="74"/>
  <c r="AQ377" i="74"/>
  <c r="AU377" i="74"/>
  <c r="AD377" i="74"/>
  <c r="AJ377" i="74"/>
  <c r="AO377" i="74"/>
  <c r="AT377" i="74"/>
  <c r="AK377" i="74"/>
  <c r="AR377" i="74"/>
  <c r="AX377" i="74"/>
  <c r="AF377" i="74"/>
  <c r="AL377" i="74"/>
  <c r="AS377" i="74"/>
  <c r="AG377" i="74"/>
  <c r="AN377" i="74"/>
  <c r="AV377" i="74"/>
  <c r="AH377" i="74"/>
  <c r="AP377" i="74"/>
  <c r="AW377" i="74"/>
  <c r="S377" i="74"/>
  <c r="T377" i="74"/>
  <c r="U377" i="74"/>
  <c r="R377" i="74"/>
  <c r="H377" i="74"/>
  <c r="AE373" i="74"/>
  <c r="AI373" i="74"/>
  <c r="AM373" i="74"/>
  <c r="AQ373" i="74"/>
  <c r="AU373" i="74"/>
  <c r="AH373" i="74"/>
  <c r="AN373" i="74"/>
  <c r="AS373" i="74"/>
  <c r="AX373" i="74"/>
  <c r="AJ373" i="74"/>
  <c r="AP373" i="74"/>
  <c r="AW373" i="74"/>
  <c r="AD373" i="74"/>
  <c r="AK373" i="74"/>
  <c r="AR373" i="74"/>
  <c r="AF373" i="74"/>
  <c r="AL373" i="74"/>
  <c r="AT373" i="74"/>
  <c r="AG373" i="74"/>
  <c r="AO373" i="74"/>
  <c r="AV373" i="74"/>
  <c r="S373" i="74"/>
  <c r="T373" i="74"/>
  <c r="U373" i="74"/>
  <c r="R373" i="74"/>
  <c r="H373" i="74"/>
  <c r="AE369" i="74"/>
  <c r="AI369" i="74"/>
  <c r="AM369" i="74"/>
  <c r="AQ369" i="74"/>
  <c r="AU369" i="74"/>
  <c r="AG369" i="74"/>
  <c r="AL369" i="74"/>
  <c r="AR369" i="74"/>
  <c r="AW369" i="74"/>
  <c r="AH369" i="74"/>
  <c r="AO369" i="74"/>
  <c r="AV369" i="74"/>
  <c r="AJ369" i="74"/>
  <c r="AP369" i="74"/>
  <c r="AX369" i="74"/>
  <c r="AD369" i="74"/>
  <c r="AK369" i="74"/>
  <c r="AS369" i="74"/>
  <c r="AF369" i="74"/>
  <c r="AN369" i="74"/>
  <c r="AT369" i="74"/>
  <c r="S369" i="74"/>
  <c r="T369" i="74"/>
  <c r="U369" i="74"/>
  <c r="R369" i="74"/>
  <c r="H369" i="74"/>
  <c r="AE365" i="74"/>
  <c r="AI365" i="74"/>
  <c r="AM365" i="74"/>
  <c r="AQ365" i="74"/>
  <c r="AU365" i="74"/>
  <c r="AF365" i="74"/>
  <c r="AK365" i="74"/>
  <c r="AP365" i="74"/>
  <c r="AV365" i="74"/>
  <c r="AG365" i="74"/>
  <c r="AN365" i="74"/>
  <c r="AT365" i="74"/>
  <c r="AH365" i="74"/>
  <c r="AO365" i="74"/>
  <c r="AW365" i="74"/>
  <c r="AJ365" i="74"/>
  <c r="AR365" i="74"/>
  <c r="AX365" i="74"/>
  <c r="AD365" i="74"/>
  <c r="AL365" i="74"/>
  <c r="AS365" i="74"/>
  <c r="S365" i="74"/>
  <c r="T365" i="74"/>
  <c r="U365" i="74"/>
  <c r="R365" i="74"/>
  <c r="H365" i="74"/>
  <c r="AE361" i="74"/>
  <c r="AI361" i="74"/>
  <c r="AM361" i="74"/>
  <c r="AQ361" i="74"/>
  <c r="AU361" i="74"/>
  <c r="AD361" i="74"/>
  <c r="AJ361" i="74"/>
  <c r="AO361" i="74"/>
  <c r="AT361" i="74"/>
  <c r="AF361" i="74"/>
  <c r="AL361" i="74"/>
  <c r="AS361" i="74"/>
  <c r="AG361" i="74"/>
  <c r="AN361" i="74"/>
  <c r="AV361" i="74"/>
  <c r="AH361" i="74"/>
  <c r="AP361" i="74"/>
  <c r="AW361" i="74"/>
  <c r="AK361" i="74"/>
  <c r="AR361" i="74"/>
  <c r="AX361" i="74"/>
  <c r="S361" i="74"/>
  <c r="T361" i="74"/>
  <c r="U361" i="74"/>
  <c r="R361" i="74"/>
  <c r="H361" i="74"/>
  <c r="AE357" i="74"/>
  <c r="AI357" i="74"/>
  <c r="AM357" i="74"/>
  <c r="AQ357" i="74"/>
  <c r="AU357" i="74"/>
  <c r="AH357" i="74"/>
  <c r="AN357" i="74"/>
  <c r="AS357" i="74"/>
  <c r="AX357" i="74"/>
  <c r="AD357" i="74"/>
  <c r="AK357" i="74"/>
  <c r="AR357" i="74"/>
  <c r="AF357" i="74"/>
  <c r="AL357" i="74"/>
  <c r="AT357" i="74"/>
  <c r="AG357" i="74"/>
  <c r="AO357" i="74"/>
  <c r="AV357" i="74"/>
  <c r="AJ357" i="74"/>
  <c r="AP357" i="74"/>
  <c r="AW357" i="74"/>
  <c r="S357" i="74"/>
  <c r="T357" i="74"/>
  <c r="U357" i="74"/>
  <c r="R357" i="74"/>
  <c r="H357" i="74"/>
  <c r="AE353" i="74"/>
  <c r="AI353" i="74"/>
  <c r="AM353" i="74"/>
  <c r="AQ353" i="74"/>
  <c r="AU353" i="74"/>
  <c r="AG353" i="74"/>
  <c r="AL353" i="74"/>
  <c r="AR353" i="74"/>
  <c r="AW353" i="74"/>
  <c r="AD353" i="74"/>
  <c r="AJ353" i="74"/>
  <c r="AO353" i="74"/>
  <c r="AF353" i="74"/>
  <c r="AP353" i="74"/>
  <c r="AX353" i="74"/>
  <c r="AH353" i="74"/>
  <c r="AS353" i="74"/>
  <c r="AK353" i="74"/>
  <c r="AT353" i="74"/>
  <c r="AN353" i="74"/>
  <c r="AV353" i="74"/>
  <c r="S353" i="74"/>
  <c r="T353" i="74"/>
  <c r="U353" i="74"/>
  <c r="R353" i="74"/>
  <c r="H353" i="74"/>
  <c r="AE349" i="74"/>
  <c r="AI349" i="74"/>
  <c r="AM349" i="74"/>
  <c r="AQ349" i="74"/>
  <c r="AU349" i="74"/>
  <c r="AF349" i="74"/>
  <c r="AK349" i="74"/>
  <c r="AP349" i="74"/>
  <c r="AV349" i="74"/>
  <c r="AH349" i="74"/>
  <c r="AN349" i="74"/>
  <c r="AS349" i="74"/>
  <c r="AX349" i="74"/>
  <c r="AD349" i="74"/>
  <c r="AO349" i="74"/>
  <c r="AG349" i="74"/>
  <c r="AR349" i="74"/>
  <c r="AJ349" i="74"/>
  <c r="AT349" i="74"/>
  <c r="AL349" i="74"/>
  <c r="AW349" i="74"/>
  <c r="S349" i="74"/>
  <c r="T349" i="74"/>
  <c r="U349" i="74"/>
  <c r="R349" i="74"/>
  <c r="H349" i="74"/>
  <c r="AE345" i="74"/>
  <c r="AI345" i="74"/>
  <c r="AM345" i="74"/>
  <c r="AQ345" i="74"/>
  <c r="AU345" i="74"/>
  <c r="AD345" i="74"/>
  <c r="AJ345" i="74"/>
  <c r="AO345" i="74"/>
  <c r="AT345" i="74"/>
  <c r="AG345" i="74"/>
  <c r="AL345" i="74"/>
  <c r="AR345" i="74"/>
  <c r="AW345" i="74"/>
  <c r="AN345" i="74"/>
  <c r="AX345" i="74"/>
  <c r="AF345" i="74"/>
  <c r="AP345" i="74"/>
  <c r="AH345" i="74"/>
  <c r="AS345" i="74"/>
  <c r="AK345" i="74"/>
  <c r="AV345" i="74"/>
  <c r="S345" i="74"/>
  <c r="T345" i="74"/>
  <c r="U345" i="74"/>
  <c r="R345" i="74"/>
  <c r="H345" i="74"/>
  <c r="AE341" i="74"/>
  <c r="AI341" i="74"/>
  <c r="AM341" i="74"/>
  <c r="AQ341" i="74"/>
  <c r="AU341" i="74"/>
  <c r="AH341" i="74"/>
  <c r="AN341" i="74"/>
  <c r="AS341" i="74"/>
  <c r="AX341" i="74"/>
  <c r="AF341" i="74"/>
  <c r="AK341" i="74"/>
  <c r="AP341" i="74"/>
  <c r="AV341" i="74"/>
  <c r="AL341" i="74"/>
  <c r="AW341" i="74"/>
  <c r="AD341" i="74"/>
  <c r="AO341" i="74"/>
  <c r="AG341" i="74"/>
  <c r="AR341" i="74"/>
  <c r="AJ341" i="74"/>
  <c r="AT341" i="74"/>
  <c r="S341" i="74"/>
  <c r="T341" i="74"/>
  <c r="U341" i="74"/>
  <c r="R341" i="74"/>
  <c r="H341" i="74"/>
  <c r="AE337" i="74"/>
  <c r="AI337" i="74"/>
  <c r="AM337" i="74"/>
  <c r="AQ337" i="74"/>
  <c r="AU337" i="74"/>
  <c r="AG337" i="74"/>
  <c r="AL337" i="74"/>
  <c r="AR337" i="74"/>
  <c r="AW337" i="74"/>
  <c r="AD337" i="74"/>
  <c r="AJ337" i="74"/>
  <c r="AO337" i="74"/>
  <c r="AT337" i="74"/>
  <c r="AK337" i="74"/>
  <c r="AV337" i="74"/>
  <c r="AN337" i="74"/>
  <c r="AX337" i="74"/>
  <c r="AF337" i="74"/>
  <c r="AP337" i="74"/>
  <c r="AH337" i="74"/>
  <c r="AS337" i="74"/>
  <c r="S337" i="74"/>
  <c r="T337" i="74"/>
  <c r="U337" i="74"/>
  <c r="R337" i="74"/>
  <c r="H337" i="74"/>
  <c r="AE333" i="74"/>
  <c r="AI333" i="74"/>
  <c r="AM333" i="74"/>
  <c r="AQ333" i="74"/>
  <c r="AU333" i="74"/>
  <c r="AF333" i="74"/>
  <c r="AK333" i="74"/>
  <c r="AP333" i="74"/>
  <c r="AV333" i="74"/>
  <c r="AH333" i="74"/>
  <c r="AN333" i="74"/>
  <c r="AS333" i="74"/>
  <c r="AX333" i="74"/>
  <c r="AJ333" i="74"/>
  <c r="AT333" i="74"/>
  <c r="AL333" i="74"/>
  <c r="AW333" i="74"/>
  <c r="AD333" i="74"/>
  <c r="AO333" i="74"/>
  <c r="AG333" i="74"/>
  <c r="AR333" i="74"/>
  <c r="S333" i="74"/>
  <c r="T333" i="74"/>
  <c r="U333" i="74"/>
  <c r="R333" i="74"/>
  <c r="H333" i="74"/>
  <c r="AE329" i="74"/>
  <c r="AI329" i="74"/>
  <c r="AM329" i="74"/>
  <c r="AQ329" i="74"/>
  <c r="AU329" i="74"/>
  <c r="AD329" i="74"/>
  <c r="AJ329" i="74"/>
  <c r="AO329" i="74"/>
  <c r="AT329" i="74"/>
  <c r="AF329" i="74"/>
  <c r="AK329" i="74"/>
  <c r="AP329" i="74"/>
  <c r="AG329" i="74"/>
  <c r="AL329" i="74"/>
  <c r="AR329" i="74"/>
  <c r="AW329" i="74"/>
  <c r="AS329" i="74"/>
  <c r="AV329" i="74"/>
  <c r="AH329" i="74"/>
  <c r="AX329" i="74"/>
  <c r="AN329" i="74"/>
  <c r="S329" i="74"/>
  <c r="T329" i="74"/>
  <c r="U329" i="74"/>
  <c r="R329" i="74"/>
  <c r="H329" i="74"/>
  <c r="AE325" i="74"/>
  <c r="AI325" i="74"/>
  <c r="AM325" i="74"/>
  <c r="AQ325" i="74"/>
  <c r="AU325" i="74"/>
  <c r="AH325" i="74"/>
  <c r="AN325" i="74"/>
  <c r="AS325" i="74"/>
  <c r="AX325" i="74"/>
  <c r="AD325" i="74"/>
  <c r="AJ325" i="74"/>
  <c r="AO325" i="74"/>
  <c r="AT325" i="74"/>
  <c r="AF325" i="74"/>
  <c r="AK325" i="74"/>
  <c r="AP325" i="74"/>
  <c r="AV325" i="74"/>
  <c r="AR325" i="74"/>
  <c r="AW325" i="74"/>
  <c r="AG325" i="74"/>
  <c r="AL325" i="74"/>
  <c r="S325" i="74"/>
  <c r="T325" i="74"/>
  <c r="U325" i="74"/>
  <c r="R325" i="74"/>
  <c r="H325" i="74"/>
  <c r="AE321" i="74"/>
  <c r="AI321" i="74"/>
  <c r="AM321" i="74"/>
  <c r="AQ321" i="74"/>
  <c r="AU321" i="74"/>
  <c r="AG321" i="74"/>
  <c r="AL321" i="74"/>
  <c r="AR321" i="74"/>
  <c r="AW321" i="74"/>
  <c r="AH321" i="74"/>
  <c r="AN321" i="74"/>
  <c r="AS321" i="74"/>
  <c r="AX321" i="74"/>
  <c r="AD321" i="74"/>
  <c r="AJ321" i="74"/>
  <c r="AO321" i="74"/>
  <c r="AT321" i="74"/>
  <c r="AP321" i="74"/>
  <c r="AV321" i="74"/>
  <c r="AF321" i="74"/>
  <c r="AK321" i="74"/>
  <c r="S321" i="74"/>
  <c r="T321" i="74"/>
  <c r="U321" i="74"/>
  <c r="R321" i="74"/>
  <c r="H321" i="74"/>
  <c r="AE317" i="74"/>
  <c r="AI317" i="74"/>
  <c r="AM317" i="74"/>
  <c r="AQ317" i="74"/>
  <c r="AU317" i="74"/>
  <c r="AF317" i="74"/>
  <c r="AK317" i="74"/>
  <c r="AP317" i="74"/>
  <c r="AV317" i="74"/>
  <c r="AG317" i="74"/>
  <c r="AL317" i="74"/>
  <c r="AR317" i="74"/>
  <c r="AW317" i="74"/>
  <c r="AH317" i="74"/>
  <c r="AN317" i="74"/>
  <c r="AS317" i="74"/>
  <c r="AX317" i="74"/>
  <c r="AO317" i="74"/>
  <c r="AT317" i="74"/>
  <c r="AD317" i="74"/>
  <c r="AJ317" i="74"/>
  <c r="S317" i="74"/>
  <c r="T317" i="74"/>
  <c r="U317" i="74"/>
  <c r="R317" i="74"/>
  <c r="H317" i="74"/>
  <c r="AE313" i="74"/>
  <c r="AI313" i="74"/>
  <c r="AM313" i="74"/>
  <c r="AQ313" i="74"/>
  <c r="AU313" i="74"/>
  <c r="AD313" i="74"/>
  <c r="AJ313" i="74"/>
  <c r="AO313" i="74"/>
  <c r="AT313" i="74"/>
  <c r="AF313" i="74"/>
  <c r="AK313" i="74"/>
  <c r="AP313" i="74"/>
  <c r="AV313" i="74"/>
  <c r="AG313" i="74"/>
  <c r="AL313" i="74"/>
  <c r="AR313" i="74"/>
  <c r="AW313" i="74"/>
  <c r="AN313" i="74"/>
  <c r="AS313" i="74"/>
  <c r="AX313" i="74"/>
  <c r="AH313" i="74"/>
  <c r="S313" i="74"/>
  <c r="T313" i="74"/>
  <c r="U313" i="74"/>
  <c r="R313" i="74"/>
  <c r="H313" i="74"/>
  <c r="AE309" i="74"/>
  <c r="AI309" i="74"/>
  <c r="AM309" i="74"/>
  <c r="AQ309" i="74"/>
  <c r="AU309" i="74"/>
  <c r="AH309" i="74"/>
  <c r="AN309" i="74"/>
  <c r="AS309" i="74"/>
  <c r="AX309" i="74"/>
  <c r="AD309" i="74"/>
  <c r="AJ309" i="74"/>
  <c r="AO309" i="74"/>
  <c r="AT309" i="74"/>
  <c r="AF309" i="74"/>
  <c r="AK309" i="74"/>
  <c r="AP309" i="74"/>
  <c r="AV309" i="74"/>
  <c r="AL309" i="74"/>
  <c r="AR309" i="74"/>
  <c r="AW309" i="74"/>
  <c r="AG309" i="74"/>
  <c r="S309" i="74"/>
  <c r="T309" i="74"/>
  <c r="U309" i="74"/>
  <c r="R309" i="74"/>
  <c r="H309" i="74"/>
  <c r="AE305" i="74"/>
  <c r="AI305" i="74"/>
  <c r="AM305" i="74"/>
  <c r="AQ305" i="74"/>
  <c r="AU305" i="74"/>
  <c r="AG305" i="74"/>
  <c r="AL305" i="74"/>
  <c r="AR305" i="74"/>
  <c r="AW305" i="74"/>
  <c r="AH305" i="74"/>
  <c r="AN305" i="74"/>
  <c r="AS305" i="74"/>
  <c r="AX305" i="74"/>
  <c r="AD305" i="74"/>
  <c r="AJ305" i="74"/>
  <c r="AO305" i="74"/>
  <c r="AT305" i="74"/>
  <c r="AK305" i="74"/>
  <c r="AP305" i="74"/>
  <c r="AV305" i="74"/>
  <c r="AF305" i="74"/>
  <c r="S305" i="74"/>
  <c r="T305" i="74"/>
  <c r="U305" i="74"/>
  <c r="R305" i="74"/>
  <c r="H305" i="74"/>
  <c r="AE301" i="74"/>
  <c r="AI301" i="74"/>
  <c r="AM301" i="74"/>
  <c r="AQ301" i="74"/>
  <c r="AU301" i="74"/>
  <c r="AF301" i="74"/>
  <c r="AK301" i="74"/>
  <c r="AP301" i="74"/>
  <c r="AV301" i="74"/>
  <c r="AG301" i="74"/>
  <c r="AL301" i="74"/>
  <c r="AR301" i="74"/>
  <c r="AW301" i="74"/>
  <c r="AH301" i="74"/>
  <c r="AN301" i="74"/>
  <c r="AS301" i="74"/>
  <c r="AX301" i="74"/>
  <c r="AJ301" i="74"/>
  <c r="AO301" i="74"/>
  <c r="AT301" i="74"/>
  <c r="AD301" i="74"/>
  <c r="S301" i="74"/>
  <c r="T301" i="74"/>
  <c r="U301" i="74"/>
  <c r="R301" i="74"/>
  <c r="H301" i="74"/>
  <c r="AE297" i="74"/>
  <c r="AI297" i="74"/>
  <c r="AM297" i="74"/>
  <c r="AQ297" i="74"/>
  <c r="AU297" i="74"/>
  <c r="AD297" i="74"/>
  <c r="AJ297" i="74"/>
  <c r="AO297" i="74"/>
  <c r="AT297" i="74"/>
  <c r="AF297" i="74"/>
  <c r="AK297" i="74"/>
  <c r="AP297" i="74"/>
  <c r="AV297" i="74"/>
  <c r="AG297" i="74"/>
  <c r="AL297" i="74"/>
  <c r="AR297" i="74"/>
  <c r="AW297" i="74"/>
  <c r="AH297" i="74"/>
  <c r="AN297" i="74"/>
  <c r="AS297" i="74"/>
  <c r="AX297" i="74"/>
  <c r="S297" i="74"/>
  <c r="T297" i="74"/>
  <c r="U297" i="74"/>
  <c r="R297" i="74"/>
  <c r="H297" i="74"/>
  <c r="AE293" i="74"/>
  <c r="AI293" i="74"/>
  <c r="AM293" i="74"/>
  <c r="AQ293" i="74"/>
  <c r="AU293" i="74"/>
  <c r="AH293" i="74"/>
  <c r="AN293" i="74"/>
  <c r="AS293" i="74"/>
  <c r="AX293" i="74"/>
  <c r="AD293" i="74"/>
  <c r="AJ293" i="74"/>
  <c r="AO293" i="74"/>
  <c r="AT293" i="74"/>
  <c r="AF293" i="74"/>
  <c r="AK293" i="74"/>
  <c r="AP293" i="74"/>
  <c r="AV293" i="74"/>
  <c r="AG293" i="74"/>
  <c r="AL293" i="74"/>
  <c r="AR293" i="74"/>
  <c r="AW293" i="74"/>
  <c r="S293" i="74"/>
  <c r="T293" i="74"/>
  <c r="U293" i="74"/>
  <c r="R293" i="74"/>
  <c r="H293" i="74"/>
  <c r="AE289" i="74"/>
  <c r="AI289" i="74"/>
  <c r="AM289" i="74"/>
  <c r="AQ289" i="74"/>
  <c r="AU289" i="74"/>
  <c r="AG289" i="74"/>
  <c r="AL289" i="74"/>
  <c r="AR289" i="74"/>
  <c r="AW289" i="74"/>
  <c r="AH289" i="74"/>
  <c r="AN289" i="74"/>
  <c r="AS289" i="74"/>
  <c r="AX289" i="74"/>
  <c r="AD289" i="74"/>
  <c r="AJ289" i="74"/>
  <c r="AO289" i="74"/>
  <c r="AT289" i="74"/>
  <c r="AF289" i="74"/>
  <c r="AK289" i="74"/>
  <c r="AP289" i="74"/>
  <c r="AV289" i="74"/>
  <c r="S289" i="74"/>
  <c r="T289" i="74"/>
  <c r="U289" i="74"/>
  <c r="R289" i="74"/>
  <c r="H289" i="74"/>
  <c r="AE285" i="74"/>
  <c r="AI285" i="74"/>
  <c r="AM285" i="74"/>
  <c r="AQ285" i="74"/>
  <c r="AU285" i="74"/>
  <c r="AF285" i="74"/>
  <c r="AK285" i="74"/>
  <c r="AP285" i="74"/>
  <c r="AV285" i="74"/>
  <c r="AG285" i="74"/>
  <c r="AL285" i="74"/>
  <c r="AR285" i="74"/>
  <c r="AW285" i="74"/>
  <c r="AH285" i="74"/>
  <c r="AN285" i="74"/>
  <c r="AS285" i="74"/>
  <c r="AX285" i="74"/>
  <c r="AD285" i="74"/>
  <c r="AJ285" i="74"/>
  <c r="AO285" i="74"/>
  <c r="AT285" i="74"/>
  <c r="S285" i="74"/>
  <c r="T285" i="74"/>
  <c r="U285" i="74"/>
  <c r="R285" i="74"/>
  <c r="H285" i="74"/>
  <c r="AE281" i="74"/>
  <c r="AI281" i="74"/>
  <c r="AM281" i="74"/>
  <c r="AQ281" i="74"/>
  <c r="AU281" i="74"/>
  <c r="AD281" i="74"/>
  <c r="AJ281" i="74"/>
  <c r="AO281" i="74"/>
  <c r="AT281" i="74"/>
  <c r="AF281" i="74"/>
  <c r="AK281" i="74"/>
  <c r="AP281" i="74"/>
  <c r="AV281" i="74"/>
  <c r="AG281" i="74"/>
  <c r="AL281" i="74"/>
  <c r="AR281" i="74"/>
  <c r="AW281" i="74"/>
  <c r="AX281" i="74"/>
  <c r="AH281" i="74"/>
  <c r="AN281" i="74"/>
  <c r="AS281" i="74"/>
  <c r="S281" i="74"/>
  <c r="T281" i="74"/>
  <c r="U281" i="74"/>
  <c r="R281" i="74"/>
  <c r="H281" i="74"/>
  <c r="AE277" i="74"/>
  <c r="AI277" i="74"/>
  <c r="AM277" i="74"/>
  <c r="AQ277" i="74"/>
  <c r="AU277" i="74"/>
  <c r="AH277" i="74"/>
  <c r="AN277" i="74"/>
  <c r="AS277" i="74"/>
  <c r="AX277" i="74"/>
  <c r="AD277" i="74"/>
  <c r="AJ277" i="74"/>
  <c r="AO277" i="74"/>
  <c r="AT277" i="74"/>
  <c r="AK277" i="74"/>
  <c r="AV277" i="74"/>
  <c r="AL277" i="74"/>
  <c r="AW277" i="74"/>
  <c r="AF277" i="74"/>
  <c r="AP277" i="74"/>
  <c r="AG277" i="74"/>
  <c r="AR277" i="74"/>
  <c r="S277" i="74"/>
  <c r="T277" i="74"/>
  <c r="U277" i="74"/>
  <c r="R277" i="74"/>
  <c r="H277" i="74"/>
  <c r="AE273" i="74"/>
  <c r="AI273" i="74"/>
  <c r="AM273" i="74"/>
  <c r="AQ273" i="74"/>
  <c r="AU273" i="74"/>
  <c r="AG273" i="74"/>
  <c r="AL273" i="74"/>
  <c r="AR273" i="74"/>
  <c r="AW273" i="74"/>
  <c r="AH273" i="74"/>
  <c r="AN273" i="74"/>
  <c r="AS273" i="74"/>
  <c r="AX273" i="74"/>
  <c r="AD273" i="74"/>
  <c r="AJ273" i="74"/>
  <c r="AO273" i="74"/>
  <c r="AT273" i="74"/>
  <c r="AK273" i="74"/>
  <c r="AP273" i="74"/>
  <c r="AV273" i="74"/>
  <c r="AF273" i="74"/>
  <c r="S273" i="74"/>
  <c r="T273" i="74"/>
  <c r="U273" i="74"/>
  <c r="R273" i="74"/>
  <c r="H273" i="74"/>
  <c r="AE269" i="74"/>
  <c r="AI269" i="74"/>
  <c r="AM269" i="74"/>
  <c r="AQ269" i="74"/>
  <c r="AU269" i="74"/>
  <c r="AF269" i="74"/>
  <c r="AK269" i="74"/>
  <c r="AP269" i="74"/>
  <c r="AV269" i="74"/>
  <c r="AG269" i="74"/>
  <c r="AL269" i="74"/>
  <c r="AR269" i="74"/>
  <c r="AW269" i="74"/>
  <c r="AH269" i="74"/>
  <c r="AN269" i="74"/>
  <c r="AS269" i="74"/>
  <c r="AX269" i="74"/>
  <c r="AJ269" i="74"/>
  <c r="AO269" i="74"/>
  <c r="AT269" i="74"/>
  <c r="AD269" i="74"/>
  <c r="S269" i="74"/>
  <c r="T269" i="74"/>
  <c r="U269" i="74"/>
  <c r="R269" i="74"/>
  <c r="H269" i="74"/>
  <c r="AE265" i="74"/>
  <c r="AI265" i="74"/>
  <c r="AM265" i="74"/>
  <c r="AQ265" i="74"/>
  <c r="AU265" i="74"/>
  <c r="AD265" i="74"/>
  <c r="AJ265" i="74"/>
  <c r="AO265" i="74"/>
  <c r="AT265" i="74"/>
  <c r="AF265" i="74"/>
  <c r="AK265" i="74"/>
  <c r="AP265" i="74"/>
  <c r="AV265" i="74"/>
  <c r="AG265" i="74"/>
  <c r="AL265" i="74"/>
  <c r="AR265" i="74"/>
  <c r="AW265" i="74"/>
  <c r="AH265" i="74"/>
  <c r="AN265" i="74"/>
  <c r="AS265" i="74"/>
  <c r="AX265" i="74"/>
  <c r="S265" i="74"/>
  <c r="T265" i="74"/>
  <c r="U265" i="74"/>
  <c r="R265" i="74"/>
  <c r="H265" i="74"/>
  <c r="AE261" i="74"/>
  <c r="AI261" i="74"/>
  <c r="AM261" i="74"/>
  <c r="AQ261" i="74"/>
  <c r="AU261" i="74"/>
  <c r="AH261" i="74"/>
  <c r="AN261" i="74"/>
  <c r="AS261" i="74"/>
  <c r="AX261" i="74"/>
  <c r="AD261" i="74"/>
  <c r="AJ261" i="74"/>
  <c r="AO261" i="74"/>
  <c r="AT261" i="74"/>
  <c r="AF261" i="74"/>
  <c r="AK261" i="74"/>
  <c r="AP261" i="74"/>
  <c r="AV261" i="74"/>
  <c r="AG261" i="74"/>
  <c r="AL261" i="74"/>
  <c r="AR261" i="74"/>
  <c r="AW261" i="74"/>
  <c r="S261" i="74"/>
  <c r="T261" i="74"/>
  <c r="U261" i="74"/>
  <c r="R261" i="74"/>
  <c r="H261" i="74"/>
  <c r="AE257" i="74"/>
  <c r="AI257" i="74"/>
  <c r="AM257" i="74"/>
  <c r="AQ257" i="74"/>
  <c r="AU257" i="74"/>
  <c r="AF257" i="74"/>
  <c r="AK257" i="74"/>
  <c r="AP257" i="74"/>
  <c r="AV257" i="74"/>
  <c r="AG257" i="74"/>
  <c r="AN257" i="74"/>
  <c r="AT257" i="74"/>
  <c r="AH257" i="74"/>
  <c r="AO257" i="74"/>
  <c r="AW257" i="74"/>
  <c r="AJ257" i="74"/>
  <c r="AR257" i="74"/>
  <c r="AX257" i="74"/>
  <c r="AL257" i="74"/>
  <c r="AS257" i="74"/>
  <c r="AD257" i="74"/>
  <c r="S257" i="74"/>
  <c r="T257" i="74"/>
  <c r="U257" i="74"/>
  <c r="R257" i="74"/>
  <c r="H257" i="74"/>
  <c r="AE253" i="74"/>
  <c r="AI253" i="74"/>
  <c r="AM253" i="74"/>
  <c r="AQ253" i="74"/>
  <c r="AU253" i="74"/>
  <c r="AD253" i="74"/>
  <c r="AJ253" i="74"/>
  <c r="AO253" i="74"/>
  <c r="AT253" i="74"/>
  <c r="AF253" i="74"/>
  <c r="AK253" i="74"/>
  <c r="AP253" i="74"/>
  <c r="AH253" i="74"/>
  <c r="AS253" i="74"/>
  <c r="AL253" i="74"/>
  <c r="AV253" i="74"/>
  <c r="AN253" i="74"/>
  <c r="AW253" i="74"/>
  <c r="AG253" i="74"/>
  <c r="AR253" i="74"/>
  <c r="AX253" i="74"/>
  <c r="S253" i="74"/>
  <c r="T253" i="74"/>
  <c r="U253" i="74"/>
  <c r="R253" i="74"/>
  <c r="H253" i="74"/>
  <c r="AD249" i="74"/>
  <c r="AH249" i="74"/>
  <c r="AL249" i="74"/>
  <c r="AP249" i="74"/>
  <c r="AT249" i="74"/>
  <c r="AX249" i="74"/>
  <c r="AE249" i="74"/>
  <c r="AI249" i="74"/>
  <c r="AM249" i="74"/>
  <c r="AQ249" i="74"/>
  <c r="AU249" i="74"/>
  <c r="AK249" i="74"/>
  <c r="AS249" i="74"/>
  <c r="AG249" i="74"/>
  <c r="AR249" i="74"/>
  <c r="AJ249" i="74"/>
  <c r="AV249" i="74"/>
  <c r="AF249" i="74"/>
  <c r="AN249" i="74"/>
  <c r="AO249" i="74"/>
  <c r="AW249" i="74"/>
  <c r="S249" i="74"/>
  <c r="T249" i="74"/>
  <c r="U249" i="74"/>
  <c r="R249" i="74"/>
  <c r="H249" i="74"/>
  <c r="AD245" i="74"/>
  <c r="AH245" i="74"/>
  <c r="AL245" i="74"/>
  <c r="AP245" i="74"/>
  <c r="AT245" i="74"/>
  <c r="AX245" i="74"/>
  <c r="AE245" i="74"/>
  <c r="AI245" i="74"/>
  <c r="AM245" i="74"/>
  <c r="AQ245" i="74"/>
  <c r="AU245" i="74"/>
  <c r="AG245" i="74"/>
  <c r="AO245" i="74"/>
  <c r="AW245" i="74"/>
  <c r="AF245" i="74"/>
  <c r="AR245" i="74"/>
  <c r="AJ245" i="74"/>
  <c r="AS245" i="74"/>
  <c r="AK245" i="74"/>
  <c r="AN245" i="74"/>
  <c r="AV245" i="74"/>
  <c r="S245" i="74"/>
  <c r="T245" i="74"/>
  <c r="U245" i="74"/>
  <c r="R245" i="74"/>
  <c r="H245" i="74"/>
  <c r="AD241" i="74"/>
  <c r="AH241" i="74"/>
  <c r="AL241" i="74"/>
  <c r="AP241" i="74"/>
  <c r="AT241" i="74"/>
  <c r="AX241" i="74"/>
  <c r="AE241" i="74"/>
  <c r="AI241" i="74"/>
  <c r="AM241" i="74"/>
  <c r="AQ241" i="74"/>
  <c r="AU241" i="74"/>
  <c r="AK241" i="74"/>
  <c r="AS241" i="74"/>
  <c r="AF241" i="74"/>
  <c r="AO241" i="74"/>
  <c r="AG241" i="74"/>
  <c r="AR241" i="74"/>
  <c r="AW241" i="74"/>
  <c r="AJ241" i="74"/>
  <c r="AN241" i="74"/>
  <c r="AV241" i="74"/>
  <c r="S241" i="74"/>
  <c r="T241" i="74"/>
  <c r="U241" i="74"/>
  <c r="R241" i="74"/>
  <c r="H241" i="74"/>
  <c r="AD237" i="74"/>
  <c r="AH237" i="74"/>
  <c r="AL237" i="74"/>
  <c r="AP237" i="74"/>
  <c r="AT237" i="74"/>
  <c r="AX237" i="74"/>
  <c r="AE237" i="74"/>
  <c r="AI237" i="74"/>
  <c r="AM237" i="74"/>
  <c r="AQ237" i="74"/>
  <c r="AU237" i="74"/>
  <c r="AG237" i="74"/>
  <c r="AO237" i="74"/>
  <c r="AW237" i="74"/>
  <c r="AN237" i="74"/>
  <c r="AF237" i="74"/>
  <c r="AR237" i="74"/>
  <c r="AV237" i="74"/>
  <c r="AJ237" i="74"/>
  <c r="AK237" i="74"/>
  <c r="AS237" i="74"/>
  <c r="S237" i="74"/>
  <c r="T237" i="74"/>
  <c r="U237" i="74"/>
  <c r="R237" i="74"/>
  <c r="H237" i="74"/>
  <c r="AD233" i="74"/>
  <c r="AH233" i="74"/>
  <c r="AL233" i="74"/>
  <c r="AP233" i="74"/>
  <c r="AT233" i="74"/>
  <c r="AX233" i="74"/>
  <c r="AE233" i="74"/>
  <c r="AI233" i="74"/>
  <c r="AM233" i="74"/>
  <c r="AQ233" i="74"/>
  <c r="AU233" i="74"/>
  <c r="AK233" i="74"/>
  <c r="AS233" i="74"/>
  <c r="AN233" i="74"/>
  <c r="AW233" i="74"/>
  <c r="AF233" i="74"/>
  <c r="AO233" i="74"/>
  <c r="AV233" i="74"/>
  <c r="AG233" i="74"/>
  <c r="AJ233" i="74"/>
  <c r="AR233" i="74"/>
  <c r="S233" i="74"/>
  <c r="T233" i="74"/>
  <c r="U233" i="74"/>
  <c r="R233" i="74"/>
  <c r="H233" i="74"/>
  <c r="AD229" i="74"/>
  <c r="AH229" i="74"/>
  <c r="AL229" i="74"/>
  <c r="AP229" i="74"/>
  <c r="AT229" i="74"/>
  <c r="AX229" i="74"/>
  <c r="AE229" i="74"/>
  <c r="AI229" i="74"/>
  <c r="AM229" i="74"/>
  <c r="AQ229" i="74"/>
  <c r="AU229" i="74"/>
  <c r="AG229" i="74"/>
  <c r="AO229" i="74"/>
  <c r="AW229" i="74"/>
  <c r="AK229" i="74"/>
  <c r="AV229" i="74"/>
  <c r="AN229" i="74"/>
  <c r="AS229" i="74"/>
  <c r="AF229" i="74"/>
  <c r="AJ229" i="74"/>
  <c r="AR229" i="74"/>
  <c r="S229" i="74"/>
  <c r="T229" i="74"/>
  <c r="U229" i="74"/>
  <c r="R229" i="74"/>
  <c r="H229" i="74"/>
  <c r="AD225" i="74"/>
  <c r="AH225" i="74"/>
  <c r="AL225" i="74"/>
  <c r="AP225" i="74"/>
  <c r="AT225" i="74"/>
  <c r="AX225" i="74"/>
  <c r="AE225" i="74"/>
  <c r="AI225" i="74"/>
  <c r="AM225" i="74"/>
  <c r="AQ225" i="74"/>
  <c r="AU225" i="74"/>
  <c r="AK225" i="74"/>
  <c r="AS225" i="74"/>
  <c r="AJ225" i="74"/>
  <c r="AV225" i="74"/>
  <c r="AN225" i="74"/>
  <c r="AW225" i="74"/>
  <c r="AR225" i="74"/>
  <c r="AF225" i="74"/>
  <c r="AG225" i="74"/>
  <c r="AO225" i="74"/>
  <c r="S225" i="74"/>
  <c r="T225" i="74"/>
  <c r="U225" i="74"/>
  <c r="R225" i="74"/>
  <c r="H225" i="74"/>
  <c r="AD221" i="74"/>
  <c r="AH221" i="74"/>
  <c r="AL221" i="74"/>
  <c r="AP221" i="74"/>
  <c r="AT221" i="74"/>
  <c r="AX221" i="74"/>
  <c r="AE221" i="74"/>
  <c r="AI221" i="74"/>
  <c r="AM221" i="74"/>
  <c r="AQ221" i="74"/>
  <c r="AU221" i="74"/>
  <c r="AG221" i="74"/>
  <c r="AO221" i="74"/>
  <c r="AW221" i="74"/>
  <c r="AJ221" i="74"/>
  <c r="AS221" i="74"/>
  <c r="AK221" i="74"/>
  <c r="AV221" i="74"/>
  <c r="AR221" i="74"/>
  <c r="AF221" i="74"/>
  <c r="AN221" i="74"/>
  <c r="S221" i="74"/>
  <c r="T221" i="74"/>
  <c r="U221" i="74"/>
  <c r="R221" i="74"/>
  <c r="H221" i="74"/>
  <c r="AD217" i="74"/>
  <c r="AH217" i="74"/>
  <c r="AL217" i="74"/>
  <c r="AP217" i="74"/>
  <c r="AT217" i="74"/>
  <c r="AX217" i="74"/>
  <c r="AE217" i="74"/>
  <c r="AI217" i="74"/>
  <c r="AM217" i="74"/>
  <c r="AQ217" i="74"/>
  <c r="AU217" i="74"/>
  <c r="AK217" i="74"/>
  <c r="AS217" i="74"/>
  <c r="AG217" i="74"/>
  <c r="AR217" i="74"/>
  <c r="AJ217" i="74"/>
  <c r="AV217" i="74"/>
  <c r="AO217" i="74"/>
  <c r="AW217" i="74"/>
  <c r="AF217" i="74"/>
  <c r="AN217" i="74"/>
  <c r="S217" i="74"/>
  <c r="T217" i="74"/>
  <c r="U217" i="74"/>
  <c r="R217" i="74"/>
  <c r="H217" i="74"/>
  <c r="Q8" i="74"/>
  <c r="J8" i="74"/>
  <c r="N8" i="74"/>
  <c r="K8" i="74"/>
  <c r="O8" i="74"/>
  <c r="L8" i="74"/>
  <c r="G8" i="74"/>
  <c r="I8" i="74"/>
  <c r="M8" i="74"/>
  <c r="AG10" i="74"/>
  <c r="AD10" i="74"/>
  <c r="AH10" i="74"/>
  <c r="AL10" i="74"/>
  <c r="AP10" i="74"/>
  <c r="AT10" i="74"/>
  <c r="AX10" i="74"/>
  <c r="AI10" i="74"/>
  <c r="AN10" i="74"/>
  <c r="AS10" i="74"/>
  <c r="AJ10" i="74"/>
  <c r="AO10" i="74"/>
  <c r="AU10" i="74"/>
  <c r="AE10" i="74"/>
  <c r="AK10" i="74"/>
  <c r="AQ10" i="74"/>
  <c r="AV10" i="74"/>
  <c r="AR10" i="74"/>
  <c r="AW10" i="74"/>
  <c r="AF10" i="74"/>
  <c r="AM10" i="74"/>
  <c r="S10" i="74"/>
  <c r="T10" i="74"/>
  <c r="U10" i="74"/>
  <c r="H10" i="74"/>
  <c r="R10" i="74"/>
  <c r="K481" i="74"/>
  <c r="O481" i="74"/>
  <c r="L481" i="74"/>
  <c r="G481" i="74"/>
  <c r="Q481" i="74"/>
  <c r="I481" i="74"/>
  <c r="M481" i="74"/>
  <c r="J481" i="74"/>
  <c r="N481" i="74"/>
  <c r="K477" i="74"/>
  <c r="O477" i="74"/>
  <c r="L477" i="74"/>
  <c r="G477" i="74"/>
  <c r="Q477" i="74"/>
  <c r="I477" i="74"/>
  <c r="M477" i="74"/>
  <c r="J477" i="74"/>
  <c r="N477" i="74"/>
  <c r="K473" i="74"/>
  <c r="O473" i="74"/>
  <c r="L473" i="74"/>
  <c r="G473" i="74"/>
  <c r="Q473" i="74"/>
  <c r="I473" i="74"/>
  <c r="M473" i="74"/>
  <c r="J473" i="74"/>
  <c r="N473" i="74"/>
  <c r="K469" i="74"/>
  <c r="O469" i="74"/>
  <c r="L469" i="74"/>
  <c r="G469" i="74"/>
  <c r="Q469" i="74"/>
  <c r="I469" i="74"/>
  <c r="M469" i="74"/>
  <c r="J469" i="74"/>
  <c r="N469" i="74"/>
  <c r="K465" i="74"/>
  <c r="O465" i="74"/>
  <c r="L465" i="74"/>
  <c r="G465" i="74"/>
  <c r="Q465" i="74"/>
  <c r="I465" i="74"/>
  <c r="M465" i="74"/>
  <c r="J465" i="74"/>
  <c r="N465" i="74"/>
  <c r="K461" i="74"/>
  <c r="O461" i="74"/>
  <c r="L461" i="74"/>
  <c r="G461" i="74"/>
  <c r="Q461" i="74"/>
  <c r="I461" i="74"/>
  <c r="M461" i="74"/>
  <c r="J461" i="74"/>
  <c r="N461" i="74"/>
  <c r="K457" i="74"/>
  <c r="O457" i="74"/>
  <c r="L457" i="74"/>
  <c r="G457" i="74"/>
  <c r="Q457" i="74"/>
  <c r="I457" i="74"/>
  <c r="M457" i="74"/>
  <c r="J457" i="74"/>
  <c r="N457" i="74"/>
  <c r="K453" i="74"/>
  <c r="O453" i="74"/>
  <c r="L453" i="74"/>
  <c r="G453" i="74"/>
  <c r="Q453" i="74"/>
  <c r="I453" i="74"/>
  <c r="M453" i="74"/>
  <c r="J453" i="74"/>
  <c r="N453" i="74"/>
  <c r="K449" i="74"/>
  <c r="O449" i="74"/>
  <c r="L449" i="74"/>
  <c r="G449" i="74"/>
  <c r="Q449" i="74"/>
  <c r="I449" i="74"/>
  <c r="M449" i="74"/>
  <c r="J449" i="74"/>
  <c r="N449" i="74"/>
  <c r="K445" i="74"/>
  <c r="O445" i="74"/>
  <c r="L445" i="74"/>
  <c r="G445" i="74"/>
  <c r="Q445" i="74"/>
  <c r="I445" i="74"/>
  <c r="M445" i="74"/>
  <c r="J445" i="74"/>
  <c r="N445" i="74"/>
  <c r="K441" i="74"/>
  <c r="O441" i="74"/>
  <c r="L441" i="74"/>
  <c r="G441" i="74"/>
  <c r="Q441" i="74"/>
  <c r="I441" i="74"/>
  <c r="M441" i="74"/>
  <c r="J441" i="74"/>
  <c r="N441" i="74"/>
  <c r="K437" i="74"/>
  <c r="O437" i="74"/>
  <c r="L437" i="74"/>
  <c r="G437" i="74"/>
  <c r="Q437" i="74"/>
  <c r="I437" i="74"/>
  <c r="M437" i="74"/>
  <c r="J437" i="74"/>
  <c r="N437" i="74"/>
  <c r="K433" i="74"/>
  <c r="O433" i="74"/>
  <c r="L433" i="74"/>
  <c r="G433" i="74"/>
  <c r="Q433" i="74"/>
  <c r="I433" i="74"/>
  <c r="M433" i="74"/>
  <c r="J433" i="74"/>
  <c r="N433" i="74"/>
  <c r="K429" i="74"/>
  <c r="O429" i="74"/>
  <c r="L429" i="74"/>
  <c r="G429" i="74"/>
  <c r="Q429" i="74"/>
  <c r="I429" i="74"/>
  <c r="M429" i="74"/>
  <c r="J429" i="74"/>
  <c r="N429" i="74"/>
  <c r="K425" i="74"/>
  <c r="O425" i="74"/>
  <c r="L425" i="74"/>
  <c r="G425" i="74"/>
  <c r="Q425" i="74"/>
  <c r="I425" i="74"/>
  <c r="M425" i="74"/>
  <c r="J425" i="74"/>
  <c r="N425" i="74"/>
  <c r="K421" i="74"/>
  <c r="O421" i="74"/>
  <c r="L421" i="74"/>
  <c r="G421" i="74"/>
  <c r="Q421" i="74"/>
  <c r="I421" i="74"/>
  <c r="M421" i="74"/>
  <c r="J421" i="74"/>
  <c r="N421" i="74"/>
  <c r="K417" i="74"/>
  <c r="O417" i="74"/>
  <c r="L417" i="74"/>
  <c r="G417" i="74"/>
  <c r="Q417" i="74"/>
  <c r="I417" i="74"/>
  <c r="M417" i="74"/>
  <c r="J417" i="74"/>
  <c r="N417" i="74"/>
  <c r="K413" i="74"/>
  <c r="O413" i="74"/>
  <c r="L413" i="74"/>
  <c r="G413" i="74"/>
  <c r="Q413" i="74"/>
  <c r="I413" i="74"/>
  <c r="M413" i="74"/>
  <c r="J413" i="74"/>
  <c r="N413" i="74"/>
  <c r="K409" i="74"/>
  <c r="O409" i="74"/>
  <c r="L409" i="74"/>
  <c r="G409" i="74"/>
  <c r="Q409" i="74"/>
  <c r="I409" i="74"/>
  <c r="M409" i="74"/>
  <c r="J409" i="74"/>
  <c r="N409" i="74"/>
  <c r="K405" i="74"/>
  <c r="O405" i="74"/>
  <c r="L405" i="74"/>
  <c r="G405" i="74"/>
  <c r="Q405" i="74"/>
  <c r="I405" i="74"/>
  <c r="M405" i="74"/>
  <c r="J405" i="74"/>
  <c r="N405" i="74"/>
  <c r="K401" i="74"/>
  <c r="O401" i="74"/>
  <c r="L401" i="74"/>
  <c r="G401" i="74"/>
  <c r="Q401" i="74"/>
  <c r="I401" i="74"/>
  <c r="M401" i="74"/>
  <c r="J401" i="74"/>
  <c r="N401" i="74"/>
  <c r="K397" i="74"/>
  <c r="O397" i="74"/>
  <c r="L397" i="74"/>
  <c r="G397" i="74"/>
  <c r="Q397" i="74"/>
  <c r="I397" i="74"/>
  <c r="M397" i="74"/>
  <c r="J397" i="74"/>
  <c r="N397" i="74"/>
  <c r="K393" i="74"/>
  <c r="O393" i="74"/>
  <c r="L393" i="74"/>
  <c r="G393" i="74"/>
  <c r="Q393" i="74"/>
  <c r="I393" i="74"/>
  <c r="M393" i="74"/>
  <c r="J393" i="74"/>
  <c r="N393" i="74"/>
  <c r="K389" i="74"/>
  <c r="O389" i="74"/>
  <c r="L389" i="74"/>
  <c r="G389" i="74"/>
  <c r="Q389" i="74"/>
  <c r="I389" i="74"/>
  <c r="M389" i="74"/>
  <c r="J389" i="74"/>
  <c r="N389" i="74"/>
  <c r="K385" i="74"/>
  <c r="O385" i="74"/>
  <c r="L385" i="74"/>
  <c r="G385" i="74"/>
  <c r="Q385" i="74"/>
  <c r="I385" i="74"/>
  <c r="M385" i="74"/>
  <c r="J385" i="74"/>
  <c r="N385" i="74"/>
  <c r="K381" i="74"/>
  <c r="O381" i="74"/>
  <c r="L381" i="74"/>
  <c r="G381" i="74"/>
  <c r="Q381" i="74"/>
  <c r="I381" i="74"/>
  <c r="M381" i="74"/>
  <c r="J381" i="74"/>
  <c r="N381" i="74"/>
  <c r="K377" i="74"/>
  <c r="O377" i="74"/>
  <c r="L377" i="74"/>
  <c r="G377" i="74"/>
  <c r="Q377" i="74"/>
  <c r="I377" i="74"/>
  <c r="M377" i="74"/>
  <c r="J377" i="74"/>
  <c r="N377" i="74"/>
  <c r="K373" i="74"/>
  <c r="O373" i="74"/>
  <c r="L373" i="74"/>
  <c r="G373" i="74"/>
  <c r="Q373" i="74"/>
  <c r="I373" i="74"/>
  <c r="M373" i="74"/>
  <c r="J373" i="74"/>
  <c r="N373" i="74"/>
  <c r="K369" i="74"/>
  <c r="O369" i="74"/>
  <c r="L369" i="74"/>
  <c r="G369" i="74"/>
  <c r="Q369" i="74"/>
  <c r="I369" i="74"/>
  <c r="M369" i="74"/>
  <c r="J369" i="74"/>
  <c r="N369" i="74"/>
  <c r="K365" i="74"/>
  <c r="O365" i="74"/>
  <c r="L365" i="74"/>
  <c r="G365" i="74"/>
  <c r="Q365" i="74"/>
  <c r="I365" i="74"/>
  <c r="M365" i="74"/>
  <c r="J365" i="74"/>
  <c r="N365" i="74"/>
  <c r="K361" i="74"/>
  <c r="O361" i="74"/>
  <c r="L361" i="74"/>
  <c r="G361" i="74"/>
  <c r="Q361" i="74"/>
  <c r="I361" i="74"/>
  <c r="M361" i="74"/>
  <c r="J361" i="74"/>
  <c r="N361" i="74"/>
  <c r="K357" i="74"/>
  <c r="O357" i="74"/>
  <c r="L357" i="74"/>
  <c r="G357" i="74"/>
  <c r="Q357" i="74"/>
  <c r="I357" i="74"/>
  <c r="M357" i="74"/>
  <c r="J357" i="74"/>
  <c r="N357" i="74"/>
  <c r="K353" i="74"/>
  <c r="O353" i="74"/>
  <c r="L353" i="74"/>
  <c r="G353" i="74"/>
  <c r="Q353" i="74"/>
  <c r="I353" i="74"/>
  <c r="M353" i="74"/>
  <c r="J353" i="74"/>
  <c r="N353" i="74"/>
  <c r="K349" i="74"/>
  <c r="O349" i="74"/>
  <c r="L349" i="74"/>
  <c r="G349" i="74"/>
  <c r="Q349" i="74"/>
  <c r="I349" i="74"/>
  <c r="M349" i="74"/>
  <c r="J349" i="74"/>
  <c r="N349" i="74"/>
  <c r="K345" i="74"/>
  <c r="O345" i="74"/>
  <c r="L345" i="74"/>
  <c r="G345" i="74"/>
  <c r="Q345" i="74"/>
  <c r="I345" i="74"/>
  <c r="M345" i="74"/>
  <c r="J345" i="74"/>
  <c r="N345" i="74"/>
  <c r="K341" i="74"/>
  <c r="O341" i="74"/>
  <c r="L341" i="74"/>
  <c r="G341" i="74"/>
  <c r="Q341" i="74"/>
  <c r="I341" i="74"/>
  <c r="M341" i="74"/>
  <c r="J341" i="74"/>
  <c r="N341" i="74"/>
  <c r="K337" i="74"/>
  <c r="O337" i="74"/>
  <c r="L337" i="74"/>
  <c r="G337" i="74"/>
  <c r="Q337" i="74"/>
  <c r="I337" i="74"/>
  <c r="M337" i="74"/>
  <c r="J337" i="74"/>
  <c r="N337" i="74"/>
  <c r="K333" i="74"/>
  <c r="O333" i="74"/>
  <c r="L333" i="74"/>
  <c r="G333" i="74"/>
  <c r="Q333" i="74"/>
  <c r="I333" i="74"/>
  <c r="M333" i="74"/>
  <c r="J333" i="74"/>
  <c r="N333" i="74"/>
  <c r="K329" i="74"/>
  <c r="O329" i="74"/>
  <c r="L329" i="74"/>
  <c r="G329" i="74"/>
  <c r="Q329" i="74"/>
  <c r="I329" i="74"/>
  <c r="M329" i="74"/>
  <c r="J329" i="74"/>
  <c r="N329" i="74"/>
  <c r="K325" i="74"/>
  <c r="O325" i="74"/>
  <c r="L325" i="74"/>
  <c r="G325" i="74"/>
  <c r="Q325" i="74"/>
  <c r="I325" i="74"/>
  <c r="M325" i="74"/>
  <c r="J325" i="74"/>
  <c r="N325" i="74"/>
  <c r="K321" i="74"/>
  <c r="O321" i="74"/>
  <c r="L321" i="74"/>
  <c r="G321" i="74"/>
  <c r="Q321" i="74"/>
  <c r="I321" i="74"/>
  <c r="M321" i="74"/>
  <c r="J321" i="74"/>
  <c r="N321" i="74"/>
  <c r="K317" i="74"/>
  <c r="O317" i="74"/>
  <c r="L317" i="74"/>
  <c r="G317" i="74"/>
  <c r="Q317" i="74"/>
  <c r="I317" i="74"/>
  <c r="M317" i="74"/>
  <c r="J317" i="74"/>
  <c r="N317" i="74"/>
  <c r="K313" i="74"/>
  <c r="O313" i="74"/>
  <c r="L313" i="74"/>
  <c r="G313" i="74"/>
  <c r="Q313" i="74"/>
  <c r="I313" i="74"/>
  <c r="M313" i="74"/>
  <c r="J313" i="74"/>
  <c r="N313" i="74"/>
  <c r="K309" i="74"/>
  <c r="O309" i="74"/>
  <c r="L309" i="74"/>
  <c r="G309" i="74"/>
  <c r="Q309" i="74"/>
  <c r="I309" i="74"/>
  <c r="M309" i="74"/>
  <c r="J309" i="74"/>
  <c r="N309" i="74"/>
  <c r="K305" i="74"/>
  <c r="O305" i="74"/>
  <c r="L305" i="74"/>
  <c r="G305" i="74"/>
  <c r="Q305" i="74"/>
  <c r="I305" i="74"/>
  <c r="M305" i="74"/>
  <c r="J305" i="74"/>
  <c r="N305" i="74"/>
  <c r="K301" i="74"/>
  <c r="O301" i="74"/>
  <c r="L301" i="74"/>
  <c r="G301" i="74"/>
  <c r="Q301" i="74"/>
  <c r="I301" i="74"/>
  <c r="M301" i="74"/>
  <c r="J301" i="74"/>
  <c r="N301" i="74"/>
  <c r="K297" i="74"/>
  <c r="O297" i="74"/>
  <c r="L297" i="74"/>
  <c r="G297" i="74"/>
  <c r="Q297" i="74"/>
  <c r="I297" i="74"/>
  <c r="M297" i="74"/>
  <c r="J297" i="74"/>
  <c r="N297" i="74"/>
  <c r="K293" i="74"/>
  <c r="O293" i="74"/>
  <c r="L293" i="74"/>
  <c r="G293" i="74"/>
  <c r="Q293" i="74"/>
  <c r="I293" i="74"/>
  <c r="M293" i="74"/>
  <c r="J293" i="74"/>
  <c r="N293" i="74"/>
  <c r="F293" i="74"/>
  <c r="K289" i="74"/>
  <c r="O289" i="74"/>
  <c r="L289" i="74"/>
  <c r="G289" i="74"/>
  <c r="Q289" i="74"/>
  <c r="I289" i="74"/>
  <c r="M289" i="74"/>
  <c r="J289" i="74"/>
  <c r="N289" i="74"/>
  <c r="F289" i="74"/>
  <c r="K285" i="74"/>
  <c r="O285" i="74"/>
  <c r="L285" i="74"/>
  <c r="G285" i="74"/>
  <c r="Q285" i="74"/>
  <c r="I285" i="74"/>
  <c r="M285" i="74"/>
  <c r="J285" i="74"/>
  <c r="N285" i="74"/>
  <c r="F285" i="74"/>
  <c r="K281" i="74"/>
  <c r="O281" i="74"/>
  <c r="L281" i="74"/>
  <c r="G281" i="74"/>
  <c r="Q281" i="74"/>
  <c r="I281" i="74"/>
  <c r="M281" i="74"/>
  <c r="J281" i="74"/>
  <c r="N281" i="74"/>
  <c r="F281" i="74"/>
  <c r="K277" i="74"/>
  <c r="O277" i="74"/>
  <c r="L277" i="74"/>
  <c r="G277" i="74"/>
  <c r="Q277" i="74"/>
  <c r="I277" i="74"/>
  <c r="M277" i="74"/>
  <c r="J277" i="74"/>
  <c r="N277" i="74"/>
  <c r="K273" i="74"/>
  <c r="O273" i="74"/>
  <c r="F273" i="74"/>
  <c r="L273" i="74"/>
  <c r="G273" i="74"/>
  <c r="Q273" i="74"/>
  <c r="I273" i="74"/>
  <c r="M273" i="74"/>
  <c r="J273" i="74"/>
  <c r="N273" i="74"/>
  <c r="K269" i="74"/>
  <c r="O269" i="74"/>
  <c r="L269" i="74"/>
  <c r="G269" i="74"/>
  <c r="Q269" i="74"/>
  <c r="I269" i="74"/>
  <c r="M269" i="74"/>
  <c r="F269" i="74"/>
  <c r="J269" i="74"/>
  <c r="N269" i="74"/>
  <c r="K265" i="74"/>
  <c r="O265" i="74"/>
  <c r="F265" i="74"/>
  <c r="L265" i="74"/>
  <c r="G265" i="74"/>
  <c r="Q265" i="74"/>
  <c r="I265" i="74"/>
  <c r="M265" i="74"/>
  <c r="J265" i="74"/>
  <c r="N265" i="74"/>
  <c r="K261" i="74"/>
  <c r="O261" i="74"/>
  <c r="L261" i="74"/>
  <c r="G261" i="74"/>
  <c r="Q261" i="74"/>
  <c r="I261" i="74"/>
  <c r="M261" i="74"/>
  <c r="J261" i="74"/>
  <c r="N261" i="74"/>
  <c r="K257" i="74"/>
  <c r="O257" i="74"/>
  <c r="L257" i="74"/>
  <c r="G257" i="74"/>
  <c r="Q257" i="74"/>
  <c r="I257" i="74"/>
  <c r="M257" i="74"/>
  <c r="J257" i="74"/>
  <c r="N257" i="74"/>
  <c r="F257" i="74"/>
  <c r="K253" i="74"/>
  <c r="O253" i="74"/>
  <c r="L253" i="74"/>
  <c r="G253" i="74"/>
  <c r="Q253" i="74"/>
  <c r="I253" i="74"/>
  <c r="M253" i="74"/>
  <c r="J253" i="74"/>
  <c r="N253" i="74"/>
  <c r="K249" i="74"/>
  <c r="O249" i="74"/>
  <c r="F249" i="74"/>
  <c r="L249" i="74"/>
  <c r="G249" i="74"/>
  <c r="Q249" i="74"/>
  <c r="I249" i="74"/>
  <c r="M249" i="74"/>
  <c r="J249" i="74"/>
  <c r="N249" i="74"/>
  <c r="K245" i="74"/>
  <c r="O245" i="74"/>
  <c r="L245" i="74"/>
  <c r="G245" i="74"/>
  <c r="Q245" i="74"/>
  <c r="I245" i="74"/>
  <c r="M245" i="74"/>
  <c r="J245" i="74"/>
  <c r="N245" i="74"/>
  <c r="K241" i="74"/>
  <c r="O241" i="74"/>
  <c r="L241" i="74"/>
  <c r="G241" i="74"/>
  <c r="Q241" i="74"/>
  <c r="I241" i="74"/>
  <c r="M241" i="74"/>
  <c r="J241" i="74"/>
  <c r="N241" i="74"/>
  <c r="K237" i="74"/>
  <c r="O237" i="74"/>
  <c r="L237" i="74"/>
  <c r="G237" i="74"/>
  <c r="Q237" i="74"/>
  <c r="I237" i="74"/>
  <c r="M237" i="74"/>
  <c r="J237" i="74"/>
  <c r="N237" i="74"/>
  <c r="K233" i="74"/>
  <c r="O233" i="74"/>
  <c r="L233" i="74"/>
  <c r="G233" i="74"/>
  <c r="Q233" i="74"/>
  <c r="I233" i="74"/>
  <c r="M233" i="74"/>
  <c r="J233" i="74"/>
  <c r="N233" i="74"/>
  <c r="K229" i="74"/>
  <c r="O229" i="74"/>
  <c r="L229" i="74"/>
  <c r="G229" i="74"/>
  <c r="Q229" i="74"/>
  <c r="I229" i="74"/>
  <c r="M229" i="74"/>
  <c r="J229" i="74"/>
  <c r="N229" i="74"/>
  <c r="K225" i="74"/>
  <c r="O225" i="74"/>
  <c r="L225" i="74"/>
  <c r="G225" i="74"/>
  <c r="Q225" i="74"/>
  <c r="I225" i="74"/>
  <c r="M225" i="74"/>
  <c r="J225" i="74"/>
  <c r="N225" i="74"/>
  <c r="K221" i="74"/>
  <c r="O221" i="74"/>
  <c r="L221" i="74"/>
  <c r="G221" i="74"/>
  <c r="Q221" i="74"/>
  <c r="I221" i="74"/>
  <c r="M221" i="74"/>
  <c r="J221" i="74"/>
  <c r="N221" i="74"/>
  <c r="K217" i="74"/>
  <c r="O217" i="74"/>
  <c r="L217" i="74"/>
  <c r="G217" i="74"/>
  <c r="Q217" i="74"/>
  <c r="I217" i="74"/>
  <c r="M217" i="74"/>
  <c r="J217" i="74"/>
  <c r="N217" i="74"/>
  <c r="K213" i="74"/>
  <c r="O213" i="74"/>
  <c r="L213" i="74"/>
  <c r="G213" i="74"/>
  <c r="Q213" i="74"/>
  <c r="I213" i="74"/>
  <c r="M213" i="74"/>
  <c r="J213" i="74"/>
  <c r="N213" i="74"/>
  <c r="K209" i="74"/>
  <c r="O209" i="74"/>
  <c r="L209" i="74"/>
  <c r="G209" i="74"/>
  <c r="Q209" i="74"/>
  <c r="I209" i="74"/>
  <c r="M209" i="74"/>
  <c r="J209" i="74"/>
  <c r="N209" i="74"/>
  <c r="K205" i="74"/>
  <c r="O205" i="74"/>
  <c r="L205" i="74"/>
  <c r="G205" i="74"/>
  <c r="Q205" i="74"/>
  <c r="I205" i="74"/>
  <c r="M205" i="74"/>
  <c r="J205" i="74"/>
  <c r="N205" i="74"/>
  <c r="K201" i="74"/>
  <c r="O201" i="74"/>
  <c r="L201" i="74"/>
  <c r="G201" i="74"/>
  <c r="Q201" i="74"/>
  <c r="I201" i="74"/>
  <c r="M201" i="74"/>
  <c r="J201" i="74"/>
  <c r="N201" i="74"/>
  <c r="K197" i="74"/>
  <c r="O197" i="74"/>
  <c r="L197" i="74"/>
  <c r="G197" i="74"/>
  <c r="Q197" i="74"/>
  <c r="I197" i="74"/>
  <c r="M197" i="74"/>
  <c r="J197" i="74"/>
  <c r="N197" i="74"/>
  <c r="K193" i="74"/>
  <c r="O193" i="74"/>
  <c r="L193" i="74"/>
  <c r="G193" i="74"/>
  <c r="Q193" i="74"/>
  <c r="I193" i="74"/>
  <c r="M193" i="74"/>
  <c r="J193" i="74"/>
  <c r="N193" i="74"/>
  <c r="K189" i="74"/>
  <c r="O189" i="74"/>
  <c r="L189" i="74"/>
  <c r="G189" i="74"/>
  <c r="Q189" i="74"/>
  <c r="I189" i="74"/>
  <c r="M189" i="74"/>
  <c r="J189" i="74"/>
  <c r="N189" i="74"/>
  <c r="K185" i="74"/>
  <c r="O185" i="74"/>
  <c r="L185" i="74"/>
  <c r="G185" i="74"/>
  <c r="Q185" i="74"/>
  <c r="I185" i="74"/>
  <c r="M185" i="74"/>
  <c r="J185" i="74"/>
  <c r="N185" i="74"/>
  <c r="K181" i="74"/>
  <c r="O181" i="74"/>
  <c r="L181" i="74"/>
  <c r="G181" i="74"/>
  <c r="Q181" i="74"/>
  <c r="I181" i="74"/>
  <c r="M181" i="74"/>
  <c r="J181" i="74"/>
  <c r="N181" i="74"/>
  <c r="K177" i="74"/>
  <c r="O177" i="74"/>
  <c r="L177" i="74"/>
  <c r="G177" i="74"/>
  <c r="Q177" i="74"/>
  <c r="I177" i="74"/>
  <c r="M177" i="74"/>
  <c r="J177" i="74"/>
  <c r="N177" i="74"/>
  <c r="K173" i="74"/>
  <c r="O173" i="74"/>
  <c r="L173" i="74"/>
  <c r="G173" i="74"/>
  <c r="Q173" i="74"/>
  <c r="I173" i="74"/>
  <c r="M173" i="74"/>
  <c r="J173" i="74"/>
  <c r="N173" i="74"/>
  <c r="K169" i="74"/>
  <c r="O169" i="74"/>
  <c r="L169" i="74"/>
  <c r="G169" i="74"/>
  <c r="Q169" i="74"/>
  <c r="I169" i="74"/>
  <c r="M169" i="74"/>
  <c r="J169" i="74"/>
  <c r="N169" i="74"/>
  <c r="K165" i="74"/>
  <c r="O165" i="74"/>
  <c r="L165" i="74"/>
  <c r="G165" i="74"/>
  <c r="Q165" i="74"/>
  <c r="I165" i="74"/>
  <c r="M165" i="74"/>
  <c r="J165" i="74"/>
  <c r="N165" i="74"/>
  <c r="K161" i="74"/>
  <c r="O161" i="74"/>
  <c r="L161" i="74"/>
  <c r="G161" i="74"/>
  <c r="Q161" i="74"/>
  <c r="I161" i="74"/>
  <c r="M161" i="74"/>
  <c r="J161" i="74"/>
  <c r="N161" i="74"/>
  <c r="F161" i="74"/>
  <c r="K157" i="74"/>
  <c r="O157" i="74"/>
  <c r="L157" i="74"/>
  <c r="G157" i="74"/>
  <c r="Q157" i="74"/>
  <c r="I157" i="74"/>
  <c r="M157" i="74"/>
  <c r="J157" i="74"/>
  <c r="N157" i="74"/>
  <c r="K153" i="74"/>
  <c r="O153" i="74"/>
  <c r="L153" i="74"/>
  <c r="G153" i="74"/>
  <c r="Q153" i="74"/>
  <c r="I153" i="74"/>
  <c r="M153" i="74"/>
  <c r="J153" i="74"/>
  <c r="N153" i="74"/>
  <c r="K149" i="74"/>
  <c r="O149" i="74"/>
  <c r="L149" i="74"/>
  <c r="G149" i="74"/>
  <c r="Q149" i="74"/>
  <c r="I149" i="74"/>
  <c r="M149" i="74"/>
  <c r="J149" i="74"/>
  <c r="N149" i="74"/>
  <c r="K145" i="74"/>
  <c r="O145" i="74"/>
  <c r="L145" i="74"/>
  <c r="G145" i="74"/>
  <c r="Q145" i="74"/>
  <c r="I145" i="74"/>
  <c r="M145" i="74"/>
  <c r="J145" i="74"/>
  <c r="N145" i="74"/>
  <c r="K141" i="74"/>
  <c r="O141" i="74"/>
  <c r="L141" i="74"/>
  <c r="G141" i="74"/>
  <c r="Q141" i="74"/>
  <c r="I141" i="74"/>
  <c r="M141" i="74"/>
  <c r="J141" i="74"/>
  <c r="N141" i="74"/>
  <c r="K137" i="74"/>
  <c r="O137" i="74"/>
  <c r="L137" i="74"/>
  <c r="G137" i="74"/>
  <c r="Q137" i="74"/>
  <c r="I137" i="74"/>
  <c r="M137" i="74"/>
  <c r="J137" i="74"/>
  <c r="N137" i="74"/>
  <c r="K133" i="74"/>
  <c r="O133" i="74"/>
  <c r="L133" i="74"/>
  <c r="G133" i="74"/>
  <c r="Q133" i="74"/>
  <c r="I133" i="74"/>
  <c r="M133" i="74"/>
  <c r="J133" i="74"/>
  <c r="N133" i="74"/>
  <c r="K129" i="74"/>
  <c r="O129" i="74"/>
  <c r="L129" i="74"/>
  <c r="G129" i="74"/>
  <c r="Q129" i="74"/>
  <c r="I129" i="74"/>
  <c r="M129" i="74"/>
  <c r="J129" i="74"/>
  <c r="N129" i="74"/>
  <c r="K125" i="74"/>
  <c r="O125" i="74"/>
  <c r="L125" i="74"/>
  <c r="G125" i="74"/>
  <c r="Q125" i="74"/>
  <c r="I125" i="74"/>
  <c r="M125" i="74"/>
  <c r="J125" i="74"/>
  <c r="N125" i="74"/>
  <c r="K121" i="74"/>
  <c r="O121" i="74"/>
  <c r="L121" i="74"/>
  <c r="G121" i="74"/>
  <c r="Q121" i="74"/>
  <c r="I121" i="74"/>
  <c r="M121" i="74"/>
  <c r="J121" i="74"/>
  <c r="N121" i="74"/>
  <c r="K117" i="74"/>
  <c r="O117" i="74"/>
  <c r="L117" i="74"/>
  <c r="G117" i="74"/>
  <c r="Q117" i="74"/>
  <c r="I117" i="74"/>
  <c r="M117" i="74"/>
  <c r="J117" i="74"/>
  <c r="N117" i="74"/>
  <c r="K113" i="74"/>
  <c r="O113" i="74"/>
  <c r="F113" i="74"/>
  <c r="L113" i="74"/>
  <c r="G113" i="74"/>
  <c r="Q113" i="74"/>
  <c r="I113" i="74"/>
  <c r="M113" i="74"/>
  <c r="J113" i="74"/>
  <c r="N113" i="74"/>
  <c r="K109" i="74"/>
  <c r="O109" i="74"/>
  <c r="L109" i="74"/>
  <c r="G109" i="74"/>
  <c r="Q109" i="74"/>
  <c r="I109" i="74"/>
  <c r="M109" i="74"/>
  <c r="J109" i="74"/>
  <c r="N109" i="74"/>
  <c r="K105" i="74"/>
  <c r="O105" i="74"/>
  <c r="L105" i="74"/>
  <c r="G105" i="74"/>
  <c r="Q105" i="74"/>
  <c r="I105" i="74"/>
  <c r="M105" i="74"/>
  <c r="J105" i="74"/>
  <c r="N105" i="74"/>
  <c r="K101" i="74"/>
  <c r="O101" i="74"/>
  <c r="L101" i="74"/>
  <c r="G101" i="74"/>
  <c r="Q101" i="74"/>
  <c r="I101" i="74"/>
  <c r="M101" i="74"/>
  <c r="J101" i="74"/>
  <c r="N101" i="74"/>
  <c r="K97" i="74"/>
  <c r="O97" i="74"/>
  <c r="L97" i="74"/>
  <c r="G97" i="74"/>
  <c r="Q97" i="74"/>
  <c r="I97" i="74"/>
  <c r="M97" i="74"/>
  <c r="J97" i="74"/>
  <c r="N97" i="74"/>
  <c r="K93" i="74"/>
  <c r="O93" i="74"/>
  <c r="L93" i="74"/>
  <c r="G93" i="74"/>
  <c r="Q93" i="74"/>
  <c r="I93" i="74"/>
  <c r="M93" i="74"/>
  <c r="J93" i="74"/>
  <c r="N93" i="74"/>
  <c r="K89" i="74"/>
  <c r="O89" i="74"/>
  <c r="L89" i="74"/>
  <c r="G89" i="74"/>
  <c r="Q89" i="74"/>
  <c r="I89" i="74"/>
  <c r="M89" i="74"/>
  <c r="J89" i="74"/>
  <c r="N89" i="74"/>
  <c r="K85" i="74"/>
  <c r="O85" i="74"/>
  <c r="L85" i="74"/>
  <c r="G85" i="74"/>
  <c r="Q85" i="74"/>
  <c r="I85" i="74"/>
  <c r="M85" i="74"/>
  <c r="F85" i="74"/>
  <c r="J85" i="74"/>
  <c r="N85" i="74"/>
  <c r="K81" i="74"/>
  <c r="O81" i="74"/>
  <c r="L81" i="74"/>
  <c r="G81" i="74"/>
  <c r="Q81" i="74"/>
  <c r="I81" i="74"/>
  <c r="M81" i="74"/>
  <c r="J81" i="74"/>
  <c r="N81" i="74"/>
  <c r="K77" i="74"/>
  <c r="O77" i="74"/>
  <c r="L77" i="74"/>
  <c r="G77" i="74"/>
  <c r="Q77" i="74"/>
  <c r="I77" i="74"/>
  <c r="M77" i="74"/>
  <c r="J77" i="74"/>
  <c r="N77" i="74"/>
  <c r="K73" i="74"/>
  <c r="O73" i="74"/>
  <c r="L73" i="74"/>
  <c r="G73" i="74"/>
  <c r="Q73" i="74"/>
  <c r="I73" i="74"/>
  <c r="M73" i="74"/>
  <c r="J73" i="74"/>
  <c r="N73" i="74"/>
  <c r="K69" i="74"/>
  <c r="O69" i="74"/>
  <c r="L69" i="74"/>
  <c r="G69" i="74"/>
  <c r="Q69" i="74"/>
  <c r="I69" i="74"/>
  <c r="M69" i="74"/>
  <c r="J69" i="74"/>
  <c r="N69" i="74"/>
  <c r="K65" i="74"/>
  <c r="O65" i="74"/>
  <c r="L65" i="74"/>
  <c r="G65" i="74"/>
  <c r="Q65" i="74"/>
  <c r="I65" i="74"/>
  <c r="M65" i="74"/>
  <c r="J65" i="74"/>
  <c r="N65" i="74"/>
  <c r="K61" i="74"/>
  <c r="O61" i="74"/>
  <c r="L61" i="74"/>
  <c r="G61" i="74"/>
  <c r="Q61" i="74"/>
  <c r="I61" i="74"/>
  <c r="M61" i="74"/>
  <c r="J61" i="74"/>
  <c r="N61" i="74"/>
  <c r="K57" i="74"/>
  <c r="O57" i="74"/>
  <c r="L57" i="74"/>
  <c r="G57" i="74"/>
  <c r="Q57" i="74"/>
  <c r="I57" i="74"/>
  <c r="M57" i="74"/>
  <c r="J57" i="74"/>
  <c r="N57" i="74"/>
  <c r="K53" i="74"/>
  <c r="O53" i="74"/>
  <c r="L53" i="74"/>
  <c r="G53" i="74"/>
  <c r="Q53" i="74"/>
  <c r="I53" i="74"/>
  <c r="M53" i="74"/>
  <c r="J53" i="74"/>
  <c r="N53" i="74"/>
  <c r="K49" i="74"/>
  <c r="O49" i="74"/>
  <c r="L49" i="74"/>
  <c r="G49" i="74"/>
  <c r="Q49" i="74"/>
  <c r="I49" i="74"/>
  <c r="M49" i="74"/>
  <c r="J49" i="74"/>
  <c r="N49" i="74"/>
  <c r="F49" i="74"/>
  <c r="K45" i="74"/>
  <c r="O45" i="74"/>
  <c r="L45" i="74"/>
  <c r="G45" i="74"/>
  <c r="F45" i="74"/>
  <c r="Q45" i="74"/>
  <c r="I45" i="74"/>
  <c r="M45" i="74"/>
  <c r="J45" i="74"/>
  <c r="N45" i="74"/>
  <c r="K41" i="74"/>
  <c r="O41" i="74"/>
  <c r="L41" i="74"/>
  <c r="G41" i="74"/>
  <c r="Q41" i="74"/>
  <c r="I41" i="74"/>
  <c r="M41" i="74"/>
  <c r="J41" i="74"/>
  <c r="N41" i="74"/>
  <c r="K37" i="74"/>
  <c r="O37" i="74"/>
  <c r="L37" i="74"/>
  <c r="G37" i="74"/>
  <c r="Q37" i="74"/>
  <c r="I37" i="74"/>
  <c r="M37" i="74"/>
  <c r="J37" i="74"/>
  <c r="N37" i="74"/>
  <c r="F37" i="74"/>
  <c r="K33" i="74"/>
  <c r="O33" i="74"/>
  <c r="L33" i="74"/>
  <c r="G33" i="74"/>
  <c r="Q33" i="74"/>
  <c r="I33" i="74"/>
  <c r="M33" i="74"/>
  <c r="J33" i="74"/>
  <c r="N33" i="74"/>
  <c r="K29" i="74"/>
  <c r="O29" i="74"/>
  <c r="L29" i="74"/>
  <c r="G29" i="74"/>
  <c r="Q29" i="74"/>
  <c r="I29" i="74"/>
  <c r="M29" i="74"/>
  <c r="J29" i="74"/>
  <c r="N29" i="74"/>
  <c r="K25" i="74"/>
  <c r="O25" i="74"/>
  <c r="F25" i="74"/>
  <c r="L25" i="74"/>
  <c r="G25" i="74"/>
  <c r="Q25" i="74"/>
  <c r="I25" i="74"/>
  <c r="M25" i="74"/>
  <c r="J25" i="74"/>
  <c r="N25" i="74"/>
  <c r="K21" i="74"/>
  <c r="O21" i="74"/>
  <c r="L21" i="74"/>
  <c r="G21" i="74"/>
  <c r="Q21" i="74"/>
  <c r="I21" i="74"/>
  <c r="M21" i="74"/>
  <c r="J21" i="74"/>
  <c r="N21" i="74"/>
  <c r="K17" i="74"/>
  <c r="O17" i="74"/>
  <c r="L17" i="74"/>
  <c r="G17" i="74"/>
  <c r="Q17" i="74"/>
  <c r="I17" i="74"/>
  <c r="M17" i="74"/>
  <c r="J17" i="74"/>
  <c r="N17" i="74"/>
  <c r="AX13" i="74"/>
  <c r="AT13" i="74"/>
  <c r="AP13" i="74"/>
  <c r="AL13" i="74"/>
  <c r="AH13" i="74"/>
  <c r="AD13" i="74"/>
  <c r="AW13" i="74"/>
  <c r="AS13" i="74"/>
  <c r="AO13" i="74"/>
  <c r="AK13" i="74"/>
  <c r="AG13" i="74"/>
  <c r="AV13" i="74"/>
  <c r="AN13" i="74"/>
  <c r="AF13" i="74"/>
  <c r="AU13" i="74"/>
  <c r="AM13" i="74"/>
  <c r="AE13" i="74"/>
  <c r="AR13" i="74"/>
  <c r="AJ13" i="74"/>
  <c r="AQ13" i="74"/>
  <c r="AI13" i="74"/>
  <c r="S13" i="74"/>
  <c r="T13" i="74"/>
  <c r="H13" i="74"/>
  <c r="U13" i="74"/>
  <c r="R13" i="74"/>
  <c r="AE480" i="74"/>
  <c r="AI480" i="74"/>
  <c r="AM480" i="74"/>
  <c r="AQ480" i="74"/>
  <c r="AU480" i="74"/>
  <c r="AF480" i="74"/>
  <c r="AJ480" i="74"/>
  <c r="AN480" i="74"/>
  <c r="AR480" i="74"/>
  <c r="AV480" i="74"/>
  <c r="AG480" i="74"/>
  <c r="AK480" i="74"/>
  <c r="AO480" i="74"/>
  <c r="AS480" i="74"/>
  <c r="AW480" i="74"/>
  <c r="AL480" i="74"/>
  <c r="AP480" i="74"/>
  <c r="AD480" i="74"/>
  <c r="AT480" i="74"/>
  <c r="AH480" i="74"/>
  <c r="AX480" i="74"/>
  <c r="S480" i="74"/>
  <c r="T480" i="74"/>
  <c r="H480" i="74"/>
  <c r="U480" i="74"/>
  <c r="R480" i="74"/>
  <c r="AE476" i="74"/>
  <c r="AI476" i="74"/>
  <c r="AM476" i="74"/>
  <c r="AQ476" i="74"/>
  <c r="AU476" i="74"/>
  <c r="AF476" i="74"/>
  <c r="AJ476" i="74"/>
  <c r="AN476" i="74"/>
  <c r="AR476" i="74"/>
  <c r="AV476" i="74"/>
  <c r="AG476" i="74"/>
  <c r="AK476" i="74"/>
  <c r="AO476" i="74"/>
  <c r="AS476" i="74"/>
  <c r="AW476" i="74"/>
  <c r="AP476" i="74"/>
  <c r="AD476" i="74"/>
  <c r="AT476" i="74"/>
  <c r="AH476" i="74"/>
  <c r="AX476" i="74"/>
  <c r="AL476" i="74"/>
  <c r="S476" i="74"/>
  <c r="T476" i="74"/>
  <c r="H476" i="74"/>
  <c r="U476" i="74"/>
  <c r="R476" i="74"/>
  <c r="AE472" i="74"/>
  <c r="AI472" i="74"/>
  <c r="AM472" i="74"/>
  <c r="AQ472" i="74"/>
  <c r="AU472" i="74"/>
  <c r="AF472" i="74"/>
  <c r="AJ472" i="74"/>
  <c r="AN472" i="74"/>
  <c r="AR472" i="74"/>
  <c r="AV472" i="74"/>
  <c r="AG472" i="74"/>
  <c r="AK472" i="74"/>
  <c r="AO472" i="74"/>
  <c r="AS472" i="74"/>
  <c r="AW472" i="74"/>
  <c r="AD472" i="74"/>
  <c r="AT472" i="74"/>
  <c r="AH472" i="74"/>
  <c r="AX472" i="74"/>
  <c r="AL472" i="74"/>
  <c r="AP472" i="74"/>
  <c r="S472" i="74"/>
  <c r="T472" i="74"/>
  <c r="H472" i="74"/>
  <c r="U472" i="74"/>
  <c r="R472" i="74"/>
  <c r="AE468" i="74"/>
  <c r="AI468" i="74"/>
  <c r="AM468" i="74"/>
  <c r="AQ468" i="74"/>
  <c r="AU468" i="74"/>
  <c r="AF468" i="74"/>
  <c r="AJ468" i="74"/>
  <c r="AN468" i="74"/>
  <c r="AR468" i="74"/>
  <c r="AV468" i="74"/>
  <c r="AG468" i="74"/>
  <c r="AK468" i="74"/>
  <c r="AO468" i="74"/>
  <c r="AS468" i="74"/>
  <c r="AW468" i="74"/>
  <c r="AH468" i="74"/>
  <c r="AX468" i="74"/>
  <c r="AL468" i="74"/>
  <c r="AP468" i="74"/>
  <c r="AD468" i="74"/>
  <c r="AT468" i="74"/>
  <c r="S468" i="74"/>
  <c r="T468" i="74"/>
  <c r="H468" i="74"/>
  <c r="U468" i="74"/>
  <c r="R468" i="74"/>
  <c r="AE464" i="74"/>
  <c r="AI464" i="74"/>
  <c r="AM464" i="74"/>
  <c r="AQ464" i="74"/>
  <c r="AU464" i="74"/>
  <c r="AF464" i="74"/>
  <c r="AJ464" i="74"/>
  <c r="AN464" i="74"/>
  <c r="AR464" i="74"/>
  <c r="AV464" i="74"/>
  <c r="AG464" i="74"/>
  <c r="AK464" i="74"/>
  <c r="AO464" i="74"/>
  <c r="AS464" i="74"/>
  <c r="AW464" i="74"/>
  <c r="AL464" i="74"/>
  <c r="AP464" i="74"/>
  <c r="AD464" i="74"/>
  <c r="AT464" i="74"/>
  <c r="AH464" i="74"/>
  <c r="AX464" i="74"/>
  <c r="S464" i="74"/>
  <c r="T464" i="74"/>
  <c r="H464" i="74"/>
  <c r="U464" i="74"/>
  <c r="R464" i="74"/>
  <c r="AE460" i="74"/>
  <c r="AI460" i="74"/>
  <c r="AM460" i="74"/>
  <c r="AQ460" i="74"/>
  <c r="AU460" i="74"/>
  <c r="AF460" i="74"/>
  <c r="AJ460" i="74"/>
  <c r="AN460" i="74"/>
  <c r="AR460" i="74"/>
  <c r="AV460" i="74"/>
  <c r="AG460" i="74"/>
  <c r="AK460" i="74"/>
  <c r="AO460" i="74"/>
  <c r="AS460" i="74"/>
  <c r="AW460" i="74"/>
  <c r="AP460" i="74"/>
  <c r="AD460" i="74"/>
  <c r="AT460" i="74"/>
  <c r="AH460" i="74"/>
  <c r="AX460" i="74"/>
  <c r="AL460" i="74"/>
  <c r="S460" i="74"/>
  <c r="T460" i="74"/>
  <c r="H460" i="74"/>
  <c r="U460" i="74"/>
  <c r="R460" i="74"/>
  <c r="AE456" i="74"/>
  <c r="AI456" i="74"/>
  <c r="AM456" i="74"/>
  <c r="AQ456" i="74"/>
  <c r="AU456" i="74"/>
  <c r="AF456" i="74"/>
  <c r="AJ456" i="74"/>
  <c r="AN456" i="74"/>
  <c r="AR456" i="74"/>
  <c r="AV456" i="74"/>
  <c r="AG456" i="74"/>
  <c r="AK456" i="74"/>
  <c r="AO456" i="74"/>
  <c r="AS456" i="74"/>
  <c r="AW456" i="74"/>
  <c r="AD456" i="74"/>
  <c r="AT456" i="74"/>
  <c r="AH456" i="74"/>
  <c r="AX456" i="74"/>
  <c r="AL456" i="74"/>
  <c r="AP456" i="74"/>
  <c r="S456" i="74"/>
  <c r="T456" i="74"/>
  <c r="H456" i="74"/>
  <c r="U456" i="74"/>
  <c r="R456" i="74"/>
  <c r="AE452" i="74"/>
  <c r="AI452" i="74"/>
  <c r="AM452" i="74"/>
  <c r="AQ452" i="74"/>
  <c r="AU452" i="74"/>
  <c r="AF452" i="74"/>
  <c r="AJ452" i="74"/>
  <c r="AN452" i="74"/>
  <c r="AR452" i="74"/>
  <c r="AV452" i="74"/>
  <c r="AG452" i="74"/>
  <c r="AK452" i="74"/>
  <c r="AO452" i="74"/>
  <c r="AS452" i="74"/>
  <c r="AW452" i="74"/>
  <c r="AH452" i="74"/>
  <c r="AX452" i="74"/>
  <c r="AL452" i="74"/>
  <c r="AP452" i="74"/>
  <c r="AD452" i="74"/>
  <c r="AT452" i="74"/>
  <c r="S452" i="74"/>
  <c r="T452" i="74"/>
  <c r="H452" i="74"/>
  <c r="U452" i="74"/>
  <c r="R452" i="74"/>
  <c r="AE448" i="74"/>
  <c r="AI448" i="74"/>
  <c r="AM448" i="74"/>
  <c r="AQ448" i="74"/>
  <c r="AU448" i="74"/>
  <c r="AF448" i="74"/>
  <c r="AJ448" i="74"/>
  <c r="AN448" i="74"/>
  <c r="AR448" i="74"/>
  <c r="AV448" i="74"/>
  <c r="AG448" i="74"/>
  <c r="AK448" i="74"/>
  <c r="AO448" i="74"/>
  <c r="AS448" i="74"/>
  <c r="AW448" i="74"/>
  <c r="AL448" i="74"/>
  <c r="AP448" i="74"/>
  <c r="AD448" i="74"/>
  <c r="AT448" i="74"/>
  <c r="AX448" i="74"/>
  <c r="AH448" i="74"/>
  <c r="S448" i="74"/>
  <c r="T448" i="74"/>
  <c r="H448" i="74"/>
  <c r="U448" i="74"/>
  <c r="R448" i="74"/>
  <c r="AF444" i="74"/>
  <c r="AJ444" i="74"/>
  <c r="AN444" i="74"/>
  <c r="AR444" i="74"/>
  <c r="AV444" i="74"/>
  <c r="AG444" i="74"/>
  <c r="AL444" i="74"/>
  <c r="AQ444" i="74"/>
  <c r="AW444" i="74"/>
  <c r="AH444" i="74"/>
  <c r="AM444" i="74"/>
  <c r="AS444" i="74"/>
  <c r="AX444" i="74"/>
  <c r="AD444" i="74"/>
  <c r="AI444" i="74"/>
  <c r="AO444" i="74"/>
  <c r="AT444" i="74"/>
  <c r="AK444" i="74"/>
  <c r="AP444" i="74"/>
  <c r="AU444" i="74"/>
  <c r="AE444" i="74"/>
  <c r="S444" i="74"/>
  <c r="T444" i="74"/>
  <c r="H444" i="74"/>
  <c r="U444" i="74"/>
  <c r="R444" i="74"/>
  <c r="AF440" i="74"/>
  <c r="AJ440" i="74"/>
  <c r="AN440" i="74"/>
  <c r="AR440" i="74"/>
  <c r="AV440" i="74"/>
  <c r="AE440" i="74"/>
  <c r="AK440" i="74"/>
  <c r="AP440" i="74"/>
  <c r="AU440" i="74"/>
  <c r="AG440" i="74"/>
  <c r="AL440" i="74"/>
  <c r="AQ440" i="74"/>
  <c r="AW440" i="74"/>
  <c r="AH440" i="74"/>
  <c r="AM440" i="74"/>
  <c r="AS440" i="74"/>
  <c r="AX440" i="74"/>
  <c r="AI440" i="74"/>
  <c r="AO440" i="74"/>
  <c r="AT440" i="74"/>
  <c r="AD440" i="74"/>
  <c r="S440" i="74"/>
  <c r="T440" i="74"/>
  <c r="U440" i="74"/>
  <c r="R440" i="74"/>
  <c r="H440" i="74"/>
  <c r="AF436" i="74"/>
  <c r="AJ436" i="74"/>
  <c r="AN436" i="74"/>
  <c r="AR436" i="74"/>
  <c r="AV436" i="74"/>
  <c r="AD436" i="74"/>
  <c r="AI436" i="74"/>
  <c r="AO436" i="74"/>
  <c r="AT436" i="74"/>
  <c r="AE436" i="74"/>
  <c r="AK436" i="74"/>
  <c r="AP436" i="74"/>
  <c r="AU436" i="74"/>
  <c r="AG436" i="74"/>
  <c r="AL436" i="74"/>
  <c r="AQ436" i="74"/>
  <c r="AW436" i="74"/>
  <c r="AH436" i="74"/>
  <c r="AM436" i="74"/>
  <c r="AS436" i="74"/>
  <c r="AX436" i="74"/>
  <c r="S436" i="74"/>
  <c r="T436" i="74"/>
  <c r="U436" i="74"/>
  <c r="R436" i="74"/>
  <c r="H436" i="74"/>
  <c r="AF432" i="74"/>
  <c r="AJ432" i="74"/>
  <c r="AN432" i="74"/>
  <c r="AR432" i="74"/>
  <c r="AV432" i="74"/>
  <c r="AH432" i="74"/>
  <c r="AM432" i="74"/>
  <c r="AS432" i="74"/>
  <c r="AX432" i="74"/>
  <c r="AD432" i="74"/>
  <c r="AI432" i="74"/>
  <c r="AO432" i="74"/>
  <c r="AT432" i="74"/>
  <c r="AE432" i="74"/>
  <c r="AK432" i="74"/>
  <c r="AP432" i="74"/>
  <c r="AU432" i="74"/>
  <c r="AG432" i="74"/>
  <c r="AL432" i="74"/>
  <c r="AQ432" i="74"/>
  <c r="AW432" i="74"/>
  <c r="S432" i="74"/>
  <c r="T432" i="74"/>
  <c r="U432" i="74"/>
  <c r="R432" i="74"/>
  <c r="H432" i="74"/>
  <c r="AF428" i="74"/>
  <c r="AJ428" i="74"/>
  <c r="AN428" i="74"/>
  <c r="AR428" i="74"/>
  <c r="AV428" i="74"/>
  <c r="AG428" i="74"/>
  <c r="AL428" i="74"/>
  <c r="AQ428" i="74"/>
  <c r="AW428" i="74"/>
  <c r="AH428" i="74"/>
  <c r="AM428" i="74"/>
  <c r="AS428" i="74"/>
  <c r="AX428" i="74"/>
  <c r="AD428" i="74"/>
  <c r="AI428" i="74"/>
  <c r="AO428" i="74"/>
  <c r="AT428" i="74"/>
  <c r="AE428" i="74"/>
  <c r="AK428" i="74"/>
  <c r="AP428" i="74"/>
  <c r="AU428" i="74"/>
  <c r="S428" i="74"/>
  <c r="T428" i="74"/>
  <c r="U428" i="74"/>
  <c r="R428" i="74"/>
  <c r="H428" i="74"/>
  <c r="AF424" i="74"/>
  <c r="AJ424" i="74"/>
  <c r="AN424" i="74"/>
  <c r="AR424" i="74"/>
  <c r="AV424" i="74"/>
  <c r="AE424" i="74"/>
  <c r="AK424" i="74"/>
  <c r="AP424" i="74"/>
  <c r="AU424" i="74"/>
  <c r="AG424" i="74"/>
  <c r="AL424" i="74"/>
  <c r="AQ424" i="74"/>
  <c r="AW424" i="74"/>
  <c r="AH424" i="74"/>
  <c r="AM424" i="74"/>
  <c r="AS424" i="74"/>
  <c r="AX424" i="74"/>
  <c r="AD424" i="74"/>
  <c r="AI424" i="74"/>
  <c r="AO424" i="74"/>
  <c r="AT424" i="74"/>
  <c r="S424" i="74"/>
  <c r="T424" i="74"/>
  <c r="U424" i="74"/>
  <c r="R424" i="74"/>
  <c r="H424" i="74"/>
  <c r="AF420" i="74"/>
  <c r="AJ420" i="74"/>
  <c r="AN420" i="74"/>
  <c r="AR420" i="74"/>
  <c r="AV420" i="74"/>
  <c r="AD420" i="74"/>
  <c r="AI420" i="74"/>
  <c r="AO420" i="74"/>
  <c r="AT420" i="74"/>
  <c r="AE420" i="74"/>
  <c r="AK420" i="74"/>
  <c r="AP420" i="74"/>
  <c r="AU420" i="74"/>
  <c r="AG420" i="74"/>
  <c r="AL420" i="74"/>
  <c r="AQ420" i="74"/>
  <c r="AW420" i="74"/>
  <c r="AX420" i="74"/>
  <c r="AH420" i="74"/>
  <c r="AM420" i="74"/>
  <c r="AS420" i="74"/>
  <c r="S420" i="74"/>
  <c r="T420" i="74"/>
  <c r="U420" i="74"/>
  <c r="R420" i="74"/>
  <c r="H420" i="74"/>
  <c r="AF416" i="74"/>
  <c r="AJ416" i="74"/>
  <c r="AN416" i="74"/>
  <c r="AR416" i="74"/>
  <c r="AV416" i="74"/>
  <c r="AH416" i="74"/>
  <c r="AM416" i="74"/>
  <c r="AS416" i="74"/>
  <c r="AX416" i="74"/>
  <c r="AD416" i="74"/>
  <c r="AI416" i="74"/>
  <c r="AO416" i="74"/>
  <c r="AT416" i="74"/>
  <c r="AE416" i="74"/>
  <c r="AK416" i="74"/>
  <c r="AP416" i="74"/>
  <c r="AU416" i="74"/>
  <c r="AW416" i="74"/>
  <c r="AG416" i="74"/>
  <c r="AL416" i="74"/>
  <c r="AQ416" i="74"/>
  <c r="S416" i="74"/>
  <c r="T416" i="74"/>
  <c r="U416" i="74"/>
  <c r="R416" i="74"/>
  <c r="H416" i="74"/>
  <c r="AF412" i="74"/>
  <c r="AJ412" i="74"/>
  <c r="AN412" i="74"/>
  <c r="AR412" i="74"/>
  <c r="AV412" i="74"/>
  <c r="AG412" i="74"/>
  <c r="AL412" i="74"/>
  <c r="AQ412" i="74"/>
  <c r="AW412" i="74"/>
  <c r="AH412" i="74"/>
  <c r="AM412" i="74"/>
  <c r="AS412" i="74"/>
  <c r="AX412" i="74"/>
  <c r="AD412" i="74"/>
  <c r="AI412" i="74"/>
  <c r="AO412" i="74"/>
  <c r="AT412" i="74"/>
  <c r="AU412" i="74"/>
  <c r="AE412" i="74"/>
  <c r="AK412" i="74"/>
  <c r="AP412" i="74"/>
  <c r="S412" i="74"/>
  <c r="T412" i="74"/>
  <c r="U412" i="74"/>
  <c r="R412" i="74"/>
  <c r="H412" i="74"/>
  <c r="AF408" i="74"/>
  <c r="AJ408" i="74"/>
  <c r="AN408" i="74"/>
  <c r="AR408" i="74"/>
  <c r="AV408" i="74"/>
  <c r="AE408" i="74"/>
  <c r="AK408" i="74"/>
  <c r="AP408" i="74"/>
  <c r="AU408" i="74"/>
  <c r="AG408" i="74"/>
  <c r="AL408" i="74"/>
  <c r="AQ408" i="74"/>
  <c r="AW408" i="74"/>
  <c r="AH408" i="74"/>
  <c r="AM408" i="74"/>
  <c r="AS408" i="74"/>
  <c r="AX408" i="74"/>
  <c r="AT408" i="74"/>
  <c r="AD408" i="74"/>
  <c r="AI408" i="74"/>
  <c r="AO408" i="74"/>
  <c r="S408" i="74"/>
  <c r="T408" i="74"/>
  <c r="U408" i="74"/>
  <c r="R408" i="74"/>
  <c r="H408" i="74"/>
  <c r="AF404" i="74"/>
  <c r="AJ404" i="74"/>
  <c r="AN404" i="74"/>
  <c r="AR404" i="74"/>
  <c r="AV404" i="74"/>
  <c r="AD404" i="74"/>
  <c r="AI404" i="74"/>
  <c r="AO404" i="74"/>
  <c r="AT404" i="74"/>
  <c r="AE404" i="74"/>
  <c r="AK404" i="74"/>
  <c r="AP404" i="74"/>
  <c r="AU404" i="74"/>
  <c r="AG404" i="74"/>
  <c r="AL404" i="74"/>
  <c r="AQ404" i="74"/>
  <c r="AW404" i="74"/>
  <c r="AS404" i="74"/>
  <c r="AX404" i="74"/>
  <c r="AH404" i="74"/>
  <c r="AM404" i="74"/>
  <c r="S404" i="74"/>
  <c r="T404" i="74"/>
  <c r="U404" i="74"/>
  <c r="R404" i="74"/>
  <c r="H404" i="74"/>
  <c r="AF400" i="74"/>
  <c r="AJ400" i="74"/>
  <c r="AN400" i="74"/>
  <c r="AR400" i="74"/>
  <c r="AV400" i="74"/>
  <c r="AH400" i="74"/>
  <c r="AM400" i="74"/>
  <c r="AS400" i="74"/>
  <c r="AX400" i="74"/>
  <c r="AD400" i="74"/>
  <c r="AI400" i="74"/>
  <c r="AO400" i="74"/>
  <c r="AT400" i="74"/>
  <c r="AE400" i="74"/>
  <c r="AK400" i="74"/>
  <c r="AP400" i="74"/>
  <c r="AU400" i="74"/>
  <c r="AQ400" i="74"/>
  <c r="AW400" i="74"/>
  <c r="AG400" i="74"/>
  <c r="AL400" i="74"/>
  <c r="S400" i="74"/>
  <c r="T400" i="74"/>
  <c r="U400" i="74"/>
  <c r="R400" i="74"/>
  <c r="H400" i="74"/>
  <c r="AF396" i="74"/>
  <c r="AJ396" i="74"/>
  <c r="AN396" i="74"/>
  <c r="AR396" i="74"/>
  <c r="AV396" i="74"/>
  <c r="AE396" i="74"/>
  <c r="AK396" i="74"/>
  <c r="AP396" i="74"/>
  <c r="AU396" i="74"/>
  <c r="AI396" i="74"/>
  <c r="AQ396" i="74"/>
  <c r="AX396" i="74"/>
  <c r="AD396" i="74"/>
  <c r="AL396" i="74"/>
  <c r="AS396" i="74"/>
  <c r="AG396" i="74"/>
  <c r="AM396" i="74"/>
  <c r="AT396" i="74"/>
  <c r="AH396" i="74"/>
  <c r="AO396" i="74"/>
  <c r="AW396" i="74"/>
  <c r="S396" i="74"/>
  <c r="T396" i="74"/>
  <c r="U396" i="74"/>
  <c r="R396" i="74"/>
  <c r="H396" i="74"/>
  <c r="AF392" i="74"/>
  <c r="AJ392" i="74"/>
  <c r="AN392" i="74"/>
  <c r="AR392" i="74"/>
  <c r="AV392" i="74"/>
  <c r="AD392" i="74"/>
  <c r="AI392" i="74"/>
  <c r="AO392" i="74"/>
  <c r="AT392" i="74"/>
  <c r="AH392" i="74"/>
  <c r="AP392" i="74"/>
  <c r="AW392" i="74"/>
  <c r="AK392" i="74"/>
  <c r="AQ392" i="74"/>
  <c r="AX392" i="74"/>
  <c r="AE392" i="74"/>
  <c r="AL392" i="74"/>
  <c r="AS392" i="74"/>
  <c r="AG392" i="74"/>
  <c r="AM392" i="74"/>
  <c r="AU392" i="74"/>
  <c r="S392" i="74"/>
  <c r="T392" i="74"/>
  <c r="U392" i="74"/>
  <c r="R392" i="74"/>
  <c r="H392" i="74"/>
  <c r="AF388" i="74"/>
  <c r="AJ388" i="74"/>
  <c r="AN388" i="74"/>
  <c r="AR388" i="74"/>
  <c r="AV388" i="74"/>
  <c r="AH388" i="74"/>
  <c r="AM388" i="74"/>
  <c r="AS388" i="74"/>
  <c r="AX388" i="74"/>
  <c r="AG388" i="74"/>
  <c r="AO388" i="74"/>
  <c r="AU388" i="74"/>
  <c r="AI388" i="74"/>
  <c r="AP388" i="74"/>
  <c r="AW388" i="74"/>
  <c r="AD388" i="74"/>
  <c r="AK388" i="74"/>
  <c r="AQ388" i="74"/>
  <c r="AE388" i="74"/>
  <c r="AL388" i="74"/>
  <c r="AT388" i="74"/>
  <c r="S388" i="74"/>
  <c r="T388" i="74"/>
  <c r="U388" i="74"/>
  <c r="R388" i="74"/>
  <c r="H388" i="74"/>
  <c r="AF384" i="74"/>
  <c r="AJ384" i="74"/>
  <c r="AN384" i="74"/>
  <c r="AR384" i="74"/>
  <c r="AV384" i="74"/>
  <c r="AG384" i="74"/>
  <c r="AL384" i="74"/>
  <c r="AQ384" i="74"/>
  <c r="AW384" i="74"/>
  <c r="AE384" i="74"/>
  <c r="AM384" i="74"/>
  <c r="AT384" i="74"/>
  <c r="AH384" i="74"/>
  <c r="AO384" i="74"/>
  <c r="AU384" i="74"/>
  <c r="AI384" i="74"/>
  <c r="AP384" i="74"/>
  <c r="AX384" i="74"/>
  <c r="AD384" i="74"/>
  <c r="AK384" i="74"/>
  <c r="AS384" i="74"/>
  <c r="S384" i="74"/>
  <c r="T384" i="74"/>
  <c r="U384" i="74"/>
  <c r="R384" i="74"/>
  <c r="H384" i="74"/>
  <c r="AF380" i="74"/>
  <c r="AJ380" i="74"/>
  <c r="AN380" i="74"/>
  <c r="AR380" i="74"/>
  <c r="AV380" i="74"/>
  <c r="AE380" i="74"/>
  <c r="AK380" i="74"/>
  <c r="AP380" i="74"/>
  <c r="AU380" i="74"/>
  <c r="AD380" i="74"/>
  <c r="AL380" i="74"/>
  <c r="AS380" i="74"/>
  <c r="AG380" i="74"/>
  <c r="AM380" i="74"/>
  <c r="AT380" i="74"/>
  <c r="AH380" i="74"/>
  <c r="AO380" i="74"/>
  <c r="AW380" i="74"/>
  <c r="AI380" i="74"/>
  <c r="AQ380" i="74"/>
  <c r="AX380" i="74"/>
  <c r="S380" i="74"/>
  <c r="T380" i="74"/>
  <c r="U380" i="74"/>
  <c r="R380" i="74"/>
  <c r="H380" i="74"/>
  <c r="AF376" i="74"/>
  <c r="AJ376" i="74"/>
  <c r="AN376" i="74"/>
  <c r="AR376" i="74"/>
  <c r="AV376" i="74"/>
  <c r="AD376" i="74"/>
  <c r="AI376" i="74"/>
  <c r="AO376" i="74"/>
  <c r="AT376" i="74"/>
  <c r="AK376" i="74"/>
  <c r="AQ376" i="74"/>
  <c r="AX376" i="74"/>
  <c r="AE376" i="74"/>
  <c r="AL376" i="74"/>
  <c r="AS376" i="74"/>
  <c r="AG376" i="74"/>
  <c r="AM376" i="74"/>
  <c r="AU376" i="74"/>
  <c r="AH376" i="74"/>
  <c r="AP376" i="74"/>
  <c r="AW376" i="74"/>
  <c r="S376" i="74"/>
  <c r="T376" i="74"/>
  <c r="U376" i="74"/>
  <c r="R376" i="74"/>
  <c r="H376" i="74"/>
  <c r="AF372" i="74"/>
  <c r="AJ372" i="74"/>
  <c r="AN372" i="74"/>
  <c r="AR372" i="74"/>
  <c r="AV372" i="74"/>
  <c r="AH372" i="74"/>
  <c r="AM372" i="74"/>
  <c r="AS372" i="74"/>
  <c r="AX372" i="74"/>
  <c r="AI372" i="74"/>
  <c r="AP372" i="74"/>
  <c r="AW372" i="74"/>
  <c r="AD372" i="74"/>
  <c r="AK372" i="74"/>
  <c r="AQ372" i="74"/>
  <c r="AE372" i="74"/>
  <c r="AL372" i="74"/>
  <c r="AT372" i="74"/>
  <c r="AG372" i="74"/>
  <c r="AO372" i="74"/>
  <c r="AU372" i="74"/>
  <c r="S372" i="74"/>
  <c r="T372" i="74"/>
  <c r="U372" i="74"/>
  <c r="R372" i="74"/>
  <c r="H372" i="74"/>
  <c r="AF368" i="74"/>
  <c r="AJ368" i="74"/>
  <c r="AN368" i="74"/>
  <c r="AR368" i="74"/>
  <c r="AV368" i="74"/>
  <c r="AG368" i="74"/>
  <c r="AL368" i="74"/>
  <c r="AQ368" i="74"/>
  <c r="AW368" i="74"/>
  <c r="AH368" i="74"/>
  <c r="AO368" i="74"/>
  <c r="AU368" i="74"/>
  <c r="AI368" i="74"/>
  <c r="AP368" i="74"/>
  <c r="AX368" i="74"/>
  <c r="AD368" i="74"/>
  <c r="AK368" i="74"/>
  <c r="AS368" i="74"/>
  <c r="AE368" i="74"/>
  <c r="AM368" i="74"/>
  <c r="AT368" i="74"/>
  <c r="S368" i="74"/>
  <c r="T368" i="74"/>
  <c r="U368" i="74"/>
  <c r="R368" i="74"/>
  <c r="H368" i="74"/>
  <c r="AF364" i="74"/>
  <c r="AJ364" i="74"/>
  <c r="AN364" i="74"/>
  <c r="AR364" i="74"/>
  <c r="AV364" i="74"/>
  <c r="AE364" i="74"/>
  <c r="AK364" i="74"/>
  <c r="AP364" i="74"/>
  <c r="AU364" i="74"/>
  <c r="AG364" i="74"/>
  <c r="AM364" i="74"/>
  <c r="AT364" i="74"/>
  <c r="AH364" i="74"/>
  <c r="AO364" i="74"/>
  <c r="AW364" i="74"/>
  <c r="AI364" i="74"/>
  <c r="AQ364" i="74"/>
  <c r="AX364" i="74"/>
  <c r="AD364" i="74"/>
  <c r="AL364" i="74"/>
  <c r="AS364" i="74"/>
  <c r="S364" i="74"/>
  <c r="T364" i="74"/>
  <c r="U364" i="74"/>
  <c r="R364" i="74"/>
  <c r="H364" i="74"/>
  <c r="AF360" i="74"/>
  <c r="AJ360" i="74"/>
  <c r="AN360" i="74"/>
  <c r="AR360" i="74"/>
  <c r="AV360" i="74"/>
  <c r="AD360" i="74"/>
  <c r="AI360" i="74"/>
  <c r="AO360" i="74"/>
  <c r="AT360" i="74"/>
  <c r="AE360" i="74"/>
  <c r="AL360" i="74"/>
  <c r="AS360" i="74"/>
  <c r="AG360" i="74"/>
  <c r="AM360" i="74"/>
  <c r="AU360" i="74"/>
  <c r="AH360" i="74"/>
  <c r="AP360" i="74"/>
  <c r="AW360" i="74"/>
  <c r="AX360" i="74"/>
  <c r="AK360" i="74"/>
  <c r="AQ360" i="74"/>
  <c r="S360" i="74"/>
  <c r="T360" i="74"/>
  <c r="U360" i="74"/>
  <c r="R360" i="74"/>
  <c r="H360" i="74"/>
  <c r="AF356" i="74"/>
  <c r="AJ356" i="74"/>
  <c r="AN356" i="74"/>
  <c r="AR356" i="74"/>
  <c r="AV356" i="74"/>
  <c r="AH356" i="74"/>
  <c r="AM356" i="74"/>
  <c r="AS356" i="74"/>
  <c r="AX356" i="74"/>
  <c r="AD356" i="74"/>
  <c r="AK356" i="74"/>
  <c r="AQ356" i="74"/>
  <c r="AE356" i="74"/>
  <c r="AL356" i="74"/>
  <c r="AT356" i="74"/>
  <c r="AG356" i="74"/>
  <c r="AO356" i="74"/>
  <c r="AU356" i="74"/>
  <c r="AW356" i="74"/>
  <c r="AI356" i="74"/>
  <c r="AP356" i="74"/>
  <c r="S356" i="74"/>
  <c r="T356" i="74"/>
  <c r="U356" i="74"/>
  <c r="R356" i="74"/>
  <c r="H356" i="74"/>
  <c r="AF352" i="74"/>
  <c r="AJ352" i="74"/>
  <c r="AN352" i="74"/>
  <c r="AR352" i="74"/>
  <c r="AV352" i="74"/>
  <c r="AG352" i="74"/>
  <c r="AL352" i="74"/>
  <c r="AQ352" i="74"/>
  <c r="AW352" i="74"/>
  <c r="AD352" i="74"/>
  <c r="AI352" i="74"/>
  <c r="AO352" i="74"/>
  <c r="AT352" i="74"/>
  <c r="AE352" i="74"/>
  <c r="AP352" i="74"/>
  <c r="AH352" i="74"/>
  <c r="AS352" i="74"/>
  <c r="AK352" i="74"/>
  <c r="AU352" i="74"/>
  <c r="AM352" i="74"/>
  <c r="AX352" i="74"/>
  <c r="S352" i="74"/>
  <c r="T352" i="74"/>
  <c r="U352" i="74"/>
  <c r="R352" i="74"/>
  <c r="H352" i="74"/>
  <c r="AF348" i="74"/>
  <c r="AJ348" i="74"/>
  <c r="AN348" i="74"/>
  <c r="AR348" i="74"/>
  <c r="AV348" i="74"/>
  <c r="AE348" i="74"/>
  <c r="AK348" i="74"/>
  <c r="AP348" i="74"/>
  <c r="AU348" i="74"/>
  <c r="AH348" i="74"/>
  <c r="AM348" i="74"/>
  <c r="AS348" i="74"/>
  <c r="AX348" i="74"/>
  <c r="AD348" i="74"/>
  <c r="AO348" i="74"/>
  <c r="AG348" i="74"/>
  <c r="AQ348" i="74"/>
  <c r="AI348" i="74"/>
  <c r="AT348" i="74"/>
  <c r="AL348" i="74"/>
  <c r="AW348" i="74"/>
  <c r="S348" i="74"/>
  <c r="T348" i="74"/>
  <c r="U348" i="74"/>
  <c r="R348" i="74"/>
  <c r="H348" i="74"/>
  <c r="AF344" i="74"/>
  <c r="AJ344" i="74"/>
  <c r="AN344" i="74"/>
  <c r="AR344" i="74"/>
  <c r="AV344" i="74"/>
  <c r="AD344" i="74"/>
  <c r="AI344" i="74"/>
  <c r="AO344" i="74"/>
  <c r="AT344" i="74"/>
  <c r="AG344" i="74"/>
  <c r="AL344" i="74"/>
  <c r="AQ344" i="74"/>
  <c r="AW344" i="74"/>
  <c r="AM344" i="74"/>
  <c r="AX344" i="74"/>
  <c r="AE344" i="74"/>
  <c r="AP344" i="74"/>
  <c r="AH344" i="74"/>
  <c r="AS344" i="74"/>
  <c r="AK344" i="74"/>
  <c r="AU344" i="74"/>
  <c r="S344" i="74"/>
  <c r="T344" i="74"/>
  <c r="U344" i="74"/>
  <c r="R344" i="74"/>
  <c r="H344" i="74"/>
  <c r="AF340" i="74"/>
  <c r="AJ340" i="74"/>
  <c r="AN340" i="74"/>
  <c r="AR340" i="74"/>
  <c r="AV340" i="74"/>
  <c r="AH340" i="74"/>
  <c r="AM340" i="74"/>
  <c r="AS340" i="74"/>
  <c r="AX340" i="74"/>
  <c r="AE340" i="74"/>
  <c r="AK340" i="74"/>
  <c r="AP340" i="74"/>
  <c r="AU340" i="74"/>
  <c r="AL340" i="74"/>
  <c r="AW340" i="74"/>
  <c r="AD340" i="74"/>
  <c r="AO340" i="74"/>
  <c r="AG340" i="74"/>
  <c r="AQ340" i="74"/>
  <c r="AI340" i="74"/>
  <c r="AT340" i="74"/>
  <c r="S340" i="74"/>
  <c r="T340" i="74"/>
  <c r="U340" i="74"/>
  <c r="R340" i="74"/>
  <c r="H340" i="74"/>
  <c r="AF336" i="74"/>
  <c r="AJ336" i="74"/>
  <c r="AN336" i="74"/>
  <c r="AR336" i="74"/>
  <c r="AV336" i="74"/>
  <c r="AG336" i="74"/>
  <c r="AL336" i="74"/>
  <c r="AQ336" i="74"/>
  <c r="AW336" i="74"/>
  <c r="AD336" i="74"/>
  <c r="AI336" i="74"/>
  <c r="AO336" i="74"/>
  <c r="AT336" i="74"/>
  <c r="AK336" i="74"/>
  <c r="AU336" i="74"/>
  <c r="AM336" i="74"/>
  <c r="AX336" i="74"/>
  <c r="AE336" i="74"/>
  <c r="AP336" i="74"/>
  <c r="AH336" i="74"/>
  <c r="AS336" i="74"/>
  <c r="S336" i="74"/>
  <c r="T336" i="74"/>
  <c r="U336" i="74"/>
  <c r="R336" i="74"/>
  <c r="H336" i="74"/>
  <c r="AF332" i="74"/>
  <c r="AJ332" i="74"/>
  <c r="AN332" i="74"/>
  <c r="AR332" i="74"/>
  <c r="AV332" i="74"/>
  <c r="AE332" i="74"/>
  <c r="AK332" i="74"/>
  <c r="AP332" i="74"/>
  <c r="AU332" i="74"/>
  <c r="AH332" i="74"/>
  <c r="AM332" i="74"/>
  <c r="AS332" i="74"/>
  <c r="AX332" i="74"/>
  <c r="AI332" i="74"/>
  <c r="AT332" i="74"/>
  <c r="AL332" i="74"/>
  <c r="AW332" i="74"/>
  <c r="AD332" i="74"/>
  <c r="AO332" i="74"/>
  <c r="AG332" i="74"/>
  <c r="AQ332" i="74"/>
  <c r="S332" i="74"/>
  <c r="T332" i="74"/>
  <c r="U332" i="74"/>
  <c r="R332" i="74"/>
  <c r="H332" i="74"/>
  <c r="AF328" i="74"/>
  <c r="AJ328" i="74"/>
  <c r="AN328" i="74"/>
  <c r="AR328" i="74"/>
  <c r="AV328" i="74"/>
  <c r="AD328" i="74"/>
  <c r="AI328" i="74"/>
  <c r="AO328" i="74"/>
  <c r="AT328" i="74"/>
  <c r="AE328" i="74"/>
  <c r="AK328" i="74"/>
  <c r="AP328" i="74"/>
  <c r="AU328" i="74"/>
  <c r="AG328" i="74"/>
  <c r="AL328" i="74"/>
  <c r="AQ328" i="74"/>
  <c r="AW328" i="74"/>
  <c r="AS328" i="74"/>
  <c r="AX328" i="74"/>
  <c r="AH328" i="74"/>
  <c r="AM328" i="74"/>
  <c r="S328" i="74"/>
  <c r="T328" i="74"/>
  <c r="U328" i="74"/>
  <c r="R328" i="74"/>
  <c r="H328" i="74"/>
  <c r="AF324" i="74"/>
  <c r="AJ324" i="74"/>
  <c r="AN324" i="74"/>
  <c r="AR324" i="74"/>
  <c r="AV324" i="74"/>
  <c r="AH324" i="74"/>
  <c r="AM324" i="74"/>
  <c r="AS324" i="74"/>
  <c r="AX324" i="74"/>
  <c r="AD324" i="74"/>
  <c r="AI324" i="74"/>
  <c r="AO324" i="74"/>
  <c r="AT324" i="74"/>
  <c r="AE324" i="74"/>
  <c r="AK324" i="74"/>
  <c r="AP324" i="74"/>
  <c r="AU324" i="74"/>
  <c r="AQ324" i="74"/>
  <c r="AW324" i="74"/>
  <c r="AG324" i="74"/>
  <c r="AL324" i="74"/>
  <c r="S324" i="74"/>
  <c r="T324" i="74"/>
  <c r="U324" i="74"/>
  <c r="R324" i="74"/>
  <c r="H324" i="74"/>
  <c r="AF320" i="74"/>
  <c r="AJ320" i="74"/>
  <c r="AN320" i="74"/>
  <c r="AR320" i="74"/>
  <c r="AV320" i="74"/>
  <c r="AG320" i="74"/>
  <c r="AL320" i="74"/>
  <c r="AQ320" i="74"/>
  <c r="AW320" i="74"/>
  <c r="AH320" i="74"/>
  <c r="AM320" i="74"/>
  <c r="AS320" i="74"/>
  <c r="AX320" i="74"/>
  <c r="AD320" i="74"/>
  <c r="AI320" i="74"/>
  <c r="AO320" i="74"/>
  <c r="AT320" i="74"/>
  <c r="AP320" i="74"/>
  <c r="AU320" i="74"/>
  <c r="AE320" i="74"/>
  <c r="AK320" i="74"/>
  <c r="S320" i="74"/>
  <c r="T320" i="74"/>
  <c r="U320" i="74"/>
  <c r="R320" i="74"/>
  <c r="H320" i="74"/>
  <c r="AF316" i="74"/>
  <c r="AJ316" i="74"/>
  <c r="AN316" i="74"/>
  <c r="AR316" i="74"/>
  <c r="AV316" i="74"/>
  <c r="AE316" i="74"/>
  <c r="AK316" i="74"/>
  <c r="AP316" i="74"/>
  <c r="AU316" i="74"/>
  <c r="AG316" i="74"/>
  <c r="AL316" i="74"/>
  <c r="AQ316" i="74"/>
  <c r="AW316" i="74"/>
  <c r="AH316" i="74"/>
  <c r="AM316" i="74"/>
  <c r="AS316" i="74"/>
  <c r="AX316" i="74"/>
  <c r="AO316" i="74"/>
  <c r="AT316" i="74"/>
  <c r="AD316" i="74"/>
  <c r="AI316" i="74"/>
  <c r="S316" i="74"/>
  <c r="T316" i="74"/>
  <c r="U316" i="74"/>
  <c r="R316" i="74"/>
  <c r="H316" i="74"/>
  <c r="AF312" i="74"/>
  <c r="AJ312" i="74"/>
  <c r="AN312" i="74"/>
  <c r="AR312" i="74"/>
  <c r="AV312" i="74"/>
  <c r="AD312" i="74"/>
  <c r="AI312" i="74"/>
  <c r="AO312" i="74"/>
  <c r="AT312" i="74"/>
  <c r="AE312" i="74"/>
  <c r="AK312" i="74"/>
  <c r="AP312" i="74"/>
  <c r="AU312" i="74"/>
  <c r="AG312" i="74"/>
  <c r="AL312" i="74"/>
  <c r="AQ312" i="74"/>
  <c r="AW312" i="74"/>
  <c r="AM312" i="74"/>
  <c r="AS312" i="74"/>
  <c r="AX312" i="74"/>
  <c r="AH312" i="74"/>
  <c r="S312" i="74"/>
  <c r="T312" i="74"/>
  <c r="U312" i="74"/>
  <c r="R312" i="74"/>
  <c r="H312" i="74"/>
  <c r="AF308" i="74"/>
  <c r="AJ308" i="74"/>
  <c r="AN308" i="74"/>
  <c r="AR308" i="74"/>
  <c r="AV308" i="74"/>
  <c r="AH308" i="74"/>
  <c r="AM308" i="74"/>
  <c r="AS308" i="74"/>
  <c r="AX308" i="74"/>
  <c r="AD308" i="74"/>
  <c r="AI308" i="74"/>
  <c r="AO308" i="74"/>
  <c r="AT308" i="74"/>
  <c r="AE308" i="74"/>
  <c r="AK308" i="74"/>
  <c r="AP308" i="74"/>
  <c r="AU308" i="74"/>
  <c r="AL308" i="74"/>
  <c r="AQ308" i="74"/>
  <c r="AW308" i="74"/>
  <c r="AG308" i="74"/>
  <c r="S308" i="74"/>
  <c r="T308" i="74"/>
  <c r="U308" i="74"/>
  <c r="R308" i="74"/>
  <c r="H308" i="74"/>
  <c r="AF304" i="74"/>
  <c r="AJ304" i="74"/>
  <c r="AN304" i="74"/>
  <c r="AR304" i="74"/>
  <c r="AV304" i="74"/>
  <c r="AG304" i="74"/>
  <c r="AL304" i="74"/>
  <c r="AQ304" i="74"/>
  <c r="AW304" i="74"/>
  <c r="AH304" i="74"/>
  <c r="AM304" i="74"/>
  <c r="AS304" i="74"/>
  <c r="AX304" i="74"/>
  <c r="AD304" i="74"/>
  <c r="AI304" i="74"/>
  <c r="AO304" i="74"/>
  <c r="AT304" i="74"/>
  <c r="AK304" i="74"/>
  <c r="AP304" i="74"/>
  <c r="AU304" i="74"/>
  <c r="AE304" i="74"/>
  <c r="S304" i="74"/>
  <c r="T304" i="74"/>
  <c r="U304" i="74"/>
  <c r="R304" i="74"/>
  <c r="H304" i="74"/>
  <c r="AF300" i="74"/>
  <c r="AJ300" i="74"/>
  <c r="AN300" i="74"/>
  <c r="AR300" i="74"/>
  <c r="AV300" i="74"/>
  <c r="AE300" i="74"/>
  <c r="AK300" i="74"/>
  <c r="AP300" i="74"/>
  <c r="AU300" i="74"/>
  <c r="AG300" i="74"/>
  <c r="AL300" i="74"/>
  <c r="AQ300" i="74"/>
  <c r="AW300" i="74"/>
  <c r="AH300" i="74"/>
  <c r="AM300" i="74"/>
  <c r="AS300" i="74"/>
  <c r="AX300" i="74"/>
  <c r="AI300" i="74"/>
  <c r="AO300" i="74"/>
  <c r="AT300" i="74"/>
  <c r="AD300" i="74"/>
  <c r="S300" i="74"/>
  <c r="T300" i="74"/>
  <c r="U300" i="74"/>
  <c r="R300" i="74"/>
  <c r="H300" i="74"/>
  <c r="AF296" i="74"/>
  <c r="AJ296" i="74"/>
  <c r="AN296" i="74"/>
  <c r="AR296" i="74"/>
  <c r="AV296" i="74"/>
  <c r="AD296" i="74"/>
  <c r="AI296" i="74"/>
  <c r="AO296" i="74"/>
  <c r="AT296" i="74"/>
  <c r="AE296" i="74"/>
  <c r="AK296" i="74"/>
  <c r="AP296" i="74"/>
  <c r="AU296" i="74"/>
  <c r="AG296" i="74"/>
  <c r="AL296" i="74"/>
  <c r="AQ296" i="74"/>
  <c r="AW296" i="74"/>
  <c r="AH296" i="74"/>
  <c r="AM296" i="74"/>
  <c r="AS296" i="74"/>
  <c r="AX296" i="74"/>
  <c r="S296" i="74"/>
  <c r="T296" i="74"/>
  <c r="U296" i="74"/>
  <c r="R296" i="74"/>
  <c r="H296" i="74"/>
  <c r="AF292" i="74"/>
  <c r="AJ292" i="74"/>
  <c r="AN292" i="74"/>
  <c r="AR292" i="74"/>
  <c r="AV292" i="74"/>
  <c r="AH292" i="74"/>
  <c r="AM292" i="74"/>
  <c r="AS292" i="74"/>
  <c r="AX292" i="74"/>
  <c r="AD292" i="74"/>
  <c r="AI292" i="74"/>
  <c r="AO292" i="74"/>
  <c r="AT292" i="74"/>
  <c r="AE292" i="74"/>
  <c r="AK292" i="74"/>
  <c r="AP292" i="74"/>
  <c r="AU292" i="74"/>
  <c r="AG292" i="74"/>
  <c r="AL292" i="74"/>
  <c r="AQ292" i="74"/>
  <c r="AW292" i="74"/>
  <c r="S292" i="74"/>
  <c r="T292" i="74"/>
  <c r="U292" i="74"/>
  <c r="R292" i="74"/>
  <c r="H292" i="74"/>
  <c r="AF288" i="74"/>
  <c r="AJ288" i="74"/>
  <c r="AN288" i="74"/>
  <c r="AR288" i="74"/>
  <c r="AV288" i="74"/>
  <c r="AG288" i="74"/>
  <c r="AL288" i="74"/>
  <c r="AQ288" i="74"/>
  <c r="AW288" i="74"/>
  <c r="AH288" i="74"/>
  <c r="AM288" i="74"/>
  <c r="AS288" i="74"/>
  <c r="AX288" i="74"/>
  <c r="AD288" i="74"/>
  <c r="AI288" i="74"/>
  <c r="AO288" i="74"/>
  <c r="AT288" i="74"/>
  <c r="AE288" i="74"/>
  <c r="AK288" i="74"/>
  <c r="AP288" i="74"/>
  <c r="AU288" i="74"/>
  <c r="S288" i="74"/>
  <c r="T288" i="74"/>
  <c r="U288" i="74"/>
  <c r="R288" i="74"/>
  <c r="H288" i="74"/>
  <c r="AF284" i="74"/>
  <c r="AJ284" i="74"/>
  <c r="AN284" i="74"/>
  <c r="AR284" i="74"/>
  <c r="AV284" i="74"/>
  <c r="AE284" i="74"/>
  <c r="AK284" i="74"/>
  <c r="AP284" i="74"/>
  <c r="AU284" i="74"/>
  <c r="AG284" i="74"/>
  <c r="AL284" i="74"/>
  <c r="AQ284" i="74"/>
  <c r="AW284" i="74"/>
  <c r="AH284" i="74"/>
  <c r="AM284" i="74"/>
  <c r="AS284" i="74"/>
  <c r="AX284" i="74"/>
  <c r="AD284" i="74"/>
  <c r="AI284" i="74"/>
  <c r="AO284" i="74"/>
  <c r="AT284" i="74"/>
  <c r="S284" i="74"/>
  <c r="T284" i="74"/>
  <c r="U284" i="74"/>
  <c r="R284" i="74"/>
  <c r="H284" i="74"/>
  <c r="AF280" i="74"/>
  <c r="AJ280" i="74"/>
  <c r="AN280" i="74"/>
  <c r="AR280" i="74"/>
  <c r="AV280" i="74"/>
  <c r="AD280" i="74"/>
  <c r="AI280" i="74"/>
  <c r="AO280" i="74"/>
  <c r="AE280" i="74"/>
  <c r="AK280" i="74"/>
  <c r="AP280" i="74"/>
  <c r="AL280" i="74"/>
  <c r="AT280" i="74"/>
  <c r="AM280" i="74"/>
  <c r="AU280" i="74"/>
  <c r="AG280" i="74"/>
  <c r="AQ280" i="74"/>
  <c r="AW280" i="74"/>
  <c r="AX280" i="74"/>
  <c r="AH280" i="74"/>
  <c r="AS280" i="74"/>
  <c r="S280" i="74"/>
  <c r="T280" i="74"/>
  <c r="U280" i="74"/>
  <c r="R280" i="74"/>
  <c r="H280" i="74"/>
  <c r="AF276" i="74"/>
  <c r="AJ276" i="74"/>
  <c r="AN276" i="74"/>
  <c r="AR276" i="74"/>
  <c r="AV276" i="74"/>
  <c r="AH276" i="74"/>
  <c r="AM276" i="74"/>
  <c r="AS276" i="74"/>
  <c r="AX276" i="74"/>
  <c r="AD276" i="74"/>
  <c r="AI276" i="74"/>
  <c r="AO276" i="74"/>
  <c r="AT276" i="74"/>
  <c r="AK276" i="74"/>
  <c r="AU276" i="74"/>
  <c r="AL276" i="74"/>
  <c r="AW276" i="74"/>
  <c r="AE276" i="74"/>
  <c r="AP276" i="74"/>
  <c r="AG276" i="74"/>
  <c r="AQ276" i="74"/>
  <c r="S276" i="74"/>
  <c r="T276" i="74"/>
  <c r="U276" i="74"/>
  <c r="R276" i="74"/>
  <c r="H276" i="74"/>
  <c r="AF272" i="74"/>
  <c r="AJ272" i="74"/>
  <c r="AN272" i="74"/>
  <c r="AR272" i="74"/>
  <c r="AV272" i="74"/>
  <c r="AG272" i="74"/>
  <c r="AL272" i="74"/>
  <c r="AQ272" i="74"/>
  <c r="AW272" i="74"/>
  <c r="AH272" i="74"/>
  <c r="AM272" i="74"/>
  <c r="AS272" i="74"/>
  <c r="AX272" i="74"/>
  <c r="AD272" i="74"/>
  <c r="AI272" i="74"/>
  <c r="AO272" i="74"/>
  <c r="AT272" i="74"/>
  <c r="AK272" i="74"/>
  <c r="AP272" i="74"/>
  <c r="AU272" i="74"/>
  <c r="AE272" i="74"/>
  <c r="S272" i="74"/>
  <c r="T272" i="74"/>
  <c r="U272" i="74"/>
  <c r="R272" i="74"/>
  <c r="H272" i="74"/>
  <c r="AF268" i="74"/>
  <c r="AJ268" i="74"/>
  <c r="AN268" i="74"/>
  <c r="AR268" i="74"/>
  <c r="AV268" i="74"/>
  <c r="AE268" i="74"/>
  <c r="AK268" i="74"/>
  <c r="AP268" i="74"/>
  <c r="AU268" i="74"/>
  <c r="AG268" i="74"/>
  <c r="AL268" i="74"/>
  <c r="AQ268" i="74"/>
  <c r="AW268" i="74"/>
  <c r="AH268" i="74"/>
  <c r="AM268" i="74"/>
  <c r="AS268" i="74"/>
  <c r="AX268" i="74"/>
  <c r="AI268" i="74"/>
  <c r="AO268" i="74"/>
  <c r="AT268" i="74"/>
  <c r="AD268" i="74"/>
  <c r="S268" i="74"/>
  <c r="T268" i="74"/>
  <c r="U268" i="74"/>
  <c r="R268" i="74"/>
  <c r="H268" i="74"/>
  <c r="AF264" i="74"/>
  <c r="AJ264" i="74"/>
  <c r="AN264" i="74"/>
  <c r="AR264" i="74"/>
  <c r="AV264" i="74"/>
  <c r="AD264" i="74"/>
  <c r="AI264" i="74"/>
  <c r="AO264" i="74"/>
  <c r="AT264" i="74"/>
  <c r="AE264" i="74"/>
  <c r="AK264" i="74"/>
  <c r="AP264" i="74"/>
  <c r="AU264" i="74"/>
  <c r="AG264" i="74"/>
  <c r="AL264" i="74"/>
  <c r="AQ264" i="74"/>
  <c r="AW264" i="74"/>
  <c r="AH264" i="74"/>
  <c r="AM264" i="74"/>
  <c r="AS264" i="74"/>
  <c r="AX264" i="74"/>
  <c r="S264" i="74"/>
  <c r="T264" i="74"/>
  <c r="U264" i="74"/>
  <c r="R264" i="74"/>
  <c r="H264" i="74"/>
  <c r="AF260" i="74"/>
  <c r="AJ260" i="74"/>
  <c r="AN260" i="74"/>
  <c r="AR260" i="74"/>
  <c r="AV260" i="74"/>
  <c r="AG260" i="74"/>
  <c r="AH260" i="74"/>
  <c r="AM260" i="74"/>
  <c r="AS260" i="74"/>
  <c r="AX260" i="74"/>
  <c r="AI260" i="74"/>
  <c r="AO260" i="74"/>
  <c r="AT260" i="74"/>
  <c r="AD260" i="74"/>
  <c r="AK260" i="74"/>
  <c r="AP260" i="74"/>
  <c r="AU260" i="74"/>
  <c r="AE260" i="74"/>
  <c r="AL260" i="74"/>
  <c r="AQ260" i="74"/>
  <c r="AW260" i="74"/>
  <c r="S260" i="74"/>
  <c r="T260" i="74"/>
  <c r="U260" i="74"/>
  <c r="R260" i="74"/>
  <c r="H260" i="74"/>
  <c r="AF256" i="74"/>
  <c r="AJ256" i="74"/>
  <c r="AN256" i="74"/>
  <c r="AR256" i="74"/>
  <c r="AV256" i="74"/>
  <c r="AE256" i="74"/>
  <c r="AK256" i="74"/>
  <c r="AP256" i="74"/>
  <c r="AU256" i="74"/>
  <c r="AG256" i="74"/>
  <c r="AM256" i="74"/>
  <c r="AT256" i="74"/>
  <c r="AH256" i="74"/>
  <c r="AO256" i="74"/>
  <c r="AW256" i="74"/>
  <c r="AI256" i="74"/>
  <c r="AQ256" i="74"/>
  <c r="AX256" i="74"/>
  <c r="AD256" i="74"/>
  <c r="AL256" i="74"/>
  <c r="AS256" i="74"/>
  <c r="S256" i="74"/>
  <c r="T256" i="74"/>
  <c r="U256" i="74"/>
  <c r="R256" i="74"/>
  <c r="H256" i="74"/>
  <c r="AF252" i="74"/>
  <c r="AJ252" i="74"/>
  <c r="AN252" i="74"/>
  <c r="AR252" i="74"/>
  <c r="AV252" i="74"/>
  <c r="AD252" i="74"/>
  <c r="AI252" i="74"/>
  <c r="AO252" i="74"/>
  <c r="AT252" i="74"/>
  <c r="AE252" i="74"/>
  <c r="AK252" i="74"/>
  <c r="AP252" i="74"/>
  <c r="AU252" i="74"/>
  <c r="AH252" i="74"/>
  <c r="AS252" i="74"/>
  <c r="AL252" i="74"/>
  <c r="AW252" i="74"/>
  <c r="AM252" i="74"/>
  <c r="AX252" i="74"/>
  <c r="AG252" i="74"/>
  <c r="AQ252" i="74"/>
  <c r="S252" i="74"/>
  <c r="T252" i="74"/>
  <c r="U252" i="74"/>
  <c r="R252" i="74"/>
  <c r="H252" i="74"/>
  <c r="AE248" i="74"/>
  <c r="AI248" i="74"/>
  <c r="AM248" i="74"/>
  <c r="AQ248" i="74"/>
  <c r="AU248" i="74"/>
  <c r="AF248" i="74"/>
  <c r="AJ248" i="74"/>
  <c r="AN248" i="74"/>
  <c r="AR248" i="74"/>
  <c r="AV248" i="74"/>
  <c r="AH248" i="74"/>
  <c r="AP248" i="74"/>
  <c r="AX248" i="74"/>
  <c r="AG248" i="74"/>
  <c r="AS248" i="74"/>
  <c r="AK248" i="74"/>
  <c r="AT248" i="74"/>
  <c r="AD248" i="74"/>
  <c r="AL248" i="74"/>
  <c r="AO248" i="74"/>
  <c r="AW248" i="74"/>
  <c r="S248" i="74"/>
  <c r="T248" i="74"/>
  <c r="U248" i="74"/>
  <c r="R248" i="74"/>
  <c r="H248" i="74"/>
  <c r="AE244" i="74"/>
  <c r="AI244" i="74"/>
  <c r="AM244" i="74"/>
  <c r="AQ244" i="74"/>
  <c r="AU244" i="74"/>
  <c r="AF244" i="74"/>
  <c r="AJ244" i="74"/>
  <c r="AN244" i="74"/>
  <c r="AR244" i="74"/>
  <c r="AV244" i="74"/>
  <c r="AD244" i="74"/>
  <c r="AL244" i="74"/>
  <c r="AT244" i="74"/>
  <c r="AG244" i="74"/>
  <c r="AP244" i="74"/>
  <c r="AH244" i="74"/>
  <c r="AS244" i="74"/>
  <c r="AX244" i="74"/>
  <c r="AK244" i="74"/>
  <c r="AO244" i="74"/>
  <c r="AW244" i="74"/>
  <c r="S244" i="74"/>
  <c r="T244" i="74"/>
  <c r="U244" i="74"/>
  <c r="R244" i="74"/>
  <c r="H244" i="74"/>
  <c r="AE240" i="74"/>
  <c r="AI240" i="74"/>
  <c r="AM240" i="74"/>
  <c r="AQ240" i="74"/>
  <c r="AU240" i="74"/>
  <c r="AF240" i="74"/>
  <c r="AJ240" i="74"/>
  <c r="AN240" i="74"/>
  <c r="AR240" i="74"/>
  <c r="AV240" i="74"/>
  <c r="AH240" i="74"/>
  <c r="AP240" i="74"/>
  <c r="AX240" i="74"/>
  <c r="AD240" i="74"/>
  <c r="AO240" i="74"/>
  <c r="AG240" i="74"/>
  <c r="AS240" i="74"/>
  <c r="AW240" i="74"/>
  <c r="AK240" i="74"/>
  <c r="AL240" i="74"/>
  <c r="AT240" i="74"/>
  <c r="S240" i="74"/>
  <c r="T240" i="74"/>
  <c r="U240" i="74"/>
  <c r="R240" i="74"/>
  <c r="H240" i="74"/>
  <c r="AE236" i="74"/>
  <c r="AI236" i="74"/>
  <c r="AM236" i="74"/>
  <c r="AQ236" i="74"/>
  <c r="AU236" i="74"/>
  <c r="AF236" i="74"/>
  <c r="AJ236" i="74"/>
  <c r="AN236" i="74"/>
  <c r="AR236" i="74"/>
  <c r="AV236" i="74"/>
  <c r="AD236" i="74"/>
  <c r="AL236" i="74"/>
  <c r="AT236" i="74"/>
  <c r="AO236" i="74"/>
  <c r="AX236" i="74"/>
  <c r="AG236" i="74"/>
  <c r="AP236" i="74"/>
  <c r="AW236" i="74"/>
  <c r="AH236" i="74"/>
  <c r="AK236" i="74"/>
  <c r="AS236" i="74"/>
  <c r="S236" i="74"/>
  <c r="T236" i="74"/>
  <c r="U236" i="74"/>
  <c r="R236" i="74"/>
  <c r="H236" i="74"/>
  <c r="AE232" i="74"/>
  <c r="AI232" i="74"/>
  <c r="AM232" i="74"/>
  <c r="AQ232" i="74"/>
  <c r="AU232" i="74"/>
  <c r="AF232" i="74"/>
  <c r="AJ232" i="74"/>
  <c r="AN232" i="74"/>
  <c r="AR232" i="74"/>
  <c r="AV232" i="74"/>
  <c r="AH232" i="74"/>
  <c r="AP232" i="74"/>
  <c r="AX232" i="74"/>
  <c r="AL232" i="74"/>
  <c r="AW232" i="74"/>
  <c r="AD232" i="74"/>
  <c r="AO232" i="74"/>
  <c r="AT232" i="74"/>
  <c r="AG232" i="74"/>
  <c r="AK232" i="74"/>
  <c r="AS232" i="74"/>
  <c r="S232" i="74"/>
  <c r="T232" i="74"/>
  <c r="U232" i="74"/>
  <c r="R232" i="74"/>
  <c r="H232" i="74"/>
  <c r="AE228" i="74"/>
  <c r="AI228" i="74"/>
  <c r="AM228" i="74"/>
  <c r="AQ228" i="74"/>
  <c r="AU228" i="74"/>
  <c r="AF228" i="74"/>
  <c r="AJ228" i="74"/>
  <c r="AN228" i="74"/>
  <c r="AR228" i="74"/>
  <c r="AV228" i="74"/>
  <c r="AD228" i="74"/>
  <c r="AL228" i="74"/>
  <c r="AT228" i="74"/>
  <c r="AK228" i="74"/>
  <c r="AW228" i="74"/>
  <c r="AO228" i="74"/>
  <c r="AX228" i="74"/>
  <c r="AS228" i="74"/>
  <c r="AG228" i="74"/>
  <c r="AH228" i="74"/>
  <c r="AP228" i="74"/>
  <c r="S228" i="74"/>
  <c r="T228" i="74"/>
  <c r="U228" i="74"/>
  <c r="R228" i="74"/>
  <c r="H228" i="74"/>
  <c r="AE224" i="74"/>
  <c r="AI224" i="74"/>
  <c r="AM224" i="74"/>
  <c r="AQ224" i="74"/>
  <c r="AU224" i="74"/>
  <c r="AF224" i="74"/>
  <c r="AJ224" i="74"/>
  <c r="AN224" i="74"/>
  <c r="AR224" i="74"/>
  <c r="AV224" i="74"/>
  <c r="AH224" i="74"/>
  <c r="AP224" i="74"/>
  <c r="AX224" i="74"/>
  <c r="AK224" i="74"/>
  <c r="AT224" i="74"/>
  <c r="AL224" i="74"/>
  <c r="AW224" i="74"/>
  <c r="AS224" i="74"/>
  <c r="AD224" i="74"/>
  <c r="AG224" i="74"/>
  <c r="AO224" i="74"/>
  <c r="S224" i="74"/>
  <c r="T224" i="74"/>
  <c r="U224" i="74"/>
  <c r="R224" i="74"/>
  <c r="H224" i="74"/>
  <c r="AE220" i="74"/>
  <c r="AI220" i="74"/>
  <c r="AM220" i="74"/>
  <c r="AQ220" i="74"/>
  <c r="AU220" i="74"/>
  <c r="AF220" i="74"/>
  <c r="AJ220" i="74"/>
  <c r="AN220" i="74"/>
  <c r="AR220" i="74"/>
  <c r="AV220" i="74"/>
  <c r="AD220" i="74"/>
  <c r="AL220" i="74"/>
  <c r="AT220" i="74"/>
  <c r="AH220" i="74"/>
  <c r="AS220" i="74"/>
  <c r="AK220" i="74"/>
  <c r="AW220" i="74"/>
  <c r="AP220" i="74"/>
  <c r="AX220" i="74"/>
  <c r="AG220" i="74"/>
  <c r="AO220" i="74"/>
  <c r="S220" i="74"/>
  <c r="T220" i="74"/>
  <c r="U220" i="74"/>
  <c r="R220" i="74"/>
  <c r="H220" i="74"/>
  <c r="I11" i="74"/>
  <c r="M11" i="74"/>
  <c r="J11" i="74"/>
  <c r="N11" i="74"/>
  <c r="F11" i="74"/>
  <c r="K11" i="74"/>
  <c r="O11" i="74"/>
  <c r="Q11" i="74"/>
  <c r="L11" i="74"/>
  <c r="G11" i="74"/>
  <c r="I7" i="74"/>
  <c r="M7" i="74"/>
  <c r="J7" i="74"/>
  <c r="N7" i="74"/>
  <c r="G7" i="74"/>
  <c r="K7" i="74"/>
  <c r="O7" i="74"/>
  <c r="Q7" i="74"/>
  <c r="L7" i="74"/>
  <c r="Q13" i="74"/>
  <c r="M13" i="74"/>
  <c r="I13" i="74"/>
  <c r="L13" i="74"/>
  <c r="G13" i="74"/>
  <c r="O13" i="74"/>
  <c r="K13" i="74"/>
  <c r="N13" i="74"/>
  <c r="J13" i="74"/>
  <c r="J480" i="74"/>
  <c r="N480" i="74"/>
  <c r="G480" i="74"/>
  <c r="Q480" i="74"/>
  <c r="K480" i="74"/>
  <c r="O480" i="74"/>
  <c r="L480" i="74"/>
  <c r="I480" i="74"/>
  <c r="M480" i="74"/>
  <c r="J476" i="74"/>
  <c r="N476" i="74"/>
  <c r="G476" i="74"/>
  <c r="Q476" i="74"/>
  <c r="K476" i="74"/>
  <c r="O476" i="74"/>
  <c r="L476" i="74"/>
  <c r="I476" i="74"/>
  <c r="M476" i="74"/>
  <c r="J472" i="74"/>
  <c r="N472" i="74"/>
  <c r="G472" i="74"/>
  <c r="Q472" i="74"/>
  <c r="K472" i="74"/>
  <c r="O472" i="74"/>
  <c r="L472" i="74"/>
  <c r="I472" i="74"/>
  <c r="M472" i="74"/>
  <c r="J468" i="74"/>
  <c r="N468" i="74"/>
  <c r="G468" i="74"/>
  <c r="Q468" i="74"/>
  <c r="K468" i="74"/>
  <c r="O468" i="74"/>
  <c r="L468" i="74"/>
  <c r="I468" i="74"/>
  <c r="M468" i="74"/>
  <c r="J464" i="74"/>
  <c r="N464" i="74"/>
  <c r="G464" i="74"/>
  <c r="Q464" i="74"/>
  <c r="K464" i="74"/>
  <c r="O464" i="74"/>
  <c r="L464" i="74"/>
  <c r="I464" i="74"/>
  <c r="M464" i="74"/>
  <c r="J460" i="74"/>
  <c r="N460" i="74"/>
  <c r="G460" i="74"/>
  <c r="Q460" i="74"/>
  <c r="K460" i="74"/>
  <c r="O460" i="74"/>
  <c r="L460" i="74"/>
  <c r="I460" i="74"/>
  <c r="M460" i="74"/>
  <c r="J456" i="74"/>
  <c r="N456" i="74"/>
  <c r="G456" i="74"/>
  <c r="Q456" i="74"/>
  <c r="K456" i="74"/>
  <c r="O456" i="74"/>
  <c r="L456" i="74"/>
  <c r="I456" i="74"/>
  <c r="M456" i="74"/>
  <c r="J452" i="74"/>
  <c r="N452" i="74"/>
  <c r="G452" i="74"/>
  <c r="Q452" i="74"/>
  <c r="K452" i="74"/>
  <c r="O452" i="74"/>
  <c r="L452" i="74"/>
  <c r="I452" i="74"/>
  <c r="M452" i="74"/>
  <c r="J448" i="74"/>
  <c r="N448" i="74"/>
  <c r="G448" i="74"/>
  <c r="Q448" i="74"/>
  <c r="K448" i="74"/>
  <c r="O448" i="74"/>
  <c r="L448" i="74"/>
  <c r="I448" i="74"/>
  <c r="M448" i="74"/>
  <c r="J444" i="74"/>
  <c r="N444" i="74"/>
  <c r="G444" i="74"/>
  <c r="Q444" i="74"/>
  <c r="K444" i="74"/>
  <c r="O444" i="74"/>
  <c r="L444" i="74"/>
  <c r="I444" i="74"/>
  <c r="M444" i="74"/>
  <c r="J440" i="74"/>
  <c r="N440" i="74"/>
  <c r="G440" i="74"/>
  <c r="Q440" i="74"/>
  <c r="K440" i="74"/>
  <c r="O440" i="74"/>
  <c r="L440" i="74"/>
  <c r="I440" i="74"/>
  <c r="M440" i="74"/>
  <c r="J436" i="74"/>
  <c r="N436" i="74"/>
  <c r="G436" i="74"/>
  <c r="Q436" i="74"/>
  <c r="K436" i="74"/>
  <c r="O436" i="74"/>
  <c r="L436" i="74"/>
  <c r="I436" i="74"/>
  <c r="M436" i="74"/>
  <c r="J432" i="74"/>
  <c r="N432" i="74"/>
  <c r="G432" i="74"/>
  <c r="Q432" i="74"/>
  <c r="K432" i="74"/>
  <c r="O432" i="74"/>
  <c r="L432" i="74"/>
  <c r="I432" i="74"/>
  <c r="M432" i="74"/>
  <c r="J428" i="74"/>
  <c r="N428" i="74"/>
  <c r="G428" i="74"/>
  <c r="Q428" i="74"/>
  <c r="K428" i="74"/>
  <c r="O428" i="74"/>
  <c r="L428" i="74"/>
  <c r="I428" i="74"/>
  <c r="M428" i="74"/>
  <c r="J424" i="74"/>
  <c r="N424" i="74"/>
  <c r="G424" i="74"/>
  <c r="Q424" i="74"/>
  <c r="K424" i="74"/>
  <c r="O424" i="74"/>
  <c r="L424" i="74"/>
  <c r="I424" i="74"/>
  <c r="M424" i="74"/>
  <c r="J420" i="74"/>
  <c r="N420" i="74"/>
  <c r="G420" i="74"/>
  <c r="Q420" i="74"/>
  <c r="K420" i="74"/>
  <c r="O420" i="74"/>
  <c r="L420" i="74"/>
  <c r="I420" i="74"/>
  <c r="M420" i="74"/>
  <c r="J416" i="74"/>
  <c r="N416" i="74"/>
  <c r="G416" i="74"/>
  <c r="Q416" i="74"/>
  <c r="K416" i="74"/>
  <c r="O416" i="74"/>
  <c r="L416" i="74"/>
  <c r="I416" i="74"/>
  <c r="M416" i="74"/>
  <c r="J412" i="74"/>
  <c r="N412" i="74"/>
  <c r="G412" i="74"/>
  <c r="Q412" i="74"/>
  <c r="K412" i="74"/>
  <c r="O412" i="74"/>
  <c r="L412" i="74"/>
  <c r="I412" i="74"/>
  <c r="M412" i="74"/>
  <c r="J408" i="74"/>
  <c r="N408" i="74"/>
  <c r="G408" i="74"/>
  <c r="Q408" i="74"/>
  <c r="K408" i="74"/>
  <c r="O408" i="74"/>
  <c r="L408" i="74"/>
  <c r="I408" i="74"/>
  <c r="M408" i="74"/>
  <c r="F408" i="74"/>
  <c r="J404" i="74"/>
  <c r="N404" i="74"/>
  <c r="G404" i="74"/>
  <c r="Q404" i="74"/>
  <c r="K404" i="74"/>
  <c r="O404" i="74"/>
  <c r="L404" i="74"/>
  <c r="I404" i="74"/>
  <c r="M404" i="74"/>
  <c r="J400" i="74"/>
  <c r="N400" i="74"/>
  <c r="G400" i="74"/>
  <c r="Q400" i="74"/>
  <c r="K400" i="74"/>
  <c r="O400" i="74"/>
  <c r="L400" i="74"/>
  <c r="I400" i="74"/>
  <c r="M400" i="74"/>
  <c r="J396" i="74"/>
  <c r="N396" i="74"/>
  <c r="G396" i="74"/>
  <c r="Q396" i="74"/>
  <c r="K396" i="74"/>
  <c r="O396" i="74"/>
  <c r="L396" i="74"/>
  <c r="I396" i="74"/>
  <c r="M396" i="74"/>
  <c r="J392" i="74"/>
  <c r="N392" i="74"/>
  <c r="G392" i="74"/>
  <c r="Q392" i="74"/>
  <c r="K392" i="74"/>
  <c r="O392" i="74"/>
  <c r="L392" i="74"/>
  <c r="I392" i="74"/>
  <c r="M392" i="74"/>
  <c r="J388" i="74"/>
  <c r="N388" i="74"/>
  <c r="G388" i="74"/>
  <c r="Q388" i="74"/>
  <c r="K388" i="74"/>
  <c r="O388" i="74"/>
  <c r="L388" i="74"/>
  <c r="I388" i="74"/>
  <c r="M388" i="74"/>
  <c r="J384" i="74"/>
  <c r="N384" i="74"/>
  <c r="G384" i="74"/>
  <c r="Q384" i="74"/>
  <c r="K384" i="74"/>
  <c r="O384" i="74"/>
  <c r="L384" i="74"/>
  <c r="I384" i="74"/>
  <c r="M384" i="74"/>
  <c r="J380" i="74"/>
  <c r="N380" i="74"/>
  <c r="G380" i="74"/>
  <c r="Q380" i="74"/>
  <c r="K380" i="74"/>
  <c r="O380" i="74"/>
  <c r="L380" i="74"/>
  <c r="I380" i="74"/>
  <c r="M380" i="74"/>
  <c r="J376" i="74"/>
  <c r="N376" i="74"/>
  <c r="G376" i="74"/>
  <c r="Q376" i="74"/>
  <c r="K376" i="74"/>
  <c r="O376" i="74"/>
  <c r="L376" i="74"/>
  <c r="I376" i="74"/>
  <c r="M376" i="74"/>
  <c r="J372" i="74"/>
  <c r="N372" i="74"/>
  <c r="G372" i="74"/>
  <c r="Q372" i="74"/>
  <c r="K372" i="74"/>
  <c r="O372" i="74"/>
  <c r="L372" i="74"/>
  <c r="I372" i="74"/>
  <c r="M372" i="74"/>
  <c r="J368" i="74"/>
  <c r="N368" i="74"/>
  <c r="G368" i="74"/>
  <c r="Q368" i="74"/>
  <c r="K368" i="74"/>
  <c r="O368" i="74"/>
  <c r="L368" i="74"/>
  <c r="I368" i="74"/>
  <c r="M368" i="74"/>
  <c r="J364" i="74"/>
  <c r="N364" i="74"/>
  <c r="G364" i="74"/>
  <c r="Q364" i="74"/>
  <c r="K364" i="74"/>
  <c r="O364" i="74"/>
  <c r="L364" i="74"/>
  <c r="I364" i="74"/>
  <c r="M364" i="74"/>
  <c r="J360" i="74"/>
  <c r="N360" i="74"/>
  <c r="G360" i="74"/>
  <c r="Q360" i="74"/>
  <c r="K360" i="74"/>
  <c r="O360" i="74"/>
  <c r="L360" i="74"/>
  <c r="I360" i="74"/>
  <c r="M360" i="74"/>
  <c r="J356" i="74"/>
  <c r="N356" i="74"/>
  <c r="G356" i="74"/>
  <c r="Q356" i="74"/>
  <c r="K356" i="74"/>
  <c r="O356" i="74"/>
  <c r="L356" i="74"/>
  <c r="I356" i="74"/>
  <c r="M356" i="74"/>
  <c r="J352" i="74"/>
  <c r="N352" i="74"/>
  <c r="G352" i="74"/>
  <c r="Q352" i="74"/>
  <c r="K352" i="74"/>
  <c r="O352" i="74"/>
  <c r="L352" i="74"/>
  <c r="I352" i="74"/>
  <c r="M352" i="74"/>
  <c r="J348" i="74"/>
  <c r="N348" i="74"/>
  <c r="G348" i="74"/>
  <c r="Q348" i="74"/>
  <c r="K348" i="74"/>
  <c r="O348" i="74"/>
  <c r="L348" i="74"/>
  <c r="I348" i="74"/>
  <c r="M348" i="74"/>
  <c r="J344" i="74"/>
  <c r="N344" i="74"/>
  <c r="G344" i="74"/>
  <c r="Q344" i="74"/>
  <c r="K344" i="74"/>
  <c r="O344" i="74"/>
  <c r="L344" i="74"/>
  <c r="I344" i="74"/>
  <c r="M344" i="74"/>
  <c r="J340" i="74"/>
  <c r="N340" i="74"/>
  <c r="G340" i="74"/>
  <c r="Q340" i="74"/>
  <c r="K340" i="74"/>
  <c r="O340" i="74"/>
  <c r="L340" i="74"/>
  <c r="I340" i="74"/>
  <c r="M340" i="74"/>
  <c r="J336" i="74"/>
  <c r="N336" i="74"/>
  <c r="G336" i="74"/>
  <c r="Q336" i="74"/>
  <c r="K336" i="74"/>
  <c r="O336" i="74"/>
  <c r="L336" i="74"/>
  <c r="I336" i="74"/>
  <c r="M336" i="74"/>
  <c r="J332" i="74"/>
  <c r="N332" i="74"/>
  <c r="G332" i="74"/>
  <c r="Q332" i="74"/>
  <c r="K332" i="74"/>
  <c r="O332" i="74"/>
  <c r="L332" i="74"/>
  <c r="I332" i="74"/>
  <c r="M332" i="74"/>
  <c r="J328" i="74"/>
  <c r="N328" i="74"/>
  <c r="G328" i="74"/>
  <c r="Q328" i="74"/>
  <c r="K328" i="74"/>
  <c r="O328" i="74"/>
  <c r="L328" i="74"/>
  <c r="I328" i="74"/>
  <c r="M328" i="74"/>
  <c r="J324" i="74"/>
  <c r="N324" i="74"/>
  <c r="G324" i="74"/>
  <c r="Q324" i="74"/>
  <c r="K324" i="74"/>
  <c r="O324" i="74"/>
  <c r="L324" i="74"/>
  <c r="I324" i="74"/>
  <c r="M324" i="74"/>
  <c r="J320" i="74"/>
  <c r="N320" i="74"/>
  <c r="G320" i="74"/>
  <c r="Q320" i="74"/>
  <c r="K320" i="74"/>
  <c r="O320" i="74"/>
  <c r="L320" i="74"/>
  <c r="I320" i="74"/>
  <c r="M320" i="74"/>
  <c r="J316" i="74"/>
  <c r="N316" i="74"/>
  <c r="G316" i="74"/>
  <c r="Q316" i="74"/>
  <c r="K316" i="74"/>
  <c r="O316" i="74"/>
  <c r="L316" i="74"/>
  <c r="I316" i="74"/>
  <c r="M316" i="74"/>
  <c r="J312" i="74"/>
  <c r="N312" i="74"/>
  <c r="G312" i="74"/>
  <c r="Q312" i="74"/>
  <c r="K312" i="74"/>
  <c r="O312" i="74"/>
  <c r="L312" i="74"/>
  <c r="I312" i="74"/>
  <c r="M312" i="74"/>
  <c r="J308" i="74"/>
  <c r="N308" i="74"/>
  <c r="G308" i="74"/>
  <c r="Q308" i="74"/>
  <c r="K308" i="74"/>
  <c r="O308" i="74"/>
  <c r="L308" i="74"/>
  <c r="I308" i="74"/>
  <c r="M308" i="74"/>
  <c r="J304" i="74"/>
  <c r="N304" i="74"/>
  <c r="G304" i="74"/>
  <c r="Q304" i="74"/>
  <c r="K304" i="74"/>
  <c r="O304" i="74"/>
  <c r="L304" i="74"/>
  <c r="I304" i="74"/>
  <c r="M304" i="74"/>
  <c r="J300" i="74"/>
  <c r="N300" i="74"/>
  <c r="G300" i="74"/>
  <c r="Q300" i="74"/>
  <c r="K300" i="74"/>
  <c r="O300" i="74"/>
  <c r="L300" i="74"/>
  <c r="I300" i="74"/>
  <c r="M300" i="74"/>
  <c r="J296" i="74"/>
  <c r="N296" i="74"/>
  <c r="G296" i="74"/>
  <c r="Q296" i="74"/>
  <c r="K296" i="74"/>
  <c r="O296" i="74"/>
  <c r="L296" i="74"/>
  <c r="I296" i="74"/>
  <c r="M296" i="74"/>
  <c r="J292" i="74"/>
  <c r="N292" i="74"/>
  <c r="G292" i="74"/>
  <c r="Q292" i="74"/>
  <c r="K292" i="74"/>
  <c r="O292" i="74"/>
  <c r="L292" i="74"/>
  <c r="F292" i="74"/>
  <c r="I292" i="74"/>
  <c r="M292" i="74"/>
  <c r="J288" i="74"/>
  <c r="N288" i="74"/>
  <c r="G288" i="74"/>
  <c r="Q288" i="74"/>
  <c r="K288" i="74"/>
  <c r="O288" i="74"/>
  <c r="L288" i="74"/>
  <c r="F288" i="74"/>
  <c r="I288" i="74"/>
  <c r="M288" i="74"/>
  <c r="J284" i="74"/>
  <c r="N284" i="74"/>
  <c r="G284" i="74"/>
  <c r="Q284" i="74"/>
  <c r="K284" i="74"/>
  <c r="O284" i="74"/>
  <c r="L284" i="74"/>
  <c r="F284" i="74"/>
  <c r="I284" i="74"/>
  <c r="M284" i="74"/>
  <c r="J280" i="74"/>
  <c r="N280" i="74"/>
  <c r="G280" i="74"/>
  <c r="Q280" i="74"/>
  <c r="K280" i="74"/>
  <c r="O280" i="74"/>
  <c r="L280" i="74"/>
  <c r="F280" i="74"/>
  <c r="I280" i="74"/>
  <c r="M280" i="74"/>
  <c r="J276" i="74"/>
  <c r="N276" i="74"/>
  <c r="G276" i="74"/>
  <c r="Q276" i="74"/>
  <c r="K276" i="74"/>
  <c r="O276" i="74"/>
  <c r="L276" i="74"/>
  <c r="I276" i="74"/>
  <c r="M276" i="74"/>
  <c r="F276" i="74"/>
  <c r="J272" i="74"/>
  <c r="N272" i="74"/>
  <c r="G272" i="74"/>
  <c r="Q272" i="74"/>
  <c r="K272" i="74"/>
  <c r="O272" i="74"/>
  <c r="L272" i="74"/>
  <c r="I272" i="74"/>
  <c r="M272" i="74"/>
  <c r="J268" i="74"/>
  <c r="N268" i="74"/>
  <c r="G268" i="74"/>
  <c r="Q268" i="74"/>
  <c r="K268" i="74"/>
  <c r="O268" i="74"/>
  <c r="L268" i="74"/>
  <c r="I268" i="74"/>
  <c r="M268" i="74"/>
  <c r="J264" i="74"/>
  <c r="N264" i="74"/>
  <c r="G264" i="74"/>
  <c r="Q264" i="74"/>
  <c r="K264" i="74"/>
  <c r="O264" i="74"/>
  <c r="L264" i="74"/>
  <c r="I264" i="74"/>
  <c r="M264" i="74"/>
  <c r="J260" i="74"/>
  <c r="N260" i="74"/>
  <c r="G260" i="74"/>
  <c r="Q260" i="74"/>
  <c r="K260" i="74"/>
  <c r="O260" i="74"/>
  <c r="L260" i="74"/>
  <c r="F260" i="74"/>
  <c r="I260" i="74"/>
  <c r="M260" i="74"/>
  <c r="J256" i="74"/>
  <c r="N256" i="74"/>
  <c r="G256" i="74"/>
  <c r="Q256" i="74"/>
  <c r="K256" i="74"/>
  <c r="O256" i="74"/>
  <c r="L256" i="74"/>
  <c r="F256" i="74"/>
  <c r="I256" i="74"/>
  <c r="M256" i="74"/>
  <c r="J252" i="74"/>
  <c r="N252" i="74"/>
  <c r="G252" i="74"/>
  <c r="Q252" i="74"/>
  <c r="K252" i="74"/>
  <c r="O252" i="74"/>
  <c r="L252" i="74"/>
  <c r="I252" i="74"/>
  <c r="M252" i="74"/>
  <c r="J248" i="74"/>
  <c r="N248" i="74"/>
  <c r="G248" i="74"/>
  <c r="Q248" i="74"/>
  <c r="K248" i="74"/>
  <c r="O248" i="74"/>
  <c r="L248" i="74"/>
  <c r="I248" i="74"/>
  <c r="M248" i="74"/>
  <c r="J244" i="74"/>
  <c r="N244" i="74"/>
  <c r="G244" i="74"/>
  <c r="Q244" i="74"/>
  <c r="K244" i="74"/>
  <c r="O244" i="74"/>
  <c r="L244" i="74"/>
  <c r="I244" i="74"/>
  <c r="M244" i="74"/>
  <c r="J240" i="74"/>
  <c r="N240" i="74"/>
  <c r="G240" i="74"/>
  <c r="Q240" i="74"/>
  <c r="K240" i="74"/>
  <c r="O240" i="74"/>
  <c r="L240" i="74"/>
  <c r="I240" i="74"/>
  <c r="M240" i="74"/>
  <c r="J236" i="74"/>
  <c r="N236" i="74"/>
  <c r="G236" i="74"/>
  <c r="Q236" i="74"/>
  <c r="K236" i="74"/>
  <c r="O236" i="74"/>
  <c r="L236" i="74"/>
  <c r="I236" i="74"/>
  <c r="M236" i="74"/>
  <c r="J232" i="74"/>
  <c r="N232" i="74"/>
  <c r="G232" i="74"/>
  <c r="Q232" i="74"/>
  <c r="K232" i="74"/>
  <c r="O232" i="74"/>
  <c r="L232" i="74"/>
  <c r="I232" i="74"/>
  <c r="M232" i="74"/>
  <c r="J228" i="74"/>
  <c r="N228" i="74"/>
  <c r="G228" i="74"/>
  <c r="Q228" i="74"/>
  <c r="K228" i="74"/>
  <c r="O228" i="74"/>
  <c r="L228" i="74"/>
  <c r="I228" i="74"/>
  <c r="M228" i="74"/>
  <c r="J224" i="74"/>
  <c r="N224" i="74"/>
  <c r="G224" i="74"/>
  <c r="Q224" i="74"/>
  <c r="K224" i="74"/>
  <c r="O224" i="74"/>
  <c r="L224" i="74"/>
  <c r="I224" i="74"/>
  <c r="M224" i="74"/>
  <c r="J220" i="74"/>
  <c r="N220" i="74"/>
  <c r="G220" i="74"/>
  <c r="Q220" i="74"/>
  <c r="K220" i="74"/>
  <c r="O220" i="74"/>
  <c r="L220" i="74"/>
  <c r="I220" i="74"/>
  <c r="M220" i="74"/>
  <c r="J216" i="74"/>
  <c r="N216" i="74"/>
  <c r="G216" i="74"/>
  <c r="Q216" i="74"/>
  <c r="K216" i="74"/>
  <c r="O216" i="74"/>
  <c r="L216" i="74"/>
  <c r="F216" i="74"/>
  <c r="I216" i="74"/>
  <c r="M216" i="74"/>
  <c r="J212" i="74"/>
  <c r="N212" i="74"/>
  <c r="G212" i="74"/>
  <c r="F212" i="74"/>
  <c r="Q212" i="74"/>
  <c r="K212" i="74"/>
  <c r="O212" i="74"/>
  <c r="L212" i="74"/>
  <c r="I212" i="74"/>
  <c r="M212" i="74"/>
  <c r="J208" i="74"/>
  <c r="N208" i="74"/>
  <c r="G208" i="74"/>
  <c r="Q208" i="74"/>
  <c r="K208" i="74"/>
  <c r="O208" i="74"/>
  <c r="L208" i="74"/>
  <c r="F208" i="74"/>
  <c r="I208" i="74"/>
  <c r="M208" i="74"/>
  <c r="J204" i="74"/>
  <c r="N204" i="74"/>
  <c r="G204" i="74"/>
  <c r="Q204" i="74"/>
  <c r="K204" i="74"/>
  <c r="O204" i="74"/>
  <c r="L204" i="74"/>
  <c r="I204" i="74"/>
  <c r="M204" i="74"/>
  <c r="J200" i="74"/>
  <c r="N200" i="74"/>
  <c r="G200" i="74"/>
  <c r="Q200" i="74"/>
  <c r="K200" i="74"/>
  <c r="O200" i="74"/>
  <c r="L200" i="74"/>
  <c r="I200" i="74"/>
  <c r="M200" i="74"/>
  <c r="J196" i="74"/>
  <c r="N196" i="74"/>
  <c r="G196" i="74"/>
  <c r="Q196" i="74"/>
  <c r="K196" i="74"/>
  <c r="O196" i="74"/>
  <c r="L196" i="74"/>
  <c r="I196" i="74"/>
  <c r="M196" i="74"/>
  <c r="J192" i="74"/>
  <c r="N192" i="74"/>
  <c r="G192" i="74"/>
  <c r="Q192" i="74"/>
  <c r="K192" i="74"/>
  <c r="O192" i="74"/>
  <c r="L192" i="74"/>
  <c r="I192" i="74"/>
  <c r="M192" i="74"/>
  <c r="J188" i="74"/>
  <c r="N188" i="74"/>
  <c r="G188" i="74"/>
  <c r="Q188" i="74"/>
  <c r="K188" i="74"/>
  <c r="O188" i="74"/>
  <c r="L188" i="74"/>
  <c r="I188" i="74"/>
  <c r="M188" i="74"/>
  <c r="J184" i="74"/>
  <c r="N184" i="74"/>
  <c r="G184" i="74"/>
  <c r="Q184" i="74"/>
  <c r="K184" i="74"/>
  <c r="O184" i="74"/>
  <c r="L184" i="74"/>
  <c r="I184" i="74"/>
  <c r="M184" i="74"/>
  <c r="J180" i="74"/>
  <c r="N180" i="74"/>
  <c r="G180" i="74"/>
  <c r="Q180" i="74"/>
  <c r="K180" i="74"/>
  <c r="O180" i="74"/>
  <c r="L180" i="74"/>
  <c r="I180" i="74"/>
  <c r="M180" i="74"/>
  <c r="J176" i="74"/>
  <c r="N176" i="74"/>
  <c r="G176" i="74"/>
  <c r="Q176" i="74"/>
  <c r="K176" i="74"/>
  <c r="O176" i="74"/>
  <c r="L176" i="74"/>
  <c r="I176" i="74"/>
  <c r="M176" i="74"/>
  <c r="J172" i="74"/>
  <c r="N172" i="74"/>
  <c r="G172" i="74"/>
  <c r="Q172" i="74"/>
  <c r="K172" i="74"/>
  <c r="O172" i="74"/>
  <c r="L172" i="74"/>
  <c r="I172" i="74"/>
  <c r="M172" i="74"/>
  <c r="J168" i="74"/>
  <c r="N168" i="74"/>
  <c r="G168" i="74"/>
  <c r="Q168" i="74"/>
  <c r="K168" i="74"/>
  <c r="O168" i="74"/>
  <c r="L168" i="74"/>
  <c r="I168" i="74"/>
  <c r="M168" i="74"/>
  <c r="J164" i="74"/>
  <c r="N164" i="74"/>
  <c r="G164" i="74"/>
  <c r="Q164" i="74"/>
  <c r="K164" i="74"/>
  <c r="O164" i="74"/>
  <c r="L164" i="74"/>
  <c r="I164" i="74"/>
  <c r="M164" i="74"/>
  <c r="J160" i="74"/>
  <c r="N160" i="74"/>
  <c r="G160" i="74"/>
  <c r="Q160" i="74"/>
  <c r="K160" i="74"/>
  <c r="O160" i="74"/>
  <c r="L160" i="74"/>
  <c r="F160" i="74"/>
  <c r="I160" i="74"/>
  <c r="M160" i="74"/>
  <c r="J156" i="74"/>
  <c r="N156" i="74"/>
  <c r="G156" i="74"/>
  <c r="Q156" i="74"/>
  <c r="K156" i="74"/>
  <c r="O156" i="74"/>
  <c r="L156" i="74"/>
  <c r="I156" i="74"/>
  <c r="M156" i="74"/>
  <c r="J152" i="74"/>
  <c r="N152" i="74"/>
  <c r="G152" i="74"/>
  <c r="Q152" i="74"/>
  <c r="K152" i="74"/>
  <c r="O152" i="74"/>
  <c r="L152" i="74"/>
  <c r="I152" i="74"/>
  <c r="M152" i="74"/>
  <c r="J148" i="74"/>
  <c r="N148" i="74"/>
  <c r="G148" i="74"/>
  <c r="F148" i="74"/>
  <c r="Q148" i="74"/>
  <c r="K148" i="74"/>
  <c r="O148" i="74"/>
  <c r="L148" i="74"/>
  <c r="I148" i="74"/>
  <c r="M148" i="74"/>
  <c r="J144" i="74"/>
  <c r="N144" i="74"/>
  <c r="G144" i="74"/>
  <c r="Q144" i="74"/>
  <c r="K144" i="74"/>
  <c r="O144" i="74"/>
  <c r="L144" i="74"/>
  <c r="I144" i="74"/>
  <c r="M144" i="74"/>
  <c r="J140" i="74"/>
  <c r="N140" i="74"/>
  <c r="G140" i="74"/>
  <c r="Q140" i="74"/>
  <c r="K140" i="74"/>
  <c r="O140" i="74"/>
  <c r="L140" i="74"/>
  <c r="I140" i="74"/>
  <c r="M140" i="74"/>
  <c r="F140" i="74"/>
  <c r="J136" i="74"/>
  <c r="N136" i="74"/>
  <c r="G136" i="74"/>
  <c r="Q136" i="74"/>
  <c r="K136" i="74"/>
  <c r="O136" i="74"/>
  <c r="L136" i="74"/>
  <c r="I136" i="74"/>
  <c r="M136" i="74"/>
  <c r="J132" i="74"/>
  <c r="N132" i="74"/>
  <c r="G132" i="74"/>
  <c r="Q132" i="74"/>
  <c r="K132" i="74"/>
  <c r="O132" i="74"/>
  <c r="L132" i="74"/>
  <c r="I132" i="74"/>
  <c r="M132" i="74"/>
  <c r="J128" i="74"/>
  <c r="N128" i="74"/>
  <c r="G128" i="74"/>
  <c r="Q128" i="74"/>
  <c r="K128" i="74"/>
  <c r="O128" i="74"/>
  <c r="L128" i="74"/>
  <c r="I128" i="74"/>
  <c r="M128" i="74"/>
  <c r="J124" i="74"/>
  <c r="N124" i="74"/>
  <c r="G124" i="74"/>
  <c r="Q124" i="74"/>
  <c r="K124" i="74"/>
  <c r="O124" i="74"/>
  <c r="L124" i="74"/>
  <c r="I124" i="74"/>
  <c r="M124" i="74"/>
  <c r="J120" i="74"/>
  <c r="N120" i="74"/>
  <c r="G120" i="74"/>
  <c r="Q120" i="74"/>
  <c r="K120" i="74"/>
  <c r="O120" i="74"/>
  <c r="L120" i="74"/>
  <c r="I120" i="74"/>
  <c r="M120" i="74"/>
  <c r="J116" i="74"/>
  <c r="N116" i="74"/>
  <c r="G116" i="74"/>
  <c r="Q116" i="74"/>
  <c r="K116" i="74"/>
  <c r="O116" i="74"/>
  <c r="L116" i="74"/>
  <c r="I116" i="74"/>
  <c r="M116" i="74"/>
  <c r="J112" i="74"/>
  <c r="N112" i="74"/>
  <c r="G112" i="74"/>
  <c r="Q112" i="74"/>
  <c r="K112" i="74"/>
  <c r="O112" i="74"/>
  <c r="L112" i="74"/>
  <c r="I112" i="74"/>
  <c r="M112" i="74"/>
  <c r="J108" i="74"/>
  <c r="N108" i="74"/>
  <c r="G108" i="74"/>
  <c r="Q108" i="74"/>
  <c r="K108" i="74"/>
  <c r="O108" i="74"/>
  <c r="L108" i="74"/>
  <c r="F108" i="74"/>
  <c r="I108" i="74"/>
  <c r="M108" i="74"/>
  <c r="J104" i="74"/>
  <c r="N104" i="74"/>
  <c r="G104" i="74"/>
  <c r="Q104" i="74"/>
  <c r="K104" i="74"/>
  <c r="O104" i="74"/>
  <c r="L104" i="74"/>
  <c r="I104" i="74"/>
  <c r="M104" i="74"/>
  <c r="J100" i="74"/>
  <c r="N100" i="74"/>
  <c r="G100" i="74"/>
  <c r="Q100" i="74"/>
  <c r="K100" i="74"/>
  <c r="O100" i="74"/>
  <c r="L100" i="74"/>
  <c r="I100" i="74"/>
  <c r="M100" i="74"/>
  <c r="J96" i="74"/>
  <c r="N96" i="74"/>
  <c r="G96" i="74"/>
  <c r="F96" i="74"/>
  <c r="Q96" i="74"/>
  <c r="K96" i="74"/>
  <c r="O96" i="74"/>
  <c r="L96" i="74"/>
  <c r="I96" i="74"/>
  <c r="M96" i="74"/>
  <c r="J92" i="74"/>
  <c r="N92" i="74"/>
  <c r="G92" i="74"/>
  <c r="Q92" i="74"/>
  <c r="K92" i="74"/>
  <c r="O92" i="74"/>
  <c r="L92" i="74"/>
  <c r="I92" i="74"/>
  <c r="M92" i="74"/>
  <c r="F92" i="74"/>
  <c r="J88" i="74"/>
  <c r="N88" i="74"/>
  <c r="G88" i="74"/>
  <c r="Q88" i="74"/>
  <c r="K88" i="74"/>
  <c r="O88" i="74"/>
  <c r="L88" i="74"/>
  <c r="I88" i="74"/>
  <c r="M88" i="74"/>
  <c r="J84" i="74"/>
  <c r="N84" i="74"/>
  <c r="G84" i="74"/>
  <c r="Q84" i="74"/>
  <c r="K84" i="74"/>
  <c r="O84" i="74"/>
  <c r="F84" i="74"/>
  <c r="L84" i="74"/>
  <c r="I84" i="74"/>
  <c r="M84" i="74"/>
  <c r="J80" i="74"/>
  <c r="N80" i="74"/>
  <c r="G80" i="74"/>
  <c r="Q80" i="74"/>
  <c r="K80" i="74"/>
  <c r="O80" i="74"/>
  <c r="L80" i="74"/>
  <c r="I80" i="74"/>
  <c r="M80" i="74"/>
  <c r="F80" i="74"/>
  <c r="J76" i="74"/>
  <c r="N76" i="74"/>
  <c r="G76" i="74"/>
  <c r="Q76" i="74"/>
  <c r="K76" i="74"/>
  <c r="O76" i="74"/>
  <c r="F76" i="74"/>
  <c r="L76" i="74"/>
  <c r="I76" i="74"/>
  <c r="M76" i="74"/>
  <c r="J72" i="74"/>
  <c r="N72" i="74"/>
  <c r="G72" i="74"/>
  <c r="Q72" i="74"/>
  <c r="K72" i="74"/>
  <c r="O72" i="74"/>
  <c r="L72" i="74"/>
  <c r="I72" i="74"/>
  <c r="M72" i="74"/>
  <c r="F72" i="74"/>
  <c r="J68" i="74"/>
  <c r="N68" i="74"/>
  <c r="G68" i="74"/>
  <c r="Q68" i="74"/>
  <c r="K68" i="74"/>
  <c r="O68" i="74"/>
  <c r="L68" i="74"/>
  <c r="I68" i="74"/>
  <c r="M68" i="74"/>
  <c r="J64" i="74"/>
  <c r="N64" i="74"/>
  <c r="G64" i="74"/>
  <c r="Q64" i="74"/>
  <c r="K64" i="74"/>
  <c r="O64" i="74"/>
  <c r="L64" i="74"/>
  <c r="I64" i="74"/>
  <c r="M64" i="74"/>
  <c r="J60" i="74"/>
  <c r="N60" i="74"/>
  <c r="G60" i="74"/>
  <c r="Q60" i="74"/>
  <c r="K60" i="74"/>
  <c r="O60" i="74"/>
  <c r="L60" i="74"/>
  <c r="I60" i="74"/>
  <c r="M60" i="74"/>
  <c r="J56" i="74"/>
  <c r="N56" i="74"/>
  <c r="G56" i="74"/>
  <c r="Q56" i="74"/>
  <c r="K56" i="74"/>
  <c r="O56" i="74"/>
  <c r="L56" i="74"/>
  <c r="I56" i="74"/>
  <c r="M56" i="74"/>
  <c r="J52" i="74"/>
  <c r="N52" i="74"/>
  <c r="G52" i="74"/>
  <c r="F52" i="74"/>
  <c r="Q52" i="74"/>
  <c r="K52" i="74"/>
  <c r="O52" i="74"/>
  <c r="L52" i="74"/>
  <c r="I52" i="74"/>
  <c r="M52" i="74"/>
  <c r="J48" i="74"/>
  <c r="N48" i="74"/>
  <c r="G48" i="74"/>
  <c r="Q48" i="74"/>
  <c r="K48" i="74"/>
  <c r="O48" i="74"/>
  <c r="L48" i="74"/>
  <c r="I48" i="74"/>
  <c r="M48" i="74"/>
  <c r="J44" i="74"/>
  <c r="N44" i="74"/>
  <c r="G44" i="74"/>
  <c r="F44" i="74"/>
  <c r="Q44" i="74"/>
  <c r="K44" i="74"/>
  <c r="O44" i="74"/>
  <c r="L44" i="74"/>
  <c r="I44" i="74"/>
  <c r="M44" i="74"/>
  <c r="J40" i="74"/>
  <c r="N40" i="74"/>
  <c r="G40" i="74"/>
  <c r="Q40" i="74"/>
  <c r="K40" i="74"/>
  <c r="O40" i="74"/>
  <c r="F40" i="74"/>
  <c r="L40" i="74"/>
  <c r="I40" i="74"/>
  <c r="M40" i="74"/>
  <c r="J36" i="74"/>
  <c r="N36" i="74"/>
  <c r="G36" i="74"/>
  <c r="Q36" i="74"/>
  <c r="K36" i="74"/>
  <c r="O36" i="74"/>
  <c r="L36" i="74"/>
  <c r="F36" i="74"/>
  <c r="I36" i="74"/>
  <c r="M36" i="74"/>
  <c r="J32" i="74"/>
  <c r="N32" i="74"/>
  <c r="G32" i="74"/>
  <c r="Q32" i="74"/>
  <c r="K32" i="74"/>
  <c r="O32" i="74"/>
  <c r="L32" i="74"/>
  <c r="I32" i="74"/>
  <c r="M32" i="74"/>
  <c r="J28" i="74"/>
  <c r="N28" i="74"/>
  <c r="G28" i="74"/>
  <c r="Q28" i="74"/>
  <c r="K28" i="74"/>
  <c r="O28" i="74"/>
  <c r="L28" i="74"/>
  <c r="F28" i="74"/>
  <c r="I28" i="74"/>
  <c r="M28" i="74"/>
  <c r="J24" i="74"/>
  <c r="N24" i="74"/>
  <c r="G24" i="74"/>
  <c r="Q24" i="74"/>
  <c r="K24" i="74"/>
  <c r="O24" i="74"/>
  <c r="L24" i="74"/>
  <c r="I24" i="74"/>
  <c r="M24" i="74"/>
  <c r="J20" i="74"/>
  <c r="N20" i="74"/>
  <c r="G20" i="74"/>
  <c r="Q20" i="74"/>
  <c r="K20" i="74"/>
  <c r="O20" i="74"/>
  <c r="L20" i="74"/>
  <c r="I20" i="74"/>
  <c r="M20" i="74"/>
  <c r="J16" i="74"/>
  <c r="N16" i="74"/>
  <c r="G16" i="74"/>
  <c r="Q16" i="74"/>
  <c r="K16" i="74"/>
  <c r="O16" i="74"/>
  <c r="L16" i="74"/>
  <c r="I16" i="74"/>
  <c r="M16" i="74"/>
  <c r="AF483" i="74"/>
  <c r="AJ483" i="74"/>
  <c r="AN483" i="74"/>
  <c r="AR483" i="74"/>
  <c r="AV483" i="74"/>
  <c r="AG483" i="74"/>
  <c r="AK483" i="74"/>
  <c r="AO483" i="74"/>
  <c r="AS483" i="74"/>
  <c r="AW483" i="74"/>
  <c r="AD483" i="74"/>
  <c r="AH483" i="74"/>
  <c r="AL483" i="74"/>
  <c r="AP483" i="74"/>
  <c r="AT483" i="74"/>
  <c r="AX483" i="74"/>
  <c r="AM483" i="74"/>
  <c r="AQ483" i="74"/>
  <c r="AE483" i="74"/>
  <c r="AU483" i="74"/>
  <c r="AI483" i="74"/>
  <c r="S483" i="74"/>
  <c r="H483" i="74"/>
  <c r="T483" i="74"/>
  <c r="U483" i="74"/>
  <c r="R483" i="74"/>
  <c r="AF479" i="74"/>
  <c r="AJ479" i="74"/>
  <c r="AN479" i="74"/>
  <c r="AR479" i="74"/>
  <c r="AV479" i="74"/>
  <c r="AG479" i="74"/>
  <c r="AK479" i="74"/>
  <c r="AO479" i="74"/>
  <c r="AS479" i="74"/>
  <c r="AW479" i="74"/>
  <c r="AD479" i="74"/>
  <c r="AH479" i="74"/>
  <c r="AL479" i="74"/>
  <c r="AP479" i="74"/>
  <c r="AT479" i="74"/>
  <c r="AX479" i="74"/>
  <c r="AQ479" i="74"/>
  <c r="AE479" i="74"/>
  <c r="AU479" i="74"/>
  <c r="AI479" i="74"/>
  <c r="AM479" i="74"/>
  <c r="S479" i="74"/>
  <c r="H479" i="74"/>
  <c r="T479" i="74"/>
  <c r="U479" i="74"/>
  <c r="R479" i="74"/>
  <c r="AF475" i="74"/>
  <c r="AJ475" i="74"/>
  <c r="AN475" i="74"/>
  <c r="AR475" i="74"/>
  <c r="AV475" i="74"/>
  <c r="AG475" i="74"/>
  <c r="AK475" i="74"/>
  <c r="AO475" i="74"/>
  <c r="AS475" i="74"/>
  <c r="AW475" i="74"/>
  <c r="AD475" i="74"/>
  <c r="AH475" i="74"/>
  <c r="AL475" i="74"/>
  <c r="AP475" i="74"/>
  <c r="AT475" i="74"/>
  <c r="AX475" i="74"/>
  <c r="AE475" i="74"/>
  <c r="AU475" i="74"/>
  <c r="AI475" i="74"/>
  <c r="AM475" i="74"/>
  <c r="AQ475" i="74"/>
  <c r="S475" i="74"/>
  <c r="H475" i="74"/>
  <c r="T475" i="74"/>
  <c r="U475" i="74"/>
  <c r="R475" i="74"/>
  <c r="AF471" i="74"/>
  <c r="AJ471" i="74"/>
  <c r="AN471" i="74"/>
  <c r="AR471" i="74"/>
  <c r="AV471" i="74"/>
  <c r="AG471" i="74"/>
  <c r="AK471" i="74"/>
  <c r="AO471" i="74"/>
  <c r="AS471" i="74"/>
  <c r="AW471" i="74"/>
  <c r="AD471" i="74"/>
  <c r="AH471" i="74"/>
  <c r="AL471" i="74"/>
  <c r="AP471" i="74"/>
  <c r="AT471" i="74"/>
  <c r="AX471" i="74"/>
  <c r="AI471" i="74"/>
  <c r="AM471" i="74"/>
  <c r="AQ471" i="74"/>
  <c r="AE471" i="74"/>
  <c r="AU471" i="74"/>
  <c r="S471" i="74"/>
  <c r="H471" i="74"/>
  <c r="T471" i="74"/>
  <c r="U471" i="74"/>
  <c r="R471" i="74"/>
  <c r="AF467" i="74"/>
  <c r="AJ467" i="74"/>
  <c r="AN467" i="74"/>
  <c r="AR467" i="74"/>
  <c r="AV467" i="74"/>
  <c r="AG467" i="74"/>
  <c r="AK467" i="74"/>
  <c r="AO467" i="74"/>
  <c r="AS467" i="74"/>
  <c r="AW467" i="74"/>
  <c r="AD467" i="74"/>
  <c r="AH467" i="74"/>
  <c r="AL467" i="74"/>
  <c r="AP467" i="74"/>
  <c r="AT467" i="74"/>
  <c r="AX467" i="74"/>
  <c r="AM467" i="74"/>
  <c r="AQ467" i="74"/>
  <c r="AE467" i="74"/>
  <c r="AU467" i="74"/>
  <c r="AI467" i="74"/>
  <c r="S467" i="74"/>
  <c r="H467" i="74"/>
  <c r="T467" i="74"/>
  <c r="U467" i="74"/>
  <c r="R467" i="74"/>
  <c r="AF463" i="74"/>
  <c r="AJ463" i="74"/>
  <c r="AN463" i="74"/>
  <c r="AR463" i="74"/>
  <c r="AV463" i="74"/>
  <c r="AG463" i="74"/>
  <c r="AK463" i="74"/>
  <c r="AO463" i="74"/>
  <c r="AS463" i="74"/>
  <c r="AW463" i="74"/>
  <c r="AD463" i="74"/>
  <c r="AH463" i="74"/>
  <c r="AL463" i="74"/>
  <c r="AP463" i="74"/>
  <c r="AT463" i="74"/>
  <c r="AX463" i="74"/>
  <c r="AQ463" i="74"/>
  <c r="AE463" i="74"/>
  <c r="AU463" i="74"/>
  <c r="AI463" i="74"/>
  <c r="AM463" i="74"/>
  <c r="S463" i="74"/>
  <c r="H463" i="74"/>
  <c r="T463" i="74"/>
  <c r="U463" i="74"/>
  <c r="R463" i="74"/>
  <c r="AF459" i="74"/>
  <c r="AJ459" i="74"/>
  <c r="AN459" i="74"/>
  <c r="AR459" i="74"/>
  <c r="AV459" i="74"/>
  <c r="AG459" i="74"/>
  <c r="AK459" i="74"/>
  <c r="AO459" i="74"/>
  <c r="AS459" i="74"/>
  <c r="AW459" i="74"/>
  <c r="AD459" i="74"/>
  <c r="AH459" i="74"/>
  <c r="AL459" i="74"/>
  <c r="AP459" i="74"/>
  <c r="AT459" i="74"/>
  <c r="AX459" i="74"/>
  <c r="AE459" i="74"/>
  <c r="AU459" i="74"/>
  <c r="AI459" i="74"/>
  <c r="AM459" i="74"/>
  <c r="AQ459" i="74"/>
  <c r="S459" i="74"/>
  <c r="H459" i="74"/>
  <c r="T459" i="74"/>
  <c r="U459" i="74"/>
  <c r="R459" i="74"/>
  <c r="AF455" i="74"/>
  <c r="AJ455" i="74"/>
  <c r="AN455" i="74"/>
  <c r="AR455" i="74"/>
  <c r="AV455" i="74"/>
  <c r="AG455" i="74"/>
  <c r="AK455" i="74"/>
  <c r="AO455" i="74"/>
  <c r="AS455" i="74"/>
  <c r="AW455" i="74"/>
  <c r="AD455" i="74"/>
  <c r="AH455" i="74"/>
  <c r="AL455" i="74"/>
  <c r="AP455" i="74"/>
  <c r="AT455" i="74"/>
  <c r="AX455" i="74"/>
  <c r="AI455" i="74"/>
  <c r="AM455" i="74"/>
  <c r="AQ455" i="74"/>
  <c r="AE455" i="74"/>
  <c r="AU455" i="74"/>
  <c r="S455" i="74"/>
  <c r="H455" i="74"/>
  <c r="T455" i="74"/>
  <c r="U455" i="74"/>
  <c r="R455" i="74"/>
  <c r="AF451" i="74"/>
  <c r="AJ451" i="74"/>
  <c r="AN451" i="74"/>
  <c r="AR451" i="74"/>
  <c r="AV451" i="74"/>
  <c r="AG451" i="74"/>
  <c r="AK451" i="74"/>
  <c r="AO451" i="74"/>
  <c r="AS451" i="74"/>
  <c r="AW451" i="74"/>
  <c r="AD451" i="74"/>
  <c r="AH451" i="74"/>
  <c r="AL451" i="74"/>
  <c r="AP451" i="74"/>
  <c r="AT451" i="74"/>
  <c r="AX451" i="74"/>
  <c r="AM451" i="74"/>
  <c r="AQ451" i="74"/>
  <c r="AE451" i="74"/>
  <c r="AU451" i="74"/>
  <c r="AI451" i="74"/>
  <c r="S451" i="74"/>
  <c r="H451" i="74"/>
  <c r="T451" i="74"/>
  <c r="U451" i="74"/>
  <c r="R451" i="74"/>
  <c r="AF447" i="74"/>
  <c r="AJ447" i="74"/>
  <c r="AN447" i="74"/>
  <c r="AR447" i="74"/>
  <c r="AV447" i="74"/>
  <c r="AG447" i="74"/>
  <c r="AK447" i="74"/>
  <c r="AO447" i="74"/>
  <c r="AS447" i="74"/>
  <c r="AW447" i="74"/>
  <c r="AD447" i="74"/>
  <c r="AH447" i="74"/>
  <c r="AL447" i="74"/>
  <c r="AP447" i="74"/>
  <c r="AT447" i="74"/>
  <c r="AX447" i="74"/>
  <c r="AQ447" i="74"/>
  <c r="AE447" i="74"/>
  <c r="AU447" i="74"/>
  <c r="AI447" i="74"/>
  <c r="AM447" i="74"/>
  <c r="S447" i="74"/>
  <c r="H447" i="74"/>
  <c r="T447" i="74"/>
  <c r="U447" i="74"/>
  <c r="R447" i="74"/>
  <c r="AG443" i="74"/>
  <c r="AK443" i="74"/>
  <c r="AO443" i="74"/>
  <c r="AS443" i="74"/>
  <c r="AW443" i="74"/>
  <c r="AF443" i="74"/>
  <c r="AL443" i="74"/>
  <c r="AQ443" i="74"/>
  <c r="AV443" i="74"/>
  <c r="AH443" i="74"/>
  <c r="AM443" i="74"/>
  <c r="AR443" i="74"/>
  <c r="AX443" i="74"/>
  <c r="AD443" i="74"/>
  <c r="AI443" i="74"/>
  <c r="AN443" i="74"/>
  <c r="AT443" i="74"/>
  <c r="AJ443" i="74"/>
  <c r="AP443" i="74"/>
  <c r="AU443" i="74"/>
  <c r="AE443" i="74"/>
  <c r="S443" i="74"/>
  <c r="H443" i="74"/>
  <c r="T443" i="74"/>
  <c r="U443" i="74"/>
  <c r="R443" i="74"/>
  <c r="AG439" i="74"/>
  <c r="AK439" i="74"/>
  <c r="AO439" i="74"/>
  <c r="AS439" i="74"/>
  <c r="AW439" i="74"/>
  <c r="AE439" i="74"/>
  <c r="AJ439" i="74"/>
  <c r="AP439" i="74"/>
  <c r="AU439" i="74"/>
  <c r="AF439" i="74"/>
  <c r="AL439" i="74"/>
  <c r="AQ439" i="74"/>
  <c r="AV439" i="74"/>
  <c r="AH439" i="74"/>
  <c r="AM439" i="74"/>
  <c r="AR439" i="74"/>
  <c r="AX439" i="74"/>
  <c r="AI439" i="74"/>
  <c r="AN439" i="74"/>
  <c r="AT439" i="74"/>
  <c r="AD439" i="74"/>
  <c r="S439" i="74"/>
  <c r="T439" i="74"/>
  <c r="U439" i="74"/>
  <c r="R439" i="74"/>
  <c r="H439" i="74"/>
  <c r="AG435" i="74"/>
  <c r="AK435" i="74"/>
  <c r="AO435" i="74"/>
  <c r="AS435" i="74"/>
  <c r="AW435" i="74"/>
  <c r="AD435" i="74"/>
  <c r="AI435" i="74"/>
  <c r="AN435" i="74"/>
  <c r="AT435" i="74"/>
  <c r="AE435" i="74"/>
  <c r="AJ435" i="74"/>
  <c r="AP435" i="74"/>
  <c r="AU435" i="74"/>
  <c r="AF435" i="74"/>
  <c r="AL435" i="74"/>
  <c r="AQ435" i="74"/>
  <c r="AV435" i="74"/>
  <c r="AH435" i="74"/>
  <c r="AM435" i="74"/>
  <c r="AR435" i="74"/>
  <c r="AX435" i="74"/>
  <c r="S435" i="74"/>
  <c r="T435" i="74"/>
  <c r="U435" i="74"/>
  <c r="R435" i="74"/>
  <c r="H435" i="74"/>
  <c r="AG431" i="74"/>
  <c r="AK431" i="74"/>
  <c r="AO431" i="74"/>
  <c r="AS431" i="74"/>
  <c r="AW431" i="74"/>
  <c r="AH431" i="74"/>
  <c r="AM431" i="74"/>
  <c r="AR431" i="74"/>
  <c r="AX431" i="74"/>
  <c r="AD431" i="74"/>
  <c r="AI431" i="74"/>
  <c r="AN431" i="74"/>
  <c r="AT431" i="74"/>
  <c r="AE431" i="74"/>
  <c r="AJ431" i="74"/>
  <c r="AP431" i="74"/>
  <c r="AU431" i="74"/>
  <c r="AF431" i="74"/>
  <c r="AL431" i="74"/>
  <c r="AQ431" i="74"/>
  <c r="AV431" i="74"/>
  <c r="S431" i="74"/>
  <c r="T431" i="74"/>
  <c r="U431" i="74"/>
  <c r="R431" i="74"/>
  <c r="H431" i="74"/>
  <c r="AG427" i="74"/>
  <c r="AK427" i="74"/>
  <c r="AO427" i="74"/>
  <c r="AS427" i="74"/>
  <c r="AW427" i="74"/>
  <c r="AF427" i="74"/>
  <c r="AL427" i="74"/>
  <c r="AQ427" i="74"/>
  <c r="AV427" i="74"/>
  <c r="AH427" i="74"/>
  <c r="AM427" i="74"/>
  <c r="AR427" i="74"/>
  <c r="AX427" i="74"/>
  <c r="AD427" i="74"/>
  <c r="AI427" i="74"/>
  <c r="AN427" i="74"/>
  <c r="AT427" i="74"/>
  <c r="AE427" i="74"/>
  <c r="AJ427" i="74"/>
  <c r="AP427" i="74"/>
  <c r="AU427" i="74"/>
  <c r="S427" i="74"/>
  <c r="T427" i="74"/>
  <c r="U427" i="74"/>
  <c r="R427" i="74"/>
  <c r="H427" i="74"/>
  <c r="AG423" i="74"/>
  <c r="AK423" i="74"/>
  <c r="AO423" i="74"/>
  <c r="AS423" i="74"/>
  <c r="AW423" i="74"/>
  <c r="AE423" i="74"/>
  <c r="AJ423" i="74"/>
  <c r="AP423" i="74"/>
  <c r="AU423" i="74"/>
  <c r="AF423" i="74"/>
  <c r="AL423" i="74"/>
  <c r="AQ423" i="74"/>
  <c r="AV423" i="74"/>
  <c r="AH423" i="74"/>
  <c r="AM423" i="74"/>
  <c r="AR423" i="74"/>
  <c r="AX423" i="74"/>
  <c r="AD423" i="74"/>
  <c r="AI423" i="74"/>
  <c r="AN423" i="74"/>
  <c r="AT423" i="74"/>
  <c r="S423" i="74"/>
  <c r="T423" i="74"/>
  <c r="U423" i="74"/>
  <c r="R423" i="74"/>
  <c r="H423" i="74"/>
  <c r="AG419" i="74"/>
  <c r="AK419" i="74"/>
  <c r="AO419" i="74"/>
  <c r="AS419" i="74"/>
  <c r="AW419" i="74"/>
  <c r="AD419" i="74"/>
  <c r="AI419" i="74"/>
  <c r="AN419" i="74"/>
  <c r="AT419" i="74"/>
  <c r="AE419" i="74"/>
  <c r="AJ419" i="74"/>
  <c r="AP419" i="74"/>
  <c r="AU419" i="74"/>
  <c r="AF419" i="74"/>
  <c r="AL419" i="74"/>
  <c r="AQ419" i="74"/>
  <c r="AV419" i="74"/>
  <c r="AX419" i="74"/>
  <c r="AH419" i="74"/>
  <c r="AM419" i="74"/>
  <c r="AR419" i="74"/>
  <c r="S419" i="74"/>
  <c r="T419" i="74"/>
  <c r="U419" i="74"/>
  <c r="R419" i="74"/>
  <c r="H419" i="74"/>
  <c r="AG415" i="74"/>
  <c r="AK415" i="74"/>
  <c r="AO415" i="74"/>
  <c r="AS415" i="74"/>
  <c r="AW415" i="74"/>
  <c r="AH415" i="74"/>
  <c r="AM415" i="74"/>
  <c r="AR415" i="74"/>
  <c r="AX415" i="74"/>
  <c r="AD415" i="74"/>
  <c r="AI415" i="74"/>
  <c r="AN415" i="74"/>
  <c r="AT415" i="74"/>
  <c r="AE415" i="74"/>
  <c r="AJ415" i="74"/>
  <c r="AP415" i="74"/>
  <c r="AU415" i="74"/>
  <c r="AV415" i="74"/>
  <c r="AF415" i="74"/>
  <c r="AL415" i="74"/>
  <c r="AQ415" i="74"/>
  <c r="S415" i="74"/>
  <c r="T415" i="74"/>
  <c r="U415" i="74"/>
  <c r="R415" i="74"/>
  <c r="H415" i="74"/>
  <c r="AG411" i="74"/>
  <c r="AK411" i="74"/>
  <c r="AO411" i="74"/>
  <c r="AS411" i="74"/>
  <c r="AW411" i="74"/>
  <c r="AF411" i="74"/>
  <c r="AL411" i="74"/>
  <c r="AQ411" i="74"/>
  <c r="AV411" i="74"/>
  <c r="AH411" i="74"/>
  <c r="AM411" i="74"/>
  <c r="AR411" i="74"/>
  <c r="AX411" i="74"/>
  <c r="AD411" i="74"/>
  <c r="AI411" i="74"/>
  <c r="AN411" i="74"/>
  <c r="AT411" i="74"/>
  <c r="AU411" i="74"/>
  <c r="AE411" i="74"/>
  <c r="AJ411" i="74"/>
  <c r="AP411" i="74"/>
  <c r="S411" i="74"/>
  <c r="T411" i="74"/>
  <c r="U411" i="74"/>
  <c r="R411" i="74"/>
  <c r="H411" i="74"/>
  <c r="AG407" i="74"/>
  <c r="AK407" i="74"/>
  <c r="AO407" i="74"/>
  <c r="AS407" i="74"/>
  <c r="AW407" i="74"/>
  <c r="AE407" i="74"/>
  <c r="AJ407" i="74"/>
  <c r="AP407" i="74"/>
  <c r="AU407" i="74"/>
  <c r="AF407" i="74"/>
  <c r="AL407" i="74"/>
  <c r="AQ407" i="74"/>
  <c r="AV407" i="74"/>
  <c r="AH407" i="74"/>
  <c r="AM407" i="74"/>
  <c r="AR407" i="74"/>
  <c r="AX407" i="74"/>
  <c r="AT407" i="74"/>
  <c r="AD407" i="74"/>
  <c r="AI407" i="74"/>
  <c r="AN407" i="74"/>
  <c r="S407" i="74"/>
  <c r="T407" i="74"/>
  <c r="U407" i="74"/>
  <c r="R407" i="74"/>
  <c r="H407" i="74"/>
  <c r="AG403" i="74"/>
  <c r="AK403" i="74"/>
  <c r="AO403" i="74"/>
  <c r="AS403" i="74"/>
  <c r="AW403" i="74"/>
  <c r="AD403" i="74"/>
  <c r="AI403" i="74"/>
  <c r="AN403" i="74"/>
  <c r="AT403" i="74"/>
  <c r="AE403" i="74"/>
  <c r="AJ403" i="74"/>
  <c r="AP403" i="74"/>
  <c r="AU403" i="74"/>
  <c r="AF403" i="74"/>
  <c r="AL403" i="74"/>
  <c r="AQ403" i="74"/>
  <c r="AV403" i="74"/>
  <c r="AR403" i="74"/>
  <c r="AX403" i="74"/>
  <c r="AH403" i="74"/>
  <c r="AM403" i="74"/>
  <c r="S403" i="74"/>
  <c r="T403" i="74"/>
  <c r="U403" i="74"/>
  <c r="R403" i="74"/>
  <c r="H403" i="74"/>
  <c r="AG399" i="74"/>
  <c r="AK399" i="74"/>
  <c r="AO399" i="74"/>
  <c r="AS399" i="74"/>
  <c r="AW399" i="74"/>
  <c r="AH399" i="74"/>
  <c r="AM399" i="74"/>
  <c r="AR399" i="74"/>
  <c r="AX399" i="74"/>
  <c r="AD399" i="74"/>
  <c r="AI399" i="74"/>
  <c r="AN399" i="74"/>
  <c r="AT399" i="74"/>
  <c r="AE399" i="74"/>
  <c r="AJ399" i="74"/>
  <c r="AP399" i="74"/>
  <c r="AU399" i="74"/>
  <c r="AQ399" i="74"/>
  <c r="AV399" i="74"/>
  <c r="AF399" i="74"/>
  <c r="AL399" i="74"/>
  <c r="S399" i="74"/>
  <c r="T399" i="74"/>
  <c r="U399" i="74"/>
  <c r="R399" i="74"/>
  <c r="H399" i="74"/>
  <c r="AG395" i="74"/>
  <c r="AK395" i="74"/>
  <c r="AO395" i="74"/>
  <c r="AS395" i="74"/>
  <c r="AW395" i="74"/>
  <c r="AE395" i="74"/>
  <c r="AJ395" i="74"/>
  <c r="AP395" i="74"/>
  <c r="AU395" i="74"/>
  <c r="AI395" i="74"/>
  <c r="AQ395" i="74"/>
  <c r="AX395" i="74"/>
  <c r="AD395" i="74"/>
  <c r="AL395" i="74"/>
  <c r="AR395" i="74"/>
  <c r="AF395" i="74"/>
  <c r="AM395" i="74"/>
  <c r="AT395" i="74"/>
  <c r="AH395" i="74"/>
  <c r="AN395" i="74"/>
  <c r="AV395" i="74"/>
  <c r="S395" i="74"/>
  <c r="T395" i="74"/>
  <c r="U395" i="74"/>
  <c r="R395" i="74"/>
  <c r="H395" i="74"/>
  <c r="AG391" i="74"/>
  <c r="AK391" i="74"/>
  <c r="AO391" i="74"/>
  <c r="AS391" i="74"/>
  <c r="AW391" i="74"/>
  <c r="AD391" i="74"/>
  <c r="AI391" i="74"/>
  <c r="AN391" i="74"/>
  <c r="AT391" i="74"/>
  <c r="AH391" i="74"/>
  <c r="AP391" i="74"/>
  <c r="AV391" i="74"/>
  <c r="AJ391" i="74"/>
  <c r="AQ391" i="74"/>
  <c r="AX391" i="74"/>
  <c r="AE391" i="74"/>
  <c r="AL391" i="74"/>
  <c r="AR391" i="74"/>
  <c r="AF391" i="74"/>
  <c r="AM391" i="74"/>
  <c r="AU391" i="74"/>
  <c r="S391" i="74"/>
  <c r="T391" i="74"/>
  <c r="U391" i="74"/>
  <c r="R391" i="74"/>
  <c r="H391" i="74"/>
  <c r="AG387" i="74"/>
  <c r="AK387" i="74"/>
  <c r="AO387" i="74"/>
  <c r="AS387" i="74"/>
  <c r="AW387" i="74"/>
  <c r="AH387" i="74"/>
  <c r="AM387" i="74"/>
  <c r="AR387" i="74"/>
  <c r="AX387" i="74"/>
  <c r="AF387" i="74"/>
  <c r="AN387" i="74"/>
  <c r="AU387" i="74"/>
  <c r="AI387" i="74"/>
  <c r="AP387" i="74"/>
  <c r="AV387" i="74"/>
  <c r="AD387" i="74"/>
  <c r="AJ387" i="74"/>
  <c r="AQ387" i="74"/>
  <c r="AE387" i="74"/>
  <c r="AL387" i="74"/>
  <c r="AT387" i="74"/>
  <c r="S387" i="74"/>
  <c r="T387" i="74"/>
  <c r="U387" i="74"/>
  <c r="R387" i="74"/>
  <c r="H387" i="74"/>
  <c r="AG383" i="74"/>
  <c r="AK383" i="74"/>
  <c r="AO383" i="74"/>
  <c r="AS383" i="74"/>
  <c r="AW383" i="74"/>
  <c r="AF383" i="74"/>
  <c r="AL383" i="74"/>
  <c r="AQ383" i="74"/>
  <c r="AV383" i="74"/>
  <c r="AE383" i="74"/>
  <c r="AM383" i="74"/>
  <c r="AT383" i="74"/>
  <c r="AH383" i="74"/>
  <c r="AN383" i="74"/>
  <c r="AU383" i="74"/>
  <c r="AI383" i="74"/>
  <c r="AP383" i="74"/>
  <c r="AX383" i="74"/>
  <c r="AD383" i="74"/>
  <c r="AJ383" i="74"/>
  <c r="AR383" i="74"/>
  <c r="S383" i="74"/>
  <c r="T383" i="74"/>
  <c r="U383" i="74"/>
  <c r="R383" i="74"/>
  <c r="H383" i="74"/>
  <c r="AG379" i="74"/>
  <c r="AK379" i="74"/>
  <c r="AO379" i="74"/>
  <c r="AS379" i="74"/>
  <c r="AW379" i="74"/>
  <c r="AE379" i="74"/>
  <c r="AJ379" i="74"/>
  <c r="AP379" i="74"/>
  <c r="AU379" i="74"/>
  <c r="AD379" i="74"/>
  <c r="AL379" i="74"/>
  <c r="AR379" i="74"/>
  <c r="AF379" i="74"/>
  <c r="AM379" i="74"/>
  <c r="AT379" i="74"/>
  <c r="AH379" i="74"/>
  <c r="AN379" i="74"/>
  <c r="AV379" i="74"/>
  <c r="AX379" i="74"/>
  <c r="AI379" i="74"/>
  <c r="AQ379" i="74"/>
  <c r="S379" i="74"/>
  <c r="T379" i="74"/>
  <c r="U379" i="74"/>
  <c r="R379" i="74"/>
  <c r="H379" i="74"/>
  <c r="AG375" i="74"/>
  <c r="AK375" i="74"/>
  <c r="AO375" i="74"/>
  <c r="AS375" i="74"/>
  <c r="AW375" i="74"/>
  <c r="AD375" i="74"/>
  <c r="AI375" i="74"/>
  <c r="AN375" i="74"/>
  <c r="AT375" i="74"/>
  <c r="AJ375" i="74"/>
  <c r="AQ375" i="74"/>
  <c r="AX375" i="74"/>
  <c r="AE375" i="74"/>
  <c r="AL375" i="74"/>
  <c r="AR375" i="74"/>
  <c r="AF375" i="74"/>
  <c r="AM375" i="74"/>
  <c r="AU375" i="74"/>
  <c r="AV375" i="74"/>
  <c r="AH375" i="74"/>
  <c r="AP375" i="74"/>
  <c r="S375" i="74"/>
  <c r="T375" i="74"/>
  <c r="U375" i="74"/>
  <c r="R375" i="74"/>
  <c r="H375" i="74"/>
  <c r="AG371" i="74"/>
  <c r="AK371" i="74"/>
  <c r="AO371" i="74"/>
  <c r="AS371" i="74"/>
  <c r="AW371" i="74"/>
  <c r="AH371" i="74"/>
  <c r="AM371" i="74"/>
  <c r="AR371" i="74"/>
  <c r="AX371" i="74"/>
  <c r="AI371" i="74"/>
  <c r="AP371" i="74"/>
  <c r="AV371" i="74"/>
  <c r="AD371" i="74"/>
  <c r="AJ371" i="74"/>
  <c r="AQ371" i="74"/>
  <c r="AE371" i="74"/>
  <c r="AL371" i="74"/>
  <c r="AT371" i="74"/>
  <c r="AU371" i="74"/>
  <c r="AF371" i="74"/>
  <c r="AN371" i="74"/>
  <c r="S371" i="74"/>
  <c r="T371" i="74"/>
  <c r="U371" i="74"/>
  <c r="R371" i="74"/>
  <c r="H371" i="74"/>
  <c r="AG367" i="74"/>
  <c r="AK367" i="74"/>
  <c r="AO367" i="74"/>
  <c r="AS367" i="74"/>
  <c r="AW367" i="74"/>
  <c r="AF367" i="74"/>
  <c r="AL367" i="74"/>
  <c r="AQ367" i="74"/>
  <c r="AV367" i="74"/>
  <c r="AH367" i="74"/>
  <c r="AN367" i="74"/>
  <c r="AU367" i="74"/>
  <c r="AI367" i="74"/>
  <c r="AP367" i="74"/>
  <c r="AX367" i="74"/>
  <c r="AD367" i="74"/>
  <c r="AJ367" i="74"/>
  <c r="AR367" i="74"/>
  <c r="AT367" i="74"/>
  <c r="AE367" i="74"/>
  <c r="AM367" i="74"/>
  <c r="S367" i="74"/>
  <c r="T367" i="74"/>
  <c r="U367" i="74"/>
  <c r="R367" i="74"/>
  <c r="H367" i="74"/>
  <c r="AG363" i="74"/>
  <c r="AK363" i="74"/>
  <c r="AO363" i="74"/>
  <c r="AS363" i="74"/>
  <c r="AW363" i="74"/>
  <c r="AE363" i="74"/>
  <c r="AJ363" i="74"/>
  <c r="AP363" i="74"/>
  <c r="AU363" i="74"/>
  <c r="AF363" i="74"/>
  <c r="AM363" i="74"/>
  <c r="AT363" i="74"/>
  <c r="AH363" i="74"/>
  <c r="AN363" i="74"/>
  <c r="AV363" i="74"/>
  <c r="AI363" i="74"/>
  <c r="AQ363" i="74"/>
  <c r="AX363" i="74"/>
  <c r="AR363" i="74"/>
  <c r="AD363" i="74"/>
  <c r="AL363" i="74"/>
  <c r="S363" i="74"/>
  <c r="T363" i="74"/>
  <c r="U363" i="74"/>
  <c r="R363" i="74"/>
  <c r="H363" i="74"/>
  <c r="AG359" i="74"/>
  <c r="AK359" i="74"/>
  <c r="AO359" i="74"/>
  <c r="AS359" i="74"/>
  <c r="AW359" i="74"/>
  <c r="AD359" i="74"/>
  <c r="AI359" i="74"/>
  <c r="AN359" i="74"/>
  <c r="AT359" i="74"/>
  <c r="AE359" i="74"/>
  <c r="AL359" i="74"/>
  <c r="AR359" i="74"/>
  <c r="AF359" i="74"/>
  <c r="AM359" i="74"/>
  <c r="AU359" i="74"/>
  <c r="AH359" i="74"/>
  <c r="AP359" i="74"/>
  <c r="AV359" i="74"/>
  <c r="AQ359" i="74"/>
  <c r="AX359" i="74"/>
  <c r="AJ359" i="74"/>
  <c r="S359" i="74"/>
  <c r="T359" i="74"/>
  <c r="U359" i="74"/>
  <c r="R359" i="74"/>
  <c r="H359" i="74"/>
  <c r="AG355" i="74"/>
  <c r="AK355" i="74"/>
  <c r="AO355" i="74"/>
  <c r="AS355" i="74"/>
  <c r="AW355" i="74"/>
  <c r="AH355" i="74"/>
  <c r="AM355" i="74"/>
  <c r="AR355" i="74"/>
  <c r="AX355" i="74"/>
  <c r="AD355" i="74"/>
  <c r="AJ355" i="74"/>
  <c r="AQ355" i="74"/>
  <c r="AE355" i="74"/>
  <c r="AL355" i="74"/>
  <c r="AT355" i="74"/>
  <c r="AF355" i="74"/>
  <c r="AN355" i="74"/>
  <c r="AU355" i="74"/>
  <c r="AP355" i="74"/>
  <c r="AV355" i="74"/>
  <c r="AI355" i="74"/>
  <c r="S355" i="74"/>
  <c r="T355" i="74"/>
  <c r="U355" i="74"/>
  <c r="R355" i="74"/>
  <c r="H355" i="74"/>
  <c r="AG351" i="74"/>
  <c r="AK351" i="74"/>
  <c r="AO351" i="74"/>
  <c r="AS351" i="74"/>
  <c r="AW351" i="74"/>
  <c r="AF351" i="74"/>
  <c r="AL351" i="74"/>
  <c r="AQ351" i="74"/>
  <c r="AV351" i="74"/>
  <c r="AD351" i="74"/>
  <c r="AI351" i="74"/>
  <c r="AN351" i="74"/>
  <c r="AT351" i="74"/>
  <c r="AE351" i="74"/>
  <c r="AP351" i="74"/>
  <c r="AH351" i="74"/>
  <c r="AR351" i="74"/>
  <c r="AJ351" i="74"/>
  <c r="AU351" i="74"/>
  <c r="AM351" i="74"/>
  <c r="AX351" i="74"/>
  <c r="S351" i="74"/>
  <c r="T351" i="74"/>
  <c r="U351" i="74"/>
  <c r="R351" i="74"/>
  <c r="H351" i="74"/>
  <c r="AG347" i="74"/>
  <c r="AK347" i="74"/>
  <c r="AO347" i="74"/>
  <c r="AS347" i="74"/>
  <c r="AW347" i="74"/>
  <c r="AE347" i="74"/>
  <c r="AJ347" i="74"/>
  <c r="AP347" i="74"/>
  <c r="AU347" i="74"/>
  <c r="AH347" i="74"/>
  <c r="AM347" i="74"/>
  <c r="AR347" i="74"/>
  <c r="AX347" i="74"/>
  <c r="AD347" i="74"/>
  <c r="AN347" i="74"/>
  <c r="AF347" i="74"/>
  <c r="AQ347" i="74"/>
  <c r="AI347" i="74"/>
  <c r="AT347" i="74"/>
  <c r="AL347" i="74"/>
  <c r="AV347" i="74"/>
  <c r="S347" i="74"/>
  <c r="T347" i="74"/>
  <c r="U347" i="74"/>
  <c r="R347" i="74"/>
  <c r="H347" i="74"/>
  <c r="AG343" i="74"/>
  <c r="AK343" i="74"/>
  <c r="AO343" i="74"/>
  <c r="AS343" i="74"/>
  <c r="AW343" i="74"/>
  <c r="AD343" i="74"/>
  <c r="AI343" i="74"/>
  <c r="AN343" i="74"/>
  <c r="AT343" i="74"/>
  <c r="AF343" i="74"/>
  <c r="AL343" i="74"/>
  <c r="AQ343" i="74"/>
  <c r="AV343" i="74"/>
  <c r="AM343" i="74"/>
  <c r="AX343" i="74"/>
  <c r="AE343" i="74"/>
  <c r="AP343" i="74"/>
  <c r="AH343" i="74"/>
  <c r="AR343" i="74"/>
  <c r="AJ343" i="74"/>
  <c r="AU343" i="74"/>
  <c r="S343" i="74"/>
  <c r="T343" i="74"/>
  <c r="U343" i="74"/>
  <c r="R343" i="74"/>
  <c r="H343" i="74"/>
  <c r="AG339" i="74"/>
  <c r="AK339" i="74"/>
  <c r="AO339" i="74"/>
  <c r="AS339" i="74"/>
  <c r="AW339" i="74"/>
  <c r="AH339" i="74"/>
  <c r="AM339" i="74"/>
  <c r="AR339" i="74"/>
  <c r="AX339" i="74"/>
  <c r="AE339" i="74"/>
  <c r="AJ339" i="74"/>
  <c r="AP339" i="74"/>
  <c r="AU339" i="74"/>
  <c r="AL339" i="74"/>
  <c r="AV339" i="74"/>
  <c r="AD339" i="74"/>
  <c r="AN339" i="74"/>
  <c r="AF339" i="74"/>
  <c r="AQ339" i="74"/>
  <c r="AI339" i="74"/>
  <c r="AT339" i="74"/>
  <c r="S339" i="74"/>
  <c r="T339" i="74"/>
  <c r="U339" i="74"/>
  <c r="R339" i="74"/>
  <c r="H339" i="74"/>
  <c r="AG335" i="74"/>
  <c r="AK335" i="74"/>
  <c r="AO335" i="74"/>
  <c r="AS335" i="74"/>
  <c r="AW335" i="74"/>
  <c r="AF335" i="74"/>
  <c r="AL335" i="74"/>
  <c r="AQ335" i="74"/>
  <c r="AV335" i="74"/>
  <c r="AD335" i="74"/>
  <c r="AI335" i="74"/>
  <c r="AN335" i="74"/>
  <c r="AT335" i="74"/>
  <c r="AJ335" i="74"/>
  <c r="AU335" i="74"/>
  <c r="AM335" i="74"/>
  <c r="AX335" i="74"/>
  <c r="AE335" i="74"/>
  <c r="AP335" i="74"/>
  <c r="AH335" i="74"/>
  <c r="AR335" i="74"/>
  <c r="S335" i="74"/>
  <c r="T335" i="74"/>
  <c r="U335" i="74"/>
  <c r="R335" i="74"/>
  <c r="H335" i="74"/>
  <c r="AG331" i="74"/>
  <c r="AK331" i="74"/>
  <c r="AO331" i="74"/>
  <c r="AS331" i="74"/>
  <c r="AW331" i="74"/>
  <c r="AE331" i="74"/>
  <c r="AJ331" i="74"/>
  <c r="AP331" i="74"/>
  <c r="AU331" i="74"/>
  <c r="AH331" i="74"/>
  <c r="AM331" i="74"/>
  <c r="AR331" i="74"/>
  <c r="AX331" i="74"/>
  <c r="AI331" i="74"/>
  <c r="AT331" i="74"/>
  <c r="AL331" i="74"/>
  <c r="AV331" i="74"/>
  <c r="AD331" i="74"/>
  <c r="AN331" i="74"/>
  <c r="AF331" i="74"/>
  <c r="AQ331" i="74"/>
  <c r="S331" i="74"/>
  <c r="T331" i="74"/>
  <c r="U331" i="74"/>
  <c r="R331" i="74"/>
  <c r="H331" i="74"/>
  <c r="AG327" i="74"/>
  <c r="AK327" i="74"/>
  <c r="AO327" i="74"/>
  <c r="AS327" i="74"/>
  <c r="AW327" i="74"/>
  <c r="AD327" i="74"/>
  <c r="AI327" i="74"/>
  <c r="AN327" i="74"/>
  <c r="AT327" i="74"/>
  <c r="AE327" i="74"/>
  <c r="AJ327" i="74"/>
  <c r="AP327" i="74"/>
  <c r="AU327" i="74"/>
  <c r="AF327" i="74"/>
  <c r="AL327" i="74"/>
  <c r="AQ327" i="74"/>
  <c r="AV327" i="74"/>
  <c r="AR327" i="74"/>
  <c r="AX327" i="74"/>
  <c r="AH327" i="74"/>
  <c r="AM327" i="74"/>
  <c r="S327" i="74"/>
  <c r="T327" i="74"/>
  <c r="U327" i="74"/>
  <c r="R327" i="74"/>
  <c r="H327" i="74"/>
  <c r="AG323" i="74"/>
  <c r="AK323" i="74"/>
  <c r="AO323" i="74"/>
  <c r="AS323" i="74"/>
  <c r="AW323" i="74"/>
  <c r="AH323" i="74"/>
  <c r="AM323" i="74"/>
  <c r="AR323" i="74"/>
  <c r="AX323" i="74"/>
  <c r="AD323" i="74"/>
  <c r="AI323" i="74"/>
  <c r="AN323" i="74"/>
  <c r="AT323" i="74"/>
  <c r="AE323" i="74"/>
  <c r="AJ323" i="74"/>
  <c r="AP323" i="74"/>
  <c r="AU323" i="74"/>
  <c r="AQ323" i="74"/>
  <c r="AV323" i="74"/>
  <c r="AF323" i="74"/>
  <c r="AL323" i="74"/>
  <c r="S323" i="74"/>
  <c r="T323" i="74"/>
  <c r="U323" i="74"/>
  <c r="R323" i="74"/>
  <c r="H323" i="74"/>
  <c r="AG319" i="74"/>
  <c r="AK319" i="74"/>
  <c r="AO319" i="74"/>
  <c r="AS319" i="74"/>
  <c r="AW319" i="74"/>
  <c r="AF319" i="74"/>
  <c r="AL319" i="74"/>
  <c r="AQ319" i="74"/>
  <c r="AV319" i="74"/>
  <c r="AH319" i="74"/>
  <c r="AM319" i="74"/>
  <c r="AR319" i="74"/>
  <c r="AX319" i="74"/>
  <c r="AD319" i="74"/>
  <c r="AI319" i="74"/>
  <c r="AN319" i="74"/>
  <c r="AT319" i="74"/>
  <c r="AP319" i="74"/>
  <c r="AU319" i="74"/>
  <c r="AE319" i="74"/>
  <c r="AJ319" i="74"/>
  <c r="S319" i="74"/>
  <c r="T319" i="74"/>
  <c r="U319" i="74"/>
  <c r="R319" i="74"/>
  <c r="H319" i="74"/>
  <c r="AG315" i="74"/>
  <c r="AK315" i="74"/>
  <c r="AO315" i="74"/>
  <c r="AS315" i="74"/>
  <c r="AW315" i="74"/>
  <c r="AE315" i="74"/>
  <c r="AJ315" i="74"/>
  <c r="AP315" i="74"/>
  <c r="AU315" i="74"/>
  <c r="AF315" i="74"/>
  <c r="AL315" i="74"/>
  <c r="AQ315" i="74"/>
  <c r="AV315" i="74"/>
  <c r="AH315" i="74"/>
  <c r="AM315" i="74"/>
  <c r="AR315" i="74"/>
  <c r="AX315" i="74"/>
  <c r="AN315" i="74"/>
  <c r="AT315" i="74"/>
  <c r="AD315" i="74"/>
  <c r="AI315" i="74"/>
  <c r="S315" i="74"/>
  <c r="T315" i="74"/>
  <c r="U315" i="74"/>
  <c r="R315" i="74"/>
  <c r="H315" i="74"/>
  <c r="AG311" i="74"/>
  <c r="AK311" i="74"/>
  <c r="AO311" i="74"/>
  <c r="AS311" i="74"/>
  <c r="AW311" i="74"/>
  <c r="AD311" i="74"/>
  <c r="AI311" i="74"/>
  <c r="AN311" i="74"/>
  <c r="AT311" i="74"/>
  <c r="AE311" i="74"/>
  <c r="AJ311" i="74"/>
  <c r="AP311" i="74"/>
  <c r="AU311" i="74"/>
  <c r="AF311" i="74"/>
  <c r="AL311" i="74"/>
  <c r="AQ311" i="74"/>
  <c r="AV311" i="74"/>
  <c r="AM311" i="74"/>
  <c r="AR311" i="74"/>
  <c r="AX311" i="74"/>
  <c r="AH311" i="74"/>
  <c r="S311" i="74"/>
  <c r="T311" i="74"/>
  <c r="U311" i="74"/>
  <c r="R311" i="74"/>
  <c r="H311" i="74"/>
  <c r="AG307" i="74"/>
  <c r="AK307" i="74"/>
  <c r="AO307" i="74"/>
  <c r="AS307" i="74"/>
  <c r="AW307" i="74"/>
  <c r="AH307" i="74"/>
  <c r="AM307" i="74"/>
  <c r="AR307" i="74"/>
  <c r="AX307" i="74"/>
  <c r="AD307" i="74"/>
  <c r="AI307" i="74"/>
  <c r="AN307" i="74"/>
  <c r="AT307" i="74"/>
  <c r="AE307" i="74"/>
  <c r="AJ307" i="74"/>
  <c r="AP307" i="74"/>
  <c r="AU307" i="74"/>
  <c r="AL307" i="74"/>
  <c r="AQ307" i="74"/>
  <c r="AV307" i="74"/>
  <c r="AF307" i="74"/>
  <c r="S307" i="74"/>
  <c r="T307" i="74"/>
  <c r="U307" i="74"/>
  <c r="R307" i="74"/>
  <c r="H307" i="74"/>
  <c r="AG303" i="74"/>
  <c r="AK303" i="74"/>
  <c r="AO303" i="74"/>
  <c r="AS303" i="74"/>
  <c r="AW303" i="74"/>
  <c r="AF303" i="74"/>
  <c r="AL303" i="74"/>
  <c r="AQ303" i="74"/>
  <c r="AV303" i="74"/>
  <c r="AH303" i="74"/>
  <c r="AM303" i="74"/>
  <c r="AR303" i="74"/>
  <c r="AX303" i="74"/>
  <c r="AD303" i="74"/>
  <c r="AI303" i="74"/>
  <c r="AN303" i="74"/>
  <c r="AT303" i="74"/>
  <c r="AJ303" i="74"/>
  <c r="AP303" i="74"/>
  <c r="AU303" i="74"/>
  <c r="AE303" i="74"/>
  <c r="S303" i="74"/>
  <c r="T303" i="74"/>
  <c r="U303" i="74"/>
  <c r="R303" i="74"/>
  <c r="H303" i="74"/>
  <c r="AG299" i="74"/>
  <c r="AK299" i="74"/>
  <c r="AO299" i="74"/>
  <c r="AS299" i="74"/>
  <c r="AW299" i="74"/>
  <c r="AE299" i="74"/>
  <c r="AJ299" i="74"/>
  <c r="AP299" i="74"/>
  <c r="AU299" i="74"/>
  <c r="AF299" i="74"/>
  <c r="AL299" i="74"/>
  <c r="AQ299" i="74"/>
  <c r="AV299" i="74"/>
  <c r="AH299" i="74"/>
  <c r="AM299" i="74"/>
  <c r="AR299" i="74"/>
  <c r="AX299" i="74"/>
  <c r="AI299" i="74"/>
  <c r="AN299" i="74"/>
  <c r="AT299" i="74"/>
  <c r="AD299" i="74"/>
  <c r="S299" i="74"/>
  <c r="T299" i="74"/>
  <c r="U299" i="74"/>
  <c r="R299" i="74"/>
  <c r="H299" i="74"/>
  <c r="AG295" i="74"/>
  <c r="AK295" i="74"/>
  <c r="AO295" i="74"/>
  <c r="AS295" i="74"/>
  <c r="AW295" i="74"/>
  <c r="AD295" i="74"/>
  <c r="AI295" i="74"/>
  <c r="AN295" i="74"/>
  <c r="AT295" i="74"/>
  <c r="AE295" i="74"/>
  <c r="AJ295" i="74"/>
  <c r="AP295" i="74"/>
  <c r="AU295" i="74"/>
  <c r="AF295" i="74"/>
  <c r="AL295" i="74"/>
  <c r="AQ295" i="74"/>
  <c r="AV295" i="74"/>
  <c r="AH295" i="74"/>
  <c r="AM295" i="74"/>
  <c r="AR295" i="74"/>
  <c r="AX295" i="74"/>
  <c r="S295" i="74"/>
  <c r="T295" i="74"/>
  <c r="U295" i="74"/>
  <c r="R295" i="74"/>
  <c r="H295" i="74"/>
  <c r="AG291" i="74"/>
  <c r="AK291" i="74"/>
  <c r="AO291" i="74"/>
  <c r="AS291" i="74"/>
  <c r="AW291" i="74"/>
  <c r="AH291" i="74"/>
  <c r="AM291" i="74"/>
  <c r="AR291" i="74"/>
  <c r="AX291" i="74"/>
  <c r="AD291" i="74"/>
  <c r="AI291" i="74"/>
  <c r="AN291" i="74"/>
  <c r="AT291" i="74"/>
  <c r="AE291" i="74"/>
  <c r="AJ291" i="74"/>
  <c r="AP291" i="74"/>
  <c r="AU291" i="74"/>
  <c r="AF291" i="74"/>
  <c r="AL291" i="74"/>
  <c r="AQ291" i="74"/>
  <c r="AV291" i="74"/>
  <c r="S291" i="74"/>
  <c r="T291" i="74"/>
  <c r="U291" i="74"/>
  <c r="R291" i="74"/>
  <c r="H291" i="74"/>
  <c r="AG287" i="74"/>
  <c r="AK287" i="74"/>
  <c r="AO287" i="74"/>
  <c r="AS287" i="74"/>
  <c r="AW287" i="74"/>
  <c r="AF287" i="74"/>
  <c r="AL287" i="74"/>
  <c r="AQ287" i="74"/>
  <c r="AV287" i="74"/>
  <c r="AH287" i="74"/>
  <c r="AM287" i="74"/>
  <c r="AR287" i="74"/>
  <c r="AX287" i="74"/>
  <c r="AD287" i="74"/>
  <c r="AI287" i="74"/>
  <c r="AN287" i="74"/>
  <c r="AT287" i="74"/>
  <c r="AE287" i="74"/>
  <c r="AJ287" i="74"/>
  <c r="AP287" i="74"/>
  <c r="AU287" i="74"/>
  <c r="S287" i="74"/>
  <c r="T287" i="74"/>
  <c r="U287" i="74"/>
  <c r="R287" i="74"/>
  <c r="H287" i="74"/>
  <c r="AG283" i="74"/>
  <c r="AK283" i="74"/>
  <c r="AO283" i="74"/>
  <c r="AS283" i="74"/>
  <c r="AW283" i="74"/>
  <c r="AE283" i="74"/>
  <c r="AJ283" i="74"/>
  <c r="AP283" i="74"/>
  <c r="AU283" i="74"/>
  <c r="AF283" i="74"/>
  <c r="AL283" i="74"/>
  <c r="AQ283" i="74"/>
  <c r="AV283" i="74"/>
  <c r="AH283" i="74"/>
  <c r="AM283" i="74"/>
  <c r="AR283" i="74"/>
  <c r="AX283" i="74"/>
  <c r="AD283" i="74"/>
  <c r="AI283" i="74"/>
  <c r="AN283" i="74"/>
  <c r="AT283" i="74"/>
  <c r="S283" i="74"/>
  <c r="T283" i="74"/>
  <c r="U283" i="74"/>
  <c r="R283" i="74"/>
  <c r="H283" i="74"/>
  <c r="AG279" i="74"/>
  <c r="AK279" i="74"/>
  <c r="AO279" i="74"/>
  <c r="AS279" i="74"/>
  <c r="AW279" i="74"/>
  <c r="AD279" i="74"/>
  <c r="AI279" i="74"/>
  <c r="AN279" i="74"/>
  <c r="AT279" i="74"/>
  <c r="AE279" i="74"/>
  <c r="AJ279" i="74"/>
  <c r="AP279" i="74"/>
  <c r="AU279" i="74"/>
  <c r="AL279" i="74"/>
  <c r="AV279" i="74"/>
  <c r="AM279" i="74"/>
  <c r="AX279" i="74"/>
  <c r="AF279" i="74"/>
  <c r="AQ279" i="74"/>
  <c r="AH279" i="74"/>
  <c r="AR279" i="74"/>
  <c r="S279" i="74"/>
  <c r="T279" i="74"/>
  <c r="U279" i="74"/>
  <c r="R279" i="74"/>
  <c r="H279" i="74"/>
  <c r="AG275" i="74"/>
  <c r="AK275" i="74"/>
  <c r="AO275" i="74"/>
  <c r="AS275" i="74"/>
  <c r="AW275" i="74"/>
  <c r="AH275" i="74"/>
  <c r="AM275" i="74"/>
  <c r="AR275" i="74"/>
  <c r="AX275" i="74"/>
  <c r="AD275" i="74"/>
  <c r="AI275" i="74"/>
  <c r="AN275" i="74"/>
  <c r="AT275" i="74"/>
  <c r="AE275" i="74"/>
  <c r="AJ275" i="74"/>
  <c r="AU275" i="74"/>
  <c r="AL275" i="74"/>
  <c r="AV275" i="74"/>
  <c r="AP275" i="74"/>
  <c r="AF275" i="74"/>
  <c r="AQ275" i="74"/>
  <c r="S275" i="74"/>
  <c r="T275" i="74"/>
  <c r="U275" i="74"/>
  <c r="R275" i="74"/>
  <c r="H275" i="74"/>
  <c r="AG271" i="74"/>
  <c r="AK271" i="74"/>
  <c r="AO271" i="74"/>
  <c r="AS271" i="74"/>
  <c r="AW271" i="74"/>
  <c r="AF271" i="74"/>
  <c r="AL271" i="74"/>
  <c r="AQ271" i="74"/>
  <c r="AV271" i="74"/>
  <c r="AH271" i="74"/>
  <c r="AM271" i="74"/>
  <c r="AR271" i="74"/>
  <c r="AX271" i="74"/>
  <c r="AD271" i="74"/>
  <c r="AI271" i="74"/>
  <c r="AN271" i="74"/>
  <c r="AT271" i="74"/>
  <c r="AJ271" i="74"/>
  <c r="AP271" i="74"/>
  <c r="AU271" i="74"/>
  <c r="AE271" i="74"/>
  <c r="S271" i="74"/>
  <c r="T271" i="74"/>
  <c r="U271" i="74"/>
  <c r="R271" i="74"/>
  <c r="H271" i="74"/>
  <c r="AG267" i="74"/>
  <c r="AK267" i="74"/>
  <c r="AO267" i="74"/>
  <c r="AS267" i="74"/>
  <c r="AW267" i="74"/>
  <c r="AE267" i="74"/>
  <c r="AJ267" i="74"/>
  <c r="AP267" i="74"/>
  <c r="AU267" i="74"/>
  <c r="AF267" i="74"/>
  <c r="AL267" i="74"/>
  <c r="AQ267" i="74"/>
  <c r="AV267" i="74"/>
  <c r="AH267" i="74"/>
  <c r="AM267" i="74"/>
  <c r="AR267" i="74"/>
  <c r="AX267" i="74"/>
  <c r="AI267" i="74"/>
  <c r="AN267" i="74"/>
  <c r="AT267" i="74"/>
  <c r="AD267" i="74"/>
  <c r="S267" i="74"/>
  <c r="T267" i="74"/>
  <c r="U267" i="74"/>
  <c r="R267" i="74"/>
  <c r="H267" i="74"/>
  <c r="AG263" i="74"/>
  <c r="AK263" i="74"/>
  <c r="AO263" i="74"/>
  <c r="AS263" i="74"/>
  <c r="AW263" i="74"/>
  <c r="AD263" i="74"/>
  <c r="AI263" i="74"/>
  <c r="AN263" i="74"/>
  <c r="AT263" i="74"/>
  <c r="AE263" i="74"/>
  <c r="AJ263" i="74"/>
  <c r="AP263" i="74"/>
  <c r="AU263" i="74"/>
  <c r="AF263" i="74"/>
  <c r="AL263" i="74"/>
  <c r="AQ263" i="74"/>
  <c r="AV263" i="74"/>
  <c r="AH263" i="74"/>
  <c r="AM263" i="74"/>
  <c r="AR263" i="74"/>
  <c r="AX263" i="74"/>
  <c r="S263" i="74"/>
  <c r="T263" i="74"/>
  <c r="U263" i="74"/>
  <c r="R263" i="74"/>
  <c r="H263" i="74"/>
  <c r="AG259" i="74"/>
  <c r="AK259" i="74"/>
  <c r="AO259" i="74"/>
  <c r="AS259" i="74"/>
  <c r="AW259" i="74"/>
  <c r="AF259" i="74"/>
  <c r="AL259" i="74"/>
  <c r="AQ259" i="74"/>
  <c r="AV259" i="74"/>
  <c r="AH259" i="74"/>
  <c r="AN259" i="74"/>
  <c r="AU259" i="74"/>
  <c r="AI259" i="74"/>
  <c r="AP259" i="74"/>
  <c r="AX259" i="74"/>
  <c r="AD259" i="74"/>
  <c r="AJ259" i="74"/>
  <c r="AR259" i="74"/>
  <c r="AE259" i="74"/>
  <c r="AM259" i="74"/>
  <c r="AT259" i="74"/>
  <c r="S259" i="74"/>
  <c r="T259" i="74"/>
  <c r="U259" i="74"/>
  <c r="R259" i="74"/>
  <c r="H259" i="74"/>
  <c r="AG255" i="74"/>
  <c r="AK255" i="74"/>
  <c r="AO255" i="74"/>
  <c r="AS255" i="74"/>
  <c r="AW255" i="74"/>
  <c r="AE255" i="74"/>
  <c r="AJ255" i="74"/>
  <c r="AP255" i="74"/>
  <c r="AU255" i="74"/>
  <c r="AF255" i="74"/>
  <c r="AM255" i="74"/>
  <c r="AT255" i="74"/>
  <c r="AH255" i="74"/>
  <c r="AN255" i="74"/>
  <c r="AV255" i="74"/>
  <c r="AI255" i="74"/>
  <c r="AQ255" i="74"/>
  <c r="AX255" i="74"/>
  <c r="AD255" i="74"/>
  <c r="AL255" i="74"/>
  <c r="AR255" i="74"/>
  <c r="S255" i="74"/>
  <c r="T255" i="74"/>
  <c r="U255" i="74"/>
  <c r="R255" i="74"/>
  <c r="H255" i="74"/>
  <c r="AG251" i="74"/>
  <c r="AK251" i="74"/>
  <c r="AO251" i="74"/>
  <c r="AS251" i="74"/>
  <c r="AW251" i="74"/>
  <c r="AD251" i="74"/>
  <c r="AI251" i="74"/>
  <c r="AN251" i="74"/>
  <c r="AT251" i="74"/>
  <c r="AE251" i="74"/>
  <c r="AJ251" i="74"/>
  <c r="AP251" i="74"/>
  <c r="AU251" i="74"/>
  <c r="AH251" i="74"/>
  <c r="AR251" i="74"/>
  <c r="AL251" i="74"/>
  <c r="AV251" i="74"/>
  <c r="AM251" i="74"/>
  <c r="AX251" i="74"/>
  <c r="AF251" i="74"/>
  <c r="AQ251" i="74"/>
  <c r="S251" i="74"/>
  <c r="T251" i="74"/>
  <c r="U251" i="74"/>
  <c r="R251" i="74"/>
  <c r="H251" i="74"/>
  <c r="AF247" i="74"/>
  <c r="AJ247" i="74"/>
  <c r="AN247" i="74"/>
  <c r="AR247" i="74"/>
  <c r="AV247" i="74"/>
  <c r="AG247" i="74"/>
  <c r="AK247" i="74"/>
  <c r="AO247" i="74"/>
  <c r="AS247" i="74"/>
  <c r="AW247" i="74"/>
  <c r="AE247" i="74"/>
  <c r="AM247" i="74"/>
  <c r="AU247" i="74"/>
  <c r="AH247" i="74"/>
  <c r="AQ247" i="74"/>
  <c r="AI247" i="74"/>
  <c r="AT247" i="74"/>
  <c r="AD247" i="74"/>
  <c r="AL247" i="74"/>
  <c r="AP247" i="74"/>
  <c r="AX247" i="74"/>
  <c r="S247" i="74"/>
  <c r="T247" i="74"/>
  <c r="U247" i="74"/>
  <c r="R247" i="74"/>
  <c r="H247" i="74"/>
  <c r="AF243" i="74"/>
  <c r="AJ243" i="74"/>
  <c r="AN243" i="74"/>
  <c r="AR243" i="74"/>
  <c r="AV243" i="74"/>
  <c r="AG243" i="74"/>
  <c r="AK243" i="74"/>
  <c r="AO243" i="74"/>
  <c r="AS243" i="74"/>
  <c r="AW243" i="74"/>
  <c r="AI243" i="74"/>
  <c r="AQ243" i="74"/>
  <c r="AE243" i="74"/>
  <c r="AP243" i="74"/>
  <c r="AH243" i="74"/>
  <c r="AT243" i="74"/>
  <c r="AD243" i="74"/>
  <c r="AX243" i="74"/>
  <c r="AL243" i="74"/>
  <c r="AM243" i="74"/>
  <c r="AU243" i="74"/>
  <c r="S243" i="74"/>
  <c r="T243" i="74"/>
  <c r="U243" i="74"/>
  <c r="R243" i="74"/>
  <c r="H243" i="74"/>
  <c r="AF239" i="74"/>
  <c r="AJ239" i="74"/>
  <c r="AN239" i="74"/>
  <c r="AR239" i="74"/>
  <c r="AV239" i="74"/>
  <c r="AG239" i="74"/>
  <c r="AK239" i="74"/>
  <c r="AO239" i="74"/>
  <c r="AS239" i="74"/>
  <c r="AW239" i="74"/>
  <c r="AE239" i="74"/>
  <c r="AM239" i="74"/>
  <c r="AU239" i="74"/>
  <c r="AD239" i="74"/>
  <c r="AP239" i="74"/>
  <c r="AH239" i="74"/>
  <c r="AQ239" i="74"/>
  <c r="AX239" i="74"/>
  <c r="AI239" i="74"/>
  <c r="AL239" i="74"/>
  <c r="AT239" i="74"/>
  <c r="S239" i="74"/>
  <c r="T239" i="74"/>
  <c r="U239" i="74"/>
  <c r="R239" i="74"/>
  <c r="H239" i="74"/>
  <c r="AF235" i="74"/>
  <c r="AJ235" i="74"/>
  <c r="AN235" i="74"/>
  <c r="AR235" i="74"/>
  <c r="AV235" i="74"/>
  <c r="AG235" i="74"/>
  <c r="AK235" i="74"/>
  <c r="AO235" i="74"/>
  <c r="AS235" i="74"/>
  <c r="AW235" i="74"/>
  <c r="AI235" i="74"/>
  <c r="AQ235" i="74"/>
  <c r="AD235" i="74"/>
  <c r="AM235" i="74"/>
  <c r="AX235" i="74"/>
  <c r="AE235" i="74"/>
  <c r="AP235" i="74"/>
  <c r="AU235" i="74"/>
  <c r="AH235" i="74"/>
  <c r="AL235" i="74"/>
  <c r="AT235" i="74"/>
  <c r="S235" i="74"/>
  <c r="T235" i="74"/>
  <c r="U235" i="74"/>
  <c r="R235" i="74"/>
  <c r="H235" i="74"/>
  <c r="AF231" i="74"/>
  <c r="AJ231" i="74"/>
  <c r="AN231" i="74"/>
  <c r="AR231" i="74"/>
  <c r="AV231" i="74"/>
  <c r="AG231" i="74"/>
  <c r="AK231" i="74"/>
  <c r="AO231" i="74"/>
  <c r="AS231" i="74"/>
  <c r="AW231" i="74"/>
  <c r="AE231" i="74"/>
  <c r="AM231" i="74"/>
  <c r="AU231" i="74"/>
  <c r="AL231" i="74"/>
  <c r="AX231" i="74"/>
  <c r="AD231" i="74"/>
  <c r="AP231" i="74"/>
  <c r="AT231" i="74"/>
  <c r="AH231" i="74"/>
  <c r="AI231" i="74"/>
  <c r="AQ231" i="74"/>
  <c r="S231" i="74"/>
  <c r="T231" i="74"/>
  <c r="U231" i="74"/>
  <c r="R231" i="74"/>
  <c r="H231" i="74"/>
  <c r="AG218" i="74"/>
  <c r="AK218" i="74"/>
  <c r="AO218" i="74"/>
  <c r="AS218" i="74"/>
  <c r="AW218" i="74"/>
  <c r="AD218" i="74"/>
  <c r="AH218" i="74"/>
  <c r="AL218" i="74"/>
  <c r="AP218" i="74"/>
  <c r="AT218" i="74"/>
  <c r="AX218" i="74"/>
  <c r="AF218" i="74"/>
  <c r="AN218" i="74"/>
  <c r="AV218" i="74"/>
  <c r="AI218" i="74"/>
  <c r="AR218" i="74"/>
  <c r="AJ218" i="74"/>
  <c r="AU218" i="74"/>
  <c r="AQ218" i="74"/>
  <c r="AE218" i="74"/>
  <c r="AM218" i="74"/>
  <c r="S218" i="74"/>
  <c r="T218" i="74"/>
  <c r="U218" i="74"/>
  <c r="R218" i="74"/>
  <c r="AG214" i="74"/>
  <c r="AK214" i="74"/>
  <c r="AO214" i="74"/>
  <c r="AS214" i="74"/>
  <c r="AW214" i="74"/>
  <c r="AD214" i="74"/>
  <c r="AH214" i="74"/>
  <c r="AL214" i="74"/>
  <c r="AP214" i="74"/>
  <c r="AT214" i="74"/>
  <c r="AX214" i="74"/>
  <c r="AJ214" i="74"/>
  <c r="AR214" i="74"/>
  <c r="AF214" i="74"/>
  <c r="AQ214" i="74"/>
  <c r="AI214" i="74"/>
  <c r="AU214" i="74"/>
  <c r="AN214" i="74"/>
  <c r="AV214" i="74"/>
  <c r="AE214" i="74"/>
  <c r="AM214" i="74"/>
  <c r="S214" i="74"/>
  <c r="T214" i="74"/>
  <c r="U214" i="74"/>
  <c r="R214" i="74"/>
  <c r="AG210" i="74"/>
  <c r="AK210" i="74"/>
  <c r="AO210" i="74"/>
  <c r="AS210" i="74"/>
  <c r="AW210" i="74"/>
  <c r="AD210" i="74"/>
  <c r="AH210" i="74"/>
  <c r="AL210" i="74"/>
  <c r="AP210" i="74"/>
  <c r="AT210" i="74"/>
  <c r="AX210" i="74"/>
  <c r="AF210" i="74"/>
  <c r="AN210" i="74"/>
  <c r="AV210" i="74"/>
  <c r="AE210" i="74"/>
  <c r="AQ210" i="74"/>
  <c r="AI210" i="74"/>
  <c r="AR210" i="74"/>
  <c r="AM210" i="74"/>
  <c r="AU210" i="74"/>
  <c r="AJ210" i="74"/>
  <c r="S210" i="74"/>
  <c r="T210" i="74"/>
  <c r="U210" i="74"/>
  <c r="R210" i="74"/>
  <c r="AG206" i="74"/>
  <c r="AK206" i="74"/>
  <c r="AO206" i="74"/>
  <c r="AS206" i="74"/>
  <c r="AW206" i="74"/>
  <c r="AD206" i="74"/>
  <c r="AH206" i="74"/>
  <c r="AL206" i="74"/>
  <c r="AP206" i="74"/>
  <c r="AT206" i="74"/>
  <c r="AX206" i="74"/>
  <c r="AJ206" i="74"/>
  <c r="AR206" i="74"/>
  <c r="AE206" i="74"/>
  <c r="AN206" i="74"/>
  <c r="AF206" i="74"/>
  <c r="AQ206" i="74"/>
  <c r="AM206" i="74"/>
  <c r="AU206" i="74"/>
  <c r="AV206" i="74"/>
  <c r="AI206" i="74"/>
  <c r="S206" i="74"/>
  <c r="T206" i="74"/>
  <c r="U206" i="74"/>
  <c r="R206" i="74"/>
  <c r="AG202" i="74"/>
  <c r="AK202" i="74"/>
  <c r="AO202" i="74"/>
  <c r="AS202" i="74"/>
  <c r="AW202" i="74"/>
  <c r="AD202" i="74"/>
  <c r="AH202" i="74"/>
  <c r="AL202" i="74"/>
  <c r="AP202" i="74"/>
  <c r="AT202" i="74"/>
  <c r="AX202" i="74"/>
  <c r="AF202" i="74"/>
  <c r="AN202" i="74"/>
  <c r="AV202" i="74"/>
  <c r="AM202" i="74"/>
  <c r="AE202" i="74"/>
  <c r="AQ202" i="74"/>
  <c r="AJ202" i="74"/>
  <c r="AR202" i="74"/>
  <c r="AU202" i="74"/>
  <c r="AI202" i="74"/>
  <c r="S202" i="74"/>
  <c r="T202" i="74"/>
  <c r="U202" i="74"/>
  <c r="R202" i="74"/>
  <c r="AG198" i="74"/>
  <c r="AK198" i="74"/>
  <c r="AO198" i="74"/>
  <c r="AS198" i="74"/>
  <c r="AW198" i="74"/>
  <c r="AD198" i="74"/>
  <c r="AH198" i="74"/>
  <c r="AL198" i="74"/>
  <c r="AP198" i="74"/>
  <c r="AT198" i="74"/>
  <c r="AX198" i="74"/>
  <c r="AJ198" i="74"/>
  <c r="AR198" i="74"/>
  <c r="AM198" i="74"/>
  <c r="AV198" i="74"/>
  <c r="AE198" i="74"/>
  <c r="AN198" i="74"/>
  <c r="AI198" i="74"/>
  <c r="AQ198" i="74"/>
  <c r="AU198" i="74"/>
  <c r="AF198" i="74"/>
  <c r="S198" i="74"/>
  <c r="T198" i="74"/>
  <c r="U198" i="74"/>
  <c r="R198" i="74"/>
  <c r="AG194" i="74"/>
  <c r="AK194" i="74"/>
  <c r="AO194" i="74"/>
  <c r="AS194" i="74"/>
  <c r="AW194" i="74"/>
  <c r="AD194" i="74"/>
  <c r="AH194" i="74"/>
  <c r="AL194" i="74"/>
  <c r="AP194" i="74"/>
  <c r="AT194" i="74"/>
  <c r="AX194" i="74"/>
  <c r="AF194" i="74"/>
  <c r="AN194" i="74"/>
  <c r="AV194" i="74"/>
  <c r="AJ194" i="74"/>
  <c r="AU194" i="74"/>
  <c r="AM194" i="74"/>
  <c r="AI194" i="74"/>
  <c r="AQ194" i="74"/>
  <c r="AR194" i="74"/>
  <c r="AE194" i="74"/>
  <c r="S194" i="74"/>
  <c r="T194" i="74"/>
  <c r="U194" i="74"/>
  <c r="R194" i="74"/>
  <c r="AG190" i="74"/>
  <c r="AK190" i="74"/>
  <c r="AO190" i="74"/>
  <c r="AS190" i="74"/>
  <c r="AW190" i="74"/>
  <c r="AD190" i="74"/>
  <c r="AH190" i="74"/>
  <c r="AL190" i="74"/>
  <c r="AP190" i="74"/>
  <c r="AT190" i="74"/>
  <c r="AX190" i="74"/>
  <c r="AJ190" i="74"/>
  <c r="AR190" i="74"/>
  <c r="AI190" i="74"/>
  <c r="AU190" i="74"/>
  <c r="AM190" i="74"/>
  <c r="AV190" i="74"/>
  <c r="AF190" i="74"/>
  <c r="AN190" i="74"/>
  <c r="AQ190" i="74"/>
  <c r="AE190" i="74"/>
  <c r="S190" i="74"/>
  <c r="T190" i="74"/>
  <c r="U190" i="74"/>
  <c r="R190" i="74"/>
  <c r="AG186" i="74"/>
  <c r="AK186" i="74"/>
  <c r="AO186" i="74"/>
  <c r="AS186" i="74"/>
  <c r="AW186" i="74"/>
  <c r="AD186" i="74"/>
  <c r="AH186" i="74"/>
  <c r="AL186" i="74"/>
  <c r="AP186" i="74"/>
  <c r="AT186" i="74"/>
  <c r="AX186" i="74"/>
  <c r="AE186" i="74"/>
  <c r="AM186" i="74"/>
  <c r="AU186" i="74"/>
  <c r="AF186" i="74"/>
  <c r="AN186" i="74"/>
  <c r="AV186" i="74"/>
  <c r="AI186" i="74"/>
  <c r="AJ186" i="74"/>
  <c r="AR186" i="74"/>
  <c r="AQ186" i="74"/>
  <c r="S186" i="74"/>
  <c r="T186" i="74"/>
  <c r="U186" i="74"/>
  <c r="R186" i="74"/>
  <c r="AG182" i="74"/>
  <c r="AK182" i="74"/>
  <c r="AO182" i="74"/>
  <c r="AS182" i="74"/>
  <c r="AW182" i="74"/>
  <c r="AD182" i="74"/>
  <c r="AH182" i="74"/>
  <c r="AL182" i="74"/>
  <c r="AP182" i="74"/>
  <c r="AT182" i="74"/>
  <c r="AX182" i="74"/>
  <c r="AI182" i="74"/>
  <c r="AQ182" i="74"/>
  <c r="AJ182" i="74"/>
  <c r="AR182" i="74"/>
  <c r="AM182" i="74"/>
  <c r="AN182" i="74"/>
  <c r="AE182" i="74"/>
  <c r="AU182" i="74"/>
  <c r="AV182" i="74"/>
  <c r="AF182" i="74"/>
  <c r="S182" i="74"/>
  <c r="T182" i="74"/>
  <c r="U182" i="74"/>
  <c r="R182" i="74"/>
  <c r="AG178" i="74"/>
  <c r="AK178" i="74"/>
  <c r="AO178" i="74"/>
  <c r="AS178" i="74"/>
  <c r="AW178" i="74"/>
  <c r="AD178" i="74"/>
  <c r="AH178" i="74"/>
  <c r="AL178" i="74"/>
  <c r="AP178" i="74"/>
  <c r="AT178" i="74"/>
  <c r="AX178" i="74"/>
  <c r="AE178" i="74"/>
  <c r="AM178" i="74"/>
  <c r="AU178" i="74"/>
  <c r="AF178" i="74"/>
  <c r="AN178" i="74"/>
  <c r="AV178" i="74"/>
  <c r="AQ178" i="74"/>
  <c r="AR178" i="74"/>
  <c r="AI178" i="74"/>
  <c r="AJ178" i="74"/>
  <c r="S178" i="74"/>
  <c r="T178" i="74"/>
  <c r="U178" i="74"/>
  <c r="R178" i="74"/>
  <c r="AG174" i="74"/>
  <c r="AK174" i="74"/>
  <c r="AO174" i="74"/>
  <c r="AS174" i="74"/>
  <c r="AW174" i="74"/>
  <c r="AD174" i="74"/>
  <c r="AH174" i="74"/>
  <c r="AL174" i="74"/>
  <c r="AP174" i="74"/>
  <c r="AT174" i="74"/>
  <c r="AX174" i="74"/>
  <c r="AI174" i="74"/>
  <c r="AQ174" i="74"/>
  <c r="AJ174" i="74"/>
  <c r="AR174" i="74"/>
  <c r="AE174" i="74"/>
  <c r="AU174" i="74"/>
  <c r="AF174" i="74"/>
  <c r="AV174" i="74"/>
  <c r="AM174" i="74"/>
  <c r="AN174" i="74"/>
  <c r="S174" i="74"/>
  <c r="T174" i="74"/>
  <c r="U174" i="74"/>
  <c r="R174" i="74"/>
  <c r="AG170" i="74"/>
  <c r="AK170" i="74"/>
  <c r="AO170" i="74"/>
  <c r="AS170" i="74"/>
  <c r="AW170" i="74"/>
  <c r="AD170" i="74"/>
  <c r="AH170" i="74"/>
  <c r="AL170" i="74"/>
  <c r="AP170" i="74"/>
  <c r="AT170" i="74"/>
  <c r="AX170" i="74"/>
  <c r="AE170" i="74"/>
  <c r="AM170" i="74"/>
  <c r="AU170" i="74"/>
  <c r="AF170" i="74"/>
  <c r="AN170" i="74"/>
  <c r="AV170" i="74"/>
  <c r="AI170" i="74"/>
  <c r="AJ170" i="74"/>
  <c r="AQ170" i="74"/>
  <c r="AR170" i="74"/>
  <c r="S170" i="74"/>
  <c r="T170" i="74"/>
  <c r="U170" i="74"/>
  <c r="R170" i="74"/>
  <c r="AG166" i="74"/>
  <c r="AK166" i="74"/>
  <c r="AO166" i="74"/>
  <c r="AS166" i="74"/>
  <c r="AW166" i="74"/>
  <c r="AD166" i="74"/>
  <c r="AH166" i="74"/>
  <c r="AL166" i="74"/>
  <c r="AP166" i="74"/>
  <c r="AT166" i="74"/>
  <c r="AX166" i="74"/>
  <c r="AI166" i="74"/>
  <c r="AQ166" i="74"/>
  <c r="AJ166" i="74"/>
  <c r="AR166" i="74"/>
  <c r="AM166" i="74"/>
  <c r="AN166" i="74"/>
  <c r="AE166" i="74"/>
  <c r="AU166" i="74"/>
  <c r="AF166" i="74"/>
  <c r="AV166" i="74"/>
  <c r="S166" i="74"/>
  <c r="T166" i="74"/>
  <c r="U166" i="74"/>
  <c r="R166" i="74"/>
  <c r="AG162" i="74"/>
  <c r="AK162" i="74"/>
  <c r="AO162" i="74"/>
  <c r="AS162" i="74"/>
  <c r="AW162" i="74"/>
  <c r="AD162" i="74"/>
  <c r="AH162" i="74"/>
  <c r="AL162" i="74"/>
  <c r="AP162" i="74"/>
  <c r="AT162" i="74"/>
  <c r="AX162" i="74"/>
  <c r="AE162" i="74"/>
  <c r="AM162" i="74"/>
  <c r="AU162" i="74"/>
  <c r="AF162" i="74"/>
  <c r="AN162" i="74"/>
  <c r="AV162" i="74"/>
  <c r="AQ162" i="74"/>
  <c r="AR162" i="74"/>
  <c r="AI162" i="74"/>
  <c r="AJ162" i="74"/>
  <c r="S162" i="74"/>
  <c r="T162" i="74"/>
  <c r="U162" i="74"/>
  <c r="R162" i="74"/>
  <c r="AG158" i="74"/>
  <c r="AK158" i="74"/>
  <c r="AO158" i="74"/>
  <c r="AS158" i="74"/>
  <c r="AW158" i="74"/>
  <c r="AD158" i="74"/>
  <c r="AH158" i="74"/>
  <c r="AL158" i="74"/>
  <c r="AP158" i="74"/>
  <c r="AT158" i="74"/>
  <c r="AX158" i="74"/>
  <c r="AI158" i="74"/>
  <c r="AQ158" i="74"/>
  <c r="AJ158" i="74"/>
  <c r="AR158" i="74"/>
  <c r="AE158" i="74"/>
  <c r="AU158" i="74"/>
  <c r="AF158" i="74"/>
  <c r="AV158" i="74"/>
  <c r="AM158" i="74"/>
  <c r="AN158" i="74"/>
  <c r="S158" i="74"/>
  <c r="T158" i="74"/>
  <c r="U158" i="74"/>
  <c r="R158" i="74"/>
  <c r="AG154" i="74"/>
  <c r="AK154" i="74"/>
  <c r="AO154" i="74"/>
  <c r="AS154" i="74"/>
  <c r="AW154" i="74"/>
  <c r="AD154" i="74"/>
  <c r="AH154" i="74"/>
  <c r="AL154" i="74"/>
  <c r="AP154" i="74"/>
  <c r="AT154" i="74"/>
  <c r="AX154" i="74"/>
  <c r="AE154" i="74"/>
  <c r="AM154" i="74"/>
  <c r="AU154" i="74"/>
  <c r="AF154" i="74"/>
  <c r="AN154" i="74"/>
  <c r="AV154" i="74"/>
  <c r="AI154" i="74"/>
  <c r="AJ154" i="74"/>
  <c r="AQ154" i="74"/>
  <c r="AR154" i="74"/>
  <c r="S154" i="74"/>
  <c r="T154" i="74"/>
  <c r="U154" i="74"/>
  <c r="R154" i="74"/>
  <c r="AE150" i="74"/>
  <c r="AI150" i="74"/>
  <c r="AM150" i="74"/>
  <c r="AQ150" i="74"/>
  <c r="AU150" i="74"/>
  <c r="AF150" i="74"/>
  <c r="AJ150" i="74"/>
  <c r="AN150" i="74"/>
  <c r="AR150" i="74"/>
  <c r="AV150" i="74"/>
  <c r="AG150" i="74"/>
  <c r="AO150" i="74"/>
  <c r="AW150" i="74"/>
  <c r="AH150" i="74"/>
  <c r="AP150" i="74"/>
  <c r="AX150" i="74"/>
  <c r="AS150" i="74"/>
  <c r="AD150" i="74"/>
  <c r="AT150" i="74"/>
  <c r="AK150" i="74"/>
  <c r="AL150" i="74"/>
  <c r="S150" i="74"/>
  <c r="T150" i="74"/>
  <c r="U150" i="74"/>
  <c r="R150" i="74"/>
  <c r="AE146" i="74"/>
  <c r="AI146" i="74"/>
  <c r="AM146" i="74"/>
  <c r="AQ146" i="74"/>
  <c r="AU146" i="74"/>
  <c r="AF146" i="74"/>
  <c r="AJ146" i="74"/>
  <c r="AN146" i="74"/>
  <c r="AR146" i="74"/>
  <c r="AV146" i="74"/>
  <c r="AK146" i="74"/>
  <c r="AS146" i="74"/>
  <c r="AD146" i="74"/>
  <c r="AL146" i="74"/>
  <c r="AT146" i="74"/>
  <c r="AG146" i="74"/>
  <c r="AW146" i="74"/>
  <c r="AH146" i="74"/>
  <c r="AX146" i="74"/>
  <c r="AO146" i="74"/>
  <c r="AP146" i="74"/>
  <c r="S146" i="74"/>
  <c r="T146" i="74"/>
  <c r="U146" i="74"/>
  <c r="R146" i="74"/>
  <c r="AE142" i="74"/>
  <c r="AI142" i="74"/>
  <c r="AM142" i="74"/>
  <c r="AQ142" i="74"/>
  <c r="AU142" i="74"/>
  <c r="AF142" i="74"/>
  <c r="AJ142" i="74"/>
  <c r="AN142" i="74"/>
  <c r="AR142" i="74"/>
  <c r="AV142" i="74"/>
  <c r="AG142" i="74"/>
  <c r="AO142" i="74"/>
  <c r="AW142" i="74"/>
  <c r="AH142" i="74"/>
  <c r="AP142" i="74"/>
  <c r="AX142" i="74"/>
  <c r="AK142" i="74"/>
  <c r="AL142" i="74"/>
  <c r="AD142" i="74"/>
  <c r="AS142" i="74"/>
  <c r="AT142" i="74"/>
  <c r="S142" i="74"/>
  <c r="T142" i="74"/>
  <c r="U142" i="74"/>
  <c r="R142" i="74"/>
  <c r="AE138" i="74"/>
  <c r="AI138" i="74"/>
  <c r="AM138" i="74"/>
  <c r="AQ138" i="74"/>
  <c r="AU138" i="74"/>
  <c r="AF138" i="74"/>
  <c r="AJ138" i="74"/>
  <c r="AN138" i="74"/>
  <c r="AR138" i="74"/>
  <c r="AV138" i="74"/>
  <c r="AK138" i="74"/>
  <c r="AS138" i="74"/>
  <c r="AD138" i="74"/>
  <c r="AL138" i="74"/>
  <c r="AT138" i="74"/>
  <c r="AO138" i="74"/>
  <c r="AP138" i="74"/>
  <c r="AW138" i="74"/>
  <c r="AX138" i="74"/>
  <c r="AG138" i="74"/>
  <c r="AH138" i="74"/>
  <c r="S138" i="74"/>
  <c r="T138" i="74"/>
  <c r="U138" i="74"/>
  <c r="R138" i="74"/>
  <c r="AE134" i="74"/>
  <c r="AI134" i="74"/>
  <c r="AM134" i="74"/>
  <c r="AQ134" i="74"/>
  <c r="AU134" i="74"/>
  <c r="AF134" i="74"/>
  <c r="AJ134" i="74"/>
  <c r="AN134" i="74"/>
  <c r="AR134" i="74"/>
  <c r="AV134" i="74"/>
  <c r="AG134" i="74"/>
  <c r="AO134" i="74"/>
  <c r="AW134" i="74"/>
  <c r="AH134" i="74"/>
  <c r="AP134" i="74"/>
  <c r="AX134" i="74"/>
  <c r="AS134" i="74"/>
  <c r="AD134" i="74"/>
  <c r="AT134" i="74"/>
  <c r="AK134" i="74"/>
  <c r="AL134" i="74"/>
  <c r="S134" i="74"/>
  <c r="T134" i="74"/>
  <c r="U134" i="74"/>
  <c r="R134" i="74"/>
  <c r="AE130" i="74"/>
  <c r="AI130" i="74"/>
  <c r="AM130" i="74"/>
  <c r="AQ130" i="74"/>
  <c r="AU130" i="74"/>
  <c r="AF130" i="74"/>
  <c r="AJ130" i="74"/>
  <c r="AN130" i="74"/>
  <c r="AR130" i="74"/>
  <c r="AV130" i="74"/>
  <c r="AK130" i="74"/>
  <c r="AS130" i="74"/>
  <c r="AD130" i="74"/>
  <c r="AL130" i="74"/>
  <c r="AT130" i="74"/>
  <c r="AG130" i="74"/>
  <c r="AW130" i="74"/>
  <c r="AH130" i="74"/>
  <c r="AX130" i="74"/>
  <c r="AO130" i="74"/>
  <c r="AP130" i="74"/>
  <c r="S130" i="74"/>
  <c r="T130" i="74"/>
  <c r="U130" i="74"/>
  <c r="R130" i="74"/>
  <c r="AE126" i="74"/>
  <c r="AI126" i="74"/>
  <c r="AM126" i="74"/>
  <c r="AQ126" i="74"/>
  <c r="AU126" i="74"/>
  <c r="AF126" i="74"/>
  <c r="AK126" i="74"/>
  <c r="AP126" i="74"/>
  <c r="AV126" i="74"/>
  <c r="AG126" i="74"/>
  <c r="AL126" i="74"/>
  <c r="AR126" i="74"/>
  <c r="AW126" i="74"/>
  <c r="AH126" i="74"/>
  <c r="AS126" i="74"/>
  <c r="AJ126" i="74"/>
  <c r="AT126" i="74"/>
  <c r="AX126" i="74"/>
  <c r="AD126" i="74"/>
  <c r="AN126" i="74"/>
  <c r="AO126" i="74"/>
  <c r="S126" i="74"/>
  <c r="T126" i="74"/>
  <c r="U126" i="74"/>
  <c r="R126" i="74"/>
  <c r="AE122" i="74"/>
  <c r="AI122" i="74"/>
  <c r="AM122" i="74"/>
  <c r="AQ122" i="74"/>
  <c r="AU122" i="74"/>
  <c r="AD122" i="74"/>
  <c r="AJ122" i="74"/>
  <c r="AO122" i="74"/>
  <c r="AT122" i="74"/>
  <c r="AF122" i="74"/>
  <c r="AK122" i="74"/>
  <c r="AP122" i="74"/>
  <c r="AV122" i="74"/>
  <c r="AG122" i="74"/>
  <c r="AR122" i="74"/>
  <c r="AH122" i="74"/>
  <c r="AS122" i="74"/>
  <c r="AW122" i="74"/>
  <c r="AX122" i="74"/>
  <c r="AL122" i="74"/>
  <c r="AN122" i="74"/>
  <c r="S122" i="74"/>
  <c r="T122" i="74"/>
  <c r="U122" i="74"/>
  <c r="R122" i="74"/>
  <c r="AE118" i="74"/>
  <c r="AI118" i="74"/>
  <c r="AM118" i="74"/>
  <c r="AQ118" i="74"/>
  <c r="AU118" i="74"/>
  <c r="AH118" i="74"/>
  <c r="AN118" i="74"/>
  <c r="AS118" i="74"/>
  <c r="AX118" i="74"/>
  <c r="AD118" i="74"/>
  <c r="AJ118" i="74"/>
  <c r="AO118" i="74"/>
  <c r="AT118" i="74"/>
  <c r="AF118" i="74"/>
  <c r="AP118" i="74"/>
  <c r="AG118" i="74"/>
  <c r="AR118" i="74"/>
  <c r="AV118" i="74"/>
  <c r="AW118" i="74"/>
  <c r="AK118" i="74"/>
  <c r="AL118" i="74"/>
  <c r="S118" i="74"/>
  <c r="T118" i="74"/>
  <c r="U118" i="74"/>
  <c r="R118" i="74"/>
  <c r="AE114" i="74"/>
  <c r="AI114" i="74"/>
  <c r="AM114" i="74"/>
  <c r="AQ114" i="74"/>
  <c r="AU114" i="74"/>
  <c r="AG114" i="74"/>
  <c r="AL114" i="74"/>
  <c r="AR114" i="74"/>
  <c r="AW114" i="74"/>
  <c r="AH114" i="74"/>
  <c r="AN114" i="74"/>
  <c r="AS114" i="74"/>
  <c r="AX114" i="74"/>
  <c r="AD114" i="74"/>
  <c r="AO114" i="74"/>
  <c r="AF114" i="74"/>
  <c r="AP114" i="74"/>
  <c r="AT114" i="74"/>
  <c r="AV114" i="74"/>
  <c r="AJ114" i="74"/>
  <c r="AK114" i="74"/>
  <c r="S114" i="74"/>
  <c r="T114" i="74"/>
  <c r="U114" i="74"/>
  <c r="R114" i="74"/>
  <c r="AE110" i="74"/>
  <c r="AI110" i="74"/>
  <c r="AM110" i="74"/>
  <c r="AQ110" i="74"/>
  <c r="AU110" i="74"/>
  <c r="AF110" i="74"/>
  <c r="AK110" i="74"/>
  <c r="AP110" i="74"/>
  <c r="AV110" i="74"/>
  <c r="AG110" i="74"/>
  <c r="AL110" i="74"/>
  <c r="AR110" i="74"/>
  <c r="AW110" i="74"/>
  <c r="AN110" i="74"/>
  <c r="AX110" i="74"/>
  <c r="AD110" i="74"/>
  <c r="AO110" i="74"/>
  <c r="AS110" i="74"/>
  <c r="AT110" i="74"/>
  <c r="AH110" i="74"/>
  <c r="AJ110" i="74"/>
  <c r="S110" i="74"/>
  <c r="T110" i="74"/>
  <c r="U110" i="74"/>
  <c r="R110" i="74"/>
  <c r="AE106" i="74"/>
  <c r="AI106" i="74"/>
  <c r="AM106" i="74"/>
  <c r="AQ106" i="74"/>
  <c r="AU106" i="74"/>
  <c r="AD106" i="74"/>
  <c r="AJ106" i="74"/>
  <c r="AO106" i="74"/>
  <c r="AT106" i="74"/>
  <c r="AF106" i="74"/>
  <c r="AK106" i="74"/>
  <c r="AP106" i="74"/>
  <c r="AV106" i="74"/>
  <c r="AL106" i="74"/>
  <c r="AW106" i="74"/>
  <c r="AN106" i="74"/>
  <c r="AX106" i="74"/>
  <c r="AR106" i="74"/>
  <c r="AS106" i="74"/>
  <c r="AG106" i="74"/>
  <c r="AH106" i="74"/>
  <c r="S106" i="74"/>
  <c r="T106" i="74"/>
  <c r="U106" i="74"/>
  <c r="R106" i="74"/>
  <c r="AE102" i="74"/>
  <c r="AI102" i="74"/>
  <c r="AM102" i="74"/>
  <c r="AQ102" i="74"/>
  <c r="AU102" i="74"/>
  <c r="AH102" i="74"/>
  <c r="AN102" i="74"/>
  <c r="AS102" i="74"/>
  <c r="AX102" i="74"/>
  <c r="AD102" i="74"/>
  <c r="AJ102" i="74"/>
  <c r="AO102" i="74"/>
  <c r="AT102" i="74"/>
  <c r="AK102" i="74"/>
  <c r="AV102" i="74"/>
  <c r="AL102" i="74"/>
  <c r="AW102" i="74"/>
  <c r="AP102" i="74"/>
  <c r="AR102" i="74"/>
  <c r="AF102" i="74"/>
  <c r="AG102" i="74"/>
  <c r="S102" i="74"/>
  <c r="T102" i="74"/>
  <c r="U102" i="74"/>
  <c r="R102" i="74"/>
  <c r="AD98" i="74"/>
  <c r="AH98" i="74"/>
  <c r="AL98" i="74"/>
  <c r="AP98" i="74"/>
  <c r="AT98" i="74"/>
  <c r="AX98" i="74"/>
  <c r="AE98" i="74"/>
  <c r="AI98" i="74"/>
  <c r="AM98" i="74"/>
  <c r="AQ98" i="74"/>
  <c r="AU98" i="74"/>
  <c r="AF98" i="74"/>
  <c r="AN98" i="74"/>
  <c r="AV98" i="74"/>
  <c r="AG98" i="74"/>
  <c r="AO98" i="74"/>
  <c r="AW98" i="74"/>
  <c r="AR98" i="74"/>
  <c r="AS98" i="74"/>
  <c r="AJ98" i="74"/>
  <c r="AK98" i="74"/>
  <c r="S98" i="74"/>
  <c r="T98" i="74"/>
  <c r="U98" i="74"/>
  <c r="R98" i="74"/>
  <c r="AD94" i="74"/>
  <c r="AH94" i="74"/>
  <c r="AL94" i="74"/>
  <c r="AP94" i="74"/>
  <c r="AT94" i="74"/>
  <c r="AX94" i="74"/>
  <c r="AE94" i="74"/>
  <c r="AI94" i="74"/>
  <c r="AM94" i="74"/>
  <c r="AQ94" i="74"/>
  <c r="AU94" i="74"/>
  <c r="AJ94" i="74"/>
  <c r="AR94" i="74"/>
  <c r="AK94" i="74"/>
  <c r="AS94" i="74"/>
  <c r="AF94" i="74"/>
  <c r="AV94" i="74"/>
  <c r="AG94" i="74"/>
  <c r="AW94" i="74"/>
  <c r="AN94" i="74"/>
  <c r="AO94" i="74"/>
  <c r="S94" i="74"/>
  <c r="T94" i="74"/>
  <c r="U94" i="74"/>
  <c r="R94" i="74"/>
  <c r="AD90" i="74"/>
  <c r="AH90" i="74"/>
  <c r="AL90" i="74"/>
  <c r="AP90" i="74"/>
  <c r="AT90" i="74"/>
  <c r="AX90" i="74"/>
  <c r="AE90" i="74"/>
  <c r="AI90" i="74"/>
  <c r="AM90" i="74"/>
  <c r="AQ90" i="74"/>
  <c r="AU90" i="74"/>
  <c r="AF90" i="74"/>
  <c r="AN90" i="74"/>
  <c r="AV90" i="74"/>
  <c r="AG90" i="74"/>
  <c r="AO90" i="74"/>
  <c r="AW90" i="74"/>
  <c r="AJ90" i="74"/>
  <c r="AK90" i="74"/>
  <c r="AR90" i="74"/>
  <c r="AS90" i="74"/>
  <c r="S90" i="74"/>
  <c r="T90" i="74"/>
  <c r="U90" i="74"/>
  <c r="R90" i="74"/>
  <c r="AD86" i="74"/>
  <c r="AH86" i="74"/>
  <c r="AL86" i="74"/>
  <c r="AP86" i="74"/>
  <c r="AT86" i="74"/>
  <c r="AX86" i="74"/>
  <c r="AE86" i="74"/>
  <c r="AI86" i="74"/>
  <c r="AM86" i="74"/>
  <c r="AQ86" i="74"/>
  <c r="AU86" i="74"/>
  <c r="AJ86" i="74"/>
  <c r="AR86" i="74"/>
  <c r="AK86" i="74"/>
  <c r="AS86" i="74"/>
  <c r="AN86" i="74"/>
  <c r="AO86" i="74"/>
  <c r="AF86" i="74"/>
  <c r="AG86" i="74"/>
  <c r="AV86" i="74"/>
  <c r="AW86" i="74"/>
  <c r="S86" i="74"/>
  <c r="T86" i="74"/>
  <c r="U86" i="74"/>
  <c r="R86" i="74"/>
  <c r="AD82" i="74"/>
  <c r="AH82" i="74"/>
  <c r="AL82" i="74"/>
  <c r="AP82" i="74"/>
  <c r="AT82" i="74"/>
  <c r="AX82" i="74"/>
  <c r="AE82" i="74"/>
  <c r="AI82" i="74"/>
  <c r="AM82" i="74"/>
  <c r="AQ82" i="74"/>
  <c r="AU82" i="74"/>
  <c r="AF82" i="74"/>
  <c r="AN82" i="74"/>
  <c r="AV82" i="74"/>
  <c r="AG82" i="74"/>
  <c r="AO82" i="74"/>
  <c r="AW82" i="74"/>
  <c r="AR82" i="74"/>
  <c r="AS82" i="74"/>
  <c r="AJ82" i="74"/>
  <c r="AK82" i="74"/>
  <c r="S82" i="74"/>
  <c r="T82" i="74"/>
  <c r="U82" i="74"/>
  <c r="R82" i="74"/>
  <c r="AG78" i="74"/>
  <c r="AK78" i="74"/>
  <c r="AO78" i="74"/>
  <c r="AS78" i="74"/>
  <c r="AD78" i="74"/>
  <c r="AH78" i="74"/>
  <c r="AL78" i="74"/>
  <c r="AP78" i="74"/>
  <c r="AE78" i="74"/>
  <c r="AM78" i="74"/>
  <c r="AT78" i="74"/>
  <c r="AX78" i="74"/>
  <c r="AF78" i="74"/>
  <c r="AN78" i="74"/>
  <c r="AU78" i="74"/>
  <c r="AQ78" i="74"/>
  <c r="AR78" i="74"/>
  <c r="AV78" i="74"/>
  <c r="AW78" i="74"/>
  <c r="AI78" i="74"/>
  <c r="AJ78" i="74"/>
  <c r="S78" i="74"/>
  <c r="T78" i="74"/>
  <c r="U78" i="74"/>
  <c r="R78" i="74"/>
  <c r="AG74" i="74"/>
  <c r="AK74" i="74"/>
  <c r="AO74" i="74"/>
  <c r="AS74" i="74"/>
  <c r="AW74" i="74"/>
  <c r="AD74" i="74"/>
  <c r="AH74" i="74"/>
  <c r="AL74" i="74"/>
  <c r="AP74" i="74"/>
  <c r="AT74" i="74"/>
  <c r="AX74" i="74"/>
  <c r="AI74" i="74"/>
  <c r="AQ74" i="74"/>
  <c r="AJ74" i="74"/>
  <c r="AR74" i="74"/>
  <c r="AE74" i="74"/>
  <c r="AU74" i="74"/>
  <c r="AF74" i="74"/>
  <c r="AV74" i="74"/>
  <c r="AM74" i="74"/>
  <c r="AN74" i="74"/>
  <c r="S74" i="74"/>
  <c r="T74" i="74"/>
  <c r="U74" i="74"/>
  <c r="R74" i="74"/>
  <c r="AG70" i="74"/>
  <c r="AK70" i="74"/>
  <c r="AO70" i="74"/>
  <c r="AS70" i="74"/>
  <c r="AW70" i="74"/>
  <c r="AD70" i="74"/>
  <c r="AH70" i="74"/>
  <c r="AL70" i="74"/>
  <c r="AP70" i="74"/>
  <c r="AT70" i="74"/>
  <c r="AX70" i="74"/>
  <c r="AE70" i="74"/>
  <c r="AM70" i="74"/>
  <c r="AU70" i="74"/>
  <c r="AF70" i="74"/>
  <c r="AN70" i="74"/>
  <c r="AV70" i="74"/>
  <c r="AI70" i="74"/>
  <c r="AJ70" i="74"/>
  <c r="AQ70" i="74"/>
  <c r="AR70" i="74"/>
  <c r="S70" i="74"/>
  <c r="T70" i="74"/>
  <c r="U70" i="74"/>
  <c r="R70" i="74"/>
  <c r="AG66" i="74"/>
  <c r="AK66" i="74"/>
  <c r="AO66" i="74"/>
  <c r="AS66" i="74"/>
  <c r="AW66" i="74"/>
  <c r="AD66" i="74"/>
  <c r="AH66" i="74"/>
  <c r="AL66" i="74"/>
  <c r="AP66" i="74"/>
  <c r="AT66" i="74"/>
  <c r="AX66" i="74"/>
  <c r="AI66" i="74"/>
  <c r="AQ66" i="74"/>
  <c r="AJ66" i="74"/>
  <c r="AR66" i="74"/>
  <c r="AM66" i="74"/>
  <c r="AN66" i="74"/>
  <c r="AU66" i="74"/>
  <c r="AV66" i="74"/>
  <c r="AE66" i="74"/>
  <c r="AF66" i="74"/>
  <c r="S66" i="74"/>
  <c r="T66" i="74"/>
  <c r="U66" i="74"/>
  <c r="R66" i="74"/>
  <c r="AG62" i="74"/>
  <c r="AK62" i="74"/>
  <c r="AD62" i="74"/>
  <c r="AH62" i="74"/>
  <c r="AL62" i="74"/>
  <c r="AI62" i="74"/>
  <c r="AO62" i="74"/>
  <c r="AS62" i="74"/>
  <c r="AW62" i="74"/>
  <c r="AJ62" i="74"/>
  <c r="AP62" i="74"/>
  <c r="AT62" i="74"/>
  <c r="AX62" i="74"/>
  <c r="AM62" i="74"/>
  <c r="AU62" i="74"/>
  <c r="AN62" i="74"/>
  <c r="AV62" i="74"/>
  <c r="AQ62" i="74"/>
  <c r="AR62" i="74"/>
  <c r="AE62" i="74"/>
  <c r="AF62" i="74"/>
  <c r="S62" i="74"/>
  <c r="T62" i="74"/>
  <c r="U62" i="74"/>
  <c r="R62" i="74"/>
  <c r="AG58" i="74"/>
  <c r="AK58" i="74"/>
  <c r="AO58" i="74"/>
  <c r="AS58" i="74"/>
  <c r="AW58" i="74"/>
  <c r="AD58" i="74"/>
  <c r="AH58" i="74"/>
  <c r="AL58" i="74"/>
  <c r="AP58" i="74"/>
  <c r="AT58" i="74"/>
  <c r="AX58" i="74"/>
  <c r="AE58" i="74"/>
  <c r="AM58" i="74"/>
  <c r="AU58" i="74"/>
  <c r="AF58" i="74"/>
  <c r="AN58" i="74"/>
  <c r="AV58" i="74"/>
  <c r="AQ58" i="74"/>
  <c r="AR58" i="74"/>
  <c r="AI58" i="74"/>
  <c r="AJ58" i="74"/>
  <c r="S58" i="74"/>
  <c r="T58" i="74"/>
  <c r="U58" i="74"/>
  <c r="R58" i="74"/>
  <c r="AG54" i="74"/>
  <c r="AK54" i="74"/>
  <c r="AO54" i="74"/>
  <c r="AS54" i="74"/>
  <c r="AW54" i="74"/>
  <c r="AD54" i="74"/>
  <c r="AH54" i="74"/>
  <c r="AL54" i="74"/>
  <c r="AP54" i="74"/>
  <c r="AT54" i="74"/>
  <c r="AX54" i="74"/>
  <c r="AI54" i="74"/>
  <c r="AQ54" i="74"/>
  <c r="AJ54" i="74"/>
  <c r="AR54" i="74"/>
  <c r="AE54" i="74"/>
  <c r="AU54" i="74"/>
  <c r="AF54" i="74"/>
  <c r="AV54" i="74"/>
  <c r="AM54" i="74"/>
  <c r="AN54" i="74"/>
  <c r="S54" i="74"/>
  <c r="T54" i="74"/>
  <c r="U54" i="74"/>
  <c r="R54" i="74"/>
  <c r="AG50" i="74"/>
  <c r="AK50" i="74"/>
  <c r="AO50" i="74"/>
  <c r="AS50" i="74"/>
  <c r="AW50" i="74"/>
  <c r="AD50" i="74"/>
  <c r="AH50" i="74"/>
  <c r="AL50" i="74"/>
  <c r="AP50" i="74"/>
  <c r="AT50" i="74"/>
  <c r="AX50" i="74"/>
  <c r="AE50" i="74"/>
  <c r="AM50" i="74"/>
  <c r="AU50" i="74"/>
  <c r="AF50" i="74"/>
  <c r="AN50" i="74"/>
  <c r="AV50" i="74"/>
  <c r="AI50" i="74"/>
  <c r="AJ50" i="74"/>
  <c r="AQ50" i="74"/>
  <c r="AR50" i="74"/>
  <c r="S50" i="74"/>
  <c r="T50" i="74"/>
  <c r="U50" i="74"/>
  <c r="R50" i="74"/>
  <c r="AG46" i="74"/>
  <c r="AK46" i="74"/>
  <c r="AO46" i="74"/>
  <c r="AS46" i="74"/>
  <c r="AW46" i="74"/>
  <c r="AD46" i="74"/>
  <c r="AH46" i="74"/>
  <c r="AL46" i="74"/>
  <c r="AP46" i="74"/>
  <c r="AT46" i="74"/>
  <c r="AX46" i="74"/>
  <c r="AI46" i="74"/>
  <c r="AQ46" i="74"/>
  <c r="AJ46" i="74"/>
  <c r="AR46" i="74"/>
  <c r="AM46" i="74"/>
  <c r="AN46" i="74"/>
  <c r="AE46" i="74"/>
  <c r="AF46" i="74"/>
  <c r="AU46" i="74"/>
  <c r="AV46" i="74"/>
  <c r="S46" i="74"/>
  <c r="T46" i="74"/>
  <c r="U46" i="74"/>
  <c r="R46" i="74"/>
  <c r="AG42" i="74"/>
  <c r="AK42" i="74"/>
  <c r="AO42" i="74"/>
  <c r="AS42" i="74"/>
  <c r="AW42" i="74"/>
  <c r="AD42" i="74"/>
  <c r="AH42" i="74"/>
  <c r="AL42" i="74"/>
  <c r="AP42" i="74"/>
  <c r="AT42" i="74"/>
  <c r="AX42" i="74"/>
  <c r="AE42" i="74"/>
  <c r="AM42" i="74"/>
  <c r="AU42" i="74"/>
  <c r="AF42" i="74"/>
  <c r="AN42" i="74"/>
  <c r="AV42" i="74"/>
  <c r="AQ42" i="74"/>
  <c r="AR42" i="74"/>
  <c r="AI42" i="74"/>
  <c r="AJ42" i="74"/>
  <c r="S42" i="74"/>
  <c r="T42" i="74"/>
  <c r="U42" i="74"/>
  <c r="R42" i="74"/>
  <c r="AD38" i="74"/>
  <c r="AH38" i="74"/>
  <c r="AE38" i="74"/>
  <c r="AF38" i="74"/>
  <c r="AK38" i="74"/>
  <c r="AO38" i="74"/>
  <c r="AS38" i="74"/>
  <c r="AW38" i="74"/>
  <c r="AG38" i="74"/>
  <c r="AL38" i="74"/>
  <c r="AP38" i="74"/>
  <c r="AT38" i="74"/>
  <c r="AX38" i="74"/>
  <c r="AI38" i="74"/>
  <c r="AQ38" i="74"/>
  <c r="AJ38" i="74"/>
  <c r="AR38" i="74"/>
  <c r="AU38" i="74"/>
  <c r="AV38" i="74"/>
  <c r="AM38" i="74"/>
  <c r="AN38" i="74"/>
  <c r="S38" i="74"/>
  <c r="T38" i="74"/>
  <c r="U38" i="74"/>
  <c r="R38" i="74"/>
  <c r="AD34" i="74"/>
  <c r="AH34" i="74"/>
  <c r="AL34" i="74"/>
  <c r="AP34" i="74"/>
  <c r="AT34" i="74"/>
  <c r="AX34" i="74"/>
  <c r="AE34" i="74"/>
  <c r="AI34" i="74"/>
  <c r="AM34" i="74"/>
  <c r="AQ34" i="74"/>
  <c r="AU34" i="74"/>
  <c r="AJ34" i="74"/>
  <c r="AR34" i="74"/>
  <c r="AK34" i="74"/>
  <c r="AS34" i="74"/>
  <c r="AN34" i="74"/>
  <c r="AO34" i="74"/>
  <c r="AV34" i="74"/>
  <c r="AW34" i="74"/>
  <c r="AF34" i="74"/>
  <c r="AG34" i="74"/>
  <c r="S34" i="74"/>
  <c r="T34" i="74"/>
  <c r="U34" i="74"/>
  <c r="R34" i="74"/>
  <c r="AD30" i="74"/>
  <c r="AH30" i="74"/>
  <c r="AL30" i="74"/>
  <c r="AP30" i="74"/>
  <c r="AT30" i="74"/>
  <c r="AX30" i="74"/>
  <c r="AE30" i="74"/>
  <c r="AI30" i="74"/>
  <c r="AM30" i="74"/>
  <c r="AQ30" i="74"/>
  <c r="AU30" i="74"/>
  <c r="AF30" i="74"/>
  <c r="AN30" i="74"/>
  <c r="AV30" i="74"/>
  <c r="AG30" i="74"/>
  <c r="AO30" i="74"/>
  <c r="AW30" i="74"/>
  <c r="AR30" i="74"/>
  <c r="AS30" i="74"/>
  <c r="AJ30" i="74"/>
  <c r="AK30" i="74"/>
  <c r="S30" i="74"/>
  <c r="T30" i="74"/>
  <c r="U30" i="74"/>
  <c r="R30" i="74"/>
  <c r="AF26" i="74"/>
  <c r="AJ26" i="74"/>
  <c r="AN26" i="74"/>
  <c r="AR26" i="74"/>
  <c r="AV26" i="74"/>
  <c r="AG26" i="74"/>
  <c r="AK26" i="74"/>
  <c r="AO26" i="74"/>
  <c r="AS26" i="74"/>
  <c r="AW26" i="74"/>
  <c r="AD26" i="74"/>
  <c r="AL26" i="74"/>
  <c r="AT26" i="74"/>
  <c r="AE26" i="74"/>
  <c r="AM26" i="74"/>
  <c r="AU26" i="74"/>
  <c r="AP26" i="74"/>
  <c r="AQ26" i="74"/>
  <c r="AX26" i="74"/>
  <c r="AH26" i="74"/>
  <c r="AI26" i="74"/>
  <c r="S26" i="74"/>
  <c r="T26" i="74"/>
  <c r="U26" i="74"/>
  <c r="R26" i="74"/>
  <c r="AF22" i="74"/>
  <c r="AJ22" i="74"/>
  <c r="AN22" i="74"/>
  <c r="AR22" i="74"/>
  <c r="AV22" i="74"/>
  <c r="AG22" i="74"/>
  <c r="AK22" i="74"/>
  <c r="AO22" i="74"/>
  <c r="AS22" i="74"/>
  <c r="AW22" i="74"/>
  <c r="AH22" i="74"/>
  <c r="AP22" i="74"/>
  <c r="AX22" i="74"/>
  <c r="AI22" i="74"/>
  <c r="AQ22" i="74"/>
  <c r="AD22" i="74"/>
  <c r="AT22" i="74"/>
  <c r="AE22" i="74"/>
  <c r="AU22" i="74"/>
  <c r="AL22" i="74"/>
  <c r="AM22" i="74"/>
  <c r="S22" i="74"/>
  <c r="T22" i="74"/>
  <c r="U22" i="74"/>
  <c r="R22" i="74"/>
  <c r="AF18" i="74"/>
  <c r="AJ18" i="74"/>
  <c r="AN18" i="74"/>
  <c r="AR18" i="74"/>
  <c r="AV18" i="74"/>
  <c r="AG18" i="74"/>
  <c r="AK18" i="74"/>
  <c r="AO18" i="74"/>
  <c r="AS18" i="74"/>
  <c r="AW18" i="74"/>
  <c r="AD18" i="74"/>
  <c r="AL18" i="74"/>
  <c r="AT18" i="74"/>
  <c r="AE18" i="74"/>
  <c r="AM18" i="74"/>
  <c r="AU18" i="74"/>
  <c r="AH18" i="74"/>
  <c r="AX18" i="74"/>
  <c r="AI18" i="74"/>
  <c r="AP18" i="74"/>
  <c r="AQ18" i="74"/>
  <c r="S18" i="74"/>
  <c r="T18" i="74"/>
  <c r="U18" i="74"/>
  <c r="R18" i="74"/>
  <c r="AF14" i="74"/>
  <c r="AJ14" i="74"/>
  <c r="AN14" i="74"/>
  <c r="AR14" i="74"/>
  <c r="AV14" i="74"/>
  <c r="AG14" i="74"/>
  <c r="AK14" i="74"/>
  <c r="AO14" i="74"/>
  <c r="AS14" i="74"/>
  <c r="AW14" i="74"/>
  <c r="AH14" i="74"/>
  <c r="AP14" i="74"/>
  <c r="AX14" i="74"/>
  <c r="AI14" i="74"/>
  <c r="AQ14" i="74"/>
  <c r="AL14" i="74"/>
  <c r="AM14" i="74"/>
  <c r="AT14" i="74"/>
  <c r="AU14" i="74"/>
  <c r="AD14" i="74"/>
  <c r="AE14" i="74"/>
  <c r="S14" i="74"/>
  <c r="T14" i="74"/>
  <c r="U14" i="74"/>
  <c r="R14" i="74"/>
  <c r="W483" i="74"/>
  <c r="AA483" i="74"/>
  <c r="X483" i="74"/>
  <c r="AB483" i="74"/>
  <c r="Y483" i="74"/>
  <c r="AC483" i="74"/>
  <c r="V483" i="74"/>
  <c r="Z483" i="74"/>
  <c r="W479" i="74"/>
  <c r="AA479" i="74"/>
  <c r="X479" i="74"/>
  <c r="AB479" i="74"/>
  <c r="Y479" i="74"/>
  <c r="AC479" i="74"/>
  <c r="V479" i="74"/>
  <c r="Z479" i="74"/>
  <c r="W475" i="74"/>
  <c r="AA475" i="74"/>
  <c r="X475" i="74"/>
  <c r="AB475" i="74"/>
  <c r="Y475" i="74"/>
  <c r="AC475" i="74"/>
  <c r="V475" i="74"/>
  <c r="Z475" i="74"/>
  <c r="W471" i="74"/>
  <c r="AA471" i="74"/>
  <c r="X471" i="74"/>
  <c r="AB471" i="74"/>
  <c r="Y471" i="74"/>
  <c r="AC471" i="74"/>
  <c r="V471" i="74"/>
  <c r="Z471" i="74"/>
  <c r="W467" i="74"/>
  <c r="AA467" i="74"/>
  <c r="X467" i="74"/>
  <c r="AB467" i="74"/>
  <c r="Y467" i="74"/>
  <c r="AC467" i="74"/>
  <c r="V467" i="74"/>
  <c r="Z467" i="74"/>
  <c r="W463" i="74"/>
  <c r="AA463" i="74"/>
  <c r="X463" i="74"/>
  <c r="AB463" i="74"/>
  <c r="Y463" i="74"/>
  <c r="AC463" i="74"/>
  <c r="V463" i="74"/>
  <c r="Z463" i="74"/>
  <c r="W459" i="74"/>
  <c r="AA459" i="74"/>
  <c r="X459" i="74"/>
  <c r="AB459" i="74"/>
  <c r="Y459" i="74"/>
  <c r="AC459" i="74"/>
  <c r="V459" i="74"/>
  <c r="Z459" i="74"/>
  <c r="W455" i="74"/>
  <c r="AA455" i="74"/>
  <c r="X455" i="74"/>
  <c r="AB455" i="74"/>
  <c r="Y455" i="74"/>
  <c r="AC455" i="74"/>
  <c r="V455" i="74"/>
  <c r="Z455" i="74"/>
  <c r="W451" i="74"/>
  <c r="AA451" i="74"/>
  <c r="X451" i="74"/>
  <c r="AB451" i="74"/>
  <c r="Y451" i="74"/>
  <c r="AC451" i="74"/>
  <c r="V451" i="74"/>
  <c r="Z451" i="74"/>
  <c r="W447" i="74"/>
  <c r="AA447" i="74"/>
  <c r="X447" i="74"/>
  <c r="AB447" i="74"/>
  <c r="Y447" i="74"/>
  <c r="AC447" i="74"/>
  <c r="V447" i="74"/>
  <c r="Z447" i="74"/>
  <c r="W443" i="74"/>
  <c r="AA443" i="74"/>
  <c r="X443" i="74"/>
  <c r="AB443" i="74"/>
  <c r="Y443" i="74"/>
  <c r="AC443" i="74"/>
  <c r="V443" i="74"/>
  <c r="Z443" i="74"/>
  <c r="W439" i="74"/>
  <c r="AA439" i="74"/>
  <c r="X439" i="74"/>
  <c r="AB439" i="74"/>
  <c r="Y439" i="74"/>
  <c r="AC439" i="74"/>
  <c r="V439" i="74"/>
  <c r="Z439" i="74"/>
  <c r="W435" i="74"/>
  <c r="AA435" i="74"/>
  <c r="X435" i="74"/>
  <c r="AB435" i="74"/>
  <c r="Y435" i="74"/>
  <c r="AC435" i="74"/>
  <c r="V435" i="74"/>
  <c r="Z435" i="74"/>
  <c r="W431" i="74"/>
  <c r="AA431" i="74"/>
  <c r="X431" i="74"/>
  <c r="AB431" i="74"/>
  <c r="Y431" i="74"/>
  <c r="AC431" i="74"/>
  <c r="V431" i="74"/>
  <c r="Z431" i="74"/>
  <c r="W427" i="74"/>
  <c r="AA427" i="74"/>
  <c r="X427" i="74"/>
  <c r="AB427" i="74"/>
  <c r="Y427" i="74"/>
  <c r="AC427" i="74"/>
  <c r="V427" i="74"/>
  <c r="Z427" i="74"/>
  <c r="W423" i="74"/>
  <c r="AA423" i="74"/>
  <c r="X423" i="74"/>
  <c r="AB423" i="74"/>
  <c r="Y423" i="74"/>
  <c r="AC423" i="74"/>
  <c r="V423" i="74"/>
  <c r="Z423" i="74"/>
  <c r="W419" i="74"/>
  <c r="AA419" i="74"/>
  <c r="X419" i="74"/>
  <c r="AB419" i="74"/>
  <c r="Y419" i="74"/>
  <c r="AC419" i="74"/>
  <c r="V419" i="74"/>
  <c r="Z419" i="74"/>
  <c r="W415" i="74"/>
  <c r="AA415" i="74"/>
  <c r="X415" i="74"/>
  <c r="AB415" i="74"/>
  <c r="Y415" i="74"/>
  <c r="AC415" i="74"/>
  <c r="V415" i="74"/>
  <c r="Z415" i="74"/>
  <c r="W411" i="74"/>
  <c r="AA411" i="74"/>
  <c r="X411" i="74"/>
  <c r="AB411" i="74"/>
  <c r="Y411" i="74"/>
  <c r="AC411" i="74"/>
  <c r="V411" i="74"/>
  <c r="Z411" i="74"/>
  <c r="W407" i="74"/>
  <c r="AA407" i="74"/>
  <c r="X407" i="74"/>
  <c r="AB407" i="74"/>
  <c r="Y407" i="74"/>
  <c r="AC407" i="74"/>
  <c r="V407" i="74"/>
  <c r="Z407" i="74"/>
  <c r="W403" i="74"/>
  <c r="AA403" i="74"/>
  <c r="X403" i="74"/>
  <c r="AB403" i="74"/>
  <c r="Y403" i="74"/>
  <c r="AC403" i="74"/>
  <c r="V403" i="74"/>
  <c r="Z403" i="74"/>
  <c r="W399" i="74"/>
  <c r="AA399" i="74"/>
  <c r="X399" i="74"/>
  <c r="AB399" i="74"/>
  <c r="Y399" i="74"/>
  <c r="AC399" i="74"/>
  <c r="V399" i="74"/>
  <c r="Z399" i="74"/>
  <c r="W395" i="74"/>
  <c r="AA395" i="74"/>
  <c r="X395" i="74"/>
  <c r="AB395" i="74"/>
  <c r="Y395" i="74"/>
  <c r="AC395" i="74"/>
  <c r="V395" i="74"/>
  <c r="Z395" i="74"/>
  <c r="W391" i="74"/>
  <c r="AA391" i="74"/>
  <c r="X391" i="74"/>
  <c r="AB391" i="74"/>
  <c r="Y391" i="74"/>
  <c r="AC391" i="74"/>
  <c r="V391" i="74"/>
  <c r="Z391" i="74"/>
  <c r="W387" i="74"/>
  <c r="AA387" i="74"/>
  <c r="X387" i="74"/>
  <c r="AB387" i="74"/>
  <c r="Y387" i="74"/>
  <c r="AC387" i="74"/>
  <c r="V387" i="74"/>
  <c r="Z387" i="74"/>
  <c r="W383" i="74"/>
  <c r="AA383" i="74"/>
  <c r="X383" i="74"/>
  <c r="AB383" i="74"/>
  <c r="Y383" i="74"/>
  <c r="AC383" i="74"/>
  <c r="V383" i="74"/>
  <c r="Z383" i="74"/>
  <c r="W379" i="74"/>
  <c r="AA379" i="74"/>
  <c r="X379" i="74"/>
  <c r="AB379" i="74"/>
  <c r="Y379" i="74"/>
  <c r="AC379" i="74"/>
  <c r="V379" i="74"/>
  <c r="Z379" i="74"/>
  <c r="W375" i="74"/>
  <c r="AA375" i="74"/>
  <c r="X375" i="74"/>
  <c r="AB375" i="74"/>
  <c r="Y375" i="74"/>
  <c r="AC375" i="74"/>
  <c r="V375" i="74"/>
  <c r="Z375" i="74"/>
  <c r="V371" i="74"/>
  <c r="Z371" i="74"/>
  <c r="W371" i="74"/>
  <c r="AA371" i="74"/>
  <c r="X371" i="74"/>
  <c r="AB371" i="74"/>
  <c r="Y371" i="74"/>
  <c r="AC371" i="74"/>
  <c r="V367" i="74"/>
  <c r="Z367" i="74"/>
  <c r="W367" i="74"/>
  <c r="AA367" i="74"/>
  <c r="X367" i="74"/>
  <c r="AB367" i="74"/>
  <c r="Y367" i="74"/>
  <c r="AC367" i="74"/>
  <c r="V363" i="74"/>
  <c r="Z363" i="74"/>
  <c r="W363" i="74"/>
  <c r="AA363" i="74"/>
  <c r="X363" i="74"/>
  <c r="AB363" i="74"/>
  <c r="Y363" i="74"/>
  <c r="AC363" i="74"/>
  <c r="V359" i="74"/>
  <c r="Z359" i="74"/>
  <c r="W359" i="74"/>
  <c r="AA359" i="74"/>
  <c r="X359" i="74"/>
  <c r="AB359" i="74"/>
  <c r="Y359" i="74"/>
  <c r="AC359" i="74"/>
  <c r="V355" i="74"/>
  <c r="Z355" i="74"/>
  <c r="W355" i="74"/>
  <c r="AA355" i="74"/>
  <c r="X355" i="74"/>
  <c r="AB355" i="74"/>
  <c r="Y355" i="74"/>
  <c r="AC355" i="74"/>
  <c r="V351" i="74"/>
  <c r="Z351" i="74"/>
  <c r="W351" i="74"/>
  <c r="AA351" i="74"/>
  <c r="X351" i="74"/>
  <c r="AB351" i="74"/>
  <c r="Y351" i="74"/>
  <c r="AC351" i="74"/>
  <c r="V347" i="74"/>
  <c r="Z347" i="74"/>
  <c r="W347" i="74"/>
  <c r="AA347" i="74"/>
  <c r="X347" i="74"/>
  <c r="AB347" i="74"/>
  <c r="Y347" i="74"/>
  <c r="AC347" i="74"/>
  <c r="V343" i="74"/>
  <c r="Z343" i="74"/>
  <c r="W343" i="74"/>
  <c r="AA343" i="74"/>
  <c r="X343" i="74"/>
  <c r="AB343" i="74"/>
  <c r="Y343" i="74"/>
  <c r="AC343" i="74"/>
  <c r="V339" i="74"/>
  <c r="Z339" i="74"/>
  <c r="W339" i="74"/>
  <c r="AA339" i="74"/>
  <c r="X339" i="74"/>
  <c r="AB339" i="74"/>
  <c r="Y339" i="74"/>
  <c r="AC339" i="74"/>
  <c r="V335" i="74"/>
  <c r="Z335" i="74"/>
  <c r="W335" i="74"/>
  <c r="AA335" i="74"/>
  <c r="X335" i="74"/>
  <c r="AB335" i="74"/>
  <c r="Y335" i="74"/>
  <c r="AC335" i="74"/>
  <c r="V331" i="74"/>
  <c r="Z331" i="74"/>
  <c r="W331" i="74"/>
  <c r="AA331" i="74"/>
  <c r="X331" i="74"/>
  <c r="AB331" i="74"/>
  <c r="Y331" i="74"/>
  <c r="AC331" i="74"/>
  <c r="V327" i="74"/>
  <c r="Z327" i="74"/>
  <c r="W327" i="74"/>
  <c r="AA327" i="74"/>
  <c r="X327" i="74"/>
  <c r="AB327" i="74"/>
  <c r="Y327" i="74"/>
  <c r="AC327" i="74"/>
  <c r="V323" i="74"/>
  <c r="Z323" i="74"/>
  <c r="W323" i="74"/>
  <c r="AA323" i="74"/>
  <c r="X323" i="74"/>
  <c r="AB323" i="74"/>
  <c r="Y323" i="74"/>
  <c r="AC323" i="74"/>
  <c r="V319" i="74"/>
  <c r="Z319" i="74"/>
  <c r="W319" i="74"/>
  <c r="AA319" i="74"/>
  <c r="X319" i="74"/>
  <c r="AB319" i="74"/>
  <c r="Y319" i="74"/>
  <c r="AC319" i="74"/>
  <c r="V315" i="74"/>
  <c r="Z315" i="74"/>
  <c r="W315" i="74"/>
  <c r="AA315" i="74"/>
  <c r="X315" i="74"/>
  <c r="AB315" i="74"/>
  <c r="Y315" i="74"/>
  <c r="AC315" i="74"/>
  <c r="V311" i="74"/>
  <c r="Z311" i="74"/>
  <c r="W311" i="74"/>
  <c r="AA311" i="74"/>
  <c r="X311" i="74"/>
  <c r="AB311" i="74"/>
  <c r="Y311" i="74"/>
  <c r="AC311" i="74"/>
  <c r="V307" i="74"/>
  <c r="Z307" i="74"/>
  <c r="W307" i="74"/>
  <c r="AA307" i="74"/>
  <c r="X307" i="74"/>
  <c r="AB307" i="74"/>
  <c r="Y307" i="74"/>
  <c r="AC307" i="74"/>
  <c r="V303" i="74"/>
  <c r="Z303" i="74"/>
  <c r="W303" i="74"/>
  <c r="AA303" i="74"/>
  <c r="X303" i="74"/>
  <c r="AB303" i="74"/>
  <c r="Y303" i="74"/>
  <c r="AC303" i="74"/>
  <c r="V299" i="74"/>
  <c r="Z299" i="74"/>
  <c r="W299" i="74"/>
  <c r="AA299" i="74"/>
  <c r="X299" i="74"/>
  <c r="AB299" i="74"/>
  <c r="Y299" i="74"/>
  <c r="AC299" i="74"/>
  <c r="V295" i="74"/>
  <c r="Z295" i="74"/>
  <c r="W295" i="74"/>
  <c r="AA295" i="74"/>
  <c r="X295" i="74"/>
  <c r="AB295" i="74"/>
  <c r="Y295" i="74"/>
  <c r="AC295" i="74"/>
  <c r="V291" i="74"/>
  <c r="Z291" i="74"/>
  <c r="W291" i="74"/>
  <c r="AA291" i="74"/>
  <c r="X291" i="74"/>
  <c r="AB291" i="74"/>
  <c r="Y291" i="74"/>
  <c r="AC291" i="74"/>
  <c r="V287" i="74"/>
  <c r="Z287" i="74"/>
  <c r="W287" i="74"/>
  <c r="AA287" i="74"/>
  <c r="X287" i="74"/>
  <c r="AB287" i="74"/>
  <c r="Y287" i="74"/>
  <c r="AC287" i="74"/>
  <c r="V283" i="74"/>
  <c r="Z283" i="74"/>
  <c r="W283" i="74"/>
  <c r="AA283" i="74"/>
  <c r="X283" i="74"/>
  <c r="AB283" i="74"/>
  <c r="Y283" i="74"/>
  <c r="AC283" i="74"/>
  <c r="V279" i="74"/>
  <c r="Z279" i="74"/>
  <c r="W279" i="74"/>
  <c r="AA279" i="74"/>
  <c r="X279" i="74"/>
  <c r="AB279" i="74"/>
  <c r="Y279" i="74"/>
  <c r="AC279" i="74"/>
  <c r="V275" i="74"/>
  <c r="Z275" i="74"/>
  <c r="W275" i="74"/>
  <c r="AA275" i="74"/>
  <c r="X275" i="74"/>
  <c r="AB275" i="74"/>
  <c r="Y275" i="74"/>
  <c r="AC275" i="74"/>
  <c r="V271" i="74"/>
  <c r="Z271" i="74"/>
  <c r="W271" i="74"/>
  <c r="AA271" i="74"/>
  <c r="X271" i="74"/>
  <c r="AB271" i="74"/>
  <c r="Y271" i="74"/>
  <c r="AC271" i="74"/>
  <c r="V267" i="74"/>
  <c r="Z267" i="74"/>
  <c r="W267" i="74"/>
  <c r="AA267" i="74"/>
  <c r="X267" i="74"/>
  <c r="AB267" i="74"/>
  <c r="Y267" i="74"/>
  <c r="AC267" i="74"/>
  <c r="V263" i="74"/>
  <c r="Z263" i="74"/>
  <c r="W263" i="74"/>
  <c r="AA263" i="74"/>
  <c r="X263" i="74"/>
  <c r="AB263" i="74"/>
  <c r="Y263" i="74"/>
  <c r="AC263" i="74"/>
  <c r="V259" i="74"/>
  <c r="Z259" i="74"/>
  <c r="W259" i="74"/>
  <c r="AA259" i="74"/>
  <c r="X259" i="74"/>
  <c r="AB259" i="74"/>
  <c r="Y259" i="74"/>
  <c r="AC259" i="74"/>
  <c r="V255" i="74"/>
  <c r="Z255" i="74"/>
  <c r="W255" i="74"/>
  <c r="AA255" i="74"/>
  <c r="X255" i="74"/>
  <c r="AB255" i="74"/>
  <c r="Y255" i="74"/>
  <c r="AC255" i="74"/>
  <c r="V251" i="74"/>
  <c r="Z251" i="74"/>
  <c r="W251" i="74"/>
  <c r="AA251" i="74"/>
  <c r="X251" i="74"/>
  <c r="AB251" i="74"/>
  <c r="Y251" i="74"/>
  <c r="AC251" i="74"/>
  <c r="V247" i="74"/>
  <c r="Z247" i="74"/>
  <c r="W247" i="74"/>
  <c r="AA247" i="74"/>
  <c r="X247" i="74"/>
  <c r="AB247" i="74"/>
  <c r="Y247" i="74"/>
  <c r="AC247" i="74"/>
  <c r="V243" i="74"/>
  <c r="Z243" i="74"/>
  <c r="W243" i="74"/>
  <c r="AA243" i="74"/>
  <c r="X243" i="74"/>
  <c r="AB243" i="74"/>
  <c r="Y243" i="74"/>
  <c r="AC243" i="74"/>
  <c r="V239" i="74"/>
  <c r="Z239" i="74"/>
  <c r="W239" i="74"/>
  <c r="AA239" i="74"/>
  <c r="X239" i="74"/>
  <c r="AB239" i="74"/>
  <c r="Y239" i="74"/>
  <c r="AC239" i="74"/>
  <c r="V235" i="74"/>
  <c r="Z235" i="74"/>
  <c r="W235" i="74"/>
  <c r="AA235" i="74"/>
  <c r="X235" i="74"/>
  <c r="AB235" i="74"/>
  <c r="Y235" i="74"/>
  <c r="AC235" i="74"/>
  <c r="V231" i="74"/>
  <c r="Z231" i="74"/>
  <c r="W231" i="74"/>
  <c r="AA231" i="74"/>
  <c r="X231" i="74"/>
  <c r="AB231" i="74"/>
  <c r="Y231" i="74"/>
  <c r="AC231" i="74"/>
  <c r="V227" i="74"/>
  <c r="Z227" i="74"/>
  <c r="W227" i="74"/>
  <c r="AA227" i="74"/>
  <c r="X227" i="74"/>
  <c r="AB227" i="74"/>
  <c r="Y227" i="74"/>
  <c r="AC227" i="74"/>
  <c r="V223" i="74"/>
  <c r="Z223" i="74"/>
  <c r="W223" i="74"/>
  <c r="AA223" i="74"/>
  <c r="X223" i="74"/>
  <c r="AB223" i="74"/>
  <c r="Y223" i="74"/>
  <c r="AC223" i="74"/>
  <c r="V219" i="74"/>
  <c r="Z219" i="74"/>
  <c r="W219" i="74"/>
  <c r="AA219" i="74"/>
  <c r="X219" i="74"/>
  <c r="AB219" i="74"/>
  <c r="Y219" i="74"/>
  <c r="AC219" i="74"/>
  <c r="V215" i="74"/>
  <c r="Z215" i="74"/>
  <c r="W215" i="74"/>
  <c r="AA215" i="74"/>
  <c r="X215" i="74"/>
  <c r="AB215" i="74"/>
  <c r="Y215" i="74"/>
  <c r="AC215" i="74"/>
  <c r="V211" i="74"/>
  <c r="Z211" i="74"/>
  <c r="W211" i="74"/>
  <c r="AA211" i="74"/>
  <c r="X211" i="74"/>
  <c r="AB211" i="74"/>
  <c r="Y211" i="74"/>
  <c r="AC211" i="74"/>
  <c r="V207" i="74"/>
  <c r="Z207" i="74"/>
  <c r="W207" i="74"/>
  <c r="AA207" i="74"/>
  <c r="X207" i="74"/>
  <c r="AB207" i="74"/>
  <c r="Y207" i="74"/>
  <c r="AC207" i="74"/>
  <c r="W203" i="74"/>
  <c r="AA203" i="74"/>
  <c r="Z203" i="74"/>
  <c r="X203" i="74"/>
  <c r="AC203" i="74"/>
  <c r="V203" i="74"/>
  <c r="Y203" i="74"/>
  <c r="AB203" i="74"/>
  <c r="W199" i="74"/>
  <c r="AA199" i="74"/>
  <c r="Z199" i="74"/>
  <c r="X199" i="74"/>
  <c r="AC199" i="74"/>
  <c r="V199" i="74"/>
  <c r="Y199" i="74"/>
  <c r="AB199" i="74"/>
  <c r="W195" i="74"/>
  <c r="AA195" i="74"/>
  <c r="Y195" i="74"/>
  <c r="Z195" i="74"/>
  <c r="X195" i="74"/>
  <c r="AC195" i="74"/>
  <c r="V195" i="74"/>
  <c r="AB195" i="74"/>
  <c r="W191" i="74"/>
  <c r="AA191" i="74"/>
  <c r="Y191" i="74"/>
  <c r="Z191" i="74"/>
  <c r="V191" i="74"/>
  <c r="AB191" i="74"/>
  <c r="X191" i="74"/>
  <c r="AC191" i="74"/>
  <c r="W187" i="74"/>
  <c r="AA187" i="74"/>
  <c r="Y187" i="74"/>
  <c r="Z187" i="74"/>
  <c r="V187" i="74"/>
  <c r="AB187" i="74"/>
  <c r="X187" i="74"/>
  <c r="AC187" i="74"/>
  <c r="W183" i="74"/>
  <c r="AA183" i="74"/>
  <c r="Y183" i="74"/>
  <c r="Z183" i="74"/>
  <c r="V183" i="74"/>
  <c r="AB183" i="74"/>
  <c r="X183" i="74"/>
  <c r="AC183" i="74"/>
  <c r="W179" i="74"/>
  <c r="AA179" i="74"/>
  <c r="Y179" i="74"/>
  <c r="Z179" i="74"/>
  <c r="V179" i="74"/>
  <c r="AB179" i="74"/>
  <c r="X179" i="74"/>
  <c r="AC179" i="74"/>
  <c r="W175" i="74"/>
  <c r="AA175" i="74"/>
  <c r="Y175" i="74"/>
  <c r="Z175" i="74"/>
  <c r="V175" i="74"/>
  <c r="AB175" i="74"/>
  <c r="X175" i="74"/>
  <c r="AC175" i="74"/>
  <c r="W171" i="74"/>
  <c r="AA171" i="74"/>
  <c r="Y171" i="74"/>
  <c r="Z171" i="74"/>
  <c r="V171" i="74"/>
  <c r="AB171" i="74"/>
  <c r="X171" i="74"/>
  <c r="AC171" i="74"/>
  <c r="W167" i="74"/>
  <c r="AA167" i="74"/>
  <c r="Y167" i="74"/>
  <c r="Z167" i="74"/>
  <c r="V167" i="74"/>
  <c r="AB167" i="74"/>
  <c r="X167" i="74"/>
  <c r="AC167" i="74"/>
  <c r="W163" i="74"/>
  <c r="AA163" i="74"/>
  <c r="Y163" i="74"/>
  <c r="Z163" i="74"/>
  <c r="V163" i="74"/>
  <c r="AB163" i="74"/>
  <c r="X163" i="74"/>
  <c r="AC163" i="74"/>
  <c r="W159" i="74"/>
  <c r="AA159" i="74"/>
  <c r="Y159" i="74"/>
  <c r="Z159" i="74"/>
  <c r="V159" i="74"/>
  <c r="AB159" i="74"/>
  <c r="X159" i="74"/>
  <c r="AC159" i="74"/>
  <c r="W155" i="74"/>
  <c r="AA155" i="74"/>
  <c r="Y155" i="74"/>
  <c r="Z155" i="74"/>
  <c r="V155" i="74"/>
  <c r="AB155" i="74"/>
  <c r="X155" i="74"/>
  <c r="AC155" i="74"/>
  <c r="W151" i="74"/>
  <c r="AA151" i="74"/>
  <c r="X151" i="74"/>
  <c r="AB151" i="74"/>
  <c r="Y151" i="74"/>
  <c r="AC151" i="74"/>
  <c r="Z151" i="74"/>
  <c r="V151" i="74"/>
  <c r="W147" i="74"/>
  <c r="AA147" i="74"/>
  <c r="X147" i="74"/>
  <c r="AB147" i="74"/>
  <c r="Y147" i="74"/>
  <c r="AC147" i="74"/>
  <c r="Z147" i="74"/>
  <c r="V147" i="74"/>
  <c r="W143" i="74"/>
  <c r="AA143" i="74"/>
  <c r="X143" i="74"/>
  <c r="AB143" i="74"/>
  <c r="Y143" i="74"/>
  <c r="AC143" i="74"/>
  <c r="Z143" i="74"/>
  <c r="V143" i="74"/>
  <c r="W139" i="74"/>
  <c r="AA139" i="74"/>
  <c r="X139" i="74"/>
  <c r="AB139" i="74"/>
  <c r="Y139" i="74"/>
  <c r="AC139" i="74"/>
  <c r="Z139" i="74"/>
  <c r="V139" i="74"/>
  <c r="W135" i="74"/>
  <c r="AA135" i="74"/>
  <c r="X135" i="74"/>
  <c r="AB135" i="74"/>
  <c r="Y135" i="74"/>
  <c r="AC135" i="74"/>
  <c r="Z135" i="74"/>
  <c r="V135" i="74"/>
  <c r="W131" i="74"/>
  <c r="AA131" i="74"/>
  <c r="X131" i="74"/>
  <c r="AB131" i="74"/>
  <c r="Y131" i="74"/>
  <c r="AC131" i="74"/>
  <c r="Z131" i="74"/>
  <c r="V131" i="74"/>
  <c r="W127" i="74"/>
  <c r="AA127" i="74"/>
  <c r="X127" i="74"/>
  <c r="AB127" i="74"/>
  <c r="Y127" i="74"/>
  <c r="AC127" i="74"/>
  <c r="Z127" i="74"/>
  <c r="V127" i="74"/>
  <c r="W123" i="74"/>
  <c r="AA123" i="74"/>
  <c r="X123" i="74"/>
  <c r="AB123" i="74"/>
  <c r="Y123" i="74"/>
  <c r="AC123" i="74"/>
  <c r="Z123" i="74"/>
  <c r="V123" i="74"/>
  <c r="W119" i="74"/>
  <c r="AA119" i="74"/>
  <c r="X119" i="74"/>
  <c r="AB119" i="74"/>
  <c r="Y119" i="74"/>
  <c r="AC119" i="74"/>
  <c r="Z119" i="74"/>
  <c r="V119" i="74"/>
  <c r="W115" i="74"/>
  <c r="AA115" i="74"/>
  <c r="X115" i="74"/>
  <c r="AB115" i="74"/>
  <c r="Y115" i="74"/>
  <c r="AC115" i="74"/>
  <c r="Z115" i="74"/>
  <c r="V115" i="74"/>
  <c r="W111" i="74"/>
  <c r="AA111" i="74"/>
  <c r="X111" i="74"/>
  <c r="AB111" i="74"/>
  <c r="Y111" i="74"/>
  <c r="AC111" i="74"/>
  <c r="Z111" i="74"/>
  <c r="V111" i="74"/>
  <c r="W107" i="74"/>
  <c r="AA107" i="74"/>
  <c r="X107" i="74"/>
  <c r="AB107" i="74"/>
  <c r="Y107" i="74"/>
  <c r="AC107" i="74"/>
  <c r="Z107" i="74"/>
  <c r="V107" i="74"/>
  <c r="W103" i="74"/>
  <c r="AA103" i="74"/>
  <c r="X103" i="74"/>
  <c r="AB103" i="74"/>
  <c r="Y103" i="74"/>
  <c r="AC103" i="74"/>
  <c r="Z103" i="74"/>
  <c r="V103" i="74"/>
  <c r="W99" i="74"/>
  <c r="AA99" i="74"/>
  <c r="X99" i="74"/>
  <c r="AB99" i="74"/>
  <c r="Y99" i="74"/>
  <c r="AC99" i="74"/>
  <c r="Z99" i="74"/>
  <c r="V99" i="74"/>
  <c r="W95" i="74"/>
  <c r="AA95" i="74"/>
  <c r="X95" i="74"/>
  <c r="AB95" i="74"/>
  <c r="Y95" i="74"/>
  <c r="AC95" i="74"/>
  <c r="Z95" i="74"/>
  <c r="V95" i="74"/>
  <c r="W91" i="74"/>
  <c r="AA91" i="74"/>
  <c r="X91" i="74"/>
  <c r="AB91" i="74"/>
  <c r="Y91" i="74"/>
  <c r="AC91" i="74"/>
  <c r="Z91" i="74"/>
  <c r="V91" i="74"/>
  <c r="W87" i="74"/>
  <c r="AA87" i="74"/>
  <c r="X87" i="74"/>
  <c r="AB87" i="74"/>
  <c r="Y87" i="74"/>
  <c r="AC87" i="74"/>
  <c r="Z87" i="74"/>
  <c r="V87" i="74"/>
  <c r="W83" i="74"/>
  <c r="AA83" i="74"/>
  <c r="X83" i="74"/>
  <c r="AB83" i="74"/>
  <c r="Y83" i="74"/>
  <c r="AC83" i="74"/>
  <c r="Z83" i="74"/>
  <c r="V83" i="74"/>
  <c r="W79" i="74"/>
  <c r="AA79" i="74"/>
  <c r="X79" i="74"/>
  <c r="AB79" i="74"/>
  <c r="Y79" i="74"/>
  <c r="AC79" i="74"/>
  <c r="Z79" i="74"/>
  <c r="V79" i="74"/>
  <c r="W75" i="74"/>
  <c r="AA75" i="74"/>
  <c r="X75" i="74"/>
  <c r="AB75" i="74"/>
  <c r="Y75" i="74"/>
  <c r="AC75" i="74"/>
  <c r="Z75" i="74"/>
  <c r="V75" i="74"/>
  <c r="W71" i="74"/>
  <c r="AA71" i="74"/>
  <c r="X71" i="74"/>
  <c r="AB71" i="74"/>
  <c r="Y71" i="74"/>
  <c r="AC71" i="74"/>
  <c r="Z71" i="74"/>
  <c r="V71" i="74"/>
  <c r="W67" i="74"/>
  <c r="AA67" i="74"/>
  <c r="X67" i="74"/>
  <c r="AB67" i="74"/>
  <c r="Y67" i="74"/>
  <c r="AC67" i="74"/>
  <c r="Z67" i="74"/>
  <c r="V67" i="74"/>
  <c r="W63" i="74"/>
  <c r="AA63" i="74"/>
  <c r="X63" i="74"/>
  <c r="AB63" i="74"/>
  <c r="Y63" i="74"/>
  <c r="AC63" i="74"/>
  <c r="Z63" i="74"/>
  <c r="V63" i="74"/>
  <c r="X59" i="74"/>
  <c r="AB59" i="74"/>
  <c r="Y59" i="74"/>
  <c r="Z59" i="74"/>
  <c r="V59" i="74"/>
  <c r="AA59" i="74"/>
  <c r="W59" i="74"/>
  <c r="AC59" i="74"/>
  <c r="X55" i="74"/>
  <c r="AB55" i="74"/>
  <c r="Y55" i="74"/>
  <c r="Z55" i="74"/>
  <c r="V55" i="74"/>
  <c r="AA55" i="74"/>
  <c r="AC55" i="74"/>
  <c r="W55" i="74"/>
  <c r="X51" i="74"/>
  <c r="AB51" i="74"/>
  <c r="Y51" i="74"/>
  <c r="Z51" i="74"/>
  <c r="V51" i="74"/>
  <c r="AA51" i="74"/>
  <c r="W51" i="74"/>
  <c r="AC51" i="74"/>
  <c r="X47" i="74"/>
  <c r="AB47" i="74"/>
  <c r="Y47" i="74"/>
  <c r="Z47" i="74"/>
  <c r="V47" i="74"/>
  <c r="AA47" i="74"/>
  <c r="AC47" i="74"/>
  <c r="W47" i="74"/>
  <c r="X43" i="74"/>
  <c r="AB43" i="74"/>
  <c r="Y43" i="74"/>
  <c r="Z43" i="74"/>
  <c r="V43" i="74"/>
  <c r="AA43" i="74"/>
  <c r="W43" i="74"/>
  <c r="AC43" i="74"/>
  <c r="X39" i="74"/>
  <c r="AB39" i="74"/>
  <c r="Y39" i="74"/>
  <c r="Z39" i="74"/>
  <c r="V39" i="74"/>
  <c r="AA39" i="74"/>
  <c r="AC39" i="74"/>
  <c r="W39" i="74"/>
  <c r="X35" i="74"/>
  <c r="AB35" i="74"/>
  <c r="Y35" i="74"/>
  <c r="Z35" i="74"/>
  <c r="V35" i="74"/>
  <c r="AA35" i="74"/>
  <c r="W35" i="74"/>
  <c r="AC35" i="74"/>
  <c r="X31" i="74"/>
  <c r="AB31" i="74"/>
  <c r="Y31" i="74"/>
  <c r="Z31" i="74"/>
  <c r="V31" i="74"/>
  <c r="AA31" i="74"/>
  <c r="AC31" i="74"/>
  <c r="W31" i="74"/>
  <c r="X27" i="74"/>
  <c r="AB27" i="74"/>
  <c r="Y27" i="74"/>
  <c r="Z27" i="74"/>
  <c r="V27" i="74"/>
  <c r="AA27" i="74"/>
  <c r="W27" i="74"/>
  <c r="AC27" i="74"/>
  <c r="X23" i="74"/>
  <c r="AB23" i="74"/>
  <c r="Y23" i="74"/>
  <c r="Z23" i="74"/>
  <c r="V23" i="74"/>
  <c r="AA23" i="74"/>
  <c r="AC23" i="74"/>
  <c r="W23" i="74"/>
  <c r="X19" i="74"/>
  <c r="AB19" i="74"/>
  <c r="Y19" i="74"/>
  <c r="Z19" i="74"/>
  <c r="V19" i="74"/>
  <c r="AA19" i="74"/>
  <c r="W19" i="74"/>
  <c r="AC19" i="74"/>
  <c r="X15" i="74"/>
  <c r="AB15" i="74"/>
  <c r="Y15" i="74"/>
  <c r="Z15" i="74"/>
  <c r="V15" i="74"/>
  <c r="AA15" i="74"/>
  <c r="AC15" i="74"/>
  <c r="W15" i="74"/>
  <c r="W496" i="74"/>
  <c r="AA496" i="74"/>
  <c r="X496" i="74"/>
  <c r="AB496" i="74"/>
  <c r="Y496" i="74"/>
  <c r="AC496" i="74"/>
  <c r="V496" i="74"/>
  <c r="Z496" i="74"/>
  <c r="AF495" i="74"/>
  <c r="AJ495" i="74"/>
  <c r="AN495" i="74"/>
  <c r="AR495" i="74"/>
  <c r="AV495" i="74"/>
  <c r="AG495" i="74"/>
  <c r="AK495" i="74"/>
  <c r="AO495" i="74"/>
  <c r="AS495" i="74"/>
  <c r="AW495" i="74"/>
  <c r="AH495" i="74"/>
  <c r="AP495" i="74"/>
  <c r="AX495" i="74"/>
  <c r="AI495" i="74"/>
  <c r="AQ495" i="74"/>
  <c r="AD495" i="74"/>
  <c r="AL495" i="74"/>
  <c r="AT495" i="74"/>
  <c r="AU495" i="74"/>
  <c r="AE495" i="74"/>
  <c r="AM495" i="74"/>
  <c r="W492" i="74"/>
  <c r="AA492" i="74"/>
  <c r="X492" i="74"/>
  <c r="AB492" i="74"/>
  <c r="Y492" i="74"/>
  <c r="AC492" i="74"/>
  <c r="V492" i="74"/>
  <c r="Z492" i="74"/>
  <c r="AF491" i="74"/>
  <c r="AJ491" i="74"/>
  <c r="AN491" i="74"/>
  <c r="AR491" i="74"/>
  <c r="AV491" i="74"/>
  <c r="AG491" i="74"/>
  <c r="AK491" i="74"/>
  <c r="AO491" i="74"/>
  <c r="AS491" i="74"/>
  <c r="AW491" i="74"/>
  <c r="AD491" i="74"/>
  <c r="AH491" i="74"/>
  <c r="AL491" i="74"/>
  <c r="AP491" i="74"/>
  <c r="AT491" i="74"/>
  <c r="AX491" i="74"/>
  <c r="AE491" i="74"/>
  <c r="AU491" i="74"/>
  <c r="AI491" i="74"/>
  <c r="AM491" i="74"/>
  <c r="AQ491" i="74"/>
  <c r="W488" i="74"/>
  <c r="AA488" i="74"/>
  <c r="X488" i="74"/>
  <c r="AB488" i="74"/>
  <c r="Y488" i="74"/>
  <c r="AC488" i="74"/>
  <c r="V488" i="74"/>
  <c r="Z488" i="74"/>
  <c r="AF487" i="74"/>
  <c r="AJ487" i="74"/>
  <c r="AN487" i="74"/>
  <c r="AR487" i="74"/>
  <c r="AV487" i="74"/>
  <c r="AG487" i="74"/>
  <c r="AK487" i="74"/>
  <c r="AO487" i="74"/>
  <c r="AS487" i="74"/>
  <c r="AW487" i="74"/>
  <c r="AD487" i="74"/>
  <c r="AH487" i="74"/>
  <c r="AL487" i="74"/>
  <c r="AP487" i="74"/>
  <c r="AT487" i="74"/>
  <c r="AX487" i="74"/>
  <c r="AI487" i="74"/>
  <c r="AM487" i="74"/>
  <c r="AQ487" i="74"/>
  <c r="AE487" i="74"/>
  <c r="AU487" i="74"/>
  <c r="W484" i="74"/>
  <c r="AA484" i="74"/>
  <c r="X484" i="74"/>
  <c r="AB484" i="74"/>
  <c r="Y484" i="74"/>
  <c r="AC484" i="74"/>
  <c r="V484" i="74"/>
  <c r="Z484" i="74"/>
  <c r="G495" i="74"/>
  <c r="G491" i="74"/>
  <c r="G487" i="74"/>
  <c r="H494" i="74"/>
  <c r="H490" i="74"/>
  <c r="H486" i="74"/>
  <c r="H218" i="74"/>
  <c r="H214" i="74"/>
  <c r="H210" i="74"/>
  <c r="H206" i="74"/>
  <c r="H202" i="74"/>
  <c r="H198" i="74"/>
  <c r="H194" i="74"/>
  <c r="H190" i="74"/>
  <c r="H186" i="74"/>
  <c r="H182" i="74"/>
  <c r="H178" i="74"/>
  <c r="H174" i="74"/>
  <c r="H170" i="74"/>
  <c r="H166" i="74"/>
  <c r="H162" i="74"/>
  <c r="H158" i="74"/>
  <c r="H154" i="74"/>
  <c r="H150" i="74"/>
  <c r="H146" i="74"/>
  <c r="H142" i="74"/>
  <c r="H138" i="74"/>
  <c r="H134" i="74"/>
  <c r="H130" i="74"/>
  <c r="H126" i="74"/>
  <c r="H122" i="74"/>
  <c r="H118" i="74"/>
  <c r="H114" i="74"/>
  <c r="H110" i="74"/>
  <c r="H106" i="74"/>
  <c r="H102" i="74"/>
  <c r="H98" i="74"/>
  <c r="H94" i="74"/>
  <c r="H90" i="74"/>
  <c r="H86" i="74"/>
  <c r="H82" i="74"/>
  <c r="H78" i="74"/>
  <c r="H74" i="74"/>
  <c r="H70" i="74"/>
  <c r="H66" i="74"/>
  <c r="H62" i="74"/>
  <c r="H58" i="74"/>
  <c r="H54" i="74"/>
  <c r="H50" i="74"/>
  <c r="H46" i="74"/>
  <c r="H42" i="74"/>
  <c r="H38" i="74"/>
  <c r="H34" i="74"/>
  <c r="H30" i="74"/>
  <c r="H26" i="74"/>
  <c r="H22" i="74"/>
  <c r="H18" i="74"/>
  <c r="H14" i="74"/>
  <c r="M496" i="74"/>
  <c r="I496" i="74"/>
  <c r="L495" i="74"/>
  <c r="O494" i="74"/>
  <c r="K494" i="74"/>
  <c r="N493" i="74"/>
  <c r="J493" i="74"/>
  <c r="M492" i="74"/>
  <c r="I492" i="74"/>
  <c r="L491" i="74"/>
  <c r="O490" i="74"/>
  <c r="K490" i="74"/>
  <c r="N489" i="74"/>
  <c r="J489" i="74"/>
  <c r="M488" i="74"/>
  <c r="I488" i="74"/>
  <c r="L487" i="74"/>
  <c r="O486" i="74"/>
  <c r="K486" i="74"/>
  <c r="N485" i="74"/>
  <c r="J485" i="74"/>
  <c r="M484" i="74"/>
  <c r="I484" i="74"/>
  <c r="Q494" i="74"/>
  <c r="Q490" i="74"/>
  <c r="Q486" i="74"/>
  <c r="R495" i="74"/>
  <c r="R494" i="74"/>
  <c r="R493" i="74"/>
  <c r="R491" i="74"/>
  <c r="R490" i="74"/>
  <c r="R489" i="74"/>
  <c r="R487" i="74"/>
  <c r="R486" i="74"/>
  <c r="R485" i="74"/>
  <c r="AD213" i="74"/>
  <c r="AH213" i="74"/>
  <c r="AL213" i="74"/>
  <c r="AP213" i="74"/>
  <c r="AT213" i="74"/>
  <c r="AX213" i="74"/>
  <c r="AE213" i="74"/>
  <c r="AI213" i="74"/>
  <c r="AM213" i="74"/>
  <c r="AQ213" i="74"/>
  <c r="AU213" i="74"/>
  <c r="AG213" i="74"/>
  <c r="AO213" i="74"/>
  <c r="AW213" i="74"/>
  <c r="AF213" i="74"/>
  <c r="AR213" i="74"/>
  <c r="AJ213" i="74"/>
  <c r="AS213" i="74"/>
  <c r="AN213" i="74"/>
  <c r="AV213" i="74"/>
  <c r="AK213" i="74"/>
  <c r="S213" i="74"/>
  <c r="T213" i="74"/>
  <c r="U213" i="74"/>
  <c r="R213" i="74"/>
  <c r="AD209" i="74"/>
  <c r="AH209" i="74"/>
  <c r="AL209" i="74"/>
  <c r="AP209" i="74"/>
  <c r="AT209" i="74"/>
  <c r="AX209" i="74"/>
  <c r="AE209" i="74"/>
  <c r="AI209" i="74"/>
  <c r="AM209" i="74"/>
  <c r="AQ209" i="74"/>
  <c r="AU209" i="74"/>
  <c r="AK209" i="74"/>
  <c r="AS209" i="74"/>
  <c r="AF209" i="74"/>
  <c r="AO209" i="74"/>
  <c r="AG209" i="74"/>
  <c r="AR209" i="74"/>
  <c r="AN209" i="74"/>
  <c r="AV209" i="74"/>
  <c r="AW209" i="74"/>
  <c r="AJ209" i="74"/>
  <c r="S209" i="74"/>
  <c r="T209" i="74"/>
  <c r="U209" i="74"/>
  <c r="R209" i="74"/>
  <c r="AD205" i="74"/>
  <c r="AH205" i="74"/>
  <c r="AL205" i="74"/>
  <c r="AP205" i="74"/>
  <c r="AT205" i="74"/>
  <c r="AX205" i="74"/>
  <c r="AE205" i="74"/>
  <c r="AI205" i="74"/>
  <c r="AM205" i="74"/>
  <c r="AQ205" i="74"/>
  <c r="AU205" i="74"/>
  <c r="AG205" i="74"/>
  <c r="AO205" i="74"/>
  <c r="AW205" i="74"/>
  <c r="AN205" i="74"/>
  <c r="AF205" i="74"/>
  <c r="AR205" i="74"/>
  <c r="AK205" i="74"/>
  <c r="AS205" i="74"/>
  <c r="AV205" i="74"/>
  <c r="AJ205" i="74"/>
  <c r="S205" i="74"/>
  <c r="T205" i="74"/>
  <c r="U205" i="74"/>
  <c r="R205" i="74"/>
  <c r="AD201" i="74"/>
  <c r="AH201" i="74"/>
  <c r="AL201" i="74"/>
  <c r="AP201" i="74"/>
  <c r="AT201" i="74"/>
  <c r="AX201" i="74"/>
  <c r="AE201" i="74"/>
  <c r="AI201" i="74"/>
  <c r="AM201" i="74"/>
  <c r="AQ201" i="74"/>
  <c r="AU201" i="74"/>
  <c r="AK201" i="74"/>
  <c r="AS201" i="74"/>
  <c r="AN201" i="74"/>
  <c r="AW201" i="74"/>
  <c r="AF201" i="74"/>
  <c r="AO201" i="74"/>
  <c r="AJ201" i="74"/>
  <c r="AR201" i="74"/>
  <c r="AV201" i="74"/>
  <c r="AG201" i="74"/>
  <c r="S201" i="74"/>
  <c r="T201" i="74"/>
  <c r="U201" i="74"/>
  <c r="R201" i="74"/>
  <c r="AD197" i="74"/>
  <c r="AH197" i="74"/>
  <c r="AL197" i="74"/>
  <c r="AP197" i="74"/>
  <c r="AT197" i="74"/>
  <c r="AX197" i="74"/>
  <c r="AE197" i="74"/>
  <c r="AI197" i="74"/>
  <c r="AM197" i="74"/>
  <c r="AQ197" i="74"/>
  <c r="AU197" i="74"/>
  <c r="AG197" i="74"/>
  <c r="AO197" i="74"/>
  <c r="AW197" i="74"/>
  <c r="AK197" i="74"/>
  <c r="AV197" i="74"/>
  <c r="AN197" i="74"/>
  <c r="AJ197" i="74"/>
  <c r="AR197" i="74"/>
  <c r="AS197" i="74"/>
  <c r="AF197" i="74"/>
  <c r="S197" i="74"/>
  <c r="T197" i="74"/>
  <c r="U197" i="74"/>
  <c r="R197" i="74"/>
  <c r="AD193" i="74"/>
  <c r="AH193" i="74"/>
  <c r="AL193" i="74"/>
  <c r="AP193" i="74"/>
  <c r="AT193" i="74"/>
  <c r="AX193" i="74"/>
  <c r="AE193" i="74"/>
  <c r="AI193" i="74"/>
  <c r="AM193" i="74"/>
  <c r="AQ193" i="74"/>
  <c r="AU193" i="74"/>
  <c r="AK193" i="74"/>
  <c r="AS193" i="74"/>
  <c r="AJ193" i="74"/>
  <c r="AV193" i="74"/>
  <c r="AN193" i="74"/>
  <c r="AW193" i="74"/>
  <c r="AG193" i="74"/>
  <c r="AO193" i="74"/>
  <c r="AR193" i="74"/>
  <c r="AF193" i="74"/>
  <c r="S193" i="74"/>
  <c r="T193" i="74"/>
  <c r="U193" i="74"/>
  <c r="R193" i="74"/>
  <c r="AD189" i="74"/>
  <c r="AH189" i="74"/>
  <c r="AL189" i="74"/>
  <c r="AP189" i="74"/>
  <c r="AT189" i="74"/>
  <c r="AX189" i="74"/>
  <c r="AE189" i="74"/>
  <c r="AI189" i="74"/>
  <c r="AM189" i="74"/>
  <c r="AQ189" i="74"/>
  <c r="AU189" i="74"/>
  <c r="AG189" i="74"/>
  <c r="AO189" i="74"/>
  <c r="AW189" i="74"/>
  <c r="AJ189" i="74"/>
  <c r="AS189" i="74"/>
  <c r="AK189" i="74"/>
  <c r="AV189" i="74"/>
  <c r="AF189" i="74"/>
  <c r="AN189" i="74"/>
  <c r="AR189" i="74"/>
  <c r="S189" i="74"/>
  <c r="T189" i="74"/>
  <c r="U189" i="74"/>
  <c r="R189" i="74"/>
  <c r="AD185" i="74"/>
  <c r="AH185" i="74"/>
  <c r="AL185" i="74"/>
  <c r="AP185" i="74"/>
  <c r="AT185" i="74"/>
  <c r="AX185" i="74"/>
  <c r="AE185" i="74"/>
  <c r="AI185" i="74"/>
  <c r="AM185" i="74"/>
  <c r="AQ185" i="74"/>
  <c r="AU185" i="74"/>
  <c r="AJ185" i="74"/>
  <c r="AR185" i="74"/>
  <c r="AK185" i="74"/>
  <c r="AS185" i="74"/>
  <c r="AN185" i="74"/>
  <c r="AO185" i="74"/>
  <c r="AG185" i="74"/>
  <c r="AV185" i="74"/>
  <c r="AW185" i="74"/>
  <c r="AF185" i="74"/>
  <c r="S185" i="74"/>
  <c r="T185" i="74"/>
  <c r="U185" i="74"/>
  <c r="R185" i="74"/>
  <c r="AD181" i="74"/>
  <c r="AH181" i="74"/>
  <c r="AL181" i="74"/>
  <c r="AP181" i="74"/>
  <c r="AT181" i="74"/>
  <c r="AX181" i="74"/>
  <c r="AE181" i="74"/>
  <c r="AI181" i="74"/>
  <c r="AM181" i="74"/>
  <c r="AQ181" i="74"/>
  <c r="AU181" i="74"/>
  <c r="AF181" i="74"/>
  <c r="AN181" i="74"/>
  <c r="AV181" i="74"/>
  <c r="AG181" i="74"/>
  <c r="AO181" i="74"/>
  <c r="AW181" i="74"/>
  <c r="AR181" i="74"/>
  <c r="AS181" i="74"/>
  <c r="AJ181" i="74"/>
  <c r="AK181" i="74"/>
  <c r="S181" i="74"/>
  <c r="T181" i="74"/>
  <c r="U181" i="74"/>
  <c r="R181" i="74"/>
  <c r="AD177" i="74"/>
  <c r="AH177" i="74"/>
  <c r="AL177" i="74"/>
  <c r="AP177" i="74"/>
  <c r="AT177" i="74"/>
  <c r="AX177" i="74"/>
  <c r="AE177" i="74"/>
  <c r="AI177" i="74"/>
  <c r="AM177" i="74"/>
  <c r="AQ177" i="74"/>
  <c r="AU177" i="74"/>
  <c r="AJ177" i="74"/>
  <c r="AR177" i="74"/>
  <c r="AK177" i="74"/>
  <c r="AS177" i="74"/>
  <c r="AF177" i="74"/>
  <c r="AV177" i="74"/>
  <c r="AG177" i="74"/>
  <c r="AW177" i="74"/>
  <c r="AN177" i="74"/>
  <c r="AO177" i="74"/>
  <c r="S177" i="74"/>
  <c r="T177" i="74"/>
  <c r="U177" i="74"/>
  <c r="R177" i="74"/>
  <c r="AD173" i="74"/>
  <c r="AH173" i="74"/>
  <c r="AL173" i="74"/>
  <c r="AP173" i="74"/>
  <c r="AT173" i="74"/>
  <c r="AX173" i="74"/>
  <c r="AE173" i="74"/>
  <c r="AI173" i="74"/>
  <c r="AM173" i="74"/>
  <c r="AQ173" i="74"/>
  <c r="AU173" i="74"/>
  <c r="AF173" i="74"/>
  <c r="AN173" i="74"/>
  <c r="AV173" i="74"/>
  <c r="AG173" i="74"/>
  <c r="AO173" i="74"/>
  <c r="AW173" i="74"/>
  <c r="AJ173" i="74"/>
  <c r="AK173" i="74"/>
  <c r="AR173" i="74"/>
  <c r="AS173" i="74"/>
  <c r="S173" i="74"/>
  <c r="T173" i="74"/>
  <c r="U173" i="74"/>
  <c r="R173" i="74"/>
  <c r="AD169" i="74"/>
  <c r="AH169" i="74"/>
  <c r="AL169" i="74"/>
  <c r="AP169" i="74"/>
  <c r="AT169" i="74"/>
  <c r="AX169" i="74"/>
  <c r="AE169" i="74"/>
  <c r="AI169" i="74"/>
  <c r="AM169" i="74"/>
  <c r="AQ169" i="74"/>
  <c r="AU169" i="74"/>
  <c r="AJ169" i="74"/>
  <c r="AR169" i="74"/>
  <c r="AK169" i="74"/>
  <c r="AS169" i="74"/>
  <c r="AN169" i="74"/>
  <c r="AO169" i="74"/>
  <c r="AF169" i="74"/>
  <c r="AV169" i="74"/>
  <c r="AG169" i="74"/>
  <c r="AW169" i="74"/>
  <c r="S169" i="74"/>
  <c r="T169" i="74"/>
  <c r="U169" i="74"/>
  <c r="R169" i="74"/>
  <c r="AD165" i="74"/>
  <c r="AH165" i="74"/>
  <c r="AL165" i="74"/>
  <c r="AP165" i="74"/>
  <c r="AT165" i="74"/>
  <c r="AX165" i="74"/>
  <c r="AE165" i="74"/>
  <c r="AI165" i="74"/>
  <c r="AM165" i="74"/>
  <c r="AQ165" i="74"/>
  <c r="AU165" i="74"/>
  <c r="AF165" i="74"/>
  <c r="AN165" i="74"/>
  <c r="AV165" i="74"/>
  <c r="AG165" i="74"/>
  <c r="AO165" i="74"/>
  <c r="AW165" i="74"/>
  <c r="AR165" i="74"/>
  <c r="AS165" i="74"/>
  <c r="AJ165" i="74"/>
  <c r="AK165" i="74"/>
  <c r="S165" i="74"/>
  <c r="T165" i="74"/>
  <c r="U165" i="74"/>
  <c r="R165" i="74"/>
  <c r="AD161" i="74"/>
  <c r="AH161" i="74"/>
  <c r="AL161" i="74"/>
  <c r="AP161" i="74"/>
  <c r="AT161" i="74"/>
  <c r="AX161" i="74"/>
  <c r="AE161" i="74"/>
  <c r="AI161" i="74"/>
  <c r="AM161" i="74"/>
  <c r="AQ161" i="74"/>
  <c r="AU161" i="74"/>
  <c r="AJ161" i="74"/>
  <c r="AR161" i="74"/>
  <c r="AK161" i="74"/>
  <c r="AS161" i="74"/>
  <c r="AF161" i="74"/>
  <c r="AV161" i="74"/>
  <c r="AG161" i="74"/>
  <c r="AW161" i="74"/>
  <c r="AN161" i="74"/>
  <c r="AO161" i="74"/>
  <c r="S161" i="74"/>
  <c r="T161" i="74"/>
  <c r="U161" i="74"/>
  <c r="R161" i="74"/>
  <c r="AD157" i="74"/>
  <c r="AH157" i="74"/>
  <c r="AL157" i="74"/>
  <c r="AP157" i="74"/>
  <c r="AT157" i="74"/>
  <c r="AX157" i="74"/>
  <c r="AE157" i="74"/>
  <c r="AI157" i="74"/>
  <c r="AM157" i="74"/>
  <c r="AQ157" i="74"/>
  <c r="AU157" i="74"/>
  <c r="AF157" i="74"/>
  <c r="AN157" i="74"/>
  <c r="AV157" i="74"/>
  <c r="AG157" i="74"/>
  <c r="AO157" i="74"/>
  <c r="AW157" i="74"/>
  <c r="AJ157" i="74"/>
  <c r="AK157" i="74"/>
  <c r="AR157" i="74"/>
  <c r="AS157" i="74"/>
  <c r="S157" i="74"/>
  <c r="T157" i="74"/>
  <c r="U157" i="74"/>
  <c r="R157" i="74"/>
  <c r="AD153" i="74"/>
  <c r="AH153" i="74"/>
  <c r="AL153" i="74"/>
  <c r="AP153" i="74"/>
  <c r="AT153" i="74"/>
  <c r="AX153" i="74"/>
  <c r="AE153" i="74"/>
  <c r="AI153" i="74"/>
  <c r="AM153" i="74"/>
  <c r="AQ153" i="74"/>
  <c r="AU153" i="74"/>
  <c r="AJ153" i="74"/>
  <c r="AR153" i="74"/>
  <c r="AK153" i="74"/>
  <c r="AS153" i="74"/>
  <c r="AN153" i="74"/>
  <c r="AO153" i="74"/>
  <c r="AF153" i="74"/>
  <c r="AV153" i="74"/>
  <c r="AG153" i="74"/>
  <c r="AW153" i="74"/>
  <c r="S153" i="74"/>
  <c r="T153" i="74"/>
  <c r="U153" i="74"/>
  <c r="R153" i="74"/>
  <c r="AF149" i="74"/>
  <c r="AJ149" i="74"/>
  <c r="AN149" i="74"/>
  <c r="AR149" i="74"/>
  <c r="AV149" i="74"/>
  <c r="AG149" i="74"/>
  <c r="AK149" i="74"/>
  <c r="AO149" i="74"/>
  <c r="AS149" i="74"/>
  <c r="AW149" i="74"/>
  <c r="AD149" i="74"/>
  <c r="AL149" i="74"/>
  <c r="AT149" i="74"/>
  <c r="AE149" i="74"/>
  <c r="AM149" i="74"/>
  <c r="AU149" i="74"/>
  <c r="AH149" i="74"/>
  <c r="AX149" i="74"/>
  <c r="AI149" i="74"/>
  <c r="AP149" i="74"/>
  <c r="AQ149" i="74"/>
  <c r="S149" i="74"/>
  <c r="T149" i="74"/>
  <c r="U149" i="74"/>
  <c r="R149" i="74"/>
  <c r="AF145" i="74"/>
  <c r="AJ145" i="74"/>
  <c r="AN145" i="74"/>
  <c r="AR145" i="74"/>
  <c r="AV145" i="74"/>
  <c r="AG145" i="74"/>
  <c r="AK145" i="74"/>
  <c r="AO145" i="74"/>
  <c r="AS145" i="74"/>
  <c r="AW145" i="74"/>
  <c r="AH145" i="74"/>
  <c r="AP145" i="74"/>
  <c r="AX145" i="74"/>
  <c r="AI145" i="74"/>
  <c r="AQ145" i="74"/>
  <c r="AL145" i="74"/>
  <c r="AM145" i="74"/>
  <c r="AD145" i="74"/>
  <c r="AE145" i="74"/>
  <c r="AT145" i="74"/>
  <c r="AU145" i="74"/>
  <c r="S145" i="74"/>
  <c r="T145" i="74"/>
  <c r="U145" i="74"/>
  <c r="R145" i="74"/>
  <c r="AF141" i="74"/>
  <c r="AJ141" i="74"/>
  <c r="AN141" i="74"/>
  <c r="AR141" i="74"/>
  <c r="AV141" i="74"/>
  <c r="AG141" i="74"/>
  <c r="AK141" i="74"/>
  <c r="AO141" i="74"/>
  <c r="AS141" i="74"/>
  <c r="AW141" i="74"/>
  <c r="AD141" i="74"/>
  <c r="AL141" i="74"/>
  <c r="AT141" i="74"/>
  <c r="AE141" i="74"/>
  <c r="AM141" i="74"/>
  <c r="AU141" i="74"/>
  <c r="AP141" i="74"/>
  <c r="AQ141" i="74"/>
  <c r="AX141" i="74"/>
  <c r="AH141" i="74"/>
  <c r="AI141" i="74"/>
  <c r="S141" i="74"/>
  <c r="T141" i="74"/>
  <c r="U141" i="74"/>
  <c r="R141" i="74"/>
  <c r="AF137" i="74"/>
  <c r="AJ137" i="74"/>
  <c r="AN137" i="74"/>
  <c r="AR137" i="74"/>
  <c r="AV137" i="74"/>
  <c r="AG137" i="74"/>
  <c r="AK137" i="74"/>
  <c r="AO137" i="74"/>
  <c r="AS137" i="74"/>
  <c r="AW137" i="74"/>
  <c r="AH137" i="74"/>
  <c r="AP137" i="74"/>
  <c r="AX137" i="74"/>
  <c r="AI137" i="74"/>
  <c r="AQ137" i="74"/>
  <c r="AD137" i="74"/>
  <c r="AT137" i="74"/>
  <c r="AE137" i="74"/>
  <c r="AU137" i="74"/>
  <c r="AL137" i="74"/>
  <c r="AM137" i="74"/>
  <c r="S137" i="74"/>
  <c r="T137" i="74"/>
  <c r="U137" i="74"/>
  <c r="R137" i="74"/>
  <c r="AF133" i="74"/>
  <c r="AJ133" i="74"/>
  <c r="AN133" i="74"/>
  <c r="AR133" i="74"/>
  <c r="AV133" i="74"/>
  <c r="AG133" i="74"/>
  <c r="AK133" i="74"/>
  <c r="AO133" i="74"/>
  <c r="AS133" i="74"/>
  <c r="AW133" i="74"/>
  <c r="AD133" i="74"/>
  <c r="AL133" i="74"/>
  <c r="AT133" i="74"/>
  <c r="AE133" i="74"/>
  <c r="AM133" i="74"/>
  <c r="AU133" i="74"/>
  <c r="AH133" i="74"/>
  <c r="AX133" i="74"/>
  <c r="AI133" i="74"/>
  <c r="AP133" i="74"/>
  <c r="AQ133" i="74"/>
  <c r="S133" i="74"/>
  <c r="T133" i="74"/>
  <c r="U133" i="74"/>
  <c r="R133" i="74"/>
  <c r="AF129" i="74"/>
  <c r="AJ129" i="74"/>
  <c r="AN129" i="74"/>
  <c r="AR129" i="74"/>
  <c r="AV129" i="74"/>
  <c r="AG129" i="74"/>
  <c r="AK129" i="74"/>
  <c r="AO129" i="74"/>
  <c r="AS129" i="74"/>
  <c r="AW129" i="74"/>
  <c r="AH129" i="74"/>
  <c r="AP129" i="74"/>
  <c r="AX129" i="74"/>
  <c r="AI129" i="74"/>
  <c r="AQ129" i="74"/>
  <c r="AL129" i="74"/>
  <c r="AM129" i="74"/>
  <c r="AT129" i="74"/>
  <c r="AU129" i="74"/>
  <c r="AD129" i="74"/>
  <c r="AE129" i="74"/>
  <c r="S129" i="74"/>
  <c r="T129" i="74"/>
  <c r="U129" i="74"/>
  <c r="R129" i="74"/>
  <c r="AF125" i="74"/>
  <c r="AJ125" i="74"/>
  <c r="AN125" i="74"/>
  <c r="AR125" i="74"/>
  <c r="AV125" i="74"/>
  <c r="AE125" i="74"/>
  <c r="AK125" i="74"/>
  <c r="AP125" i="74"/>
  <c r="AU125" i="74"/>
  <c r="AG125" i="74"/>
  <c r="AL125" i="74"/>
  <c r="AQ125" i="74"/>
  <c r="AW125" i="74"/>
  <c r="AH125" i="74"/>
  <c r="AS125" i="74"/>
  <c r="AI125" i="74"/>
  <c r="AT125" i="74"/>
  <c r="AX125" i="74"/>
  <c r="AD125" i="74"/>
  <c r="AM125" i="74"/>
  <c r="AO125" i="74"/>
  <c r="S125" i="74"/>
  <c r="T125" i="74"/>
  <c r="U125" i="74"/>
  <c r="R125" i="74"/>
  <c r="AF121" i="74"/>
  <c r="AJ121" i="74"/>
  <c r="AN121" i="74"/>
  <c r="AR121" i="74"/>
  <c r="AV121" i="74"/>
  <c r="AD121" i="74"/>
  <c r="AI121" i="74"/>
  <c r="AO121" i="74"/>
  <c r="AT121" i="74"/>
  <c r="AE121" i="74"/>
  <c r="AK121" i="74"/>
  <c r="AP121" i="74"/>
  <c r="AU121" i="74"/>
  <c r="AG121" i="74"/>
  <c r="AQ121" i="74"/>
  <c r="AH121" i="74"/>
  <c r="AS121" i="74"/>
  <c r="AW121" i="74"/>
  <c r="AX121" i="74"/>
  <c r="AL121" i="74"/>
  <c r="AM121" i="74"/>
  <c r="S121" i="74"/>
  <c r="T121" i="74"/>
  <c r="U121" i="74"/>
  <c r="R121" i="74"/>
  <c r="AF117" i="74"/>
  <c r="AJ117" i="74"/>
  <c r="AN117" i="74"/>
  <c r="AR117" i="74"/>
  <c r="AV117" i="74"/>
  <c r="AH117" i="74"/>
  <c r="AM117" i="74"/>
  <c r="AS117" i="74"/>
  <c r="AX117" i="74"/>
  <c r="AD117" i="74"/>
  <c r="AI117" i="74"/>
  <c r="AO117" i="74"/>
  <c r="AT117" i="74"/>
  <c r="AE117" i="74"/>
  <c r="AP117" i="74"/>
  <c r="AG117" i="74"/>
  <c r="AQ117" i="74"/>
  <c r="AU117" i="74"/>
  <c r="AW117" i="74"/>
  <c r="AK117" i="74"/>
  <c r="AL117" i="74"/>
  <c r="S117" i="74"/>
  <c r="T117" i="74"/>
  <c r="U117" i="74"/>
  <c r="R117" i="74"/>
  <c r="AF113" i="74"/>
  <c r="AJ113" i="74"/>
  <c r="AN113" i="74"/>
  <c r="AR113" i="74"/>
  <c r="AV113" i="74"/>
  <c r="AG113" i="74"/>
  <c r="AL113" i="74"/>
  <c r="AQ113" i="74"/>
  <c r="AW113" i="74"/>
  <c r="AH113" i="74"/>
  <c r="AM113" i="74"/>
  <c r="AS113" i="74"/>
  <c r="AX113" i="74"/>
  <c r="AD113" i="74"/>
  <c r="AO113" i="74"/>
  <c r="AE113" i="74"/>
  <c r="AP113" i="74"/>
  <c r="AT113" i="74"/>
  <c r="AU113" i="74"/>
  <c r="AI113" i="74"/>
  <c r="AK113" i="74"/>
  <c r="S113" i="74"/>
  <c r="T113" i="74"/>
  <c r="U113" i="74"/>
  <c r="R113" i="74"/>
  <c r="AF109" i="74"/>
  <c r="AJ109" i="74"/>
  <c r="AN109" i="74"/>
  <c r="AR109" i="74"/>
  <c r="AV109" i="74"/>
  <c r="AE109" i="74"/>
  <c r="AK109" i="74"/>
  <c r="AP109" i="74"/>
  <c r="AU109" i="74"/>
  <c r="AG109" i="74"/>
  <c r="AL109" i="74"/>
  <c r="AQ109" i="74"/>
  <c r="AW109" i="74"/>
  <c r="AM109" i="74"/>
  <c r="AX109" i="74"/>
  <c r="AD109" i="74"/>
  <c r="AO109" i="74"/>
  <c r="AS109" i="74"/>
  <c r="AT109" i="74"/>
  <c r="AH109" i="74"/>
  <c r="AI109" i="74"/>
  <c r="S109" i="74"/>
  <c r="T109" i="74"/>
  <c r="U109" i="74"/>
  <c r="R109" i="74"/>
  <c r="AF105" i="74"/>
  <c r="AJ105" i="74"/>
  <c r="AN105" i="74"/>
  <c r="AR105" i="74"/>
  <c r="AV105" i="74"/>
  <c r="AD105" i="74"/>
  <c r="AI105" i="74"/>
  <c r="AO105" i="74"/>
  <c r="AT105" i="74"/>
  <c r="AE105" i="74"/>
  <c r="AK105" i="74"/>
  <c r="AP105" i="74"/>
  <c r="AU105" i="74"/>
  <c r="AL105" i="74"/>
  <c r="AW105" i="74"/>
  <c r="AM105" i="74"/>
  <c r="AX105" i="74"/>
  <c r="AQ105" i="74"/>
  <c r="AS105" i="74"/>
  <c r="AG105" i="74"/>
  <c r="AH105" i="74"/>
  <c r="S105" i="74"/>
  <c r="T105" i="74"/>
  <c r="U105" i="74"/>
  <c r="R105" i="74"/>
  <c r="AF101" i="74"/>
  <c r="AJ101" i="74"/>
  <c r="AN101" i="74"/>
  <c r="AR101" i="74"/>
  <c r="AV101" i="74"/>
  <c r="AH101" i="74"/>
  <c r="AM101" i="74"/>
  <c r="AS101" i="74"/>
  <c r="AX101" i="74"/>
  <c r="AD101" i="74"/>
  <c r="AI101" i="74"/>
  <c r="AO101" i="74"/>
  <c r="AT101" i="74"/>
  <c r="AK101" i="74"/>
  <c r="AU101" i="74"/>
  <c r="AL101" i="74"/>
  <c r="AW101" i="74"/>
  <c r="AP101" i="74"/>
  <c r="AQ101" i="74"/>
  <c r="AE101" i="74"/>
  <c r="AG101" i="74"/>
  <c r="S101" i="74"/>
  <c r="T101" i="74"/>
  <c r="U101" i="74"/>
  <c r="R101" i="74"/>
  <c r="AE97" i="74"/>
  <c r="AI97" i="74"/>
  <c r="AM97" i="74"/>
  <c r="AQ97" i="74"/>
  <c r="AU97" i="74"/>
  <c r="AF97" i="74"/>
  <c r="AJ97" i="74"/>
  <c r="AN97" i="74"/>
  <c r="AR97" i="74"/>
  <c r="AV97" i="74"/>
  <c r="AK97" i="74"/>
  <c r="AS97" i="74"/>
  <c r="AD97" i="74"/>
  <c r="AL97" i="74"/>
  <c r="AT97" i="74"/>
  <c r="AG97" i="74"/>
  <c r="AW97" i="74"/>
  <c r="AH97" i="74"/>
  <c r="AX97" i="74"/>
  <c r="AO97" i="74"/>
  <c r="AP97" i="74"/>
  <c r="S97" i="74"/>
  <c r="T97" i="74"/>
  <c r="U97" i="74"/>
  <c r="R97" i="74"/>
  <c r="AE93" i="74"/>
  <c r="AI93" i="74"/>
  <c r="AM93" i="74"/>
  <c r="AQ93" i="74"/>
  <c r="AU93" i="74"/>
  <c r="AF93" i="74"/>
  <c r="AJ93" i="74"/>
  <c r="AN93" i="74"/>
  <c r="AR93" i="74"/>
  <c r="AV93" i="74"/>
  <c r="AG93" i="74"/>
  <c r="AO93" i="74"/>
  <c r="AW93" i="74"/>
  <c r="AH93" i="74"/>
  <c r="AP93" i="74"/>
  <c r="AX93" i="74"/>
  <c r="AK93" i="74"/>
  <c r="AL93" i="74"/>
  <c r="AS93" i="74"/>
  <c r="AT93" i="74"/>
  <c r="AD93" i="74"/>
  <c r="S93" i="74"/>
  <c r="T93" i="74"/>
  <c r="U93" i="74"/>
  <c r="R93" i="74"/>
  <c r="AE89" i="74"/>
  <c r="AI89" i="74"/>
  <c r="AM89" i="74"/>
  <c r="AQ89" i="74"/>
  <c r="AU89" i="74"/>
  <c r="AF89" i="74"/>
  <c r="AJ89" i="74"/>
  <c r="AN89" i="74"/>
  <c r="AR89" i="74"/>
  <c r="AV89" i="74"/>
  <c r="AK89" i="74"/>
  <c r="AS89" i="74"/>
  <c r="AD89" i="74"/>
  <c r="AL89" i="74"/>
  <c r="AT89" i="74"/>
  <c r="AO89" i="74"/>
  <c r="AP89" i="74"/>
  <c r="AG89" i="74"/>
  <c r="AH89" i="74"/>
  <c r="AW89" i="74"/>
  <c r="AX89" i="74"/>
  <c r="S89" i="74"/>
  <c r="T89" i="74"/>
  <c r="U89" i="74"/>
  <c r="R89" i="74"/>
  <c r="AE85" i="74"/>
  <c r="AI85" i="74"/>
  <c r="AM85" i="74"/>
  <c r="AQ85" i="74"/>
  <c r="AU85" i="74"/>
  <c r="AF85" i="74"/>
  <c r="AJ85" i="74"/>
  <c r="AN85" i="74"/>
  <c r="AR85" i="74"/>
  <c r="AV85" i="74"/>
  <c r="AG85" i="74"/>
  <c r="AO85" i="74"/>
  <c r="AW85" i="74"/>
  <c r="AH85" i="74"/>
  <c r="AP85" i="74"/>
  <c r="AX85" i="74"/>
  <c r="AS85" i="74"/>
  <c r="AD85" i="74"/>
  <c r="AT85" i="74"/>
  <c r="AK85" i="74"/>
  <c r="AL85" i="74"/>
  <c r="S85" i="74"/>
  <c r="T85" i="74"/>
  <c r="U85" i="74"/>
  <c r="R85" i="74"/>
  <c r="AE81" i="74"/>
  <c r="AI81" i="74"/>
  <c r="AM81" i="74"/>
  <c r="AQ81" i="74"/>
  <c r="AU81" i="74"/>
  <c r="AF81" i="74"/>
  <c r="AJ81" i="74"/>
  <c r="AN81" i="74"/>
  <c r="AR81" i="74"/>
  <c r="AV81" i="74"/>
  <c r="AK81" i="74"/>
  <c r="AS81" i="74"/>
  <c r="AD81" i="74"/>
  <c r="AL81" i="74"/>
  <c r="AT81" i="74"/>
  <c r="AG81" i="74"/>
  <c r="AW81" i="74"/>
  <c r="AH81" i="74"/>
  <c r="AX81" i="74"/>
  <c r="AO81" i="74"/>
  <c r="AP81" i="74"/>
  <c r="S81" i="74"/>
  <c r="T81" i="74"/>
  <c r="U81" i="74"/>
  <c r="R81" i="74"/>
  <c r="AD77" i="74"/>
  <c r="AH77" i="74"/>
  <c r="AL77" i="74"/>
  <c r="AP77" i="74"/>
  <c r="AT77" i="74"/>
  <c r="AX77" i="74"/>
  <c r="AE77" i="74"/>
  <c r="AI77" i="74"/>
  <c r="AM77" i="74"/>
  <c r="AQ77" i="74"/>
  <c r="AU77" i="74"/>
  <c r="AJ77" i="74"/>
  <c r="AR77" i="74"/>
  <c r="AK77" i="74"/>
  <c r="AS77" i="74"/>
  <c r="AF77" i="74"/>
  <c r="AV77" i="74"/>
  <c r="AG77" i="74"/>
  <c r="AW77" i="74"/>
  <c r="AN77" i="74"/>
  <c r="AO77" i="74"/>
  <c r="S77" i="74"/>
  <c r="T77" i="74"/>
  <c r="U77" i="74"/>
  <c r="R77" i="74"/>
  <c r="AD73" i="74"/>
  <c r="AH73" i="74"/>
  <c r="AL73" i="74"/>
  <c r="AP73" i="74"/>
  <c r="AT73" i="74"/>
  <c r="AX73" i="74"/>
  <c r="AE73" i="74"/>
  <c r="AI73" i="74"/>
  <c r="AM73" i="74"/>
  <c r="AQ73" i="74"/>
  <c r="AU73" i="74"/>
  <c r="AF73" i="74"/>
  <c r="AN73" i="74"/>
  <c r="AV73" i="74"/>
  <c r="AG73" i="74"/>
  <c r="AO73" i="74"/>
  <c r="AW73" i="74"/>
  <c r="AJ73" i="74"/>
  <c r="AK73" i="74"/>
  <c r="AR73" i="74"/>
  <c r="AS73" i="74"/>
  <c r="S73" i="74"/>
  <c r="T73" i="74"/>
  <c r="U73" i="74"/>
  <c r="R73" i="74"/>
  <c r="AD69" i="74"/>
  <c r="AH69" i="74"/>
  <c r="AL69" i="74"/>
  <c r="AP69" i="74"/>
  <c r="AT69" i="74"/>
  <c r="AX69" i="74"/>
  <c r="AE69" i="74"/>
  <c r="AI69" i="74"/>
  <c r="AM69" i="74"/>
  <c r="AQ69" i="74"/>
  <c r="AU69" i="74"/>
  <c r="AJ69" i="74"/>
  <c r="AR69" i="74"/>
  <c r="AK69" i="74"/>
  <c r="AS69" i="74"/>
  <c r="AN69" i="74"/>
  <c r="AO69" i="74"/>
  <c r="AV69" i="74"/>
  <c r="AW69" i="74"/>
  <c r="AF69" i="74"/>
  <c r="AG69" i="74"/>
  <c r="S69" i="74"/>
  <c r="T69" i="74"/>
  <c r="U69" i="74"/>
  <c r="R69" i="74"/>
  <c r="AD65" i="74"/>
  <c r="AH65" i="74"/>
  <c r="AL65" i="74"/>
  <c r="AP65" i="74"/>
  <c r="AT65" i="74"/>
  <c r="AX65" i="74"/>
  <c r="AE65" i="74"/>
  <c r="AI65" i="74"/>
  <c r="AM65" i="74"/>
  <c r="AQ65" i="74"/>
  <c r="AU65" i="74"/>
  <c r="AF65" i="74"/>
  <c r="AN65" i="74"/>
  <c r="AV65" i="74"/>
  <c r="AG65" i="74"/>
  <c r="AO65" i="74"/>
  <c r="AW65" i="74"/>
  <c r="AR65" i="74"/>
  <c r="AS65" i="74"/>
  <c r="AJ65" i="74"/>
  <c r="AK65" i="74"/>
  <c r="S65" i="74"/>
  <c r="T65" i="74"/>
  <c r="U65" i="74"/>
  <c r="R65" i="74"/>
  <c r="AD61" i="74"/>
  <c r="AH61" i="74"/>
  <c r="AL61" i="74"/>
  <c r="AP61" i="74"/>
  <c r="AT61" i="74"/>
  <c r="AX61" i="74"/>
  <c r="AE61" i="74"/>
  <c r="AI61" i="74"/>
  <c r="AM61" i="74"/>
  <c r="AQ61" i="74"/>
  <c r="AU61" i="74"/>
  <c r="AF61" i="74"/>
  <c r="AN61" i="74"/>
  <c r="AV61" i="74"/>
  <c r="AG61" i="74"/>
  <c r="AO61" i="74"/>
  <c r="AW61" i="74"/>
  <c r="AR61" i="74"/>
  <c r="AS61" i="74"/>
  <c r="AJ61" i="74"/>
  <c r="AK61" i="74"/>
  <c r="S61" i="74"/>
  <c r="T61" i="74"/>
  <c r="U61" i="74"/>
  <c r="R61" i="74"/>
  <c r="AD57" i="74"/>
  <c r="AH57" i="74"/>
  <c r="AL57" i="74"/>
  <c r="AP57" i="74"/>
  <c r="AT57" i="74"/>
  <c r="AX57" i="74"/>
  <c r="AE57" i="74"/>
  <c r="AI57" i="74"/>
  <c r="AM57" i="74"/>
  <c r="AQ57" i="74"/>
  <c r="AU57" i="74"/>
  <c r="AJ57" i="74"/>
  <c r="AR57" i="74"/>
  <c r="AK57" i="74"/>
  <c r="AS57" i="74"/>
  <c r="AF57" i="74"/>
  <c r="AV57" i="74"/>
  <c r="AG57" i="74"/>
  <c r="AW57" i="74"/>
  <c r="AN57" i="74"/>
  <c r="AO57" i="74"/>
  <c r="S57" i="74"/>
  <c r="T57" i="74"/>
  <c r="U57" i="74"/>
  <c r="R57" i="74"/>
  <c r="AD53" i="74"/>
  <c r="AH53" i="74"/>
  <c r="AL53" i="74"/>
  <c r="AP53" i="74"/>
  <c r="AT53" i="74"/>
  <c r="AX53" i="74"/>
  <c r="AE53" i="74"/>
  <c r="AI53" i="74"/>
  <c r="AM53" i="74"/>
  <c r="AQ53" i="74"/>
  <c r="AU53" i="74"/>
  <c r="AF53" i="74"/>
  <c r="AN53" i="74"/>
  <c r="AV53" i="74"/>
  <c r="AG53" i="74"/>
  <c r="AO53" i="74"/>
  <c r="AW53" i="74"/>
  <c r="AJ53" i="74"/>
  <c r="AK53" i="74"/>
  <c r="AR53" i="74"/>
  <c r="AS53" i="74"/>
  <c r="S53" i="74"/>
  <c r="T53" i="74"/>
  <c r="U53" i="74"/>
  <c r="R53" i="74"/>
  <c r="AD49" i="74"/>
  <c r="AH49" i="74"/>
  <c r="AL49" i="74"/>
  <c r="AP49" i="74"/>
  <c r="AT49" i="74"/>
  <c r="AX49" i="74"/>
  <c r="AE49" i="74"/>
  <c r="AI49" i="74"/>
  <c r="AM49" i="74"/>
  <c r="AQ49" i="74"/>
  <c r="AU49" i="74"/>
  <c r="AJ49" i="74"/>
  <c r="AR49" i="74"/>
  <c r="AK49" i="74"/>
  <c r="AS49" i="74"/>
  <c r="AN49" i="74"/>
  <c r="AO49" i="74"/>
  <c r="AF49" i="74"/>
  <c r="AG49" i="74"/>
  <c r="AV49" i="74"/>
  <c r="AW49" i="74"/>
  <c r="S49" i="74"/>
  <c r="T49" i="74"/>
  <c r="U49" i="74"/>
  <c r="R49" i="74"/>
  <c r="AD45" i="74"/>
  <c r="AH45" i="74"/>
  <c r="AL45" i="74"/>
  <c r="AP45" i="74"/>
  <c r="AT45" i="74"/>
  <c r="AX45" i="74"/>
  <c r="AE45" i="74"/>
  <c r="AI45" i="74"/>
  <c r="AM45" i="74"/>
  <c r="AQ45" i="74"/>
  <c r="AU45" i="74"/>
  <c r="AF45" i="74"/>
  <c r="AN45" i="74"/>
  <c r="AV45" i="74"/>
  <c r="AG45" i="74"/>
  <c r="AO45" i="74"/>
  <c r="AW45" i="74"/>
  <c r="AR45" i="74"/>
  <c r="AS45" i="74"/>
  <c r="AJ45" i="74"/>
  <c r="AK45" i="74"/>
  <c r="S45" i="74"/>
  <c r="T45" i="74"/>
  <c r="U45" i="74"/>
  <c r="R45" i="74"/>
  <c r="AD41" i="74"/>
  <c r="AH41" i="74"/>
  <c r="AL41" i="74"/>
  <c r="AP41" i="74"/>
  <c r="AT41" i="74"/>
  <c r="AX41" i="74"/>
  <c r="AE41" i="74"/>
  <c r="AI41" i="74"/>
  <c r="AM41" i="74"/>
  <c r="AQ41" i="74"/>
  <c r="AU41" i="74"/>
  <c r="AJ41" i="74"/>
  <c r="AR41" i="74"/>
  <c r="AK41" i="74"/>
  <c r="AS41" i="74"/>
  <c r="AF41" i="74"/>
  <c r="AV41" i="74"/>
  <c r="AG41" i="74"/>
  <c r="AW41" i="74"/>
  <c r="AN41" i="74"/>
  <c r="AO41" i="74"/>
  <c r="S41" i="74"/>
  <c r="T41" i="74"/>
  <c r="U41" i="74"/>
  <c r="R41" i="74"/>
  <c r="AE37" i="74"/>
  <c r="AI37" i="74"/>
  <c r="AM37" i="74"/>
  <c r="AQ37" i="74"/>
  <c r="AU37" i="74"/>
  <c r="AF37" i="74"/>
  <c r="AJ37" i="74"/>
  <c r="AN37" i="74"/>
  <c r="AR37" i="74"/>
  <c r="AV37" i="74"/>
  <c r="AK37" i="74"/>
  <c r="AS37" i="74"/>
  <c r="AD37" i="74"/>
  <c r="AL37" i="74"/>
  <c r="AT37" i="74"/>
  <c r="AO37" i="74"/>
  <c r="AP37" i="74"/>
  <c r="AW37" i="74"/>
  <c r="AX37" i="74"/>
  <c r="AG37" i="74"/>
  <c r="AH37" i="74"/>
  <c r="S37" i="74"/>
  <c r="T37" i="74"/>
  <c r="U37" i="74"/>
  <c r="R37" i="74"/>
  <c r="AE33" i="74"/>
  <c r="AI33" i="74"/>
  <c r="AM33" i="74"/>
  <c r="AQ33" i="74"/>
  <c r="AU33" i="74"/>
  <c r="AF33" i="74"/>
  <c r="AJ33" i="74"/>
  <c r="AN33" i="74"/>
  <c r="AR33" i="74"/>
  <c r="AV33" i="74"/>
  <c r="AG33" i="74"/>
  <c r="AO33" i="74"/>
  <c r="AW33" i="74"/>
  <c r="AH33" i="74"/>
  <c r="AP33" i="74"/>
  <c r="AX33" i="74"/>
  <c r="AS33" i="74"/>
  <c r="AD33" i="74"/>
  <c r="AT33" i="74"/>
  <c r="AK33" i="74"/>
  <c r="AL33" i="74"/>
  <c r="S33" i="74"/>
  <c r="T33" i="74"/>
  <c r="U33" i="74"/>
  <c r="R33" i="74"/>
  <c r="AG29" i="74"/>
  <c r="AK29" i="74"/>
  <c r="AO29" i="74"/>
  <c r="AS29" i="74"/>
  <c r="AD29" i="74"/>
  <c r="AH29" i="74"/>
  <c r="AL29" i="74"/>
  <c r="AP29" i="74"/>
  <c r="AT29" i="74"/>
  <c r="AE29" i="74"/>
  <c r="AM29" i="74"/>
  <c r="AU29" i="74"/>
  <c r="AF29" i="74"/>
  <c r="AN29" i="74"/>
  <c r="AV29" i="74"/>
  <c r="AQ29" i="74"/>
  <c r="AR29" i="74"/>
  <c r="AW29" i="74"/>
  <c r="AX29" i="74"/>
  <c r="AI29" i="74"/>
  <c r="AJ29" i="74"/>
  <c r="S29" i="74"/>
  <c r="T29" i="74"/>
  <c r="U29" i="74"/>
  <c r="R29" i="74"/>
  <c r="AG25" i="74"/>
  <c r="AK25" i="74"/>
  <c r="AO25" i="74"/>
  <c r="AS25" i="74"/>
  <c r="AW25" i="74"/>
  <c r="AD25" i="74"/>
  <c r="AH25" i="74"/>
  <c r="AL25" i="74"/>
  <c r="AP25" i="74"/>
  <c r="AT25" i="74"/>
  <c r="AX25" i="74"/>
  <c r="AI25" i="74"/>
  <c r="AQ25" i="74"/>
  <c r="AJ25" i="74"/>
  <c r="AR25" i="74"/>
  <c r="AE25" i="74"/>
  <c r="AU25" i="74"/>
  <c r="AF25" i="74"/>
  <c r="AV25" i="74"/>
  <c r="AM25" i="74"/>
  <c r="AN25" i="74"/>
  <c r="S25" i="74"/>
  <c r="T25" i="74"/>
  <c r="U25" i="74"/>
  <c r="R25" i="74"/>
  <c r="AG21" i="74"/>
  <c r="AK21" i="74"/>
  <c r="AO21" i="74"/>
  <c r="AS21" i="74"/>
  <c r="AW21" i="74"/>
  <c r="AD21" i="74"/>
  <c r="AH21" i="74"/>
  <c r="AL21" i="74"/>
  <c r="AP21" i="74"/>
  <c r="AT21" i="74"/>
  <c r="AX21" i="74"/>
  <c r="AE21" i="74"/>
  <c r="AM21" i="74"/>
  <c r="AU21" i="74"/>
  <c r="AF21" i="74"/>
  <c r="AN21" i="74"/>
  <c r="AV21" i="74"/>
  <c r="AI21" i="74"/>
  <c r="AJ21" i="74"/>
  <c r="AQ21" i="74"/>
  <c r="AR21" i="74"/>
  <c r="S21" i="74"/>
  <c r="T21" i="74"/>
  <c r="U21" i="74"/>
  <c r="R21" i="74"/>
  <c r="AG17" i="74"/>
  <c r="AK17" i="74"/>
  <c r="AO17" i="74"/>
  <c r="AS17" i="74"/>
  <c r="AW17" i="74"/>
  <c r="AD17" i="74"/>
  <c r="AH17" i="74"/>
  <c r="AL17" i="74"/>
  <c r="AP17" i="74"/>
  <c r="AT17" i="74"/>
  <c r="AX17" i="74"/>
  <c r="AI17" i="74"/>
  <c r="AQ17" i="74"/>
  <c r="AJ17" i="74"/>
  <c r="AR17" i="74"/>
  <c r="AM17" i="74"/>
  <c r="AN17" i="74"/>
  <c r="AU17" i="74"/>
  <c r="AV17" i="74"/>
  <c r="AE17" i="74"/>
  <c r="AF17" i="74"/>
  <c r="S17" i="74"/>
  <c r="T17" i="74"/>
  <c r="U17" i="74"/>
  <c r="R17" i="74"/>
  <c r="W11" i="74"/>
  <c r="AA11" i="74"/>
  <c r="X11" i="74"/>
  <c r="AB11" i="74"/>
  <c r="Y11" i="74"/>
  <c r="AC11" i="74"/>
  <c r="V11" i="74"/>
  <c r="Z11" i="74"/>
  <c r="W482" i="74"/>
  <c r="AA482" i="74"/>
  <c r="X482" i="74"/>
  <c r="AB482" i="74"/>
  <c r="Y482" i="74"/>
  <c r="AC482" i="74"/>
  <c r="V482" i="74"/>
  <c r="Z482" i="74"/>
  <c r="W478" i="74"/>
  <c r="AA478" i="74"/>
  <c r="X478" i="74"/>
  <c r="AB478" i="74"/>
  <c r="Y478" i="74"/>
  <c r="AC478" i="74"/>
  <c r="V478" i="74"/>
  <c r="Z478" i="74"/>
  <c r="W474" i="74"/>
  <c r="AA474" i="74"/>
  <c r="X474" i="74"/>
  <c r="AB474" i="74"/>
  <c r="Y474" i="74"/>
  <c r="AC474" i="74"/>
  <c r="V474" i="74"/>
  <c r="Z474" i="74"/>
  <c r="W470" i="74"/>
  <c r="AA470" i="74"/>
  <c r="X470" i="74"/>
  <c r="AB470" i="74"/>
  <c r="Y470" i="74"/>
  <c r="AC470" i="74"/>
  <c r="V470" i="74"/>
  <c r="Z470" i="74"/>
  <c r="W466" i="74"/>
  <c r="AA466" i="74"/>
  <c r="X466" i="74"/>
  <c r="AB466" i="74"/>
  <c r="Y466" i="74"/>
  <c r="AC466" i="74"/>
  <c r="V466" i="74"/>
  <c r="Z466" i="74"/>
  <c r="W462" i="74"/>
  <c r="AA462" i="74"/>
  <c r="X462" i="74"/>
  <c r="AB462" i="74"/>
  <c r="Y462" i="74"/>
  <c r="AC462" i="74"/>
  <c r="V462" i="74"/>
  <c r="Z462" i="74"/>
  <c r="W458" i="74"/>
  <c r="AA458" i="74"/>
  <c r="X458" i="74"/>
  <c r="AB458" i="74"/>
  <c r="Y458" i="74"/>
  <c r="AC458" i="74"/>
  <c r="V458" i="74"/>
  <c r="Z458" i="74"/>
  <c r="W454" i="74"/>
  <c r="AA454" i="74"/>
  <c r="X454" i="74"/>
  <c r="AB454" i="74"/>
  <c r="Y454" i="74"/>
  <c r="AC454" i="74"/>
  <c r="V454" i="74"/>
  <c r="Z454" i="74"/>
  <c r="W450" i="74"/>
  <c r="AA450" i="74"/>
  <c r="X450" i="74"/>
  <c r="AB450" i="74"/>
  <c r="Y450" i="74"/>
  <c r="AC450" i="74"/>
  <c r="V450" i="74"/>
  <c r="Z450" i="74"/>
  <c r="W446" i="74"/>
  <c r="AA446" i="74"/>
  <c r="X446" i="74"/>
  <c r="AB446" i="74"/>
  <c r="Y446" i="74"/>
  <c r="AC446" i="74"/>
  <c r="V446" i="74"/>
  <c r="Z446" i="74"/>
  <c r="W442" i="74"/>
  <c r="AA442" i="74"/>
  <c r="X442" i="74"/>
  <c r="AB442" i="74"/>
  <c r="Y442" i="74"/>
  <c r="AC442" i="74"/>
  <c r="V442" i="74"/>
  <c r="Z442" i="74"/>
  <c r="W438" i="74"/>
  <c r="AA438" i="74"/>
  <c r="X438" i="74"/>
  <c r="AB438" i="74"/>
  <c r="Y438" i="74"/>
  <c r="AC438" i="74"/>
  <c r="V438" i="74"/>
  <c r="Z438" i="74"/>
  <c r="W434" i="74"/>
  <c r="AA434" i="74"/>
  <c r="X434" i="74"/>
  <c r="AB434" i="74"/>
  <c r="Y434" i="74"/>
  <c r="AC434" i="74"/>
  <c r="V434" i="74"/>
  <c r="Z434" i="74"/>
  <c r="W430" i="74"/>
  <c r="AA430" i="74"/>
  <c r="X430" i="74"/>
  <c r="AB430" i="74"/>
  <c r="Y430" i="74"/>
  <c r="AC430" i="74"/>
  <c r="V430" i="74"/>
  <c r="Z430" i="74"/>
  <c r="W426" i="74"/>
  <c r="AA426" i="74"/>
  <c r="X426" i="74"/>
  <c r="AB426" i="74"/>
  <c r="Y426" i="74"/>
  <c r="AC426" i="74"/>
  <c r="V426" i="74"/>
  <c r="Z426" i="74"/>
  <c r="W422" i="74"/>
  <c r="AA422" i="74"/>
  <c r="X422" i="74"/>
  <c r="AB422" i="74"/>
  <c r="Y422" i="74"/>
  <c r="AC422" i="74"/>
  <c r="V422" i="74"/>
  <c r="Z422" i="74"/>
  <c r="W418" i="74"/>
  <c r="AA418" i="74"/>
  <c r="X418" i="74"/>
  <c r="AB418" i="74"/>
  <c r="Y418" i="74"/>
  <c r="AC418" i="74"/>
  <c r="V418" i="74"/>
  <c r="Z418" i="74"/>
  <c r="W414" i="74"/>
  <c r="AA414" i="74"/>
  <c r="X414" i="74"/>
  <c r="AB414" i="74"/>
  <c r="Y414" i="74"/>
  <c r="AC414" i="74"/>
  <c r="V414" i="74"/>
  <c r="Z414" i="74"/>
  <c r="W410" i="74"/>
  <c r="AA410" i="74"/>
  <c r="X410" i="74"/>
  <c r="AB410" i="74"/>
  <c r="Y410" i="74"/>
  <c r="AC410" i="74"/>
  <c r="V410" i="74"/>
  <c r="Z410" i="74"/>
  <c r="W406" i="74"/>
  <c r="AA406" i="74"/>
  <c r="X406" i="74"/>
  <c r="AB406" i="74"/>
  <c r="Y406" i="74"/>
  <c r="AC406" i="74"/>
  <c r="V406" i="74"/>
  <c r="Z406" i="74"/>
  <c r="W402" i="74"/>
  <c r="AA402" i="74"/>
  <c r="X402" i="74"/>
  <c r="AB402" i="74"/>
  <c r="Y402" i="74"/>
  <c r="AC402" i="74"/>
  <c r="V402" i="74"/>
  <c r="Z402" i="74"/>
  <c r="W398" i="74"/>
  <c r="AA398" i="74"/>
  <c r="X398" i="74"/>
  <c r="AB398" i="74"/>
  <c r="Y398" i="74"/>
  <c r="AC398" i="74"/>
  <c r="V398" i="74"/>
  <c r="Z398" i="74"/>
  <c r="W394" i="74"/>
  <c r="AA394" i="74"/>
  <c r="X394" i="74"/>
  <c r="AB394" i="74"/>
  <c r="Y394" i="74"/>
  <c r="AC394" i="74"/>
  <c r="V394" i="74"/>
  <c r="Z394" i="74"/>
  <c r="W390" i="74"/>
  <c r="AA390" i="74"/>
  <c r="X390" i="74"/>
  <c r="AB390" i="74"/>
  <c r="Y390" i="74"/>
  <c r="AC390" i="74"/>
  <c r="V390" i="74"/>
  <c r="Z390" i="74"/>
  <c r="W386" i="74"/>
  <c r="AA386" i="74"/>
  <c r="X386" i="74"/>
  <c r="AB386" i="74"/>
  <c r="Y386" i="74"/>
  <c r="AC386" i="74"/>
  <c r="V386" i="74"/>
  <c r="Z386" i="74"/>
  <c r="W382" i="74"/>
  <c r="AA382" i="74"/>
  <c r="X382" i="74"/>
  <c r="AB382" i="74"/>
  <c r="Y382" i="74"/>
  <c r="AC382" i="74"/>
  <c r="V382" i="74"/>
  <c r="Z382" i="74"/>
  <c r="W378" i="74"/>
  <c r="AA378" i="74"/>
  <c r="X378" i="74"/>
  <c r="AB378" i="74"/>
  <c r="Y378" i="74"/>
  <c r="AC378" i="74"/>
  <c r="V378" i="74"/>
  <c r="Z378" i="74"/>
  <c r="W374" i="74"/>
  <c r="AA374" i="74"/>
  <c r="X374" i="74"/>
  <c r="AB374" i="74"/>
  <c r="Y374" i="74"/>
  <c r="AC374" i="74"/>
  <c r="V374" i="74"/>
  <c r="Z374" i="74"/>
  <c r="V370" i="74"/>
  <c r="Z370" i="74"/>
  <c r="W370" i="74"/>
  <c r="AA370" i="74"/>
  <c r="X370" i="74"/>
  <c r="AB370" i="74"/>
  <c r="Y370" i="74"/>
  <c r="AC370" i="74"/>
  <c r="V366" i="74"/>
  <c r="Z366" i="74"/>
  <c r="W366" i="74"/>
  <c r="AA366" i="74"/>
  <c r="X366" i="74"/>
  <c r="AB366" i="74"/>
  <c r="Y366" i="74"/>
  <c r="AC366" i="74"/>
  <c r="V362" i="74"/>
  <c r="Z362" i="74"/>
  <c r="W362" i="74"/>
  <c r="AA362" i="74"/>
  <c r="X362" i="74"/>
  <c r="AB362" i="74"/>
  <c r="Y362" i="74"/>
  <c r="AC362" i="74"/>
  <c r="V358" i="74"/>
  <c r="Z358" i="74"/>
  <c r="W358" i="74"/>
  <c r="AA358" i="74"/>
  <c r="X358" i="74"/>
  <c r="AB358" i="74"/>
  <c r="Y358" i="74"/>
  <c r="AC358" i="74"/>
  <c r="V354" i="74"/>
  <c r="Z354" i="74"/>
  <c r="W354" i="74"/>
  <c r="AA354" i="74"/>
  <c r="X354" i="74"/>
  <c r="AB354" i="74"/>
  <c r="Y354" i="74"/>
  <c r="AC354" i="74"/>
  <c r="V350" i="74"/>
  <c r="Z350" i="74"/>
  <c r="W350" i="74"/>
  <c r="AA350" i="74"/>
  <c r="X350" i="74"/>
  <c r="AB350" i="74"/>
  <c r="Y350" i="74"/>
  <c r="AC350" i="74"/>
  <c r="V346" i="74"/>
  <c r="Z346" i="74"/>
  <c r="W346" i="74"/>
  <c r="AA346" i="74"/>
  <c r="X346" i="74"/>
  <c r="AB346" i="74"/>
  <c r="Y346" i="74"/>
  <c r="AC346" i="74"/>
  <c r="V342" i="74"/>
  <c r="Z342" i="74"/>
  <c r="W342" i="74"/>
  <c r="AA342" i="74"/>
  <c r="X342" i="74"/>
  <c r="AB342" i="74"/>
  <c r="Y342" i="74"/>
  <c r="AC342" i="74"/>
  <c r="V338" i="74"/>
  <c r="Z338" i="74"/>
  <c r="W338" i="74"/>
  <c r="AA338" i="74"/>
  <c r="X338" i="74"/>
  <c r="AB338" i="74"/>
  <c r="Y338" i="74"/>
  <c r="AC338" i="74"/>
  <c r="V334" i="74"/>
  <c r="Z334" i="74"/>
  <c r="W334" i="74"/>
  <c r="AA334" i="74"/>
  <c r="X334" i="74"/>
  <c r="AB334" i="74"/>
  <c r="Y334" i="74"/>
  <c r="AC334" i="74"/>
  <c r="V330" i="74"/>
  <c r="Z330" i="74"/>
  <c r="W330" i="74"/>
  <c r="AA330" i="74"/>
  <c r="X330" i="74"/>
  <c r="AB330" i="74"/>
  <c r="Y330" i="74"/>
  <c r="AC330" i="74"/>
  <c r="V326" i="74"/>
  <c r="Z326" i="74"/>
  <c r="W326" i="74"/>
  <c r="AA326" i="74"/>
  <c r="X326" i="74"/>
  <c r="AB326" i="74"/>
  <c r="Y326" i="74"/>
  <c r="AC326" i="74"/>
  <c r="V322" i="74"/>
  <c r="Z322" i="74"/>
  <c r="W322" i="74"/>
  <c r="AA322" i="74"/>
  <c r="X322" i="74"/>
  <c r="AB322" i="74"/>
  <c r="Y322" i="74"/>
  <c r="AC322" i="74"/>
  <c r="V318" i="74"/>
  <c r="Z318" i="74"/>
  <c r="W318" i="74"/>
  <c r="AA318" i="74"/>
  <c r="X318" i="74"/>
  <c r="AB318" i="74"/>
  <c r="Y318" i="74"/>
  <c r="AC318" i="74"/>
  <c r="V314" i="74"/>
  <c r="Z314" i="74"/>
  <c r="W314" i="74"/>
  <c r="AA314" i="74"/>
  <c r="X314" i="74"/>
  <c r="AB314" i="74"/>
  <c r="Y314" i="74"/>
  <c r="AC314" i="74"/>
  <c r="V310" i="74"/>
  <c r="Z310" i="74"/>
  <c r="W310" i="74"/>
  <c r="AA310" i="74"/>
  <c r="X310" i="74"/>
  <c r="AB310" i="74"/>
  <c r="Y310" i="74"/>
  <c r="AC310" i="74"/>
  <c r="V306" i="74"/>
  <c r="Z306" i="74"/>
  <c r="W306" i="74"/>
  <c r="AA306" i="74"/>
  <c r="X306" i="74"/>
  <c r="AB306" i="74"/>
  <c r="Y306" i="74"/>
  <c r="AC306" i="74"/>
  <c r="V302" i="74"/>
  <c r="Z302" i="74"/>
  <c r="W302" i="74"/>
  <c r="AA302" i="74"/>
  <c r="X302" i="74"/>
  <c r="AB302" i="74"/>
  <c r="Y302" i="74"/>
  <c r="AC302" i="74"/>
  <c r="V298" i="74"/>
  <c r="Z298" i="74"/>
  <c r="W298" i="74"/>
  <c r="AA298" i="74"/>
  <c r="X298" i="74"/>
  <c r="AB298" i="74"/>
  <c r="Y298" i="74"/>
  <c r="AC298" i="74"/>
  <c r="V294" i="74"/>
  <c r="Z294" i="74"/>
  <c r="W294" i="74"/>
  <c r="AA294" i="74"/>
  <c r="X294" i="74"/>
  <c r="AB294" i="74"/>
  <c r="Y294" i="74"/>
  <c r="AC294" i="74"/>
  <c r="V290" i="74"/>
  <c r="Z290" i="74"/>
  <c r="W290" i="74"/>
  <c r="AA290" i="74"/>
  <c r="X290" i="74"/>
  <c r="AB290" i="74"/>
  <c r="Y290" i="74"/>
  <c r="AC290" i="74"/>
  <c r="V286" i="74"/>
  <c r="Z286" i="74"/>
  <c r="W286" i="74"/>
  <c r="AA286" i="74"/>
  <c r="X286" i="74"/>
  <c r="AB286" i="74"/>
  <c r="Y286" i="74"/>
  <c r="AC286" i="74"/>
  <c r="V282" i="74"/>
  <c r="Z282" i="74"/>
  <c r="W282" i="74"/>
  <c r="AA282" i="74"/>
  <c r="X282" i="74"/>
  <c r="AB282" i="74"/>
  <c r="Y282" i="74"/>
  <c r="AC282" i="74"/>
  <c r="V278" i="74"/>
  <c r="Z278" i="74"/>
  <c r="W278" i="74"/>
  <c r="AA278" i="74"/>
  <c r="X278" i="74"/>
  <c r="AB278" i="74"/>
  <c r="Y278" i="74"/>
  <c r="AC278" i="74"/>
  <c r="V274" i="74"/>
  <c r="Z274" i="74"/>
  <c r="W274" i="74"/>
  <c r="AA274" i="74"/>
  <c r="X274" i="74"/>
  <c r="AB274" i="74"/>
  <c r="Y274" i="74"/>
  <c r="AC274" i="74"/>
  <c r="V270" i="74"/>
  <c r="Z270" i="74"/>
  <c r="W270" i="74"/>
  <c r="AA270" i="74"/>
  <c r="X270" i="74"/>
  <c r="AB270" i="74"/>
  <c r="Y270" i="74"/>
  <c r="AC270" i="74"/>
  <c r="V266" i="74"/>
  <c r="Z266" i="74"/>
  <c r="W266" i="74"/>
  <c r="AA266" i="74"/>
  <c r="X266" i="74"/>
  <c r="AB266" i="74"/>
  <c r="Y266" i="74"/>
  <c r="AC266" i="74"/>
  <c r="V262" i="74"/>
  <c r="Z262" i="74"/>
  <c r="W262" i="74"/>
  <c r="AA262" i="74"/>
  <c r="X262" i="74"/>
  <c r="AB262" i="74"/>
  <c r="Y262" i="74"/>
  <c r="AC262" i="74"/>
  <c r="V258" i="74"/>
  <c r="Z258" i="74"/>
  <c r="W258" i="74"/>
  <c r="AA258" i="74"/>
  <c r="X258" i="74"/>
  <c r="AB258" i="74"/>
  <c r="Y258" i="74"/>
  <c r="AC258" i="74"/>
  <c r="V254" i="74"/>
  <c r="Z254" i="74"/>
  <c r="W254" i="74"/>
  <c r="AA254" i="74"/>
  <c r="X254" i="74"/>
  <c r="AB254" i="74"/>
  <c r="Y254" i="74"/>
  <c r="AC254" i="74"/>
  <c r="V250" i="74"/>
  <c r="Z250" i="74"/>
  <c r="W250" i="74"/>
  <c r="AA250" i="74"/>
  <c r="X250" i="74"/>
  <c r="AB250" i="74"/>
  <c r="Y250" i="74"/>
  <c r="AC250" i="74"/>
  <c r="V246" i="74"/>
  <c r="Z246" i="74"/>
  <c r="W246" i="74"/>
  <c r="AA246" i="74"/>
  <c r="X246" i="74"/>
  <c r="AB246" i="74"/>
  <c r="Y246" i="74"/>
  <c r="AC246" i="74"/>
  <c r="V242" i="74"/>
  <c r="Z242" i="74"/>
  <c r="W242" i="74"/>
  <c r="AA242" i="74"/>
  <c r="X242" i="74"/>
  <c r="AB242" i="74"/>
  <c r="Y242" i="74"/>
  <c r="AC242" i="74"/>
  <c r="V238" i="74"/>
  <c r="Z238" i="74"/>
  <c r="W238" i="74"/>
  <c r="AA238" i="74"/>
  <c r="X238" i="74"/>
  <c r="AB238" i="74"/>
  <c r="Y238" i="74"/>
  <c r="AC238" i="74"/>
  <c r="V234" i="74"/>
  <c r="Z234" i="74"/>
  <c r="W234" i="74"/>
  <c r="AA234" i="74"/>
  <c r="X234" i="74"/>
  <c r="AB234" i="74"/>
  <c r="Y234" i="74"/>
  <c r="AC234" i="74"/>
  <c r="V230" i="74"/>
  <c r="Z230" i="74"/>
  <c r="W230" i="74"/>
  <c r="AA230" i="74"/>
  <c r="X230" i="74"/>
  <c r="AB230" i="74"/>
  <c r="Y230" i="74"/>
  <c r="AC230" i="74"/>
  <c r="V226" i="74"/>
  <c r="Z226" i="74"/>
  <c r="W226" i="74"/>
  <c r="AA226" i="74"/>
  <c r="X226" i="74"/>
  <c r="AB226" i="74"/>
  <c r="Y226" i="74"/>
  <c r="AC226" i="74"/>
  <c r="V222" i="74"/>
  <c r="Z222" i="74"/>
  <c r="W222" i="74"/>
  <c r="AA222" i="74"/>
  <c r="X222" i="74"/>
  <c r="AB222" i="74"/>
  <c r="Y222" i="74"/>
  <c r="AC222" i="74"/>
  <c r="V218" i="74"/>
  <c r="Z218" i="74"/>
  <c r="W218" i="74"/>
  <c r="AA218" i="74"/>
  <c r="X218" i="74"/>
  <c r="AB218" i="74"/>
  <c r="Y218" i="74"/>
  <c r="AC218" i="74"/>
  <c r="V214" i="74"/>
  <c r="Z214" i="74"/>
  <c r="W214" i="74"/>
  <c r="AA214" i="74"/>
  <c r="X214" i="74"/>
  <c r="AB214" i="74"/>
  <c r="Y214" i="74"/>
  <c r="AC214" i="74"/>
  <c r="V210" i="74"/>
  <c r="Z210" i="74"/>
  <c r="W210" i="74"/>
  <c r="AA210" i="74"/>
  <c r="X210" i="74"/>
  <c r="AB210" i="74"/>
  <c r="Y210" i="74"/>
  <c r="AC210" i="74"/>
  <c r="Y206" i="74"/>
  <c r="W206" i="74"/>
  <c r="Z206" i="74"/>
  <c r="AA206" i="74"/>
  <c r="V206" i="74"/>
  <c r="AB206" i="74"/>
  <c r="X206" i="74"/>
  <c r="AC206" i="74"/>
  <c r="W202" i="74"/>
  <c r="AA202" i="74"/>
  <c r="X202" i="74"/>
  <c r="AC202" i="74"/>
  <c r="Z202" i="74"/>
  <c r="V202" i="74"/>
  <c r="Y202" i="74"/>
  <c r="AB202" i="74"/>
  <c r="W198" i="74"/>
  <c r="AA198" i="74"/>
  <c r="X198" i="74"/>
  <c r="AC198" i="74"/>
  <c r="Z198" i="74"/>
  <c r="V198" i="74"/>
  <c r="Y198" i="74"/>
  <c r="AB198" i="74"/>
  <c r="W194" i="74"/>
  <c r="AA194" i="74"/>
  <c r="V194" i="74"/>
  <c r="AB194" i="74"/>
  <c r="X194" i="74"/>
  <c r="AC194" i="74"/>
  <c r="Z194" i="74"/>
  <c r="Y194" i="74"/>
  <c r="W190" i="74"/>
  <c r="AA190" i="74"/>
  <c r="V190" i="74"/>
  <c r="AB190" i="74"/>
  <c r="X190" i="74"/>
  <c r="AC190" i="74"/>
  <c r="Y190" i="74"/>
  <c r="Z190" i="74"/>
  <c r="W186" i="74"/>
  <c r="AA186" i="74"/>
  <c r="V186" i="74"/>
  <c r="AB186" i="74"/>
  <c r="X186" i="74"/>
  <c r="AC186" i="74"/>
  <c r="Y186" i="74"/>
  <c r="Z186" i="74"/>
  <c r="W182" i="74"/>
  <c r="AA182" i="74"/>
  <c r="V182" i="74"/>
  <c r="AB182" i="74"/>
  <c r="X182" i="74"/>
  <c r="AC182" i="74"/>
  <c r="Y182" i="74"/>
  <c r="Z182" i="74"/>
  <c r="W178" i="74"/>
  <c r="AA178" i="74"/>
  <c r="V178" i="74"/>
  <c r="AB178" i="74"/>
  <c r="X178" i="74"/>
  <c r="AC178" i="74"/>
  <c r="Y178" i="74"/>
  <c r="Z178" i="74"/>
  <c r="W174" i="74"/>
  <c r="AA174" i="74"/>
  <c r="V174" i="74"/>
  <c r="AB174" i="74"/>
  <c r="X174" i="74"/>
  <c r="AC174" i="74"/>
  <c r="Y174" i="74"/>
  <c r="Z174" i="74"/>
  <c r="W170" i="74"/>
  <c r="AA170" i="74"/>
  <c r="V170" i="74"/>
  <c r="AB170" i="74"/>
  <c r="X170" i="74"/>
  <c r="AC170" i="74"/>
  <c r="Y170" i="74"/>
  <c r="Z170" i="74"/>
  <c r="W166" i="74"/>
  <c r="AA166" i="74"/>
  <c r="V166" i="74"/>
  <c r="AB166" i="74"/>
  <c r="X166" i="74"/>
  <c r="AC166" i="74"/>
  <c r="Y166" i="74"/>
  <c r="Z166" i="74"/>
  <c r="W162" i="74"/>
  <c r="AA162" i="74"/>
  <c r="V162" i="74"/>
  <c r="AB162" i="74"/>
  <c r="X162" i="74"/>
  <c r="AC162" i="74"/>
  <c r="Y162" i="74"/>
  <c r="Z162" i="74"/>
  <c r="W158" i="74"/>
  <c r="AA158" i="74"/>
  <c r="V158" i="74"/>
  <c r="AB158" i="74"/>
  <c r="X158" i="74"/>
  <c r="AC158" i="74"/>
  <c r="Y158" i="74"/>
  <c r="Z158" i="74"/>
  <c r="W154" i="74"/>
  <c r="AA154" i="74"/>
  <c r="V154" i="74"/>
  <c r="AB154" i="74"/>
  <c r="X154" i="74"/>
  <c r="AC154" i="74"/>
  <c r="Y154" i="74"/>
  <c r="Z154" i="74"/>
  <c r="W150" i="74"/>
  <c r="AA150" i="74"/>
  <c r="X150" i="74"/>
  <c r="AB150" i="74"/>
  <c r="Y150" i="74"/>
  <c r="AC150" i="74"/>
  <c r="V150" i="74"/>
  <c r="Z150" i="74"/>
  <c r="W146" i="74"/>
  <c r="AA146" i="74"/>
  <c r="X146" i="74"/>
  <c r="AB146" i="74"/>
  <c r="Y146" i="74"/>
  <c r="AC146" i="74"/>
  <c r="V146" i="74"/>
  <c r="Z146" i="74"/>
  <c r="W142" i="74"/>
  <c r="AA142" i="74"/>
  <c r="X142" i="74"/>
  <c r="AB142" i="74"/>
  <c r="Y142" i="74"/>
  <c r="AC142" i="74"/>
  <c r="V142" i="74"/>
  <c r="Z142" i="74"/>
  <c r="W138" i="74"/>
  <c r="AA138" i="74"/>
  <c r="X138" i="74"/>
  <c r="AB138" i="74"/>
  <c r="Y138" i="74"/>
  <c r="AC138" i="74"/>
  <c r="V138" i="74"/>
  <c r="Z138" i="74"/>
  <c r="W134" i="74"/>
  <c r="AA134" i="74"/>
  <c r="X134" i="74"/>
  <c r="AB134" i="74"/>
  <c r="Y134" i="74"/>
  <c r="AC134" i="74"/>
  <c r="V134" i="74"/>
  <c r="Z134" i="74"/>
  <c r="W130" i="74"/>
  <c r="AA130" i="74"/>
  <c r="X130" i="74"/>
  <c r="AB130" i="74"/>
  <c r="Y130" i="74"/>
  <c r="AC130" i="74"/>
  <c r="V130" i="74"/>
  <c r="Z130" i="74"/>
  <c r="W126" i="74"/>
  <c r="AA126" i="74"/>
  <c r="X126" i="74"/>
  <c r="AB126" i="74"/>
  <c r="Y126" i="74"/>
  <c r="AC126" i="74"/>
  <c r="V126" i="74"/>
  <c r="Z126" i="74"/>
  <c r="W122" i="74"/>
  <c r="AA122" i="74"/>
  <c r="X122" i="74"/>
  <c r="AB122" i="74"/>
  <c r="Y122" i="74"/>
  <c r="AC122" i="74"/>
  <c r="V122" i="74"/>
  <c r="Z122" i="74"/>
  <c r="W118" i="74"/>
  <c r="AA118" i="74"/>
  <c r="X118" i="74"/>
  <c r="AB118" i="74"/>
  <c r="Y118" i="74"/>
  <c r="AC118" i="74"/>
  <c r="V118" i="74"/>
  <c r="Z118" i="74"/>
  <c r="W114" i="74"/>
  <c r="AA114" i="74"/>
  <c r="X114" i="74"/>
  <c r="AB114" i="74"/>
  <c r="Y114" i="74"/>
  <c r="AC114" i="74"/>
  <c r="V114" i="74"/>
  <c r="Z114" i="74"/>
  <c r="W110" i="74"/>
  <c r="AA110" i="74"/>
  <c r="X110" i="74"/>
  <c r="AB110" i="74"/>
  <c r="Y110" i="74"/>
  <c r="AC110" i="74"/>
  <c r="V110" i="74"/>
  <c r="Z110" i="74"/>
  <c r="W106" i="74"/>
  <c r="AA106" i="74"/>
  <c r="X106" i="74"/>
  <c r="AB106" i="74"/>
  <c r="Y106" i="74"/>
  <c r="AC106" i="74"/>
  <c r="V106" i="74"/>
  <c r="Z106" i="74"/>
  <c r="W102" i="74"/>
  <c r="AA102" i="74"/>
  <c r="X102" i="74"/>
  <c r="AB102" i="74"/>
  <c r="Y102" i="74"/>
  <c r="AC102" i="74"/>
  <c r="V102" i="74"/>
  <c r="Z102" i="74"/>
  <c r="W98" i="74"/>
  <c r="AA98" i="74"/>
  <c r="X98" i="74"/>
  <c r="AB98" i="74"/>
  <c r="Y98" i="74"/>
  <c r="AC98" i="74"/>
  <c r="V98" i="74"/>
  <c r="Z98" i="74"/>
  <c r="W94" i="74"/>
  <c r="AA94" i="74"/>
  <c r="X94" i="74"/>
  <c r="AB94" i="74"/>
  <c r="Y94" i="74"/>
  <c r="AC94" i="74"/>
  <c r="V94" i="74"/>
  <c r="Z94" i="74"/>
  <c r="W90" i="74"/>
  <c r="AA90" i="74"/>
  <c r="X90" i="74"/>
  <c r="AB90" i="74"/>
  <c r="Y90" i="74"/>
  <c r="AC90" i="74"/>
  <c r="V90" i="74"/>
  <c r="Z90" i="74"/>
  <c r="W86" i="74"/>
  <c r="AA86" i="74"/>
  <c r="X86" i="74"/>
  <c r="AB86" i="74"/>
  <c r="Y86" i="74"/>
  <c r="AC86" i="74"/>
  <c r="V86" i="74"/>
  <c r="Z86" i="74"/>
  <c r="W82" i="74"/>
  <c r="AA82" i="74"/>
  <c r="X82" i="74"/>
  <c r="AB82" i="74"/>
  <c r="Y82" i="74"/>
  <c r="AC82" i="74"/>
  <c r="V82" i="74"/>
  <c r="Z82" i="74"/>
  <c r="W78" i="74"/>
  <c r="AA78" i="74"/>
  <c r="X78" i="74"/>
  <c r="AB78" i="74"/>
  <c r="Y78" i="74"/>
  <c r="AC78" i="74"/>
  <c r="V78" i="74"/>
  <c r="Z78" i="74"/>
  <c r="W74" i="74"/>
  <c r="AA74" i="74"/>
  <c r="X74" i="74"/>
  <c r="AB74" i="74"/>
  <c r="Y74" i="74"/>
  <c r="AC74" i="74"/>
  <c r="V74" i="74"/>
  <c r="Z74" i="74"/>
  <c r="W70" i="74"/>
  <c r="AA70" i="74"/>
  <c r="X70" i="74"/>
  <c r="AB70" i="74"/>
  <c r="Y70" i="74"/>
  <c r="AC70" i="74"/>
  <c r="V70" i="74"/>
  <c r="Z70" i="74"/>
  <c r="W66" i="74"/>
  <c r="AA66" i="74"/>
  <c r="X66" i="74"/>
  <c r="AB66" i="74"/>
  <c r="Y66" i="74"/>
  <c r="AC66" i="74"/>
  <c r="V66" i="74"/>
  <c r="Z66" i="74"/>
  <c r="X62" i="74"/>
  <c r="V62" i="74"/>
  <c r="AA62" i="74"/>
  <c r="W62" i="74"/>
  <c r="AB62" i="74"/>
  <c r="Y62" i="74"/>
  <c r="AC62" i="74"/>
  <c r="Z62" i="74"/>
  <c r="X58" i="74"/>
  <c r="AB58" i="74"/>
  <c r="V58" i="74"/>
  <c r="AA58" i="74"/>
  <c r="W58" i="74"/>
  <c r="AC58" i="74"/>
  <c r="Y58" i="74"/>
  <c r="Z58" i="74"/>
  <c r="X54" i="74"/>
  <c r="AB54" i="74"/>
  <c r="V54" i="74"/>
  <c r="AA54" i="74"/>
  <c r="W54" i="74"/>
  <c r="AC54" i="74"/>
  <c r="Y54" i="74"/>
  <c r="Z54" i="74"/>
  <c r="X50" i="74"/>
  <c r="AB50" i="74"/>
  <c r="V50" i="74"/>
  <c r="AA50" i="74"/>
  <c r="W50" i="74"/>
  <c r="AC50" i="74"/>
  <c r="Y50" i="74"/>
  <c r="Z50" i="74"/>
  <c r="X46" i="74"/>
  <c r="AB46" i="74"/>
  <c r="V46" i="74"/>
  <c r="AA46" i="74"/>
  <c r="W46" i="74"/>
  <c r="AC46" i="74"/>
  <c r="Y46" i="74"/>
  <c r="Z46" i="74"/>
  <c r="X42" i="74"/>
  <c r="AB42" i="74"/>
  <c r="V42" i="74"/>
  <c r="AA42" i="74"/>
  <c r="W42" i="74"/>
  <c r="AC42" i="74"/>
  <c r="Y42" i="74"/>
  <c r="Z42" i="74"/>
  <c r="X38" i="74"/>
  <c r="AB38" i="74"/>
  <c r="V38" i="74"/>
  <c r="AA38" i="74"/>
  <c r="W38" i="74"/>
  <c r="AC38" i="74"/>
  <c r="Y38" i="74"/>
  <c r="Z38" i="74"/>
  <c r="X34" i="74"/>
  <c r="AB34" i="74"/>
  <c r="V34" i="74"/>
  <c r="AA34" i="74"/>
  <c r="W34" i="74"/>
  <c r="AC34" i="74"/>
  <c r="Y34" i="74"/>
  <c r="Z34" i="74"/>
  <c r="X30" i="74"/>
  <c r="AB30" i="74"/>
  <c r="V30" i="74"/>
  <c r="AA30" i="74"/>
  <c r="W30" i="74"/>
  <c r="AC30" i="74"/>
  <c r="Y30" i="74"/>
  <c r="Z30" i="74"/>
  <c r="X26" i="74"/>
  <c r="AB26" i="74"/>
  <c r="V26" i="74"/>
  <c r="AA26" i="74"/>
  <c r="W26" i="74"/>
  <c r="AC26" i="74"/>
  <c r="Y26" i="74"/>
  <c r="Z26" i="74"/>
  <c r="X22" i="74"/>
  <c r="AB22" i="74"/>
  <c r="V22" i="74"/>
  <c r="AA22" i="74"/>
  <c r="W22" i="74"/>
  <c r="AC22" i="74"/>
  <c r="Y22" i="74"/>
  <c r="Z22" i="74"/>
  <c r="X18" i="74"/>
  <c r="AB18" i="74"/>
  <c r="V18" i="74"/>
  <c r="AA18" i="74"/>
  <c r="W18" i="74"/>
  <c r="AC18" i="74"/>
  <c r="Y18" i="74"/>
  <c r="Z18" i="74"/>
  <c r="X14" i="74"/>
  <c r="AB14" i="74"/>
  <c r="V14" i="74"/>
  <c r="AA14" i="74"/>
  <c r="W14" i="74"/>
  <c r="AC14" i="74"/>
  <c r="Y14" i="74"/>
  <c r="Z14" i="74"/>
  <c r="AE496" i="74"/>
  <c r="AI496" i="74"/>
  <c r="AM496" i="74"/>
  <c r="AQ496" i="74"/>
  <c r="AU496" i="74"/>
  <c r="AF496" i="74"/>
  <c r="AJ496" i="74"/>
  <c r="AN496" i="74"/>
  <c r="AR496" i="74"/>
  <c r="AV496" i="74"/>
  <c r="AK496" i="74"/>
  <c r="AS496" i="74"/>
  <c r="AD496" i="74"/>
  <c r="AL496" i="74"/>
  <c r="AT496" i="74"/>
  <c r="AG496" i="74"/>
  <c r="AO496" i="74"/>
  <c r="AW496" i="74"/>
  <c r="AH496" i="74"/>
  <c r="AP496" i="74"/>
  <c r="AX496" i="74"/>
  <c r="W493" i="74"/>
  <c r="AA493" i="74"/>
  <c r="X493" i="74"/>
  <c r="AB493" i="74"/>
  <c r="Y493" i="74"/>
  <c r="AC493" i="74"/>
  <c r="V493" i="74"/>
  <c r="Z493" i="74"/>
  <c r="AE492" i="74"/>
  <c r="AI492" i="74"/>
  <c r="AM492" i="74"/>
  <c r="AQ492" i="74"/>
  <c r="AU492" i="74"/>
  <c r="AF492" i="74"/>
  <c r="AJ492" i="74"/>
  <c r="AN492" i="74"/>
  <c r="AR492" i="74"/>
  <c r="AV492" i="74"/>
  <c r="AG492" i="74"/>
  <c r="AK492" i="74"/>
  <c r="AO492" i="74"/>
  <c r="AS492" i="74"/>
  <c r="AW492" i="74"/>
  <c r="AP492" i="74"/>
  <c r="AD492" i="74"/>
  <c r="AT492" i="74"/>
  <c r="AH492" i="74"/>
  <c r="AX492" i="74"/>
  <c r="AL492" i="74"/>
  <c r="W489" i="74"/>
  <c r="AA489" i="74"/>
  <c r="X489" i="74"/>
  <c r="AB489" i="74"/>
  <c r="Y489" i="74"/>
  <c r="AC489" i="74"/>
  <c r="V489" i="74"/>
  <c r="Z489" i="74"/>
  <c r="AE488" i="74"/>
  <c r="AI488" i="74"/>
  <c r="AM488" i="74"/>
  <c r="AQ488" i="74"/>
  <c r="AU488" i="74"/>
  <c r="AF488" i="74"/>
  <c r="AJ488" i="74"/>
  <c r="AN488" i="74"/>
  <c r="AR488" i="74"/>
  <c r="AV488" i="74"/>
  <c r="AG488" i="74"/>
  <c r="AK488" i="74"/>
  <c r="AO488" i="74"/>
  <c r="AS488" i="74"/>
  <c r="AW488" i="74"/>
  <c r="AD488" i="74"/>
  <c r="AT488" i="74"/>
  <c r="AH488" i="74"/>
  <c r="AX488" i="74"/>
  <c r="AL488" i="74"/>
  <c r="AP488" i="74"/>
  <c r="W485" i="74"/>
  <c r="AA485" i="74"/>
  <c r="X485" i="74"/>
  <c r="AB485" i="74"/>
  <c r="Y485" i="74"/>
  <c r="AC485" i="74"/>
  <c r="V485" i="74"/>
  <c r="Z485" i="74"/>
  <c r="AE484" i="74"/>
  <c r="AI484" i="74"/>
  <c r="AM484" i="74"/>
  <c r="AQ484" i="74"/>
  <c r="AU484" i="74"/>
  <c r="AF484" i="74"/>
  <c r="AJ484" i="74"/>
  <c r="AN484" i="74"/>
  <c r="AR484" i="74"/>
  <c r="AV484" i="74"/>
  <c r="AG484" i="74"/>
  <c r="AK484" i="74"/>
  <c r="AO484" i="74"/>
  <c r="AS484" i="74"/>
  <c r="AW484" i="74"/>
  <c r="AH484" i="74"/>
  <c r="AX484" i="74"/>
  <c r="AL484" i="74"/>
  <c r="AP484" i="74"/>
  <c r="AD484" i="74"/>
  <c r="AT484" i="74"/>
  <c r="G494" i="74"/>
  <c r="G490" i="74"/>
  <c r="G486" i="74"/>
  <c r="H493" i="74"/>
  <c r="H489" i="74"/>
  <c r="H485" i="74"/>
  <c r="H213" i="74"/>
  <c r="H209" i="74"/>
  <c r="H205" i="74"/>
  <c r="H201" i="74"/>
  <c r="H197" i="74"/>
  <c r="H193" i="74"/>
  <c r="H189" i="74"/>
  <c r="H185" i="74"/>
  <c r="H181" i="74"/>
  <c r="H177" i="74"/>
  <c r="H173" i="74"/>
  <c r="H169" i="74"/>
  <c r="H165" i="74"/>
  <c r="H161" i="74"/>
  <c r="H157" i="74"/>
  <c r="H153" i="74"/>
  <c r="H149" i="74"/>
  <c r="H145" i="74"/>
  <c r="H141" i="74"/>
  <c r="H137" i="74"/>
  <c r="H133" i="74"/>
  <c r="H129" i="74"/>
  <c r="H125" i="74"/>
  <c r="H121" i="74"/>
  <c r="H117" i="74"/>
  <c r="H113" i="74"/>
  <c r="H109" i="74"/>
  <c r="H105" i="74"/>
  <c r="H101" i="74"/>
  <c r="H97" i="74"/>
  <c r="H93" i="74"/>
  <c r="H89" i="74"/>
  <c r="H85" i="74"/>
  <c r="H81" i="74"/>
  <c r="H77" i="74"/>
  <c r="H73" i="74"/>
  <c r="H69" i="74"/>
  <c r="H65" i="74"/>
  <c r="H61" i="74"/>
  <c r="H57" i="74"/>
  <c r="H53" i="74"/>
  <c r="H49" i="74"/>
  <c r="H45" i="74"/>
  <c r="H41" i="74"/>
  <c r="H37" i="74"/>
  <c r="H33" i="74"/>
  <c r="H29" i="74"/>
  <c r="H25" i="74"/>
  <c r="H21" i="74"/>
  <c r="H17" i="74"/>
  <c r="L496" i="74"/>
  <c r="O495" i="74"/>
  <c r="K495" i="74"/>
  <c r="N494" i="74"/>
  <c r="J494" i="74"/>
  <c r="M493" i="74"/>
  <c r="I493" i="74"/>
  <c r="L492" i="74"/>
  <c r="O491" i="74"/>
  <c r="K491" i="74"/>
  <c r="N490" i="74"/>
  <c r="J490" i="74"/>
  <c r="M489" i="74"/>
  <c r="I489" i="74"/>
  <c r="L488" i="74"/>
  <c r="O487" i="74"/>
  <c r="K487" i="74"/>
  <c r="N486" i="74"/>
  <c r="J486" i="74"/>
  <c r="M485" i="74"/>
  <c r="I485" i="74"/>
  <c r="L484" i="74"/>
  <c r="Q493" i="74"/>
  <c r="Q489" i="74"/>
  <c r="Q485" i="74"/>
  <c r="U496" i="74"/>
  <c r="U495" i="74"/>
  <c r="U494" i="74"/>
  <c r="U492" i="74"/>
  <c r="U491" i="74"/>
  <c r="U490" i="74"/>
  <c r="U488" i="74"/>
  <c r="U487" i="74"/>
  <c r="U486" i="74"/>
  <c r="U484" i="74"/>
  <c r="AE216" i="74"/>
  <c r="AI216" i="74"/>
  <c r="AM216" i="74"/>
  <c r="AQ216" i="74"/>
  <c r="AU216" i="74"/>
  <c r="AF216" i="74"/>
  <c r="AJ216" i="74"/>
  <c r="AN216" i="74"/>
  <c r="AR216" i="74"/>
  <c r="AV216" i="74"/>
  <c r="AH216" i="74"/>
  <c r="AP216" i="74"/>
  <c r="AX216" i="74"/>
  <c r="AG216" i="74"/>
  <c r="AS216" i="74"/>
  <c r="AK216" i="74"/>
  <c r="AT216" i="74"/>
  <c r="AO216" i="74"/>
  <c r="AW216" i="74"/>
  <c r="AD216" i="74"/>
  <c r="AL216" i="74"/>
  <c r="S216" i="74"/>
  <c r="T216" i="74"/>
  <c r="U216" i="74"/>
  <c r="R216" i="74"/>
  <c r="AE212" i="74"/>
  <c r="AI212" i="74"/>
  <c r="AM212" i="74"/>
  <c r="AQ212" i="74"/>
  <c r="AU212" i="74"/>
  <c r="AF212" i="74"/>
  <c r="AJ212" i="74"/>
  <c r="AN212" i="74"/>
  <c r="AR212" i="74"/>
  <c r="AV212" i="74"/>
  <c r="AD212" i="74"/>
  <c r="AL212" i="74"/>
  <c r="AT212" i="74"/>
  <c r="AG212" i="74"/>
  <c r="AP212" i="74"/>
  <c r="AH212" i="74"/>
  <c r="AS212" i="74"/>
  <c r="AO212" i="74"/>
  <c r="AW212" i="74"/>
  <c r="AX212" i="74"/>
  <c r="AK212" i="74"/>
  <c r="S212" i="74"/>
  <c r="T212" i="74"/>
  <c r="U212" i="74"/>
  <c r="R212" i="74"/>
  <c r="AE208" i="74"/>
  <c r="AI208" i="74"/>
  <c r="AM208" i="74"/>
  <c r="AQ208" i="74"/>
  <c r="AU208" i="74"/>
  <c r="AF208" i="74"/>
  <c r="AJ208" i="74"/>
  <c r="AN208" i="74"/>
  <c r="AR208" i="74"/>
  <c r="AV208" i="74"/>
  <c r="AH208" i="74"/>
  <c r="AP208" i="74"/>
  <c r="AX208" i="74"/>
  <c r="AD208" i="74"/>
  <c r="AO208" i="74"/>
  <c r="AG208" i="74"/>
  <c r="AS208" i="74"/>
  <c r="AL208" i="74"/>
  <c r="AT208" i="74"/>
  <c r="AW208" i="74"/>
  <c r="AK208" i="74"/>
  <c r="S208" i="74"/>
  <c r="T208" i="74"/>
  <c r="U208" i="74"/>
  <c r="R208" i="74"/>
  <c r="AE204" i="74"/>
  <c r="AI204" i="74"/>
  <c r="AM204" i="74"/>
  <c r="AQ204" i="74"/>
  <c r="AU204" i="74"/>
  <c r="AF204" i="74"/>
  <c r="AJ204" i="74"/>
  <c r="AN204" i="74"/>
  <c r="AR204" i="74"/>
  <c r="AV204" i="74"/>
  <c r="AD204" i="74"/>
  <c r="AL204" i="74"/>
  <c r="AT204" i="74"/>
  <c r="AO204" i="74"/>
  <c r="AX204" i="74"/>
  <c r="AG204" i="74"/>
  <c r="AP204" i="74"/>
  <c r="AK204" i="74"/>
  <c r="AS204" i="74"/>
  <c r="AW204" i="74"/>
  <c r="AH204" i="74"/>
  <c r="S204" i="74"/>
  <c r="T204" i="74"/>
  <c r="U204" i="74"/>
  <c r="R204" i="74"/>
  <c r="AE200" i="74"/>
  <c r="AI200" i="74"/>
  <c r="AM200" i="74"/>
  <c r="AQ200" i="74"/>
  <c r="AU200" i="74"/>
  <c r="AF200" i="74"/>
  <c r="AJ200" i="74"/>
  <c r="AN200" i="74"/>
  <c r="AR200" i="74"/>
  <c r="AV200" i="74"/>
  <c r="AH200" i="74"/>
  <c r="AP200" i="74"/>
  <c r="AX200" i="74"/>
  <c r="AL200" i="74"/>
  <c r="AW200" i="74"/>
  <c r="AD200" i="74"/>
  <c r="AO200" i="74"/>
  <c r="AK200" i="74"/>
  <c r="AS200" i="74"/>
  <c r="AT200" i="74"/>
  <c r="AG200" i="74"/>
  <c r="S200" i="74"/>
  <c r="T200" i="74"/>
  <c r="U200" i="74"/>
  <c r="R200" i="74"/>
  <c r="AE196" i="74"/>
  <c r="AI196" i="74"/>
  <c r="AM196" i="74"/>
  <c r="AQ196" i="74"/>
  <c r="AU196" i="74"/>
  <c r="AF196" i="74"/>
  <c r="AJ196" i="74"/>
  <c r="AN196" i="74"/>
  <c r="AR196" i="74"/>
  <c r="AV196" i="74"/>
  <c r="AD196" i="74"/>
  <c r="AL196" i="74"/>
  <c r="AT196" i="74"/>
  <c r="AK196" i="74"/>
  <c r="AW196" i="74"/>
  <c r="AO196" i="74"/>
  <c r="AX196" i="74"/>
  <c r="AH196" i="74"/>
  <c r="AP196" i="74"/>
  <c r="AS196" i="74"/>
  <c r="AG196" i="74"/>
  <c r="S196" i="74"/>
  <c r="T196" i="74"/>
  <c r="U196" i="74"/>
  <c r="R196" i="74"/>
  <c r="AE192" i="74"/>
  <c r="AI192" i="74"/>
  <c r="AM192" i="74"/>
  <c r="AQ192" i="74"/>
  <c r="AU192" i="74"/>
  <c r="AF192" i="74"/>
  <c r="AJ192" i="74"/>
  <c r="AN192" i="74"/>
  <c r="AR192" i="74"/>
  <c r="AV192" i="74"/>
  <c r="AH192" i="74"/>
  <c r="AP192" i="74"/>
  <c r="AX192" i="74"/>
  <c r="AK192" i="74"/>
  <c r="AT192" i="74"/>
  <c r="AL192" i="74"/>
  <c r="AW192" i="74"/>
  <c r="AG192" i="74"/>
  <c r="AO192" i="74"/>
  <c r="AS192" i="74"/>
  <c r="AD192" i="74"/>
  <c r="S192" i="74"/>
  <c r="T192" i="74"/>
  <c r="U192" i="74"/>
  <c r="R192" i="74"/>
  <c r="AE188" i="74"/>
  <c r="AI188" i="74"/>
  <c r="AM188" i="74"/>
  <c r="AQ188" i="74"/>
  <c r="AU188" i="74"/>
  <c r="AF188" i="74"/>
  <c r="AJ188" i="74"/>
  <c r="AN188" i="74"/>
  <c r="AR188" i="74"/>
  <c r="AV188" i="74"/>
  <c r="AD188" i="74"/>
  <c r="AL188" i="74"/>
  <c r="AT188" i="74"/>
  <c r="AH188" i="74"/>
  <c r="AS188" i="74"/>
  <c r="AK188" i="74"/>
  <c r="AW188" i="74"/>
  <c r="AG188" i="74"/>
  <c r="AO188" i="74"/>
  <c r="AP188" i="74"/>
  <c r="AX188" i="74"/>
  <c r="S188" i="74"/>
  <c r="T188" i="74"/>
  <c r="U188" i="74"/>
  <c r="R188" i="74"/>
  <c r="AE184" i="74"/>
  <c r="AI184" i="74"/>
  <c r="AM184" i="74"/>
  <c r="AQ184" i="74"/>
  <c r="AU184" i="74"/>
  <c r="AF184" i="74"/>
  <c r="AJ184" i="74"/>
  <c r="AN184" i="74"/>
  <c r="AR184" i="74"/>
  <c r="AV184" i="74"/>
  <c r="AG184" i="74"/>
  <c r="AO184" i="74"/>
  <c r="AW184" i="74"/>
  <c r="AH184" i="74"/>
  <c r="AP184" i="74"/>
  <c r="AX184" i="74"/>
  <c r="AS184" i="74"/>
  <c r="AD184" i="74"/>
  <c r="AT184" i="74"/>
  <c r="AK184" i="74"/>
  <c r="AL184" i="74"/>
  <c r="S184" i="74"/>
  <c r="T184" i="74"/>
  <c r="U184" i="74"/>
  <c r="R184" i="74"/>
  <c r="AE180" i="74"/>
  <c r="AI180" i="74"/>
  <c r="AM180" i="74"/>
  <c r="AQ180" i="74"/>
  <c r="AU180" i="74"/>
  <c r="AF180" i="74"/>
  <c r="AJ180" i="74"/>
  <c r="AN180" i="74"/>
  <c r="AR180" i="74"/>
  <c r="AV180" i="74"/>
  <c r="AK180" i="74"/>
  <c r="AS180" i="74"/>
  <c r="AD180" i="74"/>
  <c r="AL180" i="74"/>
  <c r="AT180" i="74"/>
  <c r="AG180" i="74"/>
  <c r="AW180" i="74"/>
  <c r="AH180" i="74"/>
  <c r="AX180" i="74"/>
  <c r="AO180" i="74"/>
  <c r="AP180" i="74"/>
  <c r="S180" i="74"/>
  <c r="T180" i="74"/>
  <c r="U180" i="74"/>
  <c r="R180" i="74"/>
  <c r="AE176" i="74"/>
  <c r="AI176" i="74"/>
  <c r="AM176" i="74"/>
  <c r="AQ176" i="74"/>
  <c r="AU176" i="74"/>
  <c r="AF176" i="74"/>
  <c r="AJ176" i="74"/>
  <c r="AN176" i="74"/>
  <c r="AR176" i="74"/>
  <c r="AV176" i="74"/>
  <c r="AG176" i="74"/>
  <c r="AO176" i="74"/>
  <c r="AW176" i="74"/>
  <c r="AH176" i="74"/>
  <c r="AP176" i="74"/>
  <c r="AX176" i="74"/>
  <c r="AK176" i="74"/>
  <c r="AL176" i="74"/>
  <c r="AS176" i="74"/>
  <c r="AT176" i="74"/>
  <c r="AD176" i="74"/>
  <c r="S176" i="74"/>
  <c r="T176" i="74"/>
  <c r="U176" i="74"/>
  <c r="R176" i="74"/>
  <c r="AE172" i="74"/>
  <c r="AI172" i="74"/>
  <c r="AM172" i="74"/>
  <c r="AQ172" i="74"/>
  <c r="AU172" i="74"/>
  <c r="AF172" i="74"/>
  <c r="AJ172" i="74"/>
  <c r="AN172" i="74"/>
  <c r="AR172" i="74"/>
  <c r="AV172" i="74"/>
  <c r="AK172" i="74"/>
  <c r="AS172" i="74"/>
  <c r="AD172" i="74"/>
  <c r="AL172" i="74"/>
  <c r="AT172" i="74"/>
  <c r="AO172" i="74"/>
  <c r="AP172" i="74"/>
  <c r="AG172" i="74"/>
  <c r="AW172" i="74"/>
  <c r="AH172" i="74"/>
  <c r="AX172" i="74"/>
  <c r="S172" i="74"/>
  <c r="T172" i="74"/>
  <c r="U172" i="74"/>
  <c r="R172" i="74"/>
  <c r="AE168" i="74"/>
  <c r="AI168" i="74"/>
  <c r="AM168" i="74"/>
  <c r="AQ168" i="74"/>
  <c r="AU168" i="74"/>
  <c r="AF168" i="74"/>
  <c r="AJ168" i="74"/>
  <c r="AN168" i="74"/>
  <c r="AR168" i="74"/>
  <c r="AV168" i="74"/>
  <c r="AG168" i="74"/>
  <c r="AO168" i="74"/>
  <c r="AW168" i="74"/>
  <c r="AH168" i="74"/>
  <c r="AP168" i="74"/>
  <c r="AX168" i="74"/>
  <c r="AS168" i="74"/>
  <c r="AD168" i="74"/>
  <c r="AT168" i="74"/>
  <c r="AK168" i="74"/>
  <c r="AL168" i="74"/>
  <c r="S168" i="74"/>
  <c r="T168" i="74"/>
  <c r="U168" i="74"/>
  <c r="R168" i="74"/>
  <c r="AE164" i="74"/>
  <c r="AI164" i="74"/>
  <c r="AM164" i="74"/>
  <c r="AQ164" i="74"/>
  <c r="AU164" i="74"/>
  <c r="AF164" i="74"/>
  <c r="AJ164" i="74"/>
  <c r="AN164" i="74"/>
  <c r="AR164" i="74"/>
  <c r="AV164" i="74"/>
  <c r="AK164" i="74"/>
  <c r="AS164" i="74"/>
  <c r="AD164" i="74"/>
  <c r="AL164" i="74"/>
  <c r="AT164" i="74"/>
  <c r="AG164" i="74"/>
  <c r="AW164" i="74"/>
  <c r="AH164" i="74"/>
  <c r="AX164" i="74"/>
  <c r="AO164" i="74"/>
  <c r="AP164" i="74"/>
  <c r="S164" i="74"/>
  <c r="T164" i="74"/>
  <c r="U164" i="74"/>
  <c r="R164" i="74"/>
  <c r="AE160" i="74"/>
  <c r="AI160" i="74"/>
  <c r="AM160" i="74"/>
  <c r="AQ160" i="74"/>
  <c r="AU160" i="74"/>
  <c r="AF160" i="74"/>
  <c r="AJ160" i="74"/>
  <c r="AN160" i="74"/>
  <c r="AR160" i="74"/>
  <c r="AV160" i="74"/>
  <c r="AG160" i="74"/>
  <c r="AO160" i="74"/>
  <c r="AW160" i="74"/>
  <c r="AH160" i="74"/>
  <c r="AP160" i="74"/>
  <c r="AX160" i="74"/>
  <c r="AK160" i="74"/>
  <c r="AL160" i="74"/>
  <c r="AS160" i="74"/>
  <c r="AD160" i="74"/>
  <c r="AT160" i="74"/>
  <c r="S160" i="74"/>
  <c r="T160" i="74"/>
  <c r="U160" i="74"/>
  <c r="R160" i="74"/>
  <c r="AE156" i="74"/>
  <c r="AI156" i="74"/>
  <c r="AM156" i="74"/>
  <c r="AQ156" i="74"/>
  <c r="AU156" i="74"/>
  <c r="AF156" i="74"/>
  <c r="AJ156" i="74"/>
  <c r="AN156" i="74"/>
  <c r="AR156" i="74"/>
  <c r="AV156" i="74"/>
  <c r="AK156" i="74"/>
  <c r="AS156" i="74"/>
  <c r="AD156" i="74"/>
  <c r="AL156" i="74"/>
  <c r="AT156" i="74"/>
  <c r="AO156" i="74"/>
  <c r="AP156" i="74"/>
  <c r="AG156" i="74"/>
  <c r="AW156" i="74"/>
  <c r="AH156" i="74"/>
  <c r="AX156" i="74"/>
  <c r="S156" i="74"/>
  <c r="T156" i="74"/>
  <c r="U156" i="74"/>
  <c r="R156" i="74"/>
  <c r="AG152" i="74"/>
  <c r="AK152" i="74"/>
  <c r="AO152" i="74"/>
  <c r="AS152" i="74"/>
  <c r="AD152" i="74"/>
  <c r="AH152" i="74"/>
  <c r="AL152" i="74"/>
  <c r="AP152" i="74"/>
  <c r="AT152" i="74"/>
  <c r="AE152" i="74"/>
  <c r="AM152" i="74"/>
  <c r="AU152" i="74"/>
  <c r="AF152" i="74"/>
  <c r="AN152" i="74"/>
  <c r="AV152" i="74"/>
  <c r="AI152" i="74"/>
  <c r="AW152" i="74"/>
  <c r="AJ152" i="74"/>
  <c r="AX152" i="74"/>
  <c r="AQ152" i="74"/>
  <c r="AR152" i="74"/>
  <c r="S152" i="74"/>
  <c r="T152" i="74"/>
  <c r="U152" i="74"/>
  <c r="R152" i="74"/>
  <c r="AG148" i="74"/>
  <c r="AK148" i="74"/>
  <c r="AO148" i="74"/>
  <c r="AS148" i="74"/>
  <c r="AW148" i="74"/>
  <c r="AD148" i="74"/>
  <c r="AH148" i="74"/>
  <c r="AL148" i="74"/>
  <c r="AP148" i="74"/>
  <c r="AT148" i="74"/>
  <c r="AX148" i="74"/>
  <c r="AI148" i="74"/>
  <c r="AQ148" i="74"/>
  <c r="AJ148" i="74"/>
  <c r="AR148" i="74"/>
  <c r="AM148" i="74"/>
  <c r="AN148" i="74"/>
  <c r="AE148" i="74"/>
  <c r="AF148" i="74"/>
  <c r="AU148" i="74"/>
  <c r="AV148" i="74"/>
  <c r="S148" i="74"/>
  <c r="T148" i="74"/>
  <c r="U148" i="74"/>
  <c r="R148" i="74"/>
  <c r="AG144" i="74"/>
  <c r="AK144" i="74"/>
  <c r="AO144" i="74"/>
  <c r="AS144" i="74"/>
  <c r="AW144" i="74"/>
  <c r="AD144" i="74"/>
  <c r="AH144" i="74"/>
  <c r="AL144" i="74"/>
  <c r="AP144" i="74"/>
  <c r="AT144" i="74"/>
  <c r="AX144" i="74"/>
  <c r="AE144" i="74"/>
  <c r="AM144" i="74"/>
  <c r="AU144" i="74"/>
  <c r="AF144" i="74"/>
  <c r="AN144" i="74"/>
  <c r="AV144" i="74"/>
  <c r="AQ144" i="74"/>
  <c r="AR144" i="74"/>
  <c r="AI144" i="74"/>
  <c r="AJ144" i="74"/>
  <c r="S144" i="74"/>
  <c r="T144" i="74"/>
  <c r="U144" i="74"/>
  <c r="R144" i="74"/>
  <c r="AG140" i="74"/>
  <c r="AK140" i="74"/>
  <c r="AO140" i="74"/>
  <c r="AS140" i="74"/>
  <c r="AW140" i="74"/>
  <c r="AD140" i="74"/>
  <c r="AH140" i="74"/>
  <c r="AL140" i="74"/>
  <c r="AP140" i="74"/>
  <c r="AT140" i="74"/>
  <c r="AX140" i="74"/>
  <c r="AI140" i="74"/>
  <c r="AQ140" i="74"/>
  <c r="AJ140" i="74"/>
  <c r="AR140" i="74"/>
  <c r="AE140" i="74"/>
  <c r="AU140" i="74"/>
  <c r="AF140" i="74"/>
  <c r="AV140" i="74"/>
  <c r="AM140" i="74"/>
  <c r="AN140" i="74"/>
  <c r="S140" i="74"/>
  <c r="T140" i="74"/>
  <c r="U140" i="74"/>
  <c r="R140" i="74"/>
  <c r="AG136" i="74"/>
  <c r="AK136" i="74"/>
  <c r="AO136" i="74"/>
  <c r="AS136" i="74"/>
  <c r="AW136" i="74"/>
  <c r="AD136" i="74"/>
  <c r="AH136" i="74"/>
  <c r="AL136" i="74"/>
  <c r="AP136" i="74"/>
  <c r="AT136" i="74"/>
  <c r="AX136" i="74"/>
  <c r="AE136" i="74"/>
  <c r="AM136" i="74"/>
  <c r="AU136" i="74"/>
  <c r="AF136" i="74"/>
  <c r="AN136" i="74"/>
  <c r="AV136" i="74"/>
  <c r="AI136" i="74"/>
  <c r="AJ136" i="74"/>
  <c r="AQ136" i="74"/>
  <c r="AR136" i="74"/>
  <c r="S136" i="74"/>
  <c r="T136" i="74"/>
  <c r="U136" i="74"/>
  <c r="R136" i="74"/>
  <c r="AG132" i="74"/>
  <c r="AK132" i="74"/>
  <c r="AO132" i="74"/>
  <c r="AS132" i="74"/>
  <c r="AW132" i="74"/>
  <c r="AD132" i="74"/>
  <c r="AH132" i="74"/>
  <c r="AL132" i="74"/>
  <c r="AP132" i="74"/>
  <c r="AT132" i="74"/>
  <c r="AX132" i="74"/>
  <c r="AI132" i="74"/>
  <c r="AQ132" i="74"/>
  <c r="AJ132" i="74"/>
  <c r="AR132" i="74"/>
  <c r="AM132" i="74"/>
  <c r="AN132" i="74"/>
  <c r="AU132" i="74"/>
  <c r="AV132" i="74"/>
  <c r="AE132" i="74"/>
  <c r="AF132" i="74"/>
  <c r="S132" i="74"/>
  <c r="T132" i="74"/>
  <c r="U132" i="74"/>
  <c r="R132" i="74"/>
  <c r="AG128" i="74"/>
  <c r="AK128" i="74"/>
  <c r="AO128" i="74"/>
  <c r="AS128" i="74"/>
  <c r="AW128" i="74"/>
  <c r="AD128" i="74"/>
  <c r="AH128" i="74"/>
  <c r="AL128" i="74"/>
  <c r="AP128" i="74"/>
  <c r="AT128" i="74"/>
  <c r="AX128" i="74"/>
  <c r="AE128" i="74"/>
  <c r="AM128" i="74"/>
  <c r="AU128" i="74"/>
  <c r="AF128" i="74"/>
  <c r="AN128" i="74"/>
  <c r="AV128" i="74"/>
  <c r="AQ128" i="74"/>
  <c r="AR128" i="74"/>
  <c r="AI128" i="74"/>
  <c r="AJ128" i="74"/>
  <c r="S128" i="74"/>
  <c r="T128" i="74"/>
  <c r="U128" i="74"/>
  <c r="R128" i="74"/>
  <c r="AG124" i="74"/>
  <c r="AK124" i="74"/>
  <c r="AO124" i="74"/>
  <c r="AS124" i="74"/>
  <c r="AW124" i="74"/>
  <c r="AE124" i="74"/>
  <c r="AJ124" i="74"/>
  <c r="AP124" i="74"/>
  <c r="AU124" i="74"/>
  <c r="AF124" i="74"/>
  <c r="AL124" i="74"/>
  <c r="AQ124" i="74"/>
  <c r="AV124" i="74"/>
  <c r="AH124" i="74"/>
  <c r="AR124" i="74"/>
  <c r="AI124" i="74"/>
  <c r="AT124" i="74"/>
  <c r="AX124" i="74"/>
  <c r="AD124" i="74"/>
  <c r="AM124" i="74"/>
  <c r="AN124" i="74"/>
  <c r="S124" i="74"/>
  <c r="T124" i="74"/>
  <c r="U124" i="74"/>
  <c r="R124" i="74"/>
  <c r="AG120" i="74"/>
  <c r="AK120" i="74"/>
  <c r="AO120" i="74"/>
  <c r="AS120" i="74"/>
  <c r="AW120" i="74"/>
  <c r="AD120" i="74"/>
  <c r="AI120" i="74"/>
  <c r="AN120" i="74"/>
  <c r="AT120" i="74"/>
  <c r="AE120" i="74"/>
  <c r="AJ120" i="74"/>
  <c r="AP120" i="74"/>
  <c r="AU120" i="74"/>
  <c r="AF120" i="74"/>
  <c r="AQ120" i="74"/>
  <c r="AH120" i="74"/>
  <c r="AR120" i="74"/>
  <c r="AV120" i="74"/>
  <c r="AX120" i="74"/>
  <c r="AL120" i="74"/>
  <c r="AM120" i="74"/>
  <c r="S120" i="74"/>
  <c r="T120" i="74"/>
  <c r="U120" i="74"/>
  <c r="R120" i="74"/>
  <c r="AG116" i="74"/>
  <c r="AK116" i="74"/>
  <c r="AO116" i="74"/>
  <c r="AS116" i="74"/>
  <c r="AW116" i="74"/>
  <c r="AH116" i="74"/>
  <c r="AM116" i="74"/>
  <c r="AR116" i="74"/>
  <c r="AX116" i="74"/>
  <c r="AD116" i="74"/>
  <c r="AI116" i="74"/>
  <c r="AN116" i="74"/>
  <c r="AT116" i="74"/>
  <c r="AE116" i="74"/>
  <c r="AP116" i="74"/>
  <c r="AF116" i="74"/>
  <c r="AQ116" i="74"/>
  <c r="AU116" i="74"/>
  <c r="AV116" i="74"/>
  <c r="AJ116" i="74"/>
  <c r="AL116" i="74"/>
  <c r="S116" i="74"/>
  <c r="T116" i="74"/>
  <c r="U116" i="74"/>
  <c r="R116" i="74"/>
  <c r="AG112" i="74"/>
  <c r="AK112" i="74"/>
  <c r="AO112" i="74"/>
  <c r="AS112" i="74"/>
  <c r="AW112" i="74"/>
  <c r="AF112" i="74"/>
  <c r="AL112" i="74"/>
  <c r="AQ112" i="74"/>
  <c r="AV112" i="74"/>
  <c r="AH112" i="74"/>
  <c r="AM112" i="74"/>
  <c r="AR112" i="74"/>
  <c r="AX112" i="74"/>
  <c r="AD112" i="74"/>
  <c r="AN112" i="74"/>
  <c r="AE112" i="74"/>
  <c r="AP112" i="74"/>
  <c r="AT112" i="74"/>
  <c r="AU112" i="74"/>
  <c r="AI112" i="74"/>
  <c r="AJ112" i="74"/>
  <c r="S112" i="74"/>
  <c r="T112" i="74"/>
  <c r="U112" i="74"/>
  <c r="R112" i="74"/>
  <c r="AG108" i="74"/>
  <c r="AK108" i="74"/>
  <c r="AO108" i="74"/>
  <c r="AS108" i="74"/>
  <c r="AW108" i="74"/>
  <c r="AE108" i="74"/>
  <c r="AJ108" i="74"/>
  <c r="AP108" i="74"/>
  <c r="AU108" i="74"/>
  <c r="AF108" i="74"/>
  <c r="AL108" i="74"/>
  <c r="AQ108" i="74"/>
  <c r="AV108" i="74"/>
  <c r="AM108" i="74"/>
  <c r="AX108" i="74"/>
  <c r="AD108" i="74"/>
  <c r="AN108" i="74"/>
  <c r="AR108" i="74"/>
  <c r="AT108" i="74"/>
  <c r="AH108" i="74"/>
  <c r="AI108" i="74"/>
  <c r="S108" i="74"/>
  <c r="T108" i="74"/>
  <c r="U108" i="74"/>
  <c r="R108" i="74"/>
  <c r="AG104" i="74"/>
  <c r="AK104" i="74"/>
  <c r="AO104" i="74"/>
  <c r="AS104" i="74"/>
  <c r="AW104" i="74"/>
  <c r="AD104" i="74"/>
  <c r="AI104" i="74"/>
  <c r="AN104" i="74"/>
  <c r="AT104" i="74"/>
  <c r="AE104" i="74"/>
  <c r="AJ104" i="74"/>
  <c r="AP104" i="74"/>
  <c r="AU104" i="74"/>
  <c r="AL104" i="74"/>
  <c r="AV104" i="74"/>
  <c r="AM104" i="74"/>
  <c r="AX104" i="74"/>
  <c r="AQ104" i="74"/>
  <c r="AR104" i="74"/>
  <c r="AF104" i="74"/>
  <c r="AH104" i="74"/>
  <c r="S104" i="74"/>
  <c r="T104" i="74"/>
  <c r="U104" i="74"/>
  <c r="R104" i="74"/>
  <c r="AG100" i="74"/>
  <c r="AK100" i="74"/>
  <c r="AO100" i="74"/>
  <c r="AS100" i="74"/>
  <c r="AW100" i="74"/>
  <c r="AH100" i="74"/>
  <c r="AM100" i="74"/>
  <c r="AR100" i="74"/>
  <c r="AX100" i="74"/>
  <c r="AD100" i="74"/>
  <c r="AI100" i="74"/>
  <c r="AN100" i="74"/>
  <c r="AT100" i="74"/>
  <c r="AJ100" i="74"/>
  <c r="AU100" i="74"/>
  <c r="AL100" i="74"/>
  <c r="AV100" i="74"/>
  <c r="AP100" i="74"/>
  <c r="AQ100" i="74"/>
  <c r="AE100" i="74"/>
  <c r="AF100" i="74"/>
  <c r="S100" i="74"/>
  <c r="T100" i="74"/>
  <c r="U100" i="74"/>
  <c r="R100" i="74"/>
  <c r="AF96" i="74"/>
  <c r="AJ96" i="74"/>
  <c r="AN96" i="74"/>
  <c r="AR96" i="74"/>
  <c r="AV96" i="74"/>
  <c r="AG96" i="74"/>
  <c r="AK96" i="74"/>
  <c r="AO96" i="74"/>
  <c r="AS96" i="74"/>
  <c r="AW96" i="74"/>
  <c r="AH96" i="74"/>
  <c r="AP96" i="74"/>
  <c r="AX96" i="74"/>
  <c r="AI96" i="74"/>
  <c r="AQ96" i="74"/>
  <c r="AL96" i="74"/>
  <c r="AM96" i="74"/>
  <c r="AT96" i="74"/>
  <c r="AU96" i="74"/>
  <c r="AD96" i="74"/>
  <c r="AE96" i="74"/>
  <c r="S96" i="74"/>
  <c r="T96" i="74"/>
  <c r="U96" i="74"/>
  <c r="R96" i="74"/>
  <c r="AF92" i="74"/>
  <c r="AJ92" i="74"/>
  <c r="AN92" i="74"/>
  <c r="AR92" i="74"/>
  <c r="AV92" i="74"/>
  <c r="AG92" i="74"/>
  <c r="AK92" i="74"/>
  <c r="AO92" i="74"/>
  <c r="AS92" i="74"/>
  <c r="AW92" i="74"/>
  <c r="AD92" i="74"/>
  <c r="AL92" i="74"/>
  <c r="AT92" i="74"/>
  <c r="AE92" i="74"/>
  <c r="AM92" i="74"/>
  <c r="AU92" i="74"/>
  <c r="AP92" i="74"/>
  <c r="AQ92" i="74"/>
  <c r="AH92" i="74"/>
  <c r="AI92" i="74"/>
  <c r="AX92" i="74"/>
  <c r="S92" i="74"/>
  <c r="T92" i="74"/>
  <c r="U92" i="74"/>
  <c r="R92" i="74"/>
  <c r="AF88" i="74"/>
  <c r="AJ88" i="74"/>
  <c r="AN88" i="74"/>
  <c r="AR88" i="74"/>
  <c r="AV88" i="74"/>
  <c r="AG88" i="74"/>
  <c r="AK88" i="74"/>
  <c r="AO88" i="74"/>
  <c r="AS88" i="74"/>
  <c r="AW88" i="74"/>
  <c r="AH88" i="74"/>
  <c r="AP88" i="74"/>
  <c r="AX88" i="74"/>
  <c r="AI88" i="74"/>
  <c r="AQ88" i="74"/>
  <c r="AD88" i="74"/>
  <c r="AT88" i="74"/>
  <c r="AE88" i="74"/>
  <c r="AU88" i="74"/>
  <c r="AL88" i="74"/>
  <c r="AM88" i="74"/>
  <c r="S88" i="74"/>
  <c r="T88" i="74"/>
  <c r="U88" i="74"/>
  <c r="R88" i="74"/>
  <c r="AF84" i="74"/>
  <c r="AJ84" i="74"/>
  <c r="AN84" i="74"/>
  <c r="AR84" i="74"/>
  <c r="AV84" i="74"/>
  <c r="AG84" i="74"/>
  <c r="AK84" i="74"/>
  <c r="AO84" i="74"/>
  <c r="AS84" i="74"/>
  <c r="AW84" i="74"/>
  <c r="AD84" i="74"/>
  <c r="AL84" i="74"/>
  <c r="AT84" i="74"/>
  <c r="AE84" i="74"/>
  <c r="AM84" i="74"/>
  <c r="AU84" i="74"/>
  <c r="AH84" i="74"/>
  <c r="AX84" i="74"/>
  <c r="AI84" i="74"/>
  <c r="AP84" i="74"/>
  <c r="AQ84" i="74"/>
  <c r="S84" i="74"/>
  <c r="T84" i="74"/>
  <c r="U84" i="74"/>
  <c r="R84" i="74"/>
  <c r="AF80" i="74"/>
  <c r="AJ80" i="74"/>
  <c r="AN80" i="74"/>
  <c r="AR80" i="74"/>
  <c r="AV80" i="74"/>
  <c r="AG80" i="74"/>
  <c r="AK80" i="74"/>
  <c r="AO80" i="74"/>
  <c r="AS80" i="74"/>
  <c r="AW80" i="74"/>
  <c r="AH80" i="74"/>
  <c r="AP80" i="74"/>
  <c r="AX80" i="74"/>
  <c r="AI80" i="74"/>
  <c r="AQ80" i="74"/>
  <c r="AL80" i="74"/>
  <c r="AM80" i="74"/>
  <c r="AD80" i="74"/>
  <c r="AE80" i="74"/>
  <c r="AT80" i="74"/>
  <c r="AU80" i="74"/>
  <c r="S80" i="74"/>
  <c r="T80" i="74"/>
  <c r="U80" i="74"/>
  <c r="R80" i="74"/>
  <c r="AE76" i="74"/>
  <c r="AI76" i="74"/>
  <c r="AM76" i="74"/>
  <c r="AQ76" i="74"/>
  <c r="AU76" i="74"/>
  <c r="AF76" i="74"/>
  <c r="AJ76" i="74"/>
  <c r="AN76" i="74"/>
  <c r="AR76" i="74"/>
  <c r="AV76" i="74"/>
  <c r="AG76" i="74"/>
  <c r="AO76" i="74"/>
  <c r="AW76" i="74"/>
  <c r="AH76" i="74"/>
  <c r="AP76" i="74"/>
  <c r="AX76" i="74"/>
  <c r="AK76" i="74"/>
  <c r="AL76" i="74"/>
  <c r="AD76" i="74"/>
  <c r="AS76" i="74"/>
  <c r="AT76" i="74"/>
  <c r="S76" i="74"/>
  <c r="T76" i="74"/>
  <c r="U76" i="74"/>
  <c r="R76" i="74"/>
  <c r="AE72" i="74"/>
  <c r="AI72" i="74"/>
  <c r="AM72" i="74"/>
  <c r="AQ72" i="74"/>
  <c r="AU72" i="74"/>
  <c r="AF72" i="74"/>
  <c r="AJ72" i="74"/>
  <c r="AN72" i="74"/>
  <c r="AR72" i="74"/>
  <c r="AV72" i="74"/>
  <c r="AK72" i="74"/>
  <c r="AS72" i="74"/>
  <c r="AD72" i="74"/>
  <c r="AL72" i="74"/>
  <c r="AT72" i="74"/>
  <c r="AO72" i="74"/>
  <c r="AP72" i="74"/>
  <c r="AW72" i="74"/>
  <c r="AX72" i="74"/>
  <c r="AG72" i="74"/>
  <c r="AH72" i="74"/>
  <c r="S72" i="74"/>
  <c r="T72" i="74"/>
  <c r="U72" i="74"/>
  <c r="R72" i="74"/>
  <c r="AE68" i="74"/>
  <c r="AI68" i="74"/>
  <c r="AM68" i="74"/>
  <c r="AQ68" i="74"/>
  <c r="AU68" i="74"/>
  <c r="AF68" i="74"/>
  <c r="AJ68" i="74"/>
  <c r="AN68" i="74"/>
  <c r="AR68" i="74"/>
  <c r="AV68" i="74"/>
  <c r="AG68" i="74"/>
  <c r="AO68" i="74"/>
  <c r="AW68" i="74"/>
  <c r="AH68" i="74"/>
  <c r="AP68" i="74"/>
  <c r="AX68" i="74"/>
  <c r="AS68" i="74"/>
  <c r="AD68" i="74"/>
  <c r="AT68" i="74"/>
  <c r="AK68" i="74"/>
  <c r="AL68" i="74"/>
  <c r="S68" i="74"/>
  <c r="T68" i="74"/>
  <c r="U68" i="74"/>
  <c r="R68" i="74"/>
  <c r="AE64" i="74"/>
  <c r="AI64" i="74"/>
  <c r="AM64" i="74"/>
  <c r="AQ64" i="74"/>
  <c r="AU64" i="74"/>
  <c r="AF64" i="74"/>
  <c r="AJ64" i="74"/>
  <c r="AN64" i="74"/>
  <c r="AR64" i="74"/>
  <c r="AV64" i="74"/>
  <c r="AK64" i="74"/>
  <c r="AS64" i="74"/>
  <c r="AD64" i="74"/>
  <c r="AL64" i="74"/>
  <c r="AT64" i="74"/>
  <c r="AG64" i="74"/>
  <c r="AW64" i="74"/>
  <c r="AH64" i="74"/>
  <c r="AX64" i="74"/>
  <c r="AO64" i="74"/>
  <c r="AP64" i="74"/>
  <c r="S64" i="74"/>
  <c r="T64" i="74"/>
  <c r="U64" i="74"/>
  <c r="R64" i="74"/>
  <c r="AE60" i="74"/>
  <c r="AI60" i="74"/>
  <c r="AM60" i="74"/>
  <c r="AQ60" i="74"/>
  <c r="AU60" i="74"/>
  <c r="AF60" i="74"/>
  <c r="AJ60" i="74"/>
  <c r="AN60" i="74"/>
  <c r="AR60" i="74"/>
  <c r="AV60" i="74"/>
  <c r="AK60" i="74"/>
  <c r="AS60" i="74"/>
  <c r="AD60" i="74"/>
  <c r="AL60" i="74"/>
  <c r="AT60" i="74"/>
  <c r="AG60" i="74"/>
  <c r="AW60" i="74"/>
  <c r="AH60" i="74"/>
  <c r="AX60" i="74"/>
  <c r="AO60" i="74"/>
  <c r="AP60" i="74"/>
  <c r="S60" i="74"/>
  <c r="T60" i="74"/>
  <c r="U60" i="74"/>
  <c r="R60" i="74"/>
  <c r="AE56" i="74"/>
  <c r="AI56" i="74"/>
  <c r="AM56" i="74"/>
  <c r="AQ56" i="74"/>
  <c r="AU56" i="74"/>
  <c r="AF56" i="74"/>
  <c r="AJ56" i="74"/>
  <c r="AN56" i="74"/>
  <c r="AR56" i="74"/>
  <c r="AV56" i="74"/>
  <c r="AG56" i="74"/>
  <c r="AO56" i="74"/>
  <c r="AW56" i="74"/>
  <c r="AH56" i="74"/>
  <c r="AP56" i="74"/>
  <c r="AX56" i="74"/>
  <c r="AK56" i="74"/>
  <c r="AL56" i="74"/>
  <c r="AS56" i="74"/>
  <c r="AT56" i="74"/>
  <c r="AD56" i="74"/>
  <c r="S56" i="74"/>
  <c r="T56" i="74"/>
  <c r="U56" i="74"/>
  <c r="R56" i="74"/>
  <c r="AE52" i="74"/>
  <c r="AI52" i="74"/>
  <c r="AM52" i="74"/>
  <c r="AQ52" i="74"/>
  <c r="AU52" i="74"/>
  <c r="AF52" i="74"/>
  <c r="AJ52" i="74"/>
  <c r="AN52" i="74"/>
  <c r="AR52" i="74"/>
  <c r="AV52" i="74"/>
  <c r="AK52" i="74"/>
  <c r="AS52" i="74"/>
  <c r="AD52" i="74"/>
  <c r="AL52" i="74"/>
  <c r="AT52" i="74"/>
  <c r="AO52" i="74"/>
  <c r="AP52" i="74"/>
  <c r="AG52" i="74"/>
  <c r="AH52" i="74"/>
  <c r="AW52" i="74"/>
  <c r="AX52" i="74"/>
  <c r="S52" i="74"/>
  <c r="T52" i="74"/>
  <c r="U52" i="74"/>
  <c r="R52" i="74"/>
  <c r="AE48" i="74"/>
  <c r="AI48" i="74"/>
  <c r="AM48" i="74"/>
  <c r="AQ48" i="74"/>
  <c r="AU48" i="74"/>
  <c r="AF48" i="74"/>
  <c r="AJ48" i="74"/>
  <c r="AN48" i="74"/>
  <c r="AR48" i="74"/>
  <c r="AV48" i="74"/>
  <c r="AG48" i="74"/>
  <c r="AO48" i="74"/>
  <c r="AW48" i="74"/>
  <c r="AH48" i="74"/>
  <c r="AP48" i="74"/>
  <c r="AX48" i="74"/>
  <c r="AS48" i="74"/>
  <c r="AD48" i="74"/>
  <c r="AT48" i="74"/>
  <c r="AK48" i="74"/>
  <c r="AL48" i="74"/>
  <c r="S48" i="74"/>
  <c r="T48" i="74"/>
  <c r="U48" i="74"/>
  <c r="R48" i="74"/>
  <c r="AE44" i="74"/>
  <c r="AI44" i="74"/>
  <c r="AM44" i="74"/>
  <c r="AQ44" i="74"/>
  <c r="AU44" i="74"/>
  <c r="AF44" i="74"/>
  <c r="AJ44" i="74"/>
  <c r="AN44" i="74"/>
  <c r="AR44" i="74"/>
  <c r="AV44" i="74"/>
  <c r="AK44" i="74"/>
  <c r="AS44" i="74"/>
  <c r="AD44" i="74"/>
  <c r="AL44" i="74"/>
  <c r="AT44" i="74"/>
  <c r="AG44" i="74"/>
  <c r="AW44" i="74"/>
  <c r="AH44" i="74"/>
  <c r="AX44" i="74"/>
  <c r="AO44" i="74"/>
  <c r="AP44" i="74"/>
  <c r="S44" i="74"/>
  <c r="T44" i="74"/>
  <c r="U44" i="74"/>
  <c r="R44" i="74"/>
  <c r="AE40" i="74"/>
  <c r="AI40" i="74"/>
  <c r="AM40" i="74"/>
  <c r="AQ40" i="74"/>
  <c r="AU40" i="74"/>
  <c r="AF40" i="74"/>
  <c r="AJ40" i="74"/>
  <c r="AN40" i="74"/>
  <c r="AR40" i="74"/>
  <c r="AV40" i="74"/>
  <c r="AG40" i="74"/>
  <c r="AO40" i="74"/>
  <c r="AW40" i="74"/>
  <c r="AH40" i="74"/>
  <c r="AP40" i="74"/>
  <c r="AX40" i="74"/>
  <c r="AK40" i="74"/>
  <c r="AL40" i="74"/>
  <c r="AD40" i="74"/>
  <c r="AS40" i="74"/>
  <c r="AT40" i="74"/>
  <c r="S40" i="74"/>
  <c r="T40" i="74"/>
  <c r="U40" i="74"/>
  <c r="R40" i="74"/>
  <c r="AF36" i="74"/>
  <c r="AJ36" i="74"/>
  <c r="AN36" i="74"/>
  <c r="AR36" i="74"/>
  <c r="AV36" i="74"/>
  <c r="AG36" i="74"/>
  <c r="AK36" i="74"/>
  <c r="AO36" i="74"/>
  <c r="AS36" i="74"/>
  <c r="AW36" i="74"/>
  <c r="AH36" i="74"/>
  <c r="AP36" i="74"/>
  <c r="AX36" i="74"/>
  <c r="AI36" i="74"/>
  <c r="AQ36" i="74"/>
  <c r="AD36" i="74"/>
  <c r="AT36" i="74"/>
  <c r="AE36" i="74"/>
  <c r="AU36" i="74"/>
  <c r="AL36" i="74"/>
  <c r="AM36" i="74"/>
  <c r="S36" i="74"/>
  <c r="T36" i="74"/>
  <c r="U36" i="74"/>
  <c r="R36" i="74"/>
  <c r="AF32" i="74"/>
  <c r="AJ32" i="74"/>
  <c r="AN32" i="74"/>
  <c r="AR32" i="74"/>
  <c r="AV32" i="74"/>
  <c r="AG32" i="74"/>
  <c r="AK32" i="74"/>
  <c r="AO32" i="74"/>
  <c r="AS32" i="74"/>
  <c r="AW32" i="74"/>
  <c r="AD32" i="74"/>
  <c r="AL32" i="74"/>
  <c r="AT32" i="74"/>
  <c r="AE32" i="74"/>
  <c r="AM32" i="74"/>
  <c r="AU32" i="74"/>
  <c r="AH32" i="74"/>
  <c r="AX32" i="74"/>
  <c r="AI32" i="74"/>
  <c r="AP32" i="74"/>
  <c r="AQ32" i="74"/>
  <c r="S32" i="74"/>
  <c r="T32" i="74"/>
  <c r="U32" i="74"/>
  <c r="R32" i="74"/>
  <c r="AD28" i="74"/>
  <c r="AH28" i="74"/>
  <c r="AL28" i="74"/>
  <c r="AP28" i="74"/>
  <c r="AT28" i="74"/>
  <c r="AX28" i="74"/>
  <c r="AE28" i="74"/>
  <c r="AI28" i="74"/>
  <c r="AM28" i="74"/>
  <c r="AQ28" i="74"/>
  <c r="AU28" i="74"/>
  <c r="AJ28" i="74"/>
  <c r="AR28" i="74"/>
  <c r="AK28" i="74"/>
  <c r="AS28" i="74"/>
  <c r="AF28" i="74"/>
  <c r="AV28" i="74"/>
  <c r="AG28" i="74"/>
  <c r="AW28" i="74"/>
  <c r="AN28" i="74"/>
  <c r="AO28" i="74"/>
  <c r="S28" i="74"/>
  <c r="T28" i="74"/>
  <c r="U28" i="74"/>
  <c r="R28" i="74"/>
  <c r="AD24" i="74"/>
  <c r="AH24" i="74"/>
  <c r="AL24" i="74"/>
  <c r="AP24" i="74"/>
  <c r="AT24" i="74"/>
  <c r="AX24" i="74"/>
  <c r="AE24" i="74"/>
  <c r="AI24" i="74"/>
  <c r="AM24" i="74"/>
  <c r="AQ24" i="74"/>
  <c r="AU24" i="74"/>
  <c r="AF24" i="74"/>
  <c r="AN24" i="74"/>
  <c r="AV24" i="74"/>
  <c r="AG24" i="74"/>
  <c r="AO24" i="74"/>
  <c r="AW24" i="74"/>
  <c r="AJ24" i="74"/>
  <c r="AK24" i="74"/>
  <c r="AR24" i="74"/>
  <c r="AS24" i="74"/>
  <c r="S24" i="74"/>
  <c r="T24" i="74"/>
  <c r="U24" i="74"/>
  <c r="R24" i="74"/>
  <c r="AD20" i="74"/>
  <c r="AH20" i="74"/>
  <c r="AL20" i="74"/>
  <c r="AP20" i="74"/>
  <c r="AT20" i="74"/>
  <c r="AX20" i="74"/>
  <c r="AE20" i="74"/>
  <c r="AI20" i="74"/>
  <c r="AM20" i="74"/>
  <c r="AQ20" i="74"/>
  <c r="AU20" i="74"/>
  <c r="AJ20" i="74"/>
  <c r="AR20" i="74"/>
  <c r="AK20" i="74"/>
  <c r="AS20" i="74"/>
  <c r="AN20" i="74"/>
  <c r="AO20" i="74"/>
  <c r="AV20" i="74"/>
  <c r="AW20" i="74"/>
  <c r="AF20" i="74"/>
  <c r="AG20" i="74"/>
  <c r="S20" i="74"/>
  <c r="T20" i="74"/>
  <c r="U20" i="74"/>
  <c r="R20" i="74"/>
  <c r="AD16" i="74"/>
  <c r="AH16" i="74"/>
  <c r="AL16" i="74"/>
  <c r="AP16" i="74"/>
  <c r="AT16" i="74"/>
  <c r="AX16" i="74"/>
  <c r="AE16" i="74"/>
  <c r="AI16" i="74"/>
  <c r="AM16" i="74"/>
  <c r="AQ16" i="74"/>
  <c r="AU16" i="74"/>
  <c r="AF16" i="74"/>
  <c r="AN16" i="74"/>
  <c r="AV16" i="74"/>
  <c r="AG16" i="74"/>
  <c r="AO16" i="74"/>
  <c r="AW16" i="74"/>
  <c r="AR16" i="74"/>
  <c r="AS16" i="74"/>
  <c r="AJ16" i="74"/>
  <c r="AK16" i="74"/>
  <c r="S16" i="74"/>
  <c r="T16" i="74"/>
  <c r="U16" i="74"/>
  <c r="R16" i="74"/>
  <c r="W10" i="74"/>
  <c r="AA10" i="74"/>
  <c r="X10" i="74"/>
  <c r="AB10" i="74"/>
  <c r="Y10" i="74"/>
  <c r="AC10" i="74"/>
  <c r="V10" i="74"/>
  <c r="Z10" i="74"/>
  <c r="W481" i="74"/>
  <c r="AA481" i="74"/>
  <c r="X481" i="74"/>
  <c r="AB481" i="74"/>
  <c r="Y481" i="74"/>
  <c r="AC481" i="74"/>
  <c r="V481" i="74"/>
  <c r="Z481" i="74"/>
  <c r="W477" i="74"/>
  <c r="AA477" i="74"/>
  <c r="X477" i="74"/>
  <c r="AB477" i="74"/>
  <c r="Y477" i="74"/>
  <c r="AC477" i="74"/>
  <c r="V477" i="74"/>
  <c r="Z477" i="74"/>
  <c r="W473" i="74"/>
  <c r="AA473" i="74"/>
  <c r="X473" i="74"/>
  <c r="AB473" i="74"/>
  <c r="Y473" i="74"/>
  <c r="AC473" i="74"/>
  <c r="V473" i="74"/>
  <c r="Z473" i="74"/>
  <c r="W469" i="74"/>
  <c r="AA469" i="74"/>
  <c r="X469" i="74"/>
  <c r="AB469" i="74"/>
  <c r="Y469" i="74"/>
  <c r="AC469" i="74"/>
  <c r="V469" i="74"/>
  <c r="Z469" i="74"/>
  <c r="W465" i="74"/>
  <c r="AA465" i="74"/>
  <c r="X465" i="74"/>
  <c r="AB465" i="74"/>
  <c r="Y465" i="74"/>
  <c r="AC465" i="74"/>
  <c r="V465" i="74"/>
  <c r="Z465" i="74"/>
  <c r="W461" i="74"/>
  <c r="AA461" i="74"/>
  <c r="X461" i="74"/>
  <c r="AB461" i="74"/>
  <c r="Y461" i="74"/>
  <c r="AC461" i="74"/>
  <c r="V461" i="74"/>
  <c r="Z461" i="74"/>
  <c r="W457" i="74"/>
  <c r="AA457" i="74"/>
  <c r="X457" i="74"/>
  <c r="AB457" i="74"/>
  <c r="Y457" i="74"/>
  <c r="AC457" i="74"/>
  <c r="V457" i="74"/>
  <c r="Z457" i="74"/>
  <c r="W453" i="74"/>
  <c r="AA453" i="74"/>
  <c r="X453" i="74"/>
  <c r="AB453" i="74"/>
  <c r="Y453" i="74"/>
  <c r="AC453" i="74"/>
  <c r="V453" i="74"/>
  <c r="Z453" i="74"/>
  <c r="W449" i="74"/>
  <c r="AA449" i="74"/>
  <c r="X449" i="74"/>
  <c r="AB449" i="74"/>
  <c r="Y449" i="74"/>
  <c r="AC449" i="74"/>
  <c r="V449" i="74"/>
  <c r="Z449" i="74"/>
  <c r="W445" i="74"/>
  <c r="AA445" i="74"/>
  <c r="X445" i="74"/>
  <c r="AB445" i="74"/>
  <c r="Y445" i="74"/>
  <c r="AC445" i="74"/>
  <c r="V445" i="74"/>
  <c r="Z445" i="74"/>
  <c r="W441" i="74"/>
  <c r="AA441" i="74"/>
  <c r="X441" i="74"/>
  <c r="AB441" i="74"/>
  <c r="Y441" i="74"/>
  <c r="AC441" i="74"/>
  <c r="V441" i="74"/>
  <c r="Z441" i="74"/>
  <c r="W437" i="74"/>
  <c r="AA437" i="74"/>
  <c r="X437" i="74"/>
  <c r="AB437" i="74"/>
  <c r="Y437" i="74"/>
  <c r="AC437" i="74"/>
  <c r="V437" i="74"/>
  <c r="Z437" i="74"/>
  <c r="W433" i="74"/>
  <c r="AA433" i="74"/>
  <c r="X433" i="74"/>
  <c r="AB433" i="74"/>
  <c r="Y433" i="74"/>
  <c r="AC433" i="74"/>
  <c r="V433" i="74"/>
  <c r="Z433" i="74"/>
  <c r="W429" i="74"/>
  <c r="AA429" i="74"/>
  <c r="X429" i="74"/>
  <c r="AB429" i="74"/>
  <c r="Y429" i="74"/>
  <c r="AC429" i="74"/>
  <c r="V429" i="74"/>
  <c r="Z429" i="74"/>
  <c r="W425" i="74"/>
  <c r="AA425" i="74"/>
  <c r="X425" i="74"/>
  <c r="AB425" i="74"/>
  <c r="Y425" i="74"/>
  <c r="AC425" i="74"/>
  <c r="V425" i="74"/>
  <c r="Z425" i="74"/>
  <c r="W421" i="74"/>
  <c r="AA421" i="74"/>
  <c r="X421" i="74"/>
  <c r="AB421" i="74"/>
  <c r="Y421" i="74"/>
  <c r="AC421" i="74"/>
  <c r="V421" i="74"/>
  <c r="Z421" i="74"/>
  <c r="W417" i="74"/>
  <c r="AA417" i="74"/>
  <c r="X417" i="74"/>
  <c r="AB417" i="74"/>
  <c r="Y417" i="74"/>
  <c r="AC417" i="74"/>
  <c r="V417" i="74"/>
  <c r="Z417" i="74"/>
  <c r="W413" i="74"/>
  <c r="AA413" i="74"/>
  <c r="X413" i="74"/>
  <c r="AB413" i="74"/>
  <c r="Y413" i="74"/>
  <c r="AC413" i="74"/>
  <c r="V413" i="74"/>
  <c r="Z413" i="74"/>
  <c r="W409" i="74"/>
  <c r="AA409" i="74"/>
  <c r="X409" i="74"/>
  <c r="AB409" i="74"/>
  <c r="Y409" i="74"/>
  <c r="AC409" i="74"/>
  <c r="V409" i="74"/>
  <c r="Z409" i="74"/>
  <c r="W405" i="74"/>
  <c r="AA405" i="74"/>
  <c r="X405" i="74"/>
  <c r="AB405" i="74"/>
  <c r="Y405" i="74"/>
  <c r="AC405" i="74"/>
  <c r="V405" i="74"/>
  <c r="Z405" i="74"/>
  <c r="W401" i="74"/>
  <c r="AA401" i="74"/>
  <c r="X401" i="74"/>
  <c r="AB401" i="74"/>
  <c r="Y401" i="74"/>
  <c r="AC401" i="74"/>
  <c r="V401" i="74"/>
  <c r="Z401" i="74"/>
  <c r="W397" i="74"/>
  <c r="AA397" i="74"/>
  <c r="X397" i="74"/>
  <c r="AB397" i="74"/>
  <c r="Y397" i="74"/>
  <c r="AC397" i="74"/>
  <c r="V397" i="74"/>
  <c r="Z397" i="74"/>
  <c r="W393" i="74"/>
  <c r="AA393" i="74"/>
  <c r="X393" i="74"/>
  <c r="AB393" i="74"/>
  <c r="Y393" i="74"/>
  <c r="AC393" i="74"/>
  <c r="V393" i="74"/>
  <c r="Z393" i="74"/>
  <c r="W389" i="74"/>
  <c r="AA389" i="74"/>
  <c r="X389" i="74"/>
  <c r="AB389" i="74"/>
  <c r="Y389" i="74"/>
  <c r="AC389" i="74"/>
  <c r="V389" i="74"/>
  <c r="Z389" i="74"/>
  <c r="W385" i="74"/>
  <c r="AA385" i="74"/>
  <c r="X385" i="74"/>
  <c r="AB385" i="74"/>
  <c r="Y385" i="74"/>
  <c r="AC385" i="74"/>
  <c r="V385" i="74"/>
  <c r="Z385" i="74"/>
  <c r="W381" i="74"/>
  <c r="AA381" i="74"/>
  <c r="X381" i="74"/>
  <c r="AB381" i="74"/>
  <c r="Y381" i="74"/>
  <c r="AC381" i="74"/>
  <c r="V381" i="74"/>
  <c r="Z381" i="74"/>
  <c r="W377" i="74"/>
  <c r="AA377" i="74"/>
  <c r="X377" i="74"/>
  <c r="AB377" i="74"/>
  <c r="Y377" i="74"/>
  <c r="AC377" i="74"/>
  <c r="V377" i="74"/>
  <c r="Z377" i="74"/>
  <c r="W373" i="74"/>
  <c r="AA373" i="74"/>
  <c r="X373" i="74"/>
  <c r="AB373" i="74"/>
  <c r="Y373" i="74"/>
  <c r="AC373" i="74"/>
  <c r="V373" i="74"/>
  <c r="Z373" i="74"/>
  <c r="V369" i="74"/>
  <c r="Z369" i="74"/>
  <c r="W369" i="74"/>
  <c r="AA369" i="74"/>
  <c r="X369" i="74"/>
  <c r="AB369" i="74"/>
  <c r="Y369" i="74"/>
  <c r="AC369" i="74"/>
  <c r="V365" i="74"/>
  <c r="Z365" i="74"/>
  <c r="W365" i="74"/>
  <c r="AA365" i="74"/>
  <c r="X365" i="74"/>
  <c r="AB365" i="74"/>
  <c r="Y365" i="74"/>
  <c r="AC365" i="74"/>
  <c r="V361" i="74"/>
  <c r="Z361" i="74"/>
  <c r="W361" i="74"/>
  <c r="AA361" i="74"/>
  <c r="X361" i="74"/>
  <c r="AB361" i="74"/>
  <c r="Y361" i="74"/>
  <c r="AC361" i="74"/>
  <c r="V357" i="74"/>
  <c r="Z357" i="74"/>
  <c r="W357" i="74"/>
  <c r="AA357" i="74"/>
  <c r="X357" i="74"/>
  <c r="AB357" i="74"/>
  <c r="Y357" i="74"/>
  <c r="AC357" i="74"/>
  <c r="V353" i="74"/>
  <c r="Z353" i="74"/>
  <c r="W353" i="74"/>
  <c r="AA353" i="74"/>
  <c r="X353" i="74"/>
  <c r="AB353" i="74"/>
  <c r="Y353" i="74"/>
  <c r="AC353" i="74"/>
  <c r="V349" i="74"/>
  <c r="Z349" i="74"/>
  <c r="W349" i="74"/>
  <c r="AA349" i="74"/>
  <c r="X349" i="74"/>
  <c r="AB349" i="74"/>
  <c r="Y349" i="74"/>
  <c r="AC349" i="74"/>
  <c r="V345" i="74"/>
  <c r="Z345" i="74"/>
  <c r="W345" i="74"/>
  <c r="AA345" i="74"/>
  <c r="X345" i="74"/>
  <c r="AB345" i="74"/>
  <c r="Y345" i="74"/>
  <c r="AC345" i="74"/>
  <c r="V341" i="74"/>
  <c r="Z341" i="74"/>
  <c r="W341" i="74"/>
  <c r="AA341" i="74"/>
  <c r="X341" i="74"/>
  <c r="AB341" i="74"/>
  <c r="Y341" i="74"/>
  <c r="AC341" i="74"/>
  <c r="V337" i="74"/>
  <c r="Z337" i="74"/>
  <c r="W337" i="74"/>
  <c r="AA337" i="74"/>
  <c r="X337" i="74"/>
  <c r="AB337" i="74"/>
  <c r="Y337" i="74"/>
  <c r="AC337" i="74"/>
  <c r="V333" i="74"/>
  <c r="Z333" i="74"/>
  <c r="W333" i="74"/>
  <c r="AA333" i="74"/>
  <c r="X333" i="74"/>
  <c r="AB333" i="74"/>
  <c r="Y333" i="74"/>
  <c r="AC333" i="74"/>
  <c r="V329" i="74"/>
  <c r="Z329" i="74"/>
  <c r="W329" i="74"/>
  <c r="AA329" i="74"/>
  <c r="X329" i="74"/>
  <c r="AB329" i="74"/>
  <c r="Y329" i="74"/>
  <c r="AC329" i="74"/>
  <c r="V325" i="74"/>
  <c r="Z325" i="74"/>
  <c r="W325" i="74"/>
  <c r="AA325" i="74"/>
  <c r="X325" i="74"/>
  <c r="AB325" i="74"/>
  <c r="Y325" i="74"/>
  <c r="AC325" i="74"/>
  <c r="V321" i="74"/>
  <c r="Z321" i="74"/>
  <c r="W321" i="74"/>
  <c r="AA321" i="74"/>
  <c r="X321" i="74"/>
  <c r="AB321" i="74"/>
  <c r="Y321" i="74"/>
  <c r="AC321" i="74"/>
  <c r="V317" i="74"/>
  <c r="Z317" i="74"/>
  <c r="W317" i="74"/>
  <c r="AA317" i="74"/>
  <c r="X317" i="74"/>
  <c r="AB317" i="74"/>
  <c r="Y317" i="74"/>
  <c r="AC317" i="74"/>
  <c r="V313" i="74"/>
  <c r="Z313" i="74"/>
  <c r="W313" i="74"/>
  <c r="AA313" i="74"/>
  <c r="X313" i="74"/>
  <c r="AB313" i="74"/>
  <c r="Y313" i="74"/>
  <c r="AC313" i="74"/>
  <c r="V309" i="74"/>
  <c r="Z309" i="74"/>
  <c r="W309" i="74"/>
  <c r="AA309" i="74"/>
  <c r="X309" i="74"/>
  <c r="AB309" i="74"/>
  <c r="Y309" i="74"/>
  <c r="AC309" i="74"/>
  <c r="V305" i="74"/>
  <c r="Z305" i="74"/>
  <c r="W305" i="74"/>
  <c r="AA305" i="74"/>
  <c r="X305" i="74"/>
  <c r="AB305" i="74"/>
  <c r="Y305" i="74"/>
  <c r="AC305" i="74"/>
  <c r="V301" i="74"/>
  <c r="Z301" i="74"/>
  <c r="W301" i="74"/>
  <c r="AA301" i="74"/>
  <c r="X301" i="74"/>
  <c r="AB301" i="74"/>
  <c r="Y301" i="74"/>
  <c r="AC301" i="74"/>
  <c r="V297" i="74"/>
  <c r="Z297" i="74"/>
  <c r="W297" i="74"/>
  <c r="AA297" i="74"/>
  <c r="X297" i="74"/>
  <c r="AB297" i="74"/>
  <c r="Y297" i="74"/>
  <c r="AC297" i="74"/>
  <c r="V293" i="74"/>
  <c r="Z293" i="74"/>
  <c r="W293" i="74"/>
  <c r="AA293" i="74"/>
  <c r="X293" i="74"/>
  <c r="AB293" i="74"/>
  <c r="Y293" i="74"/>
  <c r="AC293" i="74"/>
  <c r="V289" i="74"/>
  <c r="Z289" i="74"/>
  <c r="W289" i="74"/>
  <c r="AA289" i="74"/>
  <c r="X289" i="74"/>
  <c r="AB289" i="74"/>
  <c r="Y289" i="74"/>
  <c r="AC289" i="74"/>
  <c r="V285" i="74"/>
  <c r="Z285" i="74"/>
  <c r="W285" i="74"/>
  <c r="AA285" i="74"/>
  <c r="X285" i="74"/>
  <c r="AB285" i="74"/>
  <c r="Y285" i="74"/>
  <c r="AC285" i="74"/>
  <c r="V281" i="74"/>
  <c r="Z281" i="74"/>
  <c r="W281" i="74"/>
  <c r="AA281" i="74"/>
  <c r="X281" i="74"/>
  <c r="AB281" i="74"/>
  <c r="Y281" i="74"/>
  <c r="AC281" i="74"/>
  <c r="V277" i="74"/>
  <c r="Z277" i="74"/>
  <c r="W277" i="74"/>
  <c r="AA277" i="74"/>
  <c r="X277" i="74"/>
  <c r="AB277" i="74"/>
  <c r="Y277" i="74"/>
  <c r="AC277" i="74"/>
  <c r="V273" i="74"/>
  <c r="Z273" i="74"/>
  <c r="W273" i="74"/>
  <c r="AA273" i="74"/>
  <c r="X273" i="74"/>
  <c r="AB273" i="74"/>
  <c r="Y273" i="74"/>
  <c r="AC273" i="74"/>
  <c r="V269" i="74"/>
  <c r="Z269" i="74"/>
  <c r="W269" i="74"/>
  <c r="AA269" i="74"/>
  <c r="X269" i="74"/>
  <c r="AB269" i="74"/>
  <c r="Y269" i="74"/>
  <c r="AC269" i="74"/>
  <c r="V265" i="74"/>
  <c r="Z265" i="74"/>
  <c r="W265" i="74"/>
  <c r="AA265" i="74"/>
  <c r="X265" i="74"/>
  <c r="AB265" i="74"/>
  <c r="Y265" i="74"/>
  <c r="AC265" i="74"/>
  <c r="V261" i="74"/>
  <c r="Z261" i="74"/>
  <c r="W261" i="74"/>
  <c r="AA261" i="74"/>
  <c r="X261" i="74"/>
  <c r="AB261" i="74"/>
  <c r="Y261" i="74"/>
  <c r="AC261" i="74"/>
  <c r="V257" i="74"/>
  <c r="Z257" i="74"/>
  <c r="W257" i="74"/>
  <c r="AA257" i="74"/>
  <c r="X257" i="74"/>
  <c r="AB257" i="74"/>
  <c r="Y257" i="74"/>
  <c r="AC257" i="74"/>
  <c r="V253" i="74"/>
  <c r="Z253" i="74"/>
  <c r="W253" i="74"/>
  <c r="AA253" i="74"/>
  <c r="X253" i="74"/>
  <c r="AB253" i="74"/>
  <c r="Y253" i="74"/>
  <c r="AC253" i="74"/>
  <c r="V249" i="74"/>
  <c r="Z249" i="74"/>
  <c r="W249" i="74"/>
  <c r="AA249" i="74"/>
  <c r="X249" i="74"/>
  <c r="AB249" i="74"/>
  <c r="Y249" i="74"/>
  <c r="AC249" i="74"/>
  <c r="V245" i="74"/>
  <c r="Z245" i="74"/>
  <c r="W245" i="74"/>
  <c r="AA245" i="74"/>
  <c r="X245" i="74"/>
  <c r="AB245" i="74"/>
  <c r="Y245" i="74"/>
  <c r="AC245" i="74"/>
  <c r="V241" i="74"/>
  <c r="Z241" i="74"/>
  <c r="W241" i="74"/>
  <c r="AA241" i="74"/>
  <c r="X241" i="74"/>
  <c r="AB241" i="74"/>
  <c r="Y241" i="74"/>
  <c r="AC241" i="74"/>
  <c r="V237" i="74"/>
  <c r="Z237" i="74"/>
  <c r="W237" i="74"/>
  <c r="AA237" i="74"/>
  <c r="X237" i="74"/>
  <c r="AB237" i="74"/>
  <c r="Y237" i="74"/>
  <c r="AC237" i="74"/>
  <c r="V233" i="74"/>
  <c r="Z233" i="74"/>
  <c r="W233" i="74"/>
  <c r="AA233" i="74"/>
  <c r="X233" i="74"/>
  <c r="AB233" i="74"/>
  <c r="Y233" i="74"/>
  <c r="AC233" i="74"/>
  <c r="V229" i="74"/>
  <c r="Z229" i="74"/>
  <c r="W229" i="74"/>
  <c r="AA229" i="74"/>
  <c r="X229" i="74"/>
  <c r="AB229" i="74"/>
  <c r="Y229" i="74"/>
  <c r="AC229" i="74"/>
  <c r="V225" i="74"/>
  <c r="Z225" i="74"/>
  <c r="W225" i="74"/>
  <c r="AA225" i="74"/>
  <c r="X225" i="74"/>
  <c r="AB225" i="74"/>
  <c r="Y225" i="74"/>
  <c r="AC225" i="74"/>
  <c r="V221" i="74"/>
  <c r="Z221" i="74"/>
  <c r="W221" i="74"/>
  <c r="AA221" i="74"/>
  <c r="X221" i="74"/>
  <c r="AB221" i="74"/>
  <c r="Y221" i="74"/>
  <c r="AC221" i="74"/>
  <c r="V217" i="74"/>
  <c r="Z217" i="74"/>
  <c r="W217" i="74"/>
  <c r="AA217" i="74"/>
  <c r="X217" i="74"/>
  <c r="AB217" i="74"/>
  <c r="Y217" i="74"/>
  <c r="AC217" i="74"/>
  <c r="V213" i="74"/>
  <c r="Z213" i="74"/>
  <c r="W213" i="74"/>
  <c r="AA213" i="74"/>
  <c r="X213" i="74"/>
  <c r="AB213" i="74"/>
  <c r="Y213" i="74"/>
  <c r="AC213" i="74"/>
  <c r="V209" i="74"/>
  <c r="Z209" i="74"/>
  <c r="W209" i="74"/>
  <c r="AA209" i="74"/>
  <c r="X209" i="74"/>
  <c r="AB209" i="74"/>
  <c r="Y209" i="74"/>
  <c r="AC209" i="74"/>
  <c r="Y205" i="74"/>
  <c r="AC205" i="74"/>
  <c r="W205" i="74"/>
  <c r="AA205" i="74"/>
  <c r="Z205" i="74"/>
  <c r="AB205" i="74"/>
  <c r="V205" i="74"/>
  <c r="X205" i="74"/>
  <c r="W201" i="74"/>
  <c r="AA201" i="74"/>
  <c r="Z201" i="74"/>
  <c r="X201" i="74"/>
  <c r="AC201" i="74"/>
  <c r="AB201" i="74"/>
  <c r="V201" i="74"/>
  <c r="Y201" i="74"/>
  <c r="W197" i="74"/>
  <c r="AA197" i="74"/>
  <c r="Y197" i="74"/>
  <c r="Z197" i="74"/>
  <c r="X197" i="74"/>
  <c r="AC197" i="74"/>
  <c r="AB197" i="74"/>
  <c r="V197" i="74"/>
  <c r="W193" i="74"/>
  <c r="AA193" i="74"/>
  <c r="Y193" i="74"/>
  <c r="Z193" i="74"/>
  <c r="V193" i="74"/>
  <c r="X193" i="74"/>
  <c r="AC193" i="74"/>
  <c r="AB193" i="74"/>
  <c r="W189" i="74"/>
  <c r="AA189" i="74"/>
  <c r="Y189" i="74"/>
  <c r="Z189" i="74"/>
  <c r="V189" i="74"/>
  <c r="AB189" i="74"/>
  <c r="X189" i="74"/>
  <c r="AC189" i="74"/>
  <c r="W185" i="74"/>
  <c r="AA185" i="74"/>
  <c r="Y185" i="74"/>
  <c r="Z185" i="74"/>
  <c r="V185" i="74"/>
  <c r="AB185" i="74"/>
  <c r="X185" i="74"/>
  <c r="AC185" i="74"/>
  <c r="W181" i="74"/>
  <c r="AA181" i="74"/>
  <c r="Y181" i="74"/>
  <c r="Z181" i="74"/>
  <c r="V181" i="74"/>
  <c r="AB181" i="74"/>
  <c r="X181" i="74"/>
  <c r="AC181" i="74"/>
  <c r="W177" i="74"/>
  <c r="AA177" i="74"/>
  <c r="Y177" i="74"/>
  <c r="Z177" i="74"/>
  <c r="V177" i="74"/>
  <c r="AB177" i="74"/>
  <c r="X177" i="74"/>
  <c r="AC177" i="74"/>
  <c r="W173" i="74"/>
  <c r="AA173" i="74"/>
  <c r="Y173" i="74"/>
  <c r="Z173" i="74"/>
  <c r="V173" i="74"/>
  <c r="AB173" i="74"/>
  <c r="X173" i="74"/>
  <c r="AC173" i="74"/>
  <c r="W169" i="74"/>
  <c r="AA169" i="74"/>
  <c r="Y169" i="74"/>
  <c r="Z169" i="74"/>
  <c r="V169" i="74"/>
  <c r="AB169" i="74"/>
  <c r="X169" i="74"/>
  <c r="AC169" i="74"/>
  <c r="W165" i="74"/>
  <c r="AA165" i="74"/>
  <c r="Y165" i="74"/>
  <c r="Z165" i="74"/>
  <c r="V165" i="74"/>
  <c r="AB165" i="74"/>
  <c r="X165" i="74"/>
  <c r="AC165" i="74"/>
  <c r="W161" i="74"/>
  <c r="AA161" i="74"/>
  <c r="Y161" i="74"/>
  <c r="Z161" i="74"/>
  <c r="V161" i="74"/>
  <c r="AB161" i="74"/>
  <c r="X161" i="74"/>
  <c r="AC161" i="74"/>
  <c r="W157" i="74"/>
  <c r="AA157" i="74"/>
  <c r="Y157" i="74"/>
  <c r="Z157" i="74"/>
  <c r="V157" i="74"/>
  <c r="AB157" i="74"/>
  <c r="X157" i="74"/>
  <c r="AC157" i="74"/>
  <c r="W153" i="74"/>
  <c r="AA153" i="74"/>
  <c r="X153" i="74"/>
  <c r="Y153" i="74"/>
  <c r="Z153" i="74"/>
  <c r="AB153" i="74"/>
  <c r="V153" i="74"/>
  <c r="AC153" i="74"/>
  <c r="W149" i="74"/>
  <c r="AA149" i="74"/>
  <c r="X149" i="74"/>
  <c r="AB149" i="74"/>
  <c r="Y149" i="74"/>
  <c r="AC149" i="74"/>
  <c r="Z149" i="74"/>
  <c r="V149" i="74"/>
  <c r="W145" i="74"/>
  <c r="AA145" i="74"/>
  <c r="X145" i="74"/>
  <c r="AB145" i="74"/>
  <c r="Y145" i="74"/>
  <c r="AC145" i="74"/>
  <c r="Z145" i="74"/>
  <c r="V145" i="74"/>
  <c r="W141" i="74"/>
  <c r="AA141" i="74"/>
  <c r="X141" i="74"/>
  <c r="AB141" i="74"/>
  <c r="Y141" i="74"/>
  <c r="AC141" i="74"/>
  <c r="Z141" i="74"/>
  <c r="V141" i="74"/>
  <c r="W137" i="74"/>
  <c r="AA137" i="74"/>
  <c r="X137" i="74"/>
  <c r="AB137" i="74"/>
  <c r="Y137" i="74"/>
  <c r="AC137" i="74"/>
  <c r="Z137" i="74"/>
  <c r="V137" i="74"/>
  <c r="W133" i="74"/>
  <c r="AA133" i="74"/>
  <c r="X133" i="74"/>
  <c r="AB133" i="74"/>
  <c r="Y133" i="74"/>
  <c r="AC133" i="74"/>
  <c r="Z133" i="74"/>
  <c r="V133" i="74"/>
  <c r="W129" i="74"/>
  <c r="AA129" i="74"/>
  <c r="X129" i="74"/>
  <c r="AB129" i="74"/>
  <c r="Y129" i="74"/>
  <c r="AC129" i="74"/>
  <c r="Z129" i="74"/>
  <c r="V129" i="74"/>
  <c r="W125" i="74"/>
  <c r="AA125" i="74"/>
  <c r="X125" i="74"/>
  <c r="AB125" i="74"/>
  <c r="Y125" i="74"/>
  <c r="AC125" i="74"/>
  <c r="Z125" i="74"/>
  <c r="V125" i="74"/>
  <c r="W121" i="74"/>
  <c r="AA121" i="74"/>
  <c r="X121" i="74"/>
  <c r="AB121" i="74"/>
  <c r="Y121" i="74"/>
  <c r="AC121" i="74"/>
  <c r="Z121" i="74"/>
  <c r="V121" i="74"/>
  <c r="W117" i="74"/>
  <c r="AA117" i="74"/>
  <c r="X117" i="74"/>
  <c r="AB117" i="74"/>
  <c r="Y117" i="74"/>
  <c r="AC117" i="74"/>
  <c r="Z117" i="74"/>
  <c r="V117" i="74"/>
  <c r="W113" i="74"/>
  <c r="AA113" i="74"/>
  <c r="X113" i="74"/>
  <c r="AB113" i="74"/>
  <c r="Y113" i="74"/>
  <c r="AC113" i="74"/>
  <c r="Z113" i="74"/>
  <c r="V113" i="74"/>
  <c r="W109" i="74"/>
  <c r="AA109" i="74"/>
  <c r="X109" i="74"/>
  <c r="AB109" i="74"/>
  <c r="Y109" i="74"/>
  <c r="AC109" i="74"/>
  <c r="Z109" i="74"/>
  <c r="V109" i="74"/>
  <c r="W105" i="74"/>
  <c r="AA105" i="74"/>
  <c r="X105" i="74"/>
  <c r="AB105" i="74"/>
  <c r="Y105" i="74"/>
  <c r="AC105" i="74"/>
  <c r="Z105" i="74"/>
  <c r="V105" i="74"/>
  <c r="W101" i="74"/>
  <c r="AA101" i="74"/>
  <c r="X101" i="74"/>
  <c r="AB101" i="74"/>
  <c r="Y101" i="74"/>
  <c r="AC101" i="74"/>
  <c r="Z101" i="74"/>
  <c r="V101" i="74"/>
  <c r="W97" i="74"/>
  <c r="AA97" i="74"/>
  <c r="X97" i="74"/>
  <c r="AB97" i="74"/>
  <c r="Y97" i="74"/>
  <c r="AC97" i="74"/>
  <c r="Z97" i="74"/>
  <c r="V97" i="74"/>
  <c r="W93" i="74"/>
  <c r="AA93" i="74"/>
  <c r="X93" i="74"/>
  <c r="AB93" i="74"/>
  <c r="Y93" i="74"/>
  <c r="AC93" i="74"/>
  <c r="Z93" i="74"/>
  <c r="V93" i="74"/>
  <c r="W89" i="74"/>
  <c r="AA89" i="74"/>
  <c r="X89" i="74"/>
  <c r="AB89" i="74"/>
  <c r="Y89" i="74"/>
  <c r="AC89" i="74"/>
  <c r="Z89" i="74"/>
  <c r="V89" i="74"/>
  <c r="W85" i="74"/>
  <c r="AA85" i="74"/>
  <c r="X85" i="74"/>
  <c r="AB85" i="74"/>
  <c r="Y85" i="74"/>
  <c r="AC85" i="74"/>
  <c r="Z85" i="74"/>
  <c r="V85" i="74"/>
  <c r="W81" i="74"/>
  <c r="AA81" i="74"/>
  <c r="X81" i="74"/>
  <c r="AB81" i="74"/>
  <c r="Y81" i="74"/>
  <c r="AC81" i="74"/>
  <c r="Z81" i="74"/>
  <c r="V81" i="74"/>
  <c r="W77" i="74"/>
  <c r="AA77" i="74"/>
  <c r="X77" i="74"/>
  <c r="AB77" i="74"/>
  <c r="Y77" i="74"/>
  <c r="AC77" i="74"/>
  <c r="Z77" i="74"/>
  <c r="V77" i="74"/>
  <c r="W73" i="74"/>
  <c r="AA73" i="74"/>
  <c r="X73" i="74"/>
  <c r="AB73" i="74"/>
  <c r="Y73" i="74"/>
  <c r="AC73" i="74"/>
  <c r="Z73" i="74"/>
  <c r="V73" i="74"/>
  <c r="W69" i="74"/>
  <c r="AA69" i="74"/>
  <c r="X69" i="74"/>
  <c r="AB69" i="74"/>
  <c r="Y69" i="74"/>
  <c r="AC69" i="74"/>
  <c r="Z69" i="74"/>
  <c r="V69" i="74"/>
  <c r="W65" i="74"/>
  <c r="AA65" i="74"/>
  <c r="X65" i="74"/>
  <c r="AB65" i="74"/>
  <c r="Y65" i="74"/>
  <c r="AC65" i="74"/>
  <c r="Z65" i="74"/>
  <c r="V65" i="74"/>
  <c r="X61" i="74"/>
  <c r="AB61" i="74"/>
  <c r="Y61" i="74"/>
  <c r="Z61" i="74"/>
  <c r="V61" i="74"/>
  <c r="AA61" i="74"/>
  <c r="W61" i="74"/>
  <c r="AC61" i="74"/>
  <c r="X57" i="74"/>
  <c r="AB57" i="74"/>
  <c r="Y57" i="74"/>
  <c r="Z57" i="74"/>
  <c r="V57" i="74"/>
  <c r="AA57" i="74"/>
  <c r="W57" i="74"/>
  <c r="AC57" i="74"/>
  <c r="X53" i="74"/>
  <c r="AB53" i="74"/>
  <c r="Y53" i="74"/>
  <c r="Z53" i="74"/>
  <c r="V53" i="74"/>
  <c r="AA53" i="74"/>
  <c r="W53" i="74"/>
  <c r="AC53" i="74"/>
  <c r="X49" i="74"/>
  <c r="AB49" i="74"/>
  <c r="Y49" i="74"/>
  <c r="Z49" i="74"/>
  <c r="V49" i="74"/>
  <c r="AA49" i="74"/>
  <c r="W49" i="74"/>
  <c r="AC49" i="74"/>
  <c r="X45" i="74"/>
  <c r="AB45" i="74"/>
  <c r="Y45" i="74"/>
  <c r="Z45" i="74"/>
  <c r="V45" i="74"/>
  <c r="AA45" i="74"/>
  <c r="W45" i="74"/>
  <c r="AC45" i="74"/>
  <c r="X41" i="74"/>
  <c r="AB41" i="74"/>
  <c r="Y41" i="74"/>
  <c r="Z41" i="74"/>
  <c r="V41" i="74"/>
  <c r="AA41" i="74"/>
  <c r="W41" i="74"/>
  <c r="AC41" i="74"/>
  <c r="X37" i="74"/>
  <c r="AB37" i="74"/>
  <c r="Y37" i="74"/>
  <c r="Z37" i="74"/>
  <c r="V37" i="74"/>
  <c r="AA37" i="74"/>
  <c r="W37" i="74"/>
  <c r="AC37" i="74"/>
  <c r="X33" i="74"/>
  <c r="AB33" i="74"/>
  <c r="Y33" i="74"/>
  <c r="Z33" i="74"/>
  <c r="V33" i="74"/>
  <c r="AA33" i="74"/>
  <c r="W33" i="74"/>
  <c r="AC33" i="74"/>
  <c r="X29" i="74"/>
  <c r="AB29" i="74"/>
  <c r="Y29" i="74"/>
  <c r="Z29" i="74"/>
  <c r="V29" i="74"/>
  <c r="AA29" i="74"/>
  <c r="W29" i="74"/>
  <c r="AC29" i="74"/>
  <c r="X25" i="74"/>
  <c r="AB25" i="74"/>
  <c r="Y25" i="74"/>
  <c r="Z25" i="74"/>
  <c r="V25" i="74"/>
  <c r="AA25" i="74"/>
  <c r="W25" i="74"/>
  <c r="AC25" i="74"/>
  <c r="X21" i="74"/>
  <c r="AB21" i="74"/>
  <c r="Y21" i="74"/>
  <c r="Z21" i="74"/>
  <c r="V21" i="74"/>
  <c r="AA21" i="74"/>
  <c r="W21" i="74"/>
  <c r="AC21" i="74"/>
  <c r="X17" i="74"/>
  <c r="AB17" i="74"/>
  <c r="Y17" i="74"/>
  <c r="Z17" i="74"/>
  <c r="V17" i="74"/>
  <c r="AA17" i="74"/>
  <c r="W17" i="74"/>
  <c r="AC17" i="74"/>
  <c r="W494" i="74"/>
  <c r="AA494" i="74"/>
  <c r="X494" i="74"/>
  <c r="AB494" i="74"/>
  <c r="Y494" i="74"/>
  <c r="AC494" i="74"/>
  <c r="V494" i="74"/>
  <c r="Z494" i="74"/>
  <c r="AD493" i="74"/>
  <c r="AH493" i="74"/>
  <c r="AL493" i="74"/>
  <c r="AP493" i="74"/>
  <c r="AT493" i="74"/>
  <c r="AX493" i="74"/>
  <c r="AE493" i="74"/>
  <c r="AI493" i="74"/>
  <c r="AM493" i="74"/>
  <c r="AQ493" i="74"/>
  <c r="AU493" i="74"/>
  <c r="AF493" i="74"/>
  <c r="AJ493" i="74"/>
  <c r="AN493" i="74"/>
  <c r="AR493" i="74"/>
  <c r="AV493" i="74"/>
  <c r="AK493" i="74"/>
  <c r="AO493" i="74"/>
  <c r="AS493" i="74"/>
  <c r="AG493" i="74"/>
  <c r="AW493" i="74"/>
  <c r="W490" i="74"/>
  <c r="AA490" i="74"/>
  <c r="X490" i="74"/>
  <c r="AB490" i="74"/>
  <c r="Y490" i="74"/>
  <c r="AC490" i="74"/>
  <c r="V490" i="74"/>
  <c r="Z490" i="74"/>
  <c r="AD489" i="74"/>
  <c r="AH489" i="74"/>
  <c r="AL489" i="74"/>
  <c r="AP489" i="74"/>
  <c r="AT489" i="74"/>
  <c r="AX489" i="74"/>
  <c r="AE489" i="74"/>
  <c r="AI489" i="74"/>
  <c r="AM489" i="74"/>
  <c r="AQ489" i="74"/>
  <c r="AU489" i="74"/>
  <c r="AF489" i="74"/>
  <c r="AJ489" i="74"/>
  <c r="AN489" i="74"/>
  <c r="AR489" i="74"/>
  <c r="AV489" i="74"/>
  <c r="AO489" i="74"/>
  <c r="AS489" i="74"/>
  <c r="AG489" i="74"/>
  <c r="AW489" i="74"/>
  <c r="AK489" i="74"/>
  <c r="W486" i="74"/>
  <c r="AA486" i="74"/>
  <c r="X486" i="74"/>
  <c r="AB486" i="74"/>
  <c r="Y486" i="74"/>
  <c r="AC486" i="74"/>
  <c r="V486" i="74"/>
  <c r="Z486" i="74"/>
  <c r="AD485" i="74"/>
  <c r="AH485" i="74"/>
  <c r="AL485" i="74"/>
  <c r="AP485" i="74"/>
  <c r="AT485" i="74"/>
  <c r="AX485" i="74"/>
  <c r="AE485" i="74"/>
  <c r="AI485" i="74"/>
  <c r="AM485" i="74"/>
  <c r="AQ485" i="74"/>
  <c r="AU485" i="74"/>
  <c r="AF485" i="74"/>
  <c r="AJ485" i="74"/>
  <c r="AN485" i="74"/>
  <c r="AR485" i="74"/>
  <c r="AV485" i="74"/>
  <c r="AS485" i="74"/>
  <c r="AG485" i="74"/>
  <c r="AW485" i="74"/>
  <c r="AK485" i="74"/>
  <c r="AO485" i="74"/>
  <c r="G493" i="74"/>
  <c r="G489" i="74"/>
  <c r="G485" i="74"/>
  <c r="H496" i="74"/>
  <c r="H492" i="74"/>
  <c r="H488" i="74"/>
  <c r="H484" i="74"/>
  <c r="H216" i="74"/>
  <c r="H212" i="74"/>
  <c r="H208" i="74"/>
  <c r="H204" i="74"/>
  <c r="H200" i="74"/>
  <c r="H196" i="74"/>
  <c r="H192" i="74"/>
  <c r="H188" i="74"/>
  <c r="H184" i="74"/>
  <c r="H180" i="74"/>
  <c r="H176" i="74"/>
  <c r="H172" i="74"/>
  <c r="H168" i="74"/>
  <c r="H164" i="74"/>
  <c r="H160" i="74"/>
  <c r="H156" i="74"/>
  <c r="H152" i="74"/>
  <c r="H148" i="74"/>
  <c r="H144" i="74"/>
  <c r="H140" i="74"/>
  <c r="H136" i="74"/>
  <c r="H132" i="74"/>
  <c r="H128" i="74"/>
  <c r="H124" i="74"/>
  <c r="H120" i="74"/>
  <c r="H116" i="74"/>
  <c r="H112" i="74"/>
  <c r="H108" i="74"/>
  <c r="H104" i="74"/>
  <c r="H100" i="74"/>
  <c r="H96" i="74"/>
  <c r="H92" i="74"/>
  <c r="H88" i="74"/>
  <c r="H84" i="74"/>
  <c r="H80" i="74"/>
  <c r="H76" i="74"/>
  <c r="H72" i="74"/>
  <c r="H68" i="74"/>
  <c r="H64" i="74"/>
  <c r="H60" i="74"/>
  <c r="H56" i="74"/>
  <c r="H52" i="74"/>
  <c r="H48" i="74"/>
  <c r="H44" i="74"/>
  <c r="H40" i="74"/>
  <c r="H36" i="74"/>
  <c r="H32" i="74"/>
  <c r="H28" i="74"/>
  <c r="H24" i="74"/>
  <c r="H20" i="74"/>
  <c r="H16" i="74"/>
  <c r="O496" i="74"/>
  <c r="K496" i="74"/>
  <c r="N495" i="74"/>
  <c r="J495" i="74"/>
  <c r="M494" i="74"/>
  <c r="I494" i="74"/>
  <c r="L493" i="74"/>
  <c r="O492" i="74"/>
  <c r="K492" i="74"/>
  <c r="N491" i="74"/>
  <c r="J491" i="74"/>
  <c r="M490" i="74"/>
  <c r="I490" i="74"/>
  <c r="L489" i="74"/>
  <c r="O488" i="74"/>
  <c r="K488" i="74"/>
  <c r="N487" i="74"/>
  <c r="J487" i="74"/>
  <c r="M486" i="74"/>
  <c r="I486" i="74"/>
  <c r="L485" i="74"/>
  <c r="O484" i="74"/>
  <c r="K484" i="74"/>
  <c r="Q496" i="74"/>
  <c r="Q492" i="74"/>
  <c r="Q488" i="74"/>
  <c r="Q484" i="74"/>
  <c r="T496" i="74"/>
  <c r="T495" i="74"/>
  <c r="T493" i="74"/>
  <c r="T492" i="74"/>
  <c r="T491" i="74"/>
  <c r="T489" i="74"/>
  <c r="T488" i="74"/>
  <c r="T487" i="74"/>
  <c r="T485" i="74"/>
  <c r="T484" i="74"/>
  <c r="AF227" i="74"/>
  <c r="AJ227" i="74"/>
  <c r="AN227" i="74"/>
  <c r="AR227" i="74"/>
  <c r="AV227" i="74"/>
  <c r="AG227" i="74"/>
  <c r="AK227" i="74"/>
  <c r="AO227" i="74"/>
  <c r="AS227" i="74"/>
  <c r="AW227" i="74"/>
  <c r="AI227" i="74"/>
  <c r="AQ227" i="74"/>
  <c r="AL227" i="74"/>
  <c r="AU227" i="74"/>
  <c r="AD227" i="74"/>
  <c r="AM227" i="74"/>
  <c r="AX227" i="74"/>
  <c r="AT227" i="74"/>
  <c r="AE227" i="74"/>
  <c r="AH227" i="74"/>
  <c r="AP227" i="74"/>
  <c r="S227" i="74"/>
  <c r="T227" i="74"/>
  <c r="U227" i="74"/>
  <c r="R227" i="74"/>
  <c r="AF223" i="74"/>
  <c r="AJ223" i="74"/>
  <c r="AN223" i="74"/>
  <c r="AR223" i="74"/>
  <c r="AV223" i="74"/>
  <c r="AG223" i="74"/>
  <c r="AK223" i="74"/>
  <c r="AO223" i="74"/>
  <c r="AS223" i="74"/>
  <c r="AW223" i="74"/>
  <c r="AE223" i="74"/>
  <c r="AM223" i="74"/>
  <c r="AU223" i="74"/>
  <c r="AI223" i="74"/>
  <c r="AT223" i="74"/>
  <c r="AL223" i="74"/>
  <c r="AX223" i="74"/>
  <c r="AQ223" i="74"/>
  <c r="AD223" i="74"/>
  <c r="AH223" i="74"/>
  <c r="AP223" i="74"/>
  <c r="S223" i="74"/>
  <c r="T223" i="74"/>
  <c r="U223" i="74"/>
  <c r="R223" i="74"/>
  <c r="AF219" i="74"/>
  <c r="AJ219" i="74"/>
  <c r="AN219" i="74"/>
  <c r="AR219" i="74"/>
  <c r="AV219" i="74"/>
  <c r="AG219" i="74"/>
  <c r="AK219" i="74"/>
  <c r="AO219" i="74"/>
  <c r="AS219" i="74"/>
  <c r="AW219" i="74"/>
  <c r="AI219" i="74"/>
  <c r="AQ219" i="74"/>
  <c r="AH219" i="74"/>
  <c r="AT219" i="74"/>
  <c r="AL219" i="74"/>
  <c r="AU219" i="74"/>
  <c r="AP219" i="74"/>
  <c r="AD219" i="74"/>
  <c r="AX219" i="74"/>
  <c r="AE219" i="74"/>
  <c r="AM219" i="74"/>
  <c r="S219" i="74"/>
  <c r="T219" i="74"/>
  <c r="U219" i="74"/>
  <c r="R219" i="74"/>
  <c r="AF215" i="74"/>
  <c r="AJ215" i="74"/>
  <c r="AN215" i="74"/>
  <c r="AR215" i="74"/>
  <c r="AV215" i="74"/>
  <c r="AG215" i="74"/>
  <c r="AK215" i="74"/>
  <c r="AO215" i="74"/>
  <c r="AS215" i="74"/>
  <c r="AW215" i="74"/>
  <c r="AE215" i="74"/>
  <c r="AM215" i="74"/>
  <c r="AU215" i="74"/>
  <c r="AH215" i="74"/>
  <c r="AQ215" i="74"/>
  <c r="AI215" i="74"/>
  <c r="AT215" i="74"/>
  <c r="AP215" i="74"/>
  <c r="AX215" i="74"/>
  <c r="AD215" i="74"/>
  <c r="AL215" i="74"/>
  <c r="S215" i="74"/>
  <c r="T215" i="74"/>
  <c r="U215" i="74"/>
  <c r="R215" i="74"/>
  <c r="AF211" i="74"/>
  <c r="AJ211" i="74"/>
  <c r="AN211" i="74"/>
  <c r="AR211" i="74"/>
  <c r="AV211" i="74"/>
  <c r="AG211" i="74"/>
  <c r="AK211" i="74"/>
  <c r="AO211" i="74"/>
  <c r="AS211" i="74"/>
  <c r="AW211" i="74"/>
  <c r="AI211" i="74"/>
  <c r="AQ211" i="74"/>
  <c r="AE211" i="74"/>
  <c r="AP211" i="74"/>
  <c r="AH211" i="74"/>
  <c r="AT211" i="74"/>
  <c r="AM211" i="74"/>
  <c r="AU211" i="74"/>
  <c r="AD211" i="74"/>
  <c r="AX211" i="74"/>
  <c r="AL211" i="74"/>
  <c r="S211" i="74"/>
  <c r="T211" i="74"/>
  <c r="U211" i="74"/>
  <c r="R211" i="74"/>
  <c r="AF207" i="74"/>
  <c r="AJ207" i="74"/>
  <c r="AN207" i="74"/>
  <c r="AR207" i="74"/>
  <c r="AV207" i="74"/>
  <c r="AG207" i="74"/>
  <c r="AK207" i="74"/>
  <c r="AO207" i="74"/>
  <c r="AS207" i="74"/>
  <c r="AW207" i="74"/>
  <c r="AE207" i="74"/>
  <c r="AM207" i="74"/>
  <c r="AU207" i="74"/>
  <c r="AD207" i="74"/>
  <c r="AP207" i="74"/>
  <c r="AH207" i="74"/>
  <c r="AQ207" i="74"/>
  <c r="AL207" i="74"/>
  <c r="AT207" i="74"/>
  <c r="AX207" i="74"/>
  <c r="AI207" i="74"/>
  <c r="S207" i="74"/>
  <c r="T207" i="74"/>
  <c r="U207" i="74"/>
  <c r="R207" i="74"/>
  <c r="AF203" i="74"/>
  <c r="AJ203" i="74"/>
  <c r="AN203" i="74"/>
  <c r="AR203" i="74"/>
  <c r="AV203" i="74"/>
  <c r="AG203" i="74"/>
  <c r="AK203" i="74"/>
  <c r="AO203" i="74"/>
  <c r="AS203" i="74"/>
  <c r="AW203" i="74"/>
  <c r="AI203" i="74"/>
  <c r="AQ203" i="74"/>
  <c r="AD203" i="74"/>
  <c r="AM203" i="74"/>
  <c r="AX203" i="74"/>
  <c r="AE203" i="74"/>
  <c r="AP203" i="74"/>
  <c r="AL203" i="74"/>
  <c r="AT203" i="74"/>
  <c r="AU203" i="74"/>
  <c r="AH203" i="74"/>
  <c r="S203" i="74"/>
  <c r="T203" i="74"/>
  <c r="U203" i="74"/>
  <c r="R203" i="74"/>
  <c r="AF199" i="74"/>
  <c r="AJ199" i="74"/>
  <c r="AN199" i="74"/>
  <c r="AR199" i="74"/>
  <c r="AV199" i="74"/>
  <c r="AG199" i="74"/>
  <c r="AK199" i="74"/>
  <c r="AO199" i="74"/>
  <c r="AS199" i="74"/>
  <c r="AW199" i="74"/>
  <c r="AE199" i="74"/>
  <c r="AM199" i="74"/>
  <c r="AU199" i="74"/>
  <c r="AL199" i="74"/>
  <c r="AX199" i="74"/>
  <c r="AD199" i="74"/>
  <c r="AP199" i="74"/>
  <c r="AI199" i="74"/>
  <c r="AQ199" i="74"/>
  <c r="AT199" i="74"/>
  <c r="AH199" i="74"/>
  <c r="S199" i="74"/>
  <c r="T199" i="74"/>
  <c r="U199" i="74"/>
  <c r="R199" i="74"/>
  <c r="AF195" i="74"/>
  <c r="AJ195" i="74"/>
  <c r="AN195" i="74"/>
  <c r="AR195" i="74"/>
  <c r="AV195" i="74"/>
  <c r="AG195" i="74"/>
  <c r="AK195" i="74"/>
  <c r="AO195" i="74"/>
  <c r="AS195" i="74"/>
  <c r="AW195" i="74"/>
  <c r="AI195" i="74"/>
  <c r="AQ195" i="74"/>
  <c r="AL195" i="74"/>
  <c r="AU195" i="74"/>
  <c r="AD195" i="74"/>
  <c r="AM195" i="74"/>
  <c r="AX195" i="74"/>
  <c r="AH195" i="74"/>
  <c r="AP195" i="74"/>
  <c r="AT195" i="74"/>
  <c r="AE195" i="74"/>
  <c r="S195" i="74"/>
  <c r="T195" i="74"/>
  <c r="U195" i="74"/>
  <c r="R195" i="74"/>
  <c r="AF191" i="74"/>
  <c r="AJ191" i="74"/>
  <c r="AN191" i="74"/>
  <c r="AR191" i="74"/>
  <c r="AV191" i="74"/>
  <c r="AG191" i="74"/>
  <c r="AK191" i="74"/>
  <c r="AO191" i="74"/>
  <c r="AS191" i="74"/>
  <c r="AW191" i="74"/>
  <c r="AE191" i="74"/>
  <c r="AM191" i="74"/>
  <c r="AU191" i="74"/>
  <c r="AI191" i="74"/>
  <c r="AT191" i="74"/>
  <c r="AL191" i="74"/>
  <c r="AX191" i="74"/>
  <c r="AH191" i="74"/>
  <c r="AP191" i="74"/>
  <c r="AQ191" i="74"/>
  <c r="AD191" i="74"/>
  <c r="S191" i="74"/>
  <c r="T191" i="74"/>
  <c r="U191" i="74"/>
  <c r="R191" i="74"/>
  <c r="AF187" i="74"/>
  <c r="AJ187" i="74"/>
  <c r="AN187" i="74"/>
  <c r="AR187" i="74"/>
  <c r="AV187" i="74"/>
  <c r="AG187" i="74"/>
  <c r="AK187" i="74"/>
  <c r="AO187" i="74"/>
  <c r="AS187" i="74"/>
  <c r="AW187" i="74"/>
  <c r="AH187" i="74"/>
  <c r="AP187" i="74"/>
  <c r="AI187" i="74"/>
  <c r="AQ187" i="74"/>
  <c r="AD187" i="74"/>
  <c r="AT187" i="74"/>
  <c r="AE187" i="74"/>
  <c r="AU187" i="74"/>
  <c r="AL187" i="74"/>
  <c r="AM187" i="74"/>
  <c r="AX187" i="74"/>
  <c r="S187" i="74"/>
  <c r="T187" i="74"/>
  <c r="U187" i="74"/>
  <c r="R187" i="74"/>
  <c r="AF183" i="74"/>
  <c r="AJ183" i="74"/>
  <c r="AN183" i="74"/>
  <c r="AR183" i="74"/>
  <c r="AV183" i="74"/>
  <c r="AG183" i="74"/>
  <c r="AK183" i="74"/>
  <c r="AO183" i="74"/>
  <c r="AS183" i="74"/>
  <c r="AW183" i="74"/>
  <c r="AD183" i="74"/>
  <c r="AL183" i="74"/>
  <c r="AT183" i="74"/>
  <c r="AE183" i="74"/>
  <c r="AM183" i="74"/>
  <c r="AU183" i="74"/>
  <c r="AH183" i="74"/>
  <c r="AX183" i="74"/>
  <c r="AI183" i="74"/>
  <c r="AP183" i="74"/>
  <c r="AQ183" i="74"/>
  <c r="S183" i="74"/>
  <c r="T183" i="74"/>
  <c r="U183" i="74"/>
  <c r="R183" i="74"/>
  <c r="AF179" i="74"/>
  <c r="AJ179" i="74"/>
  <c r="AN179" i="74"/>
  <c r="AR179" i="74"/>
  <c r="AV179" i="74"/>
  <c r="AG179" i="74"/>
  <c r="AK179" i="74"/>
  <c r="AO179" i="74"/>
  <c r="AS179" i="74"/>
  <c r="AW179" i="74"/>
  <c r="AH179" i="74"/>
  <c r="AP179" i="74"/>
  <c r="AX179" i="74"/>
  <c r="AI179" i="74"/>
  <c r="AQ179" i="74"/>
  <c r="AL179" i="74"/>
  <c r="AM179" i="74"/>
  <c r="AD179" i="74"/>
  <c r="AT179" i="74"/>
  <c r="AU179" i="74"/>
  <c r="AE179" i="74"/>
  <c r="S179" i="74"/>
  <c r="T179" i="74"/>
  <c r="U179" i="74"/>
  <c r="R179" i="74"/>
  <c r="AF175" i="74"/>
  <c r="AJ175" i="74"/>
  <c r="AN175" i="74"/>
  <c r="AR175" i="74"/>
  <c r="AV175" i="74"/>
  <c r="AG175" i="74"/>
  <c r="AK175" i="74"/>
  <c r="AO175" i="74"/>
  <c r="AS175" i="74"/>
  <c r="AW175" i="74"/>
  <c r="AD175" i="74"/>
  <c r="AL175" i="74"/>
  <c r="AT175" i="74"/>
  <c r="AE175" i="74"/>
  <c r="AM175" i="74"/>
  <c r="AU175" i="74"/>
  <c r="AP175" i="74"/>
  <c r="AQ175" i="74"/>
  <c r="AH175" i="74"/>
  <c r="AX175" i="74"/>
  <c r="AI175" i="74"/>
  <c r="S175" i="74"/>
  <c r="T175" i="74"/>
  <c r="U175" i="74"/>
  <c r="R175" i="74"/>
  <c r="AF171" i="74"/>
  <c r="AJ171" i="74"/>
  <c r="AN171" i="74"/>
  <c r="AR171" i="74"/>
  <c r="AV171" i="74"/>
  <c r="AG171" i="74"/>
  <c r="AK171" i="74"/>
  <c r="AO171" i="74"/>
  <c r="AS171" i="74"/>
  <c r="AW171" i="74"/>
  <c r="AH171" i="74"/>
  <c r="AP171" i="74"/>
  <c r="AX171" i="74"/>
  <c r="AI171" i="74"/>
  <c r="AQ171" i="74"/>
  <c r="AD171" i="74"/>
  <c r="AT171" i="74"/>
  <c r="AE171" i="74"/>
  <c r="AU171" i="74"/>
  <c r="AL171" i="74"/>
  <c r="AM171" i="74"/>
  <c r="S171" i="74"/>
  <c r="T171" i="74"/>
  <c r="U171" i="74"/>
  <c r="R171" i="74"/>
  <c r="AF167" i="74"/>
  <c r="AJ167" i="74"/>
  <c r="AN167" i="74"/>
  <c r="AR167" i="74"/>
  <c r="AV167" i="74"/>
  <c r="AG167" i="74"/>
  <c r="AK167" i="74"/>
  <c r="AO167" i="74"/>
  <c r="AS167" i="74"/>
  <c r="AW167" i="74"/>
  <c r="AD167" i="74"/>
  <c r="AL167" i="74"/>
  <c r="AT167" i="74"/>
  <c r="AE167" i="74"/>
  <c r="AM167" i="74"/>
  <c r="AU167" i="74"/>
  <c r="AH167" i="74"/>
  <c r="AX167" i="74"/>
  <c r="AI167" i="74"/>
  <c r="AP167" i="74"/>
  <c r="AQ167" i="74"/>
  <c r="S167" i="74"/>
  <c r="T167" i="74"/>
  <c r="U167" i="74"/>
  <c r="R167" i="74"/>
  <c r="AF163" i="74"/>
  <c r="AJ163" i="74"/>
  <c r="AN163" i="74"/>
  <c r="AR163" i="74"/>
  <c r="AV163" i="74"/>
  <c r="AG163" i="74"/>
  <c r="AK163" i="74"/>
  <c r="AO163" i="74"/>
  <c r="AS163" i="74"/>
  <c r="AW163" i="74"/>
  <c r="AH163" i="74"/>
  <c r="AP163" i="74"/>
  <c r="AX163" i="74"/>
  <c r="AI163" i="74"/>
  <c r="AQ163" i="74"/>
  <c r="AL163" i="74"/>
  <c r="AM163" i="74"/>
  <c r="AD163" i="74"/>
  <c r="AT163" i="74"/>
  <c r="AE163" i="74"/>
  <c r="AU163" i="74"/>
  <c r="S163" i="74"/>
  <c r="T163" i="74"/>
  <c r="U163" i="74"/>
  <c r="R163" i="74"/>
  <c r="AF159" i="74"/>
  <c r="AJ159" i="74"/>
  <c r="AN159" i="74"/>
  <c r="AR159" i="74"/>
  <c r="AV159" i="74"/>
  <c r="AG159" i="74"/>
  <c r="AK159" i="74"/>
  <c r="AO159" i="74"/>
  <c r="AS159" i="74"/>
  <c r="AW159" i="74"/>
  <c r="AD159" i="74"/>
  <c r="AL159" i="74"/>
  <c r="AT159" i="74"/>
  <c r="AE159" i="74"/>
  <c r="AM159" i="74"/>
  <c r="AU159" i="74"/>
  <c r="AP159" i="74"/>
  <c r="AQ159" i="74"/>
  <c r="AH159" i="74"/>
  <c r="AX159" i="74"/>
  <c r="AI159" i="74"/>
  <c r="S159" i="74"/>
  <c r="T159" i="74"/>
  <c r="U159" i="74"/>
  <c r="R159" i="74"/>
  <c r="AF155" i="74"/>
  <c r="AJ155" i="74"/>
  <c r="AN155" i="74"/>
  <c r="AR155" i="74"/>
  <c r="AV155" i="74"/>
  <c r="AG155" i="74"/>
  <c r="AK155" i="74"/>
  <c r="AO155" i="74"/>
  <c r="AS155" i="74"/>
  <c r="AW155" i="74"/>
  <c r="AH155" i="74"/>
  <c r="AP155" i="74"/>
  <c r="AX155" i="74"/>
  <c r="AI155" i="74"/>
  <c r="AQ155" i="74"/>
  <c r="AD155" i="74"/>
  <c r="AT155" i="74"/>
  <c r="AE155" i="74"/>
  <c r="AU155" i="74"/>
  <c r="AL155" i="74"/>
  <c r="AM155" i="74"/>
  <c r="S155" i="74"/>
  <c r="T155" i="74"/>
  <c r="U155" i="74"/>
  <c r="R155" i="74"/>
  <c r="AD151" i="74"/>
  <c r="AH151" i="74"/>
  <c r="AL151" i="74"/>
  <c r="AP151" i="74"/>
  <c r="AT151" i="74"/>
  <c r="AX151" i="74"/>
  <c r="AE151" i="74"/>
  <c r="AI151" i="74"/>
  <c r="AM151" i="74"/>
  <c r="AQ151" i="74"/>
  <c r="AU151" i="74"/>
  <c r="AJ151" i="74"/>
  <c r="AR151" i="74"/>
  <c r="AK151" i="74"/>
  <c r="AS151" i="74"/>
  <c r="AN151" i="74"/>
  <c r="AO151" i="74"/>
  <c r="AF151" i="74"/>
  <c r="AG151" i="74"/>
  <c r="AV151" i="74"/>
  <c r="AW151" i="74"/>
  <c r="S151" i="74"/>
  <c r="T151" i="74"/>
  <c r="U151" i="74"/>
  <c r="R151" i="74"/>
  <c r="AD147" i="74"/>
  <c r="AH147" i="74"/>
  <c r="AL147" i="74"/>
  <c r="AP147" i="74"/>
  <c r="AT147" i="74"/>
  <c r="AX147" i="74"/>
  <c r="AE147" i="74"/>
  <c r="AI147" i="74"/>
  <c r="AM147" i="74"/>
  <c r="AQ147" i="74"/>
  <c r="AU147" i="74"/>
  <c r="AF147" i="74"/>
  <c r="AN147" i="74"/>
  <c r="AV147" i="74"/>
  <c r="AG147" i="74"/>
  <c r="AO147" i="74"/>
  <c r="AW147" i="74"/>
  <c r="AR147" i="74"/>
  <c r="AS147" i="74"/>
  <c r="AJ147" i="74"/>
  <c r="AK147" i="74"/>
  <c r="S147" i="74"/>
  <c r="T147" i="74"/>
  <c r="U147" i="74"/>
  <c r="R147" i="74"/>
  <c r="AD143" i="74"/>
  <c r="AH143" i="74"/>
  <c r="AL143" i="74"/>
  <c r="AP143" i="74"/>
  <c r="AT143" i="74"/>
  <c r="AX143" i="74"/>
  <c r="AE143" i="74"/>
  <c r="AI143" i="74"/>
  <c r="AM143" i="74"/>
  <c r="AQ143" i="74"/>
  <c r="AU143" i="74"/>
  <c r="AJ143" i="74"/>
  <c r="AR143" i="74"/>
  <c r="AK143" i="74"/>
  <c r="AS143" i="74"/>
  <c r="AF143" i="74"/>
  <c r="AV143" i="74"/>
  <c r="AG143" i="74"/>
  <c r="AW143" i="74"/>
  <c r="AN143" i="74"/>
  <c r="AO143" i="74"/>
  <c r="S143" i="74"/>
  <c r="T143" i="74"/>
  <c r="U143" i="74"/>
  <c r="R143" i="74"/>
  <c r="AD139" i="74"/>
  <c r="AH139" i="74"/>
  <c r="AL139" i="74"/>
  <c r="AP139" i="74"/>
  <c r="AT139" i="74"/>
  <c r="AX139" i="74"/>
  <c r="AE139" i="74"/>
  <c r="AI139" i="74"/>
  <c r="AM139" i="74"/>
  <c r="AQ139" i="74"/>
  <c r="AU139" i="74"/>
  <c r="AF139" i="74"/>
  <c r="AN139" i="74"/>
  <c r="AV139" i="74"/>
  <c r="AG139" i="74"/>
  <c r="AO139" i="74"/>
  <c r="AW139" i="74"/>
  <c r="AJ139" i="74"/>
  <c r="AK139" i="74"/>
  <c r="AR139" i="74"/>
  <c r="AS139" i="74"/>
  <c r="S139" i="74"/>
  <c r="T139" i="74"/>
  <c r="U139" i="74"/>
  <c r="R139" i="74"/>
  <c r="AD135" i="74"/>
  <c r="AH135" i="74"/>
  <c r="AL135" i="74"/>
  <c r="AP135" i="74"/>
  <c r="AT135" i="74"/>
  <c r="AX135" i="74"/>
  <c r="AE135" i="74"/>
  <c r="AI135" i="74"/>
  <c r="AM135" i="74"/>
  <c r="AQ135" i="74"/>
  <c r="AU135" i="74"/>
  <c r="AJ135" i="74"/>
  <c r="AR135" i="74"/>
  <c r="AK135" i="74"/>
  <c r="AS135" i="74"/>
  <c r="AN135" i="74"/>
  <c r="AO135" i="74"/>
  <c r="AV135" i="74"/>
  <c r="AW135" i="74"/>
  <c r="AF135" i="74"/>
  <c r="AG135" i="74"/>
  <c r="S135" i="74"/>
  <c r="T135" i="74"/>
  <c r="U135" i="74"/>
  <c r="R135" i="74"/>
  <c r="AD131" i="74"/>
  <c r="AH131" i="74"/>
  <c r="AL131" i="74"/>
  <c r="AP131" i="74"/>
  <c r="AT131" i="74"/>
  <c r="AX131" i="74"/>
  <c r="AE131" i="74"/>
  <c r="AI131" i="74"/>
  <c r="AM131" i="74"/>
  <c r="AQ131" i="74"/>
  <c r="AU131" i="74"/>
  <c r="AF131" i="74"/>
  <c r="AN131" i="74"/>
  <c r="AV131" i="74"/>
  <c r="AG131" i="74"/>
  <c r="AO131" i="74"/>
  <c r="AW131" i="74"/>
  <c r="AR131" i="74"/>
  <c r="AS131" i="74"/>
  <c r="AJ131" i="74"/>
  <c r="AK131" i="74"/>
  <c r="S131" i="74"/>
  <c r="T131" i="74"/>
  <c r="U131" i="74"/>
  <c r="R131" i="74"/>
  <c r="AD127" i="74"/>
  <c r="AH127" i="74"/>
  <c r="AL127" i="74"/>
  <c r="AF127" i="74"/>
  <c r="AK127" i="74"/>
  <c r="AP127" i="74"/>
  <c r="AT127" i="74"/>
  <c r="AX127" i="74"/>
  <c r="AG127" i="74"/>
  <c r="AM127" i="74"/>
  <c r="AQ127" i="74"/>
  <c r="AU127" i="74"/>
  <c r="AI127" i="74"/>
  <c r="AR127" i="74"/>
  <c r="AJ127" i="74"/>
  <c r="AS127" i="74"/>
  <c r="AV127" i="74"/>
  <c r="AE127" i="74"/>
  <c r="AW127" i="74"/>
  <c r="AN127" i="74"/>
  <c r="AO127" i="74"/>
  <c r="S127" i="74"/>
  <c r="T127" i="74"/>
  <c r="U127" i="74"/>
  <c r="R127" i="74"/>
  <c r="AD123" i="74"/>
  <c r="AH123" i="74"/>
  <c r="AL123" i="74"/>
  <c r="AP123" i="74"/>
  <c r="AT123" i="74"/>
  <c r="AX123" i="74"/>
  <c r="AE123" i="74"/>
  <c r="AJ123" i="74"/>
  <c r="AO123" i="74"/>
  <c r="AU123" i="74"/>
  <c r="AF123" i="74"/>
  <c r="AK123" i="74"/>
  <c r="AQ123" i="74"/>
  <c r="AV123" i="74"/>
  <c r="AG123" i="74"/>
  <c r="AR123" i="74"/>
  <c r="AI123" i="74"/>
  <c r="AS123" i="74"/>
  <c r="AW123" i="74"/>
  <c r="AM123" i="74"/>
  <c r="AN123" i="74"/>
  <c r="S123" i="74"/>
  <c r="T123" i="74"/>
  <c r="U123" i="74"/>
  <c r="R123" i="74"/>
  <c r="AD119" i="74"/>
  <c r="AH119" i="74"/>
  <c r="AL119" i="74"/>
  <c r="AP119" i="74"/>
  <c r="AT119" i="74"/>
  <c r="AX119" i="74"/>
  <c r="AI119" i="74"/>
  <c r="AN119" i="74"/>
  <c r="AS119" i="74"/>
  <c r="AE119" i="74"/>
  <c r="AJ119" i="74"/>
  <c r="AO119" i="74"/>
  <c r="AU119" i="74"/>
  <c r="AF119" i="74"/>
  <c r="AQ119" i="74"/>
  <c r="AG119" i="74"/>
  <c r="AR119" i="74"/>
  <c r="AV119" i="74"/>
  <c r="AW119" i="74"/>
  <c r="AK119" i="74"/>
  <c r="AM119" i="74"/>
  <c r="S119" i="74"/>
  <c r="T119" i="74"/>
  <c r="U119" i="74"/>
  <c r="R119" i="74"/>
  <c r="AD115" i="74"/>
  <c r="AH115" i="74"/>
  <c r="AL115" i="74"/>
  <c r="AP115" i="74"/>
  <c r="AT115" i="74"/>
  <c r="AX115" i="74"/>
  <c r="AG115" i="74"/>
  <c r="AM115" i="74"/>
  <c r="AR115" i="74"/>
  <c r="AW115" i="74"/>
  <c r="AI115" i="74"/>
  <c r="AN115" i="74"/>
  <c r="AS115" i="74"/>
  <c r="AE115" i="74"/>
  <c r="AO115" i="74"/>
  <c r="AF115" i="74"/>
  <c r="AQ115" i="74"/>
  <c r="AU115" i="74"/>
  <c r="AV115" i="74"/>
  <c r="AJ115" i="74"/>
  <c r="AK115" i="74"/>
  <c r="S115" i="74"/>
  <c r="T115" i="74"/>
  <c r="U115" i="74"/>
  <c r="R115" i="74"/>
  <c r="AD111" i="74"/>
  <c r="AH111" i="74"/>
  <c r="AL111" i="74"/>
  <c r="AP111" i="74"/>
  <c r="AT111" i="74"/>
  <c r="AX111" i="74"/>
  <c r="AF111" i="74"/>
  <c r="AK111" i="74"/>
  <c r="AQ111" i="74"/>
  <c r="AV111" i="74"/>
  <c r="AG111" i="74"/>
  <c r="AM111" i="74"/>
  <c r="AR111" i="74"/>
  <c r="AW111" i="74"/>
  <c r="AN111" i="74"/>
  <c r="AE111" i="74"/>
  <c r="AO111" i="74"/>
  <c r="AS111" i="74"/>
  <c r="AU111" i="74"/>
  <c r="AI111" i="74"/>
  <c r="AJ111" i="74"/>
  <c r="S111" i="74"/>
  <c r="T111" i="74"/>
  <c r="U111" i="74"/>
  <c r="R111" i="74"/>
  <c r="AD107" i="74"/>
  <c r="AH107" i="74"/>
  <c r="AL107" i="74"/>
  <c r="AP107" i="74"/>
  <c r="AT107" i="74"/>
  <c r="AX107" i="74"/>
  <c r="AE107" i="74"/>
  <c r="AJ107" i="74"/>
  <c r="AO107" i="74"/>
  <c r="AU107" i="74"/>
  <c r="AF107" i="74"/>
  <c r="AK107" i="74"/>
  <c r="AQ107" i="74"/>
  <c r="AV107" i="74"/>
  <c r="AM107" i="74"/>
  <c r="AW107" i="74"/>
  <c r="AN107" i="74"/>
  <c r="AR107" i="74"/>
  <c r="AS107" i="74"/>
  <c r="AG107" i="74"/>
  <c r="AI107" i="74"/>
  <c r="S107" i="74"/>
  <c r="T107" i="74"/>
  <c r="U107" i="74"/>
  <c r="R107" i="74"/>
  <c r="AD103" i="74"/>
  <c r="AH103" i="74"/>
  <c r="AL103" i="74"/>
  <c r="AP103" i="74"/>
  <c r="AT103" i="74"/>
  <c r="AX103" i="74"/>
  <c r="AI103" i="74"/>
  <c r="AN103" i="74"/>
  <c r="AS103" i="74"/>
  <c r="AE103" i="74"/>
  <c r="AJ103" i="74"/>
  <c r="AO103" i="74"/>
  <c r="AU103" i="74"/>
  <c r="AK103" i="74"/>
  <c r="AV103" i="74"/>
  <c r="AM103" i="74"/>
  <c r="AW103" i="74"/>
  <c r="AQ103" i="74"/>
  <c r="AR103" i="74"/>
  <c r="AF103" i="74"/>
  <c r="AG103" i="74"/>
  <c r="S103" i="74"/>
  <c r="T103" i="74"/>
  <c r="U103" i="74"/>
  <c r="R103" i="74"/>
  <c r="AD99" i="74"/>
  <c r="AH99" i="74"/>
  <c r="AL99" i="74"/>
  <c r="AP99" i="74"/>
  <c r="AT99" i="74"/>
  <c r="AX99" i="74"/>
  <c r="AG99" i="74"/>
  <c r="AM99" i="74"/>
  <c r="AR99" i="74"/>
  <c r="AW99" i="74"/>
  <c r="AI99" i="74"/>
  <c r="AN99" i="74"/>
  <c r="AS99" i="74"/>
  <c r="AJ99" i="74"/>
  <c r="AU99" i="74"/>
  <c r="AK99" i="74"/>
  <c r="AV99" i="74"/>
  <c r="AO99" i="74"/>
  <c r="AQ99" i="74"/>
  <c r="AE99" i="74"/>
  <c r="AF99" i="74"/>
  <c r="S99" i="74"/>
  <c r="T99" i="74"/>
  <c r="U99" i="74"/>
  <c r="R99" i="74"/>
  <c r="AG95" i="74"/>
  <c r="AK95" i="74"/>
  <c r="AO95" i="74"/>
  <c r="AS95" i="74"/>
  <c r="AW95" i="74"/>
  <c r="AD95" i="74"/>
  <c r="AH95" i="74"/>
  <c r="AL95" i="74"/>
  <c r="AP95" i="74"/>
  <c r="AT95" i="74"/>
  <c r="AX95" i="74"/>
  <c r="AE95" i="74"/>
  <c r="AM95" i="74"/>
  <c r="AU95" i="74"/>
  <c r="AF95" i="74"/>
  <c r="AN95" i="74"/>
  <c r="AV95" i="74"/>
  <c r="AQ95" i="74"/>
  <c r="AR95" i="74"/>
  <c r="AI95" i="74"/>
  <c r="AJ95" i="74"/>
  <c r="S95" i="74"/>
  <c r="T95" i="74"/>
  <c r="U95" i="74"/>
  <c r="R95" i="74"/>
  <c r="AG91" i="74"/>
  <c r="AK91" i="74"/>
  <c r="AO91" i="74"/>
  <c r="AS91" i="74"/>
  <c r="AW91" i="74"/>
  <c r="AD91" i="74"/>
  <c r="AH91" i="74"/>
  <c r="AL91" i="74"/>
  <c r="AP91" i="74"/>
  <c r="AT91" i="74"/>
  <c r="AX91" i="74"/>
  <c r="AI91" i="74"/>
  <c r="AQ91" i="74"/>
  <c r="AJ91" i="74"/>
  <c r="AR91" i="74"/>
  <c r="AE91" i="74"/>
  <c r="AU91" i="74"/>
  <c r="AF91" i="74"/>
  <c r="AV91" i="74"/>
  <c r="AM91" i="74"/>
  <c r="AN91" i="74"/>
  <c r="S91" i="74"/>
  <c r="T91" i="74"/>
  <c r="U91" i="74"/>
  <c r="R91" i="74"/>
  <c r="AG87" i="74"/>
  <c r="AK87" i="74"/>
  <c r="AO87" i="74"/>
  <c r="AS87" i="74"/>
  <c r="AW87" i="74"/>
  <c r="AD87" i="74"/>
  <c r="AH87" i="74"/>
  <c r="AL87" i="74"/>
  <c r="AP87" i="74"/>
  <c r="AT87" i="74"/>
  <c r="AX87" i="74"/>
  <c r="AE87" i="74"/>
  <c r="AM87" i="74"/>
  <c r="AU87" i="74"/>
  <c r="AF87" i="74"/>
  <c r="AN87" i="74"/>
  <c r="AV87" i="74"/>
  <c r="AI87" i="74"/>
  <c r="AJ87" i="74"/>
  <c r="AQ87" i="74"/>
  <c r="AR87" i="74"/>
  <c r="S87" i="74"/>
  <c r="T87" i="74"/>
  <c r="U87" i="74"/>
  <c r="R87" i="74"/>
  <c r="AG83" i="74"/>
  <c r="AK83" i="74"/>
  <c r="AO83" i="74"/>
  <c r="AS83" i="74"/>
  <c r="AW83" i="74"/>
  <c r="AD83" i="74"/>
  <c r="AH83" i="74"/>
  <c r="AL83" i="74"/>
  <c r="AP83" i="74"/>
  <c r="AT83" i="74"/>
  <c r="AX83" i="74"/>
  <c r="AI83" i="74"/>
  <c r="AQ83" i="74"/>
  <c r="AJ83" i="74"/>
  <c r="AR83" i="74"/>
  <c r="AM83" i="74"/>
  <c r="AN83" i="74"/>
  <c r="AE83" i="74"/>
  <c r="AF83" i="74"/>
  <c r="AU83" i="74"/>
  <c r="AV83" i="74"/>
  <c r="S83" i="74"/>
  <c r="T83" i="74"/>
  <c r="U83" i="74"/>
  <c r="R83" i="74"/>
  <c r="AG79" i="74"/>
  <c r="AK79" i="74"/>
  <c r="AO79" i="74"/>
  <c r="AS79" i="74"/>
  <c r="AW79" i="74"/>
  <c r="AD79" i="74"/>
  <c r="AH79" i="74"/>
  <c r="AL79" i="74"/>
  <c r="AP79" i="74"/>
  <c r="AT79" i="74"/>
  <c r="AX79" i="74"/>
  <c r="AE79" i="74"/>
  <c r="AM79" i="74"/>
  <c r="AU79" i="74"/>
  <c r="AF79" i="74"/>
  <c r="AN79" i="74"/>
  <c r="AV79" i="74"/>
  <c r="AQ79" i="74"/>
  <c r="AR79" i="74"/>
  <c r="AI79" i="74"/>
  <c r="AJ79" i="74"/>
  <c r="S79" i="74"/>
  <c r="T79" i="74"/>
  <c r="U79" i="74"/>
  <c r="R79" i="74"/>
  <c r="AF75" i="74"/>
  <c r="AJ75" i="74"/>
  <c r="AN75" i="74"/>
  <c r="AR75" i="74"/>
  <c r="AV75" i="74"/>
  <c r="AG75" i="74"/>
  <c r="AK75" i="74"/>
  <c r="AO75" i="74"/>
  <c r="AS75" i="74"/>
  <c r="AW75" i="74"/>
  <c r="AD75" i="74"/>
  <c r="AL75" i="74"/>
  <c r="AT75" i="74"/>
  <c r="AE75" i="74"/>
  <c r="AM75" i="74"/>
  <c r="AU75" i="74"/>
  <c r="AP75" i="74"/>
  <c r="AQ75" i="74"/>
  <c r="AX75" i="74"/>
  <c r="AH75" i="74"/>
  <c r="AI75" i="74"/>
  <c r="S75" i="74"/>
  <c r="T75" i="74"/>
  <c r="U75" i="74"/>
  <c r="R75" i="74"/>
  <c r="AF71" i="74"/>
  <c r="AJ71" i="74"/>
  <c r="AN71" i="74"/>
  <c r="AR71" i="74"/>
  <c r="AV71" i="74"/>
  <c r="AG71" i="74"/>
  <c r="AK71" i="74"/>
  <c r="AO71" i="74"/>
  <c r="AS71" i="74"/>
  <c r="AW71" i="74"/>
  <c r="AH71" i="74"/>
  <c r="AP71" i="74"/>
  <c r="AX71" i="74"/>
  <c r="AI71" i="74"/>
  <c r="AQ71" i="74"/>
  <c r="AD71" i="74"/>
  <c r="AT71" i="74"/>
  <c r="AE71" i="74"/>
  <c r="AU71" i="74"/>
  <c r="AL71" i="74"/>
  <c r="AM71" i="74"/>
  <c r="S71" i="74"/>
  <c r="T71" i="74"/>
  <c r="U71" i="74"/>
  <c r="R71" i="74"/>
  <c r="AF67" i="74"/>
  <c r="AJ67" i="74"/>
  <c r="AN67" i="74"/>
  <c r="AR67" i="74"/>
  <c r="AV67" i="74"/>
  <c r="AG67" i="74"/>
  <c r="AK67" i="74"/>
  <c r="AO67" i="74"/>
  <c r="AS67" i="74"/>
  <c r="AW67" i="74"/>
  <c r="AD67" i="74"/>
  <c r="AL67" i="74"/>
  <c r="AT67" i="74"/>
  <c r="AE67" i="74"/>
  <c r="AM67" i="74"/>
  <c r="AU67" i="74"/>
  <c r="AH67" i="74"/>
  <c r="AX67" i="74"/>
  <c r="AI67" i="74"/>
  <c r="AP67" i="74"/>
  <c r="AQ67" i="74"/>
  <c r="S67" i="74"/>
  <c r="T67" i="74"/>
  <c r="U67" i="74"/>
  <c r="R67" i="74"/>
  <c r="AF63" i="74"/>
  <c r="AJ63" i="74"/>
  <c r="AN63" i="74"/>
  <c r="AR63" i="74"/>
  <c r="AV63" i="74"/>
  <c r="AG63" i="74"/>
  <c r="AK63" i="74"/>
  <c r="AO63" i="74"/>
  <c r="AS63" i="74"/>
  <c r="AW63" i="74"/>
  <c r="AH63" i="74"/>
  <c r="AP63" i="74"/>
  <c r="AX63" i="74"/>
  <c r="AI63" i="74"/>
  <c r="AQ63" i="74"/>
  <c r="AL63" i="74"/>
  <c r="AM63" i="74"/>
  <c r="AT63" i="74"/>
  <c r="AU63" i="74"/>
  <c r="AD63" i="74"/>
  <c r="AE63" i="74"/>
  <c r="S63" i="74"/>
  <c r="T63" i="74"/>
  <c r="U63" i="74"/>
  <c r="R63" i="74"/>
  <c r="AF59" i="74"/>
  <c r="AJ59" i="74"/>
  <c r="AN59" i="74"/>
  <c r="AR59" i="74"/>
  <c r="AV59" i="74"/>
  <c r="AG59" i="74"/>
  <c r="AK59" i="74"/>
  <c r="AO59" i="74"/>
  <c r="AS59" i="74"/>
  <c r="AW59" i="74"/>
  <c r="AH59" i="74"/>
  <c r="AP59" i="74"/>
  <c r="AX59" i="74"/>
  <c r="AI59" i="74"/>
  <c r="AQ59" i="74"/>
  <c r="AL59" i="74"/>
  <c r="AM59" i="74"/>
  <c r="AT59" i="74"/>
  <c r="AU59" i="74"/>
  <c r="AD59" i="74"/>
  <c r="AE59" i="74"/>
  <c r="S59" i="74"/>
  <c r="T59" i="74"/>
  <c r="U59" i="74"/>
  <c r="R59" i="74"/>
  <c r="AF55" i="74"/>
  <c r="AJ55" i="74"/>
  <c r="AN55" i="74"/>
  <c r="AR55" i="74"/>
  <c r="AV55" i="74"/>
  <c r="AG55" i="74"/>
  <c r="AK55" i="74"/>
  <c r="AO55" i="74"/>
  <c r="AS55" i="74"/>
  <c r="AW55" i="74"/>
  <c r="AD55" i="74"/>
  <c r="AL55" i="74"/>
  <c r="AT55" i="74"/>
  <c r="AE55" i="74"/>
  <c r="AM55" i="74"/>
  <c r="AU55" i="74"/>
  <c r="AP55" i="74"/>
  <c r="AQ55" i="74"/>
  <c r="AH55" i="74"/>
  <c r="AI55" i="74"/>
  <c r="AX55" i="74"/>
  <c r="S55" i="74"/>
  <c r="T55" i="74"/>
  <c r="U55" i="74"/>
  <c r="R55" i="74"/>
  <c r="AF51" i="74"/>
  <c r="AJ51" i="74"/>
  <c r="AN51" i="74"/>
  <c r="AR51" i="74"/>
  <c r="AV51" i="74"/>
  <c r="AG51" i="74"/>
  <c r="AK51" i="74"/>
  <c r="AO51" i="74"/>
  <c r="AS51" i="74"/>
  <c r="AW51" i="74"/>
  <c r="AH51" i="74"/>
  <c r="AP51" i="74"/>
  <c r="AX51" i="74"/>
  <c r="AI51" i="74"/>
  <c r="AQ51" i="74"/>
  <c r="AD51" i="74"/>
  <c r="AT51" i="74"/>
  <c r="AE51" i="74"/>
  <c r="AU51" i="74"/>
  <c r="AL51" i="74"/>
  <c r="AM51" i="74"/>
  <c r="S51" i="74"/>
  <c r="T51" i="74"/>
  <c r="U51" i="74"/>
  <c r="R51" i="74"/>
  <c r="AF47" i="74"/>
  <c r="AJ47" i="74"/>
  <c r="AN47" i="74"/>
  <c r="AR47" i="74"/>
  <c r="AV47" i="74"/>
  <c r="AG47" i="74"/>
  <c r="AK47" i="74"/>
  <c r="AO47" i="74"/>
  <c r="AS47" i="74"/>
  <c r="AW47" i="74"/>
  <c r="AD47" i="74"/>
  <c r="AL47" i="74"/>
  <c r="AT47" i="74"/>
  <c r="AE47" i="74"/>
  <c r="AM47" i="74"/>
  <c r="AU47" i="74"/>
  <c r="AH47" i="74"/>
  <c r="AX47" i="74"/>
  <c r="AI47" i="74"/>
  <c r="AP47" i="74"/>
  <c r="AQ47" i="74"/>
  <c r="S47" i="74"/>
  <c r="T47" i="74"/>
  <c r="U47" i="74"/>
  <c r="R47" i="74"/>
  <c r="AF43" i="74"/>
  <c r="AJ43" i="74"/>
  <c r="AN43" i="74"/>
  <c r="AR43" i="74"/>
  <c r="AV43" i="74"/>
  <c r="AG43" i="74"/>
  <c r="AK43" i="74"/>
  <c r="AO43" i="74"/>
  <c r="AS43" i="74"/>
  <c r="AW43" i="74"/>
  <c r="AH43" i="74"/>
  <c r="AP43" i="74"/>
  <c r="AX43" i="74"/>
  <c r="AI43" i="74"/>
  <c r="AQ43" i="74"/>
  <c r="AL43" i="74"/>
  <c r="AM43" i="74"/>
  <c r="AD43" i="74"/>
  <c r="AE43" i="74"/>
  <c r="AT43" i="74"/>
  <c r="AU43" i="74"/>
  <c r="S43" i="74"/>
  <c r="T43" i="74"/>
  <c r="U43" i="74"/>
  <c r="R43" i="74"/>
  <c r="AF39" i="74"/>
  <c r="AJ39" i="74"/>
  <c r="AN39" i="74"/>
  <c r="AR39" i="74"/>
  <c r="AV39" i="74"/>
  <c r="AG39" i="74"/>
  <c r="AK39" i="74"/>
  <c r="AO39" i="74"/>
  <c r="AS39" i="74"/>
  <c r="AW39" i="74"/>
  <c r="AD39" i="74"/>
  <c r="AL39" i="74"/>
  <c r="AT39" i="74"/>
  <c r="AE39" i="74"/>
  <c r="AM39" i="74"/>
  <c r="AU39" i="74"/>
  <c r="AP39" i="74"/>
  <c r="AQ39" i="74"/>
  <c r="AX39" i="74"/>
  <c r="AH39" i="74"/>
  <c r="AI39" i="74"/>
  <c r="S39" i="74"/>
  <c r="T39" i="74"/>
  <c r="U39" i="74"/>
  <c r="R39" i="74"/>
  <c r="AG35" i="74"/>
  <c r="AK35" i="74"/>
  <c r="AO35" i="74"/>
  <c r="AS35" i="74"/>
  <c r="AW35" i="74"/>
  <c r="AD35" i="74"/>
  <c r="AH35" i="74"/>
  <c r="AL35" i="74"/>
  <c r="AP35" i="74"/>
  <c r="AT35" i="74"/>
  <c r="AX35" i="74"/>
  <c r="AE35" i="74"/>
  <c r="AM35" i="74"/>
  <c r="AU35" i="74"/>
  <c r="AF35" i="74"/>
  <c r="AN35" i="74"/>
  <c r="AV35" i="74"/>
  <c r="AI35" i="74"/>
  <c r="AJ35" i="74"/>
  <c r="AQ35" i="74"/>
  <c r="AR35" i="74"/>
  <c r="S35" i="74"/>
  <c r="T35" i="74"/>
  <c r="U35" i="74"/>
  <c r="R35" i="74"/>
  <c r="AG31" i="74"/>
  <c r="AK31" i="74"/>
  <c r="AO31" i="74"/>
  <c r="AS31" i="74"/>
  <c r="AW31" i="74"/>
  <c r="AD31" i="74"/>
  <c r="AH31" i="74"/>
  <c r="AL31" i="74"/>
  <c r="AP31" i="74"/>
  <c r="AT31" i="74"/>
  <c r="AX31" i="74"/>
  <c r="AI31" i="74"/>
  <c r="AQ31" i="74"/>
  <c r="AJ31" i="74"/>
  <c r="AR31" i="74"/>
  <c r="AM31" i="74"/>
  <c r="AN31" i="74"/>
  <c r="AU31" i="74"/>
  <c r="AV31" i="74"/>
  <c r="AE31" i="74"/>
  <c r="AF31" i="74"/>
  <c r="S31" i="74"/>
  <c r="T31" i="74"/>
  <c r="U31" i="74"/>
  <c r="R31" i="74"/>
  <c r="AE27" i="74"/>
  <c r="AI27" i="74"/>
  <c r="AM27" i="74"/>
  <c r="AQ27" i="74"/>
  <c r="AU27" i="74"/>
  <c r="AF27" i="74"/>
  <c r="AJ27" i="74"/>
  <c r="AN27" i="74"/>
  <c r="AR27" i="74"/>
  <c r="AV27" i="74"/>
  <c r="AG27" i="74"/>
  <c r="AO27" i="74"/>
  <c r="AW27" i="74"/>
  <c r="AH27" i="74"/>
  <c r="AP27" i="74"/>
  <c r="AX27" i="74"/>
  <c r="AK27" i="74"/>
  <c r="AL27" i="74"/>
  <c r="AD27" i="74"/>
  <c r="AS27" i="74"/>
  <c r="AT27" i="74"/>
  <c r="S27" i="74"/>
  <c r="T27" i="74"/>
  <c r="U27" i="74"/>
  <c r="R27" i="74"/>
  <c r="AE23" i="74"/>
  <c r="AI23" i="74"/>
  <c r="AM23" i="74"/>
  <c r="AQ23" i="74"/>
  <c r="AU23" i="74"/>
  <c r="AF23" i="74"/>
  <c r="AJ23" i="74"/>
  <c r="AN23" i="74"/>
  <c r="AR23" i="74"/>
  <c r="AV23" i="74"/>
  <c r="AK23" i="74"/>
  <c r="AS23" i="74"/>
  <c r="AD23" i="74"/>
  <c r="AL23" i="74"/>
  <c r="AT23" i="74"/>
  <c r="AO23" i="74"/>
  <c r="AP23" i="74"/>
  <c r="AW23" i="74"/>
  <c r="AX23" i="74"/>
  <c r="AG23" i="74"/>
  <c r="AH23" i="74"/>
  <c r="S23" i="74"/>
  <c r="T23" i="74"/>
  <c r="U23" i="74"/>
  <c r="R23" i="74"/>
  <c r="AE19" i="74"/>
  <c r="AI19" i="74"/>
  <c r="AM19" i="74"/>
  <c r="AQ19" i="74"/>
  <c r="AU19" i="74"/>
  <c r="AF19" i="74"/>
  <c r="AJ19" i="74"/>
  <c r="AN19" i="74"/>
  <c r="AR19" i="74"/>
  <c r="AV19" i="74"/>
  <c r="AG19" i="74"/>
  <c r="AO19" i="74"/>
  <c r="AW19" i="74"/>
  <c r="AH19" i="74"/>
  <c r="AP19" i="74"/>
  <c r="AX19" i="74"/>
  <c r="AS19" i="74"/>
  <c r="AD19" i="74"/>
  <c r="AT19" i="74"/>
  <c r="AK19" i="74"/>
  <c r="AL19" i="74"/>
  <c r="S19" i="74"/>
  <c r="T19" i="74"/>
  <c r="U19" i="74"/>
  <c r="R19" i="74"/>
  <c r="AE15" i="74"/>
  <c r="AI15" i="74"/>
  <c r="AM15" i="74"/>
  <c r="AQ15" i="74"/>
  <c r="AU15" i="74"/>
  <c r="AF15" i="74"/>
  <c r="AJ15" i="74"/>
  <c r="AN15" i="74"/>
  <c r="AR15" i="74"/>
  <c r="AV15" i="74"/>
  <c r="AK15" i="74"/>
  <c r="AS15" i="74"/>
  <c r="AD15" i="74"/>
  <c r="AL15" i="74"/>
  <c r="AT15" i="74"/>
  <c r="AG15" i="74"/>
  <c r="AW15" i="74"/>
  <c r="AH15" i="74"/>
  <c r="AX15" i="74"/>
  <c r="AO15" i="74"/>
  <c r="AP15" i="74"/>
  <c r="S15" i="74"/>
  <c r="T15" i="74"/>
  <c r="U15" i="74"/>
  <c r="R15" i="74"/>
  <c r="W13" i="74"/>
  <c r="AA13" i="74"/>
  <c r="X13" i="74"/>
  <c r="AB13" i="74"/>
  <c r="Y13" i="74"/>
  <c r="AC13" i="74"/>
  <c r="V13" i="74"/>
  <c r="Z13" i="74"/>
  <c r="W480" i="74"/>
  <c r="AA480" i="74"/>
  <c r="X480" i="74"/>
  <c r="AB480" i="74"/>
  <c r="Y480" i="74"/>
  <c r="AC480" i="74"/>
  <c r="V480" i="74"/>
  <c r="Z480" i="74"/>
  <c r="W476" i="74"/>
  <c r="AA476" i="74"/>
  <c r="X476" i="74"/>
  <c r="AB476" i="74"/>
  <c r="Y476" i="74"/>
  <c r="AC476" i="74"/>
  <c r="V476" i="74"/>
  <c r="Z476" i="74"/>
  <c r="W472" i="74"/>
  <c r="AA472" i="74"/>
  <c r="X472" i="74"/>
  <c r="AB472" i="74"/>
  <c r="Y472" i="74"/>
  <c r="AC472" i="74"/>
  <c r="V472" i="74"/>
  <c r="Z472" i="74"/>
  <c r="W468" i="74"/>
  <c r="AA468" i="74"/>
  <c r="X468" i="74"/>
  <c r="AB468" i="74"/>
  <c r="Y468" i="74"/>
  <c r="AC468" i="74"/>
  <c r="V468" i="74"/>
  <c r="Z468" i="74"/>
  <c r="W464" i="74"/>
  <c r="AA464" i="74"/>
  <c r="X464" i="74"/>
  <c r="AB464" i="74"/>
  <c r="Y464" i="74"/>
  <c r="AC464" i="74"/>
  <c r="V464" i="74"/>
  <c r="Z464" i="74"/>
  <c r="W460" i="74"/>
  <c r="AA460" i="74"/>
  <c r="X460" i="74"/>
  <c r="AB460" i="74"/>
  <c r="Y460" i="74"/>
  <c r="AC460" i="74"/>
  <c r="V460" i="74"/>
  <c r="Z460" i="74"/>
  <c r="W456" i="74"/>
  <c r="AA456" i="74"/>
  <c r="X456" i="74"/>
  <c r="AB456" i="74"/>
  <c r="Y456" i="74"/>
  <c r="AC456" i="74"/>
  <c r="V456" i="74"/>
  <c r="Z456" i="74"/>
  <c r="W452" i="74"/>
  <c r="AA452" i="74"/>
  <c r="X452" i="74"/>
  <c r="AB452" i="74"/>
  <c r="Y452" i="74"/>
  <c r="AC452" i="74"/>
  <c r="V452" i="74"/>
  <c r="Z452" i="74"/>
  <c r="W448" i="74"/>
  <c r="AA448" i="74"/>
  <c r="X448" i="74"/>
  <c r="AB448" i="74"/>
  <c r="Y448" i="74"/>
  <c r="AC448" i="74"/>
  <c r="V448" i="74"/>
  <c r="Z448" i="74"/>
  <c r="W444" i="74"/>
  <c r="AA444" i="74"/>
  <c r="X444" i="74"/>
  <c r="AB444" i="74"/>
  <c r="Y444" i="74"/>
  <c r="AC444" i="74"/>
  <c r="V444" i="74"/>
  <c r="Z444" i="74"/>
  <c r="W440" i="74"/>
  <c r="AA440" i="74"/>
  <c r="X440" i="74"/>
  <c r="AB440" i="74"/>
  <c r="Y440" i="74"/>
  <c r="AC440" i="74"/>
  <c r="V440" i="74"/>
  <c r="Z440" i="74"/>
  <c r="W436" i="74"/>
  <c r="AA436" i="74"/>
  <c r="X436" i="74"/>
  <c r="AB436" i="74"/>
  <c r="Y436" i="74"/>
  <c r="AC436" i="74"/>
  <c r="V436" i="74"/>
  <c r="Z436" i="74"/>
  <c r="W432" i="74"/>
  <c r="AA432" i="74"/>
  <c r="X432" i="74"/>
  <c r="AB432" i="74"/>
  <c r="Y432" i="74"/>
  <c r="AC432" i="74"/>
  <c r="V432" i="74"/>
  <c r="Z432" i="74"/>
  <c r="W428" i="74"/>
  <c r="AA428" i="74"/>
  <c r="X428" i="74"/>
  <c r="AB428" i="74"/>
  <c r="Y428" i="74"/>
  <c r="AC428" i="74"/>
  <c r="V428" i="74"/>
  <c r="Z428" i="74"/>
  <c r="W424" i="74"/>
  <c r="AA424" i="74"/>
  <c r="X424" i="74"/>
  <c r="AB424" i="74"/>
  <c r="Y424" i="74"/>
  <c r="AC424" i="74"/>
  <c r="V424" i="74"/>
  <c r="Z424" i="74"/>
  <c r="W420" i="74"/>
  <c r="AA420" i="74"/>
  <c r="X420" i="74"/>
  <c r="AB420" i="74"/>
  <c r="Y420" i="74"/>
  <c r="AC420" i="74"/>
  <c r="V420" i="74"/>
  <c r="Z420" i="74"/>
  <c r="W416" i="74"/>
  <c r="AA416" i="74"/>
  <c r="X416" i="74"/>
  <c r="AB416" i="74"/>
  <c r="Y416" i="74"/>
  <c r="AC416" i="74"/>
  <c r="V416" i="74"/>
  <c r="Z416" i="74"/>
  <c r="W412" i="74"/>
  <c r="AA412" i="74"/>
  <c r="X412" i="74"/>
  <c r="AB412" i="74"/>
  <c r="Y412" i="74"/>
  <c r="AC412" i="74"/>
  <c r="V412" i="74"/>
  <c r="Z412" i="74"/>
  <c r="W408" i="74"/>
  <c r="AA408" i="74"/>
  <c r="X408" i="74"/>
  <c r="AB408" i="74"/>
  <c r="Y408" i="74"/>
  <c r="AC408" i="74"/>
  <c r="V408" i="74"/>
  <c r="Z408" i="74"/>
  <c r="W404" i="74"/>
  <c r="AA404" i="74"/>
  <c r="X404" i="74"/>
  <c r="AB404" i="74"/>
  <c r="Y404" i="74"/>
  <c r="AC404" i="74"/>
  <c r="V404" i="74"/>
  <c r="Z404" i="74"/>
  <c r="W400" i="74"/>
  <c r="AA400" i="74"/>
  <c r="X400" i="74"/>
  <c r="AB400" i="74"/>
  <c r="Y400" i="74"/>
  <c r="AC400" i="74"/>
  <c r="V400" i="74"/>
  <c r="Z400" i="74"/>
  <c r="W396" i="74"/>
  <c r="AA396" i="74"/>
  <c r="X396" i="74"/>
  <c r="AB396" i="74"/>
  <c r="Y396" i="74"/>
  <c r="AC396" i="74"/>
  <c r="V396" i="74"/>
  <c r="Z396" i="74"/>
  <c r="W392" i="74"/>
  <c r="AA392" i="74"/>
  <c r="X392" i="74"/>
  <c r="AB392" i="74"/>
  <c r="Y392" i="74"/>
  <c r="AC392" i="74"/>
  <c r="V392" i="74"/>
  <c r="Z392" i="74"/>
  <c r="W388" i="74"/>
  <c r="AA388" i="74"/>
  <c r="X388" i="74"/>
  <c r="AB388" i="74"/>
  <c r="Y388" i="74"/>
  <c r="AC388" i="74"/>
  <c r="V388" i="74"/>
  <c r="Z388" i="74"/>
  <c r="W384" i="74"/>
  <c r="AA384" i="74"/>
  <c r="X384" i="74"/>
  <c r="AB384" i="74"/>
  <c r="Y384" i="74"/>
  <c r="AC384" i="74"/>
  <c r="V384" i="74"/>
  <c r="Z384" i="74"/>
  <c r="W380" i="74"/>
  <c r="AA380" i="74"/>
  <c r="X380" i="74"/>
  <c r="AB380" i="74"/>
  <c r="Y380" i="74"/>
  <c r="AC380" i="74"/>
  <c r="V380" i="74"/>
  <c r="Z380" i="74"/>
  <c r="W376" i="74"/>
  <c r="AA376" i="74"/>
  <c r="X376" i="74"/>
  <c r="AB376" i="74"/>
  <c r="Y376" i="74"/>
  <c r="AC376" i="74"/>
  <c r="V376" i="74"/>
  <c r="Z376" i="74"/>
  <c r="V372" i="74"/>
  <c r="Z372" i="74"/>
  <c r="W372" i="74"/>
  <c r="AA372" i="74"/>
  <c r="X372" i="74"/>
  <c r="AB372" i="74"/>
  <c r="Y372" i="74"/>
  <c r="AC372" i="74"/>
  <c r="V368" i="74"/>
  <c r="Z368" i="74"/>
  <c r="W368" i="74"/>
  <c r="AA368" i="74"/>
  <c r="X368" i="74"/>
  <c r="AB368" i="74"/>
  <c r="Y368" i="74"/>
  <c r="AC368" i="74"/>
  <c r="V364" i="74"/>
  <c r="Z364" i="74"/>
  <c r="W364" i="74"/>
  <c r="AA364" i="74"/>
  <c r="X364" i="74"/>
  <c r="AB364" i="74"/>
  <c r="Y364" i="74"/>
  <c r="AC364" i="74"/>
  <c r="V360" i="74"/>
  <c r="Z360" i="74"/>
  <c r="W360" i="74"/>
  <c r="AA360" i="74"/>
  <c r="X360" i="74"/>
  <c r="AB360" i="74"/>
  <c r="Y360" i="74"/>
  <c r="AC360" i="74"/>
  <c r="V356" i="74"/>
  <c r="Z356" i="74"/>
  <c r="W356" i="74"/>
  <c r="AA356" i="74"/>
  <c r="X356" i="74"/>
  <c r="AB356" i="74"/>
  <c r="Y356" i="74"/>
  <c r="AC356" i="74"/>
  <c r="V352" i="74"/>
  <c r="Z352" i="74"/>
  <c r="W352" i="74"/>
  <c r="AA352" i="74"/>
  <c r="X352" i="74"/>
  <c r="AB352" i="74"/>
  <c r="Y352" i="74"/>
  <c r="AC352" i="74"/>
  <c r="V348" i="74"/>
  <c r="Z348" i="74"/>
  <c r="W348" i="74"/>
  <c r="AA348" i="74"/>
  <c r="X348" i="74"/>
  <c r="AB348" i="74"/>
  <c r="Y348" i="74"/>
  <c r="AC348" i="74"/>
  <c r="V344" i="74"/>
  <c r="Z344" i="74"/>
  <c r="W344" i="74"/>
  <c r="AA344" i="74"/>
  <c r="X344" i="74"/>
  <c r="AB344" i="74"/>
  <c r="Y344" i="74"/>
  <c r="AC344" i="74"/>
  <c r="V340" i="74"/>
  <c r="Z340" i="74"/>
  <c r="W340" i="74"/>
  <c r="AA340" i="74"/>
  <c r="X340" i="74"/>
  <c r="AB340" i="74"/>
  <c r="Y340" i="74"/>
  <c r="AC340" i="74"/>
  <c r="V336" i="74"/>
  <c r="Z336" i="74"/>
  <c r="W336" i="74"/>
  <c r="AA336" i="74"/>
  <c r="X336" i="74"/>
  <c r="AB336" i="74"/>
  <c r="Y336" i="74"/>
  <c r="AC336" i="74"/>
  <c r="V332" i="74"/>
  <c r="Z332" i="74"/>
  <c r="W332" i="74"/>
  <c r="AA332" i="74"/>
  <c r="X332" i="74"/>
  <c r="AB332" i="74"/>
  <c r="Y332" i="74"/>
  <c r="AC332" i="74"/>
  <c r="V328" i="74"/>
  <c r="Z328" i="74"/>
  <c r="W328" i="74"/>
  <c r="AA328" i="74"/>
  <c r="X328" i="74"/>
  <c r="AB328" i="74"/>
  <c r="Y328" i="74"/>
  <c r="AC328" i="74"/>
  <c r="V324" i="74"/>
  <c r="Z324" i="74"/>
  <c r="W324" i="74"/>
  <c r="AA324" i="74"/>
  <c r="X324" i="74"/>
  <c r="AB324" i="74"/>
  <c r="Y324" i="74"/>
  <c r="AC324" i="74"/>
  <c r="V320" i="74"/>
  <c r="Z320" i="74"/>
  <c r="W320" i="74"/>
  <c r="AA320" i="74"/>
  <c r="X320" i="74"/>
  <c r="AB320" i="74"/>
  <c r="Y320" i="74"/>
  <c r="AC320" i="74"/>
  <c r="V316" i="74"/>
  <c r="Z316" i="74"/>
  <c r="W316" i="74"/>
  <c r="AA316" i="74"/>
  <c r="X316" i="74"/>
  <c r="AB316" i="74"/>
  <c r="Y316" i="74"/>
  <c r="AC316" i="74"/>
  <c r="V312" i="74"/>
  <c r="Z312" i="74"/>
  <c r="W312" i="74"/>
  <c r="AA312" i="74"/>
  <c r="X312" i="74"/>
  <c r="AB312" i="74"/>
  <c r="Y312" i="74"/>
  <c r="AC312" i="74"/>
  <c r="V308" i="74"/>
  <c r="Z308" i="74"/>
  <c r="W308" i="74"/>
  <c r="AA308" i="74"/>
  <c r="X308" i="74"/>
  <c r="AB308" i="74"/>
  <c r="Y308" i="74"/>
  <c r="AC308" i="74"/>
  <c r="V304" i="74"/>
  <c r="Z304" i="74"/>
  <c r="W304" i="74"/>
  <c r="AA304" i="74"/>
  <c r="X304" i="74"/>
  <c r="AB304" i="74"/>
  <c r="Y304" i="74"/>
  <c r="AC304" i="74"/>
  <c r="V300" i="74"/>
  <c r="Z300" i="74"/>
  <c r="W300" i="74"/>
  <c r="AA300" i="74"/>
  <c r="X300" i="74"/>
  <c r="AB300" i="74"/>
  <c r="Y300" i="74"/>
  <c r="AC300" i="74"/>
  <c r="V296" i="74"/>
  <c r="Z296" i="74"/>
  <c r="W296" i="74"/>
  <c r="AA296" i="74"/>
  <c r="X296" i="74"/>
  <c r="AB296" i="74"/>
  <c r="Y296" i="74"/>
  <c r="AC296" i="74"/>
  <c r="V292" i="74"/>
  <c r="Z292" i="74"/>
  <c r="W292" i="74"/>
  <c r="AA292" i="74"/>
  <c r="X292" i="74"/>
  <c r="AB292" i="74"/>
  <c r="Y292" i="74"/>
  <c r="AC292" i="74"/>
  <c r="V288" i="74"/>
  <c r="Z288" i="74"/>
  <c r="W288" i="74"/>
  <c r="AA288" i="74"/>
  <c r="X288" i="74"/>
  <c r="AB288" i="74"/>
  <c r="Y288" i="74"/>
  <c r="AC288" i="74"/>
  <c r="V284" i="74"/>
  <c r="Z284" i="74"/>
  <c r="W284" i="74"/>
  <c r="AA284" i="74"/>
  <c r="X284" i="74"/>
  <c r="AB284" i="74"/>
  <c r="Y284" i="74"/>
  <c r="AC284" i="74"/>
  <c r="V280" i="74"/>
  <c r="Z280" i="74"/>
  <c r="W280" i="74"/>
  <c r="AA280" i="74"/>
  <c r="X280" i="74"/>
  <c r="AB280" i="74"/>
  <c r="Y280" i="74"/>
  <c r="AC280" i="74"/>
  <c r="V276" i="74"/>
  <c r="Z276" i="74"/>
  <c r="W276" i="74"/>
  <c r="AA276" i="74"/>
  <c r="X276" i="74"/>
  <c r="AB276" i="74"/>
  <c r="Y276" i="74"/>
  <c r="AC276" i="74"/>
  <c r="V272" i="74"/>
  <c r="Z272" i="74"/>
  <c r="W272" i="74"/>
  <c r="AA272" i="74"/>
  <c r="X272" i="74"/>
  <c r="AB272" i="74"/>
  <c r="Y272" i="74"/>
  <c r="AC272" i="74"/>
  <c r="V268" i="74"/>
  <c r="Z268" i="74"/>
  <c r="W268" i="74"/>
  <c r="AA268" i="74"/>
  <c r="X268" i="74"/>
  <c r="AB268" i="74"/>
  <c r="Y268" i="74"/>
  <c r="AC268" i="74"/>
  <c r="V264" i="74"/>
  <c r="Z264" i="74"/>
  <c r="W264" i="74"/>
  <c r="AA264" i="74"/>
  <c r="X264" i="74"/>
  <c r="AB264" i="74"/>
  <c r="Y264" i="74"/>
  <c r="AC264" i="74"/>
  <c r="V260" i="74"/>
  <c r="Z260" i="74"/>
  <c r="W260" i="74"/>
  <c r="AA260" i="74"/>
  <c r="X260" i="74"/>
  <c r="AB260" i="74"/>
  <c r="Y260" i="74"/>
  <c r="AC260" i="74"/>
  <c r="V256" i="74"/>
  <c r="Z256" i="74"/>
  <c r="W256" i="74"/>
  <c r="AA256" i="74"/>
  <c r="X256" i="74"/>
  <c r="AB256" i="74"/>
  <c r="Y256" i="74"/>
  <c r="AC256" i="74"/>
  <c r="V252" i="74"/>
  <c r="Z252" i="74"/>
  <c r="W252" i="74"/>
  <c r="AA252" i="74"/>
  <c r="X252" i="74"/>
  <c r="AB252" i="74"/>
  <c r="Y252" i="74"/>
  <c r="AC252" i="74"/>
  <c r="V248" i="74"/>
  <c r="Z248" i="74"/>
  <c r="W248" i="74"/>
  <c r="AA248" i="74"/>
  <c r="X248" i="74"/>
  <c r="AB248" i="74"/>
  <c r="Y248" i="74"/>
  <c r="AC248" i="74"/>
  <c r="V244" i="74"/>
  <c r="Z244" i="74"/>
  <c r="W244" i="74"/>
  <c r="AA244" i="74"/>
  <c r="X244" i="74"/>
  <c r="AB244" i="74"/>
  <c r="Y244" i="74"/>
  <c r="AC244" i="74"/>
  <c r="V240" i="74"/>
  <c r="Z240" i="74"/>
  <c r="W240" i="74"/>
  <c r="AA240" i="74"/>
  <c r="X240" i="74"/>
  <c r="AB240" i="74"/>
  <c r="Y240" i="74"/>
  <c r="AC240" i="74"/>
  <c r="V236" i="74"/>
  <c r="Z236" i="74"/>
  <c r="W236" i="74"/>
  <c r="AA236" i="74"/>
  <c r="X236" i="74"/>
  <c r="AB236" i="74"/>
  <c r="Y236" i="74"/>
  <c r="AC236" i="74"/>
  <c r="V232" i="74"/>
  <c r="Z232" i="74"/>
  <c r="W232" i="74"/>
  <c r="AA232" i="74"/>
  <c r="X232" i="74"/>
  <c r="AB232" i="74"/>
  <c r="Y232" i="74"/>
  <c r="AC232" i="74"/>
  <c r="V228" i="74"/>
  <c r="Z228" i="74"/>
  <c r="W228" i="74"/>
  <c r="AA228" i="74"/>
  <c r="X228" i="74"/>
  <c r="AB228" i="74"/>
  <c r="Y228" i="74"/>
  <c r="AC228" i="74"/>
  <c r="V224" i="74"/>
  <c r="Z224" i="74"/>
  <c r="W224" i="74"/>
  <c r="AA224" i="74"/>
  <c r="X224" i="74"/>
  <c r="AB224" i="74"/>
  <c r="Y224" i="74"/>
  <c r="AC224" i="74"/>
  <c r="V220" i="74"/>
  <c r="Z220" i="74"/>
  <c r="W220" i="74"/>
  <c r="AA220" i="74"/>
  <c r="X220" i="74"/>
  <c r="AB220" i="74"/>
  <c r="Y220" i="74"/>
  <c r="AC220" i="74"/>
  <c r="V216" i="74"/>
  <c r="Z216" i="74"/>
  <c r="W216" i="74"/>
  <c r="AA216" i="74"/>
  <c r="X216" i="74"/>
  <c r="AB216" i="74"/>
  <c r="Y216" i="74"/>
  <c r="AC216" i="74"/>
  <c r="V212" i="74"/>
  <c r="Z212" i="74"/>
  <c r="W212" i="74"/>
  <c r="AA212" i="74"/>
  <c r="X212" i="74"/>
  <c r="AB212" i="74"/>
  <c r="Y212" i="74"/>
  <c r="AC212" i="74"/>
  <c r="V208" i="74"/>
  <c r="Z208" i="74"/>
  <c r="W208" i="74"/>
  <c r="AA208" i="74"/>
  <c r="X208" i="74"/>
  <c r="AB208" i="74"/>
  <c r="Y208" i="74"/>
  <c r="AC208" i="74"/>
  <c r="W204" i="74"/>
  <c r="AA204" i="74"/>
  <c r="X204" i="74"/>
  <c r="AC204" i="74"/>
  <c r="Z204" i="74"/>
  <c r="Y204" i="74"/>
  <c r="AB204" i="74"/>
  <c r="V204" i="74"/>
  <c r="W200" i="74"/>
  <c r="AA200" i="74"/>
  <c r="X200" i="74"/>
  <c r="AC200" i="74"/>
  <c r="Z200" i="74"/>
  <c r="Y200" i="74"/>
  <c r="AB200" i="74"/>
  <c r="V200" i="74"/>
  <c r="W196" i="74"/>
  <c r="AA196" i="74"/>
  <c r="V196" i="74"/>
  <c r="AB196" i="74"/>
  <c r="X196" i="74"/>
  <c r="AC196" i="74"/>
  <c r="Z196" i="74"/>
  <c r="Y196" i="74"/>
  <c r="W192" i="74"/>
  <c r="AA192" i="74"/>
  <c r="V192" i="74"/>
  <c r="AB192" i="74"/>
  <c r="X192" i="74"/>
  <c r="AC192" i="74"/>
  <c r="Y192" i="74"/>
  <c r="Z192" i="74"/>
  <c r="W188" i="74"/>
  <c r="AA188" i="74"/>
  <c r="V188" i="74"/>
  <c r="AB188" i="74"/>
  <c r="X188" i="74"/>
  <c r="AC188" i="74"/>
  <c r="Y188" i="74"/>
  <c r="Z188" i="74"/>
  <c r="W184" i="74"/>
  <c r="AA184" i="74"/>
  <c r="V184" i="74"/>
  <c r="AB184" i="74"/>
  <c r="X184" i="74"/>
  <c r="AC184" i="74"/>
  <c r="Y184" i="74"/>
  <c r="Z184" i="74"/>
  <c r="W180" i="74"/>
  <c r="AA180" i="74"/>
  <c r="V180" i="74"/>
  <c r="AB180" i="74"/>
  <c r="X180" i="74"/>
  <c r="AC180" i="74"/>
  <c r="Y180" i="74"/>
  <c r="Z180" i="74"/>
  <c r="W176" i="74"/>
  <c r="AA176" i="74"/>
  <c r="V176" i="74"/>
  <c r="AB176" i="74"/>
  <c r="X176" i="74"/>
  <c r="AC176" i="74"/>
  <c r="Y176" i="74"/>
  <c r="Z176" i="74"/>
  <c r="W172" i="74"/>
  <c r="AA172" i="74"/>
  <c r="V172" i="74"/>
  <c r="AB172" i="74"/>
  <c r="X172" i="74"/>
  <c r="AC172" i="74"/>
  <c r="Y172" i="74"/>
  <c r="Z172" i="74"/>
  <c r="W168" i="74"/>
  <c r="AA168" i="74"/>
  <c r="V168" i="74"/>
  <c r="AB168" i="74"/>
  <c r="X168" i="74"/>
  <c r="AC168" i="74"/>
  <c r="Y168" i="74"/>
  <c r="Z168" i="74"/>
  <c r="W164" i="74"/>
  <c r="AA164" i="74"/>
  <c r="V164" i="74"/>
  <c r="AB164" i="74"/>
  <c r="X164" i="74"/>
  <c r="AC164" i="74"/>
  <c r="Y164" i="74"/>
  <c r="Z164" i="74"/>
  <c r="W160" i="74"/>
  <c r="AA160" i="74"/>
  <c r="V160" i="74"/>
  <c r="AB160" i="74"/>
  <c r="X160" i="74"/>
  <c r="AC160" i="74"/>
  <c r="Y160" i="74"/>
  <c r="Z160" i="74"/>
  <c r="W156" i="74"/>
  <c r="AA156" i="74"/>
  <c r="V156" i="74"/>
  <c r="AB156" i="74"/>
  <c r="X156" i="74"/>
  <c r="AC156" i="74"/>
  <c r="Y156" i="74"/>
  <c r="Z156" i="74"/>
  <c r="W152" i="74"/>
  <c r="AA152" i="74"/>
  <c r="X152" i="74"/>
  <c r="AB152" i="74"/>
  <c r="Y152" i="74"/>
  <c r="AC152" i="74"/>
  <c r="V152" i="74"/>
  <c r="Z152" i="74"/>
  <c r="W148" i="74"/>
  <c r="AA148" i="74"/>
  <c r="X148" i="74"/>
  <c r="AB148" i="74"/>
  <c r="Y148" i="74"/>
  <c r="AC148" i="74"/>
  <c r="V148" i="74"/>
  <c r="Z148" i="74"/>
  <c r="W144" i="74"/>
  <c r="AA144" i="74"/>
  <c r="X144" i="74"/>
  <c r="AB144" i="74"/>
  <c r="Y144" i="74"/>
  <c r="AC144" i="74"/>
  <c r="V144" i="74"/>
  <c r="Z144" i="74"/>
  <c r="W140" i="74"/>
  <c r="AA140" i="74"/>
  <c r="X140" i="74"/>
  <c r="AB140" i="74"/>
  <c r="Y140" i="74"/>
  <c r="AC140" i="74"/>
  <c r="V140" i="74"/>
  <c r="Z140" i="74"/>
  <c r="W136" i="74"/>
  <c r="AA136" i="74"/>
  <c r="X136" i="74"/>
  <c r="AB136" i="74"/>
  <c r="Y136" i="74"/>
  <c r="AC136" i="74"/>
  <c r="V136" i="74"/>
  <c r="Z136" i="74"/>
  <c r="W132" i="74"/>
  <c r="AA132" i="74"/>
  <c r="X132" i="74"/>
  <c r="AB132" i="74"/>
  <c r="Y132" i="74"/>
  <c r="AC132" i="74"/>
  <c r="V132" i="74"/>
  <c r="Z132" i="74"/>
  <c r="W128" i="74"/>
  <c r="AA128" i="74"/>
  <c r="X128" i="74"/>
  <c r="AB128" i="74"/>
  <c r="Y128" i="74"/>
  <c r="AC128" i="74"/>
  <c r="V128" i="74"/>
  <c r="Z128" i="74"/>
  <c r="W124" i="74"/>
  <c r="AA124" i="74"/>
  <c r="X124" i="74"/>
  <c r="AB124" i="74"/>
  <c r="Y124" i="74"/>
  <c r="AC124" i="74"/>
  <c r="V124" i="74"/>
  <c r="Z124" i="74"/>
  <c r="W120" i="74"/>
  <c r="AA120" i="74"/>
  <c r="X120" i="74"/>
  <c r="AB120" i="74"/>
  <c r="Y120" i="74"/>
  <c r="AC120" i="74"/>
  <c r="V120" i="74"/>
  <c r="Z120" i="74"/>
  <c r="W116" i="74"/>
  <c r="AA116" i="74"/>
  <c r="X116" i="74"/>
  <c r="AB116" i="74"/>
  <c r="Y116" i="74"/>
  <c r="AC116" i="74"/>
  <c r="V116" i="74"/>
  <c r="Z116" i="74"/>
  <c r="W112" i="74"/>
  <c r="AA112" i="74"/>
  <c r="X112" i="74"/>
  <c r="AB112" i="74"/>
  <c r="Y112" i="74"/>
  <c r="AC112" i="74"/>
  <c r="V112" i="74"/>
  <c r="Z112" i="74"/>
  <c r="W108" i="74"/>
  <c r="AA108" i="74"/>
  <c r="X108" i="74"/>
  <c r="AB108" i="74"/>
  <c r="Y108" i="74"/>
  <c r="AC108" i="74"/>
  <c r="V108" i="74"/>
  <c r="Z108" i="74"/>
  <c r="W104" i="74"/>
  <c r="AA104" i="74"/>
  <c r="X104" i="74"/>
  <c r="AB104" i="74"/>
  <c r="Y104" i="74"/>
  <c r="AC104" i="74"/>
  <c r="V104" i="74"/>
  <c r="Z104" i="74"/>
  <c r="W100" i="74"/>
  <c r="AA100" i="74"/>
  <c r="X100" i="74"/>
  <c r="AB100" i="74"/>
  <c r="Y100" i="74"/>
  <c r="AC100" i="74"/>
  <c r="V100" i="74"/>
  <c r="Z100" i="74"/>
  <c r="W96" i="74"/>
  <c r="AA96" i="74"/>
  <c r="X96" i="74"/>
  <c r="AB96" i="74"/>
  <c r="Y96" i="74"/>
  <c r="AC96" i="74"/>
  <c r="V96" i="74"/>
  <c r="Z96" i="74"/>
  <c r="W92" i="74"/>
  <c r="AA92" i="74"/>
  <c r="X92" i="74"/>
  <c r="AB92" i="74"/>
  <c r="Y92" i="74"/>
  <c r="AC92" i="74"/>
  <c r="V92" i="74"/>
  <c r="Z92" i="74"/>
  <c r="W88" i="74"/>
  <c r="AA88" i="74"/>
  <c r="X88" i="74"/>
  <c r="AB88" i="74"/>
  <c r="Y88" i="74"/>
  <c r="AC88" i="74"/>
  <c r="V88" i="74"/>
  <c r="Z88" i="74"/>
  <c r="W84" i="74"/>
  <c r="AA84" i="74"/>
  <c r="X84" i="74"/>
  <c r="AB84" i="74"/>
  <c r="Y84" i="74"/>
  <c r="AC84" i="74"/>
  <c r="V84" i="74"/>
  <c r="Z84" i="74"/>
  <c r="W80" i="74"/>
  <c r="AA80" i="74"/>
  <c r="X80" i="74"/>
  <c r="AB80" i="74"/>
  <c r="Y80" i="74"/>
  <c r="AC80" i="74"/>
  <c r="V80" i="74"/>
  <c r="Z80" i="74"/>
  <c r="W76" i="74"/>
  <c r="AA76" i="74"/>
  <c r="X76" i="74"/>
  <c r="AB76" i="74"/>
  <c r="Y76" i="74"/>
  <c r="AC76" i="74"/>
  <c r="V76" i="74"/>
  <c r="Z76" i="74"/>
  <c r="W72" i="74"/>
  <c r="AA72" i="74"/>
  <c r="X72" i="74"/>
  <c r="AB72" i="74"/>
  <c r="Y72" i="74"/>
  <c r="AC72" i="74"/>
  <c r="V72" i="74"/>
  <c r="Z72" i="74"/>
  <c r="W68" i="74"/>
  <c r="AA68" i="74"/>
  <c r="X68" i="74"/>
  <c r="AB68" i="74"/>
  <c r="Y68" i="74"/>
  <c r="AC68" i="74"/>
  <c r="V68" i="74"/>
  <c r="Z68" i="74"/>
  <c r="W64" i="74"/>
  <c r="AA64" i="74"/>
  <c r="X64" i="74"/>
  <c r="AB64" i="74"/>
  <c r="Y64" i="74"/>
  <c r="AC64" i="74"/>
  <c r="V64" i="74"/>
  <c r="Z64" i="74"/>
  <c r="X60" i="74"/>
  <c r="AB60" i="74"/>
  <c r="V60" i="74"/>
  <c r="AA60" i="74"/>
  <c r="W60" i="74"/>
  <c r="AC60" i="74"/>
  <c r="Y60" i="74"/>
  <c r="Z60" i="74"/>
  <c r="X56" i="74"/>
  <c r="AB56" i="74"/>
  <c r="V56" i="74"/>
  <c r="AA56" i="74"/>
  <c r="W56" i="74"/>
  <c r="AC56" i="74"/>
  <c r="Y56" i="74"/>
  <c r="Z56" i="74"/>
  <c r="X52" i="74"/>
  <c r="AB52" i="74"/>
  <c r="V52" i="74"/>
  <c r="AA52" i="74"/>
  <c r="W52" i="74"/>
  <c r="AC52" i="74"/>
  <c r="Y52" i="74"/>
  <c r="Z52" i="74"/>
  <c r="X48" i="74"/>
  <c r="AB48" i="74"/>
  <c r="V48" i="74"/>
  <c r="AA48" i="74"/>
  <c r="W48" i="74"/>
  <c r="AC48" i="74"/>
  <c r="Y48" i="74"/>
  <c r="Z48" i="74"/>
  <c r="X44" i="74"/>
  <c r="AB44" i="74"/>
  <c r="V44" i="74"/>
  <c r="AA44" i="74"/>
  <c r="W44" i="74"/>
  <c r="AC44" i="74"/>
  <c r="Y44" i="74"/>
  <c r="Z44" i="74"/>
  <c r="X40" i="74"/>
  <c r="AB40" i="74"/>
  <c r="V40" i="74"/>
  <c r="AA40" i="74"/>
  <c r="W40" i="74"/>
  <c r="AC40" i="74"/>
  <c r="Y40" i="74"/>
  <c r="Z40" i="74"/>
  <c r="X36" i="74"/>
  <c r="AB36" i="74"/>
  <c r="V36" i="74"/>
  <c r="AA36" i="74"/>
  <c r="W36" i="74"/>
  <c r="AC36" i="74"/>
  <c r="Y36" i="74"/>
  <c r="Z36" i="74"/>
  <c r="X32" i="74"/>
  <c r="AB32" i="74"/>
  <c r="V32" i="74"/>
  <c r="AA32" i="74"/>
  <c r="W32" i="74"/>
  <c r="AC32" i="74"/>
  <c r="Y32" i="74"/>
  <c r="Z32" i="74"/>
  <c r="X28" i="74"/>
  <c r="AB28" i="74"/>
  <c r="V28" i="74"/>
  <c r="AA28" i="74"/>
  <c r="W28" i="74"/>
  <c r="AC28" i="74"/>
  <c r="Y28" i="74"/>
  <c r="Z28" i="74"/>
  <c r="X24" i="74"/>
  <c r="AB24" i="74"/>
  <c r="V24" i="74"/>
  <c r="AA24" i="74"/>
  <c r="W24" i="74"/>
  <c r="AC24" i="74"/>
  <c r="Y24" i="74"/>
  <c r="Z24" i="74"/>
  <c r="X20" i="74"/>
  <c r="AB20" i="74"/>
  <c r="V20" i="74"/>
  <c r="AA20" i="74"/>
  <c r="W20" i="74"/>
  <c r="AC20" i="74"/>
  <c r="Y20" i="74"/>
  <c r="Z20" i="74"/>
  <c r="X16" i="74"/>
  <c r="AB16" i="74"/>
  <c r="V16" i="74"/>
  <c r="AA16" i="74"/>
  <c r="W16" i="74"/>
  <c r="AC16" i="74"/>
  <c r="Y16" i="74"/>
  <c r="Z16" i="74"/>
  <c r="W495" i="74"/>
  <c r="AA495" i="74"/>
  <c r="X495" i="74"/>
  <c r="AB495" i="74"/>
  <c r="Y495" i="74"/>
  <c r="AC495" i="74"/>
  <c r="V495" i="74"/>
  <c r="Z495" i="74"/>
  <c r="AG494" i="74"/>
  <c r="AK494" i="74"/>
  <c r="AO494" i="74"/>
  <c r="AS494" i="74"/>
  <c r="AW494" i="74"/>
  <c r="AD494" i="74"/>
  <c r="AH494" i="74"/>
  <c r="AL494" i="74"/>
  <c r="AP494" i="74"/>
  <c r="AT494" i="74"/>
  <c r="AX494" i="74"/>
  <c r="AE494" i="74"/>
  <c r="AM494" i="74"/>
  <c r="AU494" i="74"/>
  <c r="AF494" i="74"/>
  <c r="AN494" i="74"/>
  <c r="AV494" i="74"/>
  <c r="AI494" i="74"/>
  <c r="AQ494" i="74"/>
  <c r="AJ494" i="74"/>
  <c r="AR494" i="74"/>
  <c r="W491" i="74"/>
  <c r="AA491" i="74"/>
  <c r="X491" i="74"/>
  <c r="AB491" i="74"/>
  <c r="Y491" i="74"/>
  <c r="AC491" i="74"/>
  <c r="V491" i="74"/>
  <c r="Z491" i="74"/>
  <c r="AG490" i="74"/>
  <c r="AK490" i="74"/>
  <c r="AO490" i="74"/>
  <c r="AS490" i="74"/>
  <c r="AW490" i="74"/>
  <c r="AD490" i="74"/>
  <c r="AH490" i="74"/>
  <c r="AL490" i="74"/>
  <c r="AP490" i="74"/>
  <c r="AT490" i="74"/>
  <c r="AX490" i="74"/>
  <c r="AE490" i="74"/>
  <c r="AI490" i="74"/>
  <c r="AM490" i="74"/>
  <c r="AQ490" i="74"/>
  <c r="AU490" i="74"/>
  <c r="AJ490" i="74"/>
  <c r="AN490" i="74"/>
  <c r="AR490" i="74"/>
  <c r="AF490" i="74"/>
  <c r="AV490" i="74"/>
  <c r="W487" i="74"/>
  <c r="AA487" i="74"/>
  <c r="X487" i="74"/>
  <c r="AB487" i="74"/>
  <c r="Y487" i="74"/>
  <c r="AC487" i="74"/>
  <c r="V487" i="74"/>
  <c r="Z487" i="74"/>
  <c r="AG486" i="74"/>
  <c r="AK486" i="74"/>
  <c r="AO486" i="74"/>
  <c r="AS486" i="74"/>
  <c r="AW486" i="74"/>
  <c r="AD486" i="74"/>
  <c r="AH486" i="74"/>
  <c r="AL486" i="74"/>
  <c r="AP486" i="74"/>
  <c r="AT486" i="74"/>
  <c r="AX486" i="74"/>
  <c r="AE486" i="74"/>
  <c r="AI486" i="74"/>
  <c r="AM486" i="74"/>
  <c r="AQ486" i="74"/>
  <c r="AU486" i="74"/>
  <c r="AN486" i="74"/>
  <c r="AR486" i="74"/>
  <c r="AF486" i="74"/>
  <c r="AV486" i="74"/>
  <c r="AJ486" i="74"/>
  <c r="H495" i="74"/>
  <c r="H491" i="74"/>
  <c r="H487" i="74"/>
  <c r="H227" i="74"/>
  <c r="H223" i="74"/>
  <c r="H219" i="74"/>
  <c r="H215" i="74"/>
  <c r="H211" i="74"/>
  <c r="H207" i="74"/>
  <c r="H203" i="74"/>
  <c r="H199" i="74"/>
  <c r="H195" i="74"/>
  <c r="H191" i="74"/>
  <c r="H187" i="74"/>
  <c r="H183" i="74"/>
  <c r="H179" i="74"/>
  <c r="H175" i="74"/>
  <c r="H171" i="74"/>
  <c r="H167" i="74"/>
  <c r="H163" i="74"/>
  <c r="H159" i="74"/>
  <c r="H155" i="74"/>
  <c r="H151" i="74"/>
  <c r="H147" i="74"/>
  <c r="H143" i="74"/>
  <c r="H139" i="74"/>
  <c r="H135" i="74"/>
  <c r="H131" i="74"/>
  <c r="H127" i="74"/>
  <c r="H123" i="74"/>
  <c r="H119" i="74"/>
  <c r="H115" i="74"/>
  <c r="H111" i="74"/>
  <c r="H107" i="74"/>
  <c r="H103" i="74"/>
  <c r="H99" i="74"/>
  <c r="H95" i="74"/>
  <c r="H91" i="74"/>
  <c r="H87" i="74"/>
  <c r="H83" i="74"/>
  <c r="H79" i="74"/>
  <c r="H75" i="74"/>
  <c r="H71" i="74"/>
  <c r="H67" i="74"/>
  <c r="H63" i="74"/>
  <c r="H59" i="74"/>
  <c r="H55" i="74"/>
  <c r="H51" i="74"/>
  <c r="H47" i="74"/>
  <c r="H43" i="74"/>
  <c r="H39" i="74"/>
  <c r="H35" i="74"/>
  <c r="H31" i="74"/>
  <c r="H27" i="74"/>
  <c r="H23" i="74"/>
  <c r="H19" i="74"/>
  <c r="H15" i="74"/>
  <c r="N496" i="74"/>
  <c r="M495" i="74"/>
  <c r="I495" i="74"/>
  <c r="O493" i="74"/>
  <c r="K493" i="74"/>
  <c r="N492" i="74"/>
  <c r="M491" i="74"/>
  <c r="I491" i="74"/>
  <c r="O489" i="74"/>
  <c r="K489" i="74"/>
  <c r="N488" i="74"/>
  <c r="M487" i="74"/>
  <c r="I487" i="74"/>
  <c r="O485" i="74"/>
  <c r="K485" i="74"/>
  <c r="N484" i="74"/>
  <c r="S496" i="74"/>
  <c r="S495" i="74"/>
  <c r="S494" i="74"/>
  <c r="S493" i="74"/>
  <c r="S492" i="74"/>
  <c r="S491" i="74"/>
  <c r="S490" i="74"/>
  <c r="S489" i="74"/>
  <c r="S488" i="74"/>
  <c r="S487" i="74"/>
  <c r="S486" i="74"/>
  <c r="S485" i="74"/>
  <c r="S484" i="74"/>
  <c r="F495" i="74"/>
  <c r="F487" i="74"/>
  <c r="X479" i="73"/>
  <c r="AB479" i="73"/>
  <c r="Z479" i="73"/>
  <c r="V479" i="73"/>
  <c r="AA479" i="73"/>
  <c r="W479" i="73"/>
  <c r="AC479" i="73"/>
  <c r="Y479" i="73"/>
  <c r="AE474" i="73"/>
  <c r="AI474" i="73"/>
  <c r="AM474" i="73"/>
  <c r="AQ474" i="73"/>
  <c r="AU474" i="73"/>
  <c r="AF474" i="73"/>
  <c r="AJ474" i="73"/>
  <c r="AN474" i="73"/>
  <c r="AR474" i="73"/>
  <c r="AV474" i="73"/>
  <c r="AG474" i="73"/>
  <c r="AK474" i="73"/>
  <c r="AO474" i="73"/>
  <c r="AS474" i="73"/>
  <c r="AW474" i="73"/>
  <c r="AD474" i="73"/>
  <c r="AH474" i="73"/>
  <c r="AL474" i="73"/>
  <c r="AP474" i="73"/>
  <c r="AT474" i="73"/>
  <c r="AX474" i="73"/>
  <c r="R474" i="73"/>
  <c r="Q469" i="73"/>
  <c r="L469" i="73"/>
  <c r="I469" i="73"/>
  <c r="M469" i="73"/>
  <c r="J469" i="73"/>
  <c r="N469" i="73"/>
  <c r="X463" i="73"/>
  <c r="AB463" i="73"/>
  <c r="Z463" i="73"/>
  <c r="V463" i="73"/>
  <c r="AA463" i="73"/>
  <c r="W463" i="73"/>
  <c r="AC463" i="73"/>
  <c r="Y463" i="73"/>
  <c r="Q457" i="73"/>
  <c r="L457" i="73"/>
  <c r="I457" i="73"/>
  <c r="M457" i="73"/>
  <c r="J457" i="73"/>
  <c r="N457" i="73"/>
  <c r="X451" i="73"/>
  <c r="AB451" i="73"/>
  <c r="Y451" i="73"/>
  <c r="AC451" i="73"/>
  <c r="W451" i="73"/>
  <c r="Z451" i="73"/>
  <c r="AA451" i="73"/>
  <c r="V451" i="73"/>
  <c r="AE446" i="73"/>
  <c r="AI446" i="73"/>
  <c r="AM446" i="73"/>
  <c r="AQ446" i="73"/>
  <c r="AU446" i="73"/>
  <c r="AF446" i="73"/>
  <c r="AJ446" i="73"/>
  <c r="AN446" i="73"/>
  <c r="AR446" i="73"/>
  <c r="AV446" i="73"/>
  <c r="AD446" i="73"/>
  <c r="AL446" i="73"/>
  <c r="AT446" i="73"/>
  <c r="AK446" i="73"/>
  <c r="AW446" i="73"/>
  <c r="AO446" i="73"/>
  <c r="AX446" i="73"/>
  <c r="AG446" i="73"/>
  <c r="AP446" i="73"/>
  <c r="AH446" i="73"/>
  <c r="AS446" i="73"/>
  <c r="R446" i="73"/>
  <c r="S446" i="73"/>
  <c r="T446" i="73"/>
  <c r="U446" i="73"/>
  <c r="AE442" i="73"/>
  <c r="AI442" i="73"/>
  <c r="AM442" i="73"/>
  <c r="AQ442" i="73"/>
  <c r="AU442" i="73"/>
  <c r="AF442" i="73"/>
  <c r="AJ442" i="73"/>
  <c r="AN442" i="73"/>
  <c r="AR442" i="73"/>
  <c r="AV442" i="73"/>
  <c r="AH442" i="73"/>
  <c r="AP442" i="73"/>
  <c r="AX442" i="73"/>
  <c r="AD442" i="73"/>
  <c r="AL442" i="73"/>
  <c r="AT442" i="73"/>
  <c r="AK442" i="73"/>
  <c r="AO442" i="73"/>
  <c r="AS442" i="73"/>
  <c r="AG442" i="73"/>
  <c r="AW442" i="73"/>
  <c r="R442" i="73"/>
  <c r="S442" i="73"/>
  <c r="T442" i="73"/>
  <c r="U442" i="73"/>
  <c r="AE438" i="73"/>
  <c r="AI438" i="73"/>
  <c r="AM438" i="73"/>
  <c r="AQ438" i="73"/>
  <c r="AU438" i="73"/>
  <c r="AF438" i="73"/>
  <c r="AJ438" i="73"/>
  <c r="AN438" i="73"/>
  <c r="AR438" i="73"/>
  <c r="AV438" i="73"/>
  <c r="AD438" i="73"/>
  <c r="AL438" i="73"/>
  <c r="AT438" i="73"/>
  <c r="AH438" i="73"/>
  <c r="AP438" i="73"/>
  <c r="AX438" i="73"/>
  <c r="AO438" i="73"/>
  <c r="AS438" i="73"/>
  <c r="AG438" i="73"/>
  <c r="AW438" i="73"/>
  <c r="AK438" i="73"/>
  <c r="R438" i="73"/>
  <c r="S438" i="73"/>
  <c r="T438" i="73"/>
  <c r="U438" i="73"/>
  <c r="Q433" i="73"/>
  <c r="L433" i="73"/>
  <c r="I433" i="73"/>
  <c r="M433" i="73"/>
  <c r="J433" i="73"/>
  <c r="N433" i="73"/>
  <c r="X427" i="73"/>
  <c r="AB427" i="73"/>
  <c r="Y427" i="73"/>
  <c r="AC427" i="73"/>
  <c r="W427" i="73"/>
  <c r="Z427" i="73"/>
  <c r="AA427" i="73"/>
  <c r="V427" i="73"/>
  <c r="AE422" i="73"/>
  <c r="AI422" i="73"/>
  <c r="AM422" i="73"/>
  <c r="AQ422" i="73"/>
  <c r="AU422" i="73"/>
  <c r="AF422" i="73"/>
  <c r="AJ422" i="73"/>
  <c r="AN422" i="73"/>
  <c r="AR422" i="73"/>
  <c r="AV422" i="73"/>
  <c r="AD422" i="73"/>
  <c r="AL422" i="73"/>
  <c r="AT422" i="73"/>
  <c r="AH422" i="73"/>
  <c r="AP422" i="73"/>
  <c r="AX422" i="73"/>
  <c r="AO422" i="73"/>
  <c r="AS422" i="73"/>
  <c r="AG422" i="73"/>
  <c r="AW422" i="73"/>
  <c r="AK422" i="73"/>
  <c r="R422" i="73"/>
  <c r="S422" i="73"/>
  <c r="T422" i="73"/>
  <c r="U422" i="73"/>
  <c r="AE418" i="73"/>
  <c r="AI418" i="73"/>
  <c r="AM418" i="73"/>
  <c r="AQ418" i="73"/>
  <c r="AU418" i="73"/>
  <c r="AF418" i="73"/>
  <c r="AJ418" i="73"/>
  <c r="AN418" i="73"/>
  <c r="AR418" i="73"/>
  <c r="AV418" i="73"/>
  <c r="AG418" i="73"/>
  <c r="AK418" i="73"/>
  <c r="AO418" i="73"/>
  <c r="AS418" i="73"/>
  <c r="AW418" i="73"/>
  <c r="AP418" i="73"/>
  <c r="AD418" i="73"/>
  <c r="AT418" i="73"/>
  <c r="AH418" i="73"/>
  <c r="AX418" i="73"/>
  <c r="AL418" i="73"/>
  <c r="R418" i="73"/>
  <c r="S418" i="73"/>
  <c r="T418" i="73"/>
  <c r="U418" i="73"/>
  <c r="X411" i="73"/>
  <c r="AB411" i="73"/>
  <c r="Y411" i="73"/>
  <c r="AC411" i="73"/>
  <c r="W411" i="73"/>
  <c r="Z411" i="73"/>
  <c r="AA411" i="73"/>
  <c r="V411" i="73"/>
  <c r="AE406" i="73"/>
  <c r="AI406" i="73"/>
  <c r="AM406" i="73"/>
  <c r="AQ406" i="73"/>
  <c r="AU406" i="73"/>
  <c r="AF406" i="73"/>
  <c r="AJ406" i="73"/>
  <c r="AN406" i="73"/>
  <c r="AR406" i="73"/>
  <c r="AV406" i="73"/>
  <c r="AG406" i="73"/>
  <c r="AK406" i="73"/>
  <c r="AO406" i="73"/>
  <c r="AS406" i="73"/>
  <c r="AW406" i="73"/>
  <c r="AL406" i="73"/>
  <c r="AP406" i="73"/>
  <c r="AD406" i="73"/>
  <c r="AT406" i="73"/>
  <c r="AH406" i="73"/>
  <c r="AX406" i="73"/>
  <c r="R406" i="73"/>
  <c r="S406" i="73"/>
  <c r="T406" i="73"/>
  <c r="U406" i="73"/>
  <c r="Q401" i="73"/>
  <c r="L401" i="73"/>
  <c r="I401" i="73"/>
  <c r="M401" i="73"/>
  <c r="J401" i="73"/>
  <c r="N401" i="73"/>
  <c r="X395" i="73"/>
  <c r="AB395" i="73"/>
  <c r="Y395" i="73"/>
  <c r="AC395" i="73"/>
  <c r="V395" i="73"/>
  <c r="Z395" i="73"/>
  <c r="W395" i="73"/>
  <c r="AA395" i="73"/>
  <c r="X391" i="73"/>
  <c r="AB391" i="73"/>
  <c r="Y391" i="73"/>
  <c r="AC391" i="73"/>
  <c r="V391" i="73"/>
  <c r="Z391" i="73"/>
  <c r="W391" i="73"/>
  <c r="AA391" i="73"/>
  <c r="Q385" i="73"/>
  <c r="J385" i="73"/>
  <c r="N385" i="73"/>
  <c r="M385" i="73"/>
  <c r="I385" i="73"/>
  <c r="O385" i="73"/>
  <c r="K385" i="73"/>
  <c r="X379" i="73"/>
  <c r="AB379" i="73"/>
  <c r="Y379" i="73"/>
  <c r="AC379" i="73"/>
  <c r="V379" i="73"/>
  <c r="Z379" i="73"/>
  <c r="W379" i="73"/>
  <c r="AA379" i="73"/>
  <c r="Q373" i="73"/>
  <c r="J373" i="73"/>
  <c r="N373" i="73"/>
  <c r="L373" i="73"/>
  <c r="M373" i="73"/>
  <c r="I373" i="73"/>
  <c r="O373" i="73"/>
  <c r="X363" i="73"/>
  <c r="AB363" i="73"/>
  <c r="Y363" i="73"/>
  <c r="AC363" i="73"/>
  <c r="V363" i="73"/>
  <c r="Z363" i="73"/>
  <c r="W363" i="73"/>
  <c r="AA363" i="73"/>
  <c r="X343" i="73"/>
  <c r="AB343" i="73"/>
  <c r="Y343" i="73"/>
  <c r="AC343" i="73"/>
  <c r="V343" i="73"/>
  <c r="W343" i="73"/>
  <c r="Z343" i="73"/>
  <c r="AA343" i="73"/>
  <c r="AD338" i="73"/>
  <c r="AH338" i="73"/>
  <c r="AL338" i="73"/>
  <c r="AP338" i="73"/>
  <c r="AT338" i="73"/>
  <c r="AX338" i="73"/>
  <c r="AE338" i="73"/>
  <c r="AI338" i="73"/>
  <c r="AM338" i="73"/>
  <c r="AQ338" i="73"/>
  <c r="AU338" i="73"/>
  <c r="AJ338" i="73"/>
  <c r="AR338" i="73"/>
  <c r="AK338" i="73"/>
  <c r="AS338" i="73"/>
  <c r="AF338" i="73"/>
  <c r="AN338" i="73"/>
  <c r="AV338" i="73"/>
  <c r="AO338" i="73"/>
  <c r="AW338" i="73"/>
  <c r="AG338" i="73"/>
  <c r="R338" i="73"/>
  <c r="S338" i="73"/>
  <c r="T338" i="73"/>
  <c r="U338" i="73"/>
  <c r="AD334" i="73"/>
  <c r="AH334" i="73"/>
  <c r="AL334" i="73"/>
  <c r="AP334" i="73"/>
  <c r="AT334" i="73"/>
  <c r="AX334" i="73"/>
  <c r="AE334" i="73"/>
  <c r="AI334" i="73"/>
  <c r="AM334" i="73"/>
  <c r="AQ334" i="73"/>
  <c r="AU334" i="73"/>
  <c r="AF334" i="73"/>
  <c r="AN334" i="73"/>
  <c r="AV334" i="73"/>
  <c r="AG334" i="73"/>
  <c r="AO334" i="73"/>
  <c r="AW334" i="73"/>
  <c r="AJ334" i="73"/>
  <c r="AR334" i="73"/>
  <c r="AK334" i="73"/>
  <c r="AS334" i="73"/>
  <c r="R334" i="73"/>
  <c r="S334" i="73"/>
  <c r="T334" i="73"/>
  <c r="U334" i="73"/>
  <c r="Q329" i="73"/>
  <c r="J329" i="73"/>
  <c r="N329" i="73"/>
  <c r="I329" i="73"/>
  <c r="O329" i="73"/>
  <c r="K329" i="73"/>
  <c r="L329" i="73"/>
  <c r="M329" i="73"/>
  <c r="X323" i="73"/>
  <c r="AB323" i="73"/>
  <c r="Y323" i="73"/>
  <c r="AC323" i="73"/>
  <c r="V323" i="73"/>
  <c r="W323" i="73"/>
  <c r="Z323" i="73"/>
  <c r="AA323" i="73"/>
  <c r="AD318" i="73"/>
  <c r="AH318" i="73"/>
  <c r="AL318" i="73"/>
  <c r="AP318" i="73"/>
  <c r="AT318" i="73"/>
  <c r="AX318" i="73"/>
  <c r="AE318" i="73"/>
  <c r="AI318" i="73"/>
  <c r="AM318" i="73"/>
  <c r="AQ318" i="73"/>
  <c r="AU318" i="73"/>
  <c r="AF318" i="73"/>
  <c r="AJ318" i="73"/>
  <c r="AN318" i="73"/>
  <c r="AR318" i="73"/>
  <c r="AV318" i="73"/>
  <c r="AS318" i="73"/>
  <c r="AG318" i="73"/>
  <c r="AW318" i="73"/>
  <c r="AK318" i="73"/>
  <c r="AO318" i="73"/>
  <c r="R318" i="73"/>
  <c r="S318" i="73"/>
  <c r="T318" i="73"/>
  <c r="U318" i="73"/>
  <c r="I313" i="73"/>
  <c r="M313" i="73"/>
  <c r="Q313" i="73"/>
  <c r="J313" i="73"/>
  <c r="N313" i="73"/>
  <c r="K313" i="73"/>
  <c r="L313" i="73"/>
  <c r="O313" i="73"/>
  <c r="AD310" i="73"/>
  <c r="AH310" i="73"/>
  <c r="AL310" i="73"/>
  <c r="AP310" i="73"/>
  <c r="AT310" i="73"/>
  <c r="AX310" i="73"/>
  <c r="AE310" i="73"/>
  <c r="AI310" i="73"/>
  <c r="AM310" i="73"/>
  <c r="AQ310" i="73"/>
  <c r="AU310" i="73"/>
  <c r="AF310" i="73"/>
  <c r="AJ310" i="73"/>
  <c r="AN310" i="73"/>
  <c r="AR310" i="73"/>
  <c r="AV310" i="73"/>
  <c r="AK310" i="73"/>
  <c r="AO310" i="73"/>
  <c r="AS310" i="73"/>
  <c r="AG310" i="73"/>
  <c r="AW310" i="73"/>
  <c r="R310" i="73"/>
  <c r="S310" i="73"/>
  <c r="T310" i="73"/>
  <c r="U310" i="73"/>
  <c r="I305" i="73"/>
  <c r="M305" i="73"/>
  <c r="Q305" i="73"/>
  <c r="J305" i="73"/>
  <c r="N305" i="73"/>
  <c r="K305" i="73"/>
  <c r="L305" i="73"/>
  <c r="O305" i="73"/>
  <c r="X295" i="73"/>
  <c r="AB295" i="73"/>
  <c r="Y295" i="73"/>
  <c r="AC295" i="73"/>
  <c r="V295" i="73"/>
  <c r="W295" i="73"/>
  <c r="Z295" i="73"/>
  <c r="AA295" i="73"/>
  <c r="AU11" i="73"/>
  <c r="AQ11" i="73"/>
  <c r="AM11" i="73"/>
  <c r="AI11" i="73"/>
  <c r="AE11" i="73"/>
  <c r="AX11" i="73"/>
  <c r="AT11" i="73"/>
  <c r="AP11" i="73"/>
  <c r="AL11" i="73"/>
  <c r="AH11" i="73"/>
  <c r="AD11" i="73"/>
  <c r="AW11" i="73"/>
  <c r="AS11" i="73"/>
  <c r="AO11" i="73"/>
  <c r="AK11" i="73"/>
  <c r="AG11" i="73"/>
  <c r="AN11" i="73"/>
  <c r="AJ11" i="73"/>
  <c r="AV11" i="73"/>
  <c r="AF11" i="73"/>
  <c r="AR11" i="73"/>
  <c r="U11" i="73"/>
  <c r="T11" i="73"/>
  <c r="S11" i="73"/>
  <c r="R11" i="73"/>
  <c r="H11" i="73"/>
  <c r="Q478" i="73"/>
  <c r="I478" i="73"/>
  <c r="M478" i="73"/>
  <c r="J478" i="73"/>
  <c r="N478" i="73"/>
  <c r="K478" i="73"/>
  <c r="O478" i="73"/>
  <c r="AD471" i="73"/>
  <c r="AH471" i="73"/>
  <c r="AL471" i="73"/>
  <c r="AP471" i="73"/>
  <c r="AT471" i="73"/>
  <c r="AX471" i="73"/>
  <c r="AE471" i="73"/>
  <c r="AI471" i="73"/>
  <c r="AM471" i="73"/>
  <c r="AQ471" i="73"/>
  <c r="AU471" i="73"/>
  <c r="AF471" i="73"/>
  <c r="AJ471" i="73"/>
  <c r="AN471" i="73"/>
  <c r="AR471" i="73"/>
  <c r="AV471" i="73"/>
  <c r="AG471" i="73"/>
  <c r="AK471" i="73"/>
  <c r="AO471" i="73"/>
  <c r="AS471" i="73"/>
  <c r="AW471" i="73"/>
  <c r="R471" i="73"/>
  <c r="H471" i="73"/>
  <c r="X444" i="73"/>
  <c r="AB444" i="73"/>
  <c r="Y444" i="73"/>
  <c r="AC444" i="73"/>
  <c r="W444" i="73"/>
  <c r="Z444" i="73"/>
  <c r="AA444" i="73"/>
  <c r="V444" i="73"/>
  <c r="AV9" i="73"/>
  <c r="AR9" i="73"/>
  <c r="AN9" i="73"/>
  <c r="AJ9" i="73"/>
  <c r="AF9" i="73"/>
  <c r="T9" i="73"/>
  <c r="O9" i="73"/>
  <c r="K9" i="73"/>
  <c r="G9" i="73"/>
  <c r="X481" i="73"/>
  <c r="Z481" i="73"/>
  <c r="V481" i="73"/>
  <c r="AA481" i="73"/>
  <c r="W481" i="73"/>
  <c r="AB481" i="73"/>
  <c r="Y481" i="73"/>
  <c r="AC481" i="73"/>
  <c r="AG480" i="73"/>
  <c r="AK480" i="73"/>
  <c r="AO480" i="73"/>
  <c r="AS480" i="73"/>
  <c r="AW480" i="73"/>
  <c r="AD480" i="73"/>
  <c r="AH480" i="73"/>
  <c r="AL480" i="73"/>
  <c r="AP480" i="73"/>
  <c r="AT480" i="73"/>
  <c r="AX480" i="73"/>
  <c r="AE480" i="73"/>
  <c r="AI480" i="73"/>
  <c r="AM480" i="73"/>
  <c r="AQ480" i="73"/>
  <c r="AU480" i="73"/>
  <c r="AF480" i="73"/>
  <c r="AJ480" i="73"/>
  <c r="AN480" i="73"/>
  <c r="AR480" i="73"/>
  <c r="AV480" i="73"/>
  <c r="H480" i="73"/>
  <c r="R480" i="73"/>
  <c r="J479" i="73"/>
  <c r="N479" i="73"/>
  <c r="K479" i="73"/>
  <c r="O479" i="73"/>
  <c r="Q479" i="73"/>
  <c r="L479" i="73"/>
  <c r="X477" i="73"/>
  <c r="AB477" i="73"/>
  <c r="Z477" i="73"/>
  <c r="V477" i="73"/>
  <c r="AA477" i="73"/>
  <c r="W477" i="73"/>
  <c r="AC477" i="73"/>
  <c r="Y477" i="73"/>
  <c r="AG476" i="73"/>
  <c r="AK476" i="73"/>
  <c r="AO476" i="73"/>
  <c r="AS476" i="73"/>
  <c r="AW476" i="73"/>
  <c r="AD476" i="73"/>
  <c r="AH476" i="73"/>
  <c r="AL476" i="73"/>
  <c r="AP476" i="73"/>
  <c r="AT476" i="73"/>
  <c r="AX476" i="73"/>
  <c r="AE476" i="73"/>
  <c r="AI476" i="73"/>
  <c r="AM476" i="73"/>
  <c r="AQ476" i="73"/>
  <c r="AU476" i="73"/>
  <c r="AF476" i="73"/>
  <c r="AJ476" i="73"/>
  <c r="AN476" i="73"/>
  <c r="AR476" i="73"/>
  <c r="AV476" i="73"/>
  <c r="R476" i="73"/>
  <c r="H476" i="73"/>
  <c r="J475" i="73"/>
  <c r="N475" i="73"/>
  <c r="Q475" i="73"/>
  <c r="K475" i="73"/>
  <c r="O475" i="73"/>
  <c r="L475" i="73"/>
  <c r="X473" i="73"/>
  <c r="AB473" i="73"/>
  <c r="Z473" i="73"/>
  <c r="V473" i="73"/>
  <c r="AA473" i="73"/>
  <c r="W473" i="73"/>
  <c r="AC473" i="73"/>
  <c r="Y473" i="73"/>
  <c r="AG472" i="73"/>
  <c r="AK472" i="73"/>
  <c r="AO472" i="73"/>
  <c r="AS472" i="73"/>
  <c r="AW472" i="73"/>
  <c r="AD472" i="73"/>
  <c r="AH472" i="73"/>
  <c r="AL472" i="73"/>
  <c r="AP472" i="73"/>
  <c r="AT472" i="73"/>
  <c r="AX472" i="73"/>
  <c r="AE472" i="73"/>
  <c r="AI472" i="73"/>
  <c r="AM472" i="73"/>
  <c r="AQ472" i="73"/>
  <c r="AU472" i="73"/>
  <c r="AF472" i="73"/>
  <c r="AJ472" i="73"/>
  <c r="AN472" i="73"/>
  <c r="AR472" i="73"/>
  <c r="AV472" i="73"/>
  <c r="R472" i="73"/>
  <c r="H472" i="73"/>
  <c r="Q471" i="73"/>
  <c r="J471" i="73"/>
  <c r="N471" i="73"/>
  <c r="K471" i="73"/>
  <c r="O471" i="73"/>
  <c r="L471" i="73"/>
  <c r="X469" i="73"/>
  <c r="AB469" i="73"/>
  <c r="Z469" i="73"/>
  <c r="V469" i="73"/>
  <c r="AA469" i="73"/>
  <c r="W469" i="73"/>
  <c r="AC469" i="73"/>
  <c r="Y469" i="73"/>
  <c r="AG468" i="73"/>
  <c r="AK468" i="73"/>
  <c r="AO468" i="73"/>
  <c r="AS468" i="73"/>
  <c r="AW468" i="73"/>
  <c r="AD468" i="73"/>
  <c r="AH468" i="73"/>
  <c r="AL468" i="73"/>
  <c r="AP468" i="73"/>
  <c r="AT468" i="73"/>
  <c r="AX468" i="73"/>
  <c r="AE468" i="73"/>
  <c r="AI468" i="73"/>
  <c r="AM468" i="73"/>
  <c r="AQ468" i="73"/>
  <c r="AU468" i="73"/>
  <c r="AF468" i="73"/>
  <c r="AJ468" i="73"/>
  <c r="AN468" i="73"/>
  <c r="AR468" i="73"/>
  <c r="AV468" i="73"/>
  <c r="R468" i="73"/>
  <c r="H468" i="73"/>
  <c r="Q467" i="73"/>
  <c r="J467" i="73"/>
  <c r="N467" i="73"/>
  <c r="K467" i="73"/>
  <c r="O467" i="73"/>
  <c r="L467" i="73"/>
  <c r="X465" i="73"/>
  <c r="AB465" i="73"/>
  <c r="Z465" i="73"/>
  <c r="V465" i="73"/>
  <c r="AA465" i="73"/>
  <c r="W465" i="73"/>
  <c r="AC465" i="73"/>
  <c r="Y465" i="73"/>
  <c r="AG464" i="73"/>
  <c r="AK464" i="73"/>
  <c r="AO464" i="73"/>
  <c r="AS464" i="73"/>
  <c r="AW464" i="73"/>
  <c r="AD464" i="73"/>
  <c r="AH464" i="73"/>
  <c r="AL464" i="73"/>
  <c r="AP464" i="73"/>
  <c r="AT464" i="73"/>
  <c r="AX464" i="73"/>
  <c r="AE464" i="73"/>
  <c r="AI464" i="73"/>
  <c r="AM464" i="73"/>
  <c r="AQ464" i="73"/>
  <c r="AU464" i="73"/>
  <c r="AF464" i="73"/>
  <c r="AJ464" i="73"/>
  <c r="AN464" i="73"/>
  <c r="AR464" i="73"/>
  <c r="AV464" i="73"/>
  <c r="R464" i="73"/>
  <c r="S464" i="73"/>
  <c r="T464" i="73"/>
  <c r="U464" i="73"/>
  <c r="H464" i="73"/>
  <c r="J463" i="73"/>
  <c r="N463" i="73"/>
  <c r="K463" i="73"/>
  <c r="O463" i="73"/>
  <c r="Q463" i="73"/>
  <c r="L463" i="73"/>
  <c r="X461" i="73"/>
  <c r="AB461" i="73"/>
  <c r="Z461" i="73"/>
  <c r="V461" i="73"/>
  <c r="AA461" i="73"/>
  <c r="W461" i="73"/>
  <c r="AC461" i="73"/>
  <c r="Y461" i="73"/>
  <c r="AG460" i="73"/>
  <c r="AK460" i="73"/>
  <c r="AO460" i="73"/>
  <c r="AS460" i="73"/>
  <c r="AW460" i="73"/>
  <c r="AD460" i="73"/>
  <c r="AH460" i="73"/>
  <c r="AL460" i="73"/>
  <c r="AP460" i="73"/>
  <c r="AT460" i="73"/>
  <c r="AX460" i="73"/>
  <c r="AE460" i="73"/>
  <c r="AI460" i="73"/>
  <c r="AM460" i="73"/>
  <c r="AQ460" i="73"/>
  <c r="AU460" i="73"/>
  <c r="AF460" i="73"/>
  <c r="AJ460" i="73"/>
  <c r="AN460" i="73"/>
  <c r="AR460" i="73"/>
  <c r="AV460" i="73"/>
  <c r="R460" i="73"/>
  <c r="S460" i="73"/>
  <c r="T460" i="73"/>
  <c r="U460" i="73"/>
  <c r="H460" i="73"/>
  <c r="J459" i="73"/>
  <c r="N459" i="73"/>
  <c r="Q459" i="73"/>
  <c r="K459" i="73"/>
  <c r="O459" i="73"/>
  <c r="L459" i="73"/>
  <c r="X457" i="73"/>
  <c r="AB457" i="73"/>
  <c r="Y457" i="73"/>
  <c r="AC457" i="73"/>
  <c r="W457" i="73"/>
  <c r="Z457" i="73"/>
  <c r="AA457" i="73"/>
  <c r="V457" i="73"/>
  <c r="AG456" i="73"/>
  <c r="AK456" i="73"/>
  <c r="AO456" i="73"/>
  <c r="AS456" i="73"/>
  <c r="AW456" i="73"/>
  <c r="AD456" i="73"/>
  <c r="AH456" i="73"/>
  <c r="AL456" i="73"/>
  <c r="AP456" i="73"/>
  <c r="AT456" i="73"/>
  <c r="AX456" i="73"/>
  <c r="AE456" i="73"/>
  <c r="AI456" i="73"/>
  <c r="AM456" i="73"/>
  <c r="AQ456" i="73"/>
  <c r="AU456" i="73"/>
  <c r="AF456" i="73"/>
  <c r="AJ456" i="73"/>
  <c r="AN456" i="73"/>
  <c r="AR456" i="73"/>
  <c r="AV456" i="73"/>
  <c r="R456" i="73"/>
  <c r="S456" i="73"/>
  <c r="T456" i="73"/>
  <c r="U456" i="73"/>
  <c r="H456" i="73"/>
  <c r="Q455" i="73"/>
  <c r="J455" i="73"/>
  <c r="N455" i="73"/>
  <c r="K455" i="73"/>
  <c r="O455" i="73"/>
  <c r="L455" i="73"/>
  <c r="X453" i="73"/>
  <c r="AB453" i="73"/>
  <c r="Y453" i="73"/>
  <c r="AC453" i="73"/>
  <c r="W453" i="73"/>
  <c r="Z453" i="73"/>
  <c r="AA453" i="73"/>
  <c r="V453" i="73"/>
  <c r="AG452" i="73"/>
  <c r="AK452" i="73"/>
  <c r="AO452" i="73"/>
  <c r="AS452" i="73"/>
  <c r="AW452" i="73"/>
  <c r="AD452" i="73"/>
  <c r="AH452" i="73"/>
  <c r="AL452" i="73"/>
  <c r="AP452" i="73"/>
  <c r="AT452" i="73"/>
  <c r="AX452" i="73"/>
  <c r="AF452" i="73"/>
  <c r="AN452" i="73"/>
  <c r="AV452" i="73"/>
  <c r="AI452" i="73"/>
  <c r="AQ452" i="73"/>
  <c r="AJ452" i="73"/>
  <c r="AR452" i="73"/>
  <c r="AE452" i="73"/>
  <c r="AM452" i="73"/>
  <c r="AU452" i="73"/>
  <c r="R452" i="73"/>
  <c r="S452" i="73"/>
  <c r="T452" i="73"/>
  <c r="U452" i="73"/>
  <c r="H452" i="73"/>
  <c r="Q451" i="73"/>
  <c r="J451" i="73"/>
  <c r="N451" i="73"/>
  <c r="K451" i="73"/>
  <c r="O451" i="73"/>
  <c r="L451" i="73"/>
  <c r="X449" i="73"/>
  <c r="AB449" i="73"/>
  <c r="Y449" i="73"/>
  <c r="AC449" i="73"/>
  <c r="W449" i="73"/>
  <c r="Z449" i="73"/>
  <c r="AA449" i="73"/>
  <c r="V449" i="73"/>
  <c r="AG448" i="73"/>
  <c r="AK448" i="73"/>
  <c r="AO448" i="73"/>
  <c r="AS448" i="73"/>
  <c r="AW448" i="73"/>
  <c r="AD448" i="73"/>
  <c r="AH448" i="73"/>
  <c r="AL448" i="73"/>
  <c r="AP448" i="73"/>
  <c r="AT448" i="73"/>
  <c r="AX448" i="73"/>
  <c r="AJ448" i="73"/>
  <c r="AR448" i="73"/>
  <c r="AE448" i="73"/>
  <c r="AM448" i="73"/>
  <c r="AU448" i="73"/>
  <c r="AF448" i="73"/>
  <c r="AN448" i="73"/>
  <c r="AV448" i="73"/>
  <c r="AI448" i="73"/>
  <c r="AQ448" i="73"/>
  <c r="R448" i="73"/>
  <c r="S448" i="73"/>
  <c r="T448" i="73"/>
  <c r="U448" i="73"/>
  <c r="H448" i="73"/>
  <c r="J447" i="73"/>
  <c r="N447" i="73"/>
  <c r="K447" i="73"/>
  <c r="O447" i="73"/>
  <c r="Q447" i="73"/>
  <c r="L447" i="73"/>
  <c r="X445" i="73"/>
  <c r="AB445" i="73"/>
  <c r="Y445" i="73"/>
  <c r="AC445" i="73"/>
  <c r="W445" i="73"/>
  <c r="Z445" i="73"/>
  <c r="AA445" i="73"/>
  <c r="V445" i="73"/>
  <c r="AG444" i="73"/>
  <c r="AK444" i="73"/>
  <c r="AO444" i="73"/>
  <c r="AS444" i="73"/>
  <c r="AW444" i="73"/>
  <c r="AD444" i="73"/>
  <c r="AH444" i="73"/>
  <c r="AL444" i="73"/>
  <c r="AP444" i="73"/>
  <c r="AT444" i="73"/>
  <c r="AX444" i="73"/>
  <c r="AF444" i="73"/>
  <c r="AN444" i="73"/>
  <c r="AV444" i="73"/>
  <c r="AJ444" i="73"/>
  <c r="AR444" i="73"/>
  <c r="AQ444" i="73"/>
  <c r="AE444" i="73"/>
  <c r="AU444" i="73"/>
  <c r="AI444" i="73"/>
  <c r="AM444" i="73"/>
  <c r="R444" i="73"/>
  <c r="S444" i="73"/>
  <c r="T444" i="73"/>
  <c r="U444" i="73"/>
  <c r="H444" i="73"/>
  <c r="J443" i="73"/>
  <c r="N443" i="73"/>
  <c r="Q443" i="73"/>
  <c r="K443" i="73"/>
  <c r="O443" i="73"/>
  <c r="L443" i="73"/>
  <c r="X441" i="73"/>
  <c r="AB441" i="73"/>
  <c r="Y441" i="73"/>
  <c r="AC441" i="73"/>
  <c r="W441" i="73"/>
  <c r="Z441" i="73"/>
  <c r="AA441" i="73"/>
  <c r="V441" i="73"/>
  <c r="AG440" i="73"/>
  <c r="AK440" i="73"/>
  <c r="AO440" i="73"/>
  <c r="AS440" i="73"/>
  <c r="AW440" i="73"/>
  <c r="AD440" i="73"/>
  <c r="AH440" i="73"/>
  <c r="AL440" i="73"/>
  <c r="AP440" i="73"/>
  <c r="AT440" i="73"/>
  <c r="AX440" i="73"/>
  <c r="AJ440" i="73"/>
  <c r="AR440" i="73"/>
  <c r="AF440" i="73"/>
  <c r="AN440" i="73"/>
  <c r="AV440" i="73"/>
  <c r="AE440" i="73"/>
  <c r="AU440" i="73"/>
  <c r="AI440" i="73"/>
  <c r="AM440" i="73"/>
  <c r="AQ440" i="73"/>
  <c r="R440" i="73"/>
  <c r="S440" i="73"/>
  <c r="T440" i="73"/>
  <c r="U440" i="73"/>
  <c r="H440" i="73"/>
  <c r="Q439" i="73"/>
  <c r="J439" i="73"/>
  <c r="N439" i="73"/>
  <c r="K439" i="73"/>
  <c r="O439" i="73"/>
  <c r="L439" i="73"/>
  <c r="X437" i="73"/>
  <c r="AB437" i="73"/>
  <c r="Y437" i="73"/>
  <c r="AC437" i="73"/>
  <c r="W437" i="73"/>
  <c r="Z437" i="73"/>
  <c r="AA437" i="73"/>
  <c r="V437" i="73"/>
  <c r="AG436" i="73"/>
  <c r="AK436" i="73"/>
  <c r="AO436" i="73"/>
  <c r="AS436" i="73"/>
  <c r="AW436" i="73"/>
  <c r="AD436" i="73"/>
  <c r="AH436" i="73"/>
  <c r="AL436" i="73"/>
  <c r="AP436" i="73"/>
  <c r="AT436" i="73"/>
  <c r="AX436" i="73"/>
  <c r="AF436" i="73"/>
  <c r="AN436" i="73"/>
  <c r="AV436" i="73"/>
  <c r="AJ436" i="73"/>
  <c r="AR436" i="73"/>
  <c r="AI436" i="73"/>
  <c r="AM436" i="73"/>
  <c r="AQ436" i="73"/>
  <c r="AE436" i="73"/>
  <c r="AU436" i="73"/>
  <c r="R436" i="73"/>
  <c r="S436" i="73"/>
  <c r="T436" i="73"/>
  <c r="U436" i="73"/>
  <c r="H436" i="73"/>
  <c r="Q435" i="73"/>
  <c r="J435" i="73"/>
  <c r="N435" i="73"/>
  <c r="K435" i="73"/>
  <c r="O435" i="73"/>
  <c r="L435" i="73"/>
  <c r="X433" i="73"/>
  <c r="AB433" i="73"/>
  <c r="Y433" i="73"/>
  <c r="AC433" i="73"/>
  <c r="W433" i="73"/>
  <c r="Z433" i="73"/>
  <c r="AA433" i="73"/>
  <c r="V433" i="73"/>
  <c r="AG432" i="73"/>
  <c r="AK432" i="73"/>
  <c r="AO432" i="73"/>
  <c r="AS432" i="73"/>
  <c r="AW432" i="73"/>
  <c r="AD432" i="73"/>
  <c r="AH432" i="73"/>
  <c r="AL432" i="73"/>
  <c r="AP432" i="73"/>
  <c r="AT432" i="73"/>
  <c r="AX432" i="73"/>
  <c r="AJ432" i="73"/>
  <c r="AR432" i="73"/>
  <c r="AF432" i="73"/>
  <c r="AN432" i="73"/>
  <c r="AV432" i="73"/>
  <c r="AM432" i="73"/>
  <c r="AQ432" i="73"/>
  <c r="AE432" i="73"/>
  <c r="AU432" i="73"/>
  <c r="AI432" i="73"/>
  <c r="R432" i="73"/>
  <c r="S432" i="73"/>
  <c r="T432" i="73"/>
  <c r="U432" i="73"/>
  <c r="H432" i="73"/>
  <c r="J431" i="73"/>
  <c r="N431" i="73"/>
  <c r="K431" i="73"/>
  <c r="O431" i="73"/>
  <c r="Q431" i="73"/>
  <c r="L431" i="73"/>
  <c r="X429" i="73"/>
  <c r="AB429" i="73"/>
  <c r="Y429" i="73"/>
  <c r="AC429" i="73"/>
  <c r="W429" i="73"/>
  <c r="Z429" i="73"/>
  <c r="AA429" i="73"/>
  <c r="V429" i="73"/>
  <c r="AG428" i="73"/>
  <c r="AK428" i="73"/>
  <c r="AO428" i="73"/>
  <c r="AS428" i="73"/>
  <c r="AW428" i="73"/>
  <c r="AD428" i="73"/>
  <c r="AH428" i="73"/>
  <c r="AL428" i="73"/>
  <c r="AP428" i="73"/>
  <c r="AT428" i="73"/>
  <c r="AX428" i="73"/>
  <c r="AF428" i="73"/>
  <c r="AN428" i="73"/>
  <c r="AV428" i="73"/>
  <c r="AJ428" i="73"/>
  <c r="AR428" i="73"/>
  <c r="AQ428" i="73"/>
  <c r="AE428" i="73"/>
  <c r="AU428" i="73"/>
  <c r="AI428" i="73"/>
  <c r="AM428" i="73"/>
  <c r="R428" i="73"/>
  <c r="S428" i="73"/>
  <c r="T428" i="73"/>
  <c r="U428" i="73"/>
  <c r="H428" i="73"/>
  <c r="J427" i="73"/>
  <c r="N427" i="73"/>
  <c r="Q427" i="73"/>
  <c r="K427" i="73"/>
  <c r="O427" i="73"/>
  <c r="L427" i="73"/>
  <c r="X425" i="73"/>
  <c r="AB425" i="73"/>
  <c r="Y425" i="73"/>
  <c r="AC425" i="73"/>
  <c r="W425" i="73"/>
  <c r="Z425" i="73"/>
  <c r="AA425" i="73"/>
  <c r="V425" i="73"/>
  <c r="AG424" i="73"/>
  <c r="AK424" i="73"/>
  <c r="AO424" i="73"/>
  <c r="AS424" i="73"/>
  <c r="AW424" i="73"/>
  <c r="AD424" i="73"/>
  <c r="AH424" i="73"/>
  <c r="AL424" i="73"/>
  <c r="AP424" i="73"/>
  <c r="AT424" i="73"/>
  <c r="AX424" i="73"/>
  <c r="AJ424" i="73"/>
  <c r="AR424" i="73"/>
  <c r="AF424" i="73"/>
  <c r="AN424" i="73"/>
  <c r="AV424" i="73"/>
  <c r="AE424" i="73"/>
  <c r="AU424" i="73"/>
  <c r="AI424" i="73"/>
  <c r="AM424" i="73"/>
  <c r="AQ424" i="73"/>
  <c r="R424" i="73"/>
  <c r="S424" i="73"/>
  <c r="T424" i="73"/>
  <c r="U424" i="73"/>
  <c r="H424" i="73"/>
  <c r="Q423" i="73"/>
  <c r="J423" i="73"/>
  <c r="N423" i="73"/>
  <c r="K423" i="73"/>
  <c r="O423" i="73"/>
  <c r="L423" i="73"/>
  <c r="X421" i="73"/>
  <c r="AB421" i="73"/>
  <c r="Y421" i="73"/>
  <c r="AC421" i="73"/>
  <c r="W421" i="73"/>
  <c r="Z421" i="73"/>
  <c r="AA421" i="73"/>
  <c r="V421" i="73"/>
  <c r="AG420" i="73"/>
  <c r="AK420" i="73"/>
  <c r="AO420" i="73"/>
  <c r="AS420" i="73"/>
  <c r="AW420" i="73"/>
  <c r="AD420" i="73"/>
  <c r="AH420" i="73"/>
  <c r="AL420" i="73"/>
  <c r="AP420" i="73"/>
  <c r="AT420" i="73"/>
  <c r="AX420" i="73"/>
  <c r="AE420" i="73"/>
  <c r="AI420" i="73"/>
  <c r="AM420" i="73"/>
  <c r="AQ420" i="73"/>
  <c r="AU420" i="73"/>
  <c r="AF420" i="73"/>
  <c r="AV420" i="73"/>
  <c r="AJ420" i="73"/>
  <c r="AN420" i="73"/>
  <c r="AR420" i="73"/>
  <c r="R420" i="73"/>
  <c r="S420" i="73"/>
  <c r="T420" i="73"/>
  <c r="U420" i="73"/>
  <c r="H420" i="73"/>
  <c r="Q419" i="73"/>
  <c r="J419" i="73"/>
  <c r="N419" i="73"/>
  <c r="K419" i="73"/>
  <c r="O419" i="73"/>
  <c r="L419" i="73"/>
  <c r="X417" i="73"/>
  <c r="AB417" i="73"/>
  <c r="Y417" i="73"/>
  <c r="AC417" i="73"/>
  <c r="W417" i="73"/>
  <c r="Z417" i="73"/>
  <c r="AA417" i="73"/>
  <c r="V417" i="73"/>
  <c r="AG416" i="73"/>
  <c r="AK416" i="73"/>
  <c r="AO416" i="73"/>
  <c r="AS416" i="73"/>
  <c r="AW416" i="73"/>
  <c r="AD416" i="73"/>
  <c r="AH416" i="73"/>
  <c r="AL416" i="73"/>
  <c r="AP416" i="73"/>
  <c r="AT416" i="73"/>
  <c r="AX416" i="73"/>
  <c r="AE416" i="73"/>
  <c r="AI416" i="73"/>
  <c r="AM416" i="73"/>
  <c r="AQ416" i="73"/>
  <c r="AU416" i="73"/>
  <c r="AJ416" i="73"/>
  <c r="AN416" i="73"/>
  <c r="AR416" i="73"/>
  <c r="AF416" i="73"/>
  <c r="AV416" i="73"/>
  <c r="R416" i="73"/>
  <c r="S416" i="73"/>
  <c r="T416" i="73"/>
  <c r="U416" i="73"/>
  <c r="H416" i="73"/>
  <c r="J415" i="73"/>
  <c r="N415" i="73"/>
  <c r="K415" i="73"/>
  <c r="O415" i="73"/>
  <c r="Q415" i="73"/>
  <c r="L415" i="73"/>
  <c r="X413" i="73"/>
  <c r="AB413" i="73"/>
  <c r="Y413" i="73"/>
  <c r="AC413" i="73"/>
  <c r="W413" i="73"/>
  <c r="Z413" i="73"/>
  <c r="AA413" i="73"/>
  <c r="V413" i="73"/>
  <c r="AG412" i="73"/>
  <c r="AK412" i="73"/>
  <c r="AO412" i="73"/>
  <c r="AS412" i="73"/>
  <c r="AW412" i="73"/>
  <c r="AD412" i="73"/>
  <c r="AH412" i="73"/>
  <c r="AL412" i="73"/>
  <c r="AP412" i="73"/>
  <c r="AT412" i="73"/>
  <c r="AX412" i="73"/>
  <c r="AE412" i="73"/>
  <c r="AI412" i="73"/>
  <c r="AM412" i="73"/>
  <c r="AQ412" i="73"/>
  <c r="AU412" i="73"/>
  <c r="AN412" i="73"/>
  <c r="AR412" i="73"/>
  <c r="AF412" i="73"/>
  <c r="AV412" i="73"/>
  <c r="AJ412" i="73"/>
  <c r="R412" i="73"/>
  <c r="S412" i="73"/>
  <c r="T412" i="73"/>
  <c r="U412" i="73"/>
  <c r="H412" i="73"/>
  <c r="J411" i="73"/>
  <c r="N411" i="73"/>
  <c r="Q411" i="73"/>
  <c r="K411" i="73"/>
  <c r="O411" i="73"/>
  <c r="L411" i="73"/>
  <c r="X409" i="73"/>
  <c r="AB409" i="73"/>
  <c r="Y409" i="73"/>
  <c r="AC409" i="73"/>
  <c r="W409" i="73"/>
  <c r="Z409" i="73"/>
  <c r="AA409" i="73"/>
  <c r="V409" i="73"/>
  <c r="AG408" i="73"/>
  <c r="AK408" i="73"/>
  <c r="AO408" i="73"/>
  <c r="AS408" i="73"/>
  <c r="AW408" i="73"/>
  <c r="AD408" i="73"/>
  <c r="AH408" i="73"/>
  <c r="AL408" i="73"/>
  <c r="AP408" i="73"/>
  <c r="AT408" i="73"/>
  <c r="AX408" i="73"/>
  <c r="AE408" i="73"/>
  <c r="AI408" i="73"/>
  <c r="AM408" i="73"/>
  <c r="AQ408" i="73"/>
  <c r="AU408" i="73"/>
  <c r="AR408" i="73"/>
  <c r="AF408" i="73"/>
  <c r="AV408" i="73"/>
  <c r="AJ408" i="73"/>
  <c r="AN408" i="73"/>
  <c r="R408" i="73"/>
  <c r="S408" i="73"/>
  <c r="T408" i="73"/>
  <c r="U408" i="73"/>
  <c r="H408" i="73"/>
  <c r="Q407" i="73"/>
  <c r="J407" i="73"/>
  <c r="N407" i="73"/>
  <c r="K407" i="73"/>
  <c r="O407" i="73"/>
  <c r="L407" i="73"/>
  <c r="X405" i="73"/>
  <c r="AB405" i="73"/>
  <c r="Y405" i="73"/>
  <c r="AC405" i="73"/>
  <c r="V405" i="73"/>
  <c r="Z405" i="73"/>
  <c r="W405" i="73"/>
  <c r="AA405" i="73"/>
  <c r="AG404" i="73"/>
  <c r="AK404" i="73"/>
  <c r="AO404" i="73"/>
  <c r="AS404" i="73"/>
  <c r="AW404" i="73"/>
  <c r="AD404" i="73"/>
  <c r="AH404" i="73"/>
  <c r="AL404" i="73"/>
  <c r="AP404" i="73"/>
  <c r="AT404" i="73"/>
  <c r="AX404" i="73"/>
  <c r="AE404" i="73"/>
  <c r="AI404" i="73"/>
  <c r="AM404" i="73"/>
  <c r="AQ404" i="73"/>
  <c r="AU404" i="73"/>
  <c r="AF404" i="73"/>
  <c r="AV404" i="73"/>
  <c r="AJ404" i="73"/>
  <c r="AN404" i="73"/>
  <c r="AR404" i="73"/>
  <c r="R404" i="73"/>
  <c r="S404" i="73"/>
  <c r="T404" i="73"/>
  <c r="U404" i="73"/>
  <c r="H404" i="73"/>
  <c r="Q403" i="73"/>
  <c r="J403" i="73"/>
  <c r="N403" i="73"/>
  <c r="K403" i="73"/>
  <c r="O403" i="73"/>
  <c r="L403" i="73"/>
  <c r="X401" i="73"/>
  <c r="AB401" i="73"/>
  <c r="Y401" i="73"/>
  <c r="AC401" i="73"/>
  <c r="V401" i="73"/>
  <c r="Z401" i="73"/>
  <c r="W401" i="73"/>
  <c r="AA401" i="73"/>
  <c r="AG400" i="73"/>
  <c r="AK400" i="73"/>
  <c r="AO400" i="73"/>
  <c r="AS400" i="73"/>
  <c r="AW400" i="73"/>
  <c r="AD400" i="73"/>
  <c r="AH400" i="73"/>
  <c r="AL400" i="73"/>
  <c r="AP400" i="73"/>
  <c r="AT400" i="73"/>
  <c r="AX400" i="73"/>
  <c r="AE400" i="73"/>
  <c r="AI400" i="73"/>
  <c r="AM400" i="73"/>
  <c r="AQ400" i="73"/>
  <c r="AU400" i="73"/>
  <c r="AJ400" i="73"/>
  <c r="AN400" i="73"/>
  <c r="AR400" i="73"/>
  <c r="AF400" i="73"/>
  <c r="AV400" i="73"/>
  <c r="R400" i="73"/>
  <c r="S400" i="73"/>
  <c r="T400" i="73"/>
  <c r="U400" i="73"/>
  <c r="H400" i="73"/>
  <c r="J399" i="73"/>
  <c r="N399" i="73"/>
  <c r="K399" i="73"/>
  <c r="O399" i="73"/>
  <c r="Q399" i="73"/>
  <c r="L399" i="73"/>
  <c r="X397" i="73"/>
  <c r="AB397" i="73"/>
  <c r="Y397" i="73"/>
  <c r="AC397" i="73"/>
  <c r="V397" i="73"/>
  <c r="Z397" i="73"/>
  <c r="W397" i="73"/>
  <c r="AA397" i="73"/>
  <c r="AG396" i="73"/>
  <c r="AK396" i="73"/>
  <c r="AO396" i="73"/>
  <c r="AS396" i="73"/>
  <c r="AW396" i="73"/>
  <c r="AD396" i="73"/>
  <c r="AH396" i="73"/>
  <c r="AL396" i="73"/>
  <c r="AP396" i="73"/>
  <c r="AT396" i="73"/>
  <c r="AX396" i="73"/>
  <c r="AE396" i="73"/>
  <c r="AI396" i="73"/>
  <c r="AM396" i="73"/>
  <c r="AQ396" i="73"/>
  <c r="AU396" i="73"/>
  <c r="AN396" i="73"/>
  <c r="AR396" i="73"/>
  <c r="AF396" i="73"/>
  <c r="AV396" i="73"/>
  <c r="AJ396" i="73"/>
  <c r="R396" i="73"/>
  <c r="S396" i="73"/>
  <c r="T396" i="73"/>
  <c r="U396" i="73"/>
  <c r="H396" i="73"/>
  <c r="L395" i="73"/>
  <c r="M395" i="73"/>
  <c r="Q395" i="73"/>
  <c r="I395" i="73"/>
  <c r="N395" i="73"/>
  <c r="J395" i="73"/>
  <c r="O395" i="73"/>
  <c r="X393" i="73"/>
  <c r="AB393" i="73"/>
  <c r="Y393" i="73"/>
  <c r="AC393" i="73"/>
  <c r="V393" i="73"/>
  <c r="Z393" i="73"/>
  <c r="W393" i="73"/>
  <c r="AA393" i="73"/>
  <c r="AG392" i="73"/>
  <c r="AK392" i="73"/>
  <c r="AO392" i="73"/>
  <c r="AS392" i="73"/>
  <c r="AW392" i="73"/>
  <c r="AD392" i="73"/>
  <c r="AH392" i="73"/>
  <c r="AL392" i="73"/>
  <c r="AP392" i="73"/>
  <c r="AT392" i="73"/>
  <c r="AX392" i="73"/>
  <c r="AE392" i="73"/>
  <c r="AI392" i="73"/>
  <c r="AM392" i="73"/>
  <c r="AQ392" i="73"/>
  <c r="AU392" i="73"/>
  <c r="AR392" i="73"/>
  <c r="AF392" i="73"/>
  <c r="AV392" i="73"/>
  <c r="AJ392" i="73"/>
  <c r="AN392" i="73"/>
  <c r="R392" i="73"/>
  <c r="S392" i="73"/>
  <c r="T392" i="73"/>
  <c r="U392" i="73"/>
  <c r="H392" i="73"/>
  <c r="L391" i="73"/>
  <c r="Q391" i="73"/>
  <c r="I391" i="73"/>
  <c r="N391" i="73"/>
  <c r="J391" i="73"/>
  <c r="O391" i="73"/>
  <c r="K391" i="73"/>
  <c r="X389" i="73"/>
  <c r="AB389" i="73"/>
  <c r="Y389" i="73"/>
  <c r="AC389" i="73"/>
  <c r="V389" i="73"/>
  <c r="Z389" i="73"/>
  <c r="W389" i="73"/>
  <c r="AA389" i="73"/>
  <c r="AG388" i="73"/>
  <c r="AK388" i="73"/>
  <c r="AO388" i="73"/>
  <c r="AS388" i="73"/>
  <c r="AW388" i="73"/>
  <c r="AD388" i="73"/>
  <c r="AH388" i="73"/>
  <c r="AL388" i="73"/>
  <c r="AP388" i="73"/>
  <c r="AT388" i="73"/>
  <c r="AX388" i="73"/>
  <c r="AE388" i="73"/>
  <c r="AI388" i="73"/>
  <c r="AM388" i="73"/>
  <c r="AQ388" i="73"/>
  <c r="AU388" i="73"/>
  <c r="AF388" i="73"/>
  <c r="AV388" i="73"/>
  <c r="AJ388" i="73"/>
  <c r="AN388" i="73"/>
  <c r="AR388" i="73"/>
  <c r="R388" i="73"/>
  <c r="S388" i="73"/>
  <c r="T388" i="73"/>
  <c r="U388" i="73"/>
  <c r="H388" i="73"/>
  <c r="L387" i="73"/>
  <c r="Q387" i="73"/>
  <c r="J387" i="73"/>
  <c r="O387" i="73"/>
  <c r="K387" i="73"/>
  <c r="M387" i="73"/>
  <c r="X385" i="73"/>
  <c r="AB385" i="73"/>
  <c r="Y385" i="73"/>
  <c r="AC385" i="73"/>
  <c r="V385" i="73"/>
  <c r="Z385" i="73"/>
  <c r="W385" i="73"/>
  <c r="AA385" i="73"/>
  <c r="AG384" i="73"/>
  <c r="AK384" i="73"/>
  <c r="AO384" i="73"/>
  <c r="AS384" i="73"/>
  <c r="AW384" i="73"/>
  <c r="AD384" i="73"/>
  <c r="AH384" i="73"/>
  <c r="AL384" i="73"/>
  <c r="AP384" i="73"/>
  <c r="AT384" i="73"/>
  <c r="AX384" i="73"/>
  <c r="AE384" i="73"/>
  <c r="AI384" i="73"/>
  <c r="AM384" i="73"/>
  <c r="AQ384" i="73"/>
  <c r="AU384" i="73"/>
  <c r="AJ384" i="73"/>
  <c r="AN384" i="73"/>
  <c r="AR384" i="73"/>
  <c r="AF384" i="73"/>
  <c r="AV384" i="73"/>
  <c r="R384" i="73"/>
  <c r="S384" i="73"/>
  <c r="T384" i="73"/>
  <c r="U384" i="73"/>
  <c r="H384" i="73"/>
  <c r="L383" i="73"/>
  <c r="K383" i="73"/>
  <c r="M383" i="73"/>
  <c r="Q383" i="73"/>
  <c r="I383" i="73"/>
  <c r="N383" i="73"/>
  <c r="X381" i="73"/>
  <c r="AB381" i="73"/>
  <c r="Y381" i="73"/>
  <c r="AC381" i="73"/>
  <c r="V381" i="73"/>
  <c r="Z381" i="73"/>
  <c r="W381" i="73"/>
  <c r="AA381" i="73"/>
  <c r="AG380" i="73"/>
  <c r="AK380" i="73"/>
  <c r="AO380" i="73"/>
  <c r="AS380" i="73"/>
  <c r="AW380" i="73"/>
  <c r="AD380" i="73"/>
  <c r="AH380" i="73"/>
  <c r="AL380" i="73"/>
  <c r="AP380" i="73"/>
  <c r="AT380" i="73"/>
  <c r="AX380" i="73"/>
  <c r="AE380" i="73"/>
  <c r="AI380" i="73"/>
  <c r="AM380" i="73"/>
  <c r="AQ380" i="73"/>
  <c r="AU380" i="73"/>
  <c r="AN380" i="73"/>
  <c r="AR380" i="73"/>
  <c r="AF380" i="73"/>
  <c r="AV380" i="73"/>
  <c r="AJ380" i="73"/>
  <c r="R380" i="73"/>
  <c r="S380" i="73"/>
  <c r="T380" i="73"/>
  <c r="U380" i="73"/>
  <c r="H380" i="73"/>
  <c r="L379" i="73"/>
  <c r="M379" i="73"/>
  <c r="Q379" i="73"/>
  <c r="I379" i="73"/>
  <c r="N379" i="73"/>
  <c r="J379" i="73"/>
  <c r="O379" i="73"/>
  <c r="X377" i="73"/>
  <c r="AB377" i="73"/>
  <c r="Y377" i="73"/>
  <c r="AC377" i="73"/>
  <c r="V377" i="73"/>
  <c r="Z377" i="73"/>
  <c r="W377" i="73"/>
  <c r="AA377" i="73"/>
  <c r="AG376" i="73"/>
  <c r="AK376" i="73"/>
  <c r="AO376" i="73"/>
  <c r="AS376" i="73"/>
  <c r="AW376" i="73"/>
  <c r="AD376" i="73"/>
  <c r="AH376" i="73"/>
  <c r="AL376" i="73"/>
  <c r="AP376" i="73"/>
  <c r="AT376" i="73"/>
  <c r="AX376" i="73"/>
  <c r="AE376" i="73"/>
  <c r="AI376" i="73"/>
  <c r="AM376" i="73"/>
  <c r="AQ376" i="73"/>
  <c r="AU376" i="73"/>
  <c r="AR376" i="73"/>
  <c r="AF376" i="73"/>
  <c r="AV376" i="73"/>
  <c r="AJ376" i="73"/>
  <c r="AN376" i="73"/>
  <c r="R376" i="73"/>
  <c r="S376" i="73"/>
  <c r="T376" i="73"/>
  <c r="U376" i="73"/>
  <c r="H376" i="73"/>
  <c r="L375" i="73"/>
  <c r="Q375" i="73"/>
  <c r="I375" i="73"/>
  <c r="N375" i="73"/>
  <c r="J375" i="73"/>
  <c r="O375" i="73"/>
  <c r="K375" i="73"/>
  <c r="X373" i="73"/>
  <c r="AB373" i="73"/>
  <c r="Y373" i="73"/>
  <c r="AC373" i="73"/>
  <c r="V373" i="73"/>
  <c r="Z373" i="73"/>
  <c r="W373" i="73"/>
  <c r="AA373" i="73"/>
  <c r="AG372" i="73"/>
  <c r="AK372" i="73"/>
  <c r="AO372" i="73"/>
  <c r="AS372" i="73"/>
  <c r="AW372" i="73"/>
  <c r="AD372" i="73"/>
  <c r="AH372" i="73"/>
  <c r="AL372" i="73"/>
  <c r="AP372" i="73"/>
  <c r="AT372" i="73"/>
  <c r="AX372" i="73"/>
  <c r="AE372" i="73"/>
  <c r="AI372" i="73"/>
  <c r="AM372" i="73"/>
  <c r="AQ372" i="73"/>
  <c r="AU372" i="73"/>
  <c r="AF372" i="73"/>
  <c r="AV372" i="73"/>
  <c r="AJ372" i="73"/>
  <c r="AN372" i="73"/>
  <c r="AR372" i="73"/>
  <c r="R372" i="73"/>
  <c r="S372" i="73"/>
  <c r="T372" i="73"/>
  <c r="U372" i="73"/>
  <c r="H372" i="73"/>
  <c r="L371" i="73"/>
  <c r="Q371" i="73"/>
  <c r="J371" i="73"/>
  <c r="O371" i="73"/>
  <c r="K371" i="73"/>
  <c r="M371" i="73"/>
  <c r="X369" i="73"/>
  <c r="AB369" i="73"/>
  <c r="Y369" i="73"/>
  <c r="AC369" i="73"/>
  <c r="V369" i="73"/>
  <c r="Z369" i="73"/>
  <c r="W369" i="73"/>
  <c r="AA369" i="73"/>
  <c r="AG368" i="73"/>
  <c r="AK368" i="73"/>
  <c r="AO368" i="73"/>
  <c r="AS368" i="73"/>
  <c r="AW368" i="73"/>
  <c r="AD368" i="73"/>
  <c r="AH368" i="73"/>
  <c r="AL368" i="73"/>
  <c r="AP368" i="73"/>
  <c r="AT368" i="73"/>
  <c r="AX368" i="73"/>
  <c r="AE368" i="73"/>
  <c r="AI368" i="73"/>
  <c r="AM368" i="73"/>
  <c r="AQ368" i="73"/>
  <c r="AU368" i="73"/>
  <c r="AJ368" i="73"/>
  <c r="AN368" i="73"/>
  <c r="AR368" i="73"/>
  <c r="AV368" i="73"/>
  <c r="AF368" i="73"/>
  <c r="R368" i="73"/>
  <c r="S368" i="73"/>
  <c r="T368" i="73"/>
  <c r="U368" i="73"/>
  <c r="H368" i="73"/>
  <c r="L367" i="73"/>
  <c r="K367" i="73"/>
  <c r="M367" i="73"/>
  <c r="Q367" i="73"/>
  <c r="I367" i="73"/>
  <c r="N367" i="73"/>
  <c r="X365" i="73"/>
  <c r="AB365" i="73"/>
  <c r="Y365" i="73"/>
  <c r="AC365" i="73"/>
  <c r="V365" i="73"/>
  <c r="Z365" i="73"/>
  <c r="W365" i="73"/>
  <c r="AA365" i="73"/>
  <c r="AF364" i="73"/>
  <c r="AJ364" i="73"/>
  <c r="AN364" i="73"/>
  <c r="AR364" i="73"/>
  <c r="AV364" i="73"/>
  <c r="AG364" i="73"/>
  <c r="AK364" i="73"/>
  <c r="AO364" i="73"/>
  <c r="AS364" i="73"/>
  <c r="AW364" i="73"/>
  <c r="AH364" i="73"/>
  <c r="AP364" i="73"/>
  <c r="AX364" i="73"/>
  <c r="AI364" i="73"/>
  <c r="AQ364" i="73"/>
  <c r="AD364" i="73"/>
  <c r="AL364" i="73"/>
  <c r="AT364" i="73"/>
  <c r="AM364" i="73"/>
  <c r="AU364" i="73"/>
  <c r="AE364" i="73"/>
  <c r="R364" i="73"/>
  <c r="S364" i="73"/>
  <c r="T364" i="73"/>
  <c r="U364" i="73"/>
  <c r="H364" i="73"/>
  <c r="L363" i="73"/>
  <c r="M363" i="73"/>
  <c r="Q363" i="73"/>
  <c r="I363" i="73"/>
  <c r="N363" i="73"/>
  <c r="J363" i="73"/>
  <c r="O363" i="73"/>
  <c r="X361" i="73"/>
  <c r="AB361" i="73"/>
  <c r="Y361" i="73"/>
  <c r="AC361" i="73"/>
  <c r="V361" i="73"/>
  <c r="Z361" i="73"/>
  <c r="W361" i="73"/>
  <c r="AA361" i="73"/>
  <c r="AF360" i="73"/>
  <c r="AJ360" i="73"/>
  <c r="AN360" i="73"/>
  <c r="AR360" i="73"/>
  <c r="AV360" i="73"/>
  <c r="AG360" i="73"/>
  <c r="AK360" i="73"/>
  <c r="AO360" i="73"/>
  <c r="AS360" i="73"/>
  <c r="AW360" i="73"/>
  <c r="AD360" i="73"/>
  <c r="AL360" i="73"/>
  <c r="AT360" i="73"/>
  <c r="AE360" i="73"/>
  <c r="AM360" i="73"/>
  <c r="AU360" i="73"/>
  <c r="AH360" i="73"/>
  <c r="AP360" i="73"/>
  <c r="AX360" i="73"/>
  <c r="AI360" i="73"/>
  <c r="AQ360" i="73"/>
  <c r="R360" i="73"/>
  <c r="S360" i="73"/>
  <c r="T360" i="73"/>
  <c r="U360" i="73"/>
  <c r="H360" i="73"/>
  <c r="L359" i="73"/>
  <c r="Q359" i="73"/>
  <c r="I359" i="73"/>
  <c r="N359" i="73"/>
  <c r="J359" i="73"/>
  <c r="O359" i="73"/>
  <c r="K359" i="73"/>
  <c r="X357" i="73"/>
  <c r="AB357" i="73"/>
  <c r="Y357" i="73"/>
  <c r="AC357" i="73"/>
  <c r="V357" i="73"/>
  <c r="Z357" i="73"/>
  <c r="W357" i="73"/>
  <c r="AA357" i="73"/>
  <c r="AF356" i="73"/>
  <c r="AJ356" i="73"/>
  <c r="AN356" i="73"/>
  <c r="AR356" i="73"/>
  <c r="AV356" i="73"/>
  <c r="AG356" i="73"/>
  <c r="AK356" i="73"/>
  <c r="AO356" i="73"/>
  <c r="AS356" i="73"/>
  <c r="AW356" i="73"/>
  <c r="AH356" i="73"/>
  <c r="AP356" i="73"/>
  <c r="AX356" i="73"/>
  <c r="AI356" i="73"/>
  <c r="AQ356" i="73"/>
  <c r="AD356" i="73"/>
  <c r="AL356" i="73"/>
  <c r="AT356" i="73"/>
  <c r="AU356" i="73"/>
  <c r="AE356" i="73"/>
  <c r="AM356" i="73"/>
  <c r="R356" i="73"/>
  <c r="S356" i="73"/>
  <c r="T356" i="73"/>
  <c r="U356" i="73"/>
  <c r="H356" i="73"/>
  <c r="L355" i="73"/>
  <c r="Q355" i="73"/>
  <c r="J355" i="73"/>
  <c r="O355" i="73"/>
  <c r="K355" i="73"/>
  <c r="M355" i="73"/>
  <c r="W353" i="73"/>
  <c r="AA353" i="73"/>
  <c r="X353" i="73"/>
  <c r="AB353" i="73"/>
  <c r="Y353" i="73"/>
  <c r="AC353" i="73"/>
  <c r="V353" i="73"/>
  <c r="Z353" i="73"/>
  <c r="AF352" i="73"/>
  <c r="AJ352" i="73"/>
  <c r="AN352" i="73"/>
  <c r="AR352" i="73"/>
  <c r="AV352" i="73"/>
  <c r="AG352" i="73"/>
  <c r="AK352" i="73"/>
  <c r="AO352" i="73"/>
  <c r="AS352" i="73"/>
  <c r="AW352" i="73"/>
  <c r="AD352" i="73"/>
  <c r="AL352" i="73"/>
  <c r="AT352" i="73"/>
  <c r="AE352" i="73"/>
  <c r="AM352" i="73"/>
  <c r="AU352" i="73"/>
  <c r="AH352" i="73"/>
  <c r="AP352" i="73"/>
  <c r="AX352" i="73"/>
  <c r="AI352" i="73"/>
  <c r="AQ352" i="73"/>
  <c r="R352" i="73"/>
  <c r="S352" i="73"/>
  <c r="T352" i="73"/>
  <c r="U352" i="73"/>
  <c r="H352" i="73"/>
  <c r="L351" i="73"/>
  <c r="K351" i="73"/>
  <c r="M351" i="73"/>
  <c r="Q351" i="73"/>
  <c r="I351" i="73"/>
  <c r="N351" i="73"/>
  <c r="W349" i="73"/>
  <c r="AA349" i="73"/>
  <c r="X349" i="73"/>
  <c r="AB349" i="73"/>
  <c r="Y349" i="73"/>
  <c r="AC349" i="73"/>
  <c r="V349" i="73"/>
  <c r="Z349" i="73"/>
  <c r="AF348" i="73"/>
  <c r="AJ348" i="73"/>
  <c r="AN348" i="73"/>
  <c r="AR348" i="73"/>
  <c r="AV348" i="73"/>
  <c r="AG348" i="73"/>
  <c r="AK348" i="73"/>
  <c r="AO348" i="73"/>
  <c r="AS348" i="73"/>
  <c r="AW348" i="73"/>
  <c r="AH348" i="73"/>
  <c r="AP348" i="73"/>
  <c r="AX348" i="73"/>
  <c r="AI348" i="73"/>
  <c r="AQ348" i="73"/>
  <c r="AD348" i="73"/>
  <c r="AL348" i="73"/>
  <c r="AT348" i="73"/>
  <c r="AE348" i="73"/>
  <c r="AM348" i="73"/>
  <c r="AU348" i="73"/>
  <c r="R348" i="73"/>
  <c r="S348" i="73"/>
  <c r="T348" i="73"/>
  <c r="U348" i="73"/>
  <c r="H348" i="73"/>
  <c r="L347" i="73"/>
  <c r="M347" i="73"/>
  <c r="Q347" i="73"/>
  <c r="I347" i="73"/>
  <c r="N347" i="73"/>
  <c r="J347" i="73"/>
  <c r="O347" i="73"/>
  <c r="X345" i="73"/>
  <c r="AB345" i="73"/>
  <c r="Y345" i="73"/>
  <c r="AC345" i="73"/>
  <c r="V345" i="73"/>
  <c r="W345" i="73"/>
  <c r="Z345" i="73"/>
  <c r="AA345" i="73"/>
  <c r="AF344" i="73"/>
  <c r="AJ344" i="73"/>
  <c r="AN344" i="73"/>
  <c r="AR344" i="73"/>
  <c r="AV344" i="73"/>
  <c r="AG344" i="73"/>
  <c r="AK344" i="73"/>
  <c r="AO344" i="73"/>
  <c r="AS344" i="73"/>
  <c r="AW344" i="73"/>
  <c r="AD344" i="73"/>
  <c r="AL344" i="73"/>
  <c r="AT344" i="73"/>
  <c r="AE344" i="73"/>
  <c r="AM344" i="73"/>
  <c r="AU344" i="73"/>
  <c r="AH344" i="73"/>
  <c r="AP344" i="73"/>
  <c r="AX344" i="73"/>
  <c r="AQ344" i="73"/>
  <c r="AI344" i="73"/>
  <c r="R344" i="73"/>
  <c r="S344" i="73"/>
  <c r="T344" i="73"/>
  <c r="U344" i="73"/>
  <c r="H344" i="73"/>
  <c r="L343" i="73"/>
  <c r="M343" i="73"/>
  <c r="Q343" i="73"/>
  <c r="I343" i="73"/>
  <c r="N343" i="73"/>
  <c r="J343" i="73"/>
  <c r="O343" i="73"/>
  <c r="K343" i="73"/>
  <c r="X341" i="73"/>
  <c r="AB341" i="73"/>
  <c r="Y341" i="73"/>
  <c r="AC341" i="73"/>
  <c r="V341" i="73"/>
  <c r="W341" i="73"/>
  <c r="Z341" i="73"/>
  <c r="AA341" i="73"/>
  <c r="AF340" i="73"/>
  <c r="AJ340" i="73"/>
  <c r="AN340" i="73"/>
  <c r="AR340" i="73"/>
  <c r="AV340" i="73"/>
  <c r="AG340" i="73"/>
  <c r="AK340" i="73"/>
  <c r="AO340" i="73"/>
  <c r="AS340" i="73"/>
  <c r="AW340" i="73"/>
  <c r="AH340" i="73"/>
  <c r="AP340" i="73"/>
  <c r="AX340" i="73"/>
  <c r="AI340" i="73"/>
  <c r="AQ340" i="73"/>
  <c r="AD340" i="73"/>
  <c r="AL340" i="73"/>
  <c r="AT340" i="73"/>
  <c r="AE340" i="73"/>
  <c r="AM340" i="73"/>
  <c r="AU340" i="73"/>
  <c r="R340" i="73"/>
  <c r="S340" i="73"/>
  <c r="T340" i="73"/>
  <c r="U340" i="73"/>
  <c r="H340" i="73"/>
  <c r="L339" i="73"/>
  <c r="Q339" i="73"/>
  <c r="I339" i="73"/>
  <c r="N339" i="73"/>
  <c r="J339" i="73"/>
  <c r="O339" i="73"/>
  <c r="K339" i="73"/>
  <c r="M339" i="73"/>
  <c r="X337" i="73"/>
  <c r="AB337" i="73"/>
  <c r="Y337" i="73"/>
  <c r="AC337" i="73"/>
  <c r="V337" i="73"/>
  <c r="W337" i="73"/>
  <c r="Z337" i="73"/>
  <c r="AA337" i="73"/>
  <c r="AF336" i="73"/>
  <c r="AJ336" i="73"/>
  <c r="AN336" i="73"/>
  <c r="AR336" i="73"/>
  <c r="AV336" i="73"/>
  <c r="AG336" i="73"/>
  <c r="AK336" i="73"/>
  <c r="AO336" i="73"/>
  <c r="AS336" i="73"/>
  <c r="AW336" i="73"/>
  <c r="AD336" i="73"/>
  <c r="AL336" i="73"/>
  <c r="AT336" i="73"/>
  <c r="AE336" i="73"/>
  <c r="AM336" i="73"/>
  <c r="AU336" i="73"/>
  <c r="AH336" i="73"/>
  <c r="AP336" i="73"/>
  <c r="AX336" i="73"/>
  <c r="AI336" i="73"/>
  <c r="AQ336" i="73"/>
  <c r="R336" i="73"/>
  <c r="S336" i="73"/>
  <c r="T336" i="73"/>
  <c r="U336" i="73"/>
  <c r="H336" i="73"/>
  <c r="L335" i="73"/>
  <c r="J335" i="73"/>
  <c r="O335" i="73"/>
  <c r="K335" i="73"/>
  <c r="M335" i="73"/>
  <c r="Q335" i="73"/>
  <c r="I335" i="73"/>
  <c r="N335" i="73"/>
  <c r="X333" i="73"/>
  <c r="AB333" i="73"/>
  <c r="Y333" i="73"/>
  <c r="AC333" i="73"/>
  <c r="V333" i="73"/>
  <c r="W333" i="73"/>
  <c r="Z333" i="73"/>
  <c r="AA333" i="73"/>
  <c r="AF332" i="73"/>
  <c r="AJ332" i="73"/>
  <c r="AN332" i="73"/>
  <c r="AR332" i="73"/>
  <c r="AV332" i="73"/>
  <c r="AG332" i="73"/>
  <c r="AK332" i="73"/>
  <c r="AO332" i="73"/>
  <c r="AS332" i="73"/>
  <c r="AW332" i="73"/>
  <c r="AH332" i="73"/>
  <c r="AP332" i="73"/>
  <c r="AX332" i="73"/>
  <c r="AI332" i="73"/>
  <c r="AQ332" i="73"/>
  <c r="AD332" i="73"/>
  <c r="AL332" i="73"/>
  <c r="AT332" i="73"/>
  <c r="AM332" i="73"/>
  <c r="AU332" i="73"/>
  <c r="AE332" i="73"/>
  <c r="R332" i="73"/>
  <c r="S332" i="73"/>
  <c r="T332" i="73"/>
  <c r="U332" i="73"/>
  <c r="H332" i="73"/>
  <c r="L331" i="73"/>
  <c r="K331" i="73"/>
  <c r="M331" i="73"/>
  <c r="Q331" i="73"/>
  <c r="I331" i="73"/>
  <c r="N331" i="73"/>
  <c r="J331" i="73"/>
  <c r="O331" i="73"/>
  <c r="X329" i="73"/>
  <c r="AB329" i="73"/>
  <c r="Y329" i="73"/>
  <c r="AC329" i="73"/>
  <c r="V329" i="73"/>
  <c r="W329" i="73"/>
  <c r="Z329" i="73"/>
  <c r="AA329" i="73"/>
  <c r="AF328" i="73"/>
  <c r="AJ328" i="73"/>
  <c r="AN328" i="73"/>
  <c r="AR328" i="73"/>
  <c r="AV328" i="73"/>
  <c r="AG328" i="73"/>
  <c r="AK328" i="73"/>
  <c r="AO328" i="73"/>
  <c r="AS328" i="73"/>
  <c r="AW328" i="73"/>
  <c r="AD328" i="73"/>
  <c r="AL328" i="73"/>
  <c r="AT328" i="73"/>
  <c r="AE328" i="73"/>
  <c r="AM328" i="73"/>
  <c r="AU328" i="73"/>
  <c r="AH328" i="73"/>
  <c r="AP328" i="73"/>
  <c r="AX328" i="73"/>
  <c r="AI328" i="73"/>
  <c r="AQ328" i="73"/>
  <c r="R328" i="73"/>
  <c r="S328" i="73"/>
  <c r="T328" i="73"/>
  <c r="U328" i="73"/>
  <c r="H328" i="73"/>
  <c r="L327" i="73"/>
  <c r="M327" i="73"/>
  <c r="Q327" i="73"/>
  <c r="I327" i="73"/>
  <c r="N327" i="73"/>
  <c r="J327" i="73"/>
  <c r="O327" i="73"/>
  <c r="K327" i="73"/>
  <c r="X325" i="73"/>
  <c r="AB325" i="73"/>
  <c r="Y325" i="73"/>
  <c r="AC325" i="73"/>
  <c r="V325" i="73"/>
  <c r="W325" i="73"/>
  <c r="Z325" i="73"/>
  <c r="AA325" i="73"/>
  <c r="AF324" i="73"/>
  <c r="AJ324" i="73"/>
  <c r="AN324" i="73"/>
  <c r="AR324" i="73"/>
  <c r="AV324" i="73"/>
  <c r="AG324" i="73"/>
  <c r="AK324" i="73"/>
  <c r="AO324" i="73"/>
  <c r="AS324" i="73"/>
  <c r="AW324" i="73"/>
  <c r="AH324" i="73"/>
  <c r="AP324" i="73"/>
  <c r="AX324" i="73"/>
  <c r="AI324" i="73"/>
  <c r="AQ324" i="73"/>
  <c r="AD324" i="73"/>
  <c r="AL324" i="73"/>
  <c r="AT324" i="73"/>
  <c r="AU324" i="73"/>
  <c r="AE324" i="73"/>
  <c r="AM324" i="73"/>
  <c r="R324" i="73"/>
  <c r="S324" i="73"/>
  <c r="T324" i="73"/>
  <c r="U324" i="73"/>
  <c r="H324" i="73"/>
  <c r="L323" i="73"/>
  <c r="Q323" i="73"/>
  <c r="I323" i="73"/>
  <c r="N323" i="73"/>
  <c r="J323" i="73"/>
  <c r="O323" i="73"/>
  <c r="K323" i="73"/>
  <c r="M323" i="73"/>
  <c r="X321" i="73"/>
  <c r="AB321" i="73"/>
  <c r="Y321" i="73"/>
  <c r="AC321" i="73"/>
  <c r="V321" i="73"/>
  <c r="W321" i="73"/>
  <c r="Z321" i="73"/>
  <c r="AA321" i="73"/>
  <c r="AF320" i="73"/>
  <c r="AJ320" i="73"/>
  <c r="AN320" i="73"/>
  <c r="AR320" i="73"/>
  <c r="AV320" i="73"/>
  <c r="AG320" i="73"/>
  <c r="AK320" i="73"/>
  <c r="AO320" i="73"/>
  <c r="AS320" i="73"/>
  <c r="AW320" i="73"/>
  <c r="AD320" i="73"/>
  <c r="AH320" i="73"/>
  <c r="AL320" i="73"/>
  <c r="AP320" i="73"/>
  <c r="AT320" i="73"/>
  <c r="AX320" i="73"/>
  <c r="AI320" i="73"/>
  <c r="AM320" i="73"/>
  <c r="AQ320" i="73"/>
  <c r="AE320" i="73"/>
  <c r="AU320" i="73"/>
  <c r="R320" i="73"/>
  <c r="S320" i="73"/>
  <c r="T320" i="73"/>
  <c r="U320" i="73"/>
  <c r="H320" i="73"/>
  <c r="K319" i="73"/>
  <c r="O319" i="73"/>
  <c r="L319" i="73"/>
  <c r="I319" i="73"/>
  <c r="J319" i="73"/>
  <c r="M319" i="73"/>
  <c r="Q319" i="73"/>
  <c r="N319" i="73"/>
  <c r="X317" i="73"/>
  <c r="AB317" i="73"/>
  <c r="Y317" i="73"/>
  <c r="AC317" i="73"/>
  <c r="V317" i="73"/>
  <c r="W317" i="73"/>
  <c r="Z317" i="73"/>
  <c r="AA317" i="73"/>
  <c r="AF316" i="73"/>
  <c r="AJ316" i="73"/>
  <c r="AN316" i="73"/>
  <c r="AR316" i="73"/>
  <c r="AV316" i="73"/>
  <c r="AG316" i="73"/>
  <c r="AK316" i="73"/>
  <c r="AO316" i="73"/>
  <c r="AS316" i="73"/>
  <c r="AW316" i="73"/>
  <c r="AD316" i="73"/>
  <c r="AH316" i="73"/>
  <c r="AL316" i="73"/>
  <c r="AP316" i="73"/>
  <c r="AT316" i="73"/>
  <c r="AX316" i="73"/>
  <c r="AM316" i="73"/>
  <c r="AQ316" i="73"/>
  <c r="AE316" i="73"/>
  <c r="AU316" i="73"/>
  <c r="AI316" i="73"/>
  <c r="R316" i="73"/>
  <c r="S316" i="73"/>
  <c r="T316" i="73"/>
  <c r="U316" i="73"/>
  <c r="H316" i="73"/>
  <c r="K315" i="73"/>
  <c r="O315" i="73"/>
  <c r="L315" i="73"/>
  <c r="M315" i="73"/>
  <c r="N315" i="73"/>
  <c r="Q315" i="73"/>
  <c r="I315" i="73"/>
  <c r="J315" i="73"/>
  <c r="X313" i="73"/>
  <c r="AB313" i="73"/>
  <c r="Y313" i="73"/>
  <c r="AC313" i="73"/>
  <c r="V313" i="73"/>
  <c r="W313" i="73"/>
  <c r="Z313" i="73"/>
  <c r="AA313" i="73"/>
  <c r="AF312" i="73"/>
  <c r="AJ312" i="73"/>
  <c r="AN312" i="73"/>
  <c r="AR312" i="73"/>
  <c r="AV312" i="73"/>
  <c r="AG312" i="73"/>
  <c r="AK312" i="73"/>
  <c r="AO312" i="73"/>
  <c r="AS312" i="73"/>
  <c r="AW312" i="73"/>
  <c r="AD312" i="73"/>
  <c r="AH312" i="73"/>
  <c r="AL312" i="73"/>
  <c r="AP312" i="73"/>
  <c r="AT312" i="73"/>
  <c r="AX312" i="73"/>
  <c r="AQ312" i="73"/>
  <c r="AE312" i="73"/>
  <c r="AU312" i="73"/>
  <c r="AI312" i="73"/>
  <c r="AM312" i="73"/>
  <c r="R312" i="73"/>
  <c r="S312" i="73"/>
  <c r="T312" i="73"/>
  <c r="U312" i="73"/>
  <c r="H312" i="73"/>
  <c r="K311" i="73"/>
  <c r="O311" i="73"/>
  <c r="L311" i="73"/>
  <c r="I311" i="73"/>
  <c r="Q311" i="73"/>
  <c r="J311" i="73"/>
  <c r="M311" i="73"/>
  <c r="N311" i="73"/>
  <c r="X309" i="73"/>
  <c r="AB309" i="73"/>
  <c r="Y309" i="73"/>
  <c r="AC309" i="73"/>
  <c r="V309" i="73"/>
  <c r="W309" i="73"/>
  <c r="Z309" i="73"/>
  <c r="AA309" i="73"/>
  <c r="AF308" i="73"/>
  <c r="AJ308" i="73"/>
  <c r="AN308" i="73"/>
  <c r="AR308" i="73"/>
  <c r="AV308" i="73"/>
  <c r="AG308" i="73"/>
  <c r="AK308" i="73"/>
  <c r="AO308" i="73"/>
  <c r="AS308" i="73"/>
  <c r="AW308" i="73"/>
  <c r="AD308" i="73"/>
  <c r="AH308" i="73"/>
  <c r="AL308" i="73"/>
  <c r="AP308" i="73"/>
  <c r="AT308" i="73"/>
  <c r="AX308" i="73"/>
  <c r="AE308" i="73"/>
  <c r="AU308" i="73"/>
  <c r="AI308" i="73"/>
  <c r="AM308" i="73"/>
  <c r="AQ308" i="73"/>
  <c r="R308" i="73"/>
  <c r="S308" i="73"/>
  <c r="T308" i="73"/>
  <c r="U308" i="73"/>
  <c r="H308" i="73"/>
  <c r="K307" i="73"/>
  <c r="O307" i="73"/>
  <c r="L307" i="73"/>
  <c r="Q307" i="73"/>
  <c r="M307" i="73"/>
  <c r="N307" i="73"/>
  <c r="I307" i="73"/>
  <c r="J307" i="73"/>
  <c r="X305" i="73"/>
  <c r="AB305" i="73"/>
  <c r="Y305" i="73"/>
  <c r="AC305" i="73"/>
  <c r="V305" i="73"/>
  <c r="W305" i="73"/>
  <c r="Z305" i="73"/>
  <c r="AA305" i="73"/>
  <c r="AF304" i="73"/>
  <c r="AJ304" i="73"/>
  <c r="AN304" i="73"/>
  <c r="AR304" i="73"/>
  <c r="AV304" i="73"/>
  <c r="AG304" i="73"/>
  <c r="AK304" i="73"/>
  <c r="AO304" i="73"/>
  <c r="AS304" i="73"/>
  <c r="AW304" i="73"/>
  <c r="AD304" i="73"/>
  <c r="AH304" i="73"/>
  <c r="AL304" i="73"/>
  <c r="AP304" i="73"/>
  <c r="AT304" i="73"/>
  <c r="AX304" i="73"/>
  <c r="AI304" i="73"/>
  <c r="AM304" i="73"/>
  <c r="AQ304" i="73"/>
  <c r="AE304" i="73"/>
  <c r="AU304" i="73"/>
  <c r="R304" i="73"/>
  <c r="S304" i="73"/>
  <c r="T304" i="73"/>
  <c r="U304" i="73"/>
  <c r="H304" i="73"/>
  <c r="K303" i="73"/>
  <c r="O303" i="73"/>
  <c r="L303" i="73"/>
  <c r="I303" i="73"/>
  <c r="J303" i="73"/>
  <c r="M303" i="73"/>
  <c r="Q303" i="73"/>
  <c r="N303" i="73"/>
  <c r="X301" i="73"/>
  <c r="AB301" i="73"/>
  <c r="Y301" i="73"/>
  <c r="AC301" i="73"/>
  <c r="V301" i="73"/>
  <c r="W301" i="73"/>
  <c r="Z301" i="73"/>
  <c r="AA301" i="73"/>
  <c r="AF300" i="73"/>
  <c r="AJ300" i="73"/>
  <c r="AN300" i="73"/>
  <c r="AR300" i="73"/>
  <c r="AV300" i="73"/>
  <c r="AG300" i="73"/>
  <c r="AK300" i="73"/>
  <c r="AO300" i="73"/>
  <c r="AS300" i="73"/>
  <c r="AW300" i="73"/>
  <c r="AD300" i="73"/>
  <c r="AH300" i="73"/>
  <c r="AL300" i="73"/>
  <c r="AP300" i="73"/>
  <c r="AT300" i="73"/>
  <c r="AX300" i="73"/>
  <c r="AM300" i="73"/>
  <c r="AQ300" i="73"/>
  <c r="AE300" i="73"/>
  <c r="AU300" i="73"/>
  <c r="AI300" i="73"/>
  <c r="R300" i="73"/>
  <c r="S300" i="73"/>
  <c r="T300" i="73"/>
  <c r="U300" i="73"/>
  <c r="H300" i="73"/>
  <c r="K299" i="73"/>
  <c r="O299" i="73"/>
  <c r="L299" i="73"/>
  <c r="M299" i="73"/>
  <c r="N299" i="73"/>
  <c r="Q299" i="73"/>
  <c r="I299" i="73"/>
  <c r="J299" i="73"/>
  <c r="X297" i="73"/>
  <c r="AB297" i="73"/>
  <c r="Y297" i="73"/>
  <c r="AC297" i="73"/>
  <c r="V297" i="73"/>
  <c r="W297" i="73"/>
  <c r="Z297" i="73"/>
  <c r="AA297" i="73"/>
  <c r="AF296" i="73"/>
  <c r="AJ296" i="73"/>
  <c r="AN296" i="73"/>
  <c r="AR296" i="73"/>
  <c r="AV296" i="73"/>
  <c r="AG296" i="73"/>
  <c r="AK296" i="73"/>
  <c r="AO296" i="73"/>
  <c r="AS296" i="73"/>
  <c r="AW296" i="73"/>
  <c r="AD296" i="73"/>
  <c r="AH296" i="73"/>
  <c r="AL296" i="73"/>
  <c r="AP296" i="73"/>
  <c r="AT296" i="73"/>
  <c r="AX296" i="73"/>
  <c r="AQ296" i="73"/>
  <c r="AE296" i="73"/>
  <c r="AU296" i="73"/>
  <c r="AI296" i="73"/>
  <c r="AM296" i="73"/>
  <c r="R296" i="73"/>
  <c r="S296" i="73"/>
  <c r="T296" i="73"/>
  <c r="U296" i="73"/>
  <c r="H296" i="73"/>
  <c r="K295" i="73"/>
  <c r="O295" i="73"/>
  <c r="L295" i="73"/>
  <c r="I295" i="73"/>
  <c r="Q295" i="73"/>
  <c r="J295" i="73"/>
  <c r="M295" i="73"/>
  <c r="N295" i="73"/>
  <c r="X293" i="73"/>
  <c r="AB293" i="73"/>
  <c r="Y293" i="73"/>
  <c r="AC293" i="73"/>
  <c r="V293" i="73"/>
  <c r="W293" i="73"/>
  <c r="Z293" i="73"/>
  <c r="AA293" i="73"/>
  <c r="AF292" i="73"/>
  <c r="AJ292" i="73"/>
  <c r="AN292" i="73"/>
  <c r="AR292" i="73"/>
  <c r="AV292" i="73"/>
  <c r="AG292" i="73"/>
  <c r="AK292" i="73"/>
  <c r="AO292" i="73"/>
  <c r="AS292" i="73"/>
  <c r="AW292" i="73"/>
  <c r="AD292" i="73"/>
  <c r="AH292" i="73"/>
  <c r="AL292" i="73"/>
  <c r="AP292" i="73"/>
  <c r="AT292" i="73"/>
  <c r="AX292" i="73"/>
  <c r="AE292" i="73"/>
  <c r="AU292" i="73"/>
  <c r="AI292" i="73"/>
  <c r="AM292" i="73"/>
  <c r="AQ292" i="73"/>
  <c r="R292" i="73"/>
  <c r="S292" i="73"/>
  <c r="T292" i="73"/>
  <c r="U292" i="73"/>
  <c r="H292" i="73"/>
  <c r="K291" i="73"/>
  <c r="O291" i="73"/>
  <c r="L291" i="73"/>
  <c r="Q291" i="73"/>
  <c r="M291" i="73"/>
  <c r="N291" i="73"/>
  <c r="I291" i="73"/>
  <c r="J291" i="73"/>
  <c r="X289" i="73"/>
  <c r="AB289" i="73"/>
  <c r="Y289" i="73"/>
  <c r="AC289" i="73"/>
  <c r="V289" i="73"/>
  <c r="W289" i="73"/>
  <c r="Z289" i="73"/>
  <c r="AA289" i="73"/>
  <c r="AF288" i="73"/>
  <c r="AJ288" i="73"/>
  <c r="AN288" i="73"/>
  <c r="AR288" i="73"/>
  <c r="AV288" i="73"/>
  <c r="AG288" i="73"/>
  <c r="AK288" i="73"/>
  <c r="AO288" i="73"/>
  <c r="AS288" i="73"/>
  <c r="AW288" i="73"/>
  <c r="AD288" i="73"/>
  <c r="AH288" i="73"/>
  <c r="AL288" i="73"/>
  <c r="AP288" i="73"/>
  <c r="AT288" i="73"/>
  <c r="AX288" i="73"/>
  <c r="AI288" i="73"/>
  <c r="AM288" i="73"/>
  <c r="AQ288" i="73"/>
  <c r="AE288" i="73"/>
  <c r="AU288" i="73"/>
  <c r="R288" i="73"/>
  <c r="S288" i="73"/>
  <c r="T288" i="73"/>
  <c r="U288" i="73"/>
  <c r="H288" i="73"/>
  <c r="K287" i="73"/>
  <c r="O287" i="73"/>
  <c r="L287" i="73"/>
  <c r="I287" i="73"/>
  <c r="J287" i="73"/>
  <c r="M287" i="73"/>
  <c r="Q287" i="73"/>
  <c r="N287" i="73"/>
  <c r="X285" i="73"/>
  <c r="AB285" i="73"/>
  <c r="Y285" i="73"/>
  <c r="AC285" i="73"/>
  <c r="V285" i="73"/>
  <c r="W285" i="73"/>
  <c r="Z285" i="73"/>
  <c r="AA285" i="73"/>
  <c r="AF284" i="73"/>
  <c r="AJ284" i="73"/>
  <c r="AN284" i="73"/>
  <c r="AR284" i="73"/>
  <c r="AV284" i="73"/>
  <c r="AG284" i="73"/>
  <c r="AK284" i="73"/>
  <c r="AO284" i="73"/>
  <c r="AS284" i="73"/>
  <c r="AW284" i="73"/>
  <c r="AD284" i="73"/>
  <c r="AH284" i="73"/>
  <c r="AL284" i="73"/>
  <c r="AP284" i="73"/>
  <c r="AT284" i="73"/>
  <c r="AX284" i="73"/>
  <c r="AM284" i="73"/>
  <c r="AQ284" i="73"/>
  <c r="AE284" i="73"/>
  <c r="AU284" i="73"/>
  <c r="AI284" i="73"/>
  <c r="R284" i="73"/>
  <c r="S284" i="73"/>
  <c r="T284" i="73"/>
  <c r="U284" i="73"/>
  <c r="H284" i="73"/>
  <c r="K283" i="73"/>
  <c r="O283" i="73"/>
  <c r="L283" i="73"/>
  <c r="M283" i="73"/>
  <c r="N283" i="73"/>
  <c r="Q283" i="73"/>
  <c r="I283" i="73"/>
  <c r="J283" i="73"/>
  <c r="X281" i="73"/>
  <c r="AB281" i="73"/>
  <c r="Y281" i="73"/>
  <c r="AC281" i="73"/>
  <c r="V281" i="73"/>
  <c r="W281" i="73"/>
  <c r="Z281" i="73"/>
  <c r="AA281" i="73"/>
  <c r="AF280" i="73"/>
  <c r="AJ280" i="73"/>
  <c r="AN280" i="73"/>
  <c r="AR280" i="73"/>
  <c r="AV280" i="73"/>
  <c r="AG280" i="73"/>
  <c r="AK280" i="73"/>
  <c r="AO280" i="73"/>
  <c r="AS280" i="73"/>
  <c r="AW280" i="73"/>
  <c r="AD280" i="73"/>
  <c r="AH280" i="73"/>
  <c r="AL280" i="73"/>
  <c r="AP280" i="73"/>
  <c r="AT280" i="73"/>
  <c r="AX280" i="73"/>
  <c r="AQ280" i="73"/>
  <c r="AE280" i="73"/>
  <c r="AU280" i="73"/>
  <c r="AI280" i="73"/>
  <c r="AM280" i="73"/>
  <c r="R280" i="73"/>
  <c r="S280" i="73"/>
  <c r="T280" i="73"/>
  <c r="U280" i="73"/>
  <c r="H280" i="73"/>
  <c r="K279" i="73"/>
  <c r="O279" i="73"/>
  <c r="L279" i="73"/>
  <c r="I279" i="73"/>
  <c r="Q279" i="73"/>
  <c r="J279" i="73"/>
  <c r="M279" i="73"/>
  <c r="N279" i="73"/>
  <c r="X277" i="73"/>
  <c r="AB277" i="73"/>
  <c r="Y277" i="73"/>
  <c r="AC277" i="73"/>
  <c r="V277" i="73"/>
  <c r="W277" i="73"/>
  <c r="Z277" i="73"/>
  <c r="AA277" i="73"/>
  <c r="AF276" i="73"/>
  <c r="AJ276" i="73"/>
  <c r="AN276" i="73"/>
  <c r="AR276" i="73"/>
  <c r="AV276" i="73"/>
  <c r="AG276" i="73"/>
  <c r="AK276" i="73"/>
  <c r="AO276" i="73"/>
  <c r="AS276" i="73"/>
  <c r="AW276" i="73"/>
  <c r="AD276" i="73"/>
  <c r="AH276" i="73"/>
  <c r="AL276" i="73"/>
  <c r="AP276" i="73"/>
  <c r="AT276" i="73"/>
  <c r="AX276" i="73"/>
  <c r="AE276" i="73"/>
  <c r="AU276" i="73"/>
  <c r="AI276" i="73"/>
  <c r="AM276" i="73"/>
  <c r="AQ276" i="73"/>
  <c r="R276" i="73"/>
  <c r="S276" i="73"/>
  <c r="T276" i="73"/>
  <c r="U276" i="73"/>
  <c r="H276" i="73"/>
  <c r="K275" i="73"/>
  <c r="O275" i="73"/>
  <c r="L275" i="73"/>
  <c r="Q275" i="73"/>
  <c r="M275" i="73"/>
  <c r="N275" i="73"/>
  <c r="I275" i="73"/>
  <c r="J275" i="73"/>
  <c r="X273" i="73"/>
  <c r="AB273" i="73"/>
  <c r="Y273" i="73"/>
  <c r="AC273" i="73"/>
  <c r="V273" i="73"/>
  <c r="W273" i="73"/>
  <c r="Z273" i="73"/>
  <c r="AA273" i="73"/>
  <c r="AF272" i="73"/>
  <c r="AJ272" i="73"/>
  <c r="AN272" i="73"/>
  <c r="AR272" i="73"/>
  <c r="AV272" i="73"/>
  <c r="AG272" i="73"/>
  <c r="AK272" i="73"/>
  <c r="AO272" i="73"/>
  <c r="AS272" i="73"/>
  <c r="AW272" i="73"/>
  <c r="AD272" i="73"/>
  <c r="AH272" i="73"/>
  <c r="AL272" i="73"/>
  <c r="AP272" i="73"/>
  <c r="AT272" i="73"/>
  <c r="AX272" i="73"/>
  <c r="AI272" i="73"/>
  <c r="AM272" i="73"/>
  <c r="AQ272" i="73"/>
  <c r="AE272" i="73"/>
  <c r="AU272" i="73"/>
  <c r="R272" i="73"/>
  <c r="S272" i="73"/>
  <c r="T272" i="73"/>
  <c r="U272" i="73"/>
  <c r="H272" i="73"/>
  <c r="K271" i="73"/>
  <c r="O271" i="73"/>
  <c r="L271" i="73"/>
  <c r="I271" i="73"/>
  <c r="J271" i="73"/>
  <c r="M271" i="73"/>
  <c r="Q271" i="73"/>
  <c r="N271" i="73"/>
  <c r="X269" i="73"/>
  <c r="AB269" i="73"/>
  <c r="Y269" i="73"/>
  <c r="AC269" i="73"/>
  <c r="V269" i="73"/>
  <c r="W269" i="73"/>
  <c r="Z269" i="73"/>
  <c r="AA269" i="73"/>
  <c r="AF268" i="73"/>
  <c r="AJ268" i="73"/>
  <c r="AN268" i="73"/>
  <c r="AR268" i="73"/>
  <c r="AV268" i="73"/>
  <c r="AG268" i="73"/>
  <c r="AK268" i="73"/>
  <c r="AO268" i="73"/>
  <c r="AS268" i="73"/>
  <c r="AW268" i="73"/>
  <c r="AD268" i="73"/>
  <c r="AH268" i="73"/>
  <c r="AL268" i="73"/>
  <c r="AP268" i="73"/>
  <c r="AT268" i="73"/>
  <c r="AX268" i="73"/>
  <c r="AM268" i="73"/>
  <c r="AQ268" i="73"/>
  <c r="AE268" i="73"/>
  <c r="AU268" i="73"/>
  <c r="AI268" i="73"/>
  <c r="R268" i="73"/>
  <c r="S268" i="73"/>
  <c r="T268" i="73"/>
  <c r="U268" i="73"/>
  <c r="H268" i="73"/>
  <c r="K267" i="73"/>
  <c r="O267" i="73"/>
  <c r="L267" i="73"/>
  <c r="M267" i="73"/>
  <c r="N267" i="73"/>
  <c r="Q267" i="73"/>
  <c r="I267" i="73"/>
  <c r="J267" i="73"/>
  <c r="X265" i="73"/>
  <c r="AB265" i="73"/>
  <c r="Y265" i="73"/>
  <c r="AC265" i="73"/>
  <c r="V265" i="73"/>
  <c r="W265" i="73"/>
  <c r="Z265" i="73"/>
  <c r="AA265" i="73"/>
  <c r="AF264" i="73"/>
  <c r="AJ264" i="73"/>
  <c r="AN264" i="73"/>
  <c r="AR264" i="73"/>
  <c r="AV264" i="73"/>
  <c r="AG264" i="73"/>
  <c r="AK264" i="73"/>
  <c r="AO264" i="73"/>
  <c r="AS264" i="73"/>
  <c r="AW264" i="73"/>
  <c r="AD264" i="73"/>
  <c r="AH264" i="73"/>
  <c r="AL264" i="73"/>
  <c r="AP264" i="73"/>
  <c r="AT264" i="73"/>
  <c r="AX264" i="73"/>
  <c r="AQ264" i="73"/>
  <c r="AE264" i="73"/>
  <c r="AU264" i="73"/>
  <c r="AI264" i="73"/>
  <c r="AM264" i="73"/>
  <c r="R264" i="73"/>
  <c r="S264" i="73"/>
  <c r="T264" i="73"/>
  <c r="U264" i="73"/>
  <c r="H264" i="73"/>
  <c r="K263" i="73"/>
  <c r="O263" i="73"/>
  <c r="L263" i="73"/>
  <c r="I263" i="73"/>
  <c r="Q263" i="73"/>
  <c r="J263" i="73"/>
  <c r="M263" i="73"/>
  <c r="N263" i="73"/>
  <c r="X261" i="73"/>
  <c r="AB261" i="73"/>
  <c r="Y261" i="73"/>
  <c r="AC261" i="73"/>
  <c r="V261" i="73"/>
  <c r="W261" i="73"/>
  <c r="Z261" i="73"/>
  <c r="AA261" i="73"/>
  <c r="AF260" i="73"/>
  <c r="AJ260" i="73"/>
  <c r="AN260" i="73"/>
  <c r="AR260" i="73"/>
  <c r="AV260" i="73"/>
  <c r="AG260" i="73"/>
  <c r="AK260" i="73"/>
  <c r="AO260" i="73"/>
  <c r="AS260" i="73"/>
  <c r="AW260" i="73"/>
  <c r="AD260" i="73"/>
  <c r="AH260" i="73"/>
  <c r="AL260" i="73"/>
  <c r="AP260" i="73"/>
  <c r="AT260" i="73"/>
  <c r="AX260" i="73"/>
  <c r="AE260" i="73"/>
  <c r="AU260" i="73"/>
  <c r="AI260" i="73"/>
  <c r="AM260" i="73"/>
  <c r="AQ260" i="73"/>
  <c r="R260" i="73"/>
  <c r="S260" i="73"/>
  <c r="T260" i="73"/>
  <c r="U260" i="73"/>
  <c r="H260" i="73"/>
  <c r="K259" i="73"/>
  <c r="O259" i="73"/>
  <c r="L259" i="73"/>
  <c r="Q259" i="73"/>
  <c r="M259" i="73"/>
  <c r="N259" i="73"/>
  <c r="I259" i="73"/>
  <c r="J259" i="73"/>
  <c r="X257" i="73"/>
  <c r="AB257" i="73"/>
  <c r="Y257" i="73"/>
  <c r="AC257" i="73"/>
  <c r="V257" i="73"/>
  <c r="W257" i="73"/>
  <c r="Z257" i="73"/>
  <c r="AA257" i="73"/>
  <c r="AF256" i="73"/>
  <c r="AJ256" i="73"/>
  <c r="AN256" i="73"/>
  <c r="AR256" i="73"/>
  <c r="AV256" i="73"/>
  <c r="AG256" i="73"/>
  <c r="AK256" i="73"/>
  <c r="AO256" i="73"/>
  <c r="AS256" i="73"/>
  <c r="AW256" i="73"/>
  <c r="AD256" i="73"/>
  <c r="AH256" i="73"/>
  <c r="AL256" i="73"/>
  <c r="AP256" i="73"/>
  <c r="AT256" i="73"/>
  <c r="AX256" i="73"/>
  <c r="AI256" i="73"/>
  <c r="AM256" i="73"/>
  <c r="AQ256" i="73"/>
  <c r="AE256" i="73"/>
  <c r="AU256" i="73"/>
  <c r="R256" i="73"/>
  <c r="S256" i="73"/>
  <c r="T256" i="73"/>
  <c r="U256" i="73"/>
  <c r="H256" i="73"/>
  <c r="K255" i="73"/>
  <c r="O255" i="73"/>
  <c r="L255" i="73"/>
  <c r="I255" i="73"/>
  <c r="J255" i="73"/>
  <c r="M255" i="73"/>
  <c r="Q255" i="73"/>
  <c r="N255" i="73"/>
  <c r="X253" i="73"/>
  <c r="AB253" i="73"/>
  <c r="Y253" i="73"/>
  <c r="AC253" i="73"/>
  <c r="V253" i="73"/>
  <c r="W253" i="73"/>
  <c r="Z253" i="73"/>
  <c r="AA253" i="73"/>
  <c r="AE252" i="73"/>
  <c r="AI252" i="73"/>
  <c r="AM252" i="73"/>
  <c r="AQ252" i="73"/>
  <c r="AU252" i="73"/>
  <c r="AF252" i="73"/>
  <c r="AJ252" i="73"/>
  <c r="AN252" i="73"/>
  <c r="AR252" i="73"/>
  <c r="AV252" i="73"/>
  <c r="AG252" i="73"/>
  <c r="AK252" i="73"/>
  <c r="AO252" i="73"/>
  <c r="AS252" i="73"/>
  <c r="AW252" i="73"/>
  <c r="AH252" i="73"/>
  <c r="AX252" i="73"/>
  <c r="AL252" i="73"/>
  <c r="AP252" i="73"/>
  <c r="AD252" i="73"/>
  <c r="AT252" i="73"/>
  <c r="R252" i="73"/>
  <c r="S252" i="73"/>
  <c r="T252" i="73"/>
  <c r="U252" i="73"/>
  <c r="H252" i="73"/>
  <c r="K251" i="73"/>
  <c r="O251" i="73"/>
  <c r="L251" i="73"/>
  <c r="M251" i="73"/>
  <c r="N251" i="73"/>
  <c r="Q251" i="73"/>
  <c r="I251" i="73"/>
  <c r="J251" i="73"/>
  <c r="X249" i="73"/>
  <c r="AB249" i="73"/>
  <c r="Y249" i="73"/>
  <c r="AC249" i="73"/>
  <c r="V249" i="73"/>
  <c r="W249" i="73"/>
  <c r="Z249" i="73"/>
  <c r="AA249" i="73"/>
  <c r="AE248" i="73"/>
  <c r="AI248" i="73"/>
  <c r="AM248" i="73"/>
  <c r="AQ248" i="73"/>
  <c r="AU248" i="73"/>
  <c r="AF248" i="73"/>
  <c r="AJ248" i="73"/>
  <c r="AN248" i="73"/>
  <c r="AR248" i="73"/>
  <c r="AV248" i="73"/>
  <c r="AG248" i="73"/>
  <c r="AK248" i="73"/>
  <c r="AO248" i="73"/>
  <c r="AS248" i="73"/>
  <c r="AW248" i="73"/>
  <c r="AL248" i="73"/>
  <c r="AP248" i="73"/>
  <c r="AD248" i="73"/>
  <c r="AT248" i="73"/>
  <c r="AH248" i="73"/>
  <c r="AX248" i="73"/>
  <c r="R248" i="73"/>
  <c r="S248" i="73"/>
  <c r="T248" i="73"/>
  <c r="U248" i="73"/>
  <c r="H248" i="73"/>
  <c r="K247" i="73"/>
  <c r="O247" i="73"/>
  <c r="L247" i="73"/>
  <c r="I247" i="73"/>
  <c r="Q247" i="73"/>
  <c r="J247" i="73"/>
  <c r="M247" i="73"/>
  <c r="N247" i="73"/>
  <c r="X245" i="73"/>
  <c r="AB245" i="73"/>
  <c r="Y245" i="73"/>
  <c r="AC245" i="73"/>
  <c r="V245" i="73"/>
  <c r="W245" i="73"/>
  <c r="Z245" i="73"/>
  <c r="AA245" i="73"/>
  <c r="AE244" i="73"/>
  <c r="AI244" i="73"/>
  <c r="AM244" i="73"/>
  <c r="AQ244" i="73"/>
  <c r="AU244" i="73"/>
  <c r="AF244" i="73"/>
  <c r="AJ244" i="73"/>
  <c r="AN244" i="73"/>
  <c r="AR244" i="73"/>
  <c r="AV244" i="73"/>
  <c r="AG244" i="73"/>
  <c r="AK244" i="73"/>
  <c r="AO244" i="73"/>
  <c r="AS244" i="73"/>
  <c r="AW244" i="73"/>
  <c r="AP244" i="73"/>
  <c r="AD244" i="73"/>
  <c r="AT244" i="73"/>
  <c r="AH244" i="73"/>
  <c r="AX244" i="73"/>
  <c r="AL244" i="73"/>
  <c r="R244" i="73"/>
  <c r="S244" i="73"/>
  <c r="T244" i="73"/>
  <c r="U244" i="73"/>
  <c r="H244" i="73"/>
  <c r="K243" i="73"/>
  <c r="O243" i="73"/>
  <c r="L243" i="73"/>
  <c r="Q243" i="73"/>
  <c r="M243" i="73"/>
  <c r="N243" i="73"/>
  <c r="I243" i="73"/>
  <c r="J243" i="73"/>
  <c r="X241" i="73"/>
  <c r="AB241" i="73"/>
  <c r="Y241" i="73"/>
  <c r="AC241" i="73"/>
  <c r="V241" i="73"/>
  <c r="W241" i="73"/>
  <c r="Z241" i="73"/>
  <c r="AA241" i="73"/>
  <c r="AE240" i="73"/>
  <c r="AI240" i="73"/>
  <c r="AM240" i="73"/>
  <c r="AQ240" i="73"/>
  <c r="AU240" i="73"/>
  <c r="AF240" i="73"/>
  <c r="AJ240" i="73"/>
  <c r="AN240" i="73"/>
  <c r="AR240" i="73"/>
  <c r="AV240" i="73"/>
  <c r="AG240" i="73"/>
  <c r="AK240" i="73"/>
  <c r="AO240" i="73"/>
  <c r="AS240" i="73"/>
  <c r="AW240" i="73"/>
  <c r="AD240" i="73"/>
  <c r="AT240" i="73"/>
  <c r="AH240" i="73"/>
  <c r="AX240" i="73"/>
  <c r="AL240" i="73"/>
  <c r="AP240" i="73"/>
  <c r="R240" i="73"/>
  <c r="S240" i="73"/>
  <c r="T240" i="73"/>
  <c r="U240" i="73"/>
  <c r="H240" i="73"/>
  <c r="K239" i="73"/>
  <c r="O239" i="73"/>
  <c r="L239" i="73"/>
  <c r="I239" i="73"/>
  <c r="J239" i="73"/>
  <c r="M239" i="73"/>
  <c r="Q239" i="73"/>
  <c r="N239" i="73"/>
  <c r="X237" i="73"/>
  <c r="AB237" i="73"/>
  <c r="Y237" i="73"/>
  <c r="AC237" i="73"/>
  <c r="V237" i="73"/>
  <c r="W237" i="73"/>
  <c r="Z237" i="73"/>
  <c r="AA237" i="73"/>
  <c r="AE236" i="73"/>
  <c r="AI236" i="73"/>
  <c r="AM236" i="73"/>
  <c r="AQ236" i="73"/>
  <c r="AU236" i="73"/>
  <c r="AF236" i="73"/>
  <c r="AJ236" i="73"/>
  <c r="AN236" i="73"/>
  <c r="AR236" i="73"/>
  <c r="AV236" i="73"/>
  <c r="AG236" i="73"/>
  <c r="AK236" i="73"/>
  <c r="AO236" i="73"/>
  <c r="AS236" i="73"/>
  <c r="AW236" i="73"/>
  <c r="AH236" i="73"/>
  <c r="AX236" i="73"/>
  <c r="AL236" i="73"/>
  <c r="AP236" i="73"/>
  <c r="AD236" i="73"/>
  <c r="AT236" i="73"/>
  <c r="R236" i="73"/>
  <c r="S236" i="73"/>
  <c r="T236" i="73"/>
  <c r="U236" i="73"/>
  <c r="H236" i="73"/>
  <c r="K235" i="73"/>
  <c r="O235" i="73"/>
  <c r="L235" i="73"/>
  <c r="M235" i="73"/>
  <c r="N235" i="73"/>
  <c r="Q235" i="73"/>
  <c r="I235" i="73"/>
  <c r="J235" i="73"/>
  <c r="X233" i="73"/>
  <c r="AB233" i="73"/>
  <c r="Y233" i="73"/>
  <c r="AC233" i="73"/>
  <c r="V233" i="73"/>
  <c r="Z233" i="73"/>
  <c r="W233" i="73"/>
  <c r="AA233" i="73"/>
  <c r="AE232" i="73"/>
  <c r="AI232" i="73"/>
  <c r="AM232" i="73"/>
  <c r="AQ232" i="73"/>
  <c r="AU232" i="73"/>
  <c r="AF232" i="73"/>
  <c r="AJ232" i="73"/>
  <c r="AN232" i="73"/>
  <c r="AR232" i="73"/>
  <c r="AV232" i="73"/>
  <c r="AG232" i="73"/>
  <c r="AK232" i="73"/>
  <c r="AO232" i="73"/>
  <c r="AS232" i="73"/>
  <c r="AW232" i="73"/>
  <c r="AL232" i="73"/>
  <c r="AP232" i="73"/>
  <c r="AD232" i="73"/>
  <c r="AT232" i="73"/>
  <c r="AX232" i="73"/>
  <c r="AH232" i="73"/>
  <c r="R232" i="73"/>
  <c r="S232" i="73"/>
  <c r="T232" i="73"/>
  <c r="U232" i="73"/>
  <c r="H232" i="73"/>
  <c r="K231" i="73"/>
  <c r="O231" i="73"/>
  <c r="L231" i="73"/>
  <c r="I231" i="73"/>
  <c r="Q231" i="73"/>
  <c r="J231" i="73"/>
  <c r="M231" i="73"/>
  <c r="N231" i="73"/>
  <c r="X229" i="73"/>
  <c r="AB229" i="73"/>
  <c r="Y229" i="73"/>
  <c r="AC229" i="73"/>
  <c r="V229" i="73"/>
  <c r="Z229" i="73"/>
  <c r="W229" i="73"/>
  <c r="AA229" i="73"/>
  <c r="AE228" i="73"/>
  <c r="AI228" i="73"/>
  <c r="AM228" i="73"/>
  <c r="AQ228" i="73"/>
  <c r="AU228" i="73"/>
  <c r="AD228" i="73"/>
  <c r="AJ228" i="73"/>
  <c r="AO228" i="73"/>
  <c r="AT228" i="73"/>
  <c r="AF228" i="73"/>
  <c r="AK228" i="73"/>
  <c r="AP228" i="73"/>
  <c r="AV228" i="73"/>
  <c r="AG228" i="73"/>
  <c r="AL228" i="73"/>
  <c r="AR228" i="73"/>
  <c r="AW228" i="73"/>
  <c r="AN228" i="73"/>
  <c r="AS228" i="73"/>
  <c r="AX228" i="73"/>
  <c r="AH228" i="73"/>
  <c r="R228" i="73"/>
  <c r="S228" i="73"/>
  <c r="T228" i="73"/>
  <c r="U228" i="73"/>
  <c r="H228" i="73"/>
  <c r="K227" i="73"/>
  <c r="O227" i="73"/>
  <c r="L227" i="73"/>
  <c r="Q227" i="73"/>
  <c r="M227" i="73"/>
  <c r="N227" i="73"/>
  <c r="I227" i="73"/>
  <c r="J227" i="73"/>
  <c r="X225" i="73"/>
  <c r="AB225" i="73"/>
  <c r="Y225" i="73"/>
  <c r="AC225" i="73"/>
  <c r="V225" i="73"/>
  <c r="Z225" i="73"/>
  <c r="W225" i="73"/>
  <c r="AA225" i="73"/>
  <c r="AE224" i="73"/>
  <c r="AI224" i="73"/>
  <c r="AM224" i="73"/>
  <c r="AQ224" i="73"/>
  <c r="AU224" i="73"/>
  <c r="AH224" i="73"/>
  <c r="AN224" i="73"/>
  <c r="AS224" i="73"/>
  <c r="AX224" i="73"/>
  <c r="AD224" i="73"/>
  <c r="AJ224" i="73"/>
  <c r="AO224" i="73"/>
  <c r="AT224" i="73"/>
  <c r="AF224" i="73"/>
  <c r="AK224" i="73"/>
  <c r="AP224" i="73"/>
  <c r="AV224" i="73"/>
  <c r="AL224" i="73"/>
  <c r="AR224" i="73"/>
  <c r="AW224" i="73"/>
  <c r="AG224" i="73"/>
  <c r="R224" i="73"/>
  <c r="S224" i="73"/>
  <c r="T224" i="73"/>
  <c r="U224" i="73"/>
  <c r="H224" i="73"/>
  <c r="K223" i="73"/>
  <c r="O223" i="73"/>
  <c r="L223" i="73"/>
  <c r="I223" i="73"/>
  <c r="J223" i="73"/>
  <c r="M223" i="73"/>
  <c r="Q223" i="73"/>
  <c r="N223" i="73"/>
  <c r="X221" i="73"/>
  <c r="AB221" i="73"/>
  <c r="Y221" i="73"/>
  <c r="AC221" i="73"/>
  <c r="V221" i="73"/>
  <c r="Z221" i="73"/>
  <c r="W221" i="73"/>
  <c r="AA221" i="73"/>
  <c r="AE220" i="73"/>
  <c r="AI220" i="73"/>
  <c r="AM220" i="73"/>
  <c r="AQ220" i="73"/>
  <c r="AU220" i="73"/>
  <c r="AF220" i="73"/>
  <c r="AJ220" i="73"/>
  <c r="AN220" i="73"/>
  <c r="AR220" i="73"/>
  <c r="AV220" i="73"/>
  <c r="AD220" i="73"/>
  <c r="AL220" i="73"/>
  <c r="AT220" i="73"/>
  <c r="AG220" i="73"/>
  <c r="AO220" i="73"/>
  <c r="AW220" i="73"/>
  <c r="AH220" i="73"/>
  <c r="AP220" i="73"/>
  <c r="AX220" i="73"/>
  <c r="AK220" i="73"/>
  <c r="AS220" i="73"/>
  <c r="R220" i="73"/>
  <c r="S220" i="73"/>
  <c r="T220" i="73"/>
  <c r="U220" i="73"/>
  <c r="H220" i="73"/>
  <c r="K219" i="73"/>
  <c r="O219" i="73"/>
  <c r="L219" i="73"/>
  <c r="M219" i="73"/>
  <c r="N219" i="73"/>
  <c r="Q219" i="73"/>
  <c r="I219" i="73"/>
  <c r="J219" i="73"/>
  <c r="X217" i="73"/>
  <c r="AB217" i="73"/>
  <c r="Y217" i="73"/>
  <c r="AC217" i="73"/>
  <c r="V217" i="73"/>
  <c r="Z217" i="73"/>
  <c r="W217" i="73"/>
  <c r="AA217" i="73"/>
  <c r="AE216" i="73"/>
  <c r="AI216" i="73"/>
  <c r="AM216" i="73"/>
  <c r="AQ216" i="73"/>
  <c r="AU216" i="73"/>
  <c r="AF216" i="73"/>
  <c r="AJ216" i="73"/>
  <c r="AN216" i="73"/>
  <c r="AR216" i="73"/>
  <c r="AV216" i="73"/>
  <c r="AH216" i="73"/>
  <c r="AP216" i="73"/>
  <c r="AX216" i="73"/>
  <c r="AK216" i="73"/>
  <c r="AS216" i="73"/>
  <c r="AD216" i="73"/>
  <c r="AL216" i="73"/>
  <c r="AT216" i="73"/>
  <c r="AO216" i="73"/>
  <c r="AW216" i="73"/>
  <c r="AG216" i="73"/>
  <c r="R216" i="73"/>
  <c r="S216" i="73"/>
  <c r="T216" i="73"/>
  <c r="U216" i="73"/>
  <c r="H216" i="73"/>
  <c r="K215" i="73"/>
  <c r="O215" i="73"/>
  <c r="L215" i="73"/>
  <c r="I215" i="73"/>
  <c r="Q215" i="73"/>
  <c r="J215" i="73"/>
  <c r="M215" i="73"/>
  <c r="N215" i="73"/>
  <c r="X213" i="73"/>
  <c r="AB213" i="73"/>
  <c r="Y213" i="73"/>
  <c r="AC213" i="73"/>
  <c r="V213" i="73"/>
  <c r="Z213" i="73"/>
  <c r="W213" i="73"/>
  <c r="AA213" i="73"/>
  <c r="AE212" i="73"/>
  <c r="AI212" i="73"/>
  <c r="AM212" i="73"/>
  <c r="AQ212" i="73"/>
  <c r="AU212" i="73"/>
  <c r="AF212" i="73"/>
  <c r="AJ212" i="73"/>
  <c r="AN212" i="73"/>
  <c r="AR212" i="73"/>
  <c r="AV212" i="73"/>
  <c r="AD212" i="73"/>
  <c r="AL212" i="73"/>
  <c r="AT212" i="73"/>
  <c r="AG212" i="73"/>
  <c r="AO212" i="73"/>
  <c r="AW212" i="73"/>
  <c r="AH212" i="73"/>
  <c r="AP212" i="73"/>
  <c r="AX212" i="73"/>
  <c r="AK212" i="73"/>
  <c r="AS212" i="73"/>
  <c r="R212" i="73"/>
  <c r="S212" i="73"/>
  <c r="T212" i="73"/>
  <c r="U212" i="73"/>
  <c r="H212" i="73"/>
  <c r="K211" i="73"/>
  <c r="O211" i="73"/>
  <c r="L211" i="73"/>
  <c r="Q211" i="73"/>
  <c r="M211" i="73"/>
  <c r="N211" i="73"/>
  <c r="I211" i="73"/>
  <c r="J211" i="73"/>
  <c r="X209" i="73"/>
  <c r="AB209" i="73"/>
  <c r="Y209" i="73"/>
  <c r="AC209" i="73"/>
  <c r="V209" i="73"/>
  <c r="Z209" i="73"/>
  <c r="W209" i="73"/>
  <c r="AA209" i="73"/>
  <c r="AE208" i="73"/>
  <c r="AI208" i="73"/>
  <c r="AM208" i="73"/>
  <c r="AQ208" i="73"/>
  <c r="AU208" i="73"/>
  <c r="AF208" i="73"/>
  <c r="AJ208" i="73"/>
  <c r="AN208" i="73"/>
  <c r="AR208" i="73"/>
  <c r="AV208" i="73"/>
  <c r="AH208" i="73"/>
  <c r="AP208" i="73"/>
  <c r="AX208" i="73"/>
  <c r="AK208" i="73"/>
  <c r="AS208" i="73"/>
  <c r="AD208" i="73"/>
  <c r="AL208" i="73"/>
  <c r="AT208" i="73"/>
  <c r="AW208" i="73"/>
  <c r="AG208" i="73"/>
  <c r="AO208" i="73"/>
  <c r="R208" i="73"/>
  <c r="S208" i="73"/>
  <c r="T208" i="73"/>
  <c r="U208" i="73"/>
  <c r="H208" i="73"/>
  <c r="K207" i="73"/>
  <c r="O207" i="73"/>
  <c r="L207" i="73"/>
  <c r="I207" i="73"/>
  <c r="J207" i="73"/>
  <c r="M207" i="73"/>
  <c r="Q207" i="73"/>
  <c r="N207" i="73"/>
  <c r="X205" i="73"/>
  <c r="AB205" i="73"/>
  <c r="Y205" i="73"/>
  <c r="AC205" i="73"/>
  <c r="V205" i="73"/>
  <c r="Z205" i="73"/>
  <c r="W205" i="73"/>
  <c r="AA205" i="73"/>
  <c r="AE204" i="73"/>
  <c r="AI204" i="73"/>
  <c r="AM204" i="73"/>
  <c r="AQ204" i="73"/>
  <c r="AU204" i="73"/>
  <c r="AF204" i="73"/>
  <c r="AJ204" i="73"/>
  <c r="AN204" i="73"/>
  <c r="AR204" i="73"/>
  <c r="AV204" i="73"/>
  <c r="AD204" i="73"/>
  <c r="AL204" i="73"/>
  <c r="AT204" i="73"/>
  <c r="AG204" i="73"/>
  <c r="AO204" i="73"/>
  <c r="AW204" i="73"/>
  <c r="AH204" i="73"/>
  <c r="AP204" i="73"/>
  <c r="AX204" i="73"/>
  <c r="AK204" i="73"/>
  <c r="AS204" i="73"/>
  <c r="R204" i="73"/>
  <c r="S204" i="73"/>
  <c r="T204" i="73"/>
  <c r="U204" i="73"/>
  <c r="H204" i="73"/>
  <c r="K203" i="73"/>
  <c r="O203" i="73"/>
  <c r="L203" i="73"/>
  <c r="M203" i="73"/>
  <c r="N203" i="73"/>
  <c r="Q203" i="73"/>
  <c r="I203" i="73"/>
  <c r="J203" i="73"/>
  <c r="X201" i="73"/>
  <c r="AB201" i="73"/>
  <c r="Y201" i="73"/>
  <c r="AC201" i="73"/>
  <c r="V201" i="73"/>
  <c r="Z201" i="73"/>
  <c r="W201" i="73"/>
  <c r="AA201" i="73"/>
  <c r="AE200" i="73"/>
  <c r="AI200" i="73"/>
  <c r="AM200" i="73"/>
  <c r="AQ200" i="73"/>
  <c r="AU200" i="73"/>
  <c r="AF200" i="73"/>
  <c r="AJ200" i="73"/>
  <c r="AN200" i="73"/>
  <c r="AR200" i="73"/>
  <c r="AV200" i="73"/>
  <c r="AH200" i="73"/>
  <c r="AP200" i="73"/>
  <c r="AX200" i="73"/>
  <c r="AK200" i="73"/>
  <c r="AS200" i="73"/>
  <c r="AD200" i="73"/>
  <c r="AL200" i="73"/>
  <c r="AT200" i="73"/>
  <c r="AG200" i="73"/>
  <c r="AO200" i="73"/>
  <c r="AW200" i="73"/>
  <c r="R200" i="73"/>
  <c r="S200" i="73"/>
  <c r="T200" i="73"/>
  <c r="U200" i="73"/>
  <c r="H200" i="73"/>
  <c r="K199" i="73"/>
  <c r="O199" i="73"/>
  <c r="L199" i="73"/>
  <c r="I199" i="73"/>
  <c r="Q199" i="73"/>
  <c r="J199" i="73"/>
  <c r="M199" i="73"/>
  <c r="N199" i="73"/>
  <c r="X197" i="73"/>
  <c r="AB197" i="73"/>
  <c r="Y197" i="73"/>
  <c r="AC197" i="73"/>
  <c r="V197" i="73"/>
  <c r="Z197" i="73"/>
  <c r="W197" i="73"/>
  <c r="AA197" i="73"/>
  <c r="AE196" i="73"/>
  <c r="AI196" i="73"/>
  <c r="AM196" i="73"/>
  <c r="AQ196" i="73"/>
  <c r="AU196" i="73"/>
  <c r="AF196" i="73"/>
  <c r="AJ196" i="73"/>
  <c r="AN196" i="73"/>
  <c r="AR196" i="73"/>
  <c r="AV196" i="73"/>
  <c r="AD196" i="73"/>
  <c r="AL196" i="73"/>
  <c r="AT196" i="73"/>
  <c r="AG196" i="73"/>
  <c r="AO196" i="73"/>
  <c r="AW196" i="73"/>
  <c r="AH196" i="73"/>
  <c r="AP196" i="73"/>
  <c r="AX196" i="73"/>
  <c r="AS196" i="73"/>
  <c r="AK196" i="73"/>
  <c r="R196" i="73"/>
  <c r="S196" i="73"/>
  <c r="T196" i="73"/>
  <c r="U196" i="73"/>
  <c r="H196" i="73"/>
  <c r="K195" i="73"/>
  <c r="O195" i="73"/>
  <c r="L195" i="73"/>
  <c r="Q195" i="73"/>
  <c r="M195" i="73"/>
  <c r="N195" i="73"/>
  <c r="I195" i="73"/>
  <c r="J195" i="73"/>
  <c r="X193" i="73"/>
  <c r="AB193" i="73"/>
  <c r="Y193" i="73"/>
  <c r="AC193" i="73"/>
  <c r="V193" i="73"/>
  <c r="Z193" i="73"/>
  <c r="W193" i="73"/>
  <c r="AA193" i="73"/>
  <c r="AE192" i="73"/>
  <c r="AI192" i="73"/>
  <c r="AM192" i="73"/>
  <c r="AQ192" i="73"/>
  <c r="AU192" i="73"/>
  <c r="AF192" i="73"/>
  <c r="AJ192" i="73"/>
  <c r="AN192" i="73"/>
  <c r="AR192" i="73"/>
  <c r="AV192" i="73"/>
  <c r="AH192" i="73"/>
  <c r="AP192" i="73"/>
  <c r="AX192" i="73"/>
  <c r="AK192" i="73"/>
  <c r="AS192" i="73"/>
  <c r="AD192" i="73"/>
  <c r="AL192" i="73"/>
  <c r="AT192" i="73"/>
  <c r="AG192" i="73"/>
  <c r="AO192" i="73"/>
  <c r="AW192" i="73"/>
  <c r="R192" i="73"/>
  <c r="S192" i="73"/>
  <c r="T192" i="73"/>
  <c r="U192" i="73"/>
  <c r="H192" i="73"/>
  <c r="K191" i="73"/>
  <c r="O191" i="73"/>
  <c r="L191" i="73"/>
  <c r="I191" i="73"/>
  <c r="J191" i="73"/>
  <c r="M191" i="73"/>
  <c r="Q191" i="73"/>
  <c r="N191" i="73"/>
  <c r="X189" i="73"/>
  <c r="AB189" i="73"/>
  <c r="Y189" i="73"/>
  <c r="AC189" i="73"/>
  <c r="V189" i="73"/>
  <c r="Z189" i="73"/>
  <c r="W189" i="73"/>
  <c r="AA189" i="73"/>
  <c r="AE188" i="73"/>
  <c r="AI188" i="73"/>
  <c r="AM188" i="73"/>
  <c r="AQ188" i="73"/>
  <c r="AU188" i="73"/>
  <c r="AF188" i="73"/>
  <c r="AJ188" i="73"/>
  <c r="AN188" i="73"/>
  <c r="AR188" i="73"/>
  <c r="AV188" i="73"/>
  <c r="AD188" i="73"/>
  <c r="AL188" i="73"/>
  <c r="AT188" i="73"/>
  <c r="AG188" i="73"/>
  <c r="AO188" i="73"/>
  <c r="AW188" i="73"/>
  <c r="AH188" i="73"/>
  <c r="AP188" i="73"/>
  <c r="AX188" i="73"/>
  <c r="AK188" i="73"/>
  <c r="AS188" i="73"/>
  <c r="R188" i="73"/>
  <c r="S188" i="73"/>
  <c r="T188" i="73"/>
  <c r="U188" i="73"/>
  <c r="H188" i="73"/>
  <c r="K187" i="73"/>
  <c r="O187" i="73"/>
  <c r="L187" i="73"/>
  <c r="M187" i="73"/>
  <c r="N187" i="73"/>
  <c r="Q187" i="73"/>
  <c r="I187" i="73"/>
  <c r="J187" i="73"/>
  <c r="X185" i="73"/>
  <c r="AB185" i="73"/>
  <c r="Y185" i="73"/>
  <c r="AC185" i="73"/>
  <c r="V185" i="73"/>
  <c r="Z185" i="73"/>
  <c r="W185" i="73"/>
  <c r="AA185" i="73"/>
  <c r="AE184" i="73"/>
  <c r="AI184" i="73"/>
  <c r="AM184" i="73"/>
  <c r="AQ184" i="73"/>
  <c r="AU184" i="73"/>
  <c r="AF184" i="73"/>
  <c r="AJ184" i="73"/>
  <c r="AN184" i="73"/>
  <c r="AR184" i="73"/>
  <c r="AV184" i="73"/>
  <c r="AH184" i="73"/>
  <c r="AP184" i="73"/>
  <c r="AX184" i="73"/>
  <c r="AK184" i="73"/>
  <c r="AS184" i="73"/>
  <c r="AD184" i="73"/>
  <c r="AL184" i="73"/>
  <c r="AT184" i="73"/>
  <c r="AO184" i="73"/>
  <c r="AW184" i="73"/>
  <c r="AG184" i="73"/>
  <c r="R184" i="73"/>
  <c r="S184" i="73"/>
  <c r="T184" i="73"/>
  <c r="U184" i="73"/>
  <c r="H184" i="73"/>
  <c r="K183" i="73"/>
  <c r="O183" i="73"/>
  <c r="L183" i="73"/>
  <c r="I183" i="73"/>
  <c r="Q183" i="73"/>
  <c r="J183" i="73"/>
  <c r="M183" i="73"/>
  <c r="N183" i="73"/>
  <c r="X181" i="73"/>
  <c r="AB181" i="73"/>
  <c r="Y181" i="73"/>
  <c r="AC181" i="73"/>
  <c r="V181" i="73"/>
  <c r="Z181" i="73"/>
  <c r="W181" i="73"/>
  <c r="AA181" i="73"/>
  <c r="AE180" i="73"/>
  <c r="AI180" i="73"/>
  <c r="AM180" i="73"/>
  <c r="AQ180" i="73"/>
  <c r="AU180" i="73"/>
  <c r="AF180" i="73"/>
  <c r="AJ180" i="73"/>
  <c r="AN180" i="73"/>
  <c r="AR180" i="73"/>
  <c r="AV180" i="73"/>
  <c r="AD180" i="73"/>
  <c r="AL180" i="73"/>
  <c r="AT180" i="73"/>
  <c r="AG180" i="73"/>
  <c r="AO180" i="73"/>
  <c r="AW180" i="73"/>
  <c r="AH180" i="73"/>
  <c r="AP180" i="73"/>
  <c r="AX180" i="73"/>
  <c r="AK180" i="73"/>
  <c r="AS180" i="73"/>
  <c r="R180" i="73"/>
  <c r="S180" i="73"/>
  <c r="T180" i="73"/>
  <c r="U180" i="73"/>
  <c r="H180" i="73"/>
  <c r="K179" i="73"/>
  <c r="O179" i="73"/>
  <c r="L179" i="73"/>
  <c r="Q179" i="73"/>
  <c r="M179" i="73"/>
  <c r="N179" i="73"/>
  <c r="I179" i="73"/>
  <c r="J179" i="73"/>
  <c r="X177" i="73"/>
  <c r="AB177" i="73"/>
  <c r="Y177" i="73"/>
  <c r="AC177" i="73"/>
  <c r="V177" i="73"/>
  <c r="Z177" i="73"/>
  <c r="W177" i="73"/>
  <c r="AA177" i="73"/>
  <c r="AE176" i="73"/>
  <c r="AI176" i="73"/>
  <c r="AM176" i="73"/>
  <c r="AQ176" i="73"/>
  <c r="AU176" i="73"/>
  <c r="AF176" i="73"/>
  <c r="AJ176" i="73"/>
  <c r="AN176" i="73"/>
  <c r="AR176" i="73"/>
  <c r="AV176" i="73"/>
  <c r="AH176" i="73"/>
  <c r="AP176" i="73"/>
  <c r="AX176" i="73"/>
  <c r="AK176" i="73"/>
  <c r="AS176" i="73"/>
  <c r="AD176" i="73"/>
  <c r="AL176" i="73"/>
  <c r="AT176" i="73"/>
  <c r="AW176" i="73"/>
  <c r="AG176" i="73"/>
  <c r="AO176" i="73"/>
  <c r="R176" i="73"/>
  <c r="S176" i="73"/>
  <c r="T176" i="73"/>
  <c r="U176" i="73"/>
  <c r="H176" i="73"/>
  <c r="K175" i="73"/>
  <c r="O175" i="73"/>
  <c r="L175" i="73"/>
  <c r="I175" i="73"/>
  <c r="J175" i="73"/>
  <c r="M175" i="73"/>
  <c r="Q175" i="73"/>
  <c r="N175" i="73"/>
  <c r="X173" i="73"/>
  <c r="AB173" i="73"/>
  <c r="Y173" i="73"/>
  <c r="AC173" i="73"/>
  <c r="V173" i="73"/>
  <c r="Z173" i="73"/>
  <c r="W173" i="73"/>
  <c r="AA173" i="73"/>
  <c r="AE172" i="73"/>
  <c r="AI172" i="73"/>
  <c r="AM172" i="73"/>
  <c r="AQ172" i="73"/>
  <c r="AU172" i="73"/>
  <c r="AF172" i="73"/>
  <c r="AJ172" i="73"/>
  <c r="AN172" i="73"/>
  <c r="AR172" i="73"/>
  <c r="AV172" i="73"/>
  <c r="AK172" i="73"/>
  <c r="AD172" i="73"/>
  <c r="AL172" i="73"/>
  <c r="AT172" i="73"/>
  <c r="AG172" i="73"/>
  <c r="AS172" i="73"/>
  <c r="AH172" i="73"/>
  <c r="AW172" i="73"/>
  <c r="AO172" i="73"/>
  <c r="AX172" i="73"/>
  <c r="AP172" i="73"/>
  <c r="R172" i="73"/>
  <c r="S172" i="73"/>
  <c r="T172" i="73"/>
  <c r="U172" i="73"/>
  <c r="H172" i="73"/>
  <c r="K171" i="73"/>
  <c r="O171" i="73"/>
  <c r="L171" i="73"/>
  <c r="M171" i="73"/>
  <c r="N171" i="73"/>
  <c r="Q171" i="73"/>
  <c r="I171" i="73"/>
  <c r="J171" i="73"/>
  <c r="X169" i="73"/>
  <c r="AB169" i="73"/>
  <c r="Y169" i="73"/>
  <c r="AC169" i="73"/>
  <c r="V169" i="73"/>
  <c r="Z169" i="73"/>
  <c r="W169" i="73"/>
  <c r="AA169" i="73"/>
  <c r="AE168" i="73"/>
  <c r="AI168" i="73"/>
  <c r="AM168" i="73"/>
  <c r="AQ168" i="73"/>
  <c r="AU168" i="73"/>
  <c r="AF168" i="73"/>
  <c r="AJ168" i="73"/>
  <c r="AN168" i="73"/>
  <c r="AR168" i="73"/>
  <c r="AV168" i="73"/>
  <c r="AG168" i="73"/>
  <c r="AO168" i="73"/>
  <c r="AW168" i="73"/>
  <c r="AH168" i="73"/>
  <c r="AP168" i="73"/>
  <c r="AX168" i="73"/>
  <c r="AK168" i="73"/>
  <c r="AL168" i="73"/>
  <c r="AS168" i="73"/>
  <c r="AT168" i="73"/>
  <c r="AD168" i="73"/>
  <c r="R168" i="73"/>
  <c r="S168" i="73"/>
  <c r="T168" i="73"/>
  <c r="U168" i="73"/>
  <c r="H168" i="73"/>
  <c r="K167" i="73"/>
  <c r="O167" i="73"/>
  <c r="L167" i="73"/>
  <c r="I167" i="73"/>
  <c r="Q167" i="73"/>
  <c r="J167" i="73"/>
  <c r="M167" i="73"/>
  <c r="N167" i="73"/>
  <c r="X165" i="73"/>
  <c r="AB165" i="73"/>
  <c r="Y165" i="73"/>
  <c r="AC165" i="73"/>
  <c r="V165" i="73"/>
  <c r="Z165" i="73"/>
  <c r="W165" i="73"/>
  <c r="AA165" i="73"/>
  <c r="AE164" i="73"/>
  <c r="AI164" i="73"/>
  <c r="AM164" i="73"/>
  <c r="AQ164" i="73"/>
  <c r="AU164" i="73"/>
  <c r="AF164" i="73"/>
  <c r="AJ164" i="73"/>
  <c r="AN164" i="73"/>
  <c r="AR164" i="73"/>
  <c r="AV164" i="73"/>
  <c r="AK164" i="73"/>
  <c r="AS164" i="73"/>
  <c r="AD164" i="73"/>
  <c r="AL164" i="73"/>
  <c r="AT164" i="73"/>
  <c r="AO164" i="73"/>
  <c r="AP164" i="73"/>
  <c r="AG164" i="73"/>
  <c r="AW164" i="73"/>
  <c r="AH164" i="73"/>
  <c r="AX164" i="73"/>
  <c r="R164" i="73"/>
  <c r="S164" i="73"/>
  <c r="T164" i="73"/>
  <c r="U164" i="73"/>
  <c r="H164" i="73"/>
  <c r="K163" i="73"/>
  <c r="O163" i="73"/>
  <c r="L163" i="73"/>
  <c r="Q163" i="73"/>
  <c r="M163" i="73"/>
  <c r="N163" i="73"/>
  <c r="I163" i="73"/>
  <c r="J163" i="73"/>
  <c r="X161" i="73"/>
  <c r="AB161" i="73"/>
  <c r="Y161" i="73"/>
  <c r="AC161" i="73"/>
  <c r="V161" i="73"/>
  <c r="Z161" i="73"/>
  <c r="W161" i="73"/>
  <c r="AA161" i="73"/>
  <c r="AE160" i="73"/>
  <c r="AI160" i="73"/>
  <c r="AM160" i="73"/>
  <c r="AQ160" i="73"/>
  <c r="AU160" i="73"/>
  <c r="AF160" i="73"/>
  <c r="AJ160" i="73"/>
  <c r="AN160" i="73"/>
  <c r="AR160" i="73"/>
  <c r="AV160" i="73"/>
  <c r="AG160" i="73"/>
  <c r="AO160" i="73"/>
  <c r="AW160" i="73"/>
  <c r="AH160" i="73"/>
  <c r="AP160" i="73"/>
  <c r="AX160" i="73"/>
  <c r="AK160" i="73"/>
  <c r="AS160" i="73"/>
  <c r="AL160" i="73"/>
  <c r="AT160" i="73"/>
  <c r="AD160" i="73"/>
  <c r="R160" i="73"/>
  <c r="S160" i="73"/>
  <c r="T160" i="73"/>
  <c r="U160" i="73"/>
  <c r="H160" i="73"/>
  <c r="K159" i="73"/>
  <c r="O159" i="73"/>
  <c r="L159" i="73"/>
  <c r="I159" i="73"/>
  <c r="J159" i="73"/>
  <c r="M159" i="73"/>
  <c r="Q159" i="73"/>
  <c r="N159" i="73"/>
  <c r="X157" i="73"/>
  <c r="AB157" i="73"/>
  <c r="Y157" i="73"/>
  <c r="AC157" i="73"/>
  <c r="V157" i="73"/>
  <c r="Z157" i="73"/>
  <c r="W157" i="73"/>
  <c r="AA157" i="73"/>
  <c r="AE156" i="73"/>
  <c r="AI156" i="73"/>
  <c r="AM156" i="73"/>
  <c r="AQ156" i="73"/>
  <c r="AU156" i="73"/>
  <c r="AF156" i="73"/>
  <c r="AJ156" i="73"/>
  <c r="AN156" i="73"/>
  <c r="AR156" i="73"/>
  <c r="AV156" i="73"/>
  <c r="AK156" i="73"/>
  <c r="AS156" i="73"/>
  <c r="AD156" i="73"/>
  <c r="AL156" i="73"/>
  <c r="AT156" i="73"/>
  <c r="AG156" i="73"/>
  <c r="AO156" i="73"/>
  <c r="AW156" i="73"/>
  <c r="AH156" i="73"/>
  <c r="AP156" i="73"/>
  <c r="AX156" i="73"/>
  <c r="R156" i="73"/>
  <c r="S156" i="73"/>
  <c r="T156" i="73"/>
  <c r="U156" i="73"/>
  <c r="H156" i="73"/>
  <c r="K155" i="73"/>
  <c r="O155" i="73"/>
  <c r="L155" i="73"/>
  <c r="M155" i="73"/>
  <c r="N155" i="73"/>
  <c r="Q155" i="73"/>
  <c r="I155" i="73"/>
  <c r="J155" i="73"/>
  <c r="X153" i="73"/>
  <c r="AB153" i="73"/>
  <c r="Y153" i="73"/>
  <c r="AC153" i="73"/>
  <c r="V153" i="73"/>
  <c r="Z153" i="73"/>
  <c r="W153" i="73"/>
  <c r="AA153" i="73"/>
  <c r="AE152" i="73"/>
  <c r="AI152" i="73"/>
  <c r="AM152" i="73"/>
  <c r="AQ152" i="73"/>
  <c r="AU152" i="73"/>
  <c r="AF152" i="73"/>
  <c r="AJ152" i="73"/>
  <c r="AN152" i="73"/>
  <c r="AR152" i="73"/>
  <c r="AV152" i="73"/>
  <c r="AG152" i="73"/>
  <c r="AO152" i="73"/>
  <c r="AW152" i="73"/>
  <c r="AH152" i="73"/>
  <c r="AP152" i="73"/>
  <c r="AX152" i="73"/>
  <c r="AK152" i="73"/>
  <c r="AS152" i="73"/>
  <c r="AT152" i="73"/>
  <c r="AD152" i="73"/>
  <c r="AL152" i="73"/>
  <c r="R152" i="73"/>
  <c r="S152" i="73"/>
  <c r="T152" i="73"/>
  <c r="U152" i="73"/>
  <c r="H152" i="73"/>
  <c r="K151" i="73"/>
  <c r="O151" i="73"/>
  <c r="L151" i="73"/>
  <c r="I151" i="73"/>
  <c r="Q151" i="73"/>
  <c r="J151" i="73"/>
  <c r="M151" i="73"/>
  <c r="N151" i="73"/>
  <c r="X149" i="73"/>
  <c r="AB149" i="73"/>
  <c r="Y149" i="73"/>
  <c r="AC149" i="73"/>
  <c r="V149" i="73"/>
  <c r="Z149" i="73"/>
  <c r="W149" i="73"/>
  <c r="AA149" i="73"/>
  <c r="AE148" i="73"/>
  <c r="AI148" i="73"/>
  <c r="AM148" i="73"/>
  <c r="AQ148" i="73"/>
  <c r="AU148" i="73"/>
  <c r="AF148" i="73"/>
  <c r="AJ148" i="73"/>
  <c r="AN148" i="73"/>
  <c r="AR148" i="73"/>
  <c r="AV148" i="73"/>
  <c r="AK148" i="73"/>
  <c r="AS148" i="73"/>
  <c r="AD148" i="73"/>
  <c r="AL148" i="73"/>
  <c r="AT148" i="73"/>
  <c r="AG148" i="73"/>
  <c r="AO148" i="73"/>
  <c r="AW148" i="73"/>
  <c r="AH148" i="73"/>
  <c r="AP148" i="73"/>
  <c r="AX148" i="73"/>
  <c r="R148" i="73"/>
  <c r="S148" i="73"/>
  <c r="T148" i="73"/>
  <c r="U148" i="73"/>
  <c r="H148" i="73"/>
  <c r="K147" i="73"/>
  <c r="O147" i="73"/>
  <c r="L147" i="73"/>
  <c r="Q147" i="73"/>
  <c r="M147" i="73"/>
  <c r="N147" i="73"/>
  <c r="I147" i="73"/>
  <c r="J147" i="73"/>
  <c r="X145" i="73"/>
  <c r="AB145" i="73"/>
  <c r="Y145" i="73"/>
  <c r="AC145" i="73"/>
  <c r="V145" i="73"/>
  <c r="Z145" i="73"/>
  <c r="W145" i="73"/>
  <c r="AA145" i="73"/>
  <c r="AE144" i="73"/>
  <c r="AI144" i="73"/>
  <c r="AM144" i="73"/>
  <c r="AQ144" i="73"/>
  <c r="AU144" i="73"/>
  <c r="AF144" i="73"/>
  <c r="AJ144" i="73"/>
  <c r="AN144" i="73"/>
  <c r="AR144" i="73"/>
  <c r="AV144" i="73"/>
  <c r="AG144" i="73"/>
  <c r="AO144" i="73"/>
  <c r="AW144" i="73"/>
  <c r="AH144" i="73"/>
  <c r="AP144" i="73"/>
  <c r="AX144" i="73"/>
  <c r="AK144" i="73"/>
  <c r="AS144" i="73"/>
  <c r="AD144" i="73"/>
  <c r="AL144" i="73"/>
  <c r="AT144" i="73"/>
  <c r="R144" i="73"/>
  <c r="S144" i="73"/>
  <c r="T144" i="73"/>
  <c r="U144" i="73"/>
  <c r="H144" i="73"/>
  <c r="K143" i="73"/>
  <c r="O143" i="73"/>
  <c r="L143" i="73"/>
  <c r="I143" i="73"/>
  <c r="J143" i="73"/>
  <c r="M143" i="73"/>
  <c r="Q143" i="73"/>
  <c r="N143" i="73"/>
  <c r="X141" i="73"/>
  <c r="AB141" i="73"/>
  <c r="Y141" i="73"/>
  <c r="AC141" i="73"/>
  <c r="V141" i="73"/>
  <c r="Z141" i="73"/>
  <c r="W141" i="73"/>
  <c r="AA141" i="73"/>
  <c r="AE140" i="73"/>
  <c r="AI140" i="73"/>
  <c r="AM140" i="73"/>
  <c r="AQ140" i="73"/>
  <c r="AU140" i="73"/>
  <c r="AF140" i="73"/>
  <c r="AJ140" i="73"/>
  <c r="AN140" i="73"/>
  <c r="AR140" i="73"/>
  <c r="AV140" i="73"/>
  <c r="AK140" i="73"/>
  <c r="AS140" i="73"/>
  <c r="AD140" i="73"/>
  <c r="AL140" i="73"/>
  <c r="AT140" i="73"/>
  <c r="AG140" i="73"/>
  <c r="AO140" i="73"/>
  <c r="AW140" i="73"/>
  <c r="AP140" i="73"/>
  <c r="AX140" i="73"/>
  <c r="AH140" i="73"/>
  <c r="R140" i="73"/>
  <c r="S140" i="73"/>
  <c r="T140" i="73"/>
  <c r="U140" i="73"/>
  <c r="H140" i="73"/>
  <c r="K139" i="73"/>
  <c r="O139" i="73"/>
  <c r="L139" i="73"/>
  <c r="M139" i="73"/>
  <c r="N139" i="73"/>
  <c r="Q139" i="73"/>
  <c r="I139" i="73"/>
  <c r="J139" i="73"/>
  <c r="X137" i="73"/>
  <c r="AB137" i="73"/>
  <c r="Y137" i="73"/>
  <c r="AC137" i="73"/>
  <c r="V137" i="73"/>
  <c r="Z137" i="73"/>
  <c r="W137" i="73"/>
  <c r="AA137" i="73"/>
  <c r="AE136" i="73"/>
  <c r="AI136" i="73"/>
  <c r="AM136" i="73"/>
  <c r="AQ136" i="73"/>
  <c r="AU136" i="73"/>
  <c r="AF136" i="73"/>
  <c r="AJ136" i="73"/>
  <c r="AN136" i="73"/>
  <c r="AR136" i="73"/>
  <c r="AV136" i="73"/>
  <c r="AG136" i="73"/>
  <c r="AO136" i="73"/>
  <c r="AW136" i="73"/>
  <c r="AH136" i="73"/>
  <c r="AP136" i="73"/>
  <c r="AX136" i="73"/>
  <c r="AK136" i="73"/>
  <c r="AS136" i="73"/>
  <c r="AD136" i="73"/>
  <c r="AL136" i="73"/>
  <c r="AT136" i="73"/>
  <c r="R136" i="73"/>
  <c r="S136" i="73"/>
  <c r="T136" i="73"/>
  <c r="U136" i="73"/>
  <c r="H136" i="73"/>
  <c r="K135" i="73"/>
  <c r="O135" i="73"/>
  <c r="L135" i="73"/>
  <c r="I135" i="73"/>
  <c r="Q135" i="73"/>
  <c r="J135" i="73"/>
  <c r="M135" i="73"/>
  <c r="N135" i="73"/>
  <c r="X133" i="73"/>
  <c r="AB133" i="73"/>
  <c r="Y133" i="73"/>
  <c r="AC133" i="73"/>
  <c r="V133" i="73"/>
  <c r="Z133" i="73"/>
  <c r="W133" i="73"/>
  <c r="AA133" i="73"/>
  <c r="AG132" i="73"/>
  <c r="AK132" i="73"/>
  <c r="AO132" i="73"/>
  <c r="AS132" i="73"/>
  <c r="AW132" i="73"/>
  <c r="AH132" i="73"/>
  <c r="AM132" i="73"/>
  <c r="AR132" i="73"/>
  <c r="AX132" i="73"/>
  <c r="AD132" i="73"/>
  <c r="AI132" i="73"/>
  <c r="AN132" i="73"/>
  <c r="AT132" i="73"/>
  <c r="AE132" i="73"/>
  <c r="AP132" i="73"/>
  <c r="AF132" i="73"/>
  <c r="AQ132" i="73"/>
  <c r="AJ132" i="73"/>
  <c r="AU132" i="73"/>
  <c r="AV132" i="73"/>
  <c r="AL132" i="73"/>
  <c r="R132" i="73"/>
  <c r="S132" i="73"/>
  <c r="T132" i="73"/>
  <c r="U132" i="73"/>
  <c r="H132" i="73"/>
  <c r="K131" i="73"/>
  <c r="O131" i="73"/>
  <c r="L131" i="73"/>
  <c r="Q131" i="73"/>
  <c r="M131" i="73"/>
  <c r="N131" i="73"/>
  <c r="I131" i="73"/>
  <c r="J131" i="73"/>
  <c r="X129" i="73"/>
  <c r="AB129" i="73"/>
  <c r="Y129" i="73"/>
  <c r="AC129" i="73"/>
  <c r="V129" i="73"/>
  <c r="Z129" i="73"/>
  <c r="W129" i="73"/>
  <c r="AA129" i="73"/>
  <c r="AG128" i="73"/>
  <c r="AK128" i="73"/>
  <c r="AO128" i="73"/>
  <c r="AS128" i="73"/>
  <c r="AW128" i="73"/>
  <c r="AD128" i="73"/>
  <c r="AH128" i="73"/>
  <c r="AL128" i="73"/>
  <c r="AP128" i="73"/>
  <c r="AT128" i="73"/>
  <c r="AX128" i="73"/>
  <c r="AI128" i="73"/>
  <c r="AQ128" i="73"/>
  <c r="AJ128" i="73"/>
  <c r="AR128" i="73"/>
  <c r="AE128" i="73"/>
  <c r="AU128" i="73"/>
  <c r="AF128" i="73"/>
  <c r="AV128" i="73"/>
  <c r="AM128" i="73"/>
  <c r="AN128" i="73"/>
  <c r="R128" i="73"/>
  <c r="S128" i="73"/>
  <c r="T128" i="73"/>
  <c r="U128" i="73"/>
  <c r="H128" i="73"/>
  <c r="K127" i="73"/>
  <c r="O127" i="73"/>
  <c r="L127" i="73"/>
  <c r="I127" i="73"/>
  <c r="J127" i="73"/>
  <c r="M127" i="73"/>
  <c r="Q127" i="73"/>
  <c r="N127" i="73"/>
  <c r="X125" i="73"/>
  <c r="AB125" i="73"/>
  <c r="Y125" i="73"/>
  <c r="AC125" i="73"/>
  <c r="V125" i="73"/>
  <c r="Z125" i="73"/>
  <c r="W125" i="73"/>
  <c r="AA125" i="73"/>
  <c r="AG124" i="73"/>
  <c r="AK124" i="73"/>
  <c r="AO124" i="73"/>
  <c r="AS124" i="73"/>
  <c r="AW124" i="73"/>
  <c r="AD124" i="73"/>
  <c r="AH124" i="73"/>
  <c r="AL124" i="73"/>
  <c r="AP124" i="73"/>
  <c r="AT124" i="73"/>
  <c r="AX124" i="73"/>
  <c r="AE124" i="73"/>
  <c r="AM124" i="73"/>
  <c r="AU124" i="73"/>
  <c r="AF124" i="73"/>
  <c r="AN124" i="73"/>
  <c r="AV124" i="73"/>
  <c r="AI124" i="73"/>
  <c r="AJ124" i="73"/>
  <c r="AQ124" i="73"/>
  <c r="AR124" i="73"/>
  <c r="R124" i="73"/>
  <c r="S124" i="73"/>
  <c r="T124" i="73"/>
  <c r="U124" i="73"/>
  <c r="H124" i="73"/>
  <c r="K123" i="73"/>
  <c r="O123" i="73"/>
  <c r="L123" i="73"/>
  <c r="M123" i="73"/>
  <c r="N123" i="73"/>
  <c r="Q123" i="73"/>
  <c r="I123" i="73"/>
  <c r="J123" i="73"/>
  <c r="X121" i="73"/>
  <c r="AB121" i="73"/>
  <c r="Y121" i="73"/>
  <c r="AC121" i="73"/>
  <c r="V121" i="73"/>
  <c r="Z121" i="73"/>
  <c r="W121" i="73"/>
  <c r="AA121" i="73"/>
  <c r="AG120" i="73"/>
  <c r="AK120" i="73"/>
  <c r="AO120" i="73"/>
  <c r="AS120" i="73"/>
  <c r="AW120" i="73"/>
  <c r="AD120" i="73"/>
  <c r="AH120" i="73"/>
  <c r="AL120" i="73"/>
  <c r="AP120" i="73"/>
  <c r="AT120" i="73"/>
  <c r="AX120" i="73"/>
  <c r="AI120" i="73"/>
  <c r="AQ120" i="73"/>
  <c r="AJ120" i="73"/>
  <c r="AR120" i="73"/>
  <c r="AM120" i="73"/>
  <c r="AN120" i="73"/>
  <c r="AE120" i="73"/>
  <c r="AU120" i="73"/>
  <c r="AF120" i="73"/>
  <c r="AV120" i="73"/>
  <c r="R120" i="73"/>
  <c r="S120" i="73"/>
  <c r="T120" i="73"/>
  <c r="U120" i="73"/>
  <c r="H120" i="73"/>
  <c r="K119" i="73"/>
  <c r="O119" i="73"/>
  <c r="L119" i="73"/>
  <c r="I119" i="73"/>
  <c r="Q119" i="73"/>
  <c r="J119" i="73"/>
  <c r="M119" i="73"/>
  <c r="N119" i="73"/>
  <c r="X117" i="73"/>
  <c r="AB117" i="73"/>
  <c r="Y117" i="73"/>
  <c r="AC117" i="73"/>
  <c r="V117" i="73"/>
  <c r="Z117" i="73"/>
  <c r="W117" i="73"/>
  <c r="AA117" i="73"/>
  <c r="AG116" i="73"/>
  <c r="AK116" i="73"/>
  <c r="AO116" i="73"/>
  <c r="AS116" i="73"/>
  <c r="AW116" i="73"/>
  <c r="AD116" i="73"/>
  <c r="AH116" i="73"/>
  <c r="AL116" i="73"/>
  <c r="AP116" i="73"/>
  <c r="AT116" i="73"/>
  <c r="AX116" i="73"/>
  <c r="AE116" i="73"/>
  <c r="AM116" i="73"/>
  <c r="AU116" i="73"/>
  <c r="AF116" i="73"/>
  <c r="AN116" i="73"/>
  <c r="AV116" i="73"/>
  <c r="AQ116" i="73"/>
  <c r="AR116" i="73"/>
  <c r="AI116" i="73"/>
  <c r="AJ116" i="73"/>
  <c r="R116" i="73"/>
  <c r="S116" i="73"/>
  <c r="T116" i="73"/>
  <c r="U116" i="73"/>
  <c r="H116" i="73"/>
  <c r="K115" i="73"/>
  <c r="O115" i="73"/>
  <c r="L115" i="73"/>
  <c r="Q115" i="73"/>
  <c r="M115" i="73"/>
  <c r="N115" i="73"/>
  <c r="I115" i="73"/>
  <c r="J115" i="73"/>
  <c r="X113" i="73"/>
  <c r="AB113" i="73"/>
  <c r="Y113" i="73"/>
  <c r="AC113" i="73"/>
  <c r="V113" i="73"/>
  <c r="Z113" i="73"/>
  <c r="W113" i="73"/>
  <c r="AA113" i="73"/>
  <c r="AF112" i="73"/>
  <c r="AJ112" i="73"/>
  <c r="AN112" i="73"/>
  <c r="AR112" i="73"/>
  <c r="AV112" i="73"/>
  <c r="AE112" i="73"/>
  <c r="AK112" i="73"/>
  <c r="AP112" i="73"/>
  <c r="AU112" i="73"/>
  <c r="AG112" i="73"/>
  <c r="AL112" i="73"/>
  <c r="AQ112" i="73"/>
  <c r="AW112" i="73"/>
  <c r="AM112" i="73"/>
  <c r="AX112" i="73"/>
  <c r="AD112" i="73"/>
  <c r="AO112" i="73"/>
  <c r="AH112" i="73"/>
  <c r="AI112" i="73"/>
  <c r="AS112" i="73"/>
  <c r="AT112" i="73"/>
  <c r="R112" i="73"/>
  <c r="S112" i="73"/>
  <c r="T112" i="73"/>
  <c r="U112" i="73"/>
  <c r="H112" i="73"/>
  <c r="K111" i="73"/>
  <c r="O111" i="73"/>
  <c r="L111" i="73"/>
  <c r="I111" i="73"/>
  <c r="J111" i="73"/>
  <c r="M111" i="73"/>
  <c r="Q111" i="73"/>
  <c r="N111" i="73"/>
  <c r="X109" i="73"/>
  <c r="AB109" i="73"/>
  <c r="Y109" i="73"/>
  <c r="AC109" i="73"/>
  <c r="V109" i="73"/>
  <c r="Z109" i="73"/>
  <c r="W109" i="73"/>
  <c r="AA109" i="73"/>
  <c r="AF108" i="73"/>
  <c r="AJ108" i="73"/>
  <c r="AN108" i="73"/>
  <c r="AR108" i="73"/>
  <c r="AV108" i="73"/>
  <c r="AD108" i="73"/>
  <c r="AI108" i="73"/>
  <c r="AO108" i="73"/>
  <c r="AT108" i="73"/>
  <c r="AE108" i="73"/>
  <c r="AK108" i="73"/>
  <c r="AP108" i="73"/>
  <c r="AU108" i="73"/>
  <c r="AL108" i="73"/>
  <c r="AW108" i="73"/>
  <c r="AM108" i="73"/>
  <c r="AX108" i="73"/>
  <c r="AG108" i="73"/>
  <c r="AH108" i="73"/>
  <c r="AQ108" i="73"/>
  <c r="AS108" i="73"/>
  <c r="R108" i="73"/>
  <c r="S108" i="73"/>
  <c r="T108" i="73"/>
  <c r="U108" i="73"/>
  <c r="H108" i="73"/>
  <c r="K107" i="73"/>
  <c r="O107" i="73"/>
  <c r="L107" i="73"/>
  <c r="M107" i="73"/>
  <c r="N107" i="73"/>
  <c r="Q107" i="73"/>
  <c r="I107" i="73"/>
  <c r="J107" i="73"/>
  <c r="X105" i="73"/>
  <c r="AB105" i="73"/>
  <c r="Y105" i="73"/>
  <c r="AC105" i="73"/>
  <c r="V105" i="73"/>
  <c r="Z105" i="73"/>
  <c r="W105" i="73"/>
  <c r="AA105" i="73"/>
  <c r="AF104" i="73"/>
  <c r="AJ104" i="73"/>
  <c r="AN104" i="73"/>
  <c r="AR104" i="73"/>
  <c r="AV104" i="73"/>
  <c r="AH104" i="73"/>
  <c r="AM104" i="73"/>
  <c r="AS104" i="73"/>
  <c r="AX104" i="73"/>
  <c r="AD104" i="73"/>
  <c r="AI104" i="73"/>
  <c r="AO104" i="73"/>
  <c r="AT104" i="73"/>
  <c r="AK104" i="73"/>
  <c r="AU104" i="73"/>
  <c r="AL104" i="73"/>
  <c r="AW104" i="73"/>
  <c r="AE104" i="73"/>
  <c r="AG104" i="73"/>
  <c r="AP104" i="73"/>
  <c r="AQ104" i="73"/>
  <c r="R104" i="73"/>
  <c r="S104" i="73"/>
  <c r="T104" i="73"/>
  <c r="U104" i="73"/>
  <c r="H104" i="73"/>
  <c r="K103" i="73"/>
  <c r="O103" i="73"/>
  <c r="L103" i="73"/>
  <c r="I103" i="73"/>
  <c r="Q103" i="73"/>
  <c r="J103" i="73"/>
  <c r="M103" i="73"/>
  <c r="N103" i="73"/>
  <c r="X101" i="73"/>
  <c r="AB101" i="73"/>
  <c r="Y101" i="73"/>
  <c r="AC101" i="73"/>
  <c r="V101" i="73"/>
  <c r="Z101" i="73"/>
  <c r="W101" i="73"/>
  <c r="AA101" i="73"/>
  <c r="AF100" i="73"/>
  <c r="AJ100" i="73"/>
  <c r="AN100" i="73"/>
  <c r="AR100" i="73"/>
  <c r="AV100" i="73"/>
  <c r="AG100" i="73"/>
  <c r="AL100" i="73"/>
  <c r="AQ100" i="73"/>
  <c r="AW100" i="73"/>
  <c r="AH100" i="73"/>
  <c r="AM100" i="73"/>
  <c r="AS100" i="73"/>
  <c r="AX100" i="73"/>
  <c r="AI100" i="73"/>
  <c r="AT100" i="73"/>
  <c r="AK100" i="73"/>
  <c r="AU100" i="73"/>
  <c r="AD100" i="73"/>
  <c r="AE100" i="73"/>
  <c r="AO100" i="73"/>
  <c r="AP100" i="73"/>
  <c r="R100" i="73"/>
  <c r="S100" i="73"/>
  <c r="T100" i="73"/>
  <c r="U100" i="73"/>
  <c r="H100" i="73"/>
  <c r="K99" i="73"/>
  <c r="O99" i="73"/>
  <c r="L99" i="73"/>
  <c r="Q99" i="73"/>
  <c r="M99" i="73"/>
  <c r="N99" i="73"/>
  <c r="I99" i="73"/>
  <c r="J99" i="73"/>
  <c r="X97" i="73"/>
  <c r="AB97" i="73"/>
  <c r="Y97" i="73"/>
  <c r="AC97" i="73"/>
  <c r="V97" i="73"/>
  <c r="Z97" i="73"/>
  <c r="W97" i="73"/>
  <c r="AA97" i="73"/>
  <c r="AF96" i="73"/>
  <c r="AJ96" i="73"/>
  <c r="AN96" i="73"/>
  <c r="AR96" i="73"/>
  <c r="AV96" i="73"/>
  <c r="AE96" i="73"/>
  <c r="AK96" i="73"/>
  <c r="AP96" i="73"/>
  <c r="AU96" i="73"/>
  <c r="AG96" i="73"/>
  <c r="AL96" i="73"/>
  <c r="AQ96" i="73"/>
  <c r="AW96" i="73"/>
  <c r="AH96" i="73"/>
  <c r="AS96" i="73"/>
  <c r="AI96" i="73"/>
  <c r="AT96" i="73"/>
  <c r="AX96" i="73"/>
  <c r="AD96" i="73"/>
  <c r="AM96" i="73"/>
  <c r="AO96" i="73"/>
  <c r="R96" i="73"/>
  <c r="S96" i="73"/>
  <c r="T96" i="73"/>
  <c r="U96" i="73"/>
  <c r="H96" i="73"/>
  <c r="K95" i="73"/>
  <c r="O95" i="73"/>
  <c r="L95" i="73"/>
  <c r="I95" i="73"/>
  <c r="J95" i="73"/>
  <c r="M95" i="73"/>
  <c r="Q95" i="73"/>
  <c r="N95" i="73"/>
  <c r="X93" i="73"/>
  <c r="AB93" i="73"/>
  <c r="Y93" i="73"/>
  <c r="AC93" i="73"/>
  <c r="V93" i="73"/>
  <c r="Z93" i="73"/>
  <c r="W93" i="73"/>
  <c r="AA93" i="73"/>
  <c r="AF92" i="73"/>
  <c r="AJ92" i="73"/>
  <c r="AN92" i="73"/>
  <c r="AR92" i="73"/>
  <c r="AV92" i="73"/>
  <c r="AD92" i="73"/>
  <c r="AI92" i="73"/>
  <c r="AO92" i="73"/>
  <c r="AT92" i="73"/>
  <c r="AE92" i="73"/>
  <c r="AK92" i="73"/>
  <c r="AP92" i="73"/>
  <c r="AU92" i="73"/>
  <c r="AG92" i="73"/>
  <c r="AQ92" i="73"/>
  <c r="AH92" i="73"/>
  <c r="AS92" i="73"/>
  <c r="AW92" i="73"/>
  <c r="AX92" i="73"/>
  <c r="AL92" i="73"/>
  <c r="AM92" i="73"/>
  <c r="R92" i="73"/>
  <c r="S92" i="73"/>
  <c r="T92" i="73"/>
  <c r="U92" i="73"/>
  <c r="H92" i="73"/>
  <c r="K91" i="73"/>
  <c r="O91" i="73"/>
  <c r="L91" i="73"/>
  <c r="M91" i="73"/>
  <c r="N91" i="73"/>
  <c r="Q91" i="73"/>
  <c r="I91" i="73"/>
  <c r="J91" i="73"/>
  <c r="X89" i="73"/>
  <c r="AB89" i="73"/>
  <c r="Y89" i="73"/>
  <c r="AC89" i="73"/>
  <c r="V89" i="73"/>
  <c r="Z89" i="73"/>
  <c r="W89" i="73"/>
  <c r="AA89" i="73"/>
  <c r="AF88" i="73"/>
  <c r="AJ88" i="73"/>
  <c r="AN88" i="73"/>
  <c r="AR88" i="73"/>
  <c r="AV88" i="73"/>
  <c r="AH88" i="73"/>
  <c r="AM88" i="73"/>
  <c r="AS88" i="73"/>
  <c r="AX88" i="73"/>
  <c r="AD88" i="73"/>
  <c r="AI88" i="73"/>
  <c r="AO88" i="73"/>
  <c r="AT88" i="73"/>
  <c r="AE88" i="73"/>
  <c r="AP88" i="73"/>
  <c r="AG88" i="73"/>
  <c r="AQ88" i="73"/>
  <c r="AU88" i="73"/>
  <c r="AW88" i="73"/>
  <c r="AK88" i="73"/>
  <c r="AL88" i="73"/>
  <c r="R88" i="73"/>
  <c r="S88" i="73"/>
  <c r="T88" i="73"/>
  <c r="U88" i="73"/>
  <c r="H88" i="73"/>
  <c r="K87" i="73"/>
  <c r="O87" i="73"/>
  <c r="L87" i="73"/>
  <c r="I87" i="73"/>
  <c r="Q87" i="73"/>
  <c r="J87" i="73"/>
  <c r="M87" i="73"/>
  <c r="N87" i="73"/>
  <c r="X85" i="73"/>
  <c r="AB85" i="73"/>
  <c r="Y85" i="73"/>
  <c r="AC85" i="73"/>
  <c r="V85" i="73"/>
  <c r="Z85" i="73"/>
  <c r="W85" i="73"/>
  <c r="AA85" i="73"/>
  <c r="AF84" i="73"/>
  <c r="AJ84" i="73"/>
  <c r="AN84" i="73"/>
  <c r="AR84" i="73"/>
  <c r="AV84" i="73"/>
  <c r="AG84" i="73"/>
  <c r="AL84" i="73"/>
  <c r="AQ84" i="73"/>
  <c r="AW84" i="73"/>
  <c r="AH84" i="73"/>
  <c r="AM84" i="73"/>
  <c r="AS84" i="73"/>
  <c r="AX84" i="73"/>
  <c r="AD84" i="73"/>
  <c r="AO84" i="73"/>
  <c r="AE84" i="73"/>
  <c r="AP84" i="73"/>
  <c r="AT84" i="73"/>
  <c r="AU84" i="73"/>
  <c r="AI84" i="73"/>
  <c r="AK84" i="73"/>
  <c r="R84" i="73"/>
  <c r="S84" i="73"/>
  <c r="T84" i="73"/>
  <c r="U84" i="73"/>
  <c r="H84" i="73"/>
  <c r="K83" i="73"/>
  <c r="O83" i="73"/>
  <c r="L83" i="73"/>
  <c r="Q83" i="73"/>
  <c r="M83" i="73"/>
  <c r="N83" i="73"/>
  <c r="I83" i="73"/>
  <c r="J83" i="73"/>
  <c r="X81" i="73"/>
  <c r="AB81" i="73"/>
  <c r="Y81" i="73"/>
  <c r="AC81" i="73"/>
  <c r="V81" i="73"/>
  <c r="Z81" i="73"/>
  <c r="W81" i="73"/>
  <c r="AA81" i="73"/>
  <c r="AF80" i="73"/>
  <c r="AJ80" i="73"/>
  <c r="AN80" i="73"/>
  <c r="AR80" i="73"/>
  <c r="AV80" i="73"/>
  <c r="AE80" i="73"/>
  <c r="AK80" i="73"/>
  <c r="AP80" i="73"/>
  <c r="AU80" i="73"/>
  <c r="AG80" i="73"/>
  <c r="AL80" i="73"/>
  <c r="AQ80" i="73"/>
  <c r="AW80" i="73"/>
  <c r="AM80" i="73"/>
  <c r="AX80" i="73"/>
  <c r="AD80" i="73"/>
  <c r="AO80" i="73"/>
  <c r="AS80" i="73"/>
  <c r="AT80" i="73"/>
  <c r="AH80" i="73"/>
  <c r="AI80" i="73"/>
  <c r="R80" i="73"/>
  <c r="S80" i="73"/>
  <c r="T80" i="73"/>
  <c r="U80" i="73"/>
  <c r="H80" i="73"/>
  <c r="K79" i="73"/>
  <c r="O79" i="73"/>
  <c r="L79" i="73"/>
  <c r="I79" i="73"/>
  <c r="J79" i="73"/>
  <c r="M79" i="73"/>
  <c r="Q79" i="73"/>
  <c r="N79" i="73"/>
  <c r="X77" i="73"/>
  <c r="AB77" i="73"/>
  <c r="Y77" i="73"/>
  <c r="AC77" i="73"/>
  <c r="V77" i="73"/>
  <c r="Z77" i="73"/>
  <c r="W77" i="73"/>
  <c r="AA77" i="73"/>
  <c r="AF76" i="73"/>
  <c r="AJ76" i="73"/>
  <c r="AN76" i="73"/>
  <c r="AR76" i="73"/>
  <c r="AV76" i="73"/>
  <c r="AD76" i="73"/>
  <c r="AI76" i="73"/>
  <c r="AO76" i="73"/>
  <c r="AT76" i="73"/>
  <c r="AE76" i="73"/>
  <c r="AK76" i="73"/>
  <c r="AP76" i="73"/>
  <c r="AU76" i="73"/>
  <c r="AL76" i="73"/>
  <c r="AW76" i="73"/>
  <c r="AM76" i="73"/>
  <c r="AX76" i="73"/>
  <c r="AQ76" i="73"/>
  <c r="AS76" i="73"/>
  <c r="AG76" i="73"/>
  <c r="AH76" i="73"/>
  <c r="R76" i="73"/>
  <c r="S76" i="73"/>
  <c r="T76" i="73"/>
  <c r="U76" i="73"/>
  <c r="H76" i="73"/>
  <c r="K75" i="73"/>
  <c r="O75" i="73"/>
  <c r="L75" i="73"/>
  <c r="M75" i="73"/>
  <c r="N75" i="73"/>
  <c r="Q75" i="73"/>
  <c r="I75" i="73"/>
  <c r="J75" i="73"/>
  <c r="X73" i="73"/>
  <c r="AB73" i="73"/>
  <c r="Y73" i="73"/>
  <c r="AC73" i="73"/>
  <c r="V73" i="73"/>
  <c r="Z73" i="73"/>
  <c r="W73" i="73"/>
  <c r="AA73" i="73"/>
  <c r="AD72" i="73"/>
  <c r="AH72" i="73"/>
  <c r="AL72" i="73"/>
  <c r="AP72" i="73"/>
  <c r="AT72" i="73"/>
  <c r="AX72" i="73"/>
  <c r="AI72" i="73"/>
  <c r="AN72" i="73"/>
  <c r="AS72" i="73"/>
  <c r="AJ72" i="73"/>
  <c r="AQ72" i="73"/>
  <c r="AW72" i="73"/>
  <c r="AE72" i="73"/>
  <c r="AK72" i="73"/>
  <c r="AR72" i="73"/>
  <c r="AM72" i="73"/>
  <c r="AO72" i="73"/>
  <c r="AF72" i="73"/>
  <c r="AG72" i="73"/>
  <c r="AU72" i="73"/>
  <c r="AV72" i="73"/>
  <c r="R72" i="73"/>
  <c r="S72" i="73"/>
  <c r="T72" i="73"/>
  <c r="U72" i="73"/>
  <c r="H72" i="73"/>
  <c r="K71" i="73"/>
  <c r="O71" i="73"/>
  <c r="L71" i="73"/>
  <c r="I71" i="73"/>
  <c r="Q71" i="73"/>
  <c r="J71" i="73"/>
  <c r="M71" i="73"/>
  <c r="N71" i="73"/>
  <c r="X69" i="73"/>
  <c r="AB69" i="73"/>
  <c r="Y69" i="73"/>
  <c r="AC69" i="73"/>
  <c r="V69" i="73"/>
  <c r="Z69" i="73"/>
  <c r="W69" i="73"/>
  <c r="AA69" i="73"/>
  <c r="AD68" i="73"/>
  <c r="AH68" i="73"/>
  <c r="AL68" i="73"/>
  <c r="AP68" i="73"/>
  <c r="AT68" i="73"/>
  <c r="AX68" i="73"/>
  <c r="AG68" i="73"/>
  <c r="AM68" i="73"/>
  <c r="AR68" i="73"/>
  <c r="AW68" i="73"/>
  <c r="AI68" i="73"/>
  <c r="AO68" i="73"/>
  <c r="AV68" i="73"/>
  <c r="AJ68" i="73"/>
  <c r="AQ68" i="73"/>
  <c r="AK68" i="73"/>
  <c r="AN68" i="73"/>
  <c r="AE68" i="73"/>
  <c r="AF68" i="73"/>
  <c r="AS68" i="73"/>
  <c r="AU68" i="73"/>
  <c r="R68" i="73"/>
  <c r="S68" i="73"/>
  <c r="T68" i="73"/>
  <c r="U68" i="73"/>
  <c r="H68" i="73"/>
  <c r="K67" i="73"/>
  <c r="O67" i="73"/>
  <c r="L67" i="73"/>
  <c r="Q67" i="73"/>
  <c r="M67" i="73"/>
  <c r="N67" i="73"/>
  <c r="I67" i="73"/>
  <c r="J67" i="73"/>
  <c r="X65" i="73"/>
  <c r="AB65" i="73"/>
  <c r="Y65" i="73"/>
  <c r="AC65" i="73"/>
  <c r="V65" i="73"/>
  <c r="Z65" i="73"/>
  <c r="W65" i="73"/>
  <c r="AA65" i="73"/>
  <c r="AG64" i="73"/>
  <c r="AK64" i="73"/>
  <c r="AO64" i="73"/>
  <c r="AS64" i="73"/>
  <c r="AW64" i="73"/>
  <c r="AF64" i="73"/>
  <c r="AL64" i="73"/>
  <c r="AQ64" i="73"/>
  <c r="AV64" i="73"/>
  <c r="AH64" i="73"/>
  <c r="AN64" i="73"/>
  <c r="AU64" i="73"/>
  <c r="AD64" i="73"/>
  <c r="AM64" i="73"/>
  <c r="AX64" i="73"/>
  <c r="AE64" i="73"/>
  <c r="AP64" i="73"/>
  <c r="AR64" i="73"/>
  <c r="AT64" i="73"/>
  <c r="AI64" i="73"/>
  <c r="AJ64" i="73"/>
  <c r="R64" i="73"/>
  <c r="S64" i="73"/>
  <c r="T64" i="73"/>
  <c r="U64" i="73"/>
  <c r="H64" i="73"/>
  <c r="K63" i="73"/>
  <c r="O63" i="73"/>
  <c r="L63" i="73"/>
  <c r="I63" i="73"/>
  <c r="J63" i="73"/>
  <c r="M63" i="73"/>
  <c r="Q63" i="73"/>
  <c r="N63" i="73"/>
  <c r="X61" i="73"/>
  <c r="AB61" i="73"/>
  <c r="Y61" i="73"/>
  <c r="AC61" i="73"/>
  <c r="V61" i="73"/>
  <c r="Z61" i="73"/>
  <c r="W61" i="73"/>
  <c r="AA61" i="73"/>
  <c r="AG60" i="73"/>
  <c r="AK60" i="73"/>
  <c r="AO60" i="73"/>
  <c r="AS60" i="73"/>
  <c r="AW60" i="73"/>
  <c r="AE60" i="73"/>
  <c r="AJ60" i="73"/>
  <c r="AP60" i="73"/>
  <c r="AU60" i="73"/>
  <c r="AF60" i="73"/>
  <c r="AM60" i="73"/>
  <c r="AT60" i="73"/>
  <c r="AL60" i="73"/>
  <c r="AV60" i="73"/>
  <c r="AD60" i="73"/>
  <c r="AN60" i="73"/>
  <c r="AX60" i="73"/>
  <c r="AH60" i="73"/>
  <c r="AI60" i="73"/>
  <c r="AQ60" i="73"/>
  <c r="AR60" i="73"/>
  <c r="R60" i="73"/>
  <c r="S60" i="73"/>
  <c r="T60" i="73"/>
  <c r="U60" i="73"/>
  <c r="H60" i="73"/>
  <c r="K59" i="73"/>
  <c r="O59" i="73"/>
  <c r="L59" i="73"/>
  <c r="M59" i="73"/>
  <c r="N59" i="73"/>
  <c r="Q59" i="73"/>
  <c r="I59" i="73"/>
  <c r="J59" i="73"/>
  <c r="X57" i="73"/>
  <c r="AB57" i="73"/>
  <c r="Y57" i="73"/>
  <c r="AC57" i="73"/>
  <c r="V57" i="73"/>
  <c r="Z57" i="73"/>
  <c r="W57" i="73"/>
  <c r="AA57" i="73"/>
  <c r="AG56" i="73"/>
  <c r="AK56" i="73"/>
  <c r="AO56" i="73"/>
  <c r="AS56" i="73"/>
  <c r="AW56" i="73"/>
  <c r="AD56" i="73"/>
  <c r="AI56" i="73"/>
  <c r="AN56" i="73"/>
  <c r="AT56" i="73"/>
  <c r="AE56" i="73"/>
  <c r="AL56" i="73"/>
  <c r="AR56" i="73"/>
  <c r="AJ56" i="73"/>
  <c r="AU56" i="73"/>
  <c r="AM56" i="73"/>
  <c r="AV56" i="73"/>
  <c r="AP56" i="73"/>
  <c r="AQ56" i="73"/>
  <c r="AF56" i="73"/>
  <c r="AH56" i="73"/>
  <c r="AX56" i="73"/>
  <c r="R56" i="73"/>
  <c r="S56" i="73"/>
  <c r="T56" i="73"/>
  <c r="U56" i="73"/>
  <c r="H56" i="73"/>
  <c r="K55" i="73"/>
  <c r="O55" i="73"/>
  <c r="L55" i="73"/>
  <c r="I55" i="73"/>
  <c r="Q55" i="73"/>
  <c r="J55" i="73"/>
  <c r="M55" i="73"/>
  <c r="N55" i="73"/>
  <c r="X53" i="73"/>
  <c r="AB53" i="73"/>
  <c r="Y53" i="73"/>
  <c r="AC53" i="73"/>
  <c r="V53" i="73"/>
  <c r="Z53" i="73"/>
  <c r="W53" i="73"/>
  <c r="AA53" i="73"/>
  <c r="AG52" i="73"/>
  <c r="AK52" i="73"/>
  <c r="AO52" i="73"/>
  <c r="AS52" i="73"/>
  <c r="AW52" i="73"/>
  <c r="AH52" i="73"/>
  <c r="AM52" i="73"/>
  <c r="AR52" i="73"/>
  <c r="AX52" i="73"/>
  <c r="AD52" i="73"/>
  <c r="AJ52" i="73"/>
  <c r="AQ52" i="73"/>
  <c r="AI52" i="73"/>
  <c r="AT52" i="73"/>
  <c r="AL52" i="73"/>
  <c r="AU52" i="73"/>
  <c r="AE52" i="73"/>
  <c r="AV52" i="73"/>
  <c r="AF52" i="73"/>
  <c r="AN52" i="73"/>
  <c r="AP52" i="73"/>
  <c r="R52" i="73"/>
  <c r="S52" i="73"/>
  <c r="T52" i="73"/>
  <c r="U52" i="73"/>
  <c r="H52" i="73"/>
  <c r="K51" i="73"/>
  <c r="O51" i="73"/>
  <c r="L51" i="73"/>
  <c r="Q51" i="73"/>
  <c r="M51" i="73"/>
  <c r="N51" i="73"/>
  <c r="I51" i="73"/>
  <c r="J51" i="73"/>
  <c r="X49" i="73"/>
  <c r="AB49" i="73"/>
  <c r="Y49" i="73"/>
  <c r="AC49" i="73"/>
  <c r="V49" i="73"/>
  <c r="Z49" i="73"/>
  <c r="W49" i="73"/>
  <c r="AA49" i="73"/>
  <c r="AG48" i="73"/>
  <c r="AK48" i="73"/>
  <c r="AO48" i="73"/>
  <c r="AS48" i="73"/>
  <c r="AW48" i="73"/>
  <c r="AF48" i="73"/>
  <c r="AL48" i="73"/>
  <c r="AQ48" i="73"/>
  <c r="AV48" i="73"/>
  <c r="AI48" i="73"/>
  <c r="AP48" i="73"/>
  <c r="AX48" i="73"/>
  <c r="AH48" i="73"/>
  <c r="AR48" i="73"/>
  <c r="AJ48" i="73"/>
  <c r="AT48" i="73"/>
  <c r="AM48" i="73"/>
  <c r="AN48" i="73"/>
  <c r="AU48" i="73"/>
  <c r="AD48" i="73"/>
  <c r="AE48" i="73"/>
  <c r="R48" i="73"/>
  <c r="S48" i="73"/>
  <c r="T48" i="73"/>
  <c r="U48" i="73"/>
  <c r="H48" i="73"/>
  <c r="K47" i="73"/>
  <c r="O47" i="73"/>
  <c r="L47" i="73"/>
  <c r="I47" i="73"/>
  <c r="J47" i="73"/>
  <c r="M47" i="73"/>
  <c r="Q47" i="73"/>
  <c r="N47" i="73"/>
  <c r="X45" i="73"/>
  <c r="AB45" i="73"/>
  <c r="Y45" i="73"/>
  <c r="AC45" i="73"/>
  <c r="V45" i="73"/>
  <c r="Z45" i="73"/>
  <c r="W45" i="73"/>
  <c r="AA45" i="73"/>
  <c r="AE44" i="73"/>
  <c r="AI44" i="73"/>
  <c r="AM44" i="73"/>
  <c r="AQ44" i="73"/>
  <c r="AU44" i="73"/>
  <c r="AG44" i="73"/>
  <c r="AL44" i="73"/>
  <c r="AR44" i="73"/>
  <c r="AW44" i="73"/>
  <c r="AH44" i="73"/>
  <c r="AO44" i="73"/>
  <c r="AV44" i="73"/>
  <c r="AF44" i="73"/>
  <c r="AP44" i="73"/>
  <c r="AJ44" i="73"/>
  <c r="AT44" i="73"/>
  <c r="AK44" i="73"/>
  <c r="AX44" i="73"/>
  <c r="AN44" i="73"/>
  <c r="AS44" i="73"/>
  <c r="AD44" i="73"/>
  <c r="R44" i="73"/>
  <c r="S44" i="73"/>
  <c r="T44" i="73"/>
  <c r="U44" i="73"/>
  <c r="H44" i="73"/>
  <c r="K43" i="73"/>
  <c r="O43" i="73"/>
  <c r="L43" i="73"/>
  <c r="M43" i="73"/>
  <c r="N43" i="73"/>
  <c r="Q43" i="73"/>
  <c r="I43" i="73"/>
  <c r="J43" i="73"/>
  <c r="X41" i="73"/>
  <c r="AB41" i="73"/>
  <c r="Y41" i="73"/>
  <c r="AC41" i="73"/>
  <c r="V41" i="73"/>
  <c r="Z41" i="73"/>
  <c r="W41" i="73"/>
  <c r="AA41" i="73"/>
  <c r="AD40" i="73"/>
  <c r="AH40" i="73"/>
  <c r="AE40" i="73"/>
  <c r="AI40" i="73"/>
  <c r="AM40" i="73"/>
  <c r="AQ40" i="73"/>
  <c r="AU40" i="73"/>
  <c r="AK40" i="73"/>
  <c r="AP40" i="73"/>
  <c r="AV40" i="73"/>
  <c r="AF40" i="73"/>
  <c r="AN40" i="73"/>
  <c r="AT40" i="73"/>
  <c r="AO40" i="73"/>
  <c r="AX40" i="73"/>
  <c r="AR40" i="73"/>
  <c r="AG40" i="73"/>
  <c r="AS40" i="73"/>
  <c r="AW40" i="73"/>
  <c r="AJ40" i="73"/>
  <c r="AL40" i="73"/>
  <c r="R40" i="73"/>
  <c r="S40" i="73"/>
  <c r="T40" i="73"/>
  <c r="U40" i="73"/>
  <c r="H40" i="73"/>
  <c r="K39" i="73"/>
  <c r="O39" i="73"/>
  <c r="L39" i="73"/>
  <c r="I39" i="73"/>
  <c r="Q39" i="73"/>
  <c r="J39" i="73"/>
  <c r="M39" i="73"/>
  <c r="N39" i="73"/>
  <c r="X37" i="73"/>
  <c r="AB37" i="73"/>
  <c r="Y37" i="73"/>
  <c r="AC37" i="73"/>
  <c r="V37" i="73"/>
  <c r="Z37" i="73"/>
  <c r="W37" i="73"/>
  <c r="AA37" i="73"/>
  <c r="AD36" i="73"/>
  <c r="AH36" i="73"/>
  <c r="AL36" i="73"/>
  <c r="AP36" i="73"/>
  <c r="AT36" i="73"/>
  <c r="AX36" i="73"/>
  <c r="AE36" i="73"/>
  <c r="AI36" i="73"/>
  <c r="AM36" i="73"/>
  <c r="AQ36" i="73"/>
  <c r="AU36" i="73"/>
  <c r="AG36" i="73"/>
  <c r="AO36" i="73"/>
  <c r="AW36" i="73"/>
  <c r="AN36" i="73"/>
  <c r="AR36" i="73"/>
  <c r="AJ36" i="73"/>
  <c r="AK36" i="73"/>
  <c r="AF36" i="73"/>
  <c r="AS36" i="73"/>
  <c r="AV36" i="73"/>
  <c r="R36" i="73"/>
  <c r="S36" i="73"/>
  <c r="T36" i="73"/>
  <c r="U36" i="73"/>
  <c r="H36" i="73"/>
  <c r="K35" i="73"/>
  <c r="O35" i="73"/>
  <c r="L35" i="73"/>
  <c r="Q35" i="73"/>
  <c r="M35" i="73"/>
  <c r="N35" i="73"/>
  <c r="I35" i="73"/>
  <c r="J35" i="73"/>
  <c r="X33" i="73"/>
  <c r="AB33" i="73"/>
  <c r="Y33" i="73"/>
  <c r="AC33" i="73"/>
  <c r="V33" i="73"/>
  <c r="Z33" i="73"/>
  <c r="W33" i="73"/>
  <c r="AA33" i="73"/>
  <c r="AF32" i="73"/>
  <c r="AJ32" i="73"/>
  <c r="AG32" i="73"/>
  <c r="AE32" i="73"/>
  <c r="AL32" i="73"/>
  <c r="AP32" i="73"/>
  <c r="AT32" i="73"/>
  <c r="AX32" i="73"/>
  <c r="AH32" i="73"/>
  <c r="AM32" i="73"/>
  <c r="AQ32" i="73"/>
  <c r="AU32" i="73"/>
  <c r="AK32" i="73"/>
  <c r="AS32" i="73"/>
  <c r="AN32" i="73"/>
  <c r="AW32" i="73"/>
  <c r="AO32" i="73"/>
  <c r="AR32" i="73"/>
  <c r="AV32" i="73"/>
  <c r="AD32" i="73"/>
  <c r="AI32" i="73"/>
  <c r="R32" i="73"/>
  <c r="S32" i="73"/>
  <c r="T32" i="73"/>
  <c r="U32" i="73"/>
  <c r="H32" i="73"/>
  <c r="K31" i="73"/>
  <c r="O31" i="73"/>
  <c r="L31" i="73"/>
  <c r="I31" i="73"/>
  <c r="J31" i="73"/>
  <c r="M31" i="73"/>
  <c r="Q31" i="73"/>
  <c r="N31" i="73"/>
  <c r="X29" i="73"/>
  <c r="AB29" i="73"/>
  <c r="Y29" i="73"/>
  <c r="AC29" i="73"/>
  <c r="V29" i="73"/>
  <c r="Z29" i="73"/>
  <c r="W29" i="73"/>
  <c r="AA29" i="73"/>
  <c r="AE28" i="73"/>
  <c r="AF28" i="73"/>
  <c r="AJ28" i="73"/>
  <c r="AN28" i="73"/>
  <c r="AR28" i="73"/>
  <c r="AV28" i="73"/>
  <c r="AG28" i="73"/>
  <c r="AK28" i="73"/>
  <c r="AO28" i="73"/>
  <c r="AS28" i="73"/>
  <c r="AW28" i="73"/>
  <c r="AI28" i="73"/>
  <c r="AQ28" i="73"/>
  <c r="AL28" i="73"/>
  <c r="AT28" i="73"/>
  <c r="AP28" i="73"/>
  <c r="AM28" i="73"/>
  <c r="AU28" i="73"/>
  <c r="AD28" i="73"/>
  <c r="AH28" i="73"/>
  <c r="AX28" i="73"/>
  <c r="R28" i="73"/>
  <c r="S28" i="73"/>
  <c r="T28" i="73"/>
  <c r="U28" i="73"/>
  <c r="H28" i="73"/>
  <c r="K27" i="73"/>
  <c r="O27" i="73"/>
  <c r="L27" i="73"/>
  <c r="M27" i="73"/>
  <c r="N27" i="73"/>
  <c r="Q27" i="73"/>
  <c r="I27" i="73"/>
  <c r="J27" i="73"/>
  <c r="X25" i="73"/>
  <c r="AB25" i="73"/>
  <c r="Y25" i="73"/>
  <c r="AC25" i="73"/>
  <c r="V25" i="73"/>
  <c r="Z25" i="73"/>
  <c r="W25" i="73"/>
  <c r="AA25" i="73"/>
  <c r="AE24" i="73"/>
  <c r="AI24" i="73"/>
  <c r="AM24" i="73"/>
  <c r="AQ24" i="73"/>
  <c r="AU24" i="73"/>
  <c r="AD24" i="73"/>
  <c r="AJ24" i="73"/>
  <c r="AO24" i="73"/>
  <c r="AT24" i="73"/>
  <c r="AF24" i="73"/>
  <c r="AK24" i="73"/>
  <c r="AP24" i="73"/>
  <c r="AV24" i="73"/>
  <c r="AH24" i="73"/>
  <c r="AS24" i="73"/>
  <c r="AL24" i="73"/>
  <c r="AW24" i="73"/>
  <c r="AR24" i="73"/>
  <c r="AN24" i="73"/>
  <c r="AX24" i="73"/>
  <c r="AG24" i="73"/>
  <c r="R24" i="73"/>
  <c r="S24" i="73"/>
  <c r="T24" i="73"/>
  <c r="U24" i="73"/>
  <c r="H24" i="73"/>
  <c r="K23" i="73"/>
  <c r="O23" i="73"/>
  <c r="L23" i="73"/>
  <c r="I23" i="73"/>
  <c r="Q23" i="73"/>
  <c r="J23" i="73"/>
  <c r="M23" i="73"/>
  <c r="N23" i="73"/>
  <c r="X21" i="73"/>
  <c r="AB21" i="73"/>
  <c r="Y21" i="73"/>
  <c r="AC21" i="73"/>
  <c r="V21" i="73"/>
  <c r="Z21" i="73"/>
  <c r="W21" i="73"/>
  <c r="AA21" i="73"/>
  <c r="AE20" i="73"/>
  <c r="AI20" i="73"/>
  <c r="AM20" i="73"/>
  <c r="AQ20" i="73"/>
  <c r="AU20" i="73"/>
  <c r="AH20" i="73"/>
  <c r="AN20" i="73"/>
  <c r="AS20" i="73"/>
  <c r="AX20" i="73"/>
  <c r="AD20" i="73"/>
  <c r="AJ20" i="73"/>
  <c r="AO20" i="73"/>
  <c r="AT20" i="73"/>
  <c r="AG20" i="73"/>
  <c r="AR20" i="73"/>
  <c r="AK20" i="73"/>
  <c r="AV20" i="73"/>
  <c r="AP20" i="73"/>
  <c r="AL20" i="73"/>
  <c r="AF20" i="73"/>
  <c r="AW20" i="73"/>
  <c r="R20" i="73"/>
  <c r="S20" i="73"/>
  <c r="T20" i="73"/>
  <c r="U20" i="73"/>
  <c r="H20" i="73"/>
  <c r="K19" i="73"/>
  <c r="O19" i="73"/>
  <c r="L19" i="73"/>
  <c r="I19" i="73"/>
  <c r="M19" i="73"/>
  <c r="Q19" i="73"/>
  <c r="J19" i="73"/>
  <c r="N19" i="73"/>
  <c r="X17" i="73"/>
  <c r="AB17" i="73"/>
  <c r="Y17" i="73"/>
  <c r="AC17" i="73"/>
  <c r="V17" i="73"/>
  <c r="Z17" i="73"/>
  <c r="W17" i="73"/>
  <c r="AA17" i="73"/>
  <c r="AE16" i="73"/>
  <c r="AI16" i="73"/>
  <c r="AM16" i="73"/>
  <c r="AQ16" i="73"/>
  <c r="AU16" i="73"/>
  <c r="AG16" i="73"/>
  <c r="AL16" i="73"/>
  <c r="AR16" i="73"/>
  <c r="AW16" i="73"/>
  <c r="AH16" i="73"/>
  <c r="AN16" i="73"/>
  <c r="AS16" i="73"/>
  <c r="AX16" i="73"/>
  <c r="AF16" i="73"/>
  <c r="AP16" i="73"/>
  <c r="AJ16" i="73"/>
  <c r="AT16" i="73"/>
  <c r="AO16" i="73"/>
  <c r="AK16" i="73"/>
  <c r="AD16" i="73"/>
  <c r="AV16" i="73"/>
  <c r="R16" i="73"/>
  <c r="S16" i="73"/>
  <c r="T16" i="73"/>
  <c r="U16" i="73"/>
  <c r="H16" i="73"/>
  <c r="K15" i="73"/>
  <c r="O15" i="73"/>
  <c r="L15" i="73"/>
  <c r="I15" i="73"/>
  <c r="M15" i="73"/>
  <c r="N15" i="73"/>
  <c r="Q15" i="73"/>
  <c r="J15" i="73"/>
  <c r="X13" i="73"/>
  <c r="AB13" i="73"/>
  <c r="Y13" i="73"/>
  <c r="AC13" i="73"/>
  <c r="V13" i="73"/>
  <c r="Z13" i="73"/>
  <c r="W13" i="73"/>
  <c r="AA13" i="73"/>
  <c r="AE12" i="73"/>
  <c r="AI12" i="73"/>
  <c r="AM12" i="73"/>
  <c r="AQ12" i="73"/>
  <c r="AU12" i="73"/>
  <c r="AF12" i="73"/>
  <c r="AK12" i="73"/>
  <c r="AP12" i="73"/>
  <c r="AV12" i="73"/>
  <c r="AG12" i="73"/>
  <c r="AL12" i="73"/>
  <c r="AR12" i="73"/>
  <c r="AW12" i="73"/>
  <c r="AD12" i="73"/>
  <c r="AO12" i="73"/>
  <c r="AH12" i="73"/>
  <c r="AS12" i="73"/>
  <c r="AN12" i="73"/>
  <c r="AJ12" i="73"/>
  <c r="AT12" i="73"/>
  <c r="AX12" i="73"/>
  <c r="R12" i="73"/>
  <c r="S12" i="73"/>
  <c r="T12" i="73"/>
  <c r="U12" i="73"/>
  <c r="H12" i="73"/>
  <c r="L478" i="73"/>
  <c r="O473" i="73"/>
  <c r="M471" i="73"/>
  <c r="K469" i="73"/>
  <c r="I467" i="73"/>
  <c r="O457" i="73"/>
  <c r="M455" i="73"/>
  <c r="I451" i="73"/>
  <c r="M439" i="73"/>
  <c r="I435" i="73"/>
  <c r="M423" i="73"/>
  <c r="I419" i="73"/>
  <c r="M407" i="73"/>
  <c r="I403" i="73"/>
  <c r="I387" i="73"/>
  <c r="O383" i="73"/>
  <c r="O377" i="73"/>
  <c r="N371" i="73"/>
  <c r="M359" i="73"/>
  <c r="K347" i="73"/>
  <c r="AC11" i="73"/>
  <c r="Y11" i="73"/>
  <c r="AB11" i="73"/>
  <c r="X11" i="73"/>
  <c r="AA11" i="73"/>
  <c r="W11" i="73"/>
  <c r="Z11" i="73"/>
  <c r="V11" i="73"/>
  <c r="Q477" i="73"/>
  <c r="L477" i="73"/>
  <c r="I477" i="73"/>
  <c r="M477" i="73"/>
  <c r="J477" i="73"/>
  <c r="N477" i="73"/>
  <c r="X471" i="73"/>
  <c r="AB471" i="73"/>
  <c r="Z471" i="73"/>
  <c r="V471" i="73"/>
  <c r="AA471" i="73"/>
  <c r="W471" i="73"/>
  <c r="AC471" i="73"/>
  <c r="Y471" i="73"/>
  <c r="Q465" i="73"/>
  <c r="L465" i="73"/>
  <c r="I465" i="73"/>
  <c r="M465" i="73"/>
  <c r="J465" i="73"/>
  <c r="N465" i="73"/>
  <c r="X459" i="73"/>
  <c r="AB459" i="73"/>
  <c r="Y459" i="73"/>
  <c r="AC459" i="73"/>
  <c r="W459" i="73"/>
  <c r="Z459" i="73"/>
  <c r="AA459" i="73"/>
  <c r="V459" i="73"/>
  <c r="Q453" i="73"/>
  <c r="L453" i="73"/>
  <c r="I453" i="73"/>
  <c r="M453" i="73"/>
  <c r="J453" i="73"/>
  <c r="N453" i="73"/>
  <c r="X447" i="73"/>
  <c r="AB447" i="73"/>
  <c r="Y447" i="73"/>
  <c r="AC447" i="73"/>
  <c r="W447" i="73"/>
  <c r="Z447" i="73"/>
  <c r="AA447" i="73"/>
  <c r="V447" i="73"/>
  <c r="Q441" i="73"/>
  <c r="L441" i="73"/>
  <c r="I441" i="73"/>
  <c r="M441" i="73"/>
  <c r="J441" i="73"/>
  <c r="N441" i="73"/>
  <c r="Q437" i="73"/>
  <c r="L437" i="73"/>
  <c r="I437" i="73"/>
  <c r="M437" i="73"/>
  <c r="J437" i="73"/>
  <c r="N437" i="73"/>
  <c r="X431" i="73"/>
  <c r="AB431" i="73"/>
  <c r="Y431" i="73"/>
  <c r="AC431" i="73"/>
  <c r="W431" i="73"/>
  <c r="Z431" i="73"/>
  <c r="AA431" i="73"/>
  <c r="V431" i="73"/>
  <c r="Q425" i="73"/>
  <c r="L425" i="73"/>
  <c r="I425" i="73"/>
  <c r="M425" i="73"/>
  <c r="J425" i="73"/>
  <c r="N425" i="73"/>
  <c r="Q421" i="73"/>
  <c r="L421" i="73"/>
  <c r="I421" i="73"/>
  <c r="M421" i="73"/>
  <c r="J421" i="73"/>
  <c r="N421" i="73"/>
  <c r="X415" i="73"/>
  <c r="AB415" i="73"/>
  <c r="Y415" i="73"/>
  <c r="AC415" i="73"/>
  <c r="W415" i="73"/>
  <c r="Z415" i="73"/>
  <c r="AA415" i="73"/>
  <c r="V415" i="73"/>
  <c r="Q409" i="73"/>
  <c r="L409" i="73"/>
  <c r="I409" i="73"/>
  <c r="M409" i="73"/>
  <c r="J409" i="73"/>
  <c r="N409" i="73"/>
  <c r="AE402" i="73"/>
  <c r="AI402" i="73"/>
  <c r="AM402" i="73"/>
  <c r="AQ402" i="73"/>
  <c r="AU402" i="73"/>
  <c r="AF402" i="73"/>
  <c r="AJ402" i="73"/>
  <c r="AN402" i="73"/>
  <c r="AR402" i="73"/>
  <c r="AV402" i="73"/>
  <c r="AG402" i="73"/>
  <c r="AK402" i="73"/>
  <c r="AO402" i="73"/>
  <c r="AS402" i="73"/>
  <c r="AW402" i="73"/>
  <c r="AP402" i="73"/>
  <c r="AD402" i="73"/>
  <c r="AT402" i="73"/>
  <c r="AH402" i="73"/>
  <c r="AX402" i="73"/>
  <c r="AL402" i="73"/>
  <c r="R402" i="73"/>
  <c r="S402" i="73"/>
  <c r="T402" i="73"/>
  <c r="U402" i="73"/>
  <c r="AE394" i="73"/>
  <c r="AI394" i="73"/>
  <c r="AM394" i="73"/>
  <c r="AQ394" i="73"/>
  <c r="AU394" i="73"/>
  <c r="AF394" i="73"/>
  <c r="AJ394" i="73"/>
  <c r="AN394" i="73"/>
  <c r="AR394" i="73"/>
  <c r="AV394" i="73"/>
  <c r="AG394" i="73"/>
  <c r="AK394" i="73"/>
  <c r="AO394" i="73"/>
  <c r="AS394" i="73"/>
  <c r="AW394" i="73"/>
  <c r="AH394" i="73"/>
  <c r="AX394" i="73"/>
  <c r="AL394" i="73"/>
  <c r="AP394" i="73"/>
  <c r="AD394" i="73"/>
  <c r="AT394" i="73"/>
  <c r="R394" i="73"/>
  <c r="S394" i="73"/>
  <c r="T394" i="73"/>
  <c r="U394" i="73"/>
  <c r="Q389" i="73"/>
  <c r="J389" i="73"/>
  <c r="N389" i="73"/>
  <c r="L389" i="73"/>
  <c r="M389" i="73"/>
  <c r="I389" i="73"/>
  <c r="O389" i="73"/>
  <c r="X383" i="73"/>
  <c r="AB383" i="73"/>
  <c r="Y383" i="73"/>
  <c r="AC383" i="73"/>
  <c r="V383" i="73"/>
  <c r="Z383" i="73"/>
  <c r="W383" i="73"/>
  <c r="AA383" i="73"/>
  <c r="AE378" i="73"/>
  <c r="AI378" i="73"/>
  <c r="AM378" i="73"/>
  <c r="AQ378" i="73"/>
  <c r="AU378" i="73"/>
  <c r="AF378" i="73"/>
  <c r="AJ378" i="73"/>
  <c r="AN378" i="73"/>
  <c r="AR378" i="73"/>
  <c r="AV378" i="73"/>
  <c r="AG378" i="73"/>
  <c r="AK378" i="73"/>
  <c r="AO378" i="73"/>
  <c r="AS378" i="73"/>
  <c r="AW378" i="73"/>
  <c r="AH378" i="73"/>
  <c r="AX378" i="73"/>
  <c r="AL378" i="73"/>
  <c r="AP378" i="73"/>
  <c r="AD378" i="73"/>
  <c r="AT378" i="73"/>
  <c r="R378" i="73"/>
  <c r="S378" i="73"/>
  <c r="T378" i="73"/>
  <c r="U378" i="73"/>
  <c r="AE374" i="73"/>
  <c r="AI374" i="73"/>
  <c r="AM374" i="73"/>
  <c r="AQ374" i="73"/>
  <c r="AU374" i="73"/>
  <c r="AF374" i="73"/>
  <c r="AJ374" i="73"/>
  <c r="AN374" i="73"/>
  <c r="AR374" i="73"/>
  <c r="AV374" i="73"/>
  <c r="AG374" i="73"/>
  <c r="AK374" i="73"/>
  <c r="AO374" i="73"/>
  <c r="AS374" i="73"/>
  <c r="AW374" i="73"/>
  <c r="AL374" i="73"/>
  <c r="AP374" i="73"/>
  <c r="AD374" i="73"/>
  <c r="AT374" i="73"/>
  <c r="AX374" i="73"/>
  <c r="AH374" i="73"/>
  <c r="R374" i="73"/>
  <c r="S374" i="73"/>
  <c r="T374" i="73"/>
  <c r="U374" i="73"/>
  <c r="Q369" i="73"/>
  <c r="J369" i="73"/>
  <c r="N369" i="73"/>
  <c r="M369" i="73"/>
  <c r="I369" i="73"/>
  <c r="O369" i="73"/>
  <c r="K369" i="73"/>
  <c r="AD366" i="73"/>
  <c r="AH366" i="73"/>
  <c r="AL366" i="73"/>
  <c r="AP366" i="73"/>
  <c r="AT366" i="73"/>
  <c r="AX366" i="73"/>
  <c r="AE366" i="73"/>
  <c r="AI366" i="73"/>
  <c r="AM366" i="73"/>
  <c r="AQ366" i="73"/>
  <c r="AU366" i="73"/>
  <c r="AF366" i="73"/>
  <c r="AN366" i="73"/>
  <c r="AV366" i="73"/>
  <c r="AG366" i="73"/>
  <c r="AO366" i="73"/>
  <c r="AW366" i="73"/>
  <c r="AJ366" i="73"/>
  <c r="AR366" i="73"/>
  <c r="AK366" i="73"/>
  <c r="AS366" i="73"/>
  <c r="R366" i="73"/>
  <c r="S366" i="73"/>
  <c r="T366" i="73"/>
  <c r="U366" i="73"/>
  <c r="AD362" i="73"/>
  <c r="AH362" i="73"/>
  <c r="AL362" i="73"/>
  <c r="AP362" i="73"/>
  <c r="AT362" i="73"/>
  <c r="AX362" i="73"/>
  <c r="AE362" i="73"/>
  <c r="AI362" i="73"/>
  <c r="AM362" i="73"/>
  <c r="AQ362" i="73"/>
  <c r="AU362" i="73"/>
  <c r="AJ362" i="73"/>
  <c r="AR362" i="73"/>
  <c r="AK362" i="73"/>
  <c r="AS362" i="73"/>
  <c r="AF362" i="73"/>
  <c r="AN362" i="73"/>
  <c r="AV362" i="73"/>
  <c r="AW362" i="73"/>
  <c r="AG362" i="73"/>
  <c r="AO362" i="73"/>
  <c r="R362" i="73"/>
  <c r="S362" i="73"/>
  <c r="T362" i="73"/>
  <c r="U362" i="73"/>
  <c r="AD358" i="73"/>
  <c r="AH358" i="73"/>
  <c r="AL358" i="73"/>
  <c r="AP358" i="73"/>
  <c r="AT358" i="73"/>
  <c r="AX358" i="73"/>
  <c r="AE358" i="73"/>
  <c r="AI358" i="73"/>
  <c r="AM358" i="73"/>
  <c r="AQ358" i="73"/>
  <c r="AU358" i="73"/>
  <c r="AF358" i="73"/>
  <c r="AN358" i="73"/>
  <c r="AV358" i="73"/>
  <c r="AG358" i="73"/>
  <c r="AO358" i="73"/>
  <c r="AW358" i="73"/>
  <c r="AJ358" i="73"/>
  <c r="AR358" i="73"/>
  <c r="AK358" i="73"/>
  <c r="AS358" i="73"/>
  <c r="R358" i="73"/>
  <c r="S358" i="73"/>
  <c r="T358" i="73"/>
  <c r="U358" i="73"/>
  <c r="AD354" i="73"/>
  <c r="AH354" i="73"/>
  <c r="AL354" i="73"/>
  <c r="AP354" i="73"/>
  <c r="AT354" i="73"/>
  <c r="AX354" i="73"/>
  <c r="AE354" i="73"/>
  <c r="AI354" i="73"/>
  <c r="AM354" i="73"/>
  <c r="AQ354" i="73"/>
  <c r="AU354" i="73"/>
  <c r="AJ354" i="73"/>
  <c r="AR354" i="73"/>
  <c r="AK354" i="73"/>
  <c r="AS354" i="73"/>
  <c r="AF354" i="73"/>
  <c r="AN354" i="73"/>
  <c r="AV354" i="73"/>
  <c r="AG354" i="73"/>
  <c r="AO354" i="73"/>
  <c r="AW354" i="73"/>
  <c r="R354" i="73"/>
  <c r="S354" i="73"/>
  <c r="T354" i="73"/>
  <c r="U354" i="73"/>
  <c r="AD350" i="73"/>
  <c r="AH350" i="73"/>
  <c r="AL350" i="73"/>
  <c r="AP350" i="73"/>
  <c r="AT350" i="73"/>
  <c r="AX350" i="73"/>
  <c r="AE350" i="73"/>
  <c r="AI350" i="73"/>
  <c r="AM350" i="73"/>
  <c r="AQ350" i="73"/>
  <c r="AU350" i="73"/>
  <c r="AF350" i="73"/>
  <c r="AN350" i="73"/>
  <c r="AV350" i="73"/>
  <c r="AG350" i="73"/>
  <c r="AO350" i="73"/>
  <c r="AW350" i="73"/>
  <c r="AJ350" i="73"/>
  <c r="AR350" i="73"/>
  <c r="AS350" i="73"/>
  <c r="AK350" i="73"/>
  <c r="R350" i="73"/>
  <c r="S350" i="73"/>
  <c r="T350" i="73"/>
  <c r="U350" i="73"/>
  <c r="AD346" i="73"/>
  <c r="AH346" i="73"/>
  <c r="AL346" i="73"/>
  <c r="AP346" i="73"/>
  <c r="AT346" i="73"/>
  <c r="AX346" i="73"/>
  <c r="AE346" i="73"/>
  <c r="AI346" i="73"/>
  <c r="AM346" i="73"/>
  <c r="AQ346" i="73"/>
  <c r="AU346" i="73"/>
  <c r="AJ346" i="73"/>
  <c r="AR346" i="73"/>
  <c r="AK346" i="73"/>
  <c r="AS346" i="73"/>
  <c r="AF346" i="73"/>
  <c r="AN346" i="73"/>
  <c r="AV346" i="73"/>
  <c r="AG346" i="73"/>
  <c r="AO346" i="73"/>
  <c r="AW346" i="73"/>
  <c r="R346" i="73"/>
  <c r="S346" i="73"/>
  <c r="T346" i="73"/>
  <c r="U346" i="73"/>
  <c r="Q341" i="73"/>
  <c r="J341" i="73"/>
  <c r="N341" i="73"/>
  <c r="K341" i="73"/>
  <c r="L341" i="73"/>
  <c r="M341" i="73"/>
  <c r="I341" i="73"/>
  <c r="O341" i="73"/>
  <c r="X335" i="73"/>
  <c r="AB335" i="73"/>
  <c r="Y335" i="73"/>
  <c r="AC335" i="73"/>
  <c r="V335" i="73"/>
  <c r="W335" i="73"/>
  <c r="Z335" i="73"/>
  <c r="AA335" i="73"/>
  <c r="AD330" i="73"/>
  <c r="AH330" i="73"/>
  <c r="AL330" i="73"/>
  <c r="AP330" i="73"/>
  <c r="AT330" i="73"/>
  <c r="AX330" i="73"/>
  <c r="AE330" i="73"/>
  <c r="AI330" i="73"/>
  <c r="AM330" i="73"/>
  <c r="AQ330" i="73"/>
  <c r="AU330" i="73"/>
  <c r="AJ330" i="73"/>
  <c r="AR330" i="73"/>
  <c r="AK330" i="73"/>
  <c r="AS330" i="73"/>
  <c r="AF330" i="73"/>
  <c r="AN330" i="73"/>
  <c r="AV330" i="73"/>
  <c r="AW330" i="73"/>
  <c r="AG330" i="73"/>
  <c r="AO330" i="73"/>
  <c r="R330" i="73"/>
  <c r="S330" i="73"/>
  <c r="T330" i="73"/>
  <c r="U330" i="73"/>
  <c r="Q325" i="73"/>
  <c r="J325" i="73"/>
  <c r="N325" i="73"/>
  <c r="K325" i="73"/>
  <c r="L325" i="73"/>
  <c r="M325" i="73"/>
  <c r="I325" i="73"/>
  <c r="O325" i="73"/>
  <c r="X319" i="73"/>
  <c r="AB319" i="73"/>
  <c r="Y319" i="73"/>
  <c r="AC319" i="73"/>
  <c r="V319" i="73"/>
  <c r="W319" i="73"/>
  <c r="Z319" i="73"/>
  <c r="AA319" i="73"/>
  <c r="I317" i="73"/>
  <c r="M317" i="73"/>
  <c r="Q317" i="73"/>
  <c r="J317" i="73"/>
  <c r="N317" i="73"/>
  <c r="O317" i="73"/>
  <c r="K317" i="73"/>
  <c r="L317" i="73"/>
  <c r="X311" i="73"/>
  <c r="AB311" i="73"/>
  <c r="Y311" i="73"/>
  <c r="AC311" i="73"/>
  <c r="V311" i="73"/>
  <c r="W311" i="73"/>
  <c r="Z311" i="73"/>
  <c r="AA311" i="73"/>
  <c r="AD306" i="73"/>
  <c r="AH306" i="73"/>
  <c r="AL306" i="73"/>
  <c r="AP306" i="73"/>
  <c r="AT306" i="73"/>
  <c r="AX306" i="73"/>
  <c r="AE306" i="73"/>
  <c r="AI306" i="73"/>
  <c r="AM306" i="73"/>
  <c r="AQ306" i="73"/>
  <c r="AU306" i="73"/>
  <c r="AF306" i="73"/>
  <c r="AJ306" i="73"/>
  <c r="AN306" i="73"/>
  <c r="AR306" i="73"/>
  <c r="AV306" i="73"/>
  <c r="AO306" i="73"/>
  <c r="AS306" i="73"/>
  <c r="AG306" i="73"/>
  <c r="AW306" i="73"/>
  <c r="AK306" i="73"/>
  <c r="R306" i="73"/>
  <c r="S306" i="73"/>
  <c r="T306" i="73"/>
  <c r="U306" i="73"/>
  <c r="I301" i="73"/>
  <c r="M301" i="73"/>
  <c r="Q301" i="73"/>
  <c r="J301" i="73"/>
  <c r="N301" i="73"/>
  <c r="O301" i="73"/>
  <c r="K301" i="73"/>
  <c r="L301" i="73"/>
  <c r="AD298" i="73"/>
  <c r="AH298" i="73"/>
  <c r="AL298" i="73"/>
  <c r="AP298" i="73"/>
  <c r="AT298" i="73"/>
  <c r="AX298" i="73"/>
  <c r="AE298" i="73"/>
  <c r="AI298" i="73"/>
  <c r="AM298" i="73"/>
  <c r="AQ298" i="73"/>
  <c r="AU298" i="73"/>
  <c r="AF298" i="73"/>
  <c r="AJ298" i="73"/>
  <c r="AN298" i="73"/>
  <c r="AR298" i="73"/>
  <c r="AV298" i="73"/>
  <c r="AG298" i="73"/>
  <c r="AW298" i="73"/>
  <c r="AK298" i="73"/>
  <c r="AO298" i="73"/>
  <c r="AS298" i="73"/>
  <c r="R298" i="73"/>
  <c r="S298" i="73"/>
  <c r="T298" i="73"/>
  <c r="U298" i="73"/>
  <c r="I293" i="73"/>
  <c r="M293" i="73"/>
  <c r="Q293" i="73"/>
  <c r="J293" i="73"/>
  <c r="N293" i="73"/>
  <c r="O293" i="73"/>
  <c r="K293" i="73"/>
  <c r="L293" i="73"/>
  <c r="I289" i="73"/>
  <c r="M289" i="73"/>
  <c r="Q289" i="73"/>
  <c r="J289" i="73"/>
  <c r="N289" i="73"/>
  <c r="K289" i="73"/>
  <c r="L289" i="73"/>
  <c r="O289" i="73"/>
  <c r="I285" i="73"/>
  <c r="M285" i="73"/>
  <c r="Q285" i="73"/>
  <c r="J285" i="73"/>
  <c r="N285" i="73"/>
  <c r="O285" i="73"/>
  <c r="K285" i="73"/>
  <c r="L285" i="73"/>
  <c r="AD282" i="73"/>
  <c r="AH282" i="73"/>
  <c r="AL282" i="73"/>
  <c r="AP282" i="73"/>
  <c r="AT282" i="73"/>
  <c r="AX282" i="73"/>
  <c r="AE282" i="73"/>
  <c r="AI282" i="73"/>
  <c r="AM282" i="73"/>
  <c r="AQ282" i="73"/>
  <c r="AU282" i="73"/>
  <c r="AF282" i="73"/>
  <c r="AJ282" i="73"/>
  <c r="AN282" i="73"/>
  <c r="AR282" i="73"/>
  <c r="AV282" i="73"/>
  <c r="AG282" i="73"/>
  <c r="AW282" i="73"/>
  <c r="AK282" i="73"/>
  <c r="AO282" i="73"/>
  <c r="AS282" i="73"/>
  <c r="R282" i="73"/>
  <c r="S282" i="73"/>
  <c r="T282" i="73"/>
  <c r="U282" i="73"/>
  <c r="AD278" i="73"/>
  <c r="AH278" i="73"/>
  <c r="AL278" i="73"/>
  <c r="AP278" i="73"/>
  <c r="AT278" i="73"/>
  <c r="AX278" i="73"/>
  <c r="AE278" i="73"/>
  <c r="AI278" i="73"/>
  <c r="AM278" i="73"/>
  <c r="AQ278" i="73"/>
  <c r="AU278" i="73"/>
  <c r="AF278" i="73"/>
  <c r="AJ278" i="73"/>
  <c r="AN278" i="73"/>
  <c r="AR278" i="73"/>
  <c r="AV278" i="73"/>
  <c r="AK278" i="73"/>
  <c r="AO278" i="73"/>
  <c r="AS278" i="73"/>
  <c r="AG278" i="73"/>
  <c r="AW278" i="73"/>
  <c r="R278" i="73"/>
  <c r="S278" i="73"/>
  <c r="T278" i="73"/>
  <c r="U278" i="73"/>
  <c r="AD479" i="73"/>
  <c r="AH479" i="73"/>
  <c r="AL479" i="73"/>
  <c r="AP479" i="73"/>
  <c r="AT479" i="73"/>
  <c r="AX479" i="73"/>
  <c r="AE479" i="73"/>
  <c r="AI479" i="73"/>
  <c r="AM479" i="73"/>
  <c r="AQ479" i="73"/>
  <c r="AU479" i="73"/>
  <c r="AF479" i="73"/>
  <c r="AJ479" i="73"/>
  <c r="AN479" i="73"/>
  <c r="AR479" i="73"/>
  <c r="AV479" i="73"/>
  <c r="AG479" i="73"/>
  <c r="AK479" i="73"/>
  <c r="AO479" i="73"/>
  <c r="AS479" i="73"/>
  <c r="AW479" i="73"/>
  <c r="R479" i="73"/>
  <c r="H479" i="73"/>
  <c r="AD475" i="73"/>
  <c r="AH475" i="73"/>
  <c r="AL475" i="73"/>
  <c r="AP475" i="73"/>
  <c r="AT475" i="73"/>
  <c r="AX475" i="73"/>
  <c r="AE475" i="73"/>
  <c r="AI475" i="73"/>
  <c r="AM475" i="73"/>
  <c r="AQ475" i="73"/>
  <c r="AU475" i="73"/>
  <c r="AF475" i="73"/>
  <c r="AJ475" i="73"/>
  <c r="AN475" i="73"/>
  <c r="AR475" i="73"/>
  <c r="AV475" i="73"/>
  <c r="AG475" i="73"/>
  <c r="AK475" i="73"/>
  <c r="AO475" i="73"/>
  <c r="AS475" i="73"/>
  <c r="AW475" i="73"/>
  <c r="R475" i="73"/>
  <c r="H475" i="73"/>
  <c r="X472" i="73"/>
  <c r="AB472" i="73"/>
  <c r="W472" i="73"/>
  <c r="AC472" i="73"/>
  <c r="Y472" i="73"/>
  <c r="Z472" i="73"/>
  <c r="V472" i="73"/>
  <c r="AA472" i="73"/>
  <c r="Q470" i="73"/>
  <c r="I470" i="73"/>
  <c r="M470" i="73"/>
  <c r="J470" i="73"/>
  <c r="N470" i="73"/>
  <c r="K470" i="73"/>
  <c r="O470" i="73"/>
  <c r="AD467" i="73"/>
  <c r="AH467" i="73"/>
  <c r="AL467" i="73"/>
  <c r="AP467" i="73"/>
  <c r="AT467" i="73"/>
  <c r="AX467" i="73"/>
  <c r="AE467" i="73"/>
  <c r="AI467" i="73"/>
  <c r="AM467" i="73"/>
  <c r="AQ467" i="73"/>
  <c r="AU467" i="73"/>
  <c r="AF467" i="73"/>
  <c r="AJ467" i="73"/>
  <c r="AN467" i="73"/>
  <c r="AR467" i="73"/>
  <c r="AV467" i="73"/>
  <c r="AG467" i="73"/>
  <c r="AK467" i="73"/>
  <c r="AO467" i="73"/>
  <c r="AS467" i="73"/>
  <c r="AW467" i="73"/>
  <c r="R467" i="73"/>
  <c r="S467" i="73"/>
  <c r="T467" i="73"/>
  <c r="H467" i="73"/>
  <c r="U467" i="73"/>
  <c r="X464" i="73"/>
  <c r="AB464" i="73"/>
  <c r="W464" i="73"/>
  <c r="AC464" i="73"/>
  <c r="Y464" i="73"/>
  <c r="Z464" i="73"/>
  <c r="V464" i="73"/>
  <c r="AA464" i="73"/>
  <c r="X460" i="73"/>
  <c r="AB460" i="73"/>
  <c r="W460" i="73"/>
  <c r="AC460" i="73"/>
  <c r="Y460" i="73"/>
  <c r="Z460" i="73"/>
  <c r="V460" i="73"/>
  <c r="AA460" i="73"/>
  <c r="Q458" i="73"/>
  <c r="I458" i="73"/>
  <c r="M458" i="73"/>
  <c r="J458" i="73"/>
  <c r="N458" i="73"/>
  <c r="K458" i="73"/>
  <c r="O458" i="73"/>
  <c r="AD455" i="73"/>
  <c r="AH455" i="73"/>
  <c r="AL455" i="73"/>
  <c r="AP455" i="73"/>
  <c r="AT455" i="73"/>
  <c r="AX455" i="73"/>
  <c r="AE455" i="73"/>
  <c r="AI455" i="73"/>
  <c r="AM455" i="73"/>
  <c r="AQ455" i="73"/>
  <c r="AU455" i="73"/>
  <c r="AF455" i="73"/>
  <c r="AJ455" i="73"/>
  <c r="AN455" i="73"/>
  <c r="AR455" i="73"/>
  <c r="AV455" i="73"/>
  <c r="AG455" i="73"/>
  <c r="AK455" i="73"/>
  <c r="AO455" i="73"/>
  <c r="AS455" i="73"/>
  <c r="AW455" i="73"/>
  <c r="R455" i="73"/>
  <c r="S455" i="73"/>
  <c r="T455" i="73"/>
  <c r="H455" i="73"/>
  <c r="U455" i="73"/>
  <c r="X452" i="73"/>
  <c r="AB452" i="73"/>
  <c r="Y452" i="73"/>
  <c r="AC452" i="73"/>
  <c r="W452" i="73"/>
  <c r="Z452" i="73"/>
  <c r="AA452" i="73"/>
  <c r="V452" i="73"/>
  <c r="X448" i="73"/>
  <c r="AB448" i="73"/>
  <c r="Y448" i="73"/>
  <c r="AC448" i="73"/>
  <c r="W448" i="73"/>
  <c r="Z448" i="73"/>
  <c r="AA448" i="73"/>
  <c r="V448" i="73"/>
  <c r="Q446" i="73"/>
  <c r="I446" i="73"/>
  <c r="M446" i="73"/>
  <c r="J446" i="73"/>
  <c r="N446" i="73"/>
  <c r="K446" i="73"/>
  <c r="O446" i="73"/>
  <c r="Q442" i="73"/>
  <c r="I442" i="73"/>
  <c r="M442" i="73"/>
  <c r="J442" i="73"/>
  <c r="N442" i="73"/>
  <c r="K442" i="73"/>
  <c r="O442" i="73"/>
  <c r="X440" i="73"/>
  <c r="AB440" i="73"/>
  <c r="Y440" i="73"/>
  <c r="AC440" i="73"/>
  <c r="W440" i="73"/>
  <c r="Z440" i="73"/>
  <c r="AA440" i="73"/>
  <c r="V440" i="73"/>
  <c r="Q438" i="73"/>
  <c r="I438" i="73"/>
  <c r="M438" i="73"/>
  <c r="J438" i="73"/>
  <c r="N438" i="73"/>
  <c r="K438" i="73"/>
  <c r="O438" i="73"/>
  <c r="AD435" i="73"/>
  <c r="AH435" i="73"/>
  <c r="AL435" i="73"/>
  <c r="AP435" i="73"/>
  <c r="AT435" i="73"/>
  <c r="AX435" i="73"/>
  <c r="AE435" i="73"/>
  <c r="AI435" i="73"/>
  <c r="AM435" i="73"/>
  <c r="AQ435" i="73"/>
  <c r="AU435" i="73"/>
  <c r="AK435" i="73"/>
  <c r="AS435" i="73"/>
  <c r="AG435" i="73"/>
  <c r="AO435" i="73"/>
  <c r="AW435" i="73"/>
  <c r="AN435" i="73"/>
  <c r="AR435" i="73"/>
  <c r="AF435" i="73"/>
  <c r="AV435" i="73"/>
  <c r="AJ435" i="73"/>
  <c r="R435" i="73"/>
  <c r="S435" i="73"/>
  <c r="T435" i="73"/>
  <c r="H435" i="73"/>
  <c r="U435" i="73"/>
  <c r="X432" i="73"/>
  <c r="AB432" i="73"/>
  <c r="Y432" i="73"/>
  <c r="AC432" i="73"/>
  <c r="W432" i="73"/>
  <c r="Z432" i="73"/>
  <c r="AA432" i="73"/>
  <c r="V432" i="73"/>
  <c r="Q430" i="73"/>
  <c r="I430" i="73"/>
  <c r="M430" i="73"/>
  <c r="J430" i="73"/>
  <c r="N430" i="73"/>
  <c r="K430" i="73"/>
  <c r="O430" i="73"/>
  <c r="Q426" i="73"/>
  <c r="I426" i="73"/>
  <c r="M426" i="73"/>
  <c r="J426" i="73"/>
  <c r="N426" i="73"/>
  <c r="K426" i="73"/>
  <c r="O426" i="73"/>
  <c r="X424" i="73"/>
  <c r="AB424" i="73"/>
  <c r="Y424" i="73"/>
  <c r="AC424" i="73"/>
  <c r="W424" i="73"/>
  <c r="Z424" i="73"/>
  <c r="AA424" i="73"/>
  <c r="V424" i="73"/>
  <c r="Q422" i="73"/>
  <c r="I422" i="73"/>
  <c r="M422" i="73"/>
  <c r="J422" i="73"/>
  <c r="N422" i="73"/>
  <c r="K422" i="73"/>
  <c r="O422" i="73"/>
  <c r="AD419" i="73"/>
  <c r="AH419" i="73"/>
  <c r="AL419" i="73"/>
  <c r="AP419" i="73"/>
  <c r="AT419" i="73"/>
  <c r="AX419" i="73"/>
  <c r="AE419" i="73"/>
  <c r="AI419" i="73"/>
  <c r="AM419" i="73"/>
  <c r="AQ419" i="73"/>
  <c r="AU419" i="73"/>
  <c r="AF419" i="73"/>
  <c r="AJ419" i="73"/>
  <c r="AN419" i="73"/>
  <c r="AR419" i="73"/>
  <c r="AV419" i="73"/>
  <c r="AK419" i="73"/>
  <c r="AO419" i="73"/>
  <c r="AS419" i="73"/>
  <c r="AG419" i="73"/>
  <c r="AW419" i="73"/>
  <c r="R419" i="73"/>
  <c r="S419" i="73"/>
  <c r="T419" i="73"/>
  <c r="H419" i="73"/>
  <c r="U419" i="73"/>
  <c r="X416" i="73"/>
  <c r="AB416" i="73"/>
  <c r="Y416" i="73"/>
  <c r="AC416" i="73"/>
  <c r="W416" i="73"/>
  <c r="Z416" i="73"/>
  <c r="AA416" i="73"/>
  <c r="V416" i="73"/>
  <c r="Q414" i="73"/>
  <c r="I414" i="73"/>
  <c r="M414" i="73"/>
  <c r="J414" i="73"/>
  <c r="N414" i="73"/>
  <c r="K414" i="73"/>
  <c r="O414" i="73"/>
  <c r="AD411" i="73"/>
  <c r="AH411" i="73"/>
  <c r="AL411" i="73"/>
  <c r="AP411" i="73"/>
  <c r="AT411" i="73"/>
  <c r="AX411" i="73"/>
  <c r="AE411" i="73"/>
  <c r="AI411" i="73"/>
  <c r="AM411" i="73"/>
  <c r="AQ411" i="73"/>
  <c r="AU411" i="73"/>
  <c r="AF411" i="73"/>
  <c r="AJ411" i="73"/>
  <c r="AN411" i="73"/>
  <c r="AR411" i="73"/>
  <c r="AV411" i="73"/>
  <c r="AS411" i="73"/>
  <c r="AG411" i="73"/>
  <c r="AW411" i="73"/>
  <c r="AK411" i="73"/>
  <c r="AO411" i="73"/>
  <c r="R411" i="73"/>
  <c r="S411" i="73"/>
  <c r="T411" i="73"/>
  <c r="H411" i="73"/>
  <c r="U411" i="73"/>
  <c r="X408" i="73"/>
  <c r="AB408" i="73"/>
  <c r="Y408" i="73"/>
  <c r="AC408" i="73"/>
  <c r="W408" i="73"/>
  <c r="Z408" i="73"/>
  <c r="AA408" i="73"/>
  <c r="V408" i="73"/>
  <c r="Q406" i="73"/>
  <c r="I406" i="73"/>
  <c r="M406" i="73"/>
  <c r="J406" i="73"/>
  <c r="N406" i="73"/>
  <c r="K406" i="73"/>
  <c r="O406" i="73"/>
  <c r="AD403" i="73"/>
  <c r="AH403" i="73"/>
  <c r="AL403" i="73"/>
  <c r="AP403" i="73"/>
  <c r="AT403" i="73"/>
  <c r="AX403" i="73"/>
  <c r="AE403" i="73"/>
  <c r="AI403" i="73"/>
  <c r="AM403" i="73"/>
  <c r="AQ403" i="73"/>
  <c r="AU403" i="73"/>
  <c r="AF403" i="73"/>
  <c r="AJ403" i="73"/>
  <c r="AN403" i="73"/>
  <c r="AR403" i="73"/>
  <c r="AV403" i="73"/>
  <c r="AK403" i="73"/>
  <c r="AO403" i="73"/>
  <c r="AS403" i="73"/>
  <c r="AG403" i="73"/>
  <c r="AW403" i="73"/>
  <c r="R403" i="73"/>
  <c r="S403" i="73"/>
  <c r="T403" i="73"/>
  <c r="H403" i="73"/>
  <c r="U403" i="73"/>
  <c r="X400" i="73"/>
  <c r="AB400" i="73"/>
  <c r="Y400" i="73"/>
  <c r="AC400" i="73"/>
  <c r="V400" i="73"/>
  <c r="Z400" i="73"/>
  <c r="AA400" i="73"/>
  <c r="W400" i="73"/>
  <c r="Q398" i="73"/>
  <c r="I398" i="73"/>
  <c r="M398" i="73"/>
  <c r="J398" i="73"/>
  <c r="N398" i="73"/>
  <c r="K398" i="73"/>
  <c r="O398" i="73"/>
  <c r="AD395" i="73"/>
  <c r="AH395" i="73"/>
  <c r="AL395" i="73"/>
  <c r="AP395" i="73"/>
  <c r="AT395" i="73"/>
  <c r="AX395" i="73"/>
  <c r="AE395" i="73"/>
  <c r="AI395" i="73"/>
  <c r="AM395" i="73"/>
  <c r="AQ395" i="73"/>
  <c r="AU395" i="73"/>
  <c r="AF395" i="73"/>
  <c r="AJ395" i="73"/>
  <c r="AN395" i="73"/>
  <c r="AR395" i="73"/>
  <c r="AV395" i="73"/>
  <c r="AS395" i="73"/>
  <c r="AG395" i="73"/>
  <c r="AW395" i="73"/>
  <c r="AK395" i="73"/>
  <c r="AO395" i="73"/>
  <c r="R395" i="73"/>
  <c r="S395" i="73"/>
  <c r="T395" i="73"/>
  <c r="H395" i="73"/>
  <c r="U395" i="73"/>
  <c r="X392" i="73"/>
  <c r="AB392" i="73"/>
  <c r="Y392" i="73"/>
  <c r="AC392" i="73"/>
  <c r="V392" i="73"/>
  <c r="Z392" i="73"/>
  <c r="AA392" i="73"/>
  <c r="W392" i="73"/>
  <c r="K390" i="73"/>
  <c r="O390" i="73"/>
  <c r="Q390" i="73"/>
  <c r="J390" i="73"/>
  <c r="L390" i="73"/>
  <c r="M390" i="73"/>
  <c r="AD387" i="73"/>
  <c r="AH387" i="73"/>
  <c r="AL387" i="73"/>
  <c r="AP387" i="73"/>
  <c r="AT387" i="73"/>
  <c r="AX387" i="73"/>
  <c r="AE387" i="73"/>
  <c r="AI387" i="73"/>
  <c r="AM387" i="73"/>
  <c r="AQ387" i="73"/>
  <c r="AU387" i="73"/>
  <c r="AF387" i="73"/>
  <c r="AJ387" i="73"/>
  <c r="AN387" i="73"/>
  <c r="AR387" i="73"/>
  <c r="AV387" i="73"/>
  <c r="AK387" i="73"/>
  <c r="AO387" i="73"/>
  <c r="AS387" i="73"/>
  <c r="AG387" i="73"/>
  <c r="AW387" i="73"/>
  <c r="R387" i="73"/>
  <c r="S387" i="73"/>
  <c r="T387" i="73"/>
  <c r="H387" i="73"/>
  <c r="U387" i="73"/>
  <c r="X384" i="73"/>
  <c r="AB384" i="73"/>
  <c r="Y384" i="73"/>
  <c r="AC384" i="73"/>
  <c r="V384" i="73"/>
  <c r="Z384" i="73"/>
  <c r="AA384" i="73"/>
  <c r="W384" i="73"/>
  <c r="K382" i="73"/>
  <c r="O382" i="73"/>
  <c r="Q382" i="73"/>
  <c r="M382" i="73"/>
  <c r="I382" i="73"/>
  <c r="N382" i="73"/>
  <c r="J382" i="73"/>
  <c r="AD379" i="73"/>
  <c r="AH379" i="73"/>
  <c r="AL379" i="73"/>
  <c r="AP379" i="73"/>
  <c r="AT379" i="73"/>
  <c r="AX379" i="73"/>
  <c r="AE379" i="73"/>
  <c r="AI379" i="73"/>
  <c r="AM379" i="73"/>
  <c r="AQ379" i="73"/>
  <c r="AU379" i="73"/>
  <c r="AF379" i="73"/>
  <c r="AJ379" i="73"/>
  <c r="AN379" i="73"/>
  <c r="AR379" i="73"/>
  <c r="AV379" i="73"/>
  <c r="AS379" i="73"/>
  <c r="AG379" i="73"/>
  <c r="AW379" i="73"/>
  <c r="AK379" i="73"/>
  <c r="AO379" i="73"/>
  <c r="R379" i="73"/>
  <c r="S379" i="73"/>
  <c r="T379" i="73"/>
  <c r="H379" i="73"/>
  <c r="U379" i="73"/>
  <c r="X376" i="73"/>
  <c r="AB376" i="73"/>
  <c r="Y376" i="73"/>
  <c r="AC376" i="73"/>
  <c r="V376" i="73"/>
  <c r="Z376" i="73"/>
  <c r="AA376" i="73"/>
  <c r="W376" i="73"/>
  <c r="K374" i="73"/>
  <c r="O374" i="73"/>
  <c r="Q374" i="73"/>
  <c r="J374" i="73"/>
  <c r="L374" i="73"/>
  <c r="M374" i="73"/>
  <c r="AD371" i="73"/>
  <c r="AH371" i="73"/>
  <c r="AL371" i="73"/>
  <c r="AP371" i="73"/>
  <c r="AT371" i="73"/>
  <c r="AX371" i="73"/>
  <c r="AE371" i="73"/>
  <c r="AI371" i="73"/>
  <c r="AM371" i="73"/>
  <c r="AQ371" i="73"/>
  <c r="AU371" i="73"/>
  <c r="AF371" i="73"/>
  <c r="AJ371" i="73"/>
  <c r="AN371" i="73"/>
  <c r="AR371" i="73"/>
  <c r="AV371" i="73"/>
  <c r="AK371" i="73"/>
  <c r="AO371" i="73"/>
  <c r="AS371" i="73"/>
  <c r="AW371" i="73"/>
  <c r="AG371" i="73"/>
  <c r="R371" i="73"/>
  <c r="S371" i="73"/>
  <c r="T371" i="73"/>
  <c r="H371" i="73"/>
  <c r="U371" i="73"/>
  <c r="X368" i="73"/>
  <c r="AB368" i="73"/>
  <c r="Y368" i="73"/>
  <c r="AC368" i="73"/>
  <c r="V368" i="73"/>
  <c r="Z368" i="73"/>
  <c r="AA368" i="73"/>
  <c r="W368" i="73"/>
  <c r="K366" i="73"/>
  <c r="O366" i="73"/>
  <c r="Q366" i="73"/>
  <c r="M366" i="73"/>
  <c r="I366" i="73"/>
  <c r="N366" i="73"/>
  <c r="J366" i="73"/>
  <c r="AG363" i="73"/>
  <c r="AK363" i="73"/>
  <c r="AO363" i="73"/>
  <c r="AS363" i="73"/>
  <c r="AW363" i="73"/>
  <c r="AD363" i="73"/>
  <c r="AH363" i="73"/>
  <c r="AL363" i="73"/>
  <c r="AP363" i="73"/>
  <c r="AT363" i="73"/>
  <c r="AX363" i="73"/>
  <c r="AE363" i="73"/>
  <c r="AM363" i="73"/>
  <c r="AU363" i="73"/>
  <c r="AF363" i="73"/>
  <c r="AN363" i="73"/>
  <c r="AV363" i="73"/>
  <c r="AI363" i="73"/>
  <c r="AQ363" i="73"/>
  <c r="AJ363" i="73"/>
  <c r="AR363" i="73"/>
  <c r="R363" i="73"/>
  <c r="S363" i="73"/>
  <c r="T363" i="73"/>
  <c r="H363" i="73"/>
  <c r="U363" i="73"/>
  <c r="X360" i="73"/>
  <c r="AB360" i="73"/>
  <c r="Y360" i="73"/>
  <c r="AC360" i="73"/>
  <c r="V360" i="73"/>
  <c r="Z360" i="73"/>
  <c r="AA360" i="73"/>
  <c r="W360" i="73"/>
  <c r="K358" i="73"/>
  <c r="O358" i="73"/>
  <c r="Q358" i="73"/>
  <c r="J358" i="73"/>
  <c r="L358" i="73"/>
  <c r="M358" i="73"/>
  <c r="AG355" i="73"/>
  <c r="AK355" i="73"/>
  <c r="AO355" i="73"/>
  <c r="AS355" i="73"/>
  <c r="AW355" i="73"/>
  <c r="AD355" i="73"/>
  <c r="AH355" i="73"/>
  <c r="AL355" i="73"/>
  <c r="AP355" i="73"/>
  <c r="AT355" i="73"/>
  <c r="AX355" i="73"/>
  <c r="AE355" i="73"/>
  <c r="AM355" i="73"/>
  <c r="AU355" i="73"/>
  <c r="AF355" i="73"/>
  <c r="AN355" i="73"/>
  <c r="AV355" i="73"/>
  <c r="AI355" i="73"/>
  <c r="AQ355" i="73"/>
  <c r="AJ355" i="73"/>
  <c r="AR355" i="73"/>
  <c r="R355" i="73"/>
  <c r="S355" i="73"/>
  <c r="T355" i="73"/>
  <c r="H355" i="73"/>
  <c r="U355" i="73"/>
  <c r="W352" i="73"/>
  <c r="AA352" i="73"/>
  <c r="X352" i="73"/>
  <c r="AB352" i="73"/>
  <c r="Y352" i="73"/>
  <c r="AC352" i="73"/>
  <c r="V352" i="73"/>
  <c r="Z352" i="73"/>
  <c r="W348" i="73"/>
  <c r="AA348" i="73"/>
  <c r="X348" i="73"/>
  <c r="AB348" i="73"/>
  <c r="Y348" i="73"/>
  <c r="AC348" i="73"/>
  <c r="V348" i="73"/>
  <c r="Z348" i="73"/>
  <c r="X344" i="73"/>
  <c r="AB344" i="73"/>
  <c r="Y344" i="73"/>
  <c r="AC344" i="73"/>
  <c r="V344" i="73"/>
  <c r="W344" i="73"/>
  <c r="Z344" i="73"/>
  <c r="AA344" i="73"/>
  <c r="K342" i="73"/>
  <c r="O342" i="73"/>
  <c r="Q342" i="73"/>
  <c r="I342" i="73"/>
  <c r="N342" i="73"/>
  <c r="J342" i="73"/>
  <c r="L342" i="73"/>
  <c r="M342" i="73"/>
  <c r="K338" i="73"/>
  <c r="O338" i="73"/>
  <c r="Q338" i="73"/>
  <c r="J338" i="73"/>
  <c r="L338" i="73"/>
  <c r="M338" i="73"/>
  <c r="I338" i="73"/>
  <c r="N338" i="73"/>
  <c r="AG335" i="73"/>
  <c r="AK335" i="73"/>
  <c r="AO335" i="73"/>
  <c r="AS335" i="73"/>
  <c r="AW335" i="73"/>
  <c r="AD335" i="73"/>
  <c r="AH335" i="73"/>
  <c r="AL335" i="73"/>
  <c r="AP335" i="73"/>
  <c r="AT335" i="73"/>
  <c r="AX335" i="73"/>
  <c r="AI335" i="73"/>
  <c r="AQ335" i="73"/>
  <c r="AJ335" i="73"/>
  <c r="AR335" i="73"/>
  <c r="AE335" i="73"/>
  <c r="AM335" i="73"/>
  <c r="AU335" i="73"/>
  <c r="AN335" i="73"/>
  <c r="AV335" i="73"/>
  <c r="AF335" i="73"/>
  <c r="R335" i="73"/>
  <c r="S335" i="73"/>
  <c r="T335" i="73"/>
  <c r="H335" i="73"/>
  <c r="U335" i="73"/>
  <c r="X332" i="73"/>
  <c r="AB332" i="73"/>
  <c r="Y332" i="73"/>
  <c r="AC332" i="73"/>
  <c r="V332" i="73"/>
  <c r="W332" i="73"/>
  <c r="Z332" i="73"/>
  <c r="AA332" i="73"/>
  <c r="X328" i="73"/>
  <c r="AB328" i="73"/>
  <c r="Y328" i="73"/>
  <c r="AC328" i="73"/>
  <c r="V328" i="73"/>
  <c r="W328" i="73"/>
  <c r="Z328" i="73"/>
  <c r="AA328" i="73"/>
  <c r="K326" i="73"/>
  <c r="O326" i="73"/>
  <c r="Q326" i="73"/>
  <c r="I326" i="73"/>
  <c r="N326" i="73"/>
  <c r="J326" i="73"/>
  <c r="L326" i="73"/>
  <c r="M326" i="73"/>
  <c r="AG323" i="73"/>
  <c r="AK323" i="73"/>
  <c r="AO323" i="73"/>
  <c r="AS323" i="73"/>
  <c r="AW323" i="73"/>
  <c r="AD323" i="73"/>
  <c r="AH323" i="73"/>
  <c r="AL323" i="73"/>
  <c r="AP323" i="73"/>
  <c r="AT323" i="73"/>
  <c r="AX323" i="73"/>
  <c r="AE323" i="73"/>
  <c r="AM323" i="73"/>
  <c r="AU323" i="73"/>
  <c r="AF323" i="73"/>
  <c r="AN323" i="73"/>
  <c r="AV323" i="73"/>
  <c r="AI323" i="73"/>
  <c r="AQ323" i="73"/>
  <c r="AJ323" i="73"/>
  <c r="AR323" i="73"/>
  <c r="R323" i="73"/>
  <c r="S323" i="73"/>
  <c r="T323" i="73"/>
  <c r="H323" i="73"/>
  <c r="U323" i="73"/>
  <c r="X320" i="73"/>
  <c r="AB320" i="73"/>
  <c r="Y320" i="73"/>
  <c r="AC320" i="73"/>
  <c r="V320" i="73"/>
  <c r="W320" i="73"/>
  <c r="Z320" i="73"/>
  <c r="AA320" i="73"/>
  <c r="AG319" i="73"/>
  <c r="AK319" i="73"/>
  <c r="AO319" i="73"/>
  <c r="AS319" i="73"/>
  <c r="AW319" i="73"/>
  <c r="AD319" i="73"/>
  <c r="AH319" i="73"/>
  <c r="AL319" i="73"/>
  <c r="AP319" i="73"/>
  <c r="AT319" i="73"/>
  <c r="AX319" i="73"/>
  <c r="AE319" i="73"/>
  <c r="AI319" i="73"/>
  <c r="AM319" i="73"/>
  <c r="AQ319" i="73"/>
  <c r="AU319" i="73"/>
  <c r="AN319" i="73"/>
  <c r="AR319" i="73"/>
  <c r="AF319" i="73"/>
  <c r="AV319" i="73"/>
  <c r="AJ319" i="73"/>
  <c r="R319" i="73"/>
  <c r="S319" i="73"/>
  <c r="T319" i="73"/>
  <c r="H319" i="73"/>
  <c r="U319" i="73"/>
  <c r="X316" i="73"/>
  <c r="AB316" i="73"/>
  <c r="Y316" i="73"/>
  <c r="AC316" i="73"/>
  <c r="V316" i="73"/>
  <c r="W316" i="73"/>
  <c r="Z316" i="73"/>
  <c r="AA316" i="73"/>
  <c r="J314" i="73"/>
  <c r="N314" i="73"/>
  <c r="K314" i="73"/>
  <c r="O314" i="73"/>
  <c r="Q314" i="73"/>
  <c r="L314" i="73"/>
  <c r="M314" i="73"/>
  <c r="I314" i="73"/>
  <c r="AG311" i="73"/>
  <c r="AK311" i="73"/>
  <c r="AO311" i="73"/>
  <c r="AS311" i="73"/>
  <c r="AW311" i="73"/>
  <c r="AD311" i="73"/>
  <c r="AH311" i="73"/>
  <c r="AL311" i="73"/>
  <c r="AP311" i="73"/>
  <c r="AT311" i="73"/>
  <c r="AX311" i="73"/>
  <c r="AE311" i="73"/>
  <c r="AI311" i="73"/>
  <c r="AM311" i="73"/>
  <c r="AQ311" i="73"/>
  <c r="AU311" i="73"/>
  <c r="AF311" i="73"/>
  <c r="AV311" i="73"/>
  <c r="AJ311" i="73"/>
  <c r="AN311" i="73"/>
  <c r="AR311" i="73"/>
  <c r="R311" i="73"/>
  <c r="S311" i="73"/>
  <c r="T311" i="73"/>
  <c r="H311" i="73"/>
  <c r="U311" i="73"/>
  <c r="X308" i="73"/>
  <c r="AB308" i="73"/>
  <c r="Y308" i="73"/>
  <c r="AC308" i="73"/>
  <c r="V308" i="73"/>
  <c r="W308" i="73"/>
  <c r="Z308" i="73"/>
  <c r="AA308" i="73"/>
  <c r="J306" i="73"/>
  <c r="N306" i="73"/>
  <c r="K306" i="73"/>
  <c r="O306" i="73"/>
  <c r="Q306" i="73"/>
  <c r="L306" i="73"/>
  <c r="M306" i="73"/>
  <c r="I306" i="73"/>
  <c r="AG303" i="73"/>
  <c r="AK303" i="73"/>
  <c r="AO303" i="73"/>
  <c r="AS303" i="73"/>
  <c r="AW303" i="73"/>
  <c r="AD303" i="73"/>
  <c r="AH303" i="73"/>
  <c r="AL303" i="73"/>
  <c r="AP303" i="73"/>
  <c r="AT303" i="73"/>
  <c r="AX303" i="73"/>
  <c r="AE303" i="73"/>
  <c r="AI303" i="73"/>
  <c r="AM303" i="73"/>
  <c r="AQ303" i="73"/>
  <c r="AU303" i="73"/>
  <c r="AN303" i="73"/>
  <c r="AR303" i="73"/>
  <c r="AF303" i="73"/>
  <c r="AV303" i="73"/>
  <c r="AJ303" i="73"/>
  <c r="R303" i="73"/>
  <c r="S303" i="73"/>
  <c r="T303" i="73"/>
  <c r="H303" i="73"/>
  <c r="U303" i="73"/>
  <c r="X300" i="73"/>
  <c r="AB300" i="73"/>
  <c r="Y300" i="73"/>
  <c r="AC300" i="73"/>
  <c r="V300" i="73"/>
  <c r="W300" i="73"/>
  <c r="Z300" i="73"/>
  <c r="AA300" i="73"/>
  <c r="J298" i="73"/>
  <c r="N298" i="73"/>
  <c r="K298" i="73"/>
  <c r="O298" i="73"/>
  <c r="Q298" i="73"/>
  <c r="L298" i="73"/>
  <c r="M298" i="73"/>
  <c r="I298" i="73"/>
  <c r="AG295" i="73"/>
  <c r="AK295" i="73"/>
  <c r="AO295" i="73"/>
  <c r="AS295" i="73"/>
  <c r="AW295" i="73"/>
  <c r="AD295" i="73"/>
  <c r="AH295" i="73"/>
  <c r="AL295" i="73"/>
  <c r="AP295" i="73"/>
  <c r="AT295" i="73"/>
  <c r="AX295" i="73"/>
  <c r="AE295" i="73"/>
  <c r="AI295" i="73"/>
  <c r="AM295" i="73"/>
  <c r="AQ295" i="73"/>
  <c r="AU295" i="73"/>
  <c r="AF295" i="73"/>
  <c r="AV295" i="73"/>
  <c r="AJ295" i="73"/>
  <c r="AN295" i="73"/>
  <c r="AR295" i="73"/>
  <c r="R295" i="73"/>
  <c r="S295" i="73"/>
  <c r="T295" i="73"/>
  <c r="H295" i="73"/>
  <c r="U295" i="73"/>
  <c r="J294" i="73"/>
  <c r="N294" i="73"/>
  <c r="K294" i="73"/>
  <c r="O294" i="73"/>
  <c r="Q294" i="73"/>
  <c r="I294" i="73"/>
  <c r="L294" i="73"/>
  <c r="M294" i="73"/>
  <c r="AG291" i="73"/>
  <c r="AK291" i="73"/>
  <c r="AO291" i="73"/>
  <c r="AS291" i="73"/>
  <c r="AW291" i="73"/>
  <c r="AD291" i="73"/>
  <c r="AH291" i="73"/>
  <c r="AL291" i="73"/>
  <c r="AP291" i="73"/>
  <c r="AT291" i="73"/>
  <c r="AX291" i="73"/>
  <c r="AE291" i="73"/>
  <c r="AI291" i="73"/>
  <c r="AM291" i="73"/>
  <c r="AQ291" i="73"/>
  <c r="AU291" i="73"/>
  <c r="AJ291" i="73"/>
  <c r="AN291" i="73"/>
  <c r="AR291" i="73"/>
  <c r="AF291" i="73"/>
  <c r="AV291" i="73"/>
  <c r="R291" i="73"/>
  <c r="S291" i="73"/>
  <c r="T291" i="73"/>
  <c r="H291" i="73"/>
  <c r="U291" i="73"/>
  <c r="X288" i="73"/>
  <c r="AB288" i="73"/>
  <c r="Y288" i="73"/>
  <c r="AC288" i="73"/>
  <c r="V288" i="73"/>
  <c r="W288" i="73"/>
  <c r="Z288" i="73"/>
  <c r="AA288" i="73"/>
  <c r="J286" i="73"/>
  <c r="N286" i="73"/>
  <c r="K286" i="73"/>
  <c r="O286" i="73"/>
  <c r="Q286" i="73"/>
  <c r="I286" i="73"/>
  <c r="L286" i="73"/>
  <c r="M286" i="73"/>
  <c r="AG283" i="73"/>
  <c r="AK283" i="73"/>
  <c r="AO283" i="73"/>
  <c r="AS283" i="73"/>
  <c r="AW283" i="73"/>
  <c r="AD283" i="73"/>
  <c r="AH283" i="73"/>
  <c r="AL283" i="73"/>
  <c r="AP283" i="73"/>
  <c r="AT283" i="73"/>
  <c r="AX283" i="73"/>
  <c r="AE283" i="73"/>
  <c r="AI283" i="73"/>
  <c r="AM283" i="73"/>
  <c r="AQ283" i="73"/>
  <c r="AU283" i="73"/>
  <c r="AR283" i="73"/>
  <c r="AF283" i="73"/>
  <c r="AV283" i="73"/>
  <c r="AJ283" i="73"/>
  <c r="AN283" i="73"/>
  <c r="R283" i="73"/>
  <c r="S283" i="73"/>
  <c r="T283" i="73"/>
  <c r="H283" i="73"/>
  <c r="U283" i="73"/>
  <c r="X280" i="73"/>
  <c r="AB280" i="73"/>
  <c r="Y280" i="73"/>
  <c r="AC280" i="73"/>
  <c r="V280" i="73"/>
  <c r="W280" i="73"/>
  <c r="Z280" i="73"/>
  <c r="AA280" i="73"/>
  <c r="J278" i="73"/>
  <c r="N278" i="73"/>
  <c r="K278" i="73"/>
  <c r="O278" i="73"/>
  <c r="Q278" i="73"/>
  <c r="I278" i="73"/>
  <c r="L278" i="73"/>
  <c r="M278" i="73"/>
  <c r="AG275" i="73"/>
  <c r="AK275" i="73"/>
  <c r="AO275" i="73"/>
  <c r="AS275" i="73"/>
  <c r="AW275" i="73"/>
  <c r="AD275" i="73"/>
  <c r="AH275" i="73"/>
  <c r="AL275" i="73"/>
  <c r="AP275" i="73"/>
  <c r="AT275" i="73"/>
  <c r="AX275" i="73"/>
  <c r="AE275" i="73"/>
  <c r="AI275" i="73"/>
  <c r="AM275" i="73"/>
  <c r="AQ275" i="73"/>
  <c r="AU275" i="73"/>
  <c r="AJ275" i="73"/>
  <c r="AN275" i="73"/>
  <c r="AR275" i="73"/>
  <c r="AF275" i="73"/>
  <c r="AV275" i="73"/>
  <c r="R275" i="73"/>
  <c r="S275" i="73"/>
  <c r="T275" i="73"/>
  <c r="H275" i="73"/>
  <c r="U275" i="73"/>
  <c r="J274" i="73"/>
  <c r="N274" i="73"/>
  <c r="K274" i="73"/>
  <c r="O274" i="73"/>
  <c r="Q274" i="73"/>
  <c r="L274" i="73"/>
  <c r="M274" i="73"/>
  <c r="I274" i="73"/>
  <c r="AU9" i="73"/>
  <c r="AQ9" i="73"/>
  <c r="AM9" i="73"/>
  <c r="AI9" i="73"/>
  <c r="AE9" i="73"/>
  <c r="N9" i="73"/>
  <c r="Q11" i="73"/>
  <c r="K11" i="73"/>
  <c r="O11" i="73"/>
  <c r="L11" i="73"/>
  <c r="I11" i="73"/>
  <c r="M11" i="73"/>
  <c r="AF481" i="73"/>
  <c r="AJ481" i="73"/>
  <c r="AN481" i="73"/>
  <c r="AR481" i="73"/>
  <c r="AV481" i="73"/>
  <c r="AG481" i="73"/>
  <c r="AK481" i="73"/>
  <c r="AO481" i="73"/>
  <c r="AS481" i="73"/>
  <c r="AW481" i="73"/>
  <c r="AD481" i="73"/>
  <c r="AH481" i="73"/>
  <c r="AL481" i="73"/>
  <c r="AP481" i="73"/>
  <c r="AT481" i="73"/>
  <c r="AX481" i="73"/>
  <c r="AE481" i="73"/>
  <c r="AI481" i="73"/>
  <c r="AM481" i="73"/>
  <c r="AQ481" i="73"/>
  <c r="AU481" i="73"/>
  <c r="R481" i="73"/>
  <c r="Q480" i="73"/>
  <c r="K480" i="73"/>
  <c r="O480" i="73"/>
  <c r="L480" i="73"/>
  <c r="I480" i="73"/>
  <c r="M480" i="73"/>
  <c r="X478" i="73"/>
  <c r="AB478" i="73"/>
  <c r="W478" i="73"/>
  <c r="AC478" i="73"/>
  <c r="Y478" i="73"/>
  <c r="Z478" i="73"/>
  <c r="V478" i="73"/>
  <c r="AA478" i="73"/>
  <c r="AF477" i="73"/>
  <c r="AJ477" i="73"/>
  <c r="AN477" i="73"/>
  <c r="AR477" i="73"/>
  <c r="AV477" i="73"/>
  <c r="AG477" i="73"/>
  <c r="AK477" i="73"/>
  <c r="AO477" i="73"/>
  <c r="AS477" i="73"/>
  <c r="AW477" i="73"/>
  <c r="AD477" i="73"/>
  <c r="AH477" i="73"/>
  <c r="AL477" i="73"/>
  <c r="AP477" i="73"/>
  <c r="AT477" i="73"/>
  <c r="AX477" i="73"/>
  <c r="AE477" i="73"/>
  <c r="AI477" i="73"/>
  <c r="AM477" i="73"/>
  <c r="AQ477" i="73"/>
  <c r="AU477" i="73"/>
  <c r="R477" i="73"/>
  <c r="Q476" i="73"/>
  <c r="K476" i="73"/>
  <c r="O476" i="73"/>
  <c r="L476" i="73"/>
  <c r="I476" i="73"/>
  <c r="M476" i="73"/>
  <c r="X474" i="73"/>
  <c r="AB474" i="73"/>
  <c r="W474" i="73"/>
  <c r="AC474" i="73"/>
  <c r="Y474" i="73"/>
  <c r="Z474" i="73"/>
  <c r="V474" i="73"/>
  <c r="AA474" i="73"/>
  <c r="AF473" i="73"/>
  <c r="AJ473" i="73"/>
  <c r="AN473" i="73"/>
  <c r="AR473" i="73"/>
  <c r="AV473" i="73"/>
  <c r="AG473" i="73"/>
  <c r="AK473" i="73"/>
  <c r="AO473" i="73"/>
  <c r="AS473" i="73"/>
  <c r="AW473" i="73"/>
  <c r="AD473" i="73"/>
  <c r="AH473" i="73"/>
  <c r="AL473" i="73"/>
  <c r="AP473" i="73"/>
  <c r="AT473" i="73"/>
  <c r="AX473" i="73"/>
  <c r="AE473" i="73"/>
  <c r="AI473" i="73"/>
  <c r="AM473" i="73"/>
  <c r="AQ473" i="73"/>
  <c r="AU473" i="73"/>
  <c r="R473" i="73"/>
  <c r="Q472" i="73"/>
  <c r="K472" i="73"/>
  <c r="O472" i="73"/>
  <c r="L472" i="73"/>
  <c r="I472" i="73"/>
  <c r="M472" i="73"/>
  <c r="X470" i="73"/>
  <c r="AB470" i="73"/>
  <c r="W470" i="73"/>
  <c r="AC470" i="73"/>
  <c r="Y470" i="73"/>
  <c r="Z470" i="73"/>
  <c r="V470" i="73"/>
  <c r="AA470" i="73"/>
  <c r="AF469" i="73"/>
  <c r="AJ469" i="73"/>
  <c r="AN469" i="73"/>
  <c r="AR469" i="73"/>
  <c r="AV469" i="73"/>
  <c r="AG469" i="73"/>
  <c r="AK469" i="73"/>
  <c r="AO469" i="73"/>
  <c r="AS469" i="73"/>
  <c r="AW469" i="73"/>
  <c r="AD469" i="73"/>
  <c r="AH469" i="73"/>
  <c r="AL469" i="73"/>
  <c r="AP469" i="73"/>
  <c r="AT469" i="73"/>
  <c r="AX469" i="73"/>
  <c r="AE469" i="73"/>
  <c r="AI469" i="73"/>
  <c r="AM469" i="73"/>
  <c r="AQ469" i="73"/>
  <c r="AU469" i="73"/>
  <c r="R469" i="73"/>
  <c r="Q468" i="73"/>
  <c r="K468" i="73"/>
  <c r="O468" i="73"/>
  <c r="L468" i="73"/>
  <c r="I468" i="73"/>
  <c r="M468" i="73"/>
  <c r="X466" i="73"/>
  <c r="AB466" i="73"/>
  <c r="W466" i="73"/>
  <c r="AC466" i="73"/>
  <c r="Y466" i="73"/>
  <c r="Z466" i="73"/>
  <c r="V466" i="73"/>
  <c r="AA466" i="73"/>
  <c r="AF465" i="73"/>
  <c r="AJ465" i="73"/>
  <c r="AN465" i="73"/>
  <c r="AR465" i="73"/>
  <c r="AV465" i="73"/>
  <c r="AG465" i="73"/>
  <c r="AK465" i="73"/>
  <c r="AO465" i="73"/>
  <c r="AS465" i="73"/>
  <c r="AW465" i="73"/>
  <c r="AD465" i="73"/>
  <c r="AH465" i="73"/>
  <c r="AL465" i="73"/>
  <c r="AP465" i="73"/>
  <c r="AT465" i="73"/>
  <c r="AX465" i="73"/>
  <c r="AE465" i="73"/>
  <c r="AI465" i="73"/>
  <c r="AM465" i="73"/>
  <c r="AQ465" i="73"/>
  <c r="AU465" i="73"/>
  <c r="R465" i="73"/>
  <c r="S465" i="73"/>
  <c r="T465" i="73"/>
  <c r="U465" i="73"/>
  <c r="Q464" i="73"/>
  <c r="K464" i="73"/>
  <c r="O464" i="73"/>
  <c r="L464" i="73"/>
  <c r="I464" i="73"/>
  <c r="M464" i="73"/>
  <c r="X462" i="73"/>
  <c r="AB462" i="73"/>
  <c r="W462" i="73"/>
  <c r="AC462" i="73"/>
  <c r="Y462" i="73"/>
  <c r="Z462" i="73"/>
  <c r="V462" i="73"/>
  <c r="AA462" i="73"/>
  <c r="AF461" i="73"/>
  <c r="AJ461" i="73"/>
  <c r="AN461" i="73"/>
  <c r="AR461" i="73"/>
  <c r="AV461" i="73"/>
  <c r="AG461" i="73"/>
  <c r="AK461" i="73"/>
  <c r="AO461" i="73"/>
  <c r="AS461" i="73"/>
  <c r="AW461" i="73"/>
  <c r="AD461" i="73"/>
  <c r="AH461" i="73"/>
  <c r="AL461" i="73"/>
  <c r="AP461" i="73"/>
  <c r="AT461" i="73"/>
  <c r="AX461" i="73"/>
  <c r="AE461" i="73"/>
  <c r="AI461" i="73"/>
  <c r="AM461" i="73"/>
  <c r="AQ461" i="73"/>
  <c r="AU461" i="73"/>
  <c r="R461" i="73"/>
  <c r="S461" i="73"/>
  <c r="T461" i="73"/>
  <c r="U461" i="73"/>
  <c r="Q460" i="73"/>
  <c r="K460" i="73"/>
  <c r="O460" i="73"/>
  <c r="L460" i="73"/>
  <c r="I460" i="73"/>
  <c r="M460" i="73"/>
  <c r="X458" i="73"/>
  <c r="AB458" i="73"/>
  <c r="Y458" i="73"/>
  <c r="AC458" i="73"/>
  <c r="W458" i="73"/>
  <c r="Z458" i="73"/>
  <c r="AA458" i="73"/>
  <c r="V458" i="73"/>
  <c r="AF457" i="73"/>
  <c r="AJ457" i="73"/>
  <c r="AN457" i="73"/>
  <c r="AR457" i="73"/>
  <c r="AV457" i="73"/>
  <c r="AG457" i="73"/>
  <c r="AK457" i="73"/>
  <c r="AO457" i="73"/>
  <c r="AS457" i="73"/>
  <c r="AW457" i="73"/>
  <c r="AD457" i="73"/>
  <c r="AH457" i="73"/>
  <c r="AL457" i="73"/>
  <c r="AP457" i="73"/>
  <c r="AT457" i="73"/>
  <c r="AX457" i="73"/>
  <c r="AE457" i="73"/>
  <c r="AI457" i="73"/>
  <c r="AM457" i="73"/>
  <c r="AQ457" i="73"/>
  <c r="AU457" i="73"/>
  <c r="R457" i="73"/>
  <c r="S457" i="73"/>
  <c r="T457" i="73"/>
  <c r="U457" i="73"/>
  <c r="Q456" i="73"/>
  <c r="K456" i="73"/>
  <c r="O456" i="73"/>
  <c r="L456" i="73"/>
  <c r="I456" i="73"/>
  <c r="M456" i="73"/>
  <c r="X454" i="73"/>
  <c r="AB454" i="73"/>
  <c r="Y454" i="73"/>
  <c r="AC454" i="73"/>
  <c r="W454" i="73"/>
  <c r="Z454" i="73"/>
  <c r="AA454" i="73"/>
  <c r="V454" i="73"/>
  <c r="AF453" i="73"/>
  <c r="AJ453" i="73"/>
  <c r="AN453" i="73"/>
  <c r="AR453" i="73"/>
  <c r="AV453" i="73"/>
  <c r="AG453" i="73"/>
  <c r="AK453" i="73"/>
  <c r="AO453" i="73"/>
  <c r="AS453" i="73"/>
  <c r="AW453" i="73"/>
  <c r="AI453" i="73"/>
  <c r="AQ453" i="73"/>
  <c r="AD453" i="73"/>
  <c r="AL453" i="73"/>
  <c r="AT453" i="73"/>
  <c r="AE453" i="73"/>
  <c r="AM453" i="73"/>
  <c r="AU453" i="73"/>
  <c r="AH453" i="73"/>
  <c r="AP453" i="73"/>
  <c r="AX453" i="73"/>
  <c r="R453" i="73"/>
  <c r="S453" i="73"/>
  <c r="T453" i="73"/>
  <c r="U453" i="73"/>
  <c r="Q452" i="73"/>
  <c r="K452" i="73"/>
  <c r="O452" i="73"/>
  <c r="L452" i="73"/>
  <c r="I452" i="73"/>
  <c r="M452" i="73"/>
  <c r="X450" i="73"/>
  <c r="AB450" i="73"/>
  <c r="Y450" i="73"/>
  <c r="AC450" i="73"/>
  <c r="W450" i="73"/>
  <c r="Z450" i="73"/>
  <c r="AA450" i="73"/>
  <c r="V450" i="73"/>
  <c r="AF449" i="73"/>
  <c r="AJ449" i="73"/>
  <c r="AN449" i="73"/>
  <c r="AR449" i="73"/>
  <c r="AV449" i="73"/>
  <c r="AG449" i="73"/>
  <c r="AK449" i="73"/>
  <c r="AO449" i="73"/>
  <c r="AS449" i="73"/>
  <c r="AW449" i="73"/>
  <c r="AE449" i="73"/>
  <c r="AM449" i="73"/>
  <c r="AU449" i="73"/>
  <c r="AH449" i="73"/>
  <c r="AP449" i="73"/>
  <c r="AX449" i="73"/>
  <c r="AI449" i="73"/>
  <c r="AQ449" i="73"/>
  <c r="AD449" i="73"/>
  <c r="AL449" i="73"/>
  <c r="AT449" i="73"/>
  <c r="R449" i="73"/>
  <c r="S449" i="73"/>
  <c r="T449" i="73"/>
  <c r="U449" i="73"/>
  <c r="Q448" i="73"/>
  <c r="K448" i="73"/>
  <c r="O448" i="73"/>
  <c r="L448" i="73"/>
  <c r="I448" i="73"/>
  <c r="M448" i="73"/>
  <c r="X446" i="73"/>
  <c r="AB446" i="73"/>
  <c r="Y446" i="73"/>
  <c r="AC446" i="73"/>
  <c r="W446" i="73"/>
  <c r="Z446" i="73"/>
  <c r="AA446" i="73"/>
  <c r="V446" i="73"/>
  <c r="AF445" i="73"/>
  <c r="AJ445" i="73"/>
  <c r="AN445" i="73"/>
  <c r="AR445" i="73"/>
  <c r="AV445" i="73"/>
  <c r="AG445" i="73"/>
  <c r="AK445" i="73"/>
  <c r="AO445" i="73"/>
  <c r="AS445" i="73"/>
  <c r="AW445" i="73"/>
  <c r="AI445" i="73"/>
  <c r="AQ445" i="73"/>
  <c r="AE445" i="73"/>
  <c r="AL445" i="73"/>
  <c r="AU445" i="73"/>
  <c r="AM445" i="73"/>
  <c r="AX445" i="73"/>
  <c r="AD445" i="73"/>
  <c r="AP445" i="73"/>
  <c r="AH445" i="73"/>
  <c r="AT445" i="73"/>
  <c r="R445" i="73"/>
  <c r="S445" i="73"/>
  <c r="T445" i="73"/>
  <c r="U445" i="73"/>
  <c r="Q444" i="73"/>
  <c r="K444" i="73"/>
  <c r="O444" i="73"/>
  <c r="L444" i="73"/>
  <c r="I444" i="73"/>
  <c r="M444" i="73"/>
  <c r="X442" i="73"/>
  <c r="AB442" i="73"/>
  <c r="Y442" i="73"/>
  <c r="AC442" i="73"/>
  <c r="W442" i="73"/>
  <c r="Z442" i="73"/>
  <c r="AA442" i="73"/>
  <c r="V442" i="73"/>
  <c r="AF441" i="73"/>
  <c r="AJ441" i="73"/>
  <c r="AN441" i="73"/>
  <c r="AR441" i="73"/>
  <c r="AV441" i="73"/>
  <c r="AG441" i="73"/>
  <c r="AK441" i="73"/>
  <c r="AO441" i="73"/>
  <c r="AS441" i="73"/>
  <c r="AW441" i="73"/>
  <c r="AE441" i="73"/>
  <c r="AM441" i="73"/>
  <c r="AU441" i="73"/>
  <c r="AI441" i="73"/>
  <c r="AQ441" i="73"/>
  <c r="AP441" i="73"/>
  <c r="AD441" i="73"/>
  <c r="AT441" i="73"/>
  <c r="AH441" i="73"/>
  <c r="AX441" i="73"/>
  <c r="AL441" i="73"/>
  <c r="R441" i="73"/>
  <c r="S441" i="73"/>
  <c r="T441" i="73"/>
  <c r="U441" i="73"/>
  <c r="Q440" i="73"/>
  <c r="K440" i="73"/>
  <c r="O440" i="73"/>
  <c r="L440" i="73"/>
  <c r="I440" i="73"/>
  <c r="M440" i="73"/>
  <c r="X438" i="73"/>
  <c r="AB438" i="73"/>
  <c r="Y438" i="73"/>
  <c r="AC438" i="73"/>
  <c r="W438" i="73"/>
  <c r="Z438" i="73"/>
  <c r="AA438" i="73"/>
  <c r="V438" i="73"/>
  <c r="AF437" i="73"/>
  <c r="AJ437" i="73"/>
  <c r="AN437" i="73"/>
  <c r="AR437" i="73"/>
  <c r="AV437" i="73"/>
  <c r="AG437" i="73"/>
  <c r="AK437" i="73"/>
  <c r="AO437" i="73"/>
  <c r="AS437" i="73"/>
  <c r="AW437" i="73"/>
  <c r="AI437" i="73"/>
  <c r="AQ437" i="73"/>
  <c r="AE437" i="73"/>
  <c r="AM437" i="73"/>
  <c r="AU437" i="73"/>
  <c r="AD437" i="73"/>
  <c r="AT437" i="73"/>
  <c r="AH437" i="73"/>
  <c r="AX437" i="73"/>
  <c r="AL437" i="73"/>
  <c r="AP437" i="73"/>
  <c r="R437" i="73"/>
  <c r="S437" i="73"/>
  <c r="T437" i="73"/>
  <c r="U437" i="73"/>
  <c r="Q436" i="73"/>
  <c r="K436" i="73"/>
  <c r="O436" i="73"/>
  <c r="L436" i="73"/>
  <c r="I436" i="73"/>
  <c r="M436" i="73"/>
  <c r="X434" i="73"/>
  <c r="AB434" i="73"/>
  <c r="Y434" i="73"/>
  <c r="AC434" i="73"/>
  <c r="W434" i="73"/>
  <c r="Z434" i="73"/>
  <c r="AA434" i="73"/>
  <c r="V434" i="73"/>
  <c r="AF433" i="73"/>
  <c r="AJ433" i="73"/>
  <c r="AN433" i="73"/>
  <c r="AR433" i="73"/>
  <c r="AV433" i="73"/>
  <c r="AG433" i="73"/>
  <c r="AK433" i="73"/>
  <c r="AO433" i="73"/>
  <c r="AS433" i="73"/>
  <c r="AW433" i="73"/>
  <c r="AE433" i="73"/>
  <c r="AM433" i="73"/>
  <c r="AU433" i="73"/>
  <c r="AI433" i="73"/>
  <c r="AQ433" i="73"/>
  <c r="AH433" i="73"/>
  <c r="AX433" i="73"/>
  <c r="AL433" i="73"/>
  <c r="AP433" i="73"/>
  <c r="AD433" i="73"/>
  <c r="AT433" i="73"/>
  <c r="R433" i="73"/>
  <c r="S433" i="73"/>
  <c r="T433" i="73"/>
  <c r="U433" i="73"/>
  <c r="Q432" i="73"/>
  <c r="K432" i="73"/>
  <c r="O432" i="73"/>
  <c r="L432" i="73"/>
  <c r="I432" i="73"/>
  <c r="M432" i="73"/>
  <c r="X430" i="73"/>
  <c r="AB430" i="73"/>
  <c r="Y430" i="73"/>
  <c r="AC430" i="73"/>
  <c r="W430" i="73"/>
  <c r="Z430" i="73"/>
  <c r="AA430" i="73"/>
  <c r="V430" i="73"/>
  <c r="AF429" i="73"/>
  <c r="AJ429" i="73"/>
  <c r="AN429" i="73"/>
  <c r="AR429" i="73"/>
  <c r="AV429" i="73"/>
  <c r="AG429" i="73"/>
  <c r="AK429" i="73"/>
  <c r="AO429" i="73"/>
  <c r="AS429" i="73"/>
  <c r="AW429" i="73"/>
  <c r="AI429" i="73"/>
  <c r="AQ429" i="73"/>
  <c r="AE429" i="73"/>
  <c r="AM429" i="73"/>
  <c r="AU429" i="73"/>
  <c r="AL429" i="73"/>
  <c r="AP429" i="73"/>
  <c r="AD429" i="73"/>
  <c r="AT429" i="73"/>
  <c r="AH429" i="73"/>
  <c r="AX429" i="73"/>
  <c r="R429" i="73"/>
  <c r="S429" i="73"/>
  <c r="T429" i="73"/>
  <c r="U429" i="73"/>
  <c r="Q428" i="73"/>
  <c r="K428" i="73"/>
  <c r="O428" i="73"/>
  <c r="L428" i="73"/>
  <c r="I428" i="73"/>
  <c r="M428" i="73"/>
  <c r="X426" i="73"/>
  <c r="AB426" i="73"/>
  <c r="Y426" i="73"/>
  <c r="AC426" i="73"/>
  <c r="W426" i="73"/>
  <c r="Z426" i="73"/>
  <c r="AA426" i="73"/>
  <c r="V426" i="73"/>
  <c r="AF425" i="73"/>
  <c r="AJ425" i="73"/>
  <c r="AN425" i="73"/>
  <c r="AR425" i="73"/>
  <c r="AV425" i="73"/>
  <c r="AG425" i="73"/>
  <c r="AK425" i="73"/>
  <c r="AO425" i="73"/>
  <c r="AS425" i="73"/>
  <c r="AW425" i="73"/>
  <c r="AE425" i="73"/>
  <c r="AM425" i="73"/>
  <c r="AU425" i="73"/>
  <c r="AI425" i="73"/>
  <c r="AQ425" i="73"/>
  <c r="AP425" i="73"/>
  <c r="AD425" i="73"/>
  <c r="AT425" i="73"/>
  <c r="AH425" i="73"/>
  <c r="AX425" i="73"/>
  <c r="AL425" i="73"/>
  <c r="R425" i="73"/>
  <c r="S425" i="73"/>
  <c r="T425" i="73"/>
  <c r="U425" i="73"/>
  <c r="Q424" i="73"/>
  <c r="K424" i="73"/>
  <c r="O424" i="73"/>
  <c r="L424" i="73"/>
  <c r="I424" i="73"/>
  <c r="M424" i="73"/>
  <c r="X422" i="73"/>
  <c r="AB422" i="73"/>
  <c r="Y422" i="73"/>
  <c r="AC422" i="73"/>
  <c r="W422" i="73"/>
  <c r="Z422" i="73"/>
  <c r="AA422" i="73"/>
  <c r="V422" i="73"/>
  <c r="AF421" i="73"/>
  <c r="AJ421" i="73"/>
  <c r="AN421" i="73"/>
  <c r="AR421" i="73"/>
  <c r="AV421" i="73"/>
  <c r="AG421" i="73"/>
  <c r="AK421" i="73"/>
  <c r="AO421" i="73"/>
  <c r="AS421" i="73"/>
  <c r="AW421" i="73"/>
  <c r="AI421" i="73"/>
  <c r="AQ421" i="73"/>
  <c r="AD421" i="73"/>
  <c r="AE421" i="73"/>
  <c r="AM421" i="73"/>
  <c r="AU421" i="73"/>
  <c r="AT421" i="73"/>
  <c r="AH421" i="73"/>
  <c r="AX421" i="73"/>
  <c r="AL421" i="73"/>
  <c r="AP421" i="73"/>
  <c r="R421" i="73"/>
  <c r="S421" i="73"/>
  <c r="T421" i="73"/>
  <c r="U421" i="73"/>
  <c r="Q420" i="73"/>
  <c r="K420" i="73"/>
  <c r="O420" i="73"/>
  <c r="L420" i="73"/>
  <c r="I420" i="73"/>
  <c r="M420" i="73"/>
  <c r="X418" i="73"/>
  <c r="AB418" i="73"/>
  <c r="Y418" i="73"/>
  <c r="AC418" i="73"/>
  <c r="W418" i="73"/>
  <c r="Z418" i="73"/>
  <c r="AA418" i="73"/>
  <c r="V418" i="73"/>
  <c r="AF417" i="73"/>
  <c r="AJ417" i="73"/>
  <c r="AN417" i="73"/>
  <c r="AR417" i="73"/>
  <c r="AV417" i="73"/>
  <c r="AG417" i="73"/>
  <c r="AK417" i="73"/>
  <c r="AO417" i="73"/>
  <c r="AS417" i="73"/>
  <c r="AW417" i="73"/>
  <c r="AD417" i="73"/>
  <c r="AH417" i="73"/>
  <c r="AL417" i="73"/>
  <c r="AP417" i="73"/>
  <c r="AT417" i="73"/>
  <c r="AX417" i="73"/>
  <c r="AE417" i="73"/>
  <c r="AU417" i="73"/>
  <c r="AI417" i="73"/>
  <c r="AM417" i="73"/>
  <c r="AQ417" i="73"/>
  <c r="R417" i="73"/>
  <c r="S417" i="73"/>
  <c r="T417" i="73"/>
  <c r="U417" i="73"/>
  <c r="Q416" i="73"/>
  <c r="K416" i="73"/>
  <c r="O416" i="73"/>
  <c r="L416" i="73"/>
  <c r="I416" i="73"/>
  <c r="M416" i="73"/>
  <c r="X414" i="73"/>
  <c r="AB414" i="73"/>
  <c r="Y414" i="73"/>
  <c r="AC414" i="73"/>
  <c r="W414" i="73"/>
  <c r="Z414" i="73"/>
  <c r="AA414" i="73"/>
  <c r="V414" i="73"/>
  <c r="AF413" i="73"/>
  <c r="AJ413" i="73"/>
  <c r="AN413" i="73"/>
  <c r="AR413" i="73"/>
  <c r="AV413" i="73"/>
  <c r="AG413" i="73"/>
  <c r="AK413" i="73"/>
  <c r="AO413" i="73"/>
  <c r="AS413" i="73"/>
  <c r="AW413" i="73"/>
  <c r="AD413" i="73"/>
  <c r="AH413" i="73"/>
  <c r="AL413" i="73"/>
  <c r="AP413" i="73"/>
  <c r="AT413" i="73"/>
  <c r="AX413" i="73"/>
  <c r="AI413" i="73"/>
  <c r="AM413" i="73"/>
  <c r="AQ413" i="73"/>
  <c r="AE413" i="73"/>
  <c r="AU413" i="73"/>
  <c r="R413" i="73"/>
  <c r="S413" i="73"/>
  <c r="T413" i="73"/>
  <c r="U413" i="73"/>
  <c r="Q412" i="73"/>
  <c r="K412" i="73"/>
  <c r="O412" i="73"/>
  <c r="L412" i="73"/>
  <c r="I412" i="73"/>
  <c r="M412" i="73"/>
  <c r="X410" i="73"/>
  <c r="AB410" i="73"/>
  <c r="Y410" i="73"/>
  <c r="AC410" i="73"/>
  <c r="W410" i="73"/>
  <c r="Z410" i="73"/>
  <c r="AA410" i="73"/>
  <c r="V410" i="73"/>
  <c r="AF409" i="73"/>
  <c r="AJ409" i="73"/>
  <c r="AN409" i="73"/>
  <c r="AR409" i="73"/>
  <c r="AV409" i="73"/>
  <c r="AG409" i="73"/>
  <c r="AK409" i="73"/>
  <c r="AO409" i="73"/>
  <c r="AS409" i="73"/>
  <c r="AW409" i="73"/>
  <c r="AD409" i="73"/>
  <c r="AH409" i="73"/>
  <c r="AL409" i="73"/>
  <c r="AP409" i="73"/>
  <c r="AT409" i="73"/>
  <c r="AX409" i="73"/>
  <c r="AM409" i="73"/>
  <c r="AQ409" i="73"/>
  <c r="AE409" i="73"/>
  <c r="AU409" i="73"/>
  <c r="AI409" i="73"/>
  <c r="R409" i="73"/>
  <c r="S409" i="73"/>
  <c r="T409" i="73"/>
  <c r="U409" i="73"/>
  <c r="Q408" i="73"/>
  <c r="K408" i="73"/>
  <c r="O408" i="73"/>
  <c r="L408" i="73"/>
  <c r="I408" i="73"/>
  <c r="M408" i="73"/>
  <c r="X406" i="73"/>
  <c r="AB406" i="73"/>
  <c r="Y406" i="73"/>
  <c r="AC406" i="73"/>
  <c r="W406" i="73"/>
  <c r="Z406" i="73"/>
  <c r="AA406" i="73"/>
  <c r="V406" i="73"/>
  <c r="AF405" i="73"/>
  <c r="AJ405" i="73"/>
  <c r="AN405" i="73"/>
  <c r="AR405" i="73"/>
  <c r="AV405" i="73"/>
  <c r="AG405" i="73"/>
  <c r="AK405" i="73"/>
  <c r="AO405" i="73"/>
  <c r="AS405" i="73"/>
  <c r="AW405" i="73"/>
  <c r="AD405" i="73"/>
  <c r="AH405" i="73"/>
  <c r="AL405" i="73"/>
  <c r="AP405" i="73"/>
  <c r="AT405" i="73"/>
  <c r="AX405" i="73"/>
  <c r="AQ405" i="73"/>
  <c r="AE405" i="73"/>
  <c r="AU405" i="73"/>
  <c r="AI405" i="73"/>
  <c r="AM405" i="73"/>
  <c r="R405" i="73"/>
  <c r="S405" i="73"/>
  <c r="T405" i="73"/>
  <c r="U405" i="73"/>
  <c r="Q404" i="73"/>
  <c r="K404" i="73"/>
  <c r="O404" i="73"/>
  <c r="L404" i="73"/>
  <c r="I404" i="73"/>
  <c r="M404" i="73"/>
  <c r="X402" i="73"/>
  <c r="AB402" i="73"/>
  <c r="Y402" i="73"/>
  <c r="AC402" i="73"/>
  <c r="V402" i="73"/>
  <c r="Z402" i="73"/>
  <c r="AA402" i="73"/>
  <c r="W402" i="73"/>
  <c r="AF401" i="73"/>
  <c r="AJ401" i="73"/>
  <c r="AN401" i="73"/>
  <c r="AR401" i="73"/>
  <c r="AV401" i="73"/>
  <c r="AG401" i="73"/>
  <c r="AK401" i="73"/>
  <c r="AO401" i="73"/>
  <c r="AS401" i="73"/>
  <c r="AW401" i="73"/>
  <c r="AD401" i="73"/>
  <c r="AH401" i="73"/>
  <c r="AL401" i="73"/>
  <c r="AP401" i="73"/>
  <c r="AT401" i="73"/>
  <c r="AX401" i="73"/>
  <c r="AE401" i="73"/>
  <c r="AU401" i="73"/>
  <c r="AI401" i="73"/>
  <c r="AM401" i="73"/>
  <c r="AQ401" i="73"/>
  <c r="R401" i="73"/>
  <c r="S401" i="73"/>
  <c r="T401" i="73"/>
  <c r="U401" i="73"/>
  <c r="Q400" i="73"/>
  <c r="K400" i="73"/>
  <c r="O400" i="73"/>
  <c r="L400" i="73"/>
  <c r="I400" i="73"/>
  <c r="M400" i="73"/>
  <c r="X398" i="73"/>
  <c r="AB398" i="73"/>
  <c r="Y398" i="73"/>
  <c r="AC398" i="73"/>
  <c r="V398" i="73"/>
  <c r="Z398" i="73"/>
  <c r="AA398" i="73"/>
  <c r="W398" i="73"/>
  <c r="AF397" i="73"/>
  <c r="AJ397" i="73"/>
  <c r="AN397" i="73"/>
  <c r="AR397" i="73"/>
  <c r="AV397" i="73"/>
  <c r="AG397" i="73"/>
  <c r="AK397" i="73"/>
  <c r="AO397" i="73"/>
  <c r="AS397" i="73"/>
  <c r="AW397" i="73"/>
  <c r="AD397" i="73"/>
  <c r="AH397" i="73"/>
  <c r="AL397" i="73"/>
  <c r="AP397" i="73"/>
  <c r="AT397" i="73"/>
  <c r="AX397" i="73"/>
  <c r="AI397" i="73"/>
  <c r="AM397" i="73"/>
  <c r="AQ397" i="73"/>
  <c r="AE397" i="73"/>
  <c r="AU397" i="73"/>
  <c r="R397" i="73"/>
  <c r="S397" i="73"/>
  <c r="T397" i="73"/>
  <c r="U397" i="73"/>
  <c r="Q396" i="73"/>
  <c r="I396" i="73"/>
  <c r="K396" i="73"/>
  <c r="O396" i="73"/>
  <c r="L396" i="73"/>
  <c r="M396" i="73"/>
  <c r="X394" i="73"/>
  <c r="AB394" i="73"/>
  <c r="Y394" i="73"/>
  <c r="AC394" i="73"/>
  <c r="V394" i="73"/>
  <c r="Z394" i="73"/>
  <c r="AA394" i="73"/>
  <c r="W394" i="73"/>
  <c r="AF393" i="73"/>
  <c r="AJ393" i="73"/>
  <c r="AN393" i="73"/>
  <c r="AR393" i="73"/>
  <c r="AV393" i="73"/>
  <c r="AG393" i="73"/>
  <c r="AK393" i="73"/>
  <c r="AO393" i="73"/>
  <c r="AS393" i="73"/>
  <c r="AW393" i="73"/>
  <c r="AD393" i="73"/>
  <c r="AH393" i="73"/>
  <c r="AL393" i="73"/>
  <c r="AP393" i="73"/>
  <c r="AT393" i="73"/>
  <c r="AX393" i="73"/>
  <c r="AM393" i="73"/>
  <c r="AQ393" i="73"/>
  <c r="AE393" i="73"/>
  <c r="AU393" i="73"/>
  <c r="AI393" i="73"/>
  <c r="R393" i="73"/>
  <c r="S393" i="73"/>
  <c r="T393" i="73"/>
  <c r="U393" i="73"/>
  <c r="Q392" i="73"/>
  <c r="I392" i="73"/>
  <c r="M392" i="73"/>
  <c r="L392" i="73"/>
  <c r="N392" i="73"/>
  <c r="J392" i="73"/>
  <c r="O392" i="73"/>
  <c r="X390" i="73"/>
  <c r="AB390" i="73"/>
  <c r="Y390" i="73"/>
  <c r="AC390" i="73"/>
  <c r="V390" i="73"/>
  <c r="Z390" i="73"/>
  <c r="AA390" i="73"/>
  <c r="W390" i="73"/>
  <c r="AF389" i="73"/>
  <c r="AJ389" i="73"/>
  <c r="AN389" i="73"/>
  <c r="AR389" i="73"/>
  <c r="AV389" i="73"/>
  <c r="AG389" i="73"/>
  <c r="AK389" i="73"/>
  <c r="AO389" i="73"/>
  <c r="AS389" i="73"/>
  <c r="AW389" i="73"/>
  <c r="AD389" i="73"/>
  <c r="AH389" i="73"/>
  <c r="AL389" i="73"/>
  <c r="AP389" i="73"/>
  <c r="AT389" i="73"/>
  <c r="AX389" i="73"/>
  <c r="AQ389" i="73"/>
  <c r="AE389" i="73"/>
  <c r="AU389" i="73"/>
  <c r="AI389" i="73"/>
  <c r="AM389" i="73"/>
  <c r="R389" i="73"/>
  <c r="S389" i="73"/>
  <c r="T389" i="73"/>
  <c r="U389" i="73"/>
  <c r="Q388" i="73"/>
  <c r="I388" i="73"/>
  <c r="M388" i="73"/>
  <c r="N388" i="73"/>
  <c r="J388" i="73"/>
  <c r="O388" i="73"/>
  <c r="K388" i="73"/>
  <c r="X386" i="73"/>
  <c r="AB386" i="73"/>
  <c r="Y386" i="73"/>
  <c r="AC386" i="73"/>
  <c r="V386" i="73"/>
  <c r="Z386" i="73"/>
  <c r="AA386" i="73"/>
  <c r="W386" i="73"/>
  <c r="AF385" i="73"/>
  <c r="AJ385" i="73"/>
  <c r="AN385" i="73"/>
  <c r="AR385" i="73"/>
  <c r="AV385" i="73"/>
  <c r="AG385" i="73"/>
  <c r="AK385" i="73"/>
  <c r="AO385" i="73"/>
  <c r="AS385" i="73"/>
  <c r="AW385" i="73"/>
  <c r="AD385" i="73"/>
  <c r="AH385" i="73"/>
  <c r="AL385" i="73"/>
  <c r="AP385" i="73"/>
  <c r="AT385" i="73"/>
  <c r="AX385" i="73"/>
  <c r="AE385" i="73"/>
  <c r="AU385" i="73"/>
  <c r="AI385" i="73"/>
  <c r="AM385" i="73"/>
  <c r="AQ385" i="73"/>
  <c r="R385" i="73"/>
  <c r="S385" i="73"/>
  <c r="T385" i="73"/>
  <c r="U385" i="73"/>
  <c r="Q384" i="73"/>
  <c r="I384" i="73"/>
  <c r="M384" i="73"/>
  <c r="J384" i="73"/>
  <c r="O384" i="73"/>
  <c r="K384" i="73"/>
  <c r="L384" i="73"/>
  <c r="X382" i="73"/>
  <c r="AB382" i="73"/>
  <c r="Y382" i="73"/>
  <c r="AC382" i="73"/>
  <c r="V382" i="73"/>
  <c r="Z382" i="73"/>
  <c r="AA382" i="73"/>
  <c r="W382" i="73"/>
  <c r="AF381" i="73"/>
  <c r="AJ381" i="73"/>
  <c r="AN381" i="73"/>
  <c r="AR381" i="73"/>
  <c r="AV381" i="73"/>
  <c r="AG381" i="73"/>
  <c r="AK381" i="73"/>
  <c r="AO381" i="73"/>
  <c r="AS381" i="73"/>
  <c r="AW381" i="73"/>
  <c r="AD381" i="73"/>
  <c r="AH381" i="73"/>
  <c r="AL381" i="73"/>
  <c r="AP381" i="73"/>
  <c r="AT381" i="73"/>
  <c r="AX381" i="73"/>
  <c r="AI381" i="73"/>
  <c r="AM381" i="73"/>
  <c r="AQ381" i="73"/>
  <c r="AE381" i="73"/>
  <c r="AU381" i="73"/>
  <c r="R381" i="73"/>
  <c r="S381" i="73"/>
  <c r="T381" i="73"/>
  <c r="U381" i="73"/>
  <c r="Q380" i="73"/>
  <c r="I380" i="73"/>
  <c r="M380" i="73"/>
  <c r="K380" i="73"/>
  <c r="L380" i="73"/>
  <c r="N380" i="73"/>
  <c r="X378" i="73"/>
  <c r="AB378" i="73"/>
  <c r="Y378" i="73"/>
  <c r="AC378" i="73"/>
  <c r="V378" i="73"/>
  <c r="Z378" i="73"/>
  <c r="AA378" i="73"/>
  <c r="W378" i="73"/>
  <c r="AF377" i="73"/>
  <c r="AJ377" i="73"/>
  <c r="AN377" i="73"/>
  <c r="AR377" i="73"/>
  <c r="AV377" i="73"/>
  <c r="AG377" i="73"/>
  <c r="AK377" i="73"/>
  <c r="AO377" i="73"/>
  <c r="AS377" i="73"/>
  <c r="AW377" i="73"/>
  <c r="AD377" i="73"/>
  <c r="AH377" i="73"/>
  <c r="AL377" i="73"/>
  <c r="AP377" i="73"/>
  <c r="AT377" i="73"/>
  <c r="AX377" i="73"/>
  <c r="AM377" i="73"/>
  <c r="AQ377" i="73"/>
  <c r="AE377" i="73"/>
  <c r="AU377" i="73"/>
  <c r="AI377" i="73"/>
  <c r="R377" i="73"/>
  <c r="S377" i="73"/>
  <c r="T377" i="73"/>
  <c r="U377" i="73"/>
  <c r="Q376" i="73"/>
  <c r="I376" i="73"/>
  <c r="M376" i="73"/>
  <c r="L376" i="73"/>
  <c r="N376" i="73"/>
  <c r="J376" i="73"/>
  <c r="O376" i="73"/>
  <c r="X374" i="73"/>
  <c r="AB374" i="73"/>
  <c r="Y374" i="73"/>
  <c r="AC374" i="73"/>
  <c r="V374" i="73"/>
  <c r="Z374" i="73"/>
  <c r="AA374" i="73"/>
  <c r="W374" i="73"/>
  <c r="AF373" i="73"/>
  <c r="AJ373" i="73"/>
  <c r="AN373" i="73"/>
  <c r="AR373" i="73"/>
  <c r="AV373" i="73"/>
  <c r="AG373" i="73"/>
  <c r="AK373" i="73"/>
  <c r="AO373" i="73"/>
  <c r="AS373" i="73"/>
  <c r="AW373" i="73"/>
  <c r="AD373" i="73"/>
  <c r="AH373" i="73"/>
  <c r="AL373" i="73"/>
  <c r="AP373" i="73"/>
  <c r="AT373" i="73"/>
  <c r="AX373" i="73"/>
  <c r="AQ373" i="73"/>
  <c r="AE373" i="73"/>
  <c r="AU373" i="73"/>
  <c r="AI373" i="73"/>
  <c r="AM373" i="73"/>
  <c r="R373" i="73"/>
  <c r="S373" i="73"/>
  <c r="T373" i="73"/>
  <c r="U373" i="73"/>
  <c r="Q372" i="73"/>
  <c r="I372" i="73"/>
  <c r="M372" i="73"/>
  <c r="N372" i="73"/>
  <c r="J372" i="73"/>
  <c r="O372" i="73"/>
  <c r="K372" i="73"/>
  <c r="X370" i="73"/>
  <c r="AB370" i="73"/>
  <c r="Y370" i="73"/>
  <c r="AC370" i="73"/>
  <c r="V370" i="73"/>
  <c r="Z370" i="73"/>
  <c r="AA370" i="73"/>
  <c r="W370" i="73"/>
  <c r="AF369" i="73"/>
  <c r="AJ369" i="73"/>
  <c r="AN369" i="73"/>
  <c r="AR369" i="73"/>
  <c r="AV369" i="73"/>
  <c r="AG369" i="73"/>
  <c r="AK369" i="73"/>
  <c r="AO369" i="73"/>
  <c r="AS369" i="73"/>
  <c r="AW369" i="73"/>
  <c r="AD369" i="73"/>
  <c r="AH369" i="73"/>
  <c r="AL369" i="73"/>
  <c r="AP369" i="73"/>
  <c r="AT369" i="73"/>
  <c r="AX369" i="73"/>
  <c r="AE369" i="73"/>
  <c r="AU369" i="73"/>
  <c r="AI369" i="73"/>
  <c r="AM369" i="73"/>
  <c r="AQ369" i="73"/>
  <c r="R369" i="73"/>
  <c r="S369" i="73"/>
  <c r="T369" i="73"/>
  <c r="U369" i="73"/>
  <c r="Q368" i="73"/>
  <c r="I368" i="73"/>
  <c r="M368" i="73"/>
  <c r="J368" i="73"/>
  <c r="O368" i="73"/>
  <c r="K368" i="73"/>
  <c r="L368" i="73"/>
  <c r="X366" i="73"/>
  <c r="AB366" i="73"/>
  <c r="Y366" i="73"/>
  <c r="AC366" i="73"/>
  <c r="V366" i="73"/>
  <c r="Z366" i="73"/>
  <c r="AA366" i="73"/>
  <c r="W366" i="73"/>
  <c r="AE365" i="73"/>
  <c r="AI365" i="73"/>
  <c r="AM365" i="73"/>
  <c r="AQ365" i="73"/>
  <c r="AU365" i="73"/>
  <c r="AF365" i="73"/>
  <c r="AJ365" i="73"/>
  <c r="AN365" i="73"/>
  <c r="AR365" i="73"/>
  <c r="AV365" i="73"/>
  <c r="AK365" i="73"/>
  <c r="AS365" i="73"/>
  <c r="AD365" i="73"/>
  <c r="AL365" i="73"/>
  <c r="AT365" i="73"/>
  <c r="AG365" i="73"/>
  <c r="AO365" i="73"/>
  <c r="AW365" i="73"/>
  <c r="AX365" i="73"/>
  <c r="AH365" i="73"/>
  <c r="AP365" i="73"/>
  <c r="R365" i="73"/>
  <c r="S365" i="73"/>
  <c r="T365" i="73"/>
  <c r="U365" i="73"/>
  <c r="Q364" i="73"/>
  <c r="I364" i="73"/>
  <c r="M364" i="73"/>
  <c r="K364" i="73"/>
  <c r="L364" i="73"/>
  <c r="N364" i="73"/>
  <c r="X362" i="73"/>
  <c r="AB362" i="73"/>
  <c r="Y362" i="73"/>
  <c r="AC362" i="73"/>
  <c r="V362" i="73"/>
  <c r="Z362" i="73"/>
  <c r="AA362" i="73"/>
  <c r="W362" i="73"/>
  <c r="AE361" i="73"/>
  <c r="AI361" i="73"/>
  <c r="AM361" i="73"/>
  <c r="AQ361" i="73"/>
  <c r="AU361" i="73"/>
  <c r="AF361" i="73"/>
  <c r="AJ361" i="73"/>
  <c r="AN361" i="73"/>
  <c r="AR361" i="73"/>
  <c r="AV361" i="73"/>
  <c r="AG361" i="73"/>
  <c r="AO361" i="73"/>
  <c r="AW361" i="73"/>
  <c r="AH361" i="73"/>
  <c r="AP361" i="73"/>
  <c r="AX361" i="73"/>
  <c r="AK361" i="73"/>
  <c r="AS361" i="73"/>
  <c r="AL361" i="73"/>
  <c r="AT361" i="73"/>
  <c r="AD361" i="73"/>
  <c r="R361" i="73"/>
  <c r="S361" i="73"/>
  <c r="T361" i="73"/>
  <c r="U361" i="73"/>
  <c r="Q360" i="73"/>
  <c r="I360" i="73"/>
  <c r="M360" i="73"/>
  <c r="L360" i="73"/>
  <c r="N360" i="73"/>
  <c r="J360" i="73"/>
  <c r="O360" i="73"/>
  <c r="X358" i="73"/>
  <c r="AB358" i="73"/>
  <c r="Y358" i="73"/>
  <c r="AC358" i="73"/>
  <c r="V358" i="73"/>
  <c r="Z358" i="73"/>
  <c r="AA358" i="73"/>
  <c r="W358" i="73"/>
  <c r="AE357" i="73"/>
  <c r="AI357" i="73"/>
  <c r="AM357" i="73"/>
  <c r="AQ357" i="73"/>
  <c r="AU357" i="73"/>
  <c r="AF357" i="73"/>
  <c r="AJ357" i="73"/>
  <c r="AN357" i="73"/>
  <c r="AR357" i="73"/>
  <c r="AV357" i="73"/>
  <c r="AK357" i="73"/>
  <c r="AS357" i="73"/>
  <c r="AD357" i="73"/>
  <c r="AL357" i="73"/>
  <c r="AT357" i="73"/>
  <c r="AG357" i="73"/>
  <c r="AO357" i="73"/>
  <c r="AW357" i="73"/>
  <c r="AH357" i="73"/>
  <c r="AP357" i="73"/>
  <c r="AX357" i="73"/>
  <c r="R357" i="73"/>
  <c r="S357" i="73"/>
  <c r="T357" i="73"/>
  <c r="U357" i="73"/>
  <c r="Q356" i="73"/>
  <c r="I356" i="73"/>
  <c r="M356" i="73"/>
  <c r="N356" i="73"/>
  <c r="J356" i="73"/>
  <c r="O356" i="73"/>
  <c r="K356" i="73"/>
  <c r="W354" i="73"/>
  <c r="AA354" i="73"/>
  <c r="X354" i="73"/>
  <c r="AB354" i="73"/>
  <c r="Y354" i="73"/>
  <c r="AC354" i="73"/>
  <c r="V354" i="73"/>
  <c r="Z354" i="73"/>
  <c r="AE353" i="73"/>
  <c r="AI353" i="73"/>
  <c r="AM353" i="73"/>
  <c r="AQ353" i="73"/>
  <c r="AU353" i="73"/>
  <c r="AF353" i="73"/>
  <c r="AJ353" i="73"/>
  <c r="AN353" i="73"/>
  <c r="AR353" i="73"/>
  <c r="AV353" i="73"/>
  <c r="AG353" i="73"/>
  <c r="AO353" i="73"/>
  <c r="AW353" i="73"/>
  <c r="AH353" i="73"/>
  <c r="AP353" i="73"/>
  <c r="AX353" i="73"/>
  <c r="AK353" i="73"/>
  <c r="AS353" i="73"/>
  <c r="AT353" i="73"/>
  <c r="AD353" i="73"/>
  <c r="AL353" i="73"/>
  <c r="R353" i="73"/>
  <c r="S353" i="73"/>
  <c r="T353" i="73"/>
  <c r="U353" i="73"/>
  <c r="Q352" i="73"/>
  <c r="I352" i="73"/>
  <c r="M352" i="73"/>
  <c r="J352" i="73"/>
  <c r="O352" i="73"/>
  <c r="K352" i="73"/>
  <c r="L352" i="73"/>
  <c r="W350" i="73"/>
  <c r="AA350" i="73"/>
  <c r="X350" i="73"/>
  <c r="AB350" i="73"/>
  <c r="Y350" i="73"/>
  <c r="AC350" i="73"/>
  <c r="V350" i="73"/>
  <c r="Z350" i="73"/>
  <c r="AE349" i="73"/>
  <c r="AI349" i="73"/>
  <c r="AM349" i="73"/>
  <c r="AQ349" i="73"/>
  <c r="AU349" i="73"/>
  <c r="AF349" i="73"/>
  <c r="AJ349" i="73"/>
  <c r="AN349" i="73"/>
  <c r="AR349" i="73"/>
  <c r="AV349" i="73"/>
  <c r="AK349" i="73"/>
  <c r="AS349" i="73"/>
  <c r="AD349" i="73"/>
  <c r="AL349" i="73"/>
  <c r="AT349" i="73"/>
  <c r="AG349" i="73"/>
  <c r="AO349" i="73"/>
  <c r="AW349" i="73"/>
  <c r="AH349" i="73"/>
  <c r="AP349" i="73"/>
  <c r="AX349" i="73"/>
  <c r="R349" i="73"/>
  <c r="S349" i="73"/>
  <c r="T349" i="73"/>
  <c r="U349" i="73"/>
  <c r="Q348" i="73"/>
  <c r="I348" i="73"/>
  <c r="M348" i="73"/>
  <c r="K348" i="73"/>
  <c r="L348" i="73"/>
  <c r="N348" i="73"/>
  <c r="X346" i="73"/>
  <c r="AB346" i="73"/>
  <c r="Y346" i="73"/>
  <c r="AC346" i="73"/>
  <c r="V346" i="73"/>
  <c r="W346" i="73"/>
  <c r="Z346" i="73"/>
  <c r="AA346" i="73"/>
  <c r="AE345" i="73"/>
  <c r="AI345" i="73"/>
  <c r="AM345" i="73"/>
  <c r="AQ345" i="73"/>
  <c r="AU345" i="73"/>
  <c r="AF345" i="73"/>
  <c r="AJ345" i="73"/>
  <c r="AN345" i="73"/>
  <c r="AR345" i="73"/>
  <c r="AV345" i="73"/>
  <c r="AG345" i="73"/>
  <c r="AO345" i="73"/>
  <c r="AW345" i="73"/>
  <c r="AH345" i="73"/>
  <c r="AP345" i="73"/>
  <c r="AX345" i="73"/>
  <c r="AK345" i="73"/>
  <c r="AS345" i="73"/>
  <c r="AD345" i="73"/>
  <c r="AL345" i="73"/>
  <c r="AT345" i="73"/>
  <c r="R345" i="73"/>
  <c r="S345" i="73"/>
  <c r="T345" i="73"/>
  <c r="U345" i="73"/>
  <c r="Q344" i="73"/>
  <c r="I344" i="73"/>
  <c r="M344" i="73"/>
  <c r="K344" i="73"/>
  <c r="L344" i="73"/>
  <c r="N344" i="73"/>
  <c r="J344" i="73"/>
  <c r="O344" i="73"/>
  <c r="X342" i="73"/>
  <c r="AB342" i="73"/>
  <c r="Y342" i="73"/>
  <c r="AC342" i="73"/>
  <c r="V342" i="73"/>
  <c r="W342" i="73"/>
  <c r="Z342" i="73"/>
  <c r="AA342" i="73"/>
  <c r="AE341" i="73"/>
  <c r="AI341" i="73"/>
  <c r="AM341" i="73"/>
  <c r="AQ341" i="73"/>
  <c r="AU341" i="73"/>
  <c r="AF341" i="73"/>
  <c r="AJ341" i="73"/>
  <c r="AN341" i="73"/>
  <c r="AR341" i="73"/>
  <c r="AV341" i="73"/>
  <c r="AK341" i="73"/>
  <c r="AS341" i="73"/>
  <c r="AD341" i="73"/>
  <c r="AL341" i="73"/>
  <c r="AT341" i="73"/>
  <c r="AG341" i="73"/>
  <c r="AO341" i="73"/>
  <c r="AW341" i="73"/>
  <c r="AP341" i="73"/>
  <c r="AX341" i="73"/>
  <c r="AH341" i="73"/>
  <c r="R341" i="73"/>
  <c r="S341" i="73"/>
  <c r="T341" i="73"/>
  <c r="U341" i="73"/>
  <c r="Q340" i="73"/>
  <c r="I340" i="73"/>
  <c r="M340" i="73"/>
  <c r="L340" i="73"/>
  <c r="N340" i="73"/>
  <c r="J340" i="73"/>
  <c r="O340" i="73"/>
  <c r="K340" i="73"/>
  <c r="X338" i="73"/>
  <c r="AB338" i="73"/>
  <c r="Y338" i="73"/>
  <c r="AC338" i="73"/>
  <c r="V338" i="73"/>
  <c r="W338" i="73"/>
  <c r="Z338" i="73"/>
  <c r="AA338" i="73"/>
  <c r="AE337" i="73"/>
  <c r="AI337" i="73"/>
  <c r="AM337" i="73"/>
  <c r="AQ337" i="73"/>
  <c r="AU337" i="73"/>
  <c r="AF337" i="73"/>
  <c r="AJ337" i="73"/>
  <c r="AN337" i="73"/>
  <c r="AR337" i="73"/>
  <c r="AV337" i="73"/>
  <c r="AG337" i="73"/>
  <c r="AO337" i="73"/>
  <c r="AW337" i="73"/>
  <c r="AH337" i="73"/>
  <c r="AP337" i="73"/>
  <c r="AX337" i="73"/>
  <c r="AK337" i="73"/>
  <c r="AS337" i="73"/>
  <c r="AD337" i="73"/>
  <c r="AL337" i="73"/>
  <c r="AT337" i="73"/>
  <c r="R337" i="73"/>
  <c r="S337" i="73"/>
  <c r="T337" i="73"/>
  <c r="U337" i="73"/>
  <c r="Q336" i="73"/>
  <c r="I336" i="73"/>
  <c r="M336" i="73"/>
  <c r="N336" i="73"/>
  <c r="J336" i="73"/>
  <c r="O336" i="73"/>
  <c r="K336" i="73"/>
  <c r="L336" i="73"/>
  <c r="X334" i="73"/>
  <c r="AB334" i="73"/>
  <c r="Y334" i="73"/>
  <c r="AC334" i="73"/>
  <c r="V334" i="73"/>
  <c r="W334" i="73"/>
  <c r="Z334" i="73"/>
  <c r="AA334" i="73"/>
  <c r="AE333" i="73"/>
  <c r="AI333" i="73"/>
  <c r="AM333" i="73"/>
  <c r="AQ333" i="73"/>
  <c r="AU333" i="73"/>
  <c r="AF333" i="73"/>
  <c r="AJ333" i="73"/>
  <c r="AN333" i="73"/>
  <c r="AR333" i="73"/>
  <c r="AV333" i="73"/>
  <c r="AK333" i="73"/>
  <c r="AS333" i="73"/>
  <c r="AD333" i="73"/>
  <c r="AL333" i="73"/>
  <c r="AT333" i="73"/>
  <c r="AG333" i="73"/>
  <c r="AO333" i="73"/>
  <c r="AW333" i="73"/>
  <c r="AX333" i="73"/>
  <c r="AH333" i="73"/>
  <c r="AP333" i="73"/>
  <c r="R333" i="73"/>
  <c r="S333" i="73"/>
  <c r="T333" i="73"/>
  <c r="U333" i="73"/>
  <c r="Q332" i="73"/>
  <c r="I332" i="73"/>
  <c r="M332" i="73"/>
  <c r="J332" i="73"/>
  <c r="O332" i="73"/>
  <c r="K332" i="73"/>
  <c r="L332" i="73"/>
  <c r="N332" i="73"/>
  <c r="X330" i="73"/>
  <c r="AB330" i="73"/>
  <c r="Y330" i="73"/>
  <c r="AC330" i="73"/>
  <c r="V330" i="73"/>
  <c r="W330" i="73"/>
  <c r="Z330" i="73"/>
  <c r="AA330" i="73"/>
  <c r="AE329" i="73"/>
  <c r="AI329" i="73"/>
  <c r="AM329" i="73"/>
  <c r="AQ329" i="73"/>
  <c r="AU329" i="73"/>
  <c r="AF329" i="73"/>
  <c r="AJ329" i="73"/>
  <c r="AN329" i="73"/>
  <c r="AR329" i="73"/>
  <c r="AV329" i="73"/>
  <c r="AG329" i="73"/>
  <c r="AO329" i="73"/>
  <c r="AW329" i="73"/>
  <c r="AH329" i="73"/>
  <c r="AP329" i="73"/>
  <c r="AX329" i="73"/>
  <c r="AK329" i="73"/>
  <c r="AS329" i="73"/>
  <c r="AL329" i="73"/>
  <c r="AT329" i="73"/>
  <c r="AD329" i="73"/>
  <c r="R329" i="73"/>
  <c r="S329" i="73"/>
  <c r="T329" i="73"/>
  <c r="U329" i="73"/>
  <c r="Q328" i="73"/>
  <c r="I328" i="73"/>
  <c r="M328" i="73"/>
  <c r="K328" i="73"/>
  <c r="L328" i="73"/>
  <c r="N328" i="73"/>
  <c r="J328" i="73"/>
  <c r="O328" i="73"/>
  <c r="X326" i="73"/>
  <c r="AB326" i="73"/>
  <c r="Y326" i="73"/>
  <c r="AC326" i="73"/>
  <c r="V326" i="73"/>
  <c r="W326" i="73"/>
  <c r="Z326" i="73"/>
  <c r="AA326" i="73"/>
  <c r="AE325" i="73"/>
  <c r="AI325" i="73"/>
  <c r="AM325" i="73"/>
  <c r="AQ325" i="73"/>
  <c r="AU325" i="73"/>
  <c r="AF325" i="73"/>
  <c r="AJ325" i="73"/>
  <c r="AN325" i="73"/>
  <c r="AR325" i="73"/>
  <c r="AV325" i="73"/>
  <c r="AK325" i="73"/>
  <c r="AS325" i="73"/>
  <c r="AD325" i="73"/>
  <c r="AL325" i="73"/>
  <c r="AT325" i="73"/>
  <c r="AG325" i="73"/>
  <c r="AO325" i="73"/>
  <c r="AW325" i="73"/>
  <c r="AH325" i="73"/>
  <c r="AP325" i="73"/>
  <c r="AX325" i="73"/>
  <c r="R325" i="73"/>
  <c r="S325" i="73"/>
  <c r="T325" i="73"/>
  <c r="U325" i="73"/>
  <c r="Q324" i="73"/>
  <c r="I324" i="73"/>
  <c r="M324" i="73"/>
  <c r="L324" i="73"/>
  <c r="N324" i="73"/>
  <c r="J324" i="73"/>
  <c r="O324" i="73"/>
  <c r="K324" i="73"/>
  <c r="X322" i="73"/>
  <c r="AB322" i="73"/>
  <c r="Y322" i="73"/>
  <c r="AC322" i="73"/>
  <c r="V322" i="73"/>
  <c r="W322" i="73"/>
  <c r="Z322" i="73"/>
  <c r="AA322" i="73"/>
  <c r="AE321" i="73"/>
  <c r="AI321" i="73"/>
  <c r="AM321" i="73"/>
  <c r="AQ321" i="73"/>
  <c r="AU321" i="73"/>
  <c r="AF321" i="73"/>
  <c r="AJ321" i="73"/>
  <c r="AN321" i="73"/>
  <c r="AR321" i="73"/>
  <c r="AV321" i="73"/>
  <c r="AG321" i="73"/>
  <c r="AD321" i="73"/>
  <c r="AO321" i="73"/>
  <c r="AW321" i="73"/>
  <c r="AH321" i="73"/>
  <c r="AP321" i="73"/>
  <c r="AX321" i="73"/>
  <c r="AK321" i="73"/>
  <c r="AS321" i="73"/>
  <c r="AT321" i="73"/>
  <c r="AL321" i="73"/>
  <c r="R321" i="73"/>
  <c r="S321" i="73"/>
  <c r="T321" i="73"/>
  <c r="U321" i="73"/>
  <c r="Q320" i="73"/>
  <c r="L320" i="73"/>
  <c r="I320" i="73"/>
  <c r="M320" i="73"/>
  <c r="J320" i="73"/>
  <c r="K320" i="73"/>
  <c r="N320" i="73"/>
  <c r="O320" i="73"/>
  <c r="X318" i="73"/>
  <c r="AB318" i="73"/>
  <c r="Y318" i="73"/>
  <c r="AC318" i="73"/>
  <c r="V318" i="73"/>
  <c r="W318" i="73"/>
  <c r="Z318" i="73"/>
  <c r="AA318" i="73"/>
  <c r="AE317" i="73"/>
  <c r="AI317" i="73"/>
  <c r="AM317" i="73"/>
  <c r="AQ317" i="73"/>
  <c r="AU317" i="73"/>
  <c r="AF317" i="73"/>
  <c r="AJ317" i="73"/>
  <c r="AN317" i="73"/>
  <c r="AR317" i="73"/>
  <c r="AV317" i="73"/>
  <c r="AG317" i="73"/>
  <c r="AK317" i="73"/>
  <c r="AO317" i="73"/>
  <c r="AS317" i="73"/>
  <c r="AW317" i="73"/>
  <c r="AH317" i="73"/>
  <c r="AX317" i="73"/>
  <c r="AL317" i="73"/>
  <c r="AP317" i="73"/>
  <c r="AD317" i="73"/>
  <c r="AT317" i="73"/>
  <c r="R317" i="73"/>
  <c r="S317" i="73"/>
  <c r="T317" i="73"/>
  <c r="U317" i="73"/>
  <c r="Q316" i="73"/>
  <c r="L316" i="73"/>
  <c r="I316" i="73"/>
  <c r="M316" i="73"/>
  <c r="N316" i="73"/>
  <c r="O316" i="73"/>
  <c r="J316" i="73"/>
  <c r="K316" i="73"/>
  <c r="X314" i="73"/>
  <c r="AB314" i="73"/>
  <c r="Y314" i="73"/>
  <c r="AC314" i="73"/>
  <c r="V314" i="73"/>
  <c r="W314" i="73"/>
  <c r="Z314" i="73"/>
  <c r="AA314" i="73"/>
  <c r="AE313" i="73"/>
  <c r="AI313" i="73"/>
  <c r="AM313" i="73"/>
  <c r="AQ313" i="73"/>
  <c r="AU313" i="73"/>
  <c r="AF313" i="73"/>
  <c r="AJ313" i="73"/>
  <c r="AN313" i="73"/>
  <c r="AR313" i="73"/>
  <c r="AV313" i="73"/>
  <c r="AG313" i="73"/>
  <c r="AK313" i="73"/>
  <c r="AO313" i="73"/>
  <c r="AS313" i="73"/>
  <c r="AW313" i="73"/>
  <c r="AL313" i="73"/>
  <c r="AP313" i="73"/>
  <c r="AD313" i="73"/>
  <c r="AT313" i="73"/>
  <c r="AH313" i="73"/>
  <c r="AX313" i="73"/>
  <c r="R313" i="73"/>
  <c r="S313" i="73"/>
  <c r="T313" i="73"/>
  <c r="U313" i="73"/>
  <c r="Q312" i="73"/>
  <c r="L312" i="73"/>
  <c r="I312" i="73"/>
  <c r="M312" i="73"/>
  <c r="J312" i="73"/>
  <c r="K312" i="73"/>
  <c r="N312" i="73"/>
  <c r="O312" i="73"/>
  <c r="X310" i="73"/>
  <c r="AB310" i="73"/>
  <c r="Y310" i="73"/>
  <c r="AC310" i="73"/>
  <c r="V310" i="73"/>
  <c r="W310" i="73"/>
  <c r="Z310" i="73"/>
  <c r="AA310" i="73"/>
  <c r="AE309" i="73"/>
  <c r="AI309" i="73"/>
  <c r="AM309" i="73"/>
  <c r="AQ309" i="73"/>
  <c r="AU309" i="73"/>
  <c r="AF309" i="73"/>
  <c r="AJ309" i="73"/>
  <c r="AN309" i="73"/>
  <c r="AR309" i="73"/>
  <c r="AV309" i="73"/>
  <c r="AG309" i="73"/>
  <c r="AK309" i="73"/>
  <c r="AO309" i="73"/>
  <c r="AS309" i="73"/>
  <c r="AW309" i="73"/>
  <c r="AP309" i="73"/>
  <c r="AD309" i="73"/>
  <c r="AT309" i="73"/>
  <c r="AH309" i="73"/>
  <c r="AX309" i="73"/>
  <c r="AL309" i="73"/>
  <c r="R309" i="73"/>
  <c r="S309" i="73"/>
  <c r="T309" i="73"/>
  <c r="U309" i="73"/>
  <c r="Q308" i="73"/>
  <c r="L308" i="73"/>
  <c r="I308" i="73"/>
  <c r="M308" i="73"/>
  <c r="N308" i="73"/>
  <c r="O308" i="73"/>
  <c r="J308" i="73"/>
  <c r="K308" i="73"/>
  <c r="X306" i="73"/>
  <c r="AB306" i="73"/>
  <c r="Y306" i="73"/>
  <c r="AC306" i="73"/>
  <c r="V306" i="73"/>
  <c r="W306" i="73"/>
  <c r="Z306" i="73"/>
  <c r="AA306" i="73"/>
  <c r="AE305" i="73"/>
  <c r="AI305" i="73"/>
  <c r="AM305" i="73"/>
  <c r="AQ305" i="73"/>
  <c r="AU305" i="73"/>
  <c r="AF305" i="73"/>
  <c r="AJ305" i="73"/>
  <c r="AN305" i="73"/>
  <c r="AR305" i="73"/>
  <c r="AV305" i="73"/>
  <c r="AG305" i="73"/>
  <c r="AK305" i="73"/>
  <c r="AO305" i="73"/>
  <c r="AS305" i="73"/>
  <c r="AW305" i="73"/>
  <c r="AD305" i="73"/>
  <c r="AT305" i="73"/>
  <c r="AH305" i="73"/>
  <c r="AX305" i="73"/>
  <c r="AL305" i="73"/>
  <c r="AP305" i="73"/>
  <c r="R305" i="73"/>
  <c r="S305" i="73"/>
  <c r="T305" i="73"/>
  <c r="U305" i="73"/>
  <c r="Q304" i="73"/>
  <c r="L304" i="73"/>
  <c r="I304" i="73"/>
  <c r="M304" i="73"/>
  <c r="J304" i="73"/>
  <c r="K304" i="73"/>
  <c r="N304" i="73"/>
  <c r="O304" i="73"/>
  <c r="X302" i="73"/>
  <c r="AB302" i="73"/>
  <c r="Y302" i="73"/>
  <c r="AC302" i="73"/>
  <c r="V302" i="73"/>
  <c r="W302" i="73"/>
  <c r="Z302" i="73"/>
  <c r="AA302" i="73"/>
  <c r="AE301" i="73"/>
  <c r="AI301" i="73"/>
  <c r="AM301" i="73"/>
  <c r="AQ301" i="73"/>
  <c r="AU301" i="73"/>
  <c r="AF301" i="73"/>
  <c r="AJ301" i="73"/>
  <c r="AN301" i="73"/>
  <c r="AR301" i="73"/>
  <c r="AV301" i="73"/>
  <c r="AG301" i="73"/>
  <c r="AK301" i="73"/>
  <c r="AO301" i="73"/>
  <c r="AS301" i="73"/>
  <c r="AW301" i="73"/>
  <c r="AH301" i="73"/>
  <c r="AX301" i="73"/>
  <c r="AL301" i="73"/>
  <c r="AP301" i="73"/>
  <c r="AD301" i="73"/>
  <c r="AT301" i="73"/>
  <c r="R301" i="73"/>
  <c r="S301" i="73"/>
  <c r="T301" i="73"/>
  <c r="U301" i="73"/>
  <c r="Q300" i="73"/>
  <c r="L300" i="73"/>
  <c r="I300" i="73"/>
  <c r="M300" i="73"/>
  <c r="N300" i="73"/>
  <c r="O300" i="73"/>
  <c r="J300" i="73"/>
  <c r="K300" i="73"/>
  <c r="X298" i="73"/>
  <c r="AB298" i="73"/>
  <c r="Y298" i="73"/>
  <c r="AC298" i="73"/>
  <c r="V298" i="73"/>
  <c r="W298" i="73"/>
  <c r="Z298" i="73"/>
  <c r="AA298" i="73"/>
  <c r="AE297" i="73"/>
  <c r="AI297" i="73"/>
  <c r="AM297" i="73"/>
  <c r="AQ297" i="73"/>
  <c r="AU297" i="73"/>
  <c r="AF297" i="73"/>
  <c r="AJ297" i="73"/>
  <c r="AN297" i="73"/>
  <c r="AR297" i="73"/>
  <c r="AV297" i="73"/>
  <c r="AG297" i="73"/>
  <c r="AK297" i="73"/>
  <c r="AO297" i="73"/>
  <c r="AS297" i="73"/>
  <c r="AW297" i="73"/>
  <c r="AL297" i="73"/>
  <c r="AP297" i="73"/>
  <c r="AD297" i="73"/>
  <c r="AT297" i="73"/>
  <c r="AH297" i="73"/>
  <c r="AX297" i="73"/>
  <c r="R297" i="73"/>
  <c r="S297" i="73"/>
  <c r="T297" i="73"/>
  <c r="U297" i="73"/>
  <c r="Q296" i="73"/>
  <c r="L296" i="73"/>
  <c r="I296" i="73"/>
  <c r="M296" i="73"/>
  <c r="J296" i="73"/>
  <c r="K296" i="73"/>
  <c r="N296" i="73"/>
  <c r="O296" i="73"/>
  <c r="X294" i="73"/>
  <c r="AB294" i="73"/>
  <c r="Y294" i="73"/>
  <c r="AC294" i="73"/>
  <c r="V294" i="73"/>
  <c r="W294" i="73"/>
  <c r="Z294" i="73"/>
  <c r="AA294" i="73"/>
  <c r="AE293" i="73"/>
  <c r="AI293" i="73"/>
  <c r="AM293" i="73"/>
  <c r="AQ293" i="73"/>
  <c r="AU293" i="73"/>
  <c r="AF293" i="73"/>
  <c r="AJ293" i="73"/>
  <c r="AN293" i="73"/>
  <c r="AR293" i="73"/>
  <c r="AV293" i="73"/>
  <c r="AG293" i="73"/>
  <c r="AK293" i="73"/>
  <c r="AO293" i="73"/>
  <c r="AS293" i="73"/>
  <c r="AW293" i="73"/>
  <c r="AP293" i="73"/>
  <c r="AD293" i="73"/>
  <c r="AT293" i="73"/>
  <c r="AH293" i="73"/>
  <c r="AX293" i="73"/>
  <c r="AL293" i="73"/>
  <c r="R293" i="73"/>
  <c r="S293" i="73"/>
  <c r="T293" i="73"/>
  <c r="U293" i="73"/>
  <c r="Q292" i="73"/>
  <c r="L292" i="73"/>
  <c r="I292" i="73"/>
  <c r="M292" i="73"/>
  <c r="N292" i="73"/>
  <c r="O292" i="73"/>
  <c r="J292" i="73"/>
  <c r="K292" i="73"/>
  <c r="X290" i="73"/>
  <c r="AB290" i="73"/>
  <c r="Y290" i="73"/>
  <c r="AC290" i="73"/>
  <c r="V290" i="73"/>
  <c r="W290" i="73"/>
  <c r="Z290" i="73"/>
  <c r="AA290" i="73"/>
  <c r="AE289" i="73"/>
  <c r="AI289" i="73"/>
  <c r="AM289" i="73"/>
  <c r="AQ289" i="73"/>
  <c r="AU289" i="73"/>
  <c r="AF289" i="73"/>
  <c r="AJ289" i="73"/>
  <c r="AN289" i="73"/>
  <c r="AR289" i="73"/>
  <c r="AV289" i="73"/>
  <c r="AG289" i="73"/>
  <c r="AK289" i="73"/>
  <c r="AO289" i="73"/>
  <c r="AS289" i="73"/>
  <c r="AW289" i="73"/>
  <c r="AD289" i="73"/>
  <c r="AT289" i="73"/>
  <c r="AH289" i="73"/>
  <c r="AX289" i="73"/>
  <c r="AL289" i="73"/>
  <c r="AP289" i="73"/>
  <c r="R289" i="73"/>
  <c r="S289" i="73"/>
  <c r="T289" i="73"/>
  <c r="U289" i="73"/>
  <c r="Q288" i="73"/>
  <c r="L288" i="73"/>
  <c r="I288" i="73"/>
  <c r="M288" i="73"/>
  <c r="J288" i="73"/>
  <c r="K288" i="73"/>
  <c r="N288" i="73"/>
  <c r="O288" i="73"/>
  <c r="X286" i="73"/>
  <c r="AB286" i="73"/>
  <c r="Y286" i="73"/>
  <c r="AC286" i="73"/>
  <c r="V286" i="73"/>
  <c r="W286" i="73"/>
  <c r="Z286" i="73"/>
  <c r="AA286" i="73"/>
  <c r="AE285" i="73"/>
  <c r="AI285" i="73"/>
  <c r="AM285" i="73"/>
  <c r="AQ285" i="73"/>
  <c r="AU285" i="73"/>
  <c r="AF285" i="73"/>
  <c r="AJ285" i="73"/>
  <c r="AN285" i="73"/>
  <c r="AR285" i="73"/>
  <c r="AV285" i="73"/>
  <c r="AG285" i="73"/>
  <c r="AK285" i="73"/>
  <c r="AO285" i="73"/>
  <c r="AS285" i="73"/>
  <c r="AW285" i="73"/>
  <c r="AH285" i="73"/>
  <c r="AX285" i="73"/>
  <c r="AL285" i="73"/>
  <c r="AP285" i="73"/>
  <c r="AD285" i="73"/>
  <c r="AT285" i="73"/>
  <c r="R285" i="73"/>
  <c r="S285" i="73"/>
  <c r="T285" i="73"/>
  <c r="U285" i="73"/>
  <c r="Q284" i="73"/>
  <c r="L284" i="73"/>
  <c r="I284" i="73"/>
  <c r="M284" i="73"/>
  <c r="N284" i="73"/>
  <c r="O284" i="73"/>
  <c r="J284" i="73"/>
  <c r="K284" i="73"/>
  <c r="X282" i="73"/>
  <c r="AB282" i="73"/>
  <c r="Y282" i="73"/>
  <c r="AC282" i="73"/>
  <c r="V282" i="73"/>
  <c r="W282" i="73"/>
  <c r="Z282" i="73"/>
  <c r="AA282" i="73"/>
  <c r="AE281" i="73"/>
  <c r="AI281" i="73"/>
  <c r="AM281" i="73"/>
  <c r="AQ281" i="73"/>
  <c r="AU281" i="73"/>
  <c r="AF281" i="73"/>
  <c r="AJ281" i="73"/>
  <c r="AN281" i="73"/>
  <c r="AR281" i="73"/>
  <c r="AV281" i="73"/>
  <c r="AG281" i="73"/>
  <c r="AK281" i="73"/>
  <c r="AO281" i="73"/>
  <c r="AS281" i="73"/>
  <c r="AW281" i="73"/>
  <c r="AL281" i="73"/>
  <c r="AP281" i="73"/>
  <c r="AD281" i="73"/>
  <c r="AT281" i="73"/>
  <c r="AH281" i="73"/>
  <c r="AX281" i="73"/>
  <c r="R281" i="73"/>
  <c r="S281" i="73"/>
  <c r="T281" i="73"/>
  <c r="U281" i="73"/>
  <c r="Q280" i="73"/>
  <c r="L280" i="73"/>
  <c r="I280" i="73"/>
  <c r="M280" i="73"/>
  <c r="J280" i="73"/>
  <c r="K280" i="73"/>
  <c r="N280" i="73"/>
  <c r="O280" i="73"/>
  <c r="X278" i="73"/>
  <c r="AB278" i="73"/>
  <c r="Y278" i="73"/>
  <c r="AC278" i="73"/>
  <c r="V278" i="73"/>
  <c r="W278" i="73"/>
  <c r="Z278" i="73"/>
  <c r="AA278" i="73"/>
  <c r="AE277" i="73"/>
  <c r="AI277" i="73"/>
  <c r="AM277" i="73"/>
  <c r="AQ277" i="73"/>
  <c r="AU277" i="73"/>
  <c r="AF277" i="73"/>
  <c r="AJ277" i="73"/>
  <c r="AN277" i="73"/>
  <c r="AR277" i="73"/>
  <c r="AV277" i="73"/>
  <c r="AG277" i="73"/>
  <c r="AK277" i="73"/>
  <c r="AO277" i="73"/>
  <c r="AS277" i="73"/>
  <c r="AW277" i="73"/>
  <c r="AP277" i="73"/>
  <c r="AD277" i="73"/>
  <c r="AT277" i="73"/>
  <c r="AH277" i="73"/>
  <c r="AX277" i="73"/>
  <c r="AL277" i="73"/>
  <c r="R277" i="73"/>
  <c r="S277" i="73"/>
  <c r="T277" i="73"/>
  <c r="U277" i="73"/>
  <c r="Q276" i="73"/>
  <c r="L276" i="73"/>
  <c r="I276" i="73"/>
  <c r="M276" i="73"/>
  <c r="N276" i="73"/>
  <c r="O276" i="73"/>
  <c r="J276" i="73"/>
  <c r="K276" i="73"/>
  <c r="X274" i="73"/>
  <c r="AB274" i="73"/>
  <c r="Y274" i="73"/>
  <c r="AC274" i="73"/>
  <c r="V274" i="73"/>
  <c r="W274" i="73"/>
  <c r="Z274" i="73"/>
  <c r="AA274" i="73"/>
  <c r="AE273" i="73"/>
  <c r="AI273" i="73"/>
  <c r="AM273" i="73"/>
  <c r="AQ273" i="73"/>
  <c r="AU273" i="73"/>
  <c r="AF273" i="73"/>
  <c r="AJ273" i="73"/>
  <c r="AN273" i="73"/>
  <c r="AR273" i="73"/>
  <c r="AV273" i="73"/>
  <c r="AG273" i="73"/>
  <c r="AK273" i="73"/>
  <c r="AO273" i="73"/>
  <c r="AS273" i="73"/>
  <c r="AW273" i="73"/>
  <c r="AD273" i="73"/>
  <c r="AT273" i="73"/>
  <c r="AH273" i="73"/>
  <c r="AX273" i="73"/>
  <c r="AL273" i="73"/>
  <c r="AP273" i="73"/>
  <c r="R273" i="73"/>
  <c r="S273" i="73"/>
  <c r="T273" i="73"/>
  <c r="U273" i="73"/>
  <c r="Q272" i="73"/>
  <c r="L272" i="73"/>
  <c r="I272" i="73"/>
  <c r="M272" i="73"/>
  <c r="J272" i="73"/>
  <c r="K272" i="73"/>
  <c r="N272" i="73"/>
  <c r="O272" i="73"/>
  <c r="X270" i="73"/>
  <c r="AB270" i="73"/>
  <c r="Y270" i="73"/>
  <c r="AC270" i="73"/>
  <c r="V270" i="73"/>
  <c r="W270" i="73"/>
  <c r="Z270" i="73"/>
  <c r="AA270" i="73"/>
  <c r="AE269" i="73"/>
  <c r="AI269" i="73"/>
  <c r="AM269" i="73"/>
  <c r="AQ269" i="73"/>
  <c r="AU269" i="73"/>
  <c r="AF269" i="73"/>
  <c r="AJ269" i="73"/>
  <c r="AN269" i="73"/>
  <c r="AR269" i="73"/>
  <c r="AV269" i="73"/>
  <c r="AG269" i="73"/>
  <c r="AK269" i="73"/>
  <c r="AO269" i="73"/>
  <c r="AS269" i="73"/>
  <c r="AW269" i="73"/>
  <c r="AH269" i="73"/>
  <c r="AX269" i="73"/>
  <c r="AL269" i="73"/>
  <c r="AP269" i="73"/>
  <c r="AD269" i="73"/>
  <c r="AT269" i="73"/>
  <c r="R269" i="73"/>
  <c r="S269" i="73"/>
  <c r="T269" i="73"/>
  <c r="U269" i="73"/>
  <c r="Q268" i="73"/>
  <c r="L268" i="73"/>
  <c r="I268" i="73"/>
  <c r="M268" i="73"/>
  <c r="N268" i="73"/>
  <c r="O268" i="73"/>
  <c r="J268" i="73"/>
  <c r="K268" i="73"/>
  <c r="X266" i="73"/>
  <c r="AB266" i="73"/>
  <c r="Y266" i="73"/>
  <c r="AC266" i="73"/>
  <c r="V266" i="73"/>
  <c r="W266" i="73"/>
  <c r="Z266" i="73"/>
  <c r="AA266" i="73"/>
  <c r="AE265" i="73"/>
  <c r="AI265" i="73"/>
  <c r="AM265" i="73"/>
  <c r="AQ265" i="73"/>
  <c r="AU265" i="73"/>
  <c r="AF265" i="73"/>
  <c r="AJ265" i="73"/>
  <c r="AN265" i="73"/>
  <c r="AR265" i="73"/>
  <c r="AV265" i="73"/>
  <c r="AG265" i="73"/>
  <c r="AK265" i="73"/>
  <c r="AO265" i="73"/>
  <c r="AS265" i="73"/>
  <c r="AW265" i="73"/>
  <c r="AL265" i="73"/>
  <c r="AP265" i="73"/>
  <c r="AD265" i="73"/>
  <c r="AT265" i="73"/>
  <c r="AH265" i="73"/>
  <c r="AX265" i="73"/>
  <c r="R265" i="73"/>
  <c r="S265" i="73"/>
  <c r="T265" i="73"/>
  <c r="U265" i="73"/>
  <c r="Q264" i="73"/>
  <c r="L264" i="73"/>
  <c r="I264" i="73"/>
  <c r="M264" i="73"/>
  <c r="J264" i="73"/>
  <c r="K264" i="73"/>
  <c r="N264" i="73"/>
  <c r="O264" i="73"/>
  <c r="X262" i="73"/>
  <c r="AB262" i="73"/>
  <c r="Y262" i="73"/>
  <c r="AC262" i="73"/>
  <c r="V262" i="73"/>
  <c r="W262" i="73"/>
  <c r="Z262" i="73"/>
  <c r="AA262" i="73"/>
  <c r="AE261" i="73"/>
  <c r="AI261" i="73"/>
  <c r="AM261" i="73"/>
  <c r="AQ261" i="73"/>
  <c r="AU261" i="73"/>
  <c r="AF261" i="73"/>
  <c r="AJ261" i="73"/>
  <c r="AN261" i="73"/>
  <c r="AR261" i="73"/>
  <c r="AV261" i="73"/>
  <c r="AG261" i="73"/>
  <c r="AK261" i="73"/>
  <c r="AO261" i="73"/>
  <c r="AS261" i="73"/>
  <c r="AW261" i="73"/>
  <c r="AP261" i="73"/>
  <c r="AD261" i="73"/>
  <c r="AT261" i="73"/>
  <c r="AH261" i="73"/>
  <c r="AX261" i="73"/>
  <c r="AL261" i="73"/>
  <c r="R261" i="73"/>
  <c r="S261" i="73"/>
  <c r="T261" i="73"/>
  <c r="U261" i="73"/>
  <c r="Q260" i="73"/>
  <c r="L260" i="73"/>
  <c r="I260" i="73"/>
  <c r="M260" i="73"/>
  <c r="N260" i="73"/>
  <c r="O260" i="73"/>
  <c r="J260" i="73"/>
  <c r="K260" i="73"/>
  <c r="X258" i="73"/>
  <c r="AB258" i="73"/>
  <c r="Y258" i="73"/>
  <c r="AC258" i="73"/>
  <c r="V258" i="73"/>
  <c r="W258" i="73"/>
  <c r="Z258" i="73"/>
  <c r="AA258" i="73"/>
  <c r="AE257" i="73"/>
  <c r="AI257" i="73"/>
  <c r="AM257" i="73"/>
  <c r="AQ257" i="73"/>
  <c r="AU257" i="73"/>
  <c r="AF257" i="73"/>
  <c r="AJ257" i="73"/>
  <c r="AN257" i="73"/>
  <c r="AR257" i="73"/>
  <c r="AV257" i="73"/>
  <c r="AG257" i="73"/>
  <c r="AK257" i="73"/>
  <c r="AO257" i="73"/>
  <c r="AS257" i="73"/>
  <c r="AW257" i="73"/>
  <c r="AD257" i="73"/>
  <c r="AT257" i="73"/>
  <c r="AH257" i="73"/>
  <c r="AX257" i="73"/>
  <c r="AL257" i="73"/>
  <c r="AP257" i="73"/>
  <c r="R257" i="73"/>
  <c r="S257" i="73"/>
  <c r="T257" i="73"/>
  <c r="U257" i="73"/>
  <c r="Q256" i="73"/>
  <c r="L256" i="73"/>
  <c r="I256" i="73"/>
  <c r="M256" i="73"/>
  <c r="J256" i="73"/>
  <c r="K256" i="73"/>
  <c r="N256" i="73"/>
  <c r="O256" i="73"/>
  <c r="X254" i="73"/>
  <c r="AB254" i="73"/>
  <c r="Y254" i="73"/>
  <c r="AC254" i="73"/>
  <c r="V254" i="73"/>
  <c r="W254" i="73"/>
  <c r="Z254" i="73"/>
  <c r="AA254" i="73"/>
  <c r="AD253" i="73"/>
  <c r="AH253" i="73"/>
  <c r="AL253" i="73"/>
  <c r="AP253" i="73"/>
  <c r="AT253" i="73"/>
  <c r="AE253" i="73"/>
  <c r="AI253" i="73"/>
  <c r="AM253" i="73"/>
  <c r="AQ253" i="73"/>
  <c r="AU253" i="73"/>
  <c r="AF253" i="73"/>
  <c r="AJ253" i="73"/>
  <c r="AN253" i="73"/>
  <c r="AR253" i="73"/>
  <c r="AS253" i="73"/>
  <c r="AG253" i="73"/>
  <c r="AV253" i="73"/>
  <c r="AK253" i="73"/>
  <c r="AW253" i="73"/>
  <c r="AX253" i="73"/>
  <c r="AO253" i="73"/>
  <c r="R253" i="73"/>
  <c r="S253" i="73"/>
  <c r="T253" i="73"/>
  <c r="U253" i="73"/>
  <c r="Q252" i="73"/>
  <c r="L252" i="73"/>
  <c r="I252" i="73"/>
  <c r="M252" i="73"/>
  <c r="N252" i="73"/>
  <c r="O252" i="73"/>
  <c r="J252" i="73"/>
  <c r="K252" i="73"/>
  <c r="X250" i="73"/>
  <c r="AB250" i="73"/>
  <c r="Y250" i="73"/>
  <c r="AC250" i="73"/>
  <c r="V250" i="73"/>
  <c r="W250" i="73"/>
  <c r="Z250" i="73"/>
  <c r="AA250" i="73"/>
  <c r="AD249" i="73"/>
  <c r="AH249" i="73"/>
  <c r="AL249" i="73"/>
  <c r="AP249" i="73"/>
  <c r="AT249" i="73"/>
  <c r="AX249" i="73"/>
  <c r="AE249" i="73"/>
  <c r="AI249" i="73"/>
  <c r="AM249" i="73"/>
  <c r="AQ249" i="73"/>
  <c r="AU249" i="73"/>
  <c r="AF249" i="73"/>
  <c r="AJ249" i="73"/>
  <c r="AN249" i="73"/>
  <c r="AR249" i="73"/>
  <c r="AV249" i="73"/>
  <c r="AG249" i="73"/>
  <c r="AW249" i="73"/>
  <c r="AK249" i="73"/>
  <c r="AO249" i="73"/>
  <c r="AS249" i="73"/>
  <c r="R249" i="73"/>
  <c r="S249" i="73"/>
  <c r="T249" i="73"/>
  <c r="U249" i="73"/>
  <c r="Q248" i="73"/>
  <c r="L248" i="73"/>
  <c r="I248" i="73"/>
  <c r="M248" i="73"/>
  <c r="J248" i="73"/>
  <c r="K248" i="73"/>
  <c r="N248" i="73"/>
  <c r="O248" i="73"/>
  <c r="X246" i="73"/>
  <c r="AB246" i="73"/>
  <c r="Y246" i="73"/>
  <c r="AC246" i="73"/>
  <c r="V246" i="73"/>
  <c r="W246" i="73"/>
  <c r="Z246" i="73"/>
  <c r="AA246" i="73"/>
  <c r="AD245" i="73"/>
  <c r="AH245" i="73"/>
  <c r="AL245" i="73"/>
  <c r="AP245" i="73"/>
  <c r="AT245" i="73"/>
  <c r="AX245" i="73"/>
  <c r="AE245" i="73"/>
  <c r="AI245" i="73"/>
  <c r="AM245" i="73"/>
  <c r="AQ245" i="73"/>
  <c r="AU245" i="73"/>
  <c r="AF245" i="73"/>
  <c r="AJ245" i="73"/>
  <c r="AN245" i="73"/>
  <c r="AR245" i="73"/>
  <c r="AV245" i="73"/>
  <c r="AK245" i="73"/>
  <c r="AO245" i="73"/>
  <c r="AS245" i="73"/>
  <c r="AG245" i="73"/>
  <c r="AW245" i="73"/>
  <c r="R245" i="73"/>
  <c r="S245" i="73"/>
  <c r="T245" i="73"/>
  <c r="U245" i="73"/>
  <c r="Q244" i="73"/>
  <c r="L244" i="73"/>
  <c r="I244" i="73"/>
  <c r="M244" i="73"/>
  <c r="N244" i="73"/>
  <c r="O244" i="73"/>
  <c r="J244" i="73"/>
  <c r="K244" i="73"/>
  <c r="X242" i="73"/>
  <c r="AB242" i="73"/>
  <c r="Y242" i="73"/>
  <c r="AC242" i="73"/>
  <c r="V242" i="73"/>
  <c r="W242" i="73"/>
  <c r="Z242" i="73"/>
  <c r="AA242" i="73"/>
  <c r="AD241" i="73"/>
  <c r="AH241" i="73"/>
  <c r="AL241" i="73"/>
  <c r="AP241" i="73"/>
  <c r="AT241" i="73"/>
  <c r="AX241" i="73"/>
  <c r="AE241" i="73"/>
  <c r="AI241" i="73"/>
  <c r="AM241" i="73"/>
  <c r="AQ241" i="73"/>
  <c r="AU241" i="73"/>
  <c r="AF241" i="73"/>
  <c r="AJ241" i="73"/>
  <c r="AN241" i="73"/>
  <c r="AR241" i="73"/>
  <c r="AV241" i="73"/>
  <c r="AO241" i="73"/>
  <c r="AS241" i="73"/>
  <c r="AG241" i="73"/>
  <c r="AW241" i="73"/>
  <c r="AK241" i="73"/>
  <c r="R241" i="73"/>
  <c r="S241" i="73"/>
  <c r="T241" i="73"/>
  <c r="U241" i="73"/>
  <c r="Q240" i="73"/>
  <c r="L240" i="73"/>
  <c r="I240" i="73"/>
  <c r="M240" i="73"/>
  <c r="J240" i="73"/>
  <c r="K240" i="73"/>
  <c r="N240" i="73"/>
  <c r="O240" i="73"/>
  <c r="X238" i="73"/>
  <c r="AB238" i="73"/>
  <c r="Y238" i="73"/>
  <c r="AC238" i="73"/>
  <c r="V238" i="73"/>
  <c r="W238" i="73"/>
  <c r="Z238" i="73"/>
  <c r="AA238" i="73"/>
  <c r="AD237" i="73"/>
  <c r="AH237" i="73"/>
  <c r="AL237" i="73"/>
  <c r="AP237" i="73"/>
  <c r="AT237" i="73"/>
  <c r="AX237" i="73"/>
  <c r="AE237" i="73"/>
  <c r="AI237" i="73"/>
  <c r="AM237" i="73"/>
  <c r="AQ237" i="73"/>
  <c r="AU237" i="73"/>
  <c r="AF237" i="73"/>
  <c r="AJ237" i="73"/>
  <c r="AN237" i="73"/>
  <c r="AR237" i="73"/>
  <c r="AV237" i="73"/>
  <c r="AS237" i="73"/>
  <c r="AG237" i="73"/>
  <c r="AW237" i="73"/>
  <c r="AK237" i="73"/>
  <c r="AO237" i="73"/>
  <c r="R237" i="73"/>
  <c r="S237" i="73"/>
  <c r="T237" i="73"/>
  <c r="U237" i="73"/>
  <c r="Q236" i="73"/>
  <c r="L236" i="73"/>
  <c r="I236" i="73"/>
  <c r="M236" i="73"/>
  <c r="N236" i="73"/>
  <c r="O236" i="73"/>
  <c r="J236" i="73"/>
  <c r="K236" i="73"/>
  <c r="X234" i="73"/>
  <c r="AB234" i="73"/>
  <c r="Y234" i="73"/>
  <c r="AC234" i="73"/>
  <c r="V234" i="73"/>
  <c r="Z234" i="73"/>
  <c r="AA234" i="73"/>
  <c r="W234" i="73"/>
  <c r="AD233" i="73"/>
  <c r="AH233" i="73"/>
  <c r="AL233" i="73"/>
  <c r="AP233" i="73"/>
  <c r="AT233" i="73"/>
  <c r="AX233" i="73"/>
  <c r="AE233" i="73"/>
  <c r="AI233" i="73"/>
  <c r="AM233" i="73"/>
  <c r="AQ233" i="73"/>
  <c r="AU233" i="73"/>
  <c r="AF233" i="73"/>
  <c r="AJ233" i="73"/>
  <c r="AN233" i="73"/>
  <c r="AR233" i="73"/>
  <c r="AV233" i="73"/>
  <c r="AG233" i="73"/>
  <c r="AW233" i="73"/>
  <c r="AK233" i="73"/>
  <c r="AO233" i="73"/>
  <c r="AS233" i="73"/>
  <c r="R233" i="73"/>
  <c r="S233" i="73"/>
  <c r="T233" i="73"/>
  <c r="U233" i="73"/>
  <c r="Q232" i="73"/>
  <c r="L232" i="73"/>
  <c r="I232" i="73"/>
  <c r="M232" i="73"/>
  <c r="J232" i="73"/>
  <c r="K232" i="73"/>
  <c r="N232" i="73"/>
  <c r="O232" i="73"/>
  <c r="X230" i="73"/>
  <c r="AB230" i="73"/>
  <c r="Y230" i="73"/>
  <c r="AC230" i="73"/>
  <c r="V230" i="73"/>
  <c r="Z230" i="73"/>
  <c r="AA230" i="73"/>
  <c r="W230" i="73"/>
  <c r="AD229" i="73"/>
  <c r="AH229" i="73"/>
  <c r="AL229" i="73"/>
  <c r="AP229" i="73"/>
  <c r="AT229" i="73"/>
  <c r="AX229" i="73"/>
  <c r="AE229" i="73"/>
  <c r="AI229" i="73"/>
  <c r="AM229" i="73"/>
  <c r="AQ229" i="73"/>
  <c r="AU229" i="73"/>
  <c r="AF229" i="73"/>
  <c r="AJ229" i="73"/>
  <c r="AN229" i="73"/>
  <c r="AR229" i="73"/>
  <c r="AV229" i="73"/>
  <c r="AK229" i="73"/>
  <c r="AO229" i="73"/>
  <c r="AS229" i="73"/>
  <c r="AW229" i="73"/>
  <c r="AG229" i="73"/>
  <c r="R229" i="73"/>
  <c r="S229" i="73"/>
  <c r="T229" i="73"/>
  <c r="U229" i="73"/>
  <c r="Q228" i="73"/>
  <c r="L228" i="73"/>
  <c r="I228" i="73"/>
  <c r="M228" i="73"/>
  <c r="N228" i="73"/>
  <c r="O228" i="73"/>
  <c r="J228" i="73"/>
  <c r="K228" i="73"/>
  <c r="X226" i="73"/>
  <c r="AB226" i="73"/>
  <c r="Y226" i="73"/>
  <c r="AC226" i="73"/>
  <c r="V226" i="73"/>
  <c r="Z226" i="73"/>
  <c r="AA226" i="73"/>
  <c r="W226" i="73"/>
  <c r="AD225" i="73"/>
  <c r="AH225" i="73"/>
  <c r="AL225" i="73"/>
  <c r="AP225" i="73"/>
  <c r="AT225" i="73"/>
  <c r="AX225" i="73"/>
  <c r="AI225" i="73"/>
  <c r="AN225" i="73"/>
  <c r="AS225" i="73"/>
  <c r="AE225" i="73"/>
  <c r="AJ225" i="73"/>
  <c r="AO225" i="73"/>
  <c r="AU225" i="73"/>
  <c r="AF225" i="73"/>
  <c r="AK225" i="73"/>
  <c r="AQ225" i="73"/>
  <c r="AV225" i="73"/>
  <c r="AM225" i="73"/>
  <c r="AR225" i="73"/>
  <c r="AW225" i="73"/>
  <c r="AG225" i="73"/>
  <c r="R225" i="73"/>
  <c r="S225" i="73"/>
  <c r="T225" i="73"/>
  <c r="U225" i="73"/>
  <c r="Q224" i="73"/>
  <c r="L224" i="73"/>
  <c r="I224" i="73"/>
  <c r="M224" i="73"/>
  <c r="J224" i="73"/>
  <c r="K224" i="73"/>
  <c r="N224" i="73"/>
  <c r="O224" i="73"/>
  <c r="X222" i="73"/>
  <c r="AB222" i="73"/>
  <c r="Y222" i="73"/>
  <c r="AC222" i="73"/>
  <c r="V222" i="73"/>
  <c r="Z222" i="73"/>
  <c r="AA222" i="73"/>
  <c r="W222" i="73"/>
  <c r="AD221" i="73"/>
  <c r="AH221" i="73"/>
  <c r="AL221" i="73"/>
  <c r="AP221" i="73"/>
  <c r="AT221" i="73"/>
  <c r="AX221" i="73"/>
  <c r="AE221" i="73"/>
  <c r="AI221" i="73"/>
  <c r="AM221" i="73"/>
  <c r="AQ221" i="73"/>
  <c r="AU221" i="73"/>
  <c r="AG221" i="73"/>
  <c r="AO221" i="73"/>
  <c r="AW221" i="73"/>
  <c r="AJ221" i="73"/>
  <c r="AR221" i="73"/>
  <c r="AK221" i="73"/>
  <c r="AS221" i="73"/>
  <c r="AF221" i="73"/>
  <c r="AN221" i="73"/>
  <c r="AV221" i="73"/>
  <c r="R221" i="73"/>
  <c r="S221" i="73"/>
  <c r="T221" i="73"/>
  <c r="U221" i="73"/>
  <c r="Q220" i="73"/>
  <c r="L220" i="73"/>
  <c r="I220" i="73"/>
  <c r="M220" i="73"/>
  <c r="N220" i="73"/>
  <c r="O220" i="73"/>
  <c r="J220" i="73"/>
  <c r="K220" i="73"/>
  <c r="X218" i="73"/>
  <c r="AB218" i="73"/>
  <c r="Y218" i="73"/>
  <c r="AC218" i="73"/>
  <c r="V218" i="73"/>
  <c r="Z218" i="73"/>
  <c r="AA218" i="73"/>
  <c r="W218" i="73"/>
  <c r="AD217" i="73"/>
  <c r="AH217" i="73"/>
  <c r="AL217" i="73"/>
  <c r="AP217" i="73"/>
  <c r="AT217" i="73"/>
  <c r="AX217" i="73"/>
  <c r="AE217" i="73"/>
  <c r="AI217" i="73"/>
  <c r="AM217" i="73"/>
  <c r="AQ217" i="73"/>
  <c r="AU217" i="73"/>
  <c r="AK217" i="73"/>
  <c r="AS217" i="73"/>
  <c r="AF217" i="73"/>
  <c r="AN217" i="73"/>
  <c r="AV217" i="73"/>
  <c r="AG217" i="73"/>
  <c r="AO217" i="73"/>
  <c r="AW217" i="73"/>
  <c r="AJ217" i="73"/>
  <c r="AR217" i="73"/>
  <c r="R217" i="73"/>
  <c r="S217" i="73"/>
  <c r="T217" i="73"/>
  <c r="U217" i="73"/>
  <c r="Q216" i="73"/>
  <c r="L216" i="73"/>
  <c r="I216" i="73"/>
  <c r="M216" i="73"/>
  <c r="J216" i="73"/>
  <c r="K216" i="73"/>
  <c r="N216" i="73"/>
  <c r="O216" i="73"/>
  <c r="X214" i="73"/>
  <c r="AB214" i="73"/>
  <c r="Y214" i="73"/>
  <c r="AC214" i="73"/>
  <c r="V214" i="73"/>
  <c r="Z214" i="73"/>
  <c r="AA214" i="73"/>
  <c r="W214" i="73"/>
  <c r="AD213" i="73"/>
  <c r="AH213" i="73"/>
  <c r="AL213" i="73"/>
  <c r="AP213" i="73"/>
  <c r="AT213" i="73"/>
  <c r="AX213" i="73"/>
  <c r="AE213" i="73"/>
  <c r="AI213" i="73"/>
  <c r="AM213" i="73"/>
  <c r="AQ213" i="73"/>
  <c r="AU213" i="73"/>
  <c r="AG213" i="73"/>
  <c r="AO213" i="73"/>
  <c r="AW213" i="73"/>
  <c r="AJ213" i="73"/>
  <c r="AR213" i="73"/>
  <c r="AK213" i="73"/>
  <c r="AS213" i="73"/>
  <c r="AN213" i="73"/>
  <c r="AV213" i="73"/>
  <c r="AF213" i="73"/>
  <c r="R213" i="73"/>
  <c r="S213" i="73"/>
  <c r="T213" i="73"/>
  <c r="U213" i="73"/>
  <c r="Q212" i="73"/>
  <c r="L212" i="73"/>
  <c r="I212" i="73"/>
  <c r="M212" i="73"/>
  <c r="N212" i="73"/>
  <c r="O212" i="73"/>
  <c r="J212" i="73"/>
  <c r="K212" i="73"/>
  <c r="X210" i="73"/>
  <c r="AB210" i="73"/>
  <c r="Y210" i="73"/>
  <c r="AC210" i="73"/>
  <c r="V210" i="73"/>
  <c r="Z210" i="73"/>
  <c r="AA210" i="73"/>
  <c r="W210" i="73"/>
  <c r="AD209" i="73"/>
  <c r="AH209" i="73"/>
  <c r="AL209" i="73"/>
  <c r="AP209" i="73"/>
  <c r="AT209" i="73"/>
  <c r="AX209" i="73"/>
  <c r="AE209" i="73"/>
  <c r="AI209" i="73"/>
  <c r="AM209" i="73"/>
  <c r="AQ209" i="73"/>
  <c r="AU209" i="73"/>
  <c r="AK209" i="73"/>
  <c r="AS209" i="73"/>
  <c r="AF209" i="73"/>
  <c r="AN209" i="73"/>
  <c r="AV209" i="73"/>
  <c r="AG209" i="73"/>
  <c r="AO209" i="73"/>
  <c r="AW209" i="73"/>
  <c r="AJ209" i="73"/>
  <c r="AR209" i="73"/>
  <c r="R209" i="73"/>
  <c r="S209" i="73"/>
  <c r="T209" i="73"/>
  <c r="U209" i="73"/>
  <c r="Q208" i="73"/>
  <c r="L208" i="73"/>
  <c r="I208" i="73"/>
  <c r="M208" i="73"/>
  <c r="J208" i="73"/>
  <c r="K208" i="73"/>
  <c r="N208" i="73"/>
  <c r="O208" i="73"/>
  <c r="X206" i="73"/>
  <c r="AB206" i="73"/>
  <c r="Y206" i="73"/>
  <c r="AC206" i="73"/>
  <c r="V206" i="73"/>
  <c r="Z206" i="73"/>
  <c r="AA206" i="73"/>
  <c r="W206" i="73"/>
  <c r="AD205" i="73"/>
  <c r="AH205" i="73"/>
  <c r="AL205" i="73"/>
  <c r="AP205" i="73"/>
  <c r="AT205" i="73"/>
  <c r="AX205" i="73"/>
  <c r="AE205" i="73"/>
  <c r="AI205" i="73"/>
  <c r="AM205" i="73"/>
  <c r="AQ205" i="73"/>
  <c r="AU205" i="73"/>
  <c r="AG205" i="73"/>
  <c r="AO205" i="73"/>
  <c r="AW205" i="73"/>
  <c r="AJ205" i="73"/>
  <c r="AR205" i="73"/>
  <c r="AK205" i="73"/>
  <c r="AS205" i="73"/>
  <c r="AV205" i="73"/>
  <c r="AF205" i="73"/>
  <c r="AN205" i="73"/>
  <c r="R205" i="73"/>
  <c r="S205" i="73"/>
  <c r="T205" i="73"/>
  <c r="U205" i="73"/>
  <c r="Q204" i="73"/>
  <c r="L204" i="73"/>
  <c r="I204" i="73"/>
  <c r="M204" i="73"/>
  <c r="N204" i="73"/>
  <c r="O204" i="73"/>
  <c r="J204" i="73"/>
  <c r="K204" i="73"/>
  <c r="X202" i="73"/>
  <c r="AB202" i="73"/>
  <c r="Y202" i="73"/>
  <c r="AC202" i="73"/>
  <c r="V202" i="73"/>
  <c r="Z202" i="73"/>
  <c r="AA202" i="73"/>
  <c r="W202" i="73"/>
  <c r="AD201" i="73"/>
  <c r="AH201" i="73"/>
  <c r="AL201" i="73"/>
  <c r="AP201" i="73"/>
  <c r="AT201" i="73"/>
  <c r="AX201" i="73"/>
  <c r="AE201" i="73"/>
  <c r="AI201" i="73"/>
  <c r="AM201" i="73"/>
  <c r="AQ201" i="73"/>
  <c r="AU201" i="73"/>
  <c r="AK201" i="73"/>
  <c r="AS201" i="73"/>
  <c r="AF201" i="73"/>
  <c r="AN201" i="73"/>
  <c r="AV201" i="73"/>
  <c r="AG201" i="73"/>
  <c r="AO201" i="73"/>
  <c r="AW201" i="73"/>
  <c r="AJ201" i="73"/>
  <c r="AR201" i="73"/>
  <c r="R201" i="73"/>
  <c r="S201" i="73"/>
  <c r="T201" i="73"/>
  <c r="U201" i="73"/>
  <c r="Q200" i="73"/>
  <c r="L200" i="73"/>
  <c r="I200" i="73"/>
  <c r="M200" i="73"/>
  <c r="J200" i="73"/>
  <c r="K200" i="73"/>
  <c r="N200" i="73"/>
  <c r="O200" i="73"/>
  <c r="X198" i="73"/>
  <c r="AB198" i="73"/>
  <c r="Y198" i="73"/>
  <c r="AC198" i="73"/>
  <c r="V198" i="73"/>
  <c r="Z198" i="73"/>
  <c r="AA198" i="73"/>
  <c r="W198" i="73"/>
  <c r="AD197" i="73"/>
  <c r="AH197" i="73"/>
  <c r="AL197" i="73"/>
  <c r="AP197" i="73"/>
  <c r="AT197" i="73"/>
  <c r="AX197" i="73"/>
  <c r="AE197" i="73"/>
  <c r="AI197" i="73"/>
  <c r="AM197" i="73"/>
  <c r="AQ197" i="73"/>
  <c r="AU197" i="73"/>
  <c r="AG197" i="73"/>
  <c r="AO197" i="73"/>
  <c r="AW197" i="73"/>
  <c r="AJ197" i="73"/>
  <c r="AR197" i="73"/>
  <c r="AK197" i="73"/>
  <c r="AS197" i="73"/>
  <c r="AF197" i="73"/>
  <c r="AN197" i="73"/>
  <c r="AV197" i="73"/>
  <c r="R197" i="73"/>
  <c r="S197" i="73"/>
  <c r="T197" i="73"/>
  <c r="U197" i="73"/>
  <c r="Q196" i="73"/>
  <c r="L196" i="73"/>
  <c r="I196" i="73"/>
  <c r="M196" i="73"/>
  <c r="N196" i="73"/>
  <c r="O196" i="73"/>
  <c r="J196" i="73"/>
  <c r="K196" i="73"/>
  <c r="X194" i="73"/>
  <c r="AB194" i="73"/>
  <c r="Y194" i="73"/>
  <c r="AC194" i="73"/>
  <c r="V194" i="73"/>
  <c r="Z194" i="73"/>
  <c r="AA194" i="73"/>
  <c r="W194" i="73"/>
  <c r="AD193" i="73"/>
  <c r="AH193" i="73"/>
  <c r="AL193" i="73"/>
  <c r="AP193" i="73"/>
  <c r="AT193" i="73"/>
  <c r="AX193" i="73"/>
  <c r="AE193" i="73"/>
  <c r="AI193" i="73"/>
  <c r="AM193" i="73"/>
  <c r="AQ193" i="73"/>
  <c r="AU193" i="73"/>
  <c r="AK193" i="73"/>
  <c r="AS193" i="73"/>
  <c r="AF193" i="73"/>
  <c r="AN193" i="73"/>
  <c r="AV193" i="73"/>
  <c r="AG193" i="73"/>
  <c r="AO193" i="73"/>
  <c r="AW193" i="73"/>
  <c r="AR193" i="73"/>
  <c r="AJ193" i="73"/>
  <c r="R193" i="73"/>
  <c r="S193" i="73"/>
  <c r="T193" i="73"/>
  <c r="U193" i="73"/>
  <c r="Q192" i="73"/>
  <c r="L192" i="73"/>
  <c r="I192" i="73"/>
  <c r="M192" i="73"/>
  <c r="J192" i="73"/>
  <c r="K192" i="73"/>
  <c r="N192" i="73"/>
  <c r="O192" i="73"/>
  <c r="X190" i="73"/>
  <c r="AB190" i="73"/>
  <c r="Y190" i="73"/>
  <c r="AC190" i="73"/>
  <c r="V190" i="73"/>
  <c r="Z190" i="73"/>
  <c r="AA190" i="73"/>
  <c r="W190" i="73"/>
  <c r="AD189" i="73"/>
  <c r="AH189" i="73"/>
  <c r="AL189" i="73"/>
  <c r="AP189" i="73"/>
  <c r="AT189" i="73"/>
  <c r="AX189" i="73"/>
  <c r="AE189" i="73"/>
  <c r="AI189" i="73"/>
  <c r="AM189" i="73"/>
  <c r="AQ189" i="73"/>
  <c r="AU189" i="73"/>
  <c r="AG189" i="73"/>
  <c r="AO189" i="73"/>
  <c r="AW189" i="73"/>
  <c r="AJ189" i="73"/>
  <c r="AR189" i="73"/>
  <c r="AK189" i="73"/>
  <c r="AS189" i="73"/>
  <c r="AF189" i="73"/>
  <c r="AN189" i="73"/>
  <c r="AV189" i="73"/>
  <c r="R189" i="73"/>
  <c r="S189" i="73"/>
  <c r="T189" i="73"/>
  <c r="U189" i="73"/>
  <c r="Q188" i="73"/>
  <c r="L188" i="73"/>
  <c r="I188" i="73"/>
  <c r="M188" i="73"/>
  <c r="N188" i="73"/>
  <c r="O188" i="73"/>
  <c r="J188" i="73"/>
  <c r="K188" i="73"/>
  <c r="X186" i="73"/>
  <c r="AB186" i="73"/>
  <c r="Y186" i="73"/>
  <c r="AC186" i="73"/>
  <c r="V186" i="73"/>
  <c r="Z186" i="73"/>
  <c r="AA186" i="73"/>
  <c r="W186" i="73"/>
  <c r="AD185" i="73"/>
  <c r="AH185" i="73"/>
  <c r="AL185" i="73"/>
  <c r="AP185" i="73"/>
  <c r="AT185" i="73"/>
  <c r="AX185" i="73"/>
  <c r="AE185" i="73"/>
  <c r="AI185" i="73"/>
  <c r="AM185" i="73"/>
  <c r="AQ185" i="73"/>
  <c r="AU185" i="73"/>
  <c r="AK185" i="73"/>
  <c r="AS185" i="73"/>
  <c r="AF185" i="73"/>
  <c r="AN185" i="73"/>
  <c r="AV185" i="73"/>
  <c r="AG185" i="73"/>
  <c r="AO185" i="73"/>
  <c r="AW185" i="73"/>
  <c r="AJ185" i="73"/>
  <c r="AR185" i="73"/>
  <c r="R185" i="73"/>
  <c r="S185" i="73"/>
  <c r="T185" i="73"/>
  <c r="U185" i="73"/>
  <c r="Q184" i="73"/>
  <c r="L184" i="73"/>
  <c r="I184" i="73"/>
  <c r="M184" i="73"/>
  <c r="J184" i="73"/>
  <c r="K184" i="73"/>
  <c r="N184" i="73"/>
  <c r="O184" i="73"/>
  <c r="X182" i="73"/>
  <c r="AB182" i="73"/>
  <c r="Y182" i="73"/>
  <c r="AC182" i="73"/>
  <c r="V182" i="73"/>
  <c r="Z182" i="73"/>
  <c r="AA182" i="73"/>
  <c r="W182" i="73"/>
  <c r="AD181" i="73"/>
  <c r="AH181" i="73"/>
  <c r="AL181" i="73"/>
  <c r="AP181" i="73"/>
  <c r="AT181" i="73"/>
  <c r="AX181" i="73"/>
  <c r="AE181" i="73"/>
  <c r="AI181" i="73"/>
  <c r="AM181" i="73"/>
  <c r="AQ181" i="73"/>
  <c r="AU181" i="73"/>
  <c r="AG181" i="73"/>
  <c r="AO181" i="73"/>
  <c r="AW181" i="73"/>
  <c r="AJ181" i="73"/>
  <c r="AR181" i="73"/>
  <c r="AK181" i="73"/>
  <c r="AS181" i="73"/>
  <c r="AN181" i="73"/>
  <c r="AV181" i="73"/>
  <c r="AF181" i="73"/>
  <c r="R181" i="73"/>
  <c r="S181" i="73"/>
  <c r="T181" i="73"/>
  <c r="U181" i="73"/>
  <c r="Q180" i="73"/>
  <c r="L180" i="73"/>
  <c r="I180" i="73"/>
  <c r="M180" i="73"/>
  <c r="N180" i="73"/>
  <c r="O180" i="73"/>
  <c r="J180" i="73"/>
  <c r="K180" i="73"/>
  <c r="X178" i="73"/>
  <c r="AB178" i="73"/>
  <c r="Y178" i="73"/>
  <c r="AC178" i="73"/>
  <c r="V178" i="73"/>
  <c r="Z178" i="73"/>
  <c r="AA178" i="73"/>
  <c r="W178" i="73"/>
  <c r="AD177" i="73"/>
  <c r="AH177" i="73"/>
  <c r="AL177" i="73"/>
  <c r="AP177" i="73"/>
  <c r="AT177" i="73"/>
  <c r="AX177" i="73"/>
  <c r="AE177" i="73"/>
  <c r="AI177" i="73"/>
  <c r="AM177" i="73"/>
  <c r="AQ177" i="73"/>
  <c r="AU177" i="73"/>
  <c r="AK177" i="73"/>
  <c r="AS177" i="73"/>
  <c r="AF177" i="73"/>
  <c r="AN177" i="73"/>
  <c r="AV177" i="73"/>
  <c r="AG177" i="73"/>
  <c r="AO177" i="73"/>
  <c r="AW177" i="73"/>
  <c r="AJ177" i="73"/>
  <c r="AR177" i="73"/>
  <c r="R177" i="73"/>
  <c r="S177" i="73"/>
  <c r="T177" i="73"/>
  <c r="U177" i="73"/>
  <c r="Q176" i="73"/>
  <c r="L176" i="73"/>
  <c r="I176" i="73"/>
  <c r="M176" i="73"/>
  <c r="J176" i="73"/>
  <c r="K176" i="73"/>
  <c r="N176" i="73"/>
  <c r="O176" i="73"/>
  <c r="X174" i="73"/>
  <c r="AB174" i="73"/>
  <c r="Y174" i="73"/>
  <c r="AC174" i="73"/>
  <c r="V174" i="73"/>
  <c r="Z174" i="73"/>
  <c r="AA174" i="73"/>
  <c r="W174" i="73"/>
  <c r="AD173" i="73"/>
  <c r="AH173" i="73"/>
  <c r="AL173" i="73"/>
  <c r="AP173" i="73"/>
  <c r="AT173" i="73"/>
  <c r="AX173" i="73"/>
  <c r="AE173" i="73"/>
  <c r="AI173" i="73"/>
  <c r="AM173" i="73"/>
  <c r="AQ173" i="73"/>
  <c r="AU173" i="73"/>
  <c r="AG173" i="73"/>
  <c r="AO173" i="73"/>
  <c r="AW173" i="73"/>
  <c r="AJ173" i="73"/>
  <c r="AR173" i="73"/>
  <c r="AK173" i="73"/>
  <c r="AS173" i="73"/>
  <c r="AV173" i="73"/>
  <c r="AF173" i="73"/>
  <c r="AN173" i="73"/>
  <c r="R173" i="73"/>
  <c r="S173" i="73"/>
  <c r="T173" i="73"/>
  <c r="U173" i="73"/>
  <c r="Q172" i="73"/>
  <c r="L172" i="73"/>
  <c r="I172" i="73"/>
  <c r="M172" i="73"/>
  <c r="N172" i="73"/>
  <c r="O172" i="73"/>
  <c r="J172" i="73"/>
  <c r="K172" i="73"/>
  <c r="X170" i="73"/>
  <c r="AB170" i="73"/>
  <c r="Y170" i="73"/>
  <c r="AC170" i="73"/>
  <c r="V170" i="73"/>
  <c r="Z170" i="73"/>
  <c r="AA170" i="73"/>
  <c r="W170" i="73"/>
  <c r="AD169" i="73"/>
  <c r="AH169" i="73"/>
  <c r="AL169" i="73"/>
  <c r="AP169" i="73"/>
  <c r="AT169" i="73"/>
  <c r="AX169" i="73"/>
  <c r="AE169" i="73"/>
  <c r="AI169" i="73"/>
  <c r="AM169" i="73"/>
  <c r="AQ169" i="73"/>
  <c r="AU169" i="73"/>
  <c r="AJ169" i="73"/>
  <c r="AR169" i="73"/>
  <c r="AK169" i="73"/>
  <c r="AS169" i="73"/>
  <c r="AF169" i="73"/>
  <c r="AV169" i="73"/>
  <c r="AG169" i="73"/>
  <c r="AW169" i="73"/>
  <c r="AN169" i="73"/>
  <c r="AO169" i="73"/>
  <c r="R169" i="73"/>
  <c r="S169" i="73"/>
  <c r="T169" i="73"/>
  <c r="U169" i="73"/>
  <c r="Q168" i="73"/>
  <c r="L168" i="73"/>
  <c r="I168" i="73"/>
  <c r="M168" i="73"/>
  <c r="J168" i="73"/>
  <c r="K168" i="73"/>
  <c r="N168" i="73"/>
  <c r="O168" i="73"/>
  <c r="X166" i="73"/>
  <c r="AB166" i="73"/>
  <c r="Y166" i="73"/>
  <c r="AC166" i="73"/>
  <c r="V166" i="73"/>
  <c r="Z166" i="73"/>
  <c r="AA166" i="73"/>
  <c r="W166" i="73"/>
  <c r="AD165" i="73"/>
  <c r="AH165" i="73"/>
  <c r="AL165" i="73"/>
  <c r="AP165" i="73"/>
  <c r="AT165" i="73"/>
  <c r="AX165" i="73"/>
  <c r="AE165" i="73"/>
  <c r="AI165" i="73"/>
  <c r="AM165" i="73"/>
  <c r="AQ165" i="73"/>
  <c r="AU165" i="73"/>
  <c r="AF165" i="73"/>
  <c r="AN165" i="73"/>
  <c r="AV165" i="73"/>
  <c r="AG165" i="73"/>
  <c r="AO165" i="73"/>
  <c r="AW165" i="73"/>
  <c r="AJ165" i="73"/>
  <c r="AK165" i="73"/>
  <c r="AR165" i="73"/>
  <c r="AS165" i="73"/>
  <c r="R165" i="73"/>
  <c r="S165" i="73"/>
  <c r="T165" i="73"/>
  <c r="U165" i="73"/>
  <c r="Q164" i="73"/>
  <c r="L164" i="73"/>
  <c r="I164" i="73"/>
  <c r="M164" i="73"/>
  <c r="N164" i="73"/>
  <c r="O164" i="73"/>
  <c r="J164" i="73"/>
  <c r="K164" i="73"/>
  <c r="X162" i="73"/>
  <c r="AB162" i="73"/>
  <c r="Y162" i="73"/>
  <c r="AC162" i="73"/>
  <c r="V162" i="73"/>
  <c r="Z162" i="73"/>
  <c r="AA162" i="73"/>
  <c r="W162" i="73"/>
  <c r="AD161" i="73"/>
  <c r="AH161" i="73"/>
  <c r="AL161" i="73"/>
  <c r="AP161" i="73"/>
  <c r="AT161" i="73"/>
  <c r="AX161" i="73"/>
  <c r="AE161" i="73"/>
  <c r="AI161" i="73"/>
  <c r="AM161" i="73"/>
  <c r="AQ161" i="73"/>
  <c r="AU161" i="73"/>
  <c r="AJ161" i="73"/>
  <c r="AR161" i="73"/>
  <c r="AK161" i="73"/>
  <c r="AS161" i="73"/>
  <c r="AF161" i="73"/>
  <c r="AN161" i="73"/>
  <c r="AV161" i="73"/>
  <c r="AW161" i="73"/>
  <c r="AG161" i="73"/>
  <c r="AO161" i="73"/>
  <c r="R161" i="73"/>
  <c r="S161" i="73"/>
  <c r="T161" i="73"/>
  <c r="U161" i="73"/>
  <c r="Q160" i="73"/>
  <c r="L160" i="73"/>
  <c r="I160" i="73"/>
  <c r="M160" i="73"/>
  <c r="J160" i="73"/>
  <c r="K160" i="73"/>
  <c r="N160" i="73"/>
  <c r="O160" i="73"/>
  <c r="X158" i="73"/>
  <c r="AB158" i="73"/>
  <c r="Y158" i="73"/>
  <c r="AC158" i="73"/>
  <c r="V158" i="73"/>
  <c r="Z158" i="73"/>
  <c r="AA158" i="73"/>
  <c r="W158" i="73"/>
  <c r="AD157" i="73"/>
  <c r="AH157" i="73"/>
  <c r="AL157" i="73"/>
  <c r="AP157" i="73"/>
  <c r="AT157" i="73"/>
  <c r="AX157" i="73"/>
  <c r="AE157" i="73"/>
  <c r="AI157" i="73"/>
  <c r="AM157" i="73"/>
  <c r="AQ157" i="73"/>
  <c r="AU157" i="73"/>
  <c r="AF157" i="73"/>
  <c r="AN157" i="73"/>
  <c r="AV157" i="73"/>
  <c r="AG157" i="73"/>
  <c r="AO157" i="73"/>
  <c r="AW157" i="73"/>
  <c r="AJ157" i="73"/>
  <c r="AR157" i="73"/>
  <c r="AK157" i="73"/>
  <c r="AS157" i="73"/>
  <c r="R157" i="73"/>
  <c r="S157" i="73"/>
  <c r="T157" i="73"/>
  <c r="U157" i="73"/>
  <c r="Q156" i="73"/>
  <c r="L156" i="73"/>
  <c r="I156" i="73"/>
  <c r="M156" i="73"/>
  <c r="N156" i="73"/>
  <c r="O156" i="73"/>
  <c r="J156" i="73"/>
  <c r="K156" i="73"/>
  <c r="X154" i="73"/>
  <c r="AB154" i="73"/>
  <c r="Y154" i="73"/>
  <c r="AC154" i="73"/>
  <c r="V154" i="73"/>
  <c r="Z154" i="73"/>
  <c r="AA154" i="73"/>
  <c r="W154" i="73"/>
  <c r="AD153" i="73"/>
  <c r="AH153" i="73"/>
  <c r="AL153" i="73"/>
  <c r="AP153" i="73"/>
  <c r="AT153" i="73"/>
  <c r="AX153" i="73"/>
  <c r="AE153" i="73"/>
  <c r="AI153" i="73"/>
  <c r="AM153" i="73"/>
  <c r="AQ153" i="73"/>
  <c r="AU153" i="73"/>
  <c r="AJ153" i="73"/>
  <c r="AR153" i="73"/>
  <c r="AK153" i="73"/>
  <c r="AS153" i="73"/>
  <c r="AF153" i="73"/>
  <c r="AN153" i="73"/>
  <c r="AV153" i="73"/>
  <c r="AG153" i="73"/>
  <c r="AO153" i="73"/>
  <c r="AW153" i="73"/>
  <c r="R153" i="73"/>
  <c r="S153" i="73"/>
  <c r="T153" i="73"/>
  <c r="U153" i="73"/>
  <c r="Q152" i="73"/>
  <c r="L152" i="73"/>
  <c r="I152" i="73"/>
  <c r="M152" i="73"/>
  <c r="J152" i="73"/>
  <c r="K152" i="73"/>
  <c r="N152" i="73"/>
  <c r="O152" i="73"/>
  <c r="X150" i="73"/>
  <c r="AB150" i="73"/>
  <c r="Y150" i="73"/>
  <c r="AC150" i="73"/>
  <c r="V150" i="73"/>
  <c r="Z150" i="73"/>
  <c r="AA150" i="73"/>
  <c r="W150" i="73"/>
  <c r="AD149" i="73"/>
  <c r="AH149" i="73"/>
  <c r="AL149" i="73"/>
  <c r="AP149" i="73"/>
  <c r="AT149" i="73"/>
  <c r="AX149" i="73"/>
  <c r="AE149" i="73"/>
  <c r="AI149" i="73"/>
  <c r="AM149" i="73"/>
  <c r="AQ149" i="73"/>
  <c r="AU149" i="73"/>
  <c r="AF149" i="73"/>
  <c r="AN149" i="73"/>
  <c r="AV149" i="73"/>
  <c r="AG149" i="73"/>
  <c r="AO149" i="73"/>
  <c r="AW149" i="73"/>
  <c r="AJ149" i="73"/>
  <c r="AR149" i="73"/>
  <c r="AS149" i="73"/>
  <c r="AK149" i="73"/>
  <c r="R149" i="73"/>
  <c r="S149" i="73"/>
  <c r="T149" i="73"/>
  <c r="U149" i="73"/>
  <c r="Q148" i="73"/>
  <c r="L148" i="73"/>
  <c r="I148" i="73"/>
  <c r="M148" i="73"/>
  <c r="N148" i="73"/>
  <c r="O148" i="73"/>
  <c r="J148" i="73"/>
  <c r="K148" i="73"/>
  <c r="X146" i="73"/>
  <c r="AB146" i="73"/>
  <c r="Y146" i="73"/>
  <c r="AC146" i="73"/>
  <c r="V146" i="73"/>
  <c r="Z146" i="73"/>
  <c r="AA146" i="73"/>
  <c r="W146" i="73"/>
  <c r="AD145" i="73"/>
  <c r="AH145" i="73"/>
  <c r="AL145" i="73"/>
  <c r="AP145" i="73"/>
  <c r="AT145" i="73"/>
  <c r="AX145" i="73"/>
  <c r="AE145" i="73"/>
  <c r="AI145" i="73"/>
  <c r="AM145" i="73"/>
  <c r="AQ145" i="73"/>
  <c r="AU145" i="73"/>
  <c r="AJ145" i="73"/>
  <c r="AR145" i="73"/>
  <c r="AK145" i="73"/>
  <c r="AS145" i="73"/>
  <c r="AF145" i="73"/>
  <c r="AN145" i="73"/>
  <c r="AV145" i="73"/>
  <c r="AG145" i="73"/>
  <c r="AO145" i="73"/>
  <c r="AW145" i="73"/>
  <c r="R145" i="73"/>
  <c r="S145" i="73"/>
  <c r="T145" i="73"/>
  <c r="U145" i="73"/>
  <c r="Q144" i="73"/>
  <c r="L144" i="73"/>
  <c r="I144" i="73"/>
  <c r="M144" i="73"/>
  <c r="J144" i="73"/>
  <c r="K144" i="73"/>
  <c r="N144" i="73"/>
  <c r="O144" i="73"/>
  <c r="X142" i="73"/>
  <c r="AB142" i="73"/>
  <c r="Y142" i="73"/>
  <c r="AC142" i="73"/>
  <c r="V142" i="73"/>
  <c r="Z142" i="73"/>
  <c r="AA142" i="73"/>
  <c r="W142" i="73"/>
  <c r="AD141" i="73"/>
  <c r="AH141" i="73"/>
  <c r="AL141" i="73"/>
  <c r="AP141" i="73"/>
  <c r="AT141" i="73"/>
  <c r="AX141" i="73"/>
  <c r="AE141" i="73"/>
  <c r="AI141" i="73"/>
  <c r="AM141" i="73"/>
  <c r="AQ141" i="73"/>
  <c r="AU141" i="73"/>
  <c r="AF141" i="73"/>
  <c r="AN141" i="73"/>
  <c r="AV141" i="73"/>
  <c r="AG141" i="73"/>
  <c r="AO141" i="73"/>
  <c r="AW141" i="73"/>
  <c r="AJ141" i="73"/>
  <c r="AR141" i="73"/>
  <c r="AK141" i="73"/>
  <c r="AS141" i="73"/>
  <c r="R141" i="73"/>
  <c r="S141" i="73"/>
  <c r="T141" i="73"/>
  <c r="U141" i="73"/>
  <c r="Q140" i="73"/>
  <c r="L140" i="73"/>
  <c r="I140" i="73"/>
  <c r="M140" i="73"/>
  <c r="N140" i="73"/>
  <c r="O140" i="73"/>
  <c r="J140" i="73"/>
  <c r="K140" i="73"/>
  <c r="X138" i="73"/>
  <c r="AB138" i="73"/>
  <c r="Y138" i="73"/>
  <c r="AC138" i="73"/>
  <c r="V138" i="73"/>
  <c r="Z138" i="73"/>
  <c r="AA138" i="73"/>
  <c r="W138" i="73"/>
  <c r="AD137" i="73"/>
  <c r="AH137" i="73"/>
  <c r="AL137" i="73"/>
  <c r="AP137" i="73"/>
  <c r="AT137" i="73"/>
  <c r="AX137" i="73"/>
  <c r="AE137" i="73"/>
  <c r="AI137" i="73"/>
  <c r="AM137" i="73"/>
  <c r="AQ137" i="73"/>
  <c r="AU137" i="73"/>
  <c r="AJ137" i="73"/>
  <c r="AR137" i="73"/>
  <c r="AK137" i="73"/>
  <c r="AS137" i="73"/>
  <c r="AF137" i="73"/>
  <c r="AN137" i="73"/>
  <c r="AV137" i="73"/>
  <c r="AO137" i="73"/>
  <c r="AW137" i="73"/>
  <c r="AG137" i="73"/>
  <c r="R137" i="73"/>
  <c r="S137" i="73"/>
  <c r="T137" i="73"/>
  <c r="U137" i="73"/>
  <c r="Q136" i="73"/>
  <c r="L136" i="73"/>
  <c r="I136" i="73"/>
  <c r="M136" i="73"/>
  <c r="J136" i="73"/>
  <c r="K136" i="73"/>
  <c r="N136" i="73"/>
  <c r="O136" i="73"/>
  <c r="X134" i="73"/>
  <c r="AB134" i="73"/>
  <c r="Y134" i="73"/>
  <c r="AC134" i="73"/>
  <c r="V134" i="73"/>
  <c r="Z134" i="73"/>
  <c r="AA134" i="73"/>
  <c r="W134" i="73"/>
  <c r="AF133" i="73"/>
  <c r="AH133" i="73"/>
  <c r="AL133" i="73"/>
  <c r="AP133" i="73"/>
  <c r="AT133" i="73"/>
  <c r="AX133" i="73"/>
  <c r="AD133" i="73"/>
  <c r="AI133" i="73"/>
  <c r="AM133" i="73"/>
  <c r="AQ133" i="73"/>
  <c r="AU133" i="73"/>
  <c r="AE133" i="73"/>
  <c r="AN133" i="73"/>
  <c r="AV133" i="73"/>
  <c r="AG133" i="73"/>
  <c r="AO133" i="73"/>
  <c r="AW133" i="73"/>
  <c r="AJ133" i="73"/>
  <c r="AR133" i="73"/>
  <c r="AK133" i="73"/>
  <c r="AS133" i="73"/>
  <c r="R133" i="73"/>
  <c r="S133" i="73"/>
  <c r="T133" i="73"/>
  <c r="U133" i="73"/>
  <c r="Q132" i="73"/>
  <c r="L132" i="73"/>
  <c r="I132" i="73"/>
  <c r="M132" i="73"/>
  <c r="N132" i="73"/>
  <c r="O132" i="73"/>
  <c r="J132" i="73"/>
  <c r="K132" i="73"/>
  <c r="X130" i="73"/>
  <c r="AB130" i="73"/>
  <c r="Y130" i="73"/>
  <c r="AC130" i="73"/>
  <c r="V130" i="73"/>
  <c r="Z130" i="73"/>
  <c r="AA130" i="73"/>
  <c r="W130" i="73"/>
  <c r="AF129" i="73"/>
  <c r="AJ129" i="73"/>
  <c r="AN129" i="73"/>
  <c r="AR129" i="73"/>
  <c r="AV129" i="73"/>
  <c r="AG129" i="73"/>
  <c r="AK129" i="73"/>
  <c r="AO129" i="73"/>
  <c r="AS129" i="73"/>
  <c r="AW129" i="73"/>
  <c r="AD129" i="73"/>
  <c r="AL129" i="73"/>
  <c r="AT129" i="73"/>
  <c r="AE129" i="73"/>
  <c r="AM129" i="73"/>
  <c r="AU129" i="73"/>
  <c r="AP129" i="73"/>
  <c r="AQ129" i="73"/>
  <c r="AH129" i="73"/>
  <c r="AX129" i="73"/>
  <c r="AI129" i="73"/>
  <c r="R129" i="73"/>
  <c r="S129" i="73"/>
  <c r="T129" i="73"/>
  <c r="U129" i="73"/>
  <c r="Q128" i="73"/>
  <c r="L128" i="73"/>
  <c r="I128" i="73"/>
  <c r="M128" i="73"/>
  <c r="J128" i="73"/>
  <c r="K128" i="73"/>
  <c r="N128" i="73"/>
  <c r="O128" i="73"/>
  <c r="X126" i="73"/>
  <c r="AB126" i="73"/>
  <c r="Y126" i="73"/>
  <c r="AC126" i="73"/>
  <c r="V126" i="73"/>
  <c r="Z126" i="73"/>
  <c r="AA126" i="73"/>
  <c r="W126" i="73"/>
  <c r="AF125" i="73"/>
  <c r="AJ125" i="73"/>
  <c r="AN125" i="73"/>
  <c r="AR125" i="73"/>
  <c r="AV125" i="73"/>
  <c r="AG125" i="73"/>
  <c r="AK125" i="73"/>
  <c r="AO125" i="73"/>
  <c r="AS125" i="73"/>
  <c r="AW125" i="73"/>
  <c r="AH125" i="73"/>
  <c r="AP125" i="73"/>
  <c r="AX125" i="73"/>
  <c r="AI125" i="73"/>
  <c r="AQ125" i="73"/>
  <c r="AD125" i="73"/>
  <c r="AT125" i="73"/>
  <c r="AE125" i="73"/>
  <c r="AU125" i="73"/>
  <c r="AL125" i="73"/>
  <c r="AM125" i="73"/>
  <c r="R125" i="73"/>
  <c r="S125" i="73"/>
  <c r="T125" i="73"/>
  <c r="U125" i="73"/>
  <c r="Q124" i="73"/>
  <c r="L124" i="73"/>
  <c r="I124" i="73"/>
  <c r="M124" i="73"/>
  <c r="N124" i="73"/>
  <c r="O124" i="73"/>
  <c r="J124" i="73"/>
  <c r="K124" i="73"/>
  <c r="X122" i="73"/>
  <c r="AB122" i="73"/>
  <c r="Y122" i="73"/>
  <c r="AC122" i="73"/>
  <c r="V122" i="73"/>
  <c r="Z122" i="73"/>
  <c r="AA122" i="73"/>
  <c r="W122" i="73"/>
  <c r="AF121" i="73"/>
  <c r="AJ121" i="73"/>
  <c r="AN121" i="73"/>
  <c r="AR121" i="73"/>
  <c r="AV121" i="73"/>
  <c r="AG121" i="73"/>
  <c r="AK121" i="73"/>
  <c r="AO121" i="73"/>
  <c r="AS121" i="73"/>
  <c r="AW121" i="73"/>
  <c r="AD121" i="73"/>
  <c r="AL121" i="73"/>
  <c r="AT121" i="73"/>
  <c r="AE121" i="73"/>
  <c r="AM121" i="73"/>
  <c r="AU121" i="73"/>
  <c r="AH121" i="73"/>
  <c r="AX121" i="73"/>
  <c r="AI121" i="73"/>
  <c r="AP121" i="73"/>
  <c r="AQ121" i="73"/>
  <c r="R121" i="73"/>
  <c r="S121" i="73"/>
  <c r="T121" i="73"/>
  <c r="U121" i="73"/>
  <c r="Q120" i="73"/>
  <c r="L120" i="73"/>
  <c r="I120" i="73"/>
  <c r="M120" i="73"/>
  <c r="J120" i="73"/>
  <c r="K120" i="73"/>
  <c r="N120" i="73"/>
  <c r="O120" i="73"/>
  <c r="X118" i="73"/>
  <c r="AB118" i="73"/>
  <c r="Y118" i="73"/>
  <c r="AC118" i="73"/>
  <c r="V118" i="73"/>
  <c r="Z118" i="73"/>
  <c r="AA118" i="73"/>
  <c r="W118" i="73"/>
  <c r="AF117" i="73"/>
  <c r="AJ117" i="73"/>
  <c r="AN117" i="73"/>
  <c r="AR117" i="73"/>
  <c r="AV117" i="73"/>
  <c r="AG117" i="73"/>
  <c r="AK117" i="73"/>
  <c r="AO117" i="73"/>
  <c r="AS117" i="73"/>
  <c r="AW117" i="73"/>
  <c r="AH117" i="73"/>
  <c r="AP117" i="73"/>
  <c r="AX117" i="73"/>
  <c r="AI117" i="73"/>
  <c r="AQ117" i="73"/>
  <c r="AL117" i="73"/>
  <c r="AM117" i="73"/>
  <c r="AD117" i="73"/>
  <c r="AT117" i="73"/>
  <c r="AE117" i="73"/>
  <c r="AU117" i="73"/>
  <c r="R117" i="73"/>
  <c r="S117" i="73"/>
  <c r="T117" i="73"/>
  <c r="U117" i="73"/>
  <c r="Q116" i="73"/>
  <c r="L116" i="73"/>
  <c r="I116" i="73"/>
  <c r="M116" i="73"/>
  <c r="N116" i="73"/>
  <c r="O116" i="73"/>
  <c r="J116" i="73"/>
  <c r="K116" i="73"/>
  <c r="X114" i="73"/>
  <c r="AB114" i="73"/>
  <c r="Y114" i="73"/>
  <c r="AC114" i="73"/>
  <c r="V114" i="73"/>
  <c r="Z114" i="73"/>
  <c r="AA114" i="73"/>
  <c r="W114" i="73"/>
  <c r="AE113" i="73"/>
  <c r="AI113" i="73"/>
  <c r="AM113" i="73"/>
  <c r="AQ113" i="73"/>
  <c r="AU113" i="73"/>
  <c r="AF113" i="73"/>
  <c r="AK113" i="73"/>
  <c r="AP113" i="73"/>
  <c r="AV113" i="73"/>
  <c r="AG113" i="73"/>
  <c r="AL113" i="73"/>
  <c r="AR113" i="73"/>
  <c r="AW113" i="73"/>
  <c r="AN113" i="73"/>
  <c r="AX113" i="73"/>
  <c r="AD113" i="73"/>
  <c r="AO113" i="73"/>
  <c r="AH113" i="73"/>
  <c r="AJ113" i="73"/>
  <c r="AS113" i="73"/>
  <c r="AT113" i="73"/>
  <c r="R113" i="73"/>
  <c r="S113" i="73"/>
  <c r="T113" i="73"/>
  <c r="U113" i="73"/>
  <c r="Q112" i="73"/>
  <c r="L112" i="73"/>
  <c r="I112" i="73"/>
  <c r="M112" i="73"/>
  <c r="J112" i="73"/>
  <c r="K112" i="73"/>
  <c r="N112" i="73"/>
  <c r="O112" i="73"/>
  <c r="X110" i="73"/>
  <c r="AB110" i="73"/>
  <c r="Y110" i="73"/>
  <c r="AC110" i="73"/>
  <c r="V110" i="73"/>
  <c r="Z110" i="73"/>
  <c r="AA110" i="73"/>
  <c r="W110" i="73"/>
  <c r="AE109" i="73"/>
  <c r="AI109" i="73"/>
  <c r="AM109" i="73"/>
  <c r="AQ109" i="73"/>
  <c r="AU109" i="73"/>
  <c r="AD109" i="73"/>
  <c r="AJ109" i="73"/>
  <c r="AO109" i="73"/>
  <c r="AT109" i="73"/>
  <c r="AF109" i="73"/>
  <c r="AK109" i="73"/>
  <c r="AP109" i="73"/>
  <c r="AV109" i="73"/>
  <c r="AL109" i="73"/>
  <c r="AW109" i="73"/>
  <c r="AN109" i="73"/>
  <c r="AX109" i="73"/>
  <c r="AG109" i="73"/>
  <c r="AH109" i="73"/>
  <c r="AR109" i="73"/>
  <c r="AS109" i="73"/>
  <c r="R109" i="73"/>
  <c r="S109" i="73"/>
  <c r="T109" i="73"/>
  <c r="U109" i="73"/>
  <c r="H109" i="73"/>
  <c r="Q108" i="73"/>
  <c r="L108" i="73"/>
  <c r="I108" i="73"/>
  <c r="M108" i="73"/>
  <c r="N108" i="73"/>
  <c r="O108" i="73"/>
  <c r="J108" i="73"/>
  <c r="K108" i="73"/>
  <c r="X106" i="73"/>
  <c r="AB106" i="73"/>
  <c r="Y106" i="73"/>
  <c r="AC106" i="73"/>
  <c r="V106" i="73"/>
  <c r="Z106" i="73"/>
  <c r="AA106" i="73"/>
  <c r="W106" i="73"/>
  <c r="AE105" i="73"/>
  <c r="AI105" i="73"/>
  <c r="AM105" i="73"/>
  <c r="AQ105" i="73"/>
  <c r="AU105" i="73"/>
  <c r="AH105" i="73"/>
  <c r="AN105" i="73"/>
  <c r="AS105" i="73"/>
  <c r="AX105" i="73"/>
  <c r="AD105" i="73"/>
  <c r="AJ105" i="73"/>
  <c r="AO105" i="73"/>
  <c r="AT105" i="73"/>
  <c r="AK105" i="73"/>
  <c r="AV105" i="73"/>
  <c r="AL105" i="73"/>
  <c r="AW105" i="73"/>
  <c r="AF105" i="73"/>
  <c r="AG105" i="73"/>
  <c r="AP105" i="73"/>
  <c r="AR105" i="73"/>
  <c r="R105" i="73"/>
  <c r="S105" i="73"/>
  <c r="T105" i="73"/>
  <c r="U105" i="73"/>
  <c r="H105" i="73"/>
  <c r="Q104" i="73"/>
  <c r="L104" i="73"/>
  <c r="I104" i="73"/>
  <c r="M104" i="73"/>
  <c r="J104" i="73"/>
  <c r="K104" i="73"/>
  <c r="N104" i="73"/>
  <c r="O104" i="73"/>
  <c r="X102" i="73"/>
  <c r="AB102" i="73"/>
  <c r="Y102" i="73"/>
  <c r="AC102" i="73"/>
  <c r="V102" i="73"/>
  <c r="Z102" i="73"/>
  <c r="AA102" i="73"/>
  <c r="W102" i="73"/>
  <c r="AE101" i="73"/>
  <c r="AI101" i="73"/>
  <c r="AM101" i="73"/>
  <c r="AQ101" i="73"/>
  <c r="AU101" i="73"/>
  <c r="AG101" i="73"/>
  <c r="AL101" i="73"/>
  <c r="AR101" i="73"/>
  <c r="AW101" i="73"/>
  <c r="AH101" i="73"/>
  <c r="AN101" i="73"/>
  <c r="AS101" i="73"/>
  <c r="AX101" i="73"/>
  <c r="AJ101" i="73"/>
  <c r="AT101" i="73"/>
  <c r="AK101" i="73"/>
  <c r="AV101" i="73"/>
  <c r="AD101" i="73"/>
  <c r="AF101" i="73"/>
  <c r="AO101" i="73"/>
  <c r="AP101" i="73"/>
  <c r="R101" i="73"/>
  <c r="S101" i="73"/>
  <c r="T101" i="73"/>
  <c r="U101" i="73"/>
  <c r="H101" i="73"/>
  <c r="Q100" i="73"/>
  <c r="L100" i="73"/>
  <c r="I100" i="73"/>
  <c r="M100" i="73"/>
  <c r="N100" i="73"/>
  <c r="O100" i="73"/>
  <c r="J100" i="73"/>
  <c r="K100" i="73"/>
  <c r="X98" i="73"/>
  <c r="AB98" i="73"/>
  <c r="Y98" i="73"/>
  <c r="AC98" i="73"/>
  <c r="V98" i="73"/>
  <c r="Z98" i="73"/>
  <c r="AA98" i="73"/>
  <c r="W98" i="73"/>
  <c r="AE97" i="73"/>
  <c r="AI97" i="73"/>
  <c r="AM97" i="73"/>
  <c r="AQ97" i="73"/>
  <c r="AU97" i="73"/>
  <c r="AF97" i="73"/>
  <c r="AK97" i="73"/>
  <c r="AP97" i="73"/>
  <c r="AV97" i="73"/>
  <c r="AG97" i="73"/>
  <c r="AL97" i="73"/>
  <c r="AR97" i="73"/>
  <c r="AW97" i="73"/>
  <c r="AH97" i="73"/>
  <c r="AS97" i="73"/>
  <c r="AJ97" i="73"/>
  <c r="AT97" i="73"/>
  <c r="AX97" i="73"/>
  <c r="AD97" i="73"/>
  <c r="AN97" i="73"/>
  <c r="AO97" i="73"/>
  <c r="R97" i="73"/>
  <c r="S97" i="73"/>
  <c r="T97" i="73"/>
  <c r="U97" i="73"/>
  <c r="H97" i="73"/>
  <c r="Q96" i="73"/>
  <c r="L96" i="73"/>
  <c r="I96" i="73"/>
  <c r="M96" i="73"/>
  <c r="J96" i="73"/>
  <c r="K96" i="73"/>
  <c r="N96" i="73"/>
  <c r="O96" i="73"/>
  <c r="X94" i="73"/>
  <c r="AB94" i="73"/>
  <c r="Y94" i="73"/>
  <c r="AC94" i="73"/>
  <c r="V94" i="73"/>
  <c r="Z94" i="73"/>
  <c r="AA94" i="73"/>
  <c r="W94" i="73"/>
  <c r="AE93" i="73"/>
  <c r="AI93" i="73"/>
  <c r="AM93" i="73"/>
  <c r="AQ93" i="73"/>
  <c r="AU93" i="73"/>
  <c r="AD93" i="73"/>
  <c r="AJ93" i="73"/>
  <c r="AO93" i="73"/>
  <c r="AT93" i="73"/>
  <c r="AF93" i="73"/>
  <c r="AK93" i="73"/>
  <c r="AP93" i="73"/>
  <c r="AV93" i="73"/>
  <c r="AG93" i="73"/>
  <c r="AR93" i="73"/>
  <c r="AH93" i="73"/>
  <c r="AS93" i="73"/>
  <c r="AW93" i="73"/>
  <c r="AX93" i="73"/>
  <c r="AL93" i="73"/>
  <c r="AN93" i="73"/>
  <c r="R93" i="73"/>
  <c r="S93" i="73"/>
  <c r="T93" i="73"/>
  <c r="U93" i="73"/>
  <c r="H93" i="73"/>
  <c r="Q92" i="73"/>
  <c r="L92" i="73"/>
  <c r="I92" i="73"/>
  <c r="M92" i="73"/>
  <c r="N92" i="73"/>
  <c r="O92" i="73"/>
  <c r="J92" i="73"/>
  <c r="K92" i="73"/>
  <c r="X90" i="73"/>
  <c r="AB90" i="73"/>
  <c r="Y90" i="73"/>
  <c r="AC90" i="73"/>
  <c r="V90" i="73"/>
  <c r="Z90" i="73"/>
  <c r="AA90" i="73"/>
  <c r="W90" i="73"/>
  <c r="AE89" i="73"/>
  <c r="AI89" i="73"/>
  <c r="AM89" i="73"/>
  <c r="AQ89" i="73"/>
  <c r="AU89" i="73"/>
  <c r="AH89" i="73"/>
  <c r="AN89" i="73"/>
  <c r="AS89" i="73"/>
  <c r="AX89" i="73"/>
  <c r="AD89" i="73"/>
  <c r="AJ89" i="73"/>
  <c r="AO89" i="73"/>
  <c r="AT89" i="73"/>
  <c r="AF89" i="73"/>
  <c r="AP89" i="73"/>
  <c r="AG89" i="73"/>
  <c r="AR89" i="73"/>
  <c r="AV89" i="73"/>
  <c r="AW89" i="73"/>
  <c r="AK89" i="73"/>
  <c r="AL89" i="73"/>
  <c r="R89" i="73"/>
  <c r="S89" i="73"/>
  <c r="T89" i="73"/>
  <c r="U89" i="73"/>
  <c r="H89" i="73"/>
  <c r="Q88" i="73"/>
  <c r="L88" i="73"/>
  <c r="I88" i="73"/>
  <c r="M88" i="73"/>
  <c r="J88" i="73"/>
  <c r="K88" i="73"/>
  <c r="N88" i="73"/>
  <c r="O88" i="73"/>
  <c r="X86" i="73"/>
  <c r="AB86" i="73"/>
  <c r="Y86" i="73"/>
  <c r="AC86" i="73"/>
  <c r="V86" i="73"/>
  <c r="Z86" i="73"/>
  <c r="AA86" i="73"/>
  <c r="W86" i="73"/>
  <c r="AE85" i="73"/>
  <c r="AI85" i="73"/>
  <c r="AM85" i="73"/>
  <c r="AQ85" i="73"/>
  <c r="AU85" i="73"/>
  <c r="AG85" i="73"/>
  <c r="AL85" i="73"/>
  <c r="AR85" i="73"/>
  <c r="AW85" i="73"/>
  <c r="AH85" i="73"/>
  <c r="AN85" i="73"/>
  <c r="AS85" i="73"/>
  <c r="AX85" i="73"/>
  <c r="AD85" i="73"/>
  <c r="AO85" i="73"/>
  <c r="AF85" i="73"/>
  <c r="AP85" i="73"/>
  <c r="AT85" i="73"/>
  <c r="AV85" i="73"/>
  <c r="AJ85" i="73"/>
  <c r="AK85" i="73"/>
  <c r="R85" i="73"/>
  <c r="S85" i="73"/>
  <c r="T85" i="73"/>
  <c r="U85" i="73"/>
  <c r="H85" i="73"/>
  <c r="Q84" i="73"/>
  <c r="L84" i="73"/>
  <c r="I84" i="73"/>
  <c r="M84" i="73"/>
  <c r="N84" i="73"/>
  <c r="O84" i="73"/>
  <c r="J84" i="73"/>
  <c r="K84" i="73"/>
  <c r="X82" i="73"/>
  <c r="AB82" i="73"/>
  <c r="Y82" i="73"/>
  <c r="AC82" i="73"/>
  <c r="V82" i="73"/>
  <c r="Z82" i="73"/>
  <c r="AA82" i="73"/>
  <c r="W82" i="73"/>
  <c r="AE81" i="73"/>
  <c r="AI81" i="73"/>
  <c r="AM81" i="73"/>
  <c r="AQ81" i="73"/>
  <c r="AU81" i="73"/>
  <c r="AF81" i="73"/>
  <c r="AK81" i="73"/>
  <c r="AP81" i="73"/>
  <c r="AV81" i="73"/>
  <c r="AG81" i="73"/>
  <c r="AL81" i="73"/>
  <c r="AR81" i="73"/>
  <c r="AW81" i="73"/>
  <c r="AN81" i="73"/>
  <c r="AX81" i="73"/>
  <c r="AD81" i="73"/>
  <c r="AO81" i="73"/>
  <c r="AS81" i="73"/>
  <c r="AT81" i="73"/>
  <c r="AH81" i="73"/>
  <c r="AJ81" i="73"/>
  <c r="R81" i="73"/>
  <c r="S81" i="73"/>
  <c r="T81" i="73"/>
  <c r="U81" i="73"/>
  <c r="H81" i="73"/>
  <c r="Q80" i="73"/>
  <c r="L80" i="73"/>
  <c r="I80" i="73"/>
  <c r="M80" i="73"/>
  <c r="J80" i="73"/>
  <c r="K80" i="73"/>
  <c r="N80" i="73"/>
  <c r="O80" i="73"/>
  <c r="X78" i="73"/>
  <c r="AB78" i="73"/>
  <c r="Y78" i="73"/>
  <c r="AC78" i="73"/>
  <c r="V78" i="73"/>
  <c r="Z78" i="73"/>
  <c r="AA78" i="73"/>
  <c r="W78" i="73"/>
  <c r="AE77" i="73"/>
  <c r="AI77" i="73"/>
  <c r="AM77" i="73"/>
  <c r="AQ77" i="73"/>
  <c r="AU77" i="73"/>
  <c r="AD77" i="73"/>
  <c r="AJ77" i="73"/>
  <c r="AO77" i="73"/>
  <c r="AT77" i="73"/>
  <c r="AF77" i="73"/>
  <c r="AK77" i="73"/>
  <c r="AP77" i="73"/>
  <c r="AV77" i="73"/>
  <c r="AL77" i="73"/>
  <c r="AW77" i="73"/>
  <c r="AN77" i="73"/>
  <c r="AX77" i="73"/>
  <c r="AR77" i="73"/>
  <c r="AS77" i="73"/>
  <c r="AG77" i="73"/>
  <c r="AH77" i="73"/>
  <c r="R77" i="73"/>
  <c r="S77" i="73"/>
  <c r="T77" i="73"/>
  <c r="U77" i="73"/>
  <c r="H77" i="73"/>
  <c r="Q76" i="73"/>
  <c r="L76" i="73"/>
  <c r="I76" i="73"/>
  <c r="M76" i="73"/>
  <c r="N76" i="73"/>
  <c r="O76" i="73"/>
  <c r="J76" i="73"/>
  <c r="K76" i="73"/>
  <c r="X74" i="73"/>
  <c r="AB74" i="73"/>
  <c r="Y74" i="73"/>
  <c r="AC74" i="73"/>
  <c r="V74" i="73"/>
  <c r="Z74" i="73"/>
  <c r="AA74" i="73"/>
  <c r="W74" i="73"/>
  <c r="AG73" i="73"/>
  <c r="AK73" i="73"/>
  <c r="AO73" i="73"/>
  <c r="AS73" i="73"/>
  <c r="AW73" i="73"/>
  <c r="AD73" i="73"/>
  <c r="AI73" i="73"/>
  <c r="AN73" i="73"/>
  <c r="AT73" i="73"/>
  <c r="AJ73" i="73"/>
  <c r="AQ73" i="73"/>
  <c r="AX73" i="73"/>
  <c r="AE73" i="73"/>
  <c r="AL73" i="73"/>
  <c r="AR73" i="73"/>
  <c r="AF73" i="73"/>
  <c r="AU73" i="73"/>
  <c r="AH73" i="73"/>
  <c r="AV73" i="73"/>
  <c r="AM73" i="73"/>
  <c r="AP73" i="73"/>
  <c r="R73" i="73"/>
  <c r="S73" i="73"/>
  <c r="T73" i="73"/>
  <c r="U73" i="73"/>
  <c r="H73" i="73"/>
  <c r="Q72" i="73"/>
  <c r="L72" i="73"/>
  <c r="I72" i="73"/>
  <c r="M72" i="73"/>
  <c r="J72" i="73"/>
  <c r="K72" i="73"/>
  <c r="N72" i="73"/>
  <c r="O72" i="73"/>
  <c r="X70" i="73"/>
  <c r="AB70" i="73"/>
  <c r="Y70" i="73"/>
  <c r="AC70" i="73"/>
  <c r="V70" i="73"/>
  <c r="Z70" i="73"/>
  <c r="AA70" i="73"/>
  <c r="W70" i="73"/>
  <c r="AG69" i="73"/>
  <c r="AK69" i="73"/>
  <c r="AO69" i="73"/>
  <c r="AS69" i="73"/>
  <c r="AW69" i="73"/>
  <c r="AH69" i="73"/>
  <c r="AM69" i="73"/>
  <c r="AR69" i="73"/>
  <c r="AX69" i="73"/>
  <c r="AI69" i="73"/>
  <c r="AP69" i="73"/>
  <c r="AV69" i="73"/>
  <c r="AD69" i="73"/>
  <c r="AJ69" i="73"/>
  <c r="AQ69" i="73"/>
  <c r="AE69" i="73"/>
  <c r="AT69" i="73"/>
  <c r="AF69" i="73"/>
  <c r="AU69" i="73"/>
  <c r="AL69" i="73"/>
  <c r="AN69" i="73"/>
  <c r="R69" i="73"/>
  <c r="S69" i="73"/>
  <c r="T69" i="73"/>
  <c r="U69" i="73"/>
  <c r="H69" i="73"/>
  <c r="Q68" i="73"/>
  <c r="L68" i="73"/>
  <c r="I68" i="73"/>
  <c r="M68" i="73"/>
  <c r="N68" i="73"/>
  <c r="O68" i="73"/>
  <c r="J68" i="73"/>
  <c r="K68" i="73"/>
  <c r="X66" i="73"/>
  <c r="AB66" i="73"/>
  <c r="Y66" i="73"/>
  <c r="AC66" i="73"/>
  <c r="V66" i="73"/>
  <c r="Z66" i="73"/>
  <c r="AA66" i="73"/>
  <c r="W66" i="73"/>
  <c r="AF65" i="73"/>
  <c r="AJ65" i="73"/>
  <c r="AN65" i="73"/>
  <c r="AR65" i="73"/>
  <c r="AV65" i="73"/>
  <c r="AG65" i="73"/>
  <c r="AL65" i="73"/>
  <c r="AQ65" i="73"/>
  <c r="AW65" i="73"/>
  <c r="AH65" i="73"/>
  <c r="AO65" i="73"/>
  <c r="AU65" i="73"/>
  <c r="AK65" i="73"/>
  <c r="AT65" i="73"/>
  <c r="AD65" i="73"/>
  <c r="AM65" i="73"/>
  <c r="AX65" i="73"/>
  <c r="AP65" i="73"/>
  <c r="AS65" i="73"/>
  <c r="AE65" i="73"/>
  <c r="AI65" i="73"/>
  <c r="R65" i="73"/>
  <c r="S65" i="73"/>
  <c r="T65" i="73"/>
  <c r="U65" i="73"/>
  <c r="H65" i="73"/>
  <c r="Q64" i="73"/>
  <c r="L64" i="73"/>
  <c r="I64" i="73"/>
  <c r="M64" i="73"/>
  <c r="J64" i="73"/>
  <c r="K64" i="73"/>
  <c r="N64" i="73"/>
  <c r="O64" i="73"/>
  <c r="X62" i="73"/>
  <c r="AB62" i="73"/>
  <c r="Y62" i="73"/>
  <c r="AC62" i="73"/>
  <c r="V62" i="73"/>
  <c r="Z62" i="73"/>
  <c r="AA62" i="73"/>
  <c r="W62" i="73"/>
  <c r="AF61" i="73"/>
  <c r="AJ61" i="73"/>
  <c r="AN61" i="73"/>
  <c r="AR61" i="73"/>
  <c r="AV61" i="73"/>
  <c r="AE61" i="73"/>
  <c r="AK61" i="73"/>
  <c r="AP61" i="73"/>
  <c r="AU61" i="73"/>
  <c r="AG61" i="73"/>
  <c r="AM61" i="73"/>
  <c r="AT61" i="73"/>
  <c r="AI61" i="73"/>
  <c r="AS61" i="73"/>
  <c r="AL61" i="73"/>
  <c r="AW61" i="73"/>
  <c r="AD61" i="73"/>
  <c r="AX61" i="73"/>
  <c r="AH61" i="73"/>
  <c r="AO61" i="73"/>
  <c r="AQ61" i="73"/>
  <c r="R61" i="73"/>
  <c r="S61" i="73"/>
  <c r="T61" i="73"/>
  <c r="U61" i="73"/>
  <c r="H61" i="73"/>
  <c r="Q60" i="73"/>
  <c r="L60" i="73"/>
  <c r="I60" i="73"/>
  <c r="M60" i="73"/>
  <c r="N60" i="73"/>
  <c r="O60" i="73"/>
  <c r="J60" i="73"/>
  <c r="K60" i="73"/>
  <c r="X58" i="73"/>
  <c r="AB58" i="73"/>
  <c r="Y58" i="73"/>
  <c r="AC58" i="73"/>
  <c r="V58" i="73"/>
  <c r="Z58" i="73"/>
  <c r="AA58" i="73"/>
  <c r="W58" i="73"/>
  <c r="AF57" i="73"/>
  <c r="AJ57" i="73"/>
  <c r="AN57" i="73"/>
  <c r="AR57" i="73"/>
  <c r="AV57" i="73"/>
  <c r="AD57" i="73"/>
  <c r="AI57" i="73"/>
  <c r="AO57" i="73"/>
  <c r="AT57" i="73"/>
  <c r="AE57" i="73"/>
  <c r="AL57" i="73"/>
  <c r="AS57" i="73"/>
  <c r="AH57" i="73"/>
  <c r="AQ57" i="73"/>
  <c r="AK57" i="73"/>
  <c r="AU57" i="73"/>
  <c r="AM57" i="73"/>
  <c r="AP57" i="73"/>
  <c r="AW57" i="73"/>
  <c r="AX57" i="73"/>
  <c r="AG57" i="73"/>
  <c r="R57" i="73"/>
  <c r="S57" i="73"/>
  <c r="T57" i="73"/>
  <c r="U57" i="73"/>
  <c r="H57" i="73"/>
  <c r="Q56" i="73"/>
  <c r="L56" i="73"/>
  <c r="I56" i="73"/>
  <c r="M56" i="73"/>
  <c r="J56" i="73"/>
  <c r="K56" i="73"/>
  <c r="N56" i="73"/>
  <c r="O56" i="73"/>
  <c r="X54" i="73"/>
  <c r="AB54" i="73"/>
  <c r="Y54" i="73"/>
  <c r="AC54" i="73"/>
  <c r="V54" i="73"/>
  <c r="Z54" i="73"/>
  <c r="AA54" i="73"/>
  <c r="W54" i="73"/>
  <c r="AF53" i="73"/>
  <c r="AJ53" i="73"/>
  <c r="AN53" i="73"/>
  <c r="AR53" i="73"/>
  <c r="AV53" i="73"/>
  <c r="AH53" i="73"/>
  <c r="AM53" i="73"/>
  <c r="AS53" i="73"/>
  <c r="AX53" i="73"/>
  <c r="AD53" i="73"/>
  <c r="AK53" i="73"/>
  <c r="AQ53" i="73"/>
  <c r="AG53" i="73"/>
  <c r="AP53" i="73"/>
  <c r="AI53" i="73"/>
  <c r="AT53" i="73"/>
  <c r="AU53" i="73"/>
  <c r="AE53" i="73"/>
  <c r="AW53" i="73"/>
  <c r="AL53" i="73"/>
  <c r="AO53" i="73"/>
  <c r="R53" i="73"/>
  <c r="S53" i="73"/>
  <c r="T53" i="73"/>
  <c r="U53" i="73"/>
  <c r="H53" i="73"/>
  <c r="Q52" i="73"/>
  <c r="L52" i="73"/>
  <c r="I52" i="73"/>
  <c r="M52" i="73"/>
  <c r="N52" i="73"/>
  <c r="O52" i="73"/>
  <c r="J52" i="73"/>
  <c r="K52" i="73"/>
  <c r="X50" i="73"/>
  <c r="AB50" i="73"/>
  <c r="Y50" i="73"/>
  <c r="AC50" i="73"/>
  <c r="V50" i="73"/>
  <c r="Z50" i="73"/>
  <c r="AA50" i="73"/>
  <c r="W50" i="73"/>
  <c r="AF49" i="73"/>
  <c r="AJ49" i="73"/>
  <c r="AN49" i="73"/>
  <c r="AR49" i="73"/>
  <c r="AV49" i="73"/>
  <c r="AG49" i="73"/>
  <c r="AL49" i="73"/>
  <c r="AQ49" i="73"/>
  <c r="AW49" i="73"/>
  <c r="AI49" i="73"/>
  <c r="AP49" i="73"/>
  <c r="AX49" i="73"/>
  <c r="AE49" i="73"/>
  <c r="AO49" i="73"/>
  <c r="AH49" i="73"/>
  <c r="AS49" i="73"/>
  <c r="AK49" i="73"/>
  <c r="AM49" i="73"/>
  <c r="AD49" i="73"/>
  <c r="AT49" i="73"/>
  <c r="AU49" i="73"/>
  <c r="R49" i="73"/>
  <c r="S49" i="73"/>
  <c r="T49" i="73"/>
  <c r="U49" i="73"/>
  <c r="H49" i="73"/>
  <c r="Q48" i="73"/>
  <c r="L48" i="73"/>
  <c r="I48" i="73"/>
  <c r="M48" i="73"/>
  <c r="J48" i="73"/>
  <c r="K48" i="73"/>
  <c r="N48" i="73"/>
  <c r="O48" i="73"/>
  <c r="X46" i="73"/>
  <c r="AB46" i="73"/>
  <c r="Y46" i="73"/>
  <c r="AC46" i="73"/>
  <c r="V46" i="73"/>
  <c r="Z46" i="73"/>
  <c r="AA46" i="73"/>
  <c r="W46" i="73"/>
  <c r="AD45" i="73"/>
  <c r="AH45" i="73"/>
  <c r="AL45" i="73"/>
  <c r="AP45" i="73"/>
  <c r="AG45" i="73"/>
  <c r="AM45" i="73"/>
  <c r="AR45" i="73"/>
  <c r="AV45" i="73"/>
  <c r="AI45" i="73"/>
  <c r="AO45" i="73"/>
  <c r="AU45" i="73"/>
  <c r="AE45" i="73"/>
  <c r="AN45" i="73"/>
  <c r="AW45" i="73"/>
  <c r="AK45" i="73"/>
  <c r="AX45" i="73"/>
  <c r="AQ45" i="73"/>
  <c r="AS45" i="73"/>
  <c r="AT45" i="73"/>
  <c r="AF45" i="73"/>
  <c r="AJ45" i="73"/>
  <c r="R45" i="73"/>
  <c r="S45" i="73"/>
  <c r="T45" i="73"/>
  <c r="U45" i="73"/>
  <c r="H45" i="73"/>
  <c r="Q44" i="73"/>
  <c r="L44" i="73"/>
  <c r="I44" i="73"/>
  <c r="M44" i="73"/>
  <c r="N44" i="73"/>
  <c r="O44" i="73"/>
  <c r="J44" i="73"/>
  <c r="K44" i="73"/>
  <c r="X42" i="73"/>
  <c r="AB42" i="73"/>
  <c r="Y42" i="73"/>
  <c r="AC42" i="73"/>
  <c r="V42" i="73"/>
  <c r="Z42" i="73"/>
  <c r="AA42" i="73"/>
  <c r="W42" i="73"/>
  <c r="AD41" i="73"/>
  <c r="AH41" i="73"/>
  <c r="AL41" i="73"/>
  <c r="AP41" i="73"/>
  <c r="AT41" i="73"/>
  <c r="AX41" i="73"/>
  <c r="AF41" i="73"/>
  <c r="AK41" i="73"/>
  <c r="AQ41" i="73"/>
  <c r="AV41" i="73"/>
  <c r="AG41" i="73"/>
  <c r="AN41" i="73"/>
  <c r="AU41" i="73"/>
  <c r="AM41" i="73"/>
  <c r="AW41" i="73"/>
  <c r="AI41" i="73"/>
  <c r="AS41" i="73"/>
  <c r="AJ41" i="73"/>
  <c r="AE41" i="73"/>
  <c r="AO41" i="73"/>
  <c r="AR41" i="73"/>
  <c r="R41" i="73"/>
  <c r="S41" i="73"/>
  <c r="T41" i="73"/>
  <c r="U41" i="73"/>
  <c r="H41" i="73"/>
  <c r="Q40" i="73"/>
  <c r="L40" i="73"/>
  <c r="I40" i="73"/>
  <c r="M40" i="73"/>
  <c r="J40" i="73"/>
  <c r="K40" i="73"/>
  <c r="N40" i="73"/>
  <c r="O40" i="73"/>
  <c r="X38" i="73"/>
  <c r="AB38" i="73"/>
  <c r="Y38" i="73"/>
  <c r="AC38" i="73"/>
  <c r="V38" i="73"/>
  <c r="Z38" i="73"/>
  <c r="AA38" i="73"/>
  <c r="W38" i="73"/>
  <c r="AG37" i="73"/>
  <c r="AK37" i="73"/>
  <c r="AO37" i="73"/>
  <c r="AS37" i="73"/>
  <c r="AW37" i="73"/>
  <c r="AD37" i="73"/>
  <c r="AH37" i="73"/>
  <c r="AL37" i="73"/>
  <c r="AP37" i="73"/>
  <c r="AT37" i="73"/>
  <c r="AX37" i="73"/>
  <c r="AJ37" i="73"/>
  <c r="AR37" i="73"/>
  <c r="AE37" i="73"/>
  <c r="AN37" i="73"/>
  <c r="AI37" i="73"/>
  <c r="AV37" i="73"/>
  <c r="AF37" i="73"/>
  <c r="AM37" i="73"/>
  <c r="AQ37" i="73"/>
  <c r="AU37" i="73"/>
  <c r="R37" i="73"/>
  <c r="S37" i="73"/>
  <c r="T37" i="73"/>
  <c r="U37" i="73"/>
  <c r="H37" i="73"/>
  <c r="Q36" i="73"/>
  <c r="L36" i="73"/>
  <c r="I36" i="73"/>
  <c r="M36" i="73"/>
  <c r="N36" i="73"/>
  <c r="O36" i="73"/>
  <c r="J36" i="73"/>
  <c r="K36" i="73"/>
  <c r="X34" i="73"/>
  <c r="AB34" i="73"/>
  <c r="Y34" i="73"/>
  <c r="AC34" i="73"/>
  <c r="V34" i="73"/>
  <c r="Z34" i="73"/>
  <c r="AA34" i="73"/>
  <c r="W34" i="73"/>
  <c r="AG33" i="73"/>
  <c r="AK33" i="73"/>
  <c r="AO33" i="73"/>
  <c r="AS33" i="73"/>
  <c r="AW33" i="73"/>
  <c r="AD33" i="73"/>
  <c r="AH33" i="73"/>
  <c r="AL33" i="73"/>
  <c r="AP33" i="73"/>
  <c r="AT33" i="73"/>
  <c r="AX33" i="73"/>
  <c r="AF33" i="73"/>
  <c r="AN33" i="73"/>
  <c r="AV33" i="73"/>
  <c r="AM33" i="73"/>
  <c r="AI33" i="73"/>
  <c r="AU33" i="73"/>
  <c r="AQ33" i="73"/>
  <c r="AR33" i="73"/>
  <c r="AE33" i="73"/>
  <c r="AJ33" i="73"/>
  <c r="R33" i="73"/>
  <c r="S33" i="73"/>
  <c r="T33" i="73"/>
  <c r="U33" i="73"/>
  <c r="H33" i="73"/>
  <c r="Q32" i="73"/>
  <c r="L32" i="73"/>
  <c r="I32" i="73"/>
  <c r="M32" i="73"/>
  <c r="J32" i="73"/>
  <c r="K32" i="73"/>
  <c r="N32" i="73"/>
  <c r="O32" i="73"/>
  <c r="X30" i="73"/>
  <c r="AB30" i="73"/>
  <c r="Y30" i="73"/>
  <c r="AC30" i="73"/>
  <c r="V30" i="73"/>
  <c r="Z30" i="73"/>
  <c r="AA30" i="73"/>
  <c r="W30" i="73"/>
  <c r="AE29" i="73"/>
  <c r="AI29" i="73"/>
  <c r="AM29" i="73"/>
  <c r="AQ29" i="73"/>
  <c r="AU29" i="73"/>
  <c r="AF29" i="73"/>
  <c r="AJ29" i="73"/>
  <c r="AN29" i="73"/>
  <c r="AR29" i="73"/>
  <c r="AV29" i="73"/>
  <c r="AD29" i="73"/>
  <c r="AL29" i="73"/>
  <c r="AT29" i="73"/>
  <c r="AG29" i="73"/>
  <c r="AO29" i="73"/>
  <c r="AW29" i="73"/>
  <c r="AK29" i="73"/>
  <c r="AP29" i="73"/>
  <c r="AX29" i="73"/>
  <c r="AH29" i="73"/>
  <c r="AS29" i="73"/>
  <c r="R29" i="73"/>
  <c r="S29" i="73"/>
  <c r="T29" i="73"/>
  <c r="U29" i="73"/>
  <c r="H29" i="73"/>
  <c r="Q28" i="73"/>
  <c r="L28" i="73"/>
  <c r="I28" i="73"/>
  <c r="M28" i="73"/>
  <c r="N28" i="73"/>
  <c r="O28" i="73"/>
  <c r="J28" i="73"/>
  <c r="K28" i="73"/>
  <c r="X26" i="73"/>
  <c r="AB26" i="73"/>
  <c r="Y26" i="73"/>
  <c r="AC26" i="73"/>
  <c r="V26" i="73"/>
  <c r="Z26" i="73"/>
  <c r="AA26" i="73"/>
  <c r="W26" i="73"/>
  <c r="AD25" i="73"/>
  <c r="AH25" i="73"/>
  <c r="AL25" i="73"/>
  <c r="AP25" i="73"/>
  <c r="AT25" i="73"/>
  <c r="AX25" i="73"/>
  <c r="AE25" i="73"/>
  <c r="AJ25" i="73"/>
  <c r="AO25" i="73"/>
  <c r="AU25" i="73"/>
  <c r="AF25" i="73"/>
  <c r="AK25" i="73"/>
  <c r="AQ25" i="73"/>
  <c r="AV25" i="73"/>
  <c r="AI25" i="73"/>
  <c r="AS25" i="73"/>
  <c r="AM25" i="73"/>
  <c r="AW25" i="73"/>
  <c r="AR25" i="73"/>
  <c r="AG25" i="73"/>
  <c r="AN25" i="73"/>
  <c r="R25" i="73"/>
  <c r="S25" i="73"/>
  <c r="T25" i="73"/>
  <c r="U25" i="73"/>
  <c r="H25" i="73"/>
  <c r="Q24" i="73"/>
  <c r="L24" i="73"/>
  <c r="I24" i="73"/>
  <c r="M24" i="73"/>
  <c r="J24" i="73"/>
  <c r="K24" i="73"/>
  <c r="N24" i="73"/>
  <c r="O24" i="73"/>
  <c r="X22" i="73"/>
  <c r="AB22" i="73"/>
  <c r="Y22" i="73"/>
  <c r="AC22" i="73"/>
  <c r="V22" i="73"/>
  <c r="Z22" i="73"/>
  <c r="AA22" i="73"/>
  <c r="W22" i="73"/>
  <c r="AD21" i="73"/>
  <c r="AH21" i="73"/>
  <c r="AL21" i="73"/>
  <c r="AP21" i="73"/>
  <c r="AT21" i="73"/>
  <c r="AX21" i="73"/>
  <c r="AI21" i="73"/>
  <c r="AN21" i="73"/>
  <c r="AS21" i="73"/>
  <c r="AE21" i="73"/>
  <c r="AJ21" i="73"/>
  <c r="AO21" i="73"/>
  <c r="AU21" i="73"/>
  <c r="AG21" i="73"/>
  <c r="AR21" i="73"/>
  <c r="AK21" i="73"/>
  <c r="AV21" i="73"/>
  <c r="AQ21" i="73"/>
  <c r="AW21" i="73"/>
  <c r="AM21" i="73"/>
  <c r="AF21" i="73"/>
  <c r="R21" i="73"/>
  <c r="S21" i="73"/>
  <c r="T21" i="73"/>
  <c r="U21" i="73"/>
  <c r="H21" i="73"/>
  <c r="Q20" i="73"/>
  <c r="L20" i="73"/>
  <c r="I20" i="73"/>
  <c r="M20" i="73"/>
  <c r="J20" i="73"/>
  <c r="N20" i="73"/>
  <c r="K20" i="73"/>
  <c r="O20" i="73"/>
  <c r="X18" i="73"/>
  <c r="AB18" i="73"/>
  <c r="Y18" i="73"/>
  <c r="AC18" i="73"/>
  <c r="V18" i="73"/>
  <c r="Z18" i="73"/>
  <c r="AA18" i="73"/>
  <c r="W18" i="73"/>
  <c r="AD17" i="73"/>
  <c r="AH17" i="73"/>
  <c r="AL17" i="73"/>
  <c r="AP17" i="73"/>
  <c r="AT17" i="73"/>
  <c r="AX17" i="73"/>
  <c r="AG17" i="73"/>
  <c r="AM17" i="73"/>
  <c r="AR17" i="73"/>
  <c r="AW17" i="73"/>
  <c r="AI17" i="73"/>
  <c r="AN17" i="73"/>
  <c r="AS17" i="73"/>
  <c r="AF17" i="73"/>
  <c r="AQ17" i="73"/>
  <c r="AJ17" i="73"/>
  <c r="AU17" i="73"/>
  <c r="AO17" i="73"/>
  <c r="AV17" i="73"/>
  <c r="AK17" i="73"/>
  <c r="AE17" i="73"/>
  <c r="R17" i="73"/>
  <c r="S17" i="73"/>
  <c r="T17" i="73"/>
  <c r="U17" i="73"/>
  <c r="H17" i="73"/>
  <c r="Q16" i="73"/>
  <c r="L16" i="73"/>
  <c r="I16" i="73"/>
  <c r="M16" i="73"/>
  <c r="J16" i="73"/>
  <c r="N16" i="73"/>
  <c r="K16" i="73"/>
  <c r="O16" i="73"/>
  <c r="X14" i="73"/>
  <c r="AB14" i="73"/>
  <c r="Y14" i="73"/>
  <c r="AC14" i="73"/>
  <c r="V14" i="73"/>
  <c r="Z14" i="73"/>
  <c r="AA14" i="73"/>
  <c r="W14" i="73"/>
  <c r="AD13" i="73"/>
  <c r="AH13" i="73"/>
  <c r="AL13" i="73"/>
  <c r="AP13" i="73"/>
  <c r="AT13" i="73"/>
  <c r="AX13" i="73"/>
  <c r="AF13" i="73"/>
  <c r="AK13" i="73"/>
  <c r="AQ13" i="73"/>
  <c r="AV13" i="73"/>
  <c r="AG13" i="73"/>
  <c r="AM13" i="73"/>
  <c r="AR13" i="73"/>
  <c r="AW13" i="73"/>
  <c r="AE13" i="73"/>
  <c r="AO13" i="73"/>
  <c r="AI13" i="73"/>
  <c r="AS13" i="73"/>
  <c r="AN13" i="73"/>
  <c r="AU13" i="73"/>
  <c r="AJ13" i="73"/>
  <c r="R13" i="73"/>
  <c r="S13" i="73"/>
  <c r="T13" i="73"/>
  <c r="U13" i="73"/>
  <c r="H13" i="73"/>
  <c r="Q12" i="73"/>
  <c r="L12" i="73"/>
  <c r="I12" i="73"/>
  <c r="M12" i="73"/>
  <c r="J12" i="73"/>
  <c r="N12" i="73"/>
  <c r="K12" i="73"/>
  <c r="O12" i="73"/>
  <c r="H446" i="73"/>
  <c r="H438" i="73"/>
  <c r="H422" i="73"/>
  <c r="H406" i="73"/>
  <c r="H374" i="73"/>
  <c r="H366" i="73"/>
  <c r="H358" i="73"/>
  <c r="H350" i="73"/>
  <c r="H334" i="73"/>
  <c r="H318" i="73"/>
  <c r="H310" i="73"/>
  <c r="H278" i="73"/>
  <c r="J480" i="73"/>
  <c r="O477" i="73"/>
  <c r="M475" i="73"/>
  <c r="I471" i="73"/>
  <c r="N468" i="73"/>
  <c r="J464" i="73"/>
  <c r="M459" i="73"/>
  <c r="K457" i="73"/>
  <c r="I455" i="73"/>
  <c r="N452" i="73"/>
  <c r="J448" i="73"/>
  <c r="M443" i="73"/>
  <c r="K441" i="73"/>
  <c r="I439" i="73"/>
  <c r="N436" i="73"/>
  <c r="J432" i="73"/>
  <c r="M427" i="73"/>
  <c r="K425" i="73"/>
  <c r="I423" i="73"/>
  <c r="N420" i="73"/>
  <c r="J416" i="73"/>
  <c r="M411" i="73"/>
  <c r="K409" i="73"/>
  <c r="I407" i="73"/>
  <c r="N404" i="73"/>
  <c r="J400" i="73"/>
  <c r="K395" i="73"/>
  <c r="K392" i="73"/>
  <c r="K389" i="73"/>
  <c r="J383" i="73"/>
  <c r="J380" i="73"/>
  <c r="I374" i="73"/>
  <c r="I371" i="73"/>
  <c r="O367" i="73"/>
  <c r="O364" i="73"/>
  <c r="O361" i="73"/>
  <c r="N358" i="73"/>
  <c r="N355" i="73"/>
  <c r="N352" i="73"/>
  <c r="Q481" i="73"/>
  <c r="L481" i="73"/>
  <c r="I481" i="73"/>
  <c r="M481" i="73"/>
  <c r="J481" i="73"/>
  <c r="N481" i="73"/>
  <c r="X475" i="73"/>
  <c r="AB475" i="73"/>
  <c r="Z475" i="73"/>
  <c r="V475" i="73"/>
  <c r="AA475" i="73"/>
  <c r="W475" i="73"/>
  <c r="AC475" i="73"/>
  <c r="Y475" i="73"/>
  <c r="AE470" i="73"/>
  <c r="AI470" i="73"/>
  <c r="AM470" i="73"/>
  <c r="AQ470" i="73"/>
  <c r="AU470" i="73"/>
  <c r="AF470" i="73"/>
  <c r="AJ470" i="73"/>
  <c r="AN470" i="73"/>
  <c r="AR470" i="73"/>
  <c r="AV470" i="73"/>
  <c r="AG470" i="73"/>
  <c r="AK470" i="73"/>
  <c r="AO470" i="73"/>
  <c r="AS470" i="73"/>
  <c r="AW470" i="73"/>
  <c r="AD470" i="73"/>
  <c r="AH470" i="73"/>
  <c r="AL470" i="73"/>
  <c r="AP470" i="73"/>
  <c r="AT470" i="73"/>
  <c r="AX470" i="73"/>
  <c r="R470" i="73"/>
  <c r="AE466" i="73"/>
  <c r="AI466" i="73"/>
  <c r="AM466" i="73"/>
  <c r="AQ466" i="73"/>
  <c r="AU466" i="73"/>
  <c r="AF466" i="73"/>
  <c r="AJ466" i="73"/>
  <c r="AN466" i="73"/>
  <c r="AR466" i="73"/>
  <c r="AV466" i="73"/>
  <c r="AG466" i="73"/>
  <c r="AK466" i="73"/>
  <c r="AO466" i="73"/>
  <c r="AS466" i="73"/>
  <c r="AW466" i="73"/>
  <c r="AD466" i="73"/>
  <c r="AH466" i="73"/>
  <c r="AL466" i="73"/>
  <c r="AP466" i="73"/>
  <c r="AT466" i="73"/>
  <c r="AX466" i="73"/>
  <c r="R466" i="73"/>
  <c r="S466" i="73"/>
  <c r="T466" i="73"/>
  <c r="U466" i="73"/>
  <c r="Q461" i="73"/>
  <c r="L461" i="73"/>
  <c r="I461" i="73"/>
  <c r="M461" i="73"/>
  <c r="J461" i="73"/>
  <c r="N461" i="73"/>
  <c r="X455" i="73"/>
  <c r="AB455" i="73"/>
  <c r="Y455" i="73"/>
  <c r="AC455" i="73"/>
  <c r="W455" i="73"/>
  <c r="Z455" i="73"/>
  <c r="AA455" i="73"/>
  <c r="V455" i="73"/>
  <c r="AE450" i="73"/>
  <c r="AI450" i="73"/>
  <c r="AM450" i="73"/>
  <c r="AQ450" i="73"/>
  <c r="AU450" i="73"/>
  <c r="AF450" i="73"/>
  <c r="AJ450" i="73"/>
  <c r="AN450" i="73"/>
  <c r="AR450" i="73"/>
  <c r="AV450" i="73"/>
  <c r="AH450" i="73"/>
  <c r="AP450" i="73"/>
  <c r="AX450" i="73"/>
  <c r="AK450" i="73"/>
  <c r="AS450" i="73"/>
  <c r="AD450" i="73"/>
  <c r="AL450" i="73"/>
  <c r="AT450" i="73"/>
  <c r="AG450" i="73"/>
  <c r="AO450" i="73"/>
  <c r="AW450" i="73"/>
  <c r="R450" i="73"/>
  <c r="S450" i="73"/>
  <c r="T450" i="73"/>
  <c r="U450" i="73"/>
  <c r="Q445" i="73"/>
  <c r="L445" i="73"/>
  <c r="I445" i="73"/>
  <c r="M445" i="73"/>
  <c r="J445" i="73"/>
  <c r="N445" i="73"/>
  <c r="X439" i="73"/>
  <c r="AB439" i="73"/>
  <c r="Y439" i="73"/>
  <c r="AC439" i="73"/>
  <c r="W439" i="73"/>
  <c r="Z439" i="73"/>
  <c r="AA439" i="73"/>
  <c r="V439" i="73"/>
  <c r="AE434" i="73"/>
  <c r="AI434" i="73"/>
  <c r="AM434" i="73"/>
  <c r="AQ434" i="73"/>
  <c r="AU434" i="73"/>
  <c r="AF434" i="73"/>
  <c r="AJ434" i="73"/>
  <c r="AN434" i="73"/>
  <c r="AR434" i="73"/>
  <c r="AV434" i="73"/>
  <c r="AH434" i="73"/>
  <c r="AP434" i="73"/>
  <c r="AX434" i="73"/>
  <c r="AD434" i="73"/>
  <c r="AL434" i="73"/>
  <c r="AT434" i="73"/>
  <c r="AS434" i="73"/>
  <c r="AG434" i="73"/>
  <c r="AW434" i="73"/>
  <c r="AK434" i="73"/>
  <c r="AO434" i="73"/>
  <c r="R434" i="73"/>
  <c r="S434" i="73"/>
  <c r="T434" i="73"/>
  <c r="U434" i="73"/>
  <c r="Q429" i="73"/>
  <c r="L429" i="73"/>
  <c r="I429" i="73"/>
  <c r="M429" i="73"/>
  <c r="J429" i="73"/>
  <c r="N429" i="73"/>
  <c r="X423" i="73"/>
  <c r="AB423" i="73"/>
  <c r="Y423" i="73"/>
  <c r="AC423" i="73"/>
  <c r="W423" i="73"/>
  <c r="Z423" i="73"/>
  <c r="AA423" i="73"/>
  <c r="V423" i="73"/>
  <c r="Q417" i="73"/>
  <c r="L417" i="73"/>
  <c r="I417" i="73"/>
  <c r="M417" i="73"/>
  <c r="J417" i="73"/>
  <c r="N417" i="73"/>
  <c r="Q413" i="73"/>
  <c r="L413" i="73"/>
  <c r="I413" i="73"/>
  <c r="M413" i="73"/>
  <c r="J413" i="73"/>
  <c r="N413" i="73"/>
  <c r="X407" i="73"/>
  <c r="AB407" i="73"/>
  <c r="Y407" i="73"/>
  <c r="AC407" i="73"/>
  <c r="W407" i="73"/>
  <c r="Z407" i="73"/>
  <c r="AA407" i="73"/>
  <c r="V407" i="73"/>
  <c r="X403" i="73"/>
  <c r="AB403" i="73"/>
  <c r="Y403" i="73"/>
  <c r="AC403" i="73"/>
  <c r="V403" i="73"/>
  <c r="Z403" i="73"/>
  <c r="W403" i="73"/>
  <c r="AA403" i="73"/>
  <c r="X399" i="73"/>
  <c r="AB399" i="73"/>
  <c r="Y399" i="73"/>
  <c r="AC399" i="73"/>
  <c r="V399" i="73"/>
  <c r="Z399" i="73"/>
  <c r="W399" i="73"/>
  <c r="AA399" i="73"/>
  <c r="Q397" i="73"/>
  <c r="L397" i="73"/>
  <c r="I397" i="73"/>
  <c r="M397" i="73"/>
  <c r="J397" i="73"/>
  <c r="N397" i="73"/>
  <c r="AE390" i="73"/>
  <c r="AI390" i="73"/>
  <c r="AM390" i="73"/>
  <c r="AQ390" i="73"/>
  <c r="AU390" i="73"/>
  <c r="AF390" i="73"/>
  <c r="AJ390" i="73"/>
  <c r="AN390" i="73"/>
  <c r="AR390" i="73"/>
  <c r="AV390" i="73"/>
  <c r="AG390" i="73"/>
  <c r="AK390" i="73"/>
  <c r="AO390" i="73"/>
  <c r="AS390" i="73"/>
  <c r="AW390" i="73"/>
  <c r="AL390" i="73"/>
  <c r="AP390" i="73"/>
  <c r="AD390" i="73"/>
  <c r="AT390" i="73"/>
  <c r="AH390" i="73"/>
  <c r="AX390" i="73"/>
  <c r="R390" i="73"/>
  <c r="S390" i="73"/>
  <c r="T390" i="73"/>
  <c r="U390" i="73"/>
  <c r="AE386" i="73"/>
  <c r="AI386" i="73"/>
  <c r="AM386" i="73"/>
  <c r="AQ386" i="73"/>
  <c r="AU386" i="73"/>
  <c r="AF386" i="73"/>
  <c r="AJ386" i="73"/>
  <c r="AN386" i="73"/>
  <c r="AR386" i="73"/>
  <c r="AV386" i="73"/>
  <c r="AG386" i="73"/>
  <c r="AK386" i="73"/>
  <c r="AO386" i="73"/>
  <c r="AS386" i="73"/>
  <c r="AW386" i="73"/>
  <c r="AP386" i="73"/>
  <c r="AD386" i="73"/>
  <c r="AT386" i="73"/>
  <c r="AH386" i="73"/>
  <c r="AX386" i="73"/>
  <c r="AL386" i="73"/>
  <c r="R386" i="73"/>
  <c r="S386" i="73"/>
  <c r="T386" i="73"/>
  <c r="U386" i="73"/>
  <c r="Q381" i="73"/>
  <c r="J381" i="73"/>
  <c r="N381" i="73"/>
  <c r="I381" i="73"/>
  <c r="O381" i="73"/>
  <c r="K381" i="73"/>
  <c r="L381" i="73"/>
  <c r="X375" i="73"/>
  <c r="AB375" i="73"/>
  <c r="Y375" i="73"/>
  <c r="AC375" i="73"/>
  <c r="V375" i="73"/>
  <c r="Z375" i="73"/>
  <c r="W375" i="73"/>
  <c r="AA375" i="73"/>
  <c r="AE370" i="73"/>
  <c r="AI370" i="73"/>
  <c r="AM370" i="73"/>
  <c r="AQ370" i="73"/>
  <c r="AU370" i="73"/>
  <c r="AF370" i="73"/>
  <c r="AJ370" i="73"/>
  <c r="AN370" i="73"/>
  <c r="AR370" i="73"/>
  <c r="AV370" i="73"/>
  <c r="AG370" i="73"/>
  <c r="AK370" i="73"/>
  <c r="AO370" i="73"/>
  <c r="AS370" i="73"/>
  <c r="AW370" i="73"/>
  <c r="AP370" i="73"/>
  <c r="AD370" i="73"/>
  <c r="AT370" i="73"/>
  <c r="AH370" i="73"/>
  <c r="AX370" i="73"/>
  <c r="AL370" i="73"/>
  <c r="R370" i="73"/>
  <c r="S370" i="73"/>
  <c r="T370" i="73"/>
  <c r="U370" i="73"/>
  <c r="Q365" i="73"/>
  <c r="J365" i="73"/>
  <c r="N365" i="73"/>
  <c r="I365" i="73"/>
  <c r="O365" i="73"/>
  <c r="K365" i="73"/>
  <c r="L365" i="73"/>
  <c r="X359" i="73"/>
  <c r="AB359" i="73"/>
  <c r="Y359" i="73"/>
  <c r="AC359" i="73"/>
  <c r="V359" i="73"/>
  <c r="Z359" i="73"/>
  <c r="W359" i="73"/>
  <c r="AA359" i="73"/>
  <c r="W355" i="73"/>
  <c r="X355" i="73"/>
  <c r="AB355" i="73"/>
  <c r="Y355" i="73"/>
  <c r="AC355" i="73"/>
  <c r="V355" i="73"/>
  <c r="Z355" i="73"/>
  <c r="AA355" i="73"/>
  <c r="W351" i="73"/>
  <c r="AA351" i="73"/>
  <c r="X351" i="73"/>
  <c r="AB351" i="73"/>
  <c r="Y351" i="73"/>
  <c r="AC351" i="73"/>
  <c r="V351" i="73"/>
  <c r="Z351" i="73"/>
  <c r="Q349" i="73"/>
  <c r="J349" i="73"/>
  <c r="N349" i="73"/>
  <c r="I349" i="73"/>
  <c r="O349" i="73"/>
  <c r="K349" i="73"/>
  <c r="L349" i="73"/>
  <c r="Q345" i="73"/>
  <c r="J345" i="73"/>
  <c r="N345" i="73"/>
  <c r="I345" i="73"/>
  <c r="O345" i="73"/>
  <c r="K345" i="73"/>
  <c r="L345" i="73"/>
  <c r="M345" i="73"/>
  <c r="X339" i="73"/>
  <c r="AB339" i="73"/>
  <c r="Y339" i="73"/>
  <c r="AC339" i="73"/>
  <c r="V339" i="73"/>
  <c r="W339" i="73"/>
  <c r="Z339" i="73"/>
  <c r="AA339" i="73"/>
  <c r="Q333" i="73"/>
  <c r="J333" i="73"/>
  <c r="N333" i="73"/>
  <c r="M333" i="73"/>
  <c r="I333" i="73"/>
  <c r="O333" i="73"/>
  <c r="K333" i="73"/>
  <c r="L333" i="73"/>
  <c r="X327" i="73"/>
  <c r="AB327" i="73"/>
  <c r="Y327" i="73"/>
  <c r="AC327" i="73"/>
  <c r="V327" i="73"/>
  <c r="W327" i="73"/>
  <c r="Z327" i="73"/>
  <c r="AA327" i="73"/>
  <c r="I321" i="73"/>
  <c r="M321" i="73"/>
  <c r="Q321" i="73"/>
  <c r="J321" i="73"/>
  <c r="N321" i="73"/>
  <c r="K321" i="73"/>
  <c r="L321" i="73"/>
  <c r="O321" i="73"/>
  <c r="AD314" i="73"/>
  <c r="AH314" i="73"/>
  <c r="AL314" i="73"/>
  <c r="AP314" i="73"/>
  <c r="AT314" i="73"/>
  <c r="AX314" i="73"/>
  <c r="AE314" i="73"/>
  <c r="AI314" i="73"/>
  <c r="AM314" i="73"/>
  <c r="AQ314" i="73"/>
  <c r="AU314" i="73"/>
  <c r="AF314" i="73"/>
  <c r="AJ314" i="73"/>
  <c r="AN314" i="73"/>
  <c r="AR314" i="73"/>
  <c r="AV314" i="73"/>
  <c r="AG314" i="73"/>
  <c r="AW314" i="73"/>
  <c r="AK314" i="73"/>
  <c r="AO314" i="73"/>
  <c r="AS314" i="73"/>
  <c r="R314" i="73"/>
  <c r="S314" i="73"/>
  <c r="T314" i="73"/>
  <c r="U314" i="73"/>
  <c r="X307" i="73"/>
  <c r="AB307" i="73"/>
  <c r="Y307" i="73"/>
  <c r="AC307" i="73"/>
  <c r="V307" i="73"/>
  <c r="W307" i="73"/>
  <c r="Z307" i="73"/>
  <c r="AA307" i="73"/>
  <c r="AD302" i="73"/>
  <c r="AH302" i="73"/>
  <c r="AL302" i="73"/>
  <c r="AP302" i="73"/>
  <c r="AT302" i="73"/>
  <c r="AX302" i="73"/>
  <c r="AE302" i="73"/>
  <c r="AI302" i="73"/>
  <c r="AM302" i="73"/>
  <c r="AQ302" i="73"/>
  <c r="AU302" i="73"/>
  <c r="AF302" i="73"/>
  <c r="AJ302" i="73"/>
  <c r="AN302" i="73"/>
  <c r="AR302" i="73"/>
  <c r="AV302" i="73"/>
  <c r="AS302" i="73"/>
  <c r="AG302" i="73"/>
  <c r="AW302" i="73"/>
  <c r="AK302" i="73"/>
  <c r="AO302" i="73"/>
  <c r="R302" i="73"/>
  <c r="S302" i="73"/>
  <c r="T302" i="73"/>
  <c r="U302" i="73"/>
  <c r="I297" i="73"/>
  <c r="M297" i="73"/>
  <c r="Q297" i="73"/>
  <c r="J297" i="73"/>
  <c r="N297" i="73"/>
  <c r="K297" i="73"/>
  <c r="L297" i="73"/>
  <c r="O297" i="73"/>
  <c r="X291" i="73"/>
  <c r="AB291" i="73"/>
  <c r="Y291" i="73"/>
  <c r="AC291" i="73"/>
  <c r="V291" i="73"/>
  <c r="W291" i="73"/>
  <c r="Z291" i="73"/>
  <c r="AA291" i="73"/>
  <c r="AD290" i="73"/>
  <c r="AH290" i="73"/>
  <c r="AL290" i="73"/>
  <c r="AP290" i="73"/>
  <c r="AT290" i="73"/>
  <c r="AX290" i="73"/>
  <c r="AE290" i="73"/>
  <c r="AI290" i="73"/>
  <c r="AM290" i="73"/>
  <c r="AQ290" i="73"/>
  <c r="AU290" i="73"/>
  <c r="AF290" i="73"/>
  <c r="AJ290" i="73"/>
  <c r="AN290" i="73"/>
  <c r="AR290" i="73"/>
  <c r="AV290" i="73"/>
  <c r="AO290" i="73"/>
  <c r="AS290" i="73"/>
  <c r="AG290" i="73"/>
  <c r="AW290" i="73"/>
  <c r="AK290" i="73"/>
  <c r="R290" i="73"/>
  <c r="S290" i="73"/>
  <c r="T290" i="73"/>
  <c r="U290" i="73"/>
  <c r="AD286" i="73"/>
  <c r="AH286" i="73"/>
  <c r="AL286" i="73"/>
  <c r="AP286" i="73"/>
  <c r="AT286" i="73"/>
  <c r="AX286" i="73"/>
  <c r="AE286" i="73"/>
  <c r="AI286" i="73"/>
  <c r="AM286" i="73"/>
  <c r="AQ286" i="73"/>
  <c r="AU286" i="73"/>
  <c r="AF286" i="73"/>
  <c r="AJ286" i="73"/>
  <c r="AN286" i="73"/>
  <c r="AR286" i="73"/>
  <c r="AV286" i="73"/>
  <c r="AS286" i="73"/>
  <c r="AG286" i="73"/>
  <c r="AW286" i="73"/>
  <c r="AK286" i="73"/>
  <c r="AO286" i="73"/>
  <c r="R286" i="73"/>
  <c r="S286" i="73"/>
  <c r="T286" i="73"/>
  <c r="U286" i="73"/>
  <c r="X283" i="73"/>
  <c r="AB283" i="73"/>
  <c r="Y283" i="73"/>
  <c r="AC283" i="73"/>
  <c r="V283" i="73"/>
  <c r="W283" i="73"/>
  <c r="Z283" i="73"/>
  <c r="AA283" i="73"/>
  <c r="I281" i="73"/>
  <c r="M281" i="73"/>
  <c r="Q281" i="73"/>
  <c r="J281" i="73"/>
  <c r="N281" i="73"/>
  <c r="K281" i="73"/>
  <c r="L281" i="73"/>
  <c r="O281" i="73"/>
  <c r="X279" i="73"/>
  <c r="AB279" i="73"/>
  <c r="Y279" i="73"/>
  <c r="AC279" i="73"/>
  <c r="V279" i="73"/>
  <c r="W279" i="73"/>
  <c r="Z279" i="73"/>
  <c r="AA279" i="73"/>
  <c r="X275" i="73"/>
  <c r="AB275" i="73"/>
  <c r="Y275" i="73"/>
  <c r="AC275" i="73"/>
  <c r="V275" i="73"/>
  <c r="W275" i="73"/>
  <c r="Z275" i="73"/>
  <c r="AA275" i="73"/>
  <c r="AD274" i="73"/>
  <c r="AH274" i="73"/>
  <c r="AL274" i="73"/>
  <c r="AP274" i="73"/>
  <c r="AT274" i="73"/>
  <c r="AX274" i="73"/>
  <c r="AE274" i="73"/>
  <c r="AI274" i="73"/>
  <c r="AM274" i="73"/>
  <c r="AQ274" i="73"/>
  <c r="AU274" i="73"/>
  <c r="AF274" i="73"/>
  <c r="AJ274" i="73"/>
  <c r="AN274" i="73"/>
  <c r="AR274" i="73"/>
  <c r="AV274" i="73"/>
  <c r="AO274" i="73"/>
  <c r="AS274" i="73"/>
  <c r="AG274" i="73"/>
  <c r="AW274" i="73"/>
  <c r="AK274" i="73"/>
  <c r="R274" i="73"/>
  <c r="S274" i="73"/>
  <c r="T274" i="73"/>
  <c r="U274" i="73"/>
  <c r="I273" i="73"/>
  <c r="M273" i="73"/>
  <c r="Q273" i="73"/>
  <c r="J273" i="73"/>
  <c r="N273" i="73"/>
  <c r="K273" i="73"/>
  <c r="L273" i="73"/>
  <c r="O273" i="73"/>
  <c r="H477" i="73"/>
  <c r="H469" i="73"/>
  <c r="H461" i="73"/>
  <c r="H453" i="73"/>
  <c r="H445" i="73"/>
  <c r="H437" i="73"/>
  <c r="H429" i="73"/>
  <c r="H421" i="73"/>
  <c r="H413" i="73"/>
  <c r="H405" i="73"/>
  <c r="H397" i="73"/>
  <c r="H389" i="73"/>
  <c r="H381" i="73"/>
  <c r="H373" i="73"/>
  <c r="H365" i="73"/>
  <c r="H357" i="73"/>
  <c r="H349" i="73"/>
  <c r="H341" i="73"/>
  <c r="H333" i="73"/>
  <c r="H325" i="73"/>
  <c r="H317" i="73"/>
  <c r="H309" i="73"/>
  <c r="H301" i="73"/>
  <c r="H293" i="73"/>
  <c r="H285" i="73"/>
  <c r="H277" i="73"/>
  <c r="H269" i="73"/>
  <c r="H261" i="73"/>
  <c r="H253" i="73"/>
  <c r="H245" i="73"/>
  <c r="H237" i="73"/>
  <c r="H229" i="73"/>
  <c r="H221" i="73"/>
  <c r="H213" i="73"/>
  <c r="H205" i="73"/>
  <c r="H197" i="73"/>
  <c r="H189" i="73"/>
  <c r="H181" i="73"/>
  <c r="H173" i="73"/>
  <c r="H165" i="73"/>
  <c r="H157" i="73"/>
  <c r="H149" i="73"/>
  <c r="H141" i="73"/>
  <c r="H133" i="73"/>
  <c r="H125" i="73"/>
  <c r="H117" i="73"/>
  <c r="N11" i="73"/>
  <c r="O481" i="73"/>
  <c r="M479" i="73"/>
  <c r="K477" i="73"/>
  <c r="I475" i="73"/>
  <c r="N472" i="73"/>
  <c r="L470" i="73"/>
  <c r="J468" i="73"/>
  <c r="O465" i="73"/>
  <c r="M463" i="73"/>
  <c r="K461" i="73"/>
  <c r="I459" i="73"/>
  <c r="N456" i="73"/>
  <c r="J452" i="73"/>
  <c r="M447" i="73"/>
  <c r="K445" i="73"/>
  <c r="I443" i="73"/>
  <c r="N440" i="73"/>
  <c r="L438" i="73"/>
  <c r="J436" i="73"/>
  <c r="O433" i="73"/>
  <c r="M431" i="73"/>
  <c r="K429" i="73"/>
  <c r="I427" i="73"/>
  <c r="N424" i="73"/>
  <c r="L422" i="73"/>
  <c r="J420" i="73"/>
  <c r="O417" i="73"/>
  <c r="M415" i="73"/>
  <c r="K413" i="73"/>
  <c r="I411" i="73"/>
  <c r="N408" i="73"/>
  <c r="L406" i="73"/>
  <c r="J404" i="73"/>
  <c r="O401" i="73"/>
  <c r="M399" i="73"/>
  <c r="K397" i="73"/>
  <c r="M391" i="73"/>
  <c r="L388" i="73"/>
  <c r="L385" i="73"/>
  <c r="L382" i="73"/>
  <c r="K379" i="73"/>
  <c r="K376" i="73"/>
  <c r="K373" i="73"/>
  <c r="J367" i="73"/>
  <c r="J364" i="73"/>
  <c r="I358" i="73"/>
  <c r="I355" i="73"/>
  <c r="O351" i="73"/>
  <c r="O348" i="73"/>
  <c r="AE478" i="73"/>
  <c r="AI478" i="73"/>
  <c r="AM478" i="73"/>
  <c r="AQ478" i="73"/>
  <c r="AU478" i="73"/>
  <c r="AF478" i="73"/>
  <c r="AJ478" i="73"/>
  <c r="AN478" i="73"/>
  <c r="AR478" i="73"/>
  <c r="AV478" i="73"/>
  <c r="AG478" i="73"/>
  <c r="AK478" i="73"/>
  <c r="AO478" i="73"/>
  <c r="AS478" i="73"/>
  <c r="AW478" i="73"/>
  <c r="AD478" i="73"/>
  <c r="AH478" i="73"/>
  <c r="AL478" i="73"/>
  <c r="AP478" i="73"/>
  <c r="AT478" i="73"/>
  <c r="AX478" i="73"/>
  <c r="R478" i="73"/>
  <c r="Q473" i="73"/>
  <c r="L473" i="73"/>
  <c r="I473" i="73"/>
  <c r="M473" i="73"/>
  <c r="J473" i="73"/>
  <c r="N473" i="73"/>
  <c r="X467" i="73"/>
  <c r="AB467" i="73"/>
  <c r="Z467" i="73"/>
  <c r="V467" i="73"/>
  <c r="AA467" i="73"/>
  <c r="W467" i="73"/>
  <c r="AC467" i="73"/>
  <c r="Y467" i="73"/>
  <c r="AE462" i="73"/>
  <c r="AI462" i="73"/>
  <c r="AM462" i="73"/>
  <c r="AQ462" i="73"/>
  <c r="AU462" i="73"/>
  <c r="AF462" i="73"/>
  <c r="AJ462" i="73"/>
  <c r="AN462" i="73"/>
  <c r="AR462" i="73"/>
  <c r="AV462" i="73"/>
  <c r="AG462" i="73"/>
  <c r="AK462" i="73"/>
  <c r="AO462" i="73"/>
  <c r="AS462" i="73"/>
  <c r="AW462" i="73"/>
  <c r="AD462" i="73"/>
  <c r="AH462" i="73"/>
  <c r="AL462" i="73"/>
  <c r="AP462" i="73"/>
  <c r="AT462" i="73"/>
  <c r="AX462" i="73"/>
  <c r="R462" i="73"/>
  <c r="S462" i="73"/>
  <c r="T462" i="73"/>
  <c r="U462" i="73"/>
  <c r="AE458" i="73"/>
  <c r="AI458" i="73"/>
  <c r="AM458" i="73"/>
  <c r="AQ458" i="73"/>
  <c r="AU458" i="73"/>
  <c r="AF458" i="73"/>
  <c r="AJ458" i="73"/>
  <c r="AN458" i="73"/>
  <c r="AR458" i="73"/>
  <c r="AV458" i="73"/>
  <c r="AG458" i="73"/>
  <c r="AK458" i="73"/>
  <c r="AO458" i="73"/>
  <c r="AS458" i="73"/>
  <c r="AW458" i="73"/>
  <c r="AD458" i="73"/>
  <c r="AH458" i="73"/>
  <c r="AL458" i="73"/>
  <c r="AP458" i="73"/>
  <c r="AT458" i="73"/>
  <c r="AX458" i="73"/>
  <c r="R458" i="73"/>
  <c r="S458" i="73"/>
  <c r="T458" i="73"/>
  <c r="U458" i="73"/>
  <c r="AE454" i="73"/>
  <c r="AD454" i="73"/>
  <c r="AI454" i="73"/>
  <c r="AM454" i="73"/>
  <c r="AQ454" i="73"/>
  <c r="AU454" i="73"/>
  <c r="AF454" i="73"/>
  <c r="AJ454" i="73"/>
  <c r="AN454" i="73"/>
  <c r="AR454" i="73"/>
  <c r="AV454" i="73"/>
  <c r="AG454" i="73"/>
  <c r="AK454" i="73"/>
  <c r="AO454" i="73"/>
  <c r="AS454" i="73"/>
  <c r="AW454" i="73"/>
  <c r="AH454" i="73"/>
  <c r="AL454" i="73"/>
  <c r="AP454" i="73"/>
  <c r="AT454" i="73"/>
  <c r="AX454" i="73"/>
  <c r="R454" i="73"/>
  <c r="S454" i="73"/>
  <c r="T454" i="73"/>
  <c r="U454" i="73"/>
  <c r="Q449" i="73"/>
  <c r="L449" i="73"/>
  <c r="I449" i="73"/>
  <c r="M449" i="73"/>
  <c r="J449" i="73"/>
  <c r="N449" i="73"/>
  <c r="X443" i="73"/>
  <c r="AB443" i="73"/>
  <c r="Y443" i="73"/>
  <c r="AC443" i="73"/>
  <c r="W443" i="73"/>
  <c r="Z443" i="73"/>
  <c r="AA443" i="73"/>
  <c r="V443" i="73"/>
  <c r="X435" i="73"/>
  <c r="AB435" i="73"/>
  <c r="Y435" i="73"/>
  <c r="AC435" i="73"/>
  <c r="W435" i="73"/>
  <c r="Z435" i="73"/>
  <c r="AA435" i="73"/>
  <c r="V435" i="73"/>
  <c r="AE430" i="73"/>
  <c r="AI430" i="73"/>
  <c r="AM430" i="73"/>
  <c r="AQ430" i="73"/>
  <c r="AU430" i="73"/>
  <c r="AF430" i="73"/>
  <c r="AJ430" i="73"/>
  <c r="AN430" i="73"/>
  <c r="AR430" i="73"/>
  <c r="AV430" i="73"/>
  <c r="AD430" i="73"/>
  <c r="AL430" i="73"/>
  <c r="AT430" i="73"/>
  <c r="AH430" i="73"/>
  <c r="AP430" i="73"/>
  <c r="AX430" i="73"/>
  <c r="AG430" i="73"/>
  <c r="AW430" i="73"/>
  <c r="AK430" i="73"/>
  <c r="AO430" i="73"/>
  <c r="AS430" i="73"/>
  <c r="R430" i="73"/>
  <c r="S430" i="73"/>
  <c r="T430" i="73"/>
  <c r="U430" i="73"/>
  <c r="AE426" i="73"/>
  <c r="AI426" i="73"/>
  <c r="AM426" i="73"/>
  <c r="AQ426" i="73"/>
  <c r="AU426" i="73"/>
  <c r="AF426" i="73"/>
  <c r="AJ426" i="73"/>
  <c r="AN426" i="73"/>
  <c r="AR426" i="73"/>
  <c r="AV426" i="73"/>
  <c r="AH426" i="73"/>
  <c r="AP426" i="73"/>
  <c r="AX426" i="73"/>
  <c r="AD426" i="73"/>
  <c r="AL426" i="73"/>
  <c r="AT426" i="73"/>
  <c r="AK426" i="73"/>
  <c r="AO426" i="73"/>
  <c r="AS426" i="73"/>
  <c r="AG426" i="73"/>
  <c r="AW426" i="73"/>
  <c r="R426" i="73"/>
  <c r="S426" i="73"/>
  <c r="T426" i="73"/>
  <c r="U426" i="73"/>
  <c r="X419" i="73"/>
  <c r="AB419" i="73"/>
  <c r="Y419" i="73"/>
  <c r="AC419" i="73"/>
  <c r="W419" i="73"/>
  <c r="Z419" i="73"/>
  <c r="AA419" i="73"/>
  <c r="V419" i="73"/>
  <c r="AE414" i="73"/>
  <c r="AI414" i="73"/>
  <c r="AM414" i="73"/>
  <c r="AQ414" i="73"/>
  <c r="AU414" i="73"/>
  <c r="AF414" i="73"/>
  <c r="AJ414" i="73"/>
  <c r="AN414" i="73"/>
  <c r="AR414" i="73"/>
  <c r="AV414" i="73"/>
  <c r="AG414" i="73"/>
  <c r="AK414" i="73"/>
  <c r="AO414" i="73"/>
  <c r="AS414" i="73"/>
  <c r="AW414" i="73"/>
  <c r="AD414" i="73"/>
  <c r="AT414" i="73"/>
  <c r="AH414" i="73"/>
  <c r="AX414" i="73"/>
  <c r="AL414" i="73"/>
  <c r="AP414" i="73"/>
  <c r="R414" i="73"/>
  <c r="S414" i="73"/>
  <c r="T414" i="73"/>
  <c r="U414" i="73"/>
  <c r="AE410" i="73"/>
  <c r="AI410" i="73"/>
  <c r="AM410" i="73"/>
  <c r="AQ410" i="73"/>
  <c r="AU410" i="73"/>
  <c r="AF410" i="73"/>
  <c r="AJ410" i="73"/>
  <c r="AN410" i="73"/>
  <c r="AR410" i="73"/>
  <c r="AV410" i="73"/>
  <c r="AG410" i="73"/>
  <c r="AK410" i="73"/>
  <c r="AO410" i="73"/>
  <c r="AS410" i="73"/>
  <c r="AW410" i="73"/>
  <c r="AH410" i="73"/>
  <c r="AX410" i="73"/>
  <c r="AL410" i="73"/>
  <c r="AP410" i="73"/>
  <c r="AD410" i="73"/>
  <c r="AT410" i="73"/>
  <c r="R410" i="73"/>
  <c r="S410" i="73"/>
  <c r="T410" i="73"/>
  <c r="U410" i="73"/>
  <c r="Q405" i="73"/>
  <c r="L405" i="73"/>
  <c r="I405" i="73"/>
  <c r="M405" i="73"/>
  <c r="J405" i="73"/>
  <c r="N405" i="73"/>
  <c r="AE398" i="73"/>
  <c r="AI398" i="73"/>
  <c r="AM398" i="73"/>
  <c r="AQ398" i="73"/>
  <c r="AU398" i="73"/>
  <c r="AF398" i="73"/>
  <c r="AJ398" i="73"/>
  <c r="AN398" i="73"/>
  <c r="AR398" i="73"/>
  <c r="AV398" i="73"/>
  <c r="AG398" i="73"/>
  <c r="AK398" i="73"/>
  <c r="AO398" i="73"/>
  <c r="AS398" i="73"/>
  <c r="AW398" i="73"/>
  <c r="AD398" i="73"/>
  <c r="AT398" i="73"/>
  <c r="AH398" i="73"/>
  <c r="AX398" i="73"/>
  <c r="AL398" i="73"/>
  <c r="AP398" i="73"/>
  <c r="R398" i="73"/>
  <c r="S398" i="73"/>
  <c r="T398" i="73"/>
  <c r="U398" i="73"/>
  <c r="Q393" i="73"/>
  <c r="J393" i="73"/>
  <c r="N393" i="73"/>
  <c r="K393" i="73"/>
  <c r="L393" i="73"/>
  <c r="M393" i="73"/>
  <c r="X387" i="73"/>
  <c r="AB387" i="73"/>
  <c r="Y387" i="73"/>
  <c r="AC387" i="73"/>
  <c r="V387" i="73"/>
  <c r="Z387" i="73"/>
  <c r="W387" i="73"/>
  <c r="AA387" i="73"/>
  <c r="AE382" i="73"/>
  <c r="AI382" i="73"/>
  <c r="AM382" i="73"/>
  <c r="AQ382" i="73"/>
  <c r="AU382" i="73"/>
  <c r="AF382" i="73"/>
  <c r="AJ382" i="73"/>
  <c r="AN382" i="73"/>
  <c r="AR382" i="73"/>
  <c r="AV382" i="73"/>
  <c r="AG382" i="73"/>
  <c r="AK382" i="73"/>
  <c r="AO382" i="73"/>
  <c r="AS382" i="73"/>
  <c r="AW382" i="73"/>
  <c r="AD382" i="73"/>
  <c r="AT382" i="73"/>
  <c r="AH382" i="73"/>
  <c r="AX382" i="73"/>
  <c r="AL382" i="73"/>
  <c r="AP382" i="73"/>
  <c r="R382" i="73"/>
  <c r="S382" i="73"/>
  <c r="T382" i="73"/>
  <c r="U382" i="73"/>
  <c r="Q377" i="73"/>
  <c r="J377" i="73"/>
  <c r="N377" i="73"/>
  <c r="K377" i="73"/>
  <c r="L377" i="73"/>
  <c r="M377" i="73"/>
  <c r="X371" i="73"/>
  <c r="AB371" i="73"/>
  <c r="Y371" i="73"/>
  <c r="AC371" i="73"/>
  <c r="V371" i="73"/>
  <c r="Z371" i="73"/>
  <c r="W371" i="73"/>
  <c r="AA371" i="73"/>
  <c r="X367" i="73"/>
  <c r="AB367" i="73"/>
  <c r="Y367" i="73"/>
  <c r="AC367" i="73"/>
  <c r="V367" i="73"/>
  <c r="Z367" i="73"/>
  <c r="W367" i="73"/>
  <c r="AA367" i="73"/>
  <c r="Q361" i="73"/>
  <c r="J361" i="73"/>
  <c r="N361" i="73"/>
  <c r="K361" i="73"/>
  <c r="L361" i="73"/>
  <c r="M361" i="73"/>
  <c r="Q357" i="73"/>
  <c r="J357" i="73"/>
  <c r="N357" i="73"/>
  <c r="L357" i="73"/>
  <c r="M357" i="73"/>
  <c r="I357" i="73"/>
  <c r="O357" i="73"/>
  <c r="Q353" i="73"/>
  <c r="J353" i="73"/>
  <c r="N353" i="73"/>
  <c r="M353" i="73"/>
  <c r="I353" i="73"/>
  <c r="O353" i="73"/>
  <c r="K353" i="73"/>
  <c r="X347" i="73"/>
  <c r="V347" i="73"/>
  <c r="AA347" i="73"/>
  <c r="W347" i="73"/>
  <c r="AB347" i="73"/>
  <c r="Y347" i="73"/>
  <c r="AC347" i="73"/>
  <c r="Z347" i="73"/>
  <c r="AD342" i="73"/>
  <c r="AH342" i="73"/>
  <c r="AL342" i="73"/>
  <c r="AP342" i="73"/>
  <c r="AT342" i="73"/>
  <c r="AX342" i="73"/>
  <c r="AE342" i="73"/>
  <c r="AI342" i="73"/>
  <c r="AM342" i="73"/>
  <c r="AQ342" i="73"/>
  <c r="AU342" i="73"/>
  <c r="AF342" i="73"/>
  <c r="AN342" i="73"/>
  <c r="AV342" i="73"/>
  <c r="AG342" i="73"/>
  <c r="AO342" i="73"/>
  <c r="AW342" i="73"/>
  <c r="AJ342" i="73"/>
  <c r="AR342" i="73"/>
  <c r="AK342" i="73"/>
  <c r="AS342" i="73"/>
  <c r="R342" i="73"/>
  <c r="S342" i="73"/>
  <c r="T342" i="73"/>
  <c r="U342" i="73"/>
  <c r="Q337" i="73"/>
  <c r="J337" i="73"/>
  <c r="N337" i="73"/>
  <c r="L337" i="73"/>
  <c r="M337" i="73"/>
  <c r="I337" i="73"/>
  <c r="O337" i="73"/>
  <c r="K337" i="73"/>
  <c r="X331" i="73"/>
  <c r="AB331" i="73"/>
  <c r="Y331" i="73"/>
  <c r="AC331" i="73"/>
  <c r="V331" i="73"/>
  <c r="W331" i="73"/>
  <c r="Z331" i="73"/>
  <c r="AA331" i="73"/>
  <c r="AD326" i="73"/>
  <c r="AH326" i="73"/>
  <c r="AL326" i="73"/>
  <c r="AP326" i="73"/>
  <c r="AT326" i="73"/>
  <c r="AX326" i="73"/>
  <c r="AE326" i="73"/>
  <c r="AI326" i="73"/>
  <c r="AM326" i="73"/>
  <c r="AQ326" i="73"/>
  <c r="AU326" i="73"/>
  <c r="AF326" i="73"/>
  <c r="AN326" i="73"/>
  <c r="AV326" i="73"/>
  <c r="AG326" i="73"/>
  <c r="AO326" i="73"/>
  <c r="AW326" i="73"/>
  <c r="AJ326" i="73"/>
  <c r="AR326" i="73"/>
  <c r="AK326" i="73"/>
  <c r="AS326" i="73"/>
  <c r="R326" i="73"/>
  <c r="S326" i="73"/>
  <c r="T326" i="73"/>
  <c r="U326" i="73"/>
  <c r="AD322" i="73"/>
  <c r="AH322" i="73"/>
  <c r="AL322" i="73"/>
  <c r="AP322" i="73"/>
  <c r="AT322" i="73"/>
  <c r="AX322" i="73"/>
  <c r="AE322" i="73"/>
  <c r="AI322" i="73"/>
  <c r="AM322" i="73"/>
  <c r="AQ322" i="73"/>
  <c r="AU322" i="73"/>
  <c r="AJ322" i="73"/>
  <c r="AR322" i="73"/>
  <c r="AK322" i="73"/>
  <c r="AS322" i="73"/>
  <c r="AF322" i="73"/>
  <c r="AN322" i="73"/>
  <c r="AV322" i="73"/>
  <c r="AG322" i="73"/>
  <c r="AO322" i="73"/>
  <c r="AW322" i="73"/>
  <c r="R322" i="73"/>
  <c r="S322" i="73"/>
  <c r="T322" i="73"/>
  <c r="U322" i="73"/>
  <c r="X315" i="73"/>
  <c r="AB315" i="73"/>
  <c r="Y315" i="73"/>
  <c r="AC315" i="73"/>
  <c r="V315" i="73"/>
  <c r="W315" i="73"/>
  <c r="Z315" i="73"/>
  <c r="AA315" i="73"/>
  <c r="I309" i="73"/>
  <c r="M309" i="73"/>
  <c r="Q309" i="73"/>
  <c r="J309" i="73"/>
  <c r="N309" i="73"/>
  <c r="O309" i="73"/>
  <c r="K309" i="73"/>
  <c r="L309" i="73"/>
  <c r="X303" i="73"/>
  <c r="AB303" i="73"/>
  <c r="Y303" i="73"/>
  <c r="AC303" i="73"/>
  <c r="V303" i="73"/>
  <c r="W303" i="73"/>
  <c r="Z303" i="73"/>
  <c r="AA303" i="73"/>
  <c r="X299" i="73"/>
  <c r="AB299" i="73"/>
  <c r="Y299" i="73"/>
  <c r="AC299" i="73"/>
  <c r="V299" i="73"/>
  <c r="W299" i="73"/>
  <c r="Z299" i="73"/>
  <c r="AA299" i="73"/>
  <c r="AD294" i="73"/>
  <c r="AH294" i="73"/>
  <c r="AL294" i="73"/>
  <c r="AP294" i="73"/>
  <c r="AT294" i="73"/>
  <c r="AX294" i="73"/>
  <c r="AE294" i="73"/>
  <c r="AI294" i="73"/>
  <c r="AM294" i="73"/>
  <c r="AQ294" i="73"/>
  <c r="AU294" i="73"/>
  <c r="AF294" i="73"/>
  <c r="AJ294" i="73"/>
  <c r="AN294" i="73"/>
  <c r="AR294" i="73"/>
  <c r="AV294" i="73"/>
  <c r="AK294" i="73"/>
  <c r="AO294" i="73"/>
  <c r="AS294" i="73"/>
  <c r="AG294" i="73"/>
  <c r="AW294" i="73"/>
  <c r="R294" i="73"/>
  <c r="S294" i="73"/>
  <c r="T294" i="73"/>
  <c r="U294" i="73"/>
  <c r="X287" i="73"/>
  <c r="AB287" i="73"/>
  <c r="Y287" i="73"/>
  <c r="AC287" i="73"/>
  <c r="V287" i="73"/>
  <c r="W287" i="73"/>
  <c r="Z287" i="73"/>
  <c r="AA287" i="73"/>
  <c r="I277" i="73"/>
  <c r="M277" i="73"/>
  <c r="Q277" i="73"/>
  <c r="J277" i="73"/>
  <c r="N277" i="73"/>
  <c r="O277" i="73"/>
  <c r="K277" i="73"/>
  <c r="L277" i="73"/>
  <c r="X480" i="73"/>
  <c r="AB480" i="73"/>
  <c r="W480" i="73"/>
  <c r="AC480" i="73"/>
  <c r="Y480" i="73"/>
  <c r="Z480" i="73"/>
  <c r="V480" i="73"/>
  <c r="AA480" i="73"/>
  <c r="X476" i="73"/>
  <c r="AB476" i="73"/>
  <c r="W476" i="73"/>
  <c r="AC476" i="73"/>
  <c r="Y476" i="73"/>
  <c r="Z476" i="73"/>
  <c r="V476" i="73"/>
  <c r="AA476" i="73"/>
  <c r="Q474" i="73"/>
  <c r="I474" i="73"/>
  <c r="M474" i="73"/>
  <c r="J474" i="73"/>
  <c r="N474" i="73"/>
  <c r="K474" i="73"/>
  <c r="O474" i="73"/>
  <c r="X468" i="73"/>
  <c r="AB468" i="73"/>
  <c r="W468" i="73"/>
  <c r="AC468" i="73"/>
  <c r="Y468" i="73"/>
  <c r="Z468" i="73"/>
  <c r="V468" i="73"/>
  <c r="AA468" i="73"/>
  <c r="Q466" i="73"/>
  <c r="I466" i="73"/>
  <c r="M466" i="73"/>
  <c r="J466" i="73"/>
  <c r="N466" i="73"/>
  <c r="K466" i="73"/>
  <c r="O466" i="73"/>
  <c r="AD463" i="73"/>
  <c r="AH463" i="73"/>
  <c r="AL463" i="73"/>
  <c r="AP463" i="73"/>
  <c r="AT463" i="73"/>
  <c r="AX463" i="73"/>
  <c r="AE463" i="73"/>
  <c r="AI463" i="73"/>
  <c r="AM463" i="73"/>
  <c r="AQ463" i="73"/>
  <c r="AU463" i="73"/>
  <c r="AF463" i="73"/>
  <c r="AJ463" i="73"/>
  <c r="AN463" i="73"/>
  <c r="AR463" i="73"/>
  <c r="AV463" i="73"/>
  <c r="AG463" i="73"/>
  <c r="AK463" i="73"/>
  <c r="AO463" i="73"/>
  <c r="AS463" i="73"/>
  <c r="AW463" i="73"/>
  <c r="R463" i="73"/>
  <c r="S463" i="73"/>
  <c r="T463" i="73"/>
  <c r="H463" i="73"/>
  <c r="U463" i="73"/>
  <c r="Q462" i="73"/>
  <c r="I462" i="73"/>
  <c r="M462" i="73"/>
  <c r="J462" i="73"/>
  <c r="N462" i="73"/>
  <c r="K462" i="73"/>
  <c r="O462" i="73"/>
  <c r="AD459" i="73"/>
  <c r="AH459" i="73"/>
  <c r="AL459" i="73"/>
  <c r="AP459" i="73"/>
  <c r="AT459" i="73"/>
  <c r="AX459" i="73"/>
  <c r="AE459" i="73"/>
  <c r="AI459" i="73"/>
  <c r="AM459" i="73"/>
  <c r="AQ459" i="73"/>
  <c r="AU459" i="73"/>
  <c r="AF459" i="73"/>
  <c r="AJ459" i="73"/>
  <c r="AN459" i="73"/>
  <c r="AR459" i="73"/>
  <c r="AV459" i="73"/>
  <c r="AG459" i="73"/>
  <c r="AK459" i="73"/>
  <c r="AO459" i="73"/>
  <c r="AS459" i="73"/>
  <c r="AW459" i="73"/>
  <c r="R459" i="73"/>
  <c r="S459" i="73"/>
  <c r="T459" i="73"/>
  <c r="H459" i="73"/>
  <c r="U459" i="73"/>
  <c r="X456" i="73"/>
  <c r="AB456" i="73"/>
  <c r="Y456" i="73"/>
  <c r="AC456" i="73"/>
  <c r="W456" i="73"/>
  <c r="Z456" i="73"/>
  <c r="AA456" i="73"/>
  <c r="V456" i="73"/>
  <c r="Q454" i="73"/>
  <c r="I454" i="73"/>
  <c r="M454" i="73"/>
  <c r="J454" i="73"/>
  <c r="N454" i="73"/>
  <c r="K454" i="73"/>
  <c r="O454" i="73"/>
  <c r="AD451" i="73"/>
  <c r="AH451" i="73"/>
  <c r="AL451" i="73"/>
  <c r="AP451" i="73"/>
  <c r="AT451" i="73"/>
  <c r="AX451" i="73"/>
  <c r="AE451" i="73"/>
  <c r="AI451" i="73"/>
  <c r="AM451" i="73"/>
  <c r="AQ451" i="73"/>
  <c r="AU451" i="73"/>
  <c r="AK451" i="73"/>
  <c r="AS451" i="73"/>
  <c r="AF451" i="73"/>
  <c r="AN451" i="73"/>
  <c r="AV451" i="73"/>
  <c r="AG451" i="73"/>
  <c r="AO451" i="73"/>
  <c r="AW451" i="73"/>
  <c r="AJ451" i="73"/>
  <c r="AR451" i="73"/>
  <c r="R451" i="73"/>
  <c r="S451" i="73"/>
  <c r="T451" i="73"/>
  <c r="H451" i="73"/>
  <c r="U451" i="73"/>
  <c r="Q450" i="73"/>
  <c r="I450" i="73"/>
  <c r="M450" i="73"/>
  <c r="J450" i="73"/>
  <c r="N450" i="73"/>
  <c r="K450" i="73"/>
  <c r="O450" i="73"/>
  <c r="AD447" i="73"/>
  <c r="AH447" i="73"/>
  <c r="AL447" i="73"/>
  <c r="AP447" i="73"/>
  <c r="AT447" i="73"/>
  <c r="AX447" i="73"/>
  <c r="AE447" i="73"/>
  <c r="AI447" i="73"/>
  <c r="AM447" i="73"/>
  <c r="AQ447" i="73"/>
  <c r="AU447" i="73"/>
  <c r="AG447" i="73"/>
  <c r="AO447" i="73"/>
  <c r="AW447" i="73"/>
  <c r="AK447" i="73"/>
  <c r="AV447" i="73"/>
  <c r="AN447" i="73"/>
  <c r="AF447" i="73"/>
  <c r="AR447" i="73"/>
  <c r="AJ447" i="73"/>
  <c r="AS447" i="73"/>
  <c r="R447" i="73"/>
  <c r="S447" i="73"/>
  <c r="T447" i="73"/>
  <c r="H447" i="73"/>
  <c r="U447" i="73"/>
  <c r="AD443" i="73"/>
  <c r="AH443" i="73"/>
  <c r="AL443" i="73"/>
  <c r="AP443" i="73"/>
  <c r="AT443" i="73"/>
  <c r="AX443" i="73"/>
  <c r="AE443" i="73"/>
  <c r="AI443" i="73"/>
  <c r="AM443" i="73"/>
  <c r="AQ443" i="73"/>
  <c r="AU443" i="73"/>
  <c r="AK443" i="73"/>
  <c r="AS443" i="73"/>
  <c r="AG443" i="73"/>
  <c r="AO443" i="73"/>
  <c r="AW443" i="73"/>
  <c r="AF443" i="73"/>
  <c r="AV443" i="73"/>
  <c r="AJ443" i="73"/>
  <c r="AN443" i="73"/>
  <c r="AR443" i="73"/>
  <c r="R443" i="73"/>
  <c r="S443" i="73"/>
  <c r="T443" i="73"/>
  <c r="H443" i="73"/>
  <c r="U443" i="73"/>
  <c r="AD439" i="73"/>
  <c r="AH439" i="73"/>
  <c r="AL439" i="73"/>
  <c r="AP439" i="73"/>
  <c r="AT439" i="73"/>
  <c r="AX439" i="73"/>
  <c r="AE439" i="73"/>
  <c r="AI439" i="73"/>
  <c r="AM439" i="73"/>
  <c r="AQ439" i="73"/>
  <c r="AU439" i="73"/>
  <c r="AG439" i="73"/>
  <c r="AO439" i="73"/>
  <c r="AW439" i="73"/>
  <c r="AK439" i="73"/>
  <c r="AS439" i="73"/>
  <c r="AJ439" i="73"/>
  <c r="AN439" i="73"/>
  <c r="AR439" i="73"/>
  <c r="AF439" i="73"/>
  <c r="AV439" i="73"/>
  <c r="R439" i="73"/>
  <c r="S439" i="73"/>
  <c r="T439" i="73"/>
  <c r="H439" i="73"/>
  <c r="U439" i="73"/>
  <c r="X436" i="73"/>
  <c r="AB436" i="73"/>
  <c r="Y436" i="73"/>
  <c r="AC436" i="73"/>
  <c r="W436" i="73"/>
  <c r="Z436" i="73"/>
  <c r="AA436" i="73"/>
  <c r="V436" i="73"/>
  <c r="Q434" i="73"/>
  <c r="I434" i="73"/>
  <c r="M434" i="73"/>
  <c r="J434" i="73"/>
  <c r="N434" i="73"/>
  <c r="K434" i="73"/>
  <c r="O434" i="73"/>
  <c r="AD431" i="73"/>
  <c r="AH431" i="73"/>
  <c r="AL431" i="73"/>
  <c r="AP431" i="73"/>
  <c r="AT431" i="73"/>
  <c r="AX431" i="73"/>
  <c r="AE431" i="73"/>
  <c r="AI431" i="73"/>
  <c r="AM431" i="73"/>
  <c r="AQ431" i="73"/>
  <c r="AU431" i="73"/>
  <c r="AG431" i="73"/>
  <c r="AO431" i="73"/>
  <c r="AW431" i="73"/>
  <c r="AK431" i="73"/>
  <c r="AS431" i="73"/>
  <c r="AR431" i="73"/>
  <c r="AF431" i="73"/>
  <c r="AV431" i="73"/>
  <c r="AJ431" i="73"/>
  <c r="AN431" i="73"/>
  <c r="R431" i="73"/>
  <c r="S431" i="73"/>
  <c r="T431" i="73"/>
  <c r="H431" i="73"/>
  <c r="U431" i="73"/>
  <c r="X428" i="73"/>
  <c r="AB428" i="73"/>
  <c r="Y428" i="73"/>
  <c r="AC428" i="73"/>
  <c r="W428" i="73"/>
  <c r="Z428" i="73"/>
  <c r="AA428" i="73"/>
  <c r="V428" i="73"/>
  <c r="AD427" i="73"/>
  <c r="AH427" i="73"/>
  <c r="AL427" i="73"/>
  <c r="AP427" i="73"/>
  <c r="AT427" i="73"/>
  <c r="AX427" i="73"/>
  <c r="AE427" i="73"/>
  <c r="AI427" i="73"/>
  <c r="AM427" i="73"/>
  <c r="AQ427" i="73"/>
  <c r="AU427" i="73"/>
  <c r="AK427" i="73"/>
  <c r="AS427" i="73"/>
  <c r="AG427" i="73"/>
  <c r="AO427" i="73"/>
  <c r="AW427" i="73"/>
  <c r="AF427" i="73"/>
  <c r="AV427" i="73"/>
  <c r="AJ427" i="73"/>
  <c r="AN427" i="73"/>
  <c r="AR427" i="73"/>
  <c r="R427" i="73"/>
  <c r="S427" i="73"/>
  <c r="T427" i="73"/>
  <c r="H427" i="73"/>
  <c r="U427" i="73"/>
  <c r="AD423" i="73"/>
  <c r="AH423" i="73"/>
  <c r="AL423" i="73"/>
  <c r="AP423" i="73"/>
  <c r="AT423" i="73"/>
  <c r="AX423" i="73"/>
  <c r="AE423" i="73"/>
  <c r="AI423" i="73"/>
  <c r="AM423" i="73"/>
  <c r="AQ423" i="73"/>
  <c r="AU423" i="73"/>
  <c r="AG423" i="73"/>
  <c r="AO423" i="73"/>
  <c r="AW423" i="73"/>
  <c r="AK423" i="73"/>
  <c r="AS423" i="73"/>
  <c r="AJ423" i="73"/>
  <c r="AN423" i="73"/>
  <c r="AR423" i="73"/>
  <c r="AF423" i="73"/>
  <c r="AV423" i="73"/>
  <c r="R423" i="73"/>
  <c r="S423" i="73"/>
  <c r="T423" i="73"/>
  <c r="H423" i="73"/>
  <c r="U423" i="73"/>
  <c r="X420" i="73"/>
  <c r="AB420" i="73"/>
  <c r="Y420" i="73"/>
  <c r="AC420" i="73"/>
  <c r="W420" i="73"/>
  <c r="Z420" i="73"/>
  <c r="AA420" i="73"/>
  <c r="V420" i="73"/>
  <c r="Q418" i="73"/>
  <c r="I418" i="73"/>
  <c r="M418" i="73"/>
  <c r="J418" i="73"/>
  <c r="N418" i="73"/>
  <c r="K418" i="73"/>
  <c r="O418" i="73"/>
  <c r="AD415" i="73"/>
  <c r="AH415" i="73"/>
  <c r="AL415" i="73"/>
  <c r="AP415" i="73"/>
  <c r="AT415" i="73"/>
  <c r="AX415" i="73"/>
  <c r="AE415" i="73"/>
  <c r="AI415" i="73"/>
  <c r="AM415" i="73"/>
  <c r="AQ415" i="73"/>
  <c r="AU415" i="73"/>
  <c r="AF415" i="73"/>
  <c r="AJ415" i="73"/>
  <c r="AN415" i="73"/>
  <c r="AR415" i="73"/>
  <c r="AV415" i="73"/>
  <c r="AO415" i="73"/>
  <c r="AS415" i="73"/>
  <c r="AG415" i="73"/>
  <c r="AW415" i="73"/>
  <c r="AK415" i="73"/>
  <c r="R415" i="73"/>
  <c r="S415" i="73"/>
  <c r="T415" i="73"/>
  <c r="H415" i="73"/>
  <c r="U415" i="73"/>
  <c r="X412" i="73"/>
  <c r="AB412" i="73"/>
  <c r="Y412" i="73"/>
  <c r="AC412" i="73"/>
  <c r="W412" i="73"/>
  <c r="Z412" i="73"/>
  <c r="AA412" i="73"/>
  <c r="V412" i="73"/>
  <c r="Q410" i="73"/>
  <c r="I410" i="73"/>
  <c r="M410" i="73"/>
  <c r="J410" i="73"/>
  <c r="N410" i="73"/>
  <c r="K410" i="73"/>
  <c r="O410" i="73"/>
  <c r="AD407" i="73"/>
  <c r="AH407" i="73"/>
  <c r="AL407" i="73"/>
  <c r="AP407" i="73"/>
  <c r="AT407" i="73"/>
  <c r="AX407" i="73"/>
  <c r="AE407" i="73"/>
  <c r="AI407" i="73"/>
  <c r="AM407" i="73"/>
  <c r="AQ407" i="73"/>
  <c r="AU407" i="73"/>
  <c r="AF407" i="73"/>
  <c r="AJ407" i="73"/>
  <c r="AN407" i="73"/>
  <c r="AR407" i="73"/>
  <c r="AV407" i="73"/>
  <c r="AG407" i="73"/>
  <c r="AW407" i="73"/>
  <c r="AK407" i="73"/>
  <c r="AO407" i="73"/>
  <c r="AS407" i="73"/>
  <c r="R407" i="73"/>
  <c r="S407" i="73"/>
  <c r="T407" i="73"/>
  <c r="H407" i="73"/>
  <c r="U407" i="73"/>
  <c r="X404" i="73"/>
  <c r="AB404" i="73"/>
  <c r="Y404" i="73"/>
  <c r="AC404" i="73"/>
  <c r="V404" i="73"/>
  <c r="Z404" i="73"/>
  <c r="AA404" i="73"/>
  <c r="W404" i="73"/>
  <c r="Q402" i="73"/>
  <c r="I402" i="73"/>
  <c r="M402" i="73"/>
  <c r="J402" i="73"/>
  <c r="N402" i="73"/>
  <c r="K402" i="73"/>
  <c r="O402" i="73"/>
  <c r="AD399" i="73"/>
  <c r="AH399" i="73"/>
  <c r="AL399" i="73"/>
  <c r="AP399" i="73"/>
  <c r="AT399" i="73"/>
  <c r="AX399" i="73"/>
  <c r="AE399" i="73"/>
  <c r="AI399" i="73"/>
  <c r="AM399" i="73"/>
  <c r="AQ399" i="73"/>
  <c r="AU399" i="73"/>
  <c r="AF399" i="73"/>
  <c r="AJ399" i="73"/>
  <c r="AN399" i="73"/>
  <c r="AR399" i="73"/>
  <c r="AV399" i="73"/>
  <c r="AO399" i="73"/>
  <c r="AS399" i="73"/>
  <c r="AG399" i="73"/>
  <c r="AW399" i="73"/>
  <c r="AK399" i="73"/>
  <c r="R399" i="73"/>
  <c r="S399" i="73"/>
  <c r="T399" i="73"/>
  <c r="H399" i="73"/>
  <c r="U399" i="73"/>
  <c r="X396" i="73"/>
  <c r="AB396" i="73"/>
  <c r="Y396" i="73"/>
  <c r="AC396" i="73"/>
  <c r="V396" i="73"/>
  <c r="Z396" i="73"/>
  <c r="AA396" i="73"/>
  <c r="W396" i="73"/>
  <c r="K394" i="73"/>
  <c r="O394" i="73"/>
  <c r="Q394" i="73"/>
  <c r="I394" i="73"/>
  <c r="N394" i="73"/>
  <c r="J394" i="73"/>
  <c r="L394" i="73"/>
  <c r="AD391" i="73"/>
  <c r="AH391" i="73"/>
  <c r="AL391" i="73"/>
  <c r="AP391" i="73"/>
  <c r="AT391" i="73"/>
  <c r="AX391" i="73"/>
  <c r="AE391" i="73"/>
  <c r="AI391" i="73"/>
  <c r="AM391" i="73"/>
  <c r="AQ391" i="73"/>
  <c r="AU391" i="73"/>
  <c r="AF391" i="73"/>
  <c r="AJ391" i="73"/>
  <c r="AN391" i="73"/>
  <c r="AR391" i="73"/>
  <c r="AV391" i="73"/>
  <c r="AG391" i="73"/>
  <c r="AW391" i="73"/>
  <c r="AK391" i="73"/>
  <c r="AO391" i="73"/>
  <c r="AS391" i="73"/>
  <c r="R391" i="73"/>
  <c r="S391" i="73"/>
  <c r="T391" i="73"/>
  <c r="H391" i="73"/>
  <c r="U391" i="73"/>
  <c r="X388" i="73"/>
  <c r="AB388" i="73"/>
  <c r="Y388" i="73"/>
  <c r="AC388" i="73"/>
  <c r="V388" i="73"/>
  <c r="Z388" i="73"/>
  <c r="AA388" i="73"/>
  <c r="W388" i="73"/>
  <c r="K386" i="73"/>
  <c r="O386" i="73"/>
  <c r="Q386" i="73"/>
  <c r="L386" i="73"/>
  <c r="M386" i="73"/>
  <c r="I386" i="73"/>
  <c r="N386" i="73"/>
  <c r="AD383" i="73"/>
  <c r="AH383" i="73"/>
  <c r="AL383" i="73"/>
  <c r="AP383" i="73"/>
  <c r="AT383" i="73"/>
  <c r="AX383" i="73"/>
  <c r="AE383" i="73"/>
  <c r="AI383" i="73"/>
  <c r="AM383" i="73"/>
  <c r="AQ383" i="73"/>
  <c r="AU383" i="73"/>
  <c r="AF383" i="73"/>
  <c r="AJ383" i="73"/>
  <c r="AN383" i="73"/>
  <c r="AR383" i="73"/>
  <c r="AV383" i="73"/>
  <c r="AO383" i="73"/>
  <c r="AS383" i="73"/>
  <c r="AG383" i="73"/>
  <c r="AW383" i="73"/>
  <c r="AK383" i="73"/>
  <c r="R383" i="73"/>
  <c r="S383" i="73"/>
  <c r="T383" i="73"/>
  <c r="H383" i="73"/>
  <c r="U383" i="73"/>
  <c r="X380" i="73"/>
  <c r="AB380" i="73"/>
  <c r="Y380" i="73"/>
  <c r="AC380" i="73"/>
  <c r="V380" i="73"/>
  <c r="Z380" i="73"/>
  <c r="AA380" i="73"/>
  <c r="W380" i="73"/>
  <c r="K378" i="73"/>
  <c r="O378" i="73"/>
  <c r="Q378" i="73"/>
  <c r="I378" i="73"/>
  <c r="N378" i="73"/>
  <c r="J378" i="73"/>
  <c r="L378" i="73"/>
  <c r="AD375" i="73"/>
  <c r="AH375" i="73"/>
  <c r="AL375" i="73"/>
  <c r="AP375" i="73"/>
  <c r="AT375" i="73"/>
  <c r="AX375" i="73"/>
  <c r="AE375" i="73"/>
  <c r="AI375" i="73"/>
  <c r="AM375" i="73"/>
  <c r="AQ375" i="73"/>
  <c r="AU375" i="73"/>
  <c r="AF375" i="73"/>
  <c r="AJ375" i="73"/>
  <c r="AN375" i="73"/>
  <c r="AR375" i="73"/>
  <c r="AV375" i="73"/>
  <c r="AG375" i="73"/>
  <c r="AW375" i="73"/>
  <c r="AK375" i="73"/>
  <c r="AO375" i="73"/>
  <c r="AS375" i="73"/>
  <c r="R375" i="73"/>
  <c r="S375" i="73"/>
  <c r="T375" i="73"/>
  <c r="H375" i="73"/>
  <c r="U375" i="73"/>
  <c r="X372" i="73"/>
  <c r="AB372" i="73"/>
  <c r="Y372" i="73"/>
  <c r="AC372" i="73"/>
  <c r="V372" i="73"/>
  <c r="Z372" i="73"/>
  <c r="AA372" i="73"/>
  <c r="W372" i="73"/>
  <c r="K370" i="73"/>
  <c r="O370" i="73"/>
  <c r="Q370" i="73"/>
  <c r="L370" i="73"/>
  <c r="M370" i="73"/>
  <c r="I370" i="73"/>
  <c r="N370" i="73"/>
  <c r="AG367" i="73"/>
  <c r="AK367" i="73"/>
  <c r="AO367" i="73"/>
  <c r="AD367" i="73"/>
  <c r="AH367" i="73"/>
  <c r="AL367" i="73"/>
  <c r="AI367" i="73"/>
  <c r="AP367" i="73"/>
  <c r="AT367" i="73"/>
  <c r="AX367" i="73"/>
  <c r="AJ367" i="73"/>
  <c r="AQ367" i="73"/>
  <c r="AU367" i="73"/>
  <c r="AE367" i="73"/>
  <c r="AM367" i="73"/>
  <c r="AR367" i="73"/>
  <c r="AV367" i="73"/>
  <c r="AN367" i="73"/>
  <c r="AS367" i="73"/>
  <c r="AW367" i="73"/>
  <c r="AF367" i="73"/>
  <c r="R367" i="73"/>
  <c r="S367" i="73"/>
  <c r="T367" i="73"/>
  <c r="H367" i="73"/>
  <c r="U367" i="73"/>
  <c r="X364" i="73"/>
  <c r="AB364" i="73"/>
  <c r="Y364" i="73"/>
  <c r="AC364" i="73"/>
  <c r="V364" i="73"/>
  <c r="Z364" i="73"/>
  <c r="AA364" i="73"/>
  <c r="W364" i="73"/>
  <c r="K362" i="73"/>
  <c r="O362" i="73"/>
  <c r="Q362" i="73"/>
  <c r="I362" i="73"/>
  <c r="N362" i="73"/>
  <c r="J362" i="73"/>
  <c r="L362" i="73"/>
  <c r="AG359" i="73"/>
  <c r="AK359" i="73"/>
  <c r="AO359" i="73"/>
  <c r="AS359" i="73"/>
  <c r="AW359" i="73"/>
  <c r="AD359" i="73"/>
  <c r="AH359" i="73"/>
  <c r="AL359" i="73"/>
  <c r="AP359" i="73"/>
  <c r="AT359" i="73"/>
  <c r="AX359" i="73"/>
  <c r="AI359" i="73"/>
  <c r="AQ359" i="73"/>
  <c r="AJ359" i="73"/>
  <c r="AR359" i="73"/>
  <c r="AE359" i="73"/>
  <c r="AM359" i="73"/>
  <c r="AU359" i="73"/>
  <c r="AV359" i="73"/>
  <c r="AF359" i="73"/>
  <c r="AN359" i="73"/>
  <c r="R359" i="73"/>
  <c r="S359" i="73"/>
  <c r="T359" i="73"/>
  <c r="H359" i="73"/>
  <c r="U359" i="73"/>
  <c r="X356" i="73"/>
  <c r="AB356" i="73"/>
  <c r="Y356" i="73"/>
  <c r="AC356" i="73"/>
  <c r="V356" i="73"/>
  <c r="Z356" i="73"/>
  <c r="AA356" i="73"/>
  <c r="W356" i="73"/>
  <c r="K354" i="73"/>
  <c r="O354" i="73"/>
  <c r="Q354" i="73"/>
  <c r="L354" i="73"/>
  <c r="M354" i="73"/>
  <c r="I354" i="73"/>
  <c r="N354" i="73"/>
  <c r="AG351" i="73"/>
  <c r="AK351" i="73"/>
  <c r="AO351" i="73"/>
  <c r="AS351" i="73"/>
  <c r="AW351" i="73"/>
  <c r="AD351" i="73"/>
  <c r="AH351" i="73"/>
  <c r="AL351" i="73"/>
  <c r="AP351" i="73"/>
  <c r="AT351" i="73"/>
  <c r="AX351" i="73"/>
  <c r="AI351" i="73"/>
  <c r="AQ351" i="73"/>
  <c r="AJ351" i="73"/>
  <c r="AR351" i="73"/>
  <c r="AE351" i="73"/>
  <c r="AM351" i="73"/>
  <c r="AU351" i="73"/>
  <c r="AF351" i="73"/>
  <c r="AN351" i="73"/>
  <c r="AV351" i="73"/>
  <c r="R351" i="73"/>
  <c r="S351" i="73"/>
  <c r="T351" i="73"/>
  <c r="H351" i="73"/>
  <c r="U351" i="73"/>
  <c r="K350" i="73"/>
  <c r="O350" i="73"/>
  <c r="Q350" i="73"/>
  <c r="M350" i="73"/>
  <c r="I350" i="73"/>
  <c r="N350" i="73"/>
  <c r="J350" i="73"/>
  <c r="AG347" i="73"/>
  <c r="AK347" i="73"/>
  <c r="AO347" i="73"/>
  <c r="AS347" i="73"/>
  <c r="AW347" i="73"/>
  <c r="AD347" i="73"/>
  <c r="AH347" i="73"/>
  <c r="AL347" i="73"/>
  <c r="AP347" i="73"/>
  <c r="AT347" i="73"/>
  <c r="AX347" i="73"/>
  <c r="AE347" i="73"/>
  <c r="AM347" i="73"/>
  <c r="AU347" i="73"/>
  <c r="AF347" i="73"/>
  <c r="AN347" i="73"/>
  <c r="AV347" i="73"/>
  <c r="AI347" i="73"/>
  <c r="AQ347" i="73"/>
  <c r="AR347" i="73"/>
  <c r="AJ347" i="73"/>
  <c r="R347" i="73"/>
  <c r="S347" i="73"/>
  <c r="T347" i="73"/>
  <c r="H347" i="73"/>
  <c r="U347" i="73"/>
  <c r="K346" i="73"/>
  <c r="O346" i="73"/>
  <c r="Q346" i="73"/>
  <c r="I346" i="73"/>
  <c r="N346" i="73"/>
  <c r="J346" i="73"/>
  <c r="L346" i="73"/>
  <c r="AG343" i="73"/>
  <c r="AK343" i="73"/>
  <c r="AO343" i="73"/>
  <c r="AS343" i="73"/>
  <c r="AW343" i="73"/>
  <c r="AD343" i="73"/>
  <c r="AH343" i="73"/>
  <c r="AL343" i="73"/>
  <c r="AP343" i="73"/>
  <c r="AT343" i="73"/>
  <c r="AX343" i="73"/>
  <c r="AI343" i="73"/>
  <c r="AQ343" i="73"/>
  <c r="AJ343" i="73"/>
  <c r="AR343" i="73"/>
  <c r="AE343" i="73"/>
  <c r="AM343" i="73"/>
  <c r="AU343" i="73"/>
  <c r="AF343" i="73"/>
  <c r="AN343" i="73"/>
  <c r="AV343" i="73"/>
  <c r="R343" i="73"/>
  <c r="S343" i="73"/>
  <c r="T343" i="73"/>
  <c r="H343" i="73"/>
  <c r="U343" i="73"/>
  <c r="X340" i="73"/>
  <c r="AB340" i="73"/>
  <c r="Y340" i="73"/>
  <c r="AC340" i="73"/>
  <c r="V340" i="73"/>
  <c r="W340" i="73"/>
  <c r="Z340" i="73"/>
  <c r="AA340" i="73"/>
  <c r="AG339" i="73"/>
  <c r="AK339" i="73"/>
  <c r="AO339" i="73"/>
  <c r="AS339" i="73"/>
  <c r="AW339" i="73"/>
  <c r="AD339" i="73"/>
  <c r="AH339" i="73"/>
  <c r="AL339" i="73"/>
  <c r="AP339" i="73"/>
  <c r="AT339" i="73"/>
  <c r="AX339" i="73"/>
  <c r="AE339" i="73"/>
  <c r="AM339" i="73"/>
  <c r="AU339" i="73"/>
  <c r="AF339" i="73"/>
  <c r="AN339" i="73"/>
  <c r="AV339" i="73"/>
  <c r="AI339" i="73"/>
  <c r="AQ339" i="73"/>
  <c r="AJ339" i="73"/>
  <c r="AR339" i="73"/>
  <c r="R339" i="73"/>
  <c r="S339" i="73"/>
  <c r="T339" i="73"/>
  <c r="H339" i="73"/>
  <c r="U339" i="73"/>
  <c r="X336" i="73"/>
  <c r="AB336" i="73"/>
  <c r="Y336" i="73"/>
  <c r="AC336" i="73"/>
  <c r="V336" i="73"/>
  <c r="W336" i="73"/>
  <c r="Z336" i="73"/>
  <c r="AA336" i="73"/>
  <c r="K334" i="73"/>
  <c r="O334" i="73"/>
  <c r="Q334" i="73"/>
  <c r="L334" i="73"/>
  <c r="M334" i="73"/>
  <c r="I334" i="73"/>
  <c r="N334" i="73"/>
  <c r="J334" i="73"/>
  <c r="AG331" i="73"/>
  <c r="AK331" i="73"/>
  <c r="AO331" i="73"/>
  <c r="AS331" i="73"/>
  <c r="AW331" i="73"/>
  <c r="AD331" i="73"/>
  <c r="AH331" i="73"/>
  <c r="AL331" i="73"/>
  <c r="AP331" i="73"/>
  <c r="AT331" i="73"/>
  <c r="AX331" i="73"/>
  <c r="AE331" i="73"/>
  <c r="AM331" i="73"/>
  <c r="AU331" i="73"/>
  <c r="AF331" i="73"/>
  <c r="AN331" i="73"/>
  <c r="AV331" i="73"/>
  <c r="AI331" i="73"/>
  <c r="AQ331" i="73"/>
  <c r="AJ331" i="73"/>
  <c r="AR331" i="73"/>
  <c r="R331" i="73"/>
  <c r="S331" i="73"/>
  <c r="T331" i="73"/>
  <c r="H331" i="73"/>
  <c r="U331" i="73"/>
  <c r="K330" i="73"/>
  <c r="O330" i="73"/>
  <c r="Q330" i="73"/>
  <c r="M330" i="73"/>
  <c r="I330" i="73"/>
  <c r="N330" i="73"/>
  <c r="J330" i="73"/>
  <c r="L330" i="73"/>
  <c r="AG327" i="73"/>
  <c r="AK327" i="73"/>
  <c r="AO327" i="73"/>
  <c r="AS327" i="73"/>
  <c r="AW327" i="73"/>
  <c r="AD327" i="73"/>
  <c r="AH327" i="73"/>
  <c r="AL327" i="73"/>
  <c r="AP327" i="73"/>
  <c r="AT327" i="73"/>
  <c r="AX327" i="73"/>
  <c r="AI327" i="73"/>
  <c r="AQ327" i="73"/>
  <c r="AJ327" i="73"/>
  <c r="AR327" i="73"/>
  <c r="AE327" i="73"/>
  <c r="AM327" i="73"/>
  <c r="AU327" i="73"/>
  <c r="AV327" i="73"/>
  <c r="AF327" i="73"/>
  <c r="AN327" i="73"/>
  <c r="R327" i="73"/>
  <c r="S327" i="73"/>
  <c r="T327" i="73"/>
  <c r="H327" i="73"/>
  <c r="U327" i="73"/>
  <c r="X324" i="73"/>
  <c r="AB324" i="73"/>
  <c r="Y324" i="73"/>
  <c r="AC324" i="73"/>
  <c r="V324" i="73"/>
  <c r="W324" i="73"/>
  <c r="Z324" i="73"/>
  <c r="AA324" i="73"/>
  <c r="K322" i="73"/>
  <c r="O322" i="73"/>
  <c r="Q322" i="73"/>
  <c r="J322" i="73"/>
  <c r="L322" i="73"/>
  <c r="M322" i="73"/>
  <c r="I322" i="73"/>
  <c r="N322" i="73"/>
  <c r="J318" i="73"/>
  <c r="N318" i="73"/>
  <c r="K318" i="73"/>
  <c r="O318" i="73"/>
  <c r="Q318" i="73"/>
  <c r="I318" i="73"/>
  <c r="L318" i="73"/>
  <c r="M318" i="73"/>
  <c r="AG315" i="73"/>
  <c r="AK315" i="73"/>
  <c r="AO315" i="73"/>
  <c r="AS315" i="73"/>
  <c r="AW315" i="73"/>
  <c r="AD315" i="73"/>
  <c r="AH315" i="73"/>
  <c r="AL315" i="73"/>
  <c r="AP315" i="73"/>
  <c r="AT315" i="73"/>
  <c r="AX315" i="73"/>
  <c r="AE315" i="73"/>
  <c r="AI315" i="73"/>
  <c r="AM315" i="73"/>
  <c r="AQ315" i="73"/>
  <c r="AU315" i="73"/>
  <c r="AR315" i="73"/>
  <c r="AF315" i="73"/>
  <c r="AV315" i="73"/>
  <c r="AJ315" i="73"/>
  <c r="AN315" i="73"/>
  <c r="R315" i="73"/>
  <c r="S315" i="73"/>
  <c r="T315" i="73"/>
  <c r="H315" i="73"/>
  <c r="U315" i="73"/>
  <c r="X312" i="73"/>
  <c r="AB312" i="73"/>
  <c r="Y312" i="73"/>
  <c r="AC312" i="73"/>
  <c r="V312" i="73"/>
  <c r="W312" i="73"/>
  <c r="Z312" i="73"/>
  <c r="AA312" i="73"/>
  <c r="J310" i="73"/>
  <c r="N310" i="73"/>
  <c r="K310" i="73"/>
  <c r="O310" i="73"/>
  <c r="Q310" i="73"/>
  <c r="I310" i="73"/>
  <c r="L310" i="73"/>
  <c r="M310" i="73"/>
  <c r="AG307" i="73"/>
  <c r="AK307" i="73"/>
  <c r="AO307" i="73"/>
  <c r="AS307" i="73"/>
  <c r="AW307" i="73"/>
  <c r="AD307" i="73"/>
  <c r="AH307" i="73"/>
  <c r="AL307" i="73"/>
  <c r="AP307" i="73"/>
  <c r="AT307" i="73"/>
  <c r="AX307" i="73"/>
  <c r="AE307" i="73"/>
  <c r="AI307" i="73"/>
  <c r="AM307" i="73"/>
  <c r="AQ307" i="73"/>
  <c r="AU307" i="73"/>
  <c r="AJ307" i="73"/>
  <c r="AN307" i="73"/>
  <c r="AR307" i="73"/>
  <c r="AF307" i="73"/>
  <c r="AV307" i="73"/>
  <c r="R307" i="73"/>
  <c r="S307" i="73"/>
  <c r="T307" i="73"/>
  <c r="H307" i="73"/>
  <c r="U307" i="73"/>
  <c r="X304" i="73"/>
  <c r="AB304" i="73"/>
  <c r="Y304" i="73"/>
  <c r="AC304" i="73"/>
  <c r="V304" i="73"/>
  <c r="W304" i="73"/>
  <c r="Z304" i="73"/>
  <c r="AA304" i="73"/>
  <c r="J302" i="73"/>
  <c r="N302" i="73"/>
  <c r="K302" i="73"/>
  <c r="O302" i="73"/>
  <c r="Q302" i="73"/>
  <c r="I302" i="73"/>
  <c r="L302" i="73"/>
  <c r="M302" i="73"/>
  <c r="AG299" i="73"/>
  <c r="AK299" i="73"/>
  <c r="AO299" i="73"/>
  <c r="AS299" i="73"/>
  <c r="AW299" i="73"/>
  <c r="AD299" i="73"/>
  <c r="AH299" i="73"/>
  <c r="AL299" i="73"/>
  <c r="AP299" i="73"/>
  <c r="AT299" i="73"/>
  <c r="AX299" i="73"/>
  <c r="AE299" i="73"/>
  <c r="AI299" i="73"/>
  <c r="AM299" i="73"/>
  <c r="AQ299" i="73"/>
  <c r="AU299" i="73"/>
  <c r="AR299" i="73"/>
  <c r="AF299" i="73"/>
  <c r="AV299" i="73"/>
  <c r="AJ299" i="73"/>
  <c r="AN299" i="73"/>
  <c r="R299" i="73"/>
  <c r="S299" i="73"/>
  <c r="T299" i="73"/>
  <c r="H299" i="73"/>
  <c r="U299" i="73"/>
  <c r="X296" i="73"/>
  <c r="AB296" i="73"/>
  <c r="Y296" i="73"/>
  <c r="AC296" i="73"/>
  <c r="V296" i="73"/>
  <c r="W296" i="73"/>
  <c r="Z296" i="73"/>
  <c r="AA296" i="73"/>
  <c r="X292" i="73"/>
  <c r="AB292" i="73"/>
  <c r="Y292" i="73"/>
  <c r="AC292" i="73"/>
  <c r="V292" i="73"/>
  <c r="W292" i="73"/>
  <c r="Z292" i="73"/>
  <c r="AA292" i="73"/>
  <c r="J290" i="73"/>
  <c r="N290" i="73"/>
  <c r="K290" i="73"/>
  <c r="O290" i="73"/>
  <c r="Q290" i="73"/>
  <c r="L290" i="73"/>
  <c r="M290" i="73"/>
  <c r="I290" i="73"/>
  <c r="AG287" i="73"/>
  <c r="AK287" i="73"/>
  <c r="AO287" i="73"/>
  <c r="AS287" i="73"/>
  <c r="AW287" i="73"/>
  <c r="AD287" i="73"/>
  <c r="AH287" i="73"/>
  <c r="AL287" i="73"/>
  <c r="AP287" i="73"/>
  <c r="AT287" i="73"/>
  <c r="AX287" i="73"/>
  <c r="AE287" i="73"/>
  <c r="AI287" i="73"/>
  <c r="AM287" i="73"/>
  <c r="AQ287" i="73"/>
  <c r="AU287" i="73"/>
  <c r="AN287" i="73"/>
  <c r="AR287" i="73"/>
  <c r="AF287" i="73"/>
  <c r="AV287" i="73"/>
  <c r="AJ287" i="73"/>
  <c r="R287" i="73"/>
  <c r="S287" i="73"/>
  <c r="T287" i="73"/>
  <c r="H287" i="73"/>
  <c r="U287" i="73"/>
  <c r="X284" i="73"/>
  <c r="AB284" i="73"/>
  <c r="Y284" i="73"/>
  <c r="AC284" i="73"/>
  <c r="V284" i="73"/>
  <c r="W284" i="73"/>
  <c r="Z284" i="73"/>
  <c r="AA284" i="73"/>
  <c r="J282" i="73"/>
  <c r="N282" i="73"/>
  <c r="K282" i="73"/>
  <c r="O282" i="73"/>
  <c r="Q282" i="73"/>
  <c r="L282" i="73"/>
  <c r="M282" i="73"/>
  <c r="I282" i="73"/>
  <c r="AG279" i="73"/>
  <c r="AK279" i="73"/>
  <c r="AO279" i="73"/>
  <c r="AS279" i="73"/>
  <c r="AW279" i="73"/>
  <c r="AD279" i="73"/>
  <c r="AH279" i="73"/>
  <c r="AL279" i="73"/>
  <c r="AP279" i="73"/>
  <c r="AT279" i="73"/>
  <c r="AX279" i="73"/>
  <c r="AE279" i="73"/>
  <c r="AI279" i="73"/>
  <c r="AM279" i="73"/>
  <c r="AQ279" i="73"/>
  <c r="AU279" i="73"/>
  <c r="AF279" i="73"/>
  <c r="AV279" i="73"/>
  <c r="AJ279" i="73"/>
  <c r="AN279" i="73"/>
  <c r="AR279" i="73"/>
  <c r="R279" i="73"/>
  <c r="S279" i="73"/>
  <c r="T279" i="73"/>
  <c r="H279" i="73"/>
  <c r="U279" i="73"/>
  <c r="X276" i="73"/>
  <c r="AB276" i="73"/>
  <c r="Y276" i="73"/>
  <c r="AC276" i="73"/>
  <c r="V276" i="73"/>
  <c r="W276" i="73"/>
  <c r="Z276" i="73"/>
  <c r="AA276" i="73"/>
  <c r="X272" i="73"/>
  <c r="AB272" i="73"/>
  <c r="Y272" i="73"/>
  <c r="AC272" i="73"/>
  <c r="V272" i="73"/>
  <c r="W272" i="73"/>
  <c r="Z272" i="73"/>
  <c r="AA272" i="73"/>
  <c r="H474" i="73"/>
  <c r="H466" i="73"/>
  <c r="H458" i="73"/>
  <c r="H450" i="73"/>
  <c r="H442" i="73"/>
  <c r="H434" i="73"/>
  <c r="H426" i="73"/>
  <c r="H418" i="73"/>
  <c r="H410" i="73"/>
  <c r="H402" i="73"/>
  <c r="H394" i="73"/>
  <c r="H386" i="73"/>
  <c r="H378" i="73"/>
  <c r="H370" i="73"/>
  <c r="H362" i="73"/>
  <c r="H354" i="73"/>
  <c r="H346" i="73"/>
  <c r="H338" i="73"/>
  <c r="H330" i="73"/>
  <c r="H322" i="73"/>
  <c r="H314" i="73"/>
  <c r="H306" i="73"/>
  <c r="H298" i="73"/>
  <c r="H290" i="73"/>
  <c r="H282" i="73"/>
  <c r="H274" i="73"/>
  <c r="J11" i="73"/>
  <c r="K481" i="73"/>
  <c r="I479" i="73"/>
  <c r="N476" i="73"/>
  <c r="L474" i="73"/>
  <c r="J472" i="73"/>
  <c r="O469" i="73"/>
  <c r="M467" i="73"/>
  <c r="K465" i="73"/>
  <c r="I463" i="73"/>
  <c r="N460" i="73"/>
  <c r="L458" i="73"/>
  <c r="J456" i="73"/>
  <c r="O453" i="73"/>
  <c r="M451" i="73"/>
  <c r="K449" i="73"/>
  <c r="I447" i="73"/>
  <c r="N444" i="73"/>
  <c r="L442" i="73"/>
  <c r="J440" i="73"/>
  <c r="O437" i="73"/>
  <c r="M435" i="73"/>
  <c r="K433" i="73"/>
  <c r="I431" i="73"/>
  <c r="N428" i="73"/>
  <c r="L426" i="73"/>
  <c r="J424" i="73"/>
  <c r="O421" i="73"/>
  <c r="M419" i="73"/>
  <c r="K417" i="73"/>
  <c r="I415" i="73"/>
  <c r="N412" i="73"/>
  <c r="L410" i="73"/>
  <c r="J408" i="73"/>
  <c r="O405" i="73"/>
  <c r="M403" i="73"/>
  <c r="K401" i="73"/>
  <c r="I399" i="73"/>
  <c r="N396" i="73"/>
  <c r="O393" i="73"/>
  <c r="N390" i="73"/>
  <c r="N387" i="73"/>
  <c r="N384" i="73"/>
  <c r="M381" i="73"/>
  <c r="M378" i="73"/>
  <c r="M375" i="73"/>
  <c r="L372" i="73"/>
  <c r="L369" i="73"/>
  <c r="L366" i="73"/>
  <c r="K363" i="73"/>
  <c r="K360" i="73"/>
  <c r="K357" i="73"/>
  <c r="J354" i="73"/>
  <c r="J351" i="73"/>
  <c r="J348" i="73"/>
  <c r="M270" i="73"/>
  <c r="M262" i="73"/>
  <c r="M254" i="73"/>
  <c r="M246" i="73"/>
  <c r="M238" i="73"/>
  <c r="M230" i="73"/>
  <c r="M222" i="73"/>
  <c r="M214" i="73"/>
  <c r="M206" i="73"/>
  <c r="M198" i="73"/>
  <c r="M190" i="73"/>
  <c r="M182" i="73"/>
  <c r="M174" i="73"/>
  <c r="M166" i="73"/>
  <c r="M158" i="73"/>
  <c r="M150" i="73"/>
  <c r="M142" i="73"/>
  <c r="M134" i="73"/>
  <c r="M126" i="73"/>
  <c r="M118" i="73"/>
  <c r="M110" i="73"/>
  <c r="M102" i="73"/>
  <c r="M94" i="73"/>
  <c r="M86" i="73"/>
  <c r="M78" i="73"/>
  <c r="M70" i="73"/>
  <c r="M62" i="73"/>
  <c r="M54" i="73"/>
  <c r="M46" i="73"/>
  <c r="M38" i="73"/>
  <c r="M30" i="73"/>
  <c r="M22" i="73"/>
  <c r="X271" i="73"/>
  <c r="AB271" i="73"/>
  <c r="Y271" i="73"/>
  <c r="AC271" i="73"/>
  <c r="V271" i="73"/>
  <c r="W271" i="73"/>
  <c r="Z271" i="73"/>
  <c r="AA271" i="73"/>
  <c r="AD270" i="73"/>
  <c r="AH270" i="73"/>
  <c r="AL270" i="73"/>
  <c r="AP270" i="73"/>
  <c r="AT270" i="73"/>
  <c r="AX270" i="73"/>
  <c r="AE270" i="73"/>
  <c r="AI270" i="73"/>
  <c r="AM270" i="73"/>
  <c r="AQ270" i="73"/>
  <c r="AU270" i="73"/>
  <c r="AF270" i="73"/>
  <c r="AJ270" i="73"/>
  <c r="AN270" i="73"/>
  <c r="AR270" i="73"/>
  <c r="AV270" i="73"/>
  <c r="AS270" i="73"/>
  <c r="AG270" i="73"/>
  <c r="AW270" i="73"/>
  <c r="AK270" i="73"/>
  <c r="AO270" i="73"/>
  <c r="R270" i="73"/>
  <c r="S270" i="73"/>
  <c r="T270" i="73"/>
  <c r="I269" i="73"/>
  <c r="M269" i="73"/>
  <c r="Q269" i="73"/>
  <c r="J269" i="73"/>
  <c r="N269" i="73"/>
  <c r="X267" i="73"/>
  <c r="AB267" i="73"/>
  <c r="Y267" i="73"/>
  <c r="AC267" i="73"/>
  <c r="V267" i="73"/>
  <c r="W267" i="73"/>
  <c r="Z267" i="73"/>
  <c r="AA267" i="73"/>
  <c r="AD266" i="73"/>
  <c r="AH266" i="73"/>
  <c r="AL266" i="73"/>
  <c r="AP266" i="73"/>
  <c r="AT266" i="73"/>
  <c r="AX266" i="73"/>
  <c r="AE266" i="73"/>
  <c r="AI266" i="73"/>
  <c r="AM266" i="73"/>
  <c r="AQ266" i="73"/>
  <c r="AU266" i="73"/>
  <c r="AF266" i="73"/>
  <c r="AJ266" i="73"/>
  <c r="AN266" i="73"/>
  <c r="AR266" i="73"/>
  <c r="AV266" i="73"/>
  <c r="AG266" i="73"/>
  <c r="AW266" i="73"/>
  <c r="AK266" i="73"/>
  <c r="AO266" i="73"/>
  <c r="AS266" i="73"/>
  <c r="R266" i="73"/>
  <c r="S266" i="73"/>
  <c r="T266" i="73"/>
  <c r="I265" i="73"/>
  <c r="M265" i="73"/>
  <c r="Q265" i="73"/>
  <c r="J265" i="73"/>
  <c r="N265" i="73"/>
  <c r="X263" i="73"/>
  <c r="AB263" i="73"/>
  <c r="Y263" i="73"/>
  <c r="AC263" i="73"/>
  <c r="V263" i="73"/>
  <c r="W263" i="73"/>
  <c r="Z263" i="73"/>
  <c r="AA263" i="73"/>
  <c r="AD262" i="73"/>
  <c r="AH262" i="73"/>
  <c r="AL262" i="73"/>
  <c r="AP262" i="73"/>
  <c r="AT262" i="73"/>
  <c r="AX262" i="73"/>
  <c r="AE262" i="73"/>
  <c r="AI262" i="73"/>
  <c r="AM262" i="73"/>
  <c r="AQ262" i="73"/>
  <c r="AU262" i="73"/>
  <c r="AF262" i="73"/>
  <c r="AJ262" i="73"/>
  <c r="AN262" i="73"/>
  <c r="AR262" i="73"/>
  <c r="AV262" i="73"/>
  <c r="AK262" i="73"/>
  <c r="AO262" i="73"/>
  <c r="AS262" i="73"/>
  <c r="AG262" i="73"/>
  <c r="AW262" i="73"/>
  <c r="R262" i="73"/>
  <c r="S262" i="73"/>
  <c r="T262" i="73"/>
  <c r="I261" i="73"/>
  <c r="M261" i="73"/>
  <c r="Q261" i="73"/>
  <c r="J261" i="73"/>
  <c r="N261" i="73"/>
  <c r="X259" i="73"/>
  <c r="AB259" i="73"/>
  <c r="Y259" i="73"/>
  <c r="AC259" i="73"/>
  <c r="V259" i="73"/>
  <c r="W259" i="73"/>
  <c r="Z259" i="73"/>
  <c r="AA259" i="73"/>
  <c r="AD258" i="73"/>
  <c r="AH258" i="73"/>
  <c r="AL258" i="73"/>
  <c r="AP258" i="73"/>
  <c r="AT258" i="73"/>
  <c r="AX258" i="73"/>
  <c r="AE258" i="73"/>
  <c r="AI258" i="73"/>
  <c r="AM258" i="73"/>
  <c r="AQ258" i="73"/>
  <c r="AU258" i="73"/>
  <c r="AF258" i="73"/>
  <c r="AJ258" i="73"/>
  <c r="AN258" i="73"/>
  <c r="AR258" i="73"/>
  <c r="AV258" i="73"/>
  <c r="AO258" i="73"/>
  <c r="AS258" i="73"/>
  <c r="AG258" i="73"/>
  <c r="AW258" i="73"/>
  <c r="AK258" i="73"/>
  <c r="R258" i="73"/>
  <c r="S258" i="73"/>
  <c r="T258" i="73"/>
  <c r="I257" i="73"/>
  <c r="M257" i="73"/>
  <c r="Q257" i="73"/>
  <c r="J257" i="73"/>
  <c r="N257" i="73"/>
  <c r="X255" i="73"/>
  <c r="AB255" i="73"/>
  <c r="Y255" i="73"/>
  <c r="AC255" i="73"/>
  <c r="V255" i="73"/>
  <c r="W255" i="73"/>
  <c r="Z255" i="73"/>
  <c r="AA255" i="73"/>
  <c r="AD254" i="73"/>
  <c r="AH254" i="73"/>
  <c r="AL254" i="73"/>
  <c r="AP254" i="73"/>
  <c r="AT254" i="73"/>
  <c r="AX254" i="73"/>
  <c r="AE254" i="73"/>
  <c r="AI254" i="73"/>
  <c r="AM254" i="73"/>
  <c r="AQ254" i="73"/>
  <c r="AU254" i="73"/>
  <c r="AF254" i="73"/>
  <c r="AJ254" i="73"/>
  <c r="AN254" i="73"/>
  <c r="AR254" i="73"/>
  <c r="AV254" i="73"/>
  <c r="AS254" i="73"/>
  <c r="AG254" i="73"/>
  <c r="AW254" i="73"/>
  <c r="AK254" i="73"/>
  <c r="AO254" i="73"/>
  <c r="R254" i="73"/>
  <c r="S254" i="73"/>
  <c r="T254" i="73"/>
  <c r="I253" i="73"/>
  <c r="M253" i="73"/>
  <c r="Q253" i="73"/>
  <c r="J253" i="73"/>
  <c r="N253" i="73"/>
  <c r="X251" i="73"/>
  <c r="AB251" i="73"/>
  <c r="Y251" i="73"/>
  <c r="AC251" i="73"/>
  <c r="V251" i="73"/>
  <c r="W251" i="73"/>
  <c r="Z251" i="73"/>
  <c r="AA251" i="73"/>
  <c r="AG250" i="73"/>
  <c r="AK250" i="73"/>
  <c r="AO250" i="73"/>
  <c r="AS250" i="73"/>
  <c r="AW250" i="73"/>
  <c r="AD250" i="73"/>
  <c r="AH250" i="73"/>
  <c r="AL250" i="73"/>
  <c r="AP250" i="73"/>
  <c r="AT250" i="73"/>
  <c r="AX250" i="73"/>
  <c r="AE250" i="73"/>
  <c r="AI250" i="73"/>
  <c r="AM250" i="73"/>
  <c r="AQ250" i="73"/>
  <c r="AU250" i="73"/>
  <c r="AR250" i="73"/>
  <c r="AF250" i="73"/>
  <c r="AV250" i="73"/>
  <c r="AJ250" i="73"/>
  <c r="AN250" i="73"/>
  <c r="R250" i="73"/>
  <c r="S250" i="73"/>
  <c r="T250" i="73"/>
  <c r="I249" i="73"/>
  <c r="M249" i="73"/>
  <c r="Q249" i="73"/>
  <c r="J249" i="73"/>
  <c r="N249" i="73"/>
  <c r="X247" i="73"/>
  <c r="AB247" i="73"/>
  <c r="Y247" i="73"/>
  <c r="AC247" i="73"/>
  <c r="V247" i="73"/>
  <c r="W247" i="73"/>
  <c r="Z247" i="73"/>
  <c r="AA247" i="73"/>
  <c r="AG246" i="73"/>
  <c r="AK246" i="73"/>
  <c r="AO246" i="73"/>
  <c r="AS246" i="73"/>
  <c r="AW246" i="73"/>
  <c r="AD246" i="73"/>
  <c r="AH246" i="73"/>
  <c r="AL246" i="73"/>
  <c r="AP246" i="73"/>
  <c r="AT246" i="73"/>
  <c r="AX246" i="73"/>
  <c r="AE246" i="73"/>
  <c r="AI246" i="73"/>
  <c r="AM246" i="73"/>
  <c r="AQ246" i="73"/>
  <c r="AU246" i="73"/>
  <c r="AF246" i="73"/>
  <c r="AV246" i="73"/>
  <c r="AJ246" i="73"/>
  <c r="AN246" i="73"/>
  <c r="AR246" i="73"/>
  <c r="R246" i="73"/>
  <c r="S246" i="73"/>
  <c r="T246" i="73"/>
  <c r="I245" i="73"/>
  <c r="M245" i="73"/>
  <c r="Q245" i="73"/>
  <c r="J245" i="73"/>
  <c r="N245" i="73"/>
  <c r="X243" i="73"/>
  <c r="AB243" i="73"/>
  <c r="Y243" i="73"/>
  <c r="AC243" i="73"/>
  <c r="V243" i="73"/>
  <c r="W243" i="73"/>
  <c r="Z243" i="73"/>
  <c r="AA243" i="73"/>
  <c r="AG242" i="73"/>
  <c r="AK242" i="73"/>
  <c r="AO242" i="73"/>
  <c r="AS242" i="73"/>
  <c r="AW242" i="73"/>
  <c r="AD242" i="73"/>
  <c r="AH242" i="73"/>
  <c r="AL242" i="73"/>
  <c r="AP242" i="73"/>
  <c r="AT242" i="73"/>
  <c r="AX242" i="73"/>
  <c r="AE242" i="73"/>
  <c r="AI242" i="73"/>
  <c r="AM242" i="73"/>
  <c r="AQ242" i="73"/>
  <c r="AU242" i="73"/>
  <c r="AJ242" i="73"/>
  <c r="AN242" i="73"/>
  <c r="AR242" i="73"/>
  <c r="AF242" i="73"/>
  <c r="AV242" i="73"/>
  <c r="R242" i="73"/>
  <c r="S242" i="73"/>
  <c r="T242" i="73"/>
  <c r="I241" i="73"/>
  <c r="M241" i="73"/>
  <c r="Q241" i="73"/>
  <c r="J241" i="73"/>
  <c r="N241" i="73"/>
  <c r="X239" i="73"/>
  <c r="AB239" i="73"/>
  <c r="Y239" i="73"/>
  <c r="AC239" i="73"/>
  <c r="V239" i="73"/>
  <c r="W239" i="73"/>
  <c r="Z239" i="73"/>
  <c r="AA239" i="73"/>
  <c r="AG238" i="73"/>
  <c r="AK238" i="73"/>
  <c r="AO238" i="73"/>
  <c r="AS238" i="73"/>
  <c r="AW238" i="73"/>
  <c r="AD238" i="73"/>
  <c r="AH238" i="73"/>
  <c r="AL238" i="73"/>
  <c r="AP238" i="73"/>
  <c r="AT238" i="73"/>
  <c r="AX238" i="73"/>
  <c r="AE238" i="73"/>
  <c r="AI238" i="73"/>
  <c r="AM238" i="73"/>
  <c r="AQ238" i="73"/>
  <c r="AU238" i="73"/>
  <c r="AN238" i="73"/>
  <c r="AR238" i="73"/>
  <c r="AF238" i="73"/>
  <c r="AV238" i="73"/>
  <c r="AJ238" i="73"/>
  <c r="R238" i="73"/>
  <c r="S238" i="73"/>
  <c r="T238" i="73"/>
  <c r="I237" i="73"/>
  <c r="M237" i="73"/>
  <c r="Q237" i="73"/>
  <c r="J237" i="73"/>
  <c r="N237" i="73"/>
  <c r="X235" i="73"/>
  <c r="AB235" i="73"/>
  <c r="Y235" i="73"/>
  <c r="AC235" i="73"/>
  <c r="V235" i="73"/>
  <c r="Z235" i="73"/>
  <c r="W235" i="73"/>
  <c r="AA235" i="73"/>
  <c r="AG234" i="73"/>
  <c r="AK234" i="73"/>
  <c r="AO234" i="73"/>
  <c r="AS234" i="73"/>
  <c r="AW234" i="73"/>
  <c r="AD234" i="73"/>
  <c r="AH234" i="73"/>
  <c r="AL234" i="73"/>
  <c r="AP234" i="73"/>
  <c r="AT234" i="73"/>
  <c r="AX234" i="73"/>
  <c r="AE234" i="73"/>
  <c r="AI234" i="73"/>
  <c r="AM234" i="73"/>
  <c r="AQ234" i="73"/>
  <c r="AU234" i="73"/>
  <c r="AR234" i="73"/>
  <c r="AF234" i="73"/>
  <c r="AV234" i="73"/>
  <c r="AJ234" i="73"/>
  <c r="AN234" i="73"/>
  <c r="R234" i="73"/>
  <c r="S234" i="73"/>
  <c r="T234" i="73"/>
  <c r="I233" i="73"/>
  <c r="M233" i="73"/>
  <c r="Q233" i="73"/>
  <c r="J233" i="73"/>
  <c r="N233" i="73"/>
  <c r="X231" i="73"/>
  <c r="AB231" i="73"/>
  <c r="Y231" i="73"/>
  <c r="AC231" i="73"/>
  <c r="V231" i="73"/>
  <c r="Z231" i="73"/>
  <c r="W231" i="73"/>
  <c r="AA231" i="73"/>
  <c r="AG230" i="73"/>
  <c r="AK230" i="73"/>
  <c r="AO230" i="73"/>
  <c r="AS230" i="73"/>
  <c r="AW230" i="73"/>
  <c r="AD230" i="73"/>
  <c r="AH230" i="73"/>
  <c r="AL230" i="73"/>
  <c r="AP230" i="73"/>
  <c r="AT230" i="73"/>
  <c r="AX230" i="73"/>
  <c r="AE230" i="73"/>
  <c r="AI230" i="73"/>
  <c r="AM230" i="73"/>
  <c r="AQ230" i="73"/>
  <c r="AU230" i="73"/>
  <c r="AF230" i="73"/>
  <c r="AV230" i="73"/>
  <c r="AJ230" i="73"/>
  <c r="AN230" i="73"/>
  <c r="AR230" i="73"/>
  <c r="R230" i="73"/>
  <c r="S230" i="73"/>
  <c r="T230" i="73"/>
  <c r="I229" i="73"/>
  <c r="M229" i="73"/>
  <c r="Q229" i="73"/>
  <c r="J229" i="73"/>
  <c r="N229" i="73"/>
  <c r="X227" i="73"/>
  <c r="AB227" i="73"/>
  <c r="Y227" i="73"/>
  <c r="AC227" i="73"/>
  <c r="V227" i="73"/>
  <c r="Z227" i="73"/>
  <c r="W227" i="73"/>
  <c r="AA227" i="73"/>
  <c r="AG226" i="73"/>
  <c r="AK226" i="73"/>
  <c r="AO226" i="73"/>
  <c r="AS226" i="73"/>
  <c r="AW226" i="73"/>
  <c r="AD226" i="73"/>
  <c r="AI226" i="73"/>
  <c r="AN226" i="73"/>
  <c r="AT226" i="73"/>
  <c r="AE226" i="73"/>
  <c r="AJ226" i="73"/>
  <c r="AP226" i="73"/>
  <c r="AU226" i="73"/>
  <c r="AF226" i="73"/>
  <c r="AL226" i="73"/>
  <c r="AQ226" i="73"/>
  <c r="AV226" i="73"/>
  <c r="AM226" i="73"/>
  <c r="AR226" i="73"/>
  <c r="AX226" i="73"/>
  <c r="AH226" i="73"/>
  <c r="R226" i="73"/>
  <c r="S226" i="73"/>
  <c r="T226" i="73"/>
  <c r="I225" i="73"/>
  <c r="M225" i="73"/>
  <c r="Q225" i="73"/>
  <c r="J225" i="73"/>
  <c r="N225" i="73"/>
  <c r="X223" i="73"/>
  <c r="AB223" i="73"/>
  <c r="Y223" i="73"/>
  <c r="AC223" i="73"/>
  <c r="V223" i="73"/>
  <c r="Z223" i="73"/>
  <c r="W223" i="73"/>
  <c r="AA223" i="73"/>
  <c r="AG222" i="73"/>
  <c r="AK222" i="73"/>
  <c r="AO222" i="73"/>
  <c r="AS222" i="73"/>
  <c r="AW222" i="73"/>
  <c r="AH222" i="73"/>
  <c r="AM222" i="73"/>
  <c r="AR222" i="73"/>
  <c r="AX222" i="73"/>
  <c r="AD222" i="73"/>
  <c r="AI222" i="73"/>
  <c r="AN222" i="73"/>
  <c r="AT222" i="73"/>
  <c r="AE222" i="73"/>
  <c r="AJ222" i="73"/>
  <c r="AP222" i="73"/>
  <c r="AU222" i="73"/>
  <c r="AL222" i="73"/>
  <c r="AQ222" i="73"/>
  <c r="AV222" i="73"/>
  <c r="AF222" i="73"/>
  <c r="R222" i="73"/>
  <c r="S222" i="73"/>
  <c r="T222" i="73"/>
  <c r="I221" i="73"/>
  <c r="M221" i="73"/>
  <c r="Q221" i="73"/>
  <c r="J221" i="73"/>
  <c r="N221" i="73"/>
  <c r="X219" i="73"/>
  <c r="AB219" i="73"/>
  <c r="Y219" i="73"/>
  <c r="AC219" i="73"/>
  <c r="V219" i="73"/>
  <c r="Z219" i="73"/>
  <c r="W219" i="73"/>
  <c r="AA219" i="73"/>
  <c r="AG218" i="73"/>
  <c r="AK218" i="73"/>
  <c r="AO218" i="73"/>
  <c r="AS218" i="73"/>
  <c r="AW218" i="73"/>
  <c r="AD218" i="73"/>
  <c r="AH218" i="73"/>
  <c r="AL218" i="73"/>
  <c r="AP218" i="73"/>
  <c r="AT218" i="73"/>
  <c r="AX218" i="73"/>
  <c r="AF218" i="73"/>
  <c r="AN218" i="73"/>
  <c r="AV218" i="73"/>
  <c r="AI218" i="73"/>
  <c r="AQ218" i="73"/>
  <c r="AJ218" i="73"/>
  <c r="AR218" i="73"/>
  <c r="AE218" i="73"/>
  <c r="AM218" i="73"/>
  <c r="AU218" i="73"/>
  <c r="R218" i="73"/>
  <c r="S218" i="73"/>
  <c r="T218" i="73"/>
  <c r="I217" i="73"/>
  <c r="M217" i="73"/>
  <c r="Q217" i="73"/>
  <c r="J217" i="73"/>
  <c r="N217" i="73"/>
  <c r="X215" i="73"/>
  <c r="AB215" i="73"/>
  <c r="Y215" i="73"/>
  <c r="AC215" i="73"/>
  <c r="V215" i="73"/>
  <c r="Z215" i="73"/>
  <c r="W215" i="73"/>
  <c r="AA215" i="73"/>
  <c r="AG214" i="73"/>
  <c r="AK214" i="73"/>
  <c r="AO214" i="73"/>
  <c r="AS214" i="73"/>
  <c r="AW214" i="73"/>
  <c r="AD214" i="73"/>
  <c r="AH214" i="73"/>
  <c r="AL214" i="73"/>
  <c r="AP214" i="73"/>
  <c r="AT214" i="73"/>
  <c r="AX214" i="73"/>
  <c r="AJ214" i="73"/>
  <c r="AR214" i="73"/>
  <c r="AE214" i="73"/>
  <c r="AM214" i="73"/>
  <c r="AU214" i="73"/>
  <c r="AF214" i="73"/>
  <c r="AN214" i="73"/>
  <c r="AV214" i="73"/>
  <c r="AI214" i="73"/>
  <c r="AQ214" i="73"/>
  <c r="R214" i="73"/>
  <c r="S214" i="73"/>
  <c r="T214" i="73"/>
  <c r="I213" i="73"/>
  <c r="M213" i="73"/>
  <c r="Q213" i="73"/>
  <c r="J213" i="73"/>
  <c r="N213" i="73"/>
  <c r="X211" i="73"/>
  <c r="AB211" i="73"/>
  <c r="Y211" i="73"/>
  <c r="AC211" i="73"/>
  <c r="V211" i="73"/>
  <c r="Z211" i="73"/>
  <c r="W211" i="73"/>
  <c r="AA211" i="73"/>
  <c r="AG210" i="73"/>
  <c r="AK210" i="73"/>
  <c r="AO210" i="73"/>
  <c r="AS210" i="73"/>
  <c r="AW210" i="73"/>
  <c r="AD210" i="73"/>
  <c r="AH210" i="73"/>
  <c r="AL210" i="73"/>
  <c r="AP210" i="73"/>
  <c r="AT210" i="73"/>
  <c r="AX210" i="73"/>
  <c r="AF210" i="73"/>
  <c r="AN210" i="73"/>
  <c r="AV210" i="73"/>
  <c r="AI210" i="73"/>
  <c r="AQ210" i="73"/>
  <c r="AJ210" i="73"/>
  <c r="AR210" i="73"/>
  <c r="AM210" i="73"/>
  <c r="AU210" i="73"/>
  <c r="AE210" i="73"/>
  <c r="R210" i="73"/>
  <c r="S210" i="73"/>
  <c r="T210" i="73"/>
  <c r="I209" i="73"/>
  <c r="M209" i="73"/>
  <c r="Q209" i="73"/>
  <c r="J209" i="73"/>
  <c r="N209" i="73"/>
  <c r="X207" i="73"/>
  <c r="AB207" i="73"/>
  <c r="Y207" i="73"/>
  <c r="AC207" i="73"/>
  <c r="V207" i="73"/>
  <c r="Z207" i="73"/>
  <c r="W207" i="73"/>
  <c r="AA207" i="73"/>
  <c r="AG206" i="73"/>
  <c r="AK206" i="73"/>
  <c r="AO206" i="73"/>
  <c r="AS206" i="73"/>
  <c r="AW206" i="73"/>
  <c r="AD206" i="73"/>
  <c r="AH206" i="73"/>
  <c r="AL206" i="73"/>
  <c r="AP206" i="73"/>
  <c r="AT206" i="73"/>
  <c r="AX206" i="73"/>
  <c r="AJ206" i="73"/>
  <c r="AR206" i="73"/>
  <c r="AE206" i="73"/>
  <c r="AM206" i="73"/>
  <c r="AU206" i="73"/>
  <c r="AF206" i="73"/>
  <c r="AN206" i="73"/>
  <c r="AV206" i="73"/>
  <c r="AI206" i="73"/>
  <c r="AQ206" i="73"/>
  <c r="R206" i="73"/>
  <c r="S206" i="73"/>
  <c r="T206" i="73"/>
  <c r="I205" i="73"/>
  <c r="M205" i="73"/>
  <c r="Q205" i="73"/>
  <c r="J205" i="73"/>
  <c r="N205" i="73"/>
  <c r="X203" i="73"/>
  <c r="AB203" i="73"/>
  <c r="Y203" i="73"/>
  <c r="AC203" i="73"/>
  <c r="V203" i="73"/>
  <c r="Z203" i="73"/>
  <c r="W203" i="73"/>
  <c r="AA203" i="73"/>
  <c r="AG202" i="73"/>
  <c r="AK202" i="73"/>
  <c r="AO202" i="73"/>
  <c r="AS202" i="73"/>
  <c r="AW202" i="73"/>
  <c r="AD202" i="73"/>
  <c r="AH202" i="73"/>
  <c r="AL202" i="73"/>
  <c r="AP202" i="73"/>
  <c r="AT202" i="73"/>
  <c r="AX202" i="73"/>
  <c r="AF202" i="73"/>
  <c r="AN202" i="73"/>
  <c r="AV202" i="73"/>
  <c r="AI202" i="73"/>
  <c r="AQ202" i="73"/>
  <c r="AJ202" i="73"/>
  <c r="AR202" i="73"/>
  <c r="AU202" i="73"/>
  <c r="AE202" i="73"/>
  <c r="AM202" i="73"/>
  <c r="R202" i="73"/>
  <c r="S202" i="73"/>
  <c r="T202" i="73"/>
  <c r="I201" i="73"/>
  <c r="M201" i="73"/>
  <c r="Q201" i="73"/>
  <c r="J201" i="73"/>
  <c r="N201" i="73"/>
  <c r="X199" i="73"/>
  <c r="AB199" i="73"/>
  <c r="Y199" i="73"/>
  <c r="AC199" i="73"/>
  <c r="V199" i="73"/>
  <c r="Z199" i="73"/>
  <c r="W199" i="73"/>
  <c r="AA199" i="73"/>
  <c r="AG198" i="73"/>
  <c r="AK198" i="73"/>
  <c r="AO198" i="73"/>
  <c r="AS198" i="73"/>
  <c r="AW198" i="73"/>
  <c r="AD198" i="73"/>
  <c r="AH198" i="73"/>
  <c r="AL198" i="73"/>
  <c r="AP198" i="73"/>
  <c r="AT198" i="73"/>
  <c r="AX198" i="73"/>
  <c r="AJ198" i="73"/>
  <c r="AR198" i="73"/>
  <c r="AE198" i="73"/>
  <c r="AM198" i="73"/>
  <c r="AU198" i="73"/>
  <c r="AF198" i="73"/>
  <c r="AN198" i="73"/>
  <c r="AV198" i="73"/>
  <c r="AI198" i="73"/>
  <c r="AQ198" i="73"/>
  <c r="R198" i="73"/>
  <c r="S198" i="73"/>
  <c r="T198" i="73"/>
  <c r="I197" i="73"/>
  <c r="M197" i="73"/>
  <c r="Q197" i="73"/>
  <c r="J197" i="73"/>
  <c r="N197" i="73"/>
  <c r="X195" i="73"/>
  <c r="AB195" i="73"/>
  <c r="Y195" i="73"/>
  <c r="AC195" i="73"/>
  <c r="V195" i="73"/>
  <c r="Z195" i="73"/>
  <c r="W195" i="73"/>
  <c r="AA195" i="73"/>
  <c r="AG194" i="73"/>
  <c r="AK194" i="73"/>
  <c r="AO194" i="73"/>
  <c r="AS194" i="73"/>
  <c r="AW194" i="73"/>
  <c r="AD194" i="73"/>
  <c r="AH194" i="73"/>
  <c r="AL194" i="73"/>
  <c r="AP194" i="73"/>
  <c r="AT194" i="73"/>
  <c r="AX194" i="73"/>
  <c r="AF194" i="73"/>
  <c r="AN194" i="73"/>
  <c r="AV194" i="73"/>
  <c r="AI194" i="73"/>
  <c r="AQ194" i="73"/>
  <c r="AJ194" i="73"/>
  <c r="AR194" i="73"/>
  <c r="AE194" i="73"/>
  <c r="AM194" i="73"/>
  <c r="AU194" i="73"/>
  <c r="R194" i="73"/>
  <c r="S194" i="73"/>
  <c r="T194" i="73"/>
  <c r="I193" i="73"/>
  <c r="M193" i="73"/>
  <c r="Q193" i="73"/>
  <c r="J193" i="73"/>
  <c r="N193" i="73"/>
  <c r="X191" i="73"/>
  <c r="AB191" i="73"/>
  <c r="Y191" i="73"/>
  <c r="AC191" i="73"/>
  <c r="V191" i="73"/>
  <c r="Z191" i="73"/>
  <c r="W191" i="73"/>
  <c r="AA191" i="73"/>
  <c r="AG190" i="73"/>
  <c r="AK190" i="73"/>
  <c r="AO190" i="73"/>
  <c r="AS190" i="73"/>
  <c r="AW190" i="73"/>
  <c r="AD190" i="73"/>
  <c r="AH190" i="73"/>
  <c r="AL190" i="73"/>
  <c r="AP190" i="73"/>
  <c r="AT190" i="73"/>
  <c r="AX190" i="73"/>
  <c r="AJ190" i="73"/>
  <c r="AR190" i="73"/>
  <c r="AE190" i="73"/>
  <c r="AM190" i="73"/>
  <c r="AU190" i="73"/>
  <c r="AF190" i="73"/>
  <c r="AN190" i="73"/>
  <c r="AV190" i="73"/>
  <c r="AQ190" i="73"/>
  <c r="AI190" i="73"/>
  <c r="R190" i="73"/>
  <c r="S190" i="73"/>
  <c r="T190" i="73"/>
  <c r="I189" i="73"/>
  <c r="M189" i="73"/>
  <c r="Q189" i="73"/>
  <c r="J189" i="73"/>
  <c r="N189" i="73"/>
  <c r="X187" i="73"/>
  <c r="AB187" i="73"/>
  <c r="Y187" i="73"/>
  <c r="AC187" i="73"/>
  <c r="V187" i="73"/>
  <c r="Z187" i="73"/>
  <c r="W187" i="73"/>
  <c r="AA187" i="73"/>
  <c r="AG186" i="73"/>
  <c r="AK186" i="73"/>
  <c r="AO186" i="73"/>
  <c r="AS186" i="73"/>
  <c r="AW186" i="73"/>
  <c r="AD186" i="73"/>
  <c r="AH186" i="73"/>
  <c r="AL186" i="73"/>
  <c r="AP186" i="73"/>
  <c r="AT186" i="73"/>
  <c r="AX186" i="73"/>
  <c r="AF186" i="73"/>
  <c r="AN186" i="73"/>
  <c r="AV186" i="73"/>
  <c r="AI186" i="73"/>
  <c r="AQ186" i="73"/>
  <c r="AJ186" i="73"/>
  <c r="AR186" i="73"/>
  <c r="AE186" i="73"/>
  <c r="AM186" i="73"/>
  <c r="AU186" i="73"/>
  <c r="R186" i="73"/>
  <c r="S186" i="73"/>
  <c r="T186" i="73"/>
  <c r="I185" i="73"/>
  <c r="M185" i="73"/>
  <c r="Q185" i="73"/>
  <c r="J185" i="73"/>
  <c r="N185" i="73"/>
  <c r="X183" i="73"/>
  <c r="AB183" i="73"/>
  <c r="Y183" i="73"/>
  <c r="AC183" i="73"/>
  <c r="V183" i="73"/>
  <c r="Z183" i="73"/>
  <c r="W183" i="73"/>
  <c r="AA183" i="73"/>
  <c r="AG182" i="73"/>
  <c r="AK182" i="73"/>
  <c r="AO182" i="73"/>
  <c r="AS182" i="73"/>
  <c r="AW182" i="73"/>
  <c r="AD182" i="73"/>
  <c r="AH182" i="73"/>
  <c r="AL182" i="73"/>
  <c r="AP182" i="73"/>
  <c r="AT182" i="73"/>
  <c r="AX182" i="73"/>
  <c r="AJ182" i="73"/>
  <c r="AR182" i="73"/>
  <c r="AE182" i="73"/>
  <c r="AM182" i="73"/>
  <c r="AU182" i="73"/>
  <c r="AF182" i="73"/>
  <c r="AN182" i="73"/>
  <c r="AV182" i="73"/>
  <c r="AI182" i="73"/>
  <c r="AQ182" i="73"/>
  <c r="R182" i="73"/>
  <c r="S182" i="73"/>
  <c r="T182" i="73"/>
  <c r="I181" i="73"/>
  <c r="M181" i="73"/>
  <c r="Q181" i="73"/>
  <c r="J181" i="73"/>
  <c r="N181" i="73"/>
  <c r="X179" i="73"/>
  <c r="AB179" i="73"/>
  <c r="Y179" i="73"/>
  <c r="AC179" i="73"/>
  <c r="V179" i="73"/>
  <c r="Z179" i="73"/>
  <c r="W179" i="73"/>
  <c r="AA179" i="73"/>
  <c r="AG178" i="73"/>
  <c r="AK178" i="73"/>
  <c r="AO178" i="73"/>
  <c r="AS178" i="73"/>
  <c r="AW178" i="73"/>
  <c r="AD178" i="73"/>
  <c r="AH178" i="73"/>
  <c r="AL178" i="73"/>
  <c r="AP178" i="73"/>
  <c r="AT178" i="73"/>
  <c r="AX178" i="73"/>
  <c r="AF178" i="73"/>
  <c r="AN178" i="73"/>
  <c r="AV178" i="73"/>
  <c r="AI178" i="73"/>
  <c r="AQ178" i="73"/>
  <c r="AJ178" i="73"/>
  <c r="AR178" i="73"/>
  <c r="AM178" i="73"/>
  <c r="AU178" i="73"/>
  <c r="AE178" i="73"/>
  <c r="R178" i="73"/>
  <c r="S178" i="73"/>
  <c r="T178" i="73"/>
  <c r="I177" i="73"/>
  <c r="M177" i="73"/>
  <c r="Q177" i="73"/>
  <c r="J177" i="73"/>
  <c r="N177" i="73"/>
  <c r="X175" i="73"/>
  <c r="AB175" i="73"/>
  <c r="Y175" i="73"/>
  <c r="AC175" i="73"/>
  <c r="V175" i="73"/>
  <c r="Z175" i="73"/>
  <c r="W175" i="73"/>
  <c r="AA175" i="73"/>
  <c r="AG174" i="73"/>
  <c r="AK174" i="73"/>
  <c r="AO174" i="73"/>
  <c r="AS174" i="73"/>
  <c r="AW174" i="73"/>
  <c r="AD174" i="73"/>
  <c r="AH174" i="73"/>
  <c r="AL174" i="73"/>
  <c r="AP174" i="73"/>
  <c r="AT174" i="73"/>
  <c r="AX174" i="73"/>
  <c r="AJ174" i="73"/>
  <c r="AR174" i="73"/>
  <c r="AE174" i="73"/>
  <c r="AM174" i="73"/>
  <c r="AU174" i="73"/>
  <c r="AF174" i="73"/>
  <c r="AN174" i="73"/>
  <c r="AV174" i="73"/>
  <c r="AI174" i="73"/>
  <c r="AQ174" i="73"/>
  <c r="R174" i="73"/>
  <c r="S174" i="73"/>
  <c r="T174" i="73"/>
  <c r="I173" i="73"/>
  <c r="M173" i="73"/>
  <c r="Q173" i="73"/>
  <c r="J173" i="73"/>
  <c r="N173" i="73"/>
  <c r="X171" i="73"/>
  <c r="AB171" i="73"/>
  <c r="Y171" i="73"/>
  <c r="AC171" i="73"/>
  <c r="V171" i="73"/>
  <c r="Z171" i="73"/>
  <c r="W171" i="73"/>
  <c r="AA171" i="73"/>
  <c r="AG170" i="73"/>
  <c r="AK170" i="73"/>
  <c r="AO170" i="73"/>
  <c r="AS170" i="73"/>
  <c r="AW170" i="73"/>
  <c r="AD170" i="73"/>
  <c r="AH170" i="73"/>
  <c r="AL170" i="73"/>
  <c r="AP170" i="73"/>
  <c r="AT170" i="73"/>
  <c r="AX170" i="73"/>
  <c r="AE170" i="73"/>
  <c r="AM170" i="73"/>
  <c r="AU170" i="73"/>
  <c r="AF170" i="73"/>
  <c r="AN170" i="73"/>
  <c r="AV170" i="73"/>
  <c r="AQ170" i="73"/>
  <c r="AR170" i="73"/>
  <c r="AI170" i="73"/>
  <c r="AJ170" i="73"/>
  <c r="R170" i="73"/>
  <c r="S170" i="73"/>
  <c r="T170" i="73"/>
  <c r="I169" i="73"/>
  <c r="M169" i="73"/>
  <c r="Q169" i="73"/>
  <c r="J169" i="73"/>
  <c r="N169" i="73"/>
  <c r="X167" i="73"/>
  <c r="AB167" i="73"/>
  <c r="Y167" i="73"/>
  <c r="AC167" i="73"/>
  <c r="V167" i="73"/>
  <c r="Z167" i="73"/>
  <c r="W167" i="73"/>
  <c r="AA167" i="73"/>
  <c r="AG166" i="73"/>
  <c r="AK166" i="73"/>
  <c r="AO166" i="73"/>
  <c r="AS166" i="73"/>
  <c r="AW166" i="73"/>
  <c r="AD166" i="73"/>
  <c r="AH166" i="73"/>
  <c r="AL166" i="73"/>
  <c r="AP166" i="73"/>
  <c r="AT166" i="73"/>
  <c r="AX166" i="73"/>
  <c r="AI166" i="73"/>
  <c r="AQ166" i="73"/>
  <c r="AJ166" i="73"/>
  <c r="AR166" i="73"/>
  <c r="AE166" i="73"/>
  <c r="AU166" i="73"/>
  <c r="AF166" i="73"/>
  <c r="AV166" i="73"/>
  <c r="AM166" i="73"/>
  <c r="AN166" i="73"/>
  <c r="R166" i="73"/>
  <c r="S166" i="73"/>
  <c r="T166" i="73"/>
  <c r="I165" i="73"/>
  <c r="M165" i="73"/>
  <c r="Q165" i="73"/>
  <c r="J165" i="73"/>
  <c r="N165" i="73"/>
  <c r="X163" i="73"/>
  <c r="AB163" i="73"/>
  <c r="Y163" i="73"/>
  <c r="AC163" i="73"/>
  <c r="V163" i="73"/>
  <c r="Z163" i="73"/>
  <c r="W163" i="73"/>
  <c r="AA163" i="73"/>
  <c r="AG162" i="73"/>
  <c r="AK162" i="73"/>
  <c r="AO162" i="73"/>
  <c r="AS162" i="73"/>
  <c r="AW162" i="73"/>
  <c r="AD162" i="73"/>
  <c r="AH162" i="73"/>
  <c r="AL162" i="73"/>
  <c r="AP162" i="73"/>
  <c r="AT162" i="73"/>
  <c r="AX162" i="73"/>
  <c r="AE162" i="73"/>
  <c r="AM162" i="73"/>
  <c r="AU162" i="73"/>
  <c r="AF162" i="73"/>
  <c r="AN162" i="73"/>
  <c r="AV162" i="73"/>
  <c r="AI162" i="73"/>
  <c r="AQ162" i="73"/>
  <c r="AJ162" i="73"/>
  <c r="AR162" i="73"/>
  <c r="R162" i="73"/>
  <c r="S162" i="73"/>
  <c r="T162" i="73"/>
  <c r="I161" i="73"/>
  <c r="M161" i="73"/>
  <c r="Q161" i="73"/>
  <c r="J161" i="73"/>
  <c r="N161" i="73"/>
  <c r="X159" i="73"/>
  <c r="AB159" i="73"/>
  <c r="Y159" i="73"/>
  <c r="AC159" i="73"/>
  <c r="V159" i="73"/>
  <c r="Z159" i="73"/>
  <c r="W159" i="73"/>
  <c r="AA159" i="73"/>
  <c r="AG158" i="73"/>
  <c r="AK158" i="73"/>
  <c r="AO158" i="73"/>
  <c r="AS158" i="73"/>
  <c r="AW158" i="73"/>
  <c r="AD158" i="73"/>
  <c r="AH158" i="73"/>
  <c r="AL158" i="73"/>
  <c r="AP158" i="73"/>
  <c r="AT158" i="73"/>
  <c r="AX158" i="73"/>
  <c r="AI158" i="73"/>
  <c r="AQ158" i="73"/>
  <c r="AJ158" i="73"/>
  <c r="AR158" i="73"/>
  <c r="AE158" i="73"/>
  <c r="AM158" i="73"/>
  <c r="AU158" i="73"/>
  <c r="AV158" i="73"/>
  <c r="AF158" i="73"/>
  <c r="AN158" i="73"/>
  <c r="R158" i="73"/>
  <c r="S158" i="73"/>
  <c r="T158" i="73"/>
  <c r="I157" i="73"/>
  <c r="M157" i="73"/>
  <c r="Q157" i="73"/>
  <c r="J157" i="73"/>
  <c r="N157" i="73"/>
  <c r="X155" i="73"/>
  <c r="AB155" i="73"/>
  <c r="Y155" i="73"/>
  <c r="AC155" i="73"/>
  <c r="V155" i="73"/>
  <c r="Z155" i="73"/>
  <c r="W155" i="73"/>
  <c r="AA155" i="73"/>
  <c r="AG154" i="73"/>
  <c r="AK154" i="73"/>
  <c r="AO154" i="73"/>
  <c r="AS154" i="73"/>
  <c r="AW154" i="73"/>
  <c r="AD154" i="73"/>
  <c r="AH154" i="73"/>
  <c r="AL154" i="73"/>
  <c r="AP154" i="73"/>
  <c r="AT154" i="73"/>
  <c r="AX154" i="73"/>
  <c r="AE154" i="73"/>
  <c r="AM154" i="73"/>
  <c r="AU154" i="73"/>
  <c r="AF154" i="73"/>
  <c r="AN154" i="73"/>
  <c r="AV154" i="73"/>
  <c r="AI154" i="73"/>
  <c r="AQ154" i="73"/>
  <c r="AJ154" i="73"/>
  <c r="AR154" i="73"/>
  <c r="R154" i="73"/>
  <c r="S154" i="73"/>
  <c r="T154" i="73"/>
  <c r="I153" i="73"/>
  <c r="M153" i="73"/>
  <c r="Q153" i="73"/>
  <c r="J153" i="73"/>
  <c r="N153" i="73"/>
  <c r="X151" i="73"/>
  <c r="AB151" i="73"/>
  <c r="Y151" i="73"/>
  <c r="AC151" i="73"/>
  <c r="V151" i="73"/>
  <c r="Z151" i="73"/>
  <c r="W151" i="73"/>
  <c r="AA151" i="73"/>
  <c r="AG150" i="73"/>
  <c r="AK150" i="73"/>
  <c r="AO150" i="73"/>
  <c r="AS150" i="73"/>
  <c r="AW150" i="73"/>
  <c r="AD150" i="73"/>
  <c r="AH150" i="73"/>
  <c r="AL150" i="73"/>
  <c r="AP150" i="73"/>
  <c r="AT150" i="73"/>
  <c r="AX150" i="73"/>
  <c r="AI150" i="73"/>
  <c r="AQ150" i="73"/>
  <c r="AJ150" i="73"/>
  <c r="AR150" i="73"/>
  <c r="AE150" i="73"/>
  <c r="AM150" i="73"/>
  <c r="AU150" i="73"/>
  <c r="AF150" i="73"/>
  <c r="AN150" i="73"/>
  <c r="AV150" i="73"/>
  <c r="R150" i="73"/>
  <c r="S150" i="73"/>
  <c r="T150" i="73"/>
  <c r="I149" i="73"/>
  <c r="M149" i="73"/>
  <c r="Q149" i="73"/>
  <c r="J149" i="73"/>
  <c r="N149" i="73"/>
  <c r="X147" i="73"/>
  <c r="AB147" i="73"/>
  <c r="Y147" i="73"/>
  <c r="AC147" i="73"/>
  <c r="V147" i="73"/>
  <c r="Z147" i="73"/>
  <c r="W147" i="73"/>
  <c r="AA147" i="73"/>
  <c r="AG146" i="73"/>
  <c r="AK146" i="73"/>
  <c r="AO146" i="73"/>
  <c r="AS146" i="73"/>
  <c r="AW146" i="73"/>
  <c r="AD146" i="73"/>
  <c r="AH146" i="73"/>
  <c r="AL146" i="73"/>
  <c r="AP146" i="73"/>
  <c r="AT146" i="73"/>
  <c r="AX146" i="73"/>
  <c r="AE146" i="73"/>
  <c r="AM146" i="73"/>
  <c r="AU146" i="73"/>
  <c r="AF146" i="73"/>
  <c r="AN146" i="73"/>
  <c r="AV146" i="73"/>
  <c r="AI146" i="73"/>
  <c r="AQ146" i="73"/>
  <c r="AR146" i="73"/>
  <c r="AJ146" i="73"/>
  <c r="R146" i="73"/>
  <c r="S146" i="73"/>
  <c r="T146" i="73"/>
  <c r="I145" i="73"/>
  <c r="M145" i="73"/>
  <c r="Q145" i="73"/>
  <c r="J145" i="73"/>
  <c r="N145" i="73"/>
  <c r="X143" i="73"/>
  <c r="AB143" i="73"/>
  <c r="Y143" i="73"/>
  <c r="AC143" i="73"/>
  <c r="V143" i="73"/>
  <c r="Z143" i="73"/>
  <c r="W143" i="73"/>
  <c r="AA143" i="73"/>
  <c r="AG142" i="73"/>
  <c r="AK142" i="73"/>
  <c r="AO142" i="73"/>
  <c r="AS142" i="73"/>
  <c r="AW142" i="73"/>
  <c r="AD142" i="73"/>
  <c r="AH142" i="73"/>
  <c r="AL142" i="73"/>
  <c r="AP142" i="73"/>
  <c r="AT142" i="73"/>
  <c r="AX142" i="73"/>
  <c r="AI142" i="73"/>
  <c r="AQ142" i="73"/>
  <c r="AJ142" i="73"/>
  <c r="AR142" i="73"/>
  <c r="AE142" i="73"/>
  <c r="AM142" i="73"/>
  <c r="AU142" i="73"/>
  <c r="AF142" i="73"/>
  <c r="AN142" i="73"/>
  <c r="AV142" i="73"/>
  <c r="R142" i="73"/>
  <c r="S142" i="73"/>
  <c r="T142" i="73"/>
  <c r="I141" i="73"/>
  <c r="M141" i="73"/>
  <c r="Q141" i="73"/>
  <c r="J141" i="73"/>
  <c r="N141" i="73"/>
  <c r="X139" i="73"/>
  <c r="AB139" i="73"/>
  <c r="Y139" i="73"/>
  <c r="AC139" i="73"/>
  <c r="V139" i="73"/>
  <c r="Z139" i="73"/>
  <c r="W139" i="73"/>
  <c r="AA139" i="73"/>
  <c r="AG138" i="73"/>
  <c r="AK138" i="73"/>
  <c r="AO138" i="73"/>
  <c r="AS138" i="73"/>
  <c r="AW138" i="73"/>
  <c r="AD138" i="73"/>
  <c r="AH138" i="73"/>
  <c r="AL138" i="73"/>
  <c r="AP138" i="73"/>
  <c r="AT138" i="73"/>
  <c r="AX138" i="73"/>
  <c r="AE138" i="73"/>
  <c r="AM138" i="73"/>
  <c r="AU138" i="73"/>
  <c r="AF138" i="73"/>
  <c r="AN138" i="73"/>
  <c r="AV138" i="73"/>
  <c r="AI138" i="73"/>
  <c r="AQ138" i="73"/>
  <c r="AJ138" i="73"/>
  <c r="AR138" i="73"/>
  <c r="R138" i="73"/>
  <c r="S138" i="73"/>
  <c r="T138" i="73"/>
  <c r="I137" i="73"/>
  <c r="M137" i="73"/>
  <c r="Q137" i="73"/>
  <c r="J137" i="73"/>
  <c r="N137" i="73"/>
  <c r="X135" i="73"/>
  <c r="AB135" i="73"/>
  <c r="Y135" i="73"/>
  <c r="AC135" i="73"/>
  <c r="V135" i="73"/>
  <c r="Z135" i="73"/>
  <c r="W135" i="73"/>
  <c r="AA135" i="73"/>
  <c r="AG134" i="73"/>
  <c r="AK134" i="73"/>
  <c r="AO134" i="73"/>
  <c r="AS134" i="73"/>
  <c r="AW134" i="73"/>
  <c r="AD134" i="73"/>
  <c r="AH134" i="73"/>
  <c r="AL134" i="73"/>
  <c r="AP134" i="73"/>
  <c r="AT134" i="73"/>
  <c r="AX134" i="73"/>
  <c r="AI134" i="73"/>
  <c r="AQ134" i="73"/>
  <c r="AJ134" i="73"/>
  <c r="AR134" i="73"/>
  <c r="AE134" i="73"/>
  <c r="AM134" i="73"/>
  <c r="AU134" i="73"/>
  <c r="AN134" i="73"/>
  <c r="AV134" i="73"/>
  <c r="AF134" i="73"/>
  <c r="R134" i="73"/>
  <c r="S134" i="73"/>
  <c r="T134" i="73"/>
  <c r="I133" i="73"/>
  <c r="M133" i="73"/>
  <c r="Q133" i="73"/>
  <c r="J133" i="73"/>
  <c r="N133" i="73"/>
  <c r="X131" i="73"/>
  <c r="AB131" i="73"/>
  <c r="Y131" i="73"/>
  <c r="AC131" i="73"/>
  <c r="V131" i="73"/>
  <c r="Z131" i="73"/>
  <c r="W131" i="73"/>
  <c r="AA131" i="73"/>
  <c r="AE130" i="73"/>
  <c r="AI130" i="73"/>
  <c r="AM130" i="73"/>
  <c r="AQ130" i="73"/>
  <c r="AU130" i="73"/>
  <c r="AF130" i="73"/>
  <c r="AJ130" i="73"/>
  <c r="AN130" i="73"/>
  <c r="AR130" i="73"/>
  <c r="AV130" i="73"/>
  <c r="AG130" i="73"/>
  <c r="AO130" i="73"/>
  <c r="AW130" i="73"/>
  <c r="AH130" i="73"/>
  <c r="AP130" i="73"/>
  <c r="AX130" i="73"/>
  <c r="AK130" i="73"/>
  <c r="AL130" i="73"/>
  <c r="AS130" i="73"/>
  <c r="AT130" i="73"/>
  <c r="AD130" i="73"/>
  <c r="R130" i="73"/>
  <c r="S130" i="73"/>
  <c r="T130" i="73"/>
  <c r="I129" i="73"/>
  <c r="M129" i="73"/>
  <c r="Q129" i="73"/>
  <c r="J129" i="73"/>
  <c r="N129" i="73"/>
  <c r="X127" i="73"/>
  <c r="AB127" i="73"/>
  <c r="Y127" i="73"/>
  <c r="AC127" i="73"/>
  <c r="V127" i="73"/>
  <c r="Z127" i="73"/>
  <c r="W127" i="73"/>
  <c r="AA127" i="73"/>
  <c r="AE126" i="73"/>
  <c r="AI126" i="73"/>
  <c r="AM126" i="73"/>
  <c r="AQ126" i="73"/>
  <c r="AU126" i="73"/>
  <c r="AF126" i="73"/>
  <c r="AJ126" i="73"/>
  <c r="AN126" i="73"/>
  <c r="AR126" i="73"/>
  <c r="AV126" i="73"/>
  <c r="AK126" i="73"/>
  <c r="AS126" i="73"/>
  <c r="AD126" i="73"/>
  <c r="AL126" i="73"/>
  <c r="AT126" i="73"/>
  <c r="AO126" i="73"/>
  <c r="AP126" i="73"/>
  <c r="AG126" i="73"/>
  <c r="AW126" i="73"/>
  <c r="AH126" i="73"/>
  <c r="AX126" i="73"/>
  <c r="R126" i="73"/>
  <c r="S126" i="73"/>
  <c r="T126" i="73"/>
  <c r="I125" i="73"/>
  <c r="M125" i="73"/>
  <c r="Q125" i="73"/>
  <c r="J125" i="73"/>
  <c r="N125" i="73"/>
  <c r="X123" i="73"/>
  <c r="AB123" i="73"/>
  <c r="Y123" i="73"/>
  <c r="AC123" i="73"/>
  <c r="V123" i="73"/>
  <c r="Z123" i="73"/>
  <c r="W123" i="73"/>
  <c r="AA123" i="73"/>
  <c r="AE122" i="73"/>
  <c r="AI122" i="73"/>
  <c r="AM122" i="73"/>
  <c r="AQ122" i="73"/>
  <c r="AU122" i="73"/>
  <c r="AF122" i="73"/>
  <c r="AJ122" i="73"/>
  <c r="AN122" i="73"/>
  <c r="AR122" i="73"/>
  <c r="AV122" i="73"/>
  <c r="AG122" i="73"/>
  <c r="AO122" i="73"/>
  <c r="AW122" i="73"/>
  <c r="AH122" i="73"/>
  <c r="AP122" i="73"/>
  <c r="AX122" i="73"/>
  <c r="AS122" i="73"/>
  <c r="AD122" i="73"/>
  <c r="AT122" i="73"/>
  <c r="AK122" i="73"/>
  <c r="AL122" i="73"/>
  <c r="R122" i="73"/>
  <c r="S122" i="73"/>
  <c r="T122" i="73"/>
  <c r="I121" i="73"/>
  <c r="M121" i="73"/>
  <c r="Q121" i="73"/>
  <c r="J121" i="73"/>
  <c r="N121" i="73"/>
  <c r="X119" i="73"/>
  <c r="AB119" i="73"/>
  <c r="Y119" i="73"/>
  <c r="AC119" i="73"/>
  <c r="V119" i="73"/>
  <c r="Z119" i="73"/>
  <c r="W119" i="73"/>
  <c r="AA119" i="73"/>
  <c r="AE118" i="73"/>
  <c r="AI118" i="73"/>
  <c r="AM118" i="73"/>
  <c r="AQ118" i="73"/>
  <c r="AU118" i="73"/>
  <c r="AF118" i="73"/>
  <c r="AJ118" i="73"/>
  <c r="AN118" i="73"/>
  <c r="AR118" i="73"/>
  <c r="AV118" i="73"/>
  <c r="AK118" i="73"/>
  <c r="AS118" i="73"/>
  <c r="AD118" i="73"/>
  <c r="AL118" i="73"/>
  <c r="AT118" i="73"/>
  <c r="AG118" i="73"/>
  <c r="AW118" i="73"/>
  <c r="AH118" i="73"/>
  <c r="AX118" i="73"/>
  <c r="AO118" i="73"/>
  <c r="AP118" i="73"/>
  <c r="R118" i="73"/>
  <c r="S118" i="73"/>
  <c r="T118" i="73"/>
  <c r="I117" i="73"/>
  <c r="M117" i="73"/>
  <c r="Q117" i="73"/>
  <c r="J117" i="73"/>
  <c r="N117" i="73"/>
  <c r="X115" i="73"/>
  <c r="AB115" i="73"/>
  <c r="Y115" i="73"/>
  <c r="AC115" i="73"/>
  <c r="V115" i="73"/>
  <c r="Z115" i="73"/>
  <c r="W115" i="73"/>
  <c r="AA115" i="73"/>
  <c r="AD114" i="73"/>
  <c r="AH114" i="73"/>
  <c r="AL114" i="73"/>
  <c r="AP114" i="73"/>
  <c r="AF114" i="73"/>
  <c r="AK114" i="73"/>
  <c r="AQ114" i="73"/>
  <c r="AU114" i="73"/>
  <c r="AG114" i="73"/>
  <c r="AM114" i="73"/>
  <c r="AR114" i="73"/>
  <c r="AV114" i="73"/>
  <c r="AN114" i="73"/>
  <c r="AW114" i="73"/>
  <c r="AE114" i="73"/>
  <c r="AO114" i="73"/>
  <c r="AX114" i="73"/>
  <c r="AI114" i="73"/>
  <c r="AJ114" i="73"/>
  <c r="AS114" i="73"/>
  <c r="AT114" i="73"/>
  <c r="R114" i="73"/>
  <c r="S114" i="73"/>
  <c r="T114" i="73"/>
  <c r="I113" i="73"/>
  <c r="M113" i="73"/>
  <c r="Q113" i="73"/>
  <c r="J113" i="73"/>
  <c r="N113" i="73"/>
  <c r="X111" i="73"/>
  <c r="AB111" i="73"/>
  <c r="Y111" i="73"/>
  <c r="AC111" i="73"/>
  <c r="V111" i="73"/>
  <c r="Z111" i="73"/>
  <c r="W111" i="73"/>
  <c r="AA111" i="73"/>
  <c r="AD110" i="73"/>
  <c r="AH110" i="73"/>
  <c r="AL110" i="73"/>
  <c r="AP110" i="73"/>
  <c r="AT110" i="73"/>
  <c r="AX110" i="73"/>
  <c r="AE110" i="73"/>
  <c r="AJ110" i="73"/>
  <c r="AO110" i="73"/>
  <c r="AU110" i="73"/>
  <c r="AF110" i="73"/>
  <c r="AK110" i="73"/>
  <c r="AQ110" i="73"/>
  <c r="AV110" i="73"/>
  <c r="AM110" i="73"/>
  <c r="AW110" i="73"/>
  <c r="AN110" i="73"/>
  <c r="AG110" i="73"/>
  <c r="AI110" i="73"/>
  <c r="AR110" i="73"/>
  <c r="AS110" i="73"/>
  <c r="R110" i="73"/>
  <c r="S110" i="73"/>
  <c r="T110" i="73"/>
  <c r="I109" i="73"/>
  <c r="M109" i="73"/>
  <c r="Q109" i="73"/>
  <c r="J109" i="73"/>
  <c r="N109" i="73"/>
  <c r="X107" i="73"/>
  <c r="AB107" i="73"/>
  <c r="Y107" i="73"/>
  <c r="AC107" i="73"/>
  <c r="V107" i="73"/>
  <c r="Z107" i="73"/>
  <c r="W107" i="73"/>
  <c r="AA107" i="73"/>
  <c r="AD106" i="73"/>
  <c r="AH106" i="73"/>
  <c r="AL106" i="73"/>
  <c r="AP106" i="73"/>
  <c r="AT106" i="73"/>
  <c r="AX106" i="73"/>
  <c r="AI106" i="73"/>
  <c r="AN106" i="73"/>
  <c r="AS106" i="73"/>
  <c r="AE106" i="73"/>
  <c r="AJ106" i="73"/>
  <c r="AO106" i="73"/>
  <c r="AU106" i="73"/>
  <c r="AK106" i="73"/>
  <c r="AV106" i="73"/>
  <c r="AM106" i="73"/>
  <c r="AW106" i="73"/>
  <c r="AF106" i="73"/>
  <c r="AG106" i="73"/>
  <c r="AQ106" i="73"/>
  <c r="AR106" i="73"/>
  <c r="R106" i="73"/>
  <c r="S106" i="73"/>
  <c r="T106" i="73"/>
  <c r="I105" i="73"/>
  <c r="M105" i="73"/>
  <c r="Q105" i="73"/>
  <c r="J105" i="73"/>
  <c r="N105" i="73"/>
  <c r="X103" i="73"/>
  <c r="AB103" i="73"/>
  <c r="Y103" i="73"/>
  <c r="AC103" i="73"/>
  <c r="V103" i="73"/>
  <c r="Z103" i="73"/>
  <c r="W103" i="73"/>
  <c r="AA103" i="73"/>
  <c r="AD102" i="73"/>
  <c r="AH102" i="73"/>
  <c r="AL102" i="73"/>
  <c r="AP102" i="73"/>
  <c r="AT102" i="73"/>
  <c r="AX102" i="73"/>
  <c r="AG102" i="73"/>
  <c r="AM102" i="73"/>
  <c r="AR102" i="73"/>
  <c r="AW102" i="73"/>
  <c r="AI102" i="73"/>
  <c r="AN102" i="73"/>
  <c r="AS102" i="73"/>
  <c r="AJ102" i="73"/>
  <c r="AU102" i="73"/>
  <c r="AK102" i="73"/>
  <c r="AV102" i="73"/>
  <c r="AE102" i="73"/>
  <c r="AF102" i="73"/>
  <c r="AO102" i="73"/>
  <c r="AQ102" i="73"/>
  <c r="R102" i="73"/>
  <c r="S102" i="73"/>
  <c r="T102" i="73"/>
  <c r="I101" i="73"/>
  <c r="M101" i="73"/>
  <c r="Q101" i="73"/>
  <c r="J101" i="73"/>
  <c r="N101" i="73"/>
  <c r="X99" i="73"/>
  <c r="AB99" i="73"/>
  <c r="Y99" i="73"/>
  <c r="AC99" i="73"/>
  <c r="V99" i="73"/>
  <c r="Z99" i="73"/>
  <c r="W99" i="73"/>
  <c r="AA99" i="73"/>
  <c r="AD98" i="73"/>
  <c r="AH98" i="73"/>
  <c r="AL98" i="73"/>
  <c r="AP98" i="73"/>
  <c r="AT98" i="73"/>
  <c r="AX98" i="73"/>
  <c r="AF98" i="73"/>
  <c r="AK98" i="73"/>
  <c r="AQ98" i="73"/>
  <c r="AV98" i="73"/>
  <c r="AG98" i="73"/>
  <c r="AM98" i="73"/>
  <c r="AR98" i="73"/>
  <c r="AW98" i="73"/>
  <c r="AI98" i="73"/>
  <c r="AS98" i="73"/>
  <c r="AJ98" i="73"/>
  <c r="AU98" i="73"/>
  <c r="AE98" i="73"/>
  <c r="AN98" i="73"/>
  <c r="AO98" i="73"/>
  <c r="R98" i="73"/>
  <c r="S98" i="73"/>
  <c r="T98" i="73"/>
  <c r="I97" i="73"/>
  <c r="M97" i="73"/>
  <c r="Q97" i="73"/>
  <c r="J97" i="73"/>
  <c r="N97" i="73"/>
  <c r="X95" i="73"/>
  <c r="AB95" i="73"/>
  <c r="Y95" i="73"/>
  <c r="AC95" i="73"/>
  <c r="V95" i="73"/>
  <c r="Z95" i="73"/>
  <c r="W95" i="73"/>
  <c r="AA95" i="73"/>
  <c r="AD94" i="73"/>
  <c r="AH94" i="73"/>
  <c r="AL94" i="73"/>
  <c r="AP94" i="73"/>
  <c r="AT94" i="73"/>
  <c r="AX94" i="73"/>
  <c r="AE94" i="73"/>
  <c r="AJ94" i="73"/>
  <c r="AO94" i="73"/>
  <c r="AU94" i="73"/>
  <c r="AF94" i="73"/>
  <c r="AK94" i="73"/>
  <c r="AQ94" i="73"/>
  <c r="AV94" i="73"/>
  <c r="AG94" i="73"/>
  <c r="AR94" i="73"/>
  <c r="AI94" i="73"/>
  <c r="AS94" i="73"/>
  <c r="AW94" i="73"/>
  <c r="AM94" i="73"/>
  <c r="AN94" i="73"/>
  <c r="R94" i="73"/>
  <c r="S94" i="73"/>
  <c r="T94" i="73"/>
  <c r="I93" i="73"/>
  <c r="M93" i="73"/>
  <c r="Q93" i="73"/>
  <c r="J93" i="73"/>
  <c r="N93" i="73"/>
  <c r="X91" i="73"/>
  <c r="AB91" i="73"/>
  <c r="Y91" i="73"/>
  <c r="AC91" i="73"/>
  <c r="V91" i="73"/>
  <c r="Z91" i="73"/>
  <c r="W91" i="73"/>
  <c r="AA91" i="73"/>
  <c r="AD90" i="73"/>
  <c r="AH90" i="73"/>
  <c r="AL90" i="73"/>
  <c r="AP90" i="73"/>
  <c r="AT90" i="73"/>
  <c r="AX90" i="73"/>
  <c r="AI90" i="73"/>
  <c r="AN90" i="73"/>
  <c r="AS90" i="73"/>
  <c r="AE90" i="73"/>
  <c r="AJ90" i="73"/>
  <c r="AO90" i="73"/>
  <c r="AU90" i="73"/>
  <c r="AF90" i="73"/>
  <c r="AQ90" i="73"/>
  <c r="AG90" i="73"/>
  <c r="AR90" i="73"/>
  <c r="AV90" i="73"/>
  <c r="AW90" i="73"/>
  <c r="AK90" i="73"/>
  <c r="AM90" i="73"/>
  <c r="R90" i="73"/>
  <c r="S90" i="73"/>
  <c r="T90" i="73"/>
  <c r="I89" i="73"/>
  <c r="M89" i="73"/>
  <c r="Q89" i="73"/>
  <c r="J89" i="73"/>
  <c r="N89" i="73"/>
  <c r="X87" i="73"/>
  <c r="AB87" i="73"/>
  <c r="Y87" i="73"/>
  <c r="AC87" i="73"/>
  <c r="V87" i="73"/>
  <c r="Z87" i="73"/>
  <c r="W87" i="73"/>
  <c r="AA87" i="73"/>
  <c r="AD86" i="73"/>
  <c r="AH86" i="73"/>
  <c r="AL86" i="73"/>
  <c r="AP86" i="73"/>
  <c r="AT86" i="73"/>
  <c r="AX86" i="73"/>
  <c r="AG86" i="73"/>
  <c r="AM86" i="73"/>
  <c r="AR86" i="73"/>
  <c r="AW86" i="73"/>
  <c r="AI86" i="73"/>
  <c r="AN86" i="73"/>
  <c r="AS86" i="73"/>
  <c r="AE86" i="73"/>
  <c r="AO86" i="73"/>
  <c r="AF86" i="73"/>
  <c r="AQ86" i="73"/>
  <c r="AU86" i="73"/>
  <c r="AV86" i="73"/>
  <c r="AJ86" i="73"/>
  <c r="AK86" i="73"/>
  <c r="R86" i="73"/>
  <c r="S86" i="73"/>
  <c r="T86" i="73"/>
  <c r="I85" i="73"/>
  <c r="M85" i="73"/>
  <c r="Q85" i="73"/>
  <c r="J85" i="73"/>
  <c r="N85" i="73"/>
  <c r="X83" i="73"/>
  <c r="AB83" i="73"/>
  <c r="Y83" i="73"/>
  <c r="AC83" i="73"/>
  <c r="V83" i="73"/>
  <c r="Z83" i="73"/>
  <c r="W83" i="73"/>
  <c r="AA83" i="73"/>
  <c r="AD82" i="73"/>
  <c r="AH82" i="73"/>
  <c r="AL82" i="73"/>
  <c r="AP82" i="73"/>
  <c r="AT82" i="73"/>
  <c r="AX82" i="73"/>
  <c r="AF82" i="73"/>
  <c r="AK82" i="73"/>
  <c r="AQ82" i="73"/>
  <c r="AV82" i="73"/>
  <c r="AG82" i="73"/>
  <c r="AM82" i="73"/>
  <c r="AR82" i="73"/>
  <c r="AW82" i="73"/>
  <c r="AN82" i="73"/>
  <c r="AE82" i="73"/>
  <c r="AO82" i="73"/>
  <c r="AS82" i="73"/>
  <c r="AU82" i="73"/>
  <c r="AI82" i="73"/>
  <c r="AJ82" i="73"/>
  <c r="R82" i="73"/>
  <c r="S82" i="73"/>
  <c r="T82" i="73"/>
  <c r="I81" i="73"/>
  <c r="M81" i="73"/>
  <c r="Q81" i="73"/>
  <c r="J81" i="73"/>
  <c r="N81" i="73"/>
  <c r="X79" i="73"/>
  <c r="AB79" i="73"/>
  <c r="Y79" i="73"/>
  <c r="AC79" i="73"/>
  <c r="V79" i="73"/>
  <c r="Z79" i="73"/>
  <c r="W79" i="73"/>
  <c r="AA79" i="73"/>
  <c r="AD78" i="73"/>
  <c r="AH78" i="73"/>
  <c r="AL78" i="73"/>
  <c r="AP78" i="73"/>
  <c r="AT78" i="73"/>
  <c r="AX78" i="73"/>
  <c r="AE78" i="73"/>
  <c r="AJ78" i="73"/>
  <c r="AO78" i="73"/>
  <c r="AU78" i="73"/>
  <c r="AF78" i="73"/>
  <c r="AK78" i="73"/>
  <c r="AQ78" i="73"/>
  <c r="AV78" i="73"/>
  <c r="AM78" i="73"/>
  <c r="AW78" i="73"/>
  <c r="AN78" i="73"/>
  <c r="AR78" i="73"/>
  <c r="AS78" i="73"/>
  <c r="AG78" i="73"/>
  <c r="AI78" i="73"/>
  <c r="R78" i="73"/>
  <c r="S78" i="73"/>
  <c r="T78" i="73"/>
  <c r="I77" i="73"/>
  <c r="M77" i="73"/>
  <c r="Q77" i="73"/>
  <c r="J77" i="73"/>
  <c r="N77" i="73"/>
  <c r="X75" i="73"/>
  <c r="AB75" i="73"/>
  <c r="Y75" i="73"/>
  <c r="AC75" i="73"/>
  <c r="V75" i="73"/>
  <c r="Z75" i="73"/>
  <c r="W75" i="73"/>
  <c r="AA75" i="73"/>
  <c r="AD74" i="73"/>
  <c r="AH74" i="73"/>
  <c r="AL74" i="73"/>
  <c r="AP74" i="73"/>
  <c r="AT74" i="73"/>
  <c r="AX74" i="73"/>
  <c r="AI74" i="73"/>
  <c r="AN74" i="73"/>
  <c r="AS74" i="73"/>
  <c r="AE74" i="73"/>
  <c r="AJ74" i="73"/>
  <c r="AO74" i="73"/>
  <c r="AU74" i="73"/>
  <c r="AK74" i="73"/>
  <c r="AV74" i="73"/>
  <c r="AM74" i="73"/>
  <c r="AW74" i="73"/>
  <c r="AQ74" i="73"/>
  <c r="AR74" i="73"/>
  <c r="AF74" i="73"/>
  <c r="AG74" i="73"/>
  <c r="R74" i="73"/>
  <c r="S74" i="73"/>
  <c r="T74" i="73"/>
  <c r="I73" i="73"/>
  <c r="M73" i="73"/>
  <c r="Q73" i="73"/>
  <c r="J73" i="73"/>
  <c r="N73" i="73"/>
  <c r="X71" i="73"/>
  <c r="AB71" i="73"/>
  <c r="Y71" i="73"/>
  <c r="AC71" i="73"/>
  <c r="V71" i="73"/>
  <c r="Z71" i="73"/>
  <c r="W71" i="73"/>
  <c r="AA71" i="73"/>
  <c r="AF70" i="73"/>
  <c r="AJ70" i="73"/>
  <c r="AN70" i="73"/>
  <c r="AR70" i="73"/>
  <c r="AV70" i="73"/>
  <c r="AH70" i="73"/>
  <c r="AM70" i="73"/>
  <c r="AS70" i="73"/>
  <c r="AX70" i="73"/>
  <c r="AI70" i="73"/>
  <c r="AP70" i="73"/>
  <c r="AW70" i="73"/>
  <c r="AD70" i="73"/>
  <c r="AK70" i="73"/>
  <c r="AQ70" i="73"/>
  <c r="AL70" i="73"/>
  <c r="AO70" i="73"/>
  <c r="AT70" i="73"/>
  <c r="AU70" i="73"/>
  <c r="AE70" i="73"/>
  <c r="AG70" i="73"/>
  <c r="R70" i="73"/>
  <c r="S70" i="73"/>
  <c r="T70" i="73"/>
  <c r="I69" i="73"/>
  <c r="M69" i="73"/>
  <c r="Q69" i="73"/>
  <c r="J69" i="73"/>
  <c r="N69" i="73"/>
  <c r="X67" i="73"/>
  <c r="AB67" i="73"/>
  <c r="Y67" i="73"/>
  <c r="AC67" i="73"/>
  <c r="V67" i="73"/>
  <c r="Z67" i="73"/>
  <c r="W67" i="73"/>
  <c r="AA67" i="73"/>
  <c r="AF66" i="73"/>
  <c r="AJ66" i="73"/>
  <c r="AN66" i="73"/>
  <c r="AR66" i="73"/>
  <c r="AV66" i="73"/>
  <c r="AG66" i="73"/>
  <c r="AL66" i="73"/>
  <c r="AQ66" i="73"/>
  <c r="AW66" i="73"/>
  <c r="AH66" i="73"/>
  <c r="AO66" i="73"/>
  <c r="AU66" i="73"/>
  <c r="AI66" i="73"/>
  <c r="AP66" i="73"/>
  <c r="AX66" i="73"/>
  <c r="AK66" i="73"/>
  <c r="AM66" i="73"/>
  <c r="AS66" i="73"/>
  <c r="AT66" i="73"/>
  <c r="AD66" i="73"/>
  <c r="AE66" i="73"/>
  <c r="R66" i="73"/>
  <c r="S66" i="73"/>
  <c r="T66" i="73"/>
  <c r="I65" i="73"/>
  <c r="M65" i="73"/>
  <c r="Q65" i="73"/>
  <c r="J65" i="73"/>
  <c r="N65" i="73"/>
  <c r="X63" i="73"/>
  <c r="AB63" i="73"/>
  <c r="Y63" i="73"/>
  <c r="AC63" i="73"/>
  <c r="V63" i="73"/>
  <c r="Z63" i="73"/>
  <c r="W63" i="73"/>
  <c r="AA63" i="73"/>
  <c r="AE62" i="73"/>
  <c r="AI62" i="73"/>
  <c r="AM62" i="73"/>
  <c r="AQ62" i="73"/>
  <c r="AU62" i="73"/>
  <c r="AF62" i="73"/>
  <c r="AK62" i="73"/>
  <c r="AP62" i="73"/>
  <c r="AV62" i="73"/>
  <c r="AG62" i="73"/>
  <c r="AN62" i="73"/>
  <c r="AT62" i="73"/>
  <c r="AH62" i="73"/>
  <c r="AR62" i="73"/>
  <c r="AJ62" i="73"/>
  <c r="AS62" i="73"/>
  <c r="AW62" i="73"/>
  <c r="AD62" i="73"/>
  <c r="AX62" i="73"/>
  <c r="AL62" i="73"/>
  <c r="AO62" i="73"/>
  <c r="R62" i="73"/>
  <c r="S62" i="73"/>
  <c r="T62" i="73"/>
  <c r="I61" i="73"/>
  <c r="M61" i="73"/>
  <c r="Q61" i="73"/>
  <c r="J61" i="73"/>
  <c r="N61" i="73"/>
  <c r="X59" i="73"/>
  <c r="AB59" i="73"/>
  <c r="Y59" i="73"/>
  <c r="AC59" i="73"/>
  <c r="V59" i="73"/>
  <c r="Z59" i="73"/>
  <c r="W59" i="73"/>
  <c r="AA59" i="73"/>
  <c r="AE58" i="73"/>
  <c r="AI58" i="73"/>
  <c r="AM58" i="73"/>
  <c r="AQ58" i="73"/>
  <c r="AU58" i="73"/>
  <c r="AD58" i="73"/>
  <c r="AJ58" i="73"/>
  <c r="AO58" i="73"/>
  <c r="AT58" i="73"/>
  <c r="AF58" i="73"/>
  <c r="AL58" i="73"/>
  <c r="AS58" i="73"/>
  <c r="AG58" i="73"/>
  <c r="AP58" i="73"/>
  <c r="AX58" i="73"/>
  <c r="AH58" i="73"/>
  <c r="AR58" i="73"/>
  <c r="AK58" i="73"/>
  <c r="AN58" i="73"/>
  <c r="AV58" i="73"/>
  <c r="AW58" i="73"/>
  <c r="R58" i="73"/>
  <c r="S58" i="73"/>
  <c r="T58" i="73"/>
  <c r="I57" i="73"/>
  <c r="M57" i="73"/>
  <c r="Q57" i="73"/>
  <c r="J57" i="73"/>
  <c r="N57" i="73"/>
  <c r="X55" i="73"/>
  <c r="AB55" i="73"/>
  <c r="Y55" i="73"/>
  <c r="AC55" i="73"/>
  <c r="V55" i="73"/>
  <c r="Z55" i="73"/>
  <c r="W55" i="73"/>
  <c r="AA55" i="73"/>
  <c r="AE54" i="73"/>
  <c r="AI54" i="73"/>
  <c r="AM54" i="73"/>
  <c r="AQ54" i="73"/>
  <c r="AU54" i="73"/>
  <c r="AH54" i="73"/>
  <c r="AN54" i="73"/>
  <c r="AS54" i="73"/>
  <c r="AX54" i="73"/>
  <c r="AD54" i="73"/>
  <c r="AK54" i="73"/>
  <c r="AR54" i="73"/>
  <c r="AF54" i="73"/>
  <c r="AO54" i="73"/>
  <c r="AW54" i="73"/>
  <c r="AG54" i="73"/>
  <c r="AP54" i="73"/>
  <c r="AT54" i="73"/>
  <c r="AV54" i="73"/>
  <c r="AJ54" i="73"/>
  <c r="AL54" i="73"/>
  <c r="R54" i="73"/>
  <c r="S54" i="73"/>
  <c r="T54" i="73"/>
  <c r="I53" i="73"/>
  <c r="M53" i="73"/>
  <c r="Q53" i="73"/>
  <c r="J53" i="73"/>
  <c r="N53" i="73"/>
  <c r="X51" i="73"/>
  <c r="AB51" i="73"/>
  <c r="Y51" i="73"/>
  <c r="AC51" i="73"/>
  <c r="V51" i="73"/>
  <c r="Z51" i="73"/>
  <c r="W51" i="73"/>
  <c r="AA51" i="73"/>
  <c r="AE50" i="73"/>
  <c r="AI50" i="73"/>
  <c r="AM50" i="73"/>
  <c r="AQ50" i="73"/>
  <c r="AU50" i="73"/>
  <c r="AG50" i="73"/>
  <c r="AL50" i="73"/>
  <c r="AR50" i="73"/>
  <c r="AW50" i="73"/>
  <c r="AJ50" i="73"/>
  <c r="AP50" i="73"/>
  <c r="AX50" i="73"/>
  <c r="AD50" i="73"/>
  <c r="AN50" i="73"/>
  <c r="AV50" i="73"/>
  <c r="AF50" i="73"/>
  <c r="AO50" i="73"/>
  <c r="AH50" i="73"/>
  <c r="AK50" i="73"/>
  <c r="AS50" i="73"/>
  <c r="AT50" i="73"/>
  <c r="R50" i="73"/>
  <c r="S50" i="73"/>
  <c r="T50" i="73"/>
  <c r="I49" i="73"/>
  <c r="M49" i="73"/>
  <c r="Q49" i="73"/>
  <c r="J49" i="73"/>
  <c r="N49" i="73"/>
  <c r="X47" i="73"/>
  <c r="AB47" i="73"/>
  <c r="Y47" i="73"/>
  <c r="AC47" i="73"/>
  <c r="V47" i="73"/>
  <c r="Z47" i="73"/>
  <c r="W47" i="73"/>
  <c r="AA47" i="73"/>
  <c r="AE46" i="73"/>
  <c r="AI46" i="73"/>
  <c r="AM46" i="73"/>
  <c r="AQ46" i="73"/>
  <c r="AU46" i="73"/>
  <c r="AF46" i="73"/>
  <c r="AK46" i="73"/>
  <c r="AP46" i="73"/>
  <c r="AV46" i="73"/>
  <c r="AH46" i="73"/>
  <c r="AO46" i="73"/>
  <c r="AW46" i="73"/>
  <c r="AL46" i="73"/>
  <c r="AT46" i="73"/>
  <c r="AD46" i="73"/>
  <c r="AN46" i="73"/>
  <c r="AX46" i="73"/>
  <c r="AR46" i="73"/>
  <c r="AS46" i="73"/>
  <c r="AG46" i="73"/>
  <c r="AJ46" i="73"/>
  <c r="R46" i="73"/>
  <c r="S46" i="73"/>
  <c r="T46" i="73"/>
  <c r="I45" i="73"/>
  <c r="M45" i="73"/>
  <c r="Q45" i="73"/>
  <c r="J45" i="73"/>
  <c r="N45" i="73"/>
  <c r="X43" i="73"/>
  <c r="AB43" i="73"/>
  <c r="Y43" i="73"/>
  <c r="AC43" i="73"/>
  <c r="V43" i="73"/>
  <c r="Z43" i="73"/>
  <c r="W43" i="73"/>
  <c r="AA43" i="73"/>
  <c r="AG42" i="73"/>
  <c r="AK42" i="73"/>
  <c r="AO42" i="73"/>
  <c r="AS42" i="73"/>
  <c r="AW42" i="73"/>
  <c r="AF42" i="73"/>
  <c r="AL42" i="73"/>
  <c r="AQ42" i="73"/>
  <c r="AV42" i="73"/>
  <c r="AH42" i="73"/>
  <c r="AN42" i="73"/>
  <c r="AU42" i="73"/>
  <c r="AJ42" i="73"/>
  <c r="AT42" i="73"/>
  <c r="AM42" i="73"/>
  <c r="AD42" i="73"/>
  <c r="AP42" i="73"/>
  <c r="AE42" i="73"/>
  <c r="AI42" i="73"/>
  <c r="AR42" i="73"/>
  <c r="AX42" i="73"/>
  <c r="R42" i="73"/>
  <c r="S42" i="73"/>
  <c r="T42" i="73"/>
  <c r="I41" i="73"/>
  <c r="M41" i="73"/>
  <c r="Q41" i="73"/>
  <c r="J41" i="73"/>
  <c r="N41" i="73"/>
  <c r="X39" i="73"/>
  <c r="AB39" i="73"/>
  <c r="Y39" i="73"/>
  <c r="AC39" i="73"/>
  <c r="V39" i="73"/>
  <c r="Z39" i="73"/>
  <c r="W39" i="73"/>
  <c r="AA39" i="73"/>
  <c r="AF38" i="73"/>
  <c r="AJ38" i="73"/>
  <c r="AN38" i="73"/>
  <c r="AR38" i="73"/>
  <c r="AV38" i="73"/>
  <c r="AG38" i="73"/>
  <c r="AK38" i="73"/>
  <c r="AO38" i="73"/>
  <c r="AS38" i="73"/>
  <c r="AW38" i="73"/>
  <c r="AE38" i="73"/>
  <c r="AM38" i="73"/>
  <c r="AU38" i="73"/>
  <c r="AD38" i="73"/>
  <c r="AP38" i="73"/>
  <c r="AQ38" i="73"/>
  <c r="AH38" i="73"/>
  <c r="AX38" i="73"/>
  <c r="AI38" i="73"/>
  <c r="AL38" i="73"/>
  <c r="AT38" i="73"/>
  <c r="R38" i="73"/>
  <c r="S38" i="73"/>
  <c r="T38" i="73"/>
  <c r="I37" i="73"/>
  <c r="M37" i="73"/>
  <c r="Q37" i="73"/>
  <c r="J37" i="73"/>
  <c r="N37" i="73"/>
  <c r="X35" i="73"/>
  <c r="AB35" i="73"/>
  <c r="Y35" i="73"/>
  <c r="AC35" i="73"/>
  <c r="V35" i="73"/>
  <c r="Z35" i="73"/>
  <c r="W35" i="73"/>
  <c r="AA35" i="73"/>
  <c r="AF34" i="73"/>
  <c r="AJ34" i="73"/>
  <c r="AN34" i="73"/>
  <c r="AR34" i="73"/>
  <c r="AV34" i="73"/>
  <c r="AG34" i="73"/>
  <c r="AK34" i="73"/>
  <c r="AO34" i="73"/>
  <c r="AS34" i="73"/>
  <c r="AW34" i="73"/>
  <c r="AI34" i="73"/>
  <c r="AQ34" i="73"/>
  <c r="AD34" i="73"/>
  <c r="AM34" i="73"/>
  <c r="AX34" i="73"/>
  <c r="AP34" i="73"/>
  <c r="AL34" i="73"/>
  <c r="AT34" i="73"/>
  <c r="AE34" i="73"/>
  <c r="AH34" i="73"/>
  <c r="AU34" i="73"/>
  <c r="R34" i="73"/>
  <c r="S34" i="73"/>
  <c r="T34" i="73"/>
  <c r="I33" i="73"/>
  <c r="M33" i="73"/>
  <c r="Q33" i="73"/>
  <c r="J33" i="73"/>
  <c r="N33" i="73"/>
  <c r="X31" i="73"/>
  <c r="AB31" i="73"/>
  <c r="Y31" i="73"/>
  <c r="AC31" i="73"/>
  <c r="V31" i="73"/>
  <c r="Z31" i="73"/>
  <c r="W31" i="73"/>
  <c r="AA31" i="73"/>
  <c r="AD30" i="73"/>
  <c r="AH30" i="73"/>
  <c r="AL30" i="73"/>
  <c r="AP30" i="73"/>
  <c r="AT30" i="73"/>
  <c r="AX30" i="73"/>
  <c r="AE30" i="73"/>
  <c r="AI30" i="73"/>
  <c r="AM30" i="73"/>
  <c r="AQ30" i="73"/>
  <c r="AU30" i="73"/>
  <c r="AG30" i="73"/>
  <c r="AO30" i="73"/>
  <c r="AW30" i="73"/>
  <c r="AJ30" i="73"/>
  <c r="AR30" i="73"/>
  <c r="AF30" i="73"/>
  <c r="AV30" i="73"/>
  <c r="AN30" i="73"/>
  <c r="AK30" i="73"/>
  <c r="AS30" i="73"/>
  <c r="R30" i="73"/>
  <c r="S30" i="73"/>
  <c r="T30" i="73"/>
  <c r="U30" i="73"/>
  <c r="I29" i="73"/>
  <c r="M29" i="73"/>
  <c r="Q29" i="73"/>
  <c r="J29" i="73"/>
  <c r="N29" i="73"/>
  <c r="X27" i="73"/>
  <c r="AB27" i="73"/>
  <c r="Y27" i="73"/>
  <c r="AC27" i="73"/>
  <c r="V27" i="73"/>
  <c r="Z27" i="73"/>
  <c r="W27" i="73"/>
  <c r="AA27" i="73"/>
  <c r="AG26" i="73"/>
  <c r="AK26" i="73"/>
  <c r="AO26" i="73"/>
  <c r="AS26" i="73"/>
  <c r="AW26" i="73"/>
  <c r="AE26" i="73"/>
  <c r="AJ26" i="73"/>
  <c r="AP26" i="73"/>
  <c r="AU26" i="73"/>
  <c r="AF26" i="73"/>
  <c r="AL26" i="73"/>
  <c r="AQ26" i="73"/>
  <c r="AV26" i="73"/>
  <c r="AI26" i="73"/>
  <c r="AT26" i="73"/>
  <c r="AM26" i="73"/>
  <c r="AX26" i="73"/>
  <c r="AR26" i="73"/>
  <c r="AD26" i="73"/>
  <c r="AH26" i="73"/>
  <c r="AN26" i="73"/>
  <c r="R26" i="73"/>
  <c r="S26" i="73"/>
  <c r="T26" i="73"/>
  <c r="U26" i="73"/>
  <c r="I25" i="73"/>
  <c r="M25" i="73"/>
  <c r="Q25" i="73"/>
  <c r="J25" i="73"/>
  <c r="N25" i="73"/>
  <c r="X23" i="73"/>
  <c r="AB23" i="73"/>
  <c r="Y23" i="73"/>
  <c r="AC23" i="73"/>
  <c r="V23" i="73"/>
  <c r="Z23" i="73"/>
  <c r="W23" i="73"/>
  <c r="AA23" i="73"/>
  <c r="AG22" i="73"/>
  <c r="AK22" i="73"/>
  <c r="AO22" i="73"/>
  <c r="AS22" i="73"/>
  <c r="AW22" i="73"/>
  <c r="AD22" i="73"/>
  <c r="AI22" i="73"/>
  <c r="AN22" i="73"/>
  <c r="AT22" i="73"/>
  <c r="AE22" i="73"/>
  <c r="AJ22" i="73"/>
  <c r="AP22" i="73"/>
  <c r="AU22" i="73"/>
  <c r="AH22" i="73"/>
  <c r="AR22" i="73"/>
  <c r="AL22" i="73"/>
  <c r="AV22" i="73"/>
  <c r="AQ22" i="73"/>
  <c r="AM22" i="73"/>
  <c r="AX22" i="73"/>
  <c r="AF22" i="73"/>
  <c r="R22" i="73"/>
  <c r="S22" i="73"/>
  <c r="T22" i="73"/>
  <c r="U22" i="73"/>
  <c r="I21" i="73"/>
  <c r="M21" i="73"/>
  <c r="Q21" i="73"/>
  <c r="J21" i="73"/>
  <c r="N21" i="73"/>
  <c r="X19" i="73"/>
  <c r="AB19" i="73"/>
  <c r="Y19" i="73"/>
  <c r="AC19" i="73"/>
  <c r="V19" i="73"/>
  <c r="Z19" i="73"/>
  <c r="W19" i="73"/>
  <c r="AA19" i="73"/>
  <c r="AG18" i="73"/>
  <c r="AK18" i="73"/>
  <c r="AO18" i="73"/>
  <c r="AS18" i="73"/>
  <c r="AW18" i="73"/>
  <c r="AH18" i="73"/>
  <c r="AM18" i="73"/>
  <c r="AR18" i="73"/>
  <c r="AX18" i="73"/>
  <c r="AD18" i="73"/>
  <c r="AI18" i="73"/>
  <c r="AN18" i="73"/>
  <c r="AT18" i="73"/>
  <c r="AF18" i="73"/>
  <c r="AQ18" i="73"/>
  <c r="AJ18" i="73"/>
  <c r="AU18" i="73"/>
  <c r="AP18" i="73"/>
  <c r="AE18" i="73"/>
  <c r="AL18" i="73"/>
  <c r="AV18" i="73"/>
  <c r="R18" i="73"/>
  <c r="S18" i="73"/>
  <c r="T18" i="73"/>
  <c r="U18" i="73"/>
  <c r="I17" i="73"/>
  <c r="M17" i="73"/>
  <c r="Q17" i="73"/>
  <c r="J17" i="73"/>
  <c r="N17" i="73"/>
  <c r="K17" i="73"/>
  <c r="O17" i="73"/>
  <c r="X15" i="73"/>
  <c r="AB15" i="73"/>
  <c r="Y15" i="73"/>
  <c r="AC15" i="73"/>
  <c r="V15" i="73"/>
  <c r="Z15" i="73"/>
  <c r="W15" i="73"/>
  <c r="AA15" i="73"/>
  <c r="AG14" i="73"/>
  <c r="AK14" i="73"/>
  <c r="AO14" i="73"/>
  <c r="AS14" i="73"/>
  <c r="AW14" i="73"/>
  <c r="AF14" i="73"/>
  <c r="AL14" i="73"/>
  <c r="AQ14" i="73"/>
  <c r="AV14" i="73"/>
  <c r="AH14" i="73"/>
  <c r="AM14" i="73"/>
  <c r="AR14" i="73"/>
  <c r="AX14" i="73"/>
  <c r="AE14" i="73"/>
  <c r="AP14" i="73"/>
  <c r="AI14" i="73"/>
  <c r="AT14" i="73"/>
  <c r="AN14" i="73"/>
  <c r="AJ14" i="73"/>
  <c r="AD14" i="73"/>
  <c r="AU14" i="73"/>
  <c r="R14" i="73"/>
  <c r="S14" i="73"/>
  <c r="T14" i="73"/>
  <c r="U14" i="73"/>
  <c r="I13" i="73"/>
  <c r="M13" i="73"/>
  <c r="Q13" i="73"/>
  <c r="J13" i="73"/>
  <c r="N13" i="73"/>
  <c r="K13" i="73"/>
  <c r="O13" i="73"/>
  <c r="K269" i="73"/>
  <c r="O265" i="73"/>
  <c r="K261" i="73"/>
  <c r="O257" i="73"/>
  <c r="K253" i="73"/>
  <c r="O249" i="73"/>
  <c r="K245" i="73"/>
  <c r="O241" i="73"/>
  <c r="K237" i="73"/>
  <c r="O233" i="73"/>
  <c r="K229" i="73"/>
  <c r="O225" i="73"/>
  <c r="K221" i="73"/>
  <c r="O217" i="73"/>
  <c r="K213" i="73"/>
  <c r="O209" i="73"/>
  <c r="K205" i="73"/>
  <c r="O201" i="73"/>
  <c r="K197" i="73"/>
  <c r="O193" i="73"/>
  <c r="K189" i="73"/>
  <c r="O185" i="73"/>
  <c r="K181" i="73"/>
  <c r="O177" i="73"/>
  <c r="K173" i="73"/>
  <c r="O169" i="73"/>
  <c r="K165" i="73"/>
  <c r="O161" i="73"/>
  <c r="K157" i="73"/>
  <c r="O153" i="73"/>
  <c r="K149" i="73"/>
  <c r="O145" i="73"/>
  <c r="K141" i="73"/>
  <c r="O137" i="73"/>
  <c r="K133" i="73"/>
  <c r="O129" i="73"/>
  <c r="K125" i="73"/>
  <c r="O121" i="73"/>
  <c r="K117" i="73"/>
  <c r="O113" i="73"/>
  <c r="K109" i="73"/>
  <c r="O105" i="73"/>
  <c r="K101" i="73"/>
  <c r="O97" i="73"/>
  <c r="K93" i="73"/>
  <c r="O89" i="73"/>
  <c r="K85" i="73"/>
  <c r="O81" i="73"/>
  <c r="K77" i="73"/>
  <c r="O73" i="73"/>
  <c r="K69" i="73"/>
  <c r="O65" i="73"/>
  <c r="K61" i="73"/>
  <c r="O57" i="73"/>
  <c r="K53" i="73"/>
  <c r="O49" i="73"/>
  <c r="K45" i="73"/>
  <c r="O41" i="73"/>
  <c r="K37" i="73"/>
  <c r="O33" i="73"/>
  <c r="K29" i="73"/>
  <c r="O25" i="73"/>
  <c r="K21" i="73"/>
  <c r="U270" i="73"/>
  <c r="U266" i="73"/>
  <c r="U262" i="73"/>
  <c r="U258" i="73"/>
  <c r="U254" i="73"/>
  <c r="U250" i="73"/>
  <c r="U246" i="73"/>
  <c r="U242" i="73"/>
  <c r="U238" i="73"/>
  <c r="U234" i="73"/>
  <c r="U230" i="73"/>
  <c r="U226" i="73"/>
  <c r="U222" i="73"/>
  <c r="U218" i="73"/>
  <c r="U214" i="73"/>
  <c r="U210" i="73"/>
  <c r="U206" i="73"/>
  <c r="U202" i="73"/>
  <c r="U198" i="73"/>
  <c r="U194" i="73"/>
  <c r="U190" i="73"/>
  <c r="U186" i="73"/>
  <c r="U182" i="73"/>
  <c r="U178" i="73"/>
  <c r="U174" i="73"/>
  <c r="U170" i="73"/>
  <c r="U166" i="73"/>
  <c r="U162" i="73"/>
  <c r="U158" i="73"/>
  <c r="U154" i="73"/>
  <c r="U150" i="73"/>
  <c r="U146" i="73"/>
  <c r="U142" i="73"/>
  <c r="U138" i="73"/>
  <c r="U134" i="73"/>
  <c r="U130" i="73"/>
  <c r="U126" i="73"/>
  <c r="U122" i="73"/>
  <c r="U118" i="73"/>
  <c r="U114" i="73"/>
  <c r="U110" i="73"/>
  <c r="U106" i="73"/>
  <c r="U102" i="73"/>
  <c r="U98" i="73"/>
  <c r="U94" i="73"/>
  <c r="U90" i="73"/>
  <c r="U86" i="73"/>
  <c r="U82" i="73"/>
  <c r="U78" i="73"/>
  <c r="U74" i="73"/>
  <c r="U70" i="73"/>
  <c r="U66" i="73"/>
  <c r="U62" i="73"/>
  <c r="U58" i="73"/>
  <c r="U54" i="73"/>
  <c r="U50" i="73"/>
  <c r="U46" i="73"/>
  <c r="U42" i="73"/>
  <c r="U38" i="73"/>
  <c r="U34" i="73"/>
  <c r="AG271" i="73"/>
  <c r="AK271" i="73"/>
  <c r="AO271" i="73"/>
  <c r="AS271" i="73"/>
  <c r="AW271" i="73"/>
  <c r="AD271" i="73"/>
  <c r="AH271" i="73"/>
  <c r="AL271" i="73"/>
  <c r="AP271" i="73"/>
  <c r="AT271" i="73"/>
  <c r="AX271" i="73"/>
  <c r="AE271" i="73"/>
  <c r="AI271" i="73"/>
  <c r="AM271" i="73"/>
  <c r="AQ271" i="73"/>
  <c r="AU271" i="73"/>
  <c r="AN271" i="73"/>
  <c r="AR271" i="73"/>
  <c r="AF271" i="73"/>
  <c r="AV271" i="73"/>
  <c r="AJ271" i="73"/>
  <c r="R271" i="73"/>
  <c r="S271" i="73"/>
  <c r="T271" i="73"/>
  <c r="J270" i="73"/>
  <c r="N270" i="73"/>
  <c r="K270" i="73"/>
  <c r="O270" i="73"/>
  <c r="Q270" i="73"/>
  <c r="X268" i="73"/>
  <c r="AB268" i="73"/>
  <c r="Y268" i="73"/>
  <c r="AC268" i="73"/>
  <c r="V268" i="73"/>
  <c r="W268" i="73"/>
  <c r="Z268" i="73"/>
  <c r="AA268" i="73"/>
  <c r="AG267" i="73"/>
  <c r="AK267" i="73"/>
  <c r="AO267" i="73"/>
  <c r="AS267" i="73"/>
  <c r="AW267" i="73"/>
  <c r="AD267" i="73"/>
  <c r="AH267" i="73"/>
  <c r="AL267" i="73"/>
  <c r="AP267" i="73"/>
  <c r="AT267" i="73"/>
  <c r="AX267" i="73"/>
  <c r="AE267" i="73"/>
  <c r="AI267" i="73"/>
  <c r="AM267" i="73"/>
  <c r="AQ267" i="73"/>
  <c r="AU267" i="73"/>
  <c r="AR267" i="73"/>
  <c r="AF267" i="73"/>
  <c r="AV267" i="73"/>
  <c r="AJ267" i="73"/>
  <c r="AN267" i="73"/>
  <c r="R267" i="73"/>
  <c r="S267" i="73"/>
  <c r="T267" i="73"/>
  <c r="J266" i="73"/>
  <c r="N266" i="73"/>
  <c r="K266" i="73"/>
  <c r="O266" i="73"/>
  <c r="Q266" i="73"/>
  <c r="X264" i="73"/>
  <c r="AB264" i="73"/>
  <c r="Y264" i="73"/>
  <c r="AC264" i="73"/>
  <c r="V264" i="73"/>
  <c r="W264" i="73"/>
  <c r="Z264" i="73"/>
  <c r="AA264" i="73"/>
  <c r="AG263" i="73"/>
  <c r="AK263" i="73"/>
  <c r="AO263" i="73"/>
  <c r="AS263" i="73"/>
  <c r="AW263" i="73"/>
  <c r="AD263" i="73"/>
  <c r="AH263" i="73"/>
  <c r="AL263" i="73"/>
  <c r="AP263" i="73"/>
  <c r="AT263" i="73"/>
  <c r="AX263" i="73"/>
  <c r="AE263" i="73"/>
  <c r="AI263" i="73"/>
  <c r="AM263" i="73"/>
  <c r="AQ263" i="73"/>
  <c r="AU263" i="73"/>
  <c r="AF263" i="73"/>
  <c r="AV263" i="73"/>
  <c r="AJ263" i="73"/>
  <c r="AN263" i="73"/>
  <c r="AR263" i="73"/>
  <c r="R263" i="73"/>
  <c r="S263" i="73"/>
  <c r="T263" i="73"/>
  <c r="J262" i="73"/>
  <c r="N262" i="73"/>
  <c r="K262" i="73"/>
  <c r="O262" i="73"/>
  <c r="Q262" i="73"/>
  <c r="X260" i="73"/>
  <c r="AB260" i="73"/>
  <c r="Y260" i="73"/>
  <c r="AC260" i="73"/>
  <c r="V260" i="73"/>
  <c r="W260" i="73"/>
  <c r="Z260" i="73"/>
  <c r="AA260" i="73"/>
  <c r="AG259" i="73"/>
  <c r="AK259" i="73"/>
  <c r="AO259" i="73"/>
  <c r="AS259" i="73"/>
  <c r="AW259" i="73"/>
  <c r="AD259" i="73"/>
  <c r="AH259" i="73"/>
  <c r="AL259" i="73"/>
  <c r="AP259" i="73"/>
  <c r="AT259" i="73"/>
  <c r="AX259" i="73"/>
  <c r="AE259" i="73"/>
  <c r="AI259" i="73"/>
  <c r="AM259" i="73"/>
  <c r="AQ259" i="73"/>
  <c r="AU259" i="73"/>
  <c r="AJ259" i="73"/>
  <c r="AN259" i="73"/>
  <c r="AR259" i="73"/>
  <c r="AF259" i="73"/>
  <c r="AV259" i="73"/>
  <c r="R259" i="73"/>
  <c r="S259" i="73"/>
  <c r="T259" i="73"/>
  <c r="J258" i="73"/>
  <c r="N258" i="73"/>
  <c r="K258" i="73"/>
  <c r="O258" i="73"/>
  <c r="Q258" i="73"/>
  <c r="X256" i="73"/>
  <c r="AB256" i="73"/>
  <c r="Y256" i="73"/>
  <c r="AC256" i="73"/>
  <c r="V256" i="73"/>
  <c r="W256" i="73"/>
  <c r="Z256" i="73"/>
  <c r="AA256" i="73"/>
  <c r="AG255" i="73"/>
  <c r="AK255" i="73"/>
  <c r="AO255" i="73"/>
  <c r="AS255" i="73"/>
  <c r="AW255" i="73"/>
  <c r="AD255" i="73"/>
  <c r="AH255" i="73"/>
  <c r="AL255" i="73"/>
  <c r="AP255" i="73"/>
  <c r="AT255" i="73"/>
  <c r="AX255" i="73"/>
  <c r="AE255" i="73"/>
  <c r="AI255" i="73"/>
  <c r="AM255" i="73"/>
  <c r="AQ255" i="73"/>
  <c r="AU255" i="73"/>
  <c r="AN255" i="73"/>
  <c r="AR255" i="73"/>
  <c r="AF255" i="73"/>
  <c r="AV255" i="73"/>
  <c r="AJ255" i="73"/>
  <c r="R255" i="73"/>
  <c r="S255" i="73"/>
  <c r="T255" i="73"/>
  <c r="J254" i="73"/>
  <c r="N254" i="73"/>
  <c r="K254" i="73"/>
  <c r="O254" i="73"/>
  <c r="Q254" i="73"/>
  <c r="X252" i="73"/>
  <c r="AB252" i="73"/>
  <c r="Y252" i="73"/>
  <c r="AC252" i="73"/>
  <c r="V252" i="73"/>
  <c r="W252" i="73"/>
  <c r="Z252" i="73"/>
  <c r="AA252" i="73"/>
  <c r="AF251" i="73"/>
  <c r="AJ251" i="73"/>
  <c r="AN251" i="73"/>
  <c r="AR251" i="73"/>
  <c r="AV251" i="73"/>
  <c r="AG251" i="73"/>
  <c r="AK251" i="73"/>
  <c r="AO251" i="73"/>
  <c r="AS251" i="73"/>
  <c r="AW251" i="73"/>
  <c r="AD251" i="73"/>
  <c r="AH251" i="73"/>
  <c r="AL251" i="73"/>
  <c r="AP251" i="73"/>
  <c r="AT251" i="73"/>
  <c r="AX251" i="73"/>
  <c r="AM251" i="73"/>
  <c r="AQ251" i="73"/>
  <c r="AE251" i="73"/>
  <c r="AU251" i="73"/>
  <c r="AI251" i="73"/>
  <c r="R251" i="73"/>
  <c r="S251" i="73"/>
  <c r="T251" i="73"/>
  <c r="J250" i="73"/>
  <c r="N250" i="73"/>
  <c r="K250" i="73"/>
  <c r="O250" i="73"/>
  <c r="Q250" i="73"/>
  <c r="X248" i="73"/>
  <c r="AB248" i="73"/>
  <c r="Y248" i="73"/>
  <c r="AC248" i="73"/>
  <c r="V248" i="73"/>
  <c r="W248" i="73"/>
  <c r="Z248" i="73"/>
  <c r="AA248" i="73"/>
  <c r="AF247" i="73"/>
  <c r="AJ247" i="73"/>
  <c r="AN247" i="73"/>
  <c r="AR247" i="73"/>
  <c r="AV247" i="73"/>
  <c r="AG247" i="73"/>
  <c r="AK247" i="73"/>
  <c r="AO247" i="73"/>
  <c r="AS247" i="73"/>
  <c r="AW247" i="73"/>
  <c r="AD247" i="73"/>
  <c r="AH247" i="73"/>
  <c r="AL247" i="73"/>
  <c r="AP247" i="73"/>
  <c r="AT247" i="73"/>
  <c r="AX247" i="73"/>
  <c r="AQ247" i="73"/>
  <c r="AE247" i="73"/>
  <c r="AU247" i="73"/>
  <c r="AI247" i="73"/>
  <c r="AM247" i="73"/>
  <c r="R247" i="73"/>
  <c r="S247" i="73"/>
  <c r="T247" i="73"/>
  <c r="J246" i="73"/>
  <c r="N246" i="73"/>
  <c r="K246" i="73"/>
  <c r="O246" i="73"/>
  <c r="Q246" i="73"/>
  <c r="X244" i="73"/>
  <c r="AB244" i="73"/>
  <c r="Y244" i="73"/>
  <c r="AC244" i="73"/>
  <c r="V244" i="73"/>
  <c r="W244" i="73"/>
  <c r="Z244" i="73"/>
  <c r="AA244" i="73"/>
  <c r="AF243" i="73"/>
  <c r="AJ243" i="73"/>
  <c r="AN243" i="73"/>
  <c r="AR243" i="73"/>
  <c r="AV243" i="73"/>
  <c r="AG243" i="73"/>
  <c r="AK243" i="73"/>
  <c r="AO243" i="73"/>
  <c r="AS243" i="73"/>
  <c r="AW243" i="73"/>
  <c r="AD243" i="73"/>
  <c r="AH243" i="73"/>
  <c r="AL243" i="73"/>
  <c r="AP243" i="73"/>
  <c r="AT243" i="73"/>
  <c r="AX243" i="73"/>
  <c r="AE243" i="73"/>
  <c r="AU243" i="73"/>
  <c r="AI243" i="73"/>
  <c r="AM243" i="73"/>
  <c r="AQ243" i="73"/>
  <c r="R243" i="73"/>
  <c r="S243" i="73"/>
  <c r="T243" i="73"/>
  <c r="J242" i="73"/>
  <c r="N242" i="73"/>
  <c r="K242" i="73"/>
  <c r="O242" i="73"/>
  <c r="Q242" i="73"/>
  <c r="X240" i="73"/>
  <c r="AB240" i="73"/>
  <c r="Y240" i="73"/>
  <c r="AC240" i="73"/>
  <c r="V240" i="73"/>
  <c r="W240" i="73"/>
  <c r="Z240" i="73"/>
  <c r="AA240" i="73"/>
  <c r="AF239" i="73"/>
  <c r="AJ239" i="73"/>
  <c r="AN239" i="73"/>
  <c r="AR239" i="73"/>
  <c r="AV239" i="73"/>
  <c r="AG239" i="73"/>
  <c r="AK239" i="73"/>
  <c r="AO239" i="73"/>
  <c r="AS239" i="73"/>
  <c r="AW239" i="73"/>
  <c r="AD239" i="73"/>
  <c r="AH239" i="73"/>
  <c r="AL239" i="73"/>
  <c r="AP239" i="73"/>
  <c r="AT239" i="73"/>
  <c r="AX239" i="73"/>
  <c r="AI239" i="73"/>
  <c r="AM239" i="73"/>
  <c r="AQ239" i="73"/>
  <c r="AE239" i="73"/>
  <c r="AU239" i="73"/>
  <c r="R239" i="73"/>
  <c r="S239" i="73"/>
  <c r="T239" i="73"/>
  <c r="J238" i="73"/>
  <c r="N238" i="73"/>
  <c r="K238" i="73"/>
  <c r="O238" i="73"/>
  <c r="Q238" i="73"/>
  <c r="X236" i="73"/>
  <c r="AB236" i="73"/>
  <c r="Y236" i="73"/>
  <c r="AC236" i="73"/>
  <c r="V236" i="73"/>
  <c r="Z236" i="73"/>
  <c r="AA236" i="73"/>
  <c r="W236" i="73"/>
  <c r="AF235" i="73"/>
  <c r="AJ235" i="73"/>
  <c r="AN235" i="73"/>
  <c r="AR235" i="73"/>
  <c r="AV235" i="73"/>
  <c r="AG235" i="73"/>
  <c r="AK235" i="73"/>
  <c r="AO235" i="73"/>
  <c r="AS235" i="73"/>
  <c r="AW235" i="73"/>
  <c r="AD235" i="73"/>
  <c r="AH235" i="73"/>
  <c r="AL235" i="73"/>
  <c r="AP235" i="73"/>
  <c r="AT235" i="73"/>
  <c r="AX235" i="73"/>
  <c r="AM235" i="73"/>
  <c r="AQ235" i="73"/>
  <c r="AE235" i="73"/>
  <c r="AU235" i="73"/>
  <c r="AI235" i="73"/>
  <c r="R235" i="73"/>
  <c r="S235" i="73"/>
  <c r="T235" i="73"/>
  <c r="J234" i="73"/>
  <c r="N234" i="73"/>
  <c r="K234" i="73"/>
  <c r="O234" i="73"/>
  <c r="Q234" i="73"/>
  <c r="X232" i="73"/>
  <c r="AB232" i="73"/>
  <c r="Y232" i="73"/>
  <c r="AC232" i="73"/>
  <c r="V232" i="73"/>
  <c r="Z232" i="73"/>
  <c r="AA232" i="73"/>
  <c r="W232" i="73"/>
  <c r="AF231" i="73"/>
  <c r="AJ231" i="73"/>
  <c r="AN231" i="73"/>
  <c r="AR231" i="73"/>
  <c r="AV231" i="73"/>
  <c r="AG231" i="73"/>
  <c r="AK231" i="73"/>
  <c r="AO231" i="73"/>
  <c r="AS231" i="73"/>
  <c r="AW231" i="73"/>
  <c r="AD231" i="73"/>
  <c r="AH231" i="73"/>
  <c r="AL231" i="73"/>
  <c r="AP231" i="73"/>
  <c r="AT231" i="73"/>
  <c r="AX231" i="73"/>
  <c r="AQ231" i="73"/>
  <c r="AE231" i="73"/>
  <c r="AU231" i="73"/>
  <c r="AI231" i="73"/>
  <c r="AM231" i="73"/>
  <c r="R231" i="73"/>
  <c r="S231" i="73"/>
  <c r="T231" i="73"/>
  <c r="J230" i="73"/>
  <c r="N230" i="73"/>
  <c r="K230" i="73"/>
  <c r="O230" i="73"/>
  <c r="Q230" i="73"/>
  <c r="X228" i="73"/>
  <c r="AB228" i="73"/>
  <c r="Y228" i="73"/>
  <c r="AC228" i="73"/>
  <c r="V228" i="73"/>
  <c r="Z228" i="73"/>
  <c r="AA228" i="73"/>
  <c r="W228" i="73"/>
  <c r="AF227" i="73"/>
  <c r="AJ227" i="73"/>
  <c r="AN227" i="73"/>
  <c r="AR227" i="73"/>
  <c r="AV227" i="73"/>
  <c r="AD227" i="73"/>
  <c r="AI227" i="73"/>
  <c r="AO227" i="73"/>
  <c r="AT227" i="73"/>
  <c r="AE227" i="73"/>
  <c r="AK227" i="73"/>
  <c r="AP227" i="73"/>
  <c r="AU227" i="73"/>
  <c r="AG227" i="73"/>
  <c r="AL227" i="73"/>
  <c r="AQ227" i="73"/>
  <c r="AW227" i="73"/>
  <c r="AM227" i="73"/>
  <c r="AS227" i="73"/>
  <c r="AX227" i="73"/>
  <c r="AH227" i="73"/>
  <c r="R227" i="73"/>
  <c r="S227" i="73"/>
  <c r="T227" i="73"/>
  <c r="J226" i="73"/>
  <c r="N226" i="73"/>
  <c r="K226" i="73"/>
  <c r="O226" i="73"/>
  <c r="Q226" i="73"/>
  <c r="X224" i="73"/>
  <c r="AB224" i="73"/>
  <c r="Y224" i="73"/>
  <c r="AC224" i="73"/>
  <c r="V224" i="73"/>
  <c r="Z224" i="73"/>
  <c r="AA224" i="73"/>
  <c r="W224" i="73"/>
  <c r="AF223" i="73"/>
  <c r="AJ223" i="73"/>
  <c r="AN223" i="73"/>
  <c r="AR223" i="73"/>
  <c r="AV223" i="73"/>
  <c r="AH223" i="73"/>
  <c r="AM223" i="73"/>
  <c r="AS223" i="73"/>
  <c r="AX223" i="73"/>
  <c r="AD223" i="73"/>
  <c r="AI223" i="73"/>
  <c r="AO223" i="73"/>
  <c r="AT223" i="73"/>
  <c r="AE223" i="73"/>
  <c r="AK223" i="73"/>
  <c r="AP223" i="73"/>
  <c r="AU223" i="73"/>
  <c r="AL223" i="73"/>
  <c r="AQ223" i="73"/>
  <c r="AW223" i="73"/>
  <c r="AG223" i="73"/>
  <c r="R223" i="73"/>
  <c r="S223" i="73"/>
  <c r="T223" i="73"/>
  <c r="J222" i="73"/>
  <c r="N222" i="73"/>
  <c r="K222" i="73"/>
  <c r="O222" i="73"/>
  <c r="Q222" i="73"/>
  <c r="X220" i="73"/>
  <c r="AB220" i="73"/>
  <c r="Y220" i="73"/>
  <c r="AC220" i="73"/>
  <c r="V220" i="73"/>
  <c r="Z220" i="73"/>
  <c r="AA220" i="73"/>
  <c r="W220" i="73"/>
  <c r="AF219" i="73"/>
  <c r="AJ219" i="73"/>
  <c r="AN219" i="73"/>
  <c r="AR219" i="73"/>
  <c r="AV219" i="73"/>
  <c r="AG219" i="73"/>
  <c r="AK219" i="73"/>
  <c r="AO219" i="73"/>
  <c r="AS219" i="73"/>
  <c r="AW219" i="73"/>
  <c r="AI219" i="73"/>
  <c r="AQ219" i="73"/>
  <c r="AD219" i="73"/>
  <c r="AL219" i="73"/>
  <c r="AT219" i="73"/>
  <c r="AE219" i="73"/>
  <c r="AM219" i="73"/>
  <c r="AU219" i="73"/>
  <c r="AP219" i="73"/>
  <c r="AX219" i="73"/>
  <c r="AH219" i="73"/>
  <c r="R219" i="73"/>
  <c r="S219" i="73"/>
  <c r="T219" i="73"/>
  <c r="J218" i="73"/>
  <c r="N218" i="73"/>
  <c r="K218" i="73"/>
  <c r="O218" i="73"/>
  <c r="Q218" i="73"/>
  <c r="X216" i="73"/>
  <c r="AB216" i="73"/>
  <c r="Y216" i="73"/>
  <c r="AC216" i="73"/>
  <c r="V216" i="73"/>
  <c r="Z216" i="73"/>
  <c r="AA216" i="73"/>
  <c r="W216" i="73"/>
  <c r="AF215" i="73"/>
  <c r="AJ215" i="73"/>
  <c r="AN215" i="73"/>
  <c r="AR215" i="73"/>
  <c r="AV215" i="73"/>
  <c r="AG215" i="73"/>
  <c r="AK215" i="73"/>
  <c r="AO215" i="73"/>
  <c r="AS215" i="73"/>
  <c r="AW215" i="73"/>
  <c r="AE215" i="73"/>
  <c r="AM215" i="73"/>
  <c r="AU215" i="73"/>
  <c r="AH215" i="73"/>
  <c r="AP215" i="73"/>
  <c r="AX215" i="73"/>
  <c r="AI215" i="73"/>
  <c r="AQ215" i="73"/>
  <c r="AD215" i="73"/>
  <c r="AL215" i="73"/>
  <c r="AT215" i="73"/>
  <c r="R215" i="73"/>
  <c r="S215" i="73"/>
  <c r="T215" i="73"/>
  <c r="J214" i="73"/>
  <c r="N214" i="73"/>
  <c r="K214" i="73"/>
  <c r="O214" i="73"/>
  <c r="Q214" i="73"/>
  <c r="X212" i="73"/>
  <c r="AB212" i="73"/>
  <c r="Y212" i="73"/>
  <c r="AC212" i="73"/>
  <c r="V212" i="73"/>
  <c r="Z212" i="73"/>
  <c r="AA212" i="73"/>
  <c r="W212" i="73"/>
  <c r="AF211" i="73"/>
  <c r="AJ211" i="73"/>
  <c r="AN211" i="73"/>
  <c r="AR211" i="73"/>
  <c r="AV211" i="73"/>
  <c r="AG211" i="73"/>
  <c r="AK211" i="73"/>
  <c r="AO211" i="73"/>
  <c r="AS211" i="73"/>
  <c r="AW211" i="73"/>
  <c r="AI211" i="73"/>
  <c r="AQ211" i="73"/>
  <c r="AD211" i="73"/>
  <c r="AL211" i="73"/>
  <c r="AT211" i="73"/>
  <c r="AE211" i="73"/>
  <c r="AM211" i="73"/>
  <c r="AU211" i="73"/>
  <c r="AX211" i="73"/>
  <c r="AH211" i="73"/>
  <c r="AP211" i="73"/>
  <c r="R211" i="73"/>
  <c r="S211" i="73"/>
  <c r="T211" i="73"/>
  <c r="J210" i="73"/>
  <c r="N210" i="73"/>
  <c r="K210" i="73"/>
  <c r="O210" i="73"/>
  <c r="Q210" i="73"/>
  <c r="X208" i="73"/>
  <c r="AB208" i="73"/>
  <c r="Y208" i="73"/>
  <c r="AC208" i="73"/>
  <c r="V208" i="73"/>
  <c r="Z208" i="73"/>
  <c r="AA208" i="73"/>
  <c r="W208" i="73"/>
  <c r="AF207" i="73"/>
  <c r="AJ207" i="73"/>
  <c r="AN207" i="73"/>
  <c r="AR207" i="73"/>
  <c r="AV207" i="73"/>
  <c r="AG207" i="73"/>
  <c r="AK207" i="73"/>
  <c r="AO207" i="73"/>
  <c r="AS207" i="73"/>
  <c r="AW207" i="73"/>
  <c r="AE207" i="73"/>
  <c r="AM207" i="73"/>
  <c r="AU207" i="73"/>
  <c r="AH207" i="73"/>
  <c r="AP207" i="73"/>
  <c r="AX207" i="73"/>
  <c r="AI207" i="73"/>
  <c r="AQ207" i="73"/>
  <c r="AL207" i="73"/>
  <c r="AT207" i="73"/>
  <c r="AD207" i="73"/>
  <c r="R207" i="73"/>
  <c r="S207" i="73"/>
  <c r="T207" i="73"/>
  <c r="J206" i="73"/>
  <c r="N206" i="73"/>
  <c r="K206" i="73"/>
  <c r="O206" i="73"/>
  <c r="Q206" i="73"/>
  <c r="X204" i="73"/>
  <c r="AB204" i="73"/>
  <c r="Y204" i="73"/>
  <c r="AC204" i="73"/>
  <c r="V204" i="73"/>
  <c r="Z204" i="73"/>
  <c r="AA204" i="73"/>
  <c r="W204" i="73"/>
  <c r="AF203" i="73"/>
  <c r="AJ203" i="73"/>
  <c r="AN203" i="73"/>
  <c r="AR203" i="73"/>
  <c r="AV203" i="73"/>
  <c r="AG203" i="73"/>
  <c r="AK203" i="73"/>
  <c r="AO203" i="73"/>
  <c r="AS203" i="73"/>
  <c r="AW203" i="73"/>
  <c r="AI203" i="73"/>
  <c r="AQ203" i="73"/>
  <c r="AD203" i="73"/>
  <c r="AL203" i="73"/>
  <c r="AT203" i="73"/>
  <c r="AE203" i="73"/>
  <c r="AM203" i="73"/>
  <c r="AU203" i="73"/>
  <c r="AH203" i="73"/>
  <c r="AP203" i="73"/>
  <c r="AX203" i="73"/>
  <c r="R203" i="73"/>
  <c r="S203" i="73"/>
  <c r="T203" i="73"/>
  <c r="J202" i="73"/>
  <c r="N202" i="73"/>
  <c r="K202" i="73"/>
  <c r="O202" i="73"/>
  <c r="Q202" i="73"/>
  <c r="X200" i="73"/>
  <c r="AB200" i="73"/>
  <c r="Y200" i="73"/>
  <c r="AC200" i="73"/>
  <c r="V200" i="73"/>
  <c r="Z200" i="73"/>
  <c r="AA200" i="73"/>
  <c r="W200" i="73"/>
  <c r="AF199" i="73"/>
  <c r="AJ199" i="73"/>
  <c r="AN199" i="73"/>
  <c r="AR199" i="73"/>
  <c r="AV199" i="73"/>
  <c r="AG199" i="73"/>
  <c r="AK199" i="73"/>
  <c r="AO199" i="73"/>
  <c r="AS199" i="73"/>
  <c r="AW199" i="73"/>
  <c r="AE199" i="73"/>
  <c r="AM199" i="73"/>
  <c r="AU199" i="73"/>
  <c r="AH199" i="73"/>
  <c r="AP199" i="73"/>
  <c r="AX199" i="73"/>
  <c r="AI199" i="73"/>
  <c r="AQ199" i="73"/>
  <c r="AT199" i="73"/>
  <c r="AD199" i="73"/>
  <c r="AL199" i="73"/>
  <c r="R199" i="73"/>
  <c r="S199" i="73"/>
  <c r="T199" i="73"/>
  <c r="J198" i="73"/>
  <c r="N198" i="73"/>
  <c r="K198" i="73"/>
  <c r="O198" i="73"/>
  <c r="Q198" i="73"/>
  <c r="X196" i="73"/>
  <c r="AB196" i="73"/>
  <c r="Y196" i="73"/>
  <c r="AC196" i="73"/>
  <c r="V196" i="73"/>
  <c r="Z196" i="73"/>
  <c r="AA196" i="73"/>
  <c r="W196" i="73"/>
  <c r="AF195" i="73"/>
  <c r="AJ195" i="73"/>
  <c r="AN195" i="73"/>
  <c r="AR195" i="73"/>
  <c r="AV195" i="73"/>
  <c r="AG195" i="73"/>
  <c r="AK195" i="73"/>
  <c r="AO195" i="73"/>
  <c r="AS195" i="73"/>
  <c r="AW195" i="73"/>
  <c r="AI195" i="73"/>
  <c r="AQ195" i="73"/>
  <c r="AD195" i="73"/>
  <c r="AL195" i="73"/>
  <c r="AT195" i="73"/>
  <c r="AE195" i="73"/>
  <c r="AM195" i="73"/>
  <c r="AU195" i="73"/>
  <c r="AH195" i="73"/>
  <c r="AP195" i="73"/>
  <c r="AX195" i="73"/>
  <c r="R195" i="73"/>
  <c r="S195" i="73"/>
  <c r="T195" i="73"/>
  <c r="J194" i="73"/>
  <c r="N194" i="73"/>
  <c r="K194" i="73"/>
  <c r="O194" i="73"/>
  <c r="Q194" i="73"/>
  <c r="X192" i="73"/>
  <c r="AB192" i="73"/>
  <c r="Y192" i="73"/>
  <c r="AC192" i="73"/>
  <c r="V192" i="73"/>
  <c r="Z192" i="73"/>
  <c r="AA192" i="73"/>
  <c r="W192" i="73"/>
  <c r="AF191" i="73"/>
  <c r="AJ191" i="73"/>
  <c r="AN191" i="73"/>
  <c r="AR191" i="73"/>
  <c r="AV191" i="73"/>
  <c r="AG191" i="73"/>
  <c r="AK191" i="73"/>
  <c r="AO191" i="73"/>
  <c r="AS191" i="73"/>
  <c r="AW191" i="73"/>
  <c r="AE191" i="73"/>
  <c r="AM191" i="73"/>
  <c r="AU191" i="73"/>
  <c r="AH191" i="73"/>
  <c r="AP191" i="73"/>
  <c r="AX191" i="73"/>
  <c r="AI191" i="73"/>
  <c r="AQ191" i="73"/>
  <c r="AD191" i="73"/>
  <c r="AL191" i="73"/>
  <c r="AT191" i="73"/>
  <c r="R191" i="73"/>
  <c r="S191" i="73"/>
  <c r="T191" i="73"/>
  <c r="J190" i="73"/>
  <c r="N190" i="73"/>
  <c r="K190" i="73"/>
  <c r="O190" i="73"/>
  <c r="Q190" i="73"/>
  <c r="X188" i="73"/>
  <c r="AB188" i="73"/>
  <c r="Y188" i="73"/>
  <c r="AC188" i="73"/>
  <c r="V188" i="73"/>
  <c r="Z188" i="73"/>
  <c r="AA188" i="73"/>
  <c r="W188" i="73"/>
  <c r="AF187" i="73"/>
  <c r="AJ187" i="73"/>
  <c r="AN187" i="73"/>
  <c r="AR187" i="73"/>
  <c r="AV187" i="73"/>
  <c r="AG187" i="73"/>
  <c r="AK187" i="73"/>
  <c r="AO187" i="73"/>
  <c r="AS187" i="73"/>
  <c r="AW187" i="73"/>
  <c r="AI187" i="73"/>
  <c r="AQ187" i="73"/>
  <c r="AD187" i="73"/>
  <c r="AL187" i="73"/>
  <c r="AT187" i="73"/>
  <c r="AE187" i="73"/>
  <c r="AM187" i="73"/>
  <c r="AU187" i="73"/>
  <c r="AP187" i="73"/>
  <c r="AX187" i="73"/>
  <c r="AH187" i="73"/>
  <c r="R187" i="73"/>
  <c r="S187" i="73"/>
  <c r="T187" i="73"/>
  <c r="J186" i="73"/>
  <c r="N186" i="73"/>
  <c r="K186" i="73"/>
  <c r="O186" i="73"/>
  <c r="Q186" i="73"/>
  <c r="X184" i="73"/>
  <c r="AB184" i="73"/>
  <c r="Y184" i="73"/>
  <c r="AC184" i="73"/>
  <c r="V184" i="73"/>
  <c r="Z184" i="73"/>
  <c r="AA184" i="73"/>
  <c r="W184" i="73"/>
  <c r="AF183" i="73"/>
  <c r="AJ183" i="73"/>
  <c r="AN183" i="73"/>
  <c r="AR183" i="73"/>
  <c r="AV183" i="73"/>
  <c r="AG183" i="73"/>
  <c r="AK183" i="73"/>
  <c r="AO183" i="73"/>
  <c r="AS183" i="73"/>
  <c r="AW183" i="73"/>
  <c r="AE183" i="73"/>
  <c r="AM183" i="73"/>
  <c r="AU183" i="73"/>
  <c r="AH183" i="73"/>
  <c r="AP183" i="73"/>
  <c r="AX183" i="73"/>
  <c r="AI183" i="73"/>
  <c r="AQ183" i="73"/>
  <c r="AD183" i="73"/>
  <c r="AL183" i="73"/>
  <c r="AT183" i="73"/>
  <c r="R183" i="73"/>
  <c r="S183" i="73"/>
  <c r="T183" i="73"/>
  <c r="J182" i="73"/>
  <c r="N182" i="73"/>
  <c r="K182" i="73"/>
  <c r="O182" i="73"/>
  <c r="Q182" i="73"/>
  <c r="X180" i="73"/>
  <c r="AB180" i="73"/>
  <c r="Y180" i="73"/>
  <c r="AC180" i="73"/>
  <c r="V180" i="73"/>
  <c r="Z180" i="73"/>
  <c r="AA180" i="73"/>
  <c r="W180" i="73"/>
  <c r="AF179" i="73"/>
  <c r="AJ179" i="73"/>
  <c r="AN179" i="73"/>
  <c r="AR179" i="73"/>
  <c r="AV179" i="73"/>
  <c r="AG179" i="73"/>
  <c r="AK179" i="73"/>
  <c r="AO179" i="73"/>
  <c r="AS179" i="73"/>
  <c r="AW179" i="73"/>
  <c r="AI179" i="73"/>
  <c r="AQ179" i="73"/>
  <c r="AD179" i="73"/>
  <c r="AL179" i="73"/>
  <c r="AT179" i="73"/>
  <c r="AE179" i="73"/>
  <c r="AM179" i="73"/>
  <c r="AU179" i="73"/>
  <c r="AX179" i="73"/>
  <c r="AH179" i="73"/>
  <c r="AP179" i="73"/>
  <c r="R179" i="73"/>
  <c r="S179" i="73"/>
  <c r="T179" i="73"/>
  <c r="J178" i="73"/>
  <c r="N178" i="73"/>
  <c r="K178" i="73"/>
  <c r="O178" i="73"/>
  <c r="Q178" i="73"/>
  <c r="X176" i="73"/>
  <c r="AB176" i="73"/>
  <c r="Y176" i="73"/>
  <c r="AC176" i="73"/>
  <c r="V176" i="73"/>
  <c r="Z176" i="73"/>
  <c r="AA176" i="73"/>
  <c r="W176" i="73"/>
  <c r="AF175" i="73"/>
  <c r="AJ175" i="73"/>
  <c r="AN175" i="73"/>
  <c r="AR175" i="73"/>
  <c r="AV175" i="73"/>
  <c r="AG175" i="73"/>
  <c r="AK175" i="73"/>
  <c r="AO175" i="73"/>
  <c r="AS175" i="73"/>
  <c r="AW175" i="73"/>
  <c r="AE175" i="73"/>
  <c r="AM175" i="73"/>
  <c r="AU175" i="73"/>
  <c r="AH175" i="73"/>
  <c r="AP175" i="73"/>
  <c r="AX175" i="73"/>
  <c r="AI175" i="73"/>
  <c r="AQ175" i="73"/>
  <c r="AL175" i="73"/>
  <c r="AT175" i="73"/>
  <c r="AD175" i="73"/>
  <c r="R175" i="73"/>
  <c r="S175" i="73"/>
  <c r="T175" i="73"/>
  <c r="J174" i="73"/>
  <c r="N174" i="73"/>
  <c r="K174" i="73"/>
  <c r="O174" i="73"/>
  <c r="Q174" i="73"/>
  <c r="X172" i="73"/>
  <c r="AB172" i="73"/>
  <c r="Y172" i="73"/>
  <c r="AC172" i="73"/>
  <c r="V172" i="73"/>
  <c r="Z172" i="73"/>
  <c r="AA172" i="73"/>
  <c r="W172" i="73"/>
  <c r="AF171" i="73"/>
  <c r="AJ171" i="73"/>
  <c r="AN171" i="73"/>
  <c r="AR171" i="73"/>
  <c r="AV171" i="73"/>
  <c r="AG171" i="73"/>
  <c r="AK171" i="73"/>
  <c r="AO171" i="73"/>
  <c r="AS171" i="73"/>
  <c r="AW171" i="73"/>
  <c r="AH171" i="73"/>
  <c r="AP171" i="73"/>
  <c r="AX171" i="73"/>
  <c r="AI171" i="73"/>
  <c r="AQ171" i="73"/>
  <c r="AL171" i="73"/>
  <c r="AM171" i="73"/>
  <c r="AD171" i="73"/>
  <c r="AT171" i="73"/>
  <c r="AU171" i="73"/>
  <c r="AE171" i="73"/>
  <c r="R171" i="73"/>
  <c r="S171" i="73"/>
  <c r="T171" i="73"/>
  <c r="J170" i="73"/>
  <c r="N170" i="73"/>
  <c r="K170" i="73"/>
  <c r="O170" i="73"/>
  <c r="Q170" i="73"/>
  <c r="X168" i="73"/>
  <c r="AB168" i="73"/>
  <c r="Y168" i="73"/>
  <c r="AC168" i="73"/>
  <c r="V168" i="73"/>
  <c r="Z168" i="73"/>
  <c r="AA168" i="73"/>
  <c r="W168" i="73"/>
  <c r="AF167" i="73"/>
  <c r="AJ167" i="73"/>
  <c r="AN167" i="73"/>
  <c r="AR167" i="73"/>
  <c r="AV167" i="73"/>
  <c r="AG167" i="73"/>
  <c r="AK167" i="73"/>
  <c r="AO167" i="73"/>
  <c r="AS167" i="73"/>
  <c r="AW167" i="73"/>
  <c r="AD167" i="73"/>
  <c r="AL167" i="73"/>
  <c r="AT167" i="73"/>
  <c r="AE167" i="73"/>
  <c r="AM167" i="73"/>
  <c r="AU167" i="73"/>
  <c r="AP167" i="73"/>
  <c r="AQ167" i="73"/>
  <c r="AH167" i="73"/>
  <c r="AX167" i="73"/>
  <c r="AI167" i="73"/>
  <c r="R167" i="73"/>
  <c r="S167" i="73"/>
  <c r="T167" i="73"/>
  <c r="J166" i="73"/>
  <c r="N166" i="73"/>
  <c r="K166" i="73"/>
  <c r="O166" i="73"/>
  <c r="Q166" i="73"/>
  <c r="X164" i="73"/>
  <c r="AB164" i="73"/>
  <c r="Y164" i="73"/>
  <c r="AC164" i="73"/>
  <c r="V164" i="73"/>
  <c r="Z164" i="73"/>
  <c r="AA164" i="73"/>
  <c r="W164" i="73"/>
  <c r="AF163" i="73"/>
  <c r="AJ163" i="73"/>
  <c r="AN163" i="73"/>
  <c r="AR163" i="73"/>
  <c r="AV163" i="73"/>
  <c r="AG163" i="73"/>
  <c r="AK163" i="73"/>
  <c r="AO163" i="73"/>
  <c r="AS163" i="73"/>
  <c r="AW163" i="73"/>
  <c r="AH163" i="73"/>
  <c r="AP163" i="73"/>
  <c r="AX163" i="73"/>
  <c r="AI163" i="73"/>
  <c r="AQ163" i="73"/>
  <c r="AD163" i="73"/>
  <c r="AL163" i="73"/>
  <c r="AT163" i="73"/>
  <c r="AM163" i="73"/>
  <c r="AU163" i="73"/>
  <c r="AE163" i="73"/>
  <c r="R163" i="73"/>
  <c r="S163" i="73"/>
  <c r="T163" i="73"/>
  <c r="J162" i="73"/>
  <c r="N162" i="73"/>
  <c r="K162" i="73"/>
  <c r="O162" i="73"/>
  <c r="Q162" i="73"/>
  <c r="X160" i="73"/>
  <c r="AB160" i="73"/>
  <c r="Y160" i="73"/>
  <c r="AC160" i="73"/>
  <c r="V160" i="73"/>
  <c r="Z160" i="73"/>
  <c r="AA160" i="73"/>
  <c r="W160" i="73"/>
  <c r="AF159" i="73"/>
  <c r="AJ159" i="73"/>
  <c r="AN159" i="73"/>
  <c r="AR159" i="73"/>
  <c r="AV159" i="73"/>
  <c r="AG159" i="73"/>
  <c r="AK159" i="73"/>
  <c r="AO159" i="73"/>
  <c r="AS159" i="73"/>
  <c r="AW159" i="73"/>
  <c r="AD159" i="73"/>
  <c r="AL159" i="73"/>
  <c r="AT159" i="73"/>
  <c r="AE159" i="73"/>
  <c r="AM159" i="73"/>
  <c r="AU159" i="73"/>
  <c r="AH159" i="73"/>
  <c r="AP159" i="73"/>
  <c r="AX159" i="73"/>
  <c r="AI159" i="73"/>
  <c r="AQ159" i="73"/>
  <c r="R159" i="73"/>
  <c r="S159" i="73"/>
  <c r="T159" i="73"/>
  <c r="J158" i="73"/>
  <c r="N158" i="73"/>
  <c r="K158" i="73"/>
  <c r="O158" i="73"/>
  <c r="Q158" i="73"/>
  <c r="X156" i="73"/>
  <c r="AB156" i="73"/>
  <c r="Y156" i="73"/>
  <c r="AC156" i="73"/>
  <c r="V156" i="73"/>
  <c r="Z156" i="73"/>
  <c r="AA156" i="73"/>
  <c r="W156" i="73"/>
  <c r="AF155" i="73"/>
  <c r="AJ155" i="73"/>
  <c r="AN155" i="73"/>
  <c r="AR155" i="73"/>
  <c r="AV155" i="73"/>
  <c r="AG155" i="73"/>
  <c r="AK155" i="73"/>
  <c r="AO155" i="73"/>
  <c r="AS155" i="73"/>
  <c r="AW155" i="73"/>
  <c r="AH155" i="73"/>
  <c r="AP155" i="73"/>
  <c r="AX155" i="73"/>
  <c r="AI155" i="73"/>
  <c r="AQ155" i="73"/>
  <c r="AD155" i="73"/>
  <c r="AL155" i="73"/>
  <c r="AT155" i="73"/>
  <c r="AU155" i="73"/>
  <c r="AE155" i="73"/>
  <c r="AM155" i="73"/>
  <c r="R155" i="73"/>
  <c r="S155" i="73"/>
  <c r="T155" i="73"/>
  <c r="J154" i="73"/>
  <c r="N154" i="73"/>
  <c r="K154" i="73"/>
  <c r="O154" i="73"/>
  <c r="Q154" i="73"/>
  <c r="X152" i="73"/>
  <c r="AB152" i="73"/>
  <c r="Y152" i="73"/>
  <c r="AC152" i="73"/>
  <c r="V152" i="73"/>
  <c r="Z152" i="73"/>
  <c r="AA152" i="73"/>
  <c r="W152" i="73"/>
  <c r="AF151" i="73"/>
  <c r="AJ151" i="73"/>
  <c r="AN151" i="73"/>
  <c r="AR151" i="73"/>
  <c r="AV151" i="73"/>
  <c r="AG151" i="73"/>
  <c r="AK151" i="73"/>
  <c r="AO151" i="73"/>
  <c r="AS151" i="73"/>
  <c r="AW151" i="73"/>
  <c r="AD151" i="73"/>
  <c r="AL151" i="73"/>
  <c r="AT151" i="73"/>
  <c r="AE151" i="73"/>
  <c r="AM151" i="73"/>
  <c r="AU151" i="73"/>
  <c r="AH151" i="73"/>
  <c r="AP151" i="73"/>
  <c r="AX151" i="73"/>
  <c r="AI151" i="73"/>
  <c r="AQ151" i="73"/>
  <c r="R151" i="73"/>
  <c r="S151" i="73"/>
  <c r="T151" i="73"/>
  <c r="J150" i="73"/>
  <c r="N150" i="73"/>
  <c r="K150" i="73"/>
  <c r="O150" i="73"/>
  <c r="Q150" i="73"/>
  <c r="X148" i="73"/>
  <c r="AB148" i="73"/>
  <c r="Y148" i="73"/>
  <c r="AC148" i="73"/>
  <c r="V148" i="73"/>
  <c r="Z148" i="73"/>
  <c r="AA148" i="73"/>
  <c r="W148" i="73"/>
  <c r="AF147" i="73"/>
  <c r="AJ147" i="73"/>
  <c r="AN147" i="73"/>
  <c r="AR147" i="73"/>
  <c r="AV147" i="73"/>
  <c r="AG147" i="73"/>
  <c r="AK147" i="73"/>
  <c r="AO147" i="73"/>
  <c r="AS147" i="73"/>
  <c r="AW147" i="73"/>
  <c r="AH147" i="73"/>
  <c r="AP147" i="73"/>
  <c r="AX147" i="73"/>
  <c r="AI147" i="73"/>
  <c r="AQ147" i="73"/>
  <c r="AD147" i="73"/>
  <c r="AL147" i="73"/>
  <c r="AT147" i="73"/>
  <c r="AE147" i="73"/>
  <c r="AM147" i="73"/>
  <c r="AU147" i="73"/>
  <c r="R147" i="73"/>
  <c r="S147" i="73"/>
  <c r="T147" i="73"/>
  <c r="J146" i="73"/>
  <c r="N146" i="73"/>
  <c r="K146" i="73"/>
  <c r="O146" i="73"/>
  <c r="Q146" i="73"/>
  <c r="X144" i="73"/>
  <c r="AB144" i="73"/>
  <c r="Y144" i="73"/>
  <c r="AC144" i="73"/>
  <c r="V144" i="73"/>
  <c r="Z144" i="73"/>
  <c r="AA144" i="73"/>
  <c r="W144" i="73"/>
  <c r="AF143" i="73"/>
  <c r="AJ143" i="73"/>
  <c r="AN143" i="73"/>
  <c r="AR143" i="73"/>
  <c r="AV143" i="73"/>
  <c r="AG143" i="73"/>
  <c r="AK143" i="73"/>
  <c r="AO143" i="73"/>
  <c r="AS143" i="73"/>
  <c r="AW143" i="73"/>
  <c r="AD143" i="73"/>
  <c r="AL143" i="73"/>
  <c r="AT143" i="73"/>
  <c r="AE143" i="73"/>
  <c r="AM143" i="73"/>
  <c r="AU143" i="73"/>
  <c r="AH143" i="73"/>
  <c r="AP143" i="73"/>
  <c r="AX143" i="73"/>
  <c r="AQ143" i="73"/>
  <c r="AI143" i="73"/>
  <c r="R143" i="73"/>
  <c r="S143" i="73"/>
  <c r="T143" i="73"/>
  <c r="J142" i="73"/>
  <c r="N142" i="73"/>
  <c r="K142" i="73"/>
  <c r="O142" i="73"/>
  <c r="Q142" i="73"/>
  <c r="X140" i="73"/>
  <c r="AB140" i="73"/>
  <c r="Y140" i="73"/>
  <c r="AC140" i="73"/>
  <c r="V140" i="73"/>
  <c r="Z140" i="73"/>
  <c r="AA140" i="73"/>
  <c r="W140" i="73"/>
  <c r="AF139" i="73"/>
  <c r="AJ139" i="73"/>
  <c r="AN139" i="73"/>
  <c r="AR139" i="73"/>
  <c r="AV139" i="73"/>
  <c r="AG139" i="73"/>
  <c r="AK139" i="73"/>
  <c r="AO139" i="73"/>
  <c r="AS139" i="73"/>
  <c r="AW139" i="73"/>
  <c r="AH139" i="73"/>
  <c r="AP139" i="73"/>
  <c r="AX139" i="73"/>
  <c r="AI139" i="73"/>
  <c r="AQ139" i="73"/>
  <c r="AD139" i="73"/>
  <c r="AL139" i="73"/>
  <c r="AT139" i="73"/>
  <c r="AE139" i="73"/>
  <c r="AM139" i="73"/>
  <c r="AU139" i="73"/>
  <c r="R139" i="73"/>
  <c r="S139" i="73"/>
  <c r="T139" i="73"/>
  <c r="J138" i="73"/>
  <c r="N138" i="73"/>
  <c r="K138" i="73"/>
  <c r="O138" i="73"/>
  <c r="Q138" i="73"/>
  <c r="X136" i="73"/>
  <c r="AB136" i="73"/>
  <c r="Y136" i="73"/>
  <c r="AC136" i="73"/>
  <c r="V136" i="73"/>
  <c r="Z136" i="73"/>
  <c r="AA136" i="73"/>
  <c r="W136" i="73"/>
  <c r="AF135" i="73"/>
  <c r="AJ135" i="73"/>
  <c r="AN135" i="73"/>
  <c r="AR135" i="73"/>
  <c r="AV135" i="73"/>
  <c r="AG135" i="73"/>
  <c r="AK135" i="73"/>
  <c r="AO135" i="73"/>
  <c r="AS135" i="73"/>
  <c r="AW135" i="73"/>
  <c r="AD135" i="73"/>
  <c r="AL135" i="73"/>
  <c r="AT135" i="73"/>
  <c r="AE135" i="73"/>
  <c r="AM135" i="73"/>
  <c r="AU135" i="73"/>
  <c r="AH135" i="73"/>
  <c r="AP135" i="73"/>
  <c r="AX135" i="73"/>
  <c r="AI135" i="73"/>
  <c r="AQ135" i="73"/>
  <c r="R135" i="73"/>
  <c r="S135" i="73"/>
  <c r="T135" i="73"/>
  <c r="J134" i="73"/>
  <c r="N134" i="73"/>
  <c r="K134" i="73"/>
  <c r="O134" i="73"/>
  <c r="Q134" i="73"/>
  <c r="X132" i="73"/>
  <c r="AB132" i="73"/>
  <c r="Y132" i="73"/>
  <c r="AC132" i="73"/>
  <c r="V132" i="73"/>
  <c r="Z132" i="73"/>
  <c r="AA132" i="73"/>
  <c r="W132" i="73"/>
  <c r="AD131" i="73"/>
  <c r="AH131" i="73"/>
  <c r="AL131" i="73"/>
  <c r="AP131" i="73"/>
  <c r="AT131" i="73"/>
  <c r="AX131" i="73"/>
  <c r="AG131" i="73"/>
  <c r="AM131" i="73"/>
  <c r="AR131" i="73"/>
  <c r="AW131" i="73"/>
  <c r="AI131" i="73"/>
  <c r="AN131" i="73"/>
  <c r="AS131" i="73"/>
  <c r="AE131" i="73"/>
  <c r="AO131" i="73"/>
  <c r="AF131" i="73"/>
  <c r="AQ131" i="73"/>
  <c r="AJ131" i="73"/>
  <c r="AU131" i="73"/>
  <c r="AK131" i="73"/>
  <c r="AV131" i="73"/>
  <c r="R131" i="73"/>
  <c r="S131" i="73"/>
  <c r="T131" i="73"/>
  <c r="J130" i="73"/>
  <c r="N130" i="73"/>
  <c r="K130" i="73"/>
  <c r="O130" i="73"/>
  <c r="Q130" i="73"/>
  <c r="X128" i="73"/>
  <c r="AB128" i="73"/>
  <c r="Y128" i="73"/>
  <c r="AC128" i="73"/>
  <c r="V128" i="73"/>
  <c r="Z128" i="73"/>
  <c r="AA128" i="73"/>
  <c r="W128" i="73"/>
  <c r="AD127" i="73"/>
  <c r="AH127" i="73"/>
  <c r="AL127" i="73"/>
  <c r="AP127" i="73"/>
  <c r="AT127" i="73"/>
  <c r="AX127" i="73"/>
  <c r="AE127" i="73"/>
  <c r="AI127" i="73"/>
  <c r="AM127" i="73"/>
  <c r="AQ127" i="73"/>
  <c r="AU127" i="73"/>
  <c r="AF127" i="73"/>
  <c r="AN127" i="73"/>
  <c r="AV127" i="73"/>
  <c r="AG127" i="73"/>
  <c r="AO127" i="73"/>
  <c r="AW127" i="73"/>
  <c r="AJ127" i="73"/>
  <c r="AK127" i="73"/>
  <c r="AR127" i="73"/>
  <c r="AS127" i="73"/>
  <c r="R127" i="73"/>
  <c r="S127" i="73"/>
  <c r="T127" i="73"/>
  <c r="J126" i="73"/>
  <c r="N126" i="73"/>
  <c r="K126" i="73"/>
  <c r="O126" i="73"/>
  <c r="Q126" i="73"/>
  <c r="X124" i="73"/>
  <c r="AB124" i="73"/>
  <c r="Y124" i="73"/>
  <c r="AC124" i="73"/>
  <c r="V124" i="73"/>
  <c r="Z124" i="73"/>
  <c r="AA124" i="73"/>
  <c r="W124" i="73"/>
  <c r="AD123" i="73"/>
  <c r="AH123" i="73"/>
  <c r="AL123" i="73"/>
  <c r="AP123" i="73"/>
  <c r="AT123" i="73"/>
  <c r="AX123" i="73"/>
  <c r="AE123" i="73"/>
  <c r="AI123" i="73"/>
  <c r="AM123" i="73"/>
  <c r="AQ123" i="73"/>
  <c r="AU123" i="73"/>
  <c r="AJ123" i="73"/>
  <c r="AR123" i="73"/>
  <c r="AK123" i="73"/>
  <c r="AS123" i="73"/>
  <c r="AN123" i="73"/>
  <c r="AO123" i="73"/>
  <c r="AF123" i="73"/>
  <c r="AV123" i="73"/>
  <c r="AG123" i="73"/>
  <c r="AW123" i="73"/>
  <c r="R123" i="73"/>
  <c r="S123" i="73"/>
  <c r="T123" i="73"/>
  <c r="J122" i="73"/>
  <c r="N122" i="73"/>
  <c r="K122" i="73"/>
  <c r="O122" i="73"/>
  <c r="Q122" i="73"/>
  <c r="X120" i="73"/>
  <c r="AB120" i="73"/>
  <c r="Y120" i="73"/>
  <c r="AC120" i="73"/>
  <c r="V120" i="73"/>
  <c r="Z120" i="73"/>
  <c r="AA120" i="73"/>
  <c r="W120" i="73"/>
  <c r="AD119" i="73"/>
  <c r="AH119" i="73"/>
  <c r="AL119" i="73"/>
  <c r="AP119" i="73"/>
  <c r="AT119" i="73"/>
  <c r="AX119" i="73"/>
  <c r="AE119" i="73"/>
  <c r="AI119" i="73"/>
  <c r="AM119" i="73"/>
  <c r="AQ119" i="73"/>
  <c r="AU119" i="73"/>
  <c r="AF119" i="73"/>
  <c r="AN119" i="73"/>
  <c r="AV119" i="73"/>
  <c r="AG119" i="73"/>
  <c r="AO119" i="73"/>
  <c r="AW119" i="73"/>
  <c r="AR119" i="73"/>
  <c r="AS119" i="73"/>
  <c r="AJ119" i="73"/>
  <c r="AK119" i="73"/>
  <c r="R119" i="73"/>
  <c r="S119" i="73"/>
  <c r="T119" i="73"/>
  <c r="J118" i="73"/>
  <c r="N118" i="73"/>
  <c r="K118" i="73"/>
  <c r="O118" i="73"/>
  <c r="Q118" i="73"/>
  <c r="X116" i="73"/>
  <c r="AB116" i="73"/>
  <c r="Y116" i="73"/>
  <c r="AC116" i="73"/>
  <c r="V116" i="73"/>
  <c r="Z116" i="73"/>
  <c r="AA116" i="73"/>
  <c r="W116" i="73"/>
  <c r="AD115" i="73"/>
  <c r="AH115" i="73"/>
  <c r="AL115" i="73"/>
  <c r="AP115" i="73"/>
  <c r="AT115" i="73"/>
  <c r="AX115" i="73"/>
  <c r="AE115" i="73"/>
  <c r="AI115" i="73"/>
  <c r="AM115" i="73"/>
  <c r="AQ115" i="73"/>
  <c r="AU115" i="73"/>
  <c r="AJ115" i="73"/>
  <c r="AR115" i="73"/>
  <c r="AK115" i="73"/>
  <c r="AS115" i="73"/>
  <c r="AF115" i="73"/>
  <c r="AV115" i="73"/>
  <c r="AG115" i="73"/>
  <c r="AW115" i="73"/>
  <c r="AN115" i="73"/>
  <c r="AO115" i="73"/>
  <c r="R115" i="73"/>
  <c r="S115" i="73"/>
  <c r="T115" i="73"/>
  <c r="J114" i="73"/>
  <c r="N114" i="73"/>
  <c r="K114" i="73"/>
  <c r="O114" i="73"/>
  <c r="Q114" i="73"/>
  <c r="X112" i="73"/>
  <c r="AB112" i="73"/>
  <c r="Y112" i="73"/>
  <c r="AC112" i="73"/>
  <c r="V112" i="73"/>
  <c r="Z112" i="73"/>
  <c r="AA112" i="73"/>
  <c r="W112" i="73"/>
  <c r="AG111" i="73"/>
  <c r="AK111" i="73"/>
  <c r="AO111" i="73"/>
  <c r="AS111" i="73"/>
  <c r="AW111" i="73"/>
  <c r="AE111" i="73"/>
  <c r="AJ111" i="73"/>
  <c r="AP111" i="73"/>
  <c r="AU111" i="73"/>
  <c r="AF111" i="73"/>
  <c r="AL111" i="73"/>
  <c r="AQ111" i="73"/>
  <c r="AV111" i="73"/>
  <c r="AM111" i="73"/>
  <c r="AX111" i="73"/>
  <c r="AD111" i="73"/>
  <c r="AN111" i="73"/>
  <c r="AH111" i="73"/>
  <c r="AI111" i="73"/>
  <c r="AR111" i="73"/>
  <c r="AT111" i="73"/>
  <c r="R111" i="73"/>
  <c r="S111" i="73"/>
  <c r="T111" i="73"/>
  <c r="J110" i="73"/>
  <c r="N110" i="73"/>
  <c r="K110" i="73"/>
  <c r="O110" i="73"/>
  <c r="Q110" i="73"/>
  <c r="X108" i="73"/>
  <c r="AB108" i="73"/>
  <c r="Y108" i="73"/>
  <c r="AC108" i="73"/>
  <c r="V108" i="73"/>
  <c r="Z108" i="73"/>
  <c r="AA108" i="73"/>
  <c r="W108" i="73"/>
  <c r="AG107" i="73"/>
  <c r="AK107" i="73"/>
  <c r="AO107" i="73"/>
  <c r="AS107" i="73"/>
  <c r="AW107" i="73"/>
  <c r="AD107" i="73"/>
  <c r="AI107" i="73"/>
  <c r="AN107" i="73"/>
  <c r="AT107" i="73"/>
  <c r="AE107" i="73"/>
  <c r="AJ107" i="73"/>
  <c r="AP107" i="73"/>
  <c r="AU107" i="73"/>
  <c r="AL107" i="73"/>
  <c r="AV107" i="73"/>
  <c r="AM107" i="73"/>
  <c r="AX107" i="73"/>
  <c r="AF107" i="73"/>
  <c r="AH107" i="73"/>
  <c r="AQ107" i="73"/>
  <c r="AR107" i="73"/>
  <c r="R107" i="73"/>
  <c r="S107" i="73"/>
  <c r="T107" i="73"/>
  <c r="J106" i="73"/>
  <c r="N106" i="73"/>
  <c r="K106" i="73"/>
  <c r="O106" i="73"/>
  <c r="Q106" i="73"/>
  <c r="X104" i="73"/>
  <c r="AB104" i="73"/>
  <c r="Y104" i="73"/>
  <c r="AC104" i="73"/>
  <c r="V104" i="73"/>
  <c r="Z104" i="73"/>
  <c r="AA104" i="73"/>
  <c r="W104" i="73"/>
  <c r="AG103" i="73"/>
  <c r="AK103" i="73"/>
  <c r="AO103" i="73"/>
  <c r="AS103" i="73"/>
  <c r="AW103" i="73"/>
  <c r="AH103" i="73"/>
  <c r="AM103" i="73"/>
  <c r="AR103" i="73"/>
  <c r="AX103" i="73"/>
  <c r="AD103" i="73"/>
  <c r="AI103" i="73"/>
  <c r="AN103" i="73"/>
  <c r="AT103" i="73"/>
  <c r="AJ103" i="73"/>
  <c r="AU103" i="73"/>
  <c r="AL103" i="73"/>
  <c r="AV103" i="73"/>
  <c r="AE103" i="73"/>
  <c r="AF103" i="73"/>
  <c r="AP103" i="73"/>
  <c r="AQ103" i="73"/>
  <c r="R103" i="73"/>
  <c r="S103" i="73"/>
  <c r="T103" i="73"/>
  <c r="J102" i="73"/>
  <c r="N102" i="73"/>
  <c r="K102" i="73"/>
  <c r="O102" i="73"/>
  <c r="Q102" i="73"/>
  <c r="X100" i="73"/>
  <c r="AB100" i="73"/>
  <c r="Y100" i="73"/>
  <c r="AC100" i="73"/>
  <c r="V100" i="73"/>
  <c r="Z100" i="73"/>
  <c r="AA100" i="73"/>
  <c r="W100" i="73"/>
  <c r="AG99" i="73"/>
  <c r="AK99" i="73"/>
  <c r="AO99" i="73"/>
  <c r="AS99" i="73"/>
  <c r="AW99" i="73"/>
  <c r="AF99" i="73"/>
  <c r="AL99" i="73"/>
  <c r="AQ99" i="73"/>
  <c r="AV99" i="73"/>
  <c r="AH99" i="73"/>
  <c r="AM99" i="73"/>
  <c r="AR99" i="73"/>
  <c r="AX99" i="73"/>
  <c r="AI99" i="73"/>
  <c r="AT99" i="73"/>
  <c r="AJ99" i="73"/>
  <c r="AU99" i="73"/>
  <c r="AD99" i="73"/>
  <c r="AE99" i="73"/>
  <c r="AN99" i="73"/>
  <c r="AP99" i="73"/>
  <c r="R99" i="73"/>
  <c r="S99" i="73"/>
  <c r="T99" i="73"/>
  <c r="J98" i="73"/>
  <c r="N98" i="73"/>
  <c r="K98" i="73"/>
  <c r="O98" i="73"/>
  <c r="Q98" i="73"/>
  <c r="X96" i="73"/>
  <c r="AB96" i="73"/>
  <c r="Y96" i="73"/>
  <c r="AC96" i="73"/>
  <c r="V96" i="73"/>
  <c r="Z96" i="73"/>
  <c r="AA96" i="73"/>
  <c r="W96" i="73"/>
  <c r="AG95" i="73"/>
  <c r="AK95" i="73"/>
  <c r="AO95" i="73"/>
  <c r="AS95" i="73"/>
  <c r="AW95" i="73"/>
  <c r="AE95" i="73"/>
  <c r="AJ95" i="73"/>
  <c r="AP95" i="73"/>
  <c r="AU95" i="73"/>
  <c r="AF95" i="73"/>
  <c r="AL95" i="73"/>
  <c r="AQ95" i="73"/>
  <c r="AV95" i="73"/>
  <c r="AH95" i="73"/>
  <c r="AR95" i="73"/>
  <c r="AI95" i="73"/>
  <c r="AT95" i="73"/>
  <c r="AX95" i="73"/>
  <c r="AD95" i="73"/>
  <c r="AM95" i="73"/>
  <c r="AN95" i="73"/>
  <c r="R95" i="73"/>
  <c r="S95" i="73"/>
  <c r="T95" i="73"/>
  <c r="J94" i="73"/>
  <c r="N94" i="73"/>
  <c r="K94" i="73"/>
  <c r="O94" i="73"/>
  <c r="Q94" i="73"/>
  <c r="X92" i="73"/>
  <c r="AB92" i="73"/>
  <c r="Y92" i="73"/>
  <c r="AC92" i="73"/>
  <c r="V92" i="73"/>
  <c r="Z92" i="73"/>
  <c r="AA92" i="73"/>
  <c r="W92" i="73"/>
  <c r="AG91" i="73"/>
  <c r="AK91" i="73"/>
  <c r="AO91" i="73"/>
  <c r="AS91" i="73"/>
  <c r="AW91" i="73"/>
  <c r="AD91" i="73"/>
  <c r="AI91" i="73"/>
  <c r="AN91" i="73"/>
  <c r="AT91" i="73"/>
  <c r="AE91" i="73"/>
  <c r="AJ91" i="73"/>
  <c r="AP91" i="73"/>
  <c r="AU91" i="73"/>
  <c r="AF91" i="73"/>
  <c r="AQ91" i="73"/>
  <c r="AH91" i="73"/>
  <c r="AR91" i="73"/>
  <c r="AV91" i="73"/>
  <c r="AX91" i="73"/>
  <c r="AL91" i="73"/>
  <c r="AM91" i="73"/>
  <c r="R91" i="73"/>
  <c r="S91" i="73"/>
  <c r="T91" i="73"/>
  <c r="J90" i="73"/>
  <c r="N90" i="73"/>
  <c r="K90" i="73"/>
  <c r="O90" i="73"/>
  <c r="Q90" i="73"/>
  <c r="X88" i="73"/>
  <c r="AB88" i="73"/>
  <c r="Y88" i="73"/>
  <c r="AC88" i="73"/>
  <c r="V88" i="73"/>
  <c r="Z88" i="73"/>
  <c r="AA88" i="73"/>
  <c r="W88" i="73"/>
  <c r="AG87" i="73"/>
  <c r="AK87" i="73"/>
  <c r="AO87" i="73"/>
  <c r="AS87" i="73"/>
  <c r="AW87" i="73"/>
  <c r="AH87" i="73"/>
  <c r="AM87" i="73"/>
  <c r="AR87" i="73"/>
  <c r="AX87" i="73"/>
  <c r="AD87" i="73"/>
  <c r="AI87" i="73"/>
  <c r="AN87" i="73"/>
  <c r="AT87" i="73"/>
  <c r="AE87" i="73"/>
  <c r="AP87" i="73"/>
  <c r="AF87" i="73"/>
  <c r="AQ87" i="73"/>
  <c r="AU87" i="73"/>
  <c r="AV87" i="73"/>
  <c r="AJ87" i="73"/>
  <c r="AL87" i="73"/>
  <c r="R87" i="73"/>
  <c r="S87" i="73"/>
  <c r="T87" i="73"/>
  <c r="J86" i="73"/>
  <c r="N86" i="73"/>
  <c r="K86" i="73"/>
  <c r="O86" i="73"/>
  <c r="Q86" i="73"/>
  <c r="X84" i="73"/>
  <c r="AB84" i="73"/>
  <c r="Y84" i="73"/>
  <c r="AC84" i="73"/>
  <c r="V84" i="73"/>
  <c r="Z84" i="73"/>
  <c r="AA84" i="73"/>
  <c r="W84" i="73"/>
  <c r="AG83" i="73"/>
  <c r="AK83" i="73"/>
  <c r="AO83" i="73"/>
  <c r="AS83" i="73"/>
  <c r="AW83" i="73"/>
  <c r="AF83" i="73"/>
  <c r="AL83" i="73"/>
  <c r="AQ83" i="73"/>
  <c r="AV83" i="73"/>
  <c r="AH83" i="73"/>
  <c r="AM83" i="73"/>
  <c r="AR83" i="73"/>
  <c r="AX83" i="73"/>
  <c r="AD83" i="73"/>
  <c r="AN83" i="73"/>
  <c r="AE83" i="73"/>
  <c r="AP83" i="73"/>
  <c r="AT83" i="73"/>
  <c r="AU83" i="73"/>
  <c r="AI83" i="73"/>
  <c r="AJ83" i="73"/>
  <c r="R83" i="73"/>
  <c r="S83" i="73"/>
  <c r="T83" i="73"/>
  <c r="J82" i="73"/>
  <c r="N82" i="73"/>
  <c r="K82" i="73"/>
  <c r="O82" i="73"/>
  <c r="Q82" i="73"/>
  <c r="X80" i="73"/>
  <c r="AB80" i="73"/>
  <c r="Y80" i="73"/>
  <c r="AC80" i="73"/>
  <c r="V80" i="73"/>
  <c r="Z80" i="73"/>
  <c r="AA80" i="73"/>
  <c r="W80" i="73"/>
  <c r="AG79" i="73"/>
  <c r="AK79" i="73"/>
  <c r="AO79" i="73"/>
  <c r="AS79" i="73"/>
  <c r="AW79" i="73"/>
  <c r="AE79" i="73"/>
  <c r="AJ79" i="73"/>
  <c r="AP79" i="73"/>
  <c r="AU79" i="73"/>
  <c r="AF79" i="73"/>
  <c r="AL79" i="73"/>
  <c r="AQ79" i="73"/>
  <c r="AV79" i="73"/>
  <c r="AM79" i="73"/>
  <c r="AX79" i="73"/>
  <c r="AD79" i="73"/>
  <c r="AN79" i="73"/>
  <c r="AR79" i="73"/>
  <c r="AT79" i="73"/>
  <c r="AH79" i="73"/>
  <c r="AI79" i="73"/>
  <c r="R79" i="73"/>
  <c r="S79" i="73"/>
  <c r="T79" i="73"/>
  <c r="J78" i="73"/>
  <c r="N78" i="73"/>
  <c r="K78" i="73"/>
  <c r="O78" i="73"/>
  <c r="Q78" i="73"/>
  <c r="X76" i="73"/>
  <c r="AB76" i="73"/>
  <c r="Y76" i="73"/>
  <c r="AC76" i="73"/>
  <c r="V76" i="73"/>
  <c r="Z76" i="73"/>
  <c r="AA76" i="73"/>
  <c r="W76" i="73"/>
  <c r="AG75" i="73"/>
  <c r="AK75" i="73"/>
  <c r="AO75" i="73"/>
  <c r="AS75" i="73"/>
  <c r="AW75" i="73"/>
  <c r="AD75" i="73"/>
  <c r="AI75" i="73"/>
  <c r="AN75" i="73"/>
  <c r="AT75" i="73"/>
  <c r="AE75" i="73"/>
  <c r="AJ75" i="73"/>
  <c r="AP75" i="73"/>
  <c r="AU75" i="73"/>
  <c r="AL75" i="73"/>
  <c r="AV75" i="73"/>
  <c r="AM75" i="73"/>
  <c r="AX75" i="73"/>
  <c r="AQ75" i="73"/>
  <c r="AR75" i="73"/>
  <c r="AF75" i="73"/>
  <c r="AH75" i="73"/>
  <c r="R75" i="73"/>
  <c r="S75" i="73"/>
  <c r="T75" i="73"/>
  <c r="J74" i="73"/>
  <c r="N74" i="73"/>
  <c r="K74" i="73"/>
  <c r="O74" i="73"/>
  <c r="Q74" i="73"/>
  <c r="X72" i="73"/>
  <c r="AB72" i="73"/>
  <c r="Y72" i="73"/>
  <c r="AC72" i="73"/>
  <c r="V72" i="73"/>
  <c r="Z72" i="73"/>
  <c r="AA72" i="73"/>
  <c r="W72" i="73"/>
  <c r="AE71" i="73"/>
  <c r="AI71" i="73"/>
  <c r="AM71" i="73"/>
  <c r="AQ71" i="73"/>
  <c r="AU71" i="73"/>
  <c r="AH71" i="73"/>
  <c r="AN71" i="73"/>
  <c r="AS71" i="73"/>
  <c r="AX71" i="73"/>
  <c r="AJ71" i="73"/>
  <c r="AP71" i="73"/>
  <c r="AW71" i="73"/>
  <c r="AD71" i="73"/>
  <c r="AK71" i="73"/>
  <c r="AR71" i="73"/>
  <c r="AF71" i="73"/>
  <c r="AT71" i="73"/>
  <c r="AG71" i="73"/>
  <c r="AV71" i="73"/>
  <c r="AL71" i="73"/>
  <c r="AO71" i="73"/>
  <c r="R71" i="73"/>
  <c r="S71" i="73"/>
  <c r="T71" i="73"/>
  <c r="J70" i="73"/>
  <c r="N70" i="73"/>
  <c r="K70" i="73"/>
  <c r="O70" i="73"/>
  <c r="Q70" i="73"/>
  <c r="X68" i="73"/>
  <c r="AB68" i="73"/>
  <c r="Y68" i="73"/>
  <c r="AC68" i="73"/>
  <c r="V68" i="73"/>
  <c r="Z68" i="73"/>
  <c r="AA68" i="73"/>
  <c r="W68" i="73"/>
  <c r="AE67" i="73"/>
  <c r="AI67" i="73"/>
  <c r="AM67" i="73"/>
  <c r="AQ67" i="73"/>
  <c r="AU67" i="73"/>
  <c r="AG67" i="73"/>
  <c r="AL67" i="73"/>
  <c r="AR67" i="73"/>
  <c r="AW67" i="73"/>
  <c r="AH67" i="73"/>
  <c r="AO67" i="73"/>
  <c r="AV67" i="73"/>
  <c r="AJ67" i="73"/>
  <c r="AP67" i="73"/>
  <c r="AX67" i="73"/>
  <c r="AD67" i="73"/>
  <c r="AS67" i="73"/>
  <c r="AF67" i="73"/>
  <c r="AT67" i="73"/>
  <c r="AK67" i="73"/>
  <c r="AN67" i="73"/>
  <c r="R67" i="73"/>
  <c r="S67" i="73"/>
  <c r="T67" i="73"/>
  <c r="J66" i="73"/>
  <c r="N66" i="73"/>
  <c r="K66" i="73"/>
  <c r="O66" i="73"/>
  <c r="Q66" i="73"/>
  <c r="X64" i="73"/>
  <c r="AB64" i="73"/>
  <c r="Y64" i="73"/>
  <c r="AC64" i="73"/>
  <c r="V64" i="73"/>
  <c r="Z64" i="73"/>
  <c r="AA64" i="73"/>
  <c r="W64" i="73"/>
  <c r="AD63" i="73"/>
  <c r="AH63" i="73"/>
  <c r="AL63" i="73"/>
  <c r="AP63" i="73"/>
  <c r="AT63" i="73"/>
  <c r="AX63" i="73"/>
  <c r="AF63" i="73"/>
  <c r="AK63" i="73"/>
  <c r="AQ63" i="73"/>
  <c r="AV63" i="73"/>
  <c r="AG63" i="73"/>
  <c r="AN63" i="73"/>
  <c r="AU63" i="73"/>
  <c r="AE63" i="73"/>
  <c r="AO63" i="73"/>
  <c r="AI63" i="73"/>
  <c r="AR63" i="73"/>
  <c r="AS63" i="73"/>
  <c r="AW63" i="73"/>
  <c r="AJ63" i="73"/>
  <c r="AM63" i="73"/>
  <c r="R63" i="73"/>
  <c r="S63" i="73"/>
  <c r="T63" i="73"/>
  <c r="J62" i="73"/>
  <c r="N62" i="73"/>
  <c r="K62" i="73"/>
  <c r="O62" i="73"/>
  <c r="Q62" i="73"/>
  <c r="X60" i="73"/>
  <c r="AB60" i="73"/>
  <c r="Y60" i="73"/>
  <c r="AC60" i="73"/>
  <c r="V60" i="73"/>
  <c r="Z60" i="73"/>
  <c r="AA60" i="73"/>
  <c r="W60" i="73"/>
  <c r="AD59" i="73"/>
  <c r="AH59" i="73"/>
  <c r="AL59" i="73"/>
  <c r="AP59" i="73"/>
  <c r="AT59" i="73"/>
  <c r="AX59" i="73"/>
  <c r="AE59" i="73"/>
  <c r="AJ59" i="73"/>
  <c r="AO59" i="73"/>
  <c r="AU59" i="73"/>
  <c r="AF59" i="73"/>
  <c r="AM59" i="73"/>
  <c r="AS59" i="73"/>
  <c r="AN59" i="73"/>
  <c r="AW59" i="73"/>
  <c r="AG59" i="73"/>
  <c r="AQ59" i="73"/>
  <c r="AI59" i="73"/>
  <c r="AK59" i="73"/>
  <c r="AR59" i="73"/>
  <c r="AV59" i="73"/>
  <c r="R59" i="73"/>
  <c r="S59" i="73"/>
  <c r="T59" i="73"/>
  <c r="J58" i="73"/>
  <c r="N58" i="73"/>
  <c r="K58" i="73"/>
  <c r="O58" i="73"/>
  <c r="Q58" i="73"/>
  <c r="X56" i="73"/>
  <c r="AB56" i="73"/>
  <c r="Y56" i="73"/>
  <c r="AC56" i="73"/>
  <c r="V56" i="73"/>
  <c r="Z56" i="73"/>
  <c r="AA56" i="73"/>
  <c r="W56" i="73"/>
  <c r="AD55" i="73"/>
  <c r="AH55" i="73"/>
  <c r="AL55" i="73"/>
  <c r="AP55" i="73"/>
  <c r="AT55" i="73"/>
  <c r="AX55" i="73"/>
  <c r="AI55" i="73"/>
  <c r="AN55" i="73"/>
  <c r="AS55" i="73"/>
  <c r="AE55" i="73"/>
  <c r="AK55" i="73"/>
  <c r="AR55" i="73"/>
  <c r="AM55" i="73"/>
  <c r="AV55" i="73"/>
  <c r="AF55" i="73"/>
  <c r="AO55" i="73"/>
  <c r="AW55" i="73"/>
  <c r="AQ55" i="73"/>
  <c r="AU55" i="73"/>
  <c r="AG55" i="73"/>
  <c r="AJ55" i="73"/>
  <c r="R55" i="73"/>
  <c r="S55" i="73"/>
  <c r="T55" i="73"/>
  <c r="J54" i="73"/>
  <c r="N54" i="73"/>
  <c r="K54" i="73"/>
  <c r="O54" i="73"/>
  <c r="Q54" i="73"/>
  <c r="X52" i="73"/>
  <c r="AB52" i="73"/>
  <c r="Y52" i="73"/>
  <c r="AC52" i="73"/>
  <c r="V52" i="73"/>
  <c r="Z52" i="73"/>
  <c r="AA52" i="73"/>
  <c r="W52" i="73"/>
  <c r="AD51" i="73"/>
  <c r="AH51" i="73"/>
  <c r="AL51" i="73"/>
  <c r="AP51" i="73"/>
  <c r="AT51" i="73"/>
  <c r="AX51" i="73"/>
  <c r="AG51" i="73"/>
  <c r="AM51" i="73"/>
  <c r="AR51" i="73"/>
  <c r="AW51" i="73"/>
  <c r="AJ51" i="73"/>
  <c r="AQ51" i="73"/>
  <c r="AK51" i="73"/>
  <c r="AU51" i="73"/>
  <c r="AE51" i="73"/>
  <c r="AN51" i="73"/>
  <c r="AV51" i="73"/>
  <c r="AF51" i="73"/>
  <c r="AI51" i="73"/>
  <c r="AO51" i="73"/>
  <c r="AS51" i="73"/>
  <c r="R51" i="73"/>
  <c r="S51" i="73"/>
  <c r="T51" i="73"/>
  <c r="J50" i="73"/>
  <c r="N50" i="73"/>
  <c r="K50" i="73"/>
  <c r="O50" i="73"/>
  <c r="Q50" i="73"/>
  <c r="X48" i="73"/>
  <c r="AB48" i="73"/>
  <c r="Y48" i="73"/>
  <c r="AC48" i="73"/>
  <c r="V48" i="73"/>
  <c r="Z48" i="73"/>
  <c r="AA48" i="73"/>
  <c r="W48" i="73"/>
  <c r="AD47" i="73"/>
  <c r="AH47" i="73"/>
  <c r="AL47" i="73"/>
  <c r="AP47" i="73"/>
  <c r="AT47" i="73"/>
  <c r="AX47" i="73"/>
  <c r="AF47" i="73"/>
  <c r="AK47" i="73"/>
  <c r="AQ47" i="73"/>
  <c r="AV47" i="73"/>
  <c r="AI47" i="73"/>
  <c r="AO47" i="73"/>
  <c r="AW47" i="73"/>
  <c r="AJ47" i="73"/>
  <c r="AS47" i="73"/>
  <c r="AM47" i="73"/>
  <c r="AU47" i="73"/>
  <c r="AN47" i="73"/>
  <c r="AR47" i="73"/>
  <c r="AE47" i="73"/>
  <c r="AG47" i="73"/>
  <c r="R47" i="73"/>
  <c r="S47" i="73"/>
  <c r="T47" i="73"/>
  <c r="J46" i="73"/>
  <c r="N46" i="73"/>
  <c r="K46" i="73"/>
  <c r="O46" i="73"/>
  <c r="Q46" i="73"/>
  <c r="X44" i="73"/>
  <c r="AB44" i="73"/>
  <c r="Y44" i="73"/>
  <c r="AC44" i="73"/>
  <c r="V44" i="73"/>
  <c r="Z44" i="73"/>
  <c r="AA44" i="73"/>
  <c r="W44" i="73"/>
  <c r="AF43" i="73"/>
  <c r="AJ43" i="73"/>
  <c r="AN43" i="73"/>
  <c r="AR43" i="73"/>
  <c r="AV43" i="73"/>
  <c r="AG43" i="73"/>
  <c r="AL43" i="73"/>
  <c r="AQ43" i="73"/>
  <c r="AW43" i="73"/>
  <c r="AH43" i="73"/>
  <c r="AO43" i="73"/>
  <c r="AU43" i="73"/>
  <c r="AI43" i="73"/>
  <c r="AS43" i="73"/>
  <c r="AD43" i="73"/>
  <c r="AP43" i="73"/>
  <c r="AE43" i="73"/>
  <c r="AT43" i="73"/>
  <c r="AK43" i="73"/>
  <c r="AM43" i="73"/>
  <c r="AX43" i="73"/>
  <c r="R43" i="73"/>
  <c r="S43" i="73"/>
  <c r="T43" i="73"/>
  <c r="J42" i="73"/>
  <c r="N42" i="73"/>
  <c r="K42" i="73"/>
  <c r="O42" i="73"/>
  <c r="Q42" i="73"/>
  <c r="X40" i="73"/>
  <c r="AB40" i="73"/>
  <c r="Y40" i="73"/>
  <c r="AC40" i="73"/>
  <c r="V40" i="73"/>
  <c r="Z40" i="73"/>
  <c r="AA40" i="73"/>
  <c r="W40" i="73"/>
  <c r="AE39" i="73"/>
  <c r="AI39" i="73"/>
  <c r="AM39" i="73"/>
  <c r="AQ39" i="73"/>
  <c r="AU39" i="73"/>
  <c r="AF39" i="73"/>
  <c r="AJ39" i="73"/>
  <c r="AN39" i="73"/>
  <c r="AR39" i="73"/>
  <c r="AV39" i="73"/>
  <c r="AH39" i="73"/>
  <c r="AP39" i="73"/>
  <c r="AX39" i="73"/>
  <c r="AD39" i="73"/>
  <c r="AO39" i="73"/>
  <c r="AK39" i="73"/>
  <c r="AW39" i="73"/>
  <c r="AT39" i="73"/>
  <c r="AG39" i="73"/>
  <c r="AL39" i="73"/>
  <c r="AS39" i="73"/>
  <c r="R39" i="73"/>
  <c r="S39" i="73"/>
  <c r="T39" i="73"/>
  <c r="J38" i="73"/>
  <c r="N38" i="73"/>
  <c r="K38" i="73"/>
  <c r="O38" i="73"/>
  <c r="Q38" i="73"/>
  <c r="X36" i="73"/>
  <c r="AB36" i="73"/>
  <c r="Y36" i="73"/>
  <c r="AC36" i="73"/>
  <c r="V36" i="73"/>
  <c r="Z36" i="73"/>
  <c r="AA36" i="73"/>
  <c r="W36" i="73"/>
  <c r="AE35" i="73"/>
  <c r="AI35" i="73"/>
  <c r="AM35" i="73"/>
  <c r="AQ35" i="73"/>
  <c r="AU35" i="73"/>
  <c r="AF35" i="73"/>
  <c r="AJ35" i="73"/>
  <c r="AN35" i="73"/>
  <c r="AR35" i="73"/>
  <c r="AV35" i="73"/>
  <c r="AD35" i="73"/>
  <c r="AL35" i="73"/>
  <c r="AT35" i="73"/>
  <c r="AO35" i="73"/>
  <c r="AX35" i="73"/>
  <c r="AH35" i="73"/>
  <c r="AW35" i="73"/>
  <c r="AK35" i="73"/>
  <c r="AP35" i="73"/>
  <c r="AS35" i="73"/>
  <c r="AG35" i="73"/>
  <c r="R35" i="73"/>
  <c r="S35" i="73"/>
  <c r="T35" i="73"/>
  <c r="J34" i="73"/>
  <c r="N34" i="73"/>
  <c r="K34" i="73"/>
  <c r="O34" i="73"/>
  <c r="Q34" i="73"/>
  <c r="X32" i="73"/>
  <c r="AB32" i="73"/>
  <c r="Y32" i="73"/>
  <c r="AC32" i="73"/>
  <c r="V32" i="73"/>
  <c r="Z32" i="73"/>
  <c r="AA32" i="73"/>
  <c r="W32" i="73"/>
  <c r="AG31" i="73"/>
  <c r="AK31" i="73"/>
  <c r="AO31" i="73"/>
  <c r="AS31" i="73"/>
  <c r="AW31" i="73"/>
  <c r="AD31" i="73"/>
  <c r="AH31" i="73"/>
  <c r="AL31" i="73"/>
  <c r="AP31" i="73"/>
  <c r="AT31" i="73"/>
  <c r="AX31" i="73"/>
  <c r="AJ31" i="73"/>
  <c r="AR31" i="73"/>
  <c r="AE31" i="73"/>
  <c r="AM31" i="73"/>
  <c r="AU31" i="73"/>
  <c r="AQ31" i="73"/>
  <c r="AN31" i="73"/>
  <c r="AI31" i="73"/>
  <c r="AF31" i="73"/>
  <c r="AV31" i="73"/>
  <c r="R31" i="73"/>
  <c r="S31" i="73"/>
  <c r="T31" i="73"/>
  <c r="U31" i="73"/>
  <c r="J30" i="73"/>
  <c r="N30" i="73"/>
  <c r="K30" i="73"/>
  <c r="O30" i="73"/>
  <c r="Q30" i="73"/>
  <c r="X28" i="73"/>
  <c r="AB28" i="73"/>
  <c r="Y28" i="73"/>
  <c r="AC28" i="73"/>
  <c r="V28" i="73"/>
  <c r="Z28" i="73"/>
  <c r="AA28" i="73"/>
  <c r="W28" i="73"/>
  <c r="AF27" i="73"/>
  <c r="AJ27" i="73"/>
  <c r="AN27" i="73"/>
  <c r="AR27" i="73"/>
  <c r="AV27" i="73"/>
  <c r="AE27" i="73"/>
  <c r="AK27" i="73"/>
  <c r="AP27" i="73"/>
  <c r="AU27" i="73"/>
  <c r="AG27" i="73"/>
  <c r="AL27" i="73"/>
  <c r="AQ27" i="73"/>
  <c r="AW27" i="73"/>
  <c r="AI27" i="73"/>
  <c r="AT27" i="73"/>
  <c r="AM27" i="73"/>
  <c r="AX27" i="73"/>
  <c r="AS27" i="73"/>
  <c r="AH27" i="73"/>
  <c r="AD27" i="73"/>
  <c r="AO27" i="73"/>
  <c r="R27" i="73"/>
  <c r="S27" i="73"/>
  <c r="T27" i="73"/>
  <c r="U27" i="73"/>
  <c r="J26" i="73"/>
  <c r="N26" i="73"/>
  <c r="K26" i="73"/>
  <c r="O26" i="73"/>
  <c r="Q26" i="73"/>
  <c r="X24" i="73"/>
  <c r="AB24" i="73"/>
  <c r="Y24" i="73"/>
  <c r="AC24" i="73"/>
  <c r="V24" i="73"/>
  <c r="Z24" i="73"/>
  <c r="AA24" i="73"/>
  <c r="W24" i="73"/>
  <c r="AF23" i="73"/>
  <c r="AJ23" i="73"/>
  <c r="AN23" i="73"/>
  <c r="AR23" i="73"/>
  <c r="AV23" i="73"/>
  <c r="AD23" i="73"/>
  <c r="AI23" i="73"/>
  <c r="AO23" i="73"/>
  <c r="AT23" i="73"/>
  <c r="AE23" i="73"/>
  <c r="AK23" i="73"/>
  <c r="AP23" i="73"/>
  <c r="AU23" i="73"/>
  <c r="AH23" i="73"/>
  <c r="AS23" i="73"/>
  <c r="AL23" i="73"/>
  <c r="AW23" i="73"/>
  <c r="AQ23" i="73"/>
  <c r="AG23" i="73"/>
  <c r="AM23" i="73"/>
  <c r="AX23" i="73"/>
  <c r="R23" i="73"/>
  <c r="S23" i="73"/>
  <c r="T23" i="73"/>
  <c r="U23" i="73"/>
  <c r="J22" i="73"/>
  <c r="N22" i="73"/>
  <c r="K22" i="73"/>
  <c r="O22" i="73"/>
  <c r="Q22" i="73"/>
  <c r="X20" i="73"/>
  <c r="AB20" i="73"/>
  <c r="Y20" i="73"/>
  <c r="AC20" i="73"/>
  <c r="V20" i="73"/>
  <c r="Z20" i="73"/>
  <c r="AA20" i="73"/>
  <c r="W20" i="73"/>
  <c r="AF19" i="73"/>
  <c r="AJ19" i="73"/>
  <c r="AN19" i="73"/>
  <c r="AR19" i="73"/>
  <c r="AV19" i="73"/>
  <c r="AH19" i="73"/>
  <c r="AM19" i="73"/>
  <c r="AS19" i="73"/>
  <c r="AX19" i="73"/>
  <c r="AD19" i="73"/>
  <c r="AI19" i="73"/>
  <c r="AO19" i="73"/>
  <c r="AT19" i="73"/>
  <c r="AG19" i="73"/>
  <c r="AQ19" i="73"/>
  <c r="AK19" i="73"/>
  <c r="AU19" i="73"/>
  <c r="AP19" i="73"/>
  <c r="AE19" i="73"/>
  <c r="AW19" i="73"/>
  <c r="AL19" i="73"/>
  <c r="R19" i="73"/>
  <c r="S19" i="73"/>
  <c r="T19" i="73"/>
  <c r="U19" i="73"/>
  <c r="J18" i="73"/>
  <c r="N18" i="73"/>
  <c r="K18" i="73"/>
  <c r="O18" i="73"/>
  <c r="Q18" i="73"/>
  <c r="L18" i="73"/>
  <c r="X16" i="73"/>
  <c r="AB16" i="73"/>
  <c r="Y16" i="73"/>
  <c r="AC16" i="73"/>
  <c r="V16" i="73"/>
  <c r="Z16" i="73"/>
  <c r="AA16" i="73"/>
  <c r="W16" i="73"/>
  <c r="AF15" i="73"/>
  <c r="AJ15" i="73"/>
  <c r="AN15" i="73"/>
  <c r="AR15" i="73"/>
  <c r="AV15" i="73"/>
  <c r="AG15" i="73"/>
  <c r="AL15" i="73"/>
  <c r="AQ15" i="73"/>
  <c r="AW15" i="73"/>
  <c r="AH15" i="73"/>
  <c r="AM15" i="73"/>
  <c r="AS15" i="73"/>
  <c r="AX15" i="73"/>
  <c r="AE15" i="73"/>
  <c r="AP15" i="73"/>
  <c r="AI15" i="73"/>
  <c r="AT15" i="73"/>
  <c r="AO15" i="73"/>
  <c r="AD15" i="73"/>
  <c r="AK15" i="73"/>
  <c r="AU15" i="73"/>
  <c r="R15" i="73"/>
  <c r="S15" i="73"/>
  <c r="T15" i="73"/>
  <c r="U15" i="73"/>
  <c r="J14" i="73"/>
  <c r="N14" i="73"/>
  <c r="K14" i="73"/>
  <c r="O14" i="73"/>
  <c r="Q14" i="73"/>
  <c r="L14" i="73"/>
  <c r="X12" i="73"/>
  <c r="AB12" i="73"/>
  <c r="Y12" i="73"/>
  <c r="AC12" i="73"/>
  <c r="V12" i="73"/>
  <c r="Z12" i="73"/>
  <c r="AA12" i="73"/>
  <c r="W12" i="73"/>
  <c r="H271" i="73"/>
  <c r="H267" i="73"/>
  <c r="H263" i="73"/>
  <c r="H259" i="73"/>
  <c r="H255" i="73"/>
  <c r="H251" i="73"/>
  <c r="H247" i="73"/>
  <c r="H243" i="73"/>
  <c r="H239" i="73"/>
  <c r="H235" i="73"/>
  <c r="H231" i="73"/>
  <c r="H227" i="73"/>
  <c r="H223" i="73"/>
  <c r="H219" i="73"/>
  <c r="H215" i="73"/>
  <c r="H211" i="73"/>
  <c r="H207" i="73"/>
  <c r="H203" i="73"/>
  <c r="H199" i="73"/>
  <c r="H195" i="73"/>
  <c r="H191" i="73"/>
  <c r="H187" i="73"/>
  <c r="H183" i="73"/>
  <c r="H179" i="73"/>
  <c r="H175" i="73"/>
  <c r="H171" i="73"/>
  <c r="H167" i="73"/>
  <c r="H163" i="73"/>
  <c r="H159" i="73"/>
  <c r="H155" i="73"/>
  <c r="H151" i="73"/>
  <c r="H147" i="73"/>
  <c r="H143" i="73"/>
  <c r="H139" i="73"/>
  <c r="H135" i="73"/>
  <c r="H131" i="73"/>
  <c r="H127" i="73"/>
  <c r="H123" i="73"/>
  <c r="H119" i="73"/>
  <c r="H115" i="73"/>
  <c r="H111" i="73"/>
  <c r="H107" i="73"/>
  <c r="H103" i="73"/>
  <c r="H99" i="73"/>
  <c r="H95" i="73"/>
  <c r="H91" i="73"/>
  <c r="H87" i="73"/>
  <c r="H83" i="73"/>
  <c r="H79" i="73"/>
  <c r="H75" i="73"/>
  <c r="H71" i="73"/>
  <c r="H67" i="73"/>
  <c r="H63" i="73"/>
  <c r="H59" i="73"/>
  <c r="H55" i="73"/>
  <c r="H51" i="73"/>
  <c r="H47" i="73"/>
  <c r="H43" i="73"/>
  <c r="H39" i="73"/>
  <c r="H35" i="73"/>
  <c r="H31" i="73"/>
  <c r="H27" i="73"/>
  <c r="H23" i="73"/>
  <c r="H19" i="73"/>
  <c r="H15" i="73"/>
  <c r="I270" i="73"/>
  <c r="M266" i="73"/>
  <c r="L265" i="73"/>
  <c r="I262" i="73"/>
  <c r="M258" i="73"/>
  <c r="L257" i="73"/>
  <c r="I254" i="73"/>
  <c r="M250" i="73"/>
  <c r="L249" i="73"/>
  <c r="I246" i="73"/>
  <c r="M242" i="73"/>
  <c r="L241" i="73"/>
  <c r="I238" i="73"/>
  <c r="M234" i="73"/>
  <c r="L233" i="73"/>
  <c r="I230" i="73"/>
  <c r="M226" i="73"/>
  <c r="L225" i="73"/>
  <c r="I222" i="73"/>
  <c r="M218" i="73"/>
  <c r="L217" i="73"/>
  <c r="I214" i="73"/>
  <c r="M210" i="73"/>
  <c r="L209" i="73"/>
  <c r="I206" i="73"/>
  <c r="M202" i="73"/>
  <c r="L201" i="73"/>
  <c r="I198" i="73"/>
  <c r="M194" i="73"/>
  <c r="L193" i="73"/>
  <c r="I190" i="73"/>
  <c r="M186" i="73"/>
  <c r="L185" i="73"/>
  <c r="I182" i="73"/>
  <c r="M178" i="73"/>
  <c r="L177" i="73"/>
  <c r="I174" i="73"/>
  <c r="M170" i="73"/>
  <c r="L169" i="73"/>
  <c r="I166" i="73"/>
  <c r="M162" i="73"/>
  <c r="L161" i="73"/>
  <c r="I158" i="73"/>
  <c r="M154" i="73"/>
  <c r="L153" i="73"/>
  <c r="I150" i="73"/>
  <c r="M146" i="73"/>
  <c r="L145" i="73"/>
  <c r="I142" i="73"/>
  <c r="M138" i="73"/>
  <c r="L137" i="73"/>
  <c r="I134" i="73"/>
  <c r="M130" i="73"/>
  <c r="L129" i="73"/>
  <c r="I126" i="73"/>
  <c r="M122" i="73"/>
  <c r="L121" i="73"/>
  <c r="I118" i="73"/>
  <c r="M114" i="73"/>
  <c r="L113" i="73"/>
  <c r="I110" i="73"/>
  <c r="M106" i="73"/>
  <c r="L105" i="73"/>
  <c r="I102" i="73"/>
  <c r="M98" i="73"/>
  <c r="L97" i="73"/>
  <c r="I94" i="73"/>
  <c r="M90" i="73"/>
  <c r="L89" i="73"/>
  <c r="I86" i="73"/>
  <c r="M82" i="73"/>
  <c r="L81" i="73"/>
  <c r="I78" i="73"/>
  <c r="M74" i="73"/>
  <c r="L73" i="73"/>
  <c r="I70" i="73"/>
  <c r="M66" i="73"/>
  <c r="L65" i="73"/>
  <c r="I62" i="73"/>
  <c r="M58" i="73"/>
  <c r="L57" i="73"/>
  <c r="I54" i="73"/>
  <c r="M50" i="73"/>
  <c r="L49" i="73"/>
  <c r="I46" i="73"/>
  <c r="M42" i="73"/>
  <c r="L41" i="73"/>
  <c r="I38" i="73"/>
  <c r="M34" i="73"/>
  <c r="L33" i="73"/>
  <c r="I30" i="73"/>
  <c r="M26" i="73"/>
  <c r="L25" i="73"/>
  <c r="I22" i="73"/>
  <c r="M18" i="73"/>
  <c r="I14" i="73"/>
  <c r="O269" i="73"/>
  <c r="L266" i="73"/>
  <c r="K265" i="73"/>
  <c r="O261" i="73"/>
  <c r="L258" i="73"/>
  <c r="K257" i="73"/>
  <c r="O253" i="73"/>
  <c r="L250" i="73"/>
  <c r="K249" i="73"/>
  <c r="O245" i="73"/>
  <c r="L242" i="73"/>
  <c r="K241" i="73"/>
  <c r="O237" i="73"/>
  <c r="L234" i="73"/>
  <c r="K233" i="73"/>
  <c r="O229" i="73"/>
  <c r="L226" i="73"/>
  <c r="K225" i="73"/>
  <c r="O221" i="73"/>
  <c r="L218" i="73"/>
  <c r="K217" i="73"/>
  <c r="O213" i="73"/>
  <c r="L210" i="73"/>
  <c r="K209" i="73"/>
  <c r="O205" i="73"/>
  <c r="L202" i="73"/>
  <c r="K201" i="73"/>
  <c r="O197" i="73"/>
  <c r="L194" i="73"/>
  <c r="K193" i="73"/>
  <c r="O189" i="73"/>
  <c r="L186" i="73"/>
  <c r="K185" i="73"/>
  <c r="O181" i="73"/>
  <c r="L178" i="73"/>
  <c r="K177" i="73"/>
  <c r="O173" i="73"/>
  <c r="L170" i="73"/>
  <c r="K169" i="73"/>
  <c r="O165" i="73"/>
  <c r="L162" i="73"/>
  <c r="K161" i="73"/>
  <c r="O157" i="73"/>
  <c r="L154" i="73"/>
  <c r="K153" i="73"/>
  <c r="O149" i="73"/>
  <c r="L146" i="73"/>
  <c r="K145" i="73"/>
  <c r="O141" i="73"/>
  <c r="L138" i="73"/>
  <c r="K137" i="73"/>
  <c r="O133" i="73"/>
  <c r="L130" i="73"/>
  <c r="K129" i="73"/>
  <c r="O125" i="73"/>
  <c r="L122" i="73"/>
  <c r="K121" i="73"/>
  <c r="O117" i="73"/>
  <c r="L114" i="73"/>
  <c r="K113" i="73"/>
  <c r="O109" i="73"/>
  <c r="L106" i="73"/>
  <c r="K105" i="73"/>
  <c r="O101" i="73"/>
  <c r="L98" i="73"/>
  <c r="K97" i="73"/>
  <c r="O93" i="73"/>
  <c r="L90" i="73"/>
  <c r="K89" i="73"/>
  <c r="O85" i="73"/>
  <c r="L82" i="73"/>
  <c r="K81" i="73"/>
  <c r="O77" i="73"/>
  <c r="L74" i="73"/>
  <c r="K73" i="73"/>
  <c r="O69" i="73"/>
  <c r="L66" i="73"/>
  <c r="K65" i="73"/>
  <c r="O61" i="73"/>
  <c r="L58" i="73"/>
  <c r="K57" i="73"/>
  <c r="O53" i="73"/>
  <c r="L50" i="73"/>
  <c r="K49" i="73"/>
  <c r="O45" i="73"/>
  <c r="L42" i="73"/>
  <c r="K41" i="73"/>
  <c r="O37" i="73"/>
  <c r="L34" i="73"/>
  <c r="K33" i="73"/>
  <c r="O29" i="73"/>
  <c r="L26" i="73"/>
  <c r="K25" i="73"/>
  <c r="O21" i="73"/>
  <c r="I18" i="73"/>
  <c r="L13" i="73"/>
  <c r="FN9" i="66" l="1"/>
  <c r="FM9" i="66"/>
  <c r="U9" i="73" s="1"/>
  <c r="FL9" i="66"/>
  <c r="Q9" i="73" s="1"/>
  <c r="FN8" i="66"/>
  <c r="FM8" i="66"/>
  <c r="FL8" i="66"/>
  <c r="FN7" i="66"/>
  <c r="FM7" i="66"/>
  <c r="FL7" i="66"/>
  <c r="FN6" i="66"/>
  <c r="FM6" i="66"/>
  <c r="FL6" i="66"/>
  <c r="FN5" i="66"/>
  <c r="FM5" i="66"/>
  <c r="FL5" i="66"/>
  <c r="FN3" i="66"/>
  <c r="FM3" i="66"/>
  <c r="FL3" i="66"/>
  <c r="T469" i="73" l="1"/>
  <c r="S472" i="73"/>
  <c r="S480" i="73"/>
  <c r="T487" i="73"/>
  <c r="T488" i="73"/>
  <c r="S488" i="73"/>
  <c r="T492" i="73"/>
  <c r="S493" i="73"/>
  <c r="G469" i="73" l="1"/>
  <c r="S484" i="73"/>
  <c r="G484" i="73"/>
  <c r="T477" i="73"/>
  <c r="S483" i="73"/>
  <c r="S473" i="73"/>
  <c r="S477" i="73"/>
  <c r="T472" i="73"/>
  <c r="G477" i="73"/>
  <c r="S495" i="73"/>
  <c r="T476" i="73"/>
  <c r="S469" i="73"/>
  <c r="T473" i="73"/>
  <c r="S487" i="73"/>
  <c r="S476" i="73"/>
  <c r="T484" i="73"/>
  <c r="S481" i="73"/>
  <c r="T495" i="73"/>
  <c r="S494" i="73"/>
  <c r="T494" i="73"/>
  <c r="S489" i="73"/>
  <c r="S492" i="73"/>
  <c r="G488" i="73"/>
  <c r="G473" i="73"/>
  <c r="G495" i="73"/>
  <c r="G480" i="73"/>
  <c r="G491" i="73"/>
  <c r="G483" i="73"/>
  <c r="T483" i="73"/>
  <c r="S478" i="73"/>
  <c r="T478" i="73"/>
  <c r="T480" i="73"/>
  <c r="G486" i="73"/>
  <c r="T479" i="73"/>
  <c r="S479" i="73"/>
  <c r="G475" i="73"/>
  <c r="G494" i="73"/>
  <c r="S482" i="73"/>
  <c r="T482" i="73"/>
  <c r="S491" i="73"/>
  <c r="S490" i="73"/>
  <c r="G485" i="73"/>
  <c r="T485" i="73"/>
  <c r="G482" i="73"/>
  <c r="T481" i="73"/>
  <c r="T490" i="73"/>
  <c r="G490" i="73"/>
  <c r="T493" i="73"/>
  <c r="G493" i="73"/>
  <c r="G492" i="73"/>
  <c r="T491" i="73"/>
  <c r="G489" i="73"/>
  <c r="T489" i="73"/>
  <c r="G487" i="73"/>
  <c r="S486" i="73"/>
  <c r="T486" i="73"/>
  <c r="S485" i="73"/>
  <c r="G481" i="73"/>
  <c r="G478" i="73"/>
  <c r="G472" i="73"/>
  <c r="G470" i="73"/>
  <c r="T470" i="73"/>
  <c r="S470" i="73"/>
  <c r="G479" i="73"/>
  <c r="G474" i="73"/>
  <c r="T474" i="73"/>
  <c r="S471" i="73"/>
  <c r="T471" i="73"/>
  <c r="G476" i="73"/>
  <c r="S475" i="73"/>
  <c r="T475" i="73"/>
  <c r="S474" i="73"/>
  <c r="G471" i="73"/>
  <c r="D9" i="74" l="1"/>
  <c r="F13" i="74"/>
  <c r="T9" i="74" l="1"/>
  <c r="AG9" i="74"/>
  <c r="AK9" i="74"/>
  <c r="AO9" i="74"/>
  <c r="AS9" i="74"/>
  <c r="AW9" i="74"/>
  <c r="AD9" i="74"/>
  <c r="AH9" i="74"/>
  <c r="AL9" i="74"/>
  <c r="AP9" i="74"/>
  <c r="AT9" i="74"/>
  <c r="AX9" i="74"/>
  <c r="AE9" i="74"/>
  <c r="AI9" i="74"/>
  <c r="AM9" i="74"/>
  <c r="AQ9" i="74"/>
  <c r="AU9" i="74"/>
  <c r="AF9" i="74"/>
  <c r="AV9" i="74"/>
  <c r="AJ9" i="74"/>
  <c r="AN9" i="74"/>
  <c r="AR9" i="74"/>
  <c r="Y9" i="74"/>
  <c r="AC9" i="74"/>
  <c r="V9" i="74"/>
  <c r="Z9" i="74"/>
  <c r="W9" i="74"/>
  <c r="AA9" i="74"/>
  <c r="AB9" i="74"/>
  <c r="X9" i="74"/>
  <c r="U9" i="74"/>
  <c r="R9" i="74"/>
  <c r="S9" i="74"/>
  <c r="J14" i="38"/>
  <c r="N14" i="38"/>
  <c r="L60" i="38" l="1"/>
  <c r="N60" i="38"/>
  <c r="P60" i="38"/>
  <c r="N128" i="38" l="1"/>
  <c r="L14" i="38"/>
  <c r="L78" i="38" s="1"/>
  <c r="J128" i="38"/>
  <c r="D8" i="74"/>
  <c r="W8" i="74" s="1"/>
  <c r="AF8" i="74"/>
  <c r="D7" i="74"/>
  <c r="AB7" i="74" s="1"/>
  <c r="AU7" i="74"/>
  <c r="F7" i="74"/>
  <c r="D6" i="74"/>
  <c r="AB6" i="74" s="1"/>
  <c r="AU6" i="74"/>
  <c r="F6" i="74"/>
  <c r="D5" i="74"/>
  <c r="W5" i="74" s="1"/>
  <c r="C5" i="74"/>
  <c r="AF5" i="74" s="1"/>
  <c r="B5" i="74"/>
  <c r="F5" i="74" s="1"/>
  <c r="D3" i="74"/>
  <c r="AA3" i="74" s="1"/>
  <c r="C3" i="74"/>
  <c r="AV3" i="74" s="1"/>
  <c r="B3" i="74"/>
  <c r="F3" i="74" s="1"/>
  <c r="D4" i="73"/>
  <c r="D5" i="73"/>
  <c r="W5" i="73" s="1"/>
  <c r="D6" i="73"/>
  <c r="AA6" i="73" s="1"/>
  <c r="D7" i="73"/>
  <c r="W7" i="73" s="1"/>
  <c r="D8" i="73"/>
  <c r="D9" i="73"/>
  <c r="D3" i="73"/>
  <c r="X3" i="73" s="1"/>
  <c r="F8" i="74" l="1"/>
  <c r="Y9" i="73"/>
  <c r="AC9" i="73"/>
  <c r="Z9" i="73"/>
  <c r="W9" i="73"/>
  <c r="AA9" i="73"/>
  <c r="V9" i="73"/>
  <c r="X9" i="73"/>
  <c r="AB9" i="73"/>
  <c r="M5" i="74"/>
  <c r="R135" i="38"/>
  <c r="AE3" i="74"/>
  <c r="L42" i="38"/>
  <c r="N42" i="38"/>
  <c r="N78" i="38"/>
  <c r="L128" i="38"/>
  <c r="AA7" i="73"/>
  <c r="AB3" i="73"/>
  <c r="Z6" i="74"/>
  <c r="Z7" i="74"/>
  <c r="AB8" i="74"/>
  <c r="M3" i="74"/>
  <c r="AO3" i="74"/>
  <c r="Z5" i="74"/>
  <c r="AK8" i="74"/>
  <c r="Y8" i="74"/>
  <c r="AQ8" i="74"/>
  <c r="AA8" i="74"/>
  <c r="X8" i="73"/>
  <c r="AB8" i="73"/>
  <c r="Y8" i="73"/>
  <c r="AC8" i="73"/>
  <c r="V8" i="73"/>
  <c r="Z8" i="73"/>
  <c r="X4" i="73"/>
  <c r="AB4" i="73"/>
  <c r="Y4" i="73"/>
  <c r="AC4" i="73"/>
  <c r="V4" i="73"/>
  <c r="Z4" i="73"/>
  <c r="X5" i="73"/>
  <c r="AB5" i="73"/>
  <c r="Y5" i="73"/>
  <c r="AC5" i="73"/>
  <c r="V5" i="73"/>
  <c r="Z5" i="73"/>
  <c r="AA5" i="73"/>
  <c r="Y3" i="73"/>
  <c r="AC3" i="73"/>
  <c r="Z3" i="73"/>
  <c r="V3" i="73"/>
  <c r="W3" i="73"/>
  <c r="AA3" i="73"/>
  <c r="X7" i="73"/>
  <c r="AB7" i="73"/>
  <c r="Y7" i="73"/>
  <c r="AC7" i="73"/>
  <c r="V7" i="73"/>
  <c r="Z7" i="73"/>
  <c r="AA8" i="73"/>
  <c r="AA4" i="73"/>
  <c r="X6" i="73"/>
  <c r="AB6" i="73"/>
  <c r="Y6" i="73"/>
  <c r="AC6" i="73"/>
  <c r="V6" i="73"/>
  <c r="Z6" i="73"/>
  <c r="W8" i="73"/>
  <c r="W6" i="73"/>
  <c r="W4" i="73"/>
  <c r="J78" i="38"/>
  <c r="J42" i="38"/>
  <c r="O3" i="74"/>
  <c r="AL5" i="74"/>
  <c r="AH6" i="74"/>
  <c r="AS6" i="74"/>
  <c r="R7" i="74"/>
  <c r="AH7" i="74"/>
  <c r="AS7" i="74"/>
  <c r="AX7" i="74"/>
  <c r="K3" i="74"/>
  <c r="Q3" i="74"/>
  <c r="AI3" i="74"/>
  <c r="AS3" i="74"/>
  <c r="AA5" i="74"/>
  <c r="AQ5" i="74"/>
  <c r="V6" i="74"/>
  <c r="AA6" i="74"/>
  <c r="AI6" i="74"/>
  <c r="AT6" i="74"/>
  <c r="T7" i="74"/>
  <c r="AD7" i="74"/>
  <c r="AJ7" i="74"/>
  <c r="AO7" i="74"/>
  <c r="AT7" i="74"/>
  <c r="S6" i="74"/>
  <c r="AN7" i="74"/>
  <c r="L3" i="74"/>
  <c r="S3" i="74"/>
  <c r="AJ3" i="74"/>
  <c r="AU3" i="74"/>
  <c r="V5" i="74"/>
  <c r="AB5" i="74"/>
  <c r="AV5" i="74"/>
  <c r="W6" i="74"/>
  <c r="AC6" i="74"/>
  <c r="AM6" i="74"/>
  <c r="AX6" i="74"/>
  <c r="U7" i="74"/>
  <c r="AF7" i="74"/>
  <c r="AK7" i="74"/>
  <c r="AP7" i="74"/>
  <c r="AV7" i="74"/>
  <c r="U8" i="74"/>
  <c r="AV8" i="74"/>
  <c r="J3" i="74"/>
  <c r="H3" i="74"/>
  <c r="N3" i="74"/>
  <c r="T3" i="74"/>
  <c r="AN3" i="74"/>
  <c r="R6" i="74"/>
  <c r="Y6" i="74"/>
  <c r="AD6" i="74"/>
  <c r="AO6" i="74"/>
  <c r="Y7" i="74"/>
  <c r="AG7" i="74"/>
  <c r="AL7" i="74"/>
  <c r="AR7" i="74"/>
  <c r="AW7" i="74"/>
  <c r="Y3" i="74"/>
  <c r="AW5" i="74"/>
  <c r="AS5" i="74"/>
  <c r="AO5" i="74"/>
  <c r="AK5" i="74"/>
  <c r="AG5" i="74"/>
  <c r="U5" i="74"/>
  <c r="H5" i="74"/>
  <c r="K5" i="74"/>
  <c r="R5" i="74"/>
  <c r="AX8" i="74"/>
  <c r="AT8" i="74"/>
  <c r="AP8" i="74"/>
  <c r="AL8" i="74"/>
  <c r="AH8" i="74"/>
  <c r="AD8" i="74"/>
  <c r="R8" i="74"/>
  <c r="AG8" i="74"/>
  <c r="AM8" i="74"/>
  <c r="AR8" i="74"/>
  <c r="AW8" i="74"/>
  <c r="J5" i="74"/>
  <c r="AM5" i="74"/>
  <c r="AX5" i="74"/>
  <c r="U3" i="74"/>
  <c r="AF3" i="74"/>
  <c r="AK3" i="74"/>
  <c r="AQ3" i="74"/>
  <c r="AC5" i="74"/>
  <c r="Y5" i="74"/>
  <c r="S5" i="74"/>
  <c r="X5" i="74"/>
  <c r="AD5" i="74"/>
  <c r="AI5" i="74"/>
  <c r="AN5" i="74"/>
  <c r="AT5" i="74"/>
  <c r="U6" i="74"/>
  <c r="AE6" i="74"/>
  <c r="AK6" i="74"/>
  <c r="AP6" i="74"/>
  <c r="V7" i="74"/>
  <c r="Z8" i="74"/>
  <c r="V8" i="74"/>
  <c r="S8" i="74"/>
  <c r="X8" i="74"/>
  <c r="AC8" i="74"/>
  <c r="AI8" i="74"/>
  <c r="AN8" i="74"/>
  <c r="AS8" i="74"/>
  <c r="R137" i="38"/>
  <c r="R133" i="38"/>
  <c r="R136" i="38"/>
  <c r="R132" i="38"/>
  <c r="Z3" i="74"/>
  <c r="V3" i="74"/>
  <c r="X3" i="74"/>
  <c r="AC3" i="74"/>
  <c r="Q5" i="74"/>
  <c r="L5" i="74"/>
  <c r="O5" i="74"/>
  <c r="AH5" i="74"/>
  <c r="AR5" i="74"/>
  <c r="L148" i="38"/>
  <c r="AX3" i="74"/>
  <c r="AT3" i="74"/>
  <c r="AP3" i="74"/>
  <c r="AL3" i="74"/>
  <c r="AH3" i="74"/>
  <c r="AD3" i="74"/>
  <c r="R3" i="74"/>
  <c r="W3" i="74"/>
  <c r="AB3" i="74"/>
  <c r="AG3" i="74"/>
  <c r="AM3" i="74"/>
  <c r="AR3" i="74"/>
  <c r="AW3" i="74"/>
  <c r="I5" i="74"/>
  <c r="N5" i="74"/>
  <c r="T5" i="74"/>
  <c r="AE5" i="74"/>
  <c r="AJ5" i="74"/>
  <c r="AP5" i="74"/>
  <c r="AU5" i="74"/>
  <c r="AV6" i="74"/>
  <c r="AR6" i="74"/>
  <c r="AN6" i="74"/>
  <c r="AJ6" i="74"/>
  <c r="AF6" i="74"/>
  <c r="T6" i="74"/>
  <c r="AG6" i="74"/>
  <c r="AL6" i="74"/>
  <c r="AQ6" i="74"/>
  <c r="AW6" i="74"/>
  <c r="AA7" i="74"/>
  <c r="W7" i="74"/>
  <c r="X7" i="74"/>
  <c r="AC7" i="74"/>
  <c r="T8" i="74"/>
  <c r="AE8" i="74"/>
  <c r="AJ8" i="74"/>
  <c r="AO8" i="74"/>
  <c r="AU8" i="74"/>
  <c r="I3" i="74"/>
  <c r="X6" i="74"/>
  <c r="S7" i="74"/>
  <c r="AE7" i="74"/>
  <c r="AI7" i="74"/>
  <c r="AM7" i="74"/>
  <c r="AQ7" i="74"/>
  <c r="G5" i="74"/>
  <c r="G3" i="74"/>
  <c r="B4" i="73"/>
  <c r="C4" i="73"/>
  <c r="B5" i="73"/>
  <c r="C5" i="73"/>
  <c r="B6" i="73"/>
  <c r="C6" i="73"/>
  <c r="B7" i="73"/>
  <c r="C7" i="73"/>
  <c r="B8" i="73"/>
  <c r="C8" i="73"/>
  <c r="G11" i="73"/>
  <c r="C3" i="73"/>
  <c r="B3" i="73"/>
  <c r="O83" i="38" l="1"/>
  <c r="O86" i="38"/>
  <c r="O87" i="38"/>
  <c r="O88" i="38"/>
  <c r="O89" i="38"/>
  <c r="L150" i="38"/>
  <c r="R131" i="38"/>
  <c r="R134" i="38"/>
  <c r="L136" i="38"/>
  <c r="L153" i="38"/>
  <c r="L132" i="38"/>
  <c r="O85" i="38"/>
  <c r="O82" i="38"/>
  <c r="L131" i="38"/>
  <c r="L135" i="38"/>
  <c r="H45" i="38"/>
  <c r="O84" i="38"/>
  <c r="P150" i="38"/>
  <c r="P148" i="38"/>
  <c r="P149" i="38"/>
  <c r="L152" i="38"/>
  <c r="P153" i="38"/>
  <c r="O135" i="38"/>
  <c r="O136" i="38"/>
  <c r="O133" i="38"/>
  <c r="O137" i="38"/>
  <c r="O134" i="38"/>
  <c r="O132" i="38"/>
  <c r="P152" i="38"/>
  <c r="L149" i="38"/>
  <c r="F45" i="38"/>
  <c r="O131" i="38"/>
  <c r="L133" i="38"/>
  <c r="L137" i="38"/>
  <c r="N150" i="38"/>
  <c r="N147" i="38"/>
  <c r="N151" i="38"/>
  <c r="N152" i="38"/>
  <c r="N153" i="38"/>
  <c r="N148" i="38"/>
  <c r="N149" i="38"/>
  <c r="L134" i="38"/>
  <c r="P151" i="38"/>
  <c r="L151" i="38"/>
  <c r="L147" i="38"/>
  <c r="P147" i="38"/>
  <c r="R86" i="38"/>
  <c r="R82" i="38"/>
  <c r="R88" i="38"/>
  <c r="R89" i="38"/>
  <c r="R83" i="38"/>
  <c r="R87" i="38"/>
  <c r="R84" i="38"/>
  <c r="R85" i="38"/>
  <c r="D45" i="38"/>
  <c r="D80" i="38"/>
  <c r="L85" i="38"/>
  <c r="L89" i="38"/>
  <c r="L86" i="38"/>
  <c r="L82" i="38"/>
  <c r="L83" i="38"/>
  <c r="L87" i="38"/>
  <c r="L84" i="38"/>
  <c r="L88" i="38"/>
  <c r="G4" i="73"/>
  <c r="Q4" i="73"/>
  <c r="AD7" i="73"/>
  <c r="AH7" i="73"/>
  <c r="AL7" i="73"/>
  <c r="AP7" i="73"/>
  <c r="AT7" i="73"/>
  <c r="AX7" i="73"/>
  <c r="AG7" i="73"/>
  <c r="AM7" i="73"/>
  <c r="AR7" i="73"/>
  <c r="AW7" i="73"/>
  <c r="AE7" i="73"/>
  <c r="AK7" i="73"/>
  <c r="AS7" i="73"/>
  <c r="AF7" i="73"/>
  <c r="AN7" i="73"/>
  <c r="AU7" i="73"/>
  <c r="AI7" i="73"/>
  <c r="AV7" i="73"/>
  <c r="AJ7" i="73"/>
  <c r="AO7" i="73"/>
  <c r="AQ7" i="73"/>
  <c r="U7" i="73"/>
  <c r="AF5" i="73"/>
  <c r="AJ5" i="73"/>
  <c r="AN5" i="73"/>
  <c r="AR5" i="73"/>
  <c r="AV5" i="73"/>
  <c r="AG5" i="73"/>
  <c r="AL5" i="73"/>
  <c r="AQ5" i="73"/>
  <c r="AW5" i="73"/>
  <c r="AD5" i="73"/>
  <c r="AK5" i="73"/>
  <c r="AS5" i="73"/>
  <c r="AE5" i="73"/>
  <c r="AM5" i="73"/>
  <c r="AT5" i="73"/>
  <c r="AH5" i="73"/>
  <c r="AU5" i="73"/>
  <c r="AO5" i="73"/>
  <c r="AP5" i="73"/>
  <c r="AI5" i="73"/>
  <c r="AX5" i="73"/>
  <c r="U5" i="73"/>
  <c r="Q8" i="73"/>
  <c r="Q3" i="73"/>
  <c r="Q7" i="73"/>
  <c r="Q5" i="73"/>
  <c r="Q6" i="73"/>
  <c r="G45" i="38" s="1"/>
  <c r="AH3" i="73"/>
  <c r="AL3" i="73"/>
  <c r="AP3" i="73"/>
  <c r="AT3" i="73"/>
  <c r="AX3" i="73"/>
  <c r="AE3" i="73"/>
  <c r="AI3" i="73"/>
  <c r="AM3" i="73"/>
  <c r="AQ3" i="73"/>
  <c r="AU3" i="73"/>
  <c r="AD3" i="73"/>
  <c r="AF3" i="73"/>
  <c r="AJ3" i="73"/>
  <c r="AN3" i="73"/>
  <c r="AR3" i="73"/>
  <c r="AV3" i="73"/>
  <c r="AK3" i="73"/>
  <c r="AW3" i="73"/>
  <c r="AO3" i="73"/>
  <c r="U3" i="73"/>
  <c r="AS3" i="73"/>
  <c r="AG3" i="73"/>
  <c r="AG8" i="73"/>
  <c r="AK8" i="73"/>
  <c r="AO8" i="73"/>
  <c r="AS8" i="73"/>
  <c r="AW8" i="73"/>
  <c r="AH8" i="73"/>
  <c r="AM8" i="73"/>
  <c r="AR8" i="73"/>
  <c r="AX8" i="73"/>
  <c r="AE8" i="73"/>
  <c r="AL8" i="73"/>
  <c r="AT8" i="73"/>
  <c r="AF8" i="73"/>
  <c r="AN8" i="73"/>
  <c r="AU8" i="73"/>
  <c r="AP8" i="73"/>
  <c r="AI8" i="73"/>
  <c r="AJ8" i="73"/>
  <c r="AD8" i="73"/>
  <c r="AQ8" i="73"/>
  <c r="AV8" i="73"/>
  <c r="U8" i="73"/>
  <c r="AE6" i="73"/>
  <c r="AI6" i="73"/>
  <c r="AM6" i="73"/>
  <c r="AQ6" i="73"/>
  <c r="AU6" i="73"/>
  <c r="AG6" i="73"/>
  <c r="AL6" i="73"/>
  <c r="AR6" i="73"/>
  <c r="AW6" i="73"/>
  <c r="AD6" i="73"/>
  <c r="AK6" i="73"/>
  <c r="AS6" i="73"/>
  <c r="AF6" i="73"/>
  <c r="AN6" i="73"/>
  <c r="AT6" i="73"/>
  <c r="AO6" i="73"/>
  <c r="AJ6" i="73"/>
  <c r="AP6" i="73"/>
  <c r="AH6" i="73"/>
  <c r="AV6" i="73"/>
  <c r="AX6" i="73"/>
  <c r="U6" i="73"/>
  <c r="AG4" i="73"/>
  <c r="AK4" i="73"/>
  <c r="AO4" i="73"/>
  <c r="AS4" i="73"/>
  <c r="AW4" i="73"/>
  <c r="AF4" i="73"/>
  <c r="AL4" i="73"/>
  <c r="AQ4" i="73"/>
  <c r="AV4" i="73"/>
  <c r="AD4" i="73"/>
  <c r="AJ4" i="73"/>
  <c r="AR4" i="73"/>
  <c r="AE4" i="73"/>
  <c r="AM4" i="73"/>
  <c r="AT4" i="73"/>
  <c r="AN4" i="73"/>
  <c r="AP4" i="73"/>
  <c r="AU4" i="73"/>
  <c r="AI4" i="73"/>
  <c r="AX4" i="73"/>
  <c r="AH4" i="73"/>
  <c r="U4" i="73"/>
  <c r="T3" i="73"/>
  <c r="H3" i="73"/>
  <c r="R3" i="73"/>
  <c r="S3" i="73"/>
  <c r="S468" i="73"/>
  <c r="T468" i="73"/>
  <c r="H8" i="73"/>
  <c r="S8" i="73"/>
  <c r="T8" i="73"/>
  <c r="R8" i="73"/>
  <c r="H6" i="73"/>
  <c r="R6" i="73"/>
  <c r="S6" i="73"/>
  <c r="T6" i="73"/>
  <c r="H4" i="73"/>
  <c r="R4" i="73"/>
  <c r="S4" i="73"/>
  <c r="T4" i="73"/>
  <c r="H7" i="73"/>
  <c r="R7" i="73"/>
  <c r="S7" i="73"/>
  <c r="T7" i="73"/>
  <c r="H5" i="73"/>
  <c r="T5" i="73"/>
  <c r="R5" i="73"/>
  <c r="S5" i="73"/>
  <c r="M4" i="73"/>
  <c r="I4" i="73"/>
  <c r="O3" i="73"/>
  <c r="K3" i="73"/>
  <c r="N3" i="73"/>
  <c r="J3" i="73"/>
  <c r="M3" i="73"/>
  <c r="I3" i="73"/>
  <c r="G3" i="73"/>
  <c r="L3" i="73"/>
  <c r="G467" i="73"/>
  <c r="G465" i="73"/>
  <c r="G463" i="73"/>
  <c r="G461" i="73"/>
  <c r="G459" i="73"/>
  <c r="G457" i="73"/>
  <c r="G455" i="73"/>
  <c r="G453" i="73"/>
  <c r="G451" i="73"/>
  <c r="G449" i="73"/>
  <c r="G447" i="73"/>
  <c r="G445" i="73"/>
  <c r="G443" i="73"/>
  <c r="G441" i="73"/>
  <c r="G439" i="73"/>
  <c r="G437" i="73"/>
  <c r="G435" i="73"/>
  <c r="G433" i="73"/>
  <c r="G431" i="73"/>
  <c r="G429" i="73"/>
  <c r="G427" i="73"/>
  <c r="G425" i="73"/>
  <c r="G423" i="73"/>
  <c r="G421" i="73"/>
  <c r="G419" i="73"/>
  <c r="G417" i="73"/>
  <c r="G415" i="73"/>
  <c r="G413" i="73"/>
  <c r="G411" i="73"/>
  <c r="G409" i="73"/>
  <c r="G407" i="73"/>
  <c r="G405" i="73"/>
  <c r="G403" i="73"/>
  <c r="G401" i="73"/>
  <c r="G399" i="73"/>
  <c r="G397" i="73"/>
  <c r="G395" i="73"/>
  <c r="G393" i="73"/>
  <c r="G391" i="73"/>
  <c r="G389" i="73"/>
  <c r="G387" i="73"/>
  <c r="G385" i="73"/>
  <c r="G383" i="73"/>
  <c r="G381" i="73"/>
  <c r="G379" i="73"/>
  <c r="G377" i="73"/>
  <c r="G375" i="73"/>
  <c r="G373" i="73"/>
  <c r="G371" i="73"/>
  <c r="G369" i="73"/>
  <c r="G367" i="73"/>
  <c r="G365" i="73"/>
  <c r="G363" i="73"/>
  <c r="G361" i="73"/>
  <c r="G359" i="73"/>
  <c r="G357" i="73"/>
  <c r="G355" i="73"/>
  <c r="G353" i="73"/>
  <c r="G351" i="73"/>
  <c r="G349" i="73"/>
  <c r="G347" i="73"/>
  <c r="G345" i="73"/>
  <c r="G343" i="73"/>
  <c r="G341" i="73"/>
  <c r="G339" i="73"/>
  <c r="G337" i="73"/>
  <c r="G335" i="73"/>
  <c r="G333" i="73"/>
  <c r="G331" i="73"/>
  <c r="G329" i="73"/>
  <c r="G327" i="73"/>
  <c r="G325" i="73"/>
  <c r="G323" i="73"/>
  <c r="G321" i="73"/>
  <c r="G319" i="73"/>
  <c r="G317" i="73"/>
  <c r="G315" i="73"/>
  <c r="G313" i="73"/>
  <c r="G311" i="73"/>
  <c r="G309" i="73"/>
  <c r="G307" i="73"/>
  <c r="G305" i="73"/>
  <c r="G303" i="73"/>
  <c r="G301" i="73"/>
  <c r="G299" i="73"/>
  <c r="G297" i="73"/>
  <c r="G295" i="73"/>
  <c r="G293" i="73"/>
  <c r="G291" i="73"/>
  <c r="G289" i="73"/>
  <c r="G287" i="73"/>
  <c r="G285" i="73"/>
  <c r="G283" i="73"/>
  <c r="G281" i="73"/>
  <c r="G279" i="73"/>
  <c r="G277" i="73"/>
  <c r="G275" i="73"/>
  <c r="G273" i="73"/>
  <c r="G271" i="73"/>
  <c r="G269" i="73"/>
  <c r="G267" i="73"/>
  <c r="G265" i="73"/>
  <c r="G263" i="73"/>
  <c r="G261" i="73"/>
  <c r="G259" i="73"/>
  <c r="G257" i="73"/>
  <c r="G255" i="73"/>
  <c r="G253" i="73"/>
  <c r="G251" i="73"/>
  <c r="G249" i="73"/>
  <c r="G247" i="73"/>
  <c r="G245" i="73"/>
  <c r="G243" i="73"/>
  <c r="G241" i="73"/>
  <c r="G239" i="73"/>
  <c r="G237" i="73"/>
  <c r="G235" i="73"/>
  <c r="G233" i="73"/>
  <c r="G231" i="73"/>
  <c r="G229" i="73"/>
  <c r="G227" i="73"/>
  <c r="G225" i="73"/>
  <c r="G223" i="73"/>
  <c r="G221" i="73"/>
  <c r="G219" i="73"/>
  <c r="G217" i="73"/>
  <c r="G215" i="73"/>
  <c r="G213" i="73"/>
  <c r="G211" i="73"/>
  <c r="G209" i="73"/>
  <c r="G207" i="73"/>
  <c r="G205" i="73"/>
  <c r="G203" i="73"/>
  <c r="G201" i="73"/>
  <c r="G199" i="73"/>
  <c r="G197" i="73"/>
  <c r="G195" i="73"/>
  <c r="G193" i="73"/>
  <c r="G191" i="73"/>
  <c r="G189" i="73"/>
  <c r="G187" i="73"/>
  <c r="G185" i="73"/>
  <c r="G183" i="73"/>
  <c r="G181" i="73"/>
  <c r="G179" i="73"/>
  <c r="G177" i="73"/>
  <c r="G175" i="73"/>
  <c r="G173" i="73"/>
  <c r="G171" i="73"/>
  <c r="G169" i="73"/>
  <c r="G167" i="73"/>
  <c r="G165" i="73"/>
  <c r="G163" i="73"/>
  <c r="G161" i="73"/>
  <c r="G159" i="73"/>
  <c r="G157" i="73"/>
  <c r="G155" i="73"/>
  <c r="G153" i="73"/>
  <c r="G151" i="73"/>
  <c r="G149" i="73"/>
  <c r="G147" i="73"/>
  <c r="G145" i="73"/>
  <c r="G143" i="73"/>
  <c r="G141" i="73"/>
  <c r="G139" i="73"/>
  <c r="G137" i="73"/>
  <c r="G135" i="73"/>
  <c r="G133" i="73"/>
  <c r="G131" i="73"/>
  <c r="G129" i="73"/>
  <c r="G127" i="73"/>
  <c r="G125" i="73"/>
  <c r="G123" i="73"/>
  <c r="G121" i="73"/>
  <c r="G119" i="73"/>
  <c r="G117" i="73"/>
  <c r="G115" i="73"/>
  <c r="G113" i="73"/>
  <c r="G111" i="73"/>
  <c r="G109" i="73"/>
  <c r="G107" i="73"/>
  <c r="G105" i="73"/>
  <c r="G103" i="73"/>
  <c r="G101" i="73"/>
  <c r="G99" i="73"/>
  <c r="G97" i="73"/>
  <c r="G95" i="73"/>
  <c r="G93" i="73"/>
  <c r="G91" i="73"/>
  <c r="G89" i="73"/>
  <c r="G87" i="73"/>
  <c r="G85" i="73"/>
  <c r="G83" i="73"/>
  <c r="G81" i="73"/>
  <c r="G79" i="73"/>
  <c r="G77" i="73"/>
  <c r="G75" i="73"/>
  <c r="G73" i="73"/>
  <c r="G71" i="73"/>
  <c r="G69" i="73"/>
  <c r="G67" i="73"/>
  <c r="G65" i="73"/>
  <c r="G63" i="73"/>
  <c r="G61" i="73"/>
  <c r="G59" i="73"/>
  <c r="G57" i="73"/>
  <c r="G55" i="73"/>
  <c r="G53" i="73"/>
  <c r="G51" i="73"/>
  <c r="G49" i="73"/>
  <c r="G47" i="73"/>
  <c r="G45" i="73"/>
  <c r="G43" i="73"/>
  <c r="G41" i="73"/>
  <c r="G39" i="73"/>
  <c r="G37" i="73"/>
  <c r="G35" i="73"/>
  <c r="G33" i="73"/>
  <c r="G31" i="73"/>
  <c r="G29" i="73"/>
  <c r="G27" i="73"/>
  <c r="G25" i="73"/>
  <c r="G23" i="73"/>
  <c r="G21" i="73"/>
  <c r="G19" i="73"/>
  <c r="G17" i="73"/>
  <c r="G15" i="73"/>
  <c r="G13" i="73"/>
  <c r="M7" i="73"/>
  <c r="I7" i="73"/>
  <c r="G7" i="73"/>
  <c r="L7" i="73"/>
  <c r="O7" i="73"/>
  <c r="K7" i="73"/>
  <c r="N7" i="73"/>
  <c r="J7" i="73"/>
  <c r="O5" i="73"/>
  <c r="K5" i="73"/>
  <c r="N5" i="73"/>
  <c r="J5" i="73"/>
  <c r="M5" i="73"/>
  <c r="I5" i="73"/>
  <c r="L5" i="73"/>
  <c r="L4" i="73"/>
  <c r="O4" i="73"/>
  <c r="K4" i="73"/>
  <c r="G468" i="73"/>
  <c r="G466" i="73"/>
  <c r="G464" i="73"/>
  <c r="G462" i="73"/>
  <c r="G460" i="73"/>
  <c r="G458" i="73"/>
  <c r="G456" i="73"/>
  <c r="G454" i="73"/>
  <c r="G452" i="73"/>
  <c r="G450" i="73"/>
  <c r="G448" i="73"/>
  <c r="G446" i="73"/>
  <c r="G444" i="73"/>
  <c r="G442" i="73"/>
  <c r="G440" i="73"/>
  <c r="G438" i="73"/>
  <c r="G436" i="73"/>
  <c r="G432" i="73"/>
  <c r="G430" i="73"/>
  <c r="G428" i="73"/>
  <c r="G426" i="73"/>
  <c r="G424" i="73"/>
  <c r="G422" i="73"/>
  <c r="G420" i="73"/>
  <c r="G418" i="73"/>
  <c r="G416" i="73"/>
  <c r="G414" i="73"/>
  <c r="G412" i="73"/>
  <c r="G410" i="73"/>
  <c r="G408" i="73"/>
  <c r="G406" i="73"/>
  <c r="G404" i="73"/>
  <c r="G402" i="73"/>
  <c r="G400" i="73"/>
  <c r="G398" i="73"/>
  <c r="G396" i="73"/>
  <c r="G394" i="73"/>
  <c r="G392" i="73"/>
  <c r="G390" i="73"/>
  <c r="G388" i="73"/>
  <c r="G386" i="73"/>
  <c r="G384" i="73"/>
  <c r="G382" i="73"/>
  <c r="G380" i="73"/>
  <c r="G378" i="73"/>
  <c r="G376" i="73"/>
  <c r="G374" i="73"/>
  <c r="G372" i="73"/>
  <c r="G370" i="73"/>
  <c r="G368" i="73"/>
  <c r="G366" i="73"/>
  <c r="G364" i="73"/>
  <c r="G362" i="73"/>
  <c r="G360" i="73"/>
  <c r="G358" i="73"/>
  <c r="G356" i="73"/>
  <c r="G354" i="73"/>
  <c r="G352" i="73"/>
  <c r="G350" i="73"/>
  <c r="G348" i="73"/>
  <c r="G346" i="73"/>
  <c r="G344" i="73"/>
  <c r="G342" i="73"/>
  <c r="G340" i="73"/>
  <c r="G338" i="73"/>
  <c r="G336" i="73"/>
  <c r="G334" i="73"/>
  <c r="G332" i="73"/>
  <c r="G330" i="73"/>
  <c r="G328" i="73"/>
  <c r="G326" i="73"/>
  <c r="G324" i="73"/>
  <c r="G322" i="73"/>
  <c r="G320" i="73"/>
  <c r="G318" i="73"/>
  <c r="G316" i="73"/>
  <c r="G314" i="73"/>
  <c r="G312" i="73"/>
  <c r="G310" i="73"/>
  <c r="G308" i="73"/>
  <c r="G306" i="73"/>
  <c r="G304" i="73"/>
  <c r="G302" i="73"/>
  <c r="G300" i="73"/>
  <c r="G298" i="73"/>
  <c r="G296" i="73"/>
  <c r="G294" i="73"/>
  <c r="G292" i="73"/>
  <c r="G290" i="73"/>
  <c r="G288" i="73"/>
  <c r="G286" i="73"/>
  <c r="G284" i="73"/>
  <c r="G282" i="73"/>
  <c r="G280" i="73"/>
  <c r="G278" i="73"/>
  <c r="G276" i="73"/>
  <c r="G274" i="73"/>
  <c r="G272" i="73"/>
  <c r="G270" i="73"/>
  <c r="G268" i="73"/>
  <c r="G266" i="73"/>
  <c r="G264" i="73"/>
  <c r="G262" i="73"/>
  <c r="G260" i="73"/>
  <c r="G258" i="73"/>
  <c r="G256" i="73"/>
  <c r="G254" i="73"/>
  <c r="G252" i="73"/>
  <c r="G250" i="73"/>
  <c r="G248" i="73"/>
  <c r="G246" i="73"/>
  <c r="G244" i="73"/>
  <c r="G242" i="73"/>
  <c r="G240" i="73"/>
  <c r="G238" i="73"/>
  <c r="G236" i="73"/>
  <c r="G234" i="73"/>
  <c r="G232" i="73"/>
  <c r="G230" i="73"/>
  <c r="G228" i="73"/>
  <c r="G226" i="73"/>
  <c r="G224" i="73"/>
  <c r="G222" i="73"/>
  <c r="G220" i="73"/>
  <c r="G218" i="73"/>
  <c r="G216" i="73"/>
  <c r="G214" i="73"/>
  <c r="G212" i="73"/>
  <c r="G210" i="73"/>
  <c r="G208" i="73"/>
  <c r="G206" i="73"/>
  <c r="G204" i="73"/>
  <c r="G202" i="73"/>
  <c r="G200" i="73"/>
  <c r="G198" i="73"/>
  <c r="G196" i="73"/>
  <c r="G194" i="73"/>
  <c r="G192" i="73"/>
  <c r="G190" i="73"/>
  <c r="G188" i="73"/>
  <c r="G186" i="73"/>
  <c r="G184" i="73"/>
  <c r="G182" i="73"/>
  <c r="G180" i="73"/>
  <c r="G178" i="73"/>
  <c r="G176" i="73"/>
  <c r="G174" i="73"/>
  <c r="G172" i="73"/>
  <c r="G170" i="73"/>
  <c r="G168" i="73"/>
  <c r="G166" i="73"/>
  <c r="G164" i="73"/>
  <c r="G162" i="73"/>
  <c r="G160" i="73"/>
  <c r="G158" i="73"/>
  <c r="G156" i="73"/>
  <c r="G154" i="73"/>
  <c r="G152" i="73"/>
  <c r="G150" i="73"/>
  <c r="G148" i="73"/>
  <c r="G146" i="73"/>
  <c r="G144" i="73"/>
  <c r="G142" i="73"/>
  <c r="G140" i="73"/>
  <c r="G138" i="73"/>
  <c r="G136" i="73"/>
  <c r="G134" i="73"/>
  <c r="G132" i="73"/>
  <c r="G130" i="73"/>
  <c r="G128" i="73"/>
  <c r="G126" i="73"/>
  <c r="G124" i="73"/>
  <c r="G122" i="73"/>
  <c r="G120" i="73"/>
  <c r="G118" i="73"/>
  <c r="G116" i="73"/>
  <c r="G114" i="73"/>
  <c r="G112" i="73"/>
  <c r="G110" i="73"/>
  <c r="G108" i="73"/>
  <c r="G106" i="73"/>
  <c r="G104" i="73"/>
  <c r="G102" i="73"/>
  <c r="G100" i="73"/>
  <c r="G98" i="73"/>
  <c r="G96" i="73"/>
  <c r="G94" i="73"/>
  <c r="G92" i="73"/>
  <c r="G90" i="73"/>
  <c r="G88" i="73"/>
  <c r="G86" i="73"/>
  <c r="G84" i="73"/>
  <c r="G82" i="73"/>
  <c r="G80" i="73"/>
  <c r="G78" i="73"/>
  <c r="G76" i="73"/>
  <c r="G74" i="73"/>
  <c r="G72" i="73"/>
  <c r="G70" i="73"/>
  <c r="G68" i="73"/>
  <c r="G66" i="73"/>
  <c r="G64" i="73"/>
  <c r="G62" i="73"/>
  <c r="G60" i="73"/>
  <c r="G58" i="73"/>
  <c r="G56" i="73"/>
  <c r="G54" i="73"/>
  <c r="G52" i="73"/>
  <c r="G50" i="73"/>
  <c r="G48" i="73"/>
  <c r="G46" i="73"/>
  <c r="G44" i="73"/>
  <c r="G42" i="73"/>
  <c r="G40" i="73"/>
  <c r="G38" i="73"/>
  <c r="G36" i="73"/>
  <c r="G34" i="73"/>
  <c r="G32" i="73"/>
  <c r="G30" i="73"/>
  <c r="G28" i="73"/>
  <c r="G26" i="73"/>
  <c r="G24" i="73"/>
  <c r="G22" i="73"/>
  <c r="G20" i="73"/>
  <c r="G18" i="73"/>
  <c r="G16" i="73"/>
  <c r="G14" i="73"/>
  <c r="G12" i="73"/>
  <c r="N8" i="73"/>
  <c r="J8" i="73"/>
  <c r="M8" i="73"/>
  <c r="I8" i="73"/>
  <c r="G8" i="73"/>
  <c r="L8" i="73"/>
  <c r="K8" i="73"/>
  <c r="O8" i="73"/>
  <c r="G6" i="73"/>
  <c r="L6" i="73"/>
  <c r="O6" i="73"/>
  <c r="K6" i="73"/>
  <c r="O149" i="38" s="1"/>
  <c r="N6" i="73"/>
  <c r="J6" i="73"/>
  <c r="O148" i="38" s="1"/>
  <c r="I6" i="73"/>
  <c r="M6" i="73"/>
  <c r="O151" i="38" s="1"/>
  <c r="N4" i="73"/>
  <c r="J4" i="73"/>
  <c r="G434" i="73"/>
  <c r="K152" i="38" l="1"/>
  <c r="K151" i="38"/>
  <c r="K148" i="38"/>
  <c r="K153" i="38"/>
  <c r="K150" i="38"/>
  <c r="C45" i="38"/>
  <c r="K149" i="38"/>
  <c r="K147" i="38"/>
  <c r="M152" i="38"/>
  <c r="O150" i="38"/>
  <c r="M147" i="38"/>
  <c r="M153" i="38"/>
  <c r="O147" i="38"/>
  <c r="O153" i="38"/>
  <c r="M149" i="38"/>
  <c r="M151" i="38"/>
  <c r="O152" i="38"/>
  <c r="M150" i="38"/>
  <c r="M148" i="38"/>
  <c r="E45" i="38"/>
  <c r="H457" i="23" l="1"/>
  <c r="H458" i="23"/>
  <c r="H459" i="23"/>
  <c r="H460" i="23"/>
  <c r="H461" i="23"/>
  <c r="H462" i="23"/>
  <c r="H463" i="23"/>
  <c r="H464" i="23"/>
  <c r="H8" i="23"/>
  <c r="H442" i="23" l="1"/>
  <c r="H443" i="23"/>
  <c r="H444" i="23"/>
  <c r="H445" i="23"/>
  <c r="H446" i="23"/>
  <c r="H447" i="23"/>
  <c r="H448" i="23"/>
  <c r="H449" i="23"/>
  <c r="H450" i="23"/>
  <c r="H451" i="23"/>
  <c r="H452" i="23"/>
  <c r="H453" i="23"/>
  <c r="H454" i="23"/>
  <c r="H455" i="23"/>
  <c r="H456" i="23"/>
  <c r="H383" i="23"/>
  <c r="H9" i="23"/>
  <c r="H10" i="23"/>
  <c r="H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5" i="23"/>
  <c r="H316" i="23"/>
  <c r="H317" i="23"/>
  <c r="H318" i="23"/>
  <c r="H319" i="23"/>
  <c r="H320" i="23"/>
  <c r="H321" i="23"/>
  <c r="H322" i="23"/>
  <c r="H323" i="23"/>
  <c r="H324" i="23"/>
  <c r="H325" i="23"/>
  <c r="H326" i="23"/>
  <c r="H327" i="23"/>
  <c r="H328" i="23"/>
  <c r="H329" i="23"/>
  <c r="H330" i="23"/>
  <c r="H331" i="23"/>
  <c r="H332" i="23"/>
  <c r="H333" i="23"/>
  <c r="H334" i="23"/>
  <c r="H335" i="23"/>
  <c r="H336"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1" i="23"/>
  <c r="H382" i="23"/>
  <c r="H384" i="23"/>
  <c r="H385" i="23"/>
  <c r="H386" i="23"/>
  <c r="H387" i="23"/>
  <c r="H388" i="23"/>
  <c r="H389" i="23"/>
  <c r="H390" i="23"/>
  <c r="H391" i="23"/>
  <c r="H392" i="23"/>
  <c r="H393" i="23"/>
  <c r="H394" i="23"/>
  <c r="H395" i="23"/>
  <c r="H396" i="23"/>
  <c r="H397" i="23"/>
  <c r="H398" i="23"/>
  <c r="H399" i="23"/>
  <c r="H400" i="23"/>
  <c r="H401" i="23"/>
  <c r="H402" i="23"/>
  <c r="H403" i="23"/>
  <c r="H404" i="23"/>
  <c r="H405" i="23"/>
  <c r="H406" i="23"/>
  <c r="H407" i="23"/>
  <c r="H408" i="23"/>
  <c r="H409" i="23"/>
  <c r="H410" i="23"/>
  <c r="H411" i="23"/>
  <c r="H412" i="23"/>
  <c r="H413" i="23"/>
  <c r="H414" i="23"/>
  <c r="H415" i="23"/>
  <c r="H416" i="23"/>
  <c r="H417" i="23"/>
  <c r="H418" i="23"/>
  <c r="H419" i="23"/>
  <c r="H420" i="23"/>
  <c r="H421" i="23"/>
  <c r="H422" i="23"/>
  <c r="H423" i="23"/>
  <c r="H424" i="23"/>
  <c r="H425" i="23"/>
  <c r="H426" i="23"/>
  <c r="H427" i="23"/>
  <c r="H428" i="23"/>
  <c r="H429" i="23"/>
  <c r="H430" i="23"/>
  <c r="H431" i="23"/>
  <c r="H432" i="23"/>
  <c r="H433" i="23"/>
  <c r="H434" i="23"/>
  <c r="H435" i="23"/>
  <c r="H436" i="23"/>
  <c r="H437" i="23"/>
  <c r="H438" i="23"/>
  <c r="H439" i="23"/>
  <c r="H440" i="23"/>
  <c r="H441" i="23"/>
  <c r="J253" i="38" l="1"/>
  <c r="J252" i="38"/>
  <c r="J251" i="38"/>
  <c r="J250" i="38"/>
  <c r="J249" i="38"/>
  <c r="J248" i="38"/>
  <c r="J247" i="38"/>
  <c r="J246" i="38"/>
  <c r="J245" i="38"/>
  <c r="J244" i="38"/>
  <c r="J243" i="38"/>
  <c r="J242" i="38"/>
  <c r="J241" i="38"/>
  <c r="J240" i="38"/>
  <c r="J239" i="38"/>
  <c r="J238" i="38"/>
  <c r="J237" i="38"/>
  <c r="J236" i="38"/>
  <c r="J235" i="38"/>
  <c r="J234" i="38"/>
  <c r="F57" i="38"/>
  <c r="C57" i="38"/>
  <c r="B57" i="38"/>
  <c r="G42" i="38"/>
  <c r="E42" i="38"/>
  <c r="C42" i="38"/>
  <c r="B31" i="38"/>
  <c r="B25" i="38"/>
  <c r="B19" i="38"/>
  <c r="O59" i="38" l="1"/>
  <c r="C78" i="38"/>
  <c r="M59" i="38"/>
  <c r="E78" i="38"/>
  <c r="G78" i="38"/>
  <c r="K59" i="38"/>
  <c r="P99" i="38" l="1"/>
  <c r="O99" i="38"/>
  <c r="N99" i="38"/>
  <c r="M99" i="38"/>
  <c r="K99" i="38"/>
  <c r="L99" i="38"/>
  <c r="L146" i="38"/>
  <c r="H130" i="38"/>
  <c r="F130" i="38"/>
  <c r="D130" i="38"/>
  <c r="C128" i="38"/>
  <c r="G81" i="38"/>
  <c r="G90" i="38"/>
  <c r="G80" i="38"/>
  <c r="G130" i="38"/>
  <c r="G91" i="38"/>
  <c r="K146" i="38"/>
  <c r="C130" i="38"/>
  <c r="C80" i="38"/>
  <c r="C91" i="38"/>
  <c r="C90" i="38"/>
  <c r="C81" i="38"/>
  <c r="E91" i="38"/>
  <c r="E80" i="38"/>
  <c r="E130" i="38"/>
  <c r="E81" i="38"/>
  <c r="E90" i="38"/>
  <c r="M146" i="38"/>
  <c r="N146" i="38"/>
  <c r="P146" i="38"/>
  <c r="O146" i="38"/>
  <c r="E128" i="38"/>
  <c r="G128" i="38"/>
  <c r="C180" i="38" l="1"/>
  <c r="C207" i="38" s="1"/>
  <c r="C268" i="38" s="1"/>
  <c r="C281" i="38" s="1"/>
  <c r="G180" i="38"/>
  <c r="G207" i="38" s="1"/>
  <c r="G268" i="38" s="1"/>
  <c r="G281" i="38" s="1"/>
  <c r="E180" i="38"/>
  <c r="E207" i="38" s="1"/>
  <c r="E268" i="38" s="1"/>
  <c r="E281" i="38" s="1"/>
  <c r="M233" i="38" l="1"/>
  <c r="K233" i="38"/>
  <c r="L233" i="38"/>
  <c r="G300" i="38" l="1"/>
  <c r="G296" i="38"/>
  <c r="G290" i="38"/>
  <c r="G288" i="38"/>
  <c r="G285" i="38"/>
  <c r="G275" i="38"/>
  <c r="G271" i="38"/>
  <c r="G222" i="38"/>
  <c r="G218" i="38"/>
  <c r="G214" i="38"/>
  <c r="G202" i="38"/>
  <c r="G198" i="38"/>
  <c r="G194" i="38"/>
  <c r="G186" i="38"/>
  <c r="G182" i="38"/>
  <c r="G50" i="38"/>
  <c r="G299" i="38"/>
  <c r="G295" i="38"/>
  <c r="G289" i="38"/>
  <c r="G278" i="38"/>
  <c r="G274" i="38"/>
  <c r="G270" i="38"/>
  <c r="G221" i="38"/>
  <c r="G217" i="38"/>
  <c r="G213" i="38"/>
  <c r="G201" i="38"/>
  <c r="G197" i="38"/>
  <c r="G193" i="38"/>
  <c r="G185" i="38"/>
  <c r="G53" i="38"/>
  <c r="G49" i="38"/>
  <c r="G302" i="38"/>
  <c r="G291" i="38"/>
  <c r="G283" i="38"/>
  <c r="G277" i="38"/>
  <c r="G273" i="38"/>
  <c r="G224" i="38"/>
  <c r="G220" i="38"/>
  <c r="G216" i="38"/>
  <c r="G196" i="38"/>
  <c r="G192" i="38"/>
  <c r="G188" i="38"/>
  <c r="G52" i="38"/>
  <c r="G48" i="38"/>
  <c r="G301" i="38"/>
  <c r="G293" i="38"/>
  <c r="G276" i="38"/>
  <c r="G227" i="38"/>
  <c r="G223" i="38"/>
  <c r="G219" i="38"/>
  <c r="G211" i="38"/>
  <c r="G203" i="38"/>
  <c r="G199" i="38"/>
  <c r="G191" i="38"/>
  <c r="G187" i="38"/>
  <c r="G183" i="38"/>
  <c r="G47" i="38"/>
  <c r="G226" i="38"/>
  <c r="G210" i="38"/>
  <c r="G190" i="38"/>
  <c r="G54" i="38"/>
  <c r="G298" i="38"/>
  <c r="G292" i="38"/>
  <c r="G284" i="38"/>
  <c r="G225" i="38"/>
  <c r="G209" i="38"/>
  <c r="G189" i="38"/>
  <c r="G294" i="38"/>
  <c r="G287" i="38"/>
  <c r="G228" i="38"/>
  <c r="G212" i="38"/>
  <c r="G200" i="38"/>
  <c r="G184" i="38"/>
  <c r="G297" i="38"/>
  <c r="G286" i="38"/>
  <c r="G272" i="38"/>
  <c r="G215" i="38"/>
  <c r="G195" i="38"/>
  <c r="G51" i="38"/>
  <c r="C300" i="38"/>
  <c r="C296" i="38"/>
  <c r="C290" i="38"/>
  <c r="C288" i="38"/>
  <c r="C285" i="38"/>
  <c r="C275" i="38"/>
  <c r="C271" i="38"/>
  <c r="C222" i="38"/>
  <c r="C218" i="38"/>
  <c r="C214" i="38"/>
  <c r="C202" i="38"/>
  <c r="C198" i="38"/>
  <c r="C194" i="38"/>
  <c r="C186" i="38"/>
  <c r="C182" i="38"/>
  <c r="C50" i="38"/>
  <c r="C299" i="38"/>
  <c r="C298" i="38"/>
  <c r="C295" i="38"/>
  <c r="C292" i="38"/>
  <c r="C289" i="38"/>
  <c r="C284" i="38"/>
  <c r="C278" i="38"/>
  <c r="C270" i="38"/>
  <c r="C225" i="38"/>
  <c r="C221" i="38"/>
  <c r="C213" i="38"/>
  <c r="C209" i="38"/>
  <c r="C201" i="38"/>
  <c r="C193" i="38"/>
  <c r="C189" i="38"/>
  <c r="C185" i="38"/>
  <c r="C49" i="38"/>
  <c r="C302" i="38"/>
  <c r="C294" i="38"/>
  <c r="C291" i="38"/>
  <c r="C287" i="38"/>
  <c r="C283" i="38"/>
  <c r="C273" i="38"/>
  <c r="C228" i="38"/>
  <c r="C224" i="38"/>
  <c r="C216" i="38"/>
  <c r="C212" i="38"/>
  <c r="C200" i="38"/>
  <c r="C196" i="38"/>
  <c r="C188" i="38"/>
  <c r="C184" i="38"/>
  <c r="C52" i="38"/>
  <c r="C226" i="38"/>
  <c r="C210" i="38"/>
  <c r="C190" i="38"/>
  <c r="C54" i="38"/>
  <c r="C274" i="38"/>
  <c r="C217" i="38"/>
  <c r="C197" i="38"/>
  <c r="C53" i="38"/>
  <c r="C277" i="38"/>
  <c r="C220" i="38"/>
  <c r="C192" i="38"/>
  <c r="C48" i="38"/>
  <c r="C286" i="38"/>
  <c r="C211" i="38"/>
  <c r="C191" i="38"/>
  <c r="C47" i="38"/>
  <c r="C227" i="38"/>
  <c r="C297" i="38"/>
  <c r="C223" i="38"/>
  <c r="C203" i="38"/>
  <c r="C187" i="38"/>
  <c r="C301" i="38"/>
  <c r="C293" i="38"/>
  <c r="C272" i="38"/>
  <c r="C215" i="38"/>
  <c r="C195" i="38"/>
  <c r="C51" i="38"/>
  <c r="C219" i="38"/>
  <c r="C276" i="38"/>
  <c r="C183" i="38"/>
  <c r="C199" i="38"/>
  <c r="E298" i="38"/>
  <c r="E295" i="38"/>
  <c r="E292" i="38"/>
  <c r="E289" i="38"/>
  <c r="E284" i="38"/>
  <c r="E278" i="38"/>
  <c r="E274" i="38"/>
  <c r="E225" i="38"/>
  <c r="L250" i="38" s="1"/>
  <c r="E221" i="38"/>
  <c r="L246" i="38" s="1"/>
  <c r="E217" i="38"/>
  <c r="L242" i="38" s="1"/>
  <c r="E209" i="38"/>
  <c r="L234" i="38" s="1"/>
  <c r="P234" i="38" s="1"/>
  <c r="E201" i="38"/>
  <c r="E197" i="38"/>
  <c r="E189" i="38"/>
  <c r="E185" i="38"/>
  <c r="E53" i="38"/>
  <c r="E294" i="38"/>
  <c r="E287" i="38"/>
  <c r="E277" i="38"/>
  <c r="E273" i="38"/>
  <c r="E228" i="38"/>
  <c r="L253" i="38" s="1"/>
  <c r="E220" i="38"/>
  <c r="L245" i="38" s="1"/>
  <c r="E216" i="38"/>
  <c r="L241" i="38" s="1"/>
  <c r="E212" i="38"/>
  <c r="L237" i="38" s="1"/>
  <c r="E200" i="38"/>
  <c r="E192" i="38"/>
  <c r="E188" i="38"/>
  <c r="E184" i="38"/>
  <c r="E48" i="38"/>
  <c r="E297" i="38"/>
  <c r="E293" i="38"/>
  <c r="E286" i="38"/>
  <c r="E276" i="38"/>
  <c r="E272" i="38"/>
  <c r="E223" i="38"/>
  <c r="L248" i="38" s="1"/>
  <c r="E219" i="38"/>
  <c r="L244" i="38" s="1"/>
  <c r="E215" i="38"/>
  <c r="L240" i="38" s="1"/>
  <c r="E203" i="38"/>
  <c r="E199" i="38"/>
  <c r="E195" i="38"/>
  <c r="E187" i="38"/>
  <c r="E183" i="38"/>
  <c r="E51" i="38"/>
  <c r="E300" i="38"/>
  <c r="E290" i="38"/>
  <c r="E285" i="38"/>
  <c r="E271" i="38"/>
  <c r="E226" i="38"/>
  <c r="L251" i="38" s="1"/>
  <c r="E222" i="38"/>
  <c r="L247" i="38" s="1"/>
  <c r="E214" i="38"/>
  <c r="L239" i="38" s="1"/>
  <c r="E210" i="38"/>
  <c r="L235" i="38" s="1"/>
  <c r="E202" i="38"/>
  <c r="E194" i="38"/>
  <c r="E190" i="38"/>
  <c r="E186" i="38"/>
  <c r="E54" i="38"/>
  <c r="E50" i="38"/>
  <c r="G88" i="38"/>
  <c r="O106" i="38" s="1"/>
  <c r="C84" i="38"/>
  <c r="K102" i="38" s="1"/>
  <c r="G137" i="38"/>
  <c r="G134" i="38"/>
  <c r="G132" i="38"/>
  <c r="C134" i="38"/>
  <c r="C83" i="38"/>
  <c r="K101" i="38" s="1"/>
  <c r="E83" i="38"/>
  <c r="M101" i="38" s="1"/>
  <c r="G136" i="38"/>
  <c r="G44" i="38"/>
  <c r="E89" i="38"/>
  <c r="M107" i="38" s="1"/>
  <c r="C46" i="38"/>
  <c r="E46" i="38"/>
  <c r="G46" i="38"/>
  <c r="E84" i="38"/>
  <c r="M102" i="38" s="1"/>
  <c r="E87" i="38"/>
  <c r="M105" i="38" s="1"/>
  <c r="C88" i="38"/>
  <c r="K106" i="38" s="1"/>
  <c r="G85" i="38"/>
  <c r="O103" i="38" s="1"/>
  <c r="E299" i="38"/>
  <c r="E270" i="38"/>
  <c r="E213" i="38"/>
  <c r="L238" i="38" s="1"/>
  <c r="E193" i="38"/>
  <c r="E49" i="38"/>
  <c r="E302" i="38"/>
  <c r="E291" i="38"/>
  <c r="E283" i="38"/>
  <c r="E224" i="38"/>
  <c r="L249" i="38" s="1"/>
  <c r="E196" i="38"/>
  <c r="E52" i="38"/>
  <c r="E301" i="38"/>
  <c r="E227" i="38"/>
  <c r="L252" i="38" s="1"/>
  <c r="E211" i="38"/>
  <c r="L236" i="38" s="1"/>
  <c r="E191" i="38"/>
  <c r="E47" i="38"/>
  <c r="E296" i="38"/>
  <c r="E288" i="38"/>
  <c r="E275" i="38"/>
  <c r="E218" i="38"/>
  <c r="L243" i="38" s="1"/>
  <c r="E198" i="38"/>
  <c r="E182" i="38"/>
  <c r="C87" i="38"/>
  <c r="K105" i="38" s="1"/>
  <c r="E88" i="38"/>
  <c r="M106" i="38" s="1"/>
  <c r="C135" i="38"/>
  <c r="E136" i="38"/>
  <c r="C86" i="38"/>
  <c r="K104" i="38" s="1"/>
  <c r="G84" i="38"/>
  <c r="O102" i="38" s="1"/>
  <c r="C136" i="38"/>
  <c r="C131" i="38"/>
  <c r="E82" i="38"/>
  <c r="M100" i="38" s="1"/>
  <c r="C133" i="38"/>
  <c r="C137" i="38"/>
  <c r="C44" i="38"/>
  <c r="E44" i="38"/>
  <c r="E135" i="38"/>
  <c r="G82" i="38"/>
  <c r="O100" i="38" s="1"/>
  <c r="E131" i="38"/>
  <c r="G89" i="38"/>
  <c r="O107" i="38" s="1"/>
  <c r="E132" i="38"/>
  <c r="C132" i="38"/>
  <c r="E85" i="38"/>
  <c r="M103" i="38" s="1"/>
  <c r="E133" i="38"/>
  <c r="G87" i="38"/>
  <c r="O105" i="38" s="1"/>
  <c r="G131" i="38"/>
  <c r="E134" i="38"/>
  <c r="C85" i="38"/>
  <c r="K103" i="38" s="1"/>
  <c r="E86" i="38"/>
  <c r="M104" i="38" s="1"/>
  <c r="G133" i="38"/>
  <c r="C82" i="38"/>
  <c r="K100" i="38" s="1"/>
  <c r="G86" i="38"/>
  <c r="O104" i="38" s="1"/>
  <c r="C89" i="38"/>
  <c r="K107" i="38" s="1"/>
  <c r="G135" i="38"/>
  <c r="G83" i="38"/>
  <c r="O101" i="38" s="1"/>
  <c r="E137" i="38"/>
  <c r="H299" i="38" l="1"/>
  <c r="H298" i="38"/>
  <c r="H295" i="38"/>
  <c r="H294" i="38"/>
  <c r="H291" i="38"/>
  <c r="H287" i="38"/>
  <c r="H283" i="38"/>
  <c r="H277" i="38"/>
  <c r="H273" i="38"/>
  <c r="H201" i="38"/>
  <c r="H197" i="38"/>
  <c r="H193" i="38"/>
  <c r="H189" i="38"/>
  <c r="H185" i="38"/>
  <c r="H53" i="38"/>
  <c r="H49" i="38"/>
  <c r="H302" i="38"/>
  <c r="H293" i="38"/>
  <c r="H286" i="38"/>
  <c r="H276" i="38"/>
  <c r="H272" i="38"/>
  <c r="H200" i="38"/>
  <c r="H196" i="38"/>
  <c r="H192" i="38"/>
  <c r="H188" i="38"/>
  <c r="H184" i="38"/>
  <c r="H52" i="38"/>
  <c r="H48" i="38"/>
  <c r="H301" i="38"/>
  <c r="H297" i="38"/>
  <c r="H290" i="38"/>
  <c r="H288" i="38"/>
  <c r="H285" i="38"/>
  <c r="H275" i="38"/>
  <c r="H271" i="38"/>
  <c r="H203" i="38"/>
  <c r="H199" i="38"/>
  <c r="H195" i="38"/>
  <c r="H191" i="38"/>
  <c r="H187" i="38"/>
  <c r="H183" i="38"/>
  <c r="H51" i="38"/>
  <c r="H47" i="38"/>
  <c r="H300" i="38"/>
  <c r="H296" i="38"/>
  <c r="H292" i="38"/>
  <c r="H289" i="38"/>
  <c r="H284" i="38"/>
  <c r="H278" i="38"/>
  <c r="H274" i="38"/>
  <c r="H270" i="38"/>
  <c r="H202" i="38"/>
  <c r="H198" i="38"/>
  <c r="H194" i="38"/>
  <c r="H190" i="38"/>
  <c r="H186" i="38"/>
  <c r="H182" i="38"/>
  <c r="H54" i="38"/>
  <c r="H50" i="38"/>
  <c r="D299" i="38"/>
  <c r="D298" i="38"/>
  <c r="D295" i="38"/>
  <c r="D294" i="38"/>
  <c r="D291" i="38"/>
  <c r="D287" i="38"/>
  <c r="D283" i="38"/>
  <c r="D277" i="38"/>
  <c r="D273" i="38"/>
  <c r="D201" i="38"/>
  <c r="D197" i="38"/>
  <c r="D193" i="38"/>
  <c r="D189" i="38"/>
  <c r="D185" i="38"/>
  <c r="D53" i="38"/>
  <c r="D49" i="38"/>
  <c r="D302" i="38"/>
  <c r="D293" i="38"/>
  <c r="D286" i="38"/>
  <c r="D276" i="38"/>
  <c r="D272" i="38"/>
  <c r="D200" i="38"/>
  <c r="D196" i="38"/>
  <c r="D192" i="38"/>
  <c r="D188" i="38"/>
  <c r="D184" i="38"/>
  <c r="D52" i="38"/>
  <c r="D48" i="38"/>
  <c r="D301" i="38"/>
  <c r="D297" i="38"/>
  <c r="D290" i="38"/>
  <c r="D288" i="38"/>
  <c r="D285" i="38"/>
  <c r="D275" i="38"/>
  <c r="D271" i="38"/>
  <c r="D203" i="38"/>
  <c r="D199" i="38"/>
  <c r="D195" i="38"/>
  <c r="D191" i="38"/>
  <c r="D187" i="38"/>
  <c r="D183" i="38"/>
  <c r="D51" i="38"/>
  <c r="D47" i="38"/>
  <c r="D300" i="38"/>
  <c r="D296" i="38"/>
  <c r="D292" i="38"/>
  <c r="D289" i="38"/>
  <c r="D284" i="38"/>
  <c r="D278" i="38"/>
  <c r="D274" i="38"/>
  <c r="D270" i="38"/>
  <c r="D202" i="38"/>
  <c r="D198" i="38"/>
  <c r="D194" i="38"/>
  <c r="D190" i="38"/>
  <c r="D186" i="38"/>
  <c r="D182" i="38"/>
  <c r="D54" i="38"/>
  <c r="D50" i="38"/>
  <c r="F300" i="38"/>
  <c r="F296" i="38"/>
  <c r="F292" i="38"/>
  <c r="F289" i="38"/>
  <c r="F284" i="38"/>
  <c r="F278" i="38"/>
  <c r="F274" i="38"/>
  <c r="F270" i="38"/>
  <c r="F202" i="38"/>
  <c r="F198" i="38"/>
  <c r="F194" i="38"/>
  <c r="F190" i="38"/>
  <c r="F186" i="38"/>
  <c r="F182" i="38"/>
  <c r="F54" i="38"/>
  <c r="F50" i="38"/>
  <c r="F299" i="38"/>
  <c r="F298" i="38"/>
  <c r="F295" i="38"/>
  <c r="F294" i="38"/>
  <c r="F291" i="38"/>
  <c r="F287" i="38"/>
  <c r="F283" i="38"/>
  <c r="F277" i="38"/>
  <c r="F273" i="38"/>
  <c r="F201" i="38"/>
  <c r="F197" i="38"/>
  <c r="F193" i="38"/>
  <c r="F189" i="38"/>
  <c r="F185" i="38"/>
  <c r="F53" i="38"/>
  <c r="F49" i="38"/>
  <c r="F302" i="38"/>
  <c r="F293" i="38"/>
  <c r="F286" i="38"/>
  <c r="F276" i="38"/>
  <c r="F272" i="38"/>
  <c r="F200" i="38"/>
  <c r="F196" i="38"/>
  <c r="F192" i="38"/>
  <c r="F188" i="38"/>
  <c r="F184" i="38"/>
  <c r="F52" i="38"/>
  <c r="F48" i="38"/>
  <c r="F301" i="38"/>
  <c r="F297" i="38"/>
  <c r="F290" i="38"/>
  <c r="F288" i="38"/>
  <c r="F285" i="38"/>
  <c r="F275" i="38"/>
  <c r="F271" i="38"/>
  <c r="F203" i="38"/>
  <c r="F199" i="38"/>
  <c r="F195" i="38"/>
  <c r="F191" i="38"/>
  <c r="F187" i="38"/>
  <c r="F183" i="38"/>
  <c r="F51" i="38"/>
  <c r="F47" i="38"/>
  <c r="P103" i="38"/>
  <c r="P104" i="38"/>
  <c r="N101" i="38"/>
  <c r="P102" i="38"/>
  <c r="L105" i="38"/>
  <c r="H131" i="38"/>
  <c r="N103" i="38"/>
  <c r="P106" i="38"/>
  <c r="F132" i="38"/>
  <c r="D134" i="38"/>
  <c r="D135" i="38"/>
  <c r="F135" i="38"/>
  <c r="D136" i="38"/>
  <c r="L101" i="38"/>
  <c r="P107" i="38"/>
  <c r="H136" i="38"/>
  <c r="F133" i="38"/>
  <c r="D131" i="38"/>
  <c r="P105" i="38"/>
  <c r="H134" i="38"/>
  <c r="F134" i="38"/>
  <c r="D137" i="38"/>
  <c r="H44" i="38"/>
  <c r="F131" i="38"/>
  <c r="N100" i="38"/>
  <c r="L107" i="38"/>
  <c r="P101" i="38"/>
  <c r="H135" i="38"/>
  <c r="L100" i="38"/>
  <c r="F137" i="38"/>
  <c r="F136" i="38"/>
  <c r="D133" i="38"/>
  <c r="H133" i="38"/>
  <c r="L106" i="38"/>
  <c r="N105" i="38"/>
  <c r="D46" i="38"/>
  <c r="N106" i="38"/>
  <c r="N107" i="38"/>
  <c r="P100" i="38"/>
  <c r="F46" i="38"/>
  <c r="H137" i="38"/>
  <c r="N102" i="38"/>
  <c r="L103" i="38"/>
  <c r="N104" i="38"/>
  <c r="L102" i="38"/>
  <c r="D212" i="38"/>
  <c r="K237" i="38" s="1"/>
  <c r="O237" i="38" s="1"/>
  <c r="L104" i="38"/>
  <c r="H132" i="38"/>
  <c r="D132" i="38"/>
  <c r="D209" i="38"/>
  <c r="K234" i="38" s="1"/>
  <c r="O234" i="38" s="1"/>
  <c r="F44" i="38"/>
  <c r="F220" i="38"/>
  <c r="M245" i="38" s="1"/>
  <c r="Q245" i="38" s="1"/>
  <c r="F209" i="38"/>
  <c r="M234" i="38" s="1"/>
  <c r="Q234" i="38" s="1"/>
  <c r="H220" i="38"/>
  <c r="H209" i="38"/>
  <c r="D211" i="38"/>
  <c r="K236" i="38" s="1"/>
  <c r="O236" i="38" s="1"/>
  <c r="D44" i="38"/>
  <c r="H46" i="38"/>
  <c r="D213" i="38"/>
  <c r="K238" i="38" s="1"/>
  <c r="O238" i="38" s="1"/>
  <c r="D216" i="38"/>
  <c r="K241" i="38" s="1"/>
  <c r="O241" i="38" s="1"/>
  <c r="D214" i="38"/>
  <c r="K239" i="38" s="1"/>
  <c r="O239" i="38" s="1"/>
  <c r="D219" i="38"/>
  <c r="K244" i="38" s="1"/>
  <c r="O244" i="38" s="1"/>
  <c r="D222" i="38"/>
  <c r="K247" i="38" s="1"/>
  <c r="O247" i="38" s="1"/>
  <c r="F219" i="38"/>
  <c r="M244" i="38" s="1"/>
  <c r="Q244" i="38" s="1"/>
  <c r="F218" i="38"/>
  <c r="M243" i="38" s="1"/>
  <c r="Q243" i="38" s="1"/>
  <c r="F216" i="38"/>
  <c r="M241" i="38" s="1"/>
  <c r="Q241" i="38" s="1"/>
  <c r="F222" i="38"/>
  <c r="M247" i="38" s="1"/>
  <c r="Q247" i="38" s="1"/>
  <c r="F210" i="38"/>
  <c r="M235" i="38" s="1"/>
  <c r="Q235" i="38" s="1"/>
  <c r="H215" i="38"/>
  <c r="H219" i="38"/>
  <c r="H227" i="38"/>
  <c r="H216" i="38"/>
  <c r="H221" i="38"/>
  <c r="H213" i="38"/>
  <c r="H228" i="38"/>
  <c r="D210" i="38"/>
  <c r="K235" i="38" s="1"/>
  <c r="O235" i="38" s="1"/>
  <c r="F228" i="38"/>
  <c r="M253" i="38" s="1"/>
  <c r="Q253" i="38" s="1"/>
  <c r="H223" i="38"/>
  <c r="D225" i="38"/>
  <c r="K250" i="38" s="1"/>
  <c r="O250" i="38" s="1"/>
  <c r="D227" i="38"/>
  <c r="K252" i="38" s="1"/>
  <c r="O252" i="38" s="1"/>
  <c r="D215" i="38"/>
  <c r="K240" i="38" s="1"/>
  <c r="O240" i="38" s="1"/>
  <c r="D223" i="38"/>
  <c r="K248" i="38" s="1"/>
  <c r="O248" i="38" s="1"/>
  <c r="D218" i="38"/>
  <c r="K243" i="38" s="1"/>
  <c r="O243" i="38" s="1"/>
  <c r="F221" i="38"/>
  <c r="M246" i="38" s="1"/>
  <c r="Q246" i="38" s="1"/>
  <c r="F214" i="38"/>
  <c r="M239" i="38" s="1"/>
  <c r="Q239" i="38" s="1"/>
  <c r="F213" i="38"/>
  <c r="M238" i="38" s="1"/>
  <c r="Q238" i="38" s="1"/>
  <c r="F227" i="38"/>
  <c r="M252" i="38" s="1"/>
  <c r="Q252" i="38" s="1"/>
  <c r="F217" i="38"/>
  <c r="M242" i="38" s="1"/>
  <c r="Q242" i="38" s="1"/>
  <c r="H210" i="38"/>
  <c r="F212" i="38"/>
  <c r="M237" i="38" s="1"/>
  <c r="Q237" i="38" s="1"/>
  <c r="H226" i="38"/>
  <c r="D221" i="38"/>
  <c r="K246" i="38" s="1"/>
  <c r="O246" i="38" s="1"/>
  <c r="D226" i="38"/>
  <c r="K251" i="38" s="1"/>
  <c r="O251" i="38" s="1"/>
  <c r="D217" i="38"/>
  <c r="K242" i="38" s="1"/>
  <c r="O242" i="38" s="1"/>
  <c r="D224" i="38"/>
  <c r="K249" i="38" s="1"/>
  <c r="O249" i="38" s="1"/>
  <c r="F223" i="38"/>
  <c r="M248" i="38" s="1"/>
  <c r="Q248" i="38" s="1"/>
  <c r="F224" i="38"/>
  <c r="M249" i="38" s="1"/>
  <c r="Q249" i="38" s="1"/>
  <c r="F225" i="38"/>
  <c r="M250" i="38" s="1"/>
  <c r="Q250" i="38" s="1"/>
  <c r="F215" i="38"/>
  <c r="M240" i="38" s="1"/>
  <c r="Q240" i="38" s="1"/>
  <c r="H218" i="38"/>
  <c r="H225" i="38"/>
  <c r="H222" i="38"/>
  <c r="H214" i="38"/>
  <c r="H211" i="38"/>
  <c r="D220" i="38"/>
  <c r="K245" i="38" s="1"/>
  <c r="O245" i="38" s="1"/>
  <c r="D228" i="38"/>
  <c r="K253" i="38" s="1"/>
  <c r="O253" i="38" s="1"/>
  <c r="F211" i="38"/>
  <c r="M236" i="38" s="1"/>
  <c r="Q236" i="38" s="1"/>
  <c r="F226" i="38"/>
  <c r="M251" i="38" s="1"/>
  <c r="Q251" i="38" s="1"/>
  <c r="H212" i="38"/>
  <c r="H224" i="38"/>
  <c r="H217" i="38"/>
  <c r="B26" i="38" l="1"/>
  <c r="H32" i="38"/>
  <c r="D32" i="38"/>
  <c r="G20" i="38"/>
  <c r="C20" i="38"/>
  <c r="B20" i="38"/>
  <c r="B21" i="38" s="1"/>
  <c r="G32" i="38"/>
  <c r="F32" i="38"/>
  <c r="E20" i="38"/>
  <c r="E32" i="38"/>
  <c r="H20" i="38"/>
  <c r="C32" i="38"/>
  <c r="D20" i="38"/>
  <c r="F20" i="38"/>
  <c r="B32" i="38"/>
  <c r="M136" i="38"/>
  <c r="N62" i="38"/>
  <c r="N66" i="38" s="1"/>
  <c r="N63" i="38"/>
  <c r="N67" i="38" s="1"/>
  <c r="N64" i="38"/>
  <c r="N68" i="38" s="1"/>
  <c r="N61" i="38"/>
  <c r="N65" i="38" s="1"/>
  <c r="P89" i="38"/>
  <c r="P88" i="38"/>
  <c r="P84" i="38"/>
  <c r="P85" i="38"/>
  <c r="P62" i="38"/>
  <c r="P66" i="38" s="1"/>
  <c r="P63" i="38"/>
  <c r="P67" i="38" s="1"/>
  <c r="P64" i="38"/>
  <c r="P68" i="38" s="1"/>
  <c r="P61" i="38"/>
  <c r="P65" i="38" s="1"/>
  <c r="P83" i="38"/>
  <c r="P86" i="38"/>
  <c r="J84" i="38"/>
  <c r="L64" i="38"/>
  <c r="L68" i="38" s="1"/>
  <c r="L63" i="38"/>
  <c r="L67" i="38" s="1"/>
  <c r="L62" i="38"/>
  <c r="L66" i="38" s="1"/>
  <c r="L61" i="38"/>
  <c r="L65" i="38" s="1"/>
  <c r="M84" i="38"/>
  <c r="M85" i="38"/>
  <c r="M83" i="38"/>
  <c r="M86" i="38"/>
  <c r="M89" i="38"/>
  <c r="M82" i="38"/>
  <c r="M88" i="38"/>
  <c r="P82" i="38"/>
  <c r="M87" i="38"/>
  <c r="P87" i="38"/>
  <c r="J88" i="38"/>
  <c r="J83" i="38"/>
  <c r="J86" i="38"/>
  <c r="J85" i="38"/>
  <c r="J82" i="38"/>
  <c r="J89" i="38"/>
  <c r="J87" i="38"/>
  <c r="M137" i="38"/>
  <c r="H26" i="38"/>
  <c r="M134" i="38"/>
  <c r="M132" i="38"/>
  <c r="J137" i="38"/>
  <c r="M133" i="38"/>
  <c r="P239" i="38"/>
  <c r="J132" i="38"/>
  <c r="P132" i="38"/>
  <c r="P137" i="38"/>
  <c r="J136" i="38"/>
  <c r="J135" i="38"/>
  <c r="C26" i="38"/>
  <c r="D26" i="38"/>
  <c r="E26" i="38"/>
  <c r="P135" i="38"/>
  <c r="M131" i="38"/>
  <c r="P134" i="38"/>
  <c r="P136" i="38"/>
  <c r="M135" i="38"/>
  <c r="J134" i="38"/>
  <c r="P131" i="38"/>
  <c r="F26" i="38"/>
  <c r="J131" i="38"/>
  <c r="P249" i="38"/>
  <c r="G26" i="38"/>
  <c r="P133" i="38"/>
  <c r="J133" i="38"/>
  <c r="B23" i="38" l="1"/>
  <c r="B34" i="38"/>
  <c r="B28" i="38"/>
  <c r="B35" i="38"/>
  <c r="B29" i="38"/>
  <c r="B27" i="38"/>
  <c r="B22" i="38"/>
  <c r="B33" i="38"/>
  <c r="P253" i="38"/>
  <c r="P243" i="38"/>
  <c r="P245" i="38"/>
  <c r="P252" i="38"/>
  <c r="P235" i="38"/>
  <c r="P246" i="38"/>
  <c r="P251" i="38"/>
  <c r="P240" i="38"/>
  <c r="P236" i="38"/>
  <c r="P247" i="38"/>
  <c r="P238" i="38"/>
  <c r="P244" i="38"/>
  <c r="P248" i="38"/>
  <c r="P242" i="38"/>
  <c r="P241" i="38"/>
  <c r="P250" i="38"/>
  <c r="P237" i="38"/>
  <c r="N234" i="38" l="1"/>
  <c r="N252" i="38"/>
  <c r="N248" i="38"/>
  <c r="N244" i="38"/>
  <c r="N240" i="38"/>
  <c r="N245" i="38"/>
  <c r="N235" i="38"/>
  <c r="N251" i="38"/>
  <c r="N247" i="38"/>
  <c r="N243" i="38"/>
  <c r="N239" i="38"/>
  <c r="N249" i="38"/>
  <c r="N241" i="38"/>
  <c r="N236" i="38"/>
  <c r="N250" i="38"/>
  <c r="N246" i="38"/>
  <c r="N242" i="38"/>
  <c r="N238" i="38"/>
  <c r="N253" i="38"/>
  <c r="N237" i="38"/>
</calcChain>
</file>

<file path=xl/sharedStrings.xml><?xml version="1.0" encoding="utf-8"?>
<sst xmlns="http://schemas.openxmlformats.org/spreadsheetml/2006/main" count="28022" uniqueCount="2171">
  <si>
    <t>3. Planned: The count of admission episodes with an elective admission method indicating that the admission was a planned admissions (Admission method code 13).</t>
  </si>
  <si>
    <t>4. Waiting list: The count of admission episodes with an elective admission method indicating that the admission was from a waiting list (Admission method  codes 11 and 12). Planned admissions (Admission method code 13) are not included</t>
  </si>
  <si>
    <t>Waiting List Admissions</t>
  </si>
  <si>
    <t>Daycase Episodes</t>
  </si>
  <si>
    <t>Waiting list</t>
  </si>
  <si>
    <t xml:space="preserve">1. Male or female admissions: The count of admission episodes for male or female patients. </t>
  </si>
  <si>
    <t>1. Time waited: The mean (average) and median (middle in ranking) waiting time in days for admissions from the waiting list (see above). Time waited in HES is the period between the date of the decision to admit and the date of actual admission. Days of deferment and suspension are not included. The time waited statistics produced from HES are not comparable with the official waiting time figures produced by the Department of Health. The latter provide an indication of the numbers waiting to be admitted on a particular date, and how long they have been waiting up to that date.</t>
  </si>
  <si>
    <t>2. Length of stay: The mean (average) and median (middle in ranking) of the spell duration in days. A spell is a period of continuous admitted patient care within a particular NHS trust, calculated by subtracting the admission date from the discharge date. In HES, this involves selecting records that are the last in the spell and therefore contain a discharge date. All ‘discharge records’ also carry an admission date because, where the spell consists of more than one episode, the admission date is carried forward from earlier episode(s) in the spell. Day cases, which have a length of stay of zero days, are excluded from this calculation.</t>
  </si>
  <si>
    <t>3. Count of admissions from waiting list grouped by the time waited</t>
  </si>
  <si>
    <t>1. Mean age: The mean (average) age of the patient in years at the beginning of the episode.</t>
  </si>
  <si>
    <t>In addition to the Time waited and LOS periods (means and medians), we have also provided the figures of admissions from the waiting list, where that was a waited time period of: under 1 month, 1-under 2 months, 2-under 3 months etc. Please note that these admission episodes may not be equal to the waiting list admissions figure due to missing waited time.</t>
  </si>
  <si>
    <t>NT309</t>
  </si>
  <si>
    <t>NT402</t>
  </si>
  <si>
    <t>NT404</t>
  </si>
  <si>
    <t>NT405</t>
  </si>
  <si>
    <t>NT406</t>
  </si>
  <si>
    <t>NT409</t>
  </si>
  <si>
    <t>NT410</t>
  </si>
  <si>
    <t>NT412</t>
  </si>
  <si>
    <t>NT413</t>
  </si>
  <si>
    <t>NT415</t>
  </si>
  <si>
    <t>NT416</t>
  </si>
  <si>
    <t>NT417</t>
  </si>
  <si>
    <t>NT418</t>
  </si>
  <si>
    <t>NT419</t>
  </si>
  <si>
    <t>NT421</t>
  </si>
  <si>
    <t>NT422</t>
  </si>
  <si>
    <t>NT423</t>
  </si>
  <si>
    <t>NT424</t>
  </si>
  <si>
    <t>NT427</t>
  </si>
  <si>
    <t>NT428</t>
  </si>
  <si>
    <t>NT430</t>
  </si>
  <si>
    <t>NT431</t>
  </si>
  <si>
    <t>NT434</t>
  </si>
  <si>
    <t>NT435</t>
  </si>
  <si>
    <t>NT436</t>
  </si>
  <si>
    <t>NT437</t>
  </si>
  <si>
    <t>NT440</t>
  </si>
  <si>
    <t>NT441</t>
  </si>
  <si>
    <t>NT443</t>
  </si>
  <si>
    <t>NT445</t>
  </si>
  <si>
    <t>NT447</t>
  </si>
  <si>
    <t>NT448</t>
  </si>
  <si>
    <t>NT450</t>
  </si>
  <si>
    <t>NT455</t>
  </si>
  <si>
    <t>NT457</t>
  </si>
  <si>
    <t>NTC02</t>
  </si>
  <si>
    <t>NTP11</t>
  </si>
  <si>
    <t>NTP15</t>
  </si>
  <si>
    <t>NVC09</t>
  </si>
  <si>
    <t>NXM01</t>
  </si>
  <si>
    <t>Upper Digestive Tract (G01-G82)</t>
  </si>
  <si>
    <t>Lower Digestive Tract (H01-H70)</t>
  </si>
  <si>
    <t>Other Abdominal Organs - Principally Digestive (J01-J77)</t>
  </si>
  <si>
    <t>Heart (K01-K78)</t>
  </si>
  <si>
    <t>Male Genital Organs (N01-N35)</t>
  </si>
  <si>
    <t>Lower Female Genital Tract (P01-P32)</t>
  </si>
  <si>
    <t>Upper Female Genital Tract (Q01-Q56)</t>
  </si>
  <si>
    <t>Key facts</t>
  </si>
  <si>
    <t>Skin (S01-S70)</t>
  </si>
  <si>
    <t>Diagnostic Testing &amp; Rehabilitation (U01-U54)</t>
  </si>
  <si>
    <t>No procedure or Intervention</t>
  </si>
  <si>
    <t>Mean Time Waited</t>
  </si>
  <si>
    <t>Under 1 Month</t>
  </si>
  <si>
    <t>1 to under 2 months</t>
  </si>
  <si>
    <t>2 to under 3 months</t>
  </si>
  <si>
    <t>3 to under 6 months</t>
  </si>
  <si>
    <t>6 to under 9 months</t>
  </si>
  <si>
    <t>9 months to under 1 year</t>
  </si>
  <si>
    <t>1 year to under 18 months</t>
  </si>
  <si>
    <t>18 months and over</t>
  </si>
  <si>
    <t>Mean LOS</t>
  </si>
  <si>
    <t>0-14</t>
  </si>
  <si>
    <t>15-29</t>
  </si>
  <si>
    <t>30-44</t>
  </si>
  <si>
    <t>45-59</t>
  </si>
  <si>
    <t>60-74</t>
  </si>
  <si>
    <t>75-89</t>
  </si>
  <si>
    <t>under 1 month</t>
  </si>
  <si>
    <t>from 1 to under 2 months</t>
  </si>
  <si>
    <t>Factors influencing health status and contact with health services (Z00-Z99)</t>
  </si>
  <si>
    <t>*Small numbers</t>
  </si>
  <si>
    <t>Table C: Mean age and finished consultant episodes by age group</t>
  </si>
  <si>
    <t>Females</t>
  </si>
  <si>
    <t xml:space="preserve">Planned </t>
  </si>
  <si>
    <t>Under 1 month</t>
  </si>
  <si>
    <t>1 - under 2 months</t>
  </si>
  <si>
    <t>2 - under 3 months</t>
  </si>
  <si>
    <t>3 - under 6 months</t>
  </si>
  <si>
    <t>6 - under 9 months</t>
  </si>
  <si>
    <t>9 months - under 1 year</t>
  </si>
  <si>
    <t>1 year - under 18 months</t>
  </si>
  <si>
    <t>18 months &amp; over</t>
  </si>
  <si>
    <t>Ordinary</t>
  </si>
  <si>
    <t>Day cases</t>
  </si>
  <si>
    <t>FCE bed days</t>
  </si>
  <si>
    <t>90+</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</si>
  <si>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</si>
  <si>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</si>
  <si>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</si>
  <si>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</si>
  <si>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</si>
  <si>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</si>
  <si>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</si>
  <si>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</si>
  <si>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</si>
  <si>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</si>
  <si>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</si>
  <si>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</si>
  <si>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</si>
  <si>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</si>
  <si>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</si>
  <si>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</si>
  <si>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</si>
  <si>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</si>
  <si>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</si>
  <si>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</si>
  <si>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</si>
  <si>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</si>
  <si>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</si>
  <si>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</si>
  <si>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</si>
  <si>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</si>
  <si>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</si>
  <si>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</si>
  <si>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Responsible statistician:</t>
  </si>
  <si>
    <t>3. Activity in English NHS Hospitals and English NHS commissioned activity in the independent sector</t>
  </si>
  <si>
    <t>Planned</t>
  </si>
  <si>
    <t>Other</t>
  </si>
  <si>
    <t>FCEs with a main specialty of …</t>
  </si>
  <si>
    <t>from 2 to under 3 months</t>
  </si>
  <si>
    <t>from 3 to under 6 months</t>
  </si>
  <si>
    <t>from 6 to under 9 months</t>
  </si>
  <si>
    <t>from 9 months to under 1 year</t>
  </si>
  <si>
    <t>from 1 year to under 18 months</t>
  </si>
  <si>
    <t>300 General Medicine</t>
  </si>
  <si>
    <t>100 General Surgery</t>
  </si>
  <si>
    <t>420 Paediatrics</t>
  </si>
  <si>
    <t>110 Trauma &amp; Orthopaedics</t>
  </si>
  <si>
    <t>502 Gynaecology</t>
  </si>
  <si>
    <t>501 Obstetrics</t>
  </si>
  <si>
    <t>101 Urology</t>
  </si>
  <si>
    <t>430 Geriatric Medicine</t>
  </si>
  <si>
    <t>301 Gastroenterology</t>
  </si>
  <si>
    <t>180 Accident &amp; Emergency (A&amp;E)</t>
  </si>
  <si>
    <t>130 Ophthalmology</t>
  </si>
  <si>
    <t>320 Cardiology</t>
  </si>
  <si>
    <t>303 Clinical Haematology</t>
  </si>
  <si>
    <t>120 Ear, Nose &amp; Throat (ENT)</t>
  </si>
  <si>
    <t>800 Clinical Oncology (previously Radiotherapy)</t>
  </si>
  <si>
    <t>340 Respiratory Medicine (Thoracic Medicine)</t>
  </si>
  <si>
    <t>560 Midwife episode</t>
  </si>
  <si>
    <t>160 Plastic Surgery</t>
  </si>
  <si>
    <t>140 Oral Surgery</t>
  </si>
  <si>
    <t>370 Medical  Oncology</t>
  </si>
  <si>
    <t>ENGLAND</t>
  </si>
  <si>
    <t>FCE Bed Days</t>
  </si>
  <si>
    <t>Admission episodes</t>
  </si>
  <si>
    <t>Males</t>
  </si>
  <si>
    <t>Waiting List</t>
  </si>
  <si>
    <t>Mean Age</t>
  </si>
  <si>
    <t>Total Episodes</t>
  </si>
  <si>
    <t>713 Psychotherapy</t>
  </si>
  <si>
    <t>715 Old Age Psychiatry</t>
  </si>
  <si>
    <t>810 Radiology</t>
  </si>
  <si>
    <t>820 General Pathology</t>
  </si>
  <si>
    <t>821 Blood Transfusion</t>
  </si>
  <si>
    <t>822 Chemical Pathology</t>
  </si>
  <si>
    <t>823 Haematology</t>
  </si>
  <si>
    <t>824 Histopathology</t>
  </si>
  <si>
    <t>830 Immunopathology</t>
  </si>
  <si>
    <t>900 Community Medicine</t>
  </si>
  <si>
    <t>901 Occupational Medicine</t>
  </si>
  <si>
    <t>902 Community Health Services Dental</t>
  </si>
  <si>
    <t>904 Public Health Dental</t>
  </si>
  <si>
    <t>950 Nursing episode</t>
  </si>
  <si>
    <t>960 Allied Health Professional Episode</t>
  </si>
  <si>
    <t>903 Public Health Medicine</t>
  </si>
  <si>
    <t>RPC</t>
  </si>
  <si>
    <t>RPG</t>
  </si>
  <si>
    <t>RPY</t>
  </si>
  <si>
    <t>RQ3</t>
  </si>
  <si>
    <t>RQ6</t>
  </si>
  <si>
    <t>RQ8</t>
  </si>
  <si>
    <t>RQM</t>
  </si>
  <si>
    <t>RQW</t>
  </si>
  <si>
    <t>RQX</t>
  </si>
  <si>
    <t>RQY</t>
  </si>
  <si>
    <t>RR8</t>
  </si>
  <si>
    <t>RRD</t>
  </si>
  <si>
    <t>RRE</t>
  </si>
  <si>
    <t>RRF</t>
  </si>
  <si>
    <t>RRJ</t>
  </si>
  <si>
    <t>RRP</t>
  </si>
  <si>
    <t>RRV</t>
  </si>
  <si>
    <t>RT1</t>
  </si>
  <si>
    <t>RT2</t>
  </si>
  <si>
    <t>RT3</t>
  </si>
  <si>
    <t>RT5</t>
  </si>
  <si>
    <t>RTD</t>
  </si>
  <si>
    <t>RTE</t>
  </si>
  <si>
    <t>RTF</t>
  </si>
  <si>
    <t>RTG</t>
  </si>
  <si>
    <t>RTH</t>
  </si>
  <si>
    <t>RTK</t>
  </si>
  <si>
    <t>RTP</t>
  </si>
  <si>
    <t>RTQ</t>
  </si>
  <si>
    <t>RTR</t>
  </si>
  <si>
    <t>RTV</t>
  </si>
  <si>
    <t>RTX</t>
  </si>
  <si>
    <t>RV3</t>
  </si>
  <si>
    <t>RV5</t>
  </si>
  <si>
    <t>RVL</t>
  </si>
  <si>
    <t>RVN</t>
  </si>
  <si>
    <t>RVV</t>
  </si>
  <si>
    <t>RVW</t>
  </si>
  <si>
    <t>RVY</t>
  </si>
  <si>
    <t>RW1</t>
  </si>
  <si>
    <t>RW4</t>
  </si>
  <si>
    <t>RW5</t>
  </si>
  <si>
    <t>RW6</t>
  </si>
  <si>
    <t>RWA</t>
  </si>
  <si>
    <t>RWD</t>
  </si>
  <si>
    <t>RWE</t>
  </si>
  <si>
    <t>RWF</t>
  </si>
  <si>
    <t>RWG</t>
  </si>
  <si>
    <t>RWH</t>
  </si>
  <si>
    <t>RWJ</t>
  </si>
  <si>
    <t>RWK</t>
  </si>
  <si>
    <t>RWN</t>
  </si>
  <si>
    <t>RWR</t>
  </si>
  <si>
    <t>RWV</t>
  </si>
  <si>
    <t>RWW</t>
  </si>
  <si>
    <t>RWX</t>
  </si>
  <si>
    <t>RWY</t>
  </si>
  <si>
    <t>RX1</t>
  </si>
  <si>
    <t>RX2</t>
  </si>
  <si>
    <t>RX3</t>
  </si>
  <si>
    <t>RX4</t>
  </si>
  <si>
    <t>RXA</t>
  </si>
  <si>
    <t>RXC</t>
  </si>
  <si>
    <t>RXE</t>
  </si>
  <si>
    <t>RXG</t>
  </si>
  <si>
    <t>RXH</t>
  </si>
  <si>
    <t>RXKTC</t>
  </si>
  <si>
    <t>RXL</t>
  </si>
  <si>
    <t>RXM</t>
  </si>
  <si>
    <t>RXN</t>
  </si>
  <si>
    <t>RXP</t>
  </si>
  <si>
    <t>RXQ</t>
  </si>
  <si>
    <t>RXR</t>
  </si>
  <si>
    <t>RXT</t>
  </si>
  <si>
    <t>RXV</t>
  </si>
  <si>
    <t>RXW</t>
  </si>
  <si>
    <t>RXX</t>
  </si>
  <si>
    <t>RXY</t>
  </si>
  <si>
    <t>RYG</t>
  </si>
  <si>
    <t>RYJ</t>
  </si>
  <si>
    <t>RYK</t>
  </si>
  <si>
    <t>TAD</t>
  </si>
  <si>
    <t>TAE</t>
  </si>
  <si>
    <t>TAF</t>
  </si>
  <si>
    <t>TAJ</t>
  </si>
  <si>
    <t>Admissions</t>
  </si>
  <si>
    <t>Emergency</t>
  </si>
  <si>
    <t>Footnotes</t>
  </si>
  <si>
    <t>General</t>
  </si>
  <si>
    <t>8A101</t>
  </si>
  <si>
    <t>NT204</t>
  </si>
  <si>
    <t>NT210</t>
  </si>
  <si>
    <t>NT213</t>
  </si>
  <si>
    <t>NT214</t>
  </si>
  <si>
    <t>NT215</t>
  </si>
  <si>
    <t>NT219</t>
  </si>
  <si>
    <t>NT222</t>
  </si>
  <si>
    <t>NT225</t>
  </si>
  <si>
    <t>NT226</t>
  </si>
  <si>
    <t>NT229</t>
  </si>
  <si>
    <t>NT230</t>
  </si>
  <si>
    <t>NT233</t>
  </si>
  <si>
    <t>NT235</t>
  </si>
  <si>
    <t>NT237</t>
  </si>
  <si>
    <t>NT238</t>
  </si>
  <si>
    <t>NT239</t>
  </si>
  <si>
    <t>NT242</t>
  </si>
  <si>
    <t>NT301</t>
  </si>
  <si>
    <t>NT302</t>
  </si>
  <si>
    <t>NT304</t>
  </si>
  <si>
    <t>NT305</t>
  </si>
  <si>
    <t>NT308</t>
  </si>
  <si>
    <t>NT310</t>
  </si>
  <si>
    <t>NT312</t>
  </si>
  <si>
    <t>NT313</t>
  </si>
  <si>
    <t>NT314</t>
  </si>
  <si>
    <t>NT315</t>
  </si>
  <si>
    <t>NT316</t>
  </si>
  <si>
    <t>NT317</t>
  </si>
  <si>
    <t>NT318</t>
  </si>
  <si>
    <t>NT319</t>
  </si>
  <si>
    <t>NT320</t>
  </si>
  <si>
    <t>NT321</t>
  </si>
  <si>
    <t>NT322</t>
  </si>
  <si>
    <t>NT324</t>
  </si>
  <si>
    <t>NT325</t>
  </si>
  <si>
    <t>NT327</t>
  </si>
  <si>
    <t>NT332</t>
  </si>
  <si>
    <t>NT333</t>
  </si>
  <si>
    <t>NT337</t>
  </si>
  <si>
    <t>NT338</t>
  </si>
  <si>
    <t>NT339</t>
  </si>
  <si>
    <t>NT343</t>
  </si>
  <si>
    <t>NT344</t>
  </si>
  <si>
    <t>NT345</t>
  </si>
  <si>
    <t>NT346</t>
  </si>
  <si>
    <t>NT347</t>
  </si>
  <si>
    <t>NT348</t>
  </si>
  <si>
    <t>NT350</t>
  </si>
  <si>
    <t>NT351</t>
  </si>
  <si>
    <t>NT401</t>
  </si>
  <si>
    <t>NT403</t>
  </si>
  <si>
    <t>NT408</t>
  </si>
  <si>
    <t>NT411</t>
  </si>
  <si>
    <t>NT414</t>
  </si>
  <si>
    <t>NT420</t>
  </si>
  <si>
    <t>NT432</t>
  </si>
  <si>
    <t>NT433</t>
  </si>
  <si>
    <t>Male Admissions</t>
  </si>
  <si>
    <t>Female Admissions</t>
  </si>
  <si>
    <t>Emergency Admissions</t>
  </si>
  <si>
    <t>Planned Admissions</t>
  </si>
  <si>
    <t>Ordinary Episodes</t>
  </si>
  <si>
    <t>NT438</t>
  </si>
  <si>
    <t>NTC01</t>
  </si>
  <si>
    <t>NVC01</t>
  </si>
  <si>
    <t>NVC02</t>
  </si>
  <si>
    <t>NVC04</t>
  </si>
  <si>
    <t>NVC05</t>
  </si>
  <si>
    <t>NVC06</t>
  </si>
  <si>
    <t>NVC07</t>
  </si>
  <si>
    <t>NVC08</t>
  </si>
  <si>
    <t>NVC11</t>
  </si>
  <si>
    <t>NVC12</t>
  </si>
  <si>
    <t>NVC13</t>
  </si>
  <si>
    <t>NVC14</t>
  </si>
  <si>
    <t>NVC15</t>
  </si>
  <si>
    <t>NVC16</t>
  </si>
  <si>
    <t>NVC17</t>
  </si>
  <si>
    <t>NVC18</t>
  </si>
  <si>
    <t>NVC19</t>
  </si>
  <si>
    <t>NVC20</t>
  </si>
  <si>
    <t>NVC21</t>
  </si>
  <si>
    <t>NVC22</t>
  </si>
  <si>
    <t>NVC23</t>
  </si>
  <si>
    <t>NVC24</t>
  </si>
  <si>
    <t>NVC25</t>
  </si>
  <si>
    <t>NVC27</t>
  </si>
  <si>
    <t>NVC28</t>
  </si>
  <si>
    <t>NVC29</t>
  </si>
  <si>
    <t>NVC31</t>
  </si>
  <si>
    <t>NVC35</t>
  </si>
  <si>
    <t>NVC40</t>
  </si>
  <si>
    <t>NVG01</t>
  </si>
  <si>
    <t>RA2</t>
  </si>
  <si>
    <t>RA3</t>
  </si>
  <si>
    <t>RA4</t>
  </si>
  <si>
    <t>RA7</t>
  </si>
  <si>
    <t>RA9</t>
  </si>
  <si>
    <t>RAE</t>
  </si>
  <si>
    <t>RAJ</t>
  </si>
  <si>
    <t>RAL</t>
  </si>
  <si>
    <t>RAN</t>
  </si>
  <si>
    <t>RAP</t>
  </si>
  <si>
    <t>RAS</t>
  </si>
  <si>
    <t>RAT</t>
  </si>
  <si>
    <t>RAX</t>
  </si>
  <si>
    <t>RBA</t>
  </si>
  <si>
    <t>RBD</t>
  </si>
  <si>
    <t>RBK</t>
  </si>
  <si>
    <t>RBL</t>
  </si>
  <si>
    <t>RBN</t>
  </si>
  <si>
    <t>RBQ</t>
  </si>
  <si>
    <t>RBS</t>
  </si>
  <si>
    <t>RBT</t>
  </si>
  <si>
    <t>RBV</t>
  </si>
  <si>
    <t>RBZ</t>
  </si>
  <si>
    <t>RC1</t>
  </si>
  <si>
    <t>RC9</t>
  </si>
  <si>
    <t>RCB</t>
  </si>
  <si>
    <t>RCD</t>
  </si>
  <si>
    <t>RCF</t>
  </si>
  <si>
    <t>RCU</t>
  </si>
  <si>
    <t>RCX</t>
  </si>
  <si>
    <t>RD1</t>
  </si>
  <si>
    <t>RD3</t>
  </si>
  <si>
    <t>RD7</t>
  </si>
  <si>
    <t>RD8</t>
  </si>
  <si>
    <t>RDD</t>
  </si>
  <si>
    <t>RDE</t>
  </si>
  <si>
    <t>RDU</t>
  </si>
  <si>
    <t>RDY</t>
  </si>
  <si>
    <t>RDZ</t>
  </si>
  <si>
    <t>RE9</t>
  </si>
  <si>
    <t>REM</t>
  </si>
  <si>
    <t>REN</t>
  </si>
  <si>
    <t>REP</t>
  </si>
  <si>
    <t>RET</t>
  </si>
  <si>
    <t>RF4</t>
  </si>
  <si>
    <t>RFF</t>
  </si>
  <si>
    <t>RFR</t>
  </si>
  <si>
    <t>RFS</t>
  </si>
  <si>
    <t>RFW</t>
  </si>
  <si>
    <t>RGD</t>
  </si>
  <si>
    <t>RGM</t>
  </si>
  <si>
    <t>RGN</t>
  </si>
  <si>
    <t>RGP</t>
  </si>
  <si>
    <t>RGQ</t>
  </si>
  <si>
    <t>RGR</t>
  </si>
  <si>
    <t>RGT</t>
  </si>
  <si>
    <t>RH5</t>
  </si>
  <si>
    <t>RH8</t>
  </si>
  <si>
    <t>RHA</t>
  </si>
  <si>
    <t>RHM</t>
  </si>
  <si>
    <t>RHQ</t>
  </si>
  <si>
    <t>RHU</t>
  </si>
  <si>
    <t>RHW</t>
  </si>
  <si>
    <t>RJ2</t>
  </si>
  <si>
    <t>RJ6</t>
  </si>
  <si>
    <t>RJ7</t>
  </si>
  <si>
    <t>RJ8</t>
  </si>
  <si>
    <t>RJC</t>
  </si>
  <si>
    <t>RJE</t>
  </si>
  <si>
    <t>RJF</t>
  </si>
  <si>
    <t>RJN</t>
  </si>
  <si>
    <t>RJR</t>
  </si>
  <si>
    <t>RJX</t>
  </si>
  <si>
    <t>RJZ</t>
  </si>
  <si>
    <t>RK5</t>
  </si>
  <si>
    <t>RK9</t>
  </si>
  <si>
    <t>RKB</t>
  </si>
  <si>
    <t>RKE</t>
  </si>
  <si>
    <t>RKL</t>
  </si>
  <si>
    <t>RL1</t>
  </si>
  <si>
    <t>RL4</t>
  </si>
  <si>
    <t>RLN</t>
  </si>
  <si>
    <t>RLQ</t>
  </si>
  <si>
    <t>RLT</t>
  </si>
  <si>
    <t>RLU</t>
  </si>
  <si>
    <t>RLY</t>
  </si>
  <si>
    <t>RM1</t>
  </si>
  <si>
    <t>RM2</t>
  </si>
  <si>
    <t>RM3</t>
  </si>
  <si>
    <t>RMC</t>
  </si>
  <si>
    <t>RMP</t>
  </si>
  <si>
    <t>RN3</t>
  </si>
  <si>
    <t>RNA</t>
  </si>
  <si>
    <t>RNL</t>
  </si>
  <si>
    <t>RNN</t>
  </si>
  <si>
    <t>RNQ</t>
  </si>
  <si>
    <t>RNS</t>
  </si>
  <si>
    <t>RNU</t>
  </si>
  <si>
    <t>RNZ</t>
  </si>
  <si>
    <t>RP1</t>
  </si>
  <si>
    <t>RP4</t>
  </si>
  <si>
    <t>RP5</t>
  </si>
  <si>
    <t>RP7</t>
  </si>
  <si>
    <t>RPA</t>
  </si>
  <si>
    <t>Median LOS</t>
  </si>
  <si>
    <t>Median Time Waited</t>
  </si>
  <si>
    <t>&amp; Not Known</t>
  </si>
  <si>
    <t>141 Restorative Dentistry</t>
  </si>
  <si>
    <t>142 Paediatric Dentistry</t>
  </si>
  <si>
    <t>143 Orthodontics</t>
  </si>
  <si>
    <t>145 Oral &amp; Maxillo Facial Surgery</t>
  </si>
  <si>
    <t>147 Periodontics</t>
  </si>
  <si>
    <t>148 Prosthodontics</t>
  </si>
  <si>
    <t>150 Neurosurgery</t>
  </si>
  <si>
    <t>170 Cardiothoracic Surgery</t>
  </si>
  <si>
    <t>171 Paediatric Surgery</t>
  </si>
  <si>
    <t>190 Anaesthetics</t>
  </si>
  <si>
    <t>192 Critical Care Medicine</t>
  </si>
  <si>
    <t>304 Clinical Physiology</t>
  </si>
  <si>
    <t>305 Clinical Pharmacology</t>
  </si>
  <si>
    <t>311 Clinical Genetics</t>
  </si>
  <si>
    <t>312 Clinical Cytogenetics &amp; Molecular Genetics</t>
  </si>
  <si>
    <t>313 Clinical Immunology &amp; Allergy</t>
  </si>
  <si>
    <t>314 Rehabilitation</t>
  </si>
  <si>
    <t>315 Palliative Medicine</t>
  </si>
  <si>
    <t>321 Paediatric Cardiology</t>
  </si>
  <si>
    <t>330 Dermatology</t>
  </si>
  <si>
    <t>350 Infectious Diseases</t>
  </si>
  <si>
    <t>352 Tropical Medicine</t>
  </si>
  <si>
    <t>360 Genitourinary Medicine</t>
  </si>
  <si>
    <t>361 Nephrology</t>
  </si>
  <si>
    <t>371 Nuclear Medicine</t>
  </si>
  <si>
    <t>400 Neurology</t>
  </si>
  <si>
    <t>401 Clinical Neuro-physiology</t>
  </si>
  <si>
    <t>410 Rheumatology</t>
  </si>
  <si>
    <t>421 Paediatric Neurology</t>
  </si>
  <si>
    <t>450 Dental Medicine Specialties</t>
  </si>
  <si>
    <t>460 Medical Ophthalmology</t>
  </si>
  <si>
    <t>600 General Medical Practice</t>
  </si>
  <si>
    <t>601 General Dental Practice</t>
  </si>
  <si>
    <t>700 Learning Disability (previously MH)</t>
  </si>
  <si>
    <t>710 Adult Mental Illness</t>
  </si>
  <si>
    <t>711 Child &amp; Adolescent Psychiatry</t>
  </si>
  <si>
    <t>712 Forensic Psychiatry</t>
  </si>
  <si>
    <t>No External Cause Recorded</t>
  </si>
  <si>
    <t>Nervous System (A01-A84)</t>
  </si>
  <si>
    <t>Eye (C01-C90)</t>
  </si>
  <si>
    <t>Ear (D01-D28)</t>
  </si>
  <si>
    <t>Respiratory Tract (E01-E98)</t>
  </si>
  <si>
    <t>Mouth (F01-F63)</t>
  </si>
  <si>
    <t>Table B: Time waited and length of stay</t>
  </si>
  <si>
    <t>FCEs with a main procedure or intervention of the …</t>
  </si>
  <si>
    <t>Mean time waited (days)</t>
  </si>
  <si>
    <t>Median time waited (days)</t>
  </si>
  <si>
    <t>Mean length of stay (days)</t>
  </si>
  <si>
    <t>Median length of stay (days)</t>
  </si>
  <si>
    <t>Mean age (years)</t>
  </si>
  <si>
    <r>
      <t>Table G: FCEs by main specialty of consultant</t>
    </r>
    <r>
      <rPr>
        <b/>
        <vertAlign val="superscript"/>
        <sz val="12"/>
        <rFont val="Arial"/>
        <family val="2"/>
      </rPr>
      <t>†</t>
    </r>
  </si>
  <si>
    <t>Table A: Headline figures</t>
  </si>
  <si>
    <t>Finished consultant episodes</t>
  </si>
  <si>
    <t>Percentage with a procedure or intervention</t>
  </si>
  <si>
    <t>Table D: Finished consultant episodes by main procedures or interventions</t>
  </si>
  <si>
    <t>2. FCEs by age groups: The count of FCEs relating to patients who were in each age grouping (inclusive) when the episode began. Patients with an unknown age are not presented in these age groups, therefore the total for the age groups may not equal the total number of FCEs.</t>
  </si>
  <si>
    <t>Table E: Finished admission episodes by primary diagnosis</t>
  </si>
  <si>
    <t>Table G: Finished consultant episodes by main specialty</t>
  </si>
  <si>
    <t>Table D: Finished consultant episodes by main procedure or intervention</t>
  </si>
  <si>
    <t>Median time waited</t>
  </si>
  <si>
    <t>Endocrine System and Breast (B01-B40)</t>
  </si>
  <si>
    <t>Urinary (M01-M86)</t>
  </si>
  <si>
    <t>Female Genital Tract associated with Pregnancy Childbirth and Puerperium (R01-R43)</t>
  </si>
  <si>
    <t>Bones and Joints of Skull and Spine (V01-V68)</t>
  </si>
  <si>
    <t>Transport Accidents (V01-V99)</t>
  </si>
  <si>
    <t>Other External Causes of Accidental Injury (W00-X59)</t>
  </si>
  <si>
    <t>Intentional Self-harm (X60-X84)</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</si>
  <si>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</si>
  <si>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</si>
  <si>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</si>
  <si>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</si>
  <si>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</si>
  <si>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831 Medical Microbiology &amp; Virology</t>
  </si>
  <si>
    <t>England</t>
  </si>
  <si>
    <t>NTP13</t>
  </si>
  <si>
    <t>NT209</t>
  </si>
  <si>
    <t>NT446</t>
  </si>
  <si>
    <t>RQQ-X</t>
  </si>
  <si>
    <t>RY3</t>
  </si>
  <si>
    <t>RY4</t>
  </si>
  <si>
    <t>RYV</t>
  </si>
  <si>
    <t>NT451</t>
  </si>
  <si>
    <t>RJ1-X</t>
  </si>
  <si>
    <t>RVR-X</t>
  </si>
  <si>
    <t>NN401</t>
  </si>
  <si>
    <t>RR7-X</t>
  </si>
  <si>
    <t>8E339</t>
  </si>
  <si>
    <t>NT449</t>
  </si>
  <si>
    <t>RW3-X</t>
  </si>
  <si>
    <t>NT244</t>
  </si>
  <si>
    <t>NTPAD</t>
  </si>
  <si>
    <t>RN5-X</t>
  </si>
  <si>
    <t>NT212</t>
  </si>
  <si>
    <t>NT241</t>
  </si>
  <si>
    <t>NTP16</t>
  </si>
  <si>
    <t>NWF01</t>
  </si>
  <si>
    <t>RDR</t>
  </si>
  <si>
    <t>RN7-X</t>
  </si>
  <si>
    <t>RYR-X</t>
  </si>
  <si>
    <t>NT202</t>
  </si>
  <si>
    <t>NV302</t>
  </si>
  <si>
    <t>REF-X</t>
  </si>
  <si>
    <t>RVJ-X</t>
  </si>
  <si>
    <t>RJD-X</t>
  </si>
  <si>
    <t>RR1-X</t>
  </si>
  <si>
    <t>RRK-X</t>
  </si>
  <si>
    <t>RWP-X</t>
  </si>
  <si>
    <t>RXK-X</t>
  </si>
  <si>
    <t>RYW</t>
  </si>
  <si>
    <t>NT245</t>
  </si>
  <si>
    <t>NTP23</t>
  </si>
  <si>
    <t>NY601</t>
  </si>
  <si>
    <t>RJL-X</t>
  </si>
  <si>
    <t>RV9-X</t>
  </si>
  <si>
    <t>RXF-X</t>
  </si>
  <si>
    <t>NPG01</t>
  </si>
  <si>
    <t>NT439</t>
  </si>
  <si>
    <t>NT497</t>
  </si>
  <si>
    <t>RY1</t>
  </si>
  <si>
    <t>NQL01</t>
  </si>
  <si>
    <t>NTE02</t>
  </si>
  <si>
    <t>NTX01</t>
  </si>
  <si>
    <t>RY5</t>
  </si>
  <si>
    <t>RY8</t>
  </si>
  <si>
    <t>NT224</t>
  </si>
  <si>
    <t>NVC44</t>
  </si>
  <si>
    <t>R1A</t>
  </si>
  <si>
    <t>R1D</t>
  </si>
  <si>
    <t>R1E</t>
  </si>
  <si>
    <t>NNQ01</t>
  </si>
  <si>
    <t>NT490</t>
  </si>
  <si>
    <t>NYW01</t>
  </si>
  <si>
    <t>RMY-X</t>
  </si>
  <si>
    <t>NN801</t>
  </si>
  <si>
    <t>NQ713</t>
  </si>
  <si>
    <t>NQ719</t>
  </si>
  <si>
    <t>NT205</t>
  </si>
  <si>
    <t>NT218</t>
  </si>
  <si>
    <t>RYY</t>
  </si>
  <si>
    <t>R1C</t>
  </si>
  <si>
    <t>NR501</t>
  </si>
  <si>
    <t>NT211</t>
  </si>
  <si>
    <t>6. FCE bed days: This is the sum of the episode duration for all episodes that ended within the financial year. This field does not include bed days where the episode was unfinished at the end of the financial year. This field is different to the ‘Bed days’ field used in publications prior to 2010-11 which included an estimation of bed days from unfinished episodes</t>
  </si>
  <si>
    <t>326 Acute Internal Medicine</t>
  </si>
  <si>
    <t>833 Medical Microbiology (Microbiology &amp; Bacteriology)</t>
  </si>
  <si>
    <t>Activity in English NHS Hospitals and English NHS commissioned activity in the independent sector.</t>
  </si>
  <si>
    <t>NLX01</t>
  </si>
  <si>
    <t>NLT01</t>
  </si>
  <si>
    <t>Nervous System
(A01-A84)</t>
  </si>
  <si>
    <t>Eye
(C01-C90)</t>
  </si>
  <si>
    <t>Ear
(D01-D28)</t>
  </si>
  <si>
    <t>Respiratory Tract
(E01-E98)</t>
  </si>
  <si>
    <t>Mouth
(F01-F63)</t>
  </si>
  <si>
    <t>Upper Digestive Tract
(G01-G82)</t>
  </si>
  <si>
    <t>Lower Digestive Tract
(H01-H70)</t>
  </si>
  <si>
    <t>Other Abdominal Organs - 
Principally Digestive
(J01-J77)</t>
  </si>
  <si>
    <t>Heart
(K01-K78)</t>
  </si>
  <si>
    <t>Urinary
(M01-M86)</t>
  </si>
  <si>
    <t>Male Genital Organs
(N01-N35)</t>
  </si>
  <si>
    <t>Lower Female Genital Tract
(P01-P32)</t>
  </si>
  <si>
    <t>Female Genital Tract Associated With Pregnancy Childbirth And Puerperium
(R01-R43)</t>
  </si>
  <si>
    <t>Skin
(S01-S70)</t>
  </si>
  <si>
    <t>Diagnostic Testing &amp; Rehabilitation
(U01-U54)</t>
  </si>
  <si>
    <t>Bones and Joints Of Skull and Spine
(V01-V68)</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</si>
  <si>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</si>
  <si>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</si>
  <si>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</si>
  <si>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</si>
  <si>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</si>
  <si>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</si>
  <si>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</si>
  <si>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</si>
  <si>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</si>
  <si>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</si>
  <si>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</si>
  <si>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</si>
  <si>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</si>
  <si>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</si>
  <si>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</si>
  <si>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</si>
  <si>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</si>
  <si>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</si>
  <si>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</si>
  <si>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</si>
  <si>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</si>
  <si>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</si>
  <si>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</si>
  <si>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</si>
  <si>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</si>
  <si>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</si>
  <si>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</si>
  <si>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</si>
  <si>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100
General Surgery</t>
  </si>
  <si>
    <t>101
Urology</t>
  </si>
  <si>
    <t>110
Trauma &amp; Orthopaedics</t>
  </si>
  <si>
    <t>120
Ear, Nose &amp; Throat (ENT)</t>
  </si>
  <si>
    <t>130
Ophthalmology</t>
  </si>
  <si>
    <t>140
Oral Surgery</t>
  </si>
  <si>
    <t>141
Restorative Dentistry</t>
  </si>
  <si>
    <t>142
Paediatric Dentistry</t>
  </si>
  <si>
    <t>143
Orthodontics</t>
  </si>
  <si>
    <t>145
Oral &amp; Maxillo Facial Surgery</t>
  </si>
  <si>
    <t>147
Periodontics</t>
  </si>
  <si>
    <t>148
Prosthodontics</t>
  </si>
  <si>
    <t>150
Neurosurgery</t>
  </si>
  <si>
    <t>160
Plastic Surgery</t>
  </si>
  <si>
    <t>170
Cardiothoracic Surgery</t>
  </si>
  <si>
    <t>171
Paediatric Surgery</t>
  </si>
  <si>
    <t>180
Accident &amp; Emergency (A&amp;E)</t>
  </si>
  <si>
    <t>190
Anaesthetics</t>
  </si>
  <si>
    <t>192
Critical Care Medicine</t>
  </si>
  <si>
    <t>300
General Medicine</t>
  </si>
  <si>
    <t>301
Gastroenterology</t>
  </si>
  <si>
    <t>303
Clinical Haematology</t>
  </si>
  <si>
    <t>304
Clinical Physiology</t>
  </si>
  <si>
    <t>305
Clinical Pharmacology</t>
  </si>
  <si>
    <t>311
Clinical Genetics</t>
  </si>
  <si>
    <t>313
Clinical Immunology &amp; Allergy</t>
  </si>
  <si>
    <t>314
Rehabilitation</t>
  </si>
  <si>
    <t>315
Palliative Medicine</t>
  </si>
  <si>
    <t>320
Cardiology</t>
  </si>
  <si>
    <t>321
Paediatric Cardiology</t>
  </si>
  <si>
    <t>326
Acute Internal Medicine</t>
  </si>
  <si>
    <t>330
Dermatology</t>
  </si>
  <si>
    <t>340
Respiratory Medicine (Thoracic Medicine)</t>
  </si>
  <si>
    <t>350
Infectious Diseases</t>
  </si>
  <si>
    <t>352
Tropical Medicine</t>
  </si>
  <si>
    <t>360
Genitourinary Medicine</t>
  </si>
  <si>
    <t>361
Nephrology</t>
  </si>
  <si>
    <t>371
Nuclear Medicine</t>
  </si>
  <si>
    <t>400
Neurology</t>
  </si>
  <si>
    <t>410
Rheumatology</t>
  </si>
  <si>
    <t>420
Paediatrics</t>
  </si>
  <si>
    <t>421
Paediatric Neurology</t>
  </si>
  <si>
    <t>430
Geriatric Medicine</t>
  </si>
  <si>
    <t>450
Dental Medicine Specialties</t>
  </si>
  <si>
    <t>460
Medical Ophthalmology</t>
  </si>
  <si>
    <t>501
Obstetrics</t>
  </si>
  <si>
    <t>502
Gynaecology</t>
  </si>
  <si>
    <t>560
Midwife episode</t>
  </si>
  <si>
    <t>600
General Medical Practice</t>
  </si>
  <si>
    <t>601
General Dental Practice</t>
  </si>
  <si>
    <t>700
Learning Disability (previously MH)</t>
  </si>
  <si>
    <t>710
Adult Mental Illness</t>
  </si>
  <si>
    <t>711
Child &amp; Adolescent Psychiatry</t>
  </si>
  <si>
    <t>712
Forensic Psychiatry</t>
  </si>
  <si>
    <t>713
Psychotherapy</t>
  </si>
  <si>
    <t>715
Old Age Psychiatry</t>
  </si>
  <si>
    <t>800
Clinical Oncology (previously Radiotherapy)</t>
  </si>
  <si>
    <t>810
Radiology</t>
  </si>
  <si>
    <t>820
General Pathology</t>
  </si>
  <si>
    <t>821
Blood Transfusion</t>
  </si>
  <si>
    <t>822
Chemical Pathology</t>
  </si>
  <si>
    <t>823
Haematology</t>
  </si>
  <si>
    <t>824
Histopathology</t>
  </si>
  <si>
    <t>830
Immunopathology</t>
  </si>
  <si>
    <t>831
Medical Microbiology &amp; Virology</t>
  </si>
  <si>
    <t>833
Medical Microbiology (Microbiology &amp; Bacteriology)</t>
  </si>
  <si>
    <t>900
Community Medicine</t>
  </si>
  <si>
    <t>901
Occupational Medicine</t>
  </si>
  <si>
    <t>902
Community Health Services Dental</t>
  </si>
  <si>
    <t>903
Public Health Medicine</t>
  </si>
  <si>
    <t>904
Public Health Dental</t>
  </si>
  <si>
    <t>950
Nursing episode</t>
  </si>
  <si>
    <t>960
Allied Health Professional Episode</t>
  </si>
  <si>
    <t>401
Clinical
Neuro-physiology</t>
  </si>
  <si>
    <t>&amp;
Not Known</t>
  </si>
  <si>
    <t>For more information on data quality please see the data quality note accompanying this publication.</t>
  </si>
  <si>
    <t>NV313</t>
  </si>
  <si>
    <t>NQ108</t>
  </si>
  <si>
    <t>NQ106</t>
  </si>
  <si>
    <t>NHM01</t>
  </si>
  <si>
    <t>NYW03</t>
  </si>
  <si>
    <t>NYW02</t>
  </si>
  <si>
    <t>R1H</t>
  </si>
  <si>
    <t>RY9</t>
  </si>
  <si>
    <t>NTPAE</t>
  </si>
  <si>
    <t>NTP35</t>
  </si>
  <si>
    <t>NV323</t>
  </si>
  <si>
    <t>R1F-X</t>
  </si>
  <si>
    <t>NNE02</t>
  </si>
  <si>
    <t>NT364</t>
  </si>
  <si>
    <t>R1G</t>
  </si>
  <si>
    <t>NYW04</t>
  </si>
  <si>
    <t>149
Dental Surgery</t>
  </si>
  <si>
    <t>FAEs with a primary diagnosis of…</t>
  </si>
  <si>
    <t>FAEs with a primary cause of…</t>
  </si>
  <si>
    <t xml:space="preserve">Click and select providers from the dropdown boxes </t>
  </si>
  <si>
    <t>Q44</t>
  </si>
  <si>
    <t>Q45</t>
  </si>
  <si>
    <t>Q46</t>
  </si>
  <si>
    <t>Q47</t>
  </si>
  <si>
    <t>Q48</t>
  </si>
  <si>
    <t>Q49</t>
  </si>
  <si>
    <t>Q50</t>
  </si>
  <si>
    <t>Q51</t>
  </si>
  <si>
    <t>Q52</t>
  </si>
  <si>
    <t>Q53</t>
  </si>
  <si>
    <t>Q54</t>
  </si>
  <si>
    <t>Q55</t>
  </si>
  <si>
    <t>Q56</t>
  </si>
  <si>
    <t>Q57</t>
  </si>
  <si>
    <t>Q58</t>
  </si>
  <si>
    <t>Q59</t>
  </si>
  <si>
    <t>Q60</t>
  </si>
  <si>
    <t>Q64</t>
  </si>
  <si>
    <t>Q65</t>
  </si>
  <si>
    <t>Q66</t>
  </si>
  <si>
    <t>Q67</t>
  </si>
  <si>
    <t>Q68</t>
  </si>
  <si>
    <t>Q69</t>
  </si>
  <si>
    <t>Q70</t>
  </si>
  <si>
    <t>Q71</t>
  </si>
  <si>
    <t>8HP32</t>
  </si>
  <si>
    <t>AAH01</t>
  </si>
  <si>
    <t>NDA01</t>
  </si>
  <si>
    <t>NDJ01</t>
  </si>
  <si>
    <t>NEQ01</t>
  </si>
  <si>
    <t>NEY01</t>
  </si>
  <si>
    <t>NFH01</t>
  </si>
  <si>
    <t>NLL01</t>
  </si>
  <si>
    <t>NLX02</t>
  </si>
  <si>
    <t>NR510</t>
  </si>
  <si>
    <t>NR515</t>
  </si>
  <si>
    <t>NR527</t>
  </si>
  <si>
    <t>NR535</t>
  </si>
  <si>
    <t>NT206</t>
  </si>
  <si>
    <t>NTPH2</t>
  </si>
  <si>
    <t>NTPH3</t>
  </si>
  <si>
    <t>NTPH4</t>
  </si>
  <si>
    <t>NTPH9</t>
  </si>
  <si>
    <t>NVM01</t>
  </si>
  <si>
    <t>NXP04</t>
  </si>
  <si>
    <t>NXP13</t>
  </si>
  <si>
    <t>NXP15</t>
  </si>
  <si>
    <t>NXP16</t>
  </si>
  <si>
    <t>NXP17</t>
  </si>
  <si>
    <t>NXP18</t>
  </si>
  <si>
    <t>NXP20</t>
  </si>
  <si>
    <t>NXP21</t>
  </si>
  <si>
    <t>NYW17</t>
  </si>
  <si>
    <t>R1J</t>
  </si>
  <si>
    <t>RP6</t>
  </si>
  <si>
    <t>RY6</t>
  </si>
  <si>
    <t>Soft Tissue (T01-T98)</t>
  </si>
  <si>
    <t>NNH02</t>
  </si>
  <si>
    <t>NNH04</t>
  </si>
  <si>
    <t>325 Sports &amp; Exercise Medicine</t>
  </si>
  <si>
    <t>2Gether NHS Foundation Trust (RTQ)</t>
  </si>
  <si>
    <t>5 Boroughs Partnership NHS Foundation Trust (RTV)</t>
  </si>
  <si>
    <t>Aintree University Hospital NHS Foundation Trust (REM)</t>
  </si>
  <si>
    <t>Airedale NHS Foundation Trust (RCF)</t>
  </si>
  <si>
    <t>Alder Hey Children's NHS Foundation Trust (RBS)</t>
  </si>
  <si>
    <t>Ashtead Hospital (NVC01)</t>
  </si>
  <si>
    <t>Aspen - Claremont Hospital (NYW04)</t>
  </si>
  <si>
    <t>Aspen - Highgate Hospital (NYW03)</t>
  </si>
  <si>
    <t>Aspen - Holly House Hospital (NYW01)</t>
  </si>
  <si>
    <t>Aspen - Parkside Hospital (NYW02)</t>
  </si>
  <si>
    <t>Aspen Healthcare - Midland Eye (NYW17)</t>
  </si>
  <si>
    <t>Barlborough NHS Treatment Centre (NTP13)</t>
  </si>
  <si>
    <t>Barnsley Hospital NHS Foundation Trust (RFF)</t>
  </si>
  <si>
    <t>Barts Health NHS Trust (R1H)</t>
  </si>
  <si>
    <t>Bedford Hospital NHS Trust (RC1)</t>
  </si>
  <si>
    <t>Benenden Hospital (NWF01)</t>
  </si>
  <si>
    <t>Berkshire Health - Ihg (NXP16)</t>
  </si>
  <si>
    <t>Berkshire Healthcare NHS Foundation Trust (RWX)</t>
  </si>
  <si>
    <t>Bhi Parkside (NXP18)</t>
  </si>
  <si>
    <t>Birmingham Children's Hospital NHS Foundation Trust (RQ3)</t>
  </si>
  <si>
    <t>Birmingham Community Healthcare NHS Trust (RYW)</t>
  </si>
  <si>
    <t>Birmingham Treatment Centre (RXKTC)</t>
  </si>
  <si>
    <t>Birmingham Women's NHS Foundation Trust (RLU)</t>
  </si>
  <si>
    <t>Black Country Partnership NHS Foundation Trust (TAJ)</t>
  </si>
  <si>
    <t>Blackpool Teaching Hospitals NHS Foundation Trust (RXL)</t>
  </si>
  <si>
    <t>Blakelands Hospital (NVC31)</t>
  </si>
  <si>
    <t>BMI - Bath Clinic (NT402)</t>
  </si>
  <si>
    <t>BMI - Bishops Wood (NT405)</t>
  </si>
  <si>
    <t>BMI - Chelsfield Park Hospital (NT409)</t>
  </si>
  <si>
    <t>BMI - Fawkham Manor Hospital (NT414)</t>
  </si>
  <si>
    <t>BMI - Goring Hall Hospital (NT417)</t>
  </si>
  <si>
    <t>BMI - Sarum Road Hospital (NT433)</t>
  </si>
  <si>
    <t>BMI - Shirley Oaks Hospital (NT436)</t>
  </si>
  <si>
    <t>BMI - The Alexandra Hospital (NT401)</t>
  </si>
  <si>
    <t>BMI - The Beardwood Hospital (NT403)</t>
  </si>
  <si>
    <t>BMI - The Beaumont Hospital (NT404)</t>
  </si>
  <si>
    <t>BMI - The Blackheath Hospital (NT406)</t>
  </si>
  <si>
    <t>BMI - The Chaucer Hospital (NT408)</t>
  </si>
  <si>
    <t>BMI - The Chiltern Hospital (NT410)</t>
  </si>
  <si>
    <t>BMI - The Clementine Churchill Hospital (NT411)</t>
  </si>
  <si>
    <t>BMI - The Droitwich Spa Hospital (NT412)</t>
  </si>
  <si>
    <t>BMI - The Esperance Hospital (NT413)</t>
  </si>
  <si>
    <t>BMI - The Foscote Hospital (NT415)</t>
  </si>
  <si>
    <t>BMI - The Garden Hospital (NT416)</t>
  </si>
  <si>
    <t>BMI - The Hampshire Clinic (NT418)</t>
  </si>
  <si>
    <t>BMI - The Harbour Hospital (NT419)</t>
  </si>
  <si>
    <t>BMI - The Highfield Hospital (NT420)</t>
  </si>
  <si>
    <t>BMI - The Kings Oak Hospital (NT421)</t>
  </si>
  <si>
    <t>BMI - The London Independent Hospital (NT422)</t>
  </si>
  <si>
    <t>BMI - The Manor Hospital (NT423)</t>
  </si>
  <si>
    <t>BMI - The Meriden Hospital (NT424)</t>
  </si>
  <si>
    <t>BMI - The Park Hospital (NT427)</t>
  </si>
  <si>
    <t>BMI - The Princess Margaret Hospital (NT428)</t>
  </si>
  <si>
    <t>BMI - The Ridgeway Hospital (NT430)</t>
  </si>
  <si>
    <t>BMI - The Runnymede Hospital (NT431)</t>
  </si>
  <si>
    <t>BMI - The Sandringham Hospital (NT432)</t>
  </si>
  <si>
    <t>BMI - The Saxon Clinic (NT434)</t>
  </si>
  <si>
    <t>BMI - The Shelburne Hospital (NT435)</t>
  </si>
  <si>
    <t>BMI - The Sloane Hospital (NT437)</t>
  </si>
  <si>
    <t>BMI - The Somerfield Hospital (NT438)</t>
  </si>
  <si>
    <t>BMI - The South Cheshire Private Hospital (NT439)</t>
  </si>
  <si>
    <t>BMI - The Winterbourne Hospital (NT443)</t>
  </si>
  <si>
    <t>BMI - Thornbury Hospital (NT440)</t>
  </si>
  <si>
    <t>BMI - Three Shires Hospital (NT441)</t>
  </si>
  <si>
    <t>BMI Gisburne Park Hospital (NT497)</t>
  </si>
  <si>
    <t>BMI Mount Alvernia Hospital (NT455)</t>
  </si>
  <si>
    <t>BMI Southend Private Hospital (NT490)</t>
  </si>
  <si>
    <t>BMI St Edmunds Hospital (NT446)</t>
  </si>
  <si>
    <t>BMI The Cavell Hospital (NT451)</t>
  </si>
  <si>
    <t>BMI The Duchy Hospital (NT447)</t>
  </si>
  <si>
    <t>BMI The Edgbaston Hospital (NT445)</t>
  </si>
  <si>
    <t>BMI The Huddersfield Hospital (NT448)</t>
  </si>
  <si>
    <t>BMI The Lancaster Hospital (NT449)</t>
  </si>
  <si>
    <t>BMI The Lincoln Hospital (NT450)</t>
  </si>
  <si>
    <t>BMI Woodlands Hospital (NT457)</t>
  </si>
  <si>
    <t>Bodmin NHS Treatment Centre (NVC24)</t>
  </si>
  <si>
    <t>Bolton NHS Foundation Trust (RMC)</t>
  </si>
  <si>
    <t>Boston West Hospital (NVC27)</t>
  </si>
  <si>
    <t>Bradford District Care Trust (TAD)</t>
  </si>
  <si>
    <t>Bradford Teaching Hospitals NHS Foundation Trust (RAE)</t>
  </si>
  <si>
    <t>Braintree Community Hospital (NNQ01)</t>
  </si>
  <si>
    <t>Buckinghamshire Healthcare NHS Trust (RXQ)</t>
  </si>
  <si>
    <t>Burton Hospitals NHS Foundation Trust (RJF)</t>
  </si>
  <si>
    <t>Calderstones Partnership NHS Foundation Trust (RJX)</t>
  </si>
  <si>
    <t>Cambridge University Hospitals NHS Foundation Trust (RGT)</t>
  </si>
  <si>
    <t>Cambridgeshire Community Services NHS Trust (RYV)</t>
  </si>
  <si>
    <t>Central Manchester University Hospitals NHS Foundation Trust (RW3-X)</t>
  </si>
  <si>
    <t>Chesterfield Royal Hospital NHS Foundation Trust (RFS)</t>
  </si>
  <si>
    <t>Circle - Nottingham NHS Treatment Centre (NV313)</t>
  </si>
  <si>
    <t>Circle Bath (NV302)</t>
  </si>
  <si>
    <t>Circle Reading (NV323)</t>
  </si>
  <si>
    <t>Cirencester NHS Treatment Centre (NTPH4)</t>
  </si>
  <si>
    <t>City Hospitals Sunderland NHS Foundation Trust (RLN)</t>
  </si>
  <si>
    <t>Clacton Hospital (NQ108)</t>
  </si>
  <si>
    <t>Clifton Park Hospital (NVC28)</t>
  </si>
  <si>
    <t>Cobalt Hospital (NVC29)</t>
  </si>
  <si>
    <t>Cobham Day Surgery Hospital (NVM01)</t>
  </si>
  <si>
    <t>Colchester Hospital University NHS Foundation Trust (RDE)</t>
  </si>
  <si>
    <t>Cornwall Partnership NHS Foundation Trust (RJ8)</t>
  </si>
  <si>
    <t>Countess Of Chester Hospital NHS Foundation Trust (RJR)</t>
  </si>
  <si>
    <t>Croydon Health Services NHS Trust (RJ6)</t>
  </si>
  <si>
    <t>Cumbria Partnership NHS Foundation Trust (RNN)</t>
  </si>
  <si>
    <t>Derby Hospitals NHS Foundation Trust (RTG)</t>
  </si>
  <si>
    <t>Derbyshire Community Health Services NHS Trust (RY8)</t>
  </si>
  <si>
    <t>Derbyshire Healthcare NHS Foundation Trust (RXM)</t>
  </si>
  <si>
    <t>Devizes NHS Treatent Centre (NTPH3)</t>
  </si>
  <si>
    <t>Devon Partnership NHS Trust (RWV)</t>
  </si>
  <si>
    <t>Dorking General Hospital (NNE02)</t>
  </si>
  <si>
    <t>Dorset County Hospital NHS Foundation Trust (RBD)</t>
  </si>
  <si>
    <t>Dorset Healthcare University NHS Foundation Trust (RDY)</t>
  </si>
  <si>
    <t>Duchy Hospital (NVC04)</t>
  </si>
  <si>
    <t>East Cheshire NHS Trust (RJN)</t>
  </si>
  <si>
    <t>East Kent Hospitals University NHS Foundation Trust (RVV)</t>
  </si>
  <si>
    <t>East Lancashire Hospitals NHS Trust (RXR)</t>
  </si>
  <si>
    <t>East London NHS Foundation Trust (RWK)</t>
  </si>
  <si>
    <t>East Sussex Healthcare NHS Trust (RXC)</t>
  </si>
  <si>
    <t>Eastern Surgery Ltd (8HP32)</t>
  </si>
  <si>
    <t>Eccleshill NHS Treatment Centre (NTP23)</t>
  </si>
  <si>
    <t>Emersons Green NHS Treatment Centre (NTC02)</t>
  </si>
  <si>
    <t>Emersons Green NHS Treatment Centre (NTPH2)</t>
  </si>
  <si>
    <t>Euxton Hall Hospital (NVC05)</t>
  </si>
  <si>
    <t>Fairfield Hospital (NVG01)</t>
  </si>
  <si>
    <t>Fitzwilliam Hospital (NVC06)</t>
  </si>
  <si>
    <t>Forum House (NDJ01)</t>
  </si>
  <si>
    <t>Frimley Park Hospital NHS Foundation Trust (RDU)</t>
  </si>
  <si>
    <t>Fryatt Hospital (NQ106)</t>
  </si>
  <si>
    <t>Fulwood Hall Hospital (NVC07)</t>
  </si>
  <si>
    <t>Gateshead Health NHS Foundation Trust (RR7-X)</t>
  </si>
  <si>
    <t>George Eliot Hospital NHS Trust (RLT)</t>
  </si>
  <si>
    <t>Glenbourne (NR515)</t>
  </si>
  <si>
    <t>Gloucester Health Access Centre (NTPH9)</t>
  </si>
  <si>
    <t>Gloucestershire Care Services NHS Trust (R1J)</t>
  </si>
  <si>
    <t>Gloucestershire Hospitals NHS Foundation Trust (RTE)</t>
  </si>
  <si>
    <t>Great Ormond Street Hospital For Children NHS Foundation Trust (RP4)</t>
  </si>
  <si>
    <t>Great Western Hospital (Gwh) (NXP15)</t>
  </si>
  <si>
    <t>Great Western Hospitals NHS Foundation Trust (RN3)</t>
  </si>
  <si>
    <t>Greater Manchester West Mental Health NHS Foundation Trust (RXV)</t>
  </si>
  <si>
    <t>Hampshire Hospitals NHS Foundation Trust (RN5-X)</t>
  </si>
  <si>
    <t>Hathaway Medical Centre (NXP04)</t>
  </si>
  <si>
    <t>Heart Of England NHS Foundation Trust (RR1-X)</t>
  </si>
  <si>
    <t>Hertfordshire Community NHS Trust (RY4)</t>
  </si>
  <si>
    <t>Hertfordshire Partnership University NHS Foundation Trust (RWR)</t>
  </si>
  <si>
    <t>Hinchingbrooke Health Care NHS Trust (RQQ-X)</t>
  </si>
  <si>
    <t>Homerton University Hospital NHS Foundation Trust (RQX)</t>
  </si>
  <si>
    <t>Horton NHS Treatment Centre (NVC25)</t>
  </si>
  <si>
    <t>Humber NHS Foundation Trust (RV9-X)</t>
  </si>
  <si>
    <t>Imperial College Healthcare NHS Trust (RYJ)</t>
  </si>
  <si>
    <t>Ipswich Hospital NHS Trust (RGQ)</t>
  </si>
  <si>
    <t>Isle Of Wight NHS Trust (R1F-X)</t>
  </si>
  <si>
    <t>James Paget University Hospitals NHS Foundation Trust (RGP)</t>
  </si>
  <si>
    <t>Kent Community Health NHS Trust (RYY)</t>
  </si>
  <si>
    <t>Kettering General Hospital NHS Foundation Trust (RNQ)</t>
  </si>
  <si>
    <t>King's College Hospital NHS Foundation Trust (RJZ)</t>
  </si>
  <si>
    <t>Kingskerswell Health Centre (NXP21)</t>
  </si>
  <si>
    <t>Kingston Hospital NHS Foundation Trust (RAX)</t>
  </si>
  <si>
    <t>Lancashire Care NHS Foundation Trust (RW5)</t>
  </si>
  <si>
    <t>Lancashire Teaching Hospitals NHS Foundation Trust (RXN)</t>
  </si>
  <si>
    <t>Lawn Medical Centre (NXP20)</t>
  </si>
  <si>
    <t>Lee Mill Unit (NR510)</t>
  </si>
  <si>
    <t>Leeds Community Healthcare NHS Trust (RY6)</t>
  </si>
  <si>
    <t>Leeds Teaching Hospitals NHS Trust (RR8)</t>
  </si>
  <si>
    <t>Leicestershire Partnership NHS Trust (RT5)</t>
  </si>
  <si>
    <t>Lincolnshire Community Health Services NHS Trust (RY5)</t>
  </si>
  <si>
    <t>Lincolnshire Partnership NHS Foundation Trust (RP7)</t>
  </si>
  <si>
    <t>Liverpool Community Health NHS Trust (RY1)</t>
  </si>
  <si>
    <t>Liverpool Women's NHS Foundation Trust (REP)</t>
  </si>
  <si>
    <t>Medway NHS Foundation Trust (RPA)</t>
  </si>
  <si>
    <t>Mersey Care NHS Trust (RW4)</t>
  </si>
  <si>
    <t>Mid Cheshire Hospitals NHS Foundation Trust (RBT)</t>
  </si>
  <si>
    <t>Mid Essex Hospital Services NHS Trust (RQ8)</t>
  </si>
  <si>
    <t>Mid Staffordshire NHS Foundation Trust (RJD-X)</t>
  </si>
  <si>
    <t>Mid Yorkshire Hospitals NHS Trust (RXF-X)</t>
  </si>
  <si>
    <t>Middleport Medical Centre (NXP13)</t>
  </si>
  <si>
    <t>Milton Keynes Hospital NHS Foundation Trust (RD8)</t>
  </si>
  <si>
    <t>Moorfields Eye Hospital NHS Foundation Trust (RP6)</t>
  </si>
  <si>
    <t>Mount Gould Hospital (NR527)</t>
  </si>
  <si>
    <t>Mount Stuart Hospital (NVC08)</t>
  </si>
  <si>
    <t>Navigo Hq (NQL01)</t>
  </si>
  <si>
    <t>New Hall Hospital (NVC09)</t>
  </si>
  <si>
    <t>North Bristol NHS Trust (RVJ-X)</t>
  </si>
  <si>
    <t>North Cumbria University Hospitals NHS Trust (RNL)</t>
  </si>
  <si>
    <t>North Downs Hospital (NVC11)</t>
  </si>
  <si>
    <t>North East London NHS Foundation Trust (RAT)</t>
  </si>
  <si>
    <t>North East London Treatment Centre Care Uk (NTP15)</t>
  </si>
  <si>
    <t>North Essex Partnership University NHS Foundation Trust (RRD)</t>
  </si>
  <si>
    <t>North Middlesex University Hospital NHS Trust (RAP)</t>
  </si>
  <si>
    <t>North Somerset Community Partnership Cic Hq (NLT01)</t>
  </si>
  <si>
    <t>North Staffordshire Combined Healthcare NHS Trust (RLY)</t>
  </si>
  <si>
    <t>Northampton General Hospital NHS Trust (RNS)</t>
  </si>
  <si>
    <t>Northamptonshire Healthcare NHS Foundation Trust (RP1)</t>
  </si>
  <si>
    <t>Northern Devon Healthcare NHS Trust (RBZ)</t>
  </si>
  <si>
    <t>Northumbria Healthcare NHS Foundation Trust (RTF)</t>
  </si>
  <si>
    <t>Nottingham University Hospitals NHS Trust (RX1)</t>
  </si>
  <si>
    <t>Nottingham Woodthorpe Hospital (NVC40)</t>
  </si>
  <si>
    <t>Nottinghamshire Healthcare NHS Trust (RHA)</t>
  </si>
  <si>
    <t>Nuffield Health, Bournemouth Hospital (NT202)</t>
  </si>
  <si>
    <t>Nuffield Health, Brentwood Hospital (NT204)</t>
  </si>
  <si>
    <t>Nuffield Health, Brighton Hospital (NT205)</t>
  </si>
  <si>
    <t>Nuffield Health, Bristol Hospital (Chesterfield) (NT206)</t>
  </si>
  <si>
    <t>Nuffield Health, Cambridge Hospital (NT209)</t>
  </si>
  <si>
    <t>Nuffield Health, Cheltenham Hospital (NT211)</t>
  </si>
  <si>
    <t>Nuffield Health, Chichester Hospital (NT212)</t>
  </si>
  <si>
    <t>Nuffield Health, Derby Hospital (NT213)</t>
  </si>
  <si>
    <t>Nuffield Health, Exeter Hospital (NT215)</t>
  </si>
  <si>
    <t>Nuffield Health, Haywards Heath Hospital (NT218)</t>
  </si>
  <si>
    <t>Nuffield Health, Hereford Hospital (NT219)</t>
  </si>
  <si>
    <t>Nuffield Health, Ipswich Hospital (NT222)</t>
  </si>
  <si>
    <t>Nuffield Health, Leeds Hospital (NT225)</t>
  </si>
  <si>
    <t>Nuffield Health, Leicester Hospital (NT226)</t>
  </si>
  <si>
    <t>Nuffield Health, Newcastle Upon Tyne Hospital (NT229)</t>
  </si>
  <si>
    <t>Nuffield Health, North Staffordshire Hospital (NT230)</t>
  </si>
  <si>
    <t>Nuffield Health, Plymouth Hospital (NT233)</t>
  </si>
  <si>
    <t>Nuffield Health, Shrewsbury Hospital (NT235)</t>
  </si>
  <si>
    <t>Nuffield Health, Taunton Hospital (NT238)</t>
  </si>
  <si>
    <t>Nuffield Health, Tees Hospital (NT237)</t>
  </si>
  <si>
    <t>Nuffield Health, The Grosvenor Hospital, Chester (NT210)</t>
  </si>
  <si>
    <t>Nuffield Health, Tunbridge Wells Hospital (NT239)</t>
  </si>
  <si>
    <t>Nuffield Health, Warwickshire Hospital (NT224)</t>
  </si>
  <si>
    <t>Nuffield Health, Wessex Hospital (NT214)</t>
  </si>
  <si>
    <t>Nuffield Health, Woking Hospital (NT241)</t>
  </si>
  <si>
    <t>Nuffield Health, Wolverhampton Hospital (NT242)</t>
  </si>
  <si>
    <t>Nuffield Health, York Hospital (NT245)</t>
  </si>
  <si>
    <t>Nuffield Hospital Oxford (The Manor) (NT244)</t>
  </si>
  <si>
    <t>Oaklands Hospital (NVC12)</t>
  </si>
  <si>
    <t>Oaks Hospital (NVC13)</t>
  </si>
  <si>
    <t>One Health Group Ltd (NTX01)</t>
  </si>
  <si>
    <t>Optegra (Manchester Eye Hospital) (NNH04)</t>
  </si>
  <si>
    <t>Optegra Yorkshire Eye Hospital (NNH02)</t>
  </si>
  <si>
    <t>Oxford Health NHS Foundation Trust (RNU)</t>
  </si>
  <si>
    <t>Oxford University Hospitals NHS Trust (RTH)</t>
  </si>
  <si>
    <t>Oxleas NHS Foundation Trust (RPG)</t>
  </si>
  <si>
    <t>Pain Management Solutions (Oaks Park) (NY601)</t>
  </si>
  <si>
    <t>Papworth Hospital NHS Foundation Trust (RGM)</t>
  </si>
  <si>
    <t>Park Hill Hospital (NVC14)</t>
  </si>
  <si>
    <t>Paulton Memorial Hospital (NLX02)</t>
  </si>
  <si>
    <t>Peninsula Community Health C.I.C (NLL01)</t>
  </si>
  <si>
    <t>Pennine Acute Hospitals NHS Trust (RW6)</t>
  </si>
  <si>
    <t>Pennine Care NHS Foundation Trust (RT2)</t>
  </si>
  <si>
    <t>Pinehill Hospital (NVC15)</t>
  </si>
  <si>
    <t>Pioneer Healthcare Ltd - Claremont Hospital (NEY01)</t>
  </si>
  <si>
    <t>Plym Bridge House (NR535)</t>
  </si>
  <si>
    <t>Plymouth Community Healthcare (Cic) (NR501)</t>
  </si>
  <si>
    <t>Plymouth Hospitals NHS Trust (RK9)</t>
  </si>
  <si>
    <t>Poole Hospital NHS Foundation Trust (RD3)</t>
  </si>
  <si>
    <t>Portsmouth Hospitals NHS Trust (RHU)</t>
  </si>
  <si>
    <t>Queen Victoria Hospital NHS Foundation Trust (RPC)</t>
  </si>
  <si>
    <t>Renacres Hospital (NVC16)</t>
  </si>
  <si>
    <t>Rivers Hospital (NVC19)</t>
  </si>
  <si>
    <t>Rowley Hall Hospital (NVC17)</t>
  </si>
  <si>
    <t>Royal Berkshire NHS Foundation Trust (RHW)</t>
  </si>
  <si>
    <t>Royal Brompton &amp; Harefield NHS Foundation Trust (RT3)</t>
  </si>
  <si>
    <t>Royal Cornwall Hospitals NHS Trust (REF-X)</t>
  </si>
  <si>
    <t>Royal Free London NHS Foundation Trust (RAL)</t>
  </si>
  <si>
    <t>Royal National Orthopaedic Hospital NHS Trust (RAN)</t>
  </si>
  <si>
    <t>Royal Surrey County Hospital NHS Foundation Trust (RA2)</t>
  </si>
  <si>
    <t>Royal United Hospital Bath NHS Trust (RD1)</t>
  </si>
  <si>
    <t>Salford Royal NHS Foundation Trust (RM3)</t>
  </si>
  <si>
    <t>Salisbury NHS Foundation Trust (RNZ)</t>
  </si>
  <si>
    <t>Sheffield Children's NHS Foundation Trust (RCU)</t>
  </si>
  <si>
    <t>Sheffield Teaching Hospitals NHS Foundation Trust (RHQ)</t>
  </si>
  <si>
    <t>Shepton Mallet NHS Treatment Centre (NTC01)</t>
  </si>
  <si>
    <t>Sherwood Forest Hospitals NHS Foundation Trust (RK5)</t>
  </si>
  <si>
    <t>Shropshire Community Health NHS Trust (R1D)</t>
  </si>
  <si>
    <t>Solent NHS Trust (R1C)</t>
  </si>
  <si>
    <t>Somerset Partnership NHS Foundation Trust (RH5)</t>
  </si>
  <si>
    <t>Somerset Surgical Services (NFH01)</t>
  </si>
  <si>
    <t>South Devon Healthcare NHS Foundation Trust (RA9)</t>
  </si>
  <si>
    <t>South Essex Partnership University NHS Foundation Trust (RWN)</t>
  </si>
  <si>
    <t>South Tees Hospitals NHS Foundation Trust (RTR)</t>
  </si>
  <si>
    <t>South Tyneside NHS Foundation Trust (RE9)</t>
  </si>
  <si>
    <t>South Warwickshire NHS Foundation Trust (RJC)</t>
  </si>
  <si>
    <t>South West Yorkshire Partnership NHS Foundation Trust (RXG)</t>
  </si>
  <si>
    <t>Southampton NHS Treatment Centre (NTP11)</t>
  </si>
  <si>
    <t>Southend University Hospital NHS Foundation Trust (RAJ)</t>
  </si>
  <si>
    <t>Southern Health NHS Foundation Trust (RW1)</t>
  </si>
  <si>
    <t>Spamedica (Citygate) (NPG01)</t>
  </si>
  <si>
    <t>Spire Alexandra Hospital (NT312)</t>
  </si>
  <si>
    <t>Spire Bristol Hospital (NT302)</t>
  </si>
  <si>
    <t>Spire Bushey Hospital (NT315)</t>
  </si>
  <si>
    <t>Spire Cambridge Lea Hospital (NT317)</t>
  </si>
  <si>
    <t>Spire Cheshire Hospital (NT324)</t>
  </si>
  <si>
    <t>Spire Clare Park Hospital (NT345)</t>
  </si>
  <si>
    <t>Spire Dunedin Hospital (NT344)</t>
  </si>
  <si>
    <t>Spire Elland Hospital (NT348)</t>
  </si>
  <si>
    <t>Spire Fylde Coast Hospital (NT347)</t>
  </si>
  <si>
    <t>Spire Gatwick Park Hospital (NT308)</t>
  </si>
  <si>
    <t>Spire Harpenden Hospital (NT316)</t>
  </si>
  <si>
    <t>Spire Hartswood Hospital (NT319)</t>
  </si>
  <si>
    <t>Spire Leeds Hospital (NT332)</t>
  </si>
  <si>
    <t>Spire Leicester Hospital (NT322)</t>
  </si>
  <si>
    <t>Spire Little Aston Hospital (NT321)</t>
  </si>
  <si>
    <t>Spire Liverpool Hospital (NT337)</t>
  </si>
  <si>
    <t>Spire Manchester Hospital (NT327)</t>
  </si>
  <si>
    <t>Spire Methley Park Hospital (NT350)</t>
  </si>
  <si>
    <t>Spire Montefiore Hospital (NT364)</t>
  </si>
  <si>
    <t>Spire Murrayfield Hospital (NT325)</t>
  </si>
  <si>
    <t>Spire Norwich Hospital (NT318)</t>
  </si>
  <si>
    <t>Spire Parkway Hospital (NT320)</t>
  </si>
  <si>
    <t>Spire Portsmouth Hospital (NT305)</t>
  </si>
  <si>
    <t>Spire Regency Hospital (NT339)</t>
  </si>
  <si>
    <t>Spire Roding Hospital (NT314)</t>
  </si>
  <si>
    <t>Spire South Bank Hospital (NT301)</t>
  </si>
  <si>
    <t>Spire Southampton Hospital (NT304)</t>
  </si>
  <si>
    <t>Spire St Saviours Hospital (NT346)</t>
  </si>
  <si>
    <t>Spire Sussex Hospital (NT309)</t>
  </si>
  <si>
    <t>Spire Thames Valley Hospital (NT343)</t>
  </si>
  <si>
    <t>Spire Tunbridge Wells Hospital (NT310)</t>
  </si>
  <si>
    <t>Spire Washington Hospital (NT333)</t>
  </si>
  <si>
    <t>Spire Wellesley Hospital (NT313)</t>
  </si>
  <si>
    <t>Springfield Hospital (NVC18)</t>
  </si>
  <si>
    <t>St Bartholomew's Hospital (Rochester) (NQ713)</t>
  </si>
  <si>
    <t>St George's Healthcare NHS Trust (RJ7)</t>
  </si>
  <si>
    <t>St Hugh's Hospital (NTE02)</t>
  </si>
  <si>
    <t>St Luke's Hospice (Sheffield) (8A101)</t>
  </si>
  <si>
    <t>St Martins Hospital (NLX01)</t>
  </si>
  <si>
    <t>St Mary's NHS Treatment Centre (NTPAD)</t>
  </si>
  <si>
    <t>Stockport NHS Foundation Trust (RWJ)</t>
  </si>
  <si>
    <t>Suffolk Community Healthcare - Ipswich (NHM01)</t>
  </si>
  <si>
    <t>Sussex Community NHS Trust (RDR)</t>
  </si>
  <si>
    <t>Sussex Partnership NHS Foundation Trust (RX2)</t>
  </si>
  <si>
    <t>Tameside Hospital NHS Foundation Trust (RMP)</t>
  </si>
  <si>
    <t>Tees Valley Treatment Centre (NVC35)</t>
  </si>
  <si>
    <t>Tetbury Hospital Trust (AAH01)</t>
  </si>
  <si>
    <t>The Berkshire Independent Hospital (NVC02)</t>
  </si>
  <si>
    <t>The Christie NHS Foundation Trust (RBV)</t>
  </si>
  <si>
    <t>The Clatterbridge Cancer Centre NHS Foundation Trust (REN)</t>
  </si>
  <si>
    <t>The Croft Shifa Health Centre (NTPAE)</t>
  </si>
  <si>
    <t>The Dudley Group NHS Foundation Trust (RNA)</t>
  </si>
  <si>
    <t>The Hillingdon Hospitals NHS Foundation Trust (RAS)</t>
  </si>
  <si>
    <t>The Horder Centre - St Johns Road (NXM01)</t>
  </si>
  <si>
    <t>The Newcastle Upon Tyne Hospitals NHS Foundation Trust (RTD)</t>
  </si>
  <si>
    <t>The Phoenix Centre (NTP35)</t>
  </si>
  <si>
    <t>The Princess Alexandra Hospital NHS Trust (RQW)</t>
  </si>
  <si>
    <t>The Queen Elizabeth Hospital, King's Lynn, NHS Foundation Trust (RCX)</t>
  </si>
  <si>
    <t>The Rotherham NHS Foundation Trust (RFR)</t>
  </si>
  <si>
    <t>The Royal Marsden NHS Foundation Trust (RPY)</t>
  </si>
  <si>
    <t>The Royal Orthopaedic Hospital NHS Foundation Trust (RRJ)</t>
  </si>
  <si>
    <t>The Royal Wolverhampton NHS Trust (RL4)</t>
  </si>
  <si>
    <t>The Spencer Wing (Ramsgate Road) (NN801)</t>
  </si>
  <si>
    <t>The Walton Centre NHS Foundation Trust (RET)</t>
  </si>
  <si>
    <t>The Westbourne Centre (NVC44)</t>
  </si>
  <si>
    <t>The Whittington Hospital NHS Trust (RKE)</t>
  </si>
  <si>
    <t>The Yorkshire Clinic (NVC20)</t>
  </si>
  <si>
    <t>Tyneside Surgical Services At The North East NHS Surgery Centre (NN401)</t>
  </si>
  <si>
    <t>United Lincolnshire Hospitals NHS Trust (RWD)</t>
  </si>
  <si>
    <t>University College London Hospitals NHS Foundation Trust (RRV)</t>
  </si>
  <si>
    <t>University Hospital Of North Staffordshire NHS Trust (RJE)</t>
  </si>
  <si>
    <t>University Hospital Of South Manchester NHS Foundation Trust (RM2)</t>
  </si>
  <si>
    <t>University Hospital Southampton NHS Foundation Trust (RHM)</t>
  </si>
  <si>
    <t>University Hospitals Birmingham NHS Foundation Trust (RRK-X)</t>
  </si>
  <si>
    <t>University Hospitals Bristol NHS Foundation Trust (RA7)</t>
  </si>
  <si>
    <t>University Hospitals Of Leicester NHS Trust (RWE)</t>
  </si>
  <si>
    <t>University Hospitals Of Morecambe Bay NHS Foundation Trust (RTX)</t>
  </si>
  <si>
    <t>Virgin Care Services Ltd (Brook Green) (NDA01)</t>
  </si>
  <si>
    <t>Walsall Healthcare NHS Trust (RBK)</t>
  </si>
  <si>
    <t>West Hertfordshire Hospitals NHS Trust (RWG)</t>
  </si>
  <si>
    <t>West London Mental Health NHS Trust (RKL)</t>
  </si>
  <si>
    <t>West Middlesex University Hospital NHS Trust (RFW)</t>
  </si>
  <si>
    <t>West Midlands Hospital (NVC21)</t>
  </si>
  <si>
    <t>West Suffolk NHS Foundation Trust (RGR)</t>
  </si>
  <si>
    <t>Western Sussex Hospitals NHS Foundation Trust (RYR-X)</t>
  </si>
  <si>
    <t>Weston Area Health NHS Trust (RA3)</t>
  </si>
  <si>
    <t>White Horse Health Centre - Ihg (NXP17)</t>
  </si>
  <si>
    <t>Will Adams NHS Treatment Centre (NTP16)</t>
  </si>
  <si>
    <t>Winfield Hospital (NVC22)</t>
  </si>
  <si>
    <t>Wirral University Teaching Hospital NHS Foundation Trust (RBL)</t>
  </si>
  <si>
    <t>Wisdom Hospice (NQ719)</t>
  </si>
  <si>
    <t>Woodland Hospital (NVC23)</t>
  </si>
  <si>
    <t>Woodlands Hospice Charitable Trust (8E339)</t>
  </si>
  <si>
    <t>Worcestershire Acute Hospitals NHS Trust (RWP-X)</t>
  </si>
  <si>
    <t>Wrs Pms Plus Limited (NEQ01)</t>
  </si>
  <si>
    <t>Wye Valley NHS Trust (RLQ)</t>
  </si>
  <si>
    <t>Yeovil District Hospital NHS Foundation Trust (RA4)</t>
  </si>
  <si>
    <t>York Teaching Hospital NHS Foundation Trust (RCB)</t>
  </si>
  <si>
    <t>Arteries and Veins (L01- L99,O01-O05,O15,O20)</t>
  </si>
  <si>
    <t>Arteries and Veins
(L01- L99,O01-O05,O15,O20)</t>
  </si>
  <si>
    <t xml:space="preserve">Codes for special purposes (U00-U89) </t>
  </si>
  <si>
    <t>302
Endocrinology</t>
  </si>
  <si>
    <t>2. Emergency: The count of admission episodes with an admission method indicating the admission was an emergency (Admission method codes 21 to 25, 28, 2A, 2B, 2C and 2D).</t>
  </si>
  <si>
    <t>East Anglia Area Team (Q56)</t>
  </si>
  <si>
    <t>Essex Area Team (Q57)</t>
  </si>
  <si>
    <t>Greater Manchester Area Team (Q46)</t>
  </si>
  <si>
    <t>Lancashire Area Team (Q47)</t>
  </si>
  <si>
    <t>London Area Team (Q71)</t>
  </si>
  <si>
    <t>Merseyside Area Team (Q48)</t>
  </si>
  <si>
    <t>Thames Valley Area Team (Q69)</t>
  </si>
  <si>
    <t>Wessex Area Team (Q70)</t>
  </si>
  <si>
    <t>West Yorkshire Area Team (Q52)</t>
  </si>
  <si>
    <t>Diseases of the skin and subcutaneous tissue 
(L00-L99)</t>
  </si>
  <si>
    <t>5. Day case or ordinary episodes: The count of FCEs relating to day or ordinary cases. Day cases areadmitted patient care episodes where  the patient has been admitted for treatment just for the day. They are therefore always single episode spells with a duration of zero days. The intention is for treatment to be concluded in one day. If, unexpectedly, the patient is kept overnight, it must be re-classified as an ordinary admission.</t>
  </si>
  <si>
    <t>4. Finished consultant episode (FCE) is a continuous period of admitted patient care under one consultant within one healthcare provider. Please note that FCEs do not represent the number of patients, as a person may have more than one period of care within the year.</t>
  </si>
  <si>
    <t>Code</t>
  </si>
  <si>
    <t>8J285</t>
  </si>
  <si>
    <t>AHH01</t>
  </si>
  <si>
    <t>NHW03</t>
  </si>
  <si>
    <t>NLX22</t>
  </si>
  <si>
    <t>NN501</t>
  </si>
  <si>
    <t>NQA31</t>
  </si>
  <si>
    <t>NT429</t>
  </si>
  <si>
    <t>NTPH1</t>
  </si>
  <si>
    <t>NTPH5</t>
  </si>
  <si>
    <t>NVM02</t>
  </si>
  <si>
    <t>NYW20</t>
  </si>
  <si>
    <t>R1K</t>
  </si>
  <si>
    <t>310
Audiological Medicine</t>
  </si>
  <si>
    <t>370
Medical Oncology</t>
  </si>
  <si>
    <t>NWX11</t>
  </si>
  <si>
    <t>Shepton Mallet NHS Treatment Centre (NTPH1)</t>
  </si>
  <si>
    <t>Peninsula NHS Treatment Centre (NTPH5)</t>
  </si>
  <si>
    <t>Shaw Healthcare (Ledbury) Limited (8J285)</t>
  </si>
  <si>
    <t>Foscote Court (Banbury) Trust (AHH01)</t>
  </si>
  <si>
    <t>Wimbourne Community Hospital (Standard Health) (NHW03)</t>
  </si>
  <si>
    <t>Thornbury Hospital (NLX22)</t>
  </si>
  <si>
    <t>Trafford General Hospital (NN501)</t>
  </si>
  <si>
    <t>St Peter's Hospital (NQA31)</t>
  </si>
  <si>
    <t>BMI - The Priory Hospital (NT429)</t>
  </si>
  <si>
    <t>Epsom Day Surgery Limited (NVM02)</t>
  </si>
  <si>
    <t>Aspen - The Chelmsford (NYW20)</t>
  </si>
  <si>
    <t>London North West Healthcare NHS Trust (R1K)</t>
  </si>
  <si>
    <t>Cheshire, Warrington and Wirral Area Team (Q44)</t>
  </si>
  <si>
    <t>Arden, Herefordshire and Worcestershire Area Team (Q53)</t>
  </si>
  <si>
    <t>Durham, Darlington and Tees Area Team (Q45)</t>
  </si>
  <si>
    <t>Bath, Gloucestershire, Swindon and Wiltshire Area Team (Q64)</t>
  </si>
  <si>
    <t>Birmingham and The Black Country Area Team (Q54)</t>
  </si>
  <si>
    <t>Bristol, North Somerset, Somerset and South Gloucestershire Area Team (Q65)</t>
  </si>
  <si>
    <t>Cumbria, Northumberland, Tyne and Wear Area Team (Q49)</t>
  </si>
  <si>
    <t>North Yorkshire and Humber Area Team (Q50)</t>
  </si>
  <si>
    <t>Derbyshire and Nottinghamshire Area Team (Q55)</t>
  </si>
  <si>
    <t>South Yorkshire and Bassetlaw Area Team (Q51)</t>
  </si>
  <si>
    <t>Devon, Cornwall and Isles Of Scilly Area Team (Q66)</t>
  </si>
  <si>
    <t>Hertfordshire and The South Midlands Area Team (Q58)</t>
  </si>
  <si>
    <t>Kent and Medway Area Team (Q67)</t>
  </si>
  <si>
    <t>Leicestershire and Lincolnshire Area Team (Q59)</t>
  </si>
  <si>
    <t>Shropshire and Staffordshire Area Team (Q60)</t>
  </si>
  <si>
    <t>Surrey and Sussex Area Team (Q68)</t>
  </si>
  <si>
    <t>Ashford and St Peter's Hospitals NHS Foundation Trust (RTK)</t>
  </si>
  <si>
    <t>Avon and Wiltshire Mental Health Partnership NHS Trust (RVN)</t>
  </si>
  <si>
    <t>Barking, Havering and Redbridge University Hospitals NHS Trust (RF4)</t>
  </si>
  <si>
    <t>Barnet and Chase Farm Hospitals NHS Trust (RVL)</t>
  </si>
  <si>
    <t>Barnet, Enfield and Haringey Mental Health NHS Trust (RRP)</t>
  </si>
  <si>
    <t>Basildon and Thurrock University Hospitals NHS Foundation Trust (RDD)</t>
  </si>
  <si>
    <t>Birmingham and Solihull Mental Health NHS Foundation Trust (RXT)</t>
  </si>
  <si>
    <t>Brighton and Sussex University Hospitals NHS Trust (RXH)</t>
  </si>
  <si>
    <t>Calderdale and Huddersfield NHS Foundation Trust (RWY)</t>
  </si>
  <si>
    <t>Cambridgeshire and Peterborough NHS Foundation Trust (RT1)</t>
  </si>
  <si>
    <t>Camden and Islington NHS Foundation Trust (TAF)</t>
  </si>
  <si>
    <t>Central and North West London NHS Foundation Trust (RV3)</t>
  </si>
  <si>
    <t>Chelsea and Westminster Hospital NHS Foundation Trust (RQM)</t>
  </si>
  <si>
    <t>Cheshire and Wirral Partnership NHS Foundation Trust (RXA)</t>
  </si>
  <si>
    <t>County Durham and Darlington NHS Foundation Trust (RXP)</t>
  </si>
  <si>
    <t>Coventry and Warwickshire Partnership NHS Trust (RYG)</t>
  </si>
  <si>
    <t>Dartford and Gravesham NHS Trust (RN7-X)</t>
  </si>
  <si>
    <t>Doncaster and Bassetlaw Hospitals NHS Foundation Trust (RP5)</t>
  </si>
  <si>
    <t>Dudley and Walsall Mental Health Partnership NHS Trust (RYK)</t>
  </si>
  <si>
    <t>East and North Hertfordshire NHS Trust (RWH)</t>
  </si>
  <si>
    <t>Epsom and St Helier University Hospitals NHS Trust (RVR-X)</t>
  </si>
  <si>
    <t>Guy's and St Thomas' NHS Foundation Trust (RJ1-X)</t>
  </si>
  <si>
    <t>Harrogate and District NHS Foundation Trust (RCD)</t>
  </si>
  <si>
    <t>Heatherwood and Wexham Park Hospitals NHS Foundation Trust (RD7)</t>
  </si>
  <si>
    <t>Hounslow and Richmond Community Healthcare NHS Trust (RY9)</t>
  </si>
  <si>
    <t>Hull and East Yorkshire Hospitals NHS Trust (RWA)</t>
  </si>
  <si>
    <t>Kent and Medway NHS and Social Care Partnership Trust (RXY)</t>
  </si>
  <si>
    <t>Leeds and York Partnership NHS Foundation Trust (RGD)</t>
  </si>
  <si>
    <t>Lewisham and Greenwich NHS Trust (RJ2)</t>
  </si>
  <si>
    <t>Liverpool Heart and Chest Hospital NHS Foundation Trust (RBQ)</t>
  </si>
  <si>
    <t>Luton and Dunstable University Hospital NHS Foundation Trust (RC9)</t>
  </si>
  <si>
    <t>Maidstone and Tunbridge Wells NHS Trust (RWF)</t>
  </si>
  <si>
    <t>Manchester Mental Health and Social Care Trust (TAE)</t>
  </si>
  <si>
    <t>Norfolk and Norwich University Hospitals NHS Foundation Trust (RM1)</t>
  </si>
  <si>
    <t>Norfolk and Suffolk NHS Foundation Trust (RMY-X)</t>
  </si>
  <si>
    <t>Norfolk Community Health and Care NHS Trust (RY3)</t>
  </si>
  <si>
    <t>North Tees and Hartlepool NHS Foundation Trust (RVW)</t>
  </si>
  <si>
    <t>Northern Lincolnshire and Goole NHS Foundation Trust (RJL-X)</t>
  </si>
  <si>
    <t>Peterborough and Stamford Hospitals NHS Foundation Trust (RGN)</t>
  </si>
  <si>
    <t>Rotherham Doncaster and South Humber NHS Foundation Trust (RXE)</t>
  </si>
  <si>
    <t>Royal Devon and Exeter NHS Foundation Trust (RH8)</t>
  </si>
  <si>
    <t>Royal Liverpool and Broadgreen University Hospitals NHS Trust (RQ6)</t>
  </si>
  <si>
    <t>Sandwell and West Birmingham Hospitals NHS Trust (RXK-X)</t>
  </si>
  <si>
    <t>Shrewsbury and Telford Hospital NHS Trust (RXW)</t>
  </si>
  <si>
    <t>South London and Maudsley NHS Foundation Trust (RV5)</t>
  </si>
  <si>
    <t>South Staffordshire and Shropshire Healthcare NHS Foundation Trust (RRE)</t>
  </si>
  <si>
    <t>South West London and St George's Mental Health NHS Trust (RQY)</t>
  </si>
  <si>
    <t>Southport and Ormskirk Hospital NHS Trust (RVY)</t>
  </si>
  <si>
    <t>Spire Hull and East Riding Hospital (NT351)</t>
  </si>
  <si>
    <t>St Helens and Knowsley Hospitals NHS Trust (RBN)</t>
  </si>
  <si>
    <t>Staffordshire and Stoke On Trent Partnership NHS Trust (R1E)</t>
  </si>
  <si>
    <t>Surrey and Borders Partnership NHS Foundation Trust (RXX)</t>
  </si>
  <si>
    <t>Surrey and Sussex Healthcare NHS Trust (RTP)</t>
  </si>
  <si>
    <t>Taunton and Somerset NHS Foundation Trust (RBA)</t>
  </si>
  <si>
    <t>Tees, Esk and Wear Valleys NHS Foundation Trust (RX3)</t>
  </si>
  <si>
    <t>The Robert Jones and Agnes Hunt Orthopaedic Hospital NHS Foundation Trust (RL1)</t>
  </si>
  <si>
    <t>The Royal Bournemouth and Christchurch Hospitals NHS Foundation Trust (RDZ)</t>
  </si>
  <si>
    <t>Torbay and Southern Devon Health and Care NHS Trust (R1G)</t>
  </si>
  <si>
    <t>University Hospitals Coventry and Warwickshire NHS Trust (RKB)</t>
  </si>
  <si>
    <t>Warrington and Halton Hospitals NHS Foundation Trust (RWW)</t>
  </si>
  <si>
    <t>Worcestershire Health and Care NHS Trust (R1A)</t>
  </si>
  <si>
    <t>Wrightington, Wigan and Leigh NHS Foundation Trust (RRF)</t>
  </si>
  <si>
    <t>303 Clinical Haemotology</t>
  </si>
  <si>
    <t>451 Special Care Dentistry</t>
  </si>
  <si>
    <t>&lt; These are the providers in the drop down list</t>
  </si>
  <si>
    <t>Miscellaneous Operations (X01-X98)</t>
  </si>
  <si>
    <t>Miscellaneous Operations
(X01-X98)</t>
  </si>
  <si>
    <t>Other Bones and Joints 
(W01-W99,O06-O10,O17-O19,O21-O27,O29, O32)</t>
  </si>
  <si>
    <t>ALL</t>
  </si>
  <si>
    <t>Y54</t>
  </si>
  <si>
    <t>Y55</t>
  </si>
  <si>
    <t>Y56</t>
  </si>
  <si>
    <t>Y57</t>
  </si>
  <si>
    <t>ARH01</t>
  </si>
  <si>
    <t>NTX19</t>
  </si>
  <si>
    <t>ADP02</t>
  </si>
  <si>
    <t>NTX12</t>
  </si>
  <si>
    <t>NTX11</t>
  </si>
  <si>
    <t>NR526</t>
  </si>
  <si>
    <t>AJX01</t>
  </si>
  <si>
    <t>NR525</t>
  </si>
  <si>
    <t>Factors influencing health status and contact with health services 
(Z00-Z99)</t>
  </si>
  <si>
    <t>Endocrine System And Breast (B01-B40)</t>
  </si>
  <si>
    <t>Female Genital Tract Associated With Pregnancy Childbirth And Puerperium (R01-R43)</t>
  </si>
  <si>
    <t>Soft Tissue (T01-T97)</t>
  </si>
  <si>
    <t>Bones and Joints Of Skull and Spine (V01-V68)</t>
  </si>
  <si>
    <t>NDA03</t>
  </si>
  <si>
    <t>NDA07</t>
  </si>
  <si>
    <t>NDA18</t>
  </si>
  <si>
    <t>NDA25</t>
  </si>
  <si>
    <t>NDA26</t>
  </si>
  <si>
    <t>NHW01</t>
  </si>
  <si>
    <t>North Of England</t>
  </si>
  <si>
    <t>Midlands and East of England</t>
  </si>
  <si>
    <t>London</t>
  </si>
  <si>
    <t>South of England</t>
  </si>
  <si>
    <t>2. Source: Hospital Episode Statistics (HES), Secondary Care Analysis, NHS Digital.</t>
  </si>
  <si>
    <t xml:space="preserve">7. NHS Region of treatment: It is derived from the hospital treating the patient. An hospital provider (PROCODET) may operate more than one hospital and it is possible for patients within one provider to be treated in more than one region. There is therefore no structural hierarchy between providers and NHS Region.Only England regions and providers have been included.
</t>
  </si>
  <si>
    <t xml:space="preserve">8. Data quality: Hospital Episode Statistics (HES) are compiled from data sent by more than 200 NHS trusts in England and from independent sector organisations for activity commissioned by the English NHS. </t>
  </si>
  <si>
    <t>Contact via enquiries@NHSDigital.gov.uk or 0300 303 5678</t>
  </si>
  <si>
    <t>ARTERIES AND VEINS (L01- L99,O01-O05,O15,O20)</t>
  </si>
  <si>
    <t>Other bones and joints (W01-W99, O06-O10, O17-O19, O21-O27, O29, O32)</t>
  </si>
  <si>
    <t>Miscellaneous Operations (X01-X97)</t>
  </si>
  <si>
    <t>Codes for special purposes (U00 U89)</t>
  </si>
  <si>
    <t>149
Surgical Dentistry</t>
  </si>
  <si>
    <t xml:space="preserve">302 Endocrinology
</t>
  </si>
  <si>
    <t>310 Audiological  Medicine</t>
  </si>
  <si>
    <t>325 Sports Exercise  &amp; Medicine</t>
  </si>
  <si>
    <t>370 Medical  Oncology</t>
  </si>
  <si>
    <t>ACG05</t>
  </si>
  <si>
    <t>ACG06</t>
  </si>
  <si>
    <t>ACG07</t>
  </si>
  <si>
    <t>ACG09</t>
  </si>
  <si>
    <t>NAM01</t>
  </si>
  <si>
    <t>NAM02</t>
  </si>
  <si>
    <t>NAM03</t>
  </si>
  <si>
    <t>NAM04</t>
  </si>
  <si>
    <t>NAM06</t>
  </si>
  <si>
    <t>NAM07</t>
  </si>
  <si>
    <t>NAM09</t>
  </si>
  <si>
    <t>NDAH9</t>
  </si>
  <si>
    <t>NDAJ0</t>
  </si>
  <si>
    <t>NHM02</t>
  </si>
  <si>
    <t>NHM03</t>
  </si>
  <si>
    <t>NHM04</t>
  </si>
  <si>
    <t>NHM05</t>
  </si>
  <si>
    <t>NHM15</t>
  </si>
  <si>
    <t>NHM26</t>
  </si>
  <si>
    <t>NN802</t>
  </si>
  <si>
    <t>NPG02</t>
  </si>
  <si>
    <t>NPG05</t>
  </si>
  <si>
    <t>NPG06</t>
  </si>
  <si>
    <t>NPG07</t>
  </si>
  <si>
    <t>NQ738</t>
  </si>
  <si>
    <t>NT3X3</t>
  </si>
  <si>
    <t>NTX06</t>
  </si>
  <si>
    <t>NTX09</t>
  </si>
  <si>
    <t>NXP02</t>
  </si>
  <si>
    <t>NYG31</t>
  </si>
  <si>
    <t>5. A finished admission episode is the first period of admitted patient care under one consultant within one healthcare provider.  Please note that admissions do not represent the number of patients, as a person may have more than one admission within the year.</t>
  </si>
  <si>
    <t>Introduction</t>
  </si>
  <si>
    <t>Hospital Episode Statistics (HES) contains a wide range of information for admitted patients which has been published annually since 1989-90.</t>
  </si>
  <si>
    <t>Data presented within this report include all data submitted by NHS trusts in England. For some providers, not all data fields have been completed. Therefore, there may be gaps within the report where these providers are selected.</t>
  </si>
  <si>
    <t>The tables presented within this report are provided at commissioning region and provider level. For breakdowns beyond the scope of these tables, such as a full count of diagnoses split by provider, you may need to order a tabulation or extract</t>
  </si>
  <si>
    <t>http://content.digital.nhs.uk/dars</t>
  </si>
  <si>
    <t>Please see the Admitted Patient Care Summary Report on the NHS Digital website for information on data quality</t>
  </si>
  <si>
    <t>Contents</t>
  </si>
  <si>
    <t>Output Summary Sheet</t>
  </si>
  <si>
    <t>Further Information</t>
  </si>
  <si>
    <t>• More about HES</t>
  </si>
  <si>
    <t>http://digital.nhs.uk/hes</t>
  </si>
  <si>
    <t>• HES Data Dictionary</t>
  </si>
  <si>
    <t>http://content.digital.nhs.uk/hesdatadictionary</t>
  </si>
  <si>
    <t>Contact Details</t>
  </si>
  <si>
    <t>Author: Secondary Care Analysis, NHS Digital</t>
  </si>
  <si>
    <t>Public Enquiries: Telephone: 0300 303 5678</t>
  </si>
  <si>
    <t>Email: enquiries@nhsdigital.nhs.uk</t>
  </si>
  <si>
    <t>Press enquiries should be made to: Media Relations Manager: Telephone: 0300 303 3888</t>
  </si>
  <si>
    <t>Published by NHS Digital part of the Government Statistical Service</t>
  </si>
  <si>
    <t>NHS Digital is the trading name of the Health and Social Care Information Centre.</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</si>
  <si>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</si>
  <si>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</si>
  <si>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</si>
  <si>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</si>
  <si>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</si>
  <si>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</si>
  <si>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Commissioning Region/Provider</t>
  </si>
  <si>
    <t>Aldeburgh Community Hospital (NHM02)</t>
  </si>
  <si>
    <t>Arthur Rank Hospice (ARH01)</t>
  </si>
  <si>
    <t>Aspen - The Holly (NYW01)</t>
  </si>
  <si>
    <t>BICS-Community (NWX11)</t>
  </si>
  <si>
    <t>Birmingham Community Healthcare NHS Foundation Trust (RYW)</t>
  </si>
  <si>
    <t>Birmingham Women's and Children's NHS Foundation Trust (RQ3)</t>
  </si>
  <si>
    <t>Bluebird Lodge Community Hospital (NHM03)</t>
  </si>
  <si>
    <t>BMI - Gisburne Park Hospital (NT497)</t>
  </si>
  <si>
    <t>BMI - Hendon Hospital (NT416)</t>
  </si>
  <si>
    <t>BMI - Mount Alvernia Hospital (NT455)</t>
  </si>
  <si>
    <t>BMI - Southend Private Hospital (NT490)</t>
  </si>
  <si>
    <t>BMI - St Edmunds Hospital (NT446)</t>
  </si>
  <si>
    <t>BMI - The Cavell Hospital (NT451)</t>
  </si>
  <si>
    <t>BMI - The Duchy Hospital (NT447)</t>
  </si>
  <si>
    <t>BMI - The Edgbaston Hospital (NT445)</t>
  </si>
  <si>
    <t>BMI - The Huddersfield Hospital (NT448)</t>
  </si>
  <si>
    <t>BMI - The Lancaster Hospital (NT449)</t>
  </si>
  <si>
    <t>BMI - The Lincoln Hospital (NT450)</t>
  </si>
  <si>
    <t>BMI - Woodlands Hospital (NT457)</t>
  </si>
  <si>
    <t>Bradford District Care NHS Foundation Trust (TAD)</t>
  </si>
  <si>
    <t>Circle Bath Hospital (NV302)</t>
  </si>
  <si>
    <t>Circle Reading Hospital (NV323)</t>
  </si>
  <si>
    <t>Countess of Chester Hospital NHS Foundation Trust (RJR)</t>
  </si>
  <si>
    <t>Darent Valley Hospital (NQ738)</t>
  </si>
  <si>
    <t>Derby Teaching Hospitals NHS Foundation Trust (RTG)</t>
  </si>
  <si>
    <t>Derbyshire Community Health Services NHS Foundation Trust (RY8)</t>
  </si>
  <si>
    <t>Devizes NHS Treatment Centre (NTPH3)</t>
  </si>
  <si>
    <t>Doncaster And Bassetlaw Teaching Hospitals NHS Foundation Trust (RP5)</t>
  </si>
  <si>
    <t>Farnham Hospital &amp; Centre For Health (NDA25)</t>
  </si>
  <si>
    <t>Felixstowe Community Hospital (NHM05)</t>
  </si>
  <si>
    <t>Frimley Health NHS Foundation Trust (RDU)</t>
  </si>
  <si>
    <t>Glastonbury Court (NHM26)</t>
  </si>
  <si>
    <t>Gravesham Community Hospital (NDAH9)</t>
  </si>
  <si>
    <t>Greater Manchester Mental Health NHS Foundation Trust (RXV)</t>
  </si>
  <si>
    <t>Haslemere and District Hospital OPD (NDA03)</t>
  </si>
  <si>
    <t>Hazell Court Residential Home (NHM15)</t>
  </si>
  <si>
    <t>Heart of England NHS Foundation Trust (RR1-X)</t>
  </si>
  <si>
    <t>Huddersfield Hospital - The One Health Group (NTX19)</t>
  </si>
  <si>
    <t>Isle of Wight NHS Trust (R1F-X)</t>
  </si>
  <si>
    <t>Kent Community Health NHS Foundation Trust (RYY)</t>
  </si>
  <si>
    <t>Kims Hospital (Newnham Court) (ADP02)</t>
  </si>
  <si>
    <t>Leicester, Leicestershire &amp; Rutland Cataract Service (ACG07)</t>
  </si>
  <si>
    <t>Liskeard Community Hospital (NAM04)</t>
  </si>
  <si>
    <t>Livewell Southwest (NR501)</t>
  </si>
  <si>
    <t>Livingstone Community Hospital (NDAJ0)</t>
  </si>
  <si>
    <t>Meneage Street Surgery (NAM02)</t>
  </si>
  <si>
    <t>Mersey Care NHS Foundation Trust (RW4)</t>
  </si>
  <si>
    <t>Milford Specialist Rehabilitation Hospital (NDA26)</t>
  </si>
  <si>
    <t>Milton Keynes University Hospital NHS Foundation Trust (RD8)</t>
  </si>
  <si>
    <t>Morrab Surgery (NAM06)</t>
  </si>
  <si>
    <t>Newmarket Community Hospital (NHM04)</t>
  </si>
  <si>
    <t>North Derbyshire Community Ophthalmology Service At Barlborough Treatment Centre (ACG09)</t>
  </si>
  <si>
    <t>North West Anglia NHS Foundation Trust (RGN)</t>
  </si>
  <si>
    <t>North West Boroughs Healthcare NHS Foundation Trust (RTV)</t>
  </si>
  <si>
    <t>Northumberland, Tyne and Wear NHS Foundation Trust (RX4)</t>
  </si>
  <si>
    <t>Nottinghamshire Healthcare NHS Foundation Trust (RHA)</t>
  </si>
  <si>
    <t>Oak Tree Surgery (NAM07)</t>
  </si>
  <si>
    <t>Old Town Surgery (NXP02)</t>
  </si>
  <si>
    <t>One Health Group Clinic - Claremont (NTX12)</t>
  </si>
  <si>
    <t>One Health Group Clinic - Gainsborough (NTX09)</t>
  </si>
  <si>
    <t>One Health Group Clinic - Osset (NTX06)</t>
  </si>
  <si>
    <t>One Health Group Clinic - Thornbury (NTX11)</t>
  </si>
  <si>
    <t>Oxford University Hospitals NHS Foundation Trust (RTH)</t>
  </si>
  <si>
    <t>Pain Management Solutions - Oaks Park PCC (NY601)</t>
  </si>
  <si>
    <t>Probus Surgical Centre (NAM01)</t>
  </si>
  <si>
    <t>Royal United Hospitals Bath NHS Foundation Trust (RD1)</t>
  </si>
  <si>
    <t>South Hams (Kingsbridge) Hospital (NR526)</t>
  </si>
  <si>
    <t>Spamedica - Newton-Le-Willows (NPG05)</t>
  </si>
  <si>
    <t>Spamedica (Birkenhead) (NPG02)</t>
  </si>
  <si>
    <t>Spamedica (Manchester) (NPG01)</t>
  </si>
  <si>
    <t>Spamedica Eye Hospital (Wakefield) (NPG07)</t>
  </si>
  <si>
    <t>Spamedica Liverpool (NPG06)</t>
  </si>
  <si>
    <t>Spire Yale Hospital (NT338)</t>
  </si>
  <si>
    <t>St George's University Hospitals NHS Foundation Trust (RJ7)</t>
  </si>
  <si>
    <t>St Helens and Knowsley Hospital Services NHS Trust (RBN)</t>
  </si>
  <si>
    <t>Staffordshire and Stoke on Trent Partnership NHS Trust (R1E)</t>
  </si>
  <si>
    <t>Standard Health Ltd HQ (NHW01)</t>
  </si>
  <si>
    <t>Stratton Community Hospital (NAM09)</t>
  </si>
  <si>
    <t>Stratton Medical Centre (NAM03)</t>
  </si>
  <si>
    <t>Sussex Community NHS Foundation Trust (RDR)</t>
  </si>
  <si>
    <t>Sussex Msk Partnership 2 Ltd (AJX01)</t>
  </si>
  <si>
    <t>Swindon Community Ophthalmology Service - Taw Hill (ACG05)</t>
  </si>
  <si>
    <t>Swindon Community Ophthalmology Service - Tetbury (ACG06)</t>
  </si>
  <si>
    <t>Tameside And Glossop Integrated Care NHS Foundation Trust (RMP)</t>
  </si>
  <si>
    <t>Tavistock Hospital (NR525)</t>
  </si>
  <si>
    <t>The Spencer Wing (William Harvey Hospital) (NN802)</t>
  </si>
  <si>
    <t>Torbay and South Devon NHS Foundation Trust (RA9)</t>
  </si>
  <si>
    <t>Tyneside Surgical Services (NN401)</t>
  </si>
  <si>
    <t>University Hospital of South Manchester NHS Foundation Trust (RM2)</t>
  </si>
  <si>
    <t>University Hospitals of Leicester NHS Trust (RWE)</t>
  </si>
  <si>
    <t>University Hospitals of Morecambe Bay NHS Foundation Trust (RTX)</t>
  </si>
  <si>
    <t>University Hospitals of North Midlands NHS Trust (RJE)</t>
  </si>
  <si>
    <t>Walton Community Hospital (NDA07)</t>
  </si>
  <si>
    <t>West Kent Dermatology - Sevenoaks Hospital (NYG31)</t>
  </si>
  <si>
    <t>Woking Community Hospital (NDA18)</t>
  </si>
  <si>
    <t>Woodthorpe Hospital (NVC40)</t>
  </si>
  <si>
    <t xml:space="preserve"> </t>
  </si>
  <si>
    <t>Spire St Anthony's Hospital (NT3X3)</t>
  </si>
  <si>
    <t xml:space="preserve">6. Hospital providers: A provider code is a unique code that identifies an organisation acting as a health care provider (eg NHS Trust).  Hospital providers can also include Treatment Centres (TC). Normally, if data are tabulated by healthcare provider, the figure for an NHS trust gives the activity of all the sites as one aggregated figure. However, in the case of those with embedded treatment centres, this data are quoted separately. In these cases, '-X' is appended to the code for the rest of the trust, to remind users that the figures are for all sites of the trust excluding the treatment centres.  The quality of TC returns are such that data may not be complete. Some NHS trusts have not registered their TC as a separate site, and it is therefore not possible to identify their activity separately. Data from some independent sector providers, where the onus for arrangement of dataflows is on the commissioner, may be missing. Care must be taken when using these data as the counts may be lower than true figures. </t>
  </si>
  <si>
    <t>7. Admission episodes by admission method - in this chart where data are suppressed it will be counted in the 'Other' category.</t>
  </si>
  <si>
    <t xml:space="preserve">1. Main procedure: The first recorded procedure or intervention in each episode, usually the most resource intensive procedure or intervention performed during the episode. It is appropriate to use main procedure when looking at admission details, (e.g. time waited), but a more complete count of episodes with a particular procedure is obtained by looking at the main and the secondary procedures.
The data have been split by the main procedure OPCS chapter groups.
Operative procedure codes were revised from 2006-07. Data from 2013-14 onwards use OPCs 4.6 codes, 2011-12 data use OPCS 4.5 codes, 2010-11 and 2007-08 data use OPCS 4.4 codes, 2006-07 data use OPCS 4.3 codes, data prior to 2006-07 use OPCS 4.2 codes. All codes that were in OPCS 4.2 remain in later OPCS 4 versions, however the introduction of OPCS 4.3 codes enable the recording of interventions and procedures which were not possible in OPCS 4.2. In particular, OPCS 4.3, 4.4 and 4.5 codes include high cost drugs and diagnostic imaging, testing and rehabilitation. Some such activity may have been coded under different codes in OPCS 4.2. These changes may explain some apparent variations over time. Care needs to be taken in using the newer codes as some providers of data did not start using the new codes at the beginning of each data year. </t>
  </si>
  <si>
    <t>1. The primary diagnosis is the first of up to 20 diagnosis fields in the Hospital Episode Statistics (HES) data set and provides the main reason why the patient was in hospital.
The data have been split by the ICD-10 primary diagnosis chapters</t>
  </si>
  <si>
    <t>1. Cause code: A supplementary code that indicates the nature of any external cause of injury, poisoning or other adverse effects. Only the first external cause code which is coded within the episode is counted in HES.
The data have been split by the ICD-10 external cause code sub chapters.</t>
  </si>
  <si>
    <t>1. Consultant main specialty: The specialty under which the consultant responsible for the care of the patient at that time is registered. Take care when analysing HES data by specialty, or by groups of specialties (such as "acute"). Trusts have different ways of managing specialties and attributing codes so it is better to analyse by specific diagnoses, operations or other patient or service information.
The data have been split by the main specialty, and we have presented figures for selected main specialties.</t>
  </si>
  <si>
    <t xml:space="preserve">Code </t>
  </si>
  <si>
    <t xml:space="preserve">2 to under 3 months
</t>
  </si>
  <si>
    <t>8G301</t>
  </si>
  <si>
    <t>ACG10</t>
  </si>
  <si>
    <t>ACG12</t>
  </si>
  <si>
    <t>ACG13</t>
  </si>
  <si>
    <t>AVQ01</t>
  </si>
  <si>
    <t>NAX03</t>
  </si>
  <si>
    <t>NDAJ1</t>
  </si>
  <si>
    <t>NDAJ2</t>
  </si>
  <si>
    <t>NNH03</t>
  </si>
  <si>
    <t>NNH06</t>
  </si>
  <si>
    <t>NNH07</t>
  </si>
  <si>
    <t>NPG08</t>
  </si>
  <si>
    <t>NPG10</t>
  </si>
  <si>
    <t>NQM01</t>
  </si>
  <si>
    <t>NQT5H</t>
  </si>
  <si>
    <t>NQT5K</t>
  </si>
  <si>
    <t>NT30A</t>
  </si>
  <si>
    <t>NTV0O</t>
  </si>
  <si>
    <t>NTV0S</t>
  </si>
  <si>
    <t>NVC0M</t>
  </si>
  <si>
    <t>NVC0R</t>
  </si>
  <si>
    <t>NW612</t>
  </si>
  <si>
    <t>NXM04</t>
  </si>
  <si>
    <t>NXP09</t>
  </si>
  <si>
    <t>NXP37</t>
  </si>
  <si>
    <t>NXP40</t>
  </si>
  <si>
    <t>NXP41</t>
  </si>
  <si>
    <t>NYG32</t>
  </si>
  <si>
    <t>R0A</t>
  </si>
  <si>
    <t>R1L</t>
  </si>
  <si>
    <t>Contact via enquiries@nhsdigital.nhs.uk or 0300 303 5678</t>
  </si>
  <si>
    <t>Return to Contents</t>
  </si>
  <si>
    <t>Endocrine System and Breast (B01-B41)</t>
  </si>
  <si>
    <t>Soft Tissue (T01-T99)</t>
  </si>
  <si>
    <t>Upper Female Genital Tract (Q01-Q57)</t>
  </si>
  <si>
    <t>Upper Female Genital Tract
(Q01-Q57)</t>
  </si>
  <si>
    <t>Soft Tissue
(T01-T99)</t>
  </si>
  <si>
    <t>Endocrine System And Breast
(B01-B41)</t>
  </si>
  <si>
    <t>% INCREASE/DECREASE FCES</t>
  </si>
  <si>
    <t>FAES AS % OF FCES</t>
  </si>
  <si>
    <t>% OF FAES THAT WERE EMERGENCY</t>
  </si>
  <si>
    <t>EMERGENCY FAE</t>
  </si>
  <si>
    <t>PLANNED FAE</t>
  </si>
  <si>
    <t>WAITING LIST FAE</t>
  </si>
  <si>
    <t>OTHER FAE</t>
  </si>
  <si>
    <t>DENOMINIATOR - FCE</t>
  </si>
  <si>
    <t>DENOMINATOR - FAE</t>
  </si>
  <si>
    <t>DENOMINATOR - SUM OF TIME WAITED</t>
  </si>
  <si>
    <t>TOTAL WITH PROCEDURE</t>
  </si>
  <si>
    <t>SUM OF TIME WAITED</t>
  </si>
  <si>
    <t>In order to protect patient confidentiality '*' appears in the table above for all sub-national breakdowns, where it is possible to calculate a value between 1 and 7 from the data presented. All other sub-national data has been rounded to the nearest 5.
Percentages - when calculating percentages at sub-national level:
1) Where the numerator or denominator is between 1 and 7 (inclusive), no percentage or rate is calculated, and a ’*’ will be displayed.
2) Where the numerator is zero, the percentage will be 0%.
3) Where the unrounded numerator and denominator are greater than or equal to 8, a percentage or rate is calculated using the rounded numerator or denominator.
HES and ECDS outputs produced by the Secondary Care Analysis team will therefore only display a calculated percentage to the nearest whole number where the rounded denominator is greater than or equal to 400.</t>
  </si>
  <si>
    <t>In order to protect patient confidentiality '*' appears in the table above for all sub-national breakdowns, where it is possible to calculate a value between 1 and 7 from the data presented. All other sub-national data has been rounded to the nearest 5.
If the national total is between 1 and 7 (inclusive), no sub-national breakdown will be displayed. 
If the national total is greater than or equal to 8;
a. Sub-national counts between 1 and 7 (inclusive) will be displayed as ’*’.
b. Zeroes will be unchanged.
c. All other counts will be rounded to the nearest 5.</t>
  </si>
  <si>
    <t>2018-19</t>
  </si>
  <si>
    <t>Chart A: Method of admission (2018-19)</t>
  </si>
  <si>
    <t>Y58</t>
  </si>
  <si>
    <t>Y59</t>
  </si>
  <si>
    <t>ACG19</t>
  </si>
  <si>
    <t>ACG20</t>
  </si>
  <si>
    <t>AVQ03</t>
  </si>
  <si>
    <t>AXG01</t>
  </si>
  <si>
    <t>AXG02</t>
  </si>
  <si>
    <t>AXG03</t>
  </si>
  <si>
    <t>DX101</t>
  </si>
  <si>
    <t>NEY14</t>
  </si>
  <si>
    <t>NHW02</t>
  </si>
  <si>
    <t>NHW04</t>
  </si>
  <si>
    <t>NNH05</t>
  </si>
  <si>
    <t>NPG11</t>
  </si>
  <si>
    <t>NPG12</t>
  </si>
  <si>
    <t>NPG13</t>
  </si>
  <si>
    <t>NR505</t>
  </si>
  <si>
    <t>NT255</t>
  </si>
  <si>
    <t>NTX51</t>
  </si>
  <si>
    <t>NVM03</t>
  </si>
  <si>
    <t>NWV01</t>
  </si>
  <si>
    <t>NXP43</t>
  </si>
  <si>
    <t>NY677</t>
  </si>
  <si>
    <t>NY6D2</t>
  </si>
  <si>
    <t>South West</t>
  </si>
  <si>
    <t>South East</t>
  </si>
  <si>
    <t>Geography level Code</t>
  </si>
  <si>
    <t>Y60</t>
  </si>
  <si>
    <t>Y61</t>
  </si>
  <si>
    <t>Y62</t>
  </si>
  <si>
    <t>Y63</t>
  </si>
  <si>
    <t>ACG08</t>
  </si>
  <si>
    <t>ACG24</t>
  </si>
  <si>
    <t>NCR01</t>
  </si>
  <si>
    <t>NMG77</t>
  </si>
  <si>
    <t>NPG14</t>
  </si>
  <si>
    <t>NPG15</t>
  </si>
  <si>
    <t>NPG16</t>
  </si>
  <si>
    <t>NPG17</t>
  </si>
  <si>
    <t>NPG18</t>
  </si>
  <si>
    <t>NPG19</t>
  </si>
  <si>
    <t>NPG20</t>
  </si>
  <si>
    <t>NQH25</t>
  </si>
  <si>
    <t>NTX24</t>
  </si>
  <si>
    <t>NW601</t>
  </si>
  <si>
    <t>NW602</t>
  </si>
  <si>
    <t>NW603</t>
  </si>
  <si>
    <t>NW605</t>
  </si>
  <si>
    <t>NW616</t>
  </si>
  <si>
    <t>NX501</t>
  </si>
  <si>
    <t>NX503</t>
  </si>
  <si>
    <t>NX504</t>
  </si>
  <si>
    <t>NY60C</t>
  </si>
  <si>
    <t>NY60M</t>
  </si>
  <si>
    <t>NY60T</t>
  </si>
  <si>
    <t>NY61G</t>
  </si>
  <si>
    <t>NY61N</t>
  </si>
  <si>
    <t>NY62M</t>
  </si>
  <si>
    <t>NY631</t>
  </si>
  <si>
    <t>NY65M</t>
  </si>
  <si>
    <t>NY66M</t>
  </si>
  <si>
    <t>NY67L</t>
  </si>
  <si>
    <t>NY693</t>
  </si>
  <si>
    <t>NY69L</t>
  </si>
  <si>
    <t>NY6E8</t>
  </si>
  <si>
    <t>R0B</t>
  </si>
  <si>
    <t>Midlands</t>
  </si>
  <si>
    <t xml:space="preserve">East of England </t>
  </si>
  <si>
    <t>North West</t>
  </si>
  <si>
    <t>North East &amp; Yorkshire</t>
  </si>
  <si>
    <t>Provider Level Analysis 2018-19 to 2019-20</t>
  </si>
  <si>
    <t>Publication date: 17 September 2020</t>
  </si>
  <si>
    <t>Hospital Admitted Patient Care Activity, 2019-20</t>
  </si>
  <si>
    <t>Link to publication: https://digital.nhs.uk/data-and-information/publications/statistical/hospital-admitted-patient-care-activity/2019-20</t>
  </si>
  <si>
    <t>https://digital.nhs.uk/data-and-information/publications/statistical/hospital-admitted-patient-care-activity/2019-20</t>
  </si>
  <si>
    <t>Table A: Headline figures for England, Commissioning Region and individual provider (2019-20)</t>
  </si>
  <si>
    <t>Table B: Time waited and length of stay for England, Commissioning Region and individual provider (2019-20)</t>
  </si>
  <si>
    <t>Table C: Finished consultant episodes by age group for England, Commissioning Region and individual provider (2019-20)</t>
  </si>
  <si>
    <t>Table D: Finished consultant episodes by main procedure or intervention for England, Commissioning Region and individual provider (2019-20)</t>
  </si>
  <si>
    <t>Table E: Finished admission episodes by primary diagnosis chapter for England, Commissioning Region and individual provider (2019-20)</t>
  </si>
  <si>
    <t>Table G: Finished consultant episodes by main specialty of consultant for England, Commissioning Region and individual provider (2019-20)</t>
  </si>
  <si>
    <t>MPDP Flat File (19-20)</t>
  </si>
  <si>
    <t>Provider level analysis for HES admitted patient care 2018-19 and 2019-20</t>
  </si>
  <si>
    <t>In 2019-20 in:</t>
  </si>
  <si>
    <t>2019-20</t>
  </si>
  <si>
    <t>Chart E: Percentage of Finished admission episodes by primary diagnosis (2019-20)</t>
  </si>
  <si>
    <t>†20 most common specialties in England in 2019-20. Please note that details of other specialties are available in the data sheets</t>
  </si>
  <si>
    <t>Chart B: Admission episodes (with a valid time waited) by time waited (2018-19 and 2019-20)</t>
  </si>
  <si>
    <t>Chart C: Finished consultant episodes by age group (2018-19 and 2019-20)</t>
  </si>
  <si>
    <t>For 2019-20, Hospital Episode Statistics (HES) has collected more than 20 million records detailing episodes of admitted patient care delivered by NHS hospitals in England and English NHS commissioned activity in the independent sector. The latest HES data are available from NHS Digital website at: http://digital.nhs.uk/hesdata. Activity covers English NHS Hospitals and English NHS commissioned activity in the independent sector.
The tables presented within this report are provided at National, NHS Region and hospital provider level.
For data breakdowns beyond the scope of these tables, such as a full count of diagnosis split by provider, you may need to order a tabulation or extract (http://digital.nhs.uk/dars).
Please see the NHS Digital website (http://digital.nhs.uk/article/1825/The-processing-cycle-and-HES-data-quality) for information on admitted patient care data quality.</t>
  </si>
  <si>
    <t>Copyright © 2020, NHS Digital, Secondary Care Analysis. All Rights Reserved.</t>
  </si>
  <si>
    <t>146 Endodontics</t>
  </si>
  <si>
    <t>199 Non-UK Provider; specialty function not known, treatment mainly surgical</t>
  </si>
  <si>
    <t>834 Medical Virology</t>
  </si>
  <si>
    <t>NHS Digital, Hospital Episode Statistics for England. Inpatient statistics, 2019-20</t>
  </si>
  <si>
    <t>499 Non-UK Provider; specialty function not known, treatment mainly medical</t>
  </si>
  <si>
    <t>NHS Digital, Hospital Episode Statistics for England. Inpatient statistics, 2019-20.</t>
  </si>
  <si>
    <t>*</t>
  </si>
  <si>
    <t>Previous Year FCE</t>
  </si>
  <si>
    <t>Michael Barnes, Analytical Section Head, Secondary Care Analysis</t>
  </si>
  <si>
    <t>Responsible Statistician: Michael Barnes, Analytical Section Head, Secondary Care Analysis</t>
  </si>
  <si>
    <t>Airedale NHS Foundation Trust - (RCF)</t>
  </si>
  <si>
    <t>Alder Hey Children's NHS Foundation Trust - (RBS)</t>
  </si>
  <si>
    <t>Anglia Community Eye Service - New Queen Street Surgery - (NX503)</t>
  </si>
  <si>
    <t>Anglia Community Eye Service Ltd - (NX501)</t>
  </si>
  <si>
    <t>Ashford And St Peter's Hospitals NHS Foundation Trust - (RTK)</t>
  </si>
  <si>
    <t>Ashtead Hospital - (NVC01)</t>
  </si>
  <si>
    <t>Aspen - Claremont Hospital - (NYW04)</t>
  </si>
  <si>
    <t>Aspen - Highgate Hospital - (NYW03)</t>
  </si>
  <si>
    <t>Aspen - Parkside Hospital - (NYW02)</t>
  </si>
  <si>
    <t>Aspen - The Holly - (NYW01)</t>
  </si>
  <si>
    <t>Aspen Centre - (NXP37)</t>
  </si>
  <si>
    <t>Aspen Healthcare - Midland Eye - (NYW17)</t>
  </si>
  <si>
    <t>Avon And Wiltshire Mental Health Partnership NHS Trust - (RVN)</t>
  </si>
  <si>
    <t>Barking, Havering And Redbridge University Hospitals NHS Trust - (RF4)</t>
  </si>
  <si>
    <t>Barlborough NHS Treatment Centre - (NTP13)</t>
  </si>
  <si>
    <t>Barnsley Hospital NHS Foundation Trust - (RFF)</t>
  </si>
  <si>
    <t>Barts Health NHS Trust - (R1H)</t>
  </si>
  <si>
    <t>Basildon And Thurrock University Hospitals NHS Foundation Trust - (RDD)</t>
  </si>
  <si>
    <t>Bedford Hospital NHS Trust - (RC1)</t>
  </si>
  <si>
    <t>Benenden Hospital - (NWF01)</t>
  </si>
  <si>
    <t>Berkshire Healthcare NHS Foundation Trust - (RWX)</t>
  </si>
  <si>
    <t>BICS-Community - (NWX11)</t>
  </si>
  <si>
    <t>Birmingham Community Healthcare NHS Foundation Trust - (RYW)</t>
  </si>
  <si>
    <t>Birmingham Treatment Centre - (RXKTC)</t>
  </si>
  <si>
    <t>Birmingham Women's And Children's NHS Foundation Trust - (RQ3)</t>
  </si>
  <si>
    <t>Blackpool Teaching Hospitals NHS Foundation Trust - (RXL)</t>
  </si>
  <si>
    <t>Blakelands Hospital - (NVC31)</t>
  </si>
  <si>
    <t>BMI - Bath Clinic - (NT402)</t>
  </si>
  <si>
    <t>BMI - Bishops Wood - (NT405)</t>
  </si>
  <si>
    <t>BMI - Chelsfield Park Hospital - (NT409)</t>
  </si>
  <si>
    <t>BMI - Fawkham Manor Hospital - (NT414)</t>
  </si>
  <si>
    <t>BMI - Goring Hall Hospital - (NT417)</t>
  </si>
  <si>
    <t>BMI - Hendon Hospital - (NT416)</t>
  </si>
  <si>
    <t>BMI - Sarum Road Hospital - (NT433)</t>
  </si>
  <si>
    <t>BMI - Shirley Oaks Hospital - (NT436)</t>
  </si>
  <si>
    <t>BMI - The Alexandra Hospital - (NT401)</t>
  </si>
  <si>
    <t>BMI - The Beardwood Hospital - (NT403)</t>
  </si>
  <si>
    <t>BMI - The Beaumont Hospital - (NT404)</t>
  </si>
  <si>
    <t>BMI - The Blackheath Hospital - (NT406)</t>
  </si>
  <si>
    <t>BMI - The Chaucer Hospital - (NT408)</t>
  </si>
  <si>
    <t>BMI - The Chiltern Hospital - (NT410)</t>
  </si>
  <si>
    <t>BMI - The Clementine Churchill Hospital - (NT411)</t>
  </si>
  <si>
    <t>BMI - The Droitwich Spa Hospital - (NT412)</t>
  </si>
  <si>
    <t>BMI - The Esperance Hospital - (NT413)</t>
  </si>
  <si>
    <t>BMI - The Hampshire Clinic - (NT418)</t>
  </si>
  <si>
    <t>BMI - The Harbour Hospital - (NT419)</t>
  </si>
  <si>
    <t>BMI - The Highfield Hospital - (NT420)</t>
  </si>
  <si>
    <t>BMI - The Kings Oak Hospital - (NT421)</t>
  </si>
  <si>
    <t>BMI - The London Independent Hospital - (NT422)</t>
  </si>
  <si>
    <t>BMI - The Manor Hospital - (NT423)</t>
  </si>
  <si>
    <t>BMI - The Meriden Hospital - (NT424)</t>
  </si>
  <si>
    <t>BMI - The Park Hospital - (NT427)</t>
  </si>
  <si>
    <t>BMI - The Princess Margaret Hospital - (NT428)</t>
  </si>
  <si>
    <t>BMI - The Priory Hospital - (NT429)</t>
  </si>
  <si>
    <t>BMI - The Ridgeway Hospital - (NT430)</t>
  </si>
  <si>
    <t>BMI - The Runnymede Hospital - (NT431)</t>
  </si>
  <si>
    <t>BMI - The Sandringham Hospital - (NT432)</t>
  </si>
  <si>
    <t>BMI - The Saxon Clinic - (NT434)</t>
  </si>
  <si>
    <t>BMI - The Shelburne Hospital - (NT435)</t>
  </si>
  <si>
    <t>BMI - The Sloane Hospital - (NT437)</t>
  </si>
  <si>
    <t>BMI - The South Cheshire Private Hospital - (NT439)</t>
  </si>
  <si>
    <t>BMI - The Winterbourne Hospital - (NT443)</t>
  </si>
  <si>
    <t>BMI - Thornbury Hospital - (NT440)</t>
  </si>
  <si>
    <t>BMI - Three Shires Hospital - (NT441)</t>
  </si>
  <si>
    <t>BMI Gisburne Park Hospital - (NT497)</t>
  </si>
  <si>
    <t>BMI Mount Alvernia Hospital - (NT455)</t>
  </si>
  <si>
    <t>BMI Southend Private Hospital - (NT490)</t>
  </si>
  <si>
    <t>BMI St Edmunds Hospital - (NT446)</t>
  </si>
  <si>
    <t>BMI The Cavell Hospital - (NT451)</t>
  </si>
  <si>
    <t>BMI The Duchy Hospital - (NT447)</t>
  </si>
  <si>
    <t>BMI The Edgbaston Hospital - (NT445)</t>
  </si>
  <si>
    <t>BMI The Huddersfield Hospital - (NT448)</t>
  </si>
  <si>
    <t>BMI The Lancaster Hospital - (NT449)</t>
  </si>
  <si>
    <t>BMI The Lincoln Hospital - (NT450)</t>
  </si>
  <si>
    <t>BMI Woodlands Hospital - (NT457)</t>
  </si>
  <si>
    <t>Bolton NHS Foundation Trust - (RMC)</t>
  </si>
  <si>
    <t>Boston West Hospital - (NVC27)</t>
  </si>
  <si>
    <t>Bradford District Care NHS Foundation Trust - (TAD)</t>
  </si>
  <si>
    <t>Bradford Teaching Hospitals NHS Foundation Trust - (RAE)</t>
  </si>
  <si>
    <t>Brighton And Sussex University Hospitals NHS Trust - (RXH)</t>
  </si>
  <si>
    <t>Buckinghamshire Healthcare NHS Trust - (RXQ)</t>
  </si>
  <si>
    <t>Calderdale And Huddersfield NHS Foundation Trust - (RWY)</t>
  </si>
  <si>
    <t>Cambridge University Hospitals NHS Foundation Trust - (RGT)</t>
  </si>
  <si>
    <t>Central And North West London NHS Foundation Trust - (RV3)</t>
  </si>
  <si>
    <t>Chelsea And Westminster Hospital NHS Foundation Trust - (RQM)</t>
  </si>
  <si>
    <t>Cheshire And Wirral Partnership NHS Foundation Trust - (RXA)</t>
  </si>
  <si>
    <t>Chesterfield Royal Hospital NHS Foundation Trust - (RFS)</t>
  </si>
  <si>
    <t>Circle - Nottingham NHS Treatment Centre - (NV313)</t>
  </si>
  <si>
    <t>Circle Bath Hospital - (NV302)</t>
  </si>
  <si>
    <t>Circle Reading Hospital - (NV323)</t>
  </si>
  <si>
    <t>Clacton Hospital - (NQ108)</t>
  </si>
  <si>
    <t>Clifton Park Hospital - (NVC28)</t>
  </si>
  <si>
    <t>Cobalt Hospital - (NVC29)</t>
  </si>
  <si>
    <t>Cobham Day Surgery Hospital - (NVM01)</t>
  </si>
  <si>
    <t>Cornwall Partnership NHS Foundation Trust - (RJ8)</t>
  </si>
  <si>
    <t>Countess Of Chester Hospital NHS Foundation Trust - (RJR)</t>
  </si>
  <si>
    <t>County Durham And Darlington NHS Foundation Trust - (RXP)</t>
  </si>
  <si>
    <t>Coventry And Warwickshire Partnership NHS Trust - (RYG)</t>
  </si>
  <si>
    <t>Croydon Health Services NHS Trust - (RJ6)</t>
  </si>
  <si>
    <t>Cumbria, Northumberland, Tyne And Wear NHS Foundation Trust - (RX4)</t>
  </si>
  <si>
    <t>Darent Valley Hospital - (NQ738)</t>
  </si>
  <si>
    <t>Dartford And Gravesham NHS Trust - (RN7-X)</t>
  </si>
  <si>
    <t>Derbyshire Community Health Services NHS Foundation Trust - (RY8)</t>
  </si>
  <si>
    <t>Derbyshire Healthcare NHS Foundation Trust - (RXM)</t>
  </si>
  <si>
    <t>Derriford Hospital Clinic - (NR505)</t>
  </si>
  <si>
    <t>Devizes NHS Treatment Centre - (NTPH3)</t>
  </si>
  <si>
    <t>Doncaster And Bassetlaw Teaching Hospitals NHS Foundation Trust - (RP5)</t>
  </si>
  <si>
    <t>Dorking General Hospital - (NNE02)</t>
  </si>
  <si>
    <t>Dorset County Hospital NHS Foundation Trust - (RBD)</t>
  </si>
  <si>
    <t>Dorset Healthcare University NHS Foundation Trust - (RDY)</t>
  </si>
  <si>
    <t>Duchy Hospital - (NVC04)</t>
  </si>
  <si>
    <t>East And North Hertfordshire NHS Trust - (RWH)</t>
  </si>
  <si>
    <t>East Cheshire NHS Trust - (RJN)</t>
  </si>
  <si>
    <t>East Kent Hospitals University NHS Foundation Trust - (RVV)</t>
  </si>
  <si>
    <t>East Lancashire Hospitals NHS Trust - (RXR)</t>
  </si>
  <si>
    <t>East London NHS Foundation Trust - (RWK)</t>
  </si>
  <si>
    <t>East Suffolk And North Essex NHS Foundation Trust - (RDE)</t>
  </si>
  <si>
    <t>East Sussex Healthcare NHS Trust - (RXC)</t>
  </si>
  <si>
    <t>Ecch Beccles Hospital - (NAX03)</t>
  </si>
  <si>
    <t>Emersons Green NHS Treatment Centre - (NTPH2)</t>
  </si>
  <si>
    <t>Epsom And St Helier University Hospitals NHS Trust - (RVR-X)</t>
  </si>
  <si>
    <t>Epsom Day Surgery (Epsom Square Clinics) - (NVM03)</t>
  </si>
  <si>
    <t>Epsom Day Surgery Limited - (NVM02)</t>
  </si>
  <si>
    <t>Essex Partnership University NHS Foundation Trust - (R1L)</t>
  </si>
  <si>
    <t>Euxton Hall Hospital - (NVC05)</t>
  </si>
  <si>
    <t>Fairfield Hospital - (NVG01)</t>
  </si>
  <si>
    <t>Fitzwilliam Hospital - (NVC06)</t>
  </si>
  <si>
    <t>Frimley Health NHS Foundation Trust - (RDU)</t>
  </si>
  <si>
    <t>Fryatt Hospital - (NQ106)</t>
  </si>
  <si>
    <t>Fulwood Hall Hospital - (NVC07)</t>
  </si>
  <si>
    <t>Gateshead Health NHS Foundation Trust - (RR7-X)</t>
  </si>
  <si>
    <t>George Eliot Hospital NHS Trust - (RLT)</t>
  </si>
  <si>
    <t>Gloucestershire Health And Care NHS Foundation Trust - (RTQ)</t>
  </si>
  <si>
    <t>Gloucestershire Hospitals NHS Foundation Trust - (RTE)</t>
  </si>
  <si>
    <t>GP Care UK - (NWV01)</t>
  </si>
  <si>
    <t>Gravesham Community Hospital - (NDAH9)</t>
  </si>
  <si>
    <t>Great Ormond Street Hospital For Children NHS Foundation Trust - (RP4)</t>
  </si>
  <si>
    <t>Great Western Hospitals NHS Foundation Trust - (RN3)</t>
  </si>
  <si>
    <t>Guy's And St Thomas' NHS Foundation Trust - (RJ1-X)</t>
  </si>
  <si>
    <t>Hampshire Hospitals NHS Foundation Trust - (RN5-X)</t>
  </si>
  <si>
    <t>Harrogate And District NHS Foundation Trust - (RCD)</t>
  </si>
  <si>
    <t>Hathaway Medical Centre - (NXP04)</t>
  </si>
  <si>
    <t>Hertfordshire Community NHS Trust - (RY4)</t>
  </si>
  <si>
    <t>Hertfordshire Partnership University NHS Foundation Trust - (RWR)</t>
  </si>
  <si>
    <t>Homerton University Hospital NHS Foundation Trust - (RQX)</t>
  </si>
  <si>
    <t>Horton NHS Treatment Centre - (NVC25)</t>
  </si>
  <si>
    <t>Hounslow And Richmond Community Healthcare NHS Trust - (RY9)</t>
  </si>
  <si>
    <t>Huddersfield Hospital - The One Health Group - (NTX19)</t>
  </si>
  <si>
    <t>Hull University Teaching Hospitals NHS Trust - (RWA)</t>
  </si>
  <si>
    <t>Humber Teaching NHS Foundation Trust - (RV9-X)</t>
  </si>
  <si>
    <t>Imperial College Healthcare NHS Trust - (RYJ)</t>
  </si>
  <si>
    <t>Inhealth Pain Management Solutions - (NY601)</t>
  </si>
  <si>
    <t>Inhealth Pain Management Solutions - Holme Valley Memorial Hospital - (NY62M)</t>
  </si>
  <si>
    <t>Inhealth Pain Management Solutions - Johnson Community Hospital - (NY65M)</t>
  </si>
  <si>
    <t>Inhealth Pain Management Solutions - Royal Toby - (NY67L)</t>
  </si>
  <si>
    <t>Inhealth Pain Management Solutions - Salop Leisure - (NY69L)</t>
  </si>
  <si>
    <t>Inhealth Pain Management Solutions - St Hughes Hospital - (NY66M)</t>
  </si>
  <si>
    <t>Isight (Southport) - (NCR01)</t>
  </si>
  <si>
    <t>Isle Of Wight NHS Trust - (R1F-X)</t>
  </si>
  <si>
    <t>James Paget University Hospitals NHS Foundation Trust - (RGP)</t>
  </si>
  <si>
    <t>Kent And Medway NHS And Social Care Partnership Trust - (RXY)</t>
  </si>
  <si>
    <t>Kent Community Health NHS Foundation Trust - (RYY)</t>
  </si>
  <si>
    <t>Kettering General Hospital NHS Foundation Trust - (RNQ)</t>
  </si>
  <si>
    <t>Kims Hospital (Newnham Court) - (ADP02)</t>
  </si>
  <si>
    <t>King's College Hospital NHS Foundation Trust - (RJZ)</t>
  </si>
  <si>
    <t>Kingskerswell Health Centre - (NXP21)</t>
  </si>
  <si>
    <t>Kingston Hospital NHS Foundation Trust - (RAX)</t>
  </si>
  <si>
    <t>Lancashire &amp; South Cumbria NHS Foundation Trust - (RW5)</t>
  </si>
  <si>
    <t>Lancashire Teaching Hospitals NHS Foundation Trust - (RXN)</t>
  </si>
  <si>
    <t>Lawn Medical Centre - (NXP20)</t>
  </si>
  <si>
    <t>Leeds And York Partnership NHS Foundation Trust - (RGD)</t>
  </si>
  <si>
    <t>Leeds Community Healthcare NHS Trust - (RY6)</t>
  </si>
  <si>
    <t>Leeds Teaching Hospitals NHS Trust - (RR8)</t>
  </si>
  <si>
    <t>Leicestershire Partnership NHS Trust - (RT5)</t>
  </si>
  <si>
    <t>Lewisham And Greenwich NHS Trust - (RJ2)</t>
  </si>
  <si>
    <t>Lincolnshire Community Health Services NHS Trust - (RY5)</t>
  </si>
  <si>
    <t>Lincolnshire Partnership NHS Foundation Trust - (RP7)</t>
  </si>
  <si>
    <t>Liverpool Heart And Chest Hospital NHS Foundation Trust - (RBQ)</t>
  </si>
  <si>
    <t>Liverpool University Hospitals NHS Foundation Trust - (REM)</t>
  </si>
  <si>
    <t>Liverpool Women's NHS Foundation Trust - (REP)</t>
  </si>
  <si>
    <t>Livewell Southwest - (NR501)</t>
  </si>
  <si>
    <t>Livingstone Community Hospital - (NDAJ0)</t>
  </si>
  <si>
    <t>London Bridge Hospital - (NW605)</t>
  </si>
  <si>
    <t>London North West University Healthcare NHS Trust - (R1K)</t>
  </si>
  <si>
    <t>Luton And Dunstable University Hospital NHS Foundation Trust - (RC9)</t>
  </si>
  <si>
    <t>Maidstone And Tunbridge Wells NHS Trust - (RWF)</t>
  </si>
  <si>
    <t>Manchester University NHS Foundation Trust - (R0A)</t>
  </si>
  <si>
    <t>Medway NHS Foundation Trust - (RPA)</t>
  </si>
  <si>
    <t>Mersey Care NHS Foundation Trust - (RW4)</t>
  </si>
  <si>
    <t>Mid Cheshire Hospitals NHS Foundation Trust - (RBT)</t>
  </si>
  <si>
    <t>Mid Essex Hospital Services NHS Trust - (RQ8)</t>
  </si>
  <si>
    <t>Mid Yorkshire Hospitals NHS Trust - (RXF-X)</t>
  </si>
  <si>
    <t>Midlands Partnership NHS Foundation Trust - (RRE)</t>
  </si>
  <si>
    <t>Millstream House - (NXP43)</t>
  </si>
  <si>
    <t>Milton Keynes University Hospital NHS Foundation Trust - (RD8)</t>
  </si>
  <si>
    <t>Moorfields Eye Hospital NHS Foundation Trust - (RP6)</t>
  </si>
  <si>
    <t>Mount Gould Hospital - (NR527)</t>
  </si>
  <si>
    <t>Mount Stuart Hospital - (NVC08)</t>
  </si>
  <si>
    <t>New Hall Hospital - (NVC09)</t>
  </si>
  <si>
    <t>Newmedica - Bristol - Litfield House - (ACG20)</t>
  </si>
  <si>
    <t>Newmedica - Teesside - North Ormesby - (ACG24)</t>
  </si>
  <si>
    <t>Newmedica Community Ophthalmology - Gloucestershire - Gloucester (Aspen Centre) - (ACG13)</t>
  </si>
  <si>
    <t>Newmedica Community Ophthalmology - Leeds - (ACG19)</t>
  </si>
  <si>
    <t>Newmedica Community Ophthalmology - Leicestershire - Leicester (Stoneygate Eye Hospital) - (ACG07)</t>
  </si>
  <si>
    <t>Newmedica Community Ophthalmology - North Derbyshire - Barlborough Treatment Centre - (ACG09)</t>
  </si>
  <si>
    <t>Newmedica Community Ophthalmology - North East Lincolnshire - Grimsby - (ACG12)</t>
  </si>
  <si>
    <t>Newmedica Ophthalmology - Nuneaton - Camp Hill - GP Led Health Centre - (ACG08)</t>
  </si>
  <si>
    <t>Norfolk And Norwich University Hospitals NHS Foundation Trust - (RM1)</t>
  </si>
  <si>
    <t>Norfolk And Suffolk NHS Foundation Trust - (RMY-X)</t>
  </si>
  <si>
    <t>Norfolk Community Health And Care NHS Trust - (RY3)</t>
  </si>
  <si>
    <t>North Bristol NHS Trust - (RVJ-X)</t>
  </si>
  <si>
    <t>North Cumbria Integrated Care NHS Foundation Trust - (RNN)</t>
  </si>
  <si>
    <t>North Downs Hospital - (NVC11)</t>
  </si>
  <si>
    <t>North East London NHS Foundation Trust - (RAT)</t>
  </si>
  <si>
    <t>North East London Treatment Centre Care Uk - (NTP15)</t>
  </si>
  <si>
    <t>North Kirklees Msk Service - (NMG77)</t>
  </si>
  <si>
    <t>North Middlesex University Hospital NHS Trust - (RAP)</t>
  </si>
  <si>
    <t>North Staffordshire Combined Healthcare NHS Trust - (RLY)</t>
  </si>
  <si>
    <t>North Tees And Hartlepool NHS Foundation Trust - (RVW)</t>
  </si>
  <si>
    <t>North West Anglia NHS Foundation Trust - (RGN)</t>
  </si>
  <si>
    <t>North West Boroughs Healthcare NHS Foundation Trust - (RTV)</t>
  </si>
  <si>
    <t>Northampton General Hospital NHS Trust - (RNS)</t>
  </si>
  <si>
    <t>Northamptonshire Healthcare NHS Foundation Trust - (RP1)</t>
  </si>
  <si>
    <t>Northern Devon Healthcare NHS Trust - (RBZ)</t>
  </si>
  <si>
    <t>Northern Lincolnshire And Goole NHS Foundation Trust - (RJL-X)</t>
  </si>
  <si>
    <t>Northumbria Healthcare NHS Foundation Trust - (RTF)</t>
  </si>
  <si>
    <t>Nottingham University Hospitals NHS Trust - (RX1)</t>
  </si>
  <si>
    <t>Nottinghamshire Healthcare NHS Foundation Trust - (RHA)</t>
  </si>
  <si>
    <t>Novus Health (Sandal Castle Medical Centre) - (NQH25)</t>
  </si>
  <si>
    <t>Nuffield Health, Bournemouth Hospital - (NT202)</t>
  </si>
  <si>
    <t>Nuffield Health, Brentwood Hospital - (NT204)</t>
  </si>
  <si>
    <t>Nuffield Health, Brighton Hospital - (NT205)</t>
  </si>
  <si>
    <t>Nuffield Health, Bristol Hospital (Chesterfield) - (NT206)</t>
  </si>
  <si>
    <t>Nuffield Health, Cambridge Hospital - (NT209)</t>
  </si>
  <si>
    <t>Nuffield Health, Cheltenham Hospital - (NT211)</t>
  </si>
  <si>
    <t>Nuffield Health, Chichester Hospital - (NT212)</t>
  </si>
  <si>
    <t>Nuffield Health, Derby Hospital - (NT213)</t>
  </si>
  <si>
    <t>Nuffield Health, Exeter Hospital - (NT215)</t>
  </si>
  <si>
    <t>Nuffield Health, Haywards Heath Hospital - (NT218)</t>
  </si>
  <si>
    <t>Nuffield Health, Hereford Hospital - (NT219)</t>
  </si>
  <si>
    <t>Nuffield Health, Leeds Hospital - (NT225)</t>
  </si>
  <si>
    <t>Nuffield Health, Leicester Hospital - (NT226)</t>
  </si>
  <si>
    <t>Nuffield Health, Newcastle Upon Tyne Hospital - (NT229)</t>
  </si>
  <si>
    <t>Nuffield Health, North Staffordshire Hospital - (NT230)</t>
  </si>
  <si>
    <t>Nuffield Health, Plymouth Hospital - (NT233)</t>
  </si>
  <si>
    <t>Nuffield Health, Shrewsbury Hospital - (NT235)</t>
  </si>
  <si>
    <t>Nuffield Health, Taunton Hospital - (NT238)</t>
  </si>
  <si>
    <t>Nuffield Health, Tees Hospital - (NT237)</t>
  </si>
  <si>
    <t>Nuffield Health, The Grosvenor Hospital, Chester - (NT210)</t>
  </si>
  <si>
    <t>Nuffield Health, Tunbridge Wells Hospital - (NT239)</t>
  </si>
  <si>
    <t>Nuffield Health, Warwickshire Hospital - (NT224)</t>
  </si>
  <si>
    <t>Nuffield Health, Wessex Hospital - (NT214)</t>
  </si>
  <si>
    <t>Nuffield Health, Woking Hospital - (NT241)</t>
  </si>
  <si>
    <t>Nuffield Health, Wolverhampton Hospital - (NT242)</t>
  </si>
  <si>
    <t>Nuffield Health, York Hospital - (NT245)</t>
  </si>
  <si>
    <t>Nuffield Hospital (Standard Health) - (NHW02)</t>
  </si>
  <si>
    <t>Nuffield Hospital Oxford (The Manor) - (NT244)</t>
  </si>
  <si>
    <t>Oaklands Hospital - (NEY14)</t>
  </si>
  <si>
    <t>Oaklands Hospital - (NVC12)</t>
  </si>
  <si>
    <t>Oaks Hospital - (NVC13)</t>
  </si>
  <si>
    <t>Oasis Health Care - (NY6D2)</t>
  </si>
  <si>
    <t>Old Town Surgery - (NXP02)</t>
  </si>
  <si>
    <t>One Ashford Hospital - (AVQ01)</t>
  </si>
  <si>
    <t>One Hatfield Hospital - (AVQ03)</t>
  </si>
  <si>
    <t>One Health Group - Barlborough Treatment Centre - (NTX51)</t>
  </si>
  <si>
    <t>One Health Group - Doncaster Clinic - (NTX24)</t>
  </si>
  <si>
    <t>One Health Group Clinic - Claremont - (NTX12)</t>
  </si>
  <si>
    <t>One Health Group Clinic - Gainsborough - (NTX09)</t>
  </si>
  <si>
    <t>One Health Group Clinic - Osset - (NTX06)</t>
  </si>
  <si>
    <t>One Health Group Clinic - Thornbury - (NTX11)</t>
  </si>
  <si>
    <t>One Health Group Ltd - (NTX01)</t>
  </si>
  <si>
    <t>Optegra (Birmingham Eye Hospital) - (NNH05)</t>
  </si>
  <si>
    <t>Optegra (Manchester Eye Hospital) - (NNH04)</t>
  </si>
  <si>
    <t>Optegra (Solent Eye Hospital) - (NNH06)</t>
  </si>
  <si>
    <t>Optegra (Surrey Eye Hospital) - (NNH03)</t>
  </si>
  <si>
    <t>Optegra London Eye Hospital - (NNH07)</t>
  </si>
  <si>
    <t>Optegra Yorkshire Eye Hospital - (NNH02)</t>
  </si>
  <si>
    <t>Orthopaedics &amp; Spine Specialist Hospital Site - (NQM01)</t>
  </si>
  <si>
    <t>Oxford Health NHS Foundation Trust - (RNU)</t>
  </si>
  <si>
    <t>Oxford University Hospitals NHS Foundation Trust - (RTH)</t>
  </si>
  <si>
    <t>Oxleas NHS Foundation Trust - (RPG)</t>
  </si>
  <si>
    <t>Pain Management Solutions - Croft Shifa Health Centre - (NY60C)</t>
  </si>
  <si>
    <t>Pain Management Solutions - George Eliot Hospital NHS Trust - (NY61G)</t>
  </si>
  <si>
    <t>Pain Management Solutions - Irish World Heritage Centre - (NY6E8)</t>
  </si>
  <si>
    <t>Pain Management Solutions - Scunthorpe General Hospital - (NY60M)</t>
  </si>
  <si>
    <t>Pain Management Solutions - Severn Fields Health Village - (NY677)</t>
  </si>
  <si>
    <t>Pain Management Solutions - Shrewsbury Sports Village - (NY693)</t>
  </si>
  <si>
    <t>Pain Management Solutions (Horder Healthcare) - (NY631)</t>
  </si>
  <si>
    <t>Park Hill Hospital - (NVC14)</t>
  </si>
  <si>
    <t>Paulton Memorial Hospital - (NQT5H)</t>
  </si>
  <si>
    <t>Peninsula NHS Treatment Centre - (NTPH5)</t>
  </si>
  <si>
    <t>Pennine Acute Hospitals NHS Trust - (RW6)</t>
  </si>
  <si>
    <t>Phoenix Health Solutions Limited - (NEQ01)</t>
  </si>
  <si>
    <t>Pinehill Hospital - (NVC15)</t>
  </si>
  <si>
    <t>Pioneer Healthcare Ltd - Claremont Hospital - (NEY01)</t>
  </si>
  <si>
    <t>Poole Hospital NHS Foundation Trust - (RD3)</t>
  </si>
  <si>
    <t>Portsmouth Hospitals NHS Trust - (RHU)</t>
  </si>
  <si>
    <t>Probus Surgical Centre - (NAM01)</t>
  </si>
  <si>
    <t>Queen Victoria Hospital NHS Foundation Trust - (RPC)</t>
  </si>
  <si>
    <t>Renacres Hospital - (NVC16)</t>
  </si>
  <si>
    <t>Rivers Hospital - (NVC19)</t>
  </si>
  <si>
    <t>Rotherham Doncaster And South Humber NHS Foundation Trust - (RXE)</t>
  </si>
  <si>
    <t>Rowley Hall Hospital - (NVC17)</t>
  </si>
  <si>
    <t>Royal Berkshire NHS Foundation Trust - (RHW)</t>
  </si>
  <si>
    <t>Royal Brompton &amp; Harefield NHS Foundation Trust - (RT3)</t>
  </si>
  <si>
    <t>Royal Cornwall Hospitals NHS Trust - (REF-X)</t>
  </si>
  <si>
    <t>Royal Devon And Exeter NHS Foundation Trust - (RH8)</t>
  </si>
  <si>
    <t>Royal Free London NHS Foundation Trust - (RAL)</t>
  </si>
  <si>
    <t>Royal National Orthopaedic Hospital NHS Trust - (RAN)</t>
  </si>
  <si>
    <t>Royal Papworth Hospital NHS Foundation Trust - (RGM)</t>
  </si>
  <si>
    <t>Royal Surrey County Hospital NHS Foundation Trust - (RA2)</t>
  </si>
  <si>
    <t>Royal United Hospitals Bath NHS Foundation Trust - (RD1)</t>
  </si>
  <si>
    <t>Salford Royal NHS Foundation Trust - (RM3)</t>
  </si>
  <si>
    <t>Salisbury NHS Foundation Trust - (RNZ)</t>
  </si>
  <si>
    <t>Sandwell And West Birmingham Hospitals NHS Trust - (RXK-X)</t>
  </si>
  <si>
    <t>Savernake Community Hospital - (AXG02)</t>
  </si>
  <si>
    <t>Sheffield Children's NHS Foundation Trust - (RCU)</t>
  </si>
  <si>
    <t>Sheffield Teaching Hospitals NHS Foundation Trust - (RHQ)</t>
  </si>
  <si>
    <t>Sheppey Community Hospital - (NDAJ1)</t>
  </si>
  <si>
    <t>Shepton Mallet NHS Treatment Centre - (NTPH1)</t>
  </si>
  <si>
    <t>Sherwood Forest Hospitals NHS Foundation Trust - (RK5)</t>
  </si>
  <si>
    <t>Shrewsbury And Telford Hospital NHS Trust - (RXW)</t>
  </si>
  <si>
    <t>Shropshire Community Health NHS Trust - (R1D)</t>
  </si>
  <si>
    <t>Sittingbourne Memorial Hospital - (NDAJ2)</t>
  </si>
  <si>
    <t>Solent NHS Trust - (R1C)</t>
  </si>
  <si>
    <t>Somerset Partnership NHS Foundation Trust - (RH5)</t>
  </si>
  <si>
    <t>Somerset Surgical Services - (NFH01)</t>
  </si>
  <si>
    <t>South Hams (Kingsbridge) Hospital - (NR526)</t>
  </si>
  <si>
    <t>South Tees Hospitals NHS Foundation Trust - (RTR)</t>
  </si>
  <si>
    <t>South Tyneside And Sunderland NHS Foundation Trust - (R0B)</t>
  </si>
  <si>
    <t>South Warwickshire NHS Foundation Trust - (RJC)</t>
  </si>
  <si>
    <t>South West London And St George's Mental Health NHS Trust - (RQY)</t>
  </si>
  <si>
    <t>South West Yorkshire Partnership NHS Foundation Trust - (RXG)</t>
  </si>
  <si>
    <t>Southampton NHS Treatment Centre - (NTP11)</t>
  </si>
  <si>
    <t>Southend University Hospital NHS Foundation Trust - (RAJ)</t>
  </si>
  <si>
    <t>Southern Health NHS Foundation Trust - (RW1)</t>
  </si>
  <si>
    <t>Southport And Ormskirk Hospital NHS Trust - (RVY)</t>
  </si>
  <si>
    <t>Spamedica - Newton-Le-Willows - (NPG05)</t>
  </si>
  <si>
    <t>Spamedica - Skelmersdale - (NPG13)</t>
  </si>
  <si>
    <t>Spamedica (Birkenhead) - (NPG02)</t>
  </si>
  <si>
    <t>Spamedica (Birmingham) - (NPG11)</t>
  </si>
  <si>
    <t>Spamedica (Bolton) - (NPG08)</t>
  </si>
  <si>
    <t>Spamedica (Manchester) - (NPG01)</t>
  </si>
  <si>
    <t>Spamedica (Sheffiled) - (NPG10)</t>
  </si>
  <si>
    <t>Spamedica Bedford - (NPG19)</t>
  </si>
  <si>
    <t>Spamedica Chelmsford - (NPG16)</t>
  </si>
  <si>
    <t>Spamedica Eccleshill Treatment Centre - (NPG12)</t>
  </si>
  <si>
    <t>Spamedica Eye Hospital (Wakefield) - (NPG07)</t>
  </si>
  <si>
    <t>Spamedica Hull - (NPG18)</t>
  </si>
  <si>
    <t>Spamedica Liverpool - (NPG06)</t>
  </si>
  <si>
    <t>Spamedica Newcastle-Under-Lyme - (NPG15)</t>
  </si>
  <si>
    <t>Spamedica Preston - (NPG17)</t>
  </si>
  <si>
    <t>Spamedica Widnes - (NPG14)</t>
  </si>
  <si>
    <t>Spamedica Wolverhampton - (NPG20)</t>
  </si>
  <si>
    <t>Spencer Private Hospitals - Ashford - (NN802)</t>
  </si>
  <si>
    <t>Spencer Private Hospitals - Margate - (NN801)</t>
  </si>
  <si>
    <t>Spire Alexandra Hospital - (NT312)</t>
  </si>
  <si>
    <t>Spire Bristol Hospital - (NT302)</t>
  </si>
  <si>
    <t>Spire Bushey Hospital - (NT315)</t>
  </si>
  <si>
    <t>Spire Cambridge Lea Hospital - (NT317)</t>
  </si>
  <si>
    <t>Spire Cheshire Hospital - (NT324)</t>
  </si>
  <si>
    <t>Spire Clare Park Hospital - (NT345)</t>
  </si>
  <si>
    <t>Spire Dunedin Hospital - (NT344)</t>
  </si>
  <si>
    <t>Spire Elland Hospital - (NT348)</t>
  </si>
  <si>
    <t>Spire Fylde Coast Hospital - (NT347)</t>
  </si>
  <si>
    <t>Spire Gatwick Park Hospital - (NT308)</t>
  </si>
  <si>
    <t>Spire Harpenden Hospital - (NT316)</t>
  </si>
  <si>
    <t>Spire Hartswood Hospital - (NT319)</t>
  </si>
  <si>
    <t>Spire Hull And East Riding Hospital - (NT351)</t>
  </si>
  <si>
    <t>Spire Leeds Hospital - (NT332)</t>
  </si>
  <si>
    <t>Spire Leicester Hospital - (NT322)</t>
  </si>
  <si>
    <t>Spire Little Aston Hospital - (NT321)</t>
  </si>
  <si>
    <t>Spire Liverpool Hospital - (NT337)</t>
  </si>
  <si>
    <t>Spire London East - (NT314)</t>
  </si>
  <si>
    <t>Spire Manchester Hospital - (NT327)</t>
  </si>
  <si>
    <t>Spire Methley Park Hospital - (NT350)</t>
  </si>
  <si>
    <t>Spire Montefiore Hospital - (NT364)</t>
  </si>
  <si>
    <t>Spire Murrayfield Hospital - (NT325)</t>
  </si>
  <si>
    <t>Spire Nottingham Hospital - (NT30A)</t>
  </si>
  <si>
    <t>Spire Parkway Hospital - (NT320)</t>
  </si>
  <si>
    <t>Spire Portsmouth Hospital - (NT305)</t>
  </si>
  <si>
    <t>Spire Regency Hospital - (NT339)</t>
  </si>
  <si>
    <t>Spire South Bank Hospital - (NT301)</t>
  </si>
  <si>
    <t>Spire Southampton Hospital - (NT304)</t>
  </si>
  <si>
    <t>Spire St Anthony's Hospital - (NT3X3)</t>
  </si>
  <si>
    <t>Spire Sussex Hospital - (NT309)</t>
  </si>
  <si>
    <t>Spire Thames Valley Hospital - (NT343)</t>
  </si>
  <si>
    <t>Spire Tunbridge Wells Hospital - (NT310)</t>
  </si>
  <si>
    <t>Spire Washington Hospital - (NT333)</t>
  </si>
  <si>
    <t>Spire Wellesley Hospital - (NT313)</t>
  </si>
  <si>
    <t>Springfield Hospital - (NVC18)</t>
  </si>
  <si>
    <t>St George's University Hospitals NHS Foundation Trust - (RJ7)</t>
  </si>
  <si>
    <t>St Helens And Knowsley Teaching Hospitals NHS Trust - (RBN)</t>
  </si>
  <si>
    <t>St Hugh's Hospital - (NTE02)</t>
  </si>
  <si>
    <t>St Martins Hospital - (NQT5K)</t>
  </si>
  <si>
    <t>St Mary's NHS Treatment Centre - (NTPAD)</t>
  </si>
  <si>
    <t>Stockport NHS Foundation Trust - (RWJ)</t>
  </si>
  <si>
    <t>Surrey And Borders Partnership NHS Foundation Trust - (RXX)</t>
  </si>
  <si>
    <t>Surrey And Sussex Healthcare NHS Trust - (RTP)</t>
  </si>
  <si>
    <t>Sussex Community NHS Foundation Trust - (RDR)</t>
  </si>
  <si>
    <t>Sussex Msk Partnership 2 Ltd - (AJX01)</t>
  </si>
  <si>
    <t>Sussex Partnership NHS Foundation Trust - (RX2)</t>
  </si>
  <si>
    <t>Syston Health Centre - (NXP09)</t>
  </si>
  <si>
    <t>Tameside And Glossop Integrated Care NHS Foundation Trust - (RMP)</t>
  </si>
  <si>
    <t>Taunton And Somerset NHS Foundation Trust - (RBA)</t>
  </si>
  <si>
    <t>Tavistock Hospital - (NR525)</t>
  </si>
  <si>
    <t>Tees Valley Hospital - (NVC0R)</t>
  </si>
  <si>
    <t>Tees Valley Treatment Centre - (NVC35)</t>
  </si>
  <si>
    <t>Tees, Esk And Wear Valleys NHS Foundation Trust - (RX3)</t>
  </si>
  <si>
    <t>Tetbury Hospital Trust - (AAH01)</t>
  </si>
  <si>
    <t>The Berkshire Independent Hospital - (NVC02)</t>
  </si>
  <si>
    <t>The Christie Clinic - (NW616)</t>
  </si>
  <si>
    <t>The Christie NHS Foundation Trust - (RBV)</t>
  </si>
  <si>
    <t>The Clatterbridge Cancer Centre NHS Foundation Trust - (REN)</t>
  </si>
  <si>
    <t>The Croft Shifa Health Centre - (NTPAE)</t>
  </si>
  <si>
    <t>The Dudley Group NHS Foundation Trust - (RNA)</t>
  </si>
  <si>
    <t>The Hillingdon Hospitals NHS Foundation Trust - (RAS)</t>
  </si>
  <si>
    <t>The Horder Centre - St Johns Road - (NXM01)</t>
  </si>
  <si>
    <t>The Mcindoe Centre - (NXM04)</t>
  </si>
  <si>
    <t>The New Foscote Hospital (Foscote Hospital) - (DX101)</t>
  </si>
  <si>
    <t>The Newcastle Upon Tyne Hospitals NHS Foundation Trust - (RTD)</t>
  </si>
  <si>
    <t>The Princess Alexandra Hospital NHS Trust - (RQW)</t>
  </si>
  <si>
    <t>The Princess Grace Hospital - (NW601)</t>
  </si>
  <si>
    <t>The Queen Elizabeth Hospital, King's Lynn, NHS Foundation Trust - (RCX)</t>
  </si>
  <si>
    <t>The Robert Jones And Agnes Hunt Orthopaedic Hospital NHS Foundation Trust - (RL1)</t>
  </si>
  <si>
    <t>The Rotherham NHS Foundation Trust - (RFR)</t>
  </si>
  <si>
    <t>The Royal Bournemouth And Christchurch Hospitals NHS Foundation Trust - (RDZ)</t>
  </si>
  <si>
    <t>The Royal Marsden NHS Foundation Trust - (RPY)</t>
  </si>
  <si>
    <t>The Royal Orthopaedic Hospital NHS Foundation Trust - (RRJ)</t>
  </si>
  <si>
    <t>The Royal Wolverhampton NHS Trust - (RL4)</t>
  </si>
  <si>
    <t>The Walton Centre NHS Foundation Trust - (RET)</t>
  </si>
  <si>
    <t>The Wellington Hospital - (NW602)</t>
  </si>
  <si>
    <t>The Westbourne Centre - (NVC44)</t>
  </si>
  <si>
    <t>The Yorkshire Clinic - (NVC20)</t>
  </si>
  <si>
    <t>Thornbury Hospital - (NLX22)</t>
  </si>
  <si>
    <t>Torbay And South Devon NHS Foundation Trust - (RA9)</t>
  </si>
  <si>
    <t>Trafford General Hospital - (NN501)</t>
  </si>
  <si>
    <t>Tyneside Surgical Services - (NN401)</t>
  </si>
  <si>
    <t>United Lincolnshire Hospitals NHS Trust - (RWD)</t>
  </si>
  <si>
    <t>University College London Hospitals NHS Foundation Trust - (RRV)</t>
  </si>
  <si>
    <t>University Hospital Southampton NHS Foundation Trust - (RHM)</t>
  </si>
  <si>
    <t>University Hospitals Birmingham NHS Foundation Trust - (RRK-X)</t>
  </si>
  <si>
    <t>University Hospitals Bristol NHS Foundation Trust - (RA7)</t>
  </si>
  <si>
    <t>University Hospitals Coventry And Warwickshire NHS Trust - (RKB)</t>
  </si>
  <si>
    <t>University Hospitals Of Derby And Burton NHS Foundation Trust - (RTG)</t>
  </si>
  <si>
    <t>University Hospitals Of Leicester NHS Trust - (RWE)</t>
  </si>
  <si>
    <t>University Hospitals Of Morecambe Bay NHS Foundation Trust - (RTX)</t>
  </si>
  <si>
    <t>University Hospitals Of North Midlands NHS Trust - (RJE)</t>
  </si>
  <si>
    <t>University Hospitals Plymouth NHS Trust - (RK9)</t>
  </si>
  <si>
    <t>Virgin Care Services Ltd (Brook Green) - (NDA01)</t>
  </si>
  <si>
    <t>Walsall Healthcare NHS Trust - (RBK)</t>
  </si>
  <si>
    <t>Walton Community Hospital - (NTV0S)</t>
  </si>
  <si>
    <t>Warminster Community Hospital - (AXG03)</t>
  </si>
  <si>
    <t>Warrington And Halton Teaching Hospitals NHS Foundation Trust - (RWW)</t>
  </si>
  <si>
    <t>West Hertfordshire Hospitals NHS Trust - (RWG)</t>
  </si>
  <si>
    <t>West Kent Dermatology - Borough Green Medical Practice - (NYG32)</t>
  </si>
  <si>
    <t>West Kent Dermatology - Sevenoaks Hospital - (NYG31)</t>
  </si>
  <si>
    <t>West Midlands Hospital - (NVC21)</t>
  </si>
  <si>
    <t>West Suffolk NHS Foundation Trust - (RGR)</t>
  </si>
  <si>
    <t>West Valley Hospital - (NVC0M)</t>
  </si>
  <si>
    <t>Western Sussex Hospitals NHS Foundation Trust - (RYR-X)</t>
  </si>
  <si>
    <t>Weston Area Health NHS Trust - (RA3)</t>
  </si>
  <si>
    <t>White Horse Health Centre - IHG - (NXP17)</t>
  </si>
  <si>
    <t>Whittington Health NHS Trust - (RKE)</t>
  </si>
  <si>
    <t>Will Adams NHS Treatment Centre - (NTP16)</t>
  </si>
  <si>
    <t>Wiltshire Health &amp; Care (Chippenham) - (AXG01)</t>
  </si>
  <si>
    <t>Wimbourne Community Hospital (Standard Health) - (NHW03)</t>
  </si>
  <si>
    <t>Winfield Hospital - (NVC22)</t>
  </si>
  <si>
    <t>Wirral University Teaching Hospital NHS Foundation Trust - (RBL)</t>
  </si>
  <si>
    <t>Woking Community Hospital - (NTV0O)</t>
  </si>
  <si>
    <t>Woodland Hospital - (NVC23)</t>
  </si>
  <si>
    <t>Woodthorpe Hospital - (NVC40)</t>
  </si>
  <si>
    <t>Worcestershire Acute Hospitals NHS Trust - (RWP-X)</t>
  </si>
  <si>
    <t>Worcestershire Health And Care NHS Trust - (R1A)</t>
  </si>
  <si>
    <t>Wrightington, Wigan And Leigh NHS Foundation Trust - (RRF)</t>
  </si>
  <si>
    <t>Wye Valley NHS Trust - (RLQ)</t>
  </si>
  <si>
    <t>Yeovil District Hospital NHS Foundation Trust - (RA4)</t>
  </si>
  <si>
    <t>York Teaching Hospital NHS Foundation Trust - (RCB)</t>
  </si>
  <si>
    <t>The Vale Hospital - (NT255)</t>
  </si>
  <si>
    <t>Spire Yale Hospital - (NT338)</t>
  </si>
  <si>
    <t>Lister Hospital - (NW603)</t>
  </si>
  <si>
    <t>Anglia Community Eye Services Fakenham - (NX504)</t>
  </si>
  <si>
    <t>Inhealth Pain Management Solutions - Longfields Court - (NY60T)</t>
  </si>
  <si>
    <t>Inhealth Pain Management Solutions - Mobile Unit, Union Street Car Park - (NY61N)</t>
  </si>
  <si>
    <t xml:space="preserve">1. Providers where the total episodes in 2019-20 have been suppressed are not included in the front page of the report; these data are available in the attached tables.
</t>
  </si>
  <si>
    <t>NT255 - The Vale Hospital
NT338 - Spire Yale Hospital
NW603 - Lister Hospital
NX504 - Anglia Community Eye Services Fakenham
NY60T - Inhealth Pain Management Solutions - Longfields Court
NY61N - Inhealth Pain Management Solutions - Mobile Unit, Union Street Car Park</t>
  </si>
  <si>
    <t>Copyright © 2020</t>
  </si>
  <si>
    <t>Newmedica Community Ophthalmology - Gloucestershire - Gloucester (Aspen Centre) (ACG13) - (ACG13)</t>
  </si>
  <si>
    <t>Table F: Finished admission episodes by first recorded external cause for England, Commissioning Region and individual provider (2019-20)</t>
  </si>
  <si>
    <t>Table F: Finished admission episodes by first recorded external cause</t>
  </si>
  <si>
    <t>Table F: Finished admission episodes by first recorded external causes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</si>
</sst>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_-* #,##0.0_-;\-* #,##0.0_-;_-* &quot;-&quot;??_-;_-@_-"/>
    <numFmt numFmtId="165" formatCode="_-* #,##0_-;\-* #,##0_-;_-* &quot;-&quot;??_-;_-@_-"/>
    <numFmt numFmtId="166" formatCode="0.0%"/>
    <numFmt numFmtId="167" formatCode="#,##0_ ;\-#,##0\ "/>
    <numFmt numFmtId="168" formatCode="0%;\-0%;&quot;-    &quot;"/>
    <numFmt numFmtId="169" formatCode="_-* #,##0.0000000_-;\-* #,##0.0000000_-;_-* &quot;-&quot;??_-;_-@_-"/>
  </numFmts>
  <fonts count="87" x14ac:knownFonts="1">
    <font>
      <sz val="10"/>
      <name val="Arial"/>
    </font>
    <font>
      <sz val="11"/>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9"/>
      <name val="Arial"/>
      <family val="2"/>
    </font>
    <font>
      <b/>
      <sz val="9"/>
      <color indexed="9"/>
      <name val="Arial"/>
      <family val="2"/>
    </font>
    <font>
      <b/>
      <sz val="9"/>
      <name val="Arial"/>
      <family val="2"/>
    </font>
    <font>
      <sz val="12"/>
      <name val="Arial"/>
      <family val="2"/>
    </font>
    <font>
      <b/>
      <i/>
      <sz val="28"/>
      <name val="Arial"/>
      <family val="2"/>
    </font>
    <font>
      <sz val="12"/>
      <name val="Arial"/>
      <family val="2"/>
    </font>
    <font>
      <u/>
      <sz val="10"/>
      <color indexed="12"/>
      <name val="Arial"/>
      <family val="2"/>
    </font>
    <font>
      <b/>
      <i/>
      <sz val="12"/>
      <name val="Arial"/>
      <family val="2"/>
    </font>
    <font>
      <b/>
      <i/>
      <sz val="14"/>
      <name val="Arial"/>
      <family val="2"/>
    </font>
    <font>
      <b/>
      <sz val="10"/>
      <name val="Arial"/>
      <family val="2"/>
    </font>
    <font>
      <sz val="9"/>
      <name val="Arial"/>
      <family val="2"/>
    </font>
    <font>
      <b/>
      <sz val="10"/>
      <name val="Arial"/>
      <family val="2"/>
    </font>
    <font>
      <b/>
      <i/>
      <sz val="9"/>
      <name val="Arial"/>
      <family val="2"/>
    </font>
    <font>
      <b/>
      <sz val="8"/>
      <name val="Arial"/>
      <family val="2"/>
    </font>
    <font>
      <b/>
      <sz val="14"/>
      <name val="Arial"/>
      <family val="2"/>
    </font>
    <font>
      <b/>
      <vertAlign val="superscript"/>
      <sz val="12"/>
      <name val="Arial"/>
      <family val="2"/>
    </font>
    <font>
      <i/>
      <sz val="10"/>
      <name val="Arial"/>
      <family val="2"/>
    </font>
    <font>
      <b/>
      <sz val="12"/>
      <color indexed="9"/>
      <name val="Arial"/>
      <family val="2"/>
    </font>
    <font>
      <sz val="10"/>
      <color rgb="FFFF0000"/>
      <name val="Arial"/>
      <family val="2"/>
    </font>
    <font>
      <sz val="10"/>
      <color theme="0"/>
      <name val="Arial"/>
      <family val="2"/>
    </font>
    <font>
      <b/>
      <sz val="9"/>
      <color theme="0"/>
      <name val="Arial"/>
      <family val="2"/>
    </font>
    <font>
      <sz val="9"/>
      <color rgb="FFFF0000"/>
      <name val="Arial"/>
      <family val="2"/>
    </font>
    <font>
      <sz val="12"/>
      <color rgb="FFFF0000"/>
      <name val="Arial"/>
      <family val="2"/>
    </font>
    <font>
      <b/>
      <sz val="9"/>
      <color rgb="FFFF0000"/>
      <name val="Arial"/>
      <family val="2"/>
    </font>
    <font>
      <b/>
      <sz val="12"/>
      <color theme="0"/>
      <name val="Arial"/>
      <family val="2"/>
    </font>
    <font>
      <sz val="9"/>
      <color theme="1"/>
      <name val="Arial"/>
      <family val="2"/>
    </font>
    <font>
      <sz val="9"/>
      <color indexed="8"/>
      <name val="Arial"/>
      <family val="2"/>
    </font>
    <font>
      <u/>
      <sz val="9"/>
      <color indexed="12"/>
      <name val="Arial"/>
      <family val="2"/>
    </font>
    <font>
      <i/>
      <sz val="9"/>
      <name val="Arial"/>
      <family val="2"/>
    </font>
    <font>
      <b/>
      <i/>
      <sz val="12"/>
      <color rgb="FFFF0000"/>
      <name val="Arial"/>
      <family val="2"/>
    </font>
    <font>
      <b/>
      <sz val="10"/>
      <color rgb="FFFF0000"/>
      <name val="Arial"/>
      <family val="2"/>
    </font>
    <font>
      <sz val="8"/>
      <color rgb="FFFF0000"/>
      <name val="Arial"/>
      <family val="2"/>
    </font>
    <font>
      <sz val="10"/>
      <color indexed="8"/>
      <name val="Arial"/>
      <family val="2"/>
    </font>
    <font>
      <b/>
      <i/>
      <sz val="9"/>
      <color theme="0"/>
      <name val="Arial"/>
      <family val="2"/>
    </font>
    <font>
      <b/>
      <i/>
      <sz val="10"/>
      <color theme="0"/>
      <name val="Arial"/>
      <family val="2"/>
    </font>
    <font>
      <b/>
      <sz val="11"/>
      <color theme="1"/>
      <name val="Arial"/>
      <family val="2"/>
    </font>
    <font>
      <b/>
      <sz val="20"/>
      <color rgb="FF003087"/>
      <name val="Arial"/>
      <family val="2"/>
    </font>
    <font>
      <b/>
      <sz val="27"/>
      <color rgb="FF003087"/>
      <name val="Arial"/>
      <family val="2"/>
    </font>
    <font>
      <b/>
      <sz val="30"/>
      <color rgb="FF003360"/>
      <name val="Arial"/>
      <family val="2"/>
    </font>
    <font>
      <sz val="9"/>
      <color rgb="FFFFFFFF"/>
      <name val="Arial"/>
      <family val="2"/>
    </font>
    <font>
      <b/>
      <sz val="20"/>
      <color rgb="FF505050"/>
      <name val="Arial"/>
      <family val="2"/>
    </font>
    <font>
      <u/>
      <sz val="11"/>
      <color indexed="12"/>
      <name val="Arial"/>
      <family val="2"/>
    </font>
    <font>
      <sz val="11"/>
      <name val="Arial"/>
      <family val="2"/>
    </font>
    <font>
      <b/>
      <sz val="11"/>
      <color indexed="8"/>
      <name val="Arial"/>
      <family val="2"/>
    </font>
    <font>
      <u/>
      <sz val="11"/>
      <color theme="10"/>
      <name val="Calibri"/>
      <family val="2"/>
    </font>
    <font>
      <u/>
      <sz val="11"/>
      <color theme="10"/>
      <name val="Arial"/>
      <family val="2"/>
    </font>
    <font>
      <u/>
      <sz val="10"/>
      <color theme="10"/>
      <name val="Arial"/>
      <family val="2"/>
    </font>
    <font>
      <sz val="11"/>
      <color indexed="8"/>
      <name val="Arial"/>
      <family val="2"/>
    </font>
    <font>
      <b/>
      <sz val="12"/>
      <color rgb="FF424D58"/>
      <name val="Arial"/>
      <family val="2"/>
    </font>
    <font>
      <sz val="12"/>
      <color rgb="FF424D58"/>
      <name val="Arial"/>
      <family val="2"/>
    </font>
    <font>
      <u/>
      <sz val="12"/>
      <color rgb="FF004488"/>
      <name val="Arial"/>
      <family val="2"/>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0"/>
      <color rgb="FF0000FF"/>
      <name val="Arial"/>
      <family val="2"/>
    </font>
    <font>
      <u/>
      <sz val="10"/>
      <color indexed="3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sz val="12"/>
      <color indexed="8"/>
      <name val="Arial"/>
      <family val="2"/>
    </font>
    <font>
      <b/>
      <sz val="11"/>
      <color rgb="FF3F3F3F"/>
      <name val="Calibri"/>
      <family val="2"/>
      <scheme val="minor"/>
    </font>
    <font>
      <sz val="11"/>
      <color theme="1"/>
      <name val="Calibri"/>
      <family val="2"/>
    </font>
    <font>
      <b/>
      <sz val="11"/>
      <color theme="1"/>
      <name val="Calibri"/>
      <family val="2"/>
      <scheme val="minor"/>
    </font>
    <font>
      <sz val="11"/>
      <color rgb="FFFF0000"/>
      <name val="Calibri"/>
      <family val="2"/>
      <scheme val="minor"/>
    </font>
    <font>
      <b/>
      <i/>
      <sz val="14"/>
      <color theme="0" tint="-0.249977111117893"/>
      <name val="Arial"/>
      <family val="2"/>
    </font>
    <font>
      <b/>
      <sz val="14"/>
      <color theme="0" tint="-0.249977111117893"/>
      <name val="Arial"/>
      <family val="2"/>
    </font>
    <font>
      <b/>
      <sz val="10"/>
      <color indexed="8"/>
      <name val="Arial"/>
      <family val="2"/>
    </font>
    <font>
      <b/>
      <sz val="10"/>
      <color theme="0"/>
      <name val="Arial"/>
      <family val="2"/>
    </font>
    <font>
      <i/>
      <sz val="10"/>
      <color theme="0"/>
      <name val="Arial"/>
      <family val="2"/>
    </font>
    <font>
      <sz val="9"/>
      <color theme="0"/>
      <name val="Arial"/>
      <family val="2"/>
    </font>
    <font>
      <u/>
      <sz val="10"/>
      <color theme="0"/>
      <name val="Arial"/>
      <family val="2"/>
    </font>
  </fonts>
  <fills count="47">
    <fill>
      <patternFill patternType="none"/>
    </fill>
    <fill>
      <patternFill patternType="gray125"/>
    </fill>
    <fill>
      <patternFill patternType="solid">
        <fgColor indexed="9"/>
        <bgColor indexed="64"/>
      </patternFill>
    </fill>
    <fill>
      <patternFill patternType="solid">
        <fgColor indexed="55"/>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0D5D6"/>
        <bgColor indexed="64"/>
      </patternFill>
    </fill>
    <fill>
      <patternFill patternType="solid">
        <fgColor indexed="26"/>
      </patternFill>
    </fill>
    <fill>
      <patternFill patternType="solid">
        <fgColor rgb="FF005EB8"/>
        <bgColor indexed="64"/>
      </patternFill>
    </fill>
    <fill>
      <patternFill patternType="solid">
        <fgColor rgb="FF005EB8"/>
        <bgColor theme="6" tint="-0.24994659260841701"/>
      </patternFill>
    </fill>
    <fill>
      <patternFill patternType="solid">
        <fgColor rgb="FF84919C"/>
        <bgColor indexed="64"/>
      </patternFill>
    </fill>
    <fill>
      <patternFill patternType="solid">
        <fgColor rgb="FF003087"/>
        <bgColor indexed="64"/>
      </patternFill>
    </fill>
    <fill>
      <patternFill patternType="solid">
        <fgColor rgb="FFFFFFFF"/>
        <bgColor rgb="FF000000"/>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71">
    <border>
      <left/>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9"/>
      </left>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style="medium">
        <color indexed="64"/>
      </bottom>
      <diagonal/>
    </border>
    <border>
      <left style="medium">
        <color indexed="9"/>
      </left>
      <right/>
      <top style="medium">
        <color auto="1"/>
      </top>
      <bottom/>
      <diagonal/>
    </border>
    <border>
      <left/>
      <right/>
      <top style="medium">
        <color auto="1"/>
      </top>
      <bottom/>
      <diagonal/>
    </border>
    <border>
      <left/>
      <right/>
      <top/>
      <bottom style="medium">
        <color auto="1"/>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medium">
        <color theme="0"/>
      </left>
      <right/>
      <top/>
      <bottom style="medium">
        <color auto="1"/>
      </bottom>
      <diagonal/>
    </border>
    <border>
      <left/>
      <right/>
      <top/>
      <bottom style="thin">
        <color theme="0"/>
      </bottom>
      <diagonal/>
    </border>
    <border>
      <left/>
      <right/>
      <top style="thin">
        <color theme="0"/>
      </top>
      <bottom/>
      <diagonal/>
    </border>
    <border>
      <left style="medium">
        <color indexed="64"/>
      </left>
      <right/>
      <top/>
      <bottom/>
      <diagonal/>
    </border>
    <border>
      <left/>
      <right style="medium">
        <color indexed="64"/>
      </right>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93">
    <xf numFmtId="0" fontId="0" fillId="0" borderId="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6" fillId="0" borderId="0" applyNumberFormat="0" applyFill="0" applyBorder="0" applyAlignment="0" applyProtection="0">
      <alignment vertical="top"/>
      <protection locked="0"/>
    </xf>
    <xf numFmtId="0" fontId="8" fillId="0" borderId="0"/>
    <xf numFmtId="0" fontId="8" fillId="0" borderId="0"/>
    <xf numFmtId="0" fontId="8" fillId="0" borderId="0"/>
    <xf numFmtId="9" fontId="7" fillId="0" borderId="0" applyFont="0" applyFill="0" applyBorder="0" applyAlignment="0" applyProtection="0"/>
    <xf numFmtId="9" fontId="8" fillId="0" borderId="0" applyFont="0" applyFill="0" applyBorder="0" applyAlignment="0" applyProtection="0"/>
    <xf numFmtId="0" fontId="6" fillId="0" borderId="0"/>
    <xf numFmtId="0" fontId="5" fillId="0" borderId="0"/>
    <xf numFmtId="0" fontId="4" fillId="0" borderId="0"/>
    <xf numFmtId="0" fontId="3" fillId="0" borderId="0"/>
    <xf numFmtId="0" fontId="2" fillId="0" borderId="0"/>
    <xf numFmtId="0" fontId="7" fillId="0" borderId="0"/>
    <xf numFmtId="0" fontId="2" fillId="0" borderId="0"/>
    <xf numFmtId="0" fontId="54" fillId="0" borderId="0" applyNumberFormat="0" applyFill="0" applyBorder="0" applyAlignment="0" applyProtection="0"/>
    <xf numFmtId="0" fontId="56" fillId="0" borderId="0" applyNumberFormat="0" applyFill="0" applyBorder="0" applyAlignment="0" applyProtection="0"/>
    <xf numFmtId="0" fontId="7" fillId="0" borderId="0"/>
    <xf numFmtId="0" fontId="60" fillId="0" borderId="0" applyNumberFormat="0" applyFill="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61" fillId="16" borderId="0" applyNumberFormat="0" applyBorder="0" applyAlignment="0" applyProtection="0"/>
    <xf numFmtId="0" fontId="61" fillId="20" borderId="0" applyNumberFormat="0" applyBorder="0" applyAlignment="0" applyProtection="0"/>
    <xf numFmtId="0" fontId="61" fillId="24" borderId="0" applyNumberFormat="0" applyBorder="0" applyAlignment="0" applyProtection="0"/>
    <xf numFmtId="0" fontId="61" fillId="28" borderId="0" applyNumberFormat="0" applyBorder="0" applyAlignment="0" applyProtection="0"/>
    <xf numFmtId="0" fontId="61" fillId="32" borderId="0" applyNumberFormat="0" applyBorder="0" applyAlignment="0" applyProtection="0"/>
    <xf numFmtId="0" fontId="61" fillId="36" borderId="0" applyNumberFormat="0" applyBorder="0" applyAlignment="0" applyProtection="0"/>
    <xf numFmtId="0" fontId="61" fillId="13" borderId="0" applyNumberFormat="0" applyBorder="0" applyAlignment="0" applyProtection="0"/>
    <xf numFmtId="0" fontId="61" fillId="17" borderId="0" applyNumberFormat="0" applyBorder="0" applyAlignment="0" applyProtection="0"/>
    <xf numFmtId="0" fontId="61" fillId="21"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2" fillId="7" borderId="0" applyNumberFormat="0" applyBorder="0" applyAlignment="0" applyProtection="0"/>
    <xf numFmtId="0" fontId="63" fillId="10" borderId="54" applyNumberFormat="0" applyAlignment="0" applyProtection="0"/>
    <xf numFmtId="0" fontId="64" fillId="11" borderId="57"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65" fillId="0" borderId="0" applyNumberFormat="0" applyFill="0" applyBorder="0" applyAlignment="0" applyProtection="0"/>
    <xf numFmtId="0" fontId="66" fillId="6" borderId="0" applyNumberFormat="0" applyBorder="0" applyAlignment="0" applyProtection="0"/>
    <xf numFmtId="0" fontId="67" fillId="0" borderId="51" applyNumberFormat="0" applyFill="0" applyAlignment="0" applyProtection="0"/>
    <xf numFmtId="0" fontId="68" fillId="0" borderId="52" applyNumberFormat="0" applyFill="0" applyAlignment="0" applyProtection="0"/>
    <xf numFmtId="0" fontId="69" fillId="0" borderId="53" applyNumberFormat="0" applyFill="0" applyAlignment="0" applyProtection="0"/>
    <xf numFmtId="0" fontId="69" fillId="0" borderId="0" applyNumberFormat="0" applyFill="0" applyBorder="0" applyAlignment="0" applyProtection="0"/>
    <xf numFmtId="0" fontId="70" fillId="0" borderId="0" applyNumberFormat="0" applyFill="0" applyBorder="0" applyAlignment="0" applyProtection="0"/>
    <xf numFmtId="0" fontId="71" fillId="0" borderId="0" applyNumberFormat="0" applyFill="0" applyBorder="0" applyAlignment="0" applyProtection="0">
      <alignment vertical="top"/>
      <protection locked="0"/>
    </xf>
    <xf numFmtId="0" fontId="72" fillId="9" borderId="54" applyNumberFormat="0" applyAlignment="0" applyProtection="0"/>
    <xf numFmtId="0" fontId="73" fillId="0" borderId="56" applyNumberFormat="0" applyFill="0" applyAlignment="0" applyProtection="0"/>
    <xf numFmtId="0" fontId="74" fillId="8" borderId="0" applyNumberFormat="0" applyBorder="0" applyAlignment="0" applyProtection="0"/>
    <xf numFmtId="0" fontId="7" fillId="0" borderId="0"/>
    <xf numFmtId="0" fontId="1" fillId="0" borderId="0"/>
    <xf numFmtId="0" fontId="1" fillId="0" borderId="0"/>
    <xf numFmtId="0" fontId="1" fillId="0" borderId="0"/>
    <xf numFmtId="0" fontId="7" fillId="0" borderId="0"/>
    <xf numFmtId="0" fontId="1" fillId="0" borderId="0"/>
    <xf numFmtId="0" fontId="2" fillId="12" borderId="58" applyNumberFormat="0" applyFont="0" applyAlignment="0" applyProtection="0"/>
    <xf numFmtId="0" fontId="75" fillId="12" borderId="58" applyNumberFormat="0" applyFont="0" applyAlignment="0" applyProtection="0"/>
    <xf numFmtId="0" fontId="75" fillId="38" borderId="60" applyNumberFormat="0" applyFont="0" applyAlignment="0" applyProtection="0"/>
    <xf numFmtId="0" fontId="76" fillId="10" borderId="5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7" fillId="0" borderId="0" applyFont="0" applyFill="0" applyBorder="0" applyAlignment="0" applyProtection="0"/>
    <xf numFmtId="0" fontId="78" fillId="0" borderId="59" applyNumberFormat="0" applyFill="0" applyAlignment="0" applyProtection="0"/>
    <xf numFmtId="0" fontId="79" fillId="0" borderId="0" applyNumberFormat="0" applyFill="0" applyBorder="0" applyAlignment="0" applyProtection="0"/>
    <xf numFmtId="43" fontId="7" fillId="0" borderId="0" applyFont="0" applyFill="0" applyBorder="0" applyAlignment="0" applyProtection="0"/>
    <xf numFmtId="0" fontId="2" fillId="0" borderId="0"/>
    <xf numFmtId="0" fontId="2" fillId="0" borderId="0"/>
    <xf numFmtId="0" fontId="2" fillId="0" borderId="0"/>
    <xf numFmtId="0" fontId="2" fillId="0" borderId="0"/>
    <xf numFmtId="0" fontId="7" fillId="0" borderId="0"/>
  </cellStyleXfs>
  <cellXfs count="502">
    <xf numFmtId="0" fontId="0" fillId="0" borderId="0" xfId="0"/>
    <xf numFmtId="0" fontId="13" fillId="2" borderId="0" xfId="0" applyFont="1" applyFill="1" applyAlignment="1">
      <alignment horizontal="right"/>
    </xf>
    <xf numFmtId="0" fontId="8" fillId="2" borderId="0" xfId="0" applyFont="1" applyFill="1" applyBorder="1"/>
    <xf numFmtId="0" fontId="8" fillId="2" borderId="0" xfId="0" applyFont="1" applyFill="1" applyBorder="1" applyAlignment="1">
      <alignment wrapText="1"/>
    </xf>
    <xf numFmtId="0" fontId="14" fillId="2" borderId="0" xfId="0" applyFont="1" applyFill="1" applyBorder="1" applyAlignment="1">
      <alignment vertical="center" wrapText="1"/>
    </xf>
    <xf numFmtId="0" fontId="13" fillId="2" borderId="0" xfId="0" applyFont="1" applyFill="1" applyBorder="1" applyAlignment="1">
      <alignment vertical="center"/>
    </xf>
    <xf numFmtId="0" fontId="8" fillId="2" borderId="0" xfId="0" applyFont="1" applyFill="1" applyBorder="1" applyAlignment="1">
      <alignment vertical="center"/>
    </xf>
    <xf numFmtId="165" fontId="13" fillId="2" borderId="0" xfId="1" applyNumberFormat="1" applyFont="1" applyFill="1" applyAlignment="1">
      <alignment horizontal="right"/>
    </xf>
    <xf numFmtId="165" fontId="13" fillId="2" borderId="0" xfId="1" applyNumberFormat="1" applyFont="1" applyFill="1" applyBorder="1" applyAlignment="1">
      <alignment horizontal="right"/>
    </xf>
    <xf numFmtId="165" fontId="8" fillId="2" borderId="0" xfId="1" applyNumberFormat="1" applyFont="1" applyFill="1" applyBorder="1" applyAlignment="1">
      <alignment horizontal="right"/>
    </xf>
    <xf numFmtId="0" fontId="15" fillId="2" borderId="0" xfId="0" applyFont="1" applyFill="1" applyBorder="1" applyAlignment="1">
      <alignment horizontal="left" vertical="top" wrapText="1"/>
    </xf>
    <xf numFmtId="0" fontId="18" fillId="2" borderId="0" xfId="0" quotePrefix="1" applyFont="1" applyFill="1"/>
    <xf numFmtId="0" fontId="17" fillId="2" borderId="0" xfId="0" applyFont="1" applyFill="1" applyBorder="1" applyAlignment="1">
      <alignment horizontal="left" vertical="top" wrapText="1"/>
    </xf>
    <xf numFmtId="165" fontId="12" fillId="0" borderId="0" xfId="1" applyNumberFormat="1" applyFont="1" applyFill="1" applyBorder="1" applyAlignment="1">
      <alignment horizontal="right"/>
    </xf>
    <xf numFmtId="0" fontId="24" fillId="2" borderId="0" xfId="0" quotePrefix="1" applyFont="1" applyFill="1"/>
    <xf numFmtId="0" fontId="28" fillId="2" borderId="0" xfId="0" applyFont="1" applyFill="1" applyBorder="1" applyAlignment="1">
      <alignment wrapText="1"/>
    </xf>
    <xf numFmtId="165" fontId="28" fillId="2" borderId="0" xfId="1" applyNumberFormat="1" applyFont="1" applyFill="1" applyBorder="1" applyAlignment="1">
      <alignment horizontal="right"/>
    </xf>
    <xf numFmtId="0" fontId="28" fillId="2" borderId="0" xfId="0" applyFont="1" applyFill="1" applyBorder="1"/>
    <xf numFmtId="0" fontId="29" fillId="2" borderId="0" xfId="0" applyFont="1" applyFill="1" applyBorder="1"/>
    <xf numFmtId="0" fontId="8" fillId="2" borderId="0" xfId="0" applyFont="1" applyFill="1" applyBorder="1" applyAlignment="1">
      <alignment horizontal="center" vertical="center"/>
    </xf>
    <xf numFmtId="0" fontId="8" fillId="2" borderId="0" xfId="0" applyFont="1" applyFill="1" applyBorder="1" applyAlignment="1">
      <alignment horizontal="center" wrapText="1"/>
    </xf>
    <xf numFmtId="0" fontId="8" fillId="2" borderId="0" xfId="0" applyFont="1" applyFill="1" applyBorder="1" applyAlignment="1">
      <alignment horizontal="center"/>
    </xf>
    <xf numFmtId="0" fontId="32" fillId="2" borderId="0" xfId="0" applyFont="1" applyFill="1" applyBorder="1" applyAlignment="1">
      <alignment horizontal="left" vertical="top" wrapText="1"/>
    </xf>
    <xf numFmtId="165" fontId="19" fillId="2" borderId="21" xfId="1" applyNumberFormat="1" applyFont="1" applyFill="1" applyBorder="1" applyAlignment="1">
      <alignment horizontal="center" vertical="center"/>
    </xf>
    <xf numFmtId="0" fontId="8" fillId="4" borderId="0" xfId="0" applyFont="1" applyFill="1" applyBorder="1" applyAlignment="1">
      <alignment vertical="center"/>
    </xf>
    <xf numFmtId="0" fontId="21" fillId="4" borderId="0" xfId="0" applyFont="1" applyFill="1" applyBorder="1" applyAlignment="1">
      <alignment horizontal="center" vertical="center" wrapText="1"/>
    </xf>
    <xf numFmtId="0" fontId="29" fillId="4" borderId="0" xfId="0" applyFont="1" applyFill="1" applyBorder="1" applyAlignment="1">
      <alignment vertical="center"/>
    </xf>
    <xf numFmtId="165" fontId="28" fillId="4" borderId="0" xfId="1" applyNumberFormat="1" applyFont="1" applyFill="1" applyBorder="1" applyAlignment="1">
      <alignment horizontal="right"/>
    </xf>
    <xf numFmtId="165" fontId="29" fillId="4" borderId="0" xfId="1" applyNumberFormat="1" applyFont="1" applyFill="1" applyBorder="1" applyAlignment="1">
      <alignment horizontal="right"/>
    </xf>
    <xf numFmtId="0" fontId="8" fillId="4" borderId="0" xfId="0" applyFont="1" applyFill="1" applyBorder="1" applyAlignment="1">
      <alignment wrapText="1"/>
    </xf>
    <xf numFmtId="165" fontId="8" fillId="4" borderId="0" xfId="1" applyNumberFormat="1" applyFont="1" applyFill="1" applyBorder="1" applyAlignment="1">
      <alignment horizontal="right"/>
    </xf>
    <xf numFmtId="3" fontId="12" fillId="2" borderId="14" xfId="0" applyNumberFormat="1" applyFont="1" applyFill="1" applyBorder="1" applyAlignment="1">
      <alignment horizontal="left" vertical="top" wrapText="1"/>
    </xf>
    <xf numFmtId="0" fontId="19" fillId="2" borderId="14" xfId="0" applyFont="1" applyFill="1" applyBorder="1" applyAlignment="1">
      <alignment wrapText="1"/>
    </xf>
    <xf numFmtId="0" fontId="7" fillId="4" borderId="0" xfId="0" applyFont="1" applyFill="1" applyBorder="1" applyAlignment="1">
      <alignment vertical="center"/>
    </xf>
    <xf numFmtId="0" fontId="7" fillId="2" borderId="0" xfId="0" applyFont="1" applyFill="1" applyBorder="1" applyAlignment="1">
      <alignment wrapText="1"/>
    </xf>
    <xf numFmtId="165" fontId="19" fillId="2" borderId="21" xfId="1" applyNumberFormat="1" applyFont="1" applyFill="1" applyBorder="1" applyAlignment="1">
      <alignment horizontal="right"/>
    </xf>
    <xf numFmtId="165" fontId="7" fillId="2" borderId="0" xfId="1" applyNumberFormat="1" applyFont="1" applyFill="1" applyBorder="1" applyAlignment="1">
      <alignment horizontal="right"/>
    </xf>
    <xf numFmtId="165" fontId="19" fillId="2" borderId="19" xfId="1" applyNumberFormat="1" applyFont="1" applyFill="1" applyBorder="1" applyAlignment="1">
      <alignment horizontal="right"/>
    </xf>
    <xf numFmtId="0" fontId="31" fillId="2" borderId="0" xfId="0" applyFont="1" applyFill="1" applyAlignment="1">
      <alignment vertical="top" wrapText="1"/>
    </xf>
    <xf numFmtId="0" fontId="31" fillId="2" borderId="46" xfId="0" applyFont="1" applyFill="1" applyBorder="1" applyAlignment="1">
      <alignment vertical="top" wrapText="1"/>
    </xf>
    <xf numFmtId="165" fontId="19" fillId="2" borderId="23" xfId="1" applyNumberFormat="1" applyFont="1" applyFill="1" applyBorder="1" applyAlignment="1">
      <alignment horizontal="center" vertical="center"/>
    </xf>
    <xf numFmtId="165" fontId="19" fillId="2" borderId="24" xfId="1" applyNumberFormat="1" applyFont="1" applyFill="1" applyBorder="1" applyAlignment="1">
      <alignment horizontal="center" vertical="center"/>
    </xf>
    <xf numFmtId="165" fontId="19" fillId="2" borderId="39" xfId="1" applyNumberFormat="1" applyFont="1" applyFill="1" applyBorder="1" applyAlignment="1">
      <alignment horizontal="center" vertical="center"/>
    </xf>
    <xf numFmtId="165" fontId="8" fillId="2" borderId="2" xfId="1" applyNumberFormat="1" applyFont="1" applyFill="1" applyBorder="1" applyAlignment="1">
      <alignment horizontal="right" vertical="center"/>
    </xf>
    <xf numFmtId="165" fontId="8" fillId="2" borderId="6" xfId="1" applyNumberFormat="1" applyFont="1" applyFill="1" applyBorder="1" applyAlignment="1">
      <alignment horizontal="right" vertical="center"/>
    </xf>
    <xf numFmtId="165" fontId="8" fillId="2" borderId="32" xfId="1" applyNumberFormat="1" applyFont="1" applyFill="1" applyBorder="1" applyAlignment="1">
      <alignment horizontal="right" vertical="center"/>
    </xf>
    <xf numFmtId="165" fontId="8" fillId="2" borderId="3" xfId="1" applyNumberFormat="1" applyFont="1" applyFill="1" applyBorder="1" applyAlignment="1">
      <alignment horizontal="right" vertical="center"/>
    </xf>
    <xf numFmtId="0" fontId="8" fillId="2" borderId="12" xfId="0" applyFont="1" applyFill="1" applyBorder="1" applyAlignment="1">
      <alignment vertical="center" wrapText="1"/>
    </xf>
    <xf numFmtId="0" fontId="8" fillId="2" borderId="8" xfId="0" applyFont="1" applyFill="1" applyBorder="1" applyAlignment="1">
      <alignment vertical="center" wrapText="1"/>
    </xf>
    <xf numFmtId="49" fontId="7" fillId="2" borderId="12" xfId="0" applyNumberFormat="1" applyFont="1" applyFill="1" applyBorder="1" applyAlignment="1">
      <alignment horizontal="left" vertical="center" wrapText="1"/>
    </xf>
    <xf numFmtId="49" fontId="7" fillId="2" borderId="7" xfId="0" applyNumberFormat="1" applyFont="1" applyFill="1" applyBorder="1" applyAlignment="1">
      <alignment horizontal="left" vertical="center" wrapText="1"/>
    </xf>
    <xf numFmtId="49" fontId="7" fillId="2" borderId="8" xfId="0" applyNumberFormat="1" applyFont="1" applyFill="1" applyBorder="1" applyAlignment="1">
      <alignment horizontal="left" vertical="center" wrapText="1"/>
    </xf>
    <xf numFmtId="165" fontId="8" fillId="2" borderId="4" xfId="1" applyNumberFormat="1" applyFont="1" applyFill="1" applyBorder="1" applyAlignment="1">
      <alignment horizontal="right" vertical="center"/>
    </xf>
    <xf numFmtId="165" fontId="8" fillId="2" borderId="1" xfId="1" applyNumberFormat="1" applyFont="1" applyFill="1" applyBorder="1" applyAlignment="1">
      <alignment horizontal="right" vertical="center"/>
    </xf>
    <xf numFmtId="165" fontId="8" fillId="2" borderId="17" xfId="1" applyNumberFormat="1" applyFont="1" applyFill="1" applyBorder="1" applyAlignment="1">
      <alignment horizontal="right" vertical="center"/>
    </xf>
    <xf numFmtId="0" fontId="21" fillId="2" borderId="12" xfId="0" applyFont="1" applyFill="1" applyBorder="1" applyAlignment="1">
      <alignment vertical="center" wrapText="1"/>
    </xf>
    <xf numFmtId="165" fontId="21" fillId="2" borderId="4" xfId="1" applyNumberFormat="1" applyFont="1" applyFill="1" applyBorder="1" applyAlignment="1">
      <alignment horizontal="right" vertical="center"/>
    </xf>
    <xf numFmtId="165" fontId="21" fillId="2" borderId="1" xfId="1" applyNumberFormat="1" applyFont="1" applyFill="1" applyBorder="1" applyAlignment="1">
      <alignment horizontal="right" vertical="center"/>
    </xf>
    <xf numFmtId="165" fontId="21" fillId="2" borderId="37" xfId="1" applyNumberFormat="1" applyFont="1" applyFill="1" applyBorder="1" applyAlignment="1">
      <alignment horizontal="right" vertical="center"/>
    </xf>
    <xf numFmtId="0" fontId="26" fillId="2" borderId="8" xfId="0" applyFont="1" applyFill="1" applyBorder="1" applyAlignment="1">
      <alignment horizontal="left" vertical="center" wrapText="1"/>
    </xf>
    <xf numFmtId="168" fontId="26" fillId="2" borderId="6" xfId="1" applyNumberFormat="1" applyFont="1" applyFill="1" applyBorder="1" applyAlignment="1">
      <alignment horizontal="right" vertical="center"/>
    </xf>
    <xf numFmtId="168" fontId="26" fillId="2" borderId="3" xfId="1" applyNumberFormat="1" applyFont="1" applyFill="1" applyBorder="1" applyAlignment="1">
      <alignment horizontal="right" vertical="center"/>
    </xf>
    <xf numFmtId="0" fontId="21" fillId="2" borderId="9" xfId="0" applyFont="1" applyFill="1" applyBorder="1" applyAlignment="1">
      <alignment vertical="center" wrapText="1"/>
    </xf>
    <xf numFmtId="165" fontId="21" fillId="2" borderId="10" xfId="1" applyNumberFormat="1" applyFont="1" applyFill="1" applyBorder="1" applyAlignment="1" applyProtection="1">
      <alignment horizontal="right" vertical="center"/>
    </xf>
    <xf numFmtId="165" fontId="21" fillId="2" borderId="11" xfId="1" applyNumberFormat="1" applyFont="1" applyFill="1" applyBorder="1" applyAlignment="1" applyProtection="1">
      <alignment horizontal="right" vertical="center"/>
    </xf>
    <xf numFmtId="165" fontId="21" fillId="2" borderId="10" xfId="1" applyNumberFormat="1" applyFont="1" applyFill="1" applyBorder="1" applyAlignment="1" applyProtection="1">
      <alignment horizontal="right" vertical="center"/>
      <protection hidden="1"/>
    </xf>
    <xf numFmtId="165" fontId="21" fillId="2" borderId="11" xfId="1" applyNumberFormat="1" applyFont="1" applyFill="1" applyBorder="1" applyAlignment="1" applyProtection="1">
      <alignment horizontal="right" vertical="center"/>
      <protection hidden="1"/>
    </xf>
    <xf numFmtId="165" fontId="21" fillId="2" borderId="47" xfId="1" applyNumberFormat="1" applyFont="1" applyFill="1" applyBorder="1" applyAlignment="1">
      <alignment horizontal="right" vertical="center"/>
    </xf>
    <xf numFmtId="165" fontId="21" fillId="2" borderId="11" xfId="1" applyNumberFormat="1" applyFont="1" applyFill="1" applyBorder="1" applyAlignment="1">
      <alignment horizontal="right" vertical="center"/>
    </xf>
    <xf numFmtId="0" fontId="8" fillId="2" borderId="7" xfId="0" applyFont="1" applyFill="1" applyBorder="1" applyAlignment="1">
      <alignment horizontal="left" vertical="center" wrapText="1"/>
    </xf>
    <xf numFmtId="165" fontId="8" fillId="2" borderId="5" xfId="1" applyNumberFormat="1" applyFont="1" applyFill="1" applyBorder="1" applyAlignment="1" applyProtection="1">
      <alignment horizontal="right" vertical="center"/>
    </xf>
    <xf numFmtId="165" fontId="8" fillId="2" borderId="2" xfId="1" applyNumberFormat="1" applyFont="1" applyFill="1" applyBorder="1" applyAlignment="1" applyProtection="1">
      <alignment horizontal="right" vertical="center"/>
    </xf>
    <xf numFmtId="165" fontId="8" fillId="2" borderId="5" xfId="1" applyNumberFormat="1" applyFont="1" applyFill="1" applyBorder="1" applyAlignment="1" applyProtection="1">
      <alignment horizontal="right" vertical="center"/>
      <protection hidden="1"/>
    </xf>
    <xf numFmtId="165" fontId="8" fillId="2" borderId="2" xfId="1" applyNumberFormat="1" applyFont="1" applyFill="1" applyBorder="1" applyAlignment="1" applyProtection="1">
      <alignment horizontal="right" vertical="center"/>
      <protection hidden="1"/>
    </xf>
    <xf numFmtId="165" fontId="8" fillId="2" borderId="30" xfId="1" applyNumberFormat="1" applyFont="1" applyFill="1" applyBorder="1" applyAlignment="1">
      <alignment horizontal="right" vertical="center"/>
    </xf>
    <xf numFmtId="0" fontId="8" fillId="2" borderId="18" xfId="0" applyFont="1" applyFill="1" applyBorder="1" applyAlignment="1">
      <alignment horizontal="left" vertical="center" wrapText="1"/>
    </xf>
    <xf numFmtId="165" fontId="8" fillId="2" borderId="16" xfId="1" applyNumberFormat="1" applyFont="1" applyFill="1" applyBorder="1" applyAlignment="1" applyProtection="1">
      <alignment horizontal="right" vertical="center"/>
    </xf>
    <xf numFmtId="165" fontId="8" fillId="2" borderId="17" xfId="1" applyNumberFormat="1" applyFont="1" applyFill="1" applyBorder="1" applyAlignment="1" applyProtection="1">
      <alignment horizontal="right" vertical="center"/>
    </xf>
    <xf numFmtId="165" fontId="8" fillId="2" borderId="16" xfId="1" applyNumberFormat="1" applyFont="1" applyFill="1" applyBorder="1" applyAlignment="1" applyProtection="1">
      <alignment horizontal="right" vertical="center"/>
      <protection hidden="1"/>
    </xf>
    <xf numFmtId="165" fontId="8" fillId="2" borderId="17" xfId="1" applyNumberFormat="1" applyFont="1" applyFill="1" applyBorder="1" applyAlignment="1" applyProtection="1">
      <alignment horizontal="right" vertical="center"/>
      <protection hidden="1"/>
    </xf>
    <xf numFmtId="165" fontId="8" fillId="2" borderId="48" xfId="1" applyNumberFormat="1" applyFont="1" applyFill="1" applyBorder="1" applyAlignment="1">
      <alignment horizontal="right" vertical="center"/>
    </xf>
    <xf numFmtId="165" fontId="8" fillId="2" borderId="37" xfId="1" applyNumberFormat="1" applyFont="1" applyFill="1" applyBorder="1" applyAlignment="1">
      <alignment horizontal="right" vertical="center"/>
    </xf>
    <xf numFmtId="0" fontId="8" fillId="2" borderId="22" xfId="0" applyFont="1" applyFill="1" applyBorder="1" applyAlignment="1">
      <alignment vertical="center" wrapText="1"/>
    </xf>
    <xf numFmtId="165" fontId="8" fillId="2" borderId="23" xfId="1" applyNumberFormat="1" applyFont="1" applyFill="1" applyBorder="1" applyAlignment="1">
      <alignment horizontal="right" vertical="center"/>
    </xf>
    <xf numFmtId="165" fontId="8" fillId="2" borderId="24" xfId="1" applyNumberFormat="1" applyFont="1" applyFill="1" applyBorder="1" applyAlignment="1">
      <alignment horizontal="right" vertical="center"/>
    </xf>
    <xf numFmtId="165" fontId="8" fillId="2" borderId="39" xfId="1" applyNumberFormat="1" applyFont="1" applyFill="1" applyBorder="1" applyAlignment="1">
      <alignment horizontal="right" vertical="center"/>
    </xf>
    <xf numFmtId="0" fontId="10" fillId="0" borderId="0" xfId="0" applyNumberFormat="1" applyFont="1" applyBorder="1"/>
    <xf numFmtId="0" fontId="10" fillId="0" borderId="0" xfId="0" applyNumberFormat="1" applyFont="1"/>
    <xf numFmtId="0" fontId="10" fillId="0" borderId="0" xfId="0" applyNumberFormat="1" applyFont="1" applyFill="1"/>
    <xf numFmtId="0" fontId="12" fillId="0" borderId="0" xfId="1" applyNumberFormat="1" applyFont="1" applyFill="1" applyBorder="1" applyAlignment="1">
      <alignment horizontal="right"/>
    </xf>
    <xf numFmtId="0" fontId="10" fillId="0" borderId="0" xfId="0" applyNumberFormat="1" applyFont="1" applyFill="1" applyBorder="1"/>
    <xf numFmtId="49" fontId="35" fillId="0" borderId="0" xfId="13" applyNumberFormat="1" applyFont="1"/>
    <xf numFmtId="0" fontId="35" fillId="0" borderId="0" xfId="13" applyNumberFormat="1" applyFont="1"/>
    <xf numFmtId="49" fontId="35" fillId="0" borderId="0" xfId="14" applyNumberFormat="1" applyFont="1"/>
    <xf numFmtId="0" fontId="10" fillId="0" borderId="0" xfId="1" applyNumberFormat="1" applyFont="1" applyFill="1" applyBorder="1" applyAlignment="1">
      <alignment horizontal="left"/>
    </xf>
    <xf numFmtId="0" fontId="38" fillId="0" borderId="0" xfId="0" applyNumberFormat="1" applyFont="1" applyFill="1"/>
    <xf numFmtId="0" fontId="7" fillId="2" borderId="7" xfId="0" applyFont="1" applyFill="1" applyBorder="1" applyAlignment="1">
      <alignment vertical="top" wrapText="1"/>
    </xf>
    <xf numFmtId="0" fontId="10" fillId="5" borderId="0" xfId="0" applyNumberFormat="1" applyFont="1" applyFill="1"/>
    <xf numFmtId="0" fontId="17" fillId="2" borderId="0" xfId="0" applyFont="1" applyFill="1" applyBorder="1" applyAlignment="1">
      <alignment wrapText="1"/>
    </xf>
    <xf numFmtId="0" fontId="7" fillId="2" borderId="0" xfId="0" applyFont="1" applyFill="1" applyBorder="1" applyAlignment="1">
      <alignment vertical="center"/>
    </xf>
    <xf numFmtId="165" fontId="7" fillId="2" borderId="2" xfId="1" applyNumberFormat="1" applyFont="1" applyFill="1" applyBorder="1" applyAlignment="1">
      <alignment horizontal="right" vertical="center"/>
    </xf>
    <xf numFmtId="165" fontId="7" fillId="2" borderId="17" xfId="1" applyNumberFormat="1" applyFont="1" applyFill="1" applyBorder="1" applyAlignment="1">
      <alignment horizontal="right" vertical="center"/>
    </xf>
    <xf numFmtId="0" fontId="7" fillId="2" borderId="12" xfId="0" applyFont="1" applyFill="1" applyBorder="1" applyAlignment="1">
      <alignment vertical="center" wrapText="1"/>
    </xf>
    <xf numFmtId="0" fontId="7" fillId="2" borderId="8" xfId="0" applyFont="1" applyFill="1" applyBorder="1" applyAlignment="1">
      <alignment vertical="center" wrapText="1"/>
    </xf>
    <xf numFmtId="165" fontId="7" fillId="2" borderId="6" xfId="1" applyNumberFormat="1" applyFont="1" applyFill="1" applyBorder="1" applyAlignment="1">
      <alignment horizontal="right" vertical="center"/>
    </xf>
    <xf numFmtId="165" fontId="7" fillId="2" borderId="3" xfId="1" applyNumberFormat="1" applyFont="1" applyFill="1" applyBorder="1" applyAlignment="1">
      <alignment horizontal="right" vertical="center"/>
    </xf>
    <xf numFmtId="165" fontId="7" fillId="2" borderId="32" xfId="1" applyNumberFormat="1" applyFont="1" applyFill="1" applyBorder="1" applyAlignment="1">
      <alignment horizontal="right" vertical="center"/>
    </xf>
    <xf numFmtId="0" fontId="28" fillId="2" borderId="0" xfId="0" applyFont="1" applyFill="1" applyBorder="1" applyAlignment="1">
      <alignment vertical="center"/>
    </xf>
    <xf numFmtId="0" fontId="41" fillId="2" borderId="0" xfId="0" applyFont="1" applyFill="1" applyBorder="1" applyAlignment="1">
      <alignment wrapText="1"/>
    </xf>
    <xf numFmtId="9" fontId="28" fillId="2" borderId="0" xfId="1" applyNumberFormat="1" applyFont="1" applyFill="1" applyBorder="1" applyAlignment="1">
      <alignment horizontal="right"/>
    </xf>
    <xf numFmtId="10" fontId="28" fillId="2" borderId="0" xfId="1" applyNumberFormat="1" applyFont="1" applyFill="1" applyBorder="1" applyAlignment="1">
      <alignment horizontal="right"/>
    </xf>
    <xf numFmtId="17" fontId="28" fillId="2" borderId="0" xfId="0" applyNumberFormat="1" applyFont="1" applyFill="1" applyBorder="1" applyAlignment="1">
      <alignment wrapText="1"/>
    </xf>
    <xf numFmtId="0" fontId="33" fillId="2" borderId="0" xfId="0" applyFont="1" applyFill="1" applyBorder="1" applyAlignment="1">
      <alignment horizontal="center" vertical="center"/>
    </xf>
    <xf numFmtId="0" fontId="39" fillId="2" borderId="0" xfId="0" applyFont="1" applyFill="1" applyBorder="1" applyAlignment="1">
      <alignment horizontal="left" wrapText="1"/>
    </xf>
    <xf numFmtId="49" fontId="28" fillId="2" borderId="0" xfId="0" applyNumberFormat="1" applyFont="1" applyFill="1" applyAlignment="1">
      <alignment vertical="top" wrapText="1"/>
    </xf>
    <xf numFmtId="9" fontId="31" fillId="2" borderId="0" xfId="1" applyNumberFormat="1" applyFont="1" applyFill="1" applyBorder="1" applyAlignment="1">
      <alignment horizontal="right" vertical="top"/>
    </xf>
    <xf numFmtId="49" fontId="28" fillId="2" borderId="0" xfId="0" applyNumberFormat="1" applyFont="1" applyFill="1" applyBorder="1" applyAlignment="1">
      <alignment horizontal="left" vertical="top" wrapText="1"/>
    </xf>
    <xf numFmtId="0" fontId="40" fillId="2" borderId="0" xfId="0" applyFont="1" applyFill="1" applyBorder="1"/>
    <xf numFmtId="0" fontId="28" fillId="2" borderId="0" xfId="0" applyFont="1" applyFill="1" applyAlignment="1">
      <alignment vertical="top"/>
    </xf>
    <xf numFmtId="0" fontId="7" fillId="2" borderId="0" xfId="0" applyFont="1" applyFill="1" applyBorder="1" applyAlignment="1">
      <alignment horizontal="center" vertical="center"/>
    </xf>
    <xf numFmtId="0" fontId="7" fillId="2" borderId="0" xfId="0" applyFont="1" applyFill="1" applyBorder="1" applyAlignment="1">
      <alignment horizontal="center" wrapText="1"/>
    </xf>
    <xf numFmtId="49" fontId="7" fillId="2" borderId="9" xfId="0" applyNumberFormat="1" applyFont="1" applyFill="1" applyBorder="1" applyAlignment="1">
      <alignment vertical="center" wrapText="1"/>
    </xf>
    <xf numFmtId="165" fontId="7" fillId="2" borderId="10" xfId="1" applyNumberFormat="1" applyFont="1" applyFill="1" applyBorder="1" applyAlignment="1">
      <alignment horizontal="right" vertical="center"/>
    </xf>
    <xf numFmtId="165" fontId="7" fillId="2" borderId="11" xfId="1" applyNumberFormat="1" applyFont="1" applyFill="1" applyBorder="1" applyAlignment="1">
      <alignment horizontal="right" vertical="center"/>
    </xf>
    <xf numFmtId="49" fontId="7" fillId="2" borderId="7" xfId="0" applyNumberFormat="1" applyFont="1" applyFill="1" applyBorder="1" applyAlignment="1">
      <alignment vertical="center" wrapText="1"/>
    </xf>
    <xf numFmtId="165" fontId="7" fillId="2" borderId="5" xfId="1" applyNumberFormat="1" applyFont="1" applyFill="1" applyBorder="1" applyAlignment="1">
      <alignment horizontal="right" vertical="center"/>
    </xf>
    <xf numFmtId="49" fontId="7" fillId="2" borderId="18" xfId="0" applyNumberFormat="1" applyFont="1" applyFill="1" applyBorder="1" applyAlignment="1">
      <alignment vertical="center" wrapText="1"/>
    </xf>
    <xf numFmtId="165" fontId="7" fillId="2" borderId="16" xfId="1" applyNumberFormat="1" applyFont="1" applyFill="1" applyBorder="1" applyAlignment="1">
      <alignment horizontal="right" vertical="center"/>
    </xf>
    <xf numFmtId="0" fontId="7" fillId="2" borderId="0" xfId="0" applyFont="1" applyFill="1" applyBorder="1"/>
    <xf numFmtId="0" fontId="7" fillId="2" borderId="14" xfId="0" applyFont="1" applyFill="1" applyBorder="1" applyAlignment="1">
      <alignment vertical="center" wrapText="1"/>
    </xf>
    <xf numFmtId="165" fontId="7" fillId="2" borderId="19" xfId="1" applyNumberFormat="1" applyFont="1" applyFill="1" applyBorder="1" applyAlignment="1">
      <alignment horizontal="right" vertical="center"/>
    </xf>
    <xf numFmtId="165" fontId="7" fillId="2" borderId="20" xfId="1" applyNumberFormat="1" applyFont="1" applyFill="1" applyBorder="1" applyAlignment="1">
      <alignment horizontal="right" vertical="center"/>
    </xf>
    <xf numFmtId="0" fontId="7" fillId="2" borderId="9" xfId="0" applyFont="1" applyFill="1" applyBorder="1" applyAlignment="1">
      <alignment vertical="center" wrapText="1"/>
    </xf>
    <xf numFmtId="0" fontId="7" fillId="2" borderId="7" xfId="0" applyFont="1" applyFill="1" applyBorder="1" applyAlignment="1">
      <alignment vertical="center" wrapText="1"/>
    </xf>
    <xf numFmtId="17" fontId="7" fillId="2" borderId="7" xfId="0" applyNumberFormat="1" applyFont="1" applyFill="1" applyBorder="1" applyAlignment="1">
      <alignment vertical="center" wrapText="1"/>
    </xf>
    <xf numFmtId="0" fontId="7" fillId="2" borderId="12" xfId="0" applyFont="1" applyFill="1" applyBorder="1" applyAlignment="1">
      <alignment vertical="top" wrapText="1"/>
    </xf>
    <xf numFmtId="0" fontId="7" fillId="2" borderId="8" xfId="0" applyFont="1" applyFill="1" applyBorder="1" applyAlignment="1">
      <alignment vertical="top" wrapText="1"/>
    </xf>
    <xf numFmtId="0" fontId="7" fillId="2" borderId="9" xfId="0" applyFont="1" applyFill="1" applyBorder="1" applyAlignment="1">
      <alignment vertical="top" wrapText="1"/>
    </xf>
    <xf numFmtId="3" fontId="19" fillId="2" borderId="14" xfId="0" applyNumberFormat="1" applyFont="1" applyFill="1" applyBorder="1" applyAlignment="1">
      <alignment horizontal="left" vertical="top" wrapText="1"/>
    </xf>
    <xf numFmtId="0" fontId="10" fillId="2" borderId="0" xfId="0" applyFont="1" applyFill="1" applyBorder="1" applyAlignment="1">
      <alignment vertical="top" wrapText="1"/>
    </xf>
    <xf numFmtId="0" fontId="7" fillId="2" borderId="0" xfId="0" applyFont="1" applyFill="1" applyAlignment="1">
      <alignment vertical="top"/>
    </xf>
    <xf numFmtId="0" fontId="10" fillId="2" borderId="0" xfId="0" applyFont="1" applyFill="1" applyAlignment="1">
      <alignment vertical="top" wrapText="1"/>
    </xf>
    <xf numFmtId="0" fontId="19" fillId="2" borderId="0" xfId="0" applyFont="1" applyFill="1" applyBorder="1"/>
    <xf numFmtId="0" fontId="25" fillId="2" borderId="0" xfId="0" applyFont="1" applyFill="1" applyBorder="1"/>
    <xf numFmtId="165" fontId="28" fillId="2" borderId="0" xfId="1" applyNumberFormat="1" applyFont="1" applyFill="1" applyBorder="1" applyAlignment="1">
      <alignment horizontal="center"/>
    </xf>
    <xf numFmtId="165" fontId="10" fillId="4" borderId="0" xfId="1" applyNumberFormat="1" applyFont="1" applyFill="1" applyBorder="1" applyAlignment="1">
      <alignment horizontal="right"/>
    </xf>
    <xf numFmtId="165" fontId="10" fillId="4" borderId="0" xfId="1" applyNumberFormat="1" applyFont="1" applyFill="1" applyBorder="1" applyAlignment="1">
      <alignment horizontal="left"/>
    </xf>
    <xf numFmtId="0" fontId="10" fillId="4" borderId="0" xfId="0" applyFont="1" applyFill="1"/>
    <xf numFmtId="0" fontId="36" fillId="4" borderId="0" xfId="0" applyFont="1" applyFill="1"/>
    <xf numFmtId="0" fontId="10" fillId="4" borderId="0" xfId="0" applyFont="1" applyFill="1" applyAlignment="1">
      <alignment horizontal="left"/>
    </xf>
    <xf numFmtId="3" fontId="36" fillId="4" borderId="0" xfId="2" applyNumberFormat="1" applyFont="1" applyFill="1"/>
    <xf numFmtId="165" fontId="12" fillId="4" borderId="26" xfId="1" applyNumberFormat="1" applyFont="1" applyFill="1" applyBorder="1" applyAlignment="1">
      <alignment horizontal="center" wrapText="1"/>
    </xf>
    <xf numFmtId="165" fontId="12" fillId="4" borderId="0" xfId="1" applyNumberFormat="1" applyFont="1" applyFill="1" applyBorder="1" applyAlignment="1">
      <alignment horizontal="center" wrapText="1"/>
    </xf>
    <xf numFmtId="165" fontId="12" fillId="4" borderId="0" xfId="1" applyNumberFormat="1" applyFont="1" applyFill="1" applyBorder="1" applyAlignment="1">
      <alignment horizontal="center" vertical="center" wrapText="1"/>
    </xf>
    <xf numFmtId="49" fontId="12" fillId="4" borderId="14" xfId="7" applyNumberFormat="1" applyFont="1" applyFill="1" applyBorder="1"/>
    <xf numFmtId="165" fontId="12" fillId="4" borderId="27" xfId="1" applyNumberFormat="1" applyFont="1" applyFill="1" applyBorder="1"/>
    <xf numFmtId="165" fontId="12" fillId="4" borderId="0" xfId="1" applyNumberFormat="1" applyFont="1" applyFill="1" applyBorder="1"/>
    <xf numFmtId="165" fontId="12" fillId="4" borderId="0" xfId="1" applyNumberFormat="1" applyFont="1" applyFill="1" applyBorder="1" applyAlignment="1">
      <alignment horizontal="right"/>
    </xf>
    <xf numFmtId="0" fontId="10" fillId="4" borderId="0" xfId="0" applyFont="1" applyFill="1" applyBorder="1" applyAlignment="1">
      <alignment horizontal="left" vertical="top" wrapText="1"/>
    </xf>
    <xf numFmtId="0" fontId="10" fillId="4" borderId="0" xfId="0" applyFont="1" applyFill="1" applyBorder="1"/>
    <xf numFmtId="165" fontId="10" fillId="4" borderId="0" xfId="1" applyNumberFormat="1" applyFont="1" applyFill="1" applyAlignment="1">
      <alignment horizontal="right"/>
    </xf>
    <xf numFmtId="0" fontId="10" fillId="4" borderId="0" xfId="5" applyFont="1" applyFill="1"/>
    <xf numFmtId="0" fontId="36" fillId="4" borderId="0" xfId="5" applyFont="1" applyFill="1"/>
    <xf numFmtId="0" fontId="12" fillId="4" borderId="19" xfId="0" applyFont="1" applyFill="1" applyBorder="1" applyAlignment="1">
      <alignment horizontal="center" wrapText="1"/>
    </xf>
    <xf numFmtId="0" fontId="12" fillId="4" borderId="29" xfId="0" applyFont="1" applyFill="1" applyBorder="1" applyAlignment="1">
      <alignment horizontal="center" wrapText="1"/>
    </xf>
    <xf numFmtId="0" fontId="12" fillId="4" borderId="20" xfId="0" applyFont="1" applyFill="1" applyBorder="1" applyAlignment="1">
      <alignment horizontal="center" wrapText="1"/>
    </xf>
    <xf numFmtId="0" fontId="12" fillId="4" borderId="0" xfId="0" applyFont="1" applyFill="1" applyAlignment="1">
      <alignment horizontal="center"/>
    </xf>
    <xf numFmtId="165" fontId="12" fillId="4" borderId="0" xfId="1" applyNumberFormat="1" applyFont="1" applyFill="1" applyAlignment="1">
      <alignment horizontal="center"/>
    </xf>
    <xf numFmtId="165" fontId="10" fillId="4" borderId="0" xfId="1" applyNumberFormat="1" applyFont="1" applyFill="1" applyBorder="1"/>
    <xf numFmtId="0" fontId="36" fillId="4" borderId="25" xfId="4" applyFont="1" applyFill="1" applyBorder="1" applyAlignment="1" applyProtection="1">
      <alignment horizontal="left" vertical="top" wrapText="1"/>
    </xf>
    <xf numFmtId="0" fontId="37" fillId="4" borderId="0" xfId="4" applyFont="1" applyFill="1" applyBorder="1" applyAlignment="1" applyProtection="1">
      <alignment horizontal="left" vertical="top" wrapText="1"/>
    </xf>
    <xf numFmtId="165" fontId="12" fillId="4" borderId="19" xfId="1" applyNumberFormat="1" applyFont="1" applyFill="1" applyBorder="1" applyAlignment="1">
      <alignment horizontal="center" wrapText="1"/>
    </xf>
    <xf numFmtId="165" fontId="12" fillId="4" borderId="29" xfId="1" applyNumberFormat="1" applyFont="1" applyFill="1" applyBorder="1" applyAlignment="1">
      <alignment horizontal="center" wrapText="1"/>
    </xf>
    <xf numFmtId="165" fontId="12" fillId="4" borderId="20" xfId="1" applyNumberFormat="1" applyFont="1" applyFill="1" applyBorder="1" applyAlignment="1">
      <alignment horizontal="center" wrapText="1"/>
    </xf>
    <xf numFmtId="165" fontId="12" fillId="4" borderId="0" xfId="1" applyNumberFormat="1" applyFont="1" applyFill="1" applyBorder="1" applyAlignment="1">
      <alignment horizontal="center"/>
    </xf>
    <xf numFmtId="165" fontId="12" fillId="4" borderId="0" xfId="1" applyNumberFormat="1" applyFont="1" applyFill="1"/>
    <xf numFmtId="165" fontId="10" fillId="4" borderId="0" xfId="1" applyNumberFormat="1" applyFont="1" applyFill="1" applyAlignment="1">
      <alignment horizontal="left"/>
    </xf>
    <xf numFmtId="0" fontId="12" fillId="4" borderId="41" xfId="0" applyFont="1" applyFill="1" applyBorder="1" applyAlignment="1">
      <alignment horizontal="center" wrapText="1"/>
    </xf>
    <xf numFmtId="165" fontId="23" fillId="4" borderId="0" xfId="1" applyNumberFormat="1" applyFont="1" applyFill="1" applyBorder="1" applyAlignment="1">
      <alignment horizontal="center" wrapText="1"/>
    </xf>
    <xf numFmtId="165" fontId="20" fillId="4" borderId="0" xfId="1" applyNumberFormat="1" applyFont="1" applyFill="1" applyBorder="1"/>
    <xf numFmtId="165" fontId="12" fillId="4" borderId="21" xfId="1" applyNumberFormat="1" applyFont="1" applyFill="1" applyBorder="1" applyAlignment="1">
      <alignment horizontal="center" wrapText="1"/>
    </xf>
    <xf numFmtId="165" fontId="12" fillId="4" borderId="34" xfId="1" applyNumberFormat="1" applyFont="1" applyFill="1" applyBorder="1" applyAlignment="1">
      <alignment horizontal="center" wrapText="1"/>
    </xf>
    <xf numFmtId="165" fontId="12" fillId="4" borderId="35" xfId="1" applyNumberFormat="1" applyFont="1" applyFill="1" applyBorder="1" applyAlignment="1">
      <alignment horizontal="center" wrapText="1"/>
    </xf>
    <xf numFmtId="0" fontId="36" fillId="4" borderId="25" xfId="4" applyFont="1" applyFill="1" applyBorder="1" applyAlignment="1" applyProtection="1">
      <alignment vertical="top" wrapText="1"/>
    </xf>
    <xf numFmtId="0" fontId="37" fillId="4" borderId="0" xfId="4" applyFont="1" applyFill="1" applyBorder="1" applyAlignment="1" applyProtection="1">
      <alignment vertical="top" wrapText="1"/>
    </xf>
    <xf numFmtId="165" fontId="10" fillId="4" borderId="0" xfId="2" applyNumberFormat="1" applyFont="1" applyFill="1" applyBorder="1" applyAlignment="1">
      <alignment horizontal="left"/>
    </xf>
    <xf numFmtId="165" fontId="10" fillId="4" borderId="0" xfId="2" applyNumberFormat="1" applyFont="1" applyFill="1" applyBorder="1" applyAlignment="1">
      <alignment horizontal="right"/>
    </xf>
    <xf numFmtId="165" fontId="12" fillId="4" borderId="27" xfId="1" applyNumberFormat="1" applyFont="1" applyFill="1" applyBorder="1" applyAlignment="1">
      <alignment horizontal="center" vertical="center" wrapText="1"/>
    </xf>
    <xf numFmtId="165" fontId="12" fillId="4" borderId="28" xfId="2" applyNumberFormat="1" applyFont="1" applyFill="1" applyBorder="1" applyAlignment="1">
      <alignment horizontal="center" vertical="center" wrapText="1"/>
    </xf>
    <xf numFmtId="167" fontId="12" fillId="4" borderId="29" xfId="2" applyNumberFormat="1" applyFont="1" applyFill="1" applyBorder="1" applyAlignment="1">
      <alignment horizontal="center" vertical="center" wrapText="1"/>
    </xf>
    <xf numFmtId="167" fontId="12" fillId="4" borderId="20" xfId="2" applyNumberFormat="1" applyFont="1" applyFill="1" applyBorder="1" applyAlignment="1">
      <alignment horizontal="center" vertical="center" wrapText="1"/>
    </xf>
    <xf numFmtId="165" fontId="10" fillId="4" borderId="0" xfId="2" applyNumberFormat="1" applyFont="1" applyFill="1" applyBorder="1" applyAlignment="1">
      <alignment horizontal="center"/>
    </xf>
    <xf numFmtId="165" fontId="12" fillId="4" borderId="0" xfId="2" applyNumberFormat="1" applyFont="1" applyFill="1" applyBorder="1" applyAlignment="1">
      <alignment horizontal="center" vertical="center" wrapText="1"/>
    </xf>
    <xf numFmtId="165" fontId="12" fillId="4" borderId="0" xfId="2" applyNumberFormat="1" applyFont="1" applyFill="1" applyBorder="1"/>
    <xf numFmtId="164" fontId="10" fillId="4" borderId="0" xfId="1" applyNumberFormat="1" applyFont="1" applyFill="1" applyBorder="1" applyAlignment="1">
      <alignment horizontal="right"/>
    </xf>
    <xf numFmtId="165" fontId="12" fillId="4" borderId="40" xfId="1" applyNumberFormat="1" applyFont="1" applyFill="1" applyBorder="1" applyAlignment="1">
      <alignment horizontal="center" vertical="center" wrapText="1"/>
    </xf>
    <xf numFmtId="165" fontId="12" fillId="4" borderId="34" xfId="1" applyNumberFormat="1" applyFont="1" applyFill="1" applyBorder="1" applyAlignment="1">
      <alignment horizontal="center" vertical="center" wrapText="1"/>
    </xf>
    <xf numFmtId="164" fontId="12" fillId="4" borderId="34" xfId="1" applyNumberFormat="1" applyFont="1" applyFill="1" applyBorder="1" applyAlignment="1">
      <alignment horizontal="center" vertical="center" wrapText="1"/>
    </xf>
    <xf numFmtId="165" fontId="12" fillId="4" borderId="35" xfId="1" applyNumberFormat="1" applyFont="1" applyFill="1" applyBorder="1" applyAlignment="1">
      <alignment horizontal="center" vertical="center" wrapText="1"/>
    </xf>
    <xf numFmtId="165" fontId="20" fillId="4" borderId="0" xfId="1" applyNumberFormat="1" applyFont="1" applyFill="1" applyBorder="1" applyAlignment="1">
      <alignment horizontal="right"/>
    </xf>
    <xf numFmtId="164" fontId="20" fillId="4" borderId="0" xfId="1" applyNumberFormat="1" applyFont="1" applyFill="1" applyBorder="1" applyAlignment="1">
      <alignment horizontal="right"/>
    </xf>
    <xf numFmtId="0" fontId="24" fillId="4" borderId="0" xfId="5" applyFont="1" applyFill="1" applyAlignment="1"/>
    <xf numFmtId="0" fontId="48" fillId="4" borderId="0" xfId="15" applyFont="1" applyFill="1"/>
    <xf numFmtId="0" fontId="31" fillId="4" borderId="0" xfId="15" applyFont="1" applyFill="1"/>
    <xf numFmtId="0" fontId="10" fillId="4" borderId="0" xfId="15" applyFont="1" applyFill="1"/>
    <xf numFmtId="0" fontId="49" fillId="4" borderId="0" xfId="15" applyFont="1" applyFill="1"/>
    <xf numFmtId="0" fontId="7" fillId="4" borderId="0" xfId="15" applyFont="1" applyFill="1"/>
    <xf numFmtId="0" fontId="52" fillId="4" borderId="0" xfId="15" applyFont="1" applyFill="1"/>
    <xf numFmtId="0" fontId="57" fillId="4" borderId="0" xfId="16" applyFont="1" applyFill="1" applyAlignment="1" applyProtection="1">
      <alignment vertical="top" wrapText="1"/>
      <protection locked="0"/>
    </xf>
    <xf numFmtId="0" fontId="1" fillId="4" borderId="0" xfId="16" applyFont="1" applyFill="1"/>
    <xf numFmtId="0" fontId="58" fillId="4" borderId="0" xfId="16" applyFont="1" applyFill="1" applyAlignment="1">
      <alignment vertical="center"/>
    </xf>
    <xf numFmtId="0" fontId="59" fillId="4" borderId="0" xfId="16" applyFont="1" applyFill="1" applyAlignment="1">
      <alignment vertical="center"/>
    </xf>
    <xf numFmtId="0" fontId="1" fillId="4" borderId="0" xfId="16" applyFont="1" applyFill="1" applyAlignment="1">
      <alignment vertical="center"/>
    </xf>
    <xf numFmtId="0" fontId="55" fillId="4" borderId="0" xfId="17" applyFont="1" applyFill="1" applyAlignment="1">
      <alignment vertical="center"/>
    </xf>
    <xf numFmtId="165" fontId="10" fillId="4" borderId="43" xfId="1" applyNumberFormat="1" applyFont="1" applyFill="1" applyBorder="1" applyAlignment="1">
      <alignment horizontal="left"/>
    </xf>
    <xf numFmtId="0" fontId="28" fillId="0" borderId="61" xfId="0" applyFont="1" applyBorder="1"/>
    <xf numFmtId="167" fontId="7" fillId="2" borderId="4" xfId="1" applyNumberFormat="1" applyFont="1" applyFill="1" applyBorder="1" applyAlignment="1">
      <alignment horizontal="right" vertical="center"/>
    </xf>
    <xf numFmtId="167" fontId="7" fillId="2" borderId="1" xfId="1" applyNumberFormat="1" applyFont="1" applyFill="1" applyBorder="1" applyAlignment="1">
      <alignment horizontal="right" vertical="center"/>
    </xf>
    <xf numFmtId="0" fontId="7" fillId="2" borderId="0" xfId="0" applyFont="1" applyFill="1" applyBorder="1" applyAlignment="1">
      <alignment horizontal="center"/>
    </xf>
    <xf numFmtId="0" fontId="7" fillId="4" borderId="0" xfId="0" applyFont="1" applyFill="1" applyBorder="1"/>
    <xf numFmtId="165" fontId="7" fillId="2" borderId="4" xfId="1" applyNumberFormat="1" applyFont="1" applyFill="1" applyBorder="1" applyAlignment="1">
      <alignment horizontal="right" vertical="center"/>
    </xf>
    <xf numFmtId="165" fontId="7" fillId="2" borderId="1" xfId="1" applyNumberFormat="1" applyFont="1" applyFill="1" applyBorder="1" applyAlignment="1">
      <alignment horizontal="right" vertical="center"/>
    </xf>
    <xf numFmtId="0" fontId="7" fillId="4" borderId="0" xfId="0" applyFont="1" applyFill="1" applyBorder="1" applyAlignment="1">
      <alignment wrapText="1"/>
    </xf>
    <xf numFmtId="1" fontId="7" fillId="2" borderId="4" xfId="1" applyNumberFormat="1" applyFont="1" applyFill="1" applyBorder="1" applyAlignment="1">
      <alignment horizontal="right" vertical="center"/>
    </xf>
    <xf numFmtId="1" fontId="7" fillId="2" borderId="1" xfId="1" applyNumberFormat="1" applyFont="1" applyFill="1" applyBorder="1" applyAlignment="1">
      <alignment horizontal="right" vertical="center"/>
    </xf>
    <xf numFmtId="1" fontId="7" fillId="2" borderId="6" xfId="1" applyNumberFormat="1" applyFont="1" applyFill="1" applyBorder="1" applyAlignment="1">
      <alignment horizontal="right" vertical="center"/>
    </xf>
    <xf numFmtId="1" fontId="7" fillId="2" borderId="3" xfId="1" applyNumberFormat="1" applyFont="1" applyFill="1" applyBorder="1" applyAlignment="1">
      <alignment horizontal="right" vertical="center"/>
    </xf>
    <xf numFmtId="165" fontId="12" fillId="43" borderId="28" xfId="1" applyNumberFormat="1" applyFont="1" applyFill="1" applyBorder="1" applyAlignment="1">
      <alignment horizontal="right"/>
    </xf>
    <xf numFmtId="165" fontId="12" fillId="43" borderId="13" xfId="1" applyNumberFormat="1" applyFont="1" applyFill="1" applyBorder="1" applyAlignment="1">
      <alignment horizontal="right"/>
    </xf>
    <xf numFmtId="165" fontId="10" fillId="43" borderId="4" xfId="1" applyNumberFormat="1" applyFont="1" applyFill="1" applyBorder="1" applyAlignment="1">
      <alignment horizontal="right"/>
    </xf>
    <xf numFmtId="165" fontId="10" fillId="43" borderId="36" xfId="1" applyNumberFormat="1" applyFont="1" applyFill="1" applyBorder="1" applyAlignment="1">
      <alignment horizontal="right"/>
    </xf>
    <xf numFmtId="165" fontId="10" fillId="43" borderId="1" xfId="1" applyNumberFormat="1" applyFont="1" applyFill="1" applyBorder="1" applyAlignment="1">
      <alignment horizontal="right"/>
    </xf>
    <xf numFmtId="165" fontId="10" fillId="43" borderId="5" xfId="1" applyNumberFormat="1" applyFont="1" applyFill="1" applyBorder="1" applyAlignment="1">
      <alignment horizontal="right"/>
    </xf>
    <xf numFmtId="165" fontId="10" fillId="43" borderId="31" xfId="1" applyNumberFormat="1" applyFont="1" applyFill="1" applyBorder="1" applyAlignment="1">
      <alignment horizontal="right"/>
    </xf>
    <xf numFmtId="165" fontId="10" fillId="43" borderId="2" xfId="1" applyNumberFormat="1" applyFont="1" applyFill="1" applyBorder="1" applyAlignment="1">
      <alignment horizontal="right"/>
    </xf>
    <xf numFmtId="165" fontId="10" fillId="43" borderId="6" xfId="1" applyNumberFormat="1" applyFont="1" applyFill="1" applyBorder="1" applyAlignment="1">
      <alignment horizontal="right"/>
    </xf>
    <xf numFmtId="165" fontId="10" fillId="43" borderId="33" xfId="1" applyNumberFormat="1" applyFont="1" applyFill="1" applyBorder="1" applyAlignment="1">
      <alignment horizontal="right"/>
    </xf>
    <xf numFmtId="165" fontId="10" fillId="43" borderId="3" xfId="1" applyNumberFormat="1" applyFont="1" applyFill="1" applyBorder="1" applyAlignment="1">
      <alignment horizontal="right"/>
    </xf>
    <xf numFmtId="165" fontId="10" fillId="43" borderId="0" xfId="1" applyNumberFormat="1" applyFont="1" applyFill="1" applyBorder="1" applyAlignment="1">
      <alignment horizontal="right"/>
    </xf>
    <xf numFmtId="165" fontId="12" fillId="4" borderId="14" xfId="1" applyNumberFormat="1" applyFont="1" applyFill="1" applyBorder="1"/>
    <xf numFmtId="165" fontId="12" fillId="43" borderId="19" xfId="1" applyNumberFormat="1" applyFont="1" applyFill="1" applyBorder="1" applyAlignment="1">
      <alignment horizontal="right"/>
    </xf>
    <xf numFmtId="165" fontId="12" fillId="43" borderId="29" xfId="1" applyNumberFormat="1" applyFont="1" applyFill="1" applyBorder="1" applyAlignment="1">
      <alignment horizontal="right"/>
    </xf>
    <xf numFmtId="165" fontId="12" fillId="43" borderId="20" xfId="1" applyNumberFormat="1" applyFont="1" applyFill="1" applyBorder="1" applyAlignment="1">
      <alignment horizontal="right"/>
    </xf>
    <xf numFmtId="165" fontId="80" fillId="4" borderId="0" xfId="1" applyNumberFormat="1" applyFont="1" applyFill="1" applyBorder="1"/>
    <xf numFmtId="165" fontId="80" fillId="43" borderId="0" xfId="1" applyNumberFormat="1" applyFont="1" applyFill="1" applyBorder="1" applyAlignment="1">
      <alignment horizontal="right"/>
    </xf>
    <xf numFmtId="165" fontId="81" fillId="4" borderId="0" xfId="1" applyNumberFormat="1" applyFont="1" applyFill="1" applyBorder="1"/>
    <xf numFmtId="1" fontId="81" fillId="43" borderId="0" xfId="1" applyNumberFormat="1" applyFont="1" applyFill="1" applyBorder="1" applyAlignment="1">
      <alignment horizontal="right"/>
    </xf>
    <xf numFmtId="1" fontId="81" fillId="4" borderId="0" xfId="1" applyNumberFormat="1" applyFont="1" applyFill="1" applyBorder="1" applyAlignment="1">
      <alignment horizontal="right"/>
    </xf>
    <xf numFmtId="165" fontId="81" fillId="43" borderId="0" xfId="1" applyNumberFormat="1" applyFont="1" applyFill="1" applyBorder="1" applyAlignment="1">
      <alignment horizontal="right"/>
    </xf>
    <xf numFmtId="165" fontId="81" fillId="4" borderId="0" xfId="1" applyNumberFormat="1" applyFont="1" applyFill="1" applyBorder="1" applyAlignment="1">
      <alignment horizontal="right"/>
    </xf>
    <xf numFmtId="0" fontId="10" fillId="4" borderId="0" xfId="0" applyNumberFormat="1" applyFont="1" applyFill="1" applyBorder="1"/>
    <xf numFmtId="49" fontId="10" fillId="4" borderId="45" xfId="6" applyNumberFormat="1" applyFont="1" applyFill="1" applyBorder="1"/>
    <xf numFmtId="165" fontId="10" fillId="43" borderId="37" xfId="1" applyNumberFormat="1" applyFont="1" applyFill="1" applyBorder="1" applyAlignment="1">
      <alignment horizontal="right"/>
    </xf>
    <xf numFmtId="165" fontId="10" fillId="43" borderId="30" xfId="1" applyNumberFormat="1" applyFont="1" applyFill="1" applyBorder="1" applyAlignment="1">
      <alignment horizontal="right"/>
    </xf>
    <xf numFmtId="165" fontId="10" fillId="43" borderId="32" xfId="1" applyNumberFormat="1" applyFont="1" applyFill="1" applyBorder="1" applyAlignment="1">
      <alignment horizontal="right"/>
    </xf>
    <xf numFmtId="167" fontId="10" fillId="43" borderId="36" xfId="1" applyNumberFormat="1" applyFont="1" applyFill="1" applyBorder="1" applyAlignment="1">
      <alignment horizontal="right"/>
    </xf>
    <xf numFmtId="167" fontId="10" fillId="43" borderId="1" xfId="1" applyNumberFormat="1" applyFont="1" applyFill="1" applyBorder="1" applyAlignment="1">
      <alignment horizontal="right"/>
    </xf>
    <xf numFmtId="167" fontId="10" fillId="43" borderId="31" xfId="1" applyNumberFormat="1" applyFont="1" applyFill="1" applyBorder="1" applyAlignment="1">
      <alignment horizontal="right"/>
    </xf>
    <xf numFmtId="167" fontId="10" fillId="43" borderId="2" xfId="1" applyNumberFormat="1" applyFont="1" applyFill="1" applyBorder="1" applyAlignment="1">
      <alignment horizontal="right"/>
    </xf>
    <xf numFmtId="167" fontId="10" fillId="43" borderId="33" xfId="1" applyNumberFormat="1" applyFont="1" applyFill="1" applyBorder="1" applyAlignment="1">
      <alignment horizontal="right"/>
    </xf>
    <xf numFmtId="167" fontId="10" fillId="43" borderId="3" xfId="1" applyNumberFormat="1" applyFont="1" applyFill="1" applyBorder="1" applyAlignment="1">
      <alignment horizontal="right"/>
    </xf>
    <xf numFmtId="167" fontId="10" fillId="43" borderId="0" xfId="1" applyNumberFormat="1" applyFont="1" applyFill="1" applyBorder="1" applyAlignment="1">
      <alignment horizontal="right"/>
    </xf>
    <xf numFmtId="167" fontId="12" fillId="43" borderId="28" xfId="1" applyNumberFormat="1" applyFont="1" applyFill="1" applyBorder="1" applyAlignment="1">
      <alignment horizontal="right"/>
    </xf>
    <xf numFmtId="167" fontId="12" fillId="43" borderId="13" xfId="1" applyNumberFormat="1" applyFont="1" applyFill="1" applyBorder="1" applyAlignment="1">
      <alignment horizontal="right"/>
    </xf>
    <xf numFmtId="165" fontId="10" fillId="4" borderId="38" xfId="1" applyNumberFormat="1" applyFont="1" applyFill="1" applyBorder="1" applyAlignment="1">
      <alignment horizontal="left"/>
    </xf>
    <xf numFmtId="0" fontId="16" fillId="4" borderId="0" xfId="4" applyFill="1" applyAlignment="1" applyProtection="1"/>
    <xf numFmtId="165" fontId="10" fillId="0" borderId="0" xfId="1" applyNumberFormat="1" applyFont="1" applyFill="1" applyBorder="1"/>
    <xf numFmtId="165" fontId="10" fillId="0" borderId="0" xfId="1" applyNumberFormat="1" applyFont="1" applyFill="1"/>
    <xf numFmtId="165" fontId="12" fillId="0" borderId="0" xfId="1" applyNumberFormat="1" applyFont="1" applyFill="1" applyBorder="1" applyAlignment="1">
      <alignment horizontal="center" vertical="center" wrapText="1"/>
    </xf>
    <xf numFmtId="165" fontId="12" fillId="0" borderId="0" xfId="1" applyNumberFormat="1" applyFont="1" applyFill="1" applyBorder="1" applyAlignment="1">
      <alignment horizontal="right" vertical="center" wrapText="1"/>
    </xf>
    <xf numFmtId="165" fontId="10" fillId="0" borderId="0" xfId="1" applyNumberFormat="1" applyFont="1" applyFill="1" applyBorder="1" applyAlignment="1">
      <alignment horizontal="right"/>
    </xf>
    <xf numFmtId="165" fontId="10" fillId="0" borderId="0" xfId="1" applyNumberFormat="1" applyFont="1" applyFill="1" applyAlignment="1">
      <alignment horizontal="right"/>
    </xf>
    <xf numFmtId="165" fontId="12" fillId="0" borderId="0" xfId="1" applyNumberFormat="1" applyFont="1" applyFill="1" applyBorder="1"/>
    <xf numFmtId="165" fontId="10" fillId="0" borderId="0" xfId="1" applyNumberFormat="1" applyFont="1" applyFill="1" applyAlignment="1">
      <alignment horizontal="center"/>
    </xf>
    <xf numFmtId="165" fontId="16" fillId="4" borderId="0" xfId="1" applyNumberFormat="1" applyFont="1" applyFill="1" applyAlignment="1" applyProtection="1"/>
    <xf numFmtId="165" fontId="10" fillId="0" borderId="0" xfId="1" applyNumberFormat="1" applyFont="1" applyFill="1" applyBorder="1" applyAlignment="1">
      <alignment horizontal="right" vertical="center" wrapText="1"/>
    </xf>
    <xf numFmtId="167" fontId="12" fillId="43" borderId="19" xfId="1" applyNumberFormat="1" applyFont="1" applyFill="1" applyBorder="1" applyAlignment="1">
      <alignment horizontal="right"/>
    </xf>
    <xf numFmtId="167" fontId="10" fillId="4" borderId="0" xfId="1" applyNumberFormat="1" applyFont="1" applyFill="1" applyBorder="1" applyAlignment="1">
      <alignment horizontal="right"/>
    </xf>
    <xf numFmtId="167" fontId="10" fillId="43" borderId="4" xfId="1" applyNumberFormat="1" applyFont="1" applyFill="1" applyBorder="1" applyAlignment="1">
      <alignment horizontal="right"/>
    </xf>
    <xf numFmtId="167" fontId="10" fillId="43" borderId="5" xfId="1" applyNumberFormat="1" applyFont="1" applyFill="1" applyBorder="1" applyAlignment="1">
      <alignment horizontal="right"/>
    </xf>
    <xf numFmtId="167" fontId="10" fillId="43" borderId="6" xfId="1" applyNumberFormat="1" applyFont="1" applyFill="1" applyBorder="1" applyAlignment="1">
      <alignment horizontal="right"/>
    </xf>
    <xf numFmtId="167" fontId="10" fillId="43" borderId="37" xfId="1" applyNumberFormat="1" applyFont="1" applyFill="1" applyBorder="1" applyAlignment="1">
      <alignment horizontal="right"/>
    </xf>
    <xf numFmtId="167" fontId="10" fillId="43" borderId="30" xfId="1" applyNumberFormat="1" applyFont="1" applyFill="1" applyBorder="1" applyAlignment="1">
      <alignment horizontal="right"/>
    </xf>
    <xf numFmtId="167" fontId="20" fillId="4" borderId="0" xfId="1" applyNumberFormat="1" applyFont="1" applyFill="1" applyBorder="1" applyAlignment="1">
      <alignment horizontal="right"/>
    </xf>
    <xf numFmtId="165" fontId="33" fillId="0" borderId="0" xfId="1" applyNumberFormat="1" applyFont="1" applyFill="1" applyBorder="1" applyAlignment="1">
      <alignment horizontal="center" vertical="center" wrapText="1"/>
    </xf>
    <xf numFmtId="165" fontId="31" fillId="0" borderId="0" xfId="1" applyNumberFormat="1" applyFont="1" applyFill="1" applyBorder="1"/>
    <xf numFmtId="0" fontId="7" fillId="0" borderId="0" xfId="0" applyFont="1" applyFill="1" applyBorder="1" applyAlignment="1">
      <alignment horizontal="right" vertical="top"/>
    </xf>
    <xf numFmtId="165" fontId="7" fillId="44" borderId="0" xfId="1" applyNumberFormat="1" applyFont="1" applyFill="1" applyBorder="1" applyAlignment="1">
      <alignment horizontal="right" vertical="top"/>
    </xf>
    <xf numFmtId="165" fontId="7" fillId="45" borderId="0" xfId="1" applyNumberFormat="1" applyFont="1" applyFill="1" applyBorder="1" applyAlignment="1">
      <alignment horizontal="right" vertical="top"/>
    </xf>
    <xf numFmtId="9" fontId="7" fillId="45" borderId="0" xfId="8" applyFont="1" applyFill="1" applyBorder="1" applyAlignment="1">
      <alignment horizontal="right" vertical="top"/>
    </xf>
    <xf numFmtId="0" fontId="7" fillId="44" borderId="0" xfId="0" applyFont="1" applyFill="1" applyBorder="1" applyAlignment="1">
      <alignment horizontal="right" vertical="top"/>
    </xf>
    <xf numFmtId="0" fontId="7" fillId="45" borderId="0" xfId="0" applyFont="1" applyFill="1" applyBorder="1" applyAlignment="1">
      <alignment horizontal="right" vertical="top"/>
    </xf>
    <xf numFmtId="0" fontId="19" fillId="0" borderId="0" xfId="0" applyFont="1" applyFill="1" applyBorder="1" applyAlignment="1">
      <alignment horizontal="right" vertical="top"/>
    </xf>
    <xf numFmtId="165" fontId="7" fillId="46" borderId="0" xfId="1" applyNumberFormat="1" applyFont="1" applyFill="1" applyBorder="1" applyAlignment="1">
      <alignment horizontal="right" vertical="top"/>
    </xf>
    <xf numFmtId="0" fontId="7" fillId="0" borderId="0" xfId="0" applyFont="1" applyBorder="1" applyAlignment="1">
      <alignment horizontal="right" vertical="top"/>
    </xf>
    <xf numFmtId="9" fontId="7" fillId="44" borderId="0" xfId="8" applyFont="1" applyFill="1" applyBorder="1" applyAlignment="1">
      <alignment horizontal="right" vertical="top"/>
    </xf>
    <xf numFmtId="9" fontId="7" fillId="44" borderId="0" xfId="0" applyNumberFormat="1" applyFont="1" applyFill="1" applyBorder="1" applyAlignment="1">
      <alignment horizontal="right" vertical="top"/>
    </xf>
    <xf numFmtId="9" fontId="7" fillId="0" borderId="0" xfId="0" applyNumberFormat="1" applyFont="1" applyFill="1" applyBorder="1" applyAlignment="1">
      <alignment horizontal="right" vertical="top"/>
    </xf>
    <xf numFmtId="0" fontId="7" fillId="46" borderId="0" xfId="0" applyFont="1" applyFill="1" applyBorder="1" applyAlignment="1">
      <alignment horizontal="right" vertical="top"/>
    </xf>
    <xf numFmtId="0" fontId="19" fillId="0" borderId="0" xfId="0" applyFont="1" applyBorder="1" applyAlignment="1">
      <alignment horizontal="right" vertical="top"/>
    </xf>
    <xf numFmtId="165" fontId="19" fillId="0" borderId="0" xfId="1" applyNumberFormat="1" applyFont="1" applyFill="1" applyBorder="1" applyAlignment="1">
      <alignment horizontal="right" vertical="top" wrapText="1"/>
    </xf>
    <xf numFmtId="0" fontId="19" fillId="0" borderId="0" xfId="0" applyFont="1" applyBorder="1" applyAlignment="1">
      <alignment horizontal="right" vertical="top" wrapText="1"/>
    </xf>
    <xf numFmtId="165" fontId="82" fillId="0" borderId="0" xfId="1" applyNumberFormat="1" applyFont="1" applyFill="1" applyBorder="1" applyAlignment="1" applyProtection="1">
      <alignment horizontal="right" vertical="top" readingOrder="1"/>
      <protection locked="0"/>
    </xf>
    <xf numFmtId="0" fontId="19" fillId="44" borderId="0" xfId="0" applyFont="1" applyFill="1" applyBorder="1" applyAlignment="1">
      <alignment horizontal="right" vertical="top" wrapText="1"/>
    </xf>
    <xf numFmtId="0" fontId="19" fillId="45" borderId="0" xfId="0" applyFont="1" applyFill="1" applyBorder="1" applyAlignment="1">
      <alignment horizontal="right" vertical="top" wrapText="1"/>
    </xf>
    <xf numFmtId="0" fontId="19" fillId="46" borderId="0" xfId="0" applyFont="1" applyFill="1" applyBorder="1" applyAlignment="1">
      <alignment horizontal="right" vertical="top" wrapText="1"/>
    </xf>
    <xf numFmtId="165" fontId="19" fillId="44" borderId="0" xfId="1" applyNumberFormat="1" applyFont="1" applyFill="1" applyBorder="1" applyAlignment="1">
      <alignment horizontal="right" vertical="top" wrapText="1"/>
    </xf>
    <xf numFmtId="165" fontId="19" fillId="46" borderId="0" xfId="1" applyNumberFormat="1" applyFont="1" applyFill="1" applyBorder="1" applyAlignment="1">
      <alignment horizontal="right" vertical="top" wrapText="1"/>
    </xf>
    <xf numFmtId="165" fontId="19" fillId="45" borderId="0" xfId="1" applyNumberFormat="1" applyFont="1" applyFill="1" applyBorder="1" applyAlignment="1">
      <alignment horizontal="right" vertical="top" wrapText="1"/>
    </xf>
    <xf numFmtId="165" fontId="82" fillId="0" borderId="0" xfId="1" applyNumberFormat="1" applyFont="1" applyBorder="1" applyAlignment="1" applyProtection="1">
      <alignment horizontal="center" vertical="top" wrapText="1" readingOrder="1"/>
      <protection locked="0"/>
    </xf>
    <xf numFmtId="165" fontId="12" fillId="0" borderId="0" xfId="1" applyNumberFormat="1" applyFont="1" applyFill="1" applyAlignment="1">
      <alignment horizontal="center"/>
    </xf>
    <xf numFmtId="49" fontId="33" fillId="0" borderId="0" xfId="92" applyNumberFormat="1" applyFont="1" applyFill="1" applyBorder="1" applyAlignment="1">
      <alignment horizontal="center" vertical="center" wrapText="1"/>
    </xf>
    <xf numFmtId="9" fontId="7" fillId="46" borderId="0" xfId="8" applyFont="1" applyFill="1" applyBorder="1" applyAlignment="1">
      <alignment horizontal="right" vertical="top"/>
    </xf>
    <xf numFmtId="166" fontId="7" fillId="44" borderId="0" xfId="8" applyNumberFormat="1" applyFont="1" applyFill="1" applyBorder="1" applyAlignment="1">
      <alignment horizontal="right" vertical="top"/>
    </xf>
    <xf numFmtId="49" fontId="12" fillId="0" borderId="0" xfId="1" applyNumberFormat="1" applyFont="1" applyFill="1" applyBorder="1" applyAlignment="1">
      <alignment horizontal="center" vertical="center" wrapText="1"/>
    </xf>
    <xf numFmtId="49" fontId="12" fillId="0" borderId="0" xfId="1" applyNumberFormat="1" applyFont="1" applyFill="1" applyBorder="1" applyAlignment="1">
      <alignment horizontal="right" vertical="center" wrapText="1"/>
    </xf>
    <xf numFmtId="49" fontId="33" fillId="0" borderId="0" xfId="1" applyNumberFormat="1" applyFont="1" applyFill="1" applyBorder="1" applyAlignment="1">
      <alignment horizontal="center" vertical="center" wrapText="1"/>
    </xf>
    <xf numFmtId="0" fontId="10" fillId="0" borderId="0" xfId="1" applyNumberFormat="1" applyFont="1" applyFill="1" applyBorder="1" applyAlignment="1">
      <alignment horizontal="right" vertical="center" wrapText="1"/>
    </xf>
    <xf numFmtId="0" fontId="10" fillId="0" borderId="0" xfId="1" applyNumberFormat="1" applyFont="1" applyFill="1" applyBorder="1"/>
    <xf numFmtId="0" fontId="10" fillId="0" borderId="0" xfId="1" applyNumberFormat="1" applyFont="1" applyFill="1" applyBorder="1" applyAlignment="1">
      <alignment horizontal="right"/>
    </xf>
    <xf numFmtId="0" fontId="10" fillId="0" borderId="0" xfId="1" applyNumberFormat="1" applyFont="1" applyFill="1" applyAlignment="1">
      <alignment horizontal="right"/>
    </xf>
    <xf numFmtId="0" fontId="10" fillId="0" borderId="0" xfId="1" applyNumberFormat="1" applyFont="1" applyFill="1"/>
    <xf numFmtId="0" fontId="12" fillId="0" borderId="0" xfId="1" applyNumberFormat="1" applyFont="1" applyFill="1" applyBorder="1"/>
    <xf numFmtId="167" fontId="28" fillId="0" borderId="0" xfId="1" applyNumberFormat="1" applyFont="1" applyFill="1" applyBorder="1" applyAlignment="1">
      <alignment horizontal="right" vertical="top"/>
    </xf>
    <xf numFmtId="167" fontId="28" fillId="0" borderId="0" xfId="1" applyNumberFormat="1" applyFont="1" applyFill="1" applyBorder="1" applyAlignment="1" applyProtection="1">
      <alignment horizontal="right" vertical="top" readingOrder="1"/>
      <protection locked="0"/>
    </xf>
    <xf numFmtId="43" fontId="7" fillId="2" borderId="1" xfId="1" applyFont="1" applyFill="1" applyBorder="1" applyAlignment="1">
      <alignment horizontal="right" vertical="center"/>
    </xf>
    <xf numFmtId="43" fontId="7" fillId="2" borderId="4" xfId="1" applyFont="1" applyFill="1" applyBorder="1" applyAlignment="1">
      <alignment horizontal="right" vertical="center"/>
    </xf>
    <xf numFmtId="0" fontId="12" fillId="0" borderId="29" xfId="0" applyFont="1" applyFill="1" applyBorder="1" applyAlignment="1">
      <alignment horizontal="center" wrapText="1"/>
    </xf>
    <xf numFmtId="0" fontId="10" fillId="0" borderId="0" xfId="0" applyNumberFormat="1" applyFont="1" applyAlignment="1"/>
    <xf numFmtId="0" fontId="10" fillId="0" borderId="0" xfId="0" applyFont="1"/>
    <xf numFmtId="49" fontId="10" fillId="4" borderId="12" xfId="7" applyNumberFormat="1" applyFont="1" applyFill="1" applyBorder="1"/>
    <xf numFmtId="49" fontId="10" fillId="4" borderId="7" xfId="6" applyNumberFormat="1" applyFont="1" applyFill="1" applyBorder="1"/>
    <xf numFmtId="49" fontId="10" fillId="4" borderId="18" xfId="6" applyNumberFormat="1" applyFont="1" applyFill="1" applyBorder="1"/>
    <xf numFmtId="49" fontId="10" fillId="4" borderId="8" xfId="6" applyNumberFormat="1" applyFont="1" applyFill="1" applyBorder="1"/>
    <xf numFmtId="165" fontId="10" fillId="4" borderId="49" xfId="1" applyNumberFormat="1" applyFont="1" applyFill="1" applyBorder="1" applyAlignment="1">
      <alignment horizontal="left"/>
    </xf>
    <xf numFmtId="165" fontId="10" fillId="4" borderId="50" xfId="1" applyNumberFormat="1" applyFont="1" applyFill="1" applyBorder="1" applyAlignment="1">
      <alignment horizontal="left"/>
    </xf>
    <xf numFmtId="0" fontId="10" fillId="4" borderId="12" xfId="0" applyNumberFormat="1" applyFont="1" applyFill="1" applyBorder="1"/>
    <xf numFmtId="0" fontId="10" fillId="4" borderId="7" xfId="0" applyNumberFormat="1" applyFont="1" applyFill="1" applyBorder="1"/>
    <xf numFmtId="0" fontId="10" fillId="4" borderId="8" xfId="0" applyNumberFormat="1" applyFont="1" applyFill="1" applyBorder="1"/>
    <xf numFmtId="0" fontId="10" fillId="4" borderId="0" xfId="0" applyFont="1" applyFill="1" applyBorder="1" applyAlignment="1">
      <alignment horizontal="left" vertical="top" wrapText="1"/>
    </xf>
    <xf numFmtId="0" fontId="12" fillId="4" borderId="0" xfId="0" applyFont="1" applyFill="1" applyBorder="1" applyAlignment="1">
      <alignment horizontal="left" vertical="top" wrapText="1"/>
    </xf>
    <xf numFmtId="0" fontId="16" fillId="4" borderId="0" xfId="4" applyFill="1" applyBorder="1" applyAlignment="1" applyProtection="1"/>
    <xf numFmtId="165" fontId="10" fillId="43" borderId="66" xfId="1" applyNumberFormat="1" applyFont="1" applyFill="1" applyBorder="1" applyAlignment="1">
      <alignment horizontal="right"/>
    </xf>
    <xf numFmtId="165" fontId="10" fillId="43" borderId="67" xfId="1" applyNumberFormat="1" applyFont="1" applyFill="1" applyBorder="1" applyAlignment="1">
      <alignment horizontal="right"/>
    </xf>
    <xf numFmtId="165" fontId="10" fillId="43" borderId="68" xfId="1" applyNumberFormat="1" applyFont="1" applyFill="1" applyBorder="1" applyAlignment="1">
      <alignment horizontal="right"/>
    </xf>
    <xf numFmtId="165" fontId="12" fillId="0" borderId="28" xfId="1" applyNumberFormat="1" applyFont="1" applyFill="1" applyBorder="1" applyAlignment="1">
      <alignment horizontal="right"/>
    </xf>
    <xf numFmtId="165" fontId="10" fillId="0" borderId="31" xfId="1" applyNumberFormat="1" applyFont="1" applyFill="1" applyBorder="1" applyAlignment="1">
      <alignment horizontal="right"/>
    </xf>
    <xf numFmtId="165" fontId="10" fillId="0" borderId="33" xfId="1" applyNumberFormat="1" applyFont="1" applyFill="1" applyBorder="1" applyAlignment="1">
      <alignment horizontal="right"/>
    </xf>
    <xf numFmtId="165" fontId="10" fillId="0" borderId="43" xfId="1" applyNumberFormat="1" applyFont="1" applyFill="1" applyBorder="1" applyAlignment="1">
      <alignment horizontal="right"/>
    </xf>
    <xf numFmtId="165" fontId="10" fillId="0" borderId="69" xfId="1" applyNumberFormat="1" applyFont="1" applyFill="1" applyBorder="1" applyAlignment="1">
      <alignment horizontal="right"/>
    </xf>
    <xf numFmtId="165" fontId="31" fillId="0" borderId="0" xfId="1" applyNumberFormat="1" applyFont="1" applyFill="1"/>
    <xf numFmtId="165" fontId="31" fillId="0" borderId="0" xfId="1" applyNumberFormat="1" applyFont="1" applyFill="1" applyBorder="1" applyAlignment="1">
      <alignment horizontal="right"/>
    </xf>
    <xf numFmtId="0" fontId="31" fillId="0" borderId="0" xfId="0" applyFont="1" applyFill="1" applyBorder="1"/>
    <xf numFmtId="165" fontId="10" fillId="43" borderId="21" xfId="1" applyNumberFormat="1" applyFont="1" applyFill="1" applyBorder="1" applyAlignment="1">
      <alignment horizontal="right"/>
    </xf>
    <xf numFmtId="165" fontId="10" fillId="43" borderId="34" xfId="1" applyNumberFormat="1" applyFont="1" applyFill="1" applyBorder="1" applyAlignment="1">
      <alignment horizontal="right"/>
    </xf>
    <xf numFmtId="165" fontId="10" fillId="0" borderId="34" xfId="1" applyNumberFormat="1" applyFont="1" applyFill="1" applyBorder="1" applyAlignment="1">
      <alignment horizontal="right"/>
    </xf>
    <xf numFmtId="165" fontId="10" fillId="43" borderId="35" xfId="1" applyNumberFormat="1" applyFont="1" applyFill="1" applyBorder="1" applyAlignment="1">
      <alignment horizontal="right"/>
    </xf>
    <xf numFmtId="165" fontId="10" fillId="43" borderId="10" xfId="1" applyNumberFormat="1" applyFont="1" applyFill="1" applyBorder="1" applyAlignment="1">
      <alignment horizontal="right"/>
    </xf>
    <xf numFmtId="165" fontId="10" fillId="43" borderId="69" xfId="1" applyNumberFormat="1" applyFont="1" applyFill="1" applyBorder="1" applyAlignment="1">
      <alignment horizontal="right"/>
    </xf>
    <xf numFmtId="165" fontId="10" fillId="43" borderId="11" xfId="1" applyNumberFormat="1" applyFont="1" applyFill="1" applyBorder="1" applyAlignment="1">
      <alignment horizontal="right"/>
    </xf>
    <xf numFmtId="165" fontId="42" fillId="0" borderId="0" xfId="1" applyNumberFormat="1" applyFont="1" applyBorder="1" applyAlignment="1" applyProtection="1">
      <alignment horizontal="right" vertical="top" readingOrder="1"/>
      <protection locked="0"/>
    </xf>
    <xf numFmtId="165" fontId="42" fillId="0" borderId="0" xfId="1" applyNumberFormat="1" applyFont="1" applyFill="1" applyBorder="1" applyAlignment="1" applyProtection="1">
      <alignment horizontal="right" vertical="top" readingOrder="1"/>
      <protection locked="0"/>
    </xf>
    <xf numFmtId="165" fontId="7" fillId="0" borderId="0" xfId="1" applyNumberFormat="1" applyFont="1" applyFill="1" applyBorder="1" applyAlignment="1">
      <alignment horizontal="right" vertical="top"/>
    </xf>
    <xf numFmtId="0" fontId="7" fillId="44" borderId="0" xfId="0" applyFont="1" applyFill="1" applyAlignment="1">
      <alignment horizontal="right" vertical="top"/>
    </xf>
    <xf numFmtId="0" fontId="0" fillId="44" borderId="0" xfId="0" applyFill="1"/>
    <xf numFmtId="165" fontId="0" fillId="44" borderId="0" xfId="1" applyNumberFormat="1" applyFont="1" applyFill="1"/>
    <xf numFmtId="165" fontId="12" fillId="0" borderId="70" xfId="1" applyNumberFormat="1" applyFont="1" applyFill="1" applyBorder="1" applyAlignment="1">
      <alignment horizontal="center"/>
    </xf>
    <xf numFmtId="165" fontId="10" fillId="0" borderId="70" xfId="1" applyNumberFormat="1" applyFont="1" applyFill="1" applyBorder="1"/>
    <xf numFmtId="165" fontId="10" fillId="4" borderId="70" xfId="1" applyNumberFormat="1" applyFont="1" applyFill="1" applyBorder="1" applyAlignment="1">
      <alignment horizontal="right"/>
    </xf>
    <xf numFmtId="165" fontId="31" fillId="4" borderId="70" xfId="1" applyNumberFormat="1" applyFont="1" applyFill="1" applyBorder="1" applyAlignment="1">
      <alignment horizontal="right"/>
    </xf>
    <xf numFmtId="165" fontId="12" fillId="0" borderId="0" xfId="1" applyNumberFormat="1" applyFont="1" applyFill="1" applyBorder="1" applyAlignment="1">
      <alignment horizontal="left"/>
    </xf>
    <xf numFmtId="165" fontId="19" fillId="0" borderId="0" xfId="1" applyNumberFormat="1" applyFont="1" applyFill="1" applyAlignment="1">
      <alignment horizontal="left"/>
    </xf>
    <xf numFmtId="165" fontId="82" fillId="0" borderId="0" xfId="1" applyNumberFormat="1" applyFont="1" applyBorder="1" applyAlignment="1" applyProtection="1">
      <alignment horizontal="left" vertical="top" wrapText="1" readingOrder="1"/>
      <protection locked="0"/>
    </xf>
    <xf numFmtId="165" fontId="19" fillId="0" borderId="0" xfId="1" applyNumberFormat="1" applyFont="1" applyBorder="1" applyAlignment="1">
      <alignment horizontal="left"/>
    </xf>
    <xf numFmtId="165" fontId="19" fillId="0" borderId="0" xfId="1" applyNumberFormat="1" applyFont="1" applyFill="1" applyBorder="1" applyAlignment="1">
      <alignment horizontal="left"/>
    </xf>
    <xf numFmtId="165" fontId="19" fillId="2" borderId="20" xfId="1" applyNumberFormat="1" applyFont="1" applyFill="1" applyBorder="1" applyAlignment="1">
      <alignment horizontal="center" vertical="center"/>
    </xf>
    <xf numFmtId="167" fontId="10" fillId="43" borderId="32" xfId="1" applyNumberFormat="1" applyFont="1" applyFill="1" applyBorder="1" applyAlignment="1">
      <alignment horizontal="right"/>
    </xf>
    <xf numFmtId="0" fontId="30" fillId="2" borderId="0" xfId="0" applyFont="1" applyFill="1" applyBorder="1" applyAlignment="1">
      <alignment vertical="center" wrapText="1"/>
    </xf>
    <xf numFmtId="3" fontId="29" fillId="2" borderId="0" xfId="0" applyNumberFormat="1" applyFont="1" applyFill="1" applyBorder="1"/>
    <xf numFmtId="43" fontId="29" fillId="2" borderId="0" xfId="0" applyNumberFormat="1" applyFont="1" applyFill="1" applyBorder="1" applyAlignment="1">
      <alignment horizontal="center"/>
    </xf>
    <xf numFmtId="0" fontId="29" fillId="2" borderId="0" xfId="0" applyFont="1" applyFill="1" applyBorder="1" applyAlignment="1">
      <alignment horizontal="center"/>
    </xf>
    <xf numFmtId="165" fontId="83" fillId="2" borderId="0" xfId="1" applyNumberFormat="1" applyFont="1" applyFill="1" applyBorder="1" applyAlignment="1">
      <alignment horizontal="right" vertical="center"/>
    </xf>
    <xf numFmtId="0" fontId="29" fillId="2" borderId="0" xfId="0" applyFont="1" applyFill="1" applyBorder="1" applyAlignment="1">
      <alignment vertical="center"/>
    </xf>
    <xf numFmtId="9" fontId="84" fillId="2" borderId="0" xfId="1" applyNumberFormat="1" applyFont="1" applyFill="1" applyBorder="1" applyAlignment="1">
      <alignment horizontal="right" vertical="center"/>
    </xf>
    <xf numFmtId="165" fontId="83" fillId="2" borderId="0" xfId="1" applyNumberFormat="1" applyFont="1" applyFill="1" applyBorder="1" applyAlignment="1" applyProtection="1">
      <alignment horizontal="right" vertical="center"/>
    </xf>
    <xf numFmtId="165" fontId="29" fillId="2" borderId="0" xfId="1" applyNumberFormat="1" applyFont="1" applyFill="1" applyBorder="1" applyAlignment="1" applyProtection="1">
      <alignment horizontal="right" vertical="center"/>
    </xf>
    <xf numFmtId="165" fontId="29" fillId="2" borderId="0" xfId="1" applyNumberFormat="1" applyFont="1" applyFill="1" applyBorder="1" applyAlignment="1">
      <alignment horizontal="right" vertical="center"/>
    </xf>
    <xf numFmtId="0" fontId="29" fillId="4" borderId="0" xfId="0" applyFont="1" applyFill="1" applyBorder="1"/>
    <xf numFmtId="0" fontId="30" fillId="4" borderId="0" xfId="0" applyFont="1" applyFill="1" applyBorder="1" applyAlignment="1">
      <alignment horizontal="left" vertical="center"/>
    </xf>
    <xf numFmtId="0" fontId="30" fillId="4" borderId="0" xfId="0" applyFont="1" applyFill="1" applyBorder="1" applyAlignment="1">
      <alignment horizontal="center" vertical="center" wrapText="1"/>
    </xf>
    <xf numFmtId="165" fontId="29" fillId="4" borderId="0" xfId="1" applyNumberFormat="1" applyFont="1" applyFill="1" applyBorder="1" applyAlignment="1">
      <alignment horizontal="center"/>
    </xf>
    <xf numFmtId="0" fontId="29" fillId="4" borderId="0" xfId="0" applyFont="1" applyFill="1" applyBorder="1" applyAlignment="1">
      <alignment wrapText="1"/>
    </xf>
    <xf numFmtId="9" fontId="29" fillId="4" borderId="0" xfId="1" applyNumberFormat="1" applyFont="1" applyFill="1" applyBorder="1" applyAlignment="1">
      <alignment horizontal="right"/>
    </xf>
    <xf numFmtId="169" fontId="29" fillId="4" borderId="0" xfId="1" applyNumberFormat="1" applyFont="1" applyFill="1" applyBorder="1" applyAlignment="1">
      <alignment horizontal="right"/>
    </xf>
    <xf numFmtId="49" fontId="29" fillId="2" borderId="0" xfId="0" applyNumberFormat="1" applyFont="1" applyFill="1" applyBorder="1" applyAlignment="1"/>
    <xf numFmtId="9" fontId="29" fillId="2" borderId="0" xfId="0" applyNumberFormat="1" applyFont="1" applyFill="1" applyBorder="1"/>
    <xf numFmtId="0" fontId="29" fillId="2" borderId="0" xfId="0" applyFont="1" applyFill="1" applyBorder="1" applyAlignment="1">
      <alignment horizontal="right" wrapText="1"/>
    </xf>
    <xf numFmtId="165" fontId="29" fillId="2" borderId="0" xfId="1" applyNumberFormat="1" applyFont="1" applyFill="1" applyBorder="1" applyAlignment="1">
      <alignment horizontal="right"/>
    </xf>
    <xf numFmtId="49" fontId="29" fillId="2" borderId="0" xfId="0" applyNumberFormat="1" applyFont="1" applyFill="1" applyBorder="1" applyAlignment="1">
      <alignment wrapText="1"/>
    </xf>
    <xf numFmtId="0" fontId="29" fillId="2" borderId="0" xfId="1" applyNumberFormat="1" applyFont="1" applyFill="1" applyBorder="1" applyAlignment="1">
      <alignment horizontal="right"/>
    </xf>
    <xf numFmtId="0" fontId="29" fillId="2" borderId="0" xfId="0" applyFont="1" applyFill="1" applyBorder="1" applyAlignment="1">
      <alignment vertical="center" wrapText="1"/>
    </xf>
    <xf numFmtId="165" fontId="29" fillId="2" borderId="0" xfId="0" applyNumberFormat="1" applyFont="1" applyFill="1" applyBorder="1" applyAlignment="1">
      <alignment vertical="center" wrapText="1"/>
    </xf>
    <xf numFmtId="17" fontId="29" fillId="2" borderId="0" xfId="0" applyNumberFormat="1" applyFont="1" applyFill="1" applyBorder="1" applyAlignment="1">
      <alignment vertical="center" wrapText="1"/>
    </xf>
    <xf numFmtId="0" fontId="29" fillId="2" borderId="0" xfId="0" applyFont="1" applyFill="1" applyBorder="1" applyAlignment="1">
      <alignment wrapText="1"/>
    </xf>
    <xf numFmtId="17" fontId="29" fillId="2" borderId="0" xfId="0" applyNumberFormat="1" applyFont="1" applyFill="1" applyBorder="1" applyAlignment="1">
      <alignment wrapText="1"/>
    </xf>
    <xf numFmtId="49" fontId="85" fillId="2" borderId="0" xfId="0" applyNumberFormat="1" applyFont="1" applyFill="1" applyBorder="1" applyAlignment="1">
      <alignment horizontal="left" vertical="top"/>
    </xf>
    <xf numFmtId="10" fontId="85" fillId="2" borderId="0" xfId="1" applyNumberFormat="1" applyFont="1" applyFill="1" applyBorder="1" applyAlignment="1">
      <alignment horizontal="right" vertical="top"/>
    </xf>
    <xf numFmtId="9" fontId="85" fillId="2" borderId="0" xfId="0" applyNumberFormat="1" applyFont="1" applyFill="1" applyBorder="1" applyAlignment="1">
      <alignment horizontal="left" vertical="top"/>
    </xf>
    <xf numFmtId="9" fontId="85" fillId="2" borderId="0" xfId="1" applyNumberFormat="1" applyFont="1" applyFill="1" applyBorder="1" applyAlignment="1">
      <alignment horizontal="right" vertical="top"/>
    </xf>
    <xf numFmtId="166" fontId="29" fillId="2" borderId="0" xfId="8" applyNumberFormat="1" applyFont="1" applyFill="1" applyBorder="1" applyAlignment="1">
      <alignment horizontal="right"/>
    </xf>
    <xf numFmtId="1" fontId="29" fillId="2" borderId="0" xfId="8" applyNumberFormat="1" applyFont="1" applyFill="1" applyBorder="1" applyAlignment="1">
      <alignment horizontal="right"/>
    </xf>
    <xf numFmtId="0" fontId="43" fillId="2" borderId="0" xfId="0" applyFont="1" applyFill="1"/>
    <xf numFmtId="0" fontId="29" fillId="2" borderId="0" xfId="0" applyFont="1" applyFill="1"/>
    <xf numFmtId="0" fontId="86" fillId="2" borderId="0" xfId="4" applyFont="1" applyFill="1" applyAlignment="1" applyProtection="1">
      <alignment horizontal="left"/>
    </xf>
    <xf numFmtId="0" fontId="83" fillId="2" borderId="0" xfId="0" applyFont="1" applyFill="1" applyBorder="1" applyAlignment="1">
      <alignment vertical="top" wrapText="1"/>
    </xf>
    <xf numFmtId="0" fontId="1" fillId="4" borderId="0" xfId="16" applyFont="1" applyFill="1" applyAlignment="1">
      <alignment wrapText="1"/>
    </xf>
    <xf numFmtId="0" fontId="50" fillId="4" borderId="0" xfId="15" applyFont="1" applyFill="1" applyAlignment="1">
      <alignment horizontal="left"/>
    </xf>
    <xf numFmtId="0" fontId="51" fillId="4" borderId="0" xfId="4" applyFont="1" applyFill="1" applyAlignment="1" applyProtection="1">
      <alignment wrapText="1"/>
    </xf>
    <xf numFmtId="0" fontId="45" fillId="4" borderId="0" xfId="16" applyFont="1" applyFill="1" applyAlignment="1">
      <alignment wrapText="1"/>
    </xf>
    <xf numFmtId="0" fontId="1" fillId="4" borderId="0" xfId="16" applyFont="1" applyFill="1" applyAlignment="1">
      <alignment vertical="top" wrapText="1"/>
    </xf>
    <xf numFmtId="0" fontId="51" fillId="4" borderId="0" xfId="4" applyFont="1" applyFill="1" applyAlignment="1" applyProtection="1">
      <alignment vertical="top" wrapText="1"/>
    </xf>
    <xf numFmtId="0" fontId="53" fillId="4" borderId="0" xfId="16" applyFont="1" applyFill="1" applyAlignment="1" applyProtection="1">
      <alignment vertical="top" wrapText="1"/>
      <protection locked="0"/>
    </xf>
    <xf numFmtId="0" fontId="51" fillId="4" borderId="0" xfId="4" applyFont="1" applyFill="1" applyAlignment="1" applyProtection="1">
      <alignment vertical="top" wrapText="1"/>
      <protection locked="0"/>
    </xf>
    <xf numFmtId="0" fontId="55" fillId="4" borderId="0" xfId="17" quotePrefix="1" applyFont="1" applyFill="1" applyBorder="1" applyAlignment="1" applyProtection="1">
      <alignment vertical="top" wrapText="1"/>
      <protection locked="0"/>
    </xf>
    <xf numFmtId="0" fontId="57" fillId="4" borderId="0" xfId="16" applyFont="1" applyFill="1" applyAlignment="1" applyProtection="1">
      <alignment horizontal="left" vertical="top" wrapText="1"/>
      <protection locked="0"/>
    </xf>
    <xf numFmtId="0" fontId="57" fillId="4" borderId="0" xfId="16" applyFont="1" applyFill="1" applyAlignment="1" applyProtection="1">
      <alignment vertical="top" wrapText="1"/>
      <protection locked="0"/>
    </xf>
    <xf numFmtId="0" fontId="47" fillId="4" borderId="0" xfId="15" applyFont="1" applyFill="1" applyAlignment="1">
      <alignment horizontal="left" vertical="center"/>
    </xf>
    <xf numFmtId="0" fontId="55" fillId="4" borderId="0" xfId="18" applyFont="1" applyFill="1" applyAlignment="1">
      <alignment horizontal="left" vertical="top"/>
    </xf>
    <xf numFmtId="0" fontId="55" fillId="4" borderId="0" xfId="18" applyFont="1" applyFill="1" applyAlignment="1">
      <alignment horizontal="left"/>
    </xf>
    <xf numFmtId="0" fontId="1" fillId="4" borderId="0" xfId="15" applyFont="1" applyFill="1" applyAlignment="1">
      <alignment horizontal="left"/>
    </xf>
    <xf numFmtId="0" fontId="52" fillId="4" borderId="0" xfId="19" applyFont="1" applyFill="1" applyAlignment="1">
      <alignment horizontal="left" vertical="top"/>
    </xf>
    <xf numFmtId="0" fontId="30" fillId="42" borderId="42" xfId="0" applyFont="1" applyFill="1" applyBorder="1" applyAlignment="1">
      <alignment horizontal="center" vertical="center" wrapText="1"/>
    </xf>
    <xf numFmtId="0" fontId="30" fillId="42" borderId="15" xfId="0" applyFont="1" applyFill="1" applyBorder="1" applyAlignment="1">
      <alignment horizontal="center" vertical="center" wrapText="1"/>
    </xf>
    <xf numFmtId="0" fontId="11" fillId="39" borderId="42" xfId="0" applyFont="1" applyFill="1" applyBorder="1" applyAlignment="1">
      <alignment horizontal="center" vertical="center" wrapText="1"/>
    </xf>
    <xf numFmtId="0" fontId="11" fillId="39" borderId="15" xfId="0" applyFont="1" applyFill="1" applyBorder="1" applyAlignment="1">
      <alignment horizontal="center" vertical="center" wrapText="1"/>
    </xf>
    <xf numFmtId="0" fontId="30" fillId="41" borderId="42" xfId="0" applyFont="1" applyFill="1" applyBorder="1" applyAlignment="1">
      <alignment horizontal="center" vertical="center" wrapText="1"/>
    </xf>
    <xf numFmtId="0" fontId="30" fillId="41" borderId="15" xfId="0" applyFont="1" applyFill="1" applyBorder="1" applyAlignment="1">
      <alignment horizontal="center" vertical="center" wrapText="1"/>
    </xf>
    <xf numFmtId="0" fontId="17" fillId="2" borderId="0" xfId="0" applyFont="1" applyFill="1" applyBorder="1" applyAlignment="1">
      <alignment horizontal="left" wrapText="1"/>
    </xf>
    <xf numFmtId="0" fontId="17" fillId="2" borderId="0" xfId="0" applyFont="1" applyFill="1" applyBorder="1" applyAlignment="1">
      <alignment wrapText="1"/>
    </xf>
    <xf numFmtId="0" fontId="7" fillId="0" borderId="0" xfId="0" applyFont="1" applyAlignment="1">
      <alignment wrapText="1"/>
    </xf>
    <xf numFmtId="0" fontId="46" fillId="2" borderId="0" xfId="0" applyFont="1" applyFill="1" applyBorder="1" applyAlignment="1">
      <alignment horizontal="left" vertical="center" wrapText="1"/>
    </xf>
    <xf numFmtId="0" fontId="27" fillId="40" borderId="0" xfId="0" applyFont="1" applyFill="1" applyBorder="1" applyAlignment="1">
      <alignment horizontal="left" vertical="top" wrapText="1"/>
    </xf>
    <xf numFmtId="0" fontId="7" fillId="0" borderId="0" xfId="0" applyFont="1" applyFill="1" applyBorder="1" applyAlignment="1">
      <alignment horizontal="left" vertical="top" wrapText="1"/>
    </xf>
    <xf numFmtId="0" fontId="12" fillId="37" borderId="14" xfId="0" applyFont="1" applyFill="1" applyBorder="1" applyAlignment="1">
      <alignment horizontal="center" vertical="center" wrapText="1"/>
    </xf>
    <xf numFmtId="0" fontId="12" fillId="37" borderId="43" xfId="0" applyFont="1" applyFill="1" applyBorder="1" applyAlignment="1">
      <alignment horizontal="center" vertical="center" wrapText="1"/>
    </xf>
    <xf numFmtId="0" fontId="12" fillId="37" borderId="13" xfId="0" applyFont="1" applyFill="1" applyBorder="1" applyAlignment="1">
      <alignment horizontal="center" vertical="center" wrapText="1"/>
    </xf>
    <xf numFmtId="0" fontId="8" fillId="2" borderId="0" xfId="0" applyFont="1" applyFill="1" applyBorder="1" applyAlignment="1">
      <alignment horizontal="left" vertical="center" wrapText="1"/>
    </xf>
    <xf numFmtId="0" fontId="11" fillId="39" borderId="14" xfId="0" applyFont="1" applyFill="1" applyBorder="1" applyAlignment="1" applyProtection="1">
      <alignment horizontal="center" vertical="center" wrapText="1"/>
      <protection locked="0"/>
    </xf>
    <xf numFmtId="0" fontId="11" fillId="39" borderId="13" xfId="0" applyFont="1" applyFill="1" applyBorder="1" applyAlignment="1" applyProtection="1">
      <alignment horizontal="center" vertical="center" wrapText="1"/>
      <protection locked="0"/>
    </xf>
    <xf numFmtId="0" fontId="30" fillId="42" borderId="14" xfId="0" applyFont="1" applyFill="1" applyBorder="1" applyAlignment="1" applyProtection="1">
      <alignment horizontal="center" vertical="center" wrapText="1"/>
      <protection locked="0"/>
    </xf>
    <xf numFmtId="0" fontId="30" fillId="42" borderId="13" xfId="0" applyFont="1" applyFill="1" applyBorder="1" applyAlignment="1" applyProtection="1">
      <alignment horizontal="center" vertical="center" wrapText="1"/>
      <protection locked="0"/>
    </xf>
    <xf numFmtId="0" fontId="30" fillId="41" borderId="14" xfId="0" applyFont="1" applyFill="1" applyBorder="1" applyAlignment="1" applyProtection="1">
      <alignment horizontal="center" vertical="center" wrapText="1"/>
      <protection locked="0"/>
    </xf>
    <xf numFmtId="0" fontId="30" fillId="41" borderId="13" xfId="0" applyFont="1" applyFill="1" applyBorder="1" applyAlignment="1" applyProtection="1">
      <alignment horizontal="center" vertical="center" wrapText="1"/>
      <protection locked="0"/>
    </xf>
    <xf numFmtId="0" fontId="11" fillId="39" borderId="14" xfId="0" applyFont="1" applyFill="1" applyBorder="1" applyAlignment="1">
      <alignment horizontal="center" vertical="center" wrapText="1"/>
    </xf>
    <xf numFmtId="0" fontId="11" fillId="39" borderId="13" xfId="0" applyFont="1" applyFill="1" applyBorder="1" applyAlignment="1">
      <alignment horizontal="center" vertical="center" wrapText="1"/>
    </xf>
    <xf numFmtId="0" fontId="30" fillId="42" borderId="14" xfId="0" applyFont="1" applyFill="1" applyBorder="1" applyAlignment="1">
      <alignment horizontal="center" vertical="center" wrapText="1"/>
    </xf>
    <xf numFmtId="0" fontId="30" fillId="42" borderId="13" xfId="0" applyFont="1" applyFill="1" applyBorder="1" applyAlignment="1">
      <alignment horizontal="center" vertical="center" wrapText="1"/>
    </xf>
    <xf numFmtId="0" fontId="34" fillId="42" borderId="0" xfId="0" applyFont="1" applyFill="1" applyBorder="1" applyAlignment="1" applyProtection="1">
      <alignment horizontal="left" vertical="center" wrapText="1"/>
      <protection locked="0"/>
    </xf>
    <xf numFmtId="0" fontId="34" fillId="41" borderId="0" xfId="0" applyFont="1" applyFill="1" applyBorder="1" applyAlignment="1">
      <alignment horizontal="left" vertical="top" wrapText="1"/>
    </xf>
    <xf numFmtId="0" fontId="30" fillId="41" borderId="14" xfId="0" applyFont="1" applyFill="1" applyBorder="1" applyAlignment="1">
      <alignment horizontal="center" vertical="center" wrapText="1"/>
    </xf>
    <xf numFmtId="0" fontId="30" fillId="41" borderId="13" xfId="0" applyFont="1" applyFill="1" applyBorder="1" applyAlignment="1">
      <alignment horizontal="center" vertical="center" wrapText="1"/>
    </xf>
    <xf numFmtId="165" fontId="21" fillId="4" borderId="0" xfId="1" applyNumberFormat="1" applyFont="1" applyFill="1" applyBorder="1" applyAlignment="1">
      <alignment horizontal="center" vertical="center" wrapText="1"/>
    </xf>
    <xf numFmtId="0" fontId="21" fillId="4" borderId="0" xfId="0" applyFont="1" applyFill="1" applyAlignment="1">
      <alignment horizontal="center" vertical="center" wrapText="1"/>
    </xf>
    <xf numFmtId="0" fontId="17" fillId="4" borderId="0" xfId="0" applyFont="1" applyFill="1" applyBorder="1" applyAlignment="1">
      <alignment wrapText="1"/>
    </xf>
    <xf numFmtId="0" fontId="0" fillId="4" borderId="0" xfId="0" applyFill="1" applyAlignment="1">
      <alignment wrapText="1"/>
    </xf>
    <xf numFmtId="0" fontId="10" fillId="2" borderId="0" xfId="0" applyFont="1" applyFill="1" applyAlignment="1">
      <alignment horizontal="left" vertical="top" wrapText="1"/>
    </xf>
    <xf numFmtId="0" fontId="38" fillId="2" borderId="0" xfId="4" applyFont="1" applyFill="1" applyBorder="1" applyAlignment="1" applyProtection="1">
      <alignment horizontal="left" vertical="top" wrapText="1"/>
    </xf>
    <xf numFmtId="0" fontId="28" fillId="2" borderId="0" xfId="4" applyFont="1" applyFill="1" applyBorder="1" applyAlignment="1" applyProtection="1">
      <alignment horizontal="left" vertical="top" wrapText="1"/>
    </xf>
    <xf numFmtId="0" fontId="10" fillId="2" borderId="0" xfId="0" applyFont="1" applyFill="1" applyAlignment="1">
      <alignment horizontal="left" vertical="top"/>
    </xf>
    <xf numFmtId="0" fontId="31" fillId="2" borderId="0" xfId="0" applyFont="1" applyFill="1" applyAlignment="1">
      <alignment horizontal="left" vertical="top" wrapText="1"/>
    </xf>
    <xf numFmtId="0" fontId="43" fillId="3" borderId="0" xfId="0" applyFont="1" applyFill="1" applyAlignment="1">
      <alignment horizontal="left" vertical="top" wrapText="1"/>
    </xf>
    <xf numFmtId="0" fontId="10" fillId="0" borderId="0" xfId="0" applyFont="1" applyFill="1" applyAlignment="1">
      <alignment horizontal="left" vertical="top" wrapText="1"/>
    </xf>
    <xf numFmtId="0" fontId="29" fillId="2" borderId="0" xfId="0" applyFont="1" applyFill="1" applyBorder="1" applyAlignment="1">
      <alignment horizontal="left" vertical="top" wrapText="1"/>
    </xf>
    <xf numFmtId="0" fontId="29" fillId="2" borderId="0" xfId="4" applyFont="1" applyFill="1" applyBorder="1" applyAlignment="1" applyProtection="1">
      <alignment horizontal="left" vertical="top" wrapText="1"/>
    </xf>
    <xf numFmtId="0" fontId="86" fillId="2" borderId="0" xfId="4" applyFont="1" applyFill="1" applyBorder="1" applyAlignment="1" applyProtection="1">
      <alignment horizontal="left" vertical="top" wrapText="1"/>
    </xf>
    <xf numFmtId="0" fontId="7" fillId="2" borderId="25" xfId="0" applyFont="1" applyFill="1" applyBorder="1" applyAlignment="1">
      <alignment horizontal="left" vertical="top" wrapText="1"/>
    </xf>
    <xf numFmtId="0" fontId="7" fillId="2" borderId="0" xfId="0" applyFont="1" applyFill="1" applyBorder="1" applyAlignment="1">
      <alignment horizontal="left" vertical="top" wrapText="1"/>
    </xf>
    <xf numFmtId="0" fontId="16" fillId="0" borderId="46" xfId="4" applyBorder="1" applyAlignment="1" applyProtection="1"/>
    <xf numFmtId="0" fontId="36" fillId="0" borderId="0" xfId="0" applyFont="1" applyFill="1" applyAlignment="1" applyProtection="1">
      <alignment horizontal="left" vertical="top" wrapText="1" readingOrder="1"/>
      <protection locked="0"/>
    </xf>
    <xf numFmtId="0" fontId="44" fillId="3" borderId="0" xfId="0" applyFont="1" applyFill="1" applyBorder="1" applyAlignment="1">
      <alignment horizontal="left" vertical="top"/>
    </xf>
    <xf numFmtId="0" fontId="38" fillId="0" borderId="0" xfId="0" applyFont="1" applyFill="1" applyAlignment="1">
      <alignment horizontal="left" vertical="top" wrapText="1"/>
    </xf>
    <xf numFmtId="0" fontId="19" fillId="2" borderId="44" xfId="0" applyFont="1" applyFill="1" applyBorder="1" applyAlignment="1">
      <alignment horizontal="left" vertical="top" wrapText="1"/>
    </xf>
    <xf numFmtId="0" fontId="19" fillId="2" borderId="45" xfId="0" applyFont="1" applyFill="1" applyBorder="1" applyAlignment="1">
      <alignment horizontal="left" vertical="top" wrapText="1"/>
    </xf>
    <xf numFmtId="0" fontId="16" fillId="4" borderId="0" xfId="4" applyFill="1" applyAlignment="1" applyProtection="1">
      <alignment horizontal="left"/>
    </xf>
    <xf numFmtId="0" fontId="12" fillId="0" borderId="62" xfId="0" applyFont="1" applyFill="1" applyBorder="1" applyAlignment="1">
      <alignment horizontal="left" vertical="top"/>
    </xf>
    <xf numFmtId="0" fontId="10" fillId="4" borderId="64" xfId="0" applyFont="1" applyFill="1" applyBorder="1" applyAlignment="1">
      <alignment horizontal="left" vertical="top" wrapText="1"/>
    </xf>
    <xf numFmtId="0" fontId="10" fillId="4" borderId="65" xfId="0" applyFont="1" applyFill="1" applyBorder="1" applyAlignment="1">
      <alignment horizontal="left" vertical="top" wrapText="1"/>
    </xf>
    <xf numFmtId="0" fontId="16" fillId="4" borderId="22" xfId="4" applyFill="1" applyBorder="1" applyAlignment="1" applyProtection="1">
      <alignment horizontal="left"/>
    </xf>
    <xf numFmtId="0" fontId="16" fillId="4" borderId="26" xfId="4" applyFill="1" applyBorder="1" applyAlignment="1" applyProtection="1">
      <alignment horizontal="left"/>
    </xf>
    <xf numFmtId="0" fontId="24" fillId="4" borderId="0" xfId="0" applyFont="1" applyFill="1" applyAlignment="1">
      <alignment horizontal="left" wrapText="1"/>
    </xf>
    <xf numFmtId="0" fontId="22" fillId="0" borderId="0" xfId="0" applyFont="1" applyFill="1" applyBorder="1" applyAlignment="1">
      <alignment horizontal="left"/>
    </xf>
    <xf numFmtId="0" fontId="38" fillId="0" borderId="63" xfId="0" applyFont="1" applyFill="1" applyBorder="1" applyAlignment="1">
      <alignment horizontal="left" wrapText="1"/>
    </xf>
    <xf numFmtId="0" fontId="12" fillId="4" borderId="42" xfId="0" applyFont="1" applyFill="1" applyBorder="1" applyAlignment="1">
      <alignment horizontal="left" vertical="top" wrapText="1"/>
    </xf>
    <xf numFmtId="0" fontId="12" fillId="4" borderId="15" xfId="0" applyFont="1" applyFill="1" applyBorder="1" applyAlignment="1">
      <alignment horizontal="left" vertical="top" wrapText="1"/>
    </xf>
    <xf numFmtId="0" fontId="10" fillId="4" borderId="64" xfId="0" applyFont="1" applyFill="1" applyBorder="1" applyAlignment="1">
      <alignment vertical="top" wrapText="1"/>
    </xf>
    <xf numFmtId="0" fontId="10" fillId="4" borderId="65" xfId="0" applyFont="1" applyFill="1" applyBorder="1" applyAlignment="1">
      <alignment vertical="top" wrapText="1"/>
    </xf>
    <xf numFmtId="0" fontId="16" fillId="4" borderId="22" xfId="4" applyFill="1" applyBorder="1" applyAlignment="1" applyProtection="1"/>
    <xf numFmtId="0" fontId="16" fillId="4" borderId="26" xfId="4" applyFill="1" applyBorder="1" applyAlignment="1" applyProtection="1"/>
    <xf numFmtId="0" fontId="12" fillId="4" borderId="42" xfId="0" applyFont="1" applyFill="1" applyBorder="1" applyAlignment="1">
      <alignment vertical="top" wrapText="1"/>
    </xf>
    <xf numFmtId="0" fontId="12" fillId="4" borderId="15" xfId="0" applyFont="1" applyFill="1" applyBorder="1" applyAlignment="1">
      <alignment vertical="top" wrapText="1"/>
    </xf>
    <xf numFmtId="0" fontId="24" fillId="4" borderId="0" xfId="5" applyFont="1" applyFill="1" applyAlignment="1">
      <alignment horizontal="left" wrapText="1"/>
    </xf>
    <xf numFmtId="0" fontId="10" fillId="4" borderId="0" xfId="5" applyFont="1" applyFill="1" applyAlignment="1">
      <alignment wrapText="1"/>
    </xf>
  </cellXfs>
  <cellStyles count="93">
    <cellStyle name="20% - Accent1 2" xfId="21" xr:uid="{00000000-0005-0000-0000-000000000000}"/>
    <cellStyle name="20% - Accent2 2" xfId="22" xr:uid="{00000000-0005-0000-0000-000001000000}"/>
    <cellStyle name="20% - Accent3 2" xfId="23" xr:uid="{00000000-0005-0000-0000-000002000000}"/>
    <cellStyle name="20% - Accent4 2" xfId="24" xr:uid="{00000000-0005-0000-0000-000003000000}"/>
    <cellStyle name="20% - Accent5 2" xfId="25" xr:uid="{00000000-0005-0000-0000-000004000000}"/>
    <cellStyle name="20% - Accent6 2" xfId="26" xr:uid="{00000000-0005-0000-0000-000005000000}"/>
    <cellStyle name="40% - Accent1 2" xfId="27" xr:uid="{00000000-0005-0000-0000-000006000000}"/>
    <cellStyle name="40% - Accent2 2" xfId="28" xr:uid="{00000000-0005-0000-0000-000007000000}"/>
    <cellStyle name="40% - Accent3 2" xfId="29" xr:uid="{00000000-0005-0000-0000-000008000000}"/>
    <cellStyle name="40% - Accent4 2" xfId="30" xr:uid="{00000000-0005-0000-0000-000009000000}"/>
    <cellStyle name="40% - Accent5 2" xfId="31" xr:uid="{00000000-0005-0000-0000-00000A000000}"/>
    <cellStyle name="40% - Accent6 2" xfId="32" xr:uid="{00000000-0005-0000-0000-00000B000000}"/>
    <cellStyle name="60% - Accent1 2" xfId="33" xr:uid="{00000000-0005-0000-0000-00000C000000}"/>
    <cellStyle name="60% - Accent2 2" xfId="34" xr:uid="{00000000-0005-0000-0000-00000D000000}"/>
    <cellStyle name="60% - Accent3 2" xfId="35" xr:uid="{00000000-0005-0000-0000-00000E000000}"/>
    <cellStyle name="60% - Accent4 2" xfId="36" xr:uid="{00000000-0005-0000-0000-00000F000000}"/>
    <cellStyle name="60% - Accent5 2" xfId="37" xr:uid="{00000000-0005-0000-0000-000010000000}"/>
    <cellStyle name="60% - Accent6 2" xfId="38" xr:uid="{00000000-0005-0000-0000-000011000000}"/>
    <cellStyle name="Accent1 2" xfId="39" xr:uid="{00000000-0005-0000-0000-000012000000}"/>
    <cellStyle name="Accent2 2" xfId="40" xr:uid="{00000000-0005-0000-0000-000013000000}"/>
    <cellStyle name="Accent3 2" xfId="41" xr:uid="{00000000-0005-0000-0000-000014000000}"/>
    <cellStyle name="Accent4 2" xfId="42" xr:uid="{00000000-0005-0000-0000-000015000000}"/>
    <cellStyle name="Accent5 2" xfId="43" xr:uid="{00000000-0005-0000-0000-000016000000}"/>
    <cellStyle name="Accent6 2" xfId="44" xr:uid="{00000000-0005-0000-0000-000017000000}"/>
    <cellStyle name="Bad 2" xfId="45" xr:uid="{00000000-0005-0000-0000-000018000000}"/>
    <cellStyle name="Calculation 2" xfId="46" xr:uid="{00000000-0005-0000-0000-000019000000}"/>
    <cellStyle name="Check Cell 2" xfId="47" xr:uid="{00000000-0005-0000-0000-00001A000000}"/>
    <cellStyle name="Comma" xfId="1" builtinId="3"/>
    <cellStyle name="Comma 2" xfId="2" xr:uid="{00000000-0005-0000-0000-00001C000000}"/>
    <cellStyle name="Comma 2 2" xfId="48" xr:uid="{00000000-0005-0000-0000-00001D000000}"/>
    <cellStyle name="Comma 2 2 2" xfId="49" xr:uid="{00000000-0005-0000-0000-00001E000000}"/>
    <cellStyle name="Comma 2 3" xfId="50" xr:uid="{00000000-0005-0000-0000-00001F000000}"/>
    <cellStyle name="Comma 3" xfId="3" xr:uid="{00000000-0005-0000-0000-000020000000}"/>
    <cellStyle name="Comma 3 2" xfId="87" xr:uid="{00000000-0005-0000-0000-000021000000}"/>
    <cellStyle name="Comma 4" xfId="51" xr:uid="{00000000-0005-0000-0000-000022000000}"/>
    <cellStyle name="Comma 4 2" xfId="52" xr:uid="{00000000-0005-0000-0000-000023000000}"/>
    <cellStyle name="Comma 5" xfId="53" xr:uid="{00000000-0005-0000-0000-000024000000}"/>
    <cellStyle name="Explanatory Text 2" xfId="54" xr:uid="{00000000-0005-0000-0000-000025000000}"/>
    <cellStyle name="Followed Hyperlink 2" xfId="20" xr:uid="{00000000-0005-0000-0000-000026000000}"/>
    <cellStyle name="Good 2" xfId="55" xr:uid="{00000000-0005-0000-0000-000027000000}"/>
    <cellStyle name="Heading 1 2" xfId="56" xr:uid="{00000000-0005-0000-0000-000028000000}"/>
    <cellStyle name="Heading 2 2" xfId="57" xr:uid="{00000000-0005-0000-0000-000029000000}"/>
    <cellStyle name="Heading 3 2" xfId="58" xr:uid="{00000000-0005-0000-0000-00002A000000}"/>
    <cellStyle name="Heading 4 2" xfId="59" xr:uid="{00000000-0005-0000-0000-00002B000000}"/>
    <cellStyle name="Hyperlink" xfId="4" builtinId="8"/>
    <cellStyle name="Hyperlink 2" xfId="60" xr:uid="{00000000-0005-0000-0000-00002D000000}"/>
    <cellStyle name="Hyperlink 2 2" xfId="18" xr:uid="{00000000-0005-0000-0000-00002E000000}"/>
    <cellStyle name="Hyperlink 3" xfId="61" xr:uid="{00000000-0005-0000-0000-00002F000000}"/>
    <cellStyle name="Hyperlink 4" xfId="17" xr:uid="{00000000-0005-0000-0000-000030000000}"/>
    <cellStyle name="Input 2" xfId="62" xr:uid="{00000000-0005-0000-0000-000031000000}"/>
    <cellStyle name="Linked Cell 2" xfId="63" xr:uid="{00000000-0005-0000-0000-000032000000}"/>
    <cellStyle name="Neutral 2" xfId="64" xr:uid="{00000000-0005-0000-0000-000033000000}"/>
    <cellStyle name="Normal" xfId="0" builtinId="0"/>
    <cellStyle name="Normal 2" xfId="5" xr:uid="{00000000-0005-0000-0000-000035000000}"/>
    <cellStyle name="Normal 2 2" xfId="19" xr:uid="{00000000-0005-0000-0000-000036000000}"/>
    <cellStyle name="Normal 2 3" xfId="65" xr:uid="{00000000-0005-0000-0000-000037000000}"/>
    <cellStyle name="Normal 2 4" xfId="66" xr:uid="{00000000-0005-0000-0000-000038000000}"/>
    <cellStyle name="Normal 2 5" xfId="16" xr:uid="{00000000-0005-0000-0000-000039000000}"/>
    <cellStyle name="Normal 3" xfId="10" xr:uid="{00000000-0005-0000-0000-00003A000000}"/>
    <cellStyle name="Normal 3 2" xfId="67" xr:uid="{00000000-0005-0000-0000-00003B000000}"/>
    <cellStyle name="Normal 3 3" xfId="68" xr:uid="{00000000-0005-0000-0000-00003C000000}"/>
    <cellStyle name="Normal 3 4" xfId="88" xr:uid="{00000000-0005-0000-0000-00003D000000}"/>
    <cellStyle name="Normal 4" xfId="11" xr:uid="{00000000-0005-0000-0000-00003E000000}"/>
    <cellStyle name="Normal 4 2" xfId="89" xr:uid="{00000000-0005-0000-0000-00003F000000}"/>
    <cellStyle name="Normal 5" xfId="12" xr:uid="{00000000-0005-0000-0000-000040000000}"/>
    <cellStyle name="Normal 5 2" xfId="69" xr:uid="{00000000-0005-0000-0000-000041000000}"/>
    <cellStyle name="Normal 5 3" xfId="90" xr:uid="{00000000-0005-0000-0000-000042000000}"/>
    <cellStyle name="Normal 6" xfId="13" xr:uid="{00000000-0005-0000-0000-000043000000}"/>
    <cellStyle name="Normal 6 2" xfId="91" xr:uid="{00000000-0005-0000-0000-000044000000}"/>
    <cellStyle name="Normal 7" xfId="14" xr:uid="{00000000-0005-0000-0000-000045000000}"/>
    <cellStyle name="Normal 8" xfId="15" xr:uid="{00000000-0005-0000-0000-000046000000}"/>
    <cellStyle name="Normal 9" xfId="70" xr:uid="{00000000-0005-0000-0000-000047000000}"/>
    <cellStyle name="Normal_201112 DATA" xfId="6" xr:uid="{00000000-0005-0000-0000-000048000000}"/>
    <cellStyle name="Normal_Sheet3" xfId="7" xr:uid="{00000000-0005-0000-0000-000049000000}"/>
    <cellStyle name="Normal_Table A" xfId="92" xr:uid="{1FB2E9C5-3E3E-4918-9CC8-B4D2D13266E3}"/>
    <cellStyle name="Note 2" xfId="71" xr:uid="{00000000-0005-0000-0000-00004B000000}"/>
    <cellStyle name="Note 2 2" xfId="72" xr:uid="{00000000-0005-0000-0000-00004C000000}"/>
    <cellStyle name="Note 3" xfId="73" xr:uid="{00000000-0005-0000-0000-00004D000000}"/>
    <cellStyle name="Output 2" xfId="74" xr:uid="{00000000-0005-0000-0000-00004E000000}"/>
    <cellStyle name="Percent" xfId="8" builtinId="5"/>
    <cellStyle name="Percent 2" xfId="9" xr:uid="{00000000-0005-0000-0000-000050000000}"/>
    <cellStyle name="Percent 2 2" xfId="75" xr:uid="{00000000-0005-0000-0000-000051000000}"/>
    <cellStyle name="Percent 2 3" xfId="76" xr:uid="{00000000-0005-0000-0000-000052000000}"/>
    <cellStyle name="Percent 3" xfId="77" xr:uid="{00000000-0005-0000-0000-000053000000}"/>
    <cellStyle name="Percent 3 2" xfId="78" xr:uid="{00000000-0005-0000-0000-000054000000}"/>
    <cellStyle name="Percent 3 2 2" xfId="79" xr:uid="{00000000-0005-0000-0000-000055000000}"/>
    <cellStyle name="Percent 3 3" xfId="80" xr:uid="{00000000-0005-0000-0000-000056000000}"/>
    <cellStyle name="Percent 4" xfId="81" xr:uid="{00000000-0005-0000-0000-000057000000}"/>
    <cellStyle name="Percent 4 2" xfId="82" xr:uid="{00000000-0005-0000-0000-000058000000}"/>
    <cellStyle name="Percent 5" xfId="83" xr:uid="{00000000-0005-0000-0000-000059000000}"/>
    <cellStyle name="Percent 5 2" xfId="84" xr:uid="{00000000-0005-0000-0000-00005A000000}"/>
    <cellStyle name="Total 2" xfId="85" xr:uid="{00000000-0005-0000-0000-00005B000000}"/>
    <cellStyle name="Warning Text 2" xfId="86" xr:uid="{00000000-0005-0000-0000-00005C000000}"/>
  </cellStyles>
  <dxfs count="171">
    <dxf>
      <font>
        <condense val="0"/>
        <extend val="0"/>
        <color indexed="9"/>
      </font>
      <fill>
        <patternFill>
          <bgColor indexed="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b/>
        <i val="0"/>
        <condense val="0"/>
        <extend val="0"/>
        <color indexed="10"/>
      </font>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b/>
        <i val="0"/>
        <condense val="0"/>
        <extend val="0"/>
        <color indexed="10"/>
      </font>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ill>
        <patternFill>
          <bgColor indexed="14"/>
        </patternFill>
      </fill>
    </dxf>
    <dxf>
      <fill>
        <patternFill>
          <bgColor indexed="10"/>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ill>
        <patternFill>
          <bgColor indexed="14"/>
        </patternFill>
      </fill>
    </dxf>
    <dxf>
      <fill>
        <patternFill>
          <bgColor indexed="10"/>
        </patternFill>
      </fill>
    </dxf>
  </dxfs>
  <tableStyles count="0" defaultTableStyle="TableStyleMedium9" defaultPivotStyle="PivotStyleLight16"/>
  <colors>
    <mruColors>
      <color rgb="FFD0D5D6"/>
      <color rgb="FF005EB8"/>
      <color rgb="FF5EC1EA"/>
      <color rgb="FFB9CDE5"/>
      <color rgb="FF003087"/>
      <color rgb="FF84919C"/>
      <color rgb="FF9C0006"/>
      <color rgb="FF505050"/>
      <color rgb="FF80A0B0"/>
      <color rgb="FF0033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 Id="rId27" Type="http://schemas.openxmlformats.org/officeDocument/2006/relationships/customXml" Target="../customXml/item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5520077172949"/>
          <c:y val="8.2466319861277781E-4"/>
          <c:w val="0.81930148507794354"/>
          <c:h val="0.81452714419100969"/>
        </c:manualLayout>
      </c:layout>
      <c:pieChart>
        <c:varyColors val="1"/>
        <c:ser>
          <c:idx val="0"/>
          <c:order val="0"/>
          <c:dPt>
            <c:idx val="0"/>
            <c:bubble3D val="0"/>
            <c:spPr>
              <a:solidFill>
                <a:srgbClr val="003087"/>
              </a:solidFill>
              <a:ln>
                <a:solidFill>
                  <a:srgbClr val="005EB8"/>
                </a:solidFill>
              </a:ln>
            </c:spPr>
            <c:extLst>
              <c:ext xmlns:c16="http://schemas.microsoft.com/office/drawing/2014/chart" uri="{C3380CC4-5D6E-409C-BE32-E72D297353CC}">
                <c16:uniqueId val="{00000001-BD68-4A07-B801-951C5ABD535F}"/>
              </c:ext>
            </c:extLst>
          </c:dPt>
          <c:dPt>
            <c:idx val="1"/>
            <c:bubble3D val="0"/>
            <c:spPr>
              <a:solidFill>
                <a:srgbClr val="005EB8"/>
              </a:solidFill>
            </c:spPr>
            <c:extLst>
              <c:ext xmlns:c16="http://schemas.microsoft.com/office/drawing/2014/chart" uri="{C3380CC4-5D6E-409C-BE32-E72D297353CC}">
                <c16:uniqueId val="{00000003-BD68-4A07-B801-951C5ABD535F}"/>
              </c:ext>
            </c:extLst>
          </c:dPt>
          <c:dPt>
            <c:idx val="2"/>
            <c:bubble3D val="0"/>
            <c:spPr>
              <a:solidFill>
                <a:srgbClr val="5EC1EA"/>
              </a:solidFill>
            </c:spPr>
            <c:extLst>
              <c:ext xmlns:c16="http://schemas.microsoft.com/office/drawing/2014/chart" uri="{C3380CC4-5D6E-409C-BE32-E72D297353CC}">
                <c16:uniqueId val="{00000005-BD68-4A07-B801-951C5ABD535F}"/>
              </c:ext>
            </c:extLst>
          </c:dPt>
          <c:dPt>
            <c:idx val="3"/>
            <c:bubble3D val="0"/>
            <c:spPr>
              <a:solidFill>
                <a:srgbClr val="84919C"/>
              </a:solidFill>
            </c:spPr>
            <c:extLst>
              <c:ext xmlns:c16="http://schemas.microsoft.com/office/drawing/2014/chart" uri="{C3380CC4-5D6E-409C-BE32-E72D297353CC}">
                <c16:uniqueId val="{00000007-BD68-4A07-B801-951C5ABD535F}"/>
              </c:ext>
            </c:extLst>
          </c:dPt>
          <c:cat>
            <c:strRef>
              <c:f>Output!$L$65:$L$68</c:f>
              <c:strCache>
                <c:ptCount val="4"/>
                <c:pt idx="0">
                  <c:v> Emergency (38%) </c:v>
                </c:pt>
                <c:pt idx="1">
                  <c:v> Planned (14%) </c:v>
                </c:pt>
                <c:pt idx="2">
                  <c:v> Waiting List (37%) </c:v>
                </c:pt>
                <c:pt idx="3">
                  <c:v> Other (11%) </c:v>
                </c:pt>
              </c:strCache>
            </c:strRef>
          </c:cat>
          <c:val>
            <c:numRef>
              <c:f>Output!$L$61:$L$64</c:f>
              <c:numCache>
                <c:formatCode>0%</c:formatCode>
                <c:ptCount val="4"/>
                <c:pt idx="0">
                  <c:v>0.38</c:v>
                </c:pt>
                <c:pt idx="1">
                  <c:v>0.14000000000000001</c:v>
                </c:pt>
                <c:pt idx="2">
                  <c:v>0.37</c:v>
                </c:pt>
                <c:pt idx="3">
                  <c:v>0.11</c:v>
                </c:pt>
              </c:numCache>
            </c:numRef>
          </c:val>
          <c:extLst>
            <c:ext xmlns:c16="http://schemas.microsoft.com/office/drawing/2014/chart" uri="{C3380CC4-5D6E-409C-BE32-E72D297353CC}">
              <c16:uniqueId val="{00000008-BD68-4A07-B801-951C5ABD535F}"/>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6.2943489891239629E-2"/>
          <c:y val="0.82215586234493798"/>
          <c:w val="0.8743360754027153"/>
          <c:h val="0.1739819261037748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35433440687064"/>
          <c:y val="8.4700546885420839E-3"/>
          <c:w val="0.81064445786366079"/>
          <c:h val="0.80577864479124983"/>
        </c:manualLayout>
      </c:layout>
      <c:pieChart>
        <c:varyColors val="1"/>
        <c:ser>
          <c:idx val="0"/>
          <c:order val="0"/>
          <c:dPt>
            <c:idx val="0"/>
            <c:bubble3D val="0"/>
            <c:spPr>
              <a:solidFill>
                <a:srgbClr val="003087"/>
              </a:solidFill>
            </c:spPr>
            <c:extLst>
              <c:ext xmlns:c16="http://schemas.microsoft.com/office/drawing/2014/chart" uri="{C3380CC4-5D6E-409C-BE32-E72D297353CC}">
                <c16:uniqueId val="{00000001-C9BC-4E0E-950D-2664750D2AF7}"/>
              </c:ext>
            </c:extLst>
          </c:dPt>
          <c:dPt>
            <c:idx val="1"/>
            <c:bubble3D val="0"/>
            <c:spPr>
              <a:solidFill>
                <a:srgbClr val="005EB8"/>
              </a:solidFill>
            </c:spPr>
            <c:extLst>
              <c:ext xmlns:c16="http://schemas.microsoft.com/office/drawing/2014/chart" uri="{C3380CC4-5D6E-409C-BE32-E72D297353CC}">
                <c16:uniqueId val="{00000003-C9BC-4E0E-950D-2664750D2AF7}"/>
              </c:ext>
            </c:extLst>
          </c:dPt>
          <c:dPt>
            <c:idx val="2"/>
            <c:bubble3D val="0"/>
            <c:spPr>
              <a:solidFill>
                <a:srgbClr val="5EC1EA"/>
              </a:solidFill>
            </c:spPr>
            <c:extLst>
              <c:ext xmlns:c16="http://schemas.microsoft.com/office/drawing/2014/chart" uri="{C3380CC4-5D6E-409C-BE32-E72D297353CC}">
                <c16:uniqueId val="{00000005-C9BC-4E0E-950D-2664750D2AF7}"/>
              </c:ext>
            </c:extLst>
          </c:dPt>
          <c:dPt>
            <c:idx val="3"/>
            <c:bubble3D val="0"/>
            <c:spPr>
              <a:solidFill>
                <a:srgbClr val="84919C"/>
              </a:solidFill>
            </c:spPr>
            <c:extLst>
              <c:ext xmlns:c16="http://schemas.microsoft.com/office/drawing/2014/chart" uri="{C3380CC4-5D6E-409C-BE32-E72D297353CC}">
                <c16:uniqueId val="{00000007-C9BC-4E0E-950D-2664750D2AF7}"/>
              </c:ext>
            </c:extLst>
          </c:dPt>
          <c:cat>
            <c:strRef>
              <c:f>Output!$N$65:$N$68</c:f>
              <c:strCache>
                <c:ptCount val="4"/>
                <c:pt idx="0">
                  <c:v> Emergency (34%) </c:v>
                </c:pt>
                <c:pt idx="1">
                  <c:v> Planned (14%) </c:v>
                </c:pt>
                <c:pt idx="2">
                  <c:v> Waiting List (39%) </c:v>
                </c:pt>
                <c:pt idx="3">
                  <c:v> Other (13%) </c:v>
                </c:pt>
              </c:strCache>
            </c:strRef>
          </c:cat>
          <c:val>
            <c:numRef>
              <c:f>Output!$N$61:$N$64</c:f>
              <c:numCache>
                <c:formatCode>0%</c:formatCode>
                <c:ptCount val="4"/>
                <c:pt idx="0">
                  <c:v>0.34</c:v>
                </c:pt>
                <c:pt idx="1">
                  <c:v>0.14000000000000001</c:v>
                </c:pt>
                <c:pt idx="2">
                  <c:v>0.39</c:v>
                </c:pt>
                <c:pt idx="3">
                  <c:v>0.13</c:v>
                </c:pt>
              </c:numCache>
            </c:numRef>
          </c:val>
          <c:extLst>
            <c:ext xmlns:c16="http://schemas.microsoft.com/office/drawing/2014/chart" uri="{C3380CC4-5D6E-409C-BE32-E72D297353CC}">
              <c16:uniqueId val="{00000008-C9BC-4E0E-950D-2664750D2AF7}"/>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7517429587356625"/>
          <c:y val="0.82178538081899422"/>
          <c:w val="0.78008138890895529"/>
          <c:h val="0.1782146191810057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83259527643587"/>
          <c:y val="8.4714502122198339E-3"/>
          <c:w val="0.80748456790123457"/>
          <c:h val="0.80276996410639878"/>
        </c:manualLayout>
      </c:layout>
      <c:pieChart>
        <c:varyColors val="1"/>
        <c:ser>
          <c:idx val="0"/>
          <c:order val="0"/>
          <c:dPt>
            <c:idx val="0"/>
            <c:bubble3D val="0"/>
            <c:spPr>
              <a:solidFill>
                <a:srgbClr val="003087"/>
              </a:solidFill>
            </c:spPr>
            <c:extLst>
              <c:ext xmlns:c16="http://schemas.microsoft.com/office/drawing/2014/chart" uri="{C3380CC4-5D6E-409C-BE32-E72D297353CC}">
                <c16:uniqueId val="{00000001-F7D8-472E-903E-93F798B053C9}"/>
              </c:ext>
            </c:extLst>
          </c:dPt>
          <c:dPt>
            <c:idx val="1"/>
            <c:bubble3D val="0"/>
            <c:spPr>
              <a:solidFill>
                <a:srgbClr val="005EB8"/>
              </a:solidFill>
            </c:spPr>
            <c:extLst>
              <c:ext xmlns:c16="http://schemas.microsoft.com/office/drawing/2014/chart" uri="{C3380CC4-5D6E-409C-BE32-E72D297353CC}">
                <c16:uniqueId val="{00000003-F7D8-472E-903E-93F798B053C9}"/>
              </c:ext>
            </c:extLst>
          </c:dPt>
          <c:dPt>
            <c:idx val="2"/>
            <c:bubble3D val="0"/>
            <c:spPr>
              <a:solidFill>
                <a:srgbClr val="5EC1EA"/>
              </a:solidFill>
            </c:spPr>
            <c:extLst>
              <c:ext xmlns:c16="http://schemas.microsoft.com/office/drawing/2014/chart" uri="{C3380CC4-5D6E-409C-BE32-E72D297353CC}">
                <c16:uniqueId val="{00000005-F7D8-472E-903E-93F798B053C9}"/>
              </c:ext>
            </c:extLst>
          </c:dPt>
          <c:dPt>
            <c:idx val="3"/>
            <c:bubble3D val="0"/>
            <c:spPr>
              <a:solidFill>
                <a:srgbClr val="84919C"/>
              </a:solidFill>
            </c:spPr>
            <c:extLst>
              <c:ext xmlns:c16="http://schemas.microsoft.com/office/drawing/2014/chart" uri="{C3380CC4-5D6E-409C-BE32-E72D297353CC}">
                <c16:uniqueId val="{00000007-F7D8-472E-903E-93F798B053C9}"/>
              </c:ext>
            </c:extLst>
          </c:dPt>
          <c:cat>
            <c:strRef>
              <c:f>Output!$P$65:$P$68</c:f>
              <c:strCache>
                <c:ptCount val="4"/>
                <c:pt idx="0">
                  <c:v> Emergency (36%) </c:v>
                </c:pt>
                <c:pt idx="1">
                  <c:v> Planned (4%) </c:v>
                </c:pt>
                <c:pt idx="2">
                  <c:v> Waiting List (50%) </c:v>
                </c:pt>
                <c:pt idx="3">
                  <c:v> Other (10%) </c:v>
                </c:pt>
              </c:strCache>
            </c:strRef>
          </c:cat>
          <c:val>
            <c:numRef>
              <c:f>Output!$P$61:$P$64</c:f>
              <c:numCache>
                <c:formatCode>0%</c:formatCode>
                <c:ptCount val="4"/>
                <c:pt idx="0">
                  <c:v>0.36</c:v>
                </c:pt>
                <c:pt idx="1">
                  <c:v>0.04</c:v>
                </c:pt>
                <c:pt idx="2">
                  <c:v>0.5</c:v>
                </c:pt>
                <c:pt idx="3">
                  <c:v>0.1</c:v>
                </c:pt>
              </c:numCache>
            </c:numRef>
          </c:val>
          <c:extLst>
            <c:ext xmlns:c16="http://schemas.microsoft.com/office/drawing/2014/chart" uri="{C3380CC4-5D6E-409C-BE32-E72D297353CC}">
              <c16:uniqueId val="{00000008-F7D8-472E-903E-93F798B053C9}"/>
            </c:ext>
          </c:extLst>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5132545931758529"/>
          <c:y val="0.82638563242044005"/>
          <c:w val="0.81360152096372573"/>
          <c:h val="0.1736143675795599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5041829939954794E-2"/>
          <c:y val="5.4285332977445623E-2"/>
          <c:w val="0.90822514166422041"/>
          <c:h val="0.76478713791871933"/>
        </c:manualLayout>
      </c:layout>
      <c:barChart>
        <c:barDir val="col"/>
        <c:grouping val="clustered"/>
        <c:varyColors val="0"/>
        <c:ser>
          <c:idx val="0"/>
          <c:order val="0"/>
          <c:tx>
            <c:strRef>
              <c:f>Output!$K$99</c:f>
              <c:strCache>
                <c:ptCount val="1"/>
                <c:pt idx="0">
                  <c:v> ENGLAND (2017-18) </c:v>
                </c:pt>
              </c:strCache>
            </c:strRef>
          </c:tx>
          <c:spPr>
            <a:solidFill>
              <a:srgbClr val="005EB8"/>
            </a:solidFill>
          </c:spPr>
          <c:invertIfNegative val="0"/>
          <c:dPt>
            <c:idx val="0"/>
            <c:invertIfNegative val="0"/>
            <c:bubble3D val="0"/>
            <c:spPr>
              <a:solidFill>
                <a:srgbClr val="005EB8"/>
              </a:solidFill>
              <a:ln>
                <a:noFill/>
              </a:ln>
            </c:spPr>
            <c:extLst>
              <c:ext xmlns:c16="http://schemas.microsoft.com/office/drawing/2014/chart" uri="{C3380CC4-5D6E-409C-BE32-E72D297353CC}">
                <c16:uniqueId val="{00000001-C979-4FA1-8C89-75FDABE37F34}"/>
              </c:ext>
            </c:extLst>
          </c:dPt>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Output!$J$100:$J$107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Output!$K$100:$K$107</c:f>
              <c:numCache>
                <c:formatCode>General</c:formatCode>
                <c:ptCount val="8"/>
                <c:pt idx="0">
                  <c:v>0.46</c:v>
                </c:pt>
                <c:pt idx="1">
                  <c:v>0.23</c:v>
                </c:pt>
                <c:pt idx="2">
                  <c:v>0.11</c:v>
                </c:pt>
                <c:pt idx="3">
                  <c:v>0.13</c:v>
                </c:pt>
                <c:pt idx="4">
                  <c:v>0.04</c:v>
                </c:pt>
                <c:pt idx="5">
                  <c:v>0.01</c:v>
                </c:pt>
                <c:pt idx="6">
                  <c:v>0</c:v>
                </c:pt>
                <c:pt idx="7">
                  <c:v>0</c:v>
                </c:pt>
              </c:numCache>
            </c:numRef>
          </c:val>
          <c:extLst>
            <c:ext xmlns:c16="http://schemas.microsoft.com/office/drawing/2014/chart" uri="{C3380CC4-5D6E-409C-BE32-E72D297353CC}">
              <c16:uniqueId val="{00000002-C979-4FA1-8C89-75FDABE37F34}"/>
            </c:ext>
          </c:extLst>
        </c:ser>
        <c:ser>
          <c:idx val="1"/>
          <c:order val="1"/>
          <c:tx>
            <c:strRef>
              <c:f>Output!$L$99</c:f>
              <c:strCache>
                <c:ptCount val="1"/>
                <c:pt idx="0">
                  <c:v> ENGLAND (2018-19) </c:v>
                </c:pt>
              </c:strCache>
            </c:strRef>
          </c:tx>
          <c:spPr>
            <a:solidFill>
              <a:srgbClr val="5EC1EA"/>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Output!$J$100:$J$107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Output!$L$100:$L$107</c:f>
              <c:numCache>
                <c:formatCode>General</c:formatCode>
                <c:ptCount val="8"/>
                <c:pt idx="0">
                  <c:v>0</c:v>
                </c:pt>
                <c:pt idx="1">
                  <c:v>0.47</c:v>
                </c:pt>
                <c:pt idx="2">
                  <c:v>0.22</c:v>
                </c:pt>
                <c:pt idx="3">
                  <c:v>0.11</c:v>
                </c:pt>
                <c:pt idx="4">
                  <c:v>0.13</c:v>
                </c:pt>
                <c:pt idx="5">
                  <c:v>0.04</c:v>
                </c:pt>
                <c:pt idx="6">
                  <c:v>0.01</c:v>
                </c:pt>
                <c:pt idx="7">
                  <c:v>0</c:v>
                </c:pt>
              </c:numCache>
            </c:numRef>
          </c:val>
          <c:extLst>
            <c:ext xmlns:c16="http://schemas.microsoft.com/office/drawing/2014/chart" uri="{C3380CC4-5D6E-409C-BE32-E72D297353CC}">
              <c16:uniqueId val="{00000003-C979-4FA1-8C89-75FDABE37F34}"/>
            </c:ext>
          </c:extLst>
        </c:ser>
        <c:ser>
          <c:idx val="2"/>
          <c:order val="2"/>
          <c:tx>
            <c:strRef>
              <c:f>Output!$M$99</c:f>
              <c:strCache>
                <c:ptCount val="1"/>
                <c:pt idx="0">
                  <c:v> London (2017-18) </c:v>
                </c:pt>
              </c:strCache>
            </c:strRef>
          </c:tx>
          <c:spPr>
            <a:solidFill>
              <a:srgbClr val="84919C"/>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Output!$J$100:$J$107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Output!$M$100:$M$107</c:f>
              <c:numCache>
                <c:formatCode>General</c:formatCode>
                <c:ptCount val="8"/>
                <c:pt idx="0">
                  <c:v>0.48</c:v>
                </c:pt>
                <c:pt idx="1">
                  <c:v>0.24</c:v>
                </c:pt>
                <c:pt idx="2">
                  <c:v>0.11</c:v>
                </c:pt>
                <c:pt idx="3">
                  <c:v>0.12</c:v>
                </c:pt>
                <c:pt idx="4">
                  <c:v>0.03</c:v>
                </c:pt>
                <c:pt idx="5">
                  <c:v>0.01</c:v>
                </c:pt>
                <c:pt idx="6">
                  <c:v>0</c:v>
                </c:pt>
                <c:pt idx="7">
                  <c:v>0</c:v>
                </c:pt>
              </c:numCache>
            </c:numRef>
          </c:val>
          <c:extLst>
            <c:ext xmlns:c16="http://schemas.microsoft.com/office/drawing/2014/chart" uri="{C3380CC4-5D6E-409C-BE32-E72D297353CC}">
              <c16:uniqueId val="{00000004-C979-4FA1-8C89-75FDABE37F34}"/>
            </c:ext>
          </c:extLst>
        </c:ser>
        <c:ser>
          <c:idx val="3"/>
          <c:order val="3"/>
          <c:tx>
            <c:strRef>
              <c:f>Output!$N$99</c:f>
              <c:strCache>
                <c:ptCount val="1"/>
                <c:pt idx="0">
                  <c:v> London (2018-19) </c:v>
                </c:pt>
              </c:strCache>
            </c:strRef>
          </c:tx>
          <c:spPr>
            <a:solidFill>
              <a:srgbClr val="D0D5D6"/>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Output!$J$100:$J$107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Output!$N$100:$N$107</c:f>
              <c:numCache>
                <c:formatCode>General</c:formatCode>
                <c:ptCount val="8"/>
                <c:pt idx="0">
                  <c:v>0</c:v>
                </c:pt>
                <c:pt idx="1">
                  <c:v>0.49</c:v>
                </c:pt>
                <c:pt idx="2">
                  <c:v>0.23</c:v>
                </c:pt>
                <c:pt idx="3">
                  <c:v>0.11</c:v>
                </c:pt>
                <c:pt idx="4">
                  <c:v>0.12</c:v>
                </c:pt>
                <c:pt idx="5">
                  <c:v>0.03</c:v>
                </c:pt>
                <c:pt idx="6">
                  <c:v>0.01</c:v>
                </c:pt>
                <c:pt idx="7">
                  <c:v>0</c:v>
                </c:pt>
              </c:numCache>
            </c:numRef>
          </c:val>
          <c:extLst>
            <c:ext xmlns:c16="http://schemas.microsoft.com/office/drawing/2014/chart" uri="{C3380CC4-5D6E-409C-BE32-E72D297353CC}">
              <c16:uniqueId val="{00000005-C979-4FA1-8C89-75FDABE37F34}"/>
            </c:ext>
          </c:extLst>
        </c:ser>
        <c:ser>
          <c:idx val="4"/>
          <c:order val="4"/>
          <c:tx>
            <c:strRef>
              <c:f>Output!$O$99</c:f>
              <c:strCache>
                <c:ptCount val="1"/>
                <c:pt idx="0">
                  <c:v> Airedale NHS Foundation Trust - (RCF) (2017-18) </c:v>
                </c:pt>
              </c:strCache>
            </c:strRef>
          </c:tx>
          <c:spPr>
            <a:solidFill>
              <a:srgbClr val="003087"/>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Output!$J$100:$J$107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Output!$O$100:$O$107</c:f>
              <c:numCache>
                <c:formatCode>General</c:formatCode>
                <c:ptCount val="8"/>
                <c:pt idx="0">
                  <c:v>0.48</c:v>
                </c:pt>
                <c:pt idx="1">
                  <c:v>0.24</c:v>
                </c:pt>
                <c:pt idx="2">
                  <c:v>0.11</c:v>
                </c:pt>
                <c:pt idx="3">
                  <c:v>0.12</c:v>
                </c:pt>
                <c:pt idx="4">
                  <c:v>0.03</c:v>
                </c:pt>
                <c:pt idx="5">
                  <c:v>0.01</c:v>
                </c:pt>
                <c:pt idx="6">
                  <c:v>0</c:v>
                </c:pt>
                <c:pt idx="7">
                  <c:v>0</c:v>
                </c:pt>
              </c:numCache>
            </c:numRef>
          </c:val>
          <c:extLst>
            <c:ext xmlns:c16="http://schemas.microsoft.com/office/drawing/2014/chart" uri="{C3380CC4-5D6E-409C-BE32-E72D297353CC}">
              <c16:uniqueId val="{00000006-C979-4FA1-8C89-75FDABE37F34}"/>
            </c:ext>
          </c:extLst>
        </c:ser>
        <c:ser>
          <c:idx val="5"/>
          <c:order val="5"/>
          <c:tx>
            <c:strRef>
              <c:f>Output!$P$99</c:f>
              <c:strCache>
                <c:ptCount val="1"/>
                <c:pt idx="0">
                  <c:v> Airedale NHS Foundation Trust - (RCF) (2018-19) </c:v>
                </c:pt>
              </c:strCache>
            </c:strRef>
          </c:tx>
          <c:spPr>
            <a:solidFill>
              <a:srgbClr val="B9CDE5"/>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Output!$J$100:$J$107</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Output!$P$100:$P$107</c:f>
              <c:numCache>
                <c:formatCode>General</c:formatCode>
                <c:ptCount val="8"/>
                <c:pt idx="0">
                  <c:v>0</c:v>
                </c:pt>
                <c:pt idx="1">
                  <c:v>0.49</c:v>
                </c:pt>
                <c:pt idx="2">
                  <c:v>0.23</c:v>
                </c:pt>
                <c:pt idx="3">
                  <c:v>0.11</c:v>
                </c:pt>
                <c:pt idx="4">
                  <c:v>0.12</c:v>
                </c:pt>
                <c:pt idx="5">
                  <c:v>0.03</c:v>
                </c:pt>
                <c:pt idx="6">
                  <c:v>0</c:v>
                </c:pt>
                <c:pt idx="7">
                  <c:v>0</c:v>
                </c:pt>
              </c:numCache>
            </c:numRef>
          </c:val>
          <c:extLst>
            <c:ext xmlns:c16="http://schemas.microsoft.com/office/drawing/2014/chart" uri="{C3380CC4-5D6E-409C-BE32-E72D297353CC}">
              <c16:uniqueId val="{00000007-C979-4FA1-8C89-75FDABE37F34}"/>
            </c:ext>
          </c:extLst>
        </c:ser>
        <c:dLbls>
          <c:showLegendKey val="0"/>
          <c:showVal val="0"/>
          <c:showCatName val="0"/>
          <c:showSerName val="0"/>
          <c:showPercent val="0"/>
          <c:showBubbleSize val="0"/>
        </c:dLbls>
        <c:gapWidth val="150"/>
        <c:axId val="101850112"/>
        <c:axId val="101866112"/>
      </c:barChart>
      <c:catAx>
        <c:axId val="101850112"/>
        <c:scaling>
          <c:orientation val="minMax"/>
        </c:scaling>
        <c:delete val="0"/>
        <c:axPos val="b"/>
        <c:numFmt formatCode="General"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1866112"/>
        <c:crosses val="autoZero"/>
        <c:auto val="1"/>
        <c:lblAlgn val="ctr"/>
        <c:lblOffset val="100"/>
        <c:noMultiLvlLbl val="0"/>
      </c:catAx>
      <c:valAx>
        <c:axId val="101866112"/>
        <c:scaling>
          <c:orientation val="minMax"/>
          <c:max val="1.1000000000000001"/>
          <c:min val="0"/>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Admision episodes (percentage)</a:t>
                </a:r>
              </a:p>
            </c:rich>
          </c:tx>
          <c:layout>
            <c:manualLayout>
              <c:xMode val="edge"/>
              <c:yMode val="edge"/>
              <c:x val="5.6421131074690812E-3"/>
              <c:y val="0.2226776102139775"/>
            </c:manualLayout>
          </c:layout>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1850112"/>
        <c:crosses val="autoZero"/>
        <c:crossBetween val="between"/>
        <c:majorUnit val="0.2"/>
      </c:valAx>
    </c:plotArea>
    <c:legend>
      <c:legendPos val="b"/>
      <c:layout>
        <c:manualLayout>
          <c:xMode val="edge"/>
          <c:yMode val="edge"/>
          <c:x val="8.0382328865763297E-2"/>
          <c:y val="0.89766091820316529"/>
          <c:w val="0.86084551320202274"/>
          <c:h val="8.496120457013269E-2"/>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2960932239491E-2"/>
          <c:y val="4.016097987751531E-2"/>
          <c:w val="0.91333118962223958"/>
          <c:h val="0.77463632793932258"/>
        </c:manualLayout>
      </c:layout>
      <c:barChart>
        <c:barDir val="col"/>
        <c:grouping val="clustered"/>
        <c:varyColors val="0"/>
        <c:ser>
          <c:idx val="0"/>
          <c:order val="0"/>
          <c:tx>
            <c:strRef>
              <c:f>Output!$K$146</c:f>
              <c:strCache>
                <c:ptCount val="1"/>
                <c:pt idx="0">
                  <c:v> ENGLAND 2018-19 </c:v>
                </c:pt>
              </c:strCache>
            </c:strRef>
          </c:tx>
          <c:spPr>
            <a:solidFill>
              <a:srgbClr val="005EB8"/>
            </a:solidFill>
          </c:spPr>
          <c:invertIfNegative val="0"/>
          <c:dPt>
            <c:idx val="0"/>
            <c:invertIfNegative val="0"/>
            <c:bubble3D val="0"/>
            <c:spPr>
              <a:solidFill>
                <a:srgbClr val="005EB8"/>
              </a:solidFill>
              <a:ln>
                <a:noFill/>
              </a:ln>
            </c:spPr>
            <c:extLst>
              <c:ext xmlns:c16="http://schemas.microsoft.com/office/drawing/2014/chart" uri="{C3380CC4-5D6E-409C-BE32-E72D297353CC}">
                <c16:uniqueId val="{00000001-2ECA-4807-A4D5-E9E4CD9CBD4B}"/>
              </c:ext>
            </c:extLst>
          </c:dPt>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Output!$J$147:$J$153</c:f>
              <c:strCache>
                <c:ptCount val="7"/>
                <c:pt idx="0">
                  <c:v>0-14</c:v>
                </c:pt>
                <c:pt idx="1">
                  <c:v>15-29</c:v>
                </c:pt>
                <c:pt idx="2">
                  <c:v>30-44</c:v>
                </c:pt>
                <c:pt idx="3">
                  <c:v>45-59</c:v>
                </c:pt>
                <c:pt idx="4">
                  <c:v>60-74</c:v>
                </c:pt>
                <c:pt idx="5">
                  <c:v>75-89</c:v>
                </c:pt>
                <c:pt idx="6">
                  <c:v>90+</c:v>
                </c:pt>
              </c:strCache>
            </c:strRef>
          </c:cat>
          <c:val>
            <c:numRef>
              <c:f>Output!$K$147:$K$153</c:f>
              <c:numCache>
                <c:formatCode>_-* #,##0_-;\-* #,##0_-;_-* "-"??_-;_-@_-</c:formatCode>
                <c:ptCount val="7"/>
                <c:pt idx="0">
                  <c:v>0.1</c:v>
                </c:pt>
                <c:pt idx="1">
                  <c:v>0.1</c:v>
                </c:pt>
                <c:pt idx="2">
                  <c:v>0.13</c:v>
                </c:pt>
                <c:pt idx="3">
                  <c:v>0.17</c:v>
                </c:pt>
                <c:pt idx="4">
                  <c:v>0.23</c:v>
                </c:pt>
                <c:pt idx="5">
                  <c:v>0.22</c:v>
                </c:pt>
                <c:pt idx="6">
                  <c:v>0.04</c:v>
                </c:pt>
              </c:numCache>
            </c:numRef>
          </c:val>
          <c:extLst>
            <c:ext xmlns:c16="http://schemas.microsoft.com/office/drawing/2014/chart" uri="{C3380CC4-5D6E-409C-BE32-E72D297353CC}">
              <c16:uniqueId val="{00000002-2ECA-4807-A4D5-E9E4CD9CBD4B}"/>
            </c:ext>
          </c:extLst>
        </c:ser>
        <c:ser>
          <c:idx val="1"/>
          <c:order val="1"/>
          <c:tx>
            <c:strRef>
              <c:f>Output!$L$146</c:f>
              <c:strCache>
                <c:ptCount val="1"/>
                <c:pt idx="0">
                  <c:v> ENGLAND 2019-20 </c:v>
                </c:pt>
              </c:strCache>
            </c:strRef>
          </c:tx>
          <c:spPr>
            <a:solidFill>
              <a:srgbClr val="5EC1EA"/>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Output!$J$147:$J$153</c:f>
              <c:strCache>
                <c:ptCount val="7"/>
                <c:pt idx="0">
                  <c:v>0-14</c:v>
                </c:pt>
                <c:pt idx="1">
                  <c:v>15-29</c:v>
                </c:pt>
                <c:pt idx="2">
                  <c:v>30-44</c:v>
                </c:pt>
                <c:pt idx="3">
                  <c:v>45-59</c:v>
                </c:pt>
                <c:pt idx="4">
                  <c:v>60-74</c:v>
                </c:pt>
                <c:pt idx="5">
                  <c:v>75-89</c:v>
                </c:pt>
                <c:pt idx="6">
                  <c:v>90+</c:v>
                </c:pt>
              </c:strCache>
            </c:strRef>
          </c:cat>
          <c:val>
            <c:numRef>
              <c:f>Output!$L$147:$L$153</c:f>
              <c:numCache>
                <c:formatCode>_-* #,##0_-;\-* #,##0_-;_-* "-"??_-;_-@_-</c:formatCode>
                <c:ptCount val="7"/>
                <c:pt idx="0">
                  <c:v>0.1</c:v>
                </c:pt>
                <c:pt idx="1">
                  <c:v>0.1</c:v>
                </c:pt>
                <c:pt idx="2">
                  <c:v>0.13</c:v>
                </c:pt>
                <c:pt idx="3">
                  <c:v>0.17</c:v>
                </c:pt>
                <c:pt idx="4">
                  <c:v>0.23</c:v>
                </c:pt>
                <c:pt idx="5">
                  <c:v>0.22</c:v>
                </c:pt>
                <c:pt idx="6">
                  <c:v>0.04</c:v>
                </c:pt>
              </c:numCache>
            </c:numRef>
          </c:val>
          <c:extLst>
            <c:ext xmlns:c16="http://schemas.microsoft.com/office/drawing/2014/chart" uri="{C3380CC4-5D6E-409C-BE32-E72D297353CC}">
              <c16:uniqueId val="{00000003-2ECA-4807-A4D5-E9E4CD9CBD4B}"/>
            </c:ext>
          </c:extLst>
        </c:ser>
        <c:ser>
          <c:idx val="2"/>
          <c:order val="2"/>
          <c:tx>
            <c:strRef>
              <c:f>Output!$M$146</c:f>
              <c:strCache>
                <c:ptCount val="1"/>
                <c:pt idx="0">
                  <c:v> London 2018-19 </c:v>
                </c:pt>
              </c:strCache>
            </c:strRef>
          </c:tx>
          <c:spPr>
            <a:solidFill>
              <a:srgbClr val="84919C"/>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Output!$J$147:$J$153</c:f>
              <c:strCache>
                <c:ptCount val="7"/>
                <c:pt idx="0">
                  <c:v>0-14</c:v>
                </c:pt>
                <c:pt idx="1">
                  <c:v>15-29</c:v>
                </c:pt>
                <c:pt idx="2">
                  <c:v>30-44</c:v>
                </c:pt>
                <c:pt idx="3">
                  <c:v>45-59</c:v>
                </c:pt>
                <c:pt idx="4">
                  <c:v>60-74</c:v>
                </c:pt>
                <c:pt idx="5">
                  <c:v>75-89</c:v>
                </c:pt>
                <c:pt idx="6">
                  <c:v>90+</c:v>
                </c:pt>
              </c:strCache>
            </c:strRef>
          </c:cat>
          <c:val>
            <c:numRef>
              <c:f>Output!$M$147:$M$153</c:f>
              <c:numCache>
                <c:formatCode>_-* #,##0_-;\-* #,##0_-;_-* "-"??_-;_-@_-</c:formatCode>
                <c:ptCount val="7"/>
                <c:pt idx="0">
                  <c:v>0.13</c:v>
                </c:pt>
                <c:pt idx="1">
                  <c:v>0.11</c:v>
                </c:pt>
                <c:pt idx="2">
                  <c:v>0.17</c:v>
                </c:pt>
                <c:pt idx="3">
                  <c:v>0.18</c:v>
                </c:pt>
                <c:pt idx="4">
                  <c:v>0.2</c:v>
                </c:pt>
                <c:pt idx="5">
                  <c:v>0.17</c:v>
                </c:pt>
                <c:pt idx="6">
                  <c:v>0.03</c:v>
                </c:pt>
              </c:numCache>
            </c:numRef>
          </c:val>
          <c:extLst>
            <c:ext xmlns:c16="http://schemas.microsoft.com/office/drawing/2014/chart" uri="{C3380CC4-5D6E-409C-BE32-E72D297353CC}">
              <c16:uniqueId val="{00000004-2ECA-4807-A4D5-E9E4CD9CBD4B}"/>
            </c:ext>
          </c:extLst>
        </c:ser>
        <c:ser>
          <c:idx val="3"/>
          <c:order val="3"/>
          <c:tx>
            <c:strRef>
              <c:f>Output!$N$146</c:f>
              <c:strCache>
                <c:ptCount val="1"/>
                <c:pt idx="0">
                  <c:v> London 2019-20 </c:v>
                </c:pt>
              </c:strCache>
            </c:strRef>
          </c:tx>
          <c:spPr>
            <a:solidFill>
              <a:srgbClr val="D0D5D6"/>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Output!$J$147:$J$153</c:f>
              <c:strCache>
                <c:ptCount val="7"/>
                <c:pt idx="0">
                  <c:v>0-14</c:v>
                </c:pt>
                <c:pt idx="1">
                  <c:v>15-29</c:v>
                </c:pt>
                <c:pt idx="2">
                  <c:v>30-44</c:v>
                </c:pt>
                <c:pt idx="3">
                  <c:v>45-59</c:v>
                </c:pt>
                <c:pt idx="4">
                  <c:v>60-74</c:v>
                </c:pt>
                <c:pt idx="5">
                  <c:v>75-89</c:v>
                </c:pt>
                <c:pt idx="6">
                  <c:v>90+</c:v>
                </c:pt>
              </c:strCache>
            </c:strRef>
          </c:cat>
          <c:val>
            <c:numRef>
              <c:f>Output!$N$147:$N$153</c:f>
              <c:numCache>
                <c:formatCode>_-* #,##0_-;\-* #,##0_-;_-* "-"??_-;_-@_-</c:formatCode>
                <c:ptCount val="7"/>
                <c:pt idx="0">
                  <c:v>0.12</c:v>
                </c:pt>
                <c:pt idx="1">
                  <c:v>0.11</c:v>
                </c:pt>
                <c:pt idx="2">
                  <c:v>0.17</c:v>
                </c:pt>
                <c:pt idx="3">
                  <c:v>0.18</c:v>
                </c:pt>
                <c:pt idx="4">
                  <c:v>0.2</c:v>
                </c:pt>
                <c:pt idx="5">
                  <c:v>0.17</c:v>
                </c:pt>
                <c:pt idx="6">
                  <c:v>0.03</c:v>
                </c:pt>
              </c:numCache>
            </c:numRef>
          </c:val>
          <c:extLst>
            <c:ext xmlns:c16="http://schemas.microsoft.com/office/drawing/2014/chart" uri="{C3380CC4-5D6E-409C-BE32-E72D297353CC}">
              <c16:uniqueId val="{00000005-2ECA-4807-A4D5-E9E4CD9CBD4B}"/>
            </c:ext>
          </c:extLst>
        </c:ser>
        <c:ser>
          <c:idx val="4"/>
          <c:order val="4"/>
          <c:tx>
            <c:strRef>
              <c:f>Output!$O$146</c:f>
              <c:strCache>
                <c:ptCount val="1"/>
                <c:pt idx="0">
                  <c:v> Airedale NHS Foundation Trust - (RCF) 2018-19 </c:v>
                </c:pt>
              </c:strCache>
            </c:strRef>
          </c:tx>
          <c:spPr>
            <a:solidFill>
              <a:srgbClr val="003087"/>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Output!$J$147:$J$153</c:f>
              <c:strCache>
                <c:ptCount val="7"/>
                <c:pt idx="0">
                  <c:v>0-14</c:v>
                </c:pt>
                <c:pt idx="1">
                  <c:v>15-29</c:v>
                </c:pt>
                <c:pt idx="2">
                  <c:v>30-44</c:v>
                </c:pt>
                <c:pt idx="3">
                  <c:v>45-59</c:v>
                </c:pt>
                <c:pt idx="4">
                  <c:v>60-74</c:v>
                </c:pt>
                <c:pt idx="5">
                  <c:v>75-89</c:v>
                </c:pt>
                <c:pt idx="6">
                  <c:v>90+</c:v>
                </c:pt>
              </c:strCache>
            </c:strRef>
          </c:cat>
          <c:val>
            <c:numRef>
              <c:f>Output!$O$147:$O$153</c:f>
              <c:numCache>
                <c:formatCode>_-* #,##0_-;\-* #,##0_-;_-* "-"??_-;_-@_-</c:formatCode>
                <c:ptCount val="7"/>
                <c:pt idx="0">
                  <c:v>0.1</c:v>
                </c:pt>
                <c:pt idx="1">
                  <c:v>0.1</c:v>
                </c:pt>
                <c:pt idx="2">
                  <c:v>0.13</c:v>
                </c:pt>
                <c:pt idx="3">
                  <c:v>0.18</c:v>
                </c:pt>
                <c:pt idx="4">
                  <c:v>0.25</c:v>
                </c:pt>
                <c:pt idx="5">
                  <c:v>0.22</c:v>
                </c:pt>
                <c:pt idx="6">
                  <c:v>0.03</c:v>
                </c:pt>
              </c:numCache>
            </c:numRef>
          </c:val>
          <c:extLst>
            <c:ext xmlns:c16="http://schemas.microsoft.com/office/drawing/2014/chart" uri="{C3380CC4-5D6E-409C-BE32-E72D297353CC}">
              <c16:uniqueId val="{00000006-2ECA-4807-A4D5-E9E4CD9CBD4B}"/>
            </c:ext>
          </c:extLst>
        </c:ser>
        <c:ser>
          <c:idx val="5"/>
          <c:order val="5"/>
          <c:tx>
            <c:strRef>
              <c:f>Output!$P$146</c:f>
              <c:strCache>
                <c:ptCount val="1"/>
                <c:pt idx="0">
                  <c:v> Airedale NHS Foundation Trust - (RCF) 2019-20 </c:v>
                </c:pt>
              </c:strCache>
            </c:strRef>
          </c:tx>
          <c:spPr>
            <a:solidFill>
              <a:srgbClr val="B9CDE5"/>
            </a:solidFill>
            <a:ln>
              <a:noFill/>
            </a:ln>
          </c:spPr>
          <c:invertIfNegative val="0"/>
          <c:dLbls>
            <c:numFmt formatCode="0%;0%;&quot;zero or suppressed&quot;" sourceLinked="0"/>
            <c:spPr>
              <a:noFill/>
              <a:ln>
                <a:noFill/>
              </a:ln>
              <a:effectLst/>
            </c:spPr>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Output!$J$147:$J$153</c:f>
              <c:strCache>
                <c:ptCount val="7"/>
                <c:pt idx="0">
                  <c:v>0-14</c:v>
                </c:pt>
                <c:pt idx="1">
                  <c:v>15-29</c:v>
                </c:pt>
                <c:pt idx="2">
                  <c:v>30-44</c:v>
                </c:pt>
                <c:pt idx="3">
                  <c:v>45-59</c:v>
                </c:pt>
                <c:pt idx="4">
                  <c:v>60-74</c:v>
                </c:pt>
                <c:pt idx="5">
                  <c:v>75-89</c:v>
                </c:pt>
                <c:pt idx="6">
                  <c:v>90+</c:v>
                </c:pt>
              </c:strCache>
            </c:strRef>
          </c:cat>
          <c:val>
            <c:numRef>
              <c:f>Output!$P$147:$P$153</c:f>
              <c:numCache>
                <c:formatCode>_-* #,##0_-;\-* #,##0_-;_-* "-"??_-;_-@_-</c:formatCode>
                <c:ptCount val="7"/>
                <c:pt idx="0">
                  <c:v>0.1</c:v>
                </c:pt>
                <c:pt idx="1">
                  <c:v>0.09</c:v>
                </c:pt>
                <c:pt idx="2">
                  <c:v>0.12</c:v>
                </c:pt>
                <c:pt idx="3">
                  <c:v>0.17</c:v>
                </c:pt>
                <c:pt idx="4">
                  <c:v>0.25</c:v>
                </c:pt>
                <c:pt idx="5">
                  <c:v>0.24</c:v>
                </c:pt>
                <c:pt idx="6">
                  <c:v>0.04</c:v>
                </c:pt>
              </c:numCache>
            </c:numRef>
          </c:val>
          <c:extLst>
            <c:ext xmlns:c16="http://schemas.microsoft.com/office/drawing/2014/chart" uri="{C3380CC4-5D6E-409C-BE32-E72D297353CC}">
              <c16:uniqueId val="{00000007-2ECA-4807-A4D5-E9E4CD9CBD4B}"/>
            </c:ext>
          </c:extLst>
        </c:ser>
        <c:dLbls>
          <c:showLegendKey val="0"/>
          <c:showVal val="0"/>
          <c:showCatName val="0"/>
          <c:showSerName val="0"/>
          <c:showPercent val="0"/>
          <c:showBubbleSize val="0"/>
        </c:dLbls>
        <c:gapWidth val="150"/>
        <c:axId val="215214336"/>
        <c:axId val="245748096"/>
      </c:barChart>
      <c:catAx>
        <c:axId val="215214336"/>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Age group</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45748096"/>
        <c:crosses val="autoZero"/>
        <c:auto val="1"/>
        <c:lblAlgn val="ctr"/>
        <c:lblOffset val="100"/>
        <c:noMultiLvlLbl val="0"/>
      </c:catAx>
      <c:valAx>
        <c:axId val="245748096"/>
        <c:scaling>
          <c:orientation val="minMax"/>
          <c:max val="0.60000000000000009"/>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Finished consltant episodes (percentage)</a:t>
                </a:r>
              </a:p>
            </c:rich>
          </c:tx>
          <c:layout>
            <c:manualLayout>
              <c:xMode val="edge"/>
              <c:yMode val="edge"/>
              <c:x val="5.6420562492449948E-3"/>
              <c:y val="0.22267766135532271"/>
            </c:manualLayout>
          </c:layout>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5214336"/>
        <c:crosses val="autoZero"/>
        <c:crossBetween val="between"/>
      </c:valAx>
    </c:plotArea>
    <c:legend>
      <c:legendPos val="b"/>
      <c:layout>
        <c:manualLayout>
          <c:xMode val="edge"/>
          <c:yMode val="edge"/>
          <c:x val="9.3564304461942263E-2"/>
          <c:y val="0.89462138967104488"/>
          <c:w val="0.82079207920792074"/>
          <c:h val="9.2530644590197109E-2"/>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010317070280401E-2"/>
          <c:y val="2.2695914162312703E-2"/>
          <c:w val="0.90141628005973273"/>
          <c:h val="0.81025591676619924"/>
        </c:manualLayout>
      </c:layout>
      <c:barChart>
        <c:barDir val="col"/>
        <c:grouping val="clustered"/>
        <c:varyColors val="0"/>
        <c:ser>
          <c:idx val="3"/>
          <c:order val="3"/>
          <c:spPr>
            <a:noFill/>
            <a:ln w="12700" cap="sq">
              <a:solidFill>
                <a:schemeClr val="bg1">
                  <a:lumMod val="75000"/>
                </a:schemeClr>
              </a:solidFill>
              <a:prstDash val="sysDash"/>
              <a:bevel/>
            </a:ln>
          </c:spPr>
          <c:invertIfNegative val="0"/>
          <c:val>
            <c:numRef>
              <c:f>Output!$N$234:$N$253</c:f>
              <c:numCache>
                <c:formatCode>0.0%</c:formatCode>
                <c:ptCount val="20"/>
                <c:pt idx="0">
                  <c:v>0.2</c:v>
                </c:pt>
                <c:pt idx="1">
                  <c:v>0.2</c:v>
                </c:pt>
                <c:pt idx="2">
                  <c:v>0.2</c:v>
                </c:pt>
                <c:pt idx="3">
                  <c:v>0.2</c:v>
                </c:pt>
                <c:pt idx="4">
                  <c:v>0.2</c:v>
                </c:pt>
                <c:pt idx="5">
                  <c:v>0.2</c:v>
                </c:pt>
                <c:pt idx="6">
                  <c:v>0.2</c:v>
                </c:pt>
                <c:pt idx="7">
                  <c:v>0.2</c:v>
                </c:pt>
                <c:pt idx="8">
                  <c:v>0.2</c:v>
                </c:pt>
                <c:pt idx="9">
                  <c:v>0.2</c:v>
                </c:pt>
                <c:pt idx="10">
                  <c:v>0.2</c:v>
                </c:pt>
                <c:pt idx="11">
                  <c:v>0.2</c:v>
                </c:pt>
                <c:pt idx="12">
                  <c:v>0.2</c:v>
                </c:pt>
                <c:pt idx="13">
                  <c:v>0.2</c:v>
                </c:pt>
                <c:pt idx="14">
                  <c:v>0.2</c:v>
                </c:pt>
                <c:pt idx="15">
                  <c:v>0.2</c:v>
                </c:pt>
                <c:pt idx="16">
                  <c:v>0.2</c:v>
                </c:pt>
                <c:pt idx="17">
                  <c:v>0.2</c:v>
                </c:pt>
                <c:pt idx="18">
                  <c:v>0.2</c:v>
                </c:pt>
                <c:pt idx="19">
                  <c:v>0.2</c:v>
                </c:pt>
              </c:numCache>
            </c:numRef>
          </c:val>
          <c:extLst>
            <c:ext xmlns:c16="http://schemas.microsoft.com/office/drawing/2014/chart" uri="{C3380CC4-5D6E-409C-BE32-E72D297353CC}">
              <c16:uniqueId val="{00000000-D201-4753-9DE8-9EF9F31527E0}"/>
            </c:ext>
          </c:extLst>
        </c:ser>
        <c:dLbls>
          <c:showLegendKey val="0"/>
          <c:showVal val="0"/>
          <c:showCatName val="0"/>
          <c:showSerName val="0"/>
          <c:showPercent val="0"/>
          <c:showBubbleSize val="0"/>
        </c:dLbls>
        <c:gapWidth val="0"/>
        <c:axId val="38347520"/>
        <c:axId val="38349824"/>
      </c:barChart>
      <c:lineChart>
        <c:grouping val="standard"/>
        <c:varyColors val="0"/>
        <c:ser>
          <c:idx val="0"/>
          <c:order val="0"/>
          <c:tx>
            <c:strRef>
              <c:f>Output!$K$233</c:f>
              <c:strCache>
                <c:ptCount val="1"/>
                <c:pt idx="0">
                  <c:v> ENGLAND </c:v>
                </c:pt>
              </c:strCache>
            </c:strRef>
          </c:tx>
          <c:spPr>
            <a:ln>
              <a:noFill/>
            </a:ln>
          </c:spPr>
          <c:marker>
            <c:symbol val="triangle"/>
            <c:size val="12"/>
            <c:spPr>
              <a:solidFill>
                <a:srgbClr val="005EB8"/>
              </a:solidFill>
              <a:ln w="38100" cap="rnd">
                <a:solidFill>
                  <a:srgbClr val="005EB8"/>
                </a:solidFill>
              </a:ln>
            </c:spPr>
          </c:marker>
          <c:cat>
            <c:strRef>
              <c:f>Output!$J$234:$J$253</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Output!$K$234:$K$253</c:f>
              <c:numCache>
                <c:formatCode>0.0%</c:formatCode>
                <c:ptCount val="20"/>
                <c:pt idx="0">
                  <c:v>0.03</c:v>
                </c:pt>
                <c:pt idx="1">
                  <c:v>0.13</c:v>
                </c:pt>
                <c:pt idx="2">
                  <c:v>0.02</c:v>
                </c:pt>
                <c:pt idx="3">
                  <c:v>0.02</c:v>
                </c:pt>
                <c:pt idx="4">
                  <c:v>0.01</c:v>
                </c:pt>
                <c:pt idx="5">
                  <c:v>0.02</c:v>
                </c:pt>
                <c:pt idx="6">
                  <c:v>0.04</c:v>
                </c:pt>
                <c:pt idx="7">
                  <c:v>0</c:v>
                </c:pt>
                <c:pt idx="8">
                  <c:v>0.06</c:v>
                </c:pt>
                <c:pt idx="9">
                  <c:v>7.0000000000000007E-2</c:v>
                </c:pt>
                <c:pt idx="10">
                  <c:v>0.13</c:v>
                </c:pt>
                <c:pt idx="11">
                  <c:v>0.02</c:v>
                </c:pt>
                <c:pt idx="12">
                  <c:v>7.0000000000000007E-2</c:v>
                </c:pt>
                <c:pt idx="13">
                  <c:v>0.05</c:v>
                </c:pt>
                <c:pt idx="14">
                  <c:v>7.0000000000000007E-2</c:v>
                </c:pt>
                <c:pt idx="15">
                  <c:v>0.01</c:v>
                </c:pt>
                <c:pt idx="16">
                  <c:v>0.01</c:v>
                </c:pt>
                <c:pt idx="17">
                  <c:v>0.11</c:v>
                </c:pt>
                <c:pt idx="18">
                  <c:v>0.06</c:v>
                </c:pt>
                <c:pt idx="19">
                  <c:v>0</c:v>
                </c:pt>
              </c:numCache>
            </c:numRef>
          </c:val>
          <c:smooth val="1"/>
          <c:extLst>
            <c:ext xmlns:c16="http://schemas.microsoft.com/office/drawing/2014/chart" uri="{C3380CC4-5D6E-409C-BE32-E72D297353CC}">
              <c16:uniqueId val="{00000001-D201-4753-9DE8-9EF9F31527E0}"/>
            </c:ext>
          </c:extLst>
        </c:ser>
        <c:ser>
          <c:idx val="1"/>
          <c:order val="1"/>
          <c:tx>
            <c:strRef>
              <c:f>Output!$L$233</c:f>
              <c:strCache>
                <c:ptCount val="1"/>
                <c:pt idx="0">
                  <c:v> London </c:v>
                </c:pt>
              </c:strCache>
            </c:strRef>
          </c:tx>
          <c:spPr>
            <a:ln>
              <a:noFill/>
            </a:ln>
          </c:spPr>
          <c:marker>
            <c:symbol val="dash"/>
            <c:size val="20"/>
            <c:spPr>
              <a:solidFill>
                <a:srgbClr val="5EC1EA"/>
              </a:solidFill>
              <a:ln w="38100" cap="rnd">
                <a:solidFill>
                  <a:srgbClr val="5EC1EA"/>
                </a:solidFill>
              </a:ln>
            </c:spPr>
          </c:marker>
          <c:cat>
            <c:strRef>
              <c:f>Output!$J$234:$J$253</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Output!$L$234:$L$253</c:f>
              <c:numCache>
                <c:formatCode>0.0%</c:formatCode>
                <c:ptCount val="20"/>
                <c:pt idx="0">
                  <c:v>0.02</c:v>
                </c:pt>
                <c:pt idx="1">
                  <c:v>0.11</c:v>
                </c:pt>
                <c:pt idx="2">
                  <c:v>0.03</c:v>
                </c:pt>
                <c:pt idx="3">
                  <c:v>0.02</c:v>
                </c:pt>
                <c:pt idx="4">
                  <c:v>0.01</c:v>
                </c:pt>
                <c:pt idx="5">
                  <c:v>0.03</c:v>
                </c:pt>
                <c:pt idx="6">
                  <c:v>0.03</c:v>
                </c:pt>
                <c:pt idx="7">
                  <c:v>0</c:v>
                </c:pt>
                <c:pt idx="8">
                  <c:v>0.05</c:v>
                </c:pt>
                <c:pt idx="9">
                  <c:v>0.06</c:v>
                </c:pt>
                <c:pt idx="10">
                  <c:v>0.14000000000000001</c:v>
                </c:pt>
                <c:pt idx="11">
                  <c:v>0.02</c:v>
                </c:pt>
                <c:pt idx="12">
                  <c:v>0.06</c:v>
                </c:pt>
                <c:pt idx="13">
                  <c:v>0.06</c:v>
                </c:pt>
                <c:pt idx="14">
                  <c:v>0.08</c:v>
                </c:pt>
                <c:pt idx="15">
                  <c:v>0.02</c:v>
                </c:pt>
                <c:pt idx="16">
                  <c:v>0.01</c:v>
                </c:pt>
                <c:pt idx="17">
                  <c:v>0.11</c:v>
                </c:pt>
                <c:pt idx="18">
                  <c:v>0.05</c:v>
                </c:pt>
                <c:pt idx="19">
                  <c:v>0</c:v>
                </c:pt>
              </c:numCache>
            </c:numRef>
          </c:val>
          <c:smooth val="1"/>
          <c:extLst>
            <c:ext xmlns:c16="http://schemas.microsoft.com/office/drawing/2014/chart" uri="{C3380CC4-5D6E-409C-BE32-E72D297353CC}">
              <c16:uniqueId val="{00000002-D201-4753-9DE8-9EF9F31527E0}"/>
            </c:ext>
          </c:extLst>
        </c:ser>
        <c:ser>
          <c:idx val="2"/>
          <c:order val="2"/>
          <c:tx>
            <c:strRef>
              <c:f>Output!$M$233</c:f>
              <c:strCache>
                <c:ptCount val="1"/>
                <c:pt idx="0">
                  <c:v> Airedale NHS Foundation Trust - (RCF) </c:v>
                </c:pt>
              </c:strCache>
            </c:strRef>
          </c:tx>
          <c:spPr>
            <a:ln>
              <a:noFill/>
            </a:ln>
          </c:spPr>
          <c:marker>
            <c:symbol val="diamond"/>
            <c:size val="12"/>
            <c:spPr>
              <a:solidFill>
                <a:srgbClr val="D0D5D6"/>
              </a:solidFill>
              <a:ln w="38100" cap="rnd">
                <a:solidFill>
                  <a:srgbClr val="D0D5D6"/>
                </a:solidFill>
              </a:ln>
            </c:spPr>
          </c:marker>
          <c:cat>
            <c:strRef>
              <c:f>Output!$J$234:$J$253</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Output!$M$234:$M$253</c:f>
              <c:numCache>
                <c:formatCode>0.0%</c:formatCode>
                <c:ptCount val="20"/>
                <c:pt idx="0">
                  <c:v>0.03</c:v>
                </c:pt>
                <c:pt idx="1">
                  <c:v>0.19</c:v>
                </c:pt>
                <c:pt idx="2">
                  <c:v>0.02</c:v>
                </c:pt>
                <c:pt idx="3">
                  <c:v>0.02</c:v>
                </c:pt>
                <c:pt idx="4">
                  <c:v>0</c:v>
                </c:pt>
                <c:pt idx="5">
                  <c:v>0.01</c:v>
                </c:pt>
                <c:pt idx="6">
                  <c:v>0.02</c:v>
                </c:pt>
                <c:pt idx="7">
                  <c:v>0</c:v>
                </c:pt>
                <c:pt idx="8">
                  <c:v>0.05</c:v>
                </c:pt>
                <c:pt idx="9">
                  <c:v>0.06</c:v>
                </c:pt>
                <c:pt idx="10">
                  <c:v>0.14000000000000001</c:v>
                </c:pt>
                <c:pt idx="11">
                  <c:v>0.01</c:v>
                </c:pt>
                <c:pt idx="12">
                  <c:v>0.04</c:v>
                </c:pt>
                <c:pt idx="13">
                  <c:v>7.0000000000000007E-2</c:v>
                </c:pt>
                <c:pt idx="14">
                  <c:v>0.08</c:v>
                </c:pt>
                <c:pt idx="15">
                  <c:v>0.01</c:v>
                </c:pt>
                <c:pt idx="16">
                  <c:v>0</c:v>
                </c:pt>
                <c:pt idx="17">
                  <c:v>0.1</c:v>
                </c:pt>
                <c:pt idx="18">
                  <c:v>0.04</c:v>
                </c:pt>
                <c:pt idx="19">
                  <c:v>0</c:v>
                </c:pt>
              </c:numCache>
            </c:numRef>
          </c:val>
          <c:smooth val="1"/>
          <c:extLst>
            <c:ext xmlns:c16="http://schemas.microsoft.com/office/drawing/2014/chart" uri="{C3380CC4-5D6E-409C-BE32-E72D297353CC}">
              <c16:uniqueId val="{00000003-D201-4753-9DE8-9EF9F31527E0}"/>
            </c:ext>
          </c:extLst>
        </c:ser>
        <c:dLbls>
          <c:showLegendKey val="0"/>
          <c:showVal val="0"/>
          <c:showCatName val="0"/>
          <c:showSerName val="0"/>
          <c:showPercent val="0"/>
          <c:showBubbleSize val="0"/>
        </c:dLbls>
        <c:marker val="1"/>
        <c:smooth val="0"/>
        <c:axId val="38347520"/>
        <c:axId val="38349824"/>
      </c:lineChart>
      <c:catAx>
        <c:axId val="38347520"/>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Primary diagnosis (ICD - 10 chapter) </a:t>
                </a:r>
              </a:p>
            </c:rich>
          </c:tx>
          <c:layout>
            <c:manualLayout>
              <c:xMode val="edge"/>
              <c:yMode val="edge"/>
              <c:x val="0.43463651602373238"/>
              <c:y val="0.96178442341171999"/>
            </c:manualLayout>
          </c:layout>
          <c:overlay val="0"/>
        </c:title>
        <c:numFmt formatCode="General" sourceLinked="1"/>
        <c:majorTickMark val="out"/>
        <c:minorTickMark val="none"/>
        <c:tickLblPos val="nextTo"/>
        <c:txPr>
          <a:bodyPr rot="-5400000" vert="horz"/>
          <a:lstStyle/>
          <a:p>
            <a:pPr>
              <a:defRPr sz="1000" b="0" i="0" u="none" strike="noStrike" baseline="0">
                <a:solidFill>
                  <a:srgbClr val="000000"/>
                </a:solidFill>
                <a:latin typeface="Calibri"/>
                <a:ea typeface="Calibri"/>
                <a:cs typeface="Calibri"/>
              </a:defRPr>
            </a:pPr>
            <a:endParaRPr lang="en-US"/>
          </a:p>
        </c:txPr>
        <c:crossAx val="38349824"/>
        <c:crosses val="autoZero"/>
        <c:auto val="1"/>
        <c:lblAlgn val="ctr"/>
        <c:lblOffset val="100"/>
        <c:noMultiLvlLbl val="0"/>
      </c:catAx>
      <c:valAx>
        <c:axId val="38349824"/>
        <c:scaling>
          <c:orientation val="minMax"/>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Percentage of FAEs</a:t>
                </a:r>
              </a:p>
            </c:rich>
          </c:tx>
          <c:layout>
            <c:manualLayout>
              <c:xMode val="edge"/>
              <c:yMode val="edge"/>
              <c:x val="8.120492291404751E-3"/>
              <c:y val="0.29836581033431425"/>
            </c:manualLayout>
          </c:layout>
          <c:overlay val="0"/>
        </c:title>
        <c:numFmt formatCode="[White][&gt;1]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347520"/>
        <c:crosses val="autoZero"/>
        <c:crossBetween val="between"/>
      </c:valAx>
      <c:spPr>
        <a:ln>
          <a:solidFill>
            <a:schemeClr val="bg1">
              <a:lumMod val="75000"/>
            </a:schemeClr>
          </a:solidFill>
        </a:ln>
      </c:spPr>
    </c:plotArea>
    <c:legend>
      <c:legendPos val="r"/>
      <c:legendEntry>
        <c:idx val="0"/>
        <c:delete val="1"/>
      </c:legendEntry>
      <c:layout>
        <c:manualLayout>
          <c:xMode val="edge"/>
          <c:yMode val="edge"/>
          <c:x val="0.10649848915944329"/>
          <c:y val="3.2004736781639669E-2"/>
          <c:w val="0.8725743840843424"/>
          <c:h val="9.7731116943715363E-2"/>
        </c:manualLayout>
      </c:layout>
      <c:overlay val="0"/>
      <c:spPr>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4.jpe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0</xdr:col>
      <xdr:colOff>0</xdr:colOff>
      <xdr:row>48</xdr:row>
      <xdr:rowOff>47625</xdr:rowOff>
    </xdr:from>
    <xdr:to>
      <xdr:col>1</xdr:col>
      <xdr:colOff>95250</xdr:colOff>
      <xdr:row>49</xdr:row>
      <xdr:rowOff>142875</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0" y="10134600"/>
          <a:ext cx="7048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0</xdr:col>
      <xdr:colOff>0</xdr:colOff>
      <xdr:row>0</xdr:row>
      <xdr:rowOff>0</xdr:rowOff>
    </xdr:from>
    <xdr:to>
      <xdr:col>1</xdr:col>
      <xdr:colOff>578400</xdr:colOff>
      <xdr:row>7</xdr:row>
      <xdr:rowOff>54525</xdr:rowOff>
    </xdr:to>
    <xdr:pic>
      <xdr:nvPicPr>
        <xdr:cNvPr id="4" name="Picture 1" descr="NS_RGB">
          <a:extLst>
            <a:ext uri="{FF2B5EF4-FFF2-40B4-BE49-F238E27FC236}">
              <a16:creationId xmlns:a16="http://schemas.microsoft.com/office/drawing/2014/main" id="{00000000-0008-0000-0000-000004000000}"/>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6057900</xdr:colOff>
      <xdr:row>0</xdr:row>
      <xdr:rowOff>0</xdr:rowOff>
    </xdr:from>
    <xdr:to>
      <xdr:col>1</xdr:col>
      <xdr:colOff>7677900</xdr:colOff>
      <xdr:row>7</xdr:row>
      <xdr:rowOff>54525</xdr:rowOff>
    </xdr:to>
    <xdr:pic>
      <xdr:nvPicPr>
        <xdr:cNvPr id="5" name="Picture 4">
          <a:extLst>
            <a:ext uri="{FF2B5EF4-FFF2-40B4-BE49-F238E27FC236}">
              <a16:creationId xmlns:a16="http://schemas.microsoft.com/office/drawing/2014/main" id="{00000000-0008-0000-0000-000005000000}"/>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67500" y="0"/>
          <a:ext cx="1620000" cy="1188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10583</xdr:colOff>
      <xdr:row>57</xdr:row>
      <xdr:rowOff>94697</xdr:rowOff>
    </xdr:from>
    <xdr:to>
      <xdr:col>2</xdr:col>
      <xdr:colOff>67732</xdr:colOff>
      <xdr:row>75</xdr:row>
      <xdr:rowOff>64547</xdr:rowOff>
    </xdr:to>
    <xdr:graphicFrame macro="">
      <xdr:nvGraphicFramePr>
        <xdr:cNvPr id="2759788" name="Chart 1">
          <a:extLst>
            <a:ext uri="{FF2B5EF4-FFF2-40B4-BE49-F238E27FC236}">
              <a16:creationId xmlns:a16="http://schemas.microsoft.com/office/drawing/2014/main" id="{00000000-0008-0000-0100-00006C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0</xdr:rowOff>
    </xdr:from>
    <xdr:to>
      <xdr:col>1</xdr:col>
      <xdr:colOff>1188000</xdr:colOff>
      <xdr:row>6</xdr:row>
      <xdr:rowOff>102150</xdr:rowOff>
    </xdr:to>
    <xdr:pic>
      <xdr:nvPicPr>
        <xdr:cNvPr id="2759785" name="Picture 1" descr="NS_RGB">
          <a:extLst>
            <a:ext uri="{FF2B5EF4-FFF2-40B4-BE49-F238E27FC236}">
              <a16:creationId xmlns:a16="http://schemas.microsoft.com/office/drawing/2014/main" id="{00000000-0008-0000-0100-0000691C2A00}"/>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182034</xdr:colOff>
      <xdr:row>57</xdr:row>
      <xdr:rowOff>99434</xdr:rowOff>
    </xdr:from>
    <xdr:to>
      <xdr:col>5</xdr:col>
      <xdr:colOff>52917</xdr:colOff>
      <xdr:row>75</xdr:row>
      <xdr:rowOff>69284</xdr:rowOff>
    </xdr:to>
    <xdr:graphicFrame macro="">
      <xdr:nvGraphicFramePr>
        <xdr:cNvPr id="2759789" name="Chart 8">
          <a:extLst>
            <a:ext uri="{FF2B5EF4-FFF2-40B4-BE49-F238E27FC236}">
              <a16:creationId xmlns:a16="http://schemas.microsoft.com/office/drawing/2014/main" id="{00000000-0008-0000-0100-00006D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76200</xdr:colOff>
      <xdr:row>57</xdr:row>
      <xdr:rowOff>87794</xdr:rowOff>
    </xdr:from>
    <xdr:to>
      <xdr:col>7</xdr:col>
      <xdr:colOff>1228726</xdr:colOff>
      <xdr:row>75</xdr:row>
      <xdr:rowOff>57150</xdr:rowOff>
    </xdr:to>
    <xdr:graphicFrame macro="">
      <xdr:nvGraphicFramePr>
        <xdr:cNvPr id="2759790" name="Chart 10">
          <a:extLst>
            <a:ext uri="{FF2B5EF4-FFF2-40B4-BE49-F238E27FC236}">
              <a16:creationId xmlns:a16="http://schemas.microsoft.com/office/drawing/2014/main" id="{00000000-0008-0000-0100-00006E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94</xdr:row>
      <xdr:rowOff>17809</xdr:rowOff>
    </xdr:from>
    <xdr:to>
      <xdr:col>8</xdr:col>
      <xdr:colOff>116416</xdr:colOff>
      <xdr:row>125</xdr:row>
      <xdr:rowOff>148167</xdr:rowOff>
    </xdr:to>
    <xdr:graphicFrame macro="">
      <xdr:nvGraphicFramePr>
        <xdr:cNvPr id="2759791" name="Chart 2">
          <a:extLst>
            <a:ext uri="{FF2B5EF4-FFF2-40B4-BE49-F238E27FC236}">
              <a16:creationId xmlns:a16="http://schemas.microsoft.com/office/drawing/2014/main" id="{00000000-0008-0000-0100-00006F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257174</xdr:colOff>
      <xdr:row>139</xdr:row>
      <xdr:rowOff>54664</xdr:rowOff>
    </xdr:from>
    <xdr:to>
      <xdr:col>7</xdr:col>
      <xdr:colOff>1079500</xdr:colOff>
      <xdr:row>176</xdr:row>
      <xdr:rowOff>111814</xdr:rowOff>
    </xdr:to>
    <xdr:graphicFrame macro="">
      <xdr:nvGraphicFramePr>
        <xdr:cNvPr id="2759792" name="Chart 12">
          <a:extLst>
            <a:ext uri="{FF2B5EF4-FFF2-40B4-BE49-F238E27FC236}">
              <a16:creationId xmlns:a16="http://schemas.microsoft.com/office/drawing/2014/main" id="{00000000-0008-0000-0100-000070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231775</xdr:colOff>
      <xdr:row>230</xdr:row>
      <xdr:rowOff>47025</xdr:rowOff>
    </xdr:from>
    <xdr:to>
      <xdr:col>7</xdr:col>
      <xdr:colOff>1182159</xdr:colOff>
      <xdr:row>265</xdr:row>
      <xdr:rowOff>37500</xdr:rowOff>
    </xdr:to>
    <xdr:graphicFrame macro="">
      <xdr:nvGraphicFramePr>
        <xdr:cNvPr id="2759793" name="Chart 1">
          <a:extLst>
            <a:ext uri="{FF2B5EF4-FFF2-40B4-BE49-F238E27FC236}">
              <a16:creationId xmlns:a16="http://schemas.microsoft.com/office/drawing/2014/main" id="{00000000-0008-0000-0100-0000711C2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841375</xdr:colOff>
      <xdr:row>0</xdr:row>
      <xdr:rowOff>0</xdr:rowOff>
    </xdr:from>
    <xdr:to>
      <xdr:col>7</xdr:col>
      <xdr:colOff>1208309</xdr:colOff>
      <xdr:row>6</xdr:row>
      <xdr:rowOff>102150</xdr:rowOff>
    </xdr:to>
    <xdr:pic>
      <xdr:nvPicPr>
        <xdr:cNvPr id="2" name="Picture 1">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281458" y="0"/>
          <a:ext cx="1615767" cy="118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3</xdr:colOff>
      <xdr:row>0</xdr:row>
      <xdr:rowOff>0</xdr:rowOff>
    </xdr:from>
    <xdr:to>
      <xdr:col>1</xdr:col>
      <xdr:colOff>522615</xdr:colOff>
      <xdr:row>7</xdr:row>
      <xdr:rowOff>125281</xdr:rowOff>
    </xdr:to>
    <xdr:pic>
      <xdr:nvPicPr>
        <xdr:cNvPr id="288082" name="Picture 1" descr="NS_RGB">
          <a:extLst>
            <a:ext uri="{FF2B5EF4-FFF2-40B4-BE49-F238E27FC236}">
              <a16:creationId xmlns:a16="http://schemas.microsoft.com/office/drawing/2014/main" id="{00000000-0008-0000-0400-0000526504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xdr:colOff>
      <xdr:row>0</xdr:row>
      <xdr:rowOff>0</xdr:rowOff>
    </xdr:from>
    <xdr:to>
      <xdr:col>9</xdr:col>
      <xdr:colOff>393106</xdr:colOff>
      <xdr:row>7</xdr:row>
      <xdr:rowOff>125281</xdr:rowOff>
    </xdr:to>
    <xdr:pic>
      <xdr:nvPicPr>
        <xdr:cNvPr id="5" name="Picture 4">
          <a:extLst>
            <a:ext uri="{FF2B5EF4-FFF2-40B4-BE49-F238E27FC236}">
              <a16:creationId xmlns:a16="http://schemas.microsoft.com/office/drawing/2014/main" id="{00000000-0008-0000-04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522616</xdr:colOff>
      <xdr:row>7</xdr:row>
      <xdr:rowOff>125277</xdr:rowOff>
    </xdr:to>
    <xdr:pic>
      <xdr:nvPicPr>
        <xdr:cNvPr id="4" name="Picture 1" descr="NS_RGB">
          <a:extLst>
            <a:ext uri="{FF2B5EF4-FFF2-40B4-BE49-F238E27FC236}">
              <a16:creationId xmlns:a16="http://schemas.microsoft.com/office/drawing/2014/main" id="{00000000-0008-0000-05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xdr:colOff>
      <xdr:row>0</xdr:row>
      <xdr:rowOff>0</xdr:rowOff>
    </xdr:from>
    <xdr:to>
      <xdr:col>9</xdr:col>
      <xdr:colOff>393102</xdr:colOff>
      <xdr:row>7</xdr:row>
      <xdr:rowOff>125277</xdr:rowOff>
    </xdr:to>
    <xdr:pic>
      <xdr:nvPicPr>
        <xdr:cNvPr id="7" name="Picture 6">
          <a:extLst>
            <a:ext uri="{FF2B5EF4-FFF2-40B4-BE49-F238E27FC236}">
              <a16:creationId xmlns:a16="http://schemas.microsoft.com/office/drawing/2014/main" id="{00000000-0008-0000-0500-000007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521253</xdr:colOff>
      <xdr:row>7</xdr:row>
      <xdr:rowOff>121197</xdr:rowOff>
    </xdr:to>
    <xdr:pic>
      <xdr:nvPicPr>
        <xdr:cNvPr id="4" name="Picture 1" descr="NS_RGB">
          <a:extLst>
            <a:ext uri="{FF2B5EF4-FFF2-40B4-BE49-F238E27FC236}">
              <a16:creationId xmlns:a16="http://schemas.microsoft.com/office/drawing/2014/main" id="{00000000-0008-0000-06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xdr:colOff>
      <xdr:row>0</xdr:row>
      <xdr:rowOff>0</xdr:rowOff>
    </xdr:from>
    <xdr:to>
      <xdr:col>9</xdr:col>
      <xdr:colOff>389022</xdr:colOff>
      <xdr:row>7</xdr:row>
      <xdr:rowOff>121197</xdr:rowOff>
    </xdr:to>
    <xdr:pic>
      <xdr:nvPicPr>
        <xdr:cNvPr id="5" name="Picture 4">
          <a:extLst>
            <a:ext uri="{FF2B5EF4-FFF2-40B4-BE49-F238E27FC236}">
              <a16:creationId xmlns:a16="http://schemas.microsoft.com/office/drawing/2014/main" id="{00000000-0008-0000-06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521251</xdr:colOff>
      <xdr:row>7</xdr:row>
      <xdr:rowOff>121199</xdr:rowOff>
    </xdr:to>
    <xdr:pic>
      <xdr:nvPicPr>
        <xdr:cNvPr id="4" name="Picture 1" descr="NS_RGB">
          <a:extLst>
            <a:ext uri="{FF2B5EF4-FFF2-40B4-BE49-F238E27FC236}">
              <a16:creationId xmlns:a16="http://schemas.microsoft.com/office/drawing/2014/main" id="{00000000-0008-0000-07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981075</xdr:colOff>
      <xdr:row>0</xdr:row>
      <xdr:rowOff>0</xdr:rowOff>
    </xdr:from>
    <xdr:to>
      <xdr:col>6</xdr:col>
      <xdr:colOff>731924</xdr:colOff>
      <xdr:row>7</xdr:row>
      <xdr:rowOff>121199</xdr:rowOff>
    </xdr:to>
    <xdr:pic>
      <xdr:nvPicPr>
        <xdr:cNvPr id="5" name="Picture 4">
          <a:extLst>
            <a:ext uri="{FF2B5EF4-FFF2-40B4-BE49-F238E27FC236}">
              <a16:creationId xmlns:a16="http://schemas.microsoft.com/office/drawing/2014/main" id="{00000000-0008-0000-07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525334</xdr:colOff>
      <xdr:row>7</xdr:row>
      <xdr:rowOff>122559</xdr:rowOff>
    </xdr:to>
    <xdr:pic>
      <xdr:nvPicPr>
        <xdr:cNvPr id="4" name="Picture 1" descr="NS_RGB">
          <a:extLst>
            <a:ext uri="{FF2B5EF4-FFF2-40B4-BE49-F238E27FC236}">
              <a16:creationId xmlns:a16="http://schemas.microsoft.com/office/drawing/2014/main" id="{00000000-0008-0000-08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438150</xdr:colOff>
      <xdr:row>0</xdr:row>
      <xdr:rowOff>0</xdr:rowOff>
    </xdr:from>
    <xdr:to>
      <xdr:col>6</xdr:col>
      <xdr:colOff>9385</xdr:colOff>
      <xdr:row>7</xdr:row>
      <xdr:rowOff>122559</xdr:rowOff>
    </xdr:to>
    <xdr:pic>
      <xdr:nvPicPr>
        <xdr:cNvPr id="5" name="Picture 4">
          <a:extLst>
            <a:ext uri="{FF2B5EF4-FFF2-40B4-BE49-F238E27FC236}">
              <a16:creationId xmlns:a16="http://schemas.microsoft.com/office/drawing/2014/main" id="{00000000-0008-0000-08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523973</xdr:colOff>
      <xdr:row>7</xdr:row>
      <xdr:rowOff>123920</xdr:rowOff>
    </xdr:to>
    <xdr:pic>
      <xdr:nvPicPr>
        <xdr:cNvPr id="4" name="Picture 1" descr="NS_RGB">
          <a:extLst>
            <a:ext uri="{FF2B5EF4-FFF2-40B4-BE49-F238E27FC236}">
              <a16:creationId xmlns:a16="http://schemas.microsoft.com/office/drawing/2014/main" id="{00000000-0008-0000-09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1114425</xdr:colOff>
      <xdr:row>0</xdr:row>
      <xdr:rowOff>0</xdr:rowOff>
    </xdr:from>
    <xdr:to>
      <xdr:col>7</xdr:col>
      <xdr:colOff>1202430</xdr:colOff>
      <xdr:row>7</xdr:row>
      <xdr:rowOff>123920</xdr:rowOff>
    </xdr:to>
    <xdr:pic>
      <xdr:nvPicPr>
        <xdr:cNvPr id="5" name="Picture 4">
          <a:extLst>
            <a:ext uri="{FF2B5EF4-FFF2-40B4-BE49-F238E27FC236}">
              <a16:creationId xmlns:a16="http://schemas.microsoft.com/office/drawing/2014/main" id="{00000000-0008-0000-09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521263</xdr:colOff>
      <xdr:row>7</xdr:row>
      <xdr:rowOff>121187</xdr:rowOff>
    </xdr:to>
    <xdr:pic>
      <xdr:nvPicPr>
        <xdr:cNvPr id="4" name="Picture 1" descr="NS_RGB">
          <a:extLst>
            <a:ext uri="{FF2B5EF4-FFF2-40B4-BE49-F238E27FC236}">
              <a16:creationId xmlns:a16="http://schemas.microsoft.com/office/drawing/2014/main" id="{00000000-0008-0000-0A00-000004000000}"/>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533400</xdr:colOff>
      <xdr:row>0</xdr:row>
      <xdr:rowOff>0</xdr:rowOff>
    </xdr:from>
    <xdr:to>
      <xdr:col>8</xdr:col>
      <xdr:colOff>827187</xdr:colOff>
      <xdr:row>7</xdr:row>
      <xdr:rowOff>121187</xdr:rowOff>
    </xdr:to>
    <xdr:pic>
      <xdr:nvPicPr>
        <xdr:cNvPr id="5" name="Picture 4">
          <a:extLst>
            <a:ext uri="{FF2B5EF4-FFF2-40B4-BE49-F238E27FC236}">
              <a16:creationId xmlns:a16="http://schemas.microsoft.com/office/drawing/2014/main" id="{00000000-0008-0000-0A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content.digital.nhs.uk/catalogue/PUB22378/hosp-epis-stat-admi-prov-leve-2015-16-t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
      <sheetName val="Output"/>
      <sheetName val="201415 DATA"/>
      <sheetName val="201516 DATA"/>
      <sheetName val="Table A_1516"/>
      <sheetName val="Table B_1516"/>
      <sheetName val="Table C_1516"/>
      <sheetName val="Table D_1516"/>
      <sheetName val="Table E_1516"/>
      <sheetName val="Table F_1516"/>
      <sheetName val="Table G_1516"/>
      <sheetName val="SHA and Provider List"/>
    </sheetNames>
    <sheetDataSet>
      <sheetData sheetId="0"/>
      <sheetData sheetId="1"/>
      <sheetData sheetId="2"/>
      <sheetData sheetId="3"/>
      <sheetData sheetId="4"/>
      <sheetData sheetId="5"/>
      <sheetData sheetId="6"/>
      <sheetData sheetId="7"/>
      <sheetData sheetId="8"/>
      <sheetData sheetId="9"/>
      <sheetData sheetId="10"/>
      <sheetData sheetId="11">
        <row r="1">
          <cell r="G1" t="str">
            <v>ENGLAND</v>
          </cell>
        </row>
        <row r="3">
          <cell r="G3" t="str">
            <v>North Of England (Y54)</v>
          </cell>
        </row>
        <row r="4">
          <cell r="G4" t="str">
            <v>Midlands and East of England (Y55)</v>
          </cell>
        </row>
        <row r="5">
          <cell r="G5" t="str">
            <v>London (Y56)</v>
          </cell>
        </row>
        <row r="6">
          <cell r="G6" t="str">
            <v>South of England (Y57)</v>
          </cell>
        </row>
        <row r="8">
          <cell r="G8" t="str">
            <v>2Gether NHS Foundation Trust (RTQ)</v>
          </cell>
        </row>
        <row r="9">
          <cell r="G9" t="str">
            <v>5 Boroughs Partnership NHS Foundation Trust (RTV)</v>
          </cell>
        </row>
        <row r="10">
          <cell r="G10" t="str">
            <v>Aintree University Hospital NHS Foundation Trust (REM)</v>
          </cell>
        </row>
        <row r="11">
          <cell r="G11" t="str">
            <v>Airedale NHS Foundation Trust (RCF)</v>
          </cell>
        </row>
        <row r="12">
          <cell r="G12" t="str">
            <v>Alder Hey Children's NHS Foundation Trust (RBS)</v>
          </cell>
        </row>
        <row r="13">
          <cell r="G13" t="str">
            <v>Arthur Rank Hospice (ARH01)</v>
          </cell>
        </row>
        <row r="14">
          <cell r="G14" t="str">
            <v>Ashford and St Peter's Hospitals NHS Foundation Trust (RTK)</v>
          </cell>
        </row>
        <row r="15">
          <cell r="G15" t="str">
            <v>Ashtead Hospital (NVC01)</v>
          </cell>
        </row>
        <row r="16">
          <cell r="G16" t="str">
            <v>Aspen - Claremont Hospital (NYW04)</v>
          </cell>
        </row>
        <row r="17">
          <cell r="G17" t="str">
            <v>Aspen - Highgate Hospital (NYW03)</v>
          </cell>
        </row>
        <row r="18">
          <cell r="G18" t="str">
            <v>Aspen - Parkside Hospital (NYW02)</v>
          </cell>
        </row>
        <row r="19">
          <cell r="G19" t="str">
            <v>Aspen - The Chelmsford (NYW20)</v>
          </cell>
        </row>
        <row r="20">
          <cell r="G20" t="str">
            <v>Aspen - The Holly (NYW01)</v>
          </cell>
        </row>
        <row r="21">
          <cell r="G21" t="str">
            <v>Aspen Healthcare - Midland Eye (NYW17)</v>
          </cell>
        </row>
        <row r="22">
          <cell r="G22" t="str">
            <v>Avon and Wiltshire Mental Health Partnership NHS Trust (RVN)</v>
          </cell>
        </row>
        <row r="23">
          <cell r="G23" t="str">
            <v>Barking, Havering and Redbridge University Hospitals NHS Trust (RF4)</v>
          </cell>
        </row>
        <row r="24">
          <cell r="G24" t="str">
            <v>Barlborough NHS Treatment Centre (NTP13)</v>
          </cell>
        </row>
        <row r="25">
          <cell r="G25" t="str">
            <v>Barnet, Enfield and Haringey Mental Health NHS Trust (RRP)</v>
          </cell>
        </row>
        <row r="26">
          <cell r="G26" t="str">
            <v>Barnsley Hospital NHS Foundation Trust (RFF)</v>
          </cell>
        </row>
        <row r="27">
          <cell r="G27" t="str">
            <v>Barts Health NHS Trust (R1H)</v>
          </cell>
        </row>
        <row r="28">
          <cell r="G28" t="str">
            <v>Basildon and Thurrock University Hospitals NHS Foundation Trust (RDD)</v>
          </cell>
        </row>
        <row r="29">
          <cell r="G29" t="str">
            <v>Bedford Hospital NHS Trust (RC1)</v>
          </cell>
        </row>
        <row r="30">
          <cell r="G30" t="str">
            <v>Benenden Hospital (NWF01)</v>
          </cell>
        </row>
        <row r="31">
          <cell r="G31" t="str">
            <v>Berkshire Healthcare NHS Foundation Trust (RWX)</v>
          </cell>
        </row>
        <row r="32">
          <cell r="G32" t="str">
            <v>BICS-Community (NWX11)</v>
          </cell>
        </row>
        <row r="33">
          <cell r="G33" t="str">
            <v>Birmingham and Solihull Mental Health NHS Foundation Trust (RXT)</v>
          </cell>
        </row>
        <row r="34">
          <cell r="G34" t="str">
            <v>Birmingham Children's Hospital NHS Foundation Trust (RQ3)</v>
          </cell>
        </row>
        <row r="35">
          <cell r="G35" t="str">
            <v>Birmingham Community Healthcare NHS Foundation Trust (RYW)</v>
          </cell>
        </row>
        <row r="36">
          <cell r="G36" t="str">
            <v>Birmingham Treatment Centre (RXKTC)</v>
          </cell>
        </row>
        <row r="37">
          <cell r="G37" t="str">
            <v>Birmingham Women's NHS Foundation Trust (RLU)</v>
          </cell>
        </row>
        <row r="38">
          <cell r="G38" t="str">
            <v>Black Country Partnership NHS Foundation Trust (TAJ)</v>
          </cell>
        </row>
        <row r="39">
          <cell r="G39" t="str">
            <v>Blackpool Teaching Hospitals NHS Foundation Trust (RXL)</v>
          </cell>
        </row>
        <row r="40">
          <cell r="G40" t="str">
            <v>Blakelands Hospital (NVC31)</v>
          </cell>
        </row>
        <row r="41">
          <cell r="G41" t="str">
            <v>BMI - Bath Clinic (NT402)</v>
          </cell>
        </row>
        <row r="42">
          <cell r="G42" t="str">
            <v>BMI - Bishops Wood (NT405)</v>
          </cell>
        </row>
        <row r="43">
          <cell r="G43" t="str">
            <v>BMI - Chelsfield Park Hospital (NT409)</v>
          </cell>
        </row>
        <row r="44">
          <cell r="G44" t="str">
            <v>BMI - Fawkham Manor Hospital (NT414)</v>
          </cell>
        </row>
        <row r="45">
          <cell r="G45" t="str">
            <v>BMI - Goring Hall Hospital (NT417)</v>
          </cell>
        </row>
        <row r="46">
          <cell r="G46" t="str">
            <v>BMI - Hendon Hospital (NT416)</v>
          </cell>
        </row>
        <row r="47">
          <cell r="G47" t="str">
            <v>BMI - Sarum Road Hospital (NT433)</v>
          </cell>
        </row>
        <row r="48">
          <cell r="G48" t="str">
            <v>BMI - Shirley Oaks Hospital (NT436)</v>
          </cell>
        </row>
        <row r="49">
          <cell r="G49" t="str">
            <v>BMI - The Alexandra Hospital (NT401)</v>
          </cell>
        </row>
        <row r="50">
          <cell r="G50" t="str">
            <v>BMI - The Beardwood Hospital (NT403)</v>
          </cell>
        </row>
        <row r="51">
          <cell r="G51" t="str">
            <v>BMI - The Beaumont Hospital (NT404)</v>
          </cell>
        </row>
        <row r="52">
          <cell r="G52" t="str">
            <v>BMI - The Blackheath Hospital (NT406)</v>
          </cell>
        </row>
        <row r="53">
          <cell r="G53" t="str">
            <v>BMI - The Chaucer Hospital (NT408)</v>
          </cell>
        </row>
        <row r="54">
          <cell r="G54" t="str">
            <v>BMI - The Chiltern Hospital (NT410)</v>
          </cell>
        </row>
        <row r="55">
          <cell r="G55" t="str">
            <v>BMI - The Clementine Churchill Hospital (NT411)</v>
          </cell>
        </row>
        <row r="56">
          <cell r="G56" t="str">
            <v>BMI - The Droitwich Spa Hospital (NT412)</v>
          </cell>
        </row>
        <row r="57">
          <cell r="G57" t="str">
            <v>BMI - The Esperance Hospital (NT413)</v>
          </cell>
        </row>
        <row r="58">
          <cell r="G58" t="str">
            <v>BMI - The Hampshire Clinic (NT418)</v>
          </cell>
        </row>
        <row r="59">
          <cell r="G59" t="str">
            <v>BMI - The Harbour Hospital (NT419)</v>
          </cell>
        </row>
        <row r="60">
          <cell r="G60" t="str">
            <v>BMI - The Highfield Hospital (NT420)</v>
          </cell>
        </row>
        <row r="61">
          <cell r="G61" t="str">
            <v>BMI - The Kings Oak Hospital (NT421)</v>
          </cell>
        </row>
        <row r="62">
          <cell r="G62" t="str">
            <v>BMI - The London Independent Hospital (NT422)</v>
          </cell>
        </row>
        <row r="63">
          <cell r="G63" t="str">
            <v>BMI - The Manor Hospital (NT423)</v>
          </cell>
        </row>
        <row r="64">
          <cell r="G64" t="str">
            <v>BMI - The Meriden Hospital (NT424)</v>
          </cell>
        </row>
        <row r="65">
          <cell r="G65" t="str">
            <v>BMI - The Park Hospital (NT427)</v>
          </cell>
        </row>
        <row r="66">
          <cell r="G66" t="str">
            <v>BMI - The Princess Margaret Hospital (NT428)</v>
          </cell>
        </row>
        <row r="67">
          <cell r="G67" t="str">
            <v>BMI - The Priory Hospital (NT429)</v>
          </cell>
        </row>
        <row r="68">
          <cell r="G68" t="str">
            <v>BMI - The Ridgeway Hospital (NT430)</v>
          </cell>
        </row>
        <row r="69">
          <cell r="G69" t="str">
            <v>BMI - The Runnymede Hospital (NT431)</v>
          </cell>
        </row>
        <row r="70">
          <cell r="G70" t="str">
            <v>BMI - The Sandringham Hospital (NT432)</v>
          </cell>
        </row>
        <row r="71">
          <cell r="G71" t="str">
            <v>BMI - The Saxon Clinic (NT434)</v>
          </cell>
        </row>
        <row r="72">
          <cell r="G72" t="str">
            <v>BMI - The Shelburne Hospital (NT435)</v>
          </cell>
        </row>
        <row r="73">
          <cell r="G73" t="str">
            <v>BMI - The Sloane Hospital (NT437)</v>
          </cell>
        </row>
        <row r="74">
          <cell r="G74" t="str">
            <v>BMI - The Somerfield Hospital (NT438)</v>
          </cell>
        </row>
        <row r="75">
          <cell r="G75" t="str">
            <v>BMI - The South Cheshire Private Hospital (NT439)</v>
          </cell>
        </row>
        <row r="76">
          <cell r="G76" t="str">
            <v>BMI - The Winterbourne Hospital (NT443)</v>
          </cell>
        </row>
        <row r="77">
          <cell r="G77" t="str">
            <v>BMI - Thornbury Hospital (NT440)</v>
          </cell>
        </row>
        <row r="78">
          <cell r="G78" t="str">
            <v>BMI - Three Shires Hospital (NT441)</v>
          </cell>
        </row>
        <row r="79">
          <cell r="G79" t="str">
            <v>BMI - Gisburne Park Hospital (NT497)</v>
          </cell>
        </row>
        <row r="80">
          <cell r="G80" t="str">
            <v>BMI - Mount Alvernia Hospital (NT455)</v>
          </cell>
        </row>
        <row r="81">
          <cell r="G81" t="str">
            <v>BMI - Southend Private Hospital (NT490)</v>
          </cell>
        </row>
        <row r="82">
          <cell r="G82" t="str">
            <v>BMI - St Edmunds Hospital (NT446)</v>
          </cell>
        </row>
        <row r="83">
          <cell r="G83" t="str">
            <v>BMI - The Cavell Hospital (NT451)</v>
          </cell>
        </row>
        <row r="84">
          <cell r="G84" t="str">
            <v>BMI - The Duchy Hospital (NT447)</v>
          </cell>
        </row>
        <row r="85">
          <cell r="G85" t="str">
            <v>BMI - The Edgbaston Hospital (NT445)</v>
          </cell>
        </row>
        <row r="86">
          <cell r="G86" t="str">
            <v>BMI - The Huddersfield Hospital (NT448)</v>
          </cell>
        </row>
        <row r="87">
          <cell r="G87" t="str">
            <v>BMI - The Lancaster Hospital (NT449)</v>
          </cell>
        </row>
        <row r="88">
          <cell r="G88" t="str">
            <v>BMI - The Lincoln Hospital (NT450)</v>
          </cell>
        </row>
        <row r="89">
          <cell r="G89" t="str">
            <v>BMI - Woodlands Hospital (NT457)</v>
          </cell>
        </row>
        <row r="90">
          <cell r="G90" t="str">
            <v>Bodmin Community Hospital (NLL11)</v>
          </cell>
        </row>
        <row r="91">
          <cell r="G91" t="str">
            <v>Bodmin NHS Treatment Centre (NVC24)</v>
          </cell>
        </row>
        <row r="92">
          <cell r="G92" t="str">
            <v>Bolton NHS Foundation Trust (RMC)</v>
          </cell>
        </row>
        <row r="93">
          <cell r="G93" t="str">
            <v>Boston West Hospital (NVC27)</v>
          </cell>
        </row>
        <row r="94">
          <cell r="G94" t="str">
            <v>Bradford District Care NHS Foundation Trust (TAD)</v>
          </cell>
        </row>
        <row r="95">
          <cell r="G95" t="str">
            <v>Bradford Teaching Hospitals NHS Foundation Trust (RAE)</v>
          </cell>
        </row>
        <row r="96">
          <cell r="G96" t="str">
            <v>Brighton and Sussex University Hospitals NHS Trust (RXH)</v>
          </cell>
        </row>
        <row r="97">
          <cell r="G97" t="str">
            <v>Buckinghamshire Healthcare NHS Trust (RXQ)</v>
          </cell>
        </row>
        <row r="98">
          <cell r="G98" t="str">
            <v>Burton Hospitals NHS Foundation Trust (RJF)</v>
          </cell>
        </row>
        <row r="99">
          <cell r="G99" t="str">
            <v>Calderdale and Huddersfield NHS Foundation Trust (RWY)</v>
          </cell>
        </row>
        <row r="100">
          <cell r="G100" t="str">
            <v>Cambourne Redruth Community Hospital (NLL17)</v>
          </cell>
        </row>
        <row r="101">
          <cell r="G101" t="str">
            <v>Cambridge University Hospitals NHS Foundation Trust (RGT)</v>
          </cell>
        </row>
        <row r="102">
          <cell r="G102" t="str">
            <v>Cambridgeshire and Peterborough NHS Foundation Trust (RT1)</v>
          </cell>
        </row>
        <row r="103">
          <cell r="G103" t="str">
            <v>Cambridgeshire Community Services NHS Trust (RYV)</v>
          </cell>
        </row>
        <row r="104">
          <cell r="G104" t="str">
            <v>Central and North West London NHS Foundation Trust (RV3)</v>
          </cell>
        </row>
        <row r="105">
          <cell r="G105" t="str">
            <v>Central Manchester University Hospitals NHS Foundation Trust (RW3-X)</v>
          </cell>
        </row>
        <row r="106">
          <cell r="G106" t="str">
            <v>Chelsea and Westminster Hospital NHS Foundation Trust (RQM)</v>
          </cell>
        </row>
        <row r="107">
          <cell r="G107" t="str">
            <v>Cheshire and Wirral Partnership NHS Foundation Trust (RXA)</v>
          </cell>
        </row>
        <row r="108">
          <cell r="G108" t="str">
            <v>Chesterfield Royal Hospital NHS Foundation Trust (RFS)</v>
          </cell>
        </row>
        <row r="109">
          <cell r="G109" t="str">
            <v>Circle - Nottingham NHS Treatment Centre (NV313)</v>
          </cell>
        </row>
        <row r="110">
          <cell r="G110" t="str">
            <v>Circle Bath Hospital (NV302)</v>
          </cell>
        </row>
        <row r="111">
          <cell r="G111" t="str">
            <v>Circle Reading Hospital (NV323)</v>
          </cell>
        </row>
        <row r="112">
          <cell r="G112" t="str">
            <v>Cirencester NHS Treatment Centre (NTPH4)</v>
          </cell>
        </row>
        <row r="113">
          <cell r="G113" t="str">
            <v>City Hospitals Sunderland NHS Foundation Trust (RLN)</v>
          </cell>
        </row>
        <row r="114">
          <cell r="G114" t="str">
            <v>Clacton Hospital (NQ108)</v>
          </cell>
        </row>
        <row r="115">
          <cell r="G115" t="str">
            <v>Clifton Park Hospital (NVC28)</v>
          </cell>
        </row>
        <row r="116">
          <cell r="G116" t="str">
            <v>Cobalt Hospital (NVC29)</v>
          </cell>
        </row>
        <row r="117">
          <cell r="G117" t="str">
            <v>Cobham Day Surgery Hospital (NVM01)</v>
          </cell>
        </row>
        <row r="118">
          <cell r="G118" t="str">
            <v>Colchester Hospital University NHS Foundation Trust (RDE)</v>
          </cell>
        </row>
        <row r="119">
          <cell r="G119" t="str">
            <v>Cornwall Partnership NHS Foundation Trust (RJ8)</v>
          </cell>
        </row>
        <row r="120">
          <cell r="G120" t="str">
            <v>Countess of Chester Hospital NHS Foundation Trust (RJR)</v>
          </cell>
        </row>
        <row r="121">
          <cell r="G121" t="str">
            <v>County Durham and Darlington NHS Foundation Trust (RXP)</v>
          </cell>
        </row>
        <row r="122">
          <cell r="G122" t="str">
            <v>Coventry and Warwickshire Partnership NHS Trust (RYG)</v>
          </cell>
        </row>
        <row r="123">
          <cell r="G123" t="str">
            <v>Croydon Health Services NHS Trust (RJ6)</v>
          </cell>
        </row>
        <row r="124">
          <cell r="G124" t="str">
            <v>Cumbria Partnership NHS Foundation Trust (RNN)</v>
          </cell>
        </row>
        <row r="125">
          <cell r="G125" t="str">
            <v>Dartford and Gravesham NHS Trust (RN7-X)</v>
          </cell>
        </row>
        <row r="126">
          <cell r="G126" t="str">
            <v>Derby Teaching Hospitals NHS Foundation Trust (RTG)</v>
          </cell>
        </row>
        <row r="127">
          <cell r="G127" t="str">
            <v>Derbyshire Community Health Services NHS Foundation Trust (RY8)</v>
          </cell>
        </row>
        <row r="128">
          <cell r="G128" t="str">
            <v>Derbyshire Healthcare NHS Foundation Trust (RXM)</v>
          </cell>
        </row>
        <row r="129">
          <cell r="G129" t="str">
            <v>Devizes NHS Treatment Centre (NTPH3)</v>
          </cell>
        </row>
        <row r="130">
          <cell r="G130" t="str">
            <v>Devon Partnership NHS Trust (RWV)</v>
          </cell>
        </row>
        <row r="131">
          <cell r="G131" t="str">
            <v>Doncaster and Bassetlaw Hospitals NHS Foundation Trust (RP5)</v>
          </cell>
        </row>
        <row r="132">
          <cell r="G132" t="str">
            <v>Dorking General Hospital (NNE02)</v>
          </cell>
        </row>
        <row r="133">
          <cell r="G133" t="str">
            <v>Dorset County Hospital NHS Foundation Trust (RBD)</v>
          </cell>
        </row>
        <row r="134">
          <cell r="G134" t="str">
            <v>Dorset Healthcare University NHS Foundation Trust (RDY)</v>
          </cell>
        </row>
        <row r="135">
          <cell r="G135" t="str">
            <v>Duchy Hospital (NVC04)</v>
          </cell>
        </row>
        <row r="136">
          <cell r="G136" t="str">
            <v>Dudley and Walsall Mental Health Partnership NHS Trust (RYK)</v>
          </cell>
        </row>
        <row r="137">
          <cell r="G137" t="str">
            <v>East and North Hertfordshire NHS Trust (RWH)</v>
          </cell>
        </row>
        <row r="138">
          <cell r="G138" t="str">
            <v>East Cheshire NHS Trust (RJN)</v>
          </cell>
        </row>
        <row r="139">
          <cell r="G139" t="str">
            <v>East Kent Hospitals University NHS Foundation Trust (RVV)</v>
          </cell>
        </row>
        <row r="140">
          <cell r="G140" t="str">
            <v>East Lancashire Hospitals NHS Trust (RXR)</v>
          </cell>
        </row>
        <row r="141">
          <cell r="G141" t="str">
            <v>East London NHS Foundation Trust (RWK)</v>
          </cell>
        </row>
        <row r="142">
          <cell r="G142" t="str">
            <v>East Sussex Healthcare NHS Trust (RXC)</v>
          </cell>
        </row>
        <row r="143">
          <cell r="G143" t="str">
            <v>Eastern Surgery Ltd (8HP32)</v>
          </cell>
        </row>
        <row r="144">
          <cell r="G144" t="str">
            <v>Edward Hain Community Hospital (NLL20)</v>
          </cell>
        </row>
        <row r="145">
          <cell r="G145" t="str">
            <v>Emersons Green NHS Treatment Centre (NTPH2)</v>
          </cell>
        </row>
        <row r="146">
          <cell r="G146" t="str">
            <v>Epsom and St Helier University Hospitals NHS Trust (RVR-X)</v>
          </cell>
        </row>
        <row r="147">
          <cell r="G147" t="str">
            <v>Epsom Day Surgery Limited (NVM02)</v>
          </cell>
        </row>
        <row r="148">
          <cell r="G148" t="str">
            <v>Euxton Hall Hospital (NVC05)</v>
          </cell>
        </row>
        <row r="149">
          <cell r="G149" t="str">
            <v>Fairfield Hospital (NVG01)</v>
          </cell>
        </row>
        <row r="150">
          <cell r="G150" t="str">
            <v>Falmouth Hospital (NLL16)</v>
          </cell>
        </row>
        <row r="151">
          <cell r="G151" t="str">
            <v>Farnham Hospital &amp; Centre For Health (NDA25)</v>
          </cell>
        </row>
        <row r="152">
          <cell r="G152" t="str">
            <v>Fitzwilliam Hospital (NVC06)</v>
          </cell>
        </row>
        <row r="153">
          <cell r="G153" t="str">
            <v>Forum House (NDJ01)</v>
          </cell>
        </row>
        <row r="154">
          <cell r="G154" t="str">
            <v>Foscote Court (Banbury) Trust (AHH01)</v>
          </cell>
        </row>
        <row r="155">
          <cell r="G155" t="str">
            <v>Fowey Hospital (NLL14)</v>
          </cell>
        </row>
        <row r="156">
          <cell r="G156" t="str">
            <v>Frimley Health NHS Foundation Trust (RDU)</v>
          </cell>
        </row>
        <row r="157">
          <cell r="G157" t="str">
            <v>Fryatt Hospital (NQ106)</v>
          </cell>
        </row>
        <row r="158">
          <cell r="G158" t="str">
            <v>Fulwood Hall Hospital (NVC07)</v>
          </cell>
        </row>
        <row r="159">
          <cell r="G159" t="str">
            <v>Gateshead Health NHS Foundation Trust (RR7-X)</v>
          </cell>
        </row>
        <row r="160">
          <cell r="G160" t="str">
            <v>George Eliot Hospital NHS Trust (RLT)</v>
          </cell>
        </row>
        <row r="161">
          <cell r="G161" t="str">
            <v>Gloucestershire Care Services NHS Trust (R1J)</v>
          </cell>
        </row>
        <row r="162">
          <cell r="G162" t="str">
            <v>Gloucestershire Hospitals NHS Foundation Trust (RTE)</v>
          </cell>
        </row>
        <row r="163">
          <cell r="G163" t="str">
            <v>Great Ormond Street Hospital For Children NHS Foundation Trust (RP4)</v>
          </cell>
        </row>
        <row r="164">
          <cell r="G164" t="str">
            <v>Great Western Hospitals NHS Foundation Trust (RN3)</v>
          </cell>
        </row>
        <row r="165">
          <cell r="G165" t="str">
            <v>Guy's and St Thomas' NHS Foundation Trust (RJ1-X)</v>
          </cell>
        </row>
        <row r="166">
          <cell r="G166" t="str">
            <v>Hampshire Hospitals NHS Foundation Trust (RN5-X)</v>
          </cell>
        </row>
        <row r="167">
          <cell r="G167" t="str">
            <v>Harrogate and District NHS Foundation Trust (RCD)</v>
          </cell>
        </row>
        <row r="168">
          <cell r="G168" t="str">
            <v>Haslemere and District Hospital OPD (NDA03)</v>
          </cell>
        </row>
        <row r="169">
          <cell r="G169" t="str">
            <v>Heart of England NHS Foundation Trust (RR1-X)</v>
          </cell>
        </row>
        <row r="170">
          <cell r="G170" t="str">
            <v>Helston Community Hospital (NLL18)</v>
          </cell>
        </row>
        <row r="171">
          <cell r="G171" t="str">
            <v>Hertfordshire Community NHS Trust (RY4)</v>
          </cell>
        </row>
        <row r="172">
          <cell r="G172" t="str">
            <v>Hertfordshire Partnership University NHS Foundation Trust (RWR)</v>
          </cell>
        </row>
        <row r="173">
          <cell r="G173" t="str">
            <v>Hinchingbrooke Health Care NHS Trust (RQQ-X)</v>
          </cell>
        </row>
        <row r="174">
          <cell r="G174" t="str">
            <v>Homerton University Hospital NHS Foundation Trust (RQX)</v>
          </cell>
        </row>
        <row r="175">
          <cell r="G175" t="str">
            <v>Horton NHS Treatment Centre (NVC25)</v>
          </cell>
        </row>
        <row r="176">
          <cell r="G176" t="str">
            <v>Hounslow and Richmond Community Healthcare NHS Trust (RY9)</v>
          </cell>
        </row>
        <row r="177">
          <cell r="G177" t="str">
            <v>Hull and East Yorkshire Hospitals NHS Trust (RWA)</v>
          </cell>
        </row>
        <row r="178">
          <cell r="G178" t="str">
            <v>Humber NHS Foundation Trust (RV9-X)</v>
          </cell>
        </row>
        <row r="179">
          <cell r="G179" t="str">
            <v>Imperial College Healthcare NHS Trust (RYJ)</v>
          </cell>
        </row>
        <row r="180">
          <cell r="G180" t="str">
            <v>Ipswich Hospital NHS Trust (RGQ)</v>
          </cell>
        </row>
        <row r="181">
          <cell r="G181" t="str">
            <v>Isle of Wight NHS Trust (R1F-X)</v>
          </cell>
        </row>
        <row r="182">
          <cell r="G182" t="str">
            <v>James Paget University Hospitals NHS Foundation Trust (RGP)</v>
          </cell>
        </row>
        <row r="183">
          <cell r="G183" t="str">
            <v>Kent and Medway NHS and Social Care Partnership Trust (RXY)</v>
          </cell>
        </row>
        <row r="184">
          <cell r="G184" t="str">
            <v>Kent Community Health NHS Foundation Trust (RYY)</v>
          </cell>
        </row>
        <row r="185">
          <cell r="G185" t="str">
            <v>Kettering General Hospital NHS Foundation Trust (RNQ)</v>
          </cell>
        </row>
        <row r="186">
          <cell r="G186" t="str">
            <v>Kims Hospital Ltd (ADP02)</v>
          </cell>
        </row>
        <row r="187">
          <cell r="G187" t="str">
            <v>King's College Hospital NHS Foundation Trust (RJZ)</v>
          </cell>
        </row>
        <row r="188">
          <cell r="G188" t="str">
            <v>Kingston Hospital NHS Foundation Trust (RAX)</v>
          </cell>
        </row>
        <row r="189">
          <cell r="G189" t="str">
            <v>Lancashire Care NHS Foundation Trust (RW5)</v>
          </cell>
        </row>
        <row r="190">
          <cell r="G190" t="str">
            <v>Lancashire Teaching Hospitals NHS Foundation Trust (RXN)</v>
          </cell>
        </row>
        <row r="191">
          <cell r="G191" t="str">
            <v>Launceston General Hospital (NLL04)</v>
          </cell>
        </row>
        <row r="192">
          <cell r="G192" t="str">
            <v>Leeds and York Partnership NHS Foundation Trust (RGD)</v>
          </cell>
        </row>
        <row r="193">
          <cell r="G193" t="str">
            <v>Leeds Community Healthcare NHS Trust (RY6)</v>
          </cell>
        </row>
        <row r="194">
          <cell r="G194" t="str">
            <v>Leeds Teaching Hospitals NHS Trust (RR8)</v>
          </cell>
        </row>
        <row r="195">
          <cell r="G195" t="str">
            <v>Leicestershire Partnership NHS Trust (RT5)</v>
          </cell>
        </row>
        <row r="196">
          <cell r="G196" t="str">
            <v>Lewisham and Greenwich NHS Trust (RJ2)</v>
          </cell>
        </row>
        <row r="197">
          <cell r="G197" t="str">
            <v>Lincolnshire Community Health Services NHS Trust (RY5)</v>
          </cell>
        </row>
        <row r="198">
          <cell r="G198" t="str">
            <v>Lincolnshire Partnership NHS Foundation Trust (RP7)</v>
          </cell>
        </row>
        <row r="199">
          <cell r="G199" t="str">
            <v>Liskeard Community Hospital (NLL07)</v>
          </cell>
        </row>
        <row r="200">
          <cell r="G200" t="str">
            <v>Liverpool Community Health NHS Trust (RY1)</v>
          </cell>
        </row>
        <row r="201">
          <cell r="G201" t="str">
            <v>Liverpool Heart and Chest Hospital NHS Foundation Trust (RBQ)</v>
          </cell>
        </row>
        <row r="202">
          <cell r="G202" t="str">
            <v>Liverpool Women's NHS Foundation Trust (REP)</v>
          </cell>
        </row>
        <row r="203">
          <cell r="G203" t="str">
            <v>Livewell Southwest (NR501)</v>
          </cell>
        </row>
        <row r="204">
          <cell r="G204" t="str">
            <v>London North West Healthcare NHS Trust (R1K)</v>
          </cell>
        </row>
        <row r="205">
          <cell r="G205" t="str">
            <v>Luton and Dunstable University Hospital NHS Foundation Trust (RC9)</v>
          </cell>
        </row>
        <row r="206">
          <cell r="G206" t="str">
            <v>Maidstone and Tunbridge Wells NHS Trust (RWF)</v>
          </cell>
        </row>
        <row r="207">
          <cell r="G207" t="str">
            <v>Manchester Mental Health and Social Care Trust (TAE)</v>
          </cell>
        </row>
        <row r="208">
          <cell r="G208" t="str">
            <v>Medway NHS Foundation Trust (RPA)</v>
          </cell>
        </row>
        <row r="209">
          <cell r="G209" t="str">
            <v>Mersey Care NHS Foundation Trust (RW4)</v>
          </cell>
        </row>
        <row r="210">
          <cell r="G210" t="str">
            <v>Mid Cheshire Hospitals NHS Foundation Trust (RBT)</v>
          </cell>
        </row>
        <row r="211">
          <cell r="G211" t="str">
            <v>Mid Essex Hospital Services NHS Trust (RQ8)</v>
          </cell>
        </row>
        <row r="212">
          <cell r="G212" t="str">
            <v>Mid Yorkshire Hospitals NHS Trust (RXF-X)</v>
          </cell>
        </row>
        <row r="213">
          <cell r="G213" t="str">
            <v>Milford Specialist Rehabilitation Hospital (NDA26)</v>
          </cell>
        </row>
        <row r="214">
          <cell r="G214" t="str">
            <v>Milton Keynes University Hospital NHS Foundation Trust (RD8)</v>
          </cell>
        </row>
        <row r="215">
          <cell r="G215" t="str">
            <v>Moorfields Eye Hospital NHS Foundation Trust (RP6)</v>
          </cell>
        </row>
        <row r="216">
          <cell r="G216" t="str">
            <v>Mount Gould Hospital (NR527)</v>
          </cell>
        </row>
        <row r="217">
          <cell r="G217" t="str">
            <v>Mount Stuart Hospital (NVC08)</v>
          </cell>
        </row>
        <row r="218">
          <cell r="G218" t="str">
            <v>Navigo HQ (NQL01)</v>
          </cell>
        </row>
        <row r="219">
          <cell r="G219" t="str">
            <v>New Hall Hospital (NVC09)</v>
          </cell>
        </row>
        <row r="220">
          <cell r="G220" t="str">
            <v>Newquay Hospital (NLL15)</v>
          </cell>
        </row>
        <row r="221">
          <cell r="G221" t="str">
            <v>Norfolk and Norwich University Hospitals NHS Foundation Trust (RM1)</v>
          </cell>
        </row>
        <row r="222">
          <cell r="G222" t="str">
            <v>Norfolk and Suffolk NHS Foundation Trust (RMY-X)</v>
          </cell>
        </row>
        <row r="223">
          <cell r="G223" t="str">
            <v>Norfolk Community Health and Care NHS Trust (RY3)</v>
          </cell>
        </row>
        <row r="224">
          <cell r="G224" t="str">
            <v>North Bristol NHS Trust (RVJ-X)</v>
          </cell>
        </row>
        <row r="225">
          <cell r="G225" t="str">
            <v>North Cumbria University Hospitals NHS Trust (RNL)</v>
          </cell>
        </row>
        <row r="226">
          <cell r="G226" t="str">
            <v>North Downs Hospital (NVC11)</v>
          </cell>
        </row>
        <row r="227">
          <cell r="G227" t="str">
            <v>North East London NHS Foundation Trust (RAT)</v>
          </cell>
        </row>
        <row r="228">
          <cell r="G228" t="str">
            <v>North East London Treatment Centre Care Uk (NTP15)</v>
          </cell>
        </row>
        <row r="229">
          <cell r="G229" t="str">
            <v>North Essex Partnership University NHS Foundation Trust (RRD)</v>
          </cell>
        </row>
        <row r="230">
          <cell r="G230" t="str">
            <v>North Middlesex University Hospital NHS Trust (RAP)</v>
          </cell>
        </row>
        <row r="231">
          <cell r="G231" t="str">
            <v>North Somerset Community Partnership CIC HQ (NLT01)</v>
          </cell>
        </row>
        <row r="232">
          <cell r="G232" t="str">
            <v>North Staffordshire Combined Healthcare NHS Trust (RLY)</v>
          </cell>
        </row>
        <row r="233">
          <cell r="G233" t="str">
            <v>North Tees and Hartlepool NHS Foundation Trust (RVW)</v>
          </cell>
        </row>
        <row r="234">
          <cell r="G234" t="str">
            <v>Northampton General Hospital NHS Trust (RNS)</v>
          </cell>
        </row>
        <row r="235">
          <cell r="G235" t="str">
            <v>Northamptonshire Healthcare NHS Foundation Trust (RP1)</v>
          </cell>
        </row>
        <row r="236">
          <cell r="G236" t="str">
            <v>Northern Devon Healthcare NHS Trust (RBZ)</v>
          </cell>
        </row>
        <row r="237">
          <cell r="G237" t="str">
            <v>Northern Lincolnshire and Goole NHS Foundation Trust (RJL-X)</v>
          </cell>
        </row>
        <row r="238">
          <cell r="G238" t="str">
            <v>Northumberland, Tyne and Wear NHS Foundation Trust (RX4)</v>
          </cell>
        </row>
        <row r="239">
          <cell r="G239" t="str">
            <v>Northumbria Healthcare NHS Foundation Trust (RTF)</v>
          </cell>
        </row>
        <row r="240">
          <cell r="G240" t="str">
            <v>Nottingham University Hospitals NHS Trust (RX1)</v>
          </cell>
        </row>
        <row r="241">
          <cell r="G241" t="str">
            <v>Nottinghamshire Healthcare NHS Foundation Trust (RHA)</v>
          </cell>
        </row>
        <row r="242">
          <cell r="G242" t="str">
            <v>Nuffield Health, Bournemouth Hospital (NT202)</v>
          </cell>
        </row>
        <row r="243">
          <cell r="G243" t="str">
            <v>Nuffield Health, Brentwood Hospital (NT204)</v>
          </cell>
        </row>
        <row r="244">
          <cell r="G244" t="str">
            <v>Nuffield Health, Brighton Hospital (NT205)</v>
          </cell>
        </row>
        <row r="245">
          <cell r="G245" t="str">
            <v>Nuffield Health, Bristol Hospital (Chesterfield) (NT206)</v>
          </cell>
        </row>
        <row r="246">
          <cell r="G246" t="str">
            <v>Nuffield Health, Cambridge Hospital (NT209)</v>
          </cell>
        </row>
        <row r="247">
          <cell r="G247" t="str">
            <v>Nuffield Health, Cheltenham Hospital (NT211)</v>
          </cell>
        </row>
        <row r="248">
          <cell r="G248" t="str">
            <v>Nuffield Health, Chichester Hospital (NT212)</v>
          </cell>
        </row>
        <row r="249">
          <cell r="G249" t="str">
            <v>Nuffield Health, Derby Hospital (NT213)</v>
          </cell>
        </row>
        <row r="250">
          <cell r="G250" t="str">
            <v>Nuffield Health, Exeter Hospital (NT215)</v>
          </cell>
        </row>
        <row r="251">
          <cell r="G251" t="str">
            <v>Nuffield Health, Haywards Heath Hospital (NT218)</v>
          </cell>
        </row>
        <row r="252">
          <cell r="G252" t="str">
            <v>Nuffield Health, Hereford Hospital (NT219)</v>
          </cell>
        </row>
        <row r="253">
          <cell r="G253" t="str">
            <v>Nuffield Health, Ipswich Hospital (NT222)</v>
          </cell>
        </row>
        <row r="254">
          <cell r="G254" t="str">
            <v>Nuffield Health, Leeds Hospital (NT225)</v>
          </cell>
        </row>
        <row r="255">
          <cell r="G255" t="str">
            <v>Nuffield Health, Leicester Hospital (NT226)</v>
          </cell>
        </row>
        <row r="256">
          <cell r="G256" t="str">
            <v>Nuffield Health, Newcastle Upon Tyne Hospital (NT229)</v>
          </cell>
        </row>
        <row r="257">
          <cell r="G257" t="str">
            <v>Nuffield Health, North Staffordshire Hospital (NT230)</v>
          </cell>
        </row>
        <row r="258">
          <cell r="G258" t="str">
            <v>Nuffield Health, Plymouth Hospital (NT233)</v>
          </cell>
        </row>
        <row r="259">
          <cell r="G259" t="str">
            <v>Nuffield Health, Shrewsbury Hospital (NT235)</v>
          </cell>
        </row>
        <row r="260">
          <cell r="G260" t="str">
            <v>Nuffield Health, Taunton Hospital (NT238)</v>
          </cell>
        </row>
        <row r="261">
          <cell r="G261" t="str">
            <v>Nuffield Health, Tees Hospital (NT237)</v>
          </cell>
        </row>
        <row r="262">
          <cell r="G262" t="str">
            <v>Nuffield Health, The Grosvenor Hospital, Chester (NT210)</v>
          </cell>
        </row>
        <row r="263">
          <cell r="G263" t="str">
            <v>Nuffield Health, Tunbridge Wells Hospital (NT239)</v>
          </cell>
        </row>
        <row r="264">
          <cell r="G264" t="str">
            <v>Nuffield Health, Warwickshire Hospital (NT224)</v>
          </cell>
        </row>
        <row r="265">
          <cell r="G265" t="str">
            <v>Nuffield Health, Wessex Hospital (NT214)</v>
          </cell>
        </row>
        <row r="266">
          <cell r="G266" t="str">
            <v>Nuffield Health, Woking Hospital (NT241)</v>
          </cell>
        </row>
        <row r="267">
          <cell r="G267" t="str">
            <v>Nuffield Health, Wolverhampton Hospital (NT242)</v>
          </cell>
        </row>
        <row r="268">
          <cell r="G268" t="str">
            <v>Nuffield Health, York Hospital (NT245)</v>
          </cell>
        </row>
        <row r="269">
          <cell r="G269" t="str">
            <v>Nuffield Hospital Oxford (The Manor) (NT244)</v>
          </cell>
        </row>
        <row r="270">
          <cell r="G270" t="str">
            <v>Oaklands Hospital (NVC12)</v>
          </cell>
        </row>
        <row r="271">
          <cell r="G271" t="str">
            <v>Oaks Hospital (NVC13)</v>
          </cell>
        </row>
        <row r="272">
          <cell r="G272" t="str">
            <v>One Health Group Clinic - Claremont (NTX12)</v>
          </cell>
        </row>
        <row r="273">
          <cell r="G273" t="str">
            <v>One Health Group Clinic - Thornbury (NTX11)</v>
          </cell>
        </row>
        <row r="274">
          <cell r="G274" t="str">
            <v>One Health Group Ltd (NTX01)</v>
          </cell>
        </row>
        <row r="275">
          <cell r="G275" t="str">
            <v>Optegra (Manchester Eye Hospital) (NNH04)</v>
          </cell>
        </row>
        <row r="276">
          <cell r="G276" t="str">
            <v>Optegra Yorkshire Eye Hospital (NNH02)</v>
          </cell>
        </row>
        <row r="277">
          <cell r="G277" t="str">
            <v>Oxford Health NHS Foundation Trust (RNU)</v>
          </cell>
        </row>
        <row r="278">
          <cell r="G278" t="str">
            <v>Oxford University Hospitals NHS Foundation Trust (RTH)</v>
          </cell>
        </row>
        <row r="279">
          <cell r="G279" t="str">
            <v>Oxleas NHS Foundation Trust (RPG)</v>
          </cell>
        </row>
        <row r="280">
          <cell r="G280" t="str">
            <v>Pain Management Solutions - Oaks Park PCC (NY601)</v>
          </cell>
        </row>
        <row r="281">
          <cell r="G281" t="str">
            <v>Papworth Hospital NHS Foundation Trust (RGM)</v>
          </cell>
        </row>
        <row r="282">
          <cell r="G282" t="str">
            <v>Park Hill Hospital (NVC14)</v>
          </cell>
        </row>
        <row r="283">
          <cell r="G283" t="str">
            <v>Paulton Memorial Hospital (NLX02)</v>
          </cell>
        </row>
        <row r="284">
          <cell r="G284" t="str">
            <v>Peninsula NHS Treatment Centre (NTPH5)</v>
          </cell>
        </row>
        <row r="285">
          <cell r="G285" t="str">
            <v>Pennine Acute Hospitals NHS Trust (RW6)</v>
          </cell>
        </row>
        <row r="286">
          <cell r="G286" t="str">
            <v>Pennine Care NHS Foundation Trust (RT2)</v>
          </cell>
        </row>
        <row r="287">
          <cell r="G287" t="str">
            <v>Peterborough and Stamford Hospitals NHS Foundation Trust (RGN)</v>
          </cell>
        </row>
        <row r="288">
          <cell r="G288" t="str">
            <v>Phoenix Health Solutions Limited (NEQ01)</v>
          </cell>
        </row>
        <row r="289">
          <cell r="G289" t="str">
            <v>Pinehill Hospital (NVC15)</v>
          </cell>
        </row>
        <row r="290">
          <cell r="G290" t="str">
            <v>Pioneer Healthcare Ltd - Claremont Hospital (NEY01)</v>
          </cell>
        </row>
        <row r="291">
          <cell r="G291" t="str">
            <v>Plymouth Hospitals NHS Trust (RK9)</v>
          </cell>
        </row>
        <row r="292">
          <cell r="G292" t="str">
            <v>Poole Hospital NHS Foundation Trust (RD3)</v>
          </cell>
        </row>
        <row r="293">
          <cell r="G293" t="str">
            <v>Portsmouth Hospitals NHS Trust (RHU)</v>
          </cell>
        </row>
        <row r="294">
          <cell r="G294" t="str">
            <v>Queen Victoria Hospital NHS Foundation Trust (RPC)</v>
          </cell>
        </row>
        <row r="295">
          <cell r="G295" t="str">
            <v>Renacres Hospital (NVC16)</v>
          </cell>
        </row>
        <row r="296">
          <cell r="G296" t="str">
            <v>Rivers Hospital (NVC19)</v>
          </cell>
        </row>
        <row r="297">
          <cell r="G297" t="str">
            <v>Rotherham Doncaster and South Humber NHS Foundation Trust (RXE)</v>
          </cell>
        </row>
        <row r="298">
          <cell r="G298" t="str">
            <v>Rowley Hall Hospital (NVC17)</v>
          </cell>
        </row>
        <row r="299">
          <cell r="G299" t="str">
            <v>Royal Berkshire NHS Foundation Trust (RHW)</v>
          </cell>
        </row>
        <row r="300">
          <cell r="G300" t="str">
            <v>Royal Brompton &amp; Harefield NHS Foundation Trust (RT3)</v>
          </cell>
        </row>
        <row r="301">
          <cell r="G301" t="str">
            <v>Royal Cornwall Hospitals NHS Trust (REF-X)</v>
          </cell>
        </row>
        <row r="302">
          <cell r="G302" t="str">
            <v>Royal Devon and Exeter NHS Foundation Trust (RH8)</v>
          </cell>
        </row>
        <row r="303">
          <cell r="G303" t="str">
            <v>Royal Free London NHS Foundation Trust (RAL)</v>
          </cell>
        </row>
        <row r="304">
          <cell r="G304" t="str">
            <v>Royal Liverpool and Broadgreen University Hospitals NHS Trust (RQ6)</v>
          </cell>
        </row>
        <row r="305">
          <cell r="G305" t="str">
            <v>Royal National Orthopaedic Hospital NHS Trust (RAN)</v>
          </cell>
        </row>
        <row r="306">
          <cell r="G306" t="str">
            <v>Royal Surrey County Hospital NHS Foundation Trust (RA2)</v>
          </cell>
        </row>
        <row r="307">
          <cell r="G307" t="str">
            <v>Royal United Hospitals Bath NHS Foundation Trust (RD1)</v>
          </cell>
        </row>
        <row r="308">
          <cell r="G308" t="str">
            <v>Salford Royal NHS Foundation Trust (RM3)</v>
          </cell>
        </row>
        <row r="309">
          <cell r="G309" t="str">
            <v>Salisbury NHS Foundation Trust (RNZ)</v>
          </cell>
        </row>
        <row r="310">
          <cell r="G310" t="str">
            <v>Sandwell and West Birmingham Hospitals NHS Trust (RXK-X)</v>
          </cell>
        </row>
        <row r="311">
          <cell r="G311" t="str">
            <v>Shaw Healthcare (Ledbury) Limited (8J285)</v>
          </cell>
        </row>
        <row r="312">
          <cell r="G312" t="str">
            <v>Sheffield Children's NHS Foundation Trust (RCU)</v>
          </cell>
        </row>
        <row r="313">
          <cell r="G313" t="str">
            <v>Sheffield Teaching Hospitals NHS Foundation Trust (RHQ)</v>
          </cell>
        </row>
        <row r="314">
          <cell r="G314" t="str">
            <v>Shepton Mallet NHS Treatment Centre (NTPH1)</v>
          </cell>
        </row>
        <row r="315">
          <cell r="G315" t="str">
            <v>Sherwood Forest Hospitals NHS Foundation Trust (RK5)</v>
          </cell>
        </row>
        <row r="316">
          <cell r="G316" t="str">
            <v>Shrewsbury and Telford Hospital NHS Trust (RXW)</v>
          </cell>
        </row>
        <row r="317">
          <cell r="G317" t="str">
            <v>Shropshire Community Health NHS Trust (R1D)</v>
          </cell>
        </row>
        <row r="318">
          <cell r="G318" t="str">
            <v>Solent NHS Trust (R1C)</v>
          </cell>
        </row>
        <row r="319">
          <cell r="G319" t="str">
            <v>Somerset Partnership NHS Foundation Trust (RH5)</v>
          </cell>
        </row>
        <row r="320">
          <cell r="G320" t="str">
            <v>Somerset Surgical Services (NFH01)</v>
          </cell>
        </row>
        <row r="321">
          <cell r="G321" t="str">
            <v>South Essex Partnership University NHS Foundation Trust (RWN)</v>
          </cell>
        </row>
        <row r="322">
          <cell r="G322" t="str">
            <v>South Hams (Kingsbridge) Hospital (NR526)</v>
          </cell>
        </row>
        <row r="323">
          <cell r="G323" t="str">
            <v>South London and Maudsley NHS Foundation Trust (RV5)</v>
          </cell>
        </row>
        <row r="324">
          <cell r="G324" t="str">
            <v>South Staffordshire and Shropshire Healthcare NHS Foundation Trust (RRE)</v>
          </cell>
        </row>
        <row r="325">
          <cell r="G325" t="str">
            <v>South Tees Hospitals NHS Foundation Trust (RTR)</v>
          </cell>
        </row>
        <row r="326">
          <cell r="G326" t="str">
            <v>South Tyneside NHS Foundation Trust (RE9)</v>
          </cell>
        </row>
        <row r="327">
          <cell r="G327" t="str">
            <v>South Warwickshire NHS Foundation Trust (RJC)</v>
          </cell>
        </row>
        <row r="328">
          <cell r="G328" t="str">
            <v>South West London and St George's Mental Health NHS Trust (RQY)</v>
          </cell>
        </row>
        <row r="329">
          <cell r="G329" t="str">
            <v>South West Yorkshire Partnership NHS Foundation Trust (RXG)</v>
          </cell>
        </row>
        <row r="330">
          <cell r="G330" t="str">
            <v>Southampton NHS Treatment Centre (NTP11)</v>
          </cell>
        </row>
        <row r="331">
          <cell r="G331" t="str">
            <v>Southend University Hospital NHS Foundation Trust (RAJ)</v>
          </cell>
        </row>
        <row r="332">
          <cell r="G332" t="str">
            <v>Southern Health NHS Foundation Trust (RW1)</v>
          </cell>
        </row>
        <row r="333">
          <cell r="G333" t="str">
            <v>Southport and Ormskirk Hospital NHS Trust (RVY)</v>
          </cell>
        </row>
        <row r="334">
          <cell r="G334" t="str">
            <v>Spamedica (Manchester) (NPG01)</v>
          </cell>
        </row>
        <row r="335">
          <cell r="G335" t="str">
            <v>Spire Alexandra Hospital (NT312)</v>
          </cell>
        </row>
        <row r="336">
          <cell r="G336" t="str">
            <v>Spire Bristol Hospital (NT302)</v>
          </cell>
        </row>
        <row r="337">
          <cell r="G337" t="str">
            <v>Spire Bushey Hospital (NT315)</v>
          </cell>
        </row>
        <row r="338">
          <cell r="G338" t="str">
            <v>Spire Cambridge Lea Hospital (NT317)</v>
          </cell>
        </row>
        <row r="339">
          <cell r="G339" t="str">
            <v>Spire Cheshire Hospital (NT324)</v>
          </cell>
        </row>
        <row r="340">
          <cell r="G340" t="str">
            <v>Spire Clare Park Hospital (NT345)</v>
          </cell>
        </row>
        <row r="341">
          <cell r="G341" t="str">
            <v>Spire Dunedin Hospital (NT344)</v>
          </cell>
        </row>
        <row r="342">
          <cell r="G342" t="str">
            <v>Spire Elland Hospital (NT348)</v>
          </cell>
        </row>
        <row r="343">
          <cell r="G343" t="str">
            <v>Spire Fylde Coast Hospital (NT347)</v>
          </cell>
        </row>
        <row r="344">
          <cell r="G344" t="str">
            <v>Spire Gatwick Park Hospital (NT308)</v>
          </cell>
        </row>
        <row r="345">
          <cell r="G345" t="str">
            <v>Spire Harpenden Hospital (NT316)</v>
          </cell>
        </row>
        <row r="346">
          <cell r="G346" t="str">
            <v>Spire Hartswood Hospital (NT319)</v>
          </cell>
        </row>
        <row r="347">
          <cell r="G347" t="str">
            <v>Spire Hull and East Riding Hospital (NT351)</v>
          </cell>
        </row>
        <row r="348">
          <cell r="G348" t="str">
            <v>Spire Leeds Hospital (NT332)</v>
          </cell>
        </row>
        <row r="349">
          <cell r="G349" t="str">
            <v>Spire Leicester Hospital (NT322)</v>
          </cell>
        </row>
        <row r="350">
          <cell r="G350" t="str">
            <v>Spire Little Aston Hospital (NT321)</v>
          </cell>
        </row>
        <row r="351">
          <cell r="G351" t="str">
            <v>Spire Liverpool Hospital (NT337)</v>
          </cell>
        </row>
        <row r="352">
          <cell r="G352" t="str">
            <v>Spire Manchester Hospital (NT327)</v>
          </cell>
        </row>
        <row r="353">
          <cell r="G353" t="str">
            <v>Spire Methley Park Hospital (NT350)</v>
          </cell>
        </row>
        <row r="354">
          <cell r="G354" t="str">
            <v>Spire Montefiore Hospital (NT364)</v>
          </cell>
        </row>
        <row r="355">
          <cell r="G355" t="str">
            <v>Spire Murrayfield Hospital (NT325)</v>
          </cell>
        </row>
        <row r="356">
          <cell r="G356" t="str">
            <v>Spire Norwich Hospital (NT318)</v>
          </cell>
        </row>
        <row r="357">
          <cell r="G357" t="str">
            <v>Spire Parkway Hospital (NT320)</v>
          </cell>
        </row>
        <row r="358">
          <cell r="G358" t="str">
            <v>Spire Portsmouth Hospital (NT305)</v>
          </cell>
        </row>
        <row r="359">
          <cell r="G359" t="str">
            <v>Spire Regency Hospital (NT339)</v>
          </cell>
        </row>
        <row r="360">
          <cell r="G360" t="str">
            <v>Spire Roding Hospital (NT314)</v>
          </cell>
        </row>
        <row r="361">
          <cell r="G361" t="str">
            <v>Spire South Bank Hospital (NT301)</v>
          </cell>
        </row>
        <row r="362">
          <cell r="G362" t="str">
            <v>Spire Southampton Hospital (NT304)</v>
          </cell>
        </row>
        <row r="363">
          <cell r="G363" t="str">
            <v>Spire St Saviours Hospital (NT346)</v>
          </cell>
        </row>
        <row r="364">
          <cell r="G364" t="str">
            <v>Spire Sussex Hospital (NT309)</v>
          </cell>
        </row>
        <row r="365">
          <cell r="G365" t="str">
            <v>Spire Thames Valley Hospital (NT343)</v>
          </cell>
        </row>
        <row r="366">
          <cell r="G366" t="str">
            <v>Spire Tunbridge Wells Hospital (NT310)</v>
          </cell>
        </row>
        <row r="367">
          <cell r="G367" t="str">
            <v>Spire Washington Hospital (NT333)</v>
          </cell>
        </row>
        <row r="368">
          <cell r="G368" t="str">
            <v>Spire Wellesley Hospital (NT313)</v>
          </cell>
        </row>
        <row r="369">
          <cell r="G369" t="str">
            <v>Springfield Hospital (NVC18)</v>
          </cell>
        </row>
        <row r="370">
          <cell r="G370" t="str">
            <v>St Austell Community Hospital (NLL13)</v>
          </cell>
        </row>
        <row r="371">
          <cell r="G371" t="str">
            <v>St Barnabas Hospital (NLL08)</v>
          </cell>
        </row>
        <row r="372">
          <cell r="G372" t="str">
            <v>St Bartholomew's Hospital (Rochester) (NQ713)</v>
          </cell>
        </row>
        <row r="373">
          <cell r="G373" t="str">
            <v>St George's University Hospitals NHS Foundation Trust (RJ7)</v>
          </cell>
        </row>
        <row r="374">
          <cell r="G374" t="str">
            <v>St Helens and Knowsley Hospital Services NHS Trust (RBN)</v>
          </cell>
        </row>
        <row r="375">
          <cell r="G375" t="str">
            <v>St Hugh's Hospital (NTE02)</v>
          </cell>
        </row>
        <row r="376">
          <cell r="G376" t="str">
            <v>St Luke's Hospice (Sheffield) (8A101)</v>
          </cell>
        </row>
        <row r="377">
          <cell r="G377" t="str">
            <v>St Martins Hospital (NLX01)</v>
          </cell>
        </row>
        <row r="378">
          <cell r="G378" t="str">
            <v>St Mary's Hospital (NLL21)</v>
          </cell>
        </row>
        <row r="379">
          <cell r="G379" t="str">
            <v>St Mary's NHS Treatment Centre (NTPAD)</v>
          </cell>
        </row>
        <row r="380">
          <cell r="G380" t="str">
            <v>Staffordshire and Stoke on Trent Partnership NHS Trust (R1E)</v>
          </cell>
        </row>
        <row r="381">
          <cell r="G381" t="str">
            <v>Standard Health (NHW01)</v>
          </cell>
        </row>
        <row r="382">
          <cell r="G382" t="str">
            <v>Stockport NHS Foundation Trust (RWJ)</v>
          </cell>
        </row>
        <row r="383">
          <cell r="G383" t="str">
            <v>Stratton Hospital (NLL09)</v>
          </cell>
        </row>
        <row r="384">
          <cell r="G384" t="str">
            <v>Suffolk Community Healthcare - Ipswich (NHM01)</v>
          </cell>
        </row>
        <row r="385">
          <cell r="G385" t="str">
            <v>Surrey and Borders Partnership NHS Foundation Trust (RXX)</v>
          </cell>
        </row>
        <row r="386">
          <cell r="G386" t="str">
            <v>Surrey and Sussex Healthcare NHS Trust (RTP)</v>
          </cell>
        </row>
        <row r="387">
          <cell r="G387" t="str">
            <v>Sussex Community NHS Foundation Trust (RDR)</v>
          </cell>
        </row>
        <row r="388">
          <cell r="G388" t="str">
            <v>Sussex Msk Partnership 2 Ltd (AJX01)</v>
          </cell>
        </row>
        <row r="389">
          <cell r="G389" t="str">
            <v>Sussex Partnership NHS Foundation Trust (RX2)</v>
          </cell>
        </row>
        <row r="390">
          <cell r="G390" t="str">
            <v>Tameside Hospital NHS Foundation Trust (RMP)</v>
          </cell>
        </row>
        <row r="391">
          <cell r="G391" t="str">
            <v>Taunton and Somerset NHS Foundation Trust (RBA)</v>
          </cell>
        </row>
        <row r="392">
          <cell r="G392" t="str">
            <v>Tavistock Hospital (NR525)</v>
          </cell>
        </row>
        <row r="393">
          <cell r="G393" t="str">
            <v>Tees Valley Treatment Centre (NVC35)</v>
          </cell>
        </row>
        <row r="394">
          <cell r="G394" t="str">
            <v>Tees, Esk and Wear Valleys NHS Foundation Trust (RX3)</v>
          </cell>
        </row>
        <row r="395">
          <cell r="G395" t="str">
            <v>Tetbury Hospital Trust (AAH01)</v>
          </cell>
        </row>
        <row r="396">
          <cell r="G396" t="str">
            <v>The Berkshire Independent Hospital (NVC02)</v>
          </cell>
        </row>
        <row r="397">
          <cell r="G397" t="str">
            <v>The Christie NHS Foundation Trust (RBV)</v>
          </cell>
        </row>
        <row r="398">
          <cell r="G398" t="str">
            <v>The Clatterbridge Cancer Centre NHS Foundation Trust (REN)</v>
          </cell>
        </row>
        <row r="399">
          <cell r="G399" t="str">
            <v>The Croft Shifa Health Centre (NTPAE)</v>
          </cell>
        </row>
        <row r="400">
          <cell r="G400" t="str">
            <v>The Dudley Group NHS Foundation Trust (RNA)</v>
          </cell>
        </row>
        <row r="401">
          <cell r="G401" t="str">
            <v>The Hillingdon Hospitals NHS Foundation Trust (RAS)</v>
          </cell>
        </row>
        <row r="402">
          <cell r="G402" t="str">
            <v>The Horder Centre - St Johns Road (NXM01)</v>
          </cell>
        </row>
        <row r="403">
          <cell r="G403" t="str">
            <v>The Newcastle Upon Tyne Hospitals NHS Foundation Trust (RTD)</v>
          </cell>
        </row>
        <row r="404">
          <cell r="G404" t="str">
            <v>The Phoenix Centre (NTP35)</v>
          </cell>
        </row>
        <row r="405">
          <cell r="G405" t="str">
            <v>The Princess Alexandra Hospital NHS Trust (RQW)</v>
          </cell>
        </row>
        <row r="406">
          <cell r="G406" t="str">
            <v>The Queen Elizabeth Hospital, King's Lynn, NHS Foundation Trust (RCX)</v>
          </cell>
        </row>
        <row r="407">
          <cell r="G407" t="str">
            <v>The Robert Jones and Agnes Hunt Orthopaedic Hospital NHS Foundation Trust (RL1)</v>
          </cell>
        </row>
        <row r="408">
          <cell r="G408" t="str">
            <v>The Rotherham NHS Foundation Trust (RFR)</v>
          </cell>
        </row>
        <row r="409">
          <cell r="G409" t="str">
            <v>The Royal Bournemouth and Christchurch Hospitals NHS Foundation Trust (RDZ)</v>
          </cell>
        </row>
        <row r="410">
          <cell r="G410" t="str">
            <v>The Royal Marsden NHS Foundation Trust (RPY)</v>
          </cell>
        </row>
        <row r="411">
          <cell r="G411" t="str">
            <v>The Royal Orthopaedic Hospital NHS Foundation Trust (RRJ)</v>
          </cell>
        </row>
        <row r="412">
          <cell r="G412" t="str">
            <v>The Royal Wolverhampton NHS Trust (RL4)</v>
          </cell>
        </row>
        <row r="413">
          <cell r="G413" t="str">
            <v>The Spencer Wing (Ramsgate Road) (NN801)</v>
          </cell>
        </row>
        <row r="414">
          <cell r="G414" t="str">
            <v>The Walton Centre NHS Foundation Trust (RET)</v>
          </cell>
        </row>
        <row r="415">
          <cell r="G415" t="str">
            <v>The Westbourne Centre (NVC44)</v>
          </cell>
        </row>
        <row r="416">
          <cell r="G416" t="str">
            <v>The Whittington Hospital NHS Trust (RKE)</v>
          </cell>
        </row>
        <row r="417">
          <cell r="G417" t="str">
            <v>The Yorkshire Clinic (NVC20)</v>
          </cell>
        </row>
        <row r="418">
          <cell r="G418" t="str">
            <v>Thornbury Hospital (NLX22)</v>
          </cell>
        </row>
        <row r="419">
          <cell r="G419" t="str">
            <v>Torbay and South Devon NHS Foundation Trust (RA9)</v>
          </cell>
        </row>
        <row r="420">
          <cell r="G420" t="str">
            <v>Trafford General Hospital (NN501)</v>
          </cell>
        </row>
        <row r="421">
          <cell r="G421" t="str">
            <v>Tyneside Surgical Services (NN401)</v>
          </cell>
        </row>
        <row r="422">
          <cell r="G422" t="str">
            <v>United Lincolnshire Hospitals NHS Trust (RWD)</v>
          </cell>
        </row>
        <row r="423">
          <cell r="G423" t="str">
            <v>University College London Hospitals NHS Foundation Trust (RRV)</v>
          </cell>
        </row>
        <row r="424">
          <cell r="G424" t="str">
            <v>University Hospital of South Manchester NHS Foundation Trust (RM2)</v>
          </cell>
        </row>
        <row r="425">
          <cell r="G425" t="str">
            <v>University Hospital Southampton NHS Foundation Trust (RHM)</v>
          </cell>
        </row>
        <row r="426">
          <cell r="G426" t="str">
            <v>University Hospitals Birmingham NHS Foundation Trust (RRK-X)</v>
          </cell>
        </row>
        <row r="427">
          <cell r="G427" t="str">
            <v>University Hospitals Bristol NHS Foundation Trust (RA7)</v>
          </cell>
        </row>
        <row r="428">
          <cell r="G428" t="str">
            <v>University Hospitals Coventry and Warwickshire NHS Trust (RKB)</v>
          </cell>
        </row>
        <row r="429">
          <cell r="G429" t="str">
            <v>University Hospitals of Leicester NHS Trust (RWE)</v>
          </cell>
        </row>
        <row r="430">
          <cell r="G430" t="str">
            <v>University Hospitals of Morecambe Bay NHS Foundation Trust (RTX)</v>
          </cell>
        </row>
        <row r="431">
          <cell r="G431" t="str">
            <v>University Hospitals of North Midlands NHS Trust (RJE)</v>
          </cell>
        </row>
        <row r="432">
          <cell r="G432" t="str">
            <v>Walsall Healthcare NHS Trust (RBK)</v>
          </cell>
        </row>
        <row r="433">
          <cell r="G433" t="str">
            <v>Walton Community Hospital (NDA07)</v>
          </cell>
        </row>
        <row r="434">
          <cell r="G434" t="str">
            <v>Warrington and Halton Hospitals NHS Foundation Trust (RWW)</v>
          </cell>
        </row>
        <row r="435">
          <cell r="G435" t="str">
            <v>West Hertfordshire Hospitals NHS Trust (RWG)</v>
          </cell>
        </row>
        <row r="436">
          <cell r="G436" t="str">
            <v>West London Mental Health NHS Trust (RKL)</v>
          </cell>
        </row>
        <row r="437">
          <cell r="G437" t="str">
            <v>West Midlands Hospital (NVC21)</v>
          </cell>
        </row>
        <row r="438">
          <cell r="G438" t="str">
            <v>West Suffolk NHS Foundation Trust (RGR)</v>
          </cell>
        </row>
        <row r="439">
          <cell r="G439" t="str">
            <v>Western Sussex Hospitals NHS Foundation Trust (RYR-X)</v>
          </cell>
        </row>
        <row r="440">
          <cell r="G440" t="str">
            <v>Weston Area Health NHS Trust (RA3)</v>
          </cell>
        </row>
        <row r="441">
          <cell r="G441" t="str">
            <v>Will Adams NHS Treatment Centre (NTP16)</v>
          </cell>
        </row>
        <row r="442">
          <cell r="G442" t="str">
            <v>Winfield Hospital (NVC22)</v>
          </cell>
        </row>
        <row r="443">
          <cell r="G443" t="str">
            <v>Wirral University Teaching Hospital NHS Foundation Trust (RBL)</v>
          </cell>
        </row>
        <row r="444">
          <cell r="G444" t="str">
            <v>Wisdom Hospice (NQ719)</v>
          </cell>
        </row>
        <row r="445">
          <cell r="G445" t="str">
            <v>Woking Community Hospital (NDA18)</v>
          </cell>
        </row>
        <row r="446">
          <cell r="G446" t="str">
            <v>Woodland Hospital (NVC23)</v>
          </cell>
        </row>
        <row r="447">
          <cell r="G447" t="str">
            <v>Woodlands Hospice Charitable Trust (8E339)</v>
          </cell>
        </row>
        <row r="448">
          <cell r="G448" t="str">
            <v>Woodthorpe Hospital (NVC40)</v>
          </cell>
        </row>
        <row r="449">
          <cell r="G449" t="str">
            <v>Worcestershire Acute Hospitals NHS Trust (RWP-X)</v>
          </cell>
        </row>
        <row r="450">
          <cell r="G450" t="str">
            <v>Worcestershire Health and Care NHS Trust (R1A)</v>
          </cell>
        </row>
        <row r="451">
          <cell r="G451" t="str">
            <v>Wrightington, Wigan and Leigh NHS Foundation Trust (RRF)</v>
          </cell>
        </row>
        <row r="452">
          <cell r="G452" t="str">
            <v>Wye Valley NHS Trust (RLQ)</v>
          </cell>
        </row>
        <row r="453">
          <cell r="G453" t="str">
            <v>Yeovil District Hospital NHS Foundation Trust (RA4)</v>
          </cell>
        </row>
        <row r="454">
          <cell r="G454" t="str">
            <v>York Teaching Hospital NHS Foundation Trust (RCB)</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igital.nhs.uk/hes" TargetMode="External"/><Relationship Id="rId13" Type="http://schemas.openxmlformats.org/officeDocument/2006/relationships/printerSettings" Target="../printerSettings/printerSettings1.bin"/><Relationship Id="rId3" Type="http://schemas.openxmlformats.org/officeDocument/2006/relationships/hyperlink" Target="http://www.nationalarchives.gov.uk/doc/open-government-licence" TargetMode="External"/><Relationship Id="rId7" Type="http://schemas.openxmlformats.org/officeDocument/2006/relationships/hyperlink" Target="https://digital.nhs.uk/data-and-information/publications/statistical/hospital-admitted-patient-care-activity/2019-20" TargetMode="External"/><Relationship Id="rId12" Type="http://schemas.openxmlformats.org/officeDocument/2006/relationships/hyperlink" Target="https://digital.nhs.uk/data-and-information/publications/statistical/hospital-admitted-patient-care-activity/2017-18" TargetMode="External"/><Relationship Id="rId2" Type="http://schemas.openxmlformats.org/officeDocument/2006/relationships/hyperlink" Target="mailto:psi@nationalarchives.gsi.gov.uk" TargetMode="External"/><Relationship Id="rId1" Type="http://schemas.openxmlformats.org/officeDocument/2006/relationships/hyperlink" Target="mailto:psi@nationalarchives.gsi.gov.uk" TargetMode="External"/><Relationship Id="rId6" Type="http://schemas.openxmlformats.org/officeDocument/2006/relationships/hyperlink" Target="http://digital.nhs.uk/pubs/maternity1516" TargetMode="External"/><Relationship Id="rId11" Type="http://schemas.openxmlformats.org/officeDocument/2006/relationships/hyperlink" Target="http://content.digital.nhs.uk/dars" TargetMode="External"/><Relationship Id="rId5" Type="http://schemas.openxmlformats.org/officeDocument/2006/relationships/hyperlink" Target="http://www.hscic.gov.uk/DARS" TargetMode="External"/><Relationship Id="rId10" Type="http://schemas.openxmlformats.org/officeDocument/2006/relationships/hyperlink" Target="https://digital.nhs.uk/data-and-information/publications/statistical/hospital-admitted-patient-care-activity/2017-18" TargetMode="External"/><Relationship Id="rId4" Type="http://schemas.openxmlformats.org/officeDocument/2006/relationships/hyperlink" Target="http://www.nationalarchives.gov.uk/doc/open-government-licence" TargetMode="External"/><Relationship Id="rId9" Type="http://schemas.openxmlformats.org/officeDocument/2006/relationships/hyperlink" Target="http://content.digital.nhs.uk/hesdatadictionary"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digital.nhs.uk/data-and-information/data-tools-and-services/data-services/hospital-episode-statistics" TargetMode="External"/><Relationship Id="rId2" Type="http://schemas.openxmlformats.org/officeDocument/2006/relationships/hyperlink" Target="http://www.hscic.gov.uk/hes" TargetMode="External"/><Relationship Id="rId1" Type="http://schemas.openxmlformats.org/officeDocument/2006/relationships/hyperlink" Target="mailto:enquiries@NHSDigital.gov.uk"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digital.nhs.uk/data-and-information/data-tools-and-services/data-services/hospital-episode-statistics" TargetMode="External"/><Relationship Id="rId1" Type="http://schemas.openxmlformats.org/officeDocument/2006/relationships/hyperlink" Target="http://www.hscic.gov.uk/hes"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8:X56"/>
  <sheetViews>
    <sheetView tabSelected="1" zoomScale="85" zoomScaleNormal="85" workbookViewId="0">
      <selection activeCell="A28" sqref="A28:B28"/>
    </sheetView>
  </sheetViews>
  <sheetFormatPr defaultColWidth="9.140625" defaultRowHeight="12.75" x14ac:dyDescent="0.2"/>
  <cols>
    <col min="1" max="1" width="9.140625" style="206"/>
    <col min="2" max="2" width="124.28515625" style="206" customWidth="1"/>
    <col min="3" max="16384" width="9.140625" style="206"/>
  </cols>
  <sheetData>
    <row r="8" spans="1:24" s="205" customFormat="1" ht="42.75" customHeight="1" x14ac:dyDescent="0.5">
      <c r="A8" s="426" t="s">
        <v>1651</v>
      </c>
      <c r="B8" s="426"/>
      <c r="C8" s="202"/>
      <c r="D8" s="202"/>
      <c r="E8" s="202"/>
      <c r="F8" s="202"/>
      <c r="G8" s="202"/>
      <c r="H8" s="203"/>
      <c r="I8" s="204"/>
      <c r="J8" s="204"/>
      <c r="K8" s="204"/>
      <c r="L8" s="204"/>
      <c r="M8" s="204"/>
      <c r="N8" s="204"/>
      <c r="O8" s="204"/>
      <c r="P8" s="204"/>
      <c r="Q8" s="204"/>
      <c r="R8" s="204"/>
      <c r="S8" s="204"/>
      <c r="T8" s="204"/>
      <c r="U8" s="204"/>
      <c r="V8" s="204"/>
      <c r="W8" s="204"/>
      <c r="X8" s="204"/>
    </row>
    <row r="9" spans="1:24" ht="22.5" customHeight="1" x14ac:dyDescent="0.4">
      <c r="A9" s="416" t="s">
        <v>1649</v>
      </c>
      <c r="B9" s="416"/>
    </row>
    <row r="10" spans="1:24" ht="14.25" x14ac:dyDescent="0.2">
      <c r="A10" s="415" t="s">
        <v>1650</v>
      </c>
      <c r="B10" s="415"/>
    </row>
    <row r="11" spans="1:24" ht="14.25" x14ac:dyDescent="0.2">
      <c r="A11" s="417" t="s">
        <v>1652</v>
      </c>
      <c r="B11" s="417"/>
    </row>
    <row r="12" spans="1:24" ht="14.25" x14ac:dyDescent="0.2">
      <c r="A12" s="415"/>
      <c r="B12" s="415"/>
    </row>
    <row r="13" spans="1:24" ht="15" x14ac:dyDescent="0.25">
      <c r="A13" s="418" t="s">
        <v>1392</v>
      </c>
      <c r="B13" s="418"/>
    </row>
    <row r="14" spans="1:24" ht="14.25" x14ac:dyDescent="0.2">
      <c r="A14" s="419" t="s">
        <v>1393</v>
      </c>
      <c r="B14" s="419"/>
    </row>
    <row r="15" spans="1:24" ht="30" customHeight="1" x14ac:dyDescent="0.2">
      <c r="A15" s="419" t="s">
        <v>1394</v>
      </c>
      <c r="B15" s="419"/>
    </row>
    <row r="16" spans="1:24" ht="30" customHeight="1" x14ac:dyDescent="0.2">
      <c r="A16" s="419" t="s">
        <v>1395</v>
      </c>
      <c r="B16" s="419"/>
    </row>
    <row r="17" spans="1:3" s="207" customFormat="1" ht="22.5" customHeight="1" x14ac:dyDescent="0.2">
      <c r="A17" s="420" t="s">
        <v>1396</v>
      </c>
      <c r="B17" s="420"/>
    </row>
    <row r="18" spans="1:3" ht="15" customHeight="1" x14ac:dyDescent="0.2">
      <c r="A18" s="419" t="s">
        <v>1397</v>
      </c>
      <c r="B18" s="419"/>
    </row>
    <row r="19" spans="1:3" s="207" customFormat="1" ht="15" customHeight="1" x14ac:dyDescent="0.2">
      <c r="A19" s="417" t="s">
        <v>1653</v>
      </c>
      <c r="B19" s="417"/>
    </row>
    <row r="20" spans="1:3" ht="14.25" x14ac:dyDescent="0.2">
      <c r="A20" s="415"/>
      <c r="B20" s="415"/>
    </row>
    <row r="21" spans="1:3" ht="15" x14ac:dyDescent="0.2">
      <c r="A21" s="421" t="s">
        <v>1398</v>
      </c>
      <c r="B21" s="421"/>
      <c r="C21" s="207"/>
    </row>
    <row r="22" spans="1:3" ht="14.25" x14ac:dyDescent="0.2">
      <c r="A22" s="422" t="s">
        <v>1399</v>
      </c>
      <c r="B22" s="422"/>
      <c r="C22" s="207"/>
    </row>
    <row r="23" spans="1:3" ht="14.25" customHeight="1" x14ac:dyDescent="0.2">
      <c r="A23" s="422" t="s">
        <v>1654</v>
      </c>
      <c r="B23" s="422"/>
      <c r="C23" s="207"/>
    </row>
    <row r="24" spans="1:3" ht="14.25" customHeight="1" x14ac:dyDescent="0.2">
      <c r="A24" s="422" t="s">
        <v>1655</v>
      </c>
      <c r="B24" s="422"/>
      <c r="C24" s="207"/>
    </row>
    <row r="25" spans="1:3" ht="14.25" customHeight="1" x14ac:dyDescent="0.2">
      <c r="A25" s="422" t="s">
        <v>1656</v>
      </c>
      <c r="B25" s="422"/>
      <c r="C25" s="207"/>
    </row>
    <row r="26" spans="1:3" ht="14.25" customHeight="1" x14ac:dyDescent="0.2">
      <c r="A26" s="422" t="s">
        <v>1657</v>
      </c>
      <c r="B26" s="422"/>
      <c r="C26" s="207"/>
    </row>
    <row r="27" spans="1:3" ht="14.25" customHeight="1" x14ac:dyDescent="0.2">
      <c r="A27" s="422" t="s">
        <v>1658</v>
      </c>
      <c r="B27" s="422"/>
      <c r="C27" s="207"/>
    </row>
    <row r="28" spans="1:3" ht="14.25" customHeight="1" x14ac:dyDescent="0.2">
      <c r="A28" s="422" t="s">
        <v>2168</v>
      </c>
      <c r="B28" s="422"/>
      <c r="C28" s="207"/>
    </row>
    <row r="29" spans="1:3" ht="14.25" customHeight="1" x14ac:dyDescent="0.2">
      <c r="A29" s="422" t="s">
        <v>1659</v>
      </c>
      <c r="B29" s="422"/>
      <c r="C29" s="207"/>
    </row>
    <row r="30" spans="1:3" ht="14.25" customHeight="1" x14ac:dyDescent="0.2">
      <c r="A30" s="422" t="s">
        <v>1660</v>
      </c>
      <c r="B30" s="422"/>
      <c r="C30" s="207"/>
    </row>
    <row r="31" spans="1:3" ht="14.25" x14ac:dyDescent="0.2">
      <c r="A31" s="423"/>
      <c r="B31" s="423"/>
      <c r="C31" s="207"/>
    </row>
    <row r="32" spans="1:3" ht="15" x14ac:dyDescent="0.2">
      <c r="A32" s="421" t="s">
        <v>1400</v>
      </c>
      <c r="B32" s="421"/>
    </row>
    <row r="33" spans="1:7" ht="15" customHeight="1" x14ac:dyDescent="0.2">
      <c r="A33" s="429" t="s">
        <v>1401</v>
      </c>
      <c r="B33" s="429"/>
    </row>
    <row r="34" spans="1:7" ht="15" customHeight="1" x14ac:dyDescent="0.2">
      <c r="A34" s="427" t="s">
        <v>1402</v>
      </c>
      <c r="B34" s="427"/>
    </row>
    <row r="35" spans="1:7" ht="15" customHeight="1" x14ac:dyDescent="0.2">
      <c r="A35" s="430" t="s">
        <v>1403</v>
      </c>
      <c r="B35" s="430"/>
    </row>
    <row r="36" spans="1:7" ht="15" customHeight="1" x14ac:dyDescent="0.2">
      <c r="A36" s="428" t="s">
        <v>1404</v>
      </c>
      <c r="B36" s="428"/>
    </row>
    <row r="37" spans="1:7" ht="14.25" x14ac:dyDescent="0.2">
      <c r="A37" s="425"/>
      <c r="B37" s="425"/>
    </row>
    <row r="38" spans="1:7" ht="15" x14ac:dyDescent="0.2">
      <c r="A38" s="421" t="s">
        <v>1405</v>
      </c>
      <c r="B38" s="421"/>
    </row>
    <row r="39" spans="1:7" ht="14.25" x14ac:dyDescent="0.2">
      <c r="A39" s="425" t="s">
        <v>1406</v>
      </c>
      <c r="B39" s="425"/>
    </row>
    <row r="40" spans="1:7" ht="14.25" x14ac:dyDescent="0.2">
      <c r="A40" s="425" t="s">
        <v>1679</v>
      </c>
      <c r="B40" s="425"/>
    </row>
    <row r="41" spans="1:7" ht="14.25" x14ac:dyDescent="0.2">
      <c r="A41" s="425" t="s">
        <v>1407</v>
      </c>
      <c r="B41" s="425"/>
    </row>
    <row r="42" spans="1:7" ht="14.25" x14ac:dyDescent="0.2">
      <c r="A42" s="425" t="s">
        <v>1408</v>
      </c>
      <c r="B42" s="425"/>
    </row>
    <row r="43" spans="1:7" ht="14.25" x14ac:dyDescent="0.2">
      <c r="A43" s="425" t="s">
        <v>1409</v>
      </c>
      <c r="B43" s="425"/>
    </row>
    <row r="44" spans="1:7" ht="14.25" x14ac:dyDescent="0.2">
      <c r="A44" s="208"/>
      <c r="B44" s="208"/>
      <c r="C44" s="209"/>
      <c r="D44" s="209"/>
      <c r="E44" s="209"/>
      <c r="F44" s="209"/>
      <c r="G44" s="209"/>
    </row>
    <row r="45" spans="1:7" ht="15.75" x14ac:dyDescent="0.2">
      <c r="A45" s="424" t="s">
        <v>1410</v>
      </c>
      <c r="B45" s="424"/>
      <c r="C45" s="209"/>
      <c r="D45" s="209"/>
      <c r="E45" s="209"/>
      <c r="F45" s="209"/>
      <c r="G45" s="210"/>
    </row>
    <row r="46" spans="1:7" ht="15.75" x14ac:dyDescent="0.2">
      <c r="A46" s="424" t="s">
        <v>1411</v>
      </c>
      <c r="B46" s="424"/>
      <c r="C46" s="209"/>
      <c r="D46" s="209"/>
      <c r="E46" s="209"/>
      <c r="F46" s="209"/>
      <c r="G46" s="210"/>
    </row>
    <row r="47" spans="1:7" ht="15" x14ac:dyDescent="0.2">
      <c r="A47" s="424" t="s">
        <v>2166</v>
      </c>
      <c r="B47" s="424"/>
      <c r="C47" s="209"/>
      <c r="D47" s="209"/>
      <c r="E47" s="209"/>
      <c r="F47" s="209"/>
      <c r="G47" s="211"/>
    </row>
    <row r="48" spans="1:7" ht="15" x14ac:dyDescent="0.2">
      <c r="A48" s="424"/>
      <c r="B48" s="424"/>
      <c r="C48" s="209"/>
      <c r="D48" s="209"/>
      <c r="E48" s="209"/>
      <c r="F48" s="209"/>
      <c r="G48" s="211"/>
    </row>
    <row r="49" spans="1:7" ht="15" x14ac:dyDescent="0.2">
      <c r="A49" s="424"/>
      <c r="B49" s="424"/>
      <c r="C49" s="209"/>
      <c r="D49" s="209"/>
      <c r="E49" s="209"/>
      <c r="F49" s="209"/>
      <c r="G49" s="211"/>
    </row>
    <row r="50" spans="1:7" ht="14.25" x14ac:dyDescent="0.2">
      <c r="A50" s="424"/>
      <c r="B50" s="424"/>
      <c r="C50" s="209"/>
      <c r="D50" s="209"/>
      <c r="E50" s="209"/>
      <c r="F50" s="209"/>
      <c r="G50" s="212"/>
    </row>
    <row r="51" spans="1:7" ht="39" customHeight="1" x14ac:dyDescent="0.2">
      <c r="A51" s="424" t="s">
        <v>1412</v>
      </c>
      <c r="B51" s="424"/>
      <c r="C51" s="209"/>
      <c r="D51" s="209"/>
      <c r="E51" s="209"/>
      <c r="F51" s="209"/>
      <c r="G51" s="211"/>
    </row>
    <row r="52" spans="1:7" ht="15" x14ac:dyDescent="0.2">
      <c r="A52" s="424" t="s">
        <v>1413</v>
      </c>
      <c r="B52" s="424" t="s">
        <v>1413</v>
      </c>
      <c r="C52" s="209"/>
      <c r="D52" s="209"/>
      <c r="E52" s="209"/>
      <c r="F52" s="209"/>
      <c r="G52" s="211"/>
    </row>
    <row r="53" spans="1:7" ht="15" customHeight="1" x14ac:dyDescent="0.2">
      <c r="A53" s="428" t="s">
        <v>1414</v>
      </c>
      <c r="B53" s="428" t="s">
        <v>1414</v>
      </c>
      <c r="C53" s="209"/>
      <c r="D53" s="209"/>
      <c r="E53" s="209"/>
      <c r="F53" s="209"/>
      <c r="G53" s="211"/>
    </row>
    <row r="54" spans="1:7" ht="15" x14ac:dyDescent="0.2">
      <c r="A54" s="424" t="s">
        <v>1415</v>
      </c>
      <c r="B54" s="424" t="s">
        <v>1415</v>
      </c>
      <c r="C54" s="209"/>
      <c r="D54" s="209"/>
      <c r="E54" s="209"/>
      <c r="F54" s="209"/>
      <c r="G54" s="211"/>
    </row>
    <row r="55" spans="1:7" ht="14.25" x14ac:dyDescent="0.2">
      <c r="A55" s="424" t="s">
        <v>1416</v>
      </c>
      <c r="B55" s="424" t="s">
        <v>1416</v>
      </c>
      <c r="C55" s="209"/>
      <c r="D55" s="209"/>
      <c r="E55" s="209"/>
      <c r="F55" s="209"/>
      <c r="G55" s="213"/>
    </row>
    <row r="56" spans="1:7" ht="15" x14ac:dyDescent="0.2">
      <c r="A56" s="424" t="s">
        <v>1417</v>
      </c>
      <c r="B56" s="424" t="s">
        <v>1417</v>
      </c>
      <c r="C56" s="209"/>
      <c r="D56" s="209"/>
      <c r="E56" s="209"/>
      <c r="F56" s="209"/>
      <c r="G56" s="211"/>
    </row>
  </sheetData>
  <mergeCells count="48">
    <mergeCell ref="A56:B56"/>
    <mergeCell ref="A8:B8"/>
    <mergeCell ref="A34:B34"/>
    <mergeCell ref="A36:B36"/>
    <mergeCell ref="A33:B33"/>
    <mergeCell ref="A35:B35"/>
    <mergeCell ref="A50:B50"/>
    <mergeCell ref="A51:B51"/>
    <mergeCell ref="A52:B52"/>
    <mergeCell ref="A53:B53"/>
    <mergeCell ref="A54:B54"/>
    <mergeCell ref="A55:B55"/>
    <mergeCell ref="A43:B43"/>
    <mergeCell ref="A45:B45"/>
    <mergeCell ref="A46:B46"/>
    <mergeCell ref="A47:B47"/>
    <mergeCell ref="A48:B48"/>
    <mergeCell ref="A49:B49"/>
    <mergeCell ref="A37:B37"/>
    <mergeCell ref="A38:B38"/>
    <mergeCell ref="A39:B39"/>
    <mergeCell ref="A40:B40"/>
    <mergeCell ref="A41:B41"/>
    <mergeCell ref="A42:B42"/>
    <mergeCell ref="A32:B32"/>
    <mergeCell ref="A21:B21"/>
    <mergeCell ref="A22:B22"/>
    <mergeCell ref="A23:B23"/>
    <mergeCell ref="A24:B24"/>
    <mergeCell ref="A25:B25"/>
    <mergeCell ref="A26:B26"/>
    <mergeCell ref="A27:B27"/>
    <mergeCell ref="A28:B28"/>
    <mergeCell ref="A29:B29"/>
    <mergeCell ref="A30:B30"/>
    <mergeCell ref="A31:B31"/>
    <mergeCell ref="A20:B20"/>
    <mergeCell ref="A9:B9"/>
    <mergeCell ref="A10:B10"/>
    <mergeCell ref="A11:B11"/>
    <mergeCell ref="A12:B12"/>
    <mergeCell ref="A13:B13"/>
    <mergeCell ref="A14:B14"/>
    <mergeCell ref="A15:B15"/>
    <mergeCell ref="A16:B16"/>
    <mergeCell ref="A17:B17"/>
    <mergeCell ref="A18:B18"/>
    <mergeCell ref="A19:B19"/>
  </mergeCells>
  <hyperlinks>
    <hyperlink ref="B56" r:id="rId1" display="mailto:psi@nationalarchives.gsi.gov.uk" xr:uid="{00000000-0004-0000-0000-000000000000}"/>
    <hyperlink ref="A56" r:id="rId2" display="mailto:psi@nationalarchives.gsi.gov.uk" xr:uid="{00000000-0004-0000-0000-000001000000}"/>
    <hyperlink ref="B53" r:id="rId3" display="http://www.nationalarchives.gov.uk/doc/open-government-licence" xr:uid="{00000000-0004-0000-0000-000002000000}"/>
    <hyperlink ref="A53" r:id="rId4" display="http://www.nationalarchives.gov.uk/doc/open-government-licence" xr:uid="{00000000-0004-0000-0000-000003000000}"/>
    <hyperlink ref="A23:B23" location="'Table A_1819'!A1" display="Table A: Headline figures for England, Commissioning Region and individual provider (2018-19)" xr:uid="{00000000-0004-0000-0000-000004000000}"/>
    <hyperlink ref="A24:B24" location="'Table B_1819'!A1" display="Table B: Time waited and length of stay for England, Commissioning Region and individual provider (2018-19)" xr:uid="{00000000-0004-0000-0000-000005000000}"/>
    <hyperlink ref="A25:B25" location="'Table C_1819'!A1" display="Table C: Finished consultant episodes by age group for England, Commissioning Region and individual provider (2018-19)" xr:uid="{00000000-0004-0000-0000-000006000000}"/>
    <hyperlink ref="A26:B26" location="'Table D_1819'!A1" display="Table D: Finished consultant episodes by main procedure or intervention for England, Commissioning Region and individual provider (2018-19)" xr:uid="{00000000-0004-0000-0000-000007000000}"/>
    <hyperlink ref="A27:B27" location="'Table E_1819'!A1" display="Table E: Finished admission episodes by primary diagnosis chapter for England, Commissioning Region and individual provider (2018-19)" xr:uid="{00000000-0004-0000-0000-000008000000}"/>
    <hyperlink ref="A28:B28" location="'Table F_1819'!A1" display="Table F: Finished admission episodes by primary external causes for England, Commissioning Region and individual provider (2018-19)" xr:uid="{00000000-0004-0000-0000-000009000000}"/>
    <hyperlink ref="A29:B29" location="'Table G_1819'!A1" display="Table G: Finished consultant episodes by main specialty of consultant for England, Commissioning Region and individual provider (2018-19)" xr:uid="{00000000-0004-0000-0000-00000A000000}"/>
    <hyperlink ref="A30:B30" location="'201819 DATA'!A1" display="MPDP Flat File (18-19)" xr:uid="{00000000-0004-0000-0000-00000B000000}"/>
    <hyperlink ref="A17" r:id="rId5" display="http://www.hscic.gov.uk/DARS" xr:uid="{00000000-0004-0000-0000-00000C000000}"/>
    <hyperlink ref="A11" r:id="rId6" display="http://digital.nhs.uk/pubs/maternity1516 " xr:uid="{00000000-0004-0000-0000-00000D000000}"/>
    <hyperlink ref="A19" r:id="rId7" xr:uid="{00000000-0004-0000-0000-00000E000000}"/>
    <hyperlink ref="A34" r:id="rId8" xr:uid="{00000000-0004-0000-0000-00000F000000}"/>
    <hyperlink ref="A36" r:id="rId9" xr:uid="{00000000-0004-0000-0000-000010000000}"/>
    <hyperlink ref="A11:B11" r:id="rId10" display="Link to publication: https://digital.nhs.uk/data-and-information/publications/statistical/hospital-admitted-patient-care-activity/2017-18" xr:uid="{00000000-0004-0000-0000-000011000000}"/>
    <hyperlink ref="A17:B17" r:id="rId11" display="http://content.digital.nhs.uk/dars" xr:uid="{00000000-0004-0000-0000-000012000000}"/>
    <hyperlink ref="A19:B19" r:id="rId12" display="https://digital.nhs.uk/data-and-information/publications/statistical/hospital-admitted-patient-care-activity/2017-18" xr:uid="{00000000-0004-0000-0000-000013000000}"/>
    <hyperlink ref="A22:B22" location="Output!A1" display="Output Summary Sheet" xr:uid="{00000000-0004-0000-0000-000014000000}"/>
  </hyperlinks>
  <pageMargins left="0.7" right="0.7" top="0.75" bottom="0.75" header="0.3" footer="0.3"/>
  <pageSetup paperSize="9"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B358"/>
  <sheetViews>
    <sheetView topLeftCell="B1" zoomScale="90" zoomScaleNormal="90" zoomScaleSheetLayoutView="115" workbookViewId="0">
      <selection activeCell="B1" sqref="B1"/>
    </sheetView>
  </sheetViews>
  <sheetFormatPr defaultColWidth="15.85546875" defaultRowHeight="12.75" x14ac:dyDescent="0.2"/>
  <cols>
    <col min="1" max="1" width="4.42578125" style="6" hidden="1" customWidth="1"/>
    <col min="2" max="2" width="48.7109375" style="3" customWidth="1"/>
    <col min="3" max="6" width="18.7109375" style="9" customWidth="1"/>
    <col min="7" max="8" width="18.7109375" style="2" customWidth="1"/>
    <col min="9" max="9" width="16.28515625" style="128" customWidth="1"/>
    <col min="10" max="10" width="25" style="18" customWidth="1"/>
    <col min="11" max="15" width="11.28515625" style="18" customWidth="1"/>
    <col min="16" max="23" width="16.28515625" style="18" customWidth="1"/>
    <col min="24" max="28" width="15.85546875" style="18"/>
    <col min="29" max="16384" width="15.85546875" style="2"/>
  </cols>
  <sheetData>
    <row r="1" spans="1:15" ht="15" x14ac:dyDescent="0.2">
      <c r="A1" s="5"/>
      <c r="B1" s="1"/>
      <c r="C1" s="7"/>
      <c r="D1" s="8"/>
      <c r="E1" s="8"/>
    </row>
    <row r="2" spans="1:15" ht="15" x14ac:dyDescent="0.2">
      <c r="A2" s="5"/>
      <c r="B2" s="1"/>
      <c r="C2" s="7"/>
      <c r="D2" s="8"/>
      <c r="E2" s="8"/>
    </row>
    <row r="3" spans="1:15" ht="15" x14ac:dyDescent="0.2">
      <c r="A3" s="5"/>
      <c r="B3" s="1"/>
      <c r="C3" s="7"/>
      <c r="D3" s="8"/>
      <c r="E3" s="8"/>
    </row>
    <row r="4" spans="1:15" ht="15" x14ac:dyDescent="0.2">
      <c r="A4" s="5"/>
      <c r="B4" s="1"/>
      <c r="C4" s="7"/>
      <c r="D4" s="8"/>
      <c r="E4" s="8"/>
    </row>
    <row r="5" spans="1:15" ht="12.75" customHeight="1" x14ac:dyDescent="0.2">
      <c r="B5" s="440" t="s">
        <v>1661</v>
      </c>
      <c r="C5" s="440"/>
      <c r="D5" s="440"/>
      <c r="E5" s="440"/>
      <c r="F5" s="440"/>
      <c r="G5" s="440"/>
    </row>
    <row r="6" spans="1:15" ht="12.75" customHeight="1" x14ac:dyDescent="0.2">
      <c r="B6" s="440"/>
      <c r="C6" s="440"/>
      <c r="D6" s="440"/>
      <c r="E6" s="440"/>
      <c r="F6" s="440"/>
      <c r="G6" s="440"/>
    </row>
    <row r="7" spans="1:15" ht="34.5" x14ac:dyDescent="0.2">
      <c r="A7" s="4"/>
      <c r="B7" s="440"/>
      <c r="C7" s="440"/>
      <c r="D7" s="440"/>
      <c r="E7" s="440"/>
      <c r="F7" s="440"/>
      <c r="G7" s="440"/>
    </row>
    <row r="8" spans="1:15" ht="34.5" x14ac:dyDescent="0.2">
      <c r="A8" s="4"/>
      <c r="B8" s="440"/>
      <c r="C8" s="440"/>
      <c r="D8" s="440"/>
      <c r="E8" s="440"/>
      <c r="F8" s="440"/>
      <c r="G8" s="440"/>
    </row>
    <row r="9" spans="1:15" ht="34.5" x14ac:dyDescent="0.2">
      <c r="A9" s="4"/>
      <c r="B9" s="440"/>
      <c r="C9" s="440"/>
      <c r="D9" s="440"/>
      <c r="E9" s="440"/>
      <c r="F9" s="440"/>
      <c r="G9" s="440"/>
    </row>
    <row r="10" spans="1:15" ht="15" x14ac:dyDescent="0.2">
      <c r="A10" s="5"/>
      <c r="B10" s="1"/>
      <c r="C10" s="7"/>
      <c r="D10" s="8"/>
      <c r="E10" s="7"/>
    </row>
    <row r="11" spans="1:15" ht="117" customHeight="1" x14ac:dyDescent="0.2">
      <c r="B11" s="442" t="s">
        <v>1668</v>
      </c>
      <c r="C11" s="442"/>
      <c r="D11" s="442"/>
      <c r="E11" s="442"/>
      <c r="F11" s="442"/>
      <c r="G11" s="442"/>
      <c r="H11" s="442"/>
      <c r="I11" s="128" t="s">
        <v>1515</v>
      </c>
    </row>
    <row r="12" spans="1:15" ht="15.75" thickBot="1" x14ac:dyDescent="0.25">
      <c r="B12" s="10"/>
      <c r="C12" s="10"/>
      <c r="D12" s="10"/>
      <c r="E12" s="10"/>
      <c r="F12" s="10"/>
      <c r="G12" s="10"/>
      <c r="H12" s="10"/>
    </row>
    <row r="13" spans="1:15" ht="15.75" thickBot="1" x14ac:dyDescent="0.25">
      <c r="B13" s="10"/>
      <c r="C13" s="443" t="s">
        <v>756</v>
      </c>
      <c r="D13" s="444"/>
      <c r="E13" s="444"/>
      <c r="F13" s="444"/>
      <c r="G13" s="444"/>
      <c r="H13" s="445"/>
    </row>
    <row r="14" spans="1:15" ht="38.25" customHeight="1" thickBot="1" x14ac:dyDescent="0.25">
      <c r="B14" s="10"/>
      <c r="C14" s="447" t="s">
        <v>155</v>
      </c>
      <c r="D14" s="448"/>
      <c r="E14" s="451" t="s">
        <v>1346</v>
      </c>
      <c r="F14" s="452"/>
      <c r="G14" s="449" t="s">
        <v>1680</v>
      </c>
      <c r="H14" s="450"/>
      <c r="J14" s="377" t="str">
        <f>VLOOKUP(C14,'SHA and Provider List'!G:I,2,FALSE)</f>
        <v>ENGLAND</v>
      </c>
      <c r="K14" s="377"/>
      <c r="L14" s="377" t="str">
        <f>VLOOKUP(E14,'SHA and Provider List'!G:I,2,FALSE)</f>
        <v>Y56</v>
      </c>
      <c r="M14" s="377"/>
      <c r="N14" s="377" t="str">
        <f>VLOOKUP(G14,'SHA and Provider List'!G:I,2,FALSE)</f>
        <v>RCF</v>
      </c>
      <c r="O14" s="377"/>
    </row>
    <row r="15" spans="1:15" ht="15" x14ac:dyDescent="0.2">
      <c r="B15" s="10"/>
      <c r="C15" s="22"/>
      <c r="D15" s="22"/>
      <c r="E15" s="22"/>
      <c r="F15" s="22"/>
      <c r="G15" s="22"/>
      <c r="H15" s="22"/>
    </row>
    <row r="16" spans="1:15" ht="18.75" x14ac:dyDescent="0.3">
      <c r="B16" s="11" t="s">
        <v>58</v>
      </c>
      <c r="C16" s="22"/>
      <c r="D16" s="22"/>
      <c r="E16" s="22"/>
      <c r="F16" s="22"/>
      <c r="G16" s="22"/>
      <c r="H16" s="22"/>
    </row>
    <row r="17" spans="2:8" ht="15" x14ac:dyDescent="0.2">
      <c r="C17" s="10"/>
      <c r="D17" s="10"/>
      <c r="E17" s="10"/>
      <c r="F17" s="10"/>
      <c r="G17" s="10"/>
      <c r="H17" s="10"/>
    </row>
    <row r="18" spans="2:8" ht="18" x14ac:dyDescent="0.25">
      <c r="B18" s="14" t="s">
        <v>1662</v>
      </c>
      <c r="C18" s="10"/>
      <c r="D18" s="10"/>
      <c r="E18" s="10"/>
      <c r="F18" s="10"/>
      <c r="G18" s="10"/>
      <c r="H18" s="10"/>
    </row>
    <row r="19" spans="2:8" ht="15.75" x14ac:dyDescent="0.2">
      <c r="B19" s="441" t="str">
        <f>C14</f>
        <v>ENGLAND</v>
      </c>
      <c r="C19" s="441"/>
      <c r="D19" s="441"/>
      <c r="E19" s="441"/>
      <c r="F19" s="441"/>
      <c r="G19" s="441"/>
      <c r="H19" s="441"/>
    </row>
    <row r="20" spans="2:8" ht="12.75" customHeight="1" x14ac:dyDescent="0.2">
      <c r="B20" s="446" t="str">
        <f>IF(($D$44)=0,"• There is no data recorded for "&amp;B19&amp;" in "&amp;TEXT($D$43,"")&amp;".",IF($D$44&lt;8,"• There are less than 8 finished consultant episodes (FCEs) recorded for "&amp;B19&amp;"  in "&amp;TEXT($D$43,"")&amp;".",IF($C$44="*","• There were "&amp;TEXT($D$44,"#,##0")&amp;" finshed consultant episodes (FCEs); Data for "&amp;TEXT($C$43,"")&amp;" is suppressed.",IF($C$44=0,"• There were "&amp;TEXT($D$44,"#,##0")&amp;" finished consultant episodes (FCEs); There is no data recorded for "&amp;B19&amp;" in "&amp;TEXT($C$43,"")&amp;".","• There were "&amp;TEXT($D$44,"#,##0")&amp;" finished consultant episodes (FCEs); this represents "&amp;IF($D$44&gt;$C$44,"an increase of ","a decrease of ")&amp;TEXT(ABS($D$44-$C$44),"#,##0")&amp;" FCEs "&amp;IFERROR("("&amp;TEXT(VLOOKUP($J$14,'201920PERCENT'!$A:$F,6,0)*100,"0")&amp;"%) from "&amp;TEXT($C$43,"")&amp;".","from "&amp;TEXT($C$43,"")&amp;".")))))</f>
        <v>• There were 20,912,276 finished consultant episodes (FCEs); this represents an increase of 151,577 FCEs (1%) from 2018-19.</v>
      </c>
      <c r="C20" s="446" t="str">
        <f>IF(ISERROR($D$44),"• There is no data for "&amp;#REF!&amp;" recorded in "&amp;TEXT($D$43,"")&amp;".",IF($D$44&lt;6,"• There are less than 6 finished consultant episodes (FCEs) for "&amp;#REF!&amp;" recorded in "&amp;TEXT($D$43,"")&amp;".",IF($C$44=0,"• There were "&amp;TEXT($D$44,"#,##0")&amp;" finshed consultant episodes (FCEs); There is no data for "&amp;C39&amp;"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D20" s="446" t="str">
        <f>IF(ISERROR($D$44),"• There is no data for "&amp;#REF!&amp;" recorded in "&amp;TEXT($D$43,"")&amp;".",IF($D$44&lt;6,"• There are less than 6 finished consultant episodes (FCEs) for "&amp;#REF!&amp;" recorded in "&amp;TEXT($D$43,"")&amp;".",IF($C$44=0,"• There were "&amp;TEXT($D$44,"#,##0")&amp;" finshed consultant episodes (FCEs); There is no data for "&amp;D39&amp;"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E20" s="446" t="str">
        <f>IF(ISERROR($D$44),"• There is no data for "&amp;#REF!&amp;" recorded in "&amp;TEXT($D$43,"")&amp;".",IF($D$44&lt;6,"• There are less than 6 finished consultant episodes (FCEs) for "&amp;#REF!&amp;" recorded in "&amp;TEXT($D$43,"")&amp;".",IF($C$44=0,"• There were "&amp;TEXT($D$44,"#,##0")&amp;" finshed consultant episodes (FCEs); There is no data for "&amp;E39&amp;"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F20" s="446" t="str">
        <f>IF(ISERROR($D$44),"• There is no data for "&amp;#REF!&amp;" recorded in "&amp;TEXT($D$43,"")&amp;".",IF($D$44&lt;6,"• There are less than 6 finished consultant episodes (FCEs) for "&amp;#REF!&amp;" recorded in "&amp;TEXT($D$43,"")&amp;".",IF($C$44=0,"• There were "&amp;TEXT($D$44,"#,##0")&amp;" finshed consultant episodes (FCEs); There is no data for "&amp;F39&amp;"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G20" s="446" t="str">
        <f>IF(ISERROR($D$44),"• There is no data for "&amp;#REF!&amp;" recorded in "&amp;TEXT($D$43,"")&amp;".",IF($D$44&lt;6,"• There are less than 6 finished consultant episodes (FCEs) for "&amp;#REF!&amp;" recorded in "&amp;TEXT($D$43,"")&amp;".",IF($C$44=0,"• There were "&amp;TEXT($D$44,"#,##0")&amp;" finshed consultant episodes (FCEs); There is no data for "&amp;G39&amp;"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H20" s="446" t="str">
        <f>IF(ISERROR($D$44),"• There is no data for "&amp;#REF!&amp;" recorded in "&amp;TEXT($D$43,"")&amp;".",IF($D$44&lt;6,"• There are less than 6 finished consultant episodes (FCEs) for "&amp;#REF!&amp;" recorded in "&amp;TEXT($D$43,"")&amp;".",IF($C$44=0,"• There were "&amp;TEXT($D$44,"#,##0")&amp;" finshed consultant episodes (FCEs); There is no data for "&amp;H39&amp;"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row>
    <row r="21" spans="2:8" x14ac:dyDescent="0.2">
      <c r="B21" s="446" t="str">
        <f>IF($D$46="*","• Admission data for this provider has been suppressed.",IF(LEFT($B$20,13)="• There is no","",IFERROR("• Of the "&amp;TEXT($D$44,"#,##0")&amp;" FCEs, "&amp;TEXT($D$46,"#,##0")&amp;" ("&amp;TEXT(VLOOKUP($J$14,'201920PERCENT'!$A:$H,7,0)*100,"0")&amp;"%) were admission episodes"&amp;IF($D$49="*",".","; of these admission episodes "&amp;TEXT($D$49,"#,##0")&amp;" ("&amp;TEXT(VLOOKUP($J$14,'201920PERCENT'!$A:$H,8,0)*100,"0")&amp;"%) were emergency admissions."),"• Of the "&amp;TEXT($D$44,"#,##0")&amp;" FCEs, "&amp;TEXT($D$46,"#,##0")&amp;" were admission episodes"&amp;IF($D$49="*",".","; of these admission episodes "&amp;TEXT($D$49,"#,##0")&amp;" were emergency admissions."))))</f>
        <v>• Of the 20,912,276 FCEs, 17,202,558 (82%) were admission episodes; of these admission episodes 6,509,586 (38%) were emergency admissions.</v>
      </c>
      <c r="C21" s="446"/>
      <c r="D21" s="446"/>
      <c r="E21" s="446"/>
      <c r="F21" s="446"/>
      <c r="G21" s="446"/>
      <c r="H21" s="446"/>
    </row>
    <row r="22" spans="2:8" ht="12.75" customHeight="1" x14ac:dyDescent="0.2">
      <c r="B22" s="446" t="str">
        <f>IF(LEFT($B$20,13)="• There is no","",IFERROR(IF("• The time between decision to admit and admission (time waited) had a mean average of "&amp;$D$80&amp;" days and a median of "&amp;$D$81&amp;" days, most people ("&amp;TEXT(VLOOKUP(TRUE,$J$82:$L$89,3,FALSE)*100,"0.0")&amp;"%) waited "&amp;VLOOKUP(TRUE,$J$82:$L$89,2,FALSE)="","• There were fewer than 8 episodes with a time waited recorded.","• The time between decision to admit and admission (time waited) had a mean average of "&amp;$D$80&amp;IF($D$80=1," day"," days")&amp;" and a median of "&amp;$D$81&amp;IF($D$81=1," day."," days."))&amp;" Most people ("&amp;TEXT(VLOOKUP(TRUE,$J$82:$L$89,3,FALSE)*100,"0")&amp;"%) waited "&amp;VLOOKUP(TRUE,$J$82:$L$89,2,FALSE)&amp;".",IF(SUM($D$82:$D$89)&gt;0,"• The time between decision to admit and admission (time waited) had a mean average of "&amp;$D$80&amp;IF($D$80=1," day"," days")&amp;" and a median of "&amp;$D$81&amp;IF($D$81=1," day."," days.")&amp;" Most people waited "&amp;VLOOKUP(TRUE,$J$82:$L$89,2,FALSE)&amp;".","• There were fewer than 8 episodes with a time waited recorded.")))</f>
        <v>• The time between decision to admit and admission (time waited) had a mean average of 60 days and a median of 33 days. Most people (0%) waited under 1 month.</v>
      </c>
      <c r="C22" s="446"/>
      <c r="D22" s="446"/>
      <c r="E22" s="446"/>
      <c r="F22" s="446"/>
      <c r="G22" s="446"/>
      <c r="H22" s="446"/>
    </row>
    <row r="23" spans="2:8" x14ac:dyDescent="0.2">
      <c r="B23" s="446" t="str">
        <f>IF(AND(SUM($D$131:$D$137)&gt;0,$D$44&lt;400),IF(LEFT($B$20,12)="• There is no","","• The age group with the greatest number of patients was "&amp;VLOOKUP(TRUE,$J$131:$K$137,2,FALSE)&amp;", the average age of patients was "&amp;$D$130&amp;"."),IF(LEFT($B$20,12)="• There is no","","• The age group with the greatest number of patients was "&amp;VLOOKUP(TRUE,$J$131:$K$137,2,FALSE)&amp;" ("&amp;TEXT(VLOOKUP(TRUE,($J$131:$L$137),3,FALSE),"0")&amp;"%), the average age of patients was "&amp;$D$130&amp;"."))</f>
        <v>• The age group with the greatest number of patients was 60-74 (23%), the average age of patients was 54.</v>
      </c>
      <c r="C23" s="446"/>
      <c r="D23" s="446"/>
      <c r="E23" s="446"/>
      <c r="F23" s="446"/>
      <c r="G23" s="446"/>
      <c r="H23" s="446"/>
    </row>
    <row r="24" spans="2:8" ht="15" x14ac:dyDescent="0.2">
      <c r="B24" s="10"/>
      <c r="C24" s="10"/>
      <c r="D24" s="10"/>
      <c r="E24" s="10"/>
      <c r="F24" s="10"/>
      <c r="G24" s="10"/>
      <c r="H24" s="10"/>
    </row>
    <row r="25" spans="2:8" ht="15.75" x14ac:dyDescent="0.2">
      <c r="B25" s="458" t="str">
        <f>E14</f>
        <v>London</v>
      </c>
      <c r="C25" s="458"/>
      <c r="D25" s="458"/>
      <c r="E25" s="458"/>
      <c r="F25" s="458"/>
      <c r="G25" s="458"/>
      <c r="H25" s="458"/>
    </row>
    <row r="26" spans="2:8" x14ac:dyDescent="0.2">
      <c r="B26" s="446" t="str">
        <f>IF(($F$44)=0,"• There is no data recorded for "&amp;B25&amp;" in "&amp;TEXT($F$43,"")&amp;".",IF($F$44&lt;8,"• There are less than 8 finished consultant episodes (FCEs) recorded for "&amp;B25&amp;"  in "&amp;TEXT($F$43,"")&amp;".",IF($E$44="*","• There were "&amp;TEXT($F$44,"#,##0")&amp;" finshed consultant episodes (FCEs); Data for "&amp;TEXT($E$43,"")&amp;" is suppressed.",IF($E$44=0,"• There were "&amp;TEXT($F$44,"#,##0")&amp;" finished consultant episodes (FCEs); There is no data recorded for "&amp;B25&amp;" in "&amp;TEXT($E$43,"")&amp;".","• There were "&amp;TEXT($F$44,"#,##0")&amp;" finished consultant episodes (FCEs); this represents "&amp;IF($F$44&gt;$E$44,"an increase of ","a decrease of ")&amp;TEXT(ABS($F$44-$E$44),"#,##0")&amp;" FCEs "&amp;IFERROR("("&amp;TEXT(VLOOKUP($L$14,'201920PERCENT'!$A:$F,6,0)*100,"0")&amp;"%) from "&amp;TEXT($E$43,"")&amp;".","from "&amp;TEXT($E$43,"")&amp;".")))))</f>
        <v>• There were 3,190,005 finished consultant episodes (FCEs); this represents an increase of 23,352 FCEs (1%) from 2018-19.</v>
      </c>
      <c r="C26" s="446" t="str">
        <f>IF(ISERROR($D$44),"• There is no data for "&amp;#REF!&amp;" recorded in "&amp;TEXT($D$43,"")&amp;".",IF($D$44&lt;6,"• There are less than 6 finished consultant episodes (FCEs) for "&amp;#REF!&amp;" recorded in "&amp;TEXT($D$43,"")&amp;".",IF($C$44=0,"• There were "&amp;TEXT($D$44,"#,##0")&amp;" finshed consultant episodes (FCEs); There is no data for "&amp;C45&amp;"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D26" s="446" t="str">
        <f>IF(ISERROR($D$44),"• There is no data for "&amp;#REF!&amp;" recorded in "&amp;TEXT($D$43,"")&amp;".",IF($D$44&lt;6,"• There are less than 6 finished consultant episodes (FCEs) for "&amp;#REF!&amp;" recorded in "&amp;TEXT($D$43,"")&amp;".",IF($C$44=0,"• There were "&amp;TEXT($D$44,"#,##0")&amp;" finshed consultant episodes (FCEs); There is no data for "&amp;D45&amp;"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E26" s="446" t="str">
        <f>IF(ISERROR($D$44),"• There is no data for "&amp;#REF!&amp;" recorded in "&amp;TEXT($D$43,"")&amp;".",IF($D$44&lt;6,"• There are less than 6 finished consultant episodes (FCEs) for "&amp;#REF!&amp;" recorded in "&amp;TEXT($D$43,"")&amp;".",IF($C$44=0,"• There were "&amp;TEXT($D$44,"#,##0")&amp;" finshed consultant episodes (FCEs); There is no data for "&amp;E45&amp;"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F26" s="446" t="str">
        <f>IF(ISERROR($D$44),"• There is no data for "&amp;#REF!&amp;" recorded in "&amp;TEXT($D$43,"")&amp;".",IF($D$44&lt;6,"• There are less than 6 finished consultant episodes (FCEs) for "&amp;#REF!&amp;" recorded in "&amp;TEXT($D$43,"")&amp;".",IF($C$44=0,"• There were "&amp;TEXT($D$44,"#,##0")&amp;" finshed consultant episodes (FCEs); There is no data for "&amp;F45&amp;"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G26" s="446" t="str">
        <f>IF(ISERROR($D$44),"• There is no data for "&amp;#REF!&amp;" recorded in "&amp;TEXT($D$43,"")&amp;".",IF($D$44&lt;6,"• There are less than 6 finished consultant episodes (FCEs) for "&amp;#REF!&amp;" recorded in "&amp;TEXT($D$43,"")&amp;".",IF($C$44=0,"• There were "&amp;TEXT($D$44,"#,##0")&amp;" finshed consultant episodes (FCEs); There is no data for "&amp;G45&amp;"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H26" s="446" t="str">
        <f>IF(ISERROR($D$44),"• There is no data for "&amp;#REF!&amp;" recorded in "&amp;TEXT($D$43,"")&amp;".",IF($D$44&lt;6,"• There are less than 6 finished consultant episodes (FCEs) for "&amp;#REF!&amp;" recorded in "&amp;TEXT($D$43,"")&amp;".",IF($C$44=0,"• There were "&amp;TEXT($D$44,"#,##0")&amp;" finshed consultant episodes (FCEs); There is no data for "&amp;H45&amp;"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row>
    <row r="27" spans="2:8" ht="12.75" customHeight="1" x14ac:dyDescent="0.2">
      <c r="B27" s="446" t="str">
        <f>IF($F$46="*","• Admission data for this provider has been suppressed.",IF(LEFT($B$20,13)="• There is no","",IFERROR("• Of the "&amp;TEXT($F$44,"#,##0")&amp;" FCEs, "&amp;TEXT($F$46,"#,##0")&amp;" ("&amp;TEXT(VLOOKUP($L$14,'201920PERCENT'!$A:$H,7,0)*100,"0")&amp;"%) were admission episodes"&amp;IF($F$49="*",".","; of these admission episodes "&amp;TEXT($F$49,"#,##0")&amp;" ("&amp;TEXT(VLOOKUP($L$14,'201920PERCENT'!$A:$H,8,0)*100,"0")&amp;"%) were emergency admissions."),"• Of the "&amp;TEXT($F$44,"#,##0")&amp;" FCEs, "&amp;TEXT($F$46,"#,##0")&amp;" were admission episodes"&amp;IF($F$49="*",".","; of these admission episodes "&amp;TEXT($F$49,"#,##0")&amp;" were emergency admissions."))))</f>
        <v>• Of the 3,190,005 FCEs, 2,668,030 (84%) were admission episodes; of these admission episodes 899,505 (34%) were emergency admissions.</v>
      </c>
      <c r="C27" s="446"/>
      <c r="D27" s="446"/>
      <c r="E27" s="446"/>
      <c r="F27" s="446"/>
      <c r="G27" s="446"/>
      <c r="H27" s="446"/>
    </row>
    <row r="28" spans="2:8" ht="18.75" customHeight="1" x14ac:dyDescent="0.2">
      <c r="B28" s="446" t="str">
        <f>IF(LEFT($B$26,13)="• There is no","",IFERROR(IF("• The time between decision to admit and admission (time waited) had a mean average of "&amp;$F$80&amp;" days and a median of "&amp;$F$81&amp;" days, most people ("&amp;TEXT(VLOOKUP(TRUE,$M$82:$O$89,3,FALSE)*100,"0.0")&amp;"%) waited "&amp;VLOOKUP(TRUE,$M$82:$O$89,2,FALSE)="","• There were fewer than 8 episodes with a time waited recorded.","• The time between decision to admit and admission (time waited) had a mean average of "&amp;$F$80&amp;IF($F$80=1," day"," days")&amp;" and a median of "&amp;$F$81&amp;IF($F$81=1," day."," days."))&amp;" Most people ("&amp;TEXT(VLOOKUP(TRUE,$M$82:$O$89,3,FALSE)*100,"0")&amp;"%) waited "&amp;VLOOKUP(TRUE,$M$82:$O$89,2,FALSE)&amp;".",IF(SUM($F$82:$F$89)&gt;0,"• The time between decision to admit and admission (time waited) had a mean average of "&amp;$F$80&amp;IF($F$80=1," day"," days")&amp;" and a median of "&amp;$F$81&amp;IF($F$81=1," day."," days.")&amp;" Most people waited "&amp;VLOOKUP(TRUE,$M$82:$O$89,2,FALSE)&amp;".","• There were fewer than 8 episodes with a time waited recorded.")))</f>
        <v>• The time between decision to admit and admission (time waited) had a mean average of 55 days and a median of 31 days. Most people (0%) waited under 1 month.</v>
      </c>
      <c r="C28" s="446"/>
      <c r="D28" s="446"/>
      <c r="E28" s="446"/>
      <c r="F28" s="446"/>
      <c r="G28" s="446"/>
      <c r="H28" s="446"/>
    </row>
    <row r="29" spans="2:8" ht="12.75" customHeight="1" x14ac:dyDescent="0.2">
      <c r="B29" s="446" t="str">
        <f>IF(AND(SUM($F$131:$F$137)&gt;0,$F$44&lt;400),IF(LEFT($B$26,12)="• There is no","","• The age group with the greatest number of patients was "&amp;VLOOKUP(TRUE,$M$131:$N$137,2,FALSE)&amp;", the average age of patients was "&amp;$F$130&amp;"."),IF(LEFT($B$26,12)="• There is no","","• The age group with the greatest number of patients was "&amp;VLOOKUP(TRUE,$M$131:$N$137,2,FALSE)&amp;" ("&amp;TEXT(VLOOKUP(TRUE,($M$131:$O$137),3,FALSE),"0")&amp;"%), the average age of patients was "&amp;$F$130&amp;"."))</f>
        <v>• The age group with the greatest number of patients was 60-74 (20%), the average age of patients was 50.</v>
      </c>
      <c r="C29" s="446"/>
      <c r="D29" s="446"/>
      <c r="E29" s="446"/>
      <c r="F29" s="446"/>
      <c r="G29" s="446"/>
      <c r="H29" s="446"/>
    </row>
    <row r="30" spans="2:8" ht="15" x14ac:dyDescent="0.2">
      <c r="B30" s="10"/>
      <c r="C30" s="10"/>
      <c r="D30" s="10"/>
      <c r="E30" s="10"/>
      <c r="F30" s="10"/>
      <c r="G30" s="10"/>
      <c r="H30" s="10"/>
    </row>
    <row r="31" spans="2:8" ht="15.75" x14ac:dyDescent="0.2">
      <c r="B31" s="457" t="str">
        <f>G14</f>
        <v>Airedale NHS Foundation Trust - (RCF)</v>
      </c>
      <c r="C31" s="457"/>
      <c r="D31" s="457"/>
      <c r="E31" s="457"/>
      <c r="F31" s="457"/>
      <c r="G31" s="457"/>
      <c r="H31" s="457"/>
    </row>
    <row r="32" spans="2:8" ht="12.75" customHeight="1" x14ac:dyDescent="0.2">
      <c r="B32" s="446" t="str">
        <f>IF(($H$44)=0,"• There is no data recorded for "&amp;B31&amp;" in "&amp;TEXT($H$43,"")&amp;".",IF($H$44&lt;8,"• There are less than 8 finished consultant episodes (FCEs) recorded for "&amp;B31&amp;"  in "&amp;TEXT($H$43,"")&amp;".",IF($G$44="*","• There were "&amp;TEXT($H$44,"#,##0")&amp;" finshed consultant episodes (FCEs); Data for "&amp;TEXT($G$43,"")&amp;" is suppressed.",IF($G$44=0,"• There were "&amp;TEXT($H$44,"#,##0")&amp;" finished consultant episodes (FCEs); There is no data recorded for "&amp;B31&amp;" in "&amp;TEXT($G$43,"")&amp;".","• There were "&amp;TEXT($H$44,"#,##0")&amp;" finished consultant episodes (FCEs); this represents "&amp;IF($H$44&gt;$G$44,"an increase of ","a decrease of ")&amp;TEXT(ABS($H$44-$G$44),"#,##0")&amp;" FCEs "&amp;IFERROR("("&amp;TEXT(VLOOKUP($N$14,'201920PERCENT'!$A:$F,6,0)*100,"0")&amp;"%) from "&amp;TEXT($G$43,"")&amp;".","from "&amp;TEXT($G$43,"")&amp;".")))))</f>
        <v>• There were 75,020 finished consultant episodes (FCEs); this represents an increase of 2,000 FCEs (6%) from 2018-19.</v>
      </c>
      <c r="C32" s="446" t="str">
        <f>IF(ISERROR($D$44),"• There is no data for "&amp;#REF!&amp;" recorded in "&amp;TEXT($D$43,"")&amp;".",IF($D$44&lt;6,"• There are less than 6 finished consultant episodes (FCEs) for "&amp;#REF!&amp;" recorded in "&amp;TEXT($D$43,"")&amp;".",IF($C$44=0,"• There were "&amp;TEXT($D$44,"#,##0")&amp;" finshed consultant episodes (FCEs); There is no data for "&amp;C51&amp;"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D32" s="446" t="str">
        <f>IF(ISERROR($D$44),"• There is no data for "&amp;#REF!&amp;" recorded in "&amp;TEXT($D$43,"")&amp;".",IF($D$44&lt;6,"• There are less than 6 finished consultant episodes (FCEs) for "&amp;#REF!&amp;" recorded in "&amp;TEXT($D$43,"")&amp;".",IF($C$44=0,"• There were "&amp;TEXT($D$44,"#,##0")&amp;" finshed consultant episodes (FCEs); There is no data for "&amp;D51&amp;"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E32" s="446" t="str">
        <f>IF(ISERROR($D$44),"• There is no data for "&amp;#REF!&amp;" recorded in "&amp;TEXT($D$43,"")&amp;".",IF($D$44&lt;6,"• There are less than 6 finished consultant episodes (FCEs) for "&amp;#REF!&amp;" recorded in "&amp;TEXT($D$43,"")&amp;".",IF($C$44=0,"• There were "&amp;TEXT($D$44,"#,##0")&amp;" finshed consultant episodes (FCEs); There is no data for "&amp;E51&amp;"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F32" s="446" t="str">
        <f>IF(ISERROR($D$44),"• There is no data for "&amp;#REF!&amp;" recorded in "&amp;TEXT($D$43,"")&amp;".",IF($D$44&lt;6,"• There are less than 6 finished consultant episodes (FCEs) for "&amp;#REF!&amp;" recorded in "&amp;TEXT($D$43,"")&amp;".",IF($C$44=0,"• There were "&amp;TEXT($D$44,"#,##0")&amp;" finshed consultant episodes (FCEs); There is no data for "&amp;F51&amp;"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G32" s="446" t="str">
        <f>IF(ISERROR($D$44),"• There is no data for "&amp;#REF!&amp;" recorded in "&amp;TEXT($D$43,"")&amp;".",IF($D$44&lt;6,"• There are less than 6 finished consultant episodes (FCEs) for "&amp;#REF!&amp;" recorded in "&amp;TEXT($D$43,"")&amp;".",IF($C$44=0,"• There were "&amp;TEXT($D$44,"#,##0")&amp;" finshed consultant episodes (FCEs); There is no data for "&amp;G51&amp;"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c r="H32" s="446" t="str">
        <f>IF(ISERROR($D$44),"• There is no data for "&amp;#REF!&amp;" recorded in "&amp;TEXT($D$43,"")&amp;".",IF($D$44&lt;6,"• There are less than 6 finished consultant episodes (FCEs) for "&amp;#REF!&amp;" recorded in "&amp;TEXT($D$43,"")&amp;".",IF($C$44=0,"• There were "&amp;TEXT($D$44,"#,##0")&amp;" finshed consultant episodes (FCEs); There is no data for "&amp;H51&amp;" recorded in "&amp;TEXT($C$43,"")&amp;".", "• There were "&amp;TEXT($D$44,"#,##0")&amp;" finished consultant episodes (FCEs); this represents "&amp;IF($D$44&gt;$C$44,"an increase of ","a decrease of ")&amp;TEXT(ABS($D$44-$C$44),"#,##0")&amp;" FCEs ("&amp;TEXT(ABS($D$44-$C$44)/$C$44*100,"0.0")&amp;"%) from "&amp;TEXT($C$43,"")&amp;".")))</f>
        <v>• There were 20,912,276 finished consultant episodes (FCEs); this represents an increase of 151,577 FCEs (0.7%) from 2018-19.</v>
      </c>
    </row>
    <row r="33" spans="1:28" ht="12.75" customHeight="1" x14ac:dyDescent="0.2">
      <c r="B33" s="446" t="str">
        <f>IF($H$46="*","• Admission data for this provider has been suppressed.",IF(LEFT($B$32,13)="• There is no","",IFERROR("• Of the "&amp;TEXT($H$44,"#,##0")&amp;" FCEs, "&amp;TEXT($H$46,"#,##0")&amp;" ("&amp;TEXT(VLOOKUP($N$14,'201920PERCENT'!$A:$H,7,0)*100,"0")&amp;"%) were admission episodes"&amp;IF($H$49="*",".","; of these admission episodes "&amp;TEXT($H$49,"#,##0")&amp;" ("&amp;TEXT(VLOOKUP($N$14,'201920PERCENT'!$A:$H,8,0)*100,"0")&amp;"%) were emergency admissions."),"• Of the "&amp;TEXT($H$44,"#,##0")&amp;" FCEs, "&amp;TEXT($H$46,"#,##0")&amp;" were admission episodes"&amp;IF($H$49="*",".","; of these admission episodes "&amp;TEXT($H$49,"#,##0")&amp;" were emergency admissions."))))</f>
        <v>• Of the 75,020 FCEs, 66,490 (89%) were admission episodes; of these admission episodes 24,245 (36%) were emergency admissions.</v>
      </c>
      <c r="C33" s="446"/>
      <c r="D33" s="446"/>
      <c r="E33" s="446"/>
      <c r="F33" s="446"/>
      <c r="G33" s="446"/>
      <c r="H33" s="446"/>
    </row>
    <row r="34" spans="1:28" ht="12.75" customHeight="1" x14ac:dyDescent="0.2">
      <c r="B34" s="446" t="str">
        <f>IF(LEFT($B$32,13)="• There is no","",IFERROR(IF("• The time between decision to admit and admission (time waited) had a mean average of "&amp;$H$80&amp;" days and a median of "&amp;$H$81&amp;" days, most people ("&amp;TEXT(VLOOKUP(TRUE,$P$82:$R$89,3,FALSE)*100,"0.0")&amp;"%) waited "&amp;VLOOKUP(TRUE,$P$82:$R$89,2,FALSE)="","• There were fewer than 8 episodes with a time waited recorded.","• The time between decision to admit and admission (time waited) had a mean average of "&amp;$H$80&amp;IF($H$80=1," day"," days")&amp;" and a median of "&amp;$H$81&amp;IF($H$81=1," day."," days."))&amp;" Most people ("&amp;TEXT(VLOOKUP(TRUE,$P$82:$R$89,3,FALSE)*100,"0")&amp;"%) waited "&amp;VLOOKUP(TRUE,$P$82:$R$89,2,FALSE)&amp;".",IF(SUM($H$82:$H$89)&gt;0,"• The time between decision to admit and admission (time waited) had a mean average of "&amp;$H$80&amp;IF($H$80=1," day"," days")&amp;" and a median of "&amp;$H$81&amp;IF($H$81=1," day."," days.")&amp;" Most people waited "&amp;VLOOKUP(TRUE,$P$82:$R$89,2,FALSE)&amp;".","• There were fewer than 8 episodes with a time waited recorded.")))</f>
        <v>• The time between decision to admit and admission (time waited) had a mean average of 30 days and a median of 18 days. Most people (0%) waited under 1 month.</v>
      </c>
      <c r="C34" s="446"/>
      <c r="D34" s="446"/>
      <c r="E34" s="446"/>
      <c r="F34" s="446"/>
      <c r="G34" s="446"/>
      <c r="H34" s="446"/>
    </row>
    <row r="35" spans="1:28" x14ac:dyDescent="0.2">
      <c r="B35" s="446" t="str">
        <f>IF(AND(SUM($H$131:$H$137)&gt;0,$H$44&lt;400),IF(LEFT($B$32,12)="• There is no","","• The age group with the greatest number of patients was "&amp;VLOOKUP(TRUE,$P$131:$Q$137,2,FALSE)&amp;", the average age of patients was "&amp;$H$130&amp;"."),IF(LEFT($B$32,12)="• There is no","","• The age group with the greatest number of patients was "&amp;VLOOKUP(TRUE,$P$131:$Q$137,2,FALSE)&amp;" ("&amp;TEXT(VLOOKUP(TRUE,($P$131:$R$137),3,FALSE),"0")&amp;"%), the average age of patients was "&amp;$H$130&amp;"."))</f>
        <v>• The age group with the greatest number of patients was 60-74 (25%), the average age of patients was 55.</v>
      </c>
      <c r="C35" s="446"/>
      <c r="D35" s="446"/>
      <c r="E35" s="446"/>
      <c r="F35" s="446"/>
      <c r="G35" s="446"/>
      <c r="H35" s="446"/>
    </row>
    <row r="36" spans="1:28" ht="15" x14ac:dyDescent="0.2">
      <c r="B36" s="10"/>
      <c r="C36" s="10"/>
      <c r="D36" s="10"/>
      <c r="E36" s="10"/>
      <c r="F36" s="10"/>
      <c r="G36" s="10"/>
      <c r="H36" s="10"/>
    </row>
    <row r="37" spans="1:28" ht="15" x14ac:dyDescent="0.2">
      <c r="B37" s="10"/>
      <c r="C37" s="10"/>
      <c r="D37" s="10"/>
      <c r="E37" s="10"/>
      <c r="F37" s="10"/>
      <c r="G37" s="10"/>
      <c r="H37" s="10"/>
    </row>
    <row r="38" spans="1:28" ht="15" x14ac:dyDescent="0.2">
      <c r="B38" s="10"/>
      <c r="C38" s="10"/>
      <c r="D38" s="10"/>
      <c r="E38" s="10"/>
      <c r="F38" s="10"/>
      <c r="G38" s="10"/>
      <c r="H38" s="10"/>
    </row>
    <row r="39" spans="1:28" ht="15" x14ac:dyDescent="0.2">
      <c r="B39" s="10"/>
      <c r="C39" s="10"/>
      <c r="D39" s="10"/>
      <c r="E39" s="10"/>
      <c r="F39" s="10"/>
      <c r="G39" s="10"/>
      <c r="H39" s="10"/>
    </row>
    <row r="40" spans="1:28" ht="15" x14ac:dyDescent="0.2">
      <c r="B40" s="10"/>
      <c r="C40" s="10"/>
      <c r="D40" s="10"/>
      <c r="E40" s="10"/>
      <c r="F40" s="10"/>
      <c r="G40" s="10"/>
      <c r="H40" s="10"/>
    </row>
    <row r="41" spans="1:28" ht="15.75" thickBot="1" x14ac:dyDescent="0.25">
      <c r="B41" s="12" t="s">
        <v>520</v>
      </c>
      <c r="C41" s="10"/>
      <c r="D41" s="10"/>
      <c r="E41" s="10"/>
      <c r="F41" s="10"/>
      <c r="G41" s="10"/>
      <c r="H41" s="10"/>
      <c r="J41" s="378">
        <f>'201920 DATA'!B3</f>
        <v>20912276</v>
      </c>
    </row>
    <row r="42" spans="1:28" ht="38.25" customHeight="1" thickBot="1" x14ac:dyDescent="0.25">
      <c r="C42" s="453" t="str">
        <f>C14</f>
        <v>ENGLAND</v>
      </c>
      <c r="D42" s="454"/>
      <c r="E42" s="459" t="str">
        <f>E14</f>
        <v>London</v>
      </c>
      <c r="F42" s="460"/>
      <c r="G42" s="455" t="str">
        <f>G14</f>
        <v>Airedale NHS Foundation Trust - (RCF)</v>
      </c>
      <c r="H42" s="456"/>
      <c r="J42" s="377" t="str">
        <f>$J$14</f>
        <v>ENGLAND</v>
      </c>
      <c r="K42" s="377"/>
      <c r="L42" s="377" t="str">
        <f>$L$14</f>
        <v>Y56</v>
      </c>
      <c r="M42" s="377"/>
      <c r="N42" s="377" t="str">
        <f>$N$14</f>
        <v>RCF</v>
      </c>
      <c r="O42" s="377"/>
    </row>
    <row r="43" spans="1:28" s="21" customFormat="1" ht="13.5" thickBot="1" x14ac:dyDescent="0.25">
      <c r="A43" s="19"/>
      <c r="B43" s="20"/>
      <c r="C43" s="40" t="s">
        <v>1577</v>
      </c>
      <c r="D43" s="41" t="s">
        <v>1663</v>
      </c>
      <c r="E43" s="40" t="s">
        <v>1577</v>
      </c>
      <c r="F43" s="41" t="s">
        <v>1663</v>
      </c>
      <c r="G43" s="42" t="s">
        <v>1577</v>
      </c>
      <c r="H43" s="41" t="s">
        <v>1663</v>
      </c>
      <c r="I43" s="218"/>
      <c r="J43" s="379"/>
      <c r="K43" s="380"/>
      <c r="L43" s="380"/>
      <c r="M43" s="380"/>
      <c r="N43" s="380"/>
      <c r="O43" s="380"/>
      <c r="P43" s="380"/>
      <c r="Q43" s="380"/>
      <c r="R43" s="380"/>
      <c r="S43" s="380"/>
      <c r="T43" s="380"/>
      <c r="U43" s="380"/>
      <c r="V43" s="380"/>
      <c r="W43" s="380"/>
      <c r="X43" s="380"/>
      <c r="Y43" s="380"/>
      <c r="Z43" s="380"/>
      <c r="AA43" s="380"/>
      <c r="AB43" s="380"/>
    </row>
    <row r="44" spans="1:28" s="6" customFormat="1" x14ac:dyDescent="0.2">
      <c r="A44" s="6">
        <v>2</v>
      </c>
      <c r="B44" s="55" t="s">
        <v>521</v>
      </c>
      <c r="C44" s="56">
        <f>IF(ISERROR(VLOOKUP($J$42,'201819 DATA'!$A:$FK,Output!$A44,FALSE)),0,VLOOKUP($J$42,'201819 DATA'!$A:$FK,Output!$A44,FALSE))</f>
        <v>20760699</v>
      </c>
      <c r="D44" s="57">
        <f>IF(ISERROR(VLOOKUP($J$42,'201920 DATA'!$A:$FI,Output!$A44,FALSE)),0,VLOOKUP($J$42,'201920 DATA'!$A:$FI,Output!$A44,FALSE))</f>
        <v>20912276</v>
      </c>
      <c r="E44" s="56">
        <f>IF(ISERROR(VLOOKUP($L$42,'201819 DATA'!$A:$FK,Output!$A44,FALSE)),0,VLOOKUP($L$42,'201819 DATA'!$A:$FK,Output!$A44,FALSE))</f>
        <v>3166653</v>
      </c>
      <c r="F44" s="57">
        <f>IF(ISERROR(VLOOKUP($L$42,'201920 DATA'!$A:$FI,Output!$A44,FALSE)),0,VLOOKUP($L$42,'201920 DATA'!$A:$FI,Output!$A44,FALSE))</f>
        <v>3190005</v>
      </c>
      <c r="G44" s="58">
        <f>IF(ISERROR(VLOOKUP($N$42,'201819 DATA'!$A:$FK,Output!$A44,FALSE)),0,VLOOKUP($N$42,'201819 DATA'!$A:$FK,Output!$A44,FALSE))</f>
        <v>73020</v>
      </c>
      <c r="H44" s="57">
        <f>IF(ISERROR(VLOOKUP($N$42,'201920 DATA'!$A:$FI,Output!$A44,FALSE)),0,VLOOKUP($N$42,'201920 DATA'!$A:$FI,Output!$A44,FALSE))</f>
        <v>75020</v>
      </c>
      <c r="I44" s="99"/>
      <c r="J44" s="381"/>
      <c r="K44" s="382"/>
      <c r="L44" s="382"/>
      <c r="M44" s="382"/>
      <c r="N44" s="382"/>
      <c r="O44" s="382"/>
      <c r="P44" s="382"/>
      <c r="Q44" s="382"/>
      <c r="R44" s="382"/>
      <c r="S44" s="382"/>
      <c r="T44" s="382"/>
      <c r="U44" s="382"/>
      <c r="V44" s="382"/>
      <c r="W44" s="382"/>
      <c r="X44" s="382"/>
      <c r="Y44" s="382"/>
      <c r="Z44" s="382"/>
      <c r="AA44" s="382"/>
      <c r="AB44" s="382"/>
    </row>
    <row r="45" spans="1:28" s="6" customFormat="1" ht="13.5" thickBot="1" x14ac:dyDescent="0.25">
      <c r="A45" s="6">
        <v>17</v>
      </c>
      <c r="B45" s="59" t="s">
        <v>522</v>
      </c>
      <c r="C45" s="60">
        <f>VLOOKUP($J$42,'201819PERCENT'!$A:$Q,Output!$A$45,0)</f>
        <v>0.59</v>
      </c>
      <c r="D45" s="61">
        <f>VLOOKUP($J$42,'201920PERCENT'!$A:$Q,Output!$A$45,0)</f>
        <v>0.59</v>
      </c>
      <c r="E45" s="60">
        <f>VLOOKUP($L$42,'201819PERCENT'!$A:$Q,Output!$A$45,0)</f>
        <v>0.62</v>
      </c>
      <c r="F45" s="61">
        <f>VLOOKUP($L$42,'201920PERCENT'!$A:$Q,Output!$A$45,0)</f>
        <v>0.62</v>
      </c>
      <c r="G45" s="60">
        <f>VLOOKUP($N$42,'201819PERCENT'!$A:$Q,Output!$A$45,0)</f>
        <v>0.59</v>
      </c>
      <c r="H45" s="61">
        <f>VLOOKUP($N$42,'201920PERCENT'!$A:$Q,Output!$A$45,0)</f>
        <v>0.6</v>
      </c>
      <c r="I45" s="99"/>
      <c r="J45" s="383"/>
      <c r="K45" s="382"/>
      <c r="L45" s="382"/>
      <c r="M45" s="382"/>
      <c r="N45" s="382"/>
      <c r="O45" s="382"/>
      <c r="P45" s="382"/>
      <c r="Q45" s="382"/>
      <c r="R45" s="382"/>
      <c r="S45" s="382"/>
      <c r="T45" s="382"/>
      <c r="U45" s="382"/>
      <c r="V45" s="382"/>
      <c r="W45" s="382"/>
      <c r="X45" s="382"/>
      <c r="Y45" s="382"/>
      <c r="Z45" s="382"/>
      <c r="AA45" s="382"/>
      <c r="AB45" s="382"/>
    </row>
    <row r="46" spans="1:28" s="6" customFormat="1" x14ac:dyDescent="0.2">
      <c r="A46" s="6">
        <v>3</v>
      </c>
      <c r="B46" s="62" t="s">
        <v>157</v>
      </c>
      <c r="C46" s="63">
        <f>IF(ISERROR(VLOOKUP($J$42,'201819 DATA'!$A:$FK,Output!$A46,FALSE)),0,VLOOKUP($J$42,'201819 DATA'!$A:$FK,Output!$A46,FALSE))</f>
        <v>17127498</v>
      </c>
      <c r="D46" s="64">
        <f>IF(ISERROR(VLOOKUP($J$42,'201920 DATA'!$A:$FI,Output!$A46,FALSE)),0,VLOOKUP($J$42,'201920 DATA'!$A:$FI,Output!$A46,FALSE))</f>
        <v>17202558</v>
      </c>
      <c r="E46" s="65">
        <f>IF(ISERROR(VLOOKUP($L$42,'201819 DATA'!$A:$FK,Output!$A46,FALSE)),0,VLOOKUP($L$42,'201819 DATA'!$A:$FK,Output!$A46,FALSE))</f>
        <v>2651021</v>
      </c>
      <c r="F46" s="66">
        <f>IF(ISERROR(VLOOKUP($L$42,'201920 DATA'!$A:$FI,Output!$A46,FALSE)),0,VLOOKUP($L$42,'201920 DATA'!$A:$FI,Output!$A46,FALSE))</f>
        <v>2668030</v>
      </c>
      <c r="G46" s="67">
        <f>IF(ISERROR(VLOOKUP($N$42,'201819 DATA'!$A:$FK,Output!$A46,FALSE)),0,VLOOKUP($N$42,'201819 DATA'!$A:$FK,Output!$A46,FALSE))</f>
        <v>65565</v>
      </c>
      <c r="H46" s="68">
        <f>IF(ISERROR(VLOOKUP($N$42,'201920 DATA'!$A:$FI,Output!$A46,FALSE)),0,VLOOKUP($N$42,'201920 DATA'!$A:$FI,Output!$A46,FALSE))</f>
        <v>66490</v>
      </c>
      <c r="I46" s="99"/>
      <c r="J46" s="384"/>
      <c r="K46" s="382"/>
      <c r="L46" s="382"/>
      <c r="M46" s="382"/>
      <c r="N46" s="382"/>
      <c r="O46" s="382"/>
      <c r="P46" s="382"/>
      <c r="Q46" s="382"/>
      <c r="R46" s="382"/>
      <c r="S46" s="382"/>
      <c r="T46" s="382"/>
      <c r="U46" s="382"/>
      <c r="V46" s="382"/>
      <c r="W46" s="382"/>
      <c r="X46" s="382"/>
      <c r="Y46" s="382"/>
      <c r="Z46" s="382"/>
      <c r="AA46" s="382"/>
      <c r="AB46" s="382"/>
    </row>
    <row r="47" spans="1:28" s="6" customFormat="1" x14ac:dyDescent="0.2">
      <c r="A47" s="6">
        <v>4</v>
      </c>
      <c r="B47" s="69" t="s">
        <v>158</v>
      </c>
      <c r="C47" s="70">
        <f>IF(ISERROR(VLOOKUP($J$42,'201819 DATA'!$A:$FK,Output!$A47,FALSE)),0,VLOOKUP($J$42,'201819 DATA'!$A:$FK,Output!$A47,FALSE))</f>
        <v>7646274</v>
      </c>
      <c r="D47" s="71">
        <f>IF(ISERROR(VLOOKUP($J$42,'201920 DATA'!$A:$FI,Output!$A47,FALSE)),0,VLOOKUP($J$42,'201920 DATA'!$A:$FI,Output!$A47,FALSE))</f>
        <v>7680060</v>
      </c>
      <c r="E47" s="72">
        <f>IF(ISERROR(VLOOKUP($L$42,'201819 DATA'!$A:$FK,Output!$A47,FALSE)),0,VLOOKUP($L$42,'201819 DATA'!$A:$FK,Output!$A47,FALSE))</f>
        <v>1167037</v>
      </c>
      <c r="F47" s="73">
        <f>IF(ISERROR(VLOOKUP($L$42,'201920 DATA'!$A:$FI,Output!$A47,FALSE)),0,VLOOKUP($L$42,'201920 DATA'!$A:$FI,Output!$A47,FALSE))</f>
        <v>1169710</v>
      </c>
      <c r="G47" s="74">
        <f>IF(ISERROR(VLOOKUP($N$42,'201819 DATA'!$A:$FK,Output!$A47,FALSE)),0,VLOOKUP($N$42,'201819 DATA'!$A:$FK,Output!$A47,FALSE))</f>
        <v>27525</v>
      </c>
      <c r="H47" s="43">
        <f>IF(ISERROR(VLOOKUP($N$42,'201920 DATA'!$A:$FI,Output!$A47,FALSE)),0,VLOOKUP($N$42,'201920 DATA'!$A:$FI,Output!$A47,FALSE))</f>
        <v>27970</v>
      </c>
      <c r="I47" s="99"/>
      <c r="J47" s="385"/>
      <c r="K47" s="382"/>
      <c r="L47" s="382"/>
      <c r="M47" s="382"/>
      <c r="N47" s="382"/>
      <c r="O47" s="382"/>
      <c r="P47" s="382"/>
      <c r="Q47" s="382"/>
      <c r="R47" s="382"/>
      <c r="S47" s="382"/>
      <c r="T47" s="382"/>
      <c r="U47" s="382"/>
      <c r="V47" s="382"/>
      <c r="W47" s="382"/>
      <c r="X47" s="382"/>
      <c r="Y47" s="382"/>
      <c r="Z47" s="382"/>
      <c r="AA47" s="382"/>
      <c r="AB47" s="382"/>
    </row>
    <row r="48" spans="1:28" s="6" customFormat="1" x14ac:dyDescent="0.2">
      <c r="A48" s="6">
        <v>5</v>
      </c>
      <c r="B48" s="69" t="s">
        <v>83</v>
      </c>
      <c r="C48" s="70">
        <f>IF(ISERROR(VLOOKUP($J$42,'201819 DATA'!$A:$FK,Output!$A48,FALSE)),0,VLOOKUP($J$42,'201819 DATA'!$A:$FK,Output!$A48,FALSE))</f>
        <v>9477401</v>
      </c>
      <c r="D48" s="71">
        <f>IF(ISERROR(VLOOKUP($J$42,'201920 DATA'!$A:$FI,Output!$A48,FALSE)),0,VLOOKUP($J$42,'201920 DATA'!$A:$FI,Output!$A48,FALSE))</f>
        <v>9513511</v>
      </c>
      <c r="E48" s="72">
        <f>IF(ISERROR(VLOOKUP($L$42,'201819 DATA'!$A:$FK,Output!$A48,FALSE)),0,VLOOKUP($L$42,'201819 DATA'!$A:$FK,Output!$A48,FALSE))</f>
        <v>1483441</v>
      </c>
      <c r="F48" s="73">
        <f>IF(ISERROR(VLOOKUP($L$42,'201920 DATA'!$A:$FI,Output!$A48,FALSE)),0,VLOOKUP($L$42,'201920 DATA'!$A:$FI,Output!$A48,FALSE))</f>
        <v>1497760</v>
      </c>
      <c r="G48" s="74">
        <f>IF(ISERROR(VLOOKUP($N$42,'201819 DATA'!$A:$FK,Output!$A48,FALSE)),0,VLOOKUP($N$42,'201819 DATA'!$A:$FK,Output!$A48,FALSE))</f>
        <v>38035</v>
      </c>
      <c r="H48" s="43">
        <f>IF(ISERROR(VLOOKUP($N$42,'201920 DATA'!$A:$FI,Output!$A48,FALSE)),0,VLOOKUP($N$42,'201920 DATA'!$A:$FI,Output!$A48,FALSE))</f>
        <v>38515</v>
      </c>
      <c r="I48" s="99"/>
      <c r="J48" s="385"/>
      <c r="K48" s="382"/>
      <c r="L48" s="382"/>
      <c r="M48" s="382"/>
      <c r="N48" s="382"/>
      <c r="O48" s="382"/>
      <c r="P48" s="382"/>
      <c r="Q48" s="382"/>
      <c r="R48" s="382"/>
      <c r="S48" s="382"/>
      <c r="T48" s="382"/>
      <c r="U48" s="382"/>
      <c r="V48" s="382"/>
      <c r="W48" s="382"/>
      <c r="X48" s="382"/>
      <c r="Y48" s="382"/>
      <c r="Z48" s="382"/>
      <c r="AA48" s="382"/>
      <c r="AB48" s="382"/>
    </row>
    <row r="49" spans="1:28" s="6" customFormat="1" x14ac:dyDescent="0.2">
      <c r="A49" s="6">
        <v>6</v>
      </c>
      <c r="B49" s="69" t="s">
        <v>264</v>
      </c>
      <c r="C49" s="70">
        <f>IF(ISERROR(VLOOKUP($J$42,'201819 DATA'!$A:$FK,Output!$A49,FALSE)),0,VLOOKUP($J$42,'201819 DATA'!$A:$FK,Output!$A49,FALSE))</f>
        <v>6437959</v>
      </c>
      <c r="D49" s="71">
        <f>IF(ISERROR(VLOOKUP($J$42,'201920 DATA'!$A:$FI,Output!$A49,FALSE)),0,VLOOKUP($J$42,'201920 DATA'!$A:$FI,Output!$A49,FALSE))</f>
        <v>6509586</v>
      </c>
      <c r="E49" s="72">
        <f>IF(ISERROR(VLOOKUP($L$42,'201819 DATA'!$A:$FK,Output!$A49,FALSE)),0,VLOOKUP($L$42,'201819 DATA'!$A:$FK,Output!$A49,FALSE))</f>
        <v>902804</v>
      </c>
      <c r="F49" s="73">
        <f>IF(ISERROR(VLOOKUP($L$42,'201920 DATA'!$A:$FI,Output!$A49,FALSE)),0,VLOOKUP($L$42,'201920 DATA'!$A:$FI,Output!$A49,FALSE))</f>
        <v>899505</v>
      </c>
      <c r="G49" s="74">
        <f>IF(ISERROR(VLOOKUP($N$42,'201819 DATA'!$A:$FK,Output!$A49,FALSE)),0,VLOOKUP($N$42,'201819 DATA'!$A:$FK,Output!$A49,FALSE))</f>
        <v>23860</v>
      </c>
      <c r="H49" s="43">
        <f>IF(ISERROR(VLOOKUP($N$42,'201920 DATA'!$A:$FI,Output!$A49,FALSE)),0,VLOOKUP($N$42,'201920 DATA'!$A:$FI,Output!$A49,FALSE))</f>
        <v>24245</v>
      </c>
      <c r="I49" s="99"/>
      <c r="J49" s="385"/>
      <c r="K49" s="382"/>
      <c r="L49" s="382"/>
      <c r="M49" s="382"/>
      <c r="N49" s="382"/>
      <c r="O49" s="382"/>
      <c r="P49" s="382"/>
      <c r="Q49" s="382"/>
      <c r="R49" s="382"/>
      <c r="S49" s="382"/>
      <c r="T49" s="382"/>
      <c r="U49" s="382"/>
      <c r="V49" s="382"/>
      <c r="W49" s="382"/>
      <c r="X49" s="382"/>
      <c r="Y49" s="382"/>
      <c r="Z49" s="382"/>
      <c r="AA49" s="382"/>
      <c r="AB49" s="382"/>
    </row>
    <row r="50" spans="1:28" s="6" customFormat="1" x14ac:dyDescent="0.2">
      <c r="A50" s="6">
        <v>7</v>
      </c>
      <c r="B50" s="69" t="s">
        <v>84</v>
      </c>
      <c r="C50" s="70">
        <f>IF(ISERROR(VLOOKUP($J$42,'201819 DATA'!$A:$FK,Output!$A50,FALSE)),0,VLOOKUP($J$42,'201819 DATA'!$A:$FK,Output!$A50,FALSE))</f>
        <v>2411966</v>
      </c>
      <c r="D50" s="71">
        <f>IF(ISERROR(VLOOKUP($J$42,'201920 DATA'!$A:$FI,Output!$A50,FALSE)),0,VLOOKUP($J$42,'201920 DATA'!$A:$FI,Output!$A50,FALSE))</f>
        <v>2455895</v>
      </c>
      <c r="E50" s="72">
        <f>IF(ISERROR(VLOOKUP($L$42,'201819 DATA'!$A:$FK,Output!$A50,FALSE)),0,VLOOKUP($L$42,'201819 DATA'!$A:$FK,Output!$A50,FALSE))</f>
        <v>374635</v>
      </c>
      <c r="F50" s="73">
        <f>IF(ISERROR(VLOOKUP($L$42,'201920 DATA'!$A:$FI,Output!$A50,FALSE)),0,VLOOKUP($L$42,'201920 DATA'!$A:$FI,Output!$A50,FALSE))</f>
        <v>382725</v>
      </c>
      <c r="G50" s="74">
        <f>IF(ISERROR(VLOOKUP($N$42,'201819 DATA'!$A:$FK,Output!$A50,FALSE)),0,VLOOKUP($N$42,'201819 DATA'!$A:$FK,Output!$A50,FALSE))</f>
        <v>2415</v>
      </c>
      <c r="H50" s="43">
        <f>IF(ISERROR(VLOOKUP($N$42,'201920 DATA'!$A:$FI,Output!$A50,FALSE)),0,VLOOKUP($N$42,'201920 DATA'!$A:$FI,Output!$A50,FALSE))</f>
        <v>2615</v>
      </c>
      <c r="I50" s="99"/>
      <c r="J50" s="385"/>
      <c r="K50" s="382"/>
      <c r="L50" s="382"/>
      <c r="M50" s="382"/>
      <c r="N50" s="382"/>
      <c r="O50" s="382"/>
      <c r="P50" s="382"/>
      <c r="Q50" s="382"/>
      <c r="R50" s="382"/>
      <c r="S50" s="382"/>
      <c r="T50" s="382"/>
      <c r="U50" s="382"/>
      <c r="V50" s="382"/>
      <c r="W50" s="382"/>
      <c r="X50" s="382"/>
      <c r="Y50" s="382"/>
      <c r="Z50" s="382"/>
      <c r="AA50" s="382"/>
      <c r="AB50" s="382"/>
    </row>
    <row r="51" spans="1:28" s="6" customFormat="1" ht="13.5" thickBot="1" x14ac:dyDescent="0.25">
      <c r="A51" s="6">
        <v>8</v>
      </c>
      <c r="B51" s="75" t="s">
        <v>4</v>
      </c>
      <c r="C51" s="76">
        <f>IF(ISERROR(VLOOKUP($J$42,'201819 DATA'!$A:$FK,Output!$A51,FALSE)),0,VLOOKUP($J$42,'201819 DATA'!$A:$FK,Output!$A51,FALSE))</f>
        <v>6397951</v>
      </c>
      <c r="D51" s="77">
        <f>IF(ISERROR(VLOOKUP($J$42,'201920 DATA'!$A:$FI,Output!$A51,FALSE)),0,VLOOKUP($J$42,'201920 DATA'!$A:$FI,Output!$A51,FALSE))</f>
        <v>6386203</v>
      </c>
      <c r="E51" s="78">
        <f>IF(ISERROR(VLOOKUP($L$42,'201819 DATA'!$A:$FK,Output!$A51,FALSE)),0,VLOOKUP($L$42,'201819 DATA'!$A:$FK,Output!$A51,FALSE))</f>
        <v>1017827</v>
      </c>
      <c r="F51" s="79">
        <f>IF(ISERROR(VLOOKUP($L$42,'201920 DATA'!$A:$FI,Output!$A51,FALSE)),0,VLOOKUP($L$42,'201920 DATA'!$A:$FI,Output!$A51,FALSE))</f>
        <v>1031350</v>
      </c>
      <c r="G51" s="80">
        <f>IF(ISERROR(VLOOKUP($N$42,'201819 DATA'!$A:$FK,Output!$A51,FALSE)),0,VLOOKUP($N$42,'201819 DATA'!$A:$FK,Output!$A51,FALSE))</f>
        <v>32640</v>
      </c>
      <c r="H51" s="54">
        <f>IF(ISERROR(VLOOKUP($N$42,'201920 DATA'!$A:$FI,Output!$A51,FALSE)),0,VLOOKUP($N$42,'201920 DATA'!$A:$FI,Output!$A51,FALSE))</f>
        <v>33300</v>
      </c>
      <c r="I51" s="99"/>
      <c r="J51" s="385"/>
      <c r="K51" s="382"/>
      <c r="L51" s="382"/>
      <c r="M51" s="382"/>
      <c r="N51" s="382"/>
      <c r="O51" s="382"/>
      <c r="P51" s="382"/>
      <c r="Q51" s="382"/>
      <c r="R51" s="382"/>
      <c r="S51" s="382"/>
      <c r="T51" s="382"/>
      <c r="U51" s="382"/>
      <c r="V51" s="382"/>
      <c r="W51" s="382"/>
      <c r="X51" s="382"/>
      <c r="Y51" s="382"/>
      <c r="Z51" s="382"/>
      <c r="AA51" s="382"/>
      <c r="AB51" s="382"/>
    </row>
    <row r="52" spans="1:28" s="6" customFormat="1" x14ac:dyDescent="0.2">
      <c r="A52" s="6">
        <v>9</v>
      </c>
      <c r="B52" s="47" t="s">
        <v>93</v>
      </c>
      <c r="C52" s="52">
        <f>IF(ISERROR(VLOOKUP($J$42,'201819 DATA'!$A:$FK,Output!$A52,FALSE)),0,VLOOKUP($J$42,'201819 DATA'!$A:$FK,Output!$A52,FALSE))</f>
        <v>13374474</v>
      </c>
      <c r="D52" s="53">
        <f>IF(ISERROR(VLOOKUP($J$42,'201920 DATA'!$A:$FI,Output!$A52,FALSE)),0,VLOOKUP($J$42,'201920 DATA'!$A:$FI,Output!$A52,FALSE))</f>
        <v>13477109</v>
      </c>
      <c r="E52" s="52">
        <f>IF(ISERROR(VLOOKUP($L$42,'201819 DATA'!$A:$FK,Output!$A52,FALSE)),0,VLOOKUP($L$42,'201819 DATA'!$A:$FK,Output!$A52,FALSE))</f>
        <v>2023466</v>
      </c>
      <c r="F52" s="53">
        <f>IF(ISERROR(VLOOKUP($L$42,'201920 DATA'!$A:$FI,Output!$A52,FALSE)),0,VLOOKUP($L$42,'201920 DATA'!$A:$FI,Output!$A52,FALSE))</f>
        <v>2072365</v>
      </c>
      <c r="G52" s="81">
        <f>IF(ISERROR(VLOOKUP($N$42,'201819 DATA'!$A:$FK,Output!$A52,FALSE)),0,VLOOKUP($N$42,'201819 DATA'!$A:$FK,Output!$A52,FALSE))</f>
        <v>40720</v>
      </c>
      <c r="H52" s="53">
        <f>IF(ISERROR(VLOOKUP($N$42,'201920 DATA'!$A:$FI,Output!$A52,FALSE)),0,VLOOKUP($N$42,'201920 DATA'!$A:$FI,Output!$A52,FALSE))</f>
        <v>41420</v>
      </c>
      <c r="I52" s="99"/>
      <c r="J52" s="386"/>
      <c r="K52" s="382"/>
      <c r="L52" s="382"/>
      <c r="M52" s="382"/>
      <c r="N52" s="382"/>
      <c r="O52" s="382"/>
      <c r="P52" s="382"/>
      <c r="Q52" s="382"/>
      <c r="R52" s="382"/>
      <c r="S52" s="382"/>
      <c r="T52" s="382"/>
      <c r="U52" s="382"/>
      <c r="V52" s="382"/>
      <c r="W52" s="382"/>
      <c r="X52" s="382"/>
      <c r="Y52" s="382"/>
      <c r="Z52" s="382"/>
      <c r="AA52" s="382"/>
      <c r="AB52" s="382"/>
    </row>
    <row r="53" spans="1:28" s="6" customFormat="1" ht="13.5" thickBot="1" x14ac:dyDescent="0.25">
      <c r="A53" s="6">
        <v>10</v>
      </c>
      <c r="B53" s="48" t="s">
        <v>94</v>
      </c>
      <c r="C53" s="44">
        <f>IF(ISERROR(VLOOKUP($J$42,'201819 DATA'!$A:$FK,Output!$A53,FALSE)),0,VLOOKUP($J$42,'201819 DATA'!$A:$FK,Output!$A53,FALSE))</f>
        <v>7386225</v>
      </c>
      <c r="D53" s="46">
        <f>IF(ISERROR(VLOOKUP($J$42,'201920 DATA'!$A:$FI,Output!$A53,FALSE)),0,VLOOKUP($J$42,'201920 DATA'!$A:$FI,Output!$A53,FALSE))</f>
        <v>7435167</v>
      </c>
      <c r="E53" s="44">
        <f>IF(ISERROR(VLOOKUP($L$42,'201819 DATA'!$A:$FK,Output!$A53,FALSE)),0,VLOOKUP($L$42,'201819 DATA'!$A:$FK,Output!$A53,FALSE))</f>
        <v>1143187</v>
      </c>
      <c r="F53" s="46">
        <f>IF(ISERROR(VLOOKUP($L$42,'201920 DATA'!$A:$FI,Output!$A53,FALSE)),0,VLOOKUP($L$42,'201920 DATA'!$A:$FI,Output!$A53,FALSE))</f>
        <v>1117645</v>
      </c>
      <c r="G53" s="45">
        <f>IF(ISERROR(VLOOKUP($N$42,'201819 DATA'!$A:$FK,Output!$A53,FALSE)),0,VLOOKUP($N$42,'201819 DATA'!$A:$FK,Output!$A53,FALSE))</f>
        <v>32300</v>
      </c>
      <c r="H53" s="46">
        <f>IF(ISERROR(VLOOKUP($N$42,'201920 DATA'!$A:$FI,Output!$A53,FALSE)),0,VLOOKUP($N$42,'201920 DATA'!$A:$FI,Output!$A53,FALSE))</f>
        <v>33595</v>
      </c>
      <c r="I53" s="99"/>
      <c r="J53" s="386"/>
      <c r="K53" s="382"/>
      <c r="L53" s="382"/>
      <c r="M53" s="382"/>
      <c r="N53" s="382"/>
      <c r="O53" s="382"/>
      <c r="P53" s="382"/>
      <c r="Q53" s="382"/>
      <c r="R53" s="382"/>
      <c r="S53" s="382"/>
      <c r="T53" s="382"/>
      <c r="U53" s="382"/>
      <c r="V53" s="382"/>
      <c r="W53" s="382"/>
      <c r="X53" s="382"/>
      <c r="Y53" s="382"/>
      <c r="Z53" s="382"/>
      <c r="AA53" s="382"/>
      <c r="AB53" s="382"/>
    </row>
    <row r="54" spans="1:28" s="6" customFormat="1" ht="13.5" thickBot="1" x14ac:dyDescent="0.25">
      <c r="A54" s="6">
        <v>11</v>
      </c>
      <c r="B54" s="82" t="s">
        <v>95</v>
      </c>
      <c r="C54" s="83">
        <f>IF(ISERROR(VLOOKUP($J$42,'201819 DATA'!$A:$FK,Output!$A54,FALSE)),0,VLOOKUP($J$42,'201819 DATA'!$A:$FK,Output!$A54,FALSE))</f>
        <v>45347946</v>
      </c>
      <c r="D54" s="84">
        <f>IF(ISERROR(VLOOKUP($J$42,'201920 DATA'!$A:$FI,Output!$A54,FALSE)),0,VLOOKUP($J$42,'201920 DATA'!$A:$FI,Output!$A54,FALSE))</f>
        <v>44820576</v>
      </c>
      <c r="E54" s="83">
        <f>IF(ISERROR(VLOOKUP($L$42,'201819 DATA'!$A:$FK,Output!$A54,FALSE)),0,VLOOKUP($L$42,'201819 DATA'!$A:$FK,Output!$A54,FALSE))</f>
        <v>7179483</v>
      </c>
      <c r="F54" s="84">
        <f>IF(ISERROR(VLOOKUP($L$42,'201920 DATA'!$A:$FI,Output!$A54,FALSE)),0,VLOOKUP($L$42,'201920 DATA'!$A:$FI,Output!$A54,FALSE))</f>
        <v>7134480</v>
      </c>
      <c r="G54" s="85">
        <f>IF(ISERROR(VLOOKUP($N$42,'201819 DATA'!$A:$FK,Output!$A54,FALSE)),0,VLOOKUP($N$42,'201819 DATA'!$A:$FK,Output!$A54,FALSE))</f>
        <v>125910</v>
      </c>
      <c r="H54" s="84">
        <f>IF(ISERROR(VLOOKUP($N$42,'201920 DATA'!$A:$FI,Output!$A54,FALSE)),0,VLOOKUP($N$42,'201920 DATA'!$A:$FI,Output!$A54,FALSE))</f>
        <v>131400</v>
      </c>
      <c r="I54" s="99"/>
      <c r="J54" s="386"/>
      <c r="K54" s="382"/>
      <c r="L54" s="382"/>
      <c r="M54" s="382"/>
      <c r="N54" s="382"/>
      <c r="O54" s="382"/>
      <c r="P54" s="382"/>
      <c r="Q54" s="382"/>
      <c r="R54" s="382"/>
      <c r="S54" s="382"/>
      <c r="T54" s="382"/>
      <c r="U54" s="382"/>
      <c r="V54" s="382"/>
      <c r="W54" s="382"/>
      <c r="X54" s="382"/>
      <c r="Y54" s="382"/>
      <c r="Z54" s="382"/>
      <c r="AA54" s="382"/>
      <c r="AB54" s="382"/>
    </row>
    <row r="55" spans="1:28" x14ac:dyDescent="0.2">
      <c r="G55" s="9"/>
      <c r="H55" s="9"/>
    </row>
    <row r="56" spans="1:28" x14ac:dyDescent="0.2">
      <c r="A56" s="24"/>
      <c r="B56" s="463" t="s">
        <v>1578</v>
      </c>
      <c r="C56" s="464"/>
      <c r="D56" s="464"/>
      <c r="E56" s="464"/>
      <c r="F56" s="464"/>
      <c r="G56" s="464"/>
      <c r="H56" s="464"/>
      <c r="I56" s="219"/>
      <c r="J56" s="387"/>
      <c r="K56" s="387"/>
    </row>
    <row r="57" spans="1:28" ht="25.5" customHeight="1" x14ac:dyDescent="0.2">
      <c r="A57" s="24"/>
      <c r="B57" s="25" t="str">
        <f>C14</f>
        <v>ENGLAND</v>
      </c>
      <c r="C57" s="461" t="str">
        <f>E14</f>
        <v>London</v>
      </c>
      <c r="D57" s="462"/>
      <c r="E57" s="462"/>
      <c r="F57" s="461" t="str">
        <f>G14</f>
        <v>Airedale NHS Foundation Trust - (RCF)</v>
      </c>
      <c r="G57" s="462"/>
      <c r="H57" s="462"/>
      <c r="I57" s="219"/>
      <c r="J57" s="387"/>
      <c r="K57" s="387"/>
    </row>
    <row r="58" spans="1:28" s="18" customFormat="1" x14ac:dyDescent="0.2">
      <c r="A58" s="33"/>
      <c r="B58" s="222"/>
      <c r="C58" s="28"/>
      <c r="D58" s="28"/>
      <c r="E58" s="28"/>
      <c r="F58" s="28"/>
      <c r="G58" s="28"/>
      <c r="H58" s="28"/>
      <c r="I58" s="219"/>
      <c r="J58" s="387"/>
      <c r="K58" s="387"/>
    </row>
    <row r="59" spans="1:28" s="18" customFormat="1" ht="12.75" customHeight="1" x14ac:dyDescent="0.2">
      <c r="A59" s="33"/>
      <c r="B59" s="222"/>
      <c r="J59" s="387"/>
      <c r="K59" s="388" t="str">
        <f>C42</f>
        <v>ENGLAND</v>
      </c>
      <c r="L59" s="389"/>
      <c r="M59" s="389" t="str">
        <f>E42</f>
        <v>London</v>
      </c>
      <c r="N59" s="389"/>
      <c r="O59" s="388" t="str">
        <f>G42</f>
        <v>Airedale NHS Foundation Trust - (RCF)</v>
      </c>
      <c r="P59" s="389"/>
    </row>
    <row r="60" spans="1:28" s="18" customFormat="1" x14ac:dyDescent="0.2">
      <c r="A60" s="33"/>
      <c r="B60" s="222"/>
      <c r="J60" s="387"/>
      <c r="K60" s="390"/>
      <c r="L60" s="390" t="str">
        <f t="shared" ref="L60:P60" si="0">D43</f>
        <v>2019-20</v>
      </c>
      <c r="M60" s="390"/>
      <c r="N60" s="390" t="str">
        <f t="shared" si="0"/>
        <v>2019-20</v>
      </c>
      <c r="O60" s="390"/>
      <c r="P60" s="390" t="str">
        <f t="shared" si="0"/>
        <v>2019-20</v>
      </c>
    </row>
    <row r="61" spans="1:28" s="18" customFormat="1" x14ac:dyDescent="0.2">
      <c r="A61" s="33"/>
      <c r="J61" s="391" t="s">
        <v>264</v>
      </c>
      <c r="K61" s="392"/>
      <c r="L61" s="392">
        <f>IF(D$46 = "*","Suppressed", IF(D49="*","Suppressed",IF(D49=0,0,VLOOKUP($J$42,'201920PERCENT'!$A:$U,$R61,0))))</f>
        <v>0.38</v>
      </c>
      <c r="M61" s="392"/>
      <c r="N61" s="392">
        <f>IF(F$46 = "*","Suppressed", IF(F49="*","Suppressed",IF(F49=0,0,VLOOKUP($L$42,'201920PERCENT'!$A:$U,$R61,0))))</f>
        <v>0.34</v>
      </c>
      <c r="O61" s="392"/>
      <c r="P61" s="392">
        <f>IF(H$46 = "*","Suppressed", IF(H49="*","Suppressed",IF(H49=0,0,VLOOKUP($N$42,'201920PERCENT'!$A:$U,$R61,0))))</f>
        <v>0.36</v>
      </c>
      <c r="R61" s="18">
        <v>18</v>
      </c>
    </row>
    <row r="62" spans="1:28" s="18" customFormat="1" x14ac:dyDescent="0.2">
      <c r="A62" s="33"/>
      <c r="J62" s="391" t="s">
        <v>127</v>
      </c>
      <c r="K62" s="392"/>
      <c r="L62" s="392">
        <f>IF(D$46 = "*","Suppressed", IF(D50="*","Suppressed",IF(D50=0,0,VLOOKUP($J$42,'201920PERCENT'!$A:$U,$R62,0))))</f>
        <v>0.14000000000000001</v>
      </c>
      <c r="M62" s="392"/>
      <c r="N62" s="392">
        <f>IF(F$46 = "*","Suppressed", IF(F50="*","Suppressed",IF(F50=0,0,VLOOKUP($L$42,'201920PERCENT'!$A:$U,$R62,0))))</f>
        <v>0.14000000000000001</v>
      </c>
      <c r="O62" s="392"/>
      <c r="P62" s="392">
        <f>IF(H$46 = "*","Suppressed", IF(H50="*","Suppressed",IF(H50=0,0,VLOOKUP($N$42,'201920PERCENT'!$A:$U,$R62,0))))</f>
        <v>0.04</v>
      </c>
      <c r="R62" s="18">
        <v>19</v>
      </c>
    </row>
    <row r="63" spans="1:28" s="18" customFormat="1" x14ac:dyDescent="0.2">
      <c r="A63" s="33"/>
      <c r="J63" s="391" t="s">
        <v>159</v>
      </c>
      <c r="K63" s="392"/>
      <c r="L63" s="392">
        <f>IF(D$46 = "*","Suppressed", IF(D51="*","Suppressed",IF(D51=0,0,VLOOKUP($J$42,'201920PERCENT'!$A:$U,$R63,0))))</f>
        <v>0.37</v>
      </c>
      <c r="M63" s="392"/>
      <c r="N63" s="392">
        <f>IF(F$46 = "*","Suppressed", IF(F51="*","Suppressed",IF(F51=0,0,VLOOKUP($L$42,'201920PERCENT'!$A:$U,$R63,0))))</f>
        <v>0.39</v>
      </c>
      <c r="O63" s="392"/>
      <c r="P63" s="392">
        <f>IF(H$46 = "*","Suppressed", IF(H51="*","Suppressed",IF(H51=0,0,VLOOKUP($N$42,'201920PERCENT'!$A:$U,$R63,0))))</f>
        <v>0.5</v>
      </c>
      <c r="R63" s="18">
        <v>20</v>
      </c>
    </row>
    <row r="64" spans="1:28" s="18" customFormat="1" x14ac:dyDescent="0.2">
      <c r="A64" s="33"/>
      <c r="J64" s="391" t="s">
        <v>128</v>
      </c>
      <c r="K64" s="392"/>
      <c r="L64" s="392">
        <f>IF(D$46 = "*","Suppressed", IF(VLOOKUP($J$42,'201920 DATA'!$A:$FP,169,0)="*","Suppressed",IF(VLOOKUP($J$42,'201920 DATA'!$A:$FP,169,0)=0,0,VLOOKUP($J$42,'201920PERCENT'!$A:$U,$R64,0))))</f>
        <v>0.11</v>
      </c>
      <c r="M64" s="392"/>
      <c r="N64" s="392">
        <f>IF(F$46 = "*","Suppressed", IF(F52="*","Suppressed",IF(F52=0,0,VLOOKUP($L$42,'201920PERCENT'!$A:$U,$R64,0))))</f>
        <v>0.13</v>
      </c>
      <c r="O64" s="392"/>
      <c r="P64" s="392">
        <f>IF(H$46 = "*","Suppressed", IF(H52="*","Suppressed",IF(H52=0,0,VLOOKUP($N$42,'201920PERCENT'!$A:$U,$R64,0))))</f>
        <v>0.1</v>
      </c>
      <c r="R64" s="18">
        <v>21</v>
      </c>
    </row>
    <row r="65" spans="1:28" s="18" customFormat="1" x14ac:dyDescent="0.2">
      <c r="A65" s="33"/>
      <c r="J65" s="391"/>
      <c r="K65" s="28"/>
      <c r="L65" s="28" t="str">
        <f>J61&amp;" ("&amp;TEXT(L61,"0%")&amp;")"</f>
        <v>Emergency (38%)</v>
      </c>
      <c r="M65" s="28"/>
      <c r="N65" s="28" t="str">
        <f>J61&amp;" ("&amp;TEXT(N61,"0%")&amp;")"</f>
        <v>Emergency (34%)</v>
      </c>
      <c r="O65" s="28"/>
      <c r="P65" s="28" t="str">
        <f>J61&amp;" ("&amp;TEXT(P61,"0%")&amp;")"</f>
        <v>Emergency (36%)</v>
      </c>
    </row>
    <row r="66" spans="1:28" s="18" customFormat="1" x14ac:dyDescent="0.2">
      <c r="A66" s="33"/>
      <c r="J66" s="391"/>
      <c r="K66" s="28"/>
      <c r="L66" s="28" t="str">
        <f>J62&amp;" ("&amp;TEXT(L62,"0%")&amp;")"</f>
        <v>Planned (14%)</v>
      </c>
      <c r="M66" s="28"/>
      <c r="N66" s="28" t="str">
        <f>J62&amp;" ("&amp;TEXT(N62,"0%")&amp;")"</f>
        <v>Planned (14%)</v>
      </c>
      <c r="O66" s="28"/>
      <c r="P66" s="28" t="str">
        <f>J62&amp;" ("&amp;TEXT(P62,"0%")&amp;")"</f>
        <v>Planned (4%)</v>
      </c>
    </row>
    <row r="67" spans="1:28" s="18" customFormat="1" x14ac:dyDescent="0.2">
      <c r="A67" s="33"/>
      <c r="J67" s="391"/>
      <c r="K67" s="28"/>
      <c r="L67" s="28" t="str">
        <f>J63&amp;" ("&amp;TEXT(L63,"0%")&amp;")"</f>
        <v>Waiting List (37%)</v>
      </c>
      <c r="M67" s="28"/>
      <c r="N67" s="28" t="str">
        <f>J63&amp;" ("&amp;TEXT(N63,"0%")&amp;")"</f>
        <v>Waiting List (39%)</v>
      </c>
      <c r="O67" s="28"/>
      <c r="P67" s="28" t="str">
        <f>J63&amp;" ("&amp;TEXT(P63,"0%")&amp;")"</f>
        <v>Waiting List (50%)</v>
      </c>
    </row>
    <row r="68" spans="1:28" s="18" customFormat="1" x14ac:dyDescent="0.2">
      <c r="A68" s="33"/>
      <c r="J68" s="391"/>
      <c r="K68" s="28"/>
      <c r="L68" s="28" t="str">
        <f>J64&amp;" ("&amp;TEXT(L64,"0%")&amp;")"</f>
        <v>Other (11%)</v>
      </c>
      <c r="M68" s="28"/>
      <c r="N68" s="28" t="str">
        <f>J64&amp;" ("&amp;TEXT(N64,"0%")&amp;")"</f>
        <v>Other (13%)</v>
      </c>
      <c r="O68" s="28"/>
      <c r="P68" s="28" t="str">
        <f>J64&amp;" ("&amp;TEXT(P64,"0%")&amp;")"</f>
        <v>Other (10%)</v>
      </c>
    </row>
    <row r="69" spans="1:28" s="18" customFormat="1" x14ac:dyDescent="0.2">
      <c r="A69" s="33"/>
      <c r="I69" s="222"/>
      <c r="J69" s="28"/>
      <c r="K69" s="28"/>
      <c r="L69" s="28"/>
      <c r="M69" s="28"/>
      <c r="N69" s="28"/>
      <c r="O69" s="28"/>
    </row>
    <row r="70" spans="1:28" s="18" customFormat="1" x14ac:dyDescent="0.2">
      <c r="A70" s="33"/>
      <c r="I70" s="222"/>
      <c r="J70" s="28"/>
      <c r="K70" s="28"/>
      <c r="L70" s="28"/>
      <c r="M70" s="28"/>
      <c r="N70" s="28"/>
      <c r="O70" s="28"/>
    </row>
    <row r="71" spans="1:28" s="18" customFormat="1" x14ac:dyDescent="0.2">
      <c r="A71" s="33"/>
      <c r="B71" s="222"/>
      <c r="I71" s="219"/>
      <c r="J71" s="28"/>
      <c r="K71" s="28"/>
      <c r="L71" s="28"/>
      <c r="M71" s="28"/>
      <c r="N71" s="28"/>
      <c r="O71" s="28"/>
    </row>
    <row r="72" spans="1:28" s="18" customFormat="1" x14ac:dyDescent="0.2">
      <c r="A72" s="33"/>
      <c r="B72" s="222"/>
      <c r="I72" s="219"/>
      <c r="J72" s="28"/>
      <c r="K72" s="393"/>
      <c r="L72" s="28"/>
      <c r="M72" s="28"/>
      <c r="N72" s="28"/>
      <c r="O72" s="28"/>
    </row>
    <row r="73" spans="1:28" s="18" customFormat="1" x14ac:dyDescent="0.2">
      <c r="A73" s="26"/>
      <c r="B73" s="222"/>
      <c r="I73" s="219"/>
      <c r="J73" s="28"/>
      <c r="K73" s="28"/>
      <c r="L73" s="28"/>
      <c r="M73" s="28"/>
      <c r="N73" s="28"/>
      <c r="O73" s="28"/>
    </row>
    <row r="74" spans="1:28" s="18" customFormat="1" x14ac:dyDescent="0.2">
      <c r="A74" s="26"/>
      <c r="B74" s="222"/>
      <c r="I74" s="219"/>
      <c r="J74" s="28"/>
      <c r="K74" s="28"/>
      <c r="L74" s="28"/>
      <c r="M74" s="28"/>
      <c r="N74" s="28"/>
      <c r="O74" s="28"/>
    </row>
    <row r="75" spans="1:28" x14ac:dyDescent="0.2">
      <c r="A75" s="24"/>
      <c r="B75" s="222"/>
      <c r="C75" s="27"/>
      <c r="D75" s="27"/>
      <c r="E75" s="27"/>
      <c r="F75" s="27"/>
      <c r="G75" s="27"/>
      <c r="H75" s="27"/>
      <c r="I75" s="219"/>
      <c r="J75" s="387"/>
      <c r="K75" s="387"/>
    </row>
    <row r="76" spans="1:28" x14ac:dyDescent="0.2">
      <c r="A76" s="24"/>
      <c r="B76" s="29"/>
      <c r="C76" s="30"/>
      <c r="D76" s="30"/>
      <c r="E76" s="30"/>
      <c r="F76" s="30"/>
      <c r="G76" s="30"/>
      <c r="H76" s="30"/>
      <c r="I76" s="219"/>
      <c r="J76" s="387"/>
      <c r="K76" s="387"/>
    </row>
    <row r="77" spans="1:28" ht="15.75" thickBot="1" x14ac:dyDescent="0.25">
      <c r="A77" s="99"/>
      <c r="B77" s="98" t="s">
        <v>512</v>
      </c>
      <c r="C77" s="36"/>
      <c r="D77" s="36"/>
      <c r="E77" s="36"/>
      <c r="F77" s="36"/>
      <c r="G77" s="36"/>
      <c r="H77" s="36"/>
    </row>
    <row r="78" spans="1:28" ht="38.25" customHeight="1" thickBot="1" x14ac:dyDescent="0.25">
      <c r="A78" s="99"/>
      <c r="B78" s="34"/>
      <c r="C78" s="433" t="str">
        <f>C42</f>
        <v>ENGLAND</v>
      </c>
      <c r="D78" s="434"/>
      <c r="E78" s="435" t="str">
        <f>E42</f>
        <v>London</v>
      </c>
      <c r="F78" s="436"/>
      <c r="G78" s="431" t="str">
        <f>G42</f>
        <v>Airedale NHS Foundation Trust - (RCF)</v>
      </c>
      <c r="H78" s="432"/>
      <c r="J78" s="377" t="str">
        <f>$J$14</f>
        <v>ENGLAND</v>
      </c>
      <c r="K78" s="377"/>
      <c r="L78" s="377" t="str">
        <f>$L$14</f>
        <v>Y56</v>
      </c>
      <c r="M78" s="377"/>
      <c r="N78" s="377" t="str">
        <f>$N$14</f>
        <v>RCF</v>
      </c>
      <c r="O78" s="377"/>
    </row>
    <row r="79" spans="1:28" s="21" customFormat="1" ht="13.5" thickBot="1" x14ac:dyDescent="0.25">
      <c r="A79" s="119"/>
      <c r="B79" s="120"/>
      <c r="C79" s="23" t="s">
        <v>1577</v>
      </c>
      <c r="D79" s="375" t="s">
        <v>1663</v>
      </c>
      <c r="E79" s="23" t="s">
        <v>1577</v>
      </c>
      <c r="F79" s="375" t="s">
        <v>1663</v>
      </c>
      <c r="G79" s="23" t="s">
        <v>1577</v>
      </c>
      <c r="H79" s="375" t="s">
        <v>1663</v>
      </c>
      <c r="I79" s="218"/>
      <c r="J79" s="380"/>
      <c r="K79" s="380"/>
      <c r="L79" s="380"/>
      <c r="M79" s="380"/>
      <c r="N79" s="380"/>
      <c r="O79" s="380"/>
      <c r="P79" s="380"/>
      <c r="Q79" s="380"/>
      <c r="R79" s="380"/>
      <c r="S79" s="380"/>
      <c r="T79" s="380"/>
      <c r="U79" s="380"/>
      <c r="V79" s="380"/>
      <c r="W79" s="380"/>
      <c r="X79" s="380"/>
      <c r="Y79" s="380"/>
      <c r="Z79" s="380"/>
      <c r="AA79" s="380"/>
      <c r="AB79" s="380"/>
    </row>
    <row r="80" spans="1:28" x14ac:dyDescent="0.2">
      <c r="A80" s="99">
        <v>12</v>
      </c>
      <c r="B80" s="102" t="s">
        <v>514</v>
      </c>
      <c r="C80" s="326">
        <f>IF(ISERROR(VLOOKUP($J$42,'201819 DATA'!$A:$FK,Output!$A80,FALSE)),0,VLOOKUP($J$42,'201819 DATA'!$A:$FK,Output!$A80,FALSE))</f>
        <v>60.7569814901724</v>
      </c>
      <c r="D80" s="325">
        <f>IF(ISERROR(VLOOKUP($J$42,'201920 DATA'!$A:$FI,Output!$A80,FALSE)),0,IF(ISERROR(VLOOKUP($J$42,'201920 DATA'!$A:$FI,Output!$A80,FALSE)),"*",(ROUND(VLOOKUP($J$42,'201920 DATA'!$A:$FI,Output!$A80,FALSE),0))))</f>
        <v>60</v>
      </c>
      <c r="E80" s="223">
        <f>IF(ISERROR(VLOOKUP($L$42,'201819 DATA'!$A:$FK,Output!$A80,FALSE)),0,VLOOKUP($L$42,'201819 DATA'!$A:$FK,Output!$A80,FALSE))</f>
        <v>56.362005488015413</v>
      </c>
      <c r="F80" s="224">
        <f>IF(ISERROR(VLOOKUP($L$42,'201920 DATA'!$A:$FI,Output!$A80,FALSE)),0,IF(ISERROR(ROUND(VLOOKUP($L$42,'201920 DATA'!$A:$FI,Output!$A80,FALSE),0)),"*",(ROUND(VLOOKUP($L$42,'201920 DATA'!$A:$FI,Output!$A80,FALSE),0))))</f>
        <v>55</v>
      </c>
      <c r="G80" s="216">
        <f>IF(ISERROR(VLOOKUP($N$42,'201819 DATA'!$A:$FK,Output!$A80,FALSE)),0,VLOOKUP($N$42,'201819 DATA'!$A:$FK,Output!$A80,FALSE))</f>
        <v>29.911111111111111</v>
      </c>
      <c r="H80" s="217">
        <f>IF(ISERROR(VLOOKUP($N$42,'201920 DATA'!$A:$FI,Output!$A80,FALSE)),0,IF(ISERROR(ROUND(VLOOKUP($N$42,'201920 DATA'!$A:$FI,Output!$A80,FALSE),0)),"*",(ROUND(VLOOKUP($N$42,'201920 DATA'!$A:$FI,Output!$A80,FALSE),0))))</f>
        <v>30</v>
      </c>
    </row>
    <row r="81" spans="1:20" ht="13.5" thickBot="1" x14ac:dyDescent="0.25">
      <c r="A81" s="99">
        <v>23</v>
      </c>
      <c r="B81" s="103" t="s">
        <v>515</v>
      </c>
      <c r="C81" s="104">
        <f>IF(ISERROR(VLOOKUP($J$42,'201819 DATA'!$A:$FK,Output!$A81,FALSE)),0,VLOOKUP($J$42,'201819 DATA'!$A:$FK,Output!$A81,FALSE))</f>
        <v>34</v>
      </c>
      <c r="D81" s="105">
        <f>IF(ISERROR(VLOOKUP($J$42,'201920 DATA'!$A:$FI,Output!$A81-10,FALSE)),0,VLOOKUP($J$42,'201920 DATA'!$A:$FI,Output!$A81-10,FALSE))</f>
        <v>33</v>
      </c>
      <c r="E81" s="225">
        <f>IF(ISERROR(VLOOKUP($L$42,'201819 DATA'!$A:$FK,Output!$A81,FALSE)),0,VLOOKUP($L$42,'201819 DATA'!$A:$FK,Output!$A81,FALSE))</f>
        <v>32</v>
      </c>
      <c r="F81" s="226">
        <f>IF(ISERROR(VLOOKUP($L$42,'201920 DATA'!$A:$FI,Output!$A81-10,FALSE)),0,VLOOKUP($L$42,'201920 DATA'!$A:$FI,Output!$A81-10,FALSE))</f>
        <v>31</v>
      </c>
      <c r="G81" s="104">
        <f>IF(ISERROR(VLOOKUP($N$42,'201819 DATA'!$A:$FK,Output!$A81,FALSE)),0,VLOOKUP($N$42,'201819 DATA'!$A:$FK,Output!$A81,FALSE))</f>
        <v>19</v>
      </c>
      <c r="H81" s="105">
        <f>IF(ISERROR(VLOOKUP($N$42,'201920 DATA'!$A:$FI,Output!$A81-10,FALSE)),0,VLOOKUP($N$42,'201920 DATA'!$A:$FI,Output!$A81-10,FALSE))</f>
        <v>18</v>
      </c>
    </row>
    <row r="82" spans="1:20" x14ac:dyDescent="0.2">
      <c r="A82" s="99">
        <v>13</v>
      </c>
      <c r="B82" s="121" t="s">
        <v>85</v>
      </c>
      <c r="C82" s="122">
        <f>IF(ISERROR(VLOOKUP($J$42,'201819 DATA'!$A:$FK,Output!$A82,FALSE)),0,VLOOKUP($J$42,'201819 DATA'!$A:$FK,Output!$A82,FALSE))</f>
        <v>2598435</v>
      </c>
      <c r="D82" s="123">
        <f>IF(ISERROR(VLOOKUP($J$42,'201920 DATA'!$A:$FI,Output!$A82+1,FALSE)),0,VLOOKUP($J$42,'201920 DATA'!$A:$FI,Output!$A82+1,FALSE))</f>
        <v>2591344</v>
      </c>
      <c r="E82" s="122">
        <f>IF(ISERROR(VLOOKUP($L$42,'201819 DATA'!$A:$FK,Output!$A82,FALSE)),0,VLOOKUP($L$42,'201819 DATA'!$A:$FK,Output!$A82,FALSE))</f>
        <v>396488</v>
      </c>
      <c r="F82" s="123">
        <f>IF(ISERROR(VLOOKUP($L$42,'201920 DATA'!$A:$FI,Output!$A82+1,FALSE)),0,VLOOKUP($L$42,'201920 DATA'!$A:$FI,Output!$A82+1,FALSE))</f>
        <v>379440</v>
      </c>
      <c r="G82" s="122">
        <f>IF(ISERROR(VLOOKUP($N$42,'201819 DATA'!$A:$FK,Output!$A82,FALSE)),0,VLOOKUP($N$42,'201819 DATA'!$A:$FK,Output!$A82,FALSE))</f>
        <v>21120</v>
      </c>
      <c r="H82" s="123">
        <f>IF(ISERROR(VLOOKUP($N$42,'201920 DATA'!$A:$FI,Output!$A82+1,FALSE)),0,VLOOKUP($N$42,'201920 DATA'!$A:$FI,Output!$A82+1,FALSE))</f>
        <v>22025</v>
      </c>
      <c r="J82" s="18" t="b">
        <f>IF(D82=0,FALSE,D82=MAX($D$82:$D$89))</f>
        <v>1</v>
      </c>
      <c r="K82" s="394" t="s">
        <v>78</v>
      </c>
      <c r="L82" s="395">
        <f>VLOOKUP($J$78,'201920PERCENT'!$A:$AC,$T82,0)</f>
        <v>0</v>
      </c>
      <c r="M82" s="18" t="b">
        <f>IF(F82=0,FALSE,F82=MAX($F$82:$F$89))</f>
        <v>1</v>
      </c>
      <c r="N82" s="394" t="s">
        <v>78</v>
      </c>
      <c r="O82" s="395">
        <f>VLOOKUP($L$78,'201920PERCENT'!$A:$AC,$T82,0)</f>
        <v>0</v>
      </c>
      <c r="P82" s="18" t="b">
        <f>IF(H82=0,FALSE,H82=MAX($H$82:$H$89))</f>
        <v>1</v>
      </c>
      <c r="Q82" s="394" t="s">
        <v>78</v>
      </c>
      <c r="R82" s="395">
        <f>VLOOKUP($N$78,'201920PERCENT'!$A:$AC,$T82,0)</f>
        <v>0</v>
      </c>
      <c r="T82" s="18">
        <v>22</v>
      </c>
    </row>
    <row r="83" spans="1:20" x14ac:dyDescent="0.2">
      <c r="A83" s="99">
        <v>14</v>
      </c>
      <c r="B83" s="124" t="s">
        <v>86</v>
      </c>
      <c r="C83" s="125">
        <f>IF(ISERROR(VLOOKUP($J$42,'201819 DATA'!$A:$FK,Output!$A83,FALSE)),0,VLOOKUP($J$42,'201819 DATA'!$A:$FK,Output!$A83,FALSE))</f>
        <v>1295077</v>
      </c>
      <c r="D83" s="123">
        <f>IF(ISERROR(VLOOKUP($J$42,'201920 DATA'!$A:$FI,Output!$A83+1,FALSE)),0,VLOOKUP($J$42,'201920 DATA'!$A:$FI,Output!$A83+1,FALSE))</f>
        <v>1234801</v>
      </c>
      <c r="E83" s="125">
        <f>IF(ISERROR(VLOOKUP($L$42,'201819 DATA'!$A:$FK,Output!$A83,FALSE)),0,VLOOKUP($L$42,'201819 DATA'!$A:$FK,Output!$A83,FALSE))</f>
        <v>196535</v>
      </c>
      <c r="F83" s="123">
        <f>IF(ISERROR(VLOOKUP($L$42,'201920 DATA'!$A:$FI,Output!$A83+1,FALSE)),0,VLOOKUP($L$42,'201920 DATA'!$A:$FI,Output!$A83+1,FALSE))</f>
        <v>182370</v>
      </c>
      <c r="G83" s="125">
        <f>IF(ISERROR(VLOOKUP($N$42,'201819 DATA'!$A:$FK,Output!$A83,FALSE)),0,VLOOKUP($N$42,'201819 DATA'!$A:$FK,Output!$A83,FALSE))</f>
        <v>5580</v>
      </c>
      <c r="H83" s="123">
        <f>IF(ISERROR(VLOOKUP($N$42,'201920 DATA'!$A:$FI,Output!$A83+1,FALSE)),0,VLOOKUP($N$42,'201920 DATA'!$A:$FI,Output!$A83+1,FALSE))</f>
        <v>5200</v>
      </c>
      <c r="J83" s="18" t="b">
        <f t="shared" ref="J83:J89" si="1">IF(D83=0,FALSE,D83=MAX($D$82:$D$89))</f>
        <v>0</v>
      </c>
      <c r="K83" s="394" t="s">
        <v>79</v>
      </c>
      <c r="L83" s="395">
        <f>VLOOKUP($J$78,'201920PERCENT'!$A:$AC,$T83,0)</f>
        <v>0.47</v>
      </c>
      <c r="M83" s="18" t="b">
        <f t="shared" ref="M83:M89" si="2">IF(F83=0,FALSE,F83=MAX($F$82:$F$89))</f>
        <v>0</v>
      </c>
      <c r="N83" s="394" t="s">
        <v>79</v>
      </c>
      <c r="O83" s="395">
        <f>VLOOKUP($L$78,'201920PERCENT'!$A:$AC,$T83,0)</f>
        <v>0.49</v>
      </c>
      <c r="P83" s="18" t="b">
        <f t="shared" ref="P83:P89" si="3">IF(H83=0,FALSE,H83=MAX($H$82:$H$89))</f>
        <v>0</v>
      </c>
      <c r="Q83" s="394" t="s">
        <v>79</v>
      </c>
      <c r="R83" s="395">
        <f>VLOOKUP($N$78,'201920PERCENT'!$A:$AC,$T83,0)</f>
        <v>0.7</v>
      </c>
      <c r="T83" s="18">
        <v>23</v>
      </c>
    </row>
    <row r="84" spans="1:20" x14ac:dyDescent="0.2">
      <c r="A84" s="99">
        <v>15</v>
      </c>
      <c r="B84" s="124" t="s">
        <v>87</v>
      </c>
      <c r="C84" s="125">
        <f>IF(ISERROR(VLOOKUP($J$42,'201819 DATA'!$A:$FK,Output!$A84,FALSE)),0,VLOOKUP($J$42,'201819 DATA'!$A:$FK,Output!$A84,FALSE))</f>
        <v>623559</v>
      </c>
      <c r="D84" s="123">
        <f>IF(ISERROR(VLOOKUP($J$42,'201920 DATA'!$A:$FI,Output!$A84+1,FALSE)),0,VLOOKUP($J$42,'201920 DATA'!$A:$FI,Output!$A84+1,FALSE))</f>
        <v>603431</v>
      </c>
      <c r="E84" s="125">
        <f>IF(ISERROR(VLOOKUP($L$42,'201819 DATA'!$A:$FK,Output!$A84,FALSE)),0,VLOOKUP($L$42,'201819 DATA'!$A:$FK,Output!$A84,FALSE))</f>
        <v>92229</v>
      </c>
      <c r="F84" s="123">
        <f>IF(ISERROR(VLOOKUP($L$42,'201920 DATA'!$A:$FI,Output!$A84+1,FALSE)),0,VLOOKUP($L$42,'201920 DATA'!$A:$FI,Output!$A84+1,FALSE))</f>
        <v>86795</v>
      </c>
      <c r="G84" s="125">
        <f>IF(ISERROR(VLOOKUP($N$42,'201819 DATA'!$A:$FK,Output!$A84,FALSE)),0,VLOOKUP($N$42,'201819 DATA'!$A:$FK,Output!$A84,FALSE))</f>
        <v>1945</v>
      </c>
      <c r="H84" s="123">
        <f>IF(ISERROR(VLOOKUP($N$42,'201920 DATA'!$A:$FI,Output!$A84+1,FALSE)),0,VLOOKUP($N$42,'201920 DATA'!$A:$FI,Output!$A84+1,FALSE))</f>
        <v>2070</v>
      </c>
      <c r="J84" s="18" t="b">
        <f t="shared" si="1"/>
        <v>0</v>
      </c>
      <c r="K84" s="394" t="s">
        <v>130</v>
      </c>
      <c r="L84" s="395">
        <f>VLOOKUP($J$78,'201920PERCENT'!$A:$AC,$T84,0)</f>
        <v>0.22</v>
      </c>
      <c r="M84" s="18" t="b">
        <f t="shared" si="2"/>
        <v>0</v>
      </c>
      <c r="N84" s="394" t="s">
        <v>130</v>
      </c>
      <c r="O84" s="395">
        <f>VLOOKUP($L$78,'201920PERCENT'!$A:$AC,$T84,0)</f>
        <v>0.23</v>
      </c>
      <c r="P84" s="18" t="b">
        <f t="shared" si="3"/>
        <v>0</v>
      </c>
      <c r="Q84" s="394" t="s">
        <v>130</v>
      </c>
      <c r="R84" s="395">
        <f>VLOOKUP($N$78,'201920PERCENT'!$A:$AC,$T84,0)</f>
        <v>0.16</v>
      </c>
      <c r="T84" s="18">
        <v>24</v>
      </c>
    </row>
    <row r="85" spans="1:20" x14ac:dyDescent="0.2">
      <c r="A85" s="99">
        <v>16</v>
      </c>
      <c r="B85" s="124" t="s">
        <v>88</v>
      </c>
      <c r="C85" s="125">
        <f>IF(ISERROR(VLOOKUP($J$42,'201819 DATA'!$A:$FK,Output!$A85,FALSE)),0,VLOOKUP($J$42,'201819 DATA'!$A:$FK,Output!$A85,FALSE))</f>
        <v>752194</v>
      </c>
      <c r="D85" s="123">
        <f>IF(ISERROR(VLOOKUP($J$42,'201920 DATA'!$A:$FI,Output!$A85+1,FALSE)),0,VLOOKUP($J$42,'201920 DATA'!$A:$FI,Output!$A85+1,FALSE))</f>
        <v>725821</v>
      </c>
      <c r="E85" s="125">
        <f>IF(ISERROR(VLOOKUP($L$42,'201819 DATA'!$A:$FK,Output!$A85,FALSE)),0,VLOOKUP($L$42,'201819 DATA'!$A:$FK,Output!$A85,FALSE))</f>
        <v>100383</v>
      </c>
      <c r="F85" s="123">
        <f>IF(ISERROR(VLOOKUP($L$42,'201920 DATA'!$A:$FI,Output!$A85+1,FALSE)),0,VLOOKUP($L$42,'201920 DATA'!$A:$FI,Output!$A85+1,FALSE))</f>
        <v>91045</v>
      </c>
      <c r="G85" s="125">
        <f>IF(ISERROR(VLOOKUP($N$42,'201819 DATA'!$A:$FK,Output!$A85,FALSE)),0,VLOOKUP($N$42,'201819 DATA'!$A:$FK,Output!$A85,FALSE))</f>
        <v>1615</v>
      </c>
      <c r="H85" s="123">
        <f>IF(ISERROR(VLOOKUP($N$42,'201920 DATA'!$A:$FI,Output!$A85+1,FALSE)),0,VLOOKUP($N$42,'201920 DATA'!$A:$FI,Output!$A85+1,FALSE))</f>
        <v>1895</v>
      </c>
      <c r="J85" s="18" t="b">
        <f t="shared" si="1"/>
        <v>0</v>
      </c>
      <c r="K85" s="394" t="s">
        <v>131</v>
      </c>
      <c r="L85" s="395">
        <f>VLOOKUP($J$78,'201920PERCENT'!$A:$AC,$T85,0)</f>
        <v>0.11</v>
      </c>
      <c r="M85" s="18" t="b">
        <f t="shared" si="2"/>
        <v>0</v>
      </c>
      <c r="N85" s="394" t="s">
        <v>131</v>
      </c>
      <c r="O85" s="395">
        <f>VLOOKUP($L$78,'201920PERCENT'!$A:$AC,$T85,0)</f>
        <v>0.11</v>
      </c>
      <c r="P85" s="18" t="b">
        <f t="shared" si="3"/>
        <v>0</v>
      </c>
      <c r="Q85" s="394" t="s">
        <v>131</v>
      </c>
      <c r="R85" s="395">
        <f>VLOOKUP($N$78,'201920PERCENT'!$A:$AC,$T85,0)</f>
        <v>7.0000000000000007E-2</v>
      </c>
      <c r="T85" s="18">
        <v>25</v>
      </c>
    </row>
    <row r="86" spans="1:20" x14ac:dyDescent="0.2">
      <c r="A86" s="99">
        <v>17</v>
      </c>
      <c r="B86" s="124" t="s">
        <v>89</v>
      </c>
      <c r="C86" s="125">
        <f>IF(ISERROR(VLOOKUP($J$42,'201819 DATA'!$A:$FK,Output!$A86,FALSE)),0,VLOOKUP($J$42,'201819 DATA'!$A:$FK,Output!$A86,FALSE))</f>
        <v>221530</v>
      </c>
      <c r="D86" s="123">
        <f>IF(ISERROR(VLOOKUP($J$42,'201920 DATA'!$A:$FI,Output!$A86+1,FALSE)),0,VLOOKUP($J$42,'201920 DATA'!$A:$FI,Output!$A86+1,FALSE))</f>
        <v>224773</v>
      </c>
      <c r="E86" s="125">
        <f>IF(ISERROR(VLOOKUP($L$42,'201819 DATA'!$A:$FK,Output!$A86,FALSE)),0,VLOOKUP($L$42,'201819 DATA'!$A:$FK,Output!$A86,FALSE))</f>
        <v>26402</v>
      </c>
      <c r="F86" s="123">
        <f>IF(ISERROR(VLOOKUP($L$42,'201920 DATA'!$A:$FI,Output!$A86+1,FALSE)),0,VLOOKUP($L$42,'201920 DATA'!$A:$FI,Output!$A86+1,FALSE))</f>
        <v>25440</v>
      </c>
      <c r="G86" s="125">
        <f>IF(ISERROR(VLOOKUP($N$42,'201819 DATA'!$A:$FK,Output!$A86,FALSE)),0,VLOOKUP($N$42,'201819 DATA'!$A:$FK,Output!$A86,FALSE))</f>
        <v>290</v>
      </c>
      <c r="H86" s="123">
        <f>IF(ISERROR(VLOOKUP($N$42,'201920 DATA'!$A:$FI,Output!$A86+1,FALSE)),0,VLOOKUP($N$42,'201920 DATA'!$A:$FI,Output!$A86+1,FALSE))</f>
        <v>295</v>
      </c>
      <c r="J86" s="18" t="b">
        <f t="shared" si="1"/>
        <v>0</v>
      </c>
      <c r="K86" s="394" t="s">
        <v>132</v>
      </c>
      <c r="L86" s="395">
        <f>VLOOKUP($J$78,'201920PERCENT'!$A:$AC,$T86,0)</f>
        <v>0.13</v>
      </c>
      <c r="M86" s="18" t="b">
        <f t="shared" si="2"/>
        <v>0</v>
      </c>
      <c r="N86" s="394" t="s">
        <v>132</v>
      </c>
      <c r="O86" s="395">
        <f>VLOOKUP($L$78,'201920PERCENT'!$A:$AC,$T86,0)</f>
        <v>0.12</v>
      </c>
      <c r="P86" s="18" t="b">
        <f t="shared" si="3"/>
        <v>0</v>
      </c>
      <c r="Q86" s="394" t="s">
        <v>132</v>
      </c>
      <c r="R86" s="395">
        <f>VLOOKUP($N$78,'201920PERCENT'!$A:$AC,$T86,0)</f>
        <v>0.06</v>
      </c>
      <c r="T86" s="18">
        <v>26</v>
      </c>
    </row>
    <row r="87" spans="1:20" x14ac:dyDescent="0.2">
      <c r="A87" s="99">
        <v>18</v>
      </c>
      <c r="B87" s="124" t="s">
        <v>90</v>
      </c>
      <c r="C87" s="125">
        <f>IF(ISERROR(VLOOKUP($J$42,'201819 DATA'!$A:$FK,Output!$A87,FALSE)),0,VLOOKUP($J$42,'201819 DATA'!$A:$FK,Output!$A87,FALSE))</f>
        <v>72954</v>
      </c>
      <c r="D87" s="123">
        <f>IF(ISERROR(VLOOKUP($J$42,'201920 DATA'!$A:$FI,Output!$A87+1,FALSE)),0,VLOOKUP($J$42,'201920 DATA'!$A:$FI,Output!$A87+1,FALSE))</f>
        <v>80192</v>
      </c>
      <c r="E87" s="125">
        <f>IF(ISERROR(VLOOKUP($L$42,'201819 DATA'!$A:$FK,Output!$A87,FALSE)),0,VLOOKUP($L$42,'201819 DATA'!$A:$FK,Output!$A87,FALSE))</f>
        <v>9066</v>
      </c>
      <c r="F87" s="123">
        <f>IF(ISERROR(VLOOKUP($L$42,'201920 DATA'!$A:$FI,Output!$A87+1,FALSE)),0,VLOOKUP($L$42,'201920 DATA'!$A:$FI,Output!$A87+1,FALSE))</f>
        <v>9395</v>
      </c>
      <c r="G87" s="125">
        <f>IF(ISERROR(VLOOKUP($N$42,'201819 DATA'!$A:$FK,Output!$A87,FALSE)),0,VLOOKUP($N$42,'201819 DATA'!$A:$FK,Output!$A87,FALSE))</f>
        <v>40</v>
      </c>
      <c r="H87" s="123">
        <f>IF(ISERROR(VLOOKUP($N$42,'201920 DATA'!$A:$FI,Output!$A87+1,FALSE)),0,VLOOKUP($N$42,'201920 DATA'!$A:$FI,Output!$A87+1,FALSE))</f>
        <v>35</v>
      </c>
      <c r="J87" s="18" t="b">
        <f t="shared" si="1"/>
        <v>0</v>
      </c>
      <c r="K87" s="394" t="s">
        <v>133</v>
      </c>
      <c r="L87" s="395">
        <f>VLOOKUP($J$78,'201920PERCENT'!$A:$AC,$T87,0)</f>
        <v>0.04</v>
      </c>
      <c r="M87" s="18" t="b">
        <f t="shared" si="2"/>
        <v>0</v>
      </c>
      <c r="N87" s="394" t="s">
        <v>133</v>
      </c>
      <c r="O87" s="395">
        <f>VLOOKUP($L$78,'201920PERCENT'!$A:$AC,$T87,0)</f>
        <v>0.03</v>
      </c>
      <c r="P87" s="18" t="b">
        <f t="shared" si="3"/>
        <v>0</v>
      </c>
      <c r="Q87" s="394" t="s">
        <v>133</v>
      </c>
      <c r="R87" s="395">
        <f>VLOOKUP($N$78,'201920PERCENT'!$A:$AC,$T87,0)</f>
        <v>0.01</v>
      </c>
      <c r="T87" s="18">
        <v>27</v>
      </c>
    </row>
    <row r="88" spans="1:20" x14ac:dyDescent="0.2">
      <c r="A88" s="99">
        <v>19</v>
      </c>
      <c r="B88" s="126" t="s">
        <v>91</v>
      </c>
      <c r="C88" s="125">
        <f>IF(ISERROR(VLOOKUP($J$42,'201819 DATA'!$A:$FK,Output!$A88,FALSE)),0,VLOOKUP($J$42,'201819 DATA'!$A:$FK,Output!$A88,FALSE))</f>
        <v>23751</v>
      </c>
      <c r="D88" s="123">
        <f>IF(ISERROR(VLOOKUP($J$42,'201920 DATA'!$A:$FI,Output!$A88+1,FALSE)),0,VLOOKUP($J$42,'201920 DATA'!$A:$FI,Output!$A88+1,FALSE))</f>
        <v>20890</v>
      </c>
      <c r="E88" s="125">
        <f>IF(ISERROR(VLOOKUP($L$42,'201819 DATA'!$A:$FK,Output!$A88,FALSE)),0,VLOOKUP($L$42,'201819 DATA'!$A:$FK,Output!$A88,FALSE))</f>
        <v>2602</v>
      </c>
      <c r="F88" s="123">
        <f>IF(ISERROR(VLOOKUP($L$42,'201920 DATA'!$A:$FI,Output!$A88+1,FALSE)),0,VLOOKUP($L$42,'201920 DATA'!$A:$FI,Output!$A88+1,FALSE))</f>
        <v>2655</v>
      </c>
      <c r="G88" s="125">
        <f>IF(ISERROR(VLOOKUP($N$42,'201819 DATA'!$A:$FK,Output!$A88,FALSE)),0,VLOOKUP($N$42,'201819 DATA'!$A:$FK,Output!$A88,FALSE))</f>
        <v>10</v>
      </c>
      <c r="H88" s="123" t="str">
        <f>IF(ISERROR(VLOOKUP($N$42,'201920 DATA'!$A:$FI,Output!$A88+1,FALSE)),0,VLOOKUP($N$42,'201920 DATA'!$A:$FI,Output!$A88+1,FALSE))</f>
        <v>*</v>
      </c>
      <c r="J88" s="18" t="b">
        <f t="shared" si="1"/>
        <v>0</v>
      </c>
      <c r="K88" s="394" t="s">
        <v>134</v>
      </c>
      <c r="L88" s="395">
        <f>VLOOKUP($J$78,'201920PERCENT'!$A:$AC,$T88,0)</f>
        <v>0.01</v>
      </c>
      <c r="M88" s="18" t="b">
        <f t="shared" si="2"/>
        <v>0</v>
      </c>
      <c r="N88" s="394" t="s">
        <v>134</v>
      </c>
      <c r="O88" s="395">
        <f>VLOOKUP($L$78,'201920PERCENT'!$A:$AC,$T88,0)</f>
        <v>0.01</v>
      </c>
      <c r="P88" s="18" t="b">
        <f t="shared" si="3"/>
        <v>0</v>
      </c>
      <c r="Q88" s="394" t="s">
        <v>134</v>
      </c>
      <c r="R88" s="395">
        <f>VLOOKUP($N$78,'201920PERCENT'!$A:$AC,$T88,0)</f>
        <v>0</v>
      </c>
      <c r="T88" s="18">
        <v>28</v>
      </c>
    </row>
    <row r="89" spans="1:20" ht="13.5" thickBot="1" x14ac:dyDescent="0.25">
      <c r="A89" s="99">
        <v>20</v>
      </c>
      <c r="B89" s="126" t="s">
        <v>92</v>
      </c>
      <c r="C89" s="127">
        <f>IF(ISERROR(VLOOKUP($J$42,'201819 DATA'!$A:$FK,Output!$A89,FALSE)),0,VLOOKUP($J$42,'201819 DATA'!$A:$FK,Output!$A89,FALSE))</f>
        <v>22516</v>
      </c>
      <c r="D89" s="101">
        <f>IF(ISERROR(VLOOKUP($J$42,'201920 DATA'!$A:$FI,Output!$A89+1,FALSE)),0,VLOOKUP($J$42,'201920 DATA'!$A:$FI,Output!$A89+1,FALSE))</f>
        <v>21129</v>
      </c>
      <c r="E89" s="127">
        <f>IF(ISERROR(VLOOKUP($L$42,'201819 DATA'!$A:$FK,Output!$A89,FALSE)),0,VLOOKUP($L$42,'201819 DATA'!$A:$FK,Output!$A89,FALSE))</f>
        <v>1730</v>
      </c>
      <c r="F89" s="123">
        <f>IF(ISERROR(VLOOKUP($L$42,'201920 DATA'!$A:$FI,Output!$A89+1,FALSE)),0,VLOOKUP($L$42,'201920 DATA'!$A:$FI,Output!$A89+1,FALSE))</f>
        <v>1715</v>
      </c>
      <c r="G89" s="127">
        <f>IF(ISERROR(VLOOKUP($N$42,'201819 DATA'!$A:$FK,Output!$A89,FALSE)),0,VLOOKUP($N$42,'201819 DATA'!$A:$FK,Output!$A89,FALSE))</f>
        <v>0</v>
      </c>
      <c r="H89" s="123">
        <f>IF(ISERROR(VLOOKUP($N$42,'201920 DATA'!$A:$FI,Output!$A89+1,FALSE)),0,VLOOKUP($N$42,'201920 DATA'!$A:$FI,Output!$A89+1,FALSE))</f>
        <v>0</v>
      </c>
      <c r="J89" s="18" t="b">
        <f t="shared" si="1"/>
        <v>0</v>
      </c>
      <c r="K89" s="394" t="s">
        <v>134</v>
      </c>
      <c r="L89" s="395">
        <f>VLOOKUP($J$78,'201920PERCENT'!$A:$AC,$T89,0)</f>
        <v>0</v>
      </c>
      <c r="M89" s="18" t="b">
        <f t="shared" si="2"/>
        <v>0</v>
      </c>
      <c r="N89" s="394" t="s">
        <v>134</v>
      </c>
      <c r="O89" s="395">
        <f>VLOOKUP($L$78,'201920PERCENT'!$A:$AC,$T89,0)</f>
        <v>0</v>
      </c>
      <c r="P89" s="18" t="b">
        <f t="shared" si="3"/>
        <v>0</v>
      </c>
      <c r="Q89" s="394" t="s">
        <v>134</v>
      </c>
      <c r="R89" s="395" t="str">
        <f>VLOOKUP($N$78,'201920PERCENT'!$A:$AC,$T89,0)</f>
        <v>*</v>
      </c>
      <c r="T89" s="18">
        <v>29</v>
      </c>
    </row>
    <row r="90" spans="1:20" x14ac:dyDescent="0.2">
      <c r="A90" s="99">
        <v>21</v>
      </c>
      <c r="B90" s="102" t="s">
        <v>516</v>
      </c>
      <c r="C90" s="220">
        <f>IF(ISERROR(VLOOKUP($J$42,'201819 DATA'!$A:$FK,Output!$A90,FALSE)),0,VLOOKUP($J$42,'201819 DATA'!$A:$FK,Output!$A90,FALSE))</f>
        <v>4.5275093855226762</v>
      </c>
      <c r="D90" s="221">
        <f>IF(ISERROR(VLOOKUP($J$42,'201920 DATA'!$A:$FI,Output!$A90+1,FALSE)),0,VLOOKUP($J$42,'201920 DATA'!$A:$FI,Output!$A90+1,FALSE))</f>
        <v>4.4609265929999999</v>
      </c>
      <c r="E90" s="220">
        <f>IF(ISERROR(VLOOKUP($L$42,'201819 DATA'!$A:$FK,Output!$A90,FALSE)),0,VLOOKUP($L$42,'201819 DATA'!$A:$FK,Output!$A90,FALSE))</f>
        <v>4.6437717315771492</v>
      </c>
      <c r="F90" s="221">
        <f>IF(ISERROR(VLOOKUP($L$42,'201920 DATA'!$A:$FI,Output!$A90+1,FALSE)),0,VLOOKUP($L$42,'201920 DATA'!$A:$FI,Output!$A90+1,FALSE))</f>
        <v>4.4927534619999996</v>
      </c>
      <c r="G90" s="220">
        <f>IF(ISERROR(VLOOKUP($N$42,'201819 DATA'!$A:$FK,Output!$A90,FALSE)),0,VLOOKUP($N$42,'201819 DATA'!$A:$FK,Output!$A90,FALSE))</f>
        <v>3.7420179925912858</v>
      </c>
      <c r="H90" s="221">
        <f>IF(ISERROR(VLOOKUP($N$42,'201920 DATA'!$A:$FI,Output!$A90+1,FALSE)),0,VLOOKUP($N$42,'201920 DATA'!$A:$FI,Output!$A90+1,FALSE))</f>
        <v>3.967163738</v>
      </c>
    </row>
    <row r="91" spans="1:20" ht="13.5" thickBot="1" x14ac:dyDescent="0.25">
      <c r="A91" s="99">
        <v>22</v>
      </c>
      <c r="B91" s="103" t="s">
        <v>517</v>
      </c>
      <c r="C91" s="104">
        <f>IF(ISERROR(VLOOKUP($J$42,'201819 DATA'!$A:$FK,Output!$A91,FALSE)),0,VLOOKUP($J$42,'201819 DATA'!$A:$FK,Output!$A91,FALSE))</f>
        <v>1</v>
      </c>
      <c r="D91" s="105">
        <f>IF(ISERROR(VLOOKUP($J$42,'201920 DATA'!$A:$FI,Output!$A91+1,FALSE)),0,VLOOKUP($J$42,'201920 DATA'!$A:$FI,Output!$A91+1,FALSE))</f>
        <v>1</v>
      </c>
      <c r="E91" s="104">
        <f>IF(ISERROR(VLOOKUP($L$42,'201819 DATA'!$A:$FK,Output!$A91,FALSE)),0,VLOOKUP($L$42,'201819 DATA'!$A:$FK,Output!$A91,FALSE))</f>
        <v>1</v>
      </c>
      <c r="F91" s="105">
        <f>IF(ISERROR(VLOOKUP($L$42,'201920 DATA'!$A:$FI,Output!$A91+1,FALSE)),0,VLOOKUP($L$42,'201920 DATA'!$A:$FI,Output!$A91+1,FALSE))</f>
        <v>1</v>
      </c>
      <c r="G91" s="104">
        <f>IF(ISERROR(VLOOKUP($N$42,'201819 DATA'!$A:$FK,Output!$A91,FALSE)),0,VLOOKUP($N$42,'201819 DATA'!$A:$FK,Output!$A91,FALSE))</f>
        <v>1</v>
      </c>
      <c r="H91" s="105">
        <f>IF(ISERROR(VLOOKUP($N$42,'201920 DATA'!$A:$FI,Output!$A91+1,FALSE)),0,VLOOKUP($N$42,'201920 DATA'!$A:$FI,Output!$A91+1,FALSE))</f>
        <v>1</v>
      </c>
    </row>
    <row r="92" spans="1:20" x14ac:dyDescent="0.2">
      <c r="A92" s="107"/>
      <c r="B92" s="15"/>
      <c r="C92" s="16"/>
      <c r="D92" s="16"/>
      <c r="E92" s="16"/>
      <c r="F92" s="16"/>
      <c r="G92" s="16"/>
      <c r="H92" s="16"/>
    </row>
    <row r="93" spans="1:20" x14ac:dyDescent="0.2">
      <c r="A93" s="107"/>
      <c r="B93" s="438" t="s">
        <v>1666</v>
      </c>
      <c r="C93" s="439"/>
      <c r="D93" s="439"/>
      <c r="E93" s="439"/>
      <c r="F93" s="439"/>
      <c r="G93" s="439"/>
      <c r="H93" s="439"/>
    </row>
    <row r="94" spans="1:20" s="18" customFormat="1" x14ac:dyDescent="0.2">
      <c r="A94" s="107"/>
      <c r="B94" s="15"/>
      <c r="C94" s="16"/>
      <c r="D94" s="16"/>
      <c r="E94" s="16"/>
      <c r="F94" s="16"/>
      <c r="G94" s="16"/>
      <c r="H94" s="16"/>
      <c r="I94" s="128"/>
    </row>
    <row r="95" spans="1:20" s="18" customFormat="1" x14ac:dyDescent="0.2">
      <c r="A95" s="107"/>
      <c r="B95" s="15"/>
      <c r="C95" s="16"/>
      <c r="D95" s="16"/>
      <c r="E95" s="16"/>
      <c r="F95" s="16"/>
      <c r="G95" s="16"/>
      <c r="H95" s="16"/>
      <c r="I95" s="128"/>
    </row>
    <row r="96" spans="1:20" s="18" customFormat="1" x14ac:dyDescent="0.2">
      <c r="A96" s="107"/>
      <c r="B96" s="15"/>
      <c r="C96" s="144"/>
      <c r="D96" s="144"/>
      <c r="E96" s="144"/>
      <c r="F96" s="144"/>
      <c r="G96" s="144"/>
      <c r="H96" s="144"/>
      <c r="I96" s="128"/>
    </row>
    <row r="97" spans="1:16" s="18" customFormat="1" x14ac:dyDescent="0.2">
      <c r="A97" s="107"/>
      <c r="I97" s="128"/>
    </row>
    <row r="98" spans="1:16" s="18" customFormat="1" x14ac:dyDescent="0.2">
      <c r="A98" s="107"/>
      <c r="I98" s="128"/>
    </row>
    <row r="99" spans="1:16" s="18" customFormat="1" x14ac:dyDescent="0.2">
      <c r="A99" s="107"/>
      <c r="I99" s="128"/>
      <c r="J99" s="396"/>
      <c r="K99" s="397" t="str">
        <f>C78&amp;" (2017-18)"</f>
        <v>ENGLAND (2017-18)</v>
      </c>
      <c r="L99" s="397" t="str">
        <f>C78&amp;" (2018-19)"</f>
        <v>ENGLAND (2018-19)</v>
      </c>
      <c r="M99" s="397" t="str">
        <f>E78&amp;" (2017-18)"</f>
        <v>London (2017-18)</v>
      </c>
      <c r="N99" s="397" t="str">
        <f>E78&amp;" (2018-19)"</f>
        <v>London (2018-19)</v>
      </c>
      <c r="O99" s="397" t="str">
        <f>G78&amp;" (2017-18)"</f>
        <v>Airedale NHS Foundation Trust - (RCF) (2017-18)</v>
      </c>
      <c r="P99" s="397" t="str">
        <f>G78&amp;" (2018-19)"</f>
        <v>Airedale NHS Foundation Trust - (RCF) (2018-19)</v>
      </c>
    </row>
    <row r="100" spans="1:16" s="18" customFormat="1" x14ac:dyDescent="0.2">
      <c r="A100" s="107"/>
      <c r="I100" s="128"/>
      <c r="J100" s="398" t="s">
        <v>85</v>
      </c>
      <c r="K100" s="399">
        <f>IFERROR(IF(C82="*","Suppressed",VLOOKUP($J$78,'201819PERCENT'!$A:$AC,$T82,0)),0)</f>
        <v>0.46</v>
      </c>
      <c r="L100" s="399">
        <f>IFERROR(IF(D82="*","Suppressed",VLOOKUP($J$78,'201920PERCENT'!$A:$AC,$T82,0)),0)</f>
        <v>0</v>
      </c>
      <c r="M100" s="399">
        <f>IFERROR(IF(E82="*","Suppressed",VLOOKUP($L$78,'201819PERCENT'!$A:$AC,$T82,0)),0)</f>
        <v>0.48</v>
      </c>
      <c r="N100" s="399">
        <f>IFERROR(IF(F82="*","Suppressed",VLOOKUP($L$78,'201920PERCENT'!$A:$AC,$T82,0)),0)</f>
        <v>0</v>
      </c>
      <c r="O100" s="399">
        <f>IFERROR(IF(G82="*","Suppressed",VLOOKUP($L$78,'201819PERCENT'!$A:$AC,$T82,0)),0)</f>
        <v>0.48</v>
      </c>
      <c r="P100" s="399">
        <f>IFERROR(IF(H82="*","Suppressed",VLOOKUP($L$78,'201920PERCENT'!$A:$AC,$T82,0)),0)</f>
        <v>0</v>
      </c>
    </row>
    <row r="101" spans="1:16" s="18" customFormat="1" x14ac:dyDescent="0.2">
      <c r="A101" s="107"/>
      <c r="I101" s="128"/>
      <c r="J101" s="398" t="s">
        <v>64</v>
      </c>
      <c r="K101" s="399">
        <f>IFERROR(IF(C83="*","Suppressed",VLOOKUP($J$78,'201819PERCENT'!$A:$AC,$T83,0)),0)</f>
        <v>0.23</v>
      </c>
      <c r="L101" s="399">
        <f>IFERROR(IF(D83="*","Suppressed",VLOOKUP($J$78,'201920PERCENT'!$A:$AC,$T83,0)),0)</f>
        <v>0.47</v>
      </c>
      <c r="M101" s="399">
        <f>IFERROR(IF(E83="*","Suppressed",VLOOKUP($L$78,'201819PERCENT'!$A:$AC,$T83,0)),0)</f>
        <v>0.24</v>
      </c>
      <c r="N101" s="399">
        <f>IFERROR(IF(F83="*","Suppressed",VLOOKUP($L$78,'201920PERCENT'!$A:$AC,$T83,0)),0)</f>
        <v>0.49</v>
      </c>
      <c r="O101" s="399">
        <f>IFERROR(IF(G83="*","Suppressed",VLOOKUP($L$78,'201819PERCENT'!$A:$AC,$T83,0)),0)</f>
        <v>0.24</v>
      </c>
      <c r="P101" s="399">
        <f>IFERROR(IF(H83="*","Suppressed",VLOOKUP($L$78,'201920PERCENT'!$A:$AC,$T83,0)),0)</f>
        <v>0.49</v>
      </c>
    </row>
    <row r="102" spans="1:16" s="18" customFormat="1" x14ac:dyDescent="0.2">
      <c r="A102" s="107"/>
      <c r="I102" s="128"/>
      <c r="J102" s="398" t="s">
        <v>65</v>
      </c>
      <c r="K102" s="399">
        <f>IFERROR(IF(C84="*","Suppressed",VLOOKUP($J$78,'201819PERCENT'!$A:$AC,$T84,0)),0)</f>
        <v>0.11</v>
      </c>
      <c r="L102" s="399">
        <f>IFERROR(IF(D84="*","Suppressed",VLOOKUP($J$78,'201920PERCENT'!$A:$AC,$T84,0)),0)</f>
        <v>0.22</v>
      </c>
      <c r="M102" s="399">
        <f>IFERROR(IF(E84="*","Suppressed",VLOOKUP($L$78,'201819PERCENT'!$A:$AC,$T84,0)),0)</f>
        <v>0.11</v>
      </c>
      <c r="N102" s="399">
        <f>IFERROR(IF(F84="*","Suppressed",VLOOKUP($L$78,'201920PERCENT'!$A:$AC,$T84,0)),0)</f>
        <v>0.23</v>
      </c>
      <c r="O102" s="399">
        <f>IFERROR(IF(G84="*","Suppressed",VLOOKUP($L$78,'201819PERCENT'!$A:$AC,$T84,0)),0)</f>
        <v>0.11</v>
      </c>
      <c r="P102" s="399">
        <f>IFERROR(IF(H84="*","Suppressed",VLOOKUP($L$78,'201920PERCENT'!$A:$AC,$T84,0)),0)</f>
        <v>0.23</v>
      </c>
    </row>
    <row r="103" spans="1:16" s="18" customFormat="1" x14ac:dyDescent="0.2">
      <c r="A103" s="107"/>
      <c r="I103" s="128"/>
      <c r="J103" s="398" t="s">
        <v>66</v>
      </c>
      <c r="K103" s="399">
        <f>IFERROR(IF(C85="*","Suppressed",VLOOKUP($J$78,'201819PERCENT'!$A:$AC,$T85,0)),0)</f>
        <v>0.13</v>
      </c>
      <c r="L103" s="399">
        <f>IFERROR(IF(D85="*","Suppressed",VLOOKUP($J$78,'201920PERCENT'!$A:$AC,$T85,0)),0)</f>
        <v>0.11</v>
      </c>
      <c r="M103" s="399">
        <f>IFERROR(IF(E85="*","Suppressed",VLOOKUP($L$78,'201819PERCENT'!$A:$AC,$T85,0)),0)</f>
        <v>0.12</v>
      </c>
      <c r="N103" s="399">
        <f>IFERROR(IF(F85="*","Suppressed",VLOOKUP($L$78,'201920PERCENT'!$A:$AC,$T85,0)),0)</f>
        <v>0.11</v>
      </c>
      <c r="O103" s="399">
        <f>IFERROR(IF(G85="*","Suppressed",VLOOKUP($L$78,'201819PERCENT'!$A:$AC,$T85,0)),0)</f>
        <v>0.12</v>
      </c>
      <c r="P103" s="399">
        <f>IFERROR(IF(H85="*","Suppressed",VLOOKUP($L$78,'201920PERCENT'!$A:$AC,$T85,0)),0)</f>
        <v>0.11</v>
      </c>
    </row>
    <row r="104" spans="1:16" s="18" customFormat="1" x14ac:dyDescent="0.2">
      <c r="A104" s="107"/>
      <c r="I104" s="128"/>
      <c r="J104" s="398" t="s">
        <v>67</v>
      </c>
      <c r="K104" s="399">
        <f>IFERROR(IF(C86="*","Suppressed",VLOOKUP($J$78,'201819PERCENT'!$A:$AC,$T86,0)),0)</f>
        <v>0.04</v>
      </c>
      <c r="L104" s="399">
        <f>IFERROR(IF(D86="*","Suppressed",VLOOKUP($J$78,'201920PERCENT'!$A:$AC,$T86,0)),0)</f>
        <v>0.13</v>
      </c>
      <c r="M104" s="399">
        <f>IFERROR(IF(E86="*","Suppressed",VLOOKUP($L$78,'201819PERCENT'!$A:$AC,$T86,0)),0)</f>
        <v>0.03</v>
      </c>
      <c r="N104" s="399">
        <f>IFERROR(IF(F86="*","Suppressed",VLOOKUP($L$78,'201920PERCENT'!$A:$AC,$T86,0)),0)</f>
        <v>0.12</v>
      </c>
      <c r="O104" s="399">
        <f>IFERROR(IF(G86="*","Suppressed",VLOOKUP($L$78,'201819PERCENT'!$A:$AC,$T86,0)),0)</f>
        <v>0.03</v>
      </c>
      <c r="P104" s="399">
        <f>IFERROR(IF(H86="*","Suppressed",VLOOKUP($L$78,'201920PERCENT'!$A:$AC,$T86,0)),0)</f>
        <v>0.12</v>
      </c>
    </row>
    <row r="105" spans="1:16" s="18" customFormat="1" x14ac:dyDescent="0.2">
      <c r="A105" s="107"/>
      <c r="I105" s="128"/>
      <c r="J105" s="398" t="s">
        <v>68</v>
      </c>
      <c r="K105" s="399">
        <f>IFERROR(IF(C87="*","Suppressed",VLOOKUP($J$78,'201819PERCENT'!$A:$AC,$T87,0)),0)</f>
        <v>0.01</v>
      </c>
      <c r="L105" s="399">
        <f>IFERROR(IF(D87="*","Suppressed",VLOOKUP($J$78,'201920PERCENT'!$A:$AC,$T87,0)),0)</f>
        <v>0.04</v>
      </c>
      <c r="M105" s="399">
        <f>IFERROR(IF(E87="*","Suppressed",VLOOKUP($L$78,'201819PERCENT'!$A:$AC,$T87,0)),0)</f>
        <v>0.01</v>
      </c>
      <c r="N105" s="399">
        <f>IFERROR(IF(F87="*","Suppressed",VLOOKUP($L$78,'201920PERCENT'!$A:$AC,$T87,0)),0)</f>
        <v>0.03</v>
      </c>
      <c r="O105" s="399">
        <f>IFERROR(IF(G87="*","Suppressed",VLOOKUP($L$78,'201819PERCENT'!$A:$AC,$T87,0)),0)</f>
        <v>0.01</v>
      </c>
      <c r="P105" s="399">
        <f>IFERROR(IF(H87="*","Suppressed",VLOOKUP($L$78,'201920PERCENT'!$A:$AC,$T87,0)),0)</f>
        <v>0.03</v>
      </c>
    </row>
    <row r="106" spans="1:16" s="18" customFormat="1" x14ac:dyDescent="0.2">
      <c r="A106" s="107"/>
      <c r="B106" s="15"/>
      <c r="C106" s="16"/>
      <c r="D106" s="16"/>
      <c r="E106" s="16"/>
      <c r="F106" s="16"/>
      <c r="G106" s="16"/>
      <c r="H106" s="16"/>
      <c r="I106" s="128"/>
      <c r="J106" s="398" t="s">
        <v>69</v>
      </c>
      <c r="K106" s="399">
        <f>IFERROR(IF(C88="*","Suppressed",VLOOKUP($J$78,'201819PERCENT'!$A:$AC,$T88,0)),0)</f>
        <v>0</v>
      </c>
      <c r="L106" s="399">
        <f>IFERROR(IF(D88="*","Suppressed",VLOOKUP($J$78,'201920PERCENT'!$A:$AC,$T88,0)),0)</f>
        <v>0.01</v>
      </c>
      <c r="M106" s="399">
        <f>IFERROR(IF(E88="*","Suppressed",VLOOKUP($L$78,'201819PERCENT'!$A:$AC,$T88,0)),0)</f>
        <v>0</v>
      </c>
      <c r="N106" s="399">
        <f>IFERROR(IF(F88="*","Suppressed",VLOOKUP($L$78,'201920PERCENT'!$A:$AC,$T88,0)),0)</f>
        <v>0.01</v>
      </c>
      <c r="O106" s="399">
        <f>IFERROR(IF(G88="*","Suppressed",VLOOKUP($L$78,'201819PERCENT'!$A:$AC,$T88,0)),0)</f>
        <v>0</v>
      </c>
      <c r="P106" s="399" t="str">
        <f>IFERROR(IF(H88="*","Suppressed",VLOOKUP($L$78,'201920PERCENT'!$A:$AC,$T88,0)),0)</f>
        <v>Suppressed</v>
      </c>
    </row>
    <row r="107" spans="1:16" s="18" customFormat="1" x14ac:dyDescent="0.2">
      <c r="A107" s="107"/>
      <c r="B107" s="15"/>
      <c r="C107" s="16"/>
      <c r="D107" s="16"/>
      <c r="E107" s="16"/>
      <c r="F107" s="16"/>
      <c r="G107" s="16"/>
      <c r="H107" s="16"/>
      <c r="I107" s="128"/>
      <c r="J107" s="398" t="s">
        <v>70</v>
      </c>
      <c r="K107" s="399">
        <f>IFERROR(IF(C89="*","Suppressed",VLOOKUP($J$78,'201819PERCENT'!$A:$AC,$T89,0)),0)</f>
        <v>0</v>
      </c>
      <c r="L107" s="399">
        <f>IFERROR(IF(D89="*","Suppressed",VLOOKUP($J$78,'201920PERCENT'!$A:$AC,$T89,0)),0)</f>
        <v>0</v>
      </c>
      <c r="M107" s="399">
        <f>IFERROR(IF(E89="*","Suppressed",VLOOKUP($L$78,'201819PERCENT'!$A:$AC,$T89,0)),0)</f>
        <v>0</v>
      </c>
      <c r="N107" s="399">
        <f>IFERROR(IF(F89="*","Suppressed",VLOOKUP($L$78,'201920PERCENT'!$A:$AC,$T89,0)),0)</f>
        <v>0</v>
      </c>
      <c r="O107" s="399">
        <f>IFERROR(IF(G89="*","Suppressed",VLOOKUP($L$78,'201819PERCENT'!$A:$AC,$T89,0)),0)</f>
        <v>0</v>
      </c>
      <c r="P107" s="399">
        <f>IFERROR(IF(H89="*","Suppressed",VLOOKUP($L$78,'201920PERCENT'!$A:$AC,$T89,0)),0)</f>
        <v>0</v>
      </c>
    </row>
    <row r="108" spans="1:16" s="18" customFormat="1" x14ac:dyDescent="0.2">
      <c r="A108" s="107"/>
      <c r="B108" s="15"/>
      <c r="C108" s="16"/>
      <c r="D108" s="16"/>
      <c r="E108" s="16"/>
      <c r="F108" s="16"/>
      <c r="G108" s="16"/>
      <c r="H108" s="16"/>
      <c r="I108" s="128"/>
    </row>
    <row r="109" spans="1:16" s="18" customFormat="1" x14ac:dyDescent="0.2">
      <c r="A109" s="107"/>
      <c r="B109" s="15"/>
      <c r="C109" s="16"/>
      <c r="D109" s="16"/>
      <c r="E109" s="16"/>
      <c r="F109" s="16"/>
      <c r="G109" s="16"/>
      <c r="H109" s="16"/>
      <c r="I109" s="128"/>
    </row>
    <row r="110" spans="1:16" s="18" customFormat="1" x14ac:dyDescent="0.2">
      <c r="A110" s="107"/>
      <c r="B110" s="15"/>
      <c r="C110" s="16"/>
      <c r="D110" s="16"/>
      <c r="E110" s="16"/>
      <c r="F110" s="16"/>
      <c r="G110" s="16"/>
      <c r="H110" s="16"/>
      <c r="I110" s="128"/>
    </row>
    <row r="111" spans="1:16" s="18" customFormat="1" x14ac:dyDescent="0.2">
      <c r="A111" s="107"/>
      <c r="B111" s="15"/>
      <c r="C111" s="16"/>
      <c r="D111" s="16"/>
      <c r="E111" s="16"/>
      <c r="F111" s="16"/>
      <c r="G111" s="16"/>
      <c r="H111" s="16"/>
      <c r="I111" s="128"/>
    </row>
    <row r="112" spans="1:16" s="18" customFormat="1" x14ac:dyDescent="0.2">
      <c r="A112" s="107"/>
      <c r="B112" s="15"/>
      <c r="C112" s="16"/>
      <c r="D112" s="16"/>
      <c r="E112" s="16"/>
      <c r="F112" s="16"/>
      <c r="G112" s="16"/>
      <c r="H112" s="16"/>
      <c r="I112" s="128"/>
    </row>
    <row r="113" spans="1:15" s="18" customFormat="1" x14ac:dyDescent="0.2">
      <c r="A113" s="107"/>
      <c r="B113" s="15"/>
      <c r="C113" s="16"/>
      <c r="D113" s="16"/>
      <c r="E113" s="16"/>
      <c r="F113" s="16"/>
      <c r="G113" s="16"/>
      <c r="H113" s="16"/>
      <c r="I113" s="128"/>
    </row>
    <row r="114" spans="1:15" s="18" customFormat="1" x14ac:dyDescent="0.2">
      <c r="A114" s="107"/>
      <c r="B114" s="15"/>
      <c r="C114" s="16"/>
      <c r="D114" s="16"/>
      <c r="E114" s="16"/>
      <c r="F114" s="16"/>
      <c r="G114" s="16"/>
      <c r="H114" s="16"/>
      <c r="I114" s="128"/>
    </row>
    <row r="115" spans="1:15" s="18" customFormat="1" x14ac:dyDescent="0.2">
      <c r="A115" s="107"/>
      <c r="B115" s="15"/>
      <c r="C115" s="16"/>
      <c r="D115" s="16"/>
      <c r="E115" s="16"/>
      <c r="F115" s="16"/>
      <c r="G115" s="16"/>
      <c r="H115" s="16"/>
      <c r="I115" s="128"/>
    </row>
    <row r="116" spans="1:15" s="18" customFormat="1" x14ac:dyDescent="0.2">
      <c r="A116" s="107"/>
      <c r="B116" s="15"/>
      <c r="C116" s="16"/>
      <c r="D116" s="16"/>
      <c r="E116" s="16"/>
      <c r="F116" s="16"/>
      <c r="G116" s="16"/>
      <c r="H116" s="16"/>
      <c r="I116" s="128"/>
    </row>
    <row r="117" spans="1:15" s="18" customFormat="1" x14ac:dyDescent="0.2">
      <c r="A117" s="107"/>
      <c r="B117" s="15"/>
      <c r="C117" s="16"/>
      <c r="D117" s="16"/>
      <c r="E117" s="16"/>
      <c r="F117" s="16"/>
      <c r="G117" s="16"/>
      <c r="H117" s="16"/>
      <c r="I117" s="128"/>
    </row>
    <row r="118" spans="1:15" s="18" customFormat="1" x14ac:dyDescent="0.2">
      <c r="A118" s="107"/>
      <c r="B118" s="15"/>
      <c r="C118" s="16"/>
      <c r="D118" s="16"/>
      <c r="E118" s="16"/>
      <c r="F118" s="16"/>
      <c r="G118" s="16"/>
      <c r="H118" s="16"/>
      <c r="I118" s="128"/>
    </row>
    <row r="119" spans="1:15" s="18" customFormat="1" x14ac:dyDescent="0.2">
      <c r="A119" s="107"/>
      <c r="B119" s="15"/>
      <c r="C119" s="16"/>
      <c r="D119" s="16"/>
      <c r="E119" s="16"/>
      <c r="F119" s="16"/>
      <c r="G119" s="16"/>
      <c r="H119" s="16"/>
      <c r="I119" s="128"/>
    </row>
    <row r="120" spans="1:15" s="18" customFormat="1" x14ac:dyDescent="0.2">
      <c r="A120" s="107"/>
      <c r="B120" s="108"/>
      <c r="C120" s="16"/>
      <c r="D120" s="16"/>
      <c r="E120" s="16"/>
      <c r="F120" s="16"/>
      <c r="G120" s="16"/>
      <c r="H120" s="16"/>
      <c r="I120" s="128"/>
    </row>
    <row r="121" spans="1:15" s="18" customFormat="1" x14ac:dyDescent="0.2">
      <c r="A121" s="107"/>
      <c r="B121" s="17"/>
      <c r="C121" s="16"/>
      <c r="D121" s="16"/>
      <c r="E121" s="16"/>
      <c r="F121" s="16"/>
      <c r="G121" s="16"/>
      <c r="H121" s="16"/>
      <c r="I121" s="128"/>
    </row>
    <row r="122" spans="1:15" x14ac:dyDescent="0.2">
      <c r="A122" s="107"/>
      <c r="B122" s="15"/>
      <c r="C122" s="16"/>
      <c r="D122" s="16"/>
      <c r="E122" s="16"/>
      <c r="F122" s="16"/>
      <c r="G122" s="16"/>
      <c r="H122" s="16"/>
    </row>
    <row r="123" spans="1:15" x14ac:dyDescent="0.2">
      <c r="A123" s="107"/>
      <c r="B123" s="15"/>
      <c r="C123" s="16"/>
      <c r="D123" s="16"/>
      <c r="E123" s="16"/>
      <c r="F123" s="16"/>
      <c r="G123" s="16"/>
      <c r="H123" s="16"/>
    </row>
    <row r="124" spans="1:15" x14ac:dyDescent="0.2">
      <c r="A124" s="107"/>
      <c r="B124" s="15"/>
      <c r="C124" s="16"/>
      <c r="D124" s="16"/>
      <c r="E124" s="16"/>
      <c r="F124" s="16"/>
      <c r="G124" s="16"/>
      <c r="H124" s="16"/>
    </row>
    <row r="125" spans="1:15" x14ac:dyDescent="0.2">
      <c r="A125" s="107"/>
      <c r="B125" s="15"/>
      <c r="C125" s="16"/>
      <c r="D125" s="16"/>
      <c r="E125" s="16"/>
      <c r="F125" s="16"/>
      <c r="G125" s="16"/>
      <c r="H125" s="16"/>
    </row>
    <row r="126" spans="1:15" x14ac:dyDescent="0.2">
      <c r="A126" s="107"/>
      <c r="B126" s="15"/>
      <c r="C126" s="16"/>
      <c r="D126" s="16"/>
      <c r="E126" s="16"/>
      <c r="F126" s="16"/>
      <c r="G126" s="16"/>
      <c r="H126" s="16"/>
    </row>
    <row r="127" spans="1:15" ht="21.75" customHeight="1" thickBot="1" x14ac:dyDescent="0.25">
      <c r="A127" s="99"/>
      <c r="B127" s="437" t="s">
        <v>82</v>
      </c>
      <c r="C127" s="437"/>
      <c r="D127" s="437"/>
      <c r="E127" s="437"/>
      <c r="F127" s="437"/>
      <c r="G127" s="437"/>
      <c r="H127" s="437"/>
    </row>
    <row r="128" spans="1:15" ht="38.25" customHeight="1" thickBot="1" x14ac:dyDescent="0.25">
      <c r="A128" s="99"/>
      <c r="B128" s="34"/>
      <c r="C128" s="433" t="str">
        <f>C78</f>
        <v>ENGLAND</v>
      </c>
      <c r="D128" s="434"/>
      <c r="E128" s="435" t="str">
        <f>E78</f>
        <v>London</v>
      </c>
      <c r="F128" s="436"/>
      <c r="G128" s="431" t="str">
        <f>G78</f>
        <v>Airedale NHS Foundation Trust - (RCF)</v>
      </c>
      <c r="H128" s="432"/>
      <c r="J128" s="377" t="str">
        <f>$J$14</f>
        <v>ENGLAND</v>
      </c>
      <c r="K128" s="377"/>
      <c r="L128" s="377" t="str">
        <f>$L$14</f>
        <v>Y56</v>
      </c>
      <c r="M128" s="377"/>
      <c r="N128" s="377" t="str">
        <f>$N$14</f>
        <v>RCF</v>
      </c>
      <c r="O128" s="377"/>
    </row>
    <row r="129" spans="1:28" ht="13.5" thickBot="1" x14ac:dyDescent="0.25">
      <c r="A129" s="99"/>
      <c r="B129" s="34"/>
      <c r="C129" s="35" t="s">
        <v>1577</v>
      </c>
      <c r="D129" s="375" t="s">
        <v>1663</v>
      </c>
      <c r="E129" s="35" t="s">
        <v>1577</v>
      </c>
      <c r="F129" s="375" t="s">
        <v>1663</v>
      </c>
      <c r="G129" s="35" t="s">
        <v>1577</v>
      </c>
      <c r="H129" s="375" t="s">
        <v>1663</v>
      </c>
    </row>
    <row r="130" spans="1:28" s="6" customFormat="1" ht="13.5" thickBot="1" x14ac:dyDescent="0.25">
      <c r="A130" s="99">
        <v>24</v>
      </c>
      <c r="B130" s="129" t="s">
        <v>518</v>
      </c>
      <c r="C130" s="130">
        <f>IF(ISERROR(VLOOKUP($J$42,'201819 DATA'!$A:$FK,Output!$A130,FALSE)),0,VLOOKUP($J$42,'201819 DATA'!$A:$FK,Output!$A130,FALSE))</f>
        <v>53.831515684809055</v>
      </c>
      <c r="D130" s="131">
        <f>IF(ISERROR(VLOOKUP($J$42,'201920 DATA'!$A:$FH,Output!$A130,FALSE)),0,ROUND(VLOOKUP($J$42,'201920 DATA'!$A:$FH,Output!$A130,FALSE),0))</f>
        <v>54</v>
      </c>
      <c r="E130" s="130">
        <f>IF(ISERROR(VLOOKUP($L$42,'201819 DATA'!$A:$FK,Output!$A130,FALSE)),0,VLOOKUP($L$42,'201819 DATA'!$A:$FK,Output!$A130,FALSE))</f>
        <v>49.191254778180756</v>
      </c>
      <c r="F130" s="131">
        <f>IF(ISERROR(VLOOKUP($L$42,'201920 DATA'!$A:$FH,Output!$A130,FALSE)),0,ROUND(VLOOKUP($L$42,'201920 DATA'!$A:$FH,Output!$A130,FALSE),0))</f>
        <v>50</v>
      </c>
      <c r="G130" s="130">
        <f>IF(ISERROR(VLOOKUP($N$42,'201819 DATA'!$A:$FK,Output!$A130,FALSE)),0,VLOOKUP($N$42,'201819 DATA'!$A:$FK,Output!$A130,FALSE))</f>
        <v>54.381967923464295</v>
      </c>
      <c r="H130" s="131">
        <f>IF(ISERROR(VLOOKUP($N$42,'201920 DATA'!$A:$FH,Output!$A130,FALSE)),0,ROUND(VLOOKUP($N$42,'201920 DATA'!$A:$FH,Output!$A130,FALSE),0))</f>
        <v>55</v>
      </c>
      <c r="I130" s="99"/>
      <c r="J130" s="382"/>
      <c r="K130" s="382"/>
      <c r="L130" s="382"/>
      <c r="M130" s="382"/>
      <c r="N130" s="382"/>
      <c r="O130" s="382"/>
      <c r="P130" s="382"/>
      <c r="Q130" s="382"/>
      <c r="R130" s="382"/>
      <c r="S130" s="382"/>
      <c r="T130" s="382"/>
      <c r="U130" s="382"/>
      <c r="V130" s="382"/>
      <c r="W130" s="382"/>
      <c r="X130" s="382"/>
      <c r="Y130" s="382"/>
      <c r="Z130" s="382"/>
      <c r="AA130" s="382"/>
      <c r="AB130" s="382"/>
    </row>
    <row r="131" spans="1:28" s="6" customFormat="1" x14ac:dyDescent="0.2">
      <c r="A131" s="99">
        <v>25</v>
      </c>
      <c r="B131" s="132" t="s">
        <v>72</v>
      </c>
      <c r="C131" s="122">
        <f>IF(ISERROR(VLOOKUP($J$42,'201819 DATA'!$A:$FK,Output!$A131,FALSE)),0,VLOOKUP($J$42,'201819 DATA'!$A:$FK,Output!$A131,FALSE))</f>
        <v>2100330</v>
      </c>
      <c r="D131" s="123">
        <f>IF(ISERROR(VLOOKUP($J$42,'201920 DATA'!$A:$FH,Output!$A131,FALSE)),0,VLOOKUP($J$42,'201920 DATA'!$A:$FH,Output!$A131,FALSE))</f>
        <v>2039240</v>
      </c>
      <c r="E131" s="122">
        <f>IF(ISERROR(VLOOKUP($L$42,'201819 DATA'!$A:$FK,Output!$A131,FALSE)),0,VLOOKUP($L$42,'201819 DATA'!$A:$FK,Output!$A131,FALSE))</f>
        <v>410573</v>
      </c>
      <c r="F131" s="123">
        <f>IF(ISERROR(VLOOKUP($L$42,'201920 DATA'!$A:$FH,Output!$A131,FALSE)),0,VLOOKUP($L$42,'201920 DATA'!$A:$FH,Output!$A131,FALSE))</f>
        <v>386190</v>
      </c>
      <c r="G131" s="122">
        <f>IF(ISERROR(VLOOKUP($N$42,'201819 DATA'!$A:$FK,Output!$A131,FALSE)),0,VLOOKUP($N$42,'201819 DATA'!$A:$FK,Output!$A131,FALSE))</f>
        <v>7160</v>
      </c>
      <c r="H131" s="123">
        <f>IF(ISERROR(VLOOKUP($N$42,'201920 DATA'!$A:$FH,Output!$A131,FALSE)),0,VLOOKUP($N$42,'201920 DATA'!$A:$FH,Output!$A131,FALSE))</f>
        <v>7500</v>
      </c>
      <c r="I131" s="99"/>
      <c r="J131" s="382" t="b">
        <f>D131=MAX($D$131:$D$137)</f>
        <v>0</v>
      </c>
      <c r="K131" s="400" t="s">
        <v>72</v>
      </c>
      <c r="L131" s="401">
        <f>VLOOKUP($J$128,'201920PERCENT'!$A:$O,Output!$A131-16,0)*100</f>
        <v>10</v>
      </c>
      <c r="M131" s="382" t="b">
        <f>F131=MAX($F$131:$F$137)</f>
        <v>0</v>
      </c>
      <c r="N131" s="400" t="s">
        <v>72</v>
      </c>
      <c r="O131" s="401">
        <f>IFERROR(VLOOKUP($L$128,'201920PERCENT'!$A:$O,Output!$A131-16,0)*100,"No Percentage")</f>
        <v>12</v>
      </c>
      <c r="P131" s="382" t="b">
        <f>H131=MAX($H$131:$H$137)</f>
        <v>0</v>
      </c>
      <c r="Q131" s="400" t="s">
        <v>72</v>
      </c>
      <c r="R131" s="401">
        <f>VLOOKUP($N$128,'201920PERCENT'!$A:$O,Output!$A131-16,0)*100</f>
        <v>10</v>
      </c>
      <c r="S131" s="382"/>
      <c r="T131" s="382"/>
      <c r="U131" s="382"/>
      <c r="V131" s="382"/>
      <c r="W131" s="382"/>
      <c r="X131" s="382"/>
      <c r="Y131" s="382"/>
      <c r="Z131" s="382"/>
      <c r="AA131" s="382"/>
      <c r="AB131" s="382"/>
    </row>
    <row r="132" spans="1:28" s="6" customFormat="1" x14ac:dyDescent="0.2">
      <c r="A132" s="99">
        <v>26</v>
      </c>
      <c r="B132" s="133" t="s">
        <v>73</v>
      </c>
      <c r="C132" s="125">
        <f>IF(ISERROR(VLOOKUP($J$42,'201819 DATA'!$A:$FK,Output!$A132,FALSE)),0,VLOOKUP($J$42,'201819 DATA'!$A:$FK,Output!$A132,FALSE))</f>
        <v>2098236</v>
      </c>
      <c r="D132" s="100">
        <f>IF(ISERROR(VLOOKUP($J$42,'201920 DATA'!$A:$FH,Output!$A132,FALSE)),0,VLOOKUP($J$42,'201920 DATA'!$A:$FH,Output!$A132,FALSE))</f>
        <v>2050728</v>
      </c>
      <c r="E132" s="125">
        <f>IF(ISERROR(VLOOKUP($L$42,'201819 DATA'!$A:$FK,Output!$A132,FALSE)),0,VLOOKUP($L$42,'201819 DATA'!$A:$FK,Output!$A132,FALSE))</f>
        <v>348474</v>
      </c>
      <c r="F132" s="100">
        <f>IF(ISERROR(VLOOKUP($L$42,'201920 DATA'!$A:$FH,Output!$A132,FALSE)),0,VLOOKUP($L$42,'201920 DATA'!$A:$FH,Output!$A132,FALSE))</f>
        <v>346120</v>
      </c>
      <c r="G132" s="125">
        <f>IF(ISERROR(VLOOKUP($N$42,'201819 DATA'!$A:$FK,Output!$A132,FALSE)),0,VLOOKUP($N$42,'201819 DATA'!$A:$FK,Output!$A132,FALSE))</f>
        <v>7045</v>
      </c>
      <c r="H132" s="100">
        <f>IF(ISERROR(VLOOKUP($N$42,'201920 DATA'!$A:$FH,Output!$A132,FALSE)),0,VLOOKUP($N$42,'201920 DATA'!$A:$FH,Output!$A132,FALSE))</f>
        <v>6380</v>
      </c>
      <c r="I132" s="99"/>
      <c r="J132" s="382" t="b">
        <f t="shared" ref="J132:J137" si="4">D132=MAX($D$131:$D$137)</f>
        <v>0</v>
      </c>
      <c r="K132" s="400" t="s">
        <v>73</v>
      </c>
      <c r="L132" s="401">
        <f>VLOOKUP($J$128,'201920PERCENT'!$A:$O,Output!$A132-16,0)*100</f>
        <v>10</v>
      </c>
      <c r="M132" s="382" t="b">
        <f t="shared" ref="M132:M137" si="5">F132=MAX($F$131:$F$137)</f>
        <v>0</v>
      </c>
      <c r="N132" s="400" t="s">
        <v>73</v>
      </c>
      <c r="O132" s="401">
        <f>IFERROR(VLOOKUP($L$128,'201920PERCENT'!$A:$O,Output!$A132-16,0)*100,"")</f>
        <v>11</v>
      </c>
      <c r="P132" s="382" t="b">
        <f t="shared" ref="P132:P137" si="6">H132=MAX($H$131:$H$137)</f>
        <v>0</v>
      </c>
      <c r="Q132" s="400" t="s">
        <v>73</v>
      </c>
      <c r="R132" s="401">
        <f>VLOOKUP($N$128,'201920PERCENT'!$A:$O,Output!$A132-16,0)*100</f>
        <v>9</v>
      </c>
      <c r="S132" s="382"/>
      <c r="T132" s="382"/>
      <c r="U132" s="382"/>
      <c r="V132" s="382"/>
      <c r="W132" s="382"/>
      <c r="X132" s="382"/>
      <c r="Y132" s="382"/>
      <c r="Z132" s="382"/>
      <c r="AA132" s="382"/>
      <c r="AB132" s="382"/>
    </row>
    <row r="133" spans="1:28" s="6" customFormat="1" x14ac:dyDescent="0.2">
      <c r="A133" s="99">
        <v>27</v>
      </c>
      <c r="B133" s="134" t="s">
        <v>74</v>
      </c>
      <c r="C133" s="125">
        <f>IF(ISERROR(VLOOKUP($J$42,'201819 DATA'!$A:$FK,Output!$A133,FALSE)),0,VLOOKUP($J$42,'201819 DATA'!$A:$FK,Output!$A133,FALSE))</f>
        <v>2710330</v>
      </c>
      <c r="D133" s="100">
        <f>IF(ISERROR(VLOOKUP($J$42,'201920 DATA'!$A:$FH,Output!$A133,FALSE)),0,VLOOKUP($J$42,'201920 DATA'!$A:$FH,Output!$A133,FALSE))</f>
        <v>2722669</v>
      </c>
      <c r="E133" s="125">
        <f>IF(ISERROR(VLOOKUP($L$42,'201819 DATA'!$A:$FK,Output!$A133,FALSE)),0,VLOOKUP($L$42,'201819 DATA'!$A:$FK,Output!$A133,FALSE))</f>
        <v>536600</v>
      </c>
      <c r="F133" s="100">
        <f>IF(ISERROR(VLOOKUP($L$42,'201920 DATA'!$A:$FH,Output!$A133,FALSE)),0,VLOOKUP($L$42,'201920 DATA'!$A:$FH,Output!$A133,FALSE))</f>
        <v>549230</v>
      </c>
      <c r="G133" s="125">
        <f>IF(ISERROR(VLOOKUP($N$42,'201819 DATA'!$A:$FK,Output!$A133,FALSE)),0,VLOOKUP($N$42,'201819 DATA'!$A:$FK,Output!$A133,FALSE))</f>
        <v>9155</v>
      </c>
      <c r="H133" s="100">
        <f>IF(ISERROR(VLOOKUP($N$42,'201920 DATA'!$A:$FH,Output!$A133,FALSE)),0,VLOOKUP($N$42,'201920 DATA'!$A:$FH,Output!$A133,FALSE))</f>
        <v>8810</v>
      </c>
      <c r="I133" s="99"/>
      <c r="J133" s="382" t="b">
        <f t="shared" si="4"/>
        <v>0</v>
      </c>
      <c r="K133" s="402" t="s">
        <v>74</v>
      </c>
      <c r="L133" s="401">
        <f>VLOOKUP($J$128,'201920PERCENT'!$A:$O,Output!$A133-16,0)*100</f>
        <v>13</v>
      </c>
      <c r="M133" s="382" t="b">
        <f t="shared" si="5"/>
        <v>0</v>
      </c>
      <c r="N133" s="402" t="s">
        <v>74</v>
      </c>
      <c r="O133" s="401">
        <f>IFERROR(VLOOKUP($L$128,'201920PERCENT'!$A:$O,Output!$A133-16,0)*100,"")</f>
        <v>17</v>
      </c>
      <c r="P133" s="382" t="b">
        <f t="shared" si="6"/>
        <v>0</v>
      </c>
      <c r="Q133" s="402" t="s">
        <v>74</v>
      </c>
      <c r="R133" s="401">
        <f>VLOOKUP($N$128,'201920PERCENT'!$A:$O,Output!$A133-16,0)*100</f>
        <v>12</v>
      </c>
      <c r="S133" s="382"/>
      <c r="T133" s="382"/>
      <c r="U133" s="382"/>
      <c r="V133" s="382"/>
      <c r="W133" s="382"/>
      <c r="X133" s="382"/>
      <c r="Y133" s="382"/>
      <c r="Z133" s="382"/>
      <c r="AA133" s="382"/>
      <c r="AB133" s="382"/>
    </row>
    <row r="134" spans="1:28" s="6" customFormat="1" x14ac:dyDescent="0.2">
      <c r="A134" s="99">
        <v>28</v>
      </c>
      <c r="B134" s="133" t="s">
        <v>75</v>
      </c>
      <c r="C134" s="125">
        <f>IF(ISERROR(VLOOKUP($J$42,'201819 DATA'!$A:$FK,Output!$A134,FALSE)),0,VLOOKUP($J$42,'201819 DATA'!$A:$FK,Output!$A134,FALSE))</f>
        <v>3558945</v>
      </c>
      <c r="D134" s="100">
        <f>IF(ISERROR(VLOOKUP($J$42,'201920 DATA'!$A:$FH,Output!$A134,FALSE)),0,VLOOKUP($J$42,'201920 DATA'!$A:$FH,Output!$A134,FALSE))</f>
        <v>3553891</v>
      </c>
      <c r="E134" s="125">
        <f>IF(ISERROR(VLOOKUP($L$42,'201819 DATA'!$A:$FK,Output!$A134,FALSE)),0,VLOOKUP($L$42,'201819 DATA'!$A:$FK,Output!$A134,FALSE))</f>
        <v>567747</v>
      </c>
      <c r="F134" s="100">
        <f>IF(ISERROR(VLOOKUP($L$42,'201920 DATA'!$A:$FH,Output!$A134,FALSE)),0,VLOOKUP($L$42,'201920 DATA'!$A:$FH,Output!$A134,FALSE))</f>
        <v>570930</v>
      </c>
      <c r="G134" s="125">
        <f>IF(ISERROR(VLOOKUP($N$42,'201819 DATA'!$A:$FK,Output!$A134,FALSE)),0,VLOOKUP($N$42,'201819 DATA'!$A:$FK,Output!$A134,FALSE))</f>
        <v>12855</v>
      </c>
      <c r="H134" s="100">
        <f>IF(ISERROR(VLOOKUP($N$42,'201920 DATA'!$A:$FH,Output!$A134,FALSE)),0,VLOOKUP($N$42,'201920 DATA'!$A:$FH,Output!$A134,FALSE))</f>
        <v>13015</v>
      </c>
      <c r="I134" s="99"/>
      <c r="J134" s="382" t="b">
        <f t="shared" si="4"/>
        <v>0</v>
      </c>
      <c r="K134" s="400" t="s">
        <v>75</v>
      </c>
      <c r="L134" s="401">
        <f>VLOOKUP($J$128,'201920PERCENT'!$A:$O,Output!$A134-16,0)*100</f>
        <v>17</v>
      </c>
      <c r="M134" s="382" t="b">
        <f t="shared" si="5"/>
        <v>0</v>
      </c>
      <c r="N134" s="400" t="s">
        <v>75</v>
      </c>
      <c r="O134" s="401">
        <f>IFERROR(VLOOKUP($L$128,'201920PERCENT'!$A:$O,Output!$A134-16,0)*100,"")</f>
        <v>18</v>
      </c>
      <c r="P134" s="382" t="b">
        <f t="shared" si="6"/>
        <v>0</v>
      </c>
      <c r="Q134" s="400" t="s">
        <v>75</v>
      </c>
      <c r="R134" s="401">
        <f>VLOOKUP($N$128,'201920PERCENT'!$A:$O,Output!$A134-16,0)*100</f>
        <v>17</v>
      </c>
      <c r="S134" s="382"/>
      <c r="T134" s="382"/>
      <c r="U134" s="382"/>
      <c r="V134" s="382"/>
      <c r="W134" s="382"/>
      <c r="X134" s="382"/>
      <c r="Y134" s="382"/>
      <c r="Z134" s="382"/>
      <c r="AA134" s="382"/>
      <c r="AB134" s="382"/>
    </row>
    <row r="135" spans="1:28" s="6" customFormat="1" x14ac:dyDescent="0.2">
      <c r="A135" s="99">
        <v>29</v>
      </c>
      <c r="B135" s="133" t="s">
        <v>76</v>
      </c>
      <c r="C135" s="125">
        <f>IF(ISERROR(VLOOKUP($J$42,'201819 DATA'!$A:$FK,Output!$A135,FALSE)),0,VLOOKUP($J$42,'201819 DATA'!$A:$FK,Output!$A135,FALSE))</f>
        <v>4821591</v>
      </c>
      <c r="D135" s="100">
        <f>IF(ISERROR(VLOOKUP($J$42,'201920 DATA'!$A:$FH,Output!$A135,FALSE)),0,VLOOKUP($J$42,'201920 DATA'!$A:$FH,Output!$A135,FALSE))</f>
        <v>4887361</v>
      </c>
      <c r="E135" s="125">
        <f>IF(ISERROR(VLOOKUP($L$42,'201819 DATA'!$A:$FK,Output!$A135,FALSE)),0,VLOOKUP($L$42,'201819 DATA'!$A:$FK,Output!$A135,FALSE))</f>
        <v>622332</v>
      </c>
      <c r="F135" s="100">
        <f>IF(ISERROR(VLOOKUP($L$42,'201920 DATA'!$A:$FH,Output!$A135,FALSE)),0,VLOOKUP($L$42,'201920 DATA'!$A:$FH,Output!$A135,FALSE))</f>
        <v>636225</v>
      </c>
      <c r="G135" s="125">
        <f>IF(ISERROR(VLOOKUP($N$42,'201819 DATA'!$A:$FK,Output!$A135,FALSE)),0,VLOOKUP($N$42,'201819 DATA'!$A:$FK,Output!$A135,FALSE))</f>
        <v>18115</v>
      </c>
      <c r="H135" s="100">
        <f>IF(ISERROR(VLOOKUP($N$42,'201920 DATA'!$A:$FH,Output!$A135,FALSE)),0,VLOOKUP($N$42,'201920 DATA'!$A:$FH,Output!$A135,FALSE))</f>
        <v>18565</v>
      </c>
      <c r="I135" s="99"/>
      <c r="J135" s="382" t="b">
        <f t="shared" si="4"/>
        <v>1</v>
      </c>
      <c r="K135" s="400" t="s">
        <v>76</v>
      </c>
      <c r="L135" s="401">
        <f>VLOOKUP($J$128,'201920PERCENT'!$A:$O,Output!$A135-16,0)*100</f>
        <v>23</v>
      </c>
      <c r="M135" s="382" t="b">
        <f t="shared" si="5"/>
        <v>1</v>
      </c>
      <c r="N135" s="400" t="s">
        <v>76</v>
      </c>
      <c r="O135" s="401">
        <f>IFERROR(VLOOKUP($L$128,'201920PERCENT'!$A:$O,Output!$A135-16,0)*100,"")</f>
        <v>20</v>
      </c>
      <c r="P135" s="382" t="b">
        <f t="shared" si="6"/>
        <v>1</v>
      </c>
      <c r="Q135" s="400" t="s">
        <v>76</v>
      </c>
      <c r="R135" s="401">
        <f>VLOOKUP($N$128,'201920PERCENT'!$A:$O,Output!$A135-16,0)*100</f>
        <v>25</v>
      </c>
      <c r="S135" s="382"/>
      <c r="T135" s="382"/>
      <c r="U135" s="382"/>
      <c r="V135" s="382"/>
      <c r="W135" s="382"/>
      <c r="X135" s="382"/>
      <c r="Y135" s="382"/>
      <c r="Z135" s="382"/>
      <c r="AA135" s="382"/>
      <c r="AB135" s="382"/>
    </row>
    <row r="136" spans="1:28" s="6" customFormat="1" x14ac:dyDescent="0.2">
      <c r="A136" s="99">
        <v>30</v>
      </c>
      <c r="B136" s="133" t="s">
        <v>77</v>
      </c>
      <c r="C136" s="125">
        <f>IF(ISERROR(VLOOKUP($J$42,'201819 DATA'!$A:$FK,Output!$A136,FALSE)),0,VLOOKUP($J$42,'201819 DATA'!$A:$FK,Output!$A136,FALSE))</f>
        <v>4523253</v>
      </c>
      <c r="D136" s="100">
        <f>IF(ISERROR(VLOOKUP($J$42,'201920 DATA'!$A:$FH,Output!$A136,FALSE)),0,VLOOKUP($J$42,'201920 DATA'!$A:$FH,Output!$A136,FALSE))</f>
        <v>4677059</v>
      </c>
      <c r="E136" s="125">
        <f>IF(ISERROR(VLOOKUP($L$42,'201819 DATA'!$A:$FK,Output!$A136,FALSE)),0,VLOOKUP($L$42,'201819 DATA'!$A:$FK,Output!$A136,FALSE))</f>
        <v>535250</v>
      </c>
      <c r="F136" s="100">
        <f>IF(ISERROR(VLOOKUP($L$42,'201920 DATA'!$A:$FH,Output!$A136,FALSE)),0,VLOOKUP($L$42,'201920 DATA'!$A:$FH,Output!$A136,FALSE))</f>
        <v>544375</v>
      </c>
      <c r="G136" s="125">
        <f>IF(ISERROR(VLOOKUP($N$42,'201819 DATA'!$A:$FK,Output!$A136,FALSE)),0,VLOOKUP($N$42,'201819 DATA'!$A:$FK,Output!$A136,FALSE))</f>
        <v>16060</v>
      </c>
      <c r="H136" s="100">
        <f>IF(ISERROR(VLOOKUP($N$42,'201920 DATA'!$A:$FH,Output!$A136,FALSE)),0,VLOOKUP($N$42,'201920 DATA'!$A:$FH,Output!$A136,FALSE))</f>
        <v>17685</v>
      </c>
      <c r="I136" s="99"/>
      <c r="J136" s="382" t="b">
        <f t="shared" si="4"/>
        <v>0</v>
      </c>
      <c r="K136" s="400" t="s">
        <v>77</v>
      </c>
      <c r="L136" s="401">
        <f>VLOOKUP($J$128,'201920PERCENT'!$A:$O,Output!$A136-16,0)*100</f>
        <v>22</v>
      </c>
      <c r="M136" s="382" t="b">
        <f t="shared" si="5"/>
        <v>0</v>
      </c>
      <c r="N136" s="400" t="s">
        <v>77</v>
      </c>
      <c r="O136" s="401">
        <f>IFERROR(VLOOKUP($L$128,'201920PERCENT'!$A:$O,Output!$A136-16,0)*100,"")</f>
        <v>17</v>
      </c>
      <c r="P136" s="382" t="b">
        <f t="shared" si="6"/>
        <v>0</v>
      </c>
      <c r="Q136" s="400" t="s">
        <v>77</v>
      </c>
      <c r="R136" s="401">
        <f>VLOOKUP($N$128,'201920PERCENT'!$A:$O,Output!$A136-16,0)*100</f>
        <v>24</v>
      </c>
      <c r="S136" s="382"/>
      <c r="T136" s="382"/>
      <c r="U136" s="382"/>
      <c r="V136" s="382"/>
      <c r="W136" s="382"/>
      <c r="X136" s="382"/>
      <c r="Y136" s="382"/>
      <c r="Z136" s="382"/>
      <c r="AA136" s="382"/>
      <c r="AB136" s="382"/>
    </row>
    <row r="137" spans="1:28" s="6" customFormat="1" ht="13.5" thickBot="1" x14ac:dyDescent="0.25">
      <c r="A137" s="99">
        <v>31</v>
      </c>
      <c r="B137" s="103" t="s">
        <v>96</v>
      </c>
      <c r="C137" s="104">
        <f>IF(ISERROR(VLOOKUP($J$42,'201819 DATA'!$A:$FK,Output!$A137,FALSE)),0,VLOOKUP($J$42,'201819 DATA'!$A:$FK,Output!$A137,FALSE))</f>
        <v>780945</v>
      </c>
      <c r="D137" s="105">
        <f>IF(ISERROR(VLOOKUP($J$42,'201920 DATA'!$A:$FH,Output!$A137,FALSE)),0,VLOOKUP($J$42,'201920 DATA'!$A:$FH,Output!$A137,FALSE))</f>
        <v>817165</v>
      </c>
      <c r="E137" s="104">
        <f>IF(ISERROR(VLOOKUP($L$42,'201819 DATA'!$A:$FK,Output!$A137,FALSE)),0,VLOOKUP($L$42,'201819 DATA'!$A:$FK,Output!$A137,FALSE))</f>
        <v>97353</v>
      </c>
      <c r="F137" s="105">
        <f>IF(ISERROR(VLOOKUP($L$42,'201920 DATA'!$A:$FH,Output!$A137,FALSE)),0,VLOOKUP($L$42,'201920 DATA'!$A:$FH,Output!$A137,FALSE))</f>
        <v>99515</v>
      </c>
      <c r="G137" s="104">
        <f>IF(ISERROR(VLOOKUP($N$42,'201819 DATA'!$A:$FK,Output!$A137,FALSE)),0,VLOOKUP($N$42,'201819 DATA'!$A:$FK,Output!$A137,FALSE))</f>
        <v>2470</v>
      </c>
      <c r="H137" s="105">
        <f>IF(ISERROR(VLOOKUP($N$42,'201920 DATA'!$A:$FH,Output!$A137,FALSE)),0,VLOOKUP($N$42,'201920 DATA'!$A:$FH,Output!$A137,FALSE))</f>
        <v>2940</v>
      </c>
      <c r="I137" s="99"/>
      <c r="J137" s="382" t="b">
        <f t="shared" si="4"/>
        <v>0</v>
      </c>
      <c r="K137" s="400" t="s">
        <v>96</v>
      </c>
      <c r="L137" s="401">
        <f>VLOOKUP($J$128,'201920PERCENT'!$A:$O,Output!$A137-16,0)*100</f>
        <v>4</v>
      </c>
      <c r="M137" s="382" t="b">
        <f t="shared" si="5"/>
        <v>0</v>
      </c>
      <c r="N137" s="400" t="s">
        <v>96</v>
      </c>
      <c r="O137" s="401">
        <f>IFERROR(VLOOKUP($L$128,'201920PERCENT'!$A:$O,Output!$A137-16,0)*100,"")</f>
        <v>3</v>
      </c>
      <c r="P137" s="382" t="b">
        <f t="shared" si="6"/>
        <v>0</v>
      </c>
      <c r="Q137" s="400" t="s">
        <v>96</v>
      </c>
      <c r="R137" s="401">
        <f>VLOOKUP($N$128,'201920PERCENT'!$A:$O,Output!$A137-16,0)*100</f>
        <v>4</v>
      </c>
      <c r="S137" s="382"/>
      <c r="T137" s="382"/>
      <c r="U137" s="382"/>
      <c r="V137" s="382"/>
      <c r="W137" s="382"/>
      <c r="X137" s="382"/>
      <c r="Y137" s="382"/>
      <c r="Z137" s="382"/>
      <c r="AA137" s="382"/>
      <c r="AB137" s="382"/>
    </row>
    <row r="138" spans="1:28" x14ac:dyDescent="0.2">
      <c r="A138" s="107"/>
      <c r="B138" s="15"/>
      <c r="C138" s="16"/>
      <c r="D138" s="16"/>
      <c r="E138" s="16"/>
      <c r="F138" s="16"/>
      <c r="G138" s="16"/>
      <c r="H138" s="16"/>
    </row>
    <row r="139" spans="1:28" x14ac:dyDescent="0.2">
      <c r="A139" s="107"/>
      <c r="B139" s="438" t="s">
        <v>1667</v>
      </c>
      <c r="C139" s="439"/>
      <c r="D139" s="439"/>
      <c r="E139" s="439"/>
      <c r="F139" s="439"/>
      <c r="G139" s="439"/>
      <c r="H139" s="439"/>
    </row>
    <row r="140" spans="1:28" x14ac:dyDescent="0.2">
      <c r="A140" s="107"/>
      <c r="B140" s="15"/>
      <c r="C140" s="16"/>
      <c r="D140" s="16"/>
      <c r="E140" s="16"/>
      <c r="F140" s="16"/>
      <c r="G140" s="16"/>
      <c r="H140" s="16"/>
    </row>
    <row r="141" spans="1:28" x14ac:dyDescent="0.2">
      <c r="A141" s="107"/>
      <c r="B141" s="15"/>
      <c r="C141" s="16"/>
      <c r="D141" s="16"/>
      <c r="E141" s="16"/>
      <c r="F141" s="16"/>
      <c r="G141" s="16"/>
      <c r="H141" s="16"/>
    </row>
    <row r="142" spans="1:28" s="18" customFormat="1" x14ac:dyDescent="0.2">
      <c r="A142" s="107"/>
      <c r="B142" s="15"/>
      <c r="C142" s="109"/>
      <c r="D142" s="110"/>
      <c r="E142" s="109"/>
      <c r="F142" s="16"/>
      <c r="G142" s="109"/>
      <c r="H142" s="16"/>
      <c r="I142" s="128"/>
    </row>
    <row r="143" spans="1:28" s="18" customFormat="1" x14ac:dyDescent="0.2">
      <c r="A143" s="107"/>
      <c r="B143" s="15"/>
      <c r="C143" s="109"/>
      <c r="D143" s="110"/>
      <c r="E143" s="109"/>
      <c r="F143" s="16"/>
      <c r="G143" s="109"/>
      <c r="H143" s="16"/>
      <c r="I143" s="128"/>
    </row>
    <row r="144" spans="1:28" s="18" customFormat="1" x14ac:dyDescent="0.2">
      <c r="A144" s="107"/>
      <c r="B144" s="111"/>
      <c r="C144" s="109"/>
      <c r="D144" s="110"/>
      <c r="E144" s="109"/>
      <c r="F144" s="16"/>
      <c r="G144" s="109"/>
      <c r="H144" s="16"/>
      <c r="I144" s="128"/>
    </row>
    <row r="145" spans="1:16" s="18" customFormat="1" x14ac:dyDescent="0.2">
      <c r="A145" s="107"/>
      <c r="B145" s="15"/>
      <c r="C145" s="112"/>
      <c r="D145" s="112"/>
      <c r="E145" s="112"/>
      <c r="F145" s="112"/>
      <c r="G145" s="112"/>
      <c r="H145" s="112"/>
      <c r="I145" s="128"/>
    </row>
    <row r="146" spans="1:16" s="18" customFormat="1" x14ac:dyDescent="0.2">
      <c r="A146" s="107"/>
      <c r="I146" s="128"/>
      <c r="J146" s="403"/>
      <c r="K146" s="397" t="str">
        <f>C78&amp;" "&amp;C129</f>
        <v>ENGLAND 2018-19</v>
      </c>
      <c r="L146" s="397" t="str">
        <f>C78&amp;" "&amp;D129</f>
        <v>ENGLAND 2019-20</v>
      </c>
      <c r="M146" s="397" t="str">
        <f>E78&amp;" "&amp;E129</f>
        <v>London 2018-19</v>
      </c>
      <c r="N146" s="397" t="str">
        <f>E78&amp;" "&amp;F129</f>
        <v>London 2019-20</v>
      </c>
      <c r="O146" s="397" t="str">
        <f>G78&amp;" "&amp;G129</f>
        <v>Airedale NHS Foundation Trust - (RCF) 2018-19</v>
      </c>
      <c r="P146" s="397" t="str">
        <f>G78&amp;" "&amp;H129</f>
        <v>Airedale NHS Foundation Trust - (RCF) 2019-20</v>
      </c>
    </row>
    <row r="147" spans="1:16" s="18" customFormat="1" x14ac:dyDescent="0.2">
      <c r="A147" s="107"/>
      <c r="I147" s="128"/>
      <c r="J147" s="403" t="s">
        <v>72</v>
      </c>
      <c r="K147" s="401">
        <f>IFERROR(VLOOKUP($J$128,'201819PERCENT'!$A:$O,Output!$A131-16,0),0)</f>
        <v>0.1</v>
      </c>
      <c r="L147" s="401">
        <f>VLOOKUP($J$128,'201920PERCENT'!$A:$O,Output!$A131-16,0)</f>
        <v>0.1</v>
      </c>
      <c r="M147" s="401">
        <f>IFERROR(VLOOKUP($L$128,'201819PERCENT'!$A:$O,Output!$A131-16,0),0)</f>
        <v>0.13</v>
      </c>
      <c r="N147" s="401">
        <f>VLOOKUP($L$128,'201920PERCENT'!$A:$O,Output!$A131-16,0)</f>
        <v>0.12</v>
      </c>
      <c r="O147" s="401">
        <f>IFERROR(VLOOKUP($N$128,'201819PERCENT'!$A:$O,Output!$A131-16,0),0)</f>
        <v>0.1</v>
      </c>
      <c r="P147" s="401">
        <f>VLOOKUP($N$128,'201920PERCENT'!$A:$O,Output!$A131-16,0)</f>
        <v>0.1</v>
      </c>
    </row>
    <row r="148" spans="1:16" s="18" customFormat="1" x14ac:dyDescent="0.2">
      <c r="A148" s="107"/>
      <c r="I148" s="128"/>
      <c r="J148" s="403" t="s">
        <v>73</v>
      </c>
      <c r="K148" s="401">
        <f>IFERROR(VLOOKUP($J$128,'201819PERCENT'!$A:$O,Output!$A132-16,0),0)</f>
        <v>0.1</v>
      </c>
      <c r="L148" s="401">
        <f>VLOOKUP($J$128,'201920PERCENT'!$A:$O,Output!$A132-16,0)</f>
        <v>0.1</v>
      </c>
      <c r="M148" s="401">
        <f>IFERROR(VLOOKUP($L$128,'201819PERCENT'!$A:$O,Output!$A132-16,0),0)</f>
        <v>0.11</v>
      </c>
      <c r="N148" s="401">
        <f>VLOOKUP($L$128,'201920PERCENT'!$A:$O,Output!$A132-16,0)</f>
        <v>0.11</v>
      </c>
      <c r="O148" s="401">
        <f>IFERROR(VLOOKUP($N$128,'201819PERCENT'!$A:$O,Output!$A132-16,0),0)</f>
        <v>0.1</v>
      </c>
      <c r="P148" s="401">
        <f>VLOOKUP($N$128,'201920PERCENT'!$A:$O,Output!$A132-16,0)</f>
        <v>0.09</v>
      </c>
    </row>
    <row r="149" spans="1:16" s="18" customFormat="1" x14ac:dyDescent="0.2">
      <c r="A149" s="107"/>
      <c r="I149" s="128"/>
      <c r="J149" s="404" t="s">
        <v>74</v>
      </c>
      <c r="K149" s="401">
        <f>IFERROR(VLOOKUP($J$128,'201819PERCENT'!$A:$O,Output!$A133-16,0),0)</f>
        <v>0.13</v>
      </c>
      <c r="L149" s="401">
        <f>VLOOKUP($J$128,'201920PERCENT'!$A:$O,Output!$A133-16,0)</f>
        <v>0.13</v>
      </c>
      <c r="M149" s="401">
        <f>IFERROR(VLOOKUP($L$128,'201819PERCENT'!$A:$O,Output!$A133-16,0),0)</f>
        <v>0.17</v>
      </c>
      <c r="N149" s="401">
        <f>VLOOKUP($L$128,'201920PERCENT'!$A:$O,Output!$A133-16,0)</f>
        <v>0.17</v>
      </c>
      <c r="O149" s="401">
        <f>IFERROR(VLOOKUP($N$128,'201819PERCENT'!$A:$O,Output!$A133-16,0),0)</f>
        <v>0.13</v>
      </c>
      <c r="P149" s="401">
        <f>VLOOKUP($N$128,'201920PERCENT'!$A:$O,Output!$A133-16,0)</f>
        <v>0.12</v>
      </c>
    </row>
    <row r="150" spans="1:16" s="18" customFormat="1" x14ac:dyDescent="0.2">
      <c r="A150" s="107"/>
      <c r="I150" s="128"/>
      <c r="J150" s="403" t="s">
        <v>75</v>
      </c>
      <c r="K150" s="401">
        <f>IFERROR(VLOOKUP($J$128,'201819PERCENT'!$A:$O,Output!$A134-16,0),0)</f>
        <v>0.17</v>
      </c>
      <c r="L150" s="401">
        <f>VLOOKUP($J$128,'201920PERCENT'!$A:$O,Output!$A134-16,0)</f>
        <v>0.17</v>
      </c>
      <c r="M150" s="401">
        <f>IFERROR(VLOOKUP($L$128,'201819PERCENT'!$A:$O,Output!$A134-16,0),0)</f>
        <v>0.18</v>
      </c>
      <c r="N150" s="401">
        <f>VLOOKUP($L$128,'201920PERCENT'!$A:$O,Output!$A134-16,0)</f>
        <v>0.18</v>
      </c>
      <c r="O150" s="401">
        <f>IFERROR(VLOOKUP($N$128,'201819PERCENT'!$A:$O,Output!$A134-16,0),0)</f>
        <v>0.18</v>
      </c>
      <c r="P150" s="401">
        <f>VLOOKUP($N$128,'201920PERCENT'!$A:$O,Output!$A134-16,0)</f>
        <v>0.17</v>
      </c>
    </row>
    <row r="151" spans="1:16" s="18" customFormat="1" x14ac:dyDescent="0.2">
      <c r="A151" s="107"/>
      <c r="I151" s="128"/>
      <c r="J151" s="403" t="s">
        <v>76</v>
      </c>
      <c r="K151" s="401">
        <f>IFERROR(VLOOKUP($J$128,'201819PERCENT'!$A:$O,Output!$A135-16,0),0)</f>
        <v>0.23</v>
      </c>
      <c r="L151" s="401">
        <f>VLOOKUP($J$128,'201920PERCENT'!$A:$O,Output!$A135-16,0)</f>
        <v>0.23</v>
      </c>
      <c r="M151" s="401">
        <f>IFERROR(VLOOKUP($L$128,'201819PERCENT'!$A:$O,Output!$A135-16,0),0)</f>
        <v>0.2</v>
      </c>
      <c r="N151" s="401">
        <f>VLOOKUP($L$128,'201920PERCENT'!$A:$O,Output!$A135-16,0)</f>
        <v>0.2</v>
      </c>
      <c r="O151" s="401">
        <f>IFERROR(VLOOKUP($N$128,'201819PERCENT'!$A:$O,Output!$A135-16,0),0)</f>
        <v>0.25</v>
      </c>
      <c r="P151" s="401">
        <f>VLOOKUP($N$128,'201920PERCENT'!$A:$O,Output!$A135-16,0)</f>
        <v>0.25</v>
      </c>
    </row>
    <row r="152" spans="1:16" s="18" customFormat="1" x14ac:dyDescent="0.2">
      <c r="A152" s="107"/>
      <c r="I152" s="128"/>
      <c r="J152" s="403" t="s">
        <v>77</v>
      </c>
      <c r="K152" s="401">
        <f>IFERROR(VLOOKUP($J$128,'201819PERCENT'!$A:$O,Output!$A136-16,0),0)</f>
        <v>0.22</v>
      </c>
      <c r="L152" s="401">
        <f>VLOOKUP($J$128,'201920PERCENT'!$A:$O,Output!$A136-16,0)</f>
        <v>0.22</v>
      </c>
      <c r="M152" s="401">
        <f>IFERROR(VLOOKUP($L$128,'201819PERCENT'!$A:$O,Output!$A136-16,0),0)</f>
        <v>0.17</v>
      </c>
      <c r="N152" s="401">
        <f>VLOOKUP($L$128,'201920PERCENT'!$A:$O,Output!$A136-16,0)</f>
        <v>0.17</v>
      </c>
      <c r="O152" s="401">
        <f>IFERROR(VLOOKUP($N$128,'201819PERCENT'!$A:$O,Output!$A136-16,0),0)</f>
        <v>0.22</v>
      </c>
      <c r="P152" s="401">
        <f>VLOOKUP($N$128,'201920PERCENT'!$A:$O,Output!$A136-16,0)</f>
        <v>0.24</v>
      </c>
    </row>
    <row r="153" spans="1:16" s="18" customFormat="1" x14ac:dyDescent="0.2">
      <c r="A153" s="107"/>
      <c r="I153" s="128"/>
      <c r="J153" s="403" t="s">
        <v>96</v>
      </c>
      <c r="K153" s="401">
        <f>IFERROR(VLOOKUP($J$128,'201819PERCENT'!$A:$O,Output!$A137-16,0),0)</f>
        <v>0.04</v>
      </c>
      <c r="L153" s="401">
        <f>VLOOKUP($J$128,'201920PERCENT'!$A:$O,Output!$A137-16,0)</f>
        <v>0.04</v>
      </c>
      <c r="M153" s="401">
        <f>IFERROR(VLOOKUP($L$128,'201819PERCENT'!$A:$O,Output!$A137-16,0),0)</f>
        <v>0.03</v>
      </c>
      <c r="N153" s="401">
        <f>VLOOKUP($L$128,'201920PERCENT'!$A:$O,Output!$A137-16,0)</f>
        <v>0.03</v>
      </c>
      <c r="O153" s="401">
        <f>IFERROR(VLOOKUP($N$128,'201819PERCENT'!$A:$O,Output!$A137-16,0),0)</f>
        <v>0.03</v>
      </c>
      <c r="P153" s="401">
        <f>VLOOKUP($N$128,'201920PERCENT'!$A:$O,Output!$A137-16,0)</f>
        <v>0.04</v>
      </c>
    </row>
    <row r="154" spans="1:16" s="18" customFormat="1" x14ac:dyDescent="0.2">
      <c r="A154" s="107"/>
      <c r="B154" s="15"/>
      <c r="C154" s="16"/>
      <c r="D154" s="16"/>
      <c r="E154" s="16"/>
      <c r="F154" s="16"/>
      <c r="G154" s="16"/>
      <c r="H154" s="16"/>
      <c r="I154" s="128"/>
    </row>
    <row r="155" spans="1:16" s="18" customFormat="1" x14ac:dyDescent="0.2">
      <c r="A155" s="107"/>
      <c r="B155" s="15"/>
      <c r="C155" s="16"/>
      <c r="D155" s="16"/>
      <c r="E155" s="16"/>
      <c r="F155" s="16"/>
      <c r="G155" s="16"/>
      <c r="H155" s="16"/>
      <c r="I155" s="128"/>
    </row>
    <row r="156" spans="1:16" s="18" customFormat="1" x14ac:dyDescent="0.2">
      <c r="A156" s="107"/>
      <c r="B156" s="15"/>
      <c r="C156" s="16"/>
      <c r="D156" s="16"/>
      <c r="E156" s="16"/>
      <c r="F156" s="16"/>
      <c r="G156" s="16"/>
      <c r="H156" s="16"/>
      <c r="I156" s="128"/>
    </row>
    <row r="157" spans="1:16" s="18" customFormat="1" x14ac:dyDescent="0.2">
      <c r="A157" s="107"/>
      <c r="B157" s="15"/>
      <c r="C157" s="16"/>
      <c r="D157" s="16"/>
      <c r="E157" s="16"/>
      <c r="F157" s="16"/>
      <c r="G157" s="16"/>
      <c r="H157" s="16"/>
      <c r="I157" s="128"/>
    </row>
    <row r="158" spans="1:16" s="18" customFormat="1" x14ac:dyDescent="0.2">
      <c r="A158" s="107"/>
      <c r="B158" s="15"/>
      <c r="C158" s="16"/>
      <c r="D158" s="16"/>
      <c r="E158" s="16"/>
      <c r="F158" s="16"/>
      <c r="G158" s="16"/>
      <c r="H158" s="16"/>
      <c r="I158" s="128"/>
    </row>
    <row r="159" spans="1:16" s="18" customFormat="1" x14ac:dyDescent="0.2">
      <c r="A159" s="107"/>
      <c r="B159" s="15"/>
      <c r="C159" s="16"/>
      <c r="D159" s="16"/>
      <c r="E159" s="16"/>
      <c r="F159" s="16"/>
      <c r="G159" s="16"/>
      <c r="H159" s="16"/>
      <c r="I159" s="128"/>
    </row>
    <row r="160" spans="1:16" s="18" customFormat="1" x14ac:dyDescent="0.2">
      <c r="A160" s="107"/>
      <c r="B160" s="15"/>
      <c r="C160" s="16"/>
      <c r="D160" s="16"/>
      <c r="E160" s="16"/>
      <c r="F160" s="16"/>
      <c r="G160" s="16"/>
      <c r="H160" s="16"/>
      <c r="I160" s="128"/>
    </row>
    <row r="161" spans="1:9" s="18" customFormat="1" x14ac:dyDescent="0.2">
      <c r="A161" s="107"/>
      <c r="B161" s="15"/>
      <c r="C161" s="16"/>
      <c r="D161" s="16"/>
      <c r="E161" s="16"/>
      <c r="F161" s="16"/>
      <c r="G161" s="16"/>
      <c r="H161" s="16"/>
      <c r="I161" s="128"/>
    </row>
    <row r="162" spans="1:9" x14ac:dyDescent="0.2">
      <c r="A162" s="107"/>
      <c r="B162" s="15"/>
      <c r="C162" s="16"/>
      <c r="D162" s="16"/>
      <c r="E162" s="16"/>
      <c r="F162" s="16"/>
      <c r="G162" s="16"/>
      <c r="H162" s="16"/>
    </row>
    <row r="163" spans="1:9" x14ac:dyDescent="0.2">
      <c r="A163" s="107"/>
      <c r="B163" s="15"/>
      <c r="C163" s="16"/>
      <c r="D163" s="16"/>
      <c r="E163" s="16"/>
      <c r="F163" s="16"/>
      <c r="G163" s="16"/>
      <c r="H163" s="16"/>
    </row>
    <row r="164" spans="1:9" x14ac:dyDescent="0.2">
      <c r="A164" s="107"/>
      <c r="B164" s="15"/>
      <c r="C164" s="16"/>
      <c r="D164" s="16"/>
      <c r="E164" s="16"/>
      <c r="F164" s="16"/>
      <c r="G164" s="16"/>
      <c r="H164" s="16"/>
    </row>
    <row r="165" spans="1:9" x14ac:dyDescent="0.2">
      <c r="A165" s="107"/>
      <c r="B165" s="15"/>
      <c r="C165" s="16"/>
      <c r="D165" s="16"/>
      <c r="E165" s="16"/>
      <c r="F165" s="16"/>
      <c r="G165" s="16"/>
      <c r="H165" s="16"/>
    </row>
    <row r="166" spans="1:9" x14ac:dyDescent="0.2">
      <c r="A166" s="107"/>
      <c r="B166" s="15"/>
      <c r="C166" s="16"/>
      <c r="D166" s="16"/>
      <c r="E166" s="16"/>
      <c r="F166" s="16"/>
      <c r="G166" s="17"/>
      <c r="H166" s="17"/>
    </row>
    <row r="167" spans="1:9" x14ac:dyDescent="0.2">
      <c r="A167" s="107"/>
      <c r="B167" s="15"/>
      <c r="C167" s="16"/>
      <c r="D167" s="16"/>
      <c r="E167" s="16"/>
      <c r="F167" s="16"/>
      <c r="G167" s="17"/>
      <c r="H167" s="17"/>
    </row>
    <row r="168" spans="1:9" x14ac:dyDescent="0.2">
      <c r="A168" s="107"/>
      <c r="B168" s="15"/>
      <c r="C168" s="16"/>
      <c r="D168" s="16"/>
      <c r="E168" s="16"/>
      <c r="F168" s="16"/>
      <c r="G168" s="17"/>
      <c r="H168" s="17"/>
    </row>
    <row r="169" spans="1:9" x14ac:dyDescent="0.2">
      <c r="A169" s="107"/>
      <c r="B169" s="15"/>
      <c r="C169" s="16"/>
      <c r="D169" s="16"/>
      <c r="E169" s="16"/>
      <c r="F169" s="16"/>
      <c r="G169" s="17"/>
      <c r="H169" s="17"/>
    </row>
    <row r="170" spans="1:9" x14ac:dyDescent="0.2">
      <c r="A170" s="107"/>
      <c r="B170" s="15"/>
      <c r="C170" s="16"/>
      <c r="D170" s="16"/>
      <c r="E170" s="16"/>
      <c r="F170" s="16"/>
      <c r="G170" s="17"/>
      <c r="H170" s="17"/>
    </row>
    <row r="171" spans="1:9" x14ac:dyDescent="0.2">
      <c r="A171" s="107"/>
      <c r="B171" s="15"/>
      <c r="C171" s="16"/>
      <c r="D171" s="16"/>
      <c r="E171" s="16"/>
      <c r="F171" s="16"/>
      <c r="G171" s="17"/>
      <c r="H171" s="17"/>
    </row>
    <row r="172" spans="1:9" x14ac:dyDescent="0.2">
      <c r="A172" s="107"/>
      <c r="B172" s="15"/>
      <c r="C172" s="16"/>
      <c r="D172" s="16"/>
      <c r="E172" s="16"/>
      <c r="F172" s="16"/>
      <c r="G172" s="17"/>
      <c r="H172" s="17"/>
    </row>
    <row r="173" spans="1:9" x14ac:dyDescent="0.2">
      <c r="A173" s="107"/>
      <c r="B173" s="15"/>
      <c r="C173" s="16"/>
      <c r="D173" s="16"/>
      <c r="E173" s="16"/>
      <c r="F173" s="16"/>
      <c r="G173" s="17"/>
      <c r="H173" s="17"/>
    </row>
    <row r="174" spans="1:9" x14ac:dyDescent="0.2">
      <c r="A174" s="107"/>
      <c r="B174" s="15"/>
      <c r="C174" s="16"/>
      <c r="D174" s="16"/>
      <c r="E174" s="16"/>
      <c r="F174" s="16"/>
      <c r="G174" s="17"/>
      <c r="H174" s="17"/>
    </row>
    <row r="175" spans="1:9" x14ac:dyDescent="0.2">
      <c r="A175" s="107"/>
      <c r="B175" s="15"/>
      <c r="C175" s="16"/>
      <c r="D175" s="16"/>
      <c r="E175" s="16"/>
      <c r="F175" s="16"/>
      <c r="G175" s="17"/>
      <c r="H175" s="17"/>
    </row>
    <row r="176" spans="1:9" x14ac:dyDescent="0.2">
      <c r="A176" s="107"/>
      <c r="B176" s="15"/>
      <c r="C176" s="16"/>
      <c r="D176" s="16"/>
      <c r="E176" s="16"/>
      <c r="F176" s="16"/>
      <c r="G176" s="17"/>
      <c r="H176" s="17"/>
    </row>
    <row r="177" spans="1:13" x14ac:dyDescent="0.2">
      <c r="A177" s="107"/>
      <c r="B177" s="15"/>
      <c r="C177" s="16"/>
      <c r="D177" s="16"/>
      <c r="E177" s="16"/>
      <c r="F177" s="16"/>
      <c r="G177" s="17"/>
      <c r="H177" s="17"/>
    </row>
    <row r="178" spans="1:13" ht="15" x14ac:dyDescent="0.2">
      <c r="A178" s="107"/>
      <c r="B178" s="437" t="s">
        <v>527</v>
      </c>
      <c r="C178" s="437"/>
      <c r="D178" s="437"/>
      <c r="E178" s="437"/>
      <c r="F178" s="16"/>
      <c r="G178" s="16"/>
      <c r="H178" s="16"/>
    </row>
    <row r="179" spans="1:13" ht="15.75" thickBot="1" x14ac:dyDescent="0.25">
      <c r="A179" s="107"/>
      <c r="B179" s="113"/>
      <c r="C179" s="113"/>
      <c r="D179" s="113"/>
      <c r="E179" s="113"/>
      <c r="F179" s="16"/>
      <c r="G179" s="16"/>
      <c r="H179" s="16"/>
    </row>
    <row r="180" spans="1:13" ht="38.25" customHeight="1" thickBot="1" x14ac:dyDescent="0.25">
      <c r="A180" s="107"/>
      <c r="B180" s="114"/>
      <c r="C180" s="433" t="str">
        <f>C128</f>
        <v>ENGLAND</v>
      </c>
      <c r="D180" s="434"/>
      <c r="E180" s="435" t="str">
        <f>E128</f>
        <v>London</v>
      </c>
      <c r="F180" s="436"/>
      <c r="G180" s="431" t="str">
        <f>G128</f>
        <v>Airedale NHS Foundation Trust - (RCF)</v>
      </c>
      <c r="H180" s="432"/>
    </row>
    <row r="181" spans="1:13" ht="13.5" thickBot="1" x14ac:dyDescent="0.25">
      <c r="A181" s="107"/>
      <c r="B181" s="31" t="s">
        <v>513</v>
      </c>
      <c r="C181" s="37" t="s">
        <v>1577</v>
      </c>
      <c r="D181" s="375" t="s">
        <v>1663</v>
      </c>
      <c r="E181" s="37" t="s">
        <v>1577</v>
      </c>
      <c r="F181" s="375" t="s">
        <v>1663</v>
      </c>
      <c r="G181" s="37" t="s">
        <v>1577</v>
      </c>
      <c r="H181" s="375" t="s">
        <v>1663</v>
      </c>
    </row>
    <row r="182" spans="1:13" x14ac:dyDescent="0.2">
      <c r="A182" s="107">
        <v>32</v>
      </c>
      <c r="B182" s="49" t="s">
        <v>507</v>
      </c>
      <c r="C182" s="122">
        <f>IF(ISERROR(VLOOKUP($J$42,'201819 DATA'!$A:$FK,Output!$A182,FALSE)),0,VLOOKUP($J$42,'201819 DATA'!$A:$FK,Output!$A182,FALSE))</f>
        <v>347581</v>
      </c>
      <c r="D182" s="123">
        <f>IF(ISERROR(VLOOKUP($J$42,'201920 DATA'!$A:$FH,Output!$A182,FALSE)),0,VLOOKUP($J$42,'201920 DATA'!$A:$FH,Output!$A182,FALSE))</f>
        <v>337323</v>
      </c>
      <c r="E182" s="122">
        <f>IF(ISERROR(VLOOKUP($L$42,'201819 DATA'!$A:$FK,Output!$A182,FALSE)),0,VLOOKUP($L$42,'201819 DATA'!$A:$FK,Output!$A182,FALSE))</f>
        <v>64153</v>
      </c>
      <c r="F182" s="123">
        <f>IF(ISERROR(VLOOKUP($L$42,'201920 DATA'!$A:$FH,Output!$A182,FALSE)),0,VLOOKUP($L$42,'201920 DATA'!$A:$FH,Output!$A182,FALSE))</f>
        <v>63715</v>
      </c>
      <c r="G182" s="122">
        <f>IF(ISERROR(VLOOKUP($N$42,'201819 DATA'!$A:$FK,Output!$A182,FALSE)),0,VLOOKUP($N$42,'201819 DATA'!$A:$FK,Output!$A182,FALSE))</f>
        <v>390</v>
      </c>
      <c r="H182" s="123">
        <f>IF(ISERROR(VLOOKUP($N$42,'201920 DATA'!$A:$FH,Output!$A182,FALSE)),0,VLOOKUP($N$42,'201920 DATA'!$A:$FH,Output!$A182,FALSE))</f>
        <v>410</v>
      </c>
      <c r="J182" s="405"/>
      <c r="K182" s="406"/>
      <c r="L182" s="406"/>
      <c r="M182" s="406"/>
    </row>
    <row r="183" spans="1:13" x14ac:dyDescent="0.2">
      <c r="A183" s="107">
        <v>33</v>
      </c>
      <c r="B183" s="50" t="s">
        <v>1334</v>
      </c>
      <c r="C183" s="125">
        <f>IF(ISERROR(VLOOKUP($J$42,'201819 DATA'!$A:$FK,Output!$A183,FALSE)),0,VLOOKUP($J$42,'201819 DATA'!$A:$FK,Output!$A183,FALSE))</f>
        <v>114524</v>
      </c>
      <c r="D183" s="100">
        <f>IF(ISERROR(VLOOKUP($J$42,'201920 DATA'!$A:$FH,Output!$A183,FALSE)),0,VLOOKUP($J$42,'201920 DATA'!$A:$FH,Output!$A183,FALSE))</f>
        <v>111426</v>
      </c>
      <c r="E183" s="125">
        <f>IF(ISERROR(VLOOKUP($L$42,'201819 DATA'!$A:$FK,Output!$A183,FALSE)),0,VLOOKUP($L$42,'201819 DATA'!$A:$FK,Output!$A183,FALSE))</f>
        <v>20261</v>
      </c>
      <c r="F183" s="100">
        <f>IF(ISERROR(VLOOKUP($L$42,'201920 DATA'!$A:$FH,Output!$A183,FALSE)),0,VLOOKUP($L$42,'201920 DATA'!$A:$FH,Output!$A183,FALSE))</f>
        <v>19830</v>
      </c>
      <c r="G183" s="125">
        <f>IF(ISERROR(VLOOKUP($N$42,'201819 DATA'!$A:$FK,Output!$A183,FALSE)),0,VLOOKUP($N$42,'201819 DATA'!$A:$FK,Output!$A183,FALSE))</f>
        <v>365</v>
      </c>
      <c r="H183" s="100">
        <f>IF(ISERROR(VLOOKUP($N$42,'201920 DATA'!$A:$FH,Output!$A183,FALSE)),0,VLOOKUP($N$42,'201920 DATA'!$A:$FH,Output!$A183,FALSE))</f>
        <v>320</v>
      </c>
      <c r="J183" s="405"/>
      <c r="K183" s="406"/>
      <c r="L183" s="406"/>
      <c r="M183" s="406"/>
    </row>
    <row r="184" spans="1:13" x14ac:dyDescent="0.2">
      <c r="A184" s="107">
        <v>34</v>
      </c>
      <c r="B184" s="50" t="s">
        <v>508</v>
      </c>
      <c r="C184" s="125">
        <f>IF(ISERROR(VLOOKUP($J$42,'201819 DATA'!$A:$FK,Output!$A184,FALSE)),0,VLOOKUP($J$42,'201819 DATA'!$A:$FK,Output!$A184,FALSE))</f>
        <v>716691</v>
      </c>
      <c r="D184" s="100">
        <f>IF(ISERROR(VLOOKUP($J$42,'201920 DATA'!$A:$FH,Output!$A184,FALSE)),0,VLOOKUP($J$42,'201920 DATA'!$A:$FH,Output!$A184,FALSE))</f>
        <v>755024</v>
      </c>
      <c r="E184" s="125">
        <f>IF(ISERROR(VLOOKUP($L$42,'201819 DATA'!$A:$FK,Output!$A184,FALSE)),0,VLOOKUP($L$42,'201819 DATA'!$A:$FK,Output!$A184,FALSE))</f>
        <v>92711</v>
      </c>
      <c r="F184" s="100">
        <f>IF(ISERROR(VLOOKUP($L$42,'201920 DATA'!$A:$FH,Output!$A184,FALSE)),0,VLOOKUP($L$42,'201920 DATA'!$A:$FH,Output!$A184,FALSE))</f>
        <v>90665</v>
      </c>
      <c r="G184" s="125">
        <f>IF(ISERROR(VLOOKUP($N$42,'201819 DATA'!$A:$FK,Output!$A184,FALSE)),0,VLOOKUP($N$42,'201819 DATA'!$A:$FK,Output!$A184,FALSE))</f>
        <v>1020</v>
      </c>
      <c r="H184" s="100">
        <f>IF(ISERROR(VLOOKUP($N$42,'201920 DATA'!$A:$FH,Output!$A184,FALSE)),0,VLOOKUP($N$42,'201920 DATA'!$A:$FH,Output!$A184,FALSE))</f>
        <v>1035</v>
      </c>
      <c r="J184" s="405"/>
      <c r="K184" s="406"/>
      <c r="L184" s="406"/>
      <c r="M184" s="406"/>
    </row>
    <row r="185" spans="1:13" x14ac:dyDescent="0.2">
      <c r="A185" s="107">
        <v>35</v>
      </c>
      <c r="B185" s="50" t="s">
        <v>509</v>
      </c>
      <c r="C185" s="125">
        <f>IF(ISERROR(VLOOKUP($J$42,'201819 DATA'!$A:$FK,Output!$A185,FALSE)),0,VLOOKUP($J$42,'201819 DATA'!$A:$FK,Output!$A185,FALSE))</f>
        <v>82074</v>
      </c>
      <c r="D185" s="100">
        <f>IF(ISERROR(VLOOKUP($J$42,'201920 DATA'!$A:$FH,Output!$A185,FALSE)),0,VLOOKUP($J$42,'201920 DATA'!$A:$FH,Output!$A185,FALSE))</f>
        <v>77962</v>
      </c>
      <c r="E185" s="125">
        <f>IF(ISERROR(VLOOKUP($L$42,'201819 DATA'!$A:$FK,Output!$A185,FALSE)),0,VLOOKUP($L$42,'201819 DATA'!$A:$FK,Output!$A185,FALSE))</f>
        <v>11845</v>
      </c>
      <c r="F185" s="100">
        <f>IF(ISERROR(VLOOKUP($L$42,'201920 DATA'!$A:$FH,Output!$A185,FALSE)),0,VLOOKUP($L$42,'201920 DATA'!$A:$FH,Output!$A185,FALSE))</f>
        <v>11085</v>
      </c>
      <c r="G185" s="125">
        <f>IF(ISERROR(VLOOKUP($N$42,'201819 DATA'!$A:$FK,Output!$A185,FALSE)),0,VLOOKUP($N$42,'201819 DATA'!$A:$FK,Output!$A185,FALSE))</f>
        <v>115</v>
      </c>
      <c r="H185" s="100">
        <f>IF(ISERROR(VLOOKUP($N$42,'201920 DATA'!$A:$FH,Output!$A185,FALSE)),0,VLOOKUP($N$42,'201920 DATA'!$A:$FH,Output!$A185,FALSE))</f>
        <v>85</v>
      </c>
      <c r="J185" s="405"/>
      <c r="K185" s="406"/>
      <c r="L185" s="406"/>
      <c r="M185" s="406"/>
    </row>
    <row r="186" spans="1:13" x14ac:dyDescent="0.2">
      <c r="A186" s="107">
        <v>36</v>
      </c>
      <c r="B186" s="50" t="s">
        <v>510</v>
      </c>
      <c r="C186" s="125">
        <f>IF(ISERROR(VLOOKUP($J$42,'201819 DATA'!$A:$FK,Output!$A186,FALSE)),0,VLOOKUP($J$42,'201819 DATA'!$A:$FK,Output!$A186,FALSE))</f>
        <v>383478</v>
      </c>
      <c r="D186" s="100">
        <f>IF(ISERROR(VLOOKUP($J$42,'201920 DATA'!$A:$FH,Output!$A186,FALSE)),0,VLOOKUP($J$42,'201920 DATA'!$A:$FH,Output!$A186,FALSE))</f>
        <v>377563</v>
      </c>
      <c r="E186" s="125">
        <f>IF(ISERROR(VLOOKUP($L$42,'201819 DATA'!$A:$FK,Output!$A186,FALSE)),0,VLOOKUP($L$42,'201819 DATA'!$A:$FK,Output!$A186,FALSE))</f>
        <v>71335</v>
      </c>
      <c r="F186" s="100">
        <f>IF(ISERROR(VLOOKUP($L$42,'201920 DATA'!$A:$FH,Output!$A186,FALSE)),0,VLOOKUP($L$42,'201920 DATA'!$A:$FH,Output!$A186,FALSE))</f>
        <v>69305</v>
      </c>
      <c r="G186" s="125">
        <f>IF(ISERROR(VLOOKUP($N$42,'201819 DATA'!$A:$FK,Output!$A186,FALSE)),0,VLOOKUP($N$42,'201819 DATA'!$A:$FK,Output!$A186,FALSE))</f>
        <v>485</v>
      </c>
      <c r="H186" s="100">
        <f>IF(ISERROR(VLOOKUP($N$42,'201920 DATA'!$A:$FH,Output!$A186,FALSE)),0,VLOOKUP($N$42,'201920 DATA'!$A:$FH,Output!$A186,FALSE))</f>
        <v>470</v>
      </c>
      <c r="J186" s="405"/>
      <c r="K186" s="406"/>
      <c r="L186" s="406"/>
      <c r="M186" s="406"/>
    </row>
    <row r="187" spans="1:13" x14ac:dyDescent="0.2">
      <c r="A187" s="107">
        <v>37</v>
      </c>
      <c r="B187" s="50" t="s">
        <v>511</v>
      </c>
      <c r="C187" s="125">
        <f>IF(ISERROR(VLOOKUP($J$42,'201819 DATA'!$A:$FK,Output!$A187,FALSE)),0,VLOOKUP($J$42,'201819 DATA'!$A:$FK,Output!$A187,FALSE))</f>
        <v>326977</v>
      </c>
      <c r="D187" s="100">
        <f>IF(ISERROR(VLOOKUP($J$42,'201920 DATA'!$A:$FH,Output!$A187,FALSE)),0,VLOOKUP($J$42,'201920 DATA'!$A:$FH,Output!$A187,FALSE))</f>
        <v>306787</v>
      </c>
      <c r="E187" s="125">
        <f>IF(ISERROR(VLOOKUP($L$42,'201819 DATA'!$A:$FK,Output!$A187,FALSE)),0,VLOOKUP($L$42,'201819 DATA'!$A:$FK,Output!$A187,FALSE))</f>
        <v>71521</v>
      </c>
      <c r="F187" s="100">
        <f>IF(ISERROR(VLOOKUP($L$42,'201920 DATA'!$A:$FH,Output!$A187,FALSE)),0,VLOOKUP($L$42,'201920 DATA'!$A:$FH,Output!$A187,FALSE))</f>
        <v>65195</v>
      </c>
      <c r="G187" s="125">
        <f>IF(ISERROR(VLOOKUP($N$42,'201819 DATA'!$A:$FK,Output!$A187,FALSE)),0,VLOOKUP($N$42,'201819 DATA'!$A:$FK,Output!$A187,FALSE))</f>
        <v>1365</v>
      </c>
      <c r="H187" s="100">
        <f>IF(ISERROR(VLOOKUP($N$42,'201920 DATA'!$A:$FH,Output!$A187,FALSE)),0,VLOOKUP($N$42,'201920 DATA'!$A:$FH,Output!$A187,FALSE))</f>
        <v>1650</v>
      </c>
      <c r="J187" s="405"/>
      <c r="K187" s="406"/>
      <c r="L187" s="406"/>
      <c r="M187" s="406"/>
    </row>
    <row r="188" spans="1:13" x14ac:dyDescent="0.2">
      <c r="A188" s="107">
        <v>38</v>
      </c>
      <c r="B188" s="50" t="s">
        <v>51</v>
      </c>
      <c r="C188" s="125">
        <f>IF(ISERROR(VLOOKUP($J$42,'201819 DATA'!$A:$FK,Output!$A188,FALSE)),0,VLOOKUP($J$42,'201819 DATA'!$A:$FK,Output!$A188,FALSE))</f>
        <v>867510</v>
      </c>
      <c r="D188" s="100">
        <f>IF(ISERROR(VLOOKUP($J$42,'201920 DATA'!$A:$FH,Output!$A188,FALSE)),0,VLOOKUP($J$42,'201920 DATA'!$A:$FH,Output!$A188,FALSE))</f>
        <v>864795</v>
      </c>
      <c r="E188" s="125">
        <f>IF(ISERROR(VLOOKUP($L$42,'201819 DATA'!$A:$FK,Output!$A188,FALSE)),0,VLOOKUP($L$42,'201819 DATA'!$A:$FK,Output!$A188,FALSE))</f>
        <v>134574</v>
      </c>
      <c r="F188" s="100">
        <f>IF(ISERROR(VLOOKUP($L$42,'201920 DATA'!$A:$FH,Output!$A188,FALSE)),0,VLOOKUP($L$42,'201920 DATA'!$A:$FH,Output!$A188,FALSE))</f>
        <v>136090</v>
      </c>
      <c r="G188" s="125">
        <f>IF(ISERROR(VLOOKUP($N$42,'201819 DATA'!$A:$FK,Output!$A188,FALSE)),0,VLOOKUP($N$42,'201819 DATA'!$A:$FK,Output!$A188,FALSE))</f>
        <v>2950</v>
      </c>
      <c r="H188" s="100">
        <f>IF(ISERROR(VLOOKUP($N$42,'201920 DATA'!$A:$FH,Output!$A188,FALSE)),0,VLOOKUP($N$42,'201920 DATA'!$A:$FH,Output!$A188,FALSE))</f>
        <v>2985</v>
      </c>
      <c r="J188" s="405"/>
      <c r="K188" s="406"/>
      <c r="L188" s="406"/>
      <c r="M188" s="406"/>
    </row>
    <row r="189" spans="1:13" x14ac:dyDescent="0.2">
      <c r="A189" s="107">
        <v>39</v>
      </c>
      <c r="B189" s="50" t="s">
        <v>52</v>
      </c>
      <c r="C189" s="125">
        <f>IF(ISERROR(VLOOKUP($J$42,'201819 DATA'!$A:$FK,Output!$A189,FALSE)),0,VLOOKUP($J$42,'201819 DATA'!$A:$FK,Output!$A189,FALSE))</f>
        <v>1211910</v>
      </c>
      <c r="D189" s="100">
        <f>IF(ISERROR(VLOOKUP($J$42,'201920 DATA'!$A:$FH,Output!$A189,FALSE)),0,VLOOKUP($J$42,'201920 DATA'!$A:$FH,Output!$A189,FALSE))</f>
        <v>1250453</v>
      </c>
      <c r="E189" s="125">
        <f>IF(ISERROR(VLOOKUP($L$42,'201819 DATA'!$A:$FK,Output!$A189,FALSE)),0,VLOOKUP($L$42,'201819 DATA'!$A:$FK,Output!$A189,FALSE))</f>
        <v>182571</v>
      </c>
      <c r="F189" s="100">
        <f>IF(ISERROR(VLOOKUP($L$42,'201920 DATA'!$A:$FH,Output!$A189,FALSE)),0,VLOOKUP($L$42,'201920 DATA'!$A:$FH,Output!$A189,FALSE))</f>
        <v>191115</v>
      </c>
      <c r="G189" s="125">
        <f>IF(ISERROR(VLOOKUP($N$42,'201819 DATA'!$A:$FK,Output!$A189,FALSE)),0,VLOOKUP($N$42,'201819 DATA'!$A:$FK,Output!$A189,FALSE))</f>
        <v>5880</v>
      </c>
      <c r="H189" s="100">
        <f>IF(ISERROR(VLOOKUP($N$42,'201920 DATA'!$A:$FH,Output!$A189,FALSE)),0,VLOOKUP($N$42,'201920 DATA'!$A:$FH,Output!$A189,FALSE))</f>
        <v>6150</v>
      </c>
      <c r="J189" s="405"/>
      <c r="K189" s="406"/>
      <c r="L189" s="406"/>
      <c r="M189" s="406"/>
    </row>
    <row r="190" spans="1:13" ht="25.5" customHeight="1" x14ac:dyDescent="0.2">
      <c r="A190" s="107">
        <v>40</v>
      </c>
      <c r="B190" s="50" t="s">
        <v>53</v>
      </c>
      <c r="C190" s="125">
        <f>IF(ISERROR(VLOOKUP($J$42,'201819 DATA'!$A:$FK,Output!$A190,FALSE)),0,VLOOKUP($J$42,'201819 DATA'!$A:$FK,Output!$A190,FALSE))</f>
        <v>168481</v>
      </c>
      <c r="D190" s="100">
        <f>IF(ISERROR(VLOOKUP($J$42,'201920 DATA'!$A:$FH,Output!$A190,FALSE)),0,VLOOKUP($J$42,'201920 DATA'!$A:$FH,Output!$A190,FALSE))</f>
        <v>163157</v>
      </c>
      <c r="E190" s="125">
        <f>IF(ISERROR(VLOOKUP($L$42,'201819 DATA'!$A:$FK,Output!$A190,FALSE)),0,VLOOKUP($L$42,'201819 DATA'!$A:$FK,Output!$A190,FALSE))</f>
        <v>24176</v>
      </c>
      <c r="F190" s="100">
        <f>IF(ISERROR(VLOOKUP($L$42,'201920 DATA'!$A:$FH,Output!$A190,FALSE)),0,VLOOKUP($L$42,'201920 DATA'!$A:$FH,Output!$A190,FALSE))</f>
        <v>23555</v>
      </c>
      <c r="G190" s="125">
        <f>IF(ISERROR(VLOOKUP($N$42,'201819 DATA'!$A:$FK,Output!$A190,FALSE)),0,VLOOKUP($N$42,'201819 DATA'!$A:$FK,Output!$A190,FALSE))</f>
        <v>375</v>
      </c>
      <c r="H190" s="100">
        <f>IF(ISERROR(VLOOKUP($N$42,'201920 DATA'!$A:$FH,Output!$A190,FALSE)),0,VLOOKUP($N$42,'201920 DATA'!$A:$FH,Output!$A190,FALSE))</f>
        <v>410</v>
      </c>
      <c r="J190" s="405"/>
      <c r="K190" s="406"/>
      <c r="L190" s="406"/>
      <c r="M190" s="406"/>
    </row>
    <row r="191" spans="1:13" x14ac:dyDescent="0.2">
      <c r="A191" s="107">
        <v>41</v>
      </c>
      <c r="B191" s="50" t="s">
        <v>54</v>
      </c>
      <c r="C191" s="125">
        <f>IF(ISERROR(VLOOKUP($J$42,'201819 DATA'!$A:$FK,Output!$A191,FALSE)),0,VLOOKUP($J$42,'201819 DATA'!$A:$FK,Output!$A191,FALSE))</f>
        <v>337031</v>
      </c>
      <c r="D191" s="100">
        <f>IF(ISERROR(VLOOKUP($J$42,'201920 DATA'!$A:$FH,Output!$A191,FALSE)),0,VLOOKUP($J$42,'201920 DATA'!$A:$FH,Output!$A191,FALSE))</f>
        <v>327840</v>
      </c>
      <c r="E191" s="125">
        <f>IF(ISERROR(VLOOKUP($L$42,'201819 DATA'!$A:$FK,Output!$A191,FALSE)),0,VLOOKUP($L$42,'201819 DATA'!$A:$FK,Output!$A191,FALSE))</f>
        <v>59225</v>
      </c>
      <c r="F191" s="100">
        <f>IF(ISERROR(VLOOKUP($L$42,'201920 DATA'!$A:$FH,Output!$A191,FALSE)),0,VLOOKUP($L$42,'201920 DATA'!$A:$FH,Output!$A191,FALSE))</f>
        <v>56145</v>
      </c>
      <c r="G191" s="125">
        <f>IF(ISERROR(VLOOKUP($N$42,'201819 DATA'!$A:$FK,Output!$A191,FALSE)),0,VLOOKUP($N$42,'201819 DATA'!$A:$FK,Output!$A191,FALSE))</f>
        <v>1245</v>
      </c>
      <c r="H191" s="100">
        <f>IF(ISERROR(VLOOKUP($N$42,'201920 DATA'!$A:$FH,Output!$A191,FALSE)),0,VLOOKUP($N$42,'201920 DATA'!$A:$FH,Output!$A191,FALSE))</f>
        <v>950</v>
      </c>
      <c r="J191" s="405"/>
      <c r="K191" s="406"/>
      <c r="L191" s="406"/>
      <c r="M191" s="406"/>
    </row>
    <row r="192" spans="1:13" x14ac:dyDescent="0.2">
      <c r="A192" s="107">
        <v>42</v>
      </c>
      <c r="B192" s="50" t="s">
        <v>1191</v>
      </c>
      <c r="C192" s="125">
        <f>IF(ISERROR(VLOOKUP($J$42,'201819 DATA'!$A:$FK,Output!$A192,FALSE)),0,VLOOKUP($J$42,'201819 DATA'!$A:$FK,Output!$A192,FALSE))</f>
        <v>263512</v>
      </c>
      <c r="D192" s="100">
        <f>IF(ISERROR(VLOOKUP($J$42,'201920 DATA'!$A:$FH,Output!$A192,FALSE)),0,VLOOKUP($J$42,'201920 DATA'!$A:$FH,Output!$A192,FALSE))</f>
        <v>265838</v>
      </c>
      <c r="E192" s="125">
        <f>IF(ISERROR(VLOOKUP($L$42,'201819 DATA'!$A:$FK,Output!$A192,FALSE)),0,VLOOKUP($L$42,'201819 DATA'!$A:$FK,Output!$A192,FALSE))</f>
        <v>52393</v>
      </c>
      <c r="F192" s="100">
        <f>IF(ISERROR(VLOOKUP($L$42,'201920 DATA'!$A:$FH,Output!$A192,FALSE)),0,VLOOKUP($L$42,'201920 DATA'!$A:$FH,Output!$A192,FALSE))</f>
        <v>53515</v>
      </c>
      <c r="G192" s="125">
        <f>IF(ISERROR(VLOOKUP($N$42,'201819 DATA'!$A:$FK,Output!$A192,FALSE)),0,VLOOKUP($N$42,'201819 DATA'!$A:$FK,Output!$A192,FALSE))</f>
        <v>2370</v>
      </c>
      <c r="H192" s="100">
        <f>IF(ISERROR(VLOOKUP($N$42,'201920 DATA'!$A:$FH,Output!$A192,FALSE)),0,VLOOKUP($N$42,'201920 DATA'!$A:$FH,Output!$A192,FALSE))</f>
        <v>2635</v>
      </c>
      <c r="J192" s="405"/>
      <c r="K192" s="406"/>
      <c r="L192" s="406"/>
      <c r="M192" s="406"/>
    </row>
    <row r="193" spans="1:13" x14ac:dyDescent="0.2">
      <c r="A193" s="107">
        <v>43</v>
      </c>
      <c r="B193" s="50" t="s">
        <v>530</v>
      </c>
      <c r="C193" s="125">
        <f>IF(ISERROR(VLOOKUP($J$42,'201819 DATA'!$A:$FK,Output!$A193,FALSE)),0,VLOOKUP($J$42,'201819 DATA'!$A:$FK,Output!$A193,FALSE))</f>
        <v>671259</v>
      </c>
      <c r="D193" s="100">
        <f>IF(ISERROR(VLOOKUP($J$42,'201920 DATA'!$A:$FH,Output!$A193,FALSE)),0,VLOOKUP($J$42,'201920 DATA'!$A:$FH,Output!$A193,FALSE))</f>
        <v>675866</v>
      </c>
      <c r="E193" s="125">
        <f>IF(ISERROR(VLOOKUP($L$42,'201819 DATA'!$A:$FK,Output!$A193,FALSE)),0,VLOOKUP($L$42,'201819 DATA'!$A:$FK,Output!$A193,FALSE))</f>
        <v>89676</v>
      </c>
      <c r="F193" s="100">
        <f>IF(ISERROR(VLOOKUP($L$42,'201920 DATA'!$A:$FH,Output!$A193,FALSE)),0,VLOOKUP($L$42,'201920 DATA'!$A:$FH,Output!$A193,FALSE))</f>
        <v>89300</v>
      </c>
      <c r="G193" s="125">
        <f>IF(ISERROR(VLOOKUP($N$42,'201819 DATA'!$A:$FK,Output!$A193,FALSE)),0,VLOOKUP($N$42,'201819 DATA'!$A:$FK,Output!$A193,FALSE))</f>
        <v>5135</v>
      </c>
      <c r="H193" s="100">
        <f>IF(ISERROR(VLOOKUP($N$42,'201920 DATA'!$A:$FH,Output!$A193,FALSE)),0,VLOOKUP($N$42,'201920 DATA'!$A:$FH,Output!$A193,FALSE))</f>
        <v>5010</v>
      </c>
      <c r="J193" s="405"/>
      <c r="K193" s="406"/>
      <c r="L193" s="406"/>
      <c r="M193" s="406"/>
    </row>
    <row r="194" spans="1:13" x14ac:dyDescent="0.2">
      <c r="A194" s="107">
        <v>44</v>
      </c>
      <c r="B194" s="50" t="s">
        <v>55</v>
      </c>
      <c r="C194" s="125">
        <f>IF(ISERROR(VLOOKUP($J$42,'201819 DATA'!$A:$FK,Output!$A194,FALSE)),0,VLOOKUP($J$42,'201819 DATA'!$A:$FK,Output!$A194,FALSE))</f>
        <v>81879</v>
      </c>
      <c r="D194" s="100">
        <f>IF(ISERROR(VLOOKUP($J$42,'201920 DATA'!$A:$FH,Output!$A194,FALSE)),0,VLOOKUP($J$42,'201920 DATA'!$A:$FH,Output!$A194,FALSE))</f>
        <v>78269</v>
      </c>
      <c r="E194" s="125">
        <f>IF(ISERROR(VLOOKUP($L$42,'201819 DATA'!$A:$FK,Output!$A194,FALSE)),0,VLOOKUP($L$42,'201819 DATA'!$A:$FK,Output!$A194,FALSE))</f>
        <v>13117</v>
      </c>
      <c r="F194" s="100">
        <f>IF(ISERROR(VLOOKUP($L$42,'201920 DATA'!$A:$FH,Output!$A194,FALSE)),0,VLOOKUP($L$42,'201920 DATA'!$A:$FH,Output!$A194,FALSE))</f>
        <v>12500</v>
      </c>
      <c r="G194" s="125">
        <f>IF(ISERROR(VLOOKUP($N$42,'201819 DATA'!$A:$FK,Output!$A194,FALSE)),0,VLOOKUP($N$42,'201819 DATA'!$A:$FK,Output!$A194,FALSE))</f>
        <v>425</v>
      </c>
      <c r="H194" s="100">
        <f>IF(ISERROR(VLOOKUP($N$42,'201920 DATA'!$A:$FH,Output!$A194,FALSE)),0,VLOOKUP($N$42,'201920 DATA'!$A:$FH,Output!$A194,FALSE))</f>
        <v>325</v>
      </c>
      <c r="J194" s="405"/>
      <c r="K194" s="406"/>
      <c r="L194" s="406"/>
      <c r="M194" s="406"/>
    </row>
    <row r="195" spans="1:13" x14ac:dyDescent="0.2">
      <c r="A195" s="107">
        <v>45</v>
      </c>
      <c r="B195" s="50" t="s">
        <v>56</v>
      </c>
      <c r="C195" s="125">
        <f>IF(ISERROR(VLOOKUP($J$42,'201819 DATA'!$A:$FK,Output!$A195,FALSE)),0,VLOOKUP($J$42,'201819 DATA'!$A:$FK,Output!$A195,FALSE))</f>
        <v>49104</v>
      </c>
      <c r="D195" s="100">
        <f>IF(ISERROR(VLOOKUP($J$42,'201920 DATA'!$A:$FH,Output!$A195,FALSE)),0,VLOOKUP($J$42,'201920 DATA'!$A:$FH,Output!$A195,FALSE))</f>
        <v>45602</v>
      </c>
      <c r="E195" s="125">
        <f>IF(ISERROR(VLOOKUP($L$42,'201819 DATA'!$A:$FK,Output!$A195,FALSE)),0,VLOOKUP($L$42,'201819 DATA'!$A:$FK,Output!$A195,FALSE))</f>
        <v>6817</v>
      </c>
      <c r="F195" s="100">
        <f>IF(ISERROR(VLOOKUP($L$42,'201920 DATA'!$A:$FH,Output!$A195,FALSE)),0,VLOOKUP($L$42,'201920 DATA'!$A:$FH,Output!$A195,FALSE))</f>
        <v>6365</v>
      </c>
      <c r="G195" s="125">
        <f>IF(ISERROR(VLOOKUP($N$42,'201819 DATA'!$A:$FK,Output!$A195,FALSE)),0,VLOOKUP($N$42,'201819 DATA'!$A:$FK,Output!$A195,FALSE))</f>
        <v>205</v>
      </c>
      <c r="H195" s="100">
        <f>IF(ISERROR(VLOOKUP($N$42,'201920 DATA'!$A:$FH,Output!$A195,FALSE)),0,VLOOKUP($N$42,'201920 DATA'!$A:$FH,Output!$A195,FALSE))</f>
        <v>195</v>
      </c>
      <c r="J195" s="407"/>
      <c r="K195" s="408"/>
      <c r="L195" s="408"/>
      <c r="M195" s="408"/>
    </row>
    <row r="196" spans="1:13" x14ac:dyDescent="0.2">
      <c r="A196" s="107">
        <v>46</v>
      </c>
      <c r="B196" s="50" t="s">
        <v>57</v>
      </c>
      <c r="C196" s="125">
        <f>IF(ISERROR(VLOOKUP($J$42,'201819 DATA'!$A:$FK,Output!$A196,FALSE)),0,VLOOKUP($J$42,'201819 DATA'!$A:$FK,Output!$A196,FALSE))</f>
        <v>322267</v>
      </c>
      <c r="D196" s="100">
        <f>IF(ISERROR(VLOOKUP($J$42,'201920 DATA'!$A:$FH,Output!$A196,FALSE)),0,VLOOKUP($J$42,'201920 DATA'!$A:$FH,Output!$A196,FALSE))</f>
        <v>308823</v>
      </c>
      <c r="E196" s="125">
        <f>IF(ISERROR(VLOOKUP($L$42,'201819 DATA'!$A:$FK,Output!$A196,FALSE)),0,VLOOKUP($L$42,'201819 DATA'!$A:$FK,Output!$A196,FALSE))</f>
        <v>59735</v>
      </c>
      <c r="F196" s="100">
        <f>IF(ISERROR(VLOOKUP($L$42,'201920 DATA'!$A:$FH,Output!$A196,FALSE)),0,VLOOKUP($L$42,'201920 DATA'!$A:$FH,Output!$A196,FALSE))</f>
        <v>57035</v>
      </c>
      <c r="G196" s="125">
        <f>IF(ISERROR(VLOOKUP($N$42,'201819 DATA'!$A:$FK,Output!$A196,FALSE)),0,VLOOKUP($N$42,'201819 DATA'!$A:$FK,Output!$A196,FALSE))</f>
        <v>940</v>
      </c>
      <c r="H196" s="100">
        <f>IF(ISERROR(VLOOKUP($N$42,'201920 DATA'!$A:$FH,Output!$A196,FALSE)),0,VLOOKUP($N$42,'201920 DATA'!$A:$FH,Output!$A196,FALSE))</f>
        <v>830</v>
      </c>
      <c r="J196" s="405"/>
      <c r="K196" s="406"/>
      <c r="L196" s="406"/>
      <c r="M196" s="406"/>
    </row>
    <row r="197" spans="1:13" ht="25.5" customHeight="1" x14ac:dyDescent="0.2">
      <c r="A197" s="107">
        <v>47</v>
      </c>
      <c r="B197" s="50" t="s">
        <v>1335</v>
      </c>
      <c r="C197" s="125">
        <f>IF(ISERROR(VLOOKUP($J$42,'201819 DATA'!$A:$FK,Output!$A197,FALSE)),0,VLOOKUP($J$42,'201819 DATA'!$A:$FK,Output!$A197,FALSE))</f>
        <v>638419</v>
      </c>
      <c r="D197" s="100">
        <f>IF(ISERROR(VLOOKUP($J$42,'201920 DATA'!$A:$FH,Output!$A197,FALSE)),0,VLOOKUP($J$42,'201920 DATA'!$A:$FH,Output!$A197,FALSE))</f>
        <v>626065</v>
      </c>
      <c r="E197" s="125">
        <f>IF(ISERROR(VLOOKUP($L$42,'201819 DATA'!$A:$FK,Output!$A197,FALSE)),0,VLOOKUP($L$42,'201819 DATA'!$A:$FK,Output!$A197,FALSE))</f>
        <v>127238</v>
      </c>
      <c r="F197" s="100">
        <f>IF(ISERROR(VLOOKUP($L$42,'201920 DATA'!$A:$FH,Output!$A197,FALSE)),0,VLOOKUP($L$42,'201920 DATA'!$A:$FH,Output!$A197,FALSE))</f>
        <v>122825</v>
      </c>
      <c r="G197" s="125">
        <f>IF(ISERROR(VLOOKUP($N$42,'201819 DATA'!$A:$FK,Output!$A197,FALSE)),0,VLOOKUP($N$42,'201819 DATA'!$A:$FK,Output!$A197,FALSE))</f>
        <v>3575</v>
      </c>
      <c r="H197" s="100">
        <f>IF(ISERROR(VLOOKUP($N$42,'201920 DATA'!$A:$FH,Output!$A197,FALSE)),0,VLOOKUP($N$42,'201920 DATA'!$A:$FH,Output!$A197,FALSE))</f>
        <v>3355</v>
      </c>
      <c r="J197" s="405"/>
      <c r="K197" s="406"/>
      <c r="L197" s="406"/>
      <c r="M197" s="406"/>
    </row>
    <row r="198" spans="1:13" x14ac:dyDescent="0.2">
      <c r="A198" s="107">
        <v>48</v>
      </c>
      <c r="B198" s="50" t="s">
        <v>59</v>
      </c>
      <c r="C198" s="125">
        <f>IF(ISERROR(VLOOKUP($J$42,'201819 DATA'!$A:$FK,Output!$A198,FALSE)),0,VLOOKUP($J$42,'201819 DATA'!$A:$FK,Output!$A198,FALSE))</f>
        <v>457998</v>
      </c>
      <c r="D198" s="100">
        <f>IF(ISERROR(VLOOKUP($J$42,'201920 DATA'!$A:$FH,Output!$A198,FALSE)),0,VLOOKUP($J$42,'201920 DATA'!$A:$FH,Output!$A198,FALSE))</f>
        <v>459563</v>
      </c>
      <c r="E198" s="125">
        <f>IF(ISERROR(VLOOKUP($L$42,'201819 DATA'!$A:$FK,Output!$A198,FALSE)),0,VLOOKUP($L$42,'201819 DATA'!$A:$FK,Output!$A198,FALSE))</f>
        <v>73558</v>
      </c>
      <c r="F198" s="100">
        <f>IF(ISERROR(VLOOKUP($L$42,'201920 DATA'!$A:$FH,Output!$A198,FALSE)),0,VLOOKUP($L$42,'201920 DATA'!$A:$FH,Output!$A198,FALSE))</f>
        <v>73575</v>
      </c>
      <c r="G198" s="125">
        <f>IF(ISERROR(VLOOKUP($N$42,'201819 DATA'!$A:$FK,Output!$A198,FALSE)),0,VLOOKUP($N$42,'201819 DATA'!$A:$FK,Output!$A198,FALSE))</f>
        <v>460</v>
      </c>
      <c r="H198" s="100">
        <f>IF(ISERROR(VLOOKUP($N$42,'201920 DATA'!$A:$FH,Output!$A198,FALSE)),0,VLOOKUP($N$42,'201920 DATA'!$A:$FH,Output!$A198,FALSE))</f>
        <v>430</v>
      </c>
      <c r="J198" s="405"/>
      <c r="K198" s="406"/>
      <c r="L198" s="406"/>
      <c r="M198" s="406"/>
    </row>
    <row r="199" spans="1:13" x14ac:dyDescent="0.2">
      <c r="A199" s="107">
        <v>49</v>
      </c>
      <c r="B199" s="50" t="s">
        <v>1336</v>
      </c>
      <c r="C199" s="125">
        <f>IF(ISERROR(VLOOKUP($J$42,'201819 DATA'!$A:$FK,Output!$A199,FALSE)),0,VLOOKUP($J$42,'201819 DATA'!$A:$FK,Output!$A199,FALSE))</f>
        <v>415553</v>
      </c>
      <c r="D199" s="100">
        <f>IF(ISERROR(VLOOKUP($J$42,'201920 DATA'!$A:$FH,Output!$A199,FALSE)),0,VLOOKUP($J$42,'201920 DATA'!$A:$FH,Output!$A199,FALSE))</f>
        <v>398008</v>
      </c>
      <c r="E199" s="125">
        <f>IF(ISERROR(VLOOKUP($L$42,'201819 DATA'!$A:$FK,Output!$A199,FALSE)),0,VLOOKUP($L$42,'201819 DATA'!$A:$FK,Output!$A199,FALSE))</f>
        <v>61751</v>
      </c>
      <c r="F199" s="100">
        <f>IF(ISERROR(VLOOKUP($L$42,'201920 DATA'!$A:$FH,Output!$A199,FALSE)),0,VLOOKUP($L$42,'201920 DATA'!$A:$FH,Output!$A199,FALSE))</f>
        <v>58910</v>
      </c>
      <c r="G199" s="125">
        <f>IF(ISERROR(VLOOKUP($N$42,'201819 DATA'!$A:$FK,Output!$A199,FALSE)),0,VLOOKUP($N$42,'201819 DATA'!$A:$FK,Output!$A199,FALSE))</f>
        <v>1055</v>
      </c>
      <c r="H199" s="100">
        <f>IF(ISERROR(VLOOKUP($N$42,'201920 DATA'!$A:$FH,Output!$A199,FALSE)),0,VLOOKUP($N$42,'201920 DATA'!$A:$FH,Output!$A199,FALSE))</f>
        <v>1035</v>
      </c>
      <c r="J199" s="405"/>
      <c r="K199" s="406"/>
      <c r="L199" s="406"/>
      <c r="M199" s="406"/>
    </row>
    <row r="200" spans="1:13" x14ac:dyDescent="0.2">
      <c r="A200" s="107">
        <v>50</v>
      </c>
      <c r="B200" s="50" t="s">
        <v>60</v>
      </c>
      <c r="C200" s="125">
        <f>IF(ISERROR(VLOOKUP($J$42,'201819 DATA'!$A:$FK,Output!$A200,FALSE)),0,VLOOKUP($J$42,'201819 DATA'!$A:$FK,Output!$A200,FALSE))</f>
        <v>1717698</v>
      </c>
      <c r="D200" s="100">
        <f>IF(ISERROR(VLOOKUP($J$42,'201920 DATA'!$A:$FH,Output!$A200,FALSE)),0,VLOOKUP($J$42,'201920 DATA'!$A:$FH,Output!$A200,FALSE))</f>
        <v>1785922</v>
      </c>
      <c r="E200" s="125">
        <f>IF(ISERROR(VLOOKUP($L$42,'201819 DATA'!$A:$FK,Output!$A200,FALSE)),0,VLOOKUP($L$42,'201819 DATA'!$A:$FK,Output!$A200,FALSE))</f>
        <v>302042</v>
      </c>
      <c r="F200" s="100">
        <f>IF(ISERROR(VLOOKUP($L$42,'201920 DATA'!$A:$FH,Output!$A200,FALSE)),0,VLOOKUP($L$42,'201920 DATA'!$A:$FH,Output!$A200,FALSE))</f>
        <v>310475</v>
      </c>
      <c r="G200" s="125">
        <f>IF(ISERROR(VLOOKUP($N$42,'201819 DATA'!$A:$FK,Output!$A200,FALSE)),0,VLOOKUP($N$42,'201819 DATA'!$A:$FK,Output!$A200,FALSE))</f>
        <v>4850</v>
      </c>
      <c r="H200" s="100">
        <f>IF(ISERROR(VLOOKUP($N$42,'201920 DATA'!$A:$FH,Output!$A200,FALSE)),0,VLOOKUP($N$42,'201920 DATA'!$A:$FH,Output!$A200,FALSE))</f>
        <v>5215</v>
      </c>
      <c r="J200" s="405"/>
      <c r="K200" s="406"/>
      <c r="L200" s="406"/>
      <c r="M200" s="406"/>
    </row>
    <row r="201" spans="1:13" x14ac:dyDescent="0.2">
      <c r="A201" s="107">
        <v>51</v>
      </c>
      <c r="B201" s="50" t="s">
        <v>1337</v>
      </c>
      <c r="C201" s="125">
        <f>IF(ISERROR(VLOOKUP($J$42,'201819 DATA'!$A:$FK,Output!$A201,FALSE)),0,VLOOKUP($J$42,'201819 DATA'!$A:$FK,Output!$A201,FALSE))</f>
        <v>138857</v>
      </c>
      <c r="D201" s="100">
        <f>IF(ISERROR(VLOOKUP($J$42,'201920 DATA'!$A:$FH,Output!$A201,FALSE)),0,VLOOKUP($J$42,'201920 DATA'!$A:$FH,Output!$A201,FALSE))</f>
        <v>121377</v>
      </c>
      <c r="E201" s="125">
        <f>IF(ISERROR(VLOOKUP($L$42,'201819 DATA'!$A:$FK,Output!$A201,FALSE)),0,VLOOKUP($L$42,'201819 DATA'!$A:$FK,Output!$A201,FALSE))</f>
        <v>21825</v>
      </c>
      <c r="F201" s="100">
        <f>IF(ISERROR(VLOOKUP($L$42,'201920 DATA'!$A:$FH,Output!$A201,FALSE)),0,VLOOKUP($L$42,'201920 DATA'!$A:$FH,Output!$A201,FALSE))</f>
        <v>19415</v>
      </c>
      <c r="G201" s="125">
        <f>IF(ISERROR(VLOOKUP($N$42,'201819 DATA'!$A:$FK,Output!$A201,FALSE)),0,VLOOKUP($N$42,'201819 DATA'!$A:$FK,Output!$A201,FALSE))</f>
        <v>10</v>
      </c>
      <c r="H201" s="100" t="str">
        <f>IF(ISERROR(VLOOKUP($N$42,'201920 DATA'!$A:$FH,Output!$A201,FALSE)),0,VLOOKUP($N$42,'201920 DATA'!$A:$FH,Output!$A201,FALSE))</f>
        <v>*</v>
      </c>
      <c r="J201" s="405"/>
      <c r="K201" s="406"/>
      <c r="L201" s="406"/>
      <c r="M201" s="406"/>
    </row>
    <row r="202" spans="1:13" ht="25.5" customHeight="1" x14ac:dyDescent="0.2">
      <c r="A202" s="107">
        <v>52</v>
      </c>
      <c r="B202" s="50" t="s">
        <v>1319</v>
      </c>
      <c r="C202" s="125">
        <f>IF(ISERROR(VLOOKUP($J$42,'201819 DATA'!$A:$FK,Output!$A202,FALSE)),0,VLOOKUP($J$42,'201819 DATA'!$A:$FK,Output!$A202,FALSE))</f>
        <v>821944</v>
      </c>
      <c r="D202" s="100">
        <f>IF(ISERROR(VLOOKUP($J$42,'201920 DATA'!$A:$FH,Output!$A202,FALSE)),0,VLOOKUP($J$42,'201920 DATA'!$A:$FH,Output!$A202,FALSE))</f>
        <v>788410</v>
      </c>
      <c r="E202" s="125">
        <f>IF(ISERROR(VLOOKUP($L$42,'201819 DATA'!$A:$FK,Output!$A202,FALSE)),0,VLOOKUP($L$42,'201819 DATA'!$A:$FK,Output!$A202,FALSE))</f>
        <v>95746</v>
      </c>
      <c r="F202" s="100">
        <f>IF(ISERROR(VLOOKUP($L$42,'201920 DATA'!$A:$FH,Output!$A202,FALSE)),0,VLOOKUP($L$42,'201920 DATA'!$A:$FH,Output!$A202,FALSE))</f>
        <v>91970</v>
      </c>
      <c r="G202" s="125">
        <f>IF(ISERROR(VLOOKUP($N$42,'201819 DATA'!$A:$FK,Output!$A202,FALSE)),0,VLOOKUP($N$42,'201819 DATA'!$A:$FK,Output!$A202,FALSE))</f>
        <v>2260</v>
      </c>
      <c r="H202" s="100">
        <f>IF(ISERROR(VLOOKUP($N$42,'201920 DATA'!$A:$FH,Output!$A202,FALSE)),0,VLOOKUP($N$42,'201920 DATA'!$A:$FH,Output!$A202,FALSE))</f>
        <v>2030</v>
      </c>
      <c r="J202" s="405"/>
      <c r="K202" s="406"/>
      <c r="L202" s="406"/>
      <c r="M202" s="406"/>
    </row>
    <row r="203" spans="1:13" ht="13.5" thickBot="1" x14ac:dyDescent="0.25">
      <c r="A203" s="107">
        <v>53</v>
      </c>
      <c r="B203" s="51" t="s">
        <v>1317</v>
      </c>
      <c r="C203" s="104">
        <f>IF(ISERROR(VLOOKUP($J$42,'201819 DATA'!$A:$FK,Output!$A203,FALSE)),0,VLOOKUP($J$42,'201819 DATA'!$A:$FK,Output!$A203,FALSE))</f>
        <v>2029517</v>
      </c>
      <c r="D203" s="106">
        <f>IF(ISERROR(VLOOKUP($J$42,'201920 DATA'!$A:$FH,Output!$A203,FALSE)),0,VLOOKUP($J$42,'201920 DATA'!$A:$FH,Output!$A203,FALSE))</f>
        <v>2155912</v>
      </c>
      <c r="E203" s="104">
        <f>IF(ISERROR(VLOOKUP($L$42,'201819 DATA'!$A:$FK,Output!$A203,FALSE)),0,VLOOKUP($L$42,'201819 DATA'!$A:$FK,Output!$A203,FALSE))</f>
        <v>318544</v>
      </c>
      <c r="F203" s="105">
        <f>IF(ISERROR(VLOOKUP($L$42,'201920 DATA'!$A:$FH,Output!$A203,FALSE)),0,VLOOKUP($L$42,'201920 DATA'!$A:$FH,Output!$A203,FALSE))</f>
        <v>351645</v>
      </c>
      <c r="G203" s="104">
        <f>IF(ISERROR(VLOOKUP($N$42,'201819 DATA'!$A:$FK,Output!$A203,FALSE)),0,VLOOKUP($N$42,'201819 DATA'!$A:$FK,Output!$A203,FALSE))</f>
        <v>7810</v>
      </c>
      <c r="H203" s="105">
        <f>IF(ISERROR(VLOOKUP($N$42,'201920 DATA'!$A:$FH,Output!$A203,FALSE)),0,VLOOKUP($N$42,'201920 DATA'!$A:$FH,Output!$A203,FALSE))</f>
        <v>9145</v>
      </c>
      <c r="J203" s="405"/>
      <c r="K203" s="406"/>
      <c r="L203" s="406"/>
      <c r="M203" s="406"/>
    </row>
    <row r="204" spans="1:13" x14ac:dyDescent="0.2">
      <c r="A204" s="107"/>
      <c r="B204" s="17"/>
      <c r="C204" s="17"/>
      <c r="D204" s="17"/>
      <c r="E204" s="17"/>
      <c r="F204" s="17"/>
      <c r="G204" s="115"/>
      <c r="H204" s="17"/>
    </row>
    <row r="205" spans="1:13" ht="15" x14ac:dyDescent="0.2">
      <c r="A205" s="107"/>
      <c r="B205" s="437" t="s">
        <v>525</v>
      </c>
      <c r="C205" s="437"/>
      <c r="D205" s="437"/>
      <c r="E205" s="437"/>
      <c r="F205" s="437"/>
      <c r="G205" s="437"/>
      <c r="H205" s="437"/>
    </row>
    <row r="206" spans="1:13" ht="15.75" thickBot="1" x14ac:dyDescent="0.25">
      <c r="A206" s="107"/>
      <c r="B206" s="113"/>
      <c r="C206" s="113"/>
      <c r="D206" s="113"/>
      <c r="E206" s="113"/>
      <c r="F206" s="113"/>
      <c r="G206" s="113"/>
      <c r="H206" s="113"/>
    </row>
    <row r="207" spans="1:13" ht="38.25" customHeight="1" thickBot="1" x14ac:dyDescent="0.25">
      <c r="A207" s="107"/>
      <c r="B207" s="116"/>
      <c r="C207" s="433" t="str">
        <f>C180</f>
        <v>ENGLAND</v>
      </c>
      <c r="D207" s="434"/>
      <c r="E207" s="435" t="str">
        <f>E180</f>
        <v>London</v>
      </c>
      <c r="F207" s="436"/>
      <c r="G207" s="431" t="str">
        <f>G180</f>
        <v>Airedale NHS Foundation Trust - (RCF)</v>
      </c>
      <c r="H207" s="432"/>
    </row>
    <row r="208" spans="1:13" ht="13.5" thickBot="1" x14ac:dyDescent="0.25">
      <c r="A208" s="107"/>
      <c r="B208" s="31" t="s">
        <v>754</v>
      </c>
      <c r="C208" s="37" t="s">
        <v>1577</v>
      </c>
      <c r="D208" s="375" t="s">
        <v>1663</v>
      </c>
      <c r="E208" s="37" t="s">
        <v>1577</v>
      </c>
      <c r="F208" s="375" t="s">
        <v>1663</v>
      </c>
      <c r="G208" s="37" t="s">
        <v>1577</v>
      </c>
      <c r="H208" s="375" t="s">
        <v>1663</v>
      </c>
    </row>
    <row r="209" spans="1:13" ht="25.5" customHeight="1" x14ac:dyDescent="0.2">
      <c r="A209" s="107">
        <v>55</v>
      </c>
      <c r="B209" s="135" t="s">
        <v>97</v>
      </c>
      <c r="C209" s="122">
        <f>IF(ISERROR(VLOOKUP($J$42,'201819 DATA'!$A:$FK,Output!$A209,FALSE)),0,VLOOKUP($J$42,'201819 DATA'!$A:$FK,Output!$A209,FALSE))</f>
        <v>481037</v>
      </c>
      <c r="D209" s="123">
        <f>IF(ISERROR(VLOOKUP($J$42,'201920 DATA'!$A:$FH,Output!$A209,FALSE)),0,VLOOKUP($J$42,'201920 DATA'!$A:$FH,Output!$A209,FALSE))</f>
        <v>454701</v>
      </c>
      <c r="E209" s="122">
        <f>IF(ISERROR(VLOOKUP($L$42,'201819 DATA'!$A:$FK,Output!$A209,FALSE)),0,VLOOKUP($L$42,'201819 DATA'!$A:$FK,Output!$A209,FALSE))</f>
        <v>69083</v>
      </c>
      <c r="F209" s="123">
        <f>IF(ISERROR(VLOOKUP($L$42,'201920 DATA'!$A:$FH,Output!$A209,FALSE)),0,VLOOKUP($L$42,'201920 DATA'!$A:$FH,Output!$A209,FALSE))</f>
        <v>65260</v>
      </c>
      <c r="G209" s="122">
        <f>IF(ISERROR(VLOOKUP($N$42,'201819 DATA'!$A:$FK,Output!$A209,FALSE)),0,VLOOKUP($N$42,'201819 DATA'!$A:$FK,Output!$A209,FALSE))</f>
        <v>2345</v>
      </c>
      <c r="H209" s="123">
        <f>IF(ISERROR(VLOOKUP($N$42,'201920 DATA'!$A:$FH,Output!$A209,FALSE)),0,VLOOKUP($N$42,'201920 DATA'!$A:$FH,Output!$A209,FALSE))</f>
        <v>2310</v>
      </c>
      <c r="J209" s="407"/>
      <c r="K209" s="408"/>
      <c r="L209" s="408"/>
      <c r="M209" s="408"/>
    </row>
    <row r="210" spans="1:13" x14ac:dyDescent="0.2">
      <c r="A210" s="107">
        <v>56</v>
      </c>
      <c r="B210" s="96" t="s">
        <v>98</v>
      </c>
      <c r="C210" s="125">
        <f>IF(ISERROR(VLOOKUP($J$42,'201819 DATA'!$A:$FK,Output!$A210,FALSE)),0,VLOOKUP($J$42,'201819 DATA'!$A:$FK,Output!$A210,FALSE))</f>
        <v>2089990</v>
      </c>
      <c r="D210" s="100">
        <f>IF(ISERROR(VLOOKUP($J$42,'201920 DATA'!$A:$FH,Output!$A210,FALSE)),0,VLOOKUP($J$42,'201920 DATA'!$A:$FH,Output!$A210,FALSE))</f>
        <v>2158849</v>
      </c>
      <c r="E210" s="125">
        <f>IF(ISERROR(VLOOKUP($L$42,'201819 DATA'!$A:$FK,Output!$A210,FALSE)),0,VLOOKUP($L$42,'201819 DATA'!$A:$FK,Output!$A210,FALSE))</f>
        <v>294020</v>
      </c>
      <c r="F210" s="100">
        <f>IF(ISERROR(VLOOKUP($L$42,'201920 DATA'!$A:$FH,Output!$A210,FALSE)),0,VLOOKUP($L$42,'201920 DATA'!$A:$FH,Output!$A210,FALSE))</f>
        <v>300105</v>
      </c>
      <c r="G210" s="125">
        <f>IF(ISERROR(VLOOKUP($N$42,'201819 DATA'!$A:$FK,Output!$A210,FALSE)),0,VLOOKUP($N$42,'201819 DATA'!$A:$FK,Output!$A210,FALSE))</f>
        <v>11215</v>
      </c>
      <c r="H210" s="100">
        <f>IF(ISERROR(VLOOKUP($N$42,'201920 DATA'!$A:$FH,Output!$A210,FALSE)),0,VLOOKUP($N$42,'201920 DATA'!$A:$FH,Output!$A210,FALSE))</f>
        <v>12570</v>
      </c>
      <c r="J210" s="407"/>
      <c r="K210" s="408"/>
      <c r="L210" s="408"/>
      <c r="M210" s="408"/>
    </row>
    <row r="211" spans="1:13" ht="39.200000000000003" customHeight="1" x14ac:dyDescent="0.2">
      <c r="A211" s="107">
        <v>57</v>
      </c>
      <c r="B211" s="96" t="s">
        <v>99</v>
      </c>
      <c r="C211" s="125">
        <f>IF(ISERROR(VLOOKUP($J$42,'201819 DATA'!$A:$FK,Output!$A211,FALSE)),0,VLOOKUP($J$42,'201819 DATA'!$A:$FK,Output!$A211,FALSE))</f>
        <v>394045</v>
      </c>
      <c r="D211" s="100">
        <f>IF(ISERROR(VLOOKUP($J$42,'201920 DATA'!$A:$FH,Output!$A211,FALSE)),0,VLOOKUP($J$42,'201920 DATA'!$A:$FH,Output!$A211,FALSE))</f>
        <v>413191</v>
      </c>
      <c r="E211" s="125">
        <f>IF(ISERROR(VLOOKUP($L$42,'201819 DATA'!$A:$FK,Output!$A211,FALSE)),0,VLOOKUP($L$42,'201819 DATA'!$A:$FK,Output!$A211,FALSE))</f>
        <v>78006</v>
      </c>
      <c r="F211" s="100">
        <f>IF(ISERROR(VLOOKUP($L$42,'201920 DATA'!$A:$FH,Output!$A211,FALSE)),0,VLOOKUP($L$42,'201920 DATA'!$A:$FH,Output!$A211,FALSE))</f>
        <v>83985</v>
      </c>
      <c r="G211" s="125">
        <f>IF(ISERROR(VLOOKUP($N$42,'201819 DATA'!$A:$FK,Output!$A211,FALSE)),0,VLOOKUP($N$42,'201819 DATA'!$A:$FK,Output!$A211,FALSE))</f>
        <v>1550</v>
      </c>
      <c r="H211" s="100">
        <f>IF(ISERROR(VLOOKUP($N$42,'201920 DATA'!$A:$FH,Output!$A211,FALSE)),0,VLOOKUP($N$42,'201920 DATA'!$A:$FH,Output!$A211,FALSE))</f>
        <v>1580</v>
      </c>
      <c r="J211" s="407"/>
      <c r="K211" s="408"/>
      <c r="L211" s="408"/>
      <c r="M211" s="408"/>
    </row>
    <row r="212" spans="1:13" ht="25.5" customHeight="1" x14ac:dyDescent="0.2">
      <c r="A212" s="107">
        <v>58</v>
      </c>
      <c r="B212" s="96" t="s">
        <v>100</v>
      </c>
      <c r="C212" s="125">
        <f>IF(ISERROR(VLOOKUP($J$42,'201819 DATA'!$A:$FK,Output!$A212,FALSE)),0,VLOOKUP($J$42,'201819 DATA'!$A:$FK,Output!$A212,FALSE))</f>
        <v>309946</v>
      </c>
      <c r="D212" s="100">
        <f>IF(ISERROR(VLOOKUP($J$42,'201920 DATA'!$A:$FH,Output!$A212,FALSE)),0,VLOOKUP($J$42,'201920 DATA'!$A:$FH,Output!$A212,FALSE))</f>
        <v>328467</v>
      </c>
      <c r="E212" s="125">
        <f>IF(ISERROR(VLOOKUP($L$42,'201819 DATA'!$A:$FK,Output!$A212,FALSE)),0,VLOOKUP($L$42,'201819 DATA'!$A:$FK,Output!$A212,FALSE))</f>
        <v>52021</v>
      </c>
      <c r="F212" s="100">
        <f>IF(ISERROR(VLOOKUP($L$42,'201920 DATA'!$A:$FH,Output!$A212,FALSE)),0,VLOOKUP($L$42,'201920 DATA'!$A:$FH,Output!$A212,FALSE))</f>
        <v>54045</v>
      </c>
      <c r="G212" s="125">
        <f>IF(ISERROR(VLOOKUP($N$42,'201819 DATA'!$A:$FK,Output!$A212,FALSE)),0,VLOOKUP($N$42,'201819 DATA'!$A:$FK,Output!$A212,FALSE))</f>
        <v>1210</v>
      </c>
      <c r="H212" s="100">
        <f>IF(ISERROR(VLOOKUP($N$42,'201920 DATA'!$A:$FH,Output!$A212,FALSE)),0,VLOOKUP($N$42,'201920 DATA'!$A:$FH,Output!$A212,FALSE))</f>
        <v>1420</v>
      </c>
      <c r="J212" s="407"/>
      <c r="K212" s="408"/>
      <c r="L212" s="408"/>
      <c r="M212" s="408"/>
    </row>
    <row r="213" spans="1:13" x14ac:dyDescent="0.2">
      <c r="A213" s="107">
        <v>59</v>
      </c>
      <c r="B213" s="96" t="s">
        <v>101</v>
      </c>
      <c r="C213" s="125">
        <f>IF(ISERROR(VLOOKUP($J$42,'201819 DATA'!$A:$FK,Output!$A213,FALSE)),0,VLOOKUP($J$42,'201819 DATA'!$A:$FK,Output!$A213,FALSE))</f>
        <v>175879</v>
      </c>
      <c r="D213" s="100">
        <f>IF(ISERROR(VLOOKUP($J$42,'201920 DATA'!$A:$FH,Output!$A213,FALSE)),0,VLOOKUP($J$42,'201920 DATA'!$A:$FH,Output!$A213,FALSE))</f>
        <v>171757</v>
      </c>
      <c r="E213" s="125">
        <f>IF(ISERROR(VLOOKUP($L$42,'201819 DATA'!$A:$FK,Output!$A213,FALSE)),0,VLOOKUP($L$42,'201819 DATA'!$A:$FK,Output!$A213,FALSE))</f>
        <v>30877</v>
      </c>
      <c r="F213" s="100">
        <f>IF(ISERROR(VLOOKUP($L$42,'201920 DATA'!$A:$FH,Output!$A213,FALSE)),0,VLOOKUP($L$42,'201920 DATA'!$A:$FH,Output!$A213,FALSE))</f>
        <v>29245</v>
      </c>
      <c r="G213" s="125">
        <f>IF(ISERROR(VLOOKUP($N$42,'201819 DATA'!$A:$FK,Output!$A213,FALSE)),0,VLOOKUP($N$42,'201819 DATA'!$A:$FK,Output!$A213,FALSE))</f>
        <v>310</v>
      </c>
      <c r="H213" s="100">
        <f>IF(ISERROR(VLOOKUP($N$42,'201920 DATA'!$A:$FH,Output!$A213,FALSE)),0,VLOOKUP($N$42,'201920 DATA'!$A:$FH,Output!$A213,FALSE))</f>
        <v>315</v>
      </c>
      <c r="J213" s="407"/>
      <c r="K213" s="408"/>
      <c r="L213" s="408"/>
      <c r="M213" s="408"/>
    </row>
    <row r="214" spans="1:13" x14ac:dyDescent="0.2">
      <c r="A214" s="107">
        <v>60</v>
      </c>
      <c r="B214" s="96" t="s">
        <v>102</v>
      </c>
      <c r="C214" s="125">
        <f>IF(ISERROR(VLOOKUP($J$42,'201819 DATA'!$A:$FK,Output!$A214,FALSE)),0,VLOOKUP($J$42,'201819 DATA'!$A:$FK,Output!$A214,FALSE))</f>
        <v>376551</v>
      </c>
      <c r="D214" s="100">
        <f>IF(ISERROR(VLOOKUP($J$42,'201920 DATA'!$A:$FH,Output!$A214,FALSE)),0,VLOOKUP($J$42,'201920 DATA'!$A:$FH,Output!$A214,FALSE))</f>
        <v>385177</v>
      </c>
      <c r="E214" s="125">
        <f>IF(ISERROR(VLOOKUP($L$42,'201819 DATA'!$A:$FK,Output!$A214,FALSE)),0,VLOOKUP($L$42,'201819 DATA'!$A:$FK,Output!$A214,FALSE))</f>
        <v>76298</v>
      </c>
      <c r="F214" s="100">
        <f>IF(ISERROR(VLOOKUP($L$42,'201920 DATA'!$A:$FH,Output!$A214,FALSE)),0,VLOOKUP($L$42,'201920 DATA'!$A:$FH,Output!$A214,FALSE))</f>
        <v>85150</v>
      </c>
      <c r="G214" s="125">
        <f>IF(ISERROR(VLOOKUP($N$42,'201819 DATA'!$A:$FK,Output!$A214,FALSE)),0,VLOOKUP($N$42,'201819 DATA'!$A:$FK,Output!$A214,FALSE))</f>
        <v>720</v>
      </c>
      <c r="H214" s="100">
        <f>IF(ISERROR(VLOOKUP($N$42,'201920 DATA'!$A:$FH,Output!$A214,FALSE)),0,VLOOKUP($N$42,'201920 DATA'!$A:$FH,Output!$A214,FALSE))</f>
        <v>675</v>
      </c>
      <c r="J214" s="407"/>
      <c r="K214" s="408"/>
      <c r="L214" s="408"/>
      <c r="M214" s="408"/>
    </row>
    <row r="215" spans="1:13" x14ac:dyDescent="0.2">
      <c r="A215" s="107">
        <v>61</v>
      </c>
      <c r="B215" s="96" t="s">
        <v>103</v>
      </c>
      <c r="C215" s="125">
        <f>IF(ISERROR(VLOOKUP($J$42,'201819 DATA'!$A:$FK,Output!$A215,FALSE)),0,VLOOKUP($J$42,'201819 DATA'!$A:$FK,Output!$A215,FALSE))</f>
        <v>722439</v>
      </c>
      <c r="D215" s="100">
        <f>IF(ISERROR(VLOOKUP($J$42,'201920 DATA'!$A:$FH,Output!$A215,FALSE)),0,VLOOKUP($J$42,'201920 DATA'!$A:$FH,Output!$A215,FALSE))</f>
        <v>764681</v>
      </c>
      <c r="E215" s="125">
        <f>IF(ISERROR(VLOOKUP($L$42,'201819 DATA'!$A:$FK,Output!$A215,FALSE)),0,VLOOKUP($L$42,'201819 DATA'!$A:$FK,Output!$A215,FALSE))</f>
        <v>93362</v>
      </c>
      <c r="F215" s="100">
        <f>IF(ISERROR(VLOOKUP($L$42,'201920 DATA'!$A:$FH,Output!$A215,FALSE)),0,VLOOKUP($L$42,'201920 DATA'!$A:$FH,Output!$A215,FALSE))</f>
        <v>91780</v>
      </c>
      <c r="G215" s="125">
        <f>IF(ISERROR(VLOOKUP($N$42,'201819 DATA'!$A:$FK,Output!$A215,FALSE)),0,VLOOKUP($N$42,'201819 DATA'!$A:$FK,Output!$A215,FALSE))</f>
        <v>1105</v>
      </c>
      <c r="H215" s="100">
        <f>IF(ISERROR(VLOOKUP($N$42,'201920 DATA'!$A:$FH,Output!$A215,FALSE)),0,VLOOKUP($N$42,'201920 DATA'!$A:$FH,Output!$A215,FALSE))</f>
        <v>1130</v>
      </c>
      <c r="J215" s="407"/>
      <c r="K215" s="408"/>
      <c r="L215" s="408"/>
      <c r="M215" s="408"/>
    </row>
    <row r="216" spans="1:13" ht="25.5" customHeight="1" x14ac:dyDescent="0.2">
      <c r="A216" s="107">
        <v>62</v>
      </c>
      <c r="B216" s="96" t="s">
        <v>104</v>
      </c>
      <c r="C216" s="125">
        <f>IF(ISERROR(VLOOKUP($J$42,'201819 DATA'!$A:$FK,Output!$A216,FALSE)),0,VLOOKUP($J$42,'201819 DATA'!$A:$FK,Output!$A216,FALSE))</f>
        <v>84407</v>
      </c>
      <c r="D216" s="100">
        <f>IF(ISERROR(VLOOKUP($J$42,'201920 DATA'!$A:$FH,Output!$A216,FALSE)),0,VLOOKUP($J$42,'201920 DATA'!$A:$FH,Output!$A216,FALSE))</f>
        <v>81005</v>
      </c>
      <c r="E216" s="125">
        <f>IF(ISERROR(VLOOKUP($L$42,'201819 DATA'!$A:$FK,Output!$A216,FALSE)),0,VLOOKUP($L$42,'201819 DATA'!$A:$FK,Output!$A216,FALSE))</f>
        <v>12418</v>
      </c>
      <c r="F216" s="100">
        <f>IF(ISERROR(VLOOKUP($L$42,'201920 DATA'!$A:$FH,Output!$A216,FALSE)),0,VLOOKUP($L$42,'201920 DATA'!$A:$FH,Output!$A216,FALSE))</f>
        <v>11730</v>
      </c>
      <c r="G216" s="125">
        <f>IF(ISERROR(VLOOKUP($N$42,'201819 DATA'!$A:$FK,Output!$A216,FALSE)),0,VLOOKUP($N$42,'201819 DATA'!$A:$FK,Output!$A216,FALSE))</f>
        <v>250</v>
      </c>
      <c r="H216" s="100">
        <f>IF(ISERROR(VLOOKUP($N$42,'201920 DATA'!$A:$FH,Output!$A216,FALSE)),0,VLOOKUP($N$42,'201920 DATA'!$A:$FH,Output!$A216,FALSE))</f>
        <v>250</v>
      </c>
      <c r="J216" s="407"/>
      <c r="K216" s="408"/>
      <c r="L216" s="408"/>
      <c r="M216" s="408"/>
    </row>
    <row r="217" spans="1:13" x14ac:dyDescent="0.2">
      <c r="A217" s="107">
        <v>63</v>
      </c>
      <c r="B217" s="96" t="s">
        <v>105</v>
      </c>
      <c r="C217" s="125">
        <f>IF(ISERROR(VLOOKUP($J$42,'201819 DATA'!$A:$FK,Output!$A217,FALSE)),0,VLOOKUP($J$42,'201819 DATA'!$A:$FK,Output!$A217,FALSE))</f>
        <v>947224</v>
      </c>
      <c r="D217" s="100">
        <f>IF(ISERROR(VLOOKUP($J$42,'201920 DATA'!$A:$FH,Output!$A217,FALSE)),0,VLOOKUP($J$42,'201920 DATA'!$A:$FH,Output!$A217,FALSE))</f>
        <v>964163</v>
      </c>
      <c r="E217" s="125">
        <f>IF(ISERROR(VLOOKUP($L$42,'201819 DATA'!$A:$FK,Output!$A217,FALSE)),0,VLOOKUP($L$42,'201819 DATA'!$A:$FK,Output!$A217,FALSE))</f>
        <v>142192</v>
      </c>
      <c r="F217" s="100">
        <f>IF(ISERROR(VLOOKUP($L$42,'201920 DATA'!$A:$FH,Output!$A217,FALSE)),0,VLOOKUP($L$42,'201920 DATA'!$A:$FH,Output!$A217,FALSE))</f>
        <v>140775</v>
      </c>
      <c r="G217" s="125">
        <f>IF(ISERROR(VLOOKUP($N$42,'201819 DATA'!$A:$FK,Output!$A217,FALSE)),0,VLOOKUP($N$42,'201819 DATA'!$A:$FK,Output!$A217,FALSE))</f>
        <v>3580</v>
      </c>
      <c r="H217" s="100">
        <f>IF(ISERROR(VLOOKUP($N$42,'201920 DATA'!$A:$FH,Output!$A217,FALSE)),0,VLOOKUP($N$42,'201920 DATA'!$A:$FH,Output!$A217,FALSE))</f>
        <v>3330</v>
      </c>
      <c r="J217" s="407"/>
      <c r="K217" s="408"/>
      <c r="L217" s="408"/>
      <c r="M217" s="408"/>
    </row>
    <row r="218" spans="1:13" x14ac:dyDescent="0.2">
      <c r="A218" s="107">
        <v>64</v>
      </c>
      <c r="B218" s="96" t="s">
        <v>106</v>
      </c>
      <c r="C218" s="125">
        <f>IF(ISERROR(VLOOKUP($J$42,'201819 DATA'!$A:$FK,Output!$A218,FALSE)),0,VLOOKUP($J$42,'201819 DATA'!$A:$FK,Output!$A218,FALSE))</f>
        <v>1094428</v>
      </c>
      <c r="D218" s="100">
        <f>IF(ISERROR(VLOOKUP($J$42,'201920 DATA'!$A:$FH,Output!$A218,FALSE)),0,VLOOKUP($J$42,'201920 DATA'!$A:$FH,Output!$A218,FALSE))</f>
        <v>1125884</v>
      </c>
      <c r="E218" s="125">
        <f>IF(ISERROR(VLOOKUP($L$42,'201819 DATA'!$A:$FK,Output!$A218,FALSE)),0,VLOOKUP($L$42,'201819 DATA'!$A:$FK,Output!$A218,FALSE))</f>
        <v>157545</v>
      </c>
      <c r="F218" s="100">
        <f>IF(ISERROR(VLOOKUP($L$42,'201920 DATA'!$A:$FH,Output!$A218,FALSE)),0,VLOOKUP($L$42,'201920 DATA'!$A:$FH,Output!$A218,FALSE))</f>
        <v>155010</v>
      </c>
      <c r="G218" s="125">
        <f>IF(ISERROR(VLOOKUP($N$42,'201819 DATA'!$A:$FK,Output!$A218,FALSE)),0,VLOOKUP($N$42,'201819 DATA'!$A:$FK,Output!$A218,FALSE))</f>
        <v>3800</v>
      </c>
      <c r="H218" s="100">
        <f>IF(ISERROR(VLOOKUP($N$42,'201920 DATA'!$A:$FH,Output!$A218,FALSE)),0,VLOOKUP($N$42,'201920 DATA'!$A:$FH,Output!$A218,FALSE))</f>
        <v>4085</v>
      </c>
      <c r="J218" s="407"/>
      <c r="K218" s="408"/>
      <c r="L218" s="408"/>
      <c r="M218" s="408"/>
    </row>
    <row r="219" spans="1:13" x14ac:dyDescent="0.2">
      <c r="A219" s="107">
        <v>65</v>
      </c>
      <c r="B219" s="96" t="s">
        <v>107</v>
      </c>
      <c r="C219" s="125">
        <f>IF(ISERROR(VLOOKUP($J$42,'201819 DATA'!$A:$FK,Output!$A219,FALSE)),0,VLOOKUP($J$42,'201819 DATA'!$A:$FK,Output!$A219,FALSE))</f>
        <v>2258974</v>
      </c>
      <c r="D219" s="100">
        <f>IF(ISERROR(VLOOKUP($J$42,'201920 DATA'!$A:$FH,Output!$A219,FALSE)),0,VLOOKUP($J$42,'201920 DATA'!$A:$FH,Output!$A219,FALSE))</f>
        <v>2301892</v>
      </c>
      <c r="E219" s="125">
        <f>IF(ISERROR(VLOOKUP($L$42,'201819 DATA'!$A:$FK,Output!$A219,FALSE)),0,VLOOKUP($L$42,'201819 DATA'!$A:$FK,Output!$A219,FALSE))</f>
        <v>363259</v>
      </c>
      <c r="F219" s="100">
        <f>IF(ISERROR(VLOOKUP($L$42,'201920 DATA'!$A:$FH,Output!$A219,FALSE)),0,VLOOKUP($L$42,'201920 DATA'!$A:$FH,Output!$A219,FALSE))</f>
        <v>364925</v>
      </c>
      <c r="G219" s="125">
        <f>IF(ISERROR(VLOOKUP($N$42,'201819 DATA'!$A:$FK,Output!$A219,FALSE)),0,VLOOKUP($N$42,'201819 DATA'!$A:$FK,Output!$A219,FALSE))</f>
        <v>8990</v>
      </c>
      <c r="H219" s="100">
        <f>IF(ISERROR(VLOOKUP($N$42,'201920 DATA'!$A:$FH,Output!$A219,FALSE)),0,VLOOKUP($N$42,'201920 DATA'!$A:$FH,Output!$A219,FALSE))</f>
        <v>9610</v>
      </c>
      <c r="J219" s="407"/>
      <c r="K219" s="408"/>
      <c r="L219" s="408"/>
      <c r="M219" s="408"/>
    </row>
    <row r="220" spans="1:13" ht="25.5" customHeight="1" x14ac:dyDescent="0.2">
      <c r="A220" s="107">
        <v>66</v>
      </c>
      <c r="B220" s="96" t="s">
        <v>1205</v>
      </c>
      <c r="C220" s="125">
        <f>IF(ISERROR(VLOOKUP($J$42,'201819 DATA'!$A:$FK,Output!$A220,FALSE)),0,VLOOKUP($J$42,'201819 DATA'!$A:$FK,Output!$A220,FALSE))</f>
        <v>365794</v>
      </c>
      <c r="D220" s="100">
        <f>IF(ISERROR(VLOOKUP($J$42,'201920 DATA'!$A:$FH,Output!$A220,FALSE)),0,VLOOKUP($J$42,'201920 DATA'!$A:$FH,Output!$A220,FALSE))</f>
        <v>382182</v>
      </c>
      <c r="E220" s="125">
        <f>IF(ISERROR(VLOOKUP($L$42,'201819 DATA'!$A:$FK,Output!$A220,FALSE)),0,VLOOKUP($L$42,'201819 DATA'!$A:$FK,Output!$A220,FALSE))</f>
        <v>55922</v>
      </c>
      <c r="F220" s="100">
        <f>IF(ISERROR(VLOOKUP($L$42,'201920 DATA'!$A:$FH,Output!$A220,FALSE)),0,VLOOKUP($L$42,'201920 DATA'!$A:$FH,Output!$A220,FALSE))</f>
        <v>56695</v>
      </c>
      <c r="G220" s="125">
        <f>IF(ISERROR(VLOOKUP($N$42,'201819 DATA'!$A:$FK,Output!$A220,FALSE)),0,VLOOKUP($N$42,'201819 DATA'!$A:$FK,Output!$A220,FALSE))</f>
        <v>915</v>
      </c>
      <c r="H220" s="100">
        <f>IF(ISERROR(VLOOKUP($N$42,'201920 DATA'!$A:$FH,Output!$A220,FALSE)),0,VLOOKUP($N$42,'201920 DATA'!$A:$FH,Output!$A220,FALSE))</f>
        <v>985</v>
      </c>
      <c r="J220" s="407"/>
      <c r="K220" s="408"/>
      <c r="L220" s="408"/>
      <c r="M220" s="408"/>
    </row>
    <row r="221" spans="1:13" ht="25.5" customHeight="1" x14ac:dyDescent="0.2">
      <c r="A221" s="107">
        <v>67</v>
      </c>
      <c r="B221" s="96" t="s">
        <v>109</v>
      </c>
      <c r="C221" s="125">
        <f>IF(ISERROR(VLOOKUP($J$42,'201819 DATA'!$A:$FK,Output!$A221,FALSE)),0,VLOOKUP($J$42,'201819 DATA'!$A:$FK,Output!$A221,FALSE))</f>
        <v>1305064</v>
      </c>
      <c r="D221" s="100">
        <f>IF(ISERROR(VLOOKUP($J$42,'201920 DATA'!$A:$FH,Output!$A221,FALSE)),0,VLOOKUP($J$42,'201920 DATA'!$A:$FH,Output!$A221,FALSE))</f>
        <v>1258674</v>
      </c>
      <c r="E221" s="125">
        <f>IF(ISERROR(VLOOKUP($L$42,'201819 DATA'!$A:$FK,Output!$A221,FALSE)),0,VLOOKUP($L$42,'201819 DATA'!$A:$FK,Output!$A221,FALSE))</f>
        <v>173076</v>
      </c>
      <c r="F221" s="100">
        <f>IF(ISERROR(VLOOKUP($L$42,'201920 DATA'!$A:$FH,Output!$A221,FALSE)),0,VLOOKUP($L$42,'201920 DATA'!$A:$FH,Output!$A221,FALSE))</f>
        <v>168370</v>
      </c>
      <c r="G221" s="125">
        <f>IF(ISERROR(VLOOKUP($N$42,'201819 DATA'!$A:$FK,Output!$A221,FALSE)),0,VLOOKUP($N$42,'201819 DATA'!$A:$FK,Output!$A221,FALSE))</f>
        <v>2740</v>
      </c>
      <c r="H221" s="100">
        <f>IF(ISERROR(VLOOKUP($N$42,'201920 DATA'!$A:$FH,Output!$A221,FALSE)),0,VLOOKUP($N$42,'201920 DATA'!$A:$FH,Output!$A221,FALSE))</f>
        <v>2555</v>
      </c>
      <c r="J221" s="407"/>
      <c r="K221" s="408"/>
      <c r="L221" s="408"/>
      <c r="M221" s="408"/>
    </row>
    <row r="222" spans="1:13" x14ac:dyDescent="0.2">
      <c r="A222" s="107">
        <v>68</v>
      </c>
      <c r="B222" s="96" t="s">
        <v>110</v>
      </c>
      <c r="C222" s="125">
        <f>IF(ISERROR(VLOOKUP($J$42,'201819 DATA'!$A:$FK,Output!$A222,FALSE)),0,VLOOKUP($J$42,'201819 DATA'!$A:$FK,Output!$A222,FALSE))</f>
        <v>930993</v>
      </c>
      <c r="D222" s="100">
        <f>IF(ISERROR(VLOOKUP($J$42,'201920 DATA'!$A:$FH,Output!$A222,FALSE)),0,VLOOKUP($J$42,'201920 DATA'!$A:$FH,Output!$A222,FALSE))</f>
        <v>923091</v>
      </c>
      <c r="E222" s="125">
        <f>IF(ISERROR(VLOOKUP($L$42,'201819 DATA'!$A:$FK,Output!$A222,FALSE)),0,VLOOKUP($L$42,'201819 DATA'!$A:$FK,Output!$A222,FALSE))</f>
        <v>150095</v>
      </c>
      <c r="F222" s="100">
        <f>IF(ISERROR(VLOOKUP($L$42,'201920 DATA'!$A:$FH,Output!$A222,FALSE)),0,VLOOKUP($L$42,'201920 DATA'!$A:$FH,Output!$A222,FALSE))</f>
        <v>148575</v>
      </c>
      <c r="G222" s="125">
        <f>IF(ISERROR(VLOOKUP($N$42,'201819 DATA'!$A:$FK,Output!$A222,FALSE)),0,VLOOKUP($N$42,'201819 DATA'!$A:$FK,Output!$A222,FALSE))</f>
        <v>5150</v>
      </c>
      <c r="H222" s="100">
        <f>IF(ISERROR(VLOOKUP($N$42,'201920 DATA'!$A:$FH,Output!$A222,FALSE)),0,VLOOKUP($N$42,'201920 DATA'!$A:$FH,Output!$A222,FALSE))</f>
        <v>4615</v>
      </c>
      <c r="J222" s="407"/>
      <c r="K222" s="408"/>
      <c r="L222" s="408"/>
      <c r="M222" s="408"/>
    </row>
    <row r="223" spans="1:13" ht="25.5" customHeight="1" x14ac:dyDescent="0.2">
      <c r="A223" s="107">
        <v>69</v>
      </c>
      <c r="B223" s="96" t="s">
        <v>111</v>
      </c>
      <c r="C223" s="125">
        <f>IF(ISERROR(VLOOKUP($J$42,'201819 DATA'!$A:$FK,Output!$A223,FALSE)),0,VLOOKUP($J$42,'201819 DATA'!$A:$FK,Output!$A223,FALSE))</f>
        <v>1210033</v>
      </c>
      <c r="D223" s="100">
        <f>IF(ISERROR(VLOOKUP($J$42,'201920 DATA'!$A:$FH,Output!$A223,FALSE)),0,VLOOKUP($J$42,'201920 DATA'!$A:$FH,Output!$A223,FALSE))</f>
        <v>1188131</v>
      </c>
      <c r="E223" s="125">
        <f>IF(ISERROR(VLOOKUP($L$42,'201819 DATA'!$A:$FK,Output!$A223,FALSE)),0,VLOOKUP($L$42,'201819 DATA'!$A:$FK,Output!$A223,FALSE))</f>
        <v>223786</v>
      </c>
      <c r="F223" s="100">
        <f>IF(ISERROR(VLOOKUP($L$42,'201920 DATA'!$A:$FH,Output!$A223,FALSE)),0,VLOOKUP($L$42,'201920 DATA'!$A:$FH,Output!$A223,FALSE))</f>
        <v>222890</v>
      </c>
      <c r="G223" s="125">
        <f>IF(ISERROR(VLOOKUP($N$42,'201819 DATA'!$A:$FK,Output!$A223,FALSE)),0,VLOOKUP($N$42,'201819 DATA'!$A:$FK,Output!$A223,FALSE))</f>
        <v>6000</v>
      </c>
      <c r="H223" s="100">
        <f>IF(ISERROR(VLOOKUP($N$42,'201920 DATA'!$A:$FH,Output!$A223,FALSE)),0,VLOOKUP($N$42,'201920 DATA'!$A:$FH,Output!$A223,FALSE))</f>
        <v>5615</v>
      </c>
      <c r="J223" s="407"/>
      <c r="K223" s="408"/>
      <c r="L223" s="408"/>
      <c r="M223" s="408"/>
    </row>
    <row r="224" spans="1:13" ht="25.5" customHeight="1" x14ac:dyDescent="0.2">
      <c r="A224" s="107">
        <v>70</v>
      </c>
      <c r="B224" s="96" t="s">
        <v>112</v>
      </c>
      <c r="C224" s="125">
        <f>IF(ISERROR(VLOOKUP($J$42,'201819 DATA'!$A:$FK,Output!$A224,FALSE)),0,VLOOKUP($J$42,'201819 DATA'!$A:$FK,Output!$A224,FALSE))</f>
        <v>250698</v>
      </c>
      <c r="D224" s="100">
        <f>IF(ISERROR(VLOOKUP($J$42,'201920 DATA'!$A:$FH,Output!$A224,FALSE)),0,VLOOKUP($J$42,'201920 DATA'!$A:$FH,Output!$A224,FALSE))</f>
        <v>244878</v>
      </c>
      <c r="E224" s="125">
        <f>IF(ISERROR(VLOOKUP($L$42,'201819 DATA'!$A:$FK,Output!$A224,FALSE)),0,VLOOKUP($L$42,'201819 DATA'!$A:$FK,Output!$A224,FALSE))</f>
        <v>55092</v>
      </c>
      <c r="F224" s="100">
        <f>IF(ISERROR(VLOOKUP($L$42,'201920 DATA'!$A:$FH,Output!$A224,FALSE)),0,VLOOKUP($L$42,'201920 DATA'!$A:$FH,Output!$A224,FALSE))</f>
        <v>54520</v>
      </c>
      <c r="G224" s="125">
        <f>IF(ISERROR(VLOOKUP($N$42,'201819 DATA'!$A:$FK,Output!$A224,FALSE)),0,VLOOKUP($N$42,'201819 DATA'!$A:$FK,Output!$A224,FALSE))</f>
        <v>520</v>
      </c>
      <c r="H224" s="100">
        <f>IF(ISERROR(VLOOKUP($N$42,'201920 DATA'!$A:$FH,Output!$A224,FALSE)),0,VLOOKUP($N$42,'201920 DATA'!$A:$FH,Output!$A224,FALSE))</f>
        <v>520</v>
      </c>
      <c r="J224" s="407"/>
      <c r="K224" s="408"/>
      <c r="L224" s="408"/>
      <c r="M224" s="408"/>
    </row>
    <row r="225" spans="1:23" ht="25.5" customHeight="1" x14ac:dyDescent="0.2">
      <c r="A225" s="107">
        <v>71</v>
      </c>
      <c r="B225" s="96" t="s">
        <v>113</v>
      </c>
      <c r="C225" s="125">
        <f>IF(ISERROR(VLOOKUP($J$42,'201819 DATA'!$A:$FK,Output!$A225,FALSE)),0,VLOOKUP($J$42,'201819 DATA'!$A:$FK,Output!$A225,FALSE))</f>
        <v>104073</v>
      </c>
      <c r="D225" s="100">
        <f>IF(ISERROR(VLOOKUP($J$42,'201920 DATA'!$A:$FH,Output!$A225,FALSE)),0,VLOOKUP($J$42,'201920 DATA'!$A:$FH,Output!$A225,FALSE))</f>
        <v>97332</v>
      </c>
      <c r="E225" s="125">
        <f>IF(ISERROR(VLOOKUP($L$42,'201819 DATA'!$A:$FK,Output!$A225,FALSE)),0,VLOOKUP($L$42,'201819 DATA'!$A:$FK,Output!$A225,FALSE))</f>
        <v>28220</v>
      </c>
      <c r="F225" s="100">
        <f>IF(ISERROR(VLOOKUP($L$42,'201920 DATA'!$A:$FH,Output!$A225,FALSE)),0,VLOOKUP($L$42,'201920 DATA'!$A:$FH,Output!$A225,FALSE))</f>
        <v>25720</v>
      </c>
      <c r="G225" s="125">
        <f>IF(ISERROR(VLOOKUP($N$42,'201819 DATA'!$A:$FK,Output!$A225,FALSE)),0,VLOOKUP($N$42,'201819 DATA'!$A:$FK,Output!$A225,FALSE))</f>
        <v>100</v>
      </c>
      <c r="H225" s="100">
        <f>IF(ISERROR(VLOOKUP($N$42,'201920 DATA'!$A:$FH,Output!$A225,FALSE)),0,VLOOKUP($N$42,'201920 DATA'!$A:$FH,Output!$A225,FALSE))</f>
        <v>75</v>
      </c>
      <c r="J225" s="407"/>
      <c r="K225" s="408"/>
      <c r="L225" s="408"/>
      <c r="M225" s="408"/>
    </row>
    <row r="226" spans="1:23" ht="38.25" customHeight="1" x14ac:dyDescent="0.2">
      <c r="A226" s="107">
        <v>72</v>
      </c>
      <c r="B226" s="96" t="s">
        <v>114</v>
      </c>
      <c r="C226" s="125">
        <f>IF(ISERROR(VLOOKUP($J$42,'201819 DATA'!$A:$FK,Output!$A226,FALSE)),0,VLOOKUP($J$42,'201819 DATA'!$A:$FK,Output!$A226,FALSE))</f>
        <v>1929188</v>
      </c>
      <c r="D226" s="100">
        <f>IF(ISERROR(VLOOKUP($J$42,'201920 DATA'!$A:$FH,Output!$A226,FALSE)),0,VLOOKUP($J$42,'201920 DATA'!$A:$FH,Output!$A226,FALSE))</f>
        <v>1857670</v>
      </c>
      <c r="E226" s="125">
        <f>IF(ISERROR(VLOOKUP($L$42,'201819 DATA'!$A:$FK,Output!$A226,FALSE)),0,VLOOKUP($L$42,'201819 DATA'!$A:$FK,Output!$A226,FALSE))</f>
        <v>274036</v>
      </c>
      <c r="F226" s="100">
        <f>IF(ISERROR(VLOOKUP($L$42,'201920 DATA'!$A:$FH,Output!$A226,FALSE)),0,VLOOKUP($L$42,'201920 DATA'!$A:$FH,Output!$A226,FALSE))</f>
        <v>289520</v>
      </c>
      <c r="G226" s="125">
        <f>IF(ISERROR(VLOOKUP($N$42,'201819 DATA'!$A:$FK,Output!$A226,FALSE)),0,VLOOKUP($N$42,'201819 DATA'!$A:$FK,Output!$A226,FALSE))</f>
        <v>6795</v>
      </c>
      <c r="H226" s="100">
        <f>IF(ISERROR(VLOOKUP($N$42,'201920 DATA'!$A:$FH,Output!$A226,FALSE)),0,VLOOKUP($N$42,'201920 DATA'!$A:$FH,Output!$A226,FALSE))</f>
        <v>6695</v>
      </c>
      <c r="J226" s="407"/>
      <c r="K226" s="408"/>
      <c r="L226" s="408"/>
      <c r="M226" s="408"/>
    </row>
    <row r="227" spans="1:23" ht="25.5" customHeight="1" x14ac:dyDescent="0.2">
      <c r="A227" s="107">
        <v>73</v>
      </c>
      <c r="B227" s="96" t="s">
        <v>115</v>
      </c>
      <c r="C227" s="125">
        <f>IF(ISERROR(VLOOKUP($J$42,'201819 DATA'!$A:$FK,Output!$A227,FALSE)),0,VLOOKUP($J$42,'201819 DATA'!$A:$FK,Output!$A227,FALSE))</f>
        <v>1066698</v>
      </c>
      <c r="D227" s="100">
        <f>IF(ISERROR(VLOOKUP($J$42,'201920 DATA'!$A:$FH,Output!$A227,FALSE)),0,VLOOKUP($J$42,'201920 DATA'!$A:$FH,Output!$A227,FALSE))</f>
        <v>1066107</v>
      </c>
      <c r="E227" s="125">
        <f>IF(ISERROR(VLOOKUP($L$42,'201819 DATA'!$A:$FK,Output!$A227,FALSE)),0,VLOOKUP($L$42,'201819 DATA'!$A:$FK,Output!$A227,FALSE))</f>
        <v>147581</v>
      </c>
      <c r="F227" s="100">
        <f>IF(ISERROR(VLOOKUP($L$42,'201920 DATA'!$A:$FH,Output!$A227,FALSE)),0,VLOOKUP($L$42,'201920 DATA'!$A:$FH,Output!$A227,FALSE))</f>
        <v>144690</v>
      </c>
      <c r="G227" s="125">
        <f>IF(ISERROR(VLOOKUP($N$42,'201819 DATA'!$A:$FK,Output!$A227,FALSE)),0,VLOOKUP($N$42,'201819 DATA'!$A:$FK,Output!$A227,FALSE))</f>
        <v>2795</v>
      </c>
      <c r="H227" s="100">
        <f>IF(ISERROR(VLOOKUP($N$42,'201920 DATA'!$A:$FH,Output!$A227,FALSE)),0,VLOOKUP($N$42,'201920 DATA'!$A:$FH,Output!$A227,FALSE))</f>
        <v>2705</v>
      </c>
      <c r="J227" s="407"/>
      <c r="K227" s="408"/>
      <c r="L227" s="408"/>
      <c r="M227" s="408"/>
    </row>
    <row r="228" spans="1:23" ht="25.5" customHeight="1" thickBot="1" x14ac:dyDescent="0.25">
      <c r="A228" s="107">
        <v>75</v>
      </c>
      <c r="B228" s="136" t="s">
        <v>80</v>
      </c>
      <c r="C228" s="104">
        <f>IF(ISERROR(VLOOKUP($J$42,'201819 DATA'!$A:$FK,Output!$A228,FALSE)),0,VLOOKUP($J$42,'201819 DATA'!$A:$FK,Output!$A228,FALSE))</f>
        <v>1030033</v>
      </c>
      <c r="D228" s="105">
        <f>IF(ISERROR(VLOOKUP($J$42,'201920 DATA'!$A:$FH,Output!$A228,FALSE)),0,VLOOKUP($J$42,'201920 DATA'!$A:$FH,Output!$A228,FALSE))</f>
        <v>1021001</v>
      </c>
      <c r="E228" s="104">
        <f>IF(ISERROR(VLOOKUP($L$42,'201819 DATA'!$A:$FK,Output!$A228,FALSE)),0,VLOOKUP($L$42,'201819 DATA'!$A:$FK,Output!$A228,FALSE))</f>
        <v>174130</v>
      </c>
      <c r="F228" s="105">
        <f>IF(ISERROR(VLOOKUP($L$42,'201920 DATA'!$A:$FH,Output!$A228,FALSE)),0,VLOOKUP($L$42,'201920 DATA'!$A:$FH,Output!$A228,FALSE))</f>
        <v>170260</v>
      </c>
      <c r="G228" s="104">
        <f>IF(ISERROR(VLOOKUP($N$42,'201819 DATA'!$A:$FK,Output!$A228,FALSE)),0,VLOOKUP($N$42,'201819 DATA'!$A:$FK,Output!$A228,FALSE))</f>
        <v>5470</v>
      </c>
      <c r="H228" s="105">
        <f>IF(ISERROR(VLOOKUP($N$42,'201920 DATA'!$A:$FH,Output!$A228,FALSE)),0,VLOOKUP($N$42,'201920 DATA'!$A:$FH,Output!$A228,FALSE))</f>
        <v>5415</v>
      </c>
      <c r="J228" s="407"/>
      <c r="K228" s="408"/>
      <c r="L228" s="408"/>
      <c r="M228" s="408"/>
    </row>
    <row r="229" spans="1:23" x14ac:dyDescent="0.2">
      <c r="A229" s="107"/>
      <c r="B229" s="15"/>
      <c r="C229" s="16"/>
      <c r="D229" s="16"/>
      <c r="E229" s="16"/>
      <c r="F229" s="16"/>
      <c r="G229" s="16"/>
      <c r="H229" s="16"/>
    </row>
    <row r="230" spans="1:23" ht="15" x14ac:dyDescent="0.2">
      <c r="A230" s="107"/>
      <c r="B230" s="437" t="s">
        <v>1664</v>
      </c>
      <c r="C230" s="437"/>
      <c r="D230" s="437"/>
      <c r="E230" s="437"/>
      <c r="F230" s="437"/>
      <c r="G230" s="437"/>
      <c r="H230" s="437"/>
    </row>
    <row r="231" spans="1:23" x14ac:dyDescent="0.2">
      <c r="A231" s="107"/>
      <c r="B231" s="15"/>
      <c r="C231" s="16"/>
      <c r="D231" s="16"/>
      <c r="E231" s="16"/>
      <c r="F231" s="16"/>
      <c r="G231" s="16"/>
      <c r="H231" s="16"/>
    </row>
    <row r="232" spans="1:23" s="18" customFormat="1" x14ac:dyDescent="0.2">
      <c r="A232" s="107"/>
      <c r="B232" s="34"/>
      <c r="C232" s="36"/>
      <c r="D232" s="36"/>
      <c r="E232" s="36"/>
      <c r="F232" s="36"/>
      <c r="G232" s="36"/>
      <c r="H232" s="36"/>
      <c r="I232" s="128"/>
    </row>
    <row r="233" spans="1:23" s="18" customFormat="1" x14ac:dyDescent="0.2">
      <c r="A233" s="107"/>
      <c r="J233" s="403"/>
      <c r="K233" s="397" t="str">
        <f>C207</f>
        <v>ENGLAND</v>
      </c>
      <c r="L233" s="397" t="str">
        <f>E207</f>
        <v>London</v>
      </c>
      <c r="M233" s="397" t="str">
        <f>G207</f>
        <v>Airedale NHS Foundation Trust - (RCF)</v>
      </c>
      <c r="N233" s="397"/>
      <c r="O233" s="397"/>
      <c r="P233" s="397"/>
    </row>
    <row r="234" spans="1:23" s="18" customFormat="1" x14ac:dyDescent="0.2">
      <c r="A234" s="107"/>
      <c r="J234" s="403" t="str">
        <f t="shared" ref="J234:J253" si="7">RIGHT(B209,9)</f>
        <v>(A00-B99)</v>
      </c>
      <c r="K234" s="409">
        <f>IF(D209="*",NA(),VLOOKUP($J$14,'201920PERCENT'!$A:$AX,$S234,0))</f>
        <v>0.03</v>
      </c>
      <c r="L234" s="409">
        <f>IF(E209="*",NA(),VLOOKUP($L$14,'201920PERCENT'!$A:$AX,$S234,0))</f>
        <v>0.02</v>
      </c>
      <c r="M234" s="409">
        <f>IF(F209="*",NA(),VLOOKUP($N$14,'201920PERCENT'!$A:$AX,$S234,0))</f>
        <v>0.03</v>
      </c>
      <c r="N234" s="409">
        <f t="shared" ref="N234:N253" si="8">ROUNDUP(MAX($O$234:$Q$253),1)</f>
        <v>0.2</v>
      </c>
      <c r="O234" s="409">
        <f>IF(ISERROR(K234),0,K234)</f>
        <v>0.03</v>
      </c>
      <c r="P234" s="409">
        <f t="shared" ref="P234:Q249" si="9">IF(ISERROR(L234),0,L234)</f>
        <v>0.02</v>
      </c>
      <c r="Q234" s="409">
        <f t="shared" si="9"/>
        <v>0.03</v>
      </c>
      <c r="R234" s="409"/>
      <c r="S234" s="410">
        <v>30</v>
      </c>
      <c r="T234" s="409"/>
      <c r="U234" s="409"/>
      <c r="V234" s="409"/>
      <c r="W234" s="409"/>
    </row>
    <row r="235" spans="1:23" s="18" customFormat="1" x14ac:dyDescent="0.2">
      <c r="A235" s="107"/>
      <c r="J235" s="403" t="str">
        <f t="shared" si="7"/>
        <v>(C00-D48)</v>
      </c>
      <c r="K235" s="409">
        <f>IF(D210="*",NA(),VLOOKUP($J$14,'201920PERCENT'!$A:$AX,$S235,0))</f>
        <v>0.13</v>
      </c>
      <c r="L235" s="409">
        <f>IF(E210="*",NA(),VLOOKUP($L$14,'201920PERCENT'!$A:$AX,$S235,0))</f>
        <v>0.11</v>
      </c>
      <c r="M235" s="409">
        <f>IF(F210="*",NA(),VLOOKUP($N$14,'201920PERCENT'!$A:$AX,$S235,0))</f>
        <v>0.19</v>
      </c>
      <c r="N235" s="409">
        <f t="shared" si="8"/>
        <v>0.2</v>
      </c>
      <c r="O235" s="409">
        <f t="shared" ref="O235:O253" si="10">IF(ISERROR(K235),0,K235)</f>
        <v>0.13</v>
      </c>
      <c r="P235" s="409">
        <f t="shared" si="9"/>
        <v>0.11</v>
      </c>
      <c r="Q235" s="409">
        <f t="shared" si="9"/>
        <v>0.19</v>
      </c>
      <c r="R235" s="409"/>
      <c r="S235" s="410">
        <v>31</v>
      </c>
      <c r="T235" s="409"/>
      <c r="U235" s="409"/>
      <c r="V235" s="409"/>
      <c r="W235" s="409"/>
    </row>
    <row r="236" spans="1:23" s="18" customFormat="1" x14ac:dyDescent="0.2">
      <c r="A236" s="107"/>
      <c r="J236" s="403" t="str">
        <f t="shared" si="7"/>
        <v>(D50-D89)</v>
      </c>
      <c r="K236" s="409">
        <f>IF(D211="*",NA(),VLOOKUP($J$14,'201920PERCENT'!$A:$AX,$S236,0))</f>
        <v>0.02</v>
      </c>
      <c r="L236" s="409">
        <f>IF(E211="*",NA(),VLOOKUP($L$14,'201920PERCENT'!$A:$AX,$S236,0))</f>
        <v>0.03</v>
      </c>
      <c r="M236" s="409">
        <f>IF(F211="*",NA(),VLOOKUP($N$14,'201920PERCENT'!$A:$AX,$S236,0))</f>
        <v>0.02</v>
      </c>
      <c r="N236" s="409">
        <f t="shared" si="8"/>
        <v>0.2</v>
      </c>
      <c r="O236" s="409">
        <f t="shared" si="10"/>
        <v>0.02</v>
      </c>
      <c r="P236" s="409">
        <f t="shared" si="9"/>
        <v>0.03</v>
      </c>
      <c r="Q236" s="409">
        <f t="shared" si="9"/>
        <v>0.02</v>
      </c>
      <c r="R236" s="409"/>
      <c r="S236" s="410">
        <v>32</v>
      </c>
      <c r="T236" s="409"/>
      <c r="U236" s="409"/>
      <c r="V236" s="409"/>
      <c r="W236" s="409"/>
    </row>
    <row r="237" spans="1:23" s="18" customFormat="1" x14ac:dyDescent="0.2">
      <c r="A237" s="107"/>
      <c r="J237" s="403" t="str">
        <f t="shared" si="7"/>
        <v>(E00-E90)</v>
      </c>
      <c r="K237" s="409">
        <f>IF(D212="*",NA(),VLOOKUP($J$14,'201920PERCENT'!$A:$AX,$S237,0))</f>
        <v>0.02</v>
      </c>
      <c r="L237" s="409">
        <f>IF(E212="*",NA(),VLOOKUP($L$14,'201920PERCENT'!$A:$AX,$S237,0))</f>
        <v>0.02</v>
      </c>
      <c r="M237" s="409">
        <f>IF(F212="*",NA(),VLOOKUP($N$14,'201920PERCENT'!$A:$AX,$S237,0))</f>
        <v>0.02</v>
      </c>
      <c r="N237" s="409">
        <f t="shared" si="8"/>
        <v>0.2</v>
      </c>
      <c r="O237" s="409">
        <f t="shared" si="10"/>
        <v>0.02</v>
      </c>
      <c r="P237" s="409">
        <f t="shared" si="9"/>
        <v>0.02</v>
      </c>
      <c r="Q237" s="409">
        <f t="shared" si="9"/>
        <v>0.02</v>
      </c>
      <c r="R237" s="409"/>
      <c r="S237" s="410">
        <v>33</v>
      </c>
      <c r="T237" s="409"/>
      <c r="U237" s="409"/>
      <c r="V237" s="409"/>
      <c r="W237" s="409"/>
    </row>
    <row r="238" spans="1:23" s="18" customFormat="1" x14ac:dyDescent="0.2">
      <c r="A238" s="107"/>
      <c r="J238" s="403" t="str">
        <f t="shared" si="7"/>
        <v>(F00-F99)</v>
      </c>
      <c r="K238" s="409">
        <f>IF(D213="*",NA(),VLOOKUP($J$14,'201920PERCENT'!$A:$AX,$S238,0))</f>
        <v>0.01</v>
      </c>
      <c r="L238" s="409">
        <f>IF(E213="*",NA(),VLOOKUP($L$14,'201920PERCENT'!$A:$AX,$S238,0))</f>
        <v>0.01</v>
      </c>
      <c r="M238" s="409">
        <f>IF(F213="*",NA(),VLOOKUP($N$14,'201920PERCENT'!$A:$AX,$S238,0))</f>
        <v>0</v>
      </c>
      <c r="N238" s="409">
        <f t="shared" si="8"/>
        <v>0.2</v>
      </c>
      <c r="O238" s="409">
        <f t="shared" si="10"/>
        <v>0.01</v>
      </c>
      <c r="P238" s="409">
        <f t="shared" si="9"/>
        <v>0.01</v>
      </c>
      <c r="Q238" s="409">
        <f t="shared" si="9"/>
        <v>0</v>
      </c>
      <c r="R238" s="409"/>
      <c r="S238" s="410">
        <v>34</v>
      </c>
      <c r="T238" s="409"/>
      <c r="U238" s="409"/>
      <c r="V238" s="409"/>
      <c r="W238" s="409"/>
    </row>
    <row r="239" spans="1:23" s="18" customFormat="1" x14ac:dyDescent="0.2">
      <c r="A239" s="107"/>
      <c r="J239" s="403" t="str">
        <f t="shared" si="7"/>
        <v>(G00-G99)</v>
      </c>
      <c r="K239" s="409">
        <f>IF(D214="*",NA(),VLOOKUP($J$14,'201920PERCENT'!$A:$AX,$S239,0))</f>
        <v>0.02</v>
      </c>
      <c r="L239" s="409">
        <f>IF(E214="*",NA(),VLOOKUP($L$14,'201920PERCENT'!$A:$AX,$S239,0))</f>
        <v>0.03</v>
      </c>
      <c r="M239" s="409">
        <f>IF(F214="*",NA(),VLOOKUP($N$14,'201920PERCENT'!$A:$AX,$S239,0))</f>
        <v>0.01</v>
      </c>
      <c r="N239" s="409">
        <f t="shared" si="8"/>
        <v>0.2</v>
      </c>
      <c r="O239" s="409">
        <f t="shared" si="10"/>
        <v>0.02</v>
      </c>
      <c r="P239" s="409">
        <f t="shared" si="9"/>
        <v>0.03</v>
      </c>
      <c r="Q239" s="409">
        <f t="shared" si="9"/>
        <v>0.01</v>
      </c>
      <c r="R239" s="409"/>
      <c r="S239" s="410">
        <v>35</v>
      </c>
      <c r="T239" s="409"/>
      <c r="U239" s="409"/>
      <c r="V239" s="409"/>
      <c r="W239" s="409"/>
    </row>
    <row r="240" spans="1:23" s="18" customFormat="1" x14ac:dyDescent="0.2">
      <c r="A240" s="107"/>
      <c r="J240" s="403" t="str">
        <f t="shared" si="7"/>
        <v>(H00-H59)</v>
      </c>
      <c r="K240" s="409">
        <f>IF(D215="*",NA(),VLOOKUP($J$14,'201920PERCENT'!$A:$AX,$S240,0))</f>
        <v>0.04</v>
      </c>
      <c r="L240" s="409">
        <f>IF(E215="*",NA(),VLOOKUP($L$14,'201920PERCENT'!$A:$AX,$S240,0))</f>
        <v>0.03</v>
      </c>
      <c r="M240" s="409">
        <f>IF(F215="*",NA(),VLOOKUP($N$14,'201920PERCENT'!$A:$AX,$S240,0))</f>
        <v>0.02</v>
      </c>
      <c r="N240" s="409">
        <f t="shared" si="8"/>
        <v>0.2</v>
      </c>
      <c r="O240" s="409">
        <f t="shared" si="10"/>
        <v>0.04</v>
      </c>
      <c r="P240" s="409">
        <f t="shared" si="9"/>
        <v>0.03</v>
      </c>
      <c r="Q240" s="409">
        <f t="shared" si="9"/>
        <v>0.02</v>
      </c>
      <c r="R240" s="409"/>
      <c r="S240" s="410">
        <v>36</v>
      </c>
      <c r="T240" s="409"/>
      <c r="U240" s="409"/>
      <c r="V240" s="409"/>
      <c r="W240" s="409"/>
    </row>
    <row r="241" spans="1:23" s="18" customFormat="1" x14ac:dyDescent="0.2">
      <c r="A241" s="107"/>
      <c r="J241" s="403" t="str">
        <f t="shared" si="7"/>
        <v>(H60-H95)</v>
      </c>
      <c r="K241" s="409">
        <f>IF(D216="*",NA(),VLOOKUP($J$14,'201920PERCENT'!$A:$AX,$S241,0))</f>
        <v>0</v>
      </c>
      <c r="L241" s="409">
        <f>IF(E216="*",NA(),VLOOKUP($L$14,'201920PERCENT'!$A:$AX,$S241,0))</f>
        <v>0</v>
      </c>
      <c r="M241" s="409">
        <f>IF(F216="*",NA(),VLOOKUP($N$14,'201920PERCENT'!$A:$AX,$S241,0))</f>
        <v>0</v>
      </c>
      <c r="N241" s="409">
        <f t="shared" si="8"/>
        <v>0.2</v>
      </c>
      <c r="O241" s="409">
        <f t="shared" si="10"/>
        <v>0</v>
      </c>
      <c r="P241" s="409">
        <f t="shared" si="9"/>
        <v>0</v>
      </c>
      <c r="Q241" s="409">
        <f t="shared" si="9"/>
        <v>0</v>
      </c>
      <c r="R241" s="409"/>
      <c r="S241" s="410">
        <v>37</v>
      </c>
      <c r="T241" s="409"/>
      <c r="U241" s="409"/>
      <c r="V241" s="409"/>
      <c r="W241" s="409"/>
    </row>
    <row r="242" spans="1:23" s="18" customFormat="1" x14ac:dyDescent="0.2">
      <c r="A242" s="107"/>
      <c r="J242" s="403" t="str">
        <f t="shared" si="7"/>
        <v>(I00-I99)</v>
      </c>
      <c r="K242" s="409">
        <f>IF(D217="*",NA(),VLOOKUP($J$14,'201920PERCENT'!$A:$AX,$S242,0))</f>
        <v>0.06</v>
      </c>
      <c r="L242" s="409">
        <f>IF(E217="*",NA(),VLOOKUP($L$14,'201920PERCENT'!$A:$AX,$S242,0))</f>
        <v>0.05</v>
      </c>
      <c r="M242" s="409">
        <f>IF(F217="*",NA(),VLOOKUP($N$14,'201920PERCENT'!$A:$AX,$S242,0))</f>
        <v>0.05</v>
      </c>
      <c r="N242" s="409">
        <f t="shared" si="8"/>
        <v>0.2</v>
      </c>
      <c r="O242" s="409">
        <f t="shared" si="10"/>
        <v>0.06</v>
      </c>
      <c r="P242" s="409">
        <f t="shared" si="9"/>
        <v>0.05</v>
      </c>
      <c r="Q242" s="409">
        <f t="shared" si="9"/>
        <v>0.05</v>
      </c>
      <c r="R242" s="409"/>
      <c r="S242" s="410">
        <v>38</v>
      </c>
      <c r="T242" s="409"/>
      <c r="U242" s="409"/>
      <c r="V242" s="409"/>
      <c r="W242" s="409"/>
    </row>
    <row r="243" spans="1:23" s="18" customFormat="1" x14ac:dyDescent="0.2">
      <c r="A243" s="107"/>
      <c r="J243" s="403" t="str">
        <f t="shared" si="7"/>
        <v>(J00-J99)</v>
      </c>
      <c r="K243" s="409">
        <f>IF(D218="*",NA(),VLOOKUP($J$14,'201920PERCENT'!$A:$AX,$S243,0))</f>
        <v>7.0000000000000007E-2</v>
      </c>
      <c r="L243" s="409">
        <f>IF(E218="*",NA(),VLOOKUP($L$14,'201920PERCENT'!$A:$AX,$S243,0))</f>
        <v>0.06</v>
      </c>
      <c r="M243" s="409">
        <f>IF(F218="*",NA(),VLOOKUP($N$14,'201920PERCENT'!$A:$AX,$S243,0))</f>
        <v>0.06</v>
      </c>
      <c r="N243" s="409">
        <f t="shared" si="8"/>
        <v>0.2</v>
      </c>
      <c r="O243" s="409">
        <f t="shared" si="10"/>
        <v>7.0000000000000007E-2</v>
      </c>
      <c r="P243" s="409">
        <f t="shared" si="9"/>
        <v>0.06</v>
      </c>
      <c r="Q243" s="409">
        <f t="shared" si="9"/>
        <v>0.06</v>
      </c>
      <c r="R243" s="409"/>
      <c r="S243" s="410">
        <v>39</v>
      </c>
      <c r="T243" s="409"/>
      <c r="U243" s="409"/>
      <c r="V243" s="409"/>
      <c r="W243" s="409"/>
    </row>
    <row r="244" spans="1:23" s="18" customFormat="1" x14ac:dyDescent="0.2">
      <c r="A244" s="107"/>
      <c r="J244" s="403" t="str">
        <f t="shared" si="7"/>
        <v>(K00-K93)</v>
      </c>
      <c r="K244" s="409">
        <f>IF(D219="*",NA(),VLOOKUP($J$14,'201920PERCENT'!$A:$AX,$S244,0))</f>
        <v>0.13</v>
      </c>
      <c r="L244" s="409">
        <f>IF(E219="*",NA(),VLOOKUP($L$14,'201920PERCENT'!$A:$AX,$S244,0))</f>
        <v>0.14000000000000001</v>
      </c>
      <c r="M244" s="409">
        <f>IF(F219="*",NA(),VLOOKUP($N$14,'201920PERCENT'!$A:$AX,$S244,0))</f>
        <v>0.14000000000000001</v>
      </c>
      <c r="N244" s="409">
        <f t="shared" si="8"/>
        <v>0.2</v>
      </c>
      <c r="O244" s="409">
        <f t="shared" si="10"/>
        <v>0.13</v>
      </c>
      <c r="P244" s="409">
        <f t="shared" si="9"/>
        <v>0.14000000000000001</v>
      </c>
      <c r="Q244" s="409">
        <f t="shared" si="9"/>
        <v>0.14000000000000001</v>
      </c>
      <c r="R244" s="409"/>
      <c r="S244" s="410">
        <v>40</v>
      </c>
      <c r="T244" s="409"/>
      <c r="U244" s="409"/>
      <c r="V244" s="409"/>
      <c r="W244" s="409"/>
    </row>
    <row r="245" spans="1:23" s="18" customFormat="1" x14ac:dyDescent="0.2">
      <c r="A245" s="107"/>
      <c r="J245" s="403" t="str">
        <f t="shared" si="7"/>
        <v>(L00-L99)</v>
      </c>
      <c r="K245" s="409">
        <f>IF(D220="*",NA(),VLOOKUP($J$14,'201920PERCENT'!$A:$AX,$S245,0))</f>
        <v>0.02</v>
      </c>
      <c r="L245" s="409">
        <f>IF(E220="*",NA(),VLOOKUP($L$14,'201920PERCENT'!$A:$AX,$S245,0))</f>
        <v>0.02</v>
      </c>
      <c r="M245" s="409">
        <f>IF(F220="*",NA(),VLOOKUP($N$14,'201920PERCENT'!$A:$AX,$S245,0))</f>
        <v>0.01</v>
      </c>
      <c r="N245" s="409">
        <f t="shared" si="8"/>
        <v>0.2</v>
      </c>
      <c r="O245" s="409">
        <f t="shared" si="10"/>
        <v>0.02</v>
      </c>
      <c r="P245" s="409">
        <f t="shared" si="9"/>
        <v>0.02</v>
      </c>
      <c r="Q245" s="409">
        <f t="shared" si="9"/>
        <v>0.01</v>
      </c>
      <c r="R245" s="409"/>
      <c r="S245" s="410">
        <v>41</v>
      </c>
      <c r="T245" s="409"/>
      <c r="U245" s="409"/>
      <c r="V245" s="409"/>
      <c r="W245" s="409"/>
    </row>
    <row r="246" spans="1:23" s="18" customFormat="1" x14ac:dyDescent="0.2">
      <c r="A246" s="107"/>
      <c r="J246" s="403" t="str">
        <f t="shared" si="7"/>
        <v>(M00-M99)</v>
      </c>
      <c r="K246" s="409">
        <f>IF(D221="*",NA(),VLOOKUP($J$14,'201920PERCENT'!$A:$AX,$S246,0))</f>
        <v>7.0000000000000007E-2</v>
      </c>
      <c r="L246" s="409">
        <f>IF(E221="*",NA(),VLOOKUP($L$14,'201920PERCENT'!$A:$AX,$S246,0))</f>
        <v>0.06</v>
      </c>
      <c r="M246" s="409">
        <f>IF(F221="*",NA(),VLOOKUP($N$14,'201920PERCENT'!$A:$AX,$S246,0))</f>
        <v>0.04</v>
      </c>
      <c r="N246" s="409">
        <f t="shared" si="8"/>
        <v>0.2</v>
      </c>
      <c r="O246" s="409">
        <f t="shared" si="10"/>
        <v>7.0000000000000007E-2</v>
      </c>
      <c r="P246" s="409">
        <f t="shared" si="9"/>
        <v>0.06</v>
      </c>
      <c r="Q246" s="409">
        <f t="shared" si="9"/>
        <v>0.04</v>
      </c>
      <c r="R246" s="409"/>
      <c r="S246" s="410">
        <v>42</v>
      </c>
      <c r="T246" s="409"/>
      <c r="U246" s="409"/>
      <c r="V246" s="409"/>
      <c r="W246" s="409"/>
    </row>
    <row r="247" spans="1:23" s="18" customFormat="1" x14ac:dyDescent="0.2">
      <c r="A247" s="107"/>
      <c r="J247" s="403" t="str">
        <f t="shared" si="7"/>
        <v>(N00-N99)</v>
      </c>
      <c r="K247" s="409">
        <f>IF(D222="*",NA(),VLOOKUP($J$14,'201920PERCENT'!$A:$AX,$S247,0))</f>
        <v>0.05</v>
      </c>
      <c r="L247" s="409">
        <f>IF(E222="*",NA(),VLOOKUP($L$14,'201920PERCENT'!$A:$AX,$S247,0))</f>
        <v>0.06</v>
      </c>
      <c r="M247" s="409">
        <f>IF(F222="*",NA(),VLOOKUP($N$14,'201920PERCENT'!$A:$AX,$S247,0))</f>
        <v>7.0000000000000007E-2</v>
      </c>
      <c r="N247" s="409">
        <f t="shared" si="8"/>
        <v>0.2</v>
      </c>
      <c r="O247" s="409">
        <f t="shared" si="10"/>
        <v>0.05</v>
      </c>
      <c r="P247" s="409">
        <f t="shared" si="9"/>
        <v>0.06</v>
      </c>
      <c r="Q247" s="409">
        <f t="shared" si="9"/>
        <v>7.0000000000000007E-2</v>
      </c>
      <c r="R247" s="409"/>
      <c r="S247" s="410">
        <v>43</v>
      </c>
      <c r="T247" s="409"/>
      <c r="U247" s="409"/>
      <c r="V247" s="409"/>
      <c r="W247" s="409"/>
    </row>
    <row r="248" spans="1:23" s="18" customFormat="1" x14ac:dyDescent="0.2">
      <c r="A248" s="107"/>
      <c r="J248" s="403" t="str">
        <f t="shared" si="7"/>
        <v>(O00-O99)</v>
      </c>
      <c r="K248" s="409">
        <f>IF(D223="*",NA(),VLOOKUP($J$14,'201920PERCENT'!$A:$AX,$S248,0))</f>
        <v>7.0000000000000007E-2</v>
      </c>
      <c r="L248" s="409">
        <f>IF(E223="*",NA(),VLOOKUP($L$14,'201920PERCENT'!$A:$AX,$S248,0))</f>
        <v>0.08</v>
      </c>
      <c r="M248" s="409">
        <f>IF(F223="*",NA(),VLOOKUP($N$14,'201920PERCENT'!$A:$AX,$S248,0))</f>
        <v>0.08</v>
      </c>
      <c r="N248" s="409">
        <f t="shared" si="8"/>
        <v>0.2</v>
      </c>
      <c r="O248" s="409">
        <f t="shared" si="10"/>
        <v>7.0000000000000007E-2</v>
      </c>
      <c r="P248" s="409">
        <f t="shared" si="9"/>
        <v>0.08</v>
      </c>
      <c r="Q248" s="409">
        <f t="shared" si="9"/>
        <v>0.08</v>
      </c>
      <c r="R248" s="409"/>
      <c r="S248" s="410">
        <v>44</v>
      </c>
      <c r="T248" s="409"/>
      <c r="U248" s="409"/>
      <c r="V248" s="409"/>
      <c r="W248" s="409"/>
    </row>
    <row r="249" spans="1:23" s="18" customFormat="1" x14ac:dyDescent="0.2">
      <c r="A249" s="107"/>
      <c r="J249" s="403" t="str">
        <f t="shared" si="7"/>
        <v>(P00-P96)</v>
      </c>
      <c r="K249" s="409">
        <f>IF(D224="*",NA(),VLOOKUP($J$14,'201920PERCENT'!$A:$AX,$S249,0))</f>
        <v>0.01</v>
      </c>
      <c r="L249" s="409">
        <f>IF(E224="*",NA(),VLOOKUP($L$14,'201920PERCENT'!$A:$AX,$S249,0))</f>
        <v>0.02</v>
      </c>
      <c r="M249" s="409">
        <f>IF(F224="*",NA(),VLOOKUP($N$14,'201920PERCENT'!$A:$AX,$S249,0))</f>
        <v>0.01</v>
      </c>
      <c r="N249" s="409">
        <f t="shared" si="8"/>
        <v>0.2</v>
      </c>
      <c r="O249" s="409">
        <f t="shared" si="10"/>
        <v>0.01</v>
      </c>
      <c r="P249" s="409">
        <f t="shared" si="9"/>
        <v>0.02</v>
      </c>
      <c r="Q249" s="409">
        <f t="shared" si="9"/>
        <v>0.01</v>
      </c>
      <c r="R249" s="409"/>
      <c r="S249" s="410">
        <v>45</v>
      </c>
      <c r="T249" s="409"/>
      <c r="U249" s="409"/>
      <c r="V249" s="409"/>
      <c r="W249" s="409"/>
    </row>
    <row r="250" spans="1:23" s="18" customFormat="1" x14ac:dyDescent="0.2">
      <c r="A250" s="107"/>
      <c r="J250" s="403" t="str">
        <f t="shared" si="7"/>
        <v>(Q00-Q99)</v>
      </c>
      <c r="K250" s="409">
        <f>IF(D225="*",NA(),VLOOKUP($J$14,'201920PERCENT'!$A:$AX,$S250,0))</f>
        <v>0.01</v>
      </c>
      <c r="L250" s="409">
        <f>IF(E225="*",NA(),VLOOKUP($L$14,'201920PERCENT'!$A:$AX,$S250,0))</f>
        <v>0.01</v>
      </c>
      <c r="M250" s="409">
        <f>IF(F225="*",NA(),VLOOKUP($N$14,'201920PERCENT'!$A:$AX,$S250,0))</f>
        <v>0</v>
      </c>
      <c r="N250" s="409">
        <f t="shared" si="8"/>
        <v>0.2</v>
      </c>
      <c r="O250" s="409">
        <f t="shared" si="10"/>
        <v>0.01</v>
      </c>
      <c r="P250" s="409">
        <f t="shared" ref="P250:P253" si="11">IF(ISERROR(L250),0,L250)</f>
        <v>0.01</v>
      </c>
      <c r="Q250" s="409">
        <f t="shared" ref="Q250:Q253" si="12">IF(ISERROR(M250),0,M250)</f>
        <v>0</v>
      </c>
      <c r="R250" s="409"/>
      <c r="S250" s="410">
        <v>46</v>
      </c>
      <c r="T250" s="409"/>
      <c r="U250" s="409"/>
      <c r="V250" s="409"/>
      <c r="W250" s="409"/>
    </row>
    <row r="251" spans="1:23" s="18" customFormat="1" x14ac:dyDescent="0.2">
      <c r="A251" s="107"/>
      <c r="J251" s="403" t="str">
        <f t="shared" si="7"/>
        <v>(R00-R99)</v>
      </c>
      <c r="K251" s="409">
        <f>IF(D226="*",NA(),VLOOKUP($J$14,'201920PERCENT'!$A:$AX,$S251,0))</f>
        <v>0.11</v>
      </c>
      <c r="L251" s="409">
        <f>IF(E226="*",NA(),VLOOKUP($L$14,'201920PERCENT'!$A:$AX,$S251,0))</f>
        <v>0.11</v>
      </c>
      <c r="M251" s="409">
        <f>IF(F226="*",NA(),VLOOKUP($N$14,'201920PERCENT'!$A:$AX,$S251,0))</f>
        <v>0.1</v>
      </c>
      <c r="N251" s="409">
        <f t="shared" si="8"/>
        <v>0.2</v>
      </c>
      <c r="O251" s="409">
        <f t="shared" si="10"/>
        <v>0.11</v>
      </c>
      <c r="P251" s="409">
        <f t="shared" si="11"/>
        <v>0.11</v>
      </c>
      <c r="Q251" s="409">
        <f t="shared" si="12"/>
        <v>0.1</v>
      </c>
      <c r="R251" s="409"/>
      <c r="S251" s="410">
        <v>47</v>
      </c>
      <c r="T251" s="409"/>
      <c r="U251" s="409"/>
      <c r="V251" s="409"/>
      <c r="W251" s="409"/>
    </row>
    <row r="252" spans="1:23" s="18" customFormat="1" x14ac:dyDescent="0.2">
      <c r="A252" s="107"/>
      <c r="J252" s="403" t="str">
        <f t="shared" si="7"/>
        <v>(S00-T98)</v>
      </c>
      <c r="K252" s="409">
        <f>IF(D227="*",NA(),VLOOKUP($J$14,'201920PERCENT'!$A:$AX,$S252,0))</f>
        <v>0.06</v>
      </c>
      <c r="L252" s="409">
        <f>IF(E227="*",NA(),VLOOKUP($L$14,'201920PERCENT'!$A:$AX,$S252,0))</f>
        <v>0.05</v>
      </c>
      <c r="M252" s="409">
        <f>IF(F227="*",NA(),VLOOKUP($N$14,'201920PERCENT'!$A:$AX,$S252,0))</f>
        <v>0.04</v>
      </c>
      <c r="N252" s="409">
        <f t="shared" si="8"/>
        <v>0.2</v>
      </c>
      <c r="O252" s="409">
        <f t="shared" si="10"/>
        <v>0.06</v>
      </c>
      <c r="P252" s="409">
        <f t="shared" si="11"/>
        <v>0.05</v>
      </c>
      <c r="Q252" s="409">
        <f t="shared" si="12"/>
        <v>0.04</v>
      </c>
      <c r="R252" s="409"/>
      <c r="S252" s="410">
        <v>48</v>
      </c>
      <c r="T252" s="409"/>
      <c r="U252" s="409"/>
      <c r="V252" s="409"/>
      <c r="W252" s="409"/>
    </row>
    <row r="253" spans="1:23" s="18" customFormat="1" x14ac:dyDescent="0.2">
      <c r="A253" s="107"/>
      <c r="J253" s="403" t="str">
        <f t="shared" si="7"/>
        <v>(Z00-Z99)</v>
      </c>
      <c r="K253" s="409">
        <f>IF(D228="*",NA(),VLOOKUP($J$14,'201920PERCENT'!$A:$AX,$S253,0))</f>
        <v>0</v>
      </c>
      <c r="L253" s="409">
        <f>IF(E228="*",NA(),VLOOKUP($L$14,'201920PERCENT'!$A:$AX,$S253,0))</f>
        <v>0</v>
      </c>
      <c r="M253" s="409">
        <f>IF(F228="*",NA(),VLOOKUP($N$14,'201920PERCENT'!$A:$AX,$S253,0))</f>
        <v>0</v>
      </c>
      <c r="N253" s="409">
        <f t="shared" si="8"/>
        <v>0.2</v>
      </c>
      <c r="O253" s="409">
        <f t="shared" si="10"/>
        <v>0</v>
      </c>
      <c r="P253" s="409">
        <f t="shared" si="11"/>
        <v>0</v>
      </c>
      <c r="Q253" s="409">
        <f t="shared" si="12"/>
        <v>0</v>
      </c>
      <c r="R253" s="409"/>
      <c r="S253" s="410">
        <v>49</v>
      </c>
      <c r="T253" s="409"/>
      <c r="U253" s="409"/>
      <c r="V253" s="409"/>
      <c r="W253" s="409"/>
    </row>
    <row r="254" spans="1:23" s="18" customFormat="1" x14ac:dyDescent="0.2">
      <c r="A254" s="107"/>
      <c r="J254" s="403"/>
      <c r="K254" s="397"/>
      <c r="L254" s="397"/>
      <c r="M254" s="397"/>
      <c r="N254" s="397"/>
      <c r="O254" s="397"/>
      <c r="P254" s="397"/>
      <c r="S254" s="410">
        <v>50</v>
      </c>
    </row>
    <row r="255" spans="1:23" s="18" customFormat="1" x14ac:dyDescent="0.2">
      <c r="A255" s="107"/>
      <c r="B255" s="34"/>
      <c r="C255" s="36"/>
      <c r="D255" s="36"/>
      <c r="E255" s="36"/>
      <c r="F255" s="36"/>
      <c r="G255" s="36"/>
      <c r="H255" s="36"/>
      <c r="I255" s="128"/>
    </row>
    <row r="256" spans="1:23" s="18" customFormat="1" x14ac:dyDescent="0.2">
      <c r="A256" s="107"/>
      <c r="B256" s="34"/>
      <c r="C256" s="36"/>
      <c r="D256" s="36"/>
      <c r="E256" s="36"/>
      <c r="F256" s="36"/>
      <c r="G256" s="36"/>
      <c r="H256" s="36"/>
      <c r="I256" s="128"/>
    </row>
    <row r="257" spans="1:9" s="18" customFormat="1" x14ac:dyDescent="0.2">
      <c r="A257" s="107"/>
      <c r="B257" s="34"/>
      <c r="C257" s="36"/>
      <c r="D257" s="36"/>
      <c r="E257" s="36"/>
      <c r="F257" s="36"/>
      <c r="G257" s="36"/>
      <c r="H257" s="36"/>
      <c r="I257" s="128"/>
    </row>
    <row r="258" spans="1:9" x14ac:dyDescent="0.2">
      <c r="A258" s="107"/>
      <c r="B258" s="34"/>
      <c r="C258" s="36"/>
      <c r="D258" s="36"/>
      <c r="E258" s="36"/>
      <c r="F258" s="36"/>
      <c r="G258" s="36"/>
      <c r="H258" s="36"/>
    </row>
    <row r="259" spans="1:9" x14ac:dyDescent="0.2">
      <c r="A259" s="107"/>
      <c r="B259" s="34"/>
      <c r="C259" s="36"/>
      <c r="D259" s="36"/>
      <c r="E259" s="36"/>
      <c r="F259" s="36"/>
      <c r="G259" s="36"/>
      <c r="H259" s="36"/>
    </row>
    <row r="260" spans="1:9" x14ac:dyDescent="0.2">
      <c r="A260" s="107"/>
      <c r="B260" s="34"/>
      <c r="C260" s="36"/>
      <c r="D260" s="36"/>
      <c r="E260" s="36"/>
      <c r="F260" s="36"/>
      <c r="G260" s="36"/>
      <c r="H260" s="36"/>
    </row>
    <row r="261" spans="1:9" x14ac:dyDescent="0.2">
      <c r="A261" s="107"/>
      <c r="B261" s="34"/>
      <c r="C261" s="36"/>
      <c r="D261" s="36"/>
      <c r="E261" s="36"/>
      <c r="F261" s="36"/>
      <c r="G261" s="36"/>
      <c r="H261" s="36"/>
    </row>
    <row r="262" spans="1:9" x14ac:dyDescent="0.2">
      <c r="A262" s="107"/>
      <c r="B262" s="34"/>
      <c r="C262" s="36"/>
      <c r="D262" s="36"/>
      <c r="E262" s="36"/>
      <c r="F262" s="36"/>
      <c r="G262" s="36"/>
      <c r="H262" s="36"/>
    </row>
    <row r="263" spans="1:9" x14ac:dyDescent="0.2">
      <c r="A263" s="107"/>
      <c r="B263" s="34"/>
      <c r="C263" s="36"/>
      <c r="D263" s="36"/>
      <c r="E263" s="36"/>
      <c r="F263" s="36"/>
      <c r="G263" s="36"/>
      <c r="H263" s="36"/>
    </row>
    <row r="264" spans="1:9" x14ac:dyDescent="0.2">
      <c r="A264" s="107"/>
      <c r="B264" s="34"/>
      <c r="C264" s="36"/>
      <c r="D264" s="36"/>
      <c r="E264" s="36"/>
      <c r="F264" s="36"/>
      <c r="G264" s="36"/>
      <c r="H264" s="36"/>
    </row>
    <row r="265" spans="1:9" x14ac:dyDescent="0.2">
      <c r="A265" s="107"/>
      <c r="B265" s="34"/>
      <c r="C265" s="36"/>
      <c r="D265" s="36"/>
      <c r="E265" s="36"/>
      <c r="F265" s="36"/>
      <c r="G265" s="36"/>
      <c r="H265" s="36"/>
    </row>
    <row r="266" spans="1:9" x14ac:dyDescent="0.2">
      <c r="A266" s="107"/>
      <c r="B266" s="34"/>
      <c r="C266" s="36"/>
      <c r="D266" s="36"/>
      <c r="E266" s="36"/>
      <c r="F266" s="36"/>
      <c r="G266" s="36"/>
      <c r="H266" s="36"/>
    </row>
    <row r="267" spans="1:9" ht="15.75" thickBot="1" x14ac:dyDescent="0.25">
      <c r="A267" s="107"/>
      <c r="B267" s="437" t="s">
        <v>2169</v>
      </c>
      <c r="C267" s="437"/>
      <c r="D267" s="437"/>
      <c r="E267" s="437"/>
      <c r="F267" s="437"/>
      <c r="G267" s="437"/>
      <c r="H267" s="437"/>
    </row>
    <row r="268" spans="1:9" ht="38.25" customHeight="1" thickBot="1" x14ac:dyDescent="0.25">
      <c r="A268" s="107"/>
      <c r="B268" s="15"/>
      <c r="C268" s="433" t="str">
        <f>C207</f>
        <v>ENGLAND</v>
      </c>
      <c r="D268" s="434"/>
      <c r="E268" s="435" t="str">
        <f>E207</f>
        <v>London</v>
      </c>
      <c r="F268" s="436"/>
      <c r="G268" s="431" t="str">
        <f>G207</f>
        <v>Airedale NHS Foundation Trust - (RCF)</v>
      </c>
      <c r="H268" s="432"/>
    </row>
    <row r="269" spans="1:9" ht="13.5" thickBot="1" x14ac:dyDescent="0.25">
      <c r="A269" s="99"/>
      <c r="B269" s="32" t="s">
        <v>755</v>
      </c>
      <c r="C269" s="37" t="s">
        <v>1577</v>
      </c>
      <c r="D269" s="375" t="s">
        <v>1663</v>
      </c>
      <c r="E269" s="37" t="s">
        <v>1577</v>
      </c>
      <c r="F269" s="375" t="s">
        <v>1663</v>
      </c>
      <c r="G269" s="37" t="s">
        <v>1577</v>
      </c>
      <c r="H269" s="375" t="s">
        <v>1663</v>
      </c>
    </row>
    <row r="270" spans="1:9" x14ac:dyDescent="0.2">
      <c r="A270" s="99">
        <v>76</v>
      </c>
      <c r="B270" s="137" t="s">
        <v>116</v>
      </c>
      <c r="C270" s="122">
        <f>IF(ISERROR(VLOOKUP($J$42,'201819 DATA'!$A:$FK,Output!$A270,FALSE)),0,VLOOKUP($J$42,'201819 DATA'!$A:$FK,Output!$A270,FALSE))</f>
        <v>61957</v>
      </c>
      <c r="D270" s="123">
        <f>IF(ISERROR(VLOOKUP($J$42,'201920 DATA'!$A:$FH,Output!$A270,FALSE)),0,VLOOKUP($J$42,'201920 DATA'!$A:$FH,Output!$A270,FALSE))</f>
        <v>59369</v>
      </c>
      <c r="E270" s="122">
        <f>IF(ISERROR(VLOOKUP($L$42,'201819 DATA'!$A:$FK,Output!$A270,FALSE)),0,VLOOKUP($L$42,'201819 DATA'!$A:$FK,Output!$A270,FALSE))</f>
        <v>9086</v>
      </c>
      <c r="F270" s="123">
        <f>IF(ISERROR(VLOOKUP($L$42,'201920 DATA'!$A:$FH,Output!$A270,FALSE)),0,VLOOKUP($L$42,'201920 DATA'!$A:$FH,Output!$A270,FALSE))</f>
        <v>8740</v>
      </c>
      <c r="G270" s="122">
        <f>IF(ISERROR(VLOOKUP($N$42,'201819 DATA'!$A:$FK,Output!$A270,FALSE)),0,VLOOKUP($N$42,'201819 DATA'!$A:$FK,Output!$A270,FALSE))</f>
        <v>180</v>
      </c>
      <c r="H270" s="123">
        <f>IF(ISERROR(VLOOKUP($N$42,'201920 DATA'!$A:$FH,Output!$A270,FALSE)),0,VLOOKUP($N$42,'201920 DATA'!$A:$FH,Output!$A270,FALSE))</f>
        <v>165</v>
      </c>
    </row>
    <row r="271" spans="1:9" x14ac:dyDescent="0.2">
      <c r="A271" s="99">
        <v>77</v>
      </c>
      <c r="B271" s="96" t="s">
        <v>117</v>
      </c>
      <c r="C271" s="125">
        <f>IF(ISERROR(VLOOKUP($J$42,'201819 DATA'!$A:$FK,Output!$A271,FALSE)),0,VLOOKUP($J$42,'201819 DATA'!$A:$FK,Output!$A271,FALSE))</f>
        <v>735466</v>
      </c>
      <c r="D271" s="100">
        <f>IF(ISERROR(VLOOKUP($J$42,'201920 DATA'!$A:$FH,Output!$A271,FALSE)),0,VLOOKUP($J$42,'201920 DATA'!$A:$FH,Output!$A271,FALSE))</f>
        <v>744770</v>
      </c>
      <c r="E271" s="125">
        <f>IF(ISERROR(VLOOKUP($L$42,'201819 DATA'!$A:$FK,Output!$A271,FALSE)),0,VLOOKUP($L$42,'201819 DATA'!$A:$FK,Output!$A271,FALSE))</f>
        <v>94333</v>
      </c>
      <c r="F271" s="100">
        <f>IF(ISERROR(VLOOKUP($L$42,'201920 DATA'!$A:$FH,Output!$A271,FALSE)),0,VLOOKUP($L$42,'201920 DATA'!$A:$FH,Output!$A271,FALSE))</f>
        <v>92435</v>
      </c>
      <c r="G271" s="125">
        <f>IF(ISERROR(VLOOKUP($N$42,'201819 DATA'!$A:$FK,Output!$A271,FALSE)),0,VLOOKUP($N$42,'201819 DATA'!$A:$FK,Output!$A271,FALSE))</f>
        <v>2045</v>
      </c>
      <c r="H271" s="100">
        <f>IF(ISERROR(VLOOKUP($N$42,'201920 DATA'!$A:$FH,Output!$A271,FALSE)),0,VLOOKUP($N$42,'201920 DATA'!$A:$FH,Output!$A271,FALSE))</f>
        <v>2120</v>
      </c>
    </row>
    <row r="272" spans="1:9" x14ac:dyDescent="0.2">
      <c r="A272" s="99">
        <v>78</v>
      </c>
      <c r="B272" s="96" t="s">
        <v>118</v>
      </c>
      <c r="C272" s="125">
        <f>IF(ISERROR(VLOOKUP($J$42,'201819 DATA'!$A:$FK,Output!$A272,FALSE)),0,VLOOKUP($J$42,'201819 DATA'!$A:$FK,Output!$A272,FALSE))</f>
        <v>114091</v>
      </c>
      <c r="D272" s="100">
        <f>IF(ISERROR(VLOOKUP($J$42,'201920 DATA'!$A:$FH,Output!$A272,FALSE)),0,VLOOKUP($J$42,'201920 DATA'!$A:$FH,Output!$A272,FALSE))</f>
        <v>112299</v>
      </c>
      <c r="E272" s="125">
        <f>IF(ISERROR(VLOOKUP($L$42,'201819 DATA'!$A:$FK,Output!$A272,FALSE)),0,VLOOKUP($L$42,'201819 DATA'!$A:$FK,Output!$A272,FALSE))</f>
        <v>8507</v>
      </c>
      <c r="F272" s="100">
        <f>IF(ISERROR(VLOOKUP($L$42,'201920 DATA'!$A:$FH,Output!$A272,FALSE)),0,VLOOKUP($L$42,'201920 DATA'!$A:$FH,Output!$A272,FALSE))</f>
        <v>8430</v>
      </c>
      <c r="G272" s="125">
        <f>IF(ISERROR(VLOOKUP($N$42,'201819 DATA'!$A:$FK,Output!$A272,FALSE)),0,VLOOKUP($N$42,'201819 DATA'!$A:$FK,Output!$A272,FALSE))</f>
        <v>405</v>
      </c>
      <c r="H272" s="100">
        <f>IF(ISERROR(VLOOKUP($N$42,'201920 DATA'!$A:$FH,Output!$A272,FALSE)),0,VLOOKUP($N$42,'201920 DATA'!$A:$FH,Output!$A272,FALSE))</f>
        <v>380</v>
      </c>
    </row>
    <row r="273" spans="1:8" x14ac:dyDescent="0.2">
      <c r="A273" s="99">
        <v>79</v>
      </c>
      <c r="B273" s="96" t="s">
        <v>119</v>
      </c>
      <c r="C273" s="125">
        <f>IF(ISERROR(VLOOKUP($J$42,'201819 DATA'!$A:$FK,Output!$A273,FALSE)),0,VLOOKUP($J$42,'201819 DATA'!$A:$FK,Output!$A273,FALSE))</f>
        <v>31465</v>
      </c>
      <c r="D273" s="100">
        <f>IF(ISERROR(VLOOKUP($J$42,'201920 DATA'!$A:$FH,Output!$A273,FALSE)),0,VLOOKUP($J$42,'201920 DATA'!$A:$FH,Output!$A273,FALSE))</f>
        <v>28905</v>
      </c>
      <c r="E273" s="125">
        <f>IF(ISERROR(VLOOKUP($L$42,'201819 DATA'!$A:$FK,Output!$A273,FALSE)),0,VLOOKUP($L$42,'201819 DATA'!$A:$FK,Output!$A273,FALSE))</f>
        <v>6288</v>
      </c>
      <c r="F273" s="100">
        <f>IF(ISERROR(VLOOKUP($L$42,'201920 DATA'!$A:$FH,Output!$A273,FALSE)),0,VLOOKUP($L$42,'201920 DATA'!$A:$FH,Output!$A273,FALSE))</f>
        <v>5890</v>
      </c>
      <c r="G273" s="125">
        <f>IF(ISERROR(VLOOKUP($N$42,'201819 DATA'!$A:$FK,Output!$A273,FALSE)),0,VLOOKUP($N$42,'201819 DATA'!$A:$FK,Output!$A273,FALSE))</f>
        <v>35</v>
      </c>
      <c r="H273" s="100">
        <f>IF(ISERROR(VLOOKUP($N$42,'201920 DATA'!$A:$FH,Output!$A273,FALSE)),0,VLOOKUP($N$42,'201920 DATA'!$A:$FH,Output!$A273,FALSE))</f>
        <v>20</v>
      </c>
    </row>
    <row r="274" spans="1:8" x14ac:dyDescent="0.2">
      <c r="A274" s="99">
        <v>80</v>
      </c>
      <c r="B274" s="96" t="s">
        <v>120</v>
      </c>
      <c r="C274" s="125">
        <f>IF(ISERROR(VLOOKUP($J$42,'201819 DATA'!$A:$FK,Output!$A274,FALSE)),0,VLOOKUP($J$42,'201819 DATA'!$A:$FK,Output!$A274,FALSE))</f>
        <v>1916</v>
      </c>
      <c r="D274" s="100">
        <f>IF(ISERROR(VLOOKUP($J$42,'201920 DATA'!$A:$FH,Output!$A274,FALSE)),0,VLOOKUP($J$42,'201920 DATA'!$A:$FH,Output!$A274,FALSE))</f>
        <v>1915</v>
      </c>
      <c r="E274" s="125">
        <f>IF(ISERROR(VLOOKUP($L$42,'201819 DATA'!$A:$FK,Output!$A274,FALSE)),0,VLOOKUP($L$42,'201819 DATA'!$A:$FK,Output!$A274,FALSE))</f>
        <v>390</v>
      </c>
      <c r="F274" s="100">
        <f>IF(ISERROR(VLOOKUP($L$42,'201920 DATA'!$A:$FH,Output!$A274,FALSE)),0,VLOOKUP($L$42,'201920 DATA'!$A:$FH,Output!$A274,FALSE))</f>
        <v>360</v>
      </c>
      <c r="G274" s="125" t="str">
        <f>IF(ISERROR(VLOOKUP($N$42,'201819 DATA'!$A:$FK,Output!$A274,FALSE)),0,VLOOKUP($N$42,'201819 DATA'!$A:$FK,Output!$A274,FALSE))</f>
        <v>*</v>
      </c>
      <c r="H274" s="100">
        <f>IF(ISERROR(VLOOKUP($N$42,'201920 DATA'!$A:$FH,Output!$A274,FALSE)),0,VLOOKUP($N$42,'201920 DATA'!$A:$FH,Output!$A274,FALSE))</f>
        <v>15</v>
      </c>
    </row>
    <row r="275" spans="1:8" x14ac:dyDescent="0.2">
      <c r="A275" s="99">
        <v>81</v>
      </c>
      <c r="B275" s="96" t="s">
        <v>121</v>
      </c>
      <c r="C275" s="125">
        <f>IF(ISERROR(VLOOKUP($J$42,'201819 DATA'!$A:$FK,Output!$A275,FALSE)),0,VLOOKUP($J$42,'201819 DATA'!$A:$FK,Output!$A275,FALSE))</f>
        <v>178</v>
      </c>
      <c r="D275" s="100">
        <f>IF(ISERROR(VLOOKUP($J$42,'201920 DATA'!$A:$FH,Output!$A275,FALSE)),0,VLOOKUP($J$42,'201920 DATA'!$A:$FH,Output!$A275,FALSE))</f>
        <v>187</v>
      </c>
      <c r="E275" s="125">
        <f>IF(ISERROR(VLOOKUP($L$42,'201819 DATA'!$A:$FK,Output!$A275,FALSE)),0,VLOOKUP($L$42,'201819 DATA'!$A:$FK,Output!$A275,FALSE))</f>
        <v>20</v>
      </c>
      <c r="F275" s="100">
        <f>IF(ISERROR(VLOOKUP($L$42,'201920 DATA'!$A:$FH,Output!$A275,FALSE)),0,VLOOKUP($L$42,'201920 DATA'!$A:$FH,Output!$A275,FALSE))</f>
        <v>25</v>
      </c>
      <c r="G275" s="125">
        <f>IF(ISERROR(VLOOKUP($N$42,'201819 DATA'!$A:$FK,Output!$A275,FALSE)),0,VLOOKUP($N$42,'201819 DATA'!$A:$FK,Output!$A275,FALSE))</f>
        <v>0</v>
      </c>
      <c r="H275" s="100">
        <f>IF(ISERROR(VLOOKUP($N$42,'201920 DATA'!$A:$FH,Output!$A275,FALSE)),0,VLOOKUP($N$42,'201920 DATA'!$A:$FH,Output!$A275,FALSE))</f>
        <v>0</v>
      </c>
    </row>
    <row r="276" spans="1:8" x14ac:dyDescent="0.2">
      <c r="A276" s="99">
        <v>82</v>
      </c>
      <c r="B276" s="96" t="s">
        <v>122</v>
      </c>
      <c r="C276" s="125">
        <f>IF(ISERROR(VLOOKUP($J$42,'201819 DATA'!$A:$FK,Output!$A276,FALSE)),0,VLOOKUP($J$42,'201819 DATA'!$A:$FK,Output!$A276,FALSE))</f>
        <v>377211</v>
      </c>
      <c r="D276" s="100">
        <f>IF(ISERROR(VLOOKUP($J$42,'201920 DATA'!$A:$FH,Output!$A276,FALSE)),0,VLOOKUP($J$42,'201920 DATA'!$A:$FH,Output!$A276,FALSE))</f>
        <v>404195</v>
      </c>
      <c r="E276" s="125">
        <f>IF(ISERROR(VLOOKUP($L$42,'201819 DATA'!$A:$FK,Output!$A276,FALSE)),0,VLOOKUP($L$42,'201819 DATA'!$A:$FK,Output!$A276,FALSE))</f>
        <v>69726</v>
      </c>
      <c r="F276" s="100">
        <f>IF(ISERROR(VLOOKUP($L$42,'201920 DATA'!$A:$FH,Output!$A276,FALSE)),0,VLOOKUP($L$42,'201920 DATA'!$A:$FH,Output!$A276,FALSE))</f>
        <v>75535</v>
      </c>
      <c r="G276" s="125">
        <f>IF(ISERROR(VLOOKUP($N$42,'201819 DATA'!$A:$FK,Output!$A276,FALSE)),0,VLOOKUP($N$42,'201819 DATA'!$A:$FK,Output!$A276,FALSE))</f>
        <v>680</v>
      </c>
      <c r="H276" s="100">
        <f>IF(ISERROR(VLOOKUP($N$42,'201920 DATA'!$A:$FH,Output!$A276,FALSE)),0,VLOOKUP($N$42,'201920 DATA'!$A:$FH,Output!$A276,FALSE))</f>
        <v>705</v>
      </c>
    </row>
    <row r="277" spans="1:8" ht="27.2" customHeight="1" x14ac:dyDescent="0.2">
      <c r="A277" s="99">
        <v>83</v>
      </c>
      <c r="B277" s="96" t="s">
        <v>123</v>
      </c>
      <c r="C277" s="125">
        <f>IF(ISERROR(VLOOKUP($J$42,'201819 DATA'!$A:$FK,Output!$A277,FALSE)),0,VLOOKUP($J$42,'201819 DATA'!$A:$FK,Output!$A277,FALSE))</f>
        <v>22836</v>
      </c>
      <c r="D277" s="100">
        <f>IF(ISERROR(VLOOKUP($J$42,'201920 DATA'!$A:$FH,Output!$A277,FALSE)),0,VLOOKUP($J$42,'201920 DATA'!$A:$FH,Output!$A277,FALSE))</f>
        <v>23115</v>
      </c>
      <c r="E277" s="125">
        <f>IF(ISERROR(VLOOKUP($L$42,'201819 DATA'!$A:$FK,Output!$A277,FALSE)),0,VLOOKUP($L$42,'201819 DATA'!$A:$FK,Output!$A277,FALSE))</f>
        <v>5512</v>
      </c>
      <c r="F277" s="100">
        <f>IF(ISERROR(VLOOKUP($L$42,'201920 DATA'!$A:$FH,Output!$A277,FALSE)),0,VLOOKUP($L$42,'201920 DATA'!$A:$FH,Output!$A277,FALSE))</f>
        <v>5725</v>
      </c>
      <c r="G277" s="125">
        <f>IF(ISERROR(VLOOKUP($N$42,'201819 DATA'!$A:$FK,Output!$A277,FALSE)),0,VLOOKUP($N$42,'201819 DATA'!$A:$FK,Output!$A277,FALSE))</f>
        <v>30</v>
      </c>
      <c r="H277" s="100">
        <f>IF(ISERROR(VLOOKUP($N$42,'201920 DATA'!$A:$FH,Output!$A277,FALSE)),0,VLOOKUP($N$42,'201920 DATA'!$A:$FH,Output!$A277,FALSE))</f>
        <v>10</v>
      </c>
    </row>
    <row r="278" spans="1:8" ht="26.25" thickBot="1" x14ac:dyDescent="0.25">
      <c r="A278" s="99">
        <v>84</v>
      </c>
      <c r="B278" s="136" t="s">
        <v>124</v>
      </c>
      <c r="C278" s="104">
        <f>IF(ISERROR(VLOOKUP($J$42,'201819 DATA'!$A:$FK,Output!$A278,FALSE)),0,VLOOKUP($J$42,'201819 DATA'!$A:$FK,Output!$A278,FALSE))</f>
        <v>50627</v>
      </c>
      <c r="D278" s="105">
        <f>IF(ISERROR(VLOOKUP($J$42,'201920 DATA'!$A:$FH,Output!$A278,FALSE)),0,VLOOKUP($J$42,'201920 DATA'!$A:$FH,Output!$A278,FALSE))</f>
        <v>54521</v>
      </c>
      <c r="E278" s="104">
        <f>IF(ISERROR(VLOOKUP($L$42,'201819 DATA'!$A:$FK,Output!$A278,FALSE)),0,VLOOKUP($L$42,'201819 DATA'!$A:$FK,Output!$A278,FALSE))</f>
        <v>8402</v>
      </c>
      <c r="F278" s="105">
        <f>IF(ISERROR(VLOOKUP($L$42,'201920 DATA'!$A:$FH,Output!$A278,FALSE)),0,VLOOKUP($L$42,'201920 DATA'!$A:$FH,Output!$A278,FALSE))</f>
        <v>9015</v>
      </c>
      <c r="G278" s="104">
        <f>IF(ISERROR(VLOOKUP($N$42,'201819 DATA'!$A:$FK,Output!$A278,FALSE)),0,VLOOKUP($N$42,'201819 DATA'!$A:$FK,Output!$A278,FALSE))</f>
        <v>145</v>
      </c>
      <c r="H278" s="105">
        <f>IF(ISERROR(VLOOKUP($N$42,'201920 DATA'!$A:$FH,Output!$A278,FALSE)),0,VLOOKUP($N$42,'201920 DATA'!$A:$FH,Output!$A278,FALSE))</f>
        <v>130</v>
      </c>
    </row>
    <row r="279" spans="1:8" x14ac:dyDescent="0.2">
      <c r="A279" s="107"/>
      <c r="B279" s="15"/>
      <c r="C279" s="16"/>
      <c r="D279" s="16"/>
      <c r="E279" s="16"/>
      <c r="F279" s="16"/>
      <c r="G279" s="17"/>
      <c r="H279" s="17"/>
    </row>
    <row r="280" spans="1:8" ht="16.5" thickBot="1" x14ac:dyDescent="0.3">
      <c r="A280" s="107"/>
      <c r="B280" s="437" t="s">
        <v>519</v>
      </c>
      <c r="C280" s="437"/>
      <c r="D280" s="437"/>
      <c r="E280" s="437"/>
      <c r="F280" s="437"/>
      <c r="G280" s="437"/>
      <c r="H280" s="437"/>
    </row>
    <row r="281" spans="1:8" ht="38.25" customHeight="1" thickBot="1" x14ac:dyDescent="0.25">
      <c r="A281" s="107"/>
      <c r="B281" s="15"/>
      <c r="C281" s="433" t="str">
        <f>C268</f>
        <v>ENGLAND</v>
      </c>
      <c r="D281" s="434"/>
      <c r="E281" s="435" t="str">
        <f>E268</f>
        <v>London</v>
      </c>
      <c r="F281" s="436"/>
      <c r="G281" s="431" t="str">
        <f>G268</f>
        <v>Airedale NHS Foundation Trust - (RCF)</v>
      </c>
      <c r="H281" s="432"/>
    </row>
    <row r="282" spans="1:8" ht="13.5" thickBot="1" x14ac:dyDescent="0.25">
      <c r="A282" s="107"/>
      <c r="B282" s="138" t="s">
        <v>129</v>
      </c>
      <c r="C282" s="37" t="s">
        <v>1577</v>
      </c>
      <c r="D282" s="375" t="s">
        <v>1663</v>
      </c>
      <c r="E282" s="37" t="s">
        <v>1577</v>
      </c>
      <c r="F282" s="375" t="s">
        <v>1663</v>
      </c>
      <c r="G282" s="37" t="s">
        <v>1577</v>
      </c>
      <c r="H282" s="375" t="s">
        <v>1663</v>
      </c>
    </row>
    <row r="283" spans="1:8" x14ac:dyDescent="0.2">
      <c r="A283" s="99">
        <v>87</v>
      </c>
      <c r="B283" s="49" t="s">
        <v>136</v>
      </c>
      <c r="C283" s="122">
        <f>IF(ISERROR(VLOOKUP($J$42,'201819 DATA'!$A:$FK,Output!$A283,FALSE)),0,VLOOKUP($J$42,'201819 DATA'!$A:$FK,Output!$A283,FALSE))</f>
        <v>2041924</v>
      </c>
      <c r="D283" s="123">
        <f>IF(ISERROR(VLOOKUP($J$42,'201920 DATA'!$A:$FJ,Output!$A283,FALSE)),0,VLOOKUP($J$42,'201920 DATA'!$A:$FJ,Output!$A283,FALSE))</f>
        <v>2051633</v>
      </c>
      <c r="E283" s="122">
        <f>IF(ISERROR(VLOOKUP($L$42,'201819 DATA'!$A:$FK,Output!$A283,FALSE)),0,VLOOKUP($L$42,'201819 DATA'!$A:$FK,Output!$A283,FALSE))</f>
        <v>256669</v>
      </c>
      <c r="F283" s="123">
        <f>IF(ISERROR(VLOOKUP($L$42,'201920 DATA'!$A:$FJ,Output!$A283,FALSE)),0,VLOOKUP($L$42,'201920 DATA'!$A:$FJ,Output!$A283,FALSE))</f>
        <v>266135</v>
      </c>
      <c r="G283" s="122">
        <f>IF(ISERROR(VLOOKUP($N$42,'201819 DATA'!$A:$FK,Output!$A283,FALSE)),0,VLOOKUP($N$42,'201819 DATA'!$A:$FK,Output!$A283,FALSE))</f>
        <v>7970</v>
      </c>
      <c r="H283" s="123">
        <f>IF(ISERROR(VLOOKUP($N$42,'201920 DATA'!$A:$FJ,Output!$A283,FALSE)),0,VLOOKUP($N$42,'201920 DATA'!$A:$FJ,Output!$A283,FALSE))</f>
        <v>8780</v>
      </c>
    </row>
    <row r="284" spans="1:8" x14ac:dyDescent="0.2">
      <c r="A284" s="99">
        <v>88</v>
      </c>
      <c r="B284" s="50" t="s">
        <v>141</v>
      </c>
      <c r="C284" s="125">
        <f>IF(ISERROR(VLOOKUP($J$42,'201819 DATA'!$A:$FK,Output!$A284,FALSE)),0,VLOOKUP($J$42,'201819 DATA'!$A:$FK,Output!$A284,FALSE))</f>
        <v>715742</v>
      </c>
      <c r="D284" s="100">
        <f>IF(ISERROR(VLOOKUP($J$42,'201920 DATA'!$A:$FJ,Output!$A284,FALSE)),0,VLOOKUP($J$42,'201920 DATA'!$A:$FJ,Output!$A284,FALSE))</f>
        <v>712016</v>
      </c>
      <c r="E284" s="125">
        <f>IF(ISERROR(VLOOKUP($L$42,'201819 DATA'!$A:$FK,Output!$A284,FALSE)),0,VLOOKUP($L$42,'201819 DATA'!$A:$FK,Output!$A284,FALSE))</f>
        <v>89195</v>
      </c>
      <c r="F284" s="100">
        <f>IF(ISERROR(VLOOKUP($L$42,'201920 DATA'!$A:$FJ,Output!$A284,FALSE)),0,VLOOKUP($L$42,'201920 DATA'!$A:$FJ,Output!$A284,FALSE))</f>
        <v>88275</v>
      </c>
      <c r="G284" s="125">
        <f>IF(ISERROR(VLOOKUP($N$42,'201819 DATA'!$A:$FK,Output!$A284,FALSE)),0,VLOOKUP($N$42,'201819 DATA'!$A:$FK,Output!$A284,FALSE))</f>
        <v>6385</v>
      </c>
      <c r="H284" s="100">
        <f>IF(ISERROR(VLOOKUP($N$42,'201920 DATA'!$A:$FJ,Output!$A284,FALSE)),0,VLOOKUP($N$42,'201920 DATA'!$A:$FJ,Output!$A284,FALSE))</f>
        <v>5900</v>
      </c>
    </row>
    <row r="285" spans="1:8" x14ac:dyDescent="0.2">
      <c r="A285" s="99">
        <v>89</v>
      </c>
      <c r="B285" s="50" t="s">
        <v>138</v>
      </c>
      <c r="C285" s="125">
        <f>IF(ISERROR(VLOOKUP($J$42,'201819 DATA'!$A:$FK,Output!$A285,FALSE)),0,VLOOKUP($J$42,'201819 DATA'!$A:$FK,Output!$A285,FALSE))</f>
        <v>1203802</v>
      </c>
      <c r="D285" s="100">
        <f>IF(ISERROR(VLOOKUP($J$42,'201920 DATA'!$A:$FJ,Output!$A285,FALSE)),0,VLOOKUP($J$42,'201920 DATA'!$A:$FJ,Output!$A285,FALSE))</f>
        <v>1163609</v>
      </c>
      <c r="E285" s="125">
        <f>IF(ISERROR(VLOOKUP($L$42,'201819 DATA'!$A:$FK,Output!$A285,FALSE)),0,VLOOKUP($L$42,'201819 DATA'!$A:$FK,Output!$A285,FALSE))</f>
        <v>133999</v>
      </c>
      <c r="F285" s="100">
        <f>IF(ISERROR(VLOOKUP($L$42,'201920 DATA'!$A:$FJ,Output!$A285,FALSE)),0,VLOOKUP($L$42,'201920 DATA'!$A:$FJ,Output!$A285,FALSE))</f>
        <v>131550</v>
      </c>
      <c r="G285" s="125">
        <f>IF(ISERROR(VLOOKUP($N$42,'201819 DATA'!$A:$FK,Output!$A285,FALSE)),0,VLOOKUP($N$42,'201819 DATA'!$A:$FK,Output!$A285,FALSE))</f>
        <v>3460</v>
      </c>
      <c r="H285" s="100">
        <f>IF(ISERROR(VLOOKUP($N$42,'201920 DATA'!$A:$FJ,Output!$A285,FALSE)),0,VLOOKUP($N$42,'201920 DATA'!$A:$FJ,Output!$A285,FALSE))</f>
        <v>3000</v>
      </c>
    </row>
    <row r="286" spans="1:8" x14ac:dyDescent="0.2">
      <c r="A286" s="99">
        <v>90</v>
      </c>
      <c r="B286" s="50" t="s">
        <v>148</v>
      </c>
      <c r="C286" s="125">
        <f>IF(ISERROR(VLOOKUP($J$42,'201819 DATA'!$A:$FK,Output!$A286,FALSE)),0,VLOOKUP($J$42,'201819 DATA'!$A:$FK,Output!$A286,FALSE))</f>
        <v>354890</v>
      </c>
      <c r="D286" s="100">
        <f>IF(ISERROR(VLOOKUP($J$42,'201920 DATA'!$A:$FJ,Output!$A286,FALSE)),0,VLOOKUP($J$42,'201920 DATA'!$A:$FJ,Output!$A286,FALSE))</f>
        <v>346776</v>
      </c>
      <c r="E286" s="125">
        <f>IF(ISERROR(VLOOKUP($L$42,'201819 DATA'!$A:$FK,Output!$A286,FALSE)),0,VLOOKUP($L$42,'201819 DATA'!$A:$FK,Output!$A286,FALSE))</f>
        <v>57811</v>
      </c>
      <c r="F286" s="100">
        <f>IF(ISERROR(VLOOKUP($L$42,'201920 DATA'!$A:$FJ,Output!$A286,FALSE)),0,VLOOKUP($L$42,'201920 DATA'!$A:$FJ,Output!$A286,FALSE))</f>
        <v>56015</v>
      </c>
      <c r="G286" s="125">
        <f>IF(ISERROR(VLOOKUP($N$42,'201819 DATA'!$A:$FK,Output!$A286,FALSE)),0,VLOOKUP($N$42,'201819 DATA'!$A:$FK,Output!$A286,FALSE))</f>
        <v>145</v>
      </c>
      <c r="H286" s="100">
        <f>IF(ISERROR(VLOOKUP($N$42,'201920 DATA'!$A:$FJ,Output!$A286,FALSE)),0,VLOOKUP($N$42,'201920 DATA'!$A:$FJ,Output!$A286,FALSE))</f>
        <v>115</v>
      </c>
    </row>
    <row r="287" spans="1:8" x14ac:dyDescent="0.2">
      <c r="A287" s="99">
        <v>91</v>
      </c>
      <c r="B287" s="50" t="s">
        <v>145</v>
      </c>
      <c r="C287" s="125">
        <f>IF(ISERROR(VLOOKUP($J$42,'201819 DATA'!$A:$FK,Output!$A287,FALSE)),0,VLOOKUP($J$42,'201819 DATA'!$A:$FK,Output!$A287,FALSE))</f>
        <v>740896</v>
      </c>
      <c r="D287" s="100">
        <f>IF(ISERROR(VLOOKUP($J$42,'201920 DATA'!$A:$FJ,Output!$A287,FALSE)),0,VLOOKUP($J$42,'201920 DATA'!$A:$FJ,Output!$A287,FALSE))</f>
        <v>782876</v>
      </c>
      <c r="E287" s="125">
        <f>IF(ISERROR(VLOOKUP($L$42,'201819 DATA'!$A:$FK,Output!$A287,FALSE)),0,VLOOKUP($L$42,'201819 DATA'!$A:$FK,Output!$A287,FALSE))</f>
        <v>94567</v>
      </c>
      <c r="F287" s="100">
        <f>IF(ISERROR(VLOOKUP($L$42,'201920 DATA'!$A:$FJ,Output!$A287,FALSE)),0,VLOOKUP($L$42,'201920 DATA'!$A:$FJ,Output!$A287,FALSE))</f>
        <v>92730</v>
      </c>
      <c r="G287" s="125">
        <f>IF(ISERROR(VLOOKUP($N$42,'201819 DATA'!$A:$FK,Output!$A287,FALSE)),0,VLOOKUP($N$42,'201819 DATA'!$A:$FK,Output!$A287,FALSE))</f>
        <v>1090</v>
      </c>
      <c r="H287" s="100">
        <f>IF(ISERROR(VLOOKUP($N$42,'201920 DATA'!$A:$FJ,Output!$A287,FALSE)),0,VLOOKUP($N$42,'201920 DATA'!$A:$FJ,Output!$A287,FALSE))</f>
        <v>1110</v>
      </c>
    </row>
    <row r="288" spans="1:8" x14ac:dyDescent="0.2">
      <c r="A288" s="99">
        <v>101</v>
      </c>
      <c r="B288" s="50" t="s">
        <v>152</v>
      </c>
      <c r="C288" s="125">
        <f>IF(ISERROR(VLOOKUP($J$42,'201819 DATA'!$A:$FK,Output!$A288,FALSE)),0,VLOOKUP($J$42,'201819 DATA'!$A:$FK,Output!$A288,FALSE))</f>
        <v>274065</v>
      </c>
      <c r="D288" s="100">
        <f>IF(ISERROR(VLOOKUP($J$42,'201920 DATA'!$A:$FJ,Output!$A288,FALSE)),0,VLOOKUP($J$42,'201920 DATA'!$A:$FJ,Output!$A288,FALSE))</f>
        <v>105004</v>
      </c>
      <c r="E288" s="125">
        <f>IF(ISERROR(VLOOKUP($L$42,'201819 DATA'!$A:$FK,Output!$A288,FALSE)),0,VLOOKUP($L$42,'201819 DATA'!$A:$FK,Output!$A288,FALSE))</f>
        <v>35228</v>
      </c>
      <c r="F288" s="100">
        <f>IF(ISERROR(VLOOKUP($L$42,'201920 DATA'!$A:$FJ,Output!$A288,FALSE)),0,VLOOKUP($L$42,'201920 DATA'!$A:$FJ,Output!$A288,FALSE))</f>
        <v>22795</v>
      </c>
      <c r="G288" s="125" t="str">
        <f>IF(ISERROR(VLOOKUP($N$42,'201819 DATA'!$A:$FK,Output!$A288,FALSE)),0,VLOOKUP($N$42,'201819 DATA'!$A:$FK,Output!$A288,FALSE))</f>
        <v>*</v>
      </c>
      <c r="H288" s="100">
        <f>IF(ISERROR(VLOOKUP($N$42,'201920 DATA'!$A:$FJ,Output!$A288,FALSE)),0,VLOOKUP($N$42,'201920 DATA'!$A:$FJ,Output!$A288,FALSE))</f>
        <v>0</v>
      </c>
    </row>
    <row r="289" spans="1:8" x14ac:dyDescent="0.2">
      <c r="A289" s="99">
        <v>104</v>
      </c>
      <c r="B289" s="50" t="s">
        <v>144</v>
      </c>
      <c r="C289" s="125">
        <f>IF(ISERROR(VLOOKUP($J$42,'201819 DATA'!$A:$FK,Output!$A289,FALSE)),0,VLOOKUP($J$42,'201819 DATA'!$A:$FK,Output!$A289,FALSE))</f>
        <v>832441</v>
      </c>
      <c r="D289" s="100">
        <f>IF(ISERROR(VLOOKUP($J$42,'201920 DATA'!$A:$FJ,Output!$A289,FALSE)),0,VLOOKUP($J$42,'201920 DATA'!$A:$FJ,Output!$A289,FALSE))</f>
        <v>61608</v>
      </c>
      <c r="E289" s="125">
        <f>IF(ISERROR(VLOOKUP($L$42,'201819 DATA'!$A:$FK,Output!$A289,FALSE)),0,VLOOKUP($L$42,'201819 DATA'!$A:$FK,Output!$A289,FALSE))</f>
        <v>216361</v>
      </c>
      <c r="F289" s="100">
        <f>IF(ISERROR(VLOOKUP($L$42,'201920 DATA'!$A:$FJ,Output!$A289,FALSE)),0,VLOOKUP($L$42,'201920 DATA'!$A:$FJ,Output!$A289,FALSE))</f>
        <v>13635</v>
      </c>
      <c r="G289" s="125" t="str">
        <f>IF(ISERROR(VLOOKUP($N$42,'201819 DATA'!$A:$FK,Output!$A289,FALSE)),0,VLOOKUP($N$42,'201819 DATA'!$A:$FK,Output!$A289,FALSE))</f>
        <v>*</v>
      </c>
      <c r="H289" s="100">
        <f>IF(ISERROR(VLOOKUP($N$42,'201920 DATA'!$A:$FJ,Output!$A289,FALSE)),0,VLOOKUP($N$42,'201920 DATA'!$A:$FJ,Output!$A289,FALSE))</f>
        <v>0</v>
      </c>
    </row>
    <row r="290" spans="1:8" x14ac:dyDescent="0.2">
      <c r="A290" s="99">
        <v>105</v>
      </c>
      <c r="B290" s="50" t="s">
        <v>478</v>
      </c>
      <c r="C290" s="125">
        <f>IF(ISERROR(VLOOKUP($J$42,'201819 DATA'!$A:$FK,Output!$A290,FALSE)),0,VLOOKUP($J$42,'201819 DATA'!$A:$FK,Output!$A290,FALSE))</f>
        <v>219437</v>
      </c>
      <c r="D290" s="100">
        <f>IF(ISERROR(VLOOKUP($J$42,'201920 DATA'!$A:$FJ,Output!$A290,FALSE)),0,VLOOKUP($J$42,'201920 DATA'!$A:$FJ,Output!$A290,FALSE))</f>
        <v>784586</v>
      </c>
      <c r="E290" s="125">
        <f>IF(ISERROR(VLOOKUP($L$42,'201819 DATA'!$A:$FK,Output!$A290,FALSE)),0,VLOOKUP($L$42,'201819 DATA'!$A:$FK,Output!$A290,FALSE))</f>
        <v>35470</v>
      </c>
      <c r="F290" s="100">
        <f>IF(ISERROR(VLOOKUP($L$42,'201920 DATA'!$A:$FJ,Output!$A290,FALSE)),0,VLOOKUP($L$42,'201920 DATA'!$A:$FJ,Output!$A290,FALSE))</f>
        <v>197100</v>
      </c>
      <c r="G290" s="125">
        <f>IF(ISERROR(VLOOKUP($N$42,'201819 DATA'!$A:$FK,Output!$A290,FALSE)),0,VLOOKUP($N$42,'201819 DATA'!$A:$FK,Output!$A290,FALSE))</f>
        <v>0</v>
      </c>
      <c r="H290" s="100">
        <f>IF(ISERROR(VLOOKUP($N$42,'201920 DATA'!$A:$FJ,Output!$A290,FALSE)),0,VLOOKUP($N$42,'201920 DATA'!$A:$FJ,Output!$A290,FALSE))</f>
        <v>10</v>
      </c>
    </row>
    <row r="291" spans="1:8" x14ac:dyDescent="0.2">
      <c r="A291" s="99">
        <v>107</v>
      </c>
      <c r="B291" s="50" t="s">
        <v>135</v>
      </c>
      <c r="C291" s="125">
        <f>IF(ISERROR(VLOOKUP($J$42,'201819 DATA'!$A:$FK,Output!$A291,FALSE)),0,VLOOKUP($J$42,'201819 DATA'!$A:$FK,Output!$A291,FALSE))</f>
        <v>3387603</v>
      </c>
      <c r="D291" s="100">
        <f>IF(ISERROR(VLOOKUP($J$42,'201920 DATA'!$A:$FJ,Output!$A291,FALSE)),0,VLOOKUP($J$42,'201920 DATA'!$A:$FJ,Output!$A291,FALSE))</f>
        <v>41144</v>
      </c>
      <c r="E291" s="125">
        <f>IF(ISERROR(VLOOKUP($L$42,'201819 DATA'!$A:$FK,Output!$A291,FALSE)),0,VLOOKUP($L$42,'201819 DATA'!$A:$FK,Output!$A291,FALSE))</f>
        <v>359299</v>
      </c>
      <c r="F291" s="100">
        <f>IF(ISERROR(VLOOKUP($L$42,'201920 DATA'!$A:$FJ,Output!$A291,FALSE)),0,VLOOKUP($L$42,'201920 DATA'!$A:$FJ,Output!$A291,FALSE))</f>
        <v>5390</v>
      </c>
      <c r="G291" s="125">
        <f>IF(ISERROR(VLOOKUP($N$42,'201819 DATA'!$A:$FK,Output!$A291,FALSE)),0,VLOOKUP($N$42,'201819 DATA'!$A:$FK,Output!$A291,FALSE))</f>
        <v>9180</v>
      </c>
      <c r="H291" s="100">
        <f>IF(ISERROR(VLOOKUP($N$42,'201920 DATA'!$A:$FJ,Output!$A291,FALSE)),0,VLOOKUP($N$42,'201920 DATA'!$A:$FJ,Output!$A291,FALSE))</f>
        <v>0</v>
      </c>
    </row>
    <row r="292" spans="1:8" x14ac:dyDescent="0.2">
      <c r="A292" s="99">
        <v>108</v>
      </c>
      <c r="B292" s="50" t="s">
        <v>143</v>
      </c>
      <c r="C292" s="125">
        <f>IF(ISERROR(VLOOKUP($J$42,'201819 DATA'!$A:$FK,Output!$A292,FALSE)),0,VLOOKUP($J$42,'201819 DATA'!$A:$FK,Output!$A292,FALSE))</f>
        <v>1425208</v>
      </c>
      <c r="D292" s="100">
        <f>IF(ISERROR(VLOOKUP($J$42,'201920 DATA'!$A:$FJ,Output!$A292,FALSE)),0,VLOOKUP($J$42,'201920 DATA'!$A:$FJ,Output!$A292,FALSE))</f>
        <v>215</v>
      </c>
      <c r="E292" s="125">
        <f>IF(ISERROR(VLOOKUP($L$42,'201819 DATA'!$A:$FK,Output!$A292,FALSE)),0,VLOOKUP($L$42,'201819 DATA'!$A:$FK,Output!$A292,FALSE))</f>
        <v>268268</v>
      </c>
      <c r="F292" s="100">
        <f>IF(ISERROR(VLOOKUP($L$42,'201920 DATA'!$A:$FJ,Output!$A292,FALSE)),0,VLOOKUP($L$42,'201920 DATA'!$A:$FJ,Output!$A292,FALSE))</f>
        <v>215</v>
      </c>
      <c r="G292" s="125">
        <f>IF(ISERROR(VLOOKUP($N$42,'201819 DATA'!$A:$FK,Output!$A292,FALSE)),0,VLOOKUP($N$42,'201819 DATA'!$A:$FK,Output!$A292,FALSE))</f>
        <v>2970</v>
      </c>
      <c r="H292" s="100">
        <f>IF(ISERROR(VLOOKUP($N$42,'201920 DATA'!$A:$FJ,Output!$A292,FALSE)),0,VLOOKUP($N$42,'201920 DATA'!$A:$FJ,Output!$A292,FALSE))</f>
        <v>0</v>
      </c>
    </row>
    <row r="293" spans="1:8" x14ac:dyDescent="0.2">
      <c r="A293" s="99">
        <v>110</v>
      </c>
      <c r="B293" s="50" t="s">
        <v>1314</v>
      </c>
      <c r="C293" s="125">
        <f>IF(ISERROR(VLOOKUP($J$42,'201819 DATA'!$A:$FK,Output!$A293,FALSE)),0,VLOOKUP($J$42,'201819 DATA'!$A:$FK,Output!$A293,FALSE))</f>
        <v>636157</v>
      </c>
      <c r="D293" s="100">
        <f>IF(ISERROR(VLOOKUP($J$42,'201920 DATA'!$A:$FJ,Output!$A293,FALSE)),0,VLOOKUP($J$42,'201920 DATA'!$A:$FJ,Output!$A293,FALSE))</f>
        <v>1488192</v>
      </c>
      <c r="E293" s="125">
        <f>IF(ISERROR(VLOOKUP($L$42,'201819 DATA'!$A:$FK,Output!$A293,FALSE)),0,VLOOKUP($L$42,'201819 DATA'!$A:$FK,Output!$A293,FALSE))</f>
        <v>96593</v>
      </c>
      <c r="F293" s="100">
        <f>IF(ISERROR(VLOOKUP($L$42,'201920 DATA'!$A:$FJ,Output!$A293,FALSE)),0,VLOOKUP($L$42,'201920 DATA'!$A:$FJ,Output!$A293,FALSE))</f>
        <v>272795</v>
      </c>
      <c r="G293" s="125">
        <f>IF(ISERROR(VLOOKUP($N$42,'201819 DATA'!$A:$FK,Output!$A293,FALSE)),0,VLOOKUP($N$42,'201819 DATA'!$A:$FK,Output!$A293,FALSE))</f>
        <v>3765</v>
      </c>
      <c r="H293" s="100">
        <f>IF(ISERROR(VLOOKUP($N$42,'201920 DATA'!$A:$FJ,Output!$A293,FALSE)),0,VLOOKUP($N$42,'201920 DATA'!$A:$FJ,Output!$A293,FALSE))</f>
        <v>3050</v>
      </c>
    </row>
    <row r="294" spans="1:8" x14ac:dyDescent="0.2">
      <c r="A294" s="99">
        <v>119</v>
      </c>
      <c r="B294" s="50" t="s">
        <v>146</v>
      </c>
      <c r="C294" s="125">
        <f>IF(ISERROR(VLOOKUP($J$42,'201819 DATA'!$A:$FK,Output!$A294,FALSE)),0,VLOOKUP($J$42,'201819 DATA'!$A:$FK,Output!$A294,FALSE))</f>
        <v>706909</v>
      </c>
      <c r="D294" s="100">
        <f>IF(ISERROR(VLOOKUP($J$42,'201920 DATA'!$A:$FJ,Output!$A294,FALSE)),0,VLOOKUP($J$42,'201920 DATA'!$A:$FJ,Output!$A294,FALSE))</f>
        <v>10477</v>
      </c>
      <c r="E294" s="125">
        <f>IF(ISERROR(VLOOKUP($L$42,'201819 DATA'!$A:$FK,Output!$A294,FALSE)),0,VLOOKUP($L$42,'201819 DATA'!$A:$FK,Output!$A294,FALSE))</f>
        <v>98929</v>
      </c>
      <c r="F294" s="100">
        <f>IF(ISERROR(VLOOKUP($L$42,'201920 DATA'!$A:$FJ,Output!$A294,FALSE)),0,VLOOKUP($L$42,'201920 DATA'!$A:$FJ,Output!$A294,FALSE))</f>
        <v>560</v>
      </c>
      <c r="G294" s="125">
        <f>IF(ISERROR(VLOOKUP($N$42,'201819 DATA'!$A:$FK,Output!$A294,FALSE)),0,VLOOKUP($N$42,'201819 DATA'!$A:$FK,Output!$A294,FALSE))</f>
        <v>2405</v>
      </c>
      <c r="H294" s="100">
        <f>IF(ISERROR(VLOOKUP($N$42,'201920 DATA'!$A:$FJ,Output!$A294,FALSE)),0,VLOOKUP($N$42,'201920 DATA'!$A:$FJ,Output!$A294,FALSE))</f>
        <v>0</v>
      </c>
    </row>
    <row r="295" spans="1:8" x14ac:dyDescent="0.2">
      <c r="A295" s="99">
        <v>124</v>
      </c>
      <c r="B295" s="50" t="s">
        <v>150</v>
      </c>
      <c r="C295" s="125">
        <f>IF(ISERROR(VLOOKUP($J$42,'201819 DATA'!$A:$FK,Output!$A295,FALSE)),0,VLOOKUP($J$42,'201819 DATA'!$A:$FK,Output!$A295,FALSE))</f>
        <v>669645</v>
      </c>
      <c r="D295" s="100">
        <f>IF(ISERROR(VLOOKUP($J$42,'201920 DATA'!$A:$FJ,Output!$A295,FALSE)),0,VLOOKUP($J$42,'201920 DATA'!$A:$FJ,Output!$A295,FALSE))</f>
        <v>149838</v>
      </c>
      <c r="E295" s="125">
        <f>IF(ISERROR(VLOOKUP($L$42,'201819 DATA'!$A:$FK,Output!$A295,FALSE)),0,VLOOKUP($L$42,'201819 DATA'!$A:$FK,Output!$A295,FALSE))</f>
        <v>106091</v>
      </c>
      <c r="F295" s="100">
        <f>IF(ISERROR(VLOOKUP($L$42,'201920 DATA'!$A:$FJ,Output!$A295,FALSE)),0,VLOOKUP($L$42,'201920 DATA'!$A:$FJ,Output!$A295,FALSE))</f>
        <v>24380</v>
      </c>
      <c r="G295" s="125">
        <f>IF(ISERROR(VLOOKUP($N$42,'201819 DATA'!$A:$FK,Output!$A295,FALSE)),0,VLOOKUP($N$42,'201819 DATA'!$A:$FK,Output!$A295,FALSE))</f>
        <v>4640</v>
      </c>
      <c r="H295" s="100">
        <f>IF(ISERROR(VLOOKUP($N$42,'201920 DATA'!$A:$FJ,Output!$A295,FALSE)),0,VLOOKUP($N$42,'201920 DATA'!$A:$FJ,Output!$A295,FALSE))</f>
        <v>0</v>
      </c>
    </row>
    <row r="296" spans="1:8" x14ac:dyDescent="0.2">
      <c r="A296" s="99">
        <v>129</v>
      </c>
      <c r="B296" s="50" t="s">
        <v>154</v>
      </c>
      <c r="C296" s="125">
        <f>IF(ISERROR(VLOOKUP($J$42,'201819 DATA'!$A:$FK,Output!$A296,FALSE)),0,VLOOKUP($J$42,'201819 DATA'!$A:$FK,Output!$A296,FALSE))</f>
        <v>384909</v>
      </c>
      <c r="D296" s="100">
        <f>IF(ISERROR(VLOOKUP($J$42,'201920 DATA'!$A:$FJ,Output!$A296,FALSE)),0,VLOOKUP($J$42,'201920 DATA'!$A:$FJ,Output!$A296,FALSE))</f>
        <v>222531</v>
      </c>
      <c r="E296" s="125">
        <f>IF(ISERROR(VLOOKUP($L$42,'201819 DATA'!$A:$FK,Output!$A296,FALSE)),0,VLOOKUP($L$42,'201819 DATA'!$A:$FK,Output!$A296,FALSE))</f>
        <v>78407</v>
      </c>
      <c r="F296" s="100">
        <f>IF(ISERROR(VLOOKUP($L$42,'201920 DATA'!$A:$FJ,Output!$A296,FALSE)),0,VLOOKUP($L$42,'201920 DATA'!$A:$FJ,Output!$A296,FALSE))</f>
        <v>53095</v>
      </c>
      <c r="G296" s="125">
        <f>IF(ISERROR(VLOOKUP($N$42,'201819 DATA'!$A:$FK,Output!$A296,FALSE)),0,VLOOKUP($N$42,'201819 DATA'!$A:$FK,Output!$A296,FALSE))</f>
        <v>6070</v>
      </c>
      <c r="H296" s="100" t="str">
        <f>IF(ISERROR(VLOOKUP($N$42,'201920 DATA'!$A:$FJ,Output!$A296,FALSE)),0,VLOOKUP($N$42,'201920 DATA'!$A:$FJ,Output!$A296,FALSE))</f>
        <v>*</v>
      </c>
    </row>
    <row r="297" spans="1:8" x14ac:dyDescent="0.2">
      <c r="A297" s="99">
        <v>134</v>
      </c>
      <c r="B297" s="50" t="s">
        <v>137</v>
      </c>
      <c r="C297" s="125">
        <f>IF(ISERROR(VLOOKUP($J$42,'201819 DATA'!$A:$FK,Output!$A297,FALSE)),0,VLOOKUP($J$42,'201819 DATA'!$A:$FK,Output!$A297,FALSE))</f>
        <v>1526869</v>
      </c>
      <c r="D297" s="100">
        <f>IF(ISERROR(VLOOKUP($J$42,'201920 DATA'!$A:$FJ,Output!$A297,FALSE)),0,VLOOKUP($J$42,'201920 DATA'!$A:$FJ,Output!$A297,FALSE))</f>
        <v>191301</v>
      </c>
      <c r="E297" s="125">
        <f>IF(ISERROR(VLOOKUP($L$42,'201819 DATA'!$A:$FK,Output!$A297,FALSE)),0,VLOOKUP($L$42,'201819 DATA'!$A:$FK,Output!$A297,FALSE))</f>
        <v>268112</v>
      </c>
      <c r="F297" s="100">
        <f>IF(ISERROR(VLOOKUP($L$42,'201920 DATA'!$A:$FJ,Output!$A297,FALSE)),0,VLOOKUP($L$42,'201920 DATA'!$A:$FJ,Output!$A297,FALSE))</f>
        <v>27945</v>
      </c>
      <c r="G297" s="125">
        <f>IF(ISERROR(VLOOKUP($N$42,'201819 DATA'!$A:$FK,Output!$A297,FALSE)),0,VLOOKUP($N$42,'201819 DATA'!$A:$FK,Output!$A297,FALSE))</f>
        <v>6425</v>
      </c>
      <c r="H297" s="100">
        <f>IF(ISERROR(VLOOKUP($N$42,'201920 DATA'!$A:$FJ,Output!$A297,FALSE)),0,VLOOKUP($N$42,'201920 DATA'!$A:$FJ,Output!$A297,FALSE))</f>
        <v>465</v>
      </c>
    </row>
    <row r="298" spans="1:8" x14ac:dyDescent="0.2">
      <c r="A298" s="99">
        <v>136</v>
      </c>
      <c r="B298" s="50" t="s">
        <v>142</v>
      </c>
      <c r="C298" s="125">
        <f>IF(ISERROR(VLOOKUP($J$42,'201819 DATA'!$A:$FK,Output!$A298,FALSE)),0,VLOOKUP($J$42,'201819 DATA'!$A:$FK,Output!$A298,FALSE))</f>
        <v>1015664</v>
      </c>
      <c r="D298" s="100">
        <f>IF(ISERROR(VLOOKUP($J$42,'201920 DATA'!$A:$FJ,Output!$A298,FALSE)),0,VLOOKUP($J$42,'201920 DATA'!$A:$FJ,Output!$A298,FALSE))</f>
        <v>11833</v>
      </c>
      <c r="E298" s="125">
        <f>IF(ISERROR(VLOOKUP($L$42,'201819 DATA'!$A:$FK,Output!$A298,FALSE)),0,VLOOKUP($L$42,'201819 DATA'!$A:$FK,Output!$A298,FALSE))</f>
        <v>143688</v>
      </c>
      <c r="F298" s="100">
        <f>IF(ISERROR(VLOOKUP($L$42,'201920 DATA'!$A:$FJ,Output!$A298,FALSE)),0,VLOOKUP($L$42,'201920 DATA'!$A:$FJ,Output!$A298,FALSE))</f>
        <v>4915</v>
      </c>
      <c r="G298" s="125">
        <f>IF(ISERROR(VLOOKUP($N$42,'201819 DATA'!$A:$FK,Output!$A298,FALSE)),0,VLOOKUP($N$42,'201819 DATA'!$A:$FK,Output!$A298,FALSE))</f>
        <v>5375</v>
      </c>
      <c r="H298" s="100">
        <f>IF(ISERROR(VLOOKUP($N$42,'201920 DATA'!$A:$FJ,Output!$A298,FALSE)),0,VLOOKUP($N$42,'201920 DATA'!$A:$FJ,Output!$A298,FALSE))</f>
        <v>0</v>
      </c>
    </row>
    <row r="299" spans="1:8" x14ac:dyDescent="0.2">
      <c r="A299" s="99">
        <v>140</v>
      </c>
      <c r="B299" s="50" t="s">
        <v>140</v>
      </c>
      <c r="C299" s="125">
        <f>IF(ISERROR(VLOOKUP($J$42,'201819 DATA'!$A:$FK,Output!$A299,FALSE)),0,VLOOKUP($J$42,'201819 DATA'!$A:$FK,Output!$A299,FALSE))</f>
        <v>754171</v>
      </c>
      <c r="D299" s="100">
        <f>IF(ISERROR(VLOOKUP($J$42,'201920 DATA'!$A:$FJ,Output!$A299,FALSE)),0,VLOOKUP($J$42,'201920 DATA'!$A:$FJ,Output!$A299,FALSE))</f>
        <v>72</v>
      </c>
      <c r="E299" s="125">
        <f>IF(ISERROR(VLOOKUP($L$42,'201819 DATA'!$A:$FK,Output!$A299,FALSE)),0,VLOOKUP($L$42,'201819 DATA'!$A:$FK,Output!$A299,FALSE))</f>
        <v>161029</v>
      </c>
      <c r="F299" s="100">
        <f>IF(ISERROR(VLOOKUP($L$42,'201920 DATA'!$A:$FJ,Output!$A299,FALSE)),0,VLOOKUP($L$42,'201920 DATA'!$A:$FJ,Output!$A299,FALSE))</f>
        <v>25</v>
      </c>
      <c r="G299" s="125">
        <f>IF(ISERROR(VLOOKUP($N$42,'201819 DATA'!$A:$FK,Output!$A299,FALSE)),0,VLOOKUP($N$42,'201819 DATA'!$A:$FK,Output!$A299,FALSE))</f>
        <v>35</v>
      </c>
      <c r="H299" s="100">
        <f>IF(ISERROR(VLOOKUP($N$42,'201920 DATA'!$A:$FJ,Output!$A299,FALSE)),0,VLOOKUP($N$42,'201920 DATA'!$A:$FJ,Output!$A299,FALSE))</f>
        <v>0</v>
      </c>
    </row>
    <row r="300" spans="1:8" x14ac:dyDescent="0.2">
      <c r="A300" s="99">
        <v>141</v>
      </c>
      <c r="B300" s="50" t="s">
        <v>139</v>
      </c>
      <c r="C300" s="125">
        <f>IF(ISERROR(VLOOKUP($J$42,'201819 DATA'!$A:$FK,Output!$A300,FALSE)),0,VLOOKUP($J$42,'201819 DATA'!$A:$FK,Output!$A300,FALSE))</f>
        <v>794237</v>
      </c>
      <c r="D300" s="100">
        <f>IF(ISERROR(VLOOKUP($J$42,'201920 DATA'!$A:$FJ,Output!$A300,FALSE)),0,VLOOKUP($J$42,'201920 DATA'!$A:$FJ,Output!$A300,FALSE))</f>
        <v>790</v>
      </c>
      <c r="E300" s="125">
        <f>IF(ISERROR(VLOOKUP($L$42,'201819 DATA'!$A:$FK,Output!$A300,FALSE)),0,VLOOKUP($L$42,'201819 DATA'!$A:$FK,Output!$A300,FALSE))</f>
        <v>114877</v>
      </c>
      <c r="F300" s="100">
        <f>IF(ISERROR(VLOOKUP($L$42,'201920 DATA'!$A:$FJ,Output!$A300,FALSE)),0,VLOOKUP($L$42,'201920 DATA'!$A:$FJ,Output!$A300,FALSE))</f>
        <v>0</v>
      </c>
      <c r="G300" s="125">
        <f>IF(ISERROR(VLOOKUP($N$42,'201819 DATA'!$A:$FK,Output!$A300,FALSE)),0,VLOOKUP($N$42,'201819 DATA'!$A:$FK,Output!$A300,FALSE))</f>
        <v>6455</v>
      </c>
      <c r="H300" s="100">
        <f>IF(ISERROR(VLOOKUP($N$42,'201920 DATA'!$A:$FJ,Output!$A300,FALSE)),0,VLOOKUP($N$42,'201920 DATA'!$A:$FJ,Output!$A300,FALSE))</f>
        <v>0</v>
      </c>
    </row>
    <row r="301" spans="1:8" x14ac:dyDescent="0.2">
      <c r="A301" s="99">
        <v>142</v>
      </c>
      <c r="B301" s="50" t="s">
        <v>151</v>
      </c>
      <c r="C301" s="125">
        <f>IF(ISERROR(VLOOKUP($J$42,'201819 DATA'!$A:$FK,Output!$A301,FALSE)),0,VLOOKUP($J$42,'201819 DATA'!$A:$FK,Output!$A301,FALSE))</f>
        <v>314231</v>
      </c>
      <c r="D301" s="100">
        <f>IF(ISERROR(VLOOKUP($J$42,'201920 DATA'!$A:$FJ,Output!$A301,FALSE)),0,VLOOKUP($J$42,'201920 DATA'!$A:$FJ,Output!$A301,FALSE))</f>
        <v>749276</v>
      </c>
      <c r="E301" s="125">
        <f>IF(ISERROR(VLOOKUP($L$42,'201819 DATA'!$A:$FK,Output!$A301,FALSE)),0,VLOOKUP($L$42,'201819 DATA'!$A:$FK,Output!$A301,FALSE))</f>
        <v>52024</v>
      </c>
      <c r="F301" s="100">
        <f>IF(ISERROR(VLOOKUP($L$42,'201920 DATA'!$A:$FJ,Output!$A301,FALSE)),0,VLOOKUP($L$42,'201920 DATA'!$A:$FJ,Output!$A301,FALSE))</f>
        <v>161710</v>
      </c>
      <c r="G301" s="125">
        <f>IF(ISERROR(VLOOKUP($N$42,'201819 DATA'!$A:$FK,Output!$A301,FALSE)),0,VLOOKUP($N$42,'201819 DATA'!$A:$FK,Output!$A301,FALSE))</f>
        <v>1545</v>
      </c>
      <c r="H301" s="100">
        <f>IF(ISERROR(VLOOKUP($N$42,'201920 DATA'!$A:$FJ,Output!$A301,FALSE)),0,VLOOKUP($N$42,'201920 DATA'!$A:$FJ,Output!$A301,FALSE))</f>
        <v>35</v>
      </c>
    </row>
    <row r="302" spans="1:8" ht="13.5" thickBot="1" x14ac:dyDescent="0.25">
      <c r="A302" s="99">
        <v>151</v>
      </c>
      <c r="B302" s="51" t="s">
        <v>149</v>
      </c>
      <c r="C302" s="104">
        <f>IF(ISERROR(VLOOKUP($J$42,'201819 DATA'!$A:$FK,Output!$A302,FALSE)),0,VLOOKUP($J$42,'201819 DATA'!$A:$FK,Output!$A302,FALSE))</f>
        <v>414322</v>
      </c>
      <c r="D302" s="105">
        <f>IF(ISERROR(VLOOKUP($J$42,'201920 DATA'!$A:$FJ,Output!$A302,FALSE)),0,VLOOKUP($J$42,'201920 DATA'!$A:$FJ,Output!$A302,FALSE))</f>
        <v>201</v>
      </c>
      <c r="E302" s="104">
        <f>IF(ISERROR(VLOOKUP($L$42,'201819 DATA'!$A:$FK,Output!$A302,FALSE)),0,VLOOKUP($L$42,'201819 DATA'!$A:$FK,Output!$A302,FALSE))</f>
        <v>30560</v>
      </c>
      <c r="F302" s="105">
        <f>IF(ISERROR(VLOOKUP($L$42,'201920 DATA'!$A:$FJ,Output!$A302,FALSE)),0,VLOOKUP($L$42,'201920 DATA'!$A:$FJ,Output!$A302,FALSE))</f>
        <v>70</v>
      </c>
      <c r="G302" s="104">
        <f>IF(ISERROR(VLOOKUP($N$42,'201819 DATA'!$A:$FK,Output!$A302,FALSE)),0,VLOOKUP($N$42,'201819 DATA'!$A:$FK,Output!$A302,FALSE))</f>
        <v>0</v>
      </c>
      <c r="H302" s="105">
        <f>IF(ISERROR(VLOOKUP($N$42,'201920 DATA'!$A:$FJ,Output!$A302,FALSE)),0,VLOOKUP($N$42,'201920 DATA'!$A:$FJ,Output!$A302,FALSE))</f>
        <v>0</v>
      </c>
    </row>
    <row r="303" spans="1:8" ht="18.75" x14ac:dyDescent="0.25">
      <c r="A303" s="107"/>
      <c r="B303" s="143" t="s">
        <v>1665</v>
      </c>
      <c r="C303" s="17"/>
      <c r="D303" s="17"/>
      <c r="E303" s="17"/>
      <c r="F303" s="17"/>
      <c r="G303" s="17"/>
      <c r="H303" s="17"/>
    </row>
    <row r="304" spans="1:8" x14ac:dyDescent="0.2">
      <c r="A304" s="107"/>
      <c r="B304" s="142" t="s">
        <v>265</v>
      </c>
      <c r="C304" s="17"/>
      <c r="D304" s="17"/>
      <c r="E304" s="17"/>
      <c r="F304" s="17"/>
      <c r="G304" s="17"/>
      <c r="H304" s="17"/>
    </row>
    <row r="305" spans="1:24" x14ac:dyDescent="0.2">
      <c r="A305" s="107"/>
      <c r="B305" s="117"/>
      <c r="C305" s="17"/>
      <c r="D305" s="17"/>
      <c r="E305" s="17"/>
      <c r="F305" s="17"/>
      <c r="G305" s="17"/>
      <c r="H305" s="17"/>
    </row>
    <row r="306" spans="1:24" x14ac:dyDescent="0.2">
      <c r="A306" s="107"/>
      <c r="B306" s="479" t="s">
        <v>266</v>
      </c>
      <c r="C306" s="479"/>
      <c r="D306" s="479"/>
      <c r="E306" s="479"/>
      <c r="F306" s="479"/>
      <c r="G306" s="479"/>
      <c r="H306" s="479"/>
    </row>
    <row r="307" spans="1:24" x14ac:dyDescent="0.2">
      <c r="A307" s="107"/>
      <c r="B307" s="484" t="s">
        <v>81</v>
      </c>
      <c r="C307" s="484"/>
      <c r="D307" s="484"/>
      <c r="E307" s="484"/>
      <c r="F307" s="484"/>
      <c r="G307" s="484"/>
      <c r="H307" s="484"/>
      <c r="S307" s="411"/>
      <c r="T307" s="412"/>
      <c r="U307" s="412"/>
      <c r="V307" s="412"/>
      <c r="W307" s="412"/>
      <c r="X307" s="412"/>
    </row>
    <row r="308" spans="1:24" ht="120" customHeight="1" x14ac:dyDescent="0.2">
      <c r="A308" s="107"/>
      <c r="B308" s="478" t="s">
        <v>1575</v>
      </c>
      <c r="C308" s="478"/>
      <c r="D308" s="478"/>
      <c r="E308" s="478"/>
      <c r="F308" s="478"/>
      <c r="G308" s="478"/>
      <c r="H308" s="478"/>
      <c r="S308" s="411"/>
      <c r="T308" s="412"/>
      <c r="U308" s="412"/>
      <c r="V308" s="412"/>
      <c r="W308" s="412"/>
      <c r="X308" s="412"/>
    </row>
    <row r="309" spans="1:24" x14ac:dyDescent="0.2">
      <c r="A309" s="107"/>
      <c r="B309" s="483" t="s">
        <v>1669</v>
      </c>
      <c r="C309" s="483"/>
      <c r="D309" s="483"/>
      <c r="E309" s="483"/>
      <c r="F309" s="483"/>
      <c r="G309" s="140"/>
      <c r="H309" s="141"/>
      <c r="S309" s="413"/>
      <c r="T309" s="412"/>
      <c r="U309" s="412"/>
      <c r="V309" s="412"/>
      <c r="W309" s="412"/>
      <c r="X309" s="412"/>
    </row>
    <row r="310" spans="1:24" ht="13.5" thickBot="1" x14ac:dyDescent="0.25">
      <c r="A310" s="107"/>
      <c r="B310" s="118"/>
      <c r="C310" s="118"/>
      <c r="D310" s="118"/>
      <c r="E310" s="118"/>
      <c r="F310" s="118"/>
      <c r="G310" s="118"/>
      <c r="H310" s="38"/>
    </row>
    <row r="311" spans="1:24" x14ac:dyDescent="0.2">
      <c r="A311" s="107"/>
      <c r="B311" s="481" t="s">
        <v>125</v>
      </c>
      <c r="C311" s="482"/>
      <c r="D311" s="482"/>
      <c r="E311" s="482"/>
      <c r="F311" s="482"/>
      <c r="G311" s="482"/>
      <c r="H311" s="482"/>
      <c r="S311" s="414"/>
    </row>
    <row r="312" spans="1:24" x14ac:dyDescent="0.2">
      <c r="A312" s="107"/>
      <c r="B312" s="475" t="s">
        <v>1678</v>
      </c>
      <c r="C312" s="476"/>
      <c r="D312" s="476"/>
      <c r="E312" s="476"/>
      <c r="F312" s="476"/>
      <c r="G312" s="476"/>
      <c r="H312" s="139"/>
      <c r="S312" s="472"/>
      <c r="T312" s="472"/>
      <c r="U312" s="472"/>
      <c r="V312" s="472"/>
      <c r="W312" s="472"/>
      <c r="X312" s="472"/>
    </row>
    <row r="313" spans="1:24" ht="13.5" thickBot="1" x14ac:dyDescent="0.25">
      <c r="A313" s="107"/>
      <c r="B313" s="477" t="s">
        <v>1351</v>
      </c>
      <c r="C313" s="477"/>
      <c r="D313" s="477"/>
      <c r="E313" s="477"/>
      <c r="F313" s="477"/>
      <c r="G313" s="215"/>
      <c r="H313" s="39"/>
      <c r="S313" s="473"/>
      <c r="T313" s="474"/>
      <c r="U313" s="474"/>
      <c r="V313" s="474"/>
      <c r="W313" s="474"/>
    </row>
    <row r="314" spans="1:24" x14ac:dyDescent="0.2">
      <c r="A314" s="107"/>
      <c r="B314" s="467"/>
      <c r="C314" s="467"/>
      <c r="D314" s="467"/>
      <c r="E314" s="467"/>
      <c r="F314" s="467"/>
      <c r="G314" s="467"/>
      <c r="H314" s="467"/>
    </row>
    <row r="315" spans="1:24" x14ac:dyDescent="0.2">
      <c r="A315" s="107"/>
      <c r="B315" s="466" t="s">
        <v>2164</v>
      </c>
      <c r="C315" s="466"/>
      <c r="D315" s="466"/>
      <c r="E315" s="466"/>
      <c r="F315" s="466"/>
      <c r="G315" s="466"/>
      <c r="H315" s="466"/>
    </row>
    <row r="316" spans="1:24" ht="76.5" customHeight="1" x14ac:dyDescent="0.2">
      <c r="A316" s="107"/>
      <c r="B316" s="480" t="s">
        <v>2165</v>
      </c>
      <c r="C316" s="480"/>
      <c r="D316" s="480"/>
      <c r="E316" s="480"/>
      <c r="F316" s="480"/>
      <c r="G316" s="480"/>
      <c r="H316" s="480"/>
    </row>
    <row r="317" spans="1:24" x14ac:dyDescent="0.2">
      <c r="A317" s="107"/>
      <c r="B317" s="465" t="s">
        <v>1348</v>
      </c>
      <c r="C317" s="465"/>
      <c r="D317" s="465"/>
      <c r="E317" s="465"/>
      <c r="F317" s="465"/>
      <c r="G317" s="465"/>
      <c r="H317" s="465"/>
    </row>
    <row r="318" spans="1:24" x14ac:dyDescent="0.2">
      <c r="A318" s="107"/>
      <c r="B318" s="468" t="s">
        <v>126</v>
      </c>
      <c r="C318" s="468"/>
      <c r="D318" s="468"/>
      <c r="E318" s="468"/>
      <c r="F318" s="468"/>
      <c r="G318" s="468"/>
      <c r="H318" s="468"/>
    </row>
    <row r="319" spans="1:24" ht="29.25" customHeight="1" x14ac:dyDescent="0.2">
      <c r="A319" s="107"/>
      <c r="B319" s="465" t="s">
        <v>1207</v>
      </c>
      <c r="C319" s="465"/>
      <c r="D319" s="465"/>
      <c r="E319" s="465"/>
      <c r="F319" s="465"/>
      <c r="G319" s="465"/>
      <c r="H319" s="465"/>
    </row>
    <row r="320" spans="1:24" ht="28.5" customHeight="1" x14ac:dyDescent="0.2">
      <c r="A320" s="107"/>
      <c r="B320" s="465" t="s">
        <v>1391</v>
      </c>
      <c r="C320" s="465"/>
      <c r="D320" s="465"/>
      <c r="E320" s="465"/>
      <c r="F320" s="465"/>
      <c r="G320" s="465"/>
      <c r="H320" s="465"/>
    </row>
    <row r="321" spans="1:8" ht="65.25" customHeight="1" x14ac:dyDescent="0.2">
      <c r="A321" s="107"/>
      <c r="B321" s="465" t="s">
        <v>1517</v>
      </c>
      <c r="C321" s="465"/>
      <c r="D321" s="465"/>
      <c r="E321" s="465"/>
      <c r="F321" s="465"/>
      <c r="G321" s="465"/>
      <c r="H321" s="465"/>
    </row>
    <row r="322" spans="1:8" ht="28.5" customHeight="1" x14ac:dyDescent="0.2">
      <c r="A322" s="107"/>
      <c r="B322" s="465" t="s">
        <v>1349</v>
      </c>
      <c r="C322" s="465"/>
      <c r="D322" s="465"/>
      <c r="E322" s="465"/>
      <c r="F322" s="465"/>
      <c r="G322" s="465"/>
      <c r="H322" s="465"/>
    </row>
    <row r="323" spans="1:8" ht="15" customHeight="1" x14ac:dyDescent="0.2">
      <c r="A323" s="107"/>
      <c r="B323" s="465" t="s">
        <v>1350</v>
      </c>
      <c r="C323" s="465"/>
      <c r="D323" s="465"/>
      <c r="E323" s="465"/>
      <c r="F323" s="465"/>
      <c r="G323" s="465"/>
      <c r="H323" s="465"/>
    </row>
    <row r="324" spans="1:8" x14ac:dyDescent="0.2">
      <c r="A324" s="107"/>
      <c r="B324" s="469"/>
      <c r="C324" s="469"/>
      <c r="D324" s="469"/>
      <c r="E324" s="469"/>
      <c r="F324" s="469"/>
      <c r="G324" s="469"/>
      <c r="H324" s="469"/>
    </row>
    <row r="325" spans="1:8" x14ac:dyDescent="0.2">
      <c r="A325" s="107"/>
      <c r="B325" s="470" t="s">
        <v>520</v>
      </c>
      <c r="C325" s="470"/>
      <c r="D325" s="470"/>
      <c r="E325" s="470"/>
      <c r="F325" s="470"/>
      <c r="G325" s="470"/>
      <c r="H325" s="470"/>
    </row>
    <row r="326" spans="1:8" x14ac:dyDescent="0.2">
      <c r="A326" s="107"/>
      <c r="B326" s="465" t="s">
        <v>5</v>
      </c>
      <c r="C326" s="465"/>
      <c r="D326" s="465"/>
      <c r="E326" s="465"/>
      <c r="F326" s="465"/>
      <c r="G326" s="465"/>
      <c r="H326" s="465"/>
    </row>
    <row r="327" spans="1:8" ht="13.5" customHeight="1" x14ac:dyDescent="0.2">
      <c r="A327" s="107"/>
      <c r="B327" s="465" t="s">
        <v>1195</v>
      </c>
      <c r="C327" s="465"/>
      <c r="D327" s="465"/>
      <c r="E327" s="465"/>
      <c r="F327" s="465"/>
      <c r="G327" s="465"/>
      <c r="H327" s="465"/>
    </row>
    <row r="328" spans="1:8" x14ac:dyDescent="0.2">
      <c r="A328" s="107"/>
      <c r="B328" s="465" t="s">
        <v>0</v>
      </c>
      <c r="C328" s="465"/>
      <c r="D328" s="465"/>
      <c r="E328" s="465"/>
      <c r="F328" s="465"/>
      <c r="G328" s="465"/>
      <c r="H328" s="465"/>
    </row>
    <row r="329" spans="1:8" ht="29.25" customHeight="1" x14ac:dyDescent="0.2">
      <c r="A329" s="107"/>
      <c r="B329" s="465" t="s">
        <v>1</v>
      </c>
      <c r="C329" s="465"/>
      <c r="D329" s="465"/>
      <c r="E329" s="465"/>
      <c r="F329" s="465"/>
      <c r="G329" s="465"/>
      <c r="H329" s="465"/>
    </row>
    <row r="330" spans="1:8" ht="43.5" customHeight="1" x14ac:dyDescent="0.2">
      <c r="A330" s="107"/>
      <c r="B330" s="465" t="s">
        <v>1206</v>
      </c>
      <c r="C330" s="465"/>
      <c r="D330" s="465"/>
      <c r="E330" s="465"/>
      <c r="F330" s="465"/>
      <c r="G330" s="465"/>
      <c r="H330" s="465"/>
    </row>
    <row r="331" spans="1:8" ht="30" customHeight="1" x14ac:dyDescent="0.2">
      <c r="A331" s="107"/>
      <c r="B331" s="465" t="s">
        <v>611</v>
      </c>
      <c r="C331" s="465"/>
      <c r="D331" s="465"/>
      <c r="E331" s="465"/>
      <c r="F331" s="465"/>
      <c r="G331" s="465"/>
      <c r="H331" s="465"/>
    </row>
    <row r="332" spans="1:8" x14ac:dyDescent="0.2">
      <c r="A332" s="107"/>
      <c r="B332" s="465" t="s">
        <v>1518</v>
      </c>
      <c r="C332" s="465"/>
      <c r="D332" s="465"/>
      <c r="E332" s="465"/>
      <c r="F332" s="465"/>
      <c r="G332" s="465"/>
      <c r="H332" s="465"/>
    </row>
    <row r="333" spans="1:8" x14ac:dyDescent="0.2">
      <c r="A333" s="107"/>
      <c r="B333" s="469"/>
      <c r="C333" s="469"/>
      <c r="D333" s="469"/>
      <c r="E333" s="469"/>
      <c r="F333" s="469"/>
      <c r="G333" s="469"/>
      <c r="H333" s="469"/>
    </row>
    <row r="334" spans="1:8" x14ac:dyDescent="0.2">
      <c r="A334" s="107"/>
      <c r="B334" s="470" t="s">
        <v>512</v>
      </c>
      <c r="C334" s="470"/>
      <c r="D334" s="470"/>
      <c r="E334" s="470"/>
      <c r="F334" s="470"/>
      <c r="G334" s="470"/>
      <c r="H334" s="470"/>
    </row>
    <row r="335" spans="1:8" ht="48" customHeight="1" x14ac:dyDescent="0.2">
      <c r="A335" s="107"/>
      <c r="B335" s="465" t="s">
        <v>6</v>
      </c>
      <c r="C335" s="465"/>
      <c r="D335" s="465"/>
      <c r="E335" s="465"/>
      <c r="F335" s="465"/>
      <c r="G335" s="465"/>
      <c r="H335" s="465"/>
    </row>
    <row r="336" spans="1:8" ht="57" customHeight="1" x14ac:dyDescent="0.2">
      <c r="A336" s="107"/>
      <c r="B336" s="465" t="s">
        <v>7</v>
      </c>
      <c r="C336" s="465"/>
      <c r="D336" s="465"/>
      <c r="E336" s="465"/>
      <c r="F336" s="465"/>
      <c r="G336" s="465"/>
      <c r="H336" s="465"/>
    </row>
    <row r="337" spans="1:8" ht="16.5" customHeight="1" x14ac:dyDescent="0.2">
      <c r="A337" s="107"/>
      <c r="B337" s="465" t="s">
        <v>8</v>
      </c>
      <c r="C337" s="465"/>
      <c r="D337" s="465"/>
      <c r="E337" s="465"/>
      <c r="F337" s="465"/>
      <c r="G337" s="465"/>
      <c r="H337" s="465"/>
    </row>
    <row r="338" spans="1:8" ht="30" customHeight="1" x14ac:dyDescent="0.2">
      <c r="A338" s="107"/>
      <c r="B338" s="465" t="s">
        <v>10</v>
      </c>
      <c r="C338" s="465"/>
      <c r="D338" s="465"/>
      <c r="E338" s="465"/>
      <c r="F338" s="465"/>
      <c r="G338" s="465"/>
      <c r="H338" s="465"/>
    </row>
    <row r="339" spans="1:8" x14ac:dyDescent="0.2">
      <c r="A339" s="107"/>
      <c r="B339" s="469"/>
      <c r="C339" s="469"/>
      <c r="D339" s="469"/>
      <c r="E339" s="469"/>
      <c r="F339" s="469"/>
      <c r="G339" s="469"/>
      <c r="H339" s="469"/>
    </row>
    <row r="340" spans="1:8" x14ac:dyDescent="0.2">
      <c r="A340" s="107"/>
      <c r="B340" s="470" t="s">
        <v>82</v>
      </c>
      <c r="C340" s="470"/>
      <c r="D340" s="470"/>
      <c r="E340" s="470"/>
      <c r="F340" s="470"/>
      <c r="G340" s="470"/>
      <c r="H340" s="470"/>
    </row>
    <row r="341" spans="1:8" x14ac:dyDescent="0.2">
      <c r="A341" s="107"/>
      <c r="B341" s="465" t="s">
        <v>9</v>
      </c>
      <c r="C341" s="465"/>
      <c r="D341" s="465"/>
      <c r="E341" s="465"/>
      <c r="F341" s="465"/>
      <c r="G341" s="465"/>
      <c r="H341" s="465"/>
    </row>
    <row r="342" spans="1:8" ht="25.5" customHeight="1" x14ac:dyDescent="0.2">
      <c r="A342" s="107"/>
      <c r="B342" s="465" t="s">
        <v>524</v>
      </c>
      <c r="C342" s="465"/>
      <c r="D342" s="465"/>
      <c r="E342" s="465"/>
      <c r="F342" s="465"/>
      <c r="G342" s="465"/>
      <c r="H342" s="465"/>
    </row>
    <row r="343" spans="1:8" x14ac:dyDescent="0.2">
      <c r="A343" s="107"/>
      <c r="B343" s="469"/>
      <c r="C343" s="469"/>
      <c r="D343" s="469"/>
      <c r="E343" s="469"/>
      <c r="F343" s="469"/>
      <c r="G343" s="469"/>
      <c r="H343" s="469"/>
    </row>
    <row r="344" spans="1:8" x14ac:dyDescent="0.2">
      <c r="A344" s="107"/>
      <c r="B344" s="470" t="s">
        <v>523</v>
      </c>
      <c r="C344" s="470"/>
      <c r="D344" s="470"/>
      <c r="E344" s="470"/>
      <c r="F344" s="470"/>
      <c r="G344" s="470"/>
      <c r="H344" s="470"/>
    </row>
    <row r="345" spans="1:8" ht="120" customHeight="1" x14ac:dyDescent="0.2">
      <c r="A345" s="107"/>
      <c r="B345" s="471" t="s">
        <v>1519</v>
      </c>
      <c r="C345" s="471"/>
      <c r="D345" s="471"/>
      <c r="E345" s="471"/>
      <c r="F345" s="471"/>
      <c r="G345" s="471"/>
      <c r="H345" s="471"/>
    </row>
    <row r="346" spans="1:8" x14ac:dyDescent="0.2">
      <c r="A346" s="107"/>
      <c r="B346" s="469"/>
      <c r="C346" s="469"/>
      <c r="D346" s="469"/>
      <c r="E346" s="469"/>
      <c r="F346" s="469"/>
      <c r="G346" s="469"/>
      <c r="H346" s="469"/>
    </row>
    <row r="347" spans="1:8" x14ac:dyDescent="0.2">
      <c r="A347" s="107"/>
      <c r="B347" s="470" t="s">
        <v>525</v>
      </c>
      <c r="C347" s="470"/>
      <c r="D347" s="470"/>
      <c r="E347" s="470"/>
      <c r="F347" s="470"/>
      <c r="G347" s="470"/>
      <c r="H347" s="470"/>
    </row>
    <row r="348" spans="1:8" ht="35.25" customHeight="1" x14ac:dyDescent="0.2">
      <c r="A348" s="107"/>
      <c r="B348" s="465" t="s">
        <v>1520</v>
      </c>
      <c r="C348" s="465"/>
      <c r="D348" s="465"/>
      <c r="E348" s="465"/>
      <c r="F348" s="465"/>
      <c r="G348" s="465"/>
      <c r="H348" s="465"/>
    </row>
    <row r="349" spans="1:8" x14ac:dyDescent="0.2">
      <c r="A349" s="107"/>
      <c r="B349" s="469"/>
      <c r="C349" s="469"/>
      <c r="D349" s="469"/>
      <c r="E349" s="469"/>
      <c r="F349" s="469"/>
      <c r="G349" s="469"/>
      <c r="H349" s="469"/>
    </row>
    <row r="350" spans="1:8" x14ac:dyDescent="0.2">
      <c r="A350" s="107"/>
      <c r="B350" s="470" t="s">
        <v>2170</v>
      </c>
      <c r="C350" s="470"/>
      <c r="D350" s="470"/>
      <c r="E350" s="470"/>
      <c r="F350" s="470"/>
      <c r="G350" s="470"/>
      <c r="H350" s="470"/>
    </row>
    <row r="351" spans="1:8" ht="36" customHeight="1" x14ac:dyDescent="0.2">
      <c r="A351" s="107"/>
      <c r="B351" s="465" t="s">
        <v>1521</v>
      </c>
      <c r="C351" s="465"/>
      <c r="D351" s="465"/>
      <c r="E351" s="465"/>
      <c r="F351" s="465"/>
      <c r="G351" s="465"/>
      <c r="H351" s="465"/>
    </row>
    <row r="352" spans="1:8" x14ac:dyDescent="0.2">
      <c r="A352" s="107"/>
      <c r="B352" s="469"/>
      <c r="C352" s="469"/>
      <c r="D352" s="469"/>
      <c r="E352" s="469"/>
      <c r="F352" s="469"/>
      <c r="G352" s="469"/>
      <c r="H352" s="469"/>
    </row>
    <row r="353" spans="1:8" x14ac:dyDescent="0.2">
      <c r="A353" s="107"/>
      <c r="B353" s="470" t="s">
        <v>526</v>
      </c>
      <c r="C353" s="470"/>
      <c r="D353" s="470"/>
      <c r="E353" s="470"/>
      <c r="F353" s="470"/>
      <c r="G353" s="470"/>
      <c r="H353" s="470"/>
    </row>
    <row r="354" spans="1:8" ht="62.25" customHeight="1" x14ac:dyDescent="0.2">
      <c r="A354" s="107"/>
      <c r="B354" s="465" t="s">
        <v>1522</v>
      </c>
      <c r="C354" s="465"/>
      <c r="D354" s="465"/>
      <c r="E354" s="465"/>
      <c r="F354" s="465"/>
      <c r="G354" s="465"/>
      <c r="H354" s="465"/>
    </row>
    <row r="355" spans="1:8" x14ac:dyDescent="0.2">
      <c r="A355" s="107"/>
      <c r="B355" s="265" t="s">
        <v>1556</v>
      </c>
      <c r="C355" s="38"/>
      <c r="D355" s="38"/>
      <c r="E355" s="38"/>
      <c r="F355" s="38"/>
      <c r="G355" s="38"/>
      <c r="H355" s="38"/>
    </row>
    <row r="356" spans="1:8" x14ac:dyDescent="0.2">
      <c r="A356" s="107"/>
      <c r="B356" s="469"/>
      <c r="C356" s="469"/>
      <c r="D356" s="469"/>
      <c r="E356" s="469"/>
      <c r="F356" s="469"/>
      <c r="G356" s="469"/>
      <c r="H356" s="469"/>
    </row>
    <row r="357" spans="1:8" x14ac:dyDescent="0.2">
      <c r="A357" s="107"/>
      <c r="B357" s="469"/>
      <c r="C357" s="469"/>
      <c r="D357" s="469"/>
      <c r="E357" s="469"/>
      <c r="F357" s="469"/>
      <c r="G357" s="469"/>
      <c r="H357" s="469"/>
    </row>
    <row r="358" spans="1:8" x14ac:dyDescent="0.2">
      <c r="B358" s="465"/>
      <c r="C358" s="465"/>
      <c r="D358" s="465"/>
      <c r="E358" s="465"/>
      <c r="F358" s="465"/>
      <c r="G358" s="465"/>
      <c r="H358" s="465"/>
    </row>
  </sheetData>
  <sortState xmlns:xlrd2="http://schemas.microsoft.com/office/spreadsheetml/2017/richdata2" ref="J280:J299">
    <sortCondition ref="J279"/>
  </sortState>
  <mergeCells count="106">
    <mergeCell ref="S312:X312"/>
    <mergeCell ref="S313:W313"/>
    <mergeCell ref="B312:G312"/>
    <mergeCell ref="B313:F313"/>
    <mergeCell ref="B308:H308"/>
    <mergeCell ref="B306:H306"/>
    <mergeCell ref="G281:H281"/>
    <mergeCell ref="B205:H205"/>
    <mergeCell ref="B316:H316"/>
    <mergeCell ref="B267:H267"/>
    <mergeCell ref="E281:F281"/>
    <mergeCell ref="C268:D268"/>
    <mergeCell ref="B230:H230"/>
    <mergeCell ref="B311:H311"/>
    <mergeCell ref="B309:F309"/>
    <mergeCell ref="B307:H307"/>
    <mergeCell ref="C207:D207"/>
    <mergeCell ref="B347:H347"/>
    <mergeCell ref="B348:H348"/>
    <mergeCell ref="B349:H349"/>
    <mergeCell ref="B342:H342"/>
    <mergeCell ref="B343:H343"/>
    <mergeCell ref="B344:H344"/>
    <mergeCell ref="B345:H345"/>
    <mergeCell ref="B357:H357"/>
    <mergeCell ref="B358:H358"/>
    <mergeCell ref="B356:H356"/>
    <mergeCell ref="B354:H354"/>
    <mergeCell ref="B350:H350"/>
    <mergeCell ref="B351:H351"/>
    <mergeCell ref="B352:H352"/>
    <mergeCell ref="B353:H353"/>
    <mergeCell ref="B346:H346"/>
    <mergeCell ref="B334:H334"/>
    <mergeCell ref="B335:H335"/>
    <mergeCell ref="B336:H336"/>
    <mergeCell ref="B332:H332"/>
    <mergeCell ref="B337:H337"/>
    <mergeCell ref="B338:H338"/>
    <mergeCell ref="B339:H339"/>
    <mergeCell ref="B340:H340"/>
    <mergeCell ref="B341:H341"/>
    <mergeCell ref="B324:H324"/>
    <mergeCell ref="B325:H325"/>
    <mergeCell ref="B326:H326"/>
    <mergeCell ref="B327:H327"/>
    <mergeCell ref="B328:H328"/>
    <mergeCell ref="B329:H329"/>
    <mergeCell ref="B330:H330"/>
    <mergeCell ref="B331:H331"/>
    <mergeCell ref="B333:H333"/>
    <mergeCell ref="B321:H321"/>
    <mergeCell ref="B322:H322"/>
    <mergeCell ref="B323:H323"/>
    <mergeCell ref="E268:F268"/>
    <mergeCell ref="G268:H268"/>
    <mergeCell ref="B319:H319"/>
    <mergeCell ref="B320:H320"/>
    <mergeCell ref="B317:H317"/>
    <mergeCell ref="B280:H280"/>
    <mergeCell ref="C281:D281"/>
    <mergeCell ref="B315:H315"/>
    <mergeCell ref="B314:H314"/>
    <mergeCell ref="B318:H318"/>
    <mergeCell ref="B28:H28"/>
    <mergeCell ref="E14:F14"/>
    <mergeCell ref="B34:H34"/>
    <mergeCell ref="B22:H22"/>
    <mergeCell ref="B32:H32"/>
    <mergeCell ref="C180:D180"/>
    <mergeCell ref="E78:F78"/>
    <mergeCell ref="C42:D42"/>
    <mergeCell ref="G42:H42"/>
    <mergeCell ref="B33:H33"/>
    <mergeCell ref="B31:H31"/>
    <mergeCell ref="B29:H29"/>
    <mergeCell ref="B23:H23"/>
    <mergeCell ref="B25:H25"/>
    <mergeCell ref="B35:H35"/>
    <mergeCell ref="B26:H26"/>
    <mergeCell ref="E180:F180"/>
    <mergeCell ref="E42:F42"/>
    <mergeCell ref="G128:H128"/>
    <mergeCell ref="B178:E178"/>
    <mergeCell ref="C57:E57"/>
    <mergeCell ref="F57:H57"/>
    <mergeCell ref="B56:H56"/>
    <mergeCell ref="B93:H93"/>
    <mergeCell ref="B5:G9"/>
    <mergeCell ref="B19:H19"/>
    <mergeCell ref="B11:H11"/>
    <mergeCell ref="C13:H13"/>
    <mergeCell ref="B20:H20"/>
    <mergeCell ref="B27:H27"/>
    <mergeCell ref="C14:D14"/>
    <mergeCell ref="G14:H14"/>
    <mergeCell ref="B21:H21"/>
    <mergeCell ref="G78:H78"/>
    <mergeCell ref="C128:D128"/>
    <mergeCell ref="E128:F128"/>
    <mergeCell ref="C78:D78"/>
    <mergeCell ref="E207:F207"/>
    <mergeCell ref="G207:H207"/>
    <mergeCell ref="B127:H127"/>
    <mergeCell ref="G180:H180"/>
    <mergeCell ref="B139:H139"/>
  </mergeCells>
  <phoneticPr fontId="0" type="noConversion"/>
  <conditionalFormatting sqref="S307:X313 B307:B308 B310:G310 G309 B311">
    <cfRule type="cellIs" dxfId="170" priority="36" stopIfTrue="1" operator="equal">
      <formula>1</formula>
    </cfRule>
    <cfRule type="cellIs" dxfId="169" priority="37" stopIfTrue="1" operator="equal">
      <formula>"suppress"</formula>
    </cfRule>
  </conditionalFormatting>
  <conditionalFormatting sqref="C55:H55 C130:H137 C209:H228 C270:H278 C182:H203 C44:C54 E44:H44 C283:H302 E46:H54 C80:H91">
    <cfRule type="expression" dxfId="0" priority="38" stopIfTrue="1">
      <formula>ISERROR(C44)=TRUE</formula>
    </cfRule>
  </conditionalFormatting>
  <conditionalFormatting sqref="J44:J54">
    <cfRule type="expression" dxfId="168" priority="35" stopIfTrue="1">
      <formula>ISERROR(J44)=TRUE</formula>
    </cfRule>
  </conditionalFormatting>
  <conditionalFormatting sqref="D44:D54">
    <cfRule type="expression" dxfId="167" priority="34" stopIfTrue="1">
      <formula>ISERROR(D44)=TRUE</formula>
    </cfRule>
  </conditionalFormatting>
  <conditionalFormatting sqref="C43 E43 G43">
    <cfRule type="expression" dxfId="166" priority="29" stopIfTrue="1">
      <formula>ISERROR(C43)=TRUE</formula>
    </cfRule>
  </conditionalFormatting>
  <conditionalFormatting sqref="D43">
    <cfRule type="expression" dxfId="165" priority="28" stopIfTrue="1">
      <formula>ISERROR(D43)=TRUE</formula>
    </cfRule>
  </conditionalFormatting>
  <conditionalFormatting sqref="B309">
    <cfRule type="cellIs" dxfId="164" priority="25" stopIfTrue="1" operator="equal">
      <formula>1</formula>
    </cfRule>
    <cfRule type="cellIs" dxfId="163" priority="26" stopIfTrue="1" operator="equal">
      <formula>"suppress"</formula>
    </cfRule>
  </conditionalFormatting>
  <conditionalFormatting sqref="H45">
    <cfRule type="expression" dxfId="162" priority="20" stopIfTrue="1">
      <formula>ISERROR(H45)=TRUE</formula>
    </cfRule>
  </conditionalFormatting>
  <conditionalFormatting sqref="E45">
    <cfRule type="expression" dxfId="161" priority="23" stopIfTrue="1">
      <formula>ISERROR(E45)=TRUE</formula>
    </cfRule>
  </conditionalFormatting>
  <conditionalFormatting sqref="F45">
    <cfRule type="expression" dxfId="160" priority="22" stopIfTrue="1">
      <formula>ISERROR(F45)=TRUE</formula>
    </cfRule>
  </conditionalFormatting>
  <conditionalFormatting sqref="G45">
    <cfRule type="expression" dxfId="159" priority="21" stopIfTrue="1">
      <formula>ISERROR(G45)=TRUE</formula>
    </cfRule>
  </conditionalFormatting>
  <conditionalFormatting sqref="H43 F43">
    <cfRule type="expression" dxfId="158" priority="19" stopIfTrue="1">
      <formula>ISERROR(F43)=TRUE</formula>
    </cfRule>
  </conditionalFormatting>
  <conditionalFormatting sqref="D79">
    <cfRule type="expression" dxfId="157" priority="18" stopIfTrue="1">
      <formula>ISERROR(D79)=TRUE</formula>
    </cfRule>
  </conditionalFormatting>
  <conditionalFormatting sqref="F79">
    <cfRule type="expression" dxfId="156" priority="17" stopIfTrue="1">
      <formula>ISERROR(F79)=TRUE</formula>
    </cfRule>
  </conditionalFormatting>
  <conditionalFormatting sqref="H79">
    <cfRule type="expression" dxfId="155" priority="16" stopIfTrue="1">
      <formula>ISERROR(H79)=TRUE</formula>
    </cfRule>
  </conditionalFormatting>
  <conditionalFormatting sqref="H129">
    <cfRule type="expression" dxfId="154" priority="15" stopIfTrue="1">
      <formula>ISERROR(H129)=TRUE</formula>
    </cfRule>
  </conditionalFormatting>
  <conditionalFormatting sqref="F129">
    <cfRule type="expression" dxfId="153" priority="14" stopIfTrue="1">
      <formula>ISERROR(F129)=TRUE</formula>
    </cfRule>
  </conditionalFormatting>
  <conditionalFormatting sqref="D129">
    <cfRule type="expression" dxfId="152" priority="13" stopIfTrue="1">
      <formula>ISERROR(D129)=TRUE</formula>
    </cfRule>
  </conditionalFormatting>
  <conditionalFormatting sqref="D181">
    <cfRule type="expression" dxfId="151" priority="12" stopIfTrue="1">
      <formula>ISERROR(D181)=TRUE</formula>
    </cfRule>
  </conditionalFormatting>
  <conditionalFormatting sqref="F181">
    <cfRule type="expression" dxfId="150" priority="11" stopIfTrue="1">
      <formula>ISERROR(F181)=TRUE</formula>
    </cfRule>
  </conditionalFormatting>
  <conditionalFormatting sqref="H181">
    <cfRule type="expression" dxfId="149" priority="10" stopIfTrue="1">
      <formula>ISERROR(H181)=TRUE</formula>
    </cfRule>
  </conditionalFormatting>
  <conditionalFormatting sqref="D208">
    <cfRule type="expression" dxfId="148" priority="9" stopIfTrue="1">
      <formula>ISERROR(D208)=TRUE</formula>
    </cfRule>
  </conditionalFormatting>
  <conditionalFormatting sqref="F208">
    <cfRule type="expression" dxfId="147" priority="8" stopIfTrue="1">
      <formula>ISERROR(F208)=TRUE</formula>
    </cfRule>
  </conditionalFormatting>
  <conditionalFormatting sqref="H208">
    <cfRule type="expression" dxfId="146" priority="7" stopIfTrue="1">
      <formula>ISERROR(H208)=TRUE</formula>
    </cfRule>
  </conditionalFormatting>
  <conditionalFormatting sqref="D269">
    <cfRule type="expression" dxfId="145" priority="6" stopIfTrue="1">
      <formula>ISERROR(D269)=TRUE</formula>
    </cfRule>
  </conditionalFormatting>
  <conditionalFormatting sqref="F269">
    <cfRule type="expression" dxfId="144" priority="5" stopIfTrue="1">
      <formula>ISERROR(F269)=TRUE</formula>
    </cfRule>
  </conditionalFormatting>
  <conditionalFormatting sqref="H269">
    <cfRule type="expression" dxfId="143" priority="4" stopIfTrue="1">
      <formula>ISERROR(H269)=TRUE</formula>
    </cfRule>
  </conditionalFormatting>
  <conditionalFormatting sqref="D282">
    <cfRule type="expression" dxfId="142" priority="3" stopIfTrue="1">
      <formula>ISERROR(D282)=TRUE</formula>
    </cfRule>
  </conditionalFormatting>
  <conditionalFormatting sqref="F282">
    <cfRule type="expression" dxfId="141" priority="2" stopIfTrue="1">
      <formula>ISERROR(F282)=TRUE</formula>
    </cfRule>
  </conditionalFormatting>
  <conditionalFormatting sqref="H282">
    <cfRule type="expression" dxfId="140" priority="1" stopIfTrue="1">
      <formula>ISERROR(H282)=TRUE</formula>
    </cfRule>
  </conditionalFormatting>
  <hyperlinks>
    <hyperlink ref="B313:F313" r:id="rId1" display="Contact via enquiries@NHSDigital.gov.uk or 0300 303 5678" xr:uid="{00000000-0004-0000-0100-000001000000}"/>
    <hyperlink ref="B309" r:id="rId2" display="Copyright © 2013, The Health and Social Care Information Centre. HES Analysis. All Rights Reserved." xr:uid="{F9B4D579-6CE4-4121-A311-562D3976068F}"/>
    <hyperlink ref="B309:F309" r:id="rId3" display="Copyright © 2018, NHS Digital, Secondary Care Analysis. All Rights Reserved." xr:uid="{5CD8BA9E-512A-40C5-90A0-953BA416A8AA}"/>
    <hyperlink ref="B355" location="'Title Sheet'!A21" display="Return to Contents" xr:uid="{017CC29D-5C11-4032-98F3-EFC4A75FEEDD}"/>
  </hyperlinks>
  <pageMargins left="0.39370078740157483" right="0.39370078740157483" top="0.78740157480314965" bottom="0.78740157480314965" header="0.51181102362204722" footer="0.51181102362204722"/>
  <pageSetup paperSize="9" scale="63" orientation="portrait" r:id="rId4"/>
  <headerFooter alignWithMargins="0">
    <oddFooter>&amp;CCopyright © 2015, The Health and Social Care Information Centre. HES Analysis. All Rights Reserved.
Source: Hospital Episode Statistics (HES), The Health and Social Care Information Centre.
&amp;RPage &amp;P&amp;  of &amp;" of ,Regular"&amp;N</oddFooter>
  </headerFooter>
  <rowBreaks count="5" manualBreakCount="5">
    <brk id="40" min="1" max="8" man="1"/>
    <brk id="126" min="1" max="8" man="1"/>
    <brk id="204" min="1" max="8" man="1"/>
    <brk id="266" min="1" max="8" man="1"/>
    <brk id="303" max="8" man="1"/>
  </rowBreaks>
  <ignoredErrors>
    <ignoredError sqref="O138" evalError="1"/>
  </ignoredErrors>
  <drawing r:id="rId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'SHA and Provider List'!$J$1:$J$488</xm:f>
          </x14:formula1>
          <xm:sqref>C14:H14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781F2-BF51-433F-BF6C-F98A086F4692}">
  <sheetPr>
    <tabColor theme="9" tint="0.59999389629810485"/>
  </sheetPr>
  <dimension ref="A1:AX495"/>
  <sheetViews>
    <sheetView zoomScale="85" zoomScaleNormal="85" workbookViewId="0">
      <pane xSplit="1" ySplit="2" topLeftCell="B3" activePane="bottomRight" state="frozen"/>
      <selection pane="topRight"/>
      <selection pane="bottomLeft"/>
      <selection pane="bottomRight"/>
    </sheetView>
  </sheetViews>
  <sheetFormatPr defaultColWidth="9.140625" defaultRowHeight="12.75" x14ac:dyDescent="0.2"/>
  <cols>
    <col min="1" max="1" width="10" style="299" bestFit="1" customWidth="1"/>
    <col min="2" max="2" width="15" style="290" customWidth="1"/>
    <col min="3" max="3" width="17.5703125" style="291" customWidth="1"/>
    <col min="4" max="4" width="15.28515625" style="298" customWidth="1"/>
    <col min="5" max="5" width="6.28515625" style="294" customWidth="1"/>
    <col min="6" max="6" width="11.85546875" style="290" customWidth="1"/>
    <col min="7" max="7" width="11.140625" style="290" customWidth="1"/>
    <col min="8" max="8" width="13.28515625" style="291" customWidth="1"/>
    <col min="9" max="15" width="9.140625" style="290"/>
    <col min="16" max="16" width="9.140625" style="286"/>
    <col min="17" max="17" width="13.140625" style="290" customWidth="1"/>
    <col min="18" max="18" width="13.7109375" style="291" customWidth="1"/>
    <col min="19" max="19" width="11.85546875" style="291" customWidth="1"/>
    <col min="20" max="20" width="12.140625" style="291" customWidth="1"/>
    <col min="21" max="21" width="14" style="291" customWidth="1"/>
    <col min="22" max="29" width="9.140625" style="298"/>
    <col min="30" max="50" width="9.140625" style="291"/>
    <col min="51" max="16384" width="9.140625" style="294"/>
  </cols>
  <sheetData>
    <row r="1" spans="1:50" s="286" customFormat="1" x14ac:dyDescent="0.2">
      <c r="A1" s="292"/>
    </row>
    <row r="2" spans="1:50" s="301" customFormat="1" ht="229.5" x14ac:dyDescent="0.2">
      <c r="A2" s="300" t="s">
        <v>1208</v>
      </c>
      <c r="B2" s="303" t="s">
        <v>1570</v>
      </c>
      <c r="C2" s="304" t="s">
        <v>1571</v>
      </c>
      <c r="D2" s="305" t="s">
        <v>1572</v>
      </c>
      <c r="F2" s="303" t="s">
        <v>1563</v>
      </c>
      <c r="G2" s="303" t="s">
        <v>1564</v>
      </c>
      <c r="H2" s="304" t="s">
        <v>1565</v>
      </c>
      <c r="I2" s="306" t="s">
        <v>72</v>
      </c>
      <c r="J2" s="306" t="s">
        <v>73</v>
      </c>
      <c r="K2" s="306" t="s">
        <v>74</v>
      </c>
      <c r="L2" s="306" t="s">
        <v>75</v>
      </c>
      <c r="M2" s="306" t="s">
        <v>76</v>
      </c>
      <c r="N2" s="306" t="s">
        <v>77</v>
      </c>
      <c r="O2" s="306" t="s">
        <v>96</v>
      </c>
      <c r="P2" s="300"/>
      <c r="Q2" s="303" t="s">
        <v>522</v>
      </c>
      <c r="R2" s="304" t="s">
        <v>1566</v>
      </c>
      <c r="S2" s="304" t="s">
        <v>1567</v>
      </c>
      <c r="T2" s="304" t="s">
        <v>1568</v>
      </c>
      <c r="U2" s="304" t="s">
        <v>1569</v>
      </c>
      <c r="V2" s="307" t="s">
        <v>63</v>
      </c>
      <c r="W2" s="307" t="s">
        <v>64</v>
      </c>
      <c r="X2" s="307" t="s">
        <v>65</v>
      </c>
      <c r="Y2" s="307" t="s">
        <v>66</v>
      </c>
      <c r="Z2" s="307" t="s">
        <v>67</v>
      </c>
      <c r="AA2" s="307" t="s">
        <v>68</v>
      </c>
      <c r="AB2" s="307" t="s">
        <v>69</v>
      </c>
      <c r="AC2" s="307" t="s">
        <v>70</v>
      </c>
      <c r="AD2" s="308" t="s">
        <v>97</v>
      </c>
      <c r="AE2" s="308" t="s">
        <v>98</v>
      </c>
      <c r="AF2" s="308" t="s">
        <v>99</v>
      </c>
      <c r="AG2" s="308" t="s">
        <v>100</v>
      </c>
      <c r="AH2" s="308" t="s">
        <v>101</v>
      </c>
      <c r="AI2" s="308" t="s">
        <v>102</v>
      </c>
      <c r="AJ2" s="308" t="s">
        <v>103</v>
      </c>
      <c r="AK2" s="308" t="s">
        <v>104</v>
      </c>
      <c r="AL2" s="308" t="s">
        <v>105</v>
      </c>
      <c r="AM2" s="308" t="s">
        <v>106</v>
      </c>
      <c r="AN2" s="308" t="s">
        <v>107</v>
      </c>
      <c r="AO2" s="308" t="s">
        <v>108</v>
      </c>
      <c r="AP2" s="308" t="s">
        <v>109</v>
      </c>
      <c r="AQ2" s="308" t="s">
        <v>110</v>
      </c>
      <c r="AR2" s="308" t="s">
        <v>111</v>
      </c>
      <c r="AS2" s="308" t="s">
        <v>112</v>
      </c>
      <c r="AT2" s="308" t="s">
        <v>113</v>
      </c>
      <c r="AU2" s="308" t="s">
        <v>114</v>
      </c>
      <c r="AV2" s="308" t="s">
        <v>115</v>
      </c>
      <c r="AW2" s="308" t="s">
        <v>1355</v>
      </c>
      <c r="AX2" s="308" t="s">
        <v>80</v>
      </c>
    </row>
    <row r="3" spans="1:50" x14ac:dyDescent="0.2">
      <c r="A3" s="302" t="s">
        <v>155</v>
      </c>
      <c r="B3" s="287">
        <f>'201819 DATA'!B3</f>
        <v>20760699</v>
      </c>
      <c r="C3" s="288">
        <f>'201819 DATA'!C3</f>
        <v>17127498</v>
      </c>
      <c r="D3" s="293">
        <f>'201819 DATA'!FN3</f>
        <v>5610016</v>
      </c>
      <c r="G3" s="295">
        <f>IF(OR($B3="*",$B3&lt;400),"",IF(AND($C3="*",$B3&gt;=400),"*",IF($B3&gt;=400,ROUND($C3/$B3,2),"")))</f>
        <v>0.82</v>
      </c>
      <c r="H3" s="289">
        <f>IF(OR($C3="*",$C3&lt;400),"",IF(AND('201819 DATA'!F3="*",$C3&gt;=400),"*",IF($C3&gt;=400,ROUND('201819 DATA'!F3/$C3,2),"")))</f>
        <v>0.38</v>
      </c>
      <c r="I3" s="296">
        <f>IF(OR($B3="*",$B3&lt;400),"",IF(AND('201819 DATA'!Y3="*",$B3&gt;=400),"*",IF($B3&gt;=400,ROUND('201819 DATA'!Y3/$B3,2),"")))</f>
        <v>0.1</v>
      </c>
      <c r="J3" s="296">
        <f>IF(OR($B3="*",$B3&lt;400),"",IF(AND('201819 DATA'!Z3="*",$B3&gt;=400),"*",IF($B3&gt;=400,ROUND('201819 DATA'!Z3/$B3,2),"")))</f>
        <v>0.1</v>
      </c>
      <c r="K3" s="296">
        <f>IF(OR($B3="*",$B3&lt;400),"",IF(AND('201819 DATA'!AA3="*",$B3&gt;=400),"*",IF($B3&gt;=400,ROUND('201819 DATA'!AA3/$B3,2),"")))</f>
        <v>0.13</v>
      </c>
      <c r="L3" s="296">
        <f>IF(OR($B3="*",$B3&lt;400),"",IF(AND('201819 DATA'!AB3="*",$B3&gt;=400),"*",IF($B3&gt;=400,ROUND('201819 DATA'!AB3/$B3,2),"")))</f>
        <v>0.17</v>
      </c>
      <c r="M3" s="296">
        <f>IF(OR($B3="*",$B3&lt;400),"",IF(AND('201819 DATA'!AC3="*",$B3&gt;=400),"*",IF($B3&gt;=400,ROUND('201819 DATA'!AC3/$B3,2),"")))</f>
        <v>0.23</v>
      </c>
      <c r="N3" s="296">
        <f>IF(OR($B3="*",$B3&lt;400),"",IF(AND('201819 DATA'!AD3="*",$B3&gt;=400),"*",IF($B3&gt;=400,ROUND('201819 DATA'!AD3/$B3,2),"")))</f>
        <v>0.22</v>
      </c>
      <c r="O3" s="296">
        <f>IF(OR($B3="*",$B3&lt;400),"",IF(AND('201819 DATA'!AE3="*",$B3&gt;=400),"*",IF($B3&gt;=400,ROUND('201819 DATA'!AE3/$B3,2),"")))</f>
        <v>0.04</v>
      </c>
      <c r="P3" s="297"/>
      <c r="Q3" s="296">
        <f>IF(OR($B3="*",$B3&lt;400),"",IF(AND('201819 DATA'!FL3="*",$B3&gt;=400),"*",IF($B3&gt;=400,ROUND('201819 DATA'!FL3/$B3,2),"")))</f>
        <v>0.59</v>
      </c>
      <c r="R3" s="289">
        <f>IF(OR($C3="*",$C3&lt;400),"",IF(AND('201819 DATA'!F3="*",$C3&gt;=400),"*",IF($C3&gt;=400,ROUND('201819 DATA'!F3/$C3,2),"")))</f>
        <v>0.38</v>
      </c>
      <c r="S3" s="289">
        <f>IF(OR($C3="*",$C3&lt;400),"",IF(AND('201819 DATA'!G3="*",$C3&gt;=400),"*",IF($C3&gt;=400,ROUND('201819 DATA'!G3/$C3,2),"")))</f>
        <v>0.14000000000000001</v>
      </c>
      <c r="T3" s="289">
        <f>IF(OR($C3="*",$C3&lt;400),"",IF(AND('201819 DATA'!H3="*",$C3&gt;=400),"*",IF($C3&gt;=400,ROUND('201819 DATA'!H3/$C3,2),"")))</f>
        <v>0.37</v>
      </c>
      <c r="U3" s="289">
        <f>IF(OR($C3="*",$C3&lt;400),"",IF(AND('201819 DATA'!FM3="*",$C3&gt;=400),"*",IF($C3&gt;=400,ROUND('201819 DATA'!FM3/$C3,2),"")))</f>
        <v>0.11</v>
      </c>
      <c r="V3" s="312">
        <f>IF(OR($D3="*",$D3&lt;400),"",IF(AND('201819 DATA'!M3="*",$D3&gt;=400),"*",IF($D3&gt;=400,ROUND('201819 DATA'!M3/$D3,2),"")))</f>
        <v>0.46</v>
      </c>
      <c r="W3" s="312">
        <f>IF(OR($D3="*",$D3&lt;400),"",IF(AND('201819 DATA'!N3="*",$D3&gt;=400),"*",IF($D3&gt;=400,ROUND('201819 DATA'!N3/$D3,2),"")))</f>
        <v>0.23</v>
      </c>
      <c r="X3" s="312">
        <f>IF(OR($D3="*",$D3&lt;400),"",IF(AND('201819 DATA'!O3="*",$D3&gt;=400),"*",IF($D3&gt;=400,ROUND('201819 DATA'!O3/$D3,2),"")))</f>
        <v>0.11</v>
      </c>
      <c r="Y3" s="312">
        <f>IF(OR($D3="*",$D3&lt;400),"",IF(AND('201819 DATA'!P3="*",$D3&gt;=400),"*",IF($D3&gt;=400,ROUND('201819 DATA'!P3/$D3,2),"")))</f>
        <v>0.13</v>
      </c>
      <c r="Z3" s="312">
        <f>IF(OR($D3="*",$D3&lt;400),"",IF(AND('201819 DATA'!Q3="*",$D3&gt;=400),"*",IF($D3&gt;=400,ROUND('201819 DATA'!Q3/$D3,2),"")))</f>
        <v>0.04</v>
      </c>
      <c r="AA3" s="312">
        <f>IF(OR($D3="*",$D3&lt;400),"",IF(AND('201819 DATA'!R3="*",$D3&gt;=400),"*",IF($D3&gt;=400,ROUND('201819 DATA'!R3/$D3,2),"")))</f>
        <v>0.01</v>
      </c>
      <c r="AB3" s="312">
        <f>IF(OR($D3="*",$D3&lt;400),"",IF(AND('201819 DATA'!S3="*",$D3&gt;=400),"*",IF($D3&gt;=400,ROUND('201819 DATA'!S3/$D3,2),"")))</f>
        <v>0</v>
      </c>
      <c r="AC3" s="312">
        <f>IF(OR($D3="*",$D3&lt;400),"",IF(AND('201819 DATA'!T3="*",$D3&gt;=400),"*",IF($D3&gt;=400,ROUND('201819 DATA'!T3/$D3,2),"")))</f>
        <v>0</v>
      </c>
      <c r="AD3" s="289">
        <f>IF(OR($C3="*",$C3&lt;400),"",IF(AND('201819 DATA'!BC3="*",$C3&gt;=400),"*",IF($C3&gt;=400,ROUND('201819 DATA'!BC3/$C3,2),"")))</f>
        <v>0.03</v>
      </c>
      <c r="AE3" s="289">
        <f>IF(OR($C3="*",$C3&lt;400),"",IF(AND('201819 DATA'!BD3="*",$C3&gt;=400),"*",IF($C3&gt;=400,ROUND('201819 DATA'!BD3/$C3,2),"")))</f>
        <v>0.12</v>
      </c>
      <c r="AF3" s="289">
        <f>IF(OR($C3="*",$C3&lt;400),"",IF(AND('201819 DATA'!BE3="*",$C3&gt;=400),"*",IF($C3&gt;=400,ROUND('201819 DATA'!BE3/$C3,2),"")))</f>
        <v>0.02</v>
      </c>
      <c r="AG3" s="289">
        <f>IF(OR($C3="*",$C3&lt;400),"",IF(AND('201819 DATA'!BF3="*",$C3&gt;=400),"*",IF($C3&gt;=400,ROUND('201819 DATA'!BF3/$C3,2),"")))</f>
        <v>0.02</v>
      </c>
      <c r="AH3" s="289">
        <f>IF(OR($C3="*",$C3&lt;400),"",IF(AND('201819 DATA'!BG3="*",$C3&gt;=400),"*",IF($C3&gt;=400,ROUND('201819 DATA'!BG3/$C3,2),"")))</f>
        <v>0.01</v>
      </c>
      <c r="AI3" s="289">
        <f>IF(OR($C3="*",$C3&lt;400),"",IF(AND('201819 DATA'!BH3="*",$C3&gt;=400),"*",IF($C3&gt;=400,ROUND('201819 DATA'!BH3/$C3,2),"")))</f>
        <v>0.02</v>
      </c>
      <c r="AJ3" s="289">
        <f>IF(OR($C3="*",$C3&lt;400),"",IF(AND('201819 DATA'!BI3="*",$C3&gt;=400),"*",IF($C3&gt;=400,ROUND('201819 DATA'!BI3/$C3,2),"")))</f>
        <v>0.04</v>
      </c>
      <c r="AK3" s="289">
        <f>IF(OR($C3="*",$C3&lt;400),"",IF(AND('201819 DATA'!BJ3="*",$C3&gt;=400),"*",IF($C3&gt;=400,ROUND('201819 DATA'!BJ3/$C3,2),"")))</f>
        <v>0</v>
      </c>
      <c r="AL3" s="289">
        <f>IF(OR($C3="*",$C3&lt;400),"",IF(AND('201819 DATA'!BK3="*",$C3&gt;=400),"*",IF($C3&gt;=400,ROUND('201819 DATA'!BK3/$C3,2),"")))</f>
        <v>0.06</v>
      </c>
      <c r="AM3" s="289">
        <f>IF(OR($C3="*",$C3&lt;400),"",IF(AND('201819 DATA'!BL3="*",$C3&gt;=400),"*",IF($C3&gt;=400,ROUND('201819 DATA'!BL3/$C3,2),"")))</f>
        <v>0.06</v>
      </c>
      <c r="AN3" s="289">
        <f>IF(OR($C3="*",$C3&lt;400),"",IF(AND('201819 DATA'!BM3="*",$C3&gt;=400),"*",IF($C3&gt;=400,ROUND('201819 DATA'!BM3/$C3,2),"")))</f>
        <v>0.13</v>
      </c>
      <c r="AO3" s="289">
        <f>IF(OR($C3="*",$C3&lt;400),"",IF(AND('201819 DATA'!BN3="*",$C3&gt;=400),"*",IF($C3&gt;=400,ROUND('201819 DATA'!BN3/$C3,2),"")))</f>
        <v>0.02</v>
      </c>
      <c r="AP3" s="289">
        <f>IF(OR($C3="*",$C3&lt;400),"",IF(AND('201819 DATA'!BO3="*",$C3&gt;=400),"*",IF($C3&gt;=400,ROUND('201819 DATA'!BO3/$C3,2),"")))</f>
        <v>0.08</v>
      </c>
      <c r="AQ3" s="289">
        <f>IF(OR($C3="*",$C3&lt;400),"",IF(AND('201819 DATA'!BP3="*",$C3&gt;=400),"*",IF($C3&gt;=400,ROUND('201819 DATA'!BP3/$C3,2),"")))</f>
        <v>0.05</v>
      </c>
      <c r="AR3" s="289">
        <f>IF(OR($C3="*",$C3&lt;400),"",IF(AND('201819 DATA'!BQ3="*",$C3&gt;=400),"*",IF($C3&gt;=400,ROUND('201819 DATA'!BQ3/$C3,2),"")))</f>
        <v>7.0000000000000007E-2</v>
      </c>
      <c r="AS3" s="289">
        <f>IF(OR($C3="*",$C3&lt;400),"",IF(AND('201819 DATA'!BR3="*",$C3&gt;=400),"*",IF($C3&gt;=400,ROUND('201819 DATA'!BR3/$C3,2),"")))</f>
        <v>0.01</v>
      </c>
      <c r="AT3" s="289">
        <f>IF(OR($C3="*",$C3&lt;400),"",IF(AND('201819 DATA'!BS3="*",$C3&gt;=400),"*",IF($C3&gt;=400,ROUND('201819 DATA'!BS3/$C3,2),"")))</f>
        <v>0.01</v>
      </c>
      <c r="AU3" s="289">
        <f>IF(OR($C3="*",$C3&lt;400),"",IF(AND('201819 DATA'!BT3="*",$C3&gt;=400),"*",IF($C3&gt;=400,ROUND('201819 DATA'!BT3/$C3,2),"")))</f>
        <v>0.11</v>
      </c>
      <c r="AV3" s="289">
        <f>IF(OR($C3="*",$C3&lt;400),"",IF(AND('201819 DATA'!BU3="*",$C3&gt;=400),"*",IF($C3&gt;=400,ROUND('201819 DATA'!BU3/$C3,2),"")))</f>
        <v>0.06</v>
      </c>
      <c r="AW3" s="289">
        <f>IF(OR($C3="*",$C3&lt;400),"",IF(AND('201819 DATA'!BV3="*",$C3&gt;=400),"*",IF($C3&gt;=400,ROUND('201819 DATA'!BV3/$C3,2),"")))</f>
        <v>0</v>
      </c>
      <c r="AX3" s="289">
        <f>IF(OR($C3="*",$C3&lt;400),"",IF(AND('201819 DATA'!BW3="*",$C3&gt;=400),"*",IF($C3&gt;=400,ROUND('201819 DATA'!BW3/$C3,2),"")))</f>
        <v>0.06</v>
      </c>
    </row>
    <row r="4" spans="1:50" x14ac:dyDescent="0.2">
      <c r="A4" s="302"/>
      <c r="B4" s="287">
        <f>'201819 DATA'!B4</f>
        <v>0</v>
      </c>
      <c r="C4" s="288">
        <f>'201819 DATA'!C4</f>
        <v>0</v>
      </c>
      <c r="D4" s="293">
        <f>'201819 DATA'!FN4</f>
        <v>0</v>
      </c>
      <c r="G4" s="295" t="str">
        <f t="shared" ref="G4:G69" si="0">IF(OR($B4="*",$B4&lt;400),"",IF(AND($C4="*",$B4&gt;=400),"*",IF($B4&gt;=400,ROUND($C4/$B4,2),"")))</f>
        <v/>
      </c>
      <c r="H4" s="289" t="str">
        <f>IF(OR($C4="*",$C4&lt;400),"",IF(AND('201819 DATA'!F4="*",$C4&gt;=400),"*",IF($C4&gt;=400,ROUND('201819 DATA'!F4/$C4,2),"")))</f>
        <v/>
      </c>
      <c r="I4" s="296" t="str">
        <f>IF(OR($B4="*",'201819 DATA'!Y4="*"),"*",IF($B4&gt;=400,ROUND('201819 DATA'!Y4/$B4,2),""))</f>
        <v/>
      </c>
      <c r="J4" s="296" t="str">
        <f>IF(OR($B4="*",'201819 DATA'!Z4="*"),"*",IF($B4&gt;=400,ROUND('201819 DATA'!Z4/$B4,2),""))</f>
        <v/>
      </c>
      <c r="K4" s="296" t="str">
        <f>IF(OR($B4="*",'201819 DATA'!AA4="*"),"*",IF($B4&gt;=400,ROUND('201819 DATA'!AA4/$B4,2),""))</f>
        <v/>
      </c>
      <c r="L4" s="296" t="str">
        <f>IF(OR($B4="*",'201819 DATA'!AB4="*"),"*",IF($B4&gt;=400,ROUND('201819 DATA'!AB4/$B4,2),""))</f>
        <v/>
      </c>
      <c r="M4" s="296" t="str">
        <f>IF(OR($B4="*",'201819 DATA'!AC4="*"),"*",IF($B4&gt;=400,ROUND('201819 DATA'!AC4/$B4,2),""))</f>
        <v/>
      </c>
      <c r="N4" s="296" t="str">
        <f>IF(OR($B4="*",'201819 DATA'!AD4="*"),"*",IF($B4&gt;=400,ROUND('201819 DATA'!AD4/$B4,2),""))</f>
        <v/>
      </c>
      <c r="O4" s="296" t="str">
        <f>IF(OR($B4="*",'201819 DATA'!AE4="*"),"*",IF($B4&gt;=400,ROUND('201819 DATA'!AE4/$B4,2),""))</f>
        <v/>
      </c>
      <c r="P4" s="297"/>
      <c r="Q4" s="296" t="str">
        <f>IF(OR($B4="*",$B4&lt;400),"",IF(AND('201819 DATA'!FL4="*",$B4&gt;=400),"*",IF($B4&gt;=400,ROUND('201819 DATA'!FL4/$B4,2),"")))</f>
        <v/>
      </c>
      <c r="R4" s="289" t="str">
        <f>IF(OR($C4="*",$C4&lt;400),"",IF(AND('201819 DATA'!F4="*",$C4&gt;=400),"*",IF($C4&gt;=400,ROUND('201819 DATA'!F4/$C4,2),"")))</f>
        <v/>
      </c>
      <c r="S4" s="289" t="str">
        <f>IF(OR($C4="*",$C4&lt;400),"",IF(AND('201819 DATA'!G4="*",$C4&gt;=400),"*",IF($C4&gt;=400,ROUND('201819 DATA'!G4/$C4,2),"")))</f>
        <v/>
      </c>
      <c r="T4" s="289" t="str">
        <f>IF(OR($C4="*",$C4&lt;400),"",IF(AND('201819 DATA'!H4="*",$C4&gt;=400),"*",IF($C4&gt;=400,ROUND('201819 DATA'!H4/$C4,2),"")))</f>
        <v/>
      </c>
      <c r="U4" s="289" t="str">
        <f>IF(OR($C4="*",$C4&lt;400),"",IF(AND('201819 DATA'!FM4="*",$C4&gt;=400),"*",IF($C4&gt;=400,ROUND('201819 DATA'!FM4/$C4,2),"")))</f>
        <v/>
      </c>
      <c r="V4" s="312" t="str">
        <f>IF(OR($D4="*",$D4&lt;400),"",IF(AND('201819 DATA'!M4="*",$D4&gt;=400),"*",IF($D4&gt;=400,ROUND('201819 DATA'!M4/$D4,2),"")))</f>
        <v/>
      </c>
      <c r="W4" s="312" t="str">
        <f>IF(OR($D4="*",$D4&lt;400),"",IF(AND('201819 DATA'!N4="*",$D4&gt;=400),"*",IF($D4&gt;=400,ROUND('201819 DATA'!N4/$D4,2),"")))</f>
        <v/>
      </c>
      <c r="X4" s="312" t="str">
        <f>IF(OR($D4="*",$D4&lt;400),"",IF(AND('201819 DATA'!O4="*",$D4&gt;=400),"*",IF($D4&gt;=400,ROUND('201819 DATA'!O4/$D4,2),"")))</f>
        <v/>
      </c>
      <c r="Y4" s="312" t="str">
        <f>IF(OR($D4="*",$D4&lt;400),"",IF(AND('201819 DATA'!P4="*",$D4&gt;=400),"*",IF($D4&gt;=400,ROUND('201819 DATA'!P4/$D4,2),"")))</f>
        <v/>
      </c>
      <c r="Z4" s="312" t="str">
        <f>IF(OR($D4="*",$D4&lt;400),"",IF(AND('201819 DATA'!Q4="*",$D4&gt;=400),"*",IF($D4&gt;=400,ROUND('201819 DATA'!Q4/$D4,2),"")))</f>
        <v/>
      </c>
      <c r="AA4" s="312" t="str">
        <f>IF(OR($D4="*",$D4&lt;400),"",IF(AND('201819 DATA'!R4="*",$D4&gt;=400),"*",IF($D4&gt;=400,ROUND('201819 DATA'!R4/$D4,2),"")))</f>
        <v/>
      </c>
      <c r="AB4" s="312" t="str">
        <f>IF(OR($D4="*",$D4&lt;400),"",IF(AND('201819 DATA'!S4="*",$D4&gt;=400),"*",IF($D4&gt;=400,ROUND('201819 DATA'!S4/$D4,2),"")))</f>
        <v/>
      </c>
      <c r="AC4" s="312" t="str">
        <f>IF(OR($D4="*",$D4&lt;400),"",IF(AND('201819 DATA'!T4="*",$D4&gt;=400),"*",IF($D4&gt;=400,ROUND('201819 DATA'!T4/$D4,2),"")))</f>
        <v/>
      </c>
      <c r="AD4" s="289" t="str">
        <f>IF(OR($C4="*",$C4&lt;400),"",IF(AND('201819 DATA'!BC4="*",$C4&gt;=400),"*",IF($C4&gt;=400,ROUND('201819 DATA'!BC4/$C4,2),"")))</f>
        <v/>
      </c>
      <c r="AE4" s="289" t="str">
        <f>IF(OR($C4="*",$C4&lt;400),"",IF(AND('201819 DATA'!BD4="*",$C4&gt;=400),"*",IF($C4&gt;=400,ROUND('201819 DATA'!BD4/$C4,2),"")))</f>
        <v/>
      </c>
      <c r="AF4" s="289" t="str">
        <f>IF(OR($C4="*",$C4&lt;400),"",IF(AND('201819 DATA'!BE4="*",$C4&gt;=400),"*",IF($C4&gt;=400,ROUND('201819 DATA'!BE4/$C4,2),"")))</f>
        <v/>
      </c>
      <c r="AG4" s="289" t="str">
        <f>IF(OR($C4="*",$C4&lt;400),"",IF(AND('201819 DATA'!BF4="*",$C4&gt;=400),"*",IF($C4&gt;=400,ROUND('201819 DATA'!BF4/$C4,2),"")))</f>
        <v/>
      </c>
      <c r="AH4" s="289" t="str">
        <f>IF(OR($C4="*",$C4&lt;400),"",IF(AND('201819 DATA'!BG4="*",$C4&gt;=400),"*",IF($C4&gt;=400,ROUND('201819 DATA'!BG4/$C4,2),"")))</f>
        <v/>
      </c>
      <c r="AI4" s="289" t="str">
        <f>IF(OR($C4="*",$C4&lt;400),"",IF(AND('201819 DATA'!BH4="*",$C4&gt;=400),"*",IF($C4&gt;=400,ROUND('201819 DATA'!BH4/$C4,2),"")))</f>
        <v/>
      </c>
      <c r="AJ4" s="289" t="str">
        <f>IF(OR($C4="*",$C4&lt;400),"",IF(AND('201819 DATA'!BI4="*",$C4&gt;=400),"*",IF($C4&gt;=400,ROUND('201819 DATA'!BI4/$C4,2),"")))</f>
        <v/>
      </c>
      <c r="AK4" s="289" t="str">
        <f>IF(OR($C4="*",$C4&lt;400),"",IF(AND('201819 DATA'!BJ4="*",$C4&gt;=400),"*",IF($C4&gt;=400,ROUND('201819 DATA'!BJ4/$C4,2),"")))</f>
        <v/>
      </c>
      <c r="AL4" s="289" t="str">
        <f>IF(OR($C4="*",$C4&lt;400),"",IF(AND('201819 DATA'!BK4="*",$C4&gt;=400),"*",IF($C4&gt;=400,ROUND('201819 DATA'!BK4/$C4,2),"")))</f>
        <v/>
      </c>
      <c r="AM4" s="289" t="str">
        <f>IF(OR($C4="*",$C4&lt;400),"",IF(AND('201819 DATA'!BL4="*",$C4&gt;=400),"*",IF($C4&gt;=400,ROUND('201819 DATA'!BL4/$C4,2),"")))</f>
        <v/>
      </c>
      <c r="AN4" s="289" t="str">
        <f>IF(OR($C4="*",$C4&lt;400),"",IF(AND('201819 DATA'!BM4="*",$C4&gt;=400),"*",IF($C4&gt;=400,ROUND('201819 DATA'!BM4/$C4,2),"")))</f>
        <v/>
      </c>
      <c r="AO4" s="289" t="str">
        <f>IF(OR($C4="*",$C4&lt;400),"",IF(AND('201819 DATA'!BN4="*",$C4&gt;=400),"*",IF($C4&gt;=400,ROUND('201819 DATA'!BN4/$C4,2),"")))</f>
        <v/>
      </c>
      <c r="AP4" s="289" t="str">
        <f>IF(OR($C4="*",$C4&lt;400),"",IF(AND('201819 DATA'!BO4="*",$C4&gt;=400),"*",IF($C4&gt;=400,ROUND('201819 DATA'!BO4/$C4,2),"")))</f>
        <v/>
      </c>
      <c r="AQ4" s="289" t="str">
        <f>IF(OR($C4="*",$C4&lt;400),"",IF(AND('201819 DATA'!BP4="*",$C4&gt;=400),"*",IF($C4&gt;=400,ROUND('201819 DATA'!BP4/$C4,2),"")))</f>
        <v/>
      </c>
      <c r="AR4" s="289" t="str">
        <f>IF(OR($C4="*",$C4&lt;400),"",IF(AND('201819 DATA'!BQ4="*",$C4&gt;=400),"*",IF($C4&gt;=400,ROUND('201819 DATA'!BQ4/$C4,2),"")))</f>
        <v/>
      </c>
      <c r="AS4" s="289" t="str">
        <f>IF(OR($C4="*",$C4&lt;400),"",IF(AND('201819 DATA'!BR4="*",$C4&gt;=400),"*",IF($C4&gt;=400,ROUND('201819 DATA'!BR4/$C4,2),"")))</f>
        <v/>
      </c>
      <c r="AT4" s="289" t="str">
        <f>IF(OR($C4="*",$C4&lt;400),"",IF(AND('201819 DATA'!BS4="*",$C4&gt;=400),"*",IF($C4&gt;=400,ROUND('201819 DATA'!BS4/$C4,2),"")))</f>
        <v/>
      </c>
      <c r="AU4" s="289" t="str">
        <f>IF(OR($C4="*",$C4&lt;400),"",IF(AND('201819 DATA'!BT4="*",$C4&gt;=400),"*",IF($C4&gt;=400,ROUND('201819 DATA'!BT4/$C4,2),"")))</f>
        <v/>
      </c>
      <c r="AV4" s="289" t="str">
        <f>IF(OR($C4="*",$C4&lt;400),"",IF(AND('201819 DATA'!BU4="*",$C4&gt;=400),"*",IF($C4&gt;=400,ROUND('201819 DATA'!BU4/$C4,2),"")))</f>
        <v/>
      </c>
      <c r="AW4" s="289" t="str">
        <f>IF(OR($C4="*",$C4&lt;400),"",IF(AND('201819 DATA'!BV4="*",$C4&gt;=400),"*",IF($C4&gt;=400,ROUND('201819 DATA'!BV4/$C4,2),"")))</f>
        <v/>
      </c>
      <c r="AX4" s="289" t="str">
        <f>IF(OR($C4="*",$C4&lt;400),"",IF(AND('201819 DATA'!BW4="*",$C4&gt;=400),"*",IF($C4&gt;=400,ROUND('201819 DATA'!BW4/$C4,2),"")))</f>
        <v/>
      </c>
    </row>
    <row r="5" spans="1:50" x14ac:dyDescent="0.2">
      <c r="A5" s="13" t="s">
        <v>1321</v>
      </c>
      <c r="B5" s="287">
        <f>'201819 DATA'!B5</f>
        <v>6336336</v>
      </c>
      <c r="C5" s="288">
        <f>'201819 DATA'!C5</f>
        <v>5277030</v>
      </c>
      <c r="D5" s="293">
        <f>'201819 DATA'!FN5</f>
        <v>1788684</v>
      </c>
      <c r="G5" s="295">
        <f>IF(OR($B5="*",$B5&lt;400),"",IF(AND($C5="*",$B5&gt;=400),"*",IF($B5&gt;=400,ROUND($C5/$B5,2),"")))</f>
        <v>0.83</v>
      </c>
      <c r="H5" s="289">
        <f>IF(OR($C5="*",$C5&lt;400),"",IF(AND('201819 DATA'!F5="*",$C5&gt;=400),"*",IF($C5&gt;=400,ROUND('201819 DATA'!F5/$C5,2),"")))</f>
        <v>0.38</v>
      </c>
      <c r="I5" s="296">
        <f>IF(OR($B5="*",$B5&lt;400),"",IF(AND('201819 DATA'!Y5="*",$B5&gt;=400),"*",IF($B5&gt;=400,ROUND('201819 DATA'!Y5/$B5,2),"")))</f>
        <v>0.1</v>
      </c>
      <c r="J5" s="296">
        <f>IF(OR($B5="*",$B5&lt;400),"",IF(AND('201819 DATA'!Z5="*",$B5&gt;=400),"*",IF($B5&gt;=400,ROUND('201819 DATA'!Z5/$B5,2),"")))</f>
        <v>0.1</v>
      </c>
      <c r="K5" s="296">
        <f>IF(OR($B5="*",$B5&lt;400),"",IF(AND('201819 DATA'!AA5="*",$B5&gt;=400),"*",IF($B5&gt;=400,ROUND('201819 DATA'!AA5/$B5,2),"")))</f>
        <v>0.13</v>
      </c>
      <c r="L5" s="296">
        <f>IF(OR($B5="*",$B5&lt;400),"",IF(AND('201819 DATA'!AB5="*",$B5&gt;=400),"*",IF($B5&gt;=400,ROUND('201819 DATA'!AB5/$B5,2),"")))</f>
        <v>0.18</v>
      </c>
      <c r="M5" s="296">
        <f>IF(OR($B5="*",$B5&lt;400),"",IF(AND('201819 DATA'!AC5="*",$B5&gt;=400),"*",IF($B5&gt;=400,ROUND('201819 DATA'!AC5/$B5,2),"")))</f>
        <v>0.24</v>
      </c>
      <c r="N5" s="296">
        <f>IF(OR($B5="*",$B5&lt;400),"",IF(AND('201819 DATA'!AD5="*",$B5&gt;=400),"*",IF($B5&gt;=400,ROUND('201819 DATA'!AD5/$B5,2),"")))</f>
        <v>0.21</v>
      </c>
      <c r="O5" s="296">
        <f>IF(OR($B5="*",$B5&lt;400),"",IF(AND('201819 DATA'!AE5="*",$B5&gt;=400),"*",IF($B5&gt;=400,ROUND('201819 DATA'!AE5/$B5,2),"")))</f>
        <v>0.03</v>
      </c>
      <c r="P5" s="297"/>
      <c r="Q5" s="296">
        <f>IF(OR($B5="*",$B5&lt;400),"",IF(AND('201819 DATA'!FL5="*",$B5&gt;=400),"*",IF($B5&gt;=400,ROUND('201819 DATA'!FL5/$B5,2),"")))</f>
        <v>0.59</v>
      </c>
      <c r="R5" s="289">
        <f>IF(OR($C5="*",$C5&lt;400),"",IF(AND('201819 DATA'!F5="*",$C5&gt;=400),"*",IF($C5&gt;=400,ROUND('201819 DATA'!F5/$C5,2),"")))</f>
        <v>0.38</v>
      </c>
      <c r="S5" s="289">
        <f>IF(OR($C5="*",$C5&lt;400),"",IF(AND('201819 DATA'!G5="*",$C5&gt;=400),"*",IF($C5&gt;=400,ROUND('201819 DATA'!G5/$C5,2),"")))</f>
        <v>0.14000000000000001</v>
      </c>
      <c r="T5" s="289">
        <f>IF(OR($C5="*",$C5&lt;400),"",IF(AND('201819 DATA'!H5="*",$C5&gt;=400),"*",IF($C5&gt;=400,ROUND('201819 DATA'!H5/$C5,2),"")))</f>
        <v>0.38</v>
      </c>
      <c r="U5" s="289">
        <f>IF(OR($C5="*",$C5&lt;400),"",IF(AND('201819 DATA'!FM5="*",$C5&gt;=400),"*",IF($C5&gt;=400,ROUND('201819 DATA'!FM5/$C5,2),"")))</f>
        <v>0.1</v>
      </c>
      <c r="V5" s="312">
        <f>IF(OR($D5="*",$D5&lt;400),"",IF(AND('201819 DATA'!M5="*",$D5&gt;=400),"*",IF($D5&gt;=400,ROUND('201819 DATA'!M5/$D5,2),"")))</f>
        <v>0.48</v>
      </c>
      <c r="W5" s="312">
        <f>IF(OR($D5="*",$D5&lt;400),"",IF(AND('201819 DATA'!N5="*",$D5&gt;=400),"*",IF($D5&gt;=400,ROUND('201819 DATA'!N5/$D5,2),"")))</f>
        <v>0.23</v>
      </c>
      <c r="X5" s="312">
        <f>IF(OR($D5="*",$D5&lt;400),"",IF(AND('201819 DATA'!O5="*",$D5&gt;=400),"*",IF($D5&gt;=400,ROUND('201819 DATA'!O5/$D5,2),"")))</f>
        <v>0.11</v>
      </c>
      <c r="Y5" s="312">
        <f>IF(OR($D5="*",$D5&lt;400),"",IF(AND('201819 DATA'!P5="*",$D5&gt;=400),"*",IF($D5&gt;=400,ROUND('201819 DATA'!P5/$D5,2),"")))</f>
        <v>0.13</v>
      </c>
      <c r="Z5" s="312">
        <f>IF(OR($D5="*",$D5&lt;400),"",IF(AND('201819 DATA'!Q5="*",$D5&gt;=400),"*",IF($D5&gt;=400,ROUND('201819 DATA'!Q5/$D5,2),"")))</f>
        <v>0.04</v>
      </c>
      <c r="AA5" s="312">
        <f>IF(OR($D5="*",$D5&lt;400),"",IF(AND('201819 DATA'!R5="*",$D5&gt;=400),"*",IF($D5&gt;=400,ROUND('201819 DATA'!R5/$D5,2),"")))</f>
        <v>0.01</v>
      </c>
      <c r="AB5" s="312">
        <f>IF(OR($D5="*",$D5&lt;400),"",IF(AND('201819 DATA'!S5="*",$D5&gt;=400),"*",IF($D5&gt;=400,ROUND('201819 DATA'!S5/$D5,2),"")))</f>
        <v>0</v>
      </c>
      <c r="AC5" s="312">
        <f>IF(OR($D5="*",$D5&lt;400),"",IF(AND('201819 DATA'!T5="*",$D5&gt;=400),"*",IF($D5&gt;=400,ROUND('201819 DATA'!T5/$D5,2),"")))</f>
        <v>0</v>
      </c>
      <c r="AD5" s="289">
        <f>IF(OR($C5="*",$C5&lt;400),"",IF(AND('201819 DATA'!BC5="*",$C5&gt;=400),"*",IF($C5&gt;=400,ROUND('201819 DATA'!BC5/$C5,2),"")))</f>
        <v>0.03</v>
      </c>
      <c r="AE5" s="289">
        <f>IF(OR($C5="*",$C5&lt;400),"",IF(AND('201819 DATA'!BD5="*",$C5&gt;=400),"*",IF($C5&gt;=400,ROUND('201819 DATA'!BD5/$C5,2),"")))</f>
        <v>0.12</v>
      </c>
      <c r="AF5" s="289">
        <f>IF(OR($C5="*",$C5&lt;400),"",IF(AND('201819 DATA'!BE5="*",$C5&gt;=400),"*",IF($C5&gt;=400,ROUND('201819 DATA'!BE5/$C5,2),"")))</f>
        <v>0.02</v>
      </c>
      <c r="AG5" s="289">
        <f>IF(OR($C5="*",$C5&lt;400),"",IF(AND('201819 DATA'!BF5="*",$C5&gt;=400),"*",IF($C5&gt;=400,ROUND('201819 DATA'!BF5/$C5,2),"")))</f>
        <v>0.02</v>
      </c>
      <c r="AH5" s="289">
        <f>IF(OR($C5="*",$C5&lt;400),"",IF(AND('201819 DATA'!BG5="*",$C5&gt;=400),"*",IF($C5&gt;=400,ROUND('201819 DATA'!BG5/$C5,2),"")))</f>
        <v>0.01</v>
      </c>
      <c r="AI5" s="289">
        <f>IF(OR($C5="*",$C5&lt;400),"",IF(AND('201819 DATA'!BH5="*",$C5&gt;=400),"*",IF($C5&gt;=400,ROUND('201819 DATA'!BH5/$C5,2),"")))</f>
        <v>0.02</v>
      </c>
      <c r="AJ5" s="289">
        <f>IF(OR($C5="*",$C5&lt;400),"",IF(AND('201819 DATA'!BI5="*",$C5&gt;=400),"*",IF($C5&gt;=400,ROUND('201819 DATA'!BI5/$C5,2),"")))</f>
        <v>0.05</v>
      </c>
      <c r="AK5" s="289">
        <f>IF(OR($C5="*",$C5&lt;400),"",IF(AND('201819 DATA'!BJ5="*",$C5&gt;=400),"*",IF($C5&gt;=400,ROUND('201819 DATA'!BJ5/$C5,2),"")))</f>
        <v>0.01</v>
      </c>
      <c r="AL5" s="289">
        <f>IF(OR($C5="*",$C5&lt;400),"",IF(AND('201819 DATA'!BK5="*",$C5&gt;=400),"*",IF($C5&gt;=400,ROUND('201819 DATA'!BK5/$C5,2),"")))</f>
        <v>0.06</v>
      </c>
      <c r="AM5" s="289">
        <f>IF(OR($C5="*",$C5&lt;400),"",IF(AND('201819 DATA'!BL5="*",$C5&gt;=400),"*",IF($C5&gt;=400,ROUND('201819 DATA'!BL5/$C5,2),"")))</f>
        <v>7.0000000000000007E-2</v>
      </c>
      <c r="AN5" s="289">
        <f>IF(OR($C5="*",$C5&lt;400),"",IF(AND('201819 DATA'!BM5="*",$C5&gt;=400),"*",IF($C5&gt;=400,ROUND('201819 DATA'!BM5/$C5,2),"")))</f>
        <v>0.14000000000000001</v>
      </c>
      <c r="AO5" s="289">
        <f>IF(OR($C5="*",$C5&lt;400),"",IF(AND('201819 DATA'!BN5="*",$C5&gt;=400),"*",IF($C5&gt;=400,ROUND('201819 DATA'!BN5/$C5,2),"")))</f>
        <v>0.02</v>
      </c>
      <c r="AP5" s="289">
        <f>IF(OR($C5="*",$C5&lt;400),"",IF(AND('201819 DATA'!BO5="*",$C5&gt;=400),"*",IF($C5&gt;=400,ROUND('201819 DATA'!BO5/$C5,2),"")))</f>
        <v>0.08</v>
      </c>
      <c r="AQ5" s="289">
        <f>IF(OR($C5="*",$C5&lt;400),"",IF(AND('201819 DATA'!BP5="*",$C5&gt;=400),"*",IF($C5&gt;=400,ROUND('201819 DATA'!BP5/$C5,2),"")))</f>
        <v>0.05</v>
      </c>
      <c r="AR5" s="289">
        <f>IF(OR($C5="*",$C5&lt;400),"",IF(AND('201819 DATA'!BQ5="*",$C5&gt;=400),"*",IF($C5&gt;=400,ROUND('201819 DATA'!BQ5/$C5,2),"")))</f>
        <v>7.0000000000000007E-2</v>
      </c>
      <c r="AS5" s="289">
        <f>IF(OR($C5="*",$C5&lt;400),"",IF(AND('201819 DATA'!BR5="*",$C5&gt;=400),"*",IF($C5&gt;=400,ROUND('201819 DATA'!BR5/$C5,2),"")))</f>
        <v>0.01</v>
      </c>
      <c r="AT5" s="289">
        <f>IF(OR($C5="*",$C5&lt;400),"",IF(AND('201819 DATA'!BS5="*",$C5&gt;=400),"*",IF($C5&gt;=400,ROUND('201819 DATA'!BS5/$C5,2),"")))</f>
        <v>0.01</v>
      </c>
      <c r="AU5" s="289">
        <f>IF(OR($C5="*",$C5&lt;400),"",IF(AND('201819 DATA'!BT5="*",$C5&gt;=400),"*",IF($C5&gt;=400,ROUND('201819 DATA'!BT5/$C5,2),"")))</f>
        <v>0.1</v>
      </c>
      <c r="AV5" s="289">
        <f>IF(OR($C5="*",$C5&lt;400),"",IF(AND('201819 DATA'!BU5="*",$C5&gt;=400),"*",IF($C5&gt;=400,ROUND('201819 DATA'!BU5/$C5,2),"")))</f>
        <v>0.06</v>
      </c>
      <c r="AW5" s="289">
        <f>IF(OR($C5="*",$C5&lt;400),"",IF(AND('201819 DATA'!BV5="*",$C5&gt;=400),"*",IF($C5&gt;=400,ROUND('201819 DATA'!BV5/$C5,2),"")))</f>
        <v>0</v>
      </c>
      <c r="AX5" s="289">
        <f>IF(OR($C5="*",$C5&lt;400),"",IF(AND('201819 DATA'!BW5="*",$C5&gt;=400),"*",IF($C5&gt;=400,ROUND('201819 DATA'!BW5/$C5,2),"")))</f>
        <v>0.06</v>
      </c>
    </row>
    <row r="6" spans="1:50" x14ac:dyDescent="0.2">
      <c r="A6" s="13" t="s">
        <v>1322</v>
      </c>
      <c r="B6" s="287">
        <f>'201819 DATA'!B6</f>
        <v>6194217</v>
      </c>
      <c r="C6" s="288">
        <f>'201819 DATA'!C6</f>
        <v>5100457</v>
      </c>
      <c r="D6" s="293">
        <f>'201819 DATA'!FN6</f>
        <v>1552641</v>
      </c>
      <c r="G6" s="295">
        <f t="shared" si="0"/>
        <v>0.82</v>
      </c>
      <c r="H6" s="289">
        <f>IF(OR($C6="*",$C6&lt;400),"",IF(AND('201819 DATA'!F6="*",$C6&gt;=400),"*",IF($C6&gt;=400,ROUND('201819 DATA'!F6/$C6,2),"")))</f>
        <v>0.38</v>
      </c>
      <c r="I6" s="296">
        <f>IF(OR($B6="*",$B6&lt;400),"",IF(AND('201819 DATA'!Y6="*",$B6&gt;=400),"*",IF($B6&gt;=400,ROUND('201819 DATA'!Y6/$B6,2),"")))</f>
        <v>0.09</v>
      </c>
      <c r="J6" s="296">
        <f>IF(OR($B6="*",$B6&lt;400),"",IF(AND('201819 DATA'!Z6="*",$B6&gt;=400),"*",IF($B6&gt;=400,ROUND('201819 DATA'!Z6/$B6,2),"")))</f>
        <v>0.1</v>
      </c>
      <c r="K6" s="296">
        <f>IF(OR($B6="*",$B6&lt;400),"",IF(AND('201819 DATA'!AA6="*",$B6&gt;=400),"*",IF($B6&gt;=400,ROUND('201819 DATA'!AA6/$B6,2),"")))</f>
        <v>0.12</v>
      </c>
      <c r="L6" s="296">
        <f>IF(OR($B6="*",$B6&lt;400),"",IF(AND('201819 DATA'!AB6="*",$B6&gt;=400),"*",IF($B6&gt;=400,ROUND('201819 DATA'!AB6/$B6,2),"")))</f>
        <v>0.17</v>
      </c>
      <c r="M6" s="296">
        <f>IF(OR($B6="*",$B6&lt;400),"",IF(AND('201819 DATA'!AC6="*",$B6&gt;=400),"*",IF($B6&gt;=400,ROUND('201819 DATA'!AC6/$B6,2),"")))</f>
        <v>0.24</v>
      </c>
      <c r="N6" s="296">
        <f>IF(OR($B6="*",$B6&lt;400),"",IF(AND('201819 DATA'!AD6="*",$B6&gt;=400),"*",IF($B6&gt;=400,ROUND('201819 DATA'!AD6/$B6,2),"")))</f>
        <v>0.23</v>
      </c>
      <c r="O6" s="296">
        <f>IF(OR($B6="*",$B6&lt;400),"",IF(AND('201819 DATA'!AE6="*",$B6&gt;=400),"*",IF($B6&gt;=400,ROUND('201819 DATA'!AE6/$B6,2),"")))</f>
        <v>0.04</v>
      </c>
      <c r="P6" s="297"/>
      <c r="Q6" s="296">
        <f>IF(OR($B6="*",$B6&lt;400),"",IF(AND('201819 DATA'!FL6="*",$B6&gt;=400),"*",IF($B6&gt;=400,ROUND('201819 DATA'!FL6/$B6,2),"")))</f>
        <v>0.57999999999999996</v>
      </c>
      <c r="R6" s="289">
        <f>IF(OR($C6="*",$C6&lt;400),"",IF(AND('201819 DATA'!F6="*",$C6&gt;=400),"*",IF($C6&gt;=400,ROUND('201819 DATA'!F6/$C6,2),"")))</f>
        <v>0.38</v>
      </c>
      <c r="S6" s="289">
        <f>IF(OR($C6="*",$C6&lt;400),"",IF(AND('201819 DATA'!G6="*",$C6&gt;=400),"*",IF($C6&gt;=400,ROUND('201819 DATA'!G6/$C6,2),"")))</f>
        <v>0.15</v>
      </c>
      <c r="T6" s="289">
        <f>IF(OR($C6="*",$C6&lt;400),"",IF(AND('201819 DATA'!H6="*",$C6&gt;=400),"*",IF($C6&gt;=400,ROUND('201819 DATA'!H6/$C6,2),"")))</f>
        <v>0.36</v>
      </c>
      <c r="U6" s="289">
        <f>IF(OR($C6="*",$C6&lt;400),"",IF(AND('201819 DATA'!FM6="*",$C6&gt;=400),"*",IF($C6&gt;=400,ROUND('201819 DATA'!FM6/$C6,2),"")))</f>
        <v>0.11</v>
      </c>
      <c r="V6" s="312">
        <f>IF(OR($D6="*",$D6&lt;400),"",IF(AND('201819 DATA'!M6="*",$D6&gt;=400),"*",IF($D6&gt;=400,ROUND('201819 DATA'!M6/$D6,2),"")))</f>
        <v>0.46</v>
      </c>
      <c r="W6" s="312">
        <f>IF(OR($D6="*",$D6&lt;400),"",IF(AND('201819 DATA'!N6="*",$D6&gt;=400),"*",IF($D6&gt;=400,ROUND('201819 DATA'!N6/$D6,2),"")))</f>
        <v>0.23</v>
      </c>
      <c r="X6" s="312">
        <f>IF(OR($D6="*",$D6&lt;400),"",IF(AND('201819 DATA'!O6="*",$D6&gt;=400),"*",IF($D6&gt;=400,ROUND('201819 DATA'!O6/$D6,2),"")))</f>
        <v>0.11</v>
      </c>
      <c r="Y6" s="312">
        <f>IF(OR($D6="*",$D6&lt;400),"",IF(AND('201819 DATA'!P6="*",$D6&gt;=400),"*",IF($D6&gt;=400,ROUND('201819 DATA'!P6/$D6,2),"")))</f>
        <v>0.14000000000000001</v>
      </c>
      <c r="Z6" s="312">
        <f>IF(OR($D6="*",$D6&lt;400),"",IF(AND('201819 DATA'!Q6="*",$D6&gt;=400),"*",IF($D6&gt;=400,ROUND('201819 DATA'!Q6/$D6,2),"")))</f>
        <v>0.04</v>
      </c>
      <c r="AA6" s="312">
        <f>IF(OR($D6="*",$D6&lt;400),"",IF(AND('201819 DATA'!R6="*",$D6&gt;=400),"*",IF($D6&gt;=400,ROUND('201819 DATA'!R6/$D6,2),"")))</f>
        <v>0.01</v>
      </c>
      <c r="AB6" s="312">
        <f>IF(OR($D6="*",$D6&lt;400),"",IF(AND('201819 DATA'!S6="*",$D6&gt;=400),"*",IF($D6&gt;=400,ROUND('201819 DATA'!S6/$D6,2),"")))</f>
        <v>0</v>
      </c>
      <c r="AC6" s="312">
        <f>IF(OR($D6="*",$D6&lt;400),"",IF(AND('201819 DATA'!T6="*",$D6&gt;=400),"*",IF($D6&gt;=400,ROUND('201819 DATA'!T6/$D6,2),"")))</f>
        <v>0.01</v>
      </c>
      <c r="AD6" s="289">
        <f>IF(OR($C6="*",$C6&lt;400),"",IF(AND('201819 DATA'!BC6="*",$C6&gt;=400),"*",IF($C6&gt;=400,ROUND('201819 DATA'!BC6/$C6,2),"")))</f>
        <v>0.03</v>
      </c>
      <c r="AE6" s="289">
        <f>IF(OR($C6="*",$C6&lt;400),"",IF(AND('201819 DATA'!BD6="*",$C6&gt;=400),"*",IF($C6&gt;=400,ROUND('201819 DATA'!BD6/$C6,2),"")))</f>
        <v>0.14000000000000001</v>
      </c>
      <c r="AF6" s="289">
        <f>IF(OR($C6="*",$C6&lt;400),"",IF(AND('201819 DATA'!BE6="*",$C6&gt;=400),"*",IF($C6&gt;=400,ROUND('201819 DATA'!BE6/$C6,2),"")))</f>
        <v>0.02</v>
      </c>
      <c r="AG6" s="289">
        <f>IF(OR($C6="*",$C6&lt;400),"",IF(AND('201819 DATA'!BF6="*",$C6&gt;=400),"*",IF($C6&gt;=400,ROUND('201819 DATA'!BF6/$C6,2),"")))</f>
        <v>0.02</v>
      </c>
      <c r="AH6" s="289">
        <f>IF(OR($C6="*",$C6&lt;400),"",IF(AND('201819 DATA'!BG6="*",$C6&gt;=400),"*",IF($C6&gt;=400,ROUND('201819 DATA'!BG6/$C6,2),"")))</f>
        <v>0.01</v>
      </c>
      <c r="AI6" s="289">
        <f>IF(OR($C6="*",$C6&lt;400),"",IF(AND('201819 DATA'!BH6="*",$C6&gt;=400),"*",IF($C6&gt;=400,ROUND('201819 DATA'!BH6/$C6,2),"")))</f>
        <v>0.02</v>
      </c>
      <c r="AJ6" s="289">
        <f>IF(OR($C6="*",$C6&lt;400),"",IF(AND('201819 DATA'!BI6="*",$C6&gt;=400),"*",IF($C6&gt;=400,ROUND('201819 DATA'!BI6/$C6,2),"")))</f>
        <v>0.04</v>
      </c>
      <c r="AK6" s="289">
        <f>IF(OR($C6="*",$C6&lt;400),"",IF(AND('201819 DATA'!BJ6="*",$C6&gt;=400),"*",IF($C6&gt;=400,ROUND('201819 DATA'!BJ6/$C6,2),"")))</f>
        <v>0</v>
      </c>
      <c r="AL6" s="289">
        <f>IF(OR($C6="*",$C6&lt;400),"",IF(AND('201819 DATA'!BK6="*",$C6&gt;=400),"*",IF($C6&gt;=400,ROUND('201819 DATA'!BK6/$C6,2),"")))</f>
        <v>0.05</v>
      </c>
      <c r="AM6" s="289">
        <f>IF(OR($C6="*",$C6&lt;400),"",IF(AND('201819 DATA'!BL6="*",$C6&gt;=400),"*",IF($C6&gt;=400,ROUND('201819 DATA'!BL6/$C6,2),"")))</f>
        <v>0.06</v>
      </c>
      <c r="AN6" s="289">
        <f>IF(OR($C6="*",$C6&lt;400),"",IF(AND('201819 DATA'!BM6="*",$C6&gt;=400),"*",IF($C6&gt;=400,ROUND('201819 DATA'!BM6/$C6,2),"")))</f>
        <v>0.12</v>
      </c>
      <c r="AO6" s="289">
        <f>IF(OR($C6="*",$C6&lt;400),"",IF(AND('201819 DATA'!BN6="*",$C6&gt;=400),"*",IF($C6&gt;=400,ROUND('201819 DATA'!BN6/$C6,2),"")))</f>
        <v>0.02</v>
      </c>
      <c r="AP6" s="289">
        <f>IF(OR($C6="*",$C6&lt;400),"",IF(AND('201819 DATA'!BO6="*",$C6&gt;=400),"*",IF($C6&gt;=400,ROUND('201819 DATA'!BO6/$C6,2),"")))</f>
        <v>0.08</v>
      </c>
      <c r="AQ6" s="289">
        <f>IF(OR($C6="*",$C6&lt;400),"",IF(AND('201819 DATA'!BP6="*",$C6&gt;=400),"*",IF($C6&gt;=400,ROUND('201819 DATA'!BP6/$C6,2),"")))</f>
        <v>0.05</v>
      </c>
      <c r="AR6" s="289">
        <f>IF(OR($C6="*",$C6&lt;400),"",IF(AND('201819 DATA'!BQ6="*",$C6&gt;=400),"*",IF($C6&gt;=400,ROUND('201819 DATA'!BQ6/$C6,2),"")))</f>
        <v>7.0000000000000007E-2</v>
      </c>
      <c r="AS6" s="289">
        <f>IF(OR($C6="*",$C6&lt;400),"",IF(AND('201819 DATA'!BR6="*",$C6&gt;=400),"*",IF($C6&gt;=400,ROUND('201819 DATA'!BR6/$C6,2),"")))</f>
        <v>0.01</v>
      </c>
      <c r="AT6" s="289">
        <f>IF(OR($C6="*",$C6&lt;400),"",IF(AND('201819 DATA'!BS6="*",$C6&gt;=400),"*",IF($C6&gt;=400,ROUND('201819 DATA'!BS6/$C6,2),"")))</f>
        <v>0.01</v>
      </c>
      <c r="AU6" s="289">
        <f>IF(OR($C6="*",$C6&lt;400),"",IF(AND('201819 DATA'!BT6="*",$C6&gt;=400),"*",IF($C6&gt;=400,ROUND('201819 DATA'!BT6/$C6,2),"")))</f>
        <v>0.12</v>
      </c>
      <c r="AV6" s="289">
        <f>IF(OR($C6="*",$C6&lt;400),"",IF(AND('201819 DATA'!BU6="*",$C6&gt;=400),"*",IF($C6&gt;=400,ROUND('201819 DATA'!BU6/$C6,2),"")))</f>
        <v>0.06</v>
      </c>
      <c r="AW6" s="289">
        <f>IF(OR($C6="*",$C6&lt;400),"",IF(AND('201819 DATA'!BV6="*",$C6&gt;=400),"*",IF($C6&gt;=400,ROUND('201819 DATA'!BV6/$C6,2),"")))</f>
        <v>0</v>
      </c>
      <c r="AX6" s="289">
        <f>IF(OR($C6="*",$C6&lt;400),"",IF(AND('201819 DATA'!BW6="*",$C6&gt;=400),"*",IF($C6&gt;=400,ROUND('201819 DATA'!BW6/$C6,2),"")))</f>
        <v>0.06</v>
      </c>
    </row>
    <row r="7" spans="1:50" x14ac:dyDescent="0.2">
      <c r="A7" s="13" t="s">
        <v>1323</v>
      </c>
      <c r="B7" s="287">
        <f>'201819 DATA'!B7</f>
        <v>3166653</v>
      </c>
      <c r="C7" s="288">
        <f>'201819 DATA'!C7</f>
        <v>2651021</v>
      </c>
      <c r="D7" s="293">
        <f>'201819 DATA'!FN7</f>
        <v>825435</v>
      </c>
      <c r="G7" s="295">
        <f t="shared" si="0"/>
        <v>0.84</v>
      </c>
      <c r="H7" s="289">
        <f>IF(OR($C7="*",$C7&lt;400),"",IF(AND('201819 DATA'!F7="*",$C7&gt;=400),"*",IF($C7&gt;=400,ROUND('201819 DATA'!F7/$C7,2),"")))</f>
        <v>0.34</v>
      </c>
      <c r="I7" s="296">
        <f>IF(OR($B7="*",$B7&lt;400),"",IF(AND('201819 DATA'!Y7="*",$B7&gt;=400),"*",IF($B7&gt;=400,ROUND('201819 DATA'!Y7/$B7,2),"")))</f>
        <v>0.13</v>
      </c>
      <c r="J7" s="296">
        <f>IF(OR($B7="*",$B7&lt;400),"",IF(AND('201819 DATA'!Z7="*",$B7&gt;=400),"*",IF($B7&gt;=400,ROUND('201819 DATA'!Z7/$B7,2),"")))</f>
        <v>0.11</v>
      </c>
      <c r="K7" s="296">
        <f>IF(OR($B7="*",$B7&lt;400),"",IF(AND('201819 DATA'!AA7="*",$B7&gt;=400),"*",IF($B7&gt;=400,ROUND('201819 DATA'!AA7/$B7,2),"")))</f>
        <v>0.17</v>
      </c>
      <c r="L7" s="296">
        <f>IF(OR($B7="*",$B7&lt;400),"",IF(AND('201819 DATA'!AB7="*",$B7&gt;=400),"*",IF($B7&gt;=400,ROUND('201819 DATA'!AB7/$B7,2),"")))</f>
        <v>0.18</v>
      </c>
      <c r="M7" s="296">
        <f>IF(OR($B7="*",$B7&lt;400),"",IF(AND('201819 DATA'!AC7="*",$B7&gt;=400),"*",IF($B7&gt;=400,ROUND('201819 DATA'!AC7/$B7,2),"")))</f>
        <v>0.2</v>
      </c>
      <c r="N7" s="296">
        <f>IF(OR($B7="*",$B7&lt;400),"",IF(AND('201819 DATA'!AD7="*",$B7&gt;=400),"*",IF($B7&gt;=400,ROUND('201819 DATA'!AD7/$B7,2),"")))</f>
        <v>0.17</v>
      </c>
      <c r="O7" s="296">
        <f>IF(OR($B7="*",$B7&lt;400),"",IF(AND('201819 DATA'!AE7="*",$B7&gt;=400),"*",IF($B7&gt;=400,ROUND('201819 DATA'!AE7/$B7,2),"")))</f>
        <v>0.03</v>
      </c>
      <c r="P7" s="297"/>
      <c r="Q7" s="296">
        <f>IF(OR($B7="*",$B7&lt;400),"",IF(AND('201819 DATA'!FL7="*",$B7&gt;=400),"*",IF($B7&gt;=400,ROUND('201819 DATA'!FL7/$B7,2),"")))</f>
        <v>0.62</v>
      </c>
      <c r="R7" s="289">
        <f>IF(OR($C7="*",$C7&lt;400),"",IF(AND('201819 DATA'!F7="*",$C7&gt;=400),"*",IF($C7&gt;=400,ROUND('201819 DATA'!F7/$C7,2),"")))</f>
        <v>0.34</v>
      </c>
      <c r="S7" s="289">
        <f>IF(OR($C7="*",$C7&lt;400),"",IF(AND('201819 DATA'!G7="*",$C7&gt;=400),"*",IF($C7&gt;=400,ROUND('201819 DATA'!G7/$C7,2),"")))</f>
        <v>0.14000000000000001</v>
      </c>
      <c r="T7" s="289">
        <f>IF(OR($C7="*",$C7&lt;400),"",IF(AND('201819 DATA'!H7="*",$C7&gt;=400),"*",IF($C7&gt;=400,ROUND('201819 DATA'!H7/$C7,2),"")))</f>
        <v>0.38</v>
      </c>
      <c r="U7" s="289">
        <f>IF(OR($C7="*",$C7&lt;400),"",IF(AND('201819 DATA'!FM7="*",$C7&gt;=400),"*",IF($C7&gt;=400,ROUND('201819 DATA'!FM7/$C7,2),"")))</f>
        <v>0.13</v>
      </c>
      <c r="V7" s="312">
        <f>IF(OR($D7="*",$D7&lt;400),"",IF(AND('201819 DATA'!M7="*",$D7&gt;=400),"*",IF($D7&gt;=400,ROUND('201819 DATA'!M7/$D7,2),"")))</f>
        <v>0.48</v>
      </c>
      <c r="W7" s="312">
        <f>IF(OR($D7="*",$D7&lt;400),"",IF(AND('201819 DATA'!N7="*",$D7&gt;=400),"*",IF($D7&gt;=400,ROUND('201819 DATA'!N7/$D7,2),"")))</f>
        <v>0.24</v>
      </c>
      <c r="X7" s="312">
        <f>IF(OR($D7="*",$D7&lt;400),"",IF(AND('201819 DATA'!O7="*",$D7&gt;=400),"*",IF($D7&gt;=400,ROUND('201819 DATA'!O7/$D7,2),"")))</f>
        <v>0.11</v>
      </c>
      <c r="Y7" s="312">
        <f>IF(OR($D7="*",$D7&lt;400),"",IF(AND('201819 DATA'!P7="*",$D7&gt;=400),"*",IF($D7&gt;=400,ROUND('201819 DATA'!P7/$D7,2),"")))</f>
        <v>0.12</v>
      </c>
      <c r="Z7" s="312">
        <f>IF(OR($D7="*",$D7&lt;400),"",IF(AND('201819 DATA'!Q7="*",$D7&gt;=400),"*",IF($D7&gt;=400,ROUND('201819 DATA'!Q7/$D7,2),"")))</f>
        <v>0.03</v>
      </c>
      <c r="AA7" s="312">
        <f>IF(OR($D7="*",$D7&lt;400),"",IF(AND('201819 DATA'!R7="*",$D7&gt;=400),"*",IF($D7&gt;=400,ROUND('201819 DATA'!R7/$D7,2),"")))</f>
        <v>0.01</v>
      </c>
      <c r="AB7" s="312">
        <f>IF(OR($D7="*",$D7&lt;400),"",IF(AND('201819 DATA'!S7="*",$D7&gt;=400),"*",IF($D7&gt;=400,ROUND('201819 DATA'!S7/$D7,2),"")))</f>
        <v>0</v>
      </c>
      <c r="AC7" s="312">
        <f>IF(OR($D7="*",$D7&lt;400),"",IF(AND('201819 DATA'!T7="*",$D7&gt;=400),"*",IF($D7&gt;=400,ROUND('201819 DATA'!T7/$D7,2),"")))</f>
        <v>0</v>
      </c>
      <c r="AD7" s="289">
        <f>IF(OR($C7="*",$C7&lt;400),"",IF(AND('201819 DATA'!BC7="*",$C7&gt;=400),"*",IF($C7&gt;=400,ROUND('201819 DATA'!BC7/$C7,2),"")))</f>
        <v>0.03</v>
      </c>
      <c r="AE7" s="289">
        <f>IF(OR($C7="*",$C7&lt;400),"",IF(AND('201819 DATA'!BD7="*",$C7&gt;=400),"*",IF($C7&gt;=400,ROUND('201819 DATA'!BD7/$C7,2),"")))</f>
        <v>0.11</v>
      </c>
      <c r="AF7" s="289">
        <f>IF(OR($C7="*",$C7&lt;400),"",IF(AND('201819 DATA'!BE7="*",$C7&gt;=400),"*",IF($C7&gt;=400,ROUND('201819 DATA'!BE7/$C7,2),"")))</f>
        <v>0.03</v>
      </c>
      <c r="AG7" s="289">
        <f>IF(OR($C7="*",$C7&lt;400),"",IF(AND('201819 DATA'!BF7="*",$C7&gt;=400),"*",IF($C7&gt;=400,ROUND('201819 DATA'!BF7/$C7,2),"")))</f>
        <v>0.02</v>
      </c>
      <c r="AH7" s="289">
        <f>IF(OR($C7="*",$C7&lt;400),"",IF(AND('201819 DATA'!BG7="*",$C7&gt;=400),"*",IF($C7&gt;=400,ROUND('201819 DATA'!BG7/$C7,2),"")))</f>
        <v>0.01</v>
      </c>
      <c r="AI7" s="289">
        <f>IF(OR($C7="*",$C7&lt;400),"",IF(AND('201819 DATA'!BH7="*",$C7&gt;=400),"*",IF($C7&gt;=400,ROUND('201819 DATA'!BH7/$C7,2),"")))</f>
        <v>0.03</v>
      </c>
      <c r="AJ7" s="289">
        <f>IF(OR($C7="*",$C7&lt;400),"",IF(AND('201819 DATA'!BI7="*",$C7&gt;=400),"*",IF($C7&gt;=400,ROUND('201819 DATA'!BI7/$C7,2),"")))</f>
        <v>0.04</v>
      </c>
      <c r="AK7" s="289">
        <f>IF(OR($C7="*",$C7&lt;400),"",IF(AND('201819 DATA'!BJ7="*",$C7&gt;=400),"*",IF($C7&gt;=400,ROUND('201819 DATA'!BJ7/$C7,2),"")))</f>
        <v>0</v>
      </c>
      <c r="AL7" s="289">
        <f>IF(OR($C7="*",$C7&lt;400),"",IF(AND('201819 DATA'!BK7="*",$C7&gt;=400),"*",IF($C7&gt;=400,ROUND('201819 DATA'!BK7/$C7,2),"")))</f>
        <v>0.05</v>
      </c>
      <c r="AM7" s="289">
        <f>IF(OR($C7="*",$C7&lt;400),"",IF(AND('201819 DATA'!BL7="*",$C7&gt;=400),"*",IF($C7&gt;=400,ROUND('201819 DATA'!BL7/$C7,2),"")))</f>
        <v>0.06</v>
      </c>
      <c r="AN7" s="289">
        <f>IF(OR($C7="*",$C7&lt;400),"",IF(AND('201819 DATA'!BM7="*",$C7&gt;=400),"*",IF($C7&gt;=400,ROUND('201819 DATA'!BM7/$C7,2),"")))</f>
        <v>0.14000000000000001</v>
      </c>
      <c r="AO7" s="289">
        <f>IF(OR($C7="*",$C7&lt;400),"",IF(AND('201819 DATA'!BN7="*",$C7&gt;=400),"*",IF($C7&gt;=400,ROUND('201819 DATA'!BN7/$C7,2),"")))</f>
        <v>0.02</v>
      </c>
      <c r="AP7" s="289">
        <f>IF(OR($C7="*",$C7&lt;400),"",IF(AND('201819 DATA'!BO7="*",$C7&gt;=400),"*",IF($C7&gt;=400,ROUND('201819 DATA'!BO7/$C7,2),"")))</f>
        <v>7.0000000000000007E-2</v>
      </c>
      <c r="AQ7" s="289">
        <f>IF(OR($C7="*",$C7&lt;400),"",IF(AND('201819 DATA'!BP7="*",$C7&gt;=400),"*",IF($C7&gt;=400,ROUND('201819 DATA'!BP7/$C7,2),"")))</f>
        <v>0.06</v>
      </c>
      <c r="AR7" s="289">
        <f>IF(OR($C7="*",$C7&lt;400),"",IF(AND('201819 DATA'!BQ7="*",$C7&gt;=400),"*",IF($C7&gt;=400,ROUND('201819 DATA'!BQ7/$C7,2),"")))</f>
        <v>0.08</v>
      </c>
      <c r="AS7" s="289">
        <f>IF(OR($C7="*",$C7&lt;400),"",IF(AND('201819 DATA'!BR7="*",$C7&gt;=400),"*",IF($C7&gt;=400,ROUND('201819 DATA'!BR7/$C7,2),"")))</f>
        <v>0.02</v>
      </c>
      <c r="AT7" s="289">
        <f>IF(OR($C7="*",$C7&lt;400),"",IF(AND('201819 DATA'!BS7="*",$C7&gt;=400),"*",IF($C7&gt;=400,ROUND('201819 DATA'!BS7/$C7,2),"")))</f>
        <v>0.01</v>
      </c>
      <c r="AU7" s="289">
        <f>IF(OR($C7="*",$C7&lt;400),"",IF(AND('201819 DATA'!BT7="*",$C7&gt;=400),"*",IF($C7&gt;=400,ROUND('201819 DATA'!BT7/$C7,2),"")))</f>
        <v>0.1</v>
      </c>
      <c r="AV7" s="289">
        <f>IF(OR($C7="*",$C7&lt;400),"",IF(AND('201819 DATA'!BU7="*",$C7&gt;=400),"*",IF($C7&gt;=400,ROUND('201819 DATA'!BU7/$C7,2),"")))</f>
        <v>0.06</v>
      </c>
      <c r="AW7" s="289">
        <f>IF(OR($C7="*",$C7&lt;400),"",IF(AND('201819 DATA'!BV7="*",$C7&gt;=400),"*",IF($C7&gt;=400,ROUND('201819 DATA'!BV7/$C7,2),"")))</f>
        <v>0</v>
      </c>
      <c r="AX7" s="289">
        <f>IF(OR($C7="*",$C7&lt;400),"",IF(AND('201819 DATA'!BW7="*",$C7&gt;=400),"*",IF($C7&gt;=400,ROUND('201819 DATA'!BW7/$C7,2),"")))</f>
        <v>7.0000000000000007E-2</v>
      </c>
    </row>
    <row r="8" spans="1:50" x14ac:dyDescent="0.2">
      <c r="A8" s="13" t="s">
        <v>1579</v>
      </c>
      <c r="B8" s="287">
        <f>'201819 DATA'!B8</f>
        <v>2158444</v>
      </c>
      <c r="C8" s="288">
        <f>'201819 DATA'!C8</f>
        <v>1738545</v>
      </c>
      <c r="D8" s="293">
        <f>'201819 DATA'!FN8</f>
        <v>580201</v>
      </c>
      <c r="G8" s="295">
        <f t="shared" si="0"/>
        <v>0.81</v>
      </c>
      <c r="H8" s="289">
        <f>IF(OR($C8="*",$C8&lt;400),"",IF(AND('201819 DATA'!F8="*",$C8&gt;=400),"*",IF($C8&gt;=400,ROUND('201819 DATA'!F8/$C8,2),"")))</f>
        <v>0.38</v>
      </c>
      <c r="I8" s="296">
        <f>IF(OR($B8="*",$B8&lt;400),"",IF(AND('201819 DATA'!Y8="*",$B8&gt;=400),"*",IF($B8&gt;=400,ROUND('201819 DATA'!Y8/$B8,2),"")))</f>
        <v>0.08</v>
      </c>
      <c r="J8" s="296">
        <f>IF(OR($B8="*",$B8&lt;400),"",IF(AND('201819 DATA'!Z8="*",$B8&gt;=400),"*",IF($B8&gt;=400,ROUND('201819 DATA'!Z8/$B8,2),"")))</f>
        <v>0.09</v>
      </c>
      <c r="K8" s="296">
        <f>IF(OR($B8="*",$B8&lt;400),"",IF(AND('201819 DATA'!AA8="*",$B8&gt;=400),"*",IF($B8&gt;=400,ROUND('201819 DATA'!AA8/$B8,2),"")))</f>
        <v>0.12</v>
      </c>
      <c r="L8" s="296">
        <f>IF(OR($B8="*",$B8&lt;400),"",IF(AND('201819 DATA'!AB8="*",$B8&gt;=400),"*",IF($B8&gt;=400,ROUND('201819 DATA'!AB8/$B8,2),"")))</f>
        <v>0.16</v>
      </c>
      <c r="M8" s="296">
        <f>IF(OR($B8="*",$B8&lt;400),"",IF(AND('201819 DATA'!AC8="*",$B8&gt;=400),"*",IF($B8&gt;=400,ROUND('201819 DATA'!AC8/$B8,2),"")))</f>
        <v>0.25</v>
      </c>
      <c r="N8" s="296">
        <f>IF(OR($B8="*",$B8&lt;400),"",IF(AND('201819 DATA'!AD8="*",$B8&gt;=400),"*",IF($B8&gt;=400,ROUND('201819 DATA'!AD8/$B8,2),"")))</f>
        <v>0.25</v>
      </c>
      <c r="O8" s="296">
        <f>IF(OR($B8="*",$B8&lt;400),"",IF(AND('201819 DATA'!AE8="*",$B8&gt;=400),"*",IF($B8&gt;=400,ROUND('201819 DATA'!AE8/$B8,2),"")))</f>
        <v>0.05</v>
      </c>
      <c r="P8" s="297"/>
      <c r="Q8" s="296">
        <f>IF(OR($B8="*",$B8&lt;400),"",IF(AND('201819 DATA'!FL8="*",$B8&gt;=400),"*",IF($B8&gt;=400,ROUND('201819 DATA'!FL8/$B8,2),"")))</f>
        <v>0.57999999999999996</v>
      </c>
      <c r="R8" s="289">
        <f>IF(OR($C8="*",$C8&lt;400),"",IF(AND('201819 DATA'!F8="*",$C8&gt;=400),"*",IF($C8&gt;=400,ROUND('201819 DATA'!F8/$C8,2),"")))</f>
        <v>0.38</v>
      </c>
      <c r="S8" s="289">
        <f>IF(OR($C8="*",$C8&lt;400),"",IF(AND('201819 DATA'!G8="*",$C8&gt;=400),"*",IF($C8&gt;=400,ROUND('201819 DATA'!G8/$C8,2),"")))</f>
        <v>0.16</v>
      </c>
      <c r="T8" s="289">
        <f>IF(OR($C8="*",$C8&lt;400),"",IF(AND('201819 DATA'!H8="*",$C8&gt;=400),"*",IF($C8&gt;=400,ROUND('201819 DATA'!H8/$C8,2),"")))</f>
        <v>0.36</v>
      </c>
      <c r="U8" s="289">
        <f>IF(OR($C8="*",$C8&lt;400),"",IF(AND('201819 DATA'!FM8="*",$C8&gt;=400),"*",IF($C8&gt;=400,ROUND('201819 DATA'!FM8/$C8,2),"")))</f>
        <v>0.1</v>
      </c>
      <c r="V8" s="312">
        <f>IF(OR($D8="*",$D8&lt;400),"",IF(AND('201819 DATA'!M8="*",$D8&gt;=400),"*",IF($D8&gt;=400,ROUND('201819 DATA'!M8/$D8,2),"")))</f>
        <v>0.44</v>
      </c>
      <c r="W8" s="312">
        <f>IF(OR($D8="*",$D8&lt;400),"",IF(AND('201819 DATA'!N8="*",$D8&gt;=400),"*",IF($D8&gt;=400,ROUND('201819 DATA'!N8/$D8,2),"")))</f>
        <v>0.21</v>
      </c>
      <c r="X8" s="312">
        <f>IF(OR($D8="*",$D8&lt;400),"",IF(AND('201819 DATA'!O8="*",$D8&gt;=400),"*",IF($D8&gt;=400,ROUND('201819 DATA'!O8/$D8,2),"")))</f>
        <v>0.11</v>
      </c>
      <c r="Y8" s="312">
        <f>IF(OR($D8="*",$D8&lt;400),"",IF(AND('201819 DATA'!P8="*",$D8&gt;=400),"*",IF($D8&gt;=400,ROUND('201819 DATA'!P8/$D8,2),"")))</f>
        <v>0.15</v>
      </c>
      <c r="Z8" s="312">
        <f>IF(OR($D8="*",$D8&lt;400),"",IF(AND('201819 DATA'!Q8="*",$D8&gt;=400),"*",IF($D8&gt;=400,ROUND('201819 DATA'!Q8/$D8,2),"")))</f>
        <v>0.05</v>
      </c>
      <c r="AA8" s="312">
        <f>IF(OR($D8="*",$D8&lt;400),"",IF(AND('201819 DATA'!R8="*",$D8&gt;=400),"*",IF($D8&gt;=400,ROUND('201819 DATA'!R8/$D8,2),"")))</f>
        <v>0.02</v>
      </c>
      <c r="AB8" s="312">
        <f>IF(OR($D8="*",$D8&lt;400),"",IF(AND('201819 DATA'!S8="*",$D8&gt;=400),"*",IF($D8&gt;=400,ROUND('201819 DATA'!S8/$D8,2),"")))</f>
        <v>0.01</v>
      </c>
      <c r="AC8" s="312">
        <f>IF(OR($D8="*",$D8&lt;400),"",IF(AND('201819 DATA'!T8="*",$D8&gt;=400),"*",IF($D8&gt;=400,ROUND('201819 DATA'!T8/$D8,2),"")))</f>
        <v>0</v>
      </c>
      <c r="AD8" s="289">
        <f>IF(OR($C8="*",$C8&lt;400),"",IF(AND('201819 DATA'!BC8="*",$C8&gt;=400),"*",IF($C8&gt;=400,ROUND('201819 DATA'!BC8/$C8,2),"")))</f>
        <v>0.03</v>
      </c>
      <c r="AE8" s="289">
        <f>IF(OR($C8="*",$C8&lt;400),"",IF(AND('201819 DATA'!BD8="*",$C8&gt;=400),"*",IF($C8&gt;=400,ROUND('201819 DATA'!BD8/$C8,2),"")))</f>
        <v>0.14000000000000001</v>
      </c>
      <c r="AF8" s="289">
        <f>IF(OR($C8="*",$C8&lt;400),"",IF(AND('201819 DATA'!BE8="*",$C8&gt;=400),"*",IF($C8&gt;=400,ROUND('201819 DATA'!BE8/$C8,2),"")))</f>
        <v>0.02</v>
      </c>
      <c r="AG8" s="289">
        <f>IF(OR($C8="*",$C8&lt;400),"",IF(AND('201819 DATA'!BF8="*",$C8&gt;=400),"*",IF($C8&gt;=400,ROUND('201819 DATA'!BF8/$C8,2),"")))</f>
        <v>0.02</v>
      </c>
      <c r="AH8" s="289">
        <f>IF(OR($C8="*",$C8&lt;400),"",IF(AND('201819 DATA'!BG8="*",$C8&gt;=400),"*",IF($C8&gt;=400,ROUND('201819 DATA'!BG8/$C8,2),"")))</f>
        <v>0.01</v>
      </c>
      <c r="AI8" s="289">
        <f>IF(OR($C8="*",$C8&lt;400),"",IF(AND('201819 DATA'!BH8="*",$C8&gt;=400),"*",IF($C8&gt;=400,ROUND('201819 DATA'!BH8/$C8,2),"")))</f>
        <v>0.02</v>
      </c>
      <c r="AJ8" s="289">
        <f>IF(OR($C8="*",$C8&lt;400),"",IF(AND('201819 DATA'!BI8="*",$C8&gt;=400),"*",IF($C8&gt;=400,ROUND('201819 DATA'!BI8/$C8,2),"")))</f>
        <v>0.04</v>
      </c>
      <c r="AK8" s="289">
        <f>IF(OR($C8="*",$C8&lt;400),"",IF(AND('201819 DATA'!BJ8="*",$C8&gt;=400),"*",IF($C8&gt;=400,ROUND('201819 DATA'!BJ8/$C8,2),"")))</f>
        <v>0</v>
      </c>
      <c r="AL8" s="289">
        <f>IF(OR($C8="*",$C8&lt;400),"",IF(AND('201819 DATA'!BK8="*",$C8&gt;=400),"*",IF($C8&gt;=400,ROUND('201819 DATA'!BK8/$C8,2),"")))</f>
        <v>0.06</v>
      </c>
      <c r="AM8" s="289">
        <f>IF(OR($C8="*",$C8&lt;400),"",IF(AND('201819 DATA'!BL8="*",$C8&gt;=400),"*",IF($C8&gt;=400,ROUND('201819 DATA'!BL8/$C8,2),"")))</f>
        <v>0.06</v>
      </c>
      <c r="AN8" s="289">
        <f>IF(OR($C8="*",$C8&lt;400),"",IF(AND('201819 DATA'!BM8="*",$C8&gt;=400),"*",IF($C8&gt;=400,ROUND('201819 DATA'!BM8/$C8,2),"")))</f>
        <v>0.14000000000000001</v>
      </c>
      <c r="AO8" s="289">
        <f>IF(OR($C8="*",$C8&lt;400),"",IF(AND('201819 DATA'!BN8="*",$C8&gt;=400),"*",IF($C8&gt;=400,ROUND('201819 DATA'!BN8/$C8,2),"")))</f>
        <v>0.02</v>
      </c>
      <c r="AP8" s="289">
        <f>IF(OR($C8="*",$C8&lt;400),"",IF(AND('201819 DATA'!BO8="*",$C8&gt;=400),"*",IF($C8&gt;=400,ROUND('201819 DATA'!BO8/$C8,2),"")))</f>
        <v>7.0000000000000007E-2</v>
      </c>
      <c r="AQ8" s="289">
        <f>IF(OR($C8="*",$C8&lt;400),"",IF(AND('201819 DATA'!BP8="*",$C8&gt;=400),"*",IF($C8&gt;=400,ROUND('201819 DATA'!BP8/$C8,2),"")))</f>
        <v>0.05</v>
      </c>
      <c r="AR8" s="289">
        <f>IF(OR($C8="*",$C8&lt;400),"",IF(AND('201819 DATA'!BQ8="*",$C8&gt;=400),"*",IF($C8&gt;=400,ROUND('201819 DATA'!BQ8/$C8,2),"")))</f>
        <v>0.06</v>
      </c>
      <c r="AS8" s="289">
        <f>IF(OR($C8="*",$C8&lt;400),"",IF(AND('201819 DATA'!BR8="*",$C8&gt;=400),"*",IF($C8&gt;=400,ROUND('201819 DATA'!BR8/$C8,2),"")))</f>
        <v>0.01</v>
      </c>
      <c r="AT8" s="289">
        <f>IF(OR($C8="*",$C8&lt;400),"",IF(AND('201819 DATA'!BS8="*",$C8&gt;=400),"*",IF($C8&gt;=400,ROUND('201819 DATA'!BS8/$C8,2),"")))</f>
        <v>0</v>
      </c>
      <c r="AU8" s="289">
        <f>IF(OR($C8="*",$C8&lt;400),"",IF(AND('201819 DATA'!BT8="*",$C8&gt;=400),"*",IF($C8&gt;=400,ROUND('201819 DATA'!BT8/$C8,2),"")))</f>
        <v>0.11</v>
      </c>
      <c r="AV8" s="289">
        <f>IF(OR($C8="*",$C8&lt;400),"",IF(AND('201819 DATA'!BU8="*",$C8&gt;=400),"*",IF($C8&gt;=400,ROUND('201819 DATA'!BU8/$C8,2),"")))</f>
        <v>7.0000000000000007E-2</v>
      </c>
      <c r="AW8" s="289">
        <f>IF(OR($C8="*",$C8&lt;400),"",IF(AND('201819 DATA'!BV8="*",$C8&gt;=400),"*",IF($C8&gt;=400,ROUND('201819 DATA'!BV8/$C8,2),"")))</f>
        <v>0</v>
      </c>
      <c r="AX8" s="289">
        <f>IF(OR($C8="*",$C8&lt;400),"",IF(AND('201819 DATA'!BW8="*",$C8&gt;=400),"*",IF($C8&gt;=400,ROUND('201819 DATA'!BW8/$C8,2),"")))</f>
        <v>0.06</v>
      </c>
    </row>
    <row r="9" spans="1:50" x14ac:dyDescent="0.2">
      <c r="A9" s="13" t="s">
        <v>1580</v>
      </c>
      <c r="B9" s="287">
        <f>'201819 DATA'!B9</f>
        <v>2904694</v>
      </c>
      <c r="C9" s="288">
        <f>'201819 DATA'!C9</f>
        <v>2360090</v>
      </c>
      <c r="D9" s="293">
        <f>'201819 DATA'!FN9</f>
        <v>863055</v>
      </c>
      <c r="G9" s="295">
        <f t="shared" si="0"/>
        <v>0.81</v>
      </c>
      <c r="H9" s="289">
        <f>IF(OR($C9="*",$C9&lt;400),"",IF(AND('201819 DATA'!F9="*",$C9&gt;=400),"*",IF($C9&gt;=400,ROUND('201819 DATA'!F9/$C9,2),"")))</f>
        <v>0.4</v>
      </c>
      <c r="I9" s="296">
        <f>IF(OR($B9="*",$B9&lt;400),"",IF(AND('201819 DATA'!Y9="*",$B9&gt;=400),"*",IF($B9&gt;=400,ROUND('201819 DATA'!Y9/$B9,2),"")))</f>
        <v>0.1</v>
      </c>
      <c r="J9" s="296">
        <f>IF(OR($B9="*",$B9&lt;400),"",IF(AND('201819 DATA'!Z9="*",$B9&gt;=400),"*",IF($B9&gt;=400,ROUND('201819 DATA'!Z9/$B9,2),"")))</f>
        <v>0.09</v>
      </c>
      <c r="K9" s="296">
        <f>IF(OR($B9="*",$B9&lt;400),"",IF(AND('201819 DATA'!AA9="*",$B9&gt;=400),"*",IF($B9&gt;=400,ROUND('201819 DATA'!AA9/$B9,2),"")))</f>
        <v>0.12</v>
      </c>
      <c r="L9" s="296">
        <f>IF(OR($B9="*",$B9&lt;400),"",IF(AND('201819 DATA'!AB9="*",$B9&gt;=400),"*",IF($B9&gt;=400,ROUND('201819 DATA'!AB9/$B9,2),"")))</f>
        <v>0.17</v>
      </c>
      <c r="M9" s="296">
        <f>IF(OR($B9="*",$B9&lt;400),"",IF(AND('201819 DATA'!AC9="*",$B9&gt;=400),"*",IF($B9&gt;=400,ROUND('201819 DATA'!AC9/$B9,2),"")))</f>
        <v>0.23</v>
      </c>
      <c r="N9" s="296">
        <f>IF(OR($B9="*",$B9&lt;400),"",IF(AND('201819 DATA'!AD9="*",$B9&gt;=400),"*",IF($B9&gt;=400,ROUND('201819 DATA'!AD9/$B9,2),"")))</f>
        <v>0.24</v>
      </c>
      <c r="O9" s="296">
        <f>IF(OR($B9="*",$B9&lt;400),"",IF(AND('201819 DATA'!AE9="*",$B9&gt;=400),"*",IF($B9&gt;=400,ROUND('201819 DATA'!AE9/$B9,2),"")))</f>
        <v>0.05</v>
      </c>
      <c r="P9" s="297"/>
      <c r="Q9" s="296">
        <f>IF(OR($B9="*",$B9&lt;400),"",IF(AND('201819 DATA'!FL9="*",$B9&gt;=400),"*",IF($B9&gt;=400,ROUND('201819 DATA'!FL9/$B9,2),"")))</f>
        <v>0.57999999999999996</v>
      </c>
      <c r="R9" s="289">
        <f>IF(OR($C9="*",$C9&lt;400),"",IF(AND('201819 DATA'!F9="*",$C9&gt;=400),"*",IF($C9&gt;=400,ROUND('201819 DATA'!F9/$C9,2),"")))</f>
        <v>0.4</v>
      </c>
      <c r="S9" s="289">
        <f>IF(OR($C9="*",$C9&lt;400),"",IF(AND('201819 DATA'!G9="*",$C9&gt;=400),"*",IF($C9&gt;=400,ROUND('201819 DATA'!G9/$C9,2),"")))</f>
        <v>0.11</v>
      </c>
      <c r="T9" s="289">
        <f>IF(OR($C9="*",$C9&lt;400),"",IF(AND('201819 DATA'!H9="*",$C9&gt;=400),"*",IF($C9&gt;=400,ROUND('201819 DATA'!H9/$C9,2),"")))</f>
        <v>0.39</v>
      </c>
      <c r="U9" s="289">
        <f>IF(OR($C9="*",$C9&lt;400),"",IF(AND('201819 DATA'!FM9="*",$C9&gt;=400),"*",IF($C9&gt;=400,ROUND('201819 DATA'!FM9/$C9,2),"")))</f>
        <v>0.1</v>
      </c>
      <c r="V9" s="312">
        <f>IF(OR($D9="*",$D9&lt;400),"",IF(AND('201819 DATA'!M9="*",$D9&gt;=400),"*",IF($D9&gt;=400,ROUND('201819 DATA'!M9/$D9,2),"")))</f>
        <v>0.44</v>
      </c>
      <c r="W9" s="312">
        <f>IF(OR($D9="*",$D9&lt;400),"",IF(AND('201819 DATA'!N9="*",$D9&gt;=400),"*",IF($D9&gt;=400,ROUND('201819 DATA'!N9/$D9,2),"")))</f>
        <v>0.25</v>
      </c>
      <c r="X9" s="312">
        <f>IF(OR($D9="*",$D9&lt;400),"",IF(AND('201819 DATA'!O9="*",$D9&gt;=400),"*",IF($D9&gt;=400,ROUND('201819 DATA'!O9/$D9,2),"")))</f>
        <v>0.11</v>
      </c>
      <c r="Y9" s="312">
        <f>IF(OR($D9="*",$D9&lt;400),"",IF(AND('201819 DATA'!P9="*",$D9&gt;=400),"*",IF($D9&gt;=400,ROUND('201819 DATA'!P9/$D9,2),"")))</f>
        <v>0.14000000000000001</v>
      </c>
      <c r="Z9" s="312">
        <f>IF(OR($D9="*",$D9&lt;400),"",IF(AND('201819 DATA'!Q9="*",$D9&gt;=400),"*",IF($D9&gt;=400,ROUND('201819 DATA'!Q9/$D9,2),"")))</f>
        <v>0.04</v>
      </c>
      <c r="AA9" s="312">
        <f>IF(OR($D9="*",$D9&lt;400),"",IF(AND('201819 DATA'!R9="*",$D9&gt;=400),"*",IF($D9&gt;=400,ROUND('201819 DATA'!R9/$D9,2),"")))</f>
        <v>0.01</v>
      </c>
      <c r="AB9" s="312">
        <f>IF(OR($D9="*",$D9&lt;400),"",IF(AND('201819 DATA'!S9="*",$D9&gt;=400),"*",IF($D9&gt;=400,ROUND('201819 DATA'!S9/$D9,2),"")))</f>
        <v>0</v>
      </c>
      <c r="AC9" s="312">
        <f>IF(OR($D9="*",$D9&lt;400),"",IF(AND('201819 DATA'!T9="*",$D9&gt;=400),"*",IF($D9&gt;=400,ROUND('201819 DATA'!T9/$D9,2),"")))</f>
        <v>0</v>
      </c>
      <c r="AD9" s="289">
        <f>IF(OR($C9="*",$C9&lt;400),"",IF(AND('201819 DATA'!BC9="*",$C9&gt;=400),"*",IF($C9&gt;=400,ROUND('201819 DATA'!BC9/$C9,2),"")))</f>
        <v>0.03</v>
      </c>
      <c r="AE9" s="289">
        <f>IF(OR($C9="*",$C9&lt;400),"",IF(AND('201819 DATA'!BD9="*",$C9&gt;=400),"*",IF($C9&gt;=400,ROUND('201819 DATA'!BD9/$C9,2),"")))</f>
        <v>0.09</v>
      </c>
      <c r="AF9" s="289">
        <f>IF(OR($C9="*",$C9&lt;400),"",IF(AND('201819 DATA'!BE9="*",$C9&gt;=400),"*",IF($C9&gt;=400,ROUND('201819 DATA'!BE9/$C9,2),"")))</f>
        <v>0.02</v>
      </c>
      <c r="AG9" s="289">
        <f>IF(OR($C9="*",$C9&lt;400),"",IF(AND('201819 DATA'!BF9="*",$C9&gt;=400),"*",IF($C9&gt;=400,ROUND('201819 DATA'!BF9/$C9,2),"")))</f>
        <v>0.02</v>
      </c>
      <c r="AH9" s="289">
        <f>IF(OR($C9="*",$C9&lt;400),"",IF(AND('201819 DATA'!BG9="*",$C9&gt;=400),"*",IF($C9&gt;=400,ROUND('201819 DATA'!BG9/$C9,2),"")))</f>
        <v>0.01</v>
      </c>
      <c r="AI9" s="289">
        <f>IF(OR($C9="*",$C9&lt;400),"",IF(AND('201819 DATA'!BH9="*",$C9&gt;=400),"*",IF($C9&gt;=400,ROUND('201819 DATA'!BH9/$C9,2),"")))</f>
        <v>0.02</v>
      </c>
      <c r="AJ9" s="289">
        <f>IF(OR($C9="*",$C9&lt;400),"",IF(AND('201819 DATA'!BI9="*",$C9&gt;=400),"*",IF($C9&gt;=400,ROUND('201819 DATA'!BI9/$C9,2),"")))</f>
        <v>0.04</v>
      </c>
      <c r="AK9" s="289">
        <f>IF(OR($C9="*",$C9&lt;400),"",IF(AND('201819 DATA'!BJ9="*",$C9&gt;=400),"*",IF($C9&gt;=400,ROUND('201819 DATA'!BJ9/$C9,2),"")))</f>
        <v>0</v>
      </c>
      <c r="AL9" s="289">
        <f>IF(OR($C9="*",$C9&lt;400),"",IF(AND('201819 DATA'!BK9="*",$C9&gt;=400),"*",IF($C9&gt;=400,ROUND('201819 DATA'!BK9/$C9,2),"")))</f>
        <v>0.05</v>
      </c>
      <c r="AM9" s="289">
        <f>IF(OR($C9="*",$C9&lt;400),"",IF(AND('201819 DATA'!BL9="*",$C9&gt;=400),"*",IF($C9&gt;=400,ROUND('201819 DATA'!BL9/$C9,2),"")))</f>
        <v>0.06</v>
      </c>
      <c r="AN9" s="289">
        <f>IF(OR($C9="*",$C9&lt;400),"",IF(AND('201819 DATA'!BM9="*",$C9&gt;=400),"*",IF($C9&gt;=400,ROUND('201819 DATA'!BM9/$C9,2),"")))</f>
        <v>0.14000000000000001</v>
      </c>
      <c r="AO9" s="289">
        <f>IF(OR($C9="*",$C9&lt;400),"",IF(AND('201819 DATA'!BN9="*",$C9&gt;=400),"*",IF($C9&gt;=400,ROUND('201819 DATA'!BN9/$C9,2),"")))</f>
        <v>0.02</v>
      </c>
      <c r="AP9" s="289">
        <f>IF(OR($C9="*",$C9&lt;400),"",IF(AND('201819 DATA'!BO9="*",$C9&gt;=400),"*",IF($C9&gt;=400,ROUND('201819 DATA'!BO9/$C9,2),"")))</f>
        <v>0.08</v>
      </c>
      <c r="AQ9" s="289">
        <f>IF(OR($C9="*",$C9&lt;400),"",IF(AND('201819 DATA'!BP9="*",$C9&gt;=400),"*",IF($C9&gt;=400,ROUND('201819 DATA'!BP9/$C9,2),"")))</f>
        <v>0.06</v>
      </c>
      <c r="AR9" s="289">
        <f>IF(OR($C9="*",$C9&lt;400),"",IF(AND('201819 DATA'!BQ9="*",$C9&gt;=400),"*",IF($C9&gt;=400,ROUND('201819 DATA'!BQ9/$C9,2),"")))</f>
        <v>0.06</v>
      </c>
      <c r="AS9" s="289">
        <f>IF(OR($C9="*",$C9&lt;400),"",IF(AND('201819 DATA'!BR9="*",$C9&gt;=400),"*",IF($C9&gt;=400,ROUND('201819 DATA'!BR9/$C9,2),"")))</f>
        <v>0.01</v>
      </c>
      <c r="AT9" s="289">
        <f>IF(OR($C9="*",$C9&lt;400),"",IF(AND('201819 DATA'!BS9="*",$C9&gt;=400),"*",IF($C9&gt;=400,ROUND('201819 DATA'!BS9/$C9,2),"")))</f>
        <v>0</v>
      </c>
      <c r="AU9" s="289">
        <f>IF(OR($C9="*",$C9&lt;400),"",IF(AND('201819 DATA'!BT9="*",$C9&gt;=400),"*",IF($C9&gt;=400,ROUND('201819 DATA'!BT9/$C9,2),"")))</f>
        <v>0.15</v>
      </c>
      <c r="AV9" s="289">
        <f>IF(OR($C9="*",$C9&lt;400),"",IF(AND('201819 DATA'!BU9="*",$C9&gt;=400),"*",IF($C9&gt;=400,ROUND('201819 DATA'!BU9/$C9,2),"")))</f>
        <v>7.0000000000000007E-2</v>
      </c>
      <c r="AW9" s="289">
        <f>IF(OR($C9="*",$C9&lt;400),"",IF(AND('201819 DATA'!BV9="*",$C9&gt;=400),"*",IF($C9&gt;=400,ROUND('201819 DATA'!BV9/$C9,2),"")))</f>
        <v>0</v>
      </c>
      <c r="AX9" s="289">
        <f>IF(OR($C9="*",$C9&lt;400),"",IF(AND('201819 DATA'!BW9="*",$C9&gt;=400),"*",IF($C9&gt;=400,ROUND('201819 DATA'!BW9/$C9,2),"")))</f>
        <v>0.06</v>
      </c>
    </row>
    <row r="10" spans="1:50" x14ac:dyDescent="0.2">
      <c r="A10" s="309"/>
      <c r="B10" s="287"/>
      <c r="C10" s="288"/>
      <c r="D10" s="293"/>
      <c r="G10" s="295"/>
      <c r="H10" s="289"/>
      <c r="I10" s="296"/>
      <c r="J10" s="296"/>
      <c r="K10" s="296"/>
      <c r="L10" s="296"/>
      <c r="M10" s="296"/>
      <c r="N10" s="296"/>
      <c r="O10" s="296"/>
      <c r="P10" s="297"/>
      <c r="Q10" s="296"/>
      <c r="R10" s="289"/>
      <c r="S10" s="289"/>
      <c r="T10" s="289"/>
      <c r="U10" s="289"/>
      <c r="V10" s="312"/>
      <c r="W10" s="312"/>
      <c r="X10" s="312"/>
      <c r="Y10" s="312"/>
      <c r="Z10" s="312"/>
      <c r="AA10" s="312"/>
      <c r="AB10" s="312"/>
      <c r="AC10" s="312"/>
      <c r="AD10" s="289"/>
      <c r="AE10" s="289"/>
      <c r="AF10" s="289"/>
      <c r="AG10" s="289"/>
      <c r="AH10" s="289"/>
      <c r="AI10" s="289"/>
      <c r="AJ10" s="289"/>
      <c r="AK10" s="289"/>
      <c r="AL10" s="289"/>
      <c r="AM10" s="289"/>
      <c r="AN10" s="289"/>
      <c r="AO10" s="289"/>
      <c r="AP10" s="289"/>
      <c r="AQ10" s="289"/>
      <c r="AR10" s="289"/>
      <c r="AS10" s="289"/>
      <c r="AT10" s="289"/>
      <c r="AU10" s="289"/>
      <c r="AV10" s="289"/>
      <c r="AW10" s="289"/>
      <c r="AX10" s="289"/>
    </row>
    <row r="11" spans="1:50" x14ac:dyDescent="0.2">
      <c r="A11" s="13" t="s">
        <v>206</v>
      </c>
      <c r="B11" s="287">
        <f>'201819 DATA'!B11</f>
        <v>1800</v>
      </c>
      <c r="C11" s="288">
        <f>'201819 DATA'!C11</f>
        <v>1185</v>
      </c>
      <c r="D11" s="293" t="str">
        <f>'201819 DATA'!FN11</f>
        <v>*</v>
      </c>
      <c r="G11" s="295">
        <f t="shared" si="0"/>
        <v>0.66</v>
      </c>
      <c r="H11" s="289">
        <f>IF(OR($C11="*",$C11&lt;400),"",IF(AND('201819 DATA'!F11="*",$C11&gt;=400),"*",IF($C11&gt;=400,ROUND('201819 DATA'!F11/$C11,2),"")))</f>
        <v>0.84</v>
      </c>
      <c r="I11" s="296" t="str">
        <f>IF(OR($B11="*",$B11&lt;400),"",IF(AND('201819 DATA'!Y11="*",$B11&gt;=400),"*",IF($B11&gt;=400,ROUND('201819 DATA'!Y11/$B11,2),"")))</f>
        <v>*</v>
      </c>
      <c r="J11" s="296">
        <f>IF(OR($B11="*",$B11&lt;400),"",IF(AND('201819 DATA'!Z11="*",$B11&gt;=400),"*",IF($B11&gt;=400,ROUND('201819 DATA'!Z11/$B11,2),"")))</f>
        <v>0.22</v>
      </c>
      <c r="K11" s="296">
        <f>IF(OR($B11="*",$B11&lt;400),"",IF(AND('201819 DATA'!AA11="*",$B11&gt;=400),"*",IF($B11&gt;=400,ROUND('201819 DATA'!AA11/$B11,2),"")))</f>
        <v>0.25</v>
      </c>
      <c r="L11" s="296">
        <f>IF(OR($B11="*",$B11&lt;400),"",IF(AND('201819 DATA'!AB11="*",$B11&gt;=400),"*",IF($B11&gt;=400,ROUND('201819 DATA'!AB11/$B11,2),"")))</f>
        <v>0.25</v>
      </c>
      <c r="M11" s="296">
        <f>IF(OR($B11="*",$B11&lt;400),"",IF(AND('201819 DATA'!AC11="*",$B11&gt;=400),"*",IF($B11&gt;=400,ROUND('201819 DATA'!AC11/$B11,2),"")))</f>
        <v>0.18</v>
      </c>
      <c r="N11" s="296">
        <f>IF(OR($B11="*",$B11&lt;400),"",IF(AND('201819 DATA'!AD11="*",$B11&gt;=400),"*",IF($B11&gt;=400,ROUND('201819 DATA'!AD11/$B11,2),"")))</f>
        <v>0.09</v>
      </c>
      <c r="O11" s="296">
        <f>IF(OR($B11="*",$B11&lt;400),"",IF(AND('201819 DATA'!AE11="*",$B11&gt;=400),"*",IF($B11&gt;=400,ROUND('201819 DATA'!AE11/$B11,2),"")))</f>
        <v>0.01</v>
      </c>
      <c r="P11" s="297"/>
      <c r="Q11" s="296">
        <f>IF(OR($B11="*",$B11&lt;400),"",IF(AND('201819 DATA'!FL11="*",$B11&gt;=400),"*",IF($B11&gt;=400,ROUND('201819 DATA'!FL11/$B11,2),"")))</f>
        <v>0.01</v>
      </c>
      <c r="R11" s="289">
        <f>IF(OR($C11="*",$C11&lt;400),"",IF(AND('201819 DATA'!F11="*",$C11&gt;=400),"*",IF($C11&gt;=400,ROUND('201819 DATA'!F11/$C11,2),"")))</f>
        <v>0.84</v>
      </c>
      <c r="S11" s="289">
        <f>IF(OR($C11="*",$C11&lt;400),"",IF(AND('201819 DATA'!G11="*",$C11&gt;=400),"*",IF($C11&gt;=400,ROUND('201819 DATA'!G11/$C11,2),"")))</f>
        <v>0.08</v>
      </c>
      <c r="T11" s="289">
        <f>IF(OR($C11="*",$C11&lt;400),"",IF(AND('201819 DATA'!H11="*",$C11&gt;=400),"*",IF($C11&gt;=400,ROUND('201819 DATA'!H11/$C11,2),"")))</f>
        <v>0.02</v>
      </c>
      <c r="U11" s="289">
        <f>IF(OR($C11="*",$C11&lt;400),"",IF(AND('201819 DATA'!FM11="*",$C11&gt;=400),"*",IF($C11&gt;=400,ROUND('201819 DATA'!FM11/$C11,2),"")))</f>
        <v>0.05</v>
      </c>
      <c r="V11" s="312" t="str">
        <f>IF(OR($D11="*",$D11&lt;400),"",IF(AND('201819 DATA'!M11="*",$D11&gt;=400),"*",IF($D11&gt;=400,ROUND('201819 DATA'!M11/$D11,2),"")))</f>
        <v/>
      </c>
      <c r="W11" s="312" t="str">
        <f>IF(OR($D11="*",$D11&lt;400),"",IF(AND('201819 DATA'!N11="*",$D11&gt;=400),"*",IF($D11&gt;=400,ROUND('201819 DATA'!N11/$D11,2),"")))</f>
        <v/>
      </c>
      <c r="X11" s="312" t="str">
        <f>IF(OR($D11="*",$D11&lt;400),"",IF(AND('201819 DATA'!O11="*",$D11&gt;=400),"*",IF($D11&gt;=400,ROUND('201819 DATA'!O11/$D11,2),"")))</f>
        <v/>
      </c>
      <c r="Y11" s="312" t="str">
        <f>IF(OR($D11="*",$D11&lt;400),"",IF(AND('201819 DATA'!P11="*",$D11&gt;=400),"*",IF($D11&gt;=400,ROUND('201819 DATA'!P11/$D11,2),"")))</f>
        <v/>
      </c>
      <c r="Z11" s="312" t="str">
        <f>IF(OR($D11="*",$D11&lt;400),"",IF(AND('201819 DATA'!Q11="*",$D11&gt;=400),"*",IF($D11&gt;=400,ROUND('201819 DATA'!Q11/$D11,2),"")))</f>
        <v/>
      </c>
      <c r="AA11" s="312" t="str">
        <f>IF(OR($D11="*",$D11&lt;400),"",IF(AND('201819 DATA'!R11="*",$D11&gt;=400),"*",IF($D11&gt;=400,ROUND('201819 DATA'!R11/$D11,2),"")))</f>
        <v/>
      </c>
      <c r="AB11" s="312" t="str">
        <f>IF(OR($D11="*",$D11&lt;400),"",IF(AND('201819 DATA'!S11="*",$D11&gt;=400),"*",IF($D11&gt;=400,ROUND('201819 DATA'!S11/$D11,2),"")))</f>
        <v/>
      </c>
      <c r="AC11" s="312" t="str">
        <f>IF(OR($D11="*",$D11&lt;400),"",IF(AND('201819 DATA'!T11="*",$D11&gt;=400),"*",IF($D11&gt;=400,ROUND('201819 DATA'!T11/$D11,2),"")))</f>
        <v/>
      </c>
      <c r="AD11" s="289" t="str">
        <f>IF(OR($C11="*",$C11&lt;400),"",IF(AND('201819 DATA'!BC11="*",$C11&gt;=400),"*",IF($C11&gt;=400,ROUND('201819 DATA'!BC11/$C11,2),"")))</f>
        <v>*</v>
      </c>
      <c r="AE11" s="289">
        <f>IF(OR($C11="*",$C11&lt;400),"",IF(AND('201819 DATA'!BD11="*",$C11&gt;=400),"*",IF($C11&gt;=400,ROUND('201819 DATA'!BD11/$C11,2),"")))</f>
        <v>0</v>
      </c>
      <c r="AF11" s="289">
        <f>IF(OR($C11="*",$C11&lt;400),"",IF(AND('201819 DATA'!BE11="*",$C11&gt;=400),"*",IF($C11&gt;=400,ROUND('201819 DATA'!BE11/$C11,2),"")))</f>
        <v>0</v>
      </c>
      <c r="AG11" s="289">
        <f>IF(OR($C11="*",$C11&lt;400),"",IF(AND('201819 DATA'!BF11="*",$C11&gt;=400),"*",IF($C11&gt;=400,ROUND('201819 DATA'!BF11/$C11,2),"")))</f>
        <v>0</v>
      </c>
      <c r="AH11" s="289">
        <f>IF(OR($C11="*",$C11&lt;400),"",IF(AND('201819 DATA'!BG11="*",$C11&gt;=400),"*",IF($C11&gt;=400,ROUND('201819 DATA'!BG11/$C11,2),"")))</f>
        <v>0.94</v>
      </c>
      <c r="AI11" s="289">
        <f>IF(OR($C11="*",$C11&lt;400),"",IF(AND('201819 DATA'!BH11="*",$C11&gt;=400),"*",IF($C11&gt;=400,ROUND('201819 DATA'!BH11/$C11,2),"")))</f>
        <v>0.03</v>
      </c>
      <c r="AJ11" s="289">
        <f>IF(OR($C11="*",$C11&lt;400),"",IF(AND('201819 DATA'!BI11="*",$C11&gt;=400),"*",IF($C11&gt;=400,ROUND('201819 DATA'!BI11/$C11,2),"")))</f>
        <v>0</v>
      </c>
      <c r="AK11" s="289">
        <f>IF(OR($C11="*",$C11&lt;400),"",IF(AND('201819 DATA'!BJ11="*",$C11&gt;=400),"*",IF($C11&gt;=400,ROUND('201819 DATA'!BJ11/$C11,2),"")))</f>
        <v>0</v>
      </c>
      <c r="AL11" s="289" t="str">
        <f>IF(OR($C11="*",$C11&lt;400),"",IF(AND('201819 DATA'!BK11="*",$C11&gt;=400),"*",IF($C11&gt;=400,ROUND('201819 DATA'!BK11/$C11,2),"")))</f>
        <v>*</v>
      </c>
      <c r="AM11" s="289">
        <f>IF(OR($C11="*",$C11&lt;400),"",IF(AND('201819 DATA'!BL11="*",$C11&gt;=400),"*",IF($C11&gt;=400,ROUND('201819 DATA'!BL11/$C11,2),"")))</f>
        <v>0</v>
      </c>
      <c r="AN11" s="289">
        <f>IF(OR($C11="*",$C11&lt;400),"",IF(AND('201819 DATA'!BM11="*",$C11&gt;=400),"*",IF($C11&gt;=400,ROUND('201819 DATA'!BM11/$C11,2),"")))</f>
        <v>0</v>
      </c>
      <c r="AO11" s="289">
        <f>IF(OR($C11="*",$C11&lt;400),"",IF(AND('201819 DATA'!BN11="*",$C11&gt;=400),"*",IF($C11&gt;=400,ROUND('201819 DATA'!BN11/$C11,2),"")))</f>
        <v>0</v>
      </c>
      <c r="AP11" s="289">
        <f>IF(OR($C11="*",$C11&lt;400),"",IF(AND('201819 DATA'!BO11="*",$C11&gt;=400),"*",IF($C11&gt;=400,ROUND('201819 DATA'!BO11/$C11,2),"")))</f>
        <v>0</v>
      </c>
      <c r="AQ11" s="289">
        <f>IF(OR($C11="*",$C11&lt;400),"",IF(AND('201819 DATA'!BP11="*",$C11&gt;=400),"*",IF($C11&gt;=400,ROUND('201819 DATA'!BP11/$C11,2),"")))</f>
        <v>0</v>
      </c>
      <c r="AR11" s="289">
        <f>IF(OR($C11="*",$C11&lt;400),"",IF(AND('201819 DATA'!BQ11="*",$C11&gt;=400),"*",IF($C11&gt;=400,ROUND('201819 DATA'!BQ11/$C11,2),"")))</f>
        <v>0</v>
      </c>
      <c r="AS11" s="289">
        <f>IF(OR($C11="*",$C11&lt;400),"",IF(AND('201819 DATA'!BR11="*",$C11&gt;=400),"*",IF($C11&gt;=400,ROUND('201819 DATA'!BR11/$C11,2),"")))</f>
        <v>0</v>
      </c>
      <c r="AT11" s="289" t="str">
        <f>IF(OR($C11="*",$C11&lt;400),"",IF(AND('201819 DATA'!BS11="*",$C11&gt;=400),"*",IF($C11&gt;=400,ROUND('201819 DATA'!BS11/$C11,2),"")))</f>
        <v>*</v>
      </c>
      <c r="AU11" s="289">
        <f>IF(OR($C11="*",$C11&lt;400),"",IF(AND('201819 DATA'!BT11="*",$C11&gt;=400),"*",IF($C11&gt;=400,ROUND('201819 DATA'!BT11/$C11,2),"")))</f>
        <v>0.01</v>
      </c>
      <c r="AV11" s="289" t="str">
        <f>IF(OR($C11="*",$C11&lt;400),"",IF(AND('201819 DATA'!BU11="*",$C11&gt;=400),"*",IF($C11&gt;=400,ROUND('201819 DATA'!BU11/$C11,2),"")))</f>
        <v>*</v>
      </c>
      <c r="AW11" s="289">
        <f>IF(OR($C11="*",$C11&lt;400),"",IF(AND('201819 DATA'!BV11="*",$C11&gt;=400),"*",IF($C11&gt;=400,ROUND('201819 DATA'!BV11/$C11,2),"")))</f>
        <v>0</v>
      </c>
      <c r="AX11" s="289">
        <f>IF(OR($C11="*",$C11&lt;400),"",IF(AND('201819 DATA'!BW11="*",$C11&gt;=400),"*",IF($C11&gt;=400,ROUND('201819 DATA'!BW11/$C11,2),"")))</f>
        <v>0.02</v>
      </c>
    </row>
    <row r="12" spans="1:50" x14ac:dyDescent="0.2">
      <c r="A12" s="13" t="s">
        <v>402</v>
      </c>
      <c r="B12" s="287">
        <f>'201819 DATA'!B12</f>
        <v>140215</v>
      </c>
      <c r="C12" s="288">
        <f>'201819 DATA'!C12</f>
        <v>105140</v>
      </c>
      <c r="D12" s="293">
        <f>'201819 DATA'!FN12</f>
        <v>35785</v>
      </c>
      <c r="G12" s="295">
        <f t="shared" si="0"/>
        <v>0.75</v>
      </c>
      <c r="H12" s="289">
        <f>IF(OR($C12="*",$C12&lt;400),"",IF(AND('201819 DATA'!F12="*",$C12&gt;=400),"*",IF($C12&gt;=400,ROUND('201819 DATA'!F12/$C12,2),"")))</f>
        <v>0.53</v>
      </c>
      <c r="I12" s="296">
        <f>IF(OR($B12="*",$B12&lt;400),"",IF(AND('201819 DATA'!Y12="*",$B12&gt;=400),"*",IF($B12&gt;=400,ROUND('201819 DATA'!Y12/$B12,2),"")))</f>
        <v>0</v>
      </c>
      <c r="J12" s="296">
        <f>IF(OR($B12="*",$B12&lt;400),"",IF(AND('201819 DATA'!Z12="*",$B12&gt;=400),"*",IF($B12&gt;=400,ROUND('201819 DATA'!Z12/$B12,2),"")))</f>
        <v>0.09</v>
      </c>
      <c r="K12" s="296">
        <f>IF(OR($B12="*",$B12&lt;400),"",IF(AND('201819 DATA'!AA12="*",$B12&gt;=400),"*",IF($B12&gt;=400,ROUND('201819 DATA'!AA12/$B12,2),"")))</f>
        <v>0.13</v>
      </c>
      <c r="L12" s="296">
        <f>IF(OR($B12="*",$B12&lt;400),"",IF(AND('201819 DATA'!AB12="*",$B12&gt;=400),"*",IF($B12&gt;=400,ROUND('201819 DATA'!AB12/$B12,2),"")))</f>
        <v>0.22</v>
      </c>
      <c r="M12" s="296">
        <f>IF(OR($B12="*",$B12&lt;400),"",IF(AND('201819 DATA'!AC12="*",$B12&gt;=400),"*",IF($B12&gt;=400,ROUND('201819 DATA'!AC12/$B12,2),"")))</f>
        <v>0.28000000000000003</v>
      </c>
      <c r="N12" s="296">
        <f>IF(OR($B12="*",$B12&lt;400),"",IF(AND('201819 DATA'!AD12="*",$B12&gt;=400),"*",IF($B12&gt;=400,ROUND('201819 DATA'!AD12/$B12,2),"")))</f>
        <v>0.24</v>
      </c>
      <c r="O12" s="296">
        <f>IF(OR($B12="*",$B12&lt;400),"",IF(AND('201819 DATA'!AE12="*",$B12&gt;=400),"*",IF($B12&gt;=400,ROUND('201819 DATA'!AE12/$B12,2),"")))</f>
        <v>0.03</v>
      </c>
      <c r="P12" s="297"/>
      <c r="Q12" s="296">
        <f>IF(OR($B12="*",$B12&lt;400),"",IF(AND('201819 DATA'!FL12="*",$B12&gt;=400),"*",IF($B12&gt;=400,ROUND('201819 DATA'!FL12/$B12,2),"")))</f>
        <v>0.54</v>
      </c>
      <c r="R12" s="289">
        <f>IF(OR($C12="*",$C12&lt;400),"",IF(AND('201819 DATA'!F12="*",$C12&gt;=400),"*",IF($C12&gt;=400,ROUND('201819 DATA'!F12/$C12,2),"")))</f>
        <v>0.53</v>
      </c>
      <c r="S12" s="289">
        <f>IF(OR($C12="*",$C12&lt;400),"",IF(AND('201819 DATA'!G12="*",$C12&gt;=400),"*",IF($C12&gt;=400,ROUND('201819 DATA'!G12/$C12,2),"")))</f>
        <v>0.11</v>
      </c>
      <c r="T12" s="289">
        <f>IF(OR($C12="*",$C12&lt;400),"",IF(AND('201819 DATA'!H12="*",$C12&gt;=400),"*",IF($C12&gt;=400,ROUND('201819 DATA'!H12/$C12,2),"")))</f>
        <v>0.36</v>
      </c>
      <c r="U12" s="289">
        <f>IF(OR($C12="*",$C12&lt;400),"",IF(AND('201819 DATA'!FM12="*",$C12&gt;=400),"*",IF($C12&gt;=400,ROUND('201819 DATA'!FM12/$C12,2),"")))</f>
        <v>0</v>
      </c>
      <c r="V12" s="312">
        <f>IF(OR($D12="*",$D12&lt;400),"",IF(AND('201819 DATA'!M12="*",$D12&gt;=400),"*",IF($D12&gt;=400,ROUND('201819 DATA'!M12/$D12,2),"")))</f>
        <v>0.59</v>
      </c>
      <c r="W12" s="312">
        <f>IF(OR($D12="*",$D12&lt;400),"",IF(AND('201819 DATA'!N12="*",$D12&gt;=400),"*",IF($D12&gt;=400,ROUND('201819 DATA'!N12/$D12,2),"")))</f>
        <v>0.18</v>
      </c>
      <c r="X12" s="312">
        <f>IF(OR($D12="*",$D12&lt;400),"",IF(AND('201819 DATA'!O12="*",$D12&gt;=400),"*",IF($D12&gt;=400,ROUND('201819 DATA'!O12/$D12,2),"")))</f>
        <v>0.08</v>
      </c>
      <c r="Y12" s="312">
        <f>IF(OR($D12="*",$D12&lt;400),"",IF(AND('201819 DATA'!P12="*",$D12&gt;=400),"*",IF($D12&gt;=400,ROUND('201819 DATA'!P12/$D12,2),"")))</f>
        <v>0.1</v>
      </c>
      <c r="Z12" s="312">
        <f>IF(OR($D12="*",$D12&lt;400),"",IF(AND('201819 DATA'!Q12="*",$D12&gt;=400),"*",IF($D12&gt;=400,ROUND('201819 DATA'!Q12/$D12,2),"")))</f>
        <v>0.03</v>
      </c>
      <c r="AA12" s="312">
        <f>IF(OR($D12="*",$D12&lt;400),"",IF(AND('201819 DATA'!R12="*",$D12&gt;=400),"*",IF($D12&gt;=400,ROUND('201819 DATA'!R12/$D12,2),"")))</f>
        <v>0.01</v>
      </c>
      <c r="AB12" s="312">
        <f>IF(OR($D12="*",$D12&lt;400),"",IF(AND('201819 DATA'!S12="*",$D12&gt;=400),"*",IF($D12&gt;=400,ROUND('201819 DATA'!S12/$D12,2),"")))</f>
        <v>0</v>
      </c>
      <c r="AC12" s="312">
        <f>IF(OR($D12="*",$D12&lt;400),"",IF(AND('201819 DATA'!T12="*",$D12&gt;=400),"*",IF($D12&gt;=400,ROUND('201819 DATA'!T12/$D12,2),"")))</f>
        <v>0</v>
      </c>
      <c r="AD12" s="289">
        <f>IF(OR($C12="*",$C12&lt;400),"",IF(AND('201819 DATA'!BC12="*",$C12&gt;=400),"*",IF($C12&gt;=400,ROUND('201819 DATA'!BC12/$C12,2),"")))</f>
        <v>0.03</v>
      </c>
      <c r="AE12" s="289">
        <f>IF(OR($C12="*",$C12&lt;400),"",IF(AND('201819 DATA'!BD12="*",$C12&gt;=400),"*",IF($C12&gt;=400,ROUND('201819 DATA'!BD12/$C12,2),"")))</f>
        <v>0.09</v>
      </c>
      <c r="AF12" s="289">
        <f>IF(OR($C12="*",$C12&lt;400),"",IF(AND('201819 DATA'!BE12="*",$C12&gt;=400),"*",IF($C12&gt;=400,ROUND('201819 DATA'!BE12/$C12,2),"")))</f>
        <v>0.02</v>
      </c>
      <c r="AG12" s="289">
        <f>IF(OR($C12="*",$C12&lt;400),"",IF(AND('201819 DATA'!BF12="*",$C12&gt;=400),"*",IF($C12&gt;=400,ROUND('201819 DATA'!BF12/$C12,2),"")))</f>
        <v>0.02</v>
      </c>
      <c r="AH12" s="289">
        <f>IF(OR($C12="*",$C12&lt;400),"",IF(AND('201819 DATA'!BG12="*",$C12&gt;=400),"*",IF($C12&gt;=400,ROUND('201819 DATA'!BG12/$C12,2),"")))</f>
        <v>0.01</v>
      </c>
      <c r="AI12" s="289">
        <f>IF(OR($C12="*",$C12&lt;400),"",IF(AND('201819 DATA'!BH12="*",$C12&gt;=400),"*",IF($C12&gt;=400,ROUND('201819 DATA'!BH12/$C12,2),"")))</f>
        <v>0.02</v>
      </c>
      <c r="AJ12" s="289">
        <f>IF(OR($C12="*",$C12&lt;400),"",IF(AND('201819 DATA'!BI12="*",$C12&gt;=400),"*",IF($C12&gt;=400,ROUND('201819 DATA'!BI12/$C12,2),"")))</f>
        <v>0.03</v>
      </c>
      <c r="AK12" s="289">
        <f>IF(OR($C12="*",$C12&lt;400),"",IF(AND('201819 DATA'!BJ12="*",$C12&gt;=400),"*",IF($C12&gt;=400,ROUND('201819 DATA'!BJ12/$C12,2),"")))</f>
        <v>0</v>
      </c>
      <c r="AL12" s="289">
        <f>IF(OR($C12="*",$C12&lt;400),"",IF(AND('201819 DATA'!BK12="*",$C12&gt;=400),"*",IF($C12&gt;=400,ROUND('201819 DATA'!BK12/$C12,2),"")))</f>
        <v>7.0000000000000007E-2</v>
      </c>
      <c r="AM12" s="289">
        <f>IF(OR($C12="*",$C12&lt;400),"",IF(AND('201819 DATA'!BL12="*",$C12&gt;=400),"*",IF($C12&gt;=400,ROUND('201819 DATA'!BL12/$C12,2),"")))</f>
        <v>0.08</v>
      </c>
      <c r="AN12" s="289">
        <f>IF(OR($C12="*",$C12&lt;400),"",IF(AND('201819 DATA'!BM12="*",$C12&gt;=400),"*",IF($C12&gt;=400,ROUND('201819 DATA'!BM12/$C12,2),"")))</f>
        <v>0.2</v>
      </c>
      <c r="AO12" s="289">
        <f>IF(OR($C12="*",$C12&lt;400),"",IF(AND('201819 DATA'!BN12="*",$C12&gt;=400),"*",IF($C12&gt;=400,ROUND('201819 DATA'!BN12/$C12,2),"")))</f>
        <v>0.02</v>
      </c>
      <c r="AP12" s="289">
        <f>IF(OR($C12="*",$C12&lt;400),"",IF(AND('201819 DATA'!BO12="*",$C12&gt;=400),"*",IF($C12&gt;=400,ROUND('201819 DATA'!BO12/$C12,2),"")))</f>
        <v>7.0000000000000007E-2</v>
      </c>
      <c r="AQ12" s="289">
        <f>IF(OR($C12="*",$C12&lt;400),"",IF(AND('201819 DATA'!BP12="*",$C12&gt;=400),"*",IF($C12&gt;=400,ROUND('201819 DATA'!BP12/$C12,2),"")))</f>
        <v>0.05</v>
      </c>
      <c r="AR12" s="289">
        <f>IF(OR($C12="*",$C12&lt;400),"",IF(AND('201819 DATA'!BQ12="*",$C12&gt;=400),"*",IF($C12&gt;=400,ROUND('201819 DATA'!BQ12/$C12,2),"")))</f>
        <v>0</v>
      </c>
      <c r="AS12" s="289">
        <f>IF(OR($C12="*",$C12&lt;400),"",IF(AND('201819 DATA'!BR12="*",$C12&gt;=400),"*",IF($C12&gt;=400,ROUND('201819 DATA'!BR12/$C12,2),"")))</f>
        <v>0</v>
      </c>
      <c r="AT12" s="289">
        <f>IF(OR($C12="*",$C12&lt;400),"",IF(AND('201819 DATA'!BS12="*",$C12&gt;=400),"*",IF($C12&gt;=400,ROUND('201819 DATA'!BS12/$C12,2),"")))</f>
        <v>0</v>
      </c>
      <c r="AU12" s="289">
        <f>IF(OR($C12="*",$C12&lt;400),"",IF(AND('201819 DATA'!BT12="*",$C12&gt;=400),"*",IF($C12&gt;=400,ROUND('201819 DATA'!BT12/$C12,2),"")))</f>
        <v>0.14000000000000001</v>
      </c>
      <c r="AV12" s="289">
        <f>IF(OR($C12="*",$C12&lt;400),"",IF(AND('201819 DATA'!BU12="*",$C12&gt;=400),"*",IF($C12&gt;=400,ROUND('201819 DATA'!BU12/$C12,2),"")))</f>
        <v>0.09</v>
      </c>
      <c r="AW12" s="289">
        <f>IF(OR($C12="*",$C12&lt;400),"",IF(AND('201819 DATA'!BV12="*",$C12&gt;=400),"*",IF($C12&gt;=400,ROUND('201819 DATA'!BV12/$C12,2),"")))</f>
        <v>0</v>
      </c>
      <c r="AX12" s="289">
        <f>IF(OR($C12="*",$C12&lt;400),"",IF(AND('201819 DATA'!BW12="*",$C12&gt;=400),"*",IF($C12&gt;=400,ROUND('201819 DATA'!BW12/$C12,2),"")))</f>
        <v>0.06</v>
      </c>
    </row>
    <row r="13" spans="1:50" x14ac:dyDescent="0.2">
      <c r="A13" s="13" t="s">
        <v>389</v>
      </c>
      <c r="B13" s="287">
        <f>'201819 DATA'!B13</f>
        <v>73020</v>
      </c>
      <c r="C13" s="288">
        <f>'201819 DATA'!C13</f>
        <v>65565</v>
      </c>
      <c r="D13" s="293">
        <f>'201819 DATA'!FN13</f>
        <v>30600</v>
      </c>
      <c r="G13" s="295">
        <f t="shared" si="0"/>
        <v>0.9</v>
      </c>
      <c r="H13" s="289">
        <f>IF(OR($C13="*",$C13&lt;400),"",IF(AND('201819 DATA'!F13="*",$C13&gt;=400),"*",IF($C13&gt;=400,ROUND('201819 DATA'!F13/$C13,2),"")))</f>
        <v>0.36</v>
      </c>
      <c r="I13" s="296">
        <f>IF(OR($B13="*",$B13&lt;400),"",IF(AND('201819 DATA'!Y13="*",$B13&gt;=400),"*",IF($B13&gt;=400,ROUND('201819 DATA'!Y13/$B13,2),"")))</f>
        <v>0.1</v>
      </c>
      <c r="J13" s="296">
        <f>IF(OR($B13="*",$B13&lt;400),"",IF(AND('201819 DATA'!Z13="*",$B13&gt;=400),"*",IF($B13&gt;=400,ROUND('201819 DATA'!Z13/$B13,2),"")))</f>
        <v>0.1</v>
      </c>
      <c r="K13" s="296">
        <f>IF(OR($B13="*",$B13&lt;400),"",IF(AND('201819 DATA'!AA13="*",$B13&gt;=400),"*",IF($B13&gt;=400,ROUND('201819 DATA'!AA13/$B13,2),"")))</f>
        <v>0.13</v>
      </c>
      <c r="L13" s="296">
        <f>IF(OR($B13="*",$B13&lt;400),"",IF(AND('201819 DATA'!AB13="*",$B13&gt;=400),"*",IF($B13&gt;=400,ROUND('201819 DATA'!AB13/$B13,2),"")))</f>
        <v>0.18</v>
      </c>
      <c r="M13" s="296">
        <f>IF(OR($B13="*",$B13&lt;400),"",IF(AND('201819 DATA'!AC13="*",$B13&gt;=400),"*",IF($B13&gt;=400,ROUND('201819 DATA'!AC13/$B13,2),"")))</f>
        <v>0.25</v>
      </c>
      <c r="N13" s="296">
        <f>IF(OR($B13="*",$B13&lt;400),"",IF(AND('201819 DATA'!AD13="*",$B13&gt;=400),"*",IF($B13&gt;=400,ROUND('201819 DATA'!AD13/$B13,2),"")))</f>
        <v>0.22</v>
      </c>
      <c r="O13" s="296">
        <f>IF(OR($B13="*",$B13&lt;400),"",IF(AND('201819 DATA'!AE13="*",$B13&gt;=400),"*",IF($B13&gt;=400,ROUND('201819 DATA'!AE13/$B13,2),"")))</f>
        <v>0.03</v>
      </c>
      <c r="P13" s="297"/>
      <c r="Q13" s="296">
        <f>IF(OR($B13="*",$B13&lt;400),"",IF(AND('201819 DATA'!FL13="*",$B13&gt;=400),"*",IF($B13&gt;=400,ROUND('201819 DATA'!FL13/$B13,2),"")))</f>
        <v>0.59</v>
      </c>
      <c r="R13" s="289">
        <f>IF(OR($C13="*",$C13&lt;400),"",IF(AND('201819 DATA'!F13="*",$C13&gt;=400),"*",IF($C13&gt;=400,ROUND('201819 DATA'!F13/$C13,2),"")))</f>
        <v>0.36</v>
      </c>
      <c r="S13" s="289">
        <f>IF(OR($C13="*",$C13&lt;400),"",IF(AND('201819 DATA'!G13="*",$C13&gt;=400),"*",IF($C13&gt;=400,ROUND('201819 DATA'!G13/$C13,2),"")))</f>
        <v>0.04</v>
      </c>
      <c r="T13" s="289">
        <f>IF(OR($C13="*",$C13&lt;400),"",IF(AND('201819 DATA'!H13="*",$C13&gt;=400),"*",IF($C13&gt;=400,ROUND('201819 DATA'!H13/$C13,2),"")))</f>
        <v>0.5</v>
      </c>
      <c r="U13" s="289">
        <f>IF(OR($C13="*",$C13&lt;400),"",IF(AND('201819 DATA'!FM13="*",$C13&gt;=400),"*",IF($C13&gt;=400,ROUND('201819 DATA'!FM13/$C13,2),"")))</f>
        <v>0.1</v>
      </c>
      <c r="V13" s="312">
        <f>IF(OR($D13="*",$D13&lt;400),"",IF(AND('201819 DATA'!M13="*",$D13&gt;=400),"*",IF($D13&gt;=400,ROUND('201819 DATA'!M13/$D13,2),"")))</f>
        <v>0.69</v>
      </c>
      <c r="W13" s="312">
        <f>IF(OR($D13="*",$D13&lt;400),"",IF(AND('201819 DATA'!N13="*",$D13&gt;=400),"*",IF($D13&gt;=400,ROUND('201819 DATA'!N13/$D13,2),"")))</f>
        <v>0.18</v>
      </c>
      <c r="X13" s="312">
        <f>IF(OR($D13="*",$D13&lt;400),"",IF(AND('201819 DATA'!O13="*",$D13&gt;=400),"*",IF($D13&gt;=400,ROUND('201819 DATA'!O13/$D13,2),"")))</f>
        <v>0.06</v>
      </c>
      <c r="Y13" s="312">
        <f>IF(OR($D13="*",$D13&lt;400),"",IF(AND('201819 DATA'!P13="*",$D13&gt;=400),"*",IF($D13&gt;=400,ROUND('201819 DATA'!P13/$D13,2),"")))</f>
        <v>0.05</v>
      </c>
      <c r="Z13" s="312">
        <f>IF(OR($D13="*",$D13&lt;400),"",IF(AND('201819 DATA'!Q13="*",$D13&gt;=400),"*",IF($D13&gt;=400,ROUND('201819 DATA'!Q13/$D13,2),"")))</f>
        <v>0.01</v>
      </c>
      <c r="AA13" s="312">
        <f>IF(OR($D13="*",$D13&lt;400),"",IF(AND('201819 DATA'!R13="*",$D13&gt;=400),"*",IF($D13&gt;=400,ROUND('201819 DATA'!R13/$D13,2),"")))</f>
        <v>0</v>
      </c>
      <c r="AB13" s="312">
        <f>IF(OR($D13="*",$D13&lt;400),"",IF(AND('201819 DATA'!S13="*",$D13&gt;=400),"*",IF($D13&gt;=400,ROUND('201819 DATA'!S13/$D13,2),"")))</f>
        <v>0</v>
      </c>
      <c r="AC13" s="312">
        <f>IF(OR($D13="*",$D13&lt;400),"",IF(AND('201819 DATA'!T13="*",$D13&gt;=400),"*",IF($D13&gt;=400,ROUND('201819 DATA'!T13/$D13,2),"")))</f>
        <v>0</v>
      </c>
      <c r="AD13" s="289">
        <f>IF(OR($C13="*",$C13&lt;400),"",IF(AND('201819 DATA'!BC13="*",$C13&gt;=400),"*",IF($C13&gt;=400,ROUND('201819 DATA'!BC13/$C13,2),"")))</f>
        <v>0.04</v>
      </c>
      <c r="AE13" s="289">
        <f>IF(OR($C13="*",$C13&lt;400),"",IF(AND('201819 DATA'!BD13="*",$C13&gt;=400),"*",IF($C13&gt;=400,ROUND('201819 DATA'!BD13/$C13,2),"")))</f>
        <v>0.17</v>
      </c>
      <c r="AF13" s="289">
        <f>IF(OR($C13="*",$C13&lt;400),"",IF(AND('201819 DATA'!BE13="*",$C13&gt;=400),"*",IF($C13&gt;=400,ROUND('201819 DATA'!BE13/$C13,2),"")))</f>
        <v>0.02</v>
      </c>
      <c r="AG13" s="289">
        <f>IF(OR($C13="*",$C13&lt;400),"",IF(AND('201819 DATA'!BF13="*",$C13&gt;=400),"*",IF($C13&gt;=400,ROUND('201819 DATA'!BF13/$C13,2),"")))</f>
        <v>0.02</v>
      </c>
      <c r="AH13" s="289">
        <f>IF(OR($C13="*",$C13&lt;400),"",IF(AND('201819 DATA'!BG13="*",$C13&gt;=400),"*",IF($C13&gt;=400,ROUND('201819 DATA'!BG13/$C13,2),"")))</f>
        <v>0</v>
      </c>
      <c r="AI13" s="289">
        <f>IF(OR($C13="*",$C13&lt;400),"",IF(AND('201819 DATA'!BH13="*",$C13&gt;=400),"*",IF($C13&gt;=400,ROUND('201819 DATA'!BH13/$C13,2),"")))</f>
        <v>0.01</v>
      </c>
      <c r="AJ13" s="289">
        <f>IF(OR($C13="*",$C13&lt;400),"",IF(AND('201819 DATA'!BI13="*",$C13&gt;=400),"*",IF($C13&gt;=400,ROUND('201819 DATA'!BI13/$C13,2),"")))</f>
        <v>0.02</v>
      </c>
      <c r="AK13" s="289">
        <f>IF(OR($C13="*",$C13&lt;400),"",IF(AND('201819 DATA'!BJ13="*",$C13&gt;=400),"*",IF($C13&gt;=400,ROUND('201819 DATA'!BJ13/$C13,2),"")))</f>
        <v>0</v>
      </c>
      <c r="AL13" s="289">
        <f>IF(OR($C13="*",$C13&lt;400),"",IF(AND('201819 DATA'!BK13="*",$C13&gt;=400),"*",IF($C13&gt;=400,ROUND('201819 DATA'!BK13/$C13,2),"")))</f>
        <v>0.05</v>
      </c>
      <c r="AM13" s="289">
        <f>IF(OR($C13="*",$C13&lt;400),"",IF(AND('201819 DATA'!BL13="*",$C13&gt;=400),"*",IF($C13&gt;=400,ROUND('201819 DATA'!BL13/$C13,2),"")))</f>
        <v>0.06</v>
      </c>
      <c r="AN13" s="289">
        <f>IF(OR($C13="*",$C13&lt;400),"",IF(AND('201819 DATA'!BM13="*",$C13&gt;=400),"*",IF($C13&gt;=400,ROUND('201819 DATA'!BM13/$C13,2),"")))</f>
        <v>0.14000000000000001</v>
      </c>
      <c r="AO13" s="289">
        <f>IF(OR($C13="*",$C13&lt;400),"",IF(AND('201819 DATA'!BN13="*",$C13&gt;=400),"*",IF($C13&gt;=400,ROUND('201819 DATA'!BN13/$C13,2),"")))</f>
        <v>0.01</v>
      </c>
      <c r="AP13" s="289">
        <f>IF(OR($C13="*",$C13&lt;400),"",IF(AND('201819 DATA'!BO13="*",$C13&gt;=400),"*",IF($C13&gt;=400,ROUND('201819 DATA'!BO13/$C13,2),"")))</f>
        <v>0.04</v>
      </c>
      <c r="AQ13" s="289">
        <f>IF(OR($C13="*",$C13&lt;400),"",IF(AND('201819 DATA'!BP13="*",$C13&gt;=400),"*",IF($C13&gt;=400,ROUND('201819 DATA'!BP13/$C13,2),"")))</f>
        <v>0.08</v>
      </c>
      <c r="AR13" s="289">
        <f>IF(OR($C13="*",$C13&lt;400),"",IF(AND('201819 DATA'!BQ13="*",$C13&gt;=400),"*",IF($C13&gt;=400,ROUND('201819 DATA'!BQ13/$C13,2),"")))</f>
        <v>0.09</v>
      </c>
      <c r="AS13" s="289">
        <f>IF(OR($C13="*",$C13&lt;400),"",IF(AND('201819 DATA'!BR13="*",$C13&gt;=400),"*",IF($C13&gt;=400,ROUND('201819 DATA'!BR13/$C13,2),"")))</f>
        <v>0.01</v>
      </c>
      <c r="AT13" s="289">
        <f>IF(OR($C13="*",$C13&lt;400),"",IF(AND('201819 DATA'!BS13="*",$C13&gt;=400),"*",IF($C13&gt;=400,ROUND('201819 DATA'!BS13/$C13,2),"")))</f>
        <v>0</v>
      </c>
      <c r="AU13" s="289">
        <f>IF(OR($C13="*",$C13&lt;400),"",IF(AND('201819 DATA'!BT13="*",$C13&gt;=400),"*",IF($C13&gt;=400,ROUND('201819 DATA'!BT13/$C13,2),"")))</f>
        <v>0.1</v>
      </c>
      <c r="AV13" s="289">
        <f>IF(OR($C13="*",$C13&lt;400),"",IF(AND('201819 DATA'!BU13="*",$C13&gt;=400),"*",IF($C13&gt;=400,ROUND('201819 DATA'!BU13/$C13,2),"")))</f>
        <v>0.04</v>
      </c>
      <c r="AW13" s="289">
        <f>IF(OR($C13="*",$C13&lt;400),"",IF(AND('201819 DATA'!BV13="*",$C13&gt;=400),"*",IF($C13&gt;=400,ROUND('201819 DATA'!BV13/$C13,2),"")))</f>
        <v>0</v>
      </c>
      <c r="AX13" s="289">
        <f>IF(OR($C13="*",$C13&lt;400),"",IF(AND('201819 DATA'!BW13="*",$C13&gt;=400),"*",IF($C13&gt;=400,ROUND('201819 DATA'!BW13/$C13,2),"")))</f>
        <v>0.08</v>
      </c>
    </row>
    <row r="14" spans="1:50" x14ac:dyDescent="0.2">
      <c r="A14" s="13" t="s">
        <v>381</v>
      </c>
      <c r="B14" s="287">
        <f>'201819 DATA'!B14</f>
        <v>48060</v>
      </c>
      <c r="C14" s="288">
        <f>'201819 DATA'!C14</f>
        <v>42595</v>
      </c>
      <c r="D14" s="293">
        <f>'201819 DATA'!FN14</f>
        <v>13650</v>
      </c>
      <c r="G14" s="295">
        <f t="shared" si="0"/>
        <v>0.89</v>
      </c>
      <c r="H14" s="289">
        <f>IF(OR($C14="*",$C14&lt;400),"",IF(AND('201819 DATA'!F14="*",$C14&gt;=400),"*",IF($C14&gt;=400,ROUND('201819 DATA'!F14/$C14,2),"")))</f>
        <v>0.37</v>
      </c>
      <c r="I14" s="296">
        <f>IF(OR($B14="*",$B14&lt;400),"",IF(AND('201819 DATA'!Y14="*",$B14&gt;=400),"*",IF($B14&gt;=400,ROUND('201819 DATA'!Y14/$B14,2),"")))</f>
        <v>0.89</v>
      </c>
      <c r="J14" s="296">
        <f>IF(OR($B14="*",$B14&lt;400),"",IF(AND('201819 DATA'!Z14="*",$B14&gt;=400),"*",IF($B14&gt;=400,ROUND('201819 DATA'!Z14/$B14,2),"")))</f>
        <v>0.11</v>
      </c>
      <c r="K14" s="296">
        <f>IF(OR($B14="*",$B14&lt;400),"",IF(AND('201819 DATA'!AA14="*",$B14&gt;=400),"*",IF($B14&gt;=400,ROUND('201819 DATA'!AA14/$B14,2),"")))</f>
        <v>0</v>
      </c>
      <c r="L14" s="296">
        <f>IF(OR($B14="*",$B14&lt;400),"",IF(AND('201819 DATA'!AB14="*",$B14&gt;=400),"*",IF($B14&gt;=400,ROUND('201819 DATA'!AB14/$B14,2),"")))</f>
        <v>0</v>
      </c>
      <c r="M14" s="296">
        <f>IF(OR($B14="*",$B14&lt;400),"",IF(AND('201819 DATA'!AC14="*",$B14&gt;=400),"*",IF($B14&gt;=400,ROUND('201819 DATA'!AC14/$B14,2),"")))</f>
        <v>0</v>
      </c>
      <c r="N14" s="296">
        <f>IF(OR($B14="*",$B14&lt;400),"",IF(AND('201819 DATA'!AD14="*",$B14&gt;=400),"*",IF($B14&gt;=400,ROUND('201819 DATA'!AD14/$B14,2),"")))</f>
        <v>0</v>
      </c>
      <c r="O14" s="296">
        <f>IF(OR($B14="*",$B14&lt;400),"",IF(AND('201819 DATA'!AE14="*",$B14&gt;=400),"*",IF($B14&gt;=400,ROUND('201819 DATA'!AE14/$B14,2),"")))</f>
        <v>0</v>
      </c>
      <c r="P14" s="297"/>
      <c r="Q14" s="296">
        <f>IF(OR($B14="*",$B14&lt;400),"",IF(AND('201819 DATA'!FL14="*",$B14&gt;=400),"*",IF($B14&gt;=400,ROUND('201819 DATA'!FL14/$B14,2),"")))</f>
        <v>0.64</v>
      </c>
      <c r="R14" s="289">
        <f>IF(OR($C14="*",$C14&lt;400),"",IF(AND('201819 DATA'!F14="*",$C14&gt;=400),"*",IF($C14&gt;=400,ROUND('201819 DATA'!F14/$C14,2),"")))</f>
        <v>0.37</v>
      </c>
      <c r="S14" s="289">
        <f>IF(OR($C14="*",$C14&lt;400),"",IF(AND('201819 DATA'!G14="*",$C14&gt;=400),"*",IF($C14&gt;=400,ROUND('201819 DATA'!G14/$C14,2),"")))</f>
        <v>0.27</v>
      </c>
      <c r="T14" s="289">
        <f>IF(OR($C14="*",$C14&lt;400),"",IF(AND('201819 DATA'!H14="*",$C14&gt;=400),"*",IF($C14&gt;=400,ROUND('201819 DATA'!H14/$C14,2),"")))</f>
        <v>0.35</v>
      </c>
      <c r="U14" s="289">
        <f>IF(OR($C14="*",$C14&lt;400),"",IF(AND('201819 DATA'!FM14="*",$C14&gt;=400),"*",IF($C14&gt;=400,ROUND('201819 DATA'!FM14/$C14,2),"")))</f>
        <v>0.01</v>
      </c>
      <c r="V14" s="312">
        <f>IF(OR($D14="*",$D14&lt;400),"",IF(AND('201819 DATA'!M14="*",$D14&gt;=400),"*",IF($D14&gt;=400,ROUND('201819 DATA'!M14/$D14,2),"")))</f>
        <v>0.36</v>
      </c>
      <c r="W14" s="312">
        <f>IF(OR($D14="*",$D14&lt;400),"",IF(AND('201819 DATA'!N14="*",$D14&gt;=400),"*",IF($D14&gt;=400,ROUND('201819 DATA'!N14/$D14,2),"")))</f>
        <v>0.21</v>
      </c>
      <c r="X14" s="312">
        <f>IF(OR($D14="*",$D14&lt;400),"",IF(AND('201819 DATA'!O14="*",$D14&gt;=400),"*",IF($D14&gt;=400,ROUND('201819 DATA'!O14/$D14,2),"")))</f>
        <v>0.13</v>
      </c>
      <c r="Y14" s="312">
        <f>IF(OR($D14="*",$D14&lt;400),"",IF(AND('201819 DATA'!P14="*",$D14&gt;=400),"*",IF($D14&gt;=400,ROUND('201819 DATA'!P14/$D14,2),"")))</f>
        <v>0.14000000000000001</v>
      </c>
      <c r="Z14" s="312">
        <f>IF(OR($D14="*",$D14&lt;400),"",IF(AND('201819 DATA'!Q14="*",$D14&gt;=400),"*",IF($D14&gt;=400,ROUND('201819 DATA'!Q14/$D14,2),"")))</f>
        <v>0.05</v>
      </c>
      <c r="AA14" s="312">
        <f>IF(OR($D14="*",$D14&lt;400),"",IF(AND('201819 DATA'!R14="*",$D14&gt;=400),"*",IF($D14&gt;=400,ROUND('201819 DATA'!R14/$D14,2),"")))</f>
        <v>0.03</v>
      </c>
      <c r="AB14" s="312">
        <f>IF(OR($D14="*",$D14&lt;400),"",IF(AND('201819 DATA'!S14="*",$D14&gt;=400),"*",IF($D14&gt;=400,ROUND('201819 DATA'!S14/$D14,2),"")))</f>
        <v>0.02</v>
      </c>
      <c r="AC14" s="312">
        <f>IF(OR($D14="*",$D14&lt;400),"",IF(AND('201819 DATA'!T14="*",$D14&gt;=400),"*",IF($D14&gt;=400,ROUND('201819 DATA'!T14/$D14,2),"")))</f>
        <v>0.05</v>
      </c>
      <c r="AD14" s="289">
        <f>IF(OR($C14="*",$C14&lt;400),"",IF(AND('201819 DATA'!BC14="*",$C14&gt;=400),"*",IF($C14&gt;=400,ROUND('201819 DATA'!BC14/$C14,2),"")))</f>
        <v>0.06</v>
      </c>
      <c r="AE14" s="289">
        <f>IF(OR($C14="*",$C14&lt;400),"",IF(AND('201819 DATA'!BD14="*",$C14&gt;=400),"*",IF($C14&gt;=400,ROUND('201819 DATA'!BD14/$C14,2),"")))</f>
        <v>0.08</v>
      </c>
      <c r="AF14" s="289">
        <f>IF(OR($C14="*",$C14&lt;400),"",IF(AND('201819 DATA'!BE14="*",$C14&gt;=400),"*",IF($C14&gt;=400,ROUND('201819 DATA'!BE14/$C14,2),"")))</f>
        <v>0.02</v>
      </c>
      <c r="AG14" s="289">
        <f>IF(OR($C14="*",$C14&lt;400),"",IF(AND('201819 DATA'!BF14="*",$C14&gt;=400),"*",IF($C14&gt;=400,ROUND('201819 DATA'!BF14/$C14,2),"")))</f>
        <v>0.04</v>
      </c>
      <c r="AH14" s="289">
        <f>IF(OR($C14="*",$C14&lt;400),"",IF(AND('201819 DATA'!BG14="*",$C14&gt;=400),"*",IF($C14&gt;=400,ROUND('201819 DATA'!BG14/$C14,2),"")))</f>
        <v>0</v>
      </c>
      <c r="AI14" s="289">
        <f>IF(OR($C14="*",$C14&lt;400),"",IF(AND('201819 DATA'!BH14="*",$C14&gt;=400),"*",IF($C14&gt;=400,ROUND('201819 DATA'!BH14/$C14,2),"")))</f>
        <v>0.03</v>
      </c>
      <c r="AJ14" s="289">
        <f>IF(OR($C14="*",$C14&lt;400),"",IF(AND('201819 DATA'!BI14="*",$C14&gt;=400),"*",IF($C14&gt;=400,ROUND('201819 DATA'!BI14/$C14,2),"")))</f>
        <v>0.01</v>
      </c>
      <c r="AK14" s="289">
        <f>IF(OR($C14="*",$C14&lt;400),"",IF(AND('201819 DATA'!BJ14="*",$C14&gt;=400),"*",IF($C14&gt;=400,ROUND('201819 DATA'!BJ14/$C14,2),"")))</f>
        <v>0.01</v>
      </c>
      <c r="AL14" s="289">
        <f>IF(OR($C14="*",$C14&lt;400),"",IF(AND('201819 DATA'!BK14="*",$C14&gt;=400),"*",IF($C14&gt;=400,ROUND('201819 DATA'!BK14/$C14,2),"")))</f>
        <v>0.01</v>
      </c>
      <c r="AM14" s="289">
        <f>IF(OR($C14="*",$C14&lt;400),"",IF(AND('201819 DATA'!BL14="*",$C14&gt;=400),"*",IF($C14&gt;=400,ROUND('201819 DATA'!BL14/$C14,2),"")))</f>
        <v>0.11</v>
      </c>
      <c r="AN14" s="289">
        <f>IF(OR($C14="*",$C14&lt;400),"",IF(AND('201819 DATA'!BM14="*",$C14&gt;=400),"*",IF($C14&gt;=400,ROUND('201819 DATA'!BM14/$C14,2),"")))</f>
        <v>0.12</v>
      </c>
      <c r="AO14" s="289">
        <f>IF(OR($C14="*",$C14&lt;400),"",IF(AND('201819 DATA'!BN14="*",$C14&gt;=400),"*",IF($C14&gt;=400,ROUND('201819 DATA'!BN14/$C14,2),"")))</f>
        <v>0.02</v>
      </c>
      <c r="AP14" s="289">
        <f>IF(OR($C14="*",$C14&lt;400),"",IF(AND('201819 DATA'!BO14="*",$C14&gt;=400),"*",IF($C14&gt;=400,ROUND('201819 DATA'!BO14/$C14,2),"")))</f>
        <v>0.06</v>
      </c>
      <c r="AQ14" s="289">
        <f>IF(OR($C14="*",$C14&lt;400),"",IF(AND('201819 DATA'!BP14="*",$C14&gt;=400),"*",IF($C14&gt;=400,ROUND('201819 DATA'!BP14/$C14,2),"")))</f>
        <v>0.06</v>
      </c>
      <c r="AR14" s="289">
        <f>IF(OR($C14="*",$C14&lt;400),"",IF(AND('201819 DATA'!BQ14="*",$C14&gt;=400),"*",IF($C14&gt;=400,ROUND('201819 DATA'!BQ14/$C14,2),"")))</f>
        <v>0</v>
      </c>
      <c r="AS14" s="289">
        <f>IF(OR($C14="*",$C14&lt;400),"",IF(AND('201819 DATA'!BR14="*",$C14&gt;=400),"*",IF($C14&gt;=400,ROUND('201819 DATA'!BR14/$C14,2),"")))</f>
        <v>0.02</v>
      </c>
      <c r="AT14" s="289">
        <f>IF(OR($C14="*",$C14&lt;400),"",IF(AND('201819 DATA'!BS14="*",$C14&gt;=400),"*",IF($C14&gt;=400,ROUND('201819 DATA'!BS14/$C14,2),"")))</f>
        <v>0.1</v>
      </c>
      <c r="AU14" s="289">
        <f>IF(OR($C14="*",$C14&lt;400),"",IF(AND('201819 DATA'!BT14="*",$C14&gt;=400),"*",IF($C14&gt;=400,ROUND('201819 DATA'!BT14/$C14,2),"")))</f>
        <v>0.1</v>
      </c>
      <c r="AV14" s="289">
        <f>IF(OR($C14="*",$C14&lt;400),"",IF(AND('201819 DATA'!BU14="*",$C14&gt;=400),"*",IF($C14&gt;=400,ROUND('201819 DATA'!BU14/$C14,2),"")))</f>
        <v>0.09</v>
      </c>
      <c r="AW14" s="289">
        <f>IF(OR($C14="*",$C14&lt;400),"",IF(AND('201819 DATA'!BV14="*",$C14&gt;=400),"*",IF($C14&gt;=400,ROUND('201819 DATA'!BV14/$C14,2),"")))</f>
        <v>0</v>
      </c>
      <c r="AX14" s="289">
        <f>IF(OR($C14="*",$C14&lt;400),"",IF(AND('201819 DATA'!BW14="*",$C14&gt;=400),"*",IF($C14&gt;=400,ROUND('201819 DATA'!BW14/$C14,2),"")))</f>
        <v>0.05</v>
      </c>
    </row>
    <row r="15" spans="1:50" x14ac:dyDescent="0.2">
      <c r="A15" s="13" t="s">
        <v>204</v>
      </c>
      <c r="B15" s="287">
        <f>'201819 DATA'!B15</f>
        <v>83860</v>
      </c>
      <c r="C15" s="288">
        <f>'201819 DATA'!C15</f>
        <v>74335</v>
      </c>
      <c r="D15" s="293">
        <f>'201819 DATA'!FN15</f>
        <v>31765</v>
      </c>
      <c r="G15" s="295">
        <f t="shared" si="0"/>
        <v>0.89</v>
      </c>
      <c r="H15" s="289">
        <f>IF(OR($C15="*",$C15&lt;400),"",IF(AND('201819 DATA'!F15="*",$C15&gt;=400),"*",IF($C15&gt;=400,ROUND('201819 DATA'!F15/$C15,2),"")))</f>
        <v>0.35</v>
      </c>
      <c r="I15" s="296">
        <f>IF(OR($B15="*",$B15&lt;400),"",IF(AND('201819 DATA'!Y15="*",$B15&gt;=400),"*",IF($B15&gt;=400,ROUND('201819 DATA'!Y15/$B15,2),"")))</f>
        <v>0.11</v>
      </c>
      <c r="J15" s="296">
        <f>IF(OR($B15="*",$B15&lt;400),"",IF(AND('201819 DATA'!Z15="*",$B15&gt;=400),"*",IF($B15&gt;=400,ROUND('201819 DATA'!Z15/$B15,2),"")))</f>
        <v>0.08</v>
      </c>
      <c r="K15" s="296">
        <f>IF(OR($B15="*",$B15&lt;400),"",IF(AND('201819 DATA'!AA15="*",$B15&gt;=400),"*",IF($B15&gt;=400,ROUND('201819 DATA'!AA15/$B15,2),"")))</f>
        <v>0.13</v>
      </c>
      <c r="L15" s="296">
        <f>IF(OR($B15="*",$B15&lt;400),"",IF(AND('201819 DATA'!AB15="*",$B15&gt;=400),"*",IF($B15&gt;=400,ROUND('201819 DATA'!AB15/$B15,2),"")))</f>
        <v>0.15</v>
      </c>
      <c r="M15" s="296">
        <f>IF(OR($B15="*",$B15&lt;400),"",IF(AND('201819 DATA'!AC15="*",$B15&gt;=400),"*",IF($B15&gt;=400,ROUND('201819 DATA'!AC15/$B15,2),"")))</f>
        <v>0.22</v>
      </c>
      <c r="N15" s="296">
        <f>IF(OR($B15="*",$B15&lt;400),"",IF(AND('201819 DATA'!AD15="*",$B15&gt;=400),"*",IF($B15&gt;=400,ROUND('201819 DATA'!AD15/$B15,2),"")))</f>
        <v>0.25</v>
      </c>
      <c r="O15" s="296">
        <f>IF(OR($B15="*",$B15&lt;400),"",IF(AND('201819 DATA'!AE15="*",$B15&gt;=400),"*",IF($B15&gt;=400,ROUND('201819 DATA'!AE15/$B15,2),"")))</f>
        <v>0.05</v>
      </c>
      <c r="P15" s="297"/>
      <c r="Q15" s="296">
        <f>IF(OR($B15="*",$B15&lt;400),"",IF(AND('201819 DATA'!FL15="*",$B15&gt;=400),"*",IF($B15&gt;=400,ROUND('201819 DATA'!FL15/$B15,2),"")))</f>
        <v>0.72</v>
      </c>
      <c r="R15" s="289">
        <f>IF(OR($C15="*",$C15&lt;400),"",IF(AND('201819 DATA'!F15="*",$C15&gt;=400),"*",IF($C15&gt;=400,ROUND('201819 DATA'!F15/$C15,2),"")))</f>
        <v>0.35</v>
      </c>
      <c r="S15" s="289">
        <f>IF(OR($C15="*",$C15&lt;400),"",IF(AND('201819 DATA'!G15="*",$C15&gt;=400),"*",IF($C15&gt;=400,ROUND('201819 DATA'!G15/$C15,2),"")))</f>
        <v>0.09</v>
      </c>
      <c r="T15" s="289">
        <f>IF(OR($C15="*",$C15&lt;400),"",IF(AND('201819 DATA'!H15="*",$C15&gt;=400),"*",IF($C15&gt;=400,ROUND('201819 DATA'!H15/$C15,2),"")))</f>
        <v>0.43</v>
      </c>
      <c r="U15" s="289">
        <f>IF(OR($C15="*",$C15&lt;400),"",IF(AND('201819 DATA'!FM15="*",$C15&gt;=400),"*",IF($C15&gt;=400,ROUND('201819 DATA'!FM15/$C15,2),"")))</f>
        <v>0.12</v>
      </c>
      <c r="V15" s="312">
        <f>IF(OR($D15="*",$D15&lt;400),"",IF(AND('201819 DATA'!M15="*",$D15&gt;=400),"*",IF($D15&gt;=400,ROUND('201819 DATA'!M15/$D15,2),"")))</f>
        <v>0.33</v>
      </c>
      <c r="W15" s="312">
        <f>IF(OR($D15="*",$D15&lt;400),"",IF(AND('201819 DATA'!N15="*",$D15&gt;=400),"*",IF($D15&gt;=400,ROUND('201819 DATA'!N15/$D15,2),"")))</f>
        <v>0.26</v>
      </c>
      <c r="X15" s="312">
        <f>IF(OR($D15="*",$D15&lt;400),"",IF(AND('201819 DATA'!O15="*",$D15&gt;=400),"*",IF($D15&gt;=400,ROUND('201819 DATA'!O15/$D15,2),"")))</f>
        <v>0.14000000000000001</v>
      </c>
      <c r="Y15" s="312">
        <f>IF(OR($D15="*",$D15&lt;400),"",IF(AND('201819 DATA'!P15="*",$D15&gt;=400),"*",IF($D15&gt;=400,ROUND('201819 DATA'!P15/$D15,2),"")))</f>
        <v>0.22</v>
      </c>
      <c r="Z15" s="312">
        <f>IF(OR($D15="*",$D15&lt;400),"",IF(AND('201819 DATA'!Q15="*",$D15&gt;=400),"*",IF($D15&gt;=400,ROUND('201819 DATA'!Q15/$D15,2),"")))</f>
        <v>0.05</v>
      </c>
      <c r="AA15" s="312">
        <f>IF(OR($D15="*",$D15&lt;400),"",IF(AND('201819 DATA'!R15="*",$D15&gt;=400),"*",IF($D15&gt;=400,ROUND('201819 DATA'!R15/$D15,2),"")))</f>
        <v>0</v>
      </c>
      <c r="AB15" s="312" t="str">
        <f>IF(OR($D15="*",$D15&lt;400),"",IF(AND('201819 DATA'!S15="*",$D15&gt;=400),"*",IF($D15&gt;=400,ROUND('201819 DATA'!S15/$D15,2),"")))</f>
        <v>*</v>
      </c>
      <c r="AC15" s="312" t="str">
        <f>IF(OR($D15="*",$D15&lt;400),"",IF(AND('201819 DATA'!T15="*",$D15&gt;=400),"*",IF($D15&gt;=400,ROUND('201819 DATA'!T15/$D15,2),"")))</f>
        <v>*</v>
      </c>
      <c r="AD15" s="289">
        <f>IF(OR($C15="*",$C15&lt;400),"",IF(AND('201819 DATA'!BC15="*",$C15&gt;=400),"*",IF($C15&gt;=400,ROUND('201819 DATA'!BC15/$C15,2),"")))</f>
        <v>0.03</v>
      </c>
      <c r="AE15" s="289">
        <f>IF(OR($C15="*",$C15&lt;400),"",IF(AND('201819 DATA'!BD15="*",$C15&gt;=400),"*",IF($C15&gt;=400,ROUND('201819 DATA'!BD15/$C15,2),"")))</f>
        <v>0.08</v>
      </c>
      <c r="AF15" s="289">
        <f>IF(OR($C15="*",$C15&lt;400),"",IF(AND('201819 DATA'!BE15="*",$C15&gt;=400),"*",IF($C15&gt;=400,ROUND('201819 DATA'!BE15/$C15,2),"")))</f>
        <v>0.02</v>
      </c>
      <c r="AG15" s="289">
        <f>IF(OR($C15="*",$C15&lt;400),"",IF(AND('201819 DATA'!BF15="*",$C15&gt;=400),"*",IF($C15&gt;=400,ROUND('201819 DATA'!BF15/$C15,2),"")))</f>
        <v>0.02</v>
      </c>
      <c r="AH15" s="289">
        <f>IF(OR($C15="*",$C15&lt;400),"",IF(AND('201819 DATA'!BG15="*",$C15&gt;=400),"*",IF($C15&gt;=400,ROUND('201819 DATA'!BG15/$C15,2),"")))</f>
        <v>0</v>
      </c>
      <c r="AI15" s="289">
        <f>IF(OR($C15="*",$C15&lt;400),"",IF(AND('201819 DATA'!BH15="*",$C15&gt;=400),"*",IF($C15&gt;=400,ROUND('201819 DATA'!BH15/$C15,2),"")))</f>
        <v>0.02</v>
      </c>
      <c r="AJ15" s="289">
        <f>IF(OR($C15="*",$C15&lt;400),"",IF(AND('201819 DATA'!BI15="*",$C15&gt;=400),"*",IF($C15&gt;=400,ROUND('201819 DATA'!BI15/$C15,2),"")))</f>
        <v>0.06</v>
      </c>
      <c r="AK15" s="289">
        <f>IF(OR($C15="*",$C15&lt;400),"",IF(AND('201819 DATA'!BJ15="*",$C15&gt;=400),"*",IF($C15&gt;=400,ROUND('201819 DATA'!BJ15/$C15,2),"")))</f>
        <v>0</v>
      </c>
      <c r="AL15" s="289">
        <f>IF(OR($C15="*",$C15&lt;400),"",IF(AND('201819 DATA'!BK15="*",$C15&gt;=400),"*",IF($C15&gt;=400,ROUND('201819 DATA'!BK15/$C15,2),"")))</f>
        <v>7.0000000000000007E-2</v>
      </c>
      <c r="AM15" s="289">
        <f>IF(OR($C15="*",$C15&lt;400),"",IF(AND('201819 DATA'!BL15="*",$C15&gt;=400),"*",IF($C15&gt;=400,ROUND('201819 DATA'!BL15/$C15,2),"")))</f>
        <v>7.0000000000000007E-2</v>
      </c>
      <c r="AN15" s="289">
        <f>IF(OR($C15="*",$C15&lt;400),"",IF(AND('201819 DATA'!BM15="*",$C15&gt;=400),"*",IF($C15&gt;=400,ROUND('201819 DATA'!BM15/$C15,2),"")))</f>
        <v>0.19</v>
      </c>
      <c r="AO15" s="289">
        <f>IF(OR($C15="*",$C15&lt;400),"",IF(AND('201819 DATA'!BN15="*",$C15&gt;=400),"*",IF($C15&gt;=400,ROUND('201819 DATA'!BN15/$C15,2),"")))</f>
        <v>0.02</v>
      </c>
      <c r="AP15" s="289">
        <f>IF(OR($C15="*",$C15&lt;400),"",IF(AND('201819 DATA'!BO15="*",$C15&gt;=400),"*",IF($C15&gt;=400,ROUND('201819 DATA'!BO15/$C15,2),"")))</f>
        <v>0.06</v>
      </c>
      <c r="AQ15" s="289">
        <f>IF(OR($C15="*",$C15&lt;400),"",IF(AND('201819 DATA'!BP15="*",$C15&gt;=400),"*",IF($C15&gt;=400,ROUND('201819 DATA'!BP15/$C15,2),"")))</f>
        <v>7.0000000000000007E-2</v>
      </c>
      <c r="AR15" s="289">
        <f>IF(OR($C15="*",$C15&lt;400),"",IF(AND('201819 DATA'!BQ15="*",$C15&gt;=400),"*",IF($C15&gt;=400,ROUND('201819 DATA'!BQ15/$C15,2),"")))</f>
        <v>7.0000000000000007E-2</v>
      </c>
      <c r="AS15" s="289">
        <f>IF(OR($C15="*",$C15&lt;400),"",IF(AND('201819 DATA'!BR15="*",$C15&gt;=400),"*",IF($C15&gt;=400,ROUND('201819 DATA'!BR15/$C15,2),"")))</f>
        <v>0.03</v>
      </c>
      <c r="AT15" s="289">
        <f>IF(OR($C15="*",$C15&lt;400),"",IF(AND('201819 DATA'!BS15="*",$C15&gt;=400),"*",IF($C15&gt;=400,ROUND('201819 DATA'!BS15/$C15,2),"")))</f>
        <v>0.01</v>
      </c>
      <c r="AU15" s="289">
        <f>IF(OR($C15="*",$C15&lt;400),"",IF(AND('201819 DATA'!BT15="*",$C15&gt;=400),"*",IF($C15&gt;=400,ROUND('201819 DATA'!BT15/$C15,2),"")))</f>
        <v>0.09</v>
      </c>
      <c r="AV15" s="289">
        <f>IF(OR($C15="*",$C15&lt;400),"",IF(AND('201819 DATA'!BU15="*",$C15&gt;=400),"*",IF($C15&gt;=400,ROUND('201819 DATA'!BU15/$C15,2),"")))</f>
        <v>0.05</v>
      </c>
      <c r="AW15" s="289">
        <f>IF(OR($C15="*",$C15&lt;400),"",IF(AND('201819 DATA'!BV15="*",$C15&gt;=400),"*",IF($C15&gt;=400,ROUND('201819 DATA'!BV15/$C15,2),"")))</f>
        <v>0</v>
      </c>
      <c r="AX15" s="289">
        <f>IF(OR($C15="*",$C15&lt;400),"",IF(AND('201819 DATA'!BW15="*",$C15&gt;=400),"*",IF($C15&gt;=400,ROUND('201819 DATA'!BW15/$C15,2),"")))</f>
        <v>0.05</v>
      </c>
    </row>
    <row r="16" spans="1:50" x14ac:dyDescent="0.2">
      <c r="A16" s="13" t="s">
        <v>333</v>
      </c>
      <c r="B16" s="287">
        <f>'201819 DATA'!B16</f>
        <v>2180</v>
      </c>
      <c r="C16" s="288">
        <f>'201819 DATA'!C16</f>
        <v>2175</v>
      </c>
      <c r="D16" s="293">
        <f>'201819 DATA'!FN16</f>
        <v>1145</v>
      </c>
      <c r="G16" s="295">
        <f t="shared" si="0"/>
        <v>1</v>
      </c>
      <c r="H16" s="289">
        <f>IF(OR($C16="*",$C16&lt;400),"",IF(AND('201819 DATA'!F16="*",$C16&gt;=400),"*",IF($C16&gt;=400,ROUND('201819 DATA'!F16/$C16,2),"")))</f>
        <v>0</v>
      </c>
      <c r="I16" s="296">
        <f>IF(OR($B16="*",$B16&lt;400),"",IF(AND('201819 DATA'!Y16="*",$B16&gt;=400),"*",IF($B16&gt;=400,ROUND('201819 DATA'!Y16/$B16,2),"")))</f>
        <v>0</v>
      </c>
      <c r="J16" s="296">
        <f>IF(OR($B16="*",$B16&lt;400),"",IF(AND('201819 DATA'!Z16="*",$B16&gt;=400),"*",IF($B16&gt;=400,ROUND('201819 DATA'!Z16/$B16,2),"")))</f>
        <v>7.0000000000000007E-2</v>
      </c>
      <c r="K16" s="296">
        <f>IF(OR($B16="*",$B16&lt;400),"",IF(AND('201819 DATA'!AA16="*",$B16&gt;=400),"*",IF($B16&gt;=400,ROUND('201819 DATA'!AA16/$B16,2),"")))</f>
        <v>0.17</v>
      </c>
      <c r="L16" s="296">
        <f>IF(OR($B16="*",$B16&lt;400),"",IF(AND('201819 DATA'!AB16="*",$B16&gt;=400),"*",IF($B16&gt;=400,ROUND('201819 DATA'!AB16/$B16,2),"")))</f>
        <v>0.24</v>
      </c>
      <c r="M16" s="296">
        <f>IF(OR($B16="*",$B16&lt;400),"",IF(AND('201819 DATA'!AC16="*",$B16&gt;=400),"*",IF($B16&gt;=400,ROUND('201819 DATA'!AC16/$B16,2),"")))</f>
        <v>0.3</v>
      </c>
      <c r="N16" s="296">
        <f>IF(OR($B16="*",$B16&lt;400),"",IF(AND('201819 DATA'!AD16="*",$B16&gt;=400),"*",IF($B16&gt;=400,ROUND('201819 DATA'!AD16/$B16,2),"")))</f>
        <v>0.2</v>
      </c>
      <c r="O16" s="296">
        <f>IF(OR($B16="*",$B16&lt;400),"",IF(AND('201819 DATA'!AE16="*",$B16&gt;=400),"*",IF($B16&gt;=400,ROUND('201819 DATA'!AE16/$B16,2),"")))</f>
        <v>0.02</v>
      </c>
      <c r="P16" s="297"/>
      <c r="Q16" s="296">
        <f>IF(OR($B16="*",$B16&lt;400),"",IF(AND('201819 DATA'!FL16="*",$B16&gt;=400),"*",IF($B16&gt;=400,ROUND('201819 DATA'!FL16/$B16,2),"")))</f>
        <v>0.98</v>
      </c>
      <c r="R16" s="289">
        <f>IF(OR($C16="*",$C16&lt;400),"",IF(AND('201819 DATA'!F16="*",$C16&gt;=400),"*",IF($C16&gt;=400,ROUND('201819 DATA'!F16/$C16,2),"")))</f>
        <v>0</v>
      </c>
      <c r="S16" s="289">
        <f>IF(OR($C16="*",$C16&lt;400),"",IF(AND('201819 DATA'!G16="*",$C16&gt;=400),"*",IF($C16&gt;=400,ROUND('201819 DATA'!G16/$C16,2),"")))</f>
        <v>0</v>
      </c>
      <c r="T16" s="289">
        <f>IF(OR($C16="*",$C16&lt;400),"",IF(AND('201819 DATA'!H16="*",$C16&gt;=400),"*",IF($C16&gt;=400,ROUND('201819 DATA'!H16/$C16,2),"")))</f>
        <v>1</v>
      </c>
      <c r="U16" s="289">
        <f>IF(OR($C16="*",$C16&lt;400),"",IF(AND('201819 DATA'!FM16="*",$C16&gt;=400),"*",IF($C16&gt;=400,ROUND('201819 DATA'!FM16/$C16,2),"")))</f>
        <v>0</v>
      </c>
      <c r="V16" s="312">
        <f>IF(OR($D16="*",$D16&lt;400),"",IF(AND('201819 DATA'!M16="*",$D16&gt;=400),"*",IF($D16&gt;=400,ROUND('201819 DATA'!M16/$D16,2),"")))</f>
        <v>0.28000000000000003</v>
      </c>
      <c r="W16" s="312">
        <f>IF(OR($D16="*",$D16&lt;400),"",IF(AND('201819 DATA'!N16="*",$D16&gt;=400),"*",IF($D16&gt;=400,ROUND('201819 DATA'!N16/$D16,2),"")))</f>
        <v>0.27</v>
      </c>
      <c r="X16" s="312">
        <f>IF(OR($D16="*",$D16&lt;400),"",IF(AND('201819 DATA'!O16="*",$D16&gt;=400),"*",IF($D16&gt;=400,ROUND('201819 DATA'!O16/$D16,2),"")))</f>
        <v>0.21</v>
      </c>
      <c r="Y16" s="312">
        <f>IF(OR($D16="*",$D16&lt;400),"",IF(AND('201819 DATA'!P16="*",$D16&gt;=400),"*",IF($D16&gt;=400,ROUND('201819 DATA'!P16/$D16,2),"")))</f>
        <v>0.19</v>
      </c>
      <c r="Z16" s="312">
        <f>IF(OR($D16="*",$D16&lt;400),"",IF(AND('201819 DATA'!Q16="*",$D16&gt;=400),"*",IF($D16&gt;=400,ROUND('201819 DATA'!Q16/$D16,2),"")))</f>
        <v>0.02</v>
      </c>
      <c r="AA16" s="312">
        <f>IF(OR($D16="*",$D16&lt;400),"",IF(AND('201819 DATA'!R16="*",$D16&gt;=400),"*",IF($D16&gt;=400,ROUND('201819 DATA'!R16/$D16,2),"")))</f>
        <v>0.01</v>
      </c>
      <c r="AB16" s="312">
        <f>IF(OR($D16="*",$D16&lt;400),"",IF(AND('201819 DATA'!S16="*",$D16&gt;=400),"*",IF($D16&gt;=400,ROUND('201819 DATA'!S16/$D16,2),"")))</f>
        <v>0.01</v>
      </c>
      <c r="AC16" s="312">
        <f>IF(OR($D16="*",$D16&lt;400),"",IF(AND('201819 DATA'!T16="*",$D16&gt;=400),"*",IF($D16&gt;=400,ROUND('201819 DATA'!T16/$D16,2),"")))</f>
        <v>0.02</v>
      </c>
      <c r="AD16" s="289">
        <f>IF(OR($C16="*",$C16&lt;400),"",IF(AND('201819 DATA'!BC16="*",$C16&gt;=400),"*",IF($C16&gt;=400,ROUND('201819 DATA'!BC16/$C16,2),"")))</f>
        <v>0.01</v>
      </c>
      <c r="AE16" s="289">
        <f>IF(OR($C16="*",$C16&lt;400),"",IF(AND('201819 DATA'!BD16="*",$C16&gt;=400),"*",IF($C16&gt;=400,ROUND('201819 DATA'!BD16/$C16,2),"")))</f>
        <v>0.01</v>
      </c>
      <c r="AF16" s="289">
        <f>IF(OR($C16="*",$C16&lt;400),"",IF(AND('201819 DATA'!BE16="*",$C16&gt;=400),"*",IF($C16&gt;=400,ROUND('201819 DATA'!BE16/$C16,2),"")))</f>
        <v>0</v>
      </c>
      <c r="AG16" s="289" t="str">
        <f>IF(OR($C16="*",$C16&lt;400),"",IF(AND('201819 DATA'!BF16="*",$C16&gt;=400),"*",IF($C16&gt;=400,ROUND('201819 DATA'!BF16/$C16,2),"")))</f>
        <v>*</v>
      </c>
      <c r="AH16" s="289" t="str">
        <f>IF(OR($C16="*",$C16&lt;400),"",IF(AND('201819 DATA'!BG16="*",$C16&gt;=400),"*",IF($C16&gt;=400,ROUND('201819 DATA'!BG16/$C16,2),"")))</f>
        <v>*</v>
      </c>
      <c r="AI16" s="289">
        <f>IF(OR($C16="*",$C16&lt;400),"",IF(AND('201819 DATA'!BH16="*",$C16&gt;=400),"*",IF($C16&gt;=400,ROUND('201819 DATA'!BH16/$C16,2),"")))</f>
        <v>0.03</v>
      </c>
      <c r="AJ16" s="289">
        <f>IF(OR($C16="*",$C16&lt;400),"",IF(AND('201819 DATA'!BI16="*",$C16&gt;=400),"*",IF($C16&gt;=400,ROUND('201819 DATA'!BI16/$C16,2),"")))</f>
        <v>0.2</v>
      </c>
      <c r="AK16" s="289" t="str">
        <f>IF(OR($C16="*",$C16&lt;400),"",IF(AND('201819 DATA'!BJ16="*",$C16&gt;=400),"*",IF($C16&gt;=400,ROUND('201819 DATA'!BJ16/$C16,2),"")))</f>
        <v>*</v>
      </c>
      <c r="AL16" s="289">
        <f>IF(OR($C16="*",$C16&lt;400),"",IF(AND('201819 DATA'!BK16="*",$C16&gt;=400),"*",IF($C16&gt;=400,ROUND('201819 DATA'!BK16/$C16,2),"")))</f>
        <v>0.01</v>
      </c>
      <c r="AM16" s="289">
        <f>IF(OR($C16="*",$C16&lt;400),"",IF(AND('201819 DATA'!BL16="*",$C16&gt;=400),"*",IF($C16&gt;=400,ROUND('201819 DATA'!BL16/$C16,2),"")))</f>
        <v>0.02</v>
      </c>
      <c r="AN16" s="289">
        <f>IF(OR($C16="*",$C16&lt;400),"",IF(AND('201819 DATA'!BM16="*",$C16&gt;=400),"*",IF($C16&gt;=400,ROUND('201819 DATA'!BM16/$C16,2),"")))</f>
        <v>0.35</v>
      </c>
      <c r="AO16" s="289">
        <f>IF(OR($C16="*",$C16&lt;400),"",IF(AND('201819 DATA'!BN16="*",$C16&gt;=400),"*",IF($C16&gt;=400,ROUND('201819 DATA'!BN16/$C16,2),"")))</f>
        <v>0.02</v>
      </c>
      <c r="AP16" s="289">
        <f>IF(OR($C16="*",$C16&lt;400),"",IF(AND('201819 DATA'!BO16="*",$C16&gt;=400),"*",IF($C16&gt;=400,ROUND('201819 DATA'!BO16/$C16,2),"")))</f>
        <v>0.22</v>
      </c>
      <c r="AQ16" s="289">
        <f>IF(OR($C16="*",$C16&lt;400),"",IF(AND('201819 DATA'!BP16="*",$C16&gt;=400),"*",IF($C16&gt;=400,ROUND('201819 DATA'!BP16/$C16,2),"")))</f>
        <v>0.03</v>
      </c>
      <c r="AR16" s="289">
        <f>IF(OR($C16="*",$C16&lt;400),"",IF(AND('201819 DATA'!BQ16="*",$C16&gt;=400),"*",IF($C16&gt;=400,ROUND('201819 DATA'!BQ16/$C16,2),"")))</f>
        <v>0</v>
      </c>
      <c r="AS16" s="289">
        <f>IF(OR($C16="*",$C16&lt;400),"",IF(AND('201819 DATA'!BR16="*",$C16&gt;=400),"*",IF($C16&gt;=400,ROUND('201819 DATA'!BR16/$C16,2),"")))</f>
        <v>0</v>
      </c>
      <c r="AT16" s="289" t="str">
        <f>IF(OR($C16="*",$C16&lt;400),"",IF(AND('201819 DATA'!BS16="*",$C16&gt;=400),"*",IF($C16&gt;=400,ROUND('201819 DATA'!BS16/$C16,2),"")))</f>
        <v>*</v>
      </c>
      <c r="AU16" s="289">
        <f>IF(OR($C16="*",$C16&lt;400),"",IF(AND('201819 DATA'!BT16="*",$C16&gt;=400),"*",IF($C16&gt;=400,ROUND('201819 DATA'!BT16/$C16,2),"")))</f>
        <v>0.09</v>
      </c>
      <c r="AV16" s="289">
        <f>IF(OR($C16="*",$C16&lt;400),"",IF(AND('201819 DATA'!BU16="*",$C16&gt;=400),"*",IF($C16&gt;=400,ROUND('201819 DATA'!BU16/$C16,2),"")))</f>
        <v>0</v>
      </c>
      <c r="AW16" s="289">
        <f>IF(OR($C16="*",$C16&lt;400),"",IF(AND('201819 DATA'!BV16="*",$C16&gt;=400),"*",IF($C16&gt;=400,ROUND('201819 DATA'!BV16/$C16,2),"")))</f>
        <v>0</v>
      </c>
      <c r="AX16" s="289">
        <f>IF(OR($C16="*",$C16&lt;400),"",IF(AND('201819 DATA'!BW16="*",$C16&gt;=400),"*",IF($C16&gt;=400,ROUND('201819 DATA'!BW16/$C16,2),"")))</f>
        <v>0.02</v>
      </c>
    </row>
    <row r="17" spans="1:50" x14ac:dyDescent="0.2">
      <c r="A17" s="13" t="s">
        <v>752</v>
      </c>
      <c r="B17" s="287">
        <f>'201819 DATA'!B17</f>
        <v>2790</v>
      </c>
      <c r="C17" s="288">
        <f>'201819 DATA'!C17</f>
        <v>2790</v>
      </c>
      <c r="D17" s="293">
        <f>'201819 DATA'!FN17</f>
        <v>2700</v>
      </c>
      <c r="G17" s="295">
        <f t="shared" si="0"/>
        <v>1</v>
      </c>
      <c r="H17" s="289">
        <f>IF(OR($C17="*",$C17&lt;400),"",IF(AND('201819 DATA'!F17="*",$C17&gt;=400),"*",IF($C17&gt;=400,ROUND('201819 DATA'!F17/$C17,2),"")))</f>
        <v>0</v>
      </c>
      <c r="I17" s="296">
        <f>IF(OR($B17="*",$B17&lt;400),"",IF(AND('201819 DATA'!Y17="*",$B17&gt;=400),"*",IF($B17&gt;=400,ROUND('201819 DATA'!Y17/$B17,2),"")))</f>
        <v>0</v>
      </c>
      <c r="J17" s="296">
        <f>IF(OR($B17="*",$B17&lt;400),"",IF(AND('201819 DATA'!Z17="*",$B17&gt;=400),"*",IF($B17&gt;=400,ROUND('201819 DATA'!Z17/$B17,2),"")))</f>
        <v>0.06</v>
      </c>
      <c r="K17" s="296">
        <f>IF(OR($B17="*",$B17&lt;400),"",IF(AND('201819 DATA'!AA17="*",$B17&gt;=400),"*",IF($B17&gt;=400,ROUND('201819 DATA'!AA17/$B17,2),"")))</f>
        <v>0.2</v>
      </c>
      <c r="L17" s="296">
        <f>IF(OR($B17="*",$B17&lt;400),"",IF(AND('201819 DATA'!AB17="*",$B17&gt;=400),"*",IF($B17&gt;=400,ROUND('201819 DATA'!AB17/$B17,2),"")))</f>
        <v>0.32</v>
      </c>
      <c r="M17" s="296">
        <f>IF(OR($B17="*",$B17&lt;400),"",IF(AND('201819 DATA'!AC17="*",$B17&gt;=400),"*",IF($B17&gt;=400,ROUND('201819 DATA'!AC17/$B17,2),"")))</f>
        <v>0.31</v>
      </c>
      <c r="N17" s="296">
        <f>IF(OR($B17="*",$B17&lt;400),"",IF(AND('201819 DATA'!AD17="*",$B17&gt;=400),"*",IF($B17&gt;=400,ROUND('201819 DATA'!AD17/$B17,2),"")))</f>
        <v>0.11</v>
      </c>
      <c r="O17" s="296">
        <f>IF(OR($B17="*",$B17&lt;400),"",IF(AND('201819 DATA'!AE17="*",$B17&gt;=400),"*",IF($B17&gt;=400,ROUND('201819 DATA'!AE17/$B17,2),"")))</f>
        <v>0</v>
      </c>
      <c r="P17" s="297"/>
      <c r="Q17" s="296">
        <f>IF(OR($B17="*",$B17&lt;400),"",IF(AND('201819 DATA'!FL17="*",$B17&gt;=400),"*",IF($B17&gt;=400,ROUND('201819 DATA'!FL17/$B17,2),"")))</f>
        <v>0.97</v>
      </c>
      <c r="R17" s="289">
        <f>IF(OR($C17="*",$C17&lt;400),"",IF(AND('201819 DATA'!F17="*",$C17&gt;=400),"*",IF($C17&gt;=400,ROUND('201819 DATA'!F17/$C17,2),"")))</f>
        <v>0</v>
      </c>
      <c r="S17" s="289" t="str">
        <f>IF(OR($C17="*",$C17&lt;400),"",IF(AND('201819 DATA'!G17="*",$C17&gt;=400),"*",IF($C17&gt;=400,ROUND('201819 DATA'!G17/$C17,2),"")))</f>
        <v>*</v>
      </c>
      <c r="T17" s="289">
        <f>IF(OR($C17="*",$C17&lt;400),"",IF(AND('201819 DATA'!H17="*",$C17&gt;=400),"*",IF($C17&gt;=400,ROUND('201819 DATA'!H17/$C17,2),"")))</f>
        <v>1</v>
      </c>
      <c r="U17" s="289">
        <f>IF(OR($C17="*",$C17&lt;400),"",IF(AND('201819 DATA'!FM17="*",$C17&gt;=400),"*",IF($C17&gt;=400,ROUND('201819 DATA'!FM17/$C17,2),"")))</f>
        <v>0</v>
      </c>
      <c r="V17" s="312">
        <f>IF(OR($D17="*",$D17&lt;400),"",IF(AND('201819 DATA'!M17="*",$D17&gt;=400),"*",IF($D17&gt;=400,ROUND('201819 DATA'!M17/$D17,2),"")))</f>
        <v>0.53</v>
      </c>
      <c r="W17" s="312">
        <f>IF(OR($D17="*",$D17&lt;400),"",IF(AND('201819 DATA'!N17="*",$D17&gt;=400),"*",IF($D17&gt;=400,ROUND('201819 DATA'!N17/$D17,2),"")))</f>
        <v>0.28999999999999998</v>
      </c>
      <c r="X17" s="312">
        <f>IF(OR($D17="*",$D17&lt;400),"",IF(AND('201819 DATA'!O17="*",$D17&gt;=400),"*",IF($D17&gt;=400,ROUND('201819 DATA'!O17/$D17,2),"")))</f>
        <v>0.12</v>
      </c>
      <c r="Y17" s="312">
        <f>IF(OR($D17="*",$D17&lt;400),"",IF(AND('201819 DATA'!P17="*",$D17&gt;=400),"*",IF($D17&gt;=400,ROUND('201819 DATA'!P17/$D17,2),"")))</f>
        <v>0.05</v>
      </c>
      <c r="Z17" s="312">
        <f>IF(OR($D17="*",$D17&lt;400),"",IF(AND('201819 DATA'!Q17="*",$D17&gt;=400),"*",IF($D17&gt;=400,ROUND('201819 DATA'!Q17/$D17,2),"")))</f>
        <v>0.01</v>
      </c>
      <c r="AA17" s="312">
        <f>IF(OR($D17="*",$D17&lt;400),"",IF(AND('201819 DATA'!R17="*",$D17&gt;=400),"*",IF($D17&gt;=400,ROUND('201819 DATA'!R17/$D17,2),"")))</f>
        <v>0</v>
      </c>
      <c r="AB17" s="312">
        <f>IF(OR($D17="*",$D17&lt;400),"",IF(AND('201819 DATA'!S17="*",$D17&gt;=400),"*",IF($D17&gt;=400,ROUND('201819 DATA'!S17/$D17,2),"")))</f>
        <v>0</v>
      </c>
      <c r="AC17" s="312">
        <f>IF(OR($D17="*",$D17&lt;400),"",IF(AND('201819 DATA'!T17="*",$D17&gt;=400),"*",IF($D17&gt;=400,ROUND('201819 DATA'!T17/$D17,2),"")))</f>
        <v>0</v>
      </c>
      <c r="AD17" s="289" t="str">
        <f>IF(OR($C17="*",$C17&lt;400),"",IF(AND('201819 DATA'!BC17="*",$C17&gt;=400),"*",IF($C17&gt;=400,ROUND('201819 DATA'!BC17/$C17,2),"")))</f>
        <v>*</v>
      </c>
      <c r="AE17" s="289">
        <f>IF(OR($C17="*",$C17&lt;400),"",IF(AND('201819 DATA'!BD17="*",$C17&gt;=400),"*",IF($C17&gt;=400,ROUND('201819 DATA'!BD17/$C17,2),"")))</f>
        <v>0.02</v>
      </c>
      <c r="AF17" s="289">
        <f>IF(OR($C17="*",$C17&lt;400),"",IF(AND('201819 DATA'!BE17="*",$C17&gt;=400),"*",IF($C17&gt;=400,ROUND('201819 DATA'!BE17/$C17,2),"")))</f>
        <v>0</v>
      </c>
      <c r="AG17" s="289" t="str">
        <f>IF(OR($C17="*",$C17&lt;400),"",IF(AND('201819 DATA'!BF17="*",$C17&gt;=400),"*",IF($C17&gt;=400,ROUND('201819 DATA'!BF17/$C17,2),"")))</f>
        <v>*</v>
      </c>
      <c r="AH17" s="289" t="str">
        <f>IF(OR($C17="*",$C17&lt;400),"",IF(AND('201819 DATA'!BG17="*",$C17&gt;=400),"*",IF($C17&gt;=400,ROUND('201819 DATA'!BG17/$C17,2),"")))</f>
        <v>*</v>
      </c>
      <c r="AI17" s="289">
        <f>IF(OR($C17="*",$C17&lt;400),"",IF(AND('201819 DATA'!BH17="*",$C17&gt;=400),"*",IF($C17&gt;=400,ROUND('201819 DATA'!BH17/$C17,2),"")))</f>
        <v>0.02</v>
      </c>
      <c r="AJ17" s="289">
        <f>IF(OR($C17="*",$C17&lt;400),"",IF(AND('201819 DATA'!BI17="*",$C17&gt;=400),"*",IF($C17&gt;=400,ROUND('201819 DATA'!BI17/$C17,2),"")))</f>
        <v>0.02</v>
      </c>
      <c r="AK17" s="289" t="str">
        <f>IF(OR($C17="*",$C17&lt;400),"",IF(AND('201819 DATA'!BJ17="*",$C17&gt;=400),"*",IF($C17&gt;=400,ROUND('201819 DATA'!BJ17/$C17,2),"")))</f>
        <v>*</v>
      </c>
      <c r="AL17" s="289" t="str">
        <f>IF(OR($C17="*",$C17&lt;400),"",IF(AND('201819 DATA'!BK17="*",$C17&gt;=400),"*",IF($C17&gt;=400,ROUND('201819 DATA'!BK17/$C17,2),"")))</f>
        <v>*</v>
      </c>
      <c r="AM17" s="289">
        <f>IF(OR($C17="*",$C17&lt;400),"",IF(AND('201819 DATA'!BL17="*",$C17&gt;=400),"*",IF($C17&gt;=400,ROUND('201819 DATA'!BL17/$C17,2),"")))</f>
        <v>0.01</v>
      </c>
      <c r="AN17" s="289">
        <f>IF(OR($C17="*",$C17&lt;400),"",IF(AND('201819 DATA'!BM17="*",$C17&gt;=400),"*",IF($C17&gt;=400,ROUND('201819 DATA'!BM17/$C17,2),"")))</f>
        <v>0.26</v>
      </c>
      <c r="AO17" s="289">
        <f>IF(OR($C17="*",$C17&lt;400),"",IF(AND('201819 DATA'!BN17="*",$C17&gt;=400),"*",IF($C17&gt;=400,ROUND('201819 DATA'!BN17/$C17,2),"")))</f>
        <v>0.01</v>
      </c>
      <c r="AP17" s="289">
        <f>IF(OR($C17="*",$C17&lt;400),"",IF(AND('201819 DATA'!BO17="*",$C17&gt;=400),"*",IF($C17&gt;=400,ROUND('201819 DATA'!BO17/$C17,2),"")))</f>
        <v>0.53</v>
      </c>
      <c r="AQ17" s="289">
        <f>IF(OR($C17="*",$C17&lt;400),"",IF(AND('201819 DATA'!BP17="*",$C17&gt;=400),"*",IF($C17&gt;=400,ROUND('201819 DATA'!BP17/$C17,2),"")))</f>
        <v>0.06</v>
      </c>
      <c r="AR17" s="289">
        <f>IF(OR($C17="*",$C17&lt;400),"",IF(AND('201819 DATA'!BQ17="*",$C17&gt;=400),"*",IF($C17&gt;=400,ROUND('201819 DATA'!BQ17/$C17,2),"")))</f>
        <v>0</v>
      </c>
      <c r="AS17" s="289">
        <f>IF(OR($C17="*",$C17&lt;400),"",IF(AND('201819 DATA'!BR17="*",$C17&gt;=400),"*",IF($C17&gt;=400,ROUND('201819 DATA'!BR17/$C17,2),"")))</f>
        <v>0</v>
      </c>
      <c r="AT17" s="289" t="str">
        <f>IF(OR($C17="*",$C17&lt;400),"",IF(AND('201819 DATA'!BS17="*",$C17&gt;=400),"*",IF($C17&gt;=400,ROUND('201819 DATA'!BS17/$C17,2),"")))</f>
        <v>*</v>
      </c>
      <c r="AU17" s="289">
        <f>IF(OR($C17="*",$C17&lt;400),"",IF(AND('201819 DATA'!BT17="*",$C17&gt;=400),"*",IF($C17&gt;=400,ROUND('201819 DATA'!BT17/$C17,2),"")))</f>
        <v>7.0000000000000007E-2</v>
      </c>
      <c r="AV17" s="289">
        <f>IF(OR($C17="*",$C17&lt;400),"",IF(AND('201819 DATA'!BU17="*",$C17&gt;=400),"*",IF($C17&gt;=400,ROUND('201819 DATA'!BU17/$C17,2),"")))</f>
        <v>0.01</v>
      </c>
      <c r="AW17" s="289">
        <f>IF(OR($C17="*",$C17&lt;400),"",IF(AND('201819 DATA'!BV17="*",$C17&gt;=400),"*",IF($C17&gt;=400,ROUND('201819 DATA'!BV17/$C17,2),"")))</f>
        <v>0</v>
      </c>
      <c r="AX17" s="289">
        <f>IF(OR($C17="*",$C17&lt;400),"",IF(AND('201819 DATA'!BW17="*",$C17&gt;=400),"*",IF($C17&gt;=400,ROUND('201819 DATA'!BW17/$C17,2),"")))</f>
        <v>0.01</v>
      </c>
    </row>
    <row r="18" spans="1:50" x14ac:dyDescent="0.2">
      <c r="A18" s="13" t="s">
        <v>741</v>
      </c>
      <c r="B18" s="287">
        <f>'201819 DATA'!B18</f>
        <v>1205</v>
      </c>
      <c r="C18" s="288">
        <f>'201819 DATA'!C18</f>
        <v>780</v>
      </c>
      <c r="D18" s="293">
        <f>'201819 DATA'!FN18</f>
        <v>780</v>
      </c>
      <c r="G18" s="295">
        <f t="shared" si="0"/>
        <v>0.65</v>
      </c>
      <c r="H18" s="289">
        <f>IF(OR($C18="*",$C18&lt;400),"",IF(AND('201819 DATA'!F18="*",$C18&gt;=400),"*",IF($C18&gt;=400,ROUND('201819 DATA'!F18/$C18,2),"")))</f>
        <v>0</v>
      </c>
      <c r="I18" s="296">
        <f>IF(OR($B18="*",$B18&lt;400),"",IF(AND('201819 DATA'!Y18="*",$B18&gt;=400),"*",IF($B18&gt;=400,ROUND('201819 DATA'!Y18/$B18,2),"")))</f>
        <v>0</v>
      </c>
      <c r="J18" s="296">
        <f>IF(OR($B18="*",$B18&lt;400),"",IF(AND('201819 DATA'!Z18="*",$B18&gt;=400),"*",IF($B18&gt;=400,ROUND('201819 DATA'!Z18/$B18,2),"")))</f>
        <v>0.09</v>
      </c>
      <c r="K18" s="296">
        <f>IF(OR($B18="*",$B18&lt;400),"",IF(AND('201819 DATA'!AA18="*",$B18&gt;=400),"*",IF($B18&gt;=400,ROUND('201819 DATA'!AA18/$B18,2),"")))</f>
        <v>0.25</v>
      </c>
      <c r="L18" s="296">
        <f>IF(OR($B18="*",$B18&lt;400),"",IF(AND('201819 DATA'!AB18="*",$B18&gt;=400),"*",IF($B18&gt;=400,ROUND('201819 DATA'!AB18/$B18,2),"")))</f>
        <v>0.36</v>
      </c>
      <c r="M18" s="296">
        <f>IF(OR($B18="*",$B18&lt;400),"",IF(AND('201819 DATA'!AC18="*",$B18&gt;=400),"*",IF($B18&gt;=400,ROUND('201819 DATA'!AC18/$B18,2),"")))</f>
        <v>0.2</v>
      </c>
      <c r="N18" s="296">
        <f>IF(OR($B18="*",$B18&lt;400),"",IF(AND('201819 DATA'!AD18="*",$B18&gt;=400),"*",IF($B18&gt;=400,ROUND('201819 DATA'!AD18/$B18,2),"")))</f>
        <v>0.09</v>
      </c>
      <c r="O18" s="296" t="str">
        <f>IF(OR($B18="*",$B18&lt;400),"",IF(AND('201819 DATA'!AE18="*",$B18&gt;=400),"*",IF($B18&gt;=400,ROUND('201819 DATA'!AE18/$B18,2),"")))</f>
        <v>*</v>
      </c>
      <c r="P18" s="297"/>
      <c r="Q18" s="296">
        <f>IF(OR($B18="*",$B18&lt;400),"",IF(AND('201819 DATA'!FL18="*",$B18&gt;=400),"*",IF($B18&gt;=400,ROUND('201819 DATA'!FL18/$B18,2),"")))</f>
        <v>1</v>
      </c>
      <c r="R18" s="289">
        <f>IF(OR($C18="*",$C18&lt;400),"",IF(AND('201819 DATA'!F18="*",$C18&gt;=400),"*",IF($C18&gt;=400,ROUND('201819 DATA'!F18/$C18,2),"")))</f>
        <v>0</v>
      </c>
      <c r="S18" s="289">
        <f>IF(OR($C18="*",$C18&lt;400),"",IF(AND('201819 DATA'!G18="*",$C18&gt;=400),"*",IF($C18&gt;=400,ROUND('201819 DATA'!G18/$C18,2),"")))</f>
        <v>0</v>
      </c>
      <c r="T18" s="289">
        <f>IF(OR($C18="*",$C18&lt;400),"",IF(AND('201819 DATA'!H18="*",$C18&gt;=400),"*",IF($C18&gt;=400,ROUND('201819 DATA'!H18/$C18,2),"")))</f>
        <v>1</v>
      </c>
      <c r="U18" s="289">
        <f>IF(OR($C18="*",$C18&lt;400),"",IF(AND('201819 DATA'!FM18="*",$C18&gt;=400),"*",IF($C18&gt;=400,ROUND('201819 DATA'!FM18/$C18,2),"")))</f>
        <v>0</v>
      </c>
      <c r="V18" s="312">
        <f>IF(OR($D18="*",$D18&lt;400),"",IF(AND('201819 DATA'!M18="*",$D18&gt;=400),"*",IF($D18&gt;=400,ROUND('201819 DATA'!M18/$D18,2),"")))</f>
        <v>0.54</v>
      </c>
      <c r="W18" s="312">
        <f>IF(OR($D18="*",$D18&lt;400),"",IF(AND('201819 DATA'!N18="*",$D18&gt;=400),"*",IF($D18&gt;=400,ROUND('201819 DATA'!N18/$D18,2),"")))</f>
        <v>0.28000000000000003</v>
      </c>
      <c r="X18" s="312">
        <f>IF(OR($D18="*",$D18&lt;400),"",IF(AND('201819 DATA'!O18="*",$D18&gt;=400),"*",IF($D18&gt;=400,ROUND('201819 DATA'!O18/$D18,2),"")))</f>
        <v>0.13</v>
      </c>
      <c r="Y18" s="312">
        <f>IF(OR($D18="*",$D18&lt;400),"",IF(AND('201819 DATA'!P18="*",$D18&gt;=400),"*",IF($D18&gt;=400,ROUND('201819 DATA'!P18/$D18,2),"")))</f>
        <v>0.04</v>
      </c>
      <c r="Z18" s="312" t="str">
        <f>IF(OR($D18="*",$D18&lt;400),"",IF(AND('201819 DATA'!Q18="*",$D18&gt;=400),"*",IF($D18&gt;=400,ROUND('201819 DATA'!Q18/$D18,2),"")))</f>
        <v>*</v>
      </c>
      <c r="AA18" s="312">
        <f>IF(OR($D18="*",$D18&lt;400),"",IF(AND('201819 DATA'!R18="*",$D18&gt;=400),"*",IF($D18&gt;=400,ROUND('201819 DATA'!R18/$D18,2),"")))</f>
        <v>0</v>
      </c>
      <c r="AB18" s="312" t="str">
        <f>IF(OR($D18="*",$D18&lt;400),"",IF(AND('201819 DATA'!S18="*",$D18&gt;=400),"*",IF($D18&gt;=400,ROUND('201819 DATA'!S18/$D18,2),"")))</f>
        <v>*</v>
      </c>
      <c r="AC18" s="312">
        <f>IF(OR($D18="*",$D18&lt;400),"",IF(AND('201819 DATA'!T18="*",$D18&gt;=400),"*",IF($D18&gt;=400,ROUND('201819 DATA'!T18/$D18,2),"")))</f>
        <v>0</v>
      </c>
      <c r="AD18" s="289" t="str">
        <f>IF(OR($C18="*",$C18&lt;400),"",IF(AND('201819 DATA'!BC18="*",$C18&gt;=400),"*",IF($C18&gt;=400,ROUND('201819 DATA'!BC18/$C18,2),"")))</f>
        <v>*</v>
      </c>
      <c r="AE18" s="289">
        <f>IF(OR($C18="*",$C18&lt;400),"",IF(AND('201819 DATA'!BD18="*",$C18&gt;=400),"*",IF($C18&gt;=400,ROUND('201819 DATA'!BD18/$C18,2),"")))</f>
        <v>0.06</v>
      </c>
      <c r="AF18" s="289" t="str">
        <f>IF(OR($C18="*",$C18&lt;400),"",IF(AND('201819 DATA'!BE18="*",$C18&gt;=400),"*",IF($C18&gt;=400,ROUND('201819 DATA'!BE18/$C18,2),"")))</f>
        <v>*</v>
      </c>
      <c r="AG18" s="289">
        <f>IF(OR($C18="*",$C18&lt;400),"",IF(AND('201819 DATA'!BF18="*",$C18&gt;=400),"*",IF($C18&gt;=400,ROUND('201819 DATA'!BF18/$C18,2),"")))</f>
        <v>0</v>
      </c>
      <c r="AH18" s="289">
        <f>IF(OR($C18="*",$C18&lt;400),"",IF(AND('201819 DATA'!BG18="*",$C18&gt;=400),"*",IF($C18&gt;=400,ROUND('201819 DATA'!BG18/$C18,2),"")))</f>
        <v>0</v>
      </c>
      <c r="AI18" s="289">
        <f>IF(OR($C18="*",$C18&lt;400),"",IF(AND('201819 DATA'!BH18="*",$C18&gt;=400),"*",IF($C18&gt;=400,ROUND('201819 DATA'!BH18/$C18,2),"")))</f>
        <v>0.02</v>
      </c>
      <c r="AJ18" s="289" t="str">
        <f>IF(OR($C18="*",$C18&lt;400),"",IF(AND('201819 DATA'!BI18="*",$C18&gt;=400),"*",IF($C18&gt;=400,ROUND('201819 DATA'!BI18/$C18,2),"")))</f>
        <v>*</v>
      </c>
      <c r="AK18" s="289" t="str">
        <f>IF(OR($C18="*",$C18&lt;400),"",IF(AND('201819 DATA'!BJ18="*",$C18&gt;=400),"*",IF($C18&gt;=400,ROUND('201819 DATA'!BJ18/$C18,2),"")))</f>
        <v>*</v>
      </c>
      <c r="AL18" s="289" t="str">
        <f>IF(OR($C18="*",$C18&lt;400),"",IF(AND('201819 DATA'!BK18="*",$C18&gt;=400),"*",IF($C18&gt;=400,ROUND('201819 DATA'!BK18/$C18,2),"")))</f>
        <v>*</v>
      </c>
      <c r="AM18" s="289">
        <f>IF(OR($C18="*",$C18&lt;400),"",IF(AND('201819 DATA'!BL18="*",$C18&gt;=400),"*",IF($C18&gt;=400,ROUND('201819 DATA'!BL18/$C18,2),"")))</f>
        <v>0.04</v>
      </c>
      <c r="AN18" s="289">
        <f>IF(OR($C18="*",$C18&lt;400),"",IF(AND('201819 DATA'!BM18="*",$C18&gt;=400),"*",IF($C18&gt;=400,ROUND('201819 DATA'!BM18/$C18,2),"")))</f>
        <v>0.28999999999999998</v>
      </c>
      <c r="AO18" s="289">
        <f>IF(OR($C18="*",$C18&lt;400),"",IF(AND('201819 DATA'!BN18="*",$C18&gt;=400),"*",IF($C18&gt;=400,ROUND('201819 DATA'!BN18/$C18,2),"")))</f>
        <v>0.03</v>
      </c>
      <c r="AP18" s="289">
        <f>IF(OR($C18="*",$C18&lt;400),"",IF(AND('201819 DATA'!BO18="*",$C18&gt;=400),"*",IF($C18&gt;=400,ROUND('201819 DATA'!BO18/$C18,2),"")))</f>
        <v>0.49</v>
      </c>
      <c r="AQ18" s="289" t="str">
        <f>IF(OR($C18="*",$C18&lt;400),"",IF(AND('201819 DATA'!BP18="*",$C18&gt;=400),"*",IF($C18&gt;=400,ROUND('201819 DATA'!BP18/$C18,2),"")))</f>
        <v>*</v>
      </c>
      <c r="AR18" s="289">
        <f>IF(OR($C18="*",$C18&lt;400),"",IF(AND('201819 DATA'!BQ18="*",$C18&gt;=400),"*",IF($C18&gt;=400,ROUND('201819 DATA'!BQ18/$C18,2),"")))</f>
        <v>0</v>
      </c>
      <c r="AS18" s="289">
        <f>IF(OR($C18="*",$C18&lt;400),"",IF(AND('201819 DATA'!BR18="*",$C18&gt;=400),"*",IF($C18&gt;=400,ROUND('201819 DATA'!BR18/$C18,2),"")))</f>
        <v>0</v>
      </c>
      <c r="AT18" s="289" t="str">
        <f>IF(OR($C18="*",$C18&lt;400),"",IF(AND('201819 DATA'!BS18="*",$C18&gt;=400),"*",IF($C18&gt;=400,ROUND('201819 DATA'!BS18/$C18,2),"")))</f>
        <v>*</v>
      </c>
      <c r="AU18" s="289">
        <f>IF(OR($C18="*",$C18&lt;400),"",IF(AND('201819 DATA'!BT18="*",$C18&gt;=400),"*",IF($C18&gt;=400,ROUND('201819 DATA'!BT18/$C18,2),"")))</f>
        <v>0.03</v>
      </c>
      <c r="AV18" s="289" t="str">
        <f>IF(OR($C18="*",$C18&lt;400),"",IF(AND('201819 DATA'!BU18="*",$C18&gt;=400),"*",IF($C18&gt;=400,ROUND('201819 DATA'!BU18/$C18,2),"")))</f>
        <v>*</v>
      </c>
      <c r="AW18" s="289">
        <f>IF(OR($C18="*",$C18&lt;400),"",IF(AND('201819 DATA'!BV18="*",$C18&gt;=400),"*",IF($C18&gt;=400,ROUND('201819 DATA'!BV18/$C18,2),"")))</f>
        <v>0</v>
      </c>
      <c r="AX18" s="289" t="str">
        <f>IF(OR($C18="*",$C18&lt;400),"",IF(AND('201819 DATA'!BW18="*",$C18&gt;=400),"*",IF($C18&gt;=400,ROUND('201819 DATA'!BW18/$C18,2),"")))</f>
        <v>*</v>
      </c>
    </row>
    <row r="19" spans="1:50" x14ac:dyDescent="0.2">
      <c r="A19" s="13" t="s">
        <v>742</v>
      </c>
      <c r="B19" s="287">
        <f>'201819 DATA'!B19</f>
        <v>595</v>
      </c>
      <c r="C19" s="288">
        <f>'201819 DATA'!C19</f>
        <v>445</v>
      </c>
      <c r="D19" s="293">
        <f>'201819 DATA'!FN19</f>
        <v>445</v>
      </c>
      <c r="G19" s="295">
        <f t="shared" si="0"/>
        <v>0.75</v>
      </c>
      <c r="H19" s="289">
        <f>IF(OR($C19="*",$C19&lt;400),"",IF(AND('201819 DATA'!F19="*",$C19&gt;=400),"*",IF($C19&gt;=400,ROUND('201819 DATA'!F19/$C19,2),"")))</f>
        <v>0</v>
      </c>
      <c r="I19" s="296">
        <f>IF(OR($B19="*",$B19&lt;400),"",IF(AND('201819 DATA'!Y19="*",$B19&gt;=400),"*",IF($B19&gt;=400,ROUND('201819 DATA'!Y19/$B19,2),"")))</f>
        <v>0</v>
      </c>
      <c r="J19" s="296">
        <f>IF(OR($B19="*",$B19&lt;400),"",IF(AND('201819 DATA'!Z19="*",$B19&gt;=400),"*",IF($B19&gt;=400,ROUND('201819 DATA'!Z19/$B19,2),"")))</f>
        <v>0.11</v>
      </c>
      <c r="K19" s="296">
        <f>IF(OR($B19="*",$B19&lt;400),"",IF(AND('201819 DATA'!AA19="*",$B19&gt;=400),"*",IF($B19&gt;=400,ROUND('201819 DATA'!AA19/$B19,2),"")))</f>
        <v>0.24</v>
      </c>
      <c r="L19" s="296">
        <f>IF(OR($B19="*",$B19&lt;400),"",IF(AND('201819 DATA'!AB19="*",$B19&gt;=400),"*",IF($B19&gt;=400,ROUND('201819 DATA'!AB19/$B19,2),"")))</f>
        <v>0.25</v>
      </c>
      <c r="M19" s="296">
        <f>IF(OR($B19="*",$B19&lt;400),"",IF(AND('201819 DATA'!AC19="*",$B19&gt;=400),"*",IF($B19&gt;=400,ROUND('201819 DATA'!AC19/$B19,2),"")))</f>
        <v>0.18</v>
      </c>
      <c r="N19" s="296">
        <f>IF(OR($B19="*",$B19&lt;400),"",IF(AND('201819 DATA'!AD19="*",$B19&gt;=400),"*",IF($B19&gt;=400,ROUND('201819 DATA'!AD19/$B19,2),"")))</f>
        <v>7.0000000000000007E-2</v>
      </c>
      <c r="O19" s="296" t="str">
        <f>IF(OR($B19="*",$B19&lt;400),"",IF(AND('201819 DATA'!AE19="*",$B19&gt;=400),"*",IF($B19&gt;=400,ROUND('201819 DATA'!AE19/$B19,2),"")))</f>
        <v>*</v>
      </c>
      <c r="P19" s="297"/>
      <c r="Q19" s="296">
        <f>IF(OR($B19="*",$B19&lt;400),"",IF(AND('201819 DATA'!FL19="*",$B19&gt;=400),"*",IF($B19&gt;=400,ROUND('201819 DATA'!FL19/$B19,2),"")))</f>
        <v>1</v>
      </c>
      <c r="R19" s="289">
        <f>IF(OR($C19="*",$C19&lt;400),"",IF(AND('201819 DATA'!F19="*",$C19&gt;=400),"*",IF($C19&gt;=400,ROUND('201819 DATA'!F19/$C19,2),"")))</f>
        <v>0</v>
      </c>
      <c r="S19" s="289">
        <f>IF(OR($C19="*",$C19&lt;400),"",IF(AND('201819 DATA'!G19="*",$C19&gt;=400),"*",IF($C19&gt;=400,ROUND('201819 DATA'!G19/$C19,2),"")))</f>
        <v>0</v>
      </c>
      <c r="T19" s="289">
        <f>IF(OR($C19="*",$C19&lt;400),"",IF(AND('201819 DATA'!H19="*",$C19&gt;=400),"*",IF($C19&gt;=400,ROUND('201819 DATA'!H19/$C19,2),"")))</f>
        <v>1</v>
      </c>
      <c r="U19" s="289">
        <f>IF(OR($C19="*",$C19&lt;400),"",IF(AND('201819 DATA'!FM19="*",$C19&gt;=400),"*",IF($C19&gt;=400,ROUND('201819 DATA'!FM19/$C19,2),"")))</f>
        <v>0</v>
      </c>
      <c r="V19" s="312">
        <f>IF(OR($D19="*",$D19&lt;400),"",IF(AND('201819 DATA'!M19="*",$D19&gt;=400),"*",IF($D19&gt;=400,ROUND('201819 DATA'!M19/$D19,2),"")))</f>
        <v>0.56000000000000005</v>
      </c>
      <c r="W19" s="312">
        <f>IF(OR($D19="*",$D19&lt;400),"",IF(AND('201819 DATA'!N19="*",$D19&gt;=400),"*",IF($D19&gt;=400,ROUND('201819 DATA'!N19/$D19,2),"")))</f>
        <v>0.3</v>
      </c>
      <c r="X19" s="312">
        <f>IF(OR($D19="*",$D19&lt;400),"",IF(AND('201819 DATA'!O19="*",$D19&gt;=400),"*",IF($D19&gt;=400,ROUND('201819 DATA'!O19/$D19,2),"")))</f>
        <v>0.11</v>
      </c>
      <c r="Y19" s="312" t="str">
        <f>IF(OR($D19="*",$D19&lt;400),"",IF(AND('201819 DATA'!P19="*",$D19&gt;=400),"*",IF($D19&gt;=400,ROUND('201819 DATA'!P19/$D19,2),"")))</f>
        <v>*</v>
      </c>
      <c r="Z19" s="312">
        <f>IF(OR($D19="*",$D19&lt;400),"",IF(AND('201819 DATA'!Q19="*",$D19&gt;=400),"*",IF($D19&gt;=400,ROUND('201819 DATA'!Q19/$D19,2),"")))</f>
        <v>0</v>
      </c>
      <c r="AA19" s="312">
        <f>IF(OR($D19="*",$D19&lt;400),"",IF(AND('201819 DATA'!R19="*",$D19&gt;=400),"*",IF($D19&gt;=400,ROUND('201819 DATA'!R19/$D19,2),"")))</f>
        <v>0</v>
      </c>
      <c r="AB19" s="312">
        <f>IF(OR($D19="*",$D19&lt;400),"",IF(AND('201819 DATA'!S19="*",$D19&gt;=400),"*",IF($D19&gt;=400,ROUND('201819 DATA'!S19/$D19,2),"")))</f>
        <v>0</v>
      </c>
      <c r="AC19" s="312">
        <f>IF(OR($D19="*",$D19&lt;400),"",IF(AND('201819 DATA'!T19="*",$D19&gt;=400),"*",IF($D19&gt;=400,ROUND('201819 DATA'!T19/$D19,2),"")))</f>
        <v>0</v>
      </c>
      <c r="AD19" s="289" t="str">
        <f>IF(OR($C19="*",$C19&lt;400),"",IF(AND('201819 DATA'!BC19="*",$C19&gt;=400),"*",IF($C19&gt;=400,ROUND('201819 DATA'!BC19/$C19,2),"")))</f>
        <v>*</v>
      </c>
      <c r="AE19" s="289" t="str">
        <f>IF(OR($C19="*",$C19&lt;400),"",IF(AND('201819 DATA'!BD19="*",$C19&gt;=400),"*",IF($C19&gt;=400,ROUND('201819 DATA'!BD19/$C19,2),"")))</f>
        <v>*</v>
      </c>
      <c r="AF19" s="289">
        <f>IF(OR($C19="*",$C19&lt;400),"",IF(AND('201819 DATA'!BE19="*",$C19&gt;=400),"*",IF($C19&gt;=400,ROUND('201819 DATA'!BE19/$C19,2),"")))</f>
        <v>0</v>
      </c>
      <c r="AG19" s="289">
        <f>IF(OR($C19="*",$C19&lt;400),"",IF(AND('201819 DATA'!BF19="*",$C19&gt;=400),"*",IF($C19&gt;=400,ROUND('201819 DATA'!BF19/$C19,2),"")))</f>
        <v>0</v>
      </c>
      <c r="AH19" s="289">
        <f>IF(OR($C19="*",$C19&lt;400),"",IF(AND('201819 DATA'!BG19="*",$C19&gt;=400),"*",IF($C19&gt;=400,ROUND('201819 DATA'!BG19/$C19,2),"")))</f>
        <v>0.2</v>
      </c>
      <c r="AI19" s="289">
        <f>IF(OR($C19="*",$C19&lt;400),"",IF(AND('201819 DATA'!BH19="*",$C19&gt;=400),"*",IF($C19&gt;=400,ROUND('201819 DATA'!BH19/$C19,2),"")))</f>
        <v>0.02</v>
      </c>
      <c r="AJ19" s="289">
        <f>IF(OR($C19="*",$C19&lt;400),"",IF(AND('201819 DATA'!BI19="*",$C19&gt;=400),"*",IF($C19&gt;=400,ROUND('201819 DATA'!BI19/$C19,2),"")))</f>
        <v>0</v>
      </c>
      <c r="AK19" s="289" t="str">
        <f>IF(OR($C19="*",$C19&lt;400),"",IF(AND('201819 DATA'!BJ19="*",$C19&gt;=400),"*",IF($C19&gt;=400,ROUND('201819 DATA'!BJ19/$C19,2),"")))</f>
        <v>*</v>
      </c>
      <c r="AL19" s="289" t="str">
        <f>IF(OR($C19="*",$C19&lt;400),"",IF(AND('201819 DATA'!BK19="*",$C19&gt;=400),"*",IF($C19&gt;=400,ROUND('201819 DATA'!BK19/$C19,2),"")))</f>
        <v>*</v>
      </c>
      <c r="AM19" s="289">
        <f>IF(OR($C19="*",$C19&lt;400),"",IF(AND('201819 DATA'!BL19="*",$C19&gt;=400),"*",IF($C19&gt;=400,ROUND('201819 DATA'!BL19/$C19,2),"")))</f>
        <v>0.13</v>
      </c>
      <c r="AN19" s="289">
        <f>IF(OR($C19="*",$C19&lt;400),"",IF(AND('201819 DATA'!BM19="*",$C19&gt;=400),"*",IF($C19&gt;=400,ROUND('201819 DATA'!BM19/$C19,2),"")))</f>
        <v>0.2</v>
      </c>
      <c r="AO19" s="289" t="str">
        <f>IF(OR($C19="*",$C19&lt;400),"",IF(AND('201819 DATA'!BN19="*",$C19&gt;=400),"*",IF($C19&gt;=400,ROUND('201819 DATA'!BN19/$C19,2),"")))</f>
        <v>*</v>
      </c>
      <c r="AP19" s="289">
        <f>IF(OR($C19="*",$C19&lt;400),"",IF(AND('201819 DATA'!BO19="*",$C19&gt;=400),"*",IF($C19&gt;=400,ROUND('201819 DATA'!BO19/$C19,2),"")))</f>
        <v>0.38</v>
      </c>
      <c r="AQ19" s="289" t="str">
        <f>IF(OR($C19="*",$C19&lt;400),"",IF(AND('201819 DATA'!BP19="*",$C19&gt;=400),"*",IF($C19&gt;=400,ROUND('201819 DATA'!BP19/$C19,2),"")))</f>
        <v>*</v>
      </c>
      <c r="AR19" s="289">
        <f>IF(OR($C19="*",$C19&lt;400),"",IF(AND('201819 DATA'!BQ19="*",$C19&gt;=400),"*",IF($C19&gt;=400,ROUND('201819 DATA'!BQ19/$C19,2),"")))</f>
        <v>0</v>
      </c>
      <c r="AS19" s="289">
        <f>IF(OR($C19="*",$C19&lt;400),"",IF(AND('201819 DATA'!BR19="*",$C19&gt;=400),"*",IF($C19&gt;=400,ROUND('201819 DATA'!BR19/$C19,2),"")))</f>
        <v>0</v>
      </c>
      <c r="AT19" s="289">
        <f>IF(OR($C19="*",$C19&lt;400),"",IF(AND('201819 DATA'!BS19="*",$C19&gt;=400),"*",IF($C19&gt;=400,ROUND('201819 DATA'!BS19/$C19,2),"")))</f>
        <v>0</v>
      </c>
      <c r="AU19" s="289">
        <f>IF(OR($C19="*",$C19&lt;400),"",IF(AND('201819 DATA'!BT19="*",$C19&gt;=400),"*",IF($C19&gt;=400,ROUND('201819 DATA'!BT19/$C19,2),"")))</f>
        <v>0.02</v>
      </c>
      <c r="AV19" s="289" t="str">
        <f>IF(OR($C19="*",$C19&lt;400),"",IF(AND('201819 DATA'!BU19="*",$C19&gt;=400),"*",IF($C19&gt;=400,ROUND('201819 DATA'!BU19/$C19,2),"")))</f>
        <v>*</v>
      </c>
      <c r="AW19" s="289">
        <f>IF(OR($C19="*",$C19&lt;400),"",IF(AND('201819 DATA'!BV19="*",$C19&gt;=400),"*",IF($C19&gt;=400,ROUND('201819 DATA'!BV19/$C19,2),"")))</f>
        <v>0</v>
      </c>
      <c r="AX19" s="289">
        <f>IF(OR($C19="*",$C19&lt;400),"",IF(AND('201819 DATA'!BW19="*",$C19&gt;=400),"*",IF($C19&gt;=400,ROUND('201819 DATA'!BW19/$C19,2),"")))</f>
        <v>0</v>
      </c>
    </row>
    <row r="20" spans="1:50" x14ac:dyDescent="0.2">
      <c r="A20" s="13" t="s">
        <v>1219</v>
      </c>
      <c r="B20" s="287">
        <f>'201819 DATA'!B20</f>
        <v>110</v>
      </c>
      <c r="C20" s="288">
        <f>'201819 DATA'!C20</f>
        <v>85</v>
      </c>
      <c r="D20" s="293">
        <f>'201819 DATA'!FN20</f>
        <v>85</v>
      </c>
      <c r="G20" s="295" t="str">
        <f t="shared" si="0"/>
        <v/>
      </c>
      <c r="H20" s="289" t="str">
        <f>IF(OR($C20="*",$C20&lt;400),"",IF(AND('201819 DATA'!F20="*",$C20&gt;=400),"*",IF($C20&gt;=400,ROUND('201819 DATA'!F20/$C20,2),"")))</f>
        <v/>
      </c>
      <c r="I20" s="296" t="str">
        <f>IF(OR($B20="*",$B20&lt;400),"",IF(AND('201819 DATA'!Y20="*",$B20&gt;=400),"*",IF($B20&gt;=400,ROUND('201819 DATA'!Y20/$B20,2),"")))</f>
        <v/>
      </c>
      <c r="J20" s="296" t="str">
        <f>IF(OR($B20="*",$B20&lt;400),"",IF(AND('201819 DATA'!Z20="*",$B20&gt;=400),"*",IF($B20&gt;=400,ROUND('201819 DATA'!Z20/$B20,2),"")))</f>
        <v/>
      </c>
      <c r="K20" s="296" t="str">
        <f>IF(OR($B20="*",$B20&lt;400),"",IF(AND('201819 DATA'!AA20="*",$B20&gt;=400),"*",IF($B20&gt;=400,ROUND('201819 DATA'!AA20/$B20,2),"")))</f>
        <v/>
      </c>
      <c r="L20" s="296" t="str">
        <f>IF(OR($B20="*",$B20&lt;400),"",IF(AND('201819 DATA'!AB20="*",$B20&gt;=400),"*",IF($B20&gt;=400,ROUND('201819 DATA'!AB20/$B20,2),"")))</f>
        <v/>
      </c>
      <c r="M20" s="296" t="str">
        <f>IF(OR($B20="*",$B20&lt;400),"",IF(AND('201819 DATA'!AC20="*",$B20&gt;=400),"*",IF($B20&gt;=400,ROUND('201819 DATA'!AC20/$B20,2),"")))</f>
        <v/>
      </c>
      <c r="N20" s="296" t="str">
        <f>IF(OR($B20="*",$B20&lt;400),"",IF(AND('201819 DATA'!AD20="*",$B20&gt;=400),"*",IF($B20&gt;=400,ROUND('201819 DATA'!AD20/$B20,2),"")))</f>
        <v/>
      </c>
      <c r="O20" s="296" t="str">
        <f>IF(OR($B20="*",$B20&lt;400),"",IF(AND('201819 DATA'!AE20="*",$B20&gt;=400),"*",IF($B20&gt;=400,ROUND('201819 DATA'!AE20/$B20,2),"")))</f>
        <v/>
      </c>
      <c r="P20" s="297"/>
      <c r="Q20" s="296" t="str">
        <f>IF(OR($B20="*",$B20&lt;400),"",IF(AND('201819 DATA'!FL20="*",$B20&gt;=400),"*",IF($B20&gt;=400,ROUND('201819 DATA'!FL20/$B20,2),"")))</f>
        <v/>
      </c>
      <c r="R20" s="289" t="str">
        <f>IF(OR($C20="*",$C20&lt;400),"",IF(AND('201819 DATA'!F20="*",$C20&gt;=400),"*",IF($C20&gt;=400,ROUND('201819 DATA'!F20/$C20,2),"")))</f>
        <v/>
      </c>
      <c r="S20" s="289" t="str">
        <f>IF(OR($C20="*",$C20&lt;400),"",IF(AND('201819 DATA'!G20="*",$C20&gt;=400),"*",IF($C20&gt;=400,ROUND('201819 DATA'!G20/$C20,2),"")))</f>
        <v/>
      </c>
      <c r="T20" s="289" t="str">
        <f>IF(OR($C20="*",$C20&lt;400),"",IF(AND('201819 DATA'!H20="*",$C20&gt;=400),"*",IF($C20&gt;=400,ROUND('201819 DATA'!H20/$C20,2),"")))</f>
        <v/>
      </c>
      <c r="U20" s="289" t="str">
        <f>IF(OR($C20="*",$C20&lt;400),"",IF(AND('201819 DATA'!FM20="*",$C20&gt;=400),"*",IF($C20&gt;=400,ROUND('201819 DATA'!FM20/$C20,2),"")))</f>
        <v/>
      </c>
      <c r="V20" s="312" t="str">
        <f>IF(OR($D20="*",$D20&lt;400),"",IF(AND('201819 DATA'!M20="*",$D20&gt;=400),"*",IF($D20&gt;=400,ROUND('201819 DATA'!M20/$D20,2),"")))</f>
        <v/>
      </c>
      <c r="W20" s="312" t="str">
        <f>IF(OR($D20="*",$D20&lt;400),"",IF(AND('201819 DATA'!N20="*",$D20&gt;=400),"*",IF($D20&gt;=400,ROUND('201819 DATA'!N20/$D20,2),"")))</f>
        <v/>
      </c>
      <c r="X20" s="312" t="str">
        <f>IF(OR($D20="*",$D20&lt;400),"",IF(AND('201819 DATA'!O20="*",$D20&gt;=400),"*",IF($D20&gt;=400,ROUND('201819 DATA'!O20/$D20,2),"")))</f>
        <v/>
      </c>
      <c r="Y20" s="312" t="str">
        <f>IF(OR($D20="*",$D20&lt;400),"",IF(AND('201819 DATA'!P20="*",$D20&gt;=400),"*",IF($D20&gt;=400,ROUND('201819 DATA'!P20/$D20,2),"")))</f>
        <v/>
      </c>
      <c r="Z20" s="312" t="str">
        <f>IF(OR($D20="*",$D20&lt;400),"",IF(AND('201819 DATA'!Q20="*",$D20&gt;=400),"*",IF($D20&gt;=400,ROUND('201819 DATA'!Q20/$D20,2),"")))</f>
        <v/>
      </c>
      <c r="AA20" s="312" t="str">
        <f>IF(OR($D20="*",$D20&lt;400),"",IF(AND('201819 DATA'!R20="*",$D20&gt;=400),"*",IF($D20&gt;=400,ROUND('201819 DATA'!R20/$D20,2),"")))</f>
        <v/>
      </c>
      <c r="AB20" s="312" t="str">
        <f>IF(OR($D20="*",$D20&lt;400),"",IF(AND('201819 DATA'!S20="*",$D20&gt;=400),"*",IF($D20&gt;=400,ROUND('201819 DATA'!S20/$D20,2),"")))</f>
        <v/>
      </c>
      <c r="AC20" s="312" t="str">
        <f>IF(OR($D20="*",$D20&lt;400),"",IF(AND('201819 DATA'!T20="*",$D20&gt;=400),"*",IF($D20&gt;=400,ROUND('201819 DATA'!T20/$D20,2),"")))</f>
        <v/>
      </c>
      <c r="AD20" s="289" t="str">
        <f>IF(OR($C20="*",$C20&lt;400),"",IF(AND('201819 DATA'!BC20="*",$C20&gt;=400),"*",IF($C20&gt;=400,ROUND('201819 DATA'!BC20/$C20,2),"")))</f>
        <v/>
      </c>
      <c r="AE20" s="289" t="str">
        <f>IF(OR($C20="*",$C20&lt;400),"",IF(AND('201819 DATA'!BD20="*",$C20&gt;=400),"*",IF($C20&gt;=400,ROUND('201819 DATA'!BD20/$C20,2),"")))</f>
        <v/>
      </c>
      <c r="AF20" s="289" t="str">
        <f>IF(OR($C20="*",$C20&lt;400),"",IF(AND('201819 DATA'!BE20="*",$C20&gt;=400),"*",IF($C20&gt;=400,ROUND('201819 DATA'!BE20/$C20,2),"")))</f>
        <v/>
      </c>
      <c r="AG20" s="289" t="str">
        <f>IF(OR($C20="*",$C20&lt;400),"",IF(AND('201819 DATA'!BF20="*",$C20&gt;=400),"*",IF($C20&gt;=400,ROUND('201819 DATA'!BF20/$C20,2),"")))</f>
        <v/>
      </c>
      <c r="AH20" s="289" t="str">
        <f>IF(OR($C20="*",$C20&lt;400),"",IF(AND('201819 DATA'!BG20="*",$C20&gt;=400),"*",IF($C20&gt;=400,ROUND('201819 DATA'!BG20/$C20,2),"")))</f>
        <v/>
      </c>
      <c r="AI20" s="289" t="str">
        <f>IF(OR($C20="*",$C20&lt;400),"",IF(AND('201819 DATA'!BH20="*",$C20&gt;=400),"*",IF($C20&gt;=400,ROUND('201819 DATA'!BH20/$C20,2),"")))</f>
        <v/>
      </c>
      <c r="AJ20" s="289" t="str">
        <f>IF(OR($C20="*",$C20&lt;400),"",IF(AND('201819 DATA'!BI20="*",$C20&gt;=400),"*",IF($C20&gt;=400,ROUND('201819 DATA'!BI20/$C20,2),"")))</f>
        <v/>
      </c>
      <c r="AK20" s="289" t="str">
        <f>IF(OR($C20="*",$C20&lt;400),"",IF(AND('201819 DATA'!BJ20="*",$C20&gt;=400),"*",IF($C20&gt;=400,ROUND('201819 DATA'!BJ20/$C20,2),"")))</f>
        <v/>
      </c>
      <c r="AL20" s="289" t="str">
        <f>IF(OR($C20="*",$C20&lt;400),"",IF(AND('201819 DATA'!BK20="*",$C20&gt;=400),"*",IF($C20&gt;=400,ROUND('201819 DATA'!BK20/$C20,2),"")))</f>
        <v/>
      </c>
      <c r="AM20" s="289" t="str">
        <f>IF(OR($C20="*",$C20&lt;400),"",IF(AND('201819 DATA'!BL20="*",$C20&gt;=400),"*",IF($C20&gt;=400,ROUND('201819 DATA'!BL20/$C20,2),"")))</f>
        <v/>
      </c>
      <c r="AN20" s="289" t="str">
        <f>IF(OR($C20="*",$C20&lt;400),"",IF(AND('201819 DATA'!BM20="*",$C20&gt;=400),"*",IF($C20&gt;=400,ROUND('201819 DATA'!BM20/$C20,2),"")))</f>
        <v/>
      </c>
      <c r="AO20" s="289" t="str">
        <f>IF(OR($C20="*",$C20&lt;400),"",IF(AND('201819 DATA'!BN20="*",$C20&gt;=400),"*",IF($C20&gt;=400,ROUND('201819 DATA'!BN20/$C20,2),"")))</f>
        <v/>
      </c>
      <c r="AP20" s="289" t="str">
        <f>IF(OR($C20="*",$C20&lt;400),"",IF(AND('201819 DATA'!BO20="*",$C20&gt;=400),"*",IF($C20&gt;=400,ROUND('201819 DATA'!BO20/$C20,2),"")))</f>
        <v/>
      </c>
      <c r="AQ20" s="289" t="str">
        <f>IF(OR($C20="*",$C20&lt;400),"",IF(AND('201819 DATA'!BP20="*",$C20&gt;=400),"*",IF($C20&gt;=400,ROUND('201819 DATA'!BP20/$C20,2),"")))</f>
        <v/>
      </c>
      <c r="AR20" s="289" t="str">
        <f>IF(OR($C20="*",$C20&lt;400),"",IF(AND('201819 DATA'!BQ20="*",$C20&gt;=400),"*",IF($C20&gt;=400,ROUND('201819 DATA'!BQ20/$C20,2),"")))</f>
        <v/>
      </c>
      <c r="AS20" s="289" t="str">
        <f>IF(OR($C20="*",$C20&lt;400),"",IF(AND('201819 DATA'!BR20="*",$C20&gt;=400),"*",IF($C20&gt;=400,ROUND('201819 DATA'!BR20/$C20,2),"")))</f>
        <v/>
      </c>
      <c r="AT20" s="289" t="str">
        <f>IF(OR($C20="*",$C20&lt;400),"",IF(AND('201819 DATA'!BS20="*",$C20&gt;=400),"*",IF($C20&gt;=400,ROUND('201819 DATA'!BS20/$C20,2),"")))</f>
        <v/>
      </c>
      <c r="AU20" s="289" t="str">
        <f>IF(OR($C20="*",$C20&lt;400),"",IF(AND('201819 DATA'!BT20="*",$C20&gt;=400),"*",IF($C20&gt;=400,ROUND('201819 DATA'!BT20/$C20,2),"")))</f>
        <v/>
      </c>
      <c r="AV20" s="289" t="str">
        <f>IF(OR($C20="*",$C20&lt;400),"",IF(AND('201819 DATA'!BU20="*",$C20&gt;=400),"*",IF($C20&gt;=400,ROUND('201819 DATA'!BU20/$C20,2),"")))</f>
        <v/>
      </c>
      <c r="AW20" s="289" t="str">
        <f>IF(OR($C20="*",$C20&lt;400),"",IF(AND('201819 DATA'!BV20="*",$C20&gt;=400),"*",IF($C20&gt;=400,ROUND('201819 DATA'!BV20/$C20,2),"")))</f>
        <v/>
      </c>
      <c r="AX20" s="289" t="str">
        <f>IF(OR($C20="*",$C20&lt;400),"",IF(AND('201819 DATA'!BW20="*",$C20&gt;=400),"*",IF($C20&gt;=400,ROUND('201819 DATA'!BW20/$C20,2),"")))</f>
        <v/>
      </c>
    </row>
    <row r="21" spans="1:50" x14ac:dyDescent="0.2">
      <c r="A21" s="13" t="s">
        <v>600</v>
      </c>
      <c r="B21" s="287">
        <f>'201819 DATA'!B21</f>
        <v>4510</v>
      </c>
      <c r="C21" s="288">
        <f>'201819 DATA'!C21</f>
        <v>2435</v>
      </c>
      <c r="D21" s="293">
        <f>'201819 DATA'!FN21</f>
        <v>2380</v>
      </c>
      <c r="G21" s="295">
        <f t="shared" si="0"/>
        <v>0.54</v>
      </c>
      <c r="H21" s="289">
        <f>IF(OR($C21="*",$C21&lt;400),"",IF(AND('201819 DATA'!F21="*",$C21&gt;=400),"*",IF($C21&gt;=400,ROUND('201819 DATA'!F21/$C21,2),"")))</f>
        <v>0</v>
      </c>
      <c r="I21" s="296">
        <f>IF(OR($B21="*",$B21&lt;400),"",IF(AND('201819 DATA'!Y21="*",$B21&gt;=400),"*",IF($B21&gt;=400,ROUND('201819 DATA'!Y21/$B21,2),"")))</f>
        <v>0</v>
      </c>
      <c r="J21" s="296">
        <f>IF(OR($B21="*",$B21&lt;400),"",IF(AND('201819 DATA'!Z21="*",$B21&gt;=400),"*",IF($B21&gt;=400,ROUND('201819 DATA'!Z21/$B21,2),"")))</f>
        <v>0.08</v>
      </c>
      <c r="K21" s="296">
        <f>IF(OR($B21="*",$B21&lt;400),"",IF(AND('201819 DATA'!AA21="*",$B21&gt;=400),"*",IF($B21&gt;=400,ROUND('201819 DATA'!AA21/$B21,2),"")))</f>
        <v>0.22</v>
      </c>
      <c r="L21" s="296">
        <f>IF(OR($B21="*",$B21&lt;400),"",IF(AND('201819 DATA'!AB21="*",$B21&gt;=400),"*",IF($B21&gt;=400,ROUND('201819 DATA'!AB21/$B21,2),"")))</f>
        <v>0.36</v>
      </c>
      <c r="M21" s="296">
        <f>IF(OR($B21="*",$B21&lt;400),"",IF(AND('201819 DATA'!AC21="*",$B21&gt;=400),"*",IF($B21&gt;=400,ROUND('201819 DATA'!AC21/$B21,2),"")))</f>
        <v>0.24</v>
      </c>
      <c r="N21" s="296">
        <f>IF(OR($B21="*",$B21&lt;400),"",IF(AND('201819 DATA'!AD21="*",$B21&gt;=400),"*",IF($B21&gt;=400,ROUND('201819 DATA'!AD21/$B21,2),"")))</f>
        <v>0.1</v>
      </c>
      <c r="O21" s="296">
        <f>IF(OR($B21="*",$B21&lt;400),"",IF(AND('201819 DATA'!AE21="*",$B21&gt;=400),"*",IF($B21&gt;=400,ROUND('201819 DATA'!AE21/$B21,2),"")))</f>
        <v>0</v>
      </c>
      <c r="P21" s="297"/>
      <c r="Q21" s="296">
        <f>IF(OR($B21="*",$B21&lt;400),"",IF(AND('201819 DATA'!FL21="*",$B21&gt;=400),"*",IF($B21&gt;=400,ROUND('201819 DATA'!FL21/$B21,2),"")))</f>
        <v>1</v>
      </c>
      <c r="R21" s="289">
        <f>IF(OR($C21="*",$C21&lt;400),"",IF(AND('201819 DATA'!F21="*",$C21&gt;=400),"*",IF($C21&gt;=400,ROUND('201819 DATA'!F21/$C21,2),"")))</f>
        <v>0</v>
      </c>
      <c r="S21" s="289">
        <f>IF(OR($C21="*",$C21&lt;400),"",IF(AND('201819 DATA'!G21="*",$C21&gt;=400),"*",IF($C21&gt;=400,ROUND('201819 DATA'!G21/$C21,2),"")))</f>
        <v>0</v>
      </c>
      <c r="T21" s="289">
        <f>IF(OR($C21="*",$C21&lt;400),"",IF(AND('201819 DATA'!H21="*",$C21&gt;=400),"*",IF($C21&gt;=400,ROUND('201819 DATA'!H21/$C21,2),"")))</f>
        <v>1</v>
      </c>
      <c r="U21" s="289">
        <f>IF(OR($C21="*",$C21&lt;400),"",IF(AND('201819 DATA'!FM21="*",$C21&gt;=400),"*",IF($C21&gt;=400,ROUND('201819 DATA'!FM21/$C21,2),"")))</f>
        <v>0</v>
      </c>
      <c r="V21" s="312">
        <f>IF(OR($D21="*",$D21&lt;400),"",IF(AND('201819 DATA'!M21="*",$D21&gt;=400),"*",IF($D21&gt;=400,ROUND('201819 DATA'!M21/$D21,2),"")))</f>
        <v>0.15</v>
      </c>
      <c r="W21" s="312">
        <f>IF(OR($D21="*",$D21&lt;400),"",IF(AND('201819 DATA'!N21="*",$D21&gt;=400),"*",IF($D21&gt;=400,ROUND('201819 DATA'!N21/$D21,2),"")))</f>
        <v>0.45</v>
      </c>
      <c r="X21" s="312">
        <f>IF(OR($D21="*",$D21&lt;400),"",IF(AND('201819 DATA'!O21="*",$D21&gt;=400),"*",IF($D21&gt;=400,ROUND('201819 DATA'!O21/$D21,2),"")))</f>
        <v>0.3</v>
      </c>
      <c r="Y21" s="312">
        <f>IF(OR($D21="*",$D21&lt;400),"",IF(AND('201819 DATA'!P21="*",$D21&gt;=400),"*",IF($D21&gt;=400,ROUND('201819 DATA'!P21/$D21,2),"")))</f>
        <v>0.09</v>
      </c>
      <c r="Z21" s="312" t="str">
        <f>IF(OR($D21="*",$D21&lt;400),"",IF(AND('201819 DATA'!Q21="*",$D21&gt;=400),"*",IF($D21&gt;=400,ROUND('201819 DATA'!Q21/$D21,2),"")))</f>
        <v>*</v>
      </c>
      <c r="AA21" s="312">
        <f>IF(OR($D21="*",$D21&lt;400),"",IF(AND('201819 DATA'!R21="*",$D21&gt;=400),"*",IF($D21&gt;=400,ROUND('201819 DATA'!R21/$D21,2),"")))</f>
        <v>0</v>
      </c>
      <c r="AB21" s="312" t="str">
        <f>IF(OR($D21="*",$D21&lt;400),"",IF(AND('201819 DATA'!S21="*",$D21&gt;=400),"*",IF($D21&gt;=400,ROUND('201819 DATA'!S21/$D21,2),"")))</f>
        <v>*</v>
      </c>
      <c r="AC21" s="312" t="str">
        <f>IF(OR($D21="*",$D21&lt;400),"",IF(AND('201819 DATA'!T21="*",$D21&gt;=400),"*",IF($D21&gt;=400,ROUND('201819 DATA'!T21/$D21,2),"")))</f>
        <v>*</v>
      </c>
      <c r="AD21" s="289" t="str">
        <f>IF(OR($C21="*",$C21&lt;400),"",IF(AND('201819 DATA'!BC21="*",$C21&gt;=400),"*",IF($C21&gt;=400,ROUND('201819 DATA'!BC21/$C21,2),"")))</f>
        <v>*</v>
      </c>
      <c r="AE21" s="289">
        <f>IF(OR($C21="*",$C21&lt;400),"",IF(AND('201819 DATA'!BD21="*",$C21&gt;=400),"*",IF($C21&gt;=400,ROUND('201819 DATA'!BD21/$C21,2),"")))</f>
        <v>0.03</v>
      </c>
      <c r="AF21" s="289">
        <f>IF(OR($C21="*",$C21&lt;400),"",IF(AND('201819 DATA'!BE21="*",$C21&gt;=400),"*",IF($C21&gt;=400,ROUND('201819 DATA'!BE21/$C21,2),"")))</f>
        <v>0</v>
      </c>
      <c r="AG21" s="289">
        <f>IF(OR($C21="*",$C21&lt;400),"",IF(AND('201819 DATA'!BF21="*",$C21&gt;=400),"*",IF($C21&gt;=400,ROUND('201819 DATA'!BF21/$C21,2),"")))</f>
        <v>0.01</v>
      </c>
      <c r="AH21" s="289">
        <f>IF(OR($C21="*",$C21&lt;400),"",IF(AND('201819 DATA'!BG21="*",$C21&gt;=400),"*",IF($C21&gt;=400,ROUND('201819 DATA'!BG21/$C21,2),"")))</f>
        <v>0</v>
      </c>
      <c r="AI21" s="289">
        <f>IF(OR($C21="*",$C21&lt;400),"",IF(AND('201819 DATA'!BH21="*",$C21&gt;=400),"*",IF($C21&gt;=400,ROUND('201819 DATA'!BH21/$C21,2),"")))</f>
        <v>0.05</v>
      </c>
      <c r="AJ21" s="289" t="str">
        <f>IF(OR($C21="*",$C21&lt;400),"",IF(AND('201819 DATA'!BI21="*",$C21&gt;=400),"*",IF($C21&gt;=400,ROUND('201819 DATA'!BI21/$C21,2),"")))</f>
        <v>*</v>
      </c>
      <c r="AK21" s="289">
        <f>IF(OR($C21="*",$C21&lt;400),"",IF(AND('201819 DATA'!BJ21="*",$C21&gt;=400),"*",IF($C21&gt;=400,ROUND('201819 DATA'!BJ21/$C21,2),"")))</f>
        <v>0.01</v>
      </c>
      <c r="AL21" s="289" t="str">
        <f>IF(OR($C21="*",$C21&lt;400),"",IF(AND('201819 DATA'!BK21="*",$C21&gt;=400),"*",IF($C21&gt;=400,ROUND('201819 DATA'!BK21/$C21,2),"")))</f>
        <v>*</v>
      </c>
      <c r="AM21" s="289">
        <f>IF(OR($C21="*",$C21&lt;400),"",IF(AND('201819 DATA'!BL21="*",$C21&gt;=400),"*",IF($C21&gt;=400,ROUND('201819 DATA'!BL21/$C21,2),"")))</f>
        <v>0.08</v>
      </c>
      <c r="AN21" s="289">
        <f>IF(OR($C21="*",$C21&lt;400),"",IF(AND('201819 DATA'!BM21="*",$C21&gt;=400),"*",IF($C21&gt;=400,ROUND('201819 DATA'!BM21/$C21,2),"")))</f>
        <v>7.0000000000000007E-2</v>
      </c>
      <c r="AO21" s="289">
        <f>IF(OR($C21="*",$C21&lt;400),"",IF(AND('201819 DATA'!BN21="*",$C21&gt;=400),"*",IF($C21&gt;=400,ROUND('201819 DATA'!BN21/$C21,2),"")))</f>
        <v>0.02</v>
      </c>
      <c r="AP21" s="289">
        <f>IF(OR($C21="*",$C21&lt;400),"",IF(AND('201819 DATA'!BO21="*",$C21&gt;=400),"*",IF($C21&gt;=400,ROUND('201819 DATA'!BO21/$C21,2),"")))</f>
        <v>0.62</v>
      </c>
      <c r="AQ21" s="289">
        <f>IF(OR($C21="*",$C21&lt;400),"",IF(AND('201819 DATA'!BP21="*",$C21&gt;=400),"*",IF($C21&gt;=400,ROUND('201819 DATA'!BP21/$C21,2),"")))</f>
        <v>0.09</v>
      </c>
      <c r="AR21" s="289">
        <f>IF(OR($C21="*",$C21&lt;400),"",IF(AND('201819 DATA'!BQ21="*",$C21&gt;=400),"*",IF($C21&gt;=400,ROUND('201819 DATA'!BQ21/$C21,2),"")))</f>
        <v>0</v>
      </c>
      <c r="AS21" s="289">
        <f>IF(OR($C21="*",$C21&lt;400),"",IF(AND('201819 DATA'!BR21="*",$C21&gt;=400),"*",IF($C21&gt;=400,ROUND('201819 DATA'!BR21/$C21,2),"")))</f>
        <v>0</v>
      </c>
      <c r="AT21" s="289" t="str">
        <f>IF(OR($C21="*",$C21&lt;400),"",IF(AND('201819 DATA'!BS21="*",$C21&gt;=400),"*",IF($C21&gt;=400,ROUND('201819 DATA'!BS21/$C21,2),"")))</f>
        <v>*</v>
      </c>
      <c r="AU21" s="289">
        <f>IF(OR($C21="*",$C21&lt;400),"",IF(AND('201819 DATA'!BT21="*",$C21&gt;=400),"*",IF($C21&gt;=400,ROUND('201819 DATA'!BT21/$C21,2),"")))</f>
        <v>0.01</v>
      </c>
      <c r="AV21" s="289">
        <f>IF(OR($C21="*",$C21&lt;400),"",IF(AND('201819 DATA'!BU21="*",$C21&gt;=400),"*",IF($C21&gt;=400,ROUND('201819 DATA'!BU21/$C21,2),"")))</f>
        <v>0.01</v>
      </c>
      <c r="AW21" s="289">
        <f>IF(OR($C21="*",$C21&lt;400),"",IF(AND('201819 DATA'!BV21="*",$C21&gt;=400),"*",IF($C21&gt;=400,ROUND('201819 DATA'!BV21/$C21,2),"")))</f>
        <v>0</v>
      </c>
      <c r="AX21" s="289">
        <f>IF(OR($C21="*",$C21&lt;400),"",IF(AND('201819 DATA'!BW21="*",$C21&gt;=400),"*",IF($C21&gt;=400,ROUND('201819 DATA'!BW21/$C21,2),"")))</f>
        <v>0.01</v>
      </c>
    </row>
    <row r="22" spans="1:50" x14ac:dyDescent="0.2">
      <c r="A22" s="13" t="s">
        <v>1549</v>
      </c>
      <c r="B22" s="287">
        <f>'201819 DATA'!B22</f>
        <v>30</v>
      </c>
      <c r="C22" s="288">
        <f>'201819 DATA'!C22</f>
        <v>30</v>
      </c>
      <c r="D22" s="293">
        <f>'201819 DATA'!FN22</f>
        <v>0</v>
      </c>
      <c r="G22" s="295" t="str">
        <f t="shared" si="0"/>
        <v/>
      </c>
      <c r="H22" s="289" t="str">
        <f>IF(OR($C22="*",$C22&lt;400),"",IF(AND('201819 DATA'!F22="*",$C22&gt;=400),"*",IF($C22&gt;=400,ROUND('201819 DATA'!F22/$C22,2),"")))</f>
        <v/>
      </c>
      <c r="I22" s="296" t="str">
        <f>IF(OR($B22="*",$B22&lt;400),"",IF(AND('201819 DATA'!Y22="*",$B22&gt;=400),"*",IF($B22&gt;=400,ROUND('201819 DATA'!Y22/$B22,2),"")))</f>
        <v/>
      </c>
      <c r="J22" s="296" t="str">
        <f>IF(OR($B22="*",$B22&lt;400),"",IF(AND('201819 DATA'!Z22="*",$B22&gt;=400),"*",IF($B22&gt;=400,ROUND('201819 DATA'!Z22/$B22,2),"")))</f>
        <v/>
      </c>
      <c r="K22" s="296" t="str">
        <f>IF(OR($B22="*",$B22&lt;400),"",IF(AND('201819 DATA'!AA22="*",$B22&gt;=400),"*",IF($B22&gt;=400,ROUND('201819 DATA'!AA22/$B22,2),"")))</f>
        <v/>
      </c>
      <c r="L22" s="296" t="str">
        <f>IF(OR($B22="*",$B22&lt;400),"",IF(AND('201819 DATA'!AB22="*",$B22&gt;=400),"*",IF($B22&gt;=400,ROUND('201819 DATA'!AB22/$B22,2),"")))</f>
        <v/>
      </c>
      <c r="M22" s="296" t="str">
        <f>IF(OR($B22="*",$B22&lt;400),"",IF(AND('201819 DATA'!AC22="*",$B22&gt;=400),"*",IF($B22&gt;=400,ROUND('201819 DATA'!AC22/$B22,2),"")))</f>
        <v/>
      </c>
      <c r="N22" s="296" t="str">
        <f>IF(OR($B22="*",$B22&lt;400),"",IF(AND('201819 DATA'!AD22="*",$B22&gt;=400),"*",IF($B22&gt;=400,ROUND('201819 DATA'!AD22/$B22,2),"")))</f>
        <v/>
      </c>
      <c r="O22" s="296" t="str">
        <f>IF(OR($B22="*",$B22&lt;400),"",IF(AND('201819 DATA'!AE22="*",$B22&gt;=400),"*",IF($B22&gt;=400,ROUND('201819 DATA'!AE22/$B22,2),"")))</f>
        <v/>
      </c>
      <c r="P22" s="297"/>
      <c r="Q22" s="296" t="str">
        <f>IF(OR($B22="*",$B22&lt;400),"",IF(AND('201819 DATA'!FL22="*",$B22&gt;=400),"*",IF($B22&gt;=400,ROUND('201819 DATA'!FL22/$B22,2),"")))</f>
        <v/>
      </c>
      <c r="R22" s="289" t="str">
        <f>IF(OR($C22="*",$C22&lt;400),"",IF(AND('201819 DATA'!F22="*",$C22&gt;=400),"*",IF($C22&gt;=400,ROUND('201819 DATA'!F22/$C22,2),"")))</f>
        <v/>
      </c>
      <c r="S22" s="289" t="str">
        <f>IF(OR($C22="*",$C22&lt;400),"",IF(AND('201819 DATA'!G22="*",$C22&gt;=400),"*",IF($C22&gt;=400,ROUND('201819 DATA'!G22/$C22,2),"")))</f>
        <v/>
      </c>
      <c r="T22" s="289" t="str">
        <f>IF(OR($C22="*",$C22&lt;400),"",IF(AND('201819 DATA'!H22="*",$C22&gt;=400),"*",IF($C22&gt;=400,ROUND('201819 DATA'!H22/$C22,2),"")))</f>
        <v/>
      </c>
      <c r="U22" s="289" t="str">
        <f>IF(OR($C22="*",$C22&lt;400),"",IF(AND('201819 DATA'!FM22="*",$C22&gt;=400),"*",IF($C22&gt;=400,ROUND('201819 DATA'!FM22/$C22,2),"")))</f>
        <v/>
      </c>
      <c r="V22" s="312" t="str">
        <f>IF(OR($D22="*",$D22&lt;400),"",IF(AND('201819 DATA'!M22="*",$D22&gt;=400),"*",IF($D22&gt;=400,ROUND('201819 DATA'!M22/$D22,2),"")))</f>
        <v/>
      </c>
      <c r="W22" s="312" t="str">
        <f>IF(OR($D22="*",$D22&lt;400),"",IF(AND('201819 DATA'!N22="*",$D22&gt;=400),"*",IF($D22&gt;=400,ROUND('201819 DATA'!N22/$D22,2),"")))</f>
        <v/>
      </c>
      <c r="X22" s="312" t="str">
        <f>IF(OR($D22="*",$D22&lt;400),"",IF(AND('201819 DATA'!O22="*",$D22&gt;=400),"*",IF($D22&gt;=400,ROUND('201819 DATA'!O22/$D22,2),"")))</f>
        <v/>
      </c>
      <c r="Y22" s="312" t="str">
        <f>IF(OR($D22="*",$D22&lt;400),"",IF(AND('201819 DATA'!P22="*",$D22&gt;=400),"*",IF($D22&gt;=400,ROUND('201819 DATA'!P22/$D22,2),"")))</f>
        <v/>
      </c>
      <c r="Z22" s="312" t="str">
        <f>IF(OR($D22="*",$D22&lt;400),"",IF(AND('201819 DATA'!Q22="*",$D22&gt;=400),"*",IF($D22&gt;=400,ROUND('201819 DATA'!Q22/$D22,2),"")))</f>
        <v/>
      </c>
      <c r="AA22" s="312" t="str">
        <f>IF(OR($D22="*",$D22&lt;400),"",IF(AND('201819 DATA'!R22="*",$D22&gt;=400),"*",IF($D22&gt;=400,ROUND('201819 DATA'!R22/$D22,2),"")))</f>
        <v/>
      </c>
      <c r="AB22" s="312" t="str">
        <f>IF(OR($D22="*",$D22&lt;400),"",IF(AND('201819 DATA'!S22="*",$D22&gt;=400),"*",IF($D22&gt;=400,ROUND('201819 DATA'!S22/$D22,2),"")))</f>
        <v/>
      </c>
      <c r="AC22" s="312" t="str">
        <f>IF(OR($D22="*",$D22&lt;400),"",IF(AND('201819 DATA'!T22="*",$D22&gt;=400),"*",IF($D22&gt;=400,ROUND('201819 DATA'!T22/$D22,2),"")))</f>
        <v/>
      </c>
      <c r="AD22" s="289" t="str">
        <f>IF(OR($C22="*",$C22&lt;400),"",IF(AND('201819 DATA'!BC22="*",$C22&gt;=400),"*",IF($C22&gt;=400,ROUND('201819 DATA'!BC22/$C22,2),"")))</f>
        <v/>
      </c>
      <c r="AE22" s="289" t="str">
        <f>IF(OR($C22="*",$C22&lt;400),"",IF(AND('201819 DATA'!BD22="*",$C22&gt;=400),"*",IF($C22&gt;=400,ROUND('201819 DATA'!BD22/$C22,2),"")))</f>
        <v/>
      </c>
      <c r="AF22" s="289" t="str">
        <f>IF(OR($C22="*",$C22&lt;400),"",IF(AND('201819 DATA'!BE22="*",$C22&gt;=400),"*",IF($C22&gt;=400,ROUND('201819 DATA'!BE22/$C22,2),"")))</f>
        <v/>
      </c>
      <c r="AG22" s="289" t="str">
        <f>IF(OR($C22="*",$C22&lt;400),"",IF(AND('201819 DATA'!BF22="*",$C22&gt;=400),"*",IF($C22&gt;=400,ROUND('201819 DATA'!BF22/$C22,2),"")))</f>
        <v/>
      </c>
      <c r="AH22" s="289" t="str">
        <f>IF(OR($C22="*",$C22&lt;400),"",IF(AND('201819 DATA'!BG22="*",$C22&gt;=400),"*",IF($C22&gt;=400,ROUND('201819 DATA'!BG22/$C22,2),"")))</f>
        <v/>
      </c>
      <c r="AI22" s="289" t="str">
        <f>IF(OR($C22="*",$C22&lt;400),"",IF(AND('201819 DATA'!BH22="*",$C22&gt;=400),"*",IF($C22&gt;=400,ROUND('201819 DATA'!BH22/$C22,2),"")))</f>
        <v/>
      </c>
      <c r="AJ22" s="289" t="str">
        <f>IF(OR($C22="*",$C22&lt;400),"",IF(AND('201819 DATA'!BI22="*",$C22&gt;=400),"*",IF($C22&gt;=400,ROUND('201819 DATA'!BI22/$C22,2),"")))</f>
        <v/>
      </c>
      <c r="AK22" s="289" t="str">
        <f>IF(OR($C22="*",$C22&lt;400),"",IF(AND('201819 DATA'!BJ22="*",$C22&gt;=400),"*",IF($C22&gt;=400,ROUND('201819 DATA'!BJ22/$C22,2),"")))</f>
        <v/>
      </c>
      <c r="AL22" s="289" t="str">
        <f>IF(OR($C22="*",$C22&lt;400),"",IF(AND('201819 DATA'!BK22="*",$C22&gt;=400),"*",IF($C22&gt;=400,ROUND('201819 DATA'!BK22/$C22,2),"")))</f>
        <v/>
      </c>
      <c r="AM22" s="289" t="str">
        <f>IF(OR($C22="*",$C22&lt;400),"",IF(AND('201819 DATA'!BL22="*",$C22&gt;=400),"*",IF($C22&gt;=400,ROUND('201819 DATA'!BL22/$C22,2),"")))</f>
        <v/>
      </c>
      <c r="AN22" s="289" t="str">
        <f>IF(OR($C22="*",$C22&lt;400),"",IF(AND('201819 DATA'!BM22="*",$C22&gt;=400),"*",IF($C22&gt;=400,ROUND('201819 DATA'!BM22/$C22,2),"")))</f>
        <v/>
      </c>
      <c r="AO22" s="289" t="str">
        <f>IF(OR($C22="*",$C22&lt;400),"",IF(AND('201819 DATA'!BN22="*",$C22&gt;=400),"*",IF($C22&gt;=400,ROUND('201819 DATA'!BN22/$C22,2),"")))</f>
        <v/>
      </c>
      <c r="AP22" s="289" t="str">
        <f>IF(OR($C22="*",$C22&lt;400),"",IF(AND('201819 DATA'!BO22="*",$C22&gt;=400),"*",IF($C22&gt;=400,ROUND('201819 DATA'!BO22/$C22,2),"")))</f>
        <v/>
      </c>
      <c r="AQ22" s="289" t="str">
        <f>IF(OR($C22="*",$C22&lt;400),"",IF(AND('201819 DATA'!BP22="*",$C22&gt;=400),"*",IF($C22&gt;=400,ROUND('201819 DATA'!BP22/$C22,2),"")))</f>
        <v/>
      </c>
      <c r="AR22" s="289" t="str">
        <f>IF(OR($C22="*",$C22&lt;400),"",IF(AND('201819 DATA'!BQ22="*",$C22&gt;=400),"*",IF($C22&gt;=400,ROUND('201819 DATA'!BQ22/$C22,2),"")))</f>
        <v/>
      </c>
      <c r="AS22" s="289" t="str">
        <f>IF(OR($C22="*",$C22&lt;400),"",IF(AND('201819 DATA'!BR22="*",$C22&gt;=400),"*",IF($C22&gt;=400,ROUND('201819 DATA'!BR22/$C22,2),"")))</f>
        <v/>
      </c>
      <c r="AT22" s="289" t="str">
        <f>IF(OR($C22="*",$C22&lt;400),"",IF(AND('201819 DATA'!BS22="*",$C22&gt;=400),"*",IF($C22&gt;=400,ROUND('201819 DATA'!BS22/$C22,2),"")))</f>
        <v/>
      </c>
      <c r="AU22" s="289" t="str">
        <f>IF(OR($C22="*",$C22&lt;400),"",IF(AND('201819 DATA'!BT22="*",$C22&gt;=400),"*",IF($C22&gt;=400,ROUND('201819 DATA'!BT22/$C22,2),"")))</f>
        <v/>
      </c>
      <c r="AV22" s="289" t="str">
        <f>IF(OR($C22="*",$C22&lt;400),"",IF(AND('201819 DATA'!BU22="*",$C22&gt;=400),"*",IF($C22&gt;=400,ROUND('201819 DATA'!BU22/$C22,2),"")))</f>
        <v/>
      </c>
      <c r="AW22" s="289" t="str">
        <f>IF(OR($C22="*",$C22&lt;400),"",IF(AND('201819 DATA'!BV22="*",$C22&gt;=400),"*",IF($C22&gt;=400,ROUND('201819 DATA'!BV22/$C22,2),"")))</f>
        <v/>
      </c>
      <c r="AX22" s="289" t="str">
        <f>IF(OR($C22="*",$C22&lt;400),"",IF(AND('201819 DATA'!BW22="*",$C22&gt;=400),"*",IF($C22&gt;=400,ROUND('201819 DATA'!BW22/$C22,2),"")))</f>
        <v/>
      </c>
    </row>
    <row r="23" spans="1:50" x14ac:dyDescent="0.2">
      <c r="A23" s="13" t="s">
        <v>809</v>
      </c>
      <c r="B23" s="287">
        <f>'201819 DATA'!B23</f>
        <v>1790</v>
      </c>
      <c r="C23" s="288">
        <f>'201819 DATA'!C23</f>
        <v>1135</v>
      </c>
      <c r="D23" s="293">
        <f>'201819 DATA'!FN23</f>
        <v>1135</v>
      </c>
      <c r="G23" s="295">
        <f t="shared" si="0"/>
        <v>0.63</v>
      </c>
      <c r="H23" s="289">
        <f>IF(OR($C23="*",$C23&lt;400),"",IF(AND('201819 DATA'!F23="*",$C23&gt;=400),"*",IF($C23&gt;=400,ROUND('201819 DATA'!F23/$C23,2),"")))</f>
        <v>0</v>
      </c>
      <c r="I23" s="296">
        <f>IF(OR($B23="*",$B23&lt;400),"",IF(AND('201819 DATA'!Y23="*",$B23&gt;=400),"*",IF($B23&gt;=400,ROUND('201819 DATA'!Y23/$B23,2),"")))</f>
        <v>0</v>
      </c>
      <c r="J23" s="296">
        <f>IF(OR($B23="*",$B23&lt;400),"",IF(AND('201819 DATA'!Z23="*",$B23&gt;=400),"*",IF($B23&gt;=400,ROUND('201819 DATA'!Z23/$B23,2),"")))</f>
        <v>0</v>
      </c>
      <c r="K23" s="296" t="str">
        <f>IF(OR($B23="*",$B23&lt;400),"",IF(AND('201819 DATA'!AA23="*",$B23&gt;=400),"*",IF($B23&gt;=400,ROUND('201819 DATA'!AA23/$B23,2),"")))</f>
        <v>*</v>
      </c>
      <c r="L23" s="296">
        <f>IF(OR($B23="*",$B23&lt;400),"",IF(AND('201819 DATA'!AB23="*",$B23&gt;=400),"*",IF($B23&gt;=400,ROUND('201819 DATA'!AB23/$B23,2),"")))</f>
        <v>0.04</v>
      </c>
      <c r="M23" s="296">
        <f>IF(OR($B23="*",$B23&lt;400),"",IF(AND('201819 DATA'!AC23="*",$B23&gt;=400),"*",IF($B23&gt;=400,ROUND('201819 DATA'!AC23/$B23,2),"")))</f>
        <v>0.35</v>
      </c>
      <c r="N23" s="296">
        <f>IF(OR($B23="*",$B23&lt;400),"",IF(AND('201819 DATA'!AD23="*",$B23&gt;=400),"*",IF($B23&gt;=400,ROUND('201819 DATA'!AD23/$B23,2),"")))</f>
        <v>0.56000000000000005</v>
      </c>
      <c r="O23" s="296">
        <f>IF(OR($B23="*",$B23&lt;400),"",IF(AND('201819 DATA'!AE23="*",$B23&gt;=400),"*",IF($B23&gt;=400,ROUND('201819 DATA'!AE23/$B23,2),"")))</f>
        <v>0.04</v>
      </c>
      <c r="P23" s="297"/>
      <c r="Q23" s="296">
        <f>IF(OR($B23="*",$B23&lt;400),"",IF(AND('201819 DATA'!FL23="*",$B23&gt;=400),"*",IF($B23&gt;=400,ROUND('201819 DATA'!FL23/$B23,2),"")))</f>
        <v>1</v>
      </c>
      <c r="R23" s="289">
        <f>IF(OR($C23="*",$C23&lt;400),"",IF(AND('201819 DATA'!F23="*",$C23&gt;=400),"*",IF($C23&gt;=400,ROUND('201819 DATA'!F23/$C23,2),"")))</f>
        <v>0</v>
      </c>
      <c r="S23" s="289">
        <f>IF(OR($C23="*",$C23&lt;400),"",IF(AND('201819 DATA'!G23="*",$C23&gt;=400),"*",IF($C23&gt;=400,ROUND('201819 DATA'!G23/$C23,2),"")))</f>
        <v>0</v>
      </c>
      <c r="T23" s="289">
        <f>IF(OR($C23="*",$C23&lt;400),"",IF(AND('201819 DATA'!H23="*",$C23&gt;=400),"*",IF($C23&gt;=400,ROUND('201819 DATA'!H23/$C23,2),"")))</f>
        <v>1</v>
      </c>
      <c r="U23" s="289">
        <f>IF(OR($C23="*",$C23&lt;400),"",IF(AND('201819 DATA'!FM23="*",$C23&gt;=400),"*",IF($C23&gt;=400,ROUND('201819 DATA'!FM23/$C23,2),"")))</f>
        <v>0</v>
      </c>
      <c r="V23" s="312">
        <f>IF(OR($D23="*",$D23&lt;400),"",IF(AND('201819 DATA'!M23="*",$D23&gt;=400),"*",IF($D23&gt;=400,ROUND('201819 DATA'!M23/$D23,2),"")))</f>
        <v>0.98</v>
      </c>
      <c r="W23" s="312">
        <f>IF(OR($D23="*",$D23&lt;400),"",IF(AND('201819 DATA'!N23="*",$D23&gt;=400),"*",IF($D23&gt;=400,ROUND('201819 DATA'!N23/$D23,2),"")))</f>
        <v>0.02</v>
      </c>
      <c r="X23" s="312" t="str">
        <f>IF(OR($D23="*",$D23&lt;400),"",IF(AND('201819 DATA'!O23="*",$D23&gt;=400),"*",IF($D23&gt;=400,ROUND('201819 DATA'!O23/$D23,2),"")))</f>
        <v>*</v>
      </c>
      <c r="Y23" s="312">
        <f>IF(OR($D23="*",$D23&lt;400),"",IF(AND('201819 DATA'!P23="*",$D23&gt;=400),"*",IF($D23&gt;=400,ROUND('201819 DATA'!P23/$D23,2),"")))</f>
        <v>0</v>
      </c>
      <c r="Z23" s="312">
        <f>IF(OR($D23="*",$D23&lt;400),"",IF(AND('201819 DATA'!Q23="*",$D23&gt;=400),"*",IF($D23&gt;=400,ROUND('201819 DATA'!Q23/$D23,2),"")))</f>
        <v>0</v>
      </c>
      <c r="AA23" s="312">
        <f>IF(OR($D23="*",$D23&lt;400),"",IF(AND('201819 DATA'!R23="*",$D23&gt;=400),"*",IF($D23&gt;=400,ROUND('201819 DATA'!R23/$D23,2),"")))</f>
        <v>0</v>
      </c>
      <c r="AB23" s="312">
        <f>IF(OR($D23="*",$D23&lt;400),"",IF(AND('201819 DATA'!S23="*",$D23&gt;=400),"*",IF($D23&gt;=400,ROUND('201819 DATA'!S23/$D23,2),"")))</f>
        <v>0</v>
      </c>
      <c r="AC23" s="312">
        <f>IF(OR($D23="*",$D23&lt;400),"",IF(AND('201819 DATA'!T23="*",$D23&gt;=400),"*",IF($D23&gt;=400,ROUND('201819 DATA'!T23/$D23,2),"")))</f>
        <v>0</v>
      </c>
      <c r="AD23" s="289">
        <f>IF(OR($C23="*",$C23&lt;400),"",IF(AND('201819 DATA'!BC23="*",$C23&gt;=400),"*",IF($C23&gt;=400,ROUND('201819 DATA'!BC23/$C23,2),"")))</f>
        <v>0</v>
      </c>
      <c r="AE23" s="289">
        <f>IF(OR($C23="*",$C23&lt;400),"",IF(AND('201819 DATA'!BD23="*",$C23&gt;=400),"*",IF($C23&gt;=400,ROUND('201819 DATA'!BD23/$C23,2),"")))</f>
        <v>0</v>
      </c>
      <c r="AF23" s="289">
        <f>IF(OR($C23="*",$C23&lt;400),"",IF(AND('201819 DATA'!BE23="*",$C23&gt;=400),"*",IF($C23&gt;=400,ROUND('201819 DATA'!BE23/$C23,2),"")))</f>
        <v>0</v>
      </c>
      <c r="AG23" s="289">
        <f>IF(OR($C23="*",$C23&lt;400),"",IF(AND('201819 DATA'!BF23="*",$C23&gt;=400),"*",IF($C23&gt;=400,ROUND('201819 DATA'!BF23/$C23,2),"")))</f>
        <v>0</v>
      </c>
      <c r="AH23" s="289">
        <f>IF(OR($C23="*",$C23&lt;400),"",IF(AND('201819 DATA'!BG23="*",$C23&gt;=400),"*",IF($C23&gt;=400,ROUND('201819 DATA'!BG23/$C23,2),"")))</f>
        <v>0</v>
      </c>
      <c r="AI23" s="289">
        <f>IF(OR($C23="*",$C23&lt;400),"",IF(AND('201819 DATA'!BH23="*",$C23&gt;=400),"*",IF($C23&gt;=400,ROUND('201819 DATA'!BH23/$C23,2),"")))</f>
        <v>0</v>
      </c>
      <c r="AJ23" s="289">
        <f>IF(OR($C23="*",$C23&lt;400),"",IF(AND('201819 DATA'!BI23="*",$C23&gt;=400),"*",IF($C23&gt;=400,ROUND('201819 DATA'!BI23/$C23,2),"")))</f>
        <v>1</v>
      </c>
      <c r="AK23" s="289">
        <f>IF(OR($C23="*",$C23&lt;400),"",IF(AND('201819 DATA'!BJ23="*",$C23&gt;=400),"*",IF($C23&gt;=400,ROUND('201819 DATA'!BJ23/$C23,2),"")))</f>
        <v>0</v>
      </c>
      <c r="AL23" s="289">
        <f>IF(OR($C23="*",$C23&lt;400),"",IF(AND('201819 DATA'!BK23="*",$C23&gt;=400),"*",IF($C23&gt;=400,ROUND('201819 DATA'!BK23/$C23,2),"")))</f>
        <v>0</v>
      </c>
      <c r="AM23" s="289">
        <f>IF(OR($C23="*",$C23&lt;400),"",IF(AND('201819 DATA'!BL23="*",$C23&gt;=400),"*",IF($C23&gt;=400,ROUND('201819 DATA'!BL23/$C23,2),"")))</f>
        <v>0</v>
      </c>
      <c r="AN23" s="289">
        <f>IF(OR($C23="*",$C23&lt;400),"",IF(AND('201819 DATA'!BM23="*",$C23&gt;=400),"*",IF($C23&gt;=400,ROUND('201819 DATA'!BM23/$C23,2),"")))</f>
        <v>0</v>
      </c>
      <c r="AO23" s="289">
        <f>IF(OR($C23="*",$C23&lt;400),"",IF(AND('201819 DATA'!BN23="*",$C23&gt;=400),"*",IF($C23&gt;=400,ROUND('201819 DATA'!BN23/$C23,2),"")))</f>
        <v>0</v>
      </c>
      <c r="AP23" s="289">
        <f>IF(OR($C23="*",$C23&lt;400),"",IF(AND('201819 DATA'!BO23="*",$C23&gt;=400),"*",IF($C23&gt;=400,ROUND('201819 DATA'!BO23/$C23,2),"")))</f>
        <v>0</v>
      </c>
      <c r="AQ23" s="289">
        <f>IF(OR($C23="*",$C23&lt;400),"",IF(AND('201819 DATA'!BP23="*",$C23&gt;=400),"*",IF($C23&gt;=400,ROUND('201819 DATA'!BP23/$C23,2),"")))</f>
        <v>0</v>
      </c>
      <c r="AR23" s="289">
        <f>IF(OR($C23="*",$C23&lt;400),"",IF(AND('201819 DATA'!BQ23="*",$C23&gt;=400),"*",IF($C23&gt;=400,ROUND('201819 DATA'!BQ23/$C23,2),"")))</f>
        <v>0</v>
      </c>
      <c r="AS23" s="289">
        <f>IF(OR($C23="*",$C23&lt;400),"",IF(AND('201819 DATA'!BR23="*",$C23&gt;=400),"*",IF($C23&gt;=400,ROUND('201819 DATA'!BR23/$C23,2),"")))</f>
        <v>0</v>
      </c>
      <c r="AT23" s="289">
        <f>IF(OR($C23="*",$C23&lt;400),"",IF(AND('201819 DATA'!BS23="*",$C23&gt;=400),"*",IF($C23&gt;=400,ROUND('201819 DATA'!BS23/$C23,2),"")))</f>
        <v>0</v>
      </c>
      <c r="AU23" s="289">
        <f>IF(OR($C23="*",$C23&lt;400),"",IF(AND('201819 DATA'!BT23="*",$C23&gt;=400),"*",IF($C23&gt;=400,ROUND('201819 DATA'!BT23/$C23,2),"")))</f>
        <v>0</v>
      </c>
      <c r="AV23" s="289">
        <f>IF(OR($C23="*",$C23&lt;400),"",IF(AND('201819 DATA'!BU23="*",$C23&gt;=400),"*",IF($C23&gt;=400,ROUND('201819 DATA'!BU23/$C23,2),"")))</f>
        <v>0</v>
      </c>
      <c r="AW23" s="289">
        <f>IF(OR($C23="*",$C23&lt;400),"",IF(AND('201819 DATA'!BV23="*",$C23&gt;=400),"*",IF($C23&gt;=400,ROUND('201819 DATA'!BV23/$C23,2),"")))</f>
        <v>0</v>
      </c>
      <c r="AX23" s="289">
        <f>IF(OR($C23="*",$C23&lt;400),"",IF(AND('201819 DATA'!BW23="*",$C23&gt;=400),"*",IF($C23&gt;=400,ROUND('201819 DATA'!BW23/$C23,2),"")))</f>
        <v>0</v>
      </c>
    </row>
    <row r="24" spans="1:50" x14ac:dyDescent="0.2">
      <c r="A24" s="13" t="s">
        <v>213</v>
      </c>
      <c r="B24" s="287">
        <f>'201819 DATA'!B24</f>
        <v>3810</v>
      </c>
      <c r="C24" s="288">
        <f>'201819 DATA'!C24</f>
        <v>2525</v>
      </c>
      <c r="D24" s="293">
        <f>'201819 DATA'!FN24</f>
        <v>0</v>
      </c>
      <c r="G24" s="295">
        <f t="shared" si="0"/>
        <v>0.66</v>
      </c>
      <c r="H24" s="289">
        <f>IF(OR($C24="*",$C24&lt;400),"",IF(AND('201819 DATA'!F24="*",$C24&gt;=400),"*",IF($C24&gt;=400,ROUND('201819 DATA'!F24/$C24,2),"")))</f>
        <v>0.45</v>
      </c>
      <c r="I24" s="296">
        <f>IF(OR($B24="*",$B24&lt;400),"",IF(AND('201819 DATA'!Y24="*",$B24&gt;=400),"*",IF($B24&gt;=400,ROUND('201819 DATA'!Y24/$B24,2),"")))</f>
        <v>0</v>
      </c>
      <c r="J24" s="296">
        <f>IF(OR($B24="*",$B24&lt;400),"",IF(AND('201819 DATA'!Z24="*",$B24&gt;=400),"*",IF($B24&gt;=400,ROUND('201819 DATA'!Z24/$B24,2),"")))</f>
        <v>0.19</v>
      </c>
      <c r="K24" s="296">
        <f>IF(OR($B24="*",$B24&lt;400),"",IF(AND('201819 DATA'!AA24="*",$B24&gt;=400),"*",IF($B24&gt;=400,ROUND('201819 DATA'!AA24/$B24,2),"")))</f>
        <v>0.3</v>
      </c>
      <c r="L24" s="296">
        <f>IF(OR($B24="*",$B24&lt;400),"",IF(AND('201819 DATA'!AB24="*",$B24&gt;=400),"*",IF($B24&gt;=400,ROUND('201819 DATA'!AB24/$B24,2),"")))</f>
        <v>0.25</v>
      </c>
      <c r="M24" s="296">
        <f>IF(OR($B24="*",$B24&lt;400),"",IF(AND('201819 DATA'!AC24="*",$B24&gt;=400),"*",IF($B24&gt;=400,ROUND('201819 DATA'!AC24/$B24,2),"")))</f>
        <v>0.13</v>
      </c>
      <c r="N24" s="296">
        <f>IF(OR($B24="*",$B24&lt;400),"",IF(AND('201819 DATA'!AD24="*",$B24&gt;=400),"*",IF($B24&gt;=400,ROUND('201819 DATA'!AD24/$B24,2),"")))</f>
        <v>0.1</v>
      </c>
      <c r="O24" s="296">
        <f>IF(OR($B24="*",$B24&lt;400),"",IF(AND('201819 DATA'!AE24="*",$B24&gt;=400),"*",IF($B24&gt;=400,ROUND('201819 DATA'!AE24/$B24,2),"")))</f>
        <v>0.01</v>
      </c>
      <c r="P24" s="297"/>
      <c r="Q24" s="296">
        <f>IF(OR($B24="*",$B24&lt;400),"",IF(AND('201819 DATA'!FL24="*",$B24&gt;=400),"*",IF($B24&gt;=400,ROUND('201819 DATA'!FL24/$B24,2),"")))</f>
        <v>0</v>
      </c>
      <c r="R24" s="289">
        <f>IF(OR($C24="*",$C24&lt;400),"",IF(AND('201819 DATA'!F24="*",$C24&gt;=400),"*",IF($C24&gt;=400,ROUND('201819 DATA'!F24/$C24,2),"")))</f>
        <v>0.45</v>
      </c>
      <c r="S24" s="289">
        <f>IF(OR($C24="*",$C24&lt;400),"",IF(AND('201819 DATA'!G24="*",$C24&gt;=400),"*",IF($C24&gt;=400,ROUND('201819 DATA'!G24/$C24,2),"")))</f>
        <v>0.31</v>
      </c>
      <c r="T24" s="289">
        <f>IF(OR($C24="*",$C24&lt;400),"",IF(AND('201819 DATA'!H24="*",$C24&gt;=400),"*",IF($C24&gt;=400,ROUND('201819 DATA'!H24/$C24,2),"")))</f>
        <v>0.1</v>
      </c>
      <c r="U24" s="289">
        <f>IF(OR($C24="*",$C24&lt;400),"",IF(AND('201819 DATA'!FM24="*",$C24&gt;=400),"*",IF($C24&gt;=400,ROUND('201819 DATA'!FM24/$C24,2),"")))</f>
        <v>0.14000000000000001</v>
      </c>
      <c r="V24" s="312" t="str">
        <f>IF(OR($D24="*",$D24&lt;400),"",IF(AND('201819 DATA'!M24="*",$D24&gt;=400),"*",IF($D24&gt;=400,ROUND('201819 DATA'!M24/$D24,2),"")))</f>
        <v/>
      </c>
      <c r="W24" s="312" t="str">
        <f>IF(OR($D24="*",$D24&lt;400),"",IF(AND('201819 DATA'!N24="*",$D24&gt;=400),"*",IF($D24&gt;=400,ROUND('201819 DATA'!N24/$D24,2),"")))</f>
        <v/>
      </c>
      <c r="X24" s="312" t="str">
        <f>IF(OR($D24="*",$D24&lt;400),"",IF(AND('201819 DATA'!O24="*",$D24&gt;=400),"*",IF($D24&gt;=400,ROUND('201819 DATA'!O24/$D24,2),"")))</f>
        <v/>
      </c>
      <c r="Y24" s="312" t="str">
        <f>IF(OR($D24="*",$D24&lt;400),"",IF(AND('201819 DATA'!P24="*",$D24&gt;=400),"*",IF($D24&gt;=400,ROUND('201819 DATA'!P24/$D24,2),"")))</f>
        <v/>
      </c>
      <c r="Z24" s="312" t="str">
        <f>IF(OR($D24="*",$D24&lt;400),"",IF(AND('201819 DATA'!Q24="*",$D24&gt;=400),"*",IF($D24&gt;=400,ROUND('201819 DATA'!Q24/$D24,2),"")))</f>
        <v/>
      </c>
      <c r="AA24" s="312" t="str">
        <f>IF(OR($D24="*",$D24&lt;400),"",IF(AND('201819 DATA'!R24="*",$D24&gt;=400),"*",IF($D24&gt;=400,ROUND('201819 DATA'!R24/$D24,2),"")))</f>
        <v/>
      </c>
      <c r="AB24" s="312" t="str">
        <f>IF(OR($D24="*",$D24&lt;400),"",IF(AND('201819 DATA'!S24="*",$D24&gt;=400),"*",IF($D24&gt;=400,ROUND('201819 DATA'!S24/$D24,2),"")))</f>
        <v/>
      </c>
      <c r="AC24" s="312" t="str">
        <f>IF(OR($D24="*",$D24&lt;400),"",IF(AND('201819 DATA'!T24="*",$D24&gt;=400),"*",IF($D24&gt;=400,ROUND('201819 DATA'!T24/$D24,2),"")))</f>
        <v/>
      </c>
      <c r="AD24" s="289">
        <f>IF(OR($C24="*",$C24&lt;400),"",IF(AND('201819 DATA'!BC24="*",$C24&gt;=400),"*",IF($C24&gt;=400,ROUND('201819 DATA'!BC24/$C24,2),"")))</f>
        <v>0</v>
      </c>
      <c r="AE24" s="289" t="str">
        <f>IF(OR($C24="*",$C24&lt;400),"",IF(AND('201819 DATA'!BD24="*",$C24&gt;=400),"*",IF($C24&gt;=400,ROUND('201819 DATA'!BD24/$C24,2),"")))</f>
        <v>*</v>
      </c>
      <c r="AF24" s="289">
        <f>IF(OR($C24="*",$C24&lt;400),"",IF(AND('201819 DATA'!BE24="*",$C24&gt;=400),"*",IF($C24&gt;=400,ROUND('201819 DATA'!BE24/$C24,2),"")))</f>
        <v>0</v>
      </c>
      <c r="AG24" s="289" t="str">
        <f>IF(OR($C24="*",$C24&lt;400),"",IF(AND('201819 DATA'!BF24="*",$C24&gt;=400),"*",IF($C24&gt;=400,ROUND('201819 DATA'!BF24/$C24,2),"")))</f>
        <v>*</v>
      </c>
      <c r="AH24" s="289">
        <f>IF(OR($C24="*",$C24&lt;400),"",IF(AND('201819 DATA'!BG24="*",$C24&gt;=400),"*",IF($C24&gt;=400,ROUND('201819 DATA'!BG24/$C24,2),"")))</f>
        <v>0.89</v>
      </c>
      <c r="AI24" s="289">
        <f>IF(OR($C24="*",$C24&lt;400),"",IF(AND('201819 DATA'!BH24="*",$C24&gt;=400),"*",IF($C24&gt;=400,ROUND('201819 DATA'!BH24/$C24,2),"")))</f>
        <v>0</v>
      </c>
      <c r="AJ24" s="289">
        <f>IF(OR($C24="*",$C24&lt;400),"",IF(AND('201819 DATA'!BI24="*",$C24&gt;=400),"*",IF($C24&gt;=400,ROUND('201819 DATA'!BI24/$C24,2),"")))</f>
        <v>0</v>
      </c>
      <c r="AK24" s="289">
        <f>IF(OR($C24="*",$C24&lt;400),"",IF(AND('201819 DATA'!BJ24="*",$C24&gt;=400),"*",IF($C24&gt;=400,ROUND('201819 DATA'!BJ24/$C24,2),"")))</f>
        <v>0</v>
      </c>
      <c r="AL24" s="289" t="str">
        <f>IF(OR($C24="*",$C24&lt;400),"",IF(AND('201819 DATA'!BK24="*",$C24&gt;=400),"*",IF($C24&gt;=400,ROUND('201819 DATA'!BK24/$C24,2),"")))</f>
        <v>*</v>
      </c>
      <c r="AM24" s="289" t="str">
        <f>IF(OR($C24="*",$C24&lt;400),"",IF(AND('201819 DATA'!BL24="*",$C24&gt;=400),"*",IF($C24&gt;=400,ROUND('201819 DATA'!BL24/$C24,2),"")))</f>
        <v>*</v>
      </c>
      <c r="AN24" s="289">
        <f>IF(OR($C24="*",$C24&lt;400),"",IF(AND('201819 DATA'!BM24="*",$C24&gt;=400),"*",IF($C24&gt;=400,ROUND('201819 DATA'!BM24/$C24,2),"")))</f>
        <v>0</v>
      </c>
      <c r="AO24" s="289">
        <f>IF(OR($C24="*",$C24&lt;400),"",IF(AND('201819 DATA'!BN24="*",$C24&gt;=400),"*",IF($C24&gt;=400,ROUND('201819 DATA'!BN24/$C24,2),"")))</f>
        <v>0</v>
      </c>
      <c r="AP24" s="289">
        <f>IF(OR($C24="*",$C24&lt;400),"",IF(AND('201819 DATA'!BO24="*",$C24&gt;=400),"*",IF($C24&gt;=400,ROUND('201819 DATA'!BO24/$C24,2),"")))</f>
        <v>0</v>
      </c>
      <c r="AQ24" s="289" t="str">
        <f>IF(OR($C24="*",$C24&lt;400),"",IF(AND('201819 DATA'!BP24="*",$C24&gt;=400),"*",IF($C24&gt;=400,ROUND('201819 DATA'!BP24/$C24,2),"")))</f>
        <v>*</v>
      </c>
      <c r="AR24" s="289">
        <f>IF(OR($C24="*",$C24&lt;400),"",IF(AND('201819 DATA'!BQ24="*",$C24&gt;=400),"*",IF($C24&gt;=400,ROUND('201819 DATA'!BQ24/$C24,2),"")))</f>
        <v>0</v>
      </c>
      <c r="AS24" s="289">
        <f>IF(OR($C24="*",$C24&lt;400),"",IF(AND('201819 DATA'!BR24="*",$C24&gt;=400),"*",IF($C24&gt;=400,ROUND('201819 DATA'!BR24/$C24,2),"")))</f>
        <v>0</v>
      </c>
      <c r="AT24" s="289">
        <f>IF(OR($C24="*",$C24&lt;400),"",IF(AND('201819 DATA'!BS24="*",$C24&gt;=400),"*",IF($C24&gt;=400,ROUND('201819 DATA'!BS24/$C24,2),"")))</f>
        <v>0</v>
      </c>
      <c r="AU24" s="289">
        <f>IF(OR($C24="*",$C24&lt;400),"",IF(AND('201819 DATA'!BT24="*",$C24&gt;=400),"*",IF($C24&gt;=400,ROUND('201819 DATA'!BT24/$C24,2),"")))</f>
        <v>0.09</v>
      </c>
      <c r="AV24" s="289" t="str">
        <f>IF(OR($C24="*",$C24&lt;400),"",IF(AND('201819 DATA'!BU24="*",$C24&gt;=400),"*",IF($C24&gt;=400,ROUND('201819 DATA'!BU24/$C24,2),"")))</f>
        <v>*</v>
      </c>
      <c r="AW24" s="289">
        <f>IF(OR($C24="*",$C24&lt;400),"",IF(AND('201819 DATA'!BV24="*",$C24&gt;=400),"*",IF($C24&gt;=400,ROUND('201819 DATA'!BV24/$C24,2),"")))</f>
        <v>0</v>
      </c>
      <c r="AX24" s="289">
        <f>IF(OR($C24="*",$C24&lt;400),"",IF(AND('201819 DATA'!BW24="*",$C24&gt;=400),"*",IF($C24&gt;=400,ROUND('201819 DATA'!BW24/$C24,2),"")))</f>
        <v>0.01</v>
      </c>
    </row>
    <row r="25" spans="1:50" x14ac:dyDescent="0.2">
      <c r="A25" s="13" t="s">
        <v>406</v>
      </c>
      <c r="B25" s="287">
        <f>'201819 DATA'!B25</f>
        <v>161295</v>
      </c>
      <c r="C25" s="288">
        <f>'201819 DATA'!C25</f>
        <v>133115</v>
      </c>
      <c r="D25" s="293">
        <f>'201819 DATA'!FN25</f>
        <v>41975</v>
      </c>
      <c r="G25" s="295">
        <f t="shared" si="0"/>
        <v>0.83</v>
      </c>
      <c r="H25" s="289">
        <f>IF(OR($C25="*",$C25&lt;400),"",IF(AND('201819 DATA'!F25="*",$C25&gt;=400),"*",IF($C25&gt;=400,ROUND('201819 DATA'!F25/$C25,2),"")))</f>
        <v>0.45</v>
      </c>
      <c r="I25" s="296">
        <f>IF(OR($B25="*",$B25&lt;400),"",IF(AND('201819 DATA'!Y25="*",$B25&gt;=400),"*",IF($B25&gt;=400,ROUND('201819 DATA'!Y25/$B25,2),"")))</f>
        <v>0.11</v>
      </c>
      <c r="J25" s="296">
        <f>IF(OR($B25="*",$B25&lt;400),"",IF(AND('201819 DATA'!Z25="*",$B25&gt;=400),"*",IF($B25&gt;=400,ROUND('201819 DATA'!Z25/$B25,2),"")))</f>
        <v>0.09</v>
      </c>
      <c r="K25" s="296">
        <f>IF(OR($B25="*",$B25&lt;400),"",IF(AND('201819 DATA'!AA25="*",$B25&gt;=400),"*",IF($B25&gt;=400,ROUND('201819 DATA'!AA25/$B25,2),"")))</f>
        <v>0.13</v>
      </c>
      <c r="L25" s="296">
        <f>IF(OR($B25="*",$B25&lt;400),"",IF(AND('201819 DATA'!AB25="*",$B25&gt;=400),"*",IF($B25&gt;=400,ROUND('201819 DATA'!AB25/$B25,2),"")))</f>
        <v>0.16</v>
      </c>
      <c r="M25" s="296">
        <f>IF(OR($B25="*",$B25&lt;400),"",IF(AND('201819 DATA'!AC25="*",$B25&gt;=400),"*",IF($B25&gt;=400,ROUND('201819 DATA'!AC25/$B25,2),"")))</f>
        <v>0.2</v>
      </c>
      <c r="N25" s="296">
        <f>IF(OR($B25="*",$B25&lt;400),"",IF(AND('201819 DATA'!AD25="*",$B25&gt;=400),"*",IF($B25&gt;=400,ROUND('201819 DATA'!AD25/$B25,2),"")))</f>
        <v>0.22</v>
      </c>
      <c r="O25" s="296">
        <f>IF(OR($B25="*",$B25&lt;400),"",IF(AND('201819 DATA'!AE25="*",$B25&gt;=400),"*",IF($B25&gt;=400,ROUND('201819 DATA'!AE25/$B25,2),"")))</f>
        <v>0.05</v>
      </c>
      <c r="P25" s="297"/>
      <c r="Q25" s="296">
        <f>IF(OR($B25="*",$B25&lt;400),"",IF(AND('201819 DATA'!FL25="*",$B25&gt;=400),"*",IF($B25&gt;=400,ROUND('201819 DATA'!FL25/$B25,2),"")))</f>
        <v>0.56999999999999995</v>
      </c>
      <c r="R25" s="289">
        <f>IF(OR($C25="*",$C25&lt;400),"",IF(AND('201819 DATA'!F25="*",$C25&gt;=400),"*",IF($C25&gt;=400,ROUND('201819 DATA'!F25/$C25,2),"")))</f>
        <v>0.45</v>
      </c>
      <c r="S25" s="289">
        <f>IF(OR($C25="*",$C25&lt;400),"",IF(AND('201819 DATA'!G25="*",$C25&gt;=400),"*",IF($C25&gt;=400,ROUND('201819 DATA'!G25/$C25,2),"")))</f>
        <v>0.06</v>
      </c>
      <c r="T25" s="289">
        <f>IF(OR($C25="*",$C25&lt;400),"",IF(AND('201819 DATA'!H25="*",$C25&gt;=400),"*",IF($C25&gt;=400,ROUND('201819 DATA'!H25/$C25,2),"")))</f>
        <v>0.35</v>
      </c>
      <c r="U25" s="289">
        <f>IF(OR($C25="*",$C25&lt;400),"",IF(AND('201819 DATA'!FM25="*",$C25&gt;=400),"*",IF($C25&gt;=400,ROUND('201819 DATA'!FM25/$C25,2),"")))</f>
        <v>0.14000000000000001</v>
      </c>
      <c r="V25" s="312">
        <f>IF(OR($D25="*",$D25&lt;400),"",IF(AND('201819 DATA'!M25="*",$D25&gt;=400),"*",IF($D25&gt;=400,ROUND('201819 DATA'!M25/$D25,2),"")))</f>
        <v>0.47</v>
      </c>
      <c r="W25" s="312">
        <f>IF(OR($D25="*",$D25&lt;400),"",IF(AND('201819 DATA'!N25="*",$D25&gt;=400),"*",IF($D25&gt;=400,ROUND('201819 DATA'!N25/$D25,2),"")))</f>
        <v>0.17</v>
      </c>
      <c r="X25" s="312">
        <f>IF(OR($D25="*",$D25&lt;400),"",IF(AND('201819 DATA'!O25="*",$D25&gt;=400),"*",IF($D25&gt;=400,ROUND('201819 DATA'!O25/$D25,2),"")))</f>
        <v>0.11</v>
      </c>
      <c r="Y25" s="312">
        <f>IF(OR($D25="*",$D25&lt;400),"",IF(AND('201819 DATA'!P25="*",$D25&gt;=400),"*",IF($D25&gt;=400,ROUND('201819 DATA'!P25/$D25,2),"")))</f>
        <v>0.2</v>
      </c>
      <c r="Z25" s="312">
        <f>IF(OR($D25="*",$D25&lt;400),"",IF(AND('201819 DATA'!Q25="*",$D25&gt;=400),"*",IF($D25&gt;=400,ROUND('201819 DATA'!Q25/$D25,2),"")))</f>
        <v>0.05</v>
      </c>
      <c r="AA25" s="312">
        <f>IF(OR($D25="*",$D25&lt;400),"",IF(AND('201819 DATA'!R25="*",$D25&gt;=400),"*",IF($D25&gt;=400,ROUND('201819 DATA'!R25/$D25,2),"")))</f>
        <v>0.01</v>
      </c>
      <c r="AB25" s="312">
        <f>IF(OR($D25="*",$D25&lt;400),"",IF(AND('201819 DATA'!S25="*",$D25&gt;=400),"*",IF($D25&gt;=400,ROUND('201819 DATA'!S25/$D25,2),"")))</f>
        <v>0</v>
      </c>
      <c r="AC25" s="312">
        <f>IF(OR($D25="*",$D25&lt;400),"",IF(AND('201819 DATA'!T25="*",$D25&gt;=400),"*",IF($D25&gt;=400,ROUND('201819 DATA'!T25/$D25,2),"")))</f>
        <v>0</v>
      </c>
      <c r="AD25" s="289">
        <f>IF(OR($C25="*",$C25&lt;400),"",IF(AND('201819 DATA'!BC25="*",$C25&gt;=400),"*",IF($C25&gt;=400,ROUND('201819 DATA'!BC25/$C25,2),"")))</f>
        <v>0.03</v>
      </c>
      <c r="AE25" s="289">
        <f>IF(OR($C25="*",$C25&lt;400),"",IF(AND('201819 DATA'!BD25="*",$C25&gt;=400),"*",IF($C25&gt;=400,ROUND('201819 DATA'!BD25/$C25,2),"")))</f>
        <v>0.08</v>
      </c>
      <c r="AF25" s="289">
        <f>IF(OR($C25="*",$C25&lt;400),"",IF(AND('201819 DATA'!BE25="*",$C25&gt;=400),"*",IF($C25&gt;=400,ROUND('201819 DATA'!BE25/$C25,2),"")))</f>
        <v>0.02</v>
      </c>
      <c r="AG25" s="289">
        <f>IF(OR($C25="*",$C25&lt;400),"",IF(AND('201819 DATA'!BF25="*",$C25&gt;=400),"*",IF($C25&gt;=400,ROUND('201819 DATA'!BF25/$C25,2),"")))</f>
        <v>0.02</v>
      </c>
      <c r="AH25" s="289">
        <f>IF(OR($C25="*",$C25&lt;400),"",IF(AND('201819 DATA'!BG25="*",$C25&gt;=400),"*",IF($C25&gt;=400,ROUND('201819 DATA'!BG25/$C25,2),"")))</f>
        <v>0</v>
      </c>
      <c r="AI25" s="289">
        <f>IF(OR($C25="*",$C25&lt;400),"",IF(AND('201819 DATA'!BH25="*",$C25&gt;=400),"*",IF($C25&gt;=400,ROUND('201819 DATA'!BH25/$C25,2),"")))</f>
        <v>0.02</v>
      </c>
      <c r="AJ25" s="289">
        <f>IF(OR($C25="*",$C25&lt;400),"",IF(AND('201819 DATA'!BI25="*",$C25&gt;=400),"*",IF($C25&gt;=400,ROUND('201819 DATA'!BI25/$C25,2),"")))</f>
        <v>0.03</v>
      </c>
      <c r="AK25" s="289">
        <f>IF(OR($C25="*",$C25&lt;400),"",IF(AND('201819 DATA'!BJ25="*",$C25&gt;=400),"*",IF($C25&gt;=400,ROUND('201819 DATA'!BJ25/$C25,2),"")))</f>
        <v>0.01</v>
      </c>
      <c r="AL25" s="289">
        <f>IF(OR($C25="*",$C25&lt;400),"",IF(AND('201819 DATA'!BK25="*",$C25&gt;=400),"*",IF($C25&gt;=400,ROUND('201819 DATA'!BK25/$C25,2),"")))</f>
        <v>0.05</v>
      </c>
      <c r="AM25" s="289">
        <f>IF(OR($C25="*",$C25&lt;400),"",IF(AND('201819 DATA'!BL25="*",$C25&gt;=400),"*",IF($C25&gt;=400,ROUND('201819 DATA'!BL25/$C25,2),"")))</f>
        <v>0.08</v>
      </c>
      <c r="AN25" s="289">
        <f>IF(OR($C25="*",$C25&lt;400),"",IF(AND('201819 DATA'!BM25="*",$C25&gt;=400),"*",IF($C25&gt;=400,ROUND('201819 DATA'!BM25/$C25,2),"")))</f>
        <v>0.13</v>
      </c>
      <c r="AO25" s="289">
        <f>IF(OR($C25="*",$C25&lt;400),"",IF(AND('201819 DATA'!BN25="*",$C25&gt;=400),"*",IF($C25&gt;=400,ROUND('201819 DATA'!BN25/$C25,2),"")))</f>
        <v>0.03</v>
      </c>
      <c r="AP25" s="289">
        <f>IF(OR($C25="*",$C25&lt;400),"",IF(AND('201819 DATA'!BO25="*",$C25&gt;=400),"*",IF($C25&gt;=400,ROUND('201819 DATA'!BO25/$C25,2),"")))</f>
        <v>7.0000000000000007E-2</v>
      </c>
      <c r="AQ25" s="289">
        <f>IF(OR($C25="*",$C25&lt;400),"",IF(AND('201819 DATA'!BP25="*",$C25&gt;=400),"*",IF($C25&gt;=400,ROUND('201819 DATA'!BP25/$C25,2),"")))</f>
        <v>0.08</v>
      </c>
      <c r="AR25" s="289">
        <f>IF(OR($C25="*",$C25&lt;400),"",IF(AND('201819 DATA'!BQ25="*",$C25&gt;=400),"*",IF($C25&gt;=400,ROUND('201819 DATA'!BQ25/$C25,2),"")))</f>
        <v>0.08</v>
      </c>
      <c r="AS25" s="289">
        <f>IF(OR($C25="*",$C25&lt;400),"",IF(AND('201819 DATA'!BR25="*",$C25&gt;=400),"*",IF($C25&gt;=400,ROUND('201819 DATA'!BR25/$C25,2),"")))</f>
        <v>0.04</v>
      </c>
      <c r="AT25" s="289">
        <f>IF(OR($C25="*",$C25&lt;400),"",IF(AND('201819 DATA'!BS25="*",$C25&gt;=400),"*",IF($C25&gt;=400,ROUND('201819 DATA'!BS25/$C25,2),"")))</f>
        <v>0</v>
      </c>
      <c r="AU25" s="289">
        <f>IF(OR($C25="*",$C25&lt;400),"",IF(AND('201819 DATA'!BT25="*",$C25&gt;=400),"*",IF($C25&gt;=400,ROUND('201819 DATA'!BT25/$C25,2),"")))</f>
        <v>0.12</v>
      </c>
      <c r="AV25" s="289">
        <f>IF(OR($C25="*",$C25&lt;400),"",IF(AND('201819 DATA'!BU25="*",$C25&gt;=400),"*",IF($C25&gt;=400,ROUND('201819 DATA'!BU25/$C25,2),"")))</f>
        <v>0.05</v>
      </c>
      <c r="AW25" s="289">
        <f>IF(OR($C25="*",$C25&lt;400),"",IF(AND('201819 DATA'!BV25="*",$C25&gt;=400),"*",IF($C25&gt;=400,ROUND('201819 DATA'!BV25/$C25,2),"")))</f>
        <v>0</v>
      </c>
      <c r="AX25" s="289">
        <f>IF(OR($C25="*",$C25&lt;400),"",IF(AND('201819 DATA'!BW25="*",$C25&gt;=400),"*",IF($C25&gt;=400,ROUND('201819 DATA'!BW25/$C25,2),"")))</f>
        <v>0.05</v>
      </c>
    </row>
    <row r="26" spans="1:50" x14ac:dyDescent="0.2">
      <c r="A26" s="13" t="s">
        <v>543</v>
      </c>
      <c r="B26" s="287">
        <f>'201819 DATA'!B26</f>
        <v>2665</v>
      </c>
      <c r="C26" s="288">
        <f>'201819 DATA'!C26</f>
        <v>2440</v>
      </c>
      <c r="D26" s="293">
        <f>'201819 DATA'!FN26</f>
        <v>2440</v>
      </c>
      <c r="G26" s="295">
        <f t="shared" si="0"/>
        <v>0.92</v>
      </c>
      <c r="H26" s="289">
        <f>IF(OR($C26="*",$C26&lt;400),"",IF(AND('201819 DATA'!F26="*",$C26&gt;=400),"*",IF($C26&gt;=400,ROUND('201819 DATA'!F26/$C26,2),"")))</f>
        <v>0</v>
      </c>
      <c r="I26" s="296">
        <f>IF(OR($B26="*",$B26&lt;400),"",IF(AND('201819 DATA'!Y26="*",$B26&gt;=400),"*",IF($B26&gt;=400,ROUND('201819 DATA'!Y26/$B26,2),"")))</f>
        <v>0</v>
      </c>
      <c r="J26" s="296">
        <f>IF(OR($B26="*",$B26&lt;400),"",IF(AND('201819 DATA'!Z26="*",$B26&gt;=400),"*",IF($B26&gt;=400,ROUND('201819 DATA'!Z26/$B26,2),"")))</f>
        <v>0.02</v>
      </c>
      <c r="K26" s="296">
        <f>IF(OR($B26="*",$B26&lt;400),"",IF(AND('201819 DATA'!AA26="*",$B26&gt;=400),"*",IF($B26&gt;=400,ROUND('201819 DATA'!AA26/$B26,2),"")))</f>
        <v>7.0000000000000007E-2</v>
      </c>
      <c r="L26" s="296">
        <f>IF(OR($B26="*",$B26&lt;400),"",IF(AND('201819 DATA'!AB26="*",$B26&gt;=400),"*",IF($B26&gt;=400,ROUND('201819 DATA'!AB26/$B26,2),"")))</f>
        <v>0.24</v>
      </c>
      <c r="M26" s="296">
        <f>IF(OR($B26="*",$B26&lt;400),"",IF(AND('201819 DATA'!AC26="*",$B26&gt;=400),"*",IF($B26&gt;=400,ROUND('201819 DATA'!AC26/$B26,2),"")))</f>
        <v>0.45</v>
      </c>
      <c r="N26" s="296">
        <f>IF(OR($B26="*",$B26&lt;400),"",IF(AND('201819 DATA'!AD26="*",$B26&gt;=400),"*",IF($B26&gt;=400,ROUND('201819 DATA'!AD26/$B26,2),"")))</f>
        <v>0.22</v>
      </c>
      <c r="O26" s="296" t="str">
        <f>IF(OR($B26="*",$B26&lt;400),"",IF(AND('201819 DATA'!AE26="*",$B26&gt;=400),"*",IF($B26&gt;=400,ROUND('201819 DATA'!AE26/$B26,2),"")))</f>
        <v>*</v>
      </c>
      <c r="P26" s="297"/>
      <c r="Q26" s="296">
        <f>IF(OR($B26="*",$B26&lt;400),"",IF(AND('201819 DATA'!FL26="*",$B26&gt;=400),"*",IF($B26&gt;=400,ROUND('201819 DATA'!FL26/$B26,2),"")))</f>
        <v>0.96</v>
      </c>
      <c r="R26" s="289">
        <f>IF(OR($C26="*",$C26&lt;400),"",IF(AND('201819 DATA'!F26="*",$C26&gt;=400),"*",IF($C26&gt;=400,ROUND('201819 DATA'!F26/$C26,2),"")))</f>
        <v>0</v>
      </c>
      <c r="S26" s="289">
        <f>IF(OR($C26="*",$C26&lt;400),"",IF(AND('201819 DATA'!G26="*",$C26&gt;=400),"*",IF($C26&gt;=400,ROUND('201819 DATA'!G26/$C26,2),"")))</f>
        <v>0</v>
      </c>
      <c r="T26" s="289">
        <f>IF(OR($C26="*",$C26&lt;400),"",IF(AND('201819 DATA'!H26="*",$C26&gt;=400),"*",IF($C26&gt;=400,ROUND('201819 DATA'!H26/$C26,2),"")))</f>
        <v>1</v>
      </c>
      <c r="U26" s="289">
        <f>IF(OR($C26="*",$C26&lt;400),"",IF(AND('201819 DATA'!FM26="*",$C26&gt;=400),"*",IF($C26&gt;=400,ROUND('201819 DATA'!FM26/$C26,2),"")))</f>
        <v>0</v>
      </c>
      <c r="V26" s="312">
        <f>IF(OR($D26="*",$D26&lt;400),"",IF(AND('201819 DATA'!M26="*",$D26&gt;=400),"*",IF($D26&gt;=400,ROUND('201819 DATA'!M26/$D26,2),"")))</f>
        <v>0.23</v>
      </c>
      <c r="W26" s="312">
        <f>IF(OR($D26="*",$D26&lt;400),"",IF(AND('201819 DATA'!N26="*",$D26&gt;=400),"*",IF($D26&gt;=400,ROUND('201819 DATA'!N26/$D26,2),"")))</f>
        <v>0.34</v>
      </c>
      <c r="X26" s="312">
        <f>IF(OR($D26="*",$D26&lt;400),"",IF(AND('201819 DATA'!O26="*",$D26&gt;=400),"*",IF($D26&gt;=400,ROUND('201819 DATA'!O26/$D26,2),"")))</f>
        <v>0.3</v>
      </c>
      <c r="Y26" s="312">
        <f>IF(OR($D26="*",$D26&lt;400),"",IF(AND('201819 DATA'!P26="*",$D26&gt;=400),"*",IF($D26&gt;=400,ROUND('201819 DATA'!P26/$D26,2),"")))</f>
        <v>0.12</v>
      </c>
      <c r="Z26" s="312" t="str">
        <f>IF(OR($D26="*",$D26&lt;400),"",IF(AND('201819 DATA'!Q26="*",$D26&gt;=400),"*",IF($D26&gt;=400,ROUND('201819 DATA'!Q26/$D26,2),"")))</f>
        <v>*</v>
      </c>
      <c r="AA26" s="312" t="str">
        <f>IF(OR($D26="*",$D26&lt;400),"",IF(AND('201819 DATA'!R26="*",$D26&gt;=400),"*",IF($D26&gt;=400,ROUND('201819 DATA'!R26/$D26,2),"")))</f>
        <v>*</v>
      </c>
      <c r="AB26" s="312">
        <f>IF(OR($D26="*",$D26&lt;400),"",IF(AND('201819 DATA'!S26="*",$D26&gt;=400),"*",IF($D26&gt;=400,ROUND('201819 DATA'!S26/$D26,2),"")))</f>
        <v>0</v>
      </c>
      <c r="AC26" s="312">
        <f>IF(OR($D26="*",$D26&lt;400),"",IF(AND('201819 DATA'!T26="*",$D26&gt;=400),"*",IF($D26&gt;=400,ROUND('201819 DATA'!T26/$D26,2),"")))</f>
        <v>0</v>
      </c>
      <c r="AD26" s="289">
        <f>IF(OR($C26="*",$C26&lt;400),"",IF(AND('201819 DATA'!BC26="*",$C26&gt;=400),"*",IF($C26&gt;=400,ROUND('201819 DATA'!BC26/$C26,2),"")))</f>
        <v>0</v>
      </c>
      <c r="AE26" s="289" t="str">
        <f>IF(OR($C26="*",$C26&lt;400),"",IF(AND('201819 DATA'!BD26="*",$C26&gt;=400),"*",IF($C26&gt;=400,ROUND('201819 DATA'!BD26/$C26,2),"")))</f>
        <v>*</v>
      </c>
      <c r="AF26" s="289">
        <f>IF(OR($C26="*",$C26&lt;400),"",IF(AND('201819 DATA'!BE26="*",$C26&gt;=400),"*",IF($C26&gt;=400,ROUND('201819 DATA'!BE26/$C26,2),"")))</f>
        <v>0</v>
      </c>
      <c r="AG26" s="289">
        <f>IF(OR($C26="*",$C26&lt;400),"",IF(AND('201819 DATA'!BF26="*",$C26&gt;=400),"*",IF($C26&gt;=400,ROUND('201819 DATA'!BF26/$C26,2),"")))</f>
        <v>0</v>
      </c>
      <c r="AH26" s="289">
        <f>IF(OR($C26="*",$C26&lt;400),"",IF(AND('201819 DATA'!BG26="*",$C26&gt;=400),"*",IF($C26&gt;=400,ROUND('201819 DATA'!BG26/$C26,2),"")))</f>
        <v>0</v>
      </c>
      <c r="AI26" s="289">
        <f>IF(OR($C26="*",$C26&lt;400),"",IF(AND('201819 DATA'!BH26="*",$C26&gt;=400),"*",IF($C26&gt;=400,ROUND('201819 DATA'!BH26/$C26,2),"")))</f>
        <v>0.03</v>
      </c>
      <c r="AJ26" s="289">
        <f>IF(OR($C26="*",$C26&lt;400),"",IF(AND('201819 DATA'!BI26="*",$C26&gt;=400),"*",IF($C26&gt;=400,ROUND('201819 DATA'!BI26/$C26,2),"")))</f>
        <v>0</v>
      </c>
      <c r="AK26" s="289">
        <f>IF(OR($C26="*",$C26&lt;400),"",IF(AND('201819 DATA'!BJ26="*",$C26&gt;=400),"*",IF($C26&gt;=400,ROUND('201819 DATA'!BJ26/$C26,2),"")))</f>
        <v>0</v>
      </c>
      <c r="AL26" s="289">
        <f>IF(OR($C26="*",$C26&lt;400),"",IF(AND('201819 DATA'!BK26="*",$C26&gt;=400),"*",IF($C26&gt;=400,ROUND('201819 DATA'!BK26/$C26,2),"")))</f>
        <v>0</v>
      </c>
      <c r="AM26" s="289">
        <f>IF(OR($C26="*",$C26&lt;400),"",IF(AND('201819 DATA'!BL26="*",$C26&gt;=400),"*",IF($C26&gt;=400,ROUND('201819 DATA'!BL26/$C26,2),"")))</f>
        <v>0</v>
      </c>
      <c r="AN26" s="289">
        <f>IF(OR($C26="*",$C26&lt;400),"",IF(AND('201819 DATA'!BM26="*",$C26&gt;=400),"*",IF($C26&gt;=400,ROUND('201819 DATA'!BM26/$C26,2),"")))</f>
        <v>0</v>
      </c>
      <c r="AO26" s="289" t="str">
        <f>IF(OR($C26="*",$C26&lt;400),"",IF(AND('201819 DATA'!BN26="*",$C26&gt;=400),"*",IF($C26&gt;=400,ROUND('201819 DATA'!BN26/$C26,2),"")))</f>
        <v>*</v>
      </c>
      <c r="AP26" s="289">
        <f>IF(OR($C26="*",$C26&lt;400),"",IF(AND('201819 DATA'!BO26="*",$C26&gt;=400),"*",IF($C26&gt;=400,ROUND('201819 DATA'!BO26/$C26,2),"")))</f>
        <v>0.93</v>
      </c>
      <c r="AQ26" s="289">
        <f>IF(OR($C26="*",$C26&lt;400),"",IF(AND('201819 DATA'!BP26="*",$C26&gt;=400),"*",IF($C26&gt;=400,ROUND('201819 DATA'!BP26/$C26,2),"")))</f>
        <v>0</v>
      </c>
      <c r="AR26" s="289">
        <f>IF(OR($C26="*",$C26&lt;400),"",IF(AND('201819 DATA'!BQ26="*",$C26&gt;=400),"*",IF($C26&gt;=400,ROUND('201819 DATA'!BQ26/$C26,2),"")))</f>
        <v>0</v>
      </c>
      <c r="AS26" s="289">
        <f>IF(OR($C26="*",$C26&lt;400),"",IF(AND('201819 DATA'!BR26="*",$C26&gt;=400),"*",IF($C26&gt;=400,ROUND('201819 DATA'!BR26/$C26,2),"")))</f>
        <v>0</v>
      </c>
      <c r="AT26" s="289" t="str">
        <f>IF(OR($C26="*",$C26&lt;400),"",IF(AND('201819 DATA'!BS26="*",$C26&gt;=400),"*",IF($C26&gt;=400,ROUND('201819 DATA'!BS26/$C26,2),"")))</f>
        <v>*</v>
      </c>
      <c r="AU26" s="289" t="str">
        <f>IF(OR($C26="*",$C26&lt;400),"",IF(AND('201819 DATA'!BT26="*",$C26&gt;=400),"*",IF($C26&gt;=400,ROUND('201819 DATA'!BT26/$C26,2),"")))</f>
        <v>*</v>
      </c>
      <c r="AV26" s="289">
        <f>IF(OR($C26="*",$C26&lt;400),"",IF(AND('201819 DATA'!BU26="*",$C26&gt;=400),"*",IF($C26&gt;=400,ROUND('201819 DATA'!BU26/$C26,2),"")))</f>
        <v>0.04</v>
      </c>
      <c r="AW26" s="289">
        <f>IF(OR($C26="*",$C26&lt;400),"",IF(AND('201819 DATA'!BV26="*",$C26&gt;=400),"*",IF($C26&gt;=400,ROUND('201819 DATA'!BV26/$C26,2),"")))</f>
        <v>0</v>
      </c>
      <c r="AX26" s="289" t="str">
        <f>IF(OR($C26="*",$C26&lt;400),"",IF(AND('201819 DATA'!BW26="*",$C26&gt;=400),"*",IF($C26&gt;=400,ROUND('201819 DATA'!BW26/$C26,2),"")))</f>
        <v>*</v>
      </c>
    </row>
    <row r="27" spans="1:50" x14ac:dyDescent="0.2">
      <c r="A27" s="13" t="s">
        <v>407</v>
      </c>
      <c r="B27" s="287">
        <f>'201819 DATA'!B27</f>
        <v>87915</v>
      </c>
      <c r="C27" s="288">
        <f>'201819 DATA'!C27</f>
        <v>73640</v>
      </c>
      <c r="D27" s="293">
        <f>'201819 DATA'!FN27</f>
        <v>13040</v>
      </c>
      <c r="G27" s="295">
        <f t="shared" si="0"/>
        <v>0.84</v>
      </c>
      <c r="H27" s="289">
        <f>IF(OR($C27="*",$C27&lt;400),"",IF(AND('201819 DATA'!F27="*",$C27&gt;=400),"*",IF($C27&gt;=400,ROUND('201819 DATA'!F27/$C27,2),"")))</f>
        <v>0.46</v>
      </c>
      <c r="I27" s="296">
        <f>IF(OR($B27="*",$B27&lt;400),"",IF(AND('201819 DATA'!Y27="*",$B27&gt;=400),"*",IF($B27&gt;=400,ROUND('201819 DATA'!Y27/$B27,2),"")))</f>
        <v>0.08</v>
      </c>
      <c r="J27" s="296">
        <f>IF(OR($B27="*",$B27&lt;400),"",IF(AND('201819 DATA'!Z27="*",$B27&gt;=400),"*",IF($B27&gt;=400,ROUND('201819 DATA'!Z27/$B27,2),"")))</f>
        <v>0.11</v>
      </c>
      <c r="K27" s="296">
        <f>IF(OR($B27="*",$B27&lt;400),"",IF(AND('201819 DATA'!AA27="*",$B27&gt;=400),"*",IF($B27&gt;=400,ROUND('201819 DATA'!AA27/$B27,2),"")))</f>
        <v>0.12</v>
      </c>
      <c r="L27" s="296">
        <f>IF(OR($B27="*",$B27&lt;400),"",IF(AND('201819 DATA'!AB27="*",$B27&gt;=400),"*",IF($B27&gt;=400,ROUND('201819 DATA'!AB27/$B27,2),"")))</f>
        <v>0.17</v>
      </c>
      <c r="M27" s="296">
        <f>IF(OR($B27="*",$B27&lt;400),"",IF(AND('201819 DATA'!AC27="*",$B27&gt;=400),"*",IF($B27&gt;=400,ROUND('201819 DATA'!AC27/$B27,2),"")))</f>
        <v>0.24</v>
      </c>
      <c r="N27" s="296">
        <f>IF(OR($B27="*",$B27&lt;400),"",IF(AND('201819 DATA'!AD27="*",$B27&gt;=400),"*",IF($B27&gt;=400,ROUND('201819 DATA'!AD27/$B27,2),"")))</f>
        <v>0.23</v>
      </c>
      <c r="O27" s="296">
        <f>IF(OR($B27="*",$B27&lt;400),"",IF(AND('201819 DATA'!AE27="*",$B27&gt;=400),"*",IF($B27&gt;=400,ROUND('201819 DATA'!AE27/$B27,2),"")))</f>
        <v>0.04</v>
      </c>
      <c r="P27" s="297"/>
      <c r="Q27" s="296">
        <f>IF(OR($B27="*",$B27&lt;400),"",IF(AND('201819 DATA'!FL27="*",$B27&gt;=400),"*",IF($B27&gt;=400,ROUND('201819 DATA'!FL27/$B27,2),"")))</f>
        <v>0.52</v>
      </c>
      <c r="R27" s="289">
        <f>IF(OR($C27="*",$C27&lt;400),"",IF(AND('201819 DATA'!F27="*",$C27&gt;=400),"*",IF($C27&gt;=400,ROUND('201819 DATA'!F27/$C27,2),"")))</f>
        <v>0.46</v>
      </c>
      <c r="S27" s="289">
        <f>IF(OR($C27="*",$C27&lt;400),"",IF(AND('201819 DATA'!G27="*",$C27&gt;=400),"*",IF($C27&gt;=400,ROUND('201819 DATA'!G27/$C27,2),"")))</f>
        <v>0.12</v>
      </c>
      <c r="T27" s="289">
        <f>IF(OR($C27="*",$C27&lt;400),"",IF(AND('201819 DATA'!H27="*",$C27&gt;=400),"*",IF($C27&gt;=400,ROUND('201819 DATA'!H27/$C27,2),"")))</f>
        <v>0.31</v>
      </c>
      <c r="U27" s="289">
        <f>IF(OR($C27="*",$C27&lt;400),"",IF(AND('201819 DATA'!FM27="*",$C27&gt;=400),"*",IF($C27&gt;=400,ROUND('201819 DATA'!FM27/$C27,2),"")))</f>
        <v>0.12</v>
      </c>
      <c r="V27" s="312">
        <f>IF(OR($D27="*",$D27&lt;400),"",IF(AND('201819 DATA'!M27="*",$D27&gt;=400),"*",IF($D27&gt;=400,ROUND('201819 DATA'!M27/$D27,2),"")))</f>
        <v>0.55000000000000004</v>
      </c>
      <c r="W27" s="312">
        <f>IF(OR($D27="*",$D27&lt;400),"",IF(AND('201819 DATA'!N27="*",$D27&gt;=400),"*",IF($D27&gt;=400,ROUND('201819 DATA'!N27/$D27,2),"")))</f>
        <v>0.22</v>
      </c>
      <c r="X27" s="312">
        <f>IF(OR($D27="*",$D27&lt;400),"",IF(AND('201819 DATA'!O27="*",$D27&gt;=400),"*",IF($D27&gt;=400,ROUND('201819 DATA'!O27/$D27,2),"")))</f>
        <v>0.09</v>
      </c>
      <c r="Y27" s="312">
        <f>IF(OR($D27="*",$D27&lt;400),"",IF(AND('201819 DATA'!P27="*",$D27&gt;=400),"*",IF($D27&gt;=400,ROUND('201819 DATA'!P27/$D27,2),"")))</f>
        <v>0.11</v>
      </c>
      <c r="Z27" s="312">
        <f>IF(OR($D27="*",$D27&lt;400),"",IF(AND('201819 DATA'!Q27="*",$D27&gt;=400),"*",IF($D27&gt;=400,ROUND('201819 DATA'!Q27/$D27,2),"")))</f>
        <v>0.02</v>
      </c>
      <c r="AA27" s="312">
        <f>IF(OR($D27="*",$D27&lt;400),"",IF(AND('201819 DATA'!R27="*",$D27&gt;=400),"*",IF($D27&gt;=400,ROUND('201819 DATA'!R27/$D27,2),"")))</f>
        <v>0.01</v>
      </c>
      <c r="AB27" s="312">
        <f>IF(OR($D27="*",$D27&lt;400),"",IF(AND('201819 DATA'!S27="*",$D27&gt;=400),"*",IF($D27&gt;=400,ROUND('201819 DATA'!S27/$D27,2),"")))</f>
        <v>0</v>
      </c>
      <c r="AC27" s="312">
        <f>IF(OR($D27="*",$D27&lt;400),"",IF(AND('201819 DATA'!T27="*",$D27&gt;=400),"*",IF($D27&gt;=400,ROUND('201819 DATA'!T27/$D27,2),"")))</f>
        <v>0</v>
      </c>
      <c r="AD27" s="289">
        <f>IF(OR($C27="*",$C27&lt;400),"",IF(AND('201819 DATA'!BC27="*",$C27&gt;=400),"*",IF($C27&gt;=400,ROUND('201819 DATA'!BC27/$C27,2),"")))</f>
        <v>0.03</v>
      </c>
      <c r="AE27" s="289">
        <f>IF(OR($C27="*",$C27&lt;400),"",IF(AND('201819 DATA'!BD27="*",$C27&gt;=400),"*",IF($C27&gt;=400,ROUND('201819 DATA'!BD27/$C27,2),"")))</f>
        <v>0.08</v>
      </c>
      <c r="AF27" s="289">
        <f>IF(OR($C27="*",$C27&lt;400),"",IF(AND('201819 DATA'!BE27="*",$C27&gt;=400),"*",IF($C27&gt;=400,ROUND('201819 DATA'!BE27/$C27,2),"")))</f>
        <v>0.03</v>
      </c>
      <c r="AG27" s="289">
        <f>IF(OR($C27="*",$C27&lt;400),"",IF(AND('201819 DATA'!BF27="*",$C27&gt;=400),"*",IF($C27&gt;=400,ROUND('201819 DATA'!BF27/$C27,2),"")))</f>
        <v>0.03</v>
      </c>
      <c r="AH27" s="289">
        <f>IF(OR($C27="*",$C27&lt;400),"",IF(AND('201819 DATA'!BG27="*",$C27&gt;=400),"*",IF($C27&gt;=400,ROUND('201819 DATA'!BG27/$C27,2),"")))</f>
        <v>0.01</v>
      </c>
      <c r="AI27" s="289">
        <f>IF(OR($C27="*",$C27&lt;400),"",IF(AND('201819 DATA'!BH27="*",$C27&gt;=400),"*",IF($C27&gt;=400,ROUND('201819 DATA'!BH27/$C27,2),"")))</f>
        <v>0.01</v>
      </c>
      <c r="AJ27" s="289">
        <f>IF(OR($C27="*",$C27&lt;400),"",IF(AND('201819 DATA'!BI27="*",$C27&gt;=400),"*",IF($C27&gt;=400,ROUND('201819 DATA'!BI27/$C27,2),"")))</f>
        <v>0.03</v>
      </c>
      <c r="AK27" s="289">
        <f>IF(OR($C27="*",$C27&lt;400),"",IF(AND('201819 DATA'!BJ27="*",$C27&gt;=400),"*",IF($C27&gt;=400,ROUND('201819 DATA'!BJ27/$C27,2),"")))</f>
        <v>0</v>
      </c>
      <c r="AL27" s="289">
        <f>IF(OR($C27="*",$C27&lt;400),"",IF(AND('201819 DATA'!BK27="*",$C27&gt;=400),"*",IF($C27&gt;=400,ROUND('201819 DATA'!BK27/$C27,2),"")))</f>
        <v>0.06</v>
      </c>
      <c r="AM27" s="289">
        <f>IF(OR($C27="*",$C27&lt;400),"",IF(AND('201819 DATA'!BL27="*",$C27&gt;=400),"*",IF($C27&gt;=400,ROUND('201819 DATA'!BL27/$C27,2),"")))</f>
        <v>0.08</v>
      </c>
      <c r="AN27" s="289">
        <f>IF(OR($C27="*",$C27&lt;400),"",IF(AND('201819 DATA'!BM27="*",$C27&gt;=400),"*",IF($C27&gt;=400,ROUND('201819 DATA'!BM27/$C27,2),"")))</f>
        <v>0.16</v>
      </c>
      <c r="AO27" s="289">
        <f>IF(OR($C27="*",$C27&lt;400),"",IF(AND('201819 DATA'!BN27="*",$C27&gt;=400),"*",IF($C27&gt;=400,ROUND('201819 DATA'!BN27/$C27,2),"")))</f>
        <v>0.03</v>
      </c>
      <c r="AP27" s="289">
        <f>IF(OR($C27="*",$C27&lt;400),"",IF(AND('201819 DATA'!BO27="*",$C27&gt;=400),"*",IF($C27&gt;=400,ROUND('201819 DATA'!BO27/$C27,2),"")))</f>
        <v>0.06</v>
      </c>
      <c r="AQ27" s="289">
        <f>IF(OR($C27="*",$C27&lt;400),"",IF(AND('201819 DATA'!BP27="*",$C27&gt;=400),"*",IF($C27&gt;=400,ROUND('201819 DATA'!BP27/$C27,2),"")))</f>
        <v>0.06</v>
      </c>
      <c r="AR27" s="289">
        <f>IF(OR($C27="*",$C27&lt;400),"",IF(AND('201819 DATA'!BQ27="*",$C27&gt;=400),"*",IF($C27&gt;=400,ROUND('201819 DATA'!BQ27/$C27,2),"")))</f>
        <v>0.08</v>
      </c>
      <c r="AS27" s="289">
        <f>IF(OR($C27="*",$C27&lt;400),"",IF(AND('201819 DATA'!BR27="*",$C27&gt;=400),"*",IF($C27&gt;=400,ROUND('201819 DATA'!BR27/$C27,2),"")))</f>
        <v>0.02</v>
      </c>
      <c r="AT27" s="289">
        <f>IF(OR($C27="*",$C27&lt;400),"",IF(AND('201819 DATA'!BS27="*",$C27&gt;=400),"*",IF($C27&gt;=400,ROUND('201819 DATA'!BS27/$C27,2),"")))</f>
        <v>0</v>
      </c>
      <c r="AU27" s="289">
        <f>IF(OR($C27="*",$C27&lt;400),"",IF(AND('201819 DATA'!BT27="*",$C27&gt;=400),"*",IF($C27&gt;=400,ROUND('201819 DATA'!BT27/$C27,2),"")))</f>
        <v>0.11</v>
      </c>
      <c r="AV27" s="289">
        <f>IF(OR($C27="*",$C27&lt;400),"",IF(AND('201819 DATA'!BU27="*",$C27&gt;=400),"*",IF($C27&gt;=400,ROUND('201819 DATA'!BU27/$C27,2),"")))</f>
        <v>7.0000000000000007E-2</v>
      </c>
      <c r="AW27" s="289">
        <f>IF(OR($C27="*",$C27&lt;400),"",IF(AND('201819 DATA'!BV27="*",$C27&gt;=400),"*",IF($C27&gt;=400,ROUND('201819 DATA'!BV27/$C27,2),"")))</f>
        <v>0</v>
      </c>
      <c r="AX27" s="289">
        <f>IF(OR($C27="*",$C27&lt;400),"",IF(AND('201819 DATA'!BW27="*",$C27&gt;=400),"*",IF($C27&gt;=400,ROUND('201819 DATA'!BW27/$C27,2),"")))</f>
        <v>0.05</v>
      </c>
    </row>
    <row r="28" spans="1:50" x14ac:dyDescent="0.2">
      <c r="A28" s="13" t="s">
        <v>743</v>
      </c>
      <c r="B28" s="287">
        <f>'201819 DATA'!B28</f>
        <v>328440</v>
      </c>
      <c r="C28" s="288">
        <f>'201819 DATA'!C28</f>
        <v>256575</v>
      </c>
      <c r="D28" s="293">
        <f>'201819 DATA'!FN28</f>
        <v>83195</v>
      </c>
      <c r="G28" s="295">
        <f t="shared" si="0"/>
        <v>0.78</v>
      </c>
      <c r="H28" s="289">
        <f>IF(OR($C28="*",$C28&lt;400),"",IF(AND('201819 DATA'!F28="*",$C28&gt;=400),"*",IF($C28&gt;=400,ROUND('201819 DATA'!F28/$C28,2),"")))</f>
        <v>0.46</v>
      </c>
      <c r="I28" s="296">
        <f>IF(OR($B28="*",$B28&lt;400),"",IF(AND('201819 DATA'!Y28="*",$B28&gt;=400),"*",IF($B28&gt;=400,ROUND('201819 DATA'!Y28/$B28,2),"")))</f>
        <v>0.14000000000000001</v>
      </c>
      <c r="J28" s="296">
        <f>IF(OR($B28="*",$B28&lt;400),"",IF(AND('201819 DATA'!Z28="*",$B28&gt;=400),"*",IF($B28&gt;=400,ROUND('201819 DATA'!Z28/$B28,2),"")))</f>
        <v>0.13</v>
      </c>
      <c r="K28" s="296">
        <f>IF(OR($B28="*",$B28&lt;400),"",IF(AND('201819 DATA'!AA28="*",$B28&gt;=400),"*",IF($B28&gt;=400,ROUND('201819 DATA'!AA28/$B28,2),"")))</f>
        <v>0.18</v>
      </c>
      <c r="L28" s="296">
        <f>IF(OR($B28="*",$B28&lt;400),"",IF(AND('201819 DATA'!AB28="*",$B28&gt;=400),"*",IF($B28&gt;=400,ROUND('201819 DATA'!AB28/$B28,2),"")))</f>
        <v>0.18</v>
      </c>
      <c r="M28" s="296">
        <f>IF(OR($B28="*",$B28&lt;400),"",IF(AND('201819 DATA'!AC28="*",$B28&gt;=400),"*",IF($B28&gt;=400,ROUND('201819 DATA'!AC28/$B28,2),"")))</f>
        <v>0.19</v>
      </c>
      <c r="N28" s="296">
        <f>IF(OR($B28="*",$B28&lt;400),"",IF(AND('201819 DATA'!AD28="*",$B28&gt;=400),"*",IF($B28&gt;=400,ROUND('201819 DATA'!AD28/$B28,2),"")))</f>
        <v>0.15</v>
      </c>
      <c r="O28" s="296">
        <f>IF(OR($B28="*",$B28&lt;400),"",IF(AND('201819 DATA'!AE28="*",$B28&gt;=400),"*",IF($B28&gt;=400,ROUND('201819 DATA'!AE28/$B28,2),"")))</f>
        <v>0.02</v>
      </c>
      <c r="P28" s="297"/>
      <c r="Q28" s="296">
        <f>IF(OR($B28="*",$B28&lt;400),"",IF(AND('201819 DATA'!FL28="*",$B28&gt;=400),"*",IF($B28&gt;=400,ROUND('201819 DATA'!FL28/$B28,2),"")))</f>
        <v>0.56999999999999995</v>
      </c>
      <c r="R28" s="289">
        <f>IF(OR($C28="*",$C28&lt;400),"",IF(AND('201819 DATA'!F28="*",$C28&gt;=400),"*",IF($C28&gt;=400,ROUND('201819 DATA'!F28/$C28,2),"")))</f>
        <v>0.46</v>
      </c>
      <c r="S28" s="289">
        <f>IF(OR($C28="*",$C28&lt;400),"",IF(AND('201819 DATA'!G28="*",$C28&gt;=400),"*",IF($C28&gt;=400,ROUND('201819 DATA'!G28/$C28,2),"")))</f>
        <v>7.0000000000000007E-2</v>
      </c>
      <c r="T28" s="289">
        <f>IF(OR($C28="*",$C28&lt;400),"",IF(AND('201819 DATA'!H28="*",$C28&gt;=400),"*",IF($C28&gt;=400,ROUND('201819 DATA'!H28/$C28,2),"")))</f>
        <v>0.33</v>
      </c>
      <c r="U28" s="289">
        <f>IF(OR($C28="*",$C28&lt;400),"",IF(AND('201819 DATA'!FM28="*",$C28&gt;=400),"*",IF($C28&gt;=400,ROUND('201819 DATA'!FM28/$C28,2),"")))</f>
        <v>0.14000000000000001</v>
      </c>
      <c r="V28" s="312">
        <f>IF(OR($D28="*",$D28&lt;400),"",IF(AND('201819 DATA'!M28="*",$D28&gt;=400),"*",IF($D28&gt;=400,ROUND('201819 DATA'!M28/$D28,2),"")))</f>
        <v>0.46</v>
      </c>
      <c r="W28" s="312">
        <f>IF(OR($D28="*",$D28&lt;400),"",IF(AND('201819 DATA'!N28="*",$D28&gt;=400),"*",IF($D28&gt;=400,ROUND('201819 DATA'!N28/$D28,2),"")))</f>
        <v>0.26</v>
      </c>
      <c r="X28" s="312">
        <f>IF(OR($D28="*",$D28&lt;400),"",IF(AND('201819 DATA'!O28="*",$D28&gt;=400),"*",IF($D28&gt;=400,ROUND('201819 DATA'!O28/$D28,2),"")))</f>
        <v>0.12</v>
      </c>
      <c r="Y28" s="312">
        <f>IF(OR($D28="*",$D28&lt;400),"",IF(AND('201819 DATA'!P28="*",$D28&gt;=400),"*",IF($D28&gt;=400,ROUND('201819 DATA'!P28/$D28,2),"")))</f>
        <v>0.13</v>
      </c>
      <c r="Z28" s="312">
        <f>IF(OR($D28="*",$D28&lt;400),"",IF(AND('201819 DATA'!Q28="*",$D28&gt;=400),"*",IF($D28&gt;=400,ROUND('201819 DATA'!Q28/$D28,2),"")))</f>
        <v>0.03</v>
      </c>
      <c r="AA28" s="312">
        <f>IF(OR($D28="*",$D28&lt;400),"",IF(AND('201819 DATA'!R28="*",$D28&gt;=400),"*",IF($D28&gt;=400,ROUND('201819 DATA'!R28/$D28,2),"")))</f>
        <v>0.01</v>
      </c>
      <c r="AB28" s="312">
        <f>IF(OR($D28="*",$D28&lt;400),"",IF(AND('201819 DATA'!S28="*",$D28&gt;=400),"*",IF($D28&gt;=400,ROUND('201819 DATA'!S28/$D28,2),"")))</f>
        <v>0</v>
      </c>
      <c r="AC28" s="312">
        <f>IF(OR($D28="*",$D28&lt;400),"",IF(AND('201819 DATA'!T28="*",$D28&gt;=400),"*",IF($D28&gt;=400,ROUND('201819 DATA'!T28/$D28,2),"")))</f>
        <v>0</v>
      </c>
      <c r="AD28" s="289">
        <f>IF(OR($C28="*",$C28&lt;400),"",IF(AND('201819 DATA'!BC28="*",$C28&gt;=400),"*",IF($C28&gt;=400,ROUND('201819 DATA'!BC28/$C28,2),"")))</f>
        <v>0.03</v>
      </c>
      <c r="AE28" s="289">
        <f>IF(OR($C28="*",$C28&lt;400),"",IF(AND('201819 DATA'!BD28="*",$C28&gt;=400),"*",IF($C28&gt;=400,ROUND('201819 DATA'!BD28/$C28,2),"")))</f>
        <v>0.05</v>
      </c>
      <c r="AF28" s="289">
        <f>IF(OR($C28="*",$C28&lt;400),"",IF(AND('201819 DATA'!BE28="*",$C28&gt;=400),"*",IF($C28&gt;=400,ROUND('201819 DATA'!BE28/$C28,2),"")))</f>
        <v>0.02</v>
      </c>
      <c r="AG28" s="289">
        <f>IF(OR($C28="*",$C28&lt;400),"",IF(AND('201819 DATA'!BF28="*",$C28&gt;=400),"*",IF($C28&gt;=400,ROUND('201819 DATA'!BF28/$C28,2),"")))</f>
        <v>0.02</v>
      </c>
      <c r="AH28" s="289">
        <f>IF(OR($C28="*",$C28&lt;400),"",IF(AND('201819 DATA'!BG28="*",$C28&gt;=400),"*",IF($C28&gt;=400,ROUND('201819 DATA'!BG28/$C28,2),"")))</f>
        <v>0</v>
      </c>
      <c r="AI28" s="289">
        <f>IF(OR($C28="*",$C28&lt;400),"",IF(AND('201819 DATA'!BH28="*",$C28&gt;=400),"*",IF($C28&gt;=400,ROUND('201819 DATA'!BH28/$C28,2),"")))</f>
        <v>0.03</v>
      </c>
      <c r="AJ28" s="289">
        <f>IF(OR($C28="*",$C28&lt;400),"",IF(AND('201819 DATA'!BI28="*",$C28&gt;=400),"*",IF($C28&gt;=400,ROUND('201819 DATA'!BI28/$C28,2),"")))</f>
        <v>0.02</v>
      </c>
      <c r="AK28" s="289">
        <f>IF(OR($C28="*",$C28&lt;400),"",IF(AND('201819 DATA'!BJ28="*",$C28&gt;=400),"*",IF($C28&gt;=400,ROUND('201819 DATA'!BJ28/$C28,2),"")))</f>
        <v>0</v>
      </c>
      <c r="AL28" s="289">
        <f>IF(OR($C28="*",$C28&lt;400),"",IF(AND('201819 DATA'!BK28="*",$C28&gt;=400),"*",IF($C28&gt;=400,ROUND('201819 DATA'!BK28/$C28,2),"")))</f>
        <v>0.08</v>
      </c>
      <c r="AM28" s="289">
        <f>IF(OR($C28="*",$C28&lt;400),"",IF(AND('201819 DATA'!BL28="*",$C28&gt;=400),"*",IF($C28&gt;=400,ROUND('201819 DATA'!BL28/$C28,2),"")))</f>
        <v>7.0000000000000007E-2</v>
      </c>
      <c r="AN28" s="289">
        <f>IF(OR($C28="*",$C28&lt;400),"",IF(AND('201819 DATA'!BM28="*",$C28&gt;=400),"*",IF($C28&gt;=400,ROUND('201819 DATA'!BM28/$C28,2),"")))</f>
        <v>0.13</v>
      </c>
      <c r="AO28" s="289">
        <f>IF(OR($C28="*",$C28&lt;400),"",IF(AND('201819 DATA'!BN28="*",$C28&gt;=400),"*",IF($C28&gt;=400,ROUND('201819 DATA'!BN28/$C28,2),"")))</f>
        <v>0.02</v>
      </c>
      <c r="AP28" s="289">
        <f>IF(OR($C28="*",$C28&lt;400),"",IF(AND('201819 DATA'!BO28="*",$C28&gt;=400),"*",IF($C28&gt;=400,ROUND('201819 DATA'!BO28/$C28,2),"")))</f>
        <v>0.06</v>
      </c>
      <c r="AQ28" s="289">
        <f>IF(OR($C28="*",$C28&lt;400),"",IF(AND('201819 DATA'!BP28="*",$C28&gt;=400),"*",IF($C28&gt;=400,ROUND('201819 DATA'!BP28/$C28,2),"")))</f>
        <v>0.06</v>
      </c>
      <c r="AR28" s="289">
        <f>IF(OR($C28="*",$C28&lt;400),"",IF(AND('201819 DATA'!BQ28="*",$C28&gt;=400),"*",IF($C28&gt;=400,ROUND('201819 DATA'!BQ28/$C28,2),"")))</f>
        <v>0.09</v>
      </c>
      <c r="AS28" s="289">
        <f>IF(OR($C28="*",$C28&lt;400),"",IF(AND('201819 DATA'!BR28="*",$C28&gt;=400),"*",IF($C28&gt;=400,ROUND('201819 DATA'!BR28/$C28,2),"")))</f>
        <v>0.02</v>
      </c>
      <c r="AT28" s="289">
        <f>IF(OR($C28="*",$C28&lt;400),"",IF(AND('201819 DATA'!BS28="*",$C28&gt;=400),"*",IF($C28&gt;=400,ROUND('201819 DATA'!BS28/$C28,2),"")))</f>
        <v>0.01</v>
      </c>
      <c r="AU28" s="289">
        <f>IF(OR($C28="*",$C28&lt;400),"",IF(AND('201819 DATA'!BT28="*",$C28&gt;=400),"*",IF($C28&gt;=400,ROUND('201819 DATA'!BT28/$C28,2),"")))</f>
        <v>0.14000000000000001</v>
      </c>
      <c r="AV28" s="289">
        <f>IF(OR($C28="*",$C28&lt;400),"",IF(AND('201819 DATA'!BU28="*",$C28&gt;=400),"*",IF($C28&gt;=400,ROUND('201819 DATA'!BU28/$C28,2),"")))</f>
        <v>7.0000000000000007E-2</v>
      </c>
      <c r="AW28" s="289">
        <f>IF(OR($C28="*",$C28&lt;400),"",IF(AND('201819 DATA'!BV28="*",$C28&gt;=400),"*",IF($C28&gt;=400,ROUND('201819 DATA'!BV28/$C28,2),"")))</f>
        <v>0</v>
      </c>
      <c r="AX28" s="289">
        <f>IF(OR($C28="*",$C28&lt;400),"",IF(AND('201819 DATA'!BW28="*",$C28&gt;=400),"*",IF($C28&gt;=400,ROUND('201819 DATA'!BW28/$C28,2),"")))</f>
        <v>7.0000000000000007E-2</v>
      </c>
    </row>
    <row r="29" spans="1:50" x14ac:dyDescent="0.2">
      <c r="A29" s="13" t="s">
        <v>396</v>
      </c>
      <c r="B29" s="287">
        <f>'201819 DATA'!B29</f>
        <v>141945</v>
      </c>
      <c r="C29" s="288">
        <f>'201819 DATA'!C29</f>
        <v>118145</v>
      </c>
      <c r="D29" s="293">
        <f>'201819 DATA'!FN29</f>
        <v>30595</v>
      </c>
      <c r="G29" s="295">
        <f t="shared" si="0"/>
        <v>0.83</v>
      </c>
      <c r="H29" s="289">
        <f>IF(OR($C29="*",$C29&lt;400),"",IF(AND('201819 DATA'!F29="*",$C29&gt;=400),"*",IF($C29&gt;=400,ROUND('201819 DATA'!F29/$C29,2),"")))</f>
        <v>0.44</v>
      </c>
      <c r="I29" s="296">
        <f>IF(OR($B29="*",$B29&lt;400),"",IF(AND('201819 DATA'!Y29="*",$B29&gt;=400),"*",IF($B29&gt;=400,ROUND('201819 DATA'!Y29/$B29,2),"")))</f>
        <v>7.0000000000000007E-2</v>
      </c>
      <c r="J29" s="296">
        <f>IF(OR($B29="*",$B29&lt;400),"",IF(AND('201819 DATA'!Z29="*",$B29&gt;=400),"*",IF($B29&gt;=400,ROUND('201819 DATA'!Z29/$B29,2),"")))</f>
        <v>0.13</v>
      </c>
      <c r="K29" s="296">
        <f>IF(OR($B29="*",$B29&lt;400),"",IF(AND('201819 DATA'!AA29="*",$B29&gt;=400),"*",IF($B29&gt;=400,ROUND('201819 DATA'!AA29/$B29,2),"")))</f>
        <v>0.15</v>
      </c>
      <c r="L29" s="296">
        <f>IF(OR($B29="*",$B29&lt;400),"",IF(AND('201819 DATA'!AB29="*",$B29&gt;=400),"*",IF($B29&gt;=400,ROUND('201819 DATA'!AB29/$B29,2),"")))</f>
        <v>0.17</v>
      </c>
      <c r="M29" s="296">
        <f>IF(OR($B29="*",$B29&lt;400),"",IF(AND('201819 DATA'!AC29="*",$B29&gt;=400),"*",IF($B29&gt;=400,ROUND('201819 DATA'!AC29/$B29,2),"")))</f>
        <v>0.21</v>
      </c>
      <c r="N29" s="296">
        <f>IF(OR($B29="*",$B29&lt;400),"",IF(AND('201819 DATA'!AD29="*",$B29&gt;=400),"*",IF($B29&gt;=400,ROUND('201819 DATA'!AD29/$B29,2),"")))</f>
        <v>0.21</v>
      </c>
      <c r="O29" s="296">
        <f>IF(OR($B29="*",$B29&lt;400),"",IF(AND('201819 DATA'!AE29="*",$B29&gt;=400),"*",IF($B29&gt;=400,ROUND('201819 DATA'!AE29/$B29,2),"")))</f>
        <v>0.04</v>
      </c>
      <c r="P29" s="297"/>
      <c r="Q29" s="296">
        <f>IF(OR($B29="*",$B29&lt;400),"",IF(AND('201819 DATA'!FL29="*",$B29&gt;=400),"*",IF($B29&gt;=400,ROUND('201819 DATA'!FL29/$B29,2),"")))</f>
        <v>0.48</v>
      </c>
      <c r="R29" s="289">
        <f>IF(OR($C29="*",$C29&lt;400),"",IF(AND('201819 DATA'!F29="*",$C29&gt;=400),"*",IF($C29&gt;=400,ROUND('201819 DATA'!F29/$C29,2),"")))</f>
        <v>0.44</v>
      </c>
      <c r="S29" s="289">
        <f>IF(OR($C29="*",$C29&lt;400),"",IF(AND('201819 DATA'!G29="*",$C29&gt;=400),"*",IF($C29&gt;=400,ROUND('201819 DATA'!G29/$C29,2),"")))</f>
        <v>0.08</v>
      </c>
      <c r="T29" s="289">
        <f>IF(OR($C29="*",$C29&lt;400),"",IF(AND('201819 DATA'!H29="*",$C29&gt;=400),"*",IF($C29&gt;=400,ROUND('201819 DATA'!H29/$C29,2),"")))</f>
        <v>0.3</v>
      </c>
      <c r="U29" s="289">
        <f>IF(OR($C29="*",$C29&lt;400),"",IF(AND('201819 DATA'!FM29="*",$C29&gt;=400),"*",IF($C29&gt;=400,ROUND('201819 DATA'!FM29/$C29,2),"")))</f>
        <v>0.18</v>
      </c>
      <c r="V29" s="312">
        <f>IF(OR($D29="*",$D29&lt;400),"",IF(AND('201819 DATA'!M29="*",$D29&gt;=400),"*",IF($D29&gt;=400,ROUND('201819 DATA'!M29/$D29,2),"")))</f>
        <v>0.62</v>
      </c>
      <c r="W29" s="312">
        <f>IF(OR($D29="*",$D29&lt;400),"",IF(AND('201819 DATA'!N29="*",$D29&gt;=400),"*",IF($D29&gt;=400,ROUND('201819 DATA'!N29/$D29,2),"")))</f>
        <v>0.19</v>
      </c>
      <c r="X29" s="312">
        <f>IF(OR($D29="*",$D29&lt;400),"",IF(AND('201819 DATA'!O29="*",$D29&gt;=400),"*",IF($D29&gt;=400,ROUND('201819 DATA'!O29/$D29,2),"")))</f>
        <v>7.0000000000000007E-2</v>
      </c>
      <c r="Y29" s="312">
        <f>IF(OR($D29="*",$D29&lt;400),"",IF(AND('201819 DATA'!P29="*",$D29&gt;=400),"*",IF($D29&gt;=400,ROUND('201819 DATA'!P29/$D29,2),"")))</f>
        <v>7.0000000000000007E-2</v>
      </c>
      <c r="Z29" s="312">
        <f>IF(OR($D29="*",$D29&lt;400),"",IF(AND('201819 DATA'!Q29="*",$D29&gt;=400),"*",IF($D29&gt;=400,ROUND('201819 DATA'!Q29/$D29,2),"")))</f>
        <v>0.03</v>
      </c>
      <c r="AA29" s="312">
        <f>IF(OR($D29="*",$D29&lt;400),"",IF(AND('201819 DATA'!R29="*",$D29&gt;=400),"*",IF($D29&gt;=400,ROUND('201819 DATA'!R29/$D29,2),"")))</f>
        <v>0.01</v>
      </c>
      <c r="AB29" s="312">
        <f>IF(OR($D29="*",$D29&lt;400),"",IF(AND('201819 DATA'!S29="*",$D29&gt;=400),"*",IF($D29&gt;=400,ROUND('201819 DATA'!S29/$D29,2),"")))</f>
        <v>0</v>
      </c>
      <c r="AC29" s="312">
        <f>IF(OR($D29="*",$D29&lt;400),"",IF(AND('201819 DATA'!T29="*",$D29&gt;=400),"*",IF($D29&gt;=400,ROUND('201819 DATA'!T29/$D29,2),"")))</f>
        <v>0</v>
      </c>
      <c r="AD29" s="289">
        <f>IF(OR($C29="*",$C29&lt;400),"",IF(AND('201819 DATA'!BC29="*",$C29&gt;=400),"*",IF($C29&gt;=400,ROUND('201819 DATA'!BC29/$C29,2),"")))</f>
        <v>0.03</v>
      </c>
      <c r="AE29" s="289">
        <f>IF(OR($C29="*",$C29&lt;400),"",IF(AND('201819 DATA'!BD29="*",$C29&gt;=400),"*",IF($C29&gt;=400,ROUND('201819 DATA'!BD29/$C29,2),"")))</f>
        <v>0.08</v>
      </c>
      <c r="AF29" s="289">
        <f>IF(OR($C29="*",$C29&lt;400),"",IF(AND('201819 DATA'!BE29="*",$C29&gt;=400),"*",IF($C29&gt;=400,ROUND('201819 DATA'!BE29/$C29,2),"")))</f>
        <v>0.02</v>
      </c>
      <c r="AG29" s="289">
        <f>IF(OR($C29="*",$C29&lt;400),"",IF(AND('201819 DATA'!BF29="*",$C29&gt;=400),"*",IF($C29&gt;=400,ROUND('201819 DATA'!BF29/$C29,2),"")))</f>
        <v>0.02</v>
      </c>
      <c r="AH29" s="289">
        <f>IF(OR($C29="*",$C29&lt;400),"",IF(AND('201819 DATA'!BG29="*",$C29&gt;=400),"*",IF($C29&gt;=400,ROUND('201819 DATA'!BG29/$C29,2),"")))</f>
        <v>0.01</v>
      </c>
      <c r="AI29" s="289">
        <f>IF(OR($C29="*",$C29&lt;400),"",IF(AND('201819 DATA'!BH29="*",$C29&gt;=400),"*",IF($C29&gt;=400,ROUND('201819 DATA'!BH29/$C29,2),"")))</f>
        <v>0.02</v>
      </c>
      <c r="AJ29" s="289">
        <f>IF(OR($C29="*",$C29&lt;400),"",IF(AND('201819 DATA'!BI29="*",$C29&gt;=400),"*",IF($C29&gt;=400,ROUND('201819 DATA'!BI29/$C29,2),"")))</f>
        <v>0</v>
      </c>
      <c r="AK29" s="289">
        <f>IF(OR($C29="*",$C29&lt;400),"",IF(AND('201819 DATA'!BJ29="*",$C29&gt;=400),"*",IF($C29&gt;=400,ROUND('201819 DATA'!BJ29/$C29,2),"")))</f>
        <v>0</v>
      </c>
      <c r="AL29" s="289">
        <f>IF(OR($C29="*",$C29&lt;400),"",IF(AND('201819 DATA'!BK29="*",$C29&gt;=400),"*",IF($C29&gt;=400,ROUND('201819 DATA'!BK29/$C29,2),"")))</f>
        <v>0.1</v>
      </c>
      <c r="AM29" s="289">
        <f>IF(OR($C29="*",$C29&lt;400),"",IF(AND('201819 DATA'!BL29="*",$C29&gt;=400),"*",IF($C29&gt;=400,ROUND('201819 DATA'!BL29/$C29,2),"")))</f>
        <v>0.06</v>
      </c>
      <c r="AN29" s="289">
        <f>IF(OR($C29="*",$C29&lt;400),"",IF(AND('201819 DATA'!BM29="*",$C29&gt;=400),"*",IF($C29&gt;=400,ROUND('201819 DATA'!BM29/$C29,2),"")))</f>
        <v>0.11</v>
      </c>
      <c r="AO29" s="289">
        <f>IF(OR($C29="*",$C29&lt;400),"",IF(AND('201819 DATA'!BN29="*",$C29&gt;=400),"*",IF($C29&gt;=400,ROUND('201819 DATA'!BN29/$C29,2),"")))</f>
        <v>0.02</v>
      </c>
      <c r="AP29" s="289">
        <f>IF(OR($C29="*",$C29&lt;400),"",IF(AND('201819 DATA'!BO29="*",$C29&gt;=400),"*",IF($C29&gt;=400,ROUND('201819 DATA'!BO29/$C29,2),"")))</f>
        <v>0.06</v>
      </c>
      <c r="AQ29" s="289">
        <f>IF(OR($C29="*",$C29&lt;400),"",IF(AND('201819 DATA'!BP29="*",$C29&gt;=400),"*",IF($C29&gt;=400,ROUND('201819 DATA'!BP29/$C29,2),"")))</f>
        <v>0.05</v>
      </c>
      <c r="AR29" s="289">
        <f>IF(OR($C29="*",$C29&lt;400),"",IF(AND('201819 DATA'!BQ29="*",$C29&gt;=400),"*",IF($C29&gt;=400,ROUND('201819 DATA'!BQ29/$C29,2),"")))</f>
        <v>0.09</v>
      </c>
      <c r="AS29" s="289">
        <f>IF(OR($C29="*",$C29&lt;400),"",IF(AND('201819 DATA'!BR29="*",$C29&gt;=400),"*",IF($C29&gt;=400,ROUND('201819 DATA'!BR29/$C29,2),"")))</f>
        <v>0.01</v>
      </c>
      <c r="AT29" s="289">
        <f>IF(OR($C29="*",$C29&lt;400),"",IF(AND('201819 DATA'!BS29="*",$C29&gt;=400),"*",IF($C29&gt;=400,ROUND('201819 DATA'!BS29/$C29,2),"")))</f>
        <v>0</v>
      </c>
      <c r="AU29" s="289">
        <f>IF(OR($C29="*",$C29&lt;400),"",IF(AND('201819 DATA'!BT29="*",$C29&gt;=400),"*",IF($C29&gt;=400,ROUND('201819 DATA'!BT29/$C29,2),"")))</f>
        <v>0.15</v>
      </c>
      <c r="AV29" s="289">
        <f>IF(OR($C29="*",$C29&lt;400),"",IF(AND('201819 DATA'!BU29="*",$C29&gt;=400),"*",IF($C29&gt;=400,ROUND('201819 DATA'!BU29/$C29,2),"")))</f>
        <v>0.06</v>
      </c>
      <c r="AW29" s="289">
        <f>IF(OR($C29="*",$C29&lt;400),"",IF(AND('201819 DATA'!BV29="*",$C29&gt;=400),"*",IF($C29&gt;=400,ROUND('201819 DATA'!BV29/$C29,2),"")))</f>
        <v>0</v>
      </c>
      <c r="AX29" s="289">
        <f>IF(OR($C29="*",$C29&lt;400),"",IF(AND('201819 DATA'!BW29="*",$C29&gt;=400),"*",IF($C29&gt;=400,ROUND('201819 DATA'!BW29/$C29,2),"")))</f>
        <v>0.1</v>
      </c>
    </row>
    <row r="30" spans="1:50" x14ac:dyDescent="0.2">
      <c r="A30" s="13" t="s">
        <v>385</v>
      </c>
      <c r="B30" s="287">
        <f>'201819 DATA'!B30</f>
        <v>84260</v>
      </c>
      <c r="C30" s="288">
        <f>'201819 DATA'!C30</f>
        <v>65325</v>
      </c>
      <c r="D30" s="293">
        <f>'201819 DATA'!FN30</f>
        <v>25685</v>
      </c>
      <c r="G30" s="295">
        <f t="shared" si="0"/>
        <v>0.78</v>
      </c>
      <c r="H30" s="289">
        <f>IF(OR($C30="*",$C30&lt;400),"",IF(AND('201819 DATA'!F30="*",$C30&gt;=400),"*",IF($C30&gt;=400,ROUND('201819 DATA'!F30/$C30,2),"")))</f>
        <v>0.41</v>
      </c>
      <c r="I30" s="296">
        <f>IF(OR($B30="*",$B30&lt;400),"",IF(AND('201819 DATA'!Y30="*",$B30&gt;=400),"*",IF($B30&gt;=400,ROUND('201819 DATA'!Y30/$B30,2),"")))</f>
        <v>0.09</v>
      </c>
      <c r="J30" s="296">
        <f>IF(OR($B30="*",$B30&lt;400),"",IF(AND('201819 DATA'!Z30="*",$B30&gt;=400),"*",IF($B30&gt;=400,ROUND('201819 DATA'!Z30/$B30,2),"")))</f>
        <v>0.09</v>
      </c>
      <c r="K30" s="296">
        <f>IF(OR($B30="*",$B30&lt;400),"",IF(AND('201819 DATA'!AA30="*",$B30&gt;=400),"*",IF($B30&gt;=400,ROUND('201819 DATA'!AA30/$B30,2),"")))</f>
        <v>0.12</v>
      </c>
      <c r="L30" s="296">
        <f>IF(OR($B30="*",$B30&lt;400),"",IF(AND('201819 DATA'!AB30="*",$B30&gt;=400),"*",IF($B30&gt;=400,ROUND('201819 DATA'!AB30/$B30,2),"")))</f>
        <v>0.18</v>
      </c>
      <c r="M30" s="296">
        <f>IF(OR($B30="*",$B30&lt;400),"",IF(AND('201819 DATA'!AC30="*",$B30&gt;=400),"*",IF($B30&gt;=400,ROUND('201819 DATA'!AC30/$B30,2),"")))</f>
        <v>0.23</v>
      </c>
      <c r="N30" s="296">
        <f>IF(OR($B30="*",$B30&lt;400),"",IF(AND('201819 DATA'!AD30="*",$B30&gt;=400),"*",IF($B30&gt;=400,ROUND('201819 DATA'!AD30/$B30,2),"")))</f>
        <v>0.25</v>
      </c>
      <c r="O30" s="296">
        <f>IF(OR($B30="*",$B30&lt;400),"",IF(AND('201819 DATA'!AE30="*",$B30&gt;=400),"*",IF($B30&gt;=400,ROUND('201819 DATA'!AE30/$B30,2),"")))</f>
        <v>0.05</v>
      </c>
      <c r="P30" s="297"/>
      <c r="Q30" s="296">
        <f>IF(OR($B30="*",$B30&lt;400),"",IF(AND('201819 DATA'!FL30="*",$B30&gt;=400),"*",IF($B30&gt;=400,ROUND('201819 DATA'!FL30/$B30,2),"")))</f>
        <v>0.56000000000000005</v>
      </c>
      <c r="R30" s="289">
        <f>IF(OR($C30="*",$C30&lt;400),"",IF(AND('201819 DATA'!F30="*",$C30&gt;=400),"*",IF($C30&gt;=400,ROUND('201819 DATA'!F30/$C30,2),"")))</f>
        <v>0.41</v>
      </c>
      <c r="S30" s="289">
        <f>IF(OR($C30="*",$C30&lt;400),"",IF(AND('201819 DATA'!G30="*",$C30&gt;=400),"*",IF($C30&gt;=400,ROUND('201819 DATA'!G30/$C30,2),"")))</f>
        <v>0.04</v>
      </c>
      <c r="T30" s="289">
        <f>IF(OR($C30="*",$C30&lt;400),"",IF(AND('201819 DATA'!H30="*",$C30&gt;=400),"*",IF($C30&gt;=400,ROUND('201819 DATA'!H30/$C30,2),"")))</f>
        <v>0.45</v>
      </c>
      <c r="U30" s="289">
        <f>IF(OR($C30="*",$C30&lt;400),"",IF(AND('201819 DATA'!FM30="*",$C30&gt;=400),"*",IF($C30&gt;=400,ROUND('201819 DATA'!FM30/$C30,2),"")))</f>
        <v>0.11</v>
      </c>
      <c r="V30" s="312">
        <f>IF(OR($D30="*",$D30&lt;400),"",IF(AND('201819 DATA'!M30="*",$D30&gt;=400),"*",IF($D30&gt;=400,ROUND('201819 DATA'!M30/$D30,2),"")))</f>
        <v>0.6</v>
      </c>
      <c r="W30" s="312">
        <f>IF(OR($D30="*",$D30&lt;400),"",IF(AND('201819 DATA'!N30="*",$D30&gt;=400),"*",IF($D30&gt;=400,ROUND('201819 DATA'!N30/$D30,2),"")))</f>
        <v>0.18</v>
      </c>
      <c r="X30" s="312">
        <f>IF(OR($D30="*",$D30&lt;400),"",IF(AND('201819 DATA'!O30="*",$D30&gt;=400),"*",IF($D30&gt;=400,ROUND('201819 DATA'!O30/$D30,2),"")))</f>
        <v>0.09</v>
      </c>
      <c r="Y30" s="312">
        <f>IF(OR($D30="*",$D30&lt;400),"",IF(AND('201819 DATA'!P30="*",$D30&gt;=400),"*",IF($D30&gt;=400,ROUND('201819 DATA'!P30/$D30,2),"")))</f>
        <v>0.11</v>
      </c>
      <c r="Z30" s="312">
        <f>IF(OR($D30="*",$D30&lt;400),"",IF(AND('201819 DATA'!Q30="*",$D30&gt;=400),"*",IF($D30&gt;=400,ROUND('201819 DATA'!Q30/$D30,2),"")))</f>
        <v>0.02</v>
      </c>
      <c r="AA30" s="312">
        <f>IF(OR($D30="*",$D30&lt;400),"",IF(AND('201819 DATA'!R30="*",$D30&gt;=400),"*",IF($D30&gt;=400,ROUND('201819 DATA'!R30/$D30,2),"")))</f>
        <v>0</v>
      </c>
      <c r="AB30" s="312">
        <f>IF(OR($D30="*",$D30&lt;400),"",IF(AND('201819 DATA'!S30="*",$D30&gt;=400),"*",IF($D30&gt;=400,ROUND('201819 DATA'!S30/$D30,2),"")))</f>
        <v>0</v>
      </c>
      <c r="AC30" s="312">
        <f>IF(OR($D30="*",$D30&lt;400),"",IF(AND('201819 DATA'!T30="*",$D30&gt;=400),"*",IF($D30&gt;=400,ROUND('201819 DATA'!T30/$D30,2),"")))</f>
        <v>0</v>
      </c>
      <c r="AD30" s="289">
        <f>IF(OR($C30="*",$C30&lt;400),"",IF(AND('201819 DATA'!BC30="*",$C30&gt;=400),"*",IF($C30&gt;=400,ROUND('201819 DATA'!BC30/$C30,2),"")))</f>
        <v>0.03</v>
      </c>
      <c r="AE30" s="289">
        <f>IF(OR($C30="*",$C30&lt;400),"",IF(AND('201819 DATA'!BD30="*",$C30&gt;=400),"*",IF($C30&gt;=400,ROUND('201819 DATA'!BD30/$C30,2),"")))</f>
        <v>0.1</v>
      </c>
      <c r="AF30" s="289">
        <f>IF(OR($C30="*",$C30&lt;400),"",IF(AND('201819 DATA'!BE30="*",$C30&gt;=400),"*",IF($C30&gt;=400,ROUND('201819 DATA'!BE30/$C30,2),"")))</f>
        <v>0.02</v>
      </c>
      <c r="AG30" s="289">
        <f>IF(OR($C30="*",$C30&lt;400),"",IF(AND('201819 DATA'!BF30="*",$C30&gt;=400),"*",IF($C30&gt;=400,ROUND('201819 DATA'!BF30/$C30,2),"")))</f>
        <v>0.01</v>
      </c>
      <c r="AH30" s="289">
        <f>IF(OR($C30="*",$C30&lt;400),"",IF(AND('201819 DATA'!BG30="*",$C30&gt;=400),"*",IF($C30&gt;=400,ROUND('201819 DATA'!BG30/$C30,2),"")))</f>
        <v>0.01</v>
      </c>
      <c r="AI30" s="289">
        <f>IF(OR($C30="*",$C30&lt;400),"",IF(AND('201819 DATA'!BH30="*",$C30&gt;=400),"*",IF($C30&gt;=400,ROUND('201819 DATA'!BH30/$C30,2),"")))</f>
        <v>0.01</v>
      </c>
      <c r="AJ30" s="289">
        <f>IF(OR($C30="*",$C30&lt;400),"",IF(AND('201819 DATA'!BI30="*",$C30&gt;=400),"*",IF($C30&gt;=400,ROUND('201819 DATA'!BI30/$C30,2),"")))</f>
        <v>0.04</v>
      </c>
      <c r="AK30" s="289">
        <f>IF(OR($C30="*",$C30&lt;400),"",IF(AND('201819 DATA'!BJ30="*",$C30&gt;=400),"*",IF($C30&gt;=400,ROUND('201819 DATA'!BJ30/$C30,2),"")))</f>
        <v>0</v>
      </c>
      <c r="AL30" s="289">
        <f>IF(OR($C30="*",$C30&lt;400),"",IF(AND('201819 DATA'!BK30="*",$C30&gt;=400),"*",IF($C30&gt;=400,ROUND('201819 DATA'!BK30/$C30,2),"")))</f>
        <v>0.06</v>
      </c>
      <c r="AM30" s="289">
        <f>IF(OR($C30="*",$C30&lt;400),"",IF(AND('201819 DATA'!BL30="*",$C30&gt;=400),"*",IF($C30&gt;=400,ROUND('201819 DATA'!BL30/$C30,2),"")))</f>
        <v>0.06</v>
      </c>
      <c r="AN30" s="289">
        <f>IF(OR($C30="*",$C30&lt;400),"",IF(AND('201819 DATA'!BM30="*",$C30&gt;=400),"*",IF($C30&gt;=400,ROUND('201819 DATA'!BM30/$C30,2),"")))</f>
        <v>0.17</v>
      </c>
      <c r="AO30" s="289">
        <f>IF(OR($C30="*",$C30&lt;400),"",IF(AND('201819 DATA'!BN30="*",$C30&gt;=400),"*",IF($C30&gt;=400,ROUND('201819 DATA'!BN30/$C30,2),"")))</f>
        <v>0.03</v>
      </c>
      <c r="AP30" s="289">
        <f>IF(OR($C30="*",$C30&lt;400),"",IF(AND('201819 DATA'!BO30="*",$C30&gt;=400),"*",IF($C30&gt;=400,ROUND('201819 DATA'!BO30/$C30,2),"")))</f>
        <v>0.05</v>
      </c>
      <c r="AQ30" s="289">
        <f>IF(OR($C30="*",$C30&lt;400),"",IF(AND('201819 DATA'!BP30="*",$C30&gt;=400),"*",IF($C30&gt;=400,ROUND('201819 DATA'!BP30/$C30,2),"")))</f>
        <v>0.06</v>
      </c>
      <c r="AR30" s="289">
        <f>IF(OR($C30="*",$C30&lt;400),"",IF(AND('201819 DATA'!BQ30="*",$C30&gt;=400),"*",IF($C30&gt;=400,ROUND('201819 DATA'!BQ30/$C30,2),"")))</f>
        <v>7.0000000000000007E-2</v>
      </c>
      <c r="AS30" s="289">
        <f>IF(OR($C30="*",$C30&lt;400),"",IF(AND('201819 DATA'!BR30="*",$C30&gt;=400),"*",IF($C30&gt;=400,ROUND('201819 DATA'!BR30/$C30,2),"")))</f>
        <v>0.02</v>
      </c>
      <c r="AT30" s="289">
        <f>IF(OR($C30="*",$C30&lt;400),"",IF(AND('201819 DATA'!BS30="*",$C30&gt;=400),"*",IF($C30&gt;=400,ROUND('201819 DATA'!BS30/$C30,2),"")))</f>
        <v>0.01</v>
      </c>
      <c r="AU30" s="289">
        <f>IF(OR($C30="*",$C30&lt;400),"",IF(AND('201819 DATA'!BT30="*",$C30&gt;=400),"*",IF($C30&gt;=400,ROUND('201819 DATA'!BT30/$C30,2),"")))</f>
        <v>0.12</v>
      </c>
      <c r="AV30" s="289">
        <f>IF(OR($C30="*",$C30&lt;400),"",IF(AND('201819 DATA'!BU30="*",$C30&gt;=400),"*",IF($C30&gt;=400,ROUND('201819 DATA'!BU30/$C30,2),"")))</f>
        <v>0.06</v>
      </c>
      <c r="AW30" s="289">
        <f>IF(OR($C30="*",$C30&lt;400),"",IF(AND('201819 DATA'!BV30="*",$C30&gt;=400),"*",IF($C30&gt;=400,ROUND('201819 DATA'!BV30/$C30,2),"")))</f>
        <v>0</v>
      </c>
      <c r="AX30" s="289">
        <f>IF(OR($C30="*",$C30&lt;400),"",IF(AND('201819 DATA'!BW30="*",$C30&gt;=400),"*",IF($C30&gt;=400,ROUND('201819 DATA'!BW30/$C30,2),"")))</f>
        <v>7.0000000000000007E-2</v>
      </c>
    </row>
    <row r="31" spans="1:50" x14ac:dyDescent="0.2">
      <c r="A31" s="13" t="s">
        <v>564</v>
      </c>
      <c r="B31" s="287">
        <f>'201819 DATA'!B31</f>
        <v>2375</v>
      </c>
      <c r="C31" s="288">
        <f>'201819 DATA'!C31</f>
        <v>2375</v>
      </c>
      <c r="D31" s="293">
        <f>'201819 DATA'!FN31</f>
        <v>2365</v>
      </c>
      <c r="G31" s="295">
        <f t="shared" si="0"/>
        <v>1</v>
      </c>
      <c r="H31" s="289">
        <f>IF(OR($C31="*",$C31&lt;400),"",IF(AND('201819 DATA'!F31="*",$C31&gt;=400),"*",IF($C31&gt;=400,ROUND('201819 DATA'!F31/$C31,2),"")))</f>
        <v>0</v>
      </c>
      <c r="I31" s="296">
        <f>IF(OR($B31="*",$B31&lt;400),"",IF(AND('201819 DATA'!Y31="*",$B31&gt;=400),"*",IF($B31&gt;=400,ROUND('201819 DATA'!Y31/$B31,2),"")))</f>
        <v>0</v>
      </c>
      <c r="J31" s="296">
        <f>IF(OR($B31="*",$B31&lt;400),"",IF(AND('201819 DATA'!Z31="*",$B31&gt;=400),"*",IF($B31&gt;=400,ROUND('201819 DATA'!Z31/$B31,2),"")))</f>
        <v>0.04</v>
      </c>
      <c r="K31" s="296">
        <f>IF(OR($B31="*",$B31&lt;400),"",IF(AND('201819 DATA'!AA31="*",$B31&gt;=400),"*",IF($B31&gt;=400,ROUND('201819 DATA'!AA31/$B31,2),"")))</f>
        <v>7.0000000000000007E-2</v>
      </c>
      <c r="L31" s="296">
        <f>IF(OR($B31="*",$B31&lt;400),"",IF(AND('201819 DATA'!AB31="*",$B31&gt;=400),"*",IF($B31&gt;=400,ROUND('201819 DATA'!AB31/$B31,2),"")))</f>
        <v>0.19</v>
      </c>
      <c r="M31" s="296">
        <f>IF(OR($B31="*",$B31&lt;400),"",IF(AND('201819 DATA'!AC31="*",$B31&gt;=400),"*",IF($B31&gt;=400,ROUND('201819 DATA'!AC31/$B31,2),"")))</f>
        <v>0.42</v>
      </c>
      <c r="N31" s="296">
        <f>IF(OR($B31="*",$B31&lt;400),"",IF(AND('201819 DATA'!AD31="*",$B31&gt;=400),"*",IF($B31&gt;=400,ROUND('201819 DATA'!AD31/$B31,2),"")))</f>
        <v>0.27</v>
      </c>
      <c r="O31" s="296">
        <f>IF(OR($B31="*",$B31&lt;400),"",IF(AND('201819 DATA'!AE31="*",$B31&gt;=400),"*",IF($B31&gt;=400,ROUND('201819 DATA'!AE31/$B31,2),"")))</f>
        <v>0</v>
      </c>
      <c r="P31" s="297"/>
      <c r="Q31" s="296">
        <f>IF(OR($B31="*",$B31&lt;400),"",IF(AND('201819 DATA'!FL31="*",$B31&gt;=400),"*",IF($B31&gt;=400,ROUND('201819 DATA'!FL31/$B31,2),"")))</f>
        <v>0.99</v>
      </c>
      <c r="R31" s="289">
        <f>IF(OR($C31="*",$C31&lt;400),"",IF(AND('201819 DATA'!F31="*",$C31&gt;=400),"*",IF($C31&gt;=400,ROUND('201819 DATA'!F31/$C31,2),"")))</f>
        <v>0</v>
      </c>
      <c r="S31" s="289">
        <f>IF(OR($C31="*",$C31&lt;400),"",IF(AND('201819 DATA'!G31="*",$C31&gt;=400),"*",IF($C31&gt;=400,ROUND('201819 DATA'!G31/$C31,2),"")))</f>
        <v>0</v>
      </c>
      <c r="T31" s="289">
        <f>IF(OR($C31="*",$C31&lt;400),"",IF(AND('201819 DATA'!H31="*",$C31&gt;=400),"*",IF($C31&gt;=400,ROUND('201819 DATA'!H31/$C31,2),"")))</f>
        <v>1</v>
      </c>
      <c r="U31" s="289">
        <f>IF(OR($C31="*",$C31&lt;400),"",IF(AND('201819 DATA'!FM31="*",$C31&gt;=400),"*",IF($C31&gt;=400,ROUND('201819 DATA'!FM31/$C31,2),"")))</f>
        <v>0</v>
      </c>
      <c r="V31" s="312">
        <f>IF(OR($D31="*",$D31&lt;400),"",IF(AND('201819 DATA'!M31="*",$D31&gt;=400),"*",IF($D31&gt;=400,ROUND('201819 DATA'!M31/$D31,2),"")))</f>
        <v>0.37</v>
      </c>
      <c r="W31" s="312">
        <f>IF(OR($D31="*",$D31&lt;400),"",IF(AND('201819 DATA'!N31="*",$D31&gt;=400),"*",IF($D31&gt;=400,ROUND('201819 DATA'!N31/$D31,2),"")))</f>
        <v>0.38</v>
      </c>
      <c r="X31" s="312">
        <f>IF(OR($D31="*",$D31&lt;400),"",IF(AND('201819 DATA'!O31="*",$D31&gt;=400),"*",IF($D31&gt;=400,ROUND('201819 DATA'!O31/$D31,2),"")))</f>
        <v>0.18</v>
      </c>
      <c r="Y31" s="312">
        <f>IF(OR($D31="*",$D31&lt;400),"",IF(AND('201819 DATA'!P31="*",$D31&gt;=400),"*",IF($D31&gt;=400,ROUND('201819 DATA'!P31/$D31,2),"")))</f>
        <v>0.06</v>
      </c>
      <c r="Z31" s="312">
        <f>IF(OR($D31="*",$D31&lt;400),"",IF(AND('201819 DATA'!Q31="*",$D31&gt;=400),"*",IF($D31&gt;=400,ROUND('201819 DATA'!Q31/$D31,2),"")))</f>
        <v>0</v>
      </c>
      <c r="AA31" s="312" t="str">
        <f>IF(OR($D31="*",$D31&lt;400),"",IF(AND('201819 DATA'!R31="*",$D31&gt;=400),"*",IF($D31&gt;=400,ROUND('201819 DATA'!R31/$D31,2),"")))</f>
        <v>*</v>
      </c>
      <c r="AB31" s="312" t="str">
        <f>IF(OR($D31="*",$D31&lt;400),"",IF(AND('201819 DATA'!S31="*",$D31&gt;=400),"*",IF($D31&gt;=400,ROUND('201819 DATA'!S31/$D31,2),"")))</f>
        <v>*</v>
      </c>
      <c r="AC31" s="312" t="str">
        <f>IF(OR($D31="*",$D31&lt;400),"",IF(AND('201819 DATA'!T31="*",$D31&gt;=400),"*",IF($D31&gt;=400,ROUND('201819 DATA'!T31/$D31,2),"")))</f>
        <v>*</v>
      </c>
      <c r="AD31" s="289">
        <f>IF(OR($C31="*",$C31&lt;400),"",IF(AND('201819 DATA'!BC31="*",$C31&gt;=400),"*",IF($C31&gt;=400,ROUND('201819 DATA'!BC31/$C31,2),"")))</f>
        <v>0</v>
      </c>
      <c r="AE31" s="289">
        <f>IF(OR($C31="*",$C31&lt;400),"",IF(AND('201819 DATA'!BD31="*",$C31&gt;=400),"*",IF($C31&gt;=400,ROUND('201819 DATA'!BD31/$C31,2),"")))</f>
        <v>0.01</v>
      </c>
      <c r="AF31" s="289">
        <f>IF(OR($C31="*",$C31&lt;400),"",IF(AND('201819 DATA'!BE31="*",$C31&gt;=400),"*",IF($C31&gt;=400,ROUND('201819 DATA'!BE31/$C31,2),"")))</f>
        <v>0</v>
      </c>
      <c r="AG31" s="289">
        <f>IF(OR($C31="*",$C31&lt;400),"",IF(AND('201819 DATA'!BF31="*",$C31&gt;=400),"*",IF($C31&gt;=400,ROUND('201819 DATA'!BF31/$C31,2),"")))</f>
        <v>0</v>
      </c>
      <c r="AH31" s="289">
        <f>IF(OR($C31="*",$C31&lt;400),"",IF(AND('201819 DATA'!BG31="*",$C31&gt;=400),"*",IF($C31&gt;=400,ROUND('201819 DATA'!BG31/$C31,2),"")))</f>
        <v>0</v>
      </c>
      <c r="AI31" s="289">
        <f>IF(OR($C31="*",$C31&lt;400),"",IF(AND('201819 DATA'!BH31="*",$C31&gt;=400),"*",IF($C31&gt;=400,ROUND('201819 DATA'!BH31/$C31,2),"")))</f>
        <v>0.03</v>
      </c>
      <c r="AJ31" s="289">
        <f>IF(OR($C31="*",$C31&lt;400),"",IF(AND('201819 DATA'!BI31="*",$C31&gt;=400),"*",IF($C31&gt;=400,ROUND('201819 DATA'!BI31/$C31,2),"")))</f>
        <v>0.23</v>
      </c>
      <c r="AK31" s="289">
        <f>IF(OR($C31="*",$C31&lt;400),"",IF(AND('201819 DATA'!BJ31="*",$C31&gt;=400),"*",IF($C31&gt;=400,ROUND('201819 DATA'!BJ31/$C31,2),"")))</f>
        <v>0.01</v>
      </c>
      <c r="AL31" s="289">
        <f>IF(OR($C31="*",$C31&lt;400),"",IF(AND('201819 DATA'!BK31="*",$C31&gt;=400),"*",IF($C31&gt;=400,ROUND('201819 DATA'!BK31/$C31,2),"")))</f>
        <v>0</v>
      </c>
      <c r="AM31" s="289">
        <f>IF(OR($C31="*",$C31&lt;400),"",IF(AND('201819 DATA'!BL31="*",$C31&gt;=400),"*",IF($C31&gt;=400,ROUND('201819 DATA'!BL31/$C31,2),"")))</f>
        <v>0.03</v>
      </c>
      <c r="AN31" s="289">
        <f>IF(OR($C31="*",$C31&lt;400),"",IF(AND('201819 DATA'!BM31="*",$C31&gt;=400),"*",IF($C31&gt;=400,ROUND('201819 DATA'!BM31/$C31,2),"")))</f>
        <v>0.05</v>
      </c>
      <c r="AO31" s="289">
        <f>IF(OR($C31="*",$C31&lt;400),"",IF(AND('201819 DATA'!BN31="*",$C31&gt;=400),"*",IF($C31&gt;=400,ROUND('201819 DATA'!BN31/$C31,2),"")))</f>
        <v>0.01</v>
      </c>
      <c r="AP31" s="289">
        <f>IF(OR($C31="*",$C31&lt;400),"",IF(AND('201819 DATA'!BO31="*",$C31&gt;=400),"*",IF($C31&gt;=400,ROUND('201819 DATA'!BO31/$C31,2),"")))</f>
        <v>0.55000000000000004</v>
      </c>
      <c r="AQ31" s="289">
        <f>IF(OR($C31="*",$C31&lt;400),"",IF(AND('201819 DATA'!BP31="*",$C31&gt;=400),"*",IF($C31&gt;=400,ROUND('201819 DATA'!BP31/$C31,2),"")))</f>
        <v>0.06</v>
      </c>
      <c r="AR31" s="289">
        <f>IF(OR($C31="*",$C31&lt;400),"",IF(AND('201819 DATA'!BQ31="*",$C31&gt;=400),"*",IF($C31&gt;=400,ROUND('201819 DATA'!BQ31/$C31,2),"")))</f>
        <v>0</v>
      </c>
      <c r="AS31" s="289">
        <f>IF(OR($C31="*",$C31&lt;400),"",IF(AND('201819 DATA'!BR31="*",$C31&gt;=400),"*",IF($C31&gt;=400,ROUND('201819 DATA'!BR31/$C31,2),"")))</f>
        <v>0</v>
      </c>
      <c r="AT31" s="289" t="str">
        <f>IF(OR($C31="*",$C31&lt;400),"",IF(AND('201819 DATA'!BS31="*",$C31&gt;=400),"*",IF($C31&gt;=400,ROUND('201819 DATA'!BS31/$C31,2),"")))</f>
        <v>*</v>
      </c>
      <c r="AU31" s="289" t="str">
        <f>IF(OR($C31="*",$C31&lt;400),"",IF(AND('201819 DATA'!BT31="*",$C31&gt;=400),"*",IF($C31&gt;=400,ROUND('201819 DATA'!BT31/$C31,2),"")))</f>
        <v>*</v>
      </c>
      <c r="AV31" s="289">
        <f>IF(OR($C31="*",$C31&lt;400),"",IF(AND('201819 DATA'!BU31="*",$C31&gt;=400),"*",IF($C31&gt;=400,ROUND('201819 DATA'!BU31/$C31,2),"")))</f>
        <v>0.01</v>
      </c>
      <c r="AW31" s="289">
        <f>IF(OR($C31="*",$C31&lt;400),"",IF(AND('201819 DATA'!BV31="*",$C31&gt;=400),"*",IF($C31&gt;=400,ROUND('201819 DATA'!BV31/$C31,2),"")))</f>
        <v>0</v>
      </c>
      <c r="AX31" s="289">
        <f>IF(OR($C31="*",$C31&lt;400),"",IF(AND('201819 DATA'!BW31="*",$C31&gt;=400),"*",IF($C31&gt;=400,ROUND('201819 DATA'!BW31/$C31,2),"")))</f>
        <v>0</v>
      </c>
    </row>
    <row r="32" spans="1:50" x14ac:dyDescent="0.2">
      <c r="A32" s="13" t="s">
        <v>233</v>
      </c>
      <c r="B32" s="287">
        <f>'201819 DATA'!B32</f>
        <v>3135</v>
      </c>
      <c r="C32" s="288">
        <f>'201819 DATA'!C32</f>
        <v>3135</v>
      </c>
      <c r="D32" s="293">
        <f>'201819 DATA'!FN32</f>
        <v>0</v>
      </c>
      <c r="G32" s="295">
        <f t="shared" si="0"/>
        <v>1</v>
      </c>
      <c r="H32" s="289">
        <f>IF(OR($C32="*",$C32&lt;400),"",IF(AND('201819 DATA'!F32="*",$C32&gt;=400),"*",IF($C32&gt;=400,ROUND('201819 DATA'!F32/$C32,2),"")))</f>
        <v>0.34</v>
      </c>
      <c r="I32" s="296" t="str">
        <f>IF(OR($B32="*",$B32&lt;400),"",IF(AND('201819 DATA'!Y32="*",$B32&gt;=400),"*",IF($B32&gt;=400,ROUND('201819 DATA'!Y32/$B32,2),"")))</f>
        <v>*</v>
      </c>
      <c r="J32" s="296">
        <f>IF(OR($B32="*",$B32&lt;400),"",IF(AND('201819 DATA'!Z32="*",$B32&gt;=400),"*",IF($B32&gt;=400,ROUND('201819 DATA'!Z32/$B32,2),"")))</f>
        <v>0.09</v>
      </c>
      <c r="K32" s="296">
        <f>IF(OR($B32="*",$B32&lt;400),"",IF(AND('201819 DATA'!AA32="*",$B32&gt;=400),"*",IF($B32&gt;=400,ROUND('201819 DATA'!AA32/$B32,2),"")))</f>
        <v>0.1</v>
      </c>
      <c r="L32" s="296">
        <f>IF(OR($B32="*",$B32&lt;400),"",IF(AND('201819 DATA'!AB32="*",$B32&gt;=400),"*",IF($B32&gt;=400,ROUND('201819 DATA'!AB32/$B32,2),"")))</f>
        <v>0.09</v>
      </c>
      <c r="M32" s="296">
        <f>IF(OR($B32="*",$B32&lt;400),"",IF(AND('201819 DATA'!AC32="*",$B32&gt;=400),"*",IF($B32&gt;=400,ROUND('201819 DATA'!AC32/$B32,2),"")))</f>
        <v>0.15</v>
      </c>
      <c r="N32" s="296">
        <f>IF(OR($B32="*",$B32&lt;400),"",IF(AND('201819 DATA'!AD32="*",$B32&gt;=400),"*",IF($B32&gt;=400,ROUND('201819 DATA'!AD32/$B32,2),"")))</f>
        <v>0.41</v>
      </c>
      <c r="O32" s="296">
        <f>IF(OR($B32="*",$B32&lt;400),"",IF(AND('201819 DATA'!AE32="*",$B32&gt;=400),"*",IF($B32&gt;=400,ROUND('201819 DATA'!AE32/$B32,2),"")))</f>
        <v>0.16</v>
      </c>
      <c r="P32" s="297"/>
      <c r="Q32" s="296">
        <f>IF(OR($B32="*",$B32&lt;400),"",IF(AND('201819 DATA'!FL32="*",$B32&gt;=400),"*",IF($B32&gt;=400,ROUND('201819 DATA'!FL32/$B32,2),"")))</f>
        <v>0</v>
      </c>
      <c r="R32" s="289">
        <f>IF(OR($C32="*",$C32&lt;400),"",IF(AND('201819 DATA'!F32="*",$C32&gt;=400),"*",IF($C32&gt;=400,ROUND('201819 DATA'!F32/$C32,2),"")))</f>
        <v>0.34</v>
      </c>
      <c r="S32" s="289">
        <f>IF(OR($C32="*",$C32&lt;400),"",IF(AND('201819 DATA'!G32="*",$C32&gt;=400),"*",IF($C32&gt;=400,ROUND('201819 DATA'!G32/$C32,2),"")))</f>
        <v>0.23</v>
      </c>
      <c r="T32" s="289">
        <f>IF(OR($C32="*",$C32&lt;400),"",IF(AND('201819 DATA'!H32="*",$C32&gt;=400),"*",IF($C32&gt;=400,ROUND('201819 DATA'!H32/$C32,2),"")))</f>
        <v>0.19</v>
      </c>
      <c r="U32" s="289">
        <f>IF(OR($C32="*",$C32&lt;400),"",IF(AND('201819 DATA'!FM32="*",$C32&gt;=400),"*",IF($C32&gt;=400,ROUND('201819 DATA'!FM32/$C32,2),"")))</f>
        <v>0.24</v>
      </c>
      <c r="V32" s="312" t="str">
        <f>IF(OR($D32="*",$D32&lt;400),"",IF(AND('201819 DATA'!M32="*",$D32&gt;=400),"*",IF($D32&gt;=400,ROUND('201819 DATA'!M32/$D32,2),"")))</f>
        <v/>
      </c>
      <c r="W32" s="312" t="str">
        <f>IF(OR($D32="*",$D32&lt;400),"",IF(AND('201819 DATA'!N32="*",$D32&gt;=400),"*",IF($D32&gt;=400,ROUND('201819 DATA'!N32/$D32,2),"")))</f>
        <v/>
      </c>
      <c r="X32" s="312" t="str">
        <f>IF(OR($D32="*",$D32&lt;400),"",IF(AND('201819 DATA'!O32="*",$D32&gt;=400),"*",IF($D32&gt;=400,ROUND('201819 DATA'!O32/$D32,2),"")))</f>
        <v/>
      </c>
      <c r="Y32" s="312" t="str">
        <f>IF(OR($D32="*",$D32&lt;400),"",IF(AND('201819 DATA'!P32="*",$D32&gt;=400),"*",IF($D32&gt;=400,ROUND('201819 DATA'!P32/$D32,2),"")))</f>
        <v/>
      </c>
      <c r="Z32" s="312" t="str">
        <f>IF(OR($D32="*",$D32&lt;400),"",IF(AND('201819 DATA'!Q32="*",$D32&gt;=400),"*",IF($D32&gt;=400,ROUND('201819 DATA'!Q32/$D32,2),"")))</f>
        <v/>
      </c>
      <c r="AA32" s="312" t="str">
        <f>IF(OR($D32="*",$D32&lt;400),"",IF(AND('201819 DATA'!R32="*",$D32&gt;=400),"*",IF($D32&gt;=400,ROUND('201819 DATA'!R32/$D32,2),"")))</f>
        <v/>
      </c>
      <c r="AB32" s="312" t="str">
        <f>IF(OR($D32="*",$D32&lt;400),"",IF(AND('201819 DATA'!S32="*",$D32&gt;=400),"*",IF($D32&gt;=400,ROUND('201819 DATA'!S32/$D32,2),"")))</f>
        <v/>
      </c>
      <c r="AC32" s="312" t="str">
        <f>IF(OR($D32="*",$D32&lt;400),"",IF(AND('201819 DATA'!T32="*",$D32&gt;=400),"*",IF($D32&gt;=400,ROUND('201819 DATA'!T32/$D32,2),"")))</f>
        <v/>
      </c>
      <c r="AD32" s="289">
        <f>IF(OR($C32="*",$C32&lt;400),"",IF(AND('201819 DATA'!BC32="*",$C32&gt;=400),"*",IF($C32&gt;=400,ROUND('201819 DATA'!BC32/$C32,2),"")))</f>
        <v>0.01</v>
      </c>
      <c r="AE32" s="289">
        <f>IF(OR($C32="*",$C32&lt;400),"",IF(AND('201819 DATA'!BD32="*",$C32&gt;=400),"*",IF($C32&gt;=400,ROUND('201819 DATA'!BD32/$C32,2),"")))</f>
        <v>0</v>
      </c>
      <c r="AF32" s="289">
        <f>IF(OR($C32="*",$C32&lt;400),"",IF(AND('201819 DATA'!BE32="*",$C32&gt;=400),"*",IF($C32&gt;=400,ROUND('201819 DATA'!BE32/$C32,2),"")))</f>
        <v>0</v>
      </c>
      <c r="AG32" s="289">
        <f>IF(OR($C32="*",$C32&lt;400),"",IF(AND('201819 DATA'!BF32="*",$C32&gt;=400),"*",IF($C32&gt;=400,ROUND('201819 DATA'!BF32/$C32,2),"")))</f>
        <v>0.01</v>
      </c>
      <c r="AH32" s="289">
        <f>IF(OR($C32="*",$C32&lt;400),"",IF(AND('201819 DATA'!BG32="*",$C32&gt;=400),"*",IF($C32&gt;=400,ROUND('201819 DATA'!BG32/$C32,2),"")))</f>
        <v>0.3</v>
      </c>
      <c r="AI32" s="289">
        <f>IF(OR($C32="*",$C32&lt;400),"",IF(AND('201819 DATA'!BH32="*",$C32&gt;=400),"*",IF($C32&gt;=400,ROUND('201819 DATA'!BH32/$C32,2),"")))</f>
        <v>0.02</v>
      </c>
      <c r="AJ32" s="289">
        <f>IF(OR($C32="*",$C32&lt;400),"",IF(AND('201819 DATA'!BI32="*",$C32&gt;=400),"*",IF($C32&gt;=400,ROUND('201819 DATA'!BI32/$C32,2),"")))</f>
        <v>0</v>
      </c>
      <c r="AK32" s="289">
        <f>IF(OR($C32="*",$C32&lt;400),"",IF(AND('201819 DATA'!BJ32="*",$C32&gt;=400),"*",IF($C32&gt;=400,ROUND('201819 DATA'!BJ32/$C32,2),"")))</f>
        <v>0</v>
      </c>
      <c r="AL32" s="289">
        <f>IF(OR($C32="*",$C32&lt;400),"",IF(AND('201819 DATA'!BK32="*",$C32&gt;=400),"*",IF($C32&gt;=400,ROUND('201819 DATA'!BK32/$C32,2),"")))</f>
        <v>0.02</v>
      </c>
      <c r="AM32" s="289">
        <f>IF(OR($C32="*",$C32&lt;400),"",IF(AND('201819 DATA'!BL32="*",$C32&gt;=400),"*",IF($C32&gt;=400,ROUND('201819 DATA'!BL32/$C32,2),"")))</f>
        <v>0.04</v>
      </c>
      <c r="AN32" s="289">
        <f>IF(OR($C32="*",$C32&lt;400),"",IF(AND('201819 DATA'!BM32="*",$C32&gt;=400),"*",IF($C32&gt;=400,ROUND('201819 DATA'!BM32/$C32,2),"")))</f>
        <v>0.01</v>
      </c>
      <c r="AO32" s="289">
        <f>IF(OR($C32="*",$C32&lt;400),"",IF(AND('201819 DATA'!BN32="*",$C32&gt;=400),"*",IF($C32&gt;=400,ROUND('201819 DATA'!BN32/$C32,2),"")))</f>
        <v>0.01</v>
      </c>
      <c r="AP32" s="289">
        <f>IF(OR($C32="*",$C32&lt;400),"",IF(AND('201819 DATA'!BO32="*",$C32&gt;=400),"*",IF($C32&gt;=400,ROUND('201819 DATA'!BO32/$C32,2),"")))</f>
        <v>0.04</v>
      </c>
      <c r="AQ32" s="289">
        <f>IF(OR($C32="*",$C32&lt;400),"",IF(AND('201819 DATA'!BP32="*",$C32&gt;=400),"*",IF($C32&gt;=400,ROUND('201819 DATA'!BP32/$C32,2),"")))</f>
        <v>0.03</v>
      </c>
      <c r="AR32" s="289">
        <f>IF(OR($C32="*",$C32&lt;400),"",IF(AND('201819 DATA'!BQ32="*",$C32&gt;=400),"*",IF($C32&gt;=400,ROUND('201819 DATA'!BQ32/$C32,2),"")))</f>
        <v>0</v>
      </c>
      <c r="AS32" s="289">
        <f>IF(OR($C32="*",$C32&lt;400),"",IF(AND('201819 DATA'!BR32="*",$C32&gt;=400),"*",IF($C32&gt;=400,ROUND('201819 DATA'!BR32/$C32,2),"")))</f>
        <v>0</v>
      </c>
      <c r="AT32" s="289">
        <f>IF(OR($C32="*",$C32&lt;400),"",IF(AND('201819 DATA'!BS32="*",$C32&gt;=400),"*",IF($C32&gt;=400,ROUND('201819 DATA'!BS32/$C32,2),"")))</f>
        <v>0</v>
      </c>
      <c r="AU32" s="289">
        <f>IF(OR($C32="*",$C32&lt;400),"",IF(AND('201819 DATA'!BT32="*",$C32&gt;=400),"*",IF($C32&gt;=400,ROUND('201819 DATA'!BT32/$C32,2),"")))</f>
        <v>0.18</v>
      </c>
      <c r="AV32" s="289">
        <f>IF(OR($C32="*",$C32&lt;400),"",IF(AND('201819 DATA'!BU32="*",$C32&gt;=400),"*",IF($C32&gt;=400,ROUND('201819 DATA'!BU32/$C32,2),"")))</f>
        <v>0.1</v>
      </c>
      <c r="AW32" s="289">
        <f>IF(OR($C32="*",$C32&lt;400),"",IF(AND('201819 DATA'!BV32="*",$C32&gt;=400),"*",IF($C32&gt;=400,ROUND('201819 DATA'!BV32/$C32,2),"")))</f>
        <v>0</v>
      </c>
      <c r="AX32" s="289">
        <f>IF(OR($C32="*",$C32&lt;400),"",IF(AND('201819 DATA'!BW32="*",$C32&gt;=400),"*",IF($C32&gt;=400,ROUND('201819 DATA'!BW32/$C32,2),"")))</f>
        <v>0.23</v>
      </c>
    </row>
    <row r="33" spans="1:50" x14ac:dyDescent="0.2">
      <c r="A33" s="13" t="s">
        <v>1223</v>
      </c>
      <c r="B33" s="287">
        <f>'201819 DATA'!B33</f>
        <v>2480</v>
      </c>
      <c r="C33" s="288">
        <f>'201819 DATA'!C33</f>
        <v>2480</v>
      </c>
      <c r="D33" s="293">
        <f>'201819 DATA'!FN33</f>
        <v>2415</v>
      </c>
      <c r="G33" s="295">
        <f t="shared" si="0"/>
        <v>1</v>
      </c>
      <c r="H33" s="289">
        <f>IF(OR($C33="*",$C33&lt;400),"",IF(AND('201819 DATA'!F33="*",$C33&gt;=400),"*",IF($C33&gt;=400,ROUND('201819 DATA'!F33/$C33,2),"")))</f>
        <v>0</v>
      </c>
      <c r="I33" s="296">
        <f>IF(OR($B33="*",$B33&lt;400),"",IF(AND('201819 DATA'!Y33="*",$B33&gt;=400),"*",IF($B33&gt;=400,ROUND('201819 DATA'!Y33/$B33,2),"")))</f>
        <v>0</v>
      </c>
      <c r="J33" s="296">
        <f>IF(OR($B33="*",$B33&lt;400),"",IF(AND('201819 DATA'!Z33="*",$B33&gt;=400),"*",IF($B33&gt;=400,ROUND('201819 DATA'!Z33/$B33,2),"")))</f>
        <v>0.04</v>
      </c>
      <c r="K33" s="296">
        <f>IF(OR($B33="*",$B33&lt;400),"",IF(AND('201819 DATA'!AA33="*",$B33&gt;=400),"*",IF($B33&gt;=400,ROUND('201819 DATA'!AA33/$B33,2),"")))</f>
        <v>0.16</v>
      </c>
      <c r="L33" s="296">
        <f>IF(OR($B33="*",$B33&lt;400),"",IF(AND('201819 DATA'!AB33="*",$B33&gt;=400),"*",IF($B33&gt;=400,ROUND('201819 DATA'!AB33/$B33,2),"")))</f>
        <v>0.28999999999999998</v>
      </c>
      <c r="M33" s="296">
        <f>IF(OR($B33="*",$B33&lt;400),"",IF(AND('201819 DATA'!AC33="*",$B33&gt;=400),"*",IF($B33&gt;=400,ROUND('201819 DATA'!AC33/$B33,2),"")))</f>
        <v>0.32</v>
      </c>
      <c r="N33" s="296">
        <f>IF(OR($B33="*",$B33&lt;400),"",IF(AND('201819 DATA'!AD33="*",$B33&gt;=400),"*",IF($B33&gt;=400,ROUND('201819 DATA'!AD33/$B33,2),"")))</f>
        <v>0.17</v>
      </c>
      <c r="O33" s="296">
        <f>IF(OR($B33="*",$B33&lt;400),"",IF(AND('201819 DATA'!AE33="*",$B33&gt;=400),"*",IF($B33&gt;=400,ROUND('201819 DATA'!AE33/$B33,2),"")))</f>
        <v>0.01</v>
      </c>
      <c r="P33" s="297"/>
      <c r="Q33" s="296">
        <f>IF(OR($B33="*",$B33&lt;400),"",IF(AND('201819 DATA'!FL33="*",$B33&gt;=400),"*",IF($B33&gt;=400,ROUND('201819 DATA'!FL33/$B33,2),"")))</f>
        <v>0.97</v>
      </c>
      <c r="R33" s="289">
        <f>IF(OR($C33="*",$C33&lt;400),"",IF(AND('201819 DATA'!F33="*",$C33&gt;=400),"*",IF($C33&gt;=400,ROUND('201819 DATA'!F33/$C33,2),"")))</f>
        <v>0</v>
      </c>
      <c r="S33" s="289">
        <f>IF(OR($C33="*",$C33&lt;400),"",IF(AND('201819 DATA'!G33="*",$C33&gt;=400),"*",IF($C33&gt;=400,ROUND('201819 DATA'!G33/$C33,2),"")))</f>
        <v>0</v>
      </c>
      <c r="T33" s="289">
        <f>IF(OR($C33="*",$C33&lt;400),"",IF(AND('201819 DATA'!H33="*",$C33&gt;=400),"*",IF($C33&gt;=400,ROUND('201819 DATA'!H33/$C33,2),"")))</f>
        <v>1</v>
      </c>
      <c r="U33" s="289">
        <f>IF(OR($C33="*",$C33&lt;400),"",IF(AND('201819 DATA'!FM33="*",$C33&gt;=400),"*",IF($C33&gt;=400,ROUND('201819 DATA'!FM33/$C33,2),"")))</f>
        <v>0</v>
      </c>
      <c r="V33" s="312">
        <f>IF(OR($D33="*",$D33&lt;400),"",IF(AND('201819 DATA'!M33="*",$D33&gt;=400),"*",IF($D33&gt;=400,ROUND('201819 DATA'!M33/$D33,2),"")))</f>
        <v>0.56999999999999995</v>
      </c>
      <c r="W33" s="312">
        <f>IF(OR($D33="*",$D33&lt;400),"",IF(AND('201819 DATA'!N33="*",$D33&gt;=400),"*",IF($D33&gt;=400,ROUND('201819 DATA'!N33/$D33,2),"")))</f>
        <v>0.24</v>
      </c>
      <c r="X33" s="312">
        <f>IF(OR($D33="*",$D33&lt;400),"",IF(AND('201819 DATA'!O33="*",$D33&gt;=400),"*",IF($D33&gt;=400,ROUND('201819 DATA'!O33/$D33,2),"")))</f>
        <v>0.13</v>
      </c>
      <c r="Y33" s="312">
        <f>IF(OR($D33="*",$D33&lt;400),"",IF(AND('201819 DATA'!P33="*",$D33&gt;=400),"*",IF($D33&gt;=400,ROUND('201819 DATA'!P33/$D33,2),"")))</f>
        <v>0.05</v>
      </c>
      <c r="Z33" s="312">
        <f>IF(OR($D33="*",$D33&lt;400),"",IF(AND('201819 DATA'!Q33="*",$D33&gt;=400),"*",IF($D33&gt;=400,ROUND('201819 DATA'!Q33/$D33,2),"")))</f>
        <v>0.01</v>
      </c>
      <c r="AA33" s="312">
        <f>IF(OR($D33="*",$D33&lt;400),"",IF(AND('201819 DATA'!R33="*",$D33&gt;=400),"*",IF($D33&gt;=400,ROUND('201819 DATA'!R33/$D33,2),"")))</f>
        <v>0</v>
      </c>
      <c r="AB33" s="312" t="str">
        <f>IF(OR($D33="*",$D33&lt;400),"",IF(AND('201819 DATA'!S33="*",$D33&gt;=400),"*",IF($D33&gt;=400,ROUND('201819 DATA'!S33/$D33,2),"")))</f>
        <v>*</v>
      </c>
      <c r="AC33" s="312" t="str">
        <f>IF(OR($D33="*",$D33&lt;400),"",IF(AND('201819 DATA'!T33="*",$D33&gt;=400),"*",IF($D33&gt;=400,ROUND('201819 DATA'!T33/$D33,2),"")))</f>
        <v>*</v>
      </c>
      <c r="AD33" s="289">
        <f>IF(OR($C33="*",$C33&lt;400),"",IF(AND('201819 DATA'!BC33="*",$C33&gt;=400),"*",IF($C33&gt;=400,ROUND('201819 DATA'!BC33/$C33,2),"")))</f>
        <v>0</v>
      </c>
      <c r="AE33" s="289">
        <f>IF(OR($C33="*",$C33&lt;400),"",IF(AND('201819 DATA'!BD33="*",$C33&gt;=400),"*",IF($C33&gt;=400,ROUND('201819 DATA'!BD33/$C33,2),"")))</f>
        <v>0</v>
      </c>
      <c r="AF33" s="289">
        <f>IF(OR($C33="*",$C33&lt;400),"",IF(AND('201819 DATA'!BE33="*",$C33&gt;=400),"*",IF($C33&gt;=400,ROUND('201819 DATA'!BE33/$C33,2),"")))</f>
        <v>0</v>
      </c>
      <c r="AG33" s="289">
        <f>IF(OR($C33="*",$C33&lt;400),"",IF(AND('201819 DATA'!BF33="*",$C33&gt;=400),"*",IF($C33&gt;=400,ROUND('201819 DATA'!BF33/$C33,2),"")))</f>
        <v>0</v>
      </c>
      <c r="AH33" s="289">
        <f>IF(OR($C33="*",$C33&lt;400),"",IF(AND('201819 DATA'!BG33="*",$C33&gt;=400),"*",IF($C33&gt;=400,ROUND('201819 DATA'!BG33/$C33,2),"")))</f>
        <v>0</v>
      </c>
      <c r="AI33" s="289">
        <f>IF(OR($C33="*",$C33&lt;400),"",IF(AND('201819 DATA'!BH33="*",$C33&gt;=400),"*",IF($C33&gt;=400,ROUND('201819 DATA'!BH33/$C33,2),"")))</f>
        <v>0.08</v>
      </c>
      <c r="AJ33" s="289">
        <f>IF(OR($C33="*",$C33&lt;400),"",IF(AND('201819 DATA'!BI33="*",$C33&gt;=400),"*",IF($C33&gt;=400,ROUND('201819 DATA'!BI33/$C33,2),"")))</f>
        <v>0</v>
      </c>
      <c r="AK33" s="289">
        <f>IF(OR($C33="*",$C33&lt;400),"",IF(AND('201819 DATA'!BJ33="*",$C33&gt;=400),"*",IF($C33&gt;=400,ROUND('201819 DATA'!BJ33/$C33,2),"")))</f>
        <v>0</v>
      </c>
      <c r="AL33" s="289" t="str">
        <f>IF(OR($C33="*",$C33&lt;400),"",IF(AND('201819 DATA'!BK33="*",$C33&gt;=400),"*",IF($C33&gt;=400,ROUND('201819 DATA'!BK33/$C33,2),"")))</f>
        <v>*</v>
      </c>
      <c r="AM33" s="289">
        <f>IF(OR($C33="*",$C33&lt;400),"",IF(AND('201819 DATA'!BL33="*",$C33&gt;=400),"*",IF($C33&gt;=400,ROUND('201819 DATA'!BL33/$C33,2),"")))</f>
        <v>0</v>
      </c>
      <c r="AN33" s="289">
        <f>IF(OR($C33="*",$C33&lt;400),"",IF(AND('201819 DATA'!BM33="*",$C33&gt;=400),"*",IF($C33&gt;=400,ROUND('201819 DATA'!BM33/$C33,2),"")))</f>
        <v>0</v>
      </c>
      <c r="AO33" s="289" t="str">
        <f>IF(OR($C33="*",$C33&lt;400),"",IF(AND('201819 DATA'!BN33="*",$C33&gt;=400),"*",IF($C33&gt;=400,ROUND('201819 DATA'!BN33/$C33,2),"")))</f>
        <v>*</v>
      </c>
      <c r="AP33" s="289">
        <f>IF(OR($C33="*",$C33&lt;400),"",IF(AND('201819 DATA'!BO33="*",$C33&gt;=400),"*",IF($C33&gt;=400,ROUND('201819 DATA'!BO33/$C33,2),"")))</f>
        <v>0.88</v>
      </c>
      <c r="AQ33" s="289" t="str">
        <f>IF(OR($C33="*",$C33&lt;400),"",IF(AND('201819 DATA'!BP33="*",$C33&gt;=400),"*",IF($C33&gt;=400,ROUND('201819 DATA'!BP33/$C33,2),"")))</f>
        <v>*</v>
      </c>
      <c r="AR33" s="289">
        <f>IF(OR($C33="*",$C33&lt;400),"",IF(AND('201819 DATA'!BQ33="*",$C33&gt;=400),"*",IF($C33&gt;=400,ROUND('201819 DATA'!BQ33/$C33,2),"")))</f>
        <v>0</v>
      </c>
      <c r="AS33" s="289">
        <f>IF(OR($C33="*",$C33&lt;400),"",IF(AND('201819 DATA'!BR33="*",$C33&gt;=400),"*",IF($C33&gt;=400,ROUND('201819 DATA'!BR33/$C33,2),"")))</f>
        <v>0</v>
      </c>
      <c r="AT33" s="289" t="str">
        <f>IF(OR($C33="*",$C33&lt;400),"",IF(AND('201819 DATA'!BS33="*",$C33&gt;=400),"*",IF($C33&gt;=400,ROUND('201819 DATA'!BS33/$C33,2),"")))</f>
        <v>*</v>
      </c>
      <c r="AU33" s="289">
        <f>IF(OR($C33="*",$C33&lt;400),"",IF(AND('201819 DATA'!BT33="*",$C33&gt;=400),"*",IF($C33&gt;=400,ROUND('201819 DATA'!BT33/$C33,2),"")))</f>
        <v>0.01</v>
      </c>
      <c r="AV33" s="289">
        <f>IF(OR($C33="*",$C33&lt;400),"",IF(AND('201819 DATA'!BU33="*",$C33&gt;=400),"*",IF($C33&gt;=400,ROUND('201819 DATA'!BU33/$C33,2),"")))</f>
        <v>0.02</v>
      </c>
      <c r="AW33" s="289">
        <f>IF(OR($C33="*",$C33&lt;400),"",IF(AND('201819 DATA'!BV33="*",$C33&gt;=400),"*",IF($C33&gt;=400,ROUND('201819 DATA'!BV33/$C33,2),"")))</f>
        <v>0</v>
      </c>
      <c r="AX33" s="289" t="str">
        <f>IF(OR($C33="*",$C33&lt;400),"",IF(AND('201819 DATA'!BW33="*",$C33&gt;=400),"*",IF($C33&gt;=400,ROUND('201819 DATA'!BW33/$C33,2),"")))</f>
        <v>*</v>
      </c>
    </row>
    <row r="34" spans="1:50" x14ac:dyDescent="0.2">
      <c r="A34" s="13" t="s">
        <v>251</v>
      </c>
      <c r="B34" s="287">
        <f>'201819 DATA'!B34</f>
        <v>3395</v>
      </c>
      <c r="C34" s="288">
        <f>'201819 DATA'!C34</f>
        <v>2245</v>
      </c>
      <c r="D34" s="293">
        <f>'201819 DATA'!FN34</f>
        <v>0</v>
      </c>
      <c r="G34" s="295">
        <f t="shared" si="0"/>
        <v>0.66</v>
      </c>
      <c r="H34" s="289">
        <f>IF(OR($C34="*",$C34&lt;400),"",IF(AND('201819 DATA'!F34="*",$C34&gt;=400),"*",IF($C34&gt;=400,ROUND('201819 DATA'!F34/$C34,2),"")))</f>
        <v>0.84</v>
      </c>
      <c r="I34" s="296" t="str">
        <f>IF(OR($B34="*",$B34&lt;400),"",IF(AND('201819 DATA'!Y34="*",$B34&gt;=400),"*",IF($B34&gt;=400,ROUND('201819 DATA'!Y34/$B34,2),"")))</f>
        <v>*</v>
      </c>
      <c r="J34" s="296">
        <f>IF(OR($B34="*",$B34&lt;400),"",IF(AND('201819 DATA'!Z34="*",$B34&gt;=400),"*",IF($B34&gt;=400,ROUND('201819 DATA'!Z34/$B34,2),"")))</f>
        <v>0.24</v>
      </c>
      <c r="K34" s="296">
        <f>IF(OR($B34="*",$B34&lt;400),"",IF(AND('201819 DATA'!AA34="*",$B34&gt;=400),"*",IF($B34&gt;=400,ROUND('201819 DATA'!AA34/$B34,2),"")))</f>
        <v>0.37</v>
      </c>
      <c r="L34" s="296">
        <f>IF(OR($B34="*",$B34&lt;400),"",IF(AND('201819 DATA'!AB34="*",$B34&gt;=400),"*",IF($B34&gt;=400,ROUND('201819 DATA'!AB34/$B34,2),"")))</f>
        <v>0.22</v>
      </c>
      <c r="M34" s="296">
        <f>IF(OR($B34="*",$B34&lt;400),"",IF(AND('201819 DATA'!AC34="*",$B34&gt;=400),"*",IF($B34&gt;=400,ROUND('201819 DATA'!AC34/$B34,2),"")))</f>
        <v>0.11</v>
      </c>
      <c r="N34" s="296">
        <f>IF(OR($B34="*",$B34&lt;400),"",IF(AND('201819 DATA'!AD34="*",$B34&gt;=400),"*",IF($B34&gt;=400,ROUND('201819 DATA'!AD34/$B34,2),"")))</f>
        <v>0.05</v>
      </c>
      <c r="O34" s="296">
        <f>IF(OR($B34="*",$B34&lt;400),"",IF(AND('201819 DATA'!AE34="*",$B34&gt;=400),"*",IF($B34&gt;=400,ROUND('201819 DATA'!AE34/$B34,2),"")))</f>
        <v>0</v>
      </c>
      <c r="P34" s="297"/>
      <c r="Q34" s="296">
        <f>IF(OR($B34="*",$B34&lt;400),"",IF(AND('201819 DATA'!FL34="*",$B34&gt;=400),"*",IF($B34&gt;=400,ROUND('201819 DATA'!FL34/$B34,2),"")))</f>
        <v>0.03</v>
      </c>
      <c r="R34" s="289">
        <f>IF(OR($C34="*",$C34&lt;400),"",IF(AND('201819 DATA'!F34="*",$C34&gt;=400),"*",IF($C34&gt;=400,ROUND('201819 DATA'!F34/$C34,2),"")))</f>
        <v>0.84</v>
      </c>
      <c r="S34" s="289">
        <f>IF(OR($C34="*",$C34&lt;400),"",IF(AND('201819 DATA'!G34="*",$C34&gt;=400),"*",IF($C34&gt;=400,ROUND('201819 DATA'!G34/$C34,2),"")))</f>
        <v>0.03</v>
      </c>
      <c r="T34" s="289">
        <f>IF(OR($C34="*",$C34&lt;400),"",IF(AND('201819 DATA'!H34="*",$C34&gt;=400),"*",IF($C34&gt;=400,ROUND('201819 DATA'!H34/$C34,2),"")))</f>
        <v>0.05</v>
      </c>
      <c r="U34" s="289">
        <f>IF(OR($C34="*",$C34&lt;400),"",IF(AND('201819 DATA'!FM34="*",$C34&gt;=400),"*",IF($C34&gt;=400,ROUND('201819 DATA'!FM34/$C34,2),"")))</f>
        <v>0.08</v>
      </c>
      <c r="V34" s="312" t="str">
        <f>IF(OR($D34="*",$D34&lt;400),"",IF(AND('201819 DATA'!M34="*",$D34&gt;=400),"*",IF($D34&gt;=400,ROUND('201819 DATA'!M34/$D34,2),"")))</f>
        <v/>
      </c>
      <c r="W34" s="312" t="str">
        <f>IF(OR($D34="*",$D34&lt;400),"",IF(AND('201819 DATA'!N34="*",$D34&gt;=400),"*",IF($D34&gt;=400,ROUND('201819 DATA'!N34/$D34,2),"")))</f>
        <v/>
      </c>
      <c r="X34" s="312" t="str">
        <f>IF(OR($D34="*",$D34&lt;400),"",IF(AND('201819 DATA'!O34="*",$D34&gt;=400),"*",IF($D34&gt;=400,ROUND('201819 DATA'!O34/$D34,2),"")))</f>
        <v/>
      </c>
      <c r="Y34" s="312" t="str">
        <f>IF(OR($D34="*",$D34&lt;400),"",IF(AND('201819 DATA'!P34="*",$D34&gt;=400),"*",IF($D34&gt;=400,ROUND('201819 DATA'!P34/$D34,2),"")))</f>
        <v/>
      </c>
      <c r="Z34" s="312" t="str">
        <f>IF(OR($D34="*",$D34&lt;400),"",IF(AND('201819 DATA'!Q34="*",$D34&gt;=400),"*",IF($D34&gt;=400,ROUND('201819 DATA'!Q34/$D34,2),"")))</f>
        <v/>
      </c>
      <c r="AA34" s="312" t="str">
        <f>IF(OR($D34="*",$D34&lt;400),"",IF(AND('201819 DATA'!R34="*",$D34&gt;=400),"*",IF($D34&gt;=400,ROUND('201819 DATA'!R34/$D34,2),"")))</f>
        <v/>
      </c>
      <c r="AB34" s="312" t="str">
        <f>IF(OR($D34="*",$D34&lt;400),"",IF(AND('201819 DATA'!S34="*",$D34&gt;=400),"*",IF($D34&gt;=400,ROUND('201819 DATA'!S34/$D34,2),"")))</f>
        <v/>
      </c>
      <c r="AC34" s="312" t="str">
        <f>IF(OR($D34="*",$D34&lt;400),"",IF(AND('201819 DATA'!T34="*",$D34&gt;=400),"*",IF($D34&gt;=400,ROUND('201819 DATA'!T34/$D34,2),"")))</f>
        <v/>
      </c>
      <c r="AD34" s="289">
        <f>IF(OR($C34="*",$C34&lt;400),"",IF(AND('201819 DATA'!BC34="*",$C34&gt;=400),"*",IF($C34&gt;=400,ROUND('201819 DATA'!BC34/$C34,2),"")))</f>
        <v>0</v>
      </c>
      <c r="AE34" s="289">
        <f>IF(OR($C34="*",$C34&lt;400),"",IF(AND('201819 DATA'!BD34="*",$C34&gt;=400),"*",IF($C34&gt;=400,ROUND('201819 DATA'!BD34/$C34,2),"")))</f>
        <v>0</v>
      </c>
      <c r="AF34" s="289">
        <f>IF(OR($C34="*",$C34&lt;400),"",IF(AND('201819 DATA'!BE34="*",$C34&gt;=400),"*",IF($C34&gt;=400,ROUND('201819 DATA'!BE34/$C34,2),"")))</f>
        <v>0</v>
      </c>
      <c r="AG34" s="289">
        <f>IF(OR($C34="*",$C34&lt;400),"",IF(AND('201819 DATA'!BF34="*",$C34&gt;=400),"*",IF($C34&gt;=400,ROUND('201819 DATA'!BF34/$C34,2),"")))</f>
        <v>0</v>
      </c>
      <c r="AH34" s="289">
        <f>IF(OR($C34="*",$C34&lt;400),"",IF(AND('201819 DATA'!BG34="*",$C34&gt;=400),"*",IF($C34&gt;=400,ROUND('201819 DATA'!BG34/$C34,2),"")))</f>
        <v>0.95</v>
      </c>
      <c r="AI34" s="289">
        <f>IF(OR($C34="*",$C34&lt;400),"",IF(AND('201819 DATA'!BH34="*",$C34&gt;=400),"*",IF($C34&gt;=400,ROUND('201819 DATA'!BH34/$C34,2),"")))</f>
        <v>0.03</v>
      </c>
      <c r="AJ34" s="289">
        <f>IF(OR($C34="*",$C34&lt;400),"",IF(AND('201819 DATA'!BI34="*",$C34&gt;=400),"*",IF($C34&gt;=400,ROUND('201819 DATA'!BI34/$C34,2),"")))</f>
        <v>0</v>
      </c>
      <c r="AK34" s="289">
        <f>IF(OR($C34="*",$C34&lt;400),"",IF(AND('201819 DATA'!BJ34="*",$C34&gt;=400),"*",IF($C34&gt;=400,ROUND('201819 DATA'!BJ34/$C34,2),"")))</f>
        <v>0</v>
      </c>
      <c r="AL34" s="289">
        <f>IF(OR($C34="*",$C34&lt;400),"",IF(AND('201819 DATA'!BK34="*",$C34&gt;=400),"*",IF($C34&gt;=400,ROUND('201819 DATA'!BK34/$C34,2),"")))</f>
        <v>0</v>
      </c>
      <c r="AM34" s="289">
        <f>IF(OR($C34="*",$C34&lt;400),"",IF(AND('201819 DATA'!BL34="*",$C34&gt;=400),"*",IF($C34&gt;=400,ROUND('201819 DATA'!BL34/$C34,2),"")))</f>
        <v>0</v>
      </c>
      <c r="AN34" s="289">
        <f>IF(OR($C34="*",$C34&lt;400),"",IF(AND('201819 DATA'!BM34="*",$C34&gt;=400),"*",IF($C34&gt;=400,ROUND('201819 DATA'!BM34/$C34,2),"")))</f>
        <v>0</v>
      </c>
      <c r="AO34" s="289">
        <f>IF(OR($C34="*",$C34&lt;400),"",IF(AND('201819 DATA'!BN34="*",$C34&gt;=400),"*",IF($C34&gt;=400,ROUND('201819 DATA'!BN34/$C34,2),"")))</f>
        <v>0</v>
      </c>
      <c r="AP34" s="289">
        <f>IF(OR($C34="*",$C34&lt;400),"",IF(AND('201819 DATA'!BO34="*",$C34&gt;=400),"*",IF($C34&gt;=400,ROUND('201819 DATA'!BO34/$C34,2),"")))</f>
        <v>0</v>
      </c>
      <c r="AQ34" s="289">
        <f>IF(OR($C34="*",$C34&lt;400),"",IF(AND('201819 DATA'!BP34="*",$C34&gt;=400),"*",IF($C34&gt;=400,ROUND('201819 DATA'!BP34/$C34,2),"")))</f>
        <v>0</v>
      </c>
      <c r="AR34" s="289">
        <f>IF(OR($C34="*",$C34&lt;400),"",IF(AND('201819 DATA'!BQ34="*",$C34&gt;=400),"*",IF($C34&gt;=400,ROUND('201819 DATA'!BQ34/$C34,2),"")))</f>
        <v>0</v>
      </c>
      <c r="AS34" s="289">
        <f>IF(OR($C34="*",$C34&lt;400),"",IF(AND('201819 DATA'!BR34="*",$C34&gt;=400),"*",IF($C34&gt;=400,ROUND('201819 DATA'!BR34/$C34,2),"")))</f>
        <v>0</v>
      </c>
      <c r="AT34" s="289">
        <f>IF(OR($C34="*",$C34&lt;400),"",IF(AND('201819 DATA'!BS34="*",$C34&gt;=400),"*",IF($C34&gt;=400,ROUND('201819 DATA'!BS34/$C34,2),"")))</f>
        <v>0</v>
      </c>
      <c r="AU34" s="289">
        <f>IF(OR($C34="*",$C34&lt;400),"",IF(AND('201819 DATA'!BT34="*",$C34&gt;=400),"*",IF($C34&gt;=400,ROUND('201819 DATA'!BT34/$C34,2),"")))</f>
        <v>0.01</v>
      </c>
      <c r="AV34" s="289" t="str">
        <f>IF(OR($C34="*",$C34&lt;400),"",IF(AND('201819 DATA'!BU34="*",$C34&gt;=400),"*",IF($C34&gt;=400,ROUND('201819 DATA'!BU34/$C34,2),"")))</f>
        <v>*</v>
      </c>
      <c r="AW34" s="289">
        <f>IF(OR($C34="*",$C34&lt;400),"",IF(AND('201819 DATA'!BV34="*",$C34&gt;=400),"*",IF($C34&gt;=400,ROUND('201819 DATA'!BV34/$C34,2),"")))</f>
        <v>0</v>
      </c>
      <c r="AX34" s="289">
        <f>IF(OR($C34="*",$C34&lt;400),"",IF(AND('201819 DATA'!BW34="*",$C34&gt;=400),"*",IF($C34&gt;=400,ROUND('201819 DATA'!BW34/$C34,2),"")))</f>
        <v>0.02</v>
      </c>
    </row>
    <row r="35" spans="1:50" x14ac:dyDescent="0.2">
      <c r="A35" s="13" t="s">
        <v>577</v>
      </c>
      <c r="B35" s="287">
        <f>'201819 DATA'!B35</f>
        <v>4550</v>
      </c>
      <c r="C35" s="288">
        <f>'201819 DATA'!C35</f>
        <v>3810</v>
      </c>
      <c r="D35" s="293">
        <f>'201819 DATA'!FN35</f>
        <v>10</v>
      </c>
      <c r="G35" s="295">
        <f t="shared" si="0"/>
        <v>0.84</v>
      </c>
      <c r="H35" s="289">
        <f>IF(OR($C35="*",$C35&lt;400),"",IF(AND('201819 DATA'!F35="*",$C35&gt;=400),"*",IF($C35&gt;=400,ROUND('201819 DATA'!F35/$C35,2),"")))</f>
        <v>0.12</v>
      </c>
      <c r="I35" s="296">
        <f>IF(OR($B35="*",$B35&lt;400),"",IF(AND('201819 DATA'!Y35="*",$B35&gt;=400),"*",IF($B35&gt;=400,ROUND('201819 DATA'!Y35/$B35,2),"")))</f>
        <v>0.05</v>
      </c>
      <c r="J35" s="296">
        <f>IF(OR($B35="*",$B35&lt;400),"",IF(AND('201819 DATA'!Z35="*",$B35&gt;=400),"*",IF($B35&gt;=400,ROUND('201819 DATA'!Z35/$B35,2),"")))</f>
        <v>0.06</v>
      </c>
      <c r="K35" s="296">
        <f>IF(OR($B35="*",$B35&lt;400),"",IF(AND('201819 DATA'!AA35="*",$B35&gt;=400),"*",IF($B35&gt;=400,ROUND('201819 DATA'!AA35/$B35,2),"")))</f>
        <v>0.04</v>
      </c>
      <c r="L35" s="296">
        <f>IF(OR($B35="*",$B35&lt;400),"",IF(AND('201819 DATA'!AB35="*",$B35&gt;=400),"*",IF($B35&gt;=400,ROUND('201819 DATA'!AB35/$B35,2),"")))</f>
        <v>7.0000000000000007E-2</v>
      </c>
      <c r="M35" s="296">
        <f>IF(OR($B35="*",$B35&lt;400),"",IF(AND('201819 DATA'!AC35="*",$B35&gt;=400),"*",IF($B35&gt;=400,ROUND('201819 DATA'!AC35/$B35,2),"")))</f>
        <v>0.14000000000000001</v>
      </c>
      <c r="N35" s="296">
        <f>IF(OR($B35="*",$B35&lt;400),"",IF(AND('201819 DATA'!AD35="*",$B35&gt;=400),"*",IF($B35&gt;=400,ROUND('201819 DATA'!AD35/$B35,2),"")))</f>
        <v>0.47</v>
      </c>
      <c r="O35" s="296">
        <f>IF(OR($B35="*",$B35&lt;400),"",IF(AND('201819 DATA'!AE35="*",$B35&gt;=400),"*",IF($B35&gt;=400,ROUND('201819 DATA'!AE35/$B35,2),"")))</f>
        <v>0.17</v>
      </c>
      <c r="P35" s="297"/>
      <c r="Q35" s="296">
        <f>IF(OR($B35="*",$B35&lt;400),"",IF(AND('201819 DATA'!FL35="*",$B35&gt;=400),"*",IF($B35&gt;=400,ROUND('201819 DATA'!FL35/$B35,2),"")))</f>
        <v>7.0000000000000007E-2</v>
      </c>
      <c r="R35" s="289">
        <f>IF(OR($C35="*",$C35&lt;400),"",IF(AND('201819 DATA'!F35="*",$C35&gt;=400),"*",IF($C35&gt;=400,ROUND('201819 DATA'!F35/$C35,2),"")))</f>
        <v>0.12</v>
      </c>
      <c r="S35" s="289">
        <f>IF(OR($C35="*",$C35&lt;400),"",IF(AND('201819 DATA'!G35="*",$C35&gt;=400),"*",IF($C35&gt;=400,ROUND('201819 DATA'!G35/$C35,2),"")))</f>
        <v>0.15</v>
      </c>
      <c r="T35" s="289">
        <f>IF(OR($C35="*",$C35&lt;400),"",IF(AND('201819 DATA'!H35="*",$C35&gt;=400),"*",IF($C35&gt;=400,ROUND('201819 DATA'!H35/$C35,2),"")))</f>
        <v>0.23</v>
      </c>
      <c r="U35" s="289">
        <f>IF(OR($C35="*",$C35&lt;400),"",IF(AND('201819 DATA'!FM35="*",$C35&gt;=400),"*",IF($C35&gt;=400,ROUND('201819 DATA'!FM35/$C35,2),"")))</f>
        <v>0.5</v>
      </c>
      <c r="V35" s="312" t="str">
        <f>IF(OR($D35="*",$D35&lt;400),"",IF(AND('201819 DATA'!M35="*",$D35&gt;=400),"*",IF($D35&gt;=400,ROUND('201819 DATA'!M35/$D35,2),"")))</f>
        <v/>
      </c>
      <c r="W35" s="312" t="str">
        <f>IF(OR($D35="*",$D35&lt;400),"",IF(AND('201819 DATA'!N35="*",$D35&gt;=400),"*",IF($D35&gt;=400,ROUND('201819 DATA'!N35/$D35,2),"")))</f>
        <v/>
      </c>
      <c r="X35" s="312" t="str">
        <f>IF(OR($D35="*",$D35&lt;400),"",IF(AND('201819 DATA'!O35="*",$D35&gt;=400),"*",IF($D35&gt;=400,ROUND('201819 DATA'!O35/$D35,2),"")))</f>
        <v/>
      </c>
      <c r="Y35" s="312" t="str">
        <f>IF(OR($D35="*",$D35&lt;400),"",IF(AND('201819 DATA'!P35="*",$D35&gt;=400),"*",IF($D35&gt;=400,ROUND('201819 DATA'!P35/$D35,2),"")))</f>
        <v/>
      </c>
      <c r="Z35" s="312" t="str">
        <f>IF(OR($D35="*",$D35&lt;400),"",IF(AND('201819 DATA'!Q35="*",$D35&gt;=400),"*",IF($D35&gt;=400,ROUND('201819 DATA'!Q35/$D35,2),"")))</f>
        <v/>
      </c>
      <c r="AA35" s="312" t="str">
        <f>IF(OR($D35="*",$D35&lt;400),"",IF(AND('201819 DATA'!R35="*",$D35&gt;=400),"*",IF($D35&gt;=400,ROUND('201819 DATA'!R35/$D35,2),"")))</f>
        <v/>
      </c>
      <c r="AB35" s="312" t="str">
        <f>IF(OR($D35="*",$D35&lt;400),"",IF(AND('201819 DATA'!S35="*",$D35&gt;=400),"*",IF($D35&gt;=400,ROUND('201819 DATA'!S35/$D35,2),"")))</f>
        <v/>
      </c>
      <c r="AC35" s="312" t="str">
        <f>IF(OR($D35="*",$D35&lt;400),"",IF(AND('201819 DATA'!T35="*",$D35&gt;=400),"*",IF($D35&gt;=400,ROUND('201819 DATA'!T35/$D35,2),"")))</f>
        <v/>
      </c>
      <c r="AD35" s="289" t="str">
        <f>IF(OR($C35="*",$C35&lt;400),"",IF(AND('201819 DATA'!BC35="*",$C35&gt;=400),"*",IF($C35&gt;=400,ROUND('201819 DATA'!BC35/$C35,2),"")))</f>
        <v>*</v>
      </c>
      <c r="AE35" s="289">
        <f>IF(OR($C35="*",$C35&lt;400),"",IF(AND('201819 DATA'!BD35="*",$C35&gt;=400),"*",IF($C35&gt;=400,ROUND('201819 DATA'!BD35/$C35,2),"")))</f>
        <v>0.01</v>
      </c>
      <c r="AF35" s="289">
        <f>IF(OR($C35="*",$C35&lt;400),"",IF(AND('201819 DATA'!BE35="*",$C35&gt;=400),"*",IF($C35&gt;=400,ROUND('201819 DATA'!BE35/$C35,2),"")))</f>
        <v>0</v>
      </c>
      <c r="AG35" s="289" t="str">
        <f>IF(OR($C35="*",$C35&lt;400),"",IF(AND('201819 DATA'!BF35="*",$C35&gt;=400),"*",IF($C35&gt;=400,ROUND('201819 DATA'!BF35/$C35,2),"")))</f>
        <v>*</v>
      </c>
      <c r="AH35" s="289" t="str">
        <f>IF(OR($C35="*",$C35&lt;400),"",IF(AND('201819 DATA'!BG35="*",$C35&gt;=400),"*",IF($C35&gt;=400,ROUND('201819 DATA'!BG35/$C35,2),"")))</f>
        <v>*</v>
      </c>
      <c r="AI35" s="289">
        <f>IF(OR($C35="*",$C35&lt;400),"",IF(AND('201819 DATA'!BH35="*",$C35&gt;=400),"*",IF($C35&gt;=400,ROUND('201819 DATA'!BH35/$C35,2),"")))</f>
        <v>0</v>
      </c>
      <c r="AJ35" s="289">
        <f>IF(OR($C35="*",$C35&lt;400),"",IF(AND('201819 DATA'!BI35="*",$C35&gt;=400),"*",IF($C35&gt;=400,ROUND('201819 DATA'!BI35/$C35,2),"")))</f>
        <v>0</v>
      </c>
      <c r="AK35" s="289">
        <f>IF(OR($C35="*",$C35&lt;400),"",IF(AND('201819 DATA'!BJ35="*",$C35&gt;=400),"*",IF($C35&gt;=400,ROUND('201819 DATA'!BJ35/$C35,2),"")))</f>
        <v>0</v>
      </c>
      <c r="AL35" s="289">
        <f>IF(OR($C35="*",$C35&lt;400),"",IF(AND('201819 DATA'!BK35="*",$C35&gt;=400),"*",IF($C35&gt;=400,ROUND('201819 DATA'!BK35/$C35,2),"")))</f>
        <v>0.01</v>
      </c>
      <c r="AM35" s="289">
        <f>IF(OR($C35="*",$C35&lt;400),"",IF(AND('201819 DATA'!BL35="*",$C35&gt;=400),"*",IF($C35&gt;=400,ROUND('201819 DATA'!BL35/$C35,2),"")))</f>
        <v>0.01</v>
      </c>
      <c r="AN35" s="289">
        <f>IF(OR($C35="*",$C35&lt;400),"",IF(AND('201819 DATA'!BM35="*",$C35&gt;=400),"*",IF($C35&gt;=400,ROUND('201819 DATA'!BM35/$C35,2),"")))</f>
        <v>0</v>
      </c>
      <c r="AO35" s="289" t="str">
        <f>IF(OR($C35="*",$C35&lt;400),"",IF(AND('201819 DATA'!BN35="*",$C35&gt;=400),"*",IF($C35&gt;=400,ROUND('201819 DATA'!BN35/$C35,2),"")))</f>
        <v>*</v>
      </c>
      <c r="AP35" s="289">
        <f>IF(OR($C35="*",$C35&lt;400),"",IF(AND('201819 DATA'!BO35="*",$C35&gt;=400),"*",IF($C35&gt;=400,ROUND('201819 DATA'!BO35/$C35,2),"")))</f>
        <v>0.03</v>
      </c>
      <c r="AQ35" s="289">
        <f>IF(OR($C35="*",$C35&lt;400),"",IF(AND('201819 DATA'!BP35="*",$C35&gt;=400),"*",IF($C35&gt;=400,ROUND('201819 DATA'!BP35/$C35,2),"")))</f>
        <v>0.01</v>
      </c>
      <c r="AR35" s="289">
        <f>IF(OR($C35="*",$C35&lt;400),"",IF(AND('201819 DATA'!BQ35="*",$C35&gt;=400),"*",IF($C35&gt;=400,ROUND('201819 DATA'!BQ35/$C35,2),"")))</f>
        <v>0</v>
      </c>
      <c r="AS35" s="289">
        <f>IF(OR($C35="*",$C35&lt;400),"",IF(AND('201819 DATA'!BR35="*",$C35&gt;=400),"*",IF($C35&gt;=400,ROUND('201819 DATA'!BR35/$C35,2),"")))</f>
        <v>0</v>
      </c>
      <c r="AT35" s="289">
        <f>IF(OR($C35="*",$C35&lt;400),"",IF(AND('201819 DATA'!BS35="*",$C35&gt;=400),"*",IF($C35&gt;=400,ROUND('201819 DATA'!BS35/$C35,2),"")))</f>
        <v>0</v>
      </c>
      <c r="AU35" s="289">
        <f>IF(OR($C35="*",$C35&lt;400),"",IF(AND('201819 DATA'!BT35="*",$C35&gt;=400),"*",IF($C35&gt;=400,ROUND('201819 DATA'!BT35/$C35,2),"")))</f>
        <v>0.87</v>
      </c>
      <c r="AV35" s="289">
        <f>IF(OR($C35="*",$C35&lt;400),"",IF(AND('201819 DATA'!BU35="*",$C35&gt;=400),"*",IF($C35&gt;=400,ROUND('201819 DATA'!BU35/$C35,2),"")))</f>
        <v>0.05</v>
      </c>
      <c r="AW35" s="289">
        <f>IF(OR($C35="*",$C35&lt;400),"",IF(AND('201819 DATA'!BV35="*",$C35&gt;=400),"*",IF($C35&gt;=400,ROUND('201819 DATA'!BV35/$C35,2),"")))</f>
        <v>0</v>
      </c>
      <c r="AX35" s="289" t="str">
        <f>IF(OR($C35="*",$C35&lt;400),"",IF(AND('201819 DATA'!BW35="*",$C35&gt;=400),"*",IF($C35&gt;=400,ROUND('201819 DATA'!BW35/$C35,2),"")))</f>
        <v>*</v>
      </c>
    </row>
    <row r="36" spans="1:50" x14ac:dyDescent="0.2">
      <c r="A36" s="13" t="s">
        <v>244</v>
      </c>
      <c r="B36" s="287">
        <f>'201819 DATA'!B36</f>
        <v>9370</v>
      </c>
      <c r="C36" s="288">
        <f>'201819 DATA'!C36</f>
        <v>9355</v>
      </c>
      <c r="D36" s="293">
        <f>'201819 DATA'!FN36</f>
        <v>7940</v>
      </c>
      <c r="G36" s="295">
        <f t="shared" si="0"/>
        <v>1</v>
      </c>
      <c r="H36" s="289" t="str">
        <f>IF(OR($C36="*",$C36&lt;400),"",IF(AND('201819 DATA'!F36="*",$C36&gt;=400),"*",IF($C36&gt;=400,ROUND('201819 DATA'!F36/$C36,2),"")))</f>
        <v>*</v>
      </c>
      <c r="I36" s="296">
        <f>IF(OR($B36="*",$B36&lt;400),"",IF(AND('201819 DATA'!Y36="*",$B36&gt;=400),"*",IF($B36&gt;=400,ROUND('201819 DATA'!Y36/$B36,2),"")))</f>
        <v>0.04</v>
      </c>
      <c r="J36" s="296">
        <f>IF(OR($B36="*",$B36&lt;400),"",IF(AND('201819 DATA'!Z36="*",$B36&gt;=400),"*",IF($B36&gt;=400,ROUND('201819 DATA'!Z36/$B36,2),"")))</f>
        <v>0.11</v>
      </c>
      <c r="K36" s="296">
        <f>IF(OR($B36="*",$B36&lt;400),"",IF(AND('201819 DATA'!AA36="*",$B36&gt;=400),"*",IF($B36&gt;=400,ROUND('201819 DATA'!AA36/$B36,2),"")))</f>
        <v>0.2</v>
      </c>
      <c r="L36" s="296">
        <f>IF(OR($B36="*",$B36&lt;400),"",IF(AND('201819 DATA'!AB36="*",$B36&gt;=400),"*",IF($B36&gt;=400,ROUND('201819 DATA'!AB36/$B36,2),"")))</f>
        <v>0.33</v>
      </c>
      <c r="M36" s="296">
        <f>IF(OR($B36="*",$B36&lt;400),"",IF(AND('201819 DATA'!AC36="*",$B36&gt;=400),"*",IF($B36&gt;=400,ROUND('201819 DATA'!AC36/$B36,2),"")))</f>
        <v>0.22</v>
      </c>
      <c r="N36" s="296">
        <f>IF(OR($B36="*",$B36&lt;400),"",IF(AND('201819 DATA'!AD36="*",$B36&gt;=400),"*",IF($B36&gt;=400,ROUND('201819 DATA'!AD36/$B36,2),"")))</f>
        <v>0.09</v>
      </c>
      <c r="O36" s="296">
        <f>IF(OR($B36="*",$B36&lt;400),"",IF(AND('201819 DATA'!AE36="*",$B36&gt;=400),"*",IF($B36&gt;=400,ROUND('201819 DATA'!AE36/$B36,2),"")))</f>
        <v>0</v>
      </c>
      <c r="P36" s="297"/>
      <c r="Q36" s="296">
        <f>IF(OR($B36="*",$B36&lt;400),"",IF(AND('201819 DATA'!FL36="*",$B36&gt;=400),"*",IF($B36&gt;=400,ROUND('201819 DATA'!FL36/$B36,2),"")))</f>
        <v>0.96</v>
      </c>
      <c r="R36" s="289" t="str">
        <f>IF(OR($C36="*",$C36&lt;400),"",IF(AND('201819 DATA'!F36="*",$C36&gt;=400),"*",IF($C36&gt;=400,ROUND('201819 DATA'!F36/$C36,2),"")))</f>
        <v>*</v>
      </c>
      <c r="S36" s="289">
        <f>IF(OR($C36="*",$C36&lt;400),"",IF(AND('201819 DATA'!G36="*",$C36&gt;=400),"*",IF($C36&gt;=400,ROUND('201819 DATA'!G36/$C36,2),"")))</f>
        <v>0.11</v>
      </c>
      <c r="T36" s="289">
        <f>IF(OR($C36="*",$C36&lt;400),"",IF(AND('201819 DATA'!H36="*",$C36&gt;=400),"*",IF($C36&gt;=400,ROUND('201819 DATA'!H36/$C36,2),"")))</f>
        <v>0.89</v>
      </c>
      <c r="U36" s="289" t="str">
        <f>IF(OR($C36="*",$C36&lt;400),"",IF(AND('201819 DATA'!FM36="*",$C36&gt;=400),"*",IF($C36&gt;=400,ROUND('201819 DATA'!FM36/$C36,2),"")))</f>
        <v>*</v>
      </c>
      <c r="V36" s="312">
        <f>IF(OR($D36="*",$D36&lt;400),"",IF(AND('201819 DATA'!M36="*",$D36&gt;=400),"*",IF($D36&gt;=400,ROUND('201819 DATA'!M36/$D36,2),"")))</f>
        <v>0.52</v>
      </c>
      <c r="W36" s="312">
        <f>IF(OR($D36="*",$D36&lt;400),"",IF(AND('201819 DATA'!N36="*",$D36&gt;=400),"*",IF($D36&gt;=400,ROUND('201819 DATA'!N36/$D36,2),"")))</f>
        <v>0.27</v>
      </c>
      <c r="X36" s="312">
        <f>IF(OR($D36="*",$D36&lt;400),"",IF(AND('201819 DATA'!O36="*",$D36&gt;=400),"*",IF($D36&gt;=400,ROUND('201819 DATA'!O36/$D36,2),"")))</f>
        <v>0.11</v>
      </c>
      <c r="Y36" s="312">
        <f>IF(OR($D36="*",$D36&lt;400),"",IF(AND('201819 DATA'!P36="*",$D36&gt;=400),"*",IF($D36&gt;=400,ROUND('201819 DATA'!P36/$D36,2),"")))</f>
        <v>0.09</v>
      </c>
      <c r="Z36" s="312">
        <f>IF(OR($D36="*",$D36&lt;400),"",IF(AND('201819 DATA'!Q36="*",$D36&gt;=400),"*",IF($D36&gt;=400,ROUND('201819 DATA'!Q36/$D36,2),"")))</f>
        <v>0.01</v>
      </c>
      <c r="AA36" s="312" t="str">
        <f>IF(OR($D36="*",$D36&lt;400),"",IF(AND('201819 DATA'!R36="*",$D36&gt;=400),"*",IF($D36&gt;=400,ROUND('201819 DATA'!R36/$D36,2),"")))</f>
        <v>*</v>
      </c>
      <c r="AB36" s="312">
        <f>IF(OR($D36="*",$D36&lt;400),"",IF(AND('201819 DATA'!S36="*",$D36&gt;=400),"*",IF($D36&gt;=400,ROUND('201819 DATA'!S36/$D36,2),"")))</f>
        <v>0</v>
      </c>
      <c r="AC36" s="312">
        <f>IF(OR($D36="*",$D36&lt;400),"",IF(AND('201819 DATA'!T36="*",$D36&gt;=400),"*",IF($D36&gt;=400,ROUND('201819 DATA'!T36/$D36,2),"")))</f>
        <v>0</v>
      </c>
      <c r="AD36" s="289">
        <f>IF(OR($C36="*",$C36&lt;400),"",IF(AND('201819 DATA'!BC36="*",$C36&gt;=400),"*",IF($C36&gt;=400,ROUND('201819 DATA'!BC36/$C36,2),"")))</f>
        <v>0</v>
      </c>
      <c r="AE36" s="289">
        <f>IF(OR($C36="*",$C36&lt;400),"",IF(AND('201819 DATA'!BD36="*",$C36&gt;=400),"*",IF($C36&gt;=400,ROUND('201819 DATA'!BD36/$C36,2),"")))</f>
        <v>0.13</v>
      </c>
      <c r="AF36" s="289">
        <f>IF(OR($C36="*",$C36&lt;400),"",IF(AND('201819 DATA'!BE36="*",$C36&gt;=400),"*",IF($C36&gt;=400,ROUND('201819 DATA'!BE36/$C36,2),"")))</f>
        <v>0</v>
      </c>
      <c r="AG36" s="289">
        <f>IF(OR($C36="*",$C36&lt;400),"",IF(AND('201819 DATA'!BF36="*",$C36&gt;=400),"*",IF($C36&gt;=400,ROUND('201819 DATA'!BF36/$C36,2),"")))</f>
        <v>0.01</v>
      </c>
      <c r="AH36" s="289" t="str">
        <f>IF(OR($C36="*",$C36&lt;400),"",IF(AND('201819 DATA'!BG36="*",$C36&gt;=400),"*",IF($C36&gt;=400,ROUND('201819 DATA'!BG36/$C36,2),"")))</f>
        <v>*</v>
      </c>
      <c r="AI36" s="289">
        <f>IF(OR($C36="*",$C36&lt;400),"",IF(AND('201819 DATA'!BH36="*",$C36&gt;=400),"*",IF($C36&gt;=400,ROUND('201819 DATA'!BH36/$C36,2),"")))</f>
        <v>0.04</v>
      </c>
      <c r="AJ36" s="289" t="str">
        <f>IF(OR($C36="*",$C36&lt;400),"",IF(AND('201819 DATA'!BI36="*",$C36&gt;=400),"*",IF($C36&gt;=400,ROUND('201819 DATA'!BI36/$C36,2),"")))</f>
        <v>*</v>
      </c>
      <c r="AK36" s="289">
        <f>IF(OR($C36="*",$C36&lt;400),"",IF(AND('201819 DATA'!BJ36="*",$C36&gt;=400),"*",IF($C36&gt;=400,ROUND('201819 DATA'!BJ36/$C36,2),"")))</f>
        <v>0.01</v>
      </c>
      <c r="AL36" s="289">
        <f>IF(OR($C36="*",$C36&lt;400),"",IF(AND('201819 DATA'!BK36="*",$C36&gt;=400),"*",IF($C36&gt;=400,ROUND('201819 DATA'!BK36/$C36,2),"")))</f>
        <v>0.01</v>
      </c>
      <c r="AM36" s="289">
        <f>IF(OR($C36="*",$C36&lt;400),"",IF(AND('201819 DATA'!BL36="*",$C36&gt;=400),"*",IF($C36&gt;=400,ROUND('201819 DATA'!BL36/$C36,2),"")))</f>
        <v>0.05</v>
      </c>
      <c r="AN36" s="289">
        <f>IF(OR($C36="*",$C36&lt;400),"",IF(AND('201819 DATA'!BM36="*",$C36&gt;=400),"*",IF($C36&gt;=400,ROUND('201819 DATA'!BM36/$C36,2),"")))</f>
        <v>0.09</v>
      </c>
      <c r="AO36" s="289">
        <f>IF(OR($C36="*",$C36&lt;400),"",IF(AND('201819 DATA'!BN36="*",$C36&gt;=400),"*",IF($C36&gt;=400,ROUND('201819 DATA'!BN36/$C36,2),"")))</f>
        <v>0.02</v>
      </c>
      <c r="AP36" s="289">
        <f>IF(OR($C36="*",$C36&lt;400),"",IF(AND('201819 DATA'!BO36="*",$C36&gt;=400),"*",IF($C36&gt;=400,ROUND('201819 DATA'!BO36/$C36,2),"")))</f>
        <v>0.37</v>
      </c>
      <c r="AQ36" s="289">
        <f>IF(OR($C36="*",$C36&lt;400),"",IF(AND('201819 DATA'!BP36="*",$C36&gt;=400),"*",IF($C36&gt;=400,ROUND('201819 DATA'!BP36/$C36,2),"")))</f>
        <v>0.15</v>
      </c>
      <c r="AR36" s="289" t="str">
        <f>IF(OR($C36="*",$C36&lt;400),"",IF(AND('201819 DATA'!BQ36="*",$C36&gt;=400),"*",IF($C36&gt;=400,ROUND('201819 DATA'!BQ36/$C36,2),"")))</f>
        <v>*</v>
      </c>
      <c r="AS36" s="289">
        <f>IF(OR($C36="*",$C36&lt;400),"",IF(AND('201819 DATA'!BR36="*",$C36&gt;=400),"*",IF($C36&gt;=400,ROUND('201819 DATA'!BR36/$C36,2),"")))</f>
        <v>0</v>
      </c>
      <c r="AT36" s="289">
        <f>IF(OR($C36="*",$C36&lt;400),"",IF(AND('201819 DATA'!BS36="*",$C36&gt;=400),"*",IF($C36&gt;=400,ROUND('201819 DATA'!BS36/$C36,2),"")))</f>
        <v>0.01</v>
      </c>
      <c r="AU36" s="289">
        <f>IF(OR($C36="*",$C36&lt;400),"",IF(AND('201819 DATA'!BT36="*",$C36&gt;=400),"*",IF($C36&gt;=400,ROUND('201819 DATA'!BT36/$C36,2),"")))</f>
        <v>0.04</v>
      </c>
      <c r="AV36" s="289">
        <f>IF(OR($C36="*",$C36&lt;400),"",IF(AND('201819 DATA'!BU36="*",$C36&gt;=400),"*",IF($C36&gt;=400,ROUND('201819 DATA'!BU36/$C36,2),"")))</f>
        <v>0.06</v>
      </c>
      <c r="AW36" s="289">
        <f>IF(OR($C36="*",$C36&lt;400),"",IF(AND('201819 DATA'!BV36="*",$C36&gt;=400),"*",IF($C36&gt;=400,ROUND('201819 DATA'!BV36/$C36,2),"")))</f>
        <v>0</v>
      </c>
      <c r="AX36" s="289">
        <f>IF(OR($C36="*",$C36&lt;400),"",IF(AND('201819 DATA'!BW36="*",$C36&gt;=400),"*",IF($C36&gt;=400,ROUND('201819 DATA'!BW36/$C36,2),"")))</f>
        <v>0.03</v>
      </c>
    </row>
    <row r="37" spans="1:50" x14ac:dyDescent="0.2">
      <c r="A37" s="13" t="s">
        <v>181</v>
      </c>
      <c r="B37" s="287">
        <f>'201819 DATA'!B37</f>
        <v>70080</v>
      </c>
      <c r="C37" s="288">
        <f>'201819 DATA'!C37</f>
        <v>65635</v>
      </c>
      <c r="D37" s="293">
        <f>'201819 DATA'!FN37</f>
        <v>18990</v>
      </c>
      <c r="G37" s="295">
        <f t="shared" si="0"/>
        <v>0.94</v>
      </c>
      <c r="H37" s="289">
        <f>IF(OR($C37="*",$C37&lt;400),"",IF(AND('201819 DATA'!F37="*",$C37&gt;=400),"*",IF($C37&gt;=400,ROUND('201819 DATA'!F37/$C37,2),"")))</f>
        <v>0.26</v>
      </c>
      <c r="I37" s="296">
        <f>IF(OR($B37="*",$B37&lt;400),"",IF(AND('201819 DATA'!Y37="*",$B37&gt;=400),"*",IF($B37&gt;=400,ROUND('201819 DATA'!Y37/$B37,2),"")))</f>
        <v>0.73</v>
      </c>
      <c r="J37" s="296">
        <f>IF(OR($B37="*",$B37&lt;400),"",IF(AND('201819 DATA'!Z37="*",$B37&gt;=400),"*",IF($B37&gt;=400,ROUND('201819 DATA'!Z37/$B37,2),"")))</f>
        <v>0.14000000000000001</v>
      </c>
      <c r="K37" s="296">
        <f>IF(OR($B37="*",$B37&lt;400),"",IF(AND('201819 DATA'!AA37="*",$B37&gt;=400),"*",IF($B37&gt;=400,ROUND('201819 DATA'!AA37/$B37,2),"")))</f>
        <v>0.11</v>
      </c>
      <c r="L37" s="296">
        <f>IF(OR($B37="*",$B37&lt;400),"",IF(AND('201819 DATA'!AB37="*",$B37&gt;=400),"*",IF($B37&gt;=400,ROUND('201819 DATA'!AB37/$B37,2),"")))</f>
        <v>0.01</v>
      </c>
      <c r="M37" s="296">
        <f>IF(OR($B37="*",$B37&lt;400),"",IF(AND('201819 DATA'!AC37="*",$B37&gt;=400),"*",IF($B37&gt;=400,ROUND('201819 DATA'!AC37/$B37,2),"")))</f>
        <v>0</v>
      </c>
      <c r="N37" s="296">
        <f>IF(OR($B37="*",$B37&lt;400),"",IF(AND('201819 DATA'!AD37="*",$B37&gt;=400),"*",IF($B37&gt;=400,ROUND('201819 DATA'!AD37/$B37,2),"")))</f>
        <v>0</v>
      </c>
      <c r="O37" s="296" t="str">
        <f>IF(OR($B37="*",$B37&lt;400),"",IF(AND('201819 DATA'!AE37="*",$B37&gt;=400),"*",IF($B37&gt;=400,ROUND('201819 DATA'!AE37/$B37,2),"")))</f>
        <v>*</v>
      </c>
      <c r="P37" s="297"/>
      <c r="Q37" s="296">
        <f>IF(OR($B37="*",$B37&lt;400),"",IF(AND('201819 DATA'!FL37="*",$B37&gt;=400),"*",IF($B37&gt;=400,ROUND('201819 DATA'!FL37/$B37,2),"")))</f>
        <v>0.64</v>
      </c>
      <c r="R37" s="289">
        <f>IF(OR($C37="*",$C37&lt;400),"",IF(AND('201819 DATA'!F37="*",$C37&gt;=400),"*",IF($C37&gt;=400,ROUND('201819 DATA'!F37/$C37,2),"")))</f>
        <v>0.26</v>
      </c>
      <c r="S37" s="289">
        <f>IF(OR($C37="*",$C37&lt;400),"",IF(AND('201819 DATA'!G37="*",$C37&gt;=400),"*",IF($C37&gt;=400,ROUND('201819 DATA'!G37/$C37,2),"")))</f>
        <v>0.15</v>
      </c>
      <c r="T37" s="289">
        <f>IF(OR($C37="*",$C37&lt;400),"",IF(AND('201819 DATA'!H37="*",$C37&gt;=400),"*",IF($C37&gt;=400,ROUND('201819 DATA'!H37/$C37,2),"")))</f>
        <v>0.28999999999999998</v>
      </c>
      <c r="U37" s="289">
        <f>IF(OR($C37="*",$C37&lt;400),"",IF(AND('201819 DATA'!FM37="*",$C37&gt;=400),"*",IF($C37&gt;=400,ROUND('201819 DATA'!FM37/$C37,2),"")))</f>
        <v>0.28999999999999998</v>
      </c>
      <c r="V37" s="312">
        <f>IF(OR($D37="*",$D37&lt;400),"",IF(AND('201819 DATA'!M37="*",$D37&gt;=400),"*",IF($D37&gt;=400,ROUND('201819 DATA'!M37/$D37,2),"")))</f>
        <v>0.36</v>
      </c>
      <c r="W37" s="312">
        <f>IF(OR($D37="*",$D37&lt;400),"",IF(AND('201819 DATA'!N37="*",$D37&gt;=400),"*",IF($D37&gt;=400,ROUND('201819 DATA'!N37/$D37,2),"")))</f>
        <v>0.24</v>
      </c>
      <c r="X37" s="312">
        <f>IF(OR($D37="*",$D37&lt;400),"",IF(AND('201819 DATA'!O37="*",$D37&gt;=400),"*",IF($D37&gt;=400,ROUND('201819 DATA'!O37/$D37,2),"")))</f>
        <v>0.13</v>
      </c>
      <c r="Y37" s="312">
        <f>IF(OR($D37="*",$D37&lt;400),"",IF(AND('201819 DATA'!P37="*",$D37&gt;=400),"*",IF($D37&gt;=400,ROUND('201819 DATA'!P37/$D37,2),"")))</f>
        <v>0.18</v>
      </c>
      <c r="Z37" s="312">
        <f>IF(OR($D37="*",$D37&lt;400),"",IF(AND('201819 DATA'!Q37="*",$D37&gt;=400),"*",IF($D37&gt;=400,ROUND('201819 DATA'!Q37/$D37,2),"")))</f>
        <v>0.06</v>
      </c>
      <c r="AA37" s="312">
        <f>IF(OR($D37="*",$D37&lt;400),"",IF(AND('201819 DATA'!R37="*",$D37&gt;=400),"*",IF($D37&gt;=400,ROUND('201819 DATA'!R37/$D37,2),"")))</f>
        <v>0.02</v>
      </c>
      <c r="AB37" s="312">
        <f>IF(OR($D37="*",$D37&lt;400),"",IF(AND('201819 DATA'!S37="*",$D37&gt;=400),"*",IF($D37&gt;=400,ROUND('201819 DATA'!S37/$D37,2),"")))</f>
        <v>0.01</v>
      </c>
      <c r="AC37" s="312">
        <f>IF(OR($D37="*",$D37&lt;400),"",IF(AND('201819 DATA'!T37="*",$D37&gt;=400),"*",IF($D37&gt;=400,ROUND('201819 DATA'!T37/$D37,2),"")))</f>
        <v>0</v>
      </c>
      <c r="AD37" s="289">
        <f>IF(OR($C37="*",$C37&lt;400),"",IF(AND('201819 DATA'!BC37="*",$C37&gt;=400),"*",IF($C37&gt;=400,ROUND('201819 DATA'!BC37/$C37,2),"")))</f>
        <v>0.04</v>
      </c>
      <c r="AE37" s="289">
        <f>IF(OR($C37="*",$C37&lt;400),"",IF(AND('201819 DATA'!BD37="*",$C37&gt;=400),"*",IF($C37&gt;=400,ROUND('201819 DATA'!BD37/$C37,2),"")))</f>
        <v>0.08</v>
      </c>
      <c r="AF37" s="289">
        <f>IF(OR($C37="*",$C37&lt;400),"",IF(AND('201819 DATA'!BE37="*",$C37&gt;=400),"*",IF($C37&gt;=400,ROUND('201819 DATA'!BE37/$C37,2),"")))</f>
        <v>0.03</v>
      </c>
      <c r="AG37" s="289">
        <f>IF(OR($C37="*",$C37&lt;400),"",IF(AND('201819 DATA'!BF37="*",$C37&gt;=400),"*",IF($C37&gt;=400,ROUND('201819 DATA'!BF37/$C37,2),"")))</f>
        <v>0.02</v>
      </c>
      <c r="AH37" s="289">
        <f>IF(OR($C37="*",$C37&lt;400),"",IF(AND('201819 DATA'!BG37="*",$C37&gt;=400),"*",IF($C37&gt;=400,ROUND('201819 DATA'!BG37/$C37,2),"")))</f>
        <v>0</v>
      </c>
      <c r="AI37" s="289">
        <f>IF(OR($C37="*",$C37&lt;400),"",IF(AND('201819 DATA'!BH37="*",$C37&gt;=400),"*",IF($C37&gt;=400,ROUND('201819 DATA'!BH37/$C37,2),"")))</f>
        <v>0.02</v>
      </c>
      <c r="AJ37" s="289">
        <f>IF(OR($C37="*",$C37&lt;400),"",IF(AND('201819 DATA'!BI37="*",$C37&gt;=400),"*",IF($C37&gt;=400,ROUND('201819 DATA'!BI37/$C37,2),"")))</f>
        <v>0.01</v>
      </c>
      <c r="AK37" s="289">
        <f>IF(OR($C37="*",$C37&lt;400),"",IF(AND('201819 DATA'!BJ37="*",$C37&gt;=400),"*",IF($C37&gt;=400,ROUND('201819 DATA'!BJ37/$C37,2),"")))</f>
        <v>0.02</v>
      </c>
      <c r="AL37" s="289">
        <f>IF(OR($C37="*",$C37&lt;400),"",IF(AND('201819 DATA'!BK37="*",$C37&gt;=400),"*",IF($C37&gt;=400,ROUND('201819 DATA'!BK37/$C37,2),"")))</f>
        <v>0.01</v>
      </c>
      <c r="AM37" s="289">
        <f>IF(OR($C37="*",$C37&lt;400),"",IF(AND('201819 DATA'!BL37="*",$C37&gt;=400),"*",IF($C37&gt;=400,ROUND('201819 DATA'!BL37/$C37,2),"")))</f>
        <v>7.0000000000000007E-2</v>
      </c>
      <c r="AN37" s="289">
        <f>IF(OR($C37="*",$C37&lt;400),"",IF(AND('201819 DATA'!BM37="*",$C37&gt;=400),"*",IF($C37&gt;=400,ROUND('201819 DATA'!BM37/$C37,2),"")))</f>
        <v>0.06</v>
      </c>
      <c r="AO37" s="289">
        <f>IF(OR($C37="*",$C37&lt;400),"",IF(AND('201819 DATA'!BN37="*",$C37&gt;=400),"*",IF($C37&gt;=400,ROUND('201819 DATA'!BN37/$C37,2),"")))</f>
        <v>0.01</v>
      </c>
      <c r="AP37" s="289">
        <f>IF(OR($C37="*",$C37&lt;400),"",IF(AND('201819 DATA'!BO37="*",$C37&gt;=400),"*",IF($C37&gt;=400,ROUND('201819 DATA'!BO37/$C37,2),"")))</f>
        <v>0.02</v>
      </c>
      <c r="AQ37" s="289">
        <f>IF(OR($C37="*",$C37&lt;400),"",IF(AND('201819 DATA'!BP37="*",$C37&gt;=400),"*",IF($C37&gt;=400,ROUND('201819 DATA'!BP37/$C37,2),"")))</f>
        <v>0.05</v>
      </c>
      <c r="AR37" s="289">
        <f>IF(OR($C37="*",$C37&lt;400),"",IF(AND('201819 DATA'!BQ37="*",$C37&gt;=400),"*",IF($C37&gt;=400,ROUND('201819 DATA'!BQ37/$C37,2),"")))</f>
        <v>0.17</v>
      </c>
      <c r="AS37" s="289">
        <f>IF(OR($C37="*",$C37&lt;400),"",IF(AND('201819 DATA'!BR37="*",$C37&gt;=400),"*",IF($C37&gt;=400,ROUND('201819 DATA'!BR37/$C37,2),"")))</f>
        <v>0.05</v>
      </c>
      <c r="AT37" s="289">
        <f>IF(OR($C37="*",$C37&lt;400),"",IF(AND('201819 DATA'!BS37="*",$C37&gt;=400),"*",IF($C37&gt;=400,ROUND('201819 DATA'!BS37/$C37,2),"")))</f>
        <v>0.08</v>
      </c>
      <c r="AU37" s="289">
        <f>IF(OR($C37="*",$C37&lt;400),"",IF(AND('201819 DATA'!BT37="*",$C37&gt;=400),"*",IF($C37&gt;=400,ROUND('201819 DATA'!BT37/$C37,2),"")))</f>
        <v>7.0000000000000007E-2</v>
      </c>
      <c r="AV37" s="289">
        <f>IF(OR($C37="*",$C37&lt;400),"",IF(AND('201819 DATA'!BU37="*",$C37&gt;=400),"*",IF($C37&gt;=400,ROUND('201819 DATA'!BU37/$C37,2),"")))</f>
        <v>0.06</v>
      </c>
      <c r="AW37" s="289">
        <f>IF(OR($C37="*",$C37&lt;400),"",IF(AND('201819 DATA'!BV37="*",$C37&gt;=400),"*",IF($C37&gt;=400,ROUND('201819 DATA'!BV37/$C37,2),"")))</f>
        <v>0</v>
      </c>
      <c r="AX37" s="289">
        <f>IF(OR($C37="*",$C37&lt;400),"",IF(AND('201819 DATA'!BW37="*",$C37&gt;=400),"*",IF($C37&gt;=400,ROUND('201819 DATA'!BW37/$C37,2),"")))</f>
        <v>0.1</v>
      </c>
    </row>
    <row r="38" spans="1:50" x14ac:dyDescent="0.2">
      <c r="A38" s="13" t="s">
        <v>262</v>
      </c>
      <c r="B38" s="287">
        <f>'201819 DATA'!B38</f>
        <v>1360</v>
      </c>
      <c r="C38" s="288">
        <f>'201819 DATA'!C38</f>
        <v>1360</v>
      </c>
      <c r="D38" s="293">
        <f>'201819 DATA'!FN38</f>
        <v>0</v>
      </c>
      <c r="G38" s="295">
        <f t="shared" si="0"/>
        <v>1</v>
      </c>
      <c r="H38" s="289">
        <f>IF(OR($C38="*",$C38&lt;400),"",IF(AND('201819 DATA'!F38="*",$C38&gt;=400),"*",IF($C38&gt;=400,ROUND('201819 DATA'!F38/$C38,2),"")))</f>
        <v>0.98</v>
      </c>
      <c r="I38" s="296">
        <f>IF(OR($B38="*",$B38&lt;400),"",IF(AND('201819 DATA'!Y38="*",$B38&gt;=400),"*",IF($B38&gt;=400,ROUND('201819 DATA'!Y38/$B38,2),"")))</f>
        <v>0</v>
      </c>
      <c r="J38" s="296">
        <f>IF(OR($B38="*",$B38&lt;400),"",IF(AND('201819 DATA'!Z38="*",$B38&gt;=400),"*",IF($B38&gt;=400,ROUND('201819 DATA'!Z38/$B38,2),"")))</f>
        <v>0.28999999999999998</v>
      </c>
      <c r="K38" s="296">
        <f>IF(OR($B38="*",$B38&lt;400),"",IF(AND('201819 DATA'!AA38="*",$B38&gt;=400),"*",IF($B38&gt;=400,ROUND('201819 DATA'!AA38/$B38,2),"")))</f>
        <v>0.31</v>
      </c>
      <c r="L38" s="296">
        <f>IF(OR($B38="*",$B38&lt;400),"",IF(AND('201819 DATA'!AB38="*",$B38&gt;=400),"*",IF($B38&gt;=400,ROUND('201819 DATA'!AB38/$B38,2),"")))</f>
        <v>0.21</v>
      </c>
      <c r="M38" s="296">
        <f>IF(OR($B38="*",$B38&lt;400),"",IF(AND('201819 DATA'!AC38="*",$B38&gt;=400),"*",IF($B38&gt;=400,ROUND('201819 DATA'!AC38/$B38,2),"")))</f>
        <v>0.1</v>
      </c>
      <c r="N38" s="296">
        <f>IF(OR($B38="*",$B38&lt;400),"",IF(AND('201819 DATA'!AD38="*",$B38&gt;=400),"*",IF($B38&gt;=400,ROUND('201819 DATA'!AD38/$B38,2),"")))</f>
        <v>7.0000000000000007E-2</v>
      </c>
      <c r="O38" s="296">
        <f>IF(OR($B38="*",$B38&lt;400),"",IF(AND('201819 DATA'!AE38="*",$B38&gt;=400),"*",IF($B38&gt;=400,ROUND('201819 DATA'!AE38/$B38,2),"")))</f>
        <v>0.01</v>
      </c>
      <c r="P38" s="297"/>
      <c r="Q38" s="296">
        <f>IF(OR($B38="*",$B38&lt;400),"",IF(AND('201819 DATA'!FL38="*",$B38&gt;=400),"*",IF($B38&gt;=400,ROUND('201819 DATA'!FL38/$B38,2),"")))</f>
        <v>0.02</v>
      </c>
      <c r="R38" s="289">
        <f>IF(OR($C38="*",$C38&lt;400),"",IF(AND('201819 DATA'!F38="*",$C38&gt;=400),"*",IF($C38&gt;=400,ROUND('201819 DATA'!F38/$C38,2),"")))</f>
        <v>0.98</v>
      </c>
      <c r="S38" s="289">
        <f>IF(OR($C38="*",$C38&lt;400),"",IF(AND('201819 DATA'!G38="*",$C38&gt;=400),"*",IF($C38&gt;=400,ROUND('201819 DATA'!G38/$C38,2),"")))</f>
        <v>0.01</v>
      </c>
      <c r="T38" s="289">
        <f>IF(OR($C38="*",$C38&lt;400),"",IF(AND('201819 DATA'!H38="*",$C38&gt;=400),"*",IF($C38&gt;=400,ROUND('201819 DATA'!H38/$C38,2),"")))</f>
        <v>0</v>
      </c>
      <c r="U38" s="289">
        <f>IF(OR($C38="*",$C38&lt;400),"",IF(AND('201819 DATA'!FM38="*",$C38&gt;=400),"*",IF($C38&gt;=400,ROUND('201819 DATA'!FM38/$C38,2),"")))</f>
        <v>0.01</v>
      </c>
      <c r="V38" s="312" t="str">
        <f>IF(OR($D38="*",$D38&lt;400),"",IF(AND('201819 DATA'!M38="*",$D38&gt;=400),"*",IF($D38&gt;=400,ROUND('201819 DATA'!M38/$D38,2),"")))</f>
        <v/>
      </c>
      <c r="W38" s="312" t="str">
        <f>IF(OR($D38="*",$D38&lt;400),"",IF(AND('201819 DATA'!N38="*",$D38&gt;=400),"*",IF($D38&gt;=400,ROUND('201819 DATA'!N38/$D38,2),"")))</f>
        <v/>
      </c>
      <c r="X38" s="312" t="str">
        <f>IF(OR($D38="*",$D38&lt;400),"",IF(AND('201819 DATA'!O38="*",$D38&gt;=400),"*",IF($D38&gt;=400,ROUND('201819 DATA'!O38/$D38,2),"")))</f>
        <v/>
      </c>
      <c r="Y38" s="312" t="str">
        <f>IF(OR($D38="*",$D38&lt;400),"",IF(AND('201819 DATA'!P38="*",$D38&gt;=400),"*",IF($D38&gt;=400,ROUND('201819 DATA'!P38/$D38,2),"")))</f>
        <v/>
      </c>
      <c r="Z38" s="312" t="str">
        <f>IF(OR($D38="*",$D38&lt;400),"",IF(AND('201819 DATA'!Q38="*",$D38&gt;=400),"*",IF($D38&gt;=400,ROUND('201819 DATA'!Q38/$D38,2),"")))</f>
        <v/>
      </c>
      <c r="AA38" s="312" t="str">
        <f>IF(OR($D38="*",$D38&lt;400),"",IF(AND('201819 DATA'!R38="*",$D38&gt;=400),"*",IF($D38&gt;=400,ROUND('201819 DATA'!R38/$D38,2),"")))</f>
        <v/>
      </c>
      <c r="AB38" s="312" t="str">
        <f>IF(OR($D38="*",$D38&lt;400),"",IF(AND('201819 DATA'!S38="*",$D38&gt;=400),"*",IF($D38&gt;=400,ROUND('201819 DATA'!S38/$D38,2),"")))</f>
        <v/>
      </c>
      <c r="AC38" s="312" t="str">
        <f>IF(OR($D38="*",$D38&lt;400),"",IF(AND('201819 DATA'!T38="*",$D38&gt;=400),"*",IF($D38&gt;=400,ROUND('201819 DATA'!T38/$D38,2),"")))</f>
        <v/>
      </c>
      <c r="AD38" s="289">
        <f>IF(OR($C38="*",$C38&lt;400),"",IF(AND('201819 DATA'!BC38="*",$C38&gt;=400),"*",IF($C38&gt;=400,ROUND('201819 DATA'!BC38/$C38,2),"")))</f>
        <v>0</v>
      </c>
      <c r="AE38" s="289">
        <f>IF(OR($C38="*",$C38&lt;400),"",IF(AND('201819 DATA'!BD38="*",$C38&gt;=400),"*",IF($C38&gt;=400,ROUND('201819 DATA'!BD38/$C38,2),"")))</f>
        <v>0</v>
      </c>
      <c r="AF38" s="289">
        <f>IF(OR($C38="*",$C38&lt;400),"",IF(AND('201819 DATA'!BE38="*",$C38&gt;=400),"*",IF($C38&gt;=400,ROUND('201819 DATA'!BE38/$C38,2),"")))</f>
        <v>0</v>
      </c>
      <c r="AG38" s="289" t="str">
        <f>IF(OR($C38="*",$C38&lt;400),"",IF(AND('201819 DATA'!BF38="*",$C38&gt;=400),"*",IF($C38&gt;=400,ROUND('201819 DATA'!BF38/$C38,2),"")))</f>
        <v>*</v>
      </c>
      <c r="AH38" s="289">
        <f>IF(OR($C38="*",$C38&lt;400),"",IF(AND('201819 DATA'!BG38="*",$C38&gt;=400),"*",IF($C38&gt;=400,ROUND('201819 DATA'!BG38/$C38,2),"")))</f>
        <v>0.89</v>
      </c>
      <c r="AI38" s="289">
        <f>IF(OR($C38="*",$C38&lt;400),"",IF(AND('201819 DATA'!BH38="*",$C38&gt;=400),"*",IF($C38&gt;=400,ROUND('201819 DATA'!BH38/$C38,2),"")))</f>
        <v>0.02</v>
      </c>
      <c r="AJ38" s="289">
        <f>IF(OR($C38="*",$C38&lt;400),"",IF(AND('201819 DATA'!BI38="*",$C38&gt;=400),"*",IF($C38&gt;=400,ROUND('201819 DATA'!BI38/$C38,2),"")))</f>
        <v>0</v>
      </c>
      <c r="AK38" s="289">
        <f>IF(OR($C38="*",$C38&lt;400),"",IF(AND('201819 DATA'!BJ38="*",$C38&gt;=400),"*",IF($C38&gt;=400,ROUND('201819 DATA'!BJ38/$C38,2),"")))</f>
        <v>0</v>
      </c>
      <c r="AL38" s="289">
        <f>IF(OR($C38="*",$C38&lt;400),"",IF(AND('201819 DATA'!BK38="*",$C38&gt;=400),"*",IF($C38&gt;=400,ROUND('201819 DATA'!BK38/$C38,2),"")))</f>
        <v>0</v>
      </c>
      <c r="AM38" s="289" t="str">
        <f>IF(OR($C38="*",$C38&lt;400),"",IF(AND('201819 DATA'!BL38="*",$C38&gt;=400),"*",IF($C38&gt;=400,ROUND('201819 DATA'!BL38/$C38,2),"")))</f>
        <v>*</v>
      </c>
      <c r="AN38" s="289">
        <f>IF(OR($C38="*",$C38&lt;400),"",IF(AND('201819 DATA'!BM38="*",$C38&gt;=400),"*",IF($C38&gt;=400,ROUND('201819 DATA'!BM38/$C38,2),"")))</f>
        <v>0</v>
      </c>
      <c r="AO38" s="289">
        <f>IF(OR($C38="*",$C38&lt;400),"",IF(AND('201819 DATA'!BN38="*",$C38&gt;=400),"*",IF($C38&gt;=400,ROUND('201819 DATA'!BN38/$C38,2),"")))</f>
        <v>0</v>
      </c>
      <c r="AP38" s="289">
        <f>IF(OR($C38="*",$C38&lt;400),"",IF(AND('201819 DATA'!BO38="*",$C38&gt;=400),"*",IF($C38&gt;=400,ROUND('201819 DATA'!BO38/$C38,2),"")))</f>
        <v>0</v>
      </c>
      <c r="AQ38" s="289">
        <f>IF(OR($C38="*",$C38&lt;400),"",IF(AND('201819 DATA'!BP38="*",$C38&gt;=400),"*",IF($C38&gt;=400,ROUND('201819 DATA'!BP38/$C38,2),"")))</f>
        <v>0</v>
      </c>
      <c r="AR38" s="289">
        <f>IF(OR($C38="*",$C38&lt;400),"",IF(AND('201819 DATA'!BQ38="*",$C38&gt;=400),"*",IF($C38&gt;=400,ROUND('201819 DATA'!BQ38/$C38,2),"")))</f>
        <v>0</v>
      </c>
      <c r="AS38" s="289">
        <f>IF(OR($C38="*",$C38&lt;400),"",IF(AND('201819 DATA'!BR38="*",$C38&gt;=400),"*",IF($C38&gt;=400,ROUND('201819 DATA'!BR38/$C38,2),"")))</f>
        <v>0</v>
      </c>
      <c r="AT38" s="289">
        <f>IF(OR($C38="*",$C38&lt;400),"",IF(AND('201819 DATA'!BS38="*",$C38&gt;=400),"*",IF($C38&gt;=400,ROUND('201819 DATA'!BS38/$C38,2),"")))</f>
        <v>0</v>
      </c>
      <c r="AU38" s="289">
        <f>IF(OR($C38="*",$C38&lt;400),"",IF(AND('201819 DATA'!BT38="*",$C38&gt;=400),"*",IF($C38&gt;=400,ROUND('201819 DATA'!BT38/$C38,2),"")))</f>
        <v>0.06</v>
      </c>
      <c r="AV38" s="289">
        <f>IF(OR($C38="*",$C38&lt;400),"",IF(AND('201819 DATA'!BU38="*",$C38&gt;=400),"*",IF($C38&gt;=400,ROUND('201819 DATA'!BU38/$C38,2),"")))</f>
        <v>0</v>
      </c>
      <c r="AW38" s="289">
        <f>IF(OR($C38="*",$C38&lt;400),"",IF(AND('201819 DATA'!BV38="*",$C38&gt;=400),"*",IF($C38&gt;=400,ROUND('201819 DATA'!BV38/$C38,2),"")))</f>
        <v>0</v>
      </c>
      <c r="AX38" s="289">
        <f>IF(OR($C38="*",$C38&lt;400),"",IF(AND('201819 DATA'!BW38="*",$C38&gt;=400),"*",IF($C38&gt;=400,ROUND('201819 DATA'!BW38/$C38,2),"")))</f>
        <v>0.03</v>
      </c>
    </row>
    <row r="39" spans="1:50" x14ac:dyDescent="0.2">
      <c r="A39" s="13" t="s">
        <v>245</v>
      </c>
      <c r="B39" s="287">
        <f>'201819 DATA'!B39</f>
        <v>135750</v>
      </c>
      <c r="C39" s="288">
        <f>'201819 DATA'!C39</f>
        <v>105525</v>
      </c>
      <c r="D39" s="293">
        <f>'201819 DATA'!FN39</f>
        <v>36160</v>
      </c>
      <c r="G39" s="295">
        <f t="shared" si="0"/>
        <v>0.78</v>
      </c>
      <c r="H39" s="289">
        <f>IF(OR($C39="*",$C39&lt;400),"",IF(AND('201819 DATA'!F39="*",$C39&gt;=400),"*",IF($C39&gt;=400,ROUND('201819 DATA'!F39/$C39,2),"")))</f>
        <v>0.38</v>
      </c>
      <c r="I39" s="296">
        <f>IF(OR($B39="*",$B39&lt;400),"",IF(AND('201819 DATA'!Y39="*",$B39&gt;=400),"*",IF($B39&gt;=400,ROUND('201819 DATA'!Y39/$B39,2),"")))</f>
        <v>0.08</v>
      </c>
      <c r="J39" s="296">
        <f>IF(OR($B39="*",$B39&lt;400),"",IF(AND('201819 DATA'!Z39="*",$B39&gt;=400),"*",IF($B39&gt;=400,ROUND('201819 DATA'!Z39/$B39,2),"")))</f>
        <v>7.0000000000000007E-2</v>
      </c>
      <c r="K39" s="296">
        <f>IF(OR($B39="*",$B39&lt;400),"",IF(AND('201819 DATA'!AA39="*",$B39&gt;=400),"*",IF($B39&gt;=400,ROUND('201819 DATA'!AA39/$B39,2),"")))</f>
        <v>0.09</v>
      </c>
      <c r="L39" s="296">
        <f>IF(OR($B39="*",$B39&lt;400),"",IF(AND('201819 DATA'!AB39="*",$B39&gt;=400),"*",IF($B39&gt;=400,ROUND('201819 DATA'!AB39/$B39,2),"")))</f>
        <v>0.17</v>
      </c>
      <c r="M39" s="296">
        <f>IF(OR($B39="*",$B39&lt;400),"",IF(AND('201819 DATA'!AC39="*",$B39&gt;=400),"*",IF($B39&gt;=400,ROUND('201819 DATA'!AC39/$B39,2),"")))</f>
        <v>0.28000000000000003</v>
      </c>
      <c r="N39" s="296">
        <f>IF(OR($B39="*",$B39&lt;400),"",IF(AND('201819 DATA'!AD39="*",$B39&gt;=400),"*",IF($B39&gt;=400,ROUND('201819 DATA'!AD39/$B39,2),"")))</f>
        <v>0.26</v>
      </c>
      <c r="O39" s="296">
        <f>IF(OR($B39="*",$B39&lt;400),"",IF(AND('201819 DATA'!AE39="*",$B39&gt;=400),"*",IF($B39&gt;=400,ROUND('201819 DATA'!AE39/$B39,2),"")))</f>
        <v>0.04</v>
      </c>
      <c r="P39" s="297"/>
      <c r="Q39" s="296">
        <f>IF(OR($B39="*",$B39&lt;400),"",IF(AND('201819 DATA'!FL39="*",$B39&gt;=400),"*",IF($B39&gt;=400,ROUND('201819 DATA'!FL39/$B39,2),"")))</f>
        <v>0.59</v>
      </c>
      <c r="R39" s="289">
        <f>IF(OR($C39="*",$C39&lt;400),"",IF(AND('201819 DATA'!F39="*",$C39&gt;=400),"*",IF($C39&gt;=400,ROUND('201819 DATA'!F39/$C39,2),"")))</f>
        <v>0.38</v>
      </c>
      <c r="S39" s="289">
        <f>IF(OR($C39="*",$C39&lt;400),"",IF(AND('201819 DATA'!G39="*",$C39&gt;=400),"*",IF($C39&gt;=400,ROUND('201819 DATA'!G39/$C39,2),"")))</f>
        <v>0.03</v>
      </c>
      <c r="T39" s="289">
        <f>IF(OR($C39="*",$C39&lt;400),"",IF(AND('201819 DATA'!H39="*",$C39&gt;=400),"*",IF($C39&gt;=400,ROUND('201819 DATA'!H39/$C39,2),"")))</f>
        <v>0.52</v>
      </c>
      <c r="U39" s="289">
        <f>IF(OR($C39="*",$C39&lt;400),"",IF(AND('201819 DATA'!FM39="*",$C39&gt;=400),"*",IF($C39&gt;=400,ROUND('201819 DATA'!FM39/$C39,2),"")))</f>
        <v>0.08</v>
      </c>
      <c r="V39" s="312">
        <f>IF(OR($D39="*",$D39&lt;400),"",IF(AND('201819 DATA'!M39="*",$D39&gt;=400),"*",IF($D39&gt;=400,ROUND('201819 DATA'!M39/$D39,2),"")))</f>
        <v>0.49</v>
      </c>
      <c r="W39" s="312">
        <f>IF(OR($D39="*",$D39&lt;400),"",IF(AND('201819 DATA'!N39="*",$D39&gt;=400),"*",IF($D39&gt;=400,ROUND('201819 DATA'!N39/$D39,2),"")))</f>
        <v>0.2</v>
      </c>
      <c r="X39" s="312">
        <f>IF(OR($D39="*",$D39&lt;400),"",IF(AND('201819 DATA'!O39="*",$D39&gt;=400),"*",IF($D39&gt;=400,ROUND('201819 DATA'!O39/$D39,2),"")))</f>
        <v>0.08</v>
      </c>
      <c r="Y39" s="312">
        <f>IF(OR($D39="*",$D39&lt;400),"",IF(AND('201819 DATA'!P39="*",$D39&gt;=400),"*",IF($D39&gt;=400,ROUND('201819 DATA'!P39/$D39,2),"")))</f>
        <v>0.12</v>
      </c>
      <c r="Z39" s="312">
        <f>IF(OR($D39="*",$D39&lt;400),"",IF(AND('201819 DATA'!Q39="*",$D39&gt;=400),"*",IF($D39&gt;=400,ROUND('201819 DATA'!Q39/$D39,2),"")))</f>
        <v>7.0000000000000007E-2</v>
      </c>
      <c r="AA39" s="312">
        <f>IF(OR($D39="*",$D39&lt;400),"",IF(AND('201819 DATA'!R39="*",$D39&gt;=400),"*",IF($D39&gt;=400,ROUND('201819 DATA'!R39/$D39,2),"")))</f>
        <v>0.03</v>
      </c>
      <c r="AB39" s="312">
        <f>IF(OR($D39="*",$D39&lt;400),"",IF(AND('201819 DATA'!S39="*",$D39&gt;=400),"*",IF($D39&gt;=400,ROUND('201819 DATA'!S39/$D39,2),"")))</f>
        <v>0.01</v>
      </c>
      <c r="AC39" s="312">
        <f>IF(OR($D39="*",$D39&lt;400),"",IF(AND('201819 DATA'!T39="*",$D39&gt;=400),"*",IF($D39&gt;=400,ROUND('201819 DATA'!T39/$D39,2),"")))</f>
        <v>0</v>
      </c>
      <c r="AD39" s="289">
        <f>IF(OR($C39="*",$C39&lt;400),"",IF(AND('201819 DATA'!BC39="*",$C39&gt;=400),"*",IF($C39&gt;=400,ROUND('201819 DATA'!BC39/$C39,2),"")))</f>
        <v>0.03</v>
      </c>
      <c r="AE39" s="289">
        <f>IF(OR($C39="*",$C39&lt;400),"",IF(AND('201819 DATA'!BD39="*",$C39&gt;=400),"*",IF($C39&gt;=400,ROUND('201819 DATA'!BD39/$C39,2),"")))</f>
        <v>0.21</v>
      </c>
      <c r="AF39" s="289">
        <f>IF(OR($C39="*",$C39&lt;400),"",IF(AND('201819 DATA'!BE39="*",$C39&gt;=400),"*",IF($C39&gt;=400,ROUND('201819 DATA'!BE39/$C39,2),"")))</f>
        <v>0.03</v>
      </c>
      <c r="AG39" s="289">
        <f>IF(OR($C39="*",$C39&lt;400),"",IF(AND('201819 DATA'!BF39="*",$C39&gt;=400),"*",IF($C39&gt;=400,ROUND('201819 DATA'!BF39/$C39,2),"")))</f>
        <v>0.02</v>
      </c>
      <c r="AH39" s="289">
        <f>IF(OR($C39="*",$C39&lt;400),"",IF(AND('201819 DATA'!BG39="*",$C39&gt;=400),"*",IF($C39&gt;=400,ROUND('201819 DATA'!BG39/$C39,2),"")))</f>
        <v>0.01</v>
      </c>
      <c r="AI39" s="289">
        <f>IF(OR($C39="*",$C39&lt;400),"",IF(AND('201819 DATA'!BH39="*",$C39&gt;=400),"*",IF($C39&gt;=400,ROUND('201819 DATA'!BH39/$C39,2),"")))</f>
        <v>0.01</v>
      </c>
      <c r="AJ39" s="289">
        <f>IF(OR($C39="*",$C39&lt;400),"",IF(AND('201819 DATA'!BI39="*",$C39&gt;=400),"*",IF($C39&gt;=400,ROUND('201819 DATA'!BI39/$C39,2),"")))</f>
        <v>0.05</v>
      </c>
      <c r="AK39" s="289">
        <f>IF(OR($C39="*",$C39&lt;400),"",IF(AND('201819 DATA'!BJ39="*",$C39&gt;=400),"*",IF($C39&gt;=400,ROUND('201819 DATA'!BJ39/$C39,2),"")))</f>
        <v>0.01</v>
      </c>
      <c r="AL39" s="289">
        <f>IF(OR($C39="*",$C39&lt;400),"",IF(AND('201819 DATA'!BK39="*",$C39&gt;=400),"*",IF($C39&gt;=400,ROUND('201819 DATA'!BK39/$C39,2),"")))</f>
        <v>0.09</v>
      </c>
      <c r="AM39" s="289">
        <f>IF(OR($C39="*",$C39&lt;400),"",IF(AND('201819 DATA'!BL39="*",$C39&gt;=400),"*",IF($C39&gt;=400,ROUND('201819 DATA'!BL39/$C39,2),"")))</f>
        <v>7.0000000000000007E-2</v>
      </c>
      <c r="AN39" s="289">
        <f>IF(OR($C39="*",$C39&lt;400),"",IF(AND('201819 DATA'!BM39="*",$C39&gt;=400),"*",IF($C39&gt;=400,ROUND('201819 DATA'!BM39/$C39,2),"")))</f>
        <v>0.12</v>
      </c>
      <c r="AO39" s="289">
        <f>IF(OR($C39="*",$C39&lt;400),"",IF(AND('201819 DATA'!BN39="*",$C39&gt;=400),"*",IF($C39&gt;=400,ROUND('201819 DATA'!BN39/$C39,2),"")))</f>
        <v>0.03</v>
      </c>
      <c r="AP39" s="289">
        <f>IF(OR($C39="*",$C39&lt;400),"",IF(AND('201819 DATA'!BO39="*",$C39&gt;=400),"*",IF($C39&gt;=400,ROUND('201819 DATA'!BO39/$C39,2),"")))</f>
        <v>0.05</v>
      </c>
      <c r="AQ39" s="289">
        <f>IF(OR($C39="*",$C39&lt;400),"",IF(AND('201819 DATA'!BP39="*",$C39&gt;=400),"*",IF($C39&gt;=400,ROUND('201819 DATA'!BP39/$C39,2),"")))</f>
        <v>0.05</v>
      </c>
      <c r="AR39" s="289">
        <f>IF(OR($C39="*",$C39&lt;400),"",IF(AND('201819 DATA'!BQ39="*",$C39&gt;=400),"*",IF($C39&gt;=400,ROUND('201819 DATA'!BQ39/$C39,2),"")))</f>
        <v>0.05</v>
      </c>
      <c r="AS39" s="289">
        <f>IF(OR($C39="*",$C39&lt;400),"",IF(AND('201819 DATA'!BR39="*",$C39&gt;=400),"*",IF($C39&gt;=400,ROUND('201819 DATA'!BR39/$C39,2),"")))</f>
        <v>0.01</v>
      </c>
      <c r="AT39" s="289">
        <f>IF(OR($C39="*",$C39&lt;400),"",IF(AND('201819 DATA'!BS39="*",$C39&gt;=400),"*",IF($C39&gt;=400,ROUND('201819 DATA'!BS39/$C39,2),"")))</f>
        <v>0</v>
      </c>
      <c r="AU39" s="289">
        <f>IF(OR($C39="*",$C39&lt;400),"",IF(AND('201819 DATA'!BT39="*",$C39&gt;=400),"*",IF($C39&gt;=400,ROUND('201819 DATA'!BT39/$C39,2),"")))</f>
        <v>0.09</v>
      </c>
      <c r="AV39" s="289">
        <f>IF(OR($C39="*",$C39&lt;400),"",IF(AND('201819 DATA'!BU39="*",$C39&gt;=400),"*",IF($C39&gt;=400,ROUND('201819 DATA'!BU39/$C39,2),"")))</f>
        <v>0.05</v>
      </c>
      <c r="AW39" s="289">
        <f>IF(OR($C39="*",$C39&lt;400),"",IF(AND('201819 DATA'!BV39="*",$C39&gt;=400),"*",IF($C39&gt;=400,ROUND('201819 DATA'!BV39/$C39,2),"")))</f>
        <v>0</v>
      </c>
      <c r="AX39" s="289">
        <f>IF(OR($C39="*",$C39&lt;400),"",IF(AND('201819 DATA'!BW39="*",$C39&gt;=400),"*",IF($C39&gt;=400,ROUND('201819 DATA'!BW39/$C39,2),"")))</f>
        <v>0.04</v>
      </c>
    </row>
    <row r="40" spans="1:50" x14ac:dyDescent="0.2">
      <c r="A40" s="13" t="s">
        <v>358</v>
      </c>
      <c r="B40" s="287">
        <f>'201819 DATA'!B40</f>
        <v>4790</v>
      </c>
      <c r="C40" s="288">
        <f>'201819 DATA'!C40</f>
        <v>4790</v>
      </c>
      <c r="D40" s="293">
        <f>'201819 DATA'!FN40</f>
        <v>2455</v>
      </c>
      <c r="G40" s="295">
        <f t="shared" si="0"/>
        <v>1</v>
      </c>
      <c r="H40" s="289">
        <f>IF(OR($C40="*",$C40&lt;400),"",IF(AND('201819 DATA'!F40="*",$C40&gt;=400),"*",IF($C40&gt;=400,ROUND('201819 DATA'!F40/$C40,2),"")))</f>
        <v>0</v>
      </c>
      <c r="I40" s="296">
        <f>IF(OR($B40="*",$B40&lt;400),"",IF(AND('201819 DATA'!Y40="*",$B40&gt;=400),"*",IF($B40&gt;=400,ROUND('201819 DATA'!Y40/$B40,2),"")))</f>
        <v>0</v>
      </c>
      <c r="J40" s="296">
        <f>IF(OR($B40="*",$B40&lt;400),"",IF(AND('201819 DATA'!Z40="*",$B40&gt;=400),"*",IF($B40&gt;=400,ROUND('201819 DATA'!Z40/$B40,2),"")))</f>
        <v>0.09</v>
      </c>
      <c r="K40" s="296">
        <f>IF(OR($B40="*",$B40&lt;400),"",IF(AND('201819 DATA'!AA40="*",$B40&gt;=400),"*",IF($B40&gt;=400,ROUND('201819 DATA'!AA40/$B40,2),"")))</f>
        <v>0.2</v>
      </c>
      <c r="L40" s="296">
        <f>IF(OR($B40="*",$B40&lt;400),"",IF(AND('201819 DATA'!AB40="*",$B40&gt;=400),"*",IF($B40&gt;=400,ROUND('201819 DATA'!AB40/$B40,2),"")))</f>
        <v>0.27</v>
      </c>
      <c r="M40" s="296">
        <f>IF(OR($B40="*",$B40&lt;400),"",IF(AND('201819 DATA'!AC40="*",$B40&gt;=400),"*",IF($B40&gt;=400,ROUND('201819 DATA'!AC40/$B40,2),"")))</f>
        <v>0.3</v>
      </c>
      <c r="N40" s="296">
        <f>IF(OR($B40="*",$B40&lt;400),"",IF(AND('201819 DATA'!AD40="*",$B40&gt;=400),"*",IF($B40&gt;=400,ROUND('201819 DATA'!AD40/$B40,2),"")))</f>
        <v>0.14000000000000001</v>
      </c>
      <c r="O40" s="296">
        <f>IF(OR($B40="*",$B40&lt;400),"",IF(AND('201819 DATA'!AE40="*",$B40&gt;=400),"*",IF($B40&gt;=400,ROUND('201819 DATA'!AE40/$B40,2),"")))</f>
        <v>0</v>
      </c>
      <c r="P40" s="297"/>
      <c r="Q40" s="296">
        <f>IF(OR($B40="*",$B40&lt;400),"",IF(AND('201819 DATA'!FL40="*",$B40&gt;=400),"*",IF($B40&gt;=400,ROUND('201819 DATA'!FL40/$B40,2),"")))</f>
        <v>0.97</v>
      </c>
      <c r="R40" s="289">
        <f>IF(OR($C40="*",$C40&lt;400),"",IF(AND('201819 DATA'!F40="*",$C40&gt;=400),"*",IF($C40&gt;=400,ROUND('201819 DATA'!F40/$C40,2),"")))</f>
        <v>0</v>
      </c>
      <c r="S40" s="289">
        <f>IF(OR($C40="*",$C40&lt;400),"",IF(AND('201819 DATA'!G40="*",$C40&gt;=400),"*",IF($C40&gt;=400,ROUND('201819 DATA'!G40/$C40,2),"")))</f>
        <v>0</v>
      </c>
      <c r="T40" s="289">
        <f>IF(OR($C40="*",$C40&lt;400),"",IF(AND('201819 DATA'!H40="*",$C40&gt;=400),"*",IF($C40&gt;=400,ROUND('201819 DATA'!H40/$C40,2),"")))</f>
        <v>1</v>
      </c>
      <c r="U40" s="289">
        <f>IF(OR($C40="*",$C40&lt;400),"",IF(AND('201819 DATA'!FM40="*",$C40&gt;=400),"*",IF($C40&gt;=400,ROUND('201819 DATA'!FM40/$C40,2),"")))</f>
        <v>0</v>
      </c>
      <c r="V40" s="312">
        <f>IF(OR($D40="*",$D40&lt;400),"",IF(AND('201819 DATA'!M40="*",$D40&gt;=400),"*",IF($D40&gt;=400,ROUND('201819 DATA'!M40/$D40,2),"")))</f>
        <v>0.34</v>
      </c>
      <c r="W40" s="312">
        <f>IF(OR($D40="*",$D40&lt;400),"",IF(AND('201819 DATA'!N40="*",$D40&gt;=400),"*",IF($D40&gt;=400,ROUND('201819 DATA'!N40/$D40,2),"")))</f>
        <v>0.46</v>
      </c>
      <c r="X40" s="312">
        <f>IF(OR($D40="*",$D40&lt;400),"",IF(AND('201819 DATA'!O40="*",$D40&gt;=400),"*",IF($D40&gt;=400,ROUND('201819 DATA'!O40/$D40,2),"")))</f>
        <v>0.13</v>
      </c>
      <c r="Y40" s="312">
        <f>IF(OR($D40="*",$D40&lt;400),"",IF(AND('201819 DATA'!P40="*",$D40&gt;=400),"*",IF($D40&gt;=400,ROUND('201819 DATA'!P40/$D40,2),"")))</f>
        <v>0.05</v>
      </c>
      <c r="Z40" s="312" t="str">
        <f>IF(OR($D40="*",$D40&lt;400),"",IF(AND('201819 DATA'!Q40="*",$D40&gt;=400),"*",IF($D40&gt;=400,ROUND('201819 DATA'!Q40/$D40,2),"")))</f>
        <v>*</v>
      </c>
      <c r="AA40" s="312" t="str">
        <f>IF(OR($D40="*",$D40&lt;400),"",IF(AND('201819 DATA'!R40="*",$D40&gt;=400),"*",IF($D40&gt;=400,ROUND('201819 DATA'!R40/$D40,2),"")))</f>
        <v>*</v>
      </c>
      <c r="AB40" s="312" t="str">
        <f>IF(OR($D40="*",$D40&lt;400),"",IF(AND('201819 DATA'!S40="*",$D40&gt;=400),"*",IF($D40&gt;=400,ROUND('201819 DATA'!S40/$D40,2),"")))</f>
        <v>*</v>
      </c>
      <c r="AC40" s="312">
        <f>IF(OR($D40="*",$D40&lt;400),"",IF(AND('201819 DATA'!T40="*",$D40&gt;=400),"*",IF($D40&gt;=400,ROUND('201819 DATA'!T40/$D40,2),"")))</f>
        <v>0</v>
      </c>
      <c r="AD40" s="289">
        <f>IF(OR($C40="*",$C40&lt;400),"",IF(AND('201819 DATA'!BC40="*",$C40&gt;=400),"*",IF($C40&gt;=400,ROUND('201819 DATA'!BC40/$C40,2),"")))</f>
        <v>0.02</v>
      </c>
      <c r="AE40" s="289">
        <f>IF(OR($C40="*",$C40&lt;400),"",IF(AND('201819 DATA'!BD40="*",$C40&gt;=400),"*",IF($C40&gt;=400,ROUND('201819 DATA'!BD40/$C40,2),"")))</f>
        <v>0.01</v>
      </c>
      <c r="AF40" s="289">
        <f>IF(OR($C40="*",$C40&lt;400),"",IF(AND('201819 DATA'!BE40="*",$C40&gt;=400),"*",IF($C40&gt;=400,ROUND('201819 DATA'!BE40/$C40,2),"")))</f>
        <v>0</v>
      </c>
      <c r="AG40" s="289" t="str">
        <f>IF(OR($C40="*",$C40&lt;400),"",IF(AND('201819 DATA'!BF40="*",$C40&gt;=400),"*",IF($C40&gt;=400,ROUND('201819 DATA'!BF40/$C40,2),"")))</f>
        <v>*</v>
      </c>
      <c r="AH40" s="289">
        <f>IF(OR($C40="*",$C40&lt;400),"",IF(AND('201819 DATA'!BG40="*",$C40&gt;=400),"*",IF($C40&gt;=400,ROUND('201819 DATA'!BG40/$C40,2),"")))</f>
        <v>0</v>
      </c>
      <c r="AI40" s="289">
        <f>IF(OR($C40="*",$C40&lt;400),"",IF(AND('201819 DATA'!BH40="*",$C40&gt;=400),"*",IF($C40&gt;=400,ROUND('201819 DATA'!BH40/$C40,2),"")))</f>
        <v>0.03</v>
      </c>
      <c r="AJ40" s="289">
        <f>IF(OR($C40="*",$C40&lt;400),"",IF(AND('201819 DATA'!BI40="*",$C40&gt;=400),"*",IF($C40&gt;=400,ROUND('201819 DATA'!BI40/$C40,2),"")))</f>
        <v>0.19</v>
      </c>
      <c r="AK40" s="289">
        <f>IF(OR($C40="*",$C40&lt;400),"",IF(AND('201819 DATA'!BJ40="*",$C40&gt;=400),"*",IF($C40&gt;=400,ROUND('201819 DATA'!BJ40/$C40,2),"")))</f>
        <v>0</v>
      </c>
      <c r="AL40" s="289" t="str">
        <f>IF(OR($C40="*",$C40&lt;400),"",IF(AND('201819 DATA'!BK40="*",$C40&gt;=400),"*",IF($C40&gt;=400,ROUND('201819 DATA'!BK40/$C40,2),"")))</f>
        <v>*</v>
      </c>
      <c r="AM40" s="289">
        <f>IF(OR($C40="*",$C40&lt;400),"",IF(AND('201819 DATA'!BL40="*",$C40&gt;=400),"*",IF($C40&gt;=400,ROUND('201819 DATA'!BL40/$C40,2),"")))</f>
        <v>0</v>
      </c>
      <c r="AN40" s="289">
        <f>IF(OR($C40="*",$C40&lt;400),"",IF(AND('201819 DATA'!BM40="*",$C40&gt;=400),"*",IF($C40&gt;=400,ROUND('201819 DATA'!BM40/$C40,2),"")))</f>
        <v>0.47</v>
      </c>
      <c r="AO40" s="289">
        <f>IF(OR($C40="*",$C40&lt;400),"",IF(AND('201819 DATA'!BN40="*",$C40&gt;=400),"*",IF($C40&gt;=400,ROUND('201819 DATA'!BN40/$C40,2),"")))</f>
        <v>0.02</v>
      </c>
      <c r="AP40" s="289">
        <f>IF(OR($C40="*",$C40&lt;400),"",IF(AND('201819 DATA'!BO40="*",$C40&gt;=400),"*",IF($C40&gt;=400,ROUND('201819 DATA'!BO40/$C40,2),"")))</f>
        <v>0.09</v>
      </c>
      <c r="AQ40" s="289">
        <f>IF(OR($C40="*",$C40&lt;400),"",IF(AND('201819 DATA'!BP40="*",$C40&gt;=400),"*",IF($C40&gt;=400,ROUND('201819 DATA'!BP40/$C40,2),"")))</f>
        <v>0.03</v>
      </c>
      <c r="AR40" s="289">
        <f>IF(OR($C40="*",$C40&lt;400),"",IF(AND('201819 DATA'!BQ40="*",$C40&gt;=400),"*",IF($C40&gt;=400,ROUND('201819 DATA'!BQ40/$C40,2),"")))</f>
        <v>0</v>
      </c>
      <c r="AS40" s="289">
        <f>IF(OR($C40="*",$C40&lt;400),"",IF(AND('201819 DATA'!BR40="*",$C40&gt;=400),"*",IF($C40&gt;=400,ROUND('201819 DATA'!BR40/$C40,2),"")))</f>
        <v>0</v>
      </c>
      <c r="AT40" s="289">
        <f>IF(OR($C40="*",$C40&lt;400),"",IF(AND('201819 DATA'!BS40="*",$C40&gt;=400),"*",IF($C40&gt;=400,ROUND('201819 DATA'!BS40/$C40,2),"")))</f>
        <v>0</v>
      </c>
      <c r="AU40" s="289">
        <f>IF(OR($C40="*",$C40&lt;400),"",IF(AND('201819 DATA'!BT40="*",$C40&gt;=400),"*",IF($C40&gt;=400,ROUND('201819 DATA'!BT40/$C40,2),"")))</f>
        <v>0.11</v>
      </c>
      <c r="AV40" s="289" t="str">
        <f>IF(OR($C40="*",$C40&lt;400),"",IF(AND('201819 DATA'!BU40="*",$C40&gt;=400),"*",IF($C40&gt;=400,ROUND('201819 DATA'!BU40/$C40,2),"")))</f>
        <v>*</v>
      </c>
      <c r="AW40" s="289">
        <f>IF(OR($C40="*",$C40&lt;400),"",IF(AND('201819 DATA'!BV40="*",$C40&gt;=400),"*",IF($C40&gt;=400,ROUND('201819 DATA'!BV40/$C40,2),"")))</f>
        <v>0</v>
      </c>
      <c r="AX40" s="289">
        <f>IF(OR($C40="*",$C40&lt;400),"",IF(AND('201819 DATA'!BW40="*",$C40&gt;=400),"*",IF($C40&gt;=400,ROUND('201819 DATA'!BW40/$C40,2),"")))</f>
        <v>0.03</v>
      </c>
    </row>
    <row r="41" spans="1:50" x14ac:dyDescent="0.2">
      <c r="A41" s="13" t="s">
        <v>1590</v>
      </c>
      <c r="B41" s="287" t="str">
        <f>'201819 DATA'!B41</f>
        <v>*</v>
      </c>
      <c r="C41" s="288" t="str">
        <f>'201819 DATA'!C41</f>
        <v>*</v>
      </c>
      <c r="D41" s="293">
        <f>'201819 DATA'!FN41</f>
        <v>0</v>
      </c>
      <c r="G41" s="295" t="str">
        <f t="shared" si="0"/>
        <v/>
      </c>
      <c r="H41" s="289" t="str">
        <f>IF(OR($C41="*",$C41&lt;400),"",IF(AND('201819 DATA'!F41="*",$C41&gt;=400),"*",IF($C41&gt;=400,ROUND('201819 DATA'!F41/$C41,2),"")))</f>
        <v/>
      </c>
      <c r="I41" s="296" t="str">
        <f>IF(OR($B41="*",$B41&lt;400),"",IF(AND('201819 DATA'!Y41="*",$B41&gt;=400),"*",IF($B41&gt;=400,ROUND('201819 DATA'!Y41/$B41,2),"")))</f>
        <v/>
      </c>
      <c r="J41" s="296" t="str">
        <f>IF(OR($B41="*",$B41&lt;400),"",IF(AND('201819 DATA'!Z41="*",$B41&gt;=400),"*",IF($B41&gt;=400,ROUND('201819 DATA'!Z41/$B41,2),"")))</f>
        <v/>
      </c>
      <c r="K41" s="296" t="str">
        <f>IF(OR($B41="*",$B41&lt;400),"",IF(AND('201819 DATA'!AA41="*",$B41&gt;=400),"*",IF($B41&gt;=400,ROUND('201819 DATA'!AA41/$B41,2),"")))</f>
        <v/>
      </c>
      <c r="L41" s="296" t="str">
        <f>IF(OR($B41="*",$B41&lt;400),"",IF(AND('201819 DATA'!AB41="*",$B41&gt;=400),"*",IF($B41&gt;=400,ROUND('201819 DATA'!AB41/$B41,2),"")))</f>
        <v/>
      </c>
      <c r="M41" s="296" t="str">
        <f>IF(OR($B41="*",$B41&lt;400),"",IF(AND('201819 DATA'!AC41="*",$B41&gt;=400),"*",IF($B41&gt;=400,ROUND('201819 DATA'!AC41/$B41,2),"")))</f>
        <v/>
      </c>
      <c r="N41" s="296" t="str">
        <f>IF(OR($B41="*",$B41&lt;400),"",IF(AND('201819 DATA'!AD41="*",$B41&gt;=400),"*",IF($B41&gt;=400,ROUND('201819 DATA'!AD41/$B41,2),"")))</f>
        <v/>
      </c>
      <c r="O41" s="296" t="str">
        <f>IF(OR($B41="*",$B41&lt;400),"",IF(AND('201819 DATA'!AE41="*",$B41&gt;=400),"*",IF($B41&gt;=400,ROUND('201819 DATA'!AE41/$B41,2),"")))</f>
        <v/>
      </c>
      <c r="P41" s="297"/>
      <c r="Q41" s="296" t="str">
        <f>IF(OR($B41="*",$B41&lt;400),"",IF(AND('201819 DATA'!FL41="*",$B41&gt;=400),"*",IF($B41&gt;=400,ROUND('201819 DATA'!FL41/$B41,2),"")))</f>
        <v/>
      </c>
      <c r="R41" s="289" t="str">
        <f>IF(OR($C41="*",$C41&lt;400),"",IF(AND('201819 DATA'!F41="*",$C41&gt;=400),"*",IF($C41&gt;=400,ROUND('201819 DATA'!F41/$C41,2),"")))</f>
        <v/>
      </c>
      <c r="S41" s="289" t="str">
        <f>IF(OR($C41="*",$C41&lt;400),"",IF(AND('201819 DATA'!G41="*",$C41&gt;=400),"*",IF($C41&gt;=400,ROUND('201819 DATA'!G41/$C41,2),"")))</f>
        <v/>
      </c>
      <c r="T41" s="289" t="str">
        <f>IF(OR($C41="*",$C41&lt;400),"",IF(AND('201819 DATA'!H41="*",$C41&gt;=400),"*",IF($C41&gt;=400,ROUND('201819 DATA'!H41/$C41,2),"")))</f>
        <v/>
      </c>
      <c r="U41" s="289" t="str">
        <f>IF(OR($C41="*",$C41&lt;400),"",IF(AND('201819 DATA'!FM41="*",$C41&gt;=400),"*",IF($C41&gt;=400,ROUND('201819 DATA'!FM41/$C41,2),"")))</f>
        <v/>
      </c>
      <c r="V41" s="312" t="str">
        <f>IF(OR($D41="*",$D41&lt;400),"",IF(AND('201819 DATA'!M41="*",$D41&gt;=400),"*",IF($D41&gt;=400,ROUND('201819 DATA'!M41/$D41,2),"")))</f>
        <v/>
      </c>
      <c r="W41" s="312" t="str">
        <f>IF(OR($D41="*",$D41&lt;400),"",IF(AND('201819 DATA'!N41="*",$D41&gt;=400),"*",IF($D41&gt;=400,ROUND('201819 DATA'!N41/$D41,2),"")))</f>
        <v/>
      </c>
      <c r="X41" s="312" t="str">
        <f>IF(OR($D41="*",$D41&lt;400),"",IF(AND('201819 DATA'!O41="*",$D41&gt;=400),"*",IF($D41&gt;=400,ROUND('201819 DATA'!O41/$D41,2),"")))</f>
        <v/>
      </c>
      <c r="Y41" s="312" t="str">
        <f>IF(OR($D41="*",$D41&lt;400),"",IF(AND('201819 DATA'!P41="*",$D41&gt;=400),"*",IF($D41&gt;=400,ROUND('201819 DATA'!P41/$D41,2),"")))</f>
        <v/>
      </c>
      <c r="Z41" s="312" t="str">
        <f>IF(OR($D41="*",$D41&lt;400),"",IF(AND('201819 DATA'!Q41="*",$D41&gt;=400),"*",IF($D41&gt;=400,ROUND('201819 DATA'!Q41/$D41,2),"")))</f>
        <v/>
      </c>
      <c r="AA41" s="312" t="str">
        <f>IF(OR($D41="*",$D41&lt;400),"",IF(AND('201819 DATA'!R41="*",$D41&gt;=400),"*",IF($D41&gt;=400,ROUND('201819 DATA'!R41/$D41,2),"")))</f>
        <v/>
      </c>
      <c r="AB41" s="312" t="str">
        <f>IF(OR($D41="*",$D41&lt;400),"",IF(AND('201819 DATA'!S41="*",$D41&gt;=400),"*",IF($D41&gt;=400,ROUND('201819 DATA'!S41/$D41,2),"")))</f>
        <v/>
      </c>
      <c r="AC41" s="312" t="str">
        <f>IF(OR($D41="*",$D41&lt;400),"",IF(AND('201819 DATA'!T41="*",$D41&gt;=400),"*",IF($D41&gt;=400,ROUND('201819 DATA'!T41/$D41,2),"")))</f>
        <v/>
      </c>
      <c r="AD41" s="289" t="str">
        <f>IF(OR($C41="*",$C41&lt;400),"",IF(AND('201819 DATA'!BC41="*",$C41&gt;=400),"*",IF($C41&gt;=400,ROUND('201819 DATA'!BC41/$C41,2),"")))</f>
        <v/>
      </c>
      <c r="AE41" s="289" t="str">
        <f>IF(OR($C41="*",$C41&lt;400),"",IF(AND('201819 DATA'!BD41="*",$C41&gt;=400),"*",IF($C41&gt;=400,ROUND('201819 DATA'!BD41/$C41,2),"")))</f>
        <v/>
      </c>
      <c r="AF41" s="289" t="str">
        <f>IF(OR($C41="*",$C41&lt;400),"",IF(AND('201819 DATA'!BE41="*",$C41&gt;=400),"*",IF($C41&gt;=400,ROUND('201819 DATA'!BE41/$C41,2),"")))</f>
        <v/>
      </c>
      <c r="AG41" s="289" t="str">
        <f>IF(OR($C41="*",$C41&lt;400),"",IF(AND('201819 DATA'!BF41="*",$C41&gt;=400),"*",IF($C41&gt;=400,ROUND('201819 DATA'!BF41/$C41,2),"")))</f>
        <v/>
      </c>
      <c r="AH41" s="289" t="str">
        <f>IF(OR($C41="*",$C41&lt;400),"",IF(AND('201819 DATA'!BG41="*",$C41&gt;=400),"*",IF($C41&gt;=400,ROUND('201819 DATA'!BG41/$C41,2),"")))</f>
        <v/>
      </c>
      <c r="AI41" s="289" t="str">
        <f>IF(OR($C41="*",$C41&lt;400),"",IF(AND('201819 DATA'!BH41="*",$C41&gt;=400),"*",IF($C41&gt;=400,ROUND('201819 DATA'!BH41/$C41,2),"")))</f>
        <v/>
      </c>
      <c r="AJ41" s="289" t="str">
        <f>IF(OR($C41="*",$C41&lt;400),"",IF(AND('201819 DATA'!BI41="*",$C41&gt;=400),"*",IF($C41&gt;=400,ROUND('201819 DATA'!BI41/$C41,2),"")))</f>
        <v/>
      </c>
      <c r="AK41" s="289" t="str">
        <f>IF(OR($C41="*",$C41&lt;400),"",IF(AND('201819 DATA'!BJ41="*",$C41&gt;=400),"*",IF($C41&gt;=400,ROUND('201819 DATA'!BJ41/$C41,2),"")))</f>
        <v/>
      </c>
      <c r="AL41" s="289" t="str">
        <f>IF(OR($C41="*",$C41&lt;400),"",IF(AND('201819 DATA'!BK41="*",$C41&gt;=400),"*",IF($C41&gt;=400,ROUND('201819 DATA'!BK41/$C41,2),"")))</f>
        <v/>
      </c>
      <c r="AM41" s="289" t="str">
        <f>IF(OR($C41="*",$C41&lt;400),"",IF(AND('201819 DATA'!BL41="*",$C41&gt;=400),"*",IF($C41&gt;=400,ROUND('201819 DATA'!BL41/$C41,2),"")))</f>
        <v/>
      </c>
      <c r="AN41" s="289" t="str">
        <f>IF(OR($C41="*",$C41&lt;400),"",IF(AND('201819 DATA'!BM41="*",$C41&gt;=400),"*",IF($C41&gt;=400,ROUND('201819 DATA'!BM41/$C41,2),"")))</f>
        <v/>
      </c>
      <c r="AO41" s="289" t="str">
        <f>IF(OR($C41="*",$C41&lt;400),"",IF(AND('201819 DATA'!BN41="*",$C41&gt;=400),"*",IF($C41&gt;=400,ROUND('201819 DATA'!BN41/$C41,2),"")))</f>
        <v/>
      </c>
      <c r="AP41" s="289" t="str">
        <f>IF(OR($C41="*",$C41&lt;400),"",IF(AND('201819 DATA'!BO41="*",$C41&gt;=400),"*",IF($C41&gt;=400,ROUND('201819 DATA'!BO41/$C41,2),"")))</f>
        <v/>
      </c>
      <c r="AQ41" s="289" t="str">
        <f>IF(OR($C41="*",$C41&lt;400),"",IF(AND('201819 DATA'!BP41="*",$C41&gt;=400),"*",IF($C41&gt;=400,ROUND('201819 DATA'!BP41/$C41,2),"")))</f>
        <v/>
      </c>
      <c r="AR41" s="289" t="str">
        <f>IF(OR($C41="*",$C41&lt;400),"",IF(AND('201819 DATA'!BQ41="*",$C41&gt;=400),"*",IF($C41&gt;=400,ROUND('201819 DATA'!BQ41/$C41,2),"")))</f>
        <v/>
      </c>
      <c r="AS41" s="289" t="str">
        <f>IF(OR($C41="*",$C41&lt;400),"",IF(AND('201819 DATA'!BR41="*",$C41&gt;=400),"*",IF($C41&gt;=400,ROUND('201819 DATA'!BR41/$C41,2),"")))</f>
        <v/>
      </c>
      <c r="AT41" s="289" t="str">
        <f>IF(OR($C41="*",$C41&lt;400),"",IF(AND('201819 DATA'!BS41="*",$C41&gt;=400),"*",IF($C41&gt;=400,ROUND('201819 DATA'!BS41/$C41,2),"")))</f>
        <v/>
      </c>
      <c r="AU41" s="289" t="str">
        <f>IF(OR($C41="*",$C41&lt;400),"",IF(AND('201819 DATA'!BT41="*",$C41&gt;=400),"*",IF($C41&gt;=400,ROUND('201819 DATA'!BT41/$C41,2),"")))</f>
        <v/>
      </c>
      <c r="AV41" s="289" t="str">
        <f>IF(OR($C41="*",$C41&lt;400),"",IF(AND('201819 DATA'!BU41="*",$C41&gt;=400),"*",IF($C41&gt;=400,ROUND('201819 DATA'!BU41/$C41,2),"")))</f>
        <v/>
      </c>
      <c r="AW41" s="289" t="str">
        <f>IF(OR($C41="*",$C41&lt;400),"",IF(AND('201819 DATA'!BV41="*",$C41&gt;=400),"*",IF($C41&gt;=400,ROUND('201819 DATA'!BV41/$C41,2),"")))</f>
        <v/>
      </c>
      <c r="AX41" s="289" t="str">
        <f>IF(OR($C41="*",$C41&lt;400),"",IF(AND('201819 DATA'!BW41="*",$C41&gt;=400),"*",IF($C41&gt;=400,ROUND('201819 DATA'!BW41/$C41,2),"")))</f>
        <v/>
      </c>
    </row>
    <row r="42" spans="1:50" x14ac:dyDescent="0.2">
      <c r="A42" s="13" t="s">
        <v>12</v>
      </c>
      <c r="B42" s="287">
        <f>'201819 DATA'!B42</f>
        <v>1800</v>
      </c>
      <c r="C42" s="288">
        <f>'201819 DATA'!C42</f>
        <v>1800</v>
      </c>
      <c r="D42" s="293">
        <f>'201819 DATA'!FN42</f>
        <v>1695</v>
      </c>
      <c r="G42" s="295">
        <f t="shared" si="0"/>
        <v>1</v>
      </c>
      <c r="H42" s="289">
        <f>IF(OR($C42="*",$C42&lt;400),"",IF(AND('201819 DATA'!F42="*",$C42&gt;=400),"*",IF($C42&gt;=400,ROUND('201819 DATA'!F42/$C42,2),"")))</f>
        <v>0</v>
      </c>
      <c r="I42" s="296">
        <f>IF(OR($B42="*",$B42&lt;400),"",IF(AND('201819 DATA'!Y42="*",$B42&gt;=400),"*",IF($B42&gt;=400,ROUND('201819 DATA'!Y42/$B42,2),"")))</f>
        <v>0</v>
      </c>
      <c r="J42" s="296">
        <f>IF(OR($B42="*",$B42&lt;400),"",IF(AND('201819 DATA'!Z42="*",$B42&gt;=400),"*",IF($B42&gt;=400,ROUND('201819 DATA'!Z42/$B42,2),"")))</f>
        <v>0.05</v>
      </c>
      <c r="K42" s="296">
        <f>IF(OR($B42="*",$B42&lt;400),"",IF(AND('201819 DATA'!AA42="*",$B42&gt;=400),"*",IF($B42&gt;=400,ROUND('201819 DATA'!AA42/$B42,2),"")))</f>
        <v>0.1</v>
      </c>
      <c r="L42" s="296">
        <f>IF(OR($B42="*",$B42&lt;400),"",IF(AND('201819 DATA'!AB42="*",$B42&gt;=400),"*",IF($B42&gt;=400,ROUND('201819 DATA'!AB42/$B42,2),"")))</f>
        <v>0.23</v>
      </c>
      <c r="M42" s="296">
        <f>IF(OR($B42="*",$B42&lt;400),"",IF(AND('201819 DATA'!AC42="*",$B42&gt;=400),"*",IF($B42&gt;=400,ROUND('201819 DATA'!AC42/$B42,2),"")))</f>
        <v>0.33</v>
      </c>
      <c r="N42" s="296">
        <f>IF(OR($B42="*",$B42&lt;400),"",IF(AND('201819 DATA'!AD42="*",$B42&gt;=400),"*",IF($B42&gt;=400,ROUND('201819 DATA'!AD42/$B42,2),"")))</f>
        <v>0.28000000000000003</v>
      </c>
      <c r="O42" s="296">
        <f>IF(OR($B42="*",$B42&lt;400),"",IF(AND('201819 DATA'!AE42="*",$B42&gt;=400),"*",IF($B42&gt;=400,ROUND('201819 DATA'!AE42/$B42,2),"")))</f>
        <v>0.01</v>
      </c>
      <c r="P42" s="297"/>
      <c r="Q42" s="296">
        <f>IF(OR($B42="*",$B42&lt;400),"",IF(AND('201819 DATA'!FL42="*",$B42&gt;=400),"*",IF($B42&gt;=400,ROUND('201819 DATA'!FL42/$B42,2),"")))</f>
        <v>0.98</v>
      </c>
      <c r="R42" s="289">
        <f>IF(OR($C42="*",$C42&lt;400),"",IF(AND('201819 DATA'!F42="*",$C42&gt;=400),"*",IF($C42&gt;=400,ROUND('201819 DATA'!F42/$C42,2),"")))</f>
        <v>0</v>
      </c>
      <c r="S42" s="289">
        <f>IF(OR($C42="*",$C42&lt;400),"",IF(AND('201819 DATA'!G42="*",$C42&gt;=400),"*",IF($C42&gt;=400,ROUND('201819 DATA'!G42/$C42,2),"")))</f>
        <v>0</v>
      </c>
      <c r="T42" s="289">
        <f>IF(OR($C42="*",$C42&lt;400),"",IF(AND('201819 DATA'!H42="*",$C42&gt;=400),"*",IF($C42&gt;=400,ROUND('201819 DATA'!H42/$C42,2),"")))</f>
        <v>1</v>
      </c>
      <c r="U42" s="289">
        <f>IF(OR($C42="*",$C42&lt;400),"",IF(AND('201819 DATA'!FM42="*",$C42&gt;=400),"*",IF($C42&gt;=400,ROUND('201819 DATA'!FM42/$C42,2),"")))</f>
        <v>0</v>
      </c>
      <c r="V42" s="312">
        <f>IF(OR($D42="*",$D42&lt;400),"",IF(AND('201819 DATA'!M42="*",$D42&gt;=400),"*",IF($D42&gt;=400,ROUND('201819 DATA'!M42/$D42,2),"")))</f>
        <v>0.28000000000000003</v>
      </c>
      <c r="W42" s="312">
        <f>IF(OR($D42="*",$D42&lt;400),"",IF(AND('201819 DATA'!N42="*",$D42&gt;=400),"*",IF($D42&gt;=400,ROUND('201819 DATA'!N42/$D42,2),"")))</f>
        <v>0.26</v>
      </c>
      <c r="X42" s="312">
        <f>IF(OR($D42="*",$D42&lt;400),"",IF(AND('201819 DATA'!O42="*",$D42&gt;=400),"*",IF($D42&gt;=400,ROUND('201819 DATA'!O42/$D42,2),"")))</f>
        <v>0.19</v>
      </c>
      <c r="Y42" s="312">
        <f>IF(OR($D42="*",$D42&lt;400),"",IF(AND('201819 DATA'!P42="*",$D42&gt;=400),"*",IF($D42&gt;=400,ROUND('201819 DATA'!P42/$D42,2),"")))</f>
        <v>0.19</v>
      </c>
      <c r="Z42" s="312">
        <f>IF(OR($D42="*",$D42&lt;400),"",IF(AND('201819 DATA'!Q42="*",$D42&gt;=400),"*",IF($D42&gt;=400,ROUND('201819 DATA'!Q42/$D42,2),"")))</f>
        <v>0.04</v>
      </c>
      <c r="AA42" s="312">
        <f>IF(OR($D42="*",$D42&lt;400),"",IF(AND('201819 DATA'!R42="*",$D42&gt;=400),"*",IF($D42&gt;=400,ROUND('201819 DATA'!R42/$D42,2),"")))</f>
        <v>0.01</v>
      </c>
      <c r="AB42" s="312">
        <f>IF(OR($D42="*",$D42&lt;400),"",IF(AND('201819 DATA'!S42="*",$D42&gt;=400),"*",IF($D42&gt;=400,ROUND('201819 DATA'!S42/$D42,2),"")))</f>
        <v>0.01</v>
      </c>
      <c r="AC42" s="312">
        <f>IF(OR($D42="*",$D42&lt;400),"",IF(AND('201819 DATA'!T42="*",$D42&gt;=400),"*",IF($D42&gt;=400,ROUND('201819 DATA'!T42/$D42,2),"")))</f>
        <v>0.01</v>
      </c>
      <c r="AD42" s="289">
        <f>IF(OR($C42="*",$C42&lt;400),"",IF(AND('201819 DATA'!BC42="*",$C42&gt;=400),"*",IF($C42&gt;=400,ROUND('201819 DATA'!BC42/$C42,2),"")))</f>
        <v>0.01</v>
      </c>
      <c r="AE42" s="289">
        <f>IF(OR($C42="*",$C42&lt;400),"",IF(AND('201819 DATA'!BD42="*",$C42&gt;=400),"*",IF($C42&gt;=400,ROUND('201819 DATA'!BD42/$C42,2),"")))</f>
        <v>0.01</v>
      </c>
      <c r="AF42" s="289" t="str">
        <f>IF(OR($C42="*",$C42&lt;400),"",IF(AND('201819 DATA'!BE42="*",$C42&gt;=400),"*",IF($C42&gt;=400,ROUND('201819 DATA'!BE42/$C42,2),"")))</f>
        <v>*</v>
      </c>
      <c r="AG42" s="289" t="str">
        <f>IF(OR($C42="*",$C42&lt;400),"",IF(AND('201819 DATA'!BF42="*",$C42&gt;=400),"*",IF($C42&gt;=400,ROUND('201819 DATA'!BF42/$C42,2),"")))</f>
        <v>*</v>
      </c>
      <c r="AH42" s="289">
        <f>IF(OR($C42="*",$C42&lt;400),"",IF(AND('201819 DATA'!BG42="*",$C42&gt;=400),"*",IF($C42&gt;=400,ROUND('201819 DATA'!BG42/$C42,2),"")))</f>
        <v>0</v>
      </c>
      <c r="AI42" s="289">
        <f>IF(OR($C42="*",$C42&lt;400),"",IF(AND('201819 DATA'!BH42="*",$C42&gt;=400),"*",IF($C42&gt;=400,ROUND('201819 DATA'!BH42/$C42,2),"")))</f>
        <v>0.01</v>
      </c>
      <c r="AJ42" s="289">
        <f>IF(OR($C42="*",$C42&lt;400),"",IF(AND('201819 DATA'!BI42="*",$C42&gt;=400),"*",IF($C42&gt;=400,ROUND('201819 DATA'!BI42/$C42,2),"")))</f>
        <v>0.27</v>
      </c>
      <c r="AK42" s="289" t="str">
        <f>IF(OR($C42="*",$C42&lt;400),"",IF(AND('201819 DATA'!BJ42="*",$C42&gt;=400),"*",IF($C42&gt;=400,ROUND('201819 DATA'!BJ42/$C42,2),"")))</f>
        <v>*</v>
      </c>
      <c r="AL42" s="289" t="str">
        <f>IF(OR($C42="*",$C42&lt;400),"",IF(AND('201819 DATA'!BK42="*",$C42&gt;=400),"*",IF($C42&gt;=400,ROUND('201819 DATA'!BK42/$C42,2),"")))</f>
        <v>*</v>
      </c>
      <c r="AM42" s="289">
        <f>IF(OR($C42="*",$C42&lt;400),"",IF(AND('201819 DATA'!BL42="*",$C42&gt;=400),"*",IF($C42&gt;=400,ROUND('201819 DATA'!BL42/$C42,2),"")))</f>
        <v>0.01</v>
      </c>
      <c r="AN42" s="289">
        <f>IF(OR($C42="*",$C42&lt;400),"",IF(AND('201819 DATA'!BM42="*",$C42&gt;=400),"*",IF($C42&gt;=400,ROUND('201819 DATA'!BM42/$C42,2),"")))</f>
        <v>0.2</v>
      </c>
      <c r="AO42" s="289" t="str">
        <f>IF(OR($C42="*",$C42&lt;400),"",IF(AND('201819 DATA'!BN42="*",$C42&gt;=400),"*",IF($C42&gt;=400,ROUND('201819 DATA'!BN42/$C42,2),"")))</f>
        <v>*</v>
      </c>
      <c r="AP42" s="289">
        <f>IF(OR($C42="*",$C42&lt;400),"",IF(AND('201819 DATA'!BO42="*",$C42&gt;=400),"*",IF($C42&gt;=400,ROUND('201819 DATA'!BO42/$C42,2),"")))</f>
        <v>0.39</v>
      </c>
      <c r="AQ42" s="289">
        <f>IF(OR($C42="*",$C42&lt;400),"",IF(AND('201819 DATA'!BP42="*",$C42&gt;=400),"*",IF($C42&gt;=400,ROUND('201819 DATA'!BP42/$C42,2),"")))</f>
        <v>0.05</v>
      </c>
      <c r="AR42" s="289">
        <f>IF(OR($C42="*",$C42&lt;400),"",IF(AND('201819 DATA'!BQ42="*",$C42&gt;=400),"*",IF($C42&gt;=400,ROUND('201819 DATA'!BQ42/$C42,2),"")))</f>
        <v>0</v>
      </c>
      <c r="AS42" s="289">
        <f>IF(OR($C42="*",$C42&lt;400),"",IF(AND('201819 DATA'!BR42="*",$C42&gt;=400),"*",IF($C42&gt;=400,ROUND('201819 DATA'!BR42/$C42,2),"")))</f>
        <v>0</v>
      </c>
      <c r="AT42" s="289" t="str">
        <f>IF(OR($C42="*",$C42&lt;400),"",IF(AND('201819 DATA'!BS42="*",$C42&gt;=400),"*",IF($C42&gt;=400,ROUND('201819 DATA'!BS42/$C42,2),"")))</f>
        <v>*</v>
      </c>
      <c r="AU42" s="289">
        <f>IF(OR($C42="*",$C42&lt;400),"",IF(AND('201819 DATA'!BT42="*",$C42&gt;=400),"*",IF($C42&gt;=400,ROUND('201819 DATA'!BT42/$C42,2),"")))</f>
        <v>0.03</v>
      </c>
      <c r="AV42" s="289">
        <f>IF(OR($C42="*",$C42&lt;400),"",IF(AND('201819 DATA'!BU42="*",$C42&gt;=400),"*",IF($C42&gt;=400,ROUND('201819 DATA'!BU42/$C42,2),"")))</f>
        <v>0.01</v>
      </c>
      <c r="AW42" s="289">
        <f>IF(OR($C42="*",$C42&lt;400),"",IF(AND('201819 DATA'!BV42="*",$C42&gt;=400),"*",IF($C42&gt;=400,ROUND('201819 DATA'!BV42/$C42,2),"")))</f>
        <v>0</v>
      </c>
      <c r="AX42" s="289">
        <f>IF(OR($C42="*",$C42&lt;400),"",IF(AND('201819 DATA'!BW42="*",$C42&gt;=400),"*",IF($C42&gt;=400,ROUND('201819 DATA'!BW42/$C42,2),"")))</f>
        <v>0.01</v>
      </c>
    </row>
    <row r="43" spans="1:50" x14ac:dyDescent="0.2">
      <c r="A43" s="13" t="s">
        <v>14</v>
      </c>
      <c r="B43" s="287">
        <f>'201819 DATA'!B43</f>
        <v>1180</v>
      </c>
      <c r="C43" s="288">
        <f>'201819 DATA'!C43</f>
        <v>1180</v>
      </c>
      <c r="D43" s="293">
        <f>'201819 DATA'!FN43</f>
        <v>1135</v>
      </c>
      <c r="G43" s="295">
        <f t="shared" si="0"/>
        <v>1</v>
      </c>
      <c r="H43" s="289">
        <f>IF(OR($C43="*",$C43&lt;400),"",IF(AND('201819 DATA'!F43="*",$C43&gt;=400),"*",IF($C43&gt;=400,ROUND('201819 DATA'!F43/$C43,2),"")))</f>
        <v>0</v>
      </c>
      <c r="I43" s="296" t="str">
        <f>IF(OR($B43="*",$B43&lt;400),"",IF(AND('201819 DATA'!Y43="*",$B43&gt;=400),"*",IF($B43&gt;=400,ROUND('201819 DATA'!Y43/$B43,2),"")))</f>
        <v>*</v>
      </c>
      <c r="J43" s="296">
        <f>IF(OR($B43="*",$B43&lt;400),"",IF(AND('201819 DATA'!Z43="*",$B43&gt;=400),"*",IF($B43&gt;=400,ROUND('201819 DATA'!Z43/$B43,2),"")))</f>
        <v>7.0000000000000007E-2</v>
      </c>
      <c r="K43" s="296">
        <f>IF(OR($B43="*",$B43&lt;400),"",IF(AND('201819 DATA'!AA43="*",$B43&gt;=400),"*",IF($B43&gt;=400,ROUND('201819 DATA'!AA43/$B43,2),"")))</f>
        <v>0.18</v>
      </c>
      <c r="L43" s="296">
        <f>IF(OR($B43="*",$B43&lt;400),"",IF(AND('201819 DATA'!AB43="*",$B43&gt;=400),"*",IF($B43&gt;=400,ROUND('201819 DATA'!AB43/$B43,2),"")))</f>
        <v>0.25</v>
      </c>
      <c r="M43" s="296">
        <f>IF(OR($B43="*",$B43&lt;400),"",IF(AND('201819 DATA'!AC43="*",$B43&gt;=400),"*",IF($B43&gt;=400,ROUND('201819 DATA'!AC43/$B43,2),"")))</f>
        <v>0.27</v>
      </c>
      <c r="N43" s="296">
        <f>IF(OR($B43="*",$B43&lt;400),"",IF(AND('201819 DATA'!AD43="*",$B43&gt;=400),"*",IF($B43&gt;=400,ROUND('201819 DATA'!AD43/$B43,2),"")))</f>
        <v>0.21</v>
      </c>
      <c r="O43" s="296">
        <f>IF(OR($B43="*",$B43&lt;400),"",IF(AND('201819 DATA'!AE43="*",$B43&gt;=400),"*",IF($B43&gt;=400,ROUND('201819 DATA'!AE43/$B43,2),"")))</f>
        <v>0.02</v>
      </c>
      <c r="P43" s="297"/>
      <c r="Q43" s="296">
        <f>IF(OR($B43="*",$B43&lt;400),"",IF(AND('201819 DATA'!FL43="*",$B43&gt;=400),"*",IF($B43&gt;=400,ROUND('201819 DATA'!FL43/$B43,2),"")))</f>
        <v>0.97</v>
      </c>
      <c r="R43" s="289">
        <f>IF(OR($C43="*",$C43&lt;400),"",IF(AND('201819 DATA'!F43="*",$C43&gt;=400),"*",IF($C43&gt;=400,ROUND('201819 DATA'!F43/$C43,2),"")))</f>
        <v>0</v>
      </c>
      <c r="S43" s="289">
        <f>IF(OR($C43="*",$C43&lt;400),"",IF(AND('201819 DATA'!G43="*",$C43&gt;=400),"*",IF($C43&gt;=400,ROUND('201819 DATA'!G43/$C43,2),"")))</f>
        <v>0</v>
      </c>
      <c r="T43" s="289">
        <f>IF(OR($C43="*",$C43&lt;400),"",IF(AND('201819 DATA'!H43="*",$C43&gt;=400),"*",IF($C43&gt;=400,ROUND('201819 DATA'!H43/$C43,2),"")))</f>
        <v>1</v>
      </c>
      <c r="U43" s="289">
        <f>IF(OR($C43="*",$C43&lt;400),"",IF(AND('201819 DATA'!FM43="*",$C43&gt;=400),"*",IF($C43&gt;=400,ROUND('201819 DATA'!FM43/$C43,2),"")))</f>
        <v>0</v>
      </c>
      <c r="V43" s="312">
        <f>IF(OR($D43="*",$D43&lt;400),"",IF(AND('201819 DATA'!M43="*",$D43&gt;=400),"*",IF($D43&gt;=400,ROUND('201819 DATA'!M43/$D43,2),"")))</f>
        <v>0.22</v>
      </c>
      <c r="W43" s="312">
        <f>IF(OR($D43="*",$D43&lt;400),"",IF(AND('201819 DATA'!N43="*",$D43&gt;=400),"*",IF($D43&gt;=400,ROUND('201819 DATA'!N43/$D43,2),"")))</f>
        <v>0.3</v>
      </c>
      <c r="X43" s="312">
        <f>IF(OR($D43="*",$D43&lt;400),"",IF(AND('201819 DATA'!O43="*",$D43&gt;=400),"*",IF($D43&gt;=400,ROUND('201819 DATA'!O43/$D43,2),"")))</f>
        <v>0.18</v>
      </c>
      <c r="Y43" s="312">
        <f>IF(OR($D43="*",$D43&lt;400),"",IF(AND('201819 DATA'!P43="*",$D43&gt;=400),"*",IF($D43&gt;=400,ROUND('201819 DATA'!P43/$D43,2),"")))</f>
        <v>0.2</v>
      </c>
      <c r="Z43" s="312">
        <f>IF(OR($D43="*",$D43&lt;400),"",IF(AND('201819 DATA'!Q43="*",$D43&gt;=400),"*",IF($D43&gt;=400,ROUND('201819 DATA'!Q43/$D43,2),"")))</f>
        <v>0.05</v>
      </c>
      <c r="AA43" s="312">
        <f>IF(OR($D43="*",$D43&lt;400),"",IF(AND('201819 DATA'!R43="*",$D43&gt;=400),"*",IF($D43&gt;=400,ROUND('201819 DATA'!R43/$D43,2),"")))</f>
        <v>0.01</v>
      </c>
      <c r="AB43" s="312">
        <f>IF(OR($D43="*",$D43&lt;400),"",IF(AND('201819 DATA'!S43="*",$D43&gt;=400),"*",IF($D43&gt;=400,ROUND('201819 DATA'!S43/$D43,2),"")))</f>
        <v>0.02</v>
      </c>
      <c r="AC43" s="312">
        <f>IF(OR($D43="*",$D43&lt;400),"",IF(AND('201819 DATA'!T43="*",$D43&gt;=400),"*",IF($D43&gt;=400,ROUND('201819 DATA'!T43/$D43,2),"")))</f>
        <v>0.01</v>
      </c>
      <c r="AD43" s="289" t="str">
        <f>IF(OR($C43="*",$C43&lt;400),"",IF(AND('201819 DATA'!BC43="*",$C43&gt;=400),"*",IF($C43&gt;=400,ROUND('201819 DATA'!BC43/$C43,2),"")))</f>
        <v>*</v>
      </c>
      <c r="AE43" s="289">
        <f>IF(OR($C43="*",$C43&lt;400),"",IF(AND('201819 DATA'!BD43="*",$C43&gt;=400),"*",IF($C43&gt;=400,ROUND('201819 DATA'!BD43/$C43,2),"")))</f>
        <v>0.04</v>
      </c>
      <c r="AF43" s="289" t="str">
        <f>IF(OR($C43="*",$C43&lt;400),"",IF(AND('201819 DATA'!BE43="*",$C43&gt;=400),"*",IF($C43&gt;=400,ROUND('201819 DATA'!BE43/$C43,2),"")))</f>
        <v>*</v>
      </c>
      <c r="AG43" s="289" t="str">
        <f>IF(OR($C43="*",$C43&lt;400),"",IF(AND('201819 DATA'!BF43="*",$C43&gt;=400),"*",IF($C43&gt;=400,ROUND('201819 DATA'!BF43/$C43,2),"")))</f>
        <v>*</v>
      </c>
      <c r="AH43" s="289">
        <f>IF(OR($C43="*",$C43&lt;400),"",IF(AND('201819 DATA'!BG43="*",$C43&gt;=400),"*",IF($C43&gt;=400,ROUND('201819 DATA'!BG43/$C43,2),"")))</f>
        <v>0</v>
      </c>
      <c r="AI43" s="289">
        <f>IF(OR($C43="*",$C43&lt;400),"",IF(AND('201819 DATA'!BH43="*",$C43&gt;=400),"*",IF($C43&gt;=400,ROUND('201819 DATA'!BH43/$C43,2),"")))</f>
        <v>0.02</v>
      </c>
      <c r="AJ43" s="289">
        <f>IF(OR($C43="*",$C43&lt;400),"",IF(AND('201819 DATA'!BI43="*",$C43&gt;=400),"*",IF($C43&gt;=400,ROUND('201819 DATA'!BI43/$C43,2),"")))</f>
        <v>0.19</v>
      </c>
      <c r="AK43" s="289" t="str">
        <f>IF(OR($C43="*",$C43&lt;400),"",IF(AND('201819 DATA'!BJ43="*",$C43&gt;=400),"*",IF($C43&gt;=400,ROUND('201819 DATA'!BJ43/$C43,2),"")))</f>
        <v>*</v>
      </c>
      <c r="AL43" s="289">
        <f>IF(OR($C43="*",$C43&lt;400),"",IF(AND('201819 DATA'!BK43="*",$C43&gt;=400),"*",IF($C43&gt;=400,ROUND('201819 DATA'!BK43/$C43,2),"")))</f>
        <v>0</v>
      </c>
      <c r="AM43" s="289">
        <f>IF(OR($C43="*",$C43&lt;400),"",IF(AND('201819 DATA'!BL43="*",$C43&gt;=400),"*",IF($C43&gt;=400,ROUND('201819 DATA'!BL43/$C43,2),"")))</f>
        <v>0.05</v>
      </c>
      <c r="AN43" s="289">
        <f>IF(OR($C43="*",$C43&lt;400),"",IF(AND('201819 DATA'!BM43="*",$C43&gt;=400),"*",IF($C43&gt;=400,ROUND('201819 DATA'!BM43/$C43,2),"")))</f>
        <v>0.19</v>
      </c>
      <c r="AO43" s="289">
        <f>IF(OR($C43="*",$C43&lt;400),"",IF(AND('201819 DATA'!BN43="*",$C43&gt;=400),"*",IF($C43&gt;=400,ROUND('201819 DATA'!BN43/$C43,2),"")))</f>
        <v>0.02</v>
      </c>
      <c r="AP43" s="289">
        <f>IF(OR($C43="*",$C43&lt;400),"",IF(AND('201819 DATA'!BO43="*",$C43&gt;=400),"*",IF($C43&gt;=400,ROUND('201819 DATA'!BO43/$C43,2),"")))</f>
        <v>0.3</v>
      </c>
      <c r="AQ43" s="289">
        <f>IF(OR($C43="*",$C43&lt;400),"",IF(AND('201819 DATA'!BP43="*",$C43&gt;=400),"*",IF($C43&gt;=400,ROUND('201819 DATA'!BP43/$C43,2),"")))</f>
        <v>0.14000000000000001</v>
      </c>
      <c r="AR43" s="289">
        <f>IF(OR($C43="*",$C43&lt;400),"",IF(AND('201819 DATA'!BQ43="*",$C43&gt;=400),"*",IF($C43&gt;=400,ROUND('201819 DATA'!BQ43/$C43,2),"")))</f>
        <v>0</v>
      </c>
      <c r="AS43" s="289">
        <f>IF(OR($C43="*",$C43&lt;400),"",IF(AND('201819 DATA'!BR43="*",$C43&gt;=400),"*",IF($C43&gt;=400,ROUND('201819 DATA'!BR43/$C43,2),"")))</f>
        <v>0</v>
      </c>
      <c r="AT43" s="289" t="str">
        <f>IF(OR($C43="*",$C43&lt;400),"",IF(AND('201819 DATA'!BS43="*",$C43&gt;=400),"*",IF($C43&gt;=400,ROUND('201819 DATA'!BS43/$C43,2),"")))</f>
        <v>*</v>
      </c>
      <c r="AU43" s="289">
        <f>IF(OR($C43="*",$C43&lt;400),"",IF(AND('201819 DATA'!BT43="*",$C43&gt;=400),"*",IF($C43&gt;=400,ROUND('201819 DATA'!BT43/$C43,2),"")))</f>
        <v>0.03</v>
      </c>
      <c r="AV43" s="289">
        <f>IF(OR($C43="*",$C43&lt;400),"",IF(AND('201819 DATA'!BU43="*",$C43&gt;=400),"*",IF($C43&gt;=400,ROUND('201819 DATA'!BU43/$C43,2),"")))</f>
        <v>0.01</v>
      </c>
      <c r="AW43" s="289">
        <f>IF(OR($C43="*",$C43&lt;400),"",IF(AND('201819 DATA'!BV43="*",$C43&gt;=400),"*",IF($C43&gt;=400,ROUND('201819 DATA'!BV43/$C43,2),"")))</f>
        <v>0</v>
      </c>
      <c r="AX43" s="289" t="str">
        <f>IF(OR($C43="*",$C43&lt;400),"",IF(AND('201819 DATA'!BW43="*",$C43&gt;=400),"*",IF($C43&gt;=400,ROUND('201819 DATA'!BW43/$C43,2),"")))</f>
        <v>*</v>
      </c>
    </row>
    <row r="44" spans="1:50" x14ac:dyDescent="0.2">
      <c r="A44" s="13" t="s">
        <v>16</v>
      </c>
      <c r="B44" s="287">
        <f>'201819 DATA'!B44</f>
        <v>1700</v>
      </c>
      <c r="C44" s="288">
        <f>'201819 DATA'!C44</f>
        <v>1700</v>
      </c>
      <c r="D44" s="293">
        <f>'201819 DATA'!FN44</f>
        <v>1695</v>
      </c>
      <c r="G44" s="295">
        <f t="shared" si="0"/>
        <v>1</v>
      </c>
      <c r="H44" s="289">
        <f>IF(OR($C44="*",$C44&lt;400),"",IF(AND('201819 DATA'!F44="*",$C44&gt;=400),"*",IF($C44&gt;=400,ROUND('201819 DATA'!F44/$C44,2),"")))</f>
        <v>0</v>
      </c>
      <c r="I44" s="296">
        <f>IF(OR($B44="*",$B44&lt;400),"",IF(AND('201819 DATA'!Y44="*",$B44&gt;=400),"*",IF($B44&gt;=400,ROUND('201819 DATA'!Y44/$B44,2),"")))</f>
        <v>0</v>
      </c>
      <c r="J44" s="296">
        <f>IF(OR($B44="*",$B44&lt;400),"",IF(AND('201819 DATA'!Z44="*",$B44&gt;=400),"*",IF($B44&gt;=400,ROUND('201819 DATA'!Z44/$B44,2),"")))</f>
        <v>0.11</v>
      </c>
      <c r="K44" s="296">
        <f>IF(OR($B44="*",$B44&lt;400),"",IF(AND('201819 DATA'!AA44="*",$B44&gt;=400),"*",IF($B44&gt;=400,ROUND('201819 DATA'!AA44/$B44,2),"")))</f>
        <v>0.21</v>
      </c>
      <c r="L44" s="296">
        <f>IF(OR($B44="*",$B44&lt;400),"",IF(AND('201819 DATA'!AB44="*",$B44&gt;=400),"*",IF($B44&gt;=400,ROUND('201819 DATA'!AB44/$B44,2),"")))</f>
        <v>0.28000000000000003</v>
      </c>
      <c r="M44" s="296">
        <f>IF(OR($B44="*",$B44&lt;400),"",IF(AND('201819 DATA'!AC44="*",$B44&gt;=400),"*",IF($B44&gt;=400,ROUND('201819 DATA'!AC44/$B44,2),"")))</f>
        <v>0.24</v>
      </c>
      <c r="N44" s="296">
        <f>IF(OR($B44="*",$B44&lt;400),"",IF(AND('201819 DATA'!AD44="*",$B44&gt;=400),"*",IF($B44&gt;=400,ROUND('201819 DATA'!AD44/$B44,2),"")))</f>
        <v>0.14000000000000001</v>
      </c>
      <c r="O44" s="296">
        <f>IF(OR($B44="*",$B44&lt;400),"",IF(AND('201819 DATA'!AE44="*",$B44&gt;=400),"*",IF($B44&gt;=400,ROUND('201819 DATA'!AE44/$B44,2),"")))</f>
        <v>0.01</v>
      </c>
      <c r="P44" s="297"/>
      <c r="Q44" s="296">
        <f>IF(OR($B44="*",$B44&lt;400),"",IF(AND('201819 DATA'!FL44="*",$B44&gt;=400),"*",IF($B44&gt;=400,ROUND('201819 DATA'!FL44/$B44,2),"")))</f>
        <v>0.98</v>
      </c>
      <c r="R44" s="289">
        <f>IF(OR($C44="*",$C44&lt;400),"",IF(AND('201819 DATA'!F44="*",$C44&gt;=400),"*",IF($C44&gt;=400,ROUND('201819 DATA'!F44/$C44,2),"")))</f>
        <v>0</v>
      </c>
      <c r="S44" s="289">
        <f>IF(OR($C44="*",$C44&lt;400),"",IF(AND('201819 DATA'!G44="*",$C44&gt;=400),"*",IF($C44&gt;=400,ROUND('201819 DATA'!G44/$C44,2),"")))</f>
        <v>0</v>
      </c>
      <c r="T44" s="289">
        <f>IF(OR($C44="*",$C44&lt;400),"",IF(AND('201819 DATA'!H44="*",$C44&gt;=400),"*",IF($C44&gt;=400,ROUND('201819 DATA'!H44/$C44,2),"")))</f>
        <v>1</v>
      </c>
      <c r="U44" s="289">
        <f>IF(OR($C44="*",$C44&lt;400),"",IF(AND('201819 DATA'!FM44="*",$C44&gt;=400),"*",IF($C44&gt;=400,ROUND('201819 DATA'!FM44/$C44,2),"")))</f>
        <v>0</v>
      </c>
      <c r="V44" s="312">
        <f>IF(OR($D44="*",$D44&lt;400),"",IF(AND('201819 DATA'!M44="*",$D44&gt;=400),"*",IF($D44&gt;=400,ROUND('201819 DATA'!M44/$D44,2),"")))</f>
        <v>0.13</v>
      </c>
      <c r="W44" s="312">
        <f>IF(OR($D44="*",$D44&lt;400),"",IF(AND('201819 DATA'!N44="*",$D44&gt;=400),"*",IF($D44&gt;=400,ROUND('201819 DATA'!N44/$D44,2),"")))</f>
        <v>0.26</v>
      </c>
      <c r="X44" s="312">
        <f>IF(OR($D44="*",$D44&lt;400),"",IF(AND('201819 DATA'!O44="*",$D44&gt;=400),"*",IF($D44&gt;=400,ROUND('201819 DATA'!O44/$D44,2),"")))</f>
        <v>0.28999999999999998</v>
      </c>
      <c r="Y44" s="312">
        <f>IF(OR($D44="*",$D44&lt;400),"",IF(AND('201819 DATA'!P44="*",$D44&gt;=400),"*",IF($D44&gt;=400,ROUND('201819 DATA'!P44/$D44,2),"")))</f>
        <v>0.23</v>
      </c>
      <c r="Z44" s="312">
        <f>IF(OR($D44="*",$D44&lt;400),"",IF(AND('201819 DATA'!Q44="*",$D44&gt;=400),"*",IF($D44&gt;=400,ROUND('201819 DATA'!Q44/$D44,2),"")))</f>
        <v>0.06</v>
      </c>
      <c r="AA44" s="312">
        <f>IF(OR($D44="*",$D44&lt;400),"",IF(AND('201819 DATA'!R44="*",$D44&gt;=400),"*",IF($D44&gt;=400,ROUND('201819 DATA'!R44/$D44,2),"")))</f>
        <v>0.02</v>
      </c>
      <c r="AB44" s="312">
        <f>IF(OR($D44="*",$D44&lt;400),"",IF(AND('201819 DATA'!S44="*",$D44&gt;=400),"*",IF($D44&gt;=400,ROUND('201819 DATA'!S44/$D44,2),"")))</f>
        <v>0.01</v>
      </c>
      <c r="AC44" s="312" t="str">
        <f>IF(OR($D44="*",$D44&lt;400),"",IF(AND('201819 DATA'!T44="*",$D44&gt;=400),"*",IF($D44&gt;=400,ROUND('201819 DATA'!T44/$D44,2),"")))</f>
        <v>*</v>
      </c>
      <c r="AD44" s="289" t="str">
        <f>IF(OR($C44="*",$C44&lt;400),"",IF(AND('201819 DATA'!BC44="*",$C44&gt;=400),"*",IF($C44&gt;=400,ROUND('201819 DATA'!BC44/$C44,2),"")))</f>
        <v>*</v>
      </c>
      <c r="AE44" s="289">
        <f>IF(OR($C44="*",$C44&lt;400),"",IF(AND('201819 DATA'!BD44="*",$C44&gt;=400),"*",IF($C44&gt;=400,ROUND('201819 DATA'!BD44/$C44,2),"")))</f>
        <v>0.03</v>
      </c>
      <c r="AF44" s="289" t="str">
        <f>IF(OR($C44="*",$C44&lt;400),"",IF(AND('201819 DATA'!BE44="*",$C44&gt;=400),"*",IF($C44&gt;=400,ROUND('201819 DATA'!BE44/$C44,2),"")))</f>
        <v>*</v>
      </c>
      <c r="AG44" s="289">
        <f>IF(OR($C44="*",$C44&lt;400),"",IF(AND('201819 DATA'!BF44="*",$C44&gt;=400),"*",IF($C44&gt;=400,ROUND('201819 DATA'!BF44/$C44,2),"")))</f>
        <v>0.01</v>
      </c>
      <c r="AH44" s="289">
        <f>IF(OR($C44="*",$C44&lt;400),"",IF(AND('201819 DATA'!BG44="*",$C44&gt;=400),"*",IF($C44&gt;=400,ROUND('201819 DATA'!BG44/$C44,2),"")))</f>
        <v>0</v>
      </c>
      <c r="AI44" s="289">
        <f>IF(OR($C44="*",$C44&lt;400),"",IF(AND('201819 DATA'!BH44="*",$C44&gt;=400),"*",IF($C44&gt;=400,ROUND('201819 DATA'!BH44/$C44,2),"")))</f>
        <v>0.01</v>
      </c>
      <c r="AJ44" s="289">
        <f>IF(OR($C44="*",$C44&lt;400),"",IF(AND('201819 DATA'!BI44="*",$C44&gt;=400),"*",IF($C44&gt;=400,ROUND('201819 DATA'!BI44/$C44,2),"")))</f>
        <v>0.05</v>
      </c>
      <c r="AK44" s="289">
        <f>IF(OR($C44="*",$C44&lt;400),"",IF(AND('201819 DATA'!BJ44="*",$C44&gt;=400),"*",IF($C44&gt;=400,ROUND('201819 DATA'!BJ44/$C44,2),"")))</f>
        <v>0</v>
      </c>
      <c r="AL44" s="289">
        <f>IF(OR($C44="*",$C44&lt;400),"",IF(AND('201819 DATA'!BK44="*",$C44&gt;=400),"*",IF($C44&gt;=400,ROUND('201819 DATA'!BK44/$C44,2),"")))</f>
        <v>0</v>
      </c>
      <c r="AM44" s="289">
        <f>IF(OR($C44="*",$C44&lt;400),"",IF(AND('201819 DATA'!BL44="*",$C44&gt;=400),"*",IF($C44&gt;=400,ROUND('201819 DATA'!BL44/$C44,2),"")))</f>
        <v>0.02</v>
      </c>
      <c r="AN44" s="289">
        <f>IF(OR($C44="*",$C44&lt;400),"",IF(AND('201819 DATA'!BM44="*",$C44&gt;=400),"*",IF($C44&gt;=400,ROUND('201819 DATA'!BM44/$C44,2),"")))</f>
        <v>0.19</v>
      </c>
      <c r="AO44" s="289">
        <f>IF(OR($C44="*",$C44&lt;400),"",IF(AND('201819 DATA'!BN44="*",$C44&gt;=400),"*",IF($C44&gt;=400,ROUND('201819 DATA'!BN44/$C44,2),"")))</f>
        <v>0.02</v>
      </c>
      <c r="AP44" s="289">
        <f>IF(OR($C44="*",$C44&lt;400),"",IF(AND('201819 DATA'!BO44="*",$C44&gt;=400),"*",IF($C44&gt;=400,ROUND('201819 DATA'!BO44/$C44,2),"")))</f>
        <v>0.28999999999999998</v>
      </c>
      <c r="AQ44" s="289">
        <f>IF(OR($C44="*",$C44&lt;400),"",IF(AND('201819 DATA'!BP44="*",$C44&gt;=400),"*",IF($C44&gt;=400,ROUND('201819 DATA'!BP44/$C44,2),"")))</f>
        <v>0.26</v>
      </c>
      <c r="AR44" s="289" t="str">
        <f>IF(OR($C44="*",$C44&lt;400),"",IF(AND('201819 DATA'!BQ44="*",$C44&gt;=400),"*",IF($C44&gt;=400,ROUND('201819 DATA'!BQ44/$C44,2),"")))</f>
        <v>*</v>
      </c>
      <c r="AS44" s="289">
        <f>IF(OR($C44="*",$C44&lt;400),"",IF(AND('201819 DATA'!BR44="*",$C44&gt;=400),"*",IF($C44&gt;=400,ROUND('201819 DATA'!BR44/$C44,2),"")))</f>
        <v>0</v>
      </c>
      <c r="AT44" s="289" t="str">
        <f>IF(OR($C44="*",$C44&lt;400),"",IF(AND('201819 DATA'!BS44="*",$C44&gt;=400),"*",IF($C44&gt;=400,ROUND('201819 DATA'!BS44/$C44,2),"")))</f>
        <v>*</v>
      </c>
      <c r="AU44" s="289">
        <f>IF(OR($C44="*",$C44&lt;400),"",IF(AND('201819 DATA'!BT44="*",$C44&gt;=400),"*",IF($C44&gt;=400,ROUND('201819 DATA'!BT44/$C44,2),"")))</f>
        <v>0.08</v>
      </c>
      <c r="AV44" s="289">
        <f>IF(OR($C44="*",$C44&lt;400),"",IF(AND('201819 DATA'!BU44="*",$C44&gt;=400),"*",IF($C44&gt;=400,ROUND('201819 DATA'!BU44/$C44,2),"")))</f>
        <v>0.01</v>
      </c>
      <c r="AW44" s="289">
        <f>IF(OR($C44="*",$C44&lt;400),"",IF(AND('201819 DATA'!BV44="*",$C44&gt;=400),"*",IF($C44&gt;=400,ROUND('201819 DATA'!BV44/$C44,2),"")))</f>
        <v>0</v>
      </c>
      <c r="AX44" s="289">
        <f>IF(OR($C44="*",$C44&lt;400),"",IF(AND('201819 DATA'!BW44="*",$C44&gt;=400),"*",IF($C44&gt;=400,ROUND('201819 DATA'!BW44/$C44,2),"")))</f>
        <v>0.01</v>
      </c>
    </row>
    <row r="45" spans="1:50" x14ac:dyDescent="0.2">
      <c r="A45" s="13" t="s">
        <v>322</v>
      </c>
      <c r="B45" s="287">
        <f>'201819 DATA'!B45</f>
        <v>1205</v>
      </c>
      <c r="C45" s="288">
        <f>'201819 DATA'!C45</f>
        <v>1205</v>
      </c>
      <c r="D45" s="293">
        <f>'201819 DATA'!FN45</f>
        <v>1195</v>
      </c>
      <c r="G45" s="295">
        <f t="shared" si="0"/>
        <v>1</v>
      </c>
      <c r="H45" s="289">
        <f>IF(OR($C45="*",$C45&lt;400),"",IF(AND('201819 DATA'!F45="*",$C45&gt;=400),"*",IF($C45&gt;=400,ROUND('201819 DATA'!F45/$C45,2),"")))</f>
        <v>0</v>
      </c>
      <c r="I45" s="296">
        <f>IF(OR($B45="*",$B45&lt;400),"",IF(AND('201819 DATA'!Y45="*",$B45&gt;=400),"*",IF($B45&gt;=400,ROUND('201819 DATA'!Y45/$B45,2),"")))</f>
        <v>0</v>
      </c>
      <c r="J45" s="296">
        <f>IF(OR($B45="*",$B45&lt;400),"",IF(AND('201819 DATA'!Z45="*",$B45&gt;=400),"*",IF($B45&gt;=400,ROUND('201819 DATA'!Z45/$B45,2),"")))</f>
        <v>0.08</v>
      </c>
      <c r="K45" s="296">
        <f>IF(OR($B45="*",$B45&lt;400),"",IF(AND('201819 DATA'!AA45="*",$B45&gt;=400),"*",IF($B45&gt;=400,ROUND('201819 DATA'!AA45/$B45,2),"")))</f>
        <v>0.21</v>
      </c>
      <c r="L45" s="296">
        <f>IF(OR($B45="*",$B45&lt;400),"",IF(AND('201819 DATA'!AB45="*",$B45&gt;=400),"*",IF($B45&gt;=400,ROUND('201819 DATA'!AB45/$B45,2),"")))</f>
        <v>0.33</v>
      </c>
      <c r="M45" s="296">
        <f>IF(OR($B45="*",$B45&lt;400),"",IF(AND('201819 DATA'!AC45="*",$B45&gt;=400),"*",IF($B45&gt;=400,ROUND('201819 DATA'!AC45/$B45,2),"")))</f>
        <v>0.27</v>
      </c>
      <c r="N45" s="296">
        <f>IF(OR($B45="*",$B45&lt;400),"",IF(AND('201819 DATA'!AD45="*",$B45&gt;=400),"*",IF($B45&gt;=400,ROUND('201819 DATA'!AD45/$B45,2),"")))</f>
        <v>0.1</v>
      </c>
      <c r="O45" s="296" t="str">
        <f>IF(OR($B45="*",$B45&lt;400),"",IF(AND('201819 DATA'!AE45="*",$B45&gt;=400),"*",IF($B45&gt;=400,ROUND('201819 DATA'!AE45/$B45,2),"")))</f>
        <v>*</v>
      </c>
      <c r="P45" s="297"/>
      <c r="Q45" s="296">
        <f>IF(OR($B45="*",$B45&lt;400),"",IF(AND('201819 DATA'!FL45="*",$B45&gt;=400),"*",IF($B45&gt;=400,ROUND('201819 DATA'!FL45/$B45,2),"")))</f>
        <v>0.96</v>
      </c>
      <c r="R45" s="289">
        <f>IF(OR($C45="*",$C45&lt;400),"",IF(AND('201819 DATA'!F45="*",$C45&gt;=400),"*",IF($C45&gt;=400,ROUND('201819 DATA'!F45/$C45,2),"")))</f>
        <v>0</v>
      </c>
      <c r="S45" s="289">
        <f>IF(OR($C45="*",$C45&lt;400),"",IF(AND('201819 DATA'!G45="*",$C45&gt;=400),"*",IF($C45&gt;=400,ROUND('201819 DATA'!G45/$C45,2),"")))</f>
        <v>0</v>
      </c>
      <c r="T45" s="289">
        <f>IF(OR($C45="*",$C45&lt;400),"",IF(AND('201819 DATA'!H45="*",$C45&gt;=400),"*",IF($C45&gt;=400,ROUND('201819 DATA'!H45/$C45,2),"")))</f>
        <v>1</v>
      </c>
      <c r="U45" s="289">
        <f>IF(OR($C45="*",$C45&lt;400),"",IF(AND('201819 DATA'!FM45="*",$C45&gt;=400),"*",IF($C45&gt;=400,ROUND('201819 DATA'!FM45/$C45,2),"")))</f>
        <v>0</v>
      </c>
      <c r="V45" s="312">
        <f>IF(OR($D45="*",$D45&lt;400),"",IF(AND('201819 DATA'!M45="*",$D45&gt;=400),"*",IF($D45&gt;=400,ROUND('201819 DATA'!M45/$D45,2),"")))</f>
        <v>0.21</v>
      </c>
      <c r="W45" s="312">
        <f>IF(OR($D45="*",$D45&lt;400),"",IF(AND('201819 DATA'!N45="*",$D45&gt;=400),"*",IF($D45&gt;=400,ROUND('201819 DATA'!N45/$D45,2),"")))</f>
        <v>0.24</v>
      </c>
      <c r="X45" s="312">
        <f>IF(OR($D45="*",$D45&lt;400),"",IF(AND('201819 DATA'!O45="*",$D45&gt;=400),"*",IF($D45&gt;=400,ROUND('201819 DATA'!O45/$D45,2),"")))</f>
        <v>0.27</v>
      </c>
      <c r="Y45" s="312">
        <f>IF(OR($D45="*",$D45&lt;400),"",IF(AND('201819 DATA'!P45="*",$D45&gt;=400),"*",IF($D45&gt;=400,ROUND('201819 DATA'!P45/$D45,2),"")))</f>
        <v>0.15</v>
      </c>
      <c r="Z45" s="312">
        <f>IF(OR($D45="*",$D45&lt;400),"",IF(AND('201819 DATA'!Q45="*",$D45&gt;=400),"*",IF($D45&gt;=400,ROUND('201819 DATA'!Q45/$D45,2),"")))</f>
        <v>0.03</v>
      </c>
      <c r="AA45" s="312">
        <f>IF(OR($D45="*",$D45&lt;400),"",IF(AND('201819 DATA'!R45="*",$D45&gt;=400),"*",IF($D45&gt;=400,ROUND('201819 DATA'!R45/$D45,2),"")))</f>
        <v>0.03</v>
      </c>
      <c r="AB45" s="312">
        <f>IF(OR($D45="*",$D45&lt;400),"",IF(AND('201819 DATA'!S45="*",$D45&gt;=400),"*",IF($D45&gt;=400,ROUND('201819 DATA'!S45/$D45,2),"")))</f>
        <v>0.04</v>
      </c>
      <c r="AC45" s="312">
        <f>IF(OR($D45="*",$D45&lt;400),"",IF(AND('201819 DATA'!T45="*",$D45&gt;=400),"*",IF($D45&gt;=400,ROUND('201819 DATA'!T45/$D45,2),"")))</f>
        <v>0.03</v>
      </c>
      <c r="AD45" s="289">
        <f>IF(OR($C45="*",$C45&lt;400),"",IF(AND('201819 DATA'!BC45="*",$C45&gt;=400),"*",IF($C45&gt;=400,ROUND('201819 DATA'!BC45/$C45,2),"")))</f>
        <v>0.01</v>
      </c>
      <c r="AE45" s="289">
        <f>IF(OR($C45="*",$C45&lt;400),"",IF(AND('201819 DATA'!BD45="*",$C45&gt;=400),"*",IF($C45&gt;=400,ROUND('201819 DATA'!BD45/$C45,2),"")))</f>
        <v>0.03</v>
      </c>
      <c r="AF45" s="289" t="str">
        <f>IF(OR($C45="*",$C45&lt;400),"",IF(AND('201819 DATA'!BE45="*",$C45&gt;=400),"*",IF($C45&gt;=400,ROUND('201819 DATA'!BE45/$C45,2),"")))</f>
        <v>*</v>
      </c>
      <c r="AG45" s="289" t="str">
        <f>IF(OR($C45="*",$C45&lt;400),"",IF(AND('201819 DATA'!BF45="*",$C45&gt;=400),"*",IF($C45&gt;=400,ROUND('201819 DATA'!BF45/$C45,2),"")))</f>
        <v>*</v>
      </c>
      <c r="AH45" s="289" t="str">
        <f>IF(OR($C45="*",$C45&lt;400),"",IF(AND('201819 DATA'!BG45="*",$C45&gt;=400),"*",IF($C45&gt;=400,ROUND('201819 DATA'!BG45/$C45,2),"")))</f>
        <v>*</v>
      </c>
      <c r="AI45" s="289">
        <f>IF(OR($C45="*",$C45&lt;400),"",IF(AND('201819 DATA'!BH45="*",$C45&gt;=400),"*",IF($C45&gt;=400,ROUND('201819 DATA'!BH45/$C45,2),"")))</f>
        <v>0.01</v>
      </c>
      <c r="AJ45" s="289">
        <f>IF(OR($C45="*",$C45&lt;400),"",IF(AND('201819 DATA'!BI45="*",$C45&gt;=400),"*",IF($C45&gt;=400,ROUND('201819 DATA'!BI45/$C45,2),"")))</f>
        <v>0</v>
      </c>
      <c r="AK45" s="289">
        <f>IF(OR($C45="*",$C45&lt;400),"",IF(AND('201819 DATA'!BJ45="*",$C45&gt;=400),"*",IF($C45&gt;=400,ROUND('201819 DATA'!BJ45/$C45,2),"")))</f>
        <v>0</v>
      </c>
      <c r="AL45" s="289" t="str">
        <f>IF(OR($C45="*",$C45&lt;400),"",IF(AND('201819 DATA'!BK45="*",$C45&gt;=400),"*",IF($C45&gt;=400,ROUND('201819 DATA'!BK45/$C45,2),"")))</f>
        <v>*</v>
      </c>
      <c r="AM45" s="289">
        <f>IF(OR($C45="*",$C45&lt;400),"",IF(AND('201819 DATA'!BL45="*",$C45&gt;=400),"*",IF($C45&gt;=400,ROUND('201819 DATA'!BL45/$C45,2),"")))</f>
        <v>0</v>
      </c>
      <c r="AN45" s="289">
        <f>IF(OR($C45="*",$C45&lt;400),"",IF(AND('201819 DATA'!BM45="*",$C45&gt;=400),"*",IF($C45&gt;=400,ROUND('201819 DATA'!BM45/$C45,2),"")))</f>
        <v>0.27</v>
      </c>
      <c r="AO45" s="289">
        <f>IF(OR($C45="*",$C45&lt;400),"",IF(AND('201819 DATA'!BN45="*",$C45&gt;=400),"*",IF($C45&gt;=400,ROUND('201819 DATA'!BN45/$C45,2),"")))</f>
        <v>0.02</v>
      </c>
      <c r="AP45" s="289">
        <f>IF(OR($C45="*",$C45&lt;400),"",IF(AND('201819 DATA'!BO45="*",$C45&gt;=400),"*",IF($C45&gt;=400,ROUND('201819 DATA'!BO45/$C45,2),"")))</f>
        <v>0.28999999999999998</v>
      </c>
      <c r="AQ45" s="289">
        <f>IF(OR($C45="*",$C45&lt;400),"",IF(AND('201819 DATA'!BP45="*",$C45&gt;=400),"*",IF($C45&gt;=400,ROUND('201819 DATA'!BP45/$C45,2),"")))</f>
        <v>0.23</v>
      </c>
      <c r="AR45" s="289">
        <f>IF(OR($C45="*",$C45&lt;400),"",IF(AND('201819 DATA'!BQ45="*",$C45&gt;=400),"*",IF($C45&gt;=400,ROUND('201819 DATA'!BQ45/$C45,2),"")))</f>
        <v>0</v>
      </c>
      <c r="AS45" s="289">
        <f>IF(OR($C45="*",$C45&lt;400),"",IF(AND('201819 DATA'!BR45="*",$C45&gt;=400),"*",IF($C45&gt;=400,ROUND('201819 DATA'!BR45/$C45,2),"")))</f>
        <v>0</v>
      </c>
      <c r="AT45" s="289" t="str">
        <f>IF(OR($C45="*",$C45&lt;400),"",IF(AND('201819 DATA'!BS45="*",$C45&gt;=400),"*",IF($C45&gt;=400,ROUND('201819 DATA'!BS45/$C45,2),"")))</f>
        <v>*</v>
      </c>
      <c r="AU45" s="289">
        <f>IF(OR($C45="*",$C45&lt;400),"",IF(AND('201819 DATA'!BT45="*",$C45&gt;=400),"*",IF($C45&gt;=400,ROUND('201819 DATA'!BT45/$C45,2),"")))</f>
        <v>0.1</v>
      </c>
      <c r="AV45" s="289" t="str">
        <f>IF(OR($C45="*",$C45&lt;400),"",IF(AND('201819 DATA'!BU45="*",$C45&gt;=400),"*",IF($C45&gt;=400,ROUND('201819 DATA'!BU45/$C45,2),"")))</f>
        <v>*</v>
      </c>
      <c r="AW45" s="289">
        <f>IF(OR($C45="*",$C45&lt;400),"",IF(AND('201819 DATA'!BV45="*",$C45&gt;=400),"*",IF($C45&gt;=400,ROUND('201819 DATA'!BV45/$C45,2),"")))</f>
        <v>0</v>
      </c>
      <c r="AX45" s="289">
        <f>IF(OR($C45="*",$C45&lt;400),"",IF(AND('201819 DATA'!BW45="*",$C45&gt;=400),"*",IF($C45&gt;=400,ROUND('201819 DATA'!BW45/$C45,2),"")))</f>
        <v>0.02</v>
      </c>
    </row>
    <row r="46" spans="1:50" x14ac:dyDescent="0.2">
      <c r="A46" s="13" t="s">
        <v>22</v>
      </c>
      <c r="B46" s="287">
        <f>'201819 DATA'!B46</f>
        <v>3005</v>
      </c>
      <c r="C46" s="288">
        <f>'201819 DATA'!C46</f>
        <v>3005</v>
      </c>
      <c r="D46" s="293">
        <f>'201819 DATA'!FN46</f>
        <v>2335</v>
      </c>
      <c r="G46" s="295">
        <f t="shared" si="0"/>
        <v>1</v>
      </c>
      <c r="H46" s="289">
        <f>IF(OR($C46="*",$C46&lt;400),"",IF(AND('201819 DATA'!F46="*",$C46&gt;=400),"*",IF($C46&gt;=400,ROUND('201819 DATA'!F46/$C46,2),"")))</f>
        <v>0</v>
      </c>
      <c r="I46" s="296">
        <f>IF(OR($B46="*",$B46&lt;400),"",IF(AND('201819 DATA'!Y46="*",$B46&gt;=400),"*",IF($B46&gt;=400,ROUND('201819 DATA'!Y46/$B46,2),"")))</f>
        <v>0</v>
      </c>
      <c r="J46" s="296">
        <f>IF(OR($B46="*",$B46&lt;400),"",IF(AND('201819 DATA'!Z46="*",$B46&gt;=400),"*",IF($B46&gt;=400,ROUND('201819 DATA'!Z46/$B46,2),"")))</f>
        <v>0.04</v>
      </c>
      <c r="K46" s="296">
        <f>IF(OR($B46="*",$B46&lt;400),"",IF(AND('201819 DATA'!AA46="*",$B46&gt;=400),"*",IF($B46&gt;=400,ROUND('201819 DATA'!AA46/$B46,2),"")))</f>
        <v>0.08</v>
      </c>
      <c r="L46" s="296">
        <f>IF(OR($B46="*",$B46&lt;400),"",IF(AND('201819 DATA'!AB46="*",$B46&gt;=400),"*",IF($B46&gt;=400,ROUND('201819 DATA'!AB46/$B46,2),"")))</f>
        <v>0.2</v>
      </c>
      <c r="M46" s="296">
        <f>IF(OR($B46="*",$B46&lt;400),"",IF(AND('201819 DATA'!AC46="*",$B46&gt;=400),"*",IF($B46&gt;=400,ROUND('201819 DATA'!AC46/$B46,2),"")))</f>
        <v>0.32</v>
      </c>
      <c r="N46" s="296">
        <f>IF(OR($B46="*",$B46&lt;400),"",IF(AND('201819 DATA'!AD46="*",$B46&gt;=400),"*",IF($B46&gt;=400,ROUND('201819 DATA'!AD46/$B46,2),"")))</f>
        <v>0.33</v>
      </c>
      <c r="O46" s="296">
        <f>IF(OR($B46="*",$B46&lt;400),"",IF(AND('201819 DATA'!AE46="*",$B46&gt;=400),"*",IF($B46&gt;=400,ROUND('201819 DATA'!AE46/$B46,2),"")))</f>
        <v>0.03</v>
      </c>
      <c r="P46" s="297"/>
      <c r="Q46" s="296">
        <f>IF(OR($B46="*",$B46&lt;400),"",IF(AND('201819 DATA'!FL46="*",$B46&gt;=400),"*",IF($B46&gt;=400,ROUND('201819 DATA'!FL46/$B46,2),"")))</f>
        <v>0.95</v>
      </c>
      <c r="R46" s="289">
        <f>IF(OR($C46="*",$C46&lt;400),"",IF(AND('201819 DATA'!F46="*",$C46&gt;=400),"*",IF($C46&gt;=400,ROUND('201819 DATA'!F46/$C46,2),"")))</f>
        <v>0</v>
      </c>
      <c r="S46" s="289">
        <f>IF(OR($C46="*",$C46&lt;400),"",IF(AND('201819 DATA'!G46="*",$C46&gt;=400),"*",IF($C46&gt;=400,ROUND('201819 DATA'!G46/$C46,2),"")))</f>
        <v>0</v>
      </c>
      <c r="T46" s="289">
        <f>IF(OR($C46="*",$C46&lt;400),"",IF(AND('201819 DATA'!H46="*",$C46&gt;=400),"*",IF($C46&gt;=400,ROUND('201819 DATA'!H46/$C46,2),"")))</f>
        <v>1</v>
      </c>
      <c r="U46" s="289">
        <f>IF(OR($C46="*",$C46&lt;400),"",IF(AND('201819 DATA'!FM46="*",$C46&gt;=400),"*",IF($C46&gt;=400,ROUND('201819 DATA'!FM46/$C46,2),"")))</f>
        <v>0</v>
      </c>
      <c r="V46" s="312">
        <f>IF(OR($D46="*",$D46&lt;400),"",IF(AND('201819 DATA'!M46="*",$D46&gt;=400),"*",IF($D46&gt;=400,ROUND('201819 DATA'!M46/$D46,2),"")))</f>
        <v>0.27</v>
      </c>
      <c r="W46" s="312">
        <f>IF(OR($D46="*",$D46&lt;400),"",IF(AND('201819 DATA'!N46="*",$D46&gt;=400),"*",IF($D46&gt;=400,ROUND('201819 DATA'!N46/$D46,2),"")))</f>
        <v>0.25</v>
      </c>
      <c r="X46" s="312">
        <f>IF(OR($D46="*",$D46&lt;400),"",IF(AND('201819 DATA'!O46="*",$D46&gt;=400),"*",IF($D46&gt;=400,ROUND('201819 DATA'!O46/$D46,2),"")))</f>
        <v>0.2</v>
      </c>
      <c r="Y46" s="312">
        <f>IF(OR($D46="*",$D46&lt;400),"",IF(AND('201819 DATA'!P46="*",$D46&gt;=400),"*",IF($D46&gt;=400,ROUND('201819 DATA'!P46/$D46,2),"")))</f>
        <v>0.13</v>
      </c>
      <c r="Z46" s="312">
        <f>IF(OR($D46="*",$D46&lt;400),"",IF(AND('201819 DATA'!Q46="*",$D46&gt;=400),"*",IF($D46&gt;=400,ROUND('201819 DATA'!Q46/$D46,2),"")))</f>
        <v>0.04</v>
      </c>
      <c r="AA46" s="312">
        <f>IF(OR($D46="*",$D46&lt;400),"",IF(AND('201819 DATA'!R46="*",$D46&gt;=400),"*",IF($D46&gt;=400,ROUND('201819 DATA'!R46/$D46,2),"")))</f>
        <v>0.02</v>
      </c>
      <c r="AB46" s="312">
        <f>IF(OR($D46="*",$D46&lt;400),"",IF(AND('201819 DATA'!S46="*",$D46&gt;=400),"*",IF($D46&gt;=400,ROUND('201819 DATA'!S46/$D46,2),"")))</f>
        <v>0.03</v>
      </c>
      <c r="AC46" s="312">
        <f>IF(OR($D46="*",$D46&lt;400),"",IF(AND('201819 DATA'!T46="*",$D46&gt;=400),"*",IF($D46&gt;=400,ROUND('201819 DATA'!T46/$D46,2),"")))</f>
        <v>0.04</v>
      </c>
      <c r="AD46" s="289" t="str">
        <f>IF(OR($C46="*",$C46&lt;400),"",IF(AND('201819 DATA'!BC46="*",$C46&gt;=400),"*",IF($C46&gt;=400,ROUND('201819 DATA'!BC46/$C46,2),"")))</f>
        <v>*</v>
      </c>
      <c r="AE46" s="289">
        <f>IF(OR($C46="*",$C46&lt;400),"",IF(AND('201819 DATA'!BD46="*",$C46&gt;=400),"*",IF($C46&gt;=400,ROUND('201819 DATA'!BD46/$C46,2),"")))</f>
        <v>0</v>
      </c>
      <c r="AF46" s="289" t="str">
        <f>IF(OR($C46="*",$C46&lt;400),"",IF(AND('201819 DATA'!BE46="*",$C46&gt;=400),"*",IF($C46&gt;=400,ROUND('201819 DATA'!BE46/$C46,2),"")))</f>
        <v>*</v>
      </c>
      <c r="AG46" s="289" t="str">
        <f>IF(OR($C46="*",$C46&lt;400),"",IF(AND('201819 DATA'!BF46="*",$C46&gt;=400),"*",IF($C46&gt;=400,ROUND('201819 DATA'!BF46/$C46,2),"")))</f>
        <v>*</v>
      </c>
      <c r="AH46" s="289">
        <f>IF(OR($C46="*",$C46&lt;400),"",IF(AND('201819 DATA'!BG46="*",$C46&gt;=400),"*",IF($C46&gt;=400,ROUND('201819 DATA'!BG46/$C46,2),"")))</f>
        <v>0</v>
      </c>
      <c r="AI46" s="289">
        <f>IF(OR($C46="*",$C46&lt;400),"",IF(AND('201819 DATA'!BH46="*",$C46&gt;=400),"*",IF($C46&gt;=400,ROUND('201819 DATA'!BH46/$C46,2),"")))</f>
        <v>0.01</v>
      </c>
      <c r="AJ46" s="289">
        <f>IF(OR($C46="*",$C46&lt;400),"",IF(AND('201819 DATA'!BI46="*",$C46&gt;=400),"*",IF($C46&gt;=400,ROUND('201819 DATA'!BI46/$C46,2),"")))</f>
        <v>0.35</v>
      </c>
      <c r="AK46" s="289">
        <f>IF(OR($C46="*",$C46&lt;400),"",IF(AND('201819 DATA'!BJ46="*",$C46&gt;=400),"*",IF($C46&gt;=400,ROUND('201819 DATA'!BJ46/$C46,2),"")))</f>
        <v>0</v>
      </c>
      <c r="AL46" s="289" t="str">
        <f>IF(OR($C46="*",$C46&lt;400),"",IF(AND('201819 DATA'!BK46="*",$C46&gt;=400),"*",IF($C46&gt;=400,ROUND('201819 DATA'!BK46/$C46,2),"")))</f>
        <v>*</v>
      </c>
      <c r="AM46" s="289">
        <f>IF(OR($C46="*",$C46&lt;400),"",IF(AND('201819 DATA'!BL46="*",$C46&gt;=400),"*",IF($C46&gt;=400,ROUND('201819 DATA'!BL46/$C46,2),"")))</f>
        <v>0</v>
      </c>
      <c r="AN46" s="289">
        <f>IF(OR($C46="*",$C46&lt;400),"",IF(AND('201819 DATA'!BM46="*",$C46&gt;=400),"*",IF($C46&gt;=400,ROUND('201819 DATA'!BM46/$C46,2),"")))</f>
        <v>0.02</v>
      </c>
      <c r="AO46" s="289" t="str">
        <f>IF(OR($C46="*",$C46&lt;400),"",IF(AND('201819 DATA'!BN46="*",$C46&gt;=400),"*",IF($C46&gt;=400,ROUND('201819 DATA'!BN46/$C46,2),"")))</f>
        <v>*</v>
      </c>
      <c r="AP46" s="289">
        <f>IF(OR($C46="*",$C46&lt;400),"",IF(AND('201819 DATA'!BO46="*",$C46&gt;=400),"*",IF($C46&gt;=400,ROUND('201819 DATA'!BO46/$C46,2),"")))</f>
        <v>0.33</v>
      </c>
      <c r="AQ46" s="289">
        <f>IF(OR($C46="*",$C46&lt;400),"",IF(AND('201819 DATA'!BP46="*",$C46&gt;=400),"*",IF($C46&gt;=400,ROUND('201819 DATA'!BP46/$C46,2),"")))</f>
        <v>0.21</v>
      </c>
      <c r="AR46" s="289" t="str">
        <f>IF(OR($C46="*",$C46&lt;400),"",IF(AND('201819 DATA'!BQ46="*",$C46&gt;=400),"*",IF($C46&gt;=400,ROUND('201819 DATA'!BQ46/$C46,2),"")))</f>
        <v>*</v>
      </c>
      <c r="AS46" s="289">
        <f>IF(OR($C46="*",$C46&lt;400),"",IF(AND('201819 DATA'!BR46="*",$C46&gt;=400),"*",IF($C46&gt;=400,ROUND('201819 DATA'!BR46/$C46,2),"")))</f>
        <v>0</v>
      </c>
      <c r="AT46" s="289">
        <f>IF(OR($C46="*",$C46&lt;400),"",IF(AND('201819 DATA'!BS46="*",$C46&gt;=400),"*",IF($C46&gt;=400,ROUND('201819 DATA'!BS46/$C46,2),"")))</f>
        <v>0</v>
      </c>
      <c r="AU46" s="289">
        <f>IF(OR($C46="*",$C46&lt;400),"",IF(AND('201819 DATA'!BT46="*",$C46&gt;=400),"*",IF($C46&gt;=400,ROUND('201819 DATA'!BT46/$C46,2),"")))</f>
        <v>0.02</v>
      </c>
      <c r="AV46" s="289">
        <f>IF(OR($C46="*",$C46&lt;400),"",IF(AND('201819 DATA'!BU46="*",$C46&gt;=400),"*",IF($C46&gt;=400,ROUND('201819 DATA'!BU46/$C46,2),"")))</f>
        <v>0.02</v>
      </c>
      <c r="AW46" s="289">
        <f>IF(OR($C46="*",$C46&lt;400),"",IF(AND('201819 DATA'!BV46="*",$C46&gt;=400),"*",IF($C46&gt;=400,ROUND('201819 DATA'!BV46/$C46,2),"")))</f>
        <v>0</v>
      </c>
      <c r="AX46" s="289">
        <f>IF(OR($C46="*",$C46&lt;400),"",IF(AND('201819 DATA'!BW46="*",$C46&gt;=400),"*",IF($C46&gt;=400,ROUND('201819 DATA'!BW46/$C46,2),"")))</f>
        <v>0.01</v>
      </c>
    </row>
    <row r="47" spans="1:50" x14ac:dyDescent="0.2">
      <c r="A47" s="13" t="s">
        <v>21</v>
      </c>
      <c r="B47" s="287">
        <f>'201819 DATA'!B47</f>
        <v>1190</v>
      </c>
      <c r="C47" s="288">
        <f>'201819 DATA'!C47</f>
        <v>1190</v>
      </c>
      <c r="D47" s="293">
        <f>'201819 DATA'!FN47</f>
        <v>1140</v>
      </c>
      <c r="G47" s="295">
        <f t="shared" si="0"/>
        <v>1</v>
      </c>
      <c r="H47" s="289">
        <f>IF(OR($C47="*",$C47&lt;400),"",IF(AND('201819 DATA'!F47="*",$C47&gt;=400),"*",IF($C47&gt;=400,ROUND('201819 DATA'!F47/$C47,2),"")))</f>
        <v>0</v>
      </c>
      <c r="I47" s="296">
        <f>IF(OR($B47="*",$B47&lt;400),"",IF(AND('201819 DATA'!Y47="*",$B47&gt;=400),"*",IF($B47&gt;=400,ROUND('201819 DATA'!Y47/$B47,2),"")))</f>
        <v>0</v>
      </c>
      <c r="J47" s="296">
        <f>IF(OR($B47="*",$B47&lt;400),"",IF(AND('201819 DATA'!Z47="*",$B47&gt;=400),"*",IF($B47&gt;=400,ROUND('201819 DATA'!Z47/$B47,2),"")))</f>
        <v>0.08</v>
      </c>
      <c r="K47" s="296">
        <f>IF(OR($B47="*",$B47&lt;400),"",IF(AND('201819 DATA'!AA47="*",$B47&gt;=400),"*",IF($B47&gt;=400,ROUND('201819 DATA'!AA47/$B47,2),"")))</f>
        <v>0.22</v>
      </c>
      <c r="L47" s="296">
        <f>IF(OR($B47="*",$B47&lt;400),"",IF(AND('201819 DATA'!AB47="*",$B47&gt;=400),"*",IF($B47&gt;=400,ROUND('201819 DATA'!AB47/$B47,2),"")))</f>
        <v>0.27</v>
      </c>
      <c r="M47" s="296">
        <f>IF(OR($B47="*",$B47&lt;400),"",IF(AND('201819 DATA'!AC47="*",$B47&gt;=400),"*",IF($B47&gt;=400,ROUND('201819 DATA'!AC47/$B47,2),"")))</f>
        <v>0.3</v>
      </c>
      <c r="N47" s="296">
        <f>IF(OR($B47="*",$B47&lt;400),"",IF(AND('201819 DATA'!AD47="*",$B47&gt;=400),"*",IF($B47&gt;=400,ROUND('201819 DATA'!AD47/$B47,2),"")))</f>
        <v>0.12</v>
      </c>
      <c r="O47" s="296" t="str">
        <f>IF(OR($B47="*",$B47&lt;400),"",IF(AND('201819 DATA'!AE47="*",$B47&gt;=400),"*",IF($B47&gt;=400,ROUND('201819 DATA'!AE47/$B47,2),"")))</f>
        <v>*</v>
      </c>
      <c r="P47" s="297"/>
      <c r="Q47" s="296">
        <f>IF(OR($B47="*",$B47&lt;400),"",IF(AND('201819 DATA'!FL47="*",$B47&gt;=400),"*",IF($B47&gt;=400,ROUND('201819 DATA'!FL47/$B47,2),"")))</f>
        <v>0.97</v>
      </c>
      <c r="R47" s="289">
        <f>IF(OR($C47="*",$C47&lt;400),"",IF(AND('201819 DATA'!F47="*",$C47&gt;=400),"*",IF($C47&gt;=400,ROUND('201819 DATA'!F47/$C47,2),"")))</f>
        <v>0</v>
      </c>
      <c r="S47" s="289">
        <f>IF(OR($C47="*",$C47&lt;400),"",IF(AND('201819 DATA'!G47="*",$C47&gt;=400),"*",IF($C47&gt;=400,ROUND('201819 DATA'!G47/$C47,2),"")))</f>
        <v>0</v>
      </c>
      <c r="T47" s="289">
        <f>IF(OR($C47="*",$C47&lt;400),"",IF(AND('201819 DATA'!H47="*",$C47&gt;=400),"*",IF($C47&gt;=400,ROUND('201819 DATA'!H47/$C47,2),"")))</f>
        <v>1</v>
      </c>
      <c r="U47" s="289">
        <f>IF(OR($C47="*",$C47&lt;400),"",IF(AND('201819 DATA'!FM47="*",$C47&gt;=400),"*",IF($C47&gt;=400,ROUND('201819 DATA'!FM47/$C47,2),"")))</f>
        <v>0</v>
      </c>
      <c r="V47" s="312">
        <f>IF(OR($D47="*",$D47&lt;400),"",IF(AND('201819 DATA'!M47="*",$D47&gt;=400),"*",IF($D47&gt;=400,ROUND('201819 DATA'!M47/$D47,2),"")))</f>
        <v>0.42</v>
      </c>
      <c r="W47" s="312">
        <f>IF(OR($D47="*",$D47&lt;400),"",IF(AND('201819 DATA'!N47="*",$D47&gt;=400),"*",IF($D47&gt;=400,ROUND('201819 DATA'!N47/$D47,2),"")))</f>
        <v>0.28000000000000003</v>
      </c>
      <c r="X47" s="312">
        <f>IF(OR($D47="*",$D47&lt;400),"",IF(AND('201819 DATA'!O47="*",$D47&gt;=400),"*",IF($D47&gt;=400,ROUND('201819 DATA'!O47/$D47,2),"")))</f>
        <v>0.14000000000000001</v>
      </c>
      <c r="Y47" s="312">
        <f>IF(OR($D47="*",$D47&lt;400),"",IF(AND('201819 DATA'!P47="*",$D47&gt;=400),"*",IF($D47&gt;=400,ROUND('201819 DATA'!P47/$D47,2),"")))</f>
        <v>0.11</v>
      </c>
      <c r="Z47" s="312">
        <f>IF(OR($D47="*",$D47&lt;400),"",IF(AND('201819 DATA'!Q47="*",$D47&gt;=400),"*",IF($D47&gt;=400,ROUND('201819 DATA'!Q47/$D47,2),"")))</f>
        <v>0.03</v>
      </c>
      <c r="AA47" s="312">
        <f>IF(OR($D47="*",$D47&lt;400),"",IF(AND('201819 DATA'!R47="*",$D47&gt;=400),"*",IF($D47&gt;=400,ROUND('201819 DATA'!R47/$D47,2),"")))</f>
        <v>0.01</v>
      </c>
      <c r="AB47" s="312">
        <f>IF(OR($D47="*",$D47&lt;400),"",IF(AND('201819 DATA'!S47="*",$D47&gt;=400),"*",IF($D47&gt;=400,ROUND('201819 DATA'!S47/$D47,2),"")))</f>
        <v>0.01</v>
      </c>
      <c r="AC47" s="312" t="str">
        <f>IF(OR($D47="*",$D47&lt;400),"",IF(AND('201819 DATA'!T47="*",$D47&gt;=400),"*",IF($D47&gt;=400,ROUND('201819 DATA'!T47/$D47,2),"")))</f>
        <v>*</v>
      </c>
      <c r="AD47" s="289" t="str">
        <f>IF(OR($C47="*",$C47&lt;400),"",IF(AND('201819 DATA'!BC47="*",$C47&gt;=400),"*",IF($C47&gt;=400,ROUND('201819 DATA'!BC47/$C47,2),"")))</f>
        <v>*</v>
      </c>
      <c r="AE47" s="289">
        <f>IF(OR($C47="*",$C47&lt;400),"",IF(AND('201819 DATA'!BD47="*",$C47&gt;=400),"*",IF($C47&gt;=400,ROUND('201819 DATA'!BD47/$C47,2),"")))</f>
        <v>0.06</v>
      </c>
      <c r="AF47" s="289" t="str">
        <f>IF(OR($C47="*",$C47&lt;400),"",IF(AND('201819 DATA'!BE47="*",$C47&gt;=400),"*",IF($C47&gt;=400,ROUND('201819 DATA'!BE47/$C47,2),"")))</f>
        <v>*</v>
      </c>
      <c r="AG47" s="289">
        <f>IF(OR($C47="*",$C47&lt;400),"",IF(AND('201819 DATA'!BF47="*",$C47&gt;=400),"*",IF($C47&gt;=400,ROUND('201819 DATA'!BF47/$C47,2),"")))</f>
        <v>0</v>
      </c>
      <c r="AH47" s="289">
        <f>IF(OR($C47="*",$C47&lt;400),"",IF(AND('201819 DATA'!BG47="*",$C47&gt;=400),"*",IF($C47&gt;=400,ROUND('201819 DATA'!BG47/$C47,2),"")))</f>
        <v>0</v>
      </c>
      <c r="AI47" s="289">
        <f>IF(OR($C47="*",$C47&lt;400),"",IF(AND('201819 DATA'!BH47="*",$C47&gt;=400),"*",IF($C47&gt;=400,ROUND('201819 DATA'!BH47/$C47,2),"")))</f>
        <v>0.04</v>
      </c>
      <c r="AJ47" s="289">
        <f>IF(OR($C47="*",$C47&lt;400),"",IF(AND('201819 DATA'!BI47="*",$C47&gt;=400),"*",IF($C47&gt;=400,ROUND('201819 DATA'!BI47/$C47,2),"")))</f>
        <v>0.31</v>
      </c>
      <c r="AK47" s="289">
        <f>IF(OR($C47="*",$C47&lt;400),"",IF(AND('201819 DATA'!BJ47="*",$C47&gt;=400),"*",IF($C47&gt;=400,ROUND('201819 DATA'!BJ47/$C47,2),"")))</f>
        <v>0</v>
      </c>
      <c r="AL47" s="289" t="str">
        <f>IF(OR($C47="*",$C47&lt;400),"",IF(AND('201819 DATA'!BK47="*",$C47&gt;=400),"*",IF($C47&gt;=400,ROUND('201819 DATA'!BK47/$C47,2),"")))</f>
        <v>*</v>
      </c>
      <c r="AM47" s="289">
        <f>IF(OR($C47="*",$C47&lt;400),"",IF(AND('201819 DATA'!BL47="*",$C47&gt;=400),"*",IF($C47&gt;=400,ROUND('201819 DATA'!BL47/$C47,2),"")))</f>
        <v>0</v>
      </c>
      <c r="AN47" s="289">
        <f>IF(OR($C47="*",$C47&lt;400),"",IF(AND('201819 DATA'!BM47="*",$C47&gt;=400),"*",IF($C47&gt;=400,ROUND('201819 DATA'!BM47/$C47,2),"")))</f>
        <v>0.21</v>
      </c>
      <c r="AO47" s="289">
        <f>IF(OR($C47="*",$C47&lt;400),"",IF(AND('201819 DATA'!BN47="*",$C47&gt;=400),"*",IF($C47&gt;=400,ROUND('201819 DATA'!BN47/$C47,2),"")))</f>
        <v>0.02</v>
      </c>
      <c r="AP47" s="289">
        <f>IF(OR($C47="*",$C47&lt;400),"",IF(AND('201819 DATA'!BO47="*",$C47&gt;=400),"*",IF($C47&gt;=400,ROUND('201819 DATA'!BO47/$C47,2),"")))</f>
        <v>0.18</v>
      </c>
      <c r="AQ47" s="289">
        <f>IF(OR($C47="*",$C47&lt;400),"",IF(AND('201819 DATA'!BP47="*",$C47&gt;=400),"*",IF($C47&gt;=400,ROUND('201819 DATA'!BP47/$C47,2),"")))</f>
        <v>0.11</v>
      </c>
      <c r="AR47" s="289">
        <f>IF(OR($C47="*",$C47&lt;400),"",IF(AND('201819 DATA'!BQ47="*",$C47&gt;=400),"*",IF($C47&gt;=400,ROUND('201819 DATA'!BQ47/$C47,2),"")))</f>
        <v>0</v>
      </c>
      <c r="AS47" s="289">
        <f>IF(OR($C47="*",$C47&lt;400),"",IF(AND('201819 DATA'!BR47="*",$C47&gt;=400),"*",IF($C47&gt;=400,ROUND('201819 DATA'!BR47/$C47,2),"")))</f>
        <v>0</v>
      </c>
      <c r="AT47" s="289" t="str">
        <f>IF(OR($C47="*",$C47&lt;400),"",IF(AND('201819 DATA'!BS47="*",$C47&gt;=400),"*",IF($C47&gt;=400,ROUND('201819 DATA'!BS47/$C47,2),"")))</f>
        <v>*</v>
      </c>
      <c r="AU47" s="289">
        <f>IF(OR($C47="*",$C47&lt;400),"",IF(AND('201819 DATA'!BT47="*",$C47&gt;=400),"*",IF($C47&gt;=400,ROUND('201819 DATA'!BT47/$C47,2),"")))</f>
        <v>0.03</v>
      </c>
      <c r="AV47" s="289">
        <f>IF(OR($C47="*",$C47&lt;400),"",IF(AND('201819 DATA'!BU47="*",$C47&gt;=400),"*",IF($C47&gt;=400,ROUND('201819 DATA'!BU47/$C47,2),"")))</f>
        <v>0.01</v>
      </c>
      <c r="AW47" s="289">
        <f>IF(OR($C47="*",$C47&lt;400),"",IF(AND('201819 DATA'!BV47="*",$C47&gt;=400),"*",IF($C47&gt;=400,ROUND('201819 DATA'!BV47/$C47,2),"")))</f>
        <v>0</v>
      </c>
      <c r="AX47" s="289">
        <f>IF(OR($C47="*",$C47&lt;400),"",IF(AND('201819 DATA'!BW47="*",$C47&gt;=400),"*",IF($C47&gt;=400,ROUND('201819 DATA'!BW47/$C47,2),"")))</f>
        <v>0.01</v>
      </c>
    </row>
    <row r="48" spans="1:50" x14ac:dyDescent="0.2">
      <c r="A48" s="13" t="s">
        <v>325</v>
      </c>
      <c r="B48" s="287">
        <f>'201819 DATA'!B48</f>
        <v>1110</v>
      </c>
      <c r="C48" s="288">
        <f>'201819 DATA'!C48</f>
        <v>1110</v>
      </c>
      <c r="D48" s="293">
        <f>'201819 DATA'!FN48</f>
        <v>1040</v>
      </c>
      <c r="G48" s="295">
        <f t="shared" si="0"/>
        <v>1</v>
      </c>
      <c r="H48" s="289">
        <f>IF(OR($C48="*",$C48&lt;400),"",IF(AND('201819 DATA'!F48="*",$C48&gt;=400),"*",IF($C48&gt;=400,ROUND('201819 DATA'!F48/$C48,2),"")))</f>
        <v>0</v>
      </c>
      <c r="I48" s="296">
        <f>IF(OR($B48="*",$B48&lt;400),"",IF(AND('201819 DATA'!Y48="*",$B48&gt;=400),"*",IF($B48&gt;=400,ROUND('201819 DATA'!Y48/$B48,2),"")))</f>
        <v>0</v>
      </c>
      <c r="J48" s="296">
        <f>IF(OR($B48="*",$B48&lt;400),"",IF(AND('201819 DATA'!Z48="*",$B48&gt;=400),"*",IF($B48&gt;=400,ROUND('201819 DATA'!Z48/$B48,2),"")))</f>
        <v>0.03</v>
      </c>
      <c r="K48" s="296">
        <f>IF(OR($B48="*",$B48&lt;400),"",IF(AND('201819 DATA'!AA48="*",$B48&gt;=400),"*",IF($B48&gt;=400,ROUND('201819 DATA'!AA48/$B48,2),"")))</f>
        <v>0.13</v>
      </c>
      <c r="L48" s="296">
        <f>IF(OR($B48="*",$B48&lt;400),"",IF(AND('201819 DATA'!AB48="*",$B48&gt;=400),"*",IF($B48&gt;=400,ROUND('201819 DATA'!AB48/$B48,2),"")))</f>
        <v>0.27</v>
      </c>
      <c r="M48" s="296">
        <f>IF(OR($B48="*",$B48&lt;400),"",IF(AND('201819 DATA'!AC48="*",$B48&gt;=400),"*",IF($B48&gt;=400,ROUND('201819 DATA'!AC48/$B48,2),"")))</f>
        <v>0.34</v>
      </c>
      <c r="N48" s="296">
        <f>IF(OR($B48="*",$B48&lt;400),"",IF(AND('201819 DATA'!AD48="*",$B48&gt;=400),"*",IF($B48&gt;=400,ROUND('201819 DATA'!AD48/$B48,2),"")))</f>
        <v>0.21</v>
      </c>
      <c r="O48" s="296">
        <f>IF(OR($B48="*",$B48&lt;400),"",IF(AND('201819 DATA'!AE48="*",$B48&gt;=400),"*",IF($B48&gt;=400,ROUND('201819 DATA'!AE48/$B48,2),"")))</f>
        <v>0.01</v>
      </c>
      <c r="P48" s="297"/>
      <c r="Q48" s="296">
        <f>IF(OR($B48="*",$B48&lt;400),"",IF(AND('201819 DATA'!FL48="*",$B48&gt;=400),"*",IF($B48&gt;=400,ROUND('201819 DATA'!FL48/$B48,2),"")))</f>
        <v>0.99</v>
      </c>
      <c r="R48" s="289">
        <f>IF(OR($C48="*",$C48&lt;400),"",IF(AND('201819 DATA'!F48="*",$C48&gt;=400),"*",IF($C48&gt;=400,ROUND('201819 DATA'!F48/$C48,2),"")))</f>
        <v>0</v>
      </c>
      <c r="S48" s="289">
        <f>IF(OR($C48="*",$C48&lt;400),"",IF(AND('201819 DATA'!G48="*",$C48&gt;=400),"*",IF($C48&gt;=400,ROUND('201819 DATA'!G48/$C48,2),"")))</f>
        <v>0</v>
      </c>
      <c r="T48" s="289">
        <f>IF(OR($C48="*",$C48&lt;400),"",IF(AND('201819 DATA'!H48="*",$C48&gt;=400),"*",IF($C48&gt;=400,ROUND('201819 DATA'!H48/$C48,2),"")))</f>
        <v>1</v>
      </c>
      <c r="U48" s="289">
        <f>IF(OR($C48="*",$C48&lt;400),"",IF(AND('201819 DATA'!FM48="*",$C48&gt;=400),"*",IF($C48&gt;=400,ROUND('201819 DATA'!FM48/$C48,2),"")))</f>
        <v>0</v>
      </c>
      <c r="V48" s="312">
        <f>IF(OR($D48="*",$D48&lt;400),"",IF(AND('201819 DATA'!M48="*",$D48&gt;=400),"*",IF($D48&gt;=400,ROUND('201819 DATA'!M48/$D48,2),"")))</f>
        <v>0.21</v>
      </c>
      <c r="W48" s="312">
        <f>IF(OR($D48="*",$D48&lt;400),"",IF(AND('201819 DATA'!N48="*",$D48&gt;=400),"*",IF($D48&gt;=400,ROUND('201819 DATA'!N48/$D48,2),"")))</f>
        <v>0.22</v>
      </c>
      <c r="X48" s="312">
        <f>IF(OR($D48="*",$D48&lt;400),"",IF(AND('201819 DATA'!O48="*",$D48&gt;=400),"*",IF($D48&gt;=400,ROUND('201819 DATA'!O48/$D48,2),"")))</f>
        <v>0.1</v>
      </c>
      <c r="Y48" s="312">
        <f>IF(OR($D48="*",$D48&lt;400),"",IF(AND('201819 DATA'!P48="*",$D48&gt;=400),"*",IF($D48&gt;=400,ROUND('201819 DATA'!P48/$D48,2),"")))</f>
        <v>0.14000000000000001</v>
      </c>
      <c r="Z48" s="312">
        <f>IF(OR($D48="*",$D48&lt;400),"",IF(AND('201819 DATA'!Q48="*",$D48&gt;=400),"*",IF($D48&gt;=400,ROUND('201819 DATA'!Q48/$D48,2),"")))</f>
        <v>7.0000000000000007E-2</v>
      </c>
      <c r="AA48" s="312">
        <f>IF(OR($D48="*",$D48&lt;400),"",IF(AND('201819 DATA'!R48="*",$D48&gt;=400),"*",IF($D48&gt;=400,ROUND('201819 DATA'!R48/$D48,2),"")))</f>
        <v>0.05</v>
      </c>
      <c r="AB48" s="312">
        <f>IF(OR($D48="*",$D48&lt;400),"",IF(AND('201819 DATA'!S48="*",$D48&gt;=400),"*",IF($D48&gt;=400,ROUND('201819 DATA'!S48/$D48,2),"")))</f>
        <v>0.09</v>
      </c>
      <c r="AC48" s="312">
        <f>IF(OR($D48="*",$D48&lt;400),"",IF(AND('201819 DATA'!T48="*",$D48&gt;=400),"*",IF($D48&gt;=400,ROUND('201819 DATA'!T48/$D48,2),"")))</f>
        <v>0.12</v>
      </c>
      <c r="AD48" s="289">
        <f>IF(OR($C48="*",$C48&lt;400),"",IF(AND('201819 DATA'!BC48="*",$C48&gt;=400),"*",IF($C48&gt;=400,ROUND('201819 DATA'!BC48/$C48,2),"")))</f>
        <v>0</v>
      </c>
      <c r="AE48" s="289" t="str">
        <f>IF(OR($C48="*",$C48&lt;400),"",IF(AND('201819 DATA'!BD48="*",$C48&gt;=400),"*",IF($C48&gt;=400,ROUND('201819 DATA'!BD48/$C48,2),"")))</f>
        <v>*</v>
      </c>
      <c r="AF48" s="289">
        <f>IF(OR($C48="*",$C48&lt;400),"",IF(AND('201819 DATA'!BE48="*",$C48&gt;=400),"*",IF($C48&gt;=400,ROUND('201819 DATA'!BE48/$C48,2),"")))</f>
        <v>0</v>
      </c>
      <c r="AG48" s="289">
        <f>IF(OR($C48="*",$C48&lt;400),"",IF(AND('201819 DATA'!BF48="*",$C48&gt;=400),"*",IF($C48&gt;=400,ROUND('201819 DATA'!BF48/$C48,2),"")))</f>
        <v>0</v>
      </c>
      <c r="AH48" s="289">
        <f>IF(OR($C48="*",$C48&lt;400),"",IF(AND('201819 DATA'!BG48="*",$C48&gt;=400),"*",IF($C48&gt;=400,ROUND('201819 DATA'!BG48/$C48,2),"")))</f>
        <v>0</v>
      </c>
      <c r="AI48" s="289">
        <f>IF(OR($C48="*",$C48&lt;400),"",IF(AND('201819 DATA'!BH48="*",$C48&gt;=400),"*",IF($C48&gt;=400,ROUND('201819 DATA'!BH48/$C48,2),"")))</f>
        <v>0.14000000000000001</v>
      </c>
      <c r="AJ48" s="289">
        <f>IF(OR($C48="*",$C48&lt;400),"",IF(AND('201819 DATA'!BI48="*",$C48&gt;=400),"*",IF($C48&gt;=400,ROUND('201819 DATA'!BI48/$C48,2),"")))</f>
        <v>0</v>
      </c>
      <c r="AK48" s="289">
        <f>IF(OR($C48="*",$C48&lt;400),"",IF(AND('201819 DATA'!BJ48="*",$C48&gt;=400),"*",IF($C48&gt;=400,ROUND('201819 DATA'!BJ48/$C48,2),"")))</f>
        <v>0</v>
      </c>
      <c r="AL48" s="289">
        <f>IF(OR($C48="*",$C48&lt;400),"",IF(AND('201819 DATA'!BK48="*",$C48&gt;=400),"*",IF($C48&gt;=400,ROUND('201819 DATA'!BK48/$C48,2),"")))</f>
        <v>0</v>
      </c>
      <c r="AM48" s="289">
        <f>IF(OR($C48="*",$C48&lt;400),"",IF(AND('201819 DATA'!BL48="*",$C48&gt;=400),"*",IF($C48&gt;=400,ROUND('201819 DATA'!BL48/$C48,2),"")))</f>
        <v>0</v>
      </c>
      <c r="AN48" s="289">
        <f>IF(OR($C48="*",$C48&lt;400),"",IF(AND('201819 DATA'!BM48="*",$C48&gt;=400),"*",IF($C48&gt;=400,ROUND('201819 DATA'!BM48/$C48,2),"")))</f>
        <v>0.02</v>
      </c>
      <c r="AO48" s="289" t="str">
        <f>IF(OR($C48="*",$C48&lt;400),"",IF(AND('201819 DATA'!BN48="*",$C48&gt;=400),"*",IF($C48&gt;=400,ROUND('201819 DATA'!BN48/$C48,2),"")))</f>
        <v>*</v>
      </c>
      <c r="AP48" s="289">
        <f>IF(OR($C48="*",$C48&lt;400),"",IF(AND('201819 DATA'!BO48="*",$C48&gt;=400),"*",IF($C48&gt;=400,ROUND('201819 DATA'!BO48/$C48,2),"")))</f>
        <v>0.77</v>
      </c>
      <c r="AQ48" s="289" t="str">
        <f>IF(OR($C48="*",$C48&lt;400),"",IF(AND('201819 DATA'!BP48="*",$C48&gt;=400),"*",IF($C48&gt;=400,ROUND('201819 DATA'!BP48/$C48,2),"")))</f>
        <v>*</v>
      </c>
      <c r="AR48" s="289">
        <f>IF(OR($C48="*",$C48&lt;400),"",IF(AND('201819 DATA'!BQ48="*",$C48&gt;=400),"*",IF($C48&gt;=400,ROUND('201819 DATA'!BQ48/$C48,2),"")))</f>
        <v>0</v>
      </c>
      <c r="AS48" s="289">
        <f>IF(OR($C48="*",$C48&lt;400),"",IF(AND('201819 DATA'!BR48="*",$C48&gt;=400),"*",IF($C48&gt;=400,ROUND('201819 DATA'!BR48/$C48,2),"")))</f>
        <v>0</v>
      </c>
      <c r="AT48" s="289" t="str">
        <f>IF(OR($C48="*",$C48&lt;400),"",IF(AND('201819 DATA'!BS48="*",$C48&gt;=400),"*",IF($C48&gt;=400,ROUND('201819 DATA'!BS48/$C48,2),"")))</f>
        <v>*</v>
      </c>
      <c r="AU48" s="289">
        <f>IF(OR($C48="*",$C48&lt;400),"",IF(AND('201819 DATA'!BT48="*",$C48&gt;=400),"*",IF($C48&gt;=400,ROUND('201819 DATA'!BT48/$C48,2),"")))</f>
        <v>0.04</v>
      </c>
      <c r="AV48" s="289">
        <f>IF(OR($C48="*",$C48&lt;400),"",IF(AND('201819 DATA'!BU48="*",$C48&gt;=400),"*",IF($C48&gt;=400,ROUND('201819 DATA'!BU48/$C48,2),"")))</f>
        <v>0.01</v>
      </c>
      <c r="AW48" s="289">
        <f>IF(OR($C48="*",$C48&lt;400),"",IF(AND('201819 DATA'!BV48="*",$C48&gt;=400),"*",IF($C48&gt;=400,ROUND('201819 DATA'!BV48/$C48,2),"")))</f>
        <v>0</v>
      </c>
      <c r="AX48" s="289" t="str">
        <f>IF(OR($C48="*",$C48&lt;400),"",IF(AND('201819 DATA'!BW48="*",$C48&gt;=400),"*",IF($C48&gt;=400,ROUND('201819 DATA'!BW48/$C48,2),"")))</f>
        <v>*</v>
      </c>
    </row>
    <row r="49" spans="1:50" x14ac:dyDescent="0.2">
      <c r="A49" s="13" t="s">
        <v>35</v>
      </c>
      <c r="B49" s="287">
        <f>'201819 DATA'!B49</f>
        <v>4195</v>
      </c>
      <c r="C49" s="288">
        <f>'201819 DATA'!C49</f>
        <v>4195</v>
      </c>
      <c r="D49" s="293">
        <f>'201819 DATA'!FN49</f>
        <v>4090</v>
      </c>
      <c r="G49" s="295">
        <f t="shared" si="0"/>
        <v>1</v>
      </c>
      <c r="H49" s="289">
        <f>IF(OR($C49="*",$C49&lt;400),"",IF(AND('201819 DATA'!F49="*",$C49&gt;=400),"*",IF($C49&gt;=400,ROUND('201819 DATA'!F49/$C49,2),"")))</f>
        <v>0</v>
      </c>
      <c r="I49" s="296">
        <f>IF(OR($B49="*",$B49&lt;400),"",IF(AND('201819 DATA'!Y49="*",$B49&gt;=400),"*",IF($B49&gt;=400,ROUND('201819 DATA'!Y49/$B49,2),"")))</f>
        <v>0</v>
      </c>
      <c r="J49" s="296">
        <f>IF(OR($B49="*",$B49&lt;400),"",IF(AND('201819 DATA'!Z49="*",$B49&gt;=400),"*",IF($B49&gt;=400,ROUND('201819 DATA'!Z49/$B49,2),"")))</f>
        <v>0.09</v>
      </c>
      <c r="K49" s="296">
        <f>IF(OR($B49="*",$B49&lt;400),"",IF(AND('201819 DATA'!AA49="*",$B49&gt;=400),"*",IF($B49&gt;=400,ROUND('201819 DATA'!AA49/$B49,2),"")))</f>
        <v>0.22</v>
      </c>
      <c r="L49" s="296">
        <f>IF(OR($B49="*",$B49&lt;400),"",IF(AND('201819 DATA'!AB49="*",$B49&gt;=400),"*",IF($B49&gt;=400,ROUND('201819 DATA'!AB49/$B49,2),"")))</f>
        <v>0.27</v>
      </c>
      <c r="M49" s="296">
        <f>IF(OR($B49="*",$B49&lt;400),"",IF(AND('201819 DATA'!AC49="*",$B49&gt;=400),"*",IF($B49&gt;=400,ROUND('201819 DATA'!AC49/$B49,2),"")))</f>
        <v>0.24</v>
      </c>
      <c r="N49" s="296">
        <f>IF(OR($B49="*",$B49&lt;400),"",IF(AND('201819 DATA'!AD49="*",$B49&gt;=400),"*",IF($B49&gt;=400,ROUND('201819 DATA'!AD49/$B49,2),"")))</f>
        <v>0.17</v>
      </c>
      <c r="O49" s="296">
        <f>IF(OR($B49="*",$B49&lt;400),"",IF(AND('201819 DATA'!AE49="*",$B49&gt;=400),"*",IF($B49&gt;=400,ROUND('201819 DATA'!AE49/$B49,2),"")))</f>
        <v>0.01</v>
      </c>
      <c r="P49" s="297"/>
      <c r="Q49" s="296">
        <f>IF(OR($B49="*",$B49&lt;400),"",IF(AND('201819 DATA'!FL49="*",$B49&gt;=400),"*",IF($B49&gt;=400,ROUND('201819 DATA'!FL49/$B49,2),"")))</f>
        <v>0.97</v>
      </c>
      <c r="R49" s="289">
        <f>IF(OR($C49="*",$C49&lt;400),"",IF(AND('201819 DATA'!F49="*",$C49&gt;=400),"*",IF($C49&gt;=400,ROUND('201819 DATA'!F49/$C49,2),"")))</f>
        <v>0</v>
      </c>
      <c r="S49" s="289">
        <f>IF(OR($C49="*",$C49&lt;400),"",IF(AND('201819 DATA'!G49="*",$C49&gt;=400),"*",IF($C49&gt;=400,ROUND('201819 DATA'!G49/$C49,2),"")))</f>
        <v>0</v>
      </c>
      <c r="T49" s="289">
        <f>IF(OR($C49="*",$C49&lt;400),"",IF(AND('201819 DATA'!H49="*",$C49&gt;=400),"*",IF($C49&gt;=400,ROUND('201819 DATA'!H49/$C49,2),"")))</f>
        <v>1</v>
      </c>
      <c r="U49" s="289">
        <f>IF(OR($C49="*",$C49&lt;400),"",IF(AND('201819 DATA'!FM49="*",$C49&gt;=400),"*",IF($C49&gt;=400,ROUND('201819 DATA'!FM49/$C49,2),"")))</f>
        <v>0</v>
      </c>
      <c r="V49" s="312">
        <f>IF(OR($D49="*",$D49&lt;400),"",IF(AND('201819 DATA'!M49="*",$D49&gt;=400),"*",IF($D49&gt;=400,ROUND('201819 DATA'!M49/$D49,2),"")))</f>
        <v>0.33</v>
      </c>
      <c r="W49" s="312">
        <f>IF(OR($D49="*",$D49&lt;400),"",IF(AND('201819 DATA'!N49="*",$D49&gt;=400),"*",IF($D49&gt;=400,ROUND('201819 DATA'!N49/$D49,2),"")))</f>
        <v>0.28000000000000003</v>
      </c>
      <c r="X49" s="312">
        <f>IF(OR($D49="*",$D49&lt;400),"",IF(AND('201819 DATA'!O49="*",$D49&gt;=400),"*",IF($D49&gt;=400,ROUND('201819 DATA'!O49/$D49,2),"")))</f>
        <v>0.14000000000000001</v>
      </c>
      <c r="Y49" s="312">
        <f>IF(OR($D49="*",$D49&lt;400),"",IF(AND('201819 DATA'!P49="*",$D49&gt;=400),"*",IF($D49&gt;=400,ROUND('201819 DATA'!P49/$D49,2),"")))</f>
        <v>0.17</v>
      </c>
      <c r="Z49" s="312">
        <f>IF(OR($D49="*",$D49&lt;400),"",IF(AND('201819 DATA'!Q49="*",$D49&gt;=400),"*",IF($D49&gt;=400,ROUND('201819 DATA'!Q49/$D49,2),"")))</f>
        <v>0.03</v>
      </c>
      <c r="AA49" s="312">
        <f>IF(OR($D49="*",$D49&lt;400),"",IF(AND('201819 DATA'!R49="*",$D49&gt;=400),"*",IF($D49&gt;=400,ROUND('201819 DATA'!R49/$D49,2),"")))</f>
        <v>0.02</v>
      </c>
      <c r="AB49" s="312">
        <f>IF(OR($D49="*",$D49&lt;400),"",IF(AND('201819 DATA'!S49="*",$D49&gt;=400),"*",IF($D49&gt;=400,ROUND('201819 DATA'!S49/$D49,2),"")))</f>
        <v>0.01</v>
      </c>
      <c r="AC49" s="312">
        <f>IF(OR($D49="*",$D49&lt;400),"",IF(AND('201819 DATA'!T49="*",$D49&gt;=400),"*",IF($D49&gt;=400,ROUND('201819 DATA'!T49/$D49,2),"")))</f>
        <v>0</v>
      </c>
      <c r="AD49" s="289">
        <f>IF(OR($C49="*",$C49&lt;400),"",IF(AND('201819 DATA'!BC49="*",$C49&gt;=400),"*",IF($C49&gt;=400,ROUND('201819 DATA'!BC49/$C49,2),"")))</f>
        <v>0</v>
      </c>
      <c r="AE49" s="289">
        <f>IF(OR($C49="*",$C49&lt;400),"",IF(AND('201819 DATA'!BD49="*",$C49&gt;=400),"*",IF($C49&gt;=400,ROUND('201819 DATA'!BD49/$C49,2),"")))</f>
        <v>0.03</v>
      </c>
      <c r="AF49" s="289">
        <f>IF(OR($C49="*",$C49&lt;400),"",IF(AND('201819 DATA'!BE49="*",$C49&gt;=400),"*",IF($C49&gt;=400,ROUND('201819 DATA'!BE49/$C49,2),"")))</f>
        <v>0</v>
      </c>
      <c r="AG49" s="289" t="str">
        <f>IF(OR($C49="*",$C49&lt;400),"",IF(AND('201819 DATA'!BF49="*",$C49&gt;=400),"*",IF($C49&gt;=400,ROUND('201819 DATA'!BF49/$C49,2),"")))</f>
        <v>*</v>
      </c>
      <c r="AH49" s="289">
        <f>IF(OR($C49="*",$C49&lt;400),"",IF(AND('201819 DATA'!BG49="*",$C49&gt;=400),"*",IF($C49&gt;=400,ROUND('201819 DATA'!BG49/$C49,2),"")))</f>
        <v>0</v>
      </c>
      <c r="AI49" s="289">
        <f>IF(OR($C49="*",$C49&lt;400),"",IF(AND('201819 DATA'!BH49="*",$C49&gt;=400),"*",IF($C49&gt;=400,ROUND('201819 DATA'!BH49/$C49,2),"")))</f>
        <v>0.03</v>
      </c>
      <c r="AJ49" s="289">
        <f>IF(OR($C49="*",$C49&lt;400),"",IF(AND('201819 DATA'!BI49="*",$C49&gt;=400),"*",IF($C49&gt;=400,ROUND('201819 DATA'!BI49/$C49,2),"")))</f>
        <v>0.18</v>
      </c>
      <c r="AK49" s="289">
        <f>IF(OR($C49="*",$C49&lt;400),"",IF(AND('201819 DATA'!BJ49="*",$C49&gt;=400),"*",IF($C49&gt;=400,ROUND('201819 DATA'!BJ49/$C49,2),"")))</f>
        <v>0</v>
      </c>
      <c r="AL49" s="289" t="str">
        <f>IF(OR($C49="*",$C49&lt;400),"",IF(AND('201819 DATA'!BK49="*",$C49&gt;=400),"*",IF($C49&gt;=400,ROUND('201819 DATA'!BK49/$C49,2),"")))</f>
        <v>*</v>
      </c>
      <c r="AM49" s="289">
        <f>IF(OR($C49="*",$C49&lt;400),"",IF(AND('201819 DATA'!BL49="*",$C49&gt;=400),"*",IF($C49&gt;=400,ROUND('201819 DATA'!BL49/$C49,2),"")))</f>
        <v>0</v>
      </c>
      <c r="AN49" s="289">
        <f>IF(OR($C49="*",$C49&lt;400),"",IF(AND('201819 DATA'!BM49="*",$C49&gt;=400),"*",IF($C49&gt;=400,ROUND('201819 DATA'!BM49/$C49,2),"")))</f>
        <v>0.21</v>
      </c>
      <c r="AO49" s="289">
        <f>IF(OR($C49="*",$C49&lt;400),"",IF(AND('201819 DATA'!BN49="*",$C49&gt;=400),"*",IF($C49&gt;=400,ROUND('201819 DATA'!BN49/$C49,2),"")))</f>
        <v>0</v>
      </c>
      <c r="AP49" s="289">
        <f>IF(OR($C49="*",$C49&lt;400),"",IF(AND('201819 DATA'!BO49="*",$C49&gt;=400),"*",IF($C49&gt;=400,ROUND('201819 DATA'!BO49/$C49,2),"")))</f>
        <v>0.25</v>
      </c>
      <c r="AQ49" s="289">
        <f>IF(OR($C49="*",$C49&lt;400),"",IF(AND('201819 DATA'!BP49="*",$C49&gt;=400),"*",IF($C49&gt;=400,ROUND('201819 DATA'!BP49/$C49,2),"")))</f>
        <v>0.16</v>
      </c>
      <c r="AR49" s="289">
        <f>IF(OR($C49="*",$C49&lt;400),"",IF(AND('201819 DATA'!BQ49="*",$C49&gt;=400),"*",IF($C49&gt;=400,ROUND('201819 DATA'!BQ49/$C49,2),"")))</f>
        <v>0</v>
      </c>
      <c r="AS49" s="289">
        <f>IF(OR($C49="*",$C49&lt;400),"",IF(AND('201819 DATA'!BR49="*",$C49&gt;=400),"*",IF($C49&gt;=400,ROUND('201819 DATA'!BR49/$C49,2),"")))</f>
        <v>0</v>
      </c>
      <c r="AT49" s="289">
        <f>IF(OR($C49="*",$C49&lt;400),"",IF(AND('201819 DATA'!BS49="*",$C49&gt;=400),"*",IF($C49&gt;=400,ROUND('201819 DATA'!BS49/$C49,2),"")))</f>
        <v>0</v>
      </c>
      <c r="AU49" s="289">
        <f>IF(OR($C49="*",$C49&lt;400),"",IF(AND('201819 DATA'!BT49="*",$C49&gt;=400),"*",IF($C49&gt;=400,ROUND('201819 DATA'!BT49/$C49,2),"")))</f>
        <v>7.0000000000000007E-2</v>
      </c>
      <c r="AV49" s="289">
        <f>IF(OR($C49="*",$C49&lt;400),"",IF(AND('201819 DATA'!BU49="*",$C49&gt;=400),"*",IF($C49&gt;=400,ROUND('201819 DATA'!BU49/$C49,2),"")))</f>
        <v>0.01</v>
      </c>
      <c r="AW49" s="289">
        <f>IF(OR($C49="*",$C49&lt;400),"",IF(AND('201819 DATA'!BV49="*",$C49&gt;=400),"*",IF($C49&gt;=400,ROUND('201819 DATA'!BV49/$C49,2),"")))</f>
        <v>0</v>
      </c>
      <c r="AX49" s="289">
        <f>IF(OR($C49="*",$C49&lt;400),"",IF(AND('201819 DATA'!BW49="*",$C49&gt;=400),"*",IF($C49&gt;=400,ROUND('201819 DATA'!BW49/$C49,2),"")))</f>
        <v>0.04</v>
      </c>
    </row>
    <row r="50" spans="1:50" x14ac:dyDescent="0.2">
      <c r="A50" s="13" t="s">
        <v>318</v>
      </c>
      <c r="B50" s="287">
        <f>'201819 DATA'!B50</f>
        <v>5165</v>
      </c>
      <c r="C50" s="288">
        <f>'201819 DATA'!C50</f>
        <v>5165</v>
      </c>
      <c r="D50" s="293">
        <f>'201819 DATA'!FN50</f>
        <v>4530</v>
      </c>
      <c r="G50" s="295">
        <f t="shared" si="0"/>
        <v>1</v>
      </c>
      <c r="H50" s="289">
        <f>IF(OR($C50="*",$C50&lt;400),"",IF(AND('201819 DATA'!F50="*",$C50&gt;=400),"*",IF($C50&gt;=400,ROUND('201819 DATA'!F50/$C50,2),"")))</f>
        <v>0</v>
      </c>
      <c r="I50" s="296">
        <f>IF(OR($B50="*",$B50&lt;400),"",IF(AND('201819 DATA'!Y50="*",$B50&gt;=400),"*",IF($B50&gt;=400,ROUND('201819 DATA'!Y50/$B50,2),"")))</f>
        <v>0</v>
      </c>
      <c r="J50" s="296">
        <f>IF(OR($B50="*",$B50&lt;400),"",IF(AND('201819 DATA'!Z50="*",$B50&gt;=400),"*",IF($B50&gt;=400,ROUND('201819 DATA'!Z50/$B50,2),"")))</f>
        <v>0.06</v>
      </c>
      <c r="K50" s="296">
        <f>IF(OR($B50="*",$B50&lt;400),"",IF(AND('201819 DATA'!AA50="*",$B50&gt;=400),"*",IF($B50&gt;=400,ROUND('201819 DATA'!AA50/$B50,2),"")))</f>
        <v>0.17</v>
      </c>
      <c r="L50" s="296">
        <f>IF(OR($B50="*",$B50&lt;400),"",IF(AND('201819 DATA'!AB50="*",$B50&gt;=400),"*",IF($B50&gt;=400,ROUND('201819 DATA'!AB50/$B50,2),"")))</f>
        <v>0.31</v>
      </c>
      <c r="M50" s="296">
        <f>IF(OR($B50="*",$B50&lt;400),"",IF(AND('201819 DATA'!AC50="*",$B50&gt;=400),"*",IF($B50&gt;=400,ROUND('201819 DATA'!AC50/$B50,2),"")))</f>
        <v>0.3</v>
      </c>
      <c r="N50" s="296">
        <f>IF(OR($B50="*",$B50&lt;400),"",IF(AND('201819 DATA'!AD50="*",$B50&gt;=400),"*",IF($B50&gt;=400,ROUND('201819 DATA'!AD50/$B50,2),"")))</f>
        <v>0.15</v>
      </c>
      <c r="O50" s="296">
        <f>IF(OR($B50="*",$B50&lt;400),"",IF(AND('201819 DATA'!AE50="*",$B50&gt;=400),"*",IF($B50&gt;=400,ROUND('201819 DATA'!AE50/$B50,2),"")))</f>
        <v>0.01</v>
      </c>
      <c r="P50" s="297"/>
      <c r="Q50" s="296">
        <f>IF(OR($B50="*",$B50&lt;400),"",IF(AND('201819 DATA'!FL50="*",$B50&gt;=400),"*",IF($B50&gt;=400,ROUND('201819 DATA'!FL50/$B50,2),"")))</f>
        <v>0.97</v>
      </c>
      <c r="R50" s="289">
        <f>IF(OR($C50="*",$C50&lt;400),"",IF(AND('201819 DATA'!F50="*",$C50&gt;=400),"*",IF($C50&gt;=400,ROUND('201819 DATA'!F50/$C50,2),"")))</f>
        <v>0</v>
      </c>
      <c r="S50" s="289">
        <f>IF(OR($C50="*",$C50&lt;400),"",IF(AND('201819 DATA'!G50="*",$C50&gt;=400),"*",IF($C50&gt;=400,ROUND('201819 DATA'!G50/$C50,2),"")))</f>
        <v>0</v>
      </c>
      <c r="T50" s="289">
        <f>IF(OR($C50="*",$C50&lt;400),"",IF(AND('201819 DATA'!H50="*",$C50&gt;=400),"*",IF($C50&gt;=400,ROUND('201819 DATA'!H50/$C50,2),"")))</f>
        <v>1</v>
      </c>
      <c r="U50" s="289">
        <f>IF(OR($C50="*",$C50&lt;400),"",IF(AND('201819 DATA'!FM50="*",$C50&gt;=400),"*",IF($C50&gt;=400,ROUND('201819 DATA'!FM50/$C50,2),"")))</f>
        <v>0</v>
      </c>
      <c r="V50" s="312">
        <f>IF(OR($D50="*",$D50&lt;400),"",IF(AND('201819 DATA'!M50="*",$D50&gt;=400),"*",IF($D50&gt;=400,ROUND('201819 DATA'!M50/$D50,2),"")))</f>
        <v>0.27</v>
      </c>
      <c r="W50" s="312">
        <f>IF(OR($D50="*",$D50&lt;400),"",IF(AND('201819 DATA'!N50="*",$D50&gt;=400),"*",IF($D50&gt;=400,ROUND('201819 DATA'!N50/$D50,2),"")))</f>
        <v>0.28999999999999998</v>
      </c>
      <c r="X50" s="312">
        <f>IF(OR($D50="*",$D50&lt;400),"",IF(AND('201819 DATA'!O50="*",$D50&gt;=400),"*",IF($D50&gt;=400,ROUND('201819 DATA'!O50/$D50,2),"")))</f>
        <v>0.17</v>
      </c>
      <c r="Y50" s="312">
        <f>IF(OR($D50="*",$D50&lt;400),"",IF(AND('201819 DATA'!P50="*",$D50&gt;=400),"*",IF($D50&gt;=400,ROUND('201819 DATA'!P50/$D50,2),"")))</f>
        <v>0.16</v>
      </c>
      <c r="Z50" s="312">
        <f>IF(OR($D50="*",$D50&lt;400),"",IF(AND('201819 DATA'!Q50="*",$D50&gt;=400),"*",IF($D50&gt;=400,ROUND('201819 DATA'!Q50/$D50,2),"")))</f>
        <v>0.05</v>
      </c>
      <c r="AA50" s="312">
        <f>IF(OR($D50="*",$D50&lt;400),"",IF(AND('201819 DATA'!R50="*",$D50&gt;=400),"*",IF($D50&gt;=400,ROUND('201819 DATA'!R50/$D50,2),"")))</f>
        <v>0.02</v>
      </c>
      <c r="AB50" s="312">
        <f>IF(OR($D50="*",$D50&lt;400),"",IF(AND('201819 DATA'!S50="*",$D50&gt;=400),"*",IF($D50&gt;=400,ROUND('201819 DATA'!S50/$D50,2),"")))</f>
        <v>0.02</v>
      </c>
      <c r="AC50" s="312">
        <f>IF(OR($D50="*",$D50&lt;400),"",IF(AND('201819 DATA'!T50="*",$D50&gt;=400),"*",IF($D50&gt;=400,ROUND('201819 DATA'!T50/$D50,2),"")))</f>
        <v>0.02</v>
      </c>
      <c r="AD50" s="289">
        <f>IF(OR($C50="*",$C50&lt;400),"",IF(AND('201819 DATA'!BC50="*",$C50&gt;=400),"*",IF($C50&gt;=400,ROUND('201819 DATA'!BC50/$C50,2),"")))</f>
        <v>0.01</v>
      </c>
      <c r="AE50" s="289">
        <f>IF(OR($C50="*",$C50&lt;400),"",IF(AND('201819 DATA'!BD50="*",$C50&gt;=400),"*",IF($C50&gt;=400,ROUND('201819 DATA'!BD50/$C50,2),"")))</f>
        <v>0.02</v>
      </c>
      <c r="AF50" s="289">
        <f>IF(OR($C50="*",$C50&lt;400),"",IF(AND('201819 DATA'!BE50="*",$C50&gt;=400),"*",IF($C50&gt;=400,ROUND('201819 DATA'!BE50/$C50,2),"")))</f>
        <v>0.01</v>
      </c>
      <c r="AG50" s="289">
        <f>IF(OR($C50="*",$C50&lt;400),"",IF(AND('201819 DATA'!BF50="*",$C50&gt;=400),"*",IF($C50&gt;=400,ROUND('201819 DATA'!BF50/$C50,2),"")))</f>
        <v>0.01</v>
      </c>
      <c r="AH50" s="289">
        <f>IF(OR($C50="*",$C50&lt;400),"",IF(AND('201819 DATA'!BG50="*",$C50&gt;=400),"*",IF($C50&gt;=400,ROUND('201819 DATA'!BG50/$C50,2),"")))</f>
        <v>0</v>
      </c>
      <c r="AI50" s="289">
        <f>IF(OR($C50="*",$C50&lt;400),"",IF(AND('201819 DATA'!BH50="*",$C50&gt;=400),"*",IF($C50&gt;=400,ROUND('201819 DATA'!BH50/$C50,2),"")))</f>
        <v>0.03</v>
      </c>
      <c r="AJ50" s="289">
        <f>IF(OR($C50="*",$C50&lt;400),"",IF(AND('201819 DATA'!BI50="*",$C50&gt;=400),"*",IF($C50&gt;=400,ROUND('201819 DATA'!BI50/$C50,2),"")))</f>
        <v>0.05</v>
      </c>
      <c r="AK50" s="289">
        <f>IF(OR($C50="*",$C50&lt;400),"",IF(AND('201819 DATA'!BJ50="*",$C50&gt;=400),"*",IF($C50&gt;=400,ROUND('201819 DATA'!BJ50/$C50,2),"")))</f>
        <v>0</v>
      </c>
      <c r="AL50" s="289" t="str">
        <f>IF(OR($C50="*",$C50&lt;400),"",IF(AND('201819 DATA'!BK50="*",$C50&gt;=400),"*",IF($C50&gt;=400,ROUND('201819 DATA'!BK50/$C50,2),"")))</f>
        <v>*</v>
      </c>
      <c r="AM50" s="289" t="str">
        <f>IF(OR($C50="*",$C50&lt;400),"",IF(AND('201819 DATA'!BL50="*",$C50&gt;=400),"*",IF($C50&gt;=400,ROUND('201819 DATA'!BL50/$C50,2),"")))</f>
        <v>*</v>
      </c>
      <c r="AN50" s="289">
        <f>IF(OR($C50="*",$C50&lt;400),"",IF(AND('201819 DATA'!BM50="*",$C50&gt;=400),"*",IF($C50&gt;=400,ROUND('201819 DATA'!BM50/$C50,2),"")))</f>
        <v>0.24</v>
      </c>
      <c r="AO50" s="289">
        <f>IF(OR($C50="*",$C50&lt;400),"",IF(AND('201819 DATA'!BN50="*",$C50&gt;=400),"*",IF($C50&gt;=400,ROUND('201819 DATA'!BN50/$C50,2),"")))</f>
        <v>0.02</v>
      </c>
      <c r="AP50" s="289">
        <f>IF(OR($C50="*",$C50&lt;400),"",IF(AND('201819 DATA'!BO50="*",$C50&gt;=400),"*",IF($C50&gt;=400,ROUND('201819 DATA'!BO50/$C50,2),"")))</f>
        <v>0.52</v>
      </c>
      <c r="AQ50" s="289">
        <f>IF(OR($C50="*",$C50&lt;400),"",IF(AND('201819 DATA'!BP50="*",$C50&gt;=400),"*",IF($C50&gt;=400,ROUND('201819 DATA'!BP50/$C50,2),"")))</f>
        <v>0.03</v>
      </c>
      <c r="AR50" s="289">
        <f>IF(OR($C50="*",$C50&lt;400),"",IF(AND('201819 DATA'!BQ50="*",$C50&gt;=400),"*",IF($C50&gt;=400,ROUND('201819 DATA'!BQ50/$C50,2),"")))</f>
        <v>0</v>
      </c>
      <c r="AS50" s="289">
        <f>IF(OR($C50="*",$C50&lt;400),"",IF(AND('201819 DATA'!BR50="*",$C50&gt;=400),"*",IF($C50&gt;=400,ROUND('201819 DATA'!BR50/$C50,2),"")))</f>
        <v>0</v>
      </c>
      <c r="AT50" s="289" t="str">
        <f>IF(OR($C50="*",$C50&lt;400),"",IF(AND('201819 DATA'!BS50="*",$C50&gt;=400),"*",IF($C50&gt;=400,ROUND('201819 DATA'!BS50/$C50,2),"")))</f>
        <v>*</v>
      </c>
      <c r="AU50" s="289">
        <f>IF(OR($C50="*",$C50&lt;400),"",IF(AND('201819 DATA'!BT50="*",$C50&gt;=400),"*",IF($C50&gt;=400,ROUND('201819 DATA'!BT50/$C50,2),"")))</f>
        <v>0.05</v>
      </c>
      <c r="AV50" s="289">
        <f>IF(OR($C50="*",$C50&lt;400),"",IF(AND('201819 DATA'!BU50="*",$C50&gt;=400),"*",IF($C50&gt;=400,ROUND('201819 DATA'!BU50/$C50,2),"")))</f>
        <v>0.01</v>
      </c>
      <c r="AW50" s="289">
        <f>IF(OR($C50="*",$C50&lt;400),"",IF(AND('201819 DATA'!BV50="*",$C50&gt;=400),"*",IF($C50&gt;=400,ROUND('201819 DATA'!BV50/$C50,2),"")))</f>
        <v>0</v>
      </c>
      <c r="AX50" s="289">
        <f>IF(OR($C50="*",$C50&lt;400),"",IF(AND('201819 DATA'!BW50="*",$C50&gt;=400),"*",IF($C50&gt;=400,ROUND('201819 DATA'!BW50/$C50,2),"")))</f>
        <v>0.01</v>
      </c>
    </row>
    <row r="51" spans="1:50" x14ac:dyDescent="0.2">
      <c r="A51" s="13" t="s">
        <v>319</v>
      </c>
      <c r="B51" s="287">
        <f>'201819 DATA'!B51</f>
        <v>7275</v>
      </c>
      <c r="C51" s="288">
        <f>'201819 DATA'!C51</f>
        <v>7275</v>
      </c>
      <c r="D51" s="293">
        <f>'201819 DATA'!FN51</f>
        <v>6630</v>
      </c>
      <c r="G51" s="295">
        <f t="shared" si="0"/>
        <v>1</v>
      </c>
      <c r="H51" s="289">
        <f>IF(OR($C51="*",$C51&lt;400),"",IF(AND('201819 DATA'!F51="*",$C51&gt;=400),"*",IF($C51&gt;=400,ROUND('201819 DATA'!F51/$C51,2),"")))</f>
        <v>0</v>
      </c>
      <c r="I51" s="296">
        <f>IF(OR($B51="*",$B51&lt;400),"",IF(AND('201819 DATA'!Y51="*",$B51&gt;=400),"*",IF($B51&gt;=400,ROUND('201819 DATA'!Y51/$B51,2),"")))</f>
        <v>0</v>
      </c>
      <c r="J51" s="296">
        <f>IF(OR($B51="*",$B51&lt;400),"",IF(AND('201819 DATA'!Z51="*",$B51&gt;=400),"*",IF($B51&gt;=400,ROUND('201819 DATA'!Z51/$B51,2),"")))</f>
        <v>0.04</v>
      </c>
      <c r="K51" s="296">
        <f>IF(OR($B51="*",$B51&lt;400),"",IF(AND('201819 DATA'!AA51="*",$B51&gt;=400),"*",IF($B51&gt;=400,ROUND('201819 DATA'!AA51/$B51,2),"")))</f>
        <v>0.15</v>
      </c>
      <c r="L51" s="296">
        <f>IF(OR($B51="*",$B51&lt;400),"",IF(AND('201819 DATA'!AB51="*",$B51&gt;=400),"*",IF($B51&gt;=400,ROUND('201819 DATA'!AB51/$B51,2),"")))</f>
        <v>0.35</v>
      </c>
      <c r="M51" s="296">
        <f>IF(OR($B51="*",$B51&lt;400),"",IF(AND('201819 DATA'!AC51="*",$B51&gt;=400),"*",IF($B51&gt;=400,ROUND('201819 DATA'!AC51/$B51,2),"")))</f>
        <v>0.33</v>
      </c>
      <c r="N51" s="296">
        <f>IF(OR($B51="*",$B51&lt;400),"",IF(AND('201819 DATA'!AD51="*",$B51&gt;=400),"*",IF($B51&gt;=400,ROUND('201819 DATA'!AD51/$B51,2),"")))</f>
        <v>0.13</v>
      </c>
      <c r="O51" s="296">
        <f>IF(OR($B51="*",$B51&lt;400),"",IF(AND('201819 DATA'!AE51="*",$B51&gt;=400),"*",IF($B51&gt;=400,ROUND('201819 DATA'!AE51/$B51,2),"")))</f>
        <v>0</v>
      </c>
      <c r="P51" s="297"/>
      <c r="Q51" s="296">
        <f>IF(OR($B51="*",$B51&lt;400),"",IF(AND('201819 DATA'!FL51="*",$B51&gt;=400),"*",IF($B51&gt;=400,ROUND('201819 DATA'!FL51/$B51,2),"")))</f>
        <v>0.98</v>
      </c>
      <c r="R51" s="289">
        <f>IF(OR($C51="*",$C51&lt;400),"",IF(AND('201819 DATA'!F51="*",$C51&gt;=400),"*",IF($C51&gt;=400,ROUND('201819 DATA'!F51/$C51,2),"")))</f>
        <v>0</v>
      </c>
      <c r="S51" s="289">
        <f>IF(OR($C51="*",$C51&lt;400),"",IF(AND('201819 DATA'!G51="*",$C51&gt;=400),"*",IF($C51&gt;=400,ROUND('201819 DATA'!G51/$C51,2),"")))</f>
        <v>0</v>
      </c>
      <c r="T51" s="289">
        <f>IF(OR($C51="*",$C51&lt;400),"",IF(AND('201819 DATA'!H51="*",$C51&gt;=400),"*",IF($C51&gt;=400,ROUND('201819 DATA'!H51/$C51,2),"")))</f>
        <v>1</v>
      </c>
      <c r="U51" s="289">
        <f>IF(OR($C51="*",$C51&lt;400),"",IF(AND('201819 DATA'!FM51="*",$C51&gt;=400),"*",IF($C51&gt;=400,ROUND('201819 DATA'!FM51/$C51,2),"")))</f>
        <v>0</v>
      </c>
      <c r="V51" s="312">
        <f>IF(OR($D51="*",$D51&lt;400),"",IF(AND('201819 DATA'!M51="*",$D51&gt;=400),"*",IF($D51&gt;=400,ROUND('201819 DATA'!M51/$D51,2),"")))</f>
        <v>0.13</v>
      </c>
      <c r="W51" s="312">
        <f>IF(OR($D51="*",$D51&lt;400),"",IF(AND('201819 DATA'!N51="*",$D51&gt;=400),"*",IF($D51&gt;=400,ROUND('201819 DATA'!N51/$D51,2),"")))</f>
        <v>0.18</v>
      </c>
      <c r="X51" s="312">
        <f>IF(OR($D51="*",$D51&lt;400),"",IF(AND('201819 DATA'!O51="*",$D51&gt;=400),"*",IF($D51&gt;=400,ROUND('201819 DATA'!O51/$D51,2),"")))</f>
        <v>0.14000000000000001</v>
      </c>
      <c r="Y51" s="312">
        <f>IF(OR($D51="*",$D51&lt;400),"",IF(AND('201819 DATA'!P51="*",$D51&gt;=400),"*",IF($D51&gt;=400,ROUND('201819 DATA'!P51/$D51,2),"")))</f>
        <v>0.11</v>
      </c>
      <c r="Z51" s="312">
        <f>IF(OR($D51="*",$D51&lt;400),"",IF(AND('201819 DATA'!Q51="*",$D51&gt;=400),"*",IF($D51&gt;=400,ROUND('201819 DATA'!Q51/$D51,2),"")))</f>
        <v>0.06</v>
      </c>
      <c r="AA51" s="312">
        <f>IF(OR($D51="*",$D51&lt;400),"",IF(AND('201819 DATA'!R51="*",$D51&gt;=400),"*",IF($D51&gt;=400,ROUND('201819 DATA'!R51/$D51,2),"")))</f>
        <v>0.04</v>
      </c>
      <c r="AB51" s="312">
        <f>IF(OR($D51="*",$D51&lt;400),"",IF(AND('201819 DATA'!S51="*",$D51&gt;=400),"*",IF($D51&gt;=400,ROUND('201819 DATA'!S51/$D51,2),"")))</f>
        <v>0.09</v>
      </c>
      <c r="AC51" s="312">
        <f>IF(OR($D51="*",$D51&lt;400),"",IF(AND('201819 DATA'!T51="*",$D51&gt;=400),"*",IF($D51&gt;=400,ROUND('201819 DATA'!T51/$D51,2),"")))</f>
        <v>0.25</v>
      </c>
      <c r="AD51" s="289">
        <f>IF(OR($C51="*",$C51&lt;400),"",IF(AND('201819 DATA'!BC51="*",$C51&gt;=400),"*",IF($C51&gt;=400,ROUND('201819 DATA'!BC51/$C51,2),"")))</f>
        <v>0</v>
      </c>
      <c r="AE51" s="289">
        <f>IF(OR($C51="*",$C51&lt;400),"",IF(AND('201819 DATA'!BD51="*",$C51&gt;=400),"*",IF($C51&gt;=400,ROUND('201819 DATA'!BD51/$C51,2),"")))</f>
        <v>0.01</v>
      </c>
      <c r="AF51" s="289">
        <f>IF(OR($C51="*",$C51&lt;400),"",IF(AND('201819 DATA'!BE51="*",$C51&gt;=400),"*",IF($C51&gt;=400,ROUND('201819 DATA'!BE51/$C51,2),"")))</f>
        <v>0</v>
      </c>
      <c r="AG51" s="289">
        <f>IF(OR($C51="*",$C51&lt;400),"",IF(AND('201819 DATA'!BF51="*",$C51&gt;=400),"*",IF($C51&gt;=400,ROUND('201819 DATA'!BF51/$C51,2),"")))</f>
        <v>0</v>
      </c>
      <c r="AH51" s="289" t="str">
        <f>IF(OR($C51="*",$C51&lt;400),"",IF(AND('201819 DATA'!BG51="*",$C51&gt;=400),"*",IF($C51&gt;=400,ROUND('201819 DATA'!BG51/$C51,2),"")))</f>
        <v>*</v>
      </c>
      <c r="AI51" s="289">
        <f>IF(OR($C51="*",$C51&lt;400),"",IF(AND('201819 DATA'!BH51="*",$C51&gt;=400),"*",IF($C51&gt;=400,ROUND('201819 DATA'!BH51/$C51,2),"")))</f>
        <v>0.03</v>
      </c>
      <c r="AJ51" s="289" t="str">
        <f>IF(OR($C51="*",$C51&lt;400),"",IF(AND('201819 DATA'!BI51="*",$C51&gt;=400),"*",IF($C51&gt;=400,ROUND('201819 DATA'!BI51/$C51,2),"")))</f>
        <v>*</v>
      </c>
      <c r="AK51" s="289">
        <f>IF(OR($C51="*",$C51&lt;400),"",IF(AND('201819 DATA'!BJ51="*",$C51&gt;=400),"*",IF($C51&gt;=400,ROUND('201819 DATA'!BJ51/$C51,2),"")))</f>
        <v>0</v>
      </c>
      <c r="AL51" s="289" t="str">
        <f>IF(OR($C51="*",$C51&lt;400),"",IF(AND('201819 DATA'!BK51="*",$C51&gt;=400),"*",IF($C51&gt;=400,ROUND('201819 DATA'!BK51/$C51,2),"")))</f>
        <v>*</v>
      </c>
      <c r="AM51" s="289">
        <f>IF(OR($C51="*",$C51&lt;400),"",IF(AND('201819 DATA'!BL51="*",$C51&gt;=400),"*",IF($C51&gt;=400,ROUND('201819 DATA'!BL51/$C51,2),"")))</f>
        <v>0.02</v>
      </c>
      <c r="AN51" s="289">
        <f>IF(OR($C51="*",$C51&lt;400),"",IF(AND('201819 DATA'!BM51="*",$C51&gt;=400),"*",IF($C51&gt;=400,ROUND('201819 DATA'!BM51/$C51,2),"")))</f>
        <v>0.13</v>
      </c>
      <c r="AO51" s="289">
        <f>IF(OR($C51="*",$C51&lt;400),"",IF(AND('201819 DATA'!BN51="*",$C51&gt;=400),"*",IF($C51&gt;=400,ROUND('201819 DATA'!BN51/$C51,2),"")))</f>
        <v>0</v>
      </c>
      <c r="AP51" s="289">
        <f>IF(OR($C51="*",$C51&lt;400),"",IF(AND('201819 DATA'!BO51="*",$C51&gt;=400),"*",IF($C51&gt;=400,ROUND('201819 DATA'!BO51/$C51,2),"")))</f>
        <v>0.71</v>
      </c>
      <c r="AQ51" s="289">
        <f>IF(OR($C51="*",$C51&lt;400),"",IF(AND('201819 DATA'!BP51="*",$C51&gt;=400),"*",IF($C51&gt;=400,ROUND('201819 DATA'!BP51/$C51,2),"")))</f>
        <v>0.04</v>
      </c>
      <c r="AR51" s="289">
        <f>IF(OR($C51="*",$C51&lt;400),"",IF(AND('201819 DATA'!BQ51="*",$C51&gt;=400),"*",IF($C51&gt;=400,ROUND('201819 DATA'!BQ51/$C51,2),"")))</f>
        <v>0</v>
      </c>
      <c r="AS51" s="289">
        <f>IF(OR($C51="*",$C51&lt;400),"",IF(AND('201819 DATA'!BR51="*",$C51&gt;=400),"*",IF($C51&gt;=400,ROUND('201819 DATA'!BR51/$C51,2),"")))</f>
        <v>0</v>
      </c>
      <c r="AT51" s="289">
        <f>IF(OR($C51="*",$C51&lt;400),"",IF(AND('201819 DATA'!BS51="*",$C51&gt;=400),"*",IF($C51&gt;=400,ROUND('201819 DATA'!BS51/$C51,2),"")))</f>
        <v>0</v>
      </c>
      <c r="AU51" s="289">
        <f>IF(OR($C51="*",$C51&lt;400),"",IF(AND('201819 DATA'!BT51="*",$C51&gt;=400),"*",IF($C51&gt;=400,ROUND('201819 DATA'!BT51/$C51,2),"")))</f>
        <v>0.04</v>
      </c>
      <c r="AV51" s="289">
        <f>IF(OR($C51="*",$C51&lt;400),"",IF(AND('201819 DATA'!BU51="*",$C51&gt;=400),"*",IF($C51&gt;=400,ROUND('201819 DATA'!BU51/$C51,2),"")))</f>
        <v>0</v>
      </c>
      <c r="AW51" s="289">
        <f>IF(OR($C51="*",$C51&lt;400),"",IF(AND('201819 DATA'!BV51="*",$C51&gt;=400),"*",IF($C51&gt;=400,ROUND('201819 DATA'!BV51/$C51,2),"")))</f>
        <v>0</v>
      </c>
      <c r="AX51" s="289">
        <f>IF(OR($C51="*",$C51&lt;400),"",IF(AND('201819 DATA'!BW51="*",$C51&gt;=400),"*",IF($C51&gt;=400,ROUND('201819 DATA'!BW51/$C51,2),"")))</f>
        <v>0.01</v>
      </c>
    </row>
    <row r="52" spans="1:50" x14ac:dyDescent="0.2">
      <c r="A52" s="13" t="s">
        <v>13</v>
      </c>
      <c r="B52" s="287">
        <f>'201819 DATA'!B52</f>
        <v>5345</v>
      </c>
      <c r="C52" s="288">
        <f>'201819 DATA'!C52</f>
        <v>5345</v>
      </c>
      <c r="D52" s="293">
        <f>'201819 DATA'!FN52</f>
        <v>5155</v>
      </c>
      <c r="G52" s="295">
        <f t="shared" si="0"/>
        <v>1</v>
      </c>
      <c r="H52" s="289">
        <f>IF(OR($C52="*",$C52&lt;400),"",IF(AND('201819 DATA'!F52="*",$C52&gt;=400),"*",IF($C52&gt;=400,ROUND('201819 DATA'!F52/$C52,2),"")))</f>
        <v>0</v>
      </c>
      <c r="I52" s="296">
        <f>IF(OR($B52="*",$B52&lt;400),"",IF(AND('201819 DATA'!Y52="*",$B52&gt;=400),"*",IF($B52&gt;=400,ROUND('201819 DATA'!Y52/$B52,2),"")))</f>
        <v>0</v>
      </c>
      <c r="J52" s="296">
        <f>IF(OR($B52="*",$B52&lt;400),"",IF(AND('201819 DATA'!Z52="*",$B52&gt;=400),"*",IF($B52&gt;=400,ROUND('201819 DATA'!Z52/$B52,2),"")))</f>
        <v>0.08</v>
      </c>
      <c r="K52" s="296">
        <f>IF(OR($B52="*",$B52&lt;400),"",IF(AND('201819 DATA'!AA52="*",$B52&gt;=400),"*",IF($B52&gt;=400,ROUND('201819 DATA'!AA52/$B52,2),"")))</f>
        <v>0.24</v>
      </c>
      <c r="L52" s="296">
        <f>IF(OR($B52="*",$B52&lt;400),"",IF(AND('201819 DATA'!AB52="*",$B52&gt;=400),"*",IF($B52&gt;=400,ROUND('201819 DATA'!AB52/$B52,2),"")))</f>
        <v>0.33</v>
      </c>
      <c r="M52" s="296">
        <f>IF(OR($B52="*",$B52&lt;400),"",IF(AND('201819 DATA'!AC52="*",$B52&gt;=400),"*",IF($B52&gt;=400,ROUND('201819 DATA'!AC52/$B52,2),"")))</f>
        <v>0.26</v>
      </c>
      <c r="N52" s="296">
        <f>IF(OR($B52="*",$B52&lt;400),"",IF(AND('201819 DATA'!AD52="*",$B52&gt;=400),"*",IF($B52&gt;=400,ROUND('201819 DATA'!AD52/$B52,2),"")))</f>
        <v>0.08</v>
      </c>
      <c r="O52" s="296">
        <f>IF(OR($B52="*",$B52&lt;400),"",IF(AND('201819 DATA'!AE52="*",$B52&gt;=400),"*",IF($B52&gt;=400,ROUND('201819 DATA'!AE52/$B52,2),"")))</f>
        <v>0</v>
      </c>
      <c r="P52" s="297"/>
      <c r="Q52" s="296">
        <f>IF(OR($B52="*",$B52&lt;400),"",IF(AND('201819 DATA'!FL52="*",$B52&gt;=400),"*",IF($B52&gt;=400,ROUND('201819 DATA'!FL52/$B52,2),"")))</f>
        <v>0.98</v>
      </c>
      <c r="R52" s="289">
        <f>IF(OR($C52="*",$C52&lt;400),"",IF(AND('201819 DATA'!F52="*",$C52&gt;=400),"*",IF($C52&gt;=400,ROUND('201819 DATA'!F52/$C52,2),"")))</f>
        <v>0</v>
      </c>
      <c r="S52" s="289">
        <f>IF(OR($C52="*",$C52&lt;400),"",IF(AND('201819 DATA'!G52="*",$C52&gt;=400),"*",IF($C52&gt;=400,ROUND('201819 DATA'!G52/$C52,2),"")))</f>
        <v>0</v>
      </c>
      <c r="T52" s="289">
        <f>IF(OR($C52="*",$C52&lt;400),"",IF(AND('201819 DATA'!H52="*",$C52&gt;=400),"*",IF($C52&gt;=400,ROUND('201819 DATA'!H52/$C52,2),"")))</f>
        <v>1</v>
      </c>
      <c r="U52" s="289">
        <f>IF(OR($C52="*",$C52&lt;400),"",IF(AND('201819 DATA'!FM52="*",$C52&gt;=400),"*",IF($C52&gt;=400,ROUND('201819 DATA'!FM52/$C52,2),"")))</f>
        <v>0</v>
      </c>
      <c r="V52" s="312">
        <f>IF(OR($D52="*",$D52&lt;400),"",IF(AND('201819 DATA'!M52="*",$D52&gt;=400),"*",IF($D52&gt;=400,ROUND('201819 DATA'!M52/$D52,2),"")))</f>
        <v>0.19</v>
      </c>
      <c r="W52" s="312">
        <f>IF(OR($D52="*",$D52&lt;400),"",IF(AND('201819 DATA'!N52="*",$D52&gt;=400),"*",IF($D52&gt;=400,ROUND('201819 DATA'!N52/$D52,2),"")))</f>
        <v>0.24</v>
      </c>
      <c r="X52" s="312">
        <f>IF(OR($D52="*",$D52&lt;400),"",IF(AND('201819 DATA'!O52="*",$D52&gt;=400),"*",IF($D52&gt;=400,ROUND('201819 DATA'!O52/$D52,2),"")))</f>
        <v>0.19</v>
      </c>
      <c r="Y52" s="312">
        <f>IF(OR($D52="*",$D52&lt;400),"",IF(AND('201819 DATA'!P52="*",$D52&gt;=400),"*",IF($D52&gt;=400,ROUND('201819 DATA'!P52/$D52,2),"")))</f>
        <v>0.2</v>
      </c>
      <c r="Z52" s="312">
        <f>IF(OR($D52="*",$D52&lt;400),"",IF(AND('201819 DATA'!Q52="*",$D52&gt;=400),"*",IF($D52&gt;=400,ROUND('201819 DATA'!Q52/$D52,2),"")))</f>
        <v>0.05</v>
      </c>
      <c r="AA52" s="312">
        <f>IF(OR($D52="*",$D52&lt;400),"",IF(AND('201819 DATA'!R52="*",$D52&gt;=400),"*",IF($D52&gt;=400,ROUND('201819 DATA'!R52/$D52,2),"")))</f>
        <v>0.03</v>
      </c>
      <c r="AB52" s="312">
        <f>IF(OR($D52="*",$D52&lt;400),"",IF(AND('201819 DATA'!S52="*",$D52&gt;=400),"*",IF($D52&gt;=400,ROUND('201819 DATA'!S52/$D52,2),"")))</f>
        <v>0.04</v>
      </c>
      <c r="AC52" s="312">
        <f>IF(OR($D52="*",$D52&lt;400),"",IF(AND('201819 DATA'!T52="*",$D52&gt;=400),"*",IF($D52&gt;=400,ROUND('201819 DATA'!T52/$D52,2),"")))</f>
        <v>0.06</v>
      </c>
      <c r="AD52" s="289">
        <f>IF(OR($C52="*",$C52&lt;400),"",IF(AND('201819 DATA'!BC52="*",$C52&gt;=400),"*",IF($C52&gt;=400,ROUND('201819 DATA'!BC52/$C52,2),"")))</f>
        <v>0.01</v>
      </c>
      <c r="AE52" s="289">
        <f>IF(OR($C52="*",$C52&lt;400),"",IF(AND('201819 DATA'!BD52="*",$C52&gt;=400),"*",IF($C52&gt;=400,ROUND('201819 DATA'!BD52/$C52,2),"")))</f>
        <v>0.01</v>
      </c>
      <c r="AF52" s="289">
        <f>IF(OR($C52="*",$C52&lt;400),"",IF(AND('201819 DATA'!BE52="*",$C52&gt;=400),"*",IF($C52&gt;=400,ROUND('201819 DATA'!BE52/$C52,2),"")))</f>
        <v>0.01</v>
      </c>
      <c r="AG52" s="289" t="str">
        <f>IF(OR($C52="*",$C52&lt;400),"",IF(AND('201819 DATA'!BF52="*",$C52&gt;=400),"*",IF($C52&gt;=400,ROUND('201819 DATA'!BF52/$C52,2),"")))</f>
        <v>*</v>
      </c>
      <c r="AH52" s="289" t="str">
        <f>IF(OR($C52="*",$C52&lt;400),"",IF(AND('201819 DATA'!BG52="*",$C52&gt;=400),"*",IF($C52&gt;=400,ROUND('201819 DATA'!BG52/$C52,2),"")))</f>
        <v>*</v>
      </c>
      <c r="AI52" s="289">
        <f>IF(OR($C52="*",$C52&lt;400),"",IF(AND('201819 DATA'!BH52="*",$C52&gt;=400),"*",IF($C52&gt;=400,ROUND('201819 DATA'!BH52/$C52,2),"")))</f>
        <v>0.03</v>
      </c>
      <c r="AJ52" s="289">
        <f>IF(OR($C52="*",$C52&lt;400),"",IF(AND('201819 DATA'!BI52="*",$C52&gt;=400),"*",IF($C52&gt;=400,ROUND('201819 DATA'!BI52/$C52,2),"")))</f>
        <v>0</v>
      </c>
      <c r="AK52" s="289">
        <f>IF(OR($C52="*",$C52&lt;400),"",IF(AND('201819 DATA'!BJ52="*",$C52&gt;=400),"*",IF($C52&gt;=400,ROUND('201819 DATA'!BJ52/$C52,2),"")))</f>
        <v>0.01</v>
      </c>
      <c r="AL52" s="289">
        <f>IF(OR($C52="*",$C52&lt;400),"",IF(AND('201819 DATA'!BK52="*",$C52&gt;=400),"*",IF($C52&gt;=400,ROUND('201819 DATA'!BK52/$C52,2),"")))</f>
        <v>0</v>
      </c>
      <c r="AM52" s="289">
        <f>IF(OR($C52="*",$C52&lt;400),"",IF(AND('201819 DATA'!BL52="*",$C52&gt;=400),"*",IF($C52&gt;=400,ROUND('201819 DATA'!BL52/$C52,2),"")))</f>
        <v>0.03</v>
      </c>
      <c r="AN52" s="289">
        <f>IF(OR($C52="*",$C52&lt;400),"",IF(AND('201819 DATA'!BM52="*",$C52&gt;=400),"*",IF($C52&gt;=400,ROUND('201819 DATA'!BM52/$C52,2),"")))</f>
        <v>0.21</v>
      </c>
      <c r="AO52" s="289">
        <f>IF(OR($C52="*",$C52&lt;400),"",IF(AND('201819 DATA'!BN52="*",$C52&gt;=400),"*",IF($C52&gt;=400,ROUND('201819 DATA'!BN52/$C52,2),"")))</f>
        <v>0</v>
      </c>
      <c r="AP52" s="289">
        <f>IF(OR($C52="*",$C52&lt;400),"",IF(AND('201819 DATA'!BO52="*",$C52&gt;=400),"*",IF($C52&gt;=400,ROUND('201819 DATA'!BO52/$C52,2),"")))</f>
        <v>0.41</v>
      </c>
      <c r="AQ52" s="289">
        <f>IF(OR($C52="*",$C52&lt;400),"",IF(AND('201819 DATA'!BP52="*",$C52&gt;=400),"*",IF($C52&gt;=400,ROUND('201819 DATA'!BP52/$C52,2),"")))</f>
        <v>0.12</v>
      </c>
      <c r="AR52" s="289" t="str">
        <f>IF(OR($C52="*",$C52&lt;400),"",IF(AND('201819 DATA'!BQ52="*",$C52&gt;=400),"*",IF($C52&gt;=400,ROUND('201819 DATA'!BQ52/$C52,2),"")))</f>
        <v>*</v>
      </c>
      <c r="AS52" s="289">
        <f>IF(OR($C52="*",$C52&lt;400),"",IF(AND('201819 DATA'!BR52="*",$C52&gt;=400),"*",IF($C52&gt;=400,ROUND('201819 DATA'!BR52/$C52,2),"")))</f>
        <v>0</v>
      </c>
      <c r="AT52" s="289">
        <f>IF(OR($C52="*",$C52&lt;400),"",IF(AND('201819 DATA'!BS52="*",$C52&gt;=400),"*",IF($C52&gt;=400,ROUND('201819 DATA'!BS52/$C52,2),"")))</f>
        <v>0</v>
      </c>
      <c r="AU52" s="289">
        <f>IF(OR($C52="*",$C52&lt;400),"",IF(AND('201819 DATA'!BT52="*",$C52&gt;=400),"*",IF($C52&gt;=400,ROUND('201819 DATA'!BT52/$C52,2),"")))</f>
        <v>0.08</v>
      </c>
      <c r="AV52" s="289">
        <f>IF(OR($C52="*",$C52&lt;400),"",IF(AND('201819 DATA'!BU52="*",$C52&gt;=400),"*",IF($C52&gt;=400,ROUND('201819 DATA'!BU52/$C52,2),"")))</f>
        <v>0</v>
      </c>
      <c r="AW52" s="289">
        <f>IF(OR($C52="*",$C52&lt;400),"",IF(AND('201819 DATA'!BV52="*",$C52&gt;=400),"*",IF($C52&gt;=400,ROUND('201819 DATA'!BV52/$C52,2),"")))</f>
        <v>0</v>
      </c>
      <c r="AX52" s="289">
        <f>IF(OR($C52="*",$C52&lt;400),"",IF(AND('201819 DATA'!BW52="*",$C52&gt;=400),"*",IF($C52&gt;=400,ROUND('201819 DATA'!BW52/$C52,2),"")))</f>
        <v>7.0000000000000007E-2</v>
      </c>
    </row>
    <row r="53" spans="1:50" x14ac:dyDescent="0.2">
      <c r="A53" s="13" t="s">
        <v>15</v>
      </c>
      <c r="B53" s="287">
        <f>'201819 DATA'!B53</f>
        <v>2265</v>
      </c>
      <c r="C53" s="288">
        <f>'201819 DATA'!C53</f>
        <v>2265</v>
      </c>
      <c r="D53" s="293">
        <f>'201819 DATA'!FN53</f>
        <v>2210</v>
      </c>
      <c r="G53" s="295">
        <f t="shared" si="0"/>
        <v>1</v>
      </c>
      <c r="H53" s="289">
        <f>IF(OR($C53="*",$C53&lt;400),"",IF(AND('201819 DATA'!F53="*",$C53&gt;=400),"*",IF($C53&gt;=400,ROUND('201819 DATA'!F53/$C53,2),"")))</f>
        <v>0</v>
      </c>
      <c r="I53" s="296">
        <f>IF(OR($B53="*",$B53&lt;400),"",IF(AND('201819 DATA'!Y53="*",$B53&gt;=400),"*",IF($B53&gt;=400,ROUND('201819 DATA'!Y53/$B53,2),"")))</f>
        <v>0</v>
      </c>
      <c r="J53" s="296">
        <f>IF(OR($B53="*",$B53&lt;400),"",IF(AND('201819 DATA'!Z53="*",$B53&gt;=400),"*",IF($B53&gt;=400,ROUND('201819 DATA'!Z53/$B53,2),"")))</f>
        <v>0.15</v>
      </c>
      <c r="K53" s="296">
        <f>IF(OR($B53="*",$B53&lt;400),"",IF(AND('201819 DATA'!AA53="*",$B53&gt;=400),"*",IF($B53&gt;=400,ROUND('201819 DATA'!AA53/$B53,2),"")))</f>
        <v>0.33</v>
      </c>
      <c r="L53" s="296">
        <f>IF(OR($B53="*",$B53&lt;400),"",IF(AND('201819 DATA'!AB53="*",$B53&gt;=400),"*",IF($B53&gt;=400,ROUND('201819 DATA'!AB53/$B53,2),"")))</f>
        <v>0.26</v>
      </c>
      <c r="M53" s="296">
        <f>IF(OR($B53="*",$B53&lt;400),"",IF(AND('201819 DATA'!AC53="*",$B53&gt;=400),"*",IF($B53&gt;=400,ROUND('201819 DATA'!AC53/$B53,2),"")))</f>
        <v>0.17</v>
      </c>
      <c r="N53" s="296">
        <f>IF(OR($B53="*",$B53&lt;400),"",IF(AND('201819 DATA'!AD53="*",$B53&gt;=400),"*",IF($B53&gt;=400,ROUND('201819 DATA'!AD53/$B53,2),"")))</f>
        <v>0.08</v>
      </c>
      <c r="O53" s="296">
        <f>IF(OR($B53="*",$B53&lt;400),"",IF(AND('201819 DATA'!AE53="*",$B53&gt;=400),"*",IF($B53&gt;=400,ROUND('201819 DATA'!AE53/$B53,2),"")))</f>
        <v>0</v>
      </c>
      <c r="P53" s="297"/>
      <c r="Q53" s="296">
        <f>IF(OR($B53="*",$B53&lt;400),"",IF(AND('201819 DATA'!FL53="*",$B53&gt;=400),"*",IF($B53&gt;=400,ROUND('201819 DATA'!FL53/$B53,2),"")))</f>
        <v>0.98</v>
      </c>
      <c r="R53" s="289">
        <f>IF(OR($C53="*",$C53&lt;400),"",IF(AND('201819 DATA'!F53="*",$C53&gt;=400),"*",IF($C53&gt;=400,ROUND('201819 DATA'!F53/$C53,2),"")))</f>
        <v>0</v>
      </c>
      <c r="S53" s="289">
        <f>IF(OR($C53="*",$C53&lt;400),"",IF(AND('201819 DATA'!G53="*",$C53&gt;=400),"*",IF($C53&gt;=400,ROUND('201819 DATA'!G53/$C53,2),"")))</f>
        <v>0</v>
      </c>
      <c r="T53" s="289">
        <f>IF(OR($C53="*",$C53&lt;400),"",IF(AND('201819 DATA'!H53="*",$C53&gt;=400),"*",IF($C53&gt;=400,ROUND('201819 DATA'!H53/$C53,2),"")))</f>
        <v>1</v>
      </c>
      <c r="U53" s="289">
        <f>IF(OR($C53="*",$C53&lt;400),"",IF(AND('201819 DATA'!FM53="*",$C53&gt;=400),"*",IF($C53&gt;=400,ROUND('201819 DATA'!FM53/$C53,2),"")))</f>
        <v>0</v>
      </c>
      <c r="V53" s="312">
        <f>IF(OR($D53="*",$D53&lt;400),"",IF(AND('201819 DATA'!M53="*",$D53&gt;=400),"*",IF($D53&gt;=400,ROUND('201819 DATA'!M53/$D53,2),"")))</f>
        <v>0.28999999999999998</v>
      </c>
      <c r="W53" s="312">
        <f>IF(OR($D53="*",$D53&lt;400),"",IF(AND('201819 DATA'!N53="*",$D53&gt;=400),"*",IF($D53&gt;=400,ROUND('201819 DATA'!N53/$D53,2),"")))</f>
        <v>0.35</v>
      </c>
      <c r="X53" s="312">
        <f>IF(OR($D53="*",$D53&lt;400),"",IF(AND('201819 DATA'!O53="*",$D53&gt;=400),"*",IF($D53&gt;=400,ROUND('201819 DATA'!O53/$D53,2),"")))</f>
        <v>0.16</v>
      </c>
      <c r="Y53" s="312">
        <f>IF(OR($D53="*",$D53&lt;400),"",IF(AND('201819 DATA'!P53="*",$D53&gt;=400),"*",IF($D53&gt;=400,ROUND('201819 DATA'!P53/$D53,2),"")))</f>
        <v>0.14000000000000001</v>
      </c>
      <c r="Z53" s="312">
        <f>IF(OR($D53="*",$D53&lt;400),"",IF(AND('201819 DATA'!Q53="*",$D53&gt;=400),"*",IF($D53&gt;=400,ROUND('201819 DATA'!Q53/$D53,2),"")))</f>
        <v>0.02</v>
      </c>
      <c r="AA53" s="312">
        <f>IF(OR($D53="*",$D53&lt;400),"",IF(AND('201819 DATA'!R53="*",$D53&gt;=400),"*",IF($D53&gt;=400,ROUND('201819 DATA'!R53/$D53,2),"")))</f>
        <v>0.01</v>
      </c>
      <c r="AB53" s="312">
        <f>IF(OR($D53="*",$D53&lt;400),"",IF(AND('201819 DATA'!S53="*",$D53&gt;=400),"*",IF($D53&gt;=400,ROUND('201819 DATA'!S53/$D53,2),"")))</f>
        <v>0.02</v>
      </c>
      <c r="AC53" s="312">
        <f>IF(OR($D53="*",$D53&lt;400),"",IF(AND('201819 DATA'!T53="*",$D53&gt;=400),"*",IF($D53&gt;=400,ROUND('201819 DATA'!T53/$D53,2),"")))</f>
        <v>0.01</v>
      </c>
      <c r="AD53" s="289">
        <f>IF(OR($C53="*",$C53&lt;400),"",IF(AND('201819 DATA'!BC53="*",$C53&gt;=400),"*",IF($C53&gt;=400,ROUND('201819 DATA'!BC53/$C53,2),"")))</f>
        <v>0.01</v>
      </c>
      <c r="AE53" s="289">
        <f>IF(OR($C53="*",$C53&lt;400),"",IF(AND('201819 DATA'!BD53="*",$C53&gt;=400),"*",IF($C53&gt;=400,ROUND('201819 DATA'!BD53/$C53,2),"")))</f>
        <v>0.03</v>
      </c>
      <c r="AF53" s="289">
        <f>IF(OR($C53="*",$C53&lt;400),"",IF(AND('201819 DATA'!BE53="*",$C53&gt;=400),"*",IF($C53&gt;=400,ROUND('201819 DATA'!BE53/$C53,2),"")))</f>
        <v>0.01</v>
      </c>
      <c r="AG53" s="289" t="str">
        <f>IF(OR($C53="*",$C53&lt;400),"",IF(AND('201819 DATA'!BF53="*",$C53&gt;=400),"*",IF($C53&gt;=400,ROUND('201819 DATA'!BF53/$C53,2),"")))</f>
        <v>*</v>
      </c>
      <c r="AH53" s="289" t="str">
        <f>IF(OR($C53="*",$C53&lt;400),"",IF(AND('201819 DATA'!BG53="*",$C53&gt;=400),"*",IF($C53&gt;=400,ROUND('201819 DATA'!BG53/$C53,2),"")))</f>
        <v>*</v>
      </c>
      <c r="AI53" s="289">
        <f>IF(OR($C53="*",$C53&lt;400),"",IF(AND('201819 DATA'!BH53="*",$C53&gt;=400),"*",IF($C53&gt;=400,ROUND('201819 DATA'!BH53/$C53,2),"")))</f>
        <v>0.01</v>
      </c>
      <c r="AJ53" s="289">
        <f>IF(OR($C53="*",$C53&lt;400),"",IF(AND('201819 DATA'!BI53="*",$C53&gt;=400),"*",IF($C53&gt;=400,ROUND('201819 DATA'!BI53/$C53,2),"")))</f>
        <v>0.06</v>
      </c>
      <c r="AK53" s="289">
        <f>IF(OR($C53="*",$C53&lt;400),"",IF(AND('201819 DATA'!BJ53="*",$C53&gt;=400),"*",IF($C53&gt;=400,ROUND('201819 DATA'!BJ53/$C53,2),"")))</f>
        <v>0.01</v>
      </c>
      <c r="AL53" s="289">
        <f>IF(OR($C53="*",$C53&lt;400),"",IF(AND('201819 DATA'!BK53="*",$C53&gt;=400),"*",IF($C53&gt;=400,ROUND('201819 DATA'!BK53/$C53,2),"")))</f>
        <v>0</v>
      </c>
      <c r="AM53" s="289">
        <f>IF(OR($C53="*",$C53&lt;400),"",IF(AND('201819 DATA'!BL53="*",$C53&gt;=400),"*",IF($C53&gt;=400,ROUND('201819 DATA'!BL53/$C53,2),"")))</f>
        <v>0.02</v>
      </c>
      <c r="AN53" s="289">
        <f>IF(OR($C53="*",$C53&lt;400),"",IF(AND('201819 DATA'!BM53="*",$C53&gt;=400),"*",IF($C53&gt;=400,ROUND('201819 DATA'!BM53/$C53,2),"")))</f>
        <v>0.28000000000000003</v>
      </c>
      <c r="AO53" s="289">
        <f>IF(OR($C53="*",$C53&lt;400),"",IF(AND('201819 DATA'!BN53="*",$C53&gt;=400),"*",IF($C53&gt;=400,ROUND('201819 DATA'!BN53/$C53,2),"")))</f>
        <v>0.02</v>
      </c>
      <c r="AP53" s="289">
        <f>IF(OR($C53="*",$C53&lt;400),"",IF(AND('201819 DATA'!BO53="*",$C53&gt;=400),"*",IF($C53&gt;=400,ROUND('201819 DATA'!BO53/$C53,2),"")))</f>
        <v>0.22</v>
      </c>
      <c r="AQ53" s="289">
        <f>IF(OR($C53="*",$C53&lt;400),"",IF(AND('201819 DATA'!BP53="*",$C53&gt;=400),"*",IF($C53&gt;=400,ROUND('201819 DATA'!BP53/$C53,2),"")))</f>
        <v>0.16</v>
      </c>
      <c r="AR53" s="289">
        <f>IF(OR($C53="*",$C53&lt;400),"",IF(AND('201819 DATA'!BQ53="*",$C53&gt;=400),"*",IF($C53&gt;=400,ROUND('201819 DATA'!BQ53/$C53,2),"")))</f>
        <v>0</v>
      </c>
      <c r="AS53" s="289">
        <f>IF(OR($C53="*",$C53&lt;400),"",IF(AND('201819 DATA'!BR53="*",$C53&gt;=400),"*",IF($C53&gt;=400,ROUND('201819 DATA'!BR53/$C53,2),"")))</f>
        <v>0</v>
      </c>
      <c r="AT53" s="289">
        <f>IF(OR($C53="*",$C53&lt;400),"",IF(AND('201819 DATA'!BS53="*",$C53&gt;=400),"*",IF($C53&gt;=400,ROUND('201819 DATA'!BS53/$C53,2),"")))</f>
        <v>0</v>
      </c>
      <c r="AU53" s="289">
        <f>IF(OR($C53="*",$C53&lt;400),"",IF(AND('201819 DATA'!BT53="*",$C53&gt;=400),"*",IF($C53&gt;=400,ROUND('201819 DATA'!BT53/$C53,2),"")))</f>
        <v>0.08</v>
      </c>
      <c r="AV53" s="289">
        <f>IF(OR($C53="*",$C53&lt;400),"",IF(AND('201819 DATA'!BU53="*",$C53&gt;=400),"*",IF($C53&gt;=400,ROUND('201819 DATA'!BU53/$C53,2),"")))</f>
        <v>0.01</v>
      </c>
      <c r="AW53" s="289">
        <f>IF(OR($C53="*",$C53&lt;400),"",IF(AND('201819 DATA'!BV53="*",$C53&gt;=400),"*",IF($C53&gt;=400,ROUND('201819 DATA'!BV53/$C53,2),"")))</f>
        <v>0</v>
      </c>
      <c r="AX53" s="289">
        <f>IF(OR($C53="*",$C53&lt;400),"",IF(AND('201819 DATA'!BW53="*",$C53&gt;=400),"*",IF($C53&gt;=400,ROUND('201819 DATA'!BW53/$C53,2),"")))</f>
        <v>0.06</v>
      </c>
    </row>
    <row r="54" spans="1:50" x14ac:dyDescent="0.2">
      <c r="A54" s="13" t="s">
        <v>320</v>
      </c>
      <c r="B54" s="287">
        <f>'201819 DATA'!B54</f>
        <v>2710</v>
      </c>
      <c r="C54" s="288">
        <f>'201819 DATA'!C54</f>
        <v>2710</v>
      </c>
      <c r="D54" s="293">
        <f>'201819 DATA'!FN54</f>
        <v>2650</v>
      </c>
      <c r="G54" s="295">
        <f t="shared" si="0"/>
        <v>1</v>
      </c>
      <c r="H54" s="289">
        <f>IF(OR($C54="*",$C54&lt;400),"",IF(AND('201819 DATA'!F54="*",$C54&gt;=400),"*",IF($C54&gt;=400,ROUND('201819 DATA'!F54/$C54,2),"")))</f>
        <v>0</v>
      </c>
      <c r="I54" s="296">
        <f>IF(OR($B54="*",$B54&lt;400),"",IF(AND('201819 DATA'!Y54="*",$B54&gt;=400),"*",IF($B54&gt;=400,ROUND('201819 DATA'!Y54/$B54,2),"")))</f>
        <v>0</v>
      </c>
      <c r="J54" s="296">
        <f>IF(OR($B54="*",$B54&lt;400),"",IF(AND('201819 DATA'!Z54="*",$B54&gt;=400),"*",IF($B54&gt;=400,ROUND('201819 DATA'!Z54/$B54,2),"")))</f>
        <v>7.0000000000000007E-2</v>
      </c>
      <c r="K54" s="296">
        <f>IF(OR($B54="*",$B54&lt;400),"",IF(AND('201819 DATA'!AA54="*",$B54&gt;=400),"*",IF($B54&gt;=400,ROUND('201819 DATA'!AA54/$B54,2),"")))</f>
        <v>0.12</v>
      </c>
      <c r="L54" s="296">
        <f>IF(OR($B54="*",$B54&lt;400),"",IF(AND('201819 DATA'!AB54="*",$B54&gt;=400),"*",IF($B54&gt;=400,ROUND('201819 DATA'!AB54/$B54,2),"")))</f>
        <v>0.21</v>
      </c>
      <c r="M54" s="296">
        <f>IF(OR($B54="*",$B54&lt;400),"",IF(AND('201819 DATA'!AC54="*",$B54&gt;=400),"*",IF($B54&gt;=400,ROUND('201819 DATA'!AC54/$B54,2),"")))</f>
        <v>0.34</v>
      </c>
      <c r="N54" s="296">
        <f>IF(OR($B54="*",$B54&lt;400),"",IF(AND('201819 DATA'!AD54="*",$B54&gt;=400),"*",IF($B54&gt;=400,ROUND('201819 DATA'!AD54/$B54,2),"")))</f>
        <v>0.24</v>
      </c>
      <c r="O54" s="296">
        <f>IF(OR($B54="*",$B54&lt;400),"",IF(AND('201819 DATA'!AE54="*",$B54&gt;=400),"*",IF($B54&gt;=400,ROUND('201819 DATA'!AE54/$B54,2),"")))</f>
        <v>0.01</v>
      </c>
      <c r="P54" s="297"/>
      <c r="Q54" s="296">
        <f>IF(OR($B54="*",$B54&lt;400),"",IF(AND('201819 DATA'!FL54="*",$B54&gt;=400),"*",IF($B54&gt;=400,ROUND('201819 DATA'!FL54/$B54,2),"")))</f>
        <v>0.99</v>
      </c>
      <c r="R54" s="289">
        <f>IF(OR($C54="*",$C54&lt;400),"",IF(AND('201819 DATA'!F54="*",$C54&gt;=400),"*",IF($C54&gt;=400,ROUND('201819 DATA'!F54/$C54,2),"")))</f>
        <v>0</v>
      </c>
      <c r="S54" s="289">
        <f>IF(OR($C54="*",$C54&lt;400),"",IF(AND('201819 DATA'!G54="*",$C54&gt;=400),"*",IF($C54&gt;=400,ROUND('201819 DATA'!G54/$C54,2),"")))</f>
        <v>0</v>
      </c>
      <c r="T54" s="289">
        <f>IF(OR($C54="*",$C54&lt;400),"",IF(AND('201819 DATA'!H54="*",$C54&gt;=400),"*",IF($C54&gt;=400,ROUND('201819 DATA'!H54/$C54,2),"")))</f>
        <v>1</v>
      </c>
      <c r="U54" s="289">
        <f>IF(OR($C54="*",$C54&lt;400),"",IF(AND('201819 DATA'!FM54="*",$C54&gt;=400),"*",IF($C54&gt;=400,ROUND('201819 DATA'!FM54/$C54,2),"")))</f>
        <v>0</v>
      </c>
      <c r="V54" s="312">
        <f>IF(OR($D54="*",$D54&lt;400),"",IF(AND('201819 DATA'!M54="*",$D54&gt;=400),"*",IF($D54&gt;=400,ROUND('201819 DATA'!M54/$D54,2),"")))</f>
        <v>0.16</v>
      </c>
      <c r="W54" s="312">
        <f>IF(OR($D54="*",$D54&lt;400),"",IF(AND('201819 DATA'!N54="*",$D54&gt;=400),"*",IF($D54&gt;=400,ROUND('201819 DATA'!N54/$D54,2),"")))</f>
        <v>0.25</v>
      </c>
      <c r="X54" s="312">
        <f>IF(OR($D54="*",$D54&lt;400),"",IF(AND('201819 DATA'!O54="*",$D54&gt;=400),"*",IF($D54&gt;=400,ROUND('201819 DATA'!O54/$D54,2),"")))</f>
        <v>0.23</v>
      </c>
      <c r="Y54" s="312">
        <f>IF(OR($D54="*",$D54&lt;400),"",IF(AND('201819 DATA'!P54="*",$D54&gt;=400),"*",IF($D54&gt;=400,ROUND('201819 DATA'!P54/$D54,2),"")))</f>
        <v>0.19</v>
      </c>
      <c r="Z54" s="312">
        <f>IF(OR($D54="*",$D54&lt;400),"",IF(AND('201819 DATA'!Q54="*",$D54&gt;=400),"*",IF($D54&gt;=400,ROUND('201819 DATA'!Q54/$D54,2),"")))</f>
        <v>0.08</v>
      </c>
      <c r="AA54" s="312">
        <f>IF(OR($D54="*",$D54&lt;400),"",IF(AND('201819 DATA'!R54="*",$D54&gt;=400),"*",IF($D54&gt;=400,ROUND('201819 DATA'!R54/$D54,2),"")))</f>
        <v>0.04</v>
      </c>
      <c r="AB54" s="312">
        <f>IF(OR($D54="*",$D54&lt;400),"",IF(AND('201819 DATA'!S54="*",$D54&gt;=400),"*",IF($D54&gt;=400,ROUND('201819 DATA'!S54/$D54,2),"")))</f>
        <v>0.02</v>
      </c>
      <c r="AC54" s="312">
        <f>IF(OR($D54="*",$D54&lt;400),"",IF(AND('201819 DATA'!T54="*",$D54&gt;=400),"*",IF($D54&gt;=400,ROUND('201819 DATA'!T54/$D54,2),"")))</f>
        <v>0.03</v>
      </c>
      <c r="AD54" s="289">
        <f>IF(OR($C54="*",$C54&lt;400),"",IF(AND('201819 DATA'!BC54="*",$C54&gt;=400),"*",IF($C54&gt;=400,ROUND('201819 DATA'!BC54/$C54,2),"")))</f>
        <v>0.01</v>
      </c>
      <c r="AE54" s="289">
        <f>IF(OR($C54="*",$C54&lt;400),"",IF(AND('201819 DATA'!BD54="*",$C54&gt;=400),"*",IF($C54&gt;=400,ROUND('201819 DATA'!BD54/$C54,2),"")))</f>
        <v>0.02</v>
      </c>
      <c r="AF54" s="289">
        <f>IF(OR($C54="*",$C54&lt;400),"",IF(AND('201819 DATA'!BE54="*",$C54&gt;=400),"*",IF($C54&gt;=400,ROUND('201819 DATA'!BE54/$C54,2),"")))</f>
        <v>0</v>
      </c>
      <c r="AG54" s="289" t="str">
        <f>IF(OR($C54="*",$C54&lt;400),"",IF(AND('201819 DATA'!BF54="*",$C54&gt;=400),"*",IF($C54&gt;=400,ROUND('201819 DATA'!BF54/$C54,2),"")))</f>
        <v>*</v>
      </c>
      <c r="AH54" s="289" t="str">
        <f>IF(OR($C54="*",$C54&lt;400),"",IF(AND('201819 DATA'!BG54="*",$C54&gt;=400),"*",IF($C54&gt;=400,ROUND('201819 DATA'!BG54/$C54,2),"")))</f>
        <v>*</v>
      </c>
      <c r="AI54" s="289">
        <f>IF(OR($C54="*",$C54&lt;400),"",IF(AND('201819 DATA'!BH54="*",$C54&gt;=400),"*",IF($C54&gt;=400,ROUND('201819 DATA'!BH54/$C54,2),"")))</f>
        <v>0.01</v>
      </c>
      <c r="AJ54" s="289">
        <f>IF(OR($C54="*",$C54&lt;400),"",IF(AND('201819 DATA'!BI54="*",$C54&gt;=400),"*",IF($C54&gt;=400,ROUND('201819 DATA'!BI54/$C54,2),"")))</f>
        <v>0.32</v>
      </c>
      <c r="AK54" s="289">
        <f>IF(OR($C54="*",$C54&lt;400),"",IF(AND('201819 DATA'!BJ54="*",$C54&gt;=400),"*",IF($C54&gt;=400,ROUND('201819 DATA'!BJ54/$C54,2),"")))</f>
        <v>0.01</v>
      </c>
      <c r="AL54" s="289">
        <f>IF(OR($C54="*",$C54&lt;400),"",IF(AND('201819 DATA'!BK54="*",$C54&gt;=400),"*",IF($C54&gt;=400,ROUND('201819 DATA'!BK54/$C54,2),"")))</f>
        <v>0</v>
      </c>
      <c r="AM54" s="289">
        <f>IF(OR($C54="*",$C54&lt;400),"",IF(AND('201819 DATA'!BL54="*",$C54&gt;=400),"*",IF($C54&gt;=400,ROUND('201819 DATA'!BL54/$C54,2),"")))</f>
        <v>0.02</v>
      </c>
      <c r="AN54" s="289">
        <f>IF(OR($C54="*",$C54&lt;400),"",IF(AND('201819 DATA'!BM54="*",$C54&gt;=400),"*",IF($C54&gt;=400,ROUND('201819 DATA'!BM54/$C54,2),"")))</f>
        <v>0.21</v>
      </c>
      <c r="AO54" s="289">
        <f>IF(OR($C54="*",$C54&lt;400),"",IF(AND('201819 DATA'!BN54="*",$C54&gt;=400),"*",IF($C54&gt;=400,ROUND('201819 DATA'!BN54/$C54,2),"")))</f>
        <v>0.01</v>
      </c>
      <c r="AP54" s="289">
        <f>IF(OR($C54="*",$C54&lt;400),"",IF(AND('201819 DATA'!BO54="*",$C54&gt;=400),"*",IF($C54&gt;=400,ROUND('201819 DATA'!BO54/$C54,2),"")))</f>
        <v>0.18</v>
      </c>
      <c r="AQ54" s="289">
        <f>IF(OR($C54="*",$C54&lt;400),"",IF(AND('201819 DATA'!BP54="*",$C54&gt;=400),"*",IF($C54&gt;=400,ROUND('201819 DATA'!BP54/$C54,2),"")))</f>
        <v>0.08</v>
      </c>
      <c r="AR54" s="289">
        <f>IF(OR($C54="*",$C54&lt;400),"",IF(AND('201819 DATA'!BQ54="*",$C54&gt;=400),"*",IF($C54&gt;=400,ROUND('201819 DATA'!BQ54/$C54,2),"")))</f>
        <v>0</v>
      </c>
      <c r="AS54" s="289">
        <f>IF(OR($C54="*",$C54&lt;400),"",IF(AND('201819 DATA'!BR54="*",$C54&gt;=400),"*",IF($C54&gt;=400,ROUND('201819 DATA'!BR54/$C54,2),"")))</f>
        <v>0</v>
      </c>
      <c r="AT54" s="289" t="str">
        <f>IF(OR($C54="*",$C54&lt;400),"",IF(AND('201819 DATA'!BS54="*",$C54&gt;=400),"*",IF($C54&gt;=400,ROUND('201819 DATA'!BS54/$C54,2),"")))</f>
        <v>*</v>
      </c>
      <c r="AU54" s="289">
        <f>IF(OR($C54="*",$C54&lt;400),"",IF(AND('201819 DATA'!BT54="*",$C54&gt;=400),"*",IF($C54&gt;=400,ROUND('201819 DATA'!BT54/$C54,2),"")))</f>
        <v>0.08</v>
      </c>
      <c r="AV54" s="289">
        <f>IF(OR($C54="*",$C54&lt;400),"",IF(AND('201819 DATA'!BU54="*",$C54&gt;=400),"*",IF($C54&gt;=400,ROUND('201819 DATA'!BU54/$C54,2),"")))</f>
        <v>0.01</v>
      </c>
      <c r="AW54" s="289">
        <f>IF(OR($C54="*",$C54&lt;400),"",IF(AND('201819 DATA'!BV54="*",$C54&gt;=400),"*",IF($C54&gt;=400,ROUND('201819 DATA'!BV54/$C54,2),"")))</f>
        <v>0</v>
      </c>
      <c r="AX54" s="289">
        <f>IF(OR($C54="*",$C54&lt;400),"",IF(AND('201819 DATA'!BW54="*",$C54&gt;=400),"*",IF($C54&gt;=400,ROUND('201819 DATA'!BW54/$C54,2),"")))</f>
        <v>0.02</v>
      </c>
    </row>
    <row r="55" spans="1:50" x14ac:dyDescent="0.2">
      <c r="A55" s="13" t="s">
        <v>17</v>
      </c>
      <c r="B55" s="287">
        <f>'201819 DATA'!B55</f>
        <v>795</v>
      </c>
      <c r="C55" s="288">
        <f>'201819 DATA'!C55</f>
        <v>795</v>
      </c>
      <c r="D55" s="293">
        <f>'201819 DATA'!FN55</f>
        <v>755</v>
      </c>
      <c r="G55" s="295">
        <f t="shared" si="0"/>
        <v>1</v>
      </c>
      <c r="H55" s="289">
        <f>IF(OR($C55="*",$C55&lt;400),"",IF(AND('201819 DATA'!F55="*",$C55&gt;=400),"*",IF($C55&gt;=400,ROUND('201819 DATA'!F55/$C55,2),"")))</f>
        <v>0</v>
      </c>
      <c r="I55" s="296">
        <f>IF(OR($B55="*",$B55&lt;400),"",IF(AND('201819 DATA'!Y55="*",$B55&gt;=400),"*",IF($B55&gt;=400,ROUND('201819 DATA'!Y55/$B55,2),"")))</f>
        <v>0</v>
      </c>
      <c r="J55" s="296">
        <f>IF(OR($B55="*",$B55&lt;400),"",IF(AND('201819 DATA'!Z55="*",$B55&gt;=400),"*",IF($B55&gt;=400,ROUND('201819 DATA'!Z55/$B55,2),"")))</f>
        <v>7.0000000000000007E-2</v>
      </c>
      <c r="K55" s="296">
        <f>IF(OR($B55="*",$B55&lt;400),"",IF(AND('201819 DATA'!AA55="*",$B55&gt;=400),"*",IF($B55&gt;=400,ROUND('201819 DATA'!AA55/$B55,2),"")))</f>
        <v>0.14000000000000001</v>
      </c>
      <c r="L55" s="296">
        <f>IF(OR($B55="*",$B55&lt;400),"",IF(AND('201819 DATA'!AB55="*",$B55&gt;=400),"*",IF($B55&gt;=400,ROUND('201819 DATA'!AB55/$B55,2),"")))</f>
        <v>0.21</v>
      </c>
      <c r="M55" s="296">
        <f>IF(OR($B55="*",$B55&lt;400),"",IF(AND('201819 DATA'!AC55="*",$B55&gt;=400),"*",IF($B55&gt;=400,ROUND('201819 DATA'!AC55/$B55,2),"")))</f>
        <v>0.4</v>
      </c>
      <c r="N55" s="296">
        <f>IF(OR($B55="*",$B55&lt;400),"",IF(AND('201819 DATA'!AD55="*",$B55&gt;=400),"*",IF($B55&gt;=400,ROUND('201819 DATA'!AD55/$B55,2),"")))</f>
        <v>0.18</v>
      </c>
      <c r="O55" s="296" t="str">
        <f>IF(OR($B55="*",$B55&lt;400),"",IF(AND('201819 DATA'!AE55="*",$B55&gt;=400),"*",IF($B55&gt;=400,ROUND('201819 DATA'!AE55/$B55,2),"")))</f>
        <v>*</v>
      </c>
      <c r="P55" s="297"/>
      <c r="Q55" s="296">
        <f>IF(OR($B55="*",$B55&lt;400),"",IF(AND('201819 DATA'!FL55="*",$B55&gt;=400),"*",IF($B55&gt;=400,ROUND('201819 DATA'!FL55/$B55,2),"")))</f>
        <v>0.96</v>
      </c>
      <c r="R55" s="289">
        <f>IF(OR($C55="*",$C55&lt;400),"",IF(AND('201819 DATA'!F55="*",$C55&gt;=400),"*",IF($C55&gt;=400,ROUND('201819 DATA'!F55/$C55,2),"")))</f>
        <v>0</v>
      </c>
      <c r="S55" s="289">
        <f>IF(OR($C55="*",$C55&lt;400),"",IF(AND('201819 DATA'!G55="*",$C55&gt;=400),"*",IF($C55&gt;=400,ROUND('201819 DATA'!G55/$C55,2),"")))</f>
        <v>0</v>
      </c>
      <c r="T55" s="289">
        <f>IF(OR($C55="*",$C55&lt;400),"",IF(AND('201819 DATA'!H55="*",$C55&gt;=400),"*",IF($C55&gt;=400,ROUND('201819 DATA'!H55/$C55,2),"")))</f>
        <v>1</v>
      </c>
      <c r="U55" s="289">
        <f>IF(OR($C55="*",$C55&lt;400),"",IF(AND('201819 DATA'!FM55="*",$C55&gt;=400),"*",IF($C55&gt;=400,ROUND('201819 DATA'!FM55/$C55,2),"")))</f>
        <v>0</v>
      </c>
      <c r="V55" s="312">
        <f>IF(OR($D55="*",$D55&lt;400),"",IF(AND('201819 DATA'!M55="*",$D55&gt;=400),"*",IF($D55&gt;=400,ROUND('201819 DATA'!M55/$D55,2),"")))</f>
        <v>0.27</v>
      </c>
      <c r="W55" s="312">
        <f>IF(OR($D55="*",$D55&lt;400),"",IF(AND('201819 DATA'!N55="*",$D55&gt;=400),"*",IF($D55&gt;=400,ROUND('201819 DATA'!N55/$D55,2),"")))</f>
        <v>0.31</v>
      </c>
      <c r="X55" s="312">
        <f>IF(OR($D55="*",$D55&lt;400),"",IF(AND('201819 DATA'!O55="*",$D55&gt;=400),"*",IF($D55&gt;=400,ROUND('201819 DATA'!O55/$D55,2),"")))</f>
        <v>0.25</v>
      </c>
      <c r="Y55" s="312">
        <f>IF(OR($D55="*",$D55&lt;400),"",IF(AND('201819 DATA'!P55="*",$D55&gt;=400),"*",IF($D55&gt;=400,ROUND('201819 DATA'!P55/$D55,2),"")))</f>
        <v>0.15</v>
      </c>
      <c r="Z55" s="312">
        <f>IF(OR($D55="*",$D55&lt;400),"",IF(AND('201819 DATA'!Q55="*",$D55&gt;=400),"*",IF($D55&gt;=400,ROUND('201819 DATA'!Q55/$D55,2),"")))</f>
        <v>0</v>
      </c>
      <c r="AA55" s="312" t="str">
        <f>IF(OR($D55="*",$D55&lt;400),"",IF(AND('201819 DATA'!R55="*",$D55&gt;=400),"*",IF($D55&gt;=400,ROUND('201819 DATA'!R55/$D55,2),"")))</f>
        <v>*</v>
      </c>
      <c r="AB55" s="312" t="str">
        <f>IF(OR($D55="*",$D55&lt;400),"",IF(AND('201819 DATA'!S55="*",$D55&gt;=400),"*",IF($D55&gt;=400,ROUND('201819 DATA'!S55/$D55,2),"")))</f>
        <v>*</v>
      </c>
      <c r="AC55" s="312" t="str">
        <f>IF(OR($D55="*",$D55&lt;400),"",IF(AND('201819 DATA'!T55="*",$D55&gt;=400),"*",IF($D55&gt;=400,ROUND('201819 DATA'!T55/$D55,2),"")))</f>
        <v>*</v>
      </c>
      <c r="AD55" s="289" t="str">
        <f>IF(OR($C55="*",$C55&lt;400),"",IF(AND('201819 DATA'!BC55="*",$C55&gt;=400),"*",IF($C55&gt;=400,ROUND('201819 DATA'!BC55/$C55,2),"")))</f>
        <v>*</v>
      </c>
      <c r="AE55" s="289">
        <f>IF(OR($C55="*",$C55&lt;400),"",IF(AND('201819 DATA'!BD55="*",$C55&gt;=400),"*",IF($C55&gt;=400,ROUND('201819 DATA'!BD55/$C55,2),"")))</f>
        <v>0.01</v>
      </c>
      <c r="AF55" s="289">
        <f>IF(OR($C55="*",$C55&lt;400),"",IF(AND('201819 DATA'!BE55="*",$C55&gt;=400),"*",IF($C55&gt;=400,ROUND('201819 DATA'!BE55/$C55,2),"")))</f>
        <v>0</v>
      </c>
      <c r="AG55" s="289">
        <f>IF(OR($C55="*",$C55&lt;400),"",IF(AND('201819 DATA'!BF55="*",$C55&gt;=400),"*",IF($C55&gt;=400,ROUND('201819 DATA'!BF55/$C55,2),"")))</f>
        <v>0</v>
      </c>
      <c r="AH55" s="289">
        <f>IF(OR($C55="*",$C55&lt;400),"",IF(AND('201819 DATA'!BG55="*",$C55&gt;=400),"*",IF($C55&gt;=400,ROUND('201819 DATA'!BG55/$C55,2),"")))</f>
        <v>0</v>
      </c>
      <c r="AI55" s="289" t="str">
        <f>IF(OR($C55="*",$C55&lt;400),"",IF(AND('201819 DATA'!BH55="*",$C55&gt;=400),"*",IF($C55&gt;=400,ROUND('201819 DATA'!BH55/$C55,2),"")))</f>
        <v>*</v>
      </c>
      <c r="AJ55" s="289">
        <f>IF(OR($C55="*",$C55&lt;400),"",IF(AND('201819 DATA'!BI55="*",$C55&gt;=400),"*",IF($C55&gt;=400,ROUND('201819 DATA'!BI55/$C55,2),"")))</f>
        <v>0</v>
      </c>
      <c r="AK55" s="289" t="str">
        <f>IF(OR($C55="*",$C55&lt;400),"",IF(AND('201819 DATA'!BJ55="*",$C55&gt;=400),"*",IF($C55&gt;=400,ROUND('201819 DATA'!BJ55/$C55,2),"")))</f>
        <v>*</v>
      </c>
      <c r="AL55" s="289">
        <f>IF(OR($C55="*",$C55&lt;400),"",IF(AND('201819 DATA'!BK55="*",$C55&gt;=400),"*",IF($C55&gt;=400,ROUND('201819 DATA'!BK55/$C55,2),"")))</f>
        <v>0</v>
      </c>
      <c r="AM55" s="289" t="str">
        <f>IF(OR($C55="*",$C55&lt;400),"",IF(AND('201819 DATA'!BL55="*",$C55&gt;=400),"*",IF($C55&gt;=400,ROUND('201819 DATA'!BL55/$C55,2),"")))</f>
        <v>*</v>
      </c>
      <c r="AN55" s="289">
        <f>IF(OR($C55="*",$C55&lt;400),"",IF(AND('201819 DATA'!BM55="*",$C55&gt;=400),"*",IF($C55&gt;=400,ROUND('201819 DATA'!BM55/$C55,2),"")))</f>
        <v>0.09</v>
      </c>
      <c r="AO55" s="289" t="str">
        <f>IF(OR($C55="*",$C55&lt;400),"",IF(AND('201819 DATA'!BN55="*",$C55&gt;=400),"*",IF($C55&gt;=400,ROUND('201819 DATA'!BN55/$C55,2),"")))</f>
        <v>*</v>
      </c>
      <c r="AP55" s="289">
        <f>IF(OR($C55="*",$C55&lt;400),"",IF(AND('201819 DATA'!BO55="*",$C55&gt;=400),"*",IF($C55&gt;=400,ROUND('201819 DATA'!BO55/$C55,2),"")))</f>
        <v>0.56999999999999995</v>
      </c>
      <c r="AQ55" s="289">
        <f>IF(OR($C55="*",$C55&lt;400),"",IF(AND('201819 DATA'!BP55="*",$C55&gt;=400),"*",IF($C55&gt;=400,ROUND('201819 DATA'!BP55/$C55,2),"")))</f>
        <v>0.21</v>
      </c>
      <c r="AR55" s="289">
        <f>IF(OR($C55="*",$C55&lt;400),"",IF(AND('201819 DATA'!BQ55="*",$C55&gt;=400),"*",IF($C55&gt;=400,ROUND('201819 DATA'!BQ55/$C55,2),"")))</f>
        <v>0</v>
      </c>
      <c r="AS55" s="289">
        <f>IF(OR($C55="*",$C55&lt;400),"",IF(AND('201819 DATA'!BR55="*",$C55&gt;=400),"*",IF($C55&gt;=400,ROUND('201819 DATA'!BR55/$C55,2),"")))</f>
        <v>0</v>
      </c>
      <c r="AT55" s="289" t="str">
        <f>IF(OR($C55="*",$C55&lt;400),"",IF(AND('201819 DATA'!BS55="*",$C55&gt;=400),"*",IF($C55&gt;=400,ROUND('201819 DATA'!BS55/$C55,2),"")))</f>
        <v>*</v>
      </c>
      <c r="AU55" s="289">
        <f>IF(OR($C55="*",$C55&lt;400),"",IF(AND('201819 DATA'!BT55="*",$C55&gt;=400),"*",IF($C55&gt;=400,ROUND('201819 DATA'!BT55/$C55,2),"")))</f>
        <v>7.0000000000000007E-2</v>
      </c>
      <c r="AV55" s="289" t="str">
        <f>IF(OR($C55="*",$C55&lt;400),"",IF(AND('201819 DATA'!BU55="*",$C55&gt;=400),"*",IF($C55&gt;=400,ROUND('201819 DATA'!BU55/$C55,2),"")))</f>
        <v>*</v>
      </c>
      <c r="AW55" s="289">
        <f>IF(OR($C55="*",$C55&lt;400),"",IF(AND('201819 DATA'!BV55="*",$C55&gt;=400),"*",IF($C55&gt;=400,ROUND('201819 DATA'!BV55/$C55,2),"")))</f>
        <v>0</v>
      </c>
      <c r="AX55" s="289">
        <f>IF(OR($C55="*",$C55&lt;400),"",IF(AND('201819 DATA'!BW55="*",$C55&gt;=400),"*",IF($C55&gt;=400,ROUND('201819 DATA'!BW55/$C55,2),"")))</f>
        <v>0.02</v>
      </c>
    </row>
    <row r="56" spans="1:50" x14ac:dyDescent="0.2">
      <c r="A56" s="13" t="s">
        <v>321</v>
      </c>
      <c r="B56" s="287">
        <f>'201819 DATA'!B56</f>
        <v>3235</v>
      </c>
      <c r="C56" s="288">
        <f>'201819 DATA'!C56</f>
        <v>3235</v>
      </c>
      <c r="D56" s="293">
        <f>'201819 DATA'!FN56</f>
        <v>2895</v>
      </c>
      <c r="G56" s="295">
        <f t="shared" si="0"/>
        <v>1</v>
      </c>
      <c r="H56" s="289">
        <f>IF(OR($C56="*",$C56&lt;400),"",IF(AND('201819 DATA'!F56="*",$C56&gt;=400),"*",IF($C56&gt;=400,ROUND('201819 DATA'!F56/$C56,2),"")))</f>
        <v>0</v>
      </c>
      <c r="I56" s="296">
        <f>IF(OR($B56="*",$B56&lt;400),"",IF(AND('201819 DATA'!Y56="*",$B56&gt;=400),"*",IF($B56&gt;=400,ROUND('201819 DATA'!Y56/$B56,2),"")))</f>
        <v>0</v>
      </c>
      <c r="J56" s="296">
        <f>IF(OR($B56="*",$B56&lt;400),"",IF(AND('201819 DATA'!Z56="*",$B56&gt;=400),"*",IF($B56&gt;=400,ROUND('201819 DATA'!Z56/$B56,2),"")))</f>
        <v>0.11</v>
      </c>
      <c r="K56" s="296">
        <f>IF(OR($B56="*",$B56&lt;400),"",IF(AND('201819 DATA'!AA56="*",$B56&gt;=400),"*",IF($B56&gt;=400,ROUND('201819 DATA'!AA56/$B56,2),"")))</f>
        <v>0.23</v>
      </c>
      <c r="L56" s="296">
        <f>IF(OR($B56="*",$B56&lt;400),"",IF(AND('201819 DATA'!AB56="*",$B56&gt;=400),"*",IF($B56&gt;=400,ROUND('201819 DATA'!AB56/$B56,2),"")))</f>
        <v>0.3</v>
      </c>
      <c r="M56" s="296">
        <f>IF(OR($B56="*",$B56&lt;400),"",IF(AND('201819 DATA'!AC56="*",$B56&gt;=400),"*",IF($B56&gt;=400,ROUND('201819 DATA'!AC56/$B56,2),"")))</f>
        <v>0.26</v>
      </c>
      <c r="N56" s="296">
        <f>IF(OR($B56="*",$B56&lt;400),"",IF(AND('201819 DATA'!AD56="*",$B56&gt;=400),"*",IF($B56&gt;=400,ROUND('201819 DATA'!AD56/$B56,2),"")))</f>
        <v>0.09</v>
      </c>
      <c r="O56" s="296" t="str">
        <f>IF(OR($B56="*",$B56&lt;400),"",IF(AND('201819 DATA'!AE56="*",$B56&gt;=400),"*",IF($B56&gt;=400,ROUND('201819 DATA'!AE56/$B56,2),"")))</f>
        <v>*</v>
      </c>
      <c r="P56" s="297"/>
      <c r="Q56" s="296">
        <f>IF(OR($B56="*",$B56&lt;400),"",IF(AND('201819 DATA'!FL56="*",$B56&gt;=400),"*",IF($B56&gt;=400,ROUND('201819 DATA'!FL56/$B56,2),"")))</f>
        <v>0.97</v>
      </c>
      <c r="R56" s="289">
        <f>IF(OR($C56="*",$C56&lt;400),"",IF(AND('201819 DATA'!F56="*",$C56&gt;=400),"*",IF($C56&gt;=400,ROUND('201819 DATA'!F56/$C56,2),"")))</f>
        <v>0</v>
      </c>
      <c r="S56" s="289">
        <f>IF(OR($C56="*",$C56&lt;400),"",IF(AND('201819 DATA'!G56="*",$C56&gt;=400),"*",IF($C56&gt;=400,ROUND('201819 DATA'!G56/$C56,2),"")))</f>
        <v>0</v>
      </c>
      <c r="T56" s="289">
        <f>IF(OR($C56="*",$C56&lt;400),"",IF(AND('201819 DATA'!H56="*",$C56&gt;=400),"*",IF($C56&gt;=400,ROUND('201819 DATA'!H56/$C56,2),"")))</f>
        <v>1</v>
      </c>
      <c r="U56" s="289">
        <f>IF(OR($C56="*",$C56&lt;400),"",IF(AND('201819 DATA'!FM56="*",$C56&gt;=400),"*",IF($C56&gt;=400,ROUND('201819 DATA'!FM56/$C56,2),"")))</f>
        <v>0</v>
      </c>
      <c r="V56" s="312">
        <f>IF(OR($D56="*",$D56&lt;400),"",IF(AND('201819 DATA'!M56="*",$D56&gt;=400),"*",IF($D56&gt;=400,ROUND('201819 DATA'!M56/$D56,2),"")))</f>
        <v>0.36</v>
      </c>
      <c r="W56" s="312">
        <f>IF(OR($D56="*",$D56&lt;400),"",IF(AND('201819 DATA'!N56="*",$D56&gt;=400),"*",IF($D56&gt;=400,ROUND('201819 DATA'!N56/$D56,2),"")))</f>
        <v>0.22</v>
      </c>
      <c r="X56" s="312">
        <f>IF(OR($D56="*",$D56&lt;400),"",IF(AND('201819 DATA'!O56="*",$D56&gt;=400),"*",IF($D56&gt;=400,ROUND('201819 DATA'!O56/$D56,2),"")))</f>
        <v>0.13</v>
      </c>
      <c r="Y56" s="312">
        <f>IF(OR($D56="*",$D56&lt;400),"",IF(AND('201819 DATA'!P56="*",$D56&gt;=400),"*",IF($D56&gt;=400,ROUND('201819 DATA'!P56/$D56,2),"")))</f>
        <v>0.15</v>
      </c>
      <c r="Z56" s="312">
        <f>IF(OR($D56="*",$D56&lt;400),"",IF(AND('201819 DATA'!Q56="*",$D56&gt;=400),"*",IF($D56&gt;=400,ROUND('201819 DATA'!Q56/$D56,2),"")))</f>
        <v>0.05</v>
      </c>
      <c r="AA56" s="312">
        <f>IF(OR($D56="*",$D56&lt;400),"",IF(AND('201819 DATA'!R56="*",$D56&gt;=400),"*",IF($D56&gt;=400,ROUND('201819 DATA'!R56/$D56,2),"")))</f>
        <v>0.04</v>
      </c>
      <c r="AB56" s="312">
        <f>IF(OR($D56="*",$D56&lt;400),"",IF(AND('201819 DATA'!S56="*",$D56&gt;=400),"*",IF($D56&gt;=400,ROUND('201819 DATA'!S56/$D56,2),"")))</f>
        <v>0.03</v>
      </c>
      <c r="AC56" s="312">
        <f>IF(OR($D56="*",$D56&lt;400),"",IF(AND('201819 DATA'!T56="*",$D56&gt;=400),"*",IF($D56&gt;=400,ROUND('201819 DATA'!T56/$D56,2),"")))</f>
        <v>0.01</v>
      </c>
      <c r="AD56" s="289">
        <f>IF(OR($C56="*",$C56&lt;400),"",IF(AND('201819 DATA'!BC56="*",$C56&gt;=400),"*",IF($C56&gt;=400,ROUND('201819 DATA'!BC56/$C56,2),"")))</f>
        <v>0.01</v>
      </c>
      <c r="AE56" s="289">
        <f>IF(OR($C56="*",$C56&lt;400),"",IF(AND('201819 DATA'!BD56="*",$C56&gt;=400),"*",IF($C56&gt;=400,ROUND('201819 DATA'!BD56/$C56,2),"")))</f>
        <v>0.02</v>
      </c>
      <c r="AF56" s="289" t="str">
        <f>IF(OR($C56="*",$C56&lt;400),"",IF(AND('201819 DATA'!BE56="*",$C56&gt;=400),"*",IF($C56&gt;=400,ROUND('201819 DATA'!BE56/$C56,2),"")))</f>
        <v>*</v>
      </c>
      <c r="AG56" s="289" t="str">
        <f>IF(OR($C56="*",$C56&lt;400),"",IF(AND('201819 DATA'!BF56="*",$C56&gt;=400),"*",IF($C56&gt;=400,ROUND('201819 DATA'!BF56/$C56,2),"")))</f>
        <v>*</v>
      </c>
      <c r="AH56" s="289">
        <f>IF(OR($C56="*",$C56&lt;400),"",IF(AND('201819 DATA'!BG56="*",$C56&gt;=400),"*",IF($C56&gt;=400,ROUND('201819 DATA'!BG56/$C56,2),"")))</f>
        <v>0</v>
      </c>
      <c r="AI56" s="289">
        <f>IF(OR($C56="*",$C56&lt;400),"",IF(AND('201819 DATA'!BH56="*",$C56&gt;=400),"*",IF($C56&gt;=400,ROUND('201819 DATA'!BH56/$C56,2),"")))</f>
        <v>0.02</v>
      </c>
      <c r="AJ56" s="289">
        <f>IF(OR($C56="*",$C56&lt;400),"",IF(AND('201819 DATA'!BI56="*",$C56&gt;=400),"*",IF($C56&gt;=400,ROUND('201819 DATA'!BI56/$C56,2),"")))</f>
        <v>7.0000000000000007E-2</v>
      </c>
      <c r="AK56" s="289">
        <f>IF(OR($C56="*",$C56&lt;400),"",IF(AND('201819 DATA'!BJ56="*",$C56&gt;=400),"*",IF($C56&gt;=400,ROUND('201819 DATA'!BJ56/$C56,2),"")))</f>
        <v>0.01</v>
      </c>
      <c r="AL56" s="289" t="str">
        <f>IF(OR($C56="*",$C56&lt;400),"",IF(AND('201819 DATA'!BK56="*",$C56&gt;=400),"*",IF($C56&gt;=400,ROUND('201819 DATA'!BK56/$C56,2),"")))</f>
        <v>*</v>
      </c>
      <c r="AM56" s="289">
        <f>IF(OR($C56="*",$C56&lt;400),"",IF(AND('201819 DATA'!BL56="*",$C56&gt;=400),"*",IF($C56&gt;=400,ROUND('201819 DATA'!BL56/$C56,2),"")))</f>
        <v>0.02</v>
      </c>
      <c r="AN56" s="289">
        <f>IF(OR($C56="*",$C56&lt;400),"",IF(AND('201819 DATA'!BM56="*",$C56&gt;=400),"*",IF($C56&gt;=400,ROUND('201819 DATA'!BM56/$C56,2),"")))</f>
        <v>0.22</v>
      </c>
      <c r="AO56" s="289">
        <f>IF(OR($C56="*",$C56&lt;400),"",IF(AND('201819 DATA'!BN56="*",$C56&gt;=400),"*",IF($C56&gt;=400,ROUND('201819 DATA'!BN56/$C56,2),"")))</f>
        <v>0.01</v>
      </c>
      <c r="AP56" s="289">
        <f>IF(OR($C56="*",$C56&lt;400),"",IF(AND('201819 DATA'!BO56="*",$C56&gt;=400),"*",IF($C56&gt;=400,ROUND('201819 DATA'!BO56/$C56,2),"")))</f>
        <v>0.32</v>
      </c>
      <c r="AQ56" s="289">
        <f>IF(OR($C56="*",$C56&lt;400),"",IF(AND('201819 DATA'!BP56="*",$C56&gt;=400),"*",IF($C56&gt;=400,ROUND('201819 DATA'!BP56/$C56,2),"")))</f>
        <v>0.22</v>
      </c>
      <c r="AR56" s="289">
        <f>IF(OR($C56="*",$C56&lt;400),"",IF(AND('201819 DATA'!BQ56="*",$C56&gt;=400),"*",IF($C56&gt;=400,ROUND('201819 DATA'!BQ56/$C56,2),"")))</f>
        <v>0</v>
      </c>
      <c r="AS56" s="289">
        <f>IF(OR($C56="*",$C56&lt;400),"",IF(AND('201819 DATA'!BR56="*",$C56&gt;=400),"*",IF($C56&gt;=400,ROUND('201819 DATA'!BR56/$C56,2),"")))</f>
        <v>0</v>
      </c>
      <c r="AT56" s="289" t="str">
        <f>IF(OR($C56="*",$C56&lt;400),"",IF(AND('201819 DATA'!BS56="*",$C56&gt;=400),"*",IF($C56&gt;=400,ROUND('201819 DATA'!BS56/$C56,2),"")))</f>
        <v>*</v>
      </c>
      <c r="AU56" s="289">
        <f>IF(OR($C56="*",$C56&lt;400),"",IF(AND('201819 DATA'!BT56="*",$C56&gt;=400),"*",IF($C56&gt;=400,ROUND('201819 DATA'!BT56/$C56,2),"")))</f>
        <v>0.05</v>
      </c>
      <c r="AV56" s="289">
        <f>IF(OR($C56="*",$C56&lt;400),"",IF(AND('201819 DATA'!BU56="*",$C56&gt;=400),"*",IF($C56&gt;=400,ROUND('201819 DATA'!BU56/$C56,2),"")))</f>
        <v>0.01</v>
      </c>
      <c r="AW56" s="289">
        <f>IF(OR($C56="*",$C56&lt;400),"",IF(AND('201819 DATA'!BV56="*",$C56&gt;=400),"*",IF($C56&gt;=400,ROUND('201819 DATA'!BV56/$C56,2),"")))</f>
        <v>0</v>
      </c>
      <c r="AX56" s="289">
        <f>IF(OR($C56="*",$C56&lt;400),"",IF(AND('201819 DATA'!BW56="*",$C56&gt;=400),"*",IF($C56&gt;=400,ROUND('201819 DATA'!BW56/$C56,2),"")))</f>
        <v>0.01</v>
      </c>
    </row>
    <row r="57" spans="1:50" x14ac:dyDescent="0.2">
      <c r="A57" s="13" t="s">
        <v>18</v>
      </c>
      <c r="B57" s="287">
        <f>'201819 DATA'!B57</f>
        <v>3265</v>
      </c>
      <c r="C57" s="288">
        <f>'201819 DATA'!C57</f>
        <v>3265</v>
      </c>
      <c r="D57" s="293">
        <f>'201819 DATA'!FN57</f>
        <v>3100</v>
      </c>
      <c r="G57" s="295">
        <f t="shared" si="0"/>
        <v>1</v>
      </c>
      <c r="H57" s="289">
        <f>IF(OR($C57="*",$C57&lt;400),"",IF(AND('201819 DATA'!F57="*",$C57&gt;=400),"*",IF($C57&gt;=400,ROUND('201819 DATA'!F57/$C57,2),"")))</f>
        <v>0</v>
      </c>
      <c r="I57" s="296">
        <f>IF(OR($B57="*",$B57&lt;400),"",IF(AND('201819 DATA'!Y57="*",$B57&gt;=400),"*",IF($B57&gt;=400,ROUND('201819 DATA'!Y57/$B57,2),"")))</f>
        <v>0</v>
      </c>
      <c r="J57" s="296">
        <f>IF(OR($B57="*",$B57&lt;400),"",IF(AND('201819 DATA'!Z57="*",$B57&gt;=400),"*",IF($B57&gt;=400,ROUND('201819 DATA'!Z57/$B57,2),"")))</f>
        <v>7.0000000000000007E-2</v>
      </c>
      <c r="K57" s="296">
        <f>IF(OR($B57="*",$B57&lt;400),"",IF(AND('201819 DATA'!AA57="*",$B57&gt;=400),"*",IF($B57&gt;=400,ROUND('201819 DATA'!AA57/$B57,2),"")))</f>
        <v>0.16</v>
      </c>
      <c r="L57" s="296">
        <f>IF(OR($B57="*",$B57&lt;400),"",IF(AND('201819 DATA'!AB57="*",$B57&gt;=400),"*",IF($B57&gt;=400,ROUND('201819 DATA'!AB57/$B57,2),"")))</f>
        <v>0.28999999999999998</v>
      </c>
      <c r="M57" s="296">
        <f>IF(OR($B57="*",$B57&lt;400),"",IF(AND('201819 DATA'!AC57="*",$B57&gt;=400),"*",IF($B57&gt;=400,ROUND('201819 DATA'!AC57/$B57,2),"")))</f>
        <v>0.3</v>
      </c>
      <c r="N57" s="296">
        <f>IF(OR($B57="*",$B57&lt;400),"",IF(AND('201819 DATA'!AD57="*",$B57&gt;=400),"*",IF($B57&gt;=400,ROUND('201819 DATA'!AD57/$B57,2),"")))</f>
        <v>0.18</v>
      </c>
      <c r="O57" s="296">
        <f>IF(OR($B57="*",$B57&lt;400),"",IF(AND('201819 DATA'!AE57="*",$B57&gt;=400),"*",IF($B57&gt;=400,ROUND('201819 DATA'!AE57/$B57,2),"")))</f>
        <v>0</v>
      </c>
      <c r="P57" s="297"/>
      <c r="Q57" s="296">
        <f>IF(OR($B57="*",$B57&lt;400),"",IF(AND('201819 DATA'!FL57="*",$B57&gt;=400),"*",IF($B57&gt;=400,ROUND('201819 DATA'!FL57/$B57,2),"")))</f>
        <v>0.97</v>
      </c>
      <c r="R57" s="289">
        <f>IF(OR($C57="*",$C57&lt;400),"",IF(AND('201819 DATA'!F57="*",$C57&gt;=400),"*",IF($C57&gt;=400,ROUND('201819 DATA'!F57/$C57,2),"")))</f>
        <v>0</v>
      </c>
      <c r="S57" s="289">
        <f>IF(OR($C57="*",$C57&lt;400),"",IF(AND('201819 DATA'!G57="*",$C57&gt;=400),"*",IF($C57&gt;=400,ROUND('201819 DATA'!G57/$C57,2),"")))</f>
        <v>0</v>
      </c>
      <c r="T57" s="289">
        <f>IF(OR($C57="*",$C57&lt;400),"",IF(AND('201819 DATA'!H57="*",$C57&gt;=400),"*",IF($C57&gt;=400,ROUND('201819 DATA'!H57/$C57,2),"")))</f>
        <v>1</v>
      </c>
      <c r="U57" s="289">
        <f>IF(OR($C57="*",$C57&lt;400),"",IF(AND('201819 DATA'!FM57="*",$C57&gt;=400),"*",IF($C57&gt;=400,ROUND('201819 DATA'!FM57/$C57,2),"")))</f>
        <v>0</v>
      </c>
      <c r="V57" s="312">
        <f>IF(OR($D57="*",$D57&lt;400),"",IF(AND('201819 DATA'!M57="*",$D57&gt;=400),"*",IF($D57&gt;=400,ROUND('201819 DATA'!M57/$D57,2),"")))</f>
        <v>0.22</v>
      </c>
      <c r="W57" s="312">
        <f>IF(OR($D57="*",$D57&lt;400),"",IF(AND('201819 DATA'!N57="*",$D57&gt;=400),"*",IF($D57&gt;=400,ROUND('201819 DATA'!N57/$D57,2),"")))</f>
        <v>0.24</v>
      </c>
      <c r="X57" s="312">
        <f>IF(OR($D57="*",$D57&lt;400),"",IF(AND('201819 DATA'!O57="*",$D57&gt;=400),"*",IF($D57&gt;=400,ROUND('201819 DATA'!O57/$D57,2),"")))</f>
        <v>0.23</v>
      </c>
      <c r="Y57" s="312">
        <f>IF(OR($D57="*",$D57&lt;400),"",IF(AND('201819 DATA'!P57="*",$D57&gt;=400),"*",IF($D57&gt;=400,ROUND('201819 DATA'!P57/$D57,2),"")))</f>
        <v>0.22</v>
      </c>
      <c r="Z57" s="312">
        <f>IF(OR($D57="*",$D57&lt;400),"",IF(AND('201819 DATA'!Q57="*",$D57&gt;=400),"*",IF($D57&gt;=400,ROUND('201819 DATA'!Q57/$D57,2),"")))</f>
        <v>0.06</v>
      </c>
      <c r="AA57" s="312">
        <f>IF(OR($D57="*",$D57&lt;400),"",IF(AND('201819 DATA'!R57="*",$D57&gt;=400),"*",IF($D57&gt;=400,ROUND('201819 DATA'!R57/$D57,2),"")))</f>
        <v>0.01</v>
      </c>
      <c r="AB57" s="312">
        <f>IF(OR($D57="*",$D57&lt;400),"",IF(AND('201819 DATA'!S57="*",$D57&gt;=400),"*",IF($D57&gt;=400,ROUND('201819 DATA'!S57/$D57,2),"")))</f>
        <v>0.01</v>
      </c>
      <c r="AC57" s="312">
        <f>IF(OR($D57="*",$D57&lt;400),"",IF(AND('201819 DATA'!T57="*",$D57&gt;=400),"*",IF($D57&gt;=400,ROUND('201819 DATA'!T57/$D57,2),"")))</f>
        <v>0.01</v>
      </c>
      <c r="AD57" s="289">
        <f>IF(OR($C57="*",$C57&lt;400),"",IF(AND('201819 DATA'!BC57="*",$C57&gt;=400),"*",IF($C57&gt;=400,ROUND('201819 DATA'!BC57/$C57,2),"")))</f>
        <v>0.01</v>
      </c>
      <c r="AE57" s="289">
        <f>IF(OR($C57="*",$C57&lt;400),"",IF(AND('201819 DATA'!BD57="*",$C57&gt;=400),"*",IF($C57&gt;=400,ROUND('201819 DATA'!BD57/$C57,2),"")))</f>
        <v>0.02</v>
      </c>
      <c r="AF57" s="289">
        <f>IF(OR($C57="*",$C57&lt;400),"",IF(AND('201819 DATA'!BE57="*",$C57&gt;=400),"*",IF($C57&gt;=400,ROUND('201819 DATA'!BE57/$C57,2),"")))</f>
        <v>0.01</v>
      </c>
      <c r="AG57" s="289" t="str">
        <f>IF(OR($C57="*",$C57&lt;400),"",IF(AND('201819 DATA'!BF57="*",$C57&gt;=400),"*",IF($C57&gt;=400,ROUND('201819 DATA'!BF57/$C57,2),"")))</f>
        <v>*</v>
      </c>
      <c r="AH57" s="289">
        <f>IF(OR($C57="*",$C57&lt;400),"",IF(AND('201819 DATA'!BG57="*",$C57&gt;=400),"*",IF($C57&gt;=400,ROUND('201819 DATA'!BG57/$C57,2),"")))</f>
        <v>0</v>
      </c>
      <c r="AI57" s="289">
        <f>IF(OR($C57="*",$C57&lt;400),"",IF(AND('201819 DATA'!BH57="*",$C57&gt;=400),"*",IF($C57&gt;=400,ROUND('201819 DATA'!BH57/$C57,2),"")))</f>
        <v>0.04</v>
      </c>
      <c r="AJ57" s="289">
        <f>IF(OR($C57="*",$C57&lt;400),"",IF(AND('201819 DATA'!BI57="*",$C57&gt;=400),"*",IF($C57&gt;=400,ROUND('201819 DATA'!BI57/$C57,2),"")))</f>
        <v>0.16</v>
      </c>
      <c r="AK57" s="289">
        <f>IF(OR($C57="*",$C57&lt;400),"",IF(AND('201819 DATA'!BJ57="*",$C57&gt;=400),"*",IF($C57&gt;=400,ROUND('201819 DATA'!BJ57/$C57,2),"")))</f>
        <v>0</v>
      </c>
      <c r="AL57" s="289" t="str">
        <f>IF(OR($C57="*",$C57&lt;400),"",IF(AND('201819 DATA'!BK57="*",$C57&gt;=400),"*",IF($C57&gt;=400,ROUND('201819 DATA'!BK57/$C57,2),"")))</f>
        <v>*</v>
      </c>
      <c r="AM57" s="289">
        <f>IF(OR($C57="*",$C57&lt;400),"",IF(AND('201819 DATA'!BL57="*",$C57&gt;=400),"*",IF($C57&gt;=400,ROUND('201819 DATA'!BL57/$C57,2),"")))</f>
        <v>0.01</v>
      </c>
      <c r="AN57" s="289">
        <f>IF(OR($C57="*",$C57&lt;400),"",IF(AND('201819 DATA'!BM57="*",$C57&gt;=400),"*",IF($C57&gt;=400,ROUND('201819 DATA'!BM57/$C57,2),"")))</f>
        <v>0.23</v>
      </c>
      <c r="AO57" s="289">
        <f>IF(OR($C57="*",$C57&lt;400),"",IF(AND('201819 DATA'!BN57="*",$C57&gt;=400),"*",IF($C57&gt;=400,ROUND('201819 DATA'!BN57/$C57,2),"")))</f>
        <v>0.01</v>
      </c>
      <c r="AP57" s="289">
        <f>IF(OR($C57="*",$C57&lt;400),"",IF(AND('201819 DATA'!BO57="*",$C57&gt;=400),"*",IF($C57&gt;=400,ROUND('201819 DATA'!BO57/$C57,2),"")))</f>
        <v>0.27</v>
      </c>
      <c r="AQ57" s="289">
        <f>IF(OR($C57="*",$C57&lt;400),"",IF(AND('201819 DATA'!BP57="*",$C57&gt;=400),"*",IF($C57&gt;=400,ROUND('201819 DATA'!BP57/$C57,2),"")))</f>
        <v>0.11</v>
      </c>
      <c r="AR57" s="289">
        <f>IF(OR($C57="*",$C57&lt;400),"",IF(AND('201819 DATA'!BQ57="*",$C57&gt;=400),"*",IF($C57&gt;=400,ROUND('201819 DATA'!BQ57/$C57,2),"")))</f>
        <v>0</v>
      </c>
      <c r="AS57" s="289">
        <f>IF(OR($C57="*",$C57&lt;400),"",IF(AND('201819 DATA'!BR57="*",$C57&gt;=400),"*",IF($C57&gt;=400,ROUND('201819 DATA'!BR57/$C57,2),"")))</f>
        <v>0</v>
      </c>
      <c r="AT57" s="289">
        <f>IF(OR($C57="*",$C57&lt;400),"",IF(AND('201819 DATA'!BS57="*",$C57&gt;=400),"*",IF($C57&gt;=400,ROUND('201819 DATA'!BS57/$C57,2),"")))</f>
        <v>0</v>
      </c>
      <c r="AU57" s="289">
        <f>IF(OR($C57="*",$C57&lt;400),"",IF(AND('201819 DATA'!BT57="*",$C57&gt;=400),"*",IF($C57&gt;=400,ROUND('201819 DATA'!BT57/$C57,2),"")))</f>
        <v>0.11</v>
      </c>
      <c r="AV57" s="289">
        <f>IF(OR($C57="*",$C57&lt;400),"",IF(AND('201819 DATA'!BU57="*",$C57&gt;=400),"*",IF($C57&gt;=400,ROUND('201819 DATA'!BU57/$C57,2),"")))</f>
        <v>0.01</v>
      </c>
      <c r="AW57" s="289">
        <f>IF(OR($C57="*",$C57&lt;400),"",IF(AND('201819 DATA'!BV57="*",$C57&gt;=400),"*",IF($C57&gt;=400,ROUND('201819 DATA'!BV57/$C57,2),"")))</f>
        <v>0</v>
      </c>
      <c r="AX57" s="289">
        <f>IF(OR($C57="*",$C57&lt;400),"",IF(AND('201819 DATA'!BW57="*",$C57&gt;=400),"*",IF($C57&gt;=400,ROUND('201819 DATA'!BW57/$C57,2),"")))</f>
        <v>0.02</v>
      </c>
    </row>
    <row r="58" spans="1:50" x14ac:dyDescent="0.2">
      <c r="A58" s="13" t="s">
        <v>19</v>
      </c>
      <c r="B58" s="287">
        <f>'201819 DATA'!B58</f>
        <v>1865</v>
      </c>
      <c r="C58" s="288">
        <f>'201819 DATA'!C58</f>
        <v>1865</v>
      </c>
      <c r="D58" s="293">
        <f>'201819 DATA'!FN58</f>
        <v>1575</v>
      </c>
      <c r="G58" s="295">
        <f t="shared" si="0"/>
        <v>1</v>
      </c>
      <c r="H58" s="289">
        <f>IF(OR($C58="*",$C58&lt;400),"",IF(AND('201819 DATA'!F58="*",$C58&gt;=400),"*",IF($C58&gt;=400,ROUND('201819 DATA'!F58/$C58,2),"")))</f>
        <v>0</v>
      </c>
      <c r="I58" s="296">
        <f>IF(OR($B58="*",$B58&lt;400),"",IF(AND('201819 DATA'!Y58="*",$B58&gt;=400),"*",IF($B58&gt;=400,ROUND('201819 DATA'!Y58/$B58,2),"")))</f>
        <v>0</v>
      </c>
      <c r="J58" s="296">
        <f>IF(OR($B58="*",$B58&lt;400),"",IF(AND('201819 DATA'!Z58="*",$B58&gt;=400),"*",IF($B58&gt;=400,ROUND('201819 DATA'!Z58/$B58,2),"")))</f>
        <v>0.08</v>
      </c>
      <c r="K58" s="296">
        <f>IF(OR($B58="*",$B58&lt;400),"",IF(AND('201819 DATA'!AA58="*",$B58&gt;=400),"*",IF($B58&gt;=400,ROUND('201819 DATA'!AA58/$B58,2),"")))</f>
        <v>0.18</v>
      </c>
      <c r="L58" s="296">
        <f>IF(OR($B58="*",$B58&lt;400),"",IF(AND('201819 DATA'!AB58="*",$B58&gt;=400),"*",IF($B58&gt;=400,ROUND('201819 DATA'!AB58/$B58,2),"")))</f>
        <v>0.25</v>
      </c>
      <c r="M58" s="296">
        <f>IF(OR($B58="*",$B58&lt;400),"",IF(AND('201819 DATA'!AC58="*",$B58&gt;=400),"*",IF($B58&gt;=400,ROUND('201819 DATA'!AC58/$B58,2),"")))</f>
        <v>0.32</v>
      </c>
      <c r="N58" s="296">
        <f>IF(OR($B58="*",$B58&lt;400),"",IF(AND('201819 DATA'!AD58="*",$B58&gt;=400),"*",IF($B58&gt;=400,ROUND('201819 DATA'!AD58/$B58,2),"")))</f>
        <v>0.17</v>
      </c>
      <c r="O58" s="296" t="str">
        <f>IF(OR($B58="*",$B58&lt;400),"",IF(AND('201819 DATA'!AE58="*",$B58&gt;=400),"*",IF($B58&gt;=400,ROUND('201819 DATA'!AE58/$B58,2),"")))</f>
        <v>*</v>
      </c>
      <c r="P58" s="297"/>
      <c r="Q58" s="296">
        <f>IF(OR($B58="*",$B58&lt;400),"",IF(AND('201819 DATA'!FL58="*",$B58&gt;=400),"*",IF($B58&gt;=400,ROUND('201819 DATA'!FL58/$B58,2),"")))</f>
        <v>0.99</v>
      </c>
      <c r="R58" s="289">
        <f>IF(OR($C58="*",$C58&lt;400),"",IF(AND('201819 DATA'!F58="*",$C58&gt;=400),"*",IF($C58&gt;=400,ROUND('201819 DATA'!F58/$C58,2),"")))</f>
        <v>0</v>
      </c>
      <c r="S58" s="289">
        <f>IF(OR($C58="*",$C58&lt;400),"",IF(AND('201819 DATA'!G58="*",$C58&gt;=400),"*",IF($C58&gt;=400,ROUND('201819 DATA'!G58/$C58,2),"")))</f>
        <v>0</v>
      </c>
      <c r="T58" s="289">
        <f>IF(OR($C58="*",$C58&lt;400),"",IF(AND('201819 DATA'!H58="*",$C58&gt;=400),"*",IF($C58&gt;=400,ROUND('201819 DATA'!H58/$C58,2),"")))</f>
        <v>1</v>
      </c>
      <c r="U58" s="289">
        <f>IF(OR($C58="*",$C58&lt;400),"",IF(AND('201819 DATA'!FM58="*",$C58&gt;=400),"*",IF($C58&gt;=400,ROUND('201819 DATA'!FM58/$C58,2),"")))</f>
        <v>0</v>
      </c>
      <c r="V58" s="312">
        <f>IF(OR($D58="*",$D58&lt;400),"",IF(AND('201819 DATA'!M58="*",$D58&gt;=400),"*",IF($D58&gt;=400,ROUND('201819 DATA'!M58/$D58,2),"")))</f>
        <v>0.35</v>
      </c>
      <c r="W58" s="312">
        <f>IF(OR($D58="*",$D58&lt;400),"",IF(AND('201819 DATA'!N58="*",$D58&gt;=400),"*",IF($D58&gt;=400,ROUND('201819 DATA'!N58/$D58,2),"")))</f>
        <v>0.16</v>
      </c>
      <c r="X58" s="312">
        <f>IF(OR($D58="*",$D58&lt;400),"",IF(AND('201819 DATA'!O58="*",$D58&gt;=400),"*",IF($D58&gt;=400,ROUND('201819 DATA'!O58/$D58,2),"")))</f>
        <v>0.15</v>
      </c>
      <c r="Y58" s="312">
        <f>IF(OR($D58="*",$D58&lt;400),"",IF(AND('201819 DATA'!P58="*",$D58&gt;=400),"*",IF($D58&gt;=400,ROUND('201819 DATA'!P58/$D58,2),"")))</f>
        <v>0.11</v>
      </c>
      <c r="Z58" s="312">
        <f>IF(OR($D58="*",$D58&lt;400),"",IF(AND('201819 DATA'!Q58="*",$D58&gt;=400),"*",IF($D58&gt;=400,ROUND('201819 DATA'!Q58/$D58,2),"")))</f>
        <v>0.04</v>
      </c>
      <c r="AA58" s="312">
        <f>IF(OR($D58="*",$D58&lt;400),"",IF(AND('201819 DATA'!R58="*",$D58&gt;=400),"*",IF($D58&gt;=400,ROUND('201819 DATA'!R58/$D58,2),"")))</f>
        <v>0.03</v>
      </c>
      <c r="AB58" s="312">
        <f>IF(OR($D58="*",$D58&lt;400),"",IF(AND('201819 DATA'!S58="*",$D58&gt;=400),"*",IF($D58&gt;=400,ROUND('201819 DATA'!S58/$D58,2),"")))</f>
        <v>0.09</v>
      </c>
      <c r="AC58" s="312">
        <f>IF(OR($D58="*",$D58&lt;400),"",IF(AND('201819 DATA'!T58="*",$D58&gt;=400),"*",IF($D58&gt;=400,ROUND('201819 DATA'!T58/$D58,2),"")))</f>
        <v>7.0000000000000007E-2</v>
      </c>
      <c r="AD58" s="289">
        <f>IF(OR($C58="*",$C58&lt;400),"",IF(AND('201819 DATA'!BC58="*",$C58&gt;=400),"*",IF($C58&gt;=400,ROUND('201819 DATA'!BC58/$C58,2),"")))</f>
        <v>0.03</v>
      </c>
      <c r="AE58" s="289">
        <f>IF(OR($C58="*",$C58&lt;400),"",IF(AND('201819 DATA'!BD58="*",$C58&gt;=400),"*",IF($C58&gt;=400,ROUND('201819 DATA'!BD58/$C58,2),"")))</f>
        <v>0.02</v>
      </c>
      <c r="AF58" s="289">
        <f>IF(OR($C58="*",$C58&lt;400),"",IF(AND('201819 DATA'!BE58="*",$C58&gt;=400),"*",IF($C58&gt;=400,ROUND('201819 DATA'!BE58/$C58,2),"")))</f>
        <v>0.01</v>
      </c>
      <c r="AG58" s="289" t="str">
        <f>IF(OR($C58="*",$C58&lt;400),"",IF(AND('201819 DATA'!BF58="*",$C58&gt;=400),"*",IF($C58&gt;=400,ROUND('201819 DATA'!BF58/$C58,2),"")))</f>
        <v>*</v>
      </c>
      <c r="AH58" s="289">
        <f>IF(OR($C58="*",$C58&lt;400),"",IF(AND('201819 DATA'!BG58="*",$C58&gt;=400),"*",IF($C58&gt;=400,ROUND('201819 DATA'!BG58/$C58,2),"")))</f>
        <v>0</v>
      </c>
      <c r="AI58" s="289" t="str">
        <f>IF(OR($C58="*",$C58&lt;400),"",IF(AND('201819 DATA'!BH58="*",$C58&gt;=400),"*",IF($C58&gt;=400,ROUND('201819 DATA'!BH58/$C58,2),"")))</f>
        <v>*</v>
      </c>
      <c r="AJ58" s="289">
        <f>IF(OR($C58="*",$C58&lt;400),"",IF(AND('201819 DATA'!BI58="*",$C58&gt;=400),"*",IF($C58&gt;=400,ROUND('201819 DATA'!BI58/$C58,2),"")))</f>
        <v>0.04</v>
      </c>
      <c r="AK58" s="289">
        <f>IF(OR($C58="*",$C58&lt;400),"",IF(AND('201819 DATA'!BJ58="*",$C58&gt;=400),"*",IF($C58&gt;=400,ROUND('201819 DATA'!BJ58/$C58,2),"")))</f>
        <v>0.01</v>
      </c>
      <c r="AL58" s="289" t="str">
        <f>IF(OR($C58="*",$C58&lt;400),"",IF(AND('201819 DATA'!BK58="*",$C58&gt;=400),"*",IF($C58&gt;=400,ROUND('201819 DATA'!BK58/$C58,2),"")))</f>
        <v>*</v>
      </c>
      <c r="AM58" s="289">
        <f>IF(OR($C58="*",$C58&lt;400),"",IF(AND('201819 DATA'!BL58="*",$C58&gt;=400),"*",IF($C58&gt;=400,ROUND('201819 DATA'!BL58/$C58,2),"")))</f>
        <v>0.04</v>
      </c>
      <c r="AN58" s="289">
        <f>IF(OR($C58="*",$C58&lt;400),"",IF(AND('201819 DATA'!BM58="*",$C58&gt;=400),"*",IF($C58&gt;=400,ROUND('201819 DATA'!BM58/$C58,2),"")))</f>
        <v>0.23</v>
      </c>
      <c r="AO58" s="289">
        <f>IF(OR($C58="*",$C58&lt;400),"",IF(AND('201819 DATA'!BN58="*",$C58&gt;=400),"*",IF($C58&gt;=400,ROUND('201819 DATA'!BN58/$C58,2),"")))</f>
        <v>0.01</v>
      </c>
      <c r="AP58" s="289">
        <f>IF(OR($C58="*",$C58&lt;400),"",IF(AND('201819 DATA'!BO58="*",$C58&gt;=400),"*",IF($C58&gt;=400,ROUND('201819 DATA'!BO58/$C58,2),"")))</f>
        <v>0.3</v>
      </c>
      <c r="AQ58" s="289">
        <f>IF(OR($C58="*",$C58&lt;400),"",IF(AND('201819 DATA'!BP58="*",$C58&gt;=400),"*",IF($C58&gt;=400,ROUND('201819 DATA'!BP58/$C58,2),"")))</f>
        <v>0.14000000000000001</v>
      </c>
      <c r="AR58" s="289">
        <f>IF(OR($C58="*",$C58&lt;400),"",IF(AND('201819 DATA'!BQ58="*",$C58&gt;=400),"*",IF($C58&gt;=400,ROUND('201819 DATA'!BQ58/$C58,2),"")))</f>
        <v>0</v>
      </c>
      <c r="AS58" s="289">
        <f>IF(OR($C58="*",$C58&lt;400),"",IF(AND('201819 DATA'!BR58="*",$C58&gt;=400),"*",IF($C58&gt;=400,ROUND('201819 DATA'!BR58/$C58,2),"")))</f>
        <v>0</v>
      </c>
      <c r="AT58" s="289" t="str">
        <f>IF(OR($C58="*",$C58&lt;400),"",IF(AND('201819 DATA'!BS58="*",$C58&gt;=400),"*",IF($C58&gt;=400,ROUND('201819 DATA'!BS58/$C58,2),"")))</f>
        <v>*</v>
      </c>
      <c r="AU58" s="289">
        <f>IF(OR($C58="*",$C58&lt;400),"",IF(AND('201819 DATA'!BT58="*",$C58&gt;=400),"*",IF($C58&gt;=400,ROUND('201819 DATA'!BT58/$C58,2),"")))</f>
        <v>0.1</v>
      </c>
      <c r="AV58" s="289">
        <f>IF(OR($C58="*",$C58&lt;400),"",IF(AND('201819 DATA'!BU58="*",$C58&gt;=400),"*",IF($C58&gt;=400,ROUND('201819 DATA'!BU58/$C58,2),"")))</f>
        <v>0.01</v>
      </c>
      <c r="AW58" s="289">
        <f>IF(OR($C58="*",$C58&lt;400),"",IF(AND('201819 DATA'!BV58="*",$C58&gt;=400),"*",IF($C58&gt;=400,ROUND('201819 DATA'!BV58/$C58,2),"")))</f>
        <v>0</v>
      </c>
      <c r="AX58" s="289">
        <f>IF(OR($C58="*",$C58&lt;400),"",IF(AND('201819 DATA'!BW58="*",$C58&gt;=400),"*",IF($C58&gt;=400,ROUND('201819 DATA'!BW58/$C58,2),"")))</f>
        <v>0.05</v>
      </c>
    </row>
    <row r="59" spans="1:50" x14ac:dyDescent="0.2">
      <c r="A59" s="13" t="s">
        <v>23</v>
      </c>
      <c r="B59" s="287">
        <f>'201819 DATA'!B59</f>
        <v>2985</v>
      </c>
      <c r="C59" s="288">
        <f>'201819 DATA'!C59</f>
        <v>2985</v>
      </c>
      <c r="D59" s="293">
        <f>'201819 DATA'!FN59</f>
        <v>2860</v>
      </c>
      <c r="G59" s="295">
        <f t="shared" si="0"/>
        <v>1</v>
      </c>
      <c r="H59" s="289">
        <f>IF(OR($C59="*",$C59&lt;400),"",IF(AND('201819 DATA'!F59="*",$C59&gt;=400),"*",IF($C59&gt;=400,ROUND('201819 DATA'!F59/$C59,2),"")))</f>
        <v>0</v>
      </c>
      <c r="I59" s="296">
        <f>IF(OR($B59="*",$B59&lt;400),"",IF(AND('201819 DATA'!Y59="*",$B59&gt;=400),"*",IF($B59&gt;=400,ROUND('201819 DATA'!Y59/$B59,2),"")))</f>
        <v>0</v>
      </c>
      <c r="J59" s="296">
        <f>IF(OR($B59="*",$B59&lt;400),"",IF(AND('201819 DATA'!Z59="*",$B59&gt;=400),"*",IF($B59&gt;=400,ROUND('201819 DATA'!Z59/$B59,2),"")))</f>
        <v>0.08</v>
      </c>
      <c r="K59" s="296">
        <f>IF(OR($B59="*",$B59&lt;400),"",IF(AND('201819 DATA'!AA59="*",$B59&gt;=400),"*",IF($B59&gt;=400,ROUND('201819 DATA'!AA59/$B59,2),"")))</f>
        <v>0.2</v>
      </c>
      <c r="L59" s="296">
        <f>IF(OR($B59="*",$B59&lt;400),"",IF(AND('201819 DATA'!AB59="*",$B59&gt;=400),"*",IF($B59&gt;=400,ROUND('201819 DATA'!AB59/$B59,2),"")))</f>
        <v>0.3</v>
      </c>
      <c r="M59" s="296">
        <f>IF(OR($B59="*",$B59&lt;400),"",IF(AND('201819 DATA'!AC59="*",$B59&gt;=400),"*",IF($B59&gt;=400,ROUND('201819 DATA'!AC59/$B59,2),"")))</f>
        <v>0.28000000000000003</v>
      </c>
      <c r="N59" s="296">
        <f>IF(OR($B59="*",$B59&lt;400),"",IF(AND('201819 DATA'!AD59="*",$B59&gt;=400),"*",IF($B59&gt;=400,ROUND('201819 DATA'!AD59/$B59,2),"")))</f>
        <v>0.13</v>
      </c>
      <c r="O59" s="296">
        <f>IF(OR($B59="*",$B59&lt;400),"",IF(AND('201819 DATA'!AE59="*",$B59&gt;=400),"*",IF($B59&gt;=400,ROUND('201819 DATA'!AE59/$B59,2),"")))</f>
        <v>0.01</v>
      </c>
      <c r="P59" s="297"/>
      <c r="Q59" s="296">
        <f>IF(OR($B59="*",$B59&lt;400),"",IF(AND('201819 DATA'!FL59="*",$B59&gt;=400),"*",IF($B59&gt;=400,ROUND('201819 DATA'!FL59/$B59,2),"")))</f>
        <v>0.99</v>
      </c>
      <c r="R59" s="289">
        <f>IF(OR($C59="*",$C59&lt;400),"",IF(AND('201819 DATA'!F59="*",$C59&gt;=400),"*",IF($C59&gt;=400,ROUND('201819 DATA'!F59/$C59,2),"")))</f>
        <v>0</v>
      </c>
      <c r="S59" s="289">
        <f>IF(OR($C59="*",$C59&lt;400),"",IF(AND('201819 DATA'!G59="*",$C59&gt;=400),"*",IF($C59&gt;=400,ROUND('201819 DATA'!G59/$C59,2),"")))</f>
        <v>0</v>
      </c>
      <c r="T59" s="289">
        <f>IF(OR($C59="*",$C59&lt;400),"",IF(AND('201819 DATA'!H59="*",$C59&gt;=400),"*",IF($C59&gt;=400,ROUND('201819 DATA'!H59/$C59,2),"")))</f>
        <v>1</v>
      </c>
      <c r="U59" s="289">
        <f>IF(OR($C59="*",$C59&lt;400),"",IF(AND('201819 DATA'!FM59="*",$C59&gt;=400),"*",IF($C59&gt;=400,ROUND('201819 DATA'!FM59/$C59,2),"")))</f>
        <v>0</v>
      </c>
      <c r="V59" s="312">
        <f>IF(OR($D59="*",$D59&lt;400),"",IF(AND('201819 DATA'!M59="*",$D59&gt;=400),"*",IF($D59&gt;=400,ROUND('201819 DATA'!M59/$D59,2),"")))</f>
        <v>0.31</v>
      </c>
      <c r="W59" s="312">
        <f>IF(OR($D59="*",$D59&lt;400),"",IF(AND('201819 DATA'!N59="*",$D59&gt;=400),"*",IF($D59&gt;=400,ROUND('201819 DATA'!N59/$D59,2),"")))</f>
        <v>0.23</v>
      </c>
      <c r="X59" s="312">
        <f>IF(OR($D59="*",$D59&lt;400),"",IF(AND('201819 DATA'!O59="*",$D59&gt;=400),"*",IF($D59&gt;=400,ROUND('201819 DATA'!O59/$D59,2),"")))</f>
        <v>0.13</v>
      </c>
      <c r="Y59" s="312">
        <f>IF(OR($D59="*",$D59&lt;400),"",IF(AND('201819 DATA'!P59="*",$D59&gt;=400),"*",IF($D59&gt;=400,ROUND('201819 DATA'!P59/$D59,2),"")))</f>
        <v>0.16</v>
      </c>
      <c r="Z59" s="312">
        <f>IF(OR($D59="*",$D59&lt;400),"",IF(AND('201819 DATA'!Q59="*",$D59&gt;=400),"*",IF($D59&gt;=400,ROUND('201819 DATA'!Q59/$D59,2),"")))</f>
        <v>7.0000000000000007E-2</v>
      </c>
      <c r="AA59" s="312">
        <f>IF(OR($D59="*",$D59&lt;400),"",IF(AND('201819 DATA'!R59="*",$D59&gt;=400),"*",IF($D59&gt;=400,ROUND('201819 DATA'!R59/$D59,2),"")))</f>
        <v>0.03</v>
      </c>
      <c r="AB59" s="312">
        <f>IF(OR($D59="*",$D59&lt;400),"",IF(AND('201819 DATA'!S59="*",$D59&gt;=400),"*",IF($D59&gt;=400,ROUND('201819 DATA'!S59/$D59,2),"")))</f>
        <v>0.05</v>
      </c>
      <c r="AC59" s="312">
        <f>IF(OR($D59="*",$D59&lt;400),"",IF(AND('201819 DATA'!T59="*",$D59&gt;=400),"*",IF($D59&gt;=400,ROUND('201819 DATA'!T59/$D59,2),"")))</f>
        <v>0.02</v>
      </c>
      <c r="AD59" s="289">
        <f>IF(OR($C59="*",$C59&lt;400),"",IF(AND('201819 DATA'!BC59="*",$C59&gt;=400),"*",IF($C59&gt;=400,ROUND('201819 DATA'!BC59/$C59,2),"")))</f>
        <v>0</v>
      </c>
      <c r="AE59" s="289">
        <f>IF(OR($C59="*",$C59&lt;400),"",IF(AND('201819 DATA'!BD59="*",$C59&gt;=400),"*",IF($C59&gt;=400,ROUND('201819 DATA'!BD59/$C59,2),"")))</f>
        <v>0.02</v>
      </c>
      <c r="AF59" s="289">
        <f>IF(OR($C59="*",$C59&lt;400),"",IF(AND('201819 DATA'!BE59="*",$C59&gt;=400),"*",IF($C59&gt;=400,ROUND('201819 DATA'!BE59/$C59,2),"")))</f>
        <v>0</v>
      </c>
      <c r="AG59" s="289" t="str">
        <f>IF(OR($C59="*",$C59&lt;400),"",IF(AND('201819 DATA'!BF59="*",$C59&gt;=400),"*",IF($C59&gt;=400,ROUND('201819 DATA'!BF59/$C59,2),"")))</f>
        <v>*</v>
      </c>
      <c r="AH59" s="289">
        <f>IF(OR($C59="*",$C59&lt;400),"",IF(AND('201819 DATA'!BG59="*",$C59&gt;=400),"*",IF($C59&gt;=400,ROUND('201819 DATA'!BG59/$C59,2),"")))</f>
        <v>0</v>
      </c>
      <c r="AI59" s="289">
        <f>IF(OR($C59="*",$C59&lt;400),"",IF(AND('201819 DATA'!BH59="*",$C59&gt;=400),"*",IF($C59&gt;=400,ROUND('201819 DATA'!BH59/$C59,2),"")))</f>
        <v>0.06</v>
      </c>
      <c r="AJ59" s="289">
        <f>IF(OR($C59="*",$C59&lt;400),"",IF(AND('201819 DATA'!BI59="*",$C59&gt;=400),"*",IF($C59&gt;=400,ROUND('201819 DATA'!BI59/$C59,2),"")))</f>
        <v>0.08</v>
      </c>
      <c r="AK59" s="289" t="str">
        <f>IF(OR($C59="*",$C59&lt;400),"",IF(AND('201819 DATA'!BJ59="*",$C59&gt;=400),"*",IF($C59&gt;=400,ROUND('201819 DATA'!BJ59/$C59,2),"")))</f>
        <v>*</v>
      </c>
      <c r="AL59" s="289" t="str">
        <f>IF(OR($C59="*",$C59&lt;400),"",IF(AND('201819 DATA'!BK59="*",$C59&gt;=400),"*",IF($C59&gt;=400,ROUND('201819 DATA'!BK59/$C59,2),"")))</f>
        <v>*</v>
      </c>
      <c r="AM59" s="289">
        <f>IF(OR($C59="*",$C59&lt;400),"",IF(AND('201819 DATA'!BL59="*",$C59&gt;=400),"*",IF($C59&gt;=400,ROUND('201819 DATA'!BL59/$C59,2),"")))</f>
        <v>0.01</v>
      </c>
      <c r="AN59" s="289">
        <f>IF(OR($C59="*",$C59&lt;400),"",IF(AND('201819 DATA'!BM59="*",$C59&gt;=400),"*",IF($C59&gt;=400,ROUND('201819 DATA'!BM59/$C59,2),"")))</f>
        <v>0.21</v>
      </c>
      <c r="AO59" s="289">
        <f>IF(OR($C59="*",$C59&lt;400),"",IF(AND('201819 DATA'!BN59="*",$C59&gt;=400),"*",IF($C59&gt;=400,ROUND('201819 DATA'!BN59/$C59,2),"")))</f>
        <v>0.02</v>
      </c>
      <c r="AP59" s="289">
        <f>IF(OR($C59="*",$C59&lt;400),"",IF(AND('201819 DATA'!BO59="*",$C59&gt;=400),"*",IF($C59&gt;=400,ROUND('201819 DATA'!BO59/$C59,2),"")))</f>
        <v>0.38</v>
      </c>
      <c r="AQ59" s="289">
        <f>IF(OR($C59="*",$C59&lt;400),"",IF(AND('201819 DATA'!BP59="*",$C59&gt;=400),"*",IF($C59&gt;=400,ROUND('201819 DATA'!BP59/$C59,2),"")))</f>
        <v>0.13</v>
      </c>
      <c r="AR59" s="289">
        <f>IF(OR($C59="*",$C59&lt;400),"",IF(AND('201819 DATA'!BQ59="*",$C59&gt;=400),"*",IF($C59&gt;=400,ROUND('201819 DATA'!BQ59/$C59,2),"")))</f>
        <v>0</v>
      </c>
      <c r="AS59" s="289">
        <f>IF(OR($C59="*",$C59&lt;400),"",IF(AND('201819 DATA'!BR59="*",$C59&gt;=400),"*",IF($C59&gt;=400,ROUND('201819 DATA'!BR59/$C59,2),"")))</f>
        <v>0</v>
      </c>
      <c r="AT59" s="289" t="str">
        <f>IF(OR($C59="*",$C59&lt;400),"",IF(AND('201819 DATA'!BS59="*",$C59&gt;=400),"*",IF($C59&gt;=400,ROUND('201819 DATA'!BS59/$C59,2),"")))</f>
        <v>*</v>
      </c>
      <c r="AU59" s="289">
        <f>IF(OR($C59="*",$C59&lt;400),"",IF(AND('201819 DATA'!BT59="*",$C59&gt;=400),"*",IF($C59&gt;=400,ROUND('201819 DATA'!BT59/$C59,2),"")))</f>
        <v>0.06</v>
      </c>
      <c r="AV59" s="289">
        <f>IF(OR($C59="*",$C59&lt;400),"",IF(AND('201819 DATA'!BU59="*",$C59&gt;=400),"*",IF($C59&gt;=400,ROUND('201819 DATA'!BU59/$C59,2),"")))</f>
        <v>0.01</v>
      </c>
      <c r="AW59" s="289">
        <f>IF(OR($C59="*",$C59&lt;400),"",IF(AND('201819 DATA'!BV59="*",$C59&gt;=400),"*",IF($C59&gt;=400,ROUND('201819 DATA'!BV59/$C59,2),"")))</f>
        <v>0</v>
      </c>
      <c r="AX59" s="289">
        <f>IF(OR($C59="*",$C59&lt;400),"",IF(AND('201819 DATA'!BW59="*",$C59&gt;=400),"*",IF($C59&gt;=400,ROUND('201819 DATA'!BW59/$C59,2),"")))</f>
        <v>0.02</v>
      </c>
    </row>
    <row r="60" spans="1:50" x14ac:dyDescent="0.2">
      <c r="A60" s="13" t="s">
        <v>24</v>
      </c>
      <c r="B60" s="287">
        <f>'201819 DATA'!B60</f>
        <v>565</v>
      </c>
      <c r="C60" s="288">
        <f>'201819 DATA'!C60</f>
        <v>565</v>
      </c>
      <c r="D60" s="293">
        <f>'201819 DATA'!FN60</f>
        <v>560</v>
      </c>
      <c r="G60" s="295">
        <f t="shared" si="0"/>
        <v>1</v>
      </c>
      <c r="H60" s="289">
        <f>IF(OR($C60="*",$C60&lt;400),"",IF(AND('201819 DATA'!F60="*",$C60&gt;=400),"*",IF($C60&gt;=400,ROUND('201819 DATA'!F60/$C60,2),"")))</f>
        <v>0</v>
      </c>
      <c r="I60" s="296">
        <f>IF(OR($B60="*",$B60&lt;400),"",IF(AND('201819 DATA'!Y60="*",$B60&gt;=400),"*",IF($B60&gt;=400,ROUND('201819 DATA'!Y60/$B60,2),"")))</f>
        <v>0</v>
      </c>
      <c r="J60" s="296">
        <f>IF(OR($B60="*",$B60&lt;400),"",IF(AND('201819 DATA'!Z60="*",$B60&gt;=400),"*",IF($B60&gt;=400,ROUND('201819 DATA'!Z60/$B60,2),"")))</f>
        <v>0.02</v>
      </c>
      <c r="K60" s="296">
        <f>IF(OR($B60="*",$B60&lt;400),"",IF(AND('201819 DATA'!AA60="*",$B60&gt;=400),"*",IF($B60&gt;=400,ROUND('201819 DATA'!AA60/$B60,2),"")))</f>
        <v>0.06</v>
      </c>
      <c r="L60" s="296">
        <f>IF(OR($B60="*",$B60&lt;400),"",IF(AND('201819 DATA'!AB60="*",$B60&gt;=400),"*",IF($B60&gt;=400,ROUND('201819 DATA'!AB60/$B60,2),"")))</f>
        <v>0.19</v>
      </c>
      <c r="M60" s="296">
        <f>IF(OR($B60="*",$B60&lt;400),"",IF(AND('201819 DATA'!AC60="*",$B60&gt;=400),"*",IF($B60&gt;=400,ROUND('201819 DATA'!AC60/$B60,2),"")))</f>
        <v>0.32</v>
      </c>
      <c r="N60" s="296">
        <f>IF(OR($B60="*",$B60&lt;400),"",IF(AND('201819 DATA'!AD60="*",$B60&gt;=400),"*",IF($B60&gt;=400,ROUND('201819 DATA'!AD60/$B60,2),"")))</f>
        <v>0.38</v>
      </c>
      <c r="O60" s="296">
        <f>IF(OR($B60="*",$B60&lt;400),"",IF(AND('201819 DATA'!AE60="*",$B60&gt;=400),"*",IF($B60&gt;=400,ROUND('201819 DATA'!AE60/$B60,2),"")))</f>
        <v>0.03</v>
      </c>
      <c r="P60" s="297"/>
      <c r="Q60" s="296">
        <f>IF(OR($B60="*",$B60&lt;400),"",IF(AND('201819 DATA'!FL60="*",$B60&gt;=400),"*",IF($B60&gt;=400,ROUND('201819 DATA'!FL60/$B60,2),"")))</f>
        <v>0.99</v>
      </c>
      <c r="R60" s="289">
        <f>IF(OR($C60="*",$C60&lt;400),"",IF(AND('201819 DATA'!F60="*",$C60&gt;=400),"*",IF($C60&gt;=400,ROUND('201819 DATA'!F60/$C60,2),"")))</f>
        <v>0</v>
      </c>
      <c r="S60" s="289">
        <f>IF(OR($C60="*",$C60&lt;400),"",IF(AND('201819 DATA'!G60="*",$C60&gt;=400),"*",IF($C60&gt;=400,ROUND('201819 DATA'!G60/$C60,2),"")))</f>
        <v>0</v>
      </c>
      <c r="T60" s="289">
        <f>IF(OR($C60="*",$C60&lt;400),"",IF(AND('201819 DATA'!H60="*",$C60&gt;=400),"*",IF($C60&gt;=400,ROUND('201819 DATA'!H60/$C60,2),"")))</f>
        <v>1</v>
      </c>
      <c r="U60" s="289">
        <f>IF(OR($C60="*",$C60&lt;400),"",IF(AND('201819 DATA'!FM60="*",$C60&gt;=400),"*",IF($C60&gt;=400,ROUND('201819 DATA'!FM60/$C60,2),"")))</f>
        <v>0</v>
      </c>
      <c r="V60" s="312">
        <f>IF(OR($D60="*",$D60&lt;400),"",IF(AND('201819 DATA'!M60="*",$D60&gt;=400),"*",IF($D60&gt;=400,ROUND('201819 DATA'!M60/$D60,2),"")))</f>
        <v>0.21</v>
      </c>
      <c r="W60" s="312">
        <f>IF(OR($D60="*",$D60&lt;400),"",IF(AND('201819 DATA'!N60="*",$D60&gt;=400),"*",IF($D60&gt;=400,ROUND('201819 DATA'!N60/$D60,2),"")))</f>
        <v>0.28999999999999998</v>
      </c>
      <c r="X60" s="312">
        <f>IF(OR($D60="*",$D60&lt;400),"",IF(AND('201819 DATA'!O60="*",$D60&gt;=400),"*",IF($D60&gt;=400,ROUND('201819 DATA'!O60/$D60,2),"")))</f>
        <v>0.24</v>
      </c>
      <c r="Y60" s="312">
        <f>IF(OR($D60="*",$D60&lt;400),"",IF(AND('201819 DATA'!P60="*",$D60&gt;=400),"*",IF($D60&gt;=400,ROUND('201819 DATA'!P60/$D60,2),"")))</f>
        <v>0.19</v>
      </c>
      <c r="Z60" s="312">
        <f>IF(OR($D60="*",$D60&lt;400),"",IF(AND('201819 DATA'!Q60="*",$D60&gt;=400),"*",IF($D60&gt;=400,ROUND('201819 DATA'!Q60/$D60,2),"")))</f>
        <v>0.04</v>
      </c>
      <c r="AA60" s="312" t="str">
        <f>IF(OR($D60="*",$D60&lt;400),"",IF(AND('201819 DATA'!R60="*",$D60&gt;=400),"*",IF($D60&gt;=400,ROUND('201819 DATA'!R60/$D60,2),"")))</f>
        <v>*</v>
      </c>
      <c r="AB60" s="312">
        <f>IF(OR($D60="*",$D60&lt;400),"",IF(AND('201819 DATA'!S60="*",$D60&gt;=400),"*",IF($D60&gt;=400,ROUND('201819 DATA'!S60/$D60,2),"")))</f>
        <v>0</v>
      </c>
      <c r="AC60" s="312">
        <f>IF(OR($D60="*",$D60&lt;400),"",IF(AND('201819 DATA'!T60="*",$D60&gt;=400),"*",IF($D60&gt;=400,ROUND('201819 DATA'!T60/$D60,2),"")))</f>
        <v>0</v>
      </c>
      <c r="AD60" s="289" t="str">
        <f>IF(OR($C60="*",$C60&lt;400),"",IF(AND('201819 DATA'!BC60="*",$C60&gt;=400),"*",IF($C60&gt;=400,ROUND('201819 DATA'!BC60/$C60,2),"")))</f>
        <v>*</v>
      </c>
      <c r="AE60" s="289" t="str">
        <f>IF(OR($C60="*",$C60&lt;400),"",IF(AND('201819 DATA'!BD60="*",$C60&gt;=400),"*",IF($C60&gt;=400,ROUND('201819 DATA'!BD60/$C60,2),"")))</f>
        <v>*</v>
      </c>
      <c r="AF60" s="289">
        <f>IF(OR($C60="*",$C60&lt;400),"",IF(AND('201819 DATA'!BE60="*",$C60&gt;=400),"*",IF($C60&gt;=400,ROUND('201819 DATA'!BE60/$C60,2),"")))</f>
        <v>0</v>
      </c>
      <c r="AG60" s="289">
        <f>IF(OR($C60="*",$C60&lt;400),"",IF(AND('201819 DATA'!BF60="*",$C60&gt;=400),"*",IF($C60&gt;=400,ROUND('201819 DATA'!BF60/$C60,2),"")))</f>
        <v>0</v>
      </c>
      <c r="AH60" s="289">
        <f>IF(OR($C60="*",$C60&lt;400),"",IF(AND('201819 DATA'!BG60="*",$C60&gt;=400),"*",IF($C60&gt;=400,ROUND('201819 DATA'!BG60/$C60,2),"")))</f>
        <v>0</v>
      </c>
      <c r="AI60" s="289">
        <f>IF(OR($C60="*",$C60&lt;400),"",IF(AND('201819 DATA'!BH60="*",$C60&gt;=400),"*",IF($C60&gt;=400,ROUND('201819 DATA'!BH60/$C60,2),"")))</f>
        <v>0.19</v>
      </c>
      <c r="AJ60" s="289">
        <f>IF(OR($C60="*",$C60&lt;400),"",IF(AND('201819 DATA'!BI60="*",$C60&gt;=400),"*",IF($C60&gt;=400,ROUND('201819 DATA'!BI60/$C60,2),"")))</f>
        <v>0.43</v>
      </c>
      <c r="AK60" s="289">
        <f>IF(OR($C60="*",$C60&lt;400),"",IF(AND('201819 DATA'!BJ60="*",$C60&gt;=400),"*",IF($C60&gt;=400,ROUND('201819 DATA'!BJ60/$C60,2),"")))</f>
        <v>0</v>
      </c>
      <c r="AL60" s="289">
        <f>IF(OR($C60="*",$C60&lt;400),"",IF(AND('201819 DATA'!BK60="*",$C60&gt;=400),"*",IF($C60&gt;=400,ROUND('201819 DATA'!BK60/$C60,2),"")))</f>
        <v>0</v>
      </c>
      <c r="AM60" s="289">
        <f>IF(OR($C60="*",$C60&lt;400),"",IF(AND('201819 DATA'!BL60="*",$C60&gt;=400),"*",IF($C60&gt;=400,ROUND('201819 DATA'!BL60/$C60,2),"")))</f>
        <v>0</v>
      </c>
      <c r="AN60" s="289">
        <f>IF(OR($C60="*",$C60&lt;400),"",IF(AND('201819 DATA'!BM60="*",$C60&gt;=400),"*",IF($C60&gt;=400,ROUND('201819 DATA'!BM60/$C60,2),"")))</f>
        <v>0.06</v>
      </c>
      <c r="AO60" s="289" t="str">
        <f>IF(OR($C60="*",$C60&lt;400),"",IF(AND('201819 DATA'!BN60="*",$C60&gt;=400),"*",IF($C60&gt;=400,ROUND('201819 DATA'!BN60/$C60,2),"")))</f>
        <v>*</v>
      </c>
      <c r="AP60" s="289">
        <f>IF(OR($C60="*",$C60&lt;400),"",IF(AND('201819 DATA'!BO60="*",$C60&gt;=400),"*",IF($C60&gt;=400,ROUND('201819 DATA'!BO60/$C60,2),"")))</f>
        <v>0.23</v>
      </c>
      <c r="AQ60" s="289" t="str">
        <f>IF(OR($C60="*",$C60&lt;400),"",IF(AND('201819 DATA'!BP60="*",$C60&gt;=400),"*",IF($C60&gt;=400,ROUND('201819 DATA'!BP60/$C60,2),"")))</f>
        <v>*</v>
      </c>
      <c r="AR60" s="289">
        <f>IF(OR($C60="*",$C60&lt;400),"",IF(AND('201819 DATA'!BQ60="*",$C60&gt;=400),"*",IF($C60&gt;=400,ROUND('201819 DATA'!BQ60/$C60,2),"")))</f>
        <v>0</v>
      </c>
      <c r="AS60" s="289">
        <f>IF(OR($C60="*",$C60&lt;400),"",IF(AND('201819 DATA'!BR60="*",$C60&gt;=400),"*",IF($C60&gt;=400,ROUND('201819 DATA'!BR60/$C60,2),"")))</f>
        <v>0</v>
      </c>
      <c r="AT60" s="289">
        <f>IF(OR($C60="*",$C60&lt;400),"",IF(AND('201819 DATA'!BS60="*",$C60&gt;=400),"*",IF($C60&gt;=400,ROUND('201819 DATA'!BS60/$C60,2),"")))</f>
        <v>0</v>
      </c>
      <c r="AU60" s="289">
        <f>IF(OR($C60="*",$C60&lt;400),"",IF(AND('201819 DATA'!BT60="*",$C60&gt;=400),"*",IF($C60&gt;=400,ROUND('201819 DATA'!BT60/$C60,2),"")))</f>
        <v>0.04</v>
      </c>
      <c r="AV60" s="289" t="str">
        <f>IF(OR($C60="*",$C60&lt;400),"",IF(AND('201819 DATA'!BU60="*",$C60&gt;=400),"*",IF($C60&gt;=400,ROUND('201819 DATA'!BU60/$C60,2),"")))</f>
        <v>*</v>
      </c>
      <c r="AW60" s="289">
        <f>IF(OR($C60="*",$C60&lt;400),"",IF(AND('201819 DATA'!BV60="*",$C60&gt;=400),"*",IF($C60&gt;=400,ROUND('201819 DATA'!BV60/$C60,2),"")))</f>
        <v>0</v>
      </c>
      <c r="AX60" s="289">
        <f>IF(OR($C60="*",$C60&lt;400),"",IF(AND('201819 DATA'!BW60="*",$C60&gt;=400),"*",IF($C60&gt;=400,ROUND('201819 DATA'!BW60/$C60,2),"")))</f>
        <v>0.03</v>
      </c>
    </row>
    <row r="61" spans="1:50" x14ac:dyDescent="0.2">
      <c r="A61" s="13" t="s">
        <v>323</v>
      </c>
      <c r="B61" s="287">
        <f>'201819 DATA'!B61</f>
        <v>3450</v>
      </c>
      <c r="C61" s="288">
        <f>'201819 DATA'!C61</f>
        <v>3450</v>
      </c>
      <c r="D61" s="293">
        <f>'201819 DATA'!FN61</f>
        <v>3250</v>
      </c>
      <c r="G61" s="295">
        <f t="shared" si="0"/>
        <v>1</v>
      </c>
      <c r="H61" s="289">
        <f>IF(OR($C61="*",$C61&lt;400),"",IF(AND('201819 DATA'!F61="*",$C61&gt;=400),"*",IF($C61&gt;=400,ROUND('201819 DATA'!F61/$C61,2),"")))</f>
        <v>0</v>
      </c>
      <c r="I61" s="296">
        <f>IF(OR($B61="*",$B61&lt;400),"",IF(AND('201819 DATA'!Y61="*",$B61&gt;=400),"*",IF($B61&gt;=400,ROUND('201819 DATA'!Y61/$B61,2),"")))</f>
        <v>0</v>
      </c>
      <c r="J61" s="296">
        <f>IF(OR($B61="*",$B61&lt;400),"",IF(AND('201819 DATA'!Z61="*",$B61&gt;=400),"*",IF($B61&gt;=400,ROUND('201819 DATA'!Z61/$B61,2),"")))</f>
        <v>0.09</v>
      </c>
      <c r="K61" s="296">
        <f>IF(OR($B61="*",$B61&lt;400),"",IF(AND('201819 DATA'!AA61="*",$B61&gt;=400),"*",IF($B61&gt;=400,ROUND('201819 DATA'!AA61/$B61,2),"")))</f>
        <v>0.18</v>
      </c>
      <c r="L61" s="296">
        <f>IF(OR($B61="*",$B61&lt;400),"",IF(AND('201819 DATA'!AB61="*",$B61&gt;=400),"*",IF($B61&gt;=400,ROUND('201819 DATA'!AB61/$B61,2),"")))</f>
        <v>0.3</v>
      </c>
      <c r="M61" s="296">
        <f>IF(OR($B61="*",$B61&lt;400),"",IF(AND('201819 DATA'!AC61="*",$B61&gt;=400),"*",IF($B61&gt;=400,ROUND('201819 DATA'!AC61/$B61,2),"")))</f>
        <v>0.31</v>
      </c>
      <c r="N61" s="296">
        <f>IF(OR($B61="*",$B61&lt;400),"",IF(AND('201819 DATA'!AD61="*",$B61&gt;=400),"*",IF($B61&gt;=400,ROUND('201819 DATA'!AD61/$B61,2),"")))</f>
        <v>0.11</v>
      </c>
      <c r="O61" s="296" t="str">
        <f>IF(OR($B61="*",$B61&lt;400),"",IF(AND('201819 DATA'!AE61="*",$B61&gt;=400),"*",IF($B61&gt;=400,ROUND('201819 DATA'!AE61/$B61,2),"")))</f>
        <v>*</v>
      </c>
      <c r="P61" s="297"/>
      <c r="Q61" s="296">
        <f>IF(OR($B61="*",$B61&lt;400),"",IF(AND('201819 DATA'!FL61="*",$B61&gt;=400),"*",IF($B61&gt;=400,ROUND('201819 DATA'!FL61/$B61,2),"")))</f>
        <v>0.96</v>
      </c>
      <c r="R61" s="289">
        <f>IF(OR($C61="*",$C61&lt;400),"",IF(AND('201819 DATA'!F61="*",$C61&gt;=400),"*",IF($C61&gt;=400,ROUND('201819 DATA'!F61/$C61,2),"")))</f>
        <v>0</v>
      </c>
      <c r="S61" s="289">
        <f>IF(OR($C61="*",$C61&lt;400),"",IF(AND('201819 DATA'!G61="*",$C61&gt;=400),"*",IF($C61&gt;=400,ROUND('201819 DATA'!G61/$C61,2),"")))</f>
        <v>0</v>
      </c>
      <c r="T61" s="289">
        <f>IF(OR($C61="*",$C61&lt;400),"",IF(AND('201819 DATA'!H61="*",$C61&gt;=400),"*",IF($C61&gt;=400,ROUND('201819 DATA'!H61/$C61,2),"")))</f>
        <v>1</v>
      </c>
      <c r="U61" s="289">
        <f>IF(OR($C61="*",$C61&lt;400),"",IF(AND('201819 DATA'!FM61="*",$C61&gt;=400),"*",IF($C61&gt;=400,ROUND('201819 DATA'!FM61/$C61,2),"")))</f>
        <v>0</v>
      </c>
      <c r="V61" s="312">
        <f>IF(OR($D61="*",$D61&lt;400),"",IF(AND('201819 DATA'!M61="*",$D61&gt;=400),"*",IF($D61&gt;=400,ROUND('201819 DATA'!M61/$D61,2),"")))</f>
        <v>0.43</v>
      </c>
      <c r="W61" s="312">
        <f>IF(OR($D61="*",$D61&lt;400),"",IF(AND('201819 DATA'!N61="*",$D61&gt;=400),"*",IF($D61&gt;=400,ROUND('201819 DATA'!N61/$D61,2),"")))</f>
        <v>0.2</v>
      </c>
      <c r="X61" s="312">
        <f>IF(OR($D61="*",$D61&lt;400),"",IF(AND('201819 DATA'!O61="*",$D61&gt;=400),"*",IF($D61&gt;=400,ROUND('201819 DATA'!O61/$D61,2),"")))</f>
        <v>0.13</v>
      </c>
      <c r="Y61" s="312">
        <f>IF(OR($D61="*",$D61&lt;400),"",IF(AND('201819 DATA'!P61="*",$D61&gt;=400),"*",IF($D61&gt;=400,ROUND('201819 DATA'!P61/$D61,2),"")))</f>
        <v>0.12</v>
      </c>
      <c r="Z61" s="312">
        <f>IF(OR($D61="*",$D61&lt;400),"",IF(AND('201819 DATA'!Q61="*",$D61&gt;=400),"*",IF($D61&gt;=400,ROUND('201819 DATA'!Q61/$D61,2),"")))</f>
        <v>0.04</v>
      </c>
      <c r="AA61" s="312">
        <f>IF(OR($D61="*",$D61&lt;400),"",IF(AND('201819 DATA'!R61="*",$D61&gt;=400),"*",IF($D61&gt;=400,ROUND('201819 DATA'!R61/$D61,2),"")))</f>
        <v>0.02</v>
      </c>
      <c r="AB61" s="312">
        <f>IF(OR($D61="*",$D61&lt;400),"",IF(AND('201819 DATA'!S61="*",$D61&gt;=400),"*",IF($D61&gt;=400,ROUND('201819 DATA'!S61/$D61,2),"")))</f>
        <v>0.02</v>
      </c>
      <c r="AC61" s="312">
        <f>IF(OR($D61="*",$D61&lt;400),"",IF(AND('201819 DATA'!T61="*",$D61&gt;=400),"*",IF($D61&gt;=400,ROUND('201819 DATA'!T61/$D61,2),"")))</f>
        <v>0.03</v>
      </c>
      <c r="AD61" s="289">
        <f>IF(OR($C61="*",$C61&lt;400),"",IF(AND('201819 DATA'!BC61="*",$C61&gt;=400),"*",IF($C61&gt;=400,ROUND('201819 DATA'!BC61/$C61,2),"")))</f>
        <v>0</v>
      </c>
      <c r="AE61" s="289">
        <f>IF(OR($C61="*",$C61&lt;400),"",IF(AND('201819 DATA'!BD61="*",$C61&gt;=400),"*",IF($C61&gt;=400,ROUND('201819 DATA'!BD61/$C61,2),"")))</f>
        <v>0.02</v>
      </c>
      <c r="AF61" s="289" t="str">
        <f>IF(OR($C61="*",$C61&lt;400),"",IF(AND('201819 DATA'!BE61="*",$C61&gt;=400),"*",IF($C61&gt;=400,ROUND('201819 DATA'!BE61/$C61,2),"")))</f>
        <v>*</v>
      </c>
      <c r="AG61" s="289">
        <f>IF(OR($C61="*",$C61&lt;400),"",IF(AND('201819 DATA'!BF61="*",$C61&gt;=400),"*",IF($C61&gt;=400,ROUND('201819 DATA'!BF61/$C61,2),"")))</f>
        <v>0</v>
      </c>
      <c r="AH61" s="289" t="str">
        <f>IF(OR($C61="*",$C61&lt;400),"",IF(AND('201819 DATA'!BG61="*",$C61&gt;=400),"*",IF($C61&gt;=400,ROUND('201819 DATA'!BG61/$C61,2),"")))</f>
        <v>*</v>
      </c>
      <c r="AI61" s="289">
        <f>IF(OR($C61="*",$C61&lt;400),"",IF(AND('201819 DATA'!BH61="*",$C61&gt;=400),"*",IF($C61&gt;=400,ROUND('201819 DATA'!BH61/$C61,2),"")))</f>
        <v>0.02</v>
      </c>
      <c r="AJ61" s="289">
        <f>IF(OR($C61="*",$C61&lt;400),"",IF(AND('201819 DATA'!BI61="*",$C61&gt;=400),"*",IF($C61&gt;=400,ROUND('201819 DATA'!BI61/$C61,2),"")))</f>
        <v>0.03</v>
      </c>
      <c r="AK61" s="289">
        <f>IF(OR($C61="*",$C61&lt;400),"",IF(AND('201819 DATA'!BJ61="*",$C61&gt;=400),"*",IF($C61&gt;=400,ROUND('201819 DATA'!BJ61/$C61,2),"")))</f>
        <v>0.01</v>
      </c>
      <c r="AL61" s="289" t="str">
        <f>IF(OR($C61="*",$C61&lt;400),"",IF(AND('201819 DATA'!BK61="*",$C61&gt;=400),"*",IF($C61&gt;=400,ROUND('201819 DATA'!BK61/$C61,2),"")))</f>
        <v>*</v>
      </c>
      <c r="AM61" s="289">
        <f>IF(OR($C61="*",$C61&lt;400),"",IF(AND('201819 DATA'!BL61="*",$C61&gt;=400),"*",IF($C61&gt;=400,ROUND('201819 DATA'!BL61/$C61,2),"")))</f>
        <v>0.04</v>
      </c>
      <c r="AN61" s="289">
        <f>IF(OR($C61="*",$C61&lt;400),"",IF(AND('201819 DATA'!BM61="*",$C61&gt;=400),"*",IF($C61&gt;=400,ROUND('201819 DATA'!BM61/$C61,2),"")))</f>
        <v>0.2</v>
      </c>
      <c r="AO61" s="289">
        <f>IF(OR($C61="*",$C61&lt;400),"",IF(AND('201819 DATA'!BN61="*",$C61&gt;=400),"*",IF($C61&gt;=400,ROUND('201819 DATA'!BN61/$C61,2),"")))</f>
        <v>0.01</v>
      </c>
      <c r="AP61" s="289">
        <f>IF(OR($C61="*",$C61&lt;400),"",IF(AND('201819 DATA'!BO61="*",$C61&gt;=400),"*",IF($C61&gt;=400,ROUND('201819 DATA'!BO61/$C61,2),"")))</f>
        <v>0.49</v>
      </c>
      <c r="AQ61" s="289">
        <f>IF(OR($C61="*",$C61&lt;400),"",IF(AND('201819 DATA'!BP61="*",$C61&gt;=400),"*",IF($C61&gt;=400,ROUND('201819 DATA'!BP61/$C61,2),"")))</f>
        <v>0.12</v>
      </c>
      <c r="AR61" s="289">
        <f>IF(OR($C61="*",$C61&lt;400),"",IF(AND('201819 DATA'!BQ61="*",$C61&gt;=400),"*",IF($C61&gt;=400,ROUND('201819 DATA'!BQ61/$C61,2),"")))</f>
        <v>0</v>
      </c>
      <c r="AS61" s="289">
        <f>IF(OR($C61="*",$C61&lt;400),"",IF(AND('201819 DATA'!BR61="*",$C61&gt;=400),"*",IF($C61&gt;=400,ROUND('201819 DATA'!BR61/$C61,2),"")))</f>
        <v>0</v>
      </c>
      <c r="AT61" s="289">
        <f>IF(OR($C61="*",$C61&lt;400),"",IF(AND('201819 DATA'!BS61="*",$C61&gt;=400),"*",IF($C61&gt;=400,ROUND('201819 DATA'!BS61/$C61,2),"")))</f>
        <v>0</v>
      </c>
      <c r="AU61" s="289">
        <f>IF(OR($C61="*",$C61&lt;400),"",IF(AND('201819 DATA'!BT61="*",$C61&gt;=400),"*",IF($C61&gt;=400,ROUND('201819 DATA'!BT61/$C61,2),"")))</f>
        <v>0.03</v>
      </c>
      <c r="AV61" s="289">
        <f>IF(OR($C61="*",$C61&lt;400),"",IF(AND('201819 DATA'!BU61="*",$C61&gt;=400),"*",IF($C61&gt;=400,ROUND('201819 DATA'!BU61/$C61,2),"")))</f>
        <v>0.01</v>
      </c>
      <c r="AW61" s="289">
        <f>IF(OR($C61="*",$C61&lt;400),"",IF(AND('201819 DATA'!BV61="*",$C61&gt;=400),"*",IF($C61&gt;=400,ROUND('201819 DATA'!BV61/$C61,2),"")))</f>
        <v>0</v>
      </c>
      <c r="AX61" s="289">
        <f>IF(OR($C61="*",$C61&lt;400),"",IF(AND('201819 DATA'!BW61="*",$C61&gt;=400),"*",IF($C61&gt;=400,ROUND('201819 DATA'!BW61/$C61,2),"")))</f>
        <v>0.01</v>
      </c>
    </row>
    <row r="62" spans="1:50" x14ac:dyDescent="0.2">
      <c r="A62" s="13" t="s">
        <v>25</v>
      </c>
      <c r="B62" s="287">
        <f>'201819 DATA'!B62</f>
        <v>1830</v>
      </c>
      <c r="C62" s="288">
        <f>'201819 DATA'!C62</f>
        <v>1830</v>
      </c>
      <c r="D62" s="293">
        <f>'201819 DATA'!FN62</f>
        <v>1770</v>
      </c>
      <c r="G62" s="295">
        <f t="shared" si="0"/>
        <v>1</v>
      </c>
      <c r="H62" s="289">
        <f>IF(OR($C62="*",$C62&lt;400),"",IF(AND('201819 DATA'!F62="*",$C62&gt;=400),"*",IF($C62&gt;=400,ROUND('201819 DATA'!F62/$C62,2),"")))</f>
        <v>0</v>
      </c>
      <c r="I62" s="296">
        <f>IF(OR($B62="*",$B62&lt;400),"",IF(AND('201819 DATA'!Y62="*",$B62&gt;=400),"*",IF($B62&gt;=400,ROUND('201819 DATA'!Y62/$B62,2),"")))</f>
        <v>0</v>
      </c>
      <c r="J62" s="296">
        <f>IF(OR($B62="*",$B62&lt;400),"",IF(AND('201819 DATA'!Z62="*",$B62&gt;=400),"*",IF($B62&gt;=400,ROUND('201819 DATA'!Z62/$B62,2),"")))</f>
        <v>7.0000000000000007E-2</v>
      </c>
      <c r="K62" s="296">
        <f>IF(OR($B62="*",$B62&lt;400),"",IF(AND('201819 DATA'!AA62="*",$B62&gt;=400),"*",IF($B62&gt;=400,ROUND('201819 DATA'!AA62/$B62,2),"")))</f>
        <v>0.2</v>
      </c>
      <c r="L62" s="296">
        <f>IF(OR($B62="*",$B62&lt;400),"",IF(AND('201819 DATA'!AB62="*",$B62&gt;=400),"*",IF($B62&gt;=400,ROUND('201819 DATA'!AB62/$B62,2),"")))</f>
        <v>0.34</v>
      </c>
      <c r="M62" s="296">
        <f>IF(OR($B62="*",$B62&lt;400),"",IF(AND('201819 DATA'!AC62="*",$B62&gt;=400),"*",IF($B62&gt;=400,ROUND('201819 DATA'!AC62/$B62,2),"")))</f>
        <v>0.25</v>
      </c>
      <c r="N62" s="296">
        <f>IF(OR($B62="*",$B62&lt;400),"",IF(AND('201819 DATA'!AD62="*",$B62&gt;=400),"*",IF($B62&gt;=400,ROUND('201819 DATA'!AD62/$B62,2),"")))</f>
        <v>0.13</v>
      </c>
      <c r="O62" s="296">
        <f>IF(OR($B62="*",$B62&lt;400),"",IF(AND('201819 DATA'!AE62="*",$B62&gt;=400),"*",IF($B62&gt;=400,ROUND('201819 DATA'!AE62/$B62,2),"")))</f>
        <v>0.01</v>
      </c>
      <c r="P62" s="297"/>
      <c r="Q62" s="296">
        <f>IF(OR($B62="*",$B62&lt;400),"",IF(AND('201819 DATA'!FL62="*",$B62&gt;=400),"*",IF($B62&gt;=400,ROUND('201819 DATA'!FL62/$B62,2),"")))</f>
        <v>0.96</v>
      </c>
      <c r="R62" s="289">
        <f>IF(OR($C62="*",$C62&lt;400),"",IF(AND('201819 DATA'!F62="*",$C62&gt;=400),"*",IF($C62&gt;=400,ROUND('201819 DATA'!F62/$C62,2),"")))</f>
        <v>0</v>
      </c>
      <c r="S62" s="289">
        <f>IF(OR($C62="*",$C62&lt;400),"",IF(AND('201819 DATA'!G62="*",$C62&gt;=400),"*",IF($C62&gt;=400,ROUND('201819 DATA'!G62/$C62,2),"")))</f>
        <v>0</v>
      </c>
      <c r="T62" s="289">
        <f>IF(OR($C62="*",$C62&lt;400),"",IF(AND('201819 DATA'!H62="*",$C62&gt;=400),"*",IF($C62&gt;=400,ROUND('201819 DATA'!H62/$C62,2),"")))</f>
        <v>1</v>
      </c>
      <c r="U62" s="289">
        <f>IF(OR($C62="*",$C62&lt;400),"",IF(AND('201819 DATA'!FM62="*",$C62&gt;=400),"*",IF($C62&gt;=400,ROUND('201819 DATA'!FM62/$C62,2),"")))</f>
        <v>0</v>
      </c>
      <c r="V62" s="312">
        <f>IF(OR($D62="*",$D62&lt;400),"",IF(AND('201819 DATA'!M62="*",$D62&gt;=400),"*",IF($D62&gt;=400,ROUND('201819 DATA'!M62/$D62,2),"")))</f>
        <v>0.22</v>
      </c>
      <c r="W62" s="312">
        <f>IF(OR($D62="*",$D62&lt;400),"",IF(AND('201819 DATA'!N62="*",$D62&gt;=400),"*",IF($D62&gt;=400,ROUND('201819 DATA'!N62/$D62,2),"")))</f>
        <v>0.24</v>
      </c>
      <c r="X62" s="312">
        <f>IF(OR($D62="*",$D62&lt;400),"",IF(AND('201819 DATA'!O62="*",$D62&gt;=400),"*",IF($D62&gt;=400,ROUND('201819 DATA'!O62/$D62,2),"")))</f>
        <v>0.23</v>
      </c>
      <c r="Y62" s="312">
        <f>IF(OR($D62="*",$D62&lt;400),"",IF(AND('201819 DATA'!P62="*",$D62&gt;=400),"*",IF($D62&gt;=400,ROUND('201819 DATA'!P62/$D62,2),"")))</f>
        <v>0.17</v>
      </c>
      <c r="Z62" s="312">
        <f>IF(OR($D62="*",$D62&lt;400),"",IF(AND('201819 DATA'!Q62="*",$D62&gt;=400),"*",IF($D62&gt;=400,ROUND('201819 DATA'!Q62/$D62,2),"")))</f>
        <v>0.05</v>
      </c>
      <c r="AA62" s="312">
        <f>IF(OR($D62="*",$D62&lt;400),"",IF(AND('201819 DATA'!R62="*",$D62&gt;=400),"*",IF($D62&gt;=400,ROUND('201819 DATA'!R62/$D62,2),"")))</f>
        <v>0.03</v>
      </c>
      <c r="AB62" s="312">
        <f>IF(OR($D62="*",$D62&lt;400),"",IF(AND('201819 DATA'!S62="*",$D62&gt;=400),"*",IF($D62&gt;=400,ROUND('201819 DATA'!S62/$D62,2),"")))</f>
        <v>0.04</v>
      </c>
      <c r="AC62" s="312">
        <f>IF(OR($D62="*",$D62&lt;400),"",IF(AND('201819 DATA'!T62="*",$D62&gt;=400),"*",IF($D62&gt;=400,ROUND('201819 DATA'!T62/$D62,2),"")))</f>
        <v>0.01</v>
      </c>
      <c r="AD62" s="289">
        <f>IF(OR($C62="*",$C62&lt;400),"",IF(AND('201819 DATA'!BC62="*",$C62&gt;=400),"*",IF($C62&gt;=400,ROUND('201819 DATA'!BC62/$C62,2),"")))</f>
        <v>0</v>
      </c>
      <c r="AE62" s="289">
        <f>IF(OR($C62="*",$C62&lt;400),"",IF(AND('201819 DATA'!BD62="*",$C62&gt;=400),"*",IF($C62&gt;=400,ROUND('201819 DATA'!BD62/$C62,2),"")))</f>
        <v>0.05</v>
      </c>
      <c r="AF62" s="289" t="str">
        <f>IF(OR($C62="*",$C62&lt;400),"",IF(AND('201819 DATA'!BE62="*",$C62&gt;=400),"*",IF($C62&gt;=400,ROUND('201819 DATA'!BE62/$C62,2),"")))</f>
        <v>*</v>
      </c>
      <c r="AG62" s="289" t="str">
        <f>IF(OR($C62="*",$C62&lt;400),"",IF(AND('201819 DATA'!BF62="*",$C62&gt;=400),"*",IF($C62&gt;=400,ROUND('201819 DATA'!BF62/$C62,2),"")))</f>
        <v>*</v>
      </c>
      <c r="AH62" s="289">
        <f>IF(OR($C62="*",$C62&lt;400),"",IF(AND('201819 DATA'!BG62="*",$C62&gt;=400),"*",IF($C62&gt;=400,ROUND('201819 DATA'!BG62/$C62,2),"")))</f>
        <v>0</v>
      </c>
      <c r="AI62" s="289">
        <f>IF(OR($C62="*",$C62&lt;400),"",IF(AND('201819 DATA'!BH62="*",$C62&gt;=400),"*",IF($C62&gt;=400,ROUND('201819 DATA'!BH62/$C62,2),"")))</f>
        <v>7.0000000000000007E-2</v>
      </c>
      <c r="AJ62" s="289" t="str">
        <f>IF(OR($C62="*",$C62&lt;400),"",IF(AND('201819 DATA'!BI62="*",$C62&gt;=400),"*",IF($C62&gt;=400,ROUND('201819 DATA'!BI62/$C62,2),"")))</f>
        <v>*</v>
      </c>
      <c r="AK62" s="289" t="str">
        <f>IF(OR($C62="*",$C62&lt;400),"",IF(AND('201819 DATA'!BJ62="*",$C62&gt;=400),"*",IF($C62&gt;=400,ROUND('201819 DATA'!BJ62/$C62,2),"")))</f>
        <v>*</v>
      </c>
      <c r="AL62" s="289" t="str">
        <f>IF(OR($C62="*",$C62&lt;400),"",IF(AND('201819 DATA'!BK62="*",$C62&gt;=400),"*",IF($C62&gt;=400,ROUND('201819 DATA'!BK62/$C62,2),"")))</f>
        <v>*</v>
      </c>
      <c r="AM62" s="289">
        <f>IF(OR($C62="*",$C62&lt;400),"",IF(AND('201819 DATA'!BL62="*",$C62&gt;=400),"*",IF($C62&gt;=400,ROUND('201819 DATA'!BL62/$C62,2),"")))</f>
        <v>0.01</v>
      </c>
      <c r="AN62" s="289">
        <f>IF(OR($C62="*",$C62&lt;400),"",IF(AND('201819 DATA'!BM62="*",$C62&gt;=400),"*",IF($C62&gt;=400,ROUND('201819 DATA'!BM62/$C62,2),"")))</f>
        <v>0.09</v>
      </c>
      <c r="AO62" s="289">
        <f>IF(OR($C62="*",$C62&lt;400),"",IF(AND('201819 DATA'!BN62="*",$C62&gt;=400),"*",IF($C62&gt;=400,ROUND('201819 DATA'!BN62/$C62,2),"")))</f>
        <v>0.02</v>
      </c>
      <c r="AP62" s="289">
        <f>IF(OR($C62="*",$C62&lt;400),"",IF(AND('201819 DATA'!BO62="*",$C62&gt;=400),"*",IF($C62&gt;=400,ROUND('201819 DATA'!BO62/$C62,2),"")))</f>
        <v>0.51</v>
      </c>
      <c r="AQ62" s="289">
        <f>IF(OR($C62="*",$C62&lt;400),"",IF(AND('201819 DATA'!BP62="*",$C62&gt;=400),"*",IF($C62&gt;=400,ROUND('201819 DATA'!BP62/$C62,2),"")))</f>
        <v>0.2</v>
      </c>
      <c r="AR62" s="289" t="str">
        <f>IF(OR($C62="*",$C62&lt;400),"",IF(AND('201819 DATA'!BQ62="*",$C62&gt;=400),"*",IF($C62&gt;=400,ROUND('201819 DATA'!BQ62/$C62,2),"")))</f>
        <v>*</v>
      </c>
      <c r="AS62" s="289">
        <f>IF(OR($C62="*",$C62&lt;400),"",IF(AND('201819 DATA'!BR62="*",$C62&gt;=400),"*",IF($C62&gt;=400,ROUND('201819 DATA'!BR62/$C62,2),"")))</f>
        <v>0</v>
      </c>
      <c r="AT62" s="289">
        <f>IF(OR($C62="*",$C62&lt;400),"",IF(AND('201819 DATA'!BS62="*",$C62&gt;=400),"*",IF($C62&gt;=400,ROUND('201819 DATA'!BS62/$C62,2),"")))</f>
        <v>0.01</v>
      </c>
      <c r="AU62" s="289">
        <f>IF(OR($C62="*",$C62&lt;400),"",IF(AND('201819 DATA'!BT62="*",$C62&gt;=400),"*",IF($C62&gt;=400,ROUND('201819 DATA'!BT62/$C62,2),"")))</f>
        <v>0.02</v>
      </c>
      <c r="AV62" s="289">
        <f>IF(OR($C62="*",$C62&lt;400),"",IF(AND('201819 DATA'!BU62="*",$C62&gt;=400),"*",IF($C62&gt;=400,ROUND('201819 DATA'!BU62/$C62,2),"")))</f>
        <v>0.01</v>
      </c>
      <c r="AW62" s="289">
        <f>IF(OR($C62="*",$C62&lt;400),"",IF(AND('201819 DATA'!BV62="*",$C62&gt;=400),"*",IF($C62&gt;=400,ROUND('201819 DATA'!BV62/$C62,2),"")))</f>
        <v>0</v>
      </c>
      <c r="AX62" s="289">
        <f>IF(OR($C62="*",$C62&lt;400),"",IF(AND('201819 DATA'!BW62="*",$C62&gt;=400),"*",IF($C62&gt;=400,ROUND('201819 DATA'!BW62/$C62,2),"")))</f>
        <v>0.02</v>
      </c>
    </row>
    <row r="63" spans="1:50" x14ac:dyDescent="0.2">
      <c r="A63" s="13" t="s">
        <v>26</v>
      </c>
      <c r="B63" s="287">
        <f>'201819 DATA'!B63</f>
        <v>7800</v>
      </c>
      <c r="C63" s="288">
        <f>'201819 DATA'!C63</f>
        <v>7800</v>
      </c>
      <c r="D63" s="293">
        <f>'201819 DATA'!FN63</f>
        <v>7160</v>
      </c>
      <c r="G63" s="295">
        <f t="shared" si="0"/>
        <v>1</v>
      </c>
      <c r="H63" s="289">
        <f>IF(OR($C63="*",$C63&lt;400),"",IF(AND('201819 DATA'!F63="*",$C63&gt;=400),"*",IF($C63&gt;=400,ROUND('201819 DATA'!F63/$C63,2),"")))</f>
        <v>0</v>
      </c>
      <c r="I63" s="296">
        <f>IF(OR($B63="*",$B63&lt;400),"",IF(AND('201819 DATA'!Y63="*",$B63&gt;=400),"*",IF($B63&gt;=400,ROUND('201819 DATA'!Y63/$B63,2),"")))</f>
        <v>0</v>
      </c>
      <c r="J63" s="296">
        <f>IF(OR($B63="*",$B63&lt;400),"",IF(AND('201819 DATA'!Z63="*",$B63&gt;=400),"*",IF($B63&gt;=400,ROUND('201819 DATA'!Z63/$B63,2),"")))</f>
        <v>0.14000000000000001</v>
      </c>
      <c r="K63" s="296">
        <f>IF(OR($B63="*",$B63&lt;400),"",IF(AND('201819 DATA'!AA63="*",$B63&gt;=400),"*",IF($B63&gt;=400,ROUND('201819 DATA'!AA63/$B63,2),"")))</f>
        <v>0.33</v>
      </c>
      <c r="L63" s="296">
        <f>IF(OR($B63="*",$B63&lt;400),"",IF(AND('201819 DATA'!AB63="*",$B63&gt;=400),"*",IF($B63&gt;=400,ROUND('201819 DATA'!AB63/$B63,2),"")))</f>
        <v>0.28000000000000003</v>
      </c>
      <c r="M63" s="296">
        <f>IF(OR($B63="*",$B63&lt;400),"",IF(AND('201819 DATA'!AC63="*",$B63&gt;=400),"*",IF($B63&gt;=400,ROUND('201819 DATA'!AC63/$B63,2),"")))</f>
        <v>0.18</v>
      </c>
      <c r="N63" s="296">
        <f>IF(OR($B63="*",$B63&lt;400),"",IF(AND('201819 DATA'!AD63="*",$B63&gt;=400),"*",IF($B63&gt;=400,ROUND('201819 DATA'!AD63/$B63,2),"")))</f>
        <v>0.06</v>
      </c>
      <c r="O63" s="296">
        <f>IF(OR($B63="*",$B63&lt;400),"",IF(AND('201819 DATA'!AE63="*",$B63&gt;=400),"*",IF($B63&gt;=400,ROUND('201819 DATA'!AE63/$B63,2),"")))</f>
        <v>0</v>
      </c>
      <c r="P63" s="297"/>
      <c r="Q63" s="296">
        <f>IF(OR($B63="*",$B63&lt;400),"",IF(AND('201819 DATA'!FL63="*",$B63&gt;=400),"*",IF($B63&gt;=400,ROUND('201819 DATA'!FL63/$B63,2),"")))</f>
        <v>0.97</v>
      </c>
      <c r="R63" s="289">
        <f>IF(OR($C63="*",$C63&lt;400),"",IF(AND('201819 DATA'!F63="*",$C63&gt;=400),"*",IF($C63&gt;=400,ROUND('201819 DATA'!F63/$C63,2),"")))</f>
        <v>0</v>
      </c>
      <c r="S63" s="289">
        <f>IF(OR($C63="*",$C63&lt;400),"",IF(AND('201819 DATA'!G63="*",$C63&gt;=400),"*",IF($C63&gt;=400,ROUND('201819 DATA'!G63/$C63,2),"")))</f>
        <v>0</v>
      </c>
      <c r="T63" s="289">
        <f>IF(OR($C63="*",$C63&lt;400),"",IF(AND('201819 DATA'!H63="*",$C63&gt;=400),"*",IF($C63&gt;=400,ROUND('201819 DATA'!H63/$C63,2),"")))</f>
        <v>1</v>
      </c>
      <c r="U63" s="289">
        <f>IF(OR($C63="*",$C63&lt;400),"",IF(AND('201819 DATA'!FM63="*",$C63&gt;=400),"*",IF($C63&gt;=400,ROUND('201819 DATA'!FM63/$C63,2),"")))</f>
        <v>0</v>
      </c>
      <c r="V63" s="312">
        <f>IF(OR($D63="*",$D63&lt;400),"",IF(AND('201819 DATA'!M63="*",$D63&gt;=400),"*",IF($D63&gt;=400,ROUND('201819 DATA'!M63/$D63,2),"")))</f>
        <v>0.33</v>
      </c>
      <c r="W63" s="312">
        <f>IF(OR($D63="*",$D63&lt;400),"",IF(AND('201819 DATA'!N63="*",$D63&gt;=400),"*",IF($D63&gt;=400,ROUND('201819 DATA'!N63/$D63,2),"")))</f>
        <v>0.26</v>
      </c>
      <c r="X63" s="312">
        <f>IF(OR($D63="*",$D63&lt;400),"",IF(AND('201819 DATA'!O63="*",$D63&gt;=400),"*",IF($D63&gt;=400,ROUND('201819 DATA'!O63/$D63,2),"")))</f>
        <v>0.16</v>
      </c>
      <c r="Y63" s="312">
        <f>IF(OR($D63="*",$D63&lt;400),"",IF(AND('201819 DATA'!P63="*",$D63&gt;=400),"*",IF($D63&gt;=400,ROUND('201819 DATA'!P63/$D63,2),"")))</f>
        <v>0.13</v>
      </c>
      <c r="Z63" s="312">
        <f>IF(OR($D63="*",$D63&lt;400),"",IF(AND('201819 DATA'!Q63="*",$D63&gt;=400),"*",IF($D63&gt;=400,ROUND('201819 DATA'!Q63/$D63,2),"")))</f>
        <v>0.05</v>
      </c>
      <c r="AA63" s="312">
        <f>IF(OR($D63="*",$D63&lt;400),"",IF(AND('201819 DATA'!R63="*",$D63&gt;=400),"*",IF($D63&gt;=400,ROUND('201819 DATA'!R63/$D63,2),"")))</f>
        <v>0.03</v>
      </c>
      <c r="AB63" s="312">
        <f>IF(OR($D63="*",$D63&lt;400),"",IF(AND('201819 DATA'!S63="*",$D63&gt;=400),"*",IF($D63&gt;=400,ROUND('201819 DATA'!S63/$D63,2),"")))</f>
        <v>0.03</v>
      </c>
      <c r="AC63" s="312">
        <f>IF(OR($D63="*",$D63&lt;400),"",IF(AND('201819 DATA'!T63="*",$D63&gt;=400),"*",IF($D63&gt;=400,ROUND('201819 DATA'!T63/$D63,2),"")))</f>
        <v>0.01</v>
      </c>
      <c r="AD63" s="289">
        <f>IF(OR($C63="*",$C63&lt;400),"",IF(AND('201819 DATA'!BC63="*",$C63&gt;=400),"*",IF($C63&gt;=400,ROUND('201819 DATA'!BC63/$C63,2),"")))</f>
        <v>0.01</v>
      </c>
      <c r="AE63" s="289">
        <f>IF(OR($C63="*",$C63&lt;400),"",IF(AND('201819 DATA'!BD63="*",$C63&gt;=400),"*",IF($C63&gt;=400,ROUND('201819 DATA'!BD63/$C63,2),"")))</f>
        <v>0.03</v>
      </c>
      <c r="AF63" s="289">
        <f>IF(OR($C63="*",$C63&lt;400),"",IF(AND('201819 DATA'!BE63="*",$C63&gt;=400),"*",IF($C63&gt;=400,ROUND('201819 DATA'!BE63/$C63,2),"")))</f>
        <v>0</v>
      </c>
      <c r="AG63" s="289" t="str">
        <f>IF(OR($C63="*",$C63&lt;400),"",IF(AND('201819 DATA'!BF63="*",$C63&gt;=400),"*",IF($C63&gt;=400,ROUND('201819 DATA'!BF63/$C63,2),"")))</f>
        <v>*</v>
      </c>
      <c r="AH63" s="289" t="str">
        <f>IF(OR($C63="*",$C63&lt;400),"",IF(AND('201819 DATA'!BG63="*",$C63&gt;=400),"*",IF($C63&gt;=400,ROUND('201819 DATA'!BG63/$C63,2),"")))</f>
        <v>*</v>
      </c>
      <c r="AI63" s="289">
        <f>IF(OR($C63="*",$C63&lt;400),"",IF(AND('201819 DATA'!BH63="*",$C63&gt;=400),"*",IF($C63&gt;=400,ROUND('201819 DATA'!BH63/$C63,2),"")))</f>
        <v>0.02</v>
      </c>
      <c r="AJ63" s="289">
        <f>IF(OR($C63="*",$C63&lt;400),"",IF(AND('201819 DATA'!BI63="*",$C63&gt;=400),"*",IF($C63&gt;=400,ROUND('201819 DATA'!BI63/$C63,2),"")))</f>
        <v>0.02</v>
      </c>
      <c r="AK63" s="289">
        <f>IF(OR($C63="*",$C63&lt;400),"",IF(AND('201819 DATA'!BJ63="*",$C63&gt;=400),"*",IF($C63&gt;=400,ROUND('201819 DATA'!BJ63/$C63,2),"")))</f>
        <v>0</v>
      </c>
      <c r="AL63" s="289">
        <f>IF(OR($C63="*",$C63&lt;400),"",IF(AND('201819 DATA'!BK63="*",$C63&gt;=400),"*",IF($C63&gt;=400,ROUND('201819 DATA'!BK63/$C63,2),"")))</f>
        <v>0</v>
      </c>
      <c r="AM63" s="289">
        <f>IF(OR($C63="*",$C63&lt;400),"",IF(AND('201819 DATA'!BL63="*",$C63&gt;=400),"*",IF($C63&gt;=400,ROUND('201819 DATA'!BL63/$C63,2),"")))</f>
        <v>0.01</v>
      </c>
      <c r="AN63" s="289">
        <f>IF(OR($C63="*",$C63&lt;400),"",IF(AND('201819 DATA'!BM63="*",$C63&gt;=400),"*",IF($C63&gt;=400,ROUND('201819 DATA'!BM63/$C63,2),"")))</f>
        <v>0.3</v>
      </c>
      <c r="AO63" s="289">
        <f>IF(OR($C63="*",$C63&lt;400),"",IF(AND('201819 DATA'!BN63="*",$C63&gt;=400),"*",IF($C63&gt;=400,ROUND('201819 DATA'!BN63/$C63,2),"")))</f>
        <v>0.03</v>
      </c>
      <c r="AP63" s="289">
        <f>IF(OR($C63="*",$C63&lt;400),"",IF(AND('201819 DATA'!BO63="*",$C63&gt;=400),"*",IF($C63&gt;=400,ROUND('201819 DATA'!BO63/$C63,2),"")))</f>
        <v>0.42</v>
      </c>
      <c r="AQ63" s="289">
        <f>IF(OR($C63="*",$C63&lt;400),"",IF(AND('201819 DATA'!BP63="*",$C63&gt;=400),"*",IF($C63&gt;=400,ROUND('201819 DATA'!BP63/$C63,2),"")))</f>
        <v>0.1</v>
      </c>
      <c r="AR63" s="289" t="str">
        <f>IF(OR($C63="*",$C63&lt;400),"",IF(AND('201819 DATA'!BQ63="*",$C63&gt;=400),"*",IF($C63&gt;=400,ROUND('201819 DATA'!BQ63/$C63,2),"")))</f>
        <v>*</v>
      </c>
      <c r="AS63" s="289">
        <f>IF(OR($C63="*",$C63&lt;400),"",IF(AND('201819 DATA'!BR63="*",$C63&gt;=400),"*",IF($C63&gt;=400,ROUND('201819 DATA'!BR63/$C63,2),"")))</f>
        <v>0</v>
      </c>
      <c r="AT63" s="289">
        <f>IF(OR($C63="*",$C63&lt;400),"",IF(AND('201819 DATA'!BS63="*",$C63&gt;=400),"*",IF($C63&gt;=400,ROUND('201819 DATA'!BS63/$C63,2),"")))</f>
        <v>0</v>
      </c>
      <c r="AU63" s="289">
        <f>IF(OR($C63="*",$C63&lt;400),"",IF(AND('201819 DATA'!BT63="*",$C63&gt;=400),"*",IF($C63&gt;=400,ROUND('201819 DATA'!BT63/$C63,2),"")))</f>
        <v>0.06</v>
      </c>
      <c r="AV63" s="289">
        <f>IF(OR($C63="*",$C63&lt;400),"",IF(AND('201819 DATA'!BU63="*",$C63&gt;=400),"*",IF($C63&gt;=400,ROUND('201819 DATA'!BU63/$C63,2),"")))</f>
        <v>0</v>
      </c>
      <c r="AW63" s="289">
        <f>IF(OR($C63="*",$C63&lt;400),"",IF(AND('201819 DATA'!BV63="*",$C63&gt;=400),"*",IF($C63&gt;=400,ROUND('201819 DATA'!BV63/$C63,2),"")))</f>
        <v>0</v>
      </c>
      <c r="AX63" s="289">
        <f>IF(OR($C63="*",$C63&lt;400),"",IF(AND('201819 DATA'!BW63="*",$C63&gt;=400),"*",IF($C63&gt;=400,ROUND('201819 DATA'!BW63/$C63,2),"")))</f>
        <v>0.01</v>
      </c>
    </row>
    <row r="64" spans="1:50" x14ac:dyDescent="0.2">
      <c r="A64" s="13" t="s">
        <v>27</v>
      </c>
      <c r="B64" s="287">
        <f>'201819 DATA'!B64</f>
        <v>1405</v>
      </c>
      <c r="C64" s="288">
        <f>'201819 DATA'!C64</f>
        <v>1405</v>
      </c>
      <c r="D64" s="293">
        <f>'201819 DATA'!FN64</f>
        <v>1110</v>
      </c>
      <c r="G64" s="295">
        <f t="shared" si="0"/>
        <v>1</v>
      </c>
      <c r="H64" s="289">
        <f>IF(OR($C64="*",$C64&lt;400),"",IF(AND('201819 DATA'!F64="*",$C64&gt;=400),"*",IF($C64&gt;=400,ROUND('201819 DATA'!F64/$C64,2),"")))</f>
        <v>0</v>
      </c>
      <c r="I64" s="296">
        <f>IF(OR($B64="*",$B64&lt;400),"",IF(AND('201819 DATA'!Y64="*",$B64&gt;=400),"*",IF($B64&gt;=400,ROUND('201819 DATA'!Y64/$B64,2),"")))</f>
        <v>0</v>
      </c>
      <c r="J64" s="296">
        <f>IF(OR($B64="*",$B64&lt;400),"",IF(AND('201819 DATA'!Z64="*",$B64&gt;=400),"*",IF($B64&gt;=400,ROUND('201819 DATA'!Z64/$B64,2),"")))</f>
        <v>0.06</v>
      </c>
      <c r="K64" s="296">
        <f>IF(OR($B64="*",$B64&lt;400),"",IF(AND('201819 DATA'!AA64="*",$B64&gt;=400),"*",IF($B64&gt;=400,ROUND('201819 DATA'!AA64/$B64,2),"")))</f>
        <v>0.2</v>
      </c>
      <c r="L64" s="296">
        <f>IF(OR($B64="*",$B64&lt;400),"",IF(AND('201819 DATA'!AB64="*",$B64&gt;=400),"*",IF($B64&gt;=400,ROUND('201819 DATA'!AB64/$B64,2),"")))</f>
        <v>0.31</v>
      </c>
      <c r="M64" s="296">
        <f>IF(OR($B64="*",$B64&lt;400),"",IF(AND('201819 DATA'!AC64="*",$B64&gt;=400),"*",IF($B64&gt;=400,ROUND('201819 DATA'!AC64/$B64,2),"")))</f>
        <v>0.31</v>
      </c>
      <c r="N64" s="296">
        <f>IF(OR($B64="*",$B64&lt;400),"",IF(AND('201819 DATA'!AD64="*",$B64&gt;=400),"*",IF($B64&gt;=400,ROUND('201819 DATA'!AD64/$B64,2),"")))</f>
        <v>0.11</v>
      </c>
      <c r="O64" s="296" t="str">
        <f>IF(OR($B64="*",$B64&lt;400),"",IF(AND('201819 DATA'!AE64="*",$B64&gt;=400),"*",IF($B64&gt;=400,ROUND('201819 DATA'!AE64/$B64,2),"")))</f>
        <v>*</v>
      </c>
      <c r="P64" s="297"/>
      <c r="Q64" s="296">
        <f>IF(OR($B64="*",$B64&lt;400),"",IF(AND('201819 DATA'!FL64="*",$B64&gt;=400),"*",IF($B64&gt;=400,ROUND('201819 DATA'!FL64/$B64,2),"")))</f>
        <v>0.98</v>
      </c>
      <c r="R64" s="289">
        <f>IF(OR($C64="*",$C64&lt;400),"",IF(AND('201819 DATA'!F64="*",$C64&gt;=400),"*",IF($C64&gt;=400,ROUND('201819 DATA'!F64/$C64,2),"")))</f>
        <v>0</v>
      </c>
      <c r="S64" s="289">
        <f>IF(OR($C64="*",$C64&lt;400),"",IF(AND('201819 DATA'!G64="*",$C64&gt;=400),"*",IF($C64&gt;=400,ROUND('201819 DATA'!G64/$C64,2),"")))</f>
        <v>0</v>
      </c>
      <c r="T64" s="289">
        <f>IF(OR($C64="*",$C64&lt;400),"",IF(AND('201819 DATA'!H64="*",$C64&gt;=400),"*",IF($C64&gt;=400,ROUND('201819 DATA'!H64/$C64,2),"")))</f>
        <v>1</v>
      </c>
      <c r="U64" s="289">
        <f>IF(OR($C64="*",$C64&lt;400),"",IF(AND('201819 DATA'!FM64="*",$C64&gt;=400),"*",IF($C64&gt;=400,ROUND('201819 DATA'!FM64/$C64,2),"")))</f>
        <v>0</v>
      </c>
      <c r="V64" s="312">
        <f>IF(OR($D64="*",$D64&lt;400),"",IF(AND('201819 DATA'!M64="*",$D64&gt;=400),"*",IF($D64&gt;=400,ROUND('201819 DATA'!M64/$D64,2),"")))</f>
        <v>0.38</v>
      </c>
      <c r="W64" s="312">
        <f>IF(OR($D64="*",$D64&lt;400),"",IF(AND('201819 DATA'!N64="*",$D64&gt;=400),"*",IF($D64&gt;=400,ROUND('201819 DATA'!N64/$D64,2),"")))</f>
        <v>0.26</v>
      </c>
      <c r="X64" s="312">
        <f>IF(OR($D64="*",$D64&lt;400),"",IF(AND('201819 DATA'!O64="*",$D64&gt;=400),"*",IF($D64&gt;=400,ROUND('201819 DATA'!O64/$D64,2),"")))</f>
        <v>0.18</v>
      </c>
      <c r="Y64" s="312">
        <f>IF(OR($D64="*",$D64&lt;400),"",IF(AND('201819 DATA'!P64="*",$D64&gt;=400),"*",IF($D64&gt;=400,ROUND('201819 DATA'!P64/$D64,2),"")))</f>
        <v>0.13</v>
      </c>
      <c r="Z64" s="312">
        <f>IF(OR($D64="*",$D64&lt;400),"",IF(AND('201819 DATA'!Q64="*",$D64&gt;=400),"*",IF($D64&gt;=400,ROUND('201819 DATA'!Q64/$D64,2),"")))</f>
        <v>0.03</v>
      </c>
      <c r="AA64" s="312">
        <f>IF(OR($D64="*",$D64&lt;400),"",IF(AND('201819 DATA'!R64="*",$D64&gt;=400),"*",IF($D64&gt;=400,ROUND('201819 DATA'!R64/$D64,2),"")))</f>
        <v>0.02</v>
      </c>
      <c r="AB64" s="312">
        <f>IF(OR($D64="*",$D64&lt;400),"",IF(AND('201819 DATA'!S64="*",$D64&gt;=400),"*",IF($D64&gt;=400,ROUND('201819 DATA'!S64/$D64,2),"")))</f>
        <v>0.01</v>
      </c>
      <c r="AC64" s="312" t="str">
        <f>IF(OR($D64="*",$D64&lt;400),"",IF(AND('201819 DATA'!T64="*",$D64&gt;=400),"*",IF($D64&gt;=400,ROUND('201819 DATA'!T64/$D64,2),"")))</f>
        <v>*</v>
      </c>
      <c r="AD64" s="289" t="str">
        <f>IF(OR($C64="*",$C64&lt;400),"",IF(AND('201819 DATA'!BC64="*",$C64&gt;=400),"*",IF($C64&gt;=400,ROUND('201819 DATA'!BC64/$C64,2),"")))</f>
        <v>*</v>
      </c>
      <c r="AE64" s="289">
        <f>IF(OR($C64="*",$C64&lt;400),"",IF(AND('201819 DATA'!BD64="*",$C64&gt;=400),"*",IF($C64&gt;=400,ROUND('201819 DATA'!BD64/$C64,2),"")))</f>
        <v>0.02</v>
      </c>
      <c r="AF64" s="289">
        <f>IF(OR($C64="*",$C64&lt;400),"",IF(AND('201819 DATA'!BE64="*",$C64&gt;=400),"*",IF($C64&gt;=400,ROUND('201819 DATA'!BE64/$C64,2),"")))</f>
        <v>0.01</v>
      </c>
      <c r="AG64" s="289" t="str">
        <f>IF(OR($C64="*",$C64&lt;400),"",IF(AND('201819 DATA'!BF64="*",$C64&gt;=400),"*",IF($C64&gt;=400,ROUND('201819 DATA'!BF64/$C64,2),"")))</f>
        <v>*</v>
      </c>
      <c r="AH64" s="289">
        <f>IF(OR($C64="*",$C64&lt;400),"",IF(AND('201819 DATA'!BG64="*",$C64&gt;=400),"*",IF($C64&gt;=400,ROUND('201819 DATA'!BG64/$C64,2),"")))</f>
        <v>0</v>
      </c>
      <c r="AI64" s="289">
        <f>IF(OR($C64="*",$C64&lt;400),"",IF(AND('201819 DATA'!BH64="*",$C64&gt;=400),"*",IF($C64&gt;=400,ROUND('201819 DATA'!BH64/$C64,2),"")))</f>
        <v>0.02</v>
      </c>
      <c r="AJ64" s="289">
        <f>IF(OR($C64="*",$C64&lt;400),"",IF(AND('201819 DATA'!BI64="*",$C64&gt;=400),"*",IF($C64&gt;=400,ROUND('201819 DATA'!BI64/$C64,2),"")))</f>
        <v>0</v>
      </c>
      <c r="AK64" s="289">
        <f>IF(OR($C64="*",$C64&lt;400),"",IF(AND('201819 DATA'!BJ64="*",$C64&gt;=400),"*",IF($C64&gt;=400,ROUND('201819 DATA'!BJ64/$C64,2),"")))</f>
        <v>0</v>
      </c>
      <c r="AL64" s="289" t="str">
        <f>IF(OR($C64="*",$C64&lt;400),"",IF(AND('201819 DATA'!BK64="*",$C64&gt;=400),"*",IF($C64&gt;=400,ROUND('201819 DATA'!BK64/$C64,2),"")))</f>
        <v>*</v>
      </c>
      <c r="AM64" s="289">
        <f>IF(OR($C64="*",$C64&lt;400),"",IF(AND('201819 DATA'!BL64="*",$C64&gt;=400),"*",IF($C64&gt;=400,ROUND('201819 DATA'!BL64/$C64,2),"")))</f>
        <v>0</v>
      </c>
      <c r="AN64" s="289">
        <f>IF(OR($C64="*",$C64&lt;400),"",IF(AND('201819 DATA'!BM64="*",$C64&gt;=400),"*",IF($C64&gt;=400,ROUND('201819 DATA'!BM64/$C64,2),"")))</f>
        <v>0.18</v>
      </c>
      <c r="AO64" s="289" t="str">
        <f>IF(OR($C64="*",$C64&lt;400),"",IF(AND('201819 DATA'!BN64="*",$C64&gt;=400),"*",IF($C64&gt;=400,ROUND('201819 DATA'!BN64/$C64,2),"")))</f>
        <v>*</v>
      </c>
      <c r="AP64" s="289">
        <f>IF(OR($C64="*",$C64&lt;400),"",IF(AND('201819 DATA'!BO64="*",$C64&gt;=400),"*",IF($C64&gt;=400,ROUND('201819 DATA'!BO64/$C64,2),"")))</f>
        <v>0.36</v>
      </c>
      <c r="AQ64" s="289">
        <f>IF(OR($C64="*",$C64&lt;400),"",IF(AND('201819 DATA'!BP64="*",$C64&gt;=400),"*",IF($C64&gt;=400,ROUND('201819 DATA'!BP64/$C64,2),"")))</f>
        <v>0.25</v>
      </c>
      <c r="AR64" s="289">
        <f>IF(OR($C64="*",$C64&lt;400),"",IF(AND('201819 DATA'!BQ64="*",$C64&gt;=400),"*",IF($C64&gt;=400,ROUND('201819 DATA'!BQ64/$C64,2),"")))</f>
        <v>0</v>
      </c>
      <c r="AS64" s="289">
        <f>IF(OR($C64="*",$C64&lt;400),"",IF(AND('201819 DATA'!BR64="*",$C64&gt;=400),"*",IF($C64&gt;=400,ROUND('201819 DATA'!BR64/$C64,2),"")))</f>
        <v>0</v>
      </c>
      <c r="AT64" s="289" t="str">
        <f>IF(OR($C64="*",$C64&lt;400),"",IF(AND('201819 DATA'!BS64="*",$C64&gt;=400),"*",IF($C64&gt;=400,ROUND('201819 DATA'!BS64/$C64,2),"")))</f>
        <v>*</v>
      </c>
      <c r="AU64" s="289">
        <f>IF(OR($C64="*",$C64&lt;400),"",IF(AND('201819 DATA'!BT64="*",$C64&gt;=400),"*",IF($C64&gt;=400,ROUND('201819 DATA'!BT64/$C64,2),"")))</f>
        <v>0.14000000000000001</v>
      </c>
      <c r="AV64" s="289" t="str">
        <f>IF(OR($C64="*",$C64&lt;400),"",IF(AND('201819 DATA'!BU64="*",$C64&gt;=400),"*",IF($C64&gt;=400,ROUND('201819 DATA'!BU64/$C64,2),"")))</f>
        <v>*</v>
      </c>
      <c r="AW64" s="289">
        <f>IF(OR($C64="*",$C64&lt;400),"",IF(AND('201819 DATA'!BV64="*",$C64&gt;=400),"*",IF($C64&gt;=400,ROUND('201819 DATA'!BV64/$C64,2),"")))</f>
        <v>0</v>
      </c>
      <c r="AX64" s="289">
        <f>IF(OR($C64="*",$C64&lt;400),"",IF(AND('201819 DATA'!BW64="*",$C64&gt;=400),"*",IF($C64&gt;=400,ROUND('201819 DATA'!BW64/$C64,2),"")))</f>
        <v>0.01</v>
      </c>
    </row>
    <row r="65" spans="1:50" x14ac:dyDescent="0.2">
      <c r="A65" s="13" t="s">
        <v>28</v>
      </c>
      <c r="B65" s="287">
        <f>'201819 DATA'!B65</f>
        <v>2905</v>
      </c>
      <c r="C65" s="288">
        <f>'201819 DATA'!C65</f>
        <v>2905</v>
      </c>
      <c r="D65" s="293">
        <f>'201819 DATA'!FN65</f>
        <v>2875</v>
      </c>
      <c r="G65" s="295">
        <f t="shared" si="0"/>
        <v>1</v>
      </c>
      <c r="H65" s="289">
        <f>IF(OR($C65="*",$C65&lt;400),"",IF(AND('201819 DATA'!F65="*",$C65&gt;=400),"*",IF($C65&gt;=400,ROUND('201819 DATA'!F65/$C65,2),"")))</f>
        <v>0</v>
      </c>
      <c r="I65" s="296">
        <f>IF(OR($B65="*",$B65&lt;400),"",IF(AND('201819 DATA'!Y65="*",$B65&gt;=400),"*",IF($B65&gt;=400,ROUND('201819 DATA'!Y65/$B65,2),"")))</f>
        <v>0</v>
      </c>
      <c r="J65" s="296">
        <f>IF(OR($B65="*",$B65&lt;400),"",IF(AND('201819 DATA'!Z65="*",$B65&gt;=400),"*",IF($B65&gt;=400,ROUND('201819 DATA'!Z65/$B65,2),"")))</f>
        <v>0.09</v>
      </c>
      <c r="K65" s="296">
        <f>IF(OR($B65="*",$B65&lt;400),"",IF(AND('201819 DATA'!AA65="*",$B65&gt;=400),"*",IF($B65&gt;=400,ROUND('201819 DATA'!AA65/$B65,2),"")))</f>
        <v>0.2</v>
      </c>
      <c r="L65" s="296">
        <f>IF(OR($B65="*",$B65&lt;400),"",IF(AND('201819 DATA'!AB65="*",$B65&gt;=400),"*",IF($B65&gt;=400,ROUND('201819 DATA'!AB65/$B65,2),"")))</f>
        <v>0.33</v>
      </c>
      <c r="M65" s="296">
        <f>IF(OR($B65="*",$B65&lt;400),"",IF(AND('201819 DATA'!AC65="*",$B65&gt;=400),"*",IF($B65&gt;=400,ROUND('201819 DATA'!AC65/$B65,2),"")))</f>
        <v>0.28999999999999998</v>
      </c>
      <c r="N65" s="296">
        <f>IF(OR($B65="*",$B65&lt;400),"",IF(AND('201819 DATA'!AD65="*",$B65&gt;=400),"*",IF($B65&gt;=400,ROUND('201819 DATA'!AD65/$B65,2),"")))</f>
        <v>0.09</v>
      </c>
      <c r="O65" s="296" t="str">
        <f>IF(OR($B65="*",$B65&lt;400),"",IF(AND('201819 DATA'!AE65="*",$B65&gt;=400),"*",IF($B65&gt;=400,ROUND('201819 DATA'!AE65/$B65,2),"")))</f>
        <v>*</v>
      </c>
      <c r="P65" s="297"/>
      <c r="Q65" s="296">
        <f>IF(OR($B65="*",$B65&lt;400),"",IF(AND('201819 DATA'!FL65="*",$B65&gt;=400),"*",IF($B65&gt;=400,ROUND('201819 DATA'!FL65/$B65,2),"")))</f>
        <v>0.98</v>
      </c>
      <c r="R65" s="289">
        <f>IF(OR($C65="*",$C65&lt;400),"",IF(AND('201819 DATA'!F65="*",$C65&gt;=400),"*",IF($C65&gt;=400,ROUND('201819 DATA'!F65/$C65,2),"")))</f>
        <v>0</v>
      </c>
      <c r="S65" s="289">
        <f>IF(OR($C65="*",$C65&lt;400),"",IF(AND('201819 DATA'!G65="*",$C65&gt;=400),"*",IF($C65&gt;=400,ROUND('201819 DATA'!G65/$C65,2),"")))</f>
        <v>0</v>
      </c>
      <c r="T65" s="289">
        <f>IF(OR($C65="*",$C65&lt;400),"",IF(AND('201819 DATA'!H65="*",$C65&gt;=400),"*",IF($C65&gt;=400,ROUND('201819 DATA'!H65/$C65,2),"")))</f>
        <v>1</v>
      </c>
      <c r="U65" s="289">
        <f>IF(OR($C65="*",$C65&lt;400),"",IF(AND('201819 DATA'!FM65="*",$C65&gt;=400),"*",IF($C65&gt;=400,ROUND('201819 DATA'!FM65/$C65,2),"")))</f>
        <v>0</v>
      </c>
      <c r="V65" s="312">
        <f>IF(OR($D65="*",$D65&lt;400),"",IF(AND('201819 DATA'!M65="*",$D65&gt;=400),"*",IF($D65&gt;=400,ROUND('201819 DATA'!M65/$D65,2),"")))</f>
        <v>0.28000000000000003</v>
      </c>
      <c r="W65" s="312">
        <f>IF(OR($D65="*",$D65&lt;400),"",IF(AND('201819 DATA'!N65="*",$D65&gt;=400),"*",IF($D65&gt;=400,ROUND('201819 DATA'!N65/$D65,2),"")))</f>
        <v>0.32</v>
      </c>
      <c r="X65" s="312">
        <f>IF(OR($D65="*",$D65&lt;400),"",IF(AND('201819 DATA'!O65="*",$D65&gt;=400),"*",IF($D65&gt;=400,ROUND('201819 DATA'!O65/$D65,2),"")))</f>
        <v>0.18</v>
      </c>
      <c r="Y65" s="312">
        <f>IF(OR($D65="*",$D65&lt;400),"",IF(AND('201819 DATA'!P65="*",$D65&gt;=400),"*",IF($D65&gt;=400,ROUND('201819 DATA'!P65/$D65,2),"")))</f>
        <v>0.16</v>
      </c>
      <c r="Z65" s="312">
        <f>IF(OR($D65="*",$D65&lt;400),"",IF(AND('201819 DATA'!Q65="*",$D65&gt;=400),"*",IF($D65&gt;=400,ROUND('201819 DATA'!Q65/$D65,2),"")))</f>
        <v>0.03</v>
      </c>
      <c r="AA65" s="312">
        <f>IF(OR($D65="*",$D65&lt;400),"",IF(AND('201819 DATA'!R65="*",$D65&gt;=400),"*",IF($D65&gt;=400,ROUND('201819 DATA'!R65/$D65,2),"")))</f>
        <v>0.01</v>
      </c>
      <c r="AB65" s="312">
        <f>IF(OR($D65="*",$D65&lt;400),"",IF(AND('201819 DATA'!S65="*",$D65&gt;=400),"*",IF($D65&gt;=400,ROUND('201819 DATA'!S65/$D65,2),"")))</f>
        <v>0.01</v>
      </c>
      <c r="AC65" s="312">
        <f>IF(OR($D65="*",$D65&lt;400),"",IF(AND('201819 DATA'!T65="*",$D65&gt;=400),"*",IF($D65&gt;=400,ROUND('201819 DATA'!T65/$D65,2),"")))</f>
        <v>0</v>
      </c>
      <c r="AD65" s="289">
        <f>IF(OR($C65="*",$C65&lt;400),"",IF(AND('201819 DATA'!BC65="*",$C65&gt;=400),"*",IF($C65&gt;=400,ROUND('201819 DATA'!BC65/$C65,2),"")))</f>
        <v>0</v>
      </c>
      <c r="AE65" s="289">
        <f>IF(OR($C65="*",$C65&lt;400),"",IF(AND('201819 DATA'!BD65="*",$C65&gt;=400),"*",IF($C65&gt;=400,ROUND('201819 DATA'!BD65/$C65,2),"")))</f>
        <v>0.02</v>
      </c>
      <c r="AF65" s="289" t="str">
        <f>IF(OR($C65="*",$C65&lt;400),"",IF(AND('201819 DATA'!BE65="*",$C65&gt;=400),"*",IF($C65&gt;=400,ROUND('201819 DATA'!BE65/$C65,2),"")))</f>
        <v>*</v>
      </c>
      <c r="AG65" s="289">
        <f>IF(OR($C65="*",$C65&lt;400),"",IF(AND('201819 DATA'!BF65="*",$C65&gt;=400),"*",IF($C65&gt;=400,ROUND('201819 DATA'!BF65/$C65,2),"")))</f>
        <v>0</v>
      </c>
      <c r="AH65" s="289">
        <f>IF(OR($C65="*",$C65&lt;400),"",IF(AND('201819 DATA'!BG65="*",$C65&gt;=400),"*",IF($C65&gt;=400,ROUND('201819 DATA'!BG65/$C65,2),"")))</f>
        <v>0</v>
      </c>
      <c r="AI65" s="289">
        <f>IF(OR($C65="*",$C65&lt;400),"",IF(AND('201819 DATA'!BH65="*",$C65&gt;=400),"*",IF($C65&gt;=400,ROUND('201819 DATA'!BH65/$C65,2),"")))</f>
        <v>0.04</v>
      </c>
      <c r="AJ65" s="289">
        <f>IF(OR($C65="*",$C65&lt;400),"",IF(AND('201819 DATA'!BI65="*",$C65&gt;=400),"*",IF($C65&gt;=400,ROUND('201819 DATA'!BI65/$C65,2),"")))</f>
        <v>0</v>
      </c>
      <c r="AK65" s="289" t="str">
        <f>IF(OR($C65="*",$C65&lt;400),"",IF(AND('201819 DATA'!BJ65="*",$C65&gt;=400),"*",IF($C65&gt;=400,ROUND('201819 DATA'!BJ65/$C65,2),"")))</f>
        <v>*</v>
      </c>
      <c r="AL65" s="289">
        <f>IF(OR($C65="*",$C65&lt;400),"",IF(AND('201819 DATA'!BK65="*",$C65&gt;=400),"*",IF($C65&gt;=400,ROUND('201819 DATA'!BK65/$C65,2),"")))</f>
        <v>0</v>
      </c>
      <c r="AM65" s="289">
        <f>IF(OR($C65="*",$C65&lt;400),"",IF(AND('201819 DATA'!BL65="*",$C65&gt;=400),"*",IF($C65&gt;=400,ROUND('201819 DATA'!BL65/$C65,2),"")))</f>
        <v>0.02</v>
      </c>
      <c r="AN65" s="289">
        <f>IF(OR($C65="*",$C65&lt;400),"",IF(AND('201819 DATA'!BM65="*",$C65&gt;=400),"*",IF($C65&gt;=400,ROUND('201819 DATA'!BM65/$C65,2),"")))</f>
        <v>0.2</v>
      </c>
      <c r="AO65" s="289">
        <f>IF(OR($C65="*",$C65&lt;400),"",IF(AND('201819 DATA'!BN65="*",$C65&gt;=400),"*",IF($C65&gt;=400,ROUND('201819 DATA'!BN65/$C65,2),"")))</f>
        <v>0.01</v>
      </c>
      <c r="AP65" s="289">
        <f>IF(OR($C65="*",$C65&lt;400),"",IF(AND('201819 DATA'!BO65="*",$C65&gt;=400),"*",IF($C65&gt;=400,ROUND('201819 DATA'!BO65/$C65,2),"")))</f>
        <v>0.6</v>
      </c>
      <c r="AQ65" s="289">
        <f>IF(OR($C65="*",$C65&lt;400),"",IF(AND('201819 DATA'!BP65="*",$C65&gt;=400),"*",IF($C65&gt;=400,ROUND('201819 DATA'!BP65/$C65,2),"")))</f>
        <v>0.06</v>
      </c>
      <c r="AR65" s="289" t="str">
        <f>IF(OR($C65="*",$C65&lt;400),"",IF(AND('201819 DATA'!BQ65="*",$C65&gt;=400),"*",IF($C65&gt;=400,ROUND('201819 DATA'!BQ65/$C65,2),"")))</f>
        <v>*</v>
      </c>
      <c r="AS65" s="289">
        <f>IF(OR($C65="*",$C65&lt;400),"",IF(AND('201819 DATA'!BR65="*",$C65&gt;=400),"*",IF($C65&gt;=400,ROUND('201819 DATA'!BR65/$C65,2),"")))</f>
        <v>0</v>
      </c>
      <c r="AT65" s="289" t="str">
        <f>IF(OR($C65="*",$C65&lt;400),"",IF(AND('201819 DATA'!BS65="*",$C65&gt;=400),"*",IF($C65&gt;=400,ROUND('201819 DATA'!BS65/$C65,2),"")))</f>
        <v>*</v>
      </c>
      <c r="AU65" s="289">
        <f>IF(OR($C65="*",$C65&lt;400),"",IF(AND('201819 DATA'!BT65="*",$C65&gt;=400),"*",IF($C65&gt;=400,ROUND('201819 DATA'!BT65/$C65,2),"")))</f>
        <v>0.03</v>
      </c>
      <c r="AV65" s="289">
        <f>IF(OR($C65="*",$C65&lt;400),"",IF(AND('201819 DATA'!BU65="*",$C65&gt;=400),"*",IF($C65&gt;=400,ROUND('201819 DATA'!BU65/$C65,2),"")))</f>
        <v>0.01</v>
      </c>
      <c r="AW65" s="289">
        <f>IF(OR($C65="*",$C65&lt;400),"",IF(AND('201819 DATA'!BV65="*",$C65&gt;=400),"*",IF($C65&gt;=400,ROUND('201819 DATA'!BV65/$C65,2),"")))</f>
        <v>0</v>
      </c>
      <c r="AX65" s="289">
        <f>IF(OR($C65="*",$C65&lt;400),"",IF(AND('201819 DATA'!BW65="*",$C65&gt;=400),"*",IF($C65&gt;=400,ROUND('201819 DATA'!BW65/$C65,2),"")))</f>
        <v>0.01</v>
      </c>
    </row>
    <row r="66" spans="1:50" x14ac:dyDescent="0.2">
      <c r="A66" s="13" t="s">
        <v>29</v>
      </c>
      <c r="B66" s="287">
        <f>'201819 DATA'!B66</f>
        <v>2670</v>
      </c>
      <c r="C66" s="288">
        <f>'201819 DATA'!C66</f>
        <v>2670</v>
      </c>
      <c r="D66" s="293">
        <f>'201819 DATA'!FN66</f>
        <v>1840</v>
      </c>
      <c r="G66" s="295">
        <f t="shared" si="0"/>
        <v>1</v>
      </c>
      <c r="H66" s="289">
        <f>IF(OR($C66="*",$C66&lt;400),"",IF(AND('201819 DATA'!F66="*",$C66&gt;=400),"*",IF($C66&gt;=400,ROUND('201819 DATA'!F66/$C66,2),"")))</f>
        <v>0</v>
      </c>
      <c r="I66" s="296">
        <f>IF(OR($B66="*",$B66&lt;400),"",IF(AND('201819 DATA'!Y66="*",$B66&gt;=400),"*",IF($B66&gt;=400,ROUND('201819 DATA'!Y66/$B66,2),"")))</f>
        <v>0</v>
      </c>
      <c r="J66" s="296">
        <f>IF(OR($B66="*",$B66&lt;400),"",IF(AND('201819 DATA'!Z66="*",$B66&gt;=400),"*",IF($B66&gt;=400,ROUND('201819 DATA'!Z66/$B66,2),"")))</f>
        <v>0.06</v>
      </c>
      <c r="K66" s="296">
        <f>IF(OR($B66="*",$B66&lt;400),"",IF(AND('201819 DATA'!AA66="*",$B66&gt;=400),"*",IF($B66&gt;=400,ROUND('201819 DATA'!AA66/$B66,2),"")))</f>
        <v>0.17</v>
      </c>
      <c r="L66" s="296">
        <f>IF(OR($B66="*",$B66&lt;400),"",IF(AND('201819 DATA'!AB66="*",$B66&gt;=400),"*",IF($B66&gt;=400,ROUND('201819 DATA'!AB66/$B66,2),"")))</f>
        <v>0.33</v>
      </c>
      <c r="M66" s="296">
        <f>IF(OR($B66="*",$B66&lt;400),"",IF(AND('201819 DATA'!AC66="*",$B66&gt;=400),"*",IF($B66&gt;=400,ROUND('201819 DATA'!AC66/$B66,2),"")))</f>
        <v>0.28000000000000003</v>
      </c>
      <c r="N66" s="296">
        <f>IF(OR($B66="*",$B66&lt;400),"",IF(AND('201819 DATA'!AD66="*",$B66&gt;=400),"*",IF($B66&gt;=400,ROUND('201819 DATA'!AD66/$B66,2),"")))</f>
        <v>0.15</v>
      </c>
      <c r="O66" s="296">
        <f>IF(OR($B66="*",$B66&lt;400),"",IF(AND('201819 DATA'!AE66="*",$B66&gt;=400),"*",IF($B66&gt;=400,ROUND('201819 DATA'!AE66/$B66,2),"")))</f>
        <v>0</v>
      </c>
      <c r="P66" s="297"/>
      <c r="Q66" s="296">
        <f>IF(OR($B66="*",$B66&lt;400),"",IF(AND('201819 DATA'!FL66="*",$B66&gt;=400),"*",IF($B66&gt;=400,ROUND('201819 DATA'!FL66/$B66,2),"")))</f>
        <v>0.99</v>
      </c>
      <c r="R66" s="289">
        <f>IF(OR($C66="*",$C66&lt;400),"",IF(AND('201819 DATA'!F66="*",$C66&gt;=400),"*",IF($C66&gt;=400,ROUND('201819 DATA'!F66/$C66,2),"")))</f>
        <v>0</v>
      </c>
      <c r="S66" s="289">
        <f>IF(OR($C66="*",$C66&lt;400),"",IF(AND('201819 DATA'!G66="*",$C66&gt;=400),"*",IF($C66&gt;=400,ROUND('201819 DATA'!G66/$C66,2),"")))</f>
        <v>0</v>
      </c>
      <c r="T66" s="289">
        <f>IF(OR($C66="*",$C66&lt;400),"",IF(AND('201819 DATA'!H66="*",$C66&gt;=400),"*",IF($C66&gt;=400,ROUND('201819 DATA'!H66/$C66,2),"")))</f>
        <v>1</v>
      </c>
      <c r="U66" s="289">
        <f>IF(OR($C66="*",$C66&lt;400),"",IF(AND('201819 DATA'!FM66="*",$C66&gt;=400),"*",IF($C66&gt;=400,ROUND('201819 DATA'!FM66/$C66,2),"")))</f>
        <v>0</v>
      </c>
      <c r="V66" s="312">
        <f>IF(OR($D66="*",$D66&lt;400),"",IF(AND('201819 DATA'!M66="*",$D66&gt;=400),"*",IF($D66&gt;=400,ROUND('201819 DATA'!M66/$D66,2),"")))</f>
        <v>0.39</v>
      </c>
      <c r="W66" s="312">
        <f>IF(OR($D66="*",$D66&lt;400),"",IF(AND('201819 DATA'!N66="*",$D66&gt;=400),"*",IF($D66&gt;=400,ROUND('201819 DATA'!N66/$D66,2),"")))</f>
        <v>0.28000000000000003</v>
      </c>
      <c r="X66" s="312">
        <f>IF(OR($D66="*",$D66&lt;400),"",IF(AND('201819 DATA'!O66="*",$D66&gt;=400),"*",IF($D66&gt;=400,ROUND('201819 DATA'!O66/$D66,2),"")))</f>
        <v>0.12</v>
      </c>
      <c r="Y66" s="312">
        <f>IF(OR($D66="*",$D66&lt;400),"",IF(AND('201819 DATA'!P66="*",$D66&gt;=400),"*",IF($D66&gt;=400,ROUND('201819 DATA'!P66/$D66,2),"")))</f>
        <v>0.1</v>
      </c>
      <c r="Z66" s="312">
        <f>IF(OR($D66="*",$D66&lt;400),"",IF(AND('201819 DATA'!Q66="*",$D66&gt;=400),"*",IF($D66&gt;=400,ROUND('201819 DATA'!Q66/$D66,2),"")))</f>
        <v>0.04</v>
      </c>
      <c r="AA66" s="312">
        <f>IF(OR($D66="*",$D66&lt;400),"",IF(AND('201819 DATA'!R66="*",$D66&gt;=400),"*",IF($D66&gt;=400,ROUND('201819 DATA'!R66/$D66,2),"")))</f>
        <v>0.03</v>
      </c>
      <c r="AB66" s="312">
        <f>IF(OR($D66="*",$D66&lt;400),"",IF(AND('201819 DATA'!S66="*",$D66&gt;=400),"*",IF($D66&gt;=400,ROUND('201819 DATA'!S66/$D66,2),"")))</f>
        <v>0.03</v>
      </c>
      <c r="AC66" s="312">
        <f>IF(OR($D66="*",$D66&lt;400),"",IF(AND('201819 DATA'!T66="*",$D66&gt;=400),"*",IF($D66&gt;=400,ROUND('201819 DATA'!T66/$D66,2),"")))</f>
        <v>0.02</v>
      </c>
      <c r="AD66" s="289">
        <f>IF(OR($C66="*",$C66&lt;400),"",IF(AND('201819 DATA'!BC66="*",$C66&gt;=400),"*",IF($C66&gt;=400,ROUND('201819 DATA'!BC66/$C66,2),"")))</f>
        <v>0.01</v>
      </c>
      <c r="AE66" s="289">
        <f>IF(OR($C66="*",$C66&lt;400),"",IF(AND('201819 DATA'!BD66="*",$C66&gt;=400),"*",IF($C66&gt;=400,ROUND('201819 DATA'!BD66/$C66,2),"")))</f>
        <v>0.02</v>
      </c>
      <c r="AF66" s="289" t="str">
        <f>IF(OR($C66="*",$C66&lt;400),"",IF(AND('201819 DATA'!BE66="*",$C66&gt;=400),"*",IF($C66&gt;=400,ROUND('201819 DATA'!BE66/$C66,2),"")))</f>
        <v>*</v>
      </c>
      <c r="AG66" s="289" t="str">
        <f>IF(OR($C66="*",$C66&lt;400),"",IF(AND('201819 DATA'!BF66="*",$C66&gt;=400),"*",IF($C66&gt;=400,ROUND('201819 DATA'!BF66/$C66,2),"")))</f>
        <v>*</v>
      </c>
      <c r="AH66" s="289">
        <f>IF(OR($C66="*",$C66&lt;400),"",IF(AND('201819 DATA'!BG66="*",$C66&gt;=400),"*",IF($C66&gt;=400,ROUND('201819 DATA'!BG66/$C66,2),"")))</f>
        <v>0</v>
      </c>
      <c r="AI66" s="289">
        <f>IF(OR($C66="*",$C66&lt;400),"",IF(AND('201819 DATA'!BH66="*",$C66&gt;=400),"*",IF($C66&gt;=400,ROUND('201819 DATA'!BH66/$C66,2),"")))</f>
        <v>0.01</v>
      </c>
      <c r="AJ66" s="289">
        <f>IF(OR($C66="*",$C66&lt;400),"",IF(AND('201819 DATA'!BI66="*",$C66&gt;=400),"*",IF($C66&gt;=400,ROUND('201819 DATA'!BI66/$C66,2),"")))</f>
        <v>0.03</v>
      </c>
      <c r="AK66" s="289">
        <f>IF(OR($C66="*",$C66&lt;400),"",IF(AND('201819 DATA'!BJ66="*",$C66&gt;=400),"*",IF($C66&gt;=400,ROUND('201819 DATA'!BJ66/$C66,2),"")))</f>
        <v>0</v>
      </c>
      <c r="AL66" s="289" t="str">
        <f>IF(OR($C66="*",$C66&lt;400),"",IF(AND('201819 DATA'!BK66="*",$C66&gt;=400),"*",IF($C66&gt;=400,ROUND('201819 DATA'!BK66/$C66,2),"")))</f>
        <v>*</v>
      </c>
      <c r="AM66" s="289">
        <f>IF(OR($C66="*",$C66&lt;400),"",IF(AND('201819 DATA'!BL66="*",$C66&gt;=400),"*",IF($C66&gt;=400,ROUND('201819 DATA'!BL66/$C66,2),"")))</f>
        <v>0</v>
      </c>
      <c r="AN66" s="289">
        <f>IF(OR($C66="*",$C66&lt;400),"",IF(AND('201819 DATA'!BM66="*",$C66&gt;=400),"*",IF($C66&gt;=400,ROUND('201819 DATA'!BM66/$C66,2),"")))</f>
        <v>0.13</v>
      </c>
      <c r="AO66" s="289">
        <f>IF(OR($C66="*",$C66&lt;400),"",IF(AND('201819 DATA'!BN66="*",$C66&gt;=400),"*",IF($C66&gt;=400,ROUND('201819 DATA'!BN66/$C66,2),"")))</f>
        <v>0.03</v>
      </c>
      <c r="AP66" s="289">
        <f>IF(OR($C66="*",$C66&lt;400),"",IF(AND('201819 DATA'!BO66="*",$C66&gt;=400),"*",IF($C66&gt;=400,ROUND('201819 DATA'!BO66/$C66,2),"")))</f>
        <v>0.49</v>
      </c>
      <c r="AQ66" s="289">
        <f>IF(OR($C66="*",$C66&lt;400),"",IF(AND('201819 DATA'!BP66="*",$C66&gt;=400),"*",IF($C66&gt;=400,ROUND('201819 DATA'!BP66/$C66,2),"")))</f>
        <v>0.21</v>
      </c>
      <c r="AR66" s="289" t="str">
        <f>IF(OR($C66="*",$C66&lt;400),"",IF(AND('201819 DATA'!BQ66="*",$C66&gt;=400),"*",IF($C66&gt;=400,ROUND('201819 DATA'!BQ66/$C66,2),"")))</f>
        <v>*</v>
      </c>
      <c r="AS66" s="289">
        <f>IF(OR($C66="*",$C66&lt;400),"",IF(AND('201819 DATA'!BR66="*",$C66&gt;=400),"*",IF($C66&gt;=400,ROUND('201819 DATA'!BR66/$C66,2),"")))</f>
        <v>0</v>
      </c>
      <c r="AT66" s="289" t="str">
        <f>IF(OR($C66="*",$C66&lt;400),"",IF(AND('201819 DATA'!BS66="*",$C66&gt;=400),"*",IF($C66&gt;=400,ROUND('201819 DATA'!BS66/$C66,2),"")))</f>
        <v>*</v>
      </c>
      <c r="AU66" s="289">
        <f>IF(OR($C66="*",$C66&lt;400),"",IF(AND('201819 DATA'!BT66="*",$C66&gt;=400),"*",IF($C66&gt;=400,ROUND('201819 DATA'!BT66/$C66,2),"")))</f>
        <v>0.05</v>
      </c>
      <c r="AV66" s="289">
        <f>IF(OR($C66="*",$C66&lt;400),"",IF(AND('201819 DATA'!BU66="*",$C66&gt;=400),"*",IF($C66&gt;=400,ROUND('201819 DATA'!BU66/$C66,2),"")))</f>
        <v>0.01</v>
      </c>
      <c r="AW66" s="289">
        <f>IF(OR($C66="*",$C66&lt;400),"",IF(AND('201819 DATA'!BV66="*",$C66&gt;=400),"*",IF($C66&gt;=400,ROUND('201819 DATA'!BV66/$C66,2),"")))</f>
        <v>0</v>
      </c>
      <c r="AX66" s="289">
        <f>IF(OR($C66="*",$C66&lt;400),"",IF(AND('201819 DATA'!BW66="*",$C66&gt;=400),"*",IF($C66&gt;=400,ROUND('201819 DATA'!BW66/$C66,2),"")))</f>
        <v>0.01</v>
      </c>
    </row>
    <row r="67" spans="1:50" x14ac:dyDescent="0.2">
      <c r="A67" s="13" t="s">
        <v>30</v>
      </c>
      <c r="B67" s="287">
        <f>'201819 DATA'!B67</f>
        <v>855</v>
      </c>
      <c r="C67" s="288">
        <f>'201819 DATA'!C67</f>
        <v>855</v>
      </c>
      <c r="D67" s="293">
        <f>'201819 DATA'!FN67</f>
        <v>810</v>
      </c>
      <c r="G67" s="295">
        <f t="shared" si="0"/>
        <v>1</v>
      </c>
      <c r="H67" s="289">
        <f>IF(OR($C67="*",$C67&lt;400),"",IF(AND('201819 DATA'!F67="*",$C67&gt;=400),"*",IF($C67&gt;=400,ROUND('201819 DATA'!F67/$C67,2),"")))</f>
        <v>0</v>
      </c>
      <c r="I67" s="296">
        <f>IF(OR($B67="*",$B67&lt;400),"",IF(AND('201819 DATA'!Y67="*",$B67&gt;=400),"*",IF($B67&gt;=400,ROUND('201819 DATA'!Y67/$B67,2),"")))</f>
        <v>0</v>
      </c>
      <c r="J67" s="296">
        <f>IF(OR($B67="*",$B67&lt;400),"",IF(AND('201819 DATA'!Z67="*",$B67&gt;=400),"*",IF($B67&gt;=400,ROUND('201819 DATA'!Z67/$B67,2),"")))</f>
        <v>0.1</v>
      </c>
      <c r="K67" s="296">
        <f>IF(OR($B67="*",$B67&lt;400),"",IF(AND('201819 DATA'!AA67="*",$B67&gt;=400),"*",IF($B67&gt;=400,ROUND('201819 DATA'!AA67/$B67,2),"")))</f>
        <v>0.28000000000000003</v>
      </c>
      <c r="L67" s="296">
        <f>IF(OR($B67="*",$B67&lt;400),"",IF(AND('201819 DATA'!AB67="*",$B67&gt;=400),"*",IF($B67&gt;=400,ROUND('201819 DATA'!AB67/$B67,2),"")))</f>
        <v>0.33</v>
      </c>
      <c r="M67" s="296">
        <f>IF(OR($B67="*",$B67&lt;400),"",IF(AND('201819 DATA'!AC67="*",$B67&gt;=400),"*",IF($B67&gt;=400,ROUND('201819 DATA'!AC67/$B67,2),"")))</f>
        <v>0.22</v>
      </c>
      <c r="N67" s="296">
        <f>IF(OR($B67="*",$B67&lt;400),"",IF(AND('201819 DATA'!AD67="*",$B67&gt;=400),"*",IF($B67&gt;=400,ROUND('201819 DATA'!AD67/$B67,2),"")))</f>
        <v>7.0000000000000007E-2</v>
      </c>
      <c r="O67" s="296" t="str">
        <f>IF(OR($B67="*",$B67&lt;400),"",IF(AND('201819 DATA'!AE67="*",$B67&gt;=400),"*",IF($B67&gt;=400,ROUND('201819 DATA'!AE67/$B67,2),"")))</f>
        <v>*</v>
      </c>
      <c r="P67" s="297"/>
      <c r="Q67" s="296">
        <f>IF(OR($B67="*",$B67&lt;400),"",IF(AND('201819 DATA'!FL67="*",$B67&gt;=400),"*",IF($B67&gt;=400,ROUND('201819 DATA'!FL67/$B67,2),"")))</f>
        <v>0.98</v>
      </c>
      <c r="R67" s="289">
        <f>IF(OR($C67="*",$C67&lt;400),"",IF(AND('201819 DATA'!F67="*",$C67&gt;=400),"*",IF($C67&gt;=400,ROUND('201819 DATA'!F67/$C67,2),"")))</f>
        <v>0</v>
      </c>
      <c r="S67" s="289">
        <f>IF(OR($C67="*",$C67&lt;400),"",IF(AND('201819 DATA'!G67="*",$C67&gt;=400),"*",IF($C67&gt;=400,ROUND('201819 DATA'!G67/$C67,2),"")))</f>
        <v>0</v>
      </c>
      <c r="T67" s="289">
        <f>IF(OR($C67="*",$C67&lt;400),"",IF(AND('201819 DATA'!H67="*",$C67&gt;=400),"*",IF($C67&gt;=400,ROUND('201819 DATA'!H67/$C67,2),"")))</f>
        <v>1</v>
      </c>
      <c r="U67" s="289">
        <f>IF(OR($C67="*",$C67&lt;400),"",IF(AND('201819 DATA'!FM67="*",$C67&gt;=400),"*",IF($C67&gt;=400,ROUND('201819 DATA'!FM67/$C67,2),"")))</f>
        <v>0</v>
      </c>
      <c r="V67" s="312">
        <f>IF(OR($D67="*",$D67&lt;400),"",IF(AND('201819 DATA'!M67="*",$D67&gt;=400),"*",IF($D67&gt;=400,ROUND('201819 DATA'!M67/$D67,2),"")))</f>
        <v>0.4</v>
      </c>
      <c r="W67" s="312">
        <f>IF(OR($D67="*",$D67&lt;400),"",IF(AND('201819 DATA'!N67="*",$D67&gt;=400),"*",IF($D67&gt;=400,ROUND('201819 DATA'!N67/$D67,2),"")))</f>
        <v>0.25</v>
      </c>
      <c r="X67" s="312">
        <f>IF(OR($D67="*",$D67&lt;400),"",IF(AND('201819 DATA'!O67="*",$D67&gt;=400),"*",IF($D67&gt;=400,ROUND('201819 DATA'!O67/$D67,2),"")))</f>
        <v>0.17</v>
      </c>
      <c r="Y67" s="312">
        <f>IF(OR($D67="*",$D67&lt;400),"",IF(AND('201819 DATA'!P67="*",$D67&gt;=400),"*",IF($D67&gt;=400,ROUND('201819 DATA'!P67/$D67,2),"")))</f>
        <v>0.13</v>
      </c>
      <c r="Z67" s="312">
        <f>IF(OR($D67="*",$D67&lt;400),"",IF(AND('201819 DATA'!Q67="*",$D67&gt;=400),"*",IF($D67&gt;=400,ROUND('201819 DATA'!Q67/$D67,2),"")))</f>
        <v>0.02</v>
      </c>
      <c r="AA67" s="312">
        <f>IF(OR($D67="*",$D67&lt;400),"",IF(AND('201819 DATA'!R67="*",$D67&gt;=400),"*",IF($D67&gt;=400,ROUND('201819 DATA'!R67/$D67,2),"")))</f>
        <v>0.01</v>
      </c>
      <c r="AB67" s="312" t="str">
        <f>IF(OR($D67="*",$D67&lt;400),"",IF(AND('201819 DATA'!S67="*",$D67&gt;=400),"*",IF($D67&gt;=400,ROUND('201819 DATA'!S67/$D67,2),"")))</f>
        <v>*</v>
      </c>
      <c r="AC67" s="312" t="str">
        <f>IF(OR($D67="*",$D67&lt;400),"",IF(AND('201819 DATA'!T67="*",$D67&gt;=400),"*",IF($D67&gt;=400,ROUND('201819 DATA'!T67/$D67,2),"")))</f>
        <v>*</v>
      </c>
      <c r="AD67" s="289">
        <f>IF(OR($C67="*",$C67&lt;400),"",IF(AND('201819 DATA'!BC67="*",$C67&gt;=400),"*",IF($C67&gt;=400,ROUND('201819 DATA'!BC67/$C67,2),"")))</f>
        <v>0.02</v>
      </c>
      <c r="AE67" s="289">
        <f>IF(OR($C67="*",$C67&lt;400),"",IF(AND('201819 DATA'!BD67="*",$C67&gt;=400),"*",IF($C67&gt;=400,ROUND('201819 DATA'!BD67/$C67,2),"")))</f>
        <v>0.04</v>
      </c>
      <c r="AF67" s="289" t="str">
        <f>IF(OR($C67="*",$C67&lt;400),"",IF(AND('201819 DATA'!BE67="*",$C67&gt;=400),"*",IF($C67&gt;=400,ROUND('201819 DATA'!BE67/$C67,2),"")))</f>
        <v>*</v>
      </c>
      <c r="AG67" s="289" t="str">
        <f>IF(OR($C67="*",$C67&lt;400),"",IF(AND('201819 DATA'!BF67="*",$C67&gt;=400),"*",IF($C67&gt;=400,ROUND('201819 DATA'!BF67/$C67,2),"")))</f>
        <v>*</v>
      </c>
      <c r="AH67" s="289">
        <f>IF(OR($C67="*",$C67&lt;400),"",IF(AND('201819 DATA'!BG67="*",$C67&gt;=400),"*",IF($C67&gt;=400,ROUND('201819 DATA'!BG67/$C67,2),"")))</f>
        <v>0</v>
      </c>
      <c r="AI67" s="289">
        <f>IF(OR($C67="*",$C67&lt;400),"",IF(AND('201819 DATA'!BH67="*",$C67&gt;=400),"*",IF($C67&gt;=400,ROUND('201819 DATA'!BH67/$C67,2),"")))</f>
        <v>0.01</v>
      </c>
      <c r="AJ67" s="289" t="str">
        <f>IF(OR($C67="*",$C67&lt;400),"",IF(AND('201819 DATA'!BI67="*",$C67&gt;=400),"*",IF($C67&gt;=400,ROUND('201819 DATA'!BI67/$C67,2),"")))</f>
        <v>*</v>
      </c>
      <c r="AK67" s="289">
        <f>IF(OR($C67="*",$C67&lt;400),"",IF(AND('201819 DATA'!BJ67="*",$C67&gt;=400),"*",IF($C67&gt;=400,ROUND('201819 DATA'!BJ67/$C67,2),"")))</f>
        <v>0</v>
      </c>
      <c r="AL67" s="289">
        <f>IF(OR($C67="*",$C67&lt;400),"",IF(AND('201819 DATA'!BK67="*",$C67&gt;=400),"*",IF($C67&gt;=400,ROUND('201819 DATA'!BK67/$C67,2),"")))</f>
        <v>0</v>
      </c>
      <c r="AM67" s="289">
        <f>IF(OR($C67="*",$C67&lt;400),"",IF(AND('201819 DATA'!BL67="*",$C67&gt;=400),"*",IF($C67&gt;=400,ROUND('201819 DATA'!BL67/$C67,2),"")))</f>
        <v>0</v>
      </c>
      <c r="AN67" s="289">
        <f>IF(OR($C67="*",$C67&lt;400),"",IF(AND('201819 DATA'!BM67="*",$C67&gt;=400),"*",IF($C67&gt;=400,ROUND('201819 DATA'!BM67/$C67,2),"")))</f>
        <v>0.3</v>
      </c>
      <c r="AO67" s="289" t="str">
        <f>IF(OR($C67="*",$C67&lt;400),"",IF(AND('201819 DATA'!BN67="*",$C67&gt;=400),"*",IF($C67&gt;=400,ROUND('201819 DATA'!BN67/$C67,2),"")))</f>
        <v>*</v>
      </c>
      <c r="AP67" s="289">
        <f>IF(OR($C67="*",$C67&lt;400),"",IF(AND('201819 DATA'!BO67="*",$C67&gt;=400),"*",IF($C67&gt;=400,ROUND('201819 DATA'!BO67/$C67,2),"")))</f>
        <v>0.21</v>
      </c>
      <c r="AQ67" s="289">
        <f>IF(OR($C67="*",$C67&lt;400),"",IF(AND('201819 DATA'!BP67="*",$C67&gt;=400),"*",IF($C67&gt;=400,ROUND('201819 DATA'!BP67/$C67,2),"")))</f>
        <v>0.23</v>
      </c>
      <c r="AR67" s="289">
        <f>IF(OR($C67="*",$C67&lt;400),"",IF(AND('201819 DATA'!BQ67="*",$C67&gt;=400),"*",IF($C67&gt;=400,ROUND('201819 DATA'!BQ67/$C67,2),"")))</f>
        <v>0</v>
      </c>
      <c r="AS67" s="289">
        <f>IF(OR($C67="*",$C67&lt;400),"",IF(AND('201819 DATA'!BR67="*",$C67&gt;=400),"*",IF($C67&gt;=400,ROUND('201819 DATA'!BR67/$C67,2),"")))</f>
        <v>0</v>
      </c>
      <c r="AT67" s="289">
        <f>IF(OR($C67="*",$C67&lt;400),"",IF(AND('201819 DATA'!BS67="*",$C67&gt;=400),"*",IF($C67&gt;=400,ROUND('201819 DATA'!BS67/$C67,2),"")))</f>
        <v>0</v>
      </c>
      <c r="AU67" s="289">
        <f>IF(OR($C67="*",$C67&lt;400),"",IF(AND('201819 DATA'!BT67="*",$C67&gt;=400),"*",IF($C67&gt;=400,ROUND('201819 DATA'!BT67/$C67,2),"")))</f>
        <v>0.14000000000000001</v>
      </c>
      <c r="AV67" s="289">
        <f>IF(OR($C67="*",$C67&lt;400),"",IF(AND('201819 DATA'!BU67="*",$C67&gt;=400),"*",IF($C67&gt;=400,ROUND('201819 DATA'!BU67/$C67,2),"")))</f>
        <v>0.02</v>
      </c>
      <c r="AW67" s="289">
        <f>IF(OR($C67="*",$C67&lt;400),"",IF(AND('201819 DATA'!BV67="*",$C67&gt;=400),"*",IF($C67&gt;=400,ROUND('201819 DATA'!BV67/$C67,2),"")))</f>
        <v>0</v>
      </c>
      <c r="AX67" s="289">
        <f>IF(OR($C67="*",$C67&lt;400),"",IF(AND('201819 DATA'!BW67="*",$C67&gt;=400),"*",IF($C67&gt;=400,ROUND('201819 DATA'!BW67/$C67,2),"")))</f>
        <v>0.03</v>
      </c>
    </row>
    <row r="68" spans="1:50" x14ac:dyDescent="0.2">
      <c r="A68" s="13" t="s">
        <v>1215</v>
      </c>
      <c r="B68" s="287">
        <f>'201819 DATA'!B68</f>
        <v>1135</v>
      </c>
      <c r="C68" s="288">
        <f>'201819 DATA'!C68</f>
        <v>1135</v>
      </c>
      <c r="D68" s="293">
        <f>'201819 DATA'!FN68</f>
        <v>1125</v>
      </c>
      <c r="G68" s="295">
        <f t="shared" si="0"/>
        <v>1</v>
      </c>
      <c r="H68" s="289">
        <f>IF(OR($C68="*",$C68&lt;400),"",IF(AND('201819 DATA'!F68="*",$C68&gt;=400),"*",IF($C68&gt;=400,ROUND('201819 DATA'!F68/$C68,2),"")))</f>
        <v>0</v>
      </c>
      <c r="I68" s="296">
        <f>IF(OR($B68="*",$B68&lt;400),"",IF(AND('201819 DATA'!Y68="*",$B68&gt;=400),"*",IF($B68&gt;=400,ROUND('201819 DATA'!Y68/$B68,2),"")))</f>
        <v>0</v>
      </c>
      <c r="J68" s="296">
        <f>IF(OR($B68="*",$B68&lt;400),"",IF(AND('201819 DATA'!Z68="*",$B68&gt;=400),"*",IF($B68&gt;=400,ROUND('201819 DATA'!Z68/$B68,2),"")))</f>
        <v>0.14000000000000001</v>
      </c>
      <c r="K68" s="296">
        <f>IF(OR($B68="*",$B68&lt;400),"",IF(AND('201819 DATA'!AA68="*",$B68&gt;=400),"*",IF($B68&gt;=400,ROUND('201819 DATA'!AA68/$B68,2),"")))</f>
        <v>0.27</v>
      </c>
      <c r="L68" s="296">
        <f>IF(OR($B68="*",$B68&lt;400),"",IF(AND('201819 DATA'!AB68="*",$B68&gt;=400),"*",IF($B68&gt;=400,ROUND('201819 DATA'!AB68/$B68,2),"")))</f>
        <v>0.3</v>
      </c>
      <c r="M68" s="296">
        <f>IF(OR($B68="*",$B68&lt;400),"",IF(AND('201819 DATA'!AC68="*",$B68&gt;=400),"*",IF($B68&gt;=400,ROUND('201819 DATA'!AC68/$B68,2),"")))</f>
        <v>0.22</v>
      </c>
      <c r="N68" s="296">
        <f>IF(OR($B68="*",$B68&lt;400),"",IF(AND('201819 DATA'!AD68="*",$B68&gt;=400),"*",IF($B68&gt;=400,ROUND('201819 DATA'!AD68/$B68,2),"")))</f>
        <v>0.06</v>
      </c>
      <c r="O68" s="296" t="str">
        <f>IF(OR($B68="*",$B68&lt;400),"",IF(AND('201819 DATA'!AE68="*",$B68&gt;=400),"*",IF($B68&gt;=400,ROUND('201819 DATA'!AE68/$B68,2),"")))</f>
        <v>*</v>
      </c>
      <c r="P68" s="297"/>
      <c r="Q68" s="296">
        <f>IF(OR($B68="*",$B68&lt;400),"",IF(AND('201819 DATA'!FL68="*",$B68&gt;=400),"*",IF($B68&gt;=400,ROUND('201819 DATA'!FL68/$B68,2),"")))</f>
        <v>0.96</v>
      </c>
      <c r="R68" s="289">
        <f>IF(OR($C68="*",$C68&lt;400),"",IF(AND('201819 DATA'!F68="*",$C68&gt;=400),"*",IF($C68&gt;=400,ROUND('201819 DATA'!F68/$C68,2),"")))</f>
        <v>0</v>
      </c>
      <c r="S68" s="289">
        <f>IF(OR($C68="*",$C68&lt;400),"",IF(AND('201819 DATA'!G68="*",$C68&gt;=400),"*",IF($C68&gt;=400,ROUND('201819 DATA'!G68/$C68,2),"")))</f>
        <v>0</v>
      </c>
      <c r="T68" s="289">
        <f>IF(OR($C68="*",$C68&lt;400),"",IF(AND('201819 DATA'!H68="*",$C68&gt;=400),"*",IF($C68&gt;=400,ROUND('201819 DATA'!H68/$C68,2),"")))</f>
        <v>1</v>
      </c>
      <c r="U68" s="289">
        <f>IF(OR($C68="*",$C68&lt;400),"",IF(AND('201819 DATA'!FM68="*",$C68&gt;=400),"*",IF($C68&gt;=400,ROUND('201819 DATA'!FM68/$C68,2),"")))</f>
        <v>0</v>
      </c>
      <c r="V68" s="312">
        <f>IF(OR($D68="*",$D68&lt;400),"",IF(AND('201819 DATA'!M68="*",$D68&gt;=400),"*",IF($D68&gt;=400,ROUND('201819 DATA'!M68/$D68,2),"")))</f>
        <v>0.14000000000000001</v>
      </c>
      <c r="W68" s="312">
        <f>IF(OR($D68="*",$D68&lt;400),"",IF(AND('201819 DATA'!N68="*",$D68&gt;=400),"*",IF($D68&gt;=400,ROUND('201819 DATA'!N68/$D68,2),"")))</f>
        <v>0.27</v>
      </c>
      <c r="X68" s="312">
        <f>IF(OR($D68="*",$D68&lt;400),"",IF(AND('201819 DATA'!O68="*",$D68&gt;=400),"*",IF($D68&gt;=400,ROUND('201819 DATA'!O68/$D68,2),"")))</f>
        <v>0.26</v>
      </c>
      <c r="Y68" s="312">
        <f>IF(OR($D68="*",$D68&lt;400),"",IF(AND('201819 DATA'!P68="*",$D68&gt;=400),"*",IF($D68&gt;=400,ROUND('201819 DATA'!P68/$D68,2),"")))</f>
        <v>0.23</v>
      </c>
      <c r="Z68" s="312">
        <f>IF(OR($D68="*",$D68&lt;400),"",IF(AND('201819 DATA'!Q68="*",$D68&gt;=400),"*",IF($D68&gt;=400,ROUND('201819 DATA'!Q68/$D68,2),"")))</f>
        <v>0.05</v>
      </c>
      <c r="AA68" s="312">
        <f>IF(OR($D68="*",$D68&lt;400),"",IF(AND('201819 DATA'!R68="*",$D68&gt;=400),"*",IF($D68&gt;=400,ROUND('201819 DATA'!R68/$D68,2),"")))</f>
        <v>0.02</v>
      </c>
      <c r="AB68" s="312">
        <f>IF(OR($D68="*",$D68&lt;400),"",IF(AND('201819 DATA'!S68="*",$D68&gt;=400),"*",IF($D68&gt;=400,ROUND('201819 DATA'!S68/$D68,2),"")))</f>
        <v>0.02</v>
      </c>
      <c r="AC68" s="312">
        <f>IF(OR($D68="*",$D68&lt;400),"",IF(AND('201819 DATA'!T68="*",$D68&gt;=400),"*",IF($D68&gt;=400,ROUND('201819 DATA'!T68/$D68,2),"")))</f>
        <v>0.01</v>
      </c>
      <c r="AD68" s="289">
        <f>IF(OR($C68="*",$C68&lt;400),"",IF(AND('201819 DATA'!BC68="*",$C68&gt;=400),"*",IF($C68&gt;=400,ROUND('201819 DATA'!BC68/$C68,2),"")))</f>
        <v>0.01</v>
      </c>
      <c r="AE68" s="289">
        <f>IF(OR($C68="*",$C68&lt;400),"",IF(AND('201819 DATA'!BD68="*",$C68&gt;=400),"*",IF($C68&gt;=400,ROUND('201819 DATA'!BD68/$C68,2),"")))</f>
        <v>0.02</v>
      </c>
      <c r="AF68" s="289" t="str">
        <f>IF(OR($C68="*",$C68&lt;400),"",IF(AND('201819 DATA'!BE68="*",$C68&gt;=400),"*",IF($C68&gt;=400,ROUND('201819 DATA'!BE68/$C68,2),"")))</f>
        <v>*</v>
      </c>
      <c r="AG68" s="289">
        <f>IF(OR($C68="*",$C68&lt;400),"",IF(AND('201819 DATA'!BF68="*",$C68&gt;=400),"*",IF($C68&gt;=400,ROUND('201819 DATA'!BF68/$C68,2),"")))</f>
        <v>0</v>
      </c>
      <c r="AH68" s="289">
        <f>IF(OR($C68="*",$C68&lt;400),"",IF(AND('201819 DATA'!BG68="*",$C68&gt;=400),"*",IF($C68&gt;=400,ROUND('201819 DATA'!BG68/$C68,2),"")))</f>
        <v>0</v>
      </c>
      <c r="AI68" s="289">
        <f>IF(OR($C68="*",$C68&lt;400),"",IF(AND('201819 DATA'!BH68="*",$C68&gt;=400),"*",IF($C68&gt;=400,ROUND('201819 DATA'!BH68/$C68,2),"")))</f>
        <v>0.02</v>
      </c>
      <c r="AJ68" s="289" t="str">
        <f>IF(OR($C68="*",$C68&lt;400),"",IF(AND('201819 DATA'!BI68="*",$C68&gt;=400),"*",IF($C68&gt;=400,ROUND('201819 DATA'!BI68/$C68,2),"")))</f>
        <v>*</v>
      </c>
      <c r="AK68" s="289">
        <f>IF(OR($C68="*",$C68&lt;400),"",IF(AND('201819 DATA'!BJ68="*",$C68&gt;=400),"*",IF($C68&gt;=400,ROUND('201819 DATA'!BJ68/$C68,2),"")))</f>
        <v>0</v>
      </c>
      <c r="AL68" s="289" t="str">
        <f>IF(OR($C68="*",$C68&lt;400),"",IF(AND('201819 DATA'!BK68="*",$C68&gt;=400),"*",IF($C68&gt;=400,ROUND('201819 DATA'!BK68/$C68,2),"")))</f>
        <v>*</v>
      </c>
      <c r="AM68" s="289">
        <f>IF(OR($C68="*",$C68&lt;400),"",IF(AND('201819 DATA'!BL68="*",$C68&gt;=400),"*",IF($C68&gt;=400,ROUND('201819 DATA'!BL68/$C68,2),"")))</f>
        <v>0</v>
      </c>
      <c r="AN68" s="289">
        <f>IF(OR($C68="*",$C68&lt;400),"",IF(AND('201819 DATA'!BM68="*",$C68&gt;=400),"*",IF($C68&gt;=400,ROUND('201819 DATA'!BM68/$C68,2),"")))</f>
        <v>0.22</v>
      </c>
      <c r="AO68" s="289">
        <f>IF(OR($C68="*",$C68&lt;400),"",IF(AND('201819 DATA'!BN68="*",$C68&gt;=400),"*",IF($C68&gt;=400,ROUND('201819 DATA'!BN68/$C68,2),"")))</f>
        <v>0.01</v>
      </c>
      <c r="AP68" s="289">
        <f>IF(OR($C68="*",$C68&lt;400),"",IF(AND('201819 DATA'!BO68="*",$C68&gt;=400),"*",IF($C68&gt;=400,ROUND('201819 DATA'!BO68/$C68,2),"")))</f>
        <v>0.34</v>
      </c>
      <c r="AQ68" s="289">
        <f>IF(OR($C68="*",$C68&lt;400),"",IF(AND('201819 DATA'!BP68="*",$C68&gt;=400),"*",IF($C68&gt;=400,ROUND('201819 DATA'!BP68/$C68,2),"")))</f>
        <v>0.28999999999999998</v>
      </c>
      <c r="AR68" s="289">
        <f>IF(OR($C68="*",$C68&lt;400),"",IF(AND('201819 DATA'!BQ68="*",$C68&gt;=400),"*",IF($C68&gt;=400,ROUND('201819 DATA'!BQ68/$C68,2),"")))</f>
        <v>0</v>
      </c>
      <c r="AS68" s="289">
        <f>IF(OR($C68="*",$C68&lt;400),"",IF(AND('201819 DATA'!BR68="*",$C68&gt;=400),"*",IF($C68&gt;=400,ROUND('201819 DATA'!BR68/$C68,2),"")))</f>
        <v>0</v>
      </c>
      <c r="AT68" s="289" t="str">
        <f>IF(OR($C68="*",$C68&lt;400),"",IF(AND('201819 DATA'!BS68="*",$C68&gt;=400),"*",IF($C68&gt;=400,ROUND('201819 DATA'!BS68/$C68,2),"")))</f>
        <v>*</v>
      </c>
      <c r="AU68" s="289">
        <f>IF(OR($C68="*",$C68&lt;400),"",IF(AND('201819 DATA'!BT68="*",$C68&gt;=400),"*",IF($C68&gt;=400,ROUND('201819 DATA'!BT68/$C68,2),"")))</f>
        <v>0.06</v>
      </c>
      <c r="AV68" s="289">
        <f>IF(OR($C68="*",$C68&lt;400),"",IF(AND('201819 DATA'!BU68="*",$C68&gt;=400),"*",IF($C68&gt;=400,ROUND('201819 DATA'!BU68/$C68,2),"")))</f>
        <v>0.01</v>
      </c>
      <c r="AW68" s="289">
        <f>IF(OR($C68="*",$C68&lt;400),"",IF(AND('201819 DATA'!BV68="*",$C68&gt;=400),"*",IF($C68&gt;=400,ROUND('201819 DATA'!BV68/$C68,2),"")))</f>
        <v>0</v>
      </c>
      <c r="AX68" s="289">
        <f>IF(OR($C68="*",$C68&lt;400),"",IF(AND('201819 DATA'!BW68="*",$C68&gt;=400),"*",IF($C68&gt;=400,ROUND('201819 DATA'!BW68/$C68,2),"")))</f>
        <v>0.01</v>
      </c>
    </row>
    <row r="69" spans="1:50" x14ac:dyDescent="0.2">
      <c r="A69" s="13" t="s">
        <v>31</v>
      </c>
      <c r="B69" s="287">
        <f>'201819 DATA'!B69</f>
        <v>3210</v>
      </c>
      <c r="C69" s="288">
        <f>'201819 DATA'!C69</f>
        <v>3210</v>
      </c>
      <c r="D69" s="293">
        <f>'201819 DATA'!FN69</f>
        <v>2900</v>
      </c>
      <c r="G69" s="295">
        <f t="shared" si="0"/>
        <v>1</v>
      </c>
      <c r="H69" s="289">
        <f>IF(OR($C69="*",$C69&lt;400),"",IF(AND('201819 DATA'!F69="*",$C69&gt;=400),"*",IF($C69&gt;=400,ROUND('201819 DATA'!F69/$C69,2),"")))</f>
        <v>0</v>
      </c>
      <c r="I69" s="296">
        <f>IF(OR($B69="*",$B69&lt;400),"",IF(AND('201819 DATA'!Y69="*",$B69&gt;=400),"*",IF($B69&gt;=400,ROUND('201819 DATA'!Y69/$B69,2),"")))</f>
        <v>0</v>
      </c>
      <c r="J69" s="296">
        <f>IF(OR($B69="*",$B69&lt;400),"",IF(AND('201819 DATA'!Z69="*",$B69&gt;=400),"*",IF($B69&gt;=400,ROUND('201819 DATA'!Z69/$B69,2),"")))</f>
        <v>0.05</v>
      </c>
      <c r="K69" s="296">
        <f>IF(OR($B69="*",$B69&lt;400),"",IF(AND('201819 DATA'!AA69="*",$B69&gt;=400),"*",IF($B69&gt;=400,ROUND('201819 DATA'!AA69/$B69,2),"")))</f>
        <v>0.14000000000000001</v>
      </c>
      <c r="L69" s="296">
        <f>IF(OR($B69="*",$B69&lt;400),"",IF(AND('201819 DATA'!AB69="*",$B69&gt;=400),"*",IF($B69&gt;=400,ROUND('201819 DATA'!AB69/$B69,2),"")))</f>
        <v>0.23</v>
      </c>
      <c r="M69" s="296">
        <f>IF(OR($B69="*",$B69&lt;400),"",IF(AND('201819 DATA'!AC69="*",$B69&gt;=400),"*",IF($B69&gt;=400,ROUND('201819 DATA'!AC69/$B69,2),"")))</f>
        <v>0.34</v>
      </c>
      <c r="N69" s="296">
        <f>IF(OR($B69="*",$B69&lt;400),"",IF(AND('201819 DATA'!AD69="*",$B69&gt;=400),"*",IF($B69&gt;=400,ROUND('201819 DATA'!AD69/$B69,2),"")))</f>
        <v>0.23</v>
      </c>
      <c r="O69" s="296">
        <f>IF(OR($B69="*",$B69&lt;400),"",IF(AND('201819 DATA'!AE69="*",$B69&gt;=400),"*",IF($B69&gt;=400,ROUND('201819 DATA'!AE69/$B69,2),"")))</f>
        <v>0.01</v>
      </c>
      <c r="P69" s="297"/>
      <c r="Q69" s="296">
        <f>IF(OR($B69="*",$B69&lt;400),"",IF(AND('201819 DATA'!FL69="*",$B69&gt;=400),"*",IF($B69&gt;=400,ROUND('201819 DATA'!FL69/$B69,2),"")))</f>
        <v>0.98</v>
      </c>
      <c r="R69" s="289">
        <f>IF(OR($C69="*",$C69&lt;400),"",IF(AND('201819 DATA'!F69="*",$C69&gt;=400),"*",IF($C69&gt;=400,ROUND('201819 DATA'!F69/$C69,2),"")))</f>
        <v>0</v>
      </c>
      <c r="S69" s="289">
        <f>IF(OR($C69="*",$C69&lt;400),"",IF(AND('201819 DATA'!G69="*",$C69&gt;=400),"*",IF($C69&gt;=400,ROUND('201819 DATA'!G69/$C69,2),"")))</f>
        <v>0</v>
      </c>
      <c r="T69" s="289">
        <f>IF(OR($C69="*",$C69&lt;400),"",IF(AND('201819 DATA'!H69="*",$C69&gt;=400),"*",IF($C69&gt;=400,ROUND('201819 DATA'!H69/$C69,2),"")))</f>
        <v>1</v>
      </c>
      <c r="U69" s="289">
        <f>IF(OR($C69="*",$C69&lt;400),"",IF(AND('201819 DATA'!FM69="*",$C69&gt;=400),"*",IF($C69&gt;=400,ROUND('201819 DATA'!FM69/$C69,2),"")))</f>
        <v>0</v>
      </c>
      <c r="V69" s="312">
        <f>IF(OR($D69="*",$D69&lt;400),"",IF(AND('201819 DATA'!M69="*",$D69&gt;=400),"*",IF($D69&gt;=400,ROUND('201819 DATA'!M69/$D69,2),"")))</f>
        <v>0.31</v>
      </c>
      <c r="W69" s="312">
        <f>IF(OR($D69="*",$D69&lt;400),"",IF(AND('201819 DATA'!N69="*",$D69&gt;=400),"*",IF($D69&gt;=400,ROUND('201819 DATA'!N69/$D69,2),"")))</f>
        <v>0.17</v>
      </c>
      <c r="X69" s="312">
        <f>IF(OR($D69="*",$D69&lt;400),"",IF(AND('201819 DATA'!O69="*",$D69&gt;=400),"*",IF($D69&gt;=400,ROUND('201819 DATA'!O69/$D69,2),"")))</f>
        <v>0.14000000000000001</v>
      </c>
      <c r="Y69" s="312">
        <f>IF(OR($D69="*",$D69&lt;400),"",IF(AND('201819 DATA'!P69="*",$D69&gt;=400),"*",IF($D69&gt;=400,ROUND('201819 DATA'!P69/$D69,2),"")))</f>
        <v>0.24</v>
      </c>
      <c r="Z69" s="312">
        <f>IF(OR($D69="*",$D69&lt;400),"",IF(AND('201819 DATA'!Q69="*",$D69&gt;=400),"*",IF($D69&gt;=400,ROUND('201819 DATA'!Q69/$D69,2),"")))</f>
        <v>7.0000000000000007E-2</v>
      </c>
      <c r="AA69" s="312">
        <f>IF(OR($D69="*",$D69&lt;400),"",IF(AND('201819 DATA'!R69="*",$D69&gt;=400),"*",IF($D69&gt;=400,ROUND('201819 DATA'!R69/$D69,2),"")))</f>
        <v>0.03</v>
      </c>
      <c r="AB69" s="312">
        <f>IF(OR($D69="*",$D69&lt;400),"",IF(AND('201819 DATA'!S69="*",$D69&gt;=400),"*",IF($D69&gt;=400,ROUND('201819 DATA'!S69/$D69,2),"")))</f>
        <v>0.03</v>
      </c>
      <c r="AC69" s="312">
        <f>IF(OR($D69="*",$D69&lt;400),"",IF(AND('201819 DATA'!T69="*",$D69&gt;=400),"*",IF($D69&gt;=400,ROUND('201819 DATA'!T69/$D69,2),"")))</f>
        <v>0.01</v>
      </c>
      <c r="AD69" s="289">
        <f>IF(OR($C69="*",$C69&lt;400),"",IF(AND('201819 DATA'!BC69="*",$C69&gt;=400),"*",IF($C69&gt;=400,ROUND('201819 DATA'!BC69/$C69,2),"")))</f>
        <v>0.01</v>
      </c>
      <c r="AE69" s="289">
        <f>IF(OR($C69="*",$C69&lt;400),"",IF(AND('201819 DATA'!BD69="*",$C69&gt;=400),"*",IF($C69&gt;=400,ROUND('201819 DATA'!BD69/$C69,2),"")))</f>
        <v>0.02</v>
      </c>
      <c r="AF69" s="289">
        <f>IF(OR($C69="*",$C69&lt;400),"",IF(AND('201819 DATA'!BE69="*",$C69&gt;=400),"*",IF($C69&gt;=400,ROUND('201819 DATA'!BE69/$C69,2),"")))</f>
        <v>0.01</v>
      </c>
      <c r="AG69" s="289" t="str">
        <f>IF(OR($C69="*",$C69&lt;400),"",IF(AND('201819 DATA'!BF69="*",$C69&gt;=400),"*",IF($C69&gt;=400,ROUND('201819 DATA'!BF69/$C69,2),"")))</f>
        <v>*</v>
      </c>
      <c r="AH69" s="289" t="str">
        <f>IF(OR($C69="*",$C69&lt;400),"",IF(AND('201819 DATA'!BG69="*",$C69&gt;=400),"*",IF($C69&gt;=400,ROUND('201819 DATA'!BG69/$C69,2),"")))</f>
        <v>*</v>
      </c>
      <c r="AI69" s="289">
        <f>IF(OR($C69="*",$C69&lt;400),"",IF(AND('201819 DATA'!BH69="*",$C69&gt;=400),"*",IF($C69&gt;=400,ROUND('201819 DATA'!BH69/$C69,2),"")))</f>
        <v>0</v>
      </c>
      <c r="AJ69" s="289">
        <f>IF(OR($C69="*",$C69&lt;400),"",IF(AND('201819 DATA'!BI69="*",$C69&gt;=400),"*",IF($C69&gt;=400,ROUND('201819 DATA'!BI69/$C69,2),"")))</f>
        <v>0.27</v>
      </c>
      <c r="AK69" s="289">
        <f>IF(OR($C69="*",$C69&lt;400),"",IF(AND('201819 DATA'!BJ69="*",$C69&gt;=400),"*",IF($C69&gt;=400,ROUND('201819 DATA'!BJ69/$C69,2),"")))</f>
        <v>0</v>
      </c>
      <c r="AL69" s="289" t="str">
        <f>IF(OR($C69="*",$C69&lt;400),"",IF(AND('201819 DATA'!BK69="*",$C69&gt;=400),"*",IF($C69&gt;=400,ROUND('201819 DATA'!BK69/$C69,2),"")))</f>
        <v>*</v>
      </c>
      <c r="AM69" s="289" t="str">
        <f>IF(OR($C69="*",$C69&lt;400),"",IF(AND('201819 DATA'!BL69="*",$C69&gt;=400),"*",IF($C69&gt;=400,ROUND('201819 DATA'!BL69/$C69,2),"")))</f>
        <v>*</v>
      </c>
      <c r="AN69" s="289">
        <f>IF(OR($C69="*",$C69&lt;400),"",IF(AND('201819 DATA'!BM69="*",$C69&gt;=400),"*",IF($C69&gt;=400,ROUND('201819 DATA'!BM69/$C69,2),"")))</f>
        <v>0.23</v>
      </c>
      <c r="AO69" s="289">
        <f>IF(OR($C69="*",$C69&lt;400),"",IF(AND('201819 DATA'!BN69="*",$C69&gt;=400),"*",IF($C69&gt;=400,ROUND('201819 DATA'!BN69/$C69,2),"")))</f>
        <v>0</v>
      </c>
      <c r="AP69" s="289">
        <f>IF(OR($C69="*",$C69&lt;400),"",IF(AND('201819 DATA'!BO69="*",$C69&gt;=400),"*",IF($C69&gt;=400,ROUND('201819 DATA'!BO69/$C69,2),"")))</f>
        <v>0.18</v>
      </c>
      <c r="AQ69" s="289">
        <f>IF(OR($C69="*",$C69&lt;400),"",IF(AND('201819 DATA'!BP69="*",$C69&gt;=400),"*",IF($C69&gt;=400,ROUND('201819 DATA'!BP69/$C69,2),"")))</f>
        <v>0.17</v>
      </c>
      <c r="AR69" s="289">
        <f>IF(OR($C69="*",$C69&lt;400),"",IF(AND('201819 DATA'!BQ69="*",$C69&gt;=400),"*",IF($C69&gt;=400,ROUND('201819 DATA'!BQ69/$C69,2),"")))</f>
        <v>0</v>
      </c>
      <c r="AS69" s="289">
        <f>IF(OR($C69="*",$C69&lt;400),"",IF(AND('201819 DATA'!BR69="*",$C69&gt;=400),"*",IF($C69&gt;=400,ROUND('201819 DATA'!BR69/$C69,2),"")))</f>
        <v>0</v>
      </c>
      <c r="AT69" s="289" t="str">
        <f>IF(OR($C69="*",$C69&lt;400),"",IF(AND('201819 DATA'!BS69="*",$C69&gt;=400),"*",IF($C69&gt;=400,ROUND('201819 DATA'!BS69/$C69,2),"")))</f>
        <v>*</v>
      </c>
      <c r="AU69" s="289">
        <f>IF(OR($C69="*",$C69&lt;400),"",IF(AND('201819 DATA'!BT69="*",$C69&gt;=400),"*",IF($C69&gt;=400,ROUND('201819 DATA'!BT69/$C69,2),"")))</f>
        <v>0.09</v>
      </c>
      <c r="AV69" s="289">
        <f>IF(OR($C69="*",$C69&lt;400),"",IF(AND('201819 DATA'!BU69="*",$C69&gt;=400),"*",IF($C69&gt;=400,ROUND('201819 DATA'!BU69/$C69,2),"")))</f>
        <v>0</v>
      </c>
      <c r="AW69" s="289">
        <f>IF(OR($C69="*",$C69&lt;400),"",IF(AND('201819 DATA'!BV69="*",$C69&gt;=400),"*",IF($C69&gt;=400,ROUND('201819 DATA'!BV69/$C69,2),"")))</f>
        <v>0</v>
      </c>
      <c r="AX69" s="289">
        <f>IF(OR($C69="*",$C69&lt;400),"",IF(AND('201819 DATA'!BW69="*",$C69&gt;=400),"*",IF($C69&gt;=400,ROUND('201819 DATA'!BW69/$C69,2),"")))</f>
        <v>0.02</v>
      </c>
    </row>
    <row r="70" spans="1:50" x14ac:dyDescent="0.2">
      <c r="A70" s="13" t="s">
        <v>32</v>
      </c>
      <c r="B70" s="287">
        <f>'201819 DATA'!B70</f>
        <v>465</v>
      </c>
      <c r="C70" s="288">
        <f>'201819 DATA'!C70</f>
        <v>465</v>
      </c>
      <c r="D70" s="293">
        <f>'201819 DATA'!FN70</f>
        <v>445</v>
      </c>
      <c r="G70" s="295">
        <f t="shared" ref="G70:G133" si="1">IF(OR($B70="*",$B70&lt;400),"",IF(AND($C70="*",$B70&gt;=400),"*",IF($B70&gt;=400,ROUND($C70/$B70,2),"")))</f>
        <v>1</v>
      </c>
      <c r="H70" s="289">
        <f>IF(OR($C70="*",$C70&lt;400),"",IF(AND('201819 DATA'!F70="*",$C70&gt;=400),"*",IF($C70&gt;=400,ROUND('201819 DATA'!F70/$C70,2),"")))</f>
        <v>0</v>
      </c>
      <c r="I70" s="296">
        <f>IF(OR($B70="*",$B70&lt;400),"",IF(AND('201819 DATA'!Y70="*",$B70&gt;=400),"*",IF($B70&gt;=400,ROUND('201819 DATA'!Y70/$B70,2),"")))</f>
        <v>0</v>
      </c>
      <c r="J70" s="296">
        <f>IF(OR($B70="*",$B70&lt;400),"",IF(AND('201819 DATA'!Z70="*",$B70&gt;=400),"*",IF($B70&gt;=400,ROUND('201819 DATA'!Z70/$B70,2),"")))</f>
        <v>0.06</v>
      </c>
      <c r="K70" s="296">
        <f>IF(OR($B70="*",$B70&lt;400),"",IF(AND('201819 DATA'!AA70="*",$B70&gt;=400),"*",IF($B70&gt;=400,ROUND('201819 DATA'!AA70/$B70,2),"")))</f>
        <v>0.24</v>
      </c>
      <c r="L70" s="296">
        <f>IF(OR($B70="*",$B70&lt;400),"",IF(AND('201819 DATA'!AB70="*",$B70&gt;=400),"*",IF($B70&gt;=400,ROUND('201819 DATA'!AB70/$B70,2),"")))</f>
        <v>0.27</v>
      </c>
      <c r="M70" s="296">
        <f>IF(OR($B70="*",$B70&lt;400),"",IF(AND('201819 DATA'!AC70="*",$B70&gt;=400),"*",IF($B70&gt;=400,ROUND('201819 DATA'!AC70/$B70,2),"")))</f>
        <v>0.23</v>
      </c>
      <c r="N70" s="296">
        <f>IF(OR($B70="*",$B70&lt;400),"",IF(AND('201819 DATA'!AD70="*",$B70&gt;=400),"*",IF($B70&gt;=400,ROUND('201819 DATA'!AD70/$B70,2),"")))</f>
        <v>0.17</v>
      </c>
      <c r="O70" s="296" t="str">
        <f>IF(OR($B70="*",$B70&lt;400),"",IF(AND('201819 DATA'!AE70="*",$B70&gt;=400),"*",IF($B70&gt;=400,ROUND('201819 DATA'!AE70/$B70,2),"")))</f>
        <v>*</v>
      </c>
      <c r="P70" s="297"/>
      <c r="Q70" s="296">
        <f>IF(OR($B70="*",$B70&lt;400),"",IF(AND('201819 DATA'!FL70="*",$B70&gt;=400),"*",IF($B70&gt;=400,ROUND('201819 DATA'!FL70/$B70,2),"")))</f>
        <v>1</v>
      </c>
      <c r="R70" s="289">
        <f>IF(OR($C70="*",$C70&lt;400),"",IF(AND('201819 DATA'!F70="*",$C70&gt;=400),"*",IF($C70&gt;=400,ROUND('201819 DATA'!F70/$C70,2),"")))</f>
        <v>0</v>
      </c>
      <c r="S70" s="289">
        <f>IF(OR($C70="*",$C70&lt;400),"",IF(AND('201819 DATA'!G70="*",$C70&gt;=400),"*",IF($C70&gt;=400,ROUND('201819 DATA'!G70/$C70,2),"")))</f>
        <v>0</v>
      </c>
      <c r="T70" s="289">
        <f>IF(OR($C70="*",$C70&lt;400),"",IF(AND('201819 DATA'!H70="*",$C70&gt;=400),"*",IF($C70&gt;=400,ROUND('201819 DATA'!H70/$C70,2),"")))</f>
        <v>1</v>
      </c>
      <c r="U70" s="289">
        <f>IF(OR($C70="*",$C70&lt;400),"",IF(AND('201819 DATA'!FM70="*",$C70&gt;=400),"*",IF($C70&gt;=400,ROUND('201819 DATA'!FM70/$C70,2),"")))</f>
        <v>0</v>
      </c>
      <c r="V70" s="312">
        <f>IF(OR($D70="*",$D70&lt;400),"",IF(AND('201819 DATA'!M70="*",$D70&gt;=400),"*",IF($D70&gt;=400,ROUND('201819 DATA'!M70/$D70,2),"")))</f>
        <v>0.39</v>
      </c>
      <c r="W70" s="312">
        <f>IF(OR($D70="*",$D70&lt;400),"",IF(AND('201819 DATA'!N70="*",$D70&gt;=400),"*",IF($D70&gt;=400,ROUND('201819 DATA'!N70/$D70,2),"")))</f>
        <v>0.21</v>
      </c>
      <c r="X70" s="312">
        <f>IF(OR($D70="*",$D70&lt;400),"",IF(AND('201819 DATA'!O70="*",$D70&gt;=400),"*",IF($D70&gt;=400,ROUND('201819 DATA'!O70/$D70,2),"")))</f>
        <v>0.11</v>
      </c>
      <c r="Y70" s="312">
        <f>IF(OR($D70="*",$D70&lt;400),"",IF(AND('201819 DATA'!P70="*",$D70&gt;=400),"*",IF($D70&gt;=400,ROUND('201819 DATA'!P70/$D70,2),"")))</f>
        <v>7.0000000000000007E-2</v>
      </c>
      <c r="Z70" s="312">
        <f>IF(OR($D70="*",$D70&lt;400),"",IF(AND('201819 DATA'!Q70="*",$D70&gt;=400),"*",IF($D70&gt;=400,ROUND('201819 DATA'!Q70/$D70,2),"")))</f>
        <v>0.06</v>
      </c>
      <c r="AA70" s="312">
        <f>IF(OR($D70="*",$D70&lt;400),"",IF(AND('201819 DATA'!R70="*",$D70&gt;=400),"*",IF($D70&gt;=400,ROUND('201819 DATA'!R70/$D70,2),"")))</f>
        <v>0.04</v>
      </c>
      <c r="AB70" s="312">
        <f>IF(OR($D70="*",$D70&lt;400),"",IF(AND('201819 DATA'!S70="*",$D70&gt;=400),"*",IF($D70&gt;=400,ROUND('201819 DATA'!S70/$D70,2),"")))</f>
        <v>0.03</v>
      </c>
      <c r="AC70" s="312">
        <f>IF(OR($D70="*",$D70&lt;400),"",IF(AND('201819 DATA'!T70="*",$D70&gt;=400),"*",IF($D70&gt;=400,ROUND('201819 DATA'!T70/$D70,2),"")))</f>
        <v>0.09</v>
      </c>
      <c r="AD70" s="289">
        <f>IF(OR($C70="*",$C70&lt;400),"",IF(AND('201819 DATA'!BC70="*",$C70&gt;=400),"*",IF($C70&gt;=400,ROUND('201819 DATA'!BC70/$C70,2),"")))</f>
        <v>0.02</v>
      </c>
      <c r="AE70" s="289">
        <f>IF(OR($C70="*",$C70&lt;400),"",IF(AND('201819 DATA'!BD70="*",$C70&gt;=400),"*",IF($C70&gt;=400,ROUND('201819 DATA'!BD70/$C70,2),"")))</f>
        <v>0.06</v>
      </c>
      <c r="AF70" s="289" t="str">
        <f>IF(OR($C70="*",$C70&lt;400),"",IF(AND('201819 DATA'!BE70="*",$C70&gt;=400),"*",IF($C70&gt;=400,ROUND('201819 DATA'!BE70/$C70,2),"")))</f>
        <v>*</v>
      </c>
      <c r="AG70" s="289">
        <f>IF(OR($C70="*",$C70&lt;400),"",IF(AND('201819 DATA'!BF70="*",$C70&gt;=400),"*",IF($C70&gt;=400,ROUND('201819 DATA'!BF70/$C70,2),"")))</f>
        <v>0</v>
      </c>
      <c r="AH70" s="289">
        <f>IF(OR($C70="*",$C70&lt;400),"",IF(AND('201819 DATA'!BG70="*",$C70&gt;=400),"*",IF($C70&gt;=400,ROUND('201819 DATA'!BG70/$C70,2),"")))</f>
        <v>0</v>
      </c>
      <c r="AI70" s="289">
        <f>IF(OR($C70="*",$C70&lt;400),"",IF(AND('201819 DATA'!BH70="*",$C70&gt;=400),"*",IF($C70&gt;=400,ROUND('201819 DATA'!BH70/$C70,2),"")))</f>
        <v>0.02</v>
      </c>
      <c r="AJ70" s="289">
        <f>IF(OR($C70="*",$C70&lt;400),"",IF(AND('201819 DATA'!BI70="*",$C70&gt;=400),"*",IF($C70&gt;=400,ROUND('201819 DATA'!BI70/$C70,2),"")))</f>
        <v>0</v>
      </c>
      <c r="AK70" s="289">
        <f>IF(OR($C70="*",$C70&lt;400),"",IF(AND('201819 DATA'!BJ70="*",$C70&gt;=400),"*",IF($C70&gt;=400,ROUND('201819 DATA'!BJ70/$C70,2),"")))</f>
        <v>0</v>
      </c>
      <c r="AL70" s="289">
        <f>IF(OR($C70="*",$C70&lt;400),"",IF(AND('201819 DATA'!BK70="*",$C70&gt;=400),"*",IF($C70&gt;=400,ROUND('201819 DATA'!BK70/$C70,2),"")))</f>
        <v>0</v>
      </c>
      <c r="AM70" s="289">
        <f>IF(OR($C70="*",$C70&lt;400),"",IF(AND('201819 DATA'!BL70="*",$C70&gt;=400),"*",IF($C70&gt;=400,ROUND('201819 DATA'!BL70/$C70,2),"")))</f>
        <v>0</v>
      </c>
      <c r="AN70" s="289">
        <f>IF(OR($C70="*",$C70&lt;400),"",IF(AND('201819 DATA'!BM70="*",$C70&gt;=400),"*",IF($C70&gt;=400,ROUND('201819 DATA'!BM70/$C70,2),"")))</f>
        <v>0.34</v>
      </c>
      <c r="AO70" s="289">
        <f>IF(OR($C70="*",$C70&lt;400),"",IF(AND('201819 DATA'!BN70="*",$C70&gt;=400),"*",IF($C70&gt;=400,ROUND('201819 DATA'!BN70/$C70,2),"")))</f>
        <v>0.03</v>
      </c>
      <c r="AP70" s="289">
        <f>IF(OR($C70="*",$C70&lt;400),"",IF(AND('201819 DATA'!BO70="*",$C70&gt;=400),"*",IF($C70&gt;=400,ROUND('201819 DATA'!BO70/$C70,2),"")))</f>
        <v>0.45</v>
      </c>
      <c r="AQ70" s="289">
        <f>IF(OR($C70="*",$C70&lt;400),"",IF(AND('201819 DATA'!BP70="*",$C70&gt;=400),"*",IF($C70&gt;=400,ROUND('201819 DATA'!BP70/$C70,2),"")))</f>
        <v>0</v>
      </c>
      <c r="AR70" s="289">
        <f>IF(OR($C70="*",$C70&lt;400),"",IF(AND('201819 DATA'!BQ70="*",$C70&gt;=400),"*",IF($C70&gt;=400,ROUND('201819 DATA'!BQ70/$C70,2),"")))</f>
        <v>0</v>
      </c>
      <c r="AS70" s="289">
        <f>IF(OR($C70="*",$C70&lt;400),"",IF(AND('201819 DATA'!BR70="*",$C70&gt;=400),"*",IF($C70&gt;=400,ROUND('201819 DATA'!BR70/$C70,2),"")))</f>
        <v>0</v>
      </c>
      <c r="AT70" s="289" t="str">
        <f>IF(OR($C70="*",$C70&lt;400),"",IF(AND('201819 DATA'!BS70="*",$C70&gt;=400),"*",IF($C70&gt;=400,ROUND('201819 DATA'!BS70/$C70,2),"")))</f>
        <v>*</v>
      </c>
      <c r="AU70" s="289">
        <f>IF(OR($C70="*",$C70&lt;400),"",IF(AND('201819 DATA'!BT70="*",$C70&gt;=400),"*",IF($C70&gt;=400,ROUND('201819 DATA'!BT70/$C70,2),"")))</f>
        <v>0.05</v>
      </c>
      <c r="AV70" s="289" t="str">
        <f>IF(OR($C70="*",$C70&lt;400),"",IF(AND('201819 DATA'!BU70="*",$C70&gt;=400),"*",IF($C70&gt;=400,ROUND('201819 DATA'!BU70/$C70,2),"")))</f>
        <v>*</v>
      </c>
      <c r="AW70" s="289">
        <f>IF(OR($C70="*",$C70&lt;400),"",IF(AND('201819 DATA'!BV70="*",$C70&gt;=400),"*",IF($C70&gt;=400,ROUND('201819 DATA'!BV70/$C70,2),"")))</f>
        <v>0</v>
      </c>
      <c r="AX70" s="289" t="str">
        <f>IF(OR($C70="*",$C70&lt;400),"",IF(AND('201819 DATA'!BW70="*",$C70&gt;=400),"*",IF($C70&gt;=400,ROUND('201819 DATA'!BW70/$C70,2),"")))</f>
        <v>*</v>
      </c>
    </row>
    <row r="71" spans="1:50" x14ac:dyDescent="0.2">
      <c r="A71" s="13" t="s">
        <v>324</v>
      </c>
      <c r="B71" s="287">
        <f>'201819 DATA'!B71</f>
        <v>1705</v>
      </c>
      <c r="C71" s="288">
        <f>'201819 DATA'!C71</f>
        <v>1705</v>
      </c>
      <c r="D71" s="293">
        <f>'201819 DATA'!FN71</f>
        <v>1700</v>
      </c>
      <c r="G71" s="295">
        <f t="shared" si="1"/>
        <v>1</v>
      </c>
      <c r="H71" s="289">
        <f>IF(OR($C71="*",$C71&lt;400),"",IF(AND('201819 DATA'!F71="*",$C71&gt;=400),"*",IF($C71&gt;=400,ROUND('201819 DATA'!F71/$C71,2),"")))</f>
        <v>0</v>
      </c>
      <c r="I71" s="296">
        <f>IF(OR($B71="*",$B71&lt;400),"",IF(AND('201819 DATA'!Y71="*",$B71&gt;=400),"*",IF($B71&gt;=400,ROUND('201819 DATA'!Y71/$B71,2),"")))</f>
        <v>0</v>
      </c>
      <c r="J71" s="296">
        <f>IF(OR($B71="*",$B71&lt;400),"",IF(AND('201819 DATA'!Z71="*",$B71&gt;=400),"*",IF($B71&gt;=400,ROUND('201819 DATA'!Z71/$B71,2),"")))</f>
        <v>7.0000000000000007E-2</v>
      </c>
      <c r="K71" s="296">
        <f>IF(OR($B71="*",$B71&lt;400),"",IF(AND('201819 DATA'!AA71="*",$B71&gt;=400),"*",IF($B71&gt;=400,ROUND('201819 DATA'!AA71/$B71,2),"")))</f>
        <v>0.1</v>
      </c>
      <c r="L71" s="296">
        <f>IF(OR($B71="*",$B71&lt;400),"",IF(AND('201819 DATA'!AB71="*",$B71&gt;=400),"*",IF($B71&gt;=400,ROUND('201819 DATA'!AB71/$B71,2),"")))</f>
        <v>0.21</v>
      </c>
      <c r="M71" s="296">
        <f>IF(OR($B71="*",$B71&lt;400),"",IF(AND('201819 DATA'!AC71="*",$B71&gt;=400),"*",IF($B71&gt;=400,ROUND('201819 DATA'!AC71/$B71,2),"")))</f>
        <v>0.37</v>
      </c>
      <c r="N71" s="296">
        <f>IF(OR($B71="*",$B71&lt;400),"",IF(AND('201819 DATA'!AD71="*",$B71&gt;=400),"*",IF($B71&gt;=400,ROUND('201819 DATA'!AD71/$B71,2),"")))</f>
        <v>0.24</v>
      </c>
      <c r="O71" s="296">
        <f>IF(OR($B71="*",$B71&lt;400),"",IF(AND('201819 DATA'!AE71="*",$B71&gt;=400),"*",IF($B71&gt;=400,ROUND('201819 DATA'!AE71/$B71,2),"")))</f>
        <v>0.01</v>
      </c>
      <c r="P71" s="297"/>
      <c r="Q71" s="296">
        <f>IF(OR($B71="*",$B71&lt;400),"",IF(AND('201819 DATA'!FL71="*",$B71&gt;=400),"*",IF($B71&gt;=400,ROUND('201819 DATA'!FL71/$B71,2),"")))</f>
        <v>0.96</v>
      </c>
      <c r="R71" s="289">
        <f>IF(OR($C71="*",$C71&lt;400),"",IF(AND('201819 DATA'!F71="*",$C71&gt;=400),"*",IF($C71&gt;=400,ROUND('201819 DATA'!F71/$C71,2),"")))</f>
        <v>0</v>
      </c>
      <c r="S71" s="289">
        <f>IF(OR($C71="*",$C71&lt;400),"",IF(AND('201819 DATA'!G71="*",$C71&gt;=400),"*",IF($C71&gt;=400,ROUND('201819 DATA'!G71/$C71,2),"")))</f>
        <v>0</v>
      </c>
      <c r="T71" s="289">
        <f>IF(OR($C71="*",$C71&lt;400),"",IF(AND('201819 DATA'!H71="*",$C71&gt;=400),"*",IF($C71&gt;=400,ROUND('201819 DATA'!H71/$C71,2),"")))</f>
        <v>1</v>
      </c>
      <c r="U71" s="289">
        <f>IF(OR($C71="*",$C71&lt;400),"",IF(AND('201819 DATA'!FM71="*",$C71&gt;=400),"*",IF($C71&gt;=400,ROUND('201819 DATA'!FM71/$C71,2),"")))</f>
        <v>0</v>
      </c>
      <c r="V71" s="312">
        <f>IF(OR($D71="*",$D71&lt;400),"",IF(AND('201819 DATA'!M71="*",$D71&gt;=400),"*",IF($D71&gt;=400,ROUND('201819 DATA'!M71/$D71,2),"")))</f>
        <v>0.21</v>
      </c>
      <c r="W71" s="312">
        <f>IF(OR($D71="*",$D71&lt;400),"",IF(AND('201819 DATA'!N71="*",$D71&gt;=400),"*",IF($D71&gt;=400,ROUND('201819 DATA'!N71/$D71,2),"")))</f>
        <v>0.33</v>
      </c>
      <c r="X71" s="312">
        <f>IF(OR($D71="*",$D71&lt;400),"",IF(AND('201819 DATA'!O71="*",$D71&gt;=400),"*",IF($D71&gt;=400,ROUND('201819 DATA'!O71/$D71,2),"")))</f>
        <v>0.22</v>
      </c>
      <c r="Y71" s="312">
        <f>IF(OR($D71="*",$D71&lt;400),"",IF(AND('201819 DATA'!P71="*",$D71&gt;=400),"*",IF($D71&gt;=400,ROUND('201819 DATA'!P71/$D71,2),"")))</f>
        <v>0.18</v>
      </c>
      <c r="Z71" s="312">
        <f>IF(OR($D71="*",$D71&lt;400),"",IF(AND('201819 DATA'!Q71="*",$D71&gt;=400),"*",IF($D71&gt;=400,ROUND('201819 DATA'!Q71/$D71,2),"")))</f>
        <v>0.02</v>
      </c>
      <c r="AA71" s="312">
        <f>IF(OR($D71="*",$D71&lt;400),"",IF(AND('201819 DATA'!R71="*",$D71&gt;=400),"*",IF($D71&gt;=400,ROUND('201819 DATA'!R71/$D71,2),"")))</f>
        <v>0.01</v>
      </c>
      <c r="AB71" s="312">
        <f>IF(OR($D71="*",$D71&lt;400),"",IF(AND('201819 DATA'!S71="*",$D71&gt;=400),"*",IF($D71&gt;=400,ROUND('201819 DATA'!S71/$D71,2),"")))</f>
        <v>0.01</v>
      </c>
      <c r="AC71" s="312">
        <f>IF(OR($D71="*",$D71&lt;400),"",IF(AND('201819 DATA'!T71="*",$D71&gt;=400),"*",IF($D71&gt;=400,ROUND('201819 DATA'!T71/$D71,2),"")))</f>
        <v>0.01</v>
      </c>
      <c r="AD71" s="289">
        <f>IF(OR($C71="*",$C71&lt;400),"",IF(AND('201819 DATA'!BC71="*",$C71&gt;=400),"*",IF($C71&gt;=400,ROUND('201819 DATA'!BC71/$C71,2),"")))</f>
        <v>0.01</v>
      </c>
      <c r="AE71" s="289" t="str">
        <f>IF(OR($C71="*",$C71&lt;400),"",IF(AND('201819 DATA'!BD71="*",$C71&gt;=400),"*",IF($C71&gt;=400,ROUND('201819 DATA'!BD71/$C71,2),"")))</f>
        <v>*</v>
      </c>
      <c r="AF71" s="289">
        <f>IF(OR($C71="*",$C71&lt;400),"",IF(AND('201819 DATA'!BE71="*",$C71&gt;=400),"*",IF($C71&gt;=400,ROUND('201819 DATA'!BE71/$C71,2),"")))</f>
        <v>0.01</v>
      </c>
      <c r="AG71" s="289" t="str">
        <f>IF(OR($C71="*",$C71&lt;400),"",IF(AND('201819 DATA'!BF71="*",$C71&gt;=400),"*",IF($C71&gt;=400,ROUND('201819 DATA'!BF71/$C71,2),"")))</f>
        <v>*</v>
      </c>
      <c r="AH71" s="289">
        <f>IF(OR($C71="*",$C71&lt;400),"",IF(AND('201819 DATA'!BG71="*",$C71&gt;=400),"*",IF($C71&gt;=400,ROUND('201819 DATA'!BG71/$C71,2),"")))</f>
        <v>0</v>
      </c>
      <c r="AI71" s="289" t="str">
        <f>IF(OR($C71="*",$C71&lt;400),"",IF(AND('201819 DATA'!BH71="*",$C71&gt;=400),"*",IF($C71&gt;=400,ROUND('201819 DATA'!BH71/$C71,2),"")))</f>
        <v>*</v>
      </c>
      <c r="AJ71" s="289">
        <f>IF(OR($C71="*",$C71&lt;400),"",IF(AND('201819 DATA'!BI71="*",$C71&gt;=400),"*",IF($C71&gt;=400,ROUND('201819 DATA'!BI71/$C71,2),"")))</f>
        <v>0.2</v>
      </c>
      <c r="AK71" s="289">
        <f>IF(OR($C71="*",$C71&lt;400),"",IF(AND('201819 DATA'!BJ71="*",$C71&gt;=400),"*",IF($C71&gt;=400,ROUND('201819 DATA'!BJ71/$C71,2),"")))</f>
        <v>0</v>
      </c>
      <c r="AL71" s="289" t="str">
        <f>IF(OR($C71="*",$C71&lt;400),"",IF(AND('201819 DATA'!BK71="*",$C71&gt;=400),"*",IF($C71&gt;=400,ROUND('201819 DATA'!BK71/$C71,2),"")))</f>
        <v>*</v>
      </c>
      <c r="AM71" s="289">
        <f>IF(OR($C71="*",$C71&lt;400),"",IF(AND('201819 DATA'!BL71="*",$C71&gt;=400),"*",IF($C71&gt;=400,ROUND('201819 DATA'!BL71/$C71,2),"")))</f>
        <v>0</v>
      </c>
      <c r="AN71" s="289">
        <f>IF(OR($C71="*",$C71&lt;400),"",IF(AND('201819 DATA'!BM71="*",$C71&gt;=400),"*",IF($C71&gt;=400,ROUND('201819 DATA'!BM71/$C71,2),"")))</f>
        <v>0.27</v>
      </c>
      <c r="AO71" s="289">
        <f>IF(OR($C71="*",$C71&lt;400),"",IF(AND('201819 DATA'!BN71="*",$C71&gt;=400),"*",IF($C71&gt;=400,ROUND('201819 DATA'!BN71/$C71,2),"")))</f>
        <v>0.01</v>
      </c>
      <c r="AP71" s="289">
        <f>IF(OR($C71="*",$C71&lt;400),"",IF(AND('201819 DATA'!BO71="*",$C71&gt;=400),"*",IF($C71&gt;=400,ROUND('201819 DATA'!BO71/$C71,2),"")))</f>
        <v>0.28000000000000003</v>
      </c>
      <c r="AQ71" s="289">
        <f>IF(OR($C71="*",$C71&lt;400),"",IF(AND('201819 DATA'!BP71="*",$C71&gt;=400),"*",IF($C71&gt;=400,ROUND('201819 DATA'!BP71/$C71,2),"")))</f>
        <v>0.14000000000000001</v>
      </c>
      <c r="AR71" s="289">
        <f>IF(OR($C71="*",$C71&lt;400),"",IF(AND('201819 DATA'!BQ71="*",$C71&gt;=400),"*",IF($C71&gt;=400,ROUND('201819 DATA'!BQ71/$C71,2),"")))</f>
        <v>0</v>
      </c>
      <c r="AS71" s="289">
        <f>IF(OR($C71="*",$C71&lt;400),"",IF(AND('201819 DATA'!BR71="*",$C71&gt;=400),"*",IF($C71&gt;=400,ROUND('201819 DATA'!BR71/$C71,2),"")))</f>
        <v>0</v>
      </c>
      <c r="AT71" s="289" t="str">
        <f>IF(OR($C71="*",$C71&lt;400),"",IF(AND('201819 DATA'!BS71="*",$C71&gt;=400),"*",IF($C71&gt;=400,ROUND('201819 DATA'!BS71/$C71,2),"")))</f>
        <v>*</v>
      </c>
      <c r="AU71" s="289">
        <f>IF(OR($C71="*",$C71&lt;400),"",IF(AND('201819 DATA'!BT71="*",$C71&gt;=400),"*",IF($C71&gt;=400,ROUND('201819 DATA'!BT71/$C71,2),"")))</f>
        <v>0.05</v>
      </c>
      <c r="AV71" s="289">
        <f>IF(OR($C71="*",$C71&lt;400),"",IF(AND('201819 DATA'!BU71="*",$C71&gt;=400),"*",IF($C71&gt;=400,ROUND('201819 DATA'!BU71/$C71,2),"")))</f>
        <v>0.01</v>
      </c>
      <c r="AW71" s="289">
        <f>IF(OR($C71="*",$C71&lt;400),"",IF(AND('201819 DATA'!BV71="*",$C71&gt;=400),"*",IF($C71&gt;=400,ROUND('201819 DATA'!BV71/$C71,2),"")))</f>
        <v>0</v>
      </c>
      <c r="AX71" s="289">
        <f>IF(OR($C71="*",$C71&lt;400),"",IF(AND('201819 DATA'!BW71="*",$C71&gt;=400),"*",IF($C71&gt;=400,ROUND('201819 DATA'!BW71/$C71,2),"")))</f>
        <v>0.01</v>
      </c>
    </row>
    <row r="72" spans="1:50" x14ac:dyDescent="0.2">
      <c r="A72" s="13" t="s">
        <v>33</v>
      </c>
      <c r="B72" s="287">
        <f>'201819 DATA'!B72</f>
        <v>1625</v>
      </c>
      <c r="C72" s="288">
        <f>'201819 DATA'!C72</f>
        <v>1625</v>
      </c>
      <c r="D72" s="293">
        <f>'201819 DATA'!FN72</f>
        <v>1600</v>
      </c>
      <c r="G72" s="295">
        <f t="shared" si="1"/>
        <v>1</v>
      </c>
      <c r="H72" s="289">
        <f>IF(OR($C72="*",$C72&lt;400),"",IF(AND('201819 DATA'!F72="*",$C72&gt;=400),"*",IF($C72&gt;=400,ROUND('201819 DATA'!F72/$C72,2),"")))</f>
        <v>0</v>
      </c>
      <c r="I72" s="296">
        <f>IF(OR($B72="*",$B72&lt;400),"",IF(AND('201819 DATA'!Y72="*",$B72&gt;=400),"*",IF($B72&gt;=400,ROUND('201819 DATA'!Y72/$B72,2),"")))</f>
        <v>0</v>
      </c>
      <c r="J72" s="296">
        <f>IF(OR($B72="*",$B72&lt;400),"",IF(AND('201819 DATA'!Z72="*",$B72&gt;=400),"*",IF($B72&gt;=400,ROUND('201819 DATA'!Z72/$B72,2),"")))</f>
        <v>0.04</v>
      </c>
      <c r="K72" s="296">
        <f>IF(OR($B72="*",$B72&lt;400),"",IF(AND('201819 DATA'!AA72="*",$B72&gt;=400),"*",IF($B72&gt;=400,ROUND('201819 DATA'!AA72/$B72,2),"")))</f>
        <v>0.2</v>
      </c>
      <c r="L72" s="296">
        <f>IF(OR($B72="*",$B72&lt;400),"",IF(AND('201819 DATA'!AB72="*",$B72&gt;=400),"*",IF($B72&gt;=400,ROUND('201819 DATA'!AB72/$B72,2),"")))</f>
        <v>0.33</v>
      </c>
      <c r="M72" s="296">
        <f>IF(OR($B72="*",$B72&lt;400),"",IF(AND('201819 DATA'!AC72="*",$B72&gt;=400),"*",IF($B72&gt;=400,ROUND('201819 DATA'!AC72/$B72,2),"")))</f>
        <v>0.32</v>
      </c>
      <c r="N72" s="296">
        <f>IF(OR($B72="*",$B72&lt;400),"",IF(AND('201819 DATA'!AD72="*",$B72&gt;=400),"*",IF($B72&gt;=400,ROUND('201819 DATA'!AD72/$B72,2),"")))</f>
        <v>0.11</v>
      </c>
      <c r="O72" s="296" t="str">
        <f>IF(OR($B72="*",$B72&lt;400),"",IF(AND('201819 DATA'!AE72="*",$B72&gt;=400),"*",IF($B72&gt;=400,ROUND('201819 DATA'!AE72/$B72,2),"")))</f>
        <v>*</v>
      </c>
      <c r="P72" s="297"/>
      <c r="Q72" s="296">
        <f>IF(OR($B72="*",$B72&lt;400),"",IF(AND('201819 DATA'!FL72="*",$B72&gt;=400),"*",IF($B72&gt;=400,ROUND('201819 DATA'!FL72/$B72,2),"")))</f>
        <v>0.96</v>
      </c>
      <c r="R72" s="289">
        <f>IF(OR($C72="*",$C72&lt;400),"",IF(AND('201819 DATA'!F72="*",$C72&gt;=400),"*",IF($C72&gt;=400,ROUND('201819 DATA'!F72/$C72,2),"")))</f>
        <v>0</v>
      </c>
      <c r="S72" s="289">
        <f>IF(OR($C72="*",$C72&lt;400),"",IF(AND('201819 DATA'!G72="*",$C72&gt;=400),"*",IF($C72&gt;=400,ROUND('201819 DATA'!G72/$C72,2),"")))</f>
        <v>0</v>
      </c>
      <c r="T72" s="289">
        <f>IF(OR($C72="*",$C72&lt;400),"",IF(AND('201819 DATA'!H72="*",$C72&gt;=400),"*",IF($C72&gt;=400,ROUND('201819 DATA'!H72/$C72,2),"")))</f>
        <v>1</v>
      </c>
      <c r="U72" s="289">
        <f>IF(OR($C72="*",$C72&lt;400),"",IF(AND('201819 DATA'!FM72="*",$C72&gt;=400),"*",IF($C72&gt;=400,ROUND('201819 DATA'!FM72/$C72,2),"")))</f>
        <v>0</v>
      </c>
      <c r="V72" s="312">
        <f>IF(OR($D72="*",$D72&lt;400),"",IF(AND('201819 DATA'!M72="*",$D72&gt;=400),"*",IF($D72&gt;=400,ROUND('201819 DATA'!M72/$D72,2),"")))</f>
        <v>0.17</v>
      </c>
      <c r="W72" s="312">
        <f>IF(OR($D72="*",$D72&lt;400),"",IF(AND('201819 DATA'!N72="*",$D72&gt;=400),"*",IF($D72&gt;=400,ROUND('201819 DATA'!N72/$D72,2),"")))</f>
        <v>0.24</v>
      </c>
      <c r="X72" s="312">
        <f>IF(OR($D72="*",$D72&lt;400),"",IF(AND('201819 DATA'!O72="*",$D72&gt;=400),"*",IF($D72&gt;=400,ROUND('201819 DATA'!O72/$D72,2),"")))</f>
        <v>0.18</v>
      </c>
      <c r="Y72" s="312">
        <f>IF(OR($D72="*",$D72&lt;400),"",IF(AND('201819 DATA'!P72="*",$D72&gt;=400),"*",IF($D72&gt;=400,ROUND('201819 DATA'!P72/$D72,2),"")))</f>
        <v>0.24</v>
      </c>
      <c r="Z72" s="312">
        <f>IF(OR($D72="*",$D72&lt;400),"",IF(AND('201819 DATA'!Q72="*",$D72&gt;=400),"*",IF($D72&gt;=400,ROUND('201819 DATA'!Q72/$D72,2),"")))</f>
        <v>7.0000000000000007E-2</v>
      </c>
      <c r="AA72" s="312">
        <f>IF(OR($D72="*",$D72&lt;400),"",IF(AND('201819 DATA'!R72="*",$D72&gt;=400),"*",IF($D72&gt;=400,ROUND('201819 DATA'!R72/$D72,2),"")))</f>
        <v>0.04</v>
      </c>
      <c r="AB72" s="312">
        <f>IF(OR($D72="*",$D72&lt;400),"",IF(AND('201819 DATA'!S72="*",$D72&gt;=400),"*",IF($D72&gt;=400,ROUND('201819 DATA'!S72/$D72,2),"")))</f>
        <v>0.04</v>
      </c>
      <c r="AC72" s="312">
        <f>IF(OR($D72="*",$D72&lt;400),"",IF(AND('201819 DATA'!T72="*",$D72&gt;=400),"*",IF($D72&gt;=400,ROUND('201819 DATA'!T72/$D72,2),"")))</f>
        <v>0.03</v>
      </c>
      <c r="AD72" s="289" t="str">
        <f>IF(OR($C72="*",$C72&lt;400),"",IF(AND('201819 DATA'!BC72="*",$C72&gt;=400),"*",IF($C72&gt;=400,ROUND('201819 DATA'!BC72/$C72,2),"")))</f>
        <v>*</v>
      </c>
      <c r="AE72" s="289">
        <f>IF(OR($C72="*",$C72&lt;400),"",IF(AND('201819 DATA'!BD72="*",$C72&gt;=400),"*",IF($C72&gt;=400,ROUND('201819 DATA'!BD72/$C72,2),"")))</f>
        <v>0.01</v>
      </c>
      <c r="AF72" s="289">
        <f>IF(OR($C72="*",$C72&lt;400),"",IF(AND('201819 DATA'!BE72="*",$C72&gt;=400),"*",IF($C72&gt;=400,ROUND('201819 DATA'!BE72/$C72,2),"")))</f>
        <v>0.01</v>
      </c>
      <c r="AG72" s="289">
        <f>IF(OR($C72="*",$C72&lt;400),"",IF(AND('201819 DATA'!BF72="*",$C72&gt;=400),"*",IF($C72&gt;=400,ROUND('201819 DATA'!BF72/$C72,2),"")))</f>
        <v>0</v>
      </c>
      <c r="AH72" s="289">
        <f>IF(OR($C72="*",$C72&lt;400),"",IF(AND('201819 DATA'!BG72="*",$C72&gt;=400),"*",IF($C72&gt;=400,ROUND('201819 DATA'!BG72/$C72,2),"")))</f>
        <v>0</v>
      </c>
      <c r="AI72" s="289">
        <f>IF(OR($C72="*",$C72&lt;400),"",IF(AND('201819 DATA'!BH72="*",$C72&gt;=400),"*",IF($C72&gt;=400,ROUND('201819 DATA'!BH72/$C72,2),"")))</f>
        <v>0.04</v>
      </c>
      <c r="AJ72" s="289">
        <f>IF(OR($C72="*",$C72&lt;400),"",IF(AND('201819 DATA'!BI72="*",$C72&gt;=400),"*",IF($C72&gt;=400,ROUND('201819 DATA'!BI72/$C72,2),"")))</f>
        <v>0</v>
      </c>
      <c r="AK72" s="289">
        <f>IF(OR($C72="*",$C72&lt;400),"",IF(AND('201819 DATA'!BJ72="*",$C72&gt;=400),"*",IF($C72&gt;=400,ROUND('201819 DATA'!BJ72/$C72,2),"")))</f>
        <v>0</v>
      </c>
      <c r="AL72" s="289">
        <f>IF(OR($C72="*",$C72&lt;400),"",IF(AND('201819 DATA'!BK72="*",$C72&gt;=400),"*",IF($C72&gt;=400,ROUND('201819 DATA'!BK72/$C72,2),"")))</f>
        <v>0</v>
      </c>
      <c r="AM72" s="289">
        <f>IF(OR($C72="*",$C72&lt;400),"",IF(AND('201819 DATA'!BL72="*",$C72&gt;=400),"*",IF($C72&gt;=400,ROUND('201819 DATA'!BL72/$C72,2),"")))</f>
        <v>0</v>
      </c>
      <c r="AN72" s="289">
        <f>IF(OR($C72="*",$C72&lt;400),"",IF(AND('201819 DATA'!BM72="*",$C72&gt;=400),"*",IF($C72&gt;=400,ROUND('201819 DATA'!BM72/$C72,2),"")))</f>
        <v>0.16</v>
      </c>
      <c r="AO72" s="289">
        <f>IF(OR($C72="*",$C72&lt;400),"",IF(AND('201819 DATA'!BN72="*",$C72&gt;=400),"*",IF($C72&gt;=400,ROUND('201819 DATA'!BN72/$C72,2),"")))</f>
        <v>0.01</v>
      </c>
      <c r="AP72" s="289">
        <f>IF(OR($C72="*",$C72&lt;400),"",IF(AND('201819 DATA'!BO72="*",$C72&gt;=400),"*",IF($C72&gt;=400,ROUND('201819 DATA'!BO72/$C72,2),"")))</f>
        <v>0.62</v>
      </c>
      <c r="AQ72" s="289" t="str">
        <f>IF(OR($C72="*",$C72&lt;400),"",IF(AND('201819 DATA'!BP72="*",$C72&gt;=400),"*",IF($C72&gt;=400,ROUND('201819 DATA'!BP72/$C72,2),"")))</f>
        <v>*</v>
      </c>
      <c r="AR72" s="289">
        <f>IF(OR($C72="*",$C72&lt;400),"",IF(AND('201819 DATA'!BQ72="*",$C72&gt;=400),"*",IF($C72&gt;=400,ROUND('201819 DATA'!BQ72/$C72,2),"")))</f>
        <v>0</v>
      </c>
      <c r="AS72" s="289">
        <f>IF(OR($C72="*",$C72&lt;400),"",IF(AND('201819 DATA'!BR72="*",$C72&gt;=400),"*",IF($C72&gt;=400,ROUND('201819 DATA'!BR72/$C72,2),"")))</f>
        <v>0</v>
      </c>
      <c r="AT72" s="289" t="str">
        <f>IF(OR($C72="*",$C72&lt;400),"",IF(AND('201819 DATA'!BS72="*",$C72&gt;=400),"*",IF($C72&gt;=400,ROUND('201819 DATA'!BS72/$C72,2),"")))</f>
        <v>*</v>
      </c>
      <c r="AU72" s="289">
        <f>IF(OR($C72="*",$C72&lt;400),"",IF(AND('201819 DATA'!BT72="*",$C72&gt;=400),"*",IF($C72&gt;=400,ROUND('201819 DATA'!BT72/$C72,2),"")))</f>
        <v>0.14000000000000001</v>
      </c>
      <c r="AV72" s="289">
        <f>IF(OR($C72="*",$C72&lt;400),"",IF(AND('201819 DATA'!BU72="*",$C72&gt;=400),"*",IF($C72&gt;=400,ROUND('201819 DATA'!BU72/$C72,2),"")))</f>
        <v>0.01</v>
      </c>
      <c r="AW72" s="289">
        <f>IF(OR($C72="*",$C72&lt;400),"",IF(AND('201819 DATA'!BV72="*",$C72&gt;=400),"*",IF($C72&gt;=400,ROUND('201819 DATA'!BV72/$C72,2),"")))</f>
        <v>0</v>
      </c>
      <c r="AX72" s="289">
        <f>IF(OR($C72="*",$C72&lt;400),"",IF(AND('201819 DATA'!BW72="*",$C72&gt;=400),"*",IF($C72&gt;=400,ROUND('201819 DATA'!BW72/$C72,2),"")))</f>
        <v>0.01</v>
      </c>
    </row>
    <row r="73" spans="1:50" x14ac:dyDescent="0.2">
      <c r="A73" s="13" t="s">
        <v>34</v>
      </c>
      <c r="B73" s="287">
        <f>'201819 DATA'!B73</f>
        <v>310</v>
      </c>
      <c r="C73" s="288">
        <f>'201819 DATA'!C73</f>
        <v>310</v>
      </c>
      <c r="D73" s="293">
        <f>'201819 DATA'!FN73</f>
        <v>305</v>
      </c>
      <c r="G73" s="295" t="str">
        <f t="shared" si="1"/>
        <v/>
      </c>
      <c r="H73" s="289" t="str">
        <f>IF(OR($C73="*",$C73&lt;400),"",IF(AND('201819 DATA'!F73="*",$C73&gt;=400),"*",IF($C73&gt;=400,ROUND('201819 DATA'!F73/$C73,2),"")))</f>
        <v/>
      </c>
      <c r="I73" s="296" t="str">
        <f>IF(OR($B73="*",$B73&lt;400),"",IF(AND('201819 DATA'!Y73="*",$B73&gt;=400),"*",IF($B73&gt;=400,ROUND('201819 DATA'!Y73/$B73,2),"")))</f>
        <v/>
      </c>
      <c r="J73" s="296" t="str">
        <f>IF(OR($B73="*",$B73&lt;400),"",IF(AND('201819 DATA'!Z73="*",$B73&gt;=400),"*",IF($B73&gt;=400,ROUND('201819 DATA'!Z73/$B73,2),"")))</f>
        <v/>
      </c>
      <c r="K73" s="296" t="str">
        <f>IF(OR($B73="*",$B73&lt;400),"",IF(AND('201819 DATA'!AA73="*",$B73&gt;=400),"*",IF($B73&gt;=400,ROUND('201819 DATA'!AA73/$B73,2),"")))</f>
        <v/>
      </c>
      <c r="L73" s="296" t="str">
        <f>IF(OR($B73="*",$B73&lt;400),"",IF(AND('201819 DATA'!AB73="*",$B73&gt;=400),"*",IF($B73&gt;=400,ROUND('201819 DATA'!AB73/$B73,2),"")))</f>
        <v/>
      </c>
      <c r="M73" s="296" t="str">
        <f>IF(OR($B73="*",$B73&lt;400),"",IF(AND('201819 DATA'!AC73="*",$B73&gt;=400),"*",IF($B73&gt;=400,ROUND('201819 DATA'!AC73/$B73,2),"")))</f>
        <v/>
      </c>
      <c r="N73" s="296" t="str">
        <f>IF(OR($B73="*",$B73&lt;400),"",IF(AND('201819 DATA'!AD73="*",$B73&gt;=400),"*",IF($B73&gt;=400,ROUND('201819 DATA'!AD73/$B73,2),"")))</f>
        <v/>
      </c>
      <c r="O73" s="296" t="str">
        <f>IF(OR($B73="*",$B73&lt;400),"",IF(AND('201819 DATA'!AE73="*",$B73&gt;=400),"*",IF($B73&gt;=400,ROUND('201819 DATA'!AE73/$B73,2),"")))</f>
        <v/>
      </c>
      <c r="P73" s="297"/>
      <c r="Q73" s="296" t="str">
        <f>IF(OR($B73="*",$B73&lt;400),"",IF(AND('201819 DATA'!FL73="*",$B73&gt;=400),"*",IF($B73&gt;=400,ROUND('201819 DATA'!FL73/$B73,2),"")))</f>
        <v/>
      </c>
      <c r="R73" s="289" t="str">
        <f>IF(OR($C73="*",$C73&lt;400),"",IF(AND('201819 DATA'!F73="*",$C73&gt;=400),"*",IF($C73&gt;=400,ROUND('201819 DATA'!F73/$C73,2),"")))</f>
        <v/>
      </c>
      <c r="S73" s="289" t="str">
        <f>IF(OR($C73="*",$C73&lt;400),"",IF(AND('201819 DATA'!G73="*",$C73&gt;=400),"*",IF($C73&gt;=400,ROUND('201819 DATA'!G73/$C73,2),"")))</f>
        <v/>
      </c>
      <c r="T73" s="289" t="str">
        <f>IF(OR($C73="*",$C73&lt;400),"",IF(AND('201819 DATA'!H73="*",$C73&gt;=400),"*",IF($C73&gt;=400,ROUND('201819 DATA'!H73/$C73,2),"")))</f>
        <v/>
      </c>
      <c r="U73" s="289" t="str">
        <f>IF(OR($C73="*",$C73&lt;400),"",IF(AND('201819 DATA'!FM73="*",$C73&gt;=400),"*",IF($C73&gt;=400,ROUND('201819 DATA'!FM73/$C73,2),"")))</f>
        <v/>
      </c>
      <c r="V73" s="312" t="str">
        <f>IF(OR($D73="*",$D73&lt;400),"",IF(AND('201819 DATA'!M73="*",$D73&gt;=400),"*",IF($D73&gt;=400,ROUND('201819 DATA'!M73/$D73,2),"")))</f>
        <v/>
      </c>
      <c r="W73" s="312" t="str">
        <f>IF(OR($D73="*",$D73&lt;400),"",IF(AND('201819 DATA'!N73="*",$D73&gt;=400),"*",IF($D73&gt;=400,ROUND('201819 DATA'!N73/$D73,2),"")))</f>
        <v/>
      </c>
      <c r="X73" s="312" t="str">
        <f>IF(OR($D73="*",$D73&lt;400),"",IF(AND('201819 DATA'!O73="*",$D73&gt;=400),"*",IF($D73&gt;=400,ROUND('201819 DATA'!O73/$D73,2),"")))</f>
        <v/>
      </c>
      <c r="Y73" s="312" t="str">
        <f>IF(OR($D73="*",$D73&lt;400),"",IF(AND('201819 DATA'!P73="*",$D73&gt;=400),"*",IF($D73&gt;=400,ROUND('201819 DATA'!P73/$D73,2),"")))</f>
        <v/>
      </c>
      <c r="Z73" s="312" t="str">
        <f>IF(OR($D73="*",$D73&lt;400),"",IF(AND('201819 DATA'!Q73="*",$D73&gt;=400),"*",IF($D73&gt;=400,ROUND('201819 DATA'!Q73/$D73,2),"")))</f>
        <v/>
      </c>
      <c r="AA73" s="312" t="str">
        <f>IF(OR($D73="*",$D73&lt;400),"",IF(AND('201819 DATA'!R73="*",$D73&gt;=400),"*",IF($D73&gt;=400,ROUND('201819 DATA'!R73/$D73,2),"")))</f>
        <v/>
      </c>
      <c r="AB73" s="312" t="str">
        <f>IF(OR($D73="*",$D73&lt;400),"",IF(AND('201819 DATA'!S73="*",$D73&gt;=400),"*",IF($D73&gt;=400,ROUND('201819 DATA'!S73/$D73,2),"")))</f>
        <v/>
      </c>
      <c r="AC73" s="312" t="str">
        <f>IF(OR($D73="*",$D73&lt;400),"",IF(AND('201819 DATA'!T73="*",$D73&gt;=400),"*",IF($D73&gt;=400,ROUND('201819 DATA'!T73/$D73,2),"")))</f>
        <v/>
      </c>
      <c r="AD73" s="289" t="str">
        <f>IF(OR($C73="*",$C73&lt;400),"",IF(AND('201819 DATA'!BC73="*",$C73&gt;=400),"*",IF($C73&gt;=400,ROUND('201819 DATA'!BC73/$C73,2),"")))</f>
        <v/>
      </c>
      <c r="AE73" s="289" t="str">
        <f>IF(OR($C73="*",$C73&lt;400),"",IF(AND('201819 DATA'!BD73="*",$C73&gt;=400),"*",IF($C73&gt;=400,ROUND('201819 DATA'!BD73/$C73,2),"")))</f>
        <v/>
      </c>
      <c r="AF73" s="289" t="str">
        <f>IF(OR($C73="*",$C73&lt;400),"",IF(AND('201819 DATA'!BE73="*",$C73&gt;=400),"*",IF($C73&gt;=400,ROUND('201819 DATA'!BE73/$C73,2),"")))</f>
        <v/>
      </c>
      <c r="AG73" s="289" t="str">
        <f>IF(OR($C73="*",$C73&lt;400),"",IF(AND('201819 DATA'!BF73="*",$C73&gt;=400),"*",IF($C73&gt;=400,ROUND('201819 DATA'!BF73/$C73,2),"")))</f>
        <v/>
      </c>
      <c r="AH73" s="289" t="str">
        <f>IF(OR($C73="*",$C73&lt;400),"",IF(AND('201819 DATA'!BG73="*",$C73&gt;=400),"*",IF($C73&gt;=400,ROUND('201819 DATA'!BG73/$C73,2),"")))</f>
        <v/>
      </c>
      <c r="AI73" s="289" t="str">
        <f>IF(OR($C73="*",$C73&lt;400),"",IF(AND('201819 DATA'!BH73="*",$C73&gt;=400),"*",IF($C73&gt;=400,ROUND('201819 DATA'!BH73/$C73,2),"")))</f>
        <v/>
      </c>
      <c r="AJ73" s="289" t="str">
        <f>IF(OR($C73="*",$C73&lt;400),"",IF(AND('201819 DATA'!BI73="*",$C73&gt;=400),"*",IF($C73&gt;=400,ROUND('201819 DATA'!BI73/$C73,2),"")))</f>
        <v/>
      </c>
      <c r="AK73" s="289" t="str">
        <f>IF(OR($C73="*",$C73&lt;400),"",IF(AND('201819 DATA'!BJ73="*",$C73&gt;=400),"*",IF($C73&gt;=400,ROUND('201819 DATA'!BJ73/$C73,2),"")))</f>
        <v/>
      </c>
      <c r="AL73" s="289" t="str">
        <f>IF(OR($C73="*",$C73&lt;400),"",IF(AND('201819 DATA'!BK73="*",$C73&gt;=400),"*",IF($C73&gt;=400,ROUND('201819 DATA'!BK73/$C73,2),"")))</f>
        <v/>
      </c>
      <c r="AM73" s="289" t="str">
        <f>IF(OR($C73="*",$C73&lt;400),"",IF(AND('201819 DATA'!BL73="*",$C73&gt;=400),"*",IF($C73&gt;=400,ROUND('201819 DATA'!BL73/$C73,2),"")))</f>
        <v/>
      </c>
      <c r="AN73" s="289" t="str">
        <f>IF(OR($C73="*",$C73&lt;400),"",IF(AND('201819 DATA'!BM73="*",$C73&gt;=400),"*",IF($C73&gt;=400,ROUND('201819 DATA'!BM73/$C73,2),"")))</f>
        <v/>
      </c>
      <c r="AO73" s="289" t="str">
        <f>IF(OR($C73="*",$C73&lt;400),"",IF(AND('201819 DATA'!BN73="*",$C73&gt;=400),"*",IF($C73&gt;=400,ROUND('201819 DATA'!BN73/$C73,2),"")))</f>
        <v/>
      </c>
      <c r="AP73" s="289" t="str">
        <f>IF(OR($C73="*",$C73&lt;400),"",IF(AND('201819 DATA'!BO73="*",$C73&gt;=400),"*",IF($C73&gt;=400,ROUND('201819 DATA'!BO73/$C73,2),"")))</f>
        <v/>
      </c>
      <c r="AQ73" s="289" t="str">
        <f>IF(OR($C73="*",$C73&lt;400),"",IF(AND('201819 DATA'!BP73="*",$C73&gt;=400),"*",IF($C73&gt;=400,ROUND('201819 DATA'!BP73/$C73,2),"")))</f>
        <v/>
      </c>
      <c r="AR73" s="289" t="str">
        <f>IF(OR($C73="*",$C73&lt;400),"",IF(AND('201819 DATA'!BQ73="*",$C73&gt;=400),"*",IF($C73&gt;=400,ROUND('201819 DATA'!BQ73/$C73,2),"")))</f>
        <v/>
      </c>
      <c r="AS73" s="289" t="str">
        <f>IF(OR($C73="*",$C73&lt;400),"",IF(AND('201819 DATA'!BR73="*",$C73&gt;=400),"*",IF($C73&gt;=400,ROUND('201819 DATA'!BR73/$C73,2),"")))</f>
        <v/>
      </c>
      <c r="AT73" s="289" t="str">
        <f>IF(OR($C73="*",$C73&lt;400),"",IF(AND('201819 DATA'!BS73="*",$C73&gt;=400),"*",IF($C73&gt;=400,ROUND('201819 DATA'!BS73/$C73,2),"")))</f>
        <v/>
      </c>
      <c r="AU73" s="289" t="str">
        <f>IF(OR($C73="*",$C73&lt;400),"",IF(AND('201819 DATA'!BT73="*",$C73&gt;=400),"*",IF($C73&gt;=400,ROUND('201819 DATA'!BT73/$C73,2),"")))</f>
        <v/>
      </c>
      <c r="AV73" s="289" t="str">
        <f>IF(OR($C73="*",$C73&lt;400),"",IF(AND('201819 DATA'!BU73="*",$C73&gt;=400),"*",IF($C73&gt;=400,ROUND('201819 DATA'!BU73/$C73,2),"")))</f>
        <v/>
      </c>
      <c r="AW73" s="289" t="str">
        <f>IF(OR($C73="*",$C73&lt;400),"",IF(AND('201819 DATA'!BV73="*",$C73&gt;=400),"*",IF($C73&gt;=400,ROUND('201819 DATA'!BV73/$C73,2),"")))</f>
        <v/>
      </c>
      <c r="AX73" s="289" t="str">
        <f>IF(OR($C73="*",$C73&lt;400),"",IF(AND('201819 DATA'!BW73="*",$C73&gt;=400),"*",IF($C73&gt;=400,ROUND('201819 DATA'!BW73/$C73,2),"")))</f>
        <v/>
      </c>
    </row>
    <row r="74" spans="1:50" x14ac:dyDescent="0.2">
      <c r="A74" s="13" t="s">
        <v>36</v>
      </c>
      <c r="B74" s="287">
        <f>'201819 DATA'!B74</f>
        <v>1145</v>
      </c>
      <c r="C74" s="288">
        <f>'201819 DATA'!C74</f>
        <v>1145</v>
      </c>
      <c r="D74" s="293">
        <f>'201819 DATA'!FN74</f>
        <v>1120</v>
      </c>
      <c r="G74" s="295">
        <f t="shared" si="1"/>
        <v>1</v>
      </c>
      <c r="H74" s="289">
        <f>IF(OR($C74="*",$C74&lt;400),"",IF(AND('201819 DATA'!F74="*",$C74&gt;=400),"*",IF($C74&gt;=400,ROUND('201819 DATA'!F74/$C74,2),"")))</f>
        <v>0</v>
      </c>
      <c r="I74" s="296">
        <f>IF(OR($B74="*",$B74&lt;400),"",IF(AND('201819 DATA'!Y74="*",$B74&gt;=400),"*",IF($B74&gt;=400,ROUND('201819 DATA'!Y74/$B74,2),"")))</f>
        <v>0</v>
      </c>
      <c r="J74" s="296">
        <f>IF(OR($B74="*",$B74&lt;400),"",IF(AND('201819 DATA'!Z74="*",$B74&gt;=400),"*",IF($B74&gt;=400,ROUND('201819 DATA'!Z74/$B74,2),"")))</f>
        <v>0.12</v>
      </c>
      <c r="K74" s="296">
        <f>IF(OR($B74="*",$B74&lt;400),"",IF(AND('201819 DATA'!AA74="*",$B74&gt;=400),"*",IF($B74&gt;=400,ROUND('201819 DATA'!AA74/$B74,2),"")))</f>
        <v>0.23</v>
      </c>
      <c r="L74" s="296">
        <f>IF(OR($B74="*",$B74&lt;400),"",IF(AND('201819 DATA'!AB74="*",$B74&gt;=400),"*",IF($B74&gt;=400,ROUND('201819 DATA'!AB74/$B74,2),"")))</f>
        <v>0.28000000000000003</v>
      </c>
      <c r="M74" s="296">
        <f>IF(OR($B74="*",$B74&lt;400),"",IF(AND('201819 DATA'!AC74="*",$B74&gt;=400),"*",IF($B74&gt;=400,ROUND('201819 DATA'!AC74/$B74,2),"")))</f>
        <v>0.24</v>
      </c>
      <c r="N74" s="296">
        <f>IF(OR($B74="*",$B74&lt;400),"",IF(AND('201819 DATA'!AD74="*",$B74&gt;=400),"*",IF($B74&gt;=400,ROUND('201819 DATA'!AD74/$B74,2),"")))</f>
        <v>0.13</v>
      </c>
      <c r="O74" s="296">
        <f>IF(OR($B74="*",$B74&lt;400),"",IF(AND('201819 DATA'!AE74="*",$B74&gt;=400),"*",IF($B74&gt;=400,ROUND('201819 DATA'!AE74/$B74,2),"")))</f>
        <v>0.01</v>
      </c>
      <c r="P74" s="297"/>
      <c r="Q74" s="296">
        <f>IF(OR($B74="*",$B74&lt;400),"",IF(AND('201819 DATA'!FL74="*",$B74&gt;=400),"*",IF($B74&gt;=400,ROUND('201819 DATA'!FL74/$B74,2),"")))</f>
        <v>0.97</v>
      </c>
      <c r="R74" s="289">
        <f>IF(OR($C74="*",$C74&lt;400),"",IF(AND('201819 DATA'!F74="*",$C74&gt;=400),"*",IF($C74&gt;=400,ROUND('201819 DATA'!F74/$C74,2),"")))</f>
        <v>0</v>
      </c>
      <c r="S74" s="289">
        <f>IF(OR($C74="*",$C74&lt;400),"",IF(AND('201819 DATA'!G74="*",$C74&gt;=400),"*",IF($C74&gt;=400,ROUND('201819 DATA'!G74/$C74,2),"")))</f>
        <v>0</v>
      </c>
      <c r="T74" s="289">
        <f>IF(OR($C74="*",$C74&lt;400),"",IF(AND('201819 DATA'!H74="*",$C74&gt;=400),"*",IF($C74&gt;=400,ROUND('201819 DATA'!H74/$C74,2),"")))</f>
        <v>1</v>
      </c>
      <c r="U74" s="289">
        <f>IF(OR($C74="*",$C74&lt;400),"",IF(AND('201819 DATA'!FM74="*",$C74&gt;=400),"*",IF($C74&gt;=400,ROUND('201819 DATA'!FM74/$C74,2),"")))</f>
        <v>0</v>
      </c>
      <c r="V74" s="312">
        <f>IF(OR($D74="*",$D74&lt;400),"",IF(AND('201819 DATA'!M74="*",$D74&gt;=400),"*",IF($D74&gt;=400,ROUND('201819 DATA'!M74/$D74,2),"")))</f>
        <v>0.31</v>
      </c>
      <c r="W74" s="312">
        <f>IF(OR($D74="*",$D74&lt;400),"",IF(AND('201819 DATA'!N74="*",$D74&gt;=400),"*",IF($D74&gt;=400,ROUND('201819 DATA'!N74/$D74,2),"")))</f>
        <v>0.3</v>
      </c>
      <c r="X74" s="312">
        <f>IF(OR($D74="*",$D74&lt;400),"",IF(AND('201819 DATA'!O74="*",$D74&gt;=400),"*",IF($D74&gt;=400,ROUND('201819 DATA'!O74/$D74,2),"")))</f>
        <v>0.2</v>
      </c>
      <c r="Y74" s="312">
        <f>IF(OR($D74="*",$D74&lt;400),"",IF(AND('201819 DATA'!P74="*",$D74&gt;=400),"*",IF($D74&gt;=400,ROUND('201819 DATA'!P74/$D74,2),"")))</f>
        <v>0.13</v>
      </c>
      <c r="Z74" s="312">
        <f>IF(OR($D74="*",$D74&lt;400),"",IF(AND('201819 DATA'!Q74="*",$D74&gt;=400),"*",IF($D74&gt;=400,ROUND('201819 DATA'!Q74/$D74,2),"")))</f>
        <v>0.04</v>
      </c>
      <c r="AA74" s="312">
        <f>IF(OR($D74="*",$D74&lt;400),"",IF(AND('201819 DATA'!R74="*",$D74&gt;=400),"*",IF($D74&gt;=400,ROUND('201819 DATA'!R74/$D74,2),"")))</f>
        <v>0.01</v>
      </c>
      <c r="AB74" s="312" t="str">
        <f>IF(OR($D74="*",$D74&lt;400),"",IF(AND('201819 DATA'!S74="*",$D74&gt;=400),"*",IF($D74&gt;=400,ROUND('201819 DATA'!S74/$D74,2),"")))</f>
        <v>*</v>
      </c>
      <c r="AC74" s="312" t="str">
        <f>IF(OR($D74="*",$D74&lt;400),"",IF(AND('201819 DATA'!T74="*",$D74&gt;=400),"*",IF($D74&gt;=400,ROUND('201819 DATA'!T74/$D74,2),"")))</f>
        <v>*</v>
      </c>
      <c r="AD74" s="289" t="str">
        <f>IF(OR($C74="*",$C74&lt;400),"",IF(AND('201819 DATA'!BC74="*",$C74&gt;=400),"*",IF($C74&gt;=400,ROUND('201819 DATA'!BC74/$C74,2),"")))</f>
        <v>*</v>
      </c>
      <c r="AE74" s="289">
        <f>IF(OR($C74="*",$C74&lt;400),"",IF(AND('201819 DATA'!BD74="*",$C74&gt;=400),"*",IF($C74&gt;=400,ROUND('201819 DATA'!BD74/$C74,2),"")))</f>
        <v>0.03</v>
      </c>
      <c r="AF74" s="289" t="str">
        <f>IF(OR($C74="*",$C74&lt;400),"",IF(AND('201819 DATA'!BE74="*",$C74&gt;=400),"*",IF($C74&gt;=400,ROUND('201819 DATA'!BE74/$C74,2),"")))</f>
        <v>*</v>
      </c>
      <c r="AG74" s="289" t="str">
        <f>IF(OR($C74="*",$C74&lt;400),"",IF(AND('201819 DATA'!BF74="*",$C74&gt;=400),"*",IF($C74&gt;=400,ROUND('201819 DATA'!BF74/$C74,2),"")))</f>
        <v>*</v>
      </c>
      <c r="AH74" s="289">
        <f>IF(OR($C74="*",$C74&lt;400),"",IF(AND('201819 DATA'!BG74="*",$C74&gt;=400),"*",IF($C74&gt;=400,ROUND('201819 DATA'!BG74/$C74,2),"")))</f>
        <v>0</v>
      </c>
      <c r="AI74" s="289">
        <f>IF(OR($C74="*",$C74&lt;400),"",IF(AND('201819 DATA'!BH74="*",$C74&gt;=400),"*",IF($C74&gt;=400,ROUND('201819 DATA'!BH74/$C74,2),"")))</f>
        <v>0.03</v>
      </c>
      <c r="AJ74" s="289">
        <f>IF(OR($C74="*",$C74&lt;400),"",IF(AND('201819 DATA'!BI74="*",$C74&gt;=400),"*",IF($C74&gt;=400,ROUND('201819 DATA'!BI74/$C74,2),"")))</f>
        <v>0.08</v>
      </c>
      <c r="AK74" s="289">
        <f>IF(OR($C74="*",$C74&lt;400),"",IF(AND('201819 DATA'!BJ74="*",$C74&gt;=400),"*",IF($C74&gt;=400,ROUND('201819 DATA'!BJ74/$C74,2),"")))</f>
        <v>0</v>
      </c>
      <c r="AL74" s="289">
        <f>IF(OR($C74="*",$C74&lt;400),"",IF(AND('201819 DATA'!BK74="*",$C74&gt;=400),"*",IF($C74&gt;=400,ROUND('201819 DATA'!BK74/$C74,2),"")))</f>
        <v>0</v>
      </c>
      <c r="AM74" s="289">
        <f>IF(OR($C74="*",$C74&lt;400),"",IF(AND('201819 DATA'!BL74="*",$C74&gt;=400),"*",IF($C74&gt;=400,ROUND('201819 DATA'!BL74/$C74,2),"")))</f>
        <v>0.03</v>
      </c>
      <c r="AN74" s="289">
        <f>IF(OR($C74="*",$C74&lt;400),"",IF(AND('201819 DATA'!BM74="*",$C74&gt;=400),"*",IF($C74&gt;=400,ROUND('201819 DATA'!BM74/$C74,2),"")))</f>
        <v>0.24</v>
      </c>
      <c r="AO74" s="289">
        <f>IF(OR($C74="*",$C74&lt;400),"",IF(AND('201819 DATA'!BN74="*",$C74&gt;=400),"*",IF($C74&gt;=400,ROUND('201819 DATA'!BN74/$C74,2),"")))</f>
        <v>0.01</v>
      </c>
      <c r="AP74" s="289">
        <f>IF(OR($C74="*",$C74&lt;400),"",IF(AND('201819 DATA'!BO74="*",$C74&gt;=400),"*",IF($C74&gt;=400,ROUND('201819 DATA'!BO74/$C74,2),"")))</f>
        <v>0.31</v>
      </c>
      <c r="AQ74" s="289">
        <f>IF(OR($C74="*",$C74&lt;400),"",IF(AND('201819 DATA'!BP74="*",$C74&gt;=400),"*",IF($C74&gt;=400,ROUND('201819 DATA'!BP74/$C74,2),"")))</f>
        <v>0.19</v>
      </c>
      <c r="AR74" s="289" t="str">
        <f>IF(OR($C74="*",$C74&lt;400),"",IF(AND('201819 DATA'!BQ74="*",$C74&gt;=400),"*",IF($C74&gt;=400,ROUND('201819 DATA'!BQ74/$C74,2),"")))</f>
        <v>*</v>
      </c>
      <c r="AS74" s="289">
        <f>IF(OR($C74="*",$C74&lt;400),"",IF(AND('201819 DATA'!BR74="*",$C74&gt;=400),"*",IF($C74&gt;=400,ROUND('201819 DATA'!BR74/$C74,2),"")))</f>
        <v>0</v>
      </c>
      <c r="AT74" s="289" t="str">
        <f>IF(OR($C74="*",$C74&lt;400),"",IF(AND('201819 DATA'!BS74="*",$C74&gt;=400),"*",IF($C74&gt;=400,ROUND('201819 DATA'!BS74/$C74,2),"")))</f>
        <v>*</v>
      </c>
      <c r="AU74" s="289">
        <f>IF(OR($C74="*",$C74&lt;400),"",IF(AND('201819 DATA'!BT74="*",$C74&gt;=400),"*",IF($C74&gt;=400,ROUND('201819 DATA'!BT74/$C74,2),"")))</f>
        <v>0.03</v>
      </c>
      <c r="AV74" s="289">
        <f>IF(OR($C74="*",$C74&lt;400),"",IF(AND('201819 DATA'!BU74="*",$C74&gt;=400),"*",IF($C74&gt;=400,ROUND('201819 DATA'!BU74/$C74,2),"")))</f>
        <v>0.02</v>
      </c>
      <c r="AW74" s="289">
        <f>IF(OR($C74="*",$C74&lt;400),"",IF(AND('201819 DATA'!BV74="*",$C74&gt;=400),"*",IF($C74&gt;=400,ROUND('201819 DATA'!BV74/$C74,2),"")))</f>
        <v>0</v>
      </c>
      <c r="AX74" s="289">
        <f>IF(OR($C74="*",$C74&lt;400),"",IF(AND('201819 DATA'!BW74="*",$C74&gt;=400),"*",IF($C74&gt;=400,ROUND('201819 DATA'!BW74/$C74,2),"")))</f>
        <v>0.02</v>
      </c>
    </row>
    <row r="75" spans="1:50" x14ac:dyDescent="0.2">
      <c r="A75" s="13" t="s">
        <v>331</v>
      </c>
      <c r="B75" s="287">
        <f>'201819 DATA'!B75</f>
        <v>1060</v>
      </c>
      <c r="C75" s="288">
        <f>'201819 DATA'!C75</f>
        <v>1060</v>
      </c>
      <c r="D75" s="293">
        <f>'201819 DATA'!FN75</f>
        <v>1040</v>
      </c>
      <c r="G75" s="295">
        <f t="shared" si="1"/>
        <v>1</v>
      </c>
      <c r="H75" s="289">
        <f>IF(OR($C75="*",$C75&lt;400),"",IF(AND('201819 DATA'!F75="*",$C75&gt;=400),"*",IF($C75&gt;=400,ROUND('201819 DATA'!F75/$C75,2),"")))</f>
        <v>0</v>
      </c>
      <c r="I75" s="296">
        <f>IF(OR($B75="*",$B75&lt;400),"",IF(AND('201819 DATA'!Y75="*",$B75&gt;=400),"*",IF($B75&gt;=400,ROUND('201819 DATA'!Y75/$B75,2),"")))</f>
        <v>0</v>
      </c>
      <c r="J75" s="296">
        <f>IF(OR($B75="*",$B75&lt;400),"",IF(AND('201819 DATA'!Z75="*",$B75&gt;=400),"*",IF($B75&gt;=400,ROUND('201819 DATA'!Z75/$B75,2),"")))</f>
        <v>0.06</v>
      </c>
      <c r="K75" s="296">
        <f>IF(OR($B75="*",$B75&lt;400),"",IF(AND('201819 DATA'!AA75="*",$B75&gt;=400),"*",IF($B75&gt;=400,ROUND('201819 DATA'!AA75/$B75,2),"")))</f>
        <v>0.16</v>
      </c>
      <c r="L75" s="296">
        <f>IF(OR($B75="*",$B75&lt;400),"",IF(AND('201819 DATA'!AB75="*",$B75&gt;=400),"*",IF($B75&gt;=400,ROUND('201819 DATA'!AB75/$B75,2),"")))</f>
        <v>0.25</v>
      </c>
      <c r="M75" s="296">
        <f>IF(OR($B75="*",$B75&lt;400),"",IF(AND('201819 DATA'!AC75="*",$B75&gt;=400),"*",IF($B75&gt;=400,ROUND('201819 DATA'!AC75/$B75,2),"")))</f>
        <v>0.28999999999999998</v>
      </c>
      <c r="N75" s="296">
        <f>IF(OR($B75="*",$B75&lt;400),"",IF(AND('201819 DATA'!AD75="*",$B75&gt;=400),"*",IF($B75&gt;=400,ROUND('201819 DATA'!AD75/$B75,2),"")))</f>
        <v>0.23</v>
      </c>
      <c r="O75" s="296">
        <f>IF(OR($B75="*",$B75&lt;400),"",IF(AND('201819 DATA'!AE75="*",$B75&gt;=400),"*",IF($B75&gt;=400,ROUND('201819 DATA'!AE75/$B75,2),"")))</f>
        <v>0.01</v>
      </c>
      <c r="P75" s="297"/>
      <c r="Q75" s="296">
        <f>IF(OR($B75="*",$B75&lt;400),"",IF(AND('201819 DATA'!FL75="*",$B75&gt;=400),"*",IF($B75&gt;=400,ROUND('201819 DATA'!FL75/$B75,2),"")))</f>
        <v>0.98</v>
      </c>
      <c r="R75" s="289">
        <f>IF(OR($C75="*",$C75&lt;400),"",IF(AND('201819 DATA'!F75="*",$C75&gt;=400),"*",IF($C75&gt;=400,ROUND('201819 DATA'!F75/$C75,2),"")))</f>
        <v>0</v>
      </c>
      <c r="S75" s="289">
        <f>IF(OR($C75="*",$C75&lt;400),"",IF(AND('201819 DATA'!G75="*",$C75&gt;=400),"*",IF($C75&gt;=400,ROUND('201819 DATA'!G75/$C75,2),"")))</f>
        <v>0</v>
      </c>
      <c r="T75" s="289">
        <f>IF(OR($C75="*",$C75&lt;400),"",IF(AND('201819 DATA'!H75="*",$C75&gt;=400),"*",IF($C75&gt;=400,ROUND('201819 DATA'!H75/$C75,2),"")))</f>
        <v>1</v>
      </c>
      <c r="U75" s="289">
        <f>IF(OR($C75="*",$C75&lt;400),"",IF(AND('201819 DATA'!FM75="*",$C75&gt;=400),"*",IF($C75&gt;=400,ROUND('201819 DATA'!FM75/$C75,2),"")))</f>
        <v>0</v>
      </c>
      <c r="V75" s="312">
        <f>IF(OR($D75="*",$D75&lt;400),"",IF(AND('201819 DATA'!M75="*",$D75&gt;=400),"*",IF($D75&gt;=400,ROUND('201819 DATA'!M75/$D75,2),"")))</f>
        <v>0.16</v>
      </c>
      <c r="W75" s="312">
        <f>IF(OR($D75="*",$D75&lt;400),"",IF(AND('201819 DATA'!N75="*",$D75&gt;=400),"*",IF($D75&gt;=400,ROUND('201819 DATA'!N75/$D75,2),"")))</f>
        <v>0.26</v>
      </c>
      <c r="X75" s="312">
        <f>IF(OR($D75="*",$D75&lt;400),"",IF(AND('201819 DATA'!O75="*",$D75&gt;=400),"*",IF($D75&gt;=400,ROUND('201819 DATA'!O75/$D75,2),"")))</f>
        <v>0.32</v>
      </c>
      <c r="Y75" s="312">
        <f>IF(OR($D75="*",$D75&lt;400),"",IF(AND('201819 DATA'!P75="*",$D75&gt;=400),"*",IF($D75&gt;=400,ROUND('201819 DATA'!P75/$D75,2),"")))</f>
        <v>0.18</v>
      </c>
      <c r="Z75" s="312">
        <f>IF(OR($D75="*",$D75&lt;400),"",IF(AND('201819 DATA'!Q75="*",$D75&gt;=400),"*",IF($D75&gt;=400,ROUND('201819 DATA'!Q75/$D75,2),"")))</f>
        <v>0.05</v>
      </c>
      <c r="AA75" s="312">
        <f>IF(OR($D75="*",$D75&lt;400),"",IF(AND('201819 DATA'!R75="*",$D75&gt;=400),"*",IF($D75&gt;=400,ROUND('201819 DATA'!R75/$D75,2),"")))</f>
        <v>0.01</v>
      </c>
      <c r="AB75" s="312" t="str">
        <f>IF(OR($D75="*",$D75&lt;400),"",IF(AND('201819 DATA'!S75="*",$D75&gt;=400),"*",IF($D75&gt;=400,ROUND('201819 DATA'!S75/$D75,2),"")))</f>
        <v>*</v>
      </c>
      <c r="AC75" s="312" t="str">
        <f>IF(OR($D75="*",$D75&lt;400),"",IF(AND('201819 DATA'!T75="*",$D75&gt;=400),"*",IF($D75&gt;=400,ROUND('201819 DATA'!T75/$D75,2),"")))</f>
        <v>*</v>
      </c>
      <c r="AD75" s="289" t="str">
        <f>IF(OR($C75="*",$C75&lt;400),"",IF(AND('201819 DATA'!BC75="*",$C75&gt;=400),"*",IF($C75&gt;=400,ROUND('201819 DATA'!BC75/$C75,2),"")))</f>
        <v>*</v>
      </c>
      <c r="AE75" s="289">
        <f>IF(OR($C75="*",$C75&lt;400),"",IF(AND('201819 DATA'!BD75="*",$C75&gt;=400),"*",IF($C75&gt;=400,ROUND('201819 DATA'!BD75/$C75,2),"")))</f>
        <v>0.03</v>
      </c>
      <c r="AF75" s="289" t="str">
        <f>IF(OR($C75="*",$C75&lt;400),"",IF(AND('201819 DATA'!BE75="*",$C75&gt;=400),"*",IF($C75&gt;=400,ROUND('201819 DATA'!BE75/$C75,2),"")))</f>
        <v>*</v>
      </c>
      <c r="AG75" s="289" t="str">
        <f>IF(OR($C75="*",$C75&lt;400),"",IF(AND('201819 DATA'!BF75="*",$C75&gt;=400),"*",IF($C75&gt;=400,ROUND('201819 DATA'!BF75/$C75,2),"")))</f>
        <v>*</v>
      </c>
      <c r="AH75" s="289">
        <f>IF(OR($C75="*",$C75&lt;400),"",IF(AND('201819 DATA'!BG75="*",$C75&gt;=400),"*",IF($C75&gt;=400,ROUND('201819 DATA'!BG75/$C75,2),"")))</f>
        <v>0</v>
      </c>
      <c r="AI75" s="289">
        <f>IF(OR($C75="*",$C75&lt;400),"",IF(AND('201819 DATA'!BH75="*",$C75&gt;=400),"*",IF($C75&gt;=400,ROUND('201819 DATA'!BH75/$C75,2),"")))</f>
        <v>0.01</v>
      </c>
      <c r="AJ75" s="289">
        <f>IF(OR($C75="*",$C75&lt;400),"",IF(AND('201819 DATA'!BI75="*",$C75&gt;=400),"*",IF($C75&gt;=400,ROUND('201819 DATA'!BI75/$C75,2),"")))</f>
        <v>0.23</v>
      </c>
      <c r="AK75" s="289">
        <f>IF(OR($C75="*",$C75&lt;400),"",IF(AND('201819 DATA'!BJ75="*",$C75&gt;=400),"*",IF($C75&gt;=400,ROUND('201819 DATA'!BJ75/$C75,2),"")))</f>
        <v>0</v>
      </c>
      <c r="AL75" s="289">
        <f>IF(OR($C75="*",$C75&lt;400),"",IF(AND('201819 DATA'!BK75="*",$C75&gt;=400),"*",IF($C75&gt;=400,ROUND('201819 DATA'!BK75/$C75,2),"")))</f>
        <v>0</v>
      </c>
      <c r="AM75" s="289" t="str">
        <f>IF(OR($C75="*",$C75&lt;400),"",IF(AND('201819 DATA'!BL75="*",$C75&gt;=400),"*",IF($C75&gt;=400,ROUND('201819 DATA'!BL75/$C75,2),"")))</f>
        <v>*</v>
      </c>
      <c r="AN75" s="289">
        <f>IF(OR($C75="*",$C75&lt;400),"",IF(AND('201819 DATA'!BM75="*",$C75&gt;=400),"*",IF($C75&gt;=400,ROUND('201819 DATA'!BM75/$C75,2),"")))</f>
        <v>0.14000000000000001</v>
      </c>
      <c r="AO75" s="289">
        <f>IF(OR($C75="*",$C75&lt;400),"",IF(AND('201819 DATA'!BN75="*",$C75&gt;=400),"*",IF($C75&gt;=400,ROUND('201819 DATA'!BN75/$C75,2),"")))</f>
        <v>0.03</v>
      </c>
      <c r="AP75" s="289">
        <f>IF(OR($C75="*",$C75&lt;400),"",IF(AND('201819 DATA'!BO75="*",$C75&gt;=400),"*",IF($C75&gt;=400,ROUND('201819 DATA'!BO75/$C75,2),"")))</f>
        <v>0.39</v>
      </c>
      <c r="AQ75" s="289">
        <f>IF(OR($C75="*",$C75&lt;400),"",IF(AND('201819 DATA'!BP75="*",$C75&gt;=400),"*",IF($C75&gt;=400,ROUND('201819 DATA'!BP75/$C75,2),"")))</f>
        <v>0.1</v>
      </c>
      <c r="AR75" s="289">
        <f>IF(OR($C75="*",$C75&lt;400),"",IF(AND('201819 DATA'!BQ75="*",$C75&gt;=400),"*",IF($C75&gt;=400,ROUND('201819 DATA'!BQ75/$C75,2),"")))</f>
        <v>0</v>
      </c>
      <c r="AS75" s="289">
        <f>IF(OR($C75="*",$C75&lt;400),"",IF(AND('201819 DATA'!BR75="*",$C75&gt;=400),"*",IF($C75&gt;=400,ROUND('201819 DATA'!BR75/$C75,2),"")))</f>
        <v>0</v>
      </c>
      <c r="AT75" s="289">
        <f>IF(OR($C75="*",$C75&lt;400),"",IF(AND('201819 DATA'!BS75="*",$C75&gt;=400),"*",IF($C75&gt;=400,ROUND('201819 DATA'!BS75/$C75,2),"")))</f>
        <v>0</v>
      </c>
      <c r="AU75" s="289">
        <f>IF(OR($C75="*",$C75&lt;400),"",IF(AND('201819 DATA'!BT75="*",$C75&gt;=400),"*",IF($C75&gt;=400,ROUND('201819 DATA'!BT75/$C75,2),"")))</f>
        <v>0.04</v>
      </c>
      <c r="AV75" s="289">
        <f>IF(OR($C75="*",$C75&lt;400),"",IF(AND('201819 DATA'!BU75="*",$C75&gt;=400),"*",IF($C75&gt;=400,ROUND('201819 DATA'!BU75/$C75,2),"")))</f>
        <v>0.01</v>
      </c>
      <c r="AW75" s="289">
        <f>IF(OR($C75="*",$C75&lt;400),"",IF(AND('201819 DATA'!BV75="*",$C75&gt;=400),"*",IF($C75&gt;=400,ROUND('201819 DATA'!BV75/$C75,2),"")))</f>
        <v>0</v>
      </c>
      <c r="AX75" s="289" t="str">
        <f>IF(OR($C75="*",$C75&lt;400),"",IF(AND('201819 DATA'!BW75="*",$C75&gt;=400),"*",IF($C75&gt;=400,ROUND('201819 DATA'!BW75/$C75,2),"")))</f>
        <v>*</v>
      </c>
    </row>
    <row r="76" spans="1:50" x14ac:dyDescent="0.2">
      <c r="A76" s="13" t="s">
        <v>585</v>
      </c>
      <c r="B76" s="287">
        <f>'201819 DATA'!B76</f>
        <v>2660</v>
      </c>
      <c r="C76" s="288">
        <f>'201819 DATA'!C76</f>
        <v>2660</v>
      </c>
      <c r="D76" s="293">
        <f>'201819 DATA'!FN76</f>
        <v>2640</v>
      </c>
      <c r="G76" s="295">
        <f t="shared" si="1"/>
        <v>1</v>
      </c>
      <c r="H76" s="289">
        <f>IF(OR($C76="*",$C76&lt;400),"",IF(AND('201819 DATA'!F76="*",$C76&gt;=400),"*",IF($C76&gt;=400,ROUND('201819 DATA'!F76/$C76,2),"")))</f>
        <v>0</v>
      </c>
      <c r="I76" s="296">
        <f>IF(OR($B76="*",$B76&lt;400),"",IF(AND('201819 DATA'!Y76="*",$B76&gt;=400),"*",IF($B76&gt;=400,ROUND('201819 DATA'!Y76/$B76,2),"")))</f>
        <v>0</v>
      </c>
      <c r="J76" s="296">
        <f>IF(OR($B76="*",$B76&lt;400),"",IF(AND('201819 DATA'!Z76="*",$B76&gt;=400),"*",IF($B76&gt;=400,ROUND('201819 DATA'!Z76/$B76,2),"")))</f>
        <v>0.12</v>
      </c>
      <c r="K76" s="296">
        <f>IF(OR($B76="*",$B76&lt;400),"",IF(AND('201819 DATA'!AA76="*",$B76&gt;=400),"*",IF($B76&gt;=400,ROUND('201819 DATA'!AA76/$B76,2),"")))</f>
        <v>0.23</v>
      </c>
      <c r="L76" s="296">
        <f>IF(OR($B76="*",$B76&lt;400),"",IF(AND('201819 DATA'!AB76="*",$B76&gt;=400),"*",IF($B76&gt;=400,ROUND('201819 DATA'!AB76/$B76,2),"")))</f>
        <v>0.33</v>
      </c>
      <c r="M76" s="296">
        <f>IF(OR($B76="*",$B76&lt;400),"",IF(AND('201819 DATA'!AC76="*",$B76&gt;=400),"*",IF($B76&gt;=400,ROUND('201819 DATA'!AC76/$B76,2),"")))</f>
        <v>0.26</v>
      </c>
      <c r="N76" s="296">
        <f>IF(OR($B76="*",$B76&lt;400),"",IF(AND('201819 DATA'!AD76="*",$B76&gt;=400),"*",IF($B76&gt;=400,ROUND('201819 DATA'!AD76/$B76,2),"")))</f>
        <v>0.06</v>
      </c>
      <c r="O76" s="296" t="str">
        <f>IF(OR($B76="*",$B76&lt;400),"",IF(AND('201819 DATA'!AE76="*",$B76&gt;=400),"*",IF($B76&gt;=400,ROUND('201819 DATA'!AE76/$B76,2),"")))</f>
        <v>*</v>
      </c>
      <c r="P76" s="297"/>
      <c r="Q76" s="296">
        <f>IF(OR($B76="*",$B76&lt;400),"",IF(AND('201819 DATA'!FL76="*",$B76&gt;=400),"*",IF($B76&gt;=400,ROUND('201819 DATA'!FL76/$B76,2),"")))</f>
        <v>0.98</v>
      </c>
      <c r="R76" s="289">
        <f>IF(OR($C76="*",$C76&lt;400),"",IF(AND('201819 DATA'!F76="*",$C76&gt;=400),"*",IF($C76&gt;=400,ROUND('201819 DATA'!F76/$C76,2),"")))</f>
        <v>0</v>
      </c>
      <c r="S76" s="289">
        <f>IF(OR($C76="*",$C76&lt;400),"",IF(AND('201819 DATA'!G76="*",$C76&gt;=400),"*",IF($C76&gt;=400,ROUND('201819 DATA'!G76/$C76,2),"")))</f>
        <v>0</v>
      </c>
      <c r="T76" s="289">
        <f>IF(OR($C76="*",$C76&lt;400),"",IF(AND('201819 DATA'!H76="*",$C76&gt;=400),"*",IF($C76&gt;=400,ROUND('201819 DATA'!H76/$C76,2),"")))</f>
        <v>1</v>
      </c>
      <c r="U76" s="289">
        <f>IF(OR($C76="*",$C76&lt;400),"",IF(AND('201819 DATA'!FM76="*",$C76&gt;=400),"*",IF($C76&gt;=400,ROUND('201819 DATA'!FM76/$C76,2),"")))</f>
        <v>0</v>
      </c>
      <c r="V76" s="312">
        <f>IF(OR($D76="*",$D76&lt;400),"",IF(AND('201819 DATA'!M76="*",$D76&gt;=400),"*",IF($D76&gt;=400,ROUND('201819 DATA'!M76/$D76,2),"")))</f>
        <v>0.27</v>
      </c>
      <c r="W76" s="312">
        <f>IF(OR($D76="*",$D76&lt;400),"",IF(AND('201819 DATA'!N76="*",$D76&gt;=400),"*",IF($D76&gt;=400,ROUND('201819 DATA'!N76/$D76,2),"")))</f>
        <v>0.26</v>
      </c>
      <c r="X76" s="312">
        <f>IF(OR($D76="*",$D76&lt;400),"",IF(AND('201819 DATA'!O76="*",$D76&gt;=400),"*",IF($D76&gt;=400,ROUND('201819 DATA'!O76/$D76,2),"")))</f>
        <v>0.21</v>
      </c>
      <c r="Y76" s="312">
        <f>IF(OR($D76="*",$D76&lt;400),"",IF(AND('201819 DATA'!P76="*",$D76&gt;=400),"*",IF($D76&gt;=400,ROUND('201819 DATA'!P76/$D76,2),"")))</f>
        <v>0.17</v>
      </c>
      <c r="Z76" s="312">
        <f>IF(OR($D76="*",$D76&lt;400),"",IF(AND('201819 DATA'!Q76="*",$D76&gt;=400),"*",IF($D76&gt;=400,ROUND('201819 DATA'!Q76/$D76,2),"")))</f>
        <v>0.04</v>
      </c>
      <c r="AA76" s="312">
        <f>IF(OR($D76="*",$D76&lt;400),"",IF(AND('201819 DATA'!R76="*",$D76&gt;=400),"*",IF($D76&gt;=400,ROUND('201819 DATA'!R76/$D76,2),"")))</f>
        <v>0.02</v>
      </c>
      <c r="AB76" s="312">
        <f>IF(OR($D76="*",$D76&lt;400),"",IF(AND('201819 DATA'!S76="*",$D76&gt;=400),"*",IF($D76&gt;=400,ROUND('201819 DATA'!S76/$D76,2),"")))</f>
        <v>0.02</v>
      </c>
      <c r="AC76" s="312">
        <f>IF(OR($D76="*",$D76&lt;400),"",IF(AND('201819 DATA'!T76="*",$D76&gt;=400),"*",IF($D76&gt;=400,ROUND('201819 DATA'!T76/$D76,2),"")))</f>
        <v>0.01</v>
      </c>
      <c r="AD76" s="289">
        <f>IF(OR($C76="*",$C76&lt;400),"",IF(AND('201819 DATA'!BC76="*",$C76&gt;=400),"*",IF($C76&gt;=400,ROUND('201819 DATA'!BC76/$C76,2),"")))</f>
        <v>0.01</v>
      </c>
      <c r="AE76" s="289">
        <f>IF(OR($C76="*",$C76&lt;400),"",IF(AND('201819 DATA'!BD76="*",$C76&gt;=400),"*",IF($C76&gt;=400,ROUND('201819 DATA'!BD76/$C76,2),"")))</f>
        <v>0.02</v>
      </c>
      <c r="AF76" s="289">
        <f>IF(OR($C76="*",$C76&lt;400),"",IF(AND('201819 DATA'!BE76="*",$C76&gt;=400),"*",IF($C76&gt;=400,ROUND('201819 DATA'!BE76/$C76,2),"")))</f>
        <v>0</v>
      </c>
      <c r="AG76" s="289" t="str">
        <f>IF(OR($C76="*",$C76&lt;400),"",IF(AND('201819 DATA'!BF76="*",$C76&gt;=400),"*",IF($C76&gt;=400,ROUND('201819 DATA'!BF76/$C76,2),"")))</f>
        <v>*</v>
      </c>
      <c r="AH76" s="289" t="str">
        <f>IF(OR($C76="*",$C76&lt;400),"",IF(AND('201819 DATA'!BG76="*",$C76&gt;=400),"*",IF($C76&gt;=400,ROUND('201819 DATA'!BG76/$C76,2),"")))</f>
        <v>*</v>
      </c>
      <c r="AI76" s="289">
        <f>IF(OR($C76="*",$C76&lt;400),"",IF(AND('201819 DATA'!BH76="*",$C76&gt;=400),"*",IF($C76&gt;=400,ROUND('201819 DATA'!BH76/$C76,2),"")))</f>
        <v>0.02</v>
      </c>
      <c r="AJ76" s="289" t="str">
        <f>IF(OR($C76="*",$C76&lt;400),"",IF(AND('201819 DATA'!BI76="*",$C76&gt;=400),"*",IF($C76&gt;=400,ROUND('201819 DATA'!BI76/$C76,2),"")))</f>
        <v>*</v>
      </c>
      <c r="AK76" s="289">
        <f>IF(OR($C76="*",$C76&lt;400),"",IF(AND('201819 DATA'!BJ76="*",$C76&gt;=400),"*",IF($C76&gt;=400,ROUND('201819 DATA'!BJ76/$C76,2),"")))</f>
        <v>0.01</v>
      </c>
      <c r="AL76" s="289">
        <f>IF(OR($C76="*",$C76&lt;400),"",IF(AND('201819 DATA'!BK76="*",$C76&gt;=400),"*",IF($C76&gt;=400,ROUND('201819 DATA'!BK76/$C76,2),"")))</f>
        <v>0</v>
      </c>
      <c r="AM76" s="289">
        <f>IF(OR($C76="*",$C76&lt;400),"",IF(AND('201819 DATA'!BL76="*",$C76&gt;=400),"*",IF($C76&gt;=400,ROUND('201819 DATA'!BL76/$C76,2),"")))</f>
        <v>0.04</v>
      </c>
      <c r="AN76" s="289">
        <f>IF(OR($C76="*",$C76&lt;400),"",IF(AND('201819 DATA'!BM76="*",$C76&gt;=400),"*",IF($C76&gt;=400,ROUND('201819 DATA'!BM76/$C76,2),"")))</f>
        <v>0.4</v>
      </c>
      <c r="AO76" s="289">
        <f>IF(OR($C76="*",$C76&lt;400),"",IF(AND('201819 DATA'!BN76="*",$C76&gt;=400),"*",IF($C76&gt;=400,ROUND('201819 DATA'!BN76/$C76,2),"")))</f>
        <v>0.01</v>
      </c>
      <c r="AP76" s="289">
        <f>IF(OR($C76="*",$C76&lt;400),"",IF(AND('201819 DATA'!BO76="*",$C76&gt;=400),"*",IF($C76&gt;=400,ROUND('201819 DATA'!BO76/$C76,2),"")))</f>
        <v>0.2</v>
      </c>
      <c r="AQ76" s="289">
        <f>IF(OR($C76="*",$C76&lt;400),"",IF(AND('201819 DATA'!BP76="*",$C76&gt;=400),"*",IF($C76&gt;=400,ROUND('201819 DATA'!BP76/$C76,2),"")))</f>
        <v>0.17</v>
      </c>
      <c r="AR76" s="289">
        <f>IF(OR($C76="*",$C76&lt;400),"",IF(AND('201819 DATA'!BQ76="*",$C76&gt;=400),"*",IF($C76&gt;=400,ROUND('201819 DATA'!BQ76/$C76,2),"")))</f>
        <v>0</v>
      </c>
      <c r="AS76" s="289">
        <f>IF(OR($C76="*",$C76&lt;400),"",IF(AND('201819 DATA'!BR76="*",$C76&gt;=400),"*",IF($C76&gt;=400,ROUND('201819 DATA'!BR76/$C76,2),"")))</f>
        <v>0</v>
      </c>
      <c r="AT76" s="289" t="str">
        <f>IF(OR($C76="*",$C76&lt;400),"",IF(AND('201819 DATA'!BS76="*",$C76&gt;=400),"*",IF($C76&gt;=400,ROUND('201819 DATA'!BS76/$C76,2),"")))</f>
        <v>*</v>
      </c>
      <c r="AU76" s="289">
        <f>IF(OR($C76="*",$C76&lt;400),"",IF(AND('201819 DATA'!BT76="*",$C76&gt;=400),"*",IF($C76&gt;=400,ROUND('201819 DATA'!BT76/$C76,2),"")))</f>
        <v>7.0000000000000007E-2</v>
      </c>
      <c r="AV76" s="289">
        <f>IF(OR($C76="*",$C76&lt;400),"",IF(AND('201819 DATA'!BU76="*",$C76&gt;=400),"*",IF($C76&gt;=400,ROUND('201819 DATA'!BU76/$C76,2),"")))</f>
        <v>0.01</v>
      </c>
      <c r="AW76" s="289">
        <f>IF(OR($C76="*",$C76&lt;400),"",IF(AND('201819 DATA'!BV76="*",$C76&gt;=400),"*",IF($C76&gt;=400,ROUND('201819 DATA'!BV76/$C76,2),"")))</f>
        <v>0</v>
      </c>
      <c r="AX76" s="289">
        <f>IF(OR($C76="*",$C76&lt;400),"",IF(AND('201819 DATA'!BW76="*",$C76&gt;=400),"*",IF($C76&gt;=400,ROUND('201819 DATA'!BW76/$C76,2),"")))</f>
        <v>0.01</v>
      </c>
    </row>
    <row r="77" spans="1:50" x14ac:dyDescent="0.2">
      <c r="A77" s="13" t="s">
        <v>39</v>
      </c>
      <c r="B77" s="287">
        <f>'201819 DATA'!B77</f>
        <v>1115</v>
      </c>
      <c r="C77" s="288">
        <f>'201819 DATA'!C77</f>
        <v>1115</v>
      </c>
      <c r="D77" s="293">
        <f>'201819 DATA'!FN77</f>
        <v>1110</v>
      </c>
      <c r="G77" s="295">
        <f t="shared" si="1"/>
        <v>1</v>
      </c>
      <c r="H77" s="289">
        <f>IF(OR($C77="*",$C77&lt;400),"",IF(AND('201819 DATA'!F77="*",$C77&gt;=400),"*",IF($C77&gt;=400,ROUND('201819 DATA'!F77/$C77,2),"")))</f>
        <v>0</v>
      </c>
      <c r="I77" s="296">
        <f>IF(OR($B77="*",$B77&lt;400),"",IF(AND('201819 DATA'!Y77="*",$B77&gt;=400),"*",IF($B77&gt;=400,ROUND('201819 DATA'!Y77/$B77,2),"")))</f>
        <v>0</v>
      </c>
      <c r="J77" s="296">
        <f>IF(OR($B77="*",$B77&lt;400),"",IF(AND('201819 DATA'!Z77="*",$B77&gt;=400),"*",IF($B77&gt;=400,ROUND('201819 DATA'!Z77/$B77,2),"")))</f>
        <v>0.03</v>
      </c>
      <c r="K77" s="296">
        <f>IF(OR($B77="*",$B77&lt;400),"",IF(AND('201819 DATA'!AA77="*",$B77&gt;=400),"*",IF($B77&gt;=400,ROUND('201819 DATA'!AA77/$B77,2),"")))</f>
        <v>7.0000000000000007E-2</v>
      </c>
      <c r="L77" s="296">
        <f>IF(OR($B77="*",$B77&lt;400),"",IF(AND('201819 DATA'!AB77="*",$B77&gt;=400),"*",IF($B77&gt;=400,ROUND('201819 DATA'!AB77/$B77,2),"")))</f>
        <v>0.25</v>
      </c>
      <c r="M77" s="296">
        <f>IF(OR($B77="*",$B77&lt;400),"",IF(AND('201819 DATA'!AC77="*",$B77&gt;=400),"*",IF($B77&gt;=400,ROUND('201819 DATA'!AC77/$B77,2),"")))</f>
        <v>0.41</v>
      </c>
      <c r="N77" s="296">
        <f>IF(OR($B77="*",$B77&lt;400),"",IF(AND('201819 DATA'!AD77="*",$B77&gt;=400),"*",IF($B77&gt;=400,ROUND('201819 DATA'!AD77/$B77,2),"")))</f>
        <v>0.24</v>
      </c>
      <c r="O77" s="296" t="str">
        <f>IF(OR($B77="*",$B77&lt;400),"",IF(AND('201819 DATA'!AE77="*",$B77&gt;=400),"*",IF($B77&gt;=400,ROUND('201819 DATA'!AE77/$B77,2),"")))</f>
        <v>*</v>
      </c>
      <c r="P77" s="297"/>
      <c r="Q77" s="296">
        <f>IF(OR($B77="*",$B77&lt;400),"",IF(AND('201819 DATA'!FL77="*",$B77&gt;=400),"*",IF($B77&gt;=400,ROUND('201819 DATA'!FL77/$B77,2),"")))</f>
        <v>0.98</v>
      </c>
      <c r="R77" s="289">
        <f>IF(OR($C77="*",$C77&lt;400),"",IF(AND('201819 DATA'!F77="*",$C77&gt;=400),"*",IF($C77&gt;=400,ROUND('201819 DATA'!F77/$C77,2),"")))</f>
        <v>0</v>
      </c>
      <c r="S77" s="289">
        <f>IF(OR($C77="*",$C77&lt;400),"",IF(AND('201819 DATA'!G77="*",$C77&gt;=400),"*",IF($C77&gt;=400,ROUND('201819 DATA'!G77/$C77,2),"")))</f>
        <v>0</v>
      </c>
      <c r="T77" s="289">
        <f>IF(OR($C77="*",$C77&lt;400),"",IF(AND('201819 DATA'!H77="*",$C77&gt;=400),"*",IF($C77&gt;=400,ROUND('201819 DATA'!H77/$C77,2),"")))</f>
        <v>1</v>
      </c>
      <c r="U77" s="289">
        <f>IF(OR($C77="*",$C77&lt;400),"",IF(AND('201819 DATA'!FM77="*",$C77&gt;=400),"*",IF($C77&gt;=400,ROUND('201819 DATA'!FM77/$C77,2),"")))</f>
        <v>0</v>
      </c>
      <c r="V77" s="312">
        <f>IF(OR($D77="*",$D77&lt;400),"",IF(AND('201819 DATA'!M77="*",$D77&gt;=400),"*",IF($D77&gt;=400,ROUND('201819 DATA'!M77/$D77,2),"")))</f>
        <v>0.27</v>
      </c>
      <c r="W77" s="312">
        <f>IF(OR($D77="*",$D77&lt;400),"",IF(AND('201819 DATA'!N77="*",$D77&gt;=400),"*",IF($D77&gt;=400,ROUND('201819 DATA'!N77/$D77,2),"")))</f>
        <v>0.27</v>
      </c>
      <c r="X77" s="312">
        <f>IF(OR($D77="*",$D77&lt;400),"",IF(AND('201819 DATA'!O77="*",$D77&gt;=400),"*",IF($D77&gt;=400,ROUND('201819 DATA'!O77/$D77,2),"")))</f>
        <v>0.23</v>
      </c>
      <c r="Y77" s="312">
        <f>IF(OR($D77="*",$D77&lt;400),"",IF(AND('201819 DATA'!P77="*",$D77&gt;=400),"*",IF($D77&gt;=400,ROUND('201819 DATA'!P77/$D77,2),"")))</f>
        <v>0.14000000000000001</v>
      </c>
      <c r="Z77" s="312">
        <f>IF(OR($D77="*",$D77&lt;400),"",IF(AND('201819 DATA'!Q77="*",$D77&gt;=400),"*",IF($D77&gt;=400,ROUND('201819 DATA'!Q77/$D77,2),"")))</f>
        <v>0.05</v>
      </c>
      <c r="AA77" s="312">
        <f>IF(OR($D77="*",$D77&lt;400),"",IF(AND('201819 DATA'!R77="*",$D77&gt;=400),"*",IF($D77&gt;=400,ROUND('201819 DATA'!R77/$D77,2),"")))</f>
        <v>0.03</v>
      </c>
      <c r="AB77" s="312">
        <f>IF(OR($D77="*",$D77&lt;400),"",IF(AND('201819 DATA'!S77="*",$D77&gt;=400),"*",IF($D77&gt;=400,ROUND('201819 DATA'!S77/$D77,2),"")))</f>
        <v>0.01</v>
      </c>
      <c r="AC77" s="312" t="str">
        <f>IF(OR($D77="*",$D77&lt;400),"",IF(AND('201819 DATA'!T77="*",$D77&gt;=400),"*",IF($D77&gt;=400,ROUND('201819 DATA'!T77/$D77,2),"")))</f>
        <v>*</v>
      </c>
      <c r="AD77" s="289">
        <f>IF(OR($C77="*",$C77&lt;400),"",IF(AND('201819 DATA'!BC77="*",$C77&gt;=400),"*",IF($C77&gt;=400,ROUND('201819 DATA'!BC77/$C77,2),"")))</f>
        <v>0</v>
      </c>
      <c r="AE77" s="289" t="str">
        <f>IF(OR($C77="*",$C77&lt;400),"",IF(AND('201819 DATA'!BD77="*",$C77&gt;=400),"*",IF($C77&gt;=400,ROUND('201819 DATA'!BD77/$C77,2),"")))</f>
        <v>*</v>
      </c>
      <c r="AF77" s="289">
        <f>IF(OR($C77="*",$C77&lt;400),"",IF(AND('201819 DATA'!BE77="*",$C77&gt;=400),"*",IF($C77&gt;=400,ROUND('201819 DATA'!BE77/$C77,2),"")))</f>
        <v>0</v>
      </c>
      <c r="AG77" s="289" t="str">
        <f>IF(OR($C77="*",$C77&lt;400),"",IF(AND('201819 DATA'!BF77="*",$C77&gt;=400),"*",IF($C77&gt;=400,ROUND('201819 DATA'!BF77/$C77,2),"")))</f>
        <v>*</v>
      </c>
      <c r="AH77" s="289">
        <f>IF(OR($C77="*",$C77&lt;400),"",IF(AND('201819 DATA'!BG77="*",$C77&gt;=400),"*",IF($C77&gt;=400,ROUND('201819 DATA'!BG77/$C77,2),"")))</f>
        <v>0</v>
      </c>
      <c r="AI77" s="289">
        <f>IF(OR($C77="*",$C77&lt;400),"",IF(AND('201819 DATA'!BH77="*",$C77&gt;=400),"*",IF($C77&gt;=400,ROUND('201819 DATA'!BH77/$C77,2),"")))</f>
        <v>0.06</v>
      </c>
      <c r="AJ77" s="289">
        <f>IF(OR($C77="*",$C77&lt;400),"",IF(AND('201819 DATA'!BI77="*",$C77&gt;=400),"*",IF($C77&gt;=400,ROUND('201819 DATA'!BI77/$C77,2),"")))</f>
        <v>0.17</v>
      </c>
      <c r="AK77" s="289">
        <f>IF(OR($C77="*",$C77&lt;400),"",IF(AND('201819 DATA'!BJ77="*",$C77&gt;=400),"*",IF($C77&gt;=400,ROUND('201819 DATA'!BJ77/$C77,2),"")))</f>
        <v>0</v>
      </c>
      <c r="AL77" s="289" t="str">
        <f>IF(OR($C77="*",$C77&lt;400),"",IF(AND('201819 DATA'!BK77="*",$C77&gt;=400),"*",IF($C77&gt;=400,ROUND('201819 DATA'!BK77/$C77,2),"")))</f>
        <v>*</v>
      </c>
      <c r="AM77" s="289">
        <f>IF(OR($C77="*",$C77&lt;400),"",IF(AND('201819 DATA'!BL77="*",$C77&gt;=400),"*",IF($C77&gt;=400,ROUND('201819 DATA'!BL77/$C77,2),"")))</f>
        <v>0</v>
      </c>
      <c r="AN77" s="289">
        <f>IF(OR($C77="*",$C77&lt;400),"",IF(AND('201819 DATA'!BM77="*",$C77&gt;=400),"*",IF($C77&gt;=400,ROUND('201819 DATA'!BM77/$C77,2),"")))</f>
        <v>0.28999999999999998</v>
      </c>
      <c r="AO77" s="289">
        <f>IF(OR($C77="*",$C77&lt;400),"",IF(AND('201819 DATA'!BN77="*",$C77&gt;=400),"*",IF($C77&gt;=400,ROUND('201819 DATA'!BN77/$C77,2),"")))</f>
        <v>0.01</v>
      </c>
      <c r="AP77" s="289">
        <f>IF(OR($C77="*",$C77&lt;400),"",IF(AND('201819 DATA'!BO77="*",$C77&gt;=400),"*",IF($C77&gt;=400,ROUND('201819 DATA'!BO77/$C77,2),"")))</f>
        <v>0.45</v>
      </c>
      <c r="AQ77" s="289">
        <f>IF(OR($C77="*",$C77&lt;400),"",IF(AND('201819 DATA'!BP77="*",$C77&gt;=400),"*",IF($C77&gt;=400,ROUND('201819 DATA'!BP77/$C77,2),"")))</f>
        <v>0</v>
      </c>
      <c r="AR77" s="289">
        <f>IF(OR($C77="*",$C77&lt;400),"",IF(AND('201819 DATA'!BQ77="*",$C77&gt;=400),"*",IF($C77&gt;=400,ROUND('201819 DATA'!BQ77/$C77,2),"")))</f>
        <v>0</v>
      </c>
      <c r="AS77" s="289">
        <f>IF(OR($C77="*",$C77&lt;400),"",IF(AND('201819 DATA'!BR77="*",$C77&gt;=400),"*",IF($C77&gt;=400,ROUND('201819 DATA'!BR77/$C77,2),"")))</f>
        <v>0</v>
      </c>
      <c r="AT77" s="289">
        <f>IF(OR($C77="*",$C77&lt;400),"",IF(AND('201819 DATA'!BS77="*",$C77&gt;=400),"*",IF($C77&gt;=400,ROUND('201819 DATA'!BS77/$C77,2),"")))</f>
        <v>0</v>
      </c>
      <c r="AU77" s="289" t="str">
        <f>IF(OR($C77="*",$C77&lt;400),"",IF(AND('201819 DATA'!BT77="*",$C77&gt;=400),"*",IF($C77&gt;=400,ROUND('201819 DATA'!BT77/$C77,2),"")))</f>
        <v>*</v>
      </c>
      <c r="AV77" s="289">
        <f>IF(OR($C77="*",$C77&lt;400),"",IF(AND('201819 DATA'!BU77="*",$C77&gt;=400),"*",IF($C77&gt;=400,ROUND('201819 DATA'!BU77/$C77,2),"")))</f>
        <v>0.01</v>
      </c>
      <c r="AW77" s="289">
        <f>IF(OR($C77="*",$C77&lt;400),"",IF(AND('201819 DATA'!BV77="*",$C77&gt;=400),"*",IF($C77&gt;=400,ROUND('201819 DATA'!BV77/$C77,2),"")))</f>
        <v>0</v>
      </c>
      <c r="AX77" s="289" t="str">
        <f>IF(OR($C77="*",$C77&lt;400),"",IF(AND('201819 DATA'!BW77="*",$C77&gt;=400),"*",IF($C77&gt;=400,ROUND('201819 DATA'!BW77/$C77,2),"")))</f>
        <v>*</v>
      </c>
    </row>
    <row r="78" spans="1:50" x14ac:dyDescent="0.2">
      <c r="A78" s="13" t="s">
        <v>37</v>
      </c>
      <c r="B78" s="287">
        <f>'201819 DATA'!B78</f>
        <v>1155</v>
      </c>
      <c r="C78" s="288">
        <f>'201819 DATA'!C78</f>
        <v>1155</v>
      </c>
      <c r="D78" s="293">
        <f>'201819 DATA'!FN78</f>
        <v>1140</v>
      </c>
      <c r="G78" s="295">
        <f t="shared" si="1"/>
        <v>1</v>
      </c>
      <c r="H78" s="289">
        <f>IF(OR($C78="*",$C78&lt;400),"",IF(AND('201819 DATA'!F78="*",$C78&gt;=400),"*",IF($C78&gt;=400,ROUND('201819 DATA'!F78/$C78,2),"")))</f>
        <v>0</v>
      </c>
      <c r="I78" s="296">
        <f>IF(OR($B78="*",$B78&lt;400),"",IF(AND('201819 DATA'!Y78="*",$B78&gt;=400),"*",IF($B78&gt;=400,ROUND('201819 DATA'!Y78/$B78,2),"")))</f>
        <v>0</v>
      </c>
      <c r="J78" s="296">
        <f>IF(OR($B78="*",$B78&lt;400),"",IF(AND('201819 DATA'!Z78="*",$B78&gt;=400),"*",IF($B78&gt;=400,ROUND('201819 DATA'!Z78/$B78,2),"")))</f>
        <v>0.1</v>
      </c>
      <c r="K78" s="296">
        <f>IF(OR($B78="*",$B78&lt;400),"",IF(AND('201819 DATA'!AA78="*",$B78&gt;=400),"*",IF($B78&gt;=400,ROUND('201819 DATA'!AA78/$B78,2),"")))</f>
        <v>0.25</v>
      </c>
      <c r="L78" s="296">
        <f>IF(OR($B78="*",$B78&lt;400),"",IF(AND('201819 DATA'!AB78="*",$B78&gt;=400),"*",IF($B78&gt;=400,ROUND('201819 DATA'!AB78/$B78,2),"")))</f>
        <v>0.33</v>
      </c>
      <c r="M78" s="296">
        <f>IF(OR($B78="*",$B78&lt;400),"",IF(AND('201819 DATA'!AC78="*",$B78&gt;=400),"*",IF($B78&gt;=400,ROUND('201819 DATA'!AC78/$B78,2),"")))</f>
        <v>0.25</v>
      </c>
      <c r="N78" s="296">
        <f>IF(OR($B78="*",$B78&lt;400),"",IF(AND('201819 DATA'!AD78="*",$B78&gt;=400),"*",IF($B78&gt;=400,ROUND('201819 DATA'!AD78/$B78,2),"")))</f>
        <v>7.0000000000000007E-2</v>
      </c>
      <c r="O78" s="296" t="str">
        <f>IF(OR($B78="*",$B78&lt;400),"",IF(AND('201819 DATA'!AE78="*",$B78&gt;=400),"*",IF($B78&gt;=400,ROUND('201819 DATA'!AE78/$B78,2),"")))</f>
        <v>*</v>
      </c>
      <c r="P78" s="297"/>
      <c r="Q78" s="296">
        <f>IF(OR($B78="*",$B78&lt;400),"",IF(AND('201819 DATA'!FL78="*",$B78&gt;=400),"*",IF($B78&gt;=400,ROUND('201819 DATA'!FL78/$B78,2),"")))</f>
        <v>0.97</v>
      </c>
      <c r="R78" s="289">
        <f>IF(OR($C78="*",$C78&lt;400),"",IF(AND('201819 DATA'!F78="*",$C78&gt;=400),"*",IF($C78&gt;=400,ROUND('201819 DATA'!F78/$C78,2),"")))</f>
        <v>0</v>
      </c>
      <c r="S78" s="289">
        <f>IF(OR($C78="*",$C78&lt;400),"",IF(AND('201819 DATA'!G78="*",$C78&gt;=400),"*",IF($C78&gt;=400,ROUND('201819 DATA'!G78/$C78,2),"")))</f>
        <v>0</v>
      </c>
      <c r="T78" s="289">
        <f>IF(OR($C78="*",$C78&lt;400),"",IF(AND('201819 DATA'!H78="*",$C78&gt;=400),"*",IF($C78&gt;=400,ROUND('201819 DATA'!H78/$C78,2),"")))</f>
        <v>1</v>
      </c>
      <c r="U78" s="289">
        <f>IF(OR($C78="*",$C78&lt;400),"",IF(AND('201819 DATA'!FM78="*",$C78&gt;=400),"*",IF($C78&gt;=400,ROUND('201819 DATA'!FM78/$C78,2),"")))</f>
        <v>0</v>
      </c>
      <c r="V78" s="312">
        <f>IF(OR($D78="*",$D78&lt;400),"",IF(AND('201819 DATA'!M78="*",$D78&gt;=400),"*",IF($D78&gt;=400,ROUND('201819 DATA'!M78/$D78,2),"")))</f>
        <v>0.36</v>
      </c>
      <c r="W78" s="312">
        <f>IF(OR($D78="*",$D78&lt;400),"",IF(AND('201819 DATA'!N78="*",$D78&gt;=400),"*",IF($D78&gt;=400,ROUND('201819 DATA'!N78/$D78,2),"")))</f>
        <v>0.26</v>
      </c>
      <c r="X78" s="312">
        <f>IF(OR($D78="*",$D78&lt;400),"",IF(AND('201819 DATA'!O78="*",$D78&gt;=400),"*",IF($D78&gt;=400,ROUND('201819 DATA'!O78/$D78,2),"")))</f>
        <v>0.17</v>
      </c>
      <c r="Y78" s="312">
        <f>IF(OR($D78="*",$D78&lt;400),"",IF(AND('201819 DATA'!P78="*",$D78&gt;=400),"*",IF($D78&gt;=400,ROUND('201819 DATA'!P78/$D78,2),"")))</f>
        <v>0.14000000000000001</v>
      </c>
      <c r="Z78" s="312">
        <f>IF(OR($D78="*",$D78&lt;400),"",IF(AND('201819 DATA'!Q78="*",$D78&gt;=400),"*",IF($D78&gt;=400,ROUND('201819 DATA'!Q78/$D78,2),"")))</f>
        <v>0.03</v>
      </c>
      <c r="AA78" s="312">
        <f>IF(OR($D78="*",$D78&lt;400),"",IF(AND('201819 DATA'!R78="*",$D78&gt;=400),"*",IF($D78&gt;=400,ROUND('201819 DATA'!R78/$D78,2),"")))</f>
        <v>0.01</v>
      </c>
      <c r="AB78" s="312">
        <f>IF(OR($D78="*",$D78&lt;400),"",IF(AND('201819 DATA'!S78="*",$D78&gt;=400),"*",IF($D78&gt;=400,ROUND('201819 DATA'!S78/$D78,2),"")))</f>
        <v>0.02</v>
      </c>
      <c r="AC78" s="312">
        <f>IF(OR($D78="*",$D78&lt;400),"",IF(AND('201819 DATA'!T78="*",$D78&gt;=400),"*",IF($D78&gt;=400,ROUND('201819 DATA'!T78/$D78,2),"")))</f>
        <v>0.01</v>
      </c>
      <c r="AD78" s="289">
        <f>IF(OR($C78="*",$C78&lt;400),"",IF(AND('201819 DATA'!BC78="*",$C78&gt;=400),"*",IF($C78&gt;=400,ROUND('201819 DATA'!BC78/$C78,2),"")))</f>
        <v>0.01</v>
      </c>
      <c r="AE78" s="289">
        <f>IF(OR($C78="*",$C78&lt;400),"",IF(AND('201819 DATA'!BD78="*",$C78&gt;=400),"*",IF($C78&gt;=400,ROUND('201819 DATA'!BD78/$C78,2),"")))</f>
        <v>0.04</v>
      </c>
      <c r="AF78" s="289" t="str">
        <f>IF(OR($C78="*",$C78&lt;400),"",IF(AND('201819 DATA'!BE78="*",$C78&gt;=400),"*",IF($C78&gt;=400,ROUND('201819 DATA'!BE78/$C78,2),"")))</f>
        <v>*</v>
      </c>
      <c r="AG78" s="289" t="str">
        <f>IF(OR($C78="*",$C78&lt;400),"",IF(AND('201819 DATA'!BF78="*",$C78&gt;=400),"*",IF($C78&gt;=400,ROUND('201819 DATA'!BF78/$C78,2),"")))</f>
        <v>*</v>
      </c>
      <c r="AH78" s="289">
        <f>IF(OR($C78="*",$C78&lt;400),"",IF(AND('201819 DATA'!BG78="*",$C78&gt;=400),"*",IF($C78&gt;=400,ROUND('201819 DATA'!BG78/$C78,2),"")))</f>
        <v>0</v>
      </c>
      <c r="AI78" s="289">
        <f>IF(OR($C78="*",$C78&lt;400),"",IF(AND('201819 DATA'!BH78="*",$C78&gt;=400),"*",IF($C78&gt;=400,ROUND('201819 DATA'!BH78/$C78,2),"")))</f>
        <v>0.01</v>
      </c>
      <c r="AJ78" s="289">
        <f>IF(OR($C78="*",$C78&lt;400),"",IF(AND('201819 DATA'!BI78="*",$C78&gt;=400),"*",IF($C78&gt;=400,ROUND('201819 DATA'!BI78/$C78,2),"")))</f>
        <v>0</v>
      </c>
      <c r="AK78" s="289">
        <f>IF(OR($C78="*",$C78&lt;400),"",IF(AND('201819 DATA'!BJ78="*",$C78&gt;=400),"*",IF($C78&gt;=400,ROUND('201819 DATA'!BJ78/$C78,2),"")))</f>
        <v>0</v>
      </c>
      <c r="AL78" s="289">
        <f>IF(OR($C78="*",$C78&lt;400),"",IF(AND('201819 DATA'!BK78="*",$C78&gt;=400),"*",IF($C78&gt;=400,ROUND('201819 DATA'!BK78/$C78,2),"")))</f>
        <v>0</v>
      </c>
      <c r="AM78" s="289">
        <f>IF(OR($C78="*",$C78&lt;400),"",IF(AND('201819 DATA'!BL78="*",$C78&gt;=400),"*",IF($C78&gt;=400,ROUND('201819 DATA'!BL78/$C78,2),"")))</f>
        <v>0</v>
      </c>
      <c r="AN78" s="289">
        <f>IF(OR($C78="*",$C78&lt;400),"",IF(AND('201819 DATA'!BM78="*",$C78&gt;=400),"*",IF($C78&gt;=400,ROUND('201819 DATA'!BM78/$C78,2),"")))</f>
        <v>0.34</v>
      </c>
      <c r="AO78" s="289">
        <f>IF(OR($C78="*",$C78&lt;400),"",IF(AND('201819 DATA'!BN78="*",$C78&gt;=400),"*",IF($C78&gt;=400,ROUND('201819 DATA'!BN78/$C78,2),"")))</f>
        <v>0.01</v>
      </c>
      <c r="AP78" s="289">
        <f>IF(OR($C78="*",$C78&lt;400),"",IF(AND('201819 DATA'!BO78="*",$C78&gt;=400),"*",IF($C78&gt;=400,ROUND('201819 DATA'!BO78/$C78,2),"")))</f>
        <v>0.26</v>
      </c>
      <c r="AQ78" s="289">
        <f>IF(OR($C78="*",$C78&lt;400),"",IF(AND('201819 DATA'!BP78="*",$C78&gt;=400),"*",IF($C78&gt;=400,ROUND('201819 DATA'!BP78/$C78,2),"")))</f>
        <v>0.24</v>
      </c>
      <c r="AR78" s="289">
        <f>IF(OR($C78="*",$C78&lt;400),"",IF(AND('201819 DATA'!BQ78="*",$C78&gt;=400),"*",IF($C78&gt;=400,ROUND('201819 DATA'!BQ78/$C78,2),"")))</f>
        <v>0</v>
      </c>
      <c r="AS78" s="289">
        <f>IF(OR($C78="*",$C78&lt;400),"",IF(AND('201819 DATA'!BR78="*",$C78&gt;=400),"*",IF($C78&gt;=400,ROUND('201819 DATA'!BR78/$C78,2),"")))</f>
        <v>0</v>
      </c>
      <c r="AT78" s="289" t="str">
        <f>IF(OR($C78="*",$C78&lt;400),"",IF(AND('201819 DATA'!BS78="*",$C78&gt;=400),"*",IF($C78&gt;=400,ROUND('201819 DATA'!BS78/$C78,2),"")))</f>
        <v>*</v>
      </c>
      <c r="AU78" s="289">
        <f>IF(OR($C78="*",$C78&lt;400),"",IF(AND('201819 DATA'!BT78="*",$C78&gt;=400),"*",IF($C78&gt;=400,ROUND('201819 DATA'!BT78/$C78,2),"")))</f>
        <v>0.05</v>
      </c>
      <c r="AV78" s="289">
        <f>IF(OR($C78="*",$C78&lt;400),"",IF(AND('201819 DATA'!BU78="*",$C78&gt;=400),"*",IF($C78&gt;=400,ROUND('201819 DATA'!BU78/$C78,2),"")))</f>
        <v>0.02</v>
      </c>
      <c r="AW78" s="289">
        <f>IF(OR($C78="*",$C78&lt;400),"",IF(AND('201819 DATA'!BV78="*",$C78&gt;=400),"*",IF($C78&gt;=400,ROUND('201819 DATA'!BV78/$C78,2),"")))</f>
        <v>0</v>
      </c>
      <c r="AX78" s="289">
        <f>IF(OR($C78="*",$C78&lt;400),"",IF(AND('201819 DATA'!BW78="*",$C78&gt;=400),"*",IF($C78&gt;=400,ROUND('201819 DATA'!BW78/$C78,2),"")))</f>
        <v>0.01</v>
      </c>
    </row>
    <row r="79" spans="1:50" x14ac:dyDescent="0.2">
      <c r="A79" s="13" t="s">
        <v>38</v>
      </c>
      <c r="B79" s="287">
        <f>'201819 DATA'!B79</f>
        <v>4190</v>
      </c>
      <c r="C79" s="288">
        <f>'201819 DATA'!C79</f>
        <v>4190</v>
      </c>
      <c r="D79" s="293">
        <f>'201819 DATA'!FN79</f>
        <v>3840</v>
      </c>
      <c r="G79" s="295">
        <f t="shared" si="1"/>
        <v>1</v>
      </c>
      <c r="H79" s="289">
        <f>IF(OR($C79="*",$C79&lt;400),"",IF(AND('201819 DATA'!F79="*",$C79&gt;=400),"*",IF($C79&gt;=400,ROUND('201819 DATA'!F79/$C79,2),"")))</f>
        <v>0</v>
      </c>
      <c r="I79" s="296">
        <f>IF(OR($B79="*",$B79&lt;400),"",IF(AND('201819 DATA'!Y79="*",$B79&gt;=400),"*",IF($B79&gt;=400,ROUND('201819 DATA'!Y79/$B79,2),"")))</f>
        <v>0</v>
      </c>
      <c r="J79" s="296">
        <f>IF(OR($B79="*",$B79&lt;400),"",IF(AND('201819 DATA'!Z79="*",$B79&gt;=400),"*",IF($B79&gt;=400,ROUND('201819 DATA'!Z79/$B79,2),"")))</f>
        <v>0.06</v>
      </c>
      <c r="K79" s="296">
        <f>IF(OR($B79="*",$B79&lt;400),"",IF(AND('201819 DATA'!AA79="*",$B79&gt;=400),"*",IF($B79&gt;=400,ROUND('201819 DATA'!AA79/$B79,2),"")))</f>
        <v>0.17</v>
      </c>
      <c r="L79" s="296">
        <f>IF(OR($B79="*",$B79&lt;400),"",IF(AND('201819 DATA'!AB79="*",$B79&gt;=400),"*",IF($B79&gt;=400,ROUND('201819 DATA'!AB79/$B79,2),"")))</f>
        <v>0.3</v>
      </c>
      <c r="M79" s="296">
        <f>IF(OR($B79="*",$B79&lt;400),"",IF(AND('201819 DATA'!AC79="*",$B79&gt;=400),"*",IF($B79&gt;=400,ROUND('201819 DATA'!AC79/$B79,2),"")))</f>
        <v>0.34</v>
      </c>
      <c r="N79" s="296">
        <f>IF(OR($B79="*",$B79&lt;400),"",IF(AND('201819 DATA'!AD79="*",$B79&gt;=400),"*",IF($B79&gt;=400,ROUND('201819 DATA'!AD79/$B79,2),"")))</f>
        <v>0.12</v>
      </c>
      <c r="O79" s="296">
        <f>IF(OR($B79="*",$B79&lt;400),"",IF(AND('201819 DATA'!AE79="*",$B79&gt;=400),"*",IF($B79&gt;=400,ROUND('201819 DATA'!AE79/$B79,2),"")))</f>
        <v>0</v>
      </c>
      <c r="P79" s="297"/>
      <c r="Q79" s="296">
        <f>IF(OR($B79="*",$B79&lt;400),"",IF(AND('201819 DATA'!FL79="*",$B79&gt;=400),"*",IF($B79&gt;=400,ROUND('201819 DATA'!FL79/$B79,2),"")))</f>
        <v>0.97</v>
      </c>
      <c r="R79" s="289">
        <f>IF(OR($C79="*",$C79&lt;400),"",IF(AND('201819 DATA'!F79="*",$C79&gt;=400),"*",IF($C79&gt;=400,ROUND('201819 DATA'!F79/$C79,2),"")))</f>
        <v>0</v>
      </c>
      <c r="S79" s="289">
        <f>IF(OR($C79="*",$C79&lt;400),"",IF(AND('201819 DATA'!G79="*",$C79&gt;=400),"*",IF($C79&gt;=400,ROUND('201819 DATA'!G79/$C79,2),"")))</f>
        <v>0</v>
      </c>
      <c r="T79" s="289">
        <f>IF(OR($C79="*",$C79&lt;400),"",IF(AND('201819 DATA'!H79="*",$C79&gt;=400),"*",IF($C79&gt;=400,ROUND('201819 DATA'!H79/$C79,2),"")))</f>
        <v>1</v>
      </c>
      <c r="U79" s="289">
        <f>IF(OR($C79="*",$C79&lt;400),"",IF(AND('201819 DATA'!FM79="*",$C79&gt;=400),"*",IF($C79&gt;=400,ROUND('201819 DATA'!FM79/$C79,2),"")))</f>
        <v>0</v>
      </c>
      <c r="V79" s="312">
        <f>IF(OR($D79="*",$D79&lt;400),"",IF(AND('201819 DATA'!M79="*",$D79&gt;=400),"*",IF($D79&gt;=400,ROUND('201819 DATA'!M79/$D79,2),"")))</f>
        <v>0.24</v>
      </c>
      <c r="W79" s="312">
        <f>IF(OR($D79="*",$D79&lt;400),"",IF(AND('201819 DATA'!N79="*",$D79&gt;=400),"*",IF($D79&gt;=400,ROUND('201819 DATA'!N79/$D79,2),"")))</f>
        <v>0.21</v>
      </c>
      <c r="X79" s="312">
        <f>IF(OR($D79="*",$D79&lt;400),"",IF(AND('201819 DATA'!O79="*",$D79&gt;=400),"*",IF($D79&gt;=400,ROUND('201819 DATA'!O79/$D79,2),"")))</f>
        <v>0.17</v>
      </c>
      <c r="Y79" s="312">
        <f>IF(OR($D79="*",$D79&lt;400),"",IF(AND('201819 DATA'!P79="*",$D79&gt;=400),"*",IF($D79&gt;=400,ROUND('201819 DATA'!P79/$D79,2),"")))</f>
        <v>0.24</v>
      </c>
      <c r="Z79" s="312">
        <f>IF(OR($D79="*",$D79&lt;400),"",IF(AND('201819 DATA'!Q79="*",$D79&gt;=400),"*",IF($D79&gt;=400,ROUND('201819 DATA'!Q79/$D79,2),"")))</f>
        <v>7.0000000000000007E-2</v>
      </c>
      <c r="AA79" s="312">
        <f>IF(OR($D79="*",$D79&lt;400),"",IF(AND('201819 DATA'!R79="*",$D79&gt;=400),"*",IF($D79&gt;=400,ROUND('201819 DATA'!R79/$D79,2),"")))</f>
        <v>0.03</v>
      </c>
      <c r="AB79" s="312">
        <f>IF(OR($D79="*",$D79&lt;400),"",IF(AND('201819 DATA'!S79="*",$D79&gt;=400),"*",IF($D79&gt;=400,ROUND('201819 DATA'!S79/$D79,2),"")))</f>
        <v>0.02</v>
      </c>
      <c r="AC79" s="312">
        <f>IF(OR($D79="*",$D79&lt;400),"",IF(AND('201819 DATA'!T79="*",$D79&gt;=400),"*",IF($D79&gt;=400,ROUND('201819 DATA'!T79/$D79,2),"")))</f>
        <v>0.02</v>
      </c>
      <c r="AD79" s="289">
        <f>IF(OR($C79="*",$C79&lt;400),"",IF(AND('201819 DATA'!BC79="*",$C79&gt;=400),"*",IF($C79&gt;=400,ROUND('201819 DATA'!BC79/$C79,2),"")))</f>
        <v>0.01</v>
      </c>
      <c r="AE79" s="289">
        <f>IF(OR($C79="*",$C79&lt;400),"",IF(AND('201819 DATA'!BD79="*",$C79&gt;=400),"*",IF($C79&gt;=400,ROUND('201819 DATA'!BD79/$C79,2),"")))</f>
        <v>0.03</v>
      </c>
      <c r="AF79" s="289">
        <f>IF(OR($C79="*",$C79&lt;400),"",IF(AND('201819 DATA'!BE79="*",$C79&gt;=400),"*",IF($C79&gt;=400,ROUND('201819 DATA'!BE79/$C79,2),"")))</f>
        <v>0.01</v>
      </c>
      <c r="AG79" s="289" t="str">
        <f>IF(OR($C79="*",$C79&lt;400),"",IF(AND('201819 DATA'!BF79="*",$C79&gt;=400),"*",IF($C79&gt;=400,ROUND('201819 DATA'!BF79/$C79,2),"")))</f>
        <v>*</v>
      </c>
      <c r="AH79" s="289">
        <f>IF(OR($C79="*",$C79&lt;400),"",IF(AND('201819 DATA'!BG79="*",$C79&gt;=400),"*",IF($C79&gt;=400,ROUND('201819 DATA'!BG79/$C79,2),"")))</f>
        <v>0</v>
      </c>
      <c r="AI79" s="289">
        <f>IF(OR($C79="*",$C79&lt;400),"",IF(AND('201819 DATA'!BH79="*",$C79&gt;=400),"*",IF($C79&gt;=400,ROUND('201819 DATA'!BH79/$C79,2),"")))</f>
        <v>0.05</v>
      </c>
      <c r="AJ79" s="289">
        <f>IF(OR($C79="*",$C79&lt;400),"",IF(AND('201819 DATA'!BI79="*",$C79&gt;=400),"*",IF($C79&gt;=400,ROUND('201819 DATA'!BI79/$C79,2),"")))</f>
        <v>0</v>
      </c>
      <c r="AK79" s="289">
        <f>IF(OR($C79="*",$C79&lt;400),"",IF(AND('201819 DATA'!BJ79="*",$C79&gt;=400),"*",IF($C79&gt;=400,ROUND('201819 DATA'!BJ79/$C79,2),"")))</f>
        <v>0</v>
      </c>
      <c r="AL79" s="289">
        <f>IF(OR($C79="*",$C79&lt;400),"",IF(AND('201819 DATA'!BK79="*",$C79&gt;=400),"*",IF($C79&gt;=400,ROUND('201819 DATA'!BK79/$C79,2),"")))</f>
        <v>0</v>
      </c>
      <c r="AM79" s="289" t="str">
        <f>IF(OR($C79="*",$C79&lt;400),"",IF(AND('201819 DATA'!BL79="*",$C79&gt;=400),"*",IF($C79&gt;=400,ROUND('201819 DATA'!BL79/$C79,2),"")))</f>
        <v>*</v>
      </c>
      <c r="AN79" s="289">
        <f>IF(OR($C79="*",$C79&lt;400),"",IF(AND('201819 DATA'!BM79="*",$C79&gt;=400),"*",IF($C79&gt;=400,ROUND('201819 DATA'!BM79/$C79,2),"")))</f>
        <v>0.22</v>
      </c>
      <c r="AO79" s="289">
        <f>IF(OR($C79="*",$C79&lt;400),"",IF(AND('201819 DATA'!BN79="*",$C79&gt;=400),"*",IF($C79&gt;=400,ROUND('201819 DATA'!BN79/$C79,2),"")))</f>
        <v>0.02</v>
      </c>
      <c r="AP79" s="289">
        <f>IF(OR($C79="*",$C79&lt;400),"",IF(AND('201819 DATA'!BO79="*",$C79&gt;=400),"*",IF($C79&gt;=400,ROUND('201819 DATA'!BO79/$C79,2),"")))</f>
        <v>0.44</v>
      </c>
      <c r="AQ79" s="289">
        <f>IF(OR($C79="*",$C79&lt;400),"",IF(AND('201819 DATA'!BP79="*",$C79&gt;=400),"*",IF($C79&gt;=400,ROUND('201819 DATA'!BP79/$C79,2),"")))</f>
        <v>0.12</v>
      </c>
      <c r="AR79" s="289">
        <f>IF(OR($C79="*",$C79&lt;400),"",IF(AND('201819 DATA'!BQ79="*",$C79&gt;=400),"*",IF($C79&gt;=400,ROUND('201819 DATA'!BQ79/$C79,2),"")))</f>
        <v>0</v>
      </c>
      <c r="AS79" s="289">
        <f>IF(OR($C79="*",$C79&lt;400),"",IF(AND('201819 DATA'!BR79="*",$C79&gt;=400),"*",IF($C79&gt;=400,ROUND('201819 DATA'!BR79/$C79,2),"")))</f>
        <v>0</v>
      </c>
      <c r="AT79" s="289">
        <f>IF(OR($C79="*",$C79&lt;400),"",IF(AND('201819 DATA'!BS79="*",$C79&gt;=400),"*",IF($C79&gt;=400,ROUND('201819 DATA'!BS79/$C79,2),"")))</f>
        <v>0</v>
      </c>
      <c r="AU79" s="289">
        <f>IF(OR($C79="*",$C79&lt;400),"",IF(AND('201819 DATA'!BT79="*",$C79&gt;=400),"*",IF($C79&gt;=400,ROUND('201819 DATA'!BT79/$C79,2),"")))</f>
        <v>7.0000000000000007E-2</v>
      </c>
      <c r="AV79" s="289">
        <f>IF(OR($C79="*",$C79&lt;400),"",IF(AND('201819 DATA'!BU79="*",$C79&gt;=400),"*",IF($C79&gt;=400,ROUND('201819 DATA'!BU79/$C79,2),"")))</f>
        <v>0.02</v>
      </c>
      <c r="AW79" s="289">
        <f>IF(OR($C79="*",$C79&lt;400),"",IF(AND('201819 DATA'!BV79="*",$C79&gt;=400),"*",IF($C79&gt;=400,ROUND('201819 DATA'!BV79/$C79,2),"")))</f>
        <v>0</v>
      </c>
      <c r="AX79" s="289">
        <f>IF(OR($C79="*",$C79&lt;400),"",IF(AND('201819 DATA'!BW79="*",$C79&gt;=400),"*",IF($C79&gt;=400,ROUND('201819 DATA'!BW79/$C79,2),"")))</f>
        <v>0.02</v>
      </c>
    </row>
    <row r="80" spans="1:50" x14ac:dyDescent="0.2">
      <c r="A80" s="13" t="s">
        <v>586</v>
      </c>
      <c r="B80" s="287">
        <f>'201819 DATA'!B80</f>
        <v>3005</v>
      </c>
      <c r="C80" s="288">
        <f>'201819 DATA'!C80</f>
        <v>3005</v>
      </c>
      <c r="D80" s="293">
        <f>'201819 DATA'!FN80</f>
        <v>2875</v>
      </c>
      <c r="G80" s="295">
        <f t="shared" si="1"/>
        <v>1</v>
      </c>
      <c r="H80" s="289">
        <f>IF(OR($C80="*",$C80&lt;400),"",IF(AND('201819 DATA'!F80="*",$C80&gt;=400),"*",IF($C80&gt;=400,ROUND('201819 DATA'!F80/$C80,2),"")))</f>
        <v>0</v>
      </c>
      <c r="I80" s="296">
        <f>IF(OR($B80="*",$B80&lt;400),"",IF(AND('201819 DATA'!Y80="*",$B80&gt;=400),"*",IF($B80&gt;=400,ROUND('201819 DATA'!Y80/$B80,2),"")))</f>
        <v>0</v>
      </c>
      <c r="J80" s="296">
        <f>IF(OR($B80="*",$B80&lt;400),"",IF(AND('201819 DATA'!Z80="*",$B80&gt;=400),"*",IF($B80&gt;=400,ROUND('201819 DATA'!Z80/$B80,2),"")))</f>
        <v>0.04</v>
      </c>
      <c r="K80" s="296">
        <f>IF(OR($B80="*",$B80&lt;400),"",IF(AND('201819 DATA'!AA80="*",$B80&gt;=400),"*",IF($B80&gt;=400,ROUND('201819 DATA'!AA80/$B80,2),"")))</f>
        <v>0.12</v>
      </c>
      <c r="L80" s="296">
        <f>IF(OR($B80="*",$B80&lt;400),"",IF(AND('201819 DATA'!AB80="*",$B80&gt;=400),"*",IF($B80&gt;=400,ROUND('201819 DATA'!AB80/$B80,2),"")))</f>
        <v>0.25</v>
      </c>
      <c r="M80" s="296">
        <f>IF(OR($B80="*",$B80&lt;400),"",IF(AND('201819 DATA'!AC80="*",$B80&gt;=400),"*",IF($B80&gt;=400,ROUND('201819 DATA'!AC80/$B80,2),"")))</f>
        <v>0.34</v>
      </c>
      <c r="N80" s="296">
        <f>IF(OR($B80="*",$B80&lt;400),"",IF(AND('201819 DATA'!AD80="*",$B80&gt;=400),"*",IF($B80&gt;=400,ROUND('201819 DATA'!AD80/$B80,2),"")))</f>
        <v>0.23</v>
      </c>
      <c r="O80" s="296">
        <f>IF(OR($B80="*",$B80&lt;400),"",IF(AND('201819 DATA'!AE80="*",$B80&gt;=400),"*",IF($B80&gt;=400,ROUND('201819 DATA'!AE80/$B80,2),"")))</f>
        <v>0.01</v>
      </c>
      <c r="P80" s="297"/>
      <c r="Q80" s="296">
        <f>IF(OR($B80="*",$B80&lt;400),"",IF(AND('201819 DATA'!FL80="*",$B80&gt;=400),"*",IF($B80&gt;=400,ROUND('201819 DATA'!FL80/$B80,2),"")))</f>
        <v>0.96</v>
      </c>
      <c r="R80" s="289">
        <f>IF(OR($C80="*",$C80&lt;400),"",IF(AND('201819 DATA'!F80="*",$C80&gt;=400),"*",IF($C80&gt;=400,ROUND('201819 DATA'!F80/$C80,2),"")))</f>
        <v>0</v>
      </c>
      <c r="S80" s="289">
        <f>IF(OR($C80="*",$C80&lt;400),"",IF(AND('201819 DATA'!G80="*",$C80&gt;=400),"*",IF($C80&gt;=400,ROUND('201819 DATA'!G80/$C80,2),"")))</f>
        <v>0</v>
      </c>
      <c r="T80" s="289">
        <f>IF(OR($C80="*",$C80&lt;400),"",IF(AND('201819 DATA'!H80="*",$C80&gt;=400),"*",IF($C80&gt;=400,ROUND('201819 DATA'!H80/$C80,2),"")))</f>
        <v>1</v>
      </c>
      <c r="U80" s="289">
        <f>IF(OR($C80="*",$C80&lt;400),"",IF(AND('201819 DATA'!FM80="*",$C80&gt;=400),"*",IF($C80&gt;=400,ROUND('201819 DATA'!FM80/$C80,2),"")))</f>
        <v>0</v>
      </c>
      <c r="V80" s="312">
        <f>IF(OR($D80="*",$D80&lt;400),"",IF(AND('201819 DATA'!M80="*",$D80&gt;=400),"*",IF($D80&gt;=400,ROUND('201819 DATA'!M80/$D80,2),"")))</f>
        <v>0.16</v>
      </c>
      <c r="W80" s="312">
        <f>IF(OR($D80="*",$D80&lt;400),"",IF(AND('201819 DATA'!N80="*",$D80&gt;=400),"*",IF($D80&gt;=400,ROUND('201819 DATA'!N80/$D80,2),"")))</f>
        <v>0.18</v>
      </c>
      <c r="X80" s="312">
        <f>IF(OR($D80="*",$D80&lt;400),"",IF(AND('201819 DATA'!O80="*",$D80&gt;=400),"*",IF($D80&gt;=400,ROUND('201819 DATA'!O80/$D80,2),"")))</f>
        <v>0.18</v>
      </c>
      <c r="Y80" s="312">
        <f>IF(OR($D80="*",$D80&lt;400),"",IF(AND('201819 DATA'!P80="*",$D80&gt;=400),"*",IF($D80&gt;=400,ROUND('201819 DATA'!P80/$D80,2),"")))</f>
        <v>0.27</v>
      </c>
      <c r="Z80" s="312">
        <f>IF(OR($D80="*",$D80&lt;400),"",IF(AND('201819 DATA'!Q80="*",$D80&gt;=400),"*",IF($D80&gt;=400,ROUND('201819 DATA'!Q80/$D80,2),"")))</f>
        <v>0.09</v>
      </c>
      <c r="AA80" s="312">
        <f>IF(OR($D80="*",$D80&lt;400),"",IF(AND('201819 DATA'!R80="*",$D80&gt;=400),"*",IF($D80&gt;=400,ROUND('201819 DATA'!R80/$D80,2),"")))</f>
        <v>0.04</v>
      </c>
      <c r="AB80" s="312">
        <f>IF(OR($D80="*",$D80&lt;400),"",IF(AND('201819 DATA'!S80="*",$D80&gt;=400),"*",IF($D80&gt;=400,ROUND('201819 DATA'!S80/$D80,2),"")))</f>
        <v>0.04</v>
      </c>
      <c r="AC80" s="312">
        <f>IF(OR($D80="*",$D80&lt;400),"",IF(AND('201819 DATA'!T80="*",$D80&gt;=400),"*",IF($D80&gt;=400,ROUND('201819 DATA'!T80/$D80,2),"")))</f>
        <v>0.05</v>
      </c>
      <c r="AD80" s="289" t="str">
        <f>IF(OR($C80="*",$C80&lt;400),"",IF(AND('201819 DATA'!BC80="*",$C80&gt;=400),"*",IF($C80&gt;=400,ROUND('201819 DATA'!BC80/$C80,2),"")))</f>
        <v>*</v>
      </c>
      <c r="AE80" s="289">
        <f>IF(OR($C80="*",$C80&lt;400),"",IF(AND('201819 DATA'!BD80="*",$C80&gt;=400),"*",IF($C80&gt;=400,ROUND('201819 DATA'!BD80/$C80,2),"")))</f>
        <v>0</v>
      </c>
      <c r="AF80" s="289">
        <f>IF(OR($C80="*",$C80&lt;400),"",IF(AND('201819 DATA'!BE80="*",$C80&gt;=400),"*",IF($C80&gt;=400,ROUND('201819 DATA'!BE80/$C80,2),"")))</f>
        <v>0</v>
      </c>
      <c r="AG80" s="289">
        <f>IF(OR($C80="*",$C80&lt;400),"",IF(AND('201819 DATA'!BF80="*",$C80&gt;=400),"*",IF($C80&gt;=400,ROUND('201819 DATA'!BF80/$C80,2),"")))</f>
        <v>0</v>
      </c>
      <c r="AH80" s="289" t="str">
        <f>IF(OR($C80="*",$C80&lt;400),"",IF(AND('201819 DATA'!BG80="*",$C80&gt;=400),"*",IF($C80&gt;=400,ROUND('201819 DATA'!BG80/$C80,2),"")))</f>
        <v>*</v>
      </c>
      <c r="AI80" s="289">
        <f>IF(OR($C80="*",$C80&lt;400),"",IF(AND('201819 DATA'!BH80="*",$C80&gt;=400),"*",IF($C80&gt;=400,ROUND('201819 DATA'!BH80/$C80,2),"")))</f>
        <v>0.03</v>
      </c>
      <c r="AJ80" s="289">
        <f>IF(OR($C80="*",$C80&lt;400),"",IF(AND('201819 DATA'!BI80="*",$C80&gt;=400),"*",IF($C80&gt;=400,ROUND('201819 DATA'!BI80/$C80,2),"")))</f>
        <v>0.3</v>
      </c>
      <c r="AK80" s="289">
        <f>IF(OR($C80="*",$C80&lt;400),"",IF(AND('201819 DATA'!BJ80="*",$C80&gt;=400),"*",IF($C80&gt;=400,ROUND('201819 DATA'!BJ80/$C80,2),"")))</f>
        <v>0.01</v>
      </c>
      <c r="AL80" s="289">
        <f>IF(OR($C80="*",$C80&lt;400),"",IF(AND('201819 DATA'!BK80="*",$C80&gt;=400),"*",IF($C80&gt;=400,ROUND('201819 DATA'!BK80/$C80,2),"")))</f>
        <v>0</v>
      </c>
      <c r="AM80" s="289">
        <f>IF(OR($C80="*",$C80&lt;400),"",IF(AND('201819 DATA'!BL80="*",$C80&gt;=400),"*",IF($C80&gt;=400,ROUND('201819 DATA'!BL80/$C80,2),"")))</f>
        <v>0.05</v>
      </c>
      <c r="AN80" s="289">
        <f>IF(OR($C80="*",$C80&lt;400),"",IF(AND('201819 DATA'!BM80="*",$C80&gt;=400),"*",IF($C80&gt;=400,ROUND('201819 DATA'!BM80/$C80,2),"")))</f>
        <v>0.06</v>
      </c>
      <c r="AO80" s="289">
        <f>IF(OR($C80="*",$C80&lt;400),"",IF(AND('201819 DATA'!BN80="*",$C80&gt;=400),"*",IF($C80&gt;=400,ROUND('201819 DATA'!BN80/$C80,2),"")))</f>
        <v>0</v>
      </c>
      <c r="AP80" s="289">
        <f>IF(OR($C80="*",$C80&lt;400),"",IF(AND('201819 DATA'!BO80="*",$C80&gt;=400),"*",IF($C80&gt;=400,ROUND('201819 DATA'!BO80/$C80,2),"")))</f>
        <v>0.46</v>
      </c>
      <c r="AQ80" s="289">
        <f>IF(OR($C80="*",$C80&lt;400),"",IF(AND('201819 DATA'!BP80="*",$C80&gt;=400),"*",IF($C80&gt;=400,ROUND('201819 DATA'!BP80/$C80,2),"")))</f>
        <v>0.06</v>
      </c>
      <c r="AR80" s="289">
        <f>IF(OR($C80="*",$C80&lt;400),"",IF(AND('201819 DATA'!BQ80="*",$C80&gt;=400),"*",IF($C80&gt;=400,ROUND('201819 DATA'!BQ80/$C80,2),"")))</f>
        <v>0</v>
      </c>
      <c r="AS80" s="289">
        <f>IF(OR($C80="*",$C80&lt;400),"",IF(AND('201819 DATA'!BR80="*",$C80&gt;=400),"*",IF($C80&gt;=400,ROUND('201819 DATA'!BR80/$C80,2),"")))</f>
        <v>0</v>
      </c>
      <c r="AT80" s="289" t="str">
        <f>IF(OR($C80="*",$C80&lt;400),"",IF(AND('201819 DATA'!BS80="*",$C80&gt;=400),"*",IF($C80&gt;=400,ROUND('201819 DATA'!BS80/$C80,2),"")))</f>
        <v>*</v>
      </c>
      <c r="AU80" s="289">
        <f>IF(OR($C80="*",$C80&lt;400),"",IF(AND('201819 DATA'!BT80="*",$C80&gt;=400),"*",IF($C80&gt;=400,ROUND('201819 DATA'!BT80/$C80,2),"")))</f>
        <v>0.02</v>
      </c>
      <c r="AV80" s="289">
        <f>IF(OR($C80="*",$C80&lt;400),"",IF(AND('201819 DATA'!BU80="*",$C80&gt;=400),"*",IF($C80&gt;=400,ROUND('201819 DATA'!BU80/$C80,2),"")))</f>
        <v>0</v>
      </c>
      <c r="AW80" s="289">
        <f>IF(OR($C80="*",$C80&lt;400),"",IF(AND('201819 DATA'!BV80="*",$C80&gt;=400),"*",IF($C80&gt;=400,ROUND('201819 DATA'!BV80/$C80,2),"")))</f>
        <v>0</v>
      </c>
      <c r="AX80" s="289">
        <f>IF(OR($C80="*",$C80&lt;400),"",IF(AND('201819 DATA'!BW80="*",$C80&gt;=400),"*",IF($C80&gt;=400,ROUND('201819 DATA'!BW80/$C80,2),"")))</f>
        <v>0</v>
      </c>
    </row>
    <row r="81" spans="1:50" x14ac:dyDescent="0.2">
      <c r="A81" s="13" t="s">
        <v>44</v>
      </c>
      <c r="B81" s="287">
        <f>'201819 DATA'!B81</f>
        <v>1000</v>
      </c>
      <c r="C81" s="288">
        <f>'201819 DATA'!C81</f>
        <v>1000</v>
      </c>
      <c r="D81" s="293">
        <f>'201819 DATA'!FN81</f>
        <v>825</v>
      </c>
      <c r="G81" s="295">
        <f t="shared" si="1"/>
        <v>1</v>
      </c>
      <c r="H81" s="289">
        <f>IF(OR($C81="*",$C81&lt;400),"",IF(AND('201819 DATA'!F81="*",$C81&gt;=400),"*",IF($C81&gt;=400,ROUND('201819 DATA'!F81/$C81,2),"")))</f>
        <v>0</v>
      </c>
      <c r="I81" s="296">
        <f>IF(OR($B81="*",$B81&lt;400),"",IF(AND('201819 DATA'!Y81="*",$B81&gt;=400),"*",IF($B81&gt;=400,ROUND('201819 DATA'!Y81/$B81,2),"")))</f>
        <v>0</v>
      </c>
      <c r="J81" s="296">
        <f>IF(OR($B81="*",$B81&lt;400),"",IF(AND('201819 DATA'!Z81="*",$B81&gt;=400),"*",IF($B81&gt;=400,ROUND('201819 DATA'!Z81/$B81,2),"")))</f>
        <v>0.08</v>
      </c>
      <c r="K81" s="296">
        <f>IF(OR($B81="*",$B81&lt;400),"",IF(AND('201819 DATA'!AA81="*",$B81&gt;=400),"*",IF($B81&gt;=400,ROUND('201819 DATA'!AA81/$B81,2),"")))</f>
        <v>0.18</v>
      </c>
      <c r="L81" s="296">
        <f>IF(OR($B81="*",$B81&lt;400),"",IF(AND('201819 DATA'!AB81="*",$B81&gt;=400),"*",IF($B81&gt;=400,ROUND('201819 DATA'!AB81/$B81,2),"")))</f>
        <v>0.3</v>
      </c>
      <c r="M81" s="296">
        <f>IF(OR($B81="*",$B81&lt;400),"",IF(AND('201819 DATA'!AC81="*",$B81&gt;=400),"*",IF($B81&gt;=400,ROUND('201819 DATA'!AC81/$B81,2),"")))</f>
        <v>0.26</v>
      </c>
      <c r="N81" s="296">
        <f>IF(OR($B81="*",$B81&lt;400),"",IF(AND('201819 DATA'!AD81="*",$B81&gt;=400),"*",IF($B81&gt;=400,ROUND('201819 DATA'!AD81/$B81,2),"")))</f>
        <v>0.16</v>
      </c>
      <c r="O81" s="296">
        <f>IF(OR($B81="*",$B81&lt;400),"",IF(AND('201819 DATA'!AE81="*",$B81&gt;=400),"*",IF($B81&gt;=400,ROUND('201819 DATA'!AE81/$B81,2),"")))</f>
        <v>0.02</v>
      </c>
      <c r="P81" s="297"/>
      <c r="Q81" s="296">
        <f>IF(OR($B81="*",$B81&lt;400),"",IF(AND('201819 DATA'!FL81="*",$B81&gt;=400),"*",IF($B81&gt;=400,ROUND('201819 DATA'!FL81/$B81,2),"")))</f>
        <v>0.99</v>
      </c>
      <c r="R81" s="289">
        <f>IF(OR($C81="*",$C81&lt;400),"",IF(AND('201819 DATA'!F81="*",$C81&gt;=400),"*",IF($C81&gt;=400,ROUND('201819 DATA'!F81/$C81,2),"")))</f>
        <v>0</v>
      </c>
      <c r="S81" s="289">
        <f>IF(OR($C81="*",$C81&lt;400),"",IF(AND('201819 DATA'!G81="*",$C81&gt;=400),"*",IF($C81&gt;=400,ROUND('201819 DATA'!G81/$C81,2),"")))</f>
        <v>0</v>
      </c>
      <c r="T81" s="289">
        <f>IF(OR($C81="*",$C81&lt;400),"",IF(AND('201819 DATA'!H81="*",$C81&gt;=400),"*",IF($C81&gt;=400,ROUND('201819 DATA'!H81/$C81,2),"")))</f>
        <v>1</v>
      </c>
      <c r="U81" s="289">
        <f>IF(OR($C81="*",$C81&lt;400),"",IF(AND('201819 DATA'!FM81="*",$C81&gt;=400),"*",IF($C81&gt;=400,ROUND('201819 DATA'!FM81/$C81,2),"")))</f>
        <v>0</v>
      </c>
      <c r="V81" s="312">
        <f>IF(OR($D81="*",$D81&lt;400),"",IF(AND('201819 DATA'!M81="*",$D81&gt;=400),"*",IF($D81&gt;=400,ROUND('201819 DATA'!M81/$D81,2),"")))</f>
        <v>0.42</v>
      </c>
      <c r="W81" s="312">
        <f>IF(OR($D81="*",$D81&lt;400),"",IF(AND('201819 DATA'!N81="*",$D81&gt;=400),"*",IF($D81&gt;=400,ROUND('201819 DATA'!N81/$D81,2),"")))</f>
        <v>0.16</v>
      </c>
      <c r="X81" s="312">
        <f>IF(OR($D81="*",$D81&lt;400),"",IF(AND('201819 DATA'!O81="*",$D81&gt;=400),"*",IF($D81&gt;=400,ROUND('201819 DATA'!O81/$D81,2),"")))</f>
        <v>0.12</v>
      </c>
      <c r="Y81" s="312">
        <f>IF(OR($D81="*",$D81&lt;400),"",IF(AND('201819 DATA'!P81="*",$D81&gt;=400),"*",IF($D81&gt;=400,ROUND('201819 DATA'!P81/$D81,2),"")))</f>
        <v>0.13</v>
      </c>
      <c r="Z81" s="312">
        <f>IF(OR($D81="*",$D81&lt;400),"",IF(AND('201819 DATA'!Q81="*",$D81&gt;=400),"*",IF($D81&gt;=400,ROUND('201819 DATA'!Q81/$D81,2),"")))</f>
        <v>0.04</v>
      </c>
      <c r="AA81" s="312">
        <f>IF(OR($D81="*",$D81&lt;400),"",IF(AND('201819 DATA'!R81="*",$D81&gt;=400),"*",IF($D81&gt;=400,ROUND('201819 DATA'!R81/$D81,2),"")))</f>
        <v>0.03</v>
      </c>
      <c r="AB81" s="312">
        <f>IF(OR($D81="*",$D81&lt;400),"",IF(AND('201819 DATA'!S81="*",$D81&gt;=400),"*",IF($D81&gt;=400,ROUND('201819 DATA'!S81/$D81,2),"")))</f>
        <v>0.05</v>
      </c>
      <c r="AC81" s="312">
        <f>IF(OR($D81="*",$D81&lt;400),"",IF(AND('201819 DATA'!T81="*",$D81&gt;=400),"*",IF($D81&gt;=400,ROUND('201819 DATA'!T81/$D81,2),"")))</f>
        <v>0.05</v>
      </c>
      <c r="AD81" s="289">
        <f>IF(OR($C81="*",$C81&lt;400),"",IF(AND('201819 DATA'!BC81="*",$C81&gt;=400),"*",IF($C81&gt;=400,ROUND('201819 DATA'!BC81/$C81,2),"")))</f>
        <v>0.01</v>
      </c>
      <c r="AE81" s="289">
        <f>IF(OR($C81="*",$C81&lt;400),"",IF(AND('201819 DATA'!BD81="*",$C81&gt;=400),"*",IF($C81&gt;=400,ROUND('201819 DATA'!BD81/$C81,2),"")))</f>
        <v>0.02</v>
      </c>
      <c r="AF81" s="289" t="str">
        <f>IF(OR($C81="*",$C81&lt;400),"",IF(AND('201819 DATA'!BE81="*",$C81&gt;=400),"*",IF($C81&gt;=400,ROUND('201819 DATA'!BE81/$C81,2),"")))</f>
        <v>*</v>
      </c>
      <c r="AG81" s="289" t="str">
        <f>IF(OR($C81="*",$C81&lt;400),"",IF(AND('201819 DATA'!BF81="*",$C81&gt;=400),"*",IF($C81&gt;=400,ROUND('201819 DATA'!BF81/$C81,2),"")))</f>
        <v>*</v>
      </c>
      <c r="AH81" s="289" t="str">
        <f>IF(OR($C81="*",$C81&lt;400),"",IF(AND('201819 DATA'!BG81="*",$C81&gt;=400),"*",IF($C81&gt;=400,ROUND('201819 DATA'!BG81/$C81,2),"")))</f>
        <v>*</v>
      </c>
      <c r="AI81" s="289">
        <f>IF(OR($C81="*",$C81&lt;400),"",IF(AND('201819 DATA'!BH81="*",$C81&gt;=400),"*",IF($C81&gt;=400,ROUND('201819 DATA'!BH81/$C81,2),"")))</f>
        <v>0.05</v>
      </c>
      <c r="AJ81" s="289">
        <f>IF(OR($C81="*",$C81&lt;400),"",IF(AND('201819 DATA'!BI81="*",$C81&gt;=400),"*",IF($C81&gt;=400,ROUND('201819 DATA'!BI81/$C81,2),"")))</f>
        <v>0.04</v>
      </c>
      <c r="AK81" s="289" t="str">
        <f>IF(OR($C81="*",$C81&lt;400),"",IF(AND('201819 DATA'!BJ81="*",$C81&gt;=400),"*",IF($C81&gt;=400,ROUND('201819 DATA'!BJ81/$C81,2),"")))</f>
        <v>*</v>
      </c>
      <c r="AL81" s="289" t="str">
        <f>IF(OR($C81="*",$C81&lt;400),"",IF(AND('201819 DATA'!BK81="*",$C81&gt;=400),"*",IF($C81&gt;=400,ROUND('201819 DATA'!BK81/$C81,2),"")))</f>
        <v>*</v>
      </c>
      <c r="AM81" s="289">
        <f>IF(OR($C81="*",$C81&lt;400),"",IF(AND('201819 DATA'!BL81="*",$C81&gt;=400),"*",IF($C81&gt;=400,ROUND('201819 DATA'!BL81/$C81,2),"")))</f>
        <v>0.04</v>
      </c>
      <c r="AN81" s="289">
        <f>IF(OR($C81="*",$C81&lt;400),"",IF(AND('201819 DATA'!BM81="*",$C81&gt;=400),"*",IF($C81&gt;=400,ROUND('201819 DATA'!BM81/$C81,2),"")))</f>
        <v>0.22</v>
      </c>
      <c r="AO81" s="289">
        <f>IF(OR($C81="*",$C81&lt;400),"",IF(AND('201819 DATA'!BN81="*",$C81&gt;=400),"*",IF($C81&gt;=400,ROUND('201819 DATA'!BN81/$C81,2),"")))</f>
        <v>0.01</v>
      </c>
      <c r="AP81" s="289">
        <f>IF(OR($C81="*",$C81&lt;400),"",IF(AND('201819 DATA'!BO81="*",$C81&gt;=400),"*",IF($C81&gt;=400,ROUND('201819 DATA'!BO81/$C81,2),"")))</f>
        <v>0.38</v>
      </c>
      <c r="AQ81" s="289">
        <f>IF(OR($C81="*",$C81&lt;400),"",IF(AND('201819 DATA'!BP81="*",$C81&gt;=400),"*",IF($C81&gt;=400,ROUND('201819 DATA'!BP81/$C81,2),"")))</f>
        <v>0.14000000000000001</v>
      </c>
      <c r="AR81" s="289">
        <f>IF(OR($C81="*",$C81&lt;400),"",IF(AND('201819 DATA'!BQ81="*",$C81&gt;=400),"*",IF($C81&gt;=400,ROUND('201819 DATA'!BQ81/$C81,2),"")))</f>
        <v>0</v>
      </c>
      <c r="AS81" s="289">
        <f>IF(OR($C81="*",$C81&lt;400),"",IF(AND('201819 DATA'!BR81="*",$C81&gt;=400),"*",IF($C81&gt;=400,ROUND('201819 DATA'!BR81/$C81,2),"")))</f>
        <v>0</v>
      </c>
      <c r="AT81" s="289" t="str">
        <f>IF(OR($C81="*",$C81&lt;400),"",IF(AND('201819 DATA'!BS81="*",$C81&gt;=400),"*",IF($C81&gt;=400,ROUND('201819 DATA'!BS81/$C81,2),"")))</f>
        <v>*</v>
      </c>
      <c r="AU81" s="289">
        <f>IF(OR($C81="*",$C81&lt;400),"",IF(AND('201819 DATA'!BT81="*",$C81&gt;=400),"*",IF($C81&gt;=400,ROUND('201819 DATA'!BT81/$C81,2),"")))</f>
        <v>0.09</v>
      </c>
      <c r="AV81" s="289" t="str">
        <f>IF(OR($C81="*",$C81&lt;400),"",IF(AND('201819 DATA'!BU81="*",$C81&gt;=400),"*",IF($C81&gt;=400,ROUND('201819 DATA'!BU81/$C81,2),"")))</f>
        <v>*</v>
      </c>
      <c r="AW81" s="289">
        <f>IF(OR($C81="*",$C81&lt;400),"",IF(AND('201819 DATA'!BV81="*",$C81&gt;=400),"*",IF($C81&gt;=400,ROUND('201819 DATA'!BV81/$C81,2),"")))</f>
        <v>0</v>
      </c>
      <c r="AX81" s="289">
        <f>IF(OR($C81="*",$C81&lt;400),"",IF(AND('201819 DATA'!BW81="*",$C81&gt;=400),"*",IF($C81&gt;=400,ROUND('201819 DATA'!BW81/$C81,2),"")))</f>
        <v>0.01</v>
      </c>
    </row>
    <row r="82" spans="1:50" x14ac:dyDescent="0.2">
      <c r="A82" s="13" t="s">
        <v>599</v>
      </c>
      <c r="B82" s="287">
        <f>'201819 DATA'!B82</f>
        <v>2110</v>
      </c>
      <c r="C82" s="288">
        <f>'201819 DATA'!C82</f>
        <v>2110</v>
      </c>
      <c r="D82" s="293">
        <f>'201819 DATA'!FN82</f>
        <v>0</v>
      </c>
      <c r="G82" s="295">
        <f t="shared" si="1"/>
        <v>1</v>
      </c>
      <c r="H82" s="289">
        <f>IF(OR($C82="*",$C82&lt;400),"",IF(AND('201819 DATA'!F82="*",$C82&gt;=400),"*",IF($C82&gt;=400,ROUND('201819 DATA'!F82/$C82,2),"")))</f>
        <v>0</v>
      </c>
      <c r="I82" s="296">
        <f>IF(OR($B82="*",$B82&lt;400),"",IF(AND('201819 DATA'!Y82="*",$B82&gt;=400),"*",IF($B82&gt;=400,ROUND('201819 DATA'!Y82/$B82,2),"")))</f>
        <v>0</v>
      </c>
      <c r="J82" s="296">
        <f>IF(OR($B82="*",$B82&lt;400),"",IF(AND('201819 DATA'!Z82="*",$B82&gt;=400),"*",IF($B82&gt;=400,ROUND('201819 DATA'!Z82/$B82,2),"")))</f>
        <v>0.01</v>
      </c>
      <c r="K82" s="296">
        <f>IF(OR($B82="*",$B82&lt;400),"",IF(AND('201819 DATA'!AA82="*",$B82&gt;=400),"*",IF($B82&gt;=400,ROUND('201819 DATA'!AA82/$B82,2),"")))</f>
        <v>0.02</v>
      </c>
      <c r="L82" s="296">
        <f>IF(OR($B82="*",$B82&lt;400),"",IF(AND('201819 DATA'!AB82="*",$B82&gt;=400),"*",IF($B82&gt;=400,ROUND('201819 DATA'!AB82/$B82,2),"")))</f>
        <v>0.08</v>
      </c>
      <c r="M82" s="296">
        <f>IF(OR($B82="*",$B82&lt;400),"",IF(AND('201819 DATA'!AC82="*",$B82&gt;=400),"*",IF($B82&gt;=400,ROUND('201819 DATA'!AC82/$B82,2),"")))</f>
        <v>0.36</v>
      </c>
      <c r="N82" s="296">
        <f>IF(OR($B82="*",$B82&lt;400),"",IF(AND('201819 DATA'!AD82="*",$B82&gt;=400),"*",IF($B82&gt;=400,ROUND('201819 DATA'!AD82/$B82,2),"")))</f>
        <v>0.5</v>
      </c>
      <c r="O82" s="296">
        <f>IF(OR($B82="*",$B82&lt;400),"",IF(AND('201819 DATA'!AE82="*",$B82&gt;=400),"*",IF($B82&gt;=400,ROUND('201819 DATA'!AE82/$B82,2),"")))</f>
        <v>0.03</v>
      </c>
      <c r="P82" s="297"/>
      <c r="Q82" s="296">
        <f>IF(OR($B82="*",$B82&lt;400),"",IF(AND('201819 DATA'!FL82="*",$B82&gt;=400),"*",IF($B82&gt;=400,ROUND('201819 DATA'!FL82/$B82,2),"")))</f>
        <v>0.99</v>
      </c>
      <c r="R82" s="289">
        <f>IF(OR($C82="*",$C82&lt;400),"",IF(AND('201819 DATA'!F82="*",$C82&gt;=400),"*",IF($C82&gt;=400,ROUND('201819 DATA'!F82/$C82,2),"")))</f>
        <v>0</v>
      </c>
      <c r="S82" s="289">
        <f>IF(OR($C82="*",$C82&lt;400),"",IF(AND('201819 DATA'!G82="*",$C82&gt;=400),"*",IF($C82&gt;=400,ROUND('201819 DATA'!G82/$C82,2),"")))</f>
        <v>0</v>
      </c>
      <c r="T82" s="289">
        <f>IF(OR($C82="*",$C82&lt;400),"",IF(AND('201819 DATA'!H82="*",$C82&gt;=400),"*",IF($C82&gt;=400,ROUND('201819 DATA'!H82/$C82,2),"")))</f>
        <v>1</v>
      </c>
      <c r="U82" s="289">
        <f>IF(OR($C82="*",$C82&lt;400),"",IF(AND('201819 DATA'!FM82="*",$C82&gt;=400),"*",IF($C82&gt;=400,ROUND('201819 DATA'!FM82/$C82,2),"")))</f>
        <v>0</v>
      </c>
      <c r="V82" s="312" t="str">
        <f>IF(OR($D82="*",$D82&lt;400),"",IF(AND('201819 DATA'!M82="*",$D82&gt;=400),"*",IF($D82&gt;=400,ROUND('201819 DATA'!M82/$D82,2),"")))</f>
        <v/>
      </c>
      <c r="W82" s="312" t="str">
        <f>IF(OR($D82="*",$D82&lt;400),"",IF(AND('201819 DATA'!N82="*",$D82&gt;=400),"*",IF($D82&gt;=400,ROUND('201819 DATA'!N82/$D82,2),"")))</f>
        <v/>
      </c>
      <c r="X82" s="312" t="str">
        <f>IF(OR($D82="*",$D82&lt;400),"",IF(AND('201819 DATA'!O82="*",$D82&gt;=400),"*",IF($D82&gt;=400,ROUND('201819 DATA'!O82/$D82,2),"")))</f>
        <v/>
      </c>
      <c r="Y82" s="312" t="str">
        <f>IF(OR($D82="*",$D82&lt;400),"",IF(AND('201819 DATA'!P82="*",$D82&gt;=400),"*",IF($D82&gt;=400,ROUND('201819 DATA'!P82/$D82,2),"")))</f>
        <v/>
      </c>
      <c r="Z82" s="312" t="str">
        <f>IF(OR($D82="*",$D82&lt;400),"",IF(AND('201819 DATA'!Q82="*",$D82&gt;=400),"*",IF($D82&gt;=400,ROUND('201819 DATA'!Q82/$D82,2),"")))</f>
        <v/>
      </c>
      <c r="AA82" s="312" t="str">
        <f>IF(OR($D82="*",$D82&lt;400),"",IF(AND('201819 DATA'!R82="*",$D82&gt;=400),"*",IF($D82&gt;=400,ROUND('201819 DATA'!R82/$D82,2),"")))</f>
        <v/>
      </c>
      <c r="AB82" s="312" t="str">
        <f>IF(OR($D82="*",$D82&lt;400),"",IF(AND('201819 DATA'!S82="*",$D82&gt;=400),"*",IF($D82&gt;=400,ROUND('201819 DATA'!S82/$D82,2),"")))</f>
        <v/>
      </c>
      <c r="AC82" s="312" t="str">
        <f>IF(OR($D82="*",$D82&lt;400),"",IF(AND('201819 DATA'!T82="*",$D82&gt;=400),"*",IF($D82&gt;=400,ROUND('201819 DATA'!T82/$D82,2),"")))</f>
        <v/>
      </c>
      <c r="AD82" s="289">
        <f>IF(OR($C82="*",$C82&lt;400),"",IF(AND('201819 DATA'!BC82="*",$C82&gt;=400),"*",IF($C82&gt;=400,ROUND('201819 DATA'!BC82/$C82,2),"")))</f>
        <v>0</v>
      </c>
      <c r="AE82" s="289">
        <f>IF(OR($C82="*",$C82&lt;400),"",IF(AND('201819 DATA'!BD82="*",$C82&gt;=400),"*",IF($C82&gt;=400,ROUND('201819 DATA'!BD82/$C82,2),"")))</f>
        <v>7.0000000000000007E-2</v>
      </c>
      <c r="AF82" s="289">
        <f>IF(OR($C82="*",$C82&lt;400),"",IF(AND('201819 DATA'!BE82="*",$C82&gt;=400),"*",IF($C82&gt;=400,ROUND('201819 DATA'!BE82/$C82,2),"")))</f>
        <v>0</v>
      </c>
      <c r="AG82" s="289">
        <f>IF(OR($C82="*",$C82&lt;400),"",IF(AND('201819 DATA'!BF82="*",$C82&gt;=400),"*",IF($C82&gt;=400,ROUND('201819 DATA'!BF82/$C82,2),"")))</f>
        <v>0</v>
      </c>
      <c r="AH82" s="289">
        <f>IF(OR($C82="*",$C82&lt;400),"",IF(AND('201819 DATA'!BG82="*",$C82&gt;=400),"*",IF($C82&gt;=400,ROUND('201819 DATA'!BG82/$C82,2),"")))</f>
        <v>0</v>
      </c>
      <c r="AI82" s="289">
        <f>IF(OR($C82="*",$C82&lt;400),"",IF(AND('201819 DATA'!BH82="*",$C82&gt;=400),"*",IF($C82&gt;=400,ROUND('201819 DATA'!BH82/$C82,2),"")))</f>
        <v>0.03</v>
      </c>
      <c r="AJ82" s="289">
        <f>IF(OR($C82="*",$C82&lt;400),"",IF(AND('201819 DATA'!BI82="*",$C82&gt;=400),"*",IF($C82&gt;=400,ROUND('201819 DATA'!BI82/$C82,2),"")))</f>
        <v>0.84</v>
      </c>
      <c r="AK82" s="289">
        <f>IF(OR($C82="*",$C82&lt;400),"",IF(AND('201819 DATA'!BJ82="*",$C82&gt;=400),"*",IF($C82&gt;=400,ROUND('201819 DATA'!BJ82/$C82,2),"")))</f>
        <v>0</v>
      </c>
      <c r="AL82" s="289" t="str">
        <f>IF(OR($C82="*",$C82&lt;400),"",IF(AND('201819 DATA'!BK82="*",$C82&gt;=400),"*",IF($C82&gt;=400,ROUND('201819 DATA'!BK82/$C82,2),"")))</f>
        <v>*</v>
      </c>
      <c r="AM82" s="289" t="str">
        <f>IF(OR($C82="*",$C82&lt;400),"",IF(AND('201819 DATA'!BL82="*",$C82&gt;=400),"*",IF($C82&gt;=400,ROUND('201819 DATA'!BL82/$C82,2),"")))</f>
        <v>*</v>
      </c>
      <c r="AN82" s="289" t="str">
        <f>IF(OR($C82="*",$C82&lt;400),"",IF(AND('201819 DATA'!BM82="*",$C82&gt;=400),"*",IF($C82&gt;=400,ROUND('201819 DATA'!BM82/$C82,2),"")))</f>
        <v>*</v>
      </c>
      <c r="AO82" s="289">
        <f>IF(OR($C82="*",$C82&lt;400),"",IF(AND('201819 DATA'!BN82="*",$C82&gt;=400),"*",IF($C82&gt;=400,ROUND('201819 DATA'!BN82/$C82,2),"")))</f>
        <v>0.05</v>
      </c>
      <c r="AP82" s="289">
        <f>IF(OR($C82="*",$C82&lt;400),"",IF(AND('201819 DATA'!BO82="*",$C82&gt;=400),"*",IF($C82&gt;=400,ROUND('201819 DATA'!BO82/$C82,2),"")))</f>
        <v>0</v>
      </c>
      <c r="AQ82" s="289" t="str">
        <f>IF(OR($C82="*",$C82&lt;400),"",IF(AND('201819 DATA'!BP82="*",$C82&gt;=400),"*",IF($C82&gt;=400,ROUND('201819 DATA'!BP82/$C82,2),"")))</f>
        <v>*</v>
      </c>
      <c r="AR82" s="289">
        <f>IF(OR($C82="*",$C82&lt;400),"",IF(AND('201819 DATA'!BQ82="*",$C82&gt;=400),"*",IF($C82&gt;=400,ROUND('201819 DATA'!BQ82/$C82,2),"")))</f>
        <v>0</v>
      </c>
      <c r="AS82" s="289">
        <f>IF(OR($C82="*",$C82&lt;400),"",IF(AND('201819 DATA'!BR82="*",$C82&gt;=400),"*",IF($C82&gt;=400,ROUND('201819 DATA'!BR82/$C82,2),"")))</f>
        <v>0</v>
      </c>
      <c r="AT82" s="289" t="str">
        <f>IF(OR($C82="*",$C82&lt;400),"",IF(AND('201819 DATA'!BS82="*",$C82&gt;=400),"*",IF($C82&gt;=400,ROUND('201819 DATA'!BS82/$C82,2),"")))</f>
        <v>*</v>
      </c>
      <c r="AU82" s="289">
        <f>IF(OR($C82="*",$C82&lt;400),"",IF(AND('201819 DATA'!BT82="*",$C82&gt;=400),"*",IF($C82&gt;=400,ROUND('201819 DATA'!BT82/$C82,2),"")))</f>
        <v>0</v>
      </c>
      <c r="AV82" s="289" t="str">
        <f>IF(OR($C82="*",$C82&lt;400),"",IF(AND('201819 DATA'!BU82="*",$C82&gt;=400),"*",IF($C82&gt;=400,ROUND('201819 DATA'!BU82/$C82,2),"")))</f>
        <v>*</v>
      </c>
      <c r="AW82" s="289">
        <f>IF(OR($C82="*",$C82&lt;400),"",IF(AND('201819 DATA'!BV82="*",$C82&gt;=400),"*",IF($C82&gt;=400,ROUND('201819 DATA'!BV82/$C82,2),"")))</f>
        <v>0</v>
      </c>
      <c r="AX82" s="289" t="str">
        <f>IF(OR($C82="*",$C82&lt;400),"",IF(AND('201819 DATA'!BW82="*",$C82&gt;=400),"*",IF($C82&gt;=400,ROUND('201819 DATA'!BW82/$C82,2),"")))</f>
        <v>*</v>
      </c>
    </row>
    <row r="83" spans="1:50" x14ac:dyDescent="0.2">
      <c r="A83" s="13" t="s">
        <v>545</v>
      </c>
      <c r="B83" s="287">
        <f>'201819 DATA'!B83</f>
        <v>1375</v>
      </c>
      <c r="C83" s="288">
        <f>'201819 DATA'!C83</f>
        <v>1375</v>
      </c>
      <c r="D83" s="293">
        <f>'201819 DATA'!FN83</f>
        <v>1340</v>
      </c>
      <c r="G83" s="295">
        <f t="shared" si="1"/>
        <v>1</v>
      </c>
      <c r="H83" s="289">
        <f>IF(OR($C83="*",$C83&lt;400),"",IF(AND('201819 DATA'!F83="*",$C83&gt;=400),"*",IF($C83&gt;=400,ROUND('201819 DATA'!F83/$C83,2),"")))</f>
        <v>0</v>
      </c>
      <c r="I83" s="296">
        <f>IF(OR($B83="*",$B83&lt;400),"",IF(AND('201819 DATA'!Y83="*",$B83&gt;=400),"*",IF($B83&gt;=400,ROUND('201819 DATA'!Y83/$B83,2),"")))</f>
        <v>0</v>
      </c>
      <c r="J83" s="296">
        <f>IF(OR($B83="*",$B83&lt;400),"",IF(AND('201819 DATA'!Z83="*",$B83&gt;=400),"*",IF($B83&gt;=400,ROUND('201819 DATA'!Z83/$B83,2),"")))</f>
        <v>0.05</v>
      </c>
      <c r="K83" s="296">
        <f>IF(OR($B83="*",$B83&lt;400),"",IF(AND('201819 DATA'!AA83="*",$B83&gt;=400),"*",IF($B83&gt;=400,ROUND('201819 DATA'!AA83/$B83,2),"")))</f>
        <v>0.14000000000000001</v>
      </c>
      <c r="L83" s="296">
        <f>IF(OR($B83="*",$B83&lt;400),"",IF(AND('201819 DATA'!AB83="*",$B83&gt;=400),"*",IF($B83&gt;=400,ROUND('201819 DATA'!AB83/$B83,2),"")))</f>
        <v>0.24</v>
      </c>
      <c r="M83" s="296">
        <f>IF(OR($B83="*",$B83&lt;400),"",IF(AND('201819 DATA'!AC83="*",$B83&gt;=400),"*",IF($B83&gt;=400,ROUND('201819 DATA'!AC83/$B83,2),"")))</f>
        <v>0.37</v>
      </c>
      <c r="N83" s="296">
        <f>IF(OR($B83="*",$B83&lt;400),"",IF(AND('201819 DATA'!AD83="*",$B83&gt;=400),"*",IF($B83&gt;=400,ROUND('201819 DATA'!AD83/$B83,2),"")))</f>
        <v>0.19</v>
      </c>
      <c r="O83" s="296" t="str">
        <f>IF(OR($B83="*",$B83&lt;400),"",IF(AND('201819 DATA'!AE83="*",$B83&gt;=400),"*",IF($B83&gt;=400,ROUND('201819 DATA'!AE83/$B83,2),"")))</f>
        <v>*</v>
      </c>
      <c r="P83" s="297"/>
      <c r="Q83" s="296">
        <f>IF(OR($B83="*",$B83&lt;400),"",IF(AND('201819 DATA'!FL83="*",$B83&gt;=400),"*",IF($B83&gt;=400,ROUND('201819 DATA'!FL83/$B83,2),"")))</f>
        <v>0.98</v>
      </c>
      <c r="R83" s="289">
        <f>IF(OR($C83="*",$C83&lt;400),"",IF(AND('201819 DATA'!F83="*",$C83&gt;=400),"*",IF($C83&gt;=400,ROUND('201819 DATA'!F83/$C83,2),"")))</f>
        <v>0</v>
      </c>
      <c r="S83" s="289">
        <f>IF(OR($C83="*",$C83&lt;400),"",IF(AND('201819 DATA'!G83="*",$C83&gt;=400),"*",IF($C83&gt;=400,ROUND('201819 DATA'!G83/$C83,2),"")))</f>
        <v>0</v>
      </c>
      <c r="T83" s="289">
        <f>IF(OR($C83="*",$C83&lt;400),"",IF(AND('201819 DATA'!H83="*",$C83&gt;=400),"*",IF($C83&gt;=400,ROUND('201819 DATA'!H83/$C83,2),"")))</f>
        <v>1</v>
      </c>
      <c r="U83" s="289">
        <f>IF(OR($C83="*",$C83&lt;400),"",IF(AND('201819 DATA'!FM83="*",$C83&gt;=400),"*",IF($C83&gt;=400,ROUND('201819 DATA'!FM83/$C83,2),"")))</f>
        <v>0</v>
      </c>
      <c r="V83" s="312">
        <f>IF(OR($D83="*",$D83&lt;400),"",IF(AND('201819 DATA'!M83="*",$D83&gt;=400),"*",IF($D83&gt;=400,ROUND('201819 DATA'!M83/$D83,2),"")))</f>
        <v>0.3</v>
      </c>
      <c r="W83" s="312">
        <f>IF(OR($D83="*",$D83&lt;400),"",IF(AND('201819 DATA'!N83="*",$D83&gt;=400),"*",IF($D83&gt;=400,ROUND('201819 DATA'!N83/$D83,2),"")))</f>
        <v>0.19</v>
      </c>
      <c r="X83" s="312">
        <f>IF(OR($D83="*",$D83&lt;400),"",IF(AND('201819 DATA'!O83="*",$D83&gt;=400),"*",IF($D83&gt;=400,ROUND('201819 DATA'!O83/$D83,2),"")))</f>
        <v>0.19</v>
      </c>
      <c r="Y83" s="312">
        <f>IF(OR($D83="*",$D83&lt;400),"",IF(AND('201819 DATA'!P83="*",$D83&gt;=400),"*",IF($D83&gt;=400,ROUND('201819 DATA'!P83/$D83,2),"")))</f>
        <v>0.26</v>
      </c>
      <c r="Z83" s="312">
        <f>IF(OR($D83="*",$D83&lt;400),"",IF(AND('201819 DATA'!Q83="*",$D83&gt;=400),"*",IF($D83&gt;=400,ROUND('201819 DATA'!Q83/$D83,2),"")))</f>
        <v>0.03</v>
      </c>
      <c r="AA83" s="312">
        <f>IF(OR($D83="*",$D83&lt;400),"",IF(AND('201819 DATA'!R83="*",$D83&gt;=400),"*",IF($D83&gt;=400,ROUND('201819 DATA'!R83/$D83,2),"")))</f>
        <v>0.01</v>
      </c>
      <c r="AB83" s="312" t="str">
        <f>IF(OR($D83="*",$D83&lt;400),"",IF(AND('201819 DATA'!S83="*",$D83&gt;=400),"*",IF($D83&gt;=400,ROUND('201819 DATA'!S83/$D83,2),"")))</f>
        <v>*</v>
      </c>
      <c r="AC83" s="312" t="str">
        <f>IF(OR($D83="*",$D83&lt;400),"",IF(AND('201819 DATA'!T83="*",$D83&gt;=400),"*",IF($D83&gt;=400,ROUND('201819 DATA'!T83/$D83,2),"")))</f>
        <v>*</v>
      </c>
      <c r="AD83" s="289" t="str">
        <f>IF(OR($C83="*",$C83&lt;400),"",IF(AND('201819 DATA'!BC83="*",$C83&gt;=400),"*",IF($C83&gt;=400,ROUND('201819 DATA'!BC83/$C83,2),"")))</f>
        <v>*</v>
      </c>
      <c r="AE83" s="289">
        <f>IF(OR($C83="*",$C83&lt;400),"",IF(AND('201819 DATA'!BD83="*",$C83&gt;=400),"*",IF($C83&gt;=400,ROUND('201819 DATA'!BD83/$C83,2),"")))</f>
        <v>0.01</v>
      </c>
      <c r="AF83" s="289" t="str">
        <f>IF(OR($C83="*",$C83&lt;400),"",IF(AND('201819 DATA'!BE83="*",$C83&gt;=400),"*",IF($C83&gt;=400,ROUND('201819 DATA'!BE83/$C83,2),"")))</f>
        <v>*</v>
      </c>
      <c r="AG83" s="289" t="str">
        <f>IF(OR($C83="*",$C83&lt;400),"",IF(AND('201819 DATA'!BF83="*",$C83&gt;=400),"*",IF($C83&gt;=400,ROUND('201819 DATA'!BF83/$C83,2),"")))</f>
        <v>*</v>
      </c>
      <c r="AH83" s="289">
        <f>IF(OR($C83="*",$C83&lt;400),"",IF(AND('201819 DATA'!BG83="*",$C83&gt;=400),"*",IF($C83&gt;=400,ROUND('201819 DATA'!BG83/$C83,2),"")))</f>
        <v>0</v>
      </c>
      <c r="AI83" s="289">
        <f>IF(OR($C83="*",$C83&lt;400),"",IF(AND('201819 DATA'!BH83="*",$C83&gt;=400),"*",IF($C83&gt;=400,ROUND('201819 DATA'!BH83/$C83,2),"")))</f>
        <v>0.01</v>
      </c>
      <c r="AJ83" s="289">
        <f>IF(OR($C83="*",$C83&lt;400),"",IF(AND('201819 DATA'!BI83="*",$C83&gt;=400),"*",IF($C83&gt;=400,ROUND('201819 DATA'!BI83/$C83,2),"")))</f>
        <v>0.15</v>
      </c>
      <c r="AK83" s="289">
        <f>IF(OR($C83="*",$C83&lt;400),"",IF(AND('201819 DATA'!BJ83="*",$C83&gt;=400),"*",IF($C83&gt;=400,ROUND('201819 DATA'!BJ83/$C83,2),"")))</f>
        <v>0</v>
      </c>
      <c r="AL83" s="289">
        <f>IF(OR($C83="*",$C83&lt;400),"",IF(AND('201819 DATA'!BK83="*",$C83&gt;=400),"*",IF($C83&gt;=400,ROUND('201819 DATA'!BK83/$C83,2),"")))</f>
        <v>0</v>
      </c>
      <c r="AM83" s="289">
        <f>IF(OR($C83="*",$C83&lt;400),"",IF(AND('201819 DATA'!BL83="*",$C83&gt;=400),"*",IF($C83&gt;=400,ROUND('201819 DATA'!BL83/$C83,2),"")))</f>
        <v>0</v>
      </c>
      <c r="AN83" s="289">
        <f>IF(OR($C83="*",$C83&lt;400),"",IF(AND('201819 DATA'!BM83="*",$C83&gt;=400),"*",IF($C83&gt;=400,ROUND('201819 DATA'!BM83/$C83,2),"")))</f>
        <v>0.25</v>
      </c>
      <c r="AO83" s="289" t="str">
        <f>IF(OR($C83="*",$C83&lt;400),"",IF(AND('201819 DATA'!BN83="*",$C83&gt;=400),"*",IF($C83&gt;=400,ROUND('201819 DATA'!BN83/$C83,2),"")))</f>
        <v>*</v>
      </c>
      <c r="AP83" s="289">
        <f>IF(OR($C83="*",$C83&lt;400),"",IF(AND('201819 DATA'!BO83="*",$C83&gt;=400),"*",IF($C83&gt;=400,ROUND('201819 DATA'!BO83/$C83,2),"")))</f>
        <v>0.36</v>
      </c>
      <c r="AQ83" s="289">
        <f>IF(OR($C83="*",$C83&lt;400),"",IF(AND('201819 DATA'!BP83="*",$C83&gt;=400),"*",IF($C83&gt;=400,ROUND('201819 DATA'!BP83/$C83,2),"")))</f>
        <v>0.11</v>
      </c>
      <c r="AR83" s="289">
        <f>IF(OR($C83="*",$C83&lt;400),"",IF(AND('201819 DATA'!BQ83="*",$C83&gt;=400),"*",IF($C83&gt;=400,ROUND('201819 DATA'!BQ83/$C83,2),"")))</f>
        <v>0</v>
      </c>
      <c r="AS83" s="289">
        <f>IF(OR($C83="*",$C83&lt;400),"",IF(AND('201819 DATA'!BR83="*",$C83&gt;=400),"*",IF($C83&gt;=400,ROUND('201819 DATA'!BR83/$C83,2),"")))</f>
        <v>0</v>
      </c>
      <c r="AT83" s="289">
        <f>IF(OR($C83="*",$C83&lt;400),"",IF(AND('201819 DATA'!BS83="*",$C83&gt;=400),"*",IF($C83&gt;=400,ROUND('201819 DATA'!BS83/$C83,2),"")))</f>
        <v>0</v>
      </c>
      <c r="AU83" s="289">
        <f>IF(OR($C83="*",$C83&lt;400),"",IF(AND('201819 DATA'!BT83="*",$C83&gt;=400),"*",IF($C83&gt;=400,ROUND('201819 DATA'!BT83/$C83,2),"")))</f>
        <v>7.0000000000000007E-2</v>
      </c>
      <c r="AV83" s="289" t="str">
        <f>IF(OR($C83="*",$C83&lt;400),"",IF(AND('201819 DATA'!BU83="*",$C83&gt;=400),"*",IF($C83&gt;=400,ROUND('201819 DATA'!BU83/$C83,2),"")))</f>
        <v>*</v>
      </c>
      <c r="AW83" s="289">
        <f>IF(OR($C83="*",$C83&lt;400),"",IF(AND('201819 DATA'!BV83="*",$C83&gt;=400),"*",IF($C83&gt;=400,ROUND('201819 DATA'!BV83/$C83,2),"")))</f>
        <v>0</v>
      </c>
      <c r="AX83" s="289">
        <f>IF(OR($C83="*",$C83&lt;400),"",IF(AND('201819 DATA'!BW83="*",$C83&gt;=400),"*",IF($C83&gt;=400,ROUND('201819 DATA'!BW83/$C83,2),"")))</f>
        <v>0.04</v>
      </c>
    </row>
    <row r="84" spans="1:50" x14ac:dyDescent="0.2">
      <c r="A84" s="13" t="s">
        <v>550</v>
      </c>
      <c r="B84" s="287">
        <f>'201819 DATA'!B84</f>
        <v>2350</v>
      </c>
      <c r="C84" s="288">
        <f>'201819 DATA'!C84</f>
        <v>2350</v>
      </c>
      <c r="D84" s="293">
        <f>'201819 DATA'!FN84</f>
        <v>2260</v>
      </c>
      <c r="G84" s="295">
        <f t="shared" si="1"/>
        <v>1</v>
      </c>
      <c r="H84" s="289">
        <f>IF(OR($C84="*",$C84&lt;400),"",IF(AND('201819 DATA'!F84="*",$C84&gt;=400),"*",IF($C84&gt;=400,ROUND('201819 DATA'!F84/$C84,2),"")))</f>
        <v>0</v>
      </c>
      <c r="I84" s="296">
        <f>IF(OR($B84="*",$B84&lt;400),"",IF(AND('201819 DATA'!Y84="*",$B84&gt;=400),"*",IF($B84&gt;=400,ROUND('201819 DATA'!Y84/$B84,2),"")))</f>
        <v>0</v>
      </c>
      <c r="J84" s="296">
        <f>IF(OR($B84="*",$B84&lt;400),"",IF(AND('201819 DATA'!Z84="*",$B84&gt;=400),"*",IF($B84&gt;=400,ROUND('201819 DATA'!Z84/$B84,2),"")))</f>
        <v>0.1</v>
      </c>
      <c r="K84" s="296">
        <f>IF(OR($B84="*",$B84&lt;400),"",IF(AND('201819 DATA'!AA84="*",$B84&gt;=400),"*",IF($B84&gt;=400,ROUND('201819 DATA'!AA84/$B84,2),"")))</f>
        <v>0.27</v>
      </c>
      <c r="L84" s="296">
        <f>IF(OR($B84="*",$B84&lt;400),"",IF(AND('201819 DATA'!AB84="*",$B84&gt;=400),"*",IF($B84&gt;=400,ROUND('201819 DATA'!AB84/$B84,2),"")))</f>
        <v>0.28999999999999998</v>
      </c>
      <c r="M84" s="296">
        <f>IF(OR($B84="*",$B84&lt;400),"",IF(AND('201819 DATA'!AC84="*",$B84&gt;=400),"*",IF($B84&gt;=400,ROUND('201819 DATA'!AC84/$B84,2),"")))</f>
        <v>0.21</v>
      </c>
      <c r="N84" s="296">
        <f>IF(OR($B84="*",$B84&lt;400),"",IF(AND('201819 DATA'!AD84="*",$B84&gt;=400),"*",IF($B84&gt;=400,ROUND('201819 DATA'!AD84/$B84,2),"")))</f>
        <v>0.11</v>
      </c>
      <c r="O84" s="296">
        <f>IF(OR($B84="*",$B84&lt;400),"",IF(AND('201819 DATA'!AE84="*",$B84&gt;=400),"*",IF($B84&gt;=400,ROUND('201819 DATA'!AE84/$B84,2),"")))</f>
        <v>0</v>
      </c>
      <c r="P84" s="297"/>
      <c r="Q84" s="296">
        <f>IF(OR($B84="*",$B84&lt;400),"",IF(AND('201819 DATA'!FL84="*",$B84&gt;=400),"*",IF($B84&gt;=400,ROUND('201819 DATA'!FL84/$B84,2),"")))</f>
        <v>0.97</v>
      </c>
      <c r="R84" s="289">
        <f>IF(OR($C84="*",$C84&lt;400),"",IF(AND('201819 DATA'!F84="*",$C84&gt;=400),"*",IF($C84&gt;=400,ROUND('201819 DATA'!F84/$C84,2),"")))</f>
        <v>0</v>
      </c>
      <c r="S84" s="289">
        <f>IF(OR($C84="*",$C84&lt;400),"",IF(AND('201819 DATA'!G84="*",$C84&gt;=400),"*",IF($C84&gt;=400,ROUND('201819 DATA'!G84/$C84,2),"")))</f>
        <v>0</v>
      </c>
      <c r="T84" s="289">
        <f>IF(OR($C84="*",$C84&lt;400),"",IF(AND('201819 DATA'!H84="*",$C84&gt;=400),"*",IF($C84&gt;=400,ROUND('201819 DATA'!H84/$C84,2),"")))</f>
        <v>1</v>
      </c>
      <c r="U84" s="289">
        <f>IF(OR($C84="*",$C84&lt;400),"",IF(AND('201819 DATA'!FM84="*",$C84&gt;=400),"*",IF($C84&gt;=400,ROUND('201819 DATA'!FM84/$C84,2),"")))</f>
        <v>0</v>
      </c>
      <c r="V84" s="312">
        <f>IF(OR($D84="*",$D84&lt;400),"",IF(AND('201819 DATA'!M84="*",$D84&gt;=400),"*",IF($D84&gt;=400,ROUND('201819 DATA'!M84/$D84,2),"")))</f>
        <v>0.43</v>
      </c>
      <c r="W84" s="312">
        <f>IF(OR($D84="*",$D84&lt;400),"",IF(AND('201819 DATA'!N84="*",$D84&gt;=400),"*",IF($D84&gt;=400,ROUND('201819 DATA'!N84/$D84,2),"")))</f>
        <v>0.21</v>
      </c>
      <c r="X84" s="312">
        <f>IF(OR($D84="*",$D84&lt;400),"",IF(AND('201819 DATA'!O84="*",$D84&gt;=400),"*",IF($D84&gt;=400,ROUND('201819 DATA'!O84/$D84,2),"")))</f>
        <v>0.16</v>
      </c>
      <c r="Y84" s="312">
        <f>IF(OR($D84="*",$D84&lt;400),"",IF(AND('201819 DATA'!P84="*",$D84&gt;=400),"*",IF($D84&gt;=400,ROUND('201819 DATA'!P84/$D84,2),"")))</f>
        <v>0.14000000000000001</v>
      </c>
      <c r="Z84" s="312">
        <f>IF(OR($D84="*",$D84&lt;400),"",IF(AND('201819 DATA'!Q84="*",$D84&gt;=400),"*",IF($D84&gt;=400,ROUND('201819 DATA'!Q84/$D84,2),"")))</f>
        <v>0.03</v>
      </c>
      <c r="AA84" s="312">
        <f>IF(OR($D84="*",$D84&lt;400),"",IF(AND('201819 DATA'!R84="*",$D84&gt;=400),"*",IF($D84&gt;=400,ROUND('201819 DATA'!R84/$D84,2),"")))</f>
        <v>0.01</v>
      </c>
      <c r="AB84" s="312">
        <f>IF(OR($D84="*",$D84&lt;400),"",IF(AND('201819 DATA'!S84="*",$D84&gt;=400),"*",IF($D84&gt;=400,ROUND('201819 DATA'!S84/$D84,2),"")))</f>
        <v>0.01</v>
      </c>
      <c r="AC84" s="312">
        <f>IF(OR($D84="*",$D84&lt;400),"",IF(AND('201819 DATA'!T84="*",$D84&gt;=400),"*",IF($D84&gt;=400,ROUND('201819 DATA'!T84/$D84,2),"")))</f>
        <v>0</v>
      </c>
      <c r="AD84" s="289">
        <f>IF(OR($C84="*",$C84&lt;400),"",IF(AND('201819 DATA'!BC84="*",$C84&gt;=400),"*",IF($C84&gt;=400,ROUND('201819 DATA'!BC84/$C84,2),"")))</f>
        <v>0.01</v>
      </c>
      <c r="AE84" s="289">
        <f>IF(OR($C84="*",$C84&lt;400),"",IF(AND('201819 DATA'!BD84="*",$C84&gt;=400),"*",IF($C84&gt;=400,ROUND('201819 DATA'!BD84/$C84,2),"")))</f>
        <v>0.06</v>
      </c>
      <c r="AF84" s="289">
        <f>IF(OR($C84="*",$C84&lt;400),"",IF(AND('201819 DATA'!BE84="*",$C84&gt;=400),"*",IF($C84&gt;=400,ROUND('201819 DATA'!BE84/$C84,2),"")))</f>
        <v>0</v>
      </c>
      <c r="AG84" s="289" t="str">
        <f>IF(OR($C84="*",$C84&lt;400),"",IF(AND('201819 DATA'!BF84="*",$C84&gt;=400),"*",IF($C84&gt;=400,ROUND('201819 DATA'!BF84/$C84,2),"")))</f>
        <v>*</v>
      </c>
      <c r="AH84" s="289">
        <f>IF(OR($C84="*",$C84&lt;400),"",IF(AND('201819 DATA'!BG84="*",$C84&gt;=400),"*",IF($C84&gt;=400,ROUND('201819 DATA'!BG84/$C84,2),"")))</f>
        <v>0</v>
      </c>
      <c r="AI84" s="289">
        <f>IF(OR($C84="*",$C84&lt;400),"",IF(AND('201819 DATA'!BH84="*",$C84&gt;=400),"*",IF($C84&gt;=400,ROUND('201819 DATA'!BH84/$C84,2),"")))</f>
        <v>0</v>
      </c>
      <c r="AJ84" s="289">
        <f>IF(OR($C84="*",$C84&lt;400),"",IF(AND('201819 DATA'!BI84="*",$C84&gt;=400),"*",IF($C84&gt;=400,ROUND('201819 DATA'!BI84/$C84,2),"")))</f>
        <v>0.03</v>
      </c>
      <c r="AK84" s="289">
        <f>IF(OR($C84="*",$C84&lt;400),"",IF(AND('201819 DATA'!BJ84="*",$C84&gt;=400),"*",IF($C84&gt;=400,ROUND('201819 DATA'!BJ84/$C84,2),"")))</f>
        <v>0</v>
      </c>
      <c r="AL84" s="289" t="str">
        <f>IF(OR($C84="*",$C84&lt;400),"",IF(AND('201819 DATA'!BK84="*",$C84&gt;=400),"*",IF($C84&gt;=400,ROUND('201819 DATA'!BK84/$C84,2),"")))</f>
        <v>*</v>
      </c>
      <c r="AM84" s="289">
        <f>IF(OR($C84="*",$C84&lt;400),"",IF(AND('201819 DATA'!BL84="*",$C84&gt;=400),"*",IF($C84&gt;=400,ROUND('201819 DATA'!BL84/$C84,2),"")))</f>
        <v>0.01</v>
      </c>
      <c r="AN84" s="289">
        <f>IF(OR($C84="*",$C84&lt;400),"",IF(AND('201819 DATA'!BM84="*",$C84&gt;=400),"*",IF($C84&gt;=400,ROUND('201819 DATA'!BM84/$C84,2),"")))</f>
        <v>0.24</v>
      </c>
      <c r="AO84" s="289">
        <f>IF(OR($C84="*",$C84&lt;400),"",IF(AND('201819 DATA'!BN84="*",$C84&gt;=400),"*",IF($C84&gt;=400,ROUND('201819 DATA'!BN84/$C84,2),"")))</f>
        <v>0.01</v>
      </c>
      <c r="AP84" s="289">
        <f>IF(OR($C84="*",$C84&lt;400),"",IF(AND('201819 DATA'!BO84="*",$C84&gt;=400),"*",IF($C84&gt;=400,ROUND('201819 DATA'!BO84/$C84,2),"")))</f>
        <v>0.25</v>
      </c>
      <c r="AQ84" s="289">
        <f>IF(OR($C84="*",$C84&lt;400),"",IF(AND('201819 DATA'!BP84="*",$C84&gt;=400),"*",IF($C84&gt;=400,ROUND('201819 DATA'!BP84/$C84,2),"")))</f>
        <v>0.25</v>
      </c>
      <c r="AR84" s="289">
        <f>IF(OR($C84="*",$C84&lt;400),"",IF(AND('201819 DATA'!BQ84="*",$C84&gt;=400),"*",IF($C84&gt;=400,ROUND('201819 DATA'!BQ84/$C84,2),"")))</f>
        <v>0</v>
      </c>
      <c r="AS84" s="289">
        <f>IF(OR($C84="*",$C84&lt;400),"",IF(AND('201819 DATA'!BR84="*",$C84&gt;=400),"*",IF($C84&gt;=400,ROUND('201819 DATA'!BR84/$C84,2),"")))</f>
        <v>0</v>
      </c>
      <c r="AT84" s="289">
        <f>IF(OR($C84="*",$C84&lt;400),"",IF(AND('201819 DATA'!BS84="*",$C84&gt;=400),"*",IF($C84&gt;=400,ROUND('201819 DATA'!BS84/$C84,2),"")))</f>
        <v>0</v>
      </c>
      <c r="AU84" s="289">
        <f>IF(OR($C84="*",$C84&lt;400),"",IF(AND('201819 DATA'!BT84="*",$C84&gt;=400),"*",IF($C84&gt;=400,ROUND('201819 DATA'!BT84/$C84,2),"")))</f>
        <v>0.06</v>
      </c>
      <c r="AV84" s="289">
        <f>IF(OR($C84="*",$C84&lt;400),"",IF(AND('201819 DATA'!BU84="*",$C84&gt;=400),"*",IF($C84&gt;=400,ROUND('201819 DATA'!BU84/$C84,2),"")))</f>
        <v>0.01</v>
      </c>
      <c r="AW84" s="289">
        <f>IF(OR($C84="*",$C84&lt;400),"",IF(AND('201819 DATA'!BV84="*",$C84&gt;=400),"*",IF($C84&gt;=400,ROUND('201819 DATA'!BV84/$C84,2),"")))</f>
        <v>0</v>
      </c>
      <c r="AX84" s="289">
        <f>IF(OR($C84="*",$C84&lt;400),"",IF(AND('201819 DATA'!BW84="*",$C84&gt;=400),"*",IF($C84&gt;=400,ROUND('201819 DATA'!BW84/$C84,2),"")))</f>
        <v>0.02</v>
      </c>
    </row>
    <row r="85" spans="1:50" x14ac:dyDescent="0.2">
      <c r="A85" s="13" t="s">
        <v>41</v>
      </c>
      <c r="B85" s="287">
        <f>'201819 DATA'!B85</f>
        <v>830</v>
      </c>
      <c r="C85" s="288">
        <f>'201819 DATA'!C85</f>
        <v>830</v>
      </c>
      <c r="D85" s="293">
        <f>'201819 DATA'!FN85</f>
        <v>610</v>
      </c>
      <c r="G85" s="295">
        <f t="shared" si="1"/>
        <v>1</v>
      </c>
      <c r="H85" s="289">
        <f>IF(OR($C85="*",$C85&lt;400),"",IF(AND('201819 DATA'!F85="*",$C85&gt;=400),"*",IF($C85&gt;=400,ROUND('201819 DATA'!F85/$C85,2),"")))</f>
        <v>0</v>
      </c>
      <c r="I85" s="296">
        <f>IF(OR($B85="*",$B85&lt;400),"",IF(AND('201819 DATA'!Y85="*",$B85&gt;=400),"*",IF($B85&gt;=400,ROUND('201819 DATA'!Y85/$B85,2),"")))</f>
        <v>0</v>
      </c>
      <c r="J85" s="296">
        <f>IF(OR($B85="*",$B85&lt;400),"",IF(AND('201819 DATA'!Z85="*",$B85&gt;=400),"*",IF($B85&gt;=400,ROUND('201819 DATA'!Z85/$B85,2),"")))</f>
        <v>0.05</v>
      </c>
      <c r="K85" s="296">
        <f>IF(OR($B85="*",$B85&lt;400),"",IF(AND('201819 DATA'!AA85="*",$B85&gt;=400),"*",IF($B85&gt;=400,ROUND('201819 DATA'!AA85/$B85,2),"")))</f>
        <v>0.16</v>
      </c>
      <c r="L85" s="296">
        <f>IF(OR($B85="*",$B85&lt;400),"",IF(AND('201819 DATA'!AB85="*",$B85&gt;=400),"*",IF($B85&gt;=400,ROUND('201819 DATA'!AB85/$B85,2),"")))</f>
        <v>0.3</v>
      </c>
      <c r="M85" s="296">
        <f>IF(OR($B85="*",$B85&lt;400),"",IF(AND('201819 DATA'!AC85="*",$B85&gt;=400),"*",IF($B85&gt;=400,ROUND('201819 DATA'!AC85/$B85,2),"")))</f>
        <v>0.31</v>
      </c>
      <c r="N85" s="296">
        <f>IF(OR($B85="*",$B85&lt;400),"",IF(AND('201819 DATA'!AD85="*",$B85&gt;=400),"*",IF($B85&gt;=400,ROUND('201819 DATA'!AD85/$B85,2),"")))</f>
        <v>0.17</v>
      </c>
      <c r="O85" s="296" t="str">
        <f>IF(OR($B85="*",$B85&lt;400),"",IF(AND('201819 DATA'!AE85="*",$B85&gt;=400),"*",IF($B85&gt;=400,ROUND('201819 DATA'!AE85/$B85,2),"")))</f>
        <v>*</v>
      </c>
      <c r="P85" s="297"/>
      <c r="Q85" s="296">
        <f>IF(OR($B85="*",$B85&lt;400),"",IF(AND('201819 DATA'!FL85="*",$B85&gt;=400),"*",IF($B85&gt;=400,ROUND('201819 DATA'!FL85/$B85,2),"")))</f>
        <v>0.99</v>
      </c>
      <c r="R85" s="289">
        <f>IF(OR($C85="*",$C85&lt;400),"",IF(AND('201819 DATA'!F85="*",$C85&gt;=400),"*",IF($C85&gt;=400,ROUND('201819 DATA'!F85/$C85,2),"")))</f>
        <v>0</v>
      </c>
      <c r="S85" s="289">
        <f>IF(OR($C85="*",$C85&lt;400),"",IF(AND('201819 DATA'!G85="*",$C85&gt;=400),"*",IF($C85&gt;=400,ROUND('201819 DATA'!G85/$C85,2),"")))</f>
        <v>0</v>
      </c>
      <c r="T85" s="289">
        <f>IF(OR($C85="*",$C85&lt;400),"",IF(AND('201819 DATA'!H85="*",$C85&gt;=400),"*",IF($C85&gt;=400,ROUND('201819 DATA'!H85/$C85,2),"")))</f>
        <v>1</v>
      </c>
      <c r="U85" s="289">
        <f>IF(OR($C85="*",$C85&lt;400),"",IF(AND('201819 DATA'!FM85="*",$C85&gt;=400),"*",IF($C85&gt;=400,ROUND('201819 DATA'!FM85/$C85,2),"")))</f>
        <v>0</v>
      </c>
      <c r="V85" s="312">
        <f>IF(OR($D85="*",$D85&lt;400),"",IF(AND('201819 DATA'!M85="*",$D85&gt;=400),"*",IF($D85&gt;=400,ROUND('201819 DATA'!M85/$D85,2),"")))</f>
        <v>0.43</v>
      </c>
      <c r="W85" s="312">
        <f>IF(OR($D85="*",$D85&lt;400),"",IF(AND('201819 DATA'!N85="*",$D85&gt;=400),"*",IF($D85&gt;=400,ROUND('201819 DATA'!N85/$D85,2),"")))</f>
        <v>0.25</v>
      </c>
      <c r="X85" s="312">
        <f>IF(OR($D85="*",$D85&lt;400),"",IF(AND('201819 DATA'!O85="*",$D85&gt;=400),"*",IF($D85&gt;=400,ROUND('201819 DATA'!O85/$D85,2),"")))</f>
        <v>0.11</v>
      </c>
      <c r="Y85" s="312">
        <f>IF(OR($D85="*",$D85&lt;400),"",IF(AND('201819 DATA'!P85="*",$D85&gt;=400),"*",IF($D85&gt;=400,ROUND('201819 DATA'!P85/$D85,2),"")))</f>
        <v>0.11</v>
      </c>
      <c r="Z85" s="312">
        <f>IF(OR($D85="*",$D85&lt;400),"",IF(AND('201819 DATA'!Q85="*",$D85&gt;=400),"*",IF($D85&gt;=400,ROUND('201819 DATA'!Q85/$D85,2),"")))</f>
        <v>0.02</v>
      </c>
      <c r="AA85" s="312">
        <f>IF(OR($D85="*",$D85&lt;400),"",IF(AND('201819 DATA'!R85="*",$D85&gt;=400),"*",IF($D85&gt;=400,ROUND('201819 DATA'!R85/$D85,2),"")))</f>
        <v>0.02</v>
      </c>
      <c r="AB85" s="312">
        <f>IF(OR($D85="*",$D85&lt;400),"",IF(AND('201819 DATA'!S85="*",$D85&gt;=400),"*",IF($D85&gt;=400,ROUND('201819 DATA'!S85/$D85,2),"")))</f>
        <v>0.02</v>
      </c>
      <c r="AC85" s="312">
        <f>IF(OR($D85="*",$D85&lt;400),"",IF(AND('201819 DATA'!T85="*",$D85&gt;=400),"*",IF($D85&gt;=400,ROUND('201819 DATA'!T85/$D85,2),"")))</f>
        <v>0.03</v>
      </c>
      <c r="AD85" s="289" t="str">
        <f>IF(OR($C85="*",$C85&lt;400),"",IF(AND('201819 DATA'!BC85="*",$C85&gt;=400),"*",IF($C85&gt;=400,ROUND('201819 DATA'!BC85/$C85,2),"")))</f>
        <v>*</v>
      </c>
      <c r="AE85" s="289">
        <f>IF(OR($C85="*",$C85&lt;400),"",IF(AND('201819 DATA'!BD85="*",$C85&gt;=400),"*",IF($C85&gt;=400,ROUND('201819 DATA'!BD85/$C85,2),"")))</f>
        <v>0.01</v>
      </c>
      <c r="AF85" s="289" t="str">
        <f>IF(OR($C85="*",$C85&lt;400),"",IF(AND('201819 DATA'!BE85="*",$C85&gt;=400),"*",IF($C85&gt;=400,ROUND('201819 DATA'!BE85/$C85,2),"")))</f>
        <v>*</v>
      </c>
      <c r="AG85" s="289">
        <f>IF(OR($C85="*",$C85&lt;400),"",IF(AND('201819 DATA'!BF85="*",$C85&gt;=400),"*",IF($C85&gt;=400,ROUND('201819 DATA'!BF85/$C85,2),"")))</f>
        <v>0</v>
      </c>
      <c r="AH85" s="289">
        <f>IF(OR($C85="*",$C85&lt;400),"",IF(AND('201819 DATA'!BG85="*",$C85&gt;=400),"*",IF($C85&gt;=400,ROUND('201819 DATA'!BG85/$C85,2),"")))</f>
        <v>0</v>
      </c>
      <c r="AI85" s="289">
        <f>IF(OR($C85="*",$C85&lt;400),"",IF(AND('201819 DATA'!BH85="*",$C85&gt;=400),"*",IF($C85&gt;=400,ROUND('201819 DATA'!BH85/$C85,2),"")))</f>
        <v>0.03</v>
      </c>
      <c r="AJ85" s="289">
        <f>IF(OR($C85="*",$C85&lt;400),"",IF(AND('201819 DATA'!BI85="*",$C85&gt;=400),"*",IF($C85&gt;=400,ROUND('201819 DATA'!BI85/$C85,2),"")))</f>
        <v>0</v>
      </c>
      <c r="AK85" s="289" t="str">
        <f>IF(OR($C85="*",$C85&lt;400),"",IF(AND('201819 DATA'!BJ85="*",$C85&gt;=400),"*",IF($C85&gt;=400,ROUND('201819 DATA'!BJ85/$C85,2),"")))</f>
        <v>*</v>
      </c>
      <c r="AL85" s="289">
        <f>IF(OR($C85="*",$C85&lt;400),"",IF(AND('201819 DATA'!BK85="*",$C85&gt;=400),"*",IF($C85&gt;=400,ROUND('201819 DATA'!BK85/$C85,2),"")))</f>
        <v>0.02</v>
      </c>
      <c r="AM85" s="289">
        <f>IF(OR($C85="*",$C85&lt;400),"",IF(AND('201819 DATA'!BL85="*",$C85&gt;=400),"*",IF($C85&gt;=400,ROUND('201819 DATA'!BL85/$C85,2),"")))</f>
        <v>0</v>
      </c>
      <c r="AN85" s="289">
        <f>IF(OR($C85="*",$C85&lt;400),"",IF(AND('201819 DATA'!BM85="*",$C85&gt;=400),"*",IF($C85&gt;=400,ROUND('201819 DATA'!BM85/$C85,2),"")))</f>
        <v>0.19</v>
      </c>
      <c r="AO85" s="289" t="str">
        <f>IF(OR($C85="*",$C85&lt;400),"",IF(AND('201819 DATA'!BN85="*",$C85&gt;=400),"*",IF($C85&gt;=400,ROUND('201819 DATA'!BN85/$C85,2),"")))</f>
        <v>*</v>
      </c>
      <c r="AP85" s="289">
        <f>IF(OR($C85="*",$C85&lt;400),"",IF(AND('201819 DATA'!BO85="*",$C85&gt;=400),"*",IF($C85&gt;=400,ROUND('201819 DATA'!BO85/$C85,2),"")))</f>
        <v>0.51</v>
      </c>
      <c r="AQ85" s="289">
        <f>IF(OR($C85="*",$C85&lt;400),"",IF(AND('201819 DATA'!BP85="*",$C85&gt;=400),"*",IF($C85&gt;=400,ROUND('201819 DATA'!BP85/$C85,2),"")))</f>
        <v>0.1</v>
      </c>
      <c r="AR85" s="289">
        <f>IF(OR($C85="*",$C85&lt;400),"",IF(AND('201819 DATA'!BQ85="*",$C85&gt;=400),"*",IF($C85&gt;=400,ROUND('201819 DATA'!BQ85/$C85,2),"")))</f>
        <v>0</v>
      </c>
      <c r="AS85" s="289">
        <f>IF(OR($C85="*",$C85&lt;400),"",IF(AND('201819 DATA'!BR85="*",$C85&gt;=400),"*",IF($C85&gt;=400,ROUND('201819 DATA'!BR85/$C85,2),"")))</f>
        <v>0</v>
      </c>
      <c r="AT85" s="289" t="str">
        <f>IF(OR($C85="*",$C85&lt;400),"",IF(AND('201819 DATA'!BS85="*",$C85&gt;=400),"*",IF($C85&gt;=400,ROUND('201819 DATA'!BS85/$C85,2),"")))</f>
        <v>*</v>
      </c>
      <c r="AU85" s="289">
        <f>IF(OR($C85="*",$C85&lt;400),"",IF(AND('201819 DATA'!BT85="*",$C85&gt;=400),"*",IF($C85&gt;=400,ROUND('201819 DATA'!BT85/$C85,2),"")))</f>
        <v>0.09</v>
      </c>
      <c r="AV85" s="289" t="str">
        <f>IF(OR($C85="*",$C85&lt;400),"",IF(AND('201819 DATA'!BU85="*",$C85&gt;=400),"*",IF($C85&gt;=400,ROUND('201819 DATA'!BU85/$C85,2),"")))</f>
        <v>*</v>
      </c>
      <c r="AW85" s="289">
        <f>IF(OR($C85="*",$C85&lt;400),"",IF(AND('201819 DATA'!BV85="*",$C85&gt;=400),"*",IF($C85&gt;=400,ROUND('201819 DATA'!BV85/$C85,2),"")))</f>
        <v>0</v>
      </c>
      <c r="AX85" s="289">
        <f>IF(OR($C85="*",$C85&lt;400),"",IF(AND('201819 DATA'!BW85="*",$C85&gt;=400),"*",IF($C85&gt;=400,ROUND('201819 DATA'!BW85/$C85,2),"")))</f>
        <v>0.02</v>
      </c>
    </row>
    <row r="86" spans="1:50" x14ac:dyDescent="0.2">
      <c r="A86" s="13" t="s">
        <v>40</v>
      </c>
      <c r="B86" s="287">
        <f>'201819 DATA'!B86</f>
        <v>2895</v>
      </c>
      <c r="C86" s="288">
        <f>'201819 DATA'!C86</f>
        <v>2895</v>
      </c>
      <c r="D86" s="293">
        <f>'201819 DATA'!FN86</f>
        <v>2865</v>
      </c>
      <c r="G86" s="295">
        <f t="shared" si="1"/>
        <v>1</v>
      </c>
      <c r="H86" s="289">
        <f>IF(OR($C86="*",$C86&lt;400),"",IF(AND('201819 DATA'!F86="*",$C86&gt;=400),"*",IF($C86&gt;=400,ROUND('201819 DATA'!F86/$C86,2),"")))</f>
        <v>0</v>
      </c>
      <c r="I86" s="296">
        <f>IF(OR($B86="*",$B86&lt;400),"",IF(AND('201819 DATA'!Y86="*",$B86&gt;=400),"*",IF($B86&gt;=400,ROUND('201819 DATA'!Y86/$B86,2),"")))</f>
        <v>0</v>
      </c>
      <c r="J86" s="296">
        <f>IF(OR($B86="*",$B86&lt;400),"",IF(AND('201819 DATA'!Z86="*",$B86&gt;=400),"*",IF($B86&gt;=400,ROUND('201819 DATA'!Z86/$B86,2),"")))</f>
        <v>0.14000000000000001</v>
      </c>
      <c r="K86" s="296">
        <f>IF(OR($B86="*",$B86&lt;400),"",IF(AND('201819 DATA'!AA86="*",$B86&gt;=400),"*",IF($B86&gt;=400,ROUND('201819 DATA'!AA86/$B86,2),"")))</f>
        <v>0.26</v>
      </c>
      <c r="L86" s="296">
        <f>IF(OR($B86="*",$B86&lt;400),"",IF(AND('201819 DATA'!AB86="*",$B86&gt;=400),"*",IF($B86&gt;=400,ROUND('201819 DATA'!AB86/$B86,2),"")))</f>
        <v>0.31</v>
      </c>
      <c r="M86" s="296">
        <f>IF(OR($B86="*",$B86&lt;400),"",IF(AND('201819 DATA'!AC86="*",$B86&gt;=400),"*",IF($B86&gt;=400,ROUND('201819 DATA'!AC86/$B86,2),"")))</f>
        <v>0.22</v>
      </c>
      <c r="N86" s="296">
        <f>IF(OR($B86="*",$B86&lt;400),"",IF(AND('201819 DATA'!AD86="*",$B86&gt;=400),"*",IF($B86&gt;=400,ROUND('201819 DATA'!AD86/$B86,2),"")))</f>
        <v>7.0000000000000007E-2</v>
      </c>
      <c r="O86" s="296" t="str">
        <f>IF(OR($B86="*",$B86&lt;400),"",IF(AND('201819 DATA'!AE86="*",$B86&gt;=400),"*",IF($B86&gt;=400,ROUND('201819 DATA'!AE86/$B86,2),"")))</f>
        <v>*</v>
      </c>
      <c r="P86" s="297"/>
      <c r="Q86" s="296">
        <f>IF(OR($B86="*",$B86&lt;400),"",IF(AND('201819 DATA'!FL86="*",$B86&gt;=400),"*",IF($B86&gt;=400,ROUND('201819 DATA'!FL86/$B86,2),"")))</f>
        <v>0.97</v>
      </c>
      <c r="R86" s="289">
        <f>IF(OR($C86="*",$C86&lt;400),"",IF(AND('201819 DATA'!F86="*",$C86&gt;=400),"*",IF($C86&gt;=400,ROUND('201819 DATA'!F86/$C86,2),"")))</f>
        <v>0</v>
      </c>
      <c r="S86" s="289">
        <f>IF(OR($C86="*",$C86&lt;400),"",IF(AND('201819 DATA'!G86="*",$C86&gt;=400),"*",IF($C86&gt;=400,ROUND('201819 DATA'!G86/$C86,2),"")))</f>
        <v>0</v>
      </c>
      <c r="T86" s="289">
        <f>IF(OR($C86="*",$C86&lt;400),"",IF(AND('201819 DATA'!H86="*",$C86&gt;=400),"*",IF($C86&gt;=400,ROUND('201819 DATA'!H86/$C86,2),"")))</f>
        <v>1</v>
      </c>
      <c r="U86" s="289">
        <f>IF(OR($C86="*",$C86&lt;400),"",IF(AND('201819 DATA'!FM86="*",$C86&gt;=400),"*",IF($C86&gt;=400,ROUND('201819 DATA'!FM86/$C86,2),"")))</f>
        <v>0</v>
      </c>
      <c r="V86" s="312">
        <f>IF(OR($D86="*",$D86&lt;400),"",IF(AND('201819 DATA'!M86="*",$D86&gt;=400),"*",IF($D86&gt;=400,ROUND('201819 DATA'!M86/$D86,2),"")))</f>
        <v>0.22</v>
      </c>
      <c r="W86" s="312">
        <f>IF(OR($D86="*",$D86&lt;400),"",IF(AND('201819 DATA'!N86="*",$D86&gt;=400),"*",IF($D86&gt;=400,ROUND('201819 DATA'!N86/$D86,2),"")))</f>
        <v>0.34</v>
      </c>
      <c r="X86" s="312">
        <f>IF(OR($D86="*",$D86&lt;400),"",IF(AND('201819 DATA'!O86="*",$D86&gt;=400),"*",IF($D86&gt;=400,ROUND('201819 DATA'!O86/$D86,2),"")))</f>
        <v>0.21</v>
      </c>
      <c r="Y86" s="312">
        <f>IF(OR($D86="*",$D86&lt;400),"",IF(AND('201819 DATA'!P86="*",$D86&gt;=400),"*",IF($D86&gt;=400,ROUND('201819 DATA'!P86/$D86,2),"")))</f>
        <v>0.15</v>
      </c>
      <c r="Z86" s="312">
        <f>IF(OR($D86="*",$D86&lt;400),"",IF(AND('201819 DATA'!Q86="*",$D86&gt;=400),"*",IF($D86&gt;=400,ROUND('201819 DATA'!Q86/$D86,2),"")))</f>
        <v>0.03</v>
      </c>
      <c r="AA86" s="312">
        <f>IF(OR($D86="*",$D86&lt;400),"",IF(AND('201819 DATA'!R86="*",$D86&gt;=400),"*",IF($D86&gt;=400,ROUND('201819 DATA'!R86/$D86,2),"")))</f>
        <v>0.02</v>
      </c>
      <c r="AB86" s="312">
        <f>IF(OR($D86="*",$D86&lt;400),"",IF(AND('201819 DATA'!S86="*",$D86&gt;=400),"*",IF($D86&gt;=400,ROUND('201819 DATA'!S86/$D86,2),"")))</f>
        <v>0.02</v>
      </c>
      <c r="AC86" s="312">
        <f>IF(OR($D86="*",$D86&lt;400),"",IF(AND('201819 DATA'!T86="*",$D86&gt;=400),"*",IF($D86&gt;=400,ROUND('201819 DATA'!T86/$D86,2),"")))</f>
        <v>0.01</v>
      </c>
      <c r="AD86" s="289">
        <f>IF(OR($C86="*",$C86&lt;400),"",IF(AND('201819 DATA'!BC86="*",$C86&gt;=400),"*",IF($C86&gt;=400,ROUND('201819 DATA'!BC86/$C86,2),"")))</f>
        <v>0.01</v>
      </c>
      <c r="AE86" s="289">
        <f>IF(OR($C86="*",$C86&lt;400),"",IF(AND('201819 DATA'!BD86="*",$C86&gt;=400),"*",IF($C86&gt;=400,ROUND('201819 DATA'!BD86/$C86,2),"")))</f>
        <v>0.03</v>
      </c>
      <c r="AF86" s="289">
        <f>IF(OR($C86="*",$C86&lt;400),"",IF(AND('201819 DATA'!BE86="*",$C86&gt;=400),"*",IF($C86&gt;=400,ROUND('201819 DATA'!BE86/$C86,2),"")))</f>
        <v>0.01</v>
      </c>
      <c r="AG86" s="289" t="str">
        <f>IF(OR($C86="*",$C86&lt;400),"",IF(AND('201819 DATA'!BF86="*",$C86&gt;=400),"*",IF($C86&gt;=400,ROUND('201819 DATA'!BF86/$C86,2),"")))</f>
        <v>*</v>
      </c>
      <c r="AH86" s="289">
        <f>IF(OR($C86="*",$C86&lt;400),"",IF(AND('201819 DATA'!BG86="*",$C86&gt;=400),"*",IF($C86&gt;=400,ROUND('201819 DATA'!BG86/$C86,2),"")))</f>
        <v>0</v>
      </c>
      <c r="AI86" s="289">
        <f>IF(OR($C86="*",$C86&lt;400),"",IF(AND('201819 DATA'!BH86="*",$C86&gt;=400),"*",IF($C86&gt;=400,ROUND('201819 DATA'!BH86/$C86,2),"")))</f>
        <v>0.05</v>
      </c>
      <c r="AJ86" s="289">
        <f>IF(OR($C86="*",$C86&lt;400),"",IF(AND('201819 DATA'!BI86="*",$C86&gt;=400),"*",IF($C86&gt;=400,ROUND('201819 DATA'!BI86/$C86,2),"")))</f>
        <v>0</v>
      </c>
      <c r="AK86" s="289" t="str">
        <f>IF(OR($C86="*",$C86&lt;400),"",IF(AND('201819 DATA'!BJ86="*",$C86&gt;=400),"*",IF($C86&gt;=400,ROUND('201819 DATA'!BJ86/$C86,2),"")))</f>
        <v>*</v>
      </c>
      <c r="AL86" s="289" t="str">
        <f>IF(OR($C86="*",$C86&lt;400),"",IF(AND('201819 DATA'!BK86="*",$C86&gt;=400),"*",IF($C86&gt;=400,ROUND('201819 DATA'!BK86/$C86,2),"")))</f>
        <v>*</v>
      </c>
      <c r="AM86" s="289">
        <f>IF(OR($C86="*",$C86&lt;400),"",IF(AND('201819 DATA'!BL86="*",$C86&gt;=400),"*",IF($C86&gt;=400,ROUND('201819 DATA'!BL86/$C86,2),"")))</f>
        <v>0.04</v>
      </c>
      <c r="AN86" s="289">
        <f>IF(OR($C86="*",$C86&lt;400),"",IF(AND('201819 DATA'!BM86="*",$C86&gt;=400),"*",IF($C86&gt;=400,ROUND('201819 DATA'!BM86/$C86,2),"")))</f>
        <v>0.23</v>
      </c>
      <c r="AO86" s="289">
        <f>IF(OR($C86="*",$C86&lt;400),"",IF(AND('201819 DATA'!BN86="*",$C86&gt;=400),"*",IF($C86&gt;=400,ROUND('201819 DATA'!BN86/$C86,2),"")))</f>
        <v>0.01</v>
      </c>
      <c r="AP86" s="289">
        <f>IF(OR($C86="*",$C86&lt;400),"",IF(AND('201819 DATA'!BO86="*",$C86&gt;=400),"*",IF($C86&gt;=400,ROUND('201819 DATA'!BO86/$C86,2),"")))</f>
        <v>0.3</v>
      </c>
      <c r="AQ86" s="289">
        <f>IF(OR($C86="*",$C86&lt;400),"",IF(AND('201819 DATA'!BP86="*",$C86&gt;=400),"*",IF($C86&gt;=400,ROUND('201819 DATA'!BP86/$C86,2),"")))</f>
        <v>0.17</v>
      </c>
      <c r="AR86" s="289">
        <f>IF(OR($C86="*",$C86&lt;400),"",IF(AND('201819 DATA'!BQ86="*",$C86&gt;=400),"*",IF($C86&gt;=400,ROUND('201819 DATA'!BQ86/$C86,2),"")))</f>
        <v>0</v>
      </c>
      <c r="AS86" s="289">
        <f>IF(OR($C86="*",$C86&lt;400),"",IF(AND('201819 DATA'!BR86="*",$C86&gt;=400),"*",IF($C86&gt;=400,ROUND('201819 DATA'!BR86/$C86,2),"")))</f>
        <v>0</v>
      </c>
      <c r="AT86" s="289">
        <f>IF(OR($C86="*",$C86&lt;400),"",IF(AND('201819 DATA'!BS86="*",$C86&gt;=400),"*",IF($C86&gt;=400,ROUND('201819 DATA'!BS86/$C86,2),"")))</f>
        <v>0</v>
      </c>
      <c r="AU86" s="289">
        <f>IF(OR($C86="*",$C86&lt;400),"",IF(AND('201819 DATA'!BT86="*",$C86&gt;=400),"*",IF($C86&gt;=400,ROUND('201819 DATA'!BT86/$C86,2),"")))</f>
        <v>0.13</v>
      </c>
      <c r="AV86" s="289">
        <f>IF(OR($C86="*",$C86&lt;400),"",IF(AND('201819 DATA'!BU86="*",$C86&gt;=400),"*",IF($C86&gt;=400,ROUND('201819 DATA'!BU86/$C86,2),"")))</f>
        <v>0.01</v>
      </c>
      <c r="AW86" s="289">
        <f>IF(OR($C86="*",$C86&lt;400),"",IF(AND('201819 DATA'!BV86="*",$C86&gt;=400),"*",IF($C86&gt;=400,ROUND('201819 DATA'!BV86/$C86,2),"")))</f>
        <v>0</v>
      </c>
      <c r="AX86" s="289">
        <f>IF(OR($C86="*",$C86&lt;400),"",IF(AND('201819 DATA'!BW86="*",$C86&gt;=400),"*",IF($C86&gt;=400,ROUND('201819 DATA'!BW86/$C86,2),"")))</f>
        <v>0.01</v>
      </c>
    </row>
    <row r="87" spans="1:50" x14ac:dyDescent="0.2">
      <c r="A87" s="13" t="s">
        <v>42</v>
      </c>
      <c r="B87" s="287">
        <f>'201819 DATA'!B87</f>
        <v>2870</v>
      </c>
      <c r="C87" s="288">
        <f>'201819 DATA'!C87</f>
        <v>2870</v>
      </c>
      <c r="D87" s="293">
        <f>'201819 DATA'!FN87</f>
        <v>2810</v>
      </c>
      <c r="G87" s="295">
        <f t="shared" si="1"/>
        <v>1</v>
      </c>
      <c r="H87" s="289">
        <f>IF(OR($C87="*",$C87&lt;400),"",IF(AND('201819 DATA'!F87="*",$C87&gt;=400),"*",IF($C87&gt;=400,ROUND('201819 DATA'!F87/$C87,2),"")))</f>
        <v>0</v>
      </c>
      <c r="I87" s="296">
        <f>IF(OR($B87="*",$B87&lt;400),"",IF(AND('201819 DATA'!Y87="*",$B87&gt;=400),"*",IF($B87&gt;=400,ROUND('201819 DATA'!Y87/$B87,2),"")))</f>
        <v>0</v>
      </c>
      <c r="J87" s="296">
        <f>IF(OR($B87="*",$B87&lt;400),"",IF(AND('201819 DATA'!Z87="*",$B87&gt;=400),"*",IF($B87&gt;=400,ROUND('201819 DATA'!Z87/$B87,2),"")))</f>
        <v>0.09</v>
      </c>
      <c r="K87" s="296">
        <f>IF(OR($B87="*",$B87&lt;400),"",IF(AND('201819 DATA'!AA87="*",$B87&gt;=400),"*",IF($B87&gt;=400,ROUND('201819 DATA'!AA87/$B87,2),"")))</f>
        <v>0.2</v>
      </c>
      <c r="L87" s="296">
        <f>IF(OR($B87="*",$B87&lt;400),"",IF(AND('201819 DATA'!AB87="*",$B87&gt;=400),"*",IF($B87&gt;=400,ROUND('201819 DATA'!AB87/$B87,2),"")))</f>
        <v>0.31</v>
      </c>
      <c r="M87" s="296">
        <f>IF(OR($B87="*",$B87&lt;400),"",IF(AND('201819 DATA'!AC87="*",$B87&gt;=400),"*",IF($B87&gt;=400,ROUND('201819 DATA'!AC87/$B87,2),"")))</f>
        <v>0.28999999999999998</v>
      </c>
      <c r="N87" s="296">
        <f>IF(OR($B87="*",$B87&lt;400),"",IF(AND('201819 DATA'!AD87="*",$B87&gt;=400),"*",IF($B87&gt;=400,ROUND('201819 DATA'!AD87/$B87,2),"")))</f>
        <v>0.1</v>
      </c>
      <c r="O87" s="296" t="str">
        <f>IF(OR($B87="*",$B87&lt;400),"",IF(AND('201819 DATA'!AE87="*",$B87&gt;=400),"*",IF($B87&gt;=400,ROUND('201819 DATA'!AE87/$B87,2),"")))</f>
        <v>*</v>
      </c>
      <c r="P87" s="297"/>
      <c r="Q87" s="296">
        <f>IF(OR($B87="*",$B87&lt;400),"",IF(AND('201819 DATA'!FL87="*",$B87&gt;=400),"*",IF($B87&gt;=400,ROUND('201819 DATA'!FL87/$B87,2),"")))</f>
        <v>0.97</v>
      </c>
      <c r="R87" s="289">
        <f>IF(OR($C87="*",$C87&lt;400),"",IF(AND('201819 DATA'!F87="*",$C87&gt;=400),"*",IF($C87&gt;=400,ROUND('201819 DATA'!F87/$C87,2),"")))</f>
        <v>0</v>
      </c>
      <c r="S87" s="289">
        <f>IF(OR($C87="*",$C87&lt;400),"",IF(AND('201819 DATA'!G87="*",$C87&gt;=400),"*",IF($C87&gt;=400,ROUND('201819 DATA'!G87/$C87,2),"")))</f>
        <v>0</v>
      </c>
      <c r="T87" s="289">
        <f>IF(OR($C87="*",$C87&lt;400),"",IF(AND('201819 DATA'!H87="*",$C87&gt;=400),"*",IF($C87&gt;=400,ROUND('201819 DATA'!H87/$C87,2),"")))</f>
        <v>1</v>
      </c>
      <c r="U87" s="289">
        <f>IF(OR($C87="*",$C87&lt;400),"",IF(AND('201819 DATA'!FM87="*",$C87&gt;=400),"*",IF($C87&gt;=400,ROUND('201819 DATA'!FM87/$C87,2),"")))</f>
        <v>0</v>
      </c>
      <c r="V87" s="312">
        <f>IF(OR($D87="*",$D87&lt;400),"",IF(AND('201819 DATA'!M87="*",$D87&gt;=400),"*",IF($D87&gt;=400,ROUND('201819 DATA'!M87/$D87,2),"")))</f>
        <v>0.17</v>
      </c>
      <c r="W87" s="312">
        <f>IF(OR($D87="*",$D87&lt;400),"",IF(AND('201819 DATA'!N87="*",$D87&gt;=400),"*",IF($D87&gt;=400,ROUND('201819 DATA'!N87/$D87,2),"")))</f>
        <v>0.28999999999999998</v>
      </c>
      <c r="X87" s="312">
        <f>IF(OR($D87="*",$D87&lt;400),"",IF(AND('201819 DATA'!O87="*",$D87&gt;=400),"*",IF($D87&gt;=400,ROUND('201819 DATA'!O87/$D87,2),"")))</f>
        <v>0.27</v>
      </c>
      <c r="Y87" s="312">
        <f>IF(OR($D87="*",$D87&lt;400),"",IF(AND('201819 DATA'!P87="*",$D87&gt;=400),"*",IF($D87&gt;=400,ROUND('201819 DATA'!P87/$D87,2),"")))</f>
        <v>0.2</v>
      </c>
      <c r="Z87" s="312">
        <f>IF(OR($D87="*",$D87&lt;400),"",IF(AND('201819 DATA'!Q87="*",$D87&gt;=400),"*",IF($D87&gt;=400,ROUND('201819 DATA'!Q87/$D87,2),"")))</f>
        <v>0.03</v>
      </c>
      <c r="AA87" s="312">
        <f>IF(OR($D87="*",$D87&lt;400),"",IF(AND('201819 DATA'!R87="*",$D87&gt;=400),"*",IF($D87&gt;=400,ROUND('201819 DATA'!R87/$D87,2),"")))</f>
        <v>0.02</v>
      </c>
      <c r="AB87" s="312">
        <f>IF(OR($D87="*",$D87&lt;400),"",IF(AND('201819 DATA'!S87="*",$D87&gt;=400),"*",IF($D87&gt;=400,ROUND('201819 DATA'!S87/$D87,2),"")))</f>
        <v>0.02</v>
      </c>
      <c r="AC87" s="312">
        <f>IF(OR($D87="*",$D87&lt;400),"",IF(AND('201819 DATA'!T87="*",$D87&gt;=400),"*",IF($D87&gt;=400,ROUND('201819 DATA'!T87/$D87,2),"")))</f>
        <v>0.02</v>
      </c>
      <c r="AD87" s="289">
        <f>IF(OR($C87="*",$C87&lt;400),"",IF(AND('201819 DATA'!BC87="*",$C87&gt;=400),"*",IF($C87&gt;=400,ROUND('201819 DATA'!BC87/$C87,2),"")))</f>
        <v>0.01</v>
      </c>
      <c r="AE87" s="289">
        <f>IF(OR($C87="*",$C87&lt;400),"",IF(AND('201819 DATA'!BD87="*",$C87&gt;=400),"*",IF($C87&gt;=400,ROUND('201819 DATA'!BD87/$C87,2),"")))</f>
        <v>0.02</v>
      </c>
      <c r="AF87" s="289" t="str">
        <f>IF(OR($C87="*",$C87&lt;400),"",IF(AND('201819 DATA'!BE87="*",$C87&gt;=400),"*",IF($C87&gt;=400,ROUND('201819 DATA'!BE87/$C87,2),"")))</f>
        <v>*</v>
      </c>
      <c r="AG87" s="289" t="str">
        <f>IF(OR($C87="*",$C87&lt;400),"",IF(AND('201819 DATA'!BF87="*",$C87&gt;=400),"*",IF($C87&gt;=400,ROUND('201819 DATA'!BF87/$C87,2),"")))</f>
        <v>*</v>
      </c>
      <c r="AH87" s="289" t="str">
        <f>IF(OR($C87="*",$C87&lt;400),"",IF(AND('201819 DATA'!BG87="*",$C87&gt;=400),"*",IF($C87&gt;=400,ROUND('201819 DATA'!BG87/$C87,2),"")))</f>
        <v>*</v>
      </c>
      <c r="AI87" s="289">
        <f>IF(OR($C87="*",$C87&lt;400),"",IF(AND('201819 DATA'!BH87="*",$C87&gt;=400),"*",IF($C87&gt;=400,ROUND('201819 DATA'!BH87/$C87,2),"")))</f>
        <v>7.0000000000000007E-2</v>
      </c>
      <c r="AJ87" s="289" t="str">
        <f>IF(OR($C87="*",$C87&lt;400),"",IF(AND('201819 DATA'!BI87="*",$C87&gt;=400),"*",IF($C87&gt;=400,ROUND('201819 DATA'!BI87/$C87,2),"")))</f>
        <v>*</v>
      </c>
      <c r="AK87" s="289">
        <f>IF(OR($C87="*",$C87&lt;400),"",IF(AND('201819 DATA'!BJ87="*",$C87&gt;=400),"*",IF($C87&gt;=400,ROUND('201819 DATA'!BJ87/$C87,2),"")))</f>
        <v>0</v>
      </c>
      <c r="AL87" s="289" t="str">
        <f>IF(OR($C87="*",$C87&lt;400),"",IF(AND('201819 DATA'!BK87="*",$C87&gt;=400),"*",IF($C87&gt;=400,ROUND('201819 DATA'!BK87/$C87,2),"")))</f>
        <v>*</v>
      </c>
      <c r="AM87" s="289">
        <f>IF(OR($C87="*",$C87&lt;400),"",IF(AND('201819 DATA'!BL87="*",$C87&gt;=400),"*",IF($C87&gt;=400,ROUND('201819 DATA'!BL87/$C87,2),"")))</f>
        <v>7.0000000000000007E-2</v>
      </c>
      <c r="AN87" s="289">
        <f>IF(OR($C87="*",$C87&lt;400),"",IF(AND('201819 DATA'!BM87="*",$C87&gt;=400),"*",IF($C87&gt;=400,ROUND('201819 DATA'!BM87/$C87,2),"")))</f>
        <v>0.25</v>
      </c>
      <c r="AO87" s="289">
        <f>IF(OR($C87="*",$C87&lt;400),"",IF(AND('201819 DATA'!BN87="*",$C87&gt;=400),"*",IF($C87&gt;=400,ROUND('201819 DATA'!BN87/$C87,2),"")))</f>
        <v>0.01</v>
      </c>
      <c r="AP87" s="289">
        <f>IF(OR($C87="*",$C87&lt;400),"",IF(AND('201819 DATA'!BO87="*",$C87&gt;=400),"*",IF($C87&gt;=400,ROUND('201819 DATA'!BO87/$C87,2),"")))</f>
        <v>0.33</v>
      </c>
      <c r="AQ87" s="289">
        <f>IF(OR($C87="*",$C87&lt;400),"",IF(AND('201819 DATA'!BP87="*",$C87&gt;=400),"*",IF($C87&gt;=400,ROUND('201819 DATA'!BP87/$C87,2),"")))</f>
        <v>0.16</v>
      </c>
      <c r="AR87" s="289">
        <f>IF(OR($C87="*",$C87&lt;400),"",IF(AND('201819 DATA'!BQ87="*",$C87&gt;=400),"*",IF($C87&gt;=400,ROUND('201819 DATA'!BQ87/$C87,2),"")))</f>
        <v>0</v>
      </c>
      <c r="AS87" s="289">
        <f>IF(OR($C87="*",$C87&lt;400),"",IF(AND('201819 DATA'!BR87="*",$C87&gt;=400),"*",IF($C87&gt;=400,ROUND('201819 DATA'!BR87/$C87,2),"")))</f>
        <v>0</v>
      </c>
      <c r="AT87" s="289" t="str">
        <f>IF(OR($C87="*",$C87&lt;400),"",IF(AND('201819 DATA'!BS87="*",$C87&gt;=400),"*",IF($C87&gt;=400,ROUND('201819 DATA'!BS87/$C87,2),"")))</f>
        <v>*</v>
      </c>
      <c r="AU87" s="289">
        <f>IF(OR($C87="*",$C87&lt;400),"",IF(AND('201819 DATA'!BT87="*",$C87&gt;=400),"*",IF($C87&gt;=400,ROUND('201819 DATA'!BT87/$C87,2),"")))</f>
        <v>0.06</v>
      </c>
      <c r="AV87" s="289">
        <f>IF(OR($C87="*",$C87&lt;400),"",IF(AND('201819 DATA'!BU87="*",$C87&gt;=400),"*",IF($C87&gt;=400,ROUND('201819 DATA'!BU87/$C87,2),"")))</f>
        <v>0.01</v>
      </c>
      <c r="AW87" s="289">
        <f>IF(OR($C87="*",$C87&lt;400),"",IF(AND('201819 DATA'!BV87="*",$C87&gt;=400),"*",IF($C87&gt;=400,ROUND('201819 DATA'!BV87/$C87,2),"")))</f>
        <v>0</v>
      </c>
      <c r="AX87" s="289">
        <f>IF(OR($C87="*",$C87&lt;400),"",IF(AND('201819 DATA'!BW87="*",$C87&gt;=400),"*",IF($C87&gt;=400,ROUND('201819 DATA'!BW87/$C87,2),"")))</f>
        <v>0.02</v>
      </c>
    </row>
    <row r="88" spans="1:50" x14ac:dyDescent="0.2">
      <c r="A88" s="13" t="s">
        <v>556</v>
      </c>
      <c r="B88" s="287">
        <f>'201819 DATA'!B88</f>
        <v>1640</v>
      </c>
      <c r="C88" s="288">
        <f>'201819 DATA'!C88</f>
        <v>1640</v>
      </c>
      <c r="D88" s="293">
        <f>'201819 DATA'!FN88</f>
        <v>1580</v>
      </c>
      <c r="G88" s="295">
        <f t="shared" si="1"/>
        <v>1</v>
      </c>
      <c r="H88" s="289">
        <f>IF(OR($C88="*",$C88&lt;400),"",IF(AND('201819 DATA'!F88="*",$C88&gt;=400),"*",IF($C88&gt;=400,ROUND('201819 DATA'!F88/$C88,2),"")))</f>
        <v>0</v>
      </c>
      <c r="I88" s="296">
        <f>IF(OR($B88="*",$B88&lt;400),"",IF(AND('201819 DATA'!Y88="*",$B88&gt;=400),"*",IF($B88&gt;=400,ROUND('201819 DATA'!Y88/$B88,2),"")))</f>
        <v>0</v>
      </c>
      <c r="J88" s="296">
        <f>IF(OR($B88="*",$B88&lt;400),"",IF(AND('201819 DATA'!Z88="*",$B88&gt;=400),"*",IF($B88&gt;=400,ROUND('201819 DATA'!Z88/$B88,2),"")))</f>
        <v>0.05</v>
      </c>
      <c r="K88" s="296">
        <f>IF(OR($B88="*",$B88&lt;400),"",IF(AND('201819 DATA'!AA88="*",$B88&gt;=400),"*",IF($B88&gt;=400,ROUND('201819 DATA'!AA88/$B88,2),"")))</f>
        <v>0.15</v>
      </c>
      <c r="L88" s="296">
        <f>IF(OR($B88="*",$B88&lt;400),"",IF(AND('201819 DATA'!AB88="*",$B88&gt;=400),"*",IF($B88&gt;=400,ROUND('201819 DATA'!AB88/$B88,2),"")))</f>
        <v>0.33</v>
      </c>
      <c r="M88" s="296">
        <f>IF(OR($B88="*",$B88&lt;400),"",IF(AND('201819 DATA'!AC88="*",$B88&gt;=400),"*",IF($B88&gt;=400,ROUND('201819 DATA'!AC88/$B88,2),"")))</f>
        <v>0.32</v>
      </c>
      <c r="N88" s="296">
        <f>IF(OR($B88="*",$B88&lt;400),"",IF(AND('201819 DATA'!AD88="*",$B88&gt;=400),"*",IF($B88&gt;=400,ROUND('201819 DATA'!AD88/$B88,2),"")))</f>
        <v>0.15</v>
      </c>
      <c r="O88" s="296" t="str">
        <f>IF(OR($B88="*",$B88&lt;400),"",IF(AND('201819 DATA'!AE88="*",$B88&gt;=400),"*",IF($B88&gt;=400,ROUND('201819 DATA'!AE88/$B88,2),"")))</f>
        <v>*</v>
      </c>
      <c r="P88" s="297"/>
      <c r="Q88" s="296">
        <f>IF(OR($B88="*",$B88&lt;400),"",IF(AND('201819 DATA'!FL88="*",$B88&gt;=400),"*",IF($B88&gt;=400,ROUND('201819 DATA'!FL88/$B88,2),"")))</f>
        <v>0.97</v>
      </c>
      <c r="R88" s="289">
        <f>IF(OR($C88="*",$C88&lt;400),"",IF(AND('201819 DATA'!F88="*",$C88&gt;=400),"*",IF($C88&gt;=400,ROUND('201819 DATA'!F88/$C88,2),"")))</f>
        <v>0</v>
      </c>
      <c r="S88" s="289">
        <f>IF(OR($C88="*",$C88&lt;400),"",IF(AND('201819 DATA'!G88="*",$C88&gt;=400),"*",IF($C88&gt;=400,ROUND('201819 DATA'!G88/$C88,2),"")))</f>
        <v>0</v>
      </c>
      <c r="T88" s="289">
        <f>IF(OR($C88="*",$C88&lt;400),"",IF(AND('201819 DATA'!H88="*",$C88&gt;=400),"*",IF($C88&gt;=400,ROUND('201819 DATA'!H88/$C88,2),"")))</f>
        <v>1</v>
      </c>
      <c r="U88" s="289">
        <f>IF(OR($C88="*",$C88&lt;400),"",IF(AND('201819 DATA'!FM88="*",$C88&gt;=400),"*",IF($C88&gt;=400,ROUND('201819 DATA'!FM88/$C88,2),"")))</f>
        <v>0</v>
      </c>
      <c r="V88" s="312">
        <f>IF(OR($D88="*",$D88&lt;400),"",IF(AND('201819 DATA'!M88="*",$D88&gt;=400),"*",IF($D88&gt;=400,ROUND('201819 DATA'!M88/$D88,2),"")))</f>
        <v>0.18</v>
      </c>
      <c r="W88" s="312">
        <f>IF(OR($D88="*",$D88&lt;400),"",IF(AND('201819 DATA'!N88="*",$D88&gt;=400),"*",IF($D88&gt;=400,ROUND('201819 DATA'!N88/$D88,2),"")))</f>
        <v>0.25</v>
      </c>
      <c r="X88" s="312">
        <f>IF(OR($D88="*",$D88&lt;400),"",IF(AND('201819 DATA'!O88="*",$D88&gt;=400),"*",IF($D88&gt;=400,ROUND('201819 DATA'!O88/$D88,2),"")))</f>
        <v>0.21</v>
      </c>
      <c r="Y88" s="312">
        <f>IF(OR($D88="*",$D88&lt;400),"",IF(AND('201819 DATA'!P88="*",$D88&gt;=400),"*",IF($D88&gt;=400,ROUND('201819 DATA'!P88/$D88,2),"")))</f>
        <v>0.18</v>
      </c>
      <c r="Z88" s="312">
        <f>IF(OR($D88="*",$D88&lt;400),"",IF(AND('201819 DATA'!Q88="*",$D88&gt;=400),"*",IF($D88&gt;=400,ROUND('201819 DATA'!Q88/$D88,2),"")))</f>
        <v>7.0000000000000007E-2</v>
      </c>
      <c r="AA88" s="312">
        <f>IF(OR($D88="*",$D88&lt;400),"",IF(AND('201819 DATA'!R88="*",$D88&gt;=400),"*",IF($D88&gt;=400,ROUND('201819 DATA'!R88/$D88,2),"")))</f>
        <v>0.04</v>
      </c>
      <c r="AB88" s="312">
        <f>IF(OR($D88="*",$D88&lt;400),"",IF(AND('201819 DATA'!S88="*",$D88&gt;=400),"*",IF($D88&gt;=400,ROUND('201819 DATA'!S88/$D88,2),"")))</f>
        <v>0.04</v>
      </c>
      <c r="AC88" s="312">
        <f>IF(OR($D88="*",$D88&lt;400),"",IF(AND('201819 DATA'!T88="*",$D88&gt;=400),"*",IF($D88&gt;=400,ROUND('201819 DATA'!T88/$D88,2),"")))</f>
        <v>0.03</v>
      </c>
      <c r="AD88" s="289" t="str">
        <f>IF(OR($C88="*",$C88&lt;400),"",IF(AND('201819 DATA'!BC88="*",$C88&gt;=400),"*",IF($C88&gt;=400,ROUND('201819 DATA'!BC88/$C88,2),"")))</f>
        <v>*</v>
      </c>
      <c r="AE88" s="289">
        <f>IF(OR($C88="*",$C88&lt;400),"",IF(AND('201819 DATA'!BD88="*",$C88&gt;=400),"*",IF($C88&gt;=400,ROUND('201819 DATA'!BD88/$C88,2),"")))</f>
        <v>0.02</v>
      </c>
      <c r="AF88" s="289" t="str">
        <f>IF(OR($C88="*",$C88&lt;400),"",IF(AND('201819 DATA'!BE88="*",$C88&gt;=400),"*",IF($C88&gt;=400,ROUND('201819 DATA'!BE88/$C88,2),"")))</f>
        <v>*</v>
      </c>
      <c r="AG88" s="289">
        <f>IF(OR($C88="*",$C88&lt;400),"",IF(AND('201819 DATA'!BF88="*",$C88&gt;=400),"*",IF($C88&gt;=400,ROUND('201819 DATA'!BF88/$C88,2),"")))</f>
        <v>0</v>
      </c>
      <c r="AH88" s="289">
        <f>IF(OR($C88="*",$C88&lt;400),"",IF(AND('201819 DATA'!BG88="*",$C88&gt;=400),"*",IF($C88&gt;=400,ROUND('201819 DATA'!BG88/$C88,2),"")))</f>
        <v>0</v>
      </c>
      <c r="AI88" s="289">
        <f>IF(OR($C88="*",$C88&lt;400),"",IF(AND('201819 DATA'!BH88="*",$C88&gt;=400),"*",IF($C88&gt;=400,ROUND('201819 DATA'!BH88/$C88,2),"")))</f>
        <v>0.04</v>
      </c>
      <c r="AJ88" s="289">
        <f>IF(OR($C88="*",$C88&lt;400),"",IF(AND('201819 DATA'!BI88="*",$C88&gt;=400),"*",IF($C88&gt;=400,ROUND('201819 DATA'!BI88/$C88,2),"")))</f>
        <v>0.01</v>
      </c>
      <c r="AK88" s="289">
        <f>IF(OR($C88="*",$C88&lt;400),"",IF(AND('201819 DATA'!BJ88="*",$C88&gt;=400),"*",IF($C88&gt;=400,ROUND('201819 DATA'!BJ88/$C88,2),"")))</f>
        <v>0</v>
      </c>
      <c r="AL88" s="289" t="str">
        <f>IF(OR($C88="*",$C88&lt;400),"",IF(AND('201819 DATA'!BK88="*",$C88&gt;=400),"*",IF($C88&gt;=400,ROUND('201819 DATA'!BK88/$C88,2),"")))</f>
        <v>*</v>
      </c>
      <c r="AM88" s="289">
        <f>IF(OR($C88="*",$C88&lt;400),"",IF(AND('201819 DATA'!BL88="*",$C88&gt;=400),"*",IF($C88&gt;=400,ROUND('201819 DATA'!BL88/$C88,2),"")))</f>
        <v>0</v>
      </c>
      <c r="AN88" s="289">
        <f>IF(OR($C88="*",$C88&lt;400),"",IF(AND('201819 DATA'!BM88="*",$C88&gt;=400),"*",IF($C88&gt;=400,ROUND('201819 DATA'!BM88/$C88,2),"")))</f>
        <v>0.13</v>
      </c>
      <c r="AO88" s="289">
        <f>IF(OR($C88="*",$C88&lt;400),"",IF(AND('201819 DATA'!BN88="*",$C88&gt;=400),"*",IF($C88&gt;=400,ROUND('201819 DATA'!BN88/$C88,2),"")))</f>
        <v>0.02</v>
      </c>
      <c r="AP88" s="289">
        <f>IF(OR($C88="*",$C88&lt;400),"",IF(AND('201819 DATA'!BO88="*",$C88&gt;=400),"*",IF($C88&gt;=400,ROUND('201819 DATA'!BO88/$C88,2),"")))</f>
        <v>0.7</v>
      </c>
      <c r="AQ88" s="289">
        <f>IF(OR($C88="*",$C88&lt;400),"",IF(AND('201819 DATA'!BP88="*",$C88&gt;=400),"*",IF($C88&gt;=400,ROUND('201819 DATA'!BP88/$C88,2),"")))</f>
        <v>0.03</v>
      </c>
      <c r="AR88" s="289">
        <f>IF(OR($C88="*",$C88&lt;400),"",IF(AND('201819 DATA'!BQ88="*",$C88&gt;=400),"*",IF($C88&gt;=400,ROUND('201819 DATA'!BQ88/$C88,2),"")))</f>
        <v>0</v>
      </c>
      <c r="AS88" s="289">
        <f>IF(OR($C88="*",$C88&lt;400),"",IF(AND('201819 DATA'!BR88="*",$C88&gt;=400),"*",IF($C88&gt;=400,ROUND('201819 DATA'!BR88/$C88,2),"")))</f>
        <v>0</v>
      </c>
      <c r="AT88" s="289" t="str">
        <f>IF(OR($C88="*",$C88&lt;400),"",IF(AND('201819 DATA'!BS88="*",$C88&gt;=400),"*",IF($C88&gt;=400,ROUND('201819 DATA'!BS88/$C88,2),"")))</f>
        <v>*</v>
      </c>
      <c r="AU88" s="289">
        <f>IF(OR($C88="*",$C88&lt;400),"",IF(AND('201819 DATA'!BT88="*",$C88&gt;=400),"*",IF($C88&gt;=400,ROUND('201819 DATA'!BT88/$C88,2),"")))</f>
        <v>0.02</v>
      </c>
      <c r="AV88" s="289">
        <f>IF(OR($C88="*",$C88&lt;400),"",IF(AND('201819 DATA'!BU88="*",$C88&gt;=400),"*",IF($C88&gt;=400,ROUND('201819 DATA'!BU88/$C88,2),"")))</f>
        <v>0.01</v>
      </c>
      <c r="AW88" s="289">
        <f>IF(OR($C88="*",$C88&lt;400),"",IF(AND('201819 DATA'!BV88="*",$C88&gt;=400),"*",IF($C88&gt;=400,ROUND('201819 DATA'!BV88/$C88,2),"")))</f>
        <v>0</v>
      </c>
      <c r="AX88" s="289" t="str">
        <f>IF(OR($C88="*",$C88&lt;400),"",IF(AND('201819 DATA'!BW88="*",$C88&gt;=400),"*",IF($C88&gt;=400,ROUND('201819 DATA'!BW88/$C88,2),"")))</f>
        <v>*</v>
      </c>
    </row>
    <row r="89" spans="1:50" x14ac:dyDescent="0.2">
      <c r="A89" s="13" t="s">
        <v>43</v>
      </c>
      <c r="B89" s="287">
        <f>'201819 DATA'!B89</f>
        <v>1240</v>
      </c>
      <c r="C89" s="288">
        <f>'201819 DATA'!C89</f>
        <v>1240</v>
      </c>
      <c r="D89" s="293">
        <f>'201819 DATA'!FN89</f>
        <v>1195</v>
      </c>
      <c r="G89" s="295">
        <f t="shared" si="1"/>
        <v>1</v>
      </c>
      <c r="H89" s="289">
        <f>IF(OR($C89="*",$C89&lt;400),"",IF(AND('201819 DATA'!F89="*",$C89&gt;=400),"*",IF($C89&gt;=400,ROUND('201819 DATA'!F89/$C89,2),"")))</f>
        <v>0</v>
      </c>
      <c r="I89" s="296">
        <f>IF(OR($B89="*",$B89&lt;400),"",IF(AND('201819 DATA'!Y89="*",$B89&gt;=400),"*",IF($B89&gt;=400,ROUND('201819 DATA'!Y89/$B89,2),"")))</f>
        <v>0</v>
      </c>
      <c r="J89" s="296">
        <f>IF(OR($B89="*",$B89&lt;400),"",IF(AND('201819 DATA'!Z89="*",$B89&gt;=400),"*",IF($B89&gt;=400,ROUND('201819 DATA'!Z89/$B89,2),"")))</f>
        <v>0.05</v>
      </c>
      <c r="K89" s="296">
        <f>IF(OR($B89="*",$B89&lt;400),"",IF(AND('201819 DATA'!AA89="*",$B89&gt;=400),"*",IF($B89&gt;=400,ROUND('201819 DATA'!AA89/$B89,2),"")))</f>
        <v>0.08</v>
      </c>
      <c r="L89" s="296">
        <f>IF(OR($B89="*",$B89&lt;400),"",IF(AND('201819 DATA'!AB89="*",$B89&gt;=400),"*",IF($B89&gt;=400,ROUND('201819 DATA'!AB89/$B89,2),"")))</f>
        <v>0.25</v>
      </c>
      <c r="M89" s="296">
        <f>IF(OR($B89="*",$B89&lt;400),"",IF(AND('201819 DATA'!AC89="*",$B89&gt;=400),"*",IF($B89&gt;=400,ROUND('201819 DATA'!AC89/$B89,2),"")))</f>
        <v>0.35</v>
      </c>
      <c r="N89" s="296">
        <f>IF(OR($B89="*",$B89&lt;400),"",IF(AND('201819 DATA'!AD89="*",$B89&gt;=400),"*",IF($B89&gt;=400,ROUND('201819 DATA'!AD89/$B89,2),"")))</f>
        <v>0.25</v>
      </c>
      <c r="O89" s="296">
        <f>IF(OR($B89="*",$B89&lt;400),"",IF(AND('201819 DATA'!AE89="*",$B89&gt;=400),"*",IF($B89&gt;=400,ROUND('201819 DATA'!AE89/$B89,2),"")))</f>
        <v>0.02</v>
      </c>
      <c r="P89" s="297"/>
      <c r="Q89" s="296">
        <f>IF(OR($B89="*",$B89&lt;400),"",IF(AND('201819 DATA'!FL89="*",$B89&gt;=400),"*",IF($B89&gt;=400,ROUND('201819 DATA'!FL89/$B89,2),"")))</f>
        <v>0.96</v>
      </c>
      <c r="R89" s="289">
        <f>IF(OR($C89="*",$C89&lt;400),"",IF(AND('201819 DATA'!F89="*",$C89&gt;=400),"*",IF($C89&gt;=400,ROUND('201819 DATA'!F89/$C89,2),"")))</f>
        <v>0</v>
      </c>
      <c r="S89" s="289">
        <f>IF(OR($C89="*",$C89&lt;400),"",IF(AND('201819 DATA'!G89="*",$C89&gt;=400),"*",IF($C89&gt;=400,ROUND('201819 DATA'!G89/$C89,2),"")))</f>
        <v>0</v>
      </c>
      <c r="T89" s="289">
        <f>IF(OR($C89="*",$C89&lt;400),"",IF(AND('201819 DATA'!H89="*",$C89&gt;=400),"*",IF($C89&gt;=400,ROUND('201819 DATA'!H89/$C89,2),"")))</f>
        <v>1</v>
      </c>
      <c r="U89" s="289">
        <f>IF(OR($C89="*",$C89&lt;400),"",IF(AND('201819 DATA'!FM89="*",$C89&gt;=400),"*",IF($C89&gt;=400,ROUND('201819 DATA'!FM89/$C89,2),"")))</f>
        <v>0</v>
      </c>
      <c r="V89" s="312">
        <f>IF(OR($D89="*",$D89&lt;400),"",IF(AND('201819 DATA'!M89="*",$D89&gt;=400),"*",IF($D89&gt;=400,ROUND('201819 DATA'!M89/$D89,2),"")))</f>
        <v>0.14000000000000001</v>
      </c>
      <c r="W89" s="312">
        <f>IF(OR($D89="*",$D89&lt;400),"",IF(AND('201819 DATA'!N89="*",$D89&gt;=400),"*",IF($D89&gt;=400,ROUND('201819 DATA'!N89/$D89,2),"")))</f>
        <v>0.26</v>
      </c>
      <c r="X89" s="312">
        <f>IF(OR($D89="*",$D89&lt;400),"",IF(AND('201819 DATA'!O89="*",$D89&gt;=400),"*",IF($D89&gt;=400,ROUND('201819 DATA'!O89/$D89,2),"")))</f>
        <v>0.26</v>
      </c>
      <c r="Y89" s="312">
        <f>IF(OR($D89="*",$D89&lt;400),"",IF(AND('201819 DATA'!P89="*",$D89&gt;=400),"*",IF($D89&gt;=400,ROUND('201819 DATA'!P89/$D89,2),"")))</f>
        <v>0.21</v>
      </c>
      <c r="Z89" s="312">
        <f>IF(OR($D89="*",$D89&lt;400),"",IF(AND('201819 DATA'!Q89="*",$D89&gt;=400),"*",IF($D89&gt;=400,ROUND('201819 DATA'!Q89/$D89,2),"")))</f>
        <v>0.06</v>
      </c>
      <c r="AA89" s="312">
        <f>IF(OR($D89="*",$D89&lt;400),"",IF(AND('201819 DATA'!R89="*",$D89&gt;=400),"*",IF($D89&gt;=400,ROUND('201819 DATA'!R89/$D89,2),"")))</f>
        <v>0.03</v>
      </c>
      <c r="AB89" s="312">
        <f>IF(OR($D89="*",$D89&lt;400),"",IF(AND('201819 DATA'!S89="*",$D89&gt;=400),"*",IF($D89&gt;=400,ROUND('201819 DATA'!S89/$D89,2),"")))</f>
        <v>0.03</v>
      </c>
      <c r="AC89" s="312">
        <f>IF(OR($D89="*",$D89&lt;400),"",IF(AND('201819 DATA'!T89="*",$D89&gt;=400),"*",IF($D89&gt;=400,ROUND('201819 DATA'!T89/$D89,2),"")))</f>
        <v>0.02</v>
      </c>
      <c r="AD89" s="289">
        <f>IF(OR($C89="*",$C89&lt;400),"",IF(AND('201819 DATA'!BC89="*",$C89&gt;=400),"*",IF($C89&gt;=400,ROUND('201819 DATA'!BC89/$C89,2),"")))</f>
        <v>0</v>
      </c>
      <c r="AE89" s="289">
        <f>IF(OR($C89="*",$C89&lt;400),"",IF(AND('201819 DATA'!BD89="*",$C89&gt;=400),"*",IF($C89&gt;=400,ROUND('201819 DATA'!BD89/$C89,2),"")))</f>
        <v>0.01</v>
      </c>
      <c r="AF89" s="289">
        <f>IF(OR($C89="*",$C89&lt;400),"",IF(AND('201819 DATA'!BE89="*",$C89&gt;=400),"*",IF($C89&gt;=400,ROUND('201819 DATA'!BE89/$C89,2),"")))</f>
        <v>0</v>
      </c>
      <c r="AG89" s="289">
        <f>IF(OR($C89="*",$C89&lt;400),"",IF(AND('201819 DATA'!BF89="*",$C89&gt;=400),"*",IF($C89&gt;=400,ROUND('201819 DATA'!BF89/$C89,2),"")))</f>
        <v>0</v>
      </c>
      <c r="AH89" s="289">
        <f>IF(OR($C89="*",$C89&lt;400),"",IF(AND('201819 DATA'!BG89="*",$C89&gt;=400),"*",IF($C89&gt;=400,ROUND('201819 DATA'!BG89/$C89,2),"")))</f>
        <v>0</v>
      </c>
      <c r="AI89" s="289" t="str">
        <f>IF(OR($C89="*",$C89&lt;400),"",IF(AND('201819 DATA'!BH89="*",$C89&gt;=400),"*",IF($C89&gt;=400,ROUND('201819 DATA'!BH89/$C89,2),"")))</f>
        <v>*</v>
      </c>
      <c r="AJ89" s="289">
        <f>IF(OR($C89="*",$C89&lt;400),"",IF(AND('201819 DATA'!BI89="*",$C89&gt;=400),"*",IF($C89&gt;=400,ROUND('201819 DATA'!BI89/$C89,2),"")))</f>
        <v>0.12</v>
      </c>
      <c r="AK89" s="289">
        <f>IF(OR($C89="*",$C89&lt;400),"",IF(AND('201819 DATA'!BJ89="*",$C89&gt;=400),"*",IF($C89&gt;=400,ROUND('201819 DATA'!BJ89/$C89,2),"")))</f>
        <v>0</v>
      </c>
      <c r="AL89" s="289">
        <f>IF(OR($C89="*",$C89&lt;400),"",IF(AND('201819 DATA'!BK89="*",$C89&gt;=400),"*",IF($C89&gt;=400,ROUND('201819 DATA'!BK89/$C89,2),"")))</f>
        <v>0</v>
      </c>
      <c r="AM89" s="289">
        <f>IF(OR($C89="*",$C89&lt;400),"",IF(AND('201819 DATA'!BL89="*",$C89&gt;=400),"*",IF($C89&gt;=400,ROUND('201819 DATA'!BL89/$C89,2),"")))</f>
        <v>0</v>
      </c>
      <c r="AN89" s="289">
        <f>IF(OR($C89="*",$C89&lt;400),"",IF(AND('201819 DATA'!BM89="*",$C89&gt;=400),"*",IF($C89&gt;=400,ROUND('201819 DATA'!BM89/$C89,2),"")))</f>
        <v>0.02</v>
      </c>
      <c r="AO89" s="289" t="str">
        <f>IF(OR($C89="*",$C89&lt;400),"",IF(AND('201819 DATA'!BN89="*",$C89&gt;=400),"*",IF($C89&gt;=400,ROUND('201819 DATA'!BN89/$C89,2),"")))</f>
        <v>*</v>
      </c>
      <c r="AP89" s="289">
        <f>IF(OR($C89="*",$C89&lt;400),"",IF(AND('201819 DATA'!BO89="*",$C89&gt;=400),"*",IF($C89&gt;=400,ROUND('201819 DATA'!BO89/$C89,2),"")))</f>
        <v>0.67</v>
      </c>
      <c r="AQ89" s="289">
        <f>IF(OR($C89="*",$C89&lt;400),"",IF(AND('201819 DATA'!BP89="*",$C89&gt;=400),"*",IF($C89&gt;=400,ROUND('201819 DATA'!BP89/$C89,2),"")))</f>
        <v>0.12</v>
      </c>
      <c r="AR89" s="289">
        <f>IF(OR($C89="*",$C89&lt;400),"",IF(AND('201819 DATA'!BQ89="*",$C89&gt;=400),"*",IF($C89&gt;=400,ROUND('201819 DATA'!BQ89/$C89,2),"")))</f>
        <v>0</v>
      </c>
      <c r="AS89" s="289">
        <f>IF(OR($C89="*",$C89&lt;400),"",IF(AND('201819 DATA'!BR89="*",$C89&gt;=400),"*",IF($C89&gt;=400,ROUND('201819 DATA'!BR89/$C89,2),"")))</f>
        <v>0</v>
      </c>
      <c r="AT89" s="289">
        <f>IF(OR($C89="*",$C89&lt;400),"",IF(AND('201819 DATA'!BS89="*",$C89&gt;=400),"*",IF($C89&gt;=400,ROUND('201819 DATA'!BS89/$C89,2),"")))</f>
        <v>0.01</v>
      </c>
      <c r="AU89" s="289">
        <f>IF(OR($C89="*",$C89&lt;400),"",IF(AND('201819 DATA'!BT89="*",$C89&gt;=400),"*",IF($C89&gt;=400,ROUND('201819 DATA'!BT89/$C89,2),"")))</f>
        <v>0.01</v>
      </c>
      <c r="AV89" s="289">
        <f>IF(OR($C89="*",$C89&lt;400),"",IF(AND('201819 DATA'!BU89="*",$C89&gt;=400),"*",IF($C89&gt;=400,ROUND('201819 DATA'!BU89/$C89,2),"")))</f>
        <v>0.02</v>
      </c>
      <c r="AW89" s="289">
        <f>IF(OR($C89="*",$C89&lt;400),"",IF(AND('201819 DATA'!BV89="*",$C89&gt;=400),"*",IF($C89&gt;=400,ROUND('201819 DATA'!BV89/$C89,2),"")))</f>
        <v>0</v>
      </c>
      <c r="AX89" s="289">
        <f>IF(OR($C89="*",$C89&lt;400),"",IF(AND('201819 DATA'!BW89="*",$C89&gt;=400),"*",IF($C89&gt;=400,ROUND('201819 DATA'!BW89/$C89,2),"")))</f>
        <v>0.01</v>
      </c>
    </row>
    <row r="90" spans="1:50" x14ac:dyDescent="0.2">
      <c r="A90" s="13" t="s">
        <v>45</v>
      </c>
      <c r="B90" s="287">
        <f>'201819 DATA'!B90</f>
        <v>5065</v>
      </c>
      <c r="C90" s="288">
        <f>'201819 DATA'!C90</f>
        <v>5065</v>
      </c>
      <c r="D90" s="293">
        <f>'201819 DATA'!FN90</f>
        <v>4840</v>
      </c>
      <c r="G90" s="295">
        <f t="shared" si="1"/>
        <v>1</v>
      </c>
      <c r="H90" s="289">
        <f>IF(OR($C90="*",$C90&lt;400),"",IF(AND('201819 DATA'!F90="*",$C90&gt;=400),"*",IF($C90&gt;=400,ROUND('201819 DATA'!F90/$C90,2),"")))</f>
        <v>0</v>
      </c>
      <c r="I90" s="296">
        <f>IF(OR($B90="*",$B90&lt;400),"",IF(AND('201819 DATA'!Y90="*",$B90&gt;=400),"*",IF($B90&gt;=400,ROUND('201819 DATA'!Y90/$B90,2),"")))</f>
        <v>0</v>
      </c>
      <c r="J90" s="296">
        <f>IF(OR($B90="*",$B90&lt;400),"",IF(AND('201819 DATA'!Z90="*",$B90&gt;=400),"*",IF($B90&gt;=400,ROUND('201819 DATA'!Z90/$B90,2),"")))</f>
        <v>0.06</v>
      </c>
      <c r="K90" s="296">
        <f>IF(OR($B90="*",$B90&lt;400),"",IF(AND('201819 DATA'!AA90="*",$B90&gt;=400),"*",IF($B90&gt;=400,ROUND('201819 DATA'!AA90/$B90,2),"")))</f>
        <v>0.15</v>
      </c>
      <c r="L90" s="296">
        <f>IF(OR($B90="*",$B90&lt;400),"",IF(AND('201819 DATA'!AB90="*",$B90&gt;=400),"*",IF($B90&gt;=400,ROUND('201819 DATA'!AB90/$B90,2),"")))</f>
        <v>0.28000000000000003</v>
      </c>
      <c r="M90" s="296">
        <f>IF(OR($B90="*",$B90&lt;400),"",IF(AND('201819 DATA'!AC90="*",$B90&gt;=400),"*",IF($B90&gt;=400,ROUND('201819 DATA'!AC90/$B90,2),"")))</f>
        <v>0.33</v>
      </c>
      <c r="N90" s="296">
        <f>IF(OR($B90="*",$B90&lt;400),"",IF(AND('201819 DATA'!AD90="*",$B90&gt;=400),"*",IF($B90&gt;=400,ROUND('201819 DATA'!AD90/$B90,2),"")))</f>
        <v>0.17</v>
      </c>
      <c r="O90" s="296">
        <f>IF(OR($B90="*",$B90&lt;400),"",IF(AND('201819 DATA'!AE90="*",$B90&gt;=400),"*",IF($B90&gt;=400,ROUND('201819 DATA'!AE90/$B90,2),"")))</f>
        <v>0.01</v>
      </c>
      <c r="P90" s="297"/>
      <c r="Q90" s="296">
        <f>IF(OR($B90="*",$B90&lt;400),"",IF(AND('201819 DATA'!FL90="*",$B90&gt;=400),"*",IF($B90&gt;=400,ROUND('201819 DATA'!FL90/$B90,2),"")))</f>
        <v>0.97</v>
      </c>
      <c r="R90" s="289">
        <f>IF(OR($C90="*",$C90&lt;400),"",IF(AND('201819 DATA'!F90="*",$C90&gt;=400),"*",IF($C90&gt;=400,ROUND('201819 DATA'!F90/$C90,2),"")))</f>
        <v>0</v>
      </c>
      <c r="S90" s="289">
        <f>IF(OR($C90="*",$C90&lt;400),"",IF(AND('201819 DATA'!G90="*",$C90&gt;=400),"*",IF($C90&gt;=400,ROUND('201819 DATA'!G90/$C90,2),"")))</f>
        <v>0</v>
      </c>
      <c r="T90" s="289">
        <f>IF(OR($C90="*",$C90&lt;400),"",IF(AND('201819 DATA'!H90="*",$C90&gt;=400),"*",IF($C90&gt;=400,ROUND('201819 DATA'!H90/$C90,2),"")))</f>
        <v>1</v>
      </c>
      <c r="U90" s="289">
        <f>IF(OR($C90="*",$C90&lt;400),"",IF(AND('201819 DATA'!FM90="*",$C90&gt;=400),"*",IF($C90&gt;=400,ROUND('201819 DATA'!FM90/$C90,2),"")))</f>
        <v>0</v>
      </c>
      <c r="V90" s="312">
        <f>IF(OR($D90="*",$D90&lt;400),"",IF(AND('201819 DATA'!M90="*",$D90&gt;=400),"*",IF($D90&gt;=400,ROUND('201819 DATA'!M90/$D90,2),"")))</f>
        <v>0.21</v>
      </c>
      <c r="W90" s="312">
        <f>IF(OR($D90="*",$D90&lt;400),"",IF(AND('201819 DATA'!N90="*",$D90&gt;=400),"*",IF($D90&gt;=400,ROUND('201819 DATA'!N90/$D90,2),"")))</f>
        <v>0.22</v>
      </c>
      <c r="X90" s="312">
        <f>IF(OR($D90="*",$D90&lt;400),"",IF(AND('201819 DATA'!O90="*",$D90&gt;=400),"*",IF($D90&gt;=400,ROUND('201819 DATA'!O90/$D90,2),"")))</f>
        <v>0.19</v>
      </c>
      <c r="Y90" s="312">
        <f>IF(OR($D90="*",$D90&lt;400),"",IF(AND('201819 DATA'!P90="*",$D90&gt;=400),"*",IF($D90&gt;=400,ROUND('201819 DATA'!P90/$D90,2),"")))</f>
        <v>0.18</v>
      </c>
      <c r="Z90" s="312">
        <f>IF(OR($D90="*",$D90&lt;400),"",IF(AND('201819 DATA'!Q90="*",$D90&gt;=400),"*",IF($D90&gt;=400,ROUND('201819 DATA'!Q90/$D90,2),"")))</f>
        <v>7.0000000000000007E-2</v>
      </c>
      <c r="AA90" s="312">
        <f>IF(OR($D90="*",$D90&lt;400),"",IF(AND('201819 DATA'!R90="*",$D90&gt;=400),"*",IF($D90&gt;=400,ROUND('201819 DATA'!R90/$D90,2),"")))</f>
        <v>0.03</v>
      </c>
      <c r="AB90" s="312">
        <f>IF(OR($D90="*",$D90&lt;400),"",IF(AND('201819 DATA'!S90="*",$D90&gt;=400),"*",IF($D90&gt;=400,ROUND('201819 DATA'!S90/$D90,2),"")))</f>
        <v>0.04</v>
      </c>
      <c r="AC90" s="312">
        <f>IF(OR($D90="*",$D90&lt;400),"",IF(AND('201819 DATA'!T90="*",$D90&gt;=400),"*",IF($D90&gt;=400,ROUND('201819 DATA'!T90/$D90,2),"")))</f>
        <v>0.06</v>
      </c>
      <c r="AD90" s="289" t="str">
        <f>IF(OR($C90="*",$C90&lt;400),"",IF(AND('201819 DATA'!BC90="*",$C90&gt;=400),"*",IF($C90&gt;=400,ROUND('201819 DATA'!BC90/$C90,2),"")))</f>
        <v>*</v>
      </c>
      <c r="AE90" s="289">
        <f>IF(OR($C90="*",$C90&lt;400),"",IF(AND('201819 DATA'!BD90="*",$C90&gt;=400),"*",IF($C90&gt;=400,ROUND('201819 DATA'!BD90/$C90,2),"")))</f>
        <v>0.01</v>
      </c>
      <c r="AF90" s="289" t="str">
        <f>IF(OR($C90="*",$C90&lt;400),"",IF(AND('201819 DATA'!BE90="*",$C90&gt;=400),"*",IF($C90&gt;=400,ROUND('201819 DATA'!BE90/$C90,2),"")))</f>
        <v>*</v>
      </c>
      <c r="AG90" s="289" t="str">
        <f>IF(OR($C90="*",$C90&lt;400),"",IF(AND('201819 DATA'!BF90="*",$C90&gt;=400),"*",IF($C90&gt;=400,ROUND('201819 DATA'!BF90/$C90,2),"")))</f>
        <v>*</v>
      </c>
      <c r="AH90" s="289">
        <f>IF(OR($C90="*",$C90&lt;400),"",IF(AND('201819 DATA'!BG90="*",$C90&gt;=400),"*",IF($C90&gt;=400,ROUND('201819 DATA'!BG90/$C90,2),"")))</f>
        <v>0</v>
      </c>
      <c r="AI90" s="289">
        <f>IF(OR($C90="*",$C90&lt;400),"",IF(AND('201819 DATA'!BH90="*",$C90&gt;=400),"*",IF($C90&gt;=400,ROUND('201819 DATA'!BH90/$C90,2),"")))</f>
        <v>0.03</v>
      </c>
      <c r="AJ90" s="289">
        <f>IF(OR($C90="*",$C90&lt;400),"",IF(AND('201819 DATA'!BI90="*",$C90&gt;=400),"*",IF($C90&gt;=400,ROUND('201819 DATA'!BI90/$C90,2),"")))</f>
        <v>0.2</v>
      </c>
      <c r="AK90" s="289">
        <f>IF(OR($C90="*",$C90&lt;400),"",IF(AND('201819 DATA'!BJ90="*",$C90&gt;=400),"*",IF($C90&gt;=400,ROUND('201819 DATA'!BJ90/$C90,2),"")))</f>
        <v>0</v>
      </c>
      <c r="AL90" s="289">
        <f>IF(OR($C90="*",$C90&lt;400),"",IF(AND('201819 DATA'!BK90="*",$C90&gt;=400),"*",IF($C90&gt;=400,ROUND('201819 DATA'!BK90/$C90,2),"")))</f>
        <v>0.02</v>
      </c>
      <c r="AM90" s="289">
        <f>IF(OR($C90="*",$C90&lt;400),"",IF(AND('201819 DATA'!BL90="*",$C90&gt;=400),"*",IF($C90&gt;=400,ROUND('201819 DATA'!BL90/$C90,2),"")))</f>
        <v>0.01</v>
      </c>
      <c r="AN90" s="289">
        <f>IF(OR($C90="*",$C90&lt;400),"",IF(AND('201819 DATA'!BM90="*",$C90&gt;=400),"*",IF($C90&gt;=400,ROUND('201819 DATA'!BM90/$C90,2),"")))</f>
        <v>0.11</v>
      </c>
      <c r="AO90" s="289">
        <f>IF(OR($C90="*",$C90&lt;400),"",IF(AND('201819 DATA'!BN90="*",$C90&gt;=400),"*",IF($C90&gt;=400,ROUND('201819 DATA'!BN90/$C90,2),"")))</f>
        <v>0</v>
      </c>
      <c r="AP90" s="289">
        <f>IF(OR($C90="*",$C90&lt;400),"",IF(AND('201819 DATA'!BO90="*",$C90&gt;=400),"*",IF($C90&gt;=400,ROUND('201819 DATA'!BO90/$C90,2),"")))</f>
        <v>0.4</v>
      </c>
      <c r="AQ90" s="289">
        <f>IF(OR($C90="*",$C90&lt;400),"",IF(AND('201819 DATA'!BP90="*",$C90&gt;=400),"*",IF($C90&gt;=400,ROUND('201819 DATA'!BP90/$C90,2),"")))</f>
        <v>0.12</v>
      </c>
      <c r="AR90" s="289">
        <f>IF(OR($C90="*",$C90&lt;400),"",IF(AND('201819 DATA'!BQ90="*",$C90&gt;=400),"*",IF($C90&gt;=400,ROUND('201819 DATA'!BQ90/$C90,2),"")))</f>
        <v>0</v>
      </c>
      <c r="AS90" s="289">
        <f>IF(OR($C90="*",$C90&lt;400),"",IF(AND('201819 DATA'!BR90="*",$C90&gt;=400),"*",IF($C90&gt;=400,ROUND('201819 DATA'!BR90/$C90,2),"")))</f>
        <v>0</v>
      </c>
      <c r="AT90" s="289">
        <f>IF(OR($C90="*",$C90&lt;400),"",IF(AND('201819 DATA'!BS90="*",$C90&gt;=400),"*",IF($C90&gt;=400,ROUND('201819 DATA'!BS90/$C90,2),"")))</f>
        <v>0</v>
      </c>
      <c r="AU90" s="289">
        <f>IF(OR($C90="*",$C90&lt;400),"",IF(AND('201819 DATA'!BT90="*",$C90&gt;=400),"*",IF($C90&gt;=400,ROUND('201819 DATA'!BT90/$C90,2),"")))</f>
        <v>0.05</v>
      </c>
      <c r="AV90" s="289">
        <f>IF(OR($C90="*",$C90&lt;400),"",IF(AND('201819 DATA'!BU90="*",$C90&gt;=400),"*",IF($C90&gt;=400,ROUND('201819 DATA'!BU90/$C90,2),"")))</f>
        <v>0.02</v>
      </c>
      <c r="AW90" s="289">
        <f>IF(OR($C90="*",$C90&lt;400),"",IF(AND('201819 DATA'!BV90="*",$C90&gt;=400),"*",IF($C90&gt;=400,ROUND('201819 DATA'!BV90/$C90,2),"")))</f>
        <v>0</v>
      </c>
      <c r="AX90" s="289">
        <f>IF(OR($C90="*",$C90&lt;400),"",IF(AND('201819 DATA'!BW90="*",$C90&gt;=400),"*",IF($C90&gt;=400,ROUND('201819 DATA'!BW90/$C90,2),"")))</f>
        <v>0.01</v>
      </c>
    </row>
    <row r="91" spans="1:50" x14ac:dyDescent="0.2">
      <c r="A91" s="13" t="s">
        <v>451</v>
      </c>
      <c r="B91" s="287">
        <f>'201819 DATA'!B91</f>
        <v>95735</v>
      </c>
      <c r="C91" s="288">
        <f>'201819 DATA'!C91</f>
        <v>85330</v>
      </c>
      <c r="D91" s="293">
        <f>'201819 DATA'!FN91</f>
        <v>23545</v>
      </c>
      <c r="G91" s="295">
        <f t="shared" si="1"/>
        <v>0.89</v>
      </c>
      <c r="H91" s="289">
        <f>IF(OR($C91="*",$C91&lt;400),"",IF(AND('201819 DATA'!F91="*",$C91&gt;=400),"*",IF($C91&gt;=400,ROUND('201819 DATA'!F91/$C91,2),"")))</f>
        <v>0.42</v>
      </c>
      <c r="I91" s="296">
        <f>IF(OR($B91="*",$B91&lt;400),"",IF(AND('201819 DATA'!Y91="*",$B91&gt;=400),"*",IF($B91&gt;=400,ROUND('201819 DATA'!Y91/$B91,2),"")))</f>
        <v>0.16</v>
      </c>
      <c r="J91" s="296">
        <f>IF(OR($B91="*",$B91&lt;400),"",IF(AND('201819 DATA'!Z91="*",$B91&gt;=400),"*",IF($B91&gt;=400,ROUND('201819 DATA'!Z91/$B91,2),"")))</f>
        <v>0.16</v>
      </c>
      <c r="K91" s="296">
        <f>IF(OR($B91="*",$B91&lt;400),"",IF(AND('201819 DATA'!AA91="*",$B91&gt;=400),"*",IF($B91&gt;=400,ROUND('201819 DATA'!AA91/$B91,2),"")))</f>
        <v>0.16</v>
      </c>
      <c r="L91" s="296">
        <f>IF(OR($B91="*",$B91&lt;400),"",IF(AND('201819 DATA'!AB91="*",$B91&gt;=400),"*",IF($B91&gt;=400,ROUND('201819 DATA'!AB91/$B91,2),"")))</f>
        <v>0.14000000000000001</v>
      </c>
      <c r="M91" s="296">
        <f>IF(OR($B91="*",$B91&lt;400),"",IF(AND('201819 DATA'!AC91="*",$B91&gt;=400),"*",IF($B91&gt;=400,ROUND('201819 DATA'!AC91/$B91,2),"")))</f>
        <v>0.19</v>
      </c>
      <c r="N91" s="296">
        <f>IF(OR($B91="*",$B91&lt;400),"",IF(AND('201819 DATA'!AD91="*",$B91&gt;=400),"*",IF($B91&gt;=400,ROUND('201819 DATA'!AD91/$B91,2),"")))</f>
        <v>0.17</v>
      </c>
      <c r="O91" s="296">
        <f>IF(OR($B91="*",$B91&lt;400),"",IF(AND('201819 DATA'!AE91="*",$B91&gt;=400),"*",IF($B91&gt;=400,ROUND('201819 DATA'!AE91/$B91,2),"")))</f>
        <v>0.03</v>
      </c>
      <c r="P91" s="297"/>
      <c r="Q91" s="296">
        <f>IF(OR($B91="*",$B91&lt;400),"",IF(AND('201819 DATA'!FL91="*",$B91&gt;=400),"*",IF($B91&gt;=400,ROUND('201819 DATA'!FL91/$B91,2),"")))</f>
        <v>0.49</v>
      </c>
      <c r="R91" s="289">
        <f>IF(OR($C91="*",$C91&lt;400),"",IF(AND('201819 DATA'!F91="*",$C91&gt;=400),"*",IF($C91&gt;=400,ROUND('201819 DATA'!F91/$C91,2),"")))</f>
        <v>0.42</v>
      </c>
      <c r="S91" s="289">
        <f>IF(OR($C91="*",$C91&lt;400),"",IF(AND('201819 DATA'!G91="*",$C91&gt;=400),"*",IF($C91&gt;=400,ROUND('201819 DATA'!G91/$C91,2),"")))</f>
        <v>0.06</v>
      </c>
      <c r="T91" s="289">
        <f>IF(OR($C91="*",$C91&lt;400),"",IF(AND('201819 DATA'!H91="*",$C91&gt;=400),"*",IF($C91&gt;=400,ROUND('201819 DATA'!H91/$C91,2),"")))</f>
        <v>0.28000000000000003</v>
      </c>
      <c r="U91" s="289">
        <f>IF(OR($C91="*",$C91&lt;400),"",IF(AND('201819 DATA'!FM91="*",$C91&gt;=400),"*",IF($C91&gt;=400,ROUND('201819 DATA'!FM91/$C91,2),"")))</f>
        <v>0.23</v>
      </c>
      <c r="V91" s="312">
        <f>IF(OR($D91="*",$D91&lt;400),"",IF(AND('201819 DATA'!M91="*",$D91&gt;=400),"*",IF($D91&gt;=400,ROUND('201819 DATA'!M91/$D91,2),"")))</f>
        <v>0.48</v>
      </c>
      <c r="W91" s="312">
        <f>IF(OR($D91="*",$D91&lt;400),"",IF(AND('201819 DATA'!N91="*",$D91&gt;=400),"*",IF($D91&gt;=400,ROUND('201819 DATA'!N91/$D91,2),"")))</f>
        <v>0.25</v>
      </c>
      <c r="X91" s="312">
        <f>IF(OR($D91="*",$D91&lt;400),"",IF(AND('201819 DATA'!O91="*",$D91&gt;=400),"*",IF($D91&gt;=400,ROUND('201819 DATA'!O91/$D91,2),"")))</f>
        <v>0.11</v>
      </c>
      <c r="Y91" s="312">
        <f>IF(OR($D91="*",$D91&lt;400),"",IF(AND('201819 DATA'!P91="*",$D91&gt;=400),"*",IF($D91&gt;=400,ROUND('201819 DATA'!P91/$D91,2),"")))</f>
        <v>0.12</v>
      </c>
      <c r="Z91" s="312">
        <f>IF(OR($D91="*",$D91&lt;400),"",IF(AND('201819 DATA'!Q91="*",$D91&gt;=400),"*",IF($D91&gt;=400,ROUND('201819 DATA'!Q91/$D91,2),"")))</f>
        <v>0.03</v>
      </c>
      <c r="AA91" s="312">
        <f>IF(OR($D91="*",$D91&lt;400),"",IF(AND('201819 DATA'!R91="*",$D91&gt;=400),"*",IF($D91&gt;=400,ROUND('201819 DATA'!R91/$D91,2),"")))</f>
        <v>0.01</v>
      </c>
      <c r="AB91" s="312">
        <f>IF(OR($D91="*",$D91&lt;400),"",IF(AND('201819 DATA'!S91="*",$D91&gt;=400),"*",IF($D91&gt;=400,ROUND('201819 DATA'!S91/$D91,2),"")))</f>
        <v>0</v>
      </c>
      <c r="AC91" s="312" t="str">
        <f>IF(OR($D91="*",$D91&lt;400),"",IF(AND('201819 DATA'!T91="*",$D91&gt;=400),"*",IF($D91&gt;=400,ROUND('201819 DATA'!T91/$D91,2),"")))</f>
        <v>*</v>
      </c>
      <c r="AD91" s="289">
        <f>IF(OR($C91="*",$C91&lt;400),"",IF(AND('201819 DATA'!BC91="*",$C91&gt;=400),"*",IF($C91&gt;=400,ROUND('201819 DATA'!BC91/$C91,2),"")))</f>
        <v>0.04</v>
      </c>
      <c r="AE91" s="289">
        <f>IF(OR($C91="*",$C91&lt;400),"",IF(AND('201819 DATA'!BD91="*",$C91&gt;=400),"*",IF($C91&gt;=400,ROUND('201819 DATA'!BD91/$C91,2),"")))</f>
        <v>0.06</v>
      </c>
      <c r="AF91" s="289">
        <f>IF(OR($C91="*",$C91&lt;400),"",IF(AND('201819 DATA'!BE91="*",$C91&gt;=400),"*",IF($C91&gt;=400,ROUND('201819 DATA'!BE91/$C91,2),"")))</f>
        <v>0.01</v>
      </c>
      <c r="AG91" s="289">
        <f>IF(OR($C91="*",$C91&lt;400),"",IF(AND('201819 DATA'!BF91="*",$C91&gt;=400),"*",IF($C91&gt;=400,ROUND('201819 DATA'!BF91/$C91,2),"")))</f>
        <v>0.01</v>
      </c>
      <c r="AH91" s="289">
        <f>IF(OR($C91="*",$C91&lt;400),"",IF(AND('201819 DATA'!BG91="*",$C91&gt;=400),"*",IF($C91&gt;=400,ROUND('201819 DATA'!BG91/$C91,2),"")))</f>
        <v>0.01</v>
      </c>
      <c r="AI91" s="289">
        <f>IF(OR($C91="*",$C91&lt;400),"",IF(AND('201819 DATA'!BH91="*",$C91&gt;=400),"*",IF($C91&gt;=400,ROUND('201819 DATA'!BH91/$C91,2),"")))</f>
        <v>0.02</v>
      </c>
      <c r="AJ91" s="289">
        <f>IF(OR($C91="*",$C91&lt;400),"",IF(AND('201819 DATA'!BI91="*",$C91&gt;=400),"*",IF($C91&gt;=400,ROUND('201819 DATA'!BI91/$C91,2),"")))</f>
        <v>0.03</v>
      </c>
      <c r="AK91" s="289">
        <f>IF(OR($C91="*",$C91&lt;400),"",IF(AND('201819 DATA'!BJ91="*",$C91&gt;=400),"*",IF($C91&gt;=400,ROUND('201819 DATA'!BJ91/$C91,2),"")))</f>
        <v>0.01</v>
      </c>
      <c r="AL91" s="289">
        <f>IF(OR($C91="*",$C91&lt;400),"",IF(AND('201819 DATA'!BK91="*",$C91&gt;=400),"*",IF($C91&gt;=400,ROUND('201819 DATA'!BK91/$C91,2),"")))</f>
        <v>0.04</v>
      </c>
      <c r="AM91" s="289">
        <f>IF(OR($C91="*",$C91&lt;400),"",IF(AND('201819 DATA'!BL91="*",$C91&gt;=400),"*",IF($C91&gt;=400,ROUND('201819 DATA'!BL91/$C91,2),"")))</f>
        <v>0.08</v>
      </c>
      <c r="AN91" s="289">
        <f>IF(OR($C91="*",$C91&lt;400),"",IF(AND('201819 DATA'!BM91="*",$C91&gt;=400),"*",IF($C91&gt;=400,ROUND('201819 DATA'!BM91/$C91,2),"")))</f>
        <v>0.16</v>
      </c>
      <c r="AO91" s="289">
        <f>IF(OR($C91="*",$C91&lt;400),"",IF(AND('201819 DATA'!BN91="*",$C91&gt;=400),"*",IF($C91&gt;=400,ROUND('201819 DATA'!BN91/$C91,2),"")))</f>
        <v>0.02</v>
      </c>
      <c r="AP91" s="289">
        <f>IF(OR($C91="*",$C91&lt;400),"",IF(AND('201819 DATA'!BO91="*",$C91&gt;=400),"*",IF($C91&gt;=400,ROUND('201819 DATA'!BO91/$C91,2),"")))</f>
        <v>0.03</v>
      </c>
      <c r="AQ91" s="289">
        <f>IF(OR($C91="*",$C91&lt;400),"",IF(AND('201819 DATA'!BP91="*",$C91&gt;=400),"*",IF($C91&gt;=400,ROUND('201819 DATA'!BP91/$C91,2),"")))</f>
        <v>0.04</v>
      </c>
      <c r="AR91" s="289">
        <f>IF(OR($C91="*",$C91&lt;400),"",IF(AND('201819 DATA'!BQ91="*",$C91&gt;=400),"*",IF($C91&gt;=400,ROUND('201819 DATA'!BQ91/$C91,2),"")))</f>
        <v>0.18</v>
      </c>
      <c r="AS91" s="289">
        <f>IF(OR($C91="*",$C91&lt;400),"",IF(AND('201819 DATA'!BR91="*",$C91&gt;=400),"*",IF($C91&gt;=400,ROUND('201819 DATA'!BR91/$C91,2),"")))</f>
        <v>0.02</v>
      </c>
      <c r="AT91" s="289">
        <f>IF(OR($C91="*",$C91&lt;400),"",IF(AND('201819 DATA'!BS91="*",$C91&gt;=400),"*",IF($C91&gt;=400,ROUND('201819 DATA'!BS91/$C91,2),"")))</f>
        <v>0</v>
      </c>
      <c r="AU91" s="289">
        <f>IF(OR($C91="*",$C91&lt;400),"",IF(AND('201819 DATA'!BT91="*",$C91&gt;=400),"*",IF($C91&gt;=400,ROUND('201819 DATA'!BT91/$C91,2),"")))</f>
        <v>0.08</v>
      </c>
      <c r="AV91" s="289">
        <f>IF(OR($C91="*",$C91&lt;400),"",IF(AND('201819 DATA'!BU91="*",$C91&gt;=400),"*",IF($C91&gt;=400,ROUND('201819 DATA'!BU91/$C91,2),"")))</f>
        <v>0.06</v>
      </c>
      <c r="AW91" s="289">
        <f>IF(OR($C91="*",$C91&lt;400),"",IF(AND('201819 DATA'!BV91="*",$C91&gt;=400),"*",IF($C91&gt;=400,ROUND('201819 DATA'!BV91/$C91,2),"")))</f>
        <v>0</v>
      </c>
      <c r="AX91" s="289">
        <f>IF(OR($C91="*",$C91&lt;400),"",IF(AND('201819 DATA'!BW91="*",$C91&gt;=400),"*",IF($C91&gt;=400,ROUND('201819 DATA'!BW91/$C91,2),"")))</f>
        <v>0.08</v>
      </c>
    </row>
    <row r="92" spans="1:50" x14ac:dyDescent="0.2">
      <c r="A92" s="13" t="s">
        <v>355</v>
      </c>
      <c r="B92" s="287">
        <f>'201819 DATA'!B92</f>
        <v>3290</v>
      </c>
      <c r="C92" s="288">
        <f>'201819 DATA'!C92</f>
        <v>3290</v>
      </c>
      <c r="D92" s="293">
        <f>'201819 DATA'!FN92</f>
        <v>3245</v>
      </c>
      <c r="G92" s="295">
        <f t="shared" si="1"/>
        <v>1</v>
      </c>
      <c r="H92" s="289">
        <f>IF(OR($C92="*",$C92&lt;400),"",IF(AND('201819 DATA'!F92="*",$C92&gt;=400),"*",IF($C92&gt;=400,ROUND('201819 DATA'!F92/$C92,2),"")))</f>
        <v>0</v>
      </c>
      <c r="I92" s="296">
        <f>IF(OR($B92="*",$B92&lt;400),"",IF(AND('201819 DATA'!Y92="*",$B92&gt;=400),"*",IF($B92&gt;=400,ROUND('201819 DATA'!Y92/$B92,2),"")))</f>
        <v>0</v>
      </c>
      <c r="J92" s="296">
        <f>IF(OR($B92="*",$B92&lt;400),"",IF(AND('201819 DATA'!Z92="*",$B92&gt;=400),"*",IF($B92&gt;=400,ROUND('201819 DATA'!Z92/$B92,2),"")))</f>
        <v>0.06</v>
      </c>
      <c r="K92" s="296">
        <f>IF(OR($B92="*",$B92&lt;400),"",IF(AND('201819 DATA'!AA92="*",$B92&gt;=400),"*",IF($B92&gt;=400,ROUND('201819 DATA'!AA92/$B92,2),"")))</f>
        <v>0.13</v>
      </c>
      <c r="L92" s="296">
        <f>IF(OR($B92="*",$B92&lt;400),"",IF(AND('201819 DATA'!AB92="*",$B92&gt;=400),"*",IF($B92&gt;=400,ROUND('201819 DATA'!AB92/$B92,2),"")))</f>
        <v>0.27</v>
      </c>
      <c r="M92" s="296">
        <f>IF(OR($B92="*",$B92&lt;400),"",IF(AND('201819 DATA'!AC92="*",$B92&gt;=400),"*",IF($B92&gt;=400,ROUND('201819 DATA'!AC92/$B92,2),"")))</f>
        <v>0.31</v>
      </c>
      <c r="N92" s="296">
        <f>IF(OR($B92="*",$B92&lt;400),"",IF(AND('201819 DATA'!AD92="*",$B92&gt;=400),"*",IF($B92&gt;=400,ROUND('201819 DATA'!AD92/$B92,2),"")))</f>
        <v>0.21</v>
      </c>
      <c r="O92" s="296">
        <f>IF(OR($B92="*",$B92&lt;400),"",IF(AND('201819 DATA'!AE92="*",$B92&gt;=400),"*",IF($B92&gt;=400,ROUND('201819 DATA'!AE92/$B92,2),"")))</f>
        <v>0.01</v>
      </c>
      <c r="P92" s="297"/>
      <c r="Q92" s="296">
        <f>IF(OR($B92="*",$B92&lt;400),"",IF(AND('201819 DATA'!FL92="*",$B92&gt;=400),"*",IF($B92&gt;=400,ROUND('201819 DATA'!FL92/$B92,2),"")))</f>
        <v>0.97</v>
      </c>
      <c r="R92" s="289">
        <f>IF(OR($C92="*",$C92&lt;400),"",IF(AND('201819 DATA'!F92="*",$C92&gt;=400),"*",IF($C92&gt;=400,ROUND('201819 DATA'!F92/$C92,2),"")))</f>
        <v>0</v>
      </c>
      <c r="S92" s="289">
        <f>IF(OR($C92="*",$C92&lt;400),"",IF(AND('201819 DATA'!G92="*",$C92&gt;=400),"*",IF($C92&gt;=400,ROUND('201819 DATA'!G92/$C92,2),"")))</f>
        <v>0</v>
      </c>
      <c r="T92" s="289">
        <f>IF(OR($C92="*",$C92&lt;400),"",IF(AND('201819 DATA'!H92="*",$C92&gt;=400),"*",IF($C92&gt;=400,ROUND('201819 DATA'!H92/$C92,2),"")))</f>
        <v>1</v>
      </c>
      <c r="U92" s="289">
        <f>IF(OR($C92="*",$C92&lt;400),"",IF(AND('201819 DATA'!FM92="*",$C92&gt;=400),"*",IF($C92&gt;=400,ROUND('201819 DATA'!FM92/$C92,2),"")))</f>
        <v>0</v>
      </c>
      <c r="V92" s="312">
        <f>IF(OR($D92="*",$D92&lt;400),"",IF(AND('201819 DATA'!M92="*",$D92&gt;=400),"*",IF($D92&gt;=400,ROUND('201819 DATA'!M92/$D92,2),"")))</f>
        <v>0.35</v>
      </c>
      <c r="W92" s="312">
        <f>IF(OR($D92="*",$D92&lt;400),"",IF(AND('201819 DATA'!N92="*",$D92&gt;=400),"*",IF($D92&gt;=400,ROUND('201819 DATA'!N92/$D92,2),"")))</f>
        <v>0.2</v>
      </c>
      <c r="X92" s="312">
        <f>IF(OR($D92="*",$D92&lt;400),"",IF(AND('201819 DATA'!O92="*",$D92&gt;=400),"*",IF($D92&gt;=400,ROUND('201819 DATA'!O92/$D92,2),"")))</f>
        <v>0.21</v>
      </c>
      <c r="Y92" s="312">
        <f>IF(OR($D92="*",$D92&lt;400),"",IF(AND('201819 DATA'!P92="*",$D92&gt;=400),"*",IF($D92&gt;=400,ROUND('201819 DATA'!P92/$D92,2),"")))</f>
        <v>0.16</v>
      </c>
      <c r="Z92" s="312">
        <f>IF(OR($D92="*",$D92&lt;400),"",IF(AND('201819 DATA'!Q92="*",$D92&gt;=400),"*",IF($D92&gt;=400,ROUND('201819 DATA'!Q92/$D92,2),"")))</f>
        <v>0.03</v>
      </c>
      <c r="AA92" s="312">
        <f>IF(OR($D92="*",$D92&lt;400),"",IF(AND('201819 DATA'!R92="*",$D92&gt;=400),"*",IF($D92&gt;=400,ROUND('201819 DATA'!R92/$D92,2),"")))</f>
        <v>0.02</v>
      </c>
      <c r="AB92" s="312">
        <f>IF(OR($D92="*",$D92&lt;400),"",IF(AND('201819 DATA'!S92="*",$D92&gt;=400),"*",IF($D92&gt;=400,ROUND('201819 DATA'!S92/$D92,2),"")))</f>
        <v>0.02</v>
      </c>
      <c r="AC92" s="312">
        <f>IF(OR($D92="*",$D92&lt;400),"",IF(AND('201819 DATA'!T92="*",$D92&gt;=400),"*",IF($D92&gt;=400,ROUND('201819 DATA'!T92/$D92,2),"")))</f>
        <v>0.02</v>
      </c>
      <c r="AD92" s="289">
        <f>IF(OR($C92="*",$C92&lt;400),"",IF(AND('201819 DATA'!BC92="*",$C92&gt;=400),"*",IF($C92&gt;=400,ROUND('201819 DATA'!BC92/$C92,2),"")))</f>
        <v>0.01</v>
      </c>
      <c r="AE92" s="289">
        <f>IF(OR($C92="*",$C92&lt;400),"",IF(AND('201819 DATA'!BD92="*",$C92&gt;=400),"*",IF($C92&gt;=400,ROUND('201819 DATA'!BD92/$C92,2),"")))</f>
        <v>0.01</v>
      </c>
      <c r="AF92" s="289">
        <f>IF(OR($C92="*",$C92&lt;400),"",IF(AND('201819 DATA'!BE92="*",$C92&gt;=400),"*",IF($C92&gt;=400,ROUND('201819 DATA'!BE92/$C92,2),"")))</f>
        <v>0.01</v>
      </c>
      <c r="AG92" s="289" t="str">
        <f>IF(OR($C92="*",$C92&lt;400),"",IF(AND('201819 DATA'!BF92="*",$C92&gt;=400),"*",IF($C92&gt;=400,ROUND('201819 DATA'!BF92/$C92,2),"")))</f>
        <v>*</v>
      </c>
      <c r="AH92" s="289">
        <f>IF(OR($C92="*",$C92&lt;400),"",IF(AND('201819 DATA'!BG92="*",$C92&gt;=400),"*",IF($C92&gt;=400,ROUND('201819 DATA'!BG92/$C92,2),"")))</f>
        <v>0</v>
      </c>
      <c r="AI92" s="289">
        <f>IF(OR($C92="*",$C92&lt;400),"",IF(AND('201819 DATA'!BH92="*",$C92&gt;=400),"*",IF($C92&gt;=400,ROUND('201819 DATA'!BH92/$C92,2),"")))</f>
        <v>0</v>
      </c>
      <c r="AJ92" s="289">
        <f>IF(OR($C92="*",$C92&lt;400),"",IF(AND('201819 DATA'!BI92="*",$C92&gt;=400),"*",IF($C92&gt;=400,ROUND('201819 DATA'!BI92/$C92,2),"")))</f>
        <v>0.22</v>
      </c>
      <c r="AK92" s="289">
        <f>IF(OR($C92="*",$C92&lt;400),"",IF(AND('201819 DATA'!BJ92="*",$C92&gt;=400),"*",IF($C92&gt;=400,ROUND('201819 DATA'!BJ92/$C92,2),"")))</f>
        <v>0</v>
      </c>
      <c r="AL92" s="289">
        <f>IF(OR($C92="*",$C92&lt;400),"",IF(AND('201819 DATA'!BK92="*",$C92&gt;=400),"*",IF($C92&gt;=400,ROUND('201819 DATA'!BK92/$C92,2),"")))</f>
        <v>0.01</v>
      </c>
      <c r="AM92" s="289">
        <f>IF(OR($C92="*",$C92&lt;400),"",IF(AND('201819 DATA'!BL92="*",$C92&gt;=400),"*",IF($C92&gt;=400,ROUND('201819 DATA'!BL92/$C92,2),"")))</f>
        <v>0</v>
      </c>
      <c r="AN92" s="289">
        <f>IF(OR($C92="*",$C92&lt;400),"",IF(AND('201819 DATA'!BM92="*",$C92&gt;=400),"*",IF($C92&gt;=400,ROUND('201819 DATA'!BM92/$C92,2),"")))</f>
        <v>0.23</v>
      </c>
      <c r="AO92" s="289" t="str">
        <f>IF(OR($C92="*",$C92&lt;400),"",IF(AND('201819 DATA'!BN92="*",$C92&gt;=400),"*",IF($C92&gt;=400,ROUND('201819 DATA'!BN92/$C92,2),"")))</f>
        <v>*</v>
      </c>
      <c r="AP92" s="289">
        <f>IF(OR($C92="*",$C92&lt;400),"",IF(AND('201819 DATA'!BO92="*",$C92&gt;=400),"*",IF($C92&gt;=400,ROUND('201819 DATA'!BO92/$C92,2),"")))</f>
        <v>0.33</v>
      </c>
      <c r="AQ92" s="289">
        <f>IF(OR($C92="*",$C92&lt;400),"",IF(AND('201819 DATA'!BP92="*",$C92&gt;=400),"*",IF($C92&gt;=400,ROUND('201819 DATA'!BP92/$C92,2),"")))</f>
        <v>0.12</v>
      </c>
      <c r="AR92" s="289">
        <f>IF(OR($C92="*",$C92&lt;400),"",IF(AND('201819 DATA'!BQ92="*",$C92&gt;=400),"*",IF($C92&gt;=400,ROUND('201819 DATA'!BQ92/$C92,2),"")))</f>
        <v>0</v>
      </c>
      <c r="AS92" s="289">
        <f>IF(OR($C92="*",$C92&lt;400),"",IF(AND('201819 DATA'!BR92="*",$C92&gt;=400),"*",IF($C92&gt;=400,ROUND('201819 DATA'!BR92/$C92,2),"")))</f>
        <v>0</v>
      </c>
      <c r="AT92" s="289" t="str">
        <f>IF(OR($C92="*",$C92&lt;400),"",IF(AND('201819 DATA'!BS92="*",$C92&gt;=400),"*",IF($C92&gt;=400,ROUND('201819 DATA'!BS92/$C92,2),"")))</f>
        <v>*</v>
      </c>
      <c r="AU92" s="289">
        <f>IF(OR($C92="*",$C92&lt;400),"",IF(AND('201819 DATA'!BT92="*",$C92&gt;=400),"*",IF($C92&gt;=400,ROUND('201819 DATA'!BT92/$C92,2),"")))</f>
        <v>0.06</v>
      </c>
      <c r="AV92" s="289">
        <f>IF(OR($C92="*",$C92&lt;400),"",IF(AND('201819 DATA'!BU92="*",$C92&gt;=400),"*",IF($C92&gt;=400,ROUND('201819 DATA'!BU92/$C92,2),"")))</f>
        <v>0</v>
      </c>
      <c r="AW92" s="289">
        <f>IF(OR($C92="*",$C92&lt;400),"",IF(AND('201819 DATA'!BV92="*",$C92&gt;=400),"*",IF($C92&gt;=400,ROUND('201819 DATA'!BV92/$C92,2),"")))</f>
        <v>0</v>
      </c>
      <c r="AX92" s="289">
        <f>IF(OR($C92="*",$C92&lt;400),"",IF(AND('201819 DATA'!BW92="*",$C92&gt;=400),"*",IF($C92&gt;=400,ROUND('201819 DATA'!BW92/$C92,2),"")))</f>
        <v>0.01</v>
      </c>
    </row>
    <row r="93" spans="1:50" x14ac:dyDescent="0.2">
      <c r="A93" s="13" t="s">
        <v>259</v>
      </c>
      <c r="B93" s="287">
        <f>'201819 DATA'!B93</f>
        <v>1320</v>
      </c>
      <c r="C93" s="288">
        <f>'201819 DATA'!C93</f>
        <v>980</v>
      </c>
      <c r="D93" s="293" t="str">
        <f>'201819 DATA'!FN93</f>
        <v>*</v>
      </c>
      <c r="G93" s="295">
        <f t="shared" si="1"/>
        <v>0.74</v>
      </c>
      <c r="H93" s="289">
        <f>IF(OR($C93="*",$C93&lt;400),"",IF(AND('201819 DATA'!F93="*",$C93&gt;=400),"*",IF($C93&gt;=400,ROUND('201819 DATA'!F93/$C93,2),"")))</f>
        <v>0.53</v>
      </c>
      <c r="I93" s="296" t="str">
        <f>IF(OR($B93="*",$B93&lt;400),"",IF(AND('201819 DATA'!Y93="*",$B93&gt;=400),"*",IF($B93&gt;=400,ROUND('201819 DATA'!Y93/$B93,2),"")))</f>
        <v>*</v>
      </c>
      <c r="J93" s="296">
        <f>IF(OR($B93="*",$B93&lt;400),"",IF(AND('201819 DATA'!Z93="*",$B93&gt;=400),"*",IF($B93&gt;=400,ROUND('201819 DATA'!Z93/$B93,2),"")))</f>
        <v>0.28000000000000003</v>
      </c>
      <c r="K93" s="296">
        <f>IF(OR($B93="*",$B93&lt;400),"",IF(AND('201819 DATA'!AA93="*",$B93&gt;=400),"*",IF($B93&gt;=400,ROUND('201819 DATA'!AA93/$B93,2),"")))</f>
        <v>0.3</v>
      </c>
      <c r="L93" s="296">
        <f>IF(OR($B93="*",$B93&lt;400),"",IF(AND('201819 DATA'!AB93="*",$B93&gt;=400),"*",IF($B93&gt;=400,ROUND('201819 DATA'!AB93/$B93,2),"")))</f>
        <v>0.23</v>
      </c>
      <c r="M93" s="296">
        <f>IF(OR($B93="*",$B93&lt;400),"",IF(AND('201819 DATA'!AC93="*",$B93&gt;=400),"*",IF($B93&gt;=400,ROUND('201819 DATA'!AC93/$B93,2),"")))</f>
        <v>0.12</v>
      </c>
      <c r="N93" s="296">
        <f>IF(OR($B93="*",$B93&lt;400),"",IF(AND('201819 DATA'!AD93="*",$B93&gt;=400),"*",IF($B93&gt;=400,ROUND('201819 DATA'!AD93/$B93,2),"")))</f>
        <v>0.06</v>
      </c>
      <c r="O93" s="296">
        <f>IF(OR($B93="*",$B93&lt;400),"",IF(AND('201819 DATA'!AE93="*",$B93&gt;=400),"*",IF($B93&gt;=400,ROUND('201819 DATA'!AE93/$B93,2),"")))</f>
        <v>0.01</v>
      </c>
      <c r="P93" s="297"/>
      <c r="Q93" s="296" t="str">
        <f>IF(OR($B93="*",$B93&lt;400),"",IF(AND('201819 DATA'!FL93="*",$B93&gt;=400),"*",IF($B93&gt;=400,ROUND('201819 DATA'!FL93/$B93,2),"")))</f>
        <v>*</v>
      </c>
      <c r="R93" s="289">
        <f>IF(OR($C93="*",$C93&lt;400),"",IF(AND('201819 DATA'!F93="*",$C93&gt;=400),"*",IF($C93&gt;=400,ROUND('201819 DATA'!F93/$C93,2),"")))</f>
        <v>0.53</v>
      </c>
      <c r="S93" s="289">
        <f>IF(OR($C93="*",$C93&lt;400),"",IF(AND('201819 DATA'!G93="*",$C93&gt;=400),"*",IF($C93&gt;=400,ROUND('201819 DATA'!G93/$C93,2),"")))</f>
        <v>0.3</v>
      </c>
      <c r="T93" s="289">
        <f>IF(OR($C93="*",$C93&lt;400),"",IF(AND('201819 DATA'!H93="*",$C93&gt;=400),"*",IF($C93&gt;=400,ROUND('201819 DATA'!H93/$C93,2),"")))</f>
        <v>0.13</v>
      </c>
      <c r="U93" s="289">
        <f>IF(OR($C93="*",$C93&lt;400),"",IF(AND('201819 DATA'!FM93="*",$C93&gt;=400),"*",IF($C93&gt;=400,ROUND('201819 DATA'!FM93/$C93,2),"")))</f>
        <v>0.04</v>
      </c>
      <c r="V93" s="312" t="str">
        <f>IF(OR($D93="*",$D93&lt;400),"",IF(AND('201819 DATA'!M93="*",$D93&gt;=400),"*",IF($D93&gt;=400,ROUND('201819 DATA'!M93/$D93,2),"")))</f>
        <v/>
      </c>
      <c r="W93" s="312" t="str">
        <f>IF(OR($D93="*",$D93&lt;400),"",IF(AND('201819 DATA'!N93="*",$D93&gt;=400),"*",IF($D93&gt;=400,ROUND('201819 DATA'!N93/$D93,2),"")))</f>
        <v/>
      </c>
      <c r="X93" s="312" t="str">
        <f>IF(OR($D93="*",$D93&lt;400),"",IF(AND('201819 DATA'!O93="*",$D93&gt;=400),"*",IF($D93&gt;=400,ROUND('201819 DATA'!O93/$D93,2),"")))</f>
        <v/>
      </c>
      <c r="Y93" s="312" t="str">
        <f>IF(OR($D93="*",$D93&lt;400),"",IF(AND('201819 DATA'!P93="*",$D93&gt;=400),"*",IF($D93&gt;=400,ROUND('201819 DATA'!P93/$D93,2),"")))</f>
        <v/>
      </c>
      <c r="Z93" s="312" t="str">
        <f>IF(OR($D93="*",$D93&lt;400),"",IF(AND('201819 DATA'!Q93="*",$D93&gt;=400),"*",IF($D93&gt;=400,ROUND('201819 DATA'!Q93/$D93,2),"")))</f>
        <v/>
      </c>
      <c r="AA93" s="312" t="str">
        <f>IF(OR($D93="*",$D93&lt;400),"",IF(AND('201819 DATA'!R93="*",$D93&gt;=400),"*",IF($D93&gt;=400,ROUND('201819 DATA'!R93/$D93,2),"")))</f>
        <v/>
      </c>
      <c r="AB93" s="312" t="str">
        <f>IF(OR($D93="*",$D93&lt;400),"",IF(AND('201819 DATA'!S93="*",$D93&gt;=400),"*",IF($D93&gt;=400,ROUND('201819 DATA'!S93/$D93,2),"")))</f>
        <v/>
      </c>
      <c r="AC93" s="312" t="str">
        <f>IF(OR($D93="*",$D93&lt;400),"",IF(AND('201819 DATA'!T93="*",$D93&gt;=400),"*",IF($D93&gt;=400,ROUND('201819 DATA'!T93/$D93,2),"")))</f>
        <v/>
      </c>
      <c r="AD93" s="289">
        <f>IF(OR($C93="*",$C93&lt;400),"",IF(AND('201819 DATA'!BC93="*",$C93&gt;=400),"*",IF($C93&gt;=400,ROUND('201819 DATA'!BC93/$C93,2),"")))</f>
        <v>0</v>
      </c>
      <c r="AE93" s="289">
        <f>IF(OR($C93="*",$C93&lt;400),"",IF(AND('201819 DATA'!BD93="*",$C93&gt;=400),"*",IF($C93&gt;=400,ROUND('201819 DATA'!BD93/$C93,2),"")))</f>
        <v>0</v>
      </c>
      <c r="AF93" s="289">
        <f>IF(OR($C93="*",$C93&lt;400),"",IF(AND('201819 DATA'!BE93="*",$C93&gt;=400),"*",IF($C93&gt;=400,ROUND('201819 DATA'!BE93/$C93,2),"")))</f>
        <v>0</v>
      </c>
      <c r="AG93" s="289">
        <f>IF(OR($C93="*",$C93&lt;400),"",IF(AND('201819 DATA'!BF93="*",$C93&gt;=400),"*",IF($C93&gt;=400,ROUND('201819 DATA'!BF93/$C93,2),"")))</f>
        <v>0</v>
      </c>
      <c r="AH93" s="289">
        <f>IF(OR($C93="*",$C93&lt;400),"",IF(AND('201819 DATA'!BG93="*",$C93&gt;=400),"*",IF($C93&gt;=400,ROUND('201819 DATA'!BG93/$C93,2),"")))</f>
        <v>0.82</v>
      </c>
      <c r="AI93" s="289">
        <f>IF(OR($C93="*",$C93&lt;400),"",IF(AND('201819 DATA'!BH93="*",$C93&gt;=400),"*",IF($C93&gt;=400,ROUND('201819 DATA'!BH93/$C93,2),"")))</f>
        <v>0.03</v>
      </c>
      <c r="AJ93" s="289">
        <f>IF(OR($C93="*",$C93&lt;400),"",IF(AND('201819 DATA'!BI93="*",$C93&gt;=400),"*",IF($C93&gt;=400,ROUND('201819 DATA'!BI93/$C93,2),"")))</f>
        <v>0</v>
      </c>
      <c r="AK93" s="289">
        <f>IF(OR($C93="*",$C93&lt;400),"",IF(AND('201819 DATA'!BJ93="*",$C93&gt;=400),"*",IF($C93&gt;=400,ROUND('201819 DATA'!BJ93/$C93,2),"")))</f>
        <v>0</v>
      </c>
      <c r="AL93" s="289">
        <f>IF(OR($C93="*",$C93&lt;400),"",IF(AND('201819 DATA'!BK93="*",$C93&gt;=400),"*",IF($C93&gt;=400,ROUND('201819 DATA'!BK93/$C93,2),"")))</f>
        <v>0</v>
      </c>
      <c r="AM93" s="289">
        <f>IF(OR($C93="*",$C93&lt;400),"",IF(AND('201819 DATA'!BL93="*",$C93&gt;=400),"*",IF($C93&gt;=400,ROUND('201819 DATA'!BL93/$C93,2),"")))</f>
        <v>0</v>
      </c>
      <c r="AN93" s="289">
        <f>IF(OR($C93="*",$C93&lt;400),"",IF(AND('201819 DATA'!BM93="*",$C93&gt;=400),"*",IF($C93&gt;=400,ROUND('201819 DATA'!BM93/$C93,2),"")))</f>
        <v>0</v>
      </c>
      <c r="AO93" s="289">
        <f>IF(OR($C93="*",$C93&lt;400),"",IF(AND('201819 DATA'!BN93="*",$C93&gt;=400),"*",IF($C93&gt;=400,ROUND('201819 DATA'!BN93/$C93,2),"")))</f>
        <v>0</v>
      </c>
      <c r="AP93" s="289">
        <f>IF(OR($C93="*",$C93&lt;400),"",IF(AND('201819 DATA'!BO93="*",$C93&gt;=400),"*",IF($C93&gt;=400,ROUND('201819 DATA'!BO93/$C93,2),"")))</f>
        <v>0</v>
      </c>
      <c r="AQ93" s="289" t="str">
        <f>IF(OR($C93="*",$C93&lt;400),"",IF(AND('201819 DATA'!BP93="*",$C93&gt;=400),"*",IF($C93&gt;=400,ROUND('201819 DATA'!BP93/$C93,2),"")))</f>
        <v>*</v>
      </c>
      <c r="AR93" s="289">
        <f>IF(OR($C93="*",$C93&lt;400),"",IF(AND('201819 DATA'!BQ93="*",$C93&gt;=400),"*",IF($C93&gt;=400,ROUND('201819 DATA'!BQ93/$C93,2),"")))</f>
        <v>0</v>
      </c>
      <c r="AS93" s="289">
        <f>IF(OR($C93="*",$C93&lt;400),"",IF(AND('201819 DATA'!BR93="*",$C93&gt;=400),"*",IF($C93&gt;=400,ROUND('201819 DATA'!BR93/$C93,2),"")))</f>
        <v>0</v>
      </c>
      <c r="AT93" s="289">
        <f>IF(OR($C93="*",$C93&lt;400),"",IF(AND('201819 DATA'!BS93="*",$C93&gt;=400),"*",IF($C93&gt;=400,ROUND('201819 DATA'!BS93/$C93,2),"")))</f>
        <v>0</v>
      </c>
      <c r="AU93" s="289">
        <f>IF(OR($C93="*",$C93&lt;400),"",IF(AND('201819 DATA'!BT93="*",$C93&gt;=400),"*",IF($C93&gt;=400,ROUND('201819 DATA'!BT93/$C93,2),"")))</f>
        <v>0.15</v>
      </c>
      <c r="AV93" s="289" t="str">
        <f>IF(OR($C93="*",$C93&lt;400),"",IF(AND('201819 DATA'!BU93="*",$C93&gt;=400),"*",IF($C93&gt;=400,ROUND('201819 DATA'!BU93/$C93,2),"")))</f>
        <v>*</v>
      </c>
      <c r="AW93" s="289">
        <f>IF(OR($C93="*",$C93&lt;400),"",IF(AND('201819 DATA'!BV93="*",$C93&gt;=400),"*",IF($C93&gt;=400,ROUND('201819 DATA'!BV93/$C93,2),"")))</f>
        <v>0</v>
      </c>
      <c r="AX93" s="289">
        <f>IF(OR($C93="*",$C93&lt;400),"",IF(AND('201819 DATA'!BW93="*",$C93&gt;=400),"*",IF($C93&gt;=400,ROUND('201819 DATA'!BW93/$C93,2),"")))</f>
        <v>0</v>
      </c>
    </row>
    <row r="94" spans="1:50" x14ac:dyDescent="0.2">
      <c r="A94" s="13" t="s">
        <v>367</v>
      </c>
      <c r="B94" s="287">
        <f>'201819 DATA'!B94</f>
        <v>171595</v>
      </c>
      <c r="C94" s="288">
        <f>'201819 DATA'!C94</f>
        <v>142055</v>
      </c>
      <c r="D94" s="293">
        <f>'201819 DATA'!FN94</f>
        <v>40130</v>
      </c>
      <c r="G94" s="295">
        <f t="shared" si="1"/>
        <v>0.83</v>
      </c>
      <c r="H94" s="289">
        <f>IF(OR($C94="*",$C94&lt;400),"",IF(AND('201819 DATA'!F94="*",$C94&gt;=400),"*",IF($C94&gt;=400,ROUND('201819 DATA'!F94/$C94,2),"")))</f>
        <v>0.47</v>
      </c>
      <c r="I94" s="296">
        <f>IF(OR($B94="*",$B94&lt;400),"",IF(AND('201819 DATA'!Y94="*",$B94&gt;=400),"*",IF($B94&gt;=400,ROUND('201819 DATA'!Y94/$B94,2),"")))</f>
        <v>0.12</v>
      </c>
      <c r="J94" s="296">
        <f>IF(OR($B94="*",$B94&lt;400),"",IF(AND('201819 DATA'!Z94="*",$B94&gt;=400),"*",IF($B94&gt;=400,ROUND('201819 DATA'!Z94/$B94,2),"")))</f>
        <v>0.16</v>
      </c>
      <c r="K94" s="296">
        <f>IF(OR($B94="*",$B94&lt;400),"",IF(AND('201819 DATA'!AA94="*",$B94&gt;=400),"*",IF($B94&gt;=400,ROUND('201819 DATA'!AA94/$B94,2),"")))</f>
        <v>0.18</v>
      </c>
      <c r="L94" s="296">
        <f>IF(OR($B94="*",$B94&lt;400),"",IF(AND('201819 DATA'!AB94="*",$B94&gt;=400),"*",IF($B94&gt;=400,ROUND('201819 DATA'!AB94/$B94,2),"")))</f>
        <v>0.16</v>
      </c>
      <c r="M94" s="296">
        <f>IF(OR($B94="*",$B94&lt;400),"",IF(AND('201819 DATA'!AC94="*",$B94&gt;=400),"*",IF($B94&gt;=400,ROUND('201819 DATA'!AC94/$B94,2),"")))</f>
        <v>0.18</v>
      </c>
      <c r="N94" s="296">
        <f>IF(OR($B94="*",$B94&lt;400),"",IF(AND('201819 DATA'!AD94="*",$B94&gt;=400),"*",IF($B94&gt;=400,ROUND('201819 DATA'!AD94/$B94,2),"")))</f>
        <v>0.16</v>
      </c>
      <c r="O94" s="296">
        <f>IF(OR($B94="*",$B94&lt;400),"",IF(AND('201819 DATA'!AE94="*",$B94&gt;=400),"*",IF($B94&gt;=400,ROUND('201819 DATA'!AE94/$B94,2),"")))</f>
        <v>0.03</v>
      </c>
      <c r="P94" s="297"/>
      <c r="Q94" s="296">
        <f>IF(OR($B94="*",$B94&lt;400),"",IF(AND('201819 DATA'!FL94="*",$B94&gt;=400),"*",IF($B94&gt;=400,ROUND('201819 DATA'!FL94/$B94,2),"")))</f>
        <v>0.45</v>
      </c>
      <c r="R94" s="289">
        <f>IF(OR($C94="*",$C94&lt;400),"",IF(AND('201819 DATA'!F94="*",$C94&gt;=400),"*",IF($C94&gt;=400,ROUND('201819 DATA'!F94/$C94,2),"")))</f>
        <v>0.47</v>
      </c>
      <c r="S94" s="289">
        <f>IF(OR($C94="*",$C94&lt;400),"",IF(AND('201819 DATA'!G94="*",$C94&gt;=400),"*",IF($C94&gt;=400,ROUND('201819 DATA'!G94/$C94,2),"")))</f>
        <v>0.06</v>
      </c>
      <c r="T94" s="289">
        <f>IF(OR($C94="*",$C94&lt;400),"",IF(AND('201819 DATA'!H94="*",$C94&gt;=400),"*",IF($C94&gt;=400,ROUND('201819 DATA'!H94/$C94,2),"")))</f>
        <v>0.28999999999999998</v>
      </c>
      <c r="U94" s="289">
        <f>IF(OR($C94="*",$C94&lt;400),"",IF(AND('201819 DATA'!FM94="*",$C94&gt;=400),"*",IF($C94&gt;=400,ROUND('201819 DATA'!FM94/$C94,2),"")))</f>
        <v>0.18</v>
      </c>
      <c r="V94" s="312">
        <f>IF(OR($D94="*",$D94&lt;400),"",IF(AND('201819 DATA'!M94="*",$D94&gt;=400),"*",IF($D94&gt;=400,ROUND('201819 DATA'!M94/$D94,2),"")))</f>
        <v>0.5</v>
      </c>
      <c r="W94" s="312">
        <f>IF(OR($D94="*",$D94&lt;400),"",IF(AND('201819 DATA'!N94="*",$D94&gt;=400),"*",IF($D94&gt;=400,ROUND('201819 DATA'!N94/$D94,2),"")))</f>
        <v>0.2</v>
      </c>
      <c r="X94" s="312">
        <f>IF(OR($D94="*",$D94&lt;400),"",IF(AND('201819 DATA'!O94="*",$D94&gt;=400),"*",IF($D94&gt;=400,ROUND('201819 DATA'!O94/$D94,2),"")))</f>
        <v>0.09</v>
      </c>
      <c r="Y94" s="312">
        <f>IF(OR($D94="*",$D94&lt;400),"",IF(AND('201819 DATA'!P94="*",$D94&gt;=400),"*",IF($D94&gt;=400,ROUND('201819 DATA'!P94/$D94,2),"")))</f>
        <v>0.12</v>
      </c>
      <c r="Z94" s="312">
        <f>IF(OR($D94="*",$D94&lt;400),"",IF(AND('201819 DATA'!Q94="*",$D94&gt;=400),"*",IF($D94&gt;=400,ROUND('201819 DATA'!Q94/$D94,2),"")))</f>
        <v>0.06</v>
      </c>
      <c r="AA94" s="312">
        <f>IF(OR($D94="*",$D94&lt;400),"",IF(AND('201819 DATA'!R94="*",$D94&gt;=400),"*",IF($D94&gt;=400,ROUND('201819 DATA'!R94/$D94,2),"")))</f>
        <v>0.02</v>
      </c>
      <c r="AB94" s="312">
        <f>IF(OR($D94="*",$D94&lt;400),"",IF(AND('201819 DATA'!S94="*",$D94&gt;=400),"*",IF($D94&gt;=400,ROUND('201819 DATA'!S94/$D94,2),"")))</f>
        <v>0.01</v>
      </c>
      <c r="AC94" s="312">
        <f>IF(OR($D94="*",$D94&lt;400),"",IF(AND('201819 DATA'!T94="*",$D94&gt;=400),"*",IF($D94&gt;=400,ROUND('201819 DATA'!T94/$D94,2),"")))</f>
        <v>0</v>
      </c>
      <c r="AD94" s="289">
        <f>IF(OR($C94="*",$C94&lt;400),"",IF(AND('201819 DATA'!BC94="*",$C94&gt;=400),"*",IF($C94&gt;=400,ROUND('201819 DATA'!BC94/$C94,2),"")))</f>
        <v>0.03</v>
      </c>
      <c r="AE94" s="289">
        <f>IF(OR($C94="*",$C94&lt;400),"",IF(AND('201819 DATA'!BD94="*",$C94&gt;=400),"*",IF($C94&gt;=400,ROUND('201819 DATA'!BD94/$C94,2),"")))</f>
        <v>0.08</v>
      </c>
      <c r="AF94" s="289">
        <f>IF(OR($C94="*",$C94&lt;400),"",IF(AND('201819 DATA'!BE94="*",$C94&gt;=400),"*",IF($C94&gt;=400,ROUND('201819 DATA'!BE94/$C94,2),"")))</f>
        <v>0.02</v>
      </c>
      <c r="AG94" s="289">
        <f>IF(OR($C94="*",$C94&lt;400),"",IF(AND('201819 DATA'!BF94="*",$C94&gt;=400),"*",IF($C94&gt;=400,ROUND('201819 DATA'!BF94/$C94,2),"")))</f>
        <v>0.02</v>
      </c>
      <c r="AH94" s="289">
        <f>IF(OR($C94="*",$C94&lt;400),"",IF(AND('201819 DATA'!BG94="*",$C94&gt;=400),"*",IF($C94&gt;=400,ROUND('201819 DATA'!BG94/$C94,2),"")))</f>
        <v>0.01</v>
      </c>
      <c r="AI94" s="289">
        <f>IF(OR($C94="*",$C94&lt;400),"",IF(AND('201819 DATA'!BH94="*",$C94&gt;=400),"*",IF($C94&gt;=400,ROUND('201819 DATA'!BH94/$C94,2),"")))</f>
        <v>0.02</v>
      </c>
      <c r="AJ94" s="289">
        <f>IF(OR($C94="*",$C94&lt;400),"",IF(AND('201819 DATA'!BI94="*",$C94&gt;=400),"*",IF($C94&gt;=400,ROUND('201819 DATA'!BI94/$C94,2),"")))</f>
        <v>0.02</v>
      </c>
      <c r="AK94" s="289">
        <f>IF(OR($C94="*",$C94&lt;400),"",IF(AND('201819 DATA'!BJ94="*",$C94&gt;=400),"*",IF($C94&gt;=400,ROUND('201819 DATA'!BJ94/$C94,2),"")))</f>
        <v>0.01</v>
      </c>
      <c r="AL94" s="289">
        <f>IF(OR($C94="*",$C94&lt;400),"",IF(AND('201819 DATA'!BK94="*",$C94&gt;=400),"*",IF($C94&gt;=400,ROUND('201819 DATA'!BK94/$C94,2),"")))</f>
        <v>0.04</v>
      </c>
      <c r="AM94" s="289">
        <f>IF(OR($C94="*",$C94&lt;400),"",IF(AND('201819 DATA'!BL94="*",$C94&gt;=400),"*",IF($C94&gt;=400,ROUND('201819 DATA'!BL94/$C94,2),"")))</f>
        <v>7.0000000000000007E-2</v>
      </c>
      <c r="AN94" s="289">
        <f>IF(OR($C94="*",$C94&lt;400),"",IF(AND('201819 DATA'!BM94="*",$C94&gt;=400),"*",IF($C94&gt;=400,ROUND('201819 DATA'!BM94/$C94,2),"")))</f>
        <v>0.1</v>
      </c>
      <c r="AO94" s="289">
        <f>IF(OR($C94="*",$C94&lt;400),"",IF(AND('201819 DATA'!BN94="*",$C94&gt;=400),"*",IF($C94&gt;=400,ROUND('201819 DATA'!BN94/$C94,2),"")))</f>
        <v>0.02</v>
      </c>
      <c r="AP94" s="289">
        <f>IF(OR($C94="*",$C94&lt;400),"",IF(AND('201819 DATA'!BO94="*",$C94&gt;=400),"*",IF($C94&gt;=400,ROUND('201819 DATA'!BO94/$C94,2),"")))</f>
        <v>0.05</v>
      </c>
      <c r="AQ94" s="289">
        <f>IF(OR($C94="*",$C94&lt;400),"",IF(AND('201819 DATA'!BP94="*",$C94&gt;=400),"*",IF($C94&gt;=400,ROUND('201819 DATA'!BP94/$C94,2),"")))</f>
        <v>0.05</v>
      </c>
      <c r="AR94" s="289">
        <f>IF(OR($C94="*",$C94&lt;400),"",IF(AND('201819 DATA'!BQ94="*",$C94&gt;=400),"*",IF($C94&gt;=400,ROUND('201819 DATA'!BQ94/$C94,2),"")))</f>
        <v>0.15</v>
      </c>
      <c r="AS94" s="289">
        <f>IF(OR($C94="*",$C94&lt;400),"",IF(AND('201819 DATA'!BR94="*",$C94&gt;=400),"*",IF($C94&gt;=400,ROUND('201819 DATA'!BR94/$C94,2),"")))</f>
        <v>0.02</v>
      </c>
      <c r="AT94" s="289">
        <f>IF(OR($C94="*",$C94&lt;400),"",IF(AND('201819 DATA'!BS94="*",$C94&gt;=400),"*",IF($C94&gt;=400,ROUND('201819 DATA'!BS94/$C94,2),"")))</f>
        <v>0</v>
      </c>
      <c r="AU94" s="289">
        <f>IF(OR($C94="*",$C94&lt;400),"",IF(AND('201819 DATA'!BT94="*",$C94&gt;=400),"*",IF($C94&gt;=400,ROUND('201819 DATA'!BT94/$C94,2),"")))</f>
        <v>0.17</v>
      </c>
      <c r="AV94" s="289">
        <f>IF(OR($C94="*",$C94&lt;400),"",IF(AND('201819 DATA'!BU94="*",$C94&gt;=400),"*",IF($C94&gt;=400,ROUND('201819 DATA'!BU94/$C94,2),"")))</f>
        <v>7.0000000000000007E-2</v>
      </c>
      <c r="AW94" s="289">
        <f>IF(OR($C94="*",$C94&lt;400),"",IF(AND('201819 DATA'!BV94="*",$C94&gt;=400),"*",IF($C94&gt;=400,ROUND('201819 DATA'!BV94/$C94,2),"")))</f>
        <v>0</v>
      </c>
      <c r="AX94" s="289">
        <f>IF(OR($C94="*",$C94&lt;400),"",IF(AND('201819 DATA'!BW94="*",$C94&gt;=400),"*",IF($C94&gt;=400,ROUND('201819 DATA'!BW94/$C94,2),"")))</f>
        <v>0.06</v>
      </c>
    </row>
    <row r="95" spans="1:50" x14ac:dyDescent="0.2">
      <c r="A95" s="13" t="s">
        <v>243</v>
      </c>
      <c r="B95" s="287">
        <f>'201819 DATA'!B95</f>
        <v>144205</v>
      </c>
      <c r="C95" s="288">
        <f>'201819 DATA'!C95</f>
        <v>117810</v>
      </c>
      <c r="D95" s="293">
        <f>'201819 DATA'!FN95</f>
        <v>44660</v>
      </c>
      <c r="G95" s="295">
        <f t="shared" si="1"/>
        <v>0.82</v>
      </c>
      <c r="H95" s="289">
        <f>IF(OR($C95="*",$C95&lt;400),"",IF(AND('201819 DATA'!F95="*",$C95&gt;=400),"*",IF($C95&gt;=400,ROUND('201819 DATA'!F95/$C95,2),"")))</f>
        <v>0.39</v>
      </c>
      <c r="I95" s="296">
        <f>IF(OR($B95="*",$B95&lt;400),"",IF(AND('201819 DATA'!Y95="*",$B95&gt;=400),"*",IF($B95&gt;=400,ROUND('201819 DATA'!Y95/$B95,2),"")))</f>
        <v>0.12</v>
      </c>
      <c r="J95" s="296">
        <f>IF(OR($B95="*",$B95&lt;400),"",IF(AND('201819 DATA'!Z95="*",$B95&gt;=400),"*",IF($B95&gt;=400,ROUND('201819 DATA'!Z95/$B95,2),"")))</f>
        <v>0.08</v>
      </c>
      <c r="K95" s="296">
        <f>IF(OR($B95="*",$B95&lt;400),"",IF(AND('201819 DATA'!AA95="*",$B95&gt;=400),"*",IF($B95&gt;=400,ROUND('201819 DATA'!AA95/$B95,2),"")))</f>
        <v>0.12</v>
      </c>
      <c r="L95" s="296">
        <f>IF(OR($B95="*",$B95&lt;400),"",IF(AND('201819 DATA'!AB95="*",$B95&gt;=400),"*",IF($B95&gt;=400,ROUND('201819 DATA'!AB95/$B95,2),"")))</f>
        <v>0.18</v>
      </c>
      <c r="M95" s="296">
        <f>IF(OR($B95="*",$B95&lt;400),"",IF(AND('201819 DATA'!AC95="*",$B95&gt;=400),"*",IF($B95&gt;=400,ROUND('201819 DATA'!AC95/$B95,2),"")))</f>
        <v>0.22</v>
      </c>
      <c r="N95" s="296">
        <f>IF(OR($B95="*",$B95&lt;400),"",IF(AND('201819 DATA'!AD95="*",$B95&gt;=400),"*",IF($B95&gt;=400,ROUND('201819 DATA'!AD95/$B95,2),"")))</f>
        <v>0.22</v>
      </c>
      <c r="O95" s="296">
        <f>IF(OR($B95="*",$B95&lt;400),"",IF(AND('201819 DATA'!AE95="*",$B95&gt;=400),"*",IF($B95&gt;=400,ROUND('201819 DATA'!AE95/$B95,2),"")))</f>
        <v>0.05</v>
      </c>
      <c r="P95" s="297"/>
      <c r="Q95" s="296">
        <f>IF(OR($B95="*",$B95&lt;400),"",IF(AND('201819 DATA'!FL95="*",$B95&gt;=400),"*",IF($B95&gt;=400,ROUND('201819 DATA'!FL95/$B95,2),"")))</f>
        <v>0.63</v>
      </c>
      <c r="R95" s="289">
        <f>IF(OR($C95="*",$C95&lt;400),"",IF(AND('201819 DATA'!F95="*",$C95&gt;=400),"*",IF($C95&gt;=400,ROUND('201819 DATA'!F95/$C95,2),"")))</f>
        <v>0.39</v>
      </c>
      <c r="S95" s="289">
        <f>IF(OR($C95="*",$C95&lt;400),"",IF(AND('201819 DATA'!G95="*",$C95&gt;=400),"*",IF($C95&gt;=400,ROUND('201819 DATA'!G95/$C95,2),"")))</f>
        <v>0.11</v>
      </c>
      <c r="T95" s="289">
        <f>IF(OR($C95="*",$C95&lt;400),"",IF(AND('201819 DATA'!H95="*",$C95&gt;=400),"*",IF($C95&gt;=400,ROUND('201819 DATA'!H95/$C95,2),"")))</f>
        <v>0.4</v>
      </c>
      <c r="U95" s="289">
        <f>IF(OR($C95="*",$C95&lt;400),"",IF(AND('201819 DATA'!FM95="*",$C95&gt;=400),"*",IF($C95&gt;=400,ROUND('201819 DATA'!FM95/$C95,2),"")))</f>
        <v>0.1</v>
      </c>
      <c r="V95" s="312">
        <f>IF(OR($D95="*",$D95&lt;400),"",IF(AND('201819 DATA'!M95="*",$D95&gt;=400),"*",IF($D95&gt;=400,ROUND('201819 DATA'!M95/$D95,2),"")))</f>
        <v>0.4</v>
      </c>
      <c r="W95" s="312">
        <f>IF(OR($D95="*",$D95&lt;400),"",IF(AND('201819 DATA'!N95="*",$D95&gt;=400),"*",IF($D95&gt;=400,ROUND('201819 DATA'!N95/$D95,2),"")))</f>
        <v>0.23</v>
      </c>
      <c r="X95" s="312">
        <f>IF(OR($D95="*",$D95&lt;400),"",IF(AND('201819 DATA'!O95="*",$D95&gt;=400),"*",IF($D95&gt;=400,ROUND('201819 DATA'!O95/$D95,2),"")))</f>
        <v>0.14000000000000001</v>
      </c>
      <c r="Y95" s="312">
        <f>IF(OR($D95="*",$D95&lt;400),"",IF(AND('201819 DATA'!P95="*",$D95&gt;=400),"*",IF($D95&gt;=400,ROUND('201819 DATA'!P95/$D95,2),"")))</f>
        <v>0.17</v>
      </c>
      <c r="Z95" s="312">
        <f>IF(OR($D95="*",$D95&lt;400),"",IF(AND('201819 DATA'!Q95="*",$D95&gt;=400),"*",IF($D95&gt;=400,ROUND('201819 DATA'!Q95/$D95,2),"")))</f>
        <v>0.05</v>
      </c>
      <c r="AA95" s="312">
        <f>IF(OR($D95="*",$D95&lt;400),"",IF(AND('201819 DATA'!R95="*",$D95&gt;=400),"*",IF($D95&gt;=400,ROUND('201819 DATA'!R95/$D95,2),"")))</f>
        <v>0.02</v>
      </c>
      <c r="AB95" s="312">
        <f>IF(OR($D95="*",$D95&lt;400),"",IF(AND('201819 DATA'!S95="*",$D95&gt;=400),"*",IF($D95&gt;=400,ROUND('201819 DATA'!S95/$D95,2),"")))</f>
        <v>0</v>
      </c>
      <c r="AC95" s="312">
        <f>IF(OR($D95="*",$D95&lt;400),"",IF(AND('201819 DATA'!T95="*",$D95&gt;=400),"*",IF($D95&gt;=400,ROUND('201819 DATA'!T95/$D95,2),"")))</f>
        <v>0</v>
      </c>
      <c r="AD95" s="289">
        <f>IF(OR($C95="*",$C95&lt;400),"",IF(AND('201819 DATA'!BC95="*",$C95&gt;=400),"*",IF($C95&gt;=400,ROUND('201819 DATA'!BC95/$C95,2),"")))</f>
        <v>0.03</v>
      </c>
      <c r="AE95" s="289">
        <f>IF(OR($C95="*",$C95&lt;400),"",IF(AND('201819 DATA'!BD95="*",$C95&gt;=400),"*",IF($C95&gt;=400,ROUND('201819 DATA'!BD95/$C95,2),"")))</f>
        <v>0.09</v>
      </c>
      <c r="AF95" s="289">
        <f>IF(OR($C95="*",$C95&lt;400),"",IF(AND('201819 DATA'!BE95="*",$C95&gt;=400),"*",IF($C95&gt;=400,ROUND('201819 DATA'!BE95/$C95,2),"")))</f>
        <v>0.02</v>
      </c>
      <c r="AG95" s="289">
        <f>IF(OR($C95="*",$C95&lt;400),"",IF(AND('201819 DATA'!BF95="*",$C95&gt;=400),"*",IF($C95&gt;=400,ROUND('201819 DATA'!BF95/$C95,2),"")))</f>
        <v>0.02</v>
      </c>
      <c r="AH95" s="289">
        <f>IF(OR($C95="*",$C95&lt;400),"",IF(AND('201819 DATA'!BG95="*",$C95&gt;=400),"*",IF($C95&gt;=400,ROUND('201819 DATA'!BG95/$C95,2),"")))</f>
        <v>0.01</v>
      </c>
      <c r="AI95" s="289">
        <f>IF(OR($C95="*",$C95&lt;400),"",IF(AND('201819 DATA'!BH95="*",$C95&gt;=400),"*",IF($C95&gt;=400,ROUND('201819 DATA'!BH95/$C95,2),"")))</f>
        <v>0.04</v>
      </c>
      <c r="AJ95" s="289">
        <f>IF(OR($C95="*",$C95&lt;400),"",IF(AND('201819 DATA'!BI95="*",$C95&gt;=400),"*",IF($C95&gt;=400,ROUND('201819 DATA'!BI95/$C95,2),"")))</f>
        <v>0.04</v>
      </c>
      <c r="AK95" s="289">
        <f>IF(OR($C95="*",$C95&lt;400),"",IF(AND('201819 DATA'!BJ95="*",$C95&gt;=400),"*",IF($C95&gt;=400,ROUND('201819 DATA'!BJ95/$C95,2),"")))</f>
        <v>0.01</v>
      </c>
      <c r="AL95" s="289">
        <f>IF(OR($C95="*",$C95&lt;400),"",IF(AND('201819 DATA'!BK95="*",$C95&gt;=400),"*",IF($C95&gt;=400,ROUND('201819 DATA'!BK95/$C95,2),"")))</f>
        <v>7.0000000000000007E-2</v>
      </c>
      <c r="AM95" s="289">
        <f>IF(OR($C95="*",$C95&lt;400),"",IF(AND('201819 DATA'!BL95="*",$C95&gt;=400),"*",IF($C95&gt;=400,ROUND('201819 DATA'!BL95/$C95,2),"")))</f>
        <v>0.06</v>
      </c>
      <c r="AN95" s="289">
        <f>IF(OR($C95="*",$C95&lt;400),"",IF(AND('201819 DATA'!BM95="*",$C95&gt;=400),"*",IF($C95&gt;=400,ROUND('201819 DATA'!BM95/$C95,2),"")))</f>
        <v>0.13</v>
      </c>
      <c r="AO95" s="289">
        <f>IF(OR($C95="*",$C95&lt;400),"",IF(AND('201819 DATA'!BN95="*",$C95&gt;=400),"*",IF($C95&gt;=400,ROUND('201819 DATA'!BN95/$C95,2),"")))</f>
        <v>0.02</v>
      </c>
      <c r="AP95" s="289">
        <f>IF(OR($C95="*",$C95&lt;400),"",IF(AND('201819 DATA'!BO95="*",$C95&gt;=400),"*",IF($C95&gt;=400,ROUND('201819 DATA'!BO95/$C95,2),"")))</f>
        <v>7.0000000000000007E-2</v>
      </c>
      <c r="AQ95" s="289">
        <f>IF(OR($C95="*",$C95&lt;400),"",IF(AND('201819 DATA'!BP95="*",$C95&gt;=400),"*",IF($C95&gt;=400,ROUND('201819 DATA'!BP95/$C95,2),"")))</f>
        <v>0.06</v>
      </c>
      <c r="AR95" s="289">
        <f>IF(OR($C95="*",$C95&lt;400),"",IF(AND('201819 DATA'!BQ95="*",$C95&gt;=400),"*",IF($C95&gt;=400,ROUND('201819 DATA'!BQ95/$C95,2),"")))</f>
        <v>0.06</v>
      </c>
      <c r="AS95" s="289">
        <f>IF(OR($C95="*",$C95&lt;400),"",IF(AND('201819 DATA'!BR95="*",$C95&gt;=400),"*",IF($C95&gt;=400,ROUND('201819 DATA'!BR95/$C95,2),"")))</f>
        <v>0.01</v>
      </c>
      <c r="AT95" s="289">
        <f>IF(OR($C95="*",$C95&lt;400),"",IF(AND('201819 DATA'!BS95="*",$C95&gt;=400),"*",IF($C95&gt;=400,ROUND('201819 DATA'!BS95/$C95,2),"")))</f>
        <v>0.01</v>
      </c>
      <c r="AU95" s="289">
        <f>IF(OR($C95="*",$C95&lt;400),"",IF(AND('201819 DATA'!BT95="*",$C95&gt;=400),"*",IF($C95&gt;=400,ROUND('201819 DATA'!BT95/$C95,2),"")))</f>
        <v>0.1</v>
      </c>
      <c r="AV95" s="289">
        <f>IF(OR($C95="*",$C95&lt;400),"",IF(AND('201819 DATA'!BU95="*",$C95&gt;=400),"*",IF($C95&gt;=400,ROUND('201819 DATA'!BU95/$C95,2),"")))</f>
        <v>0.08</v>
      </c>
      <c r="AW95" s="289">
        <f>IF(OR($C95="*",$C95&lt;400),"",IF(AND('201819 DATA'!BV95="*",$C95&gt;=400),"*",IF($C95&gt;=400,ROUND('201819 DATA'!BV95/$C95,2),"")))</f>
        <v>0</v>
      </c>
      <c r="AX95" s="289">
        <f>IF(OR($C95="*",$C95&lt;400),"",IF(AND('201819 DATA'!BW95="*",$C95&gt;=400),"*",IF($C95&gt;=400,ROUND('201819 DATA'!BW95/$C95,2),"")))</f>
        <v>7.0000000000000007E-2</v>
      </c>
    </row>
    <row r="96" spans="1:50" x14ac:dyDescent="0.2">
      <c r="A96" s="13" t="s">
        <v>249</v>
      </c>
      <c r="B96" s="287">
        <f>'201819 DATA'!B96</f>
        <v>122780</v>
      </c>
      <c r="C96" s="288">
        <f>'201819 DATA'!C96</f>
        <v>115795</v>
      </c>
      <c r="D96" s="293">
        <f>'201819 DATA'!FN96</f>
        <v>35965</v>
      </c>
      <c r="G96" s="295">
        <f t="shared" si="1"/>
        <v>0.94</v>
      </c>
      <c r="H96" s="289">
        <f>IF(OR($C96="*",$C96&lt;400),"",IF(AND('201819 DATA'!F96="*",$C96&gt;=400),"*",IF($C96&gt;=400,ROUND('201819 DATA'!F96/$C96,2),"")))</f>
        <v>0.36</v>
      </c>
      <c r="I96" s="296">
        <f>IF(OR($B96="*",$B96&lt;400),"",IF(AND('201819 DATA'!Y96="*",$B96&gt;=400),"*",IF($B96&gt;=400,ROUND('201819 DATA'!Y96/$B96,2),"")))</f>
        <v>0.15</v>
      </c>
      <c r="J96" s="296">
        <f>IF(OR($B96="*",$B96&lt;400),"",IF(AND('201819 DATA'!Z96="*",$B96&gt;=400),"*",IF($B96&gt;=400,ROUND('201819 DATA'!Z96/$B96,2),"")))</f>
        <v>0.1</v>
      </c>
      <c r="K96" s="296">
        <f>IF(OR($B96="*",$B96&lt;400),"",IF(AND('201819 DATA'!AA96="*",$B96&gt;=400),"*",IF($B96&gt;=400,ROUND('201819 DATA'!AA96/$B96,2),"")))</f>
        <v>0.13</v>
      </c>
      <c r="L96" s="296">
        <f>IF(OR($B96="*",$B96&lt;400),"",IF(AND('201819 DATA'!AB96="*",$B96&gt;=400),"*",IF($B96&gt;=400,ROUND('201819 DATA'!AB96/$B96,2),"")))</f>
        <v>0.17</v>
      </c>
      <c r="M96" s="296">
        <f>IF(OR($B96="*",$B96&lt;400),"",IF(AND('201819 DATA'!AC96="*",$B96&gt;=400),"*",IF($B96&gt;=400,ROUND('201819 DATA'!AC96/$B96,2),"")))</f>
        <v>0.21</v>
      </c>
      <c r="N96" s="296">
        <f>IF(OR($B96="*",$B96&lt;400),"",IF(AND('201819 DATA'!AD96="*",$B96&gt;=400),"*",IF($B96&gt;=400,ROUND('201819 DATA'!AD96/$B96,2),"")))</f>
        <v>0.2</v>
      </c>
      <c r="O96" s="296">
        <f>IF(OR($B96="*",$B96&lt;400),"",IF(AND('201819 DATA'!AE96="*",$B96&gt;=400),"*",IF($B96&gt;=400,ROUND('201819 DATA'!AE96/$B96,2),"")))</f>
        <v>0.03</v>
      </c>
      <c r="P96" s="297"/>
      <c r="Q96" s="296">
        <f>IF(OR($B96="*",$B96&lt;400),"",IF(AND('201819 DATA'!FL96="*",$B96&gt;=400),"*",IF($B96&gt;=400,ROUND('201819 DATA'!FL96/$B96,2),"")))</f>
        <v>0.65</v>
      </c>
      <c r="R96" s="289">
        <f>IF(OR($C96="*",$C96&lt;400),"",IF(AND('201819 DATA'!F96="*",$C96&gt;=400),"*",IF($C96&gt;=400,ROUND('201819 DATA'!F96/$C96,2),"")))</f>
        <v>0.36</v>
      </c>
      <c r="S96" s="289">
        <f>IF(OR($C96="*",$C96&lt;400),"",IF(AND('201819 DATA'!G96="*",$C96&gt;=400),"*",IF($C96&gt;=400,ROUND('201819 DATA'!G96/$C96,2),"")))</f>
        <v>0.17</v>
      </c>
      <c r="T96" s="289">
        <f>IF(OR($C96="*",$C96&lt;400),"",IF(AND('201819 DATA'!H96="*",$C96&gt;=400),"*",IF($C96&gt;=400,ROUND('201819 DATA'!H96/$C96,2),"")))</f>
        <v>0.32</v>
      </c>
      <c r="U96" s="289">
        <f>IF(OR($C96="*",$C96&lt;400),"",IF(AND('201819 DATA'!FM96="*",$C96&gt;=400),"*",IF($C96&gt;=400,ROUND('201819 DATA'!FM96/$C96,2),"")))</f>
        <v>0.15</v>
      </c>
      <c r="V96" s="312">
        <f>IF(OR($D96="*",$D96&lt;400),"",IF(AND('201819 DATA'!M96="*",$D96&gt;=400),"*",IF($D96&gt;=400,ROUND('201819 DATA'!M96/$D96,2),"")))</f>
        <v>0.43</v>
      </c>
      <c r="W96" s="312">
        <f>IF(OR($D96="*",$D96&lt;400),"",IF(AND('201819 DATA'!N96="*",$D96&gt;=400),"*",IF($D96&gt;=400,ROUND('201819 DATA'!N96/$D96,2),"")))</f>
        <v>0.24</v>
      </c>
      <c r="X96" s="312">
        <f>IF(OR($D96="*",$D96&lt;400),"",IF(AND('201819 DATA'!O96="*",$D96&gt;=400),"*",IF($D96&gt;=400,ROUND('201819 DATA'!O96/$D96,2),"")))</f>
        <v>0.1</v>
      </c>
      <c r="Y96" s="312">
        <f>IF(OR($D96="*",$D96&lt;400),"",IF(AND('201819 DATA'!P96="*",$D96&gt;=400),"*",IF($D96&gt;=400,ROUND('201819 DATA'!P96/$D96,2),"")))</f>
        <v>0.16</v>
      </c>
      <c r="Z96" s="312">
        <f>IF(OR($D96="*",$D96&lt;400),"",IF(AND('201819 DATA'!Q96="*",$D96&gt;=400),"*",IF($D96&gt;=400,ROUND('201819 DATA'!Q96/$D96,2),"")))</f>
        <v>0.06</v>
      </c>
      <c r="AA96" s="312">
        <f>IF(OR($D96="*",$D96&lt;400),"",IF(AND('201819 DATA'!R96="*",$D96&gt;=400),"*",IF($D96&gt;=400,ROUND('201819 DATA'!R96/$D96,2),"")))</f>
        <v>0.02</v>
      </c>
      <c r="AB96" s="312">
        <f>IF(OR($D96="*",$D96&lt;400),"",IF(AND('201819 DATA'!S96="*",$D96&gt;=400),"*",IF($D96&gt;=400,ROUND('201819 DATA'!S96/$D96,2),"")))</f>
        <v>0</v>
      </c>
      <c r="AC96" s="312">
        <f>IF(OR($D96="*",$D96&lt;400),"",IF(AND('201819 DATA'!T96="*",$D96&gt;=400),"*",IF($D96&gt;=400,ROUND('201819 DATA'!T96/$D96,2),"")))</f>
        <v>0</v>
      </c>
      <c r="AD96" s="289">
        <f>IF(OR($C96="*",$C96&lt;400),"",IF(AND('201819 DATA'!BC96="*",$C96&gt;=400),"*",IF($C96&gt;=400,ROUND('201819 DATA'!BC96/$C96,2),"")))</f>
        <v>0.03</v>
      </c>
      <c r="AE96" s="289">
        <f>IF(OR($C96="*",$C96&lt;400),"",IF(AND('201819 DATA'!BD96="*",$C96&gt;=400),"*",IF($C96&gt;=400,ROUND('201819 DATA'!BD96/$C96,2),"")))</f>
        <v>0.11</v>
      </c>
      <c r="AF96" s="289">
        <f>IF(OR($C96="*",$C96&lt;400),"",IF(AND('201819 DATA'!BE96="*",$C96&gt;=400),"*",IF($C96&gt;=400,ROUND('201819 DATA'!BE96/$C96,2),"")))</f>
        <v>0.01</v>
      </c>
      <c r="AG96" s="289">
        <f>IF(OR($C96="*",$C96&lt;400),"",IF(AND('201819 DATA'!BF96="*",$C96&gt;=400),"*",IF($C96&gt;=400,ROUND('201819 DATA'!BF96/$C96,2),"")))</f>
        <v>0.01</v>
      </c>
      <c r="AH96" s="289">
        <f>IF(OR($C96="*",$C96&lt;400),"",IF(AND('201819 DATA'!BG96="*",$C96&gt;=400),"*",IF($C96&gt;=400,ROUND('201819 DATA'!BG96/$C96,2),"")))</f>
        <v>0</v>
      </c>
      <c r="AI96" s="289">
        <f>IF(OR($C96="*",$C96&lt;400),"",IF(AND('201819 DATA'!BH96="*",$C96&gt;=400),"*",IF($C96&gt;=400,ROUND('201819 DATA'!BH96/$C96,2),"")))</f>
        <v>0.02</v>
      </c>
      <c r="AJ96" s="289">
        <f>IF(OR($C96="*",$C96&lt;400),"",IF(AND('201819 DATA'!BI96="*",$C96&gt;=400),"*",IF($C96&gt;=400,ROUND('201819 DATA'!BI96/$C96,2),"")))</f>
        <v>0.06</v>
      </c>
      <c r="AK96" s="289">
        <f>IF(OR($C96="*",$C96&lt;400),"",IF(AND('201819 DATA'!BJ96="*",$C96&gt;=400),"*",IF($C96&gt;=400,ROUND('201819 DATA'!BJ96/$C96,2),"")))</f>
        <v>0</v>
      </c>
      <c r="AL96" s="289">
        <f>IF(OR($C96="*",$C96&lt;400),"",IF(AND('201819 DATA'!BK96="*",$C96&gt;=400),"*",IF($C96&gt;=400,ROUND('201819 DATA'!BK96/$C96,2),"")))</f>
        <v>0.04</v>
      </c>
      <c r="AM96" s="289">
        <f>IF(OR($C96="*",$C96&lt;400),"",IF(AND('201819 DATA'!BL96="*",$C96&gt;=400),"*",IF($C96&gt;=400,ROUND('201819 DATA'!BL96/$C96,2),"")))</f>
        <v>0.05</v>
      </c>
      <c r="AN96" s="289">
        <f>IF(OR($C96="*",$C96&lt;400),"",IF(AND('201819 DATA'!BM96="*",$C96&gt;=400),"*",IF($C96&gt;=400,ROUND('201819 DATA'!BM96/$C96,2),"")))</f>
        <v>0.1</v>
      </c>
      <c r="AO96" s="289">
        <f>IF(OR($C96="*",$C96&lt;400),"",IF(AND('201819 DATA'!BN96="*",$C96&gt;=400),"*",IF($C96&gt;=400,ROUND('201819 DATA'!BN96/$C96,2),"")))</f>
        <v>0.03</v>
      </c>
      <c r="AP96" s="289">
        <f>IF(OR($C96="*",$C96&lt;400),"",IF(AND('201819 DATA'!BO96="*",$C96&gt;=400),"*",IF($C96&gt;=400,ROUND('201819 DATA'!BO96/$C96,2),"")))</f>
        <v>7.0000000000000007E-2</v>
      </c>
      <c r="AQ96" s="289">
        <f>IF(OR($C96="*",$C96&lt;400),"",IF(AND('201819 DATA'!BP96="*",$C96&gt;=400),"*",IF($C96&gt;=400,ROUND('201819 DATA'!BP96/$C96,2),"")))</f>
        <v>0.05</v>
      </c>
      <c r="AR96" s="289">
        <f>IF(OR($C96="*",$C96&lt;400),"",IF(AND('201819 DATA'!BQ96="*",$C96&gt;=400),"*",IF($C96&gt;=400,ROUND('201819 DATA'!BQ96/$C96,2),"")))</f>
        <v>0.09</v>
      </c>
      <c r="AS96" s="289">
        <f>IF(OR($C96="*",$C96&lt;400),"",IF(AND('201819 DATA'!BR96="*",$C96&gt;=400),"*",IF($C96&gt;=400,ROUND('201819 DATA'!BR96/$C96,2),"")))</f>
        <v>0.01</v>
      </c>
      <c r="AT96" s="289">
        <f>IF(OR($C96="*",$C96&lt;400),"",IF(AND('201819 DATA'!BS96="*",$C96&gt;=400),"*",IF($C96&gt;=400,ROUND('201819 DATA'!BS96/$C96,2),"")))</f>
        <v>0</v>
      </c>
      <c r="AU96" s="289">
        <f>IF(OR($C96="*",$C96&lt;400),"",IF(AND('201819 DATA'!BT96="*",$C96&gt;=400),"*",IF($C96&gt;=400,ROUND('201819 DATA'!BT96/$C96,2),"")))</f>
        <v>0.15</v>
      </c>
      <c r="AV96" s="289">
        <f>IF(OR($C96="*",$C96&lt;400),"",IF(AND('201819 DATA'!BU96="*",$C96&gt;=400),"*",IF($C96&gt;=400,ROUND('201819 DATA'!BU96/$C96,2),"")))</f>
        <v>0.06</v>
      </c>
      <c r="AW96" s="289">
        <f>IF(OR($C96="*",$C96&lt;400),"",IF(AND('201819 DATA'!BV96="*",$C96&gt;=400),"*",IF($C96&gt;=400,ROUND('201819 DATA'!BV96/$C96,2),"")))</f>
        <v>0</v>
      </c>
      <c r="AX96" s="289">
        <f>IF(OR($C96="*",$C96&lt;400),"",IF(AND('201819 DATA'!BW96="*",$C96&gt;=400),"*",IF($C96&gt;=400,ROUND('201819 DATA'!BW96/$C96,2),"")))</f>
        <v>0.09</v>
      </c>
    </row>
    <row r="97" spans="1:50" x14ac:dyDescent="0.2">
      <c r="A97" s="13" t="s">
        <v>234</v>
      </c>
      <c r="B97" s="287">
        <f>'201819 DATA'!B97</f>
        <v>135975</v>
      </c>
      <c r="C97" s="288">
        <f>'201819 DATA'!C97</f>
        <v>119335</v>
      </c>
      <c r="D97" s="293">
        <f>'201819 DATA'!FN97</f>
        <v>35410</v>
      </c>
      <c r="G97" s="295">
        <f t="shared" si="1"/>
        <v>0.88</v>
      </c>
      <c r="H97" s="289">
        <f>IF(OR($C97="*",$C97&lt;400),"",IF(AND('201819 DATA'!F97="*",$C97&gt;=400),"*",IF($C97&gt;=400,ROUND('201819 DATA'!F97/$C97,2),"")))</f>
        <v>0.44</v>
      </c>
      <c r="I97" s="296">
        <f>IF(OR($B97="*",$B97&lt;400),"",IF(AND('201819 DATA'!Y97="*",$B97&gt;=400),"*",IF($B97&gt;=400,ROUND('201819 DATA'!Y97/$B97,2),"")))</f>
        <v>0.12</v>
      </c>
      <c r="J97" s="296">
        <f>IF(OR($B97="*",$B97&lt;400),"",IF(AND('201819 DATA'!Z97="*",$B97&gt;=400),"*",IF($B97&gt;=400,ROUND('201819 DATA'!Z97/$B97,2),"")))</f>
        <v>0.1</v>
      </c>
      <c r="K97" s="296">
        <f>IF(OR($B97="*",$B97&lt;400),"",IF(AND('201819 DATA'!AA97="*",$B97&gt;=400),"*",IF($B97&gt;=400,ROUND('201819 DATA'!AA97/$B97,2),"")))</f>
        <v>0.12</v>
      </c>
      <c r="L97" s="296">
        <f>IF(OR($B97="*",$B97&lt;400),"",IF(AND('201819 DATA'!AB97="*",$B97&gt;=400),"*",IF($B97&gt;=400,ROUND('201819 DATA'!AB97/$B97,2),"")))</f>
        <v>0.19</v>
      </c>
      <c r="M97" s="296">
        <f>IF(OR($B97="*",$B97&lt;400),"",IF(AND('201819 DATA'!AC97="*",$B97&gt;=400),"*",IF($B97&gt;=400,ROUND('201819 DATA'!AC97/$B97,2),"")))</f>
        <v>0.23</v>
      </c>
      <c r="N97" s="296">
        <f>IF(OR($B97="*",$B97&lt;400),"",IF(AND('201819 DATA'!AD97="*",$B97&gt;=400),"*",IF($B97&gt;=400,ROUND('201819 DATA'!AD97/$B97,2),"")))</f>
        <v>0.21</v>
      </c>
      <c r="O97" s="296">
        <f>IF(OR($B97="*",$B97&lt;400),"",IF(AND('201819 DATA'!AE97="*",$B97&gt;=400),"*",IF($B97&gt;=400,ROUND('201819 DATA'!AE97/$B97,2),"")))</f>
        <v>0.04</v>
      </c>
      <c r="P97" s="297"/>
      <c r="Q97" s="296">
        <f>IF(OR($B97="*",$B97&lt;400),"",IF(AND('201819 DATA'!FL97="*",$B97&gt;=400),"*",IF($B97&gt;=400,ROUND('201819 DATA'!FL97/$B97,2),"")))</f>
        <v>0.56999999999999995</v>
      </c>
      <c r="R97" s="289">
        <f>IF(OR($C97="*",$C97&lt;400),"",IF(AND('201819 DATA'!F97="*",$C97&gt;=400),"*",IF($C97&gt;=400,ROUND('201819 DATA'!F97/$C97,2),"")))</f>
        <v>0.44</v>
      </c>
      <c r="S97" s="289">
        <f>IF(OR($C97="*",$C97&lt;400),"",IF(AND('201819 DATA'!G97="*",$C97&gt;=400),"*",IF($C97&gt;=400,ROUND('201819 DATA'!G97/$C97,2),"")))</f>
        <v>0.15</v>
      </c>
      <c r="T97" s="289">
        <f>IF(OR($C97="*",$C97&lt;400),"",IF(AND('201819 DATA'!H97="*",$C97&gt;=400),"*",IF($C97&gt;=400,ROUND('201819 DATA'!H97/$C97,2),"")))</f>
        <v>0.3</v>
      </c>
      <c r="U97" s="289">
        <f>IF(OR($C97="*",$C97&lt;400),"",IF(AND('201819 DATA'!FM97="*",$C97&gt;=400),"*",IF($C97&gt;=400,ROUND('201819 DATA'!FM97/$C97,2),"")))</f>
        <v>0.11</v>
      </c>
      <c r="V97" s="312">
        <f>IF(OR($D97="*",$D97&lt;400),"",IF(AND('201819 DATA'!M97="*",$D97&gt;=400),"*",IF($D97&gt;=400,ROUND('201819 DATA'!M97/$D97,2),"")))</f>
        <v>0.49</v>
      </c>
      <c r="W97" s="312">
        <f>IF(OR($D97="*",$D97&lt;400),"",IF(AND('201819 DATA'!N97="*",$D97&gt;=400),"*",IF($D97&gt;=400,ROUND('201819 DATA'!N97/$D97,2),"")))</f>
        <v>0.25</v>
      </c>
      <c r="X97" s="312">
        <f>IF(OR($D97="*",$D97&lt;400),"",IF(AND('201819 DATA'!O97="*",$D97&gt;=400),"*",IF($D97&gt;=400,ROUND('201819 DATA'!O97/$D97,2),"")))</f>
        <v>0.1</v>
      </c>
      <c r="Y97" s="312">
        <f>IF(OR($D97="*",$D97&lt;400),"",IF(AND('201819 DATA'!P97="*",$D97&gt;=400),"*",IF($D97&gt;=400,ROUND('201819 DATA'!P97/$D97,2),"")))</f>
        <v>0.11</v>
      </c>
      <c r="Z97" s="312">
        <f>IF(OR($D97="*",$D97&lt;400),"",IF(AND('201819 DATA'!Q97="*",$D97&gt;=400),"*",IF($D97&gt;=400,ROUND('201819 DATA'!Q97/$D97,2),"")))</f>
        <v>0.03</v>
      </c>
      <c r="AA97" s="312">
        <f>IF(OR($D97="*",$D97&lt;400),"",IF(AND('201819 DATA'!R97="*",$D97&gt;=400),"*",IF($D97&gt;=400,ROUND('201819 DATA'!R97/$D97,2),"")))</f>
        <v>0.01</v>
      </c>
      <c r="AB97" s="312">
        <f>IF(OR($D97="*",$D97&lt;400),"",IF(AND('201819 DATA'!S97="*",$D97&gt;=400),"*",IF($D97&gt;=400,ROUND('201819 DATA'!S97/$D97,2),"")))</f>
        <v>0</v>
      </c>
      <c r="AC97" s="312">
        <f>IF(OR($D97="*",$D97&lt;400),"",IF(AND('201819 DATA'!T97="*",$D97&gt;=400),"*",IF($D97&gt;=400,ROUND('201819 DATA'!T97/$D97,2),"")))</f>
        <v>0</v>
      </c>
      <c r="AD97" s="289">
        <f>IF(OR($C97="*",$C97&lt;400),"",IF(AND('201819 DATA'!BC97="*",$C97&gt;=400),"*",IF($C97&gt;=400,ROUND('201819 DATA'!BC97/$C97,2),"")))</f>
        <v>0.03</v>
      </c>
      <c r="AE97" s="289">
        <f>IF(OR($C97="*",$C97&lt;400),"",IF(AND('201819 DATA'!BD97="*",$C97&gt;=400),"*",IF($C97&gt;=400,ROUND('201819 DATA'!BD97/$C97,2),"")))</f>
        <v>0.13</v>
      </c>
      <c r="AF97" s="289">
        <f>IF(OR($C97="*",$C97&lt;400),"",IF(AND('201819 DATA'!BE97="*",$C97&gt;=400),"*",IF($C97&gt;=400,ROUND('201819 DATA'!BE97/$C97,2),"")))</f>
        <v>0.02</v>
      </c>
      <c r="AG97" s="289">
        <f>IF(OR($C97="*",$C97&lt;400),"",IF(AND('201819 DATA'!BF97="*",$C97&gt;=400),"*",IF($C97&gt;=400,ROUND('201819 DATA'!BF97/$C97,2),"")))</f>
        <v>0.02</v>
      </c>
      <c r="AH97" s="289">
        <f>IF(OR($C97="*",$C97&lt;400),"",IF(AND('201819 DATA'!BG97="*",$C97&gt;=400),"*",IF($C97&gt;=400,ROUND('201819 DATA'!BG97/$C97,2),"")))</f>
        <v>0.01</v>
      </c>
      <c r="AI97" s="289">
        <f>IF(OR($C97="*",$C97&lt;400),"",IF(AND('201819 DATA'!BH97="*",$C97&gt;=400),"*",IF($C97&gt;=400,ROUND('201819 DATA'!BH97/$C97,2),"")))</f>
        <v>0.02</v>
      </c>
      <c r="AJ97" s="289">
        <f>IF(OR($C97="*",$C97&lt;400),"",IF(AND('201819 DATA'!BI97="*",$C97&gt;=400),"*",IF($C97&gt;=400,ROUND('201819 DATA'!BI97/$C97,2),"")))</f>
        <v>0.03</v>
      </c>
      <c r="AK97" s="289">
        <f>IF(OR($C97="*",$C97&lt;400),"",IF(AND('201819 DATA'!BJ97="*",$C97&gt;=400),"*",IF($C97&gt;=400,ROUND('201819 DATA'!BJ97/$C97,2),"")))</f>
        <v>0.01</v>
      </c>
      <c r="AL97" s="289">
        <f>IF(OR($C97="*",$C97&lt;400),"",IF(AND('201819 DATA'!BK97="*",$C97&gt;=400),"*",IF($C97&gt;=400,ROUND('201819 DATA'!BK97/$C97,2),"")))</f>
        <v>0.06</v>
      </c>
      <c r="AM97" s="289">
        <f>IF(OR($C97="*",$C97&lt;400),"",IF(AND('201819 DATA'!BL97="*",$C97&gt;=400),"*",IF($C97&gt;=400,ROUND('201819 DATA'!BL97/$C97,2),"")))</f>
        <v>0.08</v>
      </c>
      <c r="AN97" s="289">
        <f>IF(OR($C97="*",$C97&lt;400),"",IF(AND('201819 DATA'!BM97="*",$C97&gt;=400),"*",IF($C97&gt;=400,ROUND('201819 DATA'!BM97/$C97,2),"")))</f>
        <v>0.14000000000000001</v>
      </c>
      <c r="AO97" s="289">
        <f>IF(OR($C97="*",$C97&lt;400),"",IF(AND('201819 DATA'!BN97="*",$C97&gt;=400),"*",IF($C97&gt;=400,ROUND('201819 DATA'!BN97/$C97,2),"")))</f>
        <v>0.02</v>
      </c>
      <c r="AP97" s="289">
        <f>IF(OR($C97="*",$C97&lt;400),"",IF(AND('201819 DATA'!BO97="*",$C97&gt;=400),"*",IF($C97&gt;=400,ROUND('201819 DATA'!BO97/$C97,2),"")))</f>
        <v>7.0000000000000007E-2</v>
      </c>
      <c r="AQ97" s="289">
        <f>IF(OR($C97="*",$C97&lt;400),"",IF(AND('201819 DATA'!BP97="*",$C97&gt;=400),"*",IF($C97&gt;=400,ROUND('201819 DATA'!BP97/$C97,2),"")))</f>
        <v>0.06</v>
      </c>
      <c r="AR97" s="289">
        <f>IF(OR($C97="*",$C97&lt;400),"",IF(AND('201819 DATA'!BQ97="*",$C97&gt;=400),"*",IF($C97&gt;=400,ROUND('201819 DATA'!BQ97/$C97,2),"")))</f>
        <v>7.0000000000000007E-2</v>
      </c>
      <c r="AS97" s="289">
        <f>IF(OR($C97="*",$C97&lt;400),"",IF(AND('201819 DATA'!BR97="*",$C97&gt;=400),"*",IF($C97&gt;=400,ROUND('201819 DATA'!BR97/$C97,2),"")))</f>
        <v>0.02</v>
      </c>
      <c r="AT97" s="289">
        <f>IF(OR($C97="*",$C97&lt;400),"",IF(AND('201819 DATA'!BS97="*",$C97&gt;=400),"*",IF($C97&gt;=400,ROUND('201819 DATA'!BS97/$C97,2),"")))</f>
        <v>0</v>
      </c>
      <c r="AU97" s="289">
        <f>IF(OR($C97="*",$C97&lt;400),"",IF(AND('201819 DATA'!BT97="*",$C97&gt;=400),"*",IF($C97&gt;=400,ROUND('201819 DATA'!BT97/$C97,2),"")))</f>
        <v>0.1</v>
      </c>
      <c r="AV97" s="289">
        <f>IF(OR($C97="*",$C97&lt;400),"",IF(AND('201819 DATA'!BU97="*",$C97&gt;=400),"*",IF($C97&gt;=400,ROUND('201819 DATA'!BU97/$C97,2),"")))</f>
        <v>0.06</v>
      </c>
      <c r="AW97" s="289">
        <f>IF(OR($C97="*",$C97&lt;400),"",IF(AND('201819 DATA'!BV97="*",$C97&gt;=400),"*",IF($C97&gt;=400,ROUND('201819 DATA'!BV97/$C97,2),"")))</f>
        <v>0</v>
      </c>
      <c r="AX97" s="289">
        <f>IF(OR($C97="*",$C97&lt;400),"",IF(AND('201819 DATA'!BW97="*",$C97&gt;=400),"*",IF($C97&gt;=400,ROUND('201819 DATA'!BW97/$C97,2),"")))</f>
        <v>7.0000000000000007E-2</v>
      </c>
    </row>
    <row r="98" spans="1:50" x14ac:dyDescent="0.2">
      <c r="A98" s="13" t="s">
        <v>417</v>
      </c>
      <c r="B98" s="287">
        <f>'201819 DATA'!B98</f>
        <v>201880</v>
      </c>
      <c r="C98" s="288">
        <f>'201819 DATA'!C98</f>
        <v>152130</v>
      </c>
      <c r="D98" s="293">
        <f>'201819 DATA'!FN98</f>
        <v>48300</v>
      </c>
      <c r="G98" s="295">
        <f t="shared" si="1"/>
        <v>0.75</v>
      </c>
      <c r="H98" s="289">
        <f>IF(OR($C98="*",$C98&lt;400),"",IF(AND('201819 DATA'!F98="*",$C98&gt;=400),"*",IF($C98&gt;=400,ROUND('201819 DATA'!F98/$C98,2),"")))</f>
        <v>0.31</v>
      </c>
      <c r="I98" s="296">
        <f>IF(OR($B98="*",$B98&lt;400),"",IF(AND('201819 DATA'!Y98="*",$B98&gt;=400),"*",IF($B98&gt;=400,ROUND('201819 DATA'!Y98/$B98,2),"")))</f>
        <v>0.1</v>
      </c>
      <c r="J98" s="296">
        <f>IF(OR($B98="*",$B98&lt;400),"",IF(AND('201819 DATA'!Z98="*",$B98&gt;=400),"*",IF($B98&gt;=400,ROUND('201819 DATA'!Z98/$B98,2),"")))</f>
        <v>0.1</v>
      </c>
      <c r="K98" s="296">
        <f>IF(OR($B98="*",$B98&lt;400),"",IF(AND('201819 DATA'!AA98="*",$B98&gt;=400),"*",IF($B98&gt;=400,ROUND('201819 DATA'!AA98/$B98,2),"")))</f>
        <v>0.13</v>
      </c>
      <c r="L98" s="296">
        <f>IF(OR($B98="*",$B98&lt;400),"",IF(AND('201819 DATA'!AB98="*",$B98&gt;=400),"*",IF($B98&gt;=400,ROUND('201819 DATA'!AB98/$B98,2),"")))</f>
        <v>0.17</v>
      </c>
      <c r="M98" s="296">
        <f>IF(OR($B98="*",$B98&lt;400),"",IF(AND('201819 DATA'!AC98="*",$B98&gt;=400),"*",IF($B98&gt;=400,ROUND('201819 DATA'!AC98/$B98,2),"")))</f>
        <v>0.24</v>
      </c>
      <c r="N98" s="296">
        <f>IF(OR($B98="*",$B98&lt;400),"",IF(AND('201819 DATA'!AD98="*",$B98&gt;=400),"*",IF($B98&gt;=400,ROUND('201819 DATA'!AD98/$B98,2),"")))</f>
        <v>0.21</v>
      </c>
      <c r="O98" s="296">
        <f>IF(OR($B98="*",$B98&lt;400),"",IF(AND('201819 DATA'!AE98="*",$B98&gt;=400),"*",IF($B98&gt;=400,ROUND('201819 DATA'!AE98/$B98,2),"")))</f>
        <v>0.04</v>
      </c>
      <c r="P98" s="297"/>
      <c r="Q98" s="296">
        <f>IF(OR($B98="*",$B98&lt;400),"",IF(AND('201819 DATA'!FL98="*",$B98&gt;=400),"*",IF($B98&gt;=400,ROUND('201819 DATA'!FL98/$B98,2),"")))</f>
        <v>0.66</v>
      </c>
      <c r="R98" s="289">
        <f>IF(OR($C98="*",$C98&lt;400),"",IF(AND('201819 DATA'!F98="*",$C98&gt;=400),"*",IF($C98&gt;=400,ROUND('201819 DATA'!F98/$C98,2),"")))</f>
        <v>0.31</v>
      </c>
      <c r="S98" s="289">
        <f>IF(OR($C98="*",$C98&lt;400),"",IF(AND('201819 DATA'!G98="*",$C98&gt;=400),"*",IF($C98&gt;=400,ROUND('201819 DATA'!G98/$C98,2),"")))</f>
        <v>0.28000000000000003</v>
      </c>
      <c r="T98" s="289">
        <f>IF(OR($C98="*",$C98&lt;400),"",IF(AND('201819 DATA'!H98="*",$C98&gt;=400),"*",IF($C98&gt;=400,ROUND('201819 DATA'!H98/$C98,2),"")))</f>
        <v>0.33</v>
      </c>
      <c r="U98" s="289">
        <f>IF(OR($C98="*",$C98&lt;400),"",IF(AND('201819 DATA'!FM98="*",$C98&gt;=400),"*",IF($C98&gt;=400,ROUND('201819 DATA'!FM98/$C98,2),"")))</f>
        <v>0.08</v>
      </c>
      <c r="V98" s="312">
        <f>IF(OR($D98="*",$D98&lt;400),"",IF(AND('201819 DATA'!M98="*",$D98&gt;=400),"*",IF($D98&gt;=400,ROUND('201819 DATA'!M98/$D98,2),"")))</f>
        <v>0.45</v>
      </c>
      <c r="W98" s="312">
        <f>IF(OR($D98="*",$D98&lt;400),"",IF(AND('201819 DATA'!N98="*",$D98&gt;=400),"*",IF($D98&gt;=400,ROUND('201819 DATA'!N98/$D98,2),"")))</f>
        <v>0.23</v>
      </c>
      <c r="X98" s="312">
        <f>IF(OR($D98="*",$D98&lt;400),"",IF(AND('201819 DATA'!O98="*",$D98&gt;=400),"*",IF($D98&gt;=400,ROUND('201819 DATA'!O98/$D98,2),"")))</f>
        <v>0.1</v>
      </c>
      <c r="Y98" s="312">
        <f>IF(OR($D98="*",$D98&lt;400),"",IF(AND('201819 DATA'!P98="*",$D98&gt;=400),"*",IF($D98&gt;=400,ROUND('201819 DATA'!P98/$D98,2),"")))</f>
        <v>0.16</v>
      </c>
      <c r="Z98" s="312">
        <f>IF(OR($D98="*",$D98&lt;400),"",IF(AND('201819 DATA'!Q98="*",$D98&gt;=400),"*",IF($D98&gt;=400,ROUND('201819 DATA'!Q98/$D98,2),"")))</f>
        <v>0.05</v>
      </c>
      <c r="AA98" s="312">
        <f>IF(OR($D98="*",$D98&lt;400),"",IF(AND('201819 DATA'!R98="*",$D98&gt;=400),"*",IF($D98&gt;=400,ROUND('201819 DATA'!R98/$D98,2),"")))</f>
        <v>0.01</v>
      </c>
      <c r="AB98" s="312">
        <f>IF(OR($D98="*",$D98&lt;400),"",IF(AND('201819 DATA'!S98="*",$D98&gt;=400),"*",IF($D98&gt;=400,ROUND('201819 DATA'!S98/$D98,2),"")))</f>
        <v>0</v>
      </c>
      <c r="AC98" s="312" t="str">
        <f>IF(OR($D98="*",$D98&lt;400),"",IF(AND('201819 DATA'!T98="*",$D98&gt;=400),"*",IF($D98&gt;=400,ROUND('201819 DATA'!T98/$D98,2),"")))</f>
        <v>*</v>
      </c>
      <c r="AD98" s="289">
        <f>IF(OR($C98="*",$C98&lt;400),"",IF(AND('201819 DATA'!BC98="*",$C98&gt;=400),"*",IF($C98&gt;=400,ROUND('201819 DATA'!BC98/$C98,2),"")))</f>
        <v>0.02</v>
      </c>
      <c r="AE98" s="289">
        <f>IF(OR($C98="*",$C98&lt;400),"",IF(AND('201819 DATA'!BD98="*",$C98&gt;=400),"*",IF($C98&gt;=400,ROUND('201819 DATA'!BD98/$C98,2),"")))</f>
        <v>0.2</v>
      </c>
      <c r="AF98" s="289">
        <f>IF(OR($C98="*",$C98&lt;400),"",IF(AND('201819 DATA'!BE98="*",$C98&gt;=400),"*",IF($C98&gt;=400,ROUND('201819 DATA'!BE98/$C98,2),"")))</f>
        <v>0.03</v>
      </c>
      <c r="AG98" s="289">
        <f>IF(OR($C98="*",$C98&lt;400),"",IF(AND('201819 DATA'!BF98="*",$C98&gt;=400),"*",IF($C98&gt;=400,ROUND('201819 DATA'!BF98/$C98,2),"")))</f>
        <v>0.01</v>
      </c>
      <c r="AH98" s="289">
        <f>IF(OR($C98="*",$C98&lt;400),"",IF(AND('201819 DATA'!BG98="*",$C98&gt;=400),"*",IF($C98&gt;=400,ROUND('201819 DATA'!BG98/$C98,2),"")))</f>
        <v>0.01</v>
      </c>
      <c r="AI98" s="289">
        <f>IF(OR($C98="*",$C98&lt;400),"",IF(AND('201819 DATA'!BH98="*",$C98&gt;=400),"*",IF($C98&gt;=400,ROUND('201819 DATA'!BH98/$C98,2),"")))</f>
        <v>0.03</v>
      </c>
      <c r="AJ98" s="289">
        <f>IF(OR($C98="*",$C98&lt;400),"",IF(AND('201819 DATA'!BI98="*",$C98&gt;=400),"*",IF($C98&gt;=400,ROUND('201819 DATA'!BI98/$C98,2),"")))</f>
        <v>0.03</v>
      </c>
      <c r="AK98" s="289">
        <f>IF(OR($C98="*",$C98&lt;400),"",IF(AND('201819 DATA'!BJ98="*",$C98&gt;=400),"*",IF($C98&gt;=400,ROUND('201819 DATA'!BJ98/$C98,2),"")))</f>
        <v>0.01</v>
      </c>
      <c r="AL98" s="289">
        <f>IF(OR($C98="*",$C98&lt;400),"",IF(AND('201819 DATA'!BK98="*",$C98&gt;=400),"*",IF($C98&gt;=400,ROUND('201819 DATA'!BK98/$C98,2),"")))</f>
        <v>0.05</v>
      </c>
      <c r="AM98" s="289">
        <f>IF(OR($C98="*",$C98&lt;400),"",IF(AND('201819 DATA'!BL98="*",$C98&gt;=400),"*",IF($C98&gt;=400,ROUND('201819 DATA'!BL98/$C98,2),"")))</f>
        <v>0.05</v>
      </c>
      <c r="AN98" s="289">
        <f>IF(OR($C98="*",$C98&lt;400),"",IF(AND('201819 DATA'!BM98="*",$C98&gt;=400),"*",IF($C98&gt;=400,ROUND('201819 DATA'!BM98/$C98,2),"")))</f>
        <v>0.11</v>
      </c>
      <c r="AO98" s="289">
        <f>IF(OR($C98="*",$C98&lt;400),"",IF(AND('201819 DATA'!BN98="*",$C98&gt;=400),"*",IF($C98&gt;=400,ROUND('201819 DATA'!BN98/$C98,2),"")))</f>
        <v>0.01</v>
      </c>
      <c r="AP98" s="289">
        <f>IF(OR($C98="*",$C98&lt;400),"",IF(AND('201819 DATA'!BO98="*",$C98&gt;=400),"*",IF($C98&gt;=400,ROUND('201819 DATA'!BO98/$C98,2),"")))</f>
        <v>7.0000000000000007E-2</v>
      </c>
      <c r="AQ98" s="289">
        <f>IF(OR($C98="*",$C98&lt;400),"",IF(AND('201819 DATA'!BP98="*",$C98&gt;=400),"*",IF($C98&gt;=400,ROUND('201819 DATA'!BP98/$C98,2),"")))</f>
        <v>0.05</v>
      </c>
      <c r="AR98" s="289">
        <f>IF(OR($C98="*",$C98&lt;400),"",IF(AND('201819 DATA'!BQ98="*",$C98&gt;=400),"*",IF($C98&gt;=400,ROUND('201819 DATA'!BQ98/$C98,2),"")))</f>
        <v>0.05</v>
      </c>
      <c r="AS98" s="289">
        <f>IF(OR($C98="*",$C98&lt;400),"",IF(AND('201819 DATA'!BR98="*",$C98&gt;=400),"*",IF($C98&gt;=400,ROUND('201819 DATA'!BR98/$C98,2),"")))</f>
        <v>0.02</v>
      </c>
      <c r="AT98" s="289">
        <f>IF(OR($C98="*",$C98&lt;400),"",IF(AND('201819 DATA'!BS98="*",$C98&gt;=400),"*",IF($C98&gt;=400,ROUND('201819 DATA'!BS98/$C98,2),"")))</f>
        <v>0.01</v>
      </c>
      <c r="AU98" s="289">
        <f>IF(OR($C98="*",$C98&lt;400),"",IF(AND('201819 DATA'!BT98="*",$C98&gt;=400),"*",IF($C98&gt;=400,ROUND('201819 DATA'!BT98/$C98,2),"")))</f>
        <v>0.11</v>
      </c>
      <c r="AV98" s="289">
        <f>IF(OR($C98="*",$C98&lt;400),"",IF(AND('201819 DATA'!BU98="*",$C98&gt;=400),"*",IF($C98&gt;=400,ROUND('201819 DATA'!BU98/$C98,2),"")))</f>
        <v>0.08</v>
      </c>
      <c r="AW98" s="289">
        <f>IF(OR($C98="*",$C98&lt;400),"",IF(AND('201819 DATA'!BV98="*",$C98&gt;=400),"*",IF($C98&gt;=400,ROUND('201819 DATA'!BV98/$C98,2),"")))</f>
        <v>0</v>
      </c>
      <c r="AX98" s="289">
        <f>IF(OR($C98="*",$C98&lt;400),"",IF(AND('201819 DATA'!BW98="*",$C98&gt;=400),"*",IF($C98&gt;=400,ROUND('201819 DATA'!BW98/$C98,2),"")))</f>
        <v>0.04</v>
      </c>
    </row>
    <row r="99" spans="1:50" x14ac:dyDescent="0.2">
      <c r="A99" s="13" t="s">
        <v>195</v>
      </c>
      <c r="B99" s="287">
        <f>'201819 DATA'!B99</f>
        <v>2150</v>
      </c>
      <c r="C99" s="288">
        <f>'201819 DATA'!C99</f>
        <v>1630</v>
      </c>
      <c r="D99" s="293" t="str">
        <f>'201819 DATA'!FN99</f>
        <v>*</v>
      </c>
      <c r="G99" s="295">
        <f t="shared" si="1"/>
        <v>0.76</v>
      </c>
      <c r="H99" s="289">
        <f>IF(OR($C99="*",$C99&lt;400),"",IF(AND('201819 DATA'!F99="*",$C99&gt;=400),"*",IF($C99&gt;=400,ROUND('201819 DATA'!F99/$C99,2),"")))</f>
        <v>0.21</v>
      </c>
      <c r="I99" s="296">
        <f>IF(OR($B99="*",$B99&lt;400),"",IF(AND('201819 DATA'!Y99="*",$B99&gt;=400),"*",IF($B99&gt;=400,ROUND('201819 DATA'!Y99/$B99,2),"")))</f>
        <v>0.02</v>
      </c>
      <c r="J99" s="296">
        <f>IF(OR($B99="*",$B99&lt;400),"",IF(AND('201819 DATA'!Z99="*",$B99&gt;=400),"*",IF($B99&gt;=400,ROUND('201819 DATA'!Z99/$B99,2),"")))</f>
        <v>0.26</v>
      </c>
      <c r="K99" s="296">
        <f>IF(OR($B99="*",$B99&lt;400),"",IF(AND('201819 DATA'!AA99="*",$B99&gt;=400),"*",IF($B99&gt;=400,ROUND('201819 DATA'!AA99/$B99,2),"")))</f>
        <v>0.28000000000000003</v>
      </c>
      <c r="L99" s="296">
        <f>IF(OR($B99="*",$B99&lt;400),"",IF(AND('201819 DATA'!AB99="*",$B99&gt;=400),"*",IF($B99&gt;=400,ROUND('201819 DATA'!AB99/$B99,2),"")))</f>
        <v>0.24</v>
      </c>
      <c r="M99" s="296">
        <f>IF(OR($B99="*",$B99&lt;400),"",IF(AND('201819 DATA'!AC99="*",$B99&gt;=400),"*",IF($B99&gt;=400,ROUND('201819 DATA'!AC99/$B99,2),"")))</f>
        <v>0.13</v>
      </c>
      <c r="N99" s="296">
        <f>IF(OR($B99="*",$B99&lt;400),"",IF(AND('201819 DATA'!AD99="*",$B99&gt;=400),"*",IF($B99&gt;=400,ROUND('201819 DATA'!AD99/$B99,2),"")))</f>
        <v>7.0000000000000007E-2</v>
      </c>
      <c r="O99" s="296">
        <f>IF(OR($B99="*",$B99&lt;400),"",IF(AND('201819 DATA'!AE99="*",$B99&gt;=400),"*",IF($B99&gt;=400,ROUND('201819 DATA'!AE99/$B99,2),"")))</f>
        <v>0</v>
      </c>
      <c r="P99" s="297"/>
      <c r="Q99" s="296">
        <f>IF(OR($B99="*",$B99&lt;400),"",IF(AND('201819 DATA'!FL99="*",$B99&gt;=400),"*",IF($B99&gt;=400,ROUND('201819 DATA'!FL99/$B99,2),"")))</f>
        <v>0</v>
      </c>
      <c r="R99" s="289">
        <f>IF(OR($C99="*",$C99&lt;400),"",IF(AND('201819 DATA'!F99="*",$C99&gt;=400),"*",IF($C99&gt;=400,ROUND('201819 DATA'!F99/$C99,2),"")))</f>
        <v>0.21</v>
      </c>
      <c r="S99" s="289">
        <f>IF(OR($C99="*",$C99&lt;400),"",IF(AND('201819 DATA'!G99="*",$C99&gt;=400),"*",IF($C99&gt;=400,ROUND('201819 DATA'!G99/$C99,2),"")))</f>
        <v>0.22</v>
      </c>
      <c r="T99" s="289">
        <f>IF(OR($C99="*",$C99&lt;400),"",IF(AND('201819 DATA'!H99="*",$C99&gt;=400),"*",IF($C99&gt;=400,ROUND('201819 DATA'!H99/$C99,2),"")))</f>
        <v>0.28000000000000003</v>
      </c>
      <c r="U99" s="289">
        <f>IF(OR($C99="*",$C99&lt;400),"",IF(AND('201819 DATA'!FM99="*",$C99&gt;=400),"*",IF($C99&gt;=400,ROUND('201819 DATA'!FM99/$C99,2),"")))</f>
        <v>0.28999999999999998</v>
      </c>
      <c r="V99" s="312" t="str">
        <f>IF(OR($D99="*",$D99&lt;400),"",IF(AND('201819 DATA'!M99="*",$D99&gt;=400),"*",IF($D99&gt;=400,ROUND('201819 DATA'!M99/$D99,2),"")))</f>
        <v/>
      </c>
      <c r="W99" s="312" t="str">
        <f>IF(OR($D99="*",$D99&lt;400),"",IF(AND('201819 DATA'!N99="*",$D99&gt;=400),"*",IF($D99&gt;=400,ROUND('201819 DATA'!N99/$D99,2),"")))</f>
        <v/>
      </c>
      <c r="X99" s="312" t="str">
        <f>IF(OR($D99="*",$D99&lt;400),"",IF(AND('201819 DATA'!O99="*",$D99&gt;=400),"*",IF($D99&gt;=400,ROUND('201819 DATA'!O99/$D99,2),"")))</f>
        <v/>
      </c>
      <c r="Y99" s="312" t="str">
        <f>IF(OR($D99="*",$D99&lt;400),"",IF(AND('201819 DATA'!P99="*",$D99&gt;=400),"*",IF($D99&gt;=400,ROUND('201819 DATA'!P99/$D99,2),"")))</f>
        <v/>
      </c>
      <c r="Z99" s="312" t="str">
        <f>IF(OR($D99="*",$D99&lt;400),"",IF(AND('201819 DATA'!Q99="*",$D99&gt;=400),"*",IF($D99&gt;=400,ROUND('201819 DATA'!Q99/$D99,2),"")))</f>
        <v/>
      </c>
      <c r="AA99" s="312" t="str">
        <f>IF(OR($D99="*",$D99&lt;400),"",IF(AND('201819 DATA'!R99="*",$D99&gt;=400),"*",IF($D99&gt;=400,ROUND('201819 DATA'!R99/$D99,2),"")))</f>
        <v/>
      </c>
      <c r="AB99" s="312" t="str">
        <f>IF(OR($D99="*",$D99&lt;400),"",IF(AND('201819 DATA'!S99="*",$D99&gt;=400),"*",IF($D99&gt;=400,ROUND('201819 DATA'!S99/$D99,2),"")))</f>
        <v/>
      </c>
      <c r="AC99" s="312" t="str">
        <f>IF(OR($D99="*",$D99&lt;400),"",IF(AND('201819 DATA'!T99="*",$D99&gt;=400),"*",IF($D99&gt;=400,ROUND('201819 DATA'!T99/$D99,2),"")))</f>
        <v/>
      </c>
      <c r="AD99" s="289">
        <f>IF(OR($C99="*",$C99&lt;400),"",IF(AND('201819 DATA'!BC99="*",$C99&gt;=400),"*",IF($C99&gt;=400,ROUND('201819 DATA'!BC99/$C99,2),"")))</f>
        <v>0</v>
      </c>
      <c r="AE99" s="289">
        <f>IF(OR($C99="*",$C99&lt;400),"",IF(AND('201819 DATA'!BD99="*",$C99&gt;=400),"*",IF($C99&gt;=400,ROUND('201819 DATA'!BD99/$C99,2),"")))</f>
        <v>0</v>
      </c>
      <c r="AF99" s="289">
        <f>IF(OR($C99="*",$C99&lt;400),"",IF(AND('201819 DATA'!BE99="*",$C99&gt;=400),"*",IF($C99&gt;=400,ROUND('201819 DATA'!BE99/$C99,2),"")))</f>
        <v>0</v>
      </c>
      <c r="AG99" s="289">
        <f>IF(OR($C99="*",$C99&lt;400),"",IF(AND('201819 DATA'!BF99="*",$C99&gt;=400),"*",IF($C99&gt;=400,ROUND('201819 DATA'!BF99/$C99,2),"")))</f>
        <v>0</v>
      </c>
      <c r="AH99" s="289">
        <f>IF(OR($C99="*",$C99&lt;400),"",IF(AND('201819 DATA'!BG99="*",$C99&gt;=400),"*",IF($C99&gt;=400,ROUND('201819 DATA'!BG99/$C99,2),"")))</f>
        <v>0.02</v>
      </c>
      <c r="AI99" s="289">
        <f>IF(OR($C99="*",$C99&lt;400),"",IF(AND('201819 DATA'!BH99="*",$C99&gt;=400),"*",IF($C99&gt;=400,ROUND('201819 DATA'!BH99/$C99,2),"")))</f>
        <v>0</v>
      </c>
      <c r="AJ99" s="289">
        <f>IF(OR($C99="*",$C99&lt;400),"",IF(AND('201819 DATA'!BI99="*",$C99&gt;=400),"*",IF($C99&gt;=400,ROUND('201819 DATA'!BI99/$C99,2),"")))</f>
        <v>0</v>
      </c>
      <c r="AK99" s="289">
        <f>IF(OR($C99="*",$C99&lt;400),"",IF(AND('201819 DATA'!BJ99="*",$C99&gt;=400),"*",IF($C99&gt;=400,ROUND('201819 DATA'!BJ99/$C99,2),"")))</f>
        <v>0</v>
      </c>
      <c r="AL99" s="289">
        <f>IF(OR($C99="*",$C99&lt;400),"",IF(AND('201819 DATA'!BK99="*",$C99&gt;=400),"*",IF($C99&gt;=400,ROUND('201819 DATA'!BK99/$C99,2),"")))</f>
        <v>0</v>
      </c>
      <c r="AM99" s="289">
        <f>IF(OR($C99="*",$C99&lt;400),"",IF(AND('201819 DATA'!BL99="*",$C99&gt;=400),"*",IF($C99&gt;=400,ROUND('201819 DATA'!BL99/$C99,2),"")))</f>
        <v>0</v>
      </c>
      <c r="AN99" s="289">
        <f>IF(OR($C99="*",$C99&lt;400),"",IF(AND('201819 DATA'!BM99="*",$C99&gt;=400),"*",IF($C99&gt;=400,ROUND('201819 DATA'!BM99/$C99,2),"")))</f>
        <v>0</v>
      </c>
      <c r="AO99" s="289">
        <f>IF(OR($C99="*",$C99&lt;400),"",IF(AND('201819 DATA'!BN99="*",$C99&gt;=400),"*",IF($C99&gt;=400,ROUND('201819 DATA'!BN99/$C99,2),"")))</f>
        <v>0</v>
      </c>
      <c r="AP99" s="289">
        <f>IF(OR($C99="*",$C99&lt;400),"",IF(AND('201819 DATA'!BO99="*",$C99&gt;=400),"*",IF($C99&gt;=400,ROUND('201819 DATA'!BO99/$C99,2),"")))</f>
        <v>0</v>
      </c>
      <c r="AQ99" s="289">
        <f>IF(OR($C99="*",$C99&lt;400),"",IF(AND('201819 DATA'!BP99="*",$C99&gt;=400),"*",IF($C99&gt;=400,ROUND('201819 DATA'!BP99/$C99,2),"")))</f>
        <v>0</v>
      </c>
      <c r="AR99" s="289">
        <f>IF(OR($C99="*",$C99&lt;400),"",IF(AND('201819 DATA'!BQ99="*",$C99&gt;=400),"*",IF($C99&gt;=400,ROUND('201819 DATA'!BQ99/$C99,2),"")))</f>
        <v>0</v>
      </c>
      <c r="AS99" s="289">
        <f>IF(OR($C99="*",$C99&lt;400),"",IF(AND('201819 DATA'!BR99="*",$C99&gt;=400),"*",IF($C99&gt;=400,ROUND('201819 DATA'!BR99/$C99,2),"")))</f>
        <v>0</v>
      </c>
      <c r="AT99" s="289">
        <f>IF(OR($C99="*",$C99&lt;400),"",IF(AND('201819 DATA'!BS99="*",$C99&gt;=400),"*",IF($C99&gt;=400,ROUND('201819 DATA'!BS99/$C99,2),"")))</f>
        <v>0</v>
      </c>
      <c r="AU99" s="289">
        <f>IF(OR($C99="*",$C99&lt;400),"",IF(AND('201819 DATA'!BT99="*",$C99&gt;=400),"*",IF($C99&gt;=400,ROUND('201819 DATA'!BT99/$C99,2),"")))</f>
        <v>0.98</v>
      </c>
      <c r="AV99" s="289">
        <f>IF(OR($C99="*",$C99&lt;400),"",IF(AND('201819 DATA'!BU99="*",$C99&gt;=400),"*",IF($C99&gt;=400,ROUND('201819 DATA'!BU99/$C99,2),"")))</f>
        <v>0</v>
      </c>
      <c r="AW99" s="289">
        <f>IF(OR($C99="*",$C99&lt;400),"",IF(AND('201819 DATA'!BV99="*",$C99&gt;=400),"*",IF($C99&gt;=400,ROUND('201819 DATA'!BV99/$C99,2),"")))</f>
        <v>0</v>
      </c>
      <c r="AX99" s="289">
        <f>IF(OR($C99="*",$C99&lt;400),"",IF(AND('201819 DATA'!BW99="*",$C99&gt;=400),"*",IF($C99&gt;=400,ROUND('201819 DATA'!BW99/$C99,2),"")))</f>
        <v>0</v>
      </c>
    </row>
    <row r="100" spans="1:50" x14ac:dyDescent="0.2">
      <c r="A100" s="13" t="s">
        <v>549</v>
      </c>
      <c r="B100" s="287">
        <f>'201819 DATA'!B100</f>
        <v>4095</v>
      </c>
      <c r="C100" s="288">
        <f>'201819 DATA'!C100</f>
        <v>4090</v>
      </c>
      <c r="D100" s="293">
        <f>'201819 DATA'!FN100</f>
        <v>20</v>
      </c>
      <c r="G100" s="295">
        <f t="shared" si="1"/>
        <v>1</v>
      </c>
      <c r="H100" s="289">
        <f>IF(OR($C100="*",$C100&lt;400),"",IF(AND('201819 DATA'!F100="*",$C100&gt;=400),"*",IF($C100&gt;=400,ROUND('201819 DATA'!F100/$C100,2),"")))</f>
        <v>0.92</v>
      </c>
      <c r="I100" s="296">
        <f>IF(OR($B100="*",$B100&lt;400),"",IF(AND('201819 DATA'!Y100="*",$B100&gt;=400),"*",IF($B100&gt;=400,ROUND('201819 DATA'!Y100/$B100,2),"")))</f>
        <v>0.95</v>
      </c>
      <c r="J100" s="296">
        <f>IF(OR($B100="*",$B100&lt;400),"",IF(AND('201819 DATA'!Z100="*",$B100&gt;=400),"*",IF($B100&gt;=400,ROUND('201819 DATA'!Z100/$B100,2),"")))</f>
        <v>0.04</v>
      </c>
      <c r="K100" s="296">
        <f>IF(OR($B100="*",$B100&lt;400),"",IF(AND('201819 DATA'!AA100="*",$B100&gt;=400),"*",IF($B100&gt;=400,ROUND('201819 DATA'!AA100/$B100,2),"")))</f>
        <v>0</v>
      </c>
      <c r="L100" s="296">
        <f>IF(OR($B100="*",$B100&lt;400),"",IF(AND('201819 DATA'!AB100="*",$B100&gt;=400),"*",IF($B100&gt;=400,ROUND('201819 DATA'!AB100/$B100,2),"")))</f>
        <v>0</v>
      </c>
      <c r="M100" s="296" t="str">
        <f>IF(OR($B100="*",$B100&lt;400),"",IF(AND('201819 DATA'!AC100="*",$B100&gt;=400),"*",IF($B100&gt;=400,ROUND('201819 DATA'!AC100/$B100,2),"")))</f>
        <v>*</v>
      </c>
      <c r="N100" s="296">
        <f>IF(OR($B100="*",$B100&lt;400),"",IF(AND('201819 DATA'!AD100="*",$B100&gt;=400),"*",IF($B100&gt;=400,ROUND('201819 DATA'!AD100/$B100,2),"")))</f>
        <v>0</v>
      </c>
      <c r="O100" s="296">
        <f>IF(OR($B100="*",$B100&lt;400),"",IF(AND('201819 DATA'!AE100="*",$B100&gt;=400),"*",IF($B100&gt;=400,ROUND('201819 DATA'!AE100/$B100,2),"")))</f>
        <v>0</v>
      </c>
      <c r="P100" s="297"/>
      <c r="Q100" s="296">
        <f>IF(OR($B100="*",$B100&lt;400),"",IF(AND('201819 DATA'!FL100="*",$B100&gt;=400),"*",IF($B100&gt;=400,ROUND('201819 DATA'!FL100/$B100,2),"")))</f>
        <v>0.1</v>
      </c>
      <c r="R100" s="289">
        <f>IF(OR($C100="*",$C100&lt;400),"",IF(AND('201819 DATA'!F100="*",$C100&gt;=400),"*",IF($C100&gt;=400,ROUND('201819 DATA'!F100/$C100,2),"")))</f>
        <v>0.92</v>
      </c>
      <c r="S100" s="289">
        <f>IF(OR($C100="*",$C100&lt;400),"",IF(AND('201819 DATA'!G100="*",$C100&gt;=400),"*",IF($C100&gt;=400,ROUND('201819 DATA'!G100/$C100,2),"")))</f>
        <v>0.02</v>
      </c>
      <c r="T100" s="289">
        <f>IF(OR($C100="*",$C100&lt;400),"",IF(AND('201819 DATA'!H100="*",$C100&gt;=400),"*",IF($C100&gt;=400,ROUND('201819 DATA'!H100/$C100,2),"")))</f>
        <v>0.01</v>
      </c>
      <c r="U100" s="289">
        <f>IF(OR($C100="*",$C100&lt;400),"",IF(AND('201819 DATA'!FM100="*",$C100&gt;=400),"*",IF($C100&gt;=400,ROUND('201819 DATA'!FM100/$C100,2),"")))</f>
        <v>0.06</v>
      </c>
      <c r="V100" s="312" t="str">
        <f>IF(OR($D100="*",$D100&lt;400),"",IF(AND('201819 DATA'!M100="*",$D100&gt;=400),"*",IF($D100&gt;=400,ROUND('201819 DATA'!M100/$D100,2),"")))</f>
        <v/>
      </c>
      <c r="W100" s="312" t="str">
        <f>IF(OR($D100="*",$D100&lt;400),"",IF(AND('201819 DATA'!N100="*",$D100&gt;=400),"*",IF($D100&gt;=400,ROUND('201819 DATA'!N100/$D100,2),"")))</f>
        <v/>
      </c>
      <c r="X100" s="312" t="str">
        <f>IF(OR($D100="*",$D100&lt;400),"",IF(AND('201819 DATA'!O100="*",$D100&gt;=400),"*",IF($D100&gt;=400,ROUND('201819 DATA'!O100/$D100,2),"")))</f>
        <v/>
      </c>
      <c r="Y100" s="312" t="str">
        <f>IF(OR($D100="*",$D100&lt;400),"",IF(AND('201819 DATA'!P100="*",$D100&gt;=400),"*",IF($D100&gt;=400,ROUND('201819 DATA'!P100/$D100,2),"")))</f>
        <v/>
      </c>
      <c r="Z100" s="312" t="str">
        <f>IF(OR($D100="*",$D100&lt;400),"",IF(AND('201819 DATA'!Q100="*",$D100&gt;=400),"*",IF($D100&gt;=400,ROUND('201819 DATA'!Q100/$D100,2),"")))</f>
        <v/>
      </c>
      <c r="AA100" s="312" t="str">
        <f>IF(OR($D100="*",$D100&lt;400),"",IF(AND('201819 DATA'!R100="*",$D100&gt;=400),"*",IF($D100&gt;=400,ROUND('201819 DATA'!R100/$D100,2),"")))</f>
        <v/>
      </c>
      <c r="AB100" s="312" t="str">
        <f>IF(OR($D100="*",$D100&lt;400),"",IF(AND('201819 DATA'!S100="*",$D100&gt;=400),"*",IF($D100&gt;=400,ROUND('201819 DATA'!S100/$D100,2),"")))</f>
        <v/>
      </c>
      <c r="AC100" s="312" t="str">
        <f>IF(OR($D100="*",$D100&lt;400),"",IF(AND('201819 DATA'!T100="*",$D100&gt;=400),"*",IF($D100&gt;=400,ROUND('201819 DATA'!T100/$D100,2),"")))</f>
        <v/>
      </c>
      <c r="AD100" s="289">
        <f>IF(OR($C100="*",$C100&lt;400),"",IF(AND('201819 DATA'!BC100="*",$C100&gt;=400),"*",IF($C100&gt;=400,ROUND('201819 DATA'!BC100/$C100,2),"")))</f>
        <v>0.16</v>
      </c>
      <c r="AE100" s="289" t="str">
        <f>IF(OR($C100="*",$C100&lt;400),"",IF(AND('201819 DATA'!BD100="*",$C100&gt;=400),"*",IF($C100&gt;=400,ROUND('201819 DATA'!BD100/$C100,2),"")))</f>
        <v>*</v>
      </c>
      <c r="AF100" s="289">
        <f>IF(OR($C100="*",$C100&lt;400),"",IF(AND('201819 DATA'!BE100="*",$C100&gt;=400),"*",IF($C100&gt;=400,ROUND('201819 DATA'!BE100/$C100,2),"")))</f>
        <v>0.01</v>
      </c>
      <c r="AG100" s="289">
        <f>IF(OR($C100="*",$C100&lt;400),"",IF(AND('201819 DATA'!BF100="*",$C100&gt;=400),"*",IF($C100&gt;=400,ROUND('201819 DATA'!BF100/$C100,2),"")))</f>
        <v>0.01</v>
      </c>
      <c r="AH100" s="289">
        <f>IF(OR($C100="*",$C100&lt;400),"",IF(AND('201819 DATA'!BG100="*",$C100&gt;=400),"*",IF($C100&gt;=400,ROUND('201819 DATA'!BG100/$C100,2),"")))</f>
        <v>0</v>
      </c>
      <c r="AI100" s="289">
        <f>IF(OR($C100="*",$C100&lt;400),"",IF(AND('201819 DATA'!BH100="*",$C100&gt;=400),"*",IF($C100&gt;=400,ROUND('201819 DATA'!BH100/$C100,2),"")))</f>
        <v>0.01</v>
      </c>
      <c r="AJ100" s="289">
        <f>IF(OR($C100="*",$C100&lt;400),"",IF(AND('201819 DATA'!BI100="*",$C100&gt;=400),"*",IF($C100&gt;=400,ROUND('201819 DATA'!BI100/$C100,2),"")))</f>
        <v>0.01</v>
      </c>
      <c r="AK100" s="289">
        <f>IF(OR($C100="*",$C100&lt;400),"",IF(AND('201819 DATA'!BJ100="*",$C100&gt;=400),"*",IF($C100&gt;=400,ROUND('201819 DATA'!BJ100/$C100,2),"")))</f>
        <v>0.01</v>
      </c>
      <c r="AL100" s="289">
        <f>IF(OR($C100="*",$C100&lt;400),"",IF(AND('201819 DATA'!BK100="*",$C100&gt;=400),"*",IF($C100&gt;=400,ROUND('201819 DATA'!BK100/$C100,2),"")))</f>
        <v>0.01</v>
      </c>
      <c r="AM100" s="289">
        <f>IF(OR($C100="*",$C100&lt;400),"",IF(AND('201819 DATA'!BL100="*",$C100&gt;=400),"*",IF($C100&gt;=400,ROUND('201819 DATA'!BL100/$C100,2),"")))</f>
        <v>0.23</v>
      </c>
      <c r="AN100" s="289">
        <f>IF(OR($C100="*",$C100&lt;400),"",IF(AND('201819 DATA'!BM100="*",$C100&gt;=400),"*",IF($C100&gt;=400,ROUND('201819 DATA'!BM100/$C100,2),"")))</f>
        <v>0.04</v>
      </c>
      <c r="AO100" s="289">
        <f>IF(OR($C100="*",$C100&lt;400),"",IF(AND('201819 DATA'!BN100="*",$C100&gt;=400),"*",IF($C100&gt;=400,ROUND('201819 DATA'!BN100/$C100,2),"")))</f>
        <v>0.02</v>
      </c>
      <c r="AP100" s="289">
        <f>IF(OR($C100="*",$C100&lt;400),"",IF(AND('201819 DATA'!BO100="*",$C100&gt;=400),"*",IF($C100&gt;=400,ROUND('201819 DATA'!BO100/$C100,2),"")))</f>
        <v>0.02</v>
      </c>
      <c r="AQ100" s="289">
        <f>IF(OR($C100="*",$C100&lt;400),"",IF(AND('201819 DATA'!BP100="*",$C100&gt;=400),"*",IF($C100&gt;=400,ROUND('201819 DATA'!BP100/$C100,2),"")))</f>
        <v>0.03</v>
      </c>
      <c r="AR100" s="289" t="str">
        <f>IF(OR($C100="*",$C100&lt;400),"",IF(AND('201819 DATA'!BQ100="*",$C100&gt;=400),"*",IF($C100&gt;=400,ROUND('201819 DATA'!BQ100/$C100,2),"")))</f>
        <v>*</v>
      </c>
      <c r="AS100" s="289">
        <f>IF(OR($C100="*",$C100&lt;400),"",IF(AND('201819 DATA'!BR100="*",$C100&gt;=400),"*",IF($C100&gt;=400,ROUND('201819 DATA'!BR100/$C100,2),"")))</f>
        <v>0.11</v>
      </c>
      <c r="AT100" s="289">
        <f>IF(OR($C100="*",$C100&lt;400),"",IF(AND('201819 DATA'!BS100="*",$C100&gt;=400),"*",IF($C100&gt;=400,ROUND('201819 DATA'!BS100/$C100,2),"")))</f>
        <v>0.01</v>
      </c>
      <c r="AU100" s="289">
        <f>IF(OR($C100="*",$C100&lt;400),"",IF(AND('201819 DATA'!BT100="*",$C100&gt;=400),"*",IF($C100&gt;=400,ROUND('201819 DATA'!BT100/$C100,2),"")))</f>
        <v>0.24</v>
      </c>
      <c r="AV100" s="289">
        <f>IF(OR($C100="*",$C100&lt;400),"",IF(AND('201819 DATA'!BU100="*",$C100&gt;=400),"*",IF($C100&gt;=400,ROUND('201819 DATA'!BU100/$C100,2),"")))</f>
        <v>0.05</v>
      </c>
      <c r="AW100" s="289">
        <f>IF(OR($C100="*",$C100&lt;400),"",IF(AND('201819 DATA'!BV100="*",$C100&gt;=400),"*",IF($C100&gt;=400,ROUND('201819 DATA'!BV100/$C100,2),"")))</f>
        <v>0</v>
      </c>
      <c r="AX100" s="289">
        <f>IF(OR($C100="*",$C100&lt;400),"",IF(AND('201819 DATA'!BW100="*",$C100&gt;=400),"*",IF($C100&gt;=400,ROUND('201819 DATA'!BW100/$C100,2),"")))</f>
        <v>0.04</v>
      </c>
    </row>
    <row r="101" spans="1:50" x14ac:dyDescent="0.2">
      <c r="A101" s="13" t="s">
        <v>210</v>
      </c>
      <c r="B101" s="287">
        <f>'201819 DATA'!B101</f>
        <v>4345</v>
      </c>
      <c r="C101" s="288">
        <f>'201819 DATA'!C101</f>
        <v>3965</v>
      </c>
      <c r="D101" s="293">
        <f>'201819 DATA'!FN101</f>
        <v>0</v>
      </c>
      <c r="G101" s="295">
        <f t="shared" si="1"/>
        <v>0.91</v>
      </c>
      <c r="H101" s="289">
        <f>IF(OR($C101="*",$C101&lt;400),"",IF(AND('201819 DATA'!F101="*",$C101&gt;=400),"*",IF($C101&gt;=400,ROUND('201819 DATA'!F101/$C101,2),"")))</f>
        <v>0.45</v>
      </c>
      <c r="I101" s="296">
        <f>IF(OR($B101="*",$B101&lt;400),"",IF(AND('201819 DATA'!Y101="*",$B101&gt;=400),"*",IF($B101&gt;=400,ROUND('201819 DATA'!Y101/$B101,2),"")))</f>
        <v>0</v>
      </c>
      <c r="J101" s="296">
        <f>IF(OR($B101="*",$B101&lt;400),"",IF(AND('201819 DATA'!Z101="*",$B101&gt;=400),"*",IF($B101&gt;=400,ROUND('201819 DATA'!Z101/$B101,2),"")))</f>
        <v>0.22</v>
      </c>
      <c r="K101" s="296">
        <f>IF(OR($B101="*",$B101&lt;400),"",IF(AND('201819 DATA'!AA101="*",$B101&gt;=400),"*",IF($B101&gt;=400,ROUND('201819 DATA'!AA101/$B101,2),"")))</f>
        <v>0.27</v>
      </c>
      <c r="L101" s="296">
        <f>IF(OR($B101="*",$B101&lt;400),"",IF(AND('201819 DATA'!AB101="*",$B101&gt;=400),"*",IF($B101&gt;=400,ROUND('201819 DATA'!AB101/$B101,2),"")))</f>
        <v>0.2</v>
      </c>
      <c r="M101" s="296">
        <f>IF(OR($B101="*",$B101&lt;400),"",IF(AND('201819 DATA'!AC101="*",$B101&gt;=400),"*",IF($B101&gt;=400,ROUND('201819 DATA'!AC101/$B101,2),"")))</f>
        <v>0.12</v>
      </c>
      <c r="N101" s="296">
        <f>IF(OR($B101="*",$B101&lt;400),"",IF(AND('201819 DATA'!AD101="*",$B101&gt;=400),"*",IF($B101&gt;=400,ROUND('201819 DATA'!AD101/$B101,2),"")))</f>
        <v>0.13</v>
      </c>
      <c r="O101" s="296">
        <f>IF(OR($B101="*",$B101&lt;400),"",IF(AND('201819 DATA'!AE101="*",$B101&gt;=400),"*",IF($B101&gt;=400,ROUND('201819 DATA'!AE101/$B101,2),"")))</f>
        <v>0.04</v>
      </c>
      <c r="P101" s="297"/>
      <c r="Q101" s="296">
        <f>IF(OR($B101="*",$B101&lt;400),"",IF(AND('201819 DATA'!FL101="*",$B101&gt;=400),"*",IF($B101&gt;=400,ROUND('201819 DATA'!FL101/$B101,2),"")))</f>
        <v>0</v>
      </c>
      <c r="R101" s="289">
        <f>IF(OR($C101="*",$C101&lt;400),"",IF(AND('201819 DATA'!F101="*",$C101&gt;=400),"*",IF($C101&gt;=400,ROUND('201819 DATA'!F101/$C101,2),"")))</f>
        <v>0.45</v>
      </c>
      <c r="S101" s="289">
        <f>IF(OR($C101="*",$C101&lt;400),"",IF(AND('201819 DATA'!G101="*",$C101&gt;=400),"*",IF($C101&gt;=400,ROUND('201819 DATA'!G101/$C101,2),"")))</f>
        <v>0.27</v>
      </c>
      <c r="T101" s="289">
        <f>IF(OR($C101="*",$C101&lt;400),"",IF(AND('201819 DATA'!H101="*",$C101&gt;=400),"*",IF($C101&gt;=400,ROUND('201819 DATA'!H101/$C101,2),"")))</f>
        <v>0.09</v>
      </c>
      <c r="U101" s="289">
        <f>IF(OR($C101="*",$C101&lt;400),"",IF(AND('201819 DATA'!FM101="*",$C101&gt;=400),"*",IF($C101&gt;=400,ROUND('201819 DATA'!FM101/$C101,2),"")))</f>
        <v>0.19</v>
      </c>
      <c r="V101" s="312" t="str">
        <f>IF(OR($D101="*",$D101&lt;400),"",IF(AND('201819 DATA'!M101="*",$D101&gt;=400),"*",IF($D101&gt;=400,ROUND('201819 DATA'!M101/$D101,2),"")))</f>
        <v/>
      </c>
      <c r="W101" s="312" t="str">
        <f>IF(OR($D101="*",$D101&lt;400),"",IF(AND('201819 DATA'!N101="*",$D101&gt;=400),"*",IF($D101&gt;=400,ROUND('201819 DATA'!N101/$D101,2),"")))</f>
        <v/>
      </c>
      <c r="X101" s="312" t="str">
        <f>IF(OR($D101="*",$D101&lt;400),"",IF(AND('201819 DATA'!O101="*",$D101&gt;=400),"*",IF($D101&gt;=400,ROUND('201819 DATA'!O101/$D101,2),"")))</f>
        <v/>
      </c>
      <c r="Y101" s="312" t="str">
        <f>IF(OR($D101="*",$D101&lt;400),"",IF(AND('201819 DATA'!P101="*",$D101&gt;=400),"*",IF($D101&gt;=400,ROUND('201819 DATA'!P101/$D101,2),"")))</f>
        <v/>
      </c>
      <c r="Z101" s="312" t="str">
        <f>IF(OR($D101="*",$D101&lt;400),"",IF(AND('201819 DATA'!Q101="*",$D101&gt;=400),"*",IF($D101&gt;=400,ROUND('201819 DATA'!Q101/$D101,2),"")))</f>
        <v/>
      </c>
      <c r="AA101" s="312" t="str">
        <f>IF(OR($D101="*",$D101&lt;400),"",IF(AND('201819 DATA'!R101="*",$D101&gt;=400),"*",IF($D101&gt;=400,ROUND('201819 DATA'!R101/$D101,2),"")))</f>
        <v/>
      </c>
      <c r="AB101" s="312" t="str">
        <f>IF(OR($D101="*",$D101&lt;400),"",IF(AND('201819 DATA'!S101="*",$D101&gt;=400),"*",IF($D101&gt;=400,ROUND('201819 DATA'!S101/$D101,2),"")))</f>
        <v/>
      </c>
      <c r="AC101" s="312" t="str">
        <f>IF(OR($D101="*",$D101&lt;400),"",IF(AND('201819 DATA'!T101="*",$D101&gt;=400),"*",IF($D101&gt;=400,ROUND('201819 DATA'!T101/$D101,2),"")))</f>
        <v/>
      </c>
      <c r="AD101" s="289" t="str">
        <f>IF(OR($C101="*",$C101&lt;400),"",IF(AND('201819 DATA'!BC101="*",$C101&gt;=400),"*",IF($C101&gt;=400,ROUND('201819 DATA'!BC101/$C101,2),"")))</f>
        <v>*</v>
      </c>
      <c r="AE101" s="289" t="str">
        <f>IF(OR($C101="*",$C101&lt;400),"",IF(AND('201819 DATA'!BD101="*",$C101&gt;=400),"*",IF($C101&gt;=400,ROUND('201819 DATA'!BD101/$C101,2),"")))</f>
        <v>*</v>
      </c>
      <c r="AF101" s="289" t="str">
        <f>IF(OR($C101="*",$C101&lt;400),"",IF(AND('201819 DATA'!BE101="*",$C101&gt;=400),"*",IF($C101&gt;=400,ROUND('201819 DATA'!BE101/$C101,2),"")))</f>
        <v>*</v>
      </c>
      <c r="AG101" s="289">
        <f>IF(OR($C101="*",$C101&lt;400),"",IF(AND('201819 DATA'!BF101="*",$C101&gt;=400),"*",IF($C101&gt;=400,ROUND('201819 DATA'!BF101/$C101,2),"")))</f>
        <v>0.01</v>
      </c>
      <c r="AH101" s="289">
        <f>IF(OR($C101="*",$C101&lt;400),"",IF(AND('201819 DATA'!BG101="*",$C101&gt;=400),"*",IF($C101&gt;=400,ROUND('201819 DATA'!BG101/$C101,2),"")))</f>
        <v>0.73</v>
      </c>
      <c r="AI101" s="289">
        <f>IF(OR($C101="*",$C101&lt;400),"",IF(AND('201819 DATA'!BH101="*",$C101&gt;=400),"*",IF($C101&gt;=400,ROUND('201819 DATA'!BH101/$C101,2),"")))</f>
        <v>0</v>
      </c>
      <c r="AJ101" s="289">
        <f>IF(OR($C101="*",$C101&lt;400),"",IF(AND('201819 DATA'!BI101="*",$C101&gt;=400),"*",IF($C101&gt;=400,ROUND('201819 DATA'!BI101/$C101,2),"")))</f>
        <v>0</v>
      </c>
      <c r="AK101" s="289" t="str">
        <f>IF(OR($C101="*",$C101&lt;400),"",IF(AND('201819 DATA'!BJ101="*",$C101&gt;=400),"*",IF($C101&gt;=400,ROUND('201819 DATA'!BJ101/$C101,2),"")))</f>
        <v>*</v>
      </c>
      <c r="AL101" s="289">
        <f>IF(OR($C101="*",$C101&lt;400),"",IF(AND('201819 DATA'!BK101="*",$C101&gt;=400),"*",IF($C101&gt;=400,ROUND('201819 DATA'!BK101/$C101,2),"")))</f>
        <v>0.01</v>
      </c>
      <c r="AM101" s="289">
        <f>IF(OR($C101="*",$C101&lt;400),"",IF(AND('201819 DATA'!BL101="*",$C101&gt;=400),"*",IF($C101&gt;=400,ROUND('201819 DATA'!BL101/$C101,2),"")))</f>
        <v>0</v>
      </c>
      <c r="AN101" s="289" t="str">
        <f>IF(OR($C101="*",$C101&lt;400),"",IF(AND('201819 DATA'!BM101="*",$C101&gt;=400),"*",IF($C101&gt;=400,ROUND('201819 DATA'!BM101/$C101,2),"")))</f>
        <v>*</v>
      </c>
      <c r="AO101" s="289">
        <f>IF(OR($C101="*",$C101&lt;400),"",IF(AND('201819 DATA'!BN101="*",$C101&gt;=400),"*",IF($C101&gt;=400,ROUND('201819 DATA'!BN101/$C101,2),"")))</f>
        <v>0</v>
      </c>
      <c r="AP101" s="289">
        <f>IF(OR($C101="*",$C101&lt;400),"",IF(AND('201819 DATA'!BO101="*",$C101&gt;=400),"*",IF($C101&gt;=400,ROUND('201819 DATA'!BO101/$C101,2),"")))</f>
        <v>0</v>
      </c>
      <c r="AQ101" s="289">
        <f>IF(OR($C101="*",$C101&lt;400),"",IF(AND('201819 DATA'!BP101="*",$C101&gt;=400),"*",IF($C101&gt;=400,ROUND('201819 DATA'!BP101/$C101,2),"")))</f>
        <v>0</v>
      </c>
      <c r="AR101" s="289">
        <f>IF(OR($C101="*",$C101&lt;400),"",IF(AND('201819 DATA'!BQ101="*",$C101&gt;=400),"*",IF($C101&gt;=400,ROUND('201819 DATA'!BQ101/$C101,2),"")))</f>
        <v>0</v>
      </c>
      <c r="AS101" s="289">
        <f>IF(OR($C101="*",$C101&lt;400),"",IF(AND('201819 DATA'!BR101="*",$C101&gt;=400),"*",IF($C101&gt;=400,ROUND('201819 DATA'!BR101/$C101,2),"")))</f>
        <v>0</v>
      </c>
      <c r="AT101" s="289">
        <f>IF(OR($C101="*",$C101&lt;400),"",IF(AND('201819 DATA'!BS101="*",$C101&gt;=400),"*",IF($C101&gt;=400,ROUND('201819 DATA'!BS101/$C101,2),"")))</f>
        <v>0</v>
      </c>
      <c r="AU101" s="289">
        <f>IF(OR($C101="*",$C101&lt;400),"",IF(AND('201819 DATA'!BT101="*",$C101&gt;=400),"*",IF($C101&gt;=400,ROUND('201819 DATA'!BT101/$C101,2),"")))</f>
        <v>0.21</v>
      </c>
      <c r="AV101" s="289">
        <f>IF(OR($C101="*",$C101&lt;400),"",IF(AND('201819 DATA'!BU101="*",$C101&gt;=400),"*",IF($C101&gt;=400,ROUND('201819 DATA'!BU101/$C101,2),"")))</f>
        <v>0.01</v>
      </c>
      <c r="AW101" s="289">
        <f>IF(OR($C101="*",$C101&lt;400),"",IF(AND('201819 DATA'!BV101="*",$C101&gt;=400),"*",IF($C101&gt;=400,ROUND('201819 DATA'!BV101/$C101,2),"")))</f>
        <v>0</v>
      </c>
      <c r="AX101" s="289">
        <f>IF(OR($C101="*",$C101&lt;400),"",IF(AND('201819 DATA'!BW101="*",$C101&gt;=400),"*",IF($C101&gt;=400,ROUND('201819 DATA'!BW101/$C101,2),"")))</f>
        <v>0.01</v>
      </c>
    </row>
    <row r="102" spans="1:50" x14ac:dyDescent="0.2">
      <c r="A102" s="13" t="s">
        <v>184</v>
      </c>
      <c r="B102" s="287">
        <f>'201819 DATA'!B102</f>
        <v>161600</v>
      </c>
      <c r="C102" s="288">
        <f>'201819 DATA'!C102</f>
        <v>138920</v>
      </c>
      <c r="D102" s="293">
        <f>'201819 DATA'!FN102</f>
        <v>34405</v>
      </c>
      <c r="G102" s="295">
        <f t="shared" si="1"/>
        <v>0.86</v>
      </c>
      <c r="H102" s="289">
        <f>IF(OR($C102="*",$C102&lt;400),"",IF(AND('201819 DATA'!F102="*",$C102&gt;=400),"*",IF($C102&gt;=400,ROUND('201819 DATA'!F102/$C102,2),"")))</f>
        <v>0.44</v>
      </c>
      <c r="I102" s="296">
        <f>IF(OR($B102="*",$B102&lt;400),"",IF(AND('201819 DATA'!Y102="*",$B102&gt;=400),"*",IF($B102&gt;=400,ROUND('201819 DATA'!Y102/$B102,2),"")))</f>
        <v>0.18</v>
      </c>
      <c r="J102" s="296">
        <f>IF(OR($B102="*",$B102&lt;400),"",IF(AND('201819 DATA'!Z102="*",$B102&gt;=400),"*",IF($B102&gt;=400,ROUND('201819 DATA'!Z102/$B102,2),"")))</f>
        <v>0.11</v>
      </c>
      <c r="K102" s="296">
        <f>IF(OR($B102="*",$B102&lt;400),"",IF(AND('201819 DATA'!AA102="*",$B102&gt;=400),"*",IF($B102&gt;=400,ROUND('201819 DATA'!AA102/$B102,2),"")))</f>
        <v>0.19</v>
      </c>
      <c r="L102" s="296">
        <f>IF(OR($B102="*",$B102&lt;400),"",IF(AND('201819 DATA'!AB102="*",$B102&gt;=400),"*",IF($B102&gt;=400,ROUND('201819 DATA'!AB102/$B102,2),"")))</f>
        <v>0.15</v>
      </c>
      <c r="M102" s="296">
        <f>IF(OR($B102="*",$B102&lt;400),"",IF(AND('201819 DATA'!AC102="*",$B102&gt;=400),"*",IF($B102&gt;=400,ROUND('201819 DATA'!AC102/$B102,2),"")))</f>
        <v>0.16</v>
      </c>
      <c r="N102" s="296">
        <f>IF(OR($B102="*",$B102&lt;400),"",IF(AND('201819 DATA'!AD102="*",$B102&gt;=400),"*",IF($B102&gt;=400,ROUND('201819 DATA'!AD102/$B102,2),"")))</f>
        <v>0.16</v>
      </c>
      <c r="O102" s="296">
        <f>IF(OR($B102="*",$B102&lt;400),"",IF(AND('201819 DATA'!AE102="*",$B102&gt;=400),"*",IF($B102&gt;=400,ROUND('201819 DATA'!AE102/$B102,2),"")))</f>
        <v>0.03</v>
      </c>
      <c r="P102" s="297"/>
      <c r="Q102" s="296">
        <f>IF(OR($B102="*",$B102&lt;400),"",IF(AND('201819 DATA'!FL102="*",$B102&gt;=400),"*",IF($B102&gt;=400,ROUND('201819 DATA'!FL102/$B102,2),"")))</f>
        <v>0.57999999999999996</v>
      </c>
      <c r="R102" s="289">
        <f>IF(OR($C102="*",$C102&lt;400),"",IF(AND('201819 DATA'!F102="*",$C102&gt;=400),"*",IF($C102&gt;=400,ROUND('201819 DATA'!F102/$C102,2),"")))</f>
        <v>0.44</v>
      </c>
      <c r="S102" s="289">
        <f>IF(OR($C102="*",$C102&lt;400),"",IF(AND('201819 DATA'!G102="*",$C102&gt;=400),"*",IF($C102&gt;=400,ROUND('201819 DATA'!G102/$C102,2),"")))</f>
        <v>0.09</v>
      </c>
      <c r="T102" s="289">
        <f>IF(OR($C102="*",$C102&lt;400),"",IF(AND('201819 DATA'!H102="*",$C102&gt;=400),"*",IF($C102&gt;=400,ROUND('201819 DATA'!H102/$C102,2),"")))</f>
        <v>0.28999999999999998</v>
      </c>
      <c r="U102" s="289">
        <f>IF(OR($C102="*",$C102&lt;400),"",IF(AND('201819 DATA'!FM102="*",$C102&gt;=400),"*",IF($C102&gt;=400,ROUND('201819 DATA'!FM102/$C102,2),"")))</f>
        <v>0.19</v>
      </c>
      <c r="V102" s="312">
        <f>IF(OR($D102="*",$D102&lt;400),"",IF(AND('201819 DATA'!M102="*",$D102&gt;=400),"*",IF($D102&gt;=400,ROUND('201819 DATA'!M102/$D102,2),"")))</f>
        <v>0.4</v>
      </c>
      <c r="W102" s="312">
        <f>IF(OR($D102="*",$D102&lt;400),"",IF(AND('201819 DATA'!N102="*",$D102&gt;=400),"*",IF($D102&gt;=400,ROUND('201819 DATA'!N102/$D102,2),"")))</f>
        <v>0.27</v>
      </c>
      <c r="X102" s="312">
        <f>IF(OR($D102="*",$D102&lt;400),"",IF(AND('201819 DATA'!O102="*",$D102&gt;=400),"*",IF($D102&gt;=400,ROUND('201819 DATA'!O102/$D102,2),"")))</f>
        <v>0.15</v>
      </c>
      <c r="Y102" s="312">
        <f>IF(OR($D102="*",$D102&lt;400),"",IF(AND('201819 DATA'!P102="*",$D102&gt;=400),"*",IF($D102&gt;=400,ROUND('201819 DATA'!P102/$D102,2),"")))</f>
        <v>0.14000000000000001</v>
      </c>
      <c r="Z102" s="312">
        <f>IF(OR($D102="*",$D102&lt;400),"",IF(AND('201819 DATA'!Q102="*",$D102&gt;=400),"*",IF($D102&gt;=400,ROUND('201819 DATA'!Q102/$D102,2),"")))</f>
        <v>0.03</v>
      </c>
      <c r="AA102" s="312">
        <f>IF(OR($D102="*",$D102&lt;400),"",IF(AND('201819 DATA'!R102="*",$D102&gt;=400),"*",IF($D102&gt;=400,ROUND('201819 DATA'!R102/$D102,2),"")))</f>
        <v>0.01</v>
      </c>
      <c r="AB102" s="312">
        <f>IF(OR($D102="*",$D102&lt;400),"",IF(AND('201819 DATA'!S102="*",$D102&gt;=400),"*",IF($D102&gt;=400,ROUND('201819 DATA'!S102/$D102,2),"")))</f>
        <v>0</v>
      </c>
      <c r="AC102" s="312">
        <f>IF(OR($D102="*",$D102&lt;400),"",IF(AND('201819 DATA'!T102="*",$D102&gt;=400),"*",IF($D102&gt;=400,ROUND('201819 DATA'!T102/$D102,2),"")))</f>
        <v>0</v>
      </c>
      <c r="AD102" s="289">
        <f>IF(OR($C102="*",$C102&lt;400),"",IF(AND('201819 DATA'!BC102="*",$C102&gt;=400),"*",IF($C102&gt;=400,ROUND('201819 DATA'!BC102/$C102,2),"")))</f>
        <v>0.04</v>
      </c>
      <c r="AE102" s="289">
        <f>IF(OR($C102="*",$C102&lt;400),"",IF(AND('201819 DATA'!BD102="*",$C102&gt;=400),"*",IF($C102&gt;=400,ROUND('201819 DATA'!BD102/$C102,2),"")))</f>
        <v>0.04</v>
      </c>
      <c r="AF102" s="289">
        <f>IF(OR($C102="*",$C102&lt;400),"",IF(AND('201819 DATA'!BE102="*",$C102&gt;=400),"*",IF($C102&gt;=400,ROUND('201819 DATA'!BE102/$C102,2),"")))</f>
        <v>0.02</v>
      </c>
      <c r="AG102" s="289">
        <f>IF(OR($C102="*",$C102&lt;400),"",IF(AND('201819 DATA'!BF102="*",$C102&gt;=400),"*",IF($C102&gt;=400,ROUND('201819 DATA'!BF102/$C102,2),"")))</f>
        <v>0.02</v>
      </c>
      <c r="AH102" s="289">
        <f>IF(OR($C102="*",$C102&lt;400),"",IF(AND('201819 DATA'!BG102="*",$C102&gt;=400),"*",IF($C102&gt;=400,ROUND('201819 DATA'!BG102/$C102,2),"")))</f>
        <v>0.01</v>
      </c>
      <c r="AI102" s="289">
        <f>IF(OR($C102="*",$C102&lt;400),"",IF(AND('201819 DATA'!BH102="*",$C102&gt;=400),"*",IF($C102&gt;=400,ROUND('201819 DATA'!BH102/$C102,2),"")))</f>
        <v>0.01</v>
      </c>
      <c r="AJ102" s="289">
        <f>IF(OR($C102="*",$C102&lt;400),"",IF(AND('201819 DATA'!BI102="*",$C102&gt;=400),"*",IF($C102&gt;=400,ROUND('201819 DATA'!BI102/$C102,2),"")))</f>
        <v>0</v>
      </c>
      <c r="AK102" s="289">
        <f>IF(OR($C102="*",$C102&lt;400),"",IF(AND('201819 DATA'!BJ102="*",$C102&gt;=400),"*",IF($C102&gt;=400,ROUND('201819 DATA'!BJ102/$C102,2),"")))</f>
        <v>0</v>
      </c>
      <c r="AL102" s="289">
        <f>IF(OR($C102="*",$C102&lt;400),"",IF(AND('201819 DATA'!BK102="*",$C102&gt;=400),"*",IF($C102&gt;=400,ROUND('201819 DATA'!BK102/$C102,2),"")))</f>
        <v>0.04</v>
      </c>
      <c r="AM102" s="289">
        <f>IF(OR($C102="*",$C102&lt;400),"",IF(AND('201819 DATA'!BL102="*",$C102&gt;=400),"*",IF($C102&gt;=400,ROUND('201819 DATA'!BL102/$C102,2),"")))</f>
        <v>0.06</v>
      </c>
      <c r="AN102" s="289">
        <f>IF(OR($C102="*",$C102&lt;400),"",IF(AND('201819 DATA'!BM102="*",$C102&gt;=400),"*",IF($C102&gt;=400,ROUND('201819 DATA'!BM102/$C102,2),"")))</f>
        <v>0.16</v>
      </c>
      <c r="AO102" s="289">
        <f>IF(OR($C102="*",$C102&lt;400),"",IF(AND('201819 DATA'!BN102="*",$C102&gt;=400),"*",IF($C102&gt;=400,ROUND('201819 DATA'!BN102/$C102,2),"")))</f>
        <v>0.02</v>
      </c>
      <c r="AP102" s="289">
        <f>IF(OR($C102="*",$C102&lt;400),"",IF(AND('201819 DATA'!BO102="*",$C102&gt;=400),"*",IF($C102&gt;=400,ROUND('201819 DATA'!BO102/$C102,2),"")))</f>
        <v>0.06</v>
      </c>
      <c r="AQ102" s="289">
        <f>IF(OR($C102="*",$C102&lt;400),"",IF(AND('201819 DATA'!BP102="*",$C102&gt;=400),"*",IF($C102&gt;=400,ROUND('201819 DATA'!BP102/$C102,2),"")))</f>
        <v>0.06</v>
      </c>
      <c r="AR102" s="289">
        <f>IF(OR($C102="*",$C102&lt;400),"",IF(AND('201819 DATA'!BQ102="*",$C102&gt;=400),"*",IF($C102&gt;=400,ROUND('201819 DATA'!BQ102/$C102,2),"")))</f>
        <v>0.12</v>
      </c>
      <c r="AS102" s="289">
        <f>IF(OR($C102="*",$C102&lt;400),"",IF(AND('201819 DATA'!BR102="*",$C102&gt;=400),"*",IF($C102&gt;=400,ROUND('201819 DATA'!BR102/$C102,2),"")))</f>
        <v>0.05</v>
      </c>
      <c r="AT102" s="289">
        <f>IF(OR($C102="*",$C102&lt;400),"",IF(AND('201819 DATA'!BS102="*",$C102&gt;=400),"*",IF($C102&gt;=400,ROUND('201819 DATA'!BS102/$C102,2),"")))</f>
        <v>0.01</v>
      </c>
      <c r="AU102" s="289">
        <f>IF(OR($C102="*",$C102&lt;400),"",IF(AND('201819 DATA'!BT102="*",$C102&gt;=400),"*",IF($C102&gt;=400,ROUND('201819 DATA'!BT102/$C102,2),"")))</f>
        <v>0.14000000000000001</v>
      </c>
      <c r="AV102" s="289">
        <f>IF(OR($C102="*",$C102&lt;400),"",IF(AND('201819 DATA'!BU102="*",$C102&gt;=400),"*",IF($C102&gt;=400,ROUND('201819 DATA'!BU102/$C102,2),"")))</f>
        <v>0.09</v>
      </c>
      <c r="AW102" s="289">
        <f>IF(OR($C102="*",$C102&lt;400),"",IF(AND('201819 DATA'!BV102="*",$C102&gt;=400),"*",IF($C102&gt;=400,ROUND('201819 DATA'!BV102/$C102,2),"")))</f>
        <v>0</v>
      </c>
      <c r="AX102" s="289">
        <f>IF(OR($C102="*",$C102&lt;400),"",IF(AND('201819 DATA'!BW102="*",$C102&gt;=400),"*",IF($C102&gt;=400,ROUND('201819 DATA'!BW102/$C102,2),"")))</f>
        <v>0.06</v>
      </c>
    </row>
    <row r="103" spans="1:50" x14ac:dyDescent="0.2">
      <c r="A103" s="13" t="s">
        <v>239</v>
      </c>
      <c r="B103" s="287">
        <f>'201819 DATA'!B103</f>
        <v>2615</v>
      </c>
      <c r="C103" s="288">
        <f>'201819 DATA'!C103</f>
        <v>2290</v>
      </c>
      <c r="D103" s="293">
        <f>'201819 DATA'!FN103</f>
        <v>85</v>
      </c>
      <c r="G103" s="295">
        <f t="shared" si="1"/>
        <v>0.88</v>
      </c>
      <c r="H103" s="289">
        <f>IF(OR($C103="*",$C103&lt;400),"",IF(AND('201819 DATA'!F103="*",$C103&gt;=400),"*",IF($C103&gt;=400,ROUND('201819 DATA'!F103/$C103,2),"")))</f>
        <v>0.57999999999999996</v>
      </c>
      <c r="I103" s="296">
        <f>IF(OR($B103="*",$B103&lt;400),"",IF(AND('201819 DATA'!Y103="*",$B103&gt;=400),"*",IF($B103&gt;=400,ROUND('201819 DATA'!Y103/$B103,2),"")))</f>
        <v>0.01</v>
      </c>
      <c r="J103" s="296">
        <f>IF(OR($B103="*",$B103&lt;400),"",IF(AND('201819 DATA'!Z103="*",$B103&gt;=400),"*",IF($B103&gt;=400,ROUND('201819 DATA'!Z103/$B103,2),"")))</f>
        <v>0.28000000000000003</v>
      </c>
      <c r="K103" s="296">
        <f>IF(OR($B103="*",$B103&lt;400),"",IF(AND('201819 DATA'!AA103="*",$B103&gt;=400),"*",IF($B103&gt;=400,ROUND('201819 DATA'!AA103/$B103,2),"")))</f>
        <v>0.27</v>
      </c>
      <c r="L103" s="296">
        <f>IF(OR($B103="*",$B103&lt;400),"",IF(AND('201819 DATA'!AB103="*",$B103&gt;=400),"*",IF($B103&gt;=400,ROUND('201819 DATA'!AB103/$B103,2),"")))</f>
        <v>0.21</v>
      </c>
      <c r="M103" s="296">
        <f>IF(OR($B103="*",$B103&lt;400),"",IF(AND('201819 DATA'!AC103="*",$B103&gt;=400),"*",IF($B103&gt;=400,ROUND('201819 DATA'!AC103/$B103,2),"")))</f>
        <v>0.14000000000000001</v>
      </c>
      <c r="N103" s="296">
        <f>IF(OR($B103="*",$B103&lt;400),"",IF(AND('201819 DATA'!AD103="*",$B103&gt;=400),"*",IF($B103&gt;=400,ROUND('201819 DATA'!AD103/$B103,2),"")))</f>
        <v>0.09</v>
      </c>
      <c r="O103" s="296">
        <f>IF(OR($B103="*",$B103&lt;400),"",IF(AND('201819 DATA'!AE103="*",$B103&gt;=400),"*",IF($B103&gt;=400,ROUND('201819 DATA'!AE103/$B103,2),"")))</f>
        <v>0.01</v>
      </c>
      <c r="P103" s="297"/>
      <c r="Q103" s="296">
        <f>IF(OR($B103="*",$B103&lt;400),"",IF(AND('201819 DATA'!FL103="*",$B103&gt;=400),"*",IF($B103&gt;=400,ROUND('201819 DATA'!FL103/$B103,2),"")))</f>
        <v>0</v>
      </c>
      <c r="R103" s="289">
        <f>IF(OR($C103="*",$C103&lt;400),"",IF(AND('201819 DATA'!F103="*",$C103&gt;=400),"*",IF($C103&gt;=400,ROUND('201819 DATA'!F103/$C103,2),"")))</f>
        <v>0.57999999999999996</v>
      </c>
      <c r="S103" s="289">
        <f>IF(OR($C103="*",$C103&lt;400),"",IF(AND('201819 DATA'!G103="*",$C103&gt;=400),"*",IF($C103&gt;=400,ROUND('201819 DATA'!G103/$C103,2),"")))</f>
        <v>0.16</v>
      </c>
      <c r="T103" s="289">
        <f>IF(OR($C103="*",$C103&lt;400),"",IF(AND('201819 DATA'!H103="*",$C103&gt;=400),"*",IF($C103&gt;=400,ROUND('201819 DATA'!H103/$C103,2),"")))</f>
        <v>0.11</v>
      </c>
      <c r="U103" s="289">
        <f>IF(OR($C103="*",$C103&lt;400),"",IF(AND('201819 DATA'!FM103="*",$C103&gt;=400),"*",IF($C103&gt;=400,ROUND('201819 DATA'!FM103/$C103,2),"")))</f>
        <v>0.15</v>
      </c>
      <c r="V103" s="312" t="str">
        <f>IF(OR($D103="*",$D103&lt;400),"",IF(AND('201819 DATA'!M103="*",$D103&gt;=400),"*",IF($D103&gt;=400,ROUND('201819 DATA'!M103/$D103,2),"")))</f>
        <v/>
      </c>
      <c r="W103" s="312" t="str">
        <f>IF(OR($D103="*",$D103&lt;400),"",IF(AND('201819 DATA'!N103="*",$D103&gt;=400),"*",IF($D103&gt;=400,ROUND('201819 DATA'!N103/$D103,2),"")))</f>
        <v/>
      </c>
      <c r="X103" s="312" t="str">
        <f>IF(OR($D103="*",$D103&lt;400),"",IF(AND('201819 DATA'!O103="*",$D103&gt;=400),"*",IF($D103&gt;=400,ROUND('201819 DATA'!O103/$D103,2),"")))</f>
        <v/>
      </c>
      <c r="Y103" s="312" t="str">
        <f>IF(OR($D103="*",$D103&lt;400),"",IF(AND('201819 DATA'!P103="*",$D103&gt;=400),"*",IF($D103&gt;=400,ROUND('201819 DATA'!P103/$D103,2),"")))</f>
        <v/>
      </c>
      <c r="Z103" s="312" t="str">
        <f>IF(OR($D103="*",$D103&lt;400),"",IF(AND('201819 DATA'!Q103="*",$D103&gt;=400),"*",IF($D103&gt;=400,ROUND('201819 DATA'!Q103/$D103,2),"")))</f>
        <v/>
      </c>
      <c r="AA103" s="312" t="str">
        <f>IF(OR($D103="*",$D103&lt;400),"",IF(AND('201819 DATA'!R103="*",$D103&gt;=400),"*",IF($D103&gt;=400,ROUND('201819 DATA'!R103/$D103,2),"")))</f>
        <v/>
      </c>
      <c r="AB103" s="312" t="str">
        <f>IF(OR($D103="*",$D103&lt;400),"",IF(AND('201819 DATA'!S103="*",$D103&gt;=400),"*",IF($D103&gt;=400,ROUND('201819 DATA'!S103/$D103,2),"")))</f>
        <v/>
      </c>
      <c r="AC103" s="312" t="str">
        <f>IF(OR($D103="*",$D103&lt;400),"",IF(AND('201819 DATA'!T103="*",$D103&gt;=400),"*",IF($D103&gt;=400,ROUND('201819 DATA'!T103/$D103,2),"")))</f>
        <v/>
      </c>
      <c r="AD103" s="289">
        <f>IF(OR($C103="*",$C103&lt;400),"",IF(AND('201819 DATA'!BC103="*",$C103&gt;=400),"*",IF($C103&gt;=400,ROUND('201819 DATA'!BC103/$C103,2),"")))</f>
        <v>0</v>
      </c>
      <c r="AE103" s="289">
        <f>IF(OR($C103="*",$C103&lt;400),"",IF(AND('201819 DATA'!BD103="*",$C103&gt;=400),"*",IF($C103&gt;=400,ROUND('201819 DATA'!BD103/$C103,2),"")))</f>
        <v>0</v>
      </c>
      <c r="AF103" s="289">
        <f>IF(OR($C103="*",$C103&lt;400),"",IF(AND('201819 DATA'!BE103="*",$C103&gt;=400),"*",IF($C103&gt;=400,ROUND('201819 DATA'!BE103/$C103,2),"")))</f>
        <v>0</v>
      </c>
      <c r="AG103" s="289">
        <f>IF(OR($C103="*",$C103&lt;400),"",IF(AND('201819 DATA'!BF103="*",$C103&gt;=400),"*",IF($C103&gt;=400,ROUND('201819 DATA'!BF103/$C103,2),"")))</f>
        <v>0</v>
      </c>
      <c r="AH103" s="289">
        <f>IF(OR($C103="*",$C103&lt;400),"",IF(AND('201819 DATA'!BG103="*",$C103&gt;=400),"*",IF($C103&gt;=400,ROUND('201819 DATA'!BG103/$C103,2),"")))</f>
        <v>0.85</v>
      </c>
      <c r="AI103" s="289">
        <f>IF(OR($C103="*",$C103&lt;400),"",IF(AND('201819 DATA'!BH103="*",$C103&gt;=400),"*",IF($C103&gt;=400,ROUND('201819 DATA'!BH103/$C103,2),"")))</f>
        <v>0</v>
      </c>
      <c r="AJ103" s="289">
        <f>IF(OR($C103="*",$C103&lt;400),"",IF(AND('201819 DATA'!BI103="*",$C103&gt;=400),"*",IF($C103&gt;=400,ROUND('201819 DATA'!BI103/$C103,2),"")))</f>
        <v>0</v>
      </c>
      <c r="AK103" s="289">
        <f>IF(OR($C103="*",$C103&lt;400),"",IF(AND('201819 DATA'!BJ103="*",$C103&gt;=400),"*",IF($C103&gt;=400,ROUND('201819 DATA'!BJ103/$C103,2),"")))</f>
        <v>0</v>
      </c>
      <c r="AL103" s="289">
        <f>IF(OR($C103="*",$C103&lt;400),"",IF(AND('201819 DATA'!BK103="*",$C103&gt;=400),"*",IF($C103&gt;=400,ROUND('201819 DATA'!BK103/$C103,2),"")))</f>
        <v>0</v>
      </c>
      <c r="AM103" s="289" t="str">
        <f>IF(OR($C103="*",$C103&lt;400),"",IF(AND('201819 DATA'!BL103="*",$C103&gt;=400),"*",IF($C103&gt;=400,ROUND('201819 DATA'!BL103/$C103,2),"")))</f>
        <v>*</v>
      </c>
      <c r="AN103" s="289">
        <f>IF(OR($C103="*",$C103&lt;400),"",IF(AND('201819 DATA'!BM103="*",$C103&gt;=400),"*",IF($C103&gt;=400,ROUND('201819 DATA'!BM103/$C103,2),"")))</f>
        <v>0</v>
      </c>
      <c r="AO103" s="289">
        <f>IF(OR($C103="*",$C103&lt;400),"",IF(AND('201819 DATA'!BN103="*",$C103&gt;=400),"*",IF($C103&gt;=400,ROUND('201819 DATA'!BN103/$C103,2),"")))</f>
        <v>0</v>
      </c>
      <c r="AP103" s="289">
        <f>IF(OR($C103="*",$C103&lt;400),"",IF(AND('201819 DATA'!BO103="*",$C103&gt;=400),"*",IF($C103&gt;=400,ROUND('201819 DATA'!BO103/$C103,2),"")))</f>
        <v>0</v>
      </c>
      <c r="AQ103" s="289">
        <f>IF(OR($C103="*",$C103&lt;400),"",IF(AND('201819 DATA'!BP103="*",$C103&gt;=400),"*",IF($C103&gt;=400,ROUND('201819 DATA'!BP103/$C103,2),"")))</f>
        <v>0</v>
      </c>
      <c r="AR103" s="289">
        <f>IF(OR($C103="*",$C103&lt;400),"",IF(AND('201819 DATA'!BQ103="*",$C103&gt;=400),"*",IF($C103&gt;=400,ROUND('201819 DATA'!BQ103/$C103,2),"")))</f>
        <v>0</v>
      </c>
      <c r="AS103" s="289">
        <f>IF(OR($C103="*",$C103&lt;400),"",IF(AND('201819 DATA'!BR103="*",$C103&gt;=400),"*",IF($C103&gt;=400,ROUND('201819 DATA'!BR103/$C103,2),"")))</f>
        <v>0</v>
      </c>
      <c r="AT103" s="289">
        <f>IF(OR($C103="*",$C103&lt;400),"",IF(AND('201819 DATA'!BS103="*",$C103&gt;=400),"*",IF($C103&gt;=400,ROUND('201819 DATA'!BS103/$C103,2),"")))</f>
        <v>0</v>
      </c>
      <c r="AU103" s="289" t="str">
        <f>IF(OR($C103="*",$C103&lt;400),"",IF(AND('201819 DATA'!BT103="*",$C103&gt;=400),"*",IF($C103&gt;=400,ROUND('201819 DATA'!BT103/$C103,2),"")))</f>
        <v>*</v>
      </c>
      <c r="AV103" s="289">
        <f>IF(OR($C103="*",$C103&lt;400),"",IF(AND('201819 DATA'!BU103="*",$C103&gt;=400),"*",IF($C103&gt;=400,ROUND('201819 DATA'!BU103/$C103,2),"")))</f>
        <v>0</v>
      </c>
      <c r="AW103" s="289">
        <f>IF(OR($C103="*",$C103&lt;400),"",IF(AND('201819 DATA'!BV103="*",$C103&gt;=400),"*",IF($C103&gt;=400,ROUND('201819 DATA'!BV103/$C103,2),"")))</f>
        <v>0</v>
      </c>
      <c r="AX103" s="289">
        <f>IF(OR($C103="*",$C103&lt;400),"",IF(AND('201819 DATA'!BW103="*",$C103&gt;=400),"*",IF($C103&gt;=400,ROUND('201819 DATA'!BW103/$C103,2),"")))</f>
        <v>0.14000000000000001</v>
      </c>
    </row>
    <row r="104" spans="1:50" x14ac:dyDescent="0.2">
      <c r="A104" s="13" t="s">
        <v>409</v>
      </c>
      <c r="B104" s="287">
        <f>'201819 DATA'!B104</f>
        <v>98135</v>
      </c>
      <c r="C104" s="288">
        <f>'201819 DATA'!C104</f>
        <v>82685</v>
      </c>
      <c r="D104" s="293">
        <f>'201819 DATA'!FN104</f>
        <v>25045</v>
      </c>
      <c r="G104" s="295">
        <f t="shared" si="1"/>
        <v>0.84</v>
      </c>
      <c r="H104" s="289">
        <f>IF(OR($C104="*",$C104&lt;400),"",IF(AND('201819 DATA'!F104="*",$C104&gt;=400),"*",IF($C104&gt;=400,ROUND('201819 DATA'!F104/$C104,2),"")))</f>
        <v>0.44</v>
      </c>
      <c r="I104" s="296">
        <f>IF(OR($B104="*",$B104&lt;400),"",IF(AND('201819 DATA'!Y104="*",$B104&gt;=400),"*",IF($B104&gt;=400,ROUND('201819 DATA'!Y104/$B104,2),"")))</f>
        <v>0.09</v>
      </c>
      <c r="J104" s="296">
        <f>IF(OR($B104="*",$B104&lt;400),"",IF(AND('201819 DATA'!Z104="*",$B104&gt;=400),"*",IF($B104&gt;=400,ROUND('201819 DATA'!Z104/$B104,2),"")))</f>
        <v>0.1</v>
      </c>
      <c r="K104" s="296">
        <f>IF(OR($B104="*",$B104&lt;400),"",IF(AND('201819 DATA'!AA104="*",$B104&gt;=400),"*",IF($B104&gt;=400,ROUND('201819 DATA'!AA104/$B104,2),"")))</f>
        <v>0.11</v>
      </c>
      <c r="L104" s="296">
        <f>IF(OR($B104="*",$B104&lt;400),"",IF(AND('201819 DATA'!AB104="*",$B104&gt;=400),"*",IF($B104&gt;=400,ROUND('201819 DATA'!AB104/$B104,2),"")))</f>
        <v>0.18</v>
      </c>
      <c r="M104" s="296">
        <f>IF(OR($B104="*",$B104&lt;400),"",IF(AND('201819 DATA'!AC104="*",$B104&gt;=400),"*",IF($B104&gt;=400,ROUND('201819 DATA'!AC104/$B104,2),"")))</f>
        <v>0.23</v>
      </c>
      <c r="N104" s="296">
        <f>IF(OR($B104="*",$B104&lt;400),"",IF(AND('201819 DATA'!AD104="*",$B104&gt;=400),"*",IF($B104&gt;=400,ROUND('201819 DATA'!AD104/$B104,2),"")))</f>
        <v>0.23</v>
      </c>
      <c r="O104" s="296">
        <f>IF(OR($B104="*",$B104&lt;400),"",IF(AND('201819 DATA'!AE104="*",$B104&gt;=400),"*",IF($B104&gt;=400,ROUND('201819 DATA'!AE104/$B104,2),"")))</f>
        <v>0.04</v>
      </c>
      <c r="P104" s="297"/>
      <c r="Q104" s="296">
        <f>IF(OR($B104="*",$B104&lt;400),"",IF(AND('201819 DATA'!FL104="*",$B104&gt;=400),"*",IF($B104&gt;=400,ROUND('201819 DATA'!FL104/$B104,2),"")))</f>
        <v>0.52</v>
      </c>
      <c r="R104" s="289">
        <f>IF(OR($C104="*",$C104&lt;400),"",IF(AND('201819 DATA'!F104="*",$C104&gt;=400),"*",IF($C104&gt;=400,ROUND('201819 DATA'!F104/$C104,2),"")))</f>
        <v>0.44</v>
      </c>
      <c r="S104" s="289">
        <f>IF(OR($C104="*",$C104&lt;400),"",IF(AND('201819 DATA'!G104="*",$C104&gt;=400),"*",IF($C104&gt;=400,ROUND('201819 DATA'!G104/$C104,2),"")))</f>
        <v>0.1</v>
      </c>
      <c r="T104" s="289">
        <f>IF(OR($C104="*",$C104&lt;400),"",IF(AND('201819 DATA'!H104="*",$C104&gt;=400),"*",IF($C104&gt;=400,ROUND('201819 DATA'!H104/$C104,2),"")))</f>
        <v>0.33</v>
      </c>
      <c r="U104" s="289">
        <f>IF(OR($C104="*",$C104&lt;400),"",IF(AND('201819 DATA'!FM104="*",$C104&gt;=400),"*",IF($C104&gt;=400,ROUND('201819 DATA'!FM104/$C104,2),"")))</f>
        <v>0.12</v>
      </c>
      <c r="V104" s="312">
        <f>IF(OR($D104="*",$D104&lt;400),"",IF(AND('201819 DATA'!M104="*",$D104&gt;=400),"*",IF($D104&gt;=400,ROUND('201819 DATA'!M104/$D104,2),"")))</f>
        <v>0.57999999999999996</v>
      </c>
      <c r="W104" s="312">
        <f>IF(OR($D104="*",$D104&lt;400),"",IF(AND('201819 DATA'!N104="*",$D104&gt;=400),"*",IF($D104&gt;=400,ROUND('201819 DATA'!N104/$D104,2),"")))</f>
        <v>0.21</v>
      </c>
      <c r="X104" s="312">
        <f>IF(OR($D104="*",$D104&lt;400),"",IF(AND('201819 DATA'!O104="*",$D104&gt;=400),"*",IF($D104&gt;=400,ROUND('201819 DATA'!O104/$D104,2),"")))</f>
        <v>0.1</v>
      </c>
      <c r="Y104" s="312">
        <f>IF(OR($D104="*",$D104&lt;400),"",IF(AND('201819 DATA'!P104="*",$D104&gt;=400),"*",IF($D104&gt;=400,ROUND('201819 DATA'!P104/$D104,2),"")))</f>
        <v>0.1</v>
      </c>
      <c r="Z104" s="312">
        <f>IF(OR($D104="*",$D104&lt;400),"",IF(AND('201819 DATA'!Q104="*",$D104&gt;=400),"*",IF($D104&gt;=400,ROUND('201819 DATA'!Q104/$D104,2),"")))</f>
        <v>0.01</v>
      </c>
      <c r="AA104" s="312">
        <f>IF(OR($D104="*",$D104&lt;400),"",IF(AND('201819 DATA'!R104="*",$D104&gt;=400),"*",IF($D104&gt;=400,ROUND('201819 DATA'!R104/$D104,2),"")))</f>
        <v>0</v>
      </c>
      <c r="AB104" s="312" t="str">
        <f>IF(OR($D104="*",$D104&lt;400),"",IF(AND('201819 DATA'!S104="*",$D104&gt;=400),"*",IF($D104&gt;=400,ROUND('201819 DATA'!S104/$D104,2),"")))</f>
        <v>*</v>
      </c>
      <c r="AC104" s="312" t="str">
        <f>IF(OR($D104="*",$D104&lt;400),"",IF(AND('201819 DATA'!T104="*",$D104&gt;=400),"*",IF($D104&gt;=400,ROUND('201819 DATA'!T104/$D104,2),"")))</f>
        <v>*</v>
      </c>
      <c r="AD104" s="289">
        <f>IF(OR($C104="*",$C104&lt;400),"",IF(AND('201819 DATA'!BC104="*",$C104&gt;=400),"*",IF($C104&gt;=400,ROUND('201819 DATA'!BC104/$C104,2),"")))</f>
        <v>0.04</v>
      </c>
      <c r="AE104" s="289">
        <f>IF(OR($C104="*",$C104&lt;400),"",IF(AND('201819 DATA'!BD104="*",$C104&gt;=400),"*",IF($C104&gt;=400,ROUND('201819 DATA'!BD104/$C104,2),"")))</f>
        <v>0.11</v>
      </c>
      <c r="AF104" s="289">
        <f>IF(OR($C104="*",$C104&lt;400),"",IF(AND('201819 DATA'!BE104="*",$C104&gt;=400),"*",IF($C104&gt;=400,ROUND('201819 DATA'!BE104/$C104,2),"")))</f>
        <v>0.03</v>
      </c>
      <c r="AG104" s="289">
        <f>IF(OR($C104="*",$C104&lt;400),"",IF(AND('201819 DATA'!BF104="*",$C104&gt;=400),"*",IF($C104&gt;=400,ROUND('201819 DATA'!BF104/$C104,2),"")))</f>
        <v>0.02</v>
      </c>
      <c r="AH104" s="289">
        <f>IF(OR($C104="*",$C104&lt;400),"",IF(AND('201819 DATA'!BG104="*",$C104&gt;=400),"*",IF($C104&gt;=400,ROUND('201819 DATA'!BG104/$C104,2),"")))</f>
        <v>0.01</v>
      </c>
      <c r="AI104" s="289">
        <f>IF(OR($C104="*",$C104&lt;400),"",IF(AND('201819 DATA'!BH104="*",$C104&gt;=400),"*",IF($C104&gt;=400,ROUND('201819 DATA'!BH104/$C104,2),"")))</f>
        <v>0.01</v>
      </c>
      <c r="AJ104" s="289">
        <f>IF(OR($C104="*",$C104&lt;400),"",IF(AND('201819 DATA'!BI104="*",$C104&gt;=400),"*",IF($C104&gt;=400,ROUND('201819 DATA'!BI104/$C104,2),"")))</f>
        <v>0.02</v>
      </c>
      <c r="AK104" s="289">
        <f>IF(OR($C104="*",$C104&lt;400),"",IF(AND('201819 DATA'!BJ104="*",$C104&gt;=400),"*",IF($C104&gt;=400,ROUND('201819 DATA'!BJ104/$C104,2),"")))</f>
        <v>0</v>
      </c>
      <c r="AL104" s="289">
        <f>IF(OR($C104="*",$C104&lt;400),"",IF(AND('201819 DATA'!BK104="*",$C104&gt;=400),"*",IF($C104&gt;=400,ROUND('201819 DATA'!BK104/$C104,2),"")))</f>
        <v>0.05</v>
      </c>
      <c r="AM104" s="289">
        <f>IF(OR($C104="*",$C104&lt;400),"",IF(AND('201819 DATA'!BL104="*",$C104&gt;=400),"*",IF($C104&gt;=400,ROUND('201819 DATA'!BL104/$C104,2),"")))</f>
        <v>0.08</v>
      </c>
      <c r="AN104" s="289">
        <f>IF(OR($C104="*",$C104&lt;400),"",IF(AND('201819 DATA'!BM104="*",$C104&gt;=400),"*",IF($C104&gt;=400,ROUND('201819 DATA'!BM104/$C104,2),"")))</f>
        <v>0.13</v>
      </c>
      <c r="AO104" s="289">
        <f>IF(OR($C104="*",$C104&lt;400),"",IF(AND('201819 DATA'!BN104="*",$C104&gt;=400),"*",IF($C104&gt;=400,ROUND('201819 DATA'!BN104/$C104,2),"")))</f>
        <v>0.02</v>
      </c>
      <c r="AP104" s="289">
        <f>IF(OR($C104="*",$C104&lt;400),"",IF(AND('201819 DATA'!BO104="*",$C104&gt;=400),"*",IF($C104&gt;=400,ROUND('201819 DATA'!BO104/$C104,2),"")))</f>
        <v>7.0000000000000007E-2</v>
      </c>
      <c r="AQ104" s="289">
        <f>IF(OR($C104="*",$C104&lt;400),"",IF(AND('201819 DATA'!BP104="*",$C104&gt;=400),"*",IF($C104&gt;=400,ROUND('201819 DATA'!BP104/$C104,2),"")))</f>
        <v>0.05</v>
      </c>
      <c r="AR104" s="289">
        <f>IF(OR($C104="*",$C104&lt;400),"",IF(AND('201819 DATA'!BQ104="*",$C104&gt;=400),"*",IF($C104&gt;=400,ROUND('201819 DATA'!BQ104/$C104,2),"")))</f>
        <v>0.09</v>
      </c>
      <c r="AS104" s="289">
        <f>IF(OR($C104="*",$C104&lt;400),"",IF(AND('201819 DATA'!BR104="*",$C104&gt;=400),"*",IF($C104&gt;=400,ROUND('201819 DATA'!BR104/$C104,2),"")))</f>
        <v>0.01</v>
      </c>
      <c r="AT104" s="289">
        <f>IF(OR($C104="*",$C104&lt;400),"",IF(AND('201819 DATA'!BS104="*",$C104&gt;=400),"*",IF($C104&gt;=400,ROUND('201819 DATA'!BS104/$C104,2),"")))</f>
        <v>0</v>
      </c>
      <c r="AU104" s="289">
        <f>IF(OR($C104="*",$C104&lt;400),"",IF(AND('201819 DATA'!BT104="*",$C104&gt;=400),"*",IF($C104&gt;=400,ROUND('201819 DATA'!BT104/$C104,2),"")))</f>
        <v>0.1</v>
      </c>
      <c r="AV104" s="289">
        <f>IF(OR($C104="*",$C104&lt;400),"",IF(AND('201819 DATA'!BU104="*",$C104&gt;=400),"*",IF($C104&gt;=400,ROUND('201819 DATA'!BU104/$C104,2),"")))</f>
        <v>0.06</v>
      </c>
      <c r="AW104" s="289">
        <f>IF(OR($C104="*",$C104&lt;400),"",IF(AND('201819 DATA'!BV104="*",$C104&gt;=400),"*",IF($C104&gt;=400,ROUND('201819 DATA'!BV104/$C104,2),"")))</f>
        <v>0</v>
      </c>
      <c r="AX104" s="289">
        <f>IF(OR($C104="*",$C104&lt;400),"",IF(AND('201819 DATA'!BW104="*",$C104&gt;=400),"*",IF($C104&gt;=400,ROUND('201819 DATA'!BW104/$C104,2),"")))</f>
        <v>0.08</v>
      </c>
    </row>
    <row r="105" spans="1:50" x14ac:dyDescent="0.2">
      <c r="A105" s="13" t="s">
        <v>737</v>
      </c>
      <c r="B105" s="287">
        <f>'201819 DATA'!B105</f>
        <v>31810</v>
      </c>
      <c r="C105" s="288">
        <f>'201819 DATA'!C105</f>
        <v>31810</v>
      </c>
      <c r="D105" s="293">
        <f>'201819 DATA'!FN105</f>
        <v>18905</v>
      </c>
      <c r="G105" s="295">
        <f t="shared" si="1"/>
        <v>1</v>
      </c>
      <c r="H105" s="289">
        <f>IF(OR($C105="*",$C105&lt;400),"",IF(AND('201819 DATA'!F105="*",$C105&gt;=400),"*",IF($C105&gt;=400,ROUND('201819 DATA'!F105/$C105,2),"")))</f>
        <v>0</v>
      </c>
      <c r="I105" s="296">
        <f>IF(OR($B105="*",$B105&lt;400),"",IF(AND('201819 DATA'!Y105="*",$B105&gt;=400),"*",IF($B105&gt;=400,ROUND('201819 DATA'!Y105/$B105,2),"")))</f>
        <v>0</v>
      </c>
      <c r="J105" s="296">
        <f>IF(OR($B105="*",$B105&lt;400),"",IF(AND('201819 DATA'!Z105="*",$B105&gt;=400),"*",IF($B105&gt;=400,ROUND('201819 DATA'!Z105/$B105,2),"")))</f>
        <v>0.09</v>
      </c>
      <c r="K105" s="296">
        <f>IF(OR($B105="*",$B105&lt;400),"",IF(AND('201819 DATA'!AA105="*",$B105&gt;=400),"*",IF($B105&gt;=400,ROUND('201819 DATA'!AA105/$B105,2),"")))</f>
        <v>0.16</v>
      </c>
      <c r="L105" s="296">
        <f>IF(OR($B105="*",$B105&lt;400),"",IF(AND('201819 DATA'!AB105="*",$B105&gt;=400),"*",IF($B105&gt;=400,ROUND('201819 DATA'!AB105/$B105,2),"")))</f>
        <v>0.26</v>
      </c>
      <c r="M105" s="296">
        <f>IF(OR($B105="*",$B105&lt;400),"",IF(AND('201819 DATA'!AC105="*",$B105&gt;=400),"*",IF($B105&gt;=400,ROUND('201819 DATA'!AC105/$B105,2),"")))</f>
        <v>0.28999999999999998</v>
      </c>
      <c r="N105" s="296">
        <f>IF(OR($B105="*",$B105&lt;400),"",IF(AND('201819 DATA'!AD105="*",$B105&gt;=400),"*",IF($B105&gt;=400,ROUND('201819 DATA'!AD105/$B105,2),"")))</f>
        <v>0.18</v>
      </c>
      <c r="O105" s="296">
        <f>IF(OR($B105="*",$B105&lt;400),"",IF(AND('201819 DATA'!AE105="*",$B105&gt;=400),"*",IF($B105&gt;=400,ROUND('201819 DATA'!AE105/$B105,2),"")))</f>
        <v>0.01</v>
      </c>
      <c r="P105" s="297"/>
      <c r="Q105" s="296">
        <f>IF(OR($B105="*",$B105&lt;400),"",IF(AND('201819 DATA'!FL105="*",$B105&gt;=400),"*",IF($B105&gt;=400,ROUND('201819 DATA'!FL105/$B105,2),"")))</f>
        <v>0.94</v>
      </c>
      <c r="R105" s="289">
        <f>IF(OR($C105="*",$C105&lt;400),"",IF(AND('201819 DATA'!F105="*",$C105&gt;=400),"*",IF($C105&gt;=400,ROUND('201819 DATA'!F105/$C105,2),"")))</f>
        <v>0</v>
      </c>
      <c r="S105" s="289">
        <f>IF(OR($C105="*",$C105&lt;400),"",IF(AND('201819 DATA'!G105="*",$C105&gt;=400),"*",IF($C105&gt;=400,ROUND('201819 DATA'!G105/$C105,2),"")))</f>
        <v>0.14000000000000001</v>
      </c>
      <c r="T105" s="289">
        <f>IF(OR($C105="*",$C105&lt;400),"",IF(AND('201819 DATA'!H105="*",$C105&gt;=400),"*",IF($C105&gt;=400,ROUND('201819 DATA'!H105/$C105,2),"")))</f>
        <v>0.85</v>
      </c>
      <c r="U105" s="289">
        <f>IF(OR($C105="*",$C105&lt;400),"",IF(AND('201819 DATA'!FM105="*",$C105&gt;=400),"*",IF($C105&gt;=400,ROUND('201819 DATA'!FM105/$C105,2),"")))</f>
        <v>0.01</v>
      </c>
      <c r="V105" s="312">
        <f>IF(OR($D105="*",$D105&lt;400),"",IF(AND('201819 DATA'!M105="*",$D105&gt;=400),"*",IF($D105&gt;=400,ROUND('201819 DATA'!M105/$D105,2),"")))</f>
        <v>0.27</v>
      </c>
      <c r="W105" s="312">
        <f>IF(OR($D105="*",$D105&lt;400),"",IF(AND('201819 DATA'!N105="*",$D105&gt;=400),"*",IF($D105&gt;=400,ROUND('201819 DATA'!N105/$D105,2),"")))</f>
        <v>0.17</v>
      </c>
      <c r="X105" s="312">
        <f>IF(OR($D105="*",$D105&lt;400),"",IF(AND('201819 DATA'!O105="*",$D105&gt;=400),"*",IF($D105&gt;=400,ROUND('201819 DATA'!O105/$D105,2),"")))</f>
        <v>0.12</v>
      </c>
      <c r="Y105" s="312">
        <f>IF(OR($D105="*",$D105&lt;400),"",IF(AND('201819 DATA'!P105="*",$D105&gt;=400),"*",IF($D105&gt;=400,ROUND('201819 DATA'!P105/$D105,2),"")))</f>
        <v>0.16</v>
      </c>
      <c r="Z105" s="312">
        <f>IF(OR($D105="*",$D105&lt;400),"",IF(AND('201819 DATA'!Q105="*",$D105&gt;=400),"*",IF($D105&gt;=400,ROUND('201819 DATA'!Q105/$D105,2),"")))</f>
        <v>0.05</v>
      </c>
      <c r="AA105" s="312">
        <f>IF(OR($D105="*",$D105&lt;400),"",IF(AND('201819 DATA'!R105="*",$D105&gt;=400),"*",IF($D105&gt;=400,ROUND('201819 DATA'!R105/$D105,2),"")))</f>
        <v>0.03</v>
      </c>
      <c r="AB105" s="312">
        <f>IF(OR($D105="*",$D105&lt;400),"",IF(AND('201819 DATA'!S105="*",$D105&gt;=400),"*",IF($D105&gt;=400,ROUND('201819 DATA'!S105/$D105,2),"")))</f>
        <v>0.04</v>
      </c>
      <c r="AC105" s="312">
        <f>IF(OR($D105="*",$D105&lt;400),"",IF(AND('201819 DATA'!T105="*",$D105&gt;=400),"*",IF($D105&gt;=400,ROUND('201819 DATA'!T105/$D105,2),"")))</f>
        <v>0.15</v>
      </c>
      <c r="AD105" s="289">
        <f>IF(OR($C105="*",$C105&lt;400),"",IF(AND('201819 DATA'!BC105="*",$C105&gt;=400),"*",IF($C105&gt;=400,ROUND('201819 DATA'!BC105/$C105,2),"")))</f>
        <v>0.01</v>
      </c>
      <c r="AE105" s="289">
        <f>IF(OR($C105="*",$C105&lt;400),"",IF(AND('201819 DATA'!BD105="*",$C105&gt;=400),"*",IF($C105&gt;=400,ROUND('201819 DATA'!BD105/$C105,2),"")))</f>
        <v>0.17</v>
      </c>
      <c r="AF105" s="289">
        <f>IF(OR($C105="*",$C105&lt;400),"",IF(AND('201819 DATA'!BE105="*",$C105&gt;=400),"*",IF($C105&gt;=400,ROUND('201819 DATA'!BE105/$C105,2),"")))</f>
        <v>0.02</v>
      </c>
      <c r="AG105" s="289">
        <f>IF(OR($C105="*",$C105&lt;400),"",IF(AND('201819 DATA'!BF105="*",$C105&gt;=400),"*",IF($C105&gt;=400,ROUND('201819 DATA'!BF105/$C105,2),"")))</f>
        <v>0.02</v>
      </c>
      <c r="AH105" s="289">
        <f>IF(OR($C105="*",$C105&lt;400),"",IF(AND('201819 DATA'!BG105="*",$C105&gt;=400),"*",IF($C105&gt;=400,ROUND('201819 DATA'!BG105/$C105,2),"")))</f>
        <v>0</v>
      </c>
      <c r="AI105" s="289">
        <f>IF(OR($C105="*",$C105&lt;400),"",IF(AND('201819 DATA'!BH105="*",$C105&gt;=400),"*",IF($C105&gt;=400,ROUND('201819 DATA'!BH105/$C105,2),"")))</f>
        <v>0.02</v>
      </c>
      <c r="AJ105" s="289">
        <f>IF(OR($C105="*",$C105&lt;400),"",IF(AND('201819 DATA'!BI105="*",$C105&gt;=400),"*",IF($C105&gt;=400,ROUND('201819 DATA'!BI105/$C105,2),"")))</f>
        <v>0.01</v>
      </c>
      <c r="AK105" s="289" t="str">
        <f>IF(OR($C105="*",$C105&lt;400),"",IF(AND('201819 DATA'!BJ105="*",$C105&gt;=400),"*",IF($C105&gt;=400,ROUND('201819 DATA'!BJ105/$C105,2),"")))</f>
        <v>*</v>
      </c>
      <c r="AL105" s="289">
        <f>IF(OR($C105="*",$C105&lt;400),"",IF(AND('201819 DATA'!BK105="*",$C105&gt;=400),"*",IF($C105&gt;=400,ROUND('201819 DATA'!BK105/$C105,2),"")))</f>
        <v>0.01</v>
      </c>
      <c r="AM105" s="289" t="str">
        <f>IF(OR($C105="*",$C105&lt;400),"",IF(AND('201819 DATA'!BL105="*",$C105&gt;=400),"*",IF($C105&gt;=400,ROUND('201819 DATA'!BL105/$C105,2),"")))</f>
        <v>*</v>
      </c>
      <c r="AN105" s="289">
        <f>IF(OR($C105="*",$C105&lt;400),"",IF(AND('201819 DATA'!BM105="*",$C105&gt;=400),"*",IF($C105&gt;=400,ROUND('201819 DATA'!BM105/$C105,2),"")))</f>
        <v>0.25</v>
      </c>
      <c r="AO105" s="289">
        <f>IF(OR($C105="*",$C105&lt;400),"",IF(AND('201819 DATA'!BN105="*",$C105&gt;=400),"*",IF($C105&gt;=400,ROUND('201819 DATA'!BN105/$C105,2),"")))</f>
        <v>0.08</v>
      </c>
      <c r="AP105" s="289">
        <f>IF(OR($C105="*",$C105&lt;400),"",IF(AND('201819 DATA'!BO105="*",$C105&gt;=400),"*",IF($C105&gt;=400,ROUND('201819 DATA'!BO105/$C105,2),"")))</f>
        <v>0.22</v>
      </c>
      <c r="AQ105" s="289">
        <f>IF(OR($C105="*",$C105&lt;400),"",IF(AND('201819 DATA'!BP105="*",$C105&gt;=400),"*",IF($C105&gt;=400,ROUND('201819 DATA'!BP105/$C105,2),"")))</f>
        <v>0.04</v>
      </c>
      <c r="AR105" s="289">
        <f>IF(OR($C105="*",$C105&lt;400),"",IF(AND('201819 DATA'!BQ105="*",$C105&gt;=400),"*",IF($C105&gt;=400,ROUND('201819 DATA'!BQ105/$C105,2),"")))</f>
        <v>0</v>
      </c>
      <c r="AS105" s="289">
        <f>IF(OR($C105="*",$C105&lt;400),"",IF(AND('201819 DATA'!BR105="*",$C105&gt;=400),"*",IF($C105&gt;=400,ROUND('201819 DATA'!BR105/$C105,2),"")))</f>
        <v>0</v>
      </c>
      <c r="AT105" s="289">
        <f>IF(OR($C105="*",$C105&lt;400),"",IF(AND('201819 DATA'!BS105="*",$C105&gt;=400),"*",IF($C105&gt;=400,ROUND('201819 DATA'!BS105/$C105,2),"")))</f>
        <v>0</v>
      </c>
      <c r="AU105" s="289">
        <f>IF(OR($C105="*",$C105&lt;400),"",IF(AND('201819 DATA'!BT105="*",$C105&gt;=400),"*",IF($C105&gt;=400,ROUND('201819 DATA'!BT105/$C105,2),"")))</f>
        <v>0.11</v>
      </c>
      <c r="AV105" s="289">
        <f>IF(OR($C105="*",$C105&lt;400),"",IF(AND('201819 DATA'!BU105="*",$C105&gt;=400),"*",IF($C105&gt;=400,ROUND('201819 DATA'!BU105/$C105,2),"")))</f>
        <v>0</v>
      </c>
      <c r="AW105" s="289">
        <f>IF(OR($C105="*",$C105&lt;400),"",IF(AND('201819 DATA'!BV105="*",$C105&gt;=400),"*",IF($C105&gt;=400,ROUND('201819 DATA'!BV105/$C105,2),"")))</f>
        <v>0</v>
      </c>
      <c r="AX105" s="289">
        <f>IF(OR($C105="*",$C105&lt;400),"",IF(AND('201819 DATA'!BW105="*",$C105&gt;=400),"*",IF($C105&gt;=400,ROUND('201819 DATA'!BW105/$C105,2),"")))</f>
        <v>0.04</v>
      </c>
    </row>
    <row r="106" spans="1:50" x14ac:dyDescent="0.2">
      <c r="A106" s="13" t="s">
        <v>569</v>
      </c>
      <c r="B106" s="287">
        <f>'201819 DATA'!B106</f>
        <v>4410</v>
      </c>
      <c r="C106" s="288">
        <f>'201819 DATA'!C106</f>
        <v>4410</v>
      </c>
      <c r="D106" s="293">
        <f>'201819 DATA'!FN106</f>
        <v>0</v>
      </c>
      <c r="G106" s="295">
        <f t="shared" si="1"/>
        <v>1</v>
      </c>
      <c r="H106" s="289">
        <f>IF(OR($C106="*",$C106&lt;400),"",IF(AND('201819 DATA'!F106="*",$C106&gt;=400),"*",IF($C106&gt;=400,ROUND('201819 DATA'!F106/$C106,2),"")))</f>
        <v>0</v>
      </c>
      <c r="I106" s="296">
        <f>IF(OR($B106="*",$B106&lt;400),"",IF(AND('201819 DATA'!Y106="*",$B106&gt;=400),"*",IF($B106&gt;=400,ROUND('201819 DATA'!Y106/$B106,2),"")))</f>
        <v>0</v>
      </c>
      <c r="J106" s="296">
        <f>IF(OR($B106="*",$B106&lt;400),"",IF(AND('201819 DATA'!Z106="*",$B106&gt;=400),"*",IF($B106&gt;=400,ROUND('201819 DATA'!Z106/$B106,2),"")))</f>
        <v>7.0000000000000007E-2</v>
      </c>
      <c r="K106" s="296">
        <f>IF(OR($B106="*",$B106&lt;400),"",IF(AND('201819 DATA'!AA106="*",$B106&gt;=400),"*",IF($B106&gt;=400,ROUND('201819 DATA'!AA106/$B106,2),"")))</f>
        <v>0.15</v>
      </c>
      <c r="L106" s="296">
        <f>IF(OR($B106="*",$B106&lt;400),"",IF(AND('201819 DATA'!AB106="*",$B106&gt;=400),"*",IF($B106&gt;=400,ROUND('201819 DATA'!AB106/$B106,2),"")))</f>
        <v>0.28000000000000003</v>
      </c>
      <c r="M106" s="296">
        <f>IF(OR($B106="*",$B106&lt;400),"",IF(AND('201819 DATA'!AC106="*",$B106&gt;=400),"*",IF($B106&gt;=400,ROUND('201819 DATA'!AC106/$B106,2),"")))</f>
        <v>0.33</v>
      </c>
      <c r="N106" s="296">
        <f>IF(OR($B106="*",$B106&lt;400),"",IF(AND('201819 DATA'!AD106="*",$B106&gt;=400),"*",IF($B106&gt;=400,ROUND('201819 DATA'!AD106/$B106,2),"")))</f>
        <v>0.16</v>
      </c>
      <c r="O106" s="296">
        <f>IF(OR($B106="*",$B106&lt;400),"",IF(AND('201819 DATA'!AE106="*",$B106&gt;=400),"*",IF($B106&gt;=400,ROUND('201819 DATA'!AE106/$B106,2),"")))</f>
        <v>0.01</v>
      </c>
      <c r="P106" s="297"/>
      <c r="Q106" s="296">
        <f>IF(OR($B106="*",$B106&lt;400),"",IF(AND('201819 DATA'!FL106="*",$B106&gt;=400),"*",IF($B106&gt;=400,ROUND('201819 DATA'!FL106/$B106,2),"")))</f>
        <v>0.98</v>
      </c>
      <c r="R106" s="289">
        <f>IF(OR($C106="*",$C106&lt;400),"",IF(AND('201819 DATA'!F106="*",$C106&gt;=400),"*",IF($C106&gt;=400,ROUND('201819 DATA'!F106/$C106,2),"")))</f>
        <v>0</v>
      </c>
      <c r="S106" s="289">
        <f>IF(OR($C106="*",$C106&lt;400),"",IF(AND('201819 DATA'!G106="*",$C106&gt;=400),"*",IF($C106&gt;=400,ROUND('201819 DATA'!G106/$C106,2),"")))</f>
        <v>0.01</v>
      </c>
      <c r="T106" s="289">
        <f>IF(OR($C106="*",$C106&lt;400),"",IF(AND('201819 DATA'!H106="*",$C106&gt;=400),"*",IF($C106&gt;=400,ROUND('201819 DATA'!H106/$C106,2),"")))</f>
        <v>0.99</v>
      </c>
      <c r="U106" s="289" t="str">
        <f>IF(OR($C106="*",$C106&lt;400),"",IF(AND('201819 DATA'!FM106="*",$C106&gt;=400),"*",IF($C106&gt;=400,ROUND('201819 DATA'!FM106/$C106,2),"")))</f>
        <v>*</v>
      </c>
      <c r="V106" s="312" t="str">
        <f>IF(OR($D106="*",$D106&lt;400),"",IF(AND('201819 DATA'!M106="*",$D106&gt;=400),"*",IF($D106&gt;=400,ROUND('201819 DATA'!M106/$D106,2),"")))</f>
        <v/>
      </c>
      <c r="W106" s="312" t="str">
        <f>IF(OR($D106="*",$D106&lt;400),"",IF(AND('201819 DATA'!N106="*",$D106&gt;=400),"*",IF($D106&gt;=400,ROUND('201819 DATA'!N106/$D106,2),"")))</f>
        <v/>
      </c>
      <c r="X106" s="312" t="str">
        <f>IF(OR($D106="*",$D106&lt;400),"",IF(AND('201819 DATA'!O106="*",$D106&gt;=400),"*",IF($D106&gt;=400,ROUND('201819 DATA'!O106/$D106,2),"")))</f>
        <v/>
      </c>
      <c r="Y106" s="312" t="str">
        <f>IF(OR($D106="*",$D106&lt;400),"",IF(AND('201819 DATA'!P106="*",$D106&gt;=400),"*",IF($D106&gt;=400,ROUND('201819 DATA'!P106/$D106,2),"")))</f>
        <v/>
      </c>
      <c r="Z106" s="312" t="str">
        <f>IF(OR($D106="*",$D106&lt;400),"",IF(AND('201819 DATA'!Q106="*",$D106&gt;=400),"*",IF($D106&gt;=400,ROUND('201819 DATA'!Q106/$D106,2),"")))</f>
        <v/>
      </c>
      <c r="AA106" s="312" t="str">
        <f>IF(OR($D106="*",$D106&lt;400),"",IF(AND('201819 DATA'!R106="*",$D106&gt;=400),"*",IF($D106&gt;=400,ROUND('201819 DATA'!R106/$D106,2),"")))</f>
        <v/>
      </c>
      <c r="AB106" s="312" t="str">
        <f>IF(OR($D106="*",$D106&lt;400),"",IF(AND('201819 DATA'!S106="*",$D106&gt;=400),"*",IF($D106&gt;=400,ROUND('201819 DATA'!S106/$D106,2),"")))</f>
        <v/>
      </c>
      <c r="AC106" s="312" t="str">
        <f>IF(OR($D106="*",$D106&lt;400),"",IF(AND('201819 DATA'!T106="*",$D106&gt;=400),"*",IF($D106&gt;=400,ROUND('201819 DATA'!T106/$D106,2),"")))</f>
        <v/>
      </c>
      <c r="AD106" s="289" t="str">
        <f>IF(OR($C106="*",$C106&lt;400),"",IF(AND('201819 DATA'!BC106="*",$C106&gt;=400),"*",IF($C106&gt;=400,ROUND('201819 DATA'!BC106/$C106,2),"")))</f>
        <v>*</v>
      </c>
      <c r="AE106" s="289">
        <f>IF(OR($C106="*",$C106&lt;400),"",IF(AND('201819 DATA'!BD106="*",$C106&gt;=400),"*",IF($C106&gt;=400,ROUND('201819 DATA'!BD106/$C106,2),"")))</f>
        <v>0.02</v>
      </c>
      <c r="AF106" s="289" t="str">
        <f>IF(OR($C106="*",$C106&lt;400),"",IF(AND('201819 DATA'!BE106="*",$C106&gt;=400),"*",IF($C106&gt;=400,ROUND('201819 DATA'!BE106/$C106,2),"")))</f>
        <v>*</v>
      </c>
      <c r="AG106" s="289" t="str">
        <f>IF(OR($C106="*",$C106&lt;400),"",IF(AND('201819 DATA'!BF106="*",$C106&gt;=400),"*",IF($C106&gt;=400,ROUND('201819 DATA'!BF106/$C106,2),"")))</f>
        <v>*</v>
      </c>
      <c r="AH106" s="289" t="str">
        <f>IF(OR($C106="*",$C106&lt;400),"",IF(AND('201819 DATA'!BG106="*",$C106&gt;=400),"*",IF($C106&gt;=400,ROUND('201819 DATA'!BG106/$C106,2),"")))</f>
        <v>*</v>
      </c>
      <c r="AI106" s="289">
        <f>IF(OR($C106="*",$C106&lt;400),"",IF(AND('201819 DATA'!BH106="*",$C106&gt;=400),"*",IF($C106&gt;=400,ROUND('201819 DATA'!BH106/$C106,2),"")))</f>
        <v>0.03</v>
      </c>
      <c r="AJ106" s="289">
        <f>IF(OR($C106="*",$C106&lt;400),"",IF(AND('201819 DATA'!BI106="*",$C106&gt;=400),"*",IF($C106&gt;=400,ROUND('201819 DATA'!BI106/$C106,2),"")))</f>
        <v>0.15</v>
      </c>
      <c r="AK106" s="289" t="str">
        <f>IF(OR($C106="*",$C106&lt;400),"",IF(AND('201819 DATA'!BJ106="*",$C106&gt;=400),"*",IF($C106&gt;=400,ROUND('201819 DATA'!BJ106/$C106,2),"")))</f>
        <v>*</v>
      </c>
      <c r="AL106" s="289">
        <f>IF(OR($C106="*",$C106&lt;400),"",IF(AND('201819 DATA'!BK106="*",$C106&gt;=400),"*",IF($C106&gt;=400,ROUND('201819 DATA'!BK106/$C106,2),"")))</f>
        <v>0.03</v>
      </c>
      <c r="AM106" s="289">
        <f>IF(OR($C106="*",$C106&lt;400),"",IF(AND('201819 DATA'!BL106="*",$C106&gt;=400),"*",IF($C106&gt;=400,ROUND('201819 DATA'!BL106/$C106,2),"")))</f>
        <v>0.02</v>
      </c>
      <c r="AN106" s="289">
        <f>IF(OR($C106="*",$C106&lt;400),"",IF(AND('201819 DATA'!BM106="*",$C106&gt;=400),"*",IF($C106&gt;=400,ROUND('201819 DATA'!BM106/$C106,2),"")))</f>
        <v>0.16</v>
      </c>
      <c r="AO106" s="289">
        <f>IF(OR($C106="*",$C106&lt;400),"",IF(AND('201819 DATA'!BN106="*",$C106&gt;=400),"*",IF($C106&gt;=400,ROUND('201819 DATA'!BN106/$C106,2),"")))</f>
        <v>0.01</v>
      </c>
      <c r="AP106" s="289">
        <f>IF(OR($C106="*",$C106&lt;400),"",IF(AND('201819 DATA'!BO106="*",$C106&gt;=400),"*",IF($C106&gt;=400,ROUND('201819 DATA'!BO106/$C106,2),"")))</f>
        <v>0.48</v>
      </c>
      <c r="AQ106" s="289">
        <f>IF(OR($C106="*",$C106&lt;400),"",IF(AND('201819 DATA'!BP106="*",$C106&gt;=400),"*",IF($C106&gt;=400,ROUND('201819 DATA'!BP106/$C106,2),"")))</f>
        <v>0.05</v>
      </c>
      <c r="AR106" s="289">
        <f>IF(OR($C106="*",$C106&lt;400),"",IF(AND('201819 DATA'!BQ106="*",$C106&gt;=400),"*",IF($C106&gt;=400,ROUND('201819 DATA'!BQ106/$C106,2),"")))</f>
        <v>0</v>
      </c>
      <c r="AS106" s="289">
        <f>IF(OR($C106="*",$C106&lt;400),"",IF(AND('201819 DATA'!BR106="*",$C106&gt;=400),"*",IF($C106&gt;=400,ROUND('201819 DATA'!BR106/$C106,2),"")))</f>
        <v>0</v>
      </c>
      <c r="AT106" s="289" t="str">
        <f>IF(OR($C106="*",$C106&lt;400),"",IF(AND('201819 DATA'!BS106="*",$C106&gt;=400),"*",IF($C106&gt;=400,ROUND('201819 DATA'!BS106/$C106,2),"")))</f>
        <v>*</v>
      </c>
      <c r="AU106" s="289">
        <f>IF(OR($C106="*",$C106&lt;400),"",IF(AND('201819 DATA'!BT106="*",$C106&gt;=400),"*",IF($C106&gt;=400,ROUND('201819 DATA'!BT106/$C106,2),"")))</f>
        <v>0.03</v>
      </c>
      <c r="AV106" s="289">
        <f>IF(OR($C106="*",$C106&lt;400),"",IF(AND('201819 DATA'!BU106="*",$C106&gt;=400),"*",IF($C106&gt;=400,ROUND('201819 DATA'!BU106/$C106,2),"")))</f>
        <v>0.01</v>
      </c>
      <c r="AW106" s="289">
        <f>IF(OR($C106="*",$C106&lt;400),"",IF(AND('201819 DATA'!BV106="*",$C106&gt;=400),"*",IF($C106&gt;=400,ROUND('201819 DATA'!BV106/$C106,2),"")))</f>
        <v>0</v>
      </c>
      <c r="AX106" s="289">
        <f>IF(OR($C106="*",$C106&lt;400),"",IF(AND('201819 DATA'!BW106="*",$C106&gt;=400),"*",IF($C106&gt;=400,ROUND('201819 DATA'!BW106/$C106,2),"")))</f>
        <v>0.02</v>
      </c>
    </row>
    <row r="107" spans="1:50" x14ac:dyDescent="0.2">
      <c r="A107" s="13" t="s">
        <v>747</v>
      </c>
      <c r="B107" s="287">
        <f>'201819 DATA'!B107</f>
        <v>5215</v>
      </c>
      <c r="C107" s="288">
        <f>'201819 DATA'!C107</f>
        <v>5215</v>
      </c>
      <c r="D107" s="293">
        <f>'201819 DATA'!FN107</f>
        <v>0</v>
      </c>
      <c r="G107" s="295">
        <f t="shared" si="1"/>
        <v>1</v>
      </c>
      <c r="H107" s="289">
        <f>IF(OR($C107="*",$C107&lt;400),"",IF(AND('201819 DATA'!F107="*",$C107&gt;=400),"*",IF($C107&gt;=400,ROUND('201819 DATA'!F107/$C107,2),"")))</f>
        <v>0</v>
      </c>
      <c r="I107" s="296">
        <f>IF(OR($B107="*",$B107&lt;400),"",IF(AND('201819 DATA'!Y107="*",$B107&gt;=400),"*",IF($B107&gt;=400,ROUND('201819 DATA'!Y107/$B107,2),"")))</f>
        <v>0</v>
      </c>
      <c r="J107" s="296">
        <f>IF(OR($B107="*",$B107&lt;400),"",IF(AND('201819 DATA'!Z107="*",$B107&gt;=400),"*",IF($B107&gt;=400,ROUND('201819 DATA'!Z107/$B107,2),"")))</f>
        <v>0.09</v>
      </c>
      <c r="K107" s="296">
        <f>IF(OR($B107="*",$B107&lt;400),"",IF(AND('201819 DATA'!AA107="*",$B107&gt;=400),"*",IF($B107&gt;=400,ROUND('201819 DATA'!AA107/$B107,2),"")))</f>
        <v>0.2</v>
      </c>
      <c r="L107" s="296">
        <f>IF(OR($B107="*",$B107&lt;400),"",IF(AND('201819 DATA'!AB107="*",$B107&gt;=400),"*",IF($B107&gt;=400,ROUND('201819 DATA'!AB107/$B107,2),"")))</f>
        <v>0.32</v>
      </c>
      <c r="M107" s="296">
        <f>IF(OR($B107="*",$B107&lt;400),"",IF(AND('201819 DATA'!AC107="*",$B107&gt;=400),"*",IF($B107&gt;=400,ROUND('201819 DATA'!AC107/$B107,2),"")))</f>
        <v>0.28000000000000003</v>
      </c>
      <c r="N107" s="296">
        <f>IF(OR($B107="*",$B107&lt;400),"",IF(AND('201819 DATA'!AD107="*",$B107&gt;=400),"*",IF($B107&gt;=400,ROUND('201819 DATA'!AD107/$B107,2),"")))</f>
        <v>0.11</v>
      </c>
      <c r="O107" s="296">
        <f>IF(OR($B107="*",$B107&lt;400),"",IF(AND('201819 DATA'!AE107="*",$B107&gt;=400),"*",IF($B107&gt;=400,ROUND('201819 DATA'!AE107/$B107,2),"")))</f>
        <v>0.01</v>
      </c>
      <c r="P107" s="297"/>
      <c r="Q107" s="296">
        <f>IF(OR($B107="*",$B107&lt;400),"",IF(AND('201819 DATA'!FL107="*",$B107&gt;=400),"*",IF($B107&gt;=400,ROUND('201819 DATA'!FL107/$B107,2),"")))</f>
        <v>0.74</v>
      </c>
      <c r="R107" s="289">
        <f>IF(OR($C107="*",$C107&lt;400),"",IF(AND('201819 DATA'!F107="*",$C107&gt;=400),"*",IF($C107&gt;=400,ROUND('201819 DATA'!F107/$C107,2),"")))</f>
        <v>0</v>
      </c>
      <c r="S107" s="289" t="str">
        <f>IF(OR($C107="*",$C107&lt;400),"",IF(AND('201819 DATA'!G107="*",$C107&gt;=400),"*",IF($C107&gt;=400,ROUND('201819 DATA'!G107/$C107,2),"")))</f>
        <v>*</v>
      </c>
      <c r="T107" s="289">
        <f>IF(OR($C107="*",$C107&lt;400),"",IF(AND('201819 DATA'!H107="*",$C107&gt;=400),"*",IF($C107&gt;=400,ROUND('201819 DATA'!H107/$C107,2),"")))</f>
        <v>1</v>
      </c>
      <c r="U107" s="289">
        <f>IF(OR($C107="*",$C107&lt;400),"",IF(AND('201819 DATA'!FM107="*",$C107&gt;=400),"*",IF($C107&gt;=400,ROUND('201819 DATA'!FM107/$C107,2),"")))</f>
        <v>0</v>
      </c>
      <c r="V107" s="312" t="str">
        <f>IF(OR($D107="*",$D107&lt;400),"",IF(AND('201819 DATA'!M107="*",$D107&gt;=400),"*",IF($D107&gt;=400,ROUND('201819 DATA'!M107/$D107,2),"")))</f>
        <v/>
      </c>
      <c r="W107" s="312" t="str">
        <f>IF(OR($D107="*",$D107&lt;400),"",IF(AND('201819 DATA'!N107="*",$D107&gt;=400),"*",IF($D107&gt;=400,ROUND('201819 DATA'!N107/$D107,2),"")))</f>
        <v/>
      </c>
      <c r="X107" s="312" t="str">
        <f>IF(OR($D107="*",$D107&lt;400),"",IF(AND('201819 DATA'!O107="*",$D107&gt;=400),"*",IF($D107&gt;=400,ROUND('201819 DATA'!O107/$D107,2),"")))</f>
        <v/>
      </c>
      <c r="Y107" s="312" t="str">
        <f>IF(OR($D107="*",$D107&lt;400),"",IF(AND('201819 DATA'!P107="*",$D107&gt;=400),"*",IF($D107&gt;=400,ROUND('201819 DATA'!P107/$D107,2),"")))</f>
        <v/>
      </c>
      <c r="Z107" s="312" t="str">
        <f>IF(OR($D107="*",$D107&lt;400),"",IF(AND('201819 DATA'!Q107="*",$D107&gt;=400),"*",IF($D107&gt;=400,ROUND('201819 DATA'!Q107/$D107,2),"")))</f>
        <v/>
      </c>
      <c r="AA107" s="312" t="str">
        <f>IF(OR($D107="*",$D107&lt;400),"",IF(AND('201819 DATA'!R107="*",$D107&gt;=400),"*",IF($D107&gt;=400,ROUND('201819 DATA'!R107/$D107,2),"")))</f>
        <v/>
      </c>
      <c r="AB107" s="312" t="str">
        <f>IF(OR($D107="*",$D107&lt;400),"",IF(AND('201819 DATA'!S107="*",$D107&gt;=400),"*",IF($D107&gt;=400,ROUND('201819 DATA'!S107/$D107,2),"")))</f>
        <v/>
      </c>
      <c r="AC107" s="312" t="str">
        <f>IF(OR($D107="*",$D107&lt;400),"",IF(AND('201819 DATA'!T107="*",$D107&gt;=400),"*",IF($D107&gt;=400,ROUND('201819 DATA'!T107/$D107,2),"")))</f>
        <v/>
      </c>
      <c r="AD107" s="289" t="str">
        <f>IF(OR($C107="*",$C107&lt;400),"",IF(AND('201819 DATA'!BC107="*",$C107&gt;=400),"*",IF($C107&gt;=400,ROUND('201819 DATA'!BC107/$C107,2),"")))</f>
        <v>*</v>
      </c>
      <c r="AE107" s="289">
        <f>IF(OR($C107="*",$C107&lt;400),"",IF(AND('201819 DATA'!BD107="*",$C107&gt;=400),"*",IF($C107&gt;=400,ROUND('201819 DATA'!BD107/$C107,2),"")))</f>
        <v>0.01</v>
      </c>
      <c r="AF107" s="289">
        <f>IF(OR($C107="*",$C107&lt;400),"",IF(AND('201819 DATA'!BE107="*",$C107&gt;=400),"*",IF($C107&gt;=400,ROUND('201819 DATA'!BE107/$C107,2),"")))</f>
        <v>0</v>
      </c>
      <c r="AG107" s="289" t="str">
        <f>IF(OR($C107="*",$C107&lt;400),"",IF(AND('201819 DATA'!BF107="*",$C107&gt;=400),"*",IF($C107&gt;=400,ROUND('201819 DATA'!BF107/$C107,2),"")))</f>
        <v>*</v>
      </c>
      <c r="AH107" s="289" t="str">
        <f>IF(OR($C107="*",$C107&lt;400),"",IF(AND('201819 DATA'!BG107="*",$C107&gt;=400),"*",IF($C107&gt;=400,ROUND('201819 DATA'!BG107/$C107,2),"")))</f>
        <v>*</v>
      </c>
      <c r="AI107" s="289">
        <f>IF(OR($C107="*",$C107&lt;400),"",IF(AND('201819 DATA'!BH107="*",$C107&gt;=400),"*",IF($C107&gt;=400,ROUND('201819 DATA'!BH107/$C107,2),"")))</f>
        <v>0.02</v>
      </c>
      <c r="AJ107" s="289">
        <f>IF(OR($C107="*",$C107&lt;400),"",IF(AND('201819 DATA'!BI107="*",$C107&gt;=400),"*",IF($C107&gt;=400,ROUND('201819 DATA'!BI107/$C107,2),"")))</f>
        <v>7.0000000000000007E-2</v>
      </c>
      <c r="AK107" s="289" t="str">
        <f>IF(OR($C107="*",$C107&lt;400),"",IF(AND('201819 DATA'!BJ107="*",$C107&gt;=400),"*",IF($C107&gt;=400,ROUND('201819 DATA'!BJ107/$C107,2),"")))</f>
        <v>*</v>
      </c>
      <c r="AL107" s="289" t="str">
        <f>IF(OR($C107="*",$C107&lt;400),"",IF(AND('201819 DATA'!BK107="*",$C107&gt;=400),"*",IF($C107&gt;=400,ROUND('201819 DATA'!BK107/$C107,2),"")))</f>
        <v>*</v>
      </c>
      <c r="AM107" s="289">
        <f>IF(OR($C107="*",$C107&lt;400),"",IF(AND('201819 DATA'!BL107="*",$C107&gt;=400),"*",IF($C107&gt;=400,ROUND('201819 DATA'!BL107/$C107,2),"")))</f>
        <v>0.02</v>
      </c>
      <c r="AN107" s="289">
        <f>IF(OR($C107="*",$C107&lt;400),"",IF(AND('201819 DATA'!BM107="*",$C107&gt;=400),"*",IF($C107&gt;=400,ROUND('201819 DATA'!BM107/$C107,2),"")))</f>
        <v>0.15</v>
      </c>
      <c r="AO107" s="289">
        <f>IF(OR($C107="*",$C107&lt;400),"",IF(AND('201819 DATA'!BN107="*",$C107&gt;=400),"*",IF($C107&gt;=400,ROUND('201819 DATA'!BN107/$C107,2),"")))</f>
        <v>0.01</v>
      </c>
      <c r="AP107" s="289">
        <f>IF(OR($C107="*",$C107&lt;400),"",IF(AND('201819 DATA'!BO107="*",$C107&gt;=400),"*",IF($C107&gt;=400,ROUND('201819 DATA'!BO107/$C107,2),"")))</f>
        <v>0.35</v>
      </c>
      <c r="AQ107" s="289">
        <f>IF(OR($C107="*",$C107&lt;400),"",IF(AND('201819 DATA'!BP107="*",$C107&gt;=400),"*",IF($C107&gt;=400,ROUND('201819 DATA'!BP107/$C107,2),"")))</f>
        <v>0.06</v>
      </c>
      <c r="AR107" s="289">
        <f>IF(OR($C107="*",$C107&lt;400),"",IF(AND('201819 DATA'!BQ107="*",$C107&gt;=400),"*",IF($C107&gt;=400,ROUND('201819 DATA'!BQ107/$C107,2),"")))</f>
        <v>0</v>
      </c>
      <c r="AS107" s="289">
        <f>IF(OR($C107="*",$C107&lt;400),"",IF(AND('201819 DATA'!BR107="*",$C107&gt;=400),"*",IF($C107&gt;=400,ROUND('201819 DATA'!BR107/$C107,2),"")))</f>
        <v>0</v>
      </c>
      <c r="AT107" s="289" t="str">
        <f>IF(OR($C107="*",$C107&lt;400),"",IF(AND('201819 DATA'!BS107="*",$C107&gt;=400),"*",IF($C107&gt;=400,ROUND('201819 DATA'!BS107/$C107,2),"")))</f>
        <v>*</v>
      </c>
      <c r="AU107" s="289">
        <f>IF(OR($C107="*",$C107&lt;400),"",IF(AND('201819 DATA'!BT107="*",$C107&gt;=400),"*",IF($C107&gt;=400,ROUND('201819 DATA'!BT107/$C107,2),"")))</f>
        <v>0.28000000000000003</v>
      </c>
      <c r="AV107" s="289">
        <f>IF(OR($C107="*",$C107&lt;400),"",IF(AND('201819 DATA'!BU107="*",$C107&gt;=400),"*",IF($C107&gt;=400,ROUND('201819 DATA'!BU107/$C107,2),"")))</f>
        <v>0.01</v>
      </c>
      <c r="AW107" s="289">
        <f>IF(OR($C107="*",$C107&lt;400),"",IF(AND('201819 DATA'!BV107="*",$C107&gt;=400),"*",IF($C107&gt;=400,ROUND('201819 DATA'!BV107/$C107,2),"")))</f>
        <v>0</v>
      </c>
      <c r="AX107" s="289">
        <f>IF(OR($C107="*",$C107&lt;400),"",IF(AND('201819 DATA'!BW107="*",$C107&gt;=400),"*",IF($C107&gt;=400,ROUND('201819 DATA'!BW107/$C107,2),"")))</f>
        <v>0.01</v>
      </c>
    </row>
    <row r="108" spans="1:50" x14ac:dyDescent="0.2">
      <c r="A108" s="13" t="s">
        <v>443</v>
      </c>
      <c r="B108" s="287">
        <f>'201819 DATA'!B108</f>
        <v>135810</v>
      </c>
      <c r="C108" s="288">
        <f>'201819 DATA'!C108</f>
        <v>117705</v>
      </c>
      <c r="D108" s="293">
        <f>'201819 DATA'!FN108</f>
        <v>43535</v>
      </c>
      <c r="G108" s="295">
        <f t="shared" si="1"/>
        <v>0.87</v>
      </c>
      <c r="H108" s="289">
        <f>IF(OR($C108="*",$C108&lt;400),"",IF(AND('201819 DATA'!F108="*",$C108&gt;=400),"*",IF($C108&gt;=400,ROUND('201819 DATA'!F108/$C108,2),"")))</f>
        <v>0.33</v>
      </c>
      <c r="I108" s="296">
        <f>IF(OR($B108="*",$B108&lt;400),"",IF(AND('201819 DATA'!Y108="*",$B108&gt;=400),"*",IF($B108&gt;=400,ROUND('201819 DATA'!Y108/$B108,2),"")))</f>
        <v>0.08</v>
      </c>
      <c r="J108" s="296">
        <f>IF(OR($B108="*",$B108&lt;400),"",IF(AND('201819 DATA'!Z108="*",$B108&gt;=400),"*",IF($B108&gt;=400,ROUND('201819 DATA'!Z108/$B108,2),"")))</f>
        <v>0.08</v>
      </c>
      <c r="K108" s="296">
        <f>IF(OR($B108="*",$B108&lt;400),"",IF(AND('201819 DATA'!AA108="*",$B108&gt;=400),"*",IF($B108&gt;=400,ROUND('201819 DATA'!AA108/$B108,2),"")))</f>
        <v>0.11</v>
      </c>
      <c r="L108" s="296">
        <f>IF(OR($B108="*",$B108&lt;400),"",IF(AND('201819 DATA'!AB108="*",$B108&gt;=400),"*",IF($B108&gt;=400,ROUND('201819 DATA'!AB108/$B108,2),"")))</f>
        <v>0.18</v>
      </c>
      <c r="M108" s="296">
        <f>IF(OR($B108="*",$B108&lt;400),"",IF(AND('201819 DATA'!AC108="*",$B108&gt;=400),"*",IF($B108&gt;=400,ROUND('201819 DATA'!AC108/$B108,2),"")))</f>
        <v>0.28000000000000003</v>
      </c>
      <c r="N108" s="296">
        <f>IF(OR($B108="*",$B108&lt;400),"",IF(AND('201819 DATA'!AD108="*",$B108&gt;=400),"*",IF($B108&gt;=400,ROUND('201819 DATA'!AD108/$B108,2),"")))</f>
        <v>0.24</v>
      </c>
      <c r="O108" s="296">
        <f>IF(OR($B108="*",$B108&lt;400),"",IF(AND('201819 DATA'!AE108="*",$B108&gt;=400),"*",IF($B108&gt;=400,ROUND('201819 DATA'!AE108/$B108,2),"")))</f>
        <v>0.03</v>
      </c>
      <c r="P108" s="297"/>
      <c r="Q108" s="296">
        <f>IF(OR($B108="*",$B108&lt;400),"",IF(AND('201819 DATA'!FL108="*",$B108&gt;=400),"*",IF($B108&gt;=400,ROUND('201819 DATA'!FL108/$B108,2),"")))</f>
        <v>0.68</v>
      </c>
      <c r="R108" s="289">
        <f>IF(OR($C108="*",$C108&lt;400),"",IF(AND('201819 DATA'!F108="*",$C108&gt;=400),"*",IF($C108&gt;=400,ROUND('201819 DATA'!F108/$C108,2),"")))</f>
        <v>0.33</v>
      </c>
      <c r="S108" s="289">
        <f>IF(OR($C108="*",$C108&lt;400),"",IF(AND('201819 DATA'!G108="*",$C108&gt;=400),"*",IF($C108&gt;=400,ROUND('201819 DATA'!G108/$C108,2),"")))</f>
        <v>0.23</v>
      </c>
      <c r="T108" s="289">
        <f>IF(OR($C108="*",$C108&lt;400),"",IF(AND('201819 DATA'!H108="*",$C108&gt;=400),"*",IF($C108&gt;=400,ROUND('201819 DATA'!H108/$C108,2),"")))</f>
        <v>0.38</v>
      </c>
      <c r="U108" s="289">
        <f>IF(OR($C108="*",$C108&lt;400),"",IF(AND('201819 DATA'!FM108="*",$C108&gt;=400),"*",IF($C108&gt;=400,ROUND('201819 DATA'!FM108/$C108,2),"")))</f>
        <v>7.0000000000000007E-2</v>
      </c>
      <c r="V108" s="312">
        <f>IF(OR($D108="*",$D108&lt;400),"",IF(AND('201819 DATA'!M108="*",$D108&gt;=400),"*",IF($D108&gt;=400,ROUND('201819 DATA'!M108/$D108,2),"")))</f>
        <v>0.38</v>
      </c>
      <c r="W108" s="312">
        <f>IF(OR($D108="*",$D108&lt;400),"",IF(AND('201819 DATA'!N108="*",$D108&gt;=400),"*",IF($D108&gt;=400,ROUND('201819 DATA'!N108/$D108,2),"")))</f>
        <v>0.3</v>
      </c>
      <c r="X108" s="312">
        <f>IF(OR($D108="*",$D108&lt;400),"",IF(AND('201819 DATA'!O108="*",$D108&gt;=400),"*",IF($D108&gt;=400,ROUND('201819 DATA'!O108/$D108,2),"")))</f>
        <v>0.15</v>
      </c>
      <c r="Y108" s="312">
        <f>IF(OR($D108="*",$D108&lt;400),"",IF(AND('201819 DATA'!P108="*",$D108&gt;=400),"*",IF($D108&gt;=400,ROUND('201819 DATA'!P108/$D108,2),"")))</f>
        <v>0.14000000000000001</v>
      </c>
      <c r="Z108" s="312">
        <f>IF(OR($D108="*",$D108&lt;400),"",IF(AND('201819 DATA'!Q108="*",$D108&gt;=400),"*",IF($D108&gt;=400,ROUND('201819 DATA'!Q108/$D108,2),"")))</f>
        <v>0.02</v>
      </c>
      <c r="AA108" s="312">
        <f>IF(OR($D108="*",$D108&lt;400),"",IF(AND('201819 DATA'!R108="*",$D108&gt;=400),"*",IF($D108&gt;=400,ROUND('201819 DATA'!R108/$D108,2),"")))</f>
        <v>0</v>
      </c>
      <c r="AB108" s="312">
        <f>IF(OR($D108="*",$D108&lt;400),"",IF(AND('201819 DATA'!S108="*",$D108&gt;=400),"*",IF($D108&gt;=400,ROUND('201819 DATA'!S108/$D108,2),"")))</f>
        <v>0</v>
      </c>
      <c r="AC108" s="312">
        <f>IF(OR($D108="*",$D108&lt;400),"",IF(AND('201819 DATA'!T108="*",$D108&gt;=400),"*",IF($D108&gt;=400,ROUND('201819 DATA'!T108/$D108,2),"")))</f>
        <v>0</v>
      </c>
      <c r="AD108" s="289">
        <f>IF(OR($C108="*",$C108&lt;400),"",IF(AND('201819 DATA'!BC108="*",$C108&gt;=400),"*",IF($C108&gt;=400,ROUND('201819 DATA'!BC108/$C108,2),"")))</f>
        <v>0.03</v>
      </c>
      <c r="AE108" s="289">
        <f>IF(OR($C108="*",$C108&lt;400),"",IF(AND('201819 DATA'!BD108="*",$C108&gt;=400),"*",IF($C108&gt;=400,ROUND('201819 DATA'!BD108/$C108,2),"")))</f>
        <v>0.14000000000000001</v>
      </c>
      <c r="AF108" s="289">
        <f>IF(OR($C108="*",$C108&lt;400),"",IF(AND('201819 DATA'!BE108="*",$C108&gt;=400),"*",IF($C108&gt;=400,ROUND('201819 DATA'!BE108/$C108,2),"")))</f>
        <v>0.02</v>
      </c>
      <c r="AG108" s="289">
        <f>IF(OR($C108="*",$C108&lt;400),"",IF(AND('201819 DATA'!BF108="*",$C108&gt;=400),"*",IF($C108&gt;=400,ROUND('201819 DATA'!BF108/$C108,2),"")))</f>
        <v>0.03</v>
      </c>
      <c r="AH108" s="289">
        <f>IF(OR($C108="*",$C108&lt;400),"",IF(AND('201819 DATA'!BG108="*",$C108&gt;=400),"*",IF($C108&gt;=400,ROUND('201819 DATA'!BG108/$C108,2),"")))</f>
        <v>0.01</v>
      </c>
      <c r="AI108" s="289">
        <f>IF(OR($C108="*",$C108&lt;400),"",IF(AND('201819 DATA'!BH108="*",$C108&gt;=400),"*",IF($C108&gt;=400,ROUND('201819 DATA'!BH108/$C108,2),"")))</f>
        <v>0.02</v>
      </c>
      <c r="AJ108" s="289">
        <f>IF(OR($C108="*",$C108&lt;400),"",IF(AND('201819 DATA'!BI108="*",$C108&gt;=400),"*",IF($C108&gt;=400,ROUND('201819 DATA'!BI108/$C108,2),"")))</f>
        <v>0.12</v>
      </c>
      <c r="AK108" s="289">
        <f>IF(OR($C108="*",$C108&lt;400),"",IF(AND('201819 DATA'!BJ108="*",$C108&gt;=400),"*",IF($C108&gt;=400,ROUND('201819 DATA'!BJ108/$C108,2),"")))</f>
        <v>0.01</v>
      </c>
      <c r="AL108" s="289">
        <f>IF(OR($C108="*",$C108&lt;400),"",IF(AND('201819 DATA'!BK108="*",$C108&gt;=400),"*",IF($C108&gt;=400,ROUND('201819 DATA'!BK108/$C108,2),"")))</f>
        <v>0.06</v>
      </c>
      <c r="AM108" s="289">
        <f>IF(OR($C108="*",$C108&lt;400),"",IF(AND('201819 DATA'!BL108="*",$C108&gt;=400),"*",IF($C108&gt;=400,ROUND('201819 DATA'!BL108/$C108,2),"")))</f>
        <v>7.0000000000000007E-2</v>
      </c>
      <c r="AN108" s="289">
        <f>IF(OR($C108="*",$C108&lt;400),"",IF(AND('201819 DATA'!BM108="*",$C108&gt;=400),"*",IF($C108&gt;=400,ROUND('201819 DATA'!BM108/$C108,2),"")))</f>
        <v>0.12</v>
      </c>
      <c r="AO108" s="289">
        <f>IF(OR($C108="*",$C108&lt;400),"",IF(AND('201819 DATA'!BN108="*",$C108&gt;=400),"*",IF($C108&gt;=400,ROUND('201819 DATA'!BN108/$C108,2),"")))</f>
        <v>0.02</v>
      </c>
      <c r="AP108" s="289">
        <f>IF(OR($C108="*",$C108&lt;400),"",IF(AND('201819 DATA'!BO108="*",$C108&gt;=400),"*",IF($C108&gt;=400,ROUND('201819 DATA'!BO108/$C108,2),"")))</f>
        <v>7.0000000000000007E-2</v>
      </c>
      <c r="AQ108" s="289">
        <f>IF(OR($C108="*",$C108&lt;400),"",IF(AND('201819 DATA'!BP108="*",$C108&gt;=400),"*",IF($C108&gt;=400,ROUND('201819 DATA'!BP108/$C108,2),"")))</f>
        <v>7.0000000000000007E-2</v>
      </c>
      <c r="AR108" s="289">
        <f>IF(OR($C108="*",$C108&lt;400),"",IF(AND('201819 DATA'!BQ108="*",$C108&gt;=400),"*",IF($C108&gt;=400,ROUND('201819 DATA'!BQ108/$C108,2),"")))</f>
        <v>0.04</v>
      </c>
      <c r="AS108" s="289">
        <f>IF(OR($C108="*",$C108&lt;400),"",IF(AND('201819 DATA'!BR108="*",$C108&gt;=400),"*",IF($C108&gt;=400,ROUND('201819 DATA'!BR108/$C108,2),"")))</f>
        <v>0.01</v>
      </c>
      <c r="AT108" s="289">
        <f>IF(OR($C108="*",$C108&lt;400),"",IF(AND('201819 DATA'!BS108="*",$C108&gt;=400),"*",IF($C108&gt;=400,ROUND('201819 DATA'!BS108/$C108,2),"")))</f>
        <v>0.01</v>
      </c>
      <c r="AU108" s="289">
        <f>IF(OR($C108="*",$C108&lt;400),"",IF(AND('201819 DATA'!BT108="*",$C108&gt;=400),"*",IF($C108&gt;=400,ROUND('201819 DATA'!BT108/$C108,2),"")))</f>
        <v>0.06</v>
      </c>
      <c r="AV108" s="289">
        <f>IF(OR($C108="*",$C108&lt;400),"",IF(AND('201819 DATA'!BU108="*",$C108&gt;=400),"*",IF($C108&gt;=400,ROUND('201819 DATA'!BU108/$C108,2),"")))</f>
        <v>0.05</v>
      </c>
      <c r="AW108" s="289">
        <f>IF(OR($C108="*",$C108&lt;400),"",IF(AND('201819 DATA'!BV108="*",$C108&gt;=400),"*",IF($C108&gt;=400,ROUND('201819 DATA'!BV108/$C108,2),"")))</f>
        <v>0</v>
      </c>
      <c r="AX108" s="289">
        <f>IF(OR($C108="*",$C108&lt;400),"",IF(AND('201819 DATA'!BW108="*",$C108&gt;=400),"*",IF($C108&gt;=400,ROUND('201819 DATA'!BW108/$C108,2),"")))</f>
        <v>0.05</v>
      </c>
    </row>
    <row r="109" spans="1:50" x14ac:dyDescent="0.2">
      <c r="A109" s="13" t="s">
        <v>738</v>
      </c>
      <c r="B109" s="287">
        <f>'201819 DATA'!B109</f>
        <v>640</v>
      </c>
      <c r="C109" s="288">
        <f>'201819 DATA'!C109</f>
        <v>635</v>
      </c>
      <c r="D109" s="293">
        <f>'201819 DATA'!FN109</f>
        <v>0</v>
      </c>
      <c r="G109" s="295">
        <f t="shared" si="1"/>
        <v>0.99</v>
      </c>
      <c r="H109" s="289">
        <f>IF(OR($C109="*",$C109&lt;400),"",IF(AND('201819 DATA'!F109="*",$C109&gt;=400),"*",IF($C109&gt;=400,ROUND('201819 DATA'!F109/$C109,2),"")))</f>
        <v>0.05</v>
      </c>
      <c r="I109" s="296">
        <f>IF(OR($B109="*",$B109&lt;400),"",IF(AND('201819 DATA'!Y109="*",$B109&gt;=400),"*",IF($B109&gt;=400,ROUND('201819 DATA'!Y109/$B109,2),"")))</f>
        <v>0</v>
      </c>
      <c r="J109" s="296">
        <f>IF(OR($B109="*",$B109&lt;400),"",IF(AND('201819 DATA'!Z109="*",$B109&gt;=400),"*",IF($B109&gt;=400,ROUND('201819 DATA'!Z109/$B109,2),"")))</f>
        <v>0</v>
      </c>
      <c r="K109" s="296" t="str">
        <f>IF(OR($B109="*",$B109&lt;400),"",IF(AND('201819 DATA'!AA109="*",$B109&gt;=400),"*",IF($B109&gt;=400,ROUND('201819 DATA'!AA109/$B109,2),"")))</f>
        <v>*</v>
      </c>
      <c r="L109" s="296">
        <f>IF(OR($B109="*",$B109&lt;400),"",IF(AND('201819 DATA'!AB109="*",$B109&gt;=400),"*",IF($B109&gt;=400,ROUND('201819 DATA'!AB109/$B109,2),"")))</f>
        <v>0.04</v>
      </c>
      <c r="M109" s="296">
        <f>IF(OR($B109="*",$B109&lt;400),"",IF(AND('201819 DATA'!AC109="*",$B109&gt;=400),"*",IF($B109&gt;=400,ROUND('201819 DATA'!AC109/$B109,2),"")))</f>
        <v>0.2</v>
      </c>
      <c r="N109" s="296">
        <f>IF(OR($B109="*",$B109&lt;400),"",IF(AND('201819 DATA'!AD109="*",$B109&gt;=400),"*",IF($B109&gt;=400,ROUND('201819 DATA'!AD109/$B109,2),"")))</f>
        <v>0.56000000000000005</v>
      </c>
      <c r="O109" s="296">
        <f>IF(OR($B109="*",$B109&lt;400),"",IF(AND('201819 DATA'!AE109="*",$B109&gt;=400),"*",IF($B109&gt;=400,ROUND('201819 DATA'!AE109/$B109,2),"")))</f>
        <v>0.2</v>
      </c>
      <c r="P109" s="297"/>
      <c r="Q109" s="296">
        <f>IF(OR($B109="*",$B109&lt;400),"",IF(AND('201819 DATA'!FL109="*",$B109&gt;=400),"*",IF($B109&gt;=400,ROUND('201819 DATA'!FL109/$B109,2),"")))</f>
        <v>0.88</v>
      </c>
      <c r="R109" s="289">
        <f>IF(OR($C109="*",$C109&lt;400),"",IF(AND('201819 DATA'!F109="*",$C109&gt;=400),"*",IF($C109&gt;=400,ROUND('201819 DATA'!F109/$C109,2),"")))</f>
        <v>0.05</v>
      </c>
      <c r="S109" s="289">
        <f>IF(OR($C109="*",$C109&lt;400),"",IF(AND('201819 DATA'!G109="*",$C109&gt;=400),"*",IF($C109&gt;=400,ROUND('201819 DATA'!G109/$C109,2),"")))</f>
        <v>0.06</v>
      </c>
      <c r="T109" s="289">
        <f>IF(OR($C109="*",$C109&lt;400),"",IF(AND('201819 DATA'!H109="*",$C109&gt;=400),"*",IF($C109&gt;=400,ROUND('201819 DATA'!H109/$C109,2),"")))</f>
        <v>0</v>
      </c>
      <c r="U109" s="289">
        <f>IF(OR($C109="*",$C109&lt;400),"",IF(AND('201819 DATA'!FM109="*",$C109&gt;=400),"*",IF($C109&gt;=400,ROUND('201819 DATA'!FM109/$C109,2),"")))</f>
        <v>0.9</v>
      </c>
      <c r="V109" s="312" t="str">
        <f>IF(OR($D109="*",$D109&lt;400),"",IF(AND('201819 DATA'!M109="*",$D109&gt;=400),"*",IF($D109&gt;=400,ROUND('201819 DATA'!M109/$D109,2),"")))</f>
        <v/>
      </c>
      <c r="W109" s="312" t="str">
        <f>IF(OR($D109="*",$D109&lt;400),"",IF(AND('201819 DATA'!N109="*",$D109&gt;=400),"*",IF($D109&gt;=400,ROUND('201819 DATA'!N109/$D109,2),"")))</f>
        <v/>
      </c>
      <c r="X109" s="312" t="str">
        <f>IF(OR($D109="*",$D109&lt;400),"",IF(AND('201819 DATA'!O109="*",$D109&gt;=400),"*",IF($D109&gt;=400,ROUND('201819 DATA'!O109/$D109,2),"")))</f>
        <v/>
      </c>
      <c r="Y109" s="312" t="str">
        <f>IF(OR($D109="*",$D109&lt;400),"",IF(AND('201819 DATA'!P109="*",$D109&gt;=400),"*",IF($D109&gt;=400,ROUND('201819 DATA'!P109/$D109,2),"")))</f>
        <v/>
      </c>
      <c r="Z109" s="312" t="str">
        <f>IF(OR($D109="*",$D109&lt;400),"",IF(AND('201819 DATA'!Q109="*",$D109&gt;=400),"*",IF($D109&gt;=400,ROUND('201819 DATA'!Q109/$D109,2),"")))</f>
        <v/>
      </c>
      <c r="AA109" s="312" t="str">
        <f>IF(OR($D109="*",$D109&lt;400),"",IF(AND('201819 DATA'!R109="*",$D109&gt;=400),"*",IF($D109&gt;=400,ROUND('201819 DATA'!R109/$D109,2),"")))</f>
        <v/>
      </c>
      <c r="AB109" s="312" t="str">
        <f>IF(OR($D109="*",$D109&lt;400),"",IF(AND('201819 DATA'!S109="*",$D109&gt;=400),"*",IF($D109&gt;=400,ROUND('201819 DATA'!S109/$D109,2),"")))</f>
        <v/>
      </c>
      <c r="AC109" s="312" t="str">
        <f>IF(OR($D109="*",$D109&lt;400),"",IF(AND('201819 DATA'!T109="*",$D109&gt;=400),"*",IF($D109&gt;=400,ROUND('201819 DATA'!T109/$D109,2),"")))</f>
        <v/>
      </c>
      <c r="AD109" s="289">
        <f>IF(OR($C109="*",$C109&lt;400),"",IF(AND('201819 DATA'!BC109="*",$C109&gt;=400),"*",IF($C109&gt;=400,ROUND('201819 DATA'!BC109/$C109,2),"")))</f>
        <v>0.02</v>
      </c>
      <c r="AE109" s="289">
        <f>IF(OR($C109="*",$C109&lt;400),"",IF(AND('201819 DATA'!BD109="*",$C109&gt;=400),"*",IF($C109&gt;=400,ROUND('201819 DATA'!BD109/$C109,2),"")))</f>
        <v>0.09</v>
      </c>
      <c r="AF109" s="289" t="str">
        <f>IF(OR($C109="*",$C109&lt;400),"",IF(AND('201819 DATA'!BE109="*",$C109&gt;=400),"*",IF($C109&gt;=400,ROUND('201819 DATA'!BE109/$C109,2),"")))</f>
        <v>*</v>
      </c>
      <c r="AG109" s="289" t="str">
        <f>IF(OR($C109="*",$C109&lt;400),"",IF(AND('201819 DATA'!BF109="*",$C109&gt;=400),"*",IF($C109&gt;=400,ROUND('201819 DATA'!BF109/$C109,2),"")))</f>
        <v>*</v>
      </c>
      <c r="AH109" s="289" t="str">
        <f>IF(OR($C109="*",$C109&lt;400),"",IF(AND('201819 DATA'!BG109="*",$C109&gt;=400),"*",IF($C109&gt;=400,ROUND('201819 DATA'!BG109/$C109,2),"")))</f>
        <v>*</v>
      </c>
      <c r="AI109" s="289">
        <f>IF(OR($C109="*",$C109&lt;400),"",IF(AND('201819 DATA'!BH109="*",$C109&gt;=400),"*",IF($C109&gt;=400,ROUND('201819 DATA'!BH109/$C109,2),"")))</f>
        <v>0.02</v>
      </c>
      <c r="AJ109" s="289">
        <f>IF(OR($C109="*",$C109&lt;400),"",IF(AND('201819 DATA'!BI109="*",$C109&gt;=400),"*",IF($C109&gt;=400,ROUND('201819 DATA'!BI109/$C109,2),"")))</f>
        <v>0</v>
      </c>
      <c r="AK109" s="289">
        <f>IF(OR($C109="*",$C109&lt;400),"",IF(AND('201819 DATA'!BJ109="*",$C109&gt;=400),"*",IF($C109&gt;=400,ROUND('201819 DATA'!BJ109/$C109,2),"")))</f>
        <v>0</v>
      </c>
      <c r="AL109" s="289">
        <f>IF(OR($C109="*",$C109&lt;400),"",IF(AND('201819 DATA'!BK109="*",$C109&gt;=400),"*",IF($C109&gt;=400,ROUND('201819 DATA'!BK109/$C109,2),"")))</f>
        <v>0.2</v>
      </c>
      <c r="AM109" s="289">
        <f>IF(OR($C109="*",$C109&lt;400),"",IF(AND('201819 DATA'!BL109="*",$C109&gt;=400),"*",IF($C109&gt;=400,ROUND('201819 DATA'!BL109/$C109,2),"")))</f>
        <v>0.05</v>
      </c>
      <c r="AN109" s="289">
        <f>IF(OR($C109="*",$C109&lt;400),"",IF(AND('201819 DATA'!BM109="*",$C109&gt;=400),"*",IF($C109&gt;=400,ROUND('201819 DATA'!BM109/$C109,2),"")))</f>
        <v>0.02</v>
      </c>
      <c r="AO109" s="289">
        <f>IF(OR($C109="*",$C109&lt;400),"",IF(AND('201819 DATA'!BN109="*",$C109&gt;=400),"*",IF($C109&gt;=400,ROUND('201819 DATA'!BN109/$C109,2),"")))</f>
        <v>0.02</v>
      </c>
      <c r="AP109" s="289">
        <f>IF(OR($C109="*",$C109&lt;400),"",IF(AND('201819 DATA'!BO109="*",$C109&gt;=400),"*",IF($C109&gt;=400,ROUND('201819 DATA'!BO109/$C109,2),"")))</f>
        <v>0.06</v>
      </c>
      <c r="AQ109" s="289">
        <f>IF(OR($C109="*",$C109&lt;400),"",IF(AND('201819 DATA'!BP109="*",$C109&gt;=400),"*",IF($C109&gt;=400,ROUND('201819 DATA'!BP109/$C109,2),"")))</f>
        <v>0.02</v>
      </c>
      <c r="AR109" s="289">
        <f>IF(OR($C109="*",$C109&lt;400),"",IF(AND('201819 DATA'!BQ109="*",$C109&gt;=400),"*",IF($C109&gt;=400,ROUND('201819 DATA'!BQ109/$C109,2),"")))</f>
        <v>0</v>
      </c>
      <c r="AS109" s="289">
        <f>IF(OR($C109="*",$C109&lt;400),"",IF(AND('201819 DATA'!BR109="*",$C109&gt;=400),"*",IF($C109&gt;=400,ROUND('201819 DATA'!BR109/$C109,2),"")))</f>
        <v>0</v>
      </c>
      <c r="AT109" s="289">
        <f>IF(OR($C109="*",$C109&lt;400),"",IF(AND('201819 DATA'!BS109="*",$C109&gt;=400),"*",IF($C109&gt;=400,ROUND('201819 DATA'!BS109/$C109,2),"")))</f>
        <v>0</v>
      </c>
      <c r="AU109" s="289">
        <f>IF(OR($C109="*",$C109&lt;400),"",IF(AND('201819 DATA'!BT109="*",$C109&gt;=400),"*",IF($C109&gt;=400,ROUND('201819 DATA'!BT109/$C109,2),"")))</f>
        <v>0.19</v>
      </c>
      <c r="AV109" s="289">
        <f>IF(OR($C109="*",$C109&lt;400),"",IF(AND('201819 DATA'!BU109="*",$C109&gt;=400),"*",IF($C109&gt;=400,ROUND('201819 DATA'!BU109/$C109,2),"")))</f>
        <v>0.28999999999999998</v>
      </c>
      <c r="AW109" s="289">
        <f>IF(OR($C109="*",$C109&lt;400),"",IF(AND('201819 DATA'!BV109="*",$C109&gt;=400),"*",IF($C109&gt;=400,ROUND('201819 DATA'!BV109/$C109,2),"")))</f>
        <v>0</v>
      </c>
      <c r="AX109" s="289">
        <f>IF(OR($C109="*",$C109&lt;400),"",IF(AND('201819 DATA'!BW109="*",$C109&gt;=400),"*",IF($C109&gt;=400,ROUND('201819 DATA'!BW109/$C109,2),"")))</f>
        <v>0</v>
      </c>
    </row>
    <row r="110" spans="1:50" x14ac:dyDescent="0.2">
      <c r="A110" s="13" t="s">
        <v>356</v>
      </c>
      <c r="B110" s="287">
        <f>'201819 DATA'!B110</f>
        <v>1565</v>
      </c>
      <c r="C110" s="288">
        <f>'201819 DATA'!C110</f>
        <v>1565</v>
      </c>
      <c r="D110" s="293">
        <f>'201819 DATA'!FN110</f>
        <v>260</v>
      </c>
      <c r="G110" s="295">
        <f t="shared" si="1"/>
        <v>1</v>
      </c>
      <c r="H110" s="289">
        <f>IF(OR($C110="*",$C110&lt;400),"",IF(AND('201819 DATA'!F110="*",$C110&gt;=400),"*",IF($C110&gt;=400,ROUND('201819 DATA'!F110/$C110,2),"")))</f>
        <v>0</v>
      </c>
      <c r="I110" s="296">
        <f>IF(OR($B110="*",$B110&lt;400),"",IF(AND('201819 DATA'!Y110="*",$B110&gt;=400),"*",IF($B110&gt;=400,ROUND('201819 DATA'!Y110/$B110,2),"")))</f>
        <v>0</v>
      </c>
      <c r="J110" s="296">
        <f>IF(OR($B110="*",$B110&lt;400),"",IF(AND('201819 DATA'!Z110="*",$B110&gt;=400),"*",IF($B110&gt;=400,ROUND('201819 DATA'!Z110/$B110,2),"")))</f>
        <v>0.04</v>
      </c>
      <c r="K110" s="296">
        <f>IF(OR($B110="*",$B110&lt;400),"",IF(AND('201819 DATA'!AA110="*",$B110&gt;=400),"*",IF($B110&gt;=400,ROUND('201819 DATA'!AA110/$B110,2),"")))</f>
        <v>0.09</v>
      </c>
      <c r="L110" s="296">
        <f>IF(OR($B110="*",$B110&lt;400),"",IF(AND('201819 DATA'!AB110="*",$B110&gt;=400),"*",IF($B110&gt;=400,ROUND('201819 DATA'!AB110/$B110,2),"")))</f>
        <v>0.28000000000000003</v>
      </c>
      <c r="M110" s="296">
        <f>IF(OR($B110="*",$B110&lt;400),"",IF(AND('201819 DATA'!AC110="*",$B110&gt;=400),"*",IF($B110&gt;=400,ROUND('201819 DATA'!AC110/$B110,2),"")))</f>
        <v>0.42</v>
      </c>
      <c r="N110" s="296">
        <f>IF(OR($B110="*",$B110&lt;400),"",IF(AND('201819 DATA'!AD110="*",$B110&gt;=400),"*",IF($B110&gt;=400,ROUND('201819 DATA'!AD110/$B110,2),"")))</f>
        <v>0.17</v>
      </c>
      <c r="O110" s="296">
        <f>IF(OR($B110="*",$B110&lt;400),"",IF(AND('201819 DATA'!AE110="*",$B110&gt;=400),"*",IF($B110&gt;=400,ROUND('201819 DATA'!AE110/$B110,2),"")))</f>
        <v>0.01</v>
      </c>
      <c r="P110" s="297"/>
      <c r="Q110" s="296">
        <f>IF(OR($B110="*",$B110&lt;400),"",IF(AND('201819 DATA'!FL110="*",$B110&gt;=400),"*",IF($B110&gt;=400,ROUND('201819 DATA'!FL110/$B110,2),"")))</f>
        <v>0.98</v>
      </c>
      <c r="R110" s="289">
        <f>IF(OR($C110="*",$C110&lt;400),"",IF(AND('201819 DATA'!F110="*",$C110&gt;=400),"*",IF($C110&gt;=400,ROUND('201819 DATA'!F110/$C110,2),"")))</f>
        <v>0</v>
      </c>
      <c r="S110" s="289">
        <f>IF(OR($C110="*",$C110&lt;400),"",IF(AND('201819 DATA'!G110="*",$C110&gt;=400),"*",IF($C110&gt;=400,ROUND('201819 DATA'!G110/$C110,2),"")))</f>
        <v>0</v>
      </c>
      <c r="T110" s="289">
        <f>IF(OR($C110="*",$C110&lt;400),"",IF(AND('201819 DATA'!H110="*",$C110&gt;=400),"*",IF($C110&gt;=400,ROUND('201819 DATA'!H110/$C110,2),"")))</f>
        <v>1</v>
      </c>
      <c r="U110" s="289">
        <f>IF(OR($C110="*",$C110&lt;400),"",IF(AND('201819 DATA'!FM110="*",$C110&gt;=400),"*",IF($C110&gt;=400,ROUND('201819 DATA'!FM110/$C110,2),"")))</f>
        <v>0</v>
      </c>
      <c r="V110" s="312" t="str">
        <f>IF(OR($D110="*",$D110&lt;400),"",IF(AND('201819 DATA'!M110="*",$D110&gt;=400),"*",IF($D110&gt;=400,ROUND('201819 DATA'!M110/$D110,2),"")))</f>
        <v/>
      </c>
      <c r="W110" s="312" t="str">
        <f>IF(OR($D110="*",$D110&lt;400),"",IF(AND('201819 DATA'!N110="*",$D110&gt;=400),"*",IF($D110&gt;=400,ROUND('201819 DATA'!N110/$D110,2),"")))</f>
        <v/>
      </c>
      <c r="X110" s="312" t="str">
        <f>IF(OR($D110="*",$D110&lt;400),"",IF(AND('201819 DATA'!O110="*",$D110&gt;=400),"*",IF($D110&gt;=400,ROUND('201819 DATA'!O110/$D110,2),"")))</f>
        <v/>
      </c>
      <c r="Y110" s="312" t="str">
        <f>IF(OR($D110="*",$D110&lt;400),"",IF(AND('201819 DATA'!P110="*",$D110&gt;=400),"*",IF($D110&gt;=400,ROUND('201819 DATA'!P110/$D110,2),"")))</f>
        <v/>
      </c>
      <c r="Z110" s="312" t="str">
        <f>IF(OR($D110="*",$D110&lt;400),"",IF(AND('201819 DATA'!Q110="*",$D110&gt;=400),"*",IF($D110&gt;=400,ROUND('201819 DATA'!Q110/$D110,2),"")))</f>
        <v/>
      </c>
      <c r="AA110" s="312" t="str">
        <f>IF(OR($D110="*",$D110&lt;400),"",IF(AND('201819 DATA'!R110="*",$D110&gt;=400),"*",IF($D110&gt;=400,ROUND('201819 DATA'!R110/$D110,2),"")))</f>
        <v/>
      </c>
      <c r="AB110" s="312" t="str">
        <f>IF(OR($D110="*",$D110&lt;400),"",IF(AND('201819 DATA'!S110="*",$D110&gt;=400),"*",IF($D110&gt;=400,ROUND('201819 DATA'!S110/$D110,2),"")))</f>
        <v/>
      </c>
      <c r="AC110" s="312" t="str">
        <f>IF(OR($D110="*",$D110&lt;400),"",IF(AND('201819 DATA'!T110="*",$D110&gt;=400),"*",IF($D110&gt;=400,ROUND('201819 DATA'!T110/$D110,2),"")))</f>
        <v/>
      </c>
      <c r="AD110" s="289">
        <f>IF(OR($C110="*",$C110&lt;400),"",IF(AND('201819 DATA'!BC110="*",$C110&gt;=400),"*",IF($C110&gt;=400,ROUND('201819 DATA'!BC110/$C110,2),"")))</f>
        <v>0</v>
      </c>
      <c r="AE110" s="289">
        <f>IF(OR($C110="*",$C110&lt;400),"",IF(AND('201819 DATA'!BD110="*",$C110&gt;=400),"*",IF($C110&gt;=400,ROUND('201819 DATA'!BD110/$C110,2),"")))</f>
        <v>0.01</v>
      </c>
      <c r="AF110" s="289">
        <f>IF(OR($C110="*",$C110&lt;400),"",IF(AND('201819 DATA'!BE110="*",$C110&gt;=400),"*",IF($C110&gt;=400,ROUND('201819 DATA'!BE110/$C110,2),"")))</f>
        <v>0</v>
      </c>
      <c r="AG110" s="289">
        <f>IF(OR($C110="*",$C110&lt;400),"",IF(AND('201819 DATA'!BF110="*",$C110&gt;=400),"*",IF($C110&gt;=400,ROUND('201819 DATA'!BF110/$C110,2),"")))</f>
        <v>0</v>
      </c>
      <c r="AH110" s="289">
        <f>IF(OR($C110="*",$C110&lt;400),"",IF(AND('201819 DATA'!BG110="*",$C110&gt;=400),"*",IF($C110&gt;=400,ROUND('201819 DATA'!BG110/$C110,2),"")))</f>
        <v>0</v>
      </c>
      <c r="AI110" s="289">
        <f>IF(OR($C110="*",$C110&lt;400),"",IF(AND('201819 DATA'!BH110="*",$C110&gt;=400),"*",IF($C110&gt;=400,ROUND('201819 DATA'!BH110/$C110,2),"")))</f>
        <v>0.09</v>
      </c>
      <c r="AJ110" s="289">
        <f>IF(OR($C110="*",$C110&lt;400),"",IF(AND('201819 DATA'!BI110="*",$C110&gt;=400),"*",IF($C110&gt;=400,ROUND('201819 DATA'!BI110/$C110,2),"")))</f>
        <v>0</v>
      </c>
      <c r="AK110" s="289">
        <f>IF(OR($C110="*",$C110&lt;400),"",IF(AND('201819 DATA'!BJ110="*",$C110&gt;=400),"*",IF($C110&gt;=400,ROUND('201819 DATA'!BJ110/$C110,2),"")))</f>
        <v>0</v>
      </c>
      <c r="AL110" s="289" t="str">
        <f>IF(OR($C110="*",$C110&lt;400),"",IF(AND('201819 DATA'!BK110="*",$C110&gt;=400),"*",IF($C110&gt;=400,ROUND('201819 DATA'!BK110/$C110,2),"")))</f>
        <v>*</v>
      </c>
      <c r="AM110" s="289">
        <f>IF(OR($C110="*",$C110&lt;400),"",IF(AND('201819 DATA'!BL110="*",$C110&gt;=400),"*",IF($C110&gt;=400,ROUND('201819 DATA'!BL110/$C110,2),"")))</f>
        <v>0</v>
      </c>
      <c r="AN110" s="289">
        <f>IF(OR($C110="*",$C110&lt;400),"",IF(AND('201819 DATA'!BM110="*",$C110&gt;=400),"*",IF($C110&gt;=400,ROUND('201819 DATA'!BM110/$C110,2),"")))</f>
        <v>0</v>
      </c>
      <c r="AO110" s="289">
        <f>IF(OR($C110="*",$C110&lt;400),"",IF(AND('201819 DATA'!BN110="*",$C110&gt;=400),"*",IF($C110&gt;=400,ROUND('201819 DATA'!BN110/$C110,2),"")))</f>
        <v>0.01</v>
      </c>
      <c r="AP110" s="289">
        <f>IF(OR($C110="*",$C110&lt;400),"",IF(AND('201819 DATA'!BO110="*",$C110&gt;=400),"*",IF($C110&gt;=400,ROUND('201819 DATA'!BO110/$C110,2),"")))</f>
        <v>0.83</v>
      </c>
      <c r="AQ110" s="289">
        <f>IF(OR($C110="*",$C110&lt;400),"",IF(AND('201819 DATA'!BP110="*",$C110&gt;=400),"*",IF($C110&gt;=400,ROUND('201819 DATA'!BP110/$C110,2),"")))</f>
        <v>0</v>
      </c>
      <c r="AR110" s="289">
        <f>IF(OR($C110="*",$C110&lt;400),"",IF(AND('201819 DATA'!BQ110="*",$C110&gt;=400),"*",IF($C110&gt;=400,ROUND('201819 DATA'!BQ110/$C110,2),"")))</f>
        <v>0</v>
      </c>
      <c r="AS110" s="289">
        <f>IF(OR($C110="*",$C110&lt;400),"",IF(AND('201819 DATA'!BR110="*",$C110&gt;=400),"*",IF($C110&gt;=400,ROUND('201819 DATA'!BR110/$C110,2),"")))</f>
        <v>0</v>
      </c>
      <c r="AT110" s="289" t="str">
        <f>IF(OR($C110="*",$C110&lt;400),"",IF(AND('201819 DATA'!BS110="*",$C110&gt;=400),"*",IF($C110&gt;=400,ROUND('201819 DATA'!BS110/$C110,2),"")))</f>
        <v>*</v>
      </c>
      <c r="AU110" s="289">
        <f>IF(OR($C110="*",$C110&lt;400),"",IF(AND('201819 DATA'!BT110="*",$C110&gt;=400),"*",IF($C110&gt;=400,ROUND('201819 DATA'!BT110/$C110,2),"")))</f>
        <v>0</v>
      </c>
      <c r="AV110" s="289">
        <f>IF(OR($C110="*",$C110&lt;400),"",IF(AND('201819 DATA'!BU110="*",$C110&gt;=400),"*",IF($C110&gt;=400,ROUND('201819 DATA'!BU110/$C110,2),"")))</f>
        <v>0.06</v>
      </c>
      <c r="AW110" s="289">
        <f>IF(OR($C110="*",$C110&lt;400),"",IF(AND('201819 DATA'!BV110="*",$C110&gt;=400),"*",IF($C110&gt;=400,ROUND('201819 DATA'!BV110/$C110,2),"")))</f>
        <v>0</v>
      </c>
      <c r="AX110" s="289" t="str">
        <f>IF(OR($C110="*",$C110&lt;400),"",IF(AND('201819 DATA'!BW110="*",$C110&gt;=400),"*",IF($C110&gt;=400,ROUND('201819 DATA'!BW110/$C110,2),"")))</f>
        <v>*</v>
      </c>
    </row>
    <row r="111" spans="1:50" x14ac:dyDescent="0.2">
      <c r="A111" s="13" t="s">
        <v>357</v>
      </c>
      <c r="B111" s="287">
        <f>'201819 DATA'!B111</f>
        <v>3605</v>
      </c>
      <c r="C111" s="288">
        <f>'201819 DATA'!C111</f>
        <v>3605</v>
      </c>
      <c r="D111" s="293">
        <f>'201819 DATA'!FN111</f>
        <v>2155</v>
      </c>
      <c r="G111" s="295">
        <f t="shared" si="1"/>
        <v>1</v>
      </c>
      <c r="H111" s="289">
        <f>IF(OR($C111="*",$C111&lt;400),"",IF(AND('201819 DATA'!F111="*",$C111&gt;=400),"*",IF($C111&gt;=400,ROUND('201819 DATA'!F111/$C111,2),"")))</f>
        <v>0</v>
      </c>
      <c r="I111" s="296">
        <f>IF(OR($B111="*",$B111&lt;400),"",IF(AND('201819 DATA'!Y111="*",$B111&gt;=400),"*",IF($B111&gt;=400,ROUND('201819 DATA'!Y111/$B111,2),"")))</f>
        <v>0</v>
      </c>
      <c r="J111" s="296">
        <f>IF(OR($B111="*",$B111&lt;400),"",IF(AND('201819 DATA'!Z111="*",$B111&gt;=400),"*",IF($B111&gt;=400,ROUND('201819 DATA'!Z111/$B111,2),"")))</f>
        <v>0.11</v>
      </c>
      <c r="K111" s="296">
        <f>IF(OR($B111="*",$B111&lt;400),"",IF(AND('201819 DATA'!AA111="*",$B111&gt;=400),"*",IF($B111&gt;=400,ROUND('201819 DATA'!AA111/$B111,2),"")))</f>
        <v>0.24</v>
      </c>
      <c r="L111" s="296">
        <f>IF(OR($B111="*",$B111&lt;400),"",IF(AND('201819 DATA'!AB111="*",$B111&gt;=400),"*",IF($B111&gt;=400,ROUND('201819 DATA'!AB111/$B111,2),"")))</f>
        <v>0.32</v>
      </c>
      <c r="M111" s="296">
        <f>IF(OR($B111="*",$B111&lt;400),"",IF(AND('201819 DATA'!AC111="*",$B111&gt;=400),"*",IF($B111&gt;=400,ROUND('201819 DATA'!AC111/$B111,2),"")))</f>
        <v>0.27</v>
      </c>
      <c r="N111" s="296">
        <f>IF(OR($B111="*",$B111&lt;400),"",IF(AND('201819 DATA'!AD111="*",$B111&gt;=400),"*",IF($B111&gt;=400,ROUND('201819 DATA'!AD111/$B111,2),"")))</f>
        <v>0.06</v>
      </c>
      <c r="O111" s="296" t="str">
        <f>IF(OR($B111="*",$B111&lt;400),"",IF(AND('201819 DATA'!AE111="*",$B111&gt;=400),"*",IF($B111&gt;=400,ROUND('201819 DATA'!AE111/$B111,2),"")))</f>
        <v>*</v>
      </c>
      <c r="P111" s="297"/>
      <c r="Q111" s="296">
        <f>IF(OR($B111="*",$B111&lt;400),"",IF(AND('201819 DATA'!FL111="*",$B111&gt;=400),"*",IF($B111&gt;=400,ROUND('201819 DATA'!FL111/$B111,2),"")))</f>
        <v>0.98</v>
      </c>
      <c r="R111" s="289">
        <f>IF(OR($C111="*",$C111&lt;400),"",IF(AND('201819 DATA'!F111="*",$C111&gt;=400),"*",IF($C111&gt;=400,ROUND('201819 DATA'!F111/$C111,2),"")))</f>
        <v>0</v>
      </c>
      <c r="S111" s="289">
        <f>IF(OR($C111="*",$C111&lt;400),"",IF(AND('201819 DATA'!G111="*",$C111&gt;=400),"*",IF($C111&gt;=400,ROUND('201819 DATA'!G111/$C111,2),"")))</f>
        <v>0</v>
      </c>
      <c r="T111" s="289">
        <f>IF(OR($C111="*",$C111&lt;400),"",IF(AND('201819 DATA'!H111="*",$C111&gt;=400),"*",IF($C111&gt;=400,ROUND('201819 DATA'!H111/$C111,2),"")))</f>
        <v>1</v>
      </c>
      <c r="U111" s="289">
        <f>IF(OR($C111="*",$C111&lt;400),"",IF(AND('201819 DATA'!FM111="*",$C111&gt;=400),"*",IF($C111&gt;=400,ROUND('201819 DATA'!FM111/$C111,2),"")))</f>
        <v>0</v>
      </c>
      <c r="V111" s="312">
        <f>IF(OR($D111="*",$D111&lt;400),"",IF(AND('201819 DATA'!M111="*",$D111&gt;=400),"*",IF($D111&gt;=400,ROUND('201819 DATA'!M111/$D111,2),"")))</f>
        <v>0.63</v>
      </c>
      <c r="W111" s="312">
        <f>IF(OR($D111="*",$D111&lt;400),"",IF(AND('201819 DATA'!N111="*",$D111&gt;=400),"*",IF($D111&gt;=400,ROUND('201819 DATA'!N111/$D111,2),"")))</f>
        <v>0.18</v>
      </c>
      <c r="X111" s="312">
        <f>IF(OR($D111="*",$D111&lt;400),"",IF(AND('201819 DATA'!O111="*",$D111&gt;=400),"*",IF($D111&gt;=400,ROUND('201819 DATA'!O111/$D111,2),"")))</f>
        <v>0.09</v>
      </c>
      <c r="Y111" s="312">
        <f>IF(OR($D111="*",$D111&lt;400),"",IF(AND('201819 DATA'!P111="*",$D111&gt;=400),"*",IF($D111&gt;=400,ROUND('201819 DATA'!P111/$D111,2),"")))</f>
        <v>7.0000000000000007E-2</v>
      </c>
      <c r="Z111" s="312">
        <f>IF(OR($D111="*",$D111&lt;400),"",IF(AND('201819 DATA'!Q111="*",$D111&gt;=400),"*",IF($D111&gt;=400,ROUND('201819 DATA'!Q111/$D111,2),"")))</f>
        <v>0.01</v>
      </c>
      <c r="AA111" s="312">
        <f>IF(OR($D111="*",$D111&lt;400),"",IF(AND('201819 DATA'!R111="*",$D111&gt;=400),"*",IF($D111&gt;=400,ROUND('201819 DATA'!R111/$D111,2),"")))</f>
        <v>0</v>
      </c>
      <c r="AB111" s="312">
        <f>IF(OR($D111="*",$D111&lt;400),"",IF(AND('201819 DATA'!S111="*",$D111&gt;=400),"*",IF($D111&gt;=400,ROUND('201819 DATA'!S111/$D111,2),"")))</f>
        <v>0.01</v>
      </c>
      <c r="AC111" s="312">
        <f>IF(OR($D111="*",$D111&lt;400),"",IF(AND('201819 DATA'!T111="*",$D111&gt;=400),"*",IF($D111&gt;=400,ROUND('201819 DATA'!T111/$D111,2),"")))</f>
        <v>0.01</v>
      </c>
      <c r="AD111" s="289">
        <f>IF(OR($C111="*",$C111&lt;400),"",IF(AND('201819 DATA'!BC111="*",$C111&gt;=400),"*",IF($C111&gt;=400,ROUND('201819 DATA'!BC111/$C111,2),"")))</f>
        <v>0.01</v>
      </c>
      <c r="AE111" s="289">
        <f>IF(OR($C111="*",$C111&lt;400),"",IF(AND('201819 DATA'!BD111="*",$C111&gt;=400),"*",IF($C111&gt;=400,ROUND('201819 DATA'!BD111/$C111,2),"")))</f>
        <v>0.05</v>
      </c>
      <c r="AF111" s="289">
        <f>IF(OR($C111="*",$C111&lt;400),"",IF(AND('201819 DATA'!BE111="*",$C111&gt;=400),"*",IF($C111&gt;=400,ROUND('201819 DATA'!BE111/$C111,2),"")))</f>
        <v>0.01</v>
      </c>
      <c r="AG111" s="289" t="str">
        <f>IF(OR($C111="*",$C111&lt;400),"",IF(AND('201819 DATA'!BF111="*",$C111&gt;=400),"*",IF($C111&gt;=400,ROUND('201819 DATA'!BF111/$C111,2),"")))</f>
        <v>*</v>
      </c>
      <c r="AH111" s="289" t="str">
        <f>IF(OR($C111="*",$C111&lt;400),"",IF(AND('201819 DATA'!BG111="*",$C111&gt;=400),"*",IF($C111&gt;=400,ROUND('201819 DATA'!BG111/$C111,2),"")))</f>
        <v>*</v>
      </c>
      <c r="AI111" s="289">
        <f>IF(OR($C111="*",$C111&lt;400),"",IF(AND('201819 DATA'!BH111="*",$C111&gt;=400),"*",IF($C111&gt;=400,ROUND('201819 DATA'!BH111/$C111,2),"")))</f>
        <v>0.02</v>
      </c>
      <c r="AJ111" s="289" t="str">
        <f>IF(OR($C111="*",$C111&lt;400),"",IF(AND('201819 DATA'!BI111="*",$C111&gt;=400),"*",IF($C111&gt;=400,ROUND('201819 DATA'!BI111/$C111,2),"")))</f>
        <v>*</v>
      </c>
      <c r="AK111" s="289">
        <f>IF(OR($C111="*",$C111&lt;400),"",IF(AND('201819 DATA'!BJ111="*",$C111&gt;=400),"*",IF($C111&gt;=400,ROUND('201819 DATA'!BJ111/$C111,2),"")))</f>
        <v>0</v>
      </c>
      <c r="AL111" s="289">
        <f>IF(OR($C111="*",$C111&lt;400),"",IF(AND('201819 DATA'!BK111="*",$C111&gt;=400),"*",IF($C111&gt;=400,ROUND('201819 DATA'!BK111/$C111,2),"")))</f>
        <v>0.02</v>
      </c>
      <c r="AM111" s="289" t="str">
        <f>IF(OR($C111="*",$C111&lt;400),"",IF(AND('201819 DATA'!BL111="*",$C111&gt;=400),"*",IF($C111&gt;=400,ROUND('201819 DATA'!BL111/$C111,2),"")))</f>
        <v>*</v>
      </c>
      <c r="AN111" s="289">
        <f>IF(OR($C111="*",$C111&lt;400),"",IF(AND('201819 DATA'!BM111="*",$C111&gt;=400),"*",IF($C111&gt;=400,ROUND('201819 DATA'!BM111/$C111,2),"")))</f>
        <v>0.68</v>
      </c>
      <c r="AO111" s="289">
        <f>IF(OR($C111="*",$C111&lt;400),"",IF(AND('201819 DATA'!BN111="*",$C111&gt;=400),"*",IF($C111&gt;=400,ROUND('201819 DATA'!BN111/$C111,2),"")))</f>
        <v>7.0000000000000007E-2</v>
      </c>
      <c r="AP111" s="289">
        <f>IF(OR($C111="*",$C111&lt;400),"",IF(AND('201819 DATA'!BO111="*",$C111&gt;=400),"*",IF($C111&gt;=400,ROUND('201819 DATA'!BO111/$C111,2),"")))</f>
        <v>0.03</v>
      </c>
      <c r="AQ111" s="289" t="str">
        <f>IF(OR($C111="*",$C111&lt;400),"",IF(AND('201819 DATA'!BP111="*",$C111&gt;=400),"*",IF($C111&gt;=400,ROUND('201819 DATA'!BP111/$C111,2),"")))</f>
        <v>*</v>
      </c>
      <c r="AR111" s="289">
        <f>IF(OR($C111="*",$C111&lt;400),"",IF(AND('201819 DATA'!BQ111="*",$C111&gt;=400),"*",IF($C111&gt;=400,ROUND('201819 DATA'!BQ111/$C111,2),"")))</f>
        <v>0</v>
      </c>
      <c r="AS111" s="289">
        <f>IF(OR($C111="*",$C111&lt;400),"",IF(AND('201819 DATA'!BR111="*",$C111&gt;=400),"*",IF($C111&gt;=400,ROUND('201819 DATA'!BR111/$C111,2),"")))</f>
        <v>0</v>
      </c>
      <c r="AT111" s="289" t="str">
        <f>IF(OR($C111="*",$C111&lt;400),"",IF(AND('201819 DATA'!BS111="*",$C111&gt;=400),"*",IF($C111&gt;=400,ROUND('201819 DATA'!BS111/$C111,2),"")))</f>
        <v>*</v>
      </c>
      <c r="AU111" s="289">
        <f>IF(OR($C111="*",$C111&lt;400),"",IF(AND('201819 DATA'!BT111="*",$C111&gt;=400),"*",IF($C111&gt;=400,ROUND('201819 DATA'!BT111/$C111,2),"")))</f>
        <v>0.08</v>
      </c>
      <c r="AV111" s="289" t="str">
        <f>IF(OR($C111="*",$C111&lt;400),"",IF(AND('201819 DATA'!BU111="*",$C111&gt;=400),"*",IF($C111&gt;=400,ROUND('201819 DATA'!BU111/$C111,2),"")))</f>
        <v>*</v>
      </c>
      <c r="AW111" s="289">
        <f>IF(OR($C111="*",$C111&lt;400),"",IF(AND('201819 DATA'!BV111="*",$C111&gt;=400),"*",IF($C111&gt;=400,ROUND('201819 DATA'!BV111/$C111,2),"")))</f>
        <v>0</v>
      </c>
      <c r="AX111" s="289">
        <f>IF(OR($C111="*",$C111&lt;400),"",IF(AND('201819 DATA'!BW111="*",$C111&gt;=400),"*",IF($C111&gt;=400,ROUND('201819 DATA'!BW111/$C111,2),"")))</f>
        <v>0.02</v>
      </c>
    </row>
    <row r="112" spans="1:50" x14ac:dyDescent="0.2">
      <c r="A112" s="13" t="s">
        <v>800</v>
      </c>
      <c r="B112" s="287">
        <f>'201819 DATA'!B112</f>
        <v>3540</v>
      </c>
      <c r="C112" s="288">
        <f>'201819 DATA'!C112</f>
        <v>1520</v>
      </c>
      <c r="D112" s="293">
        <f>'201819 DATA'!FN112</f>
        <v>1455</v>
      </c>
      <c r="G112" s="295">
        <f t="shared" si="1"/>
        <v>0.43</v>
      </c>
      <c r="H112" s="289">
        <f>IF(OR($C112="*",$C112&lt;400),"",IF(AND('201819 DATA'!F112="*",$C112&gt;=400),"*",IF($C112&gt;=400,ROUND('201819 DATA'!F112/$C112,2),"")))</f>
        <v>0</v>
      </c>
      <c r="I112" s="296">
        <f>IF(OR($B112="*",$B112&lt;400),"",IF(AND('201819 DATA'!Y112="*",$B112&gt;=400),"*",IF($B112&gt;=400,ROUND('201819 DATA'!Y112/$B112,2),"")))</f>
        <v>0</v>
      </c>
      <c r="J112" s="296">
        <f>IF(OR($B112="*",$B112&lt;400),"",IF(AND('201819 DATA'!Z112="*",$B112&gt;=400),"*",IF($B112&gt;=400,ROUND('201819 DATA'!Z112/$B112,2),"")))</f>
        <v>0</v>
      </c>
      <c r="K112" s="296">
        <f>IF(OR($B112="*",$B112&lt;400),"",IF(AND('201819 DATA'!AA112="*",$B112&gt;=400),"*",IF($B112&gt;=400,ROUND('201819 DATA'!AA112/$B112,2),"")))</f>
        <v>0</v>
      </c>
      <c r="L112" s="296">
        <f>IF(OR($B112="*",$B112&lt;400),"",IF(AND('201819 DATA'!AB112="*",$B112&gt;=400),"*",IF($B112&gt;=400,ROUND('201819 DATA'!AB112/$B112,2),"")))</f>
        <v>0</v>
      </c>
      <c r="M112" s="296">
        <f>IF(OR($B112="*",$B112&lt;400),"",IF(AND('201819 DATA'!AC112="*",$B112&gt;=400),"*",IF($B112&gt;=400,ROUND('201819 DATA'!AC112/$B112,2),"")))</f>
        <v>0</v>
      </c>
      <c r="N112" s="296">
        <f>IF(OR($B112="*",$B112&lt;400),"",IF(AND('201819 DATA'!AD112="*",$B112&gt;=400),"*",IF($B112&gt;=400,ROUND('201819 DATA'!AD112/$B112,2),"")))</f>
        <v>0</v>
      </c>
      <c r="O112" s="296">
        <f>IF(OR($B112="*",$B112&lt;400),"",IF(AND('201819 DATA'!AE112="*",$B112&gt;=400),"*",IF($B112&gt;=400,ROUND('201819 DATA'!AE112/$B112,2),"")))</f>
        <v>0</v>
      </c>
      <c r="P112" s="297"/>
      <c r="Q112" s="296">
        <f>IF(OR($B112="*",$B112&lt;400),"",IF(AND('201819 DATA'!FL112="*",$B112&gt;=400),"*",IF($B112&gt;=400,ROUND('201819 DATA'!FL112/$B112,2),"")))</f>
        <v>1</v>
      </c>
      <c r="R112" s="289">
        <f>IF(OR($C112="*",$C112&lt;400),"",IF(AND('201819 DATA'!F112="*",$C112&gt;=400),"*",IF($C112&gt;=400,ROUND('201819 DATA'!F112/$C112,2),"")))</f>
        <v>0</v>
      </c>
      <c r="S112" s="289">
        <f>IF(OR($C112="*",$C112&lt;400),"",IF(AND('201819 DATA'!G112="*",$C112&gt;=400),"*",IF($C112&gt;=400,ROUND('201819 DATA'!G112/$C112,2),"")))</f>
        <v>0.04</v>
      </c>
      <c r="T112" s="289">
        <f>IF(OR($C112="*",$C112&lt;400),"",IF(AND('201819 DATA'!H112="*",$C112&gt;=400),"*",IF($C112&gt;=400,ROUND('201819 DATA'!H112/$C112,2),"")))</f>
        <v>0.96</v>
      </c>
      <c r="U112" s="289">
        <f>IF(OR($C112="*",$C112&lt;400),"",IF(AND('201819 DATA'!FM112="*",$C112&gt;=400),"*",IF($C112&gt;=400,ROUND('201819 DATA'!FM112/$C112,2),"")))</f>
        <v>0</v>
      </c>
      <c r="V112" s="312">
        <f>IF(OR($D112="*",$D112&lt;400),"",IF(AND('201819 DATA'!M112="*",$D112&gt;=400),"*",IF($D112&gt;=400,ROUND('201819 DATA'!M112/$D112,2),"")))</f>
        <v>0.35</v>
      </c>
      <c r="W112" s="312">
        <f>IF(OR($D112="*",$D112&lt;400),"",IF(AND('201819 DATA'!N112="*",$D112&gt;=400),"*",IF($D112&gt;=400,ROUND('201819 DATA'!N112/$D112,2),"")))</f>
        <v>0.38</v>
      </c>
      <c r="X112" s="312">
        <f>IF(OR($D112="*",$D112&lt;400),"",IF(AND('201819 DATA'!O112="*",$D112&gt;=400),"*",IF($D112&gt;=400,ROUND('201819 DATA'!O112/$D112,2),"")))</f>
        <v>0.16</v>
      </c>
      <c r="Y112" s="312">
        <f>IF(OR($D112="*",$D112&lt;400),"",IF(AND('201819 DATA'!P112="*",$D112&gt;=400),"*",IF($D112&gt;=400,ROUND('201819 DATA'!P112/$D112,2),"")))</f>
        <v>0.1</v>
      </c>
      <c r="Z112" s="312">
        <f>IF(OR($D112="*",$D112&lt;400),"",IF(AND('201819 DATA'!Q112="*",$D112&gt;=400),"*",IF($D112&gt;=400,ROUND('201819 DATA'!Q112/$D112,2),"")))</f>
        <v>0.01</v>
      </c>
      <c r="AA112" s="312" t="str">
        <f>IF(OR($D112="*",$D112&lt;400),"",IF(AND('201819 DATA'!R112="*",$D112&gt;=400),"*",IF($D112&gt;=400,ROUND('201819 DATA'!R112/$D112,2),"")))</f>
        <v>*</v>
      </c>
      <c r="AB112" s="312" t="str">
        <f>IF(OR($D112="*",$D112&lt;400),"",IF(AND('201819 DATA'!S112="*",$D112&gt;=400),"*",IF($D112&gt;=400,ROUND('201819 DATA'!S112/$D112,2),"")))</f>
        <v>*</v>
      </c>
      <c r="AC112" s="312" t="str">
        <f>IF(OR($D112="*",$D112&lt;400),"",IF(AND('201819 DATA'!T112="*",$D112&gt;=400),"*",IF($D112&gt;=400,ROUND('201819 DATA'!T112/$D112,2),"")))</f>
        <v>*</v>
      </c>
      <c r="AD112" s="289" t="str">
        <f>IF(OR($C112="*",$C112&lt;400),"",IF(AND('201819 DATA'!BC112="*",$C112&gt;=400),"*",IF($C112&gt;=400,ROUND('201819 DATA'!BC112/$C112,2),"")))</f>
        <v>*</v>
      </c>
      <c r="AE112" s="289">
        <f>IF(OR($C112="*",$C112&lt;400),"",IF(AND('201819 DATA'!BD112="*",$C112&gt;=400),"*",IF($C112&gt;=400,ROUND('201819 DATA'!BD112/$C112,2),"")))</f>
        <v>0.2</v>
      </c>
      <c r="AF112" s="289">
        <f>IF(OR($C112="*",$C112&lt;400),"",IF(AND('201819 DATA'!BE112="*",$C112&gt;=400),"*",IF($C112&gt;=400,ROUND('201819 DATA'!BE112/$C112,2),"")))</f>
        <v>0</v>
      </c>
      <c r="AG112" s="289" t="str">
        <f>IF(OR($C112="*",$C112&lt;400),"",IF(AND('201819 DATA'!BF112="*",$C112&gt;=400),"*",IF($C112&gt;=400,ROUND('201819 DATA'!BF112/$C112,2),"")))</f>
        <v>*</v>
      </c>
      <c r="AH112" s="289">
        <f>IF(OR($C112="*",$C112&lt;400),"",IF(AND('201819 DATA'!BG112="*",$C112&gt;=400),"*",IF($C112&gt;=400,ROUND('201819 DATA'!BG112/$C112,2),"")))</f>
        <v>0</v>
      </c>
      <c r="AI112" s="289">
        <f>IF(OR($C112="*",$C112&lt;400),"",IF(AND('201819 DATA'!BH112="*",$C112&gt;=400),"*",IF($C112&gt;=400,ROUND('201819 DATA'!BH112/$C112,2),"")))</f>
        <v>0.01</v>
      </c>
      <c r="AJ112" s="289">
        <f>IF(OR($C112="*",$C112&lt;400),"",IF(AND('201819 DATA'!BI112="*",$C112&gt;=400),"*",IF($C112&gt;=400,ROUND('201819 DATA'!BI112/$C112,2),"")))</f>
        <v>0.23</v>
      </c>
      <c r="AK112" s="289">
        <f>IF(OR($C112="*",$C112&lt;400),"",IF(AND('201819 DATA'!BJ112="*",$C112&gt;=400),"*",IF($C112&gt;=400,ROUND('201819 DATA'!BJ112/$C112,2),"")))</f>
        <v>0</v>
      </c>
      <c r="AL112" s="289" t="str">
        <f>IF(OR($C112="*",$C112&lt;400),"",IF(AND('201819 DATA'!BK112="*",$C112&gt;=400),"*",IF($C112&gt;=400,ROUND('201819 DATA'!BK112/$C112,2),"")))</f>
        <v>*</v>
      </c>
      <c r="AM112" s="289">
        <f>IF(OR($C112="*",$C112&lt;400),"",IF(AND('201819 DATA'!BL112="*",$C112&gt;=400),"*",IF($C112&gt;=400,ROUND('201819 DATA'!BL112/$C112,2),"")))</f>
        <v>0</v>
      </c>
      <c r="AN112" s="289">
        <f>IF(OR($C112="*",$C112&lt;400),"",IF(AND('201819 DATA'!BM112="*",$C112&gt;=400),"*",IF($C112&gt;=400,ROUND('201819 DATA'!BM112/$C112,2),"")))</f>
        <v>0.39</v>
      </c>
      <c r="AO112" s="289">
        <f>IF(OR($C112="*",$C112&lt;400),"",IF(AND('201819 DATA'!BN112="*",$C112&gt;=400),"*",IF($C112&gt;=400,ROUND('201819 DATA'!BN112/$C112,2),"")))</f>
        <v>0.01</v>
      </c>
      <c r="AP112" s="289">
        <f>IF(OR($C112="*",$C112&lt;400),"",IF(AND('201819 DATA'!BO112="*",$C112&gt;=400),"*",IF($C112&gt;=400,ROUND('201819 DATA'!BO112/$C112,2),"")))</f>
        <v>0.04</v>
      </c>
      <c r="AQ112" s="289">
        <f>IF(OR($C112="*",$C112&lt;400),"",IF(AND('201819 DATA'!BP112="*",$C112&gt;=400),"*",IF($C112&gt;=400,ROUND('201819 DATA'!BP112/$C112,2),"")))</f>
        <v>0.11</v>
      </c>
      <c r="AR112" s="289">
        <f>IF(OR($C112="*",$C112&lt;400),"",IF(AND('201819 DATA'!BQ112="*",$C112&gt;=400),"*",IF($C112&gt;=400,ROUND('201819 DATA'!BQ112/$C112,2),"")))</f>
        <v>0</v>
      </c>
      <c r="AS112" s="289">
        <f>IF(OR($C112="*",$C112&lt;400),"",IF(AND('201819 DATA'!BR112="*",$C112&gt;=400),"*",IF($C112&gt;=400,ROUND('201819 DATA'!BR112/$C112,2),"")))</f>
        <v>0</v>
      </c>
      <c r="AT112" s="289" t="str">
        <f>IF(OR($C112="*",$C112&lt;400),"",IF(AND('201819 DATA'!BS112="*",$C112&gt;=400),"*",IF($C112&gt;=400,ROUND('201819 DATA'!BS112/$C112,2),"")))</f>
        <v>*</v>
      </c>
      <c r="AU112" s="289" t="str">
        <f>IF(OR($C112="*",$C112&lt;400),"",IF(AND('201819 DATA'!BT112="*",$C112&gt;=400),"*",IF($C112&gt;=400,ROUND('201819 DATA'!BT112/$C112,2),"")))</f>
        <v>*</v>
      </c>
      <c r="AV112" s="289">
        <f>IF(OR($C112="*",$C112&lt;400),"",IF(AND('201819 DATA'!BU112="*",$C112&gt;=400),"*",IF($C112&gt;=400,ROUND('201819 DATA'!BU112/$C112,2),"")))</f>
        <v>0.01</v>
      </c>
      <c r="AW112" s="289">
        <f>IF(OR($C112="*",$C112&lt;400),"",IF(AND('201819 DATA'!BV112="*",$C112&gt;=400),"*",IF($C112&gt;=400,ROUND('201819 DATA'!BV112/$C112,2),"")))</f>
        <v>0</v>
      </c>
      <c r="AX112" s="289">
        <f>IF(OR($C112="*",$C112&lt;400),"",IF(AND('201819 DATA'!BW112="*",$C112&gt;=400),"*",IF($C112&gt;=400,ROUND('201819 DATA'!BW112/$C112,2),"")))</f>
        <v>0.01</v>
      </c>
    </row>
    <row r="113" spans="1:50" x14ac:dyDescent="0.2">
      <c r="A113" s="13" t="s">
        <v>428</v>
      </c>
      <c r="B113" s="287">
        <f>'201819 DATA'!B113</f>
        <v>6140</v>
      </c>
      <c r="C113" s="288">
        <f>'201819 DATA'!C113</f>
        <v>5570</v>
      </c>
      <c r="D113" s="293">
        <f>'201819 DATA'!FN113</f>
        <v>10</v>
      </c>
      <c r="G113" s="295">
        <f t="shared" si="1"/>
        <v>0.91</v>
      </c>
      <c r="H113" s="289">
        <f>IF(OR($C113="*",$C113&lt;400),"",IF(AND('201819 DATA'!F113="*",$C113&gt;=400),"*",IF($C113&gt;=400,ROUND('201819 DATA'!F113/$C113,2),"")))</f>
        <v>0.12</v>
      </c>
      <c r="I113" s="296" t="str">
        <f>IF(OR($B113="*",$B113&lt;400),"",IF(AND('201819 DATA'!Y113="*",$B113&gt;=400),"*",IF($B113&gt;=400,ROUND('201819 DATA'!Y113/$B113,2),"")))</f>
        <v>*</v>
      </c>
      <c r="J113" s="296">
        <f>IF(OR($B113="*",$B113&lt;400),"",IF(AND('201819 DATA'!Z113="*",$B113&gt;=400),"*",IF($B113&gt;=400,ROUND('201819 DATA'!Z113/$B113,2),"")))</f>
        <v>0.04</v>
      </c>
      <c r="K113" s="296">
        <f>IF(OR($B113="*",$B113&lt;400),"",IF(AND('201819 DATA'!AA113="*",$B113&gt;=400),"*",IF($B113&gt;=400,ROUND('201819 DATA'!AA113/$B113,2),"")))</f>
        <v>0.06</v>
      </c>
      <c r="L113" s="296">
        <f>IF(OR($B113="*",$B113&lt;400),"",IF(AND('201819 DATA'!AB113="*",$B113&gt;=400),"*",IF($B113&gt;=400,ROUND('201819 DATA'!AB113/$B113,2),"")))</f>
        <v>0.09</v>
      </c>
      <c r="M113" s="296">
        <f>IF(OR($B113="*",$B113&lt;400),"",IF(AND('201819 DATA'!AC113="*",$B113&gt;=400),"*",IF($B113&gt;=400,ROUND('201819 DATA'!AC113/$B113,2),"")))</f>
        <v>0.19</v>
      </c>
      <c r="N113" s="296">
        <f>IF(OR($B113="*",$B113&lt;400),"",IF(AND('201819 DATA'!AD113="*",$B113&gt;=400),"*",IF($B113&gt;=400,ROUND('201819 DATA'!AD113/$B113,2),"")))</f>
        <v>0.46</v>
      </c>
      <c r="O113" s="296">
        <f>IF(OR($B113="*",$B113&lt;400),"",IF(AND('201819 DATA'!AE113="*",$B113&gt;=400),"*",IF($B113&gt;=400,ROUND('201819 DATA'!AE113/$B113,2),"")))</f>
        <v>0.16</v>
      </c>
      <c r="P113" s="297"/>
      <c r="Q113" s="296">
        <f>IF(OR($B113="*",$B113&lt;400),"",IF(AND('201819 DATA'!FL113="*",$B113&gt;=400),"*",IF($B113&gt;=400,ROUND('201819 DATA'!FL113/$B113,2),"")))</f>
        <v>7.0000000000000007E-2</v>
      </c>
      <c r="R113" s="289">
        <f>IF(OR($C113="*",$C113&lt;400),"",IF(AND('201819 DATA'!F113="*",$C113&gt;=400),"*",IF($C113&gt;=400,ROUND('201819 DATA'!F113/$C113,2),"")))</f>
        <v>0.12</v>
      </c>
      <c r="S113" s="289">
        <f>IF(OR($C113="*",$C113&lt;400),"",IF(AND('201819 DATA'!G113="*",$C113&gt;=400),"*",IF($C113&gt;=400,ROUND('201819 DATA'!G113/$C113,2),"")))</f>
        <v>0.18</v>
      </c>
      <c r="T113" s="289">
        <f>IF(OR($C113="*",$C113&lt;400),"",IF(AND('201819 DATA'!H113="*",$C113&gt;=400),"*",IF($C113&gt;=400,ROUND('201819 DATA'!H113/$C113,2),"")))</f>
        <v>0.06</v>
      </c>
      <c r="U113" s="289">
        <f>IF(OR($C113="*",$C113&lt;400),"",IF(AND('201819 DATA'!FM113="*",$C113&gt;=400),"*",IF($C113&gt;=400,ROUND('201819 DATA'!FM113/$C113,2),"")))</f>
        <v>0.64</v>
      </c>
      <c r="V113" s="312" t="str">
        <f>IF(OR($D113="*",$D113&lt;400),"",IF(AND('201819 DATA'!M113="*",$D113&gt;=400),"*",IF($D113&gt;=400,ROUND('201819 DATA'!M113/$D113,2),"")))</f>
        <v/>
      </c>
      <c r="W113" s="312" t="str">
        <f>IF(OR($D113="*",$D113&lt;400),"",IF(AND('201819 DATA'!N113="*",$D113&gt;=400),"*",IF($D113&gt;=400,ROUND('201819 DATA'!N113/$D113,2),"")))</f>
        <v/>
      </c>
      <c r="X113" s="312" t="str">
        <f>IF(OR($D113="*",$D113&lt;400),"",IF(AND('201819 DATA'!O113="*",$D113&gt;=400),"*",IF($D113&gt;=400,ROUND('201819 DATA'!O113/$D113,2),"")))</f>
        <v/>
      </c>
      <c r="Y113" s="312" t="str">
        <f>IF(OR($D113="*",$D113&lt;400),"",IF(AND('201819 DATA'!P113="*",$D113&gt;=400),"*",IF($D113&gt;=400,ROUND('201819 DATA'!P113/$D113,2),"")))</f>
        <v/>
      </c>
      <c r="Z113" s="312" t="str">
        <f>IF(OR($D113="*",$D113&lt;400),"",IF(AND('201819 DATA'!Q113="*",$D113&gt;=400),"*",IF($D113&gt;=400,ROUND('201819 DATA'!Q113/$D113,2),"")))</f>
        <v/>
      </c>
      <c r="AA113" s="312" t="str">
        <f>IF(OR($D113="*",$D113&lt;400),"",IF(AND('201819 DATA'!R113="*",$D113&gt;=400),"*",IF($D113&gt;=400,ROUND('201819 DATA'!R113/$D113,2),"")))</f>
        <v/>
      </c>
      <c r="AB113" s="312" t="str">
        <f>IF(OR($D113="*",$D113&lt;400),"",IF(AND('201819 DATA'!S113="*",$D113&gt;=400),"*",IF($D113&gt;=400,ROUND('201819 DATA'!S113/$D113,2),"")))</f>
        <v/>
      </c>
      <c r="AC113" s="312" t="str">
        <f>IF(OR($D113="*",$D113&lt;400),"",IF(AND('201819 DATA'!T113="*",$D113&gt;=400),"*",IF($D113&gt;=400,ROUND('201819 DATA'!T113/$D113,2),"")))</f>
        <v/>
      </c>
      <c r="AD113" s="289">
        <f>IF(OR($C113="*",$C113&lt;400),"",IF(AND('201819 DATA'!BC113="*",$C113&gt;=400),"*",IF($C113&gt;=400,ROUND('201819 DATA'!BC113/$C113,2),"")))</f>
        <v>0.02</v>
      </c>
      <c r="AE113" s="289">
        <f>IF(OR($C113="*",$C113&lt;400),"",IF(AND('201819 DATA'!BD113="*",$C113&gt;=400),"*",IF($C113&gt;=400,ROUND('201819 DATA'!BD113/$C113,2),"")))</f>
        <v>0.05</v>
      </c>
      <c r="AF113" s="289">
        <f>IF(OR($C113="*",$C113&lt;400),"",IF(AND('201819 DATA'!BE113="*",$C113&gt;=400),"*",IF($C113&gt;=400,ROUND('201819 DATA'!BE113/$C113,2),"")))</f>
        <v>0</v>
      </c>
      <c r="AG113" s="289">
        <f>IF(OR($C113="*",$C113&lt;400),"",IF(AND('201819 DATA'!BF113="*",$C113&gt;=400),"*",IF($C113&gt;=400,ROUND('201819 DATA'!BF113/$C113,2),"")))</f>
        <v>0.01</v>
      </c>
      <c r="AH113" s="289">
        <f>IF(OR($C113="*",$C113&lt;400),"",IF(AND('201819 DATA'!BG113="*",$C113&gt;=400),"*",IF($C113&gt;=400,ROUND('201819 DATA'!BG113/$C113,2),"")))</f>
        <v>0.13</v>
      </c>
      <c r="AI113" s="289">
        <f>IF(OR($C113="*",$C113&lt;400),"",IF(AND('201819 DATA'!BH113="*",$C113&gt;=400),"*",IF($C113&gt;=400,ROUND('201819 DATA'!BH113/$C113,2),"")))</f>
        <v>0.02</v>
      </c>
      <c r="AJ113" s="289" t="str">
        <f>IF(OR($C113="*",$C113&lt;400),"",IF(AND('201819 DATA'!BI113="*",$C113&gt;=400),"*",IF($C113&gt;=400,ROUND('201819 DATA'!BI113/$C113,2),"")))</f>
        <v>*</v>
      </c>
      <c r="AK113" s="289">
        <f>IF(OR($C113="*",$C113&lt;400),"",IF(AND('201819 DATA'!BJ113="*",$C113&gt;=400),"*",IF($C113&gt;=400,ROUND('201819 DATA'!BJ113/$C113,2),"")))</f>
        <v>0</v>
      </c>
      <c r="AL113" s="289">
        <f>IF(OR($C113="*",$C113&lt;400),"",IF(AND('201819 DATA'!BK113="*",$C113&gt;=400),"*",IF($C113&gt;=400,ROUND('201819 DATA'!BK113/$C113,2),"")))</f>
        <v>0.15</v>
      </c>
      <c r="AM113" s="289">
        <f>IF(OR($C113="*",$C113&lt;400),"",IF(AND('201819 DATA'!BL113="*",$C113&gt;=400),"*",IF($C113&gt;=400,ROUND('201819 DATA'!BL113/$C113,2),"")))</f>
        <v>0.11</v>
      </c>
      <c r="AN113" s="289">
        <f>IF(OR($C113="*",$C113&lt;400),"",IF(AND('201819 DATA'!BM113="*",$C113&gt;=400),"*",IF($C113&gt;=400,ROUND('201819 DATA'!BM113/$C113,2),"")))</f>
        <v>0.04</v>
      </c>
      <c r="AO113" s="289">
        <f>IF(OR($C113="*",$C113&lt;400),"",IF(AND('201819 DATA'!BN113="*",$C113&gt;=400),"*",IF($C113&gt;=400,ROUND('201819 DATA'!BN113/$C113,2),"")))</f>
        <v>0.02</v>
      </c>
      <c r="AP113" s="289">
        <f>IF(OR($C113="*",$C113&lt;400),"",IF(AND('201819 DATA'!BO113="*",$C113&gt;=400),"*",IF($C113&gt;=400,ROUND('201819 DATA'!BO113/$C113,2),"")))</f>
        <v>0.06</v>
      </c>
      <c r="AQ113" s="289">
        <f>IF(OR($C113="*",$C113&lt;400),"",IF(AND('201819 DATA'!BP113="*",$C113&gt;=400),"*",IF($C113&gt;=400,ROUND('201819 DATA'!BP113/$C113,2),"")))</f>
        <v>0.05</v>
      </c>
      <c r="AR113" s="289">
        <f>IF(OR($C113="*",$C113&lt;400),"",IF(AND('201819 DATA'!BQ113="*",$C113&gt;=400),"*",IF($C113&gt;=400,ROUND('201819 DATA'!BQ113/$C113,2),"")))</f>
        <v>0</v>
      </c>
      <c r="AS113" s="289">
        <f>IF(OR($C113="*",$C113&lt;400),"",IF(AND('201819 DATA'!BR113="*",$C113&gt;=400),"*",IF($C113&gt;=400,ROUND('201819 DATA'!BR113/$C113,2),"")))</f>
        <v>0</v>
      </c>
      <c r="AT113" s="289" t="str">
        <f>IF(OR($C113="*",$C113&lt;400),"",IF(AND('201819 DATA'!BS113="*",$C113&gt;=400),"*",IF($C113&gt;=400,ROUND('201819 DATA'!BS113/$C113,2),"")))</f>
        <v>*</v>
      </c>
      <c r="AU113" s="289">
        <f>IF(OR($C113="*",$C113&lt;400),"",IF(AND('201819 DATA'!BT113="*",$C113&gt;=400),"*",IF($C113&gt;=400,ROUND('201819 DATA'!BT113/$C113,2),"")))</f>
        <v>0.11</v>
      </c>
      <c r="AV113" s="289">
        <f>IF(OR($C113="*",$C113&lt;400),"",IF(AND('201819 DATA'!BU113="*",$C113&gt;=400),"*",IF($C113&gt;=400,ROUND('201819 DATA'!BU113/$C113,2),"")))</f>
        <v>0.22</v>
      </c>
      <c r="AW113" s="289">
        <f>IF(OR($C113="*",$C113&lt;400),"",IF(AND('201819 DATA'!BV113="*",$C113&gt;=400),"*",IF($C113&gt;=400,ROUND('201819 DATA'!BV113/$C113,2),"")))</f>
        <v>0</v>
      </c>
      <c r="AX113" s="289">
        <f>IF(OR($C113="*",$C113&lt;400),"",IF(AND('201819 DATA'!BW113="*",$C113&gt;=400),"*",IF($C113&gt;=400,ROUND('201819 DATA'!BW113/$C113,2),"")))</f>
        <v>0</v>
      </c>
    </row>
    <row r="114" spans="1:50" x14ac:dyDescent="0.2">
      <c r="A114" s="13" t="s">
        <v>433</v>
      </c>
      <c r="B114" s="287">
        <f>'201819 DATA'!B114</f>
        <v>102705</v>
      </c>
      <c r="C114" s="288">
        <f>'201819 DATA'!C114</f>
        <v>85085</v>
      </c>
      <c r="D114" s="293">
        <f>'201819 DATA'!FN114</f>
        <v>29515</v>
      </c>
      <c r="G114" s="295">
        <f t="shared" si="1"/>
        <v>0.83</v>
      </c>
      <c r="H114" s="289">
        <f>IF(OR($C114="*",$C114&lt;400),"",IF(AND('201819 DATA'!F114="*",$C114&gt;=400),"*",IF($C114&gt;=400,ROUND('201819 DATA'!F114/$C114,2),"")))</f>
        <v>0.35</v>
      </c>
      <c r="I114" s="296">
        <f>IF(OR($B114="*",$B114&lt;400),"",IF(AND('201819 DATA'!Y114="*",$B114&gt;=400),"*",IF($B114&gt;=400,ROUND('201819 DATA'!Y114/$B114,2),"")))</f>
        <v>0.09</v>
      </c>
      <c r="J114" s="296">
        <f>IF(OR($B114="*",$B114&lt;400),"",IF(AND('201819 DATA'!Z114="*",$B114&gt;=400),"*",IF($B114&gt;=400,ROUND('201819 DATA'!Z114/$B114,2),"")))</f>
        <v>0.11</v>
      </c>
      <c r="K114" s="296">
        <f>IF(OR($B114="*",$B114&lt;400),"",IF(AND('201819 DATA'!AA114="*",$B114&gt;=400),"*",IF($B114&gt;=400,ROUND('201819 DATA'!AA114/$B114,2),"")))</f>
        <v>0.14000000000000001</v>
      </c>
      <c r="L114" s="296">
        <f>IF(OR($B114="*",$B114&lt;400),"",IF(AND('201819 DATA'!AB114="*",$B114&gt;=400),"*",IF($B114&gt;=400,ROUND('201819 DATA'!AB114/$B114,2),"")))</f>
        <v>0.14000000000000001</v>
      </c>
      <c r="M114" s="296">
        <f>IF(OR($B114="*",$B114&lt;400),"",IF(AND('201819 DATA'!AC114="*",$B114&gt;=400),"*",IF($B114&gt;=400,ROUND('201819 DATA'!AC114/$B114,2),"")))</f>
        <v>0.22</v>
      </c>
      <c r="N114" s="296">
        <f>IF(OR($B114="*",$B114&lt;400),"",IF(AND('201819 DATA'!AD114="*",$B114&gt;=400),"*",IF($B114&gt;=400,ROUND('201819 DATA'!AD114/$B114,2),"")))</f>
        <v>0.24</v>
      </c>
      <c r="O114" s="296">
        <f>IF(OR($B114="*",$B114&lt;400),"",IF(AND('201819 DATA'!AE114="*",$B114&gt;=400),"*",IF($B114&gt;=400,ROUND('201819 DATA'!AE114/$B114,2),"")))</f>
        <v>0.05</v>
      </c>
      <c r="P114" s="297"/>
      <c r="Q114" s="296">
        <f>IF(OR($B114="*",$B114&lt;400),"",IF(AND('201819 DATA'!FL114="*",$B114&gt;=400),"*",IF($B114&gt;=400,ROUND('201819 DATA'!FL114/$B114,2),"")))</f>
        <v>0.55000000000000004</v>
      </c>
      <c r="R114" s="289">
        <f>IF(OR($C114="*",$C114&lt;400),"",IF(AND('201819 DATA'!F114="*",$C114&gt;=400),"*",IF($C114&gt;=400,ROUND('201819 DATA'!F114/$C114,2),"")))</f>
        <v>0.35</v>
      </c>
      <c r="S114" s="289">
        <f>IF(OR($C114="*",$C114&lt;400),"",IF(AND('201819 DATA'!G114="*",$C114&gt;=400),"*",IF($C114&gt;=400,ROUND('201819 DATA'!G114/$C114,2),"")))</f>
        <v>0.1</v>
      </c>
      <c r="T114" s="289">
        <f>IF(OR($C114="*",$C114&lt;400),"",IF(AND('201819 DATA'!H114="*",$C114&gt;=400),"*",IF($C114&gt;=400,ROUND('201819 DATA'!H114/$C114,2),"")))</f>
        <v>0.38</v>
      </c>
      <c r="U114" s="289">
        <f>IF(OR($C114="*",$C114&lt;400),"",IF(AND('201819 DATA'!FM114="*",$C114&gt;=400),"*",IF($C114&gt;=400,ROUND('201819 DATA'!FM114/$C114,2),"")))</f>
        <v>0.17</v>
      </c>
      <c r="V114" s="312">
        <f>IF(OR($D114="*",$D114&lt;400),"",IF(AND('201819 DATA'!M114="*",$D114&gt;=400),"*",IF($D114&gt;=400,ROUND('201819 DATA'!M114/$D114,2),"")))</f>
        <v>0.46</v>
      </c>
      <c r="W114" s="312">
        <f>IF(OR($D114="*",$D114&lt;400),"",IF(AND('201819 DATA'!N114="*",$D114&gt;=400),"*",IF($D114&gt;=400,ROUND('201819 DATA'!N114/$D114,2),"")))</f>
        <v>0.25</v>
      </c>
      <c r="X114" s="312">
        <f>IF(OR($D114="*",$D114&lt;400),"",IF(AND('201819 DATA'!O114="*",$D114&gt;=400),"*",IF($D114&gt;=400,ROUND('201819 DATA'!O114/$D114,2),"")))</f>
        <v>0.1</v>
      </c>
      <c r="Y114" s="312">
        <f>IF(OR($D114="*",$D114&lt;400),"",IF(AND('201819 DATA'!P114="*",$D114&gt;=400),"*",IF($D114&gt;=400,ROUND('201819 DATA'!P114/$D114,2),"")))</f>
        <v>0.15</v>
      </c>
      <c r="Z114" s="312">
        <f>IF(OR($D114="*",$D114&lt;400),"",IF(AND('201819 DATA'!Q114="*",$D114&gt;=400),"*",IF($D114&gt;=400,ROUND('201819 DATA'!Q114/$D114,2),"")))</f>
        <v>0.04</v>
      </c>
      <c r="AA114" s="312">
        <f>IF(OR($D114="*",$D114&lt;400),"",IF(AND('201819 DATA'!R114="*",$D114&gt;=400),"*",IF($D114&gt;=400,ROUND('201819 DATA'!R114/$D114,2),"")))</f>
        <v>0</v>
      </c>
      <c r="AB114" s="312" t="str">
        <f>IF(OR($D114="*",$D114&lt;400),"",IF(AND('201819 DATA'!S114="*",$D114&gt;=400),"*",IF($D114&gt;=400,ROUND('201819 DATA'!S114/$D114,2),"")))</f>
        <v>*</v>
      </c>
      <c r="AC114" s="312" t="str">
        <f>IF(OR($D114="*",$D114&lt;400),"",IF(AND('201819 DATA'!T114="*",$D114&gt;=400),"*",IF($D114&gt;=400,ROUND('201819 DATA'!T114/$D114,2),"")))</f>
        <v>*</v>
      </c>
      <c r="AD114" s="289">
        <f>IF(OR($C114="*",$C114&lt;400),"",IF(AND('201819 DATA'!BC114="*",$C114&gt;=400),"*",IF($C114&gt;=400,ROUND('201819 DATA'!BC114/$C114,2),"")))</f>
        <v>0.03</v>
      </c>
      <c r="AE114" s="289">
        <f>IF(OR($C114="*",$C114&lt;400),"",IF(AND('201819 DATA'!BD114="*",$C114&gt;=400),"*",IF($C114&gt;=400,ROUND('201819 DATA'!BD114/$C114,2),"")))</f>
        <v>0.09</v>
      </c>
      <c r="AF114" s="289">
        <f>IF(OR($C114="*",$C114&lt;400),"",IF(AND('201819 DATA'!BE114="*",$C114&gt;=400),"*",IF($C114&gt;=400,ROUND('201819 DATA'!BE114/$C114,2),"")))</f>
        <v>0.02</v>
      </c>
      <c r="AG114" s="289">
        <f>IF(OR($C114="*",$C114&lt;400),"",IF(AND('201819 DATA'!BF114="*",$C114&gt;=400),"*",IF($C114&gt;=400,ROUND('201819 DATA'!BF114/$C114,2),"")))</f>
        <v>0.01</v>
      </c>
      <c r="AH114" s="289">
        <f>IF(OR($C114="*",$C114&lt;400),"",IF(AND('201819 DATA'!BG114="*",$C114&gt;=400),"*",IF($C114&gt;=400,ROUND('201819 DATA'!BG114/$C114,2),"")))</f>
        <v>0.01</v>
      </c>
      <c r="AI114" s="289">
        <f>IF(OR($C114="*",$C114&lt;400),"",IF(AND('201819 DATA'!BH114="*",$C114&gt;=400),"*",IF($C114&gt;=400,ROUND('201819 DATA'!BH114/$C114,2),"")))</f>
        <v>0.01</v>
      </c>
      <c r="AJ114" s="289">
        <f>IF(OR($C114="*",$C114&lt;400),"",IF(AND('201819 DATA'!BI114="*",$C114&gt;=400),"*",IF($C114&gt;=400,ROUND('201819 DATA'!BI114/$C114,2),"")))</f>
        <v>0.04</v>
      </c>
      <c r="AK114" s="289">
        <f>IF(OR($C114="*",$C114&lt;400),"",IF(AND('201819 DATA'!BJ114="*",$C114&gt;=400),"*",IF($C114&gt;=400,ROUND('201819 DATA'!BJ114/$C114,2),"")))</f>
        <v>0.01</v>
      </c>
      <c r="AL114" s="289">
        <f>IF(OR($C114="*",$C114&lt;400),"",IF(AND('201819 DATA'!BK114="*",$C114&gt;=400),"*",IF($C114&gt;=400,ROUND('201819 DATA'!BK114/$C114,2),"")))</f>
        <v>0.06</v>
      </c>
      <c r="AM114" s="289">
        <f>IF(OR($C114="*",$C114&lt;400),"",IF(AND('201819 DATA'!BL114="*",$C114&gt;=400),"*",IF($C114&gt;=400,ROUND('201819 DATA'!BL114/$C114,2),"")))</f>
        <v>7.0000000000000007E-2</v>
      </c>
      <c r="AN114" s="289">
        <f>IF(OR($C114="*",$C114&lt;400),"",IF(AND('201819 DATA'!BM114="*",$C114&gt;=400),"*",IF($C114&gt;=400,ROUND('201819 DATA'!BM114/$C114,2),"")))</f>
        <v>0.14000000000000001</v>
      </c>
      <c r="AO114" s="289">
        <f>IF(OR($C114="*",$C114&lt;400),"",IF(AND('201819 DATA'!BN114="*",$C114&gt;=400),"*",IF($C114&gt;=400,ROUND('201819 DATA'!BN114/$C114,2),"")))</f>
        <v>0.02</v>
      </c>
      <c r="AP114" s="289">
        <f>IF(OR($C114="*",$C114&lt;400),"",IF(AND('201819 DATA'!BO114="*",$C114&gt;=400),"*",IF($C114&gt;=400,ROUND('201819 DATA'!BO114/$C114,2),"")))</f>
        <v>0.05</v>
      </c>
      <c r="AQ114" s="289">
        <f>IF(OR($C114="*",$C114&lt;400),"",IF(AND('201819 DATA'!BP114="*",$C114&gt;=400),"*",IF($C114&gt;=400,ROUND('201819 DATA'!BP114/$C114,2),"")))</f>
        <v>0.06</v>
      </c>
      <c r="AR114" s="289">
        <f>IF(OR($C114="*",$C114&lt;400),"",IF(AND('201819 DATA'!BQ114="*",$C114&gt;=400),"*",IF($C114&gt;=400,ROUND('201819 DATA'!BQ114/$C114,2),"")))</f>
        <v>0.13</v>
      </c>
      <c r="AS114" s="289">
        <f>IF(OR($C114="*",$C114&lt;400),"",IF(AND('201819 DATA'!BR114="*",$C114&gt;=400),"*",IF($C114&gt;=400,ROUND('201819 DATA'!BR114/$C114,2),"")))</f>
        <v>0.01</v>
      </c>
      <c r="AT114" s="289">
        <f>IF(OR($C114="*",$C114&lt;400),"",IF(AND('201819 DATA'!BS114="*",$C114&gt;=400),"*",IF($C114&gt;=400,ROUND('201819 DATA'!BS114/$C114,2),"")))</f>
        <v>0</v>
      </c>
      <c r="AU114" s="289">
        <f>IF(OR($C114="*",$C114&lt;400),"",IF(AND('201819 DATA'!BT114="*",$C114&gt;=400),"*",IF($C114&gt;=400,ROUND('201819 DATA'!BT114/$C114,2),"")))</f>
        <v>0.11</v>
      </c>
      <c r="AV114" s="289">
        <f>IF(OR($C114="*",$C114&lt;400),"",IF(AND('201819 DATA'!BU114="*",$C114&gt;=400),"*",IF($C114&gt;=400,ROUND('201819 DATA'!BU114/$C114,2),"")))</f>
        <v>0.06</v>
      </c>
      <c r="AW114" s="289">
        <f>IF(OR($C114="*",$C114&lt;400),"",IF(AND('201819 DATA'!BV114="*",$C114&gt;=400),"*",IF($C114&gt;=400,ROUND('201819 DATA'!BV114/$C114,2),"")))</f>
        <v>0</v>
      </c>
      <c r="AX114" s="289">
        <f>IF(OR($C114="*",$C114&lt;400),"",IF(AND('201819 DATA'!BW114="*",$C114&gt;=400),"*",IF($C114&gt;=400,ROUND('201819 DATA'!BW114/$C114,2),"")))</f>
        <v>0.06</v>
      </c>
    </row>
    <row r="115" spans="1:50" x14ac:dyDescent="0.2">
      <c r="A115" s="13" t="s">
        <v>248</v>
      </c>
      <c r="B115" s="287">
        <f>'201819 DATA'!B115</f>
        <v>148795</v>
      </c>
      <c r="C115" s="288">
        <f>'201819 DATA'!C115</f>
        <v>119670</v>
      </c>
      <c r="D115" s="293">
        <f>'201819 DATA'!FN115</f>
        <v>26190</v>
      </c>
      <c r="G115" s="295">
        <f t="shared" si="1"/>
        <v>0.8</v>
      </c>
      <c r="H115" s="289">
        <f>IF(OR($C115="*",$C115&lt;400),"",IF(AND('201819 DATA'!F115="*",$C115&gt;=400),"*",IF($C115&gt;=400,ROUND('201819 DATA'!F115/$C115,2),"")))</f>
        <v>0.53</v>
      </c>
      <c r="I115" s="296">
        <f>IF(OR($B115="*",$B115&lt;400),"",IF(AND('201819 DATA'!Y115="*",$B115&gt;=400),"*",IF($B115&gt;=400,ROUND('201819 DATA'!Y115/$B115,2),"")))</f>
        <v>0.12</v>
      </c>
      <c r="J115" s="296">
        <f>IF(OR($B115="*",$B115&lt;400),"",IF(AND('201819 DATA'!Z115="*",$B115&gt;=400),"*",IF($B115&gt;=400,ROUND('201819 DATA'!Z115/$B115,2),"")))</f>
        <v>0.1</v>
      </c>
      <c r="K115" s="296">
        <f>IF(OR($B115="*",$B115&lt;400),"",IF(AND('201819 DATA'!AA115="*",$B115&gt;=400),"*",IF($B115&gt;=400,ROUND('201819 DATA'!AA115/$B115,2),"")))</f>
        <v>0.11</v>
      </c>
      <c r="L115" s="296">
        <f>IF(OR($B115="*",$B115&lt;400),"",IF(AND('201819 DATA'!AB115="*",$B115&gt;=400),"*",IF($B115&gt;=400,ROUND('201819 DATA'!AB115/$B115,2),"")))</f>
        <v>0.15</v>
      </c>
      <c r="M115" s="296">
        <f>IF(OR($B115="*",$B115&lt;400),"",IF(AND('201819 DATA'!AC115="*",$B115&gt;=400),"*",IF($B115&gt;=400,ROUND('201819 DATA'!AC115/$B115,2),"")))</f>
        <v>0.23</v>
      </c>
      <c r="N115" s="296">
        <f>IF(OR($B115="*",$B115&lt;400),"",IF(AND('201819 DATA'!AD115="*",$B115&gt;=400),"*",IF($B115&gt;=400,ROUND('201819 DATA'!AD115/$B115,2),"")))</f>
        <v>0.24</v>
      </c>
      <c r="O115" s="296">
        <f>IF(OR($B115="*",$B115&lt;400),"",IF(AND('201819 DATA'!AE115="*",$B115&gt;=400),"*",IF($B115&gt;=400,ROUND('201819 DATA'!AE115/$B115,2),"")))</f>
        <v>0.04</v>
      </c>
      <c r="P115" s="297"/>
      <c r="Q115" s="296">
        <f>IF(OR($B115="*",$B115&lt;400),"",IF(AND('201819 DATA'!FL115="*",$B115&gt;=400),"*",IF($B115&gt;=400,ROUND('201819 DATA'!FL115/$B115,2),"")))</f>
        <v>0.5</v>
      </c>
      <c r="R115" s="289">
        <f>IF(OR($C115="*",$C115&lt;400),"",IF(AND('201819 DATA'!F115="*",$C115&gt;=400),"*",IF($C115&gt;=400,ROUND('201819 DATA'!F115/$C115,2),"")))</f>
        <v>0.53</v>
      </c>
      <c r="S115" s="289">
        <f>IF(OR($C115="*",$C115&lt;400),"",IF(AND('201819 DATA'!G115="*",$C115&gt;=400),"*",IF($C115&gt;=400,ROUND('201819 DATA'!G115/$C115,2),"")))</f>
        <v>0.12</v>
      </c>
      <c r="T115" s="289">
        <f>IF(OR($C115="*",$C115&lt;400),"",IF(AND('201819 DATA'!H115="*",$C115&gt;=400),"*",IF($C115&gt;=400,ROUND('201819 DATA'!H115/$C115,2),"")))</f>
        <v>0.25</v>
      </c>
      <c r="U115" s="289">
        <f>IF(OR($C115="*",$C115&lt;400),"",IF(AND('201819 DATA'!FM115="*",$C115&gt;=400),"*",IF($C115&gt;=400,ROUND('201819 DATA'!FM115/$C115,2),"")))</f>
        <v>0.1</v>
      </c>
      <c r="V115" s="312">
        <f>IF(OR($D115="*",$D115&lt;400),"",IF(AND('201819 DATA'!M115="*",$D115&gt;=400),"*",IF($D115&gt;=400,ROUND('201819 DATA'!M115/$D115,2),"")))</f>
        <v>0.32</v>
      </c>
      <c r="W115" s="312">
        <f>IF(OR($D115="*",$D115&lt;400),"",IF(AND('201819 DATA'!N115="*",$D115&gt;=400),"*",IF($D115&gt;=400,ROUND('201819 DATA'!N115/$D115,2),"")))</f>
        <v>0.23</v>
      </c>
      <c r="X115" s="312">
        <f>IF(OR($D115="*",$D115&lt;400),"",IF(AND('201819 DATA'!O115="*",$D115&gt;=400),"*",IF($D115&gt;=400,ROUND('201819 DATA'!O115/$D115,2),"")))</f>
        <v>0.16</v>
      </c>
      <c r="Y115" s="312">
        <f>IF(OR($D115="*",$D115&lt;400),"",IF(AND('201819 DATA'!P115="*",$D115&gt;=400),"*",IF($D115&gt;=400,ROUND('201819 DATA'!P115/$D115,2),"")))</f>
        <v>0.22</v>
      </c>
      <c r="Z115" s="312">
        <f>IF(OR($D115="*",$D115&lt;400),"",IF(AND('201819 DATA'!Q115="*",$D115&gt;=400),"*",IF($D115&gt;=400,ROUND('201819 DATA'!Q115/$D115,2),"")))</f>
        <v>0.05</v>
      </c>
      <c r="AA115" s="312">
        <f>IF(OR($D115="*",$D115&lt;400),"",IF(AND('201819 DATA'!R115="*",$D115&gt;=400),"*",IF($D115&gt;=400,ROUND('201819 DATA'!R115/$D115,2),"")))</f>
        <v>0.01</v>
      </c>
      <c r="AB115" s="312">
        <f>IF(OR($D115="*",$D115&lt;400),"",IF(AND('201819 DATA'!S115="*",$D115&gt;=400),"*",IF($D115&gt;=400,ROUND('201819 DATA'!S115/$D115,2),"")))</f>
        <v>0</v>
      </c>
      <c r="AC115" s="312">
        <f>IF(OR($D115="*",$D115&lt;400),"",IF(AND('201819 DATA'!T115="*",$D115&gt;=400),"*",IF($D115&gt;=400,ROUND('201819 DATA'!T115/$D115,2),"")))</f>
        <v>0</v>
      </c>
      <c r="AD115" s="289">
        <f>IF(OR($C115="*",$C115&lt;400),"",IF(AND('201819 DATA'!BC115="*",$C115&gt;=400),"*",IF($C115&gt;=400,ROUND('201819 DATA'!BC115/$C115,2),"")))</f>
        <v>0.04</v>
      </c>
      <c r="AE115" s="289">
        <f>IF(OR($C115="*",$C115&lt;400),"",IF(AND('201819 DATA'!BD115="*",$C115&gt;=400),"*",IF($C115&gt;=400,ROUND('201819 DATA'!BD115/$C115,2),"")))</f>
        <v>0.12</v>
      </c>
      <c r="AF115" s="289">
        <f>IF(OR($C115="*",$C115&lt;400),"",IF(AND('201819 DATA'!BE115="*",$C115&gt;=400),"*",IF($C115&gt;=400,ROUND('201819 DATA'!BE115/$C115,2),"")))</f>
        <v>0.01</v>
      </c>
      <c r="AG115" s="289">
        <f>IF(OR($C115="*",$C115&lt;400),"",IF(AND('201819 DATA'!BF115="*",$C115&gt;=400),"*",IF($C115&gt;=400,ROUND('201819 DATA'!BF115/$C115,2),"")))</f>
        <v>0.02</v>
      </c>
      <c r="AH115" s="289">
        <f>IF(OR($C115="*",$C115&lt;400),"",IF(AND('201819 DATA'!BG115="*",$C115&gt;=400),"*",IF($C115&gt;=400,ROUND('201819 DATA'!BG115/$C115,2),"")))</f>
        <v>0.01</v>
      </c>
      <c r="AI115" s="289">
        <f>IF(OR($C115="*",$C115&lt;400),"",IF(AND('201819 DATA'!BH115="*",$C115&gt;=400),"*",IF($C115&gt;=400,ROUND('201819 DATA'!BH115/$C115,2),"")))</f>
        <v>0.01</v>
      </c>
      <c r="AJ115" s="289">
        <f>IF(OR($C115="*",$C115&lt;400),"",IF(AND('201819 DATA'!BI115="*",$C115&gt;=400),"*",IF($C115&gt;=400,ROUND('201819 DATA'!BI115/$C115,2),"")))</f>
        <v>0.04</v>
      </c>
      <c r="AK115" s="289">
        <f>IF(OR($C115="*",$C115&lt;400),"",IF(AND('201819 DATA'!BJ115="*",$C115&gt;=400),"*",IF($C115&gt;=400,ROUND('201819 DATA'!BJ115/$C115,2),"")))</f>
        <v>0.01</v>
      </c>
      <c r="AL115" s="289">
        <f>IF(OR($C115="*",$C115&lt;400),"",IF(AND('201819 DATA'!BK115="*",$C115&gt;=400),"*",IF($C115&gt;=400,ROUND('201819 DATA'!BK115/$C115,2),"")))</f>
        <v>0.06</v>
      </c>
      <c r="AM115" s="289">
        <f>IF(OR($C115="*",$C115&lt;400),"",IF(AND('201819 DATA'!BL115="*",$C115&gt;=400),"*",IF($C115&gt;=400,ROUND('201819 DATA'!BL115/$C115,2),"")))</f>
        <v>0.09</v>
      </c>
      <c r="AN115" s="289">
        <f>IF(OR($C115="*",$C115&lt;400),"",IF(AND('201819 DATA'!BM115="*",$C115&gt;=400),"*",IF($C115&gt;=400,ROUND('201819 DATA'!BM115/$C115,2),"")))</f>
        <v>0.09</v>
      </c>
      <c r="AO115" s="289">
        <f>IF(OR($C115="*",$C115&lt;400),"",IF(AND('201819 DATA'!BN115="*",$C115&gt;=400),"*",IF($C115&gt;=400,ROUND('201819 DATA'!BN115/$C115,2),"")))</f>
        <v>0.03</v>
      </c>
      <c r="AP115" s="289">
        <f>IF(OR($C115="*",$C115&lt;400),"",IF(AND('201819 DATA'!BO115="*",$C115&gt;=400),"*",IF($C115&gt;=400,ROUND('201819 DATA'!BO115/$C115,2),"")))</f>
        <v>0.08</v>
      </c>
      <c r="AQ115" s="289">
        <f>IF(OR($C115="*",$C115&lt;400),"",IF(AND('201819 DATA'!BP115="*",$C115&gt;=400),"*",IF($C115&gt;=400,ROUND('201819 DATA'!BP115/$C115,2),"")))</f>
        <v>0.05</v>
      </c>
      <c r="AR115" s="289">
        <f>IF(OR($C115="*",$C115&lt;400),"",IF(AND('201819 DATA'!BQ115="*",$C115&gt;=400),"*",IF($C115&gt;=400,ROUND('201819 DATA'!BQ115/$C115,2),"")))</f>
        <v>7.0000000000000007E-2</v>
      </c>
      <c r="AS115" s="289">
        <f>IF(OR($C115="*",$C115&lt;400),"",IF(AND('201819 DATA'!BR115="*",$C115&gt;=400),"*",IF($C115&gt;=400,ROUND('201819 DATA'!BR115/$C115,2),"")))</f>
        <v>0.02</v>
      </c>
      <c r="AT115" s="289">
        <f>IF(OR($C115="*",$C115&lt;400),"",IF(AND('201819 DATA'!BS115="*",$C115&gt;=400),"*",IF($C115&gt;=400,ROUND('201819 DATA'!BS115/$C115,2),"")))</f>
        <v>0</v>
      </c>
      <c r="AU115" s="289">
        <f>IF(OR($C115="*",$C115&lt;400),"",IF(AND('201819 DATA'!BT115="*",$C115&gt;=400),"*",IF($C115&gt;=400,ROUND('201819 DATA'!BT115/$C115,2),"")))</f>
        <v>0.11</v>
      </c>
      <c r="AV115" s="289">
        <f>IF(OR($C115="*",$C115&lt;400),"",IF(AND('201819 DATA'!BU115="*",$C115&gt;=400),"*",IF($C115&gt;=400,ROUND('201819 DATA'!BU115/$C115,2),"")))</f>
        <v>0.09</v>
      </c>
      <c r="AW115" s="289">
        <f>IF(OR($C115="*",$C115&lt;400),"",IF(AND('201819 DATA'!BV115="*",$C115&gt;=400),"*",IF($C115&gt;=400,ROUND('201819 DATA'!BV115/$C115,2),"")))</f>
        <v>0</v>
      </c>
      <c r="AX115" s="289">
        <f>IF(OR($C115="*",$C115&lt;400),"",IF(AND('201819 DATA'!BW115="*",$C115&gt;=400),"*",IF($C115&gt;=400,ROUND('201819 DATA'!BW115/$C115,2),"")))</f>
        <v>0.04</v>
      </c>
    </row>
    <row r="116" spans="1:50" x14ac:dyDescent="0.2">
      <c r="A116" s="13" t="s">
        <v>256</v>
      </c>
      <c r="B116" s="287">
        <f>'201819 DATA'!B116</f>
        <v>3010</v>
      </c>
      <c r="C116" s="288">
        <f>'201819 DATA'!C116</f>
        <v>3010</v>
      </c>
      <c r="D116" s="293">
        <f>'201819 DATA'!FN116</f>
        <v>0</v>
      </c>
      <c r="G116" s="295">
        <f t="shared" si="1"/>
        <v>1</v>
      </c>
      <c r="H116" s="289">
        <f>IF(OR($C116="*",$C116&lt;400),"",IF(AND('201819 DATA'!F116="*",$C116&gt;=400),"*",IF($C116&gt;=400,ROUND('201819 DATA'!F116/$C116,2),"")))</f>
        <v>0.46</v>
      </c>
      <c r="I116" s="296">
        <f>IF(OR($B116="*",$B116&lt;400),"",IF(AND('201819 DATA'!Y116="*",$B116&gt;=400),"*",IF($B116&gt;=400,ROUND('201819 DATA'!Y116/$B116,2),"")))</f>
        <v>0.18</v>
      </c>
      <c r="J116" s="296">
        <f>IF(OR($B116="*",$B116&lt;400),"",IF(AND('201819 DATA'!Z116="*",$B116&gt;=400),"*",IF($B116&gt;=400,ROUND('201819 DATA'!Z116/$B116,2),"")))</f>
        <v>0.35</v>
      </c>
      <c r="K116" s="296">
        <f>IF(OR($B116="*",$B116&lt;400),"",IF(AND('201819 DATA'!AA116="*",$B116&gt;=400),"*",IF($B116&gt;=400,ROUND('201819 DATA'!AA116/$B116,2),"")))</f>
        <v>0.23</v>
      </c>
      <c r="L116" s="296">
        <f>IF(OR($B116="*",$B116&lt;400),"",IF(AND('201819 DATA'!AB116="*",$B116&gt;=400),"*",IF($B116&gt;=400,ROUND('201819 DATA'!AB116/$B116,2),"")))</f>
        <v>0.14000000000000001</v>
      </c>
      <c r="M116" s="296">
        <f>IF(OR($B116="*",$B116&lt;400),"",IF(AND('201819 DATA'!AC116="*",$B116&gt;=400),"*",IF($B116&gt;=400,ROUND('201819 DATA'!AC116/$B116,2),"")))</f>
        <v>0.06</v>
      </c>
      <c r="N116" s="296">
        <f>IF(OR($B116="*",$B116&lt;400),"",IF(AND('201819 DATA'!AD116="*",$B116&gt;=400),"*",IF($B116&gt;=400,ROUND('201819 DATA'!AD116/$B116,2),"")))</f>
        <v>0.04</v>
      </c>
      <c r="O116" s="296">
        <f>IF(OR($B116="*",$B116&lt;400),"",IF(AND('201819 DATA'!AE116="*",$B116&gt;=400),"*",IF($B116&gt;=400,ROUND('201819 DATA'!AE116/$B116,2),"")))</f>
        <v>0</v>
      </c>
      <c r="P116" s="297"/>
      <c r="Q116" s="296">
        <f>IF(OR($B116="*",$B116&lt;400),"",IF(AND('201819 DATA'!FL116="*",$B116&gt;=400),"*",IF($B116&gt;=400,ROUND('201819 DATA'!FL116/$B116,2),"")))</f>
        <v>0</v>
      </c>
      <c r="R116" s="289">
        <f>IF(OR($C116="*",$C116&lt;400),"",IF(AND('201819 DATA'!F116="*",$C116&gt;=400),"*",IF($C116&gt;=400,ROUND('201819 DATA'!F116/$C116,2),"")))</f>
        <v>0.46</v>
      </c>
      <c r="S116" s="289">
        <f>IF(OR($C116="*",$C116&lt;400),"",IF(AND('201819 DATA'!G116="*",$C116&gt;=400),"*",IF($C116&gt;=400,ROUND('201819 DATA'!G116/$C116,2),"")))</f>
        <v>0.5</v>
      </c>
      <c r="T116" s="289">
        <f>IF(OR($C116="*",$C116&lt;400),"",IF(AND('201819 DATA'!H116="*",$C116&gt;=400),"*",IF($C116&gt;=400,ROUND('201819 DATA'!H116/$C116,2),"")))</f>
        <v>0.01</v>
      </c>
      <c r="U116" s="289">
        <f>IF(OR($C116="*",$C116&lt;400),"",IF(AND('201819 DATA'!FM116="*",$C116&gt;=400),"*",IF($C116&gt;=400,ROUND('201819 DATA'!FM116/$C116,2),"")))</f>
        <v>0.02</v>
      </c>
      <c r="V116" s="312" t="str">
        <f>IF(OR($D116="*",$D116&lt;400),"",IF(AND('201819 DATA'!M116="*",$D116&gt;=400),"*",IF($D116&gt;=400,ROUND('201819 DATA'!M116/$D116,2),"")))</f>
        <v/>
      </c>
      <c r="W116" s="312" t="str">
        <f>IF(OR($D116="*",$D116&lt;400),"",IF(AND('201819 DATA'!N116="*",$D116&gt;=400),"*",IF($D116&gt;=400,ROUND('201819 DATA'!N116/$D116,2),"")))</f>
        <v/>
      </c>
      <c r="X116" s="312" t="str">
        <f>IF(OR($D116="*",$D116&lt;400),"",IF(AND('201819 DATA'!O116="*",$D116&gt;=400),"*",IF($D116&gt;=400,ROUND('201819 DATA'!O116/$D116,2),"")))</f>
        <v/>
      </c>
      <c r="Y116" s="312" t="str">
        <f>IF(OR($D116="*",$D116&lt;400),"",IF(AND('201819 DATA'!P116="*",$D116&gt;=400),"*",IF($D116&gt;=400,ROUND('201819 DATA'!P116/$D116,2),"")))</f>
        <v/>
      </c>
      <c r="Z116" s="312" t="str">
        <f>IF(OR($D116="*",$D116&lt;400),"",IF(AND('201819 DATA'!Q116="*",$D116&gt;=400),"*",IF($D116&gt;=400,ROUND('201819 DATA'!Q116/$D116,2),"")))</f>
        <v/>
      </c>
      <c r="AA116" s="312" t="str">
        <f>IF(OR($D116="*",$D116&lt;400),"",IF(AND('201819 DATA'!R116="*",$D116&gt;=400),"*",IF($D116&gt;=400,ROUND('201819 DATA'!R116/$D116,2),"")))</f>
        <v/>
      </c>
      <c r="AB116" s="312" t="str">
        <f>IF(OR($D116="*",$D116&lt;400),"",IF(AND('201819 DATA'!S116="*",$D116&gt;=400),"*",IF($D116&gt;=400,ROUND('201819 DATA'!S116/$D116,2),"")))</f>
        <v/>
      </c>
      <c r="AC116" s="312" t="str">
        <f>IF(OR($D116="*",$D116&lt;400),"",IF(AND('201819 DATA'!T116="*",$D116&gt;=400),"*",IF($D116&gt;=400,ROUND('201819 DATA'!T116/$D116,2),"")))</f>
        <v/>
      </c>
      <c r="AD116" s="289">
        <f>IF(OR($C116="*",$C116&lt;400),"",IF(AND('201819 DATA'!BC116="*",$C116&gt;=400),"*",IF($C116&gt;=400,ROUND('201819 DATA'!BC116/$C116,2),"")))</f>
        <v>0</v>
      </c>
      <c r="AE116" s="289">
        <f>IF(OR($C116="*",$C116&lt;400),"",IF(AND('201819 DATA'!BD116="*",$C116&gt;=400),"*",IF($C116&gt;=400,ROUND('201819 DATA'!BD116/$C116,2),"")))</f>
        <v>0</v>
      </c>
      <c r="AF116" s="289">
        <f>IF(OR($C116="*",$C116&lt;400),"",IF(AND('201819 DATA'!BE116="*",$C116&gt;=400),"*",IF($C116&gt;=400,ROUND('201819 DATA'!BE116/$C116,2),"")))</f>
        <v>0</v>
      </c>
      <c r="AG116" s="289" t="str">
        <f>IF(OR($C116="*",$C116&lt;400),"",IF(AND('201819 DATA'!BF116="*",$C116&gt;=400),"*",IF($C116&gt;=400,ROUND('201819 DATA'!BF116/$C116,2),"")))</f>
        <v>*</v>
      </c>
      <c r="AH116" s="289">
        <f>IF(OR($C116="*",$C116&lt;400),"",IF(AND('201819 DATA'!BG116="*",$C116&gt;=400),"*",IF($C116&gt;=400,ROUND('201819 DATA'!BG116/$C116,2),"")))</f>
        <v>0.39</v>
      </c>
      <c r="AI116" s="289" t="str">
        <f>IF(OR($C116="*",$C116&lt;400),"",IF(AND('201819 DATA'!BH116="*",$C116&gt;=400),"*",IF($C116&gt;=400,ROUND('201819 DATA'!BH116/$C116,2),"")))</f>
        <v>*</v>
      </c>
      <c r="AJ116" s="289">
        <f>IF(OR($C116="*",$C116&lt;400),"",IF(AND('201819 DATA'!BI116="*",$C116&gt;=400),"*",IF($C116&gt;=400,ROUND('201819 DATA'!BI116/$C116,2),"")))</f>
        <v>0</v>
      </c>
      <c r="AK116" s="289">
        <f>IF(OR($C116="*",$C116&lt;400),"",IF(AND('201819 DATA'!BJ116="*",$C116&gt;=400),"*",IF($C116&gt;=400,ROUND('201819 DATA'!BJ116/$C116,2),"")))</f>
        <v>0</v>
      </c>
      <c r="AL116" s="289">
        <f>IF(OR($C116="*",$C116&lt;400),"",IF(AND('201819 DATA'!BK116="*",$C116&gt;=400),"*",IF($C116&gt;=400,ROUND('201819 DATA'!BK116/$C116,2),"")))</f>
        <v>0</v>
      </c>
      <c r="AM116" s="289">
        <f>IF(OR($C116="*",$C116&lt;400),"",IF(AND('201819 DATA'!BL116="*",$C116&gt;=400),"*",IF($C116&gt;=400,ROUND('201819 DATA'!BL116/$C116,2),"")))</f>
        <v>0</v>
      </c>
      <c r="AN116" s="289">
        <f>IF(OR($C116="*",$C116&lt;400),"",IF(AND('201819 DATA'!BM116="*",$C116&gt;=400),"*",IF($C116&gt;=400,ROUND('201819 DATA'!BM116/$C116,2),"")))</f>
        <v>0</v>
      </c>
      <c r="AO116" s="289">
        <f>IF(OR($C116="*",$C116&lt;400),"",IF(AND('201819 DATA'!BN116="*",$C116&gt;=400),"*",IF($C116&gt;=400,ROUND('201819 DATA'!BN116/$C116,2),"")))</f>
        <v>0</v>
      </c>
      <c r="AP116" s="289">
        <f>IF(OR($C116="*",$C116&lt;400),"",IF(AND('201819 DATA'!BO116="*",$C116&gt;=400),"*",IF($C116&gt;=400,ROUND('201819 DATA'!BO116/$C116,2),"")))</f>
        <v>0</v>
      </c>
      <c r="AQ116" s="289">
        <f>IF(OR($C116="*",$C116&lt;400),"",IF(AND('201819 DATA'!BP116="*",$C116&gt;=400),"*",IF($C116&gt;=400,ROUND('201819 DATA'!BP116/$C116,2),"")))</f>
        <v>0</v>
      </c>
      <c r="AR116" s="289">
        <f>IF(OR($C116="*",$C116&lt;400),"",IF(AND('201819 DATA'!BQ116="*",$C116&gt;=400),"*",IF($C116&gt;=400,ROUND('201819 DATA'!BQ116/$C116,2),"")))</f>
        <v>0</v>
      </c>
      <c r="AS116" s="289">
        <f>IF(OR($C116="*",$C116&lt;400),"",IF(AND('201819 DATA'!BR116="*",$C116&gt;=400),"*",IF($C116&gt;=400,ROUND('201819 DATA'!BR116/$C116,2),"")))</f>
        <v>0</v>
      </c>
      <c r="AT116" s="289">
        <f>IF(OR($C116="*",$C116&lt;400),"",IF(AND('201819 DATA'!BS116="*",$C116&gt;=400),"*",IF($C116&gt;=400,ROUND('201819 DATA'!BS116/$C116,2),"")))</f>
        <v>0</v>
      </c>
      <c r="AU116" s="289">
        <f>IF(OR($C116="*",$C116&lt;400),"",IF(AND('201819 DATA'!BT116="*",$C116&gt;=400),"*",IF($C116&gt;=400,ROUND('201819 DATA'!BT116/$C116,2),"")))</f>
        <v>0.6</v>
      </c>
      <c r="AV116" s="289">
        <f>IF(OR($C116="*",$C116&lt;400),"",IF(AND('201819 DATA'!BU116="*",$C116&gt;=400),"*",IF($C116&gt;=400,ROUND('201819 DATA'!BU116/$C116,2),"")))</f>
        <v>0</v>
      </c>
      <c r="AW116" s="289">
        <f>IF(OR($C116="*",$C116&lt;400),"",IF(AND('201819 DATA'!BV116="*",$C116&gt;=400),"*",IF($C116&gt;=400,ROUND('201819 DATA'!BV116/$C116,2),"")))</f>
        <v>0</v>
      </c>
      <c r="AX116" s="289">
        <f>IF(OR($C116="*",$C116&lt;400),"",IF(AND('201819 DATA'!BW116="*",$C116&gt;=400),"*",IF($C116&gt;=400,ROUND('201819 DATA'!BW116/$C116,2),"")))</f>
        <v>0.01</v>
      </c>
    </row>
    <row r="117" spans="1:50" x14ac:dyDescent="0.2">
      <c r="A117" s="13" t="s">
        <v>426</v>
      </c>
      <c r="B117" s="287">
        <f>'201819 DATA'!B117</f>
        <v>80165</v>
      </c>
      <c r="C117" s="288">
        <f>'201819 DATA'!C117</f>
        <v>62620</v>
      </c>
      <c r="D117" s="293">
        <f>'201819 DATA'!FN117</f>
        <v>26390</v>
      </c>
      <c r="G117" s="295">
        <f t="shared" si="1"/>
        <v>0.78</v>
      </c>
      <c r="H117" s="289">
        <f>IF(OR($C117="*",$C117&lt;400),"",IF(AND('201819 DATA'!F117="*",$C117&gt;=400),"*",IF($C117&gt;=400,ROUND('201819 DATA'!F117/$C117,2),"")))</f>
        <v>0.42</v>
      </c>
      <c r="I117" s="296">
        <f>IF(OR($B117="*",$B117&lt;400),"",IF(AND('201819 DATA'!Y117="*",$B117&gt;=400),"*",IF($B117&gt;=400,ROUND('201819 DATA'!Y117/$B117,2),"")))</f>
        <v>0.11</v>
      </c>
      <c r="J117" s="296">
        <f>IF(OR($B117="*",$B117&lt;400),"",IF(AND('201819 DATA'!Z117="*",$B117&gt;=400),"*",IF($B117&gt;=400,ROUND('201819 DATA'!Z117/$B117,2),"")))</f>
        <v>0.1</v>
      </c>
      <c r="K117" s="296">
        <f>IF(OR($B117="*",$B117&lt;400),"",IF(AND('201819 DATA'!AA117="*",$B117&gt;=400),"*",IF($B117&gt;=400,ROUND('201819 DATA'!AA117/$B117,2),"")))</f>
        <v>0.15</v>
      </c>
      <c r="L117" s="296">
        <f>IF(OR($B117="*",$B117&lt;400),"",IF(AND('201819 DATA'!AB117="*",$B117&gt;=400),"*",IF($B117&gt;=400,ROUND('201819 DATA'!AB117/$B117,2),"")))</f>
        <v>0.18</v>
      </c>
      <c r="M117" s="296">
        <f>IF(OR($B117="*",$B117&lt;400),"",IF(AND('201819 DATA'!AC117="*",$B117&gt;=400),"*",IF($B117&gt;=400,ROUND('201819 DATA'!AC117/$B117,2),"")))</f>
        <v>0.2</v>
      </c>
      <c r="N117" s="296">
        <f>IF(OR($B117="*",$B117&lt;400),"",IF(AND('201819 DATA'!AD117="*",$B117&gt;=400),"*",IF($B117&gt;=400,ROUND('201819 DATA'!AD117/$B117,2),"")))</f>
        <v>0.22</v>
      </c>
      <c r="O117" s="296">
        <f>IF(OR($B117="*",$B117&lt;400),"",IF(AND('201819 DATA'!AE117="*",$B117&gt;=400),"*",IF($B117&gt;=400,ROUND('201819 DATA'!AE117/$B117,2),"")))</f>
        <v>0.04</v>
      </c>
      <c r="P117" s="297"/>
      <c r="Q117" s="296">
        <f>IF(OR($B117="*",$B117&lt;400),"",IF(AND('201819 DATA'!FL117="*",$B117&gt;=400),"*",IF($B117&gt;=400,ROUND('201819 DATA'!FL117/$B117,2),"")))</f>
        <v>0.55000000000000004</v>
      </c>
      <c r="R117" s="289">
        <f>IF(OR($C117="*",$C117&lt;400),"",IF(AND('201819 DATA'!F117="*",$C117&gt;=400),"*",IF($C117&gt;=400,ROUND('201819 DATA'!F117/$C117,2),"")))</f>
        <v>0.42</v>
      </c>
      <c r="S117" s="289">
        <f>IF(OR($C117="*",$C117&lt;400),"",IF(AND('201819 DATA'!G117="*",$C117&gt;=400),"*",IF($C117&gt;=400,ROUND('201819 DATA'!G117/$C117,2),"")))</f>
        <v>0.02</v>
      </c>
      <c r="T117" s="289">
        <f>IF(OR($C117="*",$C117&lt;400),"",IF(AND('201819 DATA'!H117="*",$C117&gt;=400),"*",IF($C117&gt;=400,ROUND('201819 DATA'!H117/$C117,2),"")))</f>
        <v>0.44</v>
      </c>
      <c r="U117" s="289">
        <f>IF(OR($C117="*",$C117&lt;400),"",IF(AND('201819 DATA'!FM117="*",$C117&gt;=400),"*",IF($C117&gt;=400,ROUND('201819 DATA'!FM117/$C117,2),"")))</f>
        <v>0.12</v>
      </c>
      <c r="V117" s="312">
        <f>IF(OR($D117="*",$D117&lt;400),"",IF(AND('201819 DATA'!M117="*",$D117&gt;=400),"*",IF($D117&gt;=400,ROUND('201819 DATA'!M117/$D117,2),"")))</f>
        <v>0.57999999999999996</v>
      </c>
      <c r="W117" s="312">
        <f>IF(OR($D117="*",$D117&lt;400),"",IF(AND('201819 DATA'!N117="*",$D117&gt;=400),"*",IF($D117&gt;=400,ROUND('201819 DATA'!N117/$D117,2),"")))</f>
        <v>0.21</v>
      </c>
      <c r="X117" s="312">
        <f>IF(OR($D117="*",$D117&lt;400),"",IF(AND('201819 DATA'!O117="*",$D117&gt;=400),"*",IF($D117&gt;=400,ROUND('201819 DATA'!O117/$D117,2),"")))</f>
        <v>0.08</v>
      </c>
      <c r="Y117" s="312">
        <f>IF(OR($D117="*",$D117&lt;400),"",IF(AND('201819 DATA'!P117="*",$D117&gt;=400),"*",IF($D117&gt;=400,ROUND('201819 DATA'!P117/$D117,2),"")))</f>
        <v>0.1</v>
      </c>
      <c r="Z117" s="312">
        <f>IF(OR($D117="*",$D117&lt;400),"",IF(AND('201819 DATA'!Q117="*",$D117&gt;=400),"*",IF($D117&gt;=400,ROUND('201819 DATA'!Q117/$D117,2),"")))</f>
        <v>0.03</v>
      </c>
      <c r="AA117" s="312">
        <f>IF(OR($D117="*",$D117&lt;400),"",IF(AND('201819 DATA'!R117="*",$D117&gt;=400),"*",IF($D117&gt;=400,ROUND('201819 DATA'!R117/$D117,2),"")))</f>
        <v>0</v>
      </c>
      <c r="AB117" s="312">
        <f>IF(OR($D117="*",$D117&lt;400),"",IF(AND('201819 DATA'!S117="*",$D117&gt;=400),"*",IF($D117&gt;=400,ROUND('201819 DATA'!S117/$D117,2),"")))</f>
        <v>0</v>
      </c>
      <c r="AC117" s="312">
        <f>IF(OR($D117="*",$D117&lt;400),"",IF(AND('201819 DATA'!T117="*",$D117&gt;=400),"*",IF($D117&gt;=400,ROUND('201819 DATA'!T117/$D117,2),"")))</f>
        <v>0</v>
      </c>
      <c r="AD117" s="289">
        <f>IF(OR($C117="*",$C117&lt;400),"",IF(AND('201819 DATA'!BC117="*",$C117&gt;=400),"*",IF($C117&gt;=400,ROUND('201819 DATA'!BC117/$C117,2),"")))</f>
        <v>0.05</v>
      </c>
      <c r="AE117" s="289">
        <f>IF(OR($C117="*",$C117&lt;400),"",IF(AND('201819 DATA'!BD117="*",$C117&gt;=400),"*",IF($C117&gt;=400,ROUND('201819 DATA'!BD117/$C117,2),"")))</f>
        <v>7.0000000000000007E-2</v>
      </c>
      <c r="AF117" s="289">
        <f>IF(OR($C117="*",$C117&lt;400),"",IF(AND('201819 DATA'!BE117="*",$C117&gt;=400),"*",IF($C117&gt;=400,ROUND('201819 DATA'!BE117/$C117,2),"")))</f>
        <v>0.02</v>
      </c>
      <c r="AG117" s="289">
        <f>IF(OR($C117="*",$C117&lt;400),"",IF(AND('201819 DATA'!BF117="*",$C117&gt;=400),"*",IF($C117&gt;=400,ROUND('201819 DATA'!BF117/$C117,2),"")))</f>
        <v>0.02</v>
      </c>
      <c r="AH117" s="289">
        <f>IF(OR($C117="*",$C117&lt;400),"",IF(AND('201819 DATA'!BG117="*",$C117&gt;=400),"*",IF($C117&gt;=400,ROUND('201819 DATA'!BG117/$C117,2),"")))</f>
        <v>0.01</v>
      </c>
      <c r="AI117" s="289">
        <f>IF(OR($C117="*",$C117&lt;400),"",IF(AND('201819 DATA'!BH117="*",$C117&gt;=400),"*",IF($C117&gt;=400,ROUND('201819 DATA'!BH117/$C117,2),"")))</f>
        <v>0.01</v>
      </c>
      <c r="AJ117" s="289">
        <f>IF(OR($C117="*",$C117&lt;400),"",IF(AND('201819 DATA'!BI117="*",$C117&gt;=400),"*",IF($C117&gt;=400,ROUND('201819 DATA'!BI117/$C117,2),"")))</f>
        <v>0</v>
      </c>
      <c r="AK117" s="289">
        <f>IF(OR($C117="*",$C117&lt;400),"",IF(AND('201819 DATA'!BJ117="*",$C117&gt;=400),"*",IF($C117&gt;=400,ROUND('201819 DATA'!BJ117/$C117,2),"")))</f>
        <v>0</v>
      </c>
      <c r="AL117" s="289">
        <f>IF(OR($C117="*",$C117&lt;400),"",IF(AND('201819 DATA'!BK117="*",$C117&gt;=400),"*",IF($C117&gt;=400,ROUND('201819 DATA'!BK117/$C117,2),"")))</f>
        <v>0.05</v>
      </c>
      <c r="AM117" s="289">
        <f>IF(OR($C117="*",$C117&lt;400),"",IF(AND('201819 DATA'!BL117="*",$C117&gt;=400),"*",IF($C117&gt;=400,ROUND('201819 DATA'!BL117/$C117,2),"")))</f>
        <v>0.08</v>
      </c>
      <c r="AN117" s="289">
        <f>IF(OR($C117="*",$C117&lt;400),"",IF(AND('201819 DATA'!BM117="*",$C117&gt;=400),"*",IF($C117&gt;=400,ROUND('201819 DATA'!BM117/$C117,2),"")))</f>
        <v>0.19</v>
      </c>
      <c r="AO117" s="289">
        <f>IF(OR($C117="*",$C117&lt;400),"",IF(AND('201819 DATA'!BN117="*",$C117&gt;=400),"*",IF($C117&gt;=400,ROUND('201819 DATA'!BN117/$C117,2),"")))</f>
        <v>0.02</v>
      </c>
      <c r="AP117" s="289">
        <f>IF(OR($C117="*",$C117&lt;400),"",IF(AND('201819 DATA'!BO117="*",$C117&gt;=400),"*",IF($C117&gt;=400,ROUND('201819 DATA'!BO117/$C117,2),"")))</f>
        <v>0.06</v>
      </c>
      <c r="AQ117" s="289">
        <f>IF(OR($C117="*",$C117&lt;400),"",IF(AND('201819 DATA'!BP117="*",$C117&gt;=400),"*",IF($C117&gt;=400,ROUND('201819 DATA'!BP117/$C117,2),"")))</f>
        <v>0.08</v>
      </c>
      <c r="AR117" s="289">
        <f>IF(OR($C117="*",$C117&lt;400),"",IF(AND('201819 DATA'!BQ117="*",$C117&gt;=400),"*",IF($C117&gt;=400,ROUND('201819 DATA'!BQ117/$C117,2),"")))</f>
        <v>0.08</v>
      </c>
      <c r="AS117" s="289">
        <f>IF(OR($C117="*",$C117&lt;400),"",IF(AND('201819 DATA'!BR117="*",$C117&gt;=400),"*",IF($C117&gt;=400,ROUND('201819 DATA'!BR117/$C117,2),"")))</f>
        <v>0.02</v>
      </c>
      <c r="AT117" s="289">
        <f>IF(OR($C117="*",$C117&lt;400),"",IF(AND('201819 DATA'!BS117="*",$C117&gt;=400),"*",IF($C117&gt;=400,ROUND('201819 DATA'!BS117/$C117,2),"")))</f>
        <v>0</v>
      </c>
      <c r="AU117" s="289">
        <f>IF(OR($C117="*",$C117&lt;400),"",IF(AND('201819 DATA'!BT117="*",$C117&gt;=400),"*",IF($C117&gt;=400,ROUND('201819 DATA'!BT117/$C117,2),"")))</f>
        <v>0.11</v>
      </c>
      <c r="AV117" s="289">
        <f>IF(OR($C117="*",$C117&lt;400),"",IF(AND('201819 DATA'!BU117="*",$C117&gt;=400),"*",IF($C117&gt;=400,ROUND('201819 DATA'!BU117/$C117,2),"")))</f>
        <v>0.05</v>
      </c>
      <c r="AW117" s="289">
        <f>IF(OR($C117="*",$C117&lt;400),"",IF(AND('201819 DATA'!BV117="*",$C117&gt;=400),"*",IF($C117&gt;=400,ROUND('201819 DATA'!BV117/$C117,2),"")))</f>
        <v>0</v>
      </c>
      <c r="AX117" s="289">
        <f>IF(OR($C117="*",$C117&lt;400),"",IF(AND('201819 DATA'!BW117="*",$C117&gt;=400),"*",IF($C117&gt;=400,ROUND('201819 DATA'!BW117/$C117,2),"")))</f>
        <v>0.06</v>
      </c>
    </row>
    <row r="118" spans="1:50" x14ac:dyDescent="0.2">
      <c r="A118" s="13" t="s">
        <v>456</v>
      </c>
      <c r="B118" s="287">
        <f>'201819 DATA'!B118</f>
        <v>2870</v>
      </c>
      <c r="C118" s="288">
        <f>'201819 DATA'!C118</f>
        <v>2590</v>
      </c>
      <c r="D118" s="293">
        <f>'201819 DATA'!FN118</f>
        <v>0</v>
      </c>
      <c r="G118" s="295">
        <f t="shared" si="1"/>
        <v>0.9</v>
      </c>
      <c r="H118" s="289">
        <f>IF(OR($C118="*",$C118&lt;400),"",IF(AND('201819 DATA'!F118="*",$C118&gt;=400),"*",IF($C118&gt;=400,ROUND('201819 DATA'!F118/$C118,2),"")))</f>
        <v>0.32</v>
      </c>
      <c r="I118" s="296">
        <f>IF(OR($B118="*",$B118&lt;400),"",IF(AND('201819 DATA'!Y118="*",$B118&gt;=400),"*",IF($B118&gt;=400,ROUND('201819 DATA'!Y118/$B118,2),"")))</f>
        <v>0</v>
      </c>
      <c r="J118" s="296">
        <f>IF(OR($B118="*",$B118&lt;400),"",IF(AND('201819 DATA'!Z118="*",$B118&gt;=400),"*",IF($B118&gt;=400,ROUND('201819 DATA'!Z118/$B118,2),"")))</f>
        <v>0.06</v>
      </c>
      <c r="K118" s="296">
        <f>IF(OR($B118="*",$B118&lt;400),"",IF(AND('201819 DATA'!AA118="*",$B118&gt;=400),"*",IF($B118&gt;=400,ROUND('201819 DATA'!AA118/$B118,2),"")))</f>
        <v>0.09</v>
      </c>
      <c r="L118" s="296">
        <f>IF(OR($B118="*",$B118&lt;400),"",IF(AND('201819 DATA'!AB118="*",$B118&gt;=400),"*",IF($B118&gt;=400,ROUND('201819 DATA'!AB118/$B118,2),"")))</f>
        <v>0.09</v>
      </c>
      <c r="M118" s="296">
        <f>IF(OR($B118="*",$B118&lt;400),"",IF(AND('201819 DATA'!AC118="*",$B118&gt;=400),"*",IF($B118&gt;=400,ROUND('201819 DATA'!AC118/$B118,2),"")))</f>
        <v>0.19</v>
      </c>
      <c r="N118" s="296">
        <f>IF(OR($B118="*",$B118&lt;400),"",IF(AND('201819 DATA'!AD118="*",$B118&gt;=400),"*",IF($B118&gt;=400,ROUND('201819 DATA'!AD118/$B118,2),"")))</f>
        <v>0.43</v>
      </c>
      <c r="O118" s="296">
        <f>IF(OR($B118="*",$B118&lt;400),"",IF(AND('201819 DATA'!AE118="*",$B118&gt;=400),"*",IF($B118&gt;=400,ROUND('201819 DATA'!AE118/$B118,2),"")))</f>
        <v>0.13</v>
      </c>
      <c r="P118" s="297"/>
      <c r="Q118" s="296">
        <f>IF(OR($B118="*",$B118&lt;400),"",IF(AND('201819 DATA'!FL118="*",$B118&gt;=400),"*",IF($B118&gt;=400,ROUND('201819 DATA'!FL118/$B118,2),"")))</f>
        <v>0</v>
      </c>
      <c r="R118" s="289">
        <f>IF(OR($C118="*",$C118&lt;400),"",IF(AND('201819 DATA'!F118="*",$C118&gt;=400),"*",IF($C118&gt;=400,ROUND('201819 DATA'!F118/$C118,2),"")))</f>
        <v>0.32</v>
      </c>
      <c r="S118" s="289" t="str">
        <f>IF(OR($C118="*",$C118&lt;400),"",IF(AND('201819 DATA'!G118="*",$C118&gt;=400),"*",IF($C118&gt;=400,ROUND('201819 DATA'!G118/$C118,2),"")))</f>
        <v>*</v>
      </c>
      <c r="T118" s="289">
        <f>IF(OR($C118="*",$C118&lt;400),"",IF(AND('201819 DATA'!H118="*",$C118&gt;=400),"*",IF($C118&gt;=400,ROUND('201819 DATA'!H118/$C118,2),"")))</f>
        <v>0.32</v>
      </c>
      <c r="U118" s="289">
        <f>IF(OR($C118="*",$C118&lt;400),"",IF(AND('201819 DATA'!FM118="*",$C118&gt;=400),"*",IF($C118&gt;=400,ROUND('201819 DATA'!FM118/$C118,2),"")))</f>
        <v>0.36</v>
      </c>
      <c r="V118" s="312" t="str">
        <f>IF(OR($D118="*",$D118&lt;400),"",IF(AND('201819 DATA'!M118="*",$D118&gt;=400),"*",IF($D118&gt;=400,ROUND('201819 DATA'!M118/$D118,2),"")))</f>
        <v/>
      </c>
      <c r="W118" s="312" t="str">
        <f>IF(OR($D118="*",$D118&lt;400),"",IF(AND('201819 DATA'!N118="*",$D118&gt;=400),"*",IF($D118&gt;=400,ROUND('201819 DATA'!N118/$D118,2),"")))</f>
        <v/>
      </c>
      <c r="X118" s="312" t="str">
        <f>IF(OR($D118="*",$D118&lt;400),"",IF(AND('201819 DATA'!O118="*",$D118&gt;=400),"*",IF($D118&gt;=400,ROUND('201819 DATA'!O118/$D118,2),"")))</f>
        <v/>
      </c>
      <c r="Y118" s="312" t="str">
        <f>IF(OR($D118="*",$D118&lt;400),"",IF(AND('201819 DATA'!P118="*",$D118&gt;=400),"*",IF($D118&gt;=400,ROUND('201819 DATA'!P118/$D118,2),"")))</f>
        <v/>
      </c>
      <c r="Z118" s="312" t="str">
        <f>IF(OR($D118="*",$D118&lt;400),"",IF(AND('201819 DATA'!Q118="*",$D118&gt;=400),"*",IF($D118&gt;=400,ROUND('201819 DATA'!Q118/$D118,2),"")))</f>
        <v/>
      </c>
      <c r="AA118" s="312" t="str">
        <f>IF(OR($D118="*",$D118&lt;400),"",IF(AND('201819 DATA'!R118="*",$D118&gt;=400),"*",IF($D118&gt;=400,ROUND('201819 DATA'!R118/$D118,2),"")))</f>
        <v/>
      </c>
      <c r="AB118" s="312" t="str">
        <f>IF(OR($D118="*",$D118&lt;400),"",IF(AND('201819 DATA'!S118="*",$D118&gt;=400),"*",IF($D118&gt;=400,ROUND('201819 DATA'!S118/$D118,2),"")))</f>
        <v/>
      </c>
      <c r="AC118" s="312" t="str">
        <f>IF(OR($D118="*",$D118&lt;400),"",IF(AND('201819 DATA'!T118="*",$D118&gt;=400),"*",IF($D118&gt;=400,ROUND('201819 DATA'!T118/$D118,2),"")))</f>
        <v/>
      </c>
      <c r="AD118" s="289">
        <f>IF(OR($C118="*",$C118&lt;400),"",IF(AND('201819 DATA'!BC118="*",$C118&gt;=400),"*",IF($C118&gt;=400,ROUND('201819 DATA'!BC118/$C118,2),"")))</f>
        <v>0.03</v>
      </c>
      <c r="AE118" s="289">
        <f>IF(OR($C118="*",$C118&lt;400),"",IF(AND('201819 DATA'!BD118="*",$C118&gt;=400),"*",IF($C118&gt;=400,ROUND('201819 DATA'!BD118/$C118,2),"")))</f>
        <v>0.09</v>
      </c>
      <c r="AF118" s="289">
        <f>IF(OR($C118="*",$C118&lt;400),"",IF(AND('201819 DATA'!BE118="*",$C118&gt;=400),"*",IF($C118&gt;=400,ROUND('201819 DATA'!BE118/$C118,2),"")))</f>
        <v>0.02</v>
      </c>
      <c r="AG118" s="289">
        <f>IF(OR($C118="*",$C118&lt;400),"",IF(AND('201819 DATA'!BF118="*",$C118&gt;=400),"*",IF($C118&gt;=400,ROUND('201819 DATA'!BF118/$C118,2),"")))</f>
        <v>0.02</v>
      </c>
      <c r="AH118" s="289">
        <f>IF(OR($C118="*",$C118&lt;400),"",IF(AND('201819 DATA'!BG118="*",$C118&gt;=400),"*",IF($C118&gt;=400,ROUND('201819 DATA'!BG118/$C118,2),"")))</f>
        <v>0.19</v>
      </c>
      <c r="AI118" s="289">
        <f>IF(OR($C118="*",$C118&lt;400),"",IF(AND('201819 DATA'!BH118="*",$C118&gt;=400),"*",IF($C118&gt;=400,ROUND('201819 DATA'!BH118/$C118,2),"")))</f>
        <v>0.04</v>
      </c>
      <c r="AJ118" s="289" t="str">
        <f>IF(OR($C118="*",$C118&lt;400),"",IF(AND('201819 DATA'!BI118="*",$C118&gt;=400),"*",IF($C118&gt;=400,ROUND('201819 DATA'!BI118/$C118,2),"")))</f>
        <v>*</v>
      </c>
      <c r="AK118" s="289" t="str">
        <f>IF(OR($C118="*",$C118&lt;400),"",IF(AND('201819 DATA'!BJ118="*",$C118&gt;=400),"*",IF($C118&gt;=400,ROUND('201819 DATA'!BJ118/$C118,2),"")))</f>
        <v>*</v>
      </c>
      <c r="AL118" s="289">
        <f>IF(OR($C118="*",$C118&lt;400),"",IF(AND('201819 DATA'!BK118="*",$C118&gt;=400),"*",IF($C118&gt;=400,ROUND('201819 DATA'!BK118/$C118,2),"")))</f>
        <v>0.08</v>
      </c>
      <c r="AM118" s="289">
        <f>IF(OR($C118="*",$C118&lt;400),"",IF(AND('201819 DATA'!BL118="*",$C118&gt;=400),"*",IF($C118&gt;=400,ROUND('201819 DATA'!BL118/$C118,2),"")))</f>
        <v>0.1</v>
      </c>
      <c r="AN118" s="289">
        <f>IF(OR($C118="*",$C118&lt;400),"",IF(AND('201819 DATA'!BM118="*",$C118&gt;=400),"*",IF($C118&gt;=400,ROUND('201819 DATA'!BM118/$C118,2),"")))</f>
        <v>0.03</v>
      </c>
      <c r="AO118" s="289">
        <f>IF(OR($C118="*",$C118&lt;400),"",IF(AND('201819 DATA'!BN118="*",$C118&gt;=400),"*",IF($C118&gt;=400,ROUND('201819 DATA'!BN118/$C118,2),"")))</f>
        <v>0.01</v>
      </c>
      <c r="AP118" s="289">
        <f>IF(OR($C118="*",$C118&lt;400),"",IF(AND('201819 DATA'!BO118="*",$C118&gt;=400),"*",IF($C118&gt;=400,ROUND('201819 DATA'!BO118/$C118,2),"")))</f>
        <v>0.03</v>
      </c>
      <c r="AQ118" s="289">
        <f>IF(OR($C118="*",$C118&lt;400),"",IF(AND('201819 DATA'!BP118="*",$C118&gt;=400),"*",IF($C118&gt;=400,ROUND('201819 DATA'!BP118/$C118,2),"")))</f>
        <v>0.06</v>
      </c>
      <c r="AR118" s="289">
        <f>IF(OR($C118="*",$C118&lt;400),"",IF(AND('201819 DATA'!BQ118="*",$C118&gt;=400),"*",IF($C118&gt;=400,ROUND('201819 DATA'!BQ118/$C118,2),"")))</f>
        <v>0</v>
      </c>
      <c r="AS118" s="289">
        <f>IF(OR($C118="*",$C118&lt;400),"",IF(AND('201819 DATA'!BR118="*",$C118&gt;=400),"*",IF($C118&gt;=400,ROUND('201819 DATA'!BR118/$C118,2),"")))</f>
        <v>0</v>
      </c>
      <c r="AT118" s="289" t="str">
        <f>IF(OR($C118="*",$C118&lt;400),"",IF(AND('201819 DATA'!BS118="*",$C118&gt;=400),"*",IF($C118&gt;=400,ROUND('201819 DATA'!BS118/$C118,2),"")))</f>
        <v>*</v>
      </c>
      <c r="AU118" s="289">
        <f>IF(OR($C118="*",$C118&lt;400),"",IF(AND('201819 DATA'!BT118="*",$C118&gt;=400),"*",IF($C118&gt;=400,ROUND('201819 DATA'!BT118/$C118,2),"")))</f>
        <v>0.17</v>
      </c>
      <c r="AV118" s="289">
        <f>IF(OR($C118="*",$C118&lt;400),"",IF(AND('201819 DATA'!BU118="*",$C118&gt;=400),"*",IF($C118&gt;=400,ROUND('201819 DATA'!BU118/$C118,2),"")))</f>
        <v>0.13</v>
      </c>
      <c r="AW118" s="289">
        <f>IF(OR($C118="*",$C118&lt;400),"",IF(AND('201819 DATA'!BV118="*",$C118&gt;=400),"*",IF($C118&gt;=400,ROUND('201819 DATA'!BV118/$C118,2),"")))</f>
        <v>0</v>
      </c>
      <c r="AX118" s="289" t="str">
        <f>IF(OR($C118="*",$C118&lt;400),"",IF(AND('201819 DATA'!BW118="*",$C118&gt;=400),"*",IF($C118&gt;=400,ROUND('201819 DATA'!BW118/$C118,2),"")))</f>
        <v>*</v>
      </c>
    </row>
    <row r="119" spans="1:50" x14ac:dyDescent="0.2">
      <c r="A119" s="13" t="s">
        <v>1385</v>
      </c>
      <c r="B119" s="287">
        <f>'201819 DATA'!B119</f>
        <v>135</v>
      </c>
      <c r="C119" s="288">
        <f>'201819 DATA'!C119</f>
        <v>135</v>
      </c>
      <c r="D119" s="293">
        <f>'201819 DATA'!FN119</f>
        <v>135</v>
      </c>
      <c r="G119" s="295" t="str">
        <f t="shared" si="1"/>
        <v/>
      </c>
      <c r="H119" s="289" t="str">
        <f>IF(OR($C119="*",$C119&lt;400),"",IF(AND('201819 DATA'!F119="*",$C119&gt;=400),"*",IF($C119&gt;=400,ROUND('201819 DATA'!F119/$C119,2),"")))</f>
        <v/>
      </c>
      <c r="I119" s="296" t="str">
        <f>IF(OR($B119="*",$B119&lt;400),"",IF(AND('201819 DATA'!Y119="*",$B119&gt;=400),"*",IF($B119&gt;=400,ROUND('201819 DATA'!Y119/$B119,2),"")))</f>
        <v/>
      </c>
      <c r="J119" s="296" t="str">
        <f>IF(OR($B119="*",$B119&lt;400),"",IF(AND('201819 DATA'!Z119="*",$B119&gt;=400),"*",IF($B119&gt;=400,ROUND('201819 DATA'!Z119/$B119,2),"")))</f>
        <v/>
      </c>
      <c r="K119" s="296" t="str">
        <f>IF(OR($B119="*",$B119&lt;400),"",IF(AND('201819 DATA'!AA119="*",$B119&gt;=400),"*",IF($B119&gt;=400,ROUND('201819 DATA'!AA119/$B119,2),"")))</f>
        <v/>
      </c>
      <c r="L119" s="296" t="str">
        <f>IF(OR($B119="*",$B119&lt;400),"",IF(AND('201819 DATA'!AB119="*",$B119&gt;=400),"*",IF($B119&gt;=400,ROUND('201819 DATA'!AB119/$B119,2),"")))</f>
        <v/>
      </c>
      <c r="M119" s="296" t="str">
        <f>IF(OR($B119="*",$B119&lt;400),"",IF(AND('201819 DATA'!AC119="*",$B119&gt;=400),"*",IF($B119&gt;=400,ROUND('201819 DATA'!AC119/$B119,2),"")))</f>
        <v/>
      </c>
      <c r="N119" s="296" t="str">
        <f>IF(OR($B119="*",$B119&lt;400),"",IF(AND('201819 DATA'!AD119="*",$B119&gt;=400),"*",IF($B119&gt;=400,ROUND('201819 DATA'!AD119/$B119,2),"")))</f>
        <v/>
      </c>
      <c r="O119" s="296" t="str">
        <f>IF(OR($B119="*",$B119&lt;400),"",IF(AND('201819 DATA'!AE119="*",$B119&gt;=400),"*",IF($B119&gt;=400,ROUND('201819 DATA'!AE119/$B119,2),"")))</f>
        <v/>
      </c>
      <c r="P119" s="297"/>
      <c r="Q119" s="296" t="str">
        <f>IF(OR($B119="*",$B119&lt;400),"",IF(AND('201819 DATA'!FL119="*",$B119&gt;=400),"*",IF($B119&gt;=400,ROUND('201819 DATA'!FL119/$B119,2),"")))</f>
        <v/>
      </c>
      <c r="R119" s="289" t="str">
        <f>IF(OR($C119="*",$C119&lt;400),"",IF(AND('201819 DATA'!F119="*",$C119&gt;=400),"*",IF($C119&gt;=400,ROUND('201819 DATA'!F119/$C119,2),"")))</f>
        <v/>
      </c>
      <c r="S119" s="289" t="str">
        <f>IF(OR($C119="*",$C119&lt;400),"",IF(AND('201819 DATA'!G119="*",$C119&gt;=400),"*",IF($C119&gt;=400,ROUND('201819 DATA'!G119/$C119,2),"")))</f>
        <v/>
      </c>
      <c r="T119" s="289" t="str">
        <f>IF(OR($C119="*",$C119&lt;400),"",IF(AND('201819 DATA'!H119="*",$C119&gt;=400),"*",IF($C119&gt;=400,ROUND('201819 DATA'!H119/$C119,2),"")))</f>
        <v/>
      </c>
      <c r="U119" s="289" t="str">
        <f>IF(OR($C119="*",$C119&lt;400),"",IF(AND('201819 DATA'!FM119="*",$C119&gt;=400),"*",IF($C119&gt;=400,ROUND('201819 DATA'!FM119/$C119,2),"")))</f>
        <v/>
      </c>
      <c r="V119" s="312" t="str">
        <f>IF(OR($D119="*",$D119&lt;400),"",IF(AND('201819 DATA'!M119="*",$D119&gt;=400),"*",IF($D119&gt;=400,ROUND('201819 DATA'!M119/$D119,2),"")))</f>
        <v/>
      </c>
      <c r="W119" s="312" t="str">
        <f>IF(OR($D119="*",$D119&lt;400),"",IF(AND('201819 DATA'!N119="*",$D119&gt;=400),"*",IF($D119&gt;=400,ROUND('201819 DATA'!N119/$D119,2),"")))</f>
        <v/>
      </c>
      <c r="X119" s="312" t="str">
        <f>IF(OR($D119="*",$D119&lt;400),"",IF(AND('201819 DATA'!O119="*",$D119&gt;=400),"*",IF($D119&gt;=400,ROUND('201819 DATA'!O119/$D119,2),"")))</f>
        <v/>
      </c>
      <c r="Y119" s="312" t="str">
        <f>IF(OR($D119="*",$D119&lt;400),"",IF(AND('201819 DATA'!P119="*",$D119&gt;=400),"*",IF($D119&gt;=400,ROUND('201819 DATA'!P119/$D119,2),"")))</f>
        <v/>
      </c>
      <c r="Z119" s="312" t="str">
        <f>IF(OR($D119="*",$D119&lt;400),"",IF(AND('201819 DATA'!Q119="*",$D119&gt;=400),"*",IF($D119&gt;=400,ROUND('201819 DATA'!Q119/$D119,2),"")))</f>
        <v/>
      </c>
      <c r="AA119" s="312" t="str">
        <f>IF(OR($D119="*",$D119&lt;400),"",IF(AND('201819 DATA'!R119="*",$D119&gt;=400),"*",IF($D119&gt;=400,ROUND('201819 DATA'!R119/$D119,2),"")))</f>
        <v/>
      </c>
      <c r="AB119" s="312" t="str">
        <f>IF(OR($D119="*",$D119&lt;400),"",IF(AND('201819 DATA'!S119="*",$D119&gt;=400),"*",IF($D119&gt;=400,ROUND('201819 DATA'!S119/$D119,2),"")))</f>
        <v/>
      </c>
      <c r="AC119" s="312" t="str">
        <f>IF(OR($D119="*",$D119&lt;400),"",IF(AND('201819 DATA'!T119="*",$D119&gt;=400),"*",IF($D119&gt;=400,ROUND('201819 DATA'!T119/$D119,2),"")))</f>
        <v/>
      </c>
      <c r="AD119" s="289" t="str">
        <f>IF(OR($C119="*",$C119&lt;400),"",IF(AND('201819 DATA'!BC119="*",$C119&gt;=400),"*",IF($C119&gt;=400,ROUND('201819 DATA'!BC119/$C119,2),"")))</f>
        <v/>
      </c>
      <c r="AE119" s="289" t="str">
        <f>IF(OR($C119="*",$C119&lt;400),"",IF(AND('201819 DATA'!BD119="*",$C119&gt;=400),"*",IF($C119&gt;=400,ROUND('201819 DATA'!BD119/$C119,2),"")))</f>
        <v/>
      </c>
      <c r="AF119" s="289" t="str">
        <f>IF(OR($C119="*",$C119&lt;400),"",IF(AND('201819 DATA'!BE119="*",$C119&gt;=400),"*",IF($C119&gt;=400,ROUND('201819 DATA'!BE119/$C119,2),"")))</f>
        <v/>
      </c>
      <c r="AG119" s="289" t="str">
        <f>IF(OR($C119="*",$C119&lt;400),"",IF(AND('201819 DATA'!BF119="*",$C119&gt;=400),"*",IF($C119&gt;=400,ROUND('201819 DATA'!BF119/$C119,2),"")))</f>
        <v/>
      </c>
      <c r="AH119" s="289" t="str">
        <f>IF(OR($C119="*",$C119&lt;400),"",IF(AND('201819 DATA'!BG119="*",$C119&gt;=400),"*",IF($C119&gt;=400,ROUND('201819 DATA'!BG119/$C119,2),"")))</f>
        <v/>
      </c>
      <c r="AI119" s="289" t="str">
        <f>IF(OR($C119="*",$C119&lt;400),"",IF(AND('201819 DATA'!BH119="*",$C119&gt;=400),"*",IF($C119&gt;=400,ROUND('201819 DATA'!BH119/$C119,2),"")))</f>
        <v/>
      </c>
      <c r="AJ119" s="289" t="str">
        <f>IF(OR($C119="*",$C119&lt;400),"",IF(AND('201819 DATA'!BI119="*",$C119&gt;=400),"*",IF($C119&gt;=400,ROUND('201819 DATA'!BI119/$C119,2),"")))</f>
        <v/>
      </c>
      <c r="AK119" s="289" t="str">
        <f>IF(OR($C119="*",$C119&lt;400),"",IF(AND('201819 DATA'!BJ119="*",$C119&gt;=400),"*",IF($C119&gt;=400,ROUND('201819 DATA'!BJ119/$C119,2),"")))</f>
        <v/>
      </c>
      <c r="AL119" s="289" t="str">
        <f>IF(OR($C119="*",$C119&lt;400),"",IF(AND('201819 DATA'!BK119="*",$C119&gt;=400),"*",IF($C119&gt;=400,ROUND('201819 DATA'!BK119/$C119,2),"")))</f>
        <v/>
      </c>
      <c r="AM119" s="289" t="str">
        <f>IF(OR($C119="*",$C119&lt;400),"",IF(AND('201819 DATA'!BL119="*",$C119&gt;=400),"*",IF($C119&gt;=400,ROUND('201819 DATA'!BL119/$C119,2),"")))</f>
        <v/>
      </c>
      <c r="AN119" s="289" t="str">
        <f>IF(OR($C119="*",$C119&lt;400),"",IF(AND('201819 DATA'!BM119="*",$C119&gt;=400),"*",IF($C119&gt;=400,ROUND('201819 DATA'!BM119/$C119,2),"")))</f>
        <v/>
      </c>
      <c r="AO119" s="289" t="str">
        <f>IF(OR($C119="*",$C119&lt;400),"",IF(AND('201819 DATA'!BN119="*",$C119&gt;=400),"*",IF($C119&gt;=400,ROUND('201819 DATA'!BN119/$C119,2),"")))</f>
        <v/>
      </c>
      <c r="AP119" s="289" t="str">
        <f>IF(OR($C119="*",$C119&lt;400),"",IF(AND('201819 DATA'!BO119="*",$C119&gt;=400),"*",IF($C119&gt;=400,ROUND('201819 DATA'!BO119/$C119,2),"")))</f>
        <v/>
      </c>
      <c r="AQ119" s="289" t="str">
        <f>IF(OR($C119="*",$C119&lt;400),"",IF(AND('201819 DATA'!BP119="*",$C119&gt;=400),"*",IF($C119&gt;=400,ROUND('201819 DATA'!BP119/$C119,2),"")))</f>
        <v/>
      </c>
      <c r="AR119" s="289" t="str">
        <f>IF(OR($C119="*",$C119&lt;400),"",IF(AND('201819 DATA'!BQ119="*",$C119&gt;=400),"*",IF($C119&gt;=400,ROUND('201819 DATA'!BQ119/$C119,2),"")))</f>
        <v/>
      </c>
      <c r="AS119" s="289" t="str">
        <f>IF(OR($C119="*",$C119&lt;400),"",IF(AND('201819 DATA'!BR119="*",$C119&gt;=400),"*",IF($C119&gt;=400,ROUND('201819 DATA'!BR119/$C119,2),"")))</f>
        <v/>
      </c>
      <c r="AT119" s="289" t="str">
        <f>IF(OR($C119="*",$C119&lt;400),"",IF(AND('201819 DATA'!BS119="*",$C119&gt;=400),"*",IF($C119&gt;=400,ROUND('201819 DATA'!BS119/$C119,2),"")))</f>
        <v/>
      </c>
      <c r="AU119" s="289" t="str">
        <f>IF(OR($C119="*",$C119&lt;400),"",IF(AND('201819 DATA'!BT119="*",$C119&gt;=400),"*",IF($C119&gt;=400,ROUND('201819 DATA'!BT119/$C119,2),"")))</f>
        <v/>
      </c>
      <c r="AV119" s="289" t="str">
        <f>IF(OR($C119="*",$C119&lt;400),"",IF(AND('201819 DATA'!BU119="*",$C119&gt;=400),"*",IF($C119&gt;=400,ROUND('201819 DATA'!BU119/$C119,2),"")))</f>
        <v/>
      </c>
      <c r="AW119" s="289" t="str">
        <f>IF(OR($C119="*",$C119&lt;400),"",IF(AND('201819 DATA'!BV119="*",$C119&gt;=400),"*",IF($C119&gt;=400,ROUND('201819 DATA'!BV119/$C119,2),"")))</f>
        <v/>
      </c>
      <c r="AX119" s="289" t="str">
        <f>IF(OR($C119="*",$C119&lt;400),"",IF(AND('201819 DATA'!BW119="*",$C119&gt;=400),"*",IF($C119&gt;=400,ROUND('201819 DATA'!BW119/$C119,2),"")))</f>
        <v/>
      </c>
    </row>
    <row r="120" spans="1:50" x14ac:dyDescent="0.2">
      <c r="A120" s="13" t="s">
        <v>566</v>
      </c>
      <c r="B120" s="287">
        <f>'201819 DATA'!B120</f>
        <v>102345</v>
      </c>
      <c r="C120" s="288">
        <f>'201819 DATA'!C120</f>
        <v>89155</v>
      </c>
      <c r="D120" s="293">
        <f>'201819 DATA'!FN120</f>
        <v>27665</v>
      </c>
      <c r="G120" s="295">
        <f t="shared" si="1"/>
        <v>0.87</v>
      </c>
      <c r="H120" s="289">
        <f>IF(OR($C120="*",$C120&lt;400),"",IF(AND('201819 DATA'!F120="*",$C120&gt;=400),"*",IF($C120&gt;=400,ROUND('201819 DATA'!F120/$C120,2),"")))</f>
        <v>0.4</v>
      </c>
      <c r="I120" s="296">
        <f>IF(OR($B120="*",$B120&lt;400),"",IF(AND('201819 DATA'!Y120="*",$B120&gt;=400),"*",IF($B120&gt;=400,ROUND('201819 DATA'!Y120/$B120,2),"")))</f>
        <v>0.14000000000000001</v>
      </c>
      <c r="J120" s="296">
        <f>IF(OR($B120="*",$B120&lt;400),"",IF(AND('201819 DATA'!Z120="*",$B120&gt;=400),"*",IF($B120&gt;=400,ROUND('201819 DATA'!Z120/$B120,2),"")))</f>
        <v>0.09</v>
      </c>
      <c r="K120" s="296">
        <f>IF(OR($B120="*",$B120&lt;400),"",IF(AND('201819 DATA'!AA120="*",$B120&gt;=400),"*",IF($B120&gt;=400,ROUND('201819 DATA'!AA120/$B120,2),"")))</f>
        <v>0.15</v>
      </c>
      <c r="L120" s="296">
        <f>IF(OR($B120="*",$B120&lt;400),"",IF(AND('201819 DATA'!AB120="*",$B120&gt;=400),"*",IF($B120&gt;=400,ROUND('201819 DATA'!AB120/$B120,2),"")))</f>
        <v>0.17</v>
      </c>
      <c r="M120" s="296">
        <f>IF(OR($B120="*",$B120&lt;400),"",IF(AND('201819 DATA'!AC120="*",$B120&gt;=400),"*",IF($B120&gt;=400,ROUND('201819 DATA'!AC120/$B120,2),"")))</f>
        <v>0.21</v>
      </c>
      <c r="N120" s="296">
        <f>IF(OR($B120="*",$B120&lt;400),"",IF(AND('201819 DATA'!AD120="*",$B120&gt;=400),"*",IF($B120&gt;=400,ROUND('201819 DATA'!AD120/$B120,2),"")))</f>
        <v>0.21</v>
      </c>
      <c r="O120" s="296">
        <f>IF(OR($B120="*",$B120&lt;400),"",IF(AND('201819 DATA'!AE120="*",$B120&gt;=400),"*",IF($B120&gt;=400,ROUND('201819 DATA'!AE120/$B120,2),"")))</f>
        <v>0.03</v>
      </c>
      <c r="P120" s="297"/>
      <c r="Q120" s="296">
        <f>IF(OR($B120="*",$B120&lt;400),"",IF(AND('201819 DATA'!FL120="*",$B120&gt;=400),"*",IF($B120&gt;=400,ROUND('201819 DATA'!FL120/$B120,2),"")))</f>
        <v>0.57999999999999996</v>
      </c>
      <c r="R120" s="289">
        <f>IF(OR($C120="*",$C120&lt;400),"",IF(AND('201819 DATA'!F120="*",$C120&gt;=400),"*",IF($C120&gt;=400,ROUND('201819 DATA'!F120/$C120,2),"")))</f>
        <v>0.4</v>
      </c>
      <c r="S120" s="289">
        <f>IF(OR($C120="*",$C120&lt;400),"",IF(AND('201819 DATA'!G120="*",$C120&gt;=400),"*",IF($C120&gt;=400,ROUND('201819 DATA'!G120/$C120,2),"")))</f>
        <v>0.17</v>
      </c>
      <c r="T120" s="289">
        <f>IF(OR($C120="*",$C120&lt;400),"",IF(AND('201819 DATA'!H120="*",$C120&gt;=400),"*",IF($C120&gt;=400,ROUND('201819 DATA'!H120/$C120,2),"")))</f>
        <v>0.31</v>
      </c>
      <c r="U120" s="289">
        <f>IF(OR($C120="*",$C120&lt;400),"",IF(AND('201819 DATA'!FM120="*",$C120&gt;=400),"*",IF($C120&gt;=400,ROUND('201819 DATA'!FM120/$C120,2),"")))</f>
        <v>0.12</v>
      </c>
      <c r="V120" s="312">
        <f>IF(OR($D120="*",$D120&lt;400),"",IF(AND('201819 DATA'!M120="*",$D120&gt;=400),"*",IF($D120&gt;=400,ROUND('201819 DATA'!M120/$D120,2),"")))</f>
        <v>0.49</v>
      </c>
      <c r="W120" s="312">
        <f>IF(OR($D120="*",$D120&lt;400),"",IF(AND('201819 DATA'!N120="*",$D120&gt;=400),"*",IF($D120&gt;=400,ROUND('201819 DATA'!N120/$D120,2),"")))</f>
        <v>0.25</v>
      </c>
      <c r="X120" s="312">
        <f>IF(OR($D120="*",$D120&lt;400),"",IF(AND('201819 DATA'!O120="*",$D120&gt;=400),"*",IF($D120&gt;=400,ROUND('201819 DATA'!O120/$D120,2),"")))</f>
        <v>0.1</v>
      </c>
      <c r="Y120" s="312">
        <f>IF(OR($D120="*",$D120&lt;400),"",IF(AND('201819 DATA'!P120="*",$D120&gt;=400),"*",IF($D120&gt;=400,ROUND('201819 DATA'!P120/$D120,2),"")))</f>
        <v>0.12</v>
      </c>
      <c r="Z120" s="312">
        <f>IF(OR($D120="*",$D120&lt;400),"",IF(AND('201819 DATA'!Q120="*",$D120&gt;=400),"*",IF($D120&gt;=400,ROUND('201819 DATA'!Q120/$D120,2),"")))</f>
        <v>0.04</v>
      </c>
      <c r="AA120" s="312">
        <f>IF(OR($D120="*",$D120&lt;400),"",IF(AND('201819 DATA'!R120="*",$D120&gt;=400),"*",IF($D120&gt;=400,ROUND('201819 DATA'!R120/$D120,2),"")))</f>
        <v>0</v>
      </c>
      <c r="AB120" s="312" t="str">
        <f>IF(OR($D120="*",$D120&lt;400),"",IF(AND('201819 DATA'!S120="*",$D120&gt;=400),"*",IF($D120&gt;=400,ROUND('201819 DATA'!S120/$D120,2),"")))</f>
        <v>*</v>
      </c>
      <c r="AC120" s="312">
        <f>IF(OR($D120="*",$D120&lt;400),"",IF(AND('201819 DATA'!T120="*",$D120&gt;=400),"*",IF($D120&gt;=400,ROUND('201819 DATA'!T120/$D120,2),"")))</f>
        <v>0</v>
      </c>
      <c r="AD120" s="289">
        <f>IF(OR($C120="*",$C120&lt;400),"",IF(AND('201819 DATA'!BC120="*",$C120&gt;=400),"*",IF($C120&gt;=400,ROUND('201819 DATA'!BC120/$C120,2),"")))</f>
        <v>0.04</v>
      </c>
      <c r="AE120" s="289">
        <f>IF(OR($C120="*",$C120&lt;400),"",IF(AND('201819 DATA'!BD120="*",$C120&gt;=400),"*",IF($C120&gt;=400,ROUND('201819 DATA'!BD120/$C120,2),"")))</f>
        <v>0.13</v>
      </c>
      <c r="AF120" s="289">
        <f>IF(OR($C120="*",$C120&lt;400),"",IF(AND('201819 DATA'!BE120="*",$C120&gt;=400),"*",IF($C120&gt;=400,ROUND('201819 DATA'!BE120/$C120,2),"")))</f>
        <v>0.03</v>
      </c>
      <c r="AG120" s="289">
        <f>IF(OR($C120="*",$C120&lt;400),"",IF(AND('201819 DATA'!BF120="*",$C120&gt;=400),"*",IF($C120&gt;=400,ROUND('201819 DATA'!BF120/$C120,2),"")))</f>
        <v>0.02</v>
      </c>
      <c r="AH120" s="289">
        <f>IF(OR($C120="*",$C120&lt;400),"",IF(AND('201819 DATA'!BG120="*",$C120&gt;=400),"*",IF($C120&gt;=400,ROUND('201819 DATA'!BG120/$C120,2),"")))</f>
        <v>0</v>
      </c>
      <c r="AI120" s="289">
        <f>IF(OR($C120="*",$C120&lt;400),"",IF(AND('201819 DATA'!BH120="*",$C120&gt;=400),"*",IF($C120&gt;=400,ROUND('201819 DATA'!BH120/$C120,2),"")))</f>
        <v>0.01</v>
      </c>
      <c r="AJ120" s="289">
        <f>IF(OR($C120="*",$C120&lt;400),"",IF(AND('201819 DATA'!BI120="*",$C120&gt;=400),"*",IF($C120&gt;=400,ROUND('201819 DATA'!BI120/$C120,2),"")))</f>
        <v>0</v>
      </c>
      <c r="AK120" s="289">
        <f>IF(OR($C120="*",$C120&lt;400),"",IF(AND('201819 DATA'!BJ120="*",$C120&gt;=400),"*",IF($C120&gt;=400,ROUND('201819 DATA'!BJ120/$C120,2),"")))</f>
        <v>0</v>
      </c>
      <c r="AL120" s="289">
        <f>IF(OR($C120="*",$C120&lt;400),"",IF(AND('201819 DATA'!BK120="*",$C120&gt;=400),"*",IF($C120&gt;=400,ROUND('201819 DATA'!BK120/$C120,2),"")))</f>
        <v>0.04</v>
      </c>
      <c r="AM120" s="289">
        <f>IF(OR($C120="*",$C120&lt;400),"",IF(AND('201819 DATA'!BL120="*",$C120&gt;=400),"*",IF($C120&gt;=400,ROUND('201819 DATA'!BL120/$C120,2),"")))</f>
        <v>7.0000000000000007E-2</v>
      </c>
      <c r="AN120" s="289">
        <f>IF(OR($C120="*",$C120&lt;400),"",IF(AND('201819 DATA'!BM120="*",$C120&gt;=400),"*",IF($C120&gt;=400,ROUND('201819 DATA'!BM120/$C120,2),"")))</f>
        <v>0.15</v>
      </c>
      <c r="AO120" s="289">
        <f>IF(OR($C120="*",$C120&lt;400),"",IF(AND('201819 DATA'!BN120="*",$C120&gt;=400),"*",IF($C120&gt;=400,ROUND('201819 DATA'!BN120/$C120,2),"")))</f>
        <v>0.03</v>
      </c>
      <c r="AP120" s="289">
        <f>IF(OR($C120="*",$C120&lt;400),"",IF(AND('201819 DATA'!BO120="*",$C120&gt;=400),"*",IF($C120&gt;=400,ROUND('201819 DATA'!BO120/$C120,2),"")))</f>
        <v>7.0000000000000007E-2</v>
      </c>
      <c r="AQ120" s="289">
        <f>IF(OR($C120="*",$C120&lt;400),"",IF(AND('201819 DATA'!BP120="*",$C120&gt;=400),"*",IF($C120&gt;=400,ROUND('201819 DATA'!BP120/$C120,2),"")))</f>
        <v>7.0000000000000007E-2</v>
      </c>
      <c r="AR120" s="289">
        <f>IF(OR($C120="*",$C120&lt;400),"",IF(AND('201819 DATA'!BQ120="*",$C120&gt;=400),"*",IF($C120&gt;=400,ROUND('201819 DATA'!BQ120/$C120,2),"")))</f>
        <v>0.08</v>
      </c>
      <c r="AS120" s="289">
        <f>IF(OR($C120="*",$C120&lt;400),"",IF(AND('201819 DATA'!BR120="*",$C120&gt;=400),"*",IF($C120&gt;=400,ROUND('201819 DATA'!BR120/$C120,2),"")))</f>
        <v>0.01</v>
      </c>
      <c r="AT120" s="289">
        <f>IF(OR($C120="*",$C120&lt;400),"",IF(AND('201819 DATA'!BS120="*",$C120&gt;=400),"*",IF($C120&gt;=400,ROUND('201819 DATA'!BS120/$C120,2),"")))</f>
        <v>0</v>
      </c>
      <c r="AU120" s="289">
        <f>IF(OR($C120="*",$C120&lt;400),"",IF(AND('201819 DATA'!BT120="*",$C120&gt;=400),"*",IF($C120&gt;=400,ROUND('201819 DATA'!BT120/$C120,2),"")))</f>
        <v>0.12</v>
      </c>
      <c r="AV120" s="289">
        <f>IF(OR($C120="*",$C120&lt;400),"",IF(AND('201819 DATA'!BU120="*",$C120&gt;=400),"*",IF($C120&gt;=400,ROUND('201819 DATA'!BU120/$C120,2),"")))</f>
        <v>0.05</v>
      </c>
      <c r="AW120" s="289">
        <f>IF(OR($C120="*",$C120&lt;400),"",IF(AND('201819 DATA'!BV120="*",$C120&gt;=400),"*",IF($C120&gt;=400,ROUND('201819 DATA'!BV120/$C120,2),"")))</f>
        <v>0</v>
      </c>
      <c r="AX120" s="289">
        <f>IF(OR($C120="*",$C120&lt;400),"",IF(AND('201819 DATA'!BW120="*",$C120&gt;=400),"*",IF($C120&gt;=400,ROUND('201819 DATA'!BW120/$C120,2),"")))</f>
        <v>0.08</v>
      </c>
    </row>
    <row r="121" spans="1:50" x14ac:dyDescent="0.2">
      <c r="A121" s="13" t="s">
        <v>592</v>
      </c>
      <c r="B121" s="287">
        <f>'201819 DATA'!B121</f>
        <v>7410</v>
      </c>
      <c r="C121" s="288">
        <f>'201819 DATA'!C121</f>
        <v>7400</v>
      </c>
      <c r="D121" s="293">
        <f>'201819 DATA'!FN121</f>
        <v>5065</v>
      </c>
      <c r="G121" s="295">
        <f t="shared" si="1"/>
        <v>1</v>
      </c>
      <c r="H121" s="289">
        <f>IF(OR($C121="*",$C121&lt;400),"",IF(AND('201819 DATA'!F121="*",$C121&gt;=400),"*",IF($C121&gt;=400,ROUND('201819 DATA'!F121/$C121,2),"")))</f>
        <v>0.04</v>
      </c>
      <c r="I121" s="296">
        <f>IF(OR($B121="*",$B121&lt;400),"",IF(AND('201819 DATA'!Y121="*",$B121&gt;=400),"*",IF($B121&gt;=400,ROUND('201819 DATA'!Y121/$B121,2),"")))</f>
        <v>0</v>
      </c>
      <c r="J121" s="296">
        <f>IF(OR($B121="*",$B121&lt;400),"",IF(AND('201819 DATA'!Z121="*",$B121&gt;=400),"*",IF($B121&gt;=400,ROUND('201819 DATA'!Z121/$B121,2),"")))</f>
        <v>0.06</v>
      </c>
      <c r="K121" s="296">
        <f>IF(OR($B121="*",$B121&lt;400),"",IF(AND('201819 DATA'!AA121="*",$B121&gt;=400),"*",IF($B121&gt;=400,ROUND('201819 DATA'!AA121/$B121,2),"")))</f>
        <v>0.13</v>
      </c>
      <c r="L121" s="296">
        <f>IF(OR($B121="*",$B121&lt;400),"",IF(AND('201819 DATA'!AB121="*",$B121&gt;=400),"*",IF($B121&gt;=400,ROUND('201819 DATA'!AB121/$B121,2),"")))</f>
        <v>0.17</v>
      </c>
      <c r="M121" s="296">
        <f>IF(OR($B121="*",$B121&lt;400),"",IF(AND('201819 DATA'!AC121="*",$B121&gt;=400),"*",IF($B121&gt;=400,ROUND('201819 DATA'!AC121/$B121,2),"")))</f>
        <v>0.24</v>
      </c>
      <c r="N121" s="296">
        <f>IF(OR($B121="*",$B121&lt;400),"",IF(AND('201819 DATA'!AD121="*",$B121&gt;=400),"*",IF($B121&gt;=400,ROUND('201819 DATA'!AD121/$B121,2),"")))</f>
        <v>0.32</v>
      </c>
      <c r="O121" s="296">
        <f>IF(OR($B121="*",$B121&lt;400),"",IF(AND('201819 DATA'!AE121="*",$B121&gt;=400),"*",IF($B121&gt;=400,ROUND('201819 DATA'!AE121/$B121,2),"")))</f>
        <v>7.0000000000000007E-2</v>
      </c>
      <c r="P121" s="297"/>
      <c r="Q121" s="296">
        <f>IF(OR($B121="*",$B121&lt;400),"",IF(AND('201819 DATA'!FL121="*",$B121&gt;=400),"*",IF($B121&gt;=400,ROUND('201819 DATA'!FL121/$B121,2),"")))</f>
        <v>0.85</v>
      </c>
      <c r="R121" s="289">
        <f>IF(OR($C121="*",$C121&lt;400),"",IF(AND('201819 DATA'!F121="*",$C121&gt;=400),"*",IF($C121&gt;=400,ROUND('201819 DATA'!F121/$C121,2),"")))</f>
        <v>0.04</v>
      </c>
      <c r="S121" s="289">
        <f>IF(OR($C121="*",$C121&lt;400),"",IF(AND('201819 DATA'!G121="*",$C121&gt;=400),"*",IF($C121&gt;=400,ROUND('201819 DATA'!G121/$C121,2),"")))</f>
        <v>0.01</v>
      </c>
      <c r="T121" s="289">
        <f>IF(OR($C121="*",$C121&lt;400),"",IF(AND('201819 DATA'!H121="*",$C121&gt;=400),"*",IF($C121&gt;=400,ROUND('201819 DATA'!H121/$C121,2),"")))</f>
        <v>0.69</v>
      </c>
      <c r="U121" s="289">
        <f>IF(OR($C121="*",$C121&lt;400),"",IF(AND('201819 DATA'!FM121="*",$C121&gt;=400),"*",IF($C121&gt;=400,ROUND('201819 DATA'!FM121/$C121,2),"")))</f>
        <v>0.27</v>
      </c>
      <c r="V121" s="312">
        <f>IF(OR($D121="*",$D121&lt;400),"",IF(AND('201819 DATA'!M121="*",$D121&gt;=400),"*",IF($D121&gt;=400,ROUND('201819 DATA'!M121/$D121,2),"")))</f>
        <v>0.28999999999999998</v>
      </c>
      <c r="W121" s="312">
        <f>IF(OR($D121="*",$D121&lt;400),"",IF(AND('201819 DATA'!N121="*",$D121&gt;=400),"*",IF($D121&gt;=400,ROUND('201819 DATA'!N121/$D121,2),"")))</f>
        <v>0.42</v>
      </c>
      <c r="X121" s="312">
        <f>IF(OR($D121="*",$D121&lt;400),"",IF(AND('201819 DATA'!O121="*",$D121&gt;=400),"*",IF($D121&gt;=400,ROUND('201819 DATA'!O121/$D121,2),"")))</f>
        <v>0.18</v>
      </c>
      <c r="Y121" s="312">
        <f>IF(OR($D121="*",$D121&lt;400),"",IF(AND('201819 DATA'!P121="*",$D121&gt;=400),"*",IF($D121&gt;=400,ROUND('201819 DATA'!P121/$D121,2),"")))</f>
        <v>0.1</v>
      </c>
      <c r="Z121" s="312">
        <f>IF(OR($D121="*",$D121&lt;400),"",IF(AND('201819 DATA'!Q121="*",$D121&gt;=400),"*",IF($D121&gt;=400,ROUND('201819 DATA'!Q121/$D121,2),"")))</f>
        <v>0</v>
      </c>
      <c r="AA121" s="312" t="str">
        <f>IF(OR($D121="*",$D121&lt;400),"",IF(AND('201819 DATA'!R121="*",$D121&gt;=400),"*",IF($D121&gt;=400,ROUND('201819 DATA'!R121/$D121,2),"")))</f>
        <v>*</v>
      </c>
      <c r="AB121" s="312">
        <f>IF(OR($D121="*",$D121&lt;400),"",IF(AND('201819 DATA'!S121="*",$D121&gt;=400),"*",IF($D121&gt;=400,ROUND('201819 DATA'!S121/$D121,2),"")))</f>
        <v>0</v>
      </c>
      <c r="AC121" s="312">
        <f>IF(OR($D121="*",$D121&lt;400),"",IF(AND('201819 DATA'!T121="*",$D121&gt;=400),"*",IF($D121&gt;=400,ROUND('201819 DATA'!T121/$D121,2),"")))</f>
        <v>0</v>
      </c>
      <c r="AD121" s="289">
        <f>IF(OR($C121="*",$C121&lt;400),"",IF(AND('201819 DATA'!BC121="*",$C121&gt;=400),"*",IF($C121&gt;=400,ROUND('201819 DATA'!BC121/$C121,2),"")))</f>
        <v>0.01</v>
      </c>
      <c r="AE121" s="289">
        <f>IF(OR($C121="*",$C121&lt;400),"",IF(AND('201819 DATA'!BD121="*",$C121&gt;=400),"*",IF($C121&gt;=400,ROUND('201819 DATA'!BD121/$C121,2),"")))</f>
        <v>7.0000000000000007E-2</v>
      </c>
      <c r="AF121" s="289">
        <f>IF(OR($C121="*",$C121&lt;400),"",IF(AND('201819 DATA'!BE121="*",$C121&gt;=400),"*",IF($C121&gt;=400,ROUND('201819 DATA'!BE121/$C121,2),"")))</f>
        <v>0</v>
      </c>
      <c r="AG121" s="289">
        <f>IF(OR($C121="*",$C121&lt;400),"",IF(AND('201819 DATA'!BF121="*",$C121&gt;=400),"*",IF($C121&gt;=400,ROUND('201819 DATA'!BF121/$C121,2),"")))</f>
        <v>0.01</v>
      </c>
      <c r="AH121" s="289">
        <f>IF(OR($C121="*",$C121&lt;400),"",IF(AND('201819 DATA'!BG121="*",$C121&gt;=400),"*",IF($C121&gt;=400,ROUND('201819 DATA'!BG121/$C121,2),"")))</f>
        <v>0.01</v>
      </c>
      <c r="AI121" s="289">
        <f>IF(OR($C121="*",$C121&lt;400),"",IF(AND('201819 DATA'!BH121="*",$C121&gt;=400),"*",IF($C121&gt;=400,ROUND('201819 DATA'!BH121/$C121,2),"")))</f>
        <v>0.03</v>
      </c>
      <c r="AJ121" s="289">
        <f>IF(OR($C121="*",$C121&lt;400),"",IF(AND('201819 DATA'!BI121="*",$C121&gt;=400),"*",IF($C121&gt;=400,ROUND('201819 DATA'!BI121/$C121,2),"")))</f>
        <v>0.16</v>
      </c>
      <c r="AK121" s="289">
        <f>IF(OR($C121="*",$C121&lt;400),"",IF(AND('201819 DATA'!BJ121="*",$C121&gt;=400),"*",IF($C121&gt;=400,ROUND('201819 DATA'!BJ121/$C121,2),"")))</f>
        <v>0</v>
      </c>
      <c r="AL121" s="289">
        <f>IF(OR($C121="*",$C121&lt;400),"",IF(AND('201819 DATA'!BK121="*",$C121&gt;=400),"*",IF($C121&gt;=400,ROUND('201819 DATA'!BK121/$C121,2),"")))</f>
        <v>0.03</v>
      </c>
      <c r="AM121" s="289">
        <f>IF(OR($C121="*",$C121&lt;400),"",IF(AND('201819 DATA'!BL121="*",$C121&gt;=400),"*",IF($C121&gt;=400,ROUND('201819 DATA'!BL121/$C121,2),"")))</f>
        <v>0.04</v>
      </c>
      <c r="AN121" s="289">
        <f>IF(OR($C121="*",$C121&lt;400),"",IF(AND('201819 DATA'!BM121="*",$C121&gt;=400),"*",IF($C121&gt;=400,ROUND('201819 DATA'!BM121/$C121,2),"")))</f>
        <v>0.03</v>
      </c>
      <c r="AO121" s="289">
        <f>IF(OR($C121="*",$C121&lt;400),"",IF(AND('201819 DATA'!BN121="*",$C121&gt;=400),"*",IF($C121&gt;=400,ROUND('201819 DATA'!BN121/$C121,2),"")))</f>
        <v>0.06</v>
      </c>
      <c r="AP121" s="289">
        <f>IF(OR($C121="*",$C121&lt;400),"",IF(AND('201819 DATA'!BO121="*",$C121&gt;=400),"*",IF($C121&gt;=400,ROUND('201819 DATA'!BO121/$C121,2),"")))</f>
        <v>0.21</v>
      </c>
      <c r="AQ121" s="289">
        <f>IF(OR($C121="*",$C121&lt;400),"",IF(AND('201819 DATA'!BP121="*",$C121&gt;=400),"*",IF($C121&gt;=400,ROUND('201819 DATA'!BP121/$C121,2),"")))</f>
        <v>0.03</v>
      </c>
      <c r="AR121" s="289">
        <f>IF(OR($C121="*",$C121&lt;400),"",IF(AND('201819 DATA'!BQ121="*",$C121&gt;=400),"*",IF($C121&gt;=400,ROUND('201819 DATA'!BQ121/$C121,2),"")))</f>
        <v>0</v>
      </c>
      <c r="AS121" s="289">
        <f>IF(OR($C121="*",$C121&lt;400),"",IF(AND('201819 DATA'!BR121="*",$C121&gt;=400),"*",IF($C121&gt;=400,ROUND('201819 DATA'!BR121/$C121,2),"")))</f>
        <v>0</v>
      </c>
      <c r="AT121" s="289" t="str">
        <f>IF(OR($C121="*",$C121&lt;400),"",IF(AND('201819 DATA'!BS121="*",$C121&gt;=400),"*",IF($C121&gt;=400,ROUND('201819 DATA'!BS121/$C121,2),"")))</f>
        <v>*</v>
      </c>
      <c r="AU121" s="289">
        <f>IF(OR($C121="*",$C121&lt;400),"",IF(AND('201819 DATA'!BT121="*",$C121&gt;=400),"*",IF($C121&gt;=400,ROUND('201819 DATA'!BT121/$C121,2),"")))</f>
        <v>0.05</v>
      </c>
      <c r="AV121" s="289">
        <f>IF(OR($C121="*",$C121&lt;400),"",IF(AND('201819 DATA'!BU121="*",$C121&gt;=400),"*",IF($C121&gt;=400,ROUND('201819 DATA'!BU121/$C121,2),"")))</f>
        <v>0.08</v>
      </c>
      <c r="AW121" s="289">
        <f>IF(OR($C121="*",$C121&lt;400),"",IF(AND('201819 DATA'!BV121="*",$C121&gt;=400),"*",IF($C121&gt;=400,ROUND('201819 DATA'!BV121/$C121,2),"")))</f>
        <v>0</v>
      </c>
      <c r="AX121" s="289">
        <f>IF(OR($C121="*",$C121&lt;400),"",IF(AND('201819 DATA'!BW121="*",$C121&gt;=400),"*",IF($C121&gt;=400,ROUND('201819 DATA'!BW121/$C121,2),"")))</f>
        <v>0.17</v>
      </c>
    </row>
    <row r="122" spans="1:50" x14ac:dyDescent="0.2">
      <c r="A122" s="13" t="s">
        <v>246</v>
      </c>
      <c r="B122" s="287">
        <f>'201819 DATA'!B122</f>
        <v>1990</v>
      </c>
      <c r="C122" s="288">
        <f>'201819 DATA'!C122</f>
        <v>1455</v>
      </c>
      <c r="D122" s="293">
        <f>'201819 DATA'!FN122</f>
        <v>0</v>
      </c>
      <c r="G122" s="295">
        <f t="shared" si="1"/>
        <v>0.73</v>
      </c>
      <c r="H122" s="289">
        <f>IF(OR($C122="*",$C122&lt;400),"",IF(AND('201819 DATA'!F122="*",$C122&gt;=400),"*",IF($C122&gt;=400,ROUND('201819 DATA'!F122/$C122,2),"")))</f>
        <v>0.85</v>
      </c>
      <c r="I122" s="296">
        <f>IF(OR($B122="*",$B122&lt;400),"",IF(AND('201819 DATA'!Y122="*",$B122&gt;=400),"*",IF($B122&gt;=400,ROUND('201819 DATA'!Y122/$B122,2),"")))</f>
        <v>0</v>
      </c>
      <c r="J122" s="296">
        <f>IF(OR($B122="*",$B122&lt;400),"",IF(AND('201819 DATA'!Z122="*",$B122&gt;=400),"*",IF($B122&gt;=400,ROUND('201819 DATA'!Z122/$B122,2),"")))</f>
        <v>0.23</v>
      </c>
      <c r="K122" s="296">
        <f>IF(OR($B122="*",$B122&lt;400),"",IF(AND('201819 DATA'!AA122="*",$B122&gt;=400),"*",IF($B122&gt;=400,ROUND('201819 DATA'!AA122/$B122,2),"")))</f>
        <v>0.3</v>
      </c>
      <c r="L122" s="296">
        <f>IF(OR($B122="*",$B122&lt;400),"",IF(AND('201819 DATA'!AB122="*",$B122&gt;=400),"*",IF($B122&gt;=400,ROUND('201819 DATA'!AB122/$B122,2),"")))</f>
        <v>0.21</v>
      </c>
      <c r="M122" s="296">
        <f>IF(OR($B122="*",$B122&lt;400),"",IF(AND('201819 DATA'!AC122="*",$B122&gt;=400),"*",IF($B122&gt;=400,ROUND('201819 DATA'!AC122/$B122,2),"")))</f>
        <v>0.16</v>
      </c>
      <c r="N122" s="296">
        <f>IF(OR($B122="*",$B122&lt;400),"",IF(AND('201819 DATA'!AD122="*",$B122&gt;=400),"*",IF($B122&gt;=400,ROUND('201819 DATA'!AD122/$B122,2),"")))</f>
        <v>0.09</v>
      </c>
      <c r="O122" s="296">
        <f>IF(OR($B122="*",$B122&lt;400),"",IF(AND('201819 DATA'!AE122="*",$B122&gt;=400),"*",IF($B122&gt;=400,ROUND('201819 DATA'!AE122/$B122,2),"")))</f>
        <v>0.01</v>
      </c>
      <c r="P122" s="297"/>
      <c r="Q122" s="296">
        <f>IF(OR($B122="*",$B122&lt;400),"",IF(AND('201819 DATA'!FL122="*",$B122&gt;=400),"*",IF($B122&gt;=400,ROUND('201819 DATA'!FL122/$B122,2),"")))</f>
        <v>0.06</v>
      </c>
      <c r="R122" s="289">
        <f>IF(OR($C122="*",$C122&lt;400),"",IF(AND('201819 DATA'!F122="*",$C122&gt;=400),"*",IF($C122&gt;=400,ROUND('201819 DATA'!F122/$C122,2),"")))</f>
        <v>0.85</v>
      </c>
      <c r="S122" s="289">
        <f>IF(OR($C122="*",$C122&lt;400),"",IF(AND('201819 DATA'!G122="*",$C122&gt;=400),"*",IF($C122&gt;=400,ROUND('201819 DATA'!G122/$C122,2),"")))</f>
        <v>0</v>
      </c>
      <c r="T122" s="289">
        <f>IF(OR($C122="*",$C122&lt;400),"",IF(AND('201819 DATA'!H122="*",$C122&gt;=400),"*",IF($C122&gt;=400,ROUND('201819 DATA'!H122/$C122,2),"")))</f>
        <v>0</v>
      </c>
      <c r="U122" s="289">
        <f>IF(OR($C122="*",$C122&lt;400),"",IF(AND('201819 DATA'!FM122="*",$C122&gt;=400),"*",IF($C122&gt;=400,ROUND('201819 DATA'!FM122/$C122,2),"")))</f>
        <v>0.15</v>
      </c>
      <c r="V122" s="312" t="str">
        <f>IF(OR($D122="*",$D122&lt;400),"",IF(AND('201819 DATA'!M122="*",$D122&gt;=400),"*",IF($D122&gt;=400,ROUND('201819 DATA'!M122/$D122,2),"")))</f>
        <v/>
      </c>
      <c r="W122" s="312" t="str">
        <f>IF(OR($D122="*",$D122&lt;400),"",IF(AND('201819 DATA'!N122="*",$D122&gt;=400),"*",IF($D122&gt;=400,ROUND('201819 DATA'!N122/$D122,2),"")))</f>
        <v/>
      </c>
      <c r="X122" s="312" t="str">
        <f>IF(OR($D122="*",$D122&lt;400),"",IF(AND('201819 DATA'!O122="*",$D122&gt;=400),"*",IF($D122&gt;=400,ROUND('201819 DATA'!O122/$D122,2),"")))</f>
        <v/>
      </c>
      <c r="Y122" s="312" t="str">
        <f>IF(OR($D122="*",$D122&lt;400),"",IF(AND('201819 DATA'!P122="*",$D122&gt;=400),"*",IF($D122&gt;=400,ROUND('201819 DATA'!P122/$D122,2),"")))</f>
        <v/>
      </c>
      <c r="Z122" s="312" t="str">
        <f>IF(OR($D122="*",$D122&lt;400),"",IF(AND('201819 DATA'!Q122="*",$D122&gt;=400),"*",IF($D122&gt;=400,ROUND('201819 DATA'!Q122/$D122,2),"")))</f>
        <v/>
      </c>
      <c r="AA122" s="312" t="str">
        <f>IF(OR($D122="*",$D122&lt;400),"",IF(AND('201819 DATA'!R122="*",$D122&gt;=400),"*",IF($D122&gt;=400,ROUND('201819 DATA'!R122/$D122,2),"")))</f>
        <v/>
      </c>
      <c r="AB122" s="312" t="str">
        <f>IF(OR($D122="*",$D122&lt;400),"",IF(AND('201819 DATA'!S122="*",$D122&gt;=400),"*",IF($D122&gt;=400,ROUND('201819 DATA'!S122/$D122,2),"")))</f>
        <v/>
      </c>
      <c r="AC122" s="312" t="str">
        <f>IF(OR($D122="*",$D122&lt;400),"",IF(AND('201819 DATA'!T122="*",$D122&gt;=400),"*",IF($D122&gt;=400,ROUND('201819 DATA'!T122/$D122,2),"")))</f>
        <v/>
      </c>
      <c r="AD122" s="289">
        <f>IF(OR($C122="*",$C122&lt;400),"",IF(AND('201819 DATA'!BC122="*",$C122&gt;=400),"*",IF($C122&gt;=400,ROUND('201819 DATA'!BC122/$C122,2),"")))</f>
        <v>0</v>
      </c>
      <c r="AE122" s="289" t="str">
        <f>IF(OR($C122="*",$C122&lt;400),"",IF(AND('201819 DATA'!BD122="*",$C122&gt;=400),"*",IF($C122&gt;=400,ROUND('201819 DATA'!BD122/$C122,2),"")))</f>
        <v>*</v>
      </c>
      <c r="AF122" s="289">
        <f>IF(OR($C122="*",$C122&lt;400),"",IF(AND('201819 DATA'!BE122="*",$C122&gt;=400),"*",IF($C122&gt;=400,ROUND('201819 DATA'!BE122/$C122,2),"")))</f>
        <v>0</v>
      </c>
      <c r="AG122" s="289" t="str">
        <f>IF(OR($C122="*",$C122&lt;400),"",IF(AND('201819 DATA'!BF122="*",$C122&gt;=400),"*",IF($C122&gt;=400,ROUND('201819 DATA'!BF122/$C122,2),"")))</f>
        <v>*</v>
      </c>
      <c r="AH122" s="289">
        <f>IF(OR($C122="*",$C122&lt;400),"",IF(AND('201819 DATA'!BG122="*",$C122&gt;=400),"*",IF($C122&gt;=400,ROUND('201819 DATA'!BG122/$C122,2),"")))</f>
        <v>0.93</v>
      </c>
      <c r="AI122" s="289">
        <f>IF(OR($C122="*",$C122&lt;400),"",IF(AND('201819 DATA'!BH122="*",$C122&gt;=400),"*",IF($C122&gt;=400,ROUND('201819 DATA'!BH122/$C122,2),"")))</f>
        <v>0.04</v>
      </c>
      <c r="AJ122" s="289">
        <f>IF(OR($C122="*",$C122&lt;400),"",IF(AND('201819 DATA'!BI122="*",$C122&gt;=400),"*",IF($C122&gt;=400,ROUND('201819 DATA'!BI122/$C122,2),"")))</f>
        <v>0</v>
      </c>
      <c r="AK122" s="289">
        <f>IF(OR($C122="*",$C122&lt;400),"",IF(AND('201819 DATA'!BJ122="*",$C122&gt;=400),"*",IF($C122&gt;=400,ROUND('201819 DATA'!BJ122/$C122,2),"")))</f>
        <v>0</v>
      </c>
      <c r="AL122" s="289">
        <f>IF(OR($C122="*",$C122&lt;400),"",IF(AND('201819 DATA'!BK122="*",$C122&gt;=400),"*",IF($C122&gt;=400,ROUND('201819 DATA'!BK122/$C122,2),"")))</f>
        <v>0</v>
      </c>
      <c r="AM122" s="289">
        <f>IF(OR($C122="*",$C122&lt;400),"",IF(AND('201819 DATA'!BL122="*",$C122&gt;=400),"*",IF($C122&gt;=400,ROUND('201819 DATA'!BL122/$C122,2),"")))</f>
        <v>0</v>
      </c>
      <c r="AN122" s="289">
        <f>IF(OR($C122="*",$C122&lt;400),"",IF(AND('201819 DATA'!BM122="*",$C122&gt;=400),"*",IF($C122&gt;=400,ROUND('201819 DATA'!BM122/$C122,2),"")))</f>
        <v>0</v>
      </c>
      <c r="AO122" s="289">
        <f>IF(OR($C122="*",$C122&lt;400),"",IF(AND('201819 DATA'!BN122="*",$C122&gt;=400),"*",IF($C122&gt;=400,ROUND('201819 DATA'!BN122/$C122,2),"")))</f>
        <v>0</v>
      </c>
      <c r="AP122" s="289">
        <f>IF(OR($C122="*",$C122&lt;400),"",IF(AND('201819 DATA'!BO122="*",$C122&gt;=400),"*",IF($C122&gt;=400,ROUND('201819 DATA'!BO122/$C122,2),"")))</f>
        <v>0</v>
      </c>
      <c r="AQ122" s="289">
        <f>IF(OR($C122="*",$C122&lt;400),"",IF(AND('201819 DATA'!BP122="*",$C122&gt;=400),"*",IF($C122&gt;=400,ROUND('201819 DATA'!BP122/$C122,2),"")))</f>
        <v>0</v>
      </c>
      <c r="AR122" s="289" t="str">
        <f>IF(OR($C122="*",$C122&lt;400),"",IF(AND('201819 DATA'!BQ122="*",$C122&gt;=400),"*",IF($C122&gt;=400,ROUND('201819 DATA'!BQ122/$C122,2),"")))</f>
        <v>*</v>
      </c>
      <c r="AS122" s="289">
        <f>IF(OR($C122="*",$C122&lt;400),"",IF(AND('201819 DATA'!BR122="*",$C122&gt;=400),"*",IF($C122&gt;=400,ROUND('201819 DATA'!BR122/$C122,2),"")))</f>
        <v>0</v>
      </c>
      <c r="AT122" s="289" t="str">
        <f>IF(OR($C122="*",$C122&lt;400),"",IF(AND('201819 DATA'!BS122="*",$C122&gt;=400),"*",IF($C122&gt;=400,ROUND('201819 DATA'!BS122/$C122,2),"")))</f>
        <v>*</v>
      </c>
      <c r="AU122" s="289">
        <f>IF(OR($C122="*",$C122&lt;400),"",IF(AND('201819 DATA'!BT122="*",$C122&gt;=400),"*",IF($C122&gt;=400,ROUND('201819 DATA'!BT122/$C122,2),"")))</f>
        <v>0.01</v>
      </c>
      <c r="AV122" s="289">
        <f>IF(OR($C122="*",$C122&lt;400),"",IF(AND('201819 DATA'!BU122="*",$C122&gt;=400),"*",IF($C122&gt;=400,ROUND('201819 DATA'!BU122/$C122,2),"")))</f>
        <v>0</v>
      </c>
      <c r="AW122" s="289">
        <f>IF(OR($C122="*",$C122&lt;400),"",IF(AND('201819 DATA'!BV122="*",$C122&gt;=400),"*",IF($C122&gt;=400,ROUND('201819 DATA'!BV122/$C122,2),"")))</f>
        <v>0</v>
      </c>
      <c r="AX122" s="289" t="str">
        <f>IF(OR($C122="*",$C122&lt;400),"",IF(AND('201819 DATA'!BW122="*",$C122&gt;=400),"*",IF($C122&gt;=400,ROUND('201819 DATA'!BW122/$C122,2),"")))</f>
        <v>*</v>
      </c>
    </row>
    <row r="123" spans="1:50" x14ac:dyDescent="0.2">
      <c r="A123" s="13" t="s">
        <v>1595</v>
      </c>
      <c r="B123" s="287">
        <f>'201819 DATA'!B123</f>
        <v>25</v>
      </c>
      <c r="C123" s="288">
        <f>'201819 DATA'!C123</f>
        <v>25</v>
      </c>
      <c r="D123" s="293">
        <f>'201819 DATA'!FN123</f>
        <v>25</v>
      </c>
      <c r="G123" s="295" t="str">
        <f t="shared" si="1"/>
        <v/>
      </c>
      <c r="H123" s="289" t="str">
        <f>IF(OR($C123="*",$C123&lt;400),"",IF(AND('201819 DATA'!F123="*",$C123&gt;=400),"*",IF($C123&gt;=400,ROUND('201819 DATA'!F123/$C123,2),"")))</f>
        <v/>
      </c>
      <c r="I123" s="296" t="str">
        <f>IF(OR($B123="*",$B123&lt;400),"",IF(AND('201819 DATA'!Y123="*",$B123&gt;=400),"*",IF($B123&gt;=400,ROUND('201819 DATA'!Y123/$B123,2),"")))</f>
        <v/>
      </c>
      <c r="J123" s="296" t="str">
        <f>IF(OR($B123="*",$B123&lt;400),"",IF(AND('201819 DATA'!Z123="*",$B123&gt;=400),"*",IF($B123&gt;=400,ROUND('201819 DATA'!Z123/$B123,2),"")))</f>
        <v/>
      </c>
      <c r="K123" s="296" t="str">
        <f>IF(OR($B123="*",$B123&lt;400),"",IF(AND('201819 DATA'!AA123="*",$B123&gt;=400),"*",IF($B123&gt;=400,ROUND('201819 DATA'!AA123/$B123,2),"")))</f>
        <v/>
      </c>
      <c r="L123" s="296" t="str">
        <f>IF(OR($B123="*",$B123&lt;400),"",IF(AND('201819 DATA'!AB123="*",$B123&gt;=400),"*",IF($B123&gt;=400,ROUND('201819 DATA'!AB123/$B123,2),"")))</f>
        <v/>
      </c>
      <c r="M123" s="296" t="str">
        <f>IF(OR($B123="*",$B123&lt;400),"",IF(AND('201819 DATA'!AC123="*",$B123&gt;=400),"*",IF($B123&gt;=400,ROUND('201819 DATA'!AC123/$B123,2),"")))</f>
        <v/>
      </c>
      <c r="N123" s="296" t="str">
        <f>IF(OR($B123="*",$B123&lt;400),"",IF(AND('201819 DATA'!AD123="*",$B123&gt;=400),"*",IF($B123&gt;=400,ROUND('201819 DATA'!AD123/$B123,2),"")))</f>
        <v/>
      </c>
      <c r="O123" s="296" t="str">
        <f>IF(OR($B123="*",$B123&lt;400),"",IF(AND('201819 DATA'!AE123="*",$B123&gt;=400),"*",IF($B123&gt;=400,ROUND('201819 DATA'!AE123/$B123,2),"")))</f>
        <v/>
      </c>
      <c r="P123" s="297"/>
      <c r="Q123" s="296" t="str">
        <f>IF(OR($B123="*",$B123&lt;400),"",IF(AND('201819 DATA'!FL123="*",$B123&gt;=400),"*",IF($B123&gt;=400,ROUND('201819 DATA'!FL123/$B123,2),"")))</f>
        <v/>
      </c>
      <c r="R123" s="289" t="str">
        <f>IF(OR($C123="*",$C123&lt;400),"",IF(AND('201819 DATA'!F123="*",$C123&gt;=400),"*",IF($C123&gt;=400,ROUND('201819 DATA'!F123/$C123,2),"")))</f>
        <v/>
      </c>
      <c r="S123" s="289" t="str">
        <f>IF(OR($C123="*",$C123&lt;400),"",IF(AND('201819 DATA'!G123="*",$C123&gt;=400),"*",IF($C123&gt;=400,ROUND('201819 DATA'!G123/$C123,2),"")))</f>
        <v/>
      </c>
      <c r="T123" s="289" t="str">
        <f>IF(OR($C123="*",$C123&lt;400),"",IF(AND('201819 DATA'!H123="*",$C123&gt;=400),"*",IF($C123&gt;=400,ROUND('201819 DATA'!H123/$C123,2),"")))</f>
        <v/>
      </c>
      <c r="U123" s="289" t="str">
        <f>IF(OR($C123="*",$C123&lt;400),"",IF(AND('201819 DATA'!FM123="*",$C123&gt;=400),"*",IF($C123&gt;=400,ROUND('201819 DATA'!FM123/$C123,2),"")))</f>
        <v/>
      </c>
      <c r="V123" s="312" t="str">
        <f>IF(OR($D123="*",$D123&lt;400),"",IF(AND('201819 DATA'!M123="*",$D123&gt;=400),"*",IF($D123&gt;=400,ROUND('201819 DATA'!M123/$D123,2),"")))</f>
        <v/>
      </c>
      <c r="W123" s="312" t="str">
        <f>IF(OR($D123="*",$D123&lt;400),"",IF(AND('201819 DATA'!N123="*",$D123&gt;=400),"*",IF($D123&gt;=400,ROUND('201819 DATA'!N123/$D123,2),"")))</f>
        <v/>
      </c>
      <c r="X123" s="312" t="str">
        <f>IF(OR($D123="*",$D123&lt;400),"",IF(AND('201819 DATA'!O123="*",$D123&gt;=400),"*",IF($D123&gt;=400,ROUND('201819 DATA'!O123/$D123,2),"")))</f>
        <v/>
      </c>
      <c r="Y123" s="312" t="str">
        <f>IF(OR($D123="*",$D123&lt;400),"",IF(AND('201819 DATA'!P123="*",$D123&gt;=400),"*",IF($D123&gt;=400,ROUND('201819 DATA'!P123/$D123,2),"")))</f>
        <v/>
      </c>
      <c r="Z123" s="312" t="str">
        <f>IF(OR($D123="*",$D123&lt;400),"",IF(AND('201819 DATA'!Q123="*",$D123&gt;=400),"*",IF($D123&gt;=400,ROUND('201819 DATA'!Q123/$D123,2),"")))</f>
        <v/>
      </c>
      <c r="AA123" s="312" t="str">
        <f>IF(OR($D123="*",$D123&lt;400),"",IF(AND('201819 DATA'!R123="*",$D123&gt;=400),"*",IF($D123&gt;=400,ROUND('201819 DATA'!R123/$D123,2),"")))</f>
        <v/>
      </c>
      <c r="AB123" s="312" t="str">
        <f>IF(OR($D123="*",$D123&lt;400),"",IF(AND('201819 DATA'!S123="*",$D123&gt;=400),"*",IF($D123&gt;=400,ROUND('201819 DATA'!S123/$D123,2),"")))</f>
        <v/>
      </c>
      <c r="AC123" s="312" t="str">
        <f>IF(OR($D123="*",$D123&lt;400),"",IF(AND('201819 DATA'!T123="*",$D123&gt;=400),"*",IF($D123&gt;=400,ROUND('201819 DATA'!T123/$D123,2),"")))</f>
        <v/>
      </c>
      <c r="AD123" s="289" t="str">
        <f>IF(OR($C123="*",$C123&lt;400),"",IF(AND('201819 DATA'!BC123="*",$C123&gt;=400),"*",IF($C123&gt;=400,ROUND('201819 DATA'!BC123/$C123,2),"")))</f>
        <v/>
      </c>
      <c r="AE123" s="289" t="str">
        <f>IF(OR($C123="*",$C123&lt;400),"",IF(AND('201819 DATA'!BD123="*",$C123&gt;=400),"*",IF($C123&gt;=400,ROUND('201819 DATA'!BD123/$C123,2),"")))</f>
        <v/>
      </c>
      <c r="AF123" s="289" t="str">
        <f>IF(OR($C123="*",$C123&lt;400),"",IF(AND('201819 DATA'!BE123="*",$C123&gt;=400),"*",IF($C123&gt;=400,ROUND('201819 DATA'!BE123/$C123,2),"")))</f>
        <v/>
      </c>
      <c r="AG123" s="289" t="str">
        <f>IF(OR($C123="*",$C123&lt;400),"",IF(AND('201819 DATA'!BF123="*",$C123&gt;=400),"*",IF($C123&gt;=400,ROUND('201819 DATA'!BF123/$C123,2),"")))</f>
        <v/>
      </c>
      <c r="AH123" s="289" t="str">
        <f>IF(OR($C123="*",$C123&lt;400),"",IF(AND('201819 DATA'!BG123="*",$C123&gt;=400),"*",IF($C123&gt;=400,ROUND('201819 DATA'!BG123/$C123,2),"")))</f>
        <v/>
      </c>
      <c r="AI123" s="289" t="str">
        <f>IF(OR($C123="*",$C123&lt;400),"",IF(AND('201819 DATA'!BH123="*",$C123&gt;=400),"*",IF($C123&gt;=400,ROUND('201819 DATA'!BH123/$C123,2),"")))</f>
        <v/>
      </c>
      <c r="AJ123" s="289" t="str">
        <f>IF(OR($C123="*",$C123&lt;400),"",IF(AND('201819 DATA'!BI123="*",$C123&gt;=400),"*",IF($C123&gt;=400,ROUND('201819 DATA'!BI123/$C123,2),"")))</f>
        <v/>
      </c>
      <c r="AK123" s="289" t="str">
        <f>IF(OR($C123="*",$C123&lt;400),"",IF(AND('201819 DATA'!BJ123="*",$C123&gt;=400),"*",IF($C123&gt;=400,ROUND('201819 DATA'!BJ123/$C123,2),"")))</f>
        <v/>
      </c>
      <c r="AL123" s="289" t="str">
        <f>IF(OR($C123="*",$C123&lt;400),"",IF(AND('201819 DATA'!BK123="*",$C123&gt;=400),"*",IF($C123&gt;=400,ROUND('201819 DATA'!BK123/$C123,2),"")))</f>
        <v/>
      </c>
      <c r="AM123" s="289" t="str">
        <f>IF(OR($C123="*",$C123&lt;400),"",IF(AND('201819 DATA'!BL123="*",$C123&gt;=400),"*",IF($C123&gt;=400,ROUND('201819 DATA'!BL123/$C123,2),"")))</f>
        <v/>
      </c>
      <c r="AN123" s="289" t="str">
        <f>IF(OR($C123="*",$C123&lt;400),"",IF(AND('201819 DATA'!BM123="*",$C123&gt;=400),"*",IF($C123&gt;=400,ROUND('201819 DATA'!BM123/$C123,2),"")))</f>
        <v/>
      </c>
      <c r="AO123" s="289" t="str">
        <f>IF(OR($C123="*",$C123&lt;400),"",IF(AND('201819 DATA'!BN123="*",$C123&gt;=400),"*",IF($C123&gt;=400,ROUND('201819 DATA'!BN123/$C123,2),"")))</f>
        <v/>
      </c>
      <c r="AP123" s="289" t="str">
        <f>IF(OR($C123="*",$C123&lt;400),"",IF(AND('201819 DATA'!BO123="*",$C123&gt;=400),"*",IF($C123&gt;=400,ROUND('201819 DATA'!BO123/$C123,2),"")))</f>
        <v/>
      </c>
      <c r="AQ123" s="289" t="str">
        <f>IF(OR($C123="*",$C123&lt;400),"",IF(AND('201819 DATA'!BP123="*",$C123&gt;=400),"*",IF($C123&gt;=400,ROUND('201819 DATA'!BP123/$C123,2),"")))</f>
        <v/>
      </c>
      <c r="AR123" s="289" t="str">
        <f>IF(OR($C123="*",$C123&lt;400),"",IF(AND('201819 DATA'!BQ123="*",$C123&gt;=400),"*",IF($C123&gt;=400,ROUND('201819 DATA'!BQ123/$C123,2),"")))</f>
        <v/>
      </c>
      <c r="AS123" s="289" t="str">
        <f>IF(OR($C123="*",$C123&lt;400),"",IF(AND('201819 DATA'!BR123="*",$C123&gt;=400),"*",IF($C123&gt;=400,ROUND('201819 DATA'!BR123/$C123,2),"")))</f>
        <v/>
      </c>
      <c r="AT123" s="289" t="str">
        <f>IF(OR($C123="*",$C123&lt;400),"",IF(AND('201819 DATA'!BS123="*",$C123&gt;=400),"*",IF($C123&gt;=400,ROUND('201819 DATA'!BS123/$C123,2),"")))</f>
        <v/>
      </c>
      <c r="AU123" s="289" t="str">
        <f>IF(OR($C123="*",$C123&lt;400),"",IF(AND('201819 DATA'!BT123="*",$C123&gt;=400),"*",IF($C123&gt;=400,ROUND('201819 DATA'!BT123/$C123,2),"")))</f>
        <v/>
      </c>
      <c r="AV123" s="289" t="str">
        <f>IF(OR($C123="*",$C123&lt;400),"",IF(AND('201819 DATA'!BU123="*",$C123&gt;=400),"*",IF($C123&gt;=400,ROUND('201819 DATA'!BU123/$C123,2),"")))</f>
        <v/>
      </c>
      <c r="AW123" s="289" t="str">
        <f>IF(OR($C123="*",$C123&lt;400),"",IF(AND('201819 DATA'!BV123="*",$C123&gt;=400),"*",IF($C123&gt;=400,ROUND('201819 DATA'!BV123/$C123,2),"")))</f>
        <v/>
      </c>
      <c r="AX123" s="289" t="str">
        <f>IF(OR($C123="*",$C123&lt;400),"",IF(AND('201819 DATA'!BW123="*",$C123&gt;=400),"*",IF($C123&gt;=400,ROUND('201819 DATA'!BW123/$C123,2),"")))</f>
        <v/>
      </c>
    </row>
    <row r="124" spans="1:50" x14ac:dyDescent="0.2">
      <c r="A124" s="13" t="s">
        <v>797</v>
      </c>
      <c r="B124" s="287">
        <f>'201819 DATA'!B124</f>
        <v>4565</v>
      </c>
      <c r="C124" s="288">
        <f>'201819 DATA'!C124</f>
        <v>4160</v>
      </c>
      <c r="D124" s="293">
        <f>'201819 DATA'!FN124</f>
        <v>4160</v>
      </c>
      <c r="G124" s="295">
        <f t="shared" si="1"/>
        <v>0.91</v>
      </c>
      <c r="H124" s="289">
        <f>IF(OR($C124="*",$C124&lt;400),"",IF(AND('201819 DATA'!F124="*",$C124&gt;=400),"*",IF($C124&gt;=400,ROUND('201819 DATA'!F124/$C124,2),"")))</f>
        <v>0</v>
      </c>
      <c r="I124" s="296">
        <f>IF(OR($B124="*",$B124&lt;400),"",IF(AND('201819 DATA'!Y124="*",$B124&gt;=400),"*",IF($B124&gt;=400,ROUND('201819 DATA'!Y124/$B124,2),"")))</f>
        <v>0</v>
      </c>
      <c r="J124" s="296">
        <f>IF(OR($B124="*",$B124&lt;400),"",IF(AND('201819 DATA'!Z124="*",$B124&gt;=400),"*",IF($B124&gt;=400,ROUND('201819 DATA'!Z124/$B124,2),"")))</f>
        <v>0.15</v>
      </c>
      <c r="K124" s="296">
        <f>IF(OR($B124="*",$B124&lt;400),"",IF(AND('201819 DATA'!AA124="*",$B124&gt;=400),"*",IF($B124&gt;=400,ROUND('201819 DATA'!AA124/$B124,2),"")))</f>
        <v>0.21</v>
      </c>
      <c r="L124" s="296">
        <f>IF(OR($B124="*",$B124&lt;400),"",IF(AND('201819 DATA'!AB124="*",$B124&gt;=400),"*",IF($B124&gt;=400,ROUND('201819 DATA'!AB124/$B124,2),"")))</f>
        <v>0.27</v>
      </c>
      <c r="M124" s="296">
        <f>IF(OR($B124="*",$B124&lt;400),"",IF(AND('201819 DATA'!AC124="*",$B124&gt;=400),"*",IF($B124&gt;=400,ROUND('201819 DATA'!AC124/$B124,2),"")))</f>
        <v>0.23</v>
      </c>
      <c r="N124" s="296">
        <f>IF(OR($B124="*",$B124&lt;400),"",IF(AND('201819 DATA'!AD124="*",$B124&gt;=400),"*",IF($B124&gt;=400,ROUND('201819 DATA'!AD124/$B124,2),"")))</f>
        <v>0.14000000000000001</v>
      </c>
      <c r="O124" s="296">
        <f>IF(OR($B124="*",$B124&lt;400),"",IF(AND('201819 DATA'!AE124="*",$B124&gt;=400),"*",IF($B124&gt;=400,ROUND('201819 DATA'!AE124/$B124,2),"")))</f>
        <v>0</v>
      </c>
      <c r="P124" s="297"/>
      <c r="Q124" s="296">
        <f>IF(OR($B124="*",$B124&lt;400),"",IF(AND('201819 DATA'!FL124="*",$B124&gt;=400),"*",IF($B124&gt;=400,ROUND('201819 DATA'!FL124/$B124,2),"")))</f>
        <v>0.97</v>
      </c>
      <c r="R124" s="289">
        <f>IF(OR($C124="*",$C124&lt;400),"",IF(AND('201819 DATA'!F124="*",$C124&gt;=400),"*",IF($C124&gt;=400,ROUND('201819 DATA'!F124/$C124,2),"")))</f>
        <v>0</v>
      </c>
      <c r="S124" s="289">
        <f>IF(OR($C124="*",$C124&lt;400),"",IF(AND('201819 DATA'!G124="*",$C124&gt;=400),"*",IF($C124&gt;=400,ROUND('201819 DATA'!G124/$C124,2),"")))</f>
        <v>0</v>
      </c>
      <c r="T124" s="289">
        <f>IF(OR($C124="*",$C124&lt;400),"",IF(AND('201819 DATA'!H124="*",$C124&gt;=400),"*",IF($C124&gt;=400,ROUND('201819 DATA'!H124/$C124,2),"")))</f>
        <v>1</v>
      </c>
      <c r="U124" s="289">
        <f>IF(OR($C124="*",$C124&lt;400),"",IF(AND('201819 DATA'!FM124="*",$C124&gt;=400),"*",IF($C124&gt;=400,ROUND('201819 DATA'!FM124/$C124,2),"")))</f>
        <v>0</v>
      </c>
      <c r="V124" s="312">
        <f>IF(OR($D124="*",$D124&lt;400),"",IF(AND('201819 DATA'!M124="*",$D124&gt;=400),"*",IF($D124&gt;=400,ROUND('201819 DATA'!M124/$D124,2),"")))</f>
        <v>0.17</v>
      </c>
      <c r="W124" s="312">
        <f>IF(OR($D124="*",$D124&lt;400),"",IF(AND('201819 DATA'!N124="*",$D124&gt;=400),"*",IF($D124&gt;=400,ROUND('201819 DATA'!N124/$D124,2),"")))</f>
        <v>0.26</v>
      </c>
      <c r="X124" s="312">
        <f>IF(OR($D124="*",$D124&lt;400),"",IF(AND('201819 DATA'!O124="*",$D124&gt;=400),"*",IF($D124&gt;=400,ROUND('201819 DATA'!O124/$D124,2),"")))</f>
        <v>0.31</v>
      </c>
      <c r="Y124" s="312">
        <f>IF(OR($D124="*",$D124&lt;400),"",IF(AND('201819 DATA'!P124="*",$D124&gt;=400),"*",IF($D124&gt;=400,ROUND('201819 DATA'!P124/$D124,2),"")))</f>
        <v>0.24</v>
      </c>
      <c r="Z124" s="312">
        <f>IF(OR($D124="*",$D124&lt;400),"",IF(AND('201819 DATA'!Q124="*",$D124&gt;=400),"*",IF($D124&gt;=400,ROUND('201819 DATA'!Q124/$D124,2),"")))</f>
        <v>0.01</v>
      </c>
      <c r="AA124" s="312">
        <f>IF(OR($D124="*",$D124&lt;400),"",IF(AND('201819 DATA'!R124="*",$D124&gt;=400),"*",IF($D124&gt;=400,ROUND('201819 DATA'!R124/$D124,2),"")))</f>
        <v>0</v>
      </c>
      <c r="AB124" s="312" t="str">
        <f>IF(OR($D124="*",$D124&lt;400),"",IF(AND('201819 DATA'!S124="*",$D124&gt;=400),"*",IF($D124&gt;=400,ROUND('201819 DATA'!S124/$D124,2),"")))</f>
        <v>*</v>
      </c>
      <c r="AC124" s="312">
        <f>IF(OR($D124="*",$D124&lt;400),"",IF(AND('201819 DATA'!T124="*",$D124&gt;=400),"*",IF($D124&gt;=400,ROUND('201819 DATA'!T124/$D124,2),"")))</f>
        <v>0</v>
      </c>
      <c r="AD124" s="289">
        <f>IF(OR($C124="*",$C124&lt;400),"",IF(AND('201819 DATA'!BC124="*",$C124&gt;=400),"*",IF($C124&gt;=400,ROUND('201819 DATA'!BC124/$C124,2),"")))</f>
        <v>0.01</v>
      </c>
      <c r="AE124" s="289">
        <f>IF(OR($C124="*",$C124&lt;400),"",IF(AND('201819 DATA'!BD124="*",$C124&gt;=400),"*",IF($C124&gt;=400,ROUND('201819 DATA'!BD124/$C124,2),"")))</f>
        <v>0.01</v>
      </c>
      <c r="AF124" s="289">
        <f>IF(OR($C124="*",$C124&lt;400),"",IF(AND('201819 DATA'!BE124="*",$C124&gt;=400),"*",IF($C124&gt;=400,ROUND('201819 DATA'!BE124/$C124,2),"")))</f>
        <v>0</v>
      </c>
      <c r="AG124" s="289">
        <f>IF(OR($C124="*",$C124&lt;400),"",IF(AND('201819 DATA'!BF124="*",$C124&gt;=400),"*",IF($C124&gt;=400,ROUND('201819 DATA'!BF124/$C124,2),"")))</f>
        <v>0</v>
      </c>
      <c r="AH124" s="289" t="str">
        <f>IF(OR($C124="*",$C124&lt;400),"",IF(AND('201819 DATA'!BG124="*",$C124&gt;=400),"*",IF($C124&gt;=400,ROUND('201819 DATA'!BG124/$C124,2),"")))</f>
        <v>*</v>
      </c>
      <c r="AI124" s="289" t="str">
        <f>IF(OR($C124="*",$C124&lt;400),"",IF(AND('201819 DATA'!BH124="*",$C124&gt;=400),"*",IF($C124&gt;=400,ROUND('201819 DATA'!BH124/$C124,2),"")))</f>
        <v>*</v>
      </c>
      <c r="AJ124" s="289">
        <f>IF(OR($C124="*",$C124&lt;400),"",IF(AND('201819 DATA'!BI124="*",$C124&gt;=400),"*",IF($C124&gt;=400,ROUND('201819 DATA'!BI124/$C124,2),"")))</f>
        <v>0.11</v>
      </c>
      <c r="AK124" s="289">
        <f>IF(OR($C124="*",$C124&lt;400),"",IF(AND('201819 DATA'!BJ124="*",$C124&gt;=400),"*",IF($C124&gt;=400,ROUND('201819 DATA'!BJ124/$C124,2),"")))</f>
        <v>0</v>
      </c>
      <c r="AL124" s="289">
        <f>IF(OR($C124="*",$C124&lt;400),"",IF(AND('201819 DATA'!BK124="*",$C124&gt;=400),"*",IF($C124&gt;=400,ROUND('201819 DATA'!BK124/$C124,2),"")))</f>
        <v>0</v>
      </c>
      <c r="AM124" s="289">
        <f>IF(OR($C124="*",$C124&lt;400),"",IF(AND('201819 DATA'!BL124="*",$C124&gt;=400),"*",IF($C124&gt;=400,ROUND('201819 DATA'!BL124/$C124,2),"")))</f>
        <v>0.01</v>
      </c>
      <c r="AN124" s="289">
        <f>IF(OR($C124="*",$C124&lt;400),"",IF(AND('201819 DATA'!BM124="*",$C124&gt;=400),"*",IF($C124&gt;=400,ROUND('201819 DATA'!BM124/$C124,2),"")))</f>
        <v>0.64</v>
      </c>
      <c r="AO124" s="289">
        <f>IF(OR($C124="*",$C124&lt;400),"",IF(AND('201819 DATA'!BN124="*",$C124&gt;=400),"*",IF($C124&gt;=400,ROUND('201819 DATA'!BN124/$C124,2),"")))</f>
        <v>0</v>
      </c>
      <c r="AP124" s="289">
        <f>IF(OR($C124="*",$C124&lt;400),"",IF(AND('201819 DATA'!BO124="*",$C124&gt;=400),"*",IF($C124&gt;=400,ROUND('201819 DATA'!BO124/$C124,2),"")))</f>
        <v>0.04</v>
      </c>
      <c r="AQ124" s="289">
        <f>IF(OR($C124="*",$C124&lt;400),"",IF(AND('201819 DATA'!BP124="*",$C124&gt;=400),"*",IF($C124&gt;=400,ROUND('201819 DATA'!BP124/$C124,2),"")))</f>
        <v>0.02</v>
      </c>
      <c r="AR124" s="289">
        <f>IF(OR($C124="*",$C124&lt;400),"",IF(AND('201819 DATA'!BQ124="*",$C124&gt;=400),"*",IF($C124&gt;=400,ROUND('201819 DATA'!BQ124/$C124,2),"")))</f>
        <v>0</v>
      </c>
      <c r="AS124" s="289">
        <f>IF(OR($C124="*",$C124&lt;400),"",IF(AND('201819 DATA'!BR124="*",$C124&gt;=400),"*",IF($C124&gt;=400,ROUND('201819 DATA'!BR124/$C124,2),"")))</f>
        <v>0</v>
      </c>
      <c r="AT124" s="289" t="str">
        <f>IF(OR($C124="*",$C124&lt;400),"",IF(AND('201819 DATA'!BS124="*",$C124&gt;=400),"*",IF($C124&gt;=400,ROUND('201819 DATA'!BS124/$C124,2),"")))</f>
        <v>*</v>
      </c>
      <c r="AU124" s="289">
        <f>IF(OR($C124="*",$C124&lt;400),"",IF(AND('201819 DATA'!BT124="*",$C124&gt;=400),"*",IF($C124&gt;=400,ROUND('201819 DATA'!BT124/$C124,2),"")))</f>
        <v>0.05</v>
      </c>
      <c r="AV124" s="289">
        <f>IF(OR($C124="*",$C124&lt;400),"",IF(AND('201819 DATA'!BU124="*",$C124&gt;=400),"*",IF($C124&gt;=400,ROUND('201819 DATA'!BU124/$C124,2),"")))</f>
        <v>0.08</v>
      </c>
      <c r="AW124" s="289">
        <f>IF(OR($C124="*",$C124&lt;400),"",IF(AND('201819 DATA'!BV124="*",$C124&gt;=400),"*",IF($C124&gt;=400,ROUND('201819 DATA'!BV124/$C124,2),"")))</f>
        <v>0</v>
      </c>
      <c r="AX124" s="289">
        <f>IF(OR($C124="*",$C124&lt;400),"",IF(AND('201819 DATA'!BW124="*",$C124&gt;=400),"*",IF($C124&gt;=400,ROUND('201819 DATA'!BW124/$C124,2),"")))</f>
        <v>0.01</v>
      </c>
    </row>
    <row r="125" spans="1:50" x14ac:dyDescent="0.2">
      <c r="A125" s="13" t="s">
        <v>231</v>
      </c>
      <c r="B125" s="287">
        <f>'201819 DATA'!B125</f>
        <v>20</v>
      </c>
      <c r="C125" s="288">
        <f>'201819 DATA'!C125</f>
        <v>20</v>
      </c>
      <c r="D125" s="293">
        <f>'201819 DATA'!FN125</f>
        <v>0</v>
      </c>
      <c r="G125" s="295" t="str">
        <f t="shared" si="1"/>
        <v/>
      </c>
      <c r="H125" s="289" t="str">
        <f>IF(OR($C125="*",$C125&lt;400),"",IF(AND('201819 DATA'!F125="*",$C125&gt;=400),"*",IF($C125&gt;=400,ROUND('201819 DATA'!F125/$C125,2),"")))</f>
        <v/>
      </c>
      <c r="I125" s="296" t="str">
        <f>IF(OR($B125="*",$B125&lt;400),"",IF(AND('201819 DATA'!Y125="*",$B125&gt;=400),"*",IF($B125&gt;=400,ROUND('201819 DATA'!Y125/$B125,2),"")))</f>
        <v/>
      </c>
      <c r="J125" s="296" t="str">
        <f>IF(OR($B125="*",$B125&lt;400),"",IF(AND('201819 DATA'!Z125="*",$B125&gt;=400),"*",IF($B125&gt;=400,ROUND('201819 DATA'!Z125/$B125,2),"")))</f>
        <v/>
      </c>
      <c r="K125" s="296" t="str">
        <f>IF(OR($B125="*",$B125&lt;400),"",IF(AND('201819 DATA'!AA125="*",$B125&gt;=400),"*",IF($B125&gt;=400,ROUND('201819 DATA'!AA125/$B125,2),"")))</f>
        <v/>
      </c>
      <c r="L125" s="296" t="str">
        <f>IF(OR($B125="*",$B125&lt;400),"",IF(AND('201819 DATA'!AB125="*",$B125&gt;=400),"*",IF($B125&gt;=400,ROUND('201819 DATA'!AB125/$B125,2),"")))</f>
        <v/>
      </c>
      <c r="M125" s="296" t="str">
        <f>IF(OR($B125="*",$B125&lt;400),"",IF(AND('201819 DATA'!AC125="*",$B125&gt;=400),"*",IF($B125&gt;=400,ROUND('201819 DATA'!AC125/$B125,2),"")))</f>
        <v/>
      </c>
      <c r="N125" s="296" t="str">
        <f>IF(OR($B125="*",$B125&lt;400),"",IF(AND('201819 DATA'!AD125="*",$B125&gt;=400),"*",IF($B125&gt;=400,ROUND('201819 DATA'!AD125/$B125,2),"")))</f>
        <v/>
      </c>
      <c r="O125" s="296" t="str">
        <f>IF(OR($B125="*",$B125&lt;400),"",IF(AND('201819 DATA'!AE125="*",$B125&gt;=400),"*",IF($B125&gt;=400,ROUND('201819 DATA'!AE125/$B125,2),"")))</f>
        <v/>
      </c>
      <c r="P125" s="297"/>
      <c r="Q125" s="296" t="str">
        <f>IF(OR($B125="*",$B125&lt;400),"",IF(AND('201819 DATA'!FL125="*",$B125&gt;=400),"*",IF($B125&gt;=400,ROUND('201819 DATA'!FL125/$B125,2),"")))</f>
        <v/>
      </c>
      <c r="R125" s="289" t="str">
        <f>IF(OR($C125="*",$C125&lt;400),"",IF(AND('201819 DATA'!F125="*",$C125&gt;=400),"*",IF($C125&gt;=400,ROUND('201819 DATA'!F125/$C125,2),"")))</f>
        <v/>
      </c>
      <c r="S125" s="289" t="str">
        <f>IF(OR($C125="*",$C125&lt;400),"",IF(AND('201819 DATA'!G125="*",$C125&gt;=400),"*",IF($C125&gt;=400,ROUND('201819 DATA'!G125/$C125,2),"")))</f>
        <v/>
      </c>
      <c r="T125" s="289" t="str">
        <f>IF(OR($C125="*",$C125&lt;400),"",IF(AND('201819 DATA'!H125="*",$C125&gt;=400),"*",IF($C125&gt;=400,ROUND('201819 DATA'!H125/$C125,2),"")))</f>
        <v/>
      </c>
      <c r="U125" s="289" t="str">
        <f>IF(OR($C125="*",$C125&lt;400),"",IF(AND('201819 DATA'!FM125="*",$C125&gt;=400),"*",IF($C125&gt;=400,ROUND('201819 DATA'!FM125/$C125,2),"")))</f>
        <v/>
      </c>
      <c r="V125" s="312" t="str">
        <f>IF(OR($D125="*",$D125&lt;400),"",IF(AND('201819 DATA'!M125="*",$D125&gt;=400),"*",IF($D125&gt;=400,ROUND('201819 DATA'!M125/$D125,2),"")))</f>
        <v/>
      </c>
      <c r="W125" s="312" t="str">
        <f>IF(OR($D125="*",$D125&lt;400),"",IF(AND('201819 DATA'!N125="*",$D125&gt;=400),"*",IF($D125&gt;=400,ROUND('201819 DATA'!N125/$D125,2),"")))</f>
        <v/>
      </c>
      <c r="X125" s="312" t="str">
        <f>IF(OR($D125="*",$D125&lt;400),"",IF(AND('201819 DATA'!O125="*",$D125&gt;=400),"*",IF($D125&gt;=400,ROUND('201819 DATA'!O125/$D125,2),"")))</f>
        <v/>
      </c>
      <c r="Y125" s="312" t="str">
        <f>IF(OR($D125="*",$D125&lt;400),"",IF(AND('201819 DATA'!P125="*",$D125&gt;=400),"*",IF($D125&gt;=400,ROUND('201819 DATA'!P125/$D125,2),"")))</f>
        <v/>
      </c>
      <c r="Z125" s="312" t="str">
        <f>IF(OR($D125="*",$D125&lt;400),"",IF(AND('201819 DATA'!Q125="*",$D125&gt;=400),"*",IF($D125&gt;=400,ROUND('201819 DATA'!Q125/$D125,2),"")))</f>
        <v/>
      </c>
      <c r="AA125" s="312" t="str">
        <f>IF(OR($D125="*",$D125&lt;400),"",IF(AND('201819 DATA'!R125="*",$D125&gt;=400),"*",IF($D125&gt;=400,ROUND('201819 DATA'!R125/$D125,2),"")))</f>
        <v/>
      </c>
      <c r="AB125" s="312" t="str">
        <f>IF(OR($D125="*",$D125&lt;400),"",IF(AND('201819 DATA'!S125="*",$D125&gt;=400),"*",IF($D125&gt;=400,ROUND('201819 DATA'!S125/$D125,2),"")))</f>
        <v/>
      </c>
      <c r="AC125" s="312" t="str">
        <f>IF(OR($D125="*",$D125&lt;400),"",IF(AND('201819 DATA'!T125="*",$D125&gt;=400),"*",IF($D125&gt;=400,ROUND('201819 DATA'!T125/$D125,2),"")))</f>
        <v/>
      </c>
      <c r="AD125" s="289" t="str">
        <f>IF(OR($C125="*",$C125&lt;400),"",IF(AND('201819 DATA'!BC125="*",$C125&gt;=400),"*",IF($C125&gt;=400,ROUND('201819 DATA'!BC125/$C125,2),"")))</f>
        <v/>
      </c>
      <c r="AE125" s="289" t="str">
        <f>IF(OR($C125="*",$C125&lt;400),"",IF(AND('201819 DATA'!BD125="*",$C125&gt;=400),"*",IF($C125&gt;=400,ROUND('201819 DATA'!BD125/$C125,2),"")))</f>
        <v/>
      </c>
      <c r="AF125" s="289" t="str">
        <f>IF(OR($C125="*",$C125&lt;400),"",IF(AND('201819 DATA'!BE125="*",$C125&gt;=400),"*",IF($C125&gt;=400,ROUND('201819 DATA'!BE125/$C125,2),"")))</f>
        <v/>
      </c>
      <c r="AG125" s="289" t="str">
        <f>IF(OR($C125="*",$C125&lt;400),"",IF(AND('201819 DATA'!BF125="*",$C125&gt;=400),"*",IF($C125&gt;=400,ROUND('201819 DATA'!BF125/$C125,2),"")))</f>
        <v/>
      </c>
      <c r="AH125" s="289" t="str">
        <f>IF(OR($C125="*",$C125&lt;400),"",IF(AND('201819 DATA'!BG125="*",$C125&gt;=400),"*",IF($C125&gt;=400,ROUND('201819 DATA'!BG125/$C125,2),"")))</f>
        <v/>
      </c>
      <c r="AI125" s="289" t="str">
        <f>IF(OR($C125="*",$C125&lt;400),"",IF(AND('201819 DATA'!BH125="*",$C125&gt;=400),"*",IF($C125&gt;=400,ROUND('201819 DATA'!BH125/$C125,2),"")))</f>
        <v/>
      </c>
      <c r="AJ125" s="289" t="str">
        <f>IF(OR($C125="*",$C125&lt;400),"",IF(AND('201819 DATA'!BI125="*",$C125&gt;=400),"*",IF($C125&gt;=400,ROUND('201819 DATA'!BI125/$C125,2),"")))</f>
        <v/>
      </c>
      <c r="AK125" s="289" t="str">
        <f>IF(OR($C125="*",$C125&lt;400),"",IF(AND('201819 DATA'!BJ125="*",$C125&gt;=400),"*",IF($C125&gt;=400,ROUND('201819 DATA'!BJ125/$C125,2),"")))</f>
        <v/>
      </c>
      <c r="AL125" s="289" t="str">
        <f>IF(OR($C125="*",$C125&lt;400),"",IF(AND('201819 DATA'!BK125="*",$C125&gt;=400),"*",IF($C125&gt;=400,ROUND('201819 DATA'!BK125/$C125,2),"")))</f>
        <v/>
      </c>
      <c r="AM125" s="289" t="str">
        <f>IF(OR($C125="*",$C125&lt;400),"",IF(AND('201819 DATA'!BL125="*",$C125&gt;=400),"*",IF($C125&gt;=400,ROUND('201819 DATA'!BL125/$C125,2),"")))</f>
        <v/>
      </c>
      <c r="AN125" s="289" t="str">
        <f>IF(OR($C125="*",$C125&lt;400),"",IF(AND('201819 DATA'!BM125="*",$C125&gt;=400),"*",IF($C125&gt;=400,ROUND('201819 DATA'!BM125/$C125,2),"")))</f>
        <v/>
      </c>
      <c r="AO125" s="289" t="str">
        <f>IF(OR($C125="*",$C125&lt;400),"",IF(AND('201819 DATA'!BN125="*",$C125&gt;=400),"*",IF($C125&gt;=400,ROUND('201819 DATA'!BN125/$C125,2),"")))</f>
        <v/>
      </c>
      <c r="AP125" s="289" t="str">
        <f>IF(OR($C125="*",$C125&lt;400),"",IF(AND('201819 DATA'!BO125="*",$C125&gt;=400),"*",IF($C125&gt;=400,ROUND('201819 DATA'!BO125/$C125,2),"")))</f>
        <v/>
      </c>
      <c r="AQ125" s="289" t="str">
        <f>IF(OR($C125="*",$C125&lt;400),"",IF(AND('201819 DATA'!BP125="*",$C125&gt;=400),"*",IF($C125&gt;=400,ROUND('201819 DATA'!BP125/$C125,2),"")))</f>
        <v/>
      </c>
      <c r="AR125" s="289" t="str">
        <f>IF(OR($C125="*",$C125&lt;400),"",IF(AND('201819 DATA'!BQ125="*",$C125&gt;=400),"*",IF($C125&gt;=400,ROUND('201819 DATA'!BQ125/$C125,2),"")))</f>
        <v/>
      </c>
      <c r="AS125" s="289" t="str">
        <f>IF(OR($C125="*",$C125&lt;400),"",IF(AND('201819 DATA'!BR125="*",$C125&gt;=400),"*",IF($C125&gt;=400,ROUND('201819 DATA'!BR125/$C125,2),"")))</f>
        <v/>
      </c>
      <c r="AT125" s="289" t="str">
        <f>IF(OR($C125="*",$C125&lt;400),"",IF(AND('201819 DATA'!BS125="*",$C125&gt;=400),"*",IF($C125&gt;=400,ROUND('201819 DATA'!BS125/$C125,2),"")))</f>
        <v/>
      </c>
      <c r="AU125" s="289" t="str">
        <f>IF(OR($C125="*",$C125&lt;400),"",IF(AND('201819 DATA'!BT125="*",$C125&gt;=400),"*",IF($C125&gt;=400,ROUND('201819 DATA'!BT125/$C125,2),"")))</f>
        <v/>
      </c>
      <c r="AV125" s="289" t="str">
        <f>IF(OR($C125="*",$C125&lt;400),"",IF(AND('201819 DATA'!BU125="*",$C125&gt;=400),"*",IF($C125&gt;=400,ROUND('201819 DATA'!BU125/$C125,2),"")))</f>
        <v/>
      </c>
      <c r="AW125" s="289" t="str">
        <f>IF(OR($C125="*",$C125&lt;400),"",IF(AND('201819 DATA'!BV125="*",$C125&gt;=400),"*",IF($C125&gt;=400,ROUND('201819 DATA'!BV125/$C125,2),"")))</f>
        <v/>
      </c>
      <c r="AX125" s="289" t="str">
        <f>IF(OR($C125="*",$C125&lt;400),"",IF(AND('201819 DATA'!BW125="*",$C125&gt;=400),"*",IF($C125&gt;=400,ROUND('201819 DATA'!BW125/$C125,2),"")))</f>
        <v/>
      </c>
    </row>
    <row r="126" spans="1:50" x14ac:dyDescent="0.2">
      <c r="A126" s="13" t="s">
        <v>463</v>
      </c>
      <c r="B126" s="287">
        <f>'201819 DATA'!B126</f>
        <v>152795</v>
      </c>
      <c r="C126" s="288">
        <f>'201819 DATA'!C126</f>
        <v>124605</v>
      </c>
      <c r="D126" s="293">
        <f>'201819 DATA'!FN126</f>
        <v>35565</v>
      </c>
      <c r="G126" s="295">
        <f t="shared" si="1"/>
        <v>0.82</v>
      </c>
      <c r="H126" s="289">
        <f>IF(OR($C126="*",$C126&lt;400),"",IF(AND('201819 DATA'!F126="*",$C126&gt;=400),"*",IF($C126&gt;=400,ROUND('201819 DATA'!F126/$C126,2),"")))</f>
        <v>0.43</v>
      </c>
      <c r="I126" s="296">
        <f>IF(OR($B126="*",$B126&lt;400),"",IF(AND('201819 DATA'!Y126="*",$B126&gt;=400),"*",IF($B126&gt;=400,ROUND('201819 DATA'!Y126/$B126,2),"")))</f>
        <v>0.08</v>
      </c>
      <c r="J126" s="296">
        <f>IF(OR($B126="*",$B126&lt;400),"",IF(AND('201819 DATA'!Z126="*",$B126&gt;=400),"*",IF($B126&gt;=400,ROUND('201819 DATA'!Z126/$B126,2),"")))</f>
        <v>0.1</v>
      </c>
      <c r="K126" s="296">
        <f>IF(OR($B126="*",$B126&lt;400),"",IF(AND('201819 DATA'!AA126="*",$B126&gt;=400),"*",IF($B126&gt;=400,ROUND('201819 DATA'!AA126/$B126,2),"")))</f>
        <v>0.11</v>
      </c>
      <c r="L126" s="296">
        <f>IF(OR($B126="*",$B126&lt;400),"",IF(AND('201819 DATA'!AB126="*",$B126&gt;=400),"*",IF($B126&gt;=400,ROUND('201819 DATA'!AB126/$B126,2),"")))</f>
        <v>0.17</v>
      </c>
      <c r="M126" s="296">
        <f>IF(OR($B126="*",$B126&lt;400),"",IF(AND('201819 DATA'!AC126="*",$B126&gt;=400),"*",IF($B126&gt;=400,ROUND('201819 DATA'!AC126/$B126,2),"")))</f>
        <v>0.24</v>
      </c>
      <c r="N126" s="296">
        <f>IF(OR($B126="*",$B126&lt;400),"",IF(AND('201819 DATA'!AD126="*",$B126&gt;=400),"*",IF($B126&gt;=400,ROUND('201819 DATA'!AD126/$B126,2),"")))</f>
        <v>0.26</v>
      </c>
      <c r="O126" s="296">
        <f>IF(OR($B126="*",$B126&lt;400),"",IF(AND('201819 DATA'!AE126="*",$B126&gt;=400),"*",IF($B126&gt;=400,ROUND('201819 DATA'!AE126/$B126,2),"")))</f>
        <v>0.04</v>
      </c>
      <c r="P126" s="297"/>
      <c r="Q126" s="296">
        <f>IF(OR($B126="*",$B126&lt;400),"",IF(AND('201819 DATA'!FL126="*",$B126&gt;=400),"*",IF($B126&gt;=400,ROUND('201819 DATA'!FL126/$B126,2),"")))</f>
        <v>0.56999999999999995</v>
      </c>
      <c r="R126" s="289">
        <f>IF(OR($C126="*",$C126&lt;400),"",IF(AND('201819 DATA'!F126="*",$C126&gt;=400),"*",IF($C126&gt;=400,ROUND('201819 DATA'!F126/$C126,2),"")))</f>
        <v>0.43</v>
      </c>
      <c r="S126" s="289">
        <f>IF(OR($C126="*",$C126&lt;400),"",IF(AND('201819 DATA'!G126="*",$C126&gt;=400),"*",IF($C126&gt;=400,ROUND('201819 DATA'!G126/$C126,2),"")))</f>
        <v>0.15</v>
      </c>
      <c r="T126" s="289">
        <f>IF(OR($C126="*",$C126&lt;400),"",IF(AND('201819 DATA'!H126="*",$C126&gt;=400),"*",IF($C126&gt;=400,ROUND('201819 DATA'!H126/$C126,2),"")))</f>
        <v>0.33</v>
      </c>
      <c r="U126" s="289">
        <f>IF(OR($C126="*",$C126&lt;400),"",IF(AND('201819 DATA'!FM126="*",$C126&gt;=400),"*",IF($C126&gt;=400,ROUND('201819 DATA'!FM126/$C126,2),"")))</f>
        <v>0.09</v>
      </c>
      <c r="V126" s="312">
        <f>IF(OR($D126="*",$D126&lt;400),"",IF(AND('201819 DATA'!M126="*",$D126&gt;=400),"*",IF($D126&gt;=400,ROUND('201819 DATA'!M126/$D126,2),"")))</f>
        <v>0.45</v>
      </c>
      <c r="W126" s="312">
        <f>IF(OR($D126="*",$D126&lt;400),"",IF(AND('201819 DATA'!N126="*",$D126&gt;=400),"*",IF($D126&gt;=400,ROUND('201819 DATA'!N126/$D126,2),"")))</f>
        <v>0.24</v>
      </c>
      <c r="X126" s="312">
        <f>IF(OR($D126="*",$D126&lt;400),"",IF(AND('201819 DATA'!O126="*",$D126&gt;=400),"*",IF($D126&gt;=400,ROUND('201819 DATA'!O126/$D126,2),"")))</f>
        <v>0.12</v>
      </c>
      <c r="Y126" s="312">
        <f>IF(OR($D126="*",$D126&lt;400),"",IF(AND('201819 DATA'!P126="*",$D126&gt;=400),"*",IF($D126&gt;=400,ROUND('201819 DATA'!P126/$D126,2),"")))</f>
        <v>0.16</v>
      </c>
      <c r="Z126" s="312">
        <f>IF(OR($D126="*",$D126&lt;400),"",IF(AND('201819 DATA'!Q126="*",$D126&gt;=400),"*",IF($D126&gt;=400,ROUND('201819 DATA'!Q126/$D126,2),"")))</f>
        <v>0.03</v>
      </c>
      <c r="AA126" s="312">
        <f>IF(OR($D126="*",$D126&lt;400),"",IF(AND('201819 DATA'!R126="*",$D126&gt;=400),"*",IF($D126&gt;=400,ROUND('201819 DATA'!R126/$D126,2),"")))</f>
        <v>0</v>
      </c>
      <c r="AB126" s="312">
        <f>IF(OR($D126="*",$D126&lt;400),"",IF(AND('201819 DATA'!S126="*",$D126&gt;=400),"*",IF($D126&gt;=400,ROUND('201819 DATA'!S126/$D126,2),"")))</f>
        <v>0</v>
      </c>
      <c r="AC126" s="312" t="str">
        <f>IF(OR($D126="*",$D126&lt;400),"",IF(AND('201819 DATA'!T126="*",$D126&gt;=400),"*",IF($D126&gt;=400,ROUND('201819 DATA'!T126/$D126,2),"")))</f>
        <v>*</v>
      </c>
      <c r="AD126" s="289">
        <f>IF(OR($C126="*",$C126&lt;400),"",IF(AND('201819 DATA'!BC126="*",$C126&gt;=400),"*",IF($C126&gt;=400,ROUND('201819 DATA'!BC126/$C126,2),"")))</f>
        <v>0.03</v>
      </c>
      <c r="AE126" s="289">
        <f>IF(OR($C126="*",$C126&lt;400),"",IF(AND('201819 DATA'!BD126="*",$C126&gt;=400),"*",IF($C126&gt;=400,ROUND('201819 DATA'!BD126/$C126,2),"")))</f>
        <v>7.0000000000000007E-2</v>
      </c>
      <c r="AF126" s="289">
        <f>IF(OR($C126="*",$C126&lt;400),"",IF(AND('201819 DATA'!BE126="*",$C126&gt;=400),"*",IF($C126&gt;=400,ROUND('201819 DATA'!BE126/$C126,2),"")))</f>
        <v>0.02</v>
      </c>
      <c r="AG126" s="289">
        <f>IF(OR($C126="*",$C126&lt;400),"",IF(AND('201819 DATA'!BF126="*",$C126&gt;=400),"*",IF($C126&gt;=400,ROUND('201819 DATA'!BF126/$C126,2),"")))</f>
        <v>0.02</v>
      </c>
      <c r="AH126" s="289">
        <f>IF(OR($C126="*",$C126&lt;400),"",IF(AND('201819 DATA'!BG126="*",$C126&gt;=400),"*",IF($C126&gt;=400,ROUND('201819 DATA'!BG126/$C126,2),"")))</f>
        <v>0.01</v>
      </c>
      <c r="AI126" s="289">
        <f>IF(OR($C126="*",$C126&lt;400),"",IF(AND('201819 DATA'!BH126="*",$C126&gt;=400),"*",IF($C126&gt;=400,ROUND('201819 DATA'!BH126/$C126,2),"")))</f>
        <v>0.01</v>
      </c>
      <c r="AJ126" s="289">
        <f>IF(OR($C126="*",$C126&lt;400),"",IF(AND('201819 DATA'!BI126="*",$C126&gt;=400),"*",IF($C126&gt;=400,ROUND('201819 DATA'!BI126/$C126,2),"")))</f>
        <v>7.0000000000000007E-2</v>
      </c>
      <c r="AK126" s="289">
        <f>IF(OR($C126="*",$C126&lt;400),"",IF(AND('201819 DATA'!BJ126="*",$C126&gt;=400),"*",IF($C126&gt;=400,ROUND('201819 DATA'!BJ126/$C126,2),"")))</f>
        <v>0.01</v>
      </c>
      <c r="AL126" s="289">
        <f>IF(OR($C126="*",$C126&lt;400),"",IF(AND('201819 DATA'!BK126="*",$C126&gt;=400),"*",IF($C126&gt;=400,ROUND('201819 DATA'!BK126/$C126,2),"")))</f>
        <v>0.05</v>
      </c>
      <c r="AM126" s="289">
        <f>IF(OR($C126="*",$C126&lt;400),"",IF(AND('201819 DATA'!BL126="*",$C126&gt;=400),"*",IF($C126&gt;=400,ROUND('201819 DATA'!BL126/$C126,2),"")))</f>
        <v>7.0000000000000007E-2</v>
      </c>
      <c r="AN126" s="289">
        <f>IF(OR($C126="*",$C126&lt;400),"",IF(AND('201819 DATA'!BM126="*",$C126&gt;=400),"*",IF($C126&gt;=400,ROUND('201819 DATA'!BM126/$C126,2),"")))</f>
        <v>0.15</v>
      </c>
      <c r="AO126" s="289">
        <f>IF(OR($C126="*",$C126&lt;400),"",IF(AND('201819 DATA'!BN126="*",$C126&gt;=400),"*",IF($C126&gt;=400,ROUND('201819 DATA'!BN126/$C126,2),"")))</f>
        <v>0.02</v>
      </c>
      <c r="AP126" s="289">
        <f>IF(OR($C126="*",$C126&lt;400),"",IF(AND('201819 DATA'!BO126="*",$C126&gt;=400),"*",IF($C126&gt;=400,ROUND('201819 DATA'!BO126/$C126,2),"")))</f>
        <v>0.1</v>
      </c>
      <c r="AQ126" s="289">
        <f>IF(OR($C126="*",$C126&lt;400),"",IF(AND('201819 DATA'!BP126="*",$C126&gt;=400),"*",IF($C126&gt;=400,ROUND('201819 DATA'!BP126/$C126,2),"")))</f>
        <v>0.05</v>
      </c>
      <c r="AR126" s="289">
        <f>IF(OR($C126="*",$C126&lt;400),"",IF(AND('201819 DATA'!BQ126="*",$C126&gt;=400),"*",IF($C126&gt;=400,ROUND('201819 DATA'!BQ126/$C126,2),"")))</f>
        <v>7.0000000000000007E-2</v>
      </c>
      <c r="AS126" s="289">
        <f>IF(OR($C126="*",$C126&lt;400),"",IF(AND('201819 DATA'!BR126="*",$C126&gt;=400),"*",IF($C126&gt;=400,ROUND('201819 DATA'!BR126/$C126,2),"")))</f>
        <v>0.01</v>
      </c>
      <c r="AT126" s="289">
        <f>IF(OR($C126="*",$C126&lt;400),"",IF(AND('201819 DATA'!BS126="*",$C126&gt;=400),"*",IF($C126&gt;=400,ROUND('201819 DATA'!BS126/$C126,2),"")))</f>
        <v>0</v>
      </c>
      <c r="AU126" s="289">
        <f>IF(OR($C126="*",$C126&lt;400),"",IF(AND('201819 DATA'!BT126="*",$C126&gt;=400),"*",IF($C126&gt;=400,ROUND('201819 DATA'!BT126/$C126,2),"")))</f>
        <v>0.12</v>
      </c>
      <c r="AV126" s="289">
        <f>IF(OR($C126="*",$C126&lt;400),"",IF(AND('201819 DATA'!BU126="*",$C126&gt;=400),"*",IF($C126&gt;=400,ROUND('201819 DATA'!BU126/$C126,2),"")))</f>
        <v>7.0000000000000007E-2</v>
      </c>
      <c r="AW126" s="289">
        <f>IF(OR($C126="*",$C126&lt;400),"",IF(AND('201819 DATA'!BV126="*",$C126&gt;=400),"*",IF($C126&gt;=400,ROUND('201819 DATA'!BV126/$C126,2),"")))</f>
        <v>0</v>
      </c>
      <c r="AX126" s="289">
        <f>IF(OR($C126="*",$C126&lt;400),"",IF(AND('201819 DATA'!BW126="*",$C126&gt;=400),"*",IF($C126&gt;=400,ROUND('201819 DATA'!BW126/$C126,2),"")))</f>
        <v>0.05</v>
      </c>
    </row>
    <row r="127" spans="1:50" x14ac:dyDescent="0.2">
      <c r="A127" s="13" t="s">
        <v>749</v>
      </c>
      <c r="B127" s="287">
        <f>'201819 DATA'!B127</f>
        <v>1845</v>
      </c>
      <c r="C127" s="288">
        <f>'201819 DATA'!C127</f>
        <v>1845</v>
      </c>
      <c r="D127" s="293">
        <f>'201819 DATA'!FN127</f>
        <v>630</v>
      </c>
      <c r="G127" s="295">
        <f t="shared" si="1"/>
        <v>1</v>
      </c>
      <c r="H127" s="289">
        <f>IF(OR($C127="*",$C127&lt;400),"",IF(AND('201819 DATA'!F127="*",$C127&gt;=400),"*",IF($C127&gt;=400,ROUND('201819 DATA'!F127/$C127,2),"")))</f>
        <v>0</v>
      </c>
      <c r="I127" s="296">
        <f>IF(OR($B127="*",$B127&lt;400),"",IF(AND('201819 DATA'!Y127="*",$B127&gt;=400),"*",IF($B127&gt;=400,ROUND('201819 DATA'!Y127/$B127,2),"")))</f>
        <v>0</v>
      </c>
      <c r="J127" s="296">
        <f>IF(OR($B127="*",$B127&lt;400),"",IF(AND('201819 DATA'!Z127="*",$B127&gt;=400),"*",IF($B127&gt;=400,ROUND('201819 DATA'!Z127/$B127,2),"")))</f>
        <v>0.05</v>
      </c>
      <c r="K127" s="296">
        <f>IF(OR($B127="*",$B127&lt;400),"",IF(AND('201819 DATA'!AA127="*",$B127&gt;=400),"*",IF($B127&gt;=400,ROUND('201819 DATA'!AA127/$B127,2),"")))</f>
        <v>0.16</v>
      </c>
      <c r="L127" s="296">
        <f>IF(OR($B127="*",$B127&lt;400),"",IF(AND('201819 DATA'!AB127="*",$B127&gt;=400),"*",IF($B127&gt;=400,ROUND('201819 DATA'!AB127/$B127,2),"")))</f>
        <v>0.28999999999999998</v>
      </c>
      <c r="M127" s="296">
        <f>IF(OR($B127="*",$B127&lt;400),"",IF(AND('201819 DATA'!AC127="*",$B127&gt;=400),"*",IF($B127&gt;=400,ROUND('201819 DATA'!AC127/$B127,2),"")))</f>
        <v>0.28000000000000003</v>
      </c>
      <c r="N127" s="296">
        <f>IF(OR($B127="*",$B127&lt;400),"",IF(AND('201819 DATA'!AD127="*",$B127&gt;=400),"*",IF($B127&gt;=400,ROUND('201819 DATA'!AD127/$B127,2),"")))</f>
        <v>0.17</v>
      </c>
      <c r="O127" s="296">
        <f>IF(OR($B127="*",$B127&lt;400),"",IF(AND('201819 DATA'!AE127="*",$B127&gt;=400),"*",IF($B127&gt;=400,ROUND('201819 DATA'!AE127/$B127,2),"")))</f>
        <v>0.01</v>
      </c>
      <c r="P127" s="297"/>
      <c r="Q127" s="296">
        <f>IF(OR($B127="*",$B127&lt;400),"",IF(AND('201819 DATA'!FL127="*",$B127&gt;=400),"*",IF($B127&gt;=400,ROUND('201819 DATA'!FL127/$B127,2),"")))</f>
        <v>0.98</v>
      </c>
      <c r="R127" s="289">
        <f>IF(OR($C127="*",$C127&lt;400),"",IF(AND('201819 DATA'!F127="*",$C127&gt;=400),"*",IF($C127&gt;=400,ROUND('201819 DATA'!F127/$C127,2),"")))</f>
        <v>0</v>
      </c>
      <c r="S127" s="289">
        <f>IF(OR($C127="*",$C127&lt;400),"",IF(AND('201819 DATA'!G127="*",$C127&gt;=400),"*",IF($C127&gt;=400,ROUND('201819 DATA'!G127/$C127,2),"")))</f>
        <v>0</v>
      </c>
      <c r="T127" s="289">
        <f>IF(OR($C127="*",$C127&lt;400),"",IF(AND('201819 DATA'!H127="*",$C127&gt;=400),"*",IF($C127&gt;=400,ROUND('201819 DATA'!H127/$C127,2),"")))</f>
        <v>1</v>
      </c>
      <c r="U127" s="289">
        <f>IF(OR($C127="*",$C127&lt;400),"",IF(AND('201819 DATA'!FM127="*",$C127&gt;=400),"*",IF($C127&gt;=400,ROUND('201819 DATA'!FM127/$C127,2),"")))</f>
        <v>0</v>
      </c>
      <c r="V127" s="312">
        <f>IF(OR($D127="*",$D127&lt;400),"",IF(AND('201819 DATA'!M127="*",$D127&gt;=400),"*",IF($D127&gt;=400,ROUND('201819 DATA'!M127/$D127,2),"")))</f>
        <v>0.45</v>
      </c>
      <c r="W127" s="312">
        <f>IF(OR($D127="*",$D127&lt;400),"",IF(AND('201819 DATA'!N127="*",$D127&gt;=400),"*",IF($D127&gt;=400,ROUND('201819 DATA'!N127/$D127,2),"")))</f>
        <v>0.32</v>
      </c>
      <c r="X127" s="312">
        <f>IF(OR($D127="*",$D127&lt;400),"",IF(AND('201819 DATA'!O127="*",$D127&gt;=400),"*",IF($D127&gt;=400,ROUND('201819 DATA'!O127/$D127,2),"")))</f>
        <v>0.15</v>
      </c>
      <c r="Y127" s="312">
        <f>IF(OR($D127="*",$D127&lt;400),"",IF(AND('201819 DATA'!P127="*",$D127&gt;=400),"*",IF($D127&gt;=400,ROUND('201819 DATA'!P127/$D127,2),"")))</f>
        <v>0.06</v>
      </c>
      <c r="Z127" s="312" t="str">
        <f>IF(OR($D127="*",$D127&lt;400),"",IF(AND('201819 DATA'!Q127="*",$D127&gt;=400),"*",IF($D127&gt;=400,ROUND('201819 DATA'!Q127/$D127,2),"")))</f>
        <v>*</v>
      </c>
      <c r="AA127" s="312" t="str">
        <f>IF(OR($D127="*",$D127&lt;400),"",IF(AND('201819 DATA'!R127="*",$D127&gt;=400),"*",IF($D127&gt;=400,ROUND('201819 DATA'!R127/$D127,2),"")))</f>
        <v>*</v>
      </c>
      <c r="AB127" s="312" t="str">
        <f>IF(OR($D127="*",$D127&lt;400),"",IF(AND('201819 DATA'!S127="*",$D127&gt;=400),"*",IF($D127&gt;=400,ROUND('201819 DATA'!S127/$D127,2),"")))</f>
        <v>*</v>
      </c>
      <c r="AC127" s="312" t="str">
        <f>IF(OR($D127="*",$D127&lt;400),"",IF(AND('201819 DATA'!T127="*",$D127&gt;=400),"*",IF($D127&gt;=400,ROUND('201819 DATA'!T127/$D127,2),"")))</f>
        <v>*</v>
      </c>
      <c r="AD127" s="289">
        <f>IF(OR($C127="*",$C127&lt;400),"",IF(AND('201819 DATA'!BC127="*",$C127&gt;=400),"*",IF($C127&gt;=400,ROUND('201819 DATA'!BC127/$C127,2),"")))</f>
        <v>0.01</v>
      </c>
      <c r="AE127" s="289">
        <f>IF(OR($C127="*",$C127&lt;400),"",IF(AND('201819 DATA'!BD127="*",$C127&gt;=400),"*",IF($C127&gt;=400,ROUND('201819 DATA'!BD127/$C127,2),"")))</f>
        <v>0.01</v>
      </c>
      <c r="AF127" s="289" t="str">
        <f>IF(OR($C127="*",$C127&lt;400),"",IF(AND('201819 DATA'!BE127="*",$C127&gt;=400),"*",IF($C127&gt;=400,ROUND('201819 DATA'!BE127/$C127,2),"")))</f>
        <v>*</v>
      </c>
      <c r="AG127" s="289" t="str">
        <f>IF(OR($C127="*",$C127&lt;400),"",IF(AND('201819 DATA'!BF127="*",$C127&gt;=400),"*",IF($C127&gt;=400,ROUND('201819 DATA'!BF127/$C127,2),"")))</f>
        <v>*</v>
      </c>
      <c r="AH127" s="289">
        <f>IF(OR($C127="*",$C127&lt;400),"",IF(AND('201819 DATA'!BG127="*",$C127&gt;=400),"*",IF($C127&gt;=400,ROUND('201819 DATA'!BG127/$C127,2),"")))</f>
        <v>0</v>
      </c>
      <c r="AI127" s="289">
        <f>IF(OR($C127="*",$C127&lt;400),"",IF(AND('201819 DATA'!BH127="*",$C127&gt;=400),"*",IF($C127&gt;=400,ROUND('201819 DATA'!BH127/$C127,2),"")))</f>
        <v>0.03</v>
      </c>
      <c r="AJ127" s="289">
        <f>IF(OR($C127="*",$C127&lt;400),"",IF(AND('201819 DATA'!BI127="*",$C127&gt;=400),"*",IF($C127&gt;=400,ROUND('201819 DATA'!BI127/$C127,2),"")))</f>
        <v>0.08</v>
      </c>
      <c r="AK127" s="289" t="str">
        <f>IF(OR($C127="*",$C127&lt;400),"",IF(AND('201819 DATA'!BJ127="*",$C127&gt;=400),"*",IF($C127&gt;=400,ROUND('201819 DATA'!BJ127/$C127,2),"")))</f>
        <v>*</v>
      </c>
      <c r="AL127" s="289">
        <f>IF(OR($C127="*",$C127&lt;400),"",IF(AND('201819 DATA'!BK127="*",$C127&gt;=400),"*",IF($C127&gt;=400,ROUND('201819 DATA'!BK127/$C127,2),"")))</f>
        <v>0.01</v>
      </c>
      <c r="AM127" s="289" t="str">
        <f>IF(OR($C127="*",$C127&lt;400),"",IF(AND('201819 DATA'!BL127="*",$C127&gt;=400),"*",IF($C127&gt;=400,ROUND('201819 DATA'!BL127/$C127,2),"")))</f>
        <v>*</v>
      </c>
      <c r="AN127" s="289">
        <f>IF(OR($C127="*",$C127&lt;400),"",IF(AND('201819 DATA'!BM127="*",$C127&gt;=400),"*",IF($C127&gt;=400,ROUND('201819 DATA'!BM127/$C127,2),"")))</f>
        <v>0.21</v>
      </c>
      <c r="AO127" s="289">
        <f>IF(OR($C127="*",$C127&lt;400),"",IF(AND('201819 DATA'!BN127="*",$C127&gt;=400),"*",IF($C127&gt;=400,ROUND('201819 DATA'!BN127/$C127,2),"")))</f>
        <v>0.01</v>
      </c>
      <c r="AP127" s="289">
        <f>IF(OR($C127="*",$C127&lt;400),"",IF(AND('201819 DATA'!BO127="*",$C127&gt;=400),"*",IF($C127&gt;=400,ROUND('201819 DATA'!BO127/$C127,2),"")))</f>
        <v>0.49</v>
      </c>
      <c r="AQ127" s="289">
        <f>IF(OR($C127="*",$C127&lt;400),"",IF(AND('201819 DATA'!BP127="*",$C127&gt;=400),"*",IF($C127&gt;=400,ROUND('201819 DATA'!BP127/$C127,2),"")))</f>
        <v>0.05</v>
      </c>
      <c r="AR127" s="289">
        <f>IF(OR($C127="*",$C127&lt;400),"",IF(AND('201819 DATA'!BQ127="*",$C127&gt;=400),"*",IF($C127&gt;=400,ROUND('201819 DATA'!BQ127/$C127,2),"")))</f>
        <v>0</v>
      </c>
      <c r="AS127" s="289">
        <f>IF(OR($C127="*",$C127&lt;400),"",IF(AND('201819 DATA'!BR127="*",$C127&gt;=400),"*",IF($C127&gt;=400,ROUND('201819 DATA'!BR127/$C127,2),"")))</f>
        <v>0</v>
      </c>
      <c r="AT127" s="289" t="str">
        <f>IF(OR($C127="*",$C127&lt;400),"",IF(AND('201819 DATA'!BS127="*",$C127&gt;=400),"*",IF($C127&gt;=400,ROUND('201819 DATA'!BS127/$C127,2),"")))</f>
        <v>*</v>
      </c>
      <c r="AU127" s="289">
        <f>IF(OR($C127="*",$C127&lt;400),"",IF(AND('201819 DATA'!BT127="*",$C127&gt;=400),"*",IF($C127&gt;=400,ROUND('201819 DATA'!BT127/$C127,2),"")))</f>
        <v>0.08</v>
      </c>
      <c r="AV127" s="289" t="str">
        <f>IF(OR($C127="*",$C127&lt;400),"",IF(AND('201819 DATA'!BU127="*",$C127&gt;=400),"*",IF($C127&gt;=400,ROUND('201819 DATA'!BU127/$C127,2),"")))</f>
        <v>*</v>
      </c>
      <c r="AW127" s="289">
        <f>IF(OR($C127="*",$C127&lt;400),"",IF(AND('201819 DATA'!BV127="*",$C127&gt;=400),"*",IF($C127&gt;=400,ROUND('201819 DATA'!BV127/$C127,2),"")))</f>
        <v>0</v>
      </c>
      <c r="AX127" s="289">
        <f>IF(OR($C127="*",$C127&lt;400),"",IF(AND('201819 DATA'!BW127="*",$C127&gt;=400),"*",IF($C127&gt;=400,ROUND('201819 DATA'!BW127/$C127,2),"")))</f>
        <v>0.01</v>
      </c>
    </row>
    <row r="128" spans="1:50" x14ac:dyDescent="0.2">
      <c r="A128" s="13" t="s">
        <v>376</v>
      </c>
      <c r="B128" s="287">
        <f>'201819 DATA'!B128</f>
        <v>65265</v>
      </c>
      <c r="C128" s="288">
        <f>'201819 DATA'!C128</f>
        <v>54325</v>
      </c>
      <c r="D128" s="293">
        <f>'201819 DATA'!FN128</f>
        <v>23485</v>
      </c>
      <c r="G128" s="295">
        <f t="shared" si="1"/>
        <v>0.83</v>
      </c>
      <c r="H128" s="289">
        <f>IF(OR($C128="*",$C128&lt;400),"",IF(AND('201819 DATA'!F128="*",$C128&gt;=400),"*",IF($C128&gt;=400,ROUND('201819 DATA'!F128/$C128,2),"")))</f>
        <v>0.39</v>
      </c>
      <c r="I128" s="296">
        <f>IF(OR($B128="*",$B128&lt;400),"",IF(AND('201819 DATA'!Y128="*",$B128&gt;=400),"*",IF($B128&gt;=400,ROUND('201819 DATA'!Y128/$B128,2),"")))</f>
        <v>0.08</v>
      </c>
      <c r="J128" s="296">
        <f>IF(OR($B128="*",$B128&lt;400),"",IF(AND('201819 DATA'!Z128="*",$B128&gt;=400),"*",IF($B128&gt;=400,ROUND('201819 DATA'!Z128/$B128,2),"")))</f>
        <v>0.08</v>
      </c>
      <c r="K128" s="296">
        <f>IF(OR($B128="*",$B128&lt;400),"",IF(AND('201819 DATA'!AA128="*",$B128&gt;=400),"*",IF($B128&gt;=400,ROUND('201819 DATA'!AA128/$B128,2),"")))</f>
        <v>0.09</v>
      </c>
      <c r="L128" s="296">
        <f>IF(OR($B128="*",$B128&lt;400),"",IF(AND('201819 DATA'!AB128="*",$B128&gt;=400),"*",IF($B128&gt;=400,ROUND('201819 DATA'!AB128/$B128,2),"")))</f>
        <v>0.17</v>
      </c>
      <c r="M128" s="296">
        <f>IF(OR($B128="*",$B128&lt;400),"",IF(AND('201819 DATA'!AC128="*",$B128&gt;=400),"*",IF($B128&gt;=400,ROUND('201819 DATA'!AC128/$B128,2),"")))</f>
        <v>0.26</v>
      </c>
      <c r="N128" s="296">
        <f>IF(OR($B128="*",$B128&lt;400),"",IF(AND('201819 DATA'!AD128="*",$B128&gt;=400),"*",IF($B128&gt;=400,ROUND('201819 DATA'!AD128/$B128,2),"")))</f>
        <v>0.27</v>
      </c>
      <c r="O128" s="296">
        <f>IF(OR($B128="*",$B128&lt;400),"",IF(AND('201819 DATA'!AE128="*",$B128&gt;=400),"*",IF($B128&gt;=400,ROUND('201819 DATA'!AE128/$B128,2),"")))</f>
        <v>0.05</v>
      </c>
      <c r="P128" s="297"/>
      <c r="Q128" s="296">
        <f>IF(OR($B128="*",$B128&lt;400),"",IF(AND('201819 DATA'!FL128="*",$B128&gt;=400),"*",IF($B128&gt;=400,ROUND('201819 DATA'!FL128/$B128,2),"")))</f>
        <v>0.59</v>
      </c>
      <c r="R128" s="289">
        <f>IF(OR($C128="*",$C128&lt;400),"",IF(AND('201819 DATA'!F128="*",$C128&gt;=400),"*",IF($C128&gt;=400,ROUND('201819 DATA'!F128/$C128,2),"")))</f>
        <v>0.39</v>
      </c>
      <c r="S128" s="289">
        <f>IF(OR($C128="*",$C128&lt;400),"",IF(AND('201819 DATA'!G128="*",$C128&gt;=400),"*",IF($C128&gt;=400,ROUND('201819 DATA'!G128/$C128,2),"")))</f>
        <v>0.08</v>
      </c>
      <c r="T128" s="289">
        <f>IF(OR($C128="*",$C128&lt;400),"",IF(AND('201819 DATA'!H128="*",$C128&gt;=400),"*",IF($C128&gt;=400,ROUND('201819 DATA'!H128/$C128,2),"")))</f>
        <v>0.44</v>
      </c>
      <c r="U128" s="289">
        <f>IF(OR($C128="*",$C128&lt;400),"",IF(AND('201819 DATA'!FM128="*",$C128&gt;=400),"*",IF($C128&gt;=400,ROUND('201819 DATA'!FM128/$C128,2),"")))</f>
        <v>0.09</v>
      </c>
      <c r="V128" s="312">
        <f>IF(OR($D128="*",$D128&lt;400),"",IF(AND('201819 DATA'!M128="*",$D128&gt;=400),"*",IF($D128&gt;=400,ROUND('201819 DATA'!M128/$D128,2),"")))</f>
        <v>0.52</v>
      </c>
      <c r="W128" s="312">
        <f>IF(OR($D128="*",$D128&lt;400),"",IF(AND('201819 DATA'!N128="*",$D128&gt;=400),"*",IF($D128&gt;=400,ROUND('201819 DATA'!N128/$D128,2),"")))</f>
        <v>0.2</v>
      </c>
      <c r="X128" s="312">
        <f>IF(OR($D128="*",$D128&lt;400),"",IF(AND('201819 DATA'!O128="*",$D128&gt;=400),"*",IF($D128&gt;=400,ROUND('201819 DATA'!O128/$D128,2),"")))</f>
        <v>0.09</v>
      </c>
      <c r="Y128" s="312">
        <f>IF(OR($D128="*",$D128&lt;400),"",IF(AND('201819 DATA'!P128="*",$D128&gt;=400),"*",IF($D128&gt;=400,ROUND('201819 DATA'!P128/$D128,2),"")))</f>
        <v>0.14000000000000001</v>
      </c>
      <c r="Z128" s="312">
        <f>IF(OR($D128="*",$D128&lt;400),"",IF(AND('201819 DATA'!Q128="*",$D128&gt;=400),"*",IF($D128&gt;=400,ROUND('201819 DATA'!Q128/$D128,2),"")))</f>
        <v>0.05</v>
      </c>
      <c r="AA128" s="312">
        <f>IF(OR($D128="*",$D128&lt;400),"",IF(AND('201819 DATA'!R128="*",$D128&gt;=400),"*",IF($D128&gt;=400,ROUND('201819 DATA'!R128/$D128,2),"")))</f>
        <v>0.01</v>
      </c>
      <c r="AB128" s="312">
        <f>IF(OR($D128="*",$D128&lt;400),"",IF(AND('201819 DATA'!S128="*",$D128&gt;=400),"*",IF($D128&gt;=400,ROUND('201819 DATA'!S128/$D128,2),"")))</f>
        <v>0</v>
      </c>
      <c r="AC128" s="312" t="str">
        <f>IF(OR($D128="*",$D128&lt;400),"",IF(AND('201819 DATA'!T128="*",$D128&gt;=400),"*",IF($D128&gt;=400,ROUND('201819 DATA'!T128/$D128,2),"")))</f>
        <v>*</v>
      </c>
      <c r="AD128" s="289">
        <f>IF(OR($C128="*",$C128&lt;400),"",IF(AND('201819 DATA'!BC128="*",$C128&gt;=400),"*",IF($C128&gt;=400,ROUND('201819 DATA'!BC128/$C128,2),"")))</f>
        <v>0.03</v>
      </c>
      <c r="AE128" s="289">
        <f>IF(OR($C128="*",$C128&lt;400),"",IF(AND('201819 DATA'!BD128="*",$C128&gt;=400),"*",IF($C128&gt;=400,ROUND('201819 DATA'!BD128/$C128,2),"")))</f>
        <v>7.0000000000000007E-2</v>
      </c>
      <c r="AF128" s="289">
        <f>IF(OR($C128="*",$C128&lt;400),"",IF(AND('201819 DATA'!BE128="*",$C128&gt;=400),"*",IF($C128&gt;=400,ROUND('201819 DATA'!BE128/$C128,2),"")))</f>
        <v>0.02</v>
      </c>
      <c r="AG128" s="289">
        <f>IF(OR($C128="*",$C128&lt;400),"",IF(AND('201819 DATA'!BF128="*",$C128&gt;=400),"*",IF($C128&gt;=400,ROUND('201819 DATA'!BF128/$C128,2),"")))</f>
        <v>0.02</v>
      </c>
      <c r="AH128" s="289">
        <f>IF(OR($C128="*",$C128&lt;400),"",IF(AND('201819 DATA'!BG128="*",$C128&gt;=400),"*",IF($C128&gt;=400,ROUND('201819 DATA'!BG128/$C128,2),"")))</f>
        <v>0.01</v>
      </c>
      <c r="AI128" s="289">
        <f>IF(OR($C128="*",$C128&lt;400),"",IF(AND('201819 DATA'!BH128="*",$C128&gt;=400),"*",IF($C128&gt;=400,ROUND('201819 DATA'!BH128/$C128,2),"")))</f>
        <v>0.02</v>
      </c>
      <c r="AJ128" s="289">
        <f>IF(OR($C128="*",$C128&lt;400),"",IF(AND('201819 DATA'!BI128="*",$C128&gt;=400),"*",IF($C128&gt;=400,ROUND('201819 DATA'!BI128/$C128,2),"")))</f>
        <v>7.0000000000000007E-2</v>
      </c>
      <c r="AK128" s="289">
        <f>IF(OR($C128="*",$C128&lt;400),"",IF(AND('201819 DATA'!BJ128="*",$C128&gt;=400),"*",IF($C128&gt;=400,ROUND('201819 DATA'!BJ128/$C128,2),"")))</f>
        <v>0.01</v>
      </c>
      <c r="AL128" s="289">
        <f>IF(OR($C128="*",$C128&lt;400),"",IF(AND('201819 DATA'!BK128="*",$C128&gt;=400),"*",IF($C128&gt;=400,ROUND('201819 DATA'!BK128/$C128,2),"")))</f>
        <v>0.06</v>
      </c>
      <c r="AM128" s="289">
        <f>IF(OR($C128="*",$C128&lt;400),"",IF(AND('201819 DATA'!BL128="*",$C128&gt;=400),"*",IF($C128&gt;=400,ROUND('201819 DATA'!BL128/$C128,2),"")))</f>
        <v>0.06</v>
      </c>
      <c r="AN128" s="289">
        <f>IF(OR($C128="*",$C128&lt;400),"",IF(AND('201819 DATA'!BM128="*",$C128&gt;=400),"*",IF($C128&gt;=400,ROUND('201819 DATA'!BM128/$C128,2),"")))</f>
        <v>0.14000000000000001</v>
      </c>
      <c r="AO128" s="289">
        <f>IF(OR($C128="*",$C128&lt;400),"",IF(AND('201819 DATA'!BN128="*",$C128&gt;=400),"*",IF($C128&gt;=400,ROUND('201819 DATA'!BN128/$C128,2),"")))</f>
        <v>0.02</v>
      </c>
      <c r="AP128" s="289">
        <f>IF(OR($C128="*",$C128&lt;400),"",IF(AND('201819 DATA'!BO128="*",$C128&gt;=400),"*",IF($C128&gt;=400,ROUND('201819 DATA'!BO128/$C128,2),"")))</f>
        <v>0.06</v>
      </c>
      <c r="AQ128" s="289">
        <f>IF(OR($C128="*",$C128&lt;400),"",IF(AND('201819 DATA'!BP128="*",$C128&gt;=400),"*",IF($C128&gt;=400,ROUND('201819 DATA'!BP128/$C128,2),"")))</f>
        <v>0.08</v>
      </c>
      <c r="AR128" s="289">
        <f>IF(OR($C128="*",$C128&lt;400),"",IF(AND('201819 DATA'!BQ128="*",$C128&gt;=400),"*",IF($C128&gt;=400,ROUND('201819 DATA'!BQ128/$C128,2),"")))</f>
        <v>0.06</v>
      </c>
      <c r="AS128" s="289">
        <f>IF(OR($C128="*",$C128&lt;400),"",IF(AND('201819 DATA'!BR128="*",$C128&gt;=400),"*",IF($C128&gt;=400,ROUND('201819 DATA'!BR128/$C128,2),"")))</f>
        <v>0.01</v>
      </c>
      <c r="AT128" s="289">
        <f>IF(OR($C128="*",$C128&lt;400),"",IF(AND('201819 DATA'!BS128="*",$C128&gt;=400),"*",IF($C128&gt;=400,ROUND('201819 DATA'!BS128/$C128,2),"")))</f>
        <v>0</v>
      </c>
      <c r="AU128" s="289">
        <f>IF(OR($C128="*",$C128&lt;400),"",IF(AND('201819 DATA'!BT128="*",$C128&gt;=400),"*",IF($C128&gt;=400,ROUND('201819 DATA'!BT128/$C128,2),"")))</f>
        <v>0.11</v>
      </c>
      <c r="AV128" s="289">
        <f>IF(OR($C128="*",$C128&lt;400),"",IF(AND('201819 DATA'!BU128="*",$C128&gt;=400),"*",IF($C128&gt;=400,ROUND('201819 DATA'!BU128/$C128,2),"")))</f>
        <v>0.08</v>
      </c>
      <c r="AW128" s="289">
        <f>IF(OR($C128="*",$C128&lt;400),"",IF(AND('201819 DATA'!BV128="*",$C128&gt;=400),"*",IF($C128&gt;=400,ROUND('201819 DATA'!BV128/$C128,2),"")))</f>
        <v>0</v>
      </c>
      <c r="AX128" s="289">
        <f>IF(OR($C128="*",$C128&lt;400),"",IF(AND('201819 DATA'!BW128="*",$C128&gt;=400),"*",IF($C128&gt;=400,ROUND('201819 DATA'!BW128/$C128,2),"")))</f>
        <v>7.0000000000000007E-2</v>
      </c>
    </row>
    <row r="129" spans="1:50" x14ac:dyDescent="0.2">
      <c r="A129" s="13" t="s">
        <v>399</v>
      </c>
      <c r="B129" s="287">
        <f>'201819 DATA'!B129</f>
        <v>7265</v>
      </c>
      <c r="C129" s="288">
        <f>'201819 DATA'!C129</f>
        <v>6310</v>
      </c>
      <c r="D129" s="293">
        <f>'201819 DATA'!FN129</f>
        <v>2330</v>
      </c>
      <c r="G129" s="295">
        <f t="shared" si="1"/>
        <v>0.87</v>
      </c>
      <c r="H129" s="289">
        <f>IF(OR($C129="*",$C129&lt;400),"",IF(AND('201819 DATA'!F129="*",$C129&gt;=400),"*",IF($C129&gt;=400,ROUND('201819 DATA'!F129/$C129,2),"")))</f>
        <v>0.23</v>
      </c>
      <c r="I129" s="296" t="str">
        <f>IF(OR($B129="*",$B129&lt;400),"",IF(AND('201819 DATA'!Y129="*",$B129&gt;=400),"*",IF($B129&gt;=400,ROUND('201819 DATA'!Y129/$B129,2),"")))</f>
        <v>*</v>
      </c>
      <c r="J129" s="296">
        <f>IF(OR($B129="*",$B129&lt;400),"",IF(AND('201819 DATA'!Z129="*",$B129&gt;=400),"*",IF($B129&gt;=400,ROUND('201819 DATA'!Z129/$B129,2),"")))</f>
        <v>0.1</v>
      </c>
      <c r="K129" s="296">
        <f>IF(OR($B129="*",$B129&lt;400),"",IF(AND('201819 DATA'!AA129="*",$B129&gt;=400),"*",IF($B129&gt;=400,ROUND('201819 DATA'!AA129/$B129,2),"")))</f>
        <v>0.13</v>
      </c>
      <c r="L129" s="296">
        <f>IF(OR($B129="*",$B129&lt;400),"",IF(AND('201819 DATA'!AB129="*",$B129&gt;=400),"*",IF($B129&gt;=400,ROUND('201819 DATA'!AB129/$B129,2),"")))</f>
        <v>0.16</v>
      </c>
      <c r="M129" s="296">
        <f>IF(OR($B129="*",$B129&lt;400),"",IF(AND('201819 DATA'!AC129="*",$B129&gt;=400),"*",IF($B129&gt;=400,ROUND('201819 DATA'!AC129/$B129,2),"")))</f>
        <v>0.2</v>
      </c>
      <c r="N129" s="296">
        <f>IF(OR($B129="*",$B129&lt;400),"",IF(AND('201819 DATA'!AD129="*",$B129&gt;=400),"*",IF($B129&gt;=400,ROUND('201819 DATA'!AD129/$B129,2),"")))</f>
        <v>0.31</v>
      </c>
      <c r="O129" s="296">
        <f>IF(OR($B129="*",$B129&lt;400),"",IF(AND('201819 DATA'!AE129="*",$B129&gt;=400),"*",IF($B129&gt;=400,ROUND('201819 DATA'!AE129/$B129,2),"")))</f>
        <v>0.1</v>
      </c>
      <c r="P129" s="297"/>
      <c r="Q129" s="296">
        <f>IF(OR($B129="*",$B129&lt;400),"",IF(AND('201819 DATA'!FL129="*",$B129&gt;=400),"*",IF($B129&gt;=400,ROUND('201819 DATA'!FL129/$B129,2),"")))</f>
        <v>0.65</v>
      </c>
      <c r="R129" s="289">
        <f>IF(OR($C129="*",$C129&lt;400),"",IF(AND('201819 DATA'!F129="*",$C129&gt;=400),"*",IF($C129&gt;=400,ROUND('201819 DATA'!F129/$C129,2),"")))</f>
        <v>0.23</v>
      </c>
      <c r="S129" s="289">
        <f>IF(OR($C129="*",$C129&lt;400),"",IF(AND('201819 DATA'!G129="*",$C129&gt;=400),"*",IF($C129&gt;=400,ROUND('201819 DATA'!G129/$C129,2),"")))</f>
        <v>0.06</v>
      </c>
      <c r="T129" s="289">
        <f>IF(OR($C129="*",$C129&lt;400),"",IF(AND('201819 DATA'!H129="*",$C129&gt;=400),"*",IF($C129&gt;=400,ROUND('201819 DATA'!H129/$C129,2),"")))</f>
        <v>0.4</v>
      </c>
      <c r="U129" s="289">
        <f>IF(OR($C129="*",$C129&lt;400),"",IF(AND('201819 DATA'!FM129="*",$C129&gt;=400),"*",IF($C129&gt;=400,ROUND('201819 DATA'!FM129/$C129,2),"")))</f>
        <v>0.31</v>
      </c>
      <c r="V129" s="312">
        <f>IF(OR($D129="*",$D129&lt;400),"",IF(AND('201819 DATA'!M129="*",$D129&gt;=400),"*",IF($D129&gt;=400,ROUND('201819 DATA'!M129/$D129,2),"")))</f>
        <v>0.53</v>
      </c>
      <c r="W129" s="312">
        <f>IF(OR($D129="*",$D129&lt;400),"",IF(AND('201819 DATA'!N129="*",$D129&gt;=400),"*",IF($D129&gt;=400,ROUND('201819 DATA'!N129/$D129,2),"")))</f>
        <v>0.22</v>
      </c>
      <c r="X129" s="312">
        <f>IF(OR($D129="*",$D129&lt;400),"",IF(AND('201819 DATA'!O129="*",$D129&gt;=400),"*",IF($D129&gt;=400,ROUND('201819 DATA'!O129/$D129,2),"")))</f>
        <v>0.12</v>
      </c>
      <c r="Y129" s="312">
        <f>IF(OR($D129="*",$D129&lt;400),"",IF(AND('201819 DATA'!P129="*",$D129&gt;=400),"*",IF($D129&gt;=400,ROUND('201819 DATA'!P129/$D129,2),"")))</f>
        <v>0.11</v>
      </c>
      <c r="Z129" s="312">
        <f>IF(OR($D129="*",$D129&lt;400),"",IF(AND('201819 DATA'!Q129="*",$D129&gt;=400),"*",IF($D129&gt;=400,ROUND('201819 DATA'!Q129/$D129,2),"")))</f>
        <v>0.01</v>
      </c>
      <c r="AA129" s="312" t="str">
        <f>IF(OR($D129="*",$D129&lt;400),"",IF(AND('201819 DATA'!R129="*",$D129&gt;=400),"*",IF($D129&gt;=400,ROUND('201819 DATA'!R129/$D129,2),"")))</f>
        <v>*</v>
      </c>
      <c r="AB129" s="312" t="str">
        <f>IF(OR($D129="*",$D129&lt;400),"",IF(AND('201819 DATA'!S129="*",$D129&gt;=400),"*",IF($D129&gt;=400,ROUND('201819 DATA'!S129/$D129,2),"")))</f>
        <v>*</v>
      </c>
      <c r="AC129" s="312">
        <f>IF(OR($D129="*",$D129&lt;400),"",IF(AND('201819 DATA'!T129="*",$D129&gt;=400),"*",IF($D129&gt;=400,ROUND('201819 DATA'!T129/$D129,2),"")))</f>
        <v>0.01</v>
      </c>
      <c r="AD129" s="289">
        <f>IF(OR($C129="*",$C129&lt;400),"",IF(AND('201819 DATA'!BC129="*",$C129&gt;=400),"*",IF($C129&gt;=400,ROUND('201819 DATA'!BC129/$C129,2),"")))</f>
        <v>0.01</v>
      </c>
      <c r="AE129" s="289">
        <f>IF(OR($C129="*",$C129&lt;400),"",IF(AND('201819 DATA'!BD129="*",$C129&gt;=400),"*",IF($C129&gt;=400,ROUND('201819 DATA'!BD129/$C129,2),"")))</f>
        <v>0.04</v>
      </c>
      <c r="AF129" s="289">
        <f>IF(OR($C129="*",$C129&lt;400),"",IF(AND('201819 DATA'!BE129="*",$C129&gt;=400),"*",IF($C129&gt;=400,ROUND('201819 DATA'!BE129/$C129,2),"")))</f>
        <v>0.01</v>
      </c>
      <c r="AG129" s="289">
        <f>IF(OR($C129="*",$C129&lt;400),"",IF(AND('201819 DATA'!BF129="*",$C129&gt;=400),"*",IF($C129&gt;=400,ROUND('201819 DATA'!BF129/$C129,2),"")))</f>
        <v>0.01</v>
      </c>
      <c r="AH129" s="289">
        <f>IF(OR($C129="*",$C129&lt;400),"",IF(AND('201819 DATA'!BG129="*",$C129&gt;=400),"*",IF($C129&gt;=400,ROUND('201819 DATA'!BG129/$C129,2),"")))</f>
        <v>0.13</v>
      </c>
      <c r="AI129" s="289">
        <f>IF(OR($C129="*",$C129&lt;400),"",IF(AND('201819 DATA'!BH129="*",$C129&gt;=400),"*",IF($C129&gt;=400,ROUND('201819 DATA'!BH129/$C129,2),"")))</f>
        <v>0.03</v>
      </c>
      <c r="AJ129" s="289" t="str">
        <f>IF(OR($C129="*",$C129&lt;400),"",IF(AND('201819 DATA'!BI129="*",$C129&gt;=400),"*",IF($C129&gt;=400,ROUND('201819 DATA'!BI129/$C129,2),"")))</f>
        <v>*</v>
      </c>
      <c r="AK129" s="289" t="str">
        <f>IF(OR($C129="*",$C129&lt;400),"",IF(AND('201819 DATA'!BJ129="*",$C129&gt;=400),"*",IF($C129&gt;=400,ROUND('201819 DATA'!BJ129/$C129,2),"")))</f>
        <v>*</v>
      </c>
      <c r="AL129" s="289">
        <f>IF(OR($C129="*",$C129&lt;400),"",IF(AND('201819 DATA'!BK129="*",$C129&gt;=400),"*",IF($C129&gt;=400,ROUND('201819 DATA'!BK129/$C129,2),"")))</f>
        <v>0.03</v>
      </c>
      <c r="AM129" s="289">
        <f>IF(OR($C129="*",$C129&lt;400),"",IF(AND('201819 DATA'!BL129="*",$C129&gt;=400),"*",IF($C129&gt;=400,ROUND('201819 DATA'!BL129/$C129,2),"")))</f>
        <v>0.04</v>
      </c>
      <c r="AN129" s="289">
        <f>IF(OR($C129="*",$C129&lt;400),"",IF(AND('201819 DATA'!BM129="*",$C129&gt;=400),"*",IF($C129&gt;=400,ROUND('201819 DATA'!BM129/$C129,2),"")))</f>
        <v>0.24</v>
      </c>
      <c r="AO129" s="289">
        <f>IF(OR($C129="*",$C129&lt;400),"",IF(AND('201819 DATA'!BN129="*",$C129&gt;=400),"*",IF($C129&gt;=400,ROUND('201819 DATA'!BN129/$C129,2),"")))</f>
        <v>0.03</v>
      </c>
      <c r="AP129" s="289">
        <f>IF(OR($C129="*",$C129&lt;400),"",IF(AND('201819 DATA'!BO129="*",$C129&gt;=400),"*",IF($C129&gt;=400,ROUND('201819 DATA'!BO129/$C129,2),"")))</f>
        <v>0.06</v>
      </c>
      <c r="AQ129" s="289">
        <f>IF(OR($C129="*",$C129&lt;400),"",IF(AND('201819 DATA'!BP129="*",$C129&gt;=400),"*",IF($C129&gt;=400,ROUND('201819 DATA'!BP129/$C129,2),"")))</f>
        <v>0.05</v>
      </c>
      <c r="AR129" s="289" t="str">
        <f>IF(OR($C129="*",$C129&lt;400),"",IF(AND('201819 DATA'!BQ129="*",$C129&gt;=400),"*",IF($C129&gt;=400,ROUND('201819 DATA'!BQ129/$C129,2),"")))</f>
        <v>*</v>
      </c>
      <c r="AS129" s="289">
        <f>IF(OR($C129="*",$C129&lt;400),"",IF(AND('201819 DATA'!BR129="*",$C129&gt;=400),"*",IF($C129&gt;=400,ROUND('201819 DATA'!BR129/$C129,2),"")))</f>
        <v>0</v>
      </c>
      <c r="AT129" s="289" t="str">
        <f>IF(OR($C129="*",$C129&lt;400),"",IF(AND('201819 DATA'!BS129="*",$C129&gt;=400),"*",IF($C129&gt;=400,ROUND('201819 DATA'!BS129/$C129,2),"")))</f>
        <v>*</v>
      </c>
      <c r="AU129" s="289">
        <f>IF(OR($C129="*",$C129&lt;400),"",IF(AND('201819 DATA'!BT129="*",$C129&gt;=400),"*",IF($C129&gt;=400,ROUND('201819 DATA'!BT129/$C129,2),"")))</f>
        <v>0.16</v>
      </c>
      <c r="AV129" s="289">
        <f>IF(OR($C129="*",$C129&lt;400),"",IF(AND('201819 DATA'!BU129="*",$C129&gt;=400),"*",IF($C129&gt;=400,ROUND('201819 DATA'!BU129/$C129,2),"")))</f>
        <v>0.14000000000000001</v>
      </c>
      <c r="AW129" s="289">
        <f>IF(OR($C129="*",$C129&lt;400),"",IF(AND('201819 DATA'!BV129="*",$C129&gt;=400),"*",IF($C129&gt;=400,ROUND('201819 DATA'!BV129/$C129,2),"")))</f>
        <v>0</v>
      </c>
      <c r="AX129" s="289">
        <f>IF(OR($C129="*",$C129&lt;400),"",IF(AND('201819 DATA'!BW129="*",$C129&gt;=400),"*",IF($C129&gt;=400,ROUND('201819 DATA'!BW129/$C129,2),"")))</f>
        <v>0.03</v>
      </c>
    </row>
    <row r="130" spans="1:50" x14ac:dyDescent="0.2">
      <c r="A130" s="13" t="s">
        <v>335</v>
      </c>
      <c r="B130" s="287">
        <f>'201819 DATA'!B130</f>
        <v>6075</v>
      </c>
      <c r="C130" s="288">
        <f>'201819 DATA'!C130</f>
        <v>6075</v>
      </c>
      <c r="D130" s="293">
        <f>'201819 DATA'!FN130</f>
        <v>4770</v>
      </c>
      <c r="G130" s="295">
        <f t="shared" si="1"/>
        <v>1</v>
      </c>
      <c r="H130" s="289">
        <f>IF(OR($C130="*",$C130&lt;400),"",IF(AND('201819 DATA'!F130="*",$C130&gt;=400),"*",IF($C130&gt;=400,ROUND('201819 DATA'!F130/$C130,2),"")))</f>
        <v>0</v>
      </c>
      <c r="I130" s="296">
        <f>IF(OR($B130="*",$B130&lt;400),"",IF(AND('201819 DATA'!Y130="*",$B130&gt;=400),"*",IF($B130&gt;=400,ROUND('201819 DATA'!Y130/$B130,2),"")))</f>
        <v>0</v>
      </c>
      <c r="J130" s="296">
        <f>IF(OR($B130="*",$B130&lt;400),"",IF(AND('201819 DATA'!Z130="*",$B130&gt;=400),"*",IF($B130&gt;=400,ROUND('201819 DATA'!Z130/$B130,2),"")))</f>
        <v>0.05</v>
      </c>
      <c r="K130" s="296">
        <f>IF(OR($B130="*",$B130&lt;400),"",IF(AND('201819 DATA'!AA130="*",$B130&gt;=400),"*",IF($B130&gt;=400,ROUND('201819 DATA'!AA130/$B130,2),"")))</f>
        <v>0.1</v>
      </c>
      <c r="L130" s="296">
        <f>IF(OR($B130="*",$B130&lt;400),"",IF(AND('201819 DATA'!AB130="*",$B130&gt;=400),"*",IF($B130&gt;=400,ROUND('201819 DATA'!AB130/$B130,2),"")))</f>
        <v>0.23</v>
      </c>
      <c r="M130" s="296">
        <f>IF(OR($B130="*",$B130&lt;400),"",IF(AND('201819 DATA'!AC130="*",$B130&gt;=400),"*",IF($B130&gt;=400,ROUND('201819 DATA'!AC130/$B130,2),"")))</f>
        <v>0.4</v>
      </c>
      <c r="N130" s="296">
        <f>IF(OR($B130="*",$B130&lt;400),"",IF(AND('201819 DATA'!AD130="*",$B130&gt;=400),"*",IF($B130&gt;=400,ROUND('201819 DATA'!AD130/$B130,2),"")))</f>
        <v>0.22</v>
      </c>
      <c r="O130" s="296">
        <f>IF(OR($B130="*",$B130&lt;400),"",IF(AND('201819 DATA'!AE130="*",$B130&gt;=400),"*",IF($B130&gt;=400,ROUND('201819 DATA'!AE130/$B130,2),"")))</f>
        <v>0</v>
      </c>
      <c r="P130" s="297"/>
      <c r="Q130" s="296">
        <f>IF(OR($B130="*",$B130&lt;400),"",IF(AND('201819 DATA'!FL130="*",$B130&gt;=400),"*",IF($B130&gt;=400,ROUND('201819 DATA'!FL130/$B130,2),"")))</f>
        <v>0.98</v>
      </c>
      <c r="R130" s="289">
        <f>IF(OR($C130="*",$C130&lt;400),"",IF(AND('201819 DATA'!F130="*",$C130&gt;=400),"*",IF($C130&gt;=400,ROUND('201819 DATA'!F130/$C130,2),"")))</f>
        <v>0</v>
      </c>
      <c r="S130" s="289">
        <f>IF(OR($C130="*",$C130&lt;400),"",IF(AND('201819 DATA'!G130="*",$C130&gt;=400),"*",IF($C130&gt;=400,ROUND('201819 DATA'!G130/$C130,2),"")))</f>
        <v>0</v>
      </c>
      <c r="T130" s="289">
        <f>IF(OR($C130="*",$C130&lt;400),"",IF(AND('201819 DATA'!H130="*",$C130&gt;=400),"*",IF($C130&gt;=400,ROUND('201819 DATA'!H130/$C130,2),"")))</f>
        <v>1</v>
      </c>
      <c r="U130" s="289">
        <f>IF(OR($C130="*",$C130&lt;400),"",IF(AND('201819 DATA'!FM130="*",$C130&gt;=400),"*",IF($C130&gt;=400,ROUND('201819 DATA'!FM130/$C130,2),"")))</f>
        <v>0</v>
      </c>
      <c r="V130" s="312">
        <f>IF(OR($D130="*",$D130&lt;400),"",IF(AND('201819 DATA'!M130="*",$D130&gt;=400),"*",IF($D130&gt;=400,ROUND('201819 DATA'!M130/$D130,2),"")))</f>
        <v>0.56000000000000005</v>
      </c>
      <c r="W130" s="312">
        <f>IF(OR($D130="*",$D130&lt;400),"",IF(AND('201819 DATA'!N130="*",$D130&gt;=400),"*",IF($D130&gt;=400,ROUND('201819 DATA'!N130/$D130,2),"")))</f>
        <v>0.17</v>
      </c>
      <c r="X130" s="312">
        <f>IF(OR($D130="*",$D130&lt;400),"",IF(AND('201819 DATA'!O130="*",$D130&gt;=400),"*",IF($D130&gt;=400,ROUND('201819 DATA'!O130/$D130,2),"")))</f>
        <v>0.08</v>
      </c>
      <c r="Y130" s="312">
        <f>IF(OR($D130="*",$D130&lt;400),"",IF(AND('201819 DATA'!P130="*",$D130&gt;=400),"*",IF($D130&gt;=400,ROUND('201819 DATA'!P130/$D130,2),"")))</f>
        <v>7.0000000000000007E-2</v>
      </c>
      <c r="Z130" s="312">
        <f>IF(OR($D130="*",$D130&lt;400),"",IF(AND('201819 DATA'!Q130="*",$D130&gt;=400),"*",IF($D130&gt;=400,ROUND('201819 DATA'!Q130/$D130,2),"")))</f>
        <v>0.03</v>
      </c>
      <c r="AA130" s="312">
        <f>IF(OR($D130="*",$D130&lt;400),"",IF(AND('201819 DATA'!R130="*",$D130&gt;=400),"*",IF($D130&gt;=400,ROUND('201819 DATA'!R130/$D130,2),"")))</f>
        <v>0.02</v>
      </c>
      <c r="AB130" s="312">
        <f>IF(OR($D130="*",$D130&lt;400),"",IF(AND('201819 DATA'!S130="*",$D130&gt;=400),"*",IF($D130&gt;=400,ROUND('201819 DATA'!S130/$D130,2),"")))</f>
        <v>0.02</v>
      </c>
      <c r="AC130" s="312">
        <f>IF(OR($D130="*",$D130&lt;400),"",IF(AND('201819 DATA'!T130="*",$D130&gt;=400),"*",IF($D130&gt;=400,ROUND('201819 DATA'!T130/$D130,2),"")))</f>
        <v>0.05</v>
      </c>
      <c r="AD130" s="289" t="str">
        <f>IF(OR($C130="*",$C130&lt;400),"",IF(AND('201819 DATA'!BC130="*",$C130&gt;=400),"*",IF($C130&gt;=400,ROUND('201819 DATA'!BC130/$C130,2),"")))</f>
        <v>*</v>
      </c>
      <c r="AE130" s="289">
        <f>IF(OR($C130="*",$C130&lt;400),"",IF(AND('201819 DATA'!BD130="*",$C130&gt;=400),"*",IF($C130&gt;=400,ROUND('201819 DATA'!BD130/$C130,2),"")))</f>
        <v>0.03</v>
      </c>
      <c r="AF130" s="289">
        <f>IF(OR($C130="*",$C130&lt;400),"",IF(AND('201819 DATA'!BE130="*",$C130&gt;=400),"*",IF($C130&gt;=400,ROUND('201819 DATA'!BE130/$C130,2),"")))</f>
        <v>0</v>
      </c>
      <c r="AG130" s="289" t="str">
        <f>IF(OR($C130="*",$C130&lt;400),"",IF(AND('201819 DATA'!BF130="*",$C130&gt;=400),"*",IF($C130&gt;=400,ROUND('201819 DATA'!BF130/$C130,2),"")))</f>
        <v>*</v>
      </c>
      <c r="AH130" s="289">
        <f>IF(OR($C130="*",$C130&lt;400),"",IF(AND('201819 DATA'!BG130="*",$C130&gt;=400),"*",IF($C130&gt;=400,ROUND('201819 DATA'!BG130/$C130,2),"")))</f>
        <v>0</v>
      </c>
      <c r="AI130" s="289">
        <f>IF(OR($C130="*",$C130&lt;400),"",IF(AND('201819 DATA'!BH130="*",$C130&gt;=400),"*",IF($C130&gt;=400,ROUND('201819 DATA'!BH130/$C130,2),"")))</f>
        <v>0.02</v>
      </c>
      <c r="AJ130" s="289">
        <f>IF(OR($C130="*",$C130&lt;400),"",IF(AND('201819 DATA'!BI130="*",$C130&gt;=400),"*",IF($C130&gt;=400,ROUND('201819 DATA'!BI130/$C130,2),"")))</f>
        <v>0</v>
      </c>
      <c r="AK130" s="289">
        <f>IF(OR($C130="*",$C130&lt;400),"",IF(AND('201819 DATA'!BJ130="*",$C130&gt;=400),"*",IF($C130&gt;=400,ROUND('201819 DATA'!BJ130/$C130,2),"")))</f>
        <v>0</v>
      </c>
      <c r="AL130" s="289">
        <f>IF(OR($C130="*",$C130&lt;400),"",IF(AND('201819 DATA'!BK130="*",$C130&gt;=400),"*",IF($C130&gt;=400,ROUND('201819 DATA'!BK130/$C130,2),"")))</f>
        <v>0.23</v>
      </c>
      <c r="AM130" s="289">
        <f>IF(OR($C130="*",$C130&lt;400),"",IF(AND('201819 DATA'!BL130="*",$C130&gt;=400),"*",IF($C130&gt;=400,ROUND('201819 DATA'!BL130/$C130,2),"")))</f>
        <v>0.03</v>
      </c>
      <c r="AN130" s="289">
        <f>IF(OR($C130="*",$C130&lt;400),"",IF(AND('201819 DATA'!BM130="*",$C130&gt;=400),"*",IF($C130&gt;=400,ROUND('201819 DATA'!BM130/$C130,2),"")))</f>
        <v>0.15</v>
      </c>
      <c r="AO130" s="289">
        <f>IF(OR($C130="*",$C130&lt;400),"",IF(AND('201819 DATA'!BN130="*",$C130&gt;=400),"*",IF($C130&gt;=400,ROUND('201819 DATA'!BN130/$C130,2),"")))</f>
        <v>0</v>
      </c>
      <c r="AP130" s="289">
        <f>IF(OR($C130="*",$C130&lt;400),"",IF(AND('201819 DATA'!BO130="*",$C130&gt;=400),"*",IF($C130&gt;=400,ROUND('201819 DATA'!BO130/$C130,2),"")))</f>
        <v>0.36</v>
      </c>
      <c r="AQ130" s="289">
        <f>IF(OR($C130="*",$C130&lt;400),"",IF(AND('201819 DATA'!BP130="*",$C130&gt;=400),"*",IF($C130&gt;=400,ROUND('201819 DATA'!BP130/$C130,2),"")))</f>
        <v>7.0000000000000007E-2</v>
      </c>
      <c r="AR130" s="289">
        <f>IF(OR($C130="*",$C130&lt;400),"",IF(AND('201819 DATA'!BQ130="*",$C130&gt;=400),"*",IF($C130&gt;=400,ROUND('201819 DATA'!BQ130/$C130,2),"")))</f>
        <v>0</v>
      </c>
      <c r="AS130" s="289">
        <f>IF(OR($C130="*",$C130&lt;400),"",IF(AND('201819 DATA'!BR130="*",$C130&gt;=400),"*",IF($C130&gt;=400,ROUND('201819 DATA'!BR130/$C130,2),"")))</f>
        <v>0</v>
      </c>
      <c r="AT130" s="289">
        <f>IF(OR($C130="*",$C130&lt;400),"",IF(AND('201819 DATA'!BS130="*",$C130&gt;=400),"*",IF($C130&gt;=400,ROUND('201819 DATA'!BS130/$C130,2),"")))</f>
        <v>0</v>
      </c>
      <c r="AU130" s="289">
        <f>IF(OR($C130="*",$C130&lt;400),"",IF(AND('201819 DATA'!BT130="*",$C130&gt;=400),"*",IF($C130&gt;=400,ROUND('201819 DATA'!BT130/$C130,2),"")))</f>
        <v>7.0000000000000007E-2</v>
      </c>
      <c r="AV130" s="289">
        <f>IF(OR($C130="*",$C130&lt;400),"",IF(AND('201819 DATA'!BU130="*",$C130&gt;=400),"*",IF($C130&gt;=400,ROUND('201819 DATA'!BU130/$C130,2),"")))</f>
        <v>0.02</v>
      </c>
      <c r="AW130" s="289">
        <f>IF(OR($C130="*",$C130&lt;400),"",IF(AND('201819 DATA'!BV130="*",$C130&gt;=400),"*",IF($C130&gt;=400,ROUND('201819 DATA'!BV130/$C130,2),"")))</f>
        <v>0</v>
      </c>
      <c r="AX130" s="289">
        <f>IF(OR($C130="*",$C130&lt;400),"",IF(AND('201819 DATA'!BW130="*",$C130&gt;=400),"*",IF($C130&gt;=400,ROUND('201819 DATA'!BW130/$C130,2),"")))</f>
        <v>0.01</v>
      </c>
    </row>
    <row r="131" spans="1:50" x14ac:dyDescent="0.2">
      <c r="A131" s="13" t="s">
        <v>226</v>
      </c>
      <c r="B131" s="287">
        <f>'201819 DATA'!B131</f>
        <v>147640</v>
      </c>
      <c r="C131" s="288">
        <f>'201819 DATA'!C131</f>
        <v>130800</v>
      </c>
      <c r="D131" s="293">
        <f>'201819 DATA'!FN131</f>
        <v>33990</v>
      </c>
      <c r="G131" s="295">
        <f t="shared" si="1"/>
        <v>0.89</v>
      </c>
      <c r="H131" s="289">
        <f>IF(OR($C131="*",$C131&lt;400),"",IF(AND('201819 DATA'!F131="*",$C131&gt;=400),"*",IF($C131&gt;=400,ROUND('201819 DATA'!F131/$C131,2),"")))</f>
        <v>0.36</v>
      </c>
      <c r="I131" s="296">
        <f>IF(OR($B131="*",$B131&lt;400),"",IF(AND('201819 DATA'!Y131="*",$B131&gt;=400),"*",IF($B131&gt;=400,ROUND('201819 DATA'!Y131/$B131,2),"")))</f>
        <v>0.11</v>
      </c>
      <c r="J131" s="296">
        <f>IF(OR($B131="*",$B131&lt;400),"",IF(AND('201819 DATA'!Z131="*",$B131&gt;=400),"*",IF($B131&gt;=400,ROUND('201819 DATA'!Z131/$B131,2),"")))</f>
        <v>0.08</v>
      </c>
      <c r="K131" s="296">
        <f>IF(OR($B131="*",$B131&lt;400),"",IF(AND('201819 DATA'!AA131="*",$B131&gt;=400),"*",IF($B131&gt;=400,ROUND('201819 DATA'!AA131/$B131,2),"")))</f>
        <v>0.12</v>
      </c>
      <c r="L131" s="296">
        <f>IF(OR($B131="*",$B131&lt;400),"",IF(AND('201819 DATA'!AB131="*",$B131&gt;=400),"*",IF($B131&gt;=400,ROUND('201819 DATA'!AB131/$B131,2),"")))</f>
        <v>0.2</v>
      </c>
      <c r="M131" s="296">
        <f>IF(OR($B131="*",$B131&lt;400),"",IF(AND('201819 DATA'!AC131="*",$B131&gt;=400),"*",IF($B131&gt;=400,ROUND('201819 DATA'!AC131/$B131,2),"")))</f>
        <v>0.25</v>
      </c>
      <c r="N131" s="296">
        <f>IF(OR($B131="*",$B131&lt;400),"",IF(AND('201819 DATA'!AD131="*",$B131&gt;=400),"*",IF($B131&gt;=400,ROUND('201819 DATA'!AD131/$B131,2),"")))</f>
        <v>0.21</v>
      </c>
      <c r="O131" s="296">
        <f>IF(OR($B131="*",$B131&lt;400),"",IF(AND('201819 DATA'!AE131="*",$B131&gt;=400),"*",IF($B131&gt;=400,ROUND('201819 DATA'!AE131/$B131,2),"")))</f>
        <v>0.03</v>
      </c>
      <c r="P131" s="297"/>
      <c r="Q131" s="296">
        <f>IF(OR($B131="*",$B131&lt;400),"",IF(AND('201819 DATA'!FL131="*",$B131&gt;=400),"*",IF($B131&gt;=400,ROUND('201819 DATA'!FL131/$B131,2),"")))</f>
        <v>0.65</v>
      </c>
      <c r="R131" s="289">
        <f>IF(OR($C131="*",$C131&lt;400),"",IF(AND('201819 DATA'!F131="*",$C131&gt;=400),"*",IF($C131&gt;=400,ROUND('201819 DATA'!F131/$C131,2),"")))</f>
        <v>0.36</v>
      </c>
      <c r="S131" s="289">
        <f>IF(OR($C131="*",$C131&lt;400),"",IF(AND('201819 DATA'!G131="*",$C131&gt;=400),"*",IF($C131&gt;=400,ROUND('201819 DATA'!G131/$C131,2),"")))</f>
        <v>0.18</v>
      </c>
      <c r="T131" s="289">
        <f>IF(OR($C131="*",$C131&lt;400),"",IF(AND('201819 DATA'!H131="*",$C131&gt;=400),"*",IF($C131&gt;=400,ROUND('201819 DATA'!H131/$C131,2),"")))</f>
        <v>0.37</v>
      </c>
      <c r="U131" s="289">
        <f>IF(OR($C131="*",$C131&lt;400),"",IF(AND('201819 DATA'!FM131="*",$C131&gt;=400),"*",IF($C131&gt;=400,ROUND('201819 DATA'!FM131/$C131,2),"")))</f>
        <v>0.09</v>
      </c>
      <c r="V131" s="312">
        <f>IF(OR($D131="*",$D131&lt;400),"",IF(AND('201819 DATA'!M131="*",$D131&gt;=400),"*",IF($D131&gt;=400,ROUND('201819 DATA'!M131/$D131,2),"")))</f>
        <v>0.55000000000000004</v>
      </c>
      <c r="W131" s="312">
        <f>IF(OR($D131="*",$D131&lt;400),"",IF(AND('201819 DATA'!N131="*",$D131&gt;=400),"*",IF($D131&gt;=400,ROUND('201819 DATA'!N131/$D131,2),"")))</f>
        <v>0.23</v>
      </c>
      <c r="X131" s="312">
        <f>IF(OR($D131="*",$D131&lt;400),"",IF(AND('201819 DATA'!O131="*",$D131&gt;=400),"*",IF($D131&gt;=400,ROUND('201819 DATA'!O131/$D131,2),"")))</f>
        <v>0.09</v>
      </c>
      <c r="Y131" s="312">
        <f>IF(OR($D131="*",$D131&lt;400),"",IF(AND('201819 DATA'!P131="*",$D131&gt;=400),"*",IF($D131&gt;=400,ROUND('201819 DATA'!P131/$D131,2),"")))</f>
        <v>0.09</v>
      </c>
      <c r="Z131" s="312">
        <f>IF(OR($D131="*",$D131&lt;400),"",IF(AND('201819 DATA'!Q131="*",$D131&gt;=400),"*",IF($D131&gt;=400,ROUND('201819 DATA'!Q131/$D131,2),"")))</f>
        <v>0.02</v>
      </c>
      <c r="AA131" s="312">
        <f>IF(OR($D131="*",$D131&lt;400),"",IF(AND('201819 DATA'!R131="*",$D131&gt;=400),"*",IF($D131&gt;=400,ROUND('201819 DATA'!R131/$D131,2),"")))</f>
        <v>0.01</v>
      </c>
      <c r="AB131" s="312">
        <f>IF(OR($D131="*",$D131&lt;400),"",IF(AND('201819 DATA'!S131="*",$D131&gt;=400),"*",IF($D131&gt;=400,ROUND('201819 DATA'!S131/$D131,2),"")))</f>
        <v>0</v>
      </c>
      <c r="AC131" s="312">
        <f>IF(OR($D131="*",$D131&lt;400),"",IF(AND('201819 DATA'!T131="*",$D131&gt;=400),"*",IF($D131&gt;=400,ROUND('201819 DATA'!T131/$D131,2),"")))</f>
        <v>0</v>
      </c>
      <c r="AD131" s="289">
        <f>IF(OR($C131="*",$C131&lt;400),"",IF(AND('201819 DATA'!BC131="*",$C131&gt;=400),"*",IF($C131&gt;=400,ROUND('201819 DATA'!BC131/$C131,2),"")))</f>
        <v>0.02</v>
      </c>
      <c r="AE131" s="289">
        <f>IF(OR($C131="*",$C131&lt;400),"",IF(AND('201819 DATA'!BD131="*",$C131&gt;=400),"*",IF($C131&gt;=400,ROUND('201819 DATA'!BD131/$C131,2),"")))</f>
        <v>0.26</v>
      </c>
      <c r="AF131" s="289">
        <f>IF(OR($C131="*",$C131&lt;400),"",IF(AND('201819 DATA'!BE131="*",$C131&gt;=400),"*",IF($C131&gt;=400,ROUND('201819 DATA'!BE131/$C131,2),"")))</f>
        <v>0.02</v>
      </c>
      <c r="AG131" s="289">
        <f>IF(OR($C131="*",$C131&lt;400),"",IF(AND('201819 DATA'!BF131="*",$C131&gt;=400),"*",IF($C131&gt;=400,ROUND('201819 DATA'!BF131/$C131,2),"")))</f>
        <v>0.02</v>
      </c>
      <c r="AH131" s="289">
        <f>IF(OR($C131="*",$C131&lt;400),"",IF(AND('201819 DATA'!BG131="*",$C131&gt;=400),"*",IF($C131&gt;=400,ROUND('201819 DATA'!BG131/$C131,2),"")))</f>
        <v>0</v>
      </c>
      <c r="AI131" s="289">
        <f>IF(OR($C131="*",$C131&lt;400),"",IF(AND('201819 DATA'!BH131="*",$C131&gt;=400),"*",IF($C131&gt;=400,ROUND('201819 DATA'!BH131/$C131,2),"")))</f>
        <v>0.02</v>
      </c>
      <c r="AJ131" s="289">
        <f>IF(OR($C131="*",$C131&lt;400),"",IF(AND('201819 DATA'!BI131="*",$C131&gt;=400),"*",IF($C131&gt;=400,ROUND('201819 DATA'!BI131/$C131,2),"")))</f>
        <v>0.03</v>
      </c>
      <c r="AK131" s="289">
        <f>IF(OR($C131="*",$C131&lt;400),"",IF(AND('201819 DATA'!BJ131="*",$C131&gt;=400),"*",IF($C131&gt;=400,ROUND('201819 DATA'!BJ131/$C131,2),"")))</f>
        <v>0.01</v>
      </c>
      <c r="AL131" s="289">
        <f>IF(OR($C131="*",$C131&lt;400),"",IF(AND('201819 DATA'!BK131="*",$C131&gt;=400),"*",IF($C131&gt;=400,ROUND('201819 DATA'!BK131/$C131,2),"")))</f>
        <v>0.05</v>
      </c>
      <c r="AM131" s="289">
        <f>IF(OR($C131="*",$C131&lt;400),"",IF(AND('201819 DATA'!BL131="*",$C131&gt;=400),"*",IF($C131&gt;=400,ROUND('201819 DATA'!BL131/$C131,2),"")))</f>
        <v>7.0000000000000007E-2</v>
      </c>
      <c r="AN131" s="289">
        <f>IF(OR($C131="*",$C131&lt;400),"",IF(AND('201819 DATA'!BM131="*",$C131&gt;=400),"*",IF($C131&gt;=400,ROUND('201819 DATA'!BM131/$C131,2),"")))</f>
        <v>0.11</v>
      </c>
      <c r="AO131" s="289">
        <f>IF(OR($C131="*",$C131&lt;400),"",IF(AND('201819 DATA'!BN131="*",$C131&gt;=400),"*",IF($C131&gt;=400,ROUND('201819 DATA'!BN131/$C131,2),"")))</f>
        <v>0.01</v>
      </c>
      <c r="AP131" s="289">
        <f>IF(OR($C131="*",$C131&lt;400),"",IF(AND('201819 DATA'!BO131="*",$C131&gt;=400),"*",IF($C131&gt;=400,ROUND('201819 DATA'!BO131/$C131,2),"")))</f>
        <v>0.05</v>
      </c>
      <c r="AQ131" s="289">
        <f>IF(OR($C131="*",$C131&lt;400),"",IF(AND('201819 DATA'!BP131="*",$C131&gt;=400),"*",IF($C131&gt;=400,ROUND('201819 DATA'!BP131/$C131,2),"")))</f>
        <v>0.06</v>
      </c>
      <c r="AR131" s="289">
        <f>IF(OR($C131="*",$C131&lt;400),"",IF(AND('201819 DATA'!BQ131="*",$C131&gt;=400),"*",IF($C131&gt;=400,ROUND('201819 DATA'!BQ131/$C131,2),"")))</f>
        <v>0.06</v>
      </c>
      <c r="AS131" s="289">
        <f>IF(OR($C131="*",$C131&lt;400),"",IF(AND('201819 DATA'!BR131="*",$C131&gt;=400),"*",IF($C131&gt;=400,ROUND('201819 DATA'!BR131/$C131,2),"")))</f>
        <v>0.01</v>
      </c>
      <c r="AT131" s="289">
        <f>IF(OR($C131="*",$C131&lt;400),"",IF(AND('201819 DATA'!BS131="*",$C131&gt;=400),"*",IF($C131&gt;=400,ROUND('201819 DATA'!BS131/$C131,2),"")))</f>
        <v>0</v>
      </c>
      <c r="AU131" s="289">
        <f>IF(OR($C131="*",$C131&lt;400),"",IF(AND('201819 DATA'!BT131="*",$C131&gt;=400),"*",IF($C131&gt;=400,ROUND('201819 DATA'!BT131/$C131,2),"")))</f>
        <v>0.06</v>
      </c>
      <c r="AV131" s="289">
        <f>IF(OR($C131="*",$C131&lt;400),"",IF(AND('201819 DATA'!BU131="*",$C131&gt;=400),"*",IF($C131&gt;=400,ROUND('201819 DATA'!BU131/$C131,2),"")))</f>
        <v>0.08</v>
      </c>
      <c r="AW131" s="289">
        <f>IF(OR($C131="*",$C131&lt;400),"",IF(AND('201819 DATA'!BV131="*",$C131&gt;=400),"*",IF($C131&gt;=400,ROUND('201819 DATA'!BV131/$C131,2),"")))</f>
        <v>0</v>
      </c>
      <c r="AX131" s="289">
        <f>IF(OR($C131="*",$C131&lt;400),"",IF(AND('201819 DATA'!BW131="*",$C131&gt;=400),"*",IF($C131&gt;=400,ROUND('201819 DATA'!BW131/$C131,2),"")))</f>
        <v>7.0000000000000007E-2</v>
      </c>
    </row>
    <row r="132" spans="1:50" x14ac:dyDescent="0.2">
      <c r="A132" s="13" t="s">
        <v>432</v>
      </c>
      <c r="B132" s="287">
        <f>'201819 DATA'!B132</f>
        <v>42105</v>
      </c>
      <c r="C132" s="288">
        <f>'201819 DATA'!C132</f>
        <v>35060</v>
      </c>
      <c r="D132" s="293">
        <f>'201819 DATA'!FN132</f>
        <v>14070</v>
      </c>
      <c r="G132" s="295">
        <f t="shared" si="1"/>
        <v>0.83</v>
      </c>
      <c r="H132" s="289">
        <f>IF(OR($C132="*",$C132&lt;400),"",IF(AND('201819 DATA'!F132="*",$C132&gt;=400),"*",IF($C132&gt;=400,ROUND('201819 DATA'!F132/$C132,2),"")))</f>
        <v>0.43</v>
      </c>
      <c r="I132" s="296">
        <f>IF(OR($B132="*",$B132&lt;400),"",IF(AND('201819 DATA'!Y132="*",$B132&gt;=400),"*",IF($B132&gt;=400,ROUND('201819 DATA'!Y132/$B132,2),"")))</f>
        <v>0.12</v>
      </c>
      <c r="J132" s="296">
        <f>IF(OR($B132="*",$B132&lt;400),"",IF(AND('201819 DATA'!Z132="*",$B132&gt;=400),"*",IF($B132&gt;=400,ROUND('201819 DATA'!Z132/$B132,2),"")))</f>
        <v>0.06</v>
      </c>
      <c r="K132" s="296">
        <f>IF(OR($B132="*",$B132&lt;400),"",IF(AND('201819 DATA'!AA132="*",$B132&gt;=400),"*",IF($B132&gt;=400,ROUND('201819 DATA'!AA132/$B132,2),"")))</f>
        <v>0.1</v>
      </c>
      <c r="L132" s="296">
        <f>IF(OR($B132="*",$B132&lt;400),"",IF(AND('201819 DATA'!AB132="*",$B132&gt;=400),"*",IF($B132&gt;=400,ROUND('201819 DATA'!AB132/$B132,2),"")))</f>
        <v>0.14000000000000001</v>
      </c>
      <c r="M132" s="296">
        <f>IF(OR($B132="*",$B132&lt;400),"",IF(AND('201819 DATA'!AC132="*",$B132&gt;=400),"*",IF($B132&gt;=400,ROUND('201819 DATA'!AC132/$B132,2),"")))</f>
        <v>0.23</v>
      </c>
      <c r="N132" s="296">
        <f>IF(OR($B132="*",$B132&lt;400),"",IF(AND('201819 DATA'!AD132="*",$B132&gt;=400),"*",IF($B132&gt;=400,ROUND('201819 DATA'!AD132/$B132,2),"")))</f>
        <v>0.28999999999999998</v>
      </c>
      <c r="O132" s="296">
        <f>IF(OR($B132="*",$B132&lt;400),"",IF(AND('201819 DATA'!AE132="*",$B132&gt;=400),"*",IF($B132&gt;=400,ROUND('201819 DATA'!AE132/$B132,2),"")))</f>
        <v>0.06</v>
      </c>
      <c r="P132" s="297"/>
      <c r="Q132" s="296">
        <f>IF(OR($B132="*",$B132&lt;400),"",IF(AND('201819 DATA'!FL132="*",$B132&gt;=400),"*",IF($B132&gt;=400,ROUND('201819 DATA'!FL132/$B132,2),"")))</f>
        <v>0.6</v>
      </c>
      <c r="R132" s="289">
        <f>IF(OR($C132="*",$C132&lt;400),"",IF(AND('201819 DATA'!F132="*",$C132&gt;=400),"*",IF($C132&gt;=400,ROUND('201819 DATA'!F132/$C132,2),"")))</f>
        <v>0.43</v>
      </c>
      <c r="S132" s="289">
        <f>IF(OR($C132="*",$C132&lt;400),"",IF(AND('201819 DATA'!G132="*",$C132&gt;=400),"*",IF($C132&gt;=400,ROUND('201819 DATA'!G132/$C132,2),"")))</f>
        <v>7.0000000000000007E-2</v>
      </c>
      <c r="T132" s="289">
        <f>IF(OR($C132="*",$C132&lt;400),"",IF(AND('201819 DATA'!H132="*",$C132&gt;=400),"*",IF($C132&gt;=400,ROUND('201819 DATA'!H132/$C132,2),"")))</f>
        <v>0.41</v>
      </c>
      <c r="U132" s="289">
        <f>IF(OR($C132="*",$C132&lt;400),"",IF(AND('201819 DATA'!FM132="*",$C132&gt;=400),"*",IF($C132&gt;=400,ROUND('201819 DATA'!FM132/$C132,2),"")))</f>
        <v>0.09</v>
      </c>
      <c r="V132" s="312">
        <f>IF(OR($D132="*",$D132&lt;400),"",IF(AND('201819 DATA'!M132="*",$D132&gt;=400),"*",IF($D132&gt;=400,ROUND('201819 DATA'!M132/$D132,2),"")))</f>
        <v>0.46</v>
      </c>
      <c r="W132" s="312">
        <f>IF(OR($D132="*",$D132&lt;400),"",IF(AND('201819 DATA'!N132="*",$D132&gt;=400),"*",IF($D132&gt;=400,ROUND('201819 DATA'!N132/$D132,2),"")))</f>
        <v>0.18</v>
      </c>
      <c r="X132" s="312">
        <f>IF(OR($D132="*",$D132&lt;400),"",IF(AND('201819 DATA'!O132="*",$D132&gt;=400),"*",IF($D132&gt;=400,ROUND('201819 DATA'!O132/$D132,2),"")))</f>
        <v>0.09</v>
      </c>
      <c r="Y132" s="312">
        <f>IF(OR($D132="*",$D132&lt;400),"",IF(AND('201819 DATA'!P132="*",$D132&gt;=400),"*",IF($D132&gt;=400,ROUND('201819 DATA'!P132/$D132,2),"")))</f>
        <v>0.2</v>
      </c>
      <c r="Z132" s="312">
        <f>IF(OR($D132="*",$D132&lt;400),"",IF(AND('201819 DATA'!Q132="*",$D132&gt;=400),"*",IF($D132&gt;=400,ROUND('201819 DATA'!Q132/$D132,2),"")))</f>
        <v>0.06</v>
      </c>
      <c r="AA132" s="312">
        <f>IF(OR($D132="*",$D132&lt;400),"",IF(AND('201819 DATA'!R132="*",$D132&gt;=400),"*",IF($D132&gt;=400,ROUND('201819 DATA'!R132/$D132,2),"")))</f>
        <v>0.01</v>
      </c>
      <c r="AB132" s="312" t="str">
        <f>IF(OR($D132="*",$D132&lt;400),"",IF(AND('201819 DATA'!S132="*",$D132&gt;=400),"*",IF($D132&gt;=400,ROUND('201819 DATA'!S132/$D132,2),"")))</f>
        <v>*</v>
      </c>
      <c r="AC132" s="312">
        <f>IF(OR($D132="*",$D132&lt;400),"",IF(AND('201819 DATA'!T132="*",$D132&gt;=400),"*",IF($D132&gt;=400,ROUND('201819 DATA'!T132/$D132,2),"")))</f>
        <v>0</v>
      </c>
      <c r="AD132" s="289">
        <f>IF(OR($C132="*",$C132&lt;400),"",IF(AND('201819 DATA'!BC132="*",$C132&gt;=400),"*",IF($C132&gt;=400,ROUND('201819 DATA'!BC132/$C132,2),"")))</f>
        <v>0.04</v>
      </c>
      <c r="AE132" s="289">
        <f>IF(OR($C132="*",$C132&lt;400),"",IF(AND('201819 DATA'!BD132="*",$C132&gt;=400),"*",IF($C132&gt;=400,ROUND('201819 DATA'!BD132/$C132,2),"")))</f>
        <v>0.1</v>
      </c>
      <c r="AF132" s="289">
        <f>IF(OR($C132="*",$C132&lt;400),"",IF(AND('201819 DATA'!BE132="*",$C132&gt;=400),"*",IF($C132&gt;=400,ROUND('201819 DATA'!BE132/$C132,2),"")))</f>
        <v>0.01</v>
      </c>
      <c r="AG132" s="289">
        <f>IF(OR($C132="*",$C132&lt;400),"",IF(AND('201819 DATA'!BF132="*",$C132&gt;=400),"*",IF($C132&gt;=400,ROUND('201819 DATA'!BF132/$C132,2),"")))</f>
        <v>0.01</v>
      </c>
      <c r="AH132" s="289">
        <f>IF(OR($C132="*",$C132&lt;400),"",IF(AND('201819 DATA'!BG132="*",$C132&gt;=400),"*",IF($C132&gt;=400,ROUND('201819 DATA'!BG132/$C132,2),"")))</f>
        <v>0.01</v>
      </c>
      <c r="AI132" s="289">
        <f>IF(OR($C132="*",$C132&lt;400),"",IF(AND('201819 DATA'!BH132="*",$C132&gt;=400),"*",IF($C132&gt;=400,ROUND('201819 DATA'!BH132/$C132,2),"")))</f>
        <v>0.01</v>
      </c>
      <c r="AJ132" s="289">
        <f>IF(OR($C132="*",$C132&lt;400),"",IF(AND('201819 DATA'!BI132="*",$C132&gt;=400),"*",IF($C132&gt;=400,ROUND('201819 DATA'!BI132/$C132,2),"")))</f>
        <v>0.11</v>
      </c>
      <c r="AK132" s="289">
        <f>IF(OR($C132="*",$C132&lt;400),"",IF(AND('201819 DATA'!BJ132="*",$C132&gt;=400),"*",IF($C132&gt;=400,ROUND('201819 DATA'!BJ132/$C132,2),"")))</f>
        <v>0</v>
      </c>
      <c r="AL132" s="289">
        <f>IF(OR($C132="*",$C132&lt;400),"",IF(AND('201819 DATA'!BK132="*",$C132&gt;=400),"*",IF($C132&gt;=400,ROUND('201819 DATA'!BK132/$C132,2),"")))</f>
        <v>0.04</v>
      </c>
      <c r="AM132" s="289">
        <f>IF(OR($C132="*",$C132&lt;400),"",IF(AND('201819 DATA'!BL132="*",$C132&gt;=400),"*",IF($C132&gt;=400,ROUND('201819 DATA'!BL132/$C132,2),"")))</f>
        <v>0.09</v>
      </c>
      <c r="AN132" s="289">
        <f>IF(OR($C132="*",$C132&lt;400),"",IF(AND('201819 DATA'!BM132="*",$C132&gt;=400),"*",IF($C132&gt;=400,ROUND('201819 DATA'!BM132/$C132,2),"")))</f>
        <v>0.19</v>
      </c>
      <c r="AO132" s="289">
        <f>IF(OR($C132="*",$C132&lt;400),"",IF(AND('201819 DATA'!BN132="*",$C132&gt;=400),"*",IF($C132&gt;=400,ROUND('201819 DATA'!BN132/$C132,2),"")))</f>
        <v>0.02</v>
      </c>
      <c r="AP132" s="289">
        <f>IF(OR($C132="*",$C132&lt;400),"",IF(AND('201819 DATA'!BO132="*",$C132&gt;=400),"*",IF($C132&gt;=400,ROUND('201819 DATA'!BO132/$C132,2),"")))</f>
        <v>0.05</v>
      </c>
      <c r="AQ132" s="289">
        <f>IF(OR($C132="*",$C132&lt;400),"",IF(AND('201819 DATA'!BP132="*",$C132&gt;=400),"*",IF($C132&gt;=400,ROUND('201819 DATA'!BP132/$C132,2),"")))</f>
        <v>0.05</v>
      </c>
      <c r="AR132" s="289">
        <f>IF(OR($C132="*",$C132&lt;400),"",IF(AND('201819 DATA'!BQ132="*",$C132&gt;=400),"*",IF($C132&gt;=400,ROUND('201819 DATA'!BQ132/$C132,2),"")))</f>
        <v>0.06</v>
      </c>
      <c r="AS132" s="289">
        <f>IF(OR($C132="*",$C132&lt;400),"",IF(AND('201819 DATA'!BR132="*",$C132&gt;=400),"*",IF($C132&gt;=400,ROUND('201819 DATA'!BR132/$C132,2),"")))</f>
        <v>0.03</v>
      </c>
      <c r="AT132" s="289">
        <f>IF(OR($C132="*",$C132&lt;400),"",IF(AND('201819 DATA'!BS132="*",$C132&gt;=400),"*",IF($C132&gt;=400,ROUND('201819 DATA'!BS132/$C132,2),"")))</f>
        <v>0</v>
      </c>
      <c r="AU132" s="289">
        <f>IF(OR($C132="*",$C132&lt;400),"",IF(AND('201819 DATA'!BT132="*",$C132&gt;=400),"*",IF($C132&gt;=400,ROUND('201819 DATA'!BT132/$C132,2),"")))</f>
        <v>0.08</v>
      </c>
      <c r="AV132" s="289">
        <f>IF(OR($C132="*",$C132&lt;400),"",IF(AND('201819 DATA'!BU132="*",$C132&gt;=400),"*",IF($C132&gt;=400,ROUND('201819 DATA'!BU132/$C132,2),"")))</f>
        <v>7.0000000000000007E-2</v>
      </c>
      <c r="AW132" s="289">
        <f>IF(OR($C132="*",$C132&lt;400),"",IF(AND('201819 DATA'!BV132="*",$C132&gt;=400),"*",IF($C132&gt;=400,ROUND('201819 DATA'!BV132/$C132,2),"")))</f>
        <v>0</v>
      </c>
      <c r="AX132" s="289">
        <f>IF(OR($C132="*",$C132&lt;400),"",IF(AND('201819 DATA'!BW132="*",$C132&gt;=400),"*",IF($C132&gt;=400,ROUND('201819 DATA'!BW132/$C132,2),"")))</f>
        <v>0.05</v>
      </c>
    </row>
    <row r="133" spans="1:50" x14ac:dyDescent="0.2">
      <c r="A133" s="13" t="s">
        <v>214</v>
      </c>
      <c r="B133" s="287">
        <f>'201819 DATA'!B133</f>
        <v>218650</v>
      </c>
      <c r="C133" s="288">
        <f>'201819 DATA'!C133</f>
        <v>173780</v>
      </c>
      <c r="D133" s="293">
        <f>'201819 DATA'!FN133</f>
        <v>60710</v>
      </c>
      <c r="G133" s="295">
        <f t="shared" si="1"/>
        <v>0.79</v>
      </c>
      <c r="H133" s="289">
        <f>IF(OR($C133="*",$C133&lt;400),"",IF(AND('201819 DATA'!F133="*",$C133&gt;=400),"*",IF($C133&gt;=400,ROUND('201819 DATA'!F133/$C133,2),"")))</f>
        <v>0.43</v>
      </c>
      <c r="I133" s="296">
        <f>IF(OR($B133="*",$B133&lt;400),"",IF(AND('201819 DATA'!Y133="*",$B133&gt;=400),"*",IF($B133&gt;=400,ROUND('201819 DATA'!Y133/$B133,2),"")))</f>
        <v>0.1</v>
      </c>
      <c r="J133" s="296">
        <f>IF(OR($B133="*",$B133&lt;400),"",IF(AND('201819 DATA'!Z133="*",$B133&gt;=400),"*",IF($B133&gt;=400,ROUND('201819 DATA'!Z133/$B133,2),"")))</f>
        <v>0.09</v>
      </c>
      <c r="K133" s="296">
        <f>IF(OR($B133="*",$B133&lt;400),"",IF(AND('201819 DATA'!AA133="*",$B133&gt;=400),"*",IF($B133&gt;=400,ROUND('201819 DATA'!AA133/$B133,2),"")))</f>
        <v>0.11</v>
      </c>
      <c r="L133" s="296">
        <f>IF(OR($B133="*",$B133&lt;400),"",IF(AND('201819 DATA'!AB133="*",$B133&gt;=400),"*",IF($B133&gt;=400,ROUND('201819 DATA'!AB133/$B133,2),"")))</f>
        <v>0.15</v>
      </c>
      <c r="M133" s="296">
        <f>IF(OR($B133="*",$B133&lt;400),"",IF(AND('201819 DATA'!AC133="*",$B133&gt;=400),"*",IF($B133&gt;=400,ROUND('201819 DATA'!AC133/$B133,2),"")))</f>
        <v>0.25</v>
      </c>
      <c r="N133" s="296">
        <f>IF(OR($B133="*",$B133&lt;400),"",IF(AND('201819 DATA'!AD133="*",$B133&gt;=400),"*",IF($B133&gt;=400,ROUND('201819 DATA'!AD133/$B133,2),"")))</f>
        <v>0.25</v>
      </c>
      <c r="O133" s="296">
        <f>IF(OR($B133="*",$B133&lt;400),"",IF(AND('201819 DATA'!AE133="*",$B133&gt;=400),"*",IF($B133&gt;=400,ROUND('201819 DATA'!AE133/$B133,2),"")))</f>
        <v>0.05</v>
      </c>
      <c r="P133" s="297"/>
      <c r="Q133" s="296">
        <f>IF(OR($B133="*",$B133&lt;400),"",IF(AND('201819 DATA'!FL133="*",$B133&gt;=400),"*",IF($B133&gt;=400,ROUND('201819 DATA'!FL133/$B133,2),"")))</f>
        <v>0.59</v>
      </c>
      <c r="R133" s="289">
        <f>IF(OR($C133="*",$C133&lt;400),"",IF(AND('201819 DATA'!F133="*",$C133&gt;=400),"*",IF($C133&gt;=400,ROUND('201819 DATA'!F133/$C133,2),"")))</f>
        <v>0.43</v>
      </c>
      <c r="S133" s="289">
        <f>IF(OR($C133="*",$C133&lt;400),"",IF(AND('201819 DATA'!G133="*",$C133&gt;=400),"*",IF($C133&gt;=400,ROUND('201819 DATA'!G133/$C133,2),"")))</f>
        <v>0.09</v>
      </c>
      <c r="T133" s="289">
        <f>IF(OR($C133="*",$C133&lt;400),"",IF(AND('201819 DATA'!H133="*",$C133&gt;=400),"*",IF($C133&gt;=400,ROUND('201819 DATA'!H133/$C133,2),"")))</f>
        <v>0.38</v>
      </c>
      <c r="U133" s="289">
        <f>IF(OR($C133="*",$C133&lt;400),"",IF(AND('201819 DATA'!FM133="*",$C133&gt;=400),"*",IF($C133&gt;=400,ROUND('201819 DATA'!FM133/$C133,2),"")))</f>
        <v>0.1</v>
      </c>
      <c r="V133" s="312">
        <f>IF(OR($D133="*",$D133&lt;400),"",IF(AND('201819 DATA'!M133="*",$D133&gt;=400),"*",IF($D133&gt;=400,ROUND('201819 DATA'!M133/$D133,2),"")))</f>
        <v>0.43</v>
      </c>
      <c r="W133" s="312">
        <f>IF(OR($D133="*",$D133&lt;400),"",IF(AND('201819 DATA'!N133="*",$D133&gt;=400),"*",IF($D133&gt;=400,ROUND('201819 DATA'!N133/$D133,2),"")))</f>
        <v>0.24</v>
      </c>
      <c r="X133" s="312">
        <f>IF(OR($D133="*",$D133&lt;400),"",IF(AND('201819 DATA'!O133="*",$D133&gt;=400),"*",IF($D133&gt;=400,ROUND('201819 DATA'!O133/$D133,2),"")))</f>
        <v>0.08</v>
      </c>
      <c r="Y133" s="312">
        <f>IF(OR($D133="*",$D133&lt;400),"",IF(AND('201819 DATA'!P133="*",$D133&gt;=400),"*",IF($D133&gt;=400,ROUND('201819 DATA'!P133/$D133,2),"")))</f>
        <v>0.13</v>
      </c>
      <c r="Z133" s="312">
        <f>IF(OR($D133="*",$D133&lt;400),"",IF(AND('201819 DATA'!Q133="*",$D133&gt;=400),"*",IF($D133&gt;=400,ROUND('201819 DATA'!Q133/$D133,2),"")))</f>
        <v>0.08</v>
      </c>
      <c r="AA133" s="312">
        <f>IF(OR($D133="*",$D133&lt;400),"",IF(AND('201819 DATA'!R133="*",$D133&gt;=400),"*",IF($D133&gt;=400,ROUND('201819 DATA'!R133/$D133,2),"")))</f>
        <v>0.03</v>
      </c>
      <c r="AB133" s="312">
        <f>IF(OR($D133="*",$D133&lt;400),"",IF(AND('201819 DATA'!S133="*",$D133&gt;=400),"*",IF($D133&gt;=400,ROUND('201819 DATA'!S133/$D133,2),"")))</f>
        <v>0.01</v>
      </c>
      <c r="AC133" s="312">
        <f>IF(OR($D133="*",$D133&lt;400),"",IF(AND('201819 DATA'!T133="*",$D133&gt;=400),"*",IF($D133&gt;=400,ROUND('201819 DATA'!T133/$D133,2),"")))</f>
        <v>0</v>
      </c>
      <c r="AD133" s="289">
        <f>IF(OR($C133="*",$C133&lt;400),"",IF(AND('201819 DATA'!BC133="*",$C133&gt;=400),"*",IF($C133&gt;=400,ROUND('201819 DATA'!BC133/$C133,2),"")))</f>
        <v>0.03</v>
      </c>
      <c r="AE133" s="289">
        <f>IF(OR($C133="*",$C133&lt;400),"",IF(AND('201819 DATA'!BD133="*",$C133&gt;=400),"*",IF($C133&gt;=400,ROUND('201819 DATA'!BD133/$C133,2),"")))</f>
        <v>0.08</v>
      </c>
      <c r="AF133" s="289">
        <f>IF(OR($C133="*",$C133&lt;400),"",IF(AND('201819 DATA'!BE133="*",$C133&gt;=400),"*",IF($C133&gt;=400,ROUND('201819 DATA'!BE133/$C133,2),"")))</f>
        <v>0.02</v>
      </c>
      <c r="AG133" s="289">
        <f>IF(OR($C133="*",$C133&lt;400),"",IF(AND('201819 DATA'!BF133="*",$C133&gt;=400),"*",IF($C133&gt;=400,ROUND('201819 DATA'!BF133/$C133,2),"")))</f>
        <v>0.01</v>
      </c>
      <c r="AH133" s="289">
        <f>IF(OR($C133="*",$C133&lt;400),"",IF(AND('201819 DATA'!BG133="*",$C133&gt;=400),"*",IF($C133&gt;=400,ROUND('201819 DATA'!BG133/$C133,2),"")))</f>
        <v>0.01</v>
      </c>
      <c r="AI133" s="289">
        <f>IF(OR($C133="*",$C133&lt;400),"",IF(AND('201819 DATA'!BH133="*",$C133&gt;=400),"*",IF($C133&gt;=400,ROUND('201819 DATA'!BH133/$C133,2),"")))</f>
        <v>0.02</v>
      </c>
      <c r="AJ133" s="289">
        <f>IF(OR($C133="*",$C133&lt;400),"",IF(AND('201819 DATA'!BI133="*",$C133&gt;=400),"*",IF($C133&gt;=400,ROUND('201819 DATA'!BI133/$C133,2),"")))</f>
        <v>0.03</v>
      </c>
      <c r="AK133" s="289">
        <f>IF(OR($C133="*",$C133&lt;400),"",IF(AND('201819 DATA'!BJ133="*",$C133&gt;=400),"*",IF($C133&gt;=400,ROUND('201819 DATA'!BJ133/$C133,2),"")))</f>
        <v>0.01</v>
      </c>
      <c r="AL133" s="289">
        <f>IF(OR($C133="*",$C133&lt;400),"",IF(AND('201819 DATA'!BK133="*",$C133&gt;=400),"*",IF($C133&gt;=400,ROUND('201819 DATA'!BK133/$C133,2),"")))</f>
        <v>0.06</v>
      </c>
      <c r="AM133" s="289">
        <f>IF(OR($C133="*",$C133&lt;400),"",IF(AND('201819 DATA'!BL133="*",$C133&gt;=400),"*",IF($C133&gt;=400,ROUND('201819 DATA'!BL133/$C133,2),"")))</f>
        <v>0.08</v>
      </c>
      <c r="AN133" s="289">
        <f>IF(OR($C133="*",$C133&lt;400),"",IF(AND('201819 DATA'!BM133="*",$C133&gt;=400),"*",IF($C133&gt;=400,ROUND('201819 DATA'!BM133/$C133,2),"")))</f>
        <v>0.14000000000000001</v>
      </c>
      <c r="AO133" s="289">
        <f>IF(OR($C133="*",$C133&lt;400),"",IF(AND('201819 DATA'!BN133="*",$C133&gt;=400),"*",IF($C133&gt;=400,ROUND('201819 DATA'!BN133/$C133,2),"")))</f>
        <v>0.02</v>
      </c>
      <c r="AP133" s="289">
        <f>IF(OR($C133="*",$C133&lt;400),"",IF(AND('201819 DATA'!BO133="*",$C133&gt;=400),"*",IF($C133&gt;=400,ROUND('201819 DATA'!BO133/$C133,2),"")))</f>
        <v>0.09</v>
      </c>
      <c r="AQ133" s="289">
        <f>IF(OR($C133="*",$C133&lt;400),"",IF(AND('201819 DATA'!BP133="*",$C133&gt;=400),"*",IF($C133&gt;=400,ROUND('201819 DATA'!BP133/$C133,2),"")))</f>
        <v>0.08</v>
      </c>
      <c r="AR133" s="289">
        <f>IF(OR($C133="*",$C133&lt;400),"",IF(AND('201819 DATA'!BQ133="*",$C133&gt;=400),"*",IF($C133&gt;=400,ROUND('201819 DATA'!BQ133/$C133,2),"")))</f>
        <v>0.06</v>
      </c>
      <c r="AS133" s="289">
        <f>IF(OR($C133="*",$C133&lt;400),"",IF(AND('201819 DATA'!BR133="*",$C133&gt;=400),"*",IF($C133&gt;=400,ROUND('201819 DATA'!BR133/$C133,2),"")))</f>
        <v>0.01</v>
      </c>
      <c r="AT133" s="289">
        <f>IF(OR($C133="*",$C133&lt;400),"",IF(AND('201819 DATA'!BS133="*",$C133&gt;=400),"*",IF($C133&gt;=400,ROUND('201819 DATA'!BS133/$C133,2),"")))</f>
        <v>0</v>
      </c>
      <c r="AU133" s="289">
        <f>IF(OR($C133="*",$C133&lt;400),"",IF(AND('201819 DATA'!BT133="*",$C133&gt;=400),"*",IF($C133&gt;=400,ROUND('201819 DATA'!BT133/$C133,2),"")))</f>
        <v>0.12</v>
      </c>
      <c r="AV133" s="289">
        <f>IF(OR($C133="*",$C133&lt;400),"",IF(AND('201819 DATA'!BU133="*",$C133&gt;=400),"*",IF($C133&gt;=400,ROUND('201819 DATA'!BU133/$C133,2),"")))</f>
        <v>7.0000000000000007E-2</v>
      </c>
      <c r="AW133" s="289">
        <f>IF(OR($C133="*",$C133&lt;400),"",IF(AND('201819 DATA'!BV133="*",$C133&gt;=400),"*",IF($C133&gt;=400,ROUND('201819 DATA'!BV133/$C133,2),"")))</f>
        <v>0</v>
      </c>
      <c r="AX133" s="289">
        <f>IF(OR($C133="*",$C133&lt;400),"",IF(AND('201819 DATA'!BW133="*",$C133&gt;=400),"*",IF($C133&gt;=400,ROUND('201819 DATA'!BW133/$C133,2),"")))</f>
        <v>7.0000000000000007E-2</v>
      </c>
    </row>
    <row r="134" spans="1:50" x14ac:dyDescent="0.2">
      <c r="A134" s="13" t="s">
        <v>250</v>
      </c>
      <c r="B134" s="287">
        <f>'201819 DATA'!B134</f>
        <v>160305</v>
      </c>
      <c r="C134" s="288">
        <f>'201819 DATA'!C134</f>
        <v>137295</v>
      </c>
      <c r="D134" s="293">
        <f>'201819 DATA'!FN134</f>
        <v>47915</v>
      </c>
      <c r="G134" s="295">
        <f t="shared" ref="G134:G197" si="2">IF(OR($B134="*",$B134&lt;400),"",IF(AND($C134="*",$B134&gt;=400),"*",IF($B134&gt;=400,ROUND($C134/$B134,2),"")))</f>
        <v>0.86</v>
      </c>
      <c r="H134" s="289">
        <f>IF(OR($C134="*",$C134&lt;400),"",IF(AND('201819 DATA'!F134="*",$C134&gt;=400),"*",IF($C134&gt;=400,ROUND('201819 DATA'!F134/$C134,2),"")))</f>
        <v>0.43</v>
      </c>
      <c r="I134" s="296">
        <f>IF(OR($B134="*",$B134&lt;400),"",IF(AND('201819 DATA'!Y134="*",$B134&gt;=400),"*",IF($B134&gt;=400,ROUND('201819 DATA'!Y134/$B134,2),"")))</f>
        <v>0.14000000000000001</v>
      </c>
      <c r="J134" s="296">
        <f>IF(OR($B134="*",$B134&lt;400),"",IF(AND('201819 DATA'!Z134="*",$B134&gt;=400),"*",IF($B134&gt;=400,ROUND('201819 DATA'!Z134/$B134,2),"")))</f>
        <v>0.1</v>
      </c>
      <c r="K134" s="296">
        <f>IF(OR($B134="*",$B134&lt;400),"",IF(AND('201819 DATA'!AA134="*",$B134&gt;=400),"*",IF($B134&gt;=400,ROUND('201819 DATA'!AA134/$B134,2),"")))</f>
        <v>0.13</v>
      </c>
      <c r="L134" s="296">
        <f>IF(OR($B134="*",$B134&lt;400),"",IF(AND('201819 DATA'!AB134="*",$B134&gt;=400),"*",IF($B134&gt;=400,ROUND('201819 DATA'!AB134/$B134,2),"")))</f>
        <v>0.17</v>
      </c>
      <c r="M134" s="296">
        <f>IF(OR($B134="*",$B134&lt;400),"",IF(AND('201819 DATA'!AC134="*",$B134&gt;=400),"*",IF($B134&gt;=400,ROUND('201819 DATA'!AC134/$B134,2),"")))</f>
        <v>0.23</v>
      </c>
      <c r="N134" s="296">
        <f>IF(OR($B134="*",$B134&lt;400),"",IF(AND('201819 DATA'!AD134="*",$B134&gt;=400),"*",IF($B134&gt;=400,ROUND('201819 DATA'!AD134/$B134,2),"")))</f>
        <v>0.2</v>
      </c>
      <c r="O134" s="296">
        <f>IF(OR($B134="*",$B134&lt;400),"",IF(AND('201819 DATA'!AE134="*",$B134&gt;=400),"*",IF($B134&gt;=400,ROUND('201819 DATA'!AE134/$B134,2),"")))</f>
        <v>0.03</v>
      </c>
      <c r="P134" s="297"/>
      <c r="Q134" s="296">
        <f>IF(OR($B134="*",$B134&lt;400),"",IF(AND('201819 DATA'!FL134="*",$B134&gt;=400),"*",IF($B134&gt;=400,ROUND('201819 DATA'!FL134/$B134,2),"")))</f>
        <v>0.56000000000000005</v>
      </c>
      <c r="R134" s="289">
        <f>IF(OR($C134="*",$C134&lt;400),"",IF(AND('201819 DATA'!F134="*",$C134&gt;=400),"*",IF($C134&gt;=400,ROUND('201819 DATA'!F134/$C134,2),"")))</f>
        <v>0.43</v>
      </c>
      <c r="S134" s="289">
        <f>IF(OR($C134="*",$C134&lt;400),"",IF(AND('201819 DATA'!G134="*",$C134&gt;=400),"*",IF($C134&gt;=400,ROUND('201819 DATA'!G134/$C134,2),"")))</f>
        <v>0.09</v>
      </c>
      <c r="T134" s="289">
        <f>IF(OR($C134="*",$C134&lt;400),"",IF(AND('201819 DATA'!H134="*",$C134&gt;=400),"*",IF($C134&gt;=400,ROUND('201819 DATA'!H134/$C134,2),"")))</f>
        <v>0.37</v>
      </c>
      <c r="U134" s="289">
        <f>IF(OR($C134="*",$C134&lt;400),"",IF(AND('201819 DATA'!FM134="*",$C134&gt;=400),"*",IF($C134&gt;=400,ROUND('201819 DATA'!FM134/$C134,2),"")))</f>
        <v>0.1</v>
      </c>
      <c r="V134" s="312">
        <f>IF(OR($D134="*",$D134&lt;400),"",IF(AND('201819 DATA'!M134="*",$D134&gt;=400),"*",IF($D134&gt;=400,ROUND('201819 DATA'!M134/$D134,2),"")))</f>
        <v>0.47</v>
      </c>
      <c r="W134" s="312">
        <f>IF(OR($D134="*",$D134&lt;400),"",IF(AND('201819 DATA'!N134="*",$D134&gt;=400),"*",IF($D134&gt;=400,ROUND('201819 DATA'!N134/$D134,2),"")))</f>
        <v>0.3</v>
      </c>
      <c r="X134" s="312">
        <f>IF(OR($D134="*",$D134&lt;400),"",IF(AND('201819 DATA'!O134="*",$D134&gt;=400),"*",IF($D134&gt;=400,ROUND('201819 DATA'!O134/$D134,2),"")))</f>
        <v>0.11</v>
      </c>
      <c r="Y134" s="312">
        <f>IF(OR($D134="*",$D134&lt;400),"",IF(AND('201819 DATA'!P134="*",$D134&gt;=400),"*",IF($D134&gt;=400,ROUND('201819 DATA'!P134/$D134,2),"")))</f>
        <v>0.1</v>
      </c>
      <c r="Z134" s="312">
        <f>IF(OR($D134="*",$D134&lt;400),"",IF(AND('201819 DATA'!Q134="*",$D134&gt;=400),"*",IF($D134&gt;=400,ROUND('201819 DATA'!Q134/$D134,2),"")))</f>
        <v>0.02</v>
      </c>
      <c r="AA134" s="312">
        <f>IF(OR($D134="*",$D134&lt;400),"",IF(AND('201819 DATA'!R134="*",$D134&gt;=400),"*",IF($D134&gt;=400,ROUND('201819 DATA'!R134/$D134,2),"")))</f>
        <v>0</v>
      </c>
      <c r="AB134" s="312">
        <f>IF(OR($D134="*",$D134&lt;400),"",IF(AND('201819 DATA'!S134="*",$D134&gt;=400),"*",IF($D134&gt;=400,ROUND('201819 DATA'!S134/$D134,2),"")))</f>
        <v>0</v>
      </c>
      <c r="AC134" s="312" t="str">
        <f>IF(OR($D134="*",$D134&lt;400),"",IF(AND('201819 DATA'!T134="*",$D134&gt;=400),"*",IF($D134&gt;=400,ROUND('201819 DATA'!T134/$D134,2),"")))</f>
        <v>*</v>
      </c>
      <c r="AD134" s="289">
        <f>IF(OR($C134="*",$C134&lt;400),"",IF(AND('201819 DATA'!BC134="*",$C134&gt;=400),"*",IF($C134&gt;=400,ROUND('201819 DATA'!BC134/$C134,2),"")))</f>
        <v>0.05</v>
      </c>
      <c r="AE134" s="289">
        <f>IF(OR($C134="*",$C134&lt;400),"",IF(AND('201819 DATA'!BD134="*",$C134&gt;=400),"*",IF($C134&gt;=400,ROUND('201819 DATA'!BD134/$C134,2),"")))</f>
        <v>0.06</v>
      </c>
      <c r="AF134" s="289">
        <f>IF(OR($C134="*",$C134&lt;400),"",IF(AND('201819 DATA'!BE134="*",$C134&gt;=400),"*",IF($C134&gt;=400,ROUND('201819 DATA'!BE134/$C134,2),"")))</f>
        <v>0.03</v>
      </c>
      <c r="AG134" s="289">
        <f>IF(OR($C134="*",$C134&lt;400),"",IF(AND('201819 DATA'!BF134="*",$C134&gt;=400),"*",IF($C134&gt;=400,ROUND('201819 DATA'!BF134/$C134,2),"")))</f>
        <v>0.02</v>
      </c>
      <c r="AH134" s="289">
        <f>IF(OR($C134="*",$C134&lt;400),"",IF(AND('201819 DATA'!BG134="*",$C134&gt;=400),"*",IF($C134&gt;=400,ROUND('201819 DATA'!BG134/$C134,2),"")))</f>
        <v>0.01</v>
      </c>
      <c r="AI134" s="289">
        <f>IF(OR($C134="*",$C134&lt;400),"",IF(AND('201819 DATA'!BH134="*",$C134&gt;=400),"*",IF($C134&gt;=400,ROUND('201819 DATA'!BH134/$C134,2),"")))</f>
        <v>0.02</v>
      </c>
      <c r="AJ134" s="289">
        <f>IF(OR($C134="*",$C134&lt;400),"",IF(AND('201819 DATA'!BI134="*",$C134&gt;=400),"*",IF($C134&gt;=400,ROUND('201819 DATA'!BI134/$C134,2),"")))</f>
        <v>0.03</v>
      </c>
      <c r="AK134" s="289">
        <f>IF(OR($C134="*",$C134&lt;400),"",IF(AND('201819 DATA'!BJ134="*",$C134&gt;=400),"*",IF($C134&gt;=400,ROUND('201819 DATA'!BJ134/$C134,2),"")))</f>
        <v>0.01</v>
      </c>
      <c r="AL134" s="289">
        <f>IF(OR($C134="*",$C134&lt;400),"",IF(AND('201819 DATA'!BK134="*",$C134&gt;=400),"*",IF($C134&gt;=400,ROUND('201819 DATA'!BK134/$C134,2),"")))</f>
        <v>0.06</v>
      </c>
      <c r="AM134" s="289">
        <f>IF(OR($C134="*",$C134&lt;400),"",IF(AND('201819 DATA'!BL134="*",$C134&gt;=400),"*",IF($C134&gt;=400,ROUND('201819 DATA'!BL134/$C134,2),"")))</f>
        <v>0.1</v>
      </c>
      <c r="AN134" s="289">
        <f>IF(OR($C134="*",$C134&lt;400),"",IF(AND('201819 DATA'!BM134="*",$C134&gt;=400),"*",IF($C134&gt;=400,ROUND('201819 DATA'!BM134/$C134,2),"")))</f>
        <v>0.16</v>
      </c>
      <c r="AO134" s="289">
        <f>IF(OR($C134="*",$C134&lt;400),"",IF(AND('201819 DATA'!BN134="*",$C134&gt;=400),"*",IF($C134&gt;=400,ROUND('201819 DATA'!BN134/$C134,2),"")))</f>
        <v>0.02</v>
      </c>
      <c r="AP134" s="289">
        <f>IF(OR($C134="*",$C134&lt;400),"",IF(AND('201819 DATA'!BO134="*",$C134&gt;=400),"*",IF($C134&gt;=400,ROUND('201819 DATA'!BO134/$C134,2),"")))</f>
        <v>7.0000000000000007E-2</v>
      </c>
      <c r="AQ134" s="289">
        <f>IF(OR($C134="*",$C134&lt;400),"",IF(AND('201819 DATA'!BP134="*",$C134&gt;=400),"*",IF($C134&gt;=400,ROUND('201819 DATA'!BP134/$C134,2),"")))</f>
        <v>0.06</v>
      </c>
      <c r="AR134" s="289">
        <f>IF(OR($C134="*",$C134&lt;400),"",IF(AND('201819 DATA'!BQ134="*",$C134&gt;=400),"*",IF($C134&gt;=400,ROUND('201819 DATA'!BQ134/$C134,2),"")))</f>
        <v>7.0000000000000007E-2</v>
      </c>
      <c r="AS134" s="289">
        <f>IF(OR($C134="*",$C134&lt;400),"",IF(AND('201819 DATA'!BR134="*",$C134&gt;=400),"*",IF($C134&gt;=400,ROUND('201819 DATA'!BR134/$C134,2),"")))</f>
        <v>0.02</v>
      </c>
      <c r="AT134" s="289">
        <f>IF(OR($C134="*",$C134&lt;400),"",IF(AND('201819 DATA'!BS134="*",$C134&gt;=400),"*",IF($C134&gt;=400,ROUND('201819 DATA'!BS134/$C134,2),"")))</f>
        <v>0</v>
      </c>
      <c r="AU134" s="289">
        <f>IF(OR($C134="*",$C134&lt;400),"",IF(AND('201819 DATA'!BT134="*",$C134&gt;=400),"*",IF($C134&gt;=400,ROUND('201819 DATA'!BT134/$C134,2),"")))</f>
        <v>0.12</v>
      </c>
      <c r="AV134" s="289">
        <f>IF(OR($C134="*",$C134&lt;400),"",IF(AND('201819 DATA'!BU134="*",$C134&gt;=400),"*",IF($C134&gt;=400,ROUND('201819 DATA'!BU134/$C134,2),"")))</f>
        <v>0.06</v>
      </c>
      <c r="AW134" s="289">
        <f>IF(OR($C134="*",$C134&lt;400),"",IF(AND('201819 DATA'!BV134="*",$C134&gt;=400),"*",IF($C134&gt;=400,ROUND('201819 DATA'!BV134/$C134,2),"")))</f>
        <v>0</v>
      </c>
      <c r="AX134" s="289">
        <f>IF(OR($C134="*",$C134&lt;400),"",IF(AND('201819 DATA'!BW134="*",$C134&gt;=400),"*",IF($C134&gt;=400,ROUND('201819 DATA'!BW134/$C134,2),"")))</f>
        <v>0.06</v>
      </c>
    </row>
    <row r="135" spans="1:50" x14ac:dyDescent="0.2">
      <c r="A135" s="13" t="s">
        <v>228</v>
      </c>
      <c r="B135" s="287">
        <f>'201819 DATA'!B135</f>
        <v>9115</v>
      </c>
      <c r="C135" s="288">
        <f>'201819 DATA'!C135</f>
        <v>6030</v>
      </c>
      <c r="D135" s="293">
        <f>'201819 DATA'!FN135</f>
        <v>20</v>
      </c>
      <c r="G135" s="295">
        <f t="shared" si="2"/>
        <v>0.66</v>
      </c>
      <c r="H135" s="289">
        <f>IF(OR($C135="*",$C135&lt;400),"",IF(AND('201819 DATA'!F135="*",$C135&gt;=400),"*",IF($C135&gt;=400,ROUND('201819 DATA'!F135/$C135,2),"")))</f>
        <v>0.77</v>
      </c>
      <c r="I135" s="296">
        <f>IF(OR($B135="*",$B135&lt;400),"",IF(AND('201819 DATA'!Y135="*",$B135&gt;=400),"*",IF($B135&gt;=400,ROUND('201819 DATA'!Y135/$B135,2),"")))</f>
        <v>0</v>
      </c>
      <c r="J135" s="296">
        <f>IF(OR($B135="*",$B135&lt;400),"",IF(AND('201819 DATA'!Z135="*",$B135&gt;=400),"*",IF($B135&gt;=400,ROUND('201819 DATA'!Z135/$B135,2),"")))</f>
        <v>0.28999999999999998</v>
      </c>
      <c r="K135" s="296">
        <f>IF(OR($B135="*",$B135&lt;400),"",IF(AND('201819 DATA'!AA135="*",$B135&gt;=400),"*",IF($B135&gt;=400,ROUND('201819 DATA'!AA135/$B135,2),"")))</f>
        <v>0.36</v>
      </c>
      <c r="L135" s="296">
        <f>IF(OR($B135="*",$B135&lt;400),"",IF(AND('201819 DATA'!AB135="*",$B135&gt;=400),"*",IF($B135&gt;=400,ROUND('201819 DATA'!AB135/$B135,2),"")))</f>
        <v>0.23</v>
      </c>
      <c r="M135" s="296">
        <f>IF(OR($B135="*",$B135&lt;400),"",IF(AND('201819 DATA'!AC135="*",$B135&gt;=400),"*",IF($B135&gt;=400,ROUND('201819 DATA'!AC135/$B135,2),"")))</f>
        <v>7.0000000000000007E-2</v>
      </c>
      <c r="N135" s="296">
        <f>IF(OR($B135="*",$B135&lt;400),"",IF(AND('201819 DATA'!AD135="*",$B135&gt;=400),"*",IF($B135&gt;=400,ROUND('201819 DATA'!AD135/$B135,2),"")))</f>
        <v>0.03</v>
      </c>
      <c r="O135" s="296">
        <f>IF(OR($B135="*",$B135&lt;400),"",IF(AND('201819 DATA'!AE135="*",$B135&gt;=400),"*",IF($B135&gt;=400,ROUND('201819 DATA'!AE135/$B135,2),"")))</f>
        <v>0</v>
      </c>
      <c r="P135" s="297"/>
      <c r="Q135" s="296">
        <f>IF(OR($B135="*",$B135&lt;400),"",IF(AND('201819 DATA'!FL135="*",$B135&gt;=400),"*",IF($B135&gt;=400,ROUND('201819 DATA'!FL135/$B135,2),"")))</f>
        <v>0</v>
      </c>
      <c r="R135" s="289">
        <f>IF(OR($C135="*",$C135&lt;400),"",IF(AND('201819 DATA'!F135="*",$C135&gt;=400),"*",IF($C135&gt;=400,ROUND('201819 DATA'!F135/$C135,2),"")))</f>
        <v>0.77</v>
      </c>
      <c r="S135" s="289">
        <f>IF(OR($C135="*",$C135&lt;400),"",IF(AND('201819 DATA'!G135="*",$C135&gt;=400),"*",IF($C135&gt;=400,ROUND('201819 DATA'!G135/$C135,2),"")))</f>
        <v>0.14000000000000001</v>
      </c>
      <c r="T135" s="289">
        <f>IF(OR($C135="*",$C135&lt;400),"",IF(AND('201819 DATA'!H135="*",$C135&gt;=400),"*",IF($C135&gt;=400,ROUND('201819 DATA'!H135/$C135,2),"")))</f>
        <v>7.0000000000000007E-2</v>
      </c>
      <c r="U135" s="289">
        <f>IF(OR($C135="*",$C135&lt;400),"",IF(AND('201819 DATA'!FM135="*",$C135&gt;=400),"*",IF($C135&gt;=400,ROUND('201819 DATA'!FM135/$C135,2),"")))</f>
        <v>0.02</v>
      </c>
      <c r="V135" s="312" t="str">
        <f>IF(OR($D135="*",$D135&lt;400),"",IF(AND('201819 DATA'!M135="*",$D135&gt;=400),"*",IF($D135&gt;=400,ROUND('201819 DATA'!M135/$D135,2),"")))</f>
        <v/>
      </c>
      <c r="W135" s="312" t="str">
        <f>IF(OR($D135="*",$D135&lt;400),"",IF(AND('201819 DATA'!N135="*",$D135&gt;=400),"*",IF($D135&gt;=400,ROUND('201819 DATA'!N135/$D135,2),"")))</f>
        <v/>
      </c>
      <c r="X135" s="312" t="str">
        <f>IF(OR($D135="*",$D135&lt;400),"",IF(AND('201819 DATA'!O135="*",$D135&gt;=400),"*",IF($D135&gt;=400,ROUND('201819 DATA'!O135/$D135,2),"")))</f>
        <v/>
      </c>
      <c r="Y135" s="312" t="str">
        <f>IF(OR($D135="*",$D135&lt;400),"",IF(AND('201819 DATA'!P135="*",$D135&gt;=400),"*",IF($D135&gt;=400,ROUND('201819 DATA'!P135/$D135,2),"")))</f>
        <v/>
      </c>
      <c r="Z135" s="312" t="str">
        <f>IF(OR($D135="*",$D135&lt;400),"",IF(AND('201819 DATA'!Q135="*",$D135&gt;=400),"*",IF($D135&gt;=400,ROUND('201819 DATA'!Q135/$D135,2),"")))</f>
        <v/>
      </c>
      <c r="AA135" s="312" t="str">
        <f>IF(OR($D135="*",$D135&lt;400),"",IF(AND('201819 DATA'!R135="*",$D135&gt;=400),"*",IF($D135&gt;=400,ROUND('201819 DATA'!R135/$D135,2),"")))</f>
        <v/>
      </c>
      <c r="AB135" s="312" t="str">
        <f>IF(OR($D135="*",$D135&lt;400),"",IF(AND('201819 DATA'!S135="*",$D135&gt;=400),"*",IF($D135&gt;=400,ROUND('201819 DATA'!S135/$D135,2),"")))</f>
        <v/>
      </c>
      <c r="AC135" s="312" t="str">
        <f>IF(OR($D135="*",$D135&lt;400),"",IF(AND('201819 DATA'!T135="*",$D135&gt;=400),"*",IF($D135&gt;=400,ROUND('201819 DATA'!T135/$D135,2),"")))</f>
        <v/>
      </c>
      <c r="AD135" s="289" t="str">
        <f>IF(OR($C135="*",$C135&lt;400),"",IF(AND('201819 DATA'!BC135="*",$C135&gt;=400),"*",IF($C135&gt;=400,ROUND('201819 DATA'!BC135/$C135,2),"")))</f>
        <v>*</v>
      </c>
      <c r="AE135" s="289">
        <f>IF(OR($C135="*",$C135&lt;400),"",IF(AND('201819 DATA'!BD135="*",$C135&gt;=400),"*",IF($C135&gt;=400,ROUND('201819 DATA'!BD135/$C135,2),"")))</f>
        <v>0</v>
      </c>
      <c r="AF135" s="289">
        <f>IF(OR($C135="*",$C135&lt;400),"",IF(AND('201819 DATA'!BE135="*",$C135&gt;=400),"*",IF($C135&gt;=400,ROUND('201819 DATA'!BE135/$C135,2),"")))</f>
        <v>0</v>
      </c>
      <c r="AG135" s="289" t="str">
        <f>IF(OR($C135="*",$C135&lt;400),"",IF(AND('201819 DATA'!BF135="*",$C135&gt;=400),"*",IF($C135&gt;=400,ROUND('201819 DATA'!BF135/$C135,2),"")))</f>
        <v>*</v>
      </c>
      <c r="AH135" s="289">
        <f>IF(OR($C135="*",$C135&lt;400),"",IF(AND('201819 DATA'!BG135="*",$C135&gt;=400),"*",IF($C135&gt;=400,ROUND('201819 DATA'!BG135/$C135,2),"")))</f>
        <v>0.96</v>
      </c>
      <c r="AI135" s="289">
        <f>IF(OR($C135="*",$C135&lt;400),"",IF(AND('201819 DATA'!BH135="*",$C135&gt;=400),"*",IF($C135&gt;=400,ROUND('201819 DATA'!BH135/$C135,2),"")))</f>
        <v>0.01</v>
      </c>
      <c r="AJ135" s="289">
        <f>IF(OR($C135="*",$C135&lt;400),"",IF(AND('201819 DATA'!BI135="*",$C135&gt;=400),"*",IF($C135&gt;=400,ROUND('201819 DATA'!BI135/$C135,2),"")))</f>
        <v>0</v>
      </c>
      <c r="AK135" s="289">
        <f>IF(OR($C135="*",$C135&lt;400),"",IF(AND('201819 DATA'!BJ135="*",$C135&gt;=400),"*",IF($C135&gt;=400,ROUND('201819 DATA'!BJ135/$C135,2),"")))</f>
        <v>0</v>
      </c>
      <c r="AL135" s="289">
        <f>IF(OR($C135="*",$C135&lt;400),"",IF(AND('201819 DATA'!BK135="*",$C135&gt;=400),"*",IF($C135&gt;=400,ROUND('201819 DATA'!BK135/$C135,2),"")))</f>
        <v>0</v>
      </c>
      <c r="AM135" s="289" t="str">
        <f>IF(OR($C135="*",$C135&lt;400),"",IF(AND('201819 DATA'!BL135="*",$C135&gt;=400),"*",IF($C135&gt;=400,ROUND('201819 DATA'!BL135/$C135,2),"")))</f>
        <v>*</v>
      </c>
      <c r="AN135" s="289">
        <f>IF(OR($C135="*",$C135&lt;400),"",IF(AND('201819 DATA'!BM135="*",$C135&gt;=400),"*",IF($C135&gt;=400,ROUND('201819 DATA'!BM135/$C135,2),"")))</f>
        <v>0</v>
      </c>
      <c r="AO135" s="289">
        <f>IF(OR($C135="*",$C135&lt;400),"",IF(AND('201819 DATA'!BN135="*",$C135&gt;=400),"*",IF($C135&gt;=400,ROUND('201819 DATA'!BN135/$C135,2),"")))</f>
        <v>0</v>
      </c>
      <c r="AP135" s="289">
        <f>IF(OR($C135="*",$C135&lt;400),"",IF(AND('201819 DATA'!BO135="*",$C135&gt;=400),"*",IF($C135&gt;=400,ROUND('201819 DATA'!BO135/$C135,2),"")))</f>
        <v>0</v>
      </c>
      <c r="AQ135" s="289">
        <f>IF(OR($C135="*",$C135&lt;400),"",IF(AND('201819 DATA'!BP135="*",$C135&gt;=400),"*",IF($C135&gt;=400,ROUND('201819 DATA'!BP135/$C135,2),"")))</f>
        <v>0</v>
      </c>
      <c r="AR135" s="289">
        <f>IF(OR($C135="*",$C135&lt;400),"",IF(AND('201819 DATA'!BQ135="*",$C135&gt;=400),"*",IF($C135&gt;=400,ROUND('201819 DATA'!BQ135/$C135,2),"")))</f>
        <v>0</v>
      </c>
      <c r="AS135" s="289">
        <f>IF(OR($C135="*",$C135&lt;400),"",IF(AND('201819 DATA'!BR135="*",$C135&gt;=400),"*",IF($C135&gt;=400,ROUND('201819 DATA'!BR135/$C135,2),"")))</f>
        <v>0</v>
      </c>
      <c r="AT135" s="289">
        <f>IF(OR($C135="*",$C135&lt;400),"",IF(AND('201819 DATA'!BS135="*",$C135&gt;=400),"*",IF($C135&gt;=400,ROUND('201819 DATA'!BS135/$C135,2),"")))</f>
        <v>0</v>
      </c>
      <c r="AU135" s="289">
        <f>IF(OR($C135="*",$C135&lt;400),"",IF(AND('201819 DATA'!BT135="*",$C135&gt;=400),"*",IF($C135&gt;=400,ROUND('201819 DATA'!BT135/$C135,2),"")))</f>
        <v>0.02</v>
      </c>
      <c r="AV135" s="289" t="str">
        <f>IF(OR($C135="*",$C135&lt;400),"",IF(AND('201819 DATA'!BU135="*",$C135&gt;=400),"*",IF($C135&gt;=400,ROUND('201819 DATA'!BU135/$C135,2),"")))</f>
        <v>*</v>
      </c>
      <c r="AW135" s="289">
        <f>IF(OR($C135="*",$C135&lt;400),"",IF(AND('201819 DATA'!BV135="*",$C135&gt;=400),"*",IF($C135&gt;=400,ROUND('201819 DATA'!BV135/$C135,2),"")))</f>
        <v>0</v>
      </c>
      <c r="AX135" s="289">
        <f>IF(OR($C135="*",$C135&lt;400),"",IF(AND('201819 DATA'!BW135="*",$C135&gt;=400),"*",IF($C135&gt;=400,ROUND('201819 DATA'!BW135/$C135,2),"")))</f>
        <v>0.01</v>
      </c>
    </row>
    <row r="136" spans="1:50" x14ac:dyDescent="0.2">
      <c r="A136" s="13" t="s">
        <v>397</v>
      </c>
      <c r="B136" s="287">
        <f>'201819 DATA'!B136</f>
        <v>248405</v>
      </c>
      <c r="C136" s="288">
        <f>'201819 DATA'!C136</f>
        <v>202060</v>
      </c>
      <c r="D136" s="293">
        <f>'201819 DATA'!FN136</f>
        <v>61200</v>
      </c>
      <c r="G136" s="295">
        <f t="shared" si="2"/>
        <v>0.81</v>
      </c>
      <c r="H136" s="289">
        <f>IF(OR($C136="*",$C136&lt;400),"",IF(AND('201819 DATA'!F136="*",$C136&gt;=400),"*",IF($C136&gt;=400,ROUND('201819 DATA'!F136/$C136,2),"")))</f>
        <v>0.39</v>
      </c>
      <c r="I136" s="296">
        <f>IF(OR($B136="*",$B136&lt;400),"",IF(AND('201819 DATA'!Y136="*",$B136&gt;=400),"*",IF($B136&gt;=400,ROUND('201819 DATA'!Y136/$B136,2),"")))</f>
        <v>0.1</v>
      </c>
      <c r="J136" s="296">
        <f>IF(OR($B136="*",$B136&lt;400),"",IF(AND('201819 DATA'!Z136="*",$B136&gt;=400),"*",IF($B136&gt;=400,ROUND('201819 DATA'!Z136/$B136,2),"")))</f>
        <v>0.08</v>
      </c>
      <c r="K136" s="296">
        <f>IF(OR($B136="*",$B136&lt;400),"",IF(AND('201819 DATA'!AA136="*",$B136&gt;=400),"*",IF($B136&gt;=400,ROUND('201819 DATA'!AA136/$B136,2),"")))</f>
        <v>0.1</v>
      </c>
      <c r="L136" s="296">
        <f>IF(OR($B136="*",$B136&lt;400),"",IF(AND('201819 DATA'!AB136="*",$B136&gt;=400),"*",IF($B136&gt;=400,ROUND('201819 DATA'!AB136/$B136,2),"")))</f>
        <v>0.14000000000000001</v>
      </c>
      <c r="M136" s="296">
        <f>IF(OR($B136="*",$B136&lt;400),"",IF(AND('201819 DATA'!AC136="*",$B136&gt;=400),"*",IF($B136&gt;=400,ROUND('201819 DATA'!AC136/$B136,2),"")))</f>
        <v>0.26</v>
      </c>
      <c r="N136" s="296">
        <f>IF(OR($B136="*",$B136&lt;400),"",IF(AND('201819 DATA'!AD136="*",$B136&gt;=400),"*",IF($B136&gt;=400,ROUND('201819 DATA'!AD136/$B136,2),"")))</f>
        <v>0.26</v>
      </c>
      <c r="O136" s="296">
        <f>IF(OR($B136="*",$B136&lt;400),"",IF(AND('201819 DATA'!AE136="*",$B136&gt;=400),"*",IF($B136&gt;=400,ROUND('201819 DATA'!AE136/$B136,2),"")))</f>
        <v>0.05</v>
      </c>
      <c r="P136" s="297"/>
      <c r="Q136" s="296">
        <f>IF(OR($B136="*",$B136&lt;400),"",IF(AND('201819 DATA'!FL136="*",$B136&gt;=400),"*",IF($B136&gt;=400,ROUND('201819 DATA'!FL136/$B136,2),"")))</f>
        <v>0.57999999999999996</v>
      </c>
      <c r="R136" s="289">
        <f>IF(OR($C136="*",$C136&lt;400),"",IF(AND('201819 DATA'!F136="*",$C136&gt;=400),"*",IF($C136&gt;=400,ROUND('201819 DATA'!F136/$C136,2),"")))</f>
        <v>0.39</v>
      </c>
      <c r="S136" s="289">
        <f>IF(OR($C136="*",$C136&lt;400),"",IF(AND('201819 DATA'!G136="*",$C136&gt;=400),"*",IF($C136&gt;=400,ROUND('201819 DATA'!G136/$C136,2),"")))</f>
        <v>0.19</v>
      </c>
      <c r="T136" s="289">
        <f>IF(OR($C136="*",$C136&lt;400),"",IF(AND('201819 DATA'!H136="*",$C136&gt;=400),"*",IF($C136&gt;=400,ROUND('201819 DATA'!H136/$C136,2),"")))</f>
        <v>0.32</v>
      </c>
      <c r="U136" s="289">
        <f>IF(OR($C136="*",$C136&lt;400),"",IF(AND('201819 DATA'!FM136="*",$C136&gt;=400),"*",IF($C136&gt;=400,ROUND('201819 DATA'!FM136/$C136,2),"")))</f>
        <v>0.1</v>
      </c>
      <c r="V136" s="312">
        <f>IF(OR($D136="*",$D136&lt;400),"",IF(AND('201819 DATA'!M136="*",$D136&gt;=400),"*",IF($D136&gt;=400,ROUND('201819 DATA'!M136/$D136,2),"")))</f>
        <v>0.48</v>
      </c>
      <c r="W136" s="312">
        <f>IF(OR($D136="*",$D136&lt;400),"",IF(AND('201819 DATA'!N136="*",$D136&gt;=400),"*",IF($D136&gt;=400,ROUND('201819 DATA'!N136/$D136,2),"")))</f>
        <v>0.25</v>
      </c>
      <c r="X136" s="312">
        <f>IF(OR($D136="*",$D136&lt;400),"",IF(AND('201819 DATA'!O136="*",$D136&gt;=400),"*",IF($D136&gt;=400,ROUND('201819 DATA'!O136/$D136,2),"")))</f>
        <v>0.1</v>
      </c>
      <c r="Y136" s="312">
        <f>IF(OR($D136="*",$D136&lt;400),"",IF(AND('201819 DATA'!P136="*",$D136&gt;=400),"*",IF($D136&gt;=400,ROUND('201819 DATA'!P136/$D136,2),"")))</f>
        <v>0.14000000000000001</v>
      </c>
      <c r="Z136" s="312">
        <f>IF(OR($D136="*",$D136&lt;400),"",IF(AND('201819 DATA'!Q136="*",$D136&gt;=400),"*",IF($D136&gt;=400,ROUND('201819 DATA'!Q136/$D136,2),"")))</f>
        <v>0.03</v>
      </c>
      <c r="AA136" s="312">
        <f>IF(OR($D136="*",$D136&lt;400),"",IF(AND('201819 DATA'!R136="*",$D136&gt;=400),"*",IF($D136&gt;=400,ROUND('201819 DATA'!R136/$D136,2),"")))</f>
        <v>0</v>
      </c>
      <c r="AB136" s="312">
        <f>IF(OR($D136="*",$D136&lt;400),"",IF(AND('201819 DATA'!S136="*",$D136&gt;=400),"*",IF($D136&gt;=400,ROUND('201819 DATA'!S136/$D136,2),"")))</f>
        <v>0</v>
      </c>
      <c r="AC136" s="312">
        <f>IF(OR($D136="*",$D136&lt;400),"",IF(AND('201819 DATA'!T136="*",$D136&gt;=400),"*",IF($D136&gt;=400,ROUND('201819 DATA'!T136/$D136,2),"")))</f>
        <v>0</v>
      </c>
      <c r="AD136" s="289">
        <f>IF(OR($C136="*",$C136&lt;400),"",IF(AND('201819 DATA'!BC136="*",$C136&gt;=400),"*",IF($C136&gt;=400,ROUND('201819 DATA'!BC136/$C136,2),"")))</f>
        <v>0.03</v>
      </c>
      <c r="AE136" s="289">
        <f>IF(OR($C136="*",$C136&lt;400),"",IF(AND('201819 DATA'!BD136="*",$C136&gt;=400),"*",IF($C136&gt;=400,ROUND('201819 DATA'!BD136/$C136,2),"")))</f>
        <v>0.18</v>
      </c>
      <c r="AF136" s="289">
        <f>IF(OR($C136="*",$C136&lt;400),"",IF(AND('201819 DATA'!BE136="*",$C136&gt;=400),"*",IF($C136&gt;=400,ROUND('201819 DATA'!BE136/$C136,2),"")))</f>
        <v>0.03</v>
      </c>
      <c r="AG136" s="289">
        <f>IF(OR($C136="*",$C136&lt;400),"",IF(AND('201819 DATA'!BF136="*",$C136&gt;=400),"*",IF($C136&gt;=400,ROUND('201819 DATA'!BF136/$C136,2),"")))</f>
        <v>0.02</v>
      </c>
      <c r="AH136" s="289">
        <f>IF(OR($C136="*",$C136&lt;400),"",IF(AND('201819 DATA'!BG136="*",$C136&gt;=400),"*",IF($C136&gt;=400,ROUND('201819 DATA'!BG136/$C136,2),"")))</f>
        <v>0.01</v>
      </c>
      <c r="AI136" s="289">
        <f>IF(OR($C136="*",$C136&lt;400),"",IF(AND('201819 DATA'!BH136="*",$C136&gt;=400),"*",IF($C136&gt;=400,ROUND('201819 DATA'!BH136/$C136,2),"")))</f>
        <v>0.02</v>
      </c>
      <c r="AJ136" s="289">
        <f>IF(OR($C136="*",$C136&lt;400),"",IF(AND('201819 DATA'!BI136="*",$C136&gt;=400),"*",IF($C136&gt;=400,ROUND('201819 DATA'!BI136/$C136,2),"")))</f>
        <v>0.04</v>
      </c>
      <c r="AK136" s="289">
        <f>IF(OR($C136="*",$C136&lt;400),"",IF(AND('201819 DATA'!BJ136="*",$C136&gt;=400),"*",IF($C136&gt;=400,ROUND('201819 DATA'!BJ136/$C136,2),"")))</f>
        <v>0.01</v>
      </c>
      <c r="AL136" s="289">
        <f>IF(OR($C136="*",$C136&lt;400),"",IF(AND('201819 DATA'!BK136="*",$C136&gt;=400),"*",IF($C136&gt;=400,ROUND('201819 DATA'!BK136/$C136,2),"")))</f>
        <v>0.06</v>
      </c>
      <c r="AM136" s="289">
        <f>IF(OR($C136="*",$C136&lt;400),"",IF(AND('201819 DATA'!BL136="*",$C136&gt;=400),"*",IF($C136&gt;=400,ROUND('201819 DATA'!BL136/$C136,2),"")))</f>
        <v>7.0000000000000007E-2</v>
      </c>
      <c r="AN136" s="289">
        <f>IF(OR($C136="*",$C136&lt;400),"",IF(AND('201819 DATA'!BM136="*",$C136&gt;=400),"*",IF($C136&gt;=400,ROUND('201819 DATA'!BM136/$C136,2),"")))</f>
        <v>0.12</v>
      </c>
      <c r="AO136" s="289">
        <f>IF(OR($C136="*",$C136&lt;400),"",IF(AND('201819 DATA'!BN136="*",$C136&gt;=400),"*",IF($C136&gt;=400,ROUND('201819 DATA'!BN136/$C136,2),"")))</f>
        <v>0.01</v>
      </c>
      <c r="AP136" s="289">
        <f>IF(OR($C136="*",$C136&lt;400),"",IF(AND('201819 DATA'!BO136="*",$C136&gt;=400),"*",IF($C136&gt;=400,ROUND('201819 DATA'!BO136/$C136,2),"")))</f>
        <v>0.06</v>
      </c>
      <c r="AQ136" s="289">
        <f>IF(OR($C136="*",$C136&lt;400),"",IF(AND('201819 DATA'!BP136="*",$C136&gt;=400),"*",IF($C136&gt;=400,ROUND('201819 DATA'!BP136/$C136,2),"")))</f>
        <v>0.06</v>
      </c>
      <c r="AR136" s="289">
        <f>IF(OR($C136="*",$C136&lt;400),"",IF(AND('201819 DATA'!BQ136="*",$C136&gt;=400),"*",IF($C136&gt;=400,ROUND('201819 DATA'!BQ136/$C136,2),"")))</f>
        <v>0.06</v>
      </c>
      <c r="AS136" s="289">
        <f>IF(OR($C136="*",$C136&lt;400),"",IF(AND('201819 DATA'!BR136="*",$C136&gt;=400),"*",IF($C136&gt;=400,ROUND('201819 DATA'!BR136/$C136,2),"")))</f>
        <v>0.02</v>
      </c>
      <c r="AT136" s="289">
        <f>IF(OR($C136="*",$C136&lt;400),"",IF(AND('201819 DATA'!BS136="*",$C136&gt;=400),"*",IF($C136&gt;=400,ROUND('201819 DATA'!BS136/$C136,2),"")))</f>
        <v>0</v>
      </c>
      <c r="AU136" s="289">
        <f>IF(OR($C136="*",$C136&lt;400),"",IF(AND('201819 DATA'!BT136="*",$C136&gt;=400),"*",IF($C136&gt;=400,ROUND('201819 DATA'!BT136/$C136,2),"")))</f>
        <v>0.1</v>
      </c>
      <c r="AV136" s="289">
        <f>IF(OR($C136="*",$C136&lt;400),"",IF(AND('201819 DATA'!BU136="*",$C136&gt;=400),"*",IF($C136&gt;=400,ROUND('201819 DATA'!BU136/$C136,2),"")))</f>
        <v>0.05</v>
      </c>
      <c r="AW136" s="289">
        <f>IF(OR($C136="*",$C136&lt;400),"",IF(AND('201819 DATA'!BV136="*",$C136&gt;=400),"*",IF($C136&gt;=400,ROUND('201819 DATA'!BV136/$C136,2),"")))</f>
        <v>0</v>
      </c>
      <c r="AX136" s="289">
        <f>IF(OR($C136="*",$C136&lt;400),"",IF(AND('201819 DATA'!BW136="*",$C136&gt;=400),"*",IF($C136&gt;=400,ROUND('201819 DATA'!BW136/$C136,2),"")))</f>
        <v>0.04</v>
      </c>
    </row>
    <row r="137" spans="1:50" x14ac:dyDescent="0.2">
      <c r="A137" s="13" t="s">
        <v>240</v>
      </c>
      <c r="B137" s="287">
        <f>'201819 DATA'!B137</f>
        <v>128865</v>
      </c>
      <c r="C137" s="288">
        <f>'201819 DATA'!C137</f>
        <v>107480</v>
      </c>
      <c r="D137" s="293">
        <f>'201819 DATA'!FN137</f>
        <v>31090</v>
      </c>
      <c r="G137" s="295">
        <f t="shared" si="2"/>
        <v>0.83</v>
      </c>
      <c r="H137" s="289">
        <f>IF(OR($C137="*",$C137&lt;400),"",IF(AND('201819 DATA'!F137="*",$C137&gt;=400),"*",IF($C137&gt;=400,ROUND('201819 DATA'!F137/$C137,2),"")))</f>
        <v>0.46</v>
      </c>
      <c r="I137" s="296">
        <f>IF(OR($B137="*",$B137&lt;400),"",IF(AND('201819 DATA'!Y137="*",$B137&gt;=400),"*",IF($B137&gt;=400,ROUND('201819 DATA'!Y137/$B137,2),"")))</f>
        <v>0.08</v>
      </c>
      <c r="J137" s="296">
        <f>IF(OR($B137="*",$B137&lt;400),"",IF(AND('201819 DATA'!Z137="*",$B137&gt;=400),"*",IF($B137&gt;=400,ROUND('201819 DATA'!Z137/$B137,2),"")))</f>
        <v>7.0000000000000007E-2</v>
      </c>
      <c r="K137" s="296">
        <f>IF(OR($B137="*",$B137&lt;400),"",IF(AND('201819 DATA'!AA137="*",$B137&gt;=400),"*",IF($B137&gt;=400,ROUND('201819 DATA'!AA137/$B137,2),"")))</f>
        <v>0.09</v>
      </c>
      <c r="L137" s="296">
        <f>IF(OR($B137="*",$B137&lt;400),"",IF(AND('201819 DATA'!AB137="*",$B137&gt;=400),"*",IF($B137&gt;=400,ROUND('201819 DATA'!AB137/$B137,2),"")))</f>
        <v>0.15</v>
      </c>
      <c r="M137" s="296">
        <f>IF(OR($B137="*",$B137&lt;400),"",IF(AND('201819 DATA'!AC137="*",$B137&gt;=400),"*",IF($B137&gt;=400,ROUND('201819 DATA'!AC137/$B137,2),"")))</f>
        <v>0.26</v>
      </c>
      <c r="N137" s="296">
        <f>IF(OR($B137="*",$B137&lt;400),"",IF(AND('201819 DATA'!AD137="*",$B137&gt;=400),"*",IF($B137&gt;=400,ROUND('201819 DATA'!AD137/$B137,2),"")))</f>
        <v>0.28999999999999998</v>
      </c>
      <c r="O137" s="296">
        <f>IF(OR($B137="*",$B137&lt;400),"",IF(AND('201819 DATA'!AE137="*",$B137&gt;=400),"*",IF($B137&gt;=400,ROUND('201819 DATA'!AE137/$B137,2),"")))</f>
        <v>0.06</v>
      </c>
      <c r="P137" s="297"/>
      <c r="Q137" s="296">
        <f>IF(OR($B137="*",$B137&lt;400),"",IF(AND('201819 DATA'!FL137="*",$B137&gt;=400),"*",IF($B137&gt;=400,ROUND('201819 DATA'!FL137/$B137,2),"")))</f>
        <v>0.21</v>
      </c>
      <c r="R137" s="289">
        <f>IF(OR($C137="*",$C137&lt;400),"",IF(AND('201819 DATA'!F137="*",$C137&gt;=400),"*",IF($C137&gt;=400,ROUND('201819 DATA'!F137/$C137,2),"")))</f>
        <v>0.46</v>
      </c>
      <c r="S137" s="289">
        <f>IF(OR($C137="*",$C137&lt;400),"",IF(AND('201819 DATA'!G137="*",$C137&gt;=400),"*",IF($C137&gt;=400,ROUND('201819 DATA'!G137/$C137,2),"")))</f>
        <v>0.19</v>
      </c>
      <c r="T137" s="289">
        <f>IF(OR($C137="*",$C137&lt;400),"",IF(AND('201819 DATA'!H137="*",$C137&gt;=400),"*",IF($C137&gt;=400,ROUND('201819 DATA'!H137/$C137,2),"")))</f>
        <v>0.28999999999999998</v>
      </c>
      <c r="U137" s="289">
        <f>IF(OR($C137="*",$C137&lt;400),"",IF(AND('201819 DATA'!FM137="*",$C137&gt;=400),"*",IF($C137&gt;=400,ROUND('201819 DATA'!FM137/$C137,2),"")))</f>
        <v>7.0000000000000007E-2</v>
      </c>
      <c r="V137" s="312">
        <f>IF(OR($D137="*",$D137&lt;400),"",IF(AND('201819 DATA'!M137="*",$D137&gt;=400),"*",IF($D137&gt;=400,ROUND('201819 DATA'!M137/$D137,2),"")))</f>
        <v>0.48</v>
      </c>
      <c r="W137" s="312">
        <f>IF(OR($D137="*",$D137&lt;400),"",IF(AND('201819 DATA'!N137="*",$D137&gt;=400),"*",IF($D137&gt;=400,ROUND('201819 DATA'!N137/$D137,2),"")))</f>
        <v>0.24</v>
      </c>
      <c r="X137" s="312">
        <f>IF(OR($D137="*",$D137&lt;400),"",IF(AND('201819 DATA'!O137="*",$D137&gt;=400),"*",IF($D137&gt;=400,ROUND('201819 DATA'!O137/$D137,2),"")))</f>
        <v>0.1</v>
      </c>
      <c r="Y137" s="312">
        <f>IF(OR($D137="*",$D137&lt;400),"",IF(AND('201819 DATA'!P137="*",$D137&gt;=400),"*",IF($D137&gt;=400,ROUND('201819 DATA'!P137/$D137,2),"")))</f>
        <v>0.12</v>
      </c>
      <c r="Z137" s="312">
        <f>IF(OR($D137="*",$D137&lt;400),"",IF(AND('201819 DATA'!Q137="*",$D137&gt;=400),"*",IF($D137&gt;=400,ROUND('201819 DATA'!Q137/$D137,2),"")))</f>
        <v>0.04</v>
      </c>
      <c r="AA137" s="312">
        <f>IF(OR($D137="*",$D137&lt;400),"",IF(AND('201819 DATA'!R137="*",$D137&gt;=400),"*",IF($D137&gt;=400,ROUND('201819 DATA'!R137/$D137,2),"")))</f>
        <v>0.01</v>
      </c>
      <c r="AB137" s="312" t="str">
        <f>IF(OR($D137="*",$D137&lt;400),"",IF(AND('201819 DATA'!S137="*",$D137&gt;=400),"*",IF($D137&gt;=400,ROUND('201819 DATA'!S137/$D137,2),"")))</f>
        <v>*</v>
      </c>
      <c r="AC137" s="312" t="str">
        <f>IF(OR($D137="*",$D137&lt;400),"",IF(AND('201819 DATA'!T137="*",$D137&gt;=400),"*",IF($D137&gt;=400,ROUND('201819 DATA'!T137/$D137,2),"")))</f>
        <v>*</v>
      </c>
      <c r="AD137" s="289">
        <f>IF(OR($C137="*",$C137&lt;400),"",IF(AND('201819 DATA'!BC137="*",$C137&gt;=400),"*",IF($C137&gt;=400,ROUND('201819 DATA'!BC137/$C137,2),"")))</f>
        <v>0.02</v>
      </c>
      <c r="AE137" s="289">
        <f>IF(OR($C137="*",$C137&lt;400),"",IF(AND('201819 DATA'!BD137="*",$C137&gt;=400),"*",IF($C137&gt;=400,ROUND('201819 DATA'!BD137/$C137,2),"")))</f>
        <v>0.05</v>
      </c>
      <c r="AF137" s="289">
        <f>IF(OR($C137="*",$C137&lt;400),"",IF(AND('201819 DATA'!BE137="*",$C137&gt;=400),"*",IF($C137&gt;=400,ROUND('201819 DATA'!BE137/$C137,2),"")))</f>
        <v>0.01</v>
      </c>
      <c r="AG137" s="289">
        <f>IF(OR($C137="*",$C137&lt;400),"",IF(AND('201819 DATA'!BF137="*",$C137&gt;=400),"*",IF($C137&gt;=400,ROUND('201819 DATA'!BF137/$C137,2),"")))</f>
        <v>0.01</v>
      </c>
      <c r="AH137" s="289">
        <f>IF(OR($C137="*",$C137&lt;400),"",IF(AND('201819 DATA'!BG137="*",$C137&gt;=400),"*",IF($C137&gt;=400,ROUND('201819 DATA'!BG137/$C137,2),"")))</f>
        <v>0</v>
      </c>
      <c r="AI137" s="289">
        <f>IF(OR($C137="*",$C137&lt;400),"",IF(AND('201819 DATA'!BH137="*",$C137&gt;=400),"*",IF($C137&gt;=400,ROUND('201819 DATA'!BH137/$C137,2),"")))</f>
        <v>0.01</v>
      </c>
      <c r="AJ137" s="289">
        <f>IF(OR($C137="*",$C137&lt;400),"",IF(AND('201819 DATA'!BI137="*",$C137&gt;=400),"*",IF($C137&gt;=400,ROUND('201819 DATA'!BI137/$C137,2),"")))</f>
        <v>0.01</v>
      </c>
      <c r="AK137" s="289">
        <f>IF(OR($C137="*",$C137&lt;400),"",IF(AND('201819 DATA'!BJ137="*",$C137&gt;=400),"*",IF($C137&gt;=400,ROUND('201819 DATA'!BJ137/$C137,2),"")))</f>
        <v>0</v>
      </c>
      <c r="AL137" s="289">
        <f>IF(OR($C137="*",$C137&lt;400),"",IF(AND('201819 DATA'!BK137="*",$C137&gt;=400),"*",IF($C137&gt;=400,ROUND('201819 DATA'!BK137/$C137,2),"")))</f>
        <v>0.02</v>
      </c>
      <c r="AM137" s="289">
        <f>IF(OR($C137="*",$C137&lt;400),"",IF(AND('201819 DATA'!BL137="*",$C137&gt;=400),"*",IF($C137&gt;=400,ROUND('201819 DATA'!BL137/$C137,2),"")))</f>
        <v>0.03</v>
      </c>
      <c r="AN137" s="289">
        <f>IF(OR($C137="*",$C137&lt;400),"",IF(AND('201819 DATA'!BM137="*",$C137&gt;=400),"*",IF($C137&gt;=400,ROUND('201819 DATA'!BM137/$C137,2),"")))</f>
        <v>0.05</v>
      </c>
      <c r="AO137" s="289">
        <f>IF(OR($C137="*",$C137&lt;400),"",IF(AND('201819 DATA'!BN137="*",$C137&gt;=400),"*",IF($C137&gt;=400,ROUND('201819 DATA'!BN137/$C137,2),"")))</f>
        <v>0.01</v>
      </c>
      <c r="AP137" s="289">
        <f>IF(OR($C137="*",$C137&lt;400),"",IF(AND('201819 DATA'!BO137="*",$C137&gt;=400),"*",IF($C137&gt;=400,ROUND('201819 DATA'!BO137/$C137,2),"")))</f>
        <v>0.02</v>
      </c>
      <c r="AQ137" s="289">
        <f>IF(OR($C137="*",$C137&lt;400),"",IF(AND('201819 DATA'!BP137="*",$C137&gt;=400),"*",IF($C137&gt;=400,ROUND('201819 DATA'!BP137/$C137,2),"")))</f>
        <v>0.02</v>
      </c>
      <c r="AR137" s="289">
        <f>IF(OR($C137="*",$C137&lt;400),"",IF(AND('201819 DATA'!BQ137="*",$C137&gt;=400),"*",IF($C137&gt;=400,ROUND('201819 DATA'!BQ137/$C137,2),"")))</f>
        <v>0.01</v>
      </c>
      <c r="AS137" s="289">
        <f>IF(OR($C137="*",$C137&lt;400),"",IF(AND('201819 DATA'!BR137="*",$C137&gt;=400),"*",IF($C137&gt;=400,ROUND('201819 DATA'!BR137/$C137,2),"")))</f>
        <v>0</v>
      </c>
      <c r="AT137" s="289">
        <f>IF(OR($C137="*",$C137&lt;400),"",IF(AND('201819 DATA'!BS137="*",$C137&gt;=400),"*",IF($C137&gt;=400,ROUND('201819 DATA'!BS137/$C137,2),"")))</f>
        <v>0</v>
      </c>
      <c r="AU137" s="289">
        <f>IF(OR($C137="*",$C137&lt;400),"",IF(AND('201819 DATA'!BT137="*",$C137&gt;=400),"*",IF($C137&gt;=400,ROUND('201819 DATA'!BT137/$C137,2),"")))</f>
        <v>0.7</v>
      </c>
      <c r="AV137" s="289">
        <f>IF(OR($C137="*",$C137&lt;400),"",IF(AND('201819 DATA'!BU137="*",$C137&gt;=400),"*",IF($C137&gt;=400,ROUND('201819 DATA'!BU137/$C137,2),"")))</f>
        <v>0.02</v>
      </c>
      <c r="AW137" s="289">
        <f>IF(OR($C137="*",$C137&lt;400),"",IF(AND('201819 DATA'!BV137="*",$C137&gt;=400),"*",IF($C137&gt;=400,ROUND('201819 DATA'!BV137/$C137,2),"")))</f>
        <v>0</v>
      </c>
      <c r="AX137" s="289">
        <f>IF(OR($C137="*",$C137&lt;400),"",IF(AND('201819 DATA'!BW137="*",$C137&gt;=400),"*",IF($C137&gt;=400,ROUND('201819 DATA'!BW137/$C137,2),"")))</f>
        <v>0.01</v>
      </c>
    </row>
    <row r="138" spans="1:50" x14ac:dyDescent="0.2">
      <c r="A138" s="13" t="s">
        <v>1530</v>
      </c>
      <c r="B138" s="287">
        <f>'201819 DATA'!B138</f>
        <v>390</v>
      </c>
      <c r="C138" s="288">
        <f>'201819 DATA'!C138</f>
        <v>390</v>
      </c>
      <c r="D138" s="293">
        <f>'201819 DATA'!FN138</f>
        <v>65</v>
      </c>
      <c r="G138" s="295" t="str">
        <f t="shared" si="2"/>
        <v/>
      </c>
      <c r="H138" s="289" t="str">
        <f>IF(OR($C138="*",$C138&lt;400),"",IF(AND('201819 DATA'!F138="*",$C138&gt;=400),"*",IF($C138&gt;=400,ROUND('201819 DATA'!F138/$C138,2),"")))</f>
        <v/>
      </c>
      <c r="I138" s="296" t="str">
        <f>IF(OR($B138="*",$B138&lt;400),"",IF(AND('201819 DATA'!Y138="*",$B138&gt;=400),"*",IF($B138&gt;=400,ROUND('201819 DATA'!Y138/$B138,2),"")))</f>
        <v/>
      </c>
      <c r="J138" s="296" t="str">
        <f>IF(OR($B138="*",$B138&lt;400),"",IF(AND('201819 DATA'!Z138="*",$B138&gt;=400),"*",IF($B138&gt;=400,ROUND('201819 DATA'!Z138/$B138,2),"")))</f>
        <v/>
      </c>
      <c r="K138" s="296" t="str">
        <f>IF(OR($B138="*",$B138&lt;400),"",IF(AND('201819 DATA'!AA138="*",$B138&gt;=400),"*",IF($B138&gt;=400,ROUND('201819 DATA'!AA138/$B138,2),"")))</f>
        <v/>
      </c>
      <c r="L138" s="296" t="str">
        <f>IF(OR($B138="*",$B138&lt;400),"",IF(AND('201819 DATA'!AB138="*",$B138&gt;=400),"*",IF($B138&gt;=400,ROUND('201819 DATA'!AB138/$B138,2),"")))</f>
        <v/>
      </c>
      <c r="M138" s="296" t="str">
        <f>IF(OR($B138="*",$B138&lt;400),"",IF(AND('201819 DATA'!AC138="*",$B138&gt;=400),"*",IF($B138&gt;=400,ROUND('201819 DATA'!AC138/$B138,2),"")))</f>
        <v/>
      </c>
      <c r="N138" s="296" t="str">
        <f>IF(OR($B138="*",$B138&lt;400),"",IF(AND('201819 DATA'!AD138="*",$B138&gt;=400),"*",IF($B138&gt;=400,ROUND('201819 DATA'!AD138/$B138,2),"")))</f>
        <v/>
      </c>
      <c r="O138" s="296" t="str">
        <f>IF(OR($B138="*",$B138&lt;400),"",IF(AND('201819 DATA'!AE138="*",$B138&gt;=400),"*",IF($B138&gt;=400,ROUND('201819 DATA'!AE138/$B138,2),"")))</f>
        <v/>
      </c>
      <c r="P138" s="297"/>
      <c r="Q138" s="296" t="str">
        <f>IF(OR($B138="*",$B138&lt;400),"",IF(AND('201819 DATA'!FL138="*",$B138&gt;=400),"*",IF($B138&gt;=400,ROUND('201819 DATA'!FL138/$B138,2),"")))</f>
        <v/>
      </c>
      <c r="R138" s="289" t="str">
        <f>IF(OR($C138="*",$C138&lt;400),"",IF(AND('201819 DATA'!F138="*",$C138&gt;=400),"*",IF($C138&gt;=400,ROUND('201819 DATA'!F138/$C138,2),"")))</f>
        <v/>
      </c>
      <c r="S138" s="289" t="str">
        <f>IF(OR($C138="*",$C138&lt;400),"",IF(AND('201819 DATA'!G138="*",$C138&gt;=400),"*",IF($C138&gt;=400,ROUND('201819 DATA'!G138/$C138,2),"")))</f>
        <v/>
      </c>
      <c r="T138" s="289" t="str">
        <f>IF(OR($C138="*",$C138&lt;400),"",IF(AND('201819 DATA'!H138="*",$C138&gt;=400),"*",IF($C138&gt;=400,ROUND('201819 DATA'!H138/$C138,2),"")))</f>
        <v/>
      </c>
      <c r="U138" s="289" t="str">
        <f>IF(OR($C138="*",$C138&lt;400),"",IF(AND('201819 DATA'!FM138="*",$C138&gt;=400),"*",IF($C138&gt;=400,ROUND('201819 DATA'!FM138/$C138,2),"")))</f>
        <v/>
      </c>
      <c r="V138" s="312" t="str">
        <f>IF(OR($D138="*",$D138&lt;400),"",IF(AND('201819 DATA'!M138="*",$D138&gt;=400),"*",IF($D138&gt;=400,ROUND('201819 DATA'!M138/$D138,2),"")))</f>
        <v/>
      </c>
      <c r="W138" s="312" t="str">
        <f>IF(OR($D138="*",$D138&lt;400),"",IF(AND('201819 DATA'!N138="*",$D138&gt;=400),"*",IF($D138&gt;=400,ROUND('201819 DATA'!N138/$D138,2),"")))</f>
        <v/>
      </c>
      <c r="X138" s="312" t="str">
        <f>IF(OR($D138="*",$D138&lt;400),"",IF(AND('201819 DATA'!O138="*",$D138&gt;=400),"*",IF($D138&gt;=400,ROUND('201819 DATA'!O138/$D138,2),"")))</f>
        <v/>
      </c>
      <c r="Y138" s="312" t="str">
        <f>IF(OR($D138="*",$D138&lt;400),"",IF(AND('201819 DATA'!P138="*",$D138&gt;=400),"*",IF($D138&gt;=400,ROUND('201819 DATA'!P138/$D138,2),"")))</f>
        <v/>
      </c>
      <c r="Z138" s="312" t="str">
        <f>IF(OR($D138="*",$D138&lt;400),"",IF(AND('201819 DATA'!Q138="*",$D138&gt;=400),"*",IF($D138&gt;=400,ROUND('201819 DATA'!Q138/$D138,2),"")))</f>
        <v/>
      </c>
      <c r="AA138" s="312" t="str">
        <f>IF(OR($D138="*",$D138&lt;400),"",IF(AND('201819 DATA'!R138="*",$D138&gt;=400),"*",IF($D138&gt;=400,ROUND('201819 DATA'!R138/$D138,2),"")))</f>
        <v/>
      </c>
      <c r="AB138" s="312" t="str">
        <f>IF(OR($D138="*",$D138&lt;400),"",IF(AND('201819 DATA'!S138="*",$D138&gt;=400),"*",IF($D138&gt;=400,ROUND('201819 DATA'!S138/$D138,2),"")))</f>
        <v/>
      </c>
      <c r="AC138" s="312" t="str">
        <f>IF(OR($D138="*",$D138&lt;400),"",IF(AND('201819 DATA'!T138="*",$D138&gt;=400),"*",IF($D138&gt;=400,ROUND('201819 DATA'!T138/$D138,2),"")))</f>
        <v/>
      </c>
      <c r="AD138" s="289" t="str">
        <f>IF(OR($C138="*",$C138&lt;400),"",IF(AND('201819 DATA'!BC138="*",$C138&gt;=400),"*",IF($C138&gt;=400,ROUND('201819 DATA'!BC138/$C138,2),"")))</f>
        <v/>
      </c>
      <c r="AE138" s="289" t="str">
        <f>IF(OR($C138="*",$C138&lt;400),"",IF(AND('201819 DATA'!BD138="*",$C138&gt;=400),"*",IF($C138&gt;=400,ROUND('201819 DATA'!BD138/$C138,2),"")))</f>
        <v/>
      </c>
      <c r="AF138" s="289" t="str">
        <f>IF(OR($C138="*",$C138&lt;400),"",IF(AND('201819 DATA'!BE138="*",$C138&gt;=400),"*",IF($C138&gt;=400,ROUND('201819 DATA'!BE138/$C138,2),"")))</f>
        <v/>
      </c>
      <c r="AG138" s="289" t="str">
        <f>IF(OR($C138="*",$C138&lt;400),"",IF(AND('201819 DATA'!BF138="*",$C138&gt;=400),"*",IF($C138&gt;=400,ROUND('201819 DATA'!BF138/$C138,2),"")))</f>
        <v/>
      </c>
      <c r="AH138" s="289" t="str">
        <f>IF(OR($C138="*",$C138&lt;400),"",IF(AND('201819 DATA'!BG138="*",$C138&gt;=400),"*",IF($C138&gt;=400,ROUND('201819 DATA'!BG138/$C138,2),"")))</f>
        <v/>
      </c>
      <c r="AI138" s="289" t="str">
        <f>IF(OR($C138="*",$C138&lt;400),"",IF(AND('201819 DATA'!BH138="*",$C138&gt;=400),"*",IF($C138&gt;=400,ROUND('201819 DATA'!BH138/$C138,2),"")))</f>
        <v/>
      </c>
      <c r="AJ138" s="289" t="str">
        <f>IF(OR($C138="*",$C138&lt;400),"",IF(AND('201819 DATA'!BI138="*",$C138&gt;=400),"*",IF($C138&gt;=400,ROUND('201819 DATA'!BI138/$C138,2),"")))</f>
        <v/>
      </c>
      <c r="AK138" s="289" t="str">
        <f>IF(OR($C138="*",$C138&lt;400),"",IF(AND('201819 DATA'!BJ138="*",$C138&gt;=400),"*",IF($C138&gt;=400,ROUND('201819 DATA'!BJ138/$C138,2),"")))</f>
        <v/>
      </c>
      <c r="AL138" s="289" t="str">
        <f>IF(OR($C138="*",$C138&lt;400),"",IF(AND('201819 DATA'!BK138="*",$C138&gt;=400),"*",IF($C138&gt;=400,ROUND('201819 DATA'!BK138/$C138,2),"")))</f>
        <v/>
      </c>
      <c r="AM138" s="289" t="str">
        <f>IF(OR($C138="*",$C138&lt;400),"",IF(AND('201819 DATA'!BL138="*",$C138&gt;=400),"*",IF($C138&gt;=400,ROUND('201819 DATA'!BL138/$C138,2),"")))</f>
        <v/>
      </c>
      <c r="AN138" s="289" t="str">
        <f>IF(OR($C138="*",$C138&lt;400),"",IF(AND('201819 DATA'!BM138="*",$C138&gt;=400),"*",IF($C138&gt;=400,ROUND('201819 DATA'!BM138/$C138,2),"")))</f>
        <v/>
      </c>
      <c r="AO138" s="289" t="str">
        <f>IF(OR($C138="*",$C138&lt;400),"",IF(AND('201819 DATA'!BN138="*",$C138&gt;=400),"*",IF($C138&gt;=400,ROUND('201819 DATA'!BN138/$C138,2),"")))</f>
        <v/>
      </c>
      <c r="AP138" s="289" t="str">
        <f>IF(OR($C138="*",$C138&lt;400),"",IF(AND('201819 DATA'!BO138="*",$C138&gt;=400),"*",IF($C138&gt;=400,ROUND('201819 DATA'!BO138/$C138,2),"")))</f>
        <v/>
      </c>
      <c r="AQ138" s="289" t="str">
        <f>IF(OR($C138="*",$C138&lt;400),"",IF(AND('201819 DATA'!BP138="*",$C138&gt;=400),"*",IF($C138&gt;=400,ROUND('201819 DATA'!BP138/$C138,2),"")))</f>
        <v/>
      </c>
      <c r="AR138" s="289" t="str">
        <f>IF(OR($C138="*",$C138&lt;400),"",IF(AND('201819 DATA'!BQ138="*",$C138&gt;=400),"*",IF($C138&gt;=400,ROUND('201819 DATA'!BQ138/$C138,2),"")))</f>
        <v/>
      </c>
      <c r="AS138" s="289" t="str">
        <f>IF(OR($C138="*",$C138&lt;400),"",IF(AND('201819 DATA'!BR138="*",$C138&gt;=400),"*",IF($C138&gt;=400,ROUND('201819 DATA'!BR138/$C138,2),"")))</f>
        <v/>
      </c>
      <c r="AT138" s="289" t="str">
        <f>IF(OR($C138="*",$C138&lt;400),"",IF(AND('201819 DATA'!BS138="*",$C138&gt;=400),"*",IF($C138&gt;=400,ROUND('201819 DATA'!BS138/$C138,2),"")))</f>
        <v/>
      </c>
      <c r="AU138" s="289" t="str">
        <f>IF(OR($C138="*",$C138&lt;400),"",IF(AND('201819 DATA'!BT138="*",$C138&gt;=400),"*",IF($C138&gt;=400,ROUND('201819 DATA'!BT138/$C138,2),"")))</f>
        <v/>
      </c>
      <c r="AV138" s="289" t="str">
        <f>IF(OR($C138="*",$C138&lt;400),"",IF(AND('201819 DATA'!BU138="*",$C138&gt;=400),"*",IF($C138&gt;=400,ROUND('201819 DATA'!BU138/$C138,2),"")))</f>
        <v/>
      </c>
      <c r="AW138" s="289" t="str">
        <f>IF(OR($C138="*",$C138&lt;400),"",IF(AND('201819 DATA'!BV138="*",$C138&gt;=400),"*",IF($C138&gt;=400,ROUND('201819 DATA'!BV138/$C138,2),"")))</f>
        <v/>
      </c>
      <c r="AX138" s="289" t="str">
        <f>IF(OR($C138="*",$C138&lt;400),"",IF(AND('201819 DATA'!BW138="*",$C138&gt;=400),"*",IF($C138&gt;=400,ROUND('201819 DATA'!BW138/$C138,2),"")))</f>
        <v/>
      </c>
    </row>
    <row r="139" spans="1:50" x14ac:dyDescent="0.2">
      <c r="A139" s="13" t="s">
        <v>796</v>
      </c>
      <c r="B139" s="287">
        <f>'201819 DATA'!B139</f>
        <v>11405</v>
      </c>
      <c r="C139" s="288">
        <f>'201819 DATA'!C139</f>
        <v>10500</v>
      </c>
      <c r="D139" s="293">
        <f>'201819 DATA'!FN139</f>
        <v>10500</v>
      </c>
      <c r="G139" s="295">
        <f t="shared" si="2"/>
        <v>0.92</v>
      </c>
      <c r="H139" s="289">
        <f>IF(OR($C139="*",$C139&lt;400),"",IF(AND('201819 DATA'!F139="*",$C139&gt;=400),"*",IF($C139&gt;=400,ROUND('201819 DATA'!F139/$C139,2),"")))</f>
        <v>0</v>
      </c>
      <c r="I139" s="296">
        <f>IF(OR($B139="*",$B139&lt;400),"",IF(AND('201819 DATA'!Y139="*",$B139&gt;=400),"*",IF($B139&gt;=400,ROUND('201819 DATA'!Y139/$B139,2),"")))</f>
        <v>0</v>
      </c>
      <c r="J139" s="296">
        <f>IF(OR($B139="*",$B139&lt;400),"",IF(AND('201819 DATA'!Z139="*",$B139&gt;=400),"*",IF($B139&gt;=400,ROUND('201819 DATA'!Z139/$B139,2),"")))</f>
        <v>0.12</v>
      </c>
      <c r="K139" s="296">
        <f>IF(OR($B139="*",$B139&lt;400),"",IF(AND('201819 DATA'!AA139="*",$B139&gt;=400),"*",IF($B139&gt;=400,ROUND('201819 DATA'!AA139/$B139,2),"")))</f>
        <v>0.2</v>
      </c>
      <c r="L139" s="296">
        <f>IF(OR($B139="*",$B139&lt;400),"",IF(AND('201819 DATA'!AB139="*",$B139&gt;=400),"*",IF($B139&gt;=400,ROUND('201819 DATA'!AB139/$B139,2),"")))</f>
        <v>0.26</v>
      </c>
      <c r="M139" s="296">
        <f>IF(OR($B139="*",$B139&lt;400),"",IF(AND('201819 DATA'!AC139="*",$B139&gt;=400),"*",IF($B139&gt;=400,ROUND('201819 DATA'!AC139/$B139,2),"")))</f>
        <v>0.26</v>
      </c>
      <c r="N139" s="296">
        <f>IF(OR($B139="*",$B139&lt;400),"",IF(AND('201819 DATA'!AD139="*",$B139&gt;=400),"*",IF($B139&gt;=400,ROUND('201819 DATA'!AD139/$B139,2),"")))</f>
        <v>0.15</v>
      </c>
      <c r="O139" s="296">
        <f>IF(OR($B139="*",$B139&lt;400),"",IF(AND('201819 DATA'!AE139="*",$B139&gt;=400),"*",IF($B139&gt;=400,ROUND('201819 DATA'!AE139/$B139,2),"")))</f>
        <v>0.01</v>
      </c>
      <c r="P139" s="297"/>
      <c r="Q139" s="296">
        <f>IF(OR($B139="*",$B139&lt;400),"",IF(AND('201819 DATA'!FL139="*",$B139&gt;=400),"*",IF($B139&gt;=400,ROUND('201819 DATA'!FL139/$B139,2),"")))</f>
        <v>0.97</v>
      </c>
      <c r="R139" s="289">
        <f>IF(OR($C139="*",$C139&lt;400),"",IF(AND('201819 DATA'!F139="*",$C139&gt;=400),"*",IF($C139&gt;=400,ROUND('201819 DATA'!F139/$C139,2),"")))</f>
        <v>0</v>
      </c>
      <c r="S139" s="289">
        <f>IF(OR($C139="*",$C139&lt;400),"",IF(AND('201819 DATA'!G139="*",$C139&gt;=400),"*",IF($C139&gt;=400,ROUND('201819 DATA'!G139/$C139,2),"")))</f>
        <v>0</v>
      </c>
      <c r="T139" s="289">
        <f>IF(OR($C139="*",$C139&lt;400),"",IF(AND('201819 DATA'!H139="*",$C139&gt;=400),"*",IF($C139&gt;=400,ROUND('201819 DATA'!H139/$C139,2),"")))</f>
        <v>1</v>
      </c>
      <c r="U139" s="289">
        <f>IF(OR($C139="*",$C139&lt;400),"",IF(AND('201819 DATA'!FM139="*",$C139&gt;=400),"*",IF($C139&gt;=400,ROUND('201819 DATA'!FM139/$C139,2),"")))</f>
        <v>0</v>
      </c>
      <c r="V139" s="312">
        <f>IF(OR($D139="*",$D139&lt;400),"",IF(AND('201819 DATA'!M139="*",$D139&gt;=400),"*",IF($D139&gt;=400,ROUND('201819 DATA'!M139/$D139,2),"")))</f>
        <v>0.2</v>
      </c>
      <c r="W139" s="312">
        <f>IF(OR($D139="*",$D139&lt;400),"",IF(AND('201819 DATA'!N139="*",$D139&gt;=400),"*",IF($D139&gt;=400,ROUND('201819 DATA'!N139/$D139,2),"")))</f>
        <v>0.22</v>
      </c>
      <c r="X139" s="312">
        <f>IF(OR($D139="*",$D139&lt;400),"",IF(AND('201819 DATA'!O139="*",$D139&gt;=400),"*",IF($D139&gt;=400,ROUND('201819 DATA'!O139/$D139,2),"")))</f>
        <v>0.22</v>
      </c>
      <c r="Y139" s="312">
        <f>IF(OR($D139="*",$D139&lt;400),"",IF(AND('201819 DATA'!P139="*",$D139&gt;=400),"*",IF($D139&gt;=400,ROUND('201819 DATA'!P139/$D139,2),"")))</f>
        <v>0.31</v>
      </c>
      <c r="Z139" s="312">
        <f>IF(OR($D139="*",$D139&lt;400),"",IF(AND('201819 DATA'!Q139="*",$D139&gt;=400),"*",IF($D139&gt;=400,ROUND('201819 DATA'!Q139/$D139,2),"")))</f>
        <v>0.03</v>
      </c>
      <c r="AA139" s="312">
        <f>IF(OR($D139="*",$D139&lt;400),"",IF(AND('201819 DATA'!R139="*",$D139&gt;=400),"*",IF($D139&gt;=400,ROUND('201819 DATA'!R139/$D139,2),"")))</f>
        <v>0.01</v>
      </c>
      <c r="AB139" s="312">
        <f>IF(OR($D139="*",$D139&lt;400),"",IF(AND('201819 DATA'!S139="*",$D139&gt;=400),"*",IF($D139&gt;=400,ROUND('201819 DATA'!S139/$D139,2),"")))</f>
        <v>0.01</v>
      </c>
      <c r="AC139" s="312">
        <f>IF(OR($D139="*",$D139&lt;400),"",IF(AND('201819 DATA'!T139="*",$D139&gt;=400),"*",IF($D139&gt;=400,ROUND('201819 DATA'!T139/$D139,2),"")))</f>
        <v>0</v>
      </c>
      <c r="AD139" s="289">
        <f>IF(OR($C139="*",$C139&lt;400),"",IF(AND('201819 DATA'!BC139="*",$C139&gt;=400),"*",IF($C139&gt;=400,ROUND('201819 DATA'!BC139/$C139,2),"")))</f>
        <v>0.01</v>
      </c>
      <c r="AE139" s="289">
        <f>IF(OR($C139="*",$C139&lt;400),"",IF(AND('201819 DATA'!BD139="*",$C139&gt;=400),"*",IF($C139&gt;=400,ROUND('201819 DATA'!BD139/$C139,2),"")))</f>
        <v>0.01</v>
      </c>
      <c r="AF139" s="289">
        <f>IF(OR($C139="*",$C139&lt;400),"",IF(AND('201819 DATA'!BE139="*",$C139&gt;=400),"*",IF($C139&gt;=400,ROUND('201819 DATA'!BE139/$C139,2),"")))</f>
        <v>0.01</v>
      </c>
      <c r="AG139" s="289" t="str">
        <f>IF(OR($C139="*",$C139&lt;400),"",IF(AND('201819 DATA'!BF139="*",$C139&gt;=400),"*",IF($C139&gt;=400,ROUND('201819 DATA'!BF139/$C139,2),"")))</f>
        <v>*</v>
      </c>
      <c r="AH139" s="289">
        <f>IF(OR($C139="*",$C139&lt;400),"",IF(AND('201819 DATA'!BG139="*",$C139&gt;=400),"*",IF($C139&gt;=400,ROUND('201819 DATA'!BG139/$C139,2),"")))</f>
        <v>0</v>
      </c>
      <c r="AI139" s="289">
        <f>IF(OR($C139="*",$C139&lt;400),"",IF(AND('201819 DATA'!BH139="*",$C139&gt;=400),"*",IF($C139&gt;=400,ROUND('201819 DATA'!BH139/$C139,2),"")))</f>
        <v>0.02</v>
      </c>
      <c r="AJ139" s="289">
        <f>IF(OR($C139="*",$C139&lt;400),"",IF(AND('201819 DATA'!BI139="*",$C139&gt;=400),"*",IF($C139&gt;=400,ROUND('201819 DATA'!BI139/$C139,2),"")))</f>
        <v>0.12</v>
      </c>
      <c r="AK139" s="289">
        <f>IF(OR($C139="*",$C139&lt;400),"",IF(AND('201819 DATA'!BJ139="*",$C139&gt;=400),"*",IF($C139&gt;=400,ROUND('201819 DATA'!BJ139/$C139,2),"")))</f>
        <v>0</v>
      </c>
      <c r="AL139" s="289">
        <f>IF(OR($C139="*",$C139&lt;400),"",IF(AND('201819 DATA'!BK139="*",$C139&gt;=400),"*",IF($C139&gt;=400,ROUND('201819 DATA'!BK139/$C139,2),"")))</f>
        <v>0</v>
      </c>
      <c r="AM139" s="289">
        <f>IF(OR($C139="*",$C139&lt;400),"",IF(AND('201819 DATA'!BL139="*",$C139&gt;=400),"*",IF($C139&gt;=400,ROUND('201819 DATA'!BL139/$C139,2),"")))</f>
        <v>0.02</v>
      </c>
      <c r="AN139" s="289">
        <f>IF(OR($C139="*",$C139&lt;400),"",IF(AND('201819 DATA'!BM139="*",$C139&gt;=400),"*",IF($C139&gt;=400,ROUND('201819 DATA'!BM139/$C139,2),"")))</f>
        <v>0.55000000000000004</v>
      </c>
      <c r="AO139" s="289">
        <f>IF(OR($C139="*",$C139&lt;400),"",IF(AND('201819 DATA'!BN139="*",$C139&gt;=400),"*",IF($C139&gt;=400,ROUND('201819 DATA'!BN139/$C139,2),"")))</f>
        <v>0.01</v>
      </c>
      <c r="AP139" s="289">
        <f>IF(OR($C139="*",$C139&lt;400),"",IF(AND('201819 DATA'!BO139="*",$C139&gt;=400),"*",IF($C139&gt;=400,ROUND('201819 DATA'!BO139/$C139,2),"")))</f>
        <v>0.13</v>
      </c>
      <c r="AQ139" s="289">
        <f>IF(OR($C139="*",$C139&lt;400),"",IF(AND('201819 DATA'!BP139="*",$C139&gt;=400),"*",IF($C139&gt;=400,ROUND('201819 DATA'!BP139/$C139,2),"")))</f>
        <v>0.05</v>
      </c>
      <c r="AR139" s="289">
        <f>IF(OR($C139="*",$C139&lt;400),"",IF(AND('201819 DATA'!BQ139="*",$C139&gt;=400),"*",IF($C139&gt;=400,ROUND('201819 DATA'!BQ139/$C139,2),"")))</f>
        <v>0</v>
      </c>
      <c r="AS139" s="289">
        <f>IF(OR($C139="*",$C139&lt;400),"",IF(AND('201819 DATA'!BR139="*",$C139&gt;=400),"*",IF($C139&gt;=400,ROUND('201819 DATA'!BR139/$C139,2),"")))</f>
        <v>0</v>
      </c>
      <c r="AT139" s="289">
        <f>IF(OR($C139="*",$C139&lt;400),"",IF(AND('201819 DATA'!BS139="*",$C139&gt;=400),"*",IF($C139&gt;=400,ROUND('201819 DATA'!BS139/$C139,2),"")))</f>
        <v>0</v>
      </c>
      <c r="AU139" s="289">
        <f>IF(OR($C139="*",$C139&lt;400),"",IF(AND('201819 DATA'!BT139="*",$C139&gt;=400),"*",IF($C139&gt;=400,ROUND('201819 DATA'!BT139/$C139,2),"")))</f>
        <v>0.05</v>
      </c>
      <c r="AV139" s="289">
        <f>IF(OR($C139="*",$C139&lt;400),"",IF(AND('201819 DATA'!BU139="*",$C139&gt;=400),"*",IF($C139&gt;=400,ROUND('201819 DATA'!BU139/$C139,2),"")))</f>
        <v>0.02</v>
      </c>
      <c r="AW139" s="289">
        <f>IF(OR($C139="*",$C139&lt;400),"",IF(AND('201819 DATA'!BV139="*",$C139&gt;=400),"*",IF($C139&gt;=400,ROUND('201819 DATA'!BV139/$C139,2),"")))</f>
        <v>0</v>
      </c>
      <c r="AX139" s="289">
        <f>IF(OR($C139="*",$C139&lt;400),"",IF(AND('201819 DATA'!BW139="*",$C139&gt;=400),"*",IF($C139&gt;=400,ROUND('201819 DATA'!BW139/$C139,2),"")))</f>
        <v>0.01</v>
      </c>
    </row>
    <row r="140" spans="1:50" x14ac:dyDescent="0.2">
      <c r="A140" s="13" t="s">
        <v>552</v>
      </c>
      <c r="B140" s="287">
        <f>'201819 DATA'!B140</f>
        <v>121920</v>
      </c>
      <c r="C140" s="288">
        <f>'201819 DATA'!C140</f>
        <v>102190</v>
      </c>
      <c r="D140" s="293">
        <f>'201819 DATA'!FN140</f>
        <v>39615</v>
      </c>
      <c r="G140" s="295">
        <f t="shared" si="2"/>
        <v>0.84</v>
      </c>
      <c r="H140" s="289">
        <f>IF(OR($C140="*",$C140&lt;400),"",IF(AND('201819 DATA'!F140="*",$C140&gt;=400),"*",IF($C140&gt;=400,ROUND('201819 DATA'!F140/$C140,2),"")))</f>
        <v>0.43</v>
      </c>
      <c r="I140" s="296">
        <f>IF(OR($B140="*",$B140&lt;400),"",IF(AND('201819 DATA'!Y140="*",$B140&gt;=400),"*",IF($B140&gt;=400,ROUND('201819 DATA'!Y140/$B140,2),"")))</f>
        <v>0.1</v>
      </c>
      <c r="J140" s="296">
        <f>IF(OR($B140="*",$B140&lt;400),"",IF(AND('201819 DATA'!Z140="*",$B140&gt;=400),"*",IF($B140&gt;=400,ROUND('201819 DATA'!Z140/$B140,2),"")))</f>
        <v>0.09</v>
      </c>
      <c r="K140" s="296">
        <f>IF(OR($B140="*",$B140&lt;400),"",IF(AND('201819 DATA'!AA140="*",$B140&gt;=400),"*",IF($B140&gt;=400,ROUND('201819 DATA'!AA140/$B140,2),"")))</f>
        <v>0.13</v>
      </c>
      <c r="L140" s="296">
        <f>IF(OR($B140="*",$B140&lt;400),"",IF(AND('201819 DATA'!AB140="*",$B140&gt;=400),"*",IF($B140&gt;=400,ROUND('201819 DATA'!AB140/$B140,2),"")))</f>
        <v>0.17</v>
      </c>
      <c r="M140" s="296">
        <f>IF(OR($B140="*",$B140&lt;400),"",IF(AND('201819 DATA'!AC140="*",$B140&gt;=400),"*",IF($B140&gt;=400,ROUND('201819 DATA'!AC140/$B140,2),"")))</f>
        <v>0.21</v>
      </c>
      <c r="N140" s="296">
        <f>IF(OR($B140="*",$B140&lt;400),"",IF(AND('201819 DATA'!AD140="*",$B140&gt;=400),"*",IF($B140&gt;=400,ROUND('201819 DATA'!AD140/$B140,2),"")))</f>
        <v>0.24</v>
      </c>
      <c r="O140" s="296">
        <f>IF(OR($B140="*",$B140&lt;400),"",IF(AND('201819 DATA'!AE140="*",$B140&gt;=400),"*",IF($B140&gt;=400,ROUND('201819 DATA'!AE140/$B140,2),"")))</f>
        <v>0.05</v>
      </c>
      <c r="P140" s="297"/>
      <c r="Q140" s="296">
        <f>IF(OR($B140="*",$B140&lt;400),"",IF(AND('201819 DATA'!FL140="*",$B140&gt;=400),"*",IF($B140&gt;=400,ROUND('201819 DATA'!FL140/$B140,2),"")))</f>
        <v>0.57999999999999996</v>
      </c>
      <c r="R140" s="289">
        <f>IF(OR($C140="*",$C140&lt;400),"",IF(AND('201819 DATA'!F140="*",$C140&gt;=400),"*",IF($C140&gt;=400,ROUND('201819 DATA'!F140/$C140,2),"")))</f>
        <v>0.43</v>
      </c>
      <c r="S140" s="289">
        <f>IF(OR($C140="*",$C140&lt;400),"",IF(AND('201819 DATA'!G140="*",$C140&gt;=400),"*",IF($C140&gt;=400,ROUND('201819 DATA'!G140/$C140,2),"")))</f>
        <v>0.06</v>
      </c>
      <c r="T140" s="289">
        <f>IF(OR($C140="*",$C140&lt;400),"",IF(AND('201819 DATA'!H140="*",$C140&gt;=400),"*",IF($C140&gt;=400,ROUND('201819 DATA'!H140/$C140,2),"")))</f>
        <v>0.4</v>
      </c>
      <c r="U140" s="289">
        <f>IF(OR($C140="*",$C140&lt;400),"",IF(AND('201819 DATA'!FM140="*",$C140&gt;=400),"*",IF($C140&gt;=400,ROUND('201819 DATA'!FM140/$C140,2),"")))</f>
        <v>0.1</v>
      </c>
      <c r="V140" s="312">
        <f>IF(OR($D140="*",$D140&lt;400),"",IF(AND('201819 DATA'!M140="*",$D140&gt;=400),"*",IF($D140&gt;=400,ROUND('201819 DATA'!M140/$D140,2),"")))</f>
        <v>0.41</v>
      </c>
      <c r="W140" s="312">
        <f>IF(OR($D140="*",$D140&lt;400),"",IF(AND('201819 DATA'!N140="*",$D140&gt;=400),"*",IF($D140&gt;=400,ROUND('201819 DATA'!N140/$D140,2),"")))</f>
        <v>0.27</v>
      </c>
      <c r="X140" s="312">
        <f>IF(OR($D140="*",$D140&lt;400),"",IF(AND('201819 DATA'!O140="*",$D140&gt;=400),"*",IF($D140&gt;=400,ROUND('201819 DATA'!O140/$D140,2),"")))</f>
        <v>0.14000000000000001</v>
      </c>
      <c r="Y140" s="312">
        <f>IF(OR($D140="*",$D140&lt;400),"",IF(AND('201819 DATA'!P140="*",$D140&gt;=400),"*",IF($D140&gt;=400,ROUND('201819 DATA'!P140/$D140,2),"")))</f>
        <v>0.15</v>
      </c>
      <c r="Z140" s="312">
        <f>IF(OR($D140="*",$D140&lt;400),"",IF(AND('201819 DATA'!Q140="*",$D140&gt;=400),"*",IF($D140&gt;=400,ROUND('201819 DATA'!Q140/$D140,2),"")))</f>
        <v>0.02</v>
      </c>
      <c r="AA140" s="312">
        <f>IF(OR($D140="*",$D140&lt;400),"",IF(AND('201819 DATA'!R140="*",$D140&gt;=400),"*",IF($D140&gt;=400,ROUND('201819 DATA'!R140/$D140,2),"")))</f>
        <v>0</v>
      </c>
      <c r="AB140" s="312">
        <f>IF(OR($D140="*",$D140&lt;400),"",IF(AND('201819 DATA'!S140="*",$D140&gt;=400),"*",IF($D140&gt;=400,ROUND('201819 DATA'!S140/$D140,2),"")))</f>
        <v>0</v>
      </c>
      <c r="AC140" s="312" t="str">
        <f>IF(OR($D140="*",$D140&lt;400),"",IF(AND('201819 DATA'!T140="*",$D140&gt;=400),"*",IF($D140&gt;=400,ROUND('201819 DATA'!T140/$D140,2),"")))</f>
        <v>*</v>
      </c>
      <c r="AD140" s="289">
        <f>IF(OR($C140="*",$C140&lt;400),"",IF(AND('201819 DATA'!BC140="*",$C140&gt;=400),"*",IF($C140&gt;=400,ROUND('201819 DATA'!BC140/$C140,2),"")))</f>
        <v>0.03</v>
      </c>
      <c r="AE140" s="289">
        <f>IF(OR($C140="*",$C140&lt;400),"",IF(AND('201819 DATA'!BD140="*",$C140&gt;=400),"*",IF($C140&gt;=400,ROUND('201819 DATA'!BD140/$C140,2),"")))</f>
        <v>0.04</v>
      </c>
      <c r="AF140" s="289">
        <f>IF(OR($C140="*",$C140&lt;400),"",IF(AND('201819 DATA'!BE140="*",$C140&gt;=400),"*",IF($C140&gt;=400,ROUND('201819 DATA'!BE140/$C140,2),"")))</f>
        <v>0.02</v>
      </c>
      <c r="AG140" s="289">
        <f>IF(OR($C140="*",$C140&lt;400),"",IF(AND('201819 DATA'!BF140="*",$C140&gt;=400),"*",IF($C140&gt;=400,ROUND('201819 DATA'!BF140/$C140,2),"")))</f>
        <v>0.01</v>
      </c>
      <c r="AH140" s="289">
        <f>IF(OR($C140="*",$C140&lt;400),"",IF(AND('201819 DATA'!BG140="*",$C140&gt;=400),"*",IF($C140&gt;=400,ROUND('201819 DATA'!BG140/$C140,2),"")))</f>
        <v>0.01</v>
      </c>
      <c r="AI140" s="289">
        <f>IF(OR($C140="*",$C140&lt;400),"",IF(AND('201819 DATA'!BH140="*",$C140&gt;=400),"*",IF($C140&gt;=400,ROUND('201819 DATA'!BH140/$C140,2),"")))</f>
        <v>0.01</v>
      </c>
      <c r="AJ140" s="289">
        <f>IF(OR($C140="*",$C140&lt;400),"",IF(AND('201819 DATA'!BI140="*",$C140&gt;=400),"*",IF($C140&gt;=400,ROUND('201819 DATA'!BI140/$C140,2),"")))</f>
        <v>0.04</v>
      </c>
      <c r="AK140" s="289">
        <f>IF(OR($C140="*",$C140&lt;400),"",IF(AND('201819 DATA'!BJ140="*",$C140&gt;=400),"*",IF($C140&gt;=400,ROUND('201819 DATA'!BJ140/$C140,2),"")))</f>
        <v>0</v>
      </c>
      <c r="AL140" s="289">
        <f>IF(OR($C140="*",$C140&lt;400),"",IF(AND('201819 DATA'!BK140="*",$C140&gt;=400),"*",IF($C140&gt;=400,ROUND('201819 DATA'!BK140/$C140,2),"")))</f>
        <v>0.05</v>
      </c>
      <c r="AM140" s="289">
        <f>IF(OR($C140="*",$C140&lt;400),"",IF(AND('201819 DATA'!BL140="*",$C140&gt;=400),"*",IF($C140&gt;=400,ROUND('201819 DATA'!BL140/$C140,2),"")))</f>
        <v>0.06</v>
      </c>
      <c r="AN140" s="289">
        <f>IF(OR($C140="*",$C140&lt;400),"",IF(AND('201819 DATA'!BM140="*",$C140&gt;=400),"*",IF($C140&gt;=400,ROUND('201819 DATA'!BM140/$C140,2),"")))</f>
        <v>0.15</v>
      </c>
      <c r="AO140" s="289">
        <f>IF(OR($C140="*",$C140&lt;400),"",IF(AND('201819 DATA'!BN140="*",$C140&gt;=400),"*",IF($C140&gt;=400,ROUND('201819 DATA'!BN140/$C140,2),"")))</f>
        <v>0.02</v>
      </c>
      <c r="AP140" s="289">
        <f>IF(OR($C140="*",$C140&lt;400),"",IF(AND('201819 DATA'!BO140="*",$C140&gt;=400),"*",IF($C140&gt;=400,ROUND('201819 DATA'!BO140/$C140,2),"")))</f>
        <v>0.12</v>
      </c>
      <c r="AQ140" s="289">
        <f>IF(OR($C140="*",$C140&lt;400),"",IF(AND('201819 DATA'!BP140="*",$C140&gt;=400),"*",IF($C140&gt;=400,ROUND('201819 DATA'!BP140/$C140,2),"")))</f>
        <v>0.08</v>
      </c>
      <c r="AR140" s="289">
        <f>IF(OR($C140="*",$C140&lt;400),"",IF(AND('201819 DATA'!BQ140="*",$C140&gt;=400),"*",IF($C140&gt;=400,ROUND('201819 DATA'!BQ140/$C140,2),"")))</f>
        <v>7.0000000000000007E-2</v>
      </c>
      <c r="AS140" s="289">
        <f>IF(OR($C140="*",$C140&lt;400),"",IF(AND('201819 DATA'!BR140="*",$C140&gt;=400),"*",IF($C140&gt;=400,ROUND('201819 DATA'!BR140/$C140,2),"")))</f>
        <v>0.02</v>
      </c>
      <c r="AT140" s="289">
        <f>IF(OR($C140="*",$C140&lt;400),"",IF(AND('201819 DATA'!BS140="*",$C140&gt;=400),"*",IF($C140&gt;=400,ROUND('201819 DATA'!BS140/$C140,2),"")))</f>
        <v>0</v>
      </c>
      <c r="AU140" s="289">
        <f>IF(OR($C140="*",$C140&lt;400),"",IF(AND('201819 DATA'!BT140="*",$C140&gt;=400),"*",IF($C140&gt;=400,ROUND('201819 DATA'!BT140/$C140,2),"")))</f>
        <v>0.12</v>
      </c>
      <c r="AV140" s="289">
        <f>IF(OR($C140="*",$C140&lt;400),"",IF(AND('201819 DATA'!BU140="*",$C140&gt;=400),"*",IF($C140&gt;=400,ROUND('201819 DATA'!BU140/$C140,2),"")))</f>
        <v>0.08</v>
      </c>
      <c r="AW140" s="289">
        <f>IF(OR($C140="*",$C140&lt;400),"",IF(AND('201819 DATA'!BV140="*",$C140&gt;=400),"*",IF($C140&gt;=400,ROUND('201819 DATA'!BV140/$C140,2),"")))</f>
        <v>0</v>
      </c>
      <c r="AX140" s="289">
        <f>IF(OR($C140="*",$C140&lt;400),"",IF(AND('201819 DATA'!BW140="*",$C140&gt;=400),"*",IF($C140&gt;=400,ROUND('201819 DATA'!BW140/$C140,2),"")))</f>
        <v>0.05</v>
      </c>
    </row>
    <row r="141" spans="1:50" x14ac:dyDescent="0.2">
      <c r="A141" s="13" t="s">
        <v>1598</v>
      </c>
      <c r="B141" s="287">
        <f>'201819 DATA'!B141</f>
        <v>80</v>
      </c>
      <c r="C141" s="288">
        <f>'201819 DATA'!C141</f>
        <v>60</v>
      </c>
      <c r="D141" s="293">
        <f>'201819 DATA'!FN141</f>
        <v>60</v>
      </c>
      <c r="G141" s="295" t="str">
        <f t="shared" si="2"/>
        <v/>
      </c>
      <c r="H141" s="289" t="str">
        <f>IF(OR($C141="*",$C141&lt;400),"",IF(AND('201819 DATA'!F141="*",$C141&gt;=400),"*",IF($C141&gt;=400,ROUND('201819 DATA'!F141/$C141,2),"")))</f>
        <v/>
      </c>
      <c r="I141" s="296" t="str">
        <f>IF(OR($B141="*",$B141&lt;400),"",IF(AND('201819 DATA'!Y141="*",$B141&gt;=400),"*",IF($B141&gt;=400,ROUND('201819 DATA'!Y141/$B141,2),"")))</f>
        <v/>
      </c>
      <c r="J141" s="296" t="str">
        <f>IF(OR($B141="*",$B141&lt;400),"",IF(AND('201819 DATA'!Z141="*",$B141&gt;=400),"*",IF($B141&gt;=400,ROUND('201819 DATA'!Z141/$B141,2),"")))</f>
        <v/>
      </c>
      <c r="K141" s="296" t="str">
        <f>IF(OR($B141="*",$B141&lt;400),"",IF(AND('201819 DATA'!AA141="*",$B141&gt;=400),"*",IF($B141&gt;=400,ROUND('201819 DATA'!AA141/$B141,2),"")))</f>
        <v/>
      </c>
      <c r="L141" s="296" t="str">
        <f>IF(OR($B141="*",$B141&lt;400),"",IF(AND('201819 DATA'!AB141="*",$B141&gt;=400),"*",IF($B141&gt;=400,ROUND('201819 DATA'!AB141/$B141,2),"")))</f>
        <v/>
      </c>
      <c r="M141" s="296" t="str">
        <f>IF(OR($B141="*",$B141&lt;400),"",IF(AND('201819 DATA'!AC141="*",$B141&gt;=400),"*",IF($B141&gt;=400,ROUND('201819 DATA'!AC141/$B141,2),"")))</f>
        <v/>
      </c>
      <c r="N141" s="296" t="str">
        <f>IF(OR($B141="*",$B141&lt;400),"",IF(AND('201819 DATA'!AD141="*",$B141&gt;=400),"*",IF($B141&gt;=400,ROUND('201819 DATA'!AD141/$B141,2),"")))</f>
        <v/>
      </c>
      <c r="O141" s="296" t="str">
        <f>IF(OR($B141="*",$B141&lt;400),"",IF(AND('201819 DATA'!AE141="*",$B141&gt;=400),"*",IF($B141&gt;=400,ROUND('201819 DATA'!AE141/$B141,2),"")))</f>
        <v/>
      </c>
      <c r="P141" s="297"/>
      <c r="Q141" s="296" t="str">
        <f>IF(OR($B141="*",$B141&lt;400),"",IF(AND('201819 DATA'!FL141="*",$B141&gt;=400),"*",IF($B141&gt;=400,ROUND('201819 DATA'!FL141/$B141,2),"")))</f>
        <v/>
      </c>
      <c r="R141" s="289" t="str">
        <f>IF(OR($C141="*",$C141&lt;400),"",IF(AND('201819 DATA'!F141="*",$C141&gt;=400),"*",IF($C141&gt;=400,ROUND('201819 DATA'!F141/$C141,2),"")))</f>
        <v/>
      </c>
      <c r="S141" s="289" t="str">
        <f>IF(OR($C141="*",$C141&lt;400),"",IF(AND('201819 DATA'!G141="*",$C141&gt;=400),"*",IF($C141&gt;=400,ROUND('201819 DATA'!G141/$C141,2),"")))</f>
        <v/>
      </c>
      <c r="T141" s="289" t="str">
        <f>IF(OR($C141="*",$C141&lt;400),"",IF(AND('201819 DATA'!H141="*",$C141&gt;=400),"*",IF($C141&gt;=400,ROUND('201819 DATA'!H141/$C141,2),"")))</f>
        <v/>
      </c>
      <c r="U141" s="289" t="str">
        <f>IF(OR($C141="*",$C141&lt;400),"",IF(AND('201819 DATA'!FM141="*",$C141&gt;=400),"*",IF($C141&gt;=400,ROUND('201819 DATA'!FM141/$C141,2),"")))</f>
        <v/>
      </c>
      <c r="V141" s="312" t="str">
        <f>IF(OR($D141="*",$D141&lt;400),"",IF(AND('201819 DATA'!M141="*",$D141&gt;=400),"*",IF($D141&gt;=400,ROUND('201819 DATA'!M141/$D141,2),"")))</f>
        <v/>
      </c>
      <c r="W141" s="312" t="str">
        <f>IF(OR($D141="*",$D141&lt;400),"",IF(AND('201819 DATA'!N141="*",$D141&gt;=400),"*",IF($D141&gt;=400,ROUND('201819 DATA'!N141/$D141,2),"")))</f>
        <v/>
      </c>
      <c r="X141" s="312" t="str">
        <f>IF(OR($D141="*",$D141&lt;400),"",IF(AND('201819 DATA'!O141="*",$D141&gt;=400),"*",IF($D141&gt;=400,ROUND('201819 DATA'!O141/$D141,2),"")))</f>
        <v/>
      </c>
      <c r="Y141" s="312" t="str">
        <f>IF(OR($D141="*",$D141&lt;400),"",IF(AND('201819 DATA'!P141="*",$D141&gt;=400),"*",IF($D141&gt;=400,ROUND('201819 DATA'!P141/$D141,2),"")))</f>
        <v/>
      </c>
      <c r="Z141" s="312" t="str">
        <f>IF(OR($D141="*",$D141&lt;400),"",IF(AND('201819 DATA'!Q141="*",$D141&gt;=400),"*",IF($D141&gt;=400,ROUND('201819 DATA'!Q141/$D141,2),"")))</f>
        <v/>
      </c>
      <c r="AA141" s="312" t="str">
        <f>IF(OR($D141="*",$D141&lt;400),"",IF(AND('201819 DATA'!R141="*",$D141&gt;=400),"*",IF($D141&gt;=400,ROUND('201819 DATA'!R141/$D141,2),"")))</f>
        <v/>
      </c>
      <c r="AB141" s="312" t="str">
        <f>IF(OR($D141="*",$D141&lt;400),"",IF(AND('201819 DATA'!S141="*",$D141&gt;=400),"*",IF($D141&gt;=400,ROUND('201819 DATA'!S141/$D141,2),"")))</f>
        <v/>
      </c>
      <c r="AC141" s="312" t="str">
        <f>IF(OR($D141="*",$D141&lt;400),"",IF(AND('201819 DATA'!T141="*",$D141&gt;=400),"*",IF($D141&gt;=400,ROUND('201819 DATA'!T141/$D141,2),"")))</f>
        <v/>
      </c>
      <c r="AD141" s="289" t="str">
        <f>IF(OR($C141="*",$C141&lt;400),"",IF(AND('201819 DATA'!BC141="*",$C141&gt;=400),"*",IF($C141&gt;=400,ROUND('201819 DATA'!BC141/$C141,2),"")))</f>
        <v/>
      </c>
      <c r="AE141" s="289" t="str">
        <f>IF(OR($C141="*",$C141&lt;400),"",IF(AND('201819 DATA'!BD141="*",$C141&gt;=400),"*",IF($C141&gt;=400,ROUND('201819 DATA'!BD141/$C141,2),"")))</f>
        <v/>
      </c>
      <c r="AF141" s="289" t="str">
        <f>IF(OR($C141="*",$C141&lt;400),"",IF(AND('201819 DATA'!BE141="*",$C141&gt;=400),"*",IF($C141&gt;=400,ROUND('201819 DATA'!BE141/$C141,2),"")))</f>
        <v/>
      </c>
      <c r="AG141" s="289" t="str">
        <f>IF(OR($C141="*",$C141&lt;400),"",IF(AND('201819 DATA'!BF141="*",$C141&gt;=400),"*",IF($C141&gt;=400,ROUND('201819 DATA'!BF141/$C141,2),"")))</f>
        <v/>
      </c>
      <c r="AH141" s="289" t="str">
        <f>IF(OR($C141="*",$C141&lt;400),"",IF(AND('201819 DATA'!BG141="*",$C141&gt;=400),"*",IF($C141&gt;=400,ROUND('201819 DATA'!BG141/$C141,2),"")))</f>
        <v/>
      </c>
      <c r="AI141" s="289" t="str">
        <f>IF(OR($C141="*",$C141&lt;400),"",IF(AND('201819 DATA'!BH141="*",$C141&gt;=400),"*",IF($C141&gt;=400,ROUND('201819 DATA'!BH141/$C141,2),"")))</f>
        <v/>
      </c>
      <c r="AJ141" s="289" t="str">
        <f>IF(OR($C141="*",$C141&lt;400),"",IF(AND('201819 DATA'!BI141="*",$C141&gt;=400),"*",IF($C141&gt;=400,ROUND('201819 DATA'!BI141/$C141,2),"")))</f>
        <v/>
      </c>
      <c r="AK141" s="289" t="str">
        <f>IF(OR($C141="*",$C141&lt;400),"",IF(AND('201819 DATA'!BJ141="*",$C141&gt;=400),"*",IF($C141&gt;=400,ROUND('201819 DATA'!BJ141/$C141,2),"")))</f>
        <v/>
      </c>
      <c r="AL141" s="289" t="str">
        <f>IF(OR($C141="*",$C141&lt;400),"",IF(AND('201819 DATA'!BK141="*",$C141&gt;=400),"*",IF($C141&gt;=400,ROUND('201819 DATA'!BK141/$C141,2),"")))</f>
        <v/>
      </c>
      <c r="AM141" s="289" t="str">
        <f>IF(OR($C141="*",$C141&lt;400),"",IF(AND('201819 DATA'!BL141="*",$C141&gt;=400),"*",IF($C141&gt;=400,ROUND('201819 DATA'!BL141/$C141,2),"")))</f>
        <v/>
      </c>
      <c r="AN141" s="289" t="str">
        <f>IF(OR($C141="*",$C141&lt;400),"",IF(AND('201819 DATA'!BM141="*",$C141&gt;=400),"*",IF($C141&gt;=400,ROUND('201819 DATA'!BM141/$C141,2),"")))</f>
        <v/>
      </c>
      <c r="AO141" s="289" t="str">
        <f>IF(OR($C141="*",$C141&lt;400),"",IF(AND('201819 DATA'!BN141="*",$C141&gt;=400),"*",IF($C141&gt;=400,ROUND('201819 DATA'!BN141/$C141,2),"")))</f>
        <v/>
      </c>
      <c r="AP141" s="289" t="str">
        <f>IF(OR($C141="*",$C141&lt;400),"",IF(AND('201819 DATA'!BO141="*",$C141&gt;=400),"*",IF($C141&gt;=400,ROUND('201819 DATA'!BO141/$C141,2),"")))</f>
        <v/>
      </c>
      <c r="AQ141" s="289" t="str">
        <f>IF(OR($C141="*",$C141&lt;400),"",IF(AND('201819 DATA'!BP141="*",$C141&gt;=400),"*",IF($C141&gt;=400,ROUND('201819 DATA'!BP141/$C141,2),"")))</f>
        <v/>
      </c>
      <c r="AR141" s="289" t="str">
        <f>IF(OR($C141="*",$C141&lt;400),"",IF(AND('201819 DATA'!BQ141="*",$C141&gt;=400),"*",IF($C141&gt;=400,ROUND('201819 DATA'!BQ141/$C141,2),"")))</f>
        <v/>
      </c>
      <c r="AS141" s="289" t="str">
        <f>IF(OR($C141="*",$C141&lt;400),"",IF(AND('201819 DATA'!BR141="*",$C141&gt;=400),"*",IF($C141&gt;=400,ROUND('201819 DATA'!BR141/$C141,2),"")))</f>
        <v/>
      </c>
      <c r="AT141" s="289" t="str">
        <f>IF(OR($C141="*",$C141&lt;400),"",IF(AND('201819 DATA'!BS141="*",$C141&gt;=400),"*",IF($C141&gt;=400,ROUND('201819 DATA'!BS141/$C141,2),"")))</f>
        <v/>
      </c>
      <c r="AU141" s="289" t="str">
        <f>IF(OR($C141="*",$C141&lt;400),"",IF(AND('201819 DATA'!BT141="*",$C141&gt;=400),"*",IF($C141&gt;=400,ROUND('201819 DATA'!BT141/$C141,2),"")))</f>
        <v/>
      </c>
      <c r="AV141" s="289" t="str">
        <f>IF(OR($C141="*",$C141&lt;400),"",IF(AND('201819 DATA'!BU141="*",$C141&gt;=400),"*",IF($C141&gt;=400,ROUND('201819 DATA'!BU141/$C141,2),"")))</f>
        <v/>
      </c>
      <c r="AW141" s="289" t="str">
        <f>IF(OR($C141="*",$C141&lt;400),"",IF(AND('201819 DATA'!BV141="*",$C141&gt;=400),"*",IF($C141&gt;=400,ROUND('201819 DATA'!BV141/$C141,2),"")))</f>
        <v/>
      </c>
      <c r="AX141" s="289" t="str">
        <f>IF(OR($C141="*",$C141&lt;400),"",IF(AND('201819 DATA'!BW141="*",$C141&gt;=400),"*",IF($C141&gt;=400,ROUND('201819 DATA'!BW141/$C141,2),"")))</f>
        <v/>
      </c>
    </row>
    <row r="142" spans="1:50" x14ac:dyDescent="0.2">
      <c r="A142" s="13" t="s">
        <v>1218</v>
      </c>
      <c r="B142" s="287">
        <f>'201819 DATA'!B142</f>
        <v>2160</v>
      </c>
      <c r="C142" s="288">
        <f>'201819 DATA'!C142</f>
        <v>1055</v>
      </c>
      <c r="D142" s="293">
        <f>'201819 DATA'!FN142</f>
        <v>1005</v>
      </c>
      <c r="G142" s="295">
        <f t="shared" si="2"/>
        <v>0.49</v>
      </c>
      <c r="H142" s="289">
        <f>IF(OR($C142="*",$C142&lt;400),"",IF(AND('201819 DATA'!F142="*",$C142&gt;=400),"*",IF($C142&gt;=400,ROUND('201819 DATA'!F142/$C142,2),"")))</f>
        <v>0</v>
      </c>
      <c r="I142" s="296">
        <f>IF(OR($B142="*",$B142&lt;400),"",IF(AND('201819 DATA'!Y142="*",$B142&gt;=400),"*",IF($B142&gt;=400,ROUND('201819 DATA'!Y142/$B142,2),"")))</f>
        <v>0</v>
      </c>
      <c r="J142" s="296">
        <f>IF(OR($B142="*",$B142&lt;400),"",IF(AND('201819 DATA'!Z142="*",$B142&gt;=400),"*",IF($B142&gt;=400,ROUND('201819 DATA'!Z142/$B142,2),"")))</f>
        <v>0</v>
      </c>
      <c r="K142" s="296">
        <f>IF(OR($B142="*",$B142&lt;400),"",IF(AND('201819 DATA'!AA142="*",$B142&gt;=400),"*",IF($B142&gt;=400,ROUND('201819 DATA'!AA142/$B142,2),"")))</f>
        <v>0</v>
      </c>
      <c r="L142" s="296">
        <f>IF(OR($B142="*",$B142&lt;400),"",IF(AND('201819 DATA'!AB142="*",$B142&gt;=400),"*",IF($B142&gt;=400,ROUND('201819 DATA'!AB142/$B142,2),"")))</f>
        <v>0</v>
      </c>
      <c r="M142" s="296">
        <f>IF(OR($B142="*",$B142&lt;400),"",IF(AND('201819 DATA'!AC142="*",$B142&gt;=400),"*",IF($B142&gt;=400,ROUND('201819 DATA'!AC142/$B142,2),"")))</f>
        <v>0</v>
      </c>
      <c r="N142" s="296">
        <f>IF(OR($B142="*",$B142&lt;400),"",IF(AND('201819 DATA'!AD142="*",$B142&gt;=400),"*",IF($B142&gt;=400,ROUND('201819 DATA'!AD142/$B142,2),"")))</f>
        <v>0</v>
      </c>
      <c r="O142" s="296">
        <f>IF(OR($B142="*",$B142&lt;400),"",IF(AND('201819 DATA'!AE142="*",$B142&gt;=400),"*",IF($B142&gt;=400,ROUND('201819 DATA'!AE142/$B142,2),"")))</f>
        <v>0</v>
      </c>
      <c r="P142" s="297"/>
      <c r="Q142" s="296">
        <f>IF(OR($B142="*",$B142&lt;400),"",IF(AND('201819 DATA'!FL142="*",$B142&gt;=400),"*",IF($B142&gt;=400,ROUND('201819 DATA'!FL142/$B142,2),"")))</f>
        <v>1</v>
      </c>
      <c r="R142" s="289">
        <f>IF(OR($C142="*",$C142&lt;400),"",IF(AND('201819 DATA'!F142="*",$C142&gt;=400),"*",IF($C142&gt;=400,ROUND('201819 DATA'!F142/$C142,2),"")))</f>
        <v>0</v>
      </c>
      <c r="S142" s="289">
        <f>IF(OR($C142="*",$C142&lt;400),"",IF(AND('201819 DATA'!G142="*",$C142&gt;=400),"*",IF($C142&gt;=400,ROUND('201819 DATA'!G142/$C142,2),"")))</f>
        <v>0.05</v>
      </c>
      <c r="T142" s="289">
        <f>IF(OR($C142="*",$C142&lt;400),"",IF(AND('201819 DATA'!H142="*",$C142&gt;=400),"*",IF($C142&gt;=400,ROUND('201819 DATA'!H142/$C142,2),"")))</f>
        <v>0.95</v>
      </c>
      <c r="U142" s="289">
        <f>IF(OR($C142="*",$C142&lt;400),"",IF(AND('201819 DATA'!FM142="*",$C142&gt;=400),"*",IF($C142&gt;=400,ROUND('201819 DATA'!FM142/$C142,2),"")))</f>
        <v>0</v>
      </c>
      <c r="V142" s="312">
        <f>IF(OR($D142="*",$D142&lt;400),"",IF(AND('201819 DATA'!M142="*",$D142&gt;=400),"*",IF($D142&gt;=400,ROUND('201819 DATA'!M142/$D142,2),"")))</f>
        <v>0.42</v>
      </c>
      <c r="W142" s="312">
        <f>IF(OR($D142="*",$D142&lt;400),"",IF(AND('201819 DATA'!N142="*",$D142&gt;=400),"*",IF($D142&gt;=400,ROUND('201819 DATA'!N142/$D142,2),"")))</f>
        <v>0.31</v>
      </c>
      <c r="X142" s="312">
        <f>IF(OR($D142="*",$D142&lt;400),"",IF(AND('201819 DATA'!O142="*",$D142&gt;=400),"*",IF($D142&gt;=400,ROUND('201819 DATA'!O142/$D142,2),"")))</f>
        <v>0.15</v>
      </c>
      <c r="Y142" s="312">
        <f>IF(OR($D142="*",$D142&lt;400),"",IF(AND('201819 DATA'!P142="*",$D142&gt;=400),"*",IF($D142&gt;=400,ROUND('201819 DATA'!P142/$D142,2),"")))</f>
        <v>0.11</v>
      </c>
      <c r="Z142" s="312" t="str">
        <f>IF(OR($D142="*",$D142&lt;400),"",IF(AND('201819 DATA'!Q142="*",$D142&gt;=400),"*",IF($D142&gt;=400,ROUND('201819 DATA'!Q142/$D142,2),"")))</f>
        <v>*</v>
      </c>
      <c r="AA142" s="312" t="str">
        <f>IF(OR($D142="*",$D142&lt;400),"",IF(AND('201819 DATA'!R142="*",$D142&gt;=400),"*",IF($D142&gt;=400,ROUND('201819 DATA'!R142/$D142,2),"")))</f>
        <v>*</v>
      </c>
      <c r="AB142" s="312">
        <f>IF(OR($D142="*",$D142&lt;400),"",IF(AND('201819 DATA'!S142="*",$D142&gt;=400),"*",IF($D142&gt;=400,ROUND('201819 DATA'!S142/$D142,2),"")))</f>
        <v>0</v>
      </c>
      <c r="AC142" s="312" t="str">
        <f>IF(OR($D142="*",$D142&lt;400),"",IF(AND('201819 DATA'!T142="*",$D142&gt;=400),"*",IF($D142&gt;=400,ROUND('201819 DATA'!T142/$D142,2),"")))</f>
        <v>*</v>
      </c>
      <c r="AD142" s="289" t="str">
        <f>IF(OR($C142="*",$C142&lt;400),"",IF(AND('201819 DATA'!BC142="*",$C142&gt;=400),"*",IF($C142&gt;=400,ROUND('201819 DATA'!BC142/$C142,2),"")))</f>
        <v>*</v>
      </c>
      <c r="AE142" s="289">
        <f>IF(OR($C142="*",$C142&lt;400),"",IF(AND('201819 DATA'!BD142="*",$C142&gt;=400),"*",IF($C142&gt;=400,ROUND('201819 DATA'!BD142/$C142,2),"")))</f>
        <v>0.28000000000000003</v>
      </c>
      <c r="AF142" s="289">
        <f>IF(OR($C142="*",$C142&lt;400),"",IF(AND('201819 DATA'!BE142="*",$C142&gt;=400),"*",IF($C142&gt;=400,ROUND('201819 DATA'!BE142/$C142,2),"")))</f>
        <v>0</v>
      </c>
      <c r="AG142" s="289">
        <f>IF(OR($C142="*",$C142&lt;400),"",IF(AND('201819 DATA'!BF142="*",$C142&gt;=400),"*",IF($C142&gt;=400,ROUND('201819 DATA'!BF142/$C142,2),"")))</f>
        <v>0</v>
      </c>
      <c r="AH142" s="289">
        <f>IF(OR($C142="*",$C142&lt;400),"",IF(AND('201819 DATA'!BG142="*",$C142&gt;=400),"*",IF($C142&gt;=400,ROUND('201819 DATA'!BG142/$C142,2),"")))</f>
        <v>0</v>
      </c>
      <c r="AI142" s="289">
        <f>IF(OR($C142="*",$C142&lt;400),"",IF(AND('201819 DATA'!BH142="*",$C142&gt;=400),"*",IF($C142&gt;=400,ROUND('201819 DATA'!BH142/$C142,2),"")))</f>
        <v>0.01</v>
      </c>
      <c r="AJ142" s="289">
        <f>IF(OR($C142="*",$C142&lt;400),"",IF(AND('201819 DATA'!BI142="*",$C142&gt;=400),"*",IF($C142&gt;=400,ROUND('201819 DATA'!BI142/$C142,2),"")))</f>
        <v>0.11</v>
      </c>
      <c r="AK142" s="289">
        <f>IF(OR($C142="*",$C142&lt;400),"",IF(AND('201819 DATA'!BJ142="*",$C142&gt;=400),"*",IF($C142&gt;=400,ROUND('201819 DATA'!BJ142/$C142,2),"")))</f>
        <v>0</v>
      </c>
      <c r="AL142" s="289">
        <f>IF(OR($C142="*",$C142&lt;400),"",IF(AND('201819 DATA'!BK142="*",$C142&gt;=400),"*",IF($C142&gt;=400,ROUND('201819 DATA'!BK142/$C142,2),"")))</f>
        <v>0.01</v>
      </c>
      <c r="AM142" s="289">
        <f>IF(OR($C142="*",$C142&lt;400),"",IF(AND('201819 DATA'!BL142="*",$C142&gt;=400),"*",IF($C142&gt;=400,ROUND('201819 DATA'!BL142/$C142,2),"")))</f>
        <v>0</v>
      </c>
      <c r="AN142" s="289">
        <f>IF(OR($C142="*",$C142&lt;400),"",IF(AND('201819 DATA'!BM142="*",$C142&gt;=400),"*",IF($C142&gt;=400,ROUND('201819 DATA'!BM142/$C142,2),"")))</f>
        <v>0.46</v>
      </c>
      <c r="AO142" s="289">
        <f>IF(OR($C142="*",$C142&lt;400),"",IF(AND('201819 DATA'!BN142="*",$C142&gt;=400),"*",IF($C142&gt;=400,ROUND('201819 DATA'!BN142/$C142,2),"")))</f>
        <v>0.01</v>
      </c>
      <c r="AP142" s="289">
        <f>IF(OR($C142="*",$C142&lt;400),"",IF(AND('201819 DATA'!BO142="*",$C142&gt;=400),"*",IF($C142&gt;=400,ROUND('201819 DATA'!BO142/$C142,2),"")))</f>
        <v>0.05</v>
      </c>
      <c r="AQ142" s="289">
        <f>IF(OR($C142="*",$C142&lt;400),"",IF(AND('201819 DATA'!BP142="*",$C142&gt;=400),"*",IF($C142&gt;=400,ROUND('201819 DATA'!BP142/$C142,2),"")))</f>
        <v>0.04</v>
      </c>
      <c r="AR142" s="289">
        <f>IF(OR($C142="*",$C142&lt;400),"",IF(AND('201819 DATA'!BQ142="*",$C142&gt;=400),"*",IF($C142&gt;=400,ROUND('201819 DATA'!BQ142/$C142,2),"")))</f>
        <v>0</v>
      </c>
      <c r="AS142" s="289">
        <f>IF(OR($C142="*",$C142&lt;400),"",IF(AND('201819 DATA'!BR142="*",$C142&gt;=400),"*",IF($C142&gt;=400,ROUND('201819 DATA'!BR142/$C142,2),"")))</f>
        <v>0</v>
      </c>
      <c r="AT142" s="289">
        <f>IF(OR($C142="*",$C142&lt;400),"",IF(AND('201819 DATA'!BS142="*",$C142&gt;=400),"*",IF($C142&gt;=400,ROUND('201819 DATA'!BS142/$C142,2),"")))</f>
        <v>0</v>
      </c>
      <c r="AU142" s="289" t="str">
        <f>IF(OR($C142="*",$C142&lt;400),"",IF(AND('201819 DATA'!BT142="*",$C142&gt;=400),"*",IF($C142&gt;=400,ROUND('201819 DATA'!BT142/$C142,2),"")))</f>
        <v>*</v>
      </c>
      <c r="AV142" s="289" t="str">
        <f>IF(OR($C142="*",$C142&lt;400),"",IF(AND('201819 DATA'!BU142="*",$C142&gt;=400),"*",IF($C142&gt;=400,ROUND('201819 DATA'!BU142/$C142,2),"")))</f>
        <v>*</v>
      </c>
      <c r="AW142" s="289">
        <f>IF(OR($C142="*",$C142&lt;400),"",IF(AND('201819 DATA'!BV142="*",$C142&gt;=400),"*",IF($C142&gt;=400,ROUND('201819 DATA'!BV142/$C142,2),"")))</f>
        <v>0</v>
      </c>
      <c r="AX142" s="289" t="str">
        <f>IF(OR($C142="*",$C142&lt;400),"",IF(AND('201819 DATA'!BW142="*",$C142&gt;=400),"*",IF($C142&gt;=400,ROUND('201819 DATA'!BW142/$C142,2),"")))</f>
        <v>*</v>
      </c>
    </row>
    <row r="143" spans="1:50" x14ac:dyDescent="0.2">
      <c r="A143" s="13" t="s">
        <v>1554</v>
      </c>
      <c r="B143" s="287">
        <f>'201819 DATA'!B143</f>
        <v>5740</v>
      </c>
      <c r="C143" s="288">
        <f>'201819 DATA'!C143</f>
        <v>4510</v>
      </c>
      <c r="D143" s="293">
        <f>'201819 DATA'!FN143</f>
        <v>0</v>
      </c>
      <c r="G143" s="295">
        <f t="shared" si="2"/>
        <v>0.79</v>
      </c>
      <c r="H143" s="289">
        <f>IF(OR($C143="*",$C143&lt;400),"",IF(AND('201819 DATA'!F143="*",$C143&gt;=400),"*",IF($C143&gt;=400,ROUND('201819 DATA'!F143/$C143,2),"")))</f>
        <v>0.81</v>
      </c>
      <c r="I143" s="296">
        <f>IF(OR($B143="*",$B143&lt;400),"",IF(AND('201819 DATA'!Y143="*",$B143&gt;=400),"*",IF($B143&gt;=400,ROUND('201819 DATA'!Y143/$B143,2),"")))</f>
        <v>0.01</v>
      </c>
      <c r="J143" s="296">
        <f>IF(OR($B143="*",$B143&lt;400),"",IF(AND('201819 DATA'!Z143="*",$B143&gt;=400),"*",IF($B143&gt;=400,ROUND('201819 DATA'!Z143/$B143,2),"")))</f>
        <v>0.28000000000000003</v>
      </c>
      <c r="K143" s="296">
        <f>IF(OR($B143="*",$B143&lt;400),"",IF(AND('201819 DATA'!AA143="*",$B143&gt;=400),"*",IF($B143&gt;=400,ROUND('201819 DATA'!AA143/$B143,2),"")))</f>
        <v>0.25</v>
      </c>
      <c r="L143" s="296">
        <f>IF(OR($B143="*",$B143&lt;400),"",IF(AND('201819 DATA'!AB143="*",$B143&gt;=400),"*",IF($B143&gt;=400,ROUND('201819 DATA'!AB143/$B143,2),"")))</f>
        <v>0.2</v>
      </c>
      <c r="M143" s="296">
        <f>IF(OR($B143="*",$B143&lt;400),"",IF(AND('201819 DATA'!AC143="*",$B143&gt;=400),"*",IF($B143&gt;=400,ROUND('201819 DATA'!AC143/$B143,2),"")))</f>
        <v>0.12</v>
      </c>
      <c r="N143" s="296">
        <f>IF(OR($B143="*",$B143&lt;400),"",IF(AND('201819 DATA'!AD143="*",$B143&gt;=400),"*",IF($B143&gt;=400,ROUND('201819 DATA'!AD143/$B143,2),"")))</f>
        <v>0.12</v>
      </c>
      <c r="O143" s="296">
        <f>IF(OR($B143="*",$B143&lt;400),"",IF(AND('201819 DATA'!AE143="*",$B143&gt;=400),"*",IF($B143&gt;=400,ROUND('201819 DATA'!AE143/$B143,2),"")))</f>
        <v>0.02</v>
      </c>
      <c r="P143" s="297"/>
      <c r="Q143" s="296">
        <f>IF(OR($B143="*",$B143&lt;400),"",IF(AND('201819 DATA'!FL143="*",$B143&gt;=400),"*",IF($B143&gt;=400,ROUND('201819 DATA'!FL143/$B143,2),"")))</f>
        <v>0</v>
      </c>
      <c r="R143" s="289">
        <f>IF(OR($C143="*",$C143&lt;400),"",IF(AND('201819 DATA'!F143="*",$C143&gt;=400),"*",IF($C143&gt;=400,ROUND('201819 DATA'!F143/$C143,2),"")))</f>
        <v>0.81</v>
      </c>
      <c r="S143" s="289">
        <f>IF(OR($C143="*",$C143&lt;400),"",IF(AND('201819 DATA'!G143="*",$C143&gt;=400),"*",IF($C143&gt;=400,ROUND('201819 DATA'!G143/$C143,2),"")))</f>
        <v>7.0000000000000007E-2</v>
      </c>
      <c r="T143" s="289">
        <f>IF(OR($C143="*",$C143&lt;400),"",IF(AND('201819 DATA'!H143="*",$C143&gt;=400),"*",IF($C143&gt;=400,ROUND('201819 DATA'!H143/$C143,2),"")))</f>
        <v>0</v>
      </c>
      <c r="U143" s="289">
        <f>IF(OR($C143="*",$C143&lt;400),"",IF(AND('201819 DATA'!FM143="*",$C143&gt;=400),"*",IF($C143&gt;=400,ROUND('201819 DATA'!FM143/$C143,2),"")))</f>
        <v>0.11</v>
      </c>
      <c r="V143" s="312" t="str">
        <f>IF(OR($D143="*",$D143&lt;400),"",IF(AND('201819 DATA'!M143="*",$D143&gt;=400),"*",IF($D143&gt;=400,ROUND('201819 DATA'!M143/$D143,2),"")))</f>
        <v/>
      </c>
      <c r="W143" s="312" t="str">
        <f>IF(OR($D143="*",$D143&lt;400),"",IF(AND('201819 DATA'!N143="*",$D143&gt;=400),"*",IF($D143&gt;=400,ROUND('201819 DATA'!N143/$D143,2),"")))</f>
        <v/>
      </c>
      <c r="X143" s="312" t="str">
        <f>IF(OR($D143="*",$D143&lt;400),"",IF(AND('201819 DATA'!O143="*",$D143&gt;=400),"*",IF($D143&gt;=400,ROUND('201819 DATA'!O143/$D143,2),"")))</f>
        <v/>
      </c>
      <c r="Y143" s="312" t="str">
        <f>IF(OR($D143="*",$D143&lt;400),"",IF(AND('201819 DATA'!P143="*",$D143&gt;=400),"*",IF($D143&gt;=400,ROUND('201819 DATA'!P143/$D143,2),"")))</f>
        <v/>
      </c>
      <c r="Z143" s="312" t="str">
        <f>IF(OR($D143="*",$D143&lt;400),"",IF(AND('201819 DATA'!Q143="*",$D143&gt;=400),"*",IF($D143&gt;=400,ROUND('201819 DATA'!Q143/$D143,2),"")))</f>
        <v/>
      </c>
      <c r="AA143" s="312" t="str">
        <f>IF(OR($D143="*",$D143&lt;400),"",IF(AND('201819 DATA'!R143="*",$D143&gt;=400),"*",IF($D143&gt;=400,ROUND('201819 DATA'!R143/$D143,2),"")))</f>
        <v/>
      </c>
      <c r="AB143" s="312" t="str">
        <f>IF(OR($D143="*",$D143&lt;400),"",IF(AND('201819 DATA'!S143="*",$D143&gt;=400),"*",IF($D143&gt;=400,ROUND('201819 DATA'!S143/$D143,2),"")))</f>
        <v/>
      </c>
      <c r="AC143" s="312" t="str">
        <f>IF(OR($D143="*",$D143&lt;400),"",IF(AND('201819 DATA'!T143="*",$D143&gt;=400),"*",IF($D143&gt;=400,ROUND('201819 DATA'!T143/$D143,2),"")))</f>
        <v/>
      </c>
      <c r="AD143" s="289">
        <f>IF(OR($C143="*",$C143&lt;400),"",IF(AND('201819 DATA'!BC143="*",$C143&gt;=400),"*",IF($C143&gt;=400,ROUND('201819 DATA'!BC143/$C143,2),"")))</f>
        <v>0</v>
      </c>
      <c r="AE143" s="289">
        <f>IF(OR($C143="*",$C143&lt;400),"",IF(AND('201819 DATA'!BD143="*",$C143&gt;=400),"*",IF($C143&gt;=400,ROUND('201819 DATA'!BD143/$C143,2),"")))</f>
        <v>0</v>
      </c>
      <c r="AF143" s="289">
        <f>IF(OR($C143="*",$C143&lt;400),"",IF(AND('201819 DATA'!BE143="*",$C143&gt;=400),"*",IF($C143&gt;=400,ROUND('201819 DATA'!BE143/$C143,2),"")))</f>
        <v>0</v>
      </c>
      <c r="AG143" s="289">
        <f>IF(OR($C143="*",$C143&lt;400),"",IF(AND('201819 DATA'!BF143="*",$C143&gt;=400),"*",IF($C143&gt;=400,ROUND('201819 DATA'!BF143/$C143,2),"")))</f>
        <v>0</v>
      </c>
      <c r="AH143" s="289">
        <f>IF(OR($C143="*",$C143&lt;400),"",IF(AND('201819 DATA'!BG143="*",$C143&gt;=400),"*",IF($C143&gt;=400,ROUND('201819 DATA'!BG143/$C143,2),"")))</f>
        <v>0.31</v>
      </c>
      <c r="AI143" s="289" t="str">
        <f>IF(OR($C143="*",$C143&lt;400),"",IF(AND('201819 DATA'!BH143="*",$C143&gt;=400),"*",IF($C143&gt;=400,ROUND('201819 DATA'!BH143/$C143,2),"")))</f>
        <v>*</v>
      </c>
      <c r="AJ143" s="289">
        <f>IF(OR($C143="*",$C143&lt;400),"",IF(AND('201819 DATA'!BI143="*",$C143&gt;=400),"*",IF($C143&gt;=400,ROUND('201819 DATA'!BI143/$C143,2),"")))</f>
        <v>0</v>
      </c>
      <c r="AK143" s="289">
        <f>IF(OR($C143="*",$C143&lt;400),"",IF(AND('201819 DATA'!BJ143="*",$C143&gt;=400),"*",IF($C143&gt;=400,ROUND('201819 DATA'!BJ143/$C143,2),"")))</f>
        <v>0</v>
      </c>
      <c r="AL143" s="289">
        <f>IF(OR($C143="*",$C143&lt;400),"",IF(AND('201819 DATA'!BK143="*",$C143&gt;=400),"*",IF($C143&gt;=400,ROUND('201819 DATA'!BK143/$C143,2),"")))</f>
        <v>0</v>
      </c>
      <c r="AM143" s="289" t="str">
        <f>IF(OR($C143="*",$C143&lt;400),"",IF(AND('201819 DATA'!BL143="*",$C143&gt;=400),"*",IF($C143&gt;=400,ROUND('201819 DATA'!BL143/$C143,2),"")))</f>
        <v>*</v>
      </c>
      <c r="AN143" s="289">
        <f>IF(OR($C143="*",$C143&lt;400),"",IF(AND('201819 DATA'!BM143="*",$C143&gt;=400),"*",IF($C143&gt;=400,ROUND('201819 DATA'!BM143/$C143,2),"")))</f>
        <v>0</v>
      </c>
      <c r="AO143" s="289">
        <f>IF(OR($C143="*",$C143&lt;400),"",IF(AND('201819 DATA'!BN143="*",$C143&gt;=400),"*",IF($C143&gt;=400,ROUND('201819 DATA'!BN143/$C143,2),"")))</f>
        <v>0</v>
      </c>
      <c r="AP143" s="289">
        <f>IF(OR($C143="*",$C143&lt;400),"",IF(AND('201819 DATA'!BO143="*",$C143&gt;=400),"*",IF($C143&gt;=400,ROUND('201819 DATA'!BO143/$C143,2),"")))</f>
        <v>0</v>
      </c>
      <c r="AQ143" s="289">
        <f>IF(OR($C143="*",$C143&lt;400),"",IF(AND('201819 DATA'!BP143="*",$C143&gt;=400),"*",IF($C143&gt;=400,ROUND('201819 DATA'!BP143/$C143,2),"")))</f>
        <v>0</v>
      </c>
      <c r="AR143" s="289">
        <f>IF(OR($C143="*",$C143&lt;400),"",IF(AND('201819 DATA'!BQ143="*",$C143&gt;=400),"*",IF($C143&gt;=400,ROUND('201819 DATA'!BQ143/$C143,2),"")))</f>
        <v>0</v>
      </c>
      <c r="AS143" s="289">
        <f>IF(OR($C143="*",$C143&lt;400),"",IF(AND('201819 DATA'!BR143="*",$C143&gt;=400),"*",IF($C143&gt;=400,ROUND('201819 DATA'!BR143/$C143,2),"")))</f>
        <v>0</v>
      </c>
      <c r="AT143" s="289">
        <f>IF(OR($C143="*",$C143&lt;400),"",IF(AND('201819 DATA'!BS143="*",$C143&gt;=400),"*",IF($C143&gt;=400,ROUND('201819 DATA'!BS143/$C143,2),"")))</f>
        <v>0</v>
      </c>
      <c r="AU143" s="289">
        <f>IF(OR($C143="*",$C143&lt;400),"",IF(AND('201819 DATA'!BT143="*",$C143&gt;=400),"*",IF($C143&gt;=400,ROUND('201819 DATA'!BT143/$C143,2),"")))</f>
        <v>0.68</v>
      </c>
      <c r="AV143" s="289">
        <f>IF(OR($C143="*",$C143&lt;400),"",IF(AND('201819 DATA'!BU143="*",$C143&gt;=400),"*",IF($C143&gt;=400,ROUND('201819 DATA'!BU143/$C143,2),"")))</f>
        <v>0</v>
      </c>
      <c r="AW143" s="289">
        <f>IF(OR($C143="*",$C143&lt;400),"",IF(AND('201819 DATA'!BV143="*",$C143&gt;=400),"*",IF($C143&gt;=400,ROUND('201819 DATA'!BV143/$C143,2),"")))</f>
        <v>0</v>
      </c>
      <c r="AX143" s="289">
        <f>IF(OR($C143="*",$C143&lt;400),"",IF(AND('201819 DATA'!BW143="*",$C143&gt;=400),"*",IF($C143&gt;=400,ROUND('201819 DATA'!BW143/$C143,2),"")))</f>
        <v>0</v>
      </c>
    </row>
    <row r="144" spans="1:50" x14ac:dyDescent="0.2">
      <c r="A144" s="13" t="s">
        <v>336</v>
      </c>
      <c r="B144" s="287">
        <f>'201819 DATA'!B144</f>
        <v>6450</v>
      </c>
      <c r="C144" s="288">
        <f>'201819 DATA'!C144</f>
        <v>6450</v>
      </c>
      <c r="D144" s="293">
        <f>'201819 DATA'!FN144</f>
        <v>6340</v>
      </c>
      <c r="G144" s="295">
        <f t="shared" si="2"/>
        <v>1</v>
      </c>
      <c r="H144" s="289">
        <f>IF(OR($C144="*",$C144&lt;400),"",IF(AND('201819 DATA'!F144="*",$C144&gt;=400),"*",IF($C144&gt;=400,ROUND('201819 DATA'!F144/$C144,2),"")))</f>
        <v>0</v>
      </c>
      <c r="I144" s="296">
        <f>IF(OR($B144="*",$B144&lt;400),"",IF(AND('201819 DATA'!Y144="*",$B144&gt;=400),"*",IF($B144&gt;=400,ROUND('201819 DATA'!Y144/$B144,2),"")))</f>
        <v>0</v>
      </c>
      <c r="J144" s="296">
        <f>IF(OR($B144="*",$B144&lt;400),"",IF(AND('201819 DATA'!Z144="*",$B144&gt;=400),"*",IF($B144&gt;=400,ROUND('201819 DATA'!Z144/$B144,2),"")))</f>
        <v>7.0000000000000007E-2</v>
      </c>
      <c r="K144" s="296">
        <f>IF(OR($B144="*",$B144&lt;400),"",IF(AND('201819 DATA'!AA144="*",$B144&gt;=400),"*",IF($B144&gt;=400,ROUND('201819 DATA'!AA144/$B144,2),"")))</f>
        <v>0.2</v>
      </c>
      <c r="L144" s="296">
        <f>IF(OR($B144="*",$B144&lt;400),"",IF(AND('201819 DATA'!AB144="*",$B144&gt;=400),"*",IF($B144&gt;=400,ROUND('201819 DATA'!AB144/$B144,2),"")))</f>
        <v>0.33</v>
      </c>
      <c r="M144" s="296">
        <f>IF(OR($B144="*",$B144&lt;400),"",IF(AND('201819 DATA'!AC144="*",$B144&gt;=400),"*",IF($B144&gt;=400,ROUND('201819 DATA'!AC144/$B144,2),"")))</f>
        <v>0.28999999999999998</v>
      </c>
      <c r="N144" s="296">
        <f>IF(OR($B144="*",$B144&lt;400),"",IF(AND('201819 DATA'!AD144="*",$B144&gt;=400),"*",IF($B144&gt;=400,ROUND('201819 DATA'!AD144/$B144,2),"")))</f>
        <v>0.11</v>
      </c>
      <c r="O144" s="296">
        <f>IF(OR($B144="*",$B144&lt;400),"",IF(AND('201819 DATA'!AE144="*",$B144&gt;=400),"*",IF($B144&gt;=400,ROUND('201819 DATA'!AE144/$B144,2),"")))</f>
        <v>0</v>
      </c>
      <c r="P144" s="297"/>
      <c r="Q144" s="296">
        <f>IF(OR($B144="*",$B144&lt;400),"",IF(AND('201819 DATA'!FL144="*",$B144&gt;=400),"*",IF($B144&gt;=400,ROUND('201819 DATA'!FL144/$B144,2),"")))</f>
        <v>0.98</v>
      </c>
      <c r="R144" s="289">
        <f>IF(OR($C144="*",$C144&lt;400),"",IF(AND('201819 DATA'!F144="*",$C144&gt;=400),"*",IF($C144&gt;=400,ROUND('201819 DATA'!F144/$C144,2),"")))</f>
        <v>0</v>
      </c>
      <c r="S144" s="289">
        <f>IF(OR($C144="*",$C144&lt;400),"",IF(AND('201819 DATA'!G144="*",$C144&gt;=400),"*",IF($C144&gt;=400,ROUND('201819 DATA'!G144/$C144,2),"")))</f>
        <v>0</v>
      </c>
      <c r="T144" s="289">
        <f>IF(OR($C144="*",$C144&lt;400),"",IF(AND('201819 DATA'!H144="*",$C144&gt;=400),"*",IF($C144&gt;=400,ROUND('201819 DATA'!H144/$C144,2),"")))</f>
        <v>1</v>
      </c>
      <c r="U144" s="289">
        <f>IF(OR($C144="*",$C144&lt;400),"",IF(AND('201819 DATA'!FM144="*",$C144&gt;=400),"*",IF($C144&gt;=400,ROUND('201819 DATA'!FM144/$C144,2),"")))</f>
        <v>0</v>
      </c>
      <c r="V144" s="312">
        <f>IF(OR($D144="*",$D144&lt;400),"",IF(AND('201819 DATA'!M144="*",$D144&gt;=400),"*",IF($D144&gt;=400,ROUND('201819 DATA'!M144/$D144,2),"")))</f>
        <v>0.52</v>
      </c>
      <c r="W144" s="312">
        <f>IF(OR($D144="*",$D144&lt;400),"",IF(AND('201819 DATA'!N144="*",$D144&gt;=400),"*",IF($D144&gt;=400,ROUND('201819 DATA'!N144/$D144,2),"")))</f>
        <v>0.19</v>
      </c>
      <c r="X144" s="312">
        <f>IF(OR($D144="*",$D144&lt;400),"",IF(AND('201819 DATA'!O144="*",$D144&gt;=400),"*",IF($D144&gt;=400,ROUND('201819 DATA'!O144/$D144,2),"")))</f>
        <v>0.09</v>
      </c>
      <c r="Y144" s="312">
        <f>IF(OR($D144="*",$D144&lt;400),"",IF(AND('201819 DATA'!P144="*",$D144&gt;=400),"*",IF($D144&gt;=400,ROUND('201819 DATA'!P144/$D144,2),"")))</f>
        <v>0.08</v>
      </c>
      <c r="Z144" s="312">
        <f>IF(OR($D144="*",$D144&lt;400),"",IF(AND('201819 DATA'!Q144="*",$D144&gt;=400),"*",IF($D144&gt;=400,ROUND('201819 DATA'!Q144/$D144,2),"")))</f>
        <v>0.04</v>
      </c>
      <c r="AA144" s="312">
        <f>IF(OR($D144="*",$D144&lt;400),"",IF(AND('201819 DATA'!R144="*",$D144&gt;=400),"*",IF($D144&gt;=400,ROUND('201819 DATA'!R144/$D144,2),"")))</f>
        <v>0.02</v>
      </c>
      <c r="AB144" s="312">
        <f>IF(OR($D144="*",$D144&lt;400),"",IF(AND('201819 DATA'!S144="*",$D144&gt;=400),"*",IF($D144&gt;=400,ROUND('201819 DATA'!S144/$D144,2),"")))</f>
        <v>0.03</v>
      </c>
      <c r="AC144" s="312">
        <f>IF(OR($D144="*",$D144&lt;400),"",IF(AND('201819 DATA'!T144="*",$D144&gt;=400),"*",IF($D144&gt;=400,ROUND('201819 DATA'!T144/$D144,2),"")))</f>
        <v>0.04</v>
      </c>
      <c r="AD144" s="289">
        <f>IF(OR($C144="*",$C144&lt;400),"",IF(AND('201819 DATA'!BC144="*",$C144&gt;=400),"*",IF($C144&gt;=400,ROUND('201819 DATA'!BC144/$C144,2),"")))</f>
        <v>0.01</v>
      </c>
      <c r="AE144" s="289">
        <f>IF(OR($C144="*",$C144&lt;400),"",IF(AND('201819 DATA'!BD144="*",$C144&gt;=400),"*",IF($C144&gt;=400,ROUND('201819 DATA'!BD144/$C144,2),"")))</f>
        <v>0.02</v>
      </c>
      <c r="AF144" s="289">
        <f>IF(OR($C144="*",$C144&lt;400),"",IF(AND('201819 DATA'!BE144="*",$C144&gt;=400),"*",IF($C144&gt;=400,ROUND('201819 DATA'!BE144/$C144,2),"")))</f>
        <v>0.01</v>
      </c>
      <c r="AG144" s="289" t="str">
        <f>IF(OR($C144="*",$C144&lt;400),"",IF(AND('201819 DATA'!BF144="*",$C144&gt;=400),"*",IF($C144&gt;=400,ROUND('201819 DATA'!BF144/$C144,2),"")))</f>
        <v>*</v>
      </c>
      <c r="AH144" s="289" t="str">
        <f>IF(OR($C144="*",$C144&lt;400),"",IF(AND('201819 DATA'!BG144="*",$C144&gt;=400),"*",IF($C144&gt;=400,ROUND('201819 DATA'!BG144/$C144,2),"")))</f>
        <v>*</v>
      </c>
      <c r="AI144" s="289">
        <f>IF(OR($C144="*",$C144&lt;400),"",IF(AND('201819 DATA'!BH144="*",$C144&gt;=400),"*",IF($C144&gt;=400,ROUND('201819 DATA'!BH144/$C144,2),"")))</f>
        <v>0.04</v>
      </c>
      <c r="AJ144" s="289" t="str">
        <f>IF(OR($C144="*",$C144&lt;400),"",IF(AND('201819 DATA'!BI144="*",$C144&gt;=400),"*",IF($C144&gt;=400,ROUND('201819 DATA'!BI144/$C144,2),"")))</f>
        <v>*</v>
      </c>
      <c r="AK144" s="289" t="str">
        <f>IF(OR($C144="*",$C144&lt;400),"",IF(AND('201819 DATA'!BJ144="*",$C144&gt;=400),"*",IF($C144&gt;=400,ROUND('201819 DATA'!BJ144/$C144,2),"")))</f>
        <v>*</v>
      </c>
      <c r="AL144" s="289" t="str">
        <f>IF(OR($C144="*",$C144&lt;400),"",IF(AND('201819 DATA'!BK144="*",$C144&gt;=400),"*",IF($C144&gt;=400,ROUND('201819 DATA'!BK144/$C144,2),"")))</f>
        <v>*</v>
      </c>
      <c r="AM144" s="289">
        <f>IF(OR($C144="*",$C144&lt;400),"",IF(AND('201819 DATA'!BL144="*",$C144&gt;=400),"*",IF($C144&gt;=400,ROUND('201819 DATA'!BL144/$C144,2),"")))</f>
        <v>0.01</v>
      </c>
      <c r="AN144" s="289">
        <f>IF(OR($C144="*",$C144&lt;400),"",IF(AND('201819 DATA'!BM144="*",$C144&gt;=400),"*",IF($C144&gt;=400,ROUND('201819 DATA'!BM144/$C144,2),"")))</f>
        <v>0.27</v>
      </c>
      <c r="AO144" s="289">
        <f>IF(OR($C144="*",$C144&lt;400),"",IF(AND('201819 DATA'!BN144="*",$C144&gt;=400),"*",IF($C144&gt;=400,ROUND('201819 DATA'!BN144/$C144,2),"")))</f>
        <v>0.03</v>
      </c>
      <c r="AP144" s="289">
        <f>IF(OR($C144="*",$C144&lt;400),"",IF(AND('201819 DATA'!BO144="*",$C144&gt;=400),"*",IF($C144&gt;=400,ROUND('201819 DATA'!BO144/$C144,2),"")))</f>
        <v>0.42</v>
      </c>
      <c r="AQ144" s="289">
        <f>IF(OR($C144="*",$C144&lt;400),"",IF(AND('201819 DATA'!BP144="*",$C144&gt;=400),"*",IF($C144&gt;=400,ROUND('201819 DATA'!BP144/$C144,2),"")))</f>
        <v>0.1</v>
      </c>
      <c r="AR144" s="289">
        <f>IF(OR($C144="*",$C144&lt;400),"",IF(AND('201819 DATA'!BQ144="*",$C144&gt;=400),"*",IF($C144&gt;=400,ROUND('201819 DATA'!BQ144/$C144,2),"")))</f>
        <v>0</v>
      </c>
      <c r="AS144" s="289">
        <f>IF(OR($C144="*",$C144&lt;400),"",IF(AND('201819 DATA'!BR144="*",$C144&gt;=400),"*",IF($C144&gt;=400,ROUND('201819 DATA'!BR144/$C144,2),"")))</f>
        <v>0</v>
      </c>
      <c r="AT144" s="289">
        <f>IF(OR($C144="*",$C144&lt;400),"",IF(AND('201819 DATA'!BS144="*",$C144&gt;=400),"*",IF($C144&gt;=400,ROUND('201819 DATA'!BS144/$C144,2),"")))</f>
        <v>0</v>
      </c>
      <c r="AU144" s="289">
        <f>IF(OR($C144="*",$C144&lt;400),"",IF(AND('201819 DATA'!BT144="*",$C144&gt;=400),"*",IF($C144&gt;=400,ROUND('201819 DATA'!BT144/$C144,2),"")))</f>
        <v>0.06</v>
      </c>
      <c r="AV144" s="289">
        <f>IF(OR($C144="*",$C144&lt;400),"",IF(AND('201819 DATA'!BU144="*",$C144&gt;=400),"*",IF($C144&gt;=400,ROUND('201819 DATA'!BU144/$C144,2),"")))</f>
        <v>0</v>
      </c>
      <c r="AW144" s="289">
        <f>IF(OR($C144="*",$C144&lt;400),"",IF(AND('201819 DATA'!BV144="*",$C144&gt;=400),"*",IF($C144&gt;=400,ROUND('201819 DATA'!BV144/$C144,2),"")))</f>
        <v>0</v>
      </c>
      <c r="AX144" s="289">
        <f>IF(OR($C144="*",$C144&lt;400),"",IF(AND('201819 DATA'!BW144="*",$C144&gt;=400),"*",IF($C144&gt;=400,ROUND('201819 DATA'!BW144/$C144,2),"")))</f>
        <v>0.03</v>
      </c>
    </row>
    <row r="145" spans="1:50" x14ac:dyDescent="0.2">
      <c r="A145" s="13" t="s">
        <v>361</v>
      </c>
      <c r="B145" s="287">
        <f>'201819 DATA'!B145</f>
        <v>3770</v>
      </c>
      <c r="C145" s="288">
        <f>'201819 DATA'!C145</f>
        <v>3770</v>
      </c>
      <c r="D145" s="293">
        <f>'201819 DATA'!FN145</f>
        <v>3580</v>
      </c>
      <c r="G145" s="295">
        <f t="shared" si="2"/>
        <v>1</v>
      </c>
      <c r="H145" s="289">
        <f>IF(OR($C145="*",$C145&lt;400),"",IF(AND('201819 DATA'!F145="*",$C145&gt;=400),"*",IF($C145&gt;=400,ROUND('201819 DATA'!F145/$C145,2),"")))</f>
        <v>0</v>
      </c>
      <c r="I145" s="296">
        <f>IF(OR($B145="*",$B145&lt;400),"",IF(AND('201819 DATA'!Y145="*",$B145&gt;=400),"*",IF($B145&gt;=400,ROUND('201819 DATA'!Y145/$B145,2),"")))</f>
        <v>0</v>
      </c>
      <c r="J145" s="296">
        <f>IF(OR($B145="*",$B145&lt;400),"",IF(AND('201819 DATA'!Z145="*",$B145&gt;=400),"*",IF($B145&gt;=400,ROUND('201819 DATA'!Z145/$B145,2),"")))</f>
        <v>7.0000000000000007E-2</v>
      </c>
      <c r="K145" s="296">
        <f>IF(OR($B145="*",$B145&lt;400),"",IF(AND('201819 DATA'!AA145="*",$B145&gt;=400),"*",IF($B145&gt;=400,ROUND('201819 DATA'!AA145/$B145,2),"")))</f>
        <v>0.19</v>
      </c>
      <c r="L145" s="296">
        <f>IF(OR($B145="*",$B145&lt;400),"",IF(AND('201819 DATA'!AB145="*",$B145&gt;=400),"*",IF($B145&gt;=400,ROUND('201819 DATA'!AB145/$B145,2),"")))</f>
        <v>0.3</v>
      </c>
      <c r="M145" s="296">
        <f>IF(OR($B145="*",$B145&lt;400),"",IF(AND('201819 DATA'!AC145="*",$B145&gt;=400),"*",IF($B145&gt;=400,ROUND('201819 DATA'!AC145/$B145,2),"")))</f>
        <v>0.3</v>
      </c>
      <c r="N145" s="296">
        <f>IF(OR($B145="*",$B145&lt;400),"",IF(AND('201819 DATA'!AD145="*",$B145&gt;=400),"*",IF($B145&gt;=400,ROUND('201819 DATA'!AD145/$B145,2),"")))</f>
        <v>0.13</v>
      </c>
      <c r="O145" s="296">
        <f>IF(OR($B145="*",$B145&lt;400),"",IF(AND('201819 DATA'!AE145="*",$B145&gt;=400),"*",IF($B145&gt;=400,ROUND('201819 DATA'!AE145/$B145,2),"")))</f>
        <v>0</v>
      </c>
      <c r="P145" s="297"/>
      <c r="Q145" s="296">
        <f>IF(OR($B145="*",$B145&lt;400),"",IF(AND('201819 DATA'!FL145="*",$B145&gt;=400),"*",IF($B145&gt;=400,ROUND('201819 DATA'!FL145/$B145,2),"")))</f>
        <v>0.98</v>
      </c>
      <c r="R145" s="289">
        <f>IF(OR($C145="*",$C145&lt;400),"",IF(AND('201819 DATA'!F145="*",$C145&gt;=400),"*",IF($C145&gt;=400,ROUND('201819 DATA'!F145/$C145,2),"")))</f>
        <v>0</v>
      </c>
      <c r="S145" s="289">
        <f>IF(OR($C145="*",$C145&lt;400),"",IF(AND('201819 DATA'!G145="*",$C145&gt;=400),"*",IF($C145&gt;=400,ROUND('201819 DATA'!G145/$C145,2),"")))</f>
        <v>0</v>
      </c>
      <c r="T145" s="289">
        <f>IF(OR($C145="*",$C145&lt;400),"",IF(AND('201819 DATA'!H145="*",$C145&gt;=400),"*",IF($C145&gt;=400,ROUND('201819 DATA'!H145/$C145,2),"")))</f>
        <v>1</v>
      </c>
      <c r="U145" s="289">
        <f>IF(OR($C145="*",$C145&lt;400),"",IF(AND('201819 DATA'!FM145="*",$C145&gt;=400),"*",IF($C145&gt;=400,ROUND('201819 DATA'!FM145/$C145,2),"")))</f>
        <v>0</v>
      </c>
      <c r="V145" s="312">
        <f>IF(OR($D145="*",$D145&lt;400),"",IF(AND('201819 DATA'!M145="*",$D145&gt;=400),"*",IF($D145&gt;=400,ROUND('201819 DATA'!M145/$D145,2),"")))</f>
        <v>0.21</v>
      </c>
      <c r="W145" s="312">
        <f>IF(OR($D145="*",$D145&lt;400),"",IF(AND('201819 DATA'!N145="*",$D145&gt;=400),"*",IF($D145&gt;=400,ROUND('201819 DATA'!N145/$D145,2),"")))</f>
        <v>0.21</v>
      </c>
      <c r="X145" s="312">
        <f>IF(OR($D145="*",$D145&lt;400),"",IF(AND('201819 DATA'!O145="*",$D145&gt;=400),"*",IF($D145&gt;=400,ROUND('201819 DATA'!O145/$D145,2),"")))</f>
        <v>0.17</v>
      </c>
      <c r="Y145" s="312">
        <f>IF(OR($D145="*",$D145&lt;400),"",IF(AND('201819 DATA'!P145="*",$D145&gt;=400),"*",IF($D145&gt;=400,ROUND('201819 DATA'!P145/$D145,2),"")))</f>
        <v>0.23</v>
      </c>
      <c r="Z145" s="312">
        <f>IF(OR($D145="*",$D145&lt;400),"",IF(AND('201819 DATA'!Q145="*",$D145&gt;=400),"*",IF($D145&gt;=400,ROUND('201819 DATA'!Q145/$D145,2),"")))</f>
        <v>7.0000000000000007E-2</v>
      </c>
      <c r="AA145" s="312">
        <f>IF(OR($D145="*",$D145&lt;400),"",IF(AND('201819 DATA'!R145="*",$D145&gt;=400),"*",IF($D145&gt;=400,ROUND('201819 DATA'!R145/$D145,2),"")))</f>
        <v>0.03</v>
      </c>
      <c r="AB145" s="312">
        <f>IF(OR($D145="*",$D145&lt;400),"",IF(AND('201819 DATA'!S145="*",$D145&gt;=400),"*",IF($D145&gt;=400,ROUND('201819 DATA'!S145/$D145,2),"")))</f>
        <v>0.03</v>
      </c>
      <c r="AC145" s="312">
        <f>IF(OR($D145="*",$D145&lt;400),"",IF(AND('201819 DATA'!T145="*",$D145&gt;=400),"*",IF($D145&gt;=400,ROUND('201819 DATA'!T145/$D145,2),"")))</f>
        <v>0.06</v>
      </c>
      <c r="AD145" s="289">
        <f>IF(OR($C145="*",$C145&lt;400),"",IF(AND('201819 DATA'!BC145="*",$C145&gt;=400),"*",IF($C145&gt;=400,ROUND('201819 DATA'!BC145/$C145,2),"")))</f>
        <v>0</v>
      </c>
      <c r="AE145" s="289">
        <f>IF(OR($C145="*",$C145&lt;400),"",IF(AND('201819 DATA'!BD145="*",$C145&gt;=400),"*",IF($C145&gt;=400,ROUND('201819 DATA'!BD145/$C145,2),"")))</f>
        <v>0.03</v>
      </c>
      <c r="AF145" s="289">
        <f>IF(OR($C145="*",$C145&lt;400),"",IF(AND('201819 DATA'!BE145="*",$C145&gt;=400),"*",IF($C145&gt;=400,ROUND('201819 DATA'!BE145/$C145,2),"")))</f>
        <v>0.01</v>
      </c>
      <c r="AG145" s="289">
        <f>IF(OR($C145="*",$C145&lt;400),"",IF(AND('201819 DATA'!BF145="*",$C145&gt;=400),"*",IF($C145&gt;=400,ROUND('201819 DATA'!BF145/$C145,2),"")))</f>
        <v>0</v>
      </c>
      <c r="AH145" s="289">
        <f>IF(OR($C145="*",$C145&lt;400),"",IF(AND('201819 DATA'!BG145="*",$C145&gt;=400),"*",IF($C145&gt;=400,ROUND('201819 DATA'!BG145/$C145,2),"")))</f>
        <v>0</v>
      </c>
      <c r="AI145" s="289">
        <f>IF(OR($C145="*",$C145&lt;400),"",IF(AND('201819 DATA'!BH145="*",$C145&gt;=400),"*",IF($C145&gt;=400,ROUND('201819 DATA'!BH145/$C145,2),"")))</f>
        <v>0.03</v>
      </c>
      <c r="AJ145" s="289">
        <f>IF(OR($C145="*",$C145&lt;400),"",IF(AND('201819 DATA'!BI145="*",$C145&gt;=400),"*",IF($C145&gt;=400,ROUND('201819 DATA'!BI145/$C145,2),"")))</f>
        <v>0.08</v>
      </c>
      <c r="AK145" s="289">
        <f>IF(OR($C145="*",$C145&lt;400),"",IF(AND('201819 DATA'!BJ145="*",$C145&gt;=400),"*",IF($C145&gt;=400,ROUND('201819 DATA'!BJ145/$C145,2),"")))</f>
        <v>0.01</v>
      </c>
      <c r="AL145" s="289">
        <f>IF(OR($C145="*",$C145&lt;400),"",IF(AND('201819 DATA'!BK145="*",$C145&gt;=400),"*",IF($C145&gt;=400,ROUND('201819 DATA'!BK145/$C145,2),"")))</f>
        <v>0.05</v>
      </c>
      <c r="AM145" s="289">
        <f>IF(OR($C145="*",$C145&lt;400),"",IF(AND('201819 DATA'!BL145="*",$C145&gt;=400),"*",IF($C145&gt;=400,ROUND('201819 DATA'!BL145/$C145,2),"")))</f>
        <v>0.02</v>
      </c>
      <c r="AN145" s="289">
        <f>IF(OR($C145="*",$C145&lt;400),"",IF(AND('201819 DATA'!BM145="*",$C145&gt;=400),"*",IF($C145&gt;=400,ROUND('201819 DATA'!BM145/$C145,2),"")))</f>
        <v>0.3</v>
      </c>
      <c r="AO145" s="289">
        <f>IF(OR($C145="*",$C145&lt;400),"",IF(AND('201819 DATA'!BN145="*",$C145&gt;=400),"*",IF($C145&gt;=400,ROUND('201819 DATA'!BN145/$C145,2),"")))</f>
        <v>0.04</v>
      </c>
      <c r="AP145" s="289">
        <f>IF(OR($C145="*",$C145&lt;400),"",IF(AND('201819 DATA'!BO145="*",$C145&gt;=400),"*",IF($C145&gt;=400,ROUND('201819 DATA'!BO145/$C145,2),"")))</f>
        <v>0.28000000000000003</v>
      </c>
      <c r="AQ145" s="289">
        <f>IF(OR($C145="*",$C145&lt;400),"",IF(AND('201819 DATA'!BP145="*",$C145&gt;=400),"*",IF($C145&gt;=400,ROUND('201819 DATA'!BP145/$C145,2),"")))</f>
        <v>0.09</v>
      </c>
      <c r="AR145" s="289">
        <f>IF(OR($C145="*",$C145&lt;400),"",IF(AND('201819 DATA'!BQ145="*",$C145&gt;=400),"*",IF($C145&gt;=400,ROUND('201819 DATA'!BQ145/$C145,2),"")))</f>
        <v>0</v>
      </c>
      <c r="AS145" s="289">
        <f>IF(OR($C145="*",$C145&lt;400),"",IF(AND('201819 DATA'!BR145="*",$C145&gt;=400),"*",IF($C145&gt;=400,ROUND('201819 DATA'!BR145/$C145,2),"")))</f>
        <v>0</v>
      </c>
      <c r="AT145" s="289" t="str">
        <f>IF(OR($C145="*",$C145&lt;400),"",IF(AND('201819 DATA'!BS145="*",$C145&gt;=400),"*",IF($C145&gt;=400,ROUND('201819 DATA'!BS145/$C145,2),"")))</f>
        <v>*</v>
      </c>
      <c r="AU145" s="289">
        <f>IF(OR($C145="*",$C145&lt;400),"",IF(AND('201819 DATA'!BT145="*",$C145&gt;=400),"*",IF($C145&gt;=400,ROUND('201819 DATA'!BT145/$C145,2),"")))</f>
        <v>0.03</v>
      </c>
      <c r="AV145" s="289">
        <f>IF(OR($C145="*",$C145&lt;400),"",IF(AND('201819 DATA'!BU145="*",$C145&gt;=400),"*",IF($C145&gt;=400,ROUND('201819 DATA'!BU145/$C145,2),"")))</f>
        <v>0.01</v>
      </c>
      <c r="AW145" s="289">
        <f>IF(OR($C145="*",$C145&lt;400),"",IF(AND('201819 DATA'!BV145="*",$C145&gt;=400),"*",IF($C145&gt;=400,ROUND('201819 DATA'!BV145/$C145,2),"")))</f>
        <v>0</v>
      </c>
      <c r="AX145" s="289">
        <f>IF(OR($C145="*",$C145&lt;400),"",IF(AND('201819 DATA'!BW145="*",$C145&gt;=400),"*",IF($C145&gt;=400,ROUND('201819 DATA'!BW145/$C145,2),"")))</f>
        <v>0.02</v>
      </c>
    </row>
    <row r="146" spans="1:50" x14ac:dyDescent="0.2">
      <c r="A146" s="13" t="s">
        <v>337</v>
      </c>
      <c r="B146" s="287">
        <f>'201819 DATA'!B146</f>
        <v>8005</v>
      </c>
      <c r="C146" s="288">
        <f>'201819 DATA'!C146</f>
        <v>8005</v>
      </c>
      <c r="D146" s="293">
        <f>'201819 DATA'!FN146</f>
        <v>7750</v>
      </c>
      <c r="G146" s="295">
        <f t="shared" si="2"/>
        <v>1</v>
      </c>
      <c r="H146" s="289">
        <f>IF(OR($C146="*",$C146&lt;400),"",IF(AND('201819 DATA'!F146="*",$C146&gt;=400),"*",IF($C146&gt;=400,ROUND('201819 DATA'!F146/$C146,2),"")))</f>
        <v>0</v>
      </c>
      <c r="I146" s="296">
        <f>IF(OR($B146="*",$B146&lt;400),"",IF(AND('201819 DATA'!Y146="*",$B146&gt;=400),"*",IF($B146&gt;=400,ROUND('201819 DATA'!Y146/$B146,2),"")))</f>
        <v>0</v>
      </c>
      <c r="J146" s="296">
        <f>IF(OR($B146="*",$B146&lt;400),"",IF(AND('201819 DATA'!Z146="*",$B146&gt;=400),"*",IF($B146&gt;=400,ROUND('201819 DATA'!Z146/$B146,2),"")))</f>
        <v>0.09</v>
      </c>
      <c r="K146" s="296">
        <f>IF(OR($B146="*",$B146&lt;400),"",IF(AND('201819 DATA'!AA146="*",$B146&gt;=400),"*",IF($B146&gt;=400,ROUND('201819 DATA'!AA146/$B146,2),"")))</f>
        <v>0.18</v>
      </c>
      <c r="L146" s="296">
        <f>IF(OR($B146="*",$B146&lt;400),"",IF(AND('201819 DATA'!AB146="*",$B146&gt;=400),"*",IF($B146&gt;=400,ROUND('201819 DATA'!AB146/$B146,2),"")))</f>
        <v>0.27</v>
      </c>
      <c r="M146" s="296">
        <f>IF(OR($B146="*",$B146&lt;400),"",IF(AND('201819 DATA'!AC146="*",$B146&gt;=400),"*",IF($B146&gt;=400,ROUND('201819 DATA'!AC146/$B146,2),"")))</f>
        <v>0.3</v>
      </c>
      <c r="N146" s="296">
        <f>IF(OR($B146="*",$B146&lt;400),"",IF(AND('201819 DATA'!AD146="*",$B146&gt;=400),"*",IF($B146&gt;=400,ROUND('201819 DATA'!AD146/$B146,2),"")))</f>
        <v>0.15</v>
      </c>
      <c r="O146" s="296">
        <f>IF(OR($B146="*",$B146&lt;400),"",IF(AND('201819 DATA'!AE146="*",$B146&gt;=400),"*",IF($B146&gt;=400,ROUND('201819 DATA'!AE146/$B146,2),"")))</f>
        <v>0</v>
      </c>
      <c r="P146" s="297"/>
      <c r="Q146" s="296">
        <f>IF(OR($B146="*",$B146&lt;400),"",IF(AND('201819 DATA'!FL146="*",$B146&gt;=400),"*",IF($B146&gt;=400,ROUND('201819 DATA'!FL146/$B146,2),"")))</f>
        <v>0.97</v>
      </c>
      <c r="R146" s="289">
        <f>IF(OR($C146="*",$C146&lt;400),"",IF(AND('201819 DATA'!F146="*",$C146&gt;=400),"*",IF($C146&gt;=400,ROUND('201819 DATA'!F146/$C146,2),"")))</f>
        <v>0</v>
      </c>
      <c r="S146" s="289">
        <f>IF(OR($C146="*",$C146&lt;400),"",IF(AND('201819 DATA'!G146="*",$C146&gt;=400),"*",IF($C146&gt;=400,ROUND('201819 DATA'!G146/$C146,2),"")))</f>
        <v>0</v>
      </c>
      <c r="T146" s="289">
        <f>IF(OR($C146="*",$C146&lt;400),"",IF(AND('201819 DATA'!H146="*",$C146&gt;=400),"*",IF($C146&gt;=400,ROUND('201819 DATA'!H146/$C146,2),"")))</f>
        <v>1</v>
      </c>
      <c r="U146" s="289">
        <f>IF(OR($C146="*",$C146&lt;400),"",IF(AND('201819 DATA'!FM146="*",$C146&gt;=400),"*",IF($C146&gt;=400,ROUND('201819 DATA'!FM146/$C146,2),"")))</f>
        <v>0</v>
      </c>
      <c r="V146" s="312">
        <f>IF(OR($D146="*",$D146&lt;400),"",IF(AND('201819 DATA'!M146="*",$D146&gt;=400),"*",IF($D146&gt;=400,ROUND('201819 DATA'!M146/$D146,2),"")))</f>
        <v>0.49</v>
      </c>
      <c r="W146" s="312">
        <f>IF(OR($D146="*",$D146&lt;400),"",IF(AND('201819 DATA'!N146="*",$D146&gt;=400),"*",IF($D146&gt;=400,ROUND('201819 DATA'!N146/$D146,2),"")))</f>
        <v>0.19</v>
      </c>
      <c r="X146" s="312">
        <f>IF(OR($D146="*",$D146&lt;400),"",IF(AND('201819 DATA'!O146="*",$D146&gt;=400),"*",IF($D146&gt;=400,ROUND('201819 DATA'!O146/$D146,2),"")))</f>
        <v>0.12</v>
      </c>
      <c r="Y146" s="312">
        <f>IF(OR($D146="*",$D146&lt;400),"",IF(AND('201819 DATA'!P146="*",$D146&gt;=400),"*",IF($D146&gt;=400,ROUND('201819 DATA'!P146/$D146,2),"")))</f>
        <v>0.09</v>
      </c>
      <c r="Z146" s="312">
        <f>IF(OR($D146="*",$D146&lt;400),"",IF(AND('201819 DATA'!Q146="*",$D146&gt;=400),"*",IF($D146&gt;=400,ROUND('201819 DATA'!Q146/$D146,2),"")))</f>
        <v>0.04</v>
      </c>
      <c r="AA146" s="312">
        <f>IF(OR($D146="*",$D146&lt;400),"",IF(AND('201819 DATA'!R146="*",$D146&gt;=400),"*",IF($D146&gt;=400,ROUND('201819 DATA'!R146/$D146,2),"")))</f>
        <v>0.02</v>
      </c>
      <c r="AB146" s="312">
        <f>IF(OR($D146="*",$D146&lt;400),"",IF(AND('201819 DATA'!S146="*",$D146&gt;=400),"*",IF($D146&gt;=400,ROUND('201819 DATA'!S146/$D146,2),"")))</f>
        <v>0.03</v>
      </c>
      <c r="AC146" s="312">
        <f>IF(OR($D146="*",$D146&lt;400),"",IF(AND('201819 DATA'!T146="*",$D146&gt;=400),"*",IF($D146&gt;=400,ROUND('201819 DATA'!T146/$D146,2),"")))</f>
        <v>0.01</v>
      </c>
      <c r="AD146" s="289">
        <f>IF(OR($C146="*",$C146&lt;400),"",IF(AND('201819 DATA'!BC146="*",$C146&gt;=400),"*",IF($C146&gt;=400,ROUND('201819 DATA'!BC146/$C146,2),"")))</f>
        <v>0</v>
      </c>
      <c r="AE146" s="289">
        <f>IF(OR($C146="*",$C146&lt;400),"",IF(AND('201819 DATA'!BD146="*",$C146&gt;=400),"*",IF($C146&gt;=400,ROUND('201819 DATA'!BD146/$C146,2),"")))</f>
        <v>0.01</v>
      </c>
      <c r="AF146" s="289">
        <f>IF(OR($C146="*",$C146&lt;400),"",IF(AND('201819 DATA'!BE146="*",$C146&gt;=400),"*",IF($C146&gt;=400,ROUND('201819 DATA'!BE146/$C146,2),"")))</f>
        <v>0</v>
      </c>
      <c r="AG146" s="289" t="str">
        <f>IF(OR($C146="*",$C146&lt;400),"",IF(AND('201819 DATA'!BF146="*",$C146&gt;=400),"*",IF($C146&gt;=400,ROUND('201819 DATA'!BF146/$C146,2),"")))</f>
        <v>*</v>
      </c>
      <c r="AH146" s="289" t="str">
        <f>IF(OR($C146="*",$C146&lt;400),"",IF(AND('201819 DATA'!BG146="*",$C146&gt;=400),"*",IF($C146&gt;=400,ROUND('201819 DATA'!BG146/$C146,2),"")))</f>
        <v>*</v>
      </c>
      <c r="AI146" s="289">
        <f>IF(OR($C146="*",$C146&lt;400),"",IF(AND('201819 DATA'!BH146="*",$C146&gt;=400),"*",IF($C146&gt;=400,ROUND('201819 DATA'!BH146/$C146,2),"")))</f>
        <v>0.03</v>
      </c>
      <c r="AJ146" s="289">
        <f>IF(OR($C146="*",$C146&lt;400),"",IF(AND('201819 DATA'!BI146="*",$C146&gt;=400),"*",IF($C146&gt;=400,ROUND('201819 DATA'!BI146/$C146,2),"")))</f>
        <v>0.09</v>
      </c>
      <c r="AK146" s="289">
        <f>IF(OR($C146="*",$C146&lt;400),"",IF(AND('201819 DATA'!BJ146="*",$C146&gt;=400),"*",IF($C146&gt;=400,ROUND('201819 DATA'!BJ146/$C146,2),"")))</f>
        <v>0</v>
      </c>
      <c r="AL146" s="289">
        <f>IF(OR($C146="*",$C146&lt;400),"",IF(AND('201819 DATA'!BK146="*",$C146&gt;=400),"*",IF($C146&gt;=400,ROUND('201819 DATA'!BK146/$C146,2),"")))</f>
        <v>0</v>
      </c>
      <c r="AM146" s="289">
        <f>IF(OR($C146="*",$C146&lt;400),"",IF(AND('201819 DATA'!BL146="*",$C146&gt;=400),"*",IF($C146&gt;=400,ROUND('201819 DATA'!BL146/$C146,2),"")))</f>
        <v>0.02</v>
      </c>
      <c r="AN146" s="289">
        <f>IF(OR($C146="*",$C146&lt;400),"",IF(AND('201819 DATA'!BM146="*",$C146&gt;=400),"*",IF($C146&gt;=400,ROUND('201819 DATA'!BM146/$C146,2),"")))</f>
        <v>0.2</v>
      </c>
      <c r="AO146" s="289">
        <f>IF(OR($C146="*",$C146&lt;400),"",IF(AND('201819 DATA'!BN146="*",$C146&gt;=400),"*",IF($C146&gt;=400,ROUND('201819 DATA'!BN146/$C146,2),"")))</f>
        <v>0</v>
      </c>
      <c r="AP146" s="289">
        <f>IF(OR($C146="*",$C146&lt;400),"",IF(AND('201819 DATA'!BO146="*",$C146&gt;=400),"*",IF($C146&gt;=400,ROUND('201819 DATA'!BO146/$C146,2),"")))</f>
        <v>0.53</v>
      </c>
      <c r="AQ146" s="289">
        <f>IF(OR($C146="*",$C146&lt;400),"",IF(AND('201819 DATA'!BP146="*",$C146&gt;=400),"*",IF($C146&gt;=400,ROUND('201819 DATA'!BP146/$C146,2),"")))</f>
        <v>0.06</v>
      </c>
      <c r="AR146" s="289">
        <f>IF(OR($C146="*",$C146&lt;400),"",IF(AND('201819 DATA'!BQ146="*",$C146&gt;=400),"*",IF($C146&gt;=400,ROUND('201819 DATA'!BQ146/$C146,2),"")))</f>
        <v>0</v>
      </c>
      <c r="AS146" s="289">
        <f>IF(OR($C146="*",$C146&lt;400),"",IF(AND('201819 DATA'!BR146="*",$C146&gt;=400),"*",IF($C146&gt;=400,ROUND('201819 DATA'!BR146/$C146,2),"")))</f>
        <v>0</v>
      </c>
      <c r="AT146" s="289" t="str">
        <f>IF(OR($C146="*",$C146&lt;400),"",IF(AND('201819 DATA'!BS146="*",$C146&gt;=400),"*",IF($C146&gt;=400,ROUND('201819 DATA'!BS146/$C146,2),"")))</f>
        <v>*</v>
      </c>
      <c r="AU146" s="289">
        <f>IF(OR($C146="*",$C146&lt;400),"",IF(AND('201819 DATA'!BT146="*",$C146&gt;=400),"*",IF($C146&gt;=400,ROUND('201819 DATA'!BT146/$C146,2),"")))</f>
        <v>0.03</v>
      </c>
      <c r="AV146" s="289">
        <f>IF(OR($C146="*",$C146&lt;400),"",IF(AND('201819 DATA'!BU146="*",$C146&gt;=400),"*",IF($C146&gt;=400,ROUND('201819 DATA'!BU146/$C146,2),"")))</f>
        <v>0.01</v>
      </c>
      <c r="AW146" s="289">
        <f>IF(OR($C146="*",$C146&lt;400),"",IF(AND('201819 DATA'!BV146="*",$C146&gt;=400),"*",IF($C146&gt;=400,ROUND('201819 DATA'!BV146/$C146,2),"")))</f>
        <v>0</v>
      </c>
      <c r="AX146" s="289">
        <f>IF(OR($C146="*",$C146&lt;400),"",IF(AND('201819 DATA'!BW146="*",$C146&gt;=400),"*",IF($C146&gt;=400,ROUND('201819 DATA'!BW146/$C146,2),"")))</f>
        <v>0.01</v>
      </c>
    </row>
    <row r="147" spans="1:50" x14ac:dyDescent="0.2">
      <c r="A147" s="13" t="s">
        <v>1210</v>
      </c>
      <c r="B147" s="287">
        <f>'201819 DATA'!B147</f>
        <v>375</v>
      </c>
      <c r="C147" s="288">
        <f>'201819 DATA'!C147</f>
        <v>375</v>
      </c>
      <c r="D147" s="293">
        <f>'201819 DATA'!FN147</f>
        <v>335</v>
      </c>
      <c r="G147" s="295" t="str">
        <f t="shared" si="2"/>
        <v/>
      </c>
      <c r="H147" s="289" t="str">
        <f>IF(OR($C147="*",$C147&lt;400),"",IF(AND('201819 DATA'!F147="*",$C147&gt;=400),"*",IF($C147&gt;=400,ROUND('201819 DATA'!F147/$C147,2),"")))</f>
        <v/>
      </c>
      <c r="I147" s="296" t="str">
        <f>IF(OR($B147="*",$B147&lt;400),"",IF(AND('201819 DATA'!Y147="*",$B147&gt;=400),"*",IF($B147&gt;=400,ROUND('201819 DATA'!Y147/$B147,2),"")))</f>
        <v/>
      </c>
      <c r="J147" s="296" t="str">
        <f>IF(OR($B147="*",$B147&lt;400),"",IF(AND('201819 DATA'!Z147="*",$B147&gt;=400),"*",IF($B147&gt;=400,ROUND('201819 DATA'!Z147/$B147,2),"")))</f>
        <v/>
      </c>
      <c r="K147" s="296" t="str">
        <f>IF(OR($B147="*",$B147&lt;400),"",IF(AND('201819 DATA'!AA147="*",$B147&gt;=400),"*",IF($B147&gt;=400,ROUND('201819 DATA'!AA147/$B147,2),"")))</f>
        <v/>
      </c>
      <c r="L147" s="296" t="str">
        <f>IF(OR($B147="*",$B147&lt;400),"",IF(AND('201819 DATA'!AB147="*",$B147&gt;=400),"*",IF($B147&gt;=400,ROUND('201819 DATA'!AB147/$B147,2),"")))</f>
        <v/>
      </c>
      <c r="M147" s="296" t="str">
        <f>IF(OR($B147="*",$B147&lt;400),"",IF(AND('201819 DATA'!AC147="*",$B147&gt;=400),"*",IF($B147&gt;=400,ROUND('201819 DATA'!AC147/$B147,2),"")))</f>
        <v/>
      </c>
      <c r="N147" s="296" t="str">
        <f>IF(OR($B147="*",$B147&lt;400),"",IF(AND('201819 DATA'!AD147="*",$B147&gt;=400),"*",IF($B147&gt;=400,ROUND('201819 DATA'!AD147/$B147,2),"")))</f>
        <v/>
      </c>
      <c r="O147" s="296" t="str">
        <f>IF(OR($B147="*",$B147&lt;400),"",IF(AND('201819 DATA'!AE147="*",$B147&gt;=400),"*",IF($B147&gt;=400,ROUND('201819 DATA'!AE147/$B147,2),"")))</f>
        <v/>
      </c>
      <c r="P147" s="297"/>
      <c r="Q147" s="296" t="str">
        <f>IF(OR($B147="*",$B147&lt;400),"",IF(AND('201819 DATA'!FL147="*",$B147&gt;=400),"*",IF($B147&gt;=400,ROUND('201819 DATA'!FL147/$B147,2),"")))</f>
        <v/>
      </c>
      <c r="R147" s="289" t="str">
        <f>IF(OR($C147="*",$C147&lt;400),"",IF(AND('201819 DATA'!F147="*",$C147&gt;=400),"*",IF($C147&gt;=400,ROUND('201819 DATA'!F147/$C147,2),"")))</f>
        <v/>
      </c>
      <c r="S147" s="289" t="str">
        <f>IF(OR($C147="*",$C147&lt;400),"",IF(AND('201819 DATA'!G147="*",$C147&gt;=400),"*",IF($C147&gt;=400,ROUND('201819 DATA'!G147/$C147,2),"")))</f>
        <v/>
      </c>
      <c r="T147" s="289" t="str">
        <f>IF(OR($C147="*",$C147&lt;400),"",IF(AND('201819 DATA'!H147="*",$C147&gt;=400),"*",IF($C147&gt;=400,ROUND('201819 DATA'!H147/$C147,2),"")))</f>
        <v/>
      </c>
      <c r="U147" s="289" t="str">
        <f>IF(OR($C147="*",$C147&lt;400),"",IF(AND('201819 DATA'!FM147="*",$C147&gt;=400),"*",IF($C147&gt;=400,ROUND('201819 DATA'!FM147/$C147,2),"")))</f>
        <v/>
      </c>
      <c r="V147" s="312" t="str">
        <f>IF(OR($D147="*",$D147&lt;400),"",IF(AND('201819 DATA'!M147="*",$D147&gt;=400),"*",IF($D147&gt;=400,ROUND('201819 DATA'!M147/$D147,2),"")))</f>
        <v/>
      </c>
      <c r="W147" s="312" t="str">
        <f>IF(OR($D147="*",$D147&lt;400),"",IF(AND('201819 DATA'!N147="*",$D147&gt;=400),"*",IF($D147&gt;=400,ROUND('201819 DATA'!N147/$D147,2),"")))</f>
        <v/>
      </c>
      <c r="X147" s="312" t="str">
        <f>IF(OR($D147="*",$D147&lt;400),"",IF(AND('201819 DATA'!O147="*",$D147&gt;=400),"*",IF($D147&gt;=400,ROUND('201819 DATA'!O147/$D147,2),"")))</f>
        <v/>
      </c>
      <c r="Y147" s="312" t="str">
        <f>IF(OR($D147="*",$D147&lt;400),"",IF(AND('201819 DATA'!P147="*",$D147&gt;=400),"*",IF($D147&gt;=400,ROUND('201819 DATA'!P147/$D147,2),"")))</f>
        <v/>
      </c>
      <c r="Z147" s="312" t="str">
        <f>IF(OR($D147="*",$D147&lt;400),"",IF(AND('201819 DATA'!Q147="*",$D147&gt;=400),"*",IF($D147&gt;=400,ROUND('201819 DATA'!Q147/$D147,2),"")))</f>
        <v/>
      </c>
      <c r="AA147" s="312" t="str">
        <f>IF(OR($D147="*",$D147&lt;400),"",IF(AND('201819 DATA'!R147="*",$D147&gt;=400),"*",IF($D147&gt;=400,ROUND('201819 DATA'!R147/$D147,2),"")))</f>
        <v/>
      </c>
      <c r="AB147" s="312" t="str">
        <f>IF(OR($D147="*",$D147&lt;400),"",IF(AND('201819 DATA'!S147="*",$D147&gt;=400),"*",IF($D147&gt;=400,ROUND('201819 DATA'!S147/$D147,2),"")))</f>
        <v/>
      </c>
      <c r="AC147" s="312" t="str">
        <f>IF(OR($D147="*",$D147&lt;400),"",IF(AND('201819 DATA'!T147="*",$D147&gt;=400),"*",IF($D147&gt;=400,ROUND('201819 DATA'!T147/$D147,2),"")))</f>
        <v/>
      </c>
      <c r="AD147" s="289" t="str">
        <f>IF(OR($C147="*",$C147&lt;400),"",IF(AND('201819 DATA'!BC147="*",$C147&gt;=400),"*",IF($C147&gt;=400,ROUND('201819 DATA'!BC147/$C147,2),"")))</f>
        <v/>
      </c>
      <c r="AE147" s="289" t="str">
        <f>IF(OR($C147="*",$C147&lt;400),"",IF(AND('201819 DATA'!BD147="*",$C147&gt;=400),"*",IF($C147&gt;=400,ROUND('201819 DATA'!BD147/$C147,2),"")))</f>
        <v/>
      </c>
      <c r="AF147" s="289" t="str">
        <f>IF(OR($C147="*",$C147&lt;400),"",IF(AND('201819 DATA'!BE147="*",$C147&gt;=400),"*",IF($C147&gt;=400,ROUND('201819 DATA'!BE147/$C147,2),"")))</f>
        <v/>
      </c>
      <c r="AG147" s="289" t="str">
        <f>IF(OR($C147="*",$C147&lt;400),"",IF(AND('201819 DATA'!BF147="*",$C147&gt;=400),"*",IF($C147&gt;=400,ROUND('201819 DATA'!BF147/$C147,2),"")))</f>
        <v/>
      </c>
      <c r="AH147" s="289" t="str">
        <f>IF(OR($C147="*",$C147&lt;400),"",IF(AND('201819 DATA'!BG147="*",$C147&gt;=400),"*",IF($C147&gt;=400,ROUND('201819 DATA'!BG147/$C147,2),"")))</f>
        <v/>
      </c>
      <c r="AI147" s="289" t="str">
        <f>IF(OR($C147="*",$C147&lt;400),"",IF(AND('201819 DATA'!BH147="*",$C147&gt;=400),"*",IF($C147&gt;=400,ROUND('201819 DATA'!BH147/$C147,2),"")))</f>
        <v/>
      </c>
      <c r="AJ147" s="289" t="str">
        <f>IF(OR($C147="*",$C147&lt;400),"",IF(AND('201819 DATA'!BI147="*",$C147&gt;=400),"*",IF($C147&gt;=400,ROUND('201819 DATA'!BI147/$C147,2),"")))</f>
        <v/>
      </c>
      <c r="AK147" s="289" t="str">
        <f>IF(OR($C147="*",$C147&lt;400),"",IF(AND('201819 DATA'!BJ147="*",$C147&gt;=400),"*",IF($C147&gt;=400,ROUND('201819 DATA'!BJ147/$C147,2),"")))</f>
        <v/>
      </c>
      <c r="AL147" s="289" t="str">
        <f>IF(OR($C147="*",$C147&lt;400),"",IF(AND('201819 DATA'!BK147="*",$C147&gt;=400),"*",IF($C147&gt;=400,ROUND('201819 DATA'!BK147/$C147,2),"")))</f>
        <v/>
      </c>
      <c r="AM147" s="289" t="str">
        <f>IF(OR($C147="*",$C147&lt;400),"",IF(AND('201819 DATA'!BL147="*",$C147&gt;=400),"*",IF($C147&gt;=400,ROUND('201819 DATA'!BL147/$C147,2),"")))</f>
        <v/>
      </c>
      <c r="AN147" s="289" t="str">
        <f>IF(OR($C147="*",$C147&lt;400),"",IF(AND('201819 DATA'!BM147="*",$C147&gt;=400),"*",IF($C147&gt;=400,ROUND('201819 DATA'!BM147/$C147,2),"")))</f>
        <v/>
      </c>
      <c r="AO147" s="289" t="str">
        <f>IF(OR($C147="*",$C147&lt;400),"",IF(AND('201819 DATA'!BN147="*",$C147&gt;=400),"*",IF($C147&gt;=400,ROUND('201819 DATA'!BN147/$C147,2),"")))</f>
        <v/>
      </c>
      <c r="AP147" s="289" t="str">
        <f>IF(OR($C147="*",$C147&lt;400),"",IF(AND('201819 DATA'!BO147="*",$C147&gt;=400),"*",IF($C147&gt;=400,ROUND('201819 DATA'!BO147/$C147,2),"")))</f>
        <v/>
      </c>
      <c r="AQ147" s="289" t="str">
        <f>IF(OR($C147="*",$C147&lt;400),"",IF(AND('201819 DATA'!BP147="*",$C147&gt;=400),"*",IF($C147&gt;=400,ROUND('201819 DATA'!BP147/$C147,2),"")))</f>
        <v/>
      </c>
      <c r="AR147" s="289" t="str">
        <f>IF(OR($C147="*",$C147&lt;400),"",IF(AND('201819 DATA'!BQ147="*",$C147&gt;=400),"*",IF($C147&gt;=400,ROUND('201819 DATA'!BQ147/$C147,2),"")))</f>
        <v/>
      </c>
      <c r="AS147" s="289" t="str">
        <f>IF(OR($C147="*",$C147&lt;400),"",IF(AND('201819 DATA'!BR147="*",$C147&gt;=400),"*",IF($C147&gt;=400,ROUND('201819 DATA'!BR147/$C147,2),"")))</f>
        <v/>
      </c>
      <c r="AT147" s="289" t="str">
        <f>IF(OR($C147="*",$C147&lt;400),"",IF(AND('201819 DATA'!BS147="*",$C147&gt;=400),"*",IF($C147&gt;=400,ROUND('201819 DATA'!BS147/$C147,2),"")))</f>
        <v/>
      </c>
      <c r="AU147" s="289" t="str">
        <f>IF(OR($C147="*",$C147&lt;400),"",IF(AND('201819 DATA'!BT147="*",$C147&gt;=400),"*",IF($C147&gt;=400,ROUND('201819 DATA'!BT147/$C147,2),"")))</f>
        <v/>
      </c>
      <c r="AV147" s="289" t="str">
        <f>IF(OR($C147="*",$C147&lt;400),"",IF(AND('201819 DATA'!BU147="*",$C147&gt;=400),"*",IF($C147&gt;=400,ROUND('201819 DATA'!BU147/$C147,2),"")))</f>
        <v/>
      </c>
      <c r="AW147" s="289" t="str">
        <f>IF(OR($C147="*",$C147&lt;400),"",IF(AND('201819 DATA'!BV147="*",$C147&gt;=400),"*",IF($C147&gt;=400,ROUND('201819 DATA'!BV147/$C147,2),"")))</f>
        <v/>
      </c>
      <c r="AX147" s="289" t="str">
        <f>IF(OR($C147="*",$C147&lt;400),"",IF(AND('201819 DATA'!BW147="*",$C147&gt;=400),"*",IF($C147&gt;=400,ROUND('201819 DATA'!BW147/$C147,2),"")))</f>
        <v/>
      </c>
    </row>
    <row r="148" spans="1:50" x14ac:dyDescent="0.2">
      <c r="A148" s="13" t="s">
        <v>398</v>
      </c>
      <c r="B148" s="287">
        <f>'201819 DATA'!B148</f>
        <v>258285</v>
      </c>
      <c r="C148" s="288">
        <f>'201819 DATA'!C148</f>
        <v>203050</v>
      </c>
      <c r="D148" s="293">
        <f>'201819 DATA'!FN148</f>
        <v>72215</v>
      </c>
      <c r="G148" s="295">
        <f t="shared" si="2"/>
        <v>0.79</v>
      </c>
      <c r="H148" s="289">
        <f>IF(OR($C148="*",$C148&lt;400),"",IF(AND('201819 DATA'!F148="*",$C148&gt;=400),"*",IF($C148&gt;=400,ROUND('201819 DATA'!F148/$C148,2),"")))</f>
        <v>0.46</v>
      </c>
      <c r="I148" s="296">
        <f>IF(OR($B148="*",$B148&lt;400),"",IF(AND('201819 DATA'!Y148="*",$B148&gt;=400),"*",IF($B148&gt;=400,ROUND('201819 DATA'!Y148/$B148,2),"")))</f>
        <v>0.1</v>
      </c>
      <c r="J148" s="296">
        <f>IF(OR($B148="*",$B148&lt;400),"",IF(AND('201819 DATA'!Z148="*",$B148&gt;=400),"*",IF($B148&gt;=400,ROUND('201819 DATA'!Z148/$B148,2),"")))</f>
        <v>0.09</v>
      </c>
      <c r="K148" s="296">
        <f>IF(OR($B148="*",$B148&lt;400),"",IF(AND('201819 DATA'!AA148="*",$B148&gt;=400),"*",IF($B148&gt;=400,ROUND('201819 DATA'!AA148/$B148,2),"")))</f>
        <v>0.13</v>
      </c>
      <c r="L148" s="296">
        <f>IF(OR($B148="*",$B148&lt;400),"",IF(AND('201819 DATA'!AB148="*",$B148&gt;=400),"*",IF($B148&gt;=400,ROUND('201819 DATA'!AB148/$B148,2),"")))</f>
        <v>0.16</v>
      </c>
      <c r="M148" s="296">
        <f>IF(OR($B148="*",$B148&lt;400),"",IF(AND('201819 DATA'!AC148="*",$B148&gt;=400),"*",IF($B148&gt;=400,ROUND('201819 DATA'!AC148/$B148,2),"")))</f>
        <v>0.21</v>
      </c>
      <c r="N148" s="296">
        <f>IF(OR($B148="*",$B148&lt;400),"",IF(AND('201819 DATA'!AD148="*",$B148&gt;=400),"*",IF($B148&gt;=400,ROUND('201819 DATA'!AD148/$B148,2),"")))</f>
        <v>0.24</v>
      </c>
      <c r="O148" s="296">
        <f>IF(OR($B148="*",$B148&lt;400),"",IF(AND('201819 DATA'!AE148="*",$B148&gt;=400),"*",IF($B148&gt;=400,ROUND('201819 DATA'!AE148/$B148,2),"")))</f>
        <v>0.05</v>
      </c>
      <c r="P148" s="297"/>
      <c r="Q148" s="296">
        <f>IF(OR($B148="*",$B148&lt;400),"",IF(AND('201819 DATA'!FL148="*",$B148&gt;=400),"*",IF($B148&gt;=400,ROUND('201819 DATA'!FL148/$B148,2),"")))</f>
        <v>0.54</v>
      </c>
      <c r="R148" s="289">
        <f>IF(OR($C148="*",$C148&lt;400),"",IF(AND('201819 DATA'!F148="*",$C148&gt;=400),"*",IF($C148&gt;=400,ROUND('201819 DATA'!F148/$C148,2),"")))</f>
        <v>0.46</v>
      </c>
      <c r="S148" s="289">
        <f>IF(OR($C148="*",$C148&lt;400),"",IF(AND('201819 DATA'!G148="*",$C148&gt;=400),"*",IF($C148&gt;=400,ROUND('201819 DATA'!G148/$C148,2),"")))</f>
        <v>0.05</v>
      </c>
      <c r="T148" s="289">
        <f>IF(OR($C148="*",$C148&lt;400),"",IF(AND('201819 DATA'!H148="*",$C148&gt;=400),"*",IF($C148&gt;=400,ROUND('201819 DATA'!H148/$C148,2),"")))</f>
        <v>0.38</v>
      </c>
      <c r="U148" s="289">
        <f>IF(OR($C148="*",$C148&lt;400),"",IF(AND('201819 DATA'!FM148="*",$C148&gt;=400),"*",IF($C148&gt;=400,ROUND('201819 DATA'!FM148/$C148,2),"")))</f>
        <v>0.11</v>
      </c>
      <c r="V148" s="312">
        <f>IF(OR($D148="*",$D148&lt;400),"",IF(AND('201819 DATA'!M148="*",$D148&gt;=400),"*",IF($D148&gt;=400,ROUND('201819 DATA'!M148/$D148,2),"")))</f>
        <v>0.46</v>
      </c>
      <c r="W148" s="312">
        <f>IF(OR($D148="*",$D148&lt;400),"",IF(AND('201819 DATA'!N148="*",$D148&gt;=400),"*",IF($D148&gt;=400,ROUND('201819 DATA'!N148/$D148,2),"")))</f>
        <v>0.25</v>
      </c>
      <c r="X148" s="312">
        <f>IF(OR($D148="*",$D148&lt;400),"",IF(AND('201819 DATA'!O148="*",$D148&gt;=400),"*",IF($D148&gt;=400,ROUND('201819 DATA'!O148/$D148,2),"")))</f>
        <v>0.11</v>
      </c>
      <c r="Y148" s="312">
        <f>IF(OR($D148="*",$D148&lt;400),"",IF(AND('201819 DATA'!P148="*",$D148&gt;=400),"*",IF($D148&gt;=400,ROUND('201819 DATA'!P148/$D148,2),"")))</f>
        <v>0.15</v>
      </c>
      <c r="Z148" s="312">
        <f>IF(OR($D148="*",$D148&lt;400),"",IF(AND('201819 DATA'!Q148="*",$D148&gt;=400),"*",IF($D148&gt;=400,ROUND('201819 DATA'!Q148/$D148,2),"")))</f>
        <v>0.02</v>
      </c>
      <c r="AA148" s="312">
        <f>IF(OR($D148="*",$D148&lt;400),"",IF(AND('201819 DATA'!R148="*",$D148&gt;=400),"*",IF($D148&gt;=400,ROUND('201819 DATA'!R148/$D148,2),"")))</f>
        <v>0</v>
      </c>
      <c r="AB148" s="312">
        <f>IF(OR($D148="*",$D148&lt;400),"",IF(AND('201819 DATA'!S148="*",$D148&gt;=400),"*",IF($D148&gt;=400,ROUND('201819 DATA'!S148/$D148,2),"")))</f>
        <v>0</v>
      </c>
      <c r="AC148" s="312">
        <f>IF(OR($D148="*",$D148&lt;400),"",IF(AND('201819 DATA'!T148="*",$D148&gt;=400),"*",IF($D148&gt;=400,ROUND('201819 DATA'!T148/$D148,2),"")))</f>
        <v>0</v>
      </c>
      <c r="AD148" s="289">
        <f>IF(OR($C148="*",$C148&lt;400),"",IF(AND('201819 DATA'!BC148="*",$C148&gt;=400),"*",IF($C148&gt;=400,ROUND('201819 DATA'!BC148/$C148,2),"")))</f>
        <v>0.03</v>
      </c>
      <c r="AE148" s="289">
        <f>IF(OR($C148="*",$C148&lt;400),"",IF(AND('201819 DATA'!BD148="*",$C148&gt;=400),"*",IF($C148&gt;=400,ROUND('201819 DATA'!BD148/$C148,2),"")))</f>
        <v>0.06</v>
      </c>
      <c r="AF148" s="289">
        <f>IF(OR($C148="*",$C148&lt;400),"",IF(AND('201819 DATA'!BE148="*",$C148&gt;=400),"*",IF($C148&gt;=400,ROUND('201819 DATA'!BE148/$C148,2),"")))</f>
        <v>0.01</v>
      </c>
      <c r="AG148" s="289">
        <f>IF(OR($C148="*",$C148&lt;400),"",IF(AND('201819 DATA'!BF148="*",$C148&gt;=400),"*",IF($C148&gt;=400,ROUND('201819 DATA'!BF148/$C148,2),"")))</f>
        <v>0.01</v>
      </c>
      <c r="AH148" s="289">
        <f>IF(OR($C148="*",$C148&lt;400),"",IF(AND('201819 DATA'!BG148="*",$C148&gt;=400),"*",IF($C148&gt;=400,ROUND('201819 DATA'!BG148/$C148,2),"")))</f>
        <v>0.01</v>
      </c>
      <c r="AI148" s="289">
        <f>IF(OR($C148="*",$C148&lt;400),"",IF(AND('201819 DATA'!BH148="*",$C148&gt;=400),"*",IF($C148&gt;=400,ROUND('201819 DATA'!BH148/$C148,2),"")))</f>
        <v>0.02</v>
      </c>
      <c r="AJ148" s="289">
        <f>IF(OR($C148="*",$C148&lt;400),"",IF(AND('201819 DATA'!BI148="*",$C148&gt;=400),"*",IF($C148&gt;=400,ROUND('201819 DATA'!BI148/$C148,2),"")))</f>
        <v>0.03</v>
      </c>
      <c r="AK148" s="289">
        <f>IF(OR($C148="*",$C148&lt;400),"",IF(AND('201819 DATA'!BJ148="*",$C148&gt;=400),"*",IF($C148&gt;=400,ROUND('201819 DATA'!BJ148/$C148,2),"")))</f>
        <v>0.01</v>
      </c>
      <c r="AL148" s="289">
        <f>IF(OR($C148="*",$C148&lt;400),"",IF(AND('201819 DATA'!BK148="*",$C148&gt;=400),"*",IF($C148&gt;=400,ROUND('201819 DATA'!BK148/$C148,2),"")))</f>
        <v>0.06</v>
      </c>
      <c r="AM148" s="289">
        <f>IF(OR($C148="*",$C148&lt;400),"",IF(AND('201819 DATA'!BL148="*",$C148&gt;=400),"*",IF($C148&gt;=400,ROUND('201819 DATA'!BL148/$C148,2),"")))</f>
        <v>7.0000000000000007E-2</v>
      </c>
      <c r="AN148" s="289">
        <f>IF(OR($C148="*",$C148&lt;400),"",IF(AND('201819 DATA'!BM148="*",$C148&gt;=400),"*",IF($C148&gt;=400,ROUND('201819 DATA'!BM148/$C148,2),"")))</f>
        <v>0.14000000000000001</v>
      </c>
      <c r="AO148" s="289">
        <f>IF(OR($C148="*",$C148&lt;400),"",IF(AND('201819 DATA'!BN148="*",$C148&gt;=400),"*",IF($C148&gt;=400,ROUND('201819 DATA'!BN148/$C148,2),"")))</f>
        <v>0.03</v>
      </c>
      <c r="AP148" s="289">
        <f>IF(OR($C148="*",$C148&lt;400),"",IF(AND('201819 DATA'!BO148="*",$C148&gt;=400),"*",IF($C148&gt;=400,ROUND('201819 DATA'!BO148/$C148,2),"")))</f>
        <v>0.09</v>
      </c>
      <c r="AQ148" s="289">
        <f>IF(OR($C148="*",$C148&lt;400),"",IF(AND('201819 DATA'!BP148="*",$C148&gt;=400),"*",IF($C148&gt;=400,ROUND('201819 DATA'!BP148/$C148,2),"")))</f>
        <v>7.0000000000000007E-2</v>
      </c>
      <c r="AR148" s="289">
        <f>IF(OR($C148="*",$C148&lt;400),"",IF(AND('201819 DATA'!BQ148="*",$C148&gt;=400),"*",IF($C148&gt;=400,ROUND('201819 DATA'!BQ148/$C148,2),"")))</f>
        <v>7.0000000000000007E-2</v>
      </c>
      <c r="AS148" s="289">
        <f>IF(OR($C148="*",$C148&lt;400),"",IF(AND('201819 DATA'!BR148="*",$C148&gt;=400),"*",IF($C148&gt;=400,ROUND('201819 DATA'!BR148/$C148,2),"")))</f>
        <v>0.01</v>
      </c>
      <c r="AT148" s="289">
        <f>IF(OR($C148="*",$C148&lt;400),"",IF(AND('201819 DATA'!BS148="*",$C148&gt;=400),"*",IF($C148&gt;=400,ROUND('201819 DATA'!BS148/$C148,2),"")))</f>
        <v>0</v>
      </c>
      <c r="AU148" s="289">
        <f>IF(OR($C148="*",$C148&lt;400),"",IF(AND('201819 DATA'!BT148="*",$C148&gt;=400),"*",IF($C148&gt;=400,ROUND('201819 DATA'!BT148/$C148,2),"")))</f>
        <v>0.14000000000000001</v>
      </c>
      <c r="AV148" s="289">
        <f>IF(OR($C148="*",$C148&lt;400),"",IF(AND('201819 DATA'!BU148="*",$C148&gt;=400),"*",IF($C148&gt;=400,ROUND('201819 DATA'!BU148/$C148,2),"")))</f>
        <v>0.08</v>
      </c>
      <c r="AW148" s="289">
        <f>IF(OR($C148="*",$C148&lt;400),"",IF(AND('201819 DATA'!BV148="*",$C148&gt;=400),"*",IF($C148&gt;=400,ROUND('201819 DATA'!BV148/$C148,2),"")))</f>
        <v>0</v>
      </c>
      <c r="AX148" s="289">
        <f>IF(OR($C148="*",$C148&lt;400),"",IF(AND('201819 DATA'!BW148="*",$C148&gt;=400),"*",IF($C148&gt;=400,ROUND('201819 DATA'!BW148/$C148,2),"")))</f>
        <v>7.0000000000000007E-2</v>
      </c>
    </row>
    <row r="149" spans="1:50" x14ac:dyDescent="0.2">
      <c r="A149" s="13" t="s">
        <v>739</v>
      </c>
      <c r="B149" s="287">
        <f>'201819 DATA'!B149</f>
        <v>330</v>
      </c>
      <c r="C149" s="288">
        <f>'201819 DATA'!C149</f>
        <v>330</v>
      </c>
      <c r="D149" s="293">
        <f>'201819 DATA'!FN149</f>
        <v>0</v>
      </c>
      <c r="G149" s="295" t="str">
        <f t="shared" si="2"/>
        <v/>
      </c>
      <c r="H149" s="289" t="str">
        <f>IF(OR($C149="*",$C149&lt;400),"",IF(AND('201819 DATA'!F149="*",$C149&gt;=400),"*",IF($C149&gt;=400,ROUND('201819 DATA'!F149/$C149,2),"")))</f>
        <v/>
      </c>
      <c r="I149" s="296" t="str">
        <f>IF(OR($B149="*",$B149&lt;400),"",IF(AND('201819 DATA'!Y149="*",$B149&gt;=400),"*",IF($B149&gt;=400,ROUND('201819 DATA'!Y149/$B149,2),"")))</f>
        <v/>
      </c>
      <c r="J149" s="296" t="str">
        <f>IF(OR($B149="*",$B149&lt;400),"",IF(AND('201819 DATA'!Z149="*",$B149&gt;=400),"*",IF($B149&gt;=400,ROUND('201819 DATA'!Z149/$B149,2),"")))</f>
        <v/>
      </c>
      <c r="K149" s="296" t="str">
        <f>IF(OR($B149="*",$B149&lt;400),"",IF(AND('201819 DATA'!AA149="*",$B149&gt;=400),"*",IF($B149&gt;=400,ROUND('201819 DATA'!AA149/$B149,2),"")))</f>
        <v/>
      </c>
      <c r="L149" s="296" t="str">
        <f>IF(OR($B149="*",$B149&lt;400),"",IF(AND('201819 DATA'!AB149="*",$B149&gt;=400),"*",IF($B149&gt;=400,ROUND('201819 DATA'!AB149/$B149,2),"")))</f>
        <v/>
      </c>
      <c r="M149" s="296" t="str">
        <f>IF(OR($B149="*",$B149&lt;400),"",IF(AND('201819 DATA'!AC149="*",$B149&gt;=400),"*",IF($B149&gt;=400,ROUND('201819 DATA'!AC149/$B149,2),"")))</f>
        <v/>
      </c>
      <c r="N149" s="296" t="str">
        <f>IF(OR($B149="*",$B149&lt;400),"",IF(AND('201819 DATA'!AD149="*",$B149&gt;=400),"*",IF($B149&gt;=400,ROUND('201819 DATA'!AD149/$B149,2),"")))</f>
        <v/>
      </c>
      <c r="O149" s="296" t="str">
        <f>IF(OR($B149="*",$B149&lt;400),"",IF(AND('201819 DATA'!AE149="*",$B149&gt;=400),"*",IF($B149&gt;=400,ROUND('201819 DATA'!AE149/$B149,2),"")))</f>
        <v/>
      </c>
      <c r="P149" s="297"/>
      <c r="Q149" s="296" t="str">
        <f>IF(OR($B149="*",$B149&lt;400),"",IF(AND('201819 DATA'!FL149="*",$B149&gt;=400),"*",IF($B149&gt;=400,ROUND('201819 DATA'!FL149/$B149,2),"")))</f>
        <v/>
      </c>
      <c r="R149" s="289" t="str">
        <f>IF(OR($C149="*",$C149&lt;400),"",IF(AND('201819 DATA'!F149="*",$C149&gt;=400),"*",IF($C149&gt;=400,ROUND('201819 DATA'!F149/$C149,2),"")))</f>
        <v/>
      </c>
      <c r="S149" s="289" t="str">
        <f>IF(OR($C149="*",$C149&lt;400),"",IF(AND('201819 DATA'!G149="*",$C149&gt;=400),"*",IF($C149&gt;=400,ROUND('201819 DATA'!G149/$C149,2),"")))</f>
        <v/>
      </c>
      <c r="T149" s="289" t="str">
        <f>IF(OR($C149="*",$C149&lt;400),"",IF(AND('201819 DATA'!H149="*",$C149&gt;=400),"*",IF($C149&gt;=400,ROUND('201819 DATA'!H149/$C149,2),"")))</f>
        <v/>
      </c>
      <c r="U149" s="289" t="str">
        <f>IF(OR($C149="*",$C149&lt;400),"",IF(AND('201819 DATA'!FM149="*",$C149&gt;=400),"*",IF($C149&gt;=400,ROUND('201819 DATA'!FM149/$C149,2),"")))</f>
        <v/>
      </c>
      <c r="V149" s="312" t="str">
        <f>IF(OR($D149="*",$D149&lt;400),"",IF(AND('201819 DATA'!M149="*",$D149&gt;=400),"*",IF($D149&gt;=400,ROUND('201819 DATA'!M149/$D149,2),"")))</f>
        <v/>
      </c>
      <c r="W149" s="312" t="str">
        <f>IF(OR($D149="*",$D149&lt;400),"",IF(AND('201819 DATA'!N149="*",$D149&gt;=400),"*",IF($D149&gt;=400,ROUND('201819 DATA'!N149/$D149,2),"")))</f>
        <v/>
      </c>
      <c r="X149" s="312" t="str">
        <f>IF(OR($D149="*",$D149&lt;400),"",IF(AND('201819 DATA'!O149="*",$D149&gt;=400),"*",IF($D149&gt;=400,ROUND('201819 DATA'!O149/$D149,2),"")))</f>
        <v/>
      </c>
      <c r="Y149" s="312" t="str">
        <f>IF(OR($D149="*",$D149&lt;400),"",IF(AND('201819 DATA'!P149="*",$D149&gt;=400),"*",IF($D149&gt;=400,ROUND('201819 DATA'!P149/$D149,2),"")))</f>
        <v/>
      </c>
      <c r="Z149" s="312" t="str">
        <f>IF(OR($D149="*",$D149&lt;400),"",IF(AND('201819 DATA'!Q149="*",$D149&gt;=400),"*",IF($D149&gt;=400,ROUND('201819 DATA'!Q149/$D149,2),"")))</f>
        <v/>
      </c>
      <c r="AA149" s="312" t="str">
        <f>IF(OR($D149="*",$D149&lt;400),"",IF(AND('201819 DATA'!R149="*",$D149&gt;=400),"*",IF($D149&gt;=400,ROUND('201819 DATA'!R149/$D149,2),"")))</f>
        <v/>
      </c>
      <c r="AB149" s="312" t="str">
        <f>IF(OR($D149="*",$D149&lt;400),"",IF(AND('201819 DATA'!S149="*",$D149&gt;=400),"*",IF($D149&gt;=400,ROUND('201819 DATA'!S149/$D149,2),"")))</f>
        <v/>
      </c>
      <c r="AC149" s="312" t="str">
        <f>IF(OR($D149="*",$D149&lt;400),"",IF(AND('201819 DATA'!T149="*",$D149&gt;=400),"*",IF($D149&gt;=400,ROUND('201819 DATA'!T149/$D149,2),"")))</f>
        <v/>
      </c>
      <c r="AD149" s="289" t="str">
        <f>IF(OR($C149="*",$C149&lt;400),"",IF(AND('201819 DATA'!BC149="*",$C149&gt;=400),"*",IF($C149&gt;=400,ROUND('201819 DATA'!BC149/$C149,2),"")))</f>
        <v/>
      </c>
      <c r="AE149" s="289" t="str">
        <f>IF(OR($C149="*",$C149&lt;400),"",IF(AND('201819 DATA'!BD149="*",$C149&gt;=400),"*",IF($C149&gt;=400,ROUND('201819 DATA'!BD149/$C149,2),"")))</f>
        <v/>
      </c>
      <c r="AF149" s="289" t="str">
        <f>IF(OR($C149="*",$C149&lt;400),"",IF(AND('201819 DATA'!BE149="*",$C149&gt;=400),"*",IF($C149&gt;=400,ROUND('201819 DATA'!BE149/$C149,2),"")))</f>
        <v/>
      </c>
      <c r="AG149" s="289" t="str">
        <f>IF(OR($C149="*",$C149&lt;400),"",IF(AND('201819 DATA'!BF149="*",$C149&gt;=400),"*",IF($C149&gt;=400,ROUND('201819 DATA'!BF149/$C149,2),"")))</f>
        <v/>
      </c>
      <c r="AH149" s="289" t="str">
        <f>IF(OR($C149="*",$C149&lt;400),"",IF(AND('201819 DATA'!BG149="*",$C149&gt;=400),"*",IF($C149&gt;=400,ROUND('201819 DATA'!BG149/$C149,2),"")))</f>
        <v/>
      </c>
      <c r="AI149" s="289" t="str">
        <f>IF(OR($C149="*",$C149&lt;400),"",IF(AND('201819 DATA'!BH149="*",$C149&gt;=400),"*",IF($C149&gt;=400,ROUND('201819 DATA'!BH149/$C149,2),"")))</f>
        <v/>
      </c>
      <c r="AJ149" s="289" t="str">
        <f>IF(OR($C149="*",$C149&lt;400),"",IF(AND('201819 DATA'!BI149="*",$C149&gt;=400),"*",IF($C149&gt;=400,ROUND('201819 DATA'!BI149/$C149,2),"")))</f>
        <v/>
      </c>
      <c r="AK149" s="289" t="str">
        <f>IF(OR($C149="*",$C149&lt;400),"",IF(AND('201819 DATA'!BJ149="*",$C149&gt;=400),"*",IF($C149&gt;=400,ROUND('201819 DATA'!BJ149/$C149,2),"")))</f>
        <v/>
      </c>
      <c r="AL149" s="289" t="str">
        <f>IF(OR($C149="*",$C149&lt;400),"",IF(AND('201819 DATA'!BK149="*",$C149&gt;=400),"*",IF($C149&gt;=400,ROUND('201819 DATA'!BK149/$C149,2),"")))</f>
        <v/>
      </c>
      <c r="AM149" s="289" t="str">
        <f>IF(OR($C149="*",$C149&lt;400),"",IF(AND('201819 DATA'!BL149="*",$C149&gt;=400),"*",IF($C149&gt;=400,ROUND('201819 DATA'!BL149/$C149,2),"")))</f>
        <v/>
      </c>
      <c r="AN149" s="289" t="str">
        <f>IF(OR($C149="*",$C149&lt;400),"",IF(AND('201819 DATA'!BM149="*",$C149&gt;=400),"*",IF($C149&gt;=400,ROUND('201819 DATA'!BM149/$C149,2),"")))</f>
        <v/>
      </c>
      <c r="AO149" s="289" t="str">
        <f>IF(OR($C149="*",$C149&lt;400),"",IF(AND('201819 DATA'!BN149="*",$C149&gt;=400),"*",IF($C149&gt;=400,ROUND('201819 DATA'!BN149/$C149,2),"")))</f>
        <v/>
      </c>
      <c r="AP149" s="289" t="str">
        <f>IF(OR($C149="*",$C149&lt;400),"",IF(AND('201819 DATA'!BO149="*",$C149&gt;=400),"*",IF($C149&gt;=400,ROUND('201819 DATA'!BO149/$C149,2),"")))</f>
        <v/>
      </c>
      <c r="AQ149" s="289" t="str">
        <f>IF(OR($C149="*",$C149&lt;400),"",IF(AND('201819 DATA'!BP149="*",$C149&gt;=400),"*",IF($C149&gt;=400,ROUND('201819 DATA'!BP149/$C149,2),"")))</f>
        <v/>
      </c>
      <c r="AR149" s="289" t="str">
        <f>IF(OR($C149="*",$C149&lt;400),"",IF(AND('201819 DATA'!BQ149="*",$C149&gt;=400),"*",IF($C149&gt;=400,ROUND('201819 DATA'!BQ149/$C149,2),"")))</f>
        <v/>
      </c>
      <c r="AS149" s="289" t="str">
        <f>IF(OR($C149="*",$C149&lt;400),"",IF(AND('201819 DATA'!BR149="*",$C149&gt;=400),"*",IF($C149&gt;=400,ROUND('201819 DATA'!BR149/$C149,2),"")))</f>
        <v/>
      </c>
      <c r="AT149" s="289" t="str">
        <f>IF(OR($C149="*",$C149&lt;400),"",IF(AND('201819 DATA'!BS149="*",$C149&gt;=400),"*",IF($C149&gt;=400,ROUND('201819 DATA'!BS149/$C149,2),"")))</f>
        <v/>
      </c>
      <c r="AU149" s="289" t="str">
        <f>IF(OR($C149="*",$C149&lt;400),"",IF(AND('201819 DATA'!BT149="*",$C149&gt;=400),"*",IF($C149&gt;=400,ROUND('201819 DATA'!BT149/$C149,2),"")))</f>
        <v/>
      </c>
      <c r="AV149" s="289" t="str">
        <f>IF(OR($C149="*",$C149&lt;400),"",IF(AND('201819 DATA'!BU149="*",$C149&gt;=400),"*",IF($C149&gt;=400,ROUND('201819 DATA'!BU149/$C149,2),"")))</f>
        <v/>
      </c>
      <c r="AW149" s="289" t="str">
        <f>IF(OR($C149="*",$C149&lt;400),"",IF(AND('201819 DATA'!BV149="*",$C149&gt;=400),"*",IF($C149&gt;=400,ROUND('201819 DATA'!BV149/$C149,2),"")))</f>
        <v/>
      </c>
      <c r="AX149" s="289" t="str">
        <f>IF(OR($C149="*",$C149&lt;400),"",IF(AND('201819 DATA'!BW149="*",$C149&gt;=400),"*",IF($C149&gt;=400,ROUND('201819 DATA'!BW149/$C149,2),"")))</f>
        <v/>
      </c>
    </row>
    <row r="150" spans="1:50" x14ac:dyDescent="0.2">
      <c r="A150" s="13" t="s">
        <v>338</v>
      </c>
      <c r="B150" s="287">
        <f>'201819 DATA'!B150</f>
        <v>8035</v>
      </c>
      <c r="C150" s="288">
        <f>'201819 DATA'!C150</f>
        <v>8035</v>
      </c>
      <c r="D150" s="293">
        <f>'201819 DATA'!FN150</f>
        <v>7920</v>
      </c>
      <c r="G150" s="295">
        <f t="shared" si="2"/>
        <v>1</v>
      </c>
      <c r="H150" s="289">
        <f>IF(OR($C150="*",$C150&lt;400),"",IF(AND('201819 DATA'!F150="*",$C150&gt;=400),"*",IF($C150&gt;=400,ROUND('201819 DATA'!F150/$C150,2),"")))</f>
        <v>0</v>
      </c>
      <c r="I150" s="296">
        <f>IF(OR($B150="*",$B150&lt;400),"",IF(AND('201819 DATA'!Y150="*",$B150&gt;=400),"*",IF($B150&gt;=400,ROUND('201819 DATA'!Y150/$B150,2),"")))</f>
        <v>0</v>
      </c>
      <c r="J150" s="296">
        <f>IF(OR($B150="*",$B150&lt;400),"",IF(AND('201819 DATA'!Z150="*",$B150&gt;=400),"*",IF($B150&gt;=400,ROUND('201819 DATA'!Z150/$B150,2),"")))</f>
        <v>7.0000000000000007E-2</v>
      </c>
      <c r="K150" s="296">
        <f>IF(OR($B150="*",$B150&lt;400),"",IF(AND('201819 DATA'!AA150="*",$B150&gt;=400),"*",IF($B150&gt;=400,ROUND('201819 DATA'!AA150/$B150,2),"")))</f>
        <v>0.16</v>
      </c>
      <c r="L150" s="296">
        <f>IF(OR($B150="*",$B150&lt;400),"",IF(AND('201819 DATA'!AB150="*",$B150&gt;=400),"*",IF($B150&gt;=400,ROUND('201819 DATA'!AB150/$B150,2),"")))</f>
        <v>0.27</v>
      </c>
      <c r="M150" s="296">
        <f>IF(OR($B150="*",$B150&lt;400),"",IF(AND('201819 DATA'!AC150="*",$B150&gt;=400),"*",IF($B150&gt;=400,ROUND('201819 DATA'!AC150/$B150,2),"")))</f>
        <v>0.3</v>
      </c>
      <c r="N150" s="296">
        <f>IF(OR($B150="*",$B150&lt;400),"",IF(AND('201819 DATA'!AD150="*",$B150&gt;=400),"*",IF($B150&gt;=400,ROUND('201819 DATA'!AD150/$B150,2),"")))</f>
        <v>0.19</v>
      </c>
      <c r="O150" s="296">
        <f>IF(OR($B150="*",$B150&lt;400),"",IF(AND('201819 DATA'!AE150="*",$B150&gt;=400),"*",IF($B150&gt;=400,ROUND('201819 DATA'!AE150/$B150,2),"")))</f>
        <v>0.01</v>
      </c>
      <c r="P150" s="297"/>
      <c r="Q150" s="296">
        <f>IF(OR($B150="*",$B150&lt;400),"",IF(AND('201819 DATA'!FL150="*",$B150&gt;=400),"*",IF($B150&gt;=400,ROUND('201819 DATA'!FL150/$B150,2),"")))</f>
        <v>0.98</v>
      </c>
      <c r="R150" s="289">
        <f>IF(OR($C150="*",$C150&lt;400),"",IF(AND('201819 DATA'!F150="*",$C150&gt;=400),"*",IF($C150&gt;=400,ROUND('201819 DATA'!F150/$C150,2),"")))</f>
        <v>0</v>
      </c>
      <c r="S150" s="289">
        <f>IF(OR($C150="*",$C150&lt;400),"",IF(AND('201819 DATA'!G150="*",$C150&gt;=400),"*",IF($C150&gt;=400,ROUND('201819 DATA'!G150/$C150,2),"")))</f>
        <v>0</v>
      </c>
      <c r="T150" s="289">
        <f>IF(OR($C150="*",$C150&lt;400),"",IF(AND('201819 DATA'!H150="*",$C150&gt;=400),"*",IF($C150&gt;=400,ROUND('201819 DATA'!H150/$C150,2),"")))</f>
        <v>1</v>
      </c>
      <c r="U150" s="289">
        <f>IF(OR($C150="*",$C150&lt;400),"",IF(AND('201819 DATA'!FM150="*",$C150&gt;=400),"*",IF($C150&gt;=400,ROUND('201819 DATA'!FM150/$C150,2),"")))</f>
        <v>0</v>
      </c>
      <c r="V150" s="312">
        <f>IF(OR($D150="*",$D150&lt;400),"",IF(AND('201819 DATA'!M150="*",$D150&gt;=400),"*",IF($D150&gt;=400,ROUND('201819 DATA'!M150/$D150,2),"")))</f>
        <v>0.45</v>
      </c>
      <c r="W150" s="312">
        <f>IF(OR($D150="*",$D150&lt;400),"",IF(AND('201819 DATA'!N150="*",$D150&gt;=400),"*",IF($D150&gt;=400,ROUND('201819 DATA'!N150/$D150,2),"")))</f>
        <v>0.16</v>
      </c>
      <c r="X150" s="312">
        <f>IF(OR($D150="*",$D150&lt;400),"",IF(AND('201819 DATA'!O150="*",$D150&gt;=400),"*",IF($D150&gt;=400,ROUND('201819 DATA'!O150/$D150,2),"")))</f>
        <v>0.1</v>
      </c>
      <c r="Y150" s="312">
        <f>IF(OR($D150="*",$D150&lt;400),"",IF(AND('201819 DATA'!P150="*",$D150&gt;=400),"*",IF($D150&gt;=400,ROUND('201819 DATA'!P150/$D150,2),"")))</f>
        <v>0.18</v>
      </c>
      <c r="Z150" s="312">
        <f>IF(OR($D150="*",$D150&lt;400),"",IF(AND('201819 DATA'!Q150="*",$D150&gt;=400),"*",IF($D150&gt;=400,ROUND('201819 DATA'!Q150/$D150,2),"")))</f>
        <v>0.05</v>
      </c>
      <c r="AA150" s="312">
        <f>IF(OR($D150="*",$D150&lt;400),"",IF(AND('201819 DATA'!R150="*",$D150&gt;=400),"*",IF($D150&gt;=400,ROUND('201819 DATA'!R150/$D150,2),"")))</f>
        <v>0.02</v>
      </c>
      <c r="AB150" s="312">
        <f>IF(OR($D150="*",$D150&lt;400),"",IF(AND('201819 DATA'!S150="*",$D150&gt;=400),"*",IF($D150&gt;=400,ROUND('201819 DATA'!S150/$D150,2),"")))</f>
        <v>0.03</v>
      </c>
      <c r="AC150" s="312">
        <f>IF(OR($D150="*",$D150&lt;400),"",IF(AND('201819 DATA'!T150="*",$D150&gt;=400),"*",IF($D150&gt;=400,ROUND('201819 DATA'!T150/$D150,2),"")))</f>
        <v>0.02</v>
      </c>
      <c r="AD150" s="289">
        <f>IF(OR($C150="*",$C150&lt;400),"",IF(AND('201819 DATA'!BC150="*",$C150&gt;=400),"*",IF($C150&gt;=400,ROUND('201819 DATA'!BC150/$C150,2),"")))</f>
        <v>0.01</v>
      </c>
      <c r="AE150" s="289">
        <f>IF(OR($C150="*",$C150&lt;400),"",IF(AND('201819 DATA'!BD150="*",$C150&gt;=400),"*",IF($C150&gt;=400,ROUND('201819 DATA'!BD150/$C150,2),"")))</f>
        <v>0.01</v>
      </c>
      <c r="AF150" s="289">
        <f>IF(OR($C150="*",$C150&lt;400),"",IF(AND('201819 DATA'!BE150="*",$C150&gt;=400),"*",IF($C150&gt;=400,ROUND('201819 DATA'!BE150/$C150,2),"")))</f>
        <v>0</v>
      </c>
      <c r="AG150" s="289" t="str">
        <f>IF(OR($C150="*",$C150&lt;400),"",IF(AND('201819 DATA'!BF150="*",$C150&gt;=400),"*",IF($C150&gt;=400,ROUND('201819 DATA'!BF150/$C150,2),"")))</f>
        <v>*</v>
      </c>
      <c r="AH150" s="289" t="str">
        <f>IF(OR($C150="*",$C150&lt;400),"",IF(AND('201819 DATA'!BG150="*",$C150&gt;=400),"*",IF($C150&gt;=400,ROUND('201819 DATA'!BG150/$C150,2),"")))</f>
        <v>*</v>
      </c>
      <c r="AI150" s="289">
        <f>IF(OR($C150="*",$C150&lt;400),"",IF(AND('201819 DATA'!BH150="*",$C150&gt;=400),"*",IF($C150&gt;=400,ROUND('201819 DATA'!BH150/$C150,2),"")))</f>
        <v>0.03</v>
      </c>
      <c r="AJ150" s="289">
        <f>IF(OR($C150="*",$C150&lt;400),"",IF(AND('201819 DATA'!BI150="*",$C150&gt;=400),"*",IF($C150&gt;=400,ROUND('201819 DATA'!BI150/$C150,2),"")))</f>
        <v>0.17</v>
      </c>
      <c r="AK150" s="289">
        <f>IF(OR($C150="*",$C150&lt;400),"",IF(AND('201819 DATA'!BJ150="*",$C150&gt;=400),"*",IF($C150&gt;=400,ROUND('201819 DATA'!BJ150/$C150,2),"")))</f>
        <v>0</v>
      </c>
      <c r="AL150" s="289">
        <f>IF(OR($C150="*",$C150&lt;400),"",IF(AND('201819 DATA'!BK150="*",$C150&gt;=400),"*",IF($C150&gt;=400,ROUND('201819 DATA'!BK150/$C150,2),"")))</f>
        <v>0.02</v>
      </c>
      <c r="AM150" s="289">
        <f>IF(OR($C150="*",$C150&lt;400),"",IF(AND('201819 DATA'!BL150="*",$C150&gt;=400),"*",IF($C150&gt;=400,ROUND('201819 DATA'!BL150/$C150,2),"")))</f>
        <v>0.02</v>
      </c>
      <c r="AN150" s="289">
        <f>IF(OR($C150="*",$C150&lt;400),"",IF(AND('201819 DATA'!BM150="*",$C150&gt;=400),"*",IF($C150&gt;=400,ROUND('201819 DATA'!BM150/$C150,2),"")))</f>
        <v>0.18</v>
      </c>
      <c r="AO150" s="289">
        <f>IF(OR($C150="*",$C150&lt;400),"",IF(AND('201819 DATA'!BN150="*",$C150&gt;=400),"*",IF($C150&gt;=400,ROUND('201819 DATA'!BN150/$C150,2),"")))</f>
        <v>0.01</v>
      </c>
      <c r="AP150" s="289">
        <f>IF(OR($C150="*",$C150&lt;400),"",IF(AND('201819 DATA'!BO150="*",$C150&gt;=400),"*",IF($C150&gt;=400,ROUND('201819 DATA'!BO150/$C150,2),"")))</f>
        <v>0.39</v>
      </c>
      <c r="AQ150" s="289">
        <f>IF(OR($C150="*",$C150&lt;400),"",IF(AND('201819 DATA'!BP150="*",$C150&gt;=400),"*",IF($C150&gt;=400,ROUND('201819 DATA'!BP150/$C150,2),"")))</f>
        <v>7.0000000000000007E-2</v>
      </c>
      <c r="AR150" s="289">
        <f>IF(OR($C150="*",$C150&lt;400),"",IF(AND('201819 DATA'!BQ150="*",$C150&gt;=400),"*",IF($C150&gt;=400,ROUND('201819 DATA'!BQ150/$C150,2),"")))</f>
        <v>0</v>
      </c>
      <c r="AS150" s="289">
        <f>IF(OR($C150="*",$C150&lt;400),"",IF(AND('201819 DATA'!BR150="*",$C150&gt;=400),"*",IF($C150&gt;=400,ROUND('201819 DATA'!BR150/$C150,2),"")))</f>
        <v>0</v>
      </c>
      <c r="AT150" s="289" t="str">
        <f>IF(OR($C150="*",$C150&lt;400),"",IF(AND('201819 DATA'!BS150="*",$C150&gt;=400),"*",IF($C150&gt;=400,ROUND('201819 DATA'!BS150/$C150,2),"")))</f>
        <v>*</v>
      </c>
      <c r="AU150" s="289">
        <f>IF(OR($C150="*",$C150&lt;400),"",IF(AND('201819 DATA'!BT150="*",$C150&gt;=400),"*",IF($C150&gt;=400,ROUND('201819 DATA'!BT150/$C150,2),"")))</f>
        <v>0.05</v>
      </c>
      <c r="AV150" s="289">
        <f>IF(OR($C150="*",$C150&lt;400),"",IF(AND('201819 DATA'!BU150="*",$C150&gt;=400),"*",IF($C150&gt;=400,ROUND('201819 DATA'!BU150/$C150,2),"")))</f>
        <v>0.01</v>
      </c>
      <c r="AW150" s="289">
        <f>IF(OR($C150="*",$C150&lt;400),"",IF(AND('201819 DATA'!BV150="*",$C150&gt;=400),"*",IF($C150&gt;=400,ROUND('201819 DATA'!BV150/$C150,2),"")))</f>
        <v>0</v>
      </c>
      <c r="AX150" s="289">
        <f>IF(OR($C150="*",$C150&lt;400),"",IF(AND('201819 DATA'!BW150="*",$C150&gt;=400),"*",IF($C150&gt;=400,ROUND('201819 DATA'!BW150/$C150,2),"")))</f>
        <v>0.02</v>
      </c>
    </row>
    <row r="151" spans="1:50" x14ac:dyDescent="0.2">
      <c r="A151" s="13" t="s">
        <v>554</v>
      </c>
      <c r="B151" s="287">
        <f>'201819 DATA'!B151</f>
        <v>84925</v>
      </c>
      <c r="C151" s="288">
        <f>'201819 DATA'!C151</f>
        <v>64365</v>
      </c>
      <c r="D151" s="293">
        <f>'201819 DATA'!FN151</f>
        <v>15180</v>
      </c>
      <c r="G151" s="295">
        <f t="shared" si="2"/>
        <v>0.76</v>
      </c>
      <c r="H151" s="289">
        <f>IF(OR($C151="*",$C151&lt;400),"",IF(AND('201819 DATA'!F151="*",$C151&gt;=400),"*",IF($C151&gt;=400,ROUND('201819 DATA'!F151/$C151,2),"")))</f>
        <v>0.38</v>
      </c>
      <c r="I151" s="296">
        <f>IF(OR($B151="*",$B151&lt;400),"",IF(AND('201819 DATA'!Y151="*",$B151&gt;=400),"*",IF($B151&gt;=400,ROUND('201819 DATA'!Y151/$B151,2),"")))</f>
        <v>0.05</v>
      </c>
      <c r="J151" s="296">
        <f>IF(OR($B151="*",$B151&lt;400),"",IF(AND('201819 DATA'!Z151="*",$B151&gt;=400),"*",IF($B151&gt;=400,ROUND('201819 DATA'!Z151/$B151,2),"")))</f>
        <v>0.06</v>
      </c>
      <c r="K151" s="296">
        <f>IF(OR($B151="*",$B151&lt;400),"",IF(AND('201819 DATA'!AA151="*",$B151&gt;=400),"*",IF($B151&gt;=400,ROUND('201819 DATA'!AA151/$B151,2),"")))</f>
        <v>0.1</v>
      </c>
      <c r="L151" s="296">
        <f>IF(OR($B151="*",$B151&lt;400),"",IF(AND('201819 DATA'!AB151="*",$B151&gt;=400),"*",IF($B151&gt;=400,ROUND('201819 DATA'!AB151/$B151,2),"")))</f>
        <v>0.21</v>
      </c>
      <c r="M151" s="296">
        <f>IF(OR($B151="*",$B151&lt;400),"",IF(AND('201819 DATA'!AC151="*",$B151&gt;=400),"*",IF($B151&gt;=400,ROUND('201819 DATA'!AC151/$B151,2),"")))</f>
        <v>0.28000000000000003</v>
      </c>
      <c r="N151" s="296">
        <f>IF(OR($B151="*",$B151&lt;400),"",IF(AND('201819 DATA'!AD151="*",$B151&gt;=400),"*",IF($B151&gt;=400,ROUND('201819 DATA'!AD151/$B151,2),"")))</f>
        <v>0.25</v>
      </c>
      <c r="O151" s="296">
        <f>IF(OR($B151="*",$B151&lt;400),"",IF(AND('201819 DATA'!AE151="*",$B151&gt;=400),"*",IF($B151&gt;=400,ROUND('201819 DATA'!AE151/$B151,2),"")))</f>
        <v>0.04</v>
      </c>
      <c r="P151" s="297"/>
      <c r="Q151" s="296">
        <f>IF(OR($B151="*",$B151&lt;400),"",IF(AND('201819 DATA'!FL151="*",$B151&gt;=400),"*",IF($B151&gt;=400,ROUND('201819 DATA'!FL151/$B151,2),"")))</f>
        <v>0.55000000000000004</v>
      </c>
      <c r="R151" s="289">
        <f>IF(OR($C151="*",$C151&lt;400),"",IF(AND('201819 DATA'!F151="*",$C151&gt;=400),"*",IF($C151&gt;=400,ROUND('201819 DATA'!F151/$C151,2),"")))</f>
        <v>0.38</v>
      </c>
      <c r="S151" s="289">
        <f>IF(OR($C151="*",$C151&lt;400),"",IF(AND('201819 DATA'!G151="*",$C151&gt;=400),"*",IF($C151&gt;=400,ROUND('201819 DATA'!G151/$C151,2),"")))</f>
        <v>0.25</v>
      </c>
      <c r="T151" s="289">
        <f>IF(OR($C151="*",$C151&lt;400),"",IF(AND('201819 DATA'!H151="*",$C151&gt;=400),"*",IF($C151&gt;=400,ROUND('201819 DATA'!H151/$C151,2),"")))</f>
        <v>0.31</v>
      </c>
      <c r="U151" s="289">
        <f>IF(OR($C151="*",$C151&lt;400),"",IF(AND('201819 DATA'!FM151="*",$C151&gt;=400),"*",IF($C151&gt;=400,ROUND('201819 DATA'!FM151/$C151,2),"")))</f>
        <v>7.0000000000000007E-2</v>
      </c>
      <c r="V151" s="312">
        <f>IF(OR($D151="*",$D151&lt;400),"",IF(AND('201819 DATA'!M151="*",$D151&gt;=400),"*",IF($D151&gt;=400,ROUND('201819 DATA'!M151/$D151,2),"")))</f>
        <v>0.53</v>
      </c>
      <c r="W151" s="312">
        <f>IF(OR($D151="*",$D151&lt;400),"",IF(AND('201819 DATA'!N151="*",$D151&gt;=400),"*",IF($D151&gt;=400,ROUND('201819 DATA'!N151/$D151,2),"")))</f>
        <v>0.23</v>
      </c>
      <c r="X151" s="312">
        <f>IF(OR($D151="*",$D151&lt;400),"",IF(AND('201819 DATA'!O151="*",$D151&gt;=400),"*",IF($D151&gt;=400,ROUND('201819 DATA'!O151/$D151,2),"")))</f>
        <v>0.11</v>
      </c>
      <c r="Y151" s="312">
        <f>IF(OR($D151="*",$D151&lt;400),"",IF(AND('201819 DATA'!P151="*",$D151&gt;=400),"*",IF($D151&gt;=400,ROUND('201819 DATA'!P151/$D151,2),"")))</f>
        <v>0.13</v>
      </c>
      <c r="Z151" s="312">
        <f>IF(OR($D151="*",$D151&lt;400),"",IF(AND('201819 DATA'!Q151="*",$D151&gt;=400),"*",IF($D151&gt;=400,ROUND('201819 DATA'!Q151/$D151,2),"")))</f>
        <v>0.01</v>
      </c>
      <c r="AA151" s="312">
        <f>IF(OR($D151="*",$D151&lt;400),"",IF(AND('201819 DATA'!R151="*",$D151&gt;=400),"*",IF($D151&gt;=400,ROUND('201819 DATA'!R151/$D151,2),"")))</f>
        <v>0</v>
      </c>
      <c r="AB151" s="312" t="str">
        <f>IF(OR($D151="*",$D151&lt;400),"",IF(AND('201819 DATA'!S151="*",$D151&gt;=400),"*",IF($D151&gt;=400,ROUND('201819 DATA'!S151/$D151,2),"")))</f>
        <v>*</v>
      </c>
      <c r="AC151" s="312" t="str">
        <f>IF(OR($D151="*",$D151&lt;400),"",IF(AND('201819 DATA'!T151="*",$D151&gt;=400),"*",IF($D151&gt;=400,ROUND('201819 DATA'!T151/$D151,2),"")))</f>
        <v>*</v>
      </c>
      <c r="AD151" s="289">
        <f>IF(OR($C151="*",$C151&lt;400),"",IF(AND('201819 DATA'!BC151="*",$C151&gt;=400),"*",IF($C151&gt;=400,ROUND('201819 DATA'!BC151/$C151,2),"")))</f>
        <v>0.03</v>
      </c>
      <c r="AE151" s="289">
        <f>IF(OR($C151="*",$C151&lt;400),"",IF(AND('201819 DATA'!BD151="*",$C151&gt;=400),"*",IF($C151&gt;=400,ROUND('201819 DATA'!BD151/$C151,2),"")))</f>
        <v>0.19</v>
      </c>
      <c r="AF151" s="289">
        <f>IF(OR($C151="*",$C151&lt;400),"",IF(AND('201819 DATA'!BE151="*",$C151&gt;=400),"*",IF($C151&gt;=400,ROUND('201819 DATA'!BE151/$C151,2),"")))</f>
        <v>0.03</v>
      </c>
      <c r="AG151" s="289">
        <f>IF(OR($C151="*",$C151&lt;400),"",IF(AND('201819 DATA'!BF151="*",$C151&gt;=400),"*",IF($C151&gt;=400,ROUND('201819 DATA'!BF151/$C151,2),"")))</f>
        <v>0.02</v>
      </c>
      <c r="AH151" s="289">
        <f>IF(OR($C151="*",$C151&lt;400),"",IF(AND('201819 DATA'!BG151="*",$C151&gt;=400),"*",IF($C151&gt;=400,ROUND('201819 DATA'!BG151/$C151,2),"")))</f>
        <v>0.01</v>
      </c>
      <c r="AI151" s="289">
        <f>IF(OR($C151="*",$C151&lt;400),"",IF(AND('201819 DATA'!BH151="*",$C151&gt;=400),"*",IF($C151&gt;=400,ROUND('201819 DATA'!BH151/$C151,2),"")))</f>
        <v>0.01</v>
      </c>
      <c r="AJ151" s="289">
        <f>IF(OR($C151="*",$C151&lt;400),"",IF(AND('201819 DATA'!BI151="*",$C151&gt;=400),"*",IF($C151&gt;=400,ROUND('201819 DATA'!BI151/$C151,2),"")))</f>
        <v>0</v>
      </c>
      <c r="AK151" s="289">
        <f>IF(OR($C151="*",$C151&lt;400),"",IF(AND('201819 DATA'!BJ151="*",$C151&gt;=400),"*",IF($C151&gt;=400,ROUND('201819 DATA'!BJ151/$C151,2),"")))</f>
        <v>0</v>
      </c>
      <c r="AL151" s="289">
        <f>IF(OR($C151="*",$C151&lt;400),"",IF(AND('201819 DATA'!BK151="*",$C151&gt;=400),"*",IF($C151&gt;=400,ROUND('201819 DATA'!BK151/$C151,2),"")))</f>
        <v>0.04</v>
      </c>
      <c r="AM151" s="289">
        <f>IF(OR($C151="*",$C151&lt;400),"",IF(AND('201819 DATA'!BL151="*",$C151&gt;=400),"*",IF($C151&gt;=400,ROUND('201819 DATA'!BL151/$C151,2),"")))</f>
        <v>7.0000000000000007E-2</v>
      </c>
      <c r="AN151" s="289">
        <f>IF(OR($C151="*",$C151&lt;400),"",IF(AND('201819 DATA'!BM151="*",$C151&gt;=400),"*",IF($C151&gt;=400,ROUND('201819 DATA'!BM151/$C151,2),"")))</f>
        <v>0.15</v>
      </c>
      <c r="AO151" s="289">
        <f>IF(OR($C151="*",$C151&lt;400),"",IF(AND('201819 DATA'!BN151="*",$C151&gt;=400),"*",IF($C151&gt;=400,ROUND('201819 DATA'!BN151/$C151,2),"")))</f>
        <v>0.01</v>
      </c>
      <c r="AP151" s="289">
        <f>IF(OR($C151="*",$C151&lt;400),"",IF(AND('201819 DATA'!BO151="*",$C151&gt;=400),"*",IF($C151&gt;=400,ROUND('201819 DATA'!BO151/$C151,2),"")))</f>
        <v>7.0000000000000007E-2</v>
      </c>
      <c r="AQ151" s="289">
        <f>IF(OR($C151="*",$C151&lt;400),"",IF(AND('201819 DATA'!BP151="*",$C151&gt;=400),"*",IF($C151&gt;=400,ROUND('201819 DATA'!BP151/$C151,2),"")))</f>
        <v>0.06</v>
      </c>
      <c r="AR151" s="289">
        <f>IF(OR($C151="*",$C151&lt;400),"",IF(AND('201819 DATA'!BQ151="*",$C151&gt;=400),"*",IF($C151&gt;=400,ROUND('201819 DATA'!BQ151/$C151,2),"")))</f>
        <v>0.04</v>
      </c>
      <c r="AS151" s="289">
        <f>IF(OR($C151="*",$C151&lt;400),"",IF(AND('201819 DATA'!BR151="*",$C151&gt;=400),"*",IF($C151&gt;=400,ROUND('201819 DATA'!BR151/$C151,2),"")))</f>
        <v>0.02</v>
      </c>
      <c r="AT151" s="289">
        <f>IF(OR($C151="*",$C151&lt;400),"",IF(AND('201819 DATA'!BS151="*",$C151&gt;=400),"*",IF($C151&gt;=400,ROUND('201819 DATA'!BS151/$C151,2),"")))</f>
        <v>0</v>
      </c>
      <c r="AU151" s="289">
        <f>IF(OR($C151="*",$C151&lt;400),"",IF(AND('201819 DATA'!BT151="*",$C151&gt;=400),"*",IF($C151&gt;=400,ROUND('201819 DATA'!BT151/$C151,2),"")))</f>
        <v>0.11</v>
      </c>
      <c r="AV151" s="289">
        <f>IF(OR($C151="*",$C151&lt;400),"",IF(AND('201819 DATA'!BU151="*",$C151&gt;=400),"*",IF($C151&gt;=400,ROUND('201819 DATA'!BU151/$C151,2),"")))</f>
        <v>0.06</v>
      </c>
      <c r="AW151" s="289">
        <f>IF(OR($C151="*",$C151&lt;400),"",IF(AND('201819 DATA'!BV151="*",$C151&gt;=400),"*",IF($C151&gt;=400,ROUND('201819 DATA'!BV151/$C151,2),"")))</f>
        <v>0</v>
      </c>
      <c r="AX151" s="289">
        <f>IF(OR($C151="*",$C151&lt;400),"",IF(AND('201819 DATA'!BW151="*",$C151&gt;=400),"*",IF($C151&gt;=400,ROUND('201819 DATA'!BW151/$C151,2),"")))</f>
        <v>0.06</v>
      </c>
    </row>
    <row r="152" spans="1:50" x14ac:dyDescent="0.2">
      <c r="A152" s="13" t="s">
        <v>445</v>
      </c>
      <c r="B152" s="287">
        <f>'201819 DATA'!B152</f>
        <v>49435</v>
      </c>
      <c r="C152" s="288">
        <f>'201819 DATA'!C152</f>
        <v>42620</v>
      </c>
      <c r="D152" s="293">
        <f>'201819 DATA'!FN152</f>
        <v>18255</v>
      </c>
      <c r="G152" s="295">
        <f t="shared" si="2"/>
        <v>0.86</v>
      </c>
      <c r="H152" s="289">
        <f>IF(OR($C152="*",$C152&lt;400),"",IF(AND('201819 DATA'!F152="*",$C152&gt;=400),"*",IF($C152&gt;=400,ROUND('201819 DATA'!F152/$C152,2),"")))</f>
        <v>0.39</v>
      </c>
      <c r="I152" s="296">
        <f>IF(OR($B152="*",$B152&lt;400),"",IF(AND('201819 DATA'!Y152="*",$B152&gt;=400),"*",IF($B152&gt;=400,ROUND('201819 DATA'!Y152/$B152,2),"")))</f>
        <v>7.0000000000000007E-2</v>
      </c>
      <c r="J152" s="296">
        <f>IF(OR($B152="*",$B152&lt;400),"",IF(AND('201819 DATA'!Z152="*",$B152&gt;=400),"*",IF($B152&gt;=400,ROUND('201819 DATA'!Z152/$B152,2),"")))</f>
        <v>0.09</v>
      </c>
      <c r="K152" s="296">
        <f>IF(OR($B152="*",$B152&lt;400),"",IF(AND('201819 DATA'!AA152="*",$B152&gt;=400),"*",IF($B152&gt;=400,ROUND('201819 DATA'!AA152/$B152,2),"")))</f>
        <v>0.12</v>
      </c>
      <c r="L152" s="296">
        <f>IF(OR($B152="*",$B152&lt;400),"",IF(AND('201819 DATA'!AB152="*",$B152&gt;=400),"*",IF($B152&gt;=400,ROUND('201819 DATA'!AB152/$B152,2),"")))</f>
        <v>0.18</v>
      </c>
      <c r="M152" s="296">
        <f>IF(OR($B152="*",$B152&lt;400),"",IF(AND('201819 DATA'!AC152="*",$B152&gt;=400),"*",IF($B152&gt;=400,ROUND('201819 DATA'!AC152/$B152,2),"")))</f>
        <v>0.24</v>
      </c>
      <c r="N152" s="296">
        <f>IF(OR($B152="*",$B152&lt;400),"",IF(AND('201819 DATA'!AD152="*",$B152&gt;=400),"*",IF($B152&gt;=400,ROUND('201819 DATA'!AD152/$B152,2),"")))</f>
        <v>0.25</v>
      </c>
      <c r="O152" s="296">
        <f>IF(OR($B152="*",$B152&lt;400),"",IF(AND('201819 DATA'!AE152="*",$B152&gt;=400),"*",IF($B152&gt;=400,ROUND('201819 DATA'!AE152/$B152,2),"")))</f>
        <v>0.05</v>
      </c>
      <c r="P152" s="297"/>
      <c r="Q152" s="296">
        <f>IF(OR($B152="*",$B152&lt;400),"",IF(AND('201819 DATA'!FL152="*",$B152&gt;=400),"*",IF($B152&gt;=400,ROUND('201819 DATA'!FL152/$B152,2),"")))</f>
        <v>0.63</v>
      </c>
      <c r="R152" s="289">
        <f>IF(OR($C152="*",$C152&lt;400),"",IF(AND('201819 DATA'!F152="*",$C152&gt;=400),"*",IF($C152&gt;=400,ROUND('201819 DATA'!F152/$C152,2),"")))</f>
        <v>0.39</v>
      </c>
      <c r="S152" s="289">
        <f>IF(OR($C152="*",$C152&lt;400),"",IF(AND('201819 DATA'!G152="*",$C152&gt;=400),"*",IF($C152&gt;=400,ROUND('201819 DATA'!G152/$C152,2),"")))</f>
        <v>0.05</v>
      </c>
      <c r="T152" s="289">
        <f>IF(OR($C152="*",$C152&lt;400),"",IF(AND('201819 DATA'!H152="*",$C152&gt;=400),"*",IF($C152&gt;=400,ROUND('201819 DATA'!H152/$C152,2),"")))</f>
        <v>0.43</v>
      </c>
      <c r="U152" s="289">
        <f>IF(OR($C152="*",$C152&lt;400),"",IF(AND('201819 DATA'!FM152="*",$C152&gt;=400),"*",IF($C152&gt;=400,ROUND('201819 DATA'!FM152/$C152,2),"")))</f>
        <v>0.12</v>
      </c>
      <c r="V152" s="312">
        <f>IF(OR($D152="*",$D152&lt;400),"",IF(AND('201819 DATA'!M152="*",$D152&gt;=400),"*",IF($D152&gt;=400,ROUND('201819 DATA'!M152/$D152,2),"")))</f>
        <v>0.41</v>
      </c>
      <c r="W152" s="312">
        <f>IF(OR($D152="*",$D152&lt;400),"",IF(AND('201819 DATA'!N152="*",$D152&gt;=400),"*",IF($D152&gt;=400,ROUND('201819 DATA'!N152/$D152,2),"")))</f>
        <v>0.22</v>
      </c>
      <c r="X152" s="312">
        <f>IF(OR($D152="*",$D152&lt;400),"",IF(AND('201819 DATA'!O152="*",$D152&gt;=400),"*",IF($D152&gt;=400,ROUND('201819 DATA'!O152/$D152,2),"")))</f>
        <v>0.11</v>
      </c>
      <c r="Y152" s="312">
        <f>IF(OR($D152="*",$D152&lt;400),"",IF(AND('201819 DATA'!P152="*",$D152&gt;=400),"*",IF($D152&gt;=400,ROUND('201819 DATA'!P152/$D152,2),"")))</f>
        <v>0.19</v>
      </c>
      <c r="Z152" s="312">
        <f>IF(OR($D152="*",$D152&lt;400),"",IF(AND('201819 DATA'!Q152="*",$D152&gt;=400),"*",IF($D152&gt;=400,ROUND('201819 DATA'!Q152/$D152,2),"")))</f>
        <v>0.06</v>
      </c>
      <c r="AA152" s="312">
        <f>IF(OR($D152="*",$D152&lt;400),"",IF(AND('201819 DATA'!R152="*",$D152&gt;=400),"*",IF($D152&gt;=400,ROUND('201819 DATA'!R152/$D152,2),"")))</f>
        <v>0.01</v>
      </c>
      <c r="AB152" s="312" t="str">
        <f>IF(OR($D152="*",$D152&lt;400),"",IF(AND('201819 DATA'!S152="*",$D152&gt;=400),"*",IF($D152&gt;=400,ROUND('201819 DATA'!S152/$D152,2),"")))</f>
        <v>*</v>
      </c>
      <c r="AC152" s="312" t="str">
        <f>IF(OR($D152="*",$D152&lt;400),"",IF(AND('201819 DATA'!T152="*",$D152&gt;=400),"*",IF($D152&gt;=400,ROUND('201819 DATA'!T152/$D152,2),"")))</f>
        <v>*</v>
      </c>
      <c r="AD152" s="289">
        <f>IF(OR($C152="*",$C152&lt;400),"",IF(AND('201819 DATA'!BC152="*",$C152&gt;=400),"*",IF($C152&gt;=400,ROUND('201819 DATA'!BC152/$C152,2),"")))</f>
        <v>0.03</v>
      </c>
      <c r="AE152" s="289">
        <f>IF(OR($C152="*",$C152&lt;400),"",IF(AND('201819 DATA'!BD152="*",$C152&gt;=400),"*",IF($C152&gt;=400,ROUND('201819 DATA'!BD152/$C152,2),"")))</f>
        <v>7.0000000000000007E-2</v>
      </c>
      <c r="AF152" s="289">
        <f>IF(OR($C152="*",$C152&lt;400),"",IF(AND('201819 DATA'!BE152="*",$C152&gt;=400),"*",IF($C152&gt;=400,ROUND('201819 DATA'!BE152/$C152,2),"")))</f>
        <v>0.01</v>
      </c>
      <c r="AG152" s="289">
        <f>IF(OR($C152="*",$C152&lt;400),"",IF(AND('201819 DATA'!BF152="*",$C152&gt;=400),"*",IF($C152&gt;=400,ROUND('201819 DATA'!BF152/$C152,2),"")))</f>
        <v>0.01</v>
      </c>
      <c r="AH152" s="289">
        <f>IF(OR($C152="*",$C152&lt;400),"",IF(AND('201819 DATA'!BG152="*",$C152&gt;=400),"*",IF($C152&gt;=400,ROUND('201819 DATA'!BG152/$C152,2),"")))</f>
        <v>0.01</v>
      </c>
      <c r="AI152" s="289">
        <f>IF(OR($C152="*",$C152&lt;400),"",IF(AND('201819 DATA'!BH152="*",$C152&gt;=400),"*",IF($C152&gt;=400,ROUND('201819 DATA'!BH152/$C152,2),"")))</f>
        <v>0.02</v>
      </c>
      <c r="AJ152" s="289">
        <f>IF(OR($C152="*",$C152&lt;400),"",IF(AND('201819 DATA'!BI152="*",$C152&gt;=400),"*",IF($C152&gt;=400,ROUND('201819 DATA'!BI152/$C152,2),"")))</f>
        <v>0.04</v>
      </c>
      <c r="AK152" s="289">
        <f>IF(OR($C152="*",$C152&lt;400),"",IF(AND('201819 DATA'!BJ152="*",$C152&gt;=400),"*",IF($C152&gt;=400,ROUND('201819 DATA'!BJ152/$C152,2),"")))</f>
        <v>0</v>
      </c>
      <c r="AL152" s="289">
        <f>IF(OR($C152="*",$C152&lt;400),"",IF(AND('201819 DATA'!BK152="*",$C152&gt;=400),"*",IF($C152&gt;=400,ROUND('201819 DATA'!BK152/$C152,2),"")))</f>
        <v>0.05</v>
      </c>
      <c r="AM152" s="289">
        <f>IF(OR($C152="*",$C152&lt;400),"",IF(AND('201819 DATA'!BL152="*",$C152&gt;=400),"*",IF($C152&gt;=400,ROUND('201819 DATA'!BL152/$C152,2),"")))</f>
        <v>0.05</v>
      </c>
      <c r="AN152" s="289">
        <f>IF(OR($C152="*",$C152&lt;400),"",IF(AND('201819 DATA'!BM152="*",$C152&gt;=400),"*",IF($C152&gt;=400,ROUND('201819 DATA'!BM152/$C152,2),"")))</f>
        <v>0.18</v>
      </c>
      <c r="AO152" s="289">
        <f>IF(OR($C152="*",$C152&lt;400),"",IF(AND('201819 DATA'!BN152="*",$C152&gt;=400),"*",IF($C152&gt;=400,ROUND('201819 DATA'!BN152/$C152,2),"")))</f>
        <v>0.02</v>
      </c>
      <c r="AP152" s="289">
        <f>IF(OR($C152="*",$C152&lt;400),"",IF(AND('201819 DATA'!BO152="*",$C152&gt;=400),"*",IF($C152&gt;=400,ROUND('201819 DATA'!BO152/$C152,2),"")))</f>
        <v>0.08</v>
      </c>
      <c r="AQ152" s="289">
        <f>IF(OR($C152="*",$C152&lt;400),"",IF(AND('201819 DATA'!BP152="*",$C152&gt;=400),"*",IF($C152&gt;=400,ROUND('201819 DATA'!BP152/$C152,2),"")))</f>
        <v>0.1</v>
      </c>
      <c r="AR152" s="289">
        <f>IF(OR($C152="*",$C152&lt;400),"",IF(AND('201819 DATA'!BQ152="*",$C152&gt;=400),"*",IF($C152&gt;=400,ROUND('201819 DATA'!BQ152/$C152,2),"")))</f>
        <v>7.0000000000000007E-2</v>
      </c>
      <c r="AS152" s="289">
        <f>IF(OR($C152="*",$C152&lt;400),"",IF(AND('201819 DATA'!BR152="*",$C152&gt;=400),"*",IF($C152&gt;=400,ROUND('201819 DATA'!BR152/$C152,2),"")))</f>
        <v>0.01</v>
      </c>
      <c r="AT152" s="289">
        <f>IF(OR($C152="*",$C152&lt;400),"",IF(AND('201819 DATA'!BS152="*",$C152&gt;=400),"*",IF($C152&gt;=400,ROUND('201819 DATA'!BS152/$C152,2),"")))</f>
        <v>0</v>
      </c>
      <c r="AU152" s="289">
        <f>IF(OR($C152="*",$C152&lt;400),"",IF(AND('201819 DATA'!BT152="*",$C152&gt;=400),"*",IF($C152&gt;=400,ROUND('201819 DATA'!BT152/$C152,2),"")))</f>
        <v>0.12</v>
      </c>
      <c r="AV152" s="289">
        <f>IF(OR($C152="*",$C152&lt;400),"",IF(AND('201819 DATA'!BU152="*",$C152&gt;=400),"*",IF($C152&gt;=400,ROUND('201819 DATA'!BU152/$C152,2),"")))</f>
        <v>0.06</v>
      </c>
      <c r="AW152" s="289">
        <f>IF(OR($C152="*",$C152&lt;400),"",IF(AND('201819 DATA'!BV152="*",$C152&gt;=400),"*",IF($C152&gt;=400,ROUND('201819 DATA'!BV152/$C152,2),"")))</f>
        <v>0</v>
      </c>
      <c r="AX152" s="289">
        <f>IF(OR($C152="*",$C152&lt;400),"",IF(AND('201819 DATA'!BW152="*",$C152&gt;=400),"*",IF($C152&gt;=400,ROUND('201819 DATA'!BW152/$C152,2),"")))</f>
        <v>7.0000000000000007E-2</v>
      </c>
    </row>
    <row r="153" spans="1:50" x14ac:dyDescent="0.2">
      <c r="A153" s="13" t="s">
        <v>810</v>
      </c>
      <c r="B153" s="287">
        <f>'201819 DATA'!B153</f>
        <v>3410</v>
      </c>
      <c r="C153" s="288">
        <f>'201819 DATA'!C153</f>
        <v>3410</v>
      </c>
      <c r="D153" s="293">
        <f>'201819 DATA'!FN153</f>
        <v>0</v>
      </c>
      <c r="G153" s="295">
        <f t="shared" si="2"/>
        <v>1</v>
      </c>
      <c r="H153" s="289">
        <f>IF(OR($C153="*",$C153&lt;400),"",IF(AND('201819 DATA'!F153="*",$C153&gt;=400),"*",IF($C153&gt;=400,ROUND('201819 DATA'!F153/$C153,2),"")))</f>
        <v>0.14000000000000001</v>
      </c>
      <c r="I153" s="296">
        <f>IF(OR($B153="*",$B153&lt;400),"",IF(AND('201819 DATA'!Y153="*",$B153&gt;=400),"*",IF($B153&gt;=400,ROUND('201819 DATA'!Y153/$B153,2),"")))</f>
        <v>0</v>
      </c>
      <c r="J153" s="296">
        <f>IF(OR($B153="*",$B153&lt;400),"",IF(AND('201819 DATA'!Z153="*",$B153&gt;=400),"*",IF($B153&gt;=400,ROUND('201819 DATA'!Z153/$B153,2),"")))</f>
        <v>0.17</v>
      </c>
      <c r="K153" s="296">
        <f>IF(OR($B153="*",$B153&lt;400),"",IF(AND('201819 DATA'!AA153="*",$B153&gt;=400),"*",IF($B153&gt;=400,ROUND('201819 DATA'!AA153/$B153,2),"")))</f>
        <v>0.11</v>
      </c>
      <c r="L153" s="296">
        <f>IF(OR($B153="*",$B153&lt;400),"",IF(AND('201819 DATA'!AB153="*",$B153&gt;=400),"*",IF($B153&gt;=400,ROUND('201819 DATA'!AB153/$B153,2),"")))</f>
        <v>0.02</v>
      </c>
      <c r="M153" s="296">
        <f>IF(OR($B153="*",$B153&lt;400),"",IF(AND('201819 DATA'!AC153="*",$B153&gt;=400),"*",IF($B153&gt;=400,ROUND('201819 DATA'!AC153/$B153,2),"")))</f>
        <v>0.11</v>
      </c>
      <c r="N153" s="296">
        <f>IF(OR($B153="*",$B153&lt;400),"",IF(AND('201819 DATA'!AD153="*",$B153&gt;=400),"*",IF($B153&gt;=400,ROUND('201819 DATA'!AD153/$B153,2),"")))</f>
        <v>0.43</v>
      </c>
      <c r="O153" s="296">
        <f>IF(OR($B153="*",$B153&lt;400),"",IF(AND('201819 DATA'!AE153="*",$B153&gt;=400),"*",IF($B153&gt;=400,ROUND('201819 DATA'!AE153/$B153,2),"")))</f>
        <v>0.15</v>
      </c>
      <c r="P153" s="297"/>
      <c r="Q153" s="296">
        <f>IF(OR($B153="*",$B153&lt;400),"",IF(AND('201819 DATA'!FL153="*",$B153&gt;=400),"*",IF($B153&gt;=400,ROUND('201819 DATA'!FL153/$B153,2),"")))</f>
        <v>0.33</v>
      </c>
      <c r="R153" s="289">
        <f>IF(OR($C153="*",$C153&lt;400),"",IF(AND('201819 DATA'!F153="*",$C153&gt;=400),"*",IF($C153&gt;=400,ROUND('201819 DATA'!F153/$C153,2),"")))</f>
        <v>0.14000000000000001</v>
      </c>
      <c r="S153" s="289">
        <f>IF(OR($C153="*",$C153&lt;400),"",IF(AND('201819 DATA'!G153="*",$C153&gt;=400),"*",IF($C153&gt;=400,ROUND('201819 DATA'!G153/$C153,2),"")))</f>
        <v>0.27</v>
      </c>
      <c r="T153" s="289">
        <f>IF(OR($C153="*",$C153&lt;400),"",IF(AND('201819 DATA'!H153="*",$C153&gt;=400),"*",IF($C153&gt;=400,ROUND('201819 DATA'!H153/$C153,2),"")))</f>
        <v>0.02</v>
      </c>
      <c r="U153" s="289">
        <f>IF(OR($C153="*",$C153&lt;400),"",IF(AND('201819 DATA'!FM153="*",$C153&gt;=400),"*",IF($C153&gt;=400,ROUND('201819 DATA'!FM153/$C153,2),"")))</f>
        <v>0.56000000000000005</v>
      </c>
      <c r="V153" s="312" t="str">
        <f>IF(OR($D153="*",$D153&lt;400),"",IF(AND('201819 DATA'!M153="*",$D153&gt;=400),"*",IF($D153&gt;=400,ROUND('201819 DATA'!M153/$D153,2),"")))</f>
        <v/>
      </c>
      <c r="W153" s="312" t="str">
        <f>IF(OR($D153="*",$D153&lt;400),"",IF(AND('201819 DATA'!N153="*",$D153&gt;=400),"*",IF($D153&gt;=400,ROUND('201819 DATA'!N153/$D153,2),"")))</f>
        <v/>
      </c>
      <c r="X153" s="312" t="str">
        <f>IF(OR($D153="*",$D153&lt;400),"",IF(AND('201819 DATA'!O153="*",$D153&gt;=400),"*",IF($D153&gt;=400,ROUND('201819 DATA'!O153/$D153,2),"")))</f>
        <v/>
      </c>
      <c r="Y153" s="312" t="str">
        <f>IF(OR($D153="*",$D153&lt;400),"",IF(AND('201819 DATA'!P153="*",$D153&gt;=400),"*",IF($D153&gt;=400,ROUND('201819 DATA'!P153/$D153,2),"")))</f>
        <v/>
      </c>
      <c r="Z153" s="312" t="str">
        <f>IF(OR($D153="*",$D153&lt;400),"",IF(AND('201819 DATA'!Q153="*",$D153&gt;=400),"*",IF($D153&gt;=400,ROUND('201819 DATA'!Q153/$D153,2),"")))</f>
        <v/>
      </c>
      <c r="AA153" s="312" t="str">
        <f>IF(OR($D153="*",$D153&lt;400),"",IF(AND('201819 DATA'!R153="*",$D153&gt;=400),"*",IF($D153&gt;=400,ROUND('201819 DATA'!R153/$D153,2),"")))</f>
        <v/>
      </c>
      <c r="AB153" s="312" t="str">
        <f>IF(OR($D153="*",$D153&lt;400),"",IF(AND('201819 DATA'!S153="*",$D153&gt;=400),"*",IF($D153&gt;=400,ROUND('201819 DATA'!S153/$D153,2),"")))</f>
        <v/>
      </c>
      <c r="AC153" s="312" t="str">
        <f>IF(OR($D153="*",$D153&lt;400),"",IF(AND('201819 DATA'!T153="*",$D153&gt;=400),"*",IF($D153&gt;=400,ROUND('201819 DATA'!T153/$D153,2),"")))</f>
        <v/>
      </c>
      <c r="AD153" s="289">
        <f>IF(OR($C153="*",$C153&lt;400),"",IF(AND('201819 DATA'!BC153="*",$C153&gt;=400),"*",IF($C153&gt;=400,ROUND('201819 DATA'!BC153/$C153,2),"")))</f>
        <v>0.03</v>
      </c>
      <c r="AE153" s="289">
        <f>IF(OR($C153="*",$C153&lt;400),"",IF(AND('201819 DATA'!BD153="*",$C153&gt;=400),"*",IF($C153&gt;=400,ROUND('201819 DATA'!BD153/$C153,2),"")))</f>
        <v>0.03</v>
      </c>
      <c r="AF153" s="289">
        <f>IF(OR($C153="*",$C153&lt;400),"",IF(AND('201819 DATA'!BE153="*",$C153&gt;=400),"*",IF($C153&gt;=400,ROUND('201819 DATA'!BE153/$C153,2),"")))</f>
        <v>0</v>
      </c>
      <c r="AG153" s="289">
        <f>IF(OR($C153="*",$C153&lt;400),"",IF(AND('201819 DATA'!BF153="*",$C153&gt;=400),"*",IF($C153&gt;=400,ROUND('201819 DATA'!BF153/$C153,2),"")))</f>
        <v>0.01</v>
      </c>
      <c r="AH153" s="289">
        <f>IF(OR($C153="*",$C153&lt;400),"",IF(AND('201819 DATA'!BG153="*",$C153&gt;=400),"*",IF($C153&gt;=400,ROUND('201819 DATA'!BG153/$C153,2),"")))</f>
        <v>0.01</v>
      </c>
      <c r="AI153" s="289">
        <f>IF(OR($C153="*",$C153&lt;400),"",IF(AND('201819 DATA'!BH153="*",$C153&gt;=400),"*",IF($C153&gt;=400,ROUND('201819 DATA'!BH153/$C153,2),"")))</f>
        <v>0.01</v>
      </c>
      <c r="AJ153" s="289">
        <f>IF(OR($C153="*",$C153&lt;400),"",IF(AND('201819 DATA'!BI153="*",$C153&gt;=400),"*",IF($C153&gt;=400,ROUND('201819 DATA'!BI153/$C153,2),"")))</f>
        <v>0</v>
      </c>
      <c r="AK153" s="289" t="str">
        <f>IF(OR($C153="*",$C153&lt;400),"",IF(AND('201819 DATA'!BJ153="*",$C153&gt;=400),"*",IF($C153&gt;=400,ROUND('201819 DATA'!BJ153/$C153,2),"")))</f>
        <v>*</v>
      </c>
      <c r="AL153" s="289">
        <f>IF(OR($C153="*",$C153&lt;400),"",IF(AND('201819 DATA'!BK153="*",$C153&gt;=400),"*",IF($C153&gt;=400,ROUND('201819 DATA'!BK153/$C153,2),"")))</f>
        <v>0.05</v>
      </c>
      <c r="AM153" s="289">
        <f>IF(OR($C153="*",$C153&lt;400),"",IF(AND('201819 DATA'!BL153="*",$C153&gt;=400),"*",IF($C153&gt;=400,ROUND('201819 DATA'!BL153/$C153,2),"")))</f>
        <v>0.09</v>
      </c>
      <c r="AN153" s="289">
        <f>IF(OR($C153="*",$C153&lt;400),"",IF(AND('201819 DATA'!BM153="*",$C153&gt;=400),"*",IF($C153&gt;=400,ROUND('201819 DATA'!BM153/$C153,2),"")))</f>
        <v>0.03</v>
      </c>
      <c r="AO153" s="289">
        <f>IF(OR($C153="*",$C153&lt;400),"",IF(AND('201819 DATA'!BN153="*",$C153&gt;=400),"*",IF($C153&gt;=400,ROUND('201819 DATA'!BN153/$C153,2),"")))</f>
        <v>0.03</v>
      </c>
      <c r="AP153" s="289">
        <f>IF(OR($C153="*",$C153&lt;400),"",IF(AND('201819 DATA'!BO153="*",$C153&gt;=400),"*",IF($C153&gt;=400,ROUND('201819 DATA'!BO153/$C153,2),"")))</f>
        <v>0.06</v>
      </c>
      <c r="AQ153" s="289">
        <f>IF(OR($C153="*",$C153&lt;400),"",IF(AND('201819 DATA'!BP153="*",$C153&gt;=400),"*",IF($C153&gt;=400,ROUND('201819 DATA'!BP153/$C153,2),"")))</f>
        <v>0.06</v>
      </c>
      <c r="AR153" s="289">
        <f>IF(OR($C153="*",$C153&lt;400),"",IF(AND('201819 DATA'!BQ153="*",$C153&gt;=400),"*",IF($C153&gt;=400,ROUND('201819 DATA'!BQ153/$C153,2),"")))</f>
        <v>0.28000000000000003</v>
      </c>
      <c r="AS153" s="289">
        <f>IF(OR($C153="*",$C153&lt;400),"",IF(AND('201819 DATA'!BR153="*",$C153&gt;=400),"*",IF($C153&gt;=400,ROUND('201819 DATA'!BR153/$C153,2),"")))</f>
        <v>0</v>
      </c>
      <c r="AT153" s="289" t="str">
        <f>IF(OR($C153="*",$C153&lt;400),"",IF(AND('201819 DATA'!BS153="*",$C153&gt;=400),"*",IF($C153&gt;=400,ROUND('201819 DATA'!BS153/$C153,2),"")))</f>
        <v>*</v>
      </c>
      <c r="AU153" s="289">
        <f>IF(OR($C153="*",$C153&lt;400),"",IF(AND('201819 DATA'!BT153="*",$C153&gt;=400),"*",IF($C153&gt;=400,ROUND('201819 DATA'!BT153/$C153,2),"")))</f>
        <v>0.15</v>
      </c>
      <c r="AV153" s="289">
        <f>IF(OR($C153="*",$C153&lt;400),"",IF(AND('201819 DATA'!BU153="*",$C153&gt;=400),"*",IF($C153&gt;=400,ROUND('201819 DATA'!BU153/$C153,2),"")))</f>
        <v>0.15</v>
      </c>
      <c r="AW153" s="289">
        <f>IF(OR($C153="*",$C153&lt;400),"",IF(AND('201819 DATA'!BV153="*",$C153&gt;=400),"*",IF($C153&gt;=400,ROUND('201819 DATA'!BV153/$C153,2),"")))</f>
        <v>0</v>
      </c>
      <c r="AX153" s="289">
        <f>IF(OR($C153="*",$C153&lt;400),"",IF(AND('201819 DATA'!BW153="*",$C153&gt;=400),"*",IF($C153&gt;=400,ROUND('201819 DATA'!BW153/$C153,2),"")))</f>
        <v>0</v>
      </c>
    </row>
    <row r="154" spans="1:50" x14ac:dyDescent="0.2">
      <c r="A154" s="13" t="s">
        <v>200</v>
      </c>
      <c r="B154" s="287">
        <f>'201819 DATA'!B154</f>
        <v>194450</v>
      </c>
      <c r="C154" s="288">
        <f>'201819 DATA'!C154</f>
        <v>165090</v>
      </c>
      <c r="D154" s="293">
        <f>'201819 DATA'!FN154</f>
        <v>41780</v>
      </c>
      <c r="G154" s="295">
        <f t="shared" si="2"/>
        <v>0.85</v>
      </c>
      <c r="H154" s="289">
        <f>IF(OR($C154="*",$C154&lt;400),"",IF(AND('201819 DATA'!F154="*",$C154&gt;=400),"*",IF($C154&gt;=400,ROUND('201819 DATA'!F154/$C154,2),"")))</f>
        <v>0.34</v>
      </c>
      <c r="I154" s="296">
        <f>IF(OR($B154="*",$B154&lt;400),"",IF(AND('201819 DATA'!Y154="*",$B154&gt;=400),"*",IF($B154&gt;=400,ROUND('201819 DATA'!Y154/$B154,2),"")))</f>
        <v>0.1</v>
      </c>
      <c r="J154" s="296">
        <f>IF(OR($B154="*",$B154&lt;400),"",IF(AND('201819 DATA'!Z154="*",$B154&gt;=400),"*",IF($B154&gt;=400,ROUND('201819 DATA'!Z154/$B154,2),"")))</f>
        <v>0.1</v>
      </c>
      <c r="K154" s="296">
        <f>IF(OR($B154="*",$B154&lt;400),"",IF(AND('201819 DATA'!AA154="*",$B154&gt;=400),"*",IF($B154&gt;=400,ROUND('201819 DATA'!AA154/$B154,2),"")))</f>
        <v>0.12</v>
      </c>
      <c r="L154" s="296">
        <f>IF(OR($B154="*",$B154&lt;400),"",IF(AND('201819 DATA'!AB154="*",$B154&gt;=400),"*",IF($B154&gt;=400,ROUND('201819 DATA'!AB154/$B154,2),"")))</f>
        <v>0.17</v>
      </c>
      <c r="M154" s="296">
        <f>IF(OR($B154="*",$B154&lt;400),"",IF(AND('201819 DATA'!AC154="*",$B154&gt;=400),"*",IF($B154&gt;=400,ROUND('201819 DATA'!AC154/$B154,2),"")))</f>
        <v>0.25</v>
      </c>
      <c r="N154" s="296">
        <f>IF(OR($B154="*",$B154&lt;400),"",IF(AND('201819 DATA'!AD154="*",$B154&gt;=400),"*",IF($B154&gt;=400,ROUND('201819 DATA'!AD154/$B154,2),"")))</f>
        <v>0.23</v>
      </c>
      <c r="O154" s="296">
        <f>IF(OR($B154="*",$B154&lt;400),"",IF(AND('201819 DATA'!AE154="*",$B154&gt;=400),"*",IF($B154&gt;=400,ROUND('201819 DATA'!AE154/$B154,2),"")))</f>
        <v>0.04</v>
      </c>
      <c r="P154" s="297"/>
      <c r="Q154" s="296">
        <f>IF(OR($B154="*",$B154&lt;400),"",IF(AND('201819 DATA'!FL154="*",$B154&gt;=400),"*",IF($B154&gt;=400,ROUND('201819 DATA'!FL154/$B154,2),"")))</f>
        <v>0.63</v>
      </c>
      <c r="R154" s="289">
        <f>IF(OR($C154="*",$C154&lt;400),"",IF(AND('201819 DATA'!F154="*",$C154&gt;=400),"*",IF($C154&gt;=400,ROUND('201819 DATA'!F154/$C154,2),"")))</f>
        <v>0.34</v>
      </c>
      <c r="S154" s="289">
        <f>IF(OR($C154="*",$C154&lt;400),"",IF(AND('201819 DATA'!G154="*",$C154&gt;=400),"*",IF($C154&gt;=400,ROUND('201819 DATA'!G154/$C154,2),"")))</f>
        <v>0.25</v>
      </c>
      <c r="T154" s="289">
        <f>IF(OR($C154="*",$C154&lt;400),"",IF(AND('201819 DATA'!H154="*",$C154&gt;=400),"*",IF($C154&gt;=400,ROUND('201819 DATA'!H154/$C154,2),"")))</f>
        <v>0.28999999999999998</v>
      </c>
      <c r="U154" s="289">
        <f>IF(OR($C154="*",$C154&lt;400),"",IF(AND('201819 DATA'!FM154="*",$C154&gt;=400),"*",IF($C154&gt;=400,ROUND('201819 DATA'!FM154/$C154,2),"")))</f>
        <v>0.13</v>
      </c>
      <c r="V154" s="312">
        <f>IF(OR($D154="*",$D154&lt;400),"",IF(AND('201819 DATA'!M154="*",$D154&gt;=400),"*",IF($D154&gt;=400,ROUND('201819 DATA'!M154/$D154,2),"")))</f>
        <v>0.41</v>
      </c>
      <c r="W154" s="312">
        <f>IF(OR($D154="*",$D154&lt;400),"",IF(AND('201819 DATA'!N154="*",$D154&gt;=400),"*",IF($D154&gt;=400,ROUND('201819 DATA'!N154/$D154,2),"")))</f>
        <v>0.25</v>
      </c>
      <c r="X154" s="312">
        <f>IF(OR($D154="*",$D154&lt;400),"",IF(AND('201819 DATA'!O154="*",$D154&gt;=400),"*",IF($D154&gt;=400,ROUND('201819 DATA'!O154/$D154,2),"")))</f>
        <v>0.11</v>
      </c>
      <c r="Y154" s="312">
        <f>IF(OR($D154="*",$D154&lt;400),"",IF(AND('201819 DATA'!P154="*",$D154&gt;=400),"*",IF($D154&gt;=400,ROUND('201819 DATA'!P154/$D154,2),"")))</f>
        <v>0.15</v>
      </c>
      <c r="Z154" s="312">
        <f>IF(OR($D154="*",$D154&lt;400),"",IF(AND('201819 DATA'!Q154="*",$D154&gt;=400),"*",IF($D154&gt;=400,ROUND('201819 DATA'!Q154/$D154,2),"")))</f>
        <v>0.06</v>
      </c>
      <c r="AA154" s="312">
        <f>IF(OR($D154="*",$D154&lt;400),"",IF(AND('201819 DATA'!R154="*",$D154&gt;=400),"*",IF($D154&gt;=400,ROUND('201819 DATA'!R154/$D154,2),"")))</f>
        <v>0.02</v>
      </c>
      <c r="AB154" s="312">
        <f>IF(OR($D154="*",$D154&lt;400),"",IF(AND('201819 DATA'!S154="*",$D154&gt;=400),"*",IF($D154&gt;=400,ROUND('201819 DATA'!S154/$D154,2),"")))</f>
        <v>0</v>
      </c>
      <c r="AC154" s="312">
        <f>IF(OR($D154="*",$D154&lt;400),"",IF(AND('201819 DATA'!T154="*",$D154&gt;=400),"*",IF($D154&gt;=400,ROUND('201819 DATA'!T154/$D154,2),"")))</f>
        <v>0</v>
      </c>
      <c r="AD154" s="289">
        <f>IF(OR($C154="*",$C154&lt;400),"",IF(AND('201819 DATA'!BC154="*",$C154&gt;=400),"*",IF($C154&gt;=400,ROUND('201819 DATA'!BC154/$C154,2),"")))</f>
        <v>0.03</v>
      </c>
      <c r="AE154" s="289">
        <f>IF(OR($C154="*",$C154&lt;400),"",IF(AND('201819 DATA'!BD154="*",$C154&gt;=400),"*",IF($C154&gt;=400,ROUND('201819 DATA'!BD154/$C154,2),"")))</f>
        <v>0.21</v>
      </c>
      <c r="AF154" s="289">
        <f>IF(OR($C154="*",$C154&lt;400),"",IF(AND('201819 DATA'!BE154="*",$C154&gt;=400),"*",IF($C154&gt;=400,ROUND('201819 DATA'!BE154/$C154,2),"")))</f>
        <v>0.02</v>
      </c>
      <c r="AG154" s="289">
        <f>IF(OR($C154="*",$C154&lt;400),"",IF(AND('201819 DATA'!BF154="*",$C154&gt;=400),"*",IF($C154&gt;=400,ROUND('201819 DATA'!BF154/$C154,2),"")))</f>
        <v>0.01</v>
      </c>
      <c r="AH154" s="289">
        <f>IF(OR($C154="*",$C154&lt;400),"",IF(AND('201819 DATA'!BG154="*",$C154&gt;=400),"*",IF($C154&gt;=400,ROUND('201819 DATA'!BG154/$C154,2),"")))</f>
        <v>0.01</v>
      </c>
      <c r="AI154" s="289">
        <f>IF(OR($C154="*",$C154&lt;400),"",IF(AND('201819 DATA'!BH154="*",$C154&gt;=400),"*",IF($C154&gt;=400,ROUND('201819 DATA'!BH154/$C154,2),"")))</f>
        <v>0.02</v>
      </c>
      <c r="AJ154" s="289">
        <f>IF(OR($C154="*",$C154&lt;400),"",IF(AND('201819 DATA'!BI154="*",$C154&gt;=400),"*",IF($C154&gt;=400,ROUND('201819 DATA'!BI154/$C154,2),"")))</f>
        <v>0.03</v>
      </c>
      <c r="AK154" s="289">
        <f>IF(OR($C154="*",$C154&lt;400),"",IF(AND('201819 DATA'!BJ154="*",$C154&gt;=400),"*",IF($C154&gt;=400,ROUND('201819 DATA'!BJ154/$C154,2),"")))</f>
        <v>0</v>
      </c>
      <c r="AL154" s="289">
        <f>IF(OR($C154="*",$C154&lt;400),"",IF(AND('201819 DATA'!BK154="*",$C154&gt;=400),"*",IF($C154&gt;=400,ROUND('201819 DATA'!BK154/$C154,2),"")))</f>
        <v>0.05</v>
      </c>
      <c r="AM154" s="289">
        <f>IF(OR($C154="*",$C154&lt;400),"",IF(AND('201819 DATA'!BL154="*",$C154&gt;=400),"*",IF($C154&gt;=400,ROUND('201819 DATA'!BL154/$C154,2),"")))</f>
        <v>0.06</v>
      </c>
      <c r="AN154" s="289">
        <f>IF(OR($C154="*",$C154&lt;400),"",IF(AND('201819 DATA'!BM154="*",$C154&gt;=400),"*",IF($C154&gt;=400,ROUND('201819 DATA'!BM154/$C154,2),"")))</f>
        <v>0.14000000000000001</v>
      </c>
      <c r="AO154" s="289">
        <f>IF(OR($C154="*",$C154&lt;400),"",IF(AND('201819 DATA'!BN154="*",$C154&gt;=400),"*",IF($C154&gt;=400,ROUND('201819 DATA'!BN154/$C154,2),"")))</f>
        <v>0.01</v>
      </c>
      <c r="AP154" s="289">
        <f>IF(OR($C154="*",$C154&lt;400),"",IF(AND('201819 DATA'!BO154="*",$C154&gt;=400),"*",IF($C154&gt;=400,ROUND('201819 DATA'!BO154/$C154,2),"")))</f>
        <v>0.06</v>
      </c>
      <c r="AQ154" s="289">
        <f>IF(OR($C154="*",$C154&lt;400),"",IF(AND('201819 DATA'!BP154="*",$C154&gt;=400),"*",IF($C154&gt;=400,ROUND('201819 DATA'!BP154/$C154,2),"")))</f>
        <v>0.05</v>
      </c>
      <c r="AR154" s="289">
        <f>IF(OR($C154="*",$C154&lt;400),"",IF(AND('201819 DATA'!BQ154="*",$C154&gt;=400),"*",IF($C154&gt;=400,ROUND('201819 DATA'!BQ154/$C154,2),"")))</f>
        <v>0.08</v>
      </c>
      <c r="AS154" s="289">
        <f>IF(OR($C154="*",$C154&lt;400),"",IF(AND('201819 DATA'!BR154="*",$C154&gt;=400),"*",IF($C154&gt;=400,ROUND('201819 DATA'!BR154/$C154,2),"")))</f>
        <v>0.01</v>
      </c>
      <c r="AT154" s="289">
        <f>IF(OR($C154="*",$C154&lt;400),"",IF(AND('201819 DATA'!BS154="*",$C154&gt;=400),"*",IF($C154&gt;=400,ROUND('201819 DATA'!BS154/$C154,2),"")))</f>
        <v>0</v>
      </c>
      <c r="AU154" s="289">
        <f>IF(OR($C154="*",$C154&lt;400),"",IF(AND('201819 DATA'!BT154="*",$C154&gt;=400),"*",IF($C154&gt;=400,ROUND('201819 DATA'!BT154/$C154,2),"")))</f>
        <v>7.0000000000000007E-2</v>
      </c>
      <c r="AV154" s="289">
        <f>IF(OR($C154="*",$C154&lt;400),"",IF(AND('201819 DATA'!BU154="*",$C154&gt;=400),"*",IF($C154&gt;=400,ROUND('201819 DATA'!BU154/$C154,2),"")))</f>
        <v>0.06</v>
      </c>
      <c r="AW154" s="289">
        <f>IF(OR($C154="*",$C154&lt;400),"",IF(AND('201819 DATA'!BV154="*",$C154&gt;=400),"*",IF($C154&gt;=400,ROUND('201819 DATA'!BV154/$C154,2),"")))</f>
        <v>0</v>
      </c>
      <c r="AX154" s="289">
        <f>IF(OR($C154="*",$C154&lt;400),"",IF(AND('201819 DATA'!BW154="*",$C154&gt;=400),"*",IF($C154&gt;=400,ROUND('201819 DATA'!BW154/$C154,2),"")))</f>
        <v>7.0000000000000007E-2</v>
      </c>
    </row>
    <row r="155" spans="1:50" x14ac:dyDescent="0.2">
      <c r="A155" s="13" t="s">
        <v>1599</v>
      </c>
      <c r="B155" s="287" t="str">
        <f>'201819 DATA'!B155</f>
        <v>*</v>
      </c>
      <c r="C155" s="288" t="str">
        <f>'201819 DATA'!C155</f>
        <v>*</v>
      </c>
      <c r="D155" s="293">
        <f>'201819 DATA'!FN155</f>
        <v>0</v>
      </c>
      <c r="G155" s="295" t="str">
        <f t="shared" si="2"/>
        <v/>
      </c>
      <c r="H155" s="289" t="str">
        <f>IF(OR($C155="*",$C155&lt;400),"",IF(AND('201819 DATA'!F155="*",$C155&gt;=400),"*",IF($C155&gt;=400,ROUND('201819 DATA'!F155/$C155,2),"")))</f>
        <v/>
      </c>
      <c r="I155" s="296" t="str">
        <f>IF(OR($B155="*",$B155&lt;400),"",IF(AND('201819 DATA'!Y155="*",$B155&gt;=400),"*",IF($B155&gt;=400,ROUND('201819 DATA'!Y155/$B155,2),"")))</f>
        <v/>
      </c>
      <c r="J155" s="296" t="str">
        <f>IF(OR($B155="*",$B155&lt;400),"",IF(AND('201819 DATA'!Z155="*",$B155&gt;=400),"*",IF($B155&gt;=400,ROUND('201819 DATA'!Z155/$B155,2),"")))</f>
        <v/>
      </c>
      <c r="K155" s="296" t="str">
        <f>IF(OR($B155="*",$B155&lt;400),"",IF(AND('201819 DATA'!AA155="*",$B155&gt;=400),"*",IF($B155&gt;=400,ROUND('201819 DATA'!AA155/$B155,2),"")))</f>
        <v/>
      </c>
      <c r="L155" s="296" t="str">
        <f>IF(OR($B155="*",$B155&lt;400),"",IF(AND('201819 DATA'!AB155="*",$B155&gt;=400),"*",IF($B155&gt;=400,ROUND('201819 DATA'!AB155/$B155,2),"")))</f>
        <v/>
      </c>
      <c r="M155" s="296" t="str">
        <f>IF(OR($B155="*",$B155&lt;400),"",IF(AND('201819 DATA'!AC155="*",$B155&gt;=400),"*",IF($B155&gt;=400,ROUND('201819 DATA'!AC155/$B155,2),"")))</f>
        <v/>
      </c>
      <c r="N155" s="296" t="str">
        <f>IF(OR($B155="*",$B155&lt;400),"",IF(AND('201819 DATA'!AD155="*",$B155&gt;=400),"*",IF($B155&gt;=400,ROUND('201819 DATA'!AD155/$B155,2),"")))</f>
        <v/>
      </c>
      <c r="O155" s="296" t="str">
        <f>IF(OR($B155="*",$B155&lt;400),"",IF(AND('201819 DATA'!AE155="*",$B155&gt;=400),"*",IF($B155&gt;=400,ROUND('201819 DATA'!AE155/$B155,2),"")))</f>
        <v/>
      </c>
      <c r="P155" s="297"/>
      <c r="Q155" s="296" t="str">
        <f>IF(OR($B155="*",$B155&lt;400),"",IF(AND('201819 DATA'!FL155="*",$B155&gt;=400),"*",IF($B155&gt;=400,ROUND('201819 DATA'!FL155/$B155,2),"")))</f>
        <v/>
      </c>
      <c r="R155" s="289" t="str">
        <f>IF(OR($C155="*",$C155&lt;400),"",IF(AND('201819 DATA'!F155="*",$C155&gt;=400),"*",IF($C155&gt;=400,ROUND('201819 DATA'!F155/$C155,2),"")))</f>
        <v/>
      </c>
      <c r="S155" s="289" t="str">
        <f>IF(OR($C155="*",$C155&lt;400),"",IF(AND('201819 DATA'!G155="*",$C155&gt;=400),"*",IF($C155&gt;=400,ROUND('201819 DATA'!G155/$C155,2),"")))</f>
        <v/>
      </c>
      <c r="T155" s="289" t="str">
        <f>IF(OR($C155="*",$C155&lt;400),"",IF(AND('201819 DATA'!H155="*",$C155&gt;=400),"*",IF($C155&gt;=400,ROUND('201819 DATA'!H155/$C155,2),"")))</f>
        <v/>
      </c>
      <c r="U155" s="289" t="str">
        <f>IF(OR($C155="*",$C155&lt;400),"",IF(AND('201819 DATA'!FM155="*",$C155&gt;=400),"*",IF($C155&gt;=400,ROUND('201819 DATA'!FM155/$C155,2),"")))</f>
        <v/>
      </c>
      <c r="V155" s="312" t="str">
        <f>IF(OR($D155="*",$D155&lt;400),"",IF(AND('201819 DATA'!M155="*",$D155&gt;=400),"*",IF($D155&gt;=400,ROUND('201819 DATA'!M155/$D155,2),"")))</f>
        <v/>
      </c>
      <c r="W155" s="312" t="str">
        <f>IF(OR($D155="*",$D155&lt;400),"",IF(AND('201819 DATA'!N155="*",$D155&gt;=400),"*",IF($D155&gt;=400,ROUND('201819 DATA'!N155/$D155,2),"")))</f>
        <v/>
      </c>
      <c r="X155" s="312" t="str">
        <f>IF(OR($D155="*",$D155&lt;400),"",IF(AND('201819 DATA'!O155="*",$D155&gt;=400),"*",IF($D155&gt;=400,ROUND('201819 DATA'!O155/$D155,2),"")))</f>
        <v/>
      </c>
      <c r="Y155" s="312" t="str">
        <f>IF(OR($D155="*",$D155&lt;400),"",IF(AND('201819 DATA'!P155="*",$D155&gt;=400),"*",IF($D155&gt;=400,ROUND('201819 DATA'!P155/$D155,2),"")))</f>
        <v/>
      </c>
      <c r="Z155" s="312" t="str">
        <f>IF(OR($D155="*",$D155&lt;400),"",IF(AND('201819 DATA'!Q155="*",$D155&gt;=400),"*",IF($D155&gt;=400,ROUND('201819 DATA'!Q155/$D155,2),"")))</f>
        <v/>
      </c>
      <c r="AA155" s="312" t="str">
        <f>IF(OR($D155="*",$D155&lt;400),"",IF(AND('201819 DATA'!R155="*",$D155&gt;=400),"*",IF($D155&gt;=400,ROUND('201819 DATA'!R155/$D155,2),"")))</f>
        <v/>
      </c>
      <c r="AB155" s="312" t="str">
        <f>IF(OR($D155="*",$D155&lt;400),"",IF(AND('201819 DATA'!S155="*",$D155&gt;=400),"*",IF($D155&gt;=400,ROUND('201819 DATA'!S155/$D155,2),"")))</f>
        <v/>
      </c>
      <c r="AC155" s="312" t="str">
        <f>IF(OR($D155="*",$D155&lt;400),"",IF(AND('201819 DATA'!T155="*",$D155&gt;=400),"*",IF($D155&gt;=400,ROUND('201819 DATA'!T155/$D155,2),"")))</f>
        <v/>
      </c>
      <c r="AD155" s="289" t="str">
        <f>IF(OR($C155="*",$C155&lt;400),"",IF(AND('201819 DATA'!BC155="*",$C155&gt;=400),"*",IF($C155&gt;=400,ROUND('201819 DATA'!BC155/$C155,2),"")))</f>
        <v/>
      </c>
      <c r="AE155" s="289" t="str">
        <f>IF(OR($C155="*",$C155&lt;400),"",IF(AND('201819 DATA'!BD155="*",$C155&gt;=400),"*",IF($C155&gt;=400,ROUND('201819 DATA'!BD155/$C155,2),"")))</f>
        <v/>
      </c>
      <c r="AF155" s="289" t="str">
        <f>IF(OR($C155="*",$C155&lt;400),"",IF(AND('201819 DATA'!BE155="*",$C155&gt;=400),"*",IF($C155&gt;=400,ROUND('201819 DATA'!BE155/$C155,2),"")))</f>
        <v/>
      </c>
      <c r="AG155" s="289" t="str">
        <f>IF(OR($C155="*",$C155&lt;400),"",IF(AND('201819 DATA'!BF155="*",$C155&gt;=400),"*",IF($C155&gt;=400,ROUND('201819 DATA'!BF155/$C155,2),"")))</f>
        <v/>
      </c>
      <c r="AH155" s="289" t="str">
        <f>IF(OR($C155="*",$C155&lt;400),"",IF(AND('201819 DATA'!BG155="*",$C155&gt;=400),"*",IF($C155&gt;=400,ROUND('201819 DATA'!BG155/$C155,2),"")))</f>
        <v/>
      </c>
      <c r="AI155" s="289" t="str">
        <f>IF(OR($C155="*",$C155&lt;400),"",IF(AND('201819 DATA'!BH155="*",$C155&gt;=400),"*",IF($C155&gt;=400,ROUND('201819 DATA'!BH155/$C155,2),"")))</f>
        <v/>
      </c>
      <c r="AJ155" s="289" t="str">
        <f>IF(OR($C155="*",$C155&lt;400),"",IF(AND('201819 DATA'!BI155="*",$C155&gt;=400),"*",IF($C155&gt;=400,ROUND('201819 DATA'!BI155/$C155,2),"")))</f>
        <v/>
      </c>
      <c r="AK155" s="289" t="str">
        <f>IF(OR($C155="*",$C155&lt;400),"",IF(AND('201819 DATA'!BJ155="*",$C155&gt;=400),"*",IF($C155&gt;=400,ROUND('201819 DATA'!BJ155/$C155,2),"")))</f>
        <v/>
      </c>
      <c r="AL155" s="289" t="str">
        <f>IF(OR($C155="*",$C155&lt;400),"",IF(AND('201819 DATA'!BK155="*",$C155&gt;=400),"*",IF($C155&gt;=400,ROUND('201819 DATA'!BK155/$C155,2),"")))</f>
        <v/>
      </c>
      <c r="AM155" s="289" t="str">
        <f>IF(OR($C155="*",$C155&lt;400),"",IF(AND('201819 DATA'!BL155="*",$C155&gt;=400),"*",IF($C155&gt;=400,ROUND('201819 DATA'!BL155/$C155,2),"")))</f>
        <v/>
      </c>
      <c r="AN155" s="289" t="str">
        <f>IF(OR($C155="*",$C155&lt;400),"",IF(AND('201819 DATA'!BM155="*",$C155&gt;=400),"*",IF($C155&gt;=400,ROUND('201819 DATA'!BM155/$C155,2),"")))</f>
        <v/>
      </c>
      <c r="AO155" s="289" t="str">
        <f>IF(OR($C155="*",$C155&lt;400),"",IF(AND('201819 DATA'!BN155="*",$C155&gt;=400),"*",IF($C155&gt;=400,ROUND('201819 DATA'!BN155/$C155,2),"")))</f>
        <v/>
      </c>
      <c r="AP155" s="289" t="str">
        <f>IF(OR($C155="*",$C155&lt;400),"",IF(AND('201819 DATA'!BO155="*",$C155&gt;=400),"*",IF($C155&gt;=400,ROUND('201819 DATA'!BO155/$C155,2),"")))</f>
        <v/>
      </c>
      <c r="AQ155" s="289" t="str">
        <f>IF(OR($C155="*",$C155&lt;400),"",IF(AND('201819 DATA'!BP155="*",$C155&gt;=400),"*",IF($C155&gt;=400,ROUND('201819 DATA'!BP155/$C155,2),"")))</f>
        <v/>
      </c>
      <c r="AR155" s="289" t="str">
        <f>IF(OR($C155="*",$C155&lt;400),"",IF(AND('201819 DATA'!BQ155="*",$C155&gt;=400),"*",IF($C155&gt;=400,ROUND('201819 DATA'!BQ155/$C155,2),"")))</f>
        <v/>
      </c>
      <c r="AS155" s="289" t="str">
        <f>IF(OR($C155="*",$C155&lt;400),"",IF(AND('201819 DATA'!BR155="*",$C155&gt;=400),"*",IF($C155&gt;=400,ROUND('201819 DATA'!BR155/$C155,2),"")))</f>
        <v/>
      </c>
      <c r="AT155" s="289" t="str">
        <f>IF(OR($C155="*",$C155&lt;400),"",IF(AND('201819 DATA'!BS155="*",$C155&gt;=400),"*",IF($C155&gt;=400,ROUND('201819 DATA'!BS155/$C155,2),"")))</f>
        <v/>
      </c>
      <c r="AU155" s="289" t="str">
        <f>IF(OR($C155="*",$C155&lt;400),"",IF(AND('201819 DATA'!BT155="*",$C155&gt;=400),"*",IF($C155&gt;=400,ROUND('201819 DATA'!BT155/$C155,2),"")))</f>
        <v/>
      </c>
      <c r="AV155" s="289" t="str">
        <f>IF(OR($C155="*",$C155&lt;400),"",IF(AND('201819 DATA'!BU155="*",$C155&gt;=400),"*",IF($C155&gt;=400,ROUND('201819 DATA'!BU155/$C155,2),"")))</f>
        <v/>
      </c>
      <c r="AW155" s="289" t="str">
        <f>IF(OR($C155="*",$C155&lt;400),"",IF(AND('201819 DATA'!BV155="*",$C155&gt;=400),"*",IF($C155&gt;=400,ROUND('201819 DATA'!BV155/$C155,2),"")))</f>
        <v/>
      </c>
      <c r="AX155" s="289" t="str">
        <f>IF(OR($C155="*",$C155&lt;400),"",IF(AND('201819 DATA'!BW155="*",$C155&gt;=400),"*",IF($C155&gt;=400,ROUND('201819 DATA'!BW155/$C155,2),"")))</f>
        <v/>
      </c>
    </row>
    <row r="156" spans="1:50" x14ac:dyDescent="0.2">
      <c r="A156" s="13" t="s">
        <v>1372</v>
      </c>
      <c r="B156" s="287">
        <f>'201819 DATA'!B156</f>
        <v>210</v>
      </c>
      <c r="C156" s="288">
        <f>'201819 DATA'!C156</f>
        <v>210</v>
      </c>
      <c r="D156" s="293">
        <f>'201819 DATA'!FN156</f>
        <v>0</v>
      </c>
      <c r="G156" s="295" t="str">
        <f t="shared" si="2"/>
        <v/>
      </c>
      <c r="H156" s="289" t="str">
        <f>IF(OR($C156="*",$C156&lt;400),"",IF(AND('201819 DATA'!F156="*",$C156&gt;=400),"*",IF($C156&gt;=400,ROUND('201819 DATA'!F156/$C156,2),"")))</f>
        <v/>
      </c>
      <c r="I156" s="296" t="str">
        <f>IF(OR($B156="*",$B156&lt;400),"",IF(AND('201819 DATA'!Y156="*",$B156&gt;=400),"*",IF($B156&gt;=400,ROUND('201819 DATA'!Y156/$B156,2),"")))</f>
        <v/>
      </c>
      <c r="J156" s="296" t="str">
        <f>IF(OR($B156="*",$B156&lt;400),"",IF(AND('201819 DATA'!Z156="*",$B156&gt;=400),"*",IF($B156&gt;=400,ROUND('201819 DATA'!Z156/$B156,2),"")))</f>
        <v/>
      </c>
      <c r="K156" s="296" t="str">
        <f>IF(OR($B156="*",$B156&lt;400),"",IF(AND('201819 DATA'!AA156="*",$B156&gt;=400),"*",IF($B156&gt;=400,ROUND('201819 DATA'!AA156/$B156,2),"")))</f>
        <v/>
      </c>
      <c r="L156" s="296" t="str">
        <f>IF(OR($B156="*",$B156&lt;400),"",IF(AND('201819 DATA'!AB156="*",$B156&gt;=400),"*",IF($B156&gt;=400,ROUND('201819 DATA'!AB156/$B156,2),"")))</f>
        <v/>
      </c>
      <c r="M156" s="296" t="str">
        <f>IF(OR($B156="*",$B156&lt;400),"",IF(AND('201819 DATA'!AC156="*",$B156&gt;=400),"*",IF($B156&gt;=400,ROUND('201819 DATA'!AC156/$B156,2),"")))</f>
        <v/>
      </c>
      <c r="N156" s="296" t="str">
        <f>IF(OR($B156="*",$B156&lt;400),"",IF(AND('201819 DATA'!AD156="*",$B156&gt;=400),"*",IF($B156&gt;=400,ROUND('201819 DATA'!AD156/$B156,2),"")))</f>
        <v/>
      </c>
      <c r="O156" s="296" t="str">
        <f>IF(OR($B156="*",$B156&lt;400),"",IF(AND('201819 DATA'!AE156="*",$B156&gt;=400),"*",IF($B156&gt;=400,ROUND('201819 DATA'!AE156/$B156,2),"")))</f>
        <v/>
      </c>
      <c r="P156" s="297"/>
      <c r="Q156" s="296" t="str">
        <f>IF(OR($B156="*",$B156&lt;400),"",IF(AND('201819 DATA'!FL156="*",$B156&gt;=400),"*",IF($B156&gt;=400,ROUND('201819 DATA'!FL156/$B156,2),"")))</f>
        <v/>
      </c>
      <c r="R156" s="289" t="str">
        <f>IF(OR($C156="*",$C156&lt;400),"",IF(AND('201819 DATA'!F156="*",$C156&gt;=400),"*",IF($C156&gt;=400,ROUND('201819 DATA'!F156/$C156,2),"")))</f>
        <v/>
      </c>
      <c r="S156" s="289" t="str">
        <f>IF(OR($C156="*",$C156&lt;400),"",IF(AND('201819 DATA'!G156="*",$C156&gt;=400),"*",IF($C156&gt;=400,ROUND('201819 DATA'!G156/$C156,2),"")))</f>
        <v/>
      </c>
      <c r="T156" s="289" t="str">
        <f>IF(OR($C156="*",$C156&lt;400),"",IF(AND('201819 DATA'!H156="*",$C156&gt;=400),"*",IF($C156&gt;=400,ROUND('201819 DATA'!H156/$C156,2),"")))</f>
        <v/>
      </c>
      <c r="U156" s="289" t="str">
        <f>IF(OR($C156="*",$C156&lt;400),"",IF(AND('201819 DATA'!FM156="*",$C156&gt;=400),"*",IF($C156&gt;=400,ROUND('201819 DATA'!FM156/$C156,2),"")))</f>
        <v/>
      </c>
      <c r="V156" s="312" t="str">
        <f>IF(OR($D156="*",$D156&lt;400),"",IF(AND('201819 DATA'!M156="*",$D156&gt;=400),"*",IF($D156&gt;=400,ROUND('201819 DATA'!M156/$D156,2),"")))</f>
        <v/>
      </c>
      <c r="W156" s="312" t="str">
        <f>IF(OR($D156="*",$D156&lt;400),"",IF(AND('201819 DATA'!N156="*",$D156&gt;=400),"*",IF($D156&gt;=400,ROUND('201819 DATA'!N156/$D156,2),"")))</f>
        <v/>
      </c>
      <c r="X156" s="312" t="str">
        <f>IF(OR($D156="*",$D156&lt;400),"",IF(AND('201819 DATA'!O156="*",$D156&gt;=400),"*",IF($D156&gt;=400,ROUND('201819 DATA'!O156/$D156,2),"")))</f>
        <v/>
      </c>
      <c r="Y156" s="312" t="str">
        <f>IF(OR($D156="*",$D156&lt;400),"",IF(AND('201819 DATA'!P156="*",$D156&gt;=400),"*",IF($D156&gt;=400,ROUND('201819 DATA'!P156/$D156,2),"")))</f>
        <v/>
      </c>
      <c r="Z156" s="312" t="str">
        <f>IF(OR($D156="*",$D156&lt;400),"",IF(AND('201819 DATA'!Q156="*",$D156&gt;=400),"*",IF($D156&gt;=400,ROUND('201819 DATA'!Q156/$D156,2),"")))</f>
        <v/>
      </c>
      <c r="AA156" s="312" t="str">
        <f>IF(OR($D156="*",$D156&lt;400),"",IF(AND('201819 DATA'!R156="*",$D156&gt;=400),"*",IF($D156&gt;=400,ROUND('201819 DATA'!R156/$D156,2),"")))</f>
        <v/>
      </c>
      <c r="AB156" s="312" t="str">
        <f>IF(OR($D156="*",$D156&lt;400),"",IF(AND('201819 DATA'!S156="*",$D156&gt;=400),"*",IF($D156&gt;=400,ROUND('201819 DATA'!S156/$D156,2),"")))</f>
        <v/>
      </c>
      <c r="AC156" s="312" t="str">
        <f>IF(OR($D156="*",$D156&lt;400),"",IF(AND('201819 DATA'!T156="*",$D156&gt;=400),"*",IF($D156&gt;=400,ROUND('201819 DATA'!T156/$D156,2),"")))</f>
        <v/>
      </c>
      <c r="AD156" s="289" t="str">
        <f>IF(OR($C156="*",$C156&lt;400),"",IF(AND('201819 DATA'!BC156="*",$C156&gt;=400),"*",IF($C156&gt;=400,ROUND('201819 DATA'!BC156/$C156,2),"")))</f>
        <v/>
      </c>
      <c r="AE156" s="289" t="str">
        <f>IF(OR($C156="*",$C156&lt;400),"",IF(AND('201819 DATA'!BD156="*",$C156&gt;=400),"*",IF($C156&gt;=400,ROUND('201819 DATA'!BD156/$C156,2),"")))</f>
        <v/>
      </c>
      <c r="AF156" s="289" t="str">
        <f>IF(OR($C156="*",$C156&lt;400),"",IF(AND('201819 DATA'!BE156="*",$C156&gt;=400),"*",IF($C156&gt;=400,ROUND('201819 DATA'!BE156/$C156,2),"")))</f>
        <v/>
      </c>
      <c r="AG156" s="289" t="str">
        <f>IF(OR($C156="*",$C156&lt;400),"",IF(AND('201819 DATA'!BF156="*",$C156&gt;=400),"*",IF($C156&gt;=400,ROUND('201819 DATA'!BF156/$C156,2),"")))</f>
        <v/>
      </c>
      <c r="AH156" s="289" t="str">
        <f>IF(OR($C156="*",$C156&lt;400),"",IF(AND('201819 DATA'!BG156="*",$C156&gt;=400),"*",IF($C156&gt;=400,ROUND('201819 DATA'!BG156/$C156,2),"")))</f>
        <v/>
      </c>
      <c r="AI156" s="289" t="str">
        <f>IF(OR($C156="*",$C156&lt;400),"",IF(AND('201819 DATA'!BH156="*",$C156&gt;=400),"*",IF($C156&gt;=400,ROUND('201819 DATA'!BH156/$C156,2),"")))</f>
        <v/>
      </c>
      <c r="AJ156" s="289" t="str">
        <f>IF(OR($C156="*",$C156&lt;400),"",IF(AND('201819 DATA'!BI156="*",$C156&gt;=400),"*",IF($C156&gt;=400,ROUND('201819 DATA'!BI156/$C156,2),"")))</f>
        <v/>
      </c>
      <c r="AK156" s="289" t="str">
        <f>IF(OR($C156="*",$C156&lt;400),"",IF(AND('201819 DATA'!BJ156="*",$C156&gt;=400),"*",IF($C156&gt;=400,ROUND('201819 DATA'!BJ156/$C156,2),"")))</f>
        <v/>
      </c>
      <c r="AL156" s="289" t="str">
        <f>IF(OR($C156="*",$C156&lt;400),"",IF(AND('201819 DATA'!BK156="*",$C156&gt;=400),"*",IF($C156&gt;=400,ROUND('201819 DATA'!BK156/$C156,2),"")))</f>
        <v/>
      </c>
      <c r="AM156" s="289" t="str">
        <f>IF(OR($C156="*",$C156&lt;400),"",IF(AND('201819 DATA'!BL156="*",$C156&gt;=400),"*",IF($C156&gt;=400,ROUND('201819 DATA'!BL156/$C156,2),"")))</f>
        <v/>
      </c>
      <c r="AN156" s="289" t="str">
        <f>IF(OR($C156="*",$C156&lt;400),"",IF(AND('201819 DATA'!BM156="*",$C156&gt;=400),"*",IF($C156&gt;=400,ROUND('201819 DATA'!BM156/$C156,2),"")))</f>
        <v/>
      </c>
      <c r="AO156" s="289" t="str">
        <f>IF(OR($C156="*",$C156&lt;400),"",IF(AND('201819 DATA'!BN156="*",$C156&gt;=400),"*",IF($C156&gt;=400,ROUND('201819 DATA'!BN156/$C156,2),"")))</f>
        <v/>
      </c>
      <c r="AP156" s="289" t="str">
        <f>IF(OR($C156="*",$C156&lt;400),"",IF(AND('201819 DATA'!BO156="*",$C156&gt;=400),"*",IF($C156&gt;=400,ROUND('201819 DATA'!BO156/$C156,2),"")))</f>
        <v/>
      </c>
      <c r="AQ156" s="289" t="str">
        <f>IF(OR($C156="*",$C156&lt;400),"",IF(AND('201819 DATA'!BP156="*",$C156&gt;=400),"*",IF($C156&gt;=400,ROUND('201819 DATA'!BP156/$C156,2),"")))</f>
        <v/>
      </c>
      <c r="AR156" s="289" t="str">
        <f>IF(OR($C156="*",$C156&lt;400),"",IF(AND('201819 DATA'!BQ156="*",$C156&gt;=400),"*",IF($C156&gt;=400,ROUND('201819 DATA'!BQ156/$C156,2),"")))</f>
        <v/>
      </c>
      <c r="AS156" s="289" t="str">
        <f>IF(OR($C156="*",$C156&lt;400),"",IF(AND('201819 DATA'!BR156="*",$C156&gt;=400),"*",IF($C156&gt;=400,ROUND('201819 DATA'!BR156/$C156,2),"")))</f>
        <v/>
      </c>
      <c r="AT156" s="289" t="str">
        <f>IF(OR($C156="*",$C156&lt;400),"",IF(AND('201819 DATA'!BS156="*",$C156&gt;=400),"*",IF($C156&gt;=400,ROUND('201819 DATA'!BS156/$C156,2),"")))</f>
        <v/>
      </c>
      <c r="AU156" s="289" t="str">
        <f>IF(OR($C156="*",$C156&lt;400),"",IF(AND('201819 DATA'!BT156="*",$C156&gt;=400),"*",IF($C156&gt;=400,ROUND('201819 DATA'!BT156/$C156,2),"")))</f>
        <v/>
      </c>
      <c r="AV156" s="289" t="str">
        <f>IF(OR($C156="*",$C156&lt;400),"",IF(AND('201819 DATA'!BU156="*",$C156&gt;=400),"*",IF($C156&gt;=400,ROUND('201819 DATA'!BU156/$C156,2),"")))</f>
        <v/>
      </c>
      <c r="AW156" s="289" t="str">
        <f>IF(OR($C156="*",$C156&lt;400),"",IF(AND('201819 DATA'!BV156="*",$C156&gt;=400),"*",IF($C156&gt;=400,ROUND('201819 DATA'!BV156/$C156,2),"")))</f>
        <v/>
      </c>
      <c r="AX156" s="289" t="str">
        <f>IF(OR($C156="*",$C156&lt;400),"",IF(AND('201819 DATA'!BW156="*",$C156&gt;=400),"*",IF($C156&gt;=400,ROUND('201819 DATA'!BW156/$C156,2),"")))</f>
        <v/>
      </c>
    </row>
    <row r="157" spans="1:50" x14ac:dyDescent="0.2">
      <c r="A157" s="13" t="s">
        <v>462</v>
      </c>
      <c r="B157" s="287">
        <f>'201819 DATA'!B157</f>
        <v>53650</v>
      </c>
      <c r="C157" s="288">
        <f>'201819 DATA'!C157</f>
        <v>42550</v>
      </c>
      <c r="D157" s="293">
        <f>'201819 DATA'!FN157</f>
        <v>14780</v>
      </c>
      <c r="G157" s="295">
        <f t="shared" si="2"/>
        <v>0.79</v>
      </c>
      <c r="H157" s="289">
        <f>IF(OR($C157="*",$C157&lt;400),"",IF(AND('201819 DATA'!F157="*",$C157&gt;=400),"*",IF($C157&gt;=400,ROUND('201819 DATA'!F157/$C157,2),"")))</f>
        <v>0.02</v>
      </c>
      <c r="I157" s="296">
        <f>IF(OR($B157="*",$B157&lt;400),"",IF(AND('201819 DATA'!Y157="*",$B157&gt;=400),"*",IF($B157&gt;=400,ROUND('201819 DATA'!Y157/$B157,2),"")))</f>
        <v>0.86</v>
      </c>
      <c r="J157" s="296">
        <f>IF(OR($B157="*",$B157&lt;400),"",IF(AND('201819 DATA'!Z157="*",$B157&gt;=400),"*",IF($B157&gt;=400,ROUND('201819 DATA'!Z157/$B157,2),"")))</f>
        <v>0.09</v>
      </c>
      <c r="K157" s="296">
        <f>IF(OR($B157="*",$B157&lt;400),"",IF(AND('201819 DATA'!AA157="*",$B157&gt;=400),"*",IF($B157&gt;=400,ROUND('201819 DATA'!AA157/$B157,2),"")))</f>
        <v>0</v>
      </c>
      <c r="L157" s="296">
        <f>IF(OR($B157="*",$B157&lt;400),"",IF(AND('201819 DATA'!AB157="*",$B157&gt;=400),"*",IF($B157&gt;=400,ROUND('201819 DATA'!AB157/$B157,2),"")))</f>
        <v>0</v>
      </c>
      <c r="M157" s="296">
        <f>IF(OR($B157="*",$B157&lt;400),"",IF(AND('201819 DATA'!AC157="*",$B157&gt;=400),"*",IF($B157&gt;=400,ROUND('201819 DATA'!AC157/$B157,2),"")))</f>
        <v>0</v>
      </c>
      <c r="N157" s="296" t="str">
        <f>IF(OR($B157="*",$B157&lt;400),"",IF(AND('201819 DATA'!AD157="*",$B157&gt;=400),"*",IF($B157&gt;=400,ROUND('201819 DATA'!AD157/$B157,2),"")))</f>
        <v>*</v>
      </c>
      <c r="O157" s="296">
        <f>IF(OR($B157="*",$B157&lt;400),"",IF(AND('201819 DATA'!AE157="*",$B157&gt;=400),"*",IF($B157&gt;=400,ROUND('201819 DATA'!AE157/$B157,2),"")))</f>
        <v>0</v>
      </c>
      <c r="P157" s="297"/>
      <c r="Q157" s="296">
        <f>IF(OR($B157="*",$B157&lt;400),"",IF(AND('201819 DATA'!FL157="*",$B157&gt;=400),"*",IF($B157&gt;=400,ROUND('201819 DATA'!FL157/$B157,2),"")))</f>
        <v>0.79</v>
      </c>
      <c r="R157" s="289">
        <f>IF(OR($C157="*",$C157&lt;400),"",IF(AND('201819 DATA'!F157="*",$C157&gt;=400),"*",IF($C157&gt;=400,ROUND('201819 DATA'!F157/$C157,2),"")))</f>
        <v>0.02</v>
      </c>
      <c r="S157" s="289">
        <f>IF(OR($C157="*",$C157&lt;400),"",IF(AND('201819 DATA'!G157="*",$C157&gt;=400),"*",IF($C157&gt;=400,ROUND('201819 DATA'!G157/$C157,2),"")))</f>
        <v>0.56999999999999995</v>
      </c>
      <c r="T157" s="289">
        <f>IF(OR($C157="*",$C157&lt;400),"",IF(AND('201819 DATA'!H157="*",$C157&gt;=400),"*",IF($C157&gt;=400,ROUND('201819 DATA'!H157/$C157,2),"")))</f>
        <v>0.37</v>
      </c>
      <c r="U157" s="289">
        <f>IF(OR($C157="*",$C157&lt;400),"",IF(AND('201819 DATA'!FM157="*",$C157&gt;=400),"*",IF($C157&gt;=400,ROUND('201819 DATA'!FM157/$C157,2),"")))</f>
        <v>0.04</v>
      </c>
      <c r="V157" s="312">
        <f>IF(OR($D157="*",$D157&lt;400),"",IF(AND('201819 DATA'!M157="*",$D157&gt;=400),"*",IF($D157&gt;=400,ROUND('201819 DATA'!M157/$D157,2),"")))</f>
        <v>0.52</v>
      </c>
      <c r="W157" s="312">
        <f>IF(OR($D157="*",$D157&lt;400),"",IF(AND('201819 DATA'!N157="*",$D157&gt;=400),"*",IF($D157&gt;=400,ROUND('201819 DATA'!N157/$D157,2),"")))</f>
        <v>0.24</v>
      </c>
      <c r="X157" s="312">
        <f>IF(OR($D157="*",$D157&lt;400),"",IF(AND('201819 DATA'!O157="*",$D157&gt;=400),"*",IF($D157&gt;=400,ROUND('201819 DATA'!O157/$D157,2),"")))</f>
        <v>0.1</v>
      </c>
      <c r="Y157" s="312">
        <f>IF(OR($D157="*",$D157&lt;400),"",IF(AND('201819 DATA'!P157="*",$D157&gt;=400),"*",IF($D157&gt;=400,ROUND('201819 DATA'!P157/$D157,2),"")))</f>
        <v>0.12</v>
      </c>
      <c r="Z157" s="312">
        <f>IF(OR($D157="*",$D157&lt;400),"",IF(AND('201819 DATA'!Q157="*",$D157&gt;=400),"*",IF($D157&gt;=400,ROUND('201819 DATA'!Q157/$D157,2),"")))</f>
        <v>0.01</v>
      </c>
      <c r="AA157" s="312">
        <f>IF(OR($D157="*",$D157&lt;400),"",IF(AND('201819 DATA'!R157="*",$D157&gt;=400),"*",IF($D157&gt;=400,ROUND('201819 DATA'!R157/$D157,2),"")))</f>
        <v>0</v>
      </c>
      <c r="AB157" s="312" t="str">
        <f>IF(OR($D157="*",$D157&lt;400),"",IF(AND('201819 DATA'!S157="*",$D157&gt;=400),"*",IF($D157&gt;=400,ROUND('201819 DATA'!S157/$D157,2),"")))</f>
        <v>*</v>
      </c>
      <c r="AC157" s="312" t="str">
        <f>IF(OR($D157="*",$D157&lt;400),"",IF(AND('201819 DATA'!T157="*",$D157&gt;=400),"*",IF($D157&gt;=400,ROUND('201819 DATA'!T157/$D157,2),"")))</f>
        <v>*</v>
      </c>
      <c r="AD157" s="289">
        <f>IF(OR($C157="*",$C157&lt;400),"",IF(AND('201819 DATA'!BC157="*",$C157&gt;=400),"*",IF($C157&gt;=400,ROUND('201819 DATA'!BC157/$C157,2),"")))</f>
        <v>0.01</v>
      </c>
      <c r="AE157" s="289">
        <f>IF(OR($C157="*",$C157&lt;400),"",IF(AND('201819 DATA'!BD157="*",$C157&gt;=400),"*",IF($C157&gt;=400,ROUND('201819 DATA'!BD157/$C157,2),"")))</f>
        <v>0.16</v>
      </c>
      <c r="AF157" s="289">
        <f>IF(OR($C157="*",$C157&lt;400),"",IF(AND('201819 DATA'!BE157="*",$C157&gt;=400),"*",IF($C157&gt;=400,ROUND('201819 DATA'!BE157/$C157,2),"")))</f>
        <v>0.02</v>
      </c>
      <c r="AG157" s="289">
        <f>IF(OR($C157="*",$C157&lt;400),"",IF(AND('201819 DATA'!BF157="*",$C157&gt;=400),"*",IF($C157&gt;=400,ROUND('201819 DATA'!BF157/$C157,2),"")))</f>
        <v>7.0000000000000007E-2</v>
      </c>
      <c r="AH157" s="289">
        <f>IF(OR($C157="*",$C157&lt;400),"",IF(AND('201819 DATA'!BG157="*",$C157&gt;=400),"*",IF($C157&gt;=400,ROUND('201819 DATA'!BG157/$C157,2),"")))</f>
        <v>0</v>
      </c>
      <c r="AI157" s="289">
        <f>IF(OR($C157="*",$C157&lt;400),"",IF(AND('201819 DATA'!BH157="*",$C157&gt;=400),"*",IF($C157&gt;=400,ROUND('201819 DATA'!BH157/$C157,2),"")))</f>
        <v>0.1</v>
      </c>
      <c r="AJ157" s="289">
        <f>IF(OR($C157="*",$C157&lt;400),"",IF(AND('201819 DATA'!BI157="*",$C157&gt;=400),"*",IF($C157&gt;=400,ROUND('201819 DATA'!BI157/$C157,2),"")))</f>
        <v>0.01</v>
      </c>
      <c r="AK157" s="289">
        <f>IF(OR($C157="*",$C157&lt;400),"",IF(AND('201819 DATA'!BJ157="*",$C157&gt;=400),"*",IF($C157&gt;=400,ROUND('201819 DATA'!BJ157/$C157,2),"")))</f>
        <v>0.01</v>
      </c>
      <c r="AL157" s="289">
        <f>IF(OR($C157="*",$C157&lt;400),"",IF(AND('201819 DATA'!BK157="*",$C157&gt;=400),"*",IF($C157&gt;=400,ROUND('201819 DATA'!BK157/$C157,2),"")))</f>
        <v>0.03</v>
      </c>
      <c r="AM157" s="289">
        <f>IF(OR($C157="*",$C157&lt;400),"",IF(AND('201819 DATA'!BL157="*",$C157&gt;=400),"*",IF($C157&gt;=400,ROUND('201819 DATA'!BL157/$C157,2),"")))</f>
        <v>0.04</v>
      </c>
      <c r="AN157" s="289">
        <f>IF(OR($C157="*",$C157&lt;400),"",IF(AND('201819 DATA'!BM157="*",$C157&gt;=400),"*",IF($C157&gt;=400,ROUND('201819 DATA'!BM157/$C157,2),"")))</f>
        <v>0.06</v>
      </c>
      <c r="AO157" s="289">
        <f>IF(OR($C157="*",$C157&lt;400),"",IF(AND('201819 DATA'!BN157="*",$C157&gt;=400),"*",IF($C157&gt;=400,ROUND('201819 DATA'!BN157/$C157,2),"")))</f>
        <v>0.01</v>
      </c>
      <c r="AP157" s="289">
        <f>IF(OR($C157="*",$C157&lt;400),"",IF(AND('201819 DATA'!BO157="*",$C157&gt;=400),"*",IF($C157&gt;=400,ROUND('201819 DATA'!BO157/$C157,2),"")))</f>
        <v>0.14000000000000001</v>
      </c>
      <c r="AQ157" s="289">
        <f>IF(OR($C157="*",$C157&lt;400),"",IF(AND('201819 DATA'!BP157="*",$C157&gt;=400),"*",IF($C157&gt;=400,ROUND('201819 DATA'!BP157/$C157,2),"")))</f>
        <v>0.06</v>
      </c>
      <c r="AR157" s="289">
        <f>IF(OR($C157="*",$C157&lt;400),"",IF(AND('201819 DATA'!BQ157="*",$C157&gt;=400),"*",IF($C157&gt;=400,ROUND('201819 DATA'!BQ157/$C157,2),"")))</f>
        <v>0</v>
      </c>
      <c r="AS157" s="289">
        <f>IF(OR($C157="*",$C157&lt;400),"",IF(AND('201819 DATA'!BR157="*",$C157&gt;=400),"*",IF($C157&gt;=400,ROUND('201819 DATA'!BR157/$C157,2),"")))</f>
        <v>0.01</v>
      </c>
      <c r="AT157" s="289">
        <f>IF(OR($C157="*",$C157&lt;400),"",IF(AND('201819 DATA'!BS157="*",$C157&gt;=400),"*",IF($C157&gt;=400,ROUND('201819 DATA'!BS157/$C157,2),"")))</f>
        <v>0.21</v>
      </c>
      <c r="AU157" s="289">
        <f>IF(OR($C157="*",$C157&lt;400),"",IF(AND('201819 DATA'!BT157="*",$C157&gt;=400),"*",IF($C157&gt;=400,ROUND('201819 DATA'!BT157/$C157,2),"")))</f>
        <v>0.03</v>
      </c>
      <c r="AV157" s="289">
        <f>IF(OR($C157="*",$C157&lt;400),"",IF(AND('201819 DATA'!BU157="*",$C157&gt;=400),"*",IF($C157&gt;=400,ROUND('201819 DATA'!BU157/$C157,2),"")))</f>
        <v>0.02</v>
      </c>
      <c r="AW157" s="289">
        <f>IF(OR($C157="*",$C157&lt;400),"",IF(AND('201819 DATA'!BV157="*",$C157&gt;=400),"*",IF($C157&gt;=400,ROUND('201819 DATA'!BV157/$C157,2),"")))</f>
        <v>0</v>
      </c>
      <c r="AX157" s="289">
        <f>IF(OR($C157="*",$C157&lt;400),"",IF(AND('201819 DATA'!BW157="*",$C157&gt;=400),"*",IF($C157&gt;=400,ROUND('201819 DATA'!BW157/$C157,2),"")))</f>
        <v>0.02</v>
      </c>
    </row>
    <row r="158" spans="1:50" x14ac:dyDescent="0.2">
      <c r="A158" s="13" t="s">
        <v>453</v>
      </c>
      <c r="B158" s="287">
        <f>'201819 DATA'!B158</f>
        <v>119720</v>
      </c>
      <c r="C158" s="288">
        <f>'201819 DATA'!C158</f>
        <v>100910</v>
      </c>
      <c r="D158" s="293">
        <f>'201819 DATA'!FN158</f>
        <v>23120</v>
      </c>
      <c r="G158" s="295">
        <f t="shared" si="2"/>
        <v>0.84</v>
      </c>
      <c r="H158" s="289">
        <f>IF(OR($C158="*",$C158&lt;400),"",IF(AND('201819 DATA'!F158="*",$C158&gt;=400),"*",IF($C158&gt;=400,ROUND('201819 DATA'!F158/$C158,2),"")))</f>
        <v>0.46</v>
      </c>
      <c r="I158" s="296">
        <f>IF(OR($B158="*",$B158&lt;400),"",IF(AND('201819 DATA'!Y158="*",$B158&gt;=400),"*",IF($B158&gt;=400,ROUND('201819 DATA'!Y158/$B158,2),"")))</f>
        <v>0.1</v>
      </c>
      <c r="J158" s="296">
        <f>IF(OR($B158="*",$B158&lt;400),"",IF(AND('201819 DATA'!Z158="*",$B158&gt;=400),"*",IF($B158&gt;=400,ROUND('201819 DATA'!Z158/$B158,2),"")))</f>
        <v>0.09</v>
      </c>
      <c r="K158" s="296">
        <f>IF(OR($B158="*",$B158&lt;400),"",IF(AND('201819 DATA'!AA158="*",$B158&gt;=400),"*",IF($B158&gt;=400,ROUND('201819 DATA'!AA158/$B158,2),"")))</f>
        <v>0.13</v>
      </c>
      <c r="L158" s="296">
        <f>IF(OR($B158="*",$B158&lt;400),"",IF(AND('201819 DATA'!AB158="*",$B158&gt;=400),"*",IF($B158&gt;=400,ROUND('201819 DATA'!AB158/$B158,2),"")))</f>
        <v>0.18</v>
      </c>
      <c r="M158" s="296">
        <f>IF(OR($B158="*",$B158&lt;400),"",IF(AND('201819 DATA'!AC158="*",$B158&gt;=400),"*",IF($B158&gt;=400,ROUND('201819 DATA'!AC158/$B158,2),"")))</f>
        <v>0.24</v>
      </c>
      <c r="N158" s="296">
        <f>IF(OR($B158="*",$B158&lt;400),"",IF(AND('201819 DATA'!AD158="*",$B158&gt;=400),"*",IF($B158&gt;=400,ROUND('201819 DATA'!AD158/$B158,2),"")))</f>
        <v>0.22</v>
      </c>
      <c r="O158" s="296">
        <f>IF(OR($B158="*",$B158&lt;400),"",IF(AND('201819 DATA'!AE158="*",$B158&gt;=400),"*",IF($B158&gt;=400,ROUND('201819 DATA'!AE158/$B158,2),"")))</f>
        <v>0.04</v>
      </c>
      <c r="P158" s="297"/>
      <c r="Q158" s="296">
        <f>IF(OR($B158="*",$B158&lt;400),"",IF(AND('201819 DATA'!FL158="*",$B158&gt;=400),"*",IF($B158&gt;=400,ROUND('201819 DATA'!FL158/$B158,2),"")))</f>
        <v>0.56999999999999995</v>
      </c>
      <c r="R158" s="289">
        <f>IF(OR($C158="*",$C158&lt;400),"",IF(AND('201819 DATA'!F158="*",$C158&gt;=400),"*",IF($C158&gt;=400,ROUND('201819 DATA'!F158/$C158,2),"")))</f>
        <v>0.46</v>
      </c>
      <c r="S158" s="289">
        <f>IF(OR($C158="*",$C158&lt;400),"",IF(AND('201819 DATA'!G158="*",$C158&gt;=400),"*",IF($C158&gt;=400,ROUND('201819 DATA'!G158/$C158,2),"")))</f>
        <v>0.13</v>
      </c>
      <c r="T158" s="289">
        <f>IF(OR($C158="*",$C158&lt;400),"",IF(AND('201819 DATA'!H158="*",$C158&gt;=400),"*",IF($C158&gt;=400,ROUND('201819 DATA'!H158/$C158,2),"")))</f>
        <v>0.32</v>
      </c>
      <c r="U158" s="289">
        <f>IF(OR($C158="*",$C158&lt;400),"",IF(AND('201819 DATA'!FM158="*",$C158&gt;=400),"*",IF($C158&gt;=400,ROUND('201819 DATA'!FM158/$C158,2),"")))</f>
        <v>0.1</v>
      </c>
      <c r="V158" s="312">
        <f>IF(OR($D158="*",$D158&lt;400),"",IF(AND('201819 DATA'!M158="*",$D158&gt;=400),"*",IF($D158&gt;=400,ROUND('201819 DATA'!M158/$D158,2),"")))</f>
        <v>0.39</v>
      </c>
      <c r="W158" s="312">
        <f>IF(OR($D158="*",$D158&lt;400),"",IF(AND('201819 DATA'!N158="*",$D158&gt;=400),"*",IF($D158&gt;=400,ROUND('201819 DATA'!N158/$D158,2),"")))</f>
        <v>0.2</v>
      </c>
      <c r="X158" s="312">
        <f>IF(OR($D158="*",$D158&lt;400),"",IF(AND('201819 DATA'!O158="*",$D158&gt;=400),"*",IF($D158&gt;=400,ROUND('201819 DATA'!O158/$D158,2),"")))</f>
        <v>0.12</v>
      </c>
      <c r="Y158" s="312">
        <f>IF(OR($D158="*",$D158&lt;400),"",IF(AND('201819 DATA'!P158="*",$D158&gt;=400),"*",IF($D158&gt;=400,ROUND('201819 DATA'!P158/$D158,2),"")))</f>
        <v>0.17</v>
      </c>
      <c r="Z158" s="312">
        <f>IF(OR($D158="*",$D158&lt;400),"",IF(AND('201819 DATA'!Q158="*",$D158&gt;=400),"*",IF($D158&gt;=400,ROUND('201819 DATA'!Q158/$D158,2),"")))</f>
        <v>0.09</v>
      </c>
      <c r="AA158" s="312">
        <f>IF(OR($D158="*",$D158&lt;400),"",IF(AND('201819 DATA'!R158="*",$D158&gt;=400),"*",IF($D158&gt;=400,ROUND('201819 DATA'!R158/$D158,2),"")))</f>
        <v>0.03</v>
      </c>
      <c r="AB158" s="312">
        <f>IF(OR($D158="*",$D158&lt;400),"",IF(AND('201819 DATA'!S158="*",$D158&gt;=400),"*",IF($D158&gt;=400,ROUND('201819 DATA'!S158/$D158,2),"")))</f>
        <v>0</v>
      </c>
      <c r="AC158" s="312">
        <f>IF(OR($D158="*",$D158&lt;400),"",IF(AND('201819 DATA'!T158="*",$D158&gt;=400),"*",IF($D158&gt;=400,ROUND('201819 DATA'!T158/$D158,2),"")))</f>
        <v>0</v>
      </c>
      <c r="AD158" s="289">
        <f>IF(OR($C158="*",$C158&lt;400),"",IF(AND('201819 DATA'!BC158="*",$C158&gt;=400),"*",IF($C158&gt;=400,ROUND('201819 DATA'!BC158/$C158,2),"")))</f>
        <v>0.03</v>
      </c>
      <c r="AE158" s="289">
        <f>IF(OR($C158="*",$C158&lt;400),"",IF(AND('201819 DATA'!BD158="*",$C158&gt;=400),"*",IF($C158&gt;=400,ROUND('201819 DATA'!BD158/$C158,2),"")))</f>
        <v>0.14000000000000001</v>
      </c>
      <c r="AF158" s="289">
        <f>IF(OR($C158="*",$C158&lt;400),"",IF(AND('201819 DATA'!BE158="*",$C158&gt;=400),"*",IF($C158&gt;=400,ROUND('201819 DATA'!BE158/$C158,2),"")))</f>
        <v>0.02</v>
      </c>
      <c r="AG158" s="289">
        <f>IF(OR($C158="*",$C158&lt;400),"",IF(AND('201819 DATA'!BF158="*",$C158&gt;=400),"*",IF($C158&gt;=400,ROUND('201819 DATA'!BF158/$C158,2),"")))</f>
        <v>0.02</v>
      </c>
      <c r="AH158" s="289">
        <f>IF(OR($C158="*",$C158&lt;400),"",IF(AND('201819 DATA'!BG158="*",$C158&gt;=400),"*",IF($C158&gt;=400,ROUND('201819 DATA'!BG158/$C158,2),"")))</f>
        <v>0.01</v>
      </c>
      <c r="AI158" s="289">
        <f>IF(OR($C158="*",$C158&lt;400),"",IF(AND('201819 DATA'!BH158="*",$C158&gt;=400),"*",IF($C158&gt;=400,ROUND('201819 DATA'!BH158/$C158,2),"")))</f>
        <v>0.02</v>
      </c>
      <c r="AJ158" s="289">
        <f>IF(OR($C158="*",$C158&lt;400),"",IF(AND('201819 DATA'!BI158="*",$C158&gt;=400),"*",IF($C158&gt;=400,ROUND('201819 DATA'!BI158/$C158,2),"")))</f>
        <v>0.03</v>
      </c>
      <c r="AK158" s="289">
        <f>IF(OR($C158="*",$C158&lt;400),"",IF(AND('201819 DATA'!BJ158="*",$C158&gt;=400),"*",IF($C158&gt;=400,ROUND('201819 DATA'!BJ158/$C158,2),"")))</f>
        <v>0.01</v>
      </c>
      <c r="AL158" s="289">
        <f>IF(OR($C158="*",$C158&lt;400),"",IF(AND('201819 DATA'!BK158="*",$C158&gt;=400),"*",IF($C158&gt;=400,ROUND('201819 DATA'!BK158/$C158,2),"")))</f>
        <v>0.06</v>
      </c>
      <c r="AM158" s="289">
        <f>IF(OR($C158="*",$C158&lt;400),"",IF(AND('201819 DATA'!BL158="*",$C158&gt;=400),"*",IF($C158&gt;=400,ROUND('201819 DATA'!BL158/$C158,2),"")))</f>
        <v>7.0000000000000007E-2</v>
      </c>
      <c r="AN158" s="289">
        <f>IF(OR($C158="*",$C158&lt;400),"",IF(AND('201819 DATA'!BM158="*",$C158&gt;=400),"*",IF($C158&gt;=400,ROUND('201819 DATA'!BM158/$C158,2),"")))</f>
        <v>0.14000000000000001</v>
      </c>
      <c r="AO158" s="289">
        <f>IF(OR($C158="*",$C158&lt;400),"",IF(AND('201819 DATA'!BN158="*",$C158&gt;=400),"*",IF($C158&gt;=400,ROUND('201819 DATA'!BN158/$C158,2),"")))</f>
        <v>0.02</v>
      </c>
      <c r="AP158" s="289">
        <f>IF(OR($C158="*",$C158&lt;400),"",IF(AND('201819 DATA'!BO158="*",$C158&gt;=400),"*",IF($C158&gt;=400,ROUND('201819 DATA'!BO158/$C158,2),"")))</f>
        <v>7.0000000000000007E-2</v>
      </c>
      <c r="AQ158" s="289">
        <f>IF(OR($C158="*",$C158&lt;400),"",IF(AND('201819 DATA'!BP158="*",$C158&gt;=400),"*",IF($C158&gt;=400,ROUND('201819 DATA'!BP158/$C158,2),"")))</f>
        <v>0.06</v>
      </c>
      <c r="AR158" s="289">
        <f>IF(OR($C158="*",$C158&lt;400),"",IF(AND('201819 DATA'!BQ158="*",$C158&gt;=400),"*",IF($C158&gt;=400,ROUND('201819 DATA'!BQ158/$C158,2),"")))</f>
        <v>0.06</v>
      </c>
      <c r="AS158" s="289">
        <f>IF(OR($C158="*",$C158&lt;400),"",IF(AND('201819 DATA'!BR158="*",$C158&gt;=400),"*",IF($C158&gt;=400,ROUND('201819 DATA'!BR158/$C158,2),"")))</f>
        <v>0.01</v>
      </c>
      <c r="AT158" s="289">
        <f>IF(OR($C158="*",$C158&lt;400),"",IF(AND('201819 DATA'!BS158="*",$C158&gt;=400),"*",IF($C158&gt;=400,ROUND('201819 DATA'!BS158/$C158,2),"")))</f>
        <v>0</v>
      </c>
      <c r="AU158" s="289">
        <f>IF(OR($C158="*",$C158&lt;400),"",IF(AND('201819 DATA'!BT158="*",$C158&gt;=400),"*",IF($C158&gt;=400,ROUND('201819 DATA'!BT158/$C158,2),"")))</f>
        <v>0.12</v>
      </c>
      <c r="AV158" s="289">
        <f>IF(OR($C158="*",$C158&lt;400),"",IF(AND('201819 DATA'!BU158="*",$C158&gt;=400),"*",IF($C158&gt;=400,ROUND('201819 DATA'!BU158/$C158,2),"")))</f>
        <v>7.0000000000000007E-2</v>
      </c>
      <c r="AW158" s="289">
        <f>IF(OR($C158="*",$C158&lt;400),"",IF(AND('201819 DATA'!BV158="*",$C158&gt;=400),"*",IF($C158&gt;=400,ROUND('201819 DATA'!BV158/$C158,2),"")))</f>
        <v>0</v>
      </c>
      <c r="AX158" s="289">
        <f>IF(OR($C158="*",$C158&lt;400),"",IF(AND('201819 DATA'!BW158="*",$C158&gt;=400),"*",IF($C158&gt;=400,ROUND('201819 DATA'!BW158/$C158,2),"")))</f>
        <v>0.05</v>
      </c>
    </row>
    <row r="159" spans="1:50" x14ac:dyDescent="0.2">
      <c r="A159" s="13" t="s">
        <v>551</v>
      </c>
      <c r="B159" s="287">
        <f>'201819 DATA'!B159</f>
        <v>192885</v>
      </c>
      <c r="C159" s="288">
        <f>'201819 DATA'!C159</f>
        <v>178090</v>
      </c>
      <c r="D159" s="293">
        <f>'201819 DATA'!FN159</f>
        <v>87470</v>
      </c>
      <c r="G159" s="295">
        <f t="shared" si="2"/>
        <v>0.92</v>
      </c>
      <c r="H159" s="289">
        <f>IF(OR($C159="*",$C159&lt;400),"",IF(AND('201819 DATA'!F159="*",$C159&gt;=400),"*",IF($C159&gt;=400,ROUND('201819 DATA'!F159/$C159,2),"")))</f>
        <v>0.27</v>
      </c>
      <c r="I159" s="296">
        <f>IF(OR($B159="*",$B159&lt;400),"",IF(AND('201819 DATA'!Y159="*",$B159&gt;=400),"*",IF($B159&gt;=400,ROUND('201819 DATA'!Y159/$B159,2),"")))</f>
        <v>0.18</v>
      </c>
      <c r="J159" s="296">
        <f>IF(OR($B159="*",$B159&lt;400),"",IF(AND('201819 DATA'!Z159="*",$B159&gt;=400),"*",IF($B159&gt;=400,ROUND('201819 DATA'!Z159/$B159,2),"")))</f>
        <v>0.13</v>
      </c>
      <c r="K159" s="296">
        <f>IF(OR($B159="*",$B159&lt;400),"",IF(AND('201819 DATA'!AA159="*",$B159&gt;=400),"*",IF($B159&gt;=400,ROUND('201819 DATA'!AA159/$B159,2),"")))</f>
        <v>0.18</v>
      </c>
      <c r="L159" s="296">
        <f>IF(OR($B159="*",$B159&lt;400),"",IF(AND('201819 DATA'!AB159="*",$B159&gt;=400),"*",IF($B159&gt;=400,ROUND('201819 DATA'!AB159/$B159,2),"")))</f>
        <v>0.19</v>
      </c>
      <c r="M159" s="296">
        <f>IF(OR($B159="*",$B159&lt;400),"",IF(AND('201819 DATA'!AC159="*",$B159&gt;=400),"*",IF($B159&gt;=400,ROUND('201819 DATA'!AC159/$B159,2),"")))</f>
        <v>0.18</v>
      </c>
      <c r="N159" s="296">
        <f>IF(OR($B159="*",$B159&lt;400),"",IF(AND('201819 DATA'!AD159="*",$B159&gt;=400),"*",IF($B159&gt;=400,ROUND('201819 DATA'!AD159/$B159,2),"")))</f>
        <v>0.11</v>
      </c>
      <c r="O159" s="296">
        <f>IF(OR($B159="*",$B159&lt;400),"",IF(AND('201819 DATA'!AE159="*",$B159&gt;=400),"*",IF($B159&gt;=400,ROUND('201819 DATA'!AE159/$B159,2),"")))</f>
        <v>0.01</v>
      </c>
      <c r="P159" s="297"/>
      <c r="Q159" s="296">
        <f>IF(OR($B159="*",$B159&lt;400),"",IF(AND('201819 DATA'!FL159="*",$B159&gt;=400),"*",IF($B159&gt;=400,ROUND('201819 DATA'!FL159/$B159,2),"")))</f>
        <v>0.72</v>
      </c>
      <c r="R159" s="289">
        <f>IF(OR($C159="*",$C159&lt;400),"",IF(AND('201819 DATA'!F159="*",$C159&gt;=400),"*",IF($C159&gt;=400,ROUND('201819 DATA'!F159/$C159,2),"")))</f>
        <v>0.27</v>
      </c>
      <c r="S159" s="289">
        <f>IF(OR($C159="*",$C159&lt;400),"",IF(AND('201819 DATA'!G159="*",$C159&gt;=400),"*",IF($C159&gt;=400,ROUND('201819 DATA'!G159/$C159,2),"")))</f>
        <v>0.11</v>
      </c>
      <c r="T159" s="289">
        <f>IF(OR($C159="*",$C159&lt;400),"",IF(AND('201819 DATA'!H159="*",$C159&gt;=400),"*",IF($C159&gt;=400,ROUND('201819 DATA'!H159/$C159,2),"")))</f>
        <v>0.52</v>
      </c>
      <c r="U159" s="289">
        <f>IF(OR($C159="*",$C159&lt;400),"",IF(AND('201819 DATA'!FM159="*",$C159&gt;=400),"*",IF($C159&gt;=400,ROUND('201819 DATA'!FM159/$C159,2),"")))</f>
        <v>0.1</v>
      </c>
      <c r="V159" s="312">
        <f>IF(OR($D159="*",$D159&lt;400),"",IF(AND('201819 DATA'!M159="*",$D159&gt;=400),"*",IF($D159&gt;=400,ROUND('201819 DATA'!M159/$D159,2),"")))</f>
        <v>0.42</v>
      </c>
      <c r="W159" s="312">
        <f>IF(OR($D159="*",$D159&lt;400),"",IF(AND('201819 DATA'!N159="*",$D159&gt;=400),"*",IF($D159&gt;=400,ROUND('201819 DATA'!N159/$D159,2),"")))</f>
        <v>0.28000000000000003</v>
      </c>
      <c r="X159" s="312">
        <f>IF(OR($D159="*",$D159&lt;400),"",IF(AND('201819 DATA'!O159="*",$D159&gt;=400),"*",IF($D159&gt;=400,ROUND('201819 DATA'!O159/$D159,2),"")))</f>
        <v>0.12</v>
      </c>
      <c r="Y159" s="312">
        <f>IF(OR($D159="*",$D159&lt;400),"",IF(AND('201819 DATA'!P159="*",$D159&gt;=400),"*",IF($D159&gt;=400,ROUND('201819 DATA'!P159/$D159,2),"")))</f>
        <v>0.13</v>
      </c>
      <c r="Z159" s="312">
        <f>IF(OR($D159="*",$D159&lt;400),"",IF(AND('201819 DATA'!Q159="*",$D159&gt;=400),"*",IF($D159&gt;=400,ROUND('201819 DATA'!Q159/$D159,2),"")))</f>
        <v>0.03</v>
      </c>
      <c r="AA159" s="312">
        <f>IF(OR($D159="*",$D159&lt;400),"",IF(AND('201819 DATA'!R159="*",$D159&gt;=400),"*",IF($D159&gt;=400,ROUND('201819 DATA'!R159/$D159,2),"")))</f>
        <v>0.01</v>
      </c>
      <c r="AB159" s="312">
        <f>IF(OR($D159="*",$D159&lt;400),"",IF(AND('201819 DATA'!S159="*",$D159&gt;=400),"*",IF($D159&gt;=400,ROUND('201819 DATA'!S159/$D159,2),"")))</f>
        <v>0</v>
      </c>
      <c r="AC159" s="312">
        <f>IF(OR($D159="*",$D159&lt;400),"",IF(AND('201819 DATA'!T159="*",$D159&gt;=400),"*",IF($D159&gt;=400,ROUND('201819 DATA'!T159/$D159,2),"")))</f>
        <v>0</v>
      </c>
      <c r="AD159" s="289">
        <f>IF(OR($C159="*",$C159&lt;400),"",IF(AND('201819 DATA'!BC159="*",$C159&gt;=400),"*",IF($C159&gt;=400,ROUND('201819 DATA'!BC159/$C159,2),"")))</f>
        <v>0.01</v>
      </c>
      <c r="AE159" s="289">
        <f>IF(OR($C159="*",$C159&lt;400),"",IF(AND('201819 DATA'!BD159="*",$C159&gt;=400),"*",IF($C159&gt;=400,ROUND('201819 DATA'!BD159/$C159,2),"")))</f>
        <v>0.08</v>
      </c>
      <c r="AF159" s="289">
        <f>IF(OR($C159="*",$C159&lt;400),"",IF(AND('201819 DATA'!BE159="*",$C159&gt;=400),"*",IF($C159&gt;=400,ROUND('201819 DATA'!BE159/$C159,2),"")))</f>
        <v>0.02</v>
      </c>
      <c r="AG159" s="289">
        <f>IF(OR($C159="*",$C159&lt;400),"",IF(AND('201819 DATA'!BF159="*",$C159&gt;=400),"*",IF($C159&gt;=400,ROUND('201819 DATA'!BF159/$C159,2),"")))</f>
        <v>0.02</v>
      </c>
      <c r="AH159" s="289">
        <f>IF(OR($C159="*",$C159&lt;400),"",IF(AND('201819 DATA'!BG159="*",$C159&gt;=400),"*",IF($C159&gt;=400,ROUND('201819 DATA'!BG159/$C159,2),"")))</f>
        <v>0.01</v>
      </c>
      <c r="AI159" s="289">
        <f>IF(OR($C159="*",$C159&lt;400),"",IF(AND('201819 DATA'!BH159="*",$C159&gt;=400),"*",IF($C159&gt;=400,ROUND('201819 DATA'!BH159/$C159,2),"")))</f>
        <v>0.05</v>
      </c>
      <c r="AJ159" s="289">
        <f>IF(OR($C159="*",$C159&lt;400),"",IF(AND('201819 DATA'!BI159="*",$C159&gt;=400),"*",IF($C159&gt;=400,ROUND('201819 DATA'!BI159/$C159,2),"")))</f>
        <v>0.03</v>
      </c>
      <c r="AK159" s="289">
        <f>IF(OR($C159="*",$C159&lt;400),"",IF(AND('201819 DATA'!BJ159="*",$C159&gt;=400),"*",IF($C159&gt;=400,ROUND('201819 DATA'!BJ159/$C159,2),"")))</f>
        <v>0.01</v>
      </c>
      <c r="AL159" s="289">
        <f>IF(OR($C159="*",$C159&lt;400),"",IF(AND('201819 DATA'!BK159="*",$C159&gt;=400),"*",IF($C159&gt;=400,ROUND('201819 DATA'!BK159/$C159,2),"")))</f>
        <v>0.06</v>
      </c>
      <c r="AM159" s="289">
        <f>IF(OR($C159="*",$C159&lt;400),"",IF(AND('201819 DATA'!BL159="*",$C159&gt;=400),"*",IF($C159&gt;=400,ROUND('201819 DATA'!BL159/$C159,2),"")))</f>
        <v>0.06</v>
      </c>
      <c r="AN159" s="289">
        <f>IF(OR($C159="*",$C159&lt;400),"",IF(AND('201819 DATA'!BM159="*",$C159&gt;=400),"*",IF($C159&gt;=400,ROUND('201819 DATA'!BM159/$C159,2),"")))</f>
        <v>0.18</v>
      </c>
      <c r="AO159" s="289">
        <f>IF(OR($C159="*",$C159&lt;400),"",IF(AND('201819 DATA'!BN159="*",$C159&gt;=400),"*",IF($C159&gt;=400,ROUND('201819 DATA'!BN159/$C159,2),"")))</f>
        <v>0.02</v>
      </c>
      <c r="AP159" s="289">
        <f>IF(OR($C159="*",$C159&lt;400),"",IF(AND('201819 DATA'!BO159="*",$C159&gt;=400),"*",IF($C159&gt;=400,ROUND('201819 DATA'!BO159/$C159,2),"")))</f>
        <v>0.08</v>
      </c>
      <c r="AQ159" s="289">
        <f>IF(OR($C159="*",$C159&lt;400),"",IF(AND('201819 DATA'!BP159="*",$C159&gt;=400),"*",IF($C159&gt;=400,ROUND('201819 DATA'!BP159/$C159,2),"")))</f>
        <v>0.06</v>
      </c>
      <c r="AR159" s="289">
        <f>IF(OR($C159="*",$C159&lt;400),"",IF(AND('201819 DATA'!BQ159="*",$C159&gt;=400),"*",IF($C159&gt;=400,ROUND('201819 DATA'!BQ159/$C159,2),"")))</f>
        <v>0.05</v>
      </c>
      <c r="AS159" s="289">
        <f>IF(OR($C159="*",$C159&lt;400),"",IF(AND('201819 DATA'!BR159="*",$C159&gt;=400),"*",IF($C159&gt;=400,ROUND('201819 DATA'!BR159/$C159,2),"")))</f>
        <v>0.01</v>
      </c>
      <c r="AT159" s="289">
        <f>IF(OR($C159="*",$C159&lt;400),"",IF(AND('201819 DATA'!BS159="*",$C159&gt;=400),"*",IF($C159&gt;=400,ROUND('201819 DATA'!BS159/$C159,2),"")))</f>
        <v>0.02</v>
      </c>
      <c r="AU159" s="289">
        <f>IF(OR($C159="*",$C159&lt;400),"",IF(AND('201819 DATA'!BT159="*",$C159&gt;=400),"*",IF($C159&gt;=400,ROUND('201819 DATA'!BT159/$C159,2),"")))</f>
        <v>0.09</v>
      </c>
      <c r="AV159" s="289">
        <f>IF(OR($C159="*",$C159&lt;400),"",IF(AND('201819 DATA'!BU159="*",$C159&gt;=400),"*",IF($C159&gt;=400,ROUND('201819 DATA'!BU159/$C159,2),"")))</f>
        <v>0.06</v>
      </c>
      <c r="AW159" s="289">
        <f>IF(OR($C159="*",$C159&lt;400),"",IF(AND('201819 DATA'!BV159="*",$C159&gt;=400),"*",IF($C159&gt;=400,ROUND('201819 DATA'!BV159/$C159,2),"")))</f>
        <v>0</v>
      </c>
      <c r="AX159" s="289">
        <f>IF(OR($C159="*",$C159&lt;400),"",IF(AND('201819 DATA'!BW159="*",$C159&gt;=400),"*",IF($C159&gt;=400,ROUND('201819 DATA'!BW159/$C159,2),"")))</f>
        <v>7.0000000000000007E-2</v>
      </c>
    </row>
    <row r="160" spans="1:50" x14ac:dyDescent="0.2">
      <c r="A160" s="13" t="s">
        <v>560</v>
      </c>
      <c r="B160" s="287">
        <f>'201819 DATA'!B160</f>
        <v>131635</v>
      </c>
      <c r="C160" s="288">
        <f>'201819 DATA'!C160</f>
        <v>109470</v>
      </c>
      <c r="D160" s="293">
        <f>'201819 DATA'!FN160</f>
        <v>42295</v>
      </c>
      <c r="G160" s="295">
        <f t="shared" si="2"/>
        <v>0.83</v>
      </c>
      <c r="H160" s="289">
        <f>IF(OR($C160="*",$C160&lt;400),"",IF(AND('201819 DATA'!F160="*",$C160&gt;=400),"*",IF($C160&gt;=400,ROUND('201819 DATA'!F160/$C160,2),"")))</f>
        <v>0.41</v>
      </c>
      <c r="I160" s="296">
        <f>IF(OR($B160="*",$B160&lt;400),"",IF(AND('201819 DATA'!Y160="*",$B160&gt;=400),"*",IF($B160&gt;=400,ROUND('201819 DATA'!Y160/$B160,2),"")))</f>
        <v>0.09</v>
      </c>
      <c r="J160" s="296">
        <f>IF(OR($B160="*",$B160&lt;400),"",IF(AND('201819 DATA'!Z160="*",$B160&gt;=400),"*",IF($B160&gt;=400,ROUND('201819 DATA'!Z160/$B160,2),"")))</f>
        <v>0.09</v>
      </c>
      <c r="K160" s="296">
        <f>IF(OR($B160="*",$B160&lt;400),"",IF(AND('201819 DATA'!AA160="*",$B160&gt;=400),"*",IF($B160&gt;=400,ROUND('201819 DATA'!AA160/$B160,2),"")))</f>
        <v>0.13</v>
      </c>
      <c r="L160" s="296">
        <f>IF(OR($B160="*",$B160&lt;400),"",IF(AND('201819 DATA'!AB160="*",$B160&gt;=400),"*",IF($B160&gt;=400,ROUND('201819 DATA'!AB160/$B160,2),"")))</f>
        <v>0.17</v>
      </c>
      <c r="M160" s="296">
        <f>IF(OR($B160="*",$B160&lt;400),"",IF(AND('201819 DATA'!AC160="*",$B160&gt;=400),"*",IF($B160&gt;=400,ROUND('201819 DATA'!AC160/$B160,2),"")))</f>
        <v>0.22</v>
      </c>
      <c r="N160" s="296">
        <f>IF(OR($B160="*",$B160&lt;400),"",IF(AND('201819 DATA'!AD160="*",$B160&gt;=400),"*",IF($B160&gt;=400,ROUND('201819 DATA'!AD160/$B160,2),"")))</f>
        <v>0.23</v>
      </c>
      <c r="O160" s="296">
        <f>IF(OR($B160="*",$B160&lt;400),"",IF(AND('201819 DATA'!AE160="*",$B160&gt;=400),"*",IF($B160&gt;=400,ROUND('201819 DATA'!AE160/$B160,2),"")))</f>
        <v>0.05</v>
      </c>
      <c r="P160" s="297"/>
      <c r="Q160" s="296">
        <f>IF(OR($B160="*",$B160&lt;400),"",IF(AND('201819 DATA'!FL160="*",$B160&gt;=400),"*",IF($B160&gt;=400,ROUND('201819 DATA'!FL160/$B160,2),"")))</f>
        <v>0.6</v>
      </c>
      <c r="R160" s="289">
        <f>IF(OR($C160="*",$C160&lt;400),"",IF(AND('201819 DATA'!F160="*",$C160&gt;=400),"*",IF($C160&gt;=400,ROUND('201819 DATA'!F160/$C160,2),"")))</f>
        <v>0.41</v>
      </c>
      <c r="S160" s="289">
        <f>IF(OR($C160="*",$C160&lt;400),"",IF(AND('201819 DATA'!G160="*",$C160&gt;=400),"*",IF($C160&gt;=400,ROUND('201819 DATA'!G160/$C160,2),"")))</f>
        <v>0.09</v>
      </c>
      <c r="T160" s="289">
        <f>IF(OR($C160="*",$C160&lt;400),"",IF(AND('201819 DATA'!H160="*",$C160&gt;=400),"*",IF($C160&gt;=400,ROUND('201819 DATA'!H160/$C160,2),"")))</f>
        <v>0.39</v>
      </c>
      <c r="U160" s="289">
        <f>IF(OR($C160="*",$C160&lt;400),"",IF(AND('201819 DATA'!FM160="*",$C160&gt;=400),"*",IF($C160&gt;=400,ROUND('201819 DATA'!FM160/$C160,2),"")))</f>
        <v>0.11</v>
      </c>
      <c r="V160" s="312">
        <f>IF(OR($D160="*",$D160&lt;400),"",IF(AND('201819 DATA'!M160="*",$D160&gt;=400),"*",IF($D160&gt;=400,ROUND('201819 DATA'!M160/$D160,2),"")))</f>
        <v>0.42</v>
      </c>
      <c r="W160" s="312">
        <f>IF(OR($D160="*",$D160&lt;400),"",IF(AND('201819 DATA'!N160="*",$D160&gt;=400),"*",IF($D160&gt;=400,ROUND('201819 DATA'!N160/$D160,2),"")))</f>
        <v>0.27</v>
      </c>
      <c r="X160" s="312">
        <f>IF(OR($D160="*",$D160&lt;400),"",IF(AND('201819 DATA'!O160="*",$D160&gt;=400),"*",IF($D160&gt;=400,ROUND('201819 DATA'!O160/$D160,2),"")))</f>
        <v>0.12</v>
      </c>
      <c r="Y160" s="312">
        <f>IF(OR($D160="*",$D160&lt;400),"",IF(AND('201819 DATA'!P160="*",$D160&gt;=400),"*",IF($D160&gt;=400,ROUND('201819 DATA'!P160/$D160,2),"")))</f>
        <v>0.15</v>
      </c>
      <c r="Z160" s="312">
        <f>IF(OR($D160="*",$D160&lt;400),"",IF(AND('201819 DATA'!Q160="*",$D160&gt;=400),"*",IF($D160&gt;=400,ROUND('201819 DATA'!Q160/$D160,2),"")))</f>
        <v>0.03</v>
      </c>
      <c r="AA160" s="312">
        <f>IF(OR($D160="*",$D160&lt;400),"",IF(AND('201819 DATA'!R160="*",$D160&gt;=400),"*",IF($D160&gt;=400,ROUND('201819 DATA'!R160/$D160,2),"")))</f>
        <v>0.01</v>
      </c>
      <c r="AB160" s="312">
        <f>IF(OR($D160="*",$D160&lt;400),"",IF(AND('201819 DATA'!S160="*",$D160&gt;=400),"*",IF($D160&gt;=400,ROUND('201819 DATA'!S160/$D160,2),"")))</f>
        <v>0</v>
      </c>
      <c r="AC160" s="312" t="str">
        <f>IF(OR($D160="*",$D160&lt;400),"",IF(AND('201819 DATA'!T160="*",$D160&gt;=400),"*",IF($D160&gt;=400,ROUND('201819 DATA'!T160/$D160,2),"")))</f>
        <v>*</v>
      </c>
      <c r="AD160" s="289">
        <f>IF(OR($C160="*",$C160&lt;400),"",IF(AND('201819 DATA'!BC160="*",$C160&gt;=400),"*",IF($C160&gt;=400,ROUND('201819 DATA'!BC160/$C160,2),"")))</f>
        <v>0.03</v>
      </c>
      <c r="AE160" s="289">
        <f>IF(OR($C160="*",$C160&lt;400),"",IF(AND('201819 DATA'!BD160="*",$C160&gt;=400),"*",IF($C160&gt;=400,ROUND('201819 DATA'!BD160/$C160,2),"")))</f>
        <v>0.06</v>
      </c>
      <c r="AF160" s="289">
        <f>IF(OR($C160="*",$C160&lt;400),"",IF(AND('201819 DATA'!BE160="*",$C160&gt;=400),"*",IF($C160&gt;=400,ROUND('201819 DATA'!BE160/$C160,2),"")))</f>
        <v>0.02</v>
      </c>
      <c r="AG160" s="289">
        <f>IF(OR($C160="*",$C160&lt;400),"",IF(AND('201819 DATA'!BF160="*",$C160&gt;=400),"*",IF($C160&gt;=400,ROUND('201819 DATA'!BF160/$C160,2),"")))</f>
        <v>0.02</v>
      </c>
      <c r="AH160" s="289">
        <f>IF(OR($C160="*",$C160&lt;400),"",IF(AND('201819 DATA'!BG160="*",$C160&gt;=400),"*",IF($C160&gt;=400,ROUND('201819 DATA'!BG160/$C160,2),"")))</f>
        <v>0.01</v>
      </c>
      <c r="AI160" s="289">
        <f>IF(OR($C160="*",$C160&lt;400),"",IF(AND('201819 DATA'!BH160="*",$C160&gt;=400),"*",IF($C160&gt;=400,ROUND('201819 DATA'!BH160/$C160,2),"")))</f>
        <v>0.02</v>
      </c>
      <c r="AJ160" s="289">
        <f>IF(OR($C160="*",$C160&lt;400),"",IF(AND('201819 DATA'!BI160="*",$C160&gt;=400),"*",IF($C160&gt;=400,ROUND('201819 DATA'!BI160/$C160,2),"")))</f>
        <v>0.06</v>
      </c>
      <c r="AK160" s="289">
        <f>IF(OR($C160="*",$C160&lt;400),"",IF(AND('201819 DATA'!BJ160="*",$C160&gt;=400),"*",IF($C160&gt;=400,ROUND('201819 DATA'!BJ160/$C160,2),"")))</f>
        <v>0</v>
      </c>
      <c r="AL160" s="289">
        <f>IF(OR($C160="*",$C160&lt;400),"",IF(AND('201819 DATA'!BK160="*",$C160&gt;=400),"*",IF($C160&gt;=400,ROUND('201819 DATA'!BK160/$C160,2),"")))</f>
        <v>0.05</v>
      </c>
      <c r="AM160" s="289">
        <f>IF(OR($C160="*",$C160&lt;400),"",IF(AND('201819 DATA'!BL160="*",$C160&gt;=400),"*",IF($C160&gt;=400,ROUND('201819 DATA'!BL160/$C160,2),"")))</f>
        <v>7.0000000000000007E-2</v>
      </c>
      <c r="AN160" s="289">
        <f>IF(OR($C160="*",$C160&lt;400),"",IF(AND('201819 DATA'!BM160="*",$C160&gt;=400),"*",IF($C160&gt;=400,ROUND('201819 DATA'!BM160/$C160,2),"")))</f>
        <v>0.17</v>
      </c>
      <c r="AO160" s="289">
        <f>IF(OR($C160="*",$C160&lt;400),"",IF(AND('201819 DATA'!BN160="*",$C160&gt;=400),"*",IF($C160&gt;=400,ROUND('201819 DATA'!BN160/$C160,2),"")))</f>
        <v>0.02</v>
      </c>
      <c r="AP160" s="289">
        <f>IF(OR($C160="*",$C160&lt;400),"",IF(AND('201819 DATA'!BO160="*",$C160&gt;=400),"*",IF($C160&gt;=400,ROUND('201819 DATA'!BO160/$C160,2),"")))</f>
        <v>0.08</v>
      </c>
      <c r="AQ160" s="289">
        <f>IF(OR($C160="*",$C160&lt;400),"",IF(AND('201819 DATA'!BP160="*",$C160&gt;=400),"*",IF($C160&gt;=400,ROUND('201819 DATA'!BP160/$C160,2),"")))</f>
        <v>7.0000000000000007E-2</v>
      </c>
      <c r="AR160" s="289">
        <f>IF(OR($C160="*",$C160&lt;400),"",IF(AND('201819 DATA'!BQ160="*",$C160&gt;=400),"*",IF($C160&gt;=400,ROUND('201819 DATA'!BQ160/$C160,2),"")))</f>
        <v>7.0000000000000007E-2</v>
      </c>
      <c r="AS160" s="289">
        <f>IF(OR($C160="*",$C160&lt;400),"",IF(AND('201819 DATA'!BR160="*",$C160&gt;=400),"*",IF($C160&gt;=400,ROUND('201819 DATA'!BR160/$C160,2),"")))</f>
        <v>0.02</v>
      </c>
      <c r="AT160" s="289">
        <f>IF(OR($C160="*",$C160&lt;400),"",IF(AND('201819 DATA'!BS160="*",$C160&gt;=400),"*",IF($C160&gt;=400,ROUND('201819 DATA'!BS160/$C160,2),"")))</f>
        <v>0</v>
      </c>
      <c r="AU160" s="289">
        <f>IF(OR($C160="*",$C160&lt;400),"",IF(AND('201819 DATA'!BT160="*",$C160&gt;=400),"*",IF($C160&gt;=400,ROUND('201819 DATA'!BT160/$C160,2),"")))</f>
        <v>0.1</v>
      </c>
      <c r="AV160" s="289">
        <f>IF(OR($C160="*",$C160&lt;400),"",IF(AND('201819 DATA'!BU160="*",$C160&gt;=400),"*",IF($C160&gt;=400,ROUND('201819 DATA'!BU160/$C160,2),"")))</f>
        <v>0.06</v>
      </c>
      <c r="AW160" s="289">
        <f>IF(OR($C160="*",$C160&lt;400),"",IF(AND('201819 DATA'!BV160="*",$C160&gt;=400),"*",IF($C160&gt;=400,ROUND('201819 DATA'!BV160/$C160,2),"")))</f>
        <v>0</v>
      </c>
      <c r="AX160" s="289">
        <f>IF(OR($C160="*",$C160&lt;400),"",IF(AND('201819 DATA'!BW160="*",$C160&gt;=400),"*",IF($C160&gt;=400,ROUND('201819 DATA'!BW160/$C160,2),"")))</f>
        <v>7.0000000000000007E-2</v>
      </c>
    </row>
    <row r="161" spans="1:50" x14ac:dyDescent="0.2">
      <c r="A161" s="13" t="s">
        <v>388</v>
      </c>
      <c r="B161" s="287">
        <f>'201819 DATA'!B161</f>
        <v>64150</v>
      </c>
      <c r="C161" s="288">
        <f>'201819 DATA'!C161</f>
        <v>59755</v>
      </c>
      <c r="D161" s="293">
        <f>'201819 DATA'!FN161</f>
        <v>23875</v>
      </c>
      <c r="G161" s="295">
        <f t="shared" si="2"/>
        <v>0.93</v>
      </c>
      <c r="H161" s="289">
        <f>IF(OR($C161="*",$C161&lt;400),"",IF(AND('201819 DATA'!F161="*",$C161&gt;=400),"*",IF($C161&gt;=400,ROUND('201819 DATA'!F161/$C161,2),"")))</f>
        <v>0.33</v>
      </c>
      <c r="I161" s="296">
        <f>IF(OR($B161="*",$B161&lt;400),"",IF(AND('201819 DATA'!Y161="*",$B161&gt;=400),"*",IF($B161&gt;=400,ROUND('201819 DATA'!Y161/$B161,2),"")))</f>
        <v>0.1</v>
      </c>
      <c r="J161" s="296">
        <f>IF(OR($B161="*",$B161&lt;400),"",IF(AND('201819 DATA'!Z161="*",$B161&gt;=400),"*",IF($B161&gt;=400,ROUND('201819 DATA'!Z161/$B161,2),"")))</f>
        <v>0.06</v>
      </c>
      <c r="K161" s="296">
        <f>IF(OR($B161="*",$B161&lt;400),"",IF(AND('201819 DATA'!AA161="*",$B161&gt;=400),"*",IF($B161&gt;=400,ROUND('201819 DATA'!AA161/$B161,2),"")))</f>
        <v>0.1</v>
      </c>
      <c r="L161" s="296">
        <f>IF(OR($B161="*",$B161&lt;400),"",IF(AND('201819 DATA'!AB161="*",$B161&gt;=400),"*",IF($B161&gt;=400,ROUND('201819 DATA'!AB161/$B161,2),"")))</f>
        <v>0.19</v>
      </c>
      <c r="M161" s="296">
        <f>IF(OR($B161="*",$B161&lt;400),"",IF(AND('201819 DATA'!AC161="*",$B161&gt;=400),"*",IF($B161&gt;=400,ROUND('201819 DATA'!AC161/$B161,2),"")))</f>
        <v>0.26</v>
      </c>
      <c r="N161" s="296">
        <f>IF(OR($B161="*",$B161&lt;400),"",IF(AND('201819 DATA'!AD161="*",$B161&gt;=400),"*",IF($B161&gt;=400,ROUND('201819 DATA'!AD161/$B161,2),"")))</f>
        <v>0.24</v>
      </c>
      <c r="O161" s="296">
        <f>IF(OR($B161="*",$B161&lt;400),"",IF(AND('201819 DATA'!AE161="*",$B161&gt;=400),"*",IF($B161&gt;=400,ROUND('201819 DATA'!AE161/$B161,2),"")))</f>
        <v>0.04</v>
      </c>
      <c r="P161" s="297"/>
      <c r="Q161" s="296">
        <f>IF(OR($B161="*",$B161&lt;400),"",IF(AND('201819 DATA'!FL161="*",$B161&gt;=400),"*",IF($B161&gt;=400,ROUND('201819 DATA'!FL161/$B161,2),"")))</f>
        <v>0.67</v>
      </c>
      <c r="R161" s="289">
        <f>IF(OR($C161="*",$C161&lt;400),"",IF(AND('201819 DATA'!F161="*",$C161&gt;=400),"*",IF($C161&gt;=400,ROUND('201819 DATA'!F161/$C161,2),"")))</f>
        <v>0.33</v>
      </c>
      <c r="S161" s="289">
        <f>IF(OR($C161="*",$C161&lt;400),"",IF(AND('201819 DATA'!G161="*",$C161&gt;=400),"*",IF($C161&gt;=400,ROUND('201819 DATA'!G161/$C161,2),"")))</f>
        <v>0.19</v>
      </c>
      <c r="T161" s="289">
        <f>IF(OR($C161="*",$C161&lt;400),"",IF(AND('201819 DATA'!H161="*",$C161&gt;=400),"*",IF($C161&gt;=400,ROUND('201819 DATA'!H161/$C161,2),"")))</f>
        <v>0.41</v>
      </c>
      <c r="U161" s="289">
        <f>IF(OR($C161="*",$C161&lt;400),"",IF(AND('201819 DATA'!FM161="*",$C161&gt;=400),"*",IF($C161&gt;=400,ROUND('201819 DATA'!FM161/$C161,2),"")))</f>
        <v>7.0000000000000007E-2</v>
      </c>
      <c r="V161" s="312">
        <f>IF(OR($D161="*",$D161&lt;400),"",IF(AND('201819 DATA'!M161="*",$D161&gt;=400),"*",IF($D161&gt;=400,ROUND('201819 DATA'!M161/$D161,2),"")))</f>
        <v>0.6</v>
      </c>
      <c r="W161" s="312">
        <f>IF(OR($D161="*",$D161&lt;400),"",IF(AND('201819 DATA'!N161="*",$D161&gt;=400),"*",IF($D161&gt;=400,ROUND('201819 DATA'!N161/$D161,2),"")))</f>
        <v>0.18</v>
      </c>
      <c r="X161" s="312">
        <f>IF(OR($D161="*",$D161&lt;400),"",IF(AND('201819 DATA'!O161="*",$D161&gt;=400),"*",IF($D161&gt;=400,ROUND('201819 DATA'!O161/$D161,2),"")))</f>
        <v>7.0000000000000007E-2</v>
      </c>
      <c r="Y161" s="312">
        <f>IF(OR($D161="*",$D161&lt;400),"",IF(AND('201819 DATA'!P161="*",$D161&gt;=400),"*",IF($D161&gt;=400,ROUND('201819 DATA'!P161/$D161,2),"")))</f>
        <v>0.08</v>
      </c>
      <c r="Z161" s="312">
        <f>IF(OR($D161="*",$D161&lt;400),"",IF(AND('201819 DATA'!Q161="*",$D161&gt;=400),"*",IF($D161&gt;=400,ROUND('201819 DATA'!Q161/$D161,2),"")))</f>
        <v>0.05</v>
      </c>
      <c r="AA161" s="312">
        <f>IF(OR($D161="*",$D161&lt;400),"",IF(AND('201819 DATA'!R161="*",$D161&gt;=400),"*",IF($D161&gt;=400,ROUND('201819 DATA'!R161/$D161,2),"")))</f>
        <v>0.01</v>
      </c>
      <c r="AB161" s="312">
        <f>IF(OR($D161="*",$D161&lt;400),"",IF(AND('201819 DATA'!S161="*",$D161&gt;=400),"*",IF($D161&gt;=400,ROUND('201819 DATA'!S161/$D161,2),"")))</f>
        <v>0</v>
      </c>
      <c r="AC161" s="312" t="str">
        <f>IF(OR($D161="*",$D161&lt;400),"",IF(AND('201819 DATA'!T161="*",$D161&gt;=400),"*",IF($D161&gt;=400,ROUND('201819 DATA'!T161/$D161,2),"")))</f>
        <v>*</v>
      </c>
      <c r="AD161" s="289">
        <f>IF(OR($C161="*",$C161&lt;400),"",IF(AND('201819 DATA'!BC161="*",$C161&gt;=400),"*",IF($C161&gt;=400,ROUND('201819 DATA'!BC161/$C161,2),"")))</f>
        <v>0.03</v>
      </c>
      <c r="AE161" s="289">
        <f>IF(OR($C161="*",$C161&lt;400),"",IF(AND('201819 DATA'!BD161="*",$C161&gt;=400),"*",IF($C161&gt;=400,ROUND('201819 DATA'!BD161/$C161,2),"")))</f>
        <v>0.19</v>
      </c>
      <c r="AF161" s="289">
        <f>IF(OR($C161="*",$C161&lt;400),"",IF(AND('201819 DATA'!BE161="*",$C161&gt;=400),"*",IF($C161&gt;=400,ROUND('201819 DATA'!BE161/$C161,2),"")))</f>
        <v>0.02</v>
      </c>
      <c r="AG161" s="289">
        <f>IF(OR($C161="*",$C161&lt;400),"",IF(AND('201819 DATA'!BF161="*",$C161&gt;=400),"*",IF($C161&gt;=400,ROUND('201819 DATA'!BF161/$C161,2),"")))</f>
        <v>0.02</v>
      </c>
      <c r="AH161" s="289">
        <f>IF(OR($C161="*",$C161&lt;400),"",IF(AND('201819 DATA'!BG161="*",$C161&gt;=400),"*",IF($C161&gt;=400,ROUND('201819 DATA'!BG161/$C161,2),"")))</f>
        <v>0.01</v>
      </c>
      <c r="AI161" s="289">
        <f>IF(OR($C161="*",$C161&lt;400),"",IF(AND('201819 DATA'!BH161="*",$C161&gt;=400),"*",IF($C161&gt;=400,ROUND('201819 DATA'!BH161/$C161,2),"")))</f>
        <v>0.02</v>
      </c>
      <c r="AJ161" s="289">
        <f>IF(OR($C161="*",$C161&lt;400),"",IF(AND('201819 DATA'!BI161="*",$C161&gt;=400),"*",IF($C161&gt;=400,ROUND('201819 DATA'!BI161/$C161,2),"")))</f>
        <v>0.03</v>
      </c>
      <c r="AK161" s="289">
        <f>IF(OR($C161="*",$C161&lt;400),"",IF(AND('201819 DATA'!BJ161="*",$C161&gt;=400),"*",IF($C161&gt;=400,ROUND('201819 DATA'!BJ161/$C161,2),"")))</f>
        <v>0.01</v>
      </c>
      <c r="AL161" s="289">
        <f>IF(OR($C161="*",$C161&lt;400),"",IF(AND('201819 DATA'!BK161="*",$C161&gt;=400),"*",IF($C161&gt;=400,ROUND('201819 DATA'!BK161/$C161,2),"")))</f>
        <v>0.04</v>
      </c>
      <c r="AM161" s="289">
        <f>IF(OR($C161="*",$C161&lt;400),"",IF(AND('201819 DATA'!BL161="*",$C161&gt;=400),"*",IF($C161&gt;=400,ROUND('201819 DATA'!BL161/$C161,2),"")))</f>
        <v>0.06</v>
      </c>
      <c r="AN161" s="289">
        <f>IF(OR($C161="*",$C161&lt;400),"",IF(AND('201819 DATA'!BM161="*",$C161&gt;=400),"*",IF($C161&gt;=400,ROUND('201819 DATA'!BM161/$C161,2),"")))</f>
        <v>0.19</v>
      </c>
      <c r="AO161" s="289">
        <f>IF(OR($C161="*",$C161&lt;400),"",IF(AND('201819 DATA'!BN161="*",$C161&gt;=400),"*",IF($C161&gt;=400,ROUND('201819 DATA'!BN161/$C161,2),"")))</f>
        <v>0.01</v>
      </c>
      <c r="AP161" s="289">
        <f>IF(OR($C161="*",$C161&lt;400),"",IF(AND('201819 DATA'!BO161="*",$C161&gt;=400),"*",IF($C161&gt;=400,ROUND('201819 DATA'!BO161/$C161,2),"")))</f>
        <v>0.06</v>
      </c>
      <c r="AQ161" s="289">
        <f>IF(OR($C161="*",$C161&lt;400),"",IF(AND('201819 DATA'!BP161="*",$C161&gt;=400),"*",IF($C161&gt;=400,ROUND('201819 DATA'!BP161/$C161,2),"")))</f>
        <v>0.05</v>
      </c>
      <c r="AR161" s="289">
        <f>IF(OR($C161="*",$C161&lt;400),"",IF(AND('201819 DATA'!BQ161="*",$C161&gt;=400),"*",IF($C161&gt;=400,ROUND('201819 DATA'!BQ161/$C161,2),"")))</f>
        <v>0.04</v>
      </c>
      <c r="AS161" s="289">
        <f>IF(OR($C161="*",$C161&lt;400),"",IF(AND('201819 DATA'!BR161="*",$C161&gt;=400),"*",IF($C161&gt;=400,ROUND('201819 DATA'!BR161/$C161,2),"")))</f>
        <v>0.01</v>
      </c>
      <c r="AT161" s="289">
        <f>IF(OR($C161="*",$C161&lt;400),"",IF(AND('201819 DATA'!BS161="*",$C161&gt;=400),"*",IF($C161&gt;=400,ROUND('201819 DATA'!BS161/$C161,2),"")))</f>
        <v>0</v>
      </c>
      <c r="AU161" s="289">
        <f>IF(OR($C161="*",$C161&lt;400),"",IF(AND('201819 DATA'!BT161="*",$C161&gt;=400),"*",IF($C161&gt;=400,ROUND('201819 DATA'!BT161/$C161,2),"")))</f>
        <v>0.09</v>
      </c>
      <c r="AV161" s="289">
        <f>IF(OR($C161="*",$C161&lt;400),"",IF(AND('201819 DATA'!BU161="*",$C161&gt;=400),"*",IF($C161&gt;=400,ROUND('201819 DATA'!BU161/$C161,2),"")))</f>
        <v>0.05</v>
      </c>
      <c r="AW161" s="289">
        <f>IF(OR($C161="*",$C161&lt;400),"",IF(AND('201819 DATA'!BV161="*",$C161&gt;=400),"*",IF($C161&gt;=400,ROUND('201819 DATA'!BV161/$C161,2),"")))</f>
        <v>0</v>
      </c>
      <c r="AX161" s="289">
        <f>IF(OR($C161="*",$C161&lt;400),"",IF(AND('201819 DATA'!BW161="*",$C161&gt;=400),"*",IF($C161&gt;=400,ROUND('201819 DATA'!BW161/$C161,2),"")))</f>
        <v>7.0000000000000007E-2</v>
      </c>
    </row>
    <row r="162" spans="1:50" x14ac:dyDescent="0.2">
      <c r="A162" s="13" t="s">
        <v>801</v>
      </c>
      <c r="B162" s="287">
        <f>'201819 DATA'!B162</f>
        <v>630</v>
      </c>
      <c r="C162" s="288">
        <f>'201819 DATA'!C162</f>
        <v>630</v>
      </c>
      <c r="D162" s="293">
        <f>'201819 DATA'!FN162</f>
        <v>0</v>
      </c>
      <c r="G162" s="295">
        <f t="shared" si="2"/>
        <v>1</v>
      </c>
      <c r="H162" s="289">
        <f>IF(OR($C162="*",$C162&lt;400),"",IF(AND('201819 DATA'!F162="*",$C162&gt;=400),"*",IF($C162&gt;=400,ROUND('201819 DATA'!F162/$C162,2),"")))</f>
        <v>0</v>
      </c>
      <c r="I162" s="296">
        <f>IF(OR($B162="*",$B162&lt;400),"",IF(AND('201819 DATA'!Y162="*",$B162&gt;=400),"*",IF($B162&gt;=400,ROUND('201819 DATA'!Y162/$B162,2),"")))</f>
        <v>0</v>
      </c>
      <c r="J162" s="296">
        <f>IF(OR($B162="*",$B162&lt;400),"",IF(AND('201819 DATA'!Z162="*",$B162&gt;=400),"*",IF($B162&gt;=400,ROUND('201819 DATA'!Z162/$B162,2),"")))</f>
        <v>0.05</v>
      </c>
      <c r="K162" s="296">
        <f>IF(OR($B162="*",$B162&lt;400),"",IF(AND('201819 DATA'!AA162="*",$B162&gt;=400),"*",IF($B162&gt;=400,ROUND('201819 DATA'!AA162/$B162,2),"")))</f>
        <v>0.39</v>
      </c>
      <c r="L162" s="296">
        <f>IF(OR($B162="*",$B162&lt;400),"",IF(AND('201819 DATA'!AB162="*",$B162&gt;=400),"*",IF($B162&gt;=400,ROUND('201819 DATA'!AB162/$B162,2),"")))</f>
        <v>0.22</v>
      </c>
      <c r="M162" s="296">
        <f>IF(OR($B162="*",$B162&lt;400),"",IF(AND('201819 DATA'!AC162="*",$B162&gt;=400),"*",IF($B162&gt;=400,ROUND('201819 DATA'!AC162/$B162,2),"")))</f>
        <v>0.21</v>
      </c>
      <c r="N162" s="296">
        <f>IF(OR($B162="*",$B162&lt;400),"",IF(AND('201819 DATA'!AD162="*",$B162&gt;=400),"*",IF($B162&gt;=400,ROUND('201819 DATA'!AD162/$B162,2),"")))</f>
        <v>0.13</v>
      </c>
      <c r="O162" s="296" t="str">
        <f>IF(OR($B162="*",$B162&lt;400),"",IF(AND('201819 DATA'!AE162="*",$B162&gt;=400),"*",IF($B162&gt;=400,ROUND('201819 DATA'!AE162/$B162,2),"")))</f>
        <v>*</v>
      </c>
      <c r="P162" s="297"/>
      <c r="Q162" s="296">
        <f>IF(OR($B162="*",$B162&lt;400),"",IF(AND('201819 DATA'!FL162="*",$B162&gt;=400),"*",IF($B162&gt;=400,ROUND('201819 DATA'!FL162/$B162,2),"")))</f>
        <v>1</v>
      </c>
      <c r="R162" s="289">
        <f>IF(OR($C162="*",$C162&lt;400),"",IF(AND('201819 DATA'!F162="*",$C162&gt;=400),"*",IF($C162&gt;=400,ROUND('201819 DATA'!F162/$C162,2),"")))</f>
        <v>0</v>
      </c>
      <c r="S162" s="289">
        <f>IF(OR($C162="*",$C162&lt;400),"",IF(AND('201819 DATA'!G162="*",$C162&gt;=400),"*",IF($C162&gt;=400,ROUND('201819 DATA'!G162/$C162,2),"")))</f>
        <v>0</v>
      </c>
      <c r="T162" s="289">
        <f>IF(OR($C162="*",$C162&lt;400),"",IF(AND('201819 DATA'!H162="*",$C162&gt;=400),"*",IF($C162&gt;=400,ROUND('201819 DATA'!H162/$C162,2),"")))</f>
        <v>1</v>
      </c>
      <c r="U162" s="289">
        <f>IF(OR($C162="*",$C162&lt;400),"",IF(AND('201819 DATA'!FM162="*",$C162&gt;=400),"*",IF($C162&gt;=400,ROUND('201819 DATA'!FM162/$C162,2),"")))</f>
        <v>0</v>
      </c>
      <c r="V162" s="312" t="str">
        <f>IF(OR($D162="*",$D162&lt;400),"",IF(AND('201819 DATA'!M162="*",$D162&gt;=400),"*",IF($D162&gt;=400,ROUND('201819 DATA'!M162/$D162,2),"")))</f>
        <v/>
      </c>
      <c r="W162" s="312" t="str">
        <f>IF(OR($D162="*",$D162&lt;400),"",IF(AND('201819 DATA'!N162="*",$D162&gt;=400),"*",IF($D162&gt;=400,ROUND('201819 DATA'!N162/$D162,2),"")))</f>
        <v/>
      </c>
      <c r="X162" s="312" t="str">
        <f>IF(OR($D162="*",$D162&lt;400),"",IF(AND('201819 DATA'!O162="*",$D162&gt;=400),"*",IF($D162&gt;=400,ROUND('201819 DATA'!O162/$D162,2),"")))</f>
        <v/>
      </c>
      <c r="Y162" s="312" t="str">
        <f>IF(OR($D162="*",$D162&lt;400),"",IF(AND('201819 DATA'!P162="*",$D162&gt;=400),"*",IF($D162&gt;=400,ROUND('201819 DATA'!P162/$D162,2),"")))</f>
        <v/>
      </c>
      <c r="Z162" s="312" t="str">
        <f>IF(OR($D162="*",$D162&lt;400),"",IF(AND('201819 DATA'!Q162="*",$D162&gt;=400),"*",IF($D162&gt;=400,ROUND('201819 DATA'!Q162/$D162,2),"")))</f>
        <v/>
      </c>
      <c r="AA162" s="312" t="str">
        <f>IF(OR($D162="*",$D162&lt;400),"",IF(AND('201819 DATA'!R162="*",$D162&gt;=400),"*",IF($D162&gt;=400,ROUND('201819 DATA'!R162/$D162,2),"")))</f>
        <v/>
      </c>
      <c r="AB162" s="312" t="str">
        <f>IF(OR($D162="*",$D162&lt;400),"",IF(AND('201819 DATA'!S162="*",$D162&gt;=400),"*",IF($D162&gt;=400,ROUND('201819 DATA'!S162/$D162,2),"")))</f>
        <v/>
      </c>
      <c r="AC162" s="312" t="str">
        <f>IF(OR($D162="*",$D162&lt;400),"",IF(AND('201819 DATA'!T162="*",$D162&gt;=400),"*",IF($D162&gt;=400,ROUND('201819 DATA'!T162/$D162,2),"")))</f>
        <v/>
      </c>
      <c r="AD162" s="289">
        <f>IF(OR($C162="*",$C162&lt;400),"",IF(AND('201819 DATA'!BC162="*",$C162&gt;=400),"*",IF($C162&gt;=400,ROUND('201819 DATA'!BC162/$C162,2),"")))</f>
        <v>0</v>
      </c>
      <c r="AE162" s="289" t="str">
        <f>IF(OR($C162="*",$C162&lt;400),"",IF(AND('201819 DATA'!BD162="*",$C162&gt;=400),"*",IF($C162&gt;=400,ROUND('201819 DATA'!BD162/$C162,2),"")))</f>
        <v>*</v>
      </c>
      <c r="AF162" s="289">
        <f>IF(OR($C162="*",$C162&lt;400),"",IF(AND('201819 DATA'!BE162="*",$C162&gt;=400),"*",IF($C162&gt;=400,ROUND('201819 DATA'!BE162/$C162,2),"")))</f>
        <v>0</v>
      </c>
      <c r="AG162" s="289">
        <f>IF(OR($C162="*",$C162&lt;400),"",IF(AND('201819 DATA'!BF162="*",$C162&gt;=400),"*",IF($C162&gt;=400,ROUND('201819 DATA'!BF162/$C162,2),"")))</f>
        <v>0</v>
      </c>
      <c r="AH162" s="289">
        <f>IF(OR($C162="*",$C162&lt;400),"",IF(AND('201819 DATA'!BG162="*",$C162&gt;=400),"*",IF($C162&gt;=400,ROUND('201819 DATA'!BG162/$C162,2),"")))</f>
        <v>0</v>
      </c>
      <c r="AI162" s="289">
        <f>IF(OR($C162="*",$C162&lt;400),"",IF(AND('201819 DATA'!BH162="*",$C162&gt;=400),"*",IF($C162&gt;=400,ROUND('201819 DATA'!BH162/$C162,2),"")))</f>
        <v>0.19</v>
      </c>
      <c r="AJ162" s="289">
        <f>IF(OR($C162="*",$C162&lt;400),"",IF(AND('201819 DATA'!BI162="*",$C162&gt;=400),"*",IF($C162&gt;=400,ROUND('201819 DATA'!BI162/$C162,2),"")))</f>
        <v>0</v>
      </c>
      <c r="AK162" s="289">
        <f>IF(OR($C162="*",$C162&lt;400),"",IF(AND('201819 DATA'!BJ162="*",$C162&gt;=400),"*",IF($C162&gt;=400,ROUND('201819 DATA'!BJ162/$C162,2),"")))</f>
        <v>0</v>
      </c>
      <c r="AL162" s="289">
        <f>IF(OR($C162="*",$C162&lt;400),"",IF(AND('201819 DATA'!BK162="*",$C162&gt;=400),"*",IF($C162&gt;=400,ROUND('201819 DATA'!BK162/$C162,2),"")))</f>
        <v>0</v>
      </c>
      <c r="AM162" s="289">
        <f>IF(OR($C162="*",$C162&lt;400),"",IF(AND('201819 DATA'!BL162="*",$C162&gt;=400),"*",IF($C162&gt;=400,ROUND('201819 DATA'!BL162/$C162,2),"")))</f>
        <v>0</v>
      </c>
      <c r="AN162" s="289">
        <f>IF(OR($C162="*",$C162&lt;400),"",IF(AND('201819 DATA'!BM162="*",$C162&gt;=400),"*",IF($C162&gt;=400,ROUND('201819 DATA'!BM162/$C162,2),"")))</f>
        <v>0.26</v>
      </c>
      <c r="AO162" s="289" t="str">
        <f>IF(OR($C162="*",$C162&lt;400),"",IF(AND('201819 DATA'!BN162="*",$C162&gt;=400),"*",IF($C162&gt;=400,ROUND('201819 DATA'!BN162/$C162,2),"")))</f>
        <v>*</v>
      </c>
      <c r="AP162" s="289">
        <f>IF(OR($C162="*",$C162&lt;400),"",IF(AND('201819 DATA'!BO162="*",$C162&gt;=400),"*",IF($C162&gt;=400,ROUND('201819 DATA'!BO162/$C162,2),"")))</f>
        <v>0.13</v>
      </c>
      <c r="AQ162" s="289">
        <f>IF(OR($C162="*",$C162&lt;400),"",IF(AND('201819 DATA'!BP162="*",$C162&gt;=400),"*",IF($C162&gt;=400,ROUND('201819 DATA'!BP162/$C162,2),"")))</f>
        <v>0</v>
      </c>
      <c r="AR162" s="289">
        <f>IF(OR($C162="*",$C162&lt;400),"",IF(AND('201819 DATA'!BQ162="*",$C162&gt;=400),"*",IF($C162&gt;=400,ROUND('201819 DATA'!BQ162/$C162,2),"")))</f>
        <v>0</v>
      </c>
      <c r="AS162" s="289">
        <f>IF(OR($C162="*",$C162&lt;400),"",IF(AND('201819 DATA'!BR162="*",$C162&gt;=400),"*",IF($C162&gt;=400,ROUND('201819 DATA'!BR162/$C162,2),"")))</f>
        <v>0</v>
      </c>
      <c r="AT162" s="289" t="str">
        <f>IF(OR($C162="*",$C162&lt;400),"",IF(AND('201819 DATA'!BS162="*",$C162&gt;=400),"*",IF($C162&gt;=400,ROUND('201819 DATA'!BS162/$C162,2),"")))</f>
        <v>*</v>
      </c>
      <c r="AU162" s="289">
        <f>IF(OR($C162="*",$C162&lt;400),"",IF(AND('201819 DATA'!BT162="*",$C162&gt;=400),"*",IF($C162&gt;=400,ROUND('201819 DATA'!BT162/$C162,2),"")))</f>
        <v>0</v>
      </c>
      <c r="AV162" s="289" t="str">
        <f>IF(OR($C162="*",$C162&lt;400),"",IF(AND('201819 DATA'!BU162="*",$C162&gt;=400),"*",IF($C162&gt;=400,ROUND('201819 DATA'!BU162/$C162,2),"")))</f>
        <v>*</v>
      </c>
      <c r="AW162" s="289">
        <f>IF(OR($C162="*",$C162&lt;400),"",IF(AND('201819 DATA'!BV162="*",$C162&gt;=400),"*",IF($C162&gt;=400,ROUND('201819 DATA'!BV162/$C162,2),"")))</f>
        <v>0</v>
      </c>
      <c r="AX162" s="289">
        <f>IF(OR($C162="*",$C162&lt;400),"",IF(AND('201819 DATA'!BW162="*",$C162&gt;=400),"*",IF($C162&gt;=400,ROUND('201819 DATA'!BW162/$C162,2),"")))</f>
        <v>0.4</v>
      </c>
    </row>
    <row r="163" spans="1:50" x14ac:dyDescent="0.2">
      <c r="A163" s="13" t="s">
        <v>1546</v>
      </c>
      <c r="B163" s="287">
        <f>'201819 DATA'!B163</f>
        <v>30</v>
      </c>
      <c r="C163" s="288">
        <f>'201819 DATA'!C163</f>
        <v>30</v>
      </c>
      <c r="D163" s="293">
        <f>'201819 DATA'!FN163</f>
        <v>0</v>
      </c>
      <c r="G163" s="295" t="str">
        <f t="shared" si="2"/>
        <v/>
      </c>
      <c r="H163" s="289" t="str">
        <f>IF(OR($C163="*",$C163&lt;400),"",IF(AND('201819 DATA'!F163="*",$C163&gt;=400),"*",IF($C163&gt;=400,ROUND('201819 DATA'!F163/$C163,2),"")))</f>
        <v/>
      </c>
      <c r="I163" s="296" t="str">
        <f>IF(OR($B163="*",$B163&lt;400),"",IF(AND('201819 DATA'!Y163="*",$B163&gt;=400),"*",IF($B163&gt;=400,ROUND('201819 DATA'!Y163/$B163,2),"")))</f>
        <v/>
      </c>
      <c r="J163" s="296" t="str">
        <f>IF(OR($B163="*",$B163&lt;400),"",IF(AND('201819 DATA'!Z163="*",$B163&gt;=400),"*",IF($B163&gt;=400,ROUND('201819 DATA'!Z163/$B163,2),"")))</f>
        <v/>
      </c>
      <c r="K163" s="296" t="str">
        <f>IF(OR($B163="*",$B163&lt;400),"",IF(AND('201819 DATA'!AA163="*",$B163&gt;=400),"*",IF($B163&gt;=400,ROUND('201819 DATA'!AA163/$B163,2),"")))</f>
        <v/>
      </c>
      <c r="L163" s="296" t="str">
        <f>IF(OR($B163="*",$B163&lt;400),"",IF(AND('201819 DATA'!AB163="*",$B163&gt;=400),"*",IF($B163&gt;=400,ROUND('201819 DATA'!AB163/$B163,2),"")))</f>
        <v/>
      </c>
      <c r="M163" s="296" t="str">
        <f>IF(OR($B163="*",$B163&lt;400),"",IF(AND('201819 DATA'!AC163="*",$B163&gt;=400),"*",IF($B163&gt;=400,ROUND('201819 DATA'!AC163/$B163,2),"")))</f>
        <v/>
      </c>
      <c r="N163" s="296" t="str">
        <f>IF(OR($B163="*",$B163&lt;400),"",IF(AND('201819 DATA'!AD163="*",$B163&gt;=400),"*",IF($B163&gt;=400,ROUND('201819 DATA'!AD163/$B163,2),"")))</f>
        <v/>
      </c>
      <c r="O163" s="296" t="str">
        <f>IF(OR($B163="*",$B163&lt;400),"",IF(AND('201819 DATA'!AE163="*",$B163&gt;=400),"*",IF($B163&gt;=400,ROUND('201819 DATA'!AE163/$B163,2),"")))</f>
        <v/>
      </c>
      <c r="P163" s="297"/>
      <c r="Q163" s="296" t="str">
        <f>IF(OR($B163="*",$B163&lt;400),"",IF(AND('201819 DATA'!FL163="*",$B163&gt;=400),"*",IF($B163&gt;=400,ROUND('201819 DATA'!FL163/$B163,2),"")))</f>
        <v/>
      </c>
      <c r="R163" s="289" t="str">
        <f>IF(OR($C163="*",$C163&lt;400),"",IF(AND('201819 DATA'!F163="*",$C163&gt;=400),"*",IF($C163&gt;=400,ROUND('201819 DATA'!F163/$C163,2),"")))</f>
        <v/>
      </c>
      <c r="S163" s="289" t="str">
        <f>IF(OR($C163="*",$C163&lt;400),"",IF(AND('201819 DATA'!G163="*",$C163&gt;=400),"*",IF($C163&gt;=400,ROUND('201819 DATA'!G163/$C163,2),"")))</f>
        <v/>
      </c>
      <c r="T163" s="289" t="str">
        <f>IF(OR($C163="*",$C163&lt;400),"",IF(AND('201819 DATA'!H163="*",$C163&gt;=400),"*",IF($C163&gt;=400,ROUND('201819 DATA'!H163/$C163,2),"")))</f>
        <v/>
      </c>
      <c r="U163" s="289" t="str">
        <f>IF(OR($C163="*",$C163&lt;400),"",IF(AND('201819 DATA'!FM163="*",$C163&gt;=400),"*",IF($C163&gt;=400,ROUND('201819 DATA'!FM163/$C163,2),"")))</f>
        <v/>
      </c>
      <c r="V163" s="312" t="str">
        <f>IF(OR($D163="*",$D163&lt;400),"",IF(AND('201819 DATA'!M163="*",$D163&gt;=400),"*",IF($D163&gt;=400,ROUND('201819 DATA'!M163/$D163,2),"")))</f>
        <v/>
      </c>
      <c r="W163" s="312" t="str">
        <f>IF(OR($D163="*",$D163&lt;400),"",IF(AND('201819 DATA'!N163="*",$D163&gt;=400),"*",IF($D163&gt;=400,ROUND('201819 DATA'!N163/$D163,2),"")))</f>
        <v/>
      </c>
      <c r="X163" s="312" t="str">
        <f>IF(OR($D163="*",$D163&lt;400),"",IF(AND('201819 DATA'!O163="*",$D163&gt;=400),"*",IF($D163&gt;=400,ROUND('201819 DATA'!O163/$D163,2),"")))</f>
        <v/>
      </c>
      <c r="Y163" s="312" t="str">
        <f>IF(OR($D163="*",$D163&lt;400),"",IF(AND('201819 DATA'!P163="*",$D163&gt;=400),"*",IF($D163&gt;=400,ROUND('201819 DATA'!P163/$D163,2),"")))</f>
        <v/>
      </c>
      <c r="Z163" s="312" t="str">
        <f>IF(OR($D163="*",$D163&lt;400),"",IF(AND('201819 DATA'!Q163="*",$D163&gt;=400),"*",IF($D163&gt;=400,ROUND('201819 DATA'!Q163/$D163,2),"")))</f>
        <v/>
      </c>
      <c r="AA163" s="312" t="str">
        <f>IF(OR($D163="*",$D163&lt;400),"",IF(AND('201819 DATA'!R163="*",$D163&gt;=400),"*",IF($D163&gt;=400,ROUND('201819 DATA'!R163/$D163,2),"")))</f>
        <v/>
      </c>
      <c r="AB163" s="312" t="str">
        <f>IF(OR($D163="*",$D163&lt;400),"",IF(AND('201819 DATA'!S163="*",$D163&gt;=400),"*",IF($D163&gt;=400,ROUND('201819 DATA'!S163/$D163,2),"")))</f>
        <v/>
      </c>
      <c r="AC163" s="312" t="str">
        <f>IF(OR($D163="*",$D163&lt;400),"",IF(AND('201819 DATA'!T163="*",$D163&gt;=400),"*",IF($D163&gt;=400,ROUND('201819 DATA'!T163/$D163,2),"")))</f>
        <v/>
      </c>
      <c r="AD163" s="289" t="str">
        <f>IF(OR($C163="*",$C163&lt;400),"",IF(AND('201819 DATA'!BC163="*",$C163&gt;=400),"*",IF($C163&gt;=400,ROUND('201819 DATA'!BC163/$C163,2),"")))</f>
        <v/>
      </c>
      <c r="AE163" s="289" t="str">
        <f>IF(OR($C163="*",$C163&lt;400),"",IF(AND('201819 DATA'!BD163="*",$C163&gt;=400),"*",IF($C163&gt;=400,ROUND('201819 DATA'!BD163/$C163,2),"")))</f>
        <v/>
      </c>
      <c r="AF163" s="289" t="str">
        <f>IF(OR($C163="*",$C163&lt;400),"",IF(AND('201819 DATA'!BE163="*",$C163&gt;=400),"*",IF($C163&gt;=400,ROUND('201819 DATA'!BE163/$C163,2),"")))</f>
        <v/>
      </c>
      <c r="AG163" s="289" t="str">
        <f>IF(OR($C163="*",$C163&lt;400),"",IF(AND('201819 DATA'!BF163="*",$C163&gt;=400),"*",IF($C163&gt;=400,ROUND('201819 DATA'!BF163/$C163,2),"")))</f>
        <v/>
      </c>
      <c r="AH163" s="289" t="str">
        <f>IF(OR($C163="*",$C163&lt;400),"",IF(AND('201819 DATA'!BG163="*",$C163&gt;=400),"*",IF($C163&gt;=400,ROUND('201819 DATA'!BG163/$C163,2),"")))</f>
        <v/>
      </c>
      <c r="AI163" s="289" t="str">
        <f>IF(OR($C163="*",$C163&lt;400),"",IF(AND('201819 DATA'!BH163="*",$C163&gt;=400),"*",IF($C163&gt;=400,ROUND('201819 DATA'!BH163/$C163,2),"")))</f>
        <v/>
      </c>
      <c r="AJ163" s="289" t="str">
        <f>IF(OR($C163="*",$C163&lt;400),"",IF(AND('201819 DATA'!BI163="*",$C163&gt;=400),"*",IF($C163&gt;=400,ROUND('201819 DATA'!BI163/$C163,2),"")))</f>
        <v/>
      </c>
      <c r="AK163" s="289" t="str">
        <f>IF(OR($C163="*",$C163&lt;400),"",IF(AND('201819 DATA'!BJ163="*",$C163&gt;=400),"*",IF($C163&gt;=400,ROUND('201819 DATA'!BJ163/$C163,2),"")))</f>
        <v/>
      </c>
      <c r="AL163" s="289" t="str">
        <f>IF(OR($C163="*",$C163&lt;400),"",IF(AND('201819 DATA'!BK163="*",$C163&gt;=400),"*",IF($C163&gt;=400,ROUND('201819 DATA'!BK163/$C163,2),"")))</f>
        <v/>
      </c>
      <c r="AM163" s="289" t="str">
        <f>IF(OR($C163="*",$C163&lt;400),"",IF(AND('201819 DATA'!BL163="*",$C163&gt;=400),"*",IF($C163&gt;=400,ROUND('201819 DATA'!BL163/$C163,2),"")))</f>
        <v/>
      </c>
      <c r="AN163" s="289" t="str">
        <f>IF(OR($C163="*",$C163&lt;400),"",IF(AND('201819 DATA'!BM163="*",$C163&gt;=400),"*",IF($C163&gt;=400,ROUND('201819 DATA'!BM163/$C163,2),"")))</f>
        <v/>
      </c>
      <c r="AO163" s="289" t="str">
        <f>IF(OR($C163="*",$C163&lt;400),"",IF(AND('201819 DATA'!BN163="*",$C163&gt;=400),"*",IF($C163&gt;=400,ROUND('201819 DATA'!BN163/$C163,2),"")))</f>
        <v/>
      </c>
      <c r="AP163" s="289" t="str">
        <f>IF(OR($C163="*",$C163&lt;400),"",IF(AND('201819 DATA'!BO163="*",$C163&gt;=400),"*",IF($C163&gt;=400,ROUND('201819 DATA'!BO163/$C163,2),"")))</f>
        <v/>
      </c>
      <c r="AQ163" s="289" t="str">
        <f>IF(OR($C163="*",$C163&lt;400),"",IF(AND('201819 DATA'!BP163="*",$C163&gt;=400),"*",IF($C163&gt;=400,ROUND('201819 DATA'!BP163/$C163,2),"")))</f>
        <v/>
      </c>
      <c r="AR163" s="289" t="str">
        <f>IF(OR($C163="*",$C163&lt;400),"",IF(AND('201819 DATA'!BQ163="*",$C163&gt;=400),"*",IF($C163&gt;=400,ROUND('201819 DATA'!BQ163/$C163,2),"")))</f>
        <v/>
      </c>
      <c r="AS163" s="289" t="str">
        <f>IF(OR($C163="*",$C163&lt;400),"",IF(AND('201819 DATA'!BR163="*",$C163&gt;=400),"*",IF($C163&gt;=400,ROUND('201819 DATA'!BR163/$C163,2),"")))</f>
        <v/>
      </c>
      <c r="AT163" s="289" t="str">
        <f>IF(OR($C163="*",$C163&lt;400),"",IF(AND('201819 DATA'!BS163="*",$C163&gt;=400),"*",IF($C163&gt;=400,ROUND('201819 DATA'!BS163/$C163,2),"")))</f>
        <v/>
      </c>
      <c r="AU163" s="289" t="str">
        <f>IF(OR($C163="*",$C163&lt;400),"",IF(AND('201819 DATA'!BT163="*",$C163&gt;=400),"*",IF($C163&gt;=400,ROUND('201819 DATA'!BT163/$C163,2),"")))</f>
        <v/>
      </c>
      <c r="AV163" s="289" t="str">
        <f>IF(OR($C163="*",$C163&lt;400),"",IF(AND('201819 DATA'!BU163="*",$C163&gt;=400),"*",IF($C163&gt;=400,ROUND('201819 DATA'!BU163/$C163,2),"")))</f>
        <v/>
      </c>
      <c r="AW163" s="289" t="str">
        <f>IF(OR($C163="*",$C163&lt;400),"",IF(AND('201819 DATA'!BV163="*",$C163&gt;=400),"*",IF($C163&gt;=400,ROUND('201819 DATA'!BV163/$C163,2),"")))</f>
        <v/>
      </c>
      <c r="AX163" s="289" t="str">
        <f>IF(OR($C163="*",$C163&lt;400),"",IF(AND('201819 DATA'!BW163="*",$C163&gt;=400),"*",IF($C163&gt;=400,ROUND('201819 DATA'!BW163/$C163,2),"")))</f>
        <v/>
      </c>
    </row>
    <row r="164" spans="1:50" x14ac:dyDescent="0.2">
      <c r="A164" s="13" t="s">
        <v>548</v>
      </c>
      <c r="B164" s="287">
        <f>'201819 DATA'!B164</f>
        <v>2305</v>
      </c>
      <c r="C164" s="288">
        <f>'201819 DATA'!C164</f>
        <v>2280</v>
      </c>
      <c r="D164" s="293">
        <f>'201819 DATA'!FN164</f>
        <v>0</v>
      </c>
      <c r="G164" s="295">
        <f t="shared" si="2"/>
        <v>0.99</v>
      </c>
      <c r="H164" s="289">
        <f>IF(OR($C164="*",$C164&lt;400),"",IF(AND('201819 DATA'!F164="*",$C164&gt;=400),"*",IF($C164&gt;=400,ROUND('201819 DATA'!F164/$C164,2),"")))</f>
        <v>0</v>
      </c>
      <c r="I164" s="296">
        <f>IF(OR($B164="*",$B164&lt;400),"",IF(AND('201819 DATA'!Y164="*",$B164&gt;=400),"*",IF($B164&gt;=400,ROUND('201819 DATA'!Y164/$B164,2),"")))</f>
        <v>0</v>
      </c>
      <c r="J164" s="296">
        <f>IF(OR($B164="*",$B164&lt;400),"",IF(AND('201819 DATA'!Z164="*",$B164&gt;=400),"*",IF($B164&gt;=400,ROUND('201819 DATA'!Z164/$B164,2),"")))</f>
        <v>0</v>
      </c>
      <c r="K164" s="296">
        <f>IF(OR($B164="*",$B164&lt;400),"",IF(AND('201819 DATA'!AA164="*",$B164&gt;=400),"*",IF($B164&gt;=400,ROUND('201819 DATA'!AA164/$B164,2),"")))</f>
        <v>0.01</v>
      </c>
      <c r="L164" s="296">
        <f>IF(OR($B164="*",$B164&lt;400),"",IF(AND('201819 DATA'!AB164="*",$B164&gt;=400),"*",IF($B164&gt;=400,ROUND('201819 DATA'!AB164/$B164,2),"")))</f>
        <v>0.06</v>
      </c>
      <c r="M164" s="296">
        <f>IF(OR($B164="*",$B164&lt;400),"",IF(AND('201819 DATA'!AC164="*",$B164&gt;=400),"*",IF($B164&gt;=400,ROUND('201819 DATA'!AC164/$B164,2),"")))</f>
        <v>0.16</v>
      </c>
      <c r="N164" s="296">
        <f>IF(OR($B164="*",$B164&lt;400),"",IF(AND('201819 DATA'!AD164="*",$B164&gt;=400),"*",IF($B164&gt;=400,ROUND('201819 DATA'!AD164/$B164,2),"")))</f>
        <v>0.56999999999999995</v>
      </c>
      <c r="O164" s="296">
        <f>IF(OR($B164="*",$B164&lt;400),"",IF(AND('201819 DATA'!AE164="*",$B164&gt;=400),"*",IF($B164&gt;=400,ROUND('201819 DATA'!AE164/$B164,2),"")))</f>
        <v>0.2</v>
      </c>
      <c r="P164" s="297"/>
      <c r="Q164" s="296">
        <f>IF(OR($B164="*",$B164&lt;400),"",IF(AND('201819 DATA'!FL164="*",$B164&gt;=400),"*",IF($B164&gt;=400,ROUND('201819 DATA'!FL164/$B164,2),"")))</f>
        <v>0</v>
      </c>
      <c r="R164" s="289">
        <f>IF(OR($C164="*",$C164&lt;400),"",IF(AND('201819 DATA'!F164="*",$C164&gt;=400),"*",IF($C164&gt;=400,ROUND('201819 DATA'!F164/$C164,2),"")))</f>
        <v>0</v>
      </c>
      <c r="S164" s="289">
        <f>IF(OR($C164="*",$C164&lt;400),"",IF(AND('201819 DATA'!G164="*",$C164&gt;=400),"*",IF($C164&gt;=400,ROUND('201819 DATA'!G164/$C164,2),"")))</f>
        <v>0.91</v>
      </c>
      <c r="T164" s="289" t="str">
        <f>IF(OR($C164="*",$C164&lt;400),"",IF(AND('201819 DATA'!H164="*",$C164&gt;=400),"*",IF($C164&gt;=400,ROUND('201819 DATA'!H164/$C164,2),"")))</f>
        <v>*</v>
      </c>
      <c r="U164" s="289">
        <f>IF(OR($C164="*",$C164&lt;400),"",IF(AND('201819 DATA'!FM164="*",$C164&gt;=400),"*",IF($C164&gt;=400,ROUND('201819 DATA'!FM164/$C164,2),"")))</f>
        <v>0.09</v>
      </c>
      <c r="V164" s="312" t="str">
        <f>IF(OR($D164="*",$D164&lt;400),"",IF(AND('201819 DATA'!M164="*",$D164&gt;=400),"*",IF($D164&gt;=400,ROUND('201819 DATA'!M164/$D164,2),"")))</f>
        <v/>
      </c>
      <c r="W164" s="312" t="str">
        <f>IF(OR($D164="*",$D164&lt;400),"",IF(AND('201819 DATA'!N164="*",$D164&gt;=400),"*",IF($D164&gt;=400,ROUND('201819 DATA'!N164/$D164,2),"")))</f>
        <v/>
      </c>
      <c r="X164" s="312" t="str">
        <f>IF(OR($D164="*",$D164&lt;400),"",IF(AND('201819 DATA'!O164="*",$D164&gt;=400),"*",IF($D164&gt;=400,ROUND('201819 DATA'!O164/$D164,2),"")))</f>
        <v/>
      </c>
      <c r="Y164" s="312" t="str">
        <f>IF(OR($D164="*",$D164&lt;400),"",IF(AND('201819 DATA'!P164="*",$D164&gt;=400),"*",IF($D164&gt;=400,ROUND('201819 DATA'!P164/$D164,2),"")))</f>
        <v/>
      </c>
      <c r="Z164" s="312" t="str">
        <f>IF(OR($D164="*",$D164&lt;400),"",IF(AND('201819 DATA'!Q164="*",$D164&gt;=400),"*",IF($D164&gt;=400,ROUND('201819 DATA'!Q164/$D164,2),"")))</f>
        <v/>
      </c>
      <c r="AA164" s="312" t="str">
        <f>IF(OR($D164="*",$D164&lt;400),"",IF(AND('201819 DATA'!R164="*",$D164&gt;=400),"*",IF($D164&gt;=400,ROUND('201819 DATA'!R164/$D164,2),"")))</f>
        <v/>
      </c>
      <c r="AB164" s="312" t="str">
        <f>IF(OR($D164="*",$D164&lt;400),"",IF(AND('201819 DATA'!S164="*",$D164&gt;=400),"*",IF($D164&gt;=400,ROUND('201819 DATA'!S164/$D164,2),"")))</f>
        <v/>
      </c>
      <c r="AC164" s="312" t="str">
        <f>IF(OR($D164="*",$D164&lt;400),"",IF(AND('201819 DATA'!T164="*",$D164&gt;=400),"*",IF($D164&gt;=400,ROUND('201819 DATA'!T164/$D164,2),"")))</f>
        <v/>
      </c>
      <c r="AD164" s="289">
        <f>IF(OR($C164="*",$C164&lt;400),"",IF(AND('201819 DATA'!BC164="*",$C164&gt;=400),"*",IF($C164&gt;=400,ROUND('201819 DATA'!BC164/$C164,2),"")))</f>
        <v>0</v>
      </c>
      <c r="AE164" s="289">
        <f>IF(OR($C164="*",$C164&lt;400),"",IF(AND('201819 DATA'!BD164="*",$C164&gt;=400),"*",IF($C164&gt;=400,ROUND('201819 DATA'!BD164/$C164,2),"")))</f>
        <v>0</v>
      </c>
      <c r="AF164" s="289">
        <f>IF(OR($C164="*",$C164&lt;400),"",IF(AND('201819 DATA'!BE164="*",$C164&gt;=400),"*",IF($C164&gt;=400,ROUND('201819 DATA'!BE164/$C164,2),"")))</f>
        <v>0</v>
      </c>
      <c r="AG164" s="289">
        <f>IF(OR($C164="*",$C164&lt;400),"",IF(AND('201819 DATA'!BF164="*",$C164&gt;=400),"*",IF($C164&gt;=400,ROUND('201819 DATA'!BF164/$C164,2),"")))</f>
        <v>0</v>
      </c>
      <c r="AH164" s="289">
        <f>IF(OR($C164="*",$C164&lt;400),"",IF(AND('201819 DATA'!BG164="*",$C164&gt;=400),"*",IF($C164&gt;=400,ROUND('201819 DATA'!BG164/$C164,2),"")))</f>
        <v>0</v>
      </c>
      <c r="AI164" s="289">
        <f>IF(OR($C164="*",$C164&lt;400),"",IF(AND('201819 DATA'!BH164="*",$C164&gt;=400),"*",IF($C164&gt;=400,ROUND('201819 DATA'!BH164/$C164,2),"")))</f>
        <v>0</v>
      </c>
      <c r="AJ164" s="289">
        <f>IF(OR($C164="*",$C164&lt;400),"",IF(AND('201819 DATA'!BI164="*",$C164&gt;=400),"*",IF($C164&gt;=400,ROUND('201819 DATA'!BI164/$C164,2),"")))</f>
        <v>0</v>
      </c>
      <c r="AK164" s="289">
        <f>IF(OR($C164="*",$C164&lt;400),"",IF(AND('201819 DATA'!BJ164="*",$C164&gt;=400),"*",IF($C164&gt;=400,ROUND('201819 DATA'!BJ164/$C164,2),"")))</f>
        <v>0</v>
      </c>
      <c r="AL164" s="289">
        <f>IF(OR($C164="*",$C164&lt;400),"",IF(AND('201819 DATA'!BK164="*",$C164&gt;=400),"*",IF($C164&gt;=400,ROUND('201819 DATA'!BK164/$C164,2),"")))</f>
        <v>0</v>
      </c>
      <c r="AM164" s="289">
        <f>IF(OR($C164="*",$C164&lt;400),"",IF(AND('201819 DATA'!BL164="*",$C164&gt;=400),"*",IF($C164&gt;=400,ROUND('201819 DATA'!BL164/$C164,2),"")))</f>
        <v>0</v>
      </c>
      <c r="AN164" s="289">
        <f>IF(OR($C164="*",$C164&lt;400),"",IF(AND('201819 DATA'!BM164="*",$C164&gt;=400),"*",IF($C164&gt;=400,ROUND('201819 DATA'!BM164/$C164,2),"")))</f>
        <v>0</v>
      </c>
      <c r="AO164" s="289">
        <f>IF(OR($C164="*",$C164&lt;400),"",IF(AND('201819 DATA'!BN164="*",$C164&gt;=400),"*",IF($C164&gt;=400,ROUND('201819 DATA'!BN164/$C164,2),"")))</f>
        <v>0</v>
      </c>
      <c r="AP164" s="289" t="str">
        <f>IF(OR($C164="*",$C164&lt;400),"",IF(AND('201819 DATA'!BO164="*",$C164&gt;=400),"*",IF($C164&gt;=400,ROUND('201819 DATA'!BO164/$C164,2),"")))</f>
        <v>*</v>
      </c>
      <c r="AQ164" s="289">
        <f>IF(OR($C164="*",$C164&lt;400),"",IF(AND('201819 DATA'!BP164="*",$C164&gt;=400),"*",IF($C164&gt;=400,ROUND('201819 DATA'!BP164/$C164,2),"")))</f>
        <v>0</v>
      </c>
      <c r="AR164" s="289">
        <f>IF(OR($C164="*",$C164&lt;400),"",IF(AND('201819 DATA'!BQ164="*",$C164&gt;=400),"*",IF($C164&gt;=400,ROUND('201819 DATA'!BQ164/$C164,2),"")))</f>
        <v>0</v>
      </c>
      <c r="AS164" s="289">
        <f>IF(OR($C164="*",$C164&lt;400),"",IF(AND('201819 DATA'!BR164="*",$C164&gt;=400),"*",IF($C164&gt;=400,ROUND('201819 DATA'!BR164/$C164,2),"")))</f>
        <v>0</v>
      </c>
      <c r="AT164" s="289">
        <f>IF(OR($C164="*",$C164&lt;400),"",IF(AND('201819 DATA'!BS164="*",$C164&gt;=400),"*",IF($C164&gt;=400,ROUND('201819 DATA'!BS164/$C164,2),"")))</f>
        <v>0</v>
      </c>
      <c r="AU164" s="289">
        <f>IF(OR($C164="*",$C164&lt;400),"",IF(AND('201819 DATA'!BT164="*",$C164&gt;=400),"*",IF($C164&gt;=400,ROUND('201819 DATA'!BT164/$C164,2),"")))</f>
        <v>1</v>
      </c>
      <c r="AV164" s="289" t="str">
        <f>IF(OR($C164="*",$C164&lt;400),"",IF(AND('201819 DATA'!BU164="*",$C164&gt;=400),"*",IF($C164&gt;=400,ROUND('201819 DATA'!BU164/$C164,2),"")))</f>
        <v>*</v>
      </c>
      <c r="AW164" s="289">
        <f>IF(OR($C164="*",$C164&lt;400),"",IF(AND('201819 DATA'!BV164="*",$C164&gt;=400),"*",IF($C164&gt;=400,ROUND('201819 DATA'!BV164/$C164,2),"")))</f>
        <v>0</v>
      </c>
      <c r="AX164" s="289">
        <f>IF(OR($C164="*",$C164&lt;400),"",IF(AND('201819 DATA'!BW164="*",$C164&gt;=400),"*",IF($C164&gt;=400,ROUND('201819 DATA'!BW164/$C164,2),"")))</f>
        <v>0</v>
      </c>
    </row>
    <row r="165" spans="1:50" x14ac:dyDescent="0.2">
      <c r="A165" s="13" t="s">
        <v>230</v>
      </c>
      <c r="B165" s="287">
        <f>'201819 DATA'!B165</f>
        <v>3225</v>
      </c>
      <c r="C165" s="288">
        <f>'201819 DATA'!C165</f>
        <v>1915</v>
      </c>
      <c r="D165" s="293" t="str">
        <f>'201819 DATA'!FN165</f>
        <v>*</v>
      </c>
      <c r="G165" s="295">
        <f t="shared" si="2"/>
        <v>0.59</v>
      </c>
      <c r="H165" s="289">
        <f>IF(OR($C165="*",$C165&lt;400),"",IF(AND('201819 DATA'!F165="*",$C165&gt;=400),"*",IF($C165&gt;=400,ROUND('201819 DATA'!F165/$C165,2),"")))</f>
        <v>0.18</v>
      </c>
      <c r="I165" s="296">
        <f>IF(OR($B165="*",$B165&lt;400),"",IF(AND('201819 DATA'!Y165="*",$B165&gt;=400),"*",IF($B165&gt;=400,ROUND('201819 DATA'!Y165/$B165,2),"")))</f>
        <v>0.01</v>
      </c>
      <c r="J165" s="296">
        <f>IF(OR($B165="*",$B165&lt;400),"",IF(AND('201819 DATA'!Z165="*",$B165&gt;=400),"*",IF($B165&gt;=400,ROUND('201819 DATA'!Z165/$B165,2),"")))</f>
        <v>0.28999999999999998</v>
      </c>
      <c r="K165" s="296">
        <f>IF(OR($B165="*",$B165&lt;400),"",IF(AND('201819 DATA'!AA165="*",$B165&gt;=400),"*",IF($B165&gt;=400,ROUND('201819 DATA'!AA165/$B165,2),"")))</f>
        <v>0.26</v>
      </c>
      <c r="L165" s="296">
        <f>IF(OR($B165="*",$B165&lt;400),"",IF(AND('201819 DATA'!AB165="*",$B165&gt;=400),"*",IF($B165&gt;=400,ROUND('201819 DATA'!AB165/$B165,2),"")))</f>
        <v>0.22</v>
      </c>
      <c r="M165" s="296">
        <f>IF(OR($B165="*",$B165&lt;400),"",IF(AND('201819 DATA'!AC165="*",$B165&gt;=400),"*",IF($B165&gt;=400,ROUND('201819 DATA'!AC165/$B165,2),"")))</f>
        <v>0.13</v>
      </c>
      <c r="N165" s="296">
        <f>IF(OR($B165="*",$B165&lt;400),"",IF(AND('201819 DATA'!AD165="*",$B165&gt;=400),"*",IF($B165&gt;=400,ROUND('201819 DATA'!AD165/$B165,2),"")))</f>
        <v>0.08</v>
      </c>
      <c r="O165" s="296">
        <f>IF(OR($B165="*",$B165&lt;400),"",IF(AND('201819 DATA'!AE165="*",$B165&gt;=400),"*",IF($B165&gt;=400,ROUND('201819 DATA'!AE165/$B165,2),"")))</f>
        <v>0</v>
      </c>
      <c r="P165" s="297"/>
      <c r="Q165" s="296">
        <f>IF(OR($B165="*",$B165&lt;400),"",IF(AND('201819 DATA'!FL165="*",$B165&gt;=400),"*",IF($B165&gt;=400,ROUND('201819 DATA'!FL165/$B165,2),"")))</f>
        <v>0.01</v>
      </c>
      <c r="R165" s="289">
        <f>IF(OR($C165="*",$C165&lt;400),"",IF(AND('201819 DATA'!F165="*",$C165&gt;=400),"*",IF($C165&gt;=400,ROUND('201819 DATA'!F165/$C165,2),"")))</f>
        <v>0.18</v>
      </c>
      <c r="S165" s="289">
        <f>IF(OR($C165="*",$C165&lt;400),"",IF(AND('201819 DATA'!G165="*",$C165&gt;=400),"*",IF($C165&gt;=400,ROUND('201819 DATA'!G165/$C165,2),"")))</f>
        <v>0.11</v>
      </c>
      <c r="T165" s="289">
        <f>IF(OR($C165="*",$C165&lt;400),"",IF(AND('201819 DATA'!H165="*",$C165&gt;=400),"*",IF($C165&gt;=400,ROUND('201819 DATA'!H165/$C165,2),"")))</f>
        <v>0.11</v>
      </c>
      <c r="U165" s="289">
        <f>IF(OR($C165="*",$C165&lt;400),"",IF(AND('201819 DATA'!FM165="*",$C165&gt;=400),"*",IF($C165&gt;=400,ROUND('201819 DATA'!FM165/$C165,2),"")))</f>
        <v>0.6</v>
      </c>
      <c r="V165" s="312" t="str">
        <f>IF(OR($D165="*",$D165&lt;400),"",IF(AND('201819 DATA'!M165="*",$D165&gt;=400),"*",IF($D165&gt;=400,ROUND('201819 DATA'!M165/$D165,2),"")))</f>
        <v/>
      </c>
      <c r="W165" s="312" t="str">
        <f>IF(OR($D165="*",$D165&lt;400),"",IF(AND('201819 DATA'!N165="*",$D165&gt;=400),"*",IF($D165&gt;=400,ROUND('201819 DATA'!N165/$D165,2),"")))</f>
        <v/>
      </c>
      <c r="X165" s="312" t="str">
        <f>IF(OR($D165="*",$D165&lt;400),"",IF(AND('201819 DATA'!O165="*",$D165&gt;=400),"*",IF($D165&gt;=400,ROUND('201819 DATA'!O165/$D165,2),"")))</f>
        <v/>
      </c>
      <c r="Y165" s="312" t="str">
        <f>IF(OR($D165="*",$D165&lt;400),"",IF(AND('201819 DATA'!P165="*",$D165&gt;=400),"*",IF($D165&gt;=400,ROUND('201819 DATA'!P165/$D165,2),"")))</f>
        <v/>
      </c>
      <c r="Z165" s="312" t="str">
        <f>IF(OR($D165="*",$D165&lt;400),"",IF(AND('201819 DATA'!Q165="*",$D165&gt;=400),"*",IF($D165&gt;=400,ROUND('201819 DATA'!Q165/$D165,2),"")))</f>
        <v/>
      </c>
      <c r="AA165" s="312" t="str">
        <f>IF(OR($D165="*",$D165&lt;400),"",IF(AND('201819 DATA'!R165="*",$D165&gt;=400),"*",IF($D165&gt;=400,ROUND('201819 DATA'!R165/$D165,2),"")))</f>
        <v/>
      </c>
      <c r="AB165" s="312" t="str">
        <f>IF(OR($D165="*",$D165&lt;400),"",IF(AND('201819 DATA'!S165="*",$D165&gt;=400),"*",IF($D165&gt;=400,ROUND('201819 DATA'!S165/$D165,2),"")))</f>
        <v/>
      </c>
      <c r="AC165" s="312" t="str">
        <f>IF(OR($D165="*",$D165&lt;400),"",IF(AND('201819 DATA'!T165="*",$D165&gt;=400),"*",IF($D165&gt;=400,ROUND('201819 DATA'!T165/$D165,2),"")))</f>
        <v/>
      </c>
      <c r="AD165" s="289">
        <f>IF(OR($C165="*",$C165&lt;400),"",IF(AND('201819 DATA'!BC165="*",$C165&gt;=400),"*",IF($C165&gt;=400,ROUND('201819 DATA'!BC165/$C165,2),"")))</f>
        <v>0</v>
      </c>
      <c r="AE165" s="289">
        <f>IF(OR($C165="*",$C165&lt;400),"",IF(AND('201819 DATA'!BD165="*",$C165&gt;=400),"*",IF($C165&gt;=400,ROUND('201819 DATA'!BD165/$C165,2),"")))</f>
        <v>0</v>
      </c>
      <c r="AF165" s="289">
        <f>IF(OR($C165="*",$C165&lt;400),"",IF(AND('201819 DATA'!BE165="*",$C165&gt;=400),"*",IF($C165&gt;=400,ROUND('201819 DATA'!BE165/$C165,2),"")))</f>
        <v>0</v>
      </c>
      <c r="AG165" s="289">
        <f>IF(OR($C165="*",$C165&lt;400),"",IF(AND('201819 DATA'!BF165="*",$C165&gt;=400),"*",IF($C165&gt;=400,ROUND('201819 DATA'!BF165/$C165,2),"")))</f>
        <v>0</v>
      </c>
      <c r="AH165" s="289">
        <f>IF(OR($C165="*",$C165&lt;400),"",IF(AND('201819 DATA'!BG165="*",$C165&gt;=400),"*",IF($C165&gt;=400,ROUND('201819 DATA'!BG165/$C165,2),"")))</f>
        <v>0.64</v>
      </c>
      <c r="AI165" s="289">
        <f>IF(OR($C165="*",$C165&lt;400),"",IF(AND('201819 DATA'!BH165="*",$C165&gt;=400),"*",IF($C165&gt;=400,ROUND('201819 DATA'!BH165/$C165,2),"")))</f>
        <v>0.04</v>
      </c>
      <c r="AJ165" s="289">
        <f>IF(OR($C165="*",$C165&lt;400),"",IF(AND('201819 DATA'!BI165="*",$C165&gt;=400),"*",IF($C165&gt;=400,ROUND('201819 DATA'!BI165/$C165,2),"")))</f>
        <v>0</v>
      </c>
      <c r="AK165" s="289">
        <f>IF(OR($C165="*",$C165&lt;400),"",IF(AND('201819 DATA'!BJ165="*",$C165&gt;=400),"*",IF($C165&gt;=400,ROUND('201819 DATA'!BJ165/$C165,2),"")))</f>
        <v>0</v>
      </c>
      <c r="AL165" s="289">
        <f>IF(OR($C165="*",$C165&lt;400),"",IF(AND('201819 DATA'!BK165="*",$C165&gt;=400),"*",IF($C165&gt;=400,ROUND('201819 DATA'!BK165/$C165,2),"")))</f>
        <v>0</v>
      </c>
      <c r="AM165" s="289">
        <f>IF(OR($C165="*",$C165&lt;400),"",IF(AND('201819 DATA'!BL165="*",$C165&gt;=400),"*",IF($C165&gt;=400,ROUND('201819 DATA'!BL165/$C165,2),"")))</f>
        <v>0</v>
      </c>
      <c r="AN165" s="289">
        <f>IF(OR($C165="*",$C165&lt;400),"",IF(AND('201819 DATA'!BM165="*",$C165&gt;=400),"*",IF($C165&gt;=400,ROUND('201819 DATA'!BM165/$C165,2),"")))</f>
        <v>0</v>
      </c>
      <c r="AO165" s="289">
        <f>IF(OR($C165="*",$C165&lt;400),"",IF(AND('201819 DATA'!BN165="*",$C165&gt;=400),"*",IF($C165&gt;=400,ROUND('201819 DATA'!BN165/$C165,2),"")))</f>
        <v>0</v>
      </c>
      <c r="AP165" s="289">
        <f>IF(OR($C165="*",$C165&lt;400),"",IF(AND('201819 DATA'!BO165="*",$C165&gt;=400),"*",IF($C165&gt;=400,ROUND('201819 DATA'!BO165/$C165,2),"")))</f>
        <v>0</v>
      </c>
      <c r="AQ165" s="289">
        <f>IF(OR($C165="*",$C165&lt;400),"",IF(AND('201819 DATA'!BP165="*",$C165&gt;=400),"*",IF($C165&gt;=400,ROUND('201819 DATA'!BP165/$C165,2),"")))</f>
        <v>0</v>
      </c>
      <c r="AR165" s="289">
        <f>IF(OR($C165="*",$C165&lt;400),"",IF(AND('201819 DATA'!BQ165="*",$C165&gt;=400),"*",IF($C165&gt;=400,ROUND('201819 DATA'!BQ165/$C165,2),"")))</f>
        <v>0</v>
      </c>
      <c r="AS165" s="289">
        <f>IF(OR($C165="*",$C165&lt;400),"",IF(AND('201819 DATA'!BR165="*",$C165&gt;=400),"*",IF($C165&gt;=400,ROUND('201819 DATA'!BR165/$C165,2),"")))</f>
        <v>0</v>
      </c>
      <c r="AT165" s="289">
        <f>IF(OR($C165="*",$C165&lt;400),"",IF(AND('201819 DATA'!BS165="*",$C165&gt;=400),"*",IF($C165&gt;=400,ROUND('201819 DATA'!BS165/$C165,2),"")))</f>
        <v>0</v>
      </c>
      <c r="AU165" s="289">
        <f>IF(OR($C165="*",$C165&lt;400),"",IF(AND('201819 DATA'!BT165="*",$C165&gt;=400),"*",IF($C165&gt;=400,ROUND('201819 DATA'!BT165/$C165,2),"")))</f>
        <v>0.31</v>
      </c>
      <c r="AV165" s="289">
        <f>IF(OR($C165="*",$C165&lt;400),"",IF(AND('201819 DATA'!BU165="*",$C165&gt;=400),"*",IF($C165&gt;=400,ROUND('201819 DATA'!BU165/$C165,2),"")))</f>
        <v>0</v>
      </c>
      <c r="AW165" s="289">
        <f>IF(OR($C165="*",$C165&lt;400),"",IF(AND('201819 DATA'!BV165="*",$C165&gt;=400),"*",IF($C165&gt;=400,ROUND('201819 DATA'!BV165/$C165,2),"")))</f>
        <v>0</v>
      </c>
      <c r="AX165" s="289" t="str">
        <f>IF(OR($C165="*",$C165&lt;400),"",IF(AND('201819 DATA'!BW165="*",$C165&gt;=400),"*",IF($C165&gt;=400,ROUND('201819 DATA'!BW165/$C165,2),"")))</f>
        <v>*</v>
      </c>
    </row>
    <row r="166" spans="1:50" x14ac:dyDescent="0.2">
      <c r="A166" s="13" t="s">
        <v>186</v>
      </c>
      <c r="B166" s="287">
        <f>'201819 DATA'!B166</f>
        <v>85720</v>
      </c>
      <c r="C166" s="288">
        <f>'201819 DATA'!C166</f>
        <v>71980</v>
      </c>
      <c r="D166" s="293">
        <f>'201819 DATA'!FN166</f>
        <v>23505</v>
      </c>
      <c r="G166" s="295">
        <f t="shared" si="2"/>
        <v>0.84</v>
      </c>
      <c r="H166" s="289">
        <f>IF(OR($C166="*",$C166&lt;400),"",IF(AND('201819 DATA'!F166="*",$C166&gt;=400),"*",IF($C166&gt;=400,ROUND('201819 DATA'!F166/$C166,2),"")))</f>
        <v>0.31</v>
      </c>
      <c r="I166" s="296">
        <f>IF(OR($B166="*",$B166&lt;400),"",IF(AND('201819 DATA'!Y166="*",$B166&gt;=400),"*",IF($B166&gt;=400,ROUND('201819 DATA'!Y166/$B166,2),"")))</f>
        <v>0.13</v>
      </c>
      <c r="J166" s="296">
        <f>IF(OR($B166="*",$B166&lt;400),"",IF(AND('201819 DATA'!Z166="*",$B166&gt;=400),"*",IF($B166&gt;=400,ROUND('201819 DATA'!Z166/$B166,2),"")))</f>
        <v>0.17</v>
      </c>
      <c r="K166" s="296">
        <f>IF(OR($B166="*",$B166&lt;400),"",IF(AND('201819 DATA'!AA166="*",$B166&gt;=400),"*",IF($B166&gt;=400,ROUND('201819 DATA'!AA166/$B166,2),"")))</f>
        <v>0.27</v>
      </c>
      <c r="L166" s="296">
        <f>IF(OR($B166="*",$B166&lt;400),"",IF(AND('201819 DATA'!AB166="*",$B166&gt;=400),"*",IF($B166&gt;=400,ROUND('201819 DATA'!AB166/$B166,2),"")))</f>
        <v>0.17</v>
      </c>
      <c r="M166" s="296">
        <f>IF(OR($B166="*",$B166&lt;400),"",IF(AND('201819 DATA'!AC166="*",$B166&gt;=400),"*",IF($B166&gt;=400,ROUND('201819 DATA'!AC166/$B166,2),"")))</f>
        <v>0.13</v>
      </c>
      <c r="N166" s="296">
        <f>IF(OR($B166="*",$B166&lt;400),"",IF(AND('201819 DATA'!AD166="*",$B166&gt;=400),"*",IF($B166&gt;=400,ROUND('201819 DATA'!AD166/$B166,2),"")))</f>
        <v>0.1</v>
      </c>
      <c r="O166" s="296">
        <f>IF(OR($B166="*",$B166&lt;400),"",IF(AND('201819 DATA'!AE166="*",$B166&gt;=400),"*",IF($B166&gt;=400,ROUND('201819 DATA'!AE166/$B166,2),"")))</f>
        <v>0.02</v>
      </c>
      <c r="P166" s="297"/>
      <c r="Q166" s="296">
        <f>IF(OR($B166="*",$B166&lt;400),"",IF(AND('201819 DATA'!FL166="*",$B166&gt;=400),"*",IF($B166&gt;=400,ROUND('201819 DATA'!FL166/$B166,2),"")))</f>
        <v>0.51</v>
      </c>
      <c r="R166" s="289">
        <f>IF(OR($C166="*",$C166&lt;400),"",IF(AND('201819 DATA'!F166="*",$C166&gt;=400),"*",IF($C166&gt;=400,ROUND('201819 DATA'!F166/$C166,2),"")))</f>
        <v>0.31</v>
      </c>
      <c r="S166" s="289">
        <f>IF(OR($C166="*",$C166&lt;400),"",IF(AND('201819 DATA'!G166="*",$C166&gt;=400),"*",IF($C166&gt;=400,ROUND('201819 DATA'!G166/$C166,2),"")))</f>
        <v>0.05</v>
      </c>
      <c r="T166" s="289">
        <f>IF(OR($C166="*",$C166&lt;400),"",IF(AND('201819 DATA'!H166="*",$C166&gt;=400),"*",IF($C166&gt;=400,ROUND('201819 DATA'!H166/$C166,2),"")))</f>
        <v>0.35</v>
      </c>
      <c r="U166" s="289">
        <f>IF(OR($C166="*",$C166&lt;400),"",IF(AND('201819 DATA'!FM166="*",$C166&gt;=400),"*",IF($C166&gt;=400,ROUND('201819 DATA'!FM166/$C166,2),"")))</f>
        <v>0.28000000000000003</v>
      </c>
      <c r="V166" s="312">
        <f>IF(OR($D166="*",$D166&lt;400),"",IF(AND('201819 DATA'!M166="*",$D166&gt;=400),"*",IF($D166&gt;=400,ROUND('201819 DATA'!M166/$D166,2),"")))</f>
        <v>0.42</v>
      </c>
      <c r="W166" s="312">
        <f>IF(OR($D166="*",$D166&lt;400),"",IF(AND('201819 DATA'!N166="*",$D166&gt;=400),"*",IF($D166&gt;=400,ROUND('201819 DATA'!N166/$D166,2),"")))</f>
        <v>0.31</v>
      </c>
      <c r="X166" s="312">
        <f>IF(OR($D166="*",$D166&lt;400),"",IF(AND('201819 DATA'!O166="*",$D166&gt;=400),"*",IF($D166&gt;=400,ROUND('201819 DATA'!O166/$D166,2),"")))</f>
        <v>0.14000000000000001</v>
      </c>
      <c r="Y166" s="312">
        <f>IF(OR($D166="*",$D166&lt;400),"",IF(AND('201819 DATA'!P166="*",$D166&gt;=400),"*",IF($D166&gt;=400,ROUND('201819 DATA'!P166/$D166,2),"")))</f>
        <v>0.12</v>
      </c>
      <c r="Z166" s="312">
        <f>IF(OR($D166="*",$D166&lt;400),"",IF(AND('201819 DATA'!Q166="*",$D166&gt;=400),"*",IF($D166&gt;=400,ROUND('201819 DATA'!Q166/$D166,2),"")))</f>
        <v>0.01</v>
      </c>
      <c r="AA166" s="312">
        <f>IF(OR($D166="*",$D166&lt;400),"",IF(AND('201819 DATA'!R166="*",$D166&gt;=400),"*",IF($D166&gt;=400,ROUND('201819 DATA'!R166/$D166,2),"")))</f>
        <v>0</v>
      </c>
      <c r="AB166" s="312">
        <f>IF(OR($D166="*",$D166&lt;400),"",IF(AND('201819 DATA'!S166="*",$D166&gt;=400),"*",IF($D166&gt;=400,ROUND('201819 DATA'!S166/$D166,2),"")))</f>
        <v>0</v>
      </c>
      <c r="AC166" s="312" t="str">
        <f>IF(OR($D166="*",$D166&lt;400),"",IF(AND('201819 DATA'!T166="*",$D166&gt;=400),"*",IF($D166&gt;=400,ROUND('201819 DATA'!T166/$D166,2),"")))</f>
        <v>*</v>
      </c>
      <c r="AD166" s="289">
        <f>IF(OR($C166="*",$C166&lt;400),"",IF(AND('201819 DATA'!BC166="*",$C166&gt;=400),"*",IF($C166&gt;=400,ROUND('201819 DATA'!BC166/$C166,2),"")))</f>
        <v>0.03</v>
      </c>
      <c r="AE166" s="289">
        <f>IF(OR($C166="*",$C166&lt;400),"",IF(AND('201819 DATA'!BD166="*",$C166&gt;=400),"*",IF($C166&gt;=400,ROUND('201819 DATA'!BD166/$C166,2),"")))</f>
        <v>0.03</v>
      </c>
      <c r="AF166" s="289">
        <f>IF(OR($C166="*",$C166&lt;400),"",IF(AND('201819 DATA'!BE166="*",$C166&gt;=400),"*",IF($C166&gt;=400,ROUND('201819 DATA'!BE166/$C166,2),"")))</f>
        <v>0.06</v>
      </c>
      <c r="AG166" s="289">
        <f>IF(OR($C166="*",$C166&lt;400),"",IF(AND('201819 DATA'!BF166="*",$C166&gt;=400),"*",IF($C166&gt;=400,ROUND('201819 DATA'!BF166/$C166,2),"")))</f>
        <v>0.01</v>
      </c>
      <c r="AH166" s="289">
        <f>IF(OR($C166="*",$C166&lt;400),"",IF(AND('201819 DATA'!BG166="*",$C166&gt;=400),"*",IF($C166&gt;=400,ROUND('201819 DATA'!BG166/$C166,2),"")))</f>
        <v>0</v>
      </c>
      <c r="AI166" s="289">
        <f>IF(OR($C166="*",$C166&lt;400),"",IF(AND('201819 DATA'!BH166="*",$C166&gt;=400),"*",IF($C166&gt;=400,ROUND('201819 DATA'!BH166/$C166,2),"")))</f>
        <v>0.01</v>
      </c>
      <c r="AJ166" s="289">
        <f>IF(OR($C166="*",$C166&lt;400),"",IF(AND('201819 DATA'!BI166="*",$C166&gt;=400),"*",IF($C166&gt;=400,ROUND('201819 DATA'!BI166/$C166,2),"")))</f>
        <v>0</v>
      </c>
      <c r="AK166" s="289">
        <f>IF(OR($C166="*",$C166&lt;400),"",IF(AND('201819 DATA'!BJ166="*",$C166&gt;=400),"*",IF($C166&gt;=400,ROUND('201819 DATA'!BJ166/$C166,2),"")))</f>
        <v>0</v>
      </c>
      <c r="AL166" s="289">
        <f>IF(OR($C166="*",$C166&lt;400),"",IF(AND('201819 DATA'!BK166="*",$C166&gt;=400),"*",IF($C166&gt;=400,ROUND('201819 DATA'!BK166/$C166,2),"")))</f>
        <v>0.02</v>
      </c>
      <c r="AM166" s="289">
        <f>IF(OR($C166="*",$C166&lt;400),"",IF(AND('201819 DATA'!BL166="*",$C166&gt;=400),"*",IF($C166&gt;=400,ROUND('201819 DATA'!BL166/$C166,2),"")))</f>
        <v>0.05</v>
      </c>
      <c r="AN166" s="289">
        <f>IF(OR($C166="*",$C166&lt;400),"",IF(AND('201819 DATA'!BM166="*",$C166&gt;=400),"*",IF($C166&gt;=400,ROUND('201819 DATA'!BM166/$C166,2),"")))</f>
        <v>0.18</v>
      </c>
      <c r="AO166" s="289">
        <f>IF(OR($C166="*",$C166&lt;400),"",IF(AND('201819 DATA'!BN166="*",$C166&gt;=400),"*",IF($C166&gt;=400,ROUND('201819 DATA'!BN166/$C166,2),"")))</f>
        <v>0.02</v>
      </c>
      <c r="AP166" s="289">
        <f>IF(OR($C166="*",$C166&lt;400),"",IF(AND('201819 DATA'!BO166="*",$C166&gt;=400),"*",IF($C166&gt;=400,ROUND('201819 DATA'!BO166/$C166,2),"")))</f>
        <v>0.04</v>
      </c>
      <c r="AQ166" s="289">
        <f>IF(OR($C166="*",$C166&lt;400),"",IF(AND('201819 DATA'!BP166="*",$C166&gt;=400),"*",IF($C166&gt;=400,ROUND('201819 DATA'!BP166/$C166,2),"")))</f>
        <v>0.04</v>
      </c>
      <c r="AR166" s="289">
        <f>IF(OR($C166="*",$C166&lt;400),"",IF(AND('201819 DATA'!BQ166="*",$C166&gt;=400),"*",IF($C166&gt;=400,ROUND('201819 DATA'!BQ166/$C166,2),"")))</f>
        <v>0.21</v>
      </c>
      <c r="AS166" s="289">
        <f>IF(OR($C166="*",$C166&lt;400),"",IF(AND('201819 DATA'!BR166="*",$C166&gt;=400),"*",IF($C166&gt;=400,ROUND('201819 DATA'!BR166/$C166,2),"")))</f>
        <v>0.04</v>
      </c>
      <c r="AT166" s="289">
        <f>IF(OR($C166="*",$C166&lt;400),"",IF(AND('201819 DATA'!BS166="*",$C166&gt;=400),"*",IF($C166&gt;=400,ROUND('201819 DATA'!BS166/$C166,2),"")))</f>
        <v>0</v>
      </c>
      <c r="AU166" s="289">
        <f>IF(OR($C166="*",$C166&lt;400),"",IF(AND('201819 DATA'!BT166="*",$C166&gt;=400),"*",IF($C166&gt;=400,ROUND('201819 DATA'!BT166/$C166,2),"")))</f>
        <v>0.1</v>
      </c>
      <c r="AV166" s="289">
        <f>IF(OR($C166="*",$C166&lt;400),"",IF(AND('201819 DATA'!BU166="*",$C166&gt;=400),"*",IF($C166&gt;=400,ROUND('201819 DATA'!BU166/$C166,2),"")))</f>
        <v>0.04</v>
      </c>
      <c r="AW166" s="289">
        <f>IF(OR($C166="*",$C166&lt;400),"",IF(AND('201819 DATA'!BV166="*",$C166&gt;=400),"*",IF($C166&gt;=400,ROUND('201819 DATA'!BV166/$C166,2),"")))</f>
        <v>0</v>
      </c>
      <c r="AX166" s="289">
        <f>IF(OR($C166="*",$C166&lt;400),"",IF(AND('201819 DATA'!BW166="*",$C166&gt;=400),"*",IF($C166&gt;=400,ROUND('201819 DATA'!BW166/$C166,2),"")))</f>
        <v>0.11</v>
      </c>
    </row>
    <row r="167" spans="1:50" x14ac:dyDescent="0.2">
      <c r="A167" s="13" t="s">
        <v>354</v>
      </c>
      <c r="B167" s="287">
        <f>'201819 DATA'!B167</f>
        <v>3030</v>
      </c>
      <c r="C167" s="288">
        <f>'201819 DATA'!C167</f>
        <v>3030</v>
      </c>
      <c r="D167" s="293">
        <f>'201819 DATA'!FN167</f>
        <v>2775</v>
      </c>
      <c r="G167" s="295">
        <f t="shared" si="2"/>
        <v>1</v>
      </c>
      <c r="H167" s="289">
        <f>IF(OR($C167="*",$C167&lt;400),"",IF(AND('201819 DATA'!F167="*",$C167&gt;=400),"*",IF($C167&gt;=400,ROUND('201819 DATA'!F167/$C167,2),"")))</f>
        <v>0</v>
      </c>
      <c r="I167" s="296">
        <f>IF(OR($B167="*",$B167&lt;400),"",IF(AND('201819 DATA'!Y167="*",$B167&gt;=400),"*",IF($B167&gt;=400,ROUND('201819 DATA'!Y167/$B167,2),"")))</f>
        <v>0</v>
      </c>
      <c r="J167" s="296">
        <f>IF(OR($B167="*",$B167&lt;400),"",IF(AND('201819 DATA'!Z167="*",$B167&gt;=400),"*",IF($B167&gt;=400,ROUND('201819 DATA'!Z167/$B167,2),"")))</f>
        <v>0.04</v>
      </c>
      <c r="K167" s="296">
        <f>IF(OR($B167="*",$B167&lt;400),"",IF(AND('201819 DATA'!AA167="*",$B167&gt;=400),"*",IF($B167&gt;=400,ROUND('201819 DATA'!AA167/$B167,2),"")))</f>
        <v>0.1</v>
      </c>
      <c r="L167" s="296">
        <f>IF(OR($B167="*",$B167&lt;400),"",IF(AND('201819 DATA'!AB167="*",$B167&gt;=400),"*",IF($B167&gt;=400,ROUND('201819 DATA'!AB167/$B167,2),"")))</f>
        <v>0.27</v>
      </c>
      <c r="M167" s="296">
        <f>IF(OR($B167="*",$B167&lt;400),"",IF(AND('201819 DATA'!AC167="*",$B167&gt;=400),"*",IF($B167&gt;=400,ROUND('201819 DATA'!AC167/$B167,2),"")))</f>
        <v>0.4</v>
      </c>
      <c r="N167" s="296">
        <f>IF(OR($B167="*",$B167&lt;400),"",IF(AND('201819 DATA'!AD167="*",$B167&gt;=400),"*",IF($B167&gt;=400,ROUND('201819 DATA'!AD167/$B167,2),"")))</f>
        <v>0.19</v>
      </c>
      <c r="O167" s="296">
        <f>IF(OR($B167="*",$B167&lt;400),"",IF(AND('201819 DATA'!AE167="*",$B167&gt;=400),"*",IF($B167&gt;=400,ROUND('201819 DATA'!AE167/$B167,2),"")))</f>
        <v>0</v>
      </c>
      <c r="P167" s="297"/>
      <c r="Q167" s="296">
        <f>IF(OR($B167="*",$B167&lt;400),"",IF(AND('201819 DATA'!FL167="*",$B167&gt;=400),"*",IF($B167&gt;=400,ROUND('201819 DATA'!FL167/$B167,2),"")))</f>
        <v>0.97</v>
      </c>
      <c r="R167" s="289">
        <f>IF(OR($C167="*",$C167&lt;400),"",IF(AND('201819 DATA'!F167="*",$C167&gt;=400),"*",IF($C167&gt;=400,ROUND('201819 DATA'!F167/$C167,2),"")))</f>
        <v>0</v>
      </c>
      <c r="S167" s="289">
        <f>IF(OR($C167="*",$C167&lt;400),"",IF(AND('201819 DATA'!G167="*",$C167&gt;=400),"*",IF($C167&gt;=400,ROUND('201819 DATA'!G167/$C167,2),"")))</f>
        <v>0</v>
      </c>
      <c r="T167" s="289">
        <f>IF(OR($C167="*",$C167&lt;400),"",IF(AND('201819 DATA'!H167="*",$C167&gt;=400),"*",IF($C167&gt;=400,ROUND('201819 DATA'!H167/$C167,2),"")))</f>
        <v>1</v>
      </c>
      <c r="U167" s="289">
        <f>IF(OR($C167="*",$C167&lt;400),"",IF(AND('201819 DATA'!FM167="*",$C167&gt;=400),"*",IF($C167&gt;=400,ROUND('201819 DATA'!FM167/$C167,2),"")))</f>
        <v>0</v>
      </c>
      <c r="V167" s="312">
        <f>IF(OR($D167="*",$D167&lt;400),"",IF(AND('201819 DATA'!M167="*",$D167&gt;=400),"*",IF($D167&gt;=400,ROUND('201819 DATA'!M167/$D167,2),"")))</f>
        <v>0.59</v>
      </c>
      <c r="W167" s="312">
        <f>IF(OR($D167="*",$D167&lt;400),"",IF(AND('201819 DATA'!N167="*",$D167&gt;=400),"*",IF($D167&gt;=400,ROUND('201819 DATA'!N167/$D167,2),"")))</f>
        <v>0.21</v>
      </c>
      <c r="X167" s="312">
        <f>IF(OR($D167="*",$D167&lt;400),"",IF(AND('201819 DATA'!O167="*",$D167&gt;=400),"*",IF($D167&gt;=400,ROUND('201819 DATA'!O167/$D167,2),"")))</f>
        <v>0.06</v>
      </c>
      <c r="Y167" s="312">
        <f>IF(OR($D167="*",$D167&lt;400),"",IF(AND('201819 DATA'!P167="*",$D167&gt;=400),"*",IF($D167&gt;=400,ROUND('201819 DATA'!P167/$D167,2),"")))</f>
        <v>7.0000000000000007E-2</v>
      </c>
      <c r="Z167" s="312">
        <f>IF(OR($D167="*",$D167&lt;400),"",IF(AND('201819 DATA'!Q167="*",$D167&gt;=400),"*",IF($D167&gt;=400,ROUND('201819 DATA'!Q167/$D167,2),"")))</f>
        <v>0.03</v>
      </c>
      <c r="AA167" s="312">
        <f>IF(OR($D167="*",$D167&lt;400),"",IF(AND('201819 DATA'!R167="*",$D167&gt;=400),"*",IF($D167&gt;=400,ROUND('201819 DATA'!R167/$D167,2),"")))</f>
        <v>0.01</v>
      </c>
      <c r="AB167" s="312">
        <f>IF(OR($D167="*",$D167&lt;400),"",IF(AND('201819 DATA'!S167="*",$D167&gt;=400),"*",IF($D167&gt;=400,ROUND('201819 DATA'!S167/$D167,2),"")))</f>
        <v>0.01</v>
      </c>
      <c r="AC167" s="312">
        <f>IF(OR($D167="*",$D167&lt;400),"",IF(AND('201819 DATA'!T167="*",$D167&gt;=400),"*",IF($D167&gt;=400,ROUND('201819 DATA'!T167/$D167,2),"")))</f>
        <v>0.01</v>
      </c>
      <c r="AD167" s="289">
        <f>IF(OR($C167="*",$C167&lt;400),"",IF(AND('201819 DATA'!BC167="*",$C167&gt;=400),"*",IF($C167&gt;=400,ROUND('201819 DATA'!BC167/$C167,2),"")))</f>
        <v>0</v>
      </c>
      <c r="AE167" s="289">
        <f>IF(OR($C167="*",$C167&lt;400),"",IF(AND('201819 DATA'!BD167="*",$C167&gt;=400),"*",IF($C167&gt;=400,ROUND('201819 DATA'!BD167/$C167,2),"")))</f>
        <v>0</v>
      </c>
      <c r="AF167" s="289">
        <f>IF(OR($C167="*",$C167&lt;400),"",IF(AND('201819 DATA'!BE167="*",$C167&gt;=400),"*",IF($C167&gt;=400,ROUND('201819 DATA'!BE167/$C167,2),"")))</f>
        <v>0</v>
      </c>
      <c r="AG167" s="289">
        <f>IF(OR($C167="*",$C167&lt;400),"",IF(AND('201819 DATA'!BF167="*",$C167&gt;=400),"*",IF($C167&gt;=400,ROUND('201819 DATA'!BF167/$C167,2),"")))</f>
        <v>0</v>
      </c>
      <c r="AH167" s="289">
        <f>IF(OR($C167="*",$C167&lt;400),"",IF(AND('201819 DATA'!BG167="*",$C167&gt;=400),"*",IF($C167&gt;=400,ROUND('201819 DATA'!BG167/$C167,2),"")))</f>
        <v>0</v>
      </c>
      <c r="AI167" s="289">
        <f>IF(OR($C167="*",$C167&lt;400),"",IF(AND('201819 DATA'!BH167="*",$C167&gt;=400),"*",IF($C167&gt;=400,ROUND('201819 DATA'!BH167/$C167,2),"")))</f>
        <v>0.13</v>
      </c>
      <c r="AJ167" s="289">
        <f>IF(OR($C167="*",$C167&lt;400),"",IF(AND('201819 DATA'!BI167="*",$C167&gt;=400),"*",IF($C167&gt;=400,ROUND('201819 DATA'!BI167/$C167,2),"")))</f>
        <v>0</v>
      </c>
      <c r="AK167" s="289">
        <f>IF(OR($C167="*",$C167&lt;400),"",IF(AND('201819 DATA'!BJ167="*",$C167&gt;=400),"*",IF($C167&gt;=400,ROUND('201819 DATA'!BJ167/$C167,2),"")))</f>
        <v>0</v>
      </c>
      <c r="AL167" s="289">
        <f>IF(OR($C167="*",$C167&lt;400),"",IF(AND('201819 DATA'!BK167="*",$C167&gt;=400),"*",IF($C167&gt;=400,ROUND('201819 DATA'!BK167/$C167,2),"")))</f>
        <v>0</v>
      </c>
      <c r="AM167" s="289">
        <f>IF(OR($C167="*",$C167&lt;400),"",IF(AND('201819 DATA'!BL167="*",$C167&gt;=400),"*",IF($C167&gt;=400,ROUND('201819 DATA'!BL167/$C167,2),"")))</f>
        <v>0</v>
      </c>
      <c r="AN167" s="289">
        <f>IF(OR($C167="*",$C167&lt;400),"",IF(AND('201819 DATA'!BM167="*",$C167&gt;=400),"*",IF($C167&gt;=400,ROUND('201819 DATA'!BM167/$C167,2),"")))</f>
        <v>0</v>
      </c>
      <c r="AO167" s="289">
        <f>IF(OR($C167="*",$C167&lt;400),"",IF(AND('201819 DATA'!BN167="*",$C167&gt;=400),"*",IF($C167&gt;=400,ROUND('201819 DATA'!BN167/$C167,2),"")))</f>
        <v>0.01</v>
      </c>
      <c r="AP167" s="289">
        <f>IF(OR($C167="*",$C167&lt;400),"",IF(AND('201819 DATA'!BO167="*",$C167&gt;=400),"*",IF($C167&gt;=400,ROUND('201819 DATA'!BO167/$C167,2),"")))</f>
        <v>0.82</v>
      </c>
      <c r="AQ167" s="289">
        <f>IF(OR($C167="*",$C167&lt;400),"",IF(AND('201819 DATA'!BP167="*",$C167&gt;=400),"*",IF($C167&gt;=400,ROUND('201819 DATA'!BP167/$C167,2),"")))</f>
        <v>0.01</v>
      </c>
      <c r="AR167" s="289">
        <f>IF(OR($C167="*",$C167&lt;400),"",IF(AND('201819 DATA'!BQ167="*",$C167&gt;=400),"*",IF($C167&gt;=400,ROUND('201819 DATA'!BQ167/$C167,2),"")))</f>
        <v>0</v>
      </c>
      <c r="AS167" s="289">
        <f>IF(OR($C167="*",$C167&lt;400),"",IF(AND('201819 DATA'!BR167="*",$C167&gt;=400),"*",IF($C167&gt;=400,ROUND('201819 DATA'!BR167/$C167,2),"")))</f>
        <v>0</v>
      </c>
      <c r="AT167" s="289" t="str">
        <f>IF(OR($C167="*",$C167&lt;400),"",IF(AND('201819 DATA'!BS167="*",$C167&gt;=400),"*",IF($C167&gt;=400,ROUND('201819 DATA'!BS167/$C167,2),"")))</f>
        <v>*</v>
      </c>
      <c r="AU167" s="289">
        <f>IF(OR($C167="*",$C167&lt;400),"",IF(AND('201819 DATA'!BT167="*",$C167&gt;=400),"*",IF($C167&gt;=400,ROUND('201819 DATA'!BT167/$C167,2),"")))</f>
        <v>0</v>
      </c>
      <c r="AV167" s="289">
        <f>IF(OR($C167="*",$C167&lt;400),"",IF(AND('201819 DATA'!BU167="*",$C167&gt;=400),"*",IF($C167&gt;=400,ROUND('201819 DATA'!BU167/$C167,2),"")))</f>
        <v>0.02</v>
      </c>
      <c r="AW167" s="289">
        <f>IF(OR($C167="*",$C167&lt;400),"",IF(AND('201819 DATA'!BV167="*",$C167&gt;=400),"*",IF($C167&gt;=400,ROUND('201819 DATA'!BV167/$C167,2),"")))</f>
        <v>0</v>
      </c>
      <c r="AX167" s="289" t="str">
        <f>IF(OR($C167="*",$C167&lt;400),"",IF(AND('201819 DATA'!BW167="*",$C167&gt;=400),"*",IF($C167&gt;=400,ROUND('201819 DATA'!BW167/$C167,2),"")))</f>
        <v>*</v>
      </c>
    </row>
    <row r="168" spans="1:50" x14ac:dyDescent="0.2">
      <c r="A168" s="13" t="s">
        <v>744</v>
      </c>
      <c r="B168" s="287">
        <f>'201819 DATA'!B168</f>
        <v>335</v>
      </c>
      <c r="C168" s="288">
        <f>'201819 DATA'!C168</f>
        <v>335</v>
      </c>
      <c r="D168" s="293">
        <f>'201819 DATA'!FN168</f>
        <v>0</v>
      </c>
      <c r="G168" s="295" t="str">
        <f t="shared" si="2"/>
        <v/>
      </c>
      <c r="H168" s="289" t="str">
        <f>IF(OR($C168="*",$C168&lt;400),"",IF(AND('201819 DATA'!F168="*",$C168&gt;=400),"*",IF($C168&gt;=400,ROUND('201819 DATA'!F168/$C168,2),"")))</f>
        <v/>
      </c>
      <c r="I168" s="296" t="str">
        <f>IF(OR($B168="*",$B168&lt;400),"",IF(AND('201819 DATA'!Y168="*",$B168&gt;=400),"*",IF($B168&gt;=400,ROUND('201819 DATA'!Y168/$B168,2),"")))</f>
        <v/>
      </c>
      <c r="J168" s="296" t="str">
        <f>IF(OR($B168="*",$B168&lt;400),"",IF(AND('201819 DATA'!Z168="*",$B168&gt;=400),"*",IF($B168&gt;=400,ROUND('201819 DATA'!Z168/$B168,2),"")))</f>
        <v/>
      </c>
      <c r="K168" s="296" t="str">
        <f>IF(OR($B168="*",$B168&lt;400),"",IF(AND('201819 DATA'!AA168="*",$B168&gt;=400),"*",IF($B168&gt;=400,ROUND('201819 DATA'!AA168/$B168,2),"")))</f>
        <v/>
      </c>
      <c r="L168" s="296" t="str">
        <f>IF(OR($B168="*",$B168&lt;400),"",IF(AND('201819 DATA'!AB168="*",$B168&gt;=400),"*",IF($B168&gt;=400,ROUND('201819 DATA'!AB168/$B168,2),"")))</f>
        <v/>
      </c>
      <c r="M168" s="296" t="str">
        <f>IF(OR($B168="*",$B168&lt;400),"",IF(AND('201819 DATA'!AC168="*",$B168&gt;=400),"*",IF($B168&gt;=400,ROUND('201819 DATA'!AC168/$B168,2),"")))</f>
        <v/>
      </c>
      <c r="N168" s="296" t="str">
        <f>IF(OR($B168="*",$B168&lt;400),"",IF(AND('201819 DATA'!AD168="*",$B168&gt;=400),"*",IF($B168&gt;=400,ROUND('201819 DATA'!AD168/$B168,2),"")))</f>
        <v/>
      </c>
      <c r="O168" s="296" t="str">
        <f>IF(OR($B168="*",$B168&lt;400),"",IF(AND('201819 DATA'!AE168="*",$B168&gt;=400),"*",IF($B168&gt;=400,ROUND('201819 DATA'!AE168/$B168,2),"")))</f>
        <v/>
      </c>
      <c r="P168" s="297"/>
      <c r="Q168" s="296" t="str">
        <f>IF(OR($B168="*",$B168&lt;400),"",IF(AND('201819 DATA'!FL168="*",$B168&gt;=400),"*",IF($B168&gt;=400,ROUND('201819 DATA'!FL168/$B168,2),"")))</f>
        <v/>
      </c>
      <c r="R168" s="289" t="str">
        <f>IF(OR($C168="*",$C168&lt;400),"",IF(AND('201819 DATA'!F168="*",$C168&gt;=400),"*",IF($C168&gt;=400,ROUND('201819 DATA'!F168/$C168,2),"")))</f>
        <v/>
      </c>
      <c r="S168" s="289" t="str">
        <f>IF(OR($C168="*",$C168&lt;400),"",IF(AND('201819 DATA'!G168="*",$C168&gt;=400),"*",IF($C168&gt;=400,ROUND('201819 DATA'!G168/$C168,2),"")))</f>
        <v/>
      </c>
      <c r="T168" s="289" t="str">
        <f>IF(OR($C168="*",$C168&lt;400),"",IF(AND('201819 DATA'!H168="*",$C168&gt;=400),"*",IF($C168&gt;=400,ROUND('201819 DATA'!H168/$C168,2),"")))</f>
        <v/>
      </c>
      <c r="U168" s="289" t="str">
        <f>IF(OR($C168="*",$C168&lt;400),"",IF(AND('201819 DATA'!FM168="*",$C168&gt;=400),"*",IF($C168&gt;=400,ROUND('201819 DATA'!FM168/$C168,2),"")))</f>
        <v/>
      </c>
      <c r="V168" s="312" t="str">
        <f>IF(OR($D168="*",$D168&lt;400),"",IF(AND('201819 DATA'!M168="*",$D168&gt;=400),"*",IF($D168&gt;=400,ROUND('201819 DATA'!M168/$D168,2),"")))</f>
        <v/>
      </c>
      <c r="W168" s="312" t="str">
        <f>IF(OR($D168="*",$D168&lt;400),"",IF(AND('201819 DATA'!N168="*",$D168&gt;=400),"*",IF($D168&gt;=400,ROUND('201819 DATA'!N168/$D168,2),"")))</f>
        <v/>
      </c>
      <c r="X168" s="312" t="str">
        <f>IF(OR($D168="*",$D168&lt;400),"",IF(AND('201819 DATA'!O168="*",$D168&gt;=400),"*",IF($D168&gt;=400,ROUND('201819 DATA'!O168/$D168,2),"")))</f>
        <v/>
      </c>
      <c r="Y168" s="312" t="str">
        <f>IF(OR($D168="*",$D168&lt;400),"",IF(AND('201819 DATA'!P168="*",$D168&gt;=400),"*",IF($D168&gt;=400,ROUND('201819 DATA'!P168/$D168,2),"")))</f>
        <v/>
      </c>
      <c r="Z168" s="312" t="str">
        <f>IF(OR($D168="*",$D168&lt;400),"",IF(AND('201819 DATA'!Q168="*",$D168&gt;=400),"*",IF($D168&gt;=400,ROUND('201819 DATA'!Q168/$D168,2),"")))</f>
        <v/>
      </c>
      <c r="AA168" s="312" t="str">
        <f>IF(OR($D168="*",$D168&lt;400),"",IF(AND('201819 DATA'!R168="*",$D168&gt;=400),"*",IF($D168&gt;=400,ROUND('201819 DATA'!R168/$D168,2),"")))</f>
        <v/>
      </c>
      <c r="AB168" s="312" t="str">
        <f>IF(OR($D168="*",$D168&lt;400),"",IF(AND('201819 DATA'!S168="*",$D168&gt;=400),"*",IF($D168&gt;=400,ROUND('201819 DATA'!S168/$D168,2),"")))</f>
        <v/>
      </c>
      <c r="AC168" s="312" t="str">
        <f>IF(OR($D168="*",$D168&lt;400),"",IF(AND('201819 DATA'!T168="*",$D168&gt;=400),"*",IF($D168&gt;=400,ROUND('201819 DATA'!T168/$D168,2),"")))</f>
        <v/>
      </c>
      <c r="AD168" s="289" t="str">
        <f>IF(OR($C168="*",$C168&lt;400),"",IF(AND('201819 DATA'!BC168="*",$C168&gt;=400),"*",IF($C168&gt;=400,ROUND('201819 DATA'!BC168/$C168,2),"")))</f>
        <v/>
      </c>
      <c r="AE168" s="289" t="str">
        <f>IF(OR($C168="*",$C168&lt;400),"",IF(AND('201819 DATA'!BD168="*",$C168&gt;=400),"*",IF($C168&gt;=400,ROUND('201819 DATA'!BD168/$C168,2),"")))</f>
        <v/>
      </c>
      <c r="AF168" s="289" t="str">
        <f>IF(OR($C168="*",$C168&lt;400),"",IF(AND('201819 DATA'!BE168="*",$C168&gt;=400),"*",IF($C168&gt;=400,ROUND('201819 DATA'!BE168/$C168,2),"")))</f>
        <v/>
      </c>
      <c r="AG168" s="289" t="str">
        <f>IF(OR($C168="*",$C168&lt;400),"",IF(AND('201819 DATA'!BF168="*",$C168&gt;=400),"*",IF($C168&gt;=400,ROUND('201819 DATA'!BF168/$C168,2),"")))</f>
        <v/>
      </c>
      <c r="AH168" s="289" t="str">
        <f>IF(OR($C168="*",$C168&lt;400),"",IF(AND('201819 DATA'!BG168="*",$C168&gt;=400),"*",IF($C168&gt;=400,ROUND('201819 DATA'!BG168/$C168,2),"")))</f>
        <v/>
      </c>
      <c r="AI168" s="289" t="str">
        <f>IF(OR($C168="*",$C168&lt;400),"",IF(AND('201819 DATA'!BH168="*",$C168&gt;=400),"*",IF($C168&gt;=400,ROUND('201819 DATA'!BH168/$C168,2),"")))</f>
        <v/>
      </c>
      <c r="AJ168" s="289" t="str">
        <f>IF(OR($C168="*",$C168&lt;400),"",IF(AND('201819 DATA'!BI168="*",$C168&gt;=400),"*",IF($C168&gt;=400,ROUND('201819 DATA'!BI168/$C168,2),"")))</f>
        <v/>
      </c>
      <c r="AK168" s="289" t="str">
        <f>IF(OR($C168="*",$C168&lt;400),"",IF(AND('201819 DATA'!BJ168="*",$C168&gt;=400),"*",IF($C168&gt;=400,ROUND('201819 DATA'!BJ168/$C168,2),"")))</f>
        <v/>
      </c>
      <c r="AL168" s="289" t="str">
        <f>IF(OR($C168="*",$C168&lt;400),"",IF(AND('201819 DATA'!BK168="*",$C168&gt;=400),"*",IF($C168&gt;=400,ROUND('201819 DATA'!BK168/$C168,2),"")))</f>
        <v/>
      </c>
      <c r="AM168" s="289" t="str">
        <f>IF(OR($C168="*",$C168&lt;400),"",IF(AND('201819 DATA'!BL168="*",$C168&gt;=400),"*",IF($C168&gt;=400,ROUND('201819 DATA'!BL168/$C168,2),"")))</f>
        <v/>
      </c>
      <c r="AN168" s="289" t="str">
        <f>IF(OR($C168="*",$C168&lt;400),"",IF(AND('201819 DATA'!BM168="*",$C168&gt;=400),"*",IF($C168&gt;=400,ROUND('201819 DATA'!BM168/$C168,2),"")))</f>
        <v/>
      </c>
      <c r="AO168" s="289" t="str">
        <f>IF(OR($C168="*",$C168&lt;400),"",IF(AND('201819 DATA'!BN168="*",$C168&gt;=400),"*",IF($C168&gt;=400,ROUND('201819 DATA'!BN168/$C168,2),"")))</f>
        <v/>
      </c>
      <c r="AP168" s="289" t="str">
        <f>IF(OR($C168="*",$C168&lt;400),"",IF(AND('201819 DATA'!BO168="*",$C168&gt;=400),"*",IF($C168&gt;=400,ROUND('201819 DATA'!BO168/$C168,2),"")))</f>
        <v/>
      </c>
      <c r="AQ168" s="289" t="str">
        <f>IF(OR($C168="*",$C168&lt;400),"",IF(AND('201819 DATA'!BP168="*",$C168&gt;=400),"*",IF($C168&gt;=400,ROUND('201819 DATA'!BP168/$C168,2),"")))</f>
        <v/>
      </c>
      <c r="AR168" s="289" t="str">
        <f>IF(OR($C168="*",$C168&lt;400),"",IF(AND('201819 DATA'!BQ168="*",$C168&gt;=400),"*",IF($C168&gt;=400,ROUND('201819 DATA'!BQ168/$C168,2),"")))</f>
        <v/>
      </c>
      <c r="AS168" s="289" t="str">
        <f>IF(OR($C168="*",$C168&lt;400),"",IF(AND('201819 DATA'!BR168="*",$C168&gt;=400),"*",IF($C168&gt;=400,ROUND('201819 DATA'!BR168/$C168,2),"")))</f>
        <v/>
      </c>
      <c r="AT168" s="289" t="str">
        <f>IF(OR($C168="*",$C168&lt;400),"",IF(AND('201819 DATA'!BS168="*",$C168&gt;=400),"*",IF($C168&gt;=400,ROUND('201819 DATA'!BS168/$C168,2),"")))</f>
        <v/>
      </c>
      <c r="AU168" s="289" t="str">
        <f>IF(OR($C168="*",$C168&lt;400),"",IF(AND('201819 DATA'!BT168="*",$C168&gt;=400),"*",IF($C168&gt;=400,ROUND('201819 DATA'!BT168/$C168,2),"")))</f>
        <v/>
      </c>
      <c r="AV168" s="289" t="str">
        <f>IF(OR($C168="*",$C168&lt;400),"",IF(AND('201819 DATA'!BU168="*",$C168&gt;=400),"*",IF($C168&gt;=400,ROUND('201819 DATA'!BU168/$C168,2),"")))</f>
        <v/>
      </c>
      <c r="AW168" s="289" t="str">
        <f>IF(OR($C168="*",$C168&lt;400),"",IF(AND('201819 DATA'!BV168="*",$C168&gt;=400),"*",IF($C168&gt;=400,ROUND('201819 DATA'!BV168/$C168,2),"")))</f>
        <v/>
      </c>
      <c r="AX168" s="289" t="str">
        <f>IF(OR($C168="*",$C168&lt;400),"",IF(AND('201819 DATA'!BW168="*",$C168&gt;=400),"*",IF($C168&gt;=400,ROUND('201819 DATA'!BW168/$C168,2),"")))</f>
        <v/>
      </c>
    </row>
    <row r="169" spans="1:50" x14ac:dyDescent="0.2">
      <c r="A169" s="13" t="s">
        <v>1326</v>
      </c>
      <c r="B169" s="287">
        <f>'201819 DATA'!B169</f>
        <v>95</v>
      </c>
      <c r="C169" s="288">
        <f>'201819 DATA'!C169</f>
        <v>95</v>
      </c>
      <c r="D169" s="293">
        <f>'201819 DATA'!FN169</f>
        <v>90</v>
      </c>
      <c r="G169" s="295" t="str">
        <f t="shared" si="2"/>
        <v/>
      </c>
      <c r="H169" s="289" t="str">
        <f>IF(OR($C169="*",$C169&lt;400),"",IF(AND('201819 DATA'!F169="*",$C169&gt;=400),"*",IF($C169&gt;=400,ROUND('201819 DATA'!F169/$C169,2),"")))</f>
        <v/>
      </c>
      <c r="I169" s="296" t="str">
        <f>IF(OR($B169="*",$B169&lt;400),"",IF(AND('201819 DATA'!Y169="*",$B169&gt;=400),"*",IF($B169&gt;=400,ROUND('201819 DATA'!Y169/$B169,2),"")))</f>
        <v/>
      </c>
      <c r="J169" s="296" t="str">
        <f>IF(OR($B169="*",$B169&lt;400),"",IF(AND('201819 DATA'!Z169="*",$B169&gt;=400),"*",IF($B169&gt;=400,ROUND('201819 DATA'!Z169/$B169,2),"")))</f>
        <v/>
      </c>
      <c r="K169" s="296" t="str">
        <f>IF(OR($B169="*",$B169&lt;400),"",IF(AND('201819 DATA'!AA169="*",$B169&gt;=400),"*",IF($B169&gt;=400,ROUND('201819 DATA'!AA169/$B169,2),"")))</f>
        <v/>
      </c>
      <c r="L169" s="296" t="str">
        <f>IF(OR($B169="*",$B169&lt;400),"",IF(AND('201819 DATA'!AB169="*",$B169&gt;=400),"*",IF($B169&gt;=400,ROUND('201819 DATA'!AB169/$B169,2),"")))</f>
        <v/>
      </c>
      <c r="M169" s="296" t="str">
        <f>IF(OR($B169="*",$B169&lt;400),"",IF(AND('201819 DATA'!AC169="*",$B169&gt;=400),"*",IF($B169&gt;=400,ROUND('201819 DATA'!AC169/$B169,2),"")))</f>
        <v/>
      </c>
      <c r="N169" s="296" t="str">
        <f>IF(OR($B169="*",$B169&lt;400),"",IF(AND('201819 DATA'!AD169="*",$B169&gt;=400),"*",IF($B169&gt;=400,ROUND('201819 DATA'!AD169/$B169,2),"")))</f>
        <v/>
      </c>
      <c r="O169" s="296" t="str">
        <f>IF(OR($B169="*",$B169&lt;400),"",IF(AND('201819 DATA'!AE169="*",$B169&gt;=400),"*",IF($B169&gt;=400,ROUND('201819 DATA'!AE169/$B169,2),"")))</f>
        <v/>
      </c>
      <c r="P169" s="297"/>
      <c r="Q169" s="296" t="str">
        <f>IF(OR($B169="*",$B169&lt;400),"",IF(AND('201819 DATA'!FL169="*",$B169&gt;=400),"*",IF($B169&gt;=400,ROUND('201819 DATA'!FL169/$B169,2),"")))</f>
        <v/>
      </c>
      <c r="R169" s="289" t="str">
        <f>IF(OR($C169="*",$C169&lt;400),"",IF(AND('201819 DATA'!F169="*",$C169&gt;=400),"*",IF($C169&gt;=400,ROUND('201819 DATA'!F169/$C169,2),"")))</f>
        <v/>
      </c>
      <c r="S169" s="289" t="str">
        <f>IF(OR($C169="*",$C169&lt;400),"",IF(AND('201819 DATA'!G169="*",$C169&gt;=400),"*",IF($C169&gt;=400,ROUND('201819 DATA'!G169/$C169,2),"")))</f>
        <v/>
      </c>
      <c r="T169" s="289" t="str">
        <f>IF(OR($C169="*",$C169&lt;400),"",IF(AND('201819 DATA'!H169="*",$C169&gt;=400),"*",IF($C169&gt;=400,ROUND('201819 DATA'!H169/$C169,2),"")))</f>
        <v/>
      </c>
      <c r="U169" s="289" t="str">
        <f>IF(OR($C169="*",$C169&lt;400),"",IF(AND('201819 DATA'!FM169="*",$C169&gt;=400),"*",IF($C169&gt;=400,ROUND('201819 DATA'!FM169/$C169,2),"")))</f>
        <v/>
      </c>
      <c r="V169" s="312" t="str">
        <f>IF(OR($D169="*",$D169&lt;400),"",IF(AND('201819 DATA'!M169="*",$D169&gt;=400),"*",IF($D169&gt;=400,ROUND('201819 DATA'!M169/$D169,2),"")))</f>
        <v/>
      </c>
      <c r="W169" s="312" t="str">
        <f>IF(OR($D169="*",$D169&lt;400),"",IF(AND('201819 DATA'!N169="*",$D169&gt;=400),"*",IF($D169&gt;=400,ROUND('201819 DATA'!N169/$D169,2),"")))</f>
        <v/>
      </c>
      <c r="X169" s="312" t="str">
        <f>IF(OR($D169="*",$D169&lt;400),"",IF(AND('201819 DATA'!O169="*",$D169&gt;=400),"*",IF($D169&gt;=400,ROUND('201819 DATA'!O169/$D169,2),"")))</f>
        <v/>
      </c>
      <c r="Y169" s="312" t="str">
        <f>IF(OR($D169="*",$D169&lt;400),"",IF(AND('201819 DATA'!P169="*",$D169&gt;=400),"*",IF($D169&gt;=400,ROUND('201819 DATA'!P169/$D169,2),"")))</f>
        <v/>
      </c>
      <c r="Z169" s="312" t="str">
        <f>IF(OR($D169="*",$D169&lt;400),"",IF(AND('201819 DATA'!Q169="*",$D169&gt;=400),"*",IF($D169&gt;=400,ROUND('201819 DATA'!Q169/$D169,2),"")))</f>
        <v/>
      </c>
      <c r="AA169" s="312" t="str">
        <f>IF(OR($D169="*",$D169&lt;400),"",IF(AND('201819 DATA'!R169="*",$D169&gt;=400),"*",IF($D169&gt;=400,ROUND('201819 DATA'!R169/$D169,2),"")))</f>
        <v/>
      </c>
      <c r="AB169" s="312" t="str">
        <f>IF(OR($D169="*",$D169&lt;400),"",IF(AND('201819 DATA'!S169="*",$D169&gt;=400),"*",IF($D169&gt;=400,ROUND('201819 DATA'!S169/$D169,2),"")))</f>
        <v/>
      </c>
      <c r="AC169" s="312" t="str">
        <f>IF(OR($D169="*",$D169&lt;400),"",IF(AND('201819 DATA'!T169="*",$D169&gt;=400),"*",IF($D169&gt;=400,ROUND('201819 DATA'!T169/$D169,2),"")))</f>
        <v/>
      </c>
      <c r="AD169" s="289" t="str">
        <f>IF(OR($C169="*",$C169&lt;400),"",IF(AND('201819 DATA'!BC169="*",$C169&gt;=400),"*",IF($C169&gt;=400,ROUND('201819 DATA'!BC169/$C169,2),"")))</f>
        <v/>
      </c>
      <c r="AE169" s="289" t="str">
        <f>IF(OR($C169="*",$C169&lt;400),"",IF(AND('201819 DATA'!BD169="*",$C169&gt;=400),"*",IF($C169&gt;=400,ROUND('201819 DATA'!BD169/$C169,2),"")))</f>
        <v/>
      </c>
      <c r="AF169" s="289" t="str">
        <f>IF(OR($C169="*",$C169&lt;400),"",IF(AND('201819 DATA'!BE169="*",$C169&gt;=400),"*",IF($C169&gt;=400,ROUND('201819 DATA'!BE169/$C169,2),"")))</f>
        <v/>
      </c>
      <c r="AG169" s="289" t="str">
        <f>IF(OR($C169="*",$C169&lt;400),"",IF(AND('201819 DATA'!BF169="*",$C169&gt;=400),"*",IF($C169&gt;=400,ROUND('201819 DATA'!BF169/$C169,2),"")))</f>
        <v/>
      </c>
      <c r="AH169" s="289" t="str">
        <f>IF(OR($C169="*",$C169&lt;400),"",IF(AND('201819 DATA'!BG169="*",$C169&gt;=400),"*",IF($C169&gt;=400,ROUND('201819 DATA'!BG169/$C169,2),"")))</f>
        <v/>
      </c>
      <c r="AI169" s="289" t="str">
        <f>IF(OR($C169="*",$C169&lt;400),"",IF(AND('201819 DATA'!BH169="*",$C169&gt;=400),"*",IF($C169&gt;=400,ROUND('201819 DATA'!BH169/$C169,2),"")))</f>
        <v/>
      </c>
      <c r="AJ169" s="289" t="str">
        <f>IF(OR($C169="*",$C169&lt;400),"",IF(AND('201819 DATA'!BI169="*",$C169&gt;=400),"*",IF($C169&gt;=400,ROUND('201819 DATA'!BI169/$C169,2),"")))</f>
        <v/>
      </c>
      <c r="AK169" s="289" t="str">
        <f>IF(OR($C169="*",$C169&lt;400),"",IF(AND('201819 DATA'!BJ169="*",$C169&gt;=400),"*",IF($C169&gt;=400,ROUND('201819 DATA'!BJ169/$C169,2),"")))</f>
        <v/>
      </c>
      <c r="AL169" s="289" t="str">
        <f>IF(OR($C169="*",$C169&lt;400),"",IF(AND('201819 DATA'!BK169="*",$C169&gt;=400),"*",IF($C169&gt;=400,ROUND('201819 DATA'!BK169/$C169,2),"")))</f>
        <v/>
      </c>
      <c r="AM169" s="289" t="str">
        <f>IF(OR($C169="*",$C169&lt;400),"",IF(AND('201819 DATA'!BL169="*",$C169&gt;=400),"*",IF($C169&gt;=400,ROUND('201819 DATA'!BL169/$C169,2),"")))</f>
        <v/>
      </c>
      <c r="AN169" s="289" t="str">
        <f>IF(OR($C169="*",$C169&lt;400),"",IF(AND('201819 DATA'!BM169="*",$C169&gt;=400),"*",IF($C169&gt;=400,ROUND('201819 DATA'!BM169/$C169,2),"")))</f>
        <v/>
      </c>
      <c r="AO169" s="289" t="str">
        <f>IF(OR($C169="*",$C169&lt;400),"",IF(AND('201819 DATA'!BN169="*",$C169&gt;=400),"*",IF($C169&gt;=400,ROUND('201819 DATA'!BN169/$C169,2),"")))</f>
        <v/>
      </c>
      <c r="AP169" s="289" t="str">
        <f>IF(OR($C169="*",$C169&lt;400),"",IF(AND('201819 DATA'!BO169="*",$C169&gt;=400),"*",IF($C169&gt;=400,ROUND('201819 DATA'!BO169/$C169,2),"")))</f>
        <v/>
      </c>
      <c r="AQ169" s="289" t="str">
        <f>IF(OR($C169="*",$C169&lt;400),"",IF(AND('201819 DATA'!BP169="*",$C169&gt;=400),"*",IF($C169&gt;=400,ROUND('201819 DATA'!BP169/$C169,2),"")))</f>
        <v/>
      </c>
      <c r="AR169" s="289" t="str">
        <f>IF(OR($C169="*",$C169&lt;400),"",IF(AND('201819 DATA'!BQ169="*",$C169&gt;=400),"*",IF($C169&gt;=400,ROUND('201819 DATA'!BQ169/$C169,2),"")))</f>
        <v/>
      </c>
      <c r="AS169" s="289" t="str">
        <f>IF(OR($C169="*",$C169&lt;400),"",IF(AND('201819 DATA'!BR169="*",$C169&gt;=400),"*",IF($C169&gt;=400,ROUND('201819 DATA'!BR169/$C169,2),"")))</f>
        <v/>
      </c>
      <c r="AT169" s="289" t="str">
        <f>IF(OR($C169="*",$C169&lt;400),"",IF(AND('201819 DATA'!BS169="*",$C169&gt;=400),"*",IF($C169&gt;=400,ROUND('201819 DATA'!BS169/$C169,2),"")))</f>
        <v/>
      </c>
      <c r="AU169" s="289" t="str">
        <f>IF(OR($C169="*",$C169&lt;400),"",IF(AND('201819 DATA'!BT169="*",$C169&gt;=400),"*",IF($C169&gt;=400,ROUND('201819 DATA'!BT169/$C169,2),"")))</f>
        <v/>
      </c>
      <c r="AV169" s="289" t="str">
        <f>IF(OR($C169="*",$C169&lt;400),"",IF(AND('201819 DATA'!BU169="*",$C169&gt;=400),"*",IF($C169&gt;=400,ROUND('201819 DATA'!BU169/$C169,2),"")))</f>
        <v/>
      </c>
      <c r="AW169" s="289" t="str">
        <f>IF(OR($C169="*",$C169&lt;400),"",IF(AND('201819 DATA'!BV169="*",$C169&gt;=400),"*",IF($C169&gt;=400,ROUND('201819 DATA'!BV169/$C169,2),"")))</f>
        <v/>
      </c>
      <c r="AX169" s="289" t="str">
        <f>IF(OR($C169="*",$C169&lt;400),"",IF(AND('201819 DATA'!BW169="*",$C169&gt;=400),"*",IF($C169&gt;=400,ROUND('201819 DATA'!BW169/$C169,2),"")))</f>
        <v/>
      </c>
    </row>
    <row r="170" spans="1:50" x14ac:dyDescent="0.2">
      <c r="A170" s="13" t="s">
        <v>221</v>
      </c>
      <c r="B170" s="287">
        <f>'201819 DATA'!B170</f>
        <v>191000</v>
      </c>
      <c r="C170" s="288">
        <f>'201819 DATA'!C170</f>
        <v>160680</v>
      </c>
      <c r="D170" s="293">
        <f>'201819 DATA'!FN170</f>
        <v>57690</v>
      </c>
      <c r="G170" s="295">
        <f t="shared" si="2"/>
        <v>0.84</v>
      </c>
      <c r="H170" s="289">
        <f>IF(OR($C170="*",$C170&lt;400),"",IF(AND('201819 DATA'!F170="*",$C170&gt;=400),"*",IF($C170&gt;=400,ROUND('201819 DATA'!F170/$C170,2),"")))</f>
        <v>0.34</v>
      </c>
      <c r="I170" s="296">
        <f>IF(OR($B170="*",$B170&lt;400),"",IF(AND('201819 DATA'!Y170="*",$B170&gt;=400),"*",IF($B170&gt;=400,ROUND('201819 DATA'!Y170/$B170,2),"")))</f>
        <v>0.09</v>
      </c>
      <c r="J170" s="296">
        <f>IF(OR($B170="*",$B170&lt;400),"",IF(AND('201819 DATA'!Z170="*",$B170&gt;=400),"*",IF($B170&gt;=400,ROUND('201819 DATA'!Z170/$B170,2),"")))</f>
        <v>0.1</v>
      </c>
      <c r="K170" s="296">
        <f>IF(OR($B170="*",$B170&lt;400),"",IF(AND('201819 DATA'!AA170="*",$B170&gt;=400),"*",IF($B170&gt;=400,ROUND('201819 DATA'!AA170/$B170,2),"")))</f>
        <v>0.12</v>
      </c>
      <c r="L170" s="296">
        <f>IF(OR($B170="*",$B170&lt;400),"",IF(AND('201819 DATA'!AB170="*",$B170&gt;=400),"*",IF($B170&gt;=400,ROUND('201819 DATA'!AB170/$B170,2),"")))</f>
        <v>0.18</v>
      </c>
      <c r="M170" s="296">
        <f>IF(OR($B170="*",$B170&lt;400),"",IF(AND('201819 DATA'!AC170="*",$B170&gt;=400),"*",IF($B170&gt;=400,ROUND('201819 DATA'!AC170/$B170,2),"")))</f>
        <v>0.27</v>
      </c>
      <c r="N170" s="296">
        <f>IF(OR($B170="*",$B170&lt;400),"",IF(AND('201819 DATA'!AD170="*",$B170&gt;=400),"*",IF($B170&gt;=400,ROUND('201819 DATA'!AD170/$B170,2),"")))</f>
        <v>0.21</v>
      </c>
      <c r="O170" s="296">
        <f>IF(OR($B170="*",$B170&lt;400),"",IF(AND('201819 DATA'!AE170="*",$B170&gt;=400),"*",IF($B170&gt;=400,ROUND('201819 DATA'!AE170/$B170,2),"")))</f>
        <v>0.03</v>
      </c>
      <c r="P170" s="297"/>
      <c r="Q170" s="296">
        <f>IF(OR($B170="*",$B170&lt;400),"",IF(AND('201819 DATA'!FL170="*",$B170&gt;=400),"*",IF($B170&gt;=400,ROUND('201819 DATA'!FL170/$B170,2),"")))</f>
        <v>0.67</v>
      </c>
      <c r="R170" s="289">
        <f>IF(OR($C170="*",$C170&lt;400),"",IF(AND('201819 DATA'!F170="*",$C170&gt;=400),"*",IF($C170&gt;=400,ROUND('201819 DATA'!F170/$C170,2),"")))</f>
        <v>0.34</v>
      </c>
      <c r="S170" s="289">
        <f>IF(OR($C170="*",$C170&lt;400),"",IF(AND('201819 DATA'!G170="*",$C170&gt;=400),"*",IF($C170&gt;=400,ROUND('201819 DATA'!G170/$C170,2),"")))</f>
        <v>0.21</v>
      </c>
      <c r="T170" s="289">
        <f>IF(OR($C170="*",$C170&lt;400),"",IF(AND('201819 DATA'!H170="*",$C170&gt;=400),"*",IF($C170&gt;=400,ROUND('201819 DATA'!H170/$C170,2),"")))</f>
        <v>0.37</v>
      </c>
      <c r="U170" s="289">
        <f>IF(OR($C170="*",$C170&lt;400),"",IF(AND('201819 DATA'!FM170="*",$C170&gt;=400),"*",IF($C170&gt;=400,ROUND('201819 DATA'!FM170/$C170,2),"")))</f>
        <v>0.09</v>
      </c>
      <c r="V170" s="312">
        <f>IF(OR($D170="*",$D170&lt;400),"",IF(AND('201819 DATA'!M170="*",$D170&gt;=400),"*",IF($D170&gt;=400,ROUND('201819 DATA'!M170/$D170,2),"")))</f>
        <v>0.38</v>
      </c>
      <c r="W170" s="312">
        <f>IF(OR($D170="*",$D170&lt;400),"",IF(AND('201819 DATA'!N170="*",$D170&gt;=400),"*",IF($D170&gt;=400,ROUND('201819 DATA'!N170/$D170,2),"")))</f>
        <v>0.23</v>
      </c>
      <c r="X170" s="312">
        <f>IF(OR($D170="*",$D170&lt;400),"",IF(AND('201819 DATA'!O170="*",$D170&gt;=400),"*",IF($D170&gt;=400,ROUND('201819 DATA'!O170/$D170,2),"")))</f>
        <v>0.12</v>
      </c>
      <c r="Y170" s="312">
        <f>IF(OR($D170="*",$D170&lt;400),"",IF(AND('201819 DATA'!P170="*",$D170&gt;=400),"*",IF($D170&gt;=400,ROUND('201819 DATA'!P170/$D170,2),"")))</f>
        <v>0.17</v>
      </c>
      <c r="Z170" s="312">
        <f>IF(OR($D170="*",$D170&lt;400),"",IF(AND('201819 DATA'!Q170="*",$D170&gt;=400),"*",IF($D170&gt;=400,ROUND('201819 DATA'!Q170/$D170,2),"")))</f>
        <v>7.0000000000000007E-2</v>
      </c>
      <c r="AA170" s="312">
        <f>IF(OR($D170="*",$D170&lt;400),"",IF(AND('201819 DATA'!R170="*",$D170&gt;=400),"*",IF($D170&gt;=400,ROUND('201819 DATA'!R170/$D170,2),"")))</f>
        <v>0.03</v>
      </c>
      <c r="AB170" s="312">
        <f>IF(OR($D170="*",$D170&lt;400),"",IF(AND('201819 DATA'!S170="*",$D170&gt;=400),"*",IF($D170&gt;=400,ROUND('201819 DATA'!S170/$D170,2),"")))</f>
        <v>0</v>
      </c>
      <c r="AC170" s="312">
        <f>IF(OR($D170="*",$D170&lt;400),"",IF(AND('201819 DATA'!T170="*",$D170&gt;=400),"*",IF($D170&gt;=400,ROUND('201819 DATA'!T170/$D170,2),"")))</f>
        <v>0</v>
      </c>
      <c r="AD170" s="289">
        <f>IF(OR($C170="*",$C170&lt;400),"",IF(AND('201819 DATA'!BC170="*",$C170&gt;=400),"*",IF($C170&gt;=400,ROUND('201819 DATA'!BC170/$C170,2),"")))</f>
        <v>0.02</v>
      </c>
      <c r="AE170" s="289">
        <f>IF(OR($C170="*",$C170&lt;400),"",IF(AND('201819 DATA'!BD170="*",$C170&gt;=400),"*",IF($C170&gt;=400,ROUND('201819 DATA'!BD170/$C170,2),"")))</f>
        <v>0.17</v>
      </c>
      <c r="AF170" s="289">
        <f>IF(OR($C170="*",$C170&lt;400),"",IF(AND('201819 DATA'!BE170="*",$C170&gt;=400),"*",IF($C170&gt;=400,ROUND('201819 DATA'!BE170/$C170,2),"")))</f>
        <v>0.02</v>
      </c>
      <c r="AG170" s="289">
        <f>IF(OR($C170="*",$C170&lt;400),"",IF(AND('201819 DATA'!BF170="*",$C170&gt;=400),"*",IF($C170&gt;=400,ROUND('201819 DATA'!BF170/$C170,2),"")))</f>
        <v>0.02</v>
      </c>
      <c r="AH170" s="289">
        <f>IF(OR($C170="*",$C170&lt;400),"",IF(AND('201819 DATA'!BG170="*",$C170&gt;=400),"*",IF($C170&gt;=400,ROUND('201819 DATA'!BG170/$C170,2),"")))</f>
        <v>0.01</v>
      </c>
      <c r="AI170" s="289">
        <f>IF(OR($C170="*",$C170&lt;400),"",IF(AND('201819 DATA'!BH170="*",$C170&gt;=400),"*",IF($C170&gt;=400,ROUND('201819 DATA'!BH170/$C170,2),"")))</f>
        <v>0.03</v>
      </c>
      <c r="AJ170" s="289">
        <f>IF(OR($C170="*",$C170&lt;400),"",IF(AND('201819 DATA'!BI170="*",$C170&gt;=400),"*",IF($C170&gt;=400,ROUND('201819 DATA'!BI170/$C170,2),"")))</f>
        <v>0.04</v>
      </c>
      <c r="AK170" s="289">
        <f>IF(OR($C170="*",$C170&lt;400),"",IF(AND('201819 DATA'!BJ170="*",$C170&gt;=400),"*",IF($C170&gt;=400,ROUND('201819 DATA'!BJ170/$C170,2),"")))</f>
        <v>0.01</v>
      </c>
      <c r="AL170" s="289">
        <f>IF(OR($C170="*",$C170&lt;400),"",IF(AND('201819 DATA'!BK170="*",$C170&gt;=400),"*",IF($C170&gt;=400,ROUND('201819 DATA'!BK170/$C170,2),"")))</f>
        <v>7.0000000000000007E-2</v>
      </c>
      <c r="AM170" s="289">
        <f>IF(OR($C170="*",$C170&lt;400),"",IF(AND('201819 DATA'!BL170="*",$C170&gt;=400),"*",IF($C170&gt;=400,ROUND('201819 DATA'!BL170/$C170,2),"")))</f>
        <v>7.0000000000000007E-2</v>
      </c>
      <c r="AN170" s="289">
        <f>IF(OR($C170="*",$C170&lt;400),"",IF(AND('201819 DATA'!BM170="*",$C170&gt;=400),"*",IF($C170&gt;=400,ROUND('201819 DATA'!BM170/$C170,2),"")))</f>
        <v>0.14000000000000001</v>
      </c>
      <c r="AO170" s="289">
        <f>IF(OR($C170="*",$C170&lt;400),"",IF(AND('201819 DATA'!BN170="*",$C170&gt;=400),"*",IF($C170&gt;=400,ROUND('201819 DATA'!BN170/$C170,2),"")))</f>
        <v>0.02</v>
      </c>
      <c r="AP170" s="289">
        <f>IF(OR($C170="*",$C170&lt;400),"",IF(AND('201819 DATA'!BO170="*",$C170&gt;=400),"*",IF($C170&gt;=400,ROUND('201819 DATA'!BO170/$C170,2),"")))</f>
        <v>7.0000000000000007E-2</v>
      </c>
      <c r="AQ170" s="289">
        <f>IF(OR($C170="*",$C170&lt;400),"",IF(AND('201819 DATA'!BP170="*",$C170&gt;=400),"*",IF($C170&gt;=400,ROUND('201819 DATA'!BP170/$C170,2),"")))</f>
        <v>0.05</v>
      </c>
      <c r="AR170" s="289">
        <f>IF(OR($C170="*",$C170&lt;400),"",IF(AND('201819 DATA'!BQ170="*",$C170&gt;=400),"*",IF($C170&gt;=400,ROUND('201819 DATA'!BQ170/$C170,2),"")))</f>
        <v>0.05</v>
      </c>
      <c r="AS170" s="289">
        <f>IF(OR($C170="*",$C170&lt;400),"",IF(AND('201819 DATA'!BR170="*",$C170&gt;=400),"*",IF($C170&gt;=400,ROUND('201819 DATA'!BR170/$C170,2),"")))</f>
        <v>0.02</v>
      </c>
      <c r="AT170" s="289">
        <f>IF(OR($C170="*",$C170&lt;400),"",IF(AND('201819 DATA'!BS170="*",$C170&gt;=400),"*",IF($C170&gt;=400,ROUND('201819 DATA'!BS170/$C170,2),"")))</f>
        <v>0.01</v>
      </c>
      <c r="AU170" s="289">
        <f>IF(OR($C170="*",$C170&lt;400),"",IF(AND('201819 DATA'!BT170="*",$C170&gt;=400),"*",IF($C170&gt;=400,ROUND('201819 DATA'!BT170/$C170,2),"")))</f>
        <v>0.05</v>
      </c>
      <c r="AV170" s="289">
        <f>IF(OR($C170="*",$C170&lt;400),"",IF(AND('201819 DATA'!BU170="*",$C170&gt;=400),"*",IF($C170&gt;=400,ROUND('201819 DATA'!BU170/$C170,2),"")))</f>
        <v>7.0000000000000007E-2</v>
      </c>
      <c r="AW170" s="289">
        <f>IF(OR($C170="*",$C170&lt;400),"",IF(AND('201819 DATA'!BV170="*",$C170&gt;=400),"*",IF($C170&gt;=400,ROUND('201819 DATA'!BV170/$C170,2),"")))</f>
        <v>0</v>
      </c>
      <c r="AX170" s="289">
        <f>IF(OR($C170="*",$C170&lt;400),"",IF(AND('201819 DATA'!BW170="*",$C170&gt;=400),"*",IF($C170&gt;=400,ROUND('201819 DATA'!BW170/$C170,2),"")))</f>
        <v>0.06</v>
      </c>
    </row>
    <row r="171" spans="1:50" x14ac:dyDescent="0.2">
      <c r="A171" s="13" t="s">
        <v>582</v>
      </c>
      <c r="B171" s="287">
        <f>'201819 DATA'!B171</f>
        <v>2590</v>
      </c>
      <c r="C171" s="288">
        <f>'201819 DATA'!C171</f>
        <v>2060</v>
      </c>
      <c r="D171" s="293">
        <f>'201819 DATA'!FN171</f>
        <v>45</v>
      </c>
      <c r="G171" s="295">
        <f t="shared" si="2"/>
        <v>0.8</v>
      </c>
      <c r="H171" s="289">
        <f>IF(OR($C171="*",$C171&lt;400),"",IF(AND('201819 DATA'!F171="*",$C171&gt;=400),"*",IF($C171&gt;=400,ROUND('201819 DATA'!F171/$C171,2),"")))</f>
        <v>0.65</v>
      </c>
      <c r="I171" s="296" t="str">
        <f>IF(OR($B171="*",$B171&lt;400),"",IF(AND('201819 DATA'!Y171="*",$B171&gt;=400),"*",IF($B171&gt;=400,ROUND('201819 DATA'!Y171/$B171,2),"")))</f>
        <v>*</v>
      </c>
      <c r="J171" s="296">
        <f>IF(OR($B171="*",$B171&lt;400),"",IF(AND('201819 DATA'!Z171="*",$B171&gt;=400),"*",IF($B171&gt;=400,ROUND('201819 DATA'!Z171/$B171,2),"")))</f>
        <v>0.17</v>
      </c>
      <c r="K171" s="296">
        <f>IF(OR($B171="*",$B171&lt;400),"",IF(AND('201819 DATA'!AA171="*",$B171&gt;=400),"*",IF($B171&gt;=400,ROUND('201819 DATA'!AA171/$B171,2),"")))</f>
        <v>0.2</v>
      </c>
      <c r="L171" s="296">
        <f>IF(OR($B171="*",$B171&lt;400),"",IF(AND('201819 DATA'!AB171="*",$B171&gt;=400),"*",IF($B171&gt;=400,ROUND('201819 DATA'!AB171/$B171,2),"")))</f>
        <v>0.2</v>
      </c>
      <c r="M171" s="296">
        <f>IF(OR($B171="*",$B171&lt;400),"",IF(AND('201819 DATA'!AC171="*",$B171&gt;=400),"*",IF($B171&gt;=400,ROUND('201819 DATA'!AC171/$B171,2),"")))</f>
        <v>0.14000000000000001</v>
      </c>
      <c r="N171" s="296">
        <f>IF(OR($B171="*",$B171&lt;400),"",IF(AND('201819 DATA'!AD171="*",$B171&gt;=400),"*",IF($B171&gt;=400,ROUND('201819 DATA'!AD171/$B171,2),"")))</f>
        <v>0.22</v>
      </c>
      <c r="O171" s="296">
        <f>IF(OR($B171="*",$B171&lt;400),"",IF(AND('201819 DATA'!AE171="*",$B171&gt;=400),"*",IF($B171&gt;=400,ROUND('201819 DATA'!AE171/$B171,2),"")))</f>
        <v>0.05</v>
      </c>
      <c r="P171" s="297"/>
      <c r="Q171" s="296">
        <f>IF(OR($B171="*",$B171&lt;400),"",IF(AND('201819 DATA'!FL171="*",$B171&gt;=400),"*",IF($B171&gt;=400,ROUND('201819 DATA'!FL171/$B171,2),"")))</f>
        <v>0.16</v>
      </c>
      <c r="R171" s="289">
        <f>IF(OR($C171="*",$C171&lt;400),"",IF(AND('201819 DATA'!F171="*",$C171&gt;=400),"*",IF($C171&gt;=400,ROUND('201819 DATA'!F171/$C171,2),"")))</f>
        <v>0.65</v>
      </c>
      <c r="S171" s="289">
        <f>IF(OR($C171="*",$C171&lt;400),"",IF(AND('201819 DATA'!G171="*",$C171&gt;=400),"*",IF($C171&gt;=400,ROUND('201819 DATA'!G171/$C171,2),"")))</f>
        <v>0.2</v>
      </c>
      <c r="T171" s="289">
        <f>IF(OR($C171="*",$C171&lt;400),"",IF(AND('201819 DATA'!H171="*",$C171&gt;=400),"*",IF($C171&gt;=400,ROUND('201819 DATA'!H171/$C171,2),"")))</f>
        <v>0.08</v>
      </c>
      <c r="U171" s="289">
        <f>IF(OR($C171="*",$C171&lt;400),"",IF(AND('201819 DATA'!FM171="*",$C171&gt;=400),"*",IF($C171&gt;=400,ROUND('201819 DATA'!FM171/$C171,2),"")))</f>
        <v>7.0000000000000007E-2</v>
      </c>
      <c r="V171" s="312" t="str">
        <f>IF(OR($D171="*",$D171&lt;400),"",IF(AND('201819 DATA'!M171="*",$D171&gt;=400),"*",IF($D171&gt;=400,ROUND('201819 DATA'!M171/$D171,2),"")))</f>
        <v/>
      </c>
      <c r="W171" s="312" t="str">
        <f>IF(OR($D171="*",$D171&lt;400),"",IF(AND('201819 DATA'!N171="*",$D171&gt;=400),"*",IF($D171&gt;=400,ROUND('201819 DATA'!N171/$D171,2),"")))</f>
        <v/>
      </c>
      <c r="X171" s="312" t="str">
        <f>IF(OR($D171="*",$D171&lt;400),"",IF(AND('201819 DATA'!O171="*",$D171&gt;=400),"*",IF($D171&gt;=400,ROUND('201819 DATA'!O171/$D171,2),"")))</f>
        <v/>
      </c>
      <c r="Y171" s="312" t="str">
        <f>IF(OR($D171="*",$D171&lt;400),"",IF(AND('201819 DATA'!P171="*",$D171&gt;=400),"*",IF($D171&gt;=400,ROUND('201819 DATA'!P171/$D171,2),"")))</f>
        <v/>
      </c>
      <c r="Z171" s="312" t="str">
        <f>IF(OR($D171="*",$D171&lt;400),"",IF(AND('201819 DATA'!Q171="*",$D171&gt;=400),"*",IF($D171&gt;=400,ROUND('201819 DATA'!Q171/$D171,2),"")))</f>
        <v/>
      </c>
      <c r="AA171" s="312" t="str">
        <f>IF(OR($D171="*",$D171&lt;400),"",IF(AND('201819 DATA'!R171="*",$D171&gt;=400),"*",IF($D171&gt;=400,ROUND('201819 DATA'!R171/$D171,2),"")))</f>
        <v/>
      </c>
      <c r="AB171" s="312" t="str">
        <f>IF(OR($D171="*",$D171&lt;400),"",IF(AND('201819 DATA'!S171="*",$D171&gt;=400),"*",IF($D171&gt;=400,ROUND('201819 DATA'!S171/$D171,2),"")))</f>
        <v/>
      </c>
      <c r="AC171" s="312" t="str">
        <f>IF(OR($D171="*",$D171&lt;400),"",IF(AND('201819 DATA'!T171="*",$D171&gt;=400),"*",IF($D171&gt;=400,ROUND('201819 DATA'!T171/$D171,2),"")))</f>
        <v/>
      </c>
      <c r="AD171" s="289">
        <f>IF(OR($C171="*",$C171&lt;400),"",IF(AND('201819 DATA'!BC171="*",$C171&gt;=400),"*",IF($C171&gt;=400,ROUND('201819 DATA'!BC171/$C171,2),"")))</f>
        <v>0.01</v>
      </c>
      <c r="AE171" s="289">
        <f>IF(OR($C171="*",$C171&lt;400),"",IF(AND('201819 DATA'!BD171="*",$C171&gt;=400),"*",IF($C171&gt;=400,ROUND('201819 DATA'!BD171/$C171,2),"")))</f>
        <v>0.08</v>
      </c>
      <c r="AF171" s="289">
        <f>IF(OR($C171="*",$C171&lt;400),"",IF(AND('201819 DATA'!BE171="*",$C171&gt;=400),"*",IF($C171&gt;=400,ROUND('201819 DATA'!BE171/$C171,2),"")))</f>
        <v>0.02</v>
      </c>
      <c r="AG171" s="289">
        <f>IF(OR($C171="*",$C171&lt;400),"",IF(AND('201819 DATA'!BF171="*",$C171&gt;=400),"*",IF($C171&gt;=400,ROUND('201819 DATA'!BF171/$C171,2),"")))</f>
        <v>0.01</v>
      </c>
      <c r="AH171" s="289">
        <f>IF(OR($C171="*",$C171&lt;400),"",IF(AND('201819 DATA'!BG171="*",$C171&gt;=400),"*",IF($C171&gt;=400,ROUND('201819 DATA'!BG171/$C171,2),"")))</f>
        <v>0.41</v>
      </c>
      <c r="AI171" s="289">
        <f>IF(OR($C171="*",$C171&lt;400),"",IF(AND('201819 DATA'!BH171="*",$C171&gt;=400),"*",IF($C171&gt;=400,ROUND('201819 DATA'!BH171/$C171,2),"")))</f>
        <v>0.02</v>
      </c>
      <c r="AJ171" s="289">
        <f>IF(OR($C171="*",$C171&lt;400),"",IF(AND('201819 DATA'!BI171="*",$C171&gt;=400),"*",IF($C171&gt;=400,ROUND('201819 DATA'!BI171/$C171,2),"")))</f>
        <v>0</v>
      </c>
      <c r="AK171" s="289" t="str">
        <f>IF(OR($C171="*",$C171&lt;400),"",IF(AND('201819 DATA'!BJ171="*",$C171&gt;=400),"*",IF($C171&gt;=400,ROUND('201819 DATA'!BJ171/$C171,2),"")))</f>
        <v>*</v>
      </c>
      <c r="AL171" s="289">
        <f>IF(OR($C171="*",$C171&lt;400),"",IF(AND('201819 DATA'!BK171="*",$C171&gt;=400),"*",IF($C171&gt;=400,ROUND('201819 DATA'!BK171/$C171,2),"")))</f>
        <v>0.03</v>
      </c>
      <c r="AM171" s="289">
        <f>IF(OR($C171="*",$C171&lt;400),"",IF(AND('201819 DATA'!BL171="*",$C171&gt;=400),"*",IF($C171&gt;=400,ROUND('201819 DATA'!BL171/$C171,2),"")))</f>
        <v>0.03</v>
      </c>
      <c r="AN171" s="289">
        <f>IF(OR($C171="*",$C171&lt;400),"",IF(AND('201819 DATA'!BM171="*",$C171&gt;=400),"*",IF($C171&gt;=400,ROUND('201819 DATA'!BM171/$C171,2),"")))</f>
        <v>0.01</v>
      </c>
      <c r="AO171" s="289">
        <f>IF(OR($C171="*",$C171&lt;400),"",IF(AND('201819 DATA'!BN171="*",$C171&gt;=400),"*",IF($C171&gt;=400,ROUND('201819 DATA'!BN171/$C171,2),"")))</f>
        <v>0.02</v>
      </c>
      <c r="AP171" s="289">
        <f>IF(OR($C171="*",$C171&lt;400),"",IF(AND('201819 DATA'!BO171="*",$C171&gt;=400),"*",IF($C171&gt;=400,ROUND('201819 DATA'!BO171/$C171,2),"")))</f>
        <v>0.03</v>
      </c>
      <c r="AQ171" s="289">
        <f>IF(OR($C171="*",$C171&lt;400),"",IF(AND('201819 DATA'!BP171="*",$C171&gt;=400),"*",IF($C171&gt;=400,ROUND('201819 DATA'!BP171/$C171,2),"")))</f>
        <v>0.01</v>
      </c>
      <c r="AR171" s="289">
        <f>IF(OR($C171="*",$C171&lt;400),"",IF(AND('201819 DATA'!BQ171="*",$C171&gt;=400),"*",IF($C171&gt;=400,ROUND('201819 DATA'!BQ171/$C171,2),"")))</f>
        <v>0</v>
      </c>
      <c r="AS171" s="289">
        <f>IF(OR($C171="*",$C171&lt;400),"",IF(AND('201819 DATA'!BR171="*",$C171&gt;=400),"*",IF($C171&gt;=400,ROUND('201819 DATA'!BR171/$C171,2),"")))</f>
        <v>0</v>
      </c>
      <c r="AT171" s="289">
        <f>IF(OR($C171="*",$C171&lt;400),"",IF(AND('201819 DATA'!BS171="*",$C171&gt;=400),"*",IF($C171&gt;=400,ROUND('201819 DATA'!BS171/$C171,2),"")))</f>
        <v>0</v>
      </c>
      <c r="AU171" s="289">
        <f>IF(OR($C171="*",$C171&lt;400),"",IF(AND('201819 DATA'!BT171="*",$C171&gt;=400),"*",IF($C171&gt;=400,ROUND('201819 DATA'!BT171/$C171,2),"")))</f>
        <v>0.25</v>
      </c>
      <c r="AV171" s="289">
        <f>IF(OR($C171="*",$C171&lt;400),"",IF(AND('201819 DATA'!BU171="*",$C171&gt;=400),"*",IF($C171&gt;=400,ROUND('201819 DATA'!BU171/$C171,2),"")))</f>
        <v>7.0000000000000007E-2</v>
      </c>
      <c r="AW171" s="289">
        <f>IF(OR($C171="*",$C171&lt;400),"",IF(AND('201819 DATA'!BV171="*",$C171&gt;=400),"*",IF($C171&gt;=400,ROUND('201819 DATA'!BV171/$C171,2),"")))</f>
        <v>0</v>
      </c>
      <c r="AX171" s="289">
        <f>IF(OR($C171="*",$C171&lt;400),"",IF(AND('201819 DATA'!BW171="*",$C171&gt;=400),"*",IF($C171&gt;=400,ROUND('201819 DATA'!BW171/$C171,2),"")))</f>
        <v>0.01</v>
      </c>
    </row>
    <row r="172" spans="1:50" x14ac:dyDescent="0.2">
      <c r="A172" s="13" t="s">
        <v>1551</v>
      </c>
      <c r="B172" s="287" t="str">
        <f>'201819 DATA'!B172</f>
        <v>*</v>
      </c>
      <c r="C172" s="288" t="str">
        <f>'201819 DATA'!C172</f>
        <v>*</v>
      </c>
      <c r="D172" s="293" t="str">
        <f>'201819 DATA'!FN172</f>
        <v>*</v>
      </c>
      <c r="G172" s="295" t="str">
        <f t="shared" si="2"/>
        <v/>
      </c>
      <c r="H172" s="289" t="str">
        <f>IF(OR($C172="*",$C172&lt;400),"",IF(AND('201819 DATA'!F172="*",$C172&gt;=400),"*",IF($C172&gt;=400,ROUND('201819 DATA'!F172/$C172,2),"")))</f>
        <v/>
      </c>
      <c r="I172" s="296" t="str">
        <f>IF(OR($B172="*",$B172&lt;400),"",IF(AND('201819 DATA'!Y172="*",$B172&gt;=400),"*",IF($B172&gt;=400,ROUND('201819 DATA'!Y172/$B172,2),"")))</f>
        <v/>
      </c>
      <c r="J172" s="296" t="str">
        <f>IF(OR($B172="*",$B172&lt;400),"",IF(AND('201819 DATA'!Z172="*",$B172&gt;=400),"*",IF($B172&gt;=400,ROUND('201819 DATA'!Z172/$B172,2),"")))</f>
        <v/>
      </c>
      <c r="K172" s="296" t="str">
        <f>IF(OR($B172="*",$B172&lt;400),"",IF(AND('201819 DATA'!AA172="*",$B172&gt;=400),"*",IF($B172&gt;=400,ROUND('201819 DATA'!AA172/$B172,2),"")))</f>
        <v/>
      </c>
      <c r="L172" s="296" t="str">
        <f>IF(OR($B172="*",$B172&lt;400),"",IF(AND('201819 DATA'!AB172="*",$B172&gt;=400),"*",IF($B172&gt;=400,ROUND('201819 DATA'!AB172/$B172,2),"")))</f>
        <v/>
      </c>
      <c r="M172" s="296" t="str">
        <f>IF(OR($B172="*",$B172&lt;400),"",IF(AND('201819 DATA'!AC172="*",$B172&gt;=400),"*",IF($B172&gt;=400,ROUND('201819 DATA'!AC172/$B172,2),"")))</f>
        <v/>
      </c>
      <c r="N172" s="296" t="str">
        <f>IF(OR($B172="*",$B172&lt;400),"",IF(AND('201819 DATA'!AD172="*",$B172&gt;=400),"*",IF($B172&gt;=400,ROUND('201819 DATA'!AD172/$B172,2),"")))</f>
        <v/>
      </c>
      <c r="O172" s="296" t="str">
        <f>IF(OR($B172="*",$B172&lt;400),"",IF(AND('201819 DATA'!AE172="*",$B172&gt;=400),"*",IF($B172&gt;=400,ROUND('201819 DATA'!AE172/$B172,2),"")))</f>
        <v/>
      </c>
      <c r="P172" s="297"/>
      <c r="Q172" s="296" t="str">
        <f>IF(OR($B172="*",$B172&lt;400),"",IF(AND('201819 DATA'!FL172="*",$B172&gt;=400),"*",IF($B172&gt;=400,ROUND('201819 DATA'!FL172/$B172,2),"")))</f>
        <v/>
      </c>
      <c r="R172" s="289" t="str">
        <f>IF(OR($C172="*",$C172&lt;400),"",IF(AND('201819 DATA'!F172="*",$C172&gt;=400),"*",IF($C172&gt;=400,ROUND('201819 DATA'!F172/$C172,2),"")))</f>
        <v/>
      </c>
      <c r="S172" s="289" t="str">
        <f>IF(OR($C172="*",$C172&lt;400),"",IF(AND('201819 DATA'!G172="*",$C172&gt;=400),"*",IF($C172&gt;=400,ROUND('201819 DATA'!G172/$C172,2),"")))</f>
        <v/>
      </c>
      <c r="T172" s="289" t="str">
        <f>IF(OR($C172="*",$C172&lt;400),"",IF(AND('201819 DATA'!H172="*",$C172&gt;=400),"*",IF($C172&gt;=400,ROUND('201819 DATA'!H172/$C172,2),"")))</f>
        <v/>
      </c>
      <c r="U172" s="289" t="str">
        <f>IF(OR($C172="*",$C172&lt;400),"",IF(AND('201819 DATA'!FM172="*",$C172&gt;=400),"*",IF($C172&gt;=400,ROUND('201819 DATA'!FM172/$C172,2),"")))</f>
        <v/>
      </c>
      <c r="V172" s="312" t="str">
        <f>IF(OR($D172="*",$D172&lt;400),"",IF(AND('201819 DATA'!M172="*",$D172&gt;=400),"*",IF($D172&gt;=400,ROUND('201819 DATA'!M172/$D172,2),"")))</f>
        <v/>
      </c>
      <c r="W172" s="312" t="str">
        <f>IF(OR($D172="*",$D172&lt;400),"",IF(AND('201819 DATA'!N172="*",$D172&gt;=400),"*",IF($D172&gt;=400,ROUND('201819 DATA'!N172/$D172,2),"")))</f>
        <v/>
      </c>
      <c r="X172" s="312" t="str">
        <f>IF(OR($D172="*",$D172&lt;400),"",IF(AND('201819 DATA'!O172="*",$D172&gt;=400),"*",IF($D172&gt;=400,ROUND('201819 DATA'!O172/$D172,2),"")))</f>
        <v/>
      </c>
      <c r="Y172" s="312" t="str">
        <f>IF(OR($D172="*",$D172&lt;400),"",IF(AND('201819 DATA'!P172="*",$D172&gt;=400),"*",IF($D172&gt;=400,ROUND('201819 DATA'!P172/$D172,2),"")))</f>
        <v/>
      </c>
      <c r="Z172" s="312" t="str">
        <f>IF(OR($D172="*",$D172&lt;400),"",IF(AND('201819 DATA'!Q172="*",$D172&gt;=400),"*",IF($D172&gt;=400,ROUND('201819 DATA'!Q172/$D172,2),"")))</f>
        <v/>
      </c>
      <c r="AA172" s="312" t="str">
        <f>IF(OR($D172="*",$D172&lt;400),"",IF(AND('201819 DATA'!R172="*",$D172&gt;=400),"*",IF($D172&gt;=400,ROUND('201819 DATA'!R172/$D172,2),"")))</f>
        <v/>
      </c>
      <c r="AB172" s="312" t="str">
        <f>IF(OR($D172="*",$D172&lt;400),"",IF(AND('201819 DATA'!S172="*",$D172&gt;=400),"*",IF($D172&gt;=400,ROUND('201819 DATA'!S172/$D172,2),"")))</f>
        <v/>
      </c>
      <c r="AC172" s="312" t="str">
        <f>IF(OR($D172="*",$D172&lt;400),"",IF(AND('201819 DATA'!T172="*",$D172&gt;=400),"*",IF($D172&gt;=400,ROUND('201819 DATA'!T172/$D172,2),"")))</f>
        <v/>
      </c>
      <c r="AD172" s="289" t="str">
        <f>IF(OR($C172="*",$C172&lt;400),"",IF(AND('201819 DATA'!BC172="*",$C172&gt;=400),"*",IF($C172&gt;=400,ROUND('201819 DATA'!BC172/$C172,2),"")))</f>
        <v/>
      </c>
      <c r="AE172" s="289" t="str">
        <f>IF(OR($C172="*",$C172&lt;400),"",IF(AND('201819 DATA'!BD172="*",$C172&gt;=400),"*",IF($C172&gt;=400,ROUND('201819 DATA'!BD172/$C172,2),"")))</f>
        <v/>
      </c>
      <c r="AF172" s="289" t="str">
        <f>IF(OR($C172="*",$C172&lt;400),"",IF(AND('201819 DATA'!BE172="*",$C172&gt;=400),"*",IF($C172&gt;=400,ROUND('201819 DATA'!BE172/$C172,2),"")))</f>
        <v/>
      </c>
      <c r="AG172" s="289" t="str">
        <f>IF(OR($C172="*",$C172&lt;400),"",IF(AND('201819 DATA'!BF172="*",$C172&gt;=400),"*",IF($C172&gt;=400,ROUND('201819 DATA'!BF172/$C172,2),"")))</f>
        <v/>
      </c>
      <c r="AH172" s="289" t="str">
        <f>IF(OR($C172="*",$C172&lt;400),"",IF(AND('201819 DATA'!BG172="*",$C172&gt;=400),"*",IF($C172&gt;=400,ROUND('201819 DATA'!BG172/$C172,2),"")))</f>
        <v/>
      </c>
      <c r="AI172" s="289" t="str">
        <f>IF(OR($C172="*",$C172&lt;400),"",IF(AND('201819 DATA'!BH172="*",$C172&gt;=400),"*",IF($C172&gt;=400,ROUND('201819 DATA'!BH172/$C172,2),"")))</f>
        <v/>
      </c>
      <c r="AJ172" s="289" t="str">
        <f>IF(OR($C172="*",$C172&lt;400),"",IF(AND('201819 DATA'!BI172="*",$C172&gt;=400),"*",IF($C172&gt;=400,ROUND('201819 DATA'!BI172/$C172,2),"")))</f>
        <v/>
      </c>
      <c r="AK172" s="289" t="str">
        <f>IF(OR($C172="*",$C172&lt;400),"",IF(AND('201819 DATA'!BJ172="*",$C172&gt;=400),"*",IF($C172&gt;=400,ROUND('201819 DATA'!BJ172/$C172,2),"")))</f>
        <v/>
      </c>
      <c r="AL172" s="289" t="str">
        <f>IF(OR($C172="*",$C172&lt;400),"",IF(AND('201819 DATA'!BK172="*",$C172&gt;=400),"*",IF($C172&gt;=400,ROUND('201819 DATA'!BK172/$C172,2),"")))</f>
        <v/>
      </c>
      <c r="AM172" s="289" t="str">
        <f>IF(OR($C172="*",$C172&lt;400),"",IF(AND('201819 DATA'!BL172="*",$C172&gt;=400),"*",IF($C172&gt;=400,ROUND('201819 DATA'!BL172/$C172,2),"")))</f>
        <v/>
      </c>
      <c r="AN172" s="289" t="str">
        <f>IF(OR($C172="*",$C172&lt;400),"",IF(AND('201819 DATA'!BM172="*",$C172&gt;=400),"*",IF($C172&gt;=400,ROUND('201819 DATA'!BM172/$C172,2),"")))</f>
        <v/>
      </c>
      <c r="AO172" s="289" t="str">
        <f>IF(OR($C172="*",$C172&lt;400),"",IF(AND('201819 DATA'!BN172="*",$C172&gt;=400),"*",IF($C172&gt;=400,ROUND('201819 DATA'!BN172/$C172,2),"")))</f>
        <v/>
      </c>
      <c r="AP172" s="289" t="str">
        <f>IF(OR($C172="*",$C172&lt;400),"",IF(AND('201819 DATA'!BO172="*",$C172&gt;=400),"*",IF($C172&gt;=400,ROUND('201819 DATA'!BO172/$C172,2),"")))</f>
        <v/>
      </c>
      <c r="AQ172" s="289" t="str">
        <f>IF(OR($C172="*",$C172&lt;400),"",IF(AND('201819 DATA'!BP172="*",$C172&gt;=400),"*",IF($C172&gt;=400,ROUND('201819 DATA'!BP172/$C172,2),"")))</f>
        <v/>
      </c>
      <c r="AR172" s="289" t="str">
        <f>IF(OR($C172="*",$C172&lt;400),"",IF(AND('201819 DATA'!BQ172="*",$C172&gt;=400),"*",IF($C172&gt;=400,ROUND('201819 DATA'!BQ172/$C172,2),"")))</f>
        <v/>
      </c>
      <c r="AS172" s="289" t="str">
        <f>IF(OR($C172="*",$C172&lt;400),"",IF(AND('201819 DATA'!BR172="*",$C172&gt;=400),"*",IF($C172&gt;=400,ROUND('201819 DATA'!BR172/$C172,2),"")))</f>
        <v/>
      </c>
      <c r="AT172" s="289" t="str">
        <f>IF(OR($C172="*",$C172&lt;400),"",IF(AND('201819 DATA'!BS172="*",$C172&gt;=400),"*",IF($C172&gt;=400,ROUND('201819 DATA'!BS172/$C172,2),"")))</f>
        <v/>
      </c>
      <c r="AU172" s="289" t="str">
        <f>IF(OR($C172="*",$C172&lt;400),"",IF(AND('201819 DATA'!BT172="*",$C172&gt;=400),"*",IF($C172&gt;=400,ROUND('201819 DATA'!BT172/$C172,2),"")))</f>
        <v/>
      </c>
      <c r="AV172" s="289" t="str">
        <f>IF(OR($C172="*",$C172&lt;400),"",IF(AND('201819 DATA'!BU172="*",$C172&gt;=400),"*",IF($C172&gt;=400,ROUND('201819 DATA'!BU172/$C172,2),"")))</f>
        <v/>
      </c>
      <c r="AW172" s="289" t="str">
        <f>IF(OR($C172="*",$C172&lt;400),"",IF(AND('201819 DATA'!BV172="*",$C172&gt;=400),"*",IF($C172&gt;=400,ROUND('201819 DATA'!BV172/$C172,2),"")))</f>
        <v/>
      </c>
      <c r="AX172" s="289" t="str">
        <f>IF(OR($C172="*",$C172&lt;400),"",IF(AND('201819 DATA'!BW172="*",$C172&gt;=400),"*",IF($C172&gt;=400,ROUND('201819 DATA'!BW172/$C172,2),"")))</f>
        <v/>
      </c>
    </row>
    <row r="173" spans="1:50" x14ac:dyDescent="0.2">
      <c r="A173" s="13" t="s">
        <v>257</v>
      </c>
      <c r="B173" s="287">
        <f>'201819 DATA'!B173</f>
        <v>254340</v>
      </c>
      <c r="C173" s="288">
        <f>'201819 DATA'!C173</f>
        <v>220270</v>
      </c>
      <c r="D173" s="293">
        <f>'201819 DATA'!FN173</f>
        <v>70615</v>
      </c>
      <c r="G173" s="295">
        <f t="shared" si="2"/>
        <v>0.87</v>
      </c>
      <c r="H173" s="289">
        <f>IF(OR($C173="*",$C173&lt;400),"",IF(AND('201819 DATA'!F173="*",$C173&gt;=400),"*",IF($C173&gt;=400,ROUND('201819 DATA'!F173/$C173,2),"")))</f>
        <v>0.24</v>
      </c>
      <c r="I173" s="296">
        <f>IF(OR($B173="*",$B173&lt;400),"",IF(AND('201819 DATA'!Y173="*",$B173&gt;=400),"*",IF($B173&gt;=400,ROUND('201819 DATA'!Y173/$B173,2),"")))</f>
        <v>0.1</v>
      </c>
      <c r="J173" s="296">
        <f>IF(OR($B173="*",$B173&lt;400),"",IF(AND('201819 DATA'!Z173="*",$B173&gt;=400),"*",IF($B173&gt;=400,ROUND('201819 DATA'!Z173/$B173,2),"")))</f>
        <v>0.1</v>
      </c>
      <c r="K173" s="296">
        <f>IF(OR($B173="*",$B173&lt;400),"",IF(AND('201819 DATA'!AA173="*",$B173&gt;=400),"*",IF($B173&gt;=400,ROUND('201819 DATA'!AA173/$B173,2),"")))</f>
        <v>0.19</v>
      </c>
      <c r="L173" s="296">
        <f>IF(OR($B173="*",$B173&lt;400),"",IF(AND('201819 DATA'!AB173="*",$B173&gt;=400),"*",IF($B173&gt;=400,ROUND('201819 DATA'!AB173/$B173,2),"")))</f>
        <v>0.2</v>
      </c>
      <c r="M173" s="296">
        <f>IF(OR($B173="*",$B173&lt;400),"",IF(AND('201819 DATA'!AC173="*",$B173&gt;=400),"*",IF($B173&gt;=400,ROUND('201819 DATA'!AC173/$B173,2),"")))</f>
        <v>0.22</v>
      </c>
      <c r="N173" s="296">
        <f>IF(OR($B173="*",$B173&lt;400),"",IF(AND('201819 DATA'!AD173="*",$B173&gt;=400),"*",IF($B173&gt;=400,ROUND('201819 DATA'!AD173/$B173,2),"")))</f>
        <v>0.15</v>
      </c>
      <c r="O173" s="296">
        <f>IF(OR($B173="*",$B173&lt;400),"",IF(AND('201819 DATA'!AE173="*",$B173&gt;=400),"*",IF($B173&gt;=400,ROUND('201819 DATA'!AE173/$B173,2),"")))</f>
        <v>0.02</v>
      </c>
      <c r="P173" s="297"/>
      <c r="Q173" s="296">
        <f>IF(OR($B173="*",$B173&lt;400),"",IF(AND('201819 DATA'!FL173="*",$B173&gt;=400),"*",IF($B173&gt;=400,ROUND('201819 DATA'!FL173/$B173,2),"")))</f>
        <v>0.67</v>
      </c>
      <c r="R173" s="289">
        <f>IF(OR($C173="*",$C173&lt;400),"",IF(AND('201819 DATA'!F173="*",$C173&gt;=400),"*",IF($C173&gt;=400,ROUND('201819 DATA'!F173/$C173,2),"")))</f>
        <v>0.24</v>
      </c>
      <c r="S173" s="289">
        <f>IF(OR($C173="*",$C173&lt;400),"",IF(AND('201819 DATA'!G173="*",$C173&gt;=400),"*",IF($C173&gt;=400,ROUND('201819 DATA'!G173/$C173,2),"")))</f>
        <v>0.2</v>
      </c>
      <c r="T173" s="289">
        <f>IF(OR($C173="*",$C173&lt;400),"",IF(AND('201819 DATA'!H173="*",$C173&gt;=400),"*",IF($C173&gt;=400,ROUND('201819 DATA'!H173/$C173,2),"")))</f>
        <v>0.4</v>
      </c>
      <c r="U173" s="289">
        <f>IF(OR($C173="*",$C173&lt;400),"",IF(AND('201819 DATA'!FM173="*",$C173&gt;=400),"*",IF($C173&gt;=400,ROUND('201819 DATA'!FM173/$C173,2),"")))</f>
        <v>0.16</v>
      </c>
      <c r="V173" s="312">
        <f>IF(OR($D173="*",$D173&lt;400),"",IF(AND('201819 DATA'!M173="*",$D173&gt;=400),"*",IF($D173&gt;=400,ROUND('201819 DATA'!M173/$D173,2),"")))</f>
        <v>0.56999999999999995</v>
      </c>
      <c r="W173" s="312">
        <f>IF(OR($D173="*",$D173&lt;400),"",IF(AND('201819 DATA'!N173="*",$D173&gt;=400),"*",IF($D173&gt;=400,ROUND('201819 DATA'!N173/$D173,2),"")))</f>
        <v>0.19</v>
      </c>
      <c r="X173" s="312">
        <f>IF(OR($D173="*",$D173&lt;400),"",IF(AND('201819 DATA'!O173="*",$D173&gt;=400),"*",IF($D173&gt;=400,ROUND('201819 DATA'!O173/$D173,2),"")))</f>
        <v>0.09</v>
      </c>
      <c r="Y173" s="312">
        <f>IF(OR($D173="*",$D173&lt;400),"",IF(AND('201819 DATA'!P173="*",$D173&gt;=400),"*",IF($D173&gt;=400,ROUND('201819 DATA'!P173/$D173,2),"")))</f>
        <v>0.1</v>
      </c>
      <c r="Z173" s="312">
        <f>IF(OR($D173="*",$D173&lt;400),"",IF(AND('201819 DATA'!Q173="*",$D173&gt;=400),"*",IF($D173&gt;=400,ROUND('201819 DATA'!Q173/$D173,2),"")))</f>
        <v>0.03</v>
      </c>
      <c r="AA173" s="312">
        <f>IF(OR($D173="*",$D173&lt;400),"",IF(AND('201819 DATA'!R173="*",$D173&gt;=400),"*",IF($D173&gt;=400,ROUND('201819 DATA'!R173/$D173,2),"")))</f>
        <v>0.01</v>
      </c>
      <c r="AB173" s="312">
        <f>IF(OR($D173="*",$D173&lt;400),"",IF(AND('201819 DATA'!S173="*",$D173&gt;=400),"*",IF($D173&gt;=400,ROUND('201819 DATA'!S173/$D173,2),"")))</f>
        <v>0</v>
      </c>
      <c r="AC173" s="312">
        <f>IF(OR($D173="*",$D173&lt;400),"",IF(AND('201819 DATA'!T173="*",$D173&gt;=400),"*",IF($D173&gt;=400,ROUND('201819 DATA'!T173/$D173,2),"")))</f>
        <v>0</v>
      </c>
      <c r="AD173" s="289">
        <f>IF(OR($C173="*",$C173&lt;400),"",IF(AND('201819 DATA'!BC173="*",$C173&gt;=400),"*",IF($C173&gt;=400,ROUND('201819 DATA'!BC173/$C173,2),"")))</f>
        <v>0.02</v>
      </c>
      <c r="AE173" s="289">
        <f>IF(OR($C173="*",$C173&lt;400),"",IF(AND('201819 DATA'!BD173="*",$C173&gt;=400),"*",IF($C173&gt;=400,ROUND('201819 DATA'!BD173/$C173,2),"")))</f>
        <v>0.19</v>
      </c>
      <c r="AF173" s="289">
        <f>IF(OR($C173="*",$C173&lt;400),"",IF(AND('201819 DATA'!BE173="*",$C173&gt;=400),"*",IF($C173&gt;=400,ROUND('201819 DATA'!BE173/$C173,2),"")))</f>
        <v>0.04</v>
      </c>
      <c r="AG173" s="289">
        <f>IF(OR($C173="*",$C173&lt;400),"",IF(AND('201819 DATA'!BF173="*",$C173&gt;=400),"*",IF($C173&gt;=400,ROUND('201819 DATA'!BF173/$C173,2),"")))</f>
        <v>0.02</v>
      </c>
      <c r="AH173" s="289">
        <f>IF(OR($C173="*",$C173&lt;400),"",IF(AND('201819 DATA'!BG173="*",$C173&gt;=400),"*",IF($C173&gt;=400,ROUND('201819 DATA'!BG173/$C173,2),"")))</f>
        <v>0</v>
      </c>
      <c r="AI173" s="289">
        <f>IF(OR($C173="*",$C173&lt;400),"",IF(AND('201819 DATA'!BH173="*",$C173&gt;=400),"*",IF($C173&gt;=400,ROUND('201819 DATA'!BH173/$C173,2),"")))</f>
        <v>0.05</v>
      </c>
      <c r="AJ173" s="289">
        <f>IF(OR($C173="*",$C173&lt;400),"",IF(AND('201819 DATA'!BI173="*",$C173&gt;=400),"*",IF($C173&gt;=400,ROUND('201819 DATA'!BI173/$C173,2),"")))</f>
        <v>0.03</v>
      </c>
      <c r="AK173" s="289">
        <f>IF(OR($C173="*",$C173&lt;400),"",IF(AND('201819 DATA'!BJ173="*",$C173&gt;=400),"*",IF($C173&gt;=400,ROUND('201819 DATA'!BJ173/$C173,2),"")))</f>
        <v>0</v>
      </c>
      <c r="AL173" s="289">
        <f>IF(OR($C173="*",$C173&lt;400),"",IF(AND('201819 DATA'!BK173="*",$C173&gt;=400),"*",IF($C173&gt;=400,ROUND('201819 DATA'!BK173/$C173,2),"")))</f>
        <v>0.06</v>
      </c>
      <c r="AM173" s="289">
        <f>IF(OR($C173="*",$C173&lt;400),"",IF(AND('201819 DATA'!BL173="*",$C173&gt;=400),"*",IF($C173&gt;=400,ROUND('201819 DATA'!BL173/$C173,2),"")))</f>
        <v>0.04</v>
      </c>
      <c r="AN173" s="289">
        <f>IF(OR($C173="*",$C173&lt;400),"",IF(AND('201819 DATA'!BM173="*",$C173&gt;=400),"*",IF($C173&gt;=400,ROUND('201819 DATA'!BM173/$C173,2),"")))</f>
        <v>0.09</v>
      </c>
      <c r="AO173" s="289">
        <f>IF(OR($C173="*",$C173&lt;400),"",IF(AND('201819 DATA'!BN173="*",$C173&gt;=400),"*",IF($C173&gt;=400,ROUND('201819 DATA'!BN173/$C173,2),"")))</f>
        <v>0.01</v>
      </c>
      <c r="AP173" s="289">
        <f>IF(OR($C173="*",$C173&lt;400),"",IF(AND('201819 DATA'!BO173="*",$C173&gt;=400),"*",IF($C173&gt;=400,ROUND('201819 DATA'!BO173/$C173,2),"")))</f>
        <v>0.04</v>
      </c>
      <c r="AQ173" s="289">
        <f>IF(OR($C173="*",$C173&lt;400),"",IF(AND('201819 DATA'!BP173="*",$C173&gt;=400),"*",IF($C173&gt;=400,ROUND('201819 DATA'!BP173/$C173,2),"")))</f>
        <v>0.06</v>
      </c>
      <c r="AR173" s="289">
        <f>IF(OR($C173="*",$C173&lt;400),"",IF(AND('201819 DATA'!BQ173="*",$C173&gt;=400),"*",IF($C173&gt;=400,ROUND('201819 DATA'!BQ173/$C173,2),"")))</f>
        <v>0.12</v>
      </c>
      <c r="AS173" s="289">
        <f>IF(OR($C173="*",$C173&lt;400),"",IF(AND('201819 DATA'!BR173="*",$C173&gt;=400),"*",IF($C173&gt;=400,ROUND('201819 DATA'!BR173/$C173,2),"")))</f>
        <v>0.02</v>
      </c>
      <c r="AT173" s="289">
        <f>IF(OR($C173="*",$C173&lt;400),"",IF(AND('201819 DATA'!BS173="*",$C173&gt;=400),"*",IF($C173&gt;=400,ROUND('201819 DATA'!BS173/$C173,2),"")))</f>
        <v>0</v>
      </c>
      <c r="AU173" s="289">
        <f>IF(OR($C173="*",$C173&lt;400),"",IF(AND('201819 DATA'!BT173="*",$C173&gt;=400),"*",IF($C173&gt;=400,ROUND('201819 DATA'!BT173/$C173,2),"")))</f>
        <v>7.0000000000000007E-2</v>
      </c>
      <c r="AV173" s="289">
        <f>IF(OR($C173="*",$C173&lt;400),"",IF(AND('201819 DATA'!BU173="*",$C173&gt;=400),"*",IF($C173&gt;=400,ROUND('201819 DATA'!BU173/$C173,2),"")))</f>
        <v>0.04</v>
      </c>
      <c r="AW173" s="289">
        <f>IF(OR($C173="*",$C173&lt;400),"",IF(AND('201819 DATA'!BV173="*",$C173&gt;=400),"*",IF($C173&gt;=400,ROUND('201819 DATA'!BV173/$C173,2),"")))</f>
        <v>0</v>
      </c>
      <c r="AX173" s="289">
        <f>IF(OR($C173="*",$C173&lt;400),"",IF(AND('201819 DATA'!BW173="*",$C173&gt;=400),"*",IF($C173&gt;=400,ROUND('201819 DATA'!BW173/$C173,2),"")))</f>
        <v>0.08</v>
      </c>
    </row>
    <row r="174" spans="1:50" x14ac:dyDescent="0.2">
      <c r="A174" s="13" t="s">
        <v>748</v>
      </c>
      <c r="B174" s="287">
        <f>'201819 DATA'!B174</f>
        <v>40095</v>
      </c>
      <c r="C174" s="288">
        <f>'201819 DATA'!C174</f>
        <v>34195</v>
      </c>
      <c r="D174" s="293">
        <f>'201819 DATA'!FN174</f>
        <v>15365</v>
      </c>
      <c r="G174" s="295">
        <f t="shared" si="2"/>
        <v>0.85</v>
      </c>
      <c r="H174" s="289">
        <f>IF(OR($C174="*",$C174&lt;400),"",IF(AND('201819 DATA'!F174="*",$C174&gt;=400),"*",IF($C174&gt;=400,ROUND('201819 DATA'!F174/$C174,2),"")))</f>
        <v>0.39</v>
      </c>
      <c r="I174" s="296">
        <f>IF(OR($B174="*",$B174&lt;400),"",IF(AND('201819 DATA'!Y174="*",$B174&gt;=400),"*",IF($B174&gt;=400,ROUND('201819 DATA'!Y174/$B174,2),"")))</f>
        <v>7.0000000000000007E-2</v>
      </c>
      <c r="J174" s="296">
        <f>IF(OR($B174="*",$B174&lt;400),"",IF(AND('201819 DATA'!Z174="*",$B174&gt;=400),"*",IF($B174&gt;=400,ROUND('201819 DATA'!Z174/$B174,2),"")))</f>
        <v>0.06</v>
      </c>
      <c r="K174" s="296">
        <f>IF(OR($B174="*",$B174&lt;400),"",IF(AND('201819 DATA'!AA174="*",$B174&gt;=400),"*",IF($B174&gt;=400,ROUND('201819 DATA'!AA174/$B174,2),"")))</f>
        <v>0.08</v>
      </c>
      <c r="L174" s="296">
        <f>IF(OR($B174="*",$B174&lt;400),"",IF(AND('201819 DATA'!AB174="*",$B174&gt;=400),"*",IF($B174&gt;=400,ROUND('201819 DATA'!AB174/$B174,2),"")))</f>
        <v>0.15</v>
      </c>
      <c r="M174" s="296">
        <f>IF(OR($B174="*",$B174&lt;400),"",IF(AND('201819 DATA'!AC174="*",$B174&gt;=400),"*",IF($B174&gt;=400,ROUND('201819 DATA'!AC174/$B174,2),"")))</f>
        <v>0.28999999999999998</v>
      </c>
      <c r="N174" s="296">
        <f>IF(OR($B174="*",$B174&lt;400),"",IF(AND('201819 DATA'!AD174="*",$B174&gt;=400),"*",IF($B174&gt;=400,ROUND('201819 DATA'!AD174/$B174,2),"")))</f>
        <v>0.28000000000000003</v>
      </c>
      <c r="O174" s="296">
        <f>IF(OR($B174="*",$B174&lt;400),"",IF(AND('201819 DATA'!AE174="*",$B174&gt;=400),"*",IF($B174&gt;=400,ROUND('201819 DATA'!AE174/$B174,2),"")))</f>
        <v>0.05</v>
      </c>
      <c r="P174" s="297"/>
      <c r="Q174" s="296">
        <f>IF(OR($B174="*",$B174&lt;400),"",IF(AND('201819 DATA'!FL174="*",$B174&gt;=400),"*",IF($B174&gt;=400,ROUND('201819 DATA'!FL174/$B174,2),"")))</f>
        <v>0.65</v>
      </c>
      <c r="R174" s="289">
        <f>IF(OR($C174="*",$C174&lt;400),"",IF(AND('201819 DATA'!F174="*",$C174&gt;=400),"*",IF($C174&gt;=400,ROUND('201819 DATA'!F174/$C174,2),"")))</f>
        <v>0.39</v>
      </c>
      <c r="S174" s="289">
        <f>IF(OR($C174="*",$C174&lt;400),"",IF(AND('201819 DATA'!G174="*",$C174&gt;=400),"*",IF($C174&gt;=400,ROUND('201819 DATA'!G174/$C174,2),"")))</f>
        <v>0.06</v>
      </c>
      <c r="T174" s="289">
        <f>IF(OR($C174="*",$C174&lt;400),"",IF(AND('201819 DATA'!H174="*",$C174&gt;=400),"*",IF($C174&gt;=400,ROUND('201819 DATA'!H174/$C174,2),"")))</f>
        <v>0.48</v>
      </c>
      <c r="U174" s="289">
        <f>IF(OR($C174="*",$C174&lt;400),"",IF(AND('201819 DATA'!FM174="*",$C174&gt;=400),"*",IF($C174&gt;=400,ROUND('201819 DATA'!FM174/$C174,2),"")))</f>
        <v>7.0000000000000007E-2</v>
      </c>
      <c r="V174" s="312">
        <f>IF(OR($D174="*",$D174&lt;400),"",IF(AND('201819 DATA'!M174="*",$D174&gt;=400),"*",IF($D174&gt;=400,ROUND('201819 DATA'!M174/$D174,2),"")))</f>
        <v>0.55000000000000004</v>
      </c>
      <c r="W174" s="312">
        <f>IF(OR($D174="*",$D174&lt;400),"",IF(AND('201819 DATA'!N174="*",$D174&gt;=400),"*",IF($D174&gt;=400,ROUND('201819 DATA'!N174/$D174,2),"")))</f>
        <v>0.17</v>
      </c>
      <c r="X174" s="312">
        <f>IF(OR($D174="*",$D174&lt;400),"",IF(AND('201819 DATA'!O174="*",$D174&gt;=400),"*",IF($D174&gt;=400,ROUND('201819 DATA'!O174/$D174,2),"")))</f>
        <v>7.0000000000000007E-2</v>
      </c>
      <c r="Y174" s="312">
        <f>IF(OR($D174="*",$D174&lt;400),"",IF(AND('201819 DATA'!P174="*",$D174&gt;=400),"*",IF($D174&gt;=400,ROUND('201819 DATA'!P174/$D174,2),"")))</f>
        <v>0.13</v>
      </c>
      <c r="Z174" s="312">
        <f>IF(OR($D174="*",$D174&lt;400),"",IF(AND('201819 DATA'!Q174="*",$D174&gt;=400),"*",IF($D174&gt;=400,ROUND('201819 DATA'!Q174/$D174,2),"")))</f>
        <v>0.06</v>
      </c>
      <c r="AA174" s="312">
        <f>IF(OR($D174="*",$D174&lt;400),"",IF(AND('201819 DATA'!R174="*",$D174&gt;=400),"*",IF($D174&gt;=400,ROUND('201819 DATA'!R174/$D174,2),"")))</f>
        <v>0.02</v>
      </c>
      <c r="AB174" s="312">
        <f>IF(OR($D174="*",$D174&lt;400),"",IF(AND('201819 DATA'!S174="*",$D174&gt;=400),"*",IF($D174&gt;=400,ROUND('201819 DATA'!S174/$D174,2),"")))</f>
        <v>0</v>
      </c>
      <c r="AC174" s="312">
        <f>IF(OR($D174="*",$D174&lt;400),"",IF(AND('201819 DATA'!T174="*",$D174&gt;=400),"*",IF($D174&gt;=400,ROUND('201819 DATA'!T174/$D174,2),"")))</f>
        <v>0.01</v>
      </c>
      <c r="AD174" s="289">
        <f>IF(OR($C174="*",$C174&lt;400),"",IF(AND('201819 DATA'!BC174="*",$C174&gt;=400),"*",IF($C174&gt;=400,ROUND('201819 DATA'!BC174/$C174,2),"")))</f>
        <v>0.04</v>
      </c>
      <c r="AE174" s="289">
        <f>IF(OR($C174="*",$C174&lt;400),"",IF(AND('201819 DATA'!BD174="*",$C174&gt;=400),"*",IF($C174&gt;=400,ROUND('201819 DATA'!BD174/$C174,2),"")))</f>
        <v>0.19</v>
      </c>
      <c r="AF174" s="289">
        <f>IF(OR($C174="*",$C174&lt;400),"",IF(AND('201819 DATA'!BE174="*",$C174&gt;=400),"*",IF($C174&gt;=400,ROUND('201819 DATA'!BE174/$C174,2),"")))</f>
        <v>0.02</v>
      </c>
      <c r="AG174" s="289">
        <f>IF(OR($C174="*",$C174&lt;400),"",IF(AND('201819 DATA'!BF174="*",$C174&gt;=400),"*",IF($C174&gt;=400,ROUND('201819 DATA'!BF174/$C174,2),"")))</f>
        <v>0.01</v>
      </c>
      <c r="AH174" s="289">
        <f>IF(OR($C174="*",$C174&lt;400),"",IF(AND('201819 DATA'!BG174="*",$C174&gt;=400),"*",IF($C174&gt;=400,ROUND('201819 DATA'!BG174/$C174,2),"")))</f>
        <v>0.01</v>
      </c>
      <c r="AI174" s="289">
        <f>IF(OR($C174="*",$C174&lt;400),"",IF(AND('201819 DATA'!BH174="*",$C174&gt;=400),"*",IF($C174&gt;=400,ROUND('201819 DATA'!BH174/$C174,2),"")))</f>
        <v>0.02</v>
      </c>
      <c r="AJ174" s="289">
        <f>IF(OR($C174="*",$C174&lt;400),"",IF(AND('201819 DATA'!BI174="*",$C174&gt;=400),"*",IF($C174&gt;=400,ROUND('201819 DATA'!BI174/$C174,2),"")))</f>
        <v>0.06</v>
      </c>
      <c r="AK174" s="289">
        <f>IF(OR($C174="*",$C174&lt;400),"",IF(AND('201819 DATA'!BJ174="*",$C174&gt;=400),"*",IF($C174&gt;=400,ROUND('201819 DATA'!BJ174/$C174,2),"")))</f>
        <v>0</v>
      </c>
      <c r="AL174" s="289">
        <f>IF(OR($C174="*",$C174&lt;400),"",IF(AND('201819 DATA'!BK174="*",$C174&gt;=400),"*",IF($C174&gt;=400,ROUND('201819 DATA'!BK174/$C174,2),"")))</f>
        <v>0.05</v>
      </c>
      <c r="AM174" s="289">
        <f>IF(OR($C174="*",$C174&lt;400),"",IF(AND('201819 DATA'!BL174="*",$C174&gt;=400),"*",IF($C174&gt;=400,ROUND('201819 DATA'!BL174/$C174,2),"")))</f>
        <v>0.06</v>
      </c>
      <c r="AN174" s="289">
        <f>IF(OR($C174="*",$C174&lt;400),"",IF(AND('201819 DATA'!BM174="*",$C174&gt;=400),"*",IF($C174&gt;=400,ROUND('201819 DATA'!BM174/$C174,2),"")))</f>
        <v>0.13</v>
      </c>
      <c r="AO174" s="289">
        <f>IF(OR($C174="*",$C174&lt;400),"",IF(AND('201819 DATA'!BN174="*",$C174&gt;=400),"*",IF($C174&gt;=400,ROUND('201819 DATA'!BN174/$C174,2),"")))</f>
        <v>0.01</v>
      </c>
      <c r="AP174" s="289">
        <f>IF(OR($C174="*",$C174&lt;400),"",IF(AND('201819 DATA'!BO174="*",$C174&gt;=400),"*",IF($C174&gt;=400,ROUND('201819 DATA'!BO174/$C174,2),"")))</f>
        <v>0.06</v>
      </c>
      <c r="AQ174" s="289">
        <f>IF(OR($C174="*",$C174&lt;400),"",IF(AND('201819 DATA'!BP174="*",$C174&gt;=400),"*",IF($C174&gt;=400,ROUND('201819 DATA'!BP174/$C174,2),"")))</f>
        <v>0.05</v>
      </c>
      <c r="AR174" s="289">
        <f>IF(OR($C174="*",$C174&lt;400),"",IF(AND('201819 DATA'!BQ174="*",$C174&gt;=400),"*",IF($C174&gt;=400,ROUND('201819 DATA'!BQ174/$C174,2),"")))</f>
        <v>0.04</v>
      </c>
      <c r="AS174" s="289">
        <f>IF(OR($C174="*",$C174&lt;400),"",IF(AND('201819 DATA'!BR174="*",$C174&gt;=400),"*",IF($C174&gt;=400,ROUND('201819 DATA'!BR174/$C174,2),"")))</f>
        <v>0.01</v>
      </c>
      <c r="AT174" s="289">
        <f>IF(OR($C174="*",$C174&lt;400),"",IF(AND('201819 DATA'!BS174="*",$C174&gt;=400),"*",IF($C174&gt;=400,ROUND('201819 DATA'!BS174/$C174,2),"")))</f>
        <v>0</v>
      </c>
      <c r="AU174" s="289">
        <f>IF(OR($C174="*",$C174&lt;400),"",IF(AND('201819 DATA'!BT174="*",$C174&gt;=400),"*",IF($C174&gt;=400,ROUND('201819 DATA'!BT174/$C174,2),"")))</f>
        <v>0.12</v>
      </c>
      <c r="AV174" s="289">
        <f>IF(OR($C174="*",$C174&lt;400),"",IF(AND('201819 DATA'!BU174="*",$C174&gt;=400),"*",IF($C174&gt;=400,ROUND('201819 DATA'!BU174/$C174,2),"")))</f>
        <v>0.06</v>
      </c>
      <c r="AW174" s="289">
        <f>IF(OR($C174="*",$C174&lt;400),"",IF(AND('201819 DATA'!BV174="*",$C174&gt;=400),"*",IF($C174&gt;=400,ROUND('201819 DATA'!BV174/$C174,2),"")))</f>
        <v>0</v>
      </c>
      <c r="AX174" s="289">
        <f>IF(OR($C174="*",$C174&lt;400),"",IF(AND('201819 DATA'!BW174="*",$C174&gt;=400),"*",IF($C174&gt;=400,ROUND('201819 DATA'!BW174/$C174,2),"")))</f>
        <v>0.05</v>
      </c>
    </row>
    <row r="175" spans="1:50" x14ac:dyDescent="0.2">
      <c r="A175" s="13" t="s">
        <v>414</v>
      </c>
      <c r="B175" s="287">
        <f>'201819 DATA'!B175</f>
        <v>79690</v>
      </c>
      <c r="C175" s="288">
        <f>'201819 DATA'!C175</f>
        <v>66120</v>
      </c>
      <c r="D175" s="293">
        <f>'201819 DATA'!FN175</f>
        <v>18620</v>
      </c>
      <c r="G175" s="295">
        <f t="shared" si="2"/>
        <v>0.83</v>
      </c>
      <c r="H175" s="289">
        <f>IF(OR($C175="*",$C175&lt;400),"",IF(AND('201819 DATA'!F175="*",$C175&gt;=400),"*",IF($C175&gt;=400,ROUND('201819 DATA'!F175/$C175,2),"")))</f>
        <v>0.38</v>
      </c>
      <c r="I175" s="296">
        <f>IF(OR($B175="*",$B175&lt;400),"",IF(AND('201819 DATA'!Y175="*",$B175&gt;=400),"*",IF($B175&gt;=400,ROUND('201819 DATA'!Y175/$B175,2),"")))</f>
        <v>0.08</v>
      </c>
      <c r="J175" s="296">
        <f>IF(OR($B175="*",$B175&lt;400),"",IF(AND('201819 DATA'!Z175="*",$B175&gt;=400),"*",IF($B175&gt;=400,ROUND('201819 DATA'!Z175/$B175,2),"")))</f>
        <v>0.08</v>
      </c>
      <c r="K175" s="296">
        <f>IF(OR($B175="*",$B175&lt;400),"",IF(AND('201819 DATA'!AA175="*",$B175&gt;=400),"*",IF($B175&gt;=400,ROUND('201819 DATA'!AA175/$B175,2),"")))</f>
        <v>0.09</v>
      </c>
      <c r="L175" s="296">
        <f>IF(OR($B175="*",$B175&lt;400),"",IF(AND('201819 DATA'!AB175="*",$B175&gt;=400),"*",IF($B175&gt;=400,ROUND('201819 DATA'!AB175/$B175,2),"")))</f>
        <v>0.15</v>
      </c>
      <c r="M175" s="296">
        <f>IF(OR($B175="*",$B175&lt;400),"",IF(AND('201819 DATA'!AC175="*",$B175&gt;=400),"*",IF($B175&gt;=400,ROUND('201819 DATA'!AC175/$B175,2),"")))</f>
        <v>0.26</v>
      </c>
      <c r="N175" s="296">
        <f>IF(OR($B175="*",$B175&lt;400),"",IF(AND('201819 DATA'!AD175="*",$B175&gt;=400),"*",IF($B175&gt;=400,ROUND('201819 DATA'!AD175/$B175,2),"")))</f>
        <v>0.3</v>
      </c>
      <c r="O175" s="296">
        <f>IF(OR($B175="*",$B175&lt;400),"",IF(AND('201819 DATA'!AE175="*",$B175&gt;=400),"*",IF($B175&gt;=400,ROUND('201819 DATA'!AE175/$B175,2),"")))</f>
        <v>0.05</v>
      </c>
      <c r="P175" s="297"/>
      <c r="Q175" s="296">
        <f>IF(OR($B175="*",$B175&lt;400),"",IF(AND('201819 DATA'!FL175="*",$B175&gt;=400),"*",IF($B175&gt;=400,ROUND('201819 DATA'!FL175/$B175,2),"")))</f>
        <v>0.6</v>
      </c>
      <c r="R175" s="289">
        <f>IF(OR($C175="*",$C175&lt;400),"",IF(AND('201819 DATA'!F175="*",$C175&gt;=400),"*",IF($C175&gt;=400,ROUND('201819 DATA'!F175/$C175,2),"")))</f>
        <v>0.38</v>
      </c>
      <c r="S175" s="289">
        <f>IF(OR($C175="*",$C175&lt;400),"",IF(AND('201819 DATA'!G175="*",$C175&gt;=400),"*",IF($C175&gt;=400,ROUND('201819 DATA'!G175/$C175,2),"")))</f>
        <v>0.16</v>
      </c>
      <c r="T175" s="289">
        <f>IF(OR($C175="*",$C175&lt;400),"",IF(AND('201819 DATA'!H175="*",$C175&gt;=400),"*",IF($C175&gt;=400,ROUND('201819 DATA'!H175/$C175,2),"")))</f>
        <v>0.39</v>
      </c>
      <c r="U175" s="289">
        <f>IF(OR($C175="*",$C175&lt;400),"",IF(AND('201819 DATA'!FM175="*",$C175&gt;=400),"*",IF($C175&gt;=400,ROUND('201819 DATA'!FM175/$C175,2),"")))</f>
        <v>7.0000000000000007E-2</v>
      </c>
      <c r="V175" s="312">
        <f>IF(OR($D175="*",$D175&lt;400),"",IF(AND('201819 DATA'!M175="*",$D175&gt;=400),"*",IF($D175&gt;=400,ROUND('201819 DATA'!M175/$D175,2),"")))</f>
        <v>0.44</v>
      </c>
      <c r="W175" s="312">
        <f>IF(OR($D175="*",$D175&lt;400),"",IF(AND('201819 DATA'!N175="*",$D175&gt;=400),"*",IF($D175&gt;=400,ROUND('201819 DATA'!N175/$D175,2),"")))</f>
        <v>0.17</v>
      </c>
      <c r="X175" s="312">
        <f>IF(OR($D175="*",$D175&lt;400),"",IF(AND('201819 DATA'!O175="*",$D175&gt;=400),"*",IF($D175&gt;=400,ROUND('201819 DATA'!O175/$D175,2),"")))</f>
        <v>0.09</v>
      </c>
      <c r="Y175" s="312">
        <f>IF(OR($D175="*",$D175&lt;400),"",IF(AND('201819 DATA'!P175="*",$D175&gt;=400),"*",IF($D175&gt;=400,ROUND('201819 DATA'!P175/$D175,2),"")))</f>
        <v>0.17</v>
      </c>
      <c r="Z175" s="312">
        <f>IF(OR($D175="*",$D175&lt;400),"",IF(AND('201819 DATA'!Q175="*",$D175&gt;=400),"*",IF($D175&gt;=400,ROUND('201819 DATA'!Q175/$D175,2),"")))</f>
        <v>0.1</v>
      </c>
      <c r="AA175" s="312">
        <f>IF(OR($D175="*",$D175&lt;400),"",IF(AND('201819 DATA'!R175="*",$D175&gt;=400),"*",IF($D175&gt;=400,ROUND('201819 DATA'!R175/$D175,2),"")))</f>
        <v>0.03</v>
      </c>
      <c r="AB175" s="312">
        <f>IF(OR($D175="*",$D175&lt;400),"",IF(AND('201819 DATA'!S175="*",$D175&gt;=400),"*",IF($D175&gt;=400,ROUND('201819 DATA'!S175/$D175,2),"")))</f>
        <v>0.01</v>
      </c>
      <c r="AC175" s="312">
        <f>IF(OR($D175="*",$D175&lt;400),"",IF(AND('201819 DATA'!T175="*",$D175&gt;=400),"*",IF($D175&gt;=400,ROUND('201819 DATA'!T175/$D175,2),"")))</f>
        <v>0</v>
      </c>
      <c r="AD175" s="289">
        <f>IF(OR($C175="*",$C175&lt;400),"",IF(AND('201819 DATA'!BC175="*",$C175&gt;=400),"*",IF($C175&gt;=400,ROUND('201819 DATA'!BC175/$C175,2),"")))</f>
        <v>0.03</v>
      </c>
      <c r="AE175" s="289">
        <f>IF(OR($C175="*",$C175&lt;400),"",IF(AND('201819 DATA'!BD175="*",$C175&gt;=400),"*",IF($C175&gt;=400,ROUND('201819 DATA'!BD175/$C175,2),"")))</f>
        <v>0.09</v>
      </c>
      <c r="AF175" s="289">
        <f>IF(OR($C175="*",$C175&lt;400),"",IF(AND('201819 DATA'!BE175="*",$C175&gt;=400),"*",IF($C175&gt;=400,ROUND('201819 DATA'!BE175/$C175,2),"")))</f>
        <v>0.03</v>
      </c>
      <c r="AG175" s="289">
        <f>IF(OR($C175="*",$C175&lt;400),"",IF(AND('201819 DATA'!BF175="*",$C175&gt;=400),"*",IF($C175&gt;=400,ROUND('201819 DATA'!BF175/$C175,2),"")))</f>
        <v>0.02</v>
      </c>
      <c r="AH175" s="289">
        <f>IF(OR($C175="*",$C175&lt;400),"",IF(AND('201819 DATA'!BG175="*",$C175&gt;=400),"*",IF($C175&gt;=400,ROUND('201819 DATA'!BG175/$C175,2),"")))</f>
        <v>0.01</v>
      </c>
      <c r="AI175" s="289">
        <f>IF(OR($C175="*",$C175&lt;400),"",IF(AND('201819 DATA'!BH175="*",$C175&gt;=400),"*",IF($C175&gt;=400,ROUND('201819 DATA'!BH175/$C175,2),"")))</f>
        <v>0.01</v>
      </c>
      <c r="AJ175" s="289">
        <f>IF(OR($C175="*",$C175&lt;400),"",IF(AND('201819 DATA'!BI175="*",$C175&gt;=400),"*",IF($C175&gt;=400,ROUND('201819 DATA'!BI175/$C175,2),"")))</f>
        <v>0.11</v>
      </c>
      <c r="AK175" s="289">
        <f>IF(OR($C175="*",$C175&lt;400),"",IF(AND('201819 DATA'!BJ175="*",$C175&gt;=400),"*",IF($C175&gt;=400,ROUND('201819 DATA'!BJ175/$C175,2),"")))</f>
        <v>0</v>
      </c>
      <c r="AL175" s="289">
        <f>IF(OR($C175="*",$C175&lt;400),"",IF(AND('201819 DATA'!BK175="*",$C175&gt;=400),"*",IF($C175&gt;=400,ROUND('201819 DATA'!BK175/$C175,2),"")))</f>
        <v>0.06</v>
      </c>
      <c r="AM175" s="289">
        <f>IF(OR($C175="*",$C175&lt;400),"",IF(AND('201819 DATA'!BL175="*",$C175&gt;=400),"*",IF($C175&gt;=400,ROUND('201819 DATA'!BL175/$C175,2),"")))</f>
        <v>0.08</v>
      </c>
      <c r="AN175" s="289">
        <f>IF(OR($C175="*",$C175&lt;400),"",IF(AND('201819 DATA'!BM175="*",$C175&gt;=400),"*",IF($C175&gt;=400,ROUND('201819 DATA'!BM175/$C175,2),"")))</f>
        <v>0.12</v>
      </c>
      <c r="AO175" s="289">
        <f>IF(OR($C175="*",$C175&lt;400),"",IF(AND('201819 DATA'!BN175="*",$C175&gt;=400),"*",IF($C175&gt;=400,ROUND('201819 DATA'!BN175/$C175,2),"")))</f>
        <v>0.04</v>
      </c>
      <c r="AP175" s="289">
        <f>IF(OR($C175="*",$C175&lt;400),"",IF(AND('201819 DATA'!BO175="*",$C175&gt;=400),"*",IF($C175&gt;=400,ROUND('201819 DATA'!BO175/$C175,2),"")))</f>
        <v>0.09</v>
      </c>
      <c r="AQ175" s="289">
        <f>IF(OR($C175="*",$C175&lt;400),"",IF(AND('201819 DATA'!BP175="*",$C175&gt;=400),"*",IF($C175&gt;=400,ROUND('201819 DATA'!BP175/$C175,2),"")))</f>
        <v>0.05</v>
      </c>
      <c r="AR175" s="289">
        <f>IF(OR($C175="*",$C175&lt;400),"",IF(AND('201819 DATA'!BQ175="*",$C175&gt;=400),"*",IF($C175&gt;=400,ROUND('201819 DATA'!BQ175/$C175,2),"")))</f>
        <v>0.05</v>
      </c>
      <c r="AS175" s="289">
        <f>IF(OR($C175="*",$C175&lt;400),"",IF(AND('201819 DATA'!BR175="*",$C175&gt;=400),"*",IF($C175&gt;=400,ROUND('201819 DATA'!BR175/$C175,2),"")))</f>
        <v>0.01</v>
      </c>
      <c r="AT175" s="289">
        <f>IF(OR($C175="*",$C175&lt;400),"",IF(AND('201819 DATA'!BS175="*",$C175&gt;=400),"*",IF($C175&gt;=400,ROUND('201819 DATA'!BS175/$C175,2),"")))</f>
        <v>0</v>
      </c>
      <c r="AU175" s="289">
        <f>IF(OR($C175="*",$C175&lt;400),"",IF(AND('201819 DATA'!BT175="*",$C175&gt;=400),"*",IF($C175&gt;=400,ROUND('201819 DATA'!BT175/$C175,2),"")))</f>
        <v>0.1</v>
      </c>
      <c r="AV175" s="289">
        <f>IF(OR($C175="*",$C175&lt;400),"",IF(AND('201819 DATA'!BU175="*",$C175&gt;=400),"*",IF($C175&gt;=400,ROUND('201819 DATA'!BU175/$C175,2),"")))</f>
        <v>0.05</v>
      </c>
      <c r="AW175" s="289">
        <f>IF(OR($C175="*",$C175&lt;400),"",IF(AND('201819 DATA'!BV175="*",$C175&gt;=400),"*",IF($C175&gt;=400,ROUND('201819 DATA'!BV175/$C175,2),"")))</f>
        <v>0</v>
      </c>
      <c r="AX175" s="289">
        <f>IF(OR($C175="*",$C175&lt;400),"",IF(AND('201819 DATA'!BW175="*",$C175&gt;=400),"*",IF($C175&gt;=400,ROUND('201819 DATA'!BW175/$C175,2),"")))</f>
        <v>0.04</v>
      </c>
    </row>
    <row r="176" spans="1:50" x14ac:dyDescent="0.2">
      <c r="A176" s="13" t="s">
        <v>255</v>
      </c>
      <c r="B176" s="287">
        <f>'201819 DATA'!B176</f>
        <v>3975</v>
      </c>
      <c r="C176" s="288">
        <f>'201819 DATA'!C176</f>
        <v>3060</v>
      </c>
      <c r="D176" s="293" t="str">
        <f>'201819 DATA'!FN176</f>
        <v>*</v>
      </c>
      <c r="G176" s="295">
        <f t="shared" si="2"/>
        <v>0.77</v>
      </c>
      <c r="H176" s="289">
        <f>IF(OR($C176="*",$C176&lt;400),"",IF(AND('201819 DATA'!F176="*",$C176&gt;=400),"*",IF($C176&gt;=400,ROUND('201819 DATA'!F176/$C176,2),"")))</f>
        <v>0.67</v>
      </c>
      <c r="I176" s="296">
        <f>IF(OR($B176="*",$B176&lt;400),"",IF(AND('201819 DATA'!Y176="*",$B176&gt;=400),"*",IF($B176&gt;=400,ROUND('201819 DATA'!Y176/$B176,2),"")))</f>
        <v>0</v>
      </c>
      <c r="J176" s="296">
        <f>IF(OR($B176="*",$B176&lt;400),"",IF(AND('201819 DATA'!Z176="*",$B176&gt;=400),"*",IF($B176&gt;=400,ROUND('201819 DATA'!Z176/$B176,2),"")))</f>
        <v>0.25</v>
      </c>
      <c r="K176" s="296">
        <f>IF(OR($B176="*",$B176&lt;400),"",IF(AND('201819 DATA'!AA176="*",$B176&gt;=400),"*",IF($B176&gt;=400,ROUND('201819 DATA'!AA176/$B176,2),"")))</f>
        <v>0.28999999999999998</v>
      </c>
      <c r="L176" s="296">
        <f>IF(OR($B176="*",$B176&lt;400),"",IF(AND('201819 DATA'!AB176="*",$B176&gt;=400),"*",IF($B176&gt;=400,ROUND('201819 DATA'!AB176/$B176,2),"")))</f>
        <v>0.25</v>
      </c>
      <c r="M176" s="296">
        <f>IF(OR($B176="*",$B176&lt;400),"",IF(AND('201819 DATA'!AC176="*",$B176&gt;=400),"*",IF($B176&gt;=400,ROUND('201819 DATA'!AC176/$B176,2),"")))</f>
        <v>0.13</v>
      </c>
      <c r="N176" s="296">
        <f>IF(OR($B176="*",$B176&lt;400),"",IF(AND('201819 DATA'!AD176="*",$B176&gt;=400),"*",IF($B176&gt;=400,ROUND('201819 DATA'!AD176/$B176,2),"")))</f>
        <v>7.0000000000000007E-2</v>
      </c>
      <c r="O176" s="296">
        <f>IF(OR($B176="*",$B176&lt;400),"",IF(AND('201819 DATA'!AE176="*",$B176&gt;=400),"*",IF($B176&gt;=400,ROUND('201819 DATA'!AE176/$B176,2),"")))</f>
        <v>0.01</v>
      </c>
      <c r="P176" s="297"/>
      <c r="Q176" s="296">
        <f>IF(OR($B176="*",$B176&lt;400),"",IF(AND('201819 DATA'!FL176="*",$B176&gt;=400),"*",IF($B176&gt;=400,ROUND('201819 DATA'!FL176/$B176,2),"")))</f>
        <v>0</v>
      </c>
      <c r="R176" s="289">
        <f>IF(OR($C176="*",$C176&lt;400),"",IF(AND('201819 DATA'!F176="*",$C176&gt;=400),"*",IF($C176&gt;=400,ROUND('201819 DATA'!F176/$C176,2),"")))</f>
        <v>0.67</v>
      </c>
      <c r="S176" s="289">
        <f>IF(OR($C176="*",$C176&lt;400),"",IF(AND('201819 DATA'!G176="*",$C176&gt;=400),"*",IF($C176&gt;=400,ROUND('201819 DATA'!G176/$C176,2),"")))</f>
        <v>0.18</v>
      </c>
      <c r="T176" s="289">
        <f>IF(OR($C176="*",$C176&lt;400),"",IF(AND('201819 DATA'!H176="*",$C176&gt;=400),"*",IF($C176&gt;=400,ROUND('201819 DATA'!H176/$C176,2),"")))</f>
        <v>0.13</v>
      </c>
      <c r="U176" s="289">
        <f>IF(OR($C176="*",$C176&lt;400),"",IF(AND('201819 DATA'!FM176="*",$C176&gt;=400),"*",IF($C176&gt;=400,ROUND('201819 DATA'!FM176/$C176,2),"")))</f>
        <v>0.02</v>
      </c>
      <c r="V176" s="312" t="str">
        <f>IF(OR($D176="*",$D176&lt;400),"",IF(AND('201819 DATA'!M176="*",$D176&gt;=400),"*",IF($D176&gt;=400,ROUND('201819 DATA'!M176/$D176,2),"")))</f>
        <v/>
      </c>
      <c r="W176" s="312" t="str">
        <f>IF(OR($D176="*",$D176&lt;400),"",IF(AND('201819 DATA'!N176="*",$D176&gt;=400),"*",IF($D176&gt;=400,ROUND('201819 DATA'!N176/$D176,2),"")))</f>
        <v/>
      </c>
      <c r="X176" s="312" t="str">
        <f>IF(OR($D176="*",$D176&lt;400),"",IF(AND('201819 DATA'!O176="*",$D176&gt;=400),"*",IF($D176&gt;=400,ROUND('201819 DATA'!O176/$D176,2),"")))</f>
        <v/>
      </c>
      <c r="Y176" s="312" t="str">
        <f>IF(OR($D176="*",$D176&lt;400),"",IF(AND('201819 DATA'!P176="*",$D176&gt;=400),"*",IF($D176&gt;=400,ROUND('201819 DATA'!P176/$D176,2),"")))</f>
        <v/>
      </c>
      <c r="Z176" s="312" t="str">
        <f>IF(OR($D176="*",$D176&lt;400),"",IF(AND('201819 DATA'!Q176="*",$D176&gt;=400),"*",IF($D176&gt;=400,ROUND('201819 DATA'!Q176/$D176,2),"")))</f>
        <v/>
      </c>
      <c r="AA176" s="312" t="str">
        <f>IF(OR($D176="*",$D176&lt;400),"",IF(AND('201819 DATA'!R176="*",$D176&gt;=400),"*",IF($D176&gt;=400,ROUND('201819 DATA'!R176/$D176,2),"")))</f>
        <v/>
      </c>
      <c r="AB176" s="312" t="str">
        <f>IF(OR($D176="*",$D176&lt;400),"",IF(AND('201819 DATA'!S176="*",$D176&gt;=400),"*",IF($D176&gt;=400,ROUND('201819 DATA'!S176/$D176,2),"")))</f>
        <v/>
      </c>
      <c r="AC176" s="312" t="str">
        <f>IF(OR($D176="*",$D176&lt;400),"",IF(AND('201819 DATA'!T176="*",$D176&gt;=400),"*",IF($D176&gt;=400,ROUND('201819 DATA'!T176/$D176,2),"")))</f>
        <v/>
      </c>
      <c r="AD176" s="289">
        <f>IF(OR($C176="*",$C176&lt;400),"",IF(AND('201819 DATA'!BC176="*",$C176&gt;=400),"*",IF($C176&gt;=400,ROUND('201819 DATA'!BC176/$C176,2),"")))</f>
        <v>0</v>
      </c>
      <c r="AE176" s="289">
        <f>IF(OR($C176="*",$C176&lt;400),"",IF(AND('201819 DATA'!BD176="*",$C176&gt;=400),"*",IF($C176&gt;=400,ROUND('201819 DATA'!BD176/$C176,2),"")))</f>
        <v>0</v>
      </c>
      <c r="AF176" s="289">
        <f>IF(OR($C176="*",$C176&lt;400),"",IF(AND('201819 DATA'!BE176="*",$C176&gt;=400),"*",IF($C176&gt;=400,ROUND('201819 DATA'!BE176/$C176,2),"")))</f>
        <v>0</v>
      </c>
      <c r="AG176" s="289">
        <f>IF(OR($C176="*",$C176&lt;400),"",IF(AND('201819 DATA'!BF176="*",$C176&gt;=400),"*",IF($C176&gt;=400,ROUND('201819 DATA'!BF176/$C176,2),"")))</f>
        <v>0</v>
      </c>
      <c r="AH176" s="289">
        <f>IF(OR($C176="*",$C176&lt;400),"",IF(AND('201819 DATA'!BG176="*",$C176&gt;=400),"*",IF($C176&gt;=400,ROUND('201819 DATA'!BG176/$C176,2),"")))</f>
        <v>0.03</v>
      </c>
      <c r="AI176" s="289">
        <f>IF(OR($C176="*",$C176&lt;400),"",IF(AND('201819 DATA'!BH176="*",$C176&gt;=400),"*",IF($C176&gt;=400,ROUND('201819 DATA'!BH176/$C176,2),"")))</f>
        <v>0</v>
      </c>
      <c r="AJ176" s="289">
        <f>IF(OR($C176="*",$C176&lt;400),"",IF(AND('201819 DATA'!BI176="*",$C176&gt;=400),"*",IF($C176&gt;=400,ROUND('201819 DATA'!BI176/$C176,2),"")))</f>
        <v>0</v>
      </c>
      <c r="AK176" s="289">
        <f>IF(OR($C176="*",$C176&lt;400),"",IF(AND('201819 DATA'!BJ176="*",$C176&gt;=400),"*",IF($C176&gt;=400,ROUND('201819 DATA'!BJ176/$C176,2),"")))</f>
        <v>0</v>
      </c>
      <c r="AL176" s="289">
        <f>IF(OR($C176="*",$C176&lt;400),"",IF(AND('201819 DATA'!BK176="*",$C176&gt;=400),"*",IF($C176&gt;=400,ROUND('201819 DATA'!BK176/$C176,2),"")))</f>
        <v>0</v>
      </c>
      <c r="AM176" s="289">
        <f>IF(OR($C176="*",$C176&lt;400),"",IF(AND('201819 DATA'!BL176="*",$C176&gt;=400),"*",IF($C176&gt;=400,ROUND('201819 DATA'!BL176/$C176,2),"")))</f>
        <v>0</v>
      </c>
      <c r="AN176" s="289">
        <f>IF(OR($C176="*",$C176&lt;400),"",IF(AND('201819 DATA'!BM176="*",$C176&gt;=400),"*",IF($C176&gt;=400,ROUND('201819 DATA'!BM176/$C176,2),"")))</f>
        <v>0</v>
      </c>
      <c r="AO176" s="289">
        <f>IF(OR($C176="*",$C176&lt;400),"",IF(AND('201819 DATA'!BN176="*",$C176&gt;=400),"*",IF($C176&gt;=400,ROUND('201819 DATA'!BN176/$C176,2),"")))</f>
        <v>0</v>
      </c>
      <c r="AP176" s="289">
        <f>IF(OR($C176="*",$C176&lt;400),"",IF(AND('201819 DATA'!BO176="*",$C176&gt;=400),"*",IF($C176&gt;=400,ROUND('201819 DATA'!BO176/$C176,2),"")))</f>
        <v>0</v>
      </c>
      <c r="AQ176" s="289">
        <f>IF(OR($C176="*",$C176&lt;400),"",IF(AND('201819 DATA'!BP176="*",$C176&gt;=400),"*",IF($C176&gt;=400,ROUND('201819 DATA'!BP176/$C176,2),"")))</f>
        <v>0</v>
      </c>
      <c r="AR176" s="289">
        <f>IF(OR($C176="*",$C176&lt;400),"",IF(AND('201819 DATA'!BQ176="*",$C176&gt;=400),"*",IF($C176&gt;=400,ROUND('201819 DATA'!BQ176/$C176,2),"")))</f>
        <v>0</v>
      </c>
      <c r="AS176" s="289">
        <f>IF(OR($C176="*",$C176&lt;400),"",IF(AND('201819 DATA'!BR176="*",$C176&gt;=400),"*",IF($C176&gt;=400,ROUND('201819 DATA'!BR176/$C176,2),"")))</f>
        <v>0</v>
      </c>
      <c r="AT176" s="289">
        <f>IF(OR($C176="*",$C176&lt;400),"",IF(AND('201819 DATA'!BS176="*",$C176&gt;=400),"*",IF($C176&gt;=400,ROUND('201819 DATA'!BS176/$C176,2),"")))</f>
        <v>0</v>
      </c>
      <c r="AU176" s="289">
        <f>IF(OR($C176="*",$C176&lt;400),"",IF(AND('201819 DATA'!BT176="*",$C176&gt;=400),"*",IF($C176&gt;=400,ROUND('201819 DATA'!BT176/$C176,2),"")))</f>
        <v>0.97</v>
      </c>
      <c r="AV176" s="289">
        <f>IF(OR($C176="*",$C176&lt;400),"",IF(AND('201819 DATA'!BU176="*",$C176&gt;=400),"*",IF($C176&gt;=400,ROUND('201819 DATA'!BU176/$C176,2),"")))</f>
        <v>0</v>
      </c>
      <c r="AW176" s="289">
        <f>IF(OR($C176="*",$C176&lt;400),"",IF(AND('201819 DATA'!BV176="*",$C176&gt;=400),"*",IF($C176&gt;=400,ROUND('201819 DATA'!BV176/$C176,2),"")))</f>
        <v>0</v>
      </c>
      <c r="AX176" s="289">
        <f>IF(OR($C176="*",$C176&lt;400),"",IF(AND('201819 DATA'!BW176="*",$C176&gt;=400),"*",IF($C176&gt;=400,ROUND('201819 DATA'!BW176/$C176,2),"")))</f>
        <v>0</v>
      </c>
    </row>
    <row r="177" spans="1:50" x14ac:dyDescent="0.2">
      <c r="A177" s="13" t="s">
        <v>607</v>
      </c>
      <c r="B177" s="287">
        <f>'201819 DATA'!B177</f>
        <v>2315</v>
      </c>
      <c r="C177" s="288">
        <f>'201819 DATA'!C177</f>
        <v>2315</v>
      </c>
      <c r="D177" s="293">
        <f>'201819 DATA'!FN177</f>
        <v>0</v>
      </c>
      <c r="G177" s="295">
        <f t="shared" si="2"/>
        <v>1</v>
      </c>
      <c r="H177" s="289">
        <f>IF(OR($C177="*",$C177&lt;400),"",IF(AND('201819 DATA'!F177="*",$C177&gt;=400),"*",IF($C177&gt;=400,ROUND('201819 DATA'!F177/$C177,2),"")))</f>
        <v>0</v>
      </c>
      <c r="I177" s="296" t="str">
        <f>IF(OR($B177="*",$B177&lt;400),"",IF(AND('201819 DATA'!Y177="*",$B177&gt;=400),"*",IF($B177&gt;=400,ROUND('201819 DATA'!Y177/$B177,2),"")))</f>
        <v>*</v>
      </c>
      <c r="J177" s="296" t="str">
        <f>IF(OR($B177="*",$B177&lt;400),"",IF(AND('201819 DATA'!Z177="*",$B177&gt;=400),"*",IF($B177&gt;=400,ROUND('201819 DATA'!Z177/$B177,2),"")))</f>
        <v>*</v>
      </c>
      <c r="K177" s="296">
        <f>IF(OR($B177="*",$B177&lt;400),"",IF(AND('201819 DATA'!AA177="*",$B177&gt;=400),"*",IF($B177&gt;=400,ROUND('201819 DATA'!AA177/$B177,2),"")))</f>
        <v>0</v>
      </c>
      <c r="L177" s="296">
        <f>IF(OR($B177="*",$B177&lt;400),"",IF(AND('201819 DATA'!AB177="*",$B177&gt;=400),"*",IF($B177&gt;=400,ROUND('201819 DATA'!AB177/$B177,2),"")))</f>
        <v>0.03</v>
      </c>
      <c r="M177" s="296">
        <f>IF(OR($B177="*",$B177&lt;400),"",IF(AND('201819 DATA'!AC177="*",$B177&gt;=400),"*",IF($B177&gt;=400,ROUND('201819 DATA'!AC177/$B177,2),"")))</f>
        <v>0.12</v>
      </c>
      <c r="N177" s="296">
        <f>IF(OR($B177="*",$B177&lt;400),"",IF(AND('201819 DATA'!AD177="*",$B177&gt;=400),"*",IF($B177&gt;=400,ROUND('201819 DATA'!AD177/$B177,2),"")))</f>
        <v>0.57999999999999996</v>
      </c>
      <c r="O177" s="296">
        <f>IF(OR($B177="*",$B177&lt;400),"",IF(AND('201819 DATA'!AE177="*",$B177&gt;=400),"*",IF($B177&gt;=400,ROUND('201819 DATA'!AE177/$B177,2),"")))</f>
        <v>0.26</v>
      </c>
      <c r="P177" s="297"/>
      <c r="Q177" s="296">
        <f>IF(OR($B177="*",$B177&lt;400),"",IF(AND('201819 DATA'!FL177="*",$B177&gt;=400),"*",IF($B177&gt;=400,ROUND('201819 DATA'!FL177/$B177,2),"")))</f>
        <v>0.04</v>
      </c>
      <c r="R177" s="289">
        <f>IF(OR($C177="*",$C177&lt;400),"",IF(AND('201819 DATA'!F177="*",$C177&gt;=400),"*",IF($C177&gt;=400,ROUND('201819 DATA'!F177/$C177,2),"")))</f>
        <v>0</v>
      </c>
      <c r="S177" s="289">
        <f>IF(OR($C177="*",$C177&lt;400),"",IF(AND('201819 DATA'!G177="*",$C177&gt;=400),"*",IF($C177&gt;=400,ROUND('201819 DATA'!G177/$C177,2),"")))</f>
        <v>0</v>
      </c>
      <c r="T177" s="289">
        <f>IF(OR($C177="*",$C177&lt;400),"",IF(AND('201819 DATA'!H177="*",$C177&gt;=400),"*",IF($C177&gt;=400,ROUND('201819 DATA'!H177/$C177,2),"")))</f>
        <v>0</v>
      </c>
      <c r="U177" s="289">
        <f>IF(OR($C177="*",$C177&lt;400),"",IF(AND('201819 DATA'!FM177="*",$C177&gt;=400),"*",IF($C177&gt;=400,ROUND('201819 DATA'!FM177/$C177,2),"")))</f>
        <v>1</v>
      </c>
      <c r="V177" s="312" t="str">
        <f>IF(OR($D177="*",$D177&lt;400),"",IF(AND('201819 DATA'!M177="*",$D177&gt;=400),"*",IF($D177&gt;=400,ROUND('201819 DATA'!M177/$D177,2),"")))</f>
        <v/>
      </c>
      <c r="W177" s="312" t="str">
        <f>IF(OR($D177="*",$D177&lt;400),"",IF(AND('201819 DATA'!N177="*",$D177&gt;=400),"*",IF($D177&gt;=400,ROUND('201819 DATA'!N177/$D177,2),"")))</f>
        <v/>
      </c>
      <c r="X177" s="312" t="str">
        <f>IF(OR($D177="*",$D177&lt;400),"",IF(AND('201819 DATA'!O177="*",$D177&gt;=400),"*",IF($D177&gt;=400,ROUND('201819 DATA'!O177/$D177,2),"")))</f>
        <v/>
      </c>
      <c r="Y177" s="312" t="str">
        <f>IF(OR($D177="*",$D177&lt;400),"",IF(AND('201819 DATA'!P177="*",$D177&gt;=400),"*",IF($D177&gt;=400,ROUND('201819 DATA'!P177/$D177,2),"")))</f>
        <v/>
      </c>
      <c r="Z177" s="312" t="str">
        <f>IF(OR($D177="*",$D177&lt;400),"",IF(AND('201819 DATA'!Q177="*",$D177&gt;=400),"*",IF($D177&gt;=400,ROUND('201819 DATA'!Q177/$D177,2),"")))</f>
        <v/>
      </c>
      <c r="AA177" s="312" t="str">
        <f>IF(OR($D177="*",$D177&lt;400),"",IF(AND('201819 DATA'!R177="*",$D177&gt;=400),"*",IF($D177&gt;=400,ROUND('201819 DATA'!R177/$D177,2),"")))</f>
        <v/>
      </c>
      <c r="AB177" s="312" t="str">
        <f>IF(OR($D177="*",$D177&lt;400),"",IF(AND('201819 DATA'!S177="*",$D177&gt;=400),"*",IF($D177&gt;=400,ROUND('201819 DATA'!S177/$D177,2),"")))</f>
        <v/>
      </c>
      <c r="AC177" s="312" t="str">
        <f>IF(OR($D177="*",$D177&lt;400),"",IF(AND('201819 DATA'!T177="*",$D177&gt;=400),"*",IF($D177&gt;=400,ROUND('201819 DATA'!T177/$D177,2),"")))</f>
        <v/>
      </c>
      <c r="AD177" s="289" t="str">
        <f>IF(OR($C177="*",$C177&lt;400),"",IF(AND('201819 DATA'!BC177="*",$C177&gt;=400),"*",IF($C177&gt;=400,ROUND('201819 DATA'!BC177/$C177,2),"")))</f>
        <v>*</v>
      </c>
      <c r="AE177" s="289" t="str">
        <f>IF(OR($C177="*",$C177&lt;400),"",IF(AND('201819 DATA'!BD177="*",$C177&gt;=400),"*",IF($C177&gt;=400,ROUND('201819 DATA'!BD177/$C177,2),"")))</f>
        <v>*</v>
      </c>
      <c r="AF177" s="289">
        <f>IF(OR($C177="*",$C177&lt;400),"",IF(AND('201819 DATA'!BE177="*",$C177&gt;=400),"*",IF($C177&gt;=400,ROUND('201819 DATA'!BE177/$C177,2),"")))</f>
        <v>0</v>
      </c>
      <c r="AG177" s="289" t="str">
        <f>IF(OR($C177="*",$C177&lt;400),"",IF(AND('201819 DATA'!BF177="*",$C177&gt;=400),"*",IF($C177&gt;=400,ROUND('201819 DATA'!BF177/$C177,2),"")))</f>
        <v>*</v>
      </c>
      <c r="AH177" s="289" t="str">
        <f>IF(OR($C177="*",$C177&lt;400),"",IF(AND('201819 DATA'!BG177="*",$C177&gt;=400),"*",IF($C177&gt;=400,ROUND('201819 DATA'!BG177/$C177,2),"")))</f>
        <v>*</v>
      </c>
      <c r="AI177" s="289" t="str">
        <f>IF(OR($C177="*",$C177&lt;400),"",IF(AND('201819 DATA'!BH177="*",$C177&gt;=400),"*",IF($C177&gt;=400,ROUND('201819 DATA'!BH177/$C177,2),"")))</f>
        <v>*</v>
      </c>
      <c r="AJ177" s="289">
        <f>IF(OR($C177="*",$C177&lt;400),"",IF(AND('201819 DATA'!BI177="*",$C177&gt;=400),"*",IF($C177&gt;=400,ROUND('201819 DATA'!BI177/$C177,2),"")))</f>
        <v>0</v>
      </c>
      <c r="AK177" s="289">
        <f>IF(OR($C177="*",$C177&lt;400),"",IF(AND('201819 DATA'!BJ177="*",$C177&gt;=400),"*",IF($C177&gt;=400,ROUND('201819 DATA'!BJ177/$C177,2),"")))</f>
        <v>0</v>
      </c>
      <c r="AL177" s="289" t="str">
        <f>IF(OR($C177="*",$C177&lt;400),"",IF(AND('201819 DATA'!BK177="*",$C177&gt;=400),"*",IF($C177&gt;=400,ROUND('201819 DATA'!BK177/$C177,2),"")))</f>
        <v>*</v>
      </c>
      <c r="AM177" s="289" t="str">
        <f>IF(OR($C177="*",$C177&lt;400),"",IF(AND('201819 DATA'!BL177="*",$C177&gt;=400),"*",IF($C177&gt;=400,ROUND('201819 DATA'!BL177/$C177,2),"")))</f>
        <v>*</v>
      </c>
      <c r="AN177" s="289">
        <f>IF(OR($C177="*",$C177&lt;400),"",IF(AND('201819 DATA'!BM177="*",$C177&gt;=400),"*",IF($C177&gt;=400,ROUND('201819 DATA'!BM177/$C177,2),"")))</f>
        <v>0</v>
      </c>
      <c r="AO177" s="289">
        <f>IF(OR($C177="*",$C177&lt;400),"",IF(AND('201819 DATA'!BN177="*",$C177&gt;=400),"*",IF($C177&gt;=400,ROUND('201819 DATA'!BN177/$C177,2),"")))</f>
        <v>0</v>
      </c>
      <c r="AP177" s="289">
        <f>IF(OR($C177="*",$C177&lt;400),"",IF(AND('201819 DATA'!BO177="*",$C177&gt;=400),"*",IF($C177&gt;=400,ROUND('201819 DATA'!BO177/$C177,2),"")))</f>
        <v>0</v>
      </c>
      <c r="AQ177" s="289" t="str">
        <f>IF(OR($C177="*",$C177&lt;400),"",IF(AND('201819 DATA'!BP177="*",$C177&gt;=400),"*",IF($C177&gt;=400,ROUND('201819 DATA'!BP177/$C177,2),"")))</f>
        <v>*</v>
      </c>
      <c r="AR177" s="289">
        <f>IF(OR($C177="*",$C177&lt;400),"",IF(AND('201819 DATA'!BQ177="*",$C177&gt;=400),"*",IF($C177&gt;=400,ROUND('201819 DATA'!BQ177/$C177,2),"")))</f>
        <v>0</v>
      </c>
      <c r="AS177" s="289">
        <f>IF(OR($C177="*",$C177&lt;400),"",IF(AND('201819 DATA'!BR177="*",$C177&gt;=400),"*",IF($C177&gt;=400,ROUND('201819 DATA'!BR177/$C177,2),"")))</f>
        <v>0</v>
      </c>
      <c r="AT177" s="289">
        <f>IF(OR($C177="*",$C177&lt;400),"",IF(AND('201819 DATA'!BS177="*",$C177&gt;=400),"*",IF($C177&gt;=400,ROUND('201819 DATA'!BS177/$C177,2),"")))</f>
        <v>0</v>
      </c>
      <c r="AU177" s="289">
        <f>IF(OR($C177="*",$C177&lt;400),"",IF(AND('201819 DATA'!BT177="*",$C177&gt;=400),"*",IF($C177&gt;=400,ROUND('201819 DATA'!BT177/$C177,2),"")))</f>
        <v>0.97</v>
      </c>
      <c r="AV177" s="289">
        <f>IF(OR($C177="*",$C177&lt;400),"",IF(AND('201819 DATA'!BU177="*",$C177&gt;=400),"*",IF($C177&gt;=400,ROUND('201819 DATA'!BU177/$C177,2),"")))</f>
        <v>0.02</v>
      </c>
      <c r="AW177" s="289">
        <f>IF(OR($C177="*",$C177&lt;400),"",IF(AND('201819 DATA'!BV177="*",$C177&gt;=400),"*",IF($C177&gt;=400,ROUND('201819 DATA'!BV177/$C177,2),"")))</f>
        <v>0</v>
      </c>
      <c r="AX177" s="289" t="str">
        <f>IF(OR($C177="*",$C177&lt;400),"",IF(AND('201819 DATA'!BW177="*",$C177&gt;=400),"*",IF($C177&gt;=400,ROUND('201819 DATA'!BW177/$C177,2),"")))</f>
        <v>*</v>
      </c>
    </row>
    <row r="178" spans="1:50" x14ac:dyDescent="0.2">
      <c r="A178" s="13" t="s">
        <v>457</v>
      </c>
      <c r="B178" s="287">
        <f>'201819 DATA'!B178</f>
        <v>108315</v>
      </c>
      <c r="C178" s="288">
        <f>'201819 DATA'!C178</f>
        <v>95965</v>
      </c>
      <c r="D178" s="293">
        <f>'201819 DATA'!FN178</f>
        <v>28490</v>
      </c>
      <c r="G178" s="295">
        <f t="shared" si="2"/>
        <v>0.89</v>
      </c>
      <c r="H178" s="289">
        <f>IF(OR($C178="*",$C178&lt;400),"",IF(AND('201819 DATA'!F178="*",$C178&gt;=400),"*",IF($C178&gt;=400,ROUND('201819 DATA'!F178/$C178,2),"")))</f>
        <v>0.38</v>
      </c>
      <c r="I178" s="296">
        <f>IF(OR($B178="*",$B178&lt;400),"",IF(AND('201819 DATA'!Y178="*",$B178&gt;=400),"*",IF($B178&gt;=400,ROUND('201819 DATA'!Y178/$B178,2),"")))</f>
        <v>0.09</v>
      </c>
      <c r="J178" s="296">
        <f>IF(OR($B178="*",$B178&lt;400),"",IF(AND('201819 DATA'!Z178="*",$B178&gt;=400),"*",IF($B178&gt;=400,ROUND('201819 DATA'!Z178/$B178,2),"")))</f>
        <v>0.1</v>
      </c>
      <c r="K178" s="296">
        <f>IF(OR($B178="*",$B178&lt;400),"",IF(AND('201819 DATA'!AA178="*",$B178&gt;=400),"*",IF($B178&gt;=400,ROUND('201819 DATA'!AA178/$B178,2),"")))</f>
        <v>0.12</v>
      </c>
      <c r="L178" s="296">
        <f>IF(OR($B178="*",$B178&lt;400),"",IF(AND('201819 DATA'!AB178="*",$B178&gt;=400),"*",IF($B178&gt;=400,ROUND('201819 DATA'!AB178/$B178,2),"")))</f>
        <v>0.18</v>
      </c>
      <c r="M178" s="296">
        <f>IF(OR($B178="*",$B178&lt;400),"",IF(AND('201819 DATA'!AC178="*",$B178&gt;=400),"*",IF($B178&gt;=400,ROUND('201819 DATA'!AC178/$B178,2),"")))</f>
        <v>0.24</v>
      </c>
      <c r="N178" s="296">
        <f>IF(OR($B178="*",$B178&lt;400),"",IF(AND('201819 DATA'!AD178="*",$B178&gt;=400),"*",IF($B178&gt;=400,ROUND('201819 DATA'!AD178/$B178,2),"")))</f>
        <v>0.21</v>
      </c>
      <c r="O178" s="296">
        <f>IF(OR($B178="*",$B178&lt;400),"",IF(AND('201819 DATA'!AE178="*",$B178&gt;=400),"*",IF($B178&gt;=400,ROUND('201819 DATA'!AE178/$B178,2),"")))</f>
        <v>0.04</v>
      </c>
      <c r="P178" s="297"/>
      <c r="Q178" s="296">
        <f>IF(OR($B178="*",$B178&lt;400),"",IF(AND('201819 DATA'!FL178="*",$B178&gt;=400),"*",IF($B178&gt;=400,ROUND('201819 DATA'!FL178/$B178,2),"")))</f>
        <v>0.61</v>
      </c>
      <c r="R178" s="289">
        <f>IF(OR($C178="*",$C178&lt;400),"",IF(AND('201819 DATA'!F178="*",$C178&gt;=400),"*",IF($C178&gt;=400,ROUND('201819 DATA'!F178/$C178,2),"")))</f>
        <v>0.38</v>
      </c>
      <c r="S178" s="289">
        <f>IF(OR($C178="*",$C178&lt;400),"",IF(AND('201819 DATA'!G178="*",$C178&gt;=400),"*",IF($C178&gt;=400,ROUND('201819 DATA'!G178/$C178,2),"")))</f>
        <v>0.12</v>
      </c>
      <c r="T178" s="289">
        <f>IF(OR($C178="*",$C178&lt;400),"",IF(AND('201819 DATA'!H178="*",$C178&gt;=400),"*",IF($C178&gt;=400,ROUND('201819 DATA'!H178/$C178,2),"")))</f>
        <v>0.37</v>
      </c>
      <c r="U178" s="289">
        <f>IF(OR($C178="*",$C178&lt;400),"",IF(AND('201819 DATA'!FM178="*",$C178&gt;=400),"*",IF($C178&gt;=400,ROUND('201819 DATA'!FM178/$C178,2),"")))</f>
        <v>0.12</v>
      </c>
      <c r="V178" s="312">
        <f>IF(OR($D178="*",$D178&lt;400),"",IF(AND('201819 DATA'!M178="*",$D178&gt;=400),"*",IF($D178&gt;=400,ROUND('201819 DATA'!M178/$D178,2),"")))</f>
        <v>0.48</v>
      </c>
      <c r="W178" s="312">
        <f>IF(OR($D178="*",$D178&lt;400),"",IF(AND('201819 DATA'!N178="*",$D178&gt;=400),"*",IF($D178&gt;=400,ROUND('201819 DATA'!N178/$D178,2),"")))</f>
        <v>0.2</v>
      </c>
      <c r="X178" s="312">
        <f>IF(OR($D178="*",$D178&lt;400),"",IF(AND('201819 DATA'!O178="*",$D178&gt;=400),"*",IF($D178&gt;=400,ROUND('201819 DATA'!O178/$D178,2),"")))</f>
        <v>0.11</v>
      </c>
      <c r="Y178" s="312">
        <f>IF(OR($D178="*",$D178&lt;400),"",IF(AND('201819 DATA'!P178="*",$D178&gt;=400),"*",IF($D178&gt;=400,ROUND('201819 DATA'!P178/$D178,2),"")))</f>
        <v>0.14000000000000001</v>
      </c>
      <c r="Z178" s="312">
        <f>IF(OR($D178="*",$D178&lt;400),"",IF(AND('201819 DATA'!Q178="*",$D178&gt;=400),"*",IF($D178&gt;=400,ROUND('201819 DATA'!Q178/$D178,2),"")))</f>
        <v>0.04</v>
      </c>
      <c r="AA178" s="312">
        <f>IF(OR($D178="*",$D178&lt;400),"",IF(AND('201819 DATA'!R178="*",$D178&gt;=400),"*",IF($D178&gt;=400,ROUND('201819 DATA'!R178/$D178,2),"")))</f>
        <v>0.03</v>
      </c>
      <c r="AB178" s="312">
        <f>IF(OR($D178="*",$D178&lt;400),"",IF(AND('201819 DATA'!S178="*",$D178&gt;=400),"*",IF($D178&gt;=400,ROUND('201819 DATA'!S178/$D178,2),"")))</f>
        <v>0</v>
      </c>
      <c r="AC178" s="312">
        <f>IF(OR($D178="*",$D178&lt;400),"",IF(AND('201819 DATA'!T178="*",$D178&gt;=400),"*",IF($D178&gt;=400,ROUND('201819 DATA'!T178/$D178,2),"")))</f>
        <v>0</v>
      </c>
      <c r="AD178" s="289">
        <f>IF(OR($C178="*",$C178&lt;400),"",IF(AND('201819 DATA'!BC178="*",$C178&gt;=400),"*",IF($C178&gt;=400,ROUND('201819 DATA'!BC178/$C178,2),"")))</f>
        <v>0.03</v>
      </c>
      <c r="AE178" s="289">
        <f>IF(OR($C178="*",$C178&lt;400),"",IF(AND('201819 DATA'!BD178="*",$C178&gt;=400),"*",IF($C178&gt;=400,ROUND('201819 DATA'!BD178/$C178,2),"")))</f>
        <v>0.09</v>
      </c>
      <c r="AF178" s="289">
        <f>IF(OR($C178="*",$C178&lt;400),"",IF(AND('201819 DATA'!BE178="*",$C178&gt;=400),"*",IF($C178&gt;=400,ROUND('201819 DATA'!BE178/$C178,2),"")))</f>
        <v>0.02</v>
      </c>
      <c r="AG178" s="289">
        <f>IF(OR($C178="*",$C178&lt;400),"",IF(AND('201819 DATA'!BF178="*",$C178&gt;=400),"*",IF($C178&gt;=400,ROUND('201819 DATA'!BF178/$C178,2),"")))</f>
        <v>0.02</v>
      </c>
      <c r="AH178" s="289">
        <f>IF(OR($C178="*",$C178&lt;400),"",IF(AND('201819 DATA'!BG178="*",$C178&gt;=400),"*",IF($C178&gt;=400,ROUND('201819 DATA'!BG178/$C178,2),"")))</f>
        <v>0.01</v>
      </c>
      <c r="AI178" s="289">
        <f>IF(OR($C178="*",$C178&lt;400),"",IF(AND('201819 DATA'!BH178="*",$C178&gt;=400),"*",IF($C178&gt;=400,ROUND('201819 DATA'!BH178/$C178,2),"")))</f>
        <v>0.01</v>
      </c>
      <c r="AJ178" s="289">
        <f>IF(OR($C178="*",$C178&lt;400),"",IF(AND('201819 DATA'!BI178="*",$C178&gt;=400),"*",IF($C178&gt;=400,ROUND('201819 DATA'!BI178/$C178,2),"")))</f>
        <v>7.0000000000000007E-2</v>
      </c>
      <c r="AK178" s="289">
        <f>IF(OR($C178="*",$C178&lt;400),"",IF(AND('201819 DATA'!BJ178="*",$C178&gt;=400),"*",IF($C178&gt;=400,ROUND('201819 DATA'!BJ178/$C178,2),"")))</f>
        <v>0</v>
      </c>
      <c r="AL178" s="289">
        <f>IF(OR($C178="*",$C178&lt;400),"",IF(AND('201819 DATA'!BK178="*",$C178&gt;=400),"*",IF($C178&gt;=400,ROUND('201819 DATA'!BK178/$C178,2),"")))</f>
        <v>0.06</v>
      </c>
      <c r="AM178" s="289">
        <f>IF(OR($C178="*",$C178&lt;400),"",IF(AND('201819 DATA'!BL178="*",$C178&gt;=400),"*",IF($C178&gt;=400,ROUND('201819 DATA'!BL178/$C178,2),"")))</f>
        <v>0.08</v>
      </c>
      <c r="AN178" s="289">
        <f>IF(OR($C178="*",$C178&lt;400),"",IF(AND('201819 DATA'!BM178="*",$C178&gt;=400),"*",IF($C178&gt;=400,ROUND('201819 DATA'!BM178/$C178,2),"")))</f>
        <v>0.15</v>
      </c>
      <c r="AO178" s="289">
        <f>IF(OR($C178="*",$C178&lt;400),"",IF(AND('201819 DATA'!BN178="*",$C178&gt;=400),"*",IF($C178&gt;=400,ROUND('201819 DATA'!BN178/$C178,2),"")))</f>
        <v>0.02</v>
      </c>
      <c r="AP178" s="289">
        <f>IF(OR($C178="*",$C178&lt;400),"",IF(AND('201819 DATA'!BO178="*",$C178&gt;=400),"*",IF($C178&gt;=400,ROUND('201819 DATA'!BO178/$C178,2),"")))</f>
        <v>0.05</v>
      </c>
      <c r="AQ178" s="289">
        <f>IF(OR($C178="*",$C178&lt;400),"",IF(AND('201819 DATA'!BP178="*",$C178&gt;=400),"*",IF($C178&gt;=400,ROUND('201819 DATA'!BP178/$C178,2),"")))</f>
        <v>0.05</v>
      </c>
      <c r="AR178" s="289">
        <f>IF(OR($C178="*",$C178&lt;400),"",IF(AND('201819 DATA'!BQ178="*",$C178&gt;=400),"*",IF($C178&gt;=400,ROUND('201819 DATA'!BQ178/$C178,2),"")))</f>
        <v>0.09</v>
      </c>
      <c r="AS178" s="289">
        <f>IF(OR($C178="*",$C178&lt;400),"",IF(AND('201819 DATA'!BR178="*",$C178&gt;=400),"*",IF($C178&gt;=400,ROUND('201819 DATA'!BR178/$C178,2),"")))</f>
        <v>0.02</v>
      </c>
      <c r="AT178" s="289">
        <f>IF(OR($C178="*",$C178&lt;400),"",IF(AND('201819 DATA'!BS178="*",$C178&gt;=400),"*",IF($C178&gt;=400,ROUND('201819 DATA'!BS178/$C178,2),"")))</f>
        <v>0</v>
      </c>
      <c r="AU178" s="289">
        <f>IF(OR($C178="*",$C178&lt;400),"",IF(AND('201819 DATA'!BT178="*",$C178&gt;=400),"*",IF($C178&gt;=400,ROUND('201819 DATA'!BT178/$C178,2),"")))</f>
        <v>0.11</v>
      </c>
      <c r="AV178" s="289">
        <f>IF(OR($C178="*",$C178&lt;400),"",IF(AND('201819 DATA'!BU178="*",$C178&gt;=400),"*",IF($C178&gt;=400,ROUND('201819 DATA'!BU178/$C178,2),"")))</f>
        <v>0.06</v>
      </c>
      <c r="AW178" s="289">
        <f>IF(OR($C178="*",$C178&lt;400),"",IF(AND('201819 DATA'!BV178="*",$C178&gt;=400),"*",IF($C178&gt;=400,ROUND('201819 DATA'!BV178/$C178,2),"")))</f>
        <v>0</v>
      </c>
      <c r="AX178" s="289">
        <f>IF(OR($C178="*",$C178&lt;400),"",IF(AND('201819 DATA'!BW178="*",$C178&gt;=400),"*",IF($C178&gt;=400,ROUND('201819 DATA'!BW178/$C178,2),"")))</f>
        <v>0.06</v>
      </c>
    </row>
    <row r="179" spans="1:50" x14ac:dyDescent="0.2">
      <c r="A179" s="13" t="s">
        <v>1327</v>
      </c>
      <c r="B179" s="287">
        <f>'201819 DATA'!B179</f>
        <v>5155</v>
      </c>
      <c r="C179" s="288">
        <f>'201819 DATA'!C179</f>
        <v>5155</v>
      </c>
      <c r="D179" s="293">
        <f>'201819 DATA'!FN179</f>
        <v>4770</v>
      </c>
      <c r="G179" s="295">
        <f t="shared" si="2"/>
        <v>1</v>
      </c>
      <c r="H179" s="289">
        <f>IF(OR($C179="*",$C179&lt;400),"",IF(AND('201819 DATA'!F179="*",$C179&gt;=400),"*",IF($C179&gt;=400,ROUND('201819 DATA'!F179/$C179,2),"")))</f>
        <v>0</v>
      </c>
      <c r="I179" s="296">
        <f>IF(OR($B179="*",$B179&lt;400),"",IF(AND('201819 DATA'!Y179="*",$B179&gt;=400),"*",IF($B179&gt;=400,ROUND('201819 DATA'!Y179/$B179,2),"")))</f>
        <v>0</v>
      </c>
      <c r="J179" s="296">
        <f>IF(OR($B179="*",$B179&lt;400),"",IF(AND('201819 DATA'!Z179="*",$B179&gt;=400),"*",IF($B179&gt;=400,ROUND('201819 DATA'!Z179/$B179,2),"")))</f>
        <v>0.06</v>
      </c>
      <c r="K179" s="296">
        <f>IF(OR($B179="*",$B179&lt;400),"",IF(AND('201819 DATA'!AA179="*",$B179&gt;=400),"*",IF($B179&gt;=400,ROUND('201819 DATA'!AA179/$B179,2),"")))</f>
        <v>0.17</v>
      </c>
      <c r="L179" s="296">
        <f>IF(OR($B179="*",$B179&lt;400),"",IF(AND('201819 DATA'!AB179="*",$B179&gt;=400),"*",IF($B179&gt;=400,ROUND('201819 DATA'!AB179/$B179,2),"")))</f>
        <v>0.3</v>
      </c>
      <c r="M179" s="296">
        <f>IF(OR($B179="*",$B179&lt;400),"",IF(AND('201819 DATA'!AC179="*",$B179&gt;=400),"*",IF($B179&gt;=400,ROUND('201819 DATA'!AC179/$B179,2),"")))</f>
        <v>0.33</v>
      </c>
      <c r="N179" s="296">
        <f>IF(OR($B179="*",$B179&lt;400),"",IF(AND('201819 DATA'!AD179="*",$B179&gt;=400),"*",IF($B179&gt;=400,ROUND('201819 DATA'!AD179/$B179,2),"")))</f>
        <v>0.13</v>
      </c>
      <c r="O179" s="296">
        <f>IF(OR($B179="*",$B179&lt;400),"",IF(AND('201819 DATA'!AE179="*",$B179&gt;=400),"*",IF($B179&gt;=400,ROUND('201819 DATA'!AE179/$B179,2),"")))</f>
        <v>0</v>
      </c>
      <c r="P179" s="297"/>
      <c r="Q179" s="296">
        <f>IF(OR($B179="*",$B179&lt;400),"",IF(AND('201819 DATA'!FL179="*",$B179&gt;=400),"*",IF($B179&gt;=400,ROUND('201819 DATA'!FL179/$B179,2),"")))</f>
        <v>0.97</v>
      </c>
      <c r="R179" s="289">
        <f>IF(OR($C179="*",$C179&lt;400),"",IF(AND('201819 DATA'!F179="*",$C179&gt;=400),"*",IF($C179&gt;=400,ROUND('201819 DATA'!F179/$C179,2),"")))</f>
        <v>0</v>
      </c>
      <c r="S179" s="289">
        <f>IF(OR($C179="*",$C179&lt;400),"",IF(AND('201819 DATA'!G179="*",$C179&gt;=400),"*",IF($C179&gt;=400,ROUND('201819 DATA'!G179/$C179,2),"")))</f>
        <v>0</v>
      </c>
      <c r="T179" s="289">
        <f>IF(OR($C179="*",$C179&lt;400),"",IF(AND('201819 DATA'!H179="*",$C179&gt;=400),"*",IF($C179&gt;=400,ROUND('201819 DATA'!H179/$C179,2),"")))</f>
        <v>1</v>
      </c>
      <c r="U179" s="289">
        <f>IF(OR($C179="*",$C179&lt;400),"",IF(AND('201819 DATA'!FM179="*",$C179&gt;=400),"*",IF($C179&gt;=400,ROUND('201819 DATA'!FM179/$C179,2),"")))</f>
        <v>0</v>
      </c>
      <c r="V179" s="312">
        <f>IF(OR($D179="*",$D179&lt;400),"",IF(AND('201819 DATA'!M179="*",$D179&gt;=400),"*",IF($D179&gt;=400,ROUND('201819 DATA'!M179/$D179,2),"")))</f>
        <v>0.11</v>
      </c>
      <c r="W179" s="312">
        <f>IF(OR($D179="*",$D179&lt;400),"",IF(AND('201819 DATA'!N179="*",$D179&gt;=400),"*",IF($D179&gt;=400,ROUND('201819 DATA'!N179/$D179,2),"")))</f>
        <v>0.22</v>
      </c>
      <c r="X179" s="312">
        <f>IF(OR($D179="*",$D179&lt;400),"",IF(AND('201819 DATA'!O179="*",$D179&gt;=400),"*",IF($D179&gt;=400,ROUND('201819 DATA'!O179/$D179,2),"")))</f>
        <v>0.34</v>
      </c>
      <c r="Y179" s="312">
        <f>IF(OR($D179="*",$D179&lt;400),"",IF(AND('201819 DATA'!P179="*",$D179&gt;=400),"*",IF($D179&gt;=400,ROUND('201819 DATA'!P179/$D179,2),"")))</f>
        <v>0.23</v>
      </c>
      <c r="Z179" s="312">
        <f>IF(OR($D179="*",$D179&lt;400),"",IF(AND('201819 DATA'!Q179="*",$D179&gt;=400),"*",IF($D179&gt;=400,ROUND('201819 DATA'!Q179/$D179,2),"")))</f>
        <v>0.05</v>
      </c>
      <c r="AA179" s="312">
        <f>IF(OR($D179="*",$D179&lt;400),"",IF(AND('201819 DATA'!R179="*",$D179&gt;=400),"*",IF($D179&gt;=400,ROUND('201819 DATA'!R179/$D179,2),"")))</f>
        <v>0.02</v>
      </c>
      <c r="AB179" s="312">
        <f>IF(OR($D179="*",$D179&lt;400),"",IF(AND('201819 DATA'!S179="*",$D179&gt;=400),"*",IF($D179&gt;=400,ROUND('201819 DATA'!S179/$D179,2),"")))</f>
        <v>0.01</v>
      </c>
      <c r="AC179" s="312">
        <f>IF(OR($D179="*",$D179&lt;400),"",IF(AND('201819 DATA'!T179="*",$D179&gt;=400),"*",IF($D179&gt;=400,ROUND('201819 DATA'!T179/$D179,2),"")))</f>
        <v>0.01</v>
      </c>
      <c r="AD179" s="289">
        <f>IF(OR($C179="*",$C179&lt;400),"",IF(AND('201819 DATA'!BC179="*",$C179&gt;=400),"*",IF($C179&gt;=400,ROUND('201819 DATA'!BC179/$C179,2),"")))</f>
        <v>0</v>
      </c>
      <c r="AE179" s="289">
        <f>IF(OR($C179="*",$C179&lt;400),"",IF(AND('201819 DATA'!BD179="*",$C179&gt;=400),"*",IF($C179&gt;=400,ROUND('201819 DATA'!BD179/$C179,2),"")))</f>
        <v>0.02</v>
      </c>
      <c r="AF179" s="289" t="str">
        <f>IF(OR($C179="*",$C179&lt;400),"",IF(AND('201819 DATA'!BE179="*",$C179&gt;=400),"*",IF($C179&gt;=400,ROUND('201819 DATA'!BE179/$C179,2),"")))</f>
        <v>*</v>
      </c>
      <c r="AG179" s="289" t="str">
        <f>IF(OR($C179="*",$C179&lt;400),"",IF(AND('201819 DATA'!BF179="*",$C179&gt;=400),"*",IF($C179&gt;=400,ROUND('201819 DATA'!BF179/$C179,2),"")))</f>
        <v>*</v>
      </c>
      <c r="AH179" s="289" t="str">
        <f>IF(OR($C179="*",$C179&lt;400),"",IF(AND('201819 DATA'!BG179="*",$C179&gt;=400),"*",IF($C179&gt;=400,ROUND('201819 DATA'!BG179/$C179,2),"")))</f>
        <v>*</v>
      </c>
      <c r="AI179" s="289">
        <f>IF(OR($C179="*",$C179&lt;400),"",IF(AND('201819 DATA'!BH179="*",$C179&gt;=400),"*",IF($C179&gt;=400,ROUND('201819 DATA'!BH179/$C179,2),"")))</f>
        <v>0.04</v>
      </c>
      <c r="AJ179" s="289">
        <f>IF(OR($C179="*",$C179&lt;400),"",IF(AND('201819 DATA'!BI179="*",$C179&gt;=400),"*",IF($C179&gt;=400,ROUND('201819 DATA'!BI179/$C179,2),"")))</f>
        <v>0.06</v>
      </c>
      <c r="AK179" s="289" t="str">
        <f>IF(OR($C179="*",$C179&lt;400),"",IF(AND('201819 DATA'!BJ179="*",$C179&gt;=400),"*",IF($C179&gt;=400,ROUND('201819 DATA'!BJ179/$C179,2),"")))</f>
        <v>*</v>
      </c>
      <c r="AL179" s="289">
        <f>IF(OR($C179="*",$C179&lt;400),"",IF(AND('201819 DATA'!BK179="*",$C179&gt;=400),"*",IF($C179&gt;=400,ROUND('201819 DATA'!BK179/$C179,2),"")))</f>
        <v>0</v>
      </c>
      <c r="AM179" s="289">
        <f>IF(OR($C179="*",$C179&lt;400),"",IF(AND('201819 DATA'!BL179="*",$C179&gt;=400),"*",IF($C179&gt;=400,ROUND('201819 DATA'!BL179/$C179,2),"")))</f>
        <v>0.01</v>
      </c>
      <c r="AN179" s="289">
        <f>IF(OR($C179="*",$C179&lt;400),"",IF(AND('201819 DATA'!BM179="*",$C179&gt;=400),"*",IF($C179&gt;=400,ROUND('201819 DATA'!BM179/$C179,2),"")))</f>
        <v>0.11</v>
      </c>
      <c r="AO179" s="289">
        <f>IF(OR($C179="*",$C179&lt;400),"",IF(AND('201819 DATA'!BN179="*",$C179&gt;=400),"*",IF($C179&gt;=400,ROUND('201819 DATA'!BN179/$C179,2),"")))</f>
        <v>0.02</v>
      </c>
      <c r="AP179" s="289">
        <f>IF(OR($C179="*",$C179&lt;400),"",IF(AND('201819 DATA'!BO179="*",$C179&gt;=400),"*",IF($C179&gt;=400,ROUND('201819 DATA'!BO179/$C179,2),"")))</f>
        <v>0.6</v>
      </c>
      <c r="AQ179" s="289">
        <f>IF(OR($C179="*",$C179&lt;400),"",IF(AND('201819 DATA'!BP179="*",$C179&gt;=400),"*",IF($C179&gt;=400,ROUND('201819 DATA'!BP179/$C179,2),"")))</f>
        <v>0.09</v>
      </c>
      <c r="AR179" s="289">
        <f>IF(OR($C179="*",$C179&lt;400),"",IF(AND('201819 DATA'!BQ179="*",$C179&gt;=400),"*",IF($C179&gt;=400,ROUND('201819 DATA'!BQ179/$C179,2),"")))</f>
        <v>0</v>
      </c>
      <c r="AS179" s="289">
        <f>IF(OR($C179="*",$C179&lt;400),"",IF(AND('201819 DATA'!BR179="*",$C179&gt;=400),"*",IF($C179&gt;=400,ROUND('201819 DATA'!BR179/$C179,2),"")))</f>
        <v>0</v>
      </c>
      <c r="AT179" s="289">
        <f>IF(OR($C179="*",$C179&lt;400),"",IF(AND('201819 DATA'!BS179="*",$C179&gt;=400),"*",IF($C179&gt;=400,ROUND('201819 DATA'!BS179/$C179,2),"")))</f>
        <v>0</v>
      </c>
      <c r="AU179" s="289">
        <f>IF(OR($C179="*",$C179&lt;400),"",IF(AND('201819 DATA'!BT179="*",$C179&gt;=400),"*",IF($C179&gt;=400,ROUND('201819 DATA'!BT179/$C179,2),"")))</f>
        <v>0.02</v>
      </c>
      <c r="AV179" s="289">
        <f>IF(OR($C179="*",$C179&lt;400),"",IF(AND('201819 DATA'!BU179="*",$C179&gt;=400),"*",IF($C179&gt;=400,ROUND('201819 DATA'!BU179/$C179,2),"")))</f>
        <v>0.01</v>
      </c>
      <c r="AW179" s="289">
        <f>IF(OR($C179="*",$C179&lt;400),"",IF(AND('201819 DATA'!BV179="*",$C179&gt;=400),"*",IF($C179&gt;=400,ROUND('201819 DATA'!BV179/$C179,2),"")))</f>
        <v>0</v>
      </c>
      <c r="AX179" s="289">
        <f>IF(OR($C179="*",$C179&lt;400),"",IF(AND('201819 DATA'!BW179="*",$C179&gt;=400),"*",IF($C179&gt;=400,ROUND('201819 DATA'!BW179/$C179,2),"")))</f>
        <v>0.01</v>
      </c>
    </row>
    <row r="180" spans="1:50" x14ac:dyDescent="0.2">
      <c r="A180" s="13" t="s">
        <v>435</v>
      </c>
      <c r="B180" s="287">
        <f>'201819 DATA'!B180</f>
        <v>271025</v>
      </c>
      <c r="C180" s="288">
        <f>'201819 DATA'!C180</f>
        <v>212835</v>
      </c>
      <c r="D180" s="293">
        <f>'201819 DATA'!FN180</f>
        <v>0</v>
      </c>
      <c r="G180" s="295">
        <f t="shared" si="2"/>
        <v>0.79</v>
      </c>
      <c r="H180" s="289">
        <f>IF(OR($C180="*",$C180&lt;400),"",IF(AND('201819 DATA'!F180="*",$C180&gt;=400),"*",IF($C180&gt;=400,ROUND('201819 DATA'!F180/$C180,2),"")))</f>
        <v>0.28000000000000003</v>
      </c>
      <c r="I180" s="296">
        <f>IF(OR($B180="*",$B180&lt;400),"",IF(AND('201819 DATA'!Y180="*",$B180&gt;=400),"*",IF($B180&gt;=400,ROUND('201819 DATA'!Y180/$B180,2),"")))</f>
        <v>0.1</v>
      </c>
      <c r="J180" s="296">
        <f>IF(OR($B180="*",$B180&lt;400),"",IF(AND('201819 DATA'!Z180="*",$B180&gt;=400),"*",IF($B180&gt;=400,ROUND('201819 DATA'!Z180/$B180,2),"")))</f>
        <v>0.1</v>
      </c>
      <c r="K180" s="296">
        <f>IF(OR($B180="*",$B180&lt;400),"",IF(AND('201819 DATA'!AA180="*",$B180&gt;=400),"*",IF($B180&gt;=400,ROUND('201819 DATA'!AA180/$B180,2),"")))</f>
        <v>0.16</v>
      </c>
      <c r="L180" s="296">
        <f>IF(OR($B180="*",$B180&lt;400),"",IF(AND('201819 DATA'!AB180="*",$B180&gt;=400),"*",IF($B180&gt;=400,ROUND('201819 DATA'!AB180/$B180,2),"")))</f>
        <v>0.19</v>
      </c>
      <c r="M180" s="296">
        <f>IF(OR($B180="*",$B180&lt;400),"",IF(AND('201819 DATA'!AC180="*",$B180&gt;=400),"*",IF($B180&gt;=400,ROUND('201819 DATA'!AC180/$B180,2),"")))</f>
        <v>0.21</v>
      </c>
      <c r="N180" s="296">
        <f>IF(OR($B180="*",$B180&lt;400),"",IF(AND('201819 DATA'!AD180="*",$B180&gt;=400),"*",IF($B180&gt;=400,ROUND('201819 DATA'!AD180/$B180,2),"")))</f>
        <v>0.2</v>
      </c>
      <c r="O180" s="296">
        <f>IF(OR($B180="*",$B180&lt;400),"",IF(AND('201819 DATA'!AE180="*",$B180&gt;=400),"*",IF($B180&gt;=400,ROUND('201819 DATA'!AE180/$B180,2),"")))</f>
        <v>0.04</v>
      </c>
      <c r="P180" s="297"/>
      <c r="Q180" s="296">
        <f>IF(OR($B180="*",$B180&lt;400),"",IF(AND('201819 DATA'!FL180="*",$B180&gt;=400),"*",IF($B180&gt;=400,ROUND('201819 DATA'!FL180/$B180,2),"")))</f>
        <v>0.65</v>
      </c>
      <c r="R180" s="289">
        <f>IF(OR($C180="*",$C180&lt;400),"",IF(AND('201819 DATA'!F180="*",$C180&gt;=400),"*",IF($C180&gt;=400,ROUND('201819 DATA'!F180/$C180,2),"")))</f>
        <v>0.28000000000000003</v>
      </c>
      <c r="S180" s="289">
        <f>IF(OR($C180="*",$C180&lt;400),"",IF(AND('201819 DATA'!G180="*",$C180&gt;=400),"*",IF($C180&gt;=400,ROUND('201819 DATA'!G180/$C180,2),"")))</f>
        <v>0.13</v>
      </c>
      <c r="T180" s="289">
        <f>IF(OR($C180="*",$C180&lt;400),"",IF(AND('201819 DATA'!H180="*",$C180&gt;=400),"*",IF($C180&gt;=400,ROUND('201819 DATA'!H180/$C180,2),"")))</f>
        <v>0.45</v>
      </c>
      <c r="U180" s="289">
        <f>IF(OR($C180="*",$C180&lt;400),"",IF(AND('201819 DATA'!FM180="*",$C180&gt;=400),"*",IF($C180&gt;=400,ROUND('201819 DATA'!FM180/$C180,2),"")))</f>
        <v>0.14000000000000001</v>
      </c>
      <c r="V180" s="312" t="str">
        <f>IF(OR($D180="*",$D180&lt;400),"",IF(AND('201819 DATA'!M180="*",$D180&gt;=400),"*",IF($D180&gt;=400,ROUND('201819 DATA'!M180/$D180,2),"")))</f>
        <v/>
      </c>
      <c r="W180" s="312" t="str">
        <f>IF(OR($D180="*",$D180&lt;400),"",IF(AND('201819 DATA'!N180="*",$D180&gt;=400),"*",IF($D180&gt;=400,ROUND('201819 DATA'!N180/$D180,2),"")))</f>
        <v/>
      </c>
      <c r="X180" s="312" t="str">
        <f>IF(OR($D180="*",$D180&lt;400),"",IF(AND('201819 DATA'!O180="*",$D180&gt;=400),"*",IF($D180&gt;=400,ROUND('201819 DATA'!O180/$D180,2),"")))</f>
        <v/>
      </c>
      <c r="Y180" s="312" t="str">
        <f>IF(OR($D180="*",$D180&lt;400),"",IF(AND('201819 DATA'!P180="*",$D180&gt;=400),"*",IF($D180&gt;=400,ROUND('201819 DATA'!P180/$D180,2),"")))</f>
        <v/>
      </c>
      <c r="Z180" s="312" t="str">
        <f>IF(OR($D180="*",$D180&lt;400),"",IF(AND('201819 DATA'!Q180="*",$D180&gt;=400),"*",IF($D180&gt;=400,ROUND('201819 DATA'!Q180/$D180,2),"")))</f>
        <v/>
      </c>
      <c r="AA180" s="312" t="str">
        <f>IF(OR($D180="*",$D180&lt;400),"",IF(AND('201819 DATA'!R180="*",$D180&gt;=400),"*",IF($D180&gt;=400,ROUND('201819 DATA'!R180/$D180,2),"")))</f>
        <v/>
      </c>
      <c r="AB180" s="312" t="str">
        <f>IF(OR($D180="*",$D180&lt;400),"",IF(AND('201819 DATA'!S180="*",$D180&gt;=400),"*",IF($D180&gt;=400,ROUND('201819 DATA'!S180/$D180,2),"")))</f>
        <v/>
      </c>
      <c r="AC180" s="312" t="str">
        <f>IF(OR($D180="*",$D180&lt;400),"",IF(AND('201819 DATA'!T180="*",$D180&gt;=400),"*",IF($D180&gt;=400,ROUND('201819 DATA'!T180/$D180,2),"")))</f>
        <v/>
      </c>
      <c r="AD180" s="289">
        <f>IF(OR($C180="*",$C180&lt;400),"",IF(AND('201819 DATA'!BC180="*",$C180&gt;=400),"*",IF($C180&gt;=400,ROUND('201819 DATA'!BC180/$C180,2),"")))</f>
        <v>0.02</v>
      </c>
      <c r="AE180" s="289">
        <f>IF(OR($C180="*",$C180&lt;400),"",IF(AND('201819 DATA'!BD180="*",$C180&gt;=400),"*",IF($C180&gt;=400,ROUND('201819 DATA'!BD180/$C180,2),"")))</f>
        <v>0.11</v>
      </c>
      <c r="AF180" s="289">
        <f>IF(OR($C180="*",$C180&lt;400),"",IF(AND('201819 DATA'!BE180="*",$C180&gt;=400),"*",IF($C180&gt;=400,ROUND('201819 DATA'!BE180/$C180,2),"")))</f>
        <v>0.03</v>
      </c>
      <c r="AG180" s="289">
        <f>IF(OR($C180="*",$C180&lt;400),"",IF(AND('201819 DATA'!BF180="*",$C180&gt;=400),"*",IF($C180&gt;=400,ROUND('201819 DATA'!BF180/$C180,2),"")))</f>
        <v>0.03</v>
      </c>
      <c r="AH180" s="289">
        <f>IF(OR($C180="*",$C180&lt;400),"",IF(AND('201819 DATA'!BG180="*",$C180&gt;=400),"*",IF($C180&gt;=400,ROUND('201819 DATA'!BG180/$C180,2),"")))</f>
        <v>0.01</v>
      </c>
      <c r="AI180" s="289">
        <f>IF(OR($C180="*",$C180&lt;400),"",IF(AND('201819 DATA'!BH180="*",$C180&gt;=400),"*",IF($C180&gt;=400,ROUND('201819 DATA'!BH180/$C180,2),"")))</f>
        <v>0.03</v>
      </c>
      <c r="AJ180" s="289">
        <f>IF(OR($C180="*",$C180&lt;400),"",IF(AND('201819 DATA'!BI180="*",$C180&gt;=400),"*",IF($C180&gt;=400,ROUND('201819 DATA'!BI180/$C180,2),"")))</f>
        <v>0.05</v>
      </c>
      <c r="AK180" s="289">
        <f>IF(OR($C180="*",$C180&lt;400),"",IF(AND('201819 DATA'!BJ180="*",$C180&gt;=400),"*",IF($C180&gt;=400,ROUND('201819 DATA'!BJ180/$C180,2),"")))</f>
        <v>0</v>
      </c>
      <c r="AL180" s="289">
        <f>IF(OR($C180="*",$C180&lt;400),"",IF(AND('201819 DATA'!BK180="*",$C180&gt;=400),"*",IF($C180&gt;=400,ROUND('201819 DATA'!BK180/$C180,2),"")))</f>
        <v>0.06</v>
      </c>
      <c r="AM180" s="289">
        <f>IF(OR($C180="*",$C180&lt;400),"",IF(AND('201819 DATA'!BL180="*",$C180&gt;=400),"*",IF($C180&gt;=400,ROUND('201819 DATA'!BL180/$C180,2),"")))</f>
        <v>0.04</v>
      </c>
      <c r="AN180" s="289">
        <f>IF(OR($C180="*",$C180&lt;400),"",IF(AND('201819 DATA'!BM180="*",$C180&gt;=400),"*",IF($C180&gt;=400,ROUND('201819 DATA'!BM180/$C180,2),"")))</f>
        <v>0.16</v>
      </c>
      <c r="AO180" s="289">
        <f>IF(OR($C180="*",$C180&lt;400),"",IF(AND('201819 DATA'!BN180="*",$C180&gt;=400),"*",IF($C180&gt;=400,ROUND('201819 DATA'!BN180/$C180,2),"")))</f>
        <v>0.02</v>
      </c>
      <c r="AP180" s="289">
        <f>IF(OR($C180="*",$C180&lt;400),"",IF(AND('201819 DATA'!BO180="*",$C180&gt;=400),"*",IF($C180&gt;=400,ROUND('201819 DATA'!BO180/$C180,2),"")))</f>
        <v>7.0000000000000007E-2</v>
      </c>
      <c r="AQ180" s="289">
        <f>IF(OR($C180="*",$C180&lt;400),"",IF(AND('201819 DATA'!BP180="*",$C180&gt;=400),"*",IF($C180&gt;=400,ROUND('201819 DATA'!BP180/$C180,2),"")))</f>
        <v>0.05</v>
      </c>
      <c r="AR180" s="289">
        <f>IF(OR($C180="*",$C180&lt;400),"",IF(AND('201819 DATA'!BQ180="*",$C180&gt;=400),"*",IF($C180&gt;=400,ROUND('201819 DATA'!BQ180/$C180,2),"")))</f>
        <v>0.09</v>
      </c>
      <c r="AS180" s="289">
        <f>IF(OR($C180="*",$C180&lt;400),"",IF(AND('201819 DATA'!BR180="*",$C180&gt;=400),"*",IF($C180&gt;=400,ROUND('201819 DATA'!BR180/$C180,2),"")))</f>
        <v>0.02</v>
      </c>
      <c r="AT180" s="289">
        <f>IF(OR($C180="*",$C180&lt;400),"",IF(AND('201819 DATA'!BS180="*",$C180&gt;=400),"*",IF($C180&gt;=400,ROUND('201819 DATA'!BS180/$C180,2),"")))</f>
        <v>0.01</v>
      </c>
      <c r="AU180" s="289">
        <f>IF(OR($C180="*",$C180&lt;400),"",IF(AND('201819 DATA'!BT180="*",$C180&gt;=400),"*",IF($C180&gt;=400,ROUND('201819 DATA'!BT180/$C180,2),"")))</f>
        <v>0.08</v>
      </c>
      <c r="AV180" s="289">
        <f>IF(OR($C180="*",$C180&lt;400),"",IF(AND('201819 DATA'!BU180="*",$C180&gt;=400),"*",IF($C180&gt;=400,ROUND('201819 DATA'!BU180/$C180,2),"")))</f>
        <v>0.05</v>
      </c>
      <c r="AW180" s="289">
        <f>IF(OR($C180="*",$C180&lt;400),"",IF(AND('201819 DATA'!BV180="*",$C180&gt;=400),"*",IF($C180&gt;=400,ROUND('201819 DATA'!BV180/$C180,2),"")))</f>
        <v>0</v>
      </c>
      <c r="AX180" s="289">
        <f>IF(OR($C180="*",$C180&lt;400),"",IF(AND('201819 DATA'!BW180="*",$C180&gt;=400),"*",IF($C180&gt;=400,ROUND('201819 DATA'!BW180/$C180,2),"")))</f>
        <v>0.06</v>
      </c>
    </row>
    <row r="181" spans="1:50" x14ac:dyDescent="0.2">
      <c r="A181" s="13" t="s">
        <v>808</v>
      </c>
      <c r="B181" s="287">
        <f>'201819 DATA'!B181</f>
        <v>325</v>
      </c>
      <c r="C181" s="288">
        <f>'201819 DATA'!C181</f>
        <v>325</v>
      </c>
      <c r="D181" s="293">
        <f>'201819 DATA'!FN181</f>
        <v>0</v>
      </c>
      <c r="G181" s="295" t="str">
        <f t="shared" si="2"/>
        <v/>
      </c>
      <c r="H181" s="289" t="str">
        <f>IF(OR($C181="*",$C181&lt;400),"",IF(AND('201819 DATA'!F181="*",$C181&gt;=400),"*",IF($C181&gt;=400,ROUND('201819 DATA'!F181/$C181,2),"")))</f>
        <v/>
      </c>
      <c r="I181" s="296" t="str">
        <f>IF(OR($B181="*",$B181&lt;400),"",IF(AND('201819 DATA'!Y181="*",$B181&gt;=400),"*",IF($B181&gt;=400,ROUND('201819 DATA'!Y181/$B181,2),"")))</f>
        <v/>
      </c>
      <c r="J181" s="296" t="str">
        <f>IF(OR($B181="*",$B181&lt;400),"",IF(AND('201819 DATA'!Z181="*",$B181&gt;=400),"*",IF($B181&gt;=400,ROUND('201819 DATA'!Z181/$B181,2),"")))</f>
        <v/>
      </c>
      <c r="K181" s="296" t="str">
        <f>IF(OR($B181="*",$B181&lt;400),"",IF(AND('201819 DATA'!AA181="*",$B181&gt;=400),"*",IF($B181&gt;=400,ROUND('201819 DATA'!AA181/$B181,2),"")))</f>
        <v/>
      </c>
      <c r="L181" s="296" t="str">
        <f>IF(OR($B181="*",$B181&lt;400),"",IF(AND('201819 DATA'!AB181="*",$B181&gt;=400),"*",IF($B181&gt;=400,ROUND('201819 DATA'!AB181/$B181,2),"")))</f>
        <v/>
      </c>
      <c r="M181" s="296" t="str">
        <f>IF(OR($B181="*",$B181&lt;400),"",IF(AND('201819 DATA'!AC181="*",$B181&gt;=400),"*",IF($B181&gt;=400,ROUND('201819 DATA'!AC181/$B181,2),"")))</f>
        <v/>
      </c>
      <c r="N181" s="296" t="str">
        <f>IF(OR($B181="*",$B181&lt;400),"",IF(AND('201819 DATA'!AD181="*",$B181&gt;=400),"*",IF($B181&gt;=400,ROUND('201819 DATA'!AD181/$B181,2),"")))</f>
        <v/>
      </c>
      <c r="O181" s="296" t="str">
        <f>IF(OR($B181="*",$B181&lt;400),"",IF(AND('201819 DATA'!AE181="*",$B181&gt;=400),"*",IF($B181&gt;=400,ROUND('201819 DATA'!AE181/$B181,2),"")))</f>
        <v/>
      </c>
      <c r="P181" s="297"/>
      <c r="Q181" s="296" t="str">
        <f>IF(OR($B181="*",$B181&lt;400),"",IF(AND('201819 DATA'!FL181="*",$B181&gt;=400),"*",IF($B181&gt;=400,ROUND('201819 DATA'!FL181/$B181,2),"")))</f>
        <v/>
      </c>
      <c r="R181" s="289" t="str">
        <f>IF(OR($C181="*",$C181&lt;400),"",IF(AND('201819 DATA'!F181="*",$C181&gt;=400),"*",IF($C181&gt;=400,ROUND('201819 DATA'!F181/$C181,2),"")))</f>
        <v/>
      </c>
      <c r="S181" s="289" t="str">
        <f>IF(OR($C181="*",$C181&lt;400),"",IF(AND('201819 DATA'!G181="*",$C181&gt;=400),"*",IF($C181&gt;=400,ROUND('201819 DATA'!G181/$C181,2),"")))</f>
        <v/>
      </c>
      <c r="T181" s="289" t="str">
        <f>IF(OR($C181="*",$C181&lt;400),"",IF(AND('201819 DATA'!H181="*",$C181&gt;=400),"*",IF($C181&gt;=400,ROUND('201819 DATA'!H181/$C181,2),"")))</f>
        <v/>
      </c>
      <c r="U181" s="289" t="str">
        <f>IF(OR($C181="*",$C181&lt;400),"",IF(AND('201819 DATA'!FM181="*",$C181&gt;=400),"*",IF($C181&gt;=400,ROUND('201819 DATA'!FM181/$C181,2),"")))</f>
        <v/>
      </c>
      <c r="V181" s="312" t="str">
        <f>IF(OR($D181="*",$D181&lt;400),"",IF(AND('201819 DATA'!M181="*",$D181&gt;=400),"*",IF($D181&gt;=400,ROUND('201819 DATA'!M181/$D181,2),"")))</f>
        <v/>
      </c>
      <c r="W181" s="312" t="str">
        <f>IF(OR($D181="*",$D181&lt;400),"",IF(AND('201819 DATA'!N181="*",$D181&gt;=400),"*",IF($D181&gt;=400,ROUND('201819 DATA'!N181/$D181,2),"")))</f>
        <v/>
      </c>
      <c r="X181" s="312" t="str">
        <f>IF(OR($D181="*",$D181&lt;400),"",IF(AND('201819 DATA'!O181="*",$D181&gt;=400),"*",IF($D181&gt;=400,ROUND('201819 DATA'!O181/$D181,2),"")))</f>
        <v/>
      </c>
      <c r="Y181" s="312" t="str">
        <f>IF(OR($D181="*",$D181&lt;400),"",IF(AND('201819 DATA'!P181="*",$D181&gt;=400),"*",IF($D181&gt;=400,ROUND('201819 DATA'!P181/$D181,2),"")))</f>
        <v/>
      </c>
      <c r="Z181" s="312" t="str">
        <f>IF(OR($D181="*",$D181&lt;400),"",IF(AND('201819 DATA'!Q181="*",$D181&gt;=400),"*",IF($D181&gt;=400,ROUND('201819 DATA'!Q181/$D181,2),"")))</f>
        <v/>
      </c>
      <c r="AA181" s="312" t="str">
        <f>IF(OR($D181="*",$D181&lt;400),"",IF(AND('201819 DATA'!R181="*",$D181&gt;=400),"*",IF($D181&gt;=400,ROUND('201819 DATA'!R181/$D181,2),"")))</f>
        <v/>
      </c>
      <c r="AB181" s="312" t="str">
        <f>IF(OR($D181="*",$D181&lt;400),"",IF(AND('201819 DATA'!S181="*",$D181&gt;=400),"*",IF($D181&gt;=400,ROUND('201819 DATA'!S181/$D181,2),"")))</f>
        <v/>
      </c>
      <c r="AC181" s="312" t="str">
        <f>IF(OR($D181="*",$D181&lt;400),"",IF(AND('201819 DATA'!T181="*",$D181&gt;=400),"*",IF($D181&gt;=400,ROUND('201819 DATA'!T181/$D181,2),"")))</f>
        <v/>
      </c>
      <c r="AD181" s="289" t="str">
        <f>IF(OR($C181="*",$C181&lt;400),"",IF(AND('201819 DATA'!BC181="*",$C181&gt;=400),"*",IF($C181&gt;=400,ROUND('201819 DATA'!BC181/$C181,2),"")))</f>
        <v/>
      </c>
      <c r="AE181" s="289" t="str">
        <f>IF(OR($C181="*",$C181&lt;400),"",IF(AND('201819 DATA'!BD181="*",$C181&gt;=400),"*",IF($C181&gt;=400,ROUND('201819 DATA'!BD181/$C181,2),"")))</f>
        <v/>
      </c>
      <c r="AF181" s="289" t="str">
        <f>IF(OR($C181="*",$C181&lt;400),"",IF(AND('201819 DATA'!BE181="*",$C181&gt;=400),"*",IF($C181&gt;=400,ROUND('201819 DATA'!BE181/$C181,2),"")))</f>
        <v/>
      </c>
      <c r="AG181" s="289" t="str">
        <f>IF(OR($C181="*",$C181&lt;400),"",IF(AND('201819 DATA'!BF181="*",$C181&gt;=400),"*",IF($C181&gt;=400,ROUND('201819 DATA'!BF181/$C181,2),"")))</f>
        <v/>
      </c>
      <c r="AH181" s="289" t="str">
        <f>IF(OR($C181="*",$C181&lt;400),"",IF(AND('201819 DATA'!BG181="*",$C181&gt;=400),"*",IF($C181&gt;=400,ROUND('201819 DATA'!BG181/$C181,2),"")))</f>
        <v/>
      </c>
      <c r="AI181" s="289" t="str">
        <f>IF(OR($C181="*",$C181&lt;400),"",IF(AND('201819 DATA'!BH181="*",$C181&gt;=400),"*",IF($C181&gt;=400,ROUND('201819 DATA'!BH181/$C181,2),"")))</f>
        <v/>
      </c>
      <c r="AJ181" s="289" t="str">
        <f>IF(OR($C181="*",$C181&lt;400),"",IF(AND('201819 DATA'!BI181="*",$C181&gt;=400),"*",IF($C181&gt;=400,ROUND('201819 DATA'!BI181/$C181,2),"")))</f>
        <v/>
      </c>
      <c r="AK181" s="289" t="str">
        <f>IF(OR($C181="*",$C181&lt;400),"",IF(AND('201819 DATA'!BJ181="*",$C181&gt;=400),"*",IF($C181&gt;=400,ROUND('201819 DATA'!BJ181/$C181,2),"")))</f>
        <v/>
      </c>
      <c r="AL181" s="289" t="str">
        <f>IF(OR($C181="*",$C181&lt;400),"",IF(AND('201819 DATA'!BK181="*",$C181&gt;=400),"*",IF($C181&gt;=400,ROUND('201819 DATA'!BK181/$C181,2),"")))</f>
        <v/>
      </c>
      <c r="AM181" s="289" t="str">
        <f>IF(OR($C181="*",$C181&lt;400),"",IF(AND('201819 DATA'!BL181="*",$C181&gt;=400),"*",IF($C181&gt;=400,ROUND('201819 DATA'!BL181/$C181,2),"")))</f>
        <v/>
      </c>
      <c r="AN181" s="289" t="str">
        <f>IF(OR($C181="*",$C181&lt;400),"",IF(AND('201819 DATA'!BM181="*",$C181&gt;=400),"*",IF($C181&gt;=400,ROUND('201819 DATA'!BM181/$C181,2),"")))</f>
        <v/>
      </c>
      <c r="AO181" s="289" t="str">
        <f>IF(OR($C181="*",$C181&lt;400),"",IF(AND('201819 DATA'!BN181="*",$C181&gt;=400),"*",IF($C181&gt;=400,ROUND('201819 DATA'!BN181/$C181,2),"")))</f>
        <v/>
      </c>
      <c r="AP181" s="289" t="str">
        <f>IF(OR($C181="*",$C181&lt;400),"",IF(AND('201819 DATA'!BO181="*",$C181&gt;=400),"*",IF($C181&gt;=400,ROUND('201819 DATA'!BO181/$C181,2),"")))</f>
        <v/>
      </c>
      <c r="AQ181" s="289" t="str">
        <f>IF(OR($C181="*",$C181&lt;400),"",IF(AND('201819 DATA'!BP181="*",$C181&gt;=400),"*",IF($C181&gt;=400,ROUND('201819 DATA'!BP181/$C181,2),"")))</f>
        <v/>
      </c>
      <c r="AR181" s="289" t="str">
        <f>IF(OR($C181="*",$C181&lt;400),"",IF(AND('201819 DATA'!BQ181="*",$C181&gt;=400),"*",IF($C181&gt;=400,ROUND('201819 DATA'!BQ181/$C181,2),"")))</f>
        <v/>
      </c>
      <c r="AS181" s="289" t="str">
        <f>IF(OR($C181="*",$C181&lt;400),"",IF(AND('201819 DATA'!BR181="*",$C181&gt;=400),"*",IF($C181&gt;=400,ROUND('201819 DATA'!BR181/$C181,2),"")))</f>
        <v/>
      </c>
      <c r="AT181" s="289" t="str">
        <f>IF(OR($C181="*",$C181&lt;400),"",IF(AND('201819 DATA'!BS181="*",$C181&gt;=400),"*",IF($C181&gt;=400,ROUND('201819 DATA'!BS181/$C181,2),"")))</f>
        <v/>
      </c>
      <c r="AU181" s="289" t="str">
        <f>IF(OR($C181="*",$C181&lt;400),"",IF(AND('201819 DATA'!BT181="*",$C181&gt;=400),"*",IF($C181&gt;=400,ROUND('201819 DATA'!BT181/$C181,2),"")))</f>
        <v/>
      </c>
      <c r="AV181" s="289" t="str">
        <f>IF(OR($C181="*",$C181&lt;400),"",IF(AND('201819 DATA'!BU181="*",$C181&gt;=400),"*",IF($C181&gt;=400,ROUND('201819 DATA'!BU181/$C181,2),"")))</f>
        <v/>
      </c>
      <c r="AW181" s="289" t="str">
        <f>IF(OR($C181="*",$C181&lt;400),"",IF(AND('201819 DATA'!BV181="*",$C181&gt;=400),"*",IF($C181&gt;=400,ROUND('201819 DATA'!BV181/$C181,2),"")))</f>
        <v/>
      </c>
      <c r="AX181" s="289" t="str">
        <f>IF(OR($C181="*",$C181&lt;400),"",IF(AND('201819 DATA'!BW181="*",$C181&gt;=400),"*",IF($C181&gt;=400,ROUND('201819 DATA'!BW181/$C181,2),"")))</f>
        <v/>
      </c>
    </row>
    <row r="182" spans="1:50" x14ac:dyDescent="0.2">
      <c r="A182" s="13" t="s">
        <v>374</v>
      </c>
      <c r="B182" s="287">
        <f>'201819 DATA'!B182</f>
        <v>93035</v>
      </c>
      <c r="C182" s="288">
        <f>'201819 DATA'!C182</f>
        <v>81750</v>
      </c>
      <c r="D182" s="293">
        <f>'201819 DATA'!FN182</f>
        <v>24515</v>
      </c>
      <c r="G182" s="295">
        <f t="shared" si="2"/>
        <v>0.88</v>
      </c>
      <c r="H182" s="289">
        <f>IF(OR($C182="*",$C182&lt;400),"",IF(AND('201819 DATA'!F182="*",$C182&gt;=400),"*",IF($C182&gt;=400,ROUND('201819 DATA'!F182/$C182,2),"")))</f>
        <v>0.41</v>
      </c>
      <c r="I182" s="296">
        <f>IF(OR($B182="*",$B182&lt;400),"",IF(AND('201819 DATA'!Y182="*",$B182&gt;=400),"*",IF($B182&gt;=400,ROUND('201819 DATA'!Y182/$B182,2),"")))</f>
        <v>0.15</v>
      </c>
      <c r="J182" s="296">
        <f>IF(OR($B182="*",$B182&lt;400),"",IF(AND('201819 DATA'!Z182="*",$B182&gt;=400),"*",IF($B182&gt;=400,ROUND('201819 DATA'!Z182/$B182,2),"")))</f>
        <v>0.1</v>
      </c>
      <c r="K182" s="296">
        <f>IF(OR($B182="*",$B182&lt;400),"",IF(AND('201819 DATA'!AA182="*",$B182&gt;=400),"*",IF($B182&gt;=400,ROUND('201819 DATA'!AA182/$B182,2),"")))</f>
        <v>0.21</v>
      </c>
      <c r="L182" s="296">
        <f>IF(OR($B182="*",$B182&lt;400),"",IF(AND('201819 DATA'!AB182="*",$B182&gt;=400),"*",IF($B182&gt;=400,ROUND('201819 DATA'!AB182/$B182,2),"")))</f>
        <v>0.13</v>
      </c>
      <c r="M182" s="296">
        <f>IF(OR($B182="*",$B182&lt;400),"",IF(AND('201819 DATA'!AC182="*",$B182&gt;=400),"*",IF($B182&gt;=400,ROUND('201819 DATA'!AC182/$B182,2),"")))</f>
        <v>0.16</v>
      </c>
      <c r="N182" s="296">
        <f>IF(OR($B182="*",$B182&lt;400),"",IF(AND('201819 DATA'!AD182="*",$B182&gt;=400),"*",IF($B182&gt;=400,ROUND('201819 DATA'!AD182/$B182,2),"")))</f>
        <v>0.18</v>
      </c>
      <c r="O182" s="296">
        <f>IF(OR($B182="*",$B182&lt;400),"",IF(AND('201819 DATA'!AE182="*",$B182&gt;=400),"*",IF($B182&gt;=400,ROUND('201819 DATA'!AE182/$B182,2),"")))</f>
        <v>0.05</v>
      </c>
      <c r="P182" s="297"/>
      <c r="Q182" s="296">
        <f>IF(OR($B182="*",$B182&lt;400),"",IF(AND('201819 DATA'!FL182="*",$B182&gt;=400),"*",IF($B182&gt;=400,ROUND('201819 DATA'!FL182/$B182,2),"")))</f>
        <v>0.51</v>
      </c>
      <c r="R182" s="289">
        <f>IF(OR($C182="*",$C182&lt;400),"",IF(AND('201819 DATA'!F182="*",$C182&gt;=400),"*",IF($C182&gt;=400,ROUND('201819 DATA'!F182/$C182,2),"")))</f>
        <v>0.41</v>
      </c>
      <c r="S182" s="289">
        <f>IF(OR($C182="*",$C182&lt;400),"",IF(AND('201819 DATA'!G182="*",$C182&gt;=400),"*",IF($C182&gt;=400,ROUND('201819 DATA'!G182/$C182,2),"")))</f>
        <v>0.03</v>
      </c>
      <c r="T182" s="289">
        <f>IF(OR($C182="*",$C182&lt;400),"",IF(AND('201819 DATA'!H182="*",$C182&gt;=400),"*",IF($C182&gt;=400,ROUND('201819 DATA'!H182/$C182,2),"")))</f>
        <v>0.3</v>
      </c>
      <c r="U182" s="289">
        <f>IF(OR($C182="*",$C182&lt;400),"",IF(AND('201819 DATA'!FM182="*",$C182&gt;=400),"*",IF($C182&gt;=400,ROUND('201819 DATA'!FM182/$C182,2),"")))</f>
        <v>0.26</v>
      </c>
      <c r="V182" s="312">
        <f>IF(OR($D182="*",$D182&lt;400),"",IF(AND('201819 DATA'!M182="*",$D182&gt;=400),"*",IF($D182&gt;=400,ROUND('201819 DATA'!M182/$D182,2),"")))</f>
        <v>0.44</v>
      </c>
      <c r="W182" s="312">
        <f>IF(OR($D182="*",$D182&lt;400),"",IF(AND('201819 DATA'!N182="*",$D182&gt;=400),"*",IF($D182&gt;=400,ROUND('201819 DATA'!N182/$D182,2),"")))</f>
        <v>0.28999999999999998</v>
      </c>
      <c r="X182" s="312">
        <f>IF(OR($D182="*",$D182&lt;400),"",IF(AND('201819 DATA'!O182="*",$D182&gt;=400),"*",IF($D182&gt;=400,ROUND('201819 DATA'!O182/$D182,2),"")))</f>
        <v>0.12</v>
      </c>
      <c r="Y182" s="312">
        <f>IF(OR($D182="*",$D182&lt;400),"",IF(AND('201819 DATA'!P182="*",$D182&gt;=400),"*",IF($D182&gt;=400,ROUND('201819 DATA'!P182/$D182,2),"")))</f>
        <v>0.13</v>
      </c>
      <c r="Z182" s="312">
        <f>IF(OR($D182="*",$D182&lt;400),"",IF(AND('201819 DATA'!Q182="*",$D182&gt;=400),"*",IF($D182&gt;=400,ROUND('201819 DATA'!Q182/$D182,2),"")))</f>
        <v>0.02</v>
      </c>
      <c r="AA182" s="312">
        <f>IF(OR($D182="*",$D182&lt;400),"",IF(AND('201819 DATA'!R182="*",$D182&gt;=400),"*",IF($D182&gt;=400,ROUND('201819 DATA'!R182/$D182,2),"")))</f>
        <v>0</v>
      </c>
      <c r="AB182" s="312" t="str">
        <f>IF(OR($D182="*",$D182&lt;400),"",IF(AND('201819 DATA'!S182="*",$D182&gt;=400),"*",IF($D182&gt;=400,ROUND('201819 DATA'!S182/$D182,2),"")))</f>
        <v>*</v>
      </c>
      <c r="AC182" s="312" t="str">
        <f>IF(OR($D182="*",$D182&lt;400),"",IF(AND('201819 DATA'!T182="*",$D182&gt;=400),"*",IF($D182&gt;=400,ROUND('201819 DATA'!T182/$D182,2),"")))</f>
        <v>*</v>
      </c>
      <c r="AD182" s="289">
        <f>IF(OR($C182="*",$C182&lt;400),"",IF(AND('201819 DATA'!BC182="*",$C182&gt;=400),"*",IF($C182&gt;=400,ROUND('201819 DATA'!BC182/$C182,2),"")))</f>
        <v>0.03</v>
      </c>
      <c r="AE182" s="289">
        <f>IF(OR($C182="*",$C182&lt;400),"",IF(AND('201819 DATA'!BD182="*",$C182&gt;=400),"*",IF($C182&gt;=400,ROUND('201819 DATA'!BD182/$C182,2),"")))</f>
        <v>0.04</v>
      </c>
      <c r="AF182" s="289">
        <f>IF(OR($C182="*",$C182&lt;400),"",IF(AND('201819 DATA'!BE182="*",$C182&gt;=400),"*",IF($C182&gt;=400,ROUND('201819 DATA'!BE182/$C182,2),"")))</f>
        <v>0.01</v>
      </c>
      <c r="AG182" s="289">
        <f>IF(OR($C182="*",$C182&lt;400),"",IF(AND('201819 DATA'!BF182="*",$C182&gt;=400),"*",IF($C182&gt;=400,ROUND('201819 DATA'!BF182/$C182,2),"")))</f>
        <v>0.01</v>
      </c>
      <c r="AH182" s="289">
        <f>IF(OR($C182="*",$C182&lt;400),"",IF(AND('201819 DATA'!BG182="*",$C182&gt;=400),"*",IF($C182&gt;=400,ROUND('201819 DATA'!BG182/$C182,2),"")))</f>
        <v>0.01</v>
      </c>
      <c r="AI182" s="289">
        <f>IF(OR($C182="*",$C182&lt;400),"",IF(AND('201819 DATA'!BH182="*",$C182&gt;=400),"*",IF($C182&gt;=400,ROUND('201819 DATA'!BH182/$C182,2),"")))</f>
        <v>0.01</v>
      </c>
      <c r="AJ182" s="289">
        <f>IF(OR($C182="*",$C182&lt;400),"",IF(AND('201819 DATA'!BI182="*",$C182&gt;=400),"*",IF($C182&gt;=400,ROUND('201819 DATA'!BI182/$C182,2),"")))</f>
        <v>0.04</v>
      </c>
      <c r="AK182" s="289">
        <f>IF(OR($C182="*",$C182&lt;400),"",IF(AND('201819 DATA'!BJ182="*",$C182&gt;=400),"*",IF($C182&gt;=400,ROUND('201819 DATA'!BJ182/$C182,2),"")))</f>
        <v>0</v>
      </c>
      <c r="AL182" s="289">
        <f>IF(OR($C182="*",$C182&lt;400),"",IF(AND('201819 DATA'!BK182="*",$C182&gt;=400),"*",IF($C182&gt;=400,ROUND('201819 DATA'!BK182/$C182,2),"")))</f>
        <v>0.04</v>
      </c>
      <c r="AM182" s="289">
        <f>IF(OR($C182="*",$C182&lt;400),"",IF(AND('201819 DATA'!BL182="*",$C182&gt;=400),"*",IF($C182&gt;=400,ROUND('201819 DATA'!BL182/$C182,2),"")))</f>
        <v>0.08</v>
      </c>
      <c r="AN182" s="289">
        <f>IF(OR($C182="*",$C182&lt;400),"",IF(AND('201819 DATA'!BM182="*",$C182&gt;=400),"*",IF($C182&gt;=400,ROUND('201819 DATA'!BM182/$C182,2),"")))</f>
        <v>0.13</v>
      </c>
      <c r="AO182" s="289">
        <f>IF(OR($C182="*",$C182&lt;400),"",IF(AND('201819 DATA'!BN182="*",$C182&gt;=400),"*",IF($C182&gt;=400,ROUND('201819 DATA'!BN182/$C182,2),"")))</f>
        <v>0.02</v>
      </c>
      <c r="AP182" s="289">
        <f>IF(OR($C182="*",$C182&lt;400),"",IF(AND('201819 DATA'!BO182="*",$C182&gt;=400),"*",IF($C182&gt;=400,ROUND('201819 DATA'!BO182/$C182,2),"")))</f>
        <v>0.06</v>
      </c>
      <c r="AQ182" s="289">
        <f>IF(OR($C182="*",$C182&lt;400),"",IF(AND('201819 DATA'!BP182="*",$C182&gt;=400),"*",IF($C182&gt;=400,ROUND('201819 DATA'!BP182/$C182,2),"")))</f>
        <v>0.06</v>
      </c>
      <c r="AR182" s="289">
        <f>IF(OR($C182="*",$C182&lt;400),"",IF(AND('201819 DATA'!BQ182="*",$C182&gt;=400),"*",IF($C182&gt;=400,ROUND('201819 DATA'!BQ182/$C182,2),"")))</f>
        <v>0.18</v>
      </c>
      <c r="AS182" s="289">
        <f>IF(OR($C182="*",$C182&lt;400),"",IF(AND('201819 DATA'!BR182="*",$C182&gt;=400),"*",IF($C182&gt;=400,ROUND('201819 DATA'!BR182/$C182,2),"")))</f>
        <v>0.03</v>
      </c>
      <c r="AT182" s="289">
        <f>IF(OR($C182="*",$C182&lt;400),"",IF(AND('201819 DATA'!BS182="*",$C182&gt;=400),"*",IF($C182&gt;=400,ROUND('201819 DATA'!BS182/$C182,2),"")))</f>
        <v>0</v>
      </c>
      <c r="AU182" s="289">
        <f>IF(OR($C182="*",$C182&lt;400),"",IF(AND('201819 DATA'!BT182="*",$C182&gt;=400),"*",IF($C182&gt;=400,ROUND('201819 DATA'!BT182/$C182,2),"")))</f>
        <v>0.1</v>
      </c>
      <c r="AV182" s="289">
        <f>IF(OR($C182="*",$C182&lt;400),"",IF(AND('201819 DATA'!BU182="*",$C182&gt;=400),"*",IF($C182&gt;=400,ROUND('201819 DATA'!BU182/$C182,2),"")))</f>
        <v>0.06</v>
      </c>
      <c r="AW182" s="289">
        <f>IF(OR($C182="*",$C182&lt;400),"",IF(AND('201819 DATA'!BV182="*",$C182&gt;=400),"*",IF($C182&gt;=400,ROUND('201819 DATA'!BV182/$C182,2),"")))</f>
        <v>0</v>
      </c>
      <c r="AX182" s="289">
        <f>IF(OR($C182="*",$C182&lt;400),"",IF(AND('201819 DATA'!BW182="*",$C182&gt;=400),"*",IF($C182&gt;=400,ROUND('201819 DATA'!BW182/$C182,2),"")))</f>
        <v>0.09</v>
      </c>
    </row>
    <row r="183" spans="1:50" x14ac:dyDescent="0.2">
      <c r="A183" s="13" t="s">
        <v>219</v>
      </c>
      <c r="B183" s="287">
        <f>'201819 DATA'!B183</f>
        <v>3340</v>
      </c>
      <c r="C183" s="288">
        <f>'201819 DATA'!C183</f>
        <v>2460</v>
      </c>
      <c r="D183" s="293">
        <f>'201819 DATA'!FN183</f>
        <v>0</v>
      </c>
      <c r="G183" s="295">
        <f t="shared" si="2"/>
        <v>0.74</v>
      </c>
      <c r="H183" s="289">
        <f>IF(OR($C183="*",$C183&lt;400),"",IF(AND('201819 DATA'!F183="*",$C183&gt;=400),"*",IF($C183&gt;=400,ROUND('201819 DATA'!F183/$C183,2),"")))</f>
        <v>0.82</v>
      </c>
      <c r="I183" s="296">
        <f>IF(OR($B183="*",$B183&lt;400),"",IF(AND('201819 DATA'!Y183="*",$B183&gt;=400),"*",IF($B183&gt;=400,ROUND('201819 DATA'!Y183/$B183,2),"")))</f>
        <v>0</v>
      </c>
      <c r="J183" s="296">
        <f>IF(OR($B183="*",$B183&lt;400),"",IF(AND('201819 DATA'!Z183="*",$B183&gt;=400),"*",IF($B183&gt;=400,ROUND('201819 DATA'!Z183/$B183,2),"")))</f>
        <v>0.27</v>
      </c>
      <c r="K183" s="296">
        <f>IF(OR($B183="*",$B183&lt;400),"",IF(AND('201819 DATA'!AA183="*",$B183&gt;=400),"*",IF($B183&gt;=400,ROUND('201819 DATA'!AA183/$B183,2),"")))</f>
        <v>0.26</v>
      </c>
      <c r="L183" s="296">
        <f>IF(OR($B183="*",$B183&lt;400),"",IF(AND('201819 DATA'!AB183="*",$B183&gt;=400),"*",IF($B183&gt;=400,ROUND('201819 DATA'!AB183/$B183,2),"")))</f>
        <v>0.24</v>
      </c>
      <c r="M183" s="296">
        <f>IF(OR($B183="*",$B183&lt;400),"",IF(AND('201819 DATA'!AC183="*",$B183&gt;=400),"*",IF($B183&gt;=400,ROUND('201819 DATA'!AC183/$B183,2),"")))</f>
        <v>0.14000000000000001</v>
      </c>
      <c r="N183" s="296">
        <f>IF(OR($B183="*",$B183&lt;400),"",IF(AND('201819 DATA'!AD183="*",$B183&gt;=400),"*",IF($B183&gt;=400,ROUND('201819 DATA'!AD183/$B183,2),"")))</f>
        <v>0.08</v>
      </c>
      <c r="O183" s="296">
        <f>IF(OR($B183="*",$B183&lt;400),"",IF(AND('201819 DATA'!AE183="*",$B183&gt;=400),"*",IF($B183&gt;=400,ROUND('201819 DATA'!AE183/$B183,2),"")))</f>
        <v>0.01</v>
      </c>
      <c r="P183" s="297"/>
      <c r="Q183" s="296">
        <f>IF(OR($B183="*",$B183&lt;400),"",IF(AND('201819 DATA'!FL183="*",$B183&gt;=400),"*",IF($B183&gt;=400,ROUND('201819 DATA'!FL183/$B183,2),"")))</f>
        <v>0.14000000000000001</v>
      </c>
      <c r="R183" s="289">
        <f>IF(OR($C183="*",$C183&lt;400),"",IF(AND('201819 DATA'!F183="*",$C183&gt;=400),"*",IF($C183&gt;=400,ROUND('201819 DATA'!F183/$C183,2),"")))</f>
        <v>0.82</v>
      </c>
      <c r="S183" s="289">
        <f>IF(OR($C183="*",$C183&lt;400),"",IF(AND('201819 DATA'!G183="*",$C183&gt;=400),"*",IF($C183&gt;=400,ROUND('201819 DATA'!G183/$C183,2),"")))</f>
        <v>0.15</v>
      </c>
      <c r="T183" s="289" t="str">
        <f>IF(OR($C183="*",$C183&lt;400),"",IF(AND('201819 DATA'!H183="*",$C183&gt;=400),"*",IF($C183&gt;=400,ROUND('201819 DATA'!H183/$C183,2),"")))</f>
        <v>*</v>
      </c>
      <c r="U183" s="289">
        <f>IF(OR($C183="*",$C183&lt;400),"",IF(AND('201819 DATA'!FM183="*",$C183&gt;=400),"*",IF($C183&gt;=400,ROUND('201819 DATA'!FM183/$C183,2),"")))</f>
        <v>0.03</v>
      </c>
      <c r="V183" s="312" t="str">
        <f>IF(OR($D183="*",$D183&lt;400),"",IF(AND('201819 DATA'!M183="*",$D183&gt;=400),"*",IF($D183&gt;=400,ROUND('201819 DATA'!M183/$D183,2),"")))</f>
        <v/>
      </c>
      <c r="W183" s="312" t="str">
        <f>IF(OR($D183="*",$D183&lt;400),"",IF(AND('201819 DATA'!N183="*",$D183&gt;=400),"*",IF($D183&gt;=400,ROUND('201819 DATA'!N183/$D183,2),"")))</f>
        <v/>
      </c>
      <c r="X183" s="312" t="str">
        <f>IF(OR($D183="*",$D183&lt;400),"",IF(AND('201819 DATA'!O183="*",$D183&gt;=400),"*",IF($D183&gt;=400,ROUND('201819 DATA'!O183/$D183,2),"")))</f>
        <v/>
      </c>
      <c r="Y183" s="312" t="str">
        <f>IF(OR($D183="*",$D183&lt;400),"",IF(AND('201819 DATA'!P183="*",$D183&gt;=400),"*",IF($D183&gt;=400,ROUND('201819 DATA'!P183/$D183,2),"")))</f>
        <v/>
      </c>
      <c r="Z183" s="312" t="str">
        <f>IF(OR($D183="*",$D183&lt;400),"",IF(AND('201819 DATA'!Q183="*",$D183&gt;=400),"*",IF($D183&gt;=400,ROUND('201819 DATA'!Q183/$D183,2),"")))</f>
        <v/>
      </c>
      <c r="AA183" s="312" t="str">
        <f>IF(OR($D183="*",$D183&lt;400),"",IF(AND('201819 DATA'!R183="*",$D183&gt;=400),"*",IF($D183&gt;=400,ROUND('201819 DATA'!R183/$D183,2),"")))</f>
        <v/>
      </c>
      <c r="AB183" s="312" t="str">
        <f>IF(OR($D183="*",$D183&lt;400),"",IF(AND('201819 DATA'!S183="*",$D183&gt;=400),"*",IF($D183&gt;=400,ROUND('201819 DATA'!S183/$D183,2),"")))</f>
        <v/>
      </c>
      <c r="AC183" s="312" t="str">
        <f>IF(OR($D183="*",$D183&lt;400),"",IF(AND('201819 DATA'!T183="*",$D183&gt;=400),"*",IF($D183&gt;=400,ROUND('201819 DATA'!T183/$D183,2),"")))</f>
        <v/>
      </c>
      <c r="AD183" s="289" t="str">
        <f>IF(OR($C183="*",$C183&lt;400),"",IF(AND('201819 DATA'!BC183="*",$C183&gt;=400),"*",IF($C183&gt;=400,ROUND('201819 DATA'!BC183/$C183,2),"")))</f>
        <v>*</v>
      </c>
      <c r="AE183" s="289">
        <f>IF(OR($C183="*",$C183&lt;400),"",IF(AND('201819 DATA'!BD183="*",$C183&gt;=400),"*",IF($C183&gt;=400,ROUND('201819 DATA'!BD183/$C183,2),"")))</f>
        <v>0.01</v>
      </c>
      <c r="AF183" s="289" t="str">
        <f>IF(OR($C183="*",$C183&lt;400),"",IF(AND('201819 DATA'!BE183="*",$C183&gt;=400),"*",IF($C183&gt;=400,ROUND('201819 DATA'!BE183/$C183,2),"")))</f>
        <v>*</v>
      </c>
      <c r="AG183" s="289" t="str">
        <f>IF(OR($C183="*",$C183&lt;400),"",IF(AND('201819 DATA'!BF183="*",$C183&gt;=400),"*",IF($C183&gt;=400,ROUND('201819 DATA'!BF183/$C183,2),"")))</f>
        <v>*</v>
      </c>
      <c r="AH183" s="289">
        <f>IF(OR($C183="*",$C183&lt;400),"",IF(AND('201819 DATA'!BG183="*",$C183&gt;=400),"*",IF($C183&gt;=400,ROUND('201819 DATA'!BG183/$C183,2),"")))</f>
        <v>0.68</v>
      </c>
      <c r="AI183" s="289">
        <f>IF(OR($C183="*",$C183&lt;400),"",IF(AND('201819 DATA'!BH183="*",$C183&gt;=400),"*",IF($C183&gt;=400,ROUND('201819 DATA'!BH183/$C183,2),"")))</f>
        <v>0.02</v>
      </c>
      <c r="AJ183" s="289">
        <f>IF(OR($C183="*",$C183&lt;400),"",IF(AND('201819 DATA'!BI183="*",$C183&gt;=400),"*",IF($C183&gt;=400,ROUND('201819 DATA'!BI183/$C183,2),"")))</f>
        <v>0</v>
      </c>
      <c r="AK183" s="289" t="str">
        <f>IF(OR($C183="*",$C183&lt;400),"",IF(AND('201819 DATA'!BJ183="*",$C183&gt;=400),"*",IF($C183&gt;=400,ROUND('201819 DATA'!BJ183/$C183,2),"")))</f>
        <v>*</v>
      </c>
      <c r="AL183" s="289">
        <f>IF(OR($C183="*",$C183&lt;400),"",IF(AND('201819 DATA'!BK183="*",$C183&gt;=400),"*",IF($C183&gt;=400,ROUND('201819 DATA'!BK183/$C183,2),"")))</f>
        <v>0.01</v>
      </c>
      <c r="AM183" s="289">
        <f>IF(OR($C183="*",$C183&lt;400),"",IF(AND('201819 DATA'!BL183="*",$C183&gt;=400),"*",IF($C183&gt;=400,ROUND('201819 DATA'!BL183/$C183,2),"")))</f>
        <v>0.01</v>
      </c>
      <c r="AN183" s="289" t="str">
        <f>IF(OR($C183="*",$C183&lt;400),"",IF(AND('201819 DATA'!BM183="*",$C183&gt;=400),"*",IF($C183&gt;=400,ROUND('201819 DATA'!BM183/$C183,2),"")))</f>
        <v>*</v>
      </c>
      <c r="AO183" s="289">
        <f>IF(OR($C183="*",$C183&lt;400),"",IF(AND('201819 DATA'!BN183="*",$C183&gt;=400),"*",IF($C183&gt;=400,ROUND('201819 DATA'!BN183/$C183,2),"")))</f>
        <v>0</v>
      </c>
      <c r="AP183" s="289">
        <f>IF(OR($C183="*",$C183&lt;400),"",IF(AND('201819 DATA'!BO183="*",$C183&gt;=400),"*",IF($C183&gt;=400,ROUND('201819 DATA'!BO183/$C183,2),"")))</f>
        <v>0.11</v>
      </c>
      <c r="AQ183" s="289">
        <f>IF(OR($C183="*",$C183&lt;400),"",IF(AND('201819 DATA'!BP183="*",$C183&gt;=400),"*",IF($C183&gt;=400,ROUND('201819 DATA'!BP183/$C183,2),"")))</f>
        <v>0.01</v>
      </c>
      <c r="AR183" s="289">
        <f>IF(OR($C183="*",$C183&lt;400),"",IF(AND('201819 DATA'!BQ183="*",$C183&gt;=400),"*",IF($C183&gt;=400,ROUND('201819 DATA'!BQ183/$C183,2),"")))</f>
        <v>0</v>
      </c>
      <c r="AS183" s="289">
        <f>IF(OR($C183="*",$C183&lt;400),"",IF(AND('201819 DATA'!BR183="*",$C183&gt;=400),"*",IF($C183&gt;=400,ROUND('201819 DATA'!BR183/$C183,2),"")))</f>
        <v>0</v>
      </c>
      <c r="AT183" s="289">
        <f>IF(OR($C183="*",$C183&lt;400),"",IF(AND('201819 DATA'!BS183="*",$C183&gt;=400),"*",IF($C183&gt;=400,ROUND('201819 DATA'!BS183/$C183,2),"")))</f>
        <v>0</v>
      </c>
      <c r="AU183" s="289">
        <f>IF(OR($C183="*",$C183&lt;400),"",IF(AND('201819 DATA'!BT183="*",$C183&gt;=400),"*",IF($C183&gt;=400,ROUND('201819 DATA'!BT183/$C183,2),"")))</f>
        <v>0.14000000000000001</v>
      </c>
      <c r="AV183" s="289">
        <f>IF(OR($C183="*",$C183&lt;400),"",IF(AND('201819 DATA'!BU183="*",$C183&gt;=400),"*",IF($C183&gt;=400,ROUND('201819 DATA'!BU183/$C183,2),"")))</f>
        <v>0.01</v>
      </c>
      <c r="AW183" s="289">
        <f>IF(OR($C183="*",$C183&lt;400),"",IF(AND('201819 DATA'!BV183="*",$C183&gt;=400),"*",IF($C183&gt;=400,ROUND('201819 DATA'!BV183/$C183,2),"")))</f>
        <v>0</v>
      </c>
      <c r="AX183" s="289" t="str">
        <f>IF(OR($C183="*",$C183&lt;400),"",IF(AND('201819 DATA'!BW183="*",$C183&gt;=400),"*",IF($C183&gt;=400,ROUND('201819 DATA'!BW183/$C183,2),"")))</f>
        <v>*</v>
      </c>
    </row>
    <row r="184" spans="1:50" x14ac:dyDescent="0.2">
      <c r="A184" s="13" t="s">
        <v>247</v>
      </c>
      <c r="B184" s="287">
        <f>'201819 DATA'!B184</f>
        <v>154430</v>
      </c>
      <c r="C184" s="288">
        <f>'201819 DATA'!C184</f>
        <v>133555</v>
      </c>
      <c r="D184" s="293">
        <f>'201819 DATA'!FN184</f>
        <v>24170</v>
      </c>
      <c r="G184" s="295">
        <f t="shared" si="2"/>
        <v>0.86</v>
      </c>
      <c r="H184" s="289">
        <f>IF(OR($C184="*",$C184&lt;400),"",IF(AND('201819 DATA'!F184="*",$C184&gt;=400),"*",IF($C184&gt;=400,ROUND('201819 DATA'!F184/$C184,2),"")))</f>
        <v>0.37</v>
      </c>
      <c r="I184" s="296">
        <f>IF(OR($B184="*",$B184&lt;400),"",IF(AND('201819 DATA'!Y184="*",$B184&gt;=400),"*",IF($B184&gt;=400,ROUND('201819 DATA'!Y184/$B184,2),"")))</f>
        <v>0.11</v>
      </c>
      <c r="J184" s="296">
        <f>IF(OR($B184="*",$B184&lt;400),"",IF(AND('201819 DATA'!Z184="*",$B184&gt;=400),"*",IF($B184&gt;=400,ROUND('201819 DATA'!Z184/$B184,2),"")))</f>
        <v>0.13</v>
      </c>
      <c r="K184" s="296">
        <f>IF(OR($B184="*",$B184&lt;400),"",IF(AND('201819 DATA'!AA184="*",$B184&gt;=400),"*",IF($B184&gt;=400,ROUND('201819 DATA'!AA184/$B184,2),"")))</f>
        <v>0.15</v>
      </c>
      <c r="L184" s="296">
        <f>IF(OR($B184="*",$B184&lt;400),"",IF(AND('201819 DATA'!AB184="*",$B184&gt;=400),"*",IF($B184&gt;=400,ROUND('201819 DATA'!AB184/$B184,2),"")))</f>
        <v>0.16</v>
      </c>
      <c r="M184" s="296">
        <f>IF(OR($B184="*",$B184&lt;400),"",IF(AND('201819 DATA'!AC184="*",$B184&gt;=400),"*",IF($B184&gt;=400,ROUND('201819 DATA'!AC184/$B184,2),"")))</f>
        <v>0.22</v>
      </c>
      <c r="N184" s="296">
        <f>IF(OR($B184="*",$B184&lt;400),"",IF(AND('201819 DATA'!AD184="*",$B184&gt;=400),"*",IF($B184&gt;=400,ROUND('201819 DATA'!AD184/$B184,2),"")))</f>
        <v>0.19</v>
      </c>
      <c r="O184" s="296">
        <f>IF(OR($B184="*",$B184&lt;400),"",IF(AND('201819 DATA'!AE184="*",$B184&gt;=400),"*",IF($B184&gt;=400,ROUND('201819 DATA'!AE184/$B184,2),"")))</f>
        <v>0.03</v>
      </c>
      <c r="P184" s="297"/>
      <c r="Q184" s="296">
        <f>IF(OR($B184="*",$B184&lt;400),"",IF(AND('201819 DATA'!FL184="*",$B184&gt;=400),"*",IF($B184&gt;=400,ROUND('201819 DATA'!FL184/$B184,2),"")))</f>
        <v>0.56000000000000005</v>
      </c>
      <c r="R184" s="289">
        <f>IF(OR($C184="*",$C184&lt;400),"",IF(AND('201819 DATA'!F184="*",$C184&gt;=400),"*",IF($C184&gt;=400,ROUND('201819 DATA'!F184/$C184,2),"")))</f>
        <v>0.37</v>
      </c>
      <c r="S184" s="289">
        <f>IF(OR($C184="*",$C184&lt;400),"",IF(AND('201819 DATA'!G184="*",$C184&gt;=400),"*",IF($C184&gt;=400,ROUND('201819 DATA'!G184/$C184,2),"")))</f>
        <v>0.14000000000000001</v>
      </c>
      <c r="T184" s="289">
        <f>IF(OR($C184="*",$C184&lt;400),"",IF(AND('201819 DATA'!H184="*",$C184&gt;=400),"*",IF($C184&gt;=400,ROUND('201819 DATA'!H184/$C184,2),"")))</f>
        <v>0.35</v>
      </c>
      <c r="U184" s="289">
        <f>IF(OR($C184="*",$C184&lt;400),"",IF(AND('201819 DATA'!FM184="*",$C184&gt;=400),"*",IF($C184&gt;=400,ROUND('201819 DATA'!FM184/$C184,2),"")))</f>
        <v>0.14000000000000001</v>
      </c>
      <c r="V184" s="312">
        <f>IF(OR($D184="*",$D184&lt;400),"",IF(AND('201819 DATA'!M184="*",$D184&gt;=400),"*",IF($D184&gt;=400,ROUND('201819 DATA'!M184/$D184,2),"")))</f>
        <v>0.4</v>
      </c>
      <c r="W184" s="312">
        <f>IF(OR($D184="*",$D184&lt;400),"",IF(AND('201819 DATA'!N184="*",$D184&gt;=400),"*",IF($D184&gt;=400,ROUND('201819 DATA'!N184/$D184,2),"")))</f>
        <v>0.23</v>
      </c>
      <c r="X184" s="312">
        <f>IF(OR($D184="*",$D184&lt;400),"",IF(AND('201819 DATA'!O184="*",$D184&gt;=400),"*",IF($D184&gt;=400,ROUND('201819 DATA'!O184/$D184,2),"")))</f>
        <v>0.14000000000000001</v>
      </c>
      <c r="Y184" s="312">
        <f>IF(OR($D184="*",$D184&lt;400),"",IF(AND('201819 DATA'!P184="*",$D184&gt;=400),"*",IF($D184&gt;=400,ROUND('201819 DATA'!P184/$D184,2),"")))</f>
        <v>0.15</v>
      </c>
      <c r="Z184" s="312">
        <f>IF(OR($D184="*",$D184&lt;400),"",IF(AND('201819 DATA'!Q184="*",$D184&gt;=400),"*",IF($D184&gt;=400,ROUND('201819 DATA'!Q184/$D184,2),"")))</f>
        <v>0.05</v>
      </c>
      <c r="AA184" s="312">
        <f>IF(OR($D184="*",$D184&lt;400),"",IF(AND('201819 DATA'!R184="*",$D184&gt;=400),"*",IF($D184&gt;=400,ROUND('201819 DATA'!R184/$D184,2),"")))</f>
        <v>0.02</v>
      </c>
      <c r="AB184" s="312">
        <f>IF(OR($D184="*",$D184&lt;400),"",IF(AND('201819 DATA'!S184="*",$D184&gt;=400),"*",IF($D184&gt;=400,ROUND('201819 DATA'!S184/$D184,2),"")))</f>
        <v>0</v>
      </c>
      <c r="AC184" s="312">
        <f>IF(OR($D184="*",$D184&lt;400),"",IF(AND('201819 DATA'!T184="*",$D184&gt;=400),"*",IF($D184&gt;=400,ROUND('201819 DATA'!T184/$D184,2),"")))</f>
        <v>0</v>
      </c>
      <c r="AD184" s="289">
        <f>IF(OR($C184="*",$C184&lt;400),"",IF(AND('201819 DATA'!BC184="*",$C184&gt;=400),"*",IF($C184&gt;=400,ROUND('201819 DATA'!BC184/$C184,2),"")))</f>
        <v>0.04</v>
      </c>
      <c r="AE184" s="289">
        <f>IF(OR($C184="*",$C184&lt;400),"",IF(AND('201819 DATA'!BD184="*",$C184&gt;=400),"*",IF($C184&gt;=400,ROUND('201819 DATA'!BD184/$C184,2),"")))</f>
        <v>0.09</v>
      </c>
      <c r="AF184" s="289">
        <f>IF(OR($C184="*",$C184&lt;400),"",IF(AND('201819 DATA'!BE184="*",$C184&gt;=400),"*",IF($C184&gt;=400,ROUND('201819 DATA'!BE184/$C184,2),"")))</f>
        <v>0.02</v>
      </c>
      <c r="AG184" s="289">
        <f>IF(OR($C184="*",$C184&lt;400),"",IF(AND('201819 DATA'!BF184="*",$C184&gt;=400),"*",IF($C184&gt;=400,ROUND('201819 DATA'!BF184/$C184,2),"")))</f>
        <v>0.02</v>
      </c>
      <c r="AH184" s="289">
        <f>IF(OR($C184="*",$C184&lt;400),"",IF(AND('201819 DATA'!BG184="*",$C184&gt;=400),"*",IF($C184&gt;=400,ROUND('201819 DATA'!BG184/$C184,2),"")))</f>
        <v>0</v>
      </c>
      <c r="AI184" s="289">
        <f>IF(OR($C184="*",$C184&lt;400),"",IF(AND('201819 DATA'!BH184="*",$C184&gt;=400),"*",IF($C184&gt;=400,ROUND('201819 DATA'!BH184/$C184,2),"")))</f>
        <v>0.03</v>
      </c>
      <c r="AJ184" s="289">
        <f>IF(OR($C184="*",$C184&lt;400),"",IF(AND('201819 DATA'!BI184="*",$C184&gt;=400),"*",IF($C184&gt;=400,ROUND('201819 DATA'!BI184/$C184,2),"")))</f>
        <v>0.02</v>
      </c>
      <c r="AK184" s="289">
        <f>IF(OR($C184="*",$C184&lt;400),"",IF(AND('201819 DATA'!BJ184="*",$C184&gt;=400),"*",IF($C184&gt;=400,ROUND('201819 DATA'!BJ184/$C184,2),"")))</f>
        <v>0.01</v>
      </c>
      <c r="AL184" s="289">
        <f>IF(OR($C184="*",$C184&lt;400),"",IF(AND('201819 DATA'!BK184="*",$C184&gt;=400),"*",IF($C184&gt;=400,ROUND('201819 DATA'!BK184/$C184,2),"")))</f>
        <v>0.06</v>
      </c>
      <c r="AM184" s="289">
        <f>IF(OR($C184="*",$C184&lt;400),"",IF(AND('201819 DATA'!BL184="*",$C184&gt;=400),"*",IF($C184&gt;=400,ROUND('201819 DATA'!BL184/$C184,2),"")))</f>
        <v>7.0000000000000007E-2</v>
      </c>
      <c r="AN184" s="289">
        <f>IF(OR($C184="*",$C184&lt;400),"",IF(AND('201819 DATA'!BM184="*",$C184&gt;=400),"*",IF($C184&gt;=400,ROUND('201819 DATA'!BM184/$C184,2),"")))</f>
        <v>0.11</v>
      </c>
      <c r="AO184" s="289">
        <f>IF(OR($C184="*",$C184&lt;400),"",IF(AND('201819 DATA'!BN184="*",$C184&gt;=400),"*",IF($C184&gt;=400,ROUND('201819 DATA'!BN184/$C184,2),"")))</f>
        <v>0.03</v>
      </c>
      <c r="AP184" s="289">
        <f>IF(OR($C184="*",$C184&lt;400),"",IF(AND('201819 DATA'!BO184="*",$C184&gt;=400),"*",IF($C184&gt;=400,ROUND('201819 DATA'!BO184/$C184,2),"")))</f>
        <v>0.06</v>
      </c>
      <c r="AQ184" s="289">
        <f>IF(OR($C184="*",$C184&lt;400),"",IF(AND('201819 DATA'!BP184="*",$C184&gt;=400),"*",IF($C184&gt;=400,ROUND('201819 DATA'!BP184/$C184,2),"")))</f>
        <v>0.06</v>
      </c>
      <c r="AR184" s="289">
        <f>IF(OR($C184="*",$C184&lt;400),"",IF(AND('201819 DATA'!BQ184="*",$C184&gt;=400),"*",IF($C184&gt;=400,ROUND('201819 DATA'!BQ184/$C184,2),"")))</f>
        <v>0.12</v>
      </c>
      <c r="AS184" s="289">
        <f>IF(OR($C184="*",$C184&lt;400),"",IF(AND('201819 DATA'!BR184="*",$C184&gt;=400),"*",IF($C184&gt;=400,ROUND('201819 DATA'!BR184/$C184,2),"")))</f>
        <v>0.01</v>
      </c>
      <c r="AT184" s="289">
        <f>IF(OR($C184="*",$C184&lt;400),"",IF(AND('201819 DATA'!BS184="*",$C184&gt;=400),"*",IF($C184&gt;=400,ROUND('201819 DATA'!BS184/$C184,2),"")))</f>
        <v>0</v>
      </c>
      <c r="AU184" s="289">
        <f>IF(OR($C184="*",$C184&lt;400),"",IF(AND('201819 DATA'!BT184="*",$C184&gt;=400),"*",IF($C184&gt;=400,ROUND('201819 DATA'!BT184/$C184,2),"")))</f>
        <v>0.1</v>
      </c>
      <c r="AV184" s="289">
        <f>IF(OR($C184="*",$C184&lt;400),"",IF(AND('201819 DATA'!BU184="*",$C184&gt;=400),"*",IF($C184&gt;=400,ROUND('201819 DATA'!BU184/$C184,2),"")))</f>
        <v>0.08</v>
      </c>
      <c r="AW184" s="289">
        <f>IF(OR($C184="*",$C184&lt;400),"",IF(AND('201819 DATA'!BV184="*",$C184&gt;=400),"*",IF($C184&gt;=400,ROUND('201819 DATA'!BV184/$C184,2),"")))</f>
        <v>0</v>
      </c>
      <c r="AX184" s="289">
        <f>IF(OR($C184="*",$C184&lt;400),"",IF(AND('201819 DATA'!BW184="*",$C184&gt;=400),"*",IF($C184&gt;=400,ROUND('201819 DATA'!BW184/$C184,2),"")))</f>
        <v>7.0000000000000007E-2</v>
      </c>
    </row>
    <row r="185" spans="1:50" x14ac:dyDescent="0.2">
      <c r="A185" s="13" t="s">
        <v>807</v>
      </c>
      <c r="B185" s="287">
        <f>'201819 DATA'!B185</f>
        <v>115</v>
      </c>
      <c r="C185" s="288">
        <f>'201819 DATA'!C185</f>
        <v>115</v>
      </c>
      <c r="D185" s="293">
        <f>'201819 DATA'!FN185</f>
        <v>0</v>
      </c>
      <c r="G185" s="295" t="str">
        <f t="shared" si="2"/>
        <v/>
      </c>
      <c r="H185" s="289" t="str">
        <f>IF(OR($C185="*",$C185&lt;400),"",IF(AND('201819 DATA'!F185="*",$C185&gt;=400),"*",IF($C185&gt;=400,ROUND('201819 DATA'!F185/$C185,2),"")))</f>
        <v/>
      </c>
      <c r="I185" s="296" t="str">
        <f>IF(OR($B185="*",$B185&lt;400),"",IF(AND('201819 DATA'!Y185="*",$B185&gt;=400),"*",IF($B185&gt;=400,ROUND('201819 DATA'!Y185/$B185,2),"")))</f>
        <v/>
      </c>
      <c r="J185" s="296" t="str">
        <f>IF(OR($B185="*",$B185&lt;400),"",IF(AND('201819 DATA'!Z185="*",$B185&gt;=400),"*",IF($B185&gt;=400,ROUND('201819 DATA'!Z185/$B185,2),"")))</f>
        <v/>
      </c>
      <c r="K185" s="296" t="str">
        <f>IF(OR($B185="*",$B185&lt;400),"",IF(AND('201819 DATA'!AA185="*",$B185&gt;=400),"*",IF($B185&gt;=400,ROUND('201819 DATA'!AA185/$B185,2),"")))</f>
        <v/>
      </c>
      <c r="L185" s="296" t="str">
        <f>IF(OR($B185="*",$B185&lt;400),"",IF(AND('201819 DATA'!AB185="*",$B185&gt;=400),"*",IF($B185&gt;=400,ROUND('201819 DATA'!AB185/$B185,2),"")))</f>
        <v/>
      </c>
      <c r="M185" s="296" t="str">
        <f>IF(OR($B185="*",$B185&lt;400),"",IF(AND('201819 DATA'!AC185="*",$B185&gt;=400),"*",IF($B185&gt;=400,ROUND('201819 DATA'!AC185/$B185,2),"")))</f>
        <v/>
      </c>
      <c r="N185" s="296" t="str">
        <f>IF(OR($B185="*",$B185&lt;400),"",IF(AND('201819 DATA'!AD185="*",$B185&gt;=400),"*",IF($B185&gt;=400,ROUND('201819 DATA'!AD185/$B185,2),"")))</f>
        <v/>
      </c>
      <c r="O185" s="296" t="str">
        <f>IF(OR($B185="*",$B185&lt;400),"",IF(AND('201819 DATA'!AE185="*",$B185&gt;=400),"*",IF($B185&gt;=400,ROUND('201819 DATA'!AE185/$B185,2),"")))</f>
        <v/>
      </c>
      <c r="P185" s="297"/>
      <c r="Q185" s="296" t="str">
        <f>IF(OR($B185="*",$B185&lt;400),"",IF(AND('201819 DATA'!FL185="*",$B185&gt;=400),"*",IF($B185&gt;=400,ROUND('201819 DATA'!FL185/$B185,2),"")))</f>
        <v/>
      </c>
      <c r="R185" s="289" t="str">
        <f>IF(OR($C185="*",$C185&lt;400),"",IF(AND('201819 DATA'!F185="*",$C185&gt;=400),"*",IF($C185&gt;=400,ROUND('201819 DATA'!F185/$C185,2),"")))</f>
        <v/>
      </c>
      <c r="S185" s="289" t="str">
        <f>IF(OR($C185="*",$C185&lt;400),"",IF(AND('201819 DATA'!G185="*",$C185&gt;=400),"*",IF($C185&gt;=400,ROUND('201819 DATA'!G185/$C185,2),"")))</f>
        <v/>
      </c>
      <c r="T185" s="289" t="str">
        <f>IF(OR($C185="*",$C185&lt;400),"",IF(AND('201819 DATA'!H185="*",$C185&gt;=400),"*",IF($C185&gt;=400,ROUND('201819 DATA'!H185/$C185,2),"")))</f>
        <v/>
      </c>
      <c r="U185" s="289" t="str">
        <f>IF(OR($C185="*",$C185&lt;400),"",IF(AND('201819 DATA'!FM185="*",$C185&gt;=400),"*",IF($C185&gt;=400,ROUND('201819 DATA'!FM185/$C185,2),"")))</f>
        <v/>
      </c>
      <c r="V185" s="312" t="str">
        <f>IF(OR($D185="*",$D185&lt;400),"",IF(AND('201819 DATA'!M185="*",$D185&gt;=400),"*",IF($D185&gt;=400,ROUND('201819 DATA'!M185/$D185,2),"")))</f>
        <v/>
      </c>
      <c r="W185" s="312" t="str">
        <f>IF(OR($D185="*",$D185&lt;400),"",IF(AND('201819 DATA'!N185="*",$D185&gt;=400),"*",IF($D185&gt;=400,ROUND('201819 DATA'!N185/$D185,2),"")))</f>
        <v/>
      </c>
      <c r="X185" s="312" t="str">
        <f>IF(OR($D185="*",$D185&lt;400),"",IF(AND('201819 DATA'!O185="*",$D185&gt;=400),"*",IF($D185&gt;=400,ROUND('201819 DATA'!O185/$D185,2),"")))</f>
        <v/>
      </c>
      <c r="Y185" s="312" t="str">
        <f>IF(OR($D185="*",$D185&lt;400),"",IF(AND('201819 DATA'!P185="*",$D185&gt;=400),"*",IF($D185&gt;=400,ROUND('201819 DATA'!P185/$D185,2),"")))</f>
        <v/>
      </c>
      <c r="Z185" s="312" t="str">
        <f>IF(OR($D185="*",$D185&lt;400),"",IF(AND('201819 DATA'!Q185="*",$D185&gt;=400),"*",IF($D185&gt;=400,ROUND('201819 DATA'!Q185/$D185,2),"")))</f>
        <v/>
      </c>
      <c r="AA185" s="312" t="str">
        <f>IF(OR($D185="*",$D185&lt;400),"",IF(AND('201819 DATA'!R185="*",$D185&gt;=400),"*",IF($D185&gt;=400,ROUND('201819 DATA'!R185/$D185,2),"")))</f>
        <v/>
      </c>
      <c r="AB185" s="312" t="str">
        <f>IF(OR($D185="*",$D185&lt;400),"",IF(AND('201819 DATA'!S185="*",$D185&gt;=400),"*",IF($D185&gt;=400,ROUND('201819 DATA'!S185/$D185,2),"")))</f>
        <v/>
      </c>
      <c r="AC185" s="312" t="str">
        <f>IF(OR($D185="*",$D185&lt;400),"",IF(AND('201819 DATA'!T185="*",$D185&gt;=400),"*",IF($D185&gt;=400,ROUND('201819 DATA'!T185/$D185,2),"")))</f>
        <v/>
      </c>
      <c r="AD185" s="289" t="str">
        <f>IF(OR($C185="*",$C185&lt;400),"",IF(AND('201819 DATA'!BC185="*",$C185&gt;=400),"*",IF($C185&gt;=400,ROUND('201819 DATA'!BC185/$C185,2),"")))</f>
        <v/>
      </c>
      <c r="AE185" s="289" t="str">
        <f>IF(OR($C185="*",$C185&lt;400),"",IF(AND('201819 DATA'!BD185="*",$C185&gt;=400),"*",IF($C185&gt;=400,ROUND('201819 DATA'!BD185/$C185,2),"")))</f>
        <v/>
      </c>
      <c r="AF185" s="289" t="str">
        <f>IF(OR($C185="*",$C185&lt;400),"",IF(AND('201819 DATA'!BE185="*",$C185&gt;=400),"*",IF($C185&gt;=400,ROUND('201819 DATA'!BE185/$C185,2),"")))</f>
        <v/>
      </c>
      <c r="AG185" s="289" t="str">
        <f>IF(OR($C185="*",$C185&lt;400),"",IF(AND('201819 DATA'!BF185="*",$C185&gt;=400),"*",IF($C185&gt;=400,ROUND('201819 DATA'!BF185/$C185,2),"")))</f>
        <v/>
      </c>
      <c r="AH185" s="289" t="str">
        <f>IF(OR($C185="*",$C185&lt;400),"",IF(AND('201819 DATA'!BG185="*",$C185&gt;=400),"*",IF($C185&gt;=400,ROUND('201819 DATA'!BG185/$C185,2),"")))</f>
        <v/>
      </c>
      <c r="AI185" s="289" t="str">
        <f>IF(OR($C185="*",$C185&lt;400),"",IF(AND('201819 DATA'!BH185="*",$C185&gt;=400),"*",IF($C185&gt;=400,ROUND('201819 DATA'!BH185/$C185,2),"")))</f>
        <v/>
      </c>
      <c r="AJ185" s="289" t="str">
        <f>IF(OR($C185="*",$C185&lt;400),"",IF(AND('201819 DATA'!BI185="*",$C185&gt;=400),"*",IF($C185&gt;=400,ROUND('201819 DATA'!BI185/$C185,2),"")))</f>
        <v/>
      </c>
      <c r="AK185" s="289" t="str">
        <f>IF(OR($C185="*",$C185&lt;400),"",IF(AND('201819 DATA'!BJ185="*",$C185&gt;=400),"*",IF($C185&gt;=400,ROUND('201819 DATA'!BJ185/$C185,2),"")))</f>
        <v/>
      </c>
      <c r="AL185" s="289" t="str">
        <f>IF(OR($C185="*",$C185&lt;400),"",IF(AND('201819 DATA'!BK185="*",$C185&gt;=400),"*",IF($C185&gt;=400,ROUND('201819 DATA'!BK185/$C185,2),"")))</f>
        <v/>
      </c>
      <c r="AM185" s="289" t="str">
        <f>IF(OR($C185="*",$C185&lt;400),"",IF(AND('201819 DATA'!BL185="*",$C185&gt;=400),"*",IF($C185&gt;=400,ROUND('201819 DATA'!BL185/$C185,2),"")))</f>
        <v/>
      </c>
      <c r="AN185" s="289" t="str">
        <f>IF(OR($C185="*",$C185&lt;400),"",IF(AND('201819 DATA'!BM185="*",$C185&gt;=400),"*",IF($C185&gt;=400,ROUND('201819 DATA'!BM185/$C185,2),"")))</f>
        <v/>
      </c>
      <c r="AO185" s="289" t="str">
        <f>IF(OR($C185="*",$C185&lt;400),"",IF(AND('201819 DATA'!BN185="*",$C185&gt;=400),"*",IF($C185&gt;=400,ROUND('201819 DATA'!BN185/$C185,2),"")))</f>
        <v/>
      </c>
      <c r="AP185" s="289" t="str">
        <f>IF(OR($C185="*",$C185&lt;400),"",IF(AND('201819 DATA'!BO185="*",$C185&gt;=400),"*",IF($C185&gt;=400,ROUND('201819 DATA'!BO185/$C185,2),"")))</f>
        <v/>
      </c>
      <c r="AQ185" s="289" t="str">
        <f>IF(OR($C185="*",$C185&lt;400),"",IF(AND('201819 DATA'!BP185="*",$C185&gt;=400),"*",IF($C185&gt;=400,ROUND('201819 DATA'!BP185/$C185,2),"")))</f>
        <v/>
      </c>
      <c r="AR185" s="289" t="str">
        <f>IF(OR($C185="*",$C185&lt;400),"",IF(AND('201819 DATA'!BQ185="*",$C185&gt;=400),"*",IF($C185&gt;=400,ROUND('201819 DATA'!BQ185/$C185,2),"")))</f>
        <v/>
      </c>
      <c r="AS185" s="289" t="str">
        <f>IF(OR($C185="*",$C185&lt;400),"",IF(AND('201819 DATA'!BR185="*",$C185&gt;=400),"*",IF($C185&gt;=400,ROUND('201819 DATA'!BR185/$C185,2),"")))</f>
        <v/>
      </c>
      <c r="AT185" s="289" t="str">
        <f>IF(OR($C185="*",$C185&lt;400),"",IF(AND('201819 DATA'!BS185="*",$C185&gt;=400),"*",IF($C185&gt;=400,ROUND('201819 DATA'!BS185/$C185,2),"")))</f>
        <v/>
      </c>
      <c r="AU185" s="289" t="str">
        <f>IF(OR($C185="*",$C185&lt;400),"",IF(AND('201819 DATA'!BT185="*",$C185&gt;=400),"*",IF($C185&gt;=400,ROUND('201819 DATA'!BT185/$C185,2),"")))</f>
        <v/>
      </c>
      <c r="AV185" s="289" t="str">
        <f>IF(OR($C185="*",$C185&lt;400),"",IF(AND('201819 DATA'!BU185="*",$C185&gt;=400),"*",IF($C185&gt;=400,ROUND('201819 DATA'!BU185/$C185,2),"")))</f>
        <v/>
      </c>
      <c r="AW185" s="289" t="str">
        <f>IF(OR($C185="*",$C185&lt;400),"",IF(AND('201819 DATA'!BV185="*",$C185&gt;=400),"*",IF($C185&gt;=400,ROUND('201819 DATA'!BV185/$C185,2),"")))</f>
        <v/>
      </c>
      <c r="AX185" s="289" t="str">
        <f>IF(OR($C185="*",$C185&lt;400),"",IF(AND('201819 DATA'!BW185="*",$C185&gt;=400),"*",IF($C185&gt;=400,ROUND('201819 DATA'!BW185/$C185,2),"")))</f>
        <v/>
      </c>
    </row>
    <row r="186" spans="1:50" x14ac:dyDescent="0.2">
      <c r="A186" s="13" t="s">
        <v>411</v>
      </c>
      <c r="B186" s="287">
        <f>'201819 DATA'!B186</f>
        <v>1970</v>
      </c>
      <c r="C186" s="288">
        <f>'201819 DATA'!C186</f>
        <v>1535</v>
      </c>
      <c r="D186" s="293">
        <f>'201819 DATA'!FN186</f>
        <v>0</v>
      </c>
      <c r="G186" s="295">
        <f t="shared" si="2"/>
        <v>0.78</v>
      </c>
      <c r="H186" s="289">
        <f>IF(OR($C186="*",$C186&lt;400),"",IF(AND('201819 DATA'!F186="*",$C186&gt;=400),"*",IF($C186&gt;=400,ROUND('201819 DATA'!F186/$C186,2),"")))</f>
        <v>0.62</v>
      </c>
      <c r="I186" s="296">
        <f>IF(OR($B186="*",$B186&lt;400),"",IF(AND('201819 DATA'!Y186="*",$B186&gt;=400),"*",IF($B186&gt;=400,ROUND('201819 DATA'!Y186/$B186,2),"")))</f>
        <v>0.01</v>
      </c>
      <c r="J186" s="296">
        <f>IF(OR($B186="*",$B186&lt;400),"",IF(AND('201819 DATA'!Z186="*",$B186&gt;=400),"*",IF($B186&gt;=400,ROUND('201819 DATA'!Z186/$B186,2),"")))</f>
        <v>0.33</v>
      </c>
      <c r="K186" s="296">
        <f>IF(OR($B186="*",$B186&lt;400),"",IF(AND('201819 DATA'!AA186="*",$B186&gt;=400),"*",IF($B186&gt;=400,ROUND('201819 DATA'!AA186/$B186,2),"")))</f>
        <v>0.28999999999999998</v>
      </c>
      <c r="L186" s="296">
        <f>IF(OR($B186="*",$B186&lt;400),"",IF(AND('201819 DATA'!AB186="*",$B186&gt;=400),"*",IF($B186&gt;=400,ROUND('201819 DATA'!AB186/$B186,2),"")))</f>
        <v>0.18</v>
      </c>
      <c r="M186" s="296">
        <f>IF(OR($B186="*",$B186&lt;400),"",IF(AND('201819 DATA'!AC186="*",$B186&gt;=400),"*",IF($B186&gt;=400,ROUND('201819 DATA'!AC186/$B186,2),"")))</f>
        <v>0.1</v>
      </c>
      <c r="N186" s="296">
        <f>IF(OR($B186="*",$B186&lt;400),"",IF(AND('201819 DATA'!AD186="*",$B186&gt;=400),"*",IF($B186&gt;=400,ROUND('201819 DATA'!AD186/$B186,2),"")))</f>
        <v>0.08</v>
      </c>
      <c r="O186" s="296">
        <f>IF(OR($B186="*",$B186&lt;400),"",IF(AND('201819 DATA'!AE186="*",$B186&gt;=400),"*",IF($B186&gt;=400,ROUND('201819 DATA'!AE186/$B186,2),"")))</f>
        <v>0.01</v>
      </c>
      <c r="P186" s="297"/>
      <c r="Q186" s="296">
        <f>IF(OR($B186="*",$B186&lt;400),"",IF(AND('201819 DATA'!FL186="*",$B186&gt;=400),"*",IF($B186&gt;=400,ROUND('201819 DATA'!FL186/$B186,2),"")))</f>
        <v>0.02</v>
      </c>
      <c r="R186" s="289">
        <f>IF(OR($C186="*",$C186&lt;400),"",IF(AND('201819 DATA'!F186="*",$C186&gt;=400),"*",IF($C186&gt;=400,ROUND('201819 DATA'!F186/$C186,2),"")))</f>
        <v>0.62</v>
      </c>
      <c r="S186" s="289">
        <f>IF(OR($C186="*",$C186&lt;400),"",IF(AND('201819 DATA'!G186="*",$C186&gt;=400),"*",IF($C186&gt;=400,ROUND('201819 DATA'!G186/$C186,2),"")))</f>
        <v>0.26</v>
      </c>
      <c r="T186" s="289">
        <f>IF(OR($C186="*",$C186&lt;400),"",IF(AND('201819 DATA'!H186="*",$C186&gt;=400),"*",IF($C186&gt;=400,ROUND('201819 DATA'!H186/$C186,2),"")))</f>
        <v>0.04</v>
      </c>
      <c r="U186" s="289">
        <f>IF(OR($C186="*",$C186&lt;400),"",IF(AND('201819 DATA'!FM186="*",$C186&gt;=400),"*",IF($C186&gt;=400,ROUND('201819 DATA'!FM186/$C186,2),"")))</f>
        <v>0.09</v>
      </c>
      <c r="V186" s="312" t="str">
        <f>IF(OR($D186="*",$D186&lt;400),"",IF(AND('201819 DATA'!M186="*",$D186&gt;=400),"*",IF($D186&gt;=400,ROUND('201819 DATA'!M186/$D186,2),"")))</f>
        <v/>
      </c>
      <c r="W186" s="312" t="str">
        <f>IF(OR($D186="*",$D186&lt;400),"",IF(AND('201819 DATA'!N186="*",$D186&gt;=400),"*",IF($D186&gt;=400,ROUND('201819 DATA'!N186/$D186,2),"")))</f>
        <v/>
      </c>
      <c r="X186" s="312" t="str">
        <f>IF(OR($D186="*",$D186&lt;400),"",IF(AND('201819 DATA'!O186="*",$D186&gt;=400),"*",IF($D186&gt;=400,ROUND('201819 DATA'!O186/$D186,2),"")))</f>
        <v/>
      </c>
      <c r="Y186" s="312" t="str">
        <f>IF(OR($D186="*",$D186&lt;400),"",IF(AND('201819 DATA'!P186="*",$D186&gt;=400),"*",IF($D186&gt;=400,ROUND('201819 DATA'!P186/$D186,2),"")))</f>
        <v/>
      </c>
      <c r="Z186" s="312" t="str">
        <f>IF(OR($D186="*",$D186&lt;400),"",IF(AND('201819 DATA'!Q186="*",$D186&gt;=400),"*",IF($D186&gt;=400,ROUND('201819 DATA'!Q186/$D186,2),"")))</f>
        <v/>
      </c>
      <c r="AA186" s="312" t="str">
        <f>IF(OR($D186="*",$D186&lt;400),"",IF(AND('201819 DATA'!R186="*",$D186&gt;=400),"*",IF($D186&gt;=400,ROUND('201819 DATA'!R186/$D186,2),"")))</f>
        <v/>
      </c>
      <c r="AB186" s="312" t="str">
        <f>IF(OR($D186="*",$D186&lt;400),"",IF(AND('201819 DATA'!S186="*",$D186&gt;=400),"*",IF($D186&gt;=400,ROUND('201819 DATA'!S186/$D186,2),"")))</f>
        <v/>
      </c>
      <c r="AC186" s="312" t="str">
        <f>IF(OR($D186="*",$D186&lt;400),"",IF(AND('201819 DATA'!T186="*",$D186&gt;=400),"*",IF($D186&gt;=400,ROUND('201819 DATA'!T186/$D186,2),"")))</f>
        <v/>
      </c>
      <c r="AD186" s="289">
        <f>IF(OR($C186="*",$C186&lt;400),"",IF(AND('201819 DATA'!BC186="*",$C186&gt;=400),"*",IF($C186&gt;=400,ROUND('201819 DATA'!BC186/$C186,2),"")))</f>
        <v>0</v>
      </c>
      <c r="AE186" s="289">
        <f>IF(OR($C186="*",$C186&lt;400),"",IF(AND('201819 DATA'!BD186="*",$C186&gt;=400),"*",IF($C186&gt;=400,ROUND('201819 DATA'!BD186/$C186,2),"")))</f>
        <v>0</v>
      </c>
      <c r="AF186" s="289">
        <f>IF(OR($C186="*",$C186&lt;400),"",IF(AND('201819 DATA'!BE186="*",$C186&gt;=400),"*",IF($C186&gt;=400,ROUND('201819 DATA'!BE186/$C186,2),"")))</f>
        <v>0</v>
      </c>
      <c r="AG186" s="289" t="str">
        <f>IF(OR($C186="*",$C186&lt;400),"",IF(AND('201819 DATA'!BF186="*",$C186&gt;=400),"*",IF($C186&gt;=400,ROUND('201819 DATA'!BF186/$C186,2),"")))</f>
        <v>*</v>
      </c>
      <c r="AH186" s="289">
        <f>IF(OR($C186="*",$C186&lt;400),"",IF(AND('201819 DATA'!BG186="*",$C186&gt;=400),"*",IF($C186&gt;=400,ROUND('201819 DATA'!BG186/$C186,2),"")))</f>
        <v>0.73</v>
      </c>
      <c r="AI186" s="289">
        <f>IF(OR($C186="*",$C186&lt;400),"",IF(AND('201819 DATA'!BH186="*",$C186&gt;=400),"*",IF($C186&gt;=400,ROUND('201819 DATA'!BH186/$C186,2),"")))</f>
        <v>0.03</v>
      </c>
      <c r="AJ186" s="289">
        <f>IF(OR($C186="*",$C186&lt;400),"",IF(AND('201819 DATA'!BI186="*",$C186&gt;=400),"*",IF($C186&gt;=400,ROUND('201819 DATA'!BI186/$C186,2),"")))</f>
        <v>0</v>
      </c>
      <c r="AK186" s="289">
        <f>IF(OR($C186="*",$C186&lt;400),"",IF(AND('201819 DATA'!BJ186="*",$C186&gt;=400),"*",IF($C186&gt;=400,ROUND('201819 DATA'!BJ186/$C186,2),"")))</f>
        <v>0</v>
      </c>
      <c r="AL186" s="289" t="str">
        <f>IF(OR($C186="*",$C186&lt;400),"",IF(AND('201819 DATA'!BK186="*",$C186&gt;=400),"*",IF($C186&gt;=400,ROUND('201819 DATA'!BK186/$C186,2),"")))</f>
        <v>*</v>
      </c>
      <c r="AM186" s="289" t="str">
        <f>IF(OR($C186="*",$C186&lt;400),"",IF(AND('201819 DATA'!BL186="*",$C186&gt;=400),"*",IF($C186&gt;=400,ROUND('201819 DATA'!BL186/$C186,2),"")))</f>
        <v>*</v>
      </c>
      <c r="AN186" s="289">
        <f>IF(OR($C186="*",$C186&lt;400),"",IF(AND('201819 DATA'!BM186="*",$C186&gt;=400),"*",IF($C186&gt;=400,ROUND('201819 DATA'!BM186/$C186,2),"")))</f>
        <v>0</v>
      </c>
      <c r="AO186" s="289">
        <f>IF(OR($C186="*",$C186&lt;400),"",IF(AND('201819 DATA'!BN186="*",$C186&gt;=400),"*",IF($C186&gt;=400,ROUND('201819 DATA'!BN186/$C186,2),"")))</f>
        <v>0</v>
      </c>
      <c r="AP186" s="289">
        <f>IF(OR($C186="*",$C186&lt;400),"",IF(AND('201819 DATA'!BO186="*",$C186&gt;=400),"*",IF($C186&gt;=400,ROUND('201819 DATA'!BO186/$C186,2),"")))</f>
        <v>0</v>
      </c>
      <c r="AQ186" s="289">
        <f>IF(OR($C186="*",$C186&lt;400),"",IF(AND('201819 DATA'!BP186="*",$C186&gt;=400),"*",IF($C186&gt;=400,ROUND('201819 DATA'!BP186/$C186,2),"")))</f>
        <v>0</v>
      </c>
      <c r="AR186" s="289">
        <f>IF(OR($C186="*",$C186&lt;400),"",IF(AND('201819 DATA'!BQ186="*",$C186&gt;=400),"*",IF($C186&gt;=400,ROUND('201819 DATA'!BQ186/$C186,2),"")))</f>
        <v>0</v>
      </c>
      <c r="AS186" s="289">
        <f>IF(OR($C186="*",$C186&lt;400),"",IF(AND('201819 DATA'!BR186="*",$C186&gt;=400),"*",IF($C186&gt;=400,ROUND('201819 DATA'!BR186/$C186,2),"")))</f>
        <v>0</v>
      </c>
      <c r="AT186" s="289">
        <f>IF(OR($C186="*",$C186&lt;400),"",IF(AND('201819 DATA'!BS186="*",$C186&gt;=400),"*",IF($C186&gt;=400,ROUND('201819 DATA'!BS186/$C186,2),"")))</f>
        <v>0</v>
      </c>
      <c r="AU186" s="289">
        <f>IF(OR($C186="*",$C186&lt;400),"",IF(AND('201819 DATA'!BT186="*",$C186&gt;=400),"*",IF($C186&gt;=400,ROUND('201819 DATA'!BT186/$C186,2),"")))</f>
        <v>0.03</v>
      </c>
      <c r="AV186" s="289">
        <f>IF(OR($C186="*",$C186&lt;400),"",IF(AND('201819 DATA'!BU186="*",$C186&gt;=400),"*",IF($C186&gt;=400,ROUND('201819 DATA'!BU186/$C186,2),"")))</f>
        <v>0</v>
      </c>
      <c r="AW186" s="289">
        <f>IF(OR($C186="*",$C186&lt;400),"",IF(AND('201819 DATA'!BV186="*",$C186&gt;=400),"*",IF($C186&gt;=400,ROUND('201819 DATA'!BV186/$C186,2),"")))</f>
        <v>0</v>
      </c>
      <c r="AX186" s="289">
        <f>IF(OR($C186="*",$C186&lt;400),"",IF(AND('201819 DATA'!BW186="*",$C186&gt;=400),"*",IF($C186&gt;=400,ROUND('201819 DATA'!BW186/$C186,2),"")))</f>
        <v>0.21</v>
      </c>
    </row>
    <row r="187" spans="1:50" x14ac:dyDescent="0.2">
      <c r="A187" s="13" t="s">
        <v>812</v>
      </c>
      <c r="B187" s="287">
        <f>'201819 DATA'!B187</f>
        <v>115</v>
      </c>
      <c r="C187" s="288">
        <f>'201819 DATA'!C187</f>
        <v>115</v>
      </c>
      <c r="D187" s="293">
        <f>'201819 DATA'!FN187</f>
        <v>0</v>
      </c>
      <c r="G187" s="295" t="str">
        <f t="shared" si="2"/>
        <v/>
      </c>
      <c r="H187" s="289" t="str">
        <f>IF(OR($C187="*",$C187&lt;400),"",IF(AND('201819 DATA'!F187="*",$C187&gt;=400),"*",IF($C187&gt;=400,ROUND('201819 DATA'!F187/$C187,2),"")))</f>
        <v/>
      </c>
      <c r="I187" s="296" t="str">
        <f>IF(OR($B187="*",$B187&lt;400),"",IF(AND('201819 DATA'!Y187="*",$B187&gt;=400),"*",IF($B187&gt;=400,ROUND('201819 DATA'!Y187/$B187,2),"")))</f>
        <v/>
      </c>
      <c r="J187" s="296" t="str">
        <f>IF(OR($B187="*",$B187&lt;400),"",IF(AND('201819 DATA'!Z187="*",$B187&gt;=400),"*",IF($B187&gt;=400,ROUND('201819 DATA'!Z187/$B187,2),"")))</f>
        <v/>
      </c>
      <c r="K187" s="296" t="str">
        <f>IF(OR($B187="*",$B187&lt;400),"",IF(AND('201819 DATA'!AA187="*",$B187&gt;=400),"*",IF($B187&gt;=400,ROUND('201819 DATA'!AA187/$B187,2),"")))</f>
        <v/>
      </c>
      <c r="L187" s="296" t="str">
        <f>IF(OR($B187="*",$B187&lt;400),"",IF(AND('201819 DATA'!AB187="*",$B187&gt;=400),"*",IF($B187&gt;=400,ROUND('201819 DATA'!AB187/$B187,2),"")))</f>
        <v/>
      </c>
      <c r="M187" s="296" t="str">
        <f>IF(OR($B187="*",$B187&lt;400),"",IF(AND('201819 DATA'!AC187="*",$B187&gt;=400),"*",IF($B187&gt;=400,ROUND('201819 DATA'!AC187/$B187,2),"")))</f>
        <v/>
      </c>
      <c r="N187" s="296" t="str">
        <f>IF(OR($B187="*",$B187&lt;400),"",IF(AND('201819 DATA'!AD187="*",$B187&gt;=400),"*",IF($B187&gt;=400,ROUND('201819 DATA'!AD187/$B187,2),"")))</f>
        <v/>
      </c>
      <c r="O187" s="296" t="str">
        <f>IF(OR($B187="*",$B187&lt;400),"",IF(AND('201819 DATA'!AE187="*",$B187&gt;=400),"*",IF($B187&gt;=400,ROUND('201819 DATA'!AE187/$B187,2),"")))</f>
        <v/>
      </c>
      <c r="P187" s="297"/>
      <c r="Q187" s="296" t="str">
        <f>IF(OR($B187="*",$B187&lt;400),"",IF(AND('201819 DATA'!FL187="*",$B187&gt;=400),"*",IF($B187&gt;=400,ROUND('201819 DATA'!FL187/$B187,2),"")))</f>
        <v/>
      </c>
      <c r="R187" s="289" t="str">
        <f>IF(OR($C187="*",$C187&lt;400),"",IF(AND('201819 DATA'!F187="*",$C187&gt;=400),"*",IF($C187&gt;=400,ROUND('201819 DATA'!F187/$C187,2),"")))</f>
        <v/>
      </c>
      <c r="S187" s="289" t="str">
        <f>IF(OR($C187="*",$C187&lt;400),"",IF(AND('201819 DATA'!G187="*",$C187&gt;=400),"*",IF($C187&gt;=400,ROUND('201819 DATA'!G187/$C187,2),"")))</f>
        <v/>
      </c>
      <c r="T187" s="289" t="str">
        <f>IF(OR($C187="*",$C187&lt;400),"",IF(AND('201819 DATA'!H187="*",$C187&gt;=400),"*",IF($C187&gt;=400,ROUND('201819 DATA'!H187/$C187,2),"")))</f>
        <v/>
      </c>
      <c r="U187" s="289" t="str">
        <f>IF(OR($C187="*",$C187&lt;400),"",IF(AND('201819 DATA'!FM187="*",$C187&gt;=400),"*",IF($C187&gt;=400,ROUND('201819 DATA'!FM187/$C187,2),"")))</f>
        <v/>
      </c>
      <c r="V187" s="312" t="str">
        <f>IF(OR($D187="*",$D187&lt;400),"",IF(AND('201819 DATA'!M187="*",$D187&gt;=400),"*",IF($D187&gt;=400,ROUND('201819 DATA'!M187/$D187,2),"")))</f>
        <v/>
      </c>
      <c r="W187" s="312" t="str">
        <f>IF(OR($D187="*",$D187&lt;400),"",IF(AND('201819 DATA'!N187="*",$D187&gt;=400),"*",IF($D187&gt;=400,ROUND('201819 DATA'!N187/$D187,2),"")))</f>
        <v/>
      </c>
      <c r="X187" s="312" t="str">
        <f>IF(OR($D187="*",$D187&lt;400),"",IF(AND('201819 DATA'!O187="*",$D187&gt;=400),"*",IF($D187&gt;=400,ROUND('201819 DATA'!O187/$D187,2),"")))</f>
        <v/>
      </c>
      <c r="Y187" s="312" t="str">
        <f>IF(OR($D187="*",$D187&lt;400),"",IF(AND('201819 DATA'!P187="*",$D187&gt;=400),"*",IF($D187&gt;=400,ROUND('201819 DATA'!P187/$D187,2),"")))</f>
        <v/>
      </c>
      <c r="Z187" s="312" t="str">
        <f>IF(OR($D187="*",$D187&lt;400),"",IF(AND('201819 DATA'!Q187="*",$D187&gt;=400),"*",IF($D187&gt;=400,ROUND('201819 DATA'!Q187/$D187,2),"")))</f>
        <v/>
      </c>
      <c r="AA187" s="312" t="str">
        <f>IF(OR($D187="*",$D187&lt;400),"",IF(AND('201819 DATA'!R187="*",$D187&gt;=400),"*",IF($D187&gt;=400,ROUND('201819 DATA'!R187/$D187,2),"")))</f>
        <v/>
      </c>
      <c r="AB187" s="312" t="str">
        <f>IF(OR($D187="*",$D187&lt;400),"",IF(AND('201819 DATA'!S187="*",$D187&gt;=400),"*",IF($D187&gt;=400,ROUND('201819 DATA'!S187/$D187,2),"")))</f>
        <v/>
      </c>
      <c r="AC187" s="312" t="str">
        <f>IF(OR($D187="*",$D187&lt;400),"",IF(AND('201819 DATA'!T187="*",$D187&gt;=400),"*",IF($D187&gt;=400,ROUND('201819 DATA'!T187/$D187,2),"")))</f>
        <v/>
      </c>
      <c r="AD187" s="289" t="str">
        <f>IF(OR($C187="*",$C187&lt;400),"",IF(AND('201819 DATA'!BC187="*",$C187&gt;=400),"*",IF($C187&gt;=400,ROUND('201819 DATA'!BC187/$C187,2),"")))</f>
        <v/>
      </c>
      <c r="AE187" s="289" t="str">
        <f>IF(OR($C187="*",$C187&lt;400),"",IF(AND('201819 DATA'!BD187="*",$C187&gt;=400),"*",IF($C187&gt;=400,ROUND('201819 DATA'!BD187/$C187,2),"")))</f>
        <v/>
      </c>
      <c r="AF187" s="289" t="str">
        <f>IF(OR($C187="*",$C187&lt;400),"",IF(AND('201819 DATA'!BE187="*",$C187&gt;=400),"*",IF($C187&gt;=400,ROUND('201819 DATA'!BE187/$C187,2),"")))</f>
        <v/>
      </c>
      <c r="AG187" s="289" t="str">
        <f>IF(OR($C187="*",$C187&lt;400),"",IF(AND('201819 DATA'!BF187="*",$C187&gt;=400),"*",IF($C187&gt;=400,ROUND('201819 DATA'!BF187/$C187,2),"")))</f>
        <v/>
      </c>
      <c r="AH187" s="289" t="str">
        <f>IF(OR($C187="*",$C187&lt;400),"",IF(AND('201819 DATA'!BG187="*",$C187&gt;=400),"*",IF($C187&gt;=400,ROUND('201819 DATA'!BG187/$C187,2),"")))</f>
        <v/>
      </c>
      <c r="AI187" s="289" t="str">
        <f>IF(OR($C187="*",$C187&lt;400),"",IF(AND('201819 DATA'!BH187="*",$C187&gt;=400),"*",IF($C187&gt;=400,ROUND('201819 DATA'!BH187/$C187,2),"")))</f>
        <v/>
      </c>
      <c r="AJ187" s="289" t="str">
        <f>IF(OR($C187="*",$C187&lt;400),"",IF(AND('201819 DATA'!BI187="*",$C187&gt;=400),"*",IF($C187&gt;=400,ROUND('201819 DATA'!BI187/$C187,2),"")))</f>
        <v/>
      </c>
      <c r="AK187" s="289" t="str">
        <f>IF(OR($C187="*",$C187&lt;400),"",IF(AND('201819 DATA'!BJ187="*",$C187&gt;=400),"*",IF($C187&gt;=400,ROUND('201819 DATA'!BJ187/$C187,2),"")))</f>
        <v/>
      </c>
      <c r="AL187" s="289" t="str">
        <f>IF(OR($C187="*",$C187&lt;400),"",IF(AND('201819 DATA'!BK187="*",$C187&gt;=400),"*",IF($C187&gt;=400,ROUND('201819 DATA'!BK187/$C187,2),"")))</f>
        <v/>
      </c>
      <c r="AM187" s="289" t="str">
        <f>IF(OR($C187="*",$C187&lt;400),"",IF(AND('201819 DATA'!BL187="*",$C187&gt;=400),"*",IF($C187&gt;=400,ROUND('201819 DATA'!BL187/$C187,2),"")))</f>
        <v/>
      </c>
      <c r="AN187" s="289" t="str">
        <f>IF(OR($C187="*",$C187&lt;400),"",IF(AND('201819 DATA'!BM187="*",$C187&gt;=400),"*",IF($C187&gt;=400,ROUND('201819 DATA'!BM187/$C187,2),"")))</f>
        <v/>
      </c>
      <c r="AO187" s="289" t="str">
        <f>IF(OR($C187="*",$C187&lt;400),"",IF(AND('201819 DATA'!BN187="*",$C187&gt;=400),"*",IF($C187&gt;=400,ROUND('201819 DATA'!BN187/$C187,2),"")))</f>
        <v/>
      </c>
      <c r="AP187" s="289" t="str">
        <f>IF(OR($C187="*",$C187&lt;400),"",IF(AND('201819 DATA'!BO187="*",$C187&gt;=400),"*",IF($C187&gt;=400,ROUND('201819 DATA'!BO187/$C187,2),"")))</f>
        <v/>
      </c>
      <c r="AQ187" s="289" t="str">
        <f>IF(OR($C187="*",$C187&lt;400),"",IF(AND('201819 DATA'!BP187="*",$C187&gt;=400),"*",IF($C187&gt;=400,ROUND('201819 DATA'!BP187/$C187,2),"")))</f>
        <v/>
      </c>
      <c r="AR187" s="289" t="str">
        <f>IF(OR($C187="*",$C187&lt;400),"",IF(AND('201819 DATA'!BQ187="*",$C187&gt;=400),"*",IF($C187&gt;=400,ROUND('201819 DATA'!BQ187/$C187,2),"")))</f>
        <v/>
      </c>
      <c r="AS187" s="289" t="str">
        <f>IF(OR($C187="*",$C187&lt;400),"",IF(AND('201819 DATA'!BR187="*",$C187&gt;=400),"*",IF($C187&gt;=400,ROUND('201819 DATA'!BR187/$C187,2),"")))</f>
        <v/>
      </c>
      <c r="AT187" s="289" t="str">
        <f>IF(OR($C187="*",$C187&lt;400),"",IF(AND('201819 DATA'!BS187="*",$C187&gt;=400),"*",IF($C187&gt;=400,ROUND('201819 DATA'!BS187/$C187,2),"")))</f>
        <v/>
      </c>
      <c r="AU187" s="289" t="str">
        <f>IF(OR($C187="*",$C187&lt;400),"",IF(AND('201819 DATA'!BT187="*",$C187&gt;=400),"*",IF($C187&gt;=400,ROUND('201819 DATA'!BT187/$C187,2),"")))</f>
        <v/>
      </c>
      <c r="AV187" s="289" t="str">
        <f>IF(OR($C187="*",$C187&lt;400),"",IF(AND('201819 DATA'!BU187="*",$C187&gt;=400),"*",IF($C187&gt;=400,ROUND('201819 DATA'!BU187/$C187,2),"")))</f>
        <v/>
      </c>
      <c r="AW187" s="289" t="str">
        <f>IF(OR($C187="*",$C187&lt;400),"",IF(AND('201819 DATA'!BV187="*",$C187&gt;=400),"*",IF($C187&gt;=400,ROUND('201819 DATA'!BV187/$C187,2),"")))</f>
        <v/>
      </c>
      <c r="AX187" s="289" t="str">
        <f>IF(OR($C187="*",$C187&lt;400),"",IF(AND('201819 DATA'!BW187="*",$C187&gt;=400),"*",IF($C187&gt;=400,ROUND('201819 DATA'!BW187/$C187,2),"")))</f>
        <v/>
      </c>
    </row>
    <row r="188" spans="1:50" x14ac:dyDescent="0.2">
      <c r="A188" s="13" t="s">
        <v>188</v>
      </c>
      <c r="B188" s="287">
        <f>'201819 DATA'!B188</f>
        <v>237305</v>
      </c>
      <c r="C188" s="288">
        <f>'201819 DATA'!C188</f>
        <v>195430</v>
      </c>
      <c r="D188" s="293">
        <f>'201819 DATA'!FN188</f>
        <v>65955</v>
      </c>
      <c r="G188" s="295">
        <f t="shared" si="2"/>
        <v>0.82</v>
      </c>
      <c r="H188" s="289">
        <f>IF(OR($C188="*",$C188&lt;400),"",IF(AND('201819 DATA'!F188="*",$C188&gt;=400),"*",IF($C188&gt;=400,ROUND('201819 DATA'!F188/$C188,2),"")))</f>
        <v>0.4</v>
      </c>
      <c r="I188" s="296">
        <f>IF(OR($B188="*",$B188&lt;400),"",IF(AND('201819 DATA'!Y188="*",$B188&gt;=400),"*",IF($B188&gt;=400,ROUND('201819 DATA'!Y188/$B188,2),"")))</f>
        <v>0.15</v>
      </c>
      <c r="J188" s="296">
        <f>IF(OR($B188="*",$B188&lt;400),"",IF(AND('201819 DATA'!Z188="*",$B188&gt;=400),"*",IF($B188&gt;=400,ROUND('201819 DATA'!Z188/$B188,2),"")))</f>
        <v>0.11</v>
      </c>
      <c r="K188" s="296">
        <f>IF(OR($B188="*",$B188&lt;400),"",IF(AND('201819 DATA'!AA188="*",$B188&gt;=400),"*",IF($B188&gt;=400,ROUND('201819 DATA'!AA188/$B188,2),"")))</f>
        <v>0.13</v>
      </c>
      <c r="L188" s="296">
        <f>IF(OR($B188="*",$B188&lt;400),"",IF(AND('201819 DATA'!AB188="*",$B188&gt;=400),"*",IF($B188&gt;=400,ROUND('201819 DATA'!AB188/$B188,2),"")))</f>
        <v>0.16</v>
      </c>
      <c r="M188" s="296">
        <f>IF(OR($B188="*",$B188&lt;400),"",IF(AND('201819 DATA'!AC188="*",$B188&gt;=400),"*",IF($B188&gt;=400,ROUND('201819 DATA'!AC188/$B188,2),"")))</f>
        <v>0.22</v>
      </c>
      <c r="N188" s="296">
        <f>IF(OR($B188="*",$B188&lt;400),"",IF(AND('201819 DATA'!AD188="*",$B188&gt;=400),"*",IF($B188&gt;=400,ROUND('201819 DATA'!AD188/$B188,2),"")))</f>
        <v>0.19</v>
      </c>
      <c r="O188" s="296">
        <f>IF(OR($B188="*",$B188&lt;400),"",IF(AND('201819 DATA'!AE188="*",$B188&gt;=400),"*",IF($B188&gt;=400,ROUND('201819 DATA'!AE188/$B188,2),"")))</f>
        <v>0.03</v>
      </c>
      <c r="P188" s="297"/>
      <c r="Q188" s="296">
        <f>IF(OR($B188="*",$B188&lt;400),"",IF(AND('201819 DATA'!FL188="*",$B188&gt;=400),"*",IF($B188&gt;=400,ROUND('201819 DATA'!FL188/$B188,2),"")))</f>
        <v>0.63</v>
      </c>
      <c r="R188" s="289">
        <f>IF(OR($C188="*",$C188&lt;400),"",IF(AND('201819 DATA'!F188="*",$C188&gt;=400),"*",IF($C188&gt;=400,ROUND('201819 DATA'!F188/$C188,2),"")))</f>
        <v>0.4</v>
      </c>
      <c r="S188" s="289">
        <f>IF(OR($C188="*",$C188&lt;400),"",IF(AND('201819 DATA'!G188="*",$C188&gt;=400),"*",IF($C188&gt;=400,ROUND('201819 DATA'!G188/$C188,2),"")))</f>
        <v>0.12</v>
      </c>
      <c r="T188" s="289">
        <f>IF(OR($C188="*",$C188&lt;400),"",IF(AND('201819 DATA'!H188="*",$C188&gt;=400),"*",IF($C188&gt;=400,ROUND('201819 DATA'!H188/$C188,2),"")))</f>
        <v>0.37</v>
      </c>
      <c r="U188" s="289">
        <f>IF(OR($C188="*",$C188&lt;400),"",IF(AND('201819 DATA'!FM188="*",$C188&gt;=400),"*",IF($C188&gt;=400,ROUND('201819 DATA'!FM188/$C188,2),"")))</f>
        <v>0.12</v>
      </c>
      <c r="V188" s="312">
        <f>IF(OR($D188="*",$D188&lt;400),"",IF(AND('201819 DATA'!M188="*",$D188&gt;=400),"*",IF($D188&gt;=400,ROUND('201819 DATA'!M188/$D188,2),"")))</f>
        <v>0.43</v>
      </c>
      <c r="W188" s="312">
        <f>IF(OR($D188="*",$D188&lt;400),"",IF(AND('201819 DATA'!N188="*",$D188&gt;=400),"*",IF($D188&gt;=400,ROUND('201819 DATA'!N188/$D188,2),"")))</f>
        <v>0.23</v>
      </c>
      <c r="X188" s="312">
        <f>IF(OR($D188="*",$D188&lt;400),"",IF(AND('201819 DATA'!O188="*",$D188&gt;=400),"*",IF($D188&gt;=400,ROUND('201819 DATA'!O188/$D188,2),"")))</f>
        <v>0.12</v>
      </c>
      <c r="Y188" s="312">
        <f>IF(OR($D188="*",$D188&lt;400),"",IF(AND('201819 DATA'!P188="*",$D188&gt;=400),"*",IF($D188&gt;=400,ROUND('201819 DATA'!P188/$D188,2),"")))</f>
        <v>0.15</v>
      </c>
      <c r="Z188" s="312">
        <f>IF(OR($D188="*",$D188&lt;400),"",IF(AND('201819 DATA'!Q188="*",$D188&gt;=400),"*",IF($D188&gt;=400,ROUND('201819 DATA'!Q188/$D188,2),"")))</f>
        <v>0.05</v>
      </c>
      <c r="AA188" s="312">
        <f>IF(OR($D188="*",$D188&lt;400),"",IF(AND('201819 DATA'!R188="*",$D188&gt;=400),"*",IF($D188&gt;=400,ROUND('201819 DATA'!R188/$D188,2),"")))</f>
        <v>0.02</v>
      </c>
      <c r="AB188" s="312">
        <f>IF(OR($D188="*",$D188&lt;400),"",IF(AND('201819 DATA'!S188="*",$D188&gt;=400),"*",IF($D188&gt;=400,ROUND('201819 DATA'!S188/$D188,2),"")))</f>
        <v>0.01</v>
      </c>
      <c r="AC188" s="312">
        <f>IF(OR($D188="*",$D188&lt;400),"",IF(AND('201819 DATA'!T188="*",$D188&gt;=400),"*",IF($D188&gt;=400,ROUND('201819 DATA'!T188/$D188,2),"")))</f>
        <v>0</v>
      </c>
      <c r="AD188" s="289">
        <f>IF(OR($C188="*",$C188&lt;400),"",IF(AND('201819 DATA'!BC188="*",$C188&gt;=400),"*",IF($C188&gt;=400,ROUND('201819 DATA'!BC188/$C188,2),"")))</f>
        <v>0.03</v>
      </c>
      <c r="AE188" s="289">
        <f>IF(OR($C188="*",$C188&lt;400),"",IF(AND('201819 DATA'!BD188="*",$C188&gt;=400),"*",IF($C188&gt;=400,ROUND('201819 DATA'!BD188/$C188,2),"")))</f>
        <v>0.09</v>
      </c>
      <c r="AF188" s="289">
        <f>IF(OR($C188="*",$C188&lt;400),"",IF(AND('201819 DATA'!BE188="*",$C188&gt;=400),"*",IF($C188&gt;=400,ROUND('201819 DATA'!BE188/$C188,2),"")))</f>
        <v>0.02</v>
      </c>
      <c r="AG188" s="289">
        <f>IF(OR($C188="*",$C188&lt;400),"",IF(AND('201819 DATA'!BF188="*",$C188&gt;=400),"*",IF($C188&gt;=400,ROUND('201819 DATA'!BF188/$C188,2),"")))</f>
        <v>0.02</v>
      </c>
      <c r="AH188" s="289">
        <f>IF(OR($C188="*",$C188&lt;400),"",IF(AND('201819 DATA'!BG188="*",$C188&gt;=400),"*",IF($C188&gt;=400,ROUND('201819 DATA'!BG188/$C188,2),"")))</f>
        <v>0.01</v>
      </c>
      <c r="AI188" s="289">
        <f>IF(OR($C188="*",$C188&lt;400),"",IF(AND('201819 DATA'!BH188="*",$C188&gt;=400),"*",IF($C188&gt;=400,ROUND('201819 DATA'!BH188/$C188,2),"")))</f>
        <v>0.02</v>
      </c>
      <c r="AJ188" s="289">
        <f>IF(OR($C188="*",$C188&lt;400),"",IF(AND('201819 DATA'!BI188="*",$C188&gt;=400),"*",IF($C188&gt;=400,ROUND('201819 DATA'!BI188/$C188,2),"")))</f>
        <v>0.04</v>
      </c>
      <c r="AK188" s="289">
        <f>IF(OR($C188="*",$C188&lt;400),"",IF(AND('201819 DATA'!BJ188="*",$C188&gt;=400),"*",IF($C188&gt;=400,ROUND('201819 DATA'!BJ188/$C188,2),"")))</f>
        <v>0</v>
      </c>
      <c r="AL188" s="289">
        <f>IF(OR($C188="*",$C188&lt;400),"",IF(AND('201819 DATA'!BK188="*",$C188&gt;=400),"*",IF($C188&gt;=400,ROUND('201819 DATA'!BK188/$C188,2),"")))</f>
        <v>0.08</v>
      </c>
      <c r="AM188" s="289">
        <f>IF(OR($C188="*",$C188&lt;400),"",IF(AND('201819 DATA'!BL188="*",$C188&gt;=400),"*",IF($C188&gt;=400,ROUND('201819 DATA'!BL188/$C188,2),"")))</f>
        <v>0.06</v>
      </c>
      <c r="AN188" s="289">
        <f>IF(OR($C188="*",$C188&lt;400),"",IF(AND('201819 DATA'!BM188="*",$C188&gt;=400),"*",IF($C188&gt;=400,ROUND('201819 DATA'!BM188/$C188,2),"")))</f>
        <v>0.12</v>
      </c>
      <c r="AO188" s="289">
        <f>IF(OR($C188="*",$C188&lt;400),"",IF(AND('201819 DATA'!BN188="*",$C188&gt;=400),"*",IF($C188&gt;=400,ROUND('201819 DATA'!BN188/$C188,2),"")))</f>
        <v>0.02</v>
      </c>
      <c r="AP188" s="289">
        <f>IF(OR($C188="*",$C188&lt;400),"",IF(AND('201819 DATA'!BO188="*",$C188&gt;=400),"*",IF($C188&gt;=400,ROUND('201819 DATA'!BO188/$C188,2),"")))</f>
        <v>0.09</v>
      </c>
      <c r="AQ188" s="289">
        <f>IF(OR($C188="*",$C188&lt;400),"",IF(AND('201819 DATA'!BP188="*",$C188&gt;=400),"*",IF($C188&gt;=400,ROUND('201819 DATA'!BP188/$C188,2),"")))</f>
        <v>0.06</v>
      </c>
      <c r="AR188" s="289">
        <f>IF(OR($C188="*",$C188&lt;400),"",IF(AND('201819 DATA'!BQ188="*",$C188&gt;=400),"*",IF($C188&gt;=400,ROUND('201819 DATA'!BQ188/$C188,2),"")))</f>
        <v>0.06</v>
      </c>
      <c r="AS188" s="289">
        <f>IF(OR($C188="*",$C188&lt;400),"",IF(AND('201819 DATA'!BR188="*",$C188&gt;=400),"*",IF($C188&gt;=400,ROUND('201819 DATA'!BR188/$C188,2),"")))</f>
        <v>0.01</v>
      </c>
      <c r="AT188" s="289">
        <f>IF(OR($C188="*",$C188&lt;400),"",IF(AND('201819 DATA'!BS188="*",$C188&gt;=400),"*",IF($C188&gt;=400,ROUND('201819 DATA'!BS188/$C188,2),"")))</f>
        <v>0.02</v>
      </c>
      <c r="AU188" s="289">
        <f>IF(OR($C188="*",$C188&lt;400),"",IF(AND('201819 DATA'!BT188="*",$C188&gt;=400),"*",IF($C188&gt;=400,ROUND('201819 DATA'!BT188/$C188,2),"")))</f>
        <v>0.09</v>
      </c>
      <c r="AV188" s="289">
        <f>IF(OR($C188="*",$C188&lt;400),"",IF(AND('201819 DATA'!BU188="*",$C188&gt;=400),"*",IF($C188&gt;=400,ROUND('201819 DATA'!BU188/$C188,2),"")))</f>
        <v>0.09</v>
      </c>
      <c r="AW188" s="289">
        <f>IF(OR($C188="*",$C188&lt;400),"",IF(AND('201819 DATA'!BV188="*",$C188&gt;=400),"*",IF($C188&gt;=400,ROUND('201819 DATA'!BV188/$C188,2),"")))</f>
        <v>0</v>
      </c>
      <c r="AX188" s="289">
        <f>IF(OR($C188="*",$C188&lt;400),"",IF(AND('201819 DATA'!BW188="*",$C188&gt;=400),"*",IF($C188&gt;=400,ROUND('201819 DATA'!BW188/$C188,2),"")))</f>
        <v>0.06</v>
      </c>
    </row>
    <row r="189" spans="1:50" x14ac:dyDescent="0.2">
      <c r="A189" s="13" t="s">
        <v>198</v>
      </c>
      <c r="B189" s="287">
        <f>'201819 DATA'!B189</f>
        <v>10750</v>
      </c>
      <c r="C189" s="288">
        <f>'201819 DATA'!C189</f>
        <v>6090</v>
      </c>
      <c r="D189" s="293" t="str">
        <f>'201819 DATA'!FN189</f>
        <v>*</v>
      </c>
      <c r="G189" s="295">
        <f t="shared" si="2"/>
        <v>0.56999999999999995</v>
      </c>
      <c r="H189" s="289">
        <f>IF(OR($C189="*",$C189&lt;400),"",IF(AND('201819 DATA'!F189="*",$C189&gt;=400),"*",IF($C189&gt;=400,ROUND('201819 DATA'!F189/$C189,2),"")))</f>
        <v>0.84</v>
      </c>
      <c r="I189" s="296">
        <f>IF(OR($B189="*",$B189&lt;400),"",IF(AND('201819 DATA'!Y189="*",$B189&gt;=400),"*",IF($B189&gt;=400,ROUND('201819 DATA'!Y189/$B189,2),"")))</f>
        <v>0</v>
      </c>
      <c r="J189" s="296">
        <f>IF(OR($B189="*",$B189&lt;400),"",IF(AND('201819 DATA'!Z189="*",$B189&gt;=400),"*",IF($B189&gt;=400,ROUND('201819 DATA'!Z189/$B189,2),"")))</f>
        <v>0.16</v>
      </c>
      <c r="K189" s="296">
        <f>IF(OR($B189="*",$B189&lt;400),"",IF(AND('201819 DATA'!AA189="*",$B189&gt;=400),"*",IF($B189&gt;=400,ROUND('201819 DATA'!AA189/$B189,2),"")))</f>
        <v>0.15</v>
      </c>
      <c r="L189" s="296">
        <f>IF(OR($B189="*",$B189&lt;400),"",IF(AND('201819 DATA'!AB189="*",$B189&gt;=400),"*",IF($B189&gt;=400,ROUND('201819 DATA'!AB189/$B189,2),"")))</f>
        <v>0.14000000000000001</v>
      </c>
      <c r="M189" s="296">
        <f>IF(OR($B189="*",$B189&lt;400),"",IF(AND('201819 DATA'!AC189="*",$B189&gt;=400),"*",IF($B189&gt;=400,ROUND('201819 DATA'!AC189/$B189,2),"")))</f>
        <v>0.17</v>
      </c>
      <c r="N189" s="296">
        <f>IF(OR($B189="*",$B189&lt;400),"",IF(AND('201819 DATA'!AD189="*",$B189&gt;=400),"*",IF($B189&gt;=400,ROUND('201819 DATA'!AD189/$B189,2),"")))</f>
        <v>0.3</v>
      </c>
      <c r="O189" s="296">
        <f>IF(OR($B189="*",$B189&lt;400),"",IF(AND('201819 DATA'!AE189="*",$B189&gt;=400),"*",IF($B189&gt;=400,ROUND('201819 DATA'!AE189/$B189,2),"")))</f>
        <v>0.08</v>
      </c>
      <c r="P189" s="297"/>
      <c r="Q189" s="296">
        <f>IF(OR($B189="*",$B189&lt;400),"",IF(AND('201819 DATA'!FL189="*",$B189&gt;=400),"*",IF($B189&gt;=400,ROUND('201819 DATA'!FL189/$B189,2),"")))</f>
        <v>0.36</v>
      </c>
      <c r="R189" s="289">
        <f>IF(OR($C189="*",$C189&lt;400),"",IF(AND('201819 DATA'!F189="*",$C189&gt;=400),"*",IF($C189&gt;=400,ROUND('201819 DATA'!F189/$C189,2),"")))</f>
        <v>0.84</v>
      </c>
      <c r="S189" s="289">
        <f>IF(OR($C189="*",$C189&lt;400),"",IF(AND('201819 DATA'!G189="*",$C189&gt;=400),"*",IF($C189&gt;=400,ROUND('201819 DATA'!G189/$C189,2),"")))</f>
        <v>0.08</v>
      </c>
      <c r="T189" s="289">
        <f>IF(OR($C189="*",$C189&lt;400),"",IF(AND('201819 DATA'!H189="*",$C189&gt;=400),"*",IF($C189&gt;=400,ROUND('201819 DATA'!H189/$C189,2),"")))</f>
        <v>0.06</v>
      </c>
      <c r="U189" s="289">
        <f>IF(OR($C189="*",$C189&lt;400),"",IF(AND('201819 DATA'!FM189="*",$C189&gt;=400),"*",IF($C189&gt;=400,ROUND('201819 DATA'!FM189/$C189,2),"")))</f>
        <v>0.02</v>
      </c>
      <c r="V189" s="312" t="str">
        <f>IF(OR($D189="*",$D189&lt;400),"",IF(AND('201819 DATA'!M189="*",$D189&gt;=400),"*",IF($D189&gt;=400,ROUND('201819 DATA'!M189/$D189,2),"")))</f>
        <v/>
      </c>
      <c r="W189" s="312" t="str">
        <f>IF(OR($D189="*",$D189&lt;400),"",IF(AND('201819 DATA'!N189="*",$D189&gt;=400),"*",IF($D189&gt;=400,ROUND('201819 DATA'!N189/$D189,2),"")))</f>
        <v/>
      </c>
      <c r="X189" s="312" t="str">
        <f>IF(OR($D189="*",$D189&lt;400),"",IF(AND('201819 DATA'!O189="*",$D189&gt;=400),"*",IF($D189&gt;=400,ROUND('201819 DATA'!O189/$D189,2),"")))</f>
        <v/>
      </c>
      <c r="Y189" s="312" t="str">
        <f>IF(OR($D189="*",$D189&lt;400),"",IF(AND('201819 DATA'!P189="*",$D189&gt;=400),"*",IF($D189&gt;=400,ROUND('201819 DATA'!P189/$D189,2),"")))</f>
        <v/>
      </c>
      <c r="Z189" s="312" t="str">
        <f>IF(OR($D189="*",$D189&lt;400),"",IF(AND('201819 DATA'!Q189="*",$D189&gt;=400),"*",IF($D189&gt;=400,ROUND('201819 DATA'!Q189/$D189,2),"")))</f>
        <v/>
      </c>
      <c r="AA189" s="312" t="str">
        <f>IF(OR($D189="*",$D189&lt;400),"",IF(AND('201819 DATA'!R189="*",$D189&gt;=400),"*",IF($D189&gt;=400,ROUND('201819 DATA'!R189/$D189,2),"")))</f>
        <v/>
      </c>
      <c r="AB189" s="312" t="str">
        <f>IF(OR($D189="*",$D189&lt;400),"",IF(AND('201819 DATA'!S189="*",$D189&gt;=400),"*",IF($D189&gt;=400,ROUND('201819 DATA'!S189/$D189,2),"")))</f>
        <v/>
      </c>
      <c r="AC189" s="312" t="str">
        <f>IF(OR($D189="*",$D189&lt;400),"",IF(AND('201819 DATA'!T189="*",$D189&gt;=400),"*",IF($D189&gt;=400,ROUND('201819 DATA'!T189/$D189,2),"")))</f>
        <v/>
      </c>
      <c r="AD189" s="289">
        <f>IF(OR($C189="*",$C189&lt;400),"",IF(AND('201819 DATA'!BC189="*",$C189&gt;=400),"*",IF($C189&gt;=400,ROUND('201819 DATA'!BC189/$C189,2),"")))</f>
        <v>0.01</v>
      </c>
      <c r="AE189" s="289">
        <f>IF(OR($C189="*",$C189&lt;400),"",IF(AND('201819 DATA'!BD189="*",$C189&gt;=400),"*",IF($C189&gt;=400,ROUND('201819 DATA'!BD189/$C189,2),"")))</f>
        <v>0.04</v>
      </c>
      <c r="AF189" s="289" t="str">
        <f>IF(OR($C189="*",$C189&lt;400),"",IF(AND('201819 DATA'!BE189="*",$C189&gt;=400),"*",IF($C189&gt;=400,ROUND('201819 DATA'!BE189/$C189,2),"")))</f>
        <v>*</v>
      </c>
      <c r="AG189" s="289">
        <f>IF(OR($C189="*",$C189&lt;400),"",IF(AND('201819 DATA'!BF189="*",$C189&gt;=400),"*",IF($C189&gt;=400,ROUND('201819 DATA'!BF189/$C189,2),"")))</f>
        <v>0.01</v>
      </c>
      <c r="AH189" s="289">
        <f>IF(OR($C189="*",$C189&lt;400),"",IF(AND('201819 DATA'!BG189="*",$C189&gt;=400),"*",IF($C189&gt;=400,ROUND('201819 DATA'!BG189/$C189,2),"")))</f>
        <v>0.24</v>
      </c>
      <c r="AI189" s="289">
        <f>IF(OR($C189="*",$C189&lt;400),"",IF(AND('201819 DATA'!BH189="*",$C189&gt;=400),"*",IF($C189&gt;=400,ROUND('201819 DATA'!BH189/$C189,2),"")))</f>
        <v>0.04</v>
      </c>
      <c r="AJ189" s="289" t="str">
        <f>IF(OR($C189="*",$C189&lt;400),"",IF(AND('201819 DATA'!BI189="*",$C189&gt;=400),"*",IF($C189&gt;=400,ROUND('201819 DATA'!BI189/$C189,2),"")))</f>
        <v>*</v>
      </c>
      <c r="AK189" s="289">
        <f>IF(OR($C189="*",$C189&lt;400),"",IF(AND('201819 DATA'!BJ189="*",$C189&gt;=400),"*",IF($C189&gt;=400,ROUND('201819 DATA'!BJ189/$C189,2),"")))</f>
        <v>0</v>
      </c>
      <c r="AL189" s="289">
        <f>IF(OR($C189="*",$C189&lt;400),"",IF(AND('201819 DATA'!BK189="*",$C189&gt;=400),"*",IF($C189&gt;=400,ROUND('201819 DATA'!BK189/$C189,2),"")))</f>
        <v>0.11</v>
      </c>
      <c r="AM189" s="289">
        <f>IF(OR($C189="*",$C189&lt;400),"",IF(AND('201819 DATA'!BL189="*",$C189&gt;=400),"*",IF($C189&gt;=400,ROUND('201819 DATA'!BL189/$C189,2),"")))</f>
        <v>0.08</v>
      </c>
      <c r="AN189" s="289">
        <f>IF(OR($C189="*",$C189&lt;400),"",IF(AND('201819 DATA'!BM189="*",$C189&gt;=400),"*",IF($C189&gt;=400,ROUND('201819 DATA'!BM189/$C189,2),"")))</f>
        <v>0.03</v>
      </c>
      <c r="AO189" s="289">
        <f>IF(OR($C189="*",$C189&lt;400),"",IF(AND('201819 DATA'!BN189="*",$C189&gt;=400),"*",IF($C189&gt;=400,ROUND('201819 DATA'!BN189/$C189,2),"")))</f>
        <v>0.02</v>
      </c>
      <c r="AP189" s="289">
        <f>IF(OR($C189="*",$C189&lt;400),"",IF(AND('201819 DATA'!BO189="*",$C189&gt;=400),"*",IF($C189&gt;=400,ROUND('201819 DATA'!BO189/$C189,2),"")))</f>
        <v>0.09</v>
      </c>
      <c r="AQ189" s="289">
        <f>IF(OR($C189="*",$C189&lt;400),"",IF(AND('201819 DATA'!BP189="*",$C189&gt;=400),"*",IF($C189&gt;=400,ROUND('201819 DATA'!BP189/$C189,2),"")))</f>
        <v>0.04</v>
      </c>
      <c r="AR189" s="289">
        <f>IF(OR($C189="*",$C189&lt;400),"",IF(AND('201819 DATA'!BQ189="*",$C189&gt;=400),"*",IF($C189&gt;=400,ROUND('201819 DATA'!BQ189/$C189,2),"")))</f>
        <v>0</v>
      </c>
      <c r="AS189" s="289">
        <f>IF(OR($C189="*",$C189&lt;400),"",IF(AND('201819 DATA'!BR189="*",$C189&gt;=400),"*",IF($C189&gt;=400,ROUND('201819 DATA'!BR189/$C189,2),"")))</f>
        <v>0</v>
      </c>
      <c r="AT189" s="289">
        <f>IF(OR($C189="*",$C189&lt;400),"",IF(AND('201819 DATA'!BS189="*",$C189&gt;=400),"*",IF($C189&gt;=400,ROUND('201819 DATA'!BS189/$C189,2),"")))</f>
        <v>0</v>
      </c>
      <c r="AU189" s="289">
        <f>IF(OR($C189="*",$C189&lt;400),"",IF(AND('201819 DATA'!BT189="*",$C189&gt;=400),"*",IF($C189&gt;=400,ROUND('201819 DATA'!BT189/$C189,2),"")))</f>
        <v>0.03</v>
      </c>
      <c r="AV189" s="289">
        <f>IF(OR($C189="*",$C189&lt;400),"",IF(AND('201819 DATA'!BU189="*",$C189&gt;=400),"*",IF($C189&gt;=400,ROUND('201819 DATA'!BU189/$C189,2),"")))</f>
        <v>0.16</v>
      </c>
      <c r="AW189" s="289">
        <f>IF(OR($C189="*",$C189&lt;400),"",IF(AND('201819 DATA'!BV189="*",$C189&gt;=400),"*",IF($C189&gt;=400,ROUND('201819 DATA'!BV189/$C189,2),"")))</f>
        <v>0</v>
      </c>
      <c r="AX189" s="289">
        <f>IF(OR($C189="*",$C189&lt;400),"",IF(AND('201819 DATA'!BW189="*",$C189&gt;=400),"*",IF($C189&gt;=400,ROUND('201819 DATA'!BW189/$C189,2),"")))</f>
        <v>0.09</v>
      </c>
    </row>
    <row r="190" spans="1:50" x14ac:dyDescent="0.2">
      <c r="A190" s="13" t="s">
        <v>425</v>
      </c>
      <c r="B190" s="287">
        <f>'201819 DATA'!B190</f>
        <v>173625</v>
      </c>
      <c r="C190" s="288">
        <f>'201819 DATA'!C190</f>
        <v>137765</v>
      </c>
      <c r="D190" s="293">
        <f>'201819 DATA'!FN190</f>
        <v>36200</v>
      </c>
      <c r="G190" s="295">
        <f t="shared" si="2"/>
        <v>0.79</v>
      </c>
      <c r="H190" s="289">
        <f>IF(OR($C190="*",$C190&lt;400),"",IF(AND('201819 DATA'!F190="*",$C190&gt;=400),"*",IF($C190&gt;=400,ROUND('201819 DATA'!F190/$C190,2),"")))</f>
        <v>0.43</v>
      </c>
      <c r="I190" s="296">
        <f>IF(OR($B190="*",$B190&lt;400),"",IF(AND('201819 DATA'!Y190="*",$B190&gt;=400),"*",IF($B190&gt;=400,ROUND('201819 DATA'!Y190/$B190,2),"")))</f>
        <v>0.15</v>
      </c>
      <c r="J190" s="296">
        <f>IF(OR($B190="*",$B190&lt;400),"",IF(AND('201819 DATA'!Z190="*",$B190&gt;=400),"*",IF($B190&gt;=400,ROUND('201819 DATA'!Z190/$B190,2),"")))</f>
        <v>0.12</v>
      </c>
      <c r="K190" s="296">
        <f>IF(OR($B190="*",$B190&lt;400),"",IF(AND('201819 DATA'!AA190="*",$B190&gt;=400),"*",IF($B190&gt;=400,ROUND('201819 DATA'!AA190/$B190,2),"")))</f>
        <v>0.17</v>
      </c>
      <c r="L190" s="296">
        <f>IF(OR($B190="*",$B190&lt;400),"",IF(AND('201819 DATA'!AB190="*",$B190&gt;=400),"*",IF($B190&gt;=400,ROUND('201819 DATA'!AB190/$B190,2),"")))</f>
        <v>0.16</v>
      </c>
      <c r="M190" s="296">
        <f>IF(OR($B190="*",$B190&lt;400),"",IF(AND('201819 DATA'!AC190="*",$B190&gt;=400),"*",IF($B190&gt;=400,ROUND('201819 DATA'!AC190/$B190,2),"")))</f>
        <v>0.17</v>
      </c>
      <c r="N190" s="296">
        <f>IF(OR($B190="*",$B190&lt;400),"",IF(AND('201819 DATA'!AD190="*",$B190&gt;=400),"*",IF($B190&gt;=400,ROUND('201819 DATA'!AD190/$B190,2),"")))</f>
        <v>0.18</v>
      </c>
      <c r="O190" s="296">
        <f>IF(OR($B190="*",$B190&lt;400),"",IF(AND('201819 DATA'!AE190="*",$B190&gt;=400),"*",IF($B190&gt;=400,ROUND('201819 DATA'!AE190/$B190,2),"")))</f>
        <v>0.04</v>
      </c>
      <c r="P190" s="297"/>
      <c r="Q190" s="296">
        <f>IF(OR($B190="*",$B190&lt;400),"",IF(AND('201819 DATA'!FL190="*",$B190&gt;=400),"*",IF($B190&gt;=400,ROUND('201819 DATA'!FL190/$B190,2),"")))</f>
        <v>0.49</v>
      </c>
      <c r="R190" s="289">
        <f>IF(OR($C190="*",$C190&lt;400),"",IF(AND('201819 DATA'!F190="*",$C190&gt;=400),"*",IF($C190&gt;=400,ROUND('201819 DATA'!F190/$C190,2),"")))</f>
        <v>0.43</v>
      </c>
      <c r="S190" s="289">
        <f>IF(OR($C190="*",$C190&lt;400),"",IF(AND('201819 DATA'!G190="*",$C190&gt;=400),"*",IF($C190&gt;=400,ROUND('201819 DATA'!G190/$C190,2),"")))</f>
        <v>0.08</v>
      </c>
      <c r="T190" s="289">
        <f>IF(OR($C190="*",$C190&lt;400),"",IF(AND('201819 DATA'!H190="*",$C190&gt;=400),"*",IF($C190&gt;=400,ROUND('201819 DATA'!H190/$C190,2),"")))</f>
        <v>0.28999999999999998</v>
      </c>
      <c r="U190" s="289">
        <f>IF(OR($C190="*",$C190&lt;400),"",IF(AND('201819 DATA'!FM190="*",$C190&gt;=400),"*",IF($C190&gt;=400,ROUND('201819 DATA'!FM190/$C190,2),"")))</f>
        <v>0.19</v>
      </c>
      <c r="V190" s="312">
        <f>IF(OR($D190="*",$D190&lt;400),"",IF(AND('201819 DATA'!M190="*",$D190&gt;=400),"*",IF($D190&gt;=400,ROUND('201819 DATA'!M190/$D190,2),"")))</f>
        <v>0.55000000000000004</v>
      </c>
      <c r="W190" s="312">
        <f>IF(OR($D190="*",$D190&lt;400),"",IF(AND('201819 DATA'!N190="*",$D190&gt;=400),"*",IF($D190&gt;=400,ROUND('201819 DATA'!N190/$D190,2),"")))</f>
        <v>0.2</v>
      </c>
      <c r="X190" s="312">
        <f>IF(OR($D190="*",$D190&lt;400),"",IF(AND('201819 DATA'!O190="*",$D190&gt;=400),"*",IF($D190&gt;=400,ROUND('201819 DATA'!O190/$D190,2),"")))</f>
        <v>0.08</v>
      </c>
      <c r="Y190" s="312">
        <f>IF(OR($D190="*",$D190&lt;400),"",IF(AND('201819 DATA'!P190="*",$D190&gt;=400),"*",IF($D190&gt;=400,ROUND('201819 DATA'!P190/$D190,2),"")))</f>
        <v>0.09</v>
      </c>
      <c r="Z190" s="312">
        <f>IF(OR($D190="*",$D190&lt;400),"",IF(AND('201819 DATA'!Q190="*",$D190&gt;=400),"*",IF($D190&gt;=400,ROUND('201819 DATA'!Q190/$D190,2),"")))</f>
        <v>0.05</v>
      </c>
      <c r="AA190" s="312">
        <f>IF(OR($D190="*",$D190&lt;400),"",IF(AND('201819 DATA'!R190="*",$D190&gt;=400),"*",IF($D190&gt;=400,ROUND('201819 DATA'!R190/$D190,2),"")))</f>
        <v>0.03</v>
      </c>
      <c r="AB190" s="312">
        <f>IF(OR($D190="*",$D190&lt;400),"",IF(AND('201819 DATA'!S190="*",$D190&gt;=400),"*",IF($D190&gt;=400,ROUND('201819 DATA'!S190/$D190,2),"")))</f>
        <v>0</v>
      </c>
      <c r="AC190" s="312">
        <f>IF(OR($D190="*",$D190&lt;400),"",IF(AND('201819 DATA'!T190="*",$D190&gt;=400),"*",IF($D190&gt;=400,ROUND('201819 DATA'!T190/$D190,2),"")))</f>
        <v>0</v>
      </c>
      <c r="AD190" s="289">
        <f>IF(OR($C190="*",$C190&lt;400),"",IF(AND('201819 DATA'!BC190="*",$C190&gt;=400),"*",IF($C190&gt;=400,ROUND('201819 DATA'!BC190/$C190,2),"")))</f>
        <v>0.04</v>
      </c>
      <c r="AE190" s="289">
        <f>IF(OR($C190="*",$C190&lt;400),"",IF(AND('201819 DATA'!BD190="*",$C190&gt;=400),"*",IF($C190&gt;=400,ROUND('201819 DATA'!BD190/$C190,2),"")))</f>
        <v>0.1</v>
      </c>
      <c r="AF190" s="289">
        <f>IF(OR($C190="*",$C190&lt;400),"",IF(AND('201819 DATA'!BE190="*",$C190&gt;=400),"*",IF($C190&gt;=400,ROUND('201819 DATA'!BE190/$C190,2),"")))</f>
        <v>0.03</v>
      </c>
      <c r="AG190" s="289">
        <f>IF(OR($C190="*",$C190&lt;400),"",IF(AND('201819 DATA'!BF190="*",$C190&gt;=400),"*",IF($C190&gt;=400,ROUND('201819 DATA'!BF190/$C190,2),"")))</f>
        <v>0.02</v>
      </c>
      <c r="AH190" s="289">
        <f>IF(OR($C190="*",$C190&lt;400),"",IF(AND('201819 DATA'!BG190="*",$C190&gt;=400),"*",IF($C190&gt;=400,ROUND('201819 DATA'!BG190/$C190,2),"")))</f>
        <v>0</v>
      </c>
      <c r="AI190" s="289">
        <f>IF(OR($C190="*",$C190&lt;400),"",IF(AND('201819 DATA'!BH190="*",$C190&gt;=400),"*",IF($C190&gt;=400,ROUND('201819 DATA'!BH190/$C190,2),"")))</f>
        <v>0.02</v>
      </c>
      <c r="AJ190" s="289">
        <f>IF(OR($C190="*",$C190&lt;400),"",IF(AND('201819 DATA'!BI190="*",$C190&gt;=400),"*",IF($C190&gt;=400,ROUND('201819 DATA'!BI190/$C190,2),"")))</f>
        <v>0</v>
      </c>
      <c r="AK190" s="289">
        <f>IF(OR($C190="*",$C190&lt;400),"",IF(AND('201819 DATA'!BJ190="*",$C190&gt;=400),"*",IF($C190&gt;=400,ROUND('201819 DATA'!BJ190/$C190,2),"")))</f>
        <v>0.01</v>
      </c>
      <c r="AL190" s="289">
        <f>IF(OR($C190="*",$C190&lt;400),"",IF(AND('201819 DATA'!BK190="*",$C190&gt;=400),"*",IF($C190&gt;=400,ROUND('201819 DATA'!BK190/$C190,2),"")))</f>
        <v>0.03</v>
      </c>
      <c r="AM190" s="289">
        <f>IF(OR($C190="*",$C190&lt;400),"",IF(AND('201819 DATA'!BL190="*",$C190&gt;=400),"*",IF($C190&gt;=400,ROUND('201819 DATA'!BL190/$C190,2),"")))</f>
        <v>0.08</v>
      </c>
      <c r="AN190" s="289">
        <f>IF(OR($C190="*",$C190&lt;400),"",IF(AND('201819 DATA'!BM190="*",$C190&gt;=400),"*",IF($C190&gt;=400,ROUND('201819 DATA'!BM190/$C190,2),"")))</f>
        <v>0.13</v>
      </c>
      <c r="AO190" s="289">
        <f>IF(OR($C190="*",$C190&lt;400),"",IF(AND('201819 DATA'!BN190="*",$C190&gt;=400),"*",IF($C190&gt;=400,ROUND('201819 DATA'!BN190/$C190,2),"")))</f>
        <v>0.03</v>
      </c>
      <c r="AP190" s="289">
        <f>IF(OR($C190="*",$C190&lt;400),"",IF(AND('201819 DATA'!BO190="*",$C190&gt;=400),"*",IF($C190&gt;=400,ROUND('201819 DATA'!BO190/$C190,2),"")))</f>
        <v>0.05</v>
      </c>
      <c r="AQ190" s="289">
        <f>IF(OR($C190="*",$C190&lt;400),"",IF(AND('201819 DATA'!BP190="*",$C190&gt;=400),"*",IF($C190&gt;=400,ROUND('201819 DATA'!BP190/$C190,2),"")))</f>
        <v>0.05</v>
      </c>
      <c r="AR190" s="289">
        <f>IF(OR($C190="*",$C190&lt;400),"",IF(AND('201819 DATA'!BQ190="*",$C190&gt;=400),"*",IF($C190&gt;=400,ROUND('201819 DATA'!BQ190/$C190,2),"")))</f>
        <v>0.11</v>
      </c>
      <c r="AS190" s="289">
        <f>IF(OR($C190="*",$C190&lt;400),"",IF(AND('201819 DATA'!BR190="*",$C190&gt;=400),"*",IF($C190&gt;=400,ROUND('201819 DATA'!BR190/$C190,2),"")))</f>
        <v>0.04</v>
      </c>
      <c r="AT190" s="289">
        <f>IF(OR($C190="*",$C190&lt;400),"",IF(AND('201819 DATA'!BS190="*",$C190&gt;=400),"*",IF($C190&gt;=400,ROUND('201819 DATA'!BS190/$C190,2),"")))</f>
        <v>0</v>
      </c>
      <c r="AU190" s="289">
        <f>IF(OR($C190="*",$C190&lt;400),"",IF(AND('201819 DATA'!BT190="*",$C190&gt;=400),"*",IF($C190&gt;=400,ROUND('201819 DATA'!BT190/$C190,2),"")))</f>
        <v>0.11</v>
      </c>
      <c r="AV190" s="289">
        <f>IF(OR($C190="*",$C190&lt;400),"",IF(AND('201819 DATA'!BU190="*",$C190&gt;=400),"*",IF($C190&gt;=400,ROUND('201819 DATA'!BU190/$C190,2),"")))</f>
        <v>0.05</v>
      </c>
      <c r="AW190" s="289">
        <f>IF(OR($C190="*",$C190&lt;400),"",IF(AND('201819 DATA'!BV190="*",$C190&gt;=400),"*",IF($C190&gt;=400,ROUND('201819 DATA'!BV190/$C190,2),"")))</f>
        <v>0</v>
      </c>
      <c r="AX190" s="289">
        <f>IF(OR($C190="*",$C190&lt;400),"",IF(AND('201819 DATA'!BW190="*",$C190&gt;=400),"*",IF($C190&gt;=400,ROUND('201819 DATA'!BW190/$C190,2),"")))</f>
        <v>0.1</v>
      </c>
    </row>
    <row r="191" spans="1:50" x14ac:dyDescent="0.2">
      <c r="A191" s="13" t="s">
        <v>591</v>
      </c>
      <c r="B191" s="287">
        <f>'201819 DATA'!B191</f>
        <v>705</v>
      </c>
      <c r="C191" s="288">
        <f>'201819 DATA'!C191</f>
        <v>705</v>
      </c>
      <c r="D191" s="293">
        <f>'201819 DATA'!FN191</f>
        <v>0</v>
      </c>
      <c r="G191" s="295">
        <f t="shared" si="2"/>
        <v>1</v>
      </c>
      <c r="H191" s="289">
        <f>IF(OR($C191="*",$C191&lt;400),"",IF(AND('201819 DATA'!F191="*",$C191&gt;=400),"*",IF($C191&gt;=400,ROUND('201819 DATA'!F191/$C191,2),"")))</f>
        <v>0.06</v>
      </c>
      <c r="I191" s="296">
        <f>IF(OR($B191="*",$B191&lt;400),"",IF(AND('201819 DATA'!Y191="*",$B191&gt;=400),"*",IF($B191&gt;=400,ROUND('201819 DATA'!Y191/$B191,2),"")))</f>
        <v>0</v>
      </c>
      <c r="J191" s="296">
        <f>IF(OR($B191="*",$B191&lt;400),"",IF(AND('201819 DATA'!Z191="*",$B191&gt;=400),"*",IF($B191&gt;=400,ROUND('201819 DATA'!Z191/$B191,2),"")))</f>
        <v>0.04</v>
      </c>
      <c r="K191" s="296">
        <f>IF(OR($B191="*",$B191&lt;400),"",IF(AND('201819 DATA'!AA191="*",$B191&gt;=400),"*",IF($B191&gt;=400,ROUND('201819 DATA'!AA191/$B191,2),"")))</f>
        <v>0.06</v>
      </c>
      <c r="L191" s="296">
        <f>IF(OR($B191="*",$B191&lt;400),"",IF(AND('201819 DATA'!AB191="*",$B191&gt;=400),"*",IF($B191&gt;=400,ROUND('201819 DATA'!AB191/$B191,2),"")))</f>
        <v>0.09</v>
      </c>
      <c r="M191" s="296">
        <f>IF(OR($B191="*",$B191&lt;400),"",IF(AND('201819 DATA'!AC191="*",$B191&gt;=400),"*",IF($B191&gt;=400,ROUND('201819 DATA'!AC191/$B191,2),"")))</f>
        <v>0.35</v>
      </c>
      <c r="N191" s="296">
        <f>IF(OR($B191="*",$B191&lt;400),"",IF(AND('201819 DATA'!AD191="*",$B191&gt;=400),"*",IF($B191&gt;=400,ROUND('201819 DATA'!AD191/$B191,2),"")))</f>
        <v>0.4</v>
      </c>
      <c r="O191" s="296">
        <f>IF(OR($B191="*",$B191&lt;400),"",IF(AND('201819 DATA'!AE191="*",$B191&gt;=400),"*",IF($B191&gt;=400,ROUND('201819 DATA'!AE191/$B191,2),"")))</f>
        <v>0.06</v>
      </c>
      <c r="P191" s="297"/>
      <c r="Q191" s="296">
        <f>IF(OR($B191="*",$B191&lt;400),"",IF(AND('201819 DATA'!FL191="*",$B191&gt;=400),"*",IF($B191&gt;=400,ROUND('201819 DATA'!FL191/$B191,2),"")))</f>
        <v>0.65</v>
      </c>
      <c r="R191" s="289">
        <f>IF(OR($C191="*",$C191&lt;400),"",IF(AND('201819 DATA'!F191="*",$C191&gt;=400),"*",IF($C191&gt;=400,ROUND('201819 DATA'!F191/$C191,2),"")))</f>
        <v>0.06</v>
      </c>
      <c r="S191" s="289">
        <f>IF(OR($C191="*",$C191&lt;400),"",IF(AND('201819 DATA'!G191="*",$C191&gt;=400),"*",IF($C191&gt;=400,ROUND('201819 DATA'!G191/$C191,2),"")))</f>
        <v>0.71</v>
      </c>
      <c r="T191" s="289">
        <f>IF(OR($C191="*",$C191&lt;400),"",IF(AND('201819 DATA'!H191="*",$C191&gt;=400),"*",IF($C191&gt;=400,ROUND('201819 DATA'!H191/$C191,2),"")))</f>
        <v>0</v>
      </c>
      <c r="U191" s="289">
        <f>IF(OR($C191="*",$C191&lt;400),"",IF(AND('201819 DATA'!FM191="*",$C191&gt;=400),"*",IF($C191&gt;=400,ROUND('201819 DATA'!FM191/$C191,2),"")))</f>
        <v>0.23</v>
      </c>
      <c r="V191" s="312" t="str">
        <f>IF(OR($D191="*",$D191&lt;400),"",IF(AND('201819 DATA'!M191="*",$D191&gt;=400),"*",IF($D191&gt;=400,ROUND('201819 DATA'!M191/$D191,2),"")))</f>
        <v/>
      </c>
      <c r="W191" s="312" t="str">
        <f>IF(OR($D191="*",$D191&lt;400),"",IF(AND('201819 DATA'!N191="*",$D191&gt;=400),"*",IF($D191&gt;=400,ROUND('201819 DATA'!N191/$D191,2),"")))</f>
        <v/>
      </c>
      <c r="X191" s="312" t="str">
        <f>IF(OR($D191="*",$D191&lt;400),"",IF(AND('201819 DATA'!O191="*",$D191&gt;=400),"*",IF($D191&gt;=400,ROUND('201819 DATA'!O191/$D191,2),"")))</f>
        <v/>
      </c>
      <c r="Y191" s="312" t="str">
        <f>IF(OR($D191="*",$D191&lt;400),"",IF(AND('201819 DATA'!P191="*",$D191&gt;=400),"*",IF($D191&gt;=400,ROUND('201819 DATA'!P191/$D191,2),"")))</f>
        <v/>
      </c>
      <c r="Z191" s="312" t="str">
        <f>IF(OR($D191="*",$D191&lt;400),"",IF(AND('201819 DATA'!Q191="*",$D191&gt;=400),"*",IF($D191&gt;=400,ROUND('201819 DATA'!Q191/$D191,2),"")))</f>
        <v/>
      </c>
      <c r="AA191" s="312" t="str">
        <f>IF(OR($D191="*",$D191&lt;400),"",IF(AND('201819 DATA'!R191="*",$D191&gt;=400),"*",IF($D191&gt;=400,ROUND('201819 DATA'!R191/$D191,2),"")))</f>
        <v/>
      </c>
      <c r="AB191" s="312" t="str">
        <f>IF(OR($D191="*",$D191&lt;400),"",IF(AND('201819 DATA'!S191="*",$D191&gt;=400),"*",IF($D191&gt;=400,ROUND('201819 DATA'!S191/$D191,2),"")))</f>
        <v/>
      </c>
      <c r="AC191" s="312" t="str">
        <f>IF(OR($D191="*",$D191&lt;400),"",IF(AND('201819 DATA'!T191="*",$D191&gt;=400),"*",IF($D191&gt;=400,ROUND('201819 DATA'!T191/$D191,2),"")))</f>
        <v/>
      </c>
      <c r="AD191" s="289" t="str">
        <f>IF(OR($C191="*",$C191&lt;400),"",IF(AND('201819 DATA'!BC191="*",$C191&gt;=400),"*",IF($C191&gt;=400,ROUND('201819 DATA'!BC191/$C191,2),"")))</f>
        <v>*</v>
      </c>
      <c r="AE191" s="289">
        <f>IF(OR($C191="*",$C191&lt;400),"",IF(AND('201819 DATA'!BD191="*",$C191&gt;=400),"*",IF($C191&gt;=400,ROUND('201819 DATA'!BD191/$C191,2),"")))</f>
        <v>0.19</v>
      </c>
      <c r="AF191" s="289">
        <f>IF(OR($C191="*",$C191&lt;400),"",IF(AND('201819 DATA'!BE191="*",$C191&gt;=400),"*",IF($C191&gt;=400,ROUND('201819 DATA'!BE191/$C191,2),"")))</f>
        <v>0.11</v>
      </c>
      <c r="AG191" s="289">
        <f>IF(OR($C191="*",$C191&lt;400),"",IF(AND('201819 DATA'!BF191="*",$C191&gt;=400),"*",IF($C191&gt;=400,ROUND('201819 DATA'!BF191/$C191,2),"")))</f>
        <v>0.16</v>
      </c>
      <c r="AH191" s="289" t="str">
        <f>IF(OR($C191="*",$C191&lt;400),"",IF(AND('201819 DATA'!BG191="*",$C191&gt;=400),"*",IF($C191&gt;=400,ROUND('201819 DATA'!BG191/$C191,2),"")))</f>
        <v>*</v>
      </c>
      <c r="AI191" s="289">
        <f>IF(OR($C191="*",$C191&lt;400),"",IF(AND('201819 DATA'!BH191="*",$C191&gt;=400),"*",IF($C191&gt;=400,ROUND('201819 DATA'!BH191/$C191,2),"")))</f>
        <v>0.01</v>
      </c>
      <c r="AJ191" s="289">
        <f>IF(OR($C191="*",$C191&lt;400),"",IF(AND('201819 DATA'!BI191="*",$C191&gt;=400),"*",IF($C191&gt;=400,ROUND('201819 DATA'!BI191/$C191,2),"")))</f>
        <v>0</v>
      </c>
      <c r="AK191" s="289">
        <f>IF(OR($C191="*",$C191&lt;400),"",IF(AND('201819 DATA'!BJ191="*",$C191&gt;=400),"*",IF($C191&gt;=400,ROUND('201819 DATA'!BJ191/$C191,2),"")))</f>
        <v>0</v>
      </c>
      <c r="AL191" s="289">
        <f>IF(OR($C191="*",$C191&lt;400),"",IF(AND('201819 DATA'!BK191="*",$C191&gt;=400),"*",IF($C191&gt;=400,ROUND('201819 DATA'!BK191/$C191,2),"")))</f>
        <v>0.05</v>
      </c>
      <c r="AM191" s="289">
        <f>IF(OR($C191="*",$C191&lt;400),"",IF(AND('201819 DATA'!BL191="*",$C191&gt;=400),"*",IF($C191&gt;=400,ROUND('201819 DATA'!BL191/$C191,2),"")))</f>
        <v>0.03</v>
      </c>
      <c r="AN191" s="289">
        <f>IF(OR($C191="*",$C191&lt;400),"",IF(AND('201819 DATA'!BM191="*",$C191&gt;=400),"*",IF($C191&gt;=400,ROUND('201819 DATA'!BM191/$C191,2),"")))</f>
        <v>0.14000000000000001</v>
      </c>
      <c r="AO191" s="289">
        <f>IF(OR($C191="*",$C191&lt;400),"",IF(AND('201819 DATA'!BN191="*",$C191&gt;=400),"*",IF($C191&gt;=400,ROUND('201819 DATA'!BN191/$C191,2),"")))</f>
        <v>0.01</v>
      </c>
      <c r="AP191" s="289">
        <f>IF(OR($C191="*",$C191&lt;400),"",IF(AND('201819 DATA'!BO191="*",$C191&gt;=400),"*",IF($C191&gt;=400,ROUND('201819 DATA'!BO191/$C191,2),"")))</f>
        <v>0.04</v>
      </c>
      <c r="AQ191" s="289">
        <f>IF(OR($C191="*",$C191&lt;400),"",IF(AND('201819 DATA'!BP191="*",$C191&gt;=400),"*",IF($C191&gt;=400,ROUND('201819 DATA'!BP191/$C191,2),"")))</f>
        <v>0.04</v>
      </c>
      <c r="AR191" s="289">
        <f>IF(OR($C191="*",$C191&lt;400),"",IF(AND('201819 DATA'!BQ191="*",$C191&gt;=400),"*",IF($C191&gt;=400,ROUND('201819 DATA'!BQ191/$C191,2),"")))</f>
        <v>0</v>
      </c>
      <c r="AS191" s="289">
        <f>IF(OR($C191="*",$C191&lt;400),"",IF(AND('201819 DATA'!BR191="*",$C191&gt;=400),"*",IF($C191&gt;=400,ROUND('201819 DATA'!BR191/$C191,2),"")))</f>
        <v>0</v>
      </c>
      <c r="AT191" s="289">
        <f>IF(OR($C191="*",$C191&lt;400),"",IF(AND('201819 DATA'!BS191="*",$C191&gt;=400),"*",IF($C191&gt;=400,ROUND('201819 DATA'!BS191/$C191,2),"")))</f>
        <v>0</v>
      </c>
      <c r="AU191" s="289">
        <f>IF(OR($C191="*",$C191&lt;400),"",IF(AND('201819 DATA'!BT191="*",$C191&gt;=400),"*",IF($C191&gt;=400,ROUND('201819 DATA'!BT191/$C191,2),"")))</f>
        <v>0.08</v>
      </c>
      <c r="AV191" s="289">
        <f>IF(OR($C191="*",$C191&lt;400),"",IF(AND('201819 DATA'!BU191="*",$C191&gt;=400),"*",IF($C191&gt;=400,ROUND('201819 DATA'!BU191/$C191,2),"")))</f>
        <v>0.11</v>
      </c>
      <c r="AW191" s="289">
        <f>IF(OR($C191="*",$C191&lt;400),"",IF(AND('201819 DATA'!BV191="*",$C191&gt;=400),"*",IF($C191&gt;=400,ROUND('201819 DATA'!BV191/$C191,2),"")))</f>
        <v>0</v>
      </c>
      <c r="AX191" s="289">
        <f>IF(OR($C191="*",$C191&lt;400),"",IF(AND('201819 DATA'!BW191="*",$C191&gt;=400),"*",IF($C191&gt;=400,ROUND('201819 DATA'!BW191/$C191,2),"")))</f>
        <v>0.03</v>
      </c>
    </row>
    <row r="192" spans="1:50" x14ac:dyDescent="0.2">
      <c r="A192" s="13" t="s">
        <v>464</v>
      </c>
      <c r="B192" s="287">
        <f>'201819 DATA'!B192</f>
        <v>1285</v>
      </c>
      <c r="C192" s="288">
        <f>'201819 DATA'!C192</f>
        <v>1010</v>
      </c>
      <c r="D192" s="293" t="str">
        <f>'201819 DATA'!FN192</f>
        <v>*</v>
      </c>
      <c r="G192" s="295">
        <f t="shared" si="2"/>
        <v>0.79</v>
      </c>
      <c r="H192" s="289">
        <f>IF(OR($C192="*",$C192&lt;400),"",IF(AND('201819 DATA'!F192="*",$C192&gt;=400),"*",IF($C192&gt;=400,ROUND('201819 DATA'!F192/$C192,2),"")))</f>
        <v>0.82</v>
      </c>
      <c r="I192" s="296">
        <f>IF(OR($B192="*",$B192&lt;400),"",IF(AND('201819 DATA'!Y192="*",$B192&gt;=400),"*",IF($B192&gt;=400,ROUND('201819 DATA'!Y192/$B192,2),"")))</f>
        <v>0.01</v>
      </c>
      <c r="J192" s="296">
        <f>IF(OR($B192="*",$B192&lt;400),"",IF(AND('201819 DATA'!Z192="*",$B192&gt;=400),"*",IF($B192&gt;=400,ROUND('201819 DATA'!Z192/$B192,2),"")))</f>
        <v>0.24</v>
      </c>
      <c r="K192" s="296">
        <f>IF(OR($B192="*",$B192&lt;400),"",IF(AND('201819 DATA'!AA192="*",$B192&gt;=400),"*",IF($B192&gt;=400,ROUND('201819 DATA'!AA192/$B192,2),"")))</f>
        <v>0.26</v>
      </c>
      <c r="L192" s="296">
        <f>IF(OR($B192="*",$B192&lt;400),"",IF(AND('201819 DATA'!AB192="*",$B192&gt;=400),"*",IF($B192&gt;=400,ROUND('201819 DATA'!AB192/$B192,2),"")))</f>
        <v>0.21</v>
      </c>
      <c r="M192" s="296">
        <f>IF(OR($B192="*",$B192&lt;400),"",IF(AND('201819 DATA'!AC192="*",$B192&gt;=400),"*",IF($B192&gt;=400,ROUND('201819 DATA'!AC192/$B192,2),"")))</f>
        <v>0.15</v>
      </c>
      <c r="N192" s="296">
        <f>IF(OR($B192="*",$B192&lt;400),"",IF(AND('201819 DATA'!AD192="*",$B192&gt;=400),"*",IF($B192&gt;=400,ROUND('201819 DATA'!AD192/$B192,2),"")))</f>
        <v>0.11</v>
      </c>
      <c r="O192" s="296">
        <f>IF(OR($B192="*",$B192&lt;400),"",IF(AND('201819 DATA'!AE192="*",$B192&gt;=400),"*",IF($B192&gt;=400,ROUND('201819 DATA'!AE192/$B192,2),"")))</f>
        <v>0.01</v>
      </c>
      <c r="P192" s="297"/>
      <c r="Q192" s="296" t="str">
        <f>IF(OR($B192="*",$B192&lt;400),"",IF(AND('201819 DATA'!FL192="*",$B192&gt;=400),"*",IF($B192&gt;=400,ROUND('201819 DATA'!FL192/$B192,2),"")))</f>
        <v>*</v>
      </c>
      <c r="R192" s="289">
        <f>IF(OR($C192="*",$C192&lt;400),"",IF(AND('201819 DATA'!F192="*",$C192&gt;=400),"*",IF($C192&gt;=400,ROUND('201819 DATA'!F192/$C192,2),"")))</f>
        <v>0.82</v>
      </c>
      <c r="S192" s="289">
        <f>IF(OR($C192="*",$C192&lt;400),"",IF(AND('201819 DATA'!G192="*",$C192&gt;=400),"*",IF($C192&gt;=400,ROUND('201819 DATA'!G192/$C192,2),"")))</f>
        <v>0.04</v>
      </c>
      <c r="T192" s="289">
        <f>IF(OR($C192="*",$C192&lt;400),"",IF(AND('201819 DATA'!H192="*",$C192&gt;=400),"*",IF($C192&gt;=400,ROUND('201819 DATA'!H192/$C192,2),"")))</f>
        <v>0.04</v>
      </c>
      <c r="U192" s="289">
        <f>IF(OR($C192="*",$C192&lt;400),"",IF(AND('201819 DATA'!FM192="*",$C192&gt;=400),"*",IF($C192&gt;=400,ROUND('201819 DATA'!FM192/$C192,2),"")))</f>
        <v>0.1</v>
      </c>
      <c r="V192" s="312" t="str">
        <f>IF(OR($D192="*",$D192&lt;400),"",IF(AND('201819 DATA'!M192="*",$D192&gt;=400),"*",IF($D192&gt;=400,ROUND('201819 DATA'!M192/$D192,2),"")))</f>
        <v/>
      </c>
      <c r="W192" s="312" t="str">
        <f>IF(OR($D192="*",$D192&lt;400),"",IF(AND('201819 DATA'!N192="*",$D192&gt;=400),"*",IF($D192&gt;=400,ROUND('201819 DATA'!N192/$D192,2),"")))</f>
        <v/>
      </c>
      <c r="X192" s="312" t="str">
        <f>IF(OR($D192="*",$D192&lt;400),"",IF(AND('201819 DATA'!O192="*",$D192&gt;=400),"*",IF($D192&gt;=400,ROUND('201819 DATA'!O192/$D192,2),"")))</f>
        <v/>
      </c>
      <c r="Y192" s="312" t="str">
        <f>IF(OR($D192="*",$D192&lt;400),"",IF(AND('201819 DATA'!P192="*",$D192&gt;=400),"*",IF($D192&gt;=400,ROUND('201819 DATA'!P192/$D192,2),"")))</f>
        <v/>
      </c>
      <c r="Z192" s="312" t="str">
        <f>IF(OR($D192="*",$D192&lt;400),"",IF(AND('201819 DATA'!Q192="*",$D192&gt;=400),"*",IF($D192&gt;=400,ROUND('201819 DATA'!Q192/$D192,2),"")))</f>
        <v/>
      </c>
      <c r="AA192" s="312" t="str">
        <f>IF(OR($D192="*",$D192&lt;400),"",IF(AND('201819 DATA'!R192="*",$D192&gt;=400),"*",IF($D192&gt;=400,ROUND('201819 DATA'!R192/$D192,2),"")))</f>
        <v/>
      </c>
      <c r="AB192" s="312" t="str">
        <f>IF(OR($D192="*",$D192&lt;400),"",IF(AND('201819 DATA'!S192="*",$D192&gt;=400),"*",IF($D192&gt;=400,ROUND('201819 DATA'!S192/$D192,2),"")))</f>
        <v/>
      </c>
      <c r="AC192" s="312" t="str">
        <f>IF(OR($D192="*",$D192&lt;400),"",IF(AND('201819 DATA'!T192="*",$D192&gt;=400),"*",IF($D192&gt;=400,ROUND('201819 DATA'!T192/$D192,2),"")))</f>
        <v/>
      </c>
      <c r="AD192" s="289">
        <f>IF(OR($C192="*",$C192&lt;400),"",IF(AND('201819 DATA'!BC192="*",$C192&gt;=400),"*",IF($C192&gt;=400,ROUND('201819 DATA'!BC192/$C192,2),"")))</f>
        <v>0</v>
      </c>
      <c r="AE192" s="289">
        <f>IF(OR($C192="*",$C192&lt;400),"",IF(AND('201819 DATA'!BD192="*",$C192&gt;=400),"*",IF($C192&gt;=400,ROUND('201819 DATA'!BD192/$C192,2),"")))</f>
        <v>0</v>
      </c>
      <c r="AF192" s="289">
        <f>IF(OR($C192="*",$C192&lt;400),"",IF(AND('201819 DATA'!BE192="*",$C192&gt;=400),"*",IF($C192&gt;=400,ROUND('201819 DATA'!BE192/$C192,2),"")))</f>
        <v>0</v>
      </c>
      <c r="AG192" s="289">
        <f>IF(OR($C192="*",$C192&lt;400),"",IF(AND('201819 DATA'!BF192="*",$C192&gt;=400),"*",IF($C192&gt;=400,ROUND('201819 DATA'!BF192/$C192,2),"")))</f>
        <v>0</v>
      </c>
      <c r="AH192" s="289">
        <f>IF(OR($C192="*",$C192&lt;400),"",IF(AND('201819 DATA'!BG192="*",$C192&gt;=400),"*",IF($C192&gt;=400,ROUND('201819 DATA'!BG192/$C192,2),"")))</f>
        <v>0.6</v>
      </c>
      <c r="AI192" s="289">
        <f>IF(OR($C192="*",$C192&lt;400),"",IF(AND('201819 DATA'!BH192="*",$C192&gt;=400),"*",IF($C192&gt;=400,ROUND('201819 DATA'!BH192/$C192,2),"")))</f>
        <v>0.01</v>
      </c>
      <c r="AJ192" s="289" t="str">
        <f>IF(OR($C192="*",$C192&lt;400),"",IF(AND('201819 DATA'!BI192="*",$C192&gt;=400),"*",IF($C192&gt;=400,ROUND('201819 DATA'!BI192/$C192,2),"")))</f>
        <v>*</v>
      </c>
      <c r="AK192" s="289">
        <f>IF(OR($C192="*",$C192&lt;400),"",IF(AND('201819 DATA'!BJ192="*",$C192&gt;=400),"*",IF($C192&gt;=400,ROUND('201819 DATA'!BJ192/$C192,2),"")))</f>
        <v>0</v>
      </c>
      <c r="AL192" s="289">
        <f>IF(OR($C192="*",$C192&lt;400),"",IF(AND('201819 DATA'!BK192="*",$C192&gt;=400),"*",IF($C192&gt;=400,ROUND('201819 DATA'!BK192/$C192,2),"")))</f>
        <v>0</v>
      </c>
      <c r="AM192" s="289">
        <f>IF(OR($C192="*",$C192&lt;400),"",IF(AND('201819 DATA'!BL192="*",$C192&gt;=400),"*",IF($C192&gt;=400,ROUND('201819 DATA'!BL192/$C192,2),"")))</f>
        <v>0</v>
      </c>
      <c r="AN192" s="289">
        <f>IF(OR($C192="*",$C192&lt;400),"",IF(AND('201819 DATA'!BM192="*",$C192&gt;=400),"*",IF($C192&gt;=400,ROUND('201819 DATA'!BM192/$C192,2),"")))</f>
        <v>0</v>
      </c>
      <c r="AO192" s="289">
        <f>IF(OR($C192="*",$C192&lt;400),"",IF(AND('201819 DATA'!BN192="*",$C192&gt;=400),"*",IF($C192&gt;=400,ROUND('201819 DATA'!BN192/$C192,2),"")))</f>
        <v>0</v>
      </c>
      <c r="AP192" s="289">
        <f>IF(OR($C192="*",$C192&lt;400),"",IF(AND('201819 DATA'!BO192="*",$C192&gt;=400),"*",IF($C192&gt;=400,ROUND('201819 DATA'!BO192/$C192,2),"")))</f>
        <v>0</v>
      </c>
      <c r="AQ192" s="289" t="str">
        <f>IF(OR($C192="*",$C192&lt;400),"",IF(AND('201819 DATA'!BP192="*",$C192&gt;=400),"*",IF($C192&gt;=400,ROUND('201819 DATA'!BP192/$C192,2),"")))</f>
        <v>*</v>
      </c>
      <c r="AR192" s="289">
        <f>IF(OR($C192="*",$C192&lt;400),"",IF(AND('201819 DATA'!BQ192="*",$C192&gt;=400),"*",IF($C192&gt;=400,ROUND('201819 DATA'!BQ192/$C192,2),"")))</f>
        <v>0</v>
      </c>
      <c r="AS192" s="289">
        <f>IF(OR($C192="*",$C192&lt;400),"",IF(AND('201819 DATA'!BR192="*",$C192&gt;=400),"*",IF($C192&gt;=400,ROUND('201819 DATA'!BR192/$C192,2),"")))</f>
        <v>0</v>
      </c>
      <c r="AT192" s="289">
        <f>IF(OR($C192="*",$C192&lt;400),"",IF(AND('201819 DATA'!BS192="*",$C192&gt;=400),"*",IF($C192&gt;=400,ROUND('201819 DATA'!BS192/$C192,2),"")))</f>
        <v>0</v>
      </c>
      <c r="AU192" s="289">
        <f>IF(OR($C192="*",$C192&lt;400),"",IF(AND('201819 DATA'!BT192="*",$C192&gt;=400),"*",IF($C192&gt;=400,ROUND('201819 DATA'!BT192/$C192,2),"")))</f>
        <v>0.37</v>
      </c>
      <c r="AV192" s="289">
        <f>IF(OR($C192="*",$C192&lt;400),"",IF(AND('201819 DATA'!BU192="*",$C192&gt;=400),"*",IF($C192&gt;=400,ROUND('201819 DATA'!BU192/$C192,2),"")))</f>
        <v>0</v>
      </c>
      <c r="AW192" s="289">
        <f>IF(OR($C192="*",$C192&lt;400),"",IF(AND('201819 DATA'!BV192="*",$C192&gt;=400),"*",IF($C192&gt;=400,ROUND('201819 DATA'!BV192/$C192,2),"")))</f>
        <v>0</v>
      </c>
      <c r="AX192" s="289">
        <f>IF(OR($C192="*",$C192&lt;400),"",IF(AND('201819 DATA'!BW192="*",$C192&gt;=400),"*",IF($C192&gt;=400,ROUND('201819 DATA'!BW192/$C192,2),"")))</f>
        <v>0.01</v>
      </c>
    </row>
    <row r="193" spans="1:50" x14ac:dyDescent="0.2">
      <c r="A193" s="13" t="s">
        <v>1550</v>
      </c>
      <c r="B193" s="287">
        <f>'201819 DATA'!B193</f>
        <v>10</v>
      </c>
      <c r="C193" s="288">
        <f>'201819 DATA'!C193</f>
        <v>10</v>
      </c>
      <c r="D193" s="293">
        <f>'201819 DATA'!FN193</f>
        <v>0</v>
      </c>
      <c r="G193" s="295" t="str">
        <f t="shared" si="2"/>
        <v/>
      </c>
      <c r="H193" s="289" t="str">
        <f>IF(OR($C193="*",$C193&lt;400),"",IF(AND('201819 DATA'!F193="*",$C193&gt;=400),"*",IF($C193&gt;=400,ROUND('201819 DATA'!F193/$C193,2),"")))</f>
        <v/>
      </c>
      <c r="I193" s="296" t="str">
        <f>IF(OR($B193="*",$B193&lt;400),"",IF(AND('201819 DATA'!Y193="*",$B193&gt;=400),"*",IF($B193&gt;=400,ROUND('201819 DATA'!Y193/$B193,2),"")))</f>
        <v/>
      </c>
      <c r="J193" s="296" t="str">
        <f>IF(OR($B193="*",$B193&lt;400),"",IF(AND('201819 DATA'!Z193="*",$B193&gt;=400),"*",IF($B193&gt;=400,ROUND('201819 DATA'!Z193/$B193,2),"")))</f>
        <v/>
      </c>
      <c r="K193" s="296" t="str">
        <f>IF(OR($B193="*",$B193&lt;400),"",IF(AND('201819 DATA'!AA193="*",$B193&gt;=400),"*",IF($B193&gt;=400,ROUND('201819 DATA'!AA193/$B193,2),"")))</f>
        <v/>
      </c>
      <c r="L193" s="296" t="str">
        <f>IF(OR($B193="*",$B193&lt;400),"",IF(AND('201819 DATA'!AB193="*",$B193&gt;=400),"*",IF($B193&gt;=400,ROUND('201819 DATA'!AB193/$B193,2),"")))</f>
        <v/>
      </c>
      <c r="M193" s="296" t="str">
        <f>IF(OR($B193="*",$B193&lt;400),"",IF(AND('201819 DATA'!AC193="*",$B193&gt;=400),"*",IF($B193&gt;=400,ROUND('201819 DATA'!AC193/$B193,2),"")))</f>
        <v/>
      </c>
      <c r="N193" s="296" t="str">
        <f>IF(OR($B193="*",$B193&lt;400),"",IF(AND('201819 DATA'!AD193="*",$B193&gt;=400),"*",IF($B193&gt;=400,ROUND('201819 DATA'!AD193/$B193,2),"")))</f>
        <v/>
      </c>
      <c r="O193" s="296" t="str">
        <f>IF(OR($B193="*",$B193&lt;400),"",IF(AND('201819 DATA'!AE193="*",$B193&gt;=400),"*",IF($B193&gt;=400,ROUND('201819 DATA'!AE193/$B193,2),"")))</f>
        <v/>
      </c>
      <c r="P193" s="297"/>
      <c r="Q193" s="296" t="str">
        <f>IF(OR($B193="*",$B193&lt;400),"",IF(AND('201819 DATA'!FL193="*",$B193&gt;=400),"*",IF($B193&gt;=400,ROUND('201819 DATA'!FL193/$B193,2),"")))</f>
        <v/>
      </c>
      <c r="R193" s="289" t="str">
        <f>IF(OR($C193="*",$C193&lt;400),"",IF(AND('201819 DATA'!F193="*",$C193&gt;=400),"*",IF($C193&gt;=400,ROUND('201819 DATA'!F193/$C193,2),"")))</f>
        <v/>
      </c>
      <c r="S193" s="289" t="str">
        <f>IF(OR($C193="*",$C193&lt;400),"",IF(AND('201819 DATA'!G193="*",$C193&gt;=400),"*",IF($C193&gt;=400,ROUND('201819 DATA'!G193/$C193,2),"")))</f>
        <v/>
      </c>
      <c r="T193" s="289" t="str">
        <f>IF(OR($C193="*",$C193&lt;400),"",IF(AND('201819 DATA'!H193="*",$C193&gt;=400),"*",IF($C193&gt;=400,ROUND('201819 DATA'!H193/$C193,2),"")))</f>
        <v/>
      </c>
      <c r="U193" s="289" t="str">
        <f>IF(OR($C193="*",$C193&lt;400),"",IF(AND('201819 DATA'!FM193="*",$C193&gt;=400),"*",IF($C193&gt;=400,ROUND('201819 DATA'!FM193/$C193,2),"")))</f>
        <v/>
      </c>
      <c r="V193" s="312" t="str">
        <f>IF(OR($D193="*",$D193&lt;400),"",IF(AND('201819 DATA'!M193="*",$D193&gt;=400),"*",IF($D193&gt;=400,ROUND('201819 DATA'!M193/$D193,2),"")))</f>
        <v/>
      </c>
      <c r="W193" s="312" t="str">
        <f>IF(OR($D193="*",$D193&lt;400),"",IF(AND('201819 DATA'!N193="*",$D193&gt;=400),"*",IF($D193&gt;=400,ROUND('201819 DATA'!N193/$D193,2),"")))</f>
        <v/>
      </c>
      <c r="X193" s="312" t="str">
        <f>IF(OR($D193="*",$D193&lt;400),"",IF(AND('201819 DATA'!O193="*",$D193&gt;=400),"*",IF($D193&gt;=400,ROUND('201819 DATA'!O193/$D193,2),"")))</f>
        <v/>
      </c>
      <c r="Y193" s="312" t="str">
        <f>IF(OR($D193="*",$D193&lt;400),"",IF(AND('201819 DATA'!P193="*",$D193&gt;=400),"*",IF($D193&gt;=400,ROUND('201819 DATA'!P193/$D193,2),"")))</f>
        <v/>
      </c>
      <c r="Z193" s="312" t="str">
        <f>IF(OR($D193="*",$D193&lt;400),"",IF(AND('201819 DATA'!Q193="*",$D193&gt;=400),"*",IF($D193&gt;=400,ROUND('201819 DATA'!Q193/$D193,2),"")))</f>
        <v/>
      </c>
      <c r="AA193" s="312" t="str">
        <f>IF(OR($D193="*",$D193&lt;400),"",IF(AND('201819 DATA'!R193="*",$D193&gt;=400),"*",IF($D193&gt;=400,ROUND('201819 DATA'!R193/$D193,2),"")))</f>
        <v/>
      </c>
      <c r="AB193" s="312" t="str">
        <f>IF(OR($D193="*",$D193&lt;400),"",IF(AND('201819 DATA'!S193="*",$D193&gt;=400),"*",IF($D193&gt;=400,ROUND('201819 DATA'!S193/$D193,2),"")))</f>
        <v/>
      </c>
      <c r="AC193" s="312" t="str">
        <f>IF(OR($D193="*",$D193&lt;400),"",IF(AND('201819 DATA'!T193="*",$D193&gt;=400),"*",IF($D193&gt;=400,ROUND('201819 DATA'!T193/$D193,2),"")))</f>
        <v/>
      </c>
      <c r="AD193" s="289" t="str">
        <f>IF(OR($C193="*",$C193&lt;400),"",IF(AND('201819 DATA'!BC193="*",$C193&gt;=400),"*",IF($C193&gt;=400,ROUND('201819 DATA'!BC193/$C193,2),"")))</f>
        <v/>
      </c>
      <c r="AE193" s="289" t="str">
        <f>IF(OR($C193="*",$C193&lt;400),"",IF(AND('201819 DATA'!BD193="*",$C193&gt;=400),"*",IF($C193&gt;=400,ROUND('201819 DATA'!BD193/$C193,2),"")))</f>
        <v/>
      </c>
      <c r="AF193" s="289" t="str">
        <f>IF(OR($C193="*",$C193&lt;400),"",IF(AND('201819 DATA'!BE193="*",$C193&gt;=400),"*",IF($C193&gt;=400,ROUND('201819 DATA'!BE193/$C193,2),"")))</f>
        <v/>
      </c>
      <c r="AG193" s="289" t="str">
        <f>IF(OR($C193="*",$C193&lt;400),"",IF(AND('201819 DATA'!BF193="*",$C193&gt;=400),"*",IF($C193&gt;=400,ROUND('201819 DATA'!BF193/$C193,2),"")))</f>
        <v/>
      </c>
      <c r="AH193" s="289" t="str">
        <f>IF(OR($C193="*",$C193&lt;400),"",IF(AND('201819 DATA'!BG193="*",$C193&gt;=400),"*",IF($C193&gt;=400,ROUND('201819 DATA'!BG193/$C193,2),"")))</f>
        <v/>
      </c>
      <c r="AI193" s="289" t="str">
        <f>IF(OR($C193="*",$C193&lt;400),"",IF(AND('201819 DATA'!BH193="*",$C193&gt;=400),"*",IF($C193&gt;=400,ROUND('201819 DATA'!BH193/$C193,2),"")))</f>
        <v/>
      </c>
      <c r="AJ193" s="289" t="str">
        <f>IF(OR($C193="*",$C193&lt;400),"",IF(AND('201819 DATA'!BI193="*",$C193&gt;=400),"*",IF($C193&gt;=400,ROUND('201819 DATA'!BI193/$C193,2),"")))</f>
        <v/>
      </c>
      <c r="AK193" s="289" t="str">
        <f>IF(OR($C193="*",$C193&lt;400),"",IF(AND('201819 DATA'!BJ193="*",$C193&gt;=400),"*",IF($C193&gt;=400,ROUND('201819 DATA'!BJ193/$C193,2),"")))</f>
        <v/>
      </c>
      <c r="AL193" s="289" t="str">
        <f>IF(OR($C193="*",$C193&lt;400),"",IF(AND('201819 DATA'!BK193="*",$C193&gt;=400),"*",IF($C193&gt;=400,ROUND('201819 DATA'!BK193/$C193,2),"")))</f>
        <v/>
      </c>
      <c r="AM193" s="289" t="str">
        <f>IF(OR($C193="*",$C193&lt;400),"",IF(AND('201819 DATA'!BL193="*",$C193&gt;=400),"*",IF($C193&gt;=400,ROUND('201819 DATA'!BL193/$C193,2),"")))</f>
        <v/>
      </c>
      <c r="AN193" s="289" t="str">
        <f>IF(OR($C193="*",$C193&lt;400),"",IF(AND('201819 DATA'!BM193="*",$C193&gt;=400),"*",IF($C193&gt;=400,ROUND('201819 DATA'!BM193/$C193,2),"")))</f>
        <v/>
      </c>
      <c r="AO193" s="289" t="str">
        <f>IF(OR($C193="*",$C193&lt;400),"",IF(AND('201819 DATA'!BN193="*",$C193&gt;=400),"*",IF($C193&gt;=400,ROUND('201819 DATA'!BN193/$C193,2),"")))</f>
        <v/>
      </c>
      <c r="AP193" s="289" t="str">
        <f>IF(OR($C193="*",$C193&lt;400),"",IF(AND('201819 DATA'!BO193="*",$C193&gt;=400),"*",IF($C193&gt;=400,ROUND('201819 DATA'!BO193/$C193,2),"")))</f>
        <v/>
      </c>
      <c r="AQ193" s="289" t="str">
        <f>IF(OR($C193="*",$C193&lt;400),"",IF(AND('201819 DATA'!BP193="*",$C193&gt;=400),"*",IF($C193&gt;=400,ROUND('201819 DATA'!BP193/$C193,2),"")))</f>
        <v/>
      </c>
      <c r="AR193" s="289" t="str">
        <f>IF(OR($C193="*",$C193&lt;400),"",IF(AND('201819 DATA'!BQ193="*",$C193&gt;=400),"*",IF($C193&gt;=400,ROUND('201819 DATA'!BQ193/$C193,2),"")))</f>
        <v/>
      </c>
      <c r="AS193" s="289" t="str">
        <f>IF(OR($C193="*",$C193&lt;400),"",IF(AND('201819 DATA'!BR193="*",$C193&gt;=400),"*",IF($C193&gt;=400,ROUND('201819 DATA'!BR193/$C193,2),"")))</f>
        <v/>
      </c>
      <c r="AT193" s="289" t="str">
        <f>IF(OR($C193="*",$C193&lt;400),"",IF(AND('201819 DATA'!BS193="*",$C193&gt;=400),"*",IF($C193&gt;=400,ROUND('201819 DATA'!BS193/$C193,2),"")))</f>
        <v/>
      </c>
      <c r="AU193" s="289" t="str">
        <f>IF(OR($C193="*",$C193&lt;400),"",IF(AND('201819 DATA'!BT193="*",$C193&gt;=400),"*",IF($C193&gt;=400,ROUND('201819 DATA'!BT193/$C193,2),"")))</f>
        <v/>
      </c>
      <c r="AV193" s="289" t="str">
        <f>IF(OR($C193="*",$C193&lt;400),"",IF(AND('201819 DATA'!BU193="*",$C193&gt;=400),"*",IF($C193&gt;=400,ROUND('201819 DATA'!BU193/$C193,2),"")))</f>
        <v/>
      </c>
      <c r="AW193" s="289" t="str">
        <f>IF(OR($C193="*",$C193&lt;400),"",IF(AND('201819 DATA'!BV193="*",$C193&gt;=400),"*",IF($C193&gt;=400,ROUND('201819 DATA'!BV193/$C193,2),"")))</f>
        <v/>
      </c>
      <c r="AX193" s="289" t="str">
        <f>IF(OR($C193="*",$C193&lt;400),"",IF(AND('201819 DATA'!BW193="*",$C193&gt;=400),"*",IF($C193&gt;=400,ROUND('201819 DATA'!BW193/$C193,2),"")))</f>
        <v/>
      </c>
    </row>
    <row r="194" spans="1:50" x14ac:dyDescent="0.2">
      <c r="A194" s="13" t="s">
        <v>380</v>
      </c>
      <c r="B194" s="287">
        <f>'201819 DATA'!B194</f>
        <v>14770</v>
      </c>
      <c r="C194" s="288">
        <f>'201819 DATA'!C194</f>
        <v>13435</v>
      </c>
      <c r="D194" s="293">
        <f>'201819 DATA'!FN194</f>
        <v>7185</v>
      </c>
      <c r="G194" s="295">
        <f t="shared" si="2"/>
        <v>0.91</v>
      </c>
      <c r="H194" s="289">
        <f>IF(OR($C194="*",$C194&lt;400),"",IF(AND('201819 DATA'!F194="*",$C194&gt;=400),"*",IF($C194&gt;=400,ROUND('201819 DATA'!F194/$C194,2),"")))</f>
        <v>0.22</v>
      </c>
      <c r="I194" s="296" t="str">
        <f>IF(OR($B194="*",$B194&lt;400),"",IF(AND('201819 DATA'!Y194="*",$B194&gt;=400),"*",IF($B194&gt;=400,ROUND('201819 DATA'!Y194/$B194,2),"")))</f>
        <v>*</v>
      </c>
      <c r="J194" s="296">
        <f>IF(OR($B194="*",$B194&lt;400),"",IF(AND('201819 DATA'!Z194="*",$B194&gt;=400),"*",IF($B194&gt;=400,ROUND('201819 DATA'!Z194/$B194,2),"")))</f>
        <v>0.04</v>
      </c>
      <c r="K194" s="296">
        <f>IF(OR($B194="*",$B194&lt;400),"",IF(AND('201819 DATA'!AA194="*",$B194&gt;=400),"*",IF($B194&gt;=400,ROUND('201819 DATA'!AA194/$B194,2),"")))</f>
        <v>7.0000000000000007E-2</v>
      </c>
      <c r="L194" s="296">
        <f>IF(OR($B194="*",$B194&lt;400),"",IF(AND('201819 DATA'!AB194="*",$B194&gt;=400),"*",IF($B194&gt;=400,ROUND('201819 DATA'!AB194/$B194,2),"")))</f>
        <v>0.23</v>
      </c>
      <c r="M194" s="296">
        <f>IF(OR($B194="*",$B194&lt;400),"",IF(AND('201819 DATA'!AC194="*",$B194&gt;=400),"*",IF($B194&gt;=400,ROUND('201819 DATA'!AC194/$B194,2),"")))</f>
        <v>0.41</v>
      </c>
      <c r="N194" s="296">
        <f>IF(OR($B194="*",$B194&lt;400),"",IF(AND('201819 DATA'!AD194="*",$B194&gt;=400),"*",IF($B194&gt;=400,ROUND('201819 DATA'!AD194/$B194,2),"")))</f>
        <v>0.25</v>
      </c>
      <c r="O194" s="296">
        <f>IF(OR($B194="*",$B194&lt;400),"",IF(AND('201819 DATA'!AE194="*",$B194&gt;=400),"*",IF($B194&gt;=400,ROUND('201819 DATA'!AE194/$B194,2),"")))</f>
        <v>0.01</v>
      </c>
      <c r="P194" s="297"/>
      <c r="Q194" s="296">
        <f>IF(OR($B194="*",$B194&lt;400),"",IF(AND('201819 DATA'!FL194="*",$B194&gt;=400),"*",IF($B194&gt;=400,ROUND('201819 DATA'!FL194/$B194,2),"")))</f>
        <v>0.94</v>
      </c>
      <c r="R194" s="289">
        <f>IF(OR($C194="*",$C194&lt;400),"",IF(AND('201819 DATA'!F194="*",$C194&gt;=400),"*",IF($C194&gt;=400,ROUND('201819 DATA'!F194/$C194,2),"")))</f>
        <v>0.22</v>
      </c>
      <c r="S194" s="289">
        <f>IF(OR($C194="*",$C194&lt;400),"",IF(AND('201819 DATA'!G194="*",$C194&gt;=400),"*",IF($C194&gt;=400,ROUND('201819 DATA'!G194/$C194,2),"")))</f>
        <v>0.09</v>
      </c>
      <c r="T194" s="289">
        <f>IF(OR($C194="*",$C194&lt;400),"",IF(AND('201819 DATA'!H194="*",$C194&gt;=400),"*",IF($C194&gt;=400,ROUND('201819 DATA'!H194/$C194,2),"")))</f>
        <v>0.54</v>
      </c>
      <c r="U194" s="289">
        <f>IF(OR($C194="*",$C194&lt;400),"",IF(AND('201819 DATA'!FM194="*",$C194&gt;=400),"*",IF($C194&gt;=400,ROUND('201819 DATA'!FM194/$C194,2),"")))</f>
        <v>0.15</v>
      </c>
      <c r="V194" s="312">
        <f>IF(OR($D194="*",$D194&lt;400),"",IF(AND('201819 DATA'!M194="*",$D194&gt;=400),"*",IF($D194&gt;=400,ROUND('201819 DATA'!M194/$D194,2),"")))</f>
        <v>0.54</v>
      </c>
      <c r="W194" s="312">
        <f>IF(OR($D194="*",$D194&lt;400),"",IF(AND('201819 DATA'!N194="*",$D194&gt;=400),"*",IF($D194&gt;=400,ROUND('201819 DATA'!N194/$D194,2),"")))</f>
        <v>0.27</v>
      </c>
      <c r="X194" s="312">
        <f>IF(OR($D194="*",$D194&lt;400),"",IF(AND('201819 DATA'!O194="*",$D194&gt;=400),"*",IF($D194&gt;=400,ROUND('201819 DATA'!O194/$D194,2),"")))</f>
        <v>0.12</v>
      </c>
      <c r="Y194" s="312">
        <f>IF(OR($D194="*",$D194&lt;400),"",IF(AND('201819 DATA'!P194="*",$D194&gt;=400),"*",IF($D194&gt;=400,ROUND('201819 DATA'!P194/$D194,2),"")))</f>
        <v>7.0000000000000007E-2</v>
      </c>
      <c r="Z194" s="312">
        <f>IF(OR($D194="*",$D194&lt;400),"",IF(AND('201819 DATA'!Q194="*",$D194&gt;=400),"*",IF($D194&gt;=400,ROUND('201819 DATA'!Q194/$D194,2),"")))</f>
        <v>0.01</v>
      </c>
      <c r="AA194" s="312" t="str">
        <f>IF(OR($D194="*",$D194&lt;400),"",IF(AND('201819 DATA'!R194="*",$D194&gt;=400),"*",IF($D194&gt;=400,ROUND('201819 DATA'!R194/$D194,2),"")))</f>
        <v>*</v>
      </c>
      <c r="AB194" s="312">
        <f>IF(OR($D194="*",$D194&lt;400),"",IF(AND('201819 DATA'!S194="*",$D194&gt;=400),"*",IF($D194&gt;=400,ROUND('201819 DATA'!S194/$D194,2),"")))</f>
        <v>0</v>
      </c>
      <c r="AC194" s="312" t="str">
        <f>IF(OR($D194="*",$D194&lt;400),"",IF(AND('201819 DATA'!T194="*",$D194&gt;=400),"*",IF($D194&gt;=400,ROUND('201819 DATA'!T194/$D194,2),"")))</f>
        <v>*</v>
      </c>
      <c r="AD194" s="289">
        <f>IF(OR($C194="*",$C194&lt;400),"",IF(AND('201819 DATA'!BC194="*",$C194&gt;=400),"*",IF($C194&gt;=400,ROUND('201819 DATA'!BC194/$C194,2),"")))</f>
        <v>0</v>
      </c>
      <c r="AE194" s="289">
        <f>IF(OR($C194="*",$C194&lt;400),"",IF(AND('201819 DATA'!BD194="*",$C194&gt;=400),"*",IF($C194&gt;=400,ROUND('201819 DATA'!BD194/$C194,2),"")))</f>
        <v>0.08</v>
      </c>
      <c r="AF194" s="289">
        <f>IF(OR($C194="*",$C194&lt;400),"",IF(AND('201819 DATA'!BE194="*",$C194&gt;=400),"*",IF($C194&gt;=400,ROUND('201819 DATA'!BE194/$C194,2),"")))</f>
        <v>0</v>
      </c>
      <c r="AG194" s="289">
        <f>IF(OR($C194="*",$C194&lt;400),"",IF(AND('201819 DATA'!BF194="*",$C194&gt;=400),"*",IF($C194&gt;=400,ROUND('201819 DATA'!BF194/$C194,2),"")))</f>
        <v>0.03</v>
      </c>
      <c r="AH194" s="289">
        <f>IF(OR($C194="*",$C194&lt;400),"",IF(AND('201819 DATA'!BG194="*",$C194&gt;=400),"*",IF($C194&gt;=400,ROUND('201819 DATA'!BG194/$C194,2),"")))</f>
        <v>0</v>
      </c>
      <c r="AI194" s="289">
        <f>IF(OR($C194="*",$C194&lt;400),"",IF(AND('201819 DATA'!BH194="*",$C194&gt;=400),"*",IF($C194&gt;=400,ROUND('201819 DATA'!BH194/$C194,2),"")))</f>
        <v>0</v>
      </c>
      <c r="AJ194" s="289">
        <f>IF(OR($C194="*",$C194&lt;400),"",IF(AND('201819 DATA'!BI194="*",$C194&gt;=400),"*",IF($C194&gt;=400,ROUND('201819 DATA'!BI194/$C194,2),"")))</f>
        <v>0</v>
      </c>
      <c r="AK194" s="289">
        <f>IF(OR($C194="*",$C194&lt;400),"",IF(AND('201819 DATA'!BJ194="*",$C194&gt;=400),"*",IF($C194&gt;=400,ROUND('201819 DATA'!BJ194/$C194,2),"")))</f>
        <v>0</v>
      </c>
      <c r="AL194" s="289">
        <f>IF(OR($C194="*",$C194&lt;400),"",IF(AND('201819 DATA'!BK194="*",$C194&gt;=400),"*",IF($C194&gt;=400,ROUND('201819 DATA'!BK194/$C194,2),"")))</f>
        <v>0.74</v>
      </c>
      <c r="AM194" s="289">
        <f>IF(OR($C194="*",$C194&lt;400),"",IF(AND('201819 DATA'!BL194="*",$C194&gt;=400),"*",IF($C194&gt;=400,ROUND('201819 DATA'!BL194/$C194,2),"")))</f>
        <v>0.05</v>
      </c>
      <c r="AN194" s="289">
        <f>IF(OR($C194="*",$C194&lt;400),"",IF(AND('201819 DATA'!BM194="*",$C194&gt;=400),"*",IF($C194&gt;=400,ROUND('201819 DATA'!BM194/$C194,2),"")))</f>
        <v>0</v>
      </c>
      <c r="AO194" s="289" t="str">
        <f>IF(OR($C194="*",$C194&lt;400),"",IF(AND('201819 DATA'!BN194="*",$C194&gt;=400),"*",IF($C194&gt;=400,ROUND('201819 DATA'!BN194/$C194,2),"")))</f>
        <v>*</v>
      </c>
      <c r="AP194" s="289">
        <f>IF(OR($C194="*",$C194&lt;400),"",IF(AND('201819 DATA'!BO194="*",$C194&gt;=400),"*",IF($C194&gt;=400,ROUND('201819 DATA'!BO194/$C194,2),"")))</f>
        <v>0</v>
      </c>
      <c r="AQ194" s="289">
        <f>IF(OR($C194="*",$C194&lt;400),"",IF(AND('201819 DATA'!BP194="*",$C194&gt;=400),"*",IF($C194&gt;=400,ROUND('201819 DATA'!BP194/$C194,2),"")))</f>
        <v>0</v>
      </c>
      <c r="AR194" s="289">
        <f>IF(OR($C194="*",$C194&lt;400),"",IF(AND('201819 DATA'!BQ194="*",$C194&gt;=400),"*",IF($C194&gt;=400,ROUND('201819 DATA'!BQ194/$C194,2),"")))</f>
        <v>0</v>
      </c>
      <c r="AS194" s="289">
        <f>IF(OR($C194="*",$C194&lt;400),"",IF(AND('201819 DATA'!BR194="*",$C194&gt;=400),"*",IF($C194&gt;=400,ROUND('201819 DATA'!BR194/$C194,2),"")))</f>
        <v>0</v>
      </c>
      <c r="AT194" s="289">
        <f>IF(OR($C194="*",$C194&lt;400),"",IF(AND('201819 DATA'!BS194="*",$C194&gt;=400),"*",IF($C194&gt;=400,ROUND('201819 DATA'!BS194/$C194,2),"")))</f>
        <v>0.01</v>
      </c>
      <c r="AU194" s="289">
        <f>IF(OR($C194="*",$C194&lt;400),"",IF(AND('201819 DATA'!BT194="*",$C194&gt;=400),"*",IF($C194&gt;=400,ROUND('201819 DATA'!BT194/$C194,2),"")))</f>
        <v>0.06</v>
      </c>
      <c r="AV194" s="289">
        <f>IF(OR($C194="*",$C194&lt;400),"",IF(AND('201819 DATA'!BU194="*",$C194&gt;=400),"*",IF($C194&gt;=400,ROUND('201819 DATA'!BU194/$C194,2),"")))</f>
        <v>0.02</v>
      </c>
      <c r="AW194" s="289">
        <f>IF(OR($C194="*",$C194&lt;400),"",IF(AND('201819 DATA'!BV194="*",$C194&gt;=400),"*",IF($C194&gt;=400,ROUND('201819 DATA'!BV194/$C194,2),"")))</f>
        <v>0</v>
      </c>
      <c r="AX194" s="289">
        <f>IF(OR($C194="*",$C194&lt;400),"",IF(AND('201819 DATA'!BW194="*",$C194&gt;=400),"*",IF($C194&gt;=400,ROUND('201819 DATA'!BW194/$C194,2),"")))</f>
        <v>0.01</v>
      </c>
    </row>
    <row r="195" spans="1:50" x14ac:dyDescent="0.2">
      <c r="A195" s="13" t="s">
        <v>404</v>
      </c>
      <c r="B195" s="287">
        <f>'201819 DATA'!B195</f>
        <v>42720</v>
      </c>
      <c r="C195" s="288">
        <f>'201819 DATA'!C195</f>
        <v>42600</v>
      </c>
      <c r="D195" s="293">
        <f>'201819 DATA'!FN195</f>
        <v>8185</v>
      </c>
      <c r="G195" s="295">
        <f t="shared" si="2"/>
        <v>1</v>
      </c>
      <c r="H195" s="289">
        <f>IF(OR($C195="*",$C195&lt;400),"",IF(AND('201819 DATA'!F195="*",$C195&gt;=400),"*",IF($C195&gt;=400,ROUND('201819 DATA'!F195/$C195,2),"")))</f>
        <v>0.04</v>
      </c>
      <c r="I195" s="296">
        <f>IF(OR($B195="*",$B195&lt;400),"",IF(AND('201819 DATA'!Y195="*",$B195&gt;=400),"*",IF($B195&gt;=400,ROUND('201819 DATA'!Y195/$B195,2),"")))</f>
        <v>0.2</v>
      </c>
      <c r="J195" s="296">
        <f>IF(OR($B195="*",$B195&lt;400),"",IF(AND('201819 DATA'!Z195="*",$B195&gt;=400),"*",IF($B195&gt;=400,ROUND('201819 DATA'!Z195/$B195,2),"")))</f>
        <v>0.34</v>
      </c>
      <c r="K195" s="296">
        <f>IF(OR($B195="*",$B195&lt;400),"",IF(AND('201819 DATA'!AA195="*",$B195&gt;=400),"*",IF($B195&gt;=400,ROUND('201819 DATA'!AA195/$B195,2),"")))</f>
        <v>0.32</v>
      </c>
      <c r="L195" s="296">
        <f>IF(OR($B195="*",$B195&lt;400),"",IF(AND('201819 DATA'!AB195="*",$B195&gt;=400),"*",IF($B195&gt;=400,ROUND('201819 DATA'!AB195/$B195,2),"")))</f>
        <v>0.04</v>
      </c>
      <c r="M195" s="296">
        <f>IF(OR($B195="*",$B195&lt;400),"",IF(AND('201819 DATA'!AC195="*",$B195&gt;=400),"*",IF($B195&gt;=400,ROUND('201819 DATA'!AC195/$B195,2),"")))</f>
        <v>0.02</v>
      </c>
      <c r="N195" s="296">
        <f>IF(OR($B195="*",$B195&lt;400),"",IF(AND('201819 DATA'!AD195="*",$B195&gt;=400),"*",IF($B195&gt;=400,ROUND('201819 DATA'!AD195/$B195,2),"")))</f>
        <v>0.01</v>
      </c>
      <c r="O195" s="296">
        <f>IF(OR($B195="*",$B195&lt;400),"",IF(AND('201819 DATA'!AE195="*",$B195&gt;=400),"*",IF($B195&gt;=400,ROUND('201819 DATA'!AE195/$B195,2),"")))</f>
        <v>0</v>
      </c>
      <c r="P195" s="297"/>
      <c r="Q195" s="296">
        <f>IF(OR($B195="*",$B195&lt;400),"",IF(AND('201819 DATA'!FL195="*",$B195&gt;=400),"*",IF($B195&gt;=400,ROUND('201819 DATA'!FL195/$B195,2),"")))</f>
        <v>0.5</v>
      </c>
      <c r="R195" s="289">
        <f>IF(OR($C195="*",$C195&lt;400),"",IF(AND('201819 DATA'!F195="*",$C195&gt;=400),"*",IF($C195&gt;=400,ROUND('201819 DATA'!F195/$C195,2),"")))</f>
        <v>0.04</v>
      </c>
      <c r="S195" s="289">
        <f>IF(OR($C195="*",$C195&lt;400),"",IF(AND('201819 DATA'!G195="*",$C195&gt;=400),"*",IF($C195&gt;=400,ROUND('201819 DATA'!G195/$C195,2),"")))</f>
        <v>0.04</v>
      </c>
      <c r="T195" s="289">
        <f>IF(OR($C195="*",$C195&lt;400),"",IF(AND('201819 DATA'!H195="*",$C195&gt;=400),"*",IF($C195&gt;=400,ROUND('201819 DATA'!H195/$C195,2),"")))</f>
        <v>0.2</v>
      </c>
      <c r="U195" s="289">
        <f>IF(OR($C195="*",$C195&lt;400),"",IF(AND('201819 DATA'!FM195="*",$C195&gt;=400),"*",IF($C195&gt;=400,ROUND('201819 DATA'!FM195/$C195,2),"")))</f>
        <v>0.72</v>
      </c>
      <c r="V195" s="312">
        <f>IF(OR($D195="*",$D195&lt;400),"",IF(AND('201819 DATA'!M195="*",$D195&gt;=400),"*",IF($D195&gt;=400,ROUND('201819 DATA'!M195/$D195,2),"")))</f>
        <v>0.65</v>
      </c>
      <c r="W195" s="312">
        <f>IF(OR($D195="*",$D195&lt;400),"",IF(AND('201819 DATA'!N195="*",$D195&gt;=400),"*",IF($D195&gt;=400,ROUND('201819 DATA'!N195/$D195,2),"")))</f>
        <v>0.19</v>
      </c>
      <c r="X195" s="312">
        <f>IF(OR($D195="*",$D195&lt;400),"",IF(AND('201819 DATA'!O195="*",$D195&gt;=400),"*",IF($D195&gt;=400,ROUND('201819 DATA'!O195/$D195,2),"")))</f>
        <v>0.1</v>
      </c>
      <c r="Y195" s="312">
        <f>IF(OR($D195="*",$D195&lt;400),"",IF(AND('201819 DATA'!P195="*",$D195&gt;=400),"*",IF($D195&gt;=400,ROUND('201819 DATA'!P195/$D195,2),"")))</f>
        <v>0.06</v>
      </c>
      <c r="Z195" s="312">
        <f>IF(OR($D195="*",$D195&lt;400),"",IF(AND('201819 DATA'!Q195="*",$D195&gt;=400),"*",IF($D195&gt;=400,ROUND('201819 DATA'!Q195/$D195,2),"")))</f>
        <v>0</v>
      </c>
      <c r="AA195" s="312">
        <f>IF(OR($D195="*",$D195&lt;400),"",IF(AND('201819 DATA'!R195="*",$D195&gt;=400),"*",IF($D195&gt;=400,ROUND('201819 DATA'!R195/$D195,2),"")))</f>
        <v>0</v>
      </c>
      <c r="AB195" s="312">
        <f>IF(OR($D195="*",$D195&lt;400),"",IF(AND('201819 DATA'!S195="*",$D195&gt;=400),"*",IF($D195&gt;=400,ROUND('201819 DATA'!S195/$D195,2),"")))</f>
        <v>0</v>
      </c>
      <c r="AC195" s="312">
        <f>IF(OR($D195="*",$D195&lt;400),"",IF(AND('201819 DATA'!T195="*",$D195&gt;=400),"*",IF($D195&gt;=400,ROUND('201819 DATA'!T195/$D195,2),"")))</f>
        <v>0</v>
      </c>
      <c r="AD195" s="289">
        <f>IF(OR($C195="*",$C195&lt;400),"",IF(AND('201819 DATA'!BC195="*",$C195&gt;=400),"*",IF($C195&gt;=400,ROUND('201819 DATA'!BC195/$C195,2),"")))</f>
        <v>0</v>
      </c>
      <c r="AE195" s="289">
        <f>IF(OR($C195="*",$C195&lt;400),"",IF(AND('201819 DATA'!BD195="*",$C195&gt;=400),"*",IF($C195&gt;=400,ROUND('201819 DATA'!BD195/$C195,2),"")))</f>
        <v>0.03</v>
      </c>
      <c r="AF195" s="289">
        <f>IF(OR($C195="*",$C195&lt;400),"",IF(AND('201819 DATA'!BE195="*",$C195&gt;=400),"*",IF($C195&gt;=400,ROUND('201819 DATA'!BE195/$C195,2),"")))</f>
        <v>0</v>
      </c>
      <c r="AG195" s="289">
        <f>IF(OR($C195="*",$C195&lt;400),"",IF(AND('201819 DATA'!BF195="*",$C195&gt;=400),"*",IF($C195&gt;=400,ROUND('201819 DATA'!BF195/$C195,2),"")))</f>
        <v>0</v>
      </c>
      <c r="AH195" s="289" t="str">
        <f>IF(OR($C195="*",$C195&lt;400),"",IF(AND('201819 DATA'!BG195="*",$C195&gt;=400),"*",IF($C195&gt;=400,ROUND('201819 DATA'!BG195/$C195,2),"")))</f>
        <v>*</v>
      </c>
      <c r="AI195" s="289" t="str">
        <f>IF(OR($C195="*",$C195&lt;400),"",IF(AND('201819 DATA'!BH195="*",$C195&gt;=400),"*",IF($C195&gt;=400,ROUND('201819 DATA'!BH195/$C195,2),"")))</f>
        <v>*</v>
      </c>
      <c r="AJ195" s="289">
        <f>IF(OR($C195="*",$C195&lt;400),"",IF(AND('201819 DATA'!BI195="*",$C195&gt;=400),"*",IF($C195&gt;=400,ROUND('201819 DATA'!BI195/$C195,2),"")))</f>
        <v>0</v>
      </c>
      <c r="AK195" s="289" t="str">
        <f>IF(OR($C195="*",$C195&lt;400),"",IF(AND('201819 DATA'!BJ195="*",$C195&gt;=400),"*",IF($C195&gt;=400,ROUND('201819 DATA'!BJ195/$C195,2),"")))</f>
        <v>*</v>
      </c>
      <c r="AL195" s="289">
        <f>IF(OR($C195="*",$C195&lt;400),"",IF(AND('201819 DATA'!BK195="*",$C195&gt;=400),"*",IF($C195&gt;=400,ROUND('201819 DATA'!BK195/$C195,2),"")))</f>
        <v>0</v>
      </c>
      <c r="AM195" s="289">
        <f>IF(OR($C195="*",$C195&lt;400),"",IF(AND('201819 DATA'!BL195="*",$C195&gt;=400),"*",IF($C195&gt;=400,ROUND('201819 DATA'!BL195/$C195,2),"")))</f>
        <v>0</v>
      </c>
      <c r="AN195" s="289">
        <f>IF(OR($C195="*",$C195&lt;400),"",IF(AND('201819 DATA'!BM195="*",$C195&gt;=400),"*",IF($C195&gt;=400,ROUND('201819 DATA'!BM195/$C195,2),"")))</f>
        <v>0</v>
      </c>
      <c r="AO195" s="289">
        <f>IF(OR($C195="*",$C195&lt;400),"",IF(AND('201819 DATA'!BN195="*",$C195&gt;=400),"*",IF($C195&gt;=400,ROUND('201819 DATA'!BN195/$C195,2),"")))</f>
        <v>0</v>
      </c>
      <c r="AP195" s="289">
        <f>IF(OR($C195="*",$C195&lt;400),"",IF(AND('201819 DATA'!BO195="*",$C195&gt;=400),"*",IF($C195&gt;=400,ROUND('201819 DATA'!BO195/$C195,2),"")))</f>
        <v>0</v>
      </c>
      <c r="AQ195" s="289">
        <f>IF(OR($C195="*",$C195&lt;400),"",IF(AND('201819 DATA'!BP195="*",$C195&gt;=400),"*",IF($C195&gt;=400,ROUND('201819 DATA'!BP195/$C195,2),"")))</f>
        <v>0.12</v>
      </c>
      <c r="AR195" s="289">
        <f>IF(OR($C195="*",$C195&lt;400),"",IF(AND('201819 DATA'!BQ195="*",$C195&gt;=400),"*",IF($C195&gt;=400,ROUND('201819 DATA'!BQ195/$C195,2),"")))</f>
        <v>0.56000000000000005</v>
      </c>
      <c r="AS195" s="289">
        <f>IF(OR($C195="*",$C195&lt;400),"",IF(AND('201819 DATA'!BR195="*",$C195&gt;=400),"*",IF($C195&gt;=400,ROUND('201819 DATA'!BR195/$C195,2),"")))</f>
        <v>0.05</v>
      </c>
      <c r="AT195" s="289">
        <f>IF(OR($C195="*",$C195&lt;400),"",IF(AND('201819 DATA'!BS195="*",$C195&gt;=400),"*",IF($C195&gt;=400,ROUND('201819 DATA'!BS195/$C195,2),"")))</f>
        <v>0.01</v>
      </c>
      <c r="AU195" s="289">
        <f>IF(OR($C195="*",$C195&lt;400),"",IF(AND('201819 DATA'!BT195="*",$C195&gt;=400),"*",IF($C195&gt;=400,ROUND('201819 DATA'!BT195/$C195,2),"")))</f>
        <v>0.01</v>
      </c>
      <c r="AV195" s="289">
        <f>IF(OR($C195="*",$C195&lt;400),"",IF(AND('201819 DATA'!BU195="*",$C195&gt;=400),"*",IF($C195&gt;=400,ROUND('201819 DATA'!BU195/$C195,2),"")))</f>
        <v>0</v>
      </c>
      <c r="AW195" s="289">
        <f>IF(OR($C195="*",$C195&lt;400),"",IF(AND('201819 DATA'!BV195="*",$C195&gt;=400),"*",IF($C195&gt;=400,ROUND('201819 DATA'!BV195/$C195,2),"")))</f>
        <v>0</v>
      </c>
      <c r="AX195" s="289">
        <f>IF(OR($C195="*",$C195&lt;400),"",IF(AND('201819 DATA'!BW195="*",$C195&gt;=400),"*",IF($C195&gt;=400,ROUND('201819 DATA'!BW195/$C195,2),"")))</f>
        <v>0.21</v>
      </c>
    </row>
    <row r="196" spans="1:50" x14ac:dyDescent="0.2">
      <c r="A196" s="13" t="s">
        <v>609</v>
      </c>
      <c r="B196" s="287">
        <f>'201819 DATA'!B196</f>
        <v>1100</v>
      </c>
      <c r="C196" s="288">
        <f>'201819 DATA'!C196</f>
        <v>1025</v>
      </c>
      <c r="D196" s="293">
        <f>'201819 DATA'!FN196</f>
        <v>40</v>
      </c>
      <c r="G196" s="295">
        <f t="shared" si="2"/>
        <v>0.93</v>
      </c>
      <c r="H196" s="289">
        <f>IF(OR($C196="*",$C196&lt;400),"",IF(AND('201819 DATA'!F196="*",$C196&gt;=400),"*",IF($C196&gt;=400,ROUND('201819 DATA'!F196/$C196,2),"")))</f>
        <v>0.01</v>
      </c>
      <c r="I196" s="296">
        <f>IF(OR($B196="*",$B196&lt;400),"",IF(AND('201819 DATA'!Y196="*",$B196&gt;=400),"*",IF($B196&gt;=400,ROUND('201819 DATA'!Y196/$B196,2),"")))</f>
        <v>0</v>
      </c>
      <c r="J196" s="296" t="str">
        <f>IF(OR($B196="*",$B196&lt;400),"",IF(AND('201819 DATA'!Z196="*",$B196&gt;=400),"*",IF($B196&gt;=400,ROUND('201819 DATA'!Z196/$B196,2),"")))</f>
        <v>*</v>
      </c>
      <c r="K196" s="296">
        <f>IF(OR($B196="*",$B196&lt;400),"",IF(AND('201819 DATA'!AA196="*",$B196&gt;=400),"*",IF($B196&gt;=400,ROUND('201819 DATA'!AA196/$B196,2),"")))</f>
        <v>0.01</v>
      </c>
      <c r="L196" s="296">
        <f>IF(OR($B196="*",$B196&lt;400),"",IF(AND('201819 DATA'!AB196="*",$B196&gt;=400),"*",IF($B196&gt;=400,ROUND('201819 DATA'!AB196/$B196,2),"")))</f>
        <v>0.06</v>
      </c>
      <c r="M196" s="296">
        <f>IF(OR($B196="*",$B196&lt;400),"",IF(AND('201819 DATA'!AC196="*",$B196&gt;=400),"*",IF($B196&gt;=400,ROUND('201819 DATA'!AC196/$B196,2),"")))</f>
        <v>0.23</v>
      </c>
      <c r="N196" s="296">
        <f>IF(OR($B196="*",$B196&lt;400),"",IF(AND('201819 DATA'!AD196="*",$B196&gt;=400),"*",IF($B196&gt;=400,ROUND('201819 DATA'!AD196/$B196,2),"")))</f>
        <v>0.54</v>
      </c>
      <c r="O196" s="296">
        <f>IF(OR($B196="*",$B196&lt;400),"",IF(AND('201819 DATA'!AE196="*",$B196&gt;=400),"*",IF($B196&gt;=400,ROUND('201819 DATA'!AE196/$B196,2),"")))</f>
        <v>0.15</v>
      </c>
      <c r="P196" s="297"/>
      <c r="Q196" s="296">
        <f>IF(OR($B196="*",$B196&lt;400),"",IF(AND('201819 DATA'!FL196="*",$B196&gt;=400),"*",IF($B196&gt;=400,ROUND('201819 DATA'!FL196/$B196,2),"")))</f>
        <v>0.75</v>
      </c>
      <c r="R196" s="289">
        <f>IF(OR($C196="*",$C196&lt;400),"",IF(AND('201819 DATA'!F196="*",$C196&gt;=400),"*",IF($C196&gt;=400,ROUND('201819 DATA'!F196/$C196,2),"")))</f>
        <v>0.01</v>
      </c>
      <c r="S196" s="289">
        <f>IF(OR($C196="*",$C196&lt;400),"",IF(AND('201819 DATA'!G196="*",$C196&gt;=400),"*",IF($C196&gt;=400,ROUND('201819 DATA'!G196/$C196,2),"")))</f>
        <v>0</v>
      </c>
      <c r="T196" s="289">
        <f>IF(OR($C196="*",$C196&lt;400),"",IF(AND('201819 DATA'!H196="*",$C196&gt;=400),"*",IF($C196&gt;=400,ROUND('201819 DATA'!H196/$C196,2),"")))</f>
        <v>0.3</v>
      </c>
      <c r="U196" s="289">
        <f>IF(OR($C196="*",$C196&lt;400),"",IF(AND('201819 DATA'!FM196="*",$C196&gt;=400),"*",IF($C196&gt;=400,ROUND('201819 DATA'!FM196/$C196,2),"")))</f>
        <v>0.69</v>
      </c>
      <c r="V196" s="312" t="str">
        <f>IF(OR($D196="*",$D196&lt;400),"",IF(AND('201819 DATA'!M196="*",$D196&gt;=400),"*",IF($D196&gt;=400,ROUND('201819 DATA'!M196/$D196,2),"")))</f>
        <v/>
      </c>
      <c r="W196" s="312" t="str">
        <f>IF(OR($D196="*",$D196&lt;400),"",IF(AND('201819 DATA'!N196="*",$D196&gt;=400),"*",IF($D196&gt;=400,ROUND('201819 DATA'!N196/$D196,2),"")))</f>
        <v/>
      </c>
      <c r="X196" s="312" t="str">
        <f>IF(OR($D196="*",$D196&lt;400),"",IF(AND('201819 DATA'!O196="*",$D196&gt;=400),"*",IF($D196&gt;=400,ROUND('201819 DATA'!O196/$D196,2),"")))</f>
        <v/>
      </c>
      <c r="Y196" s="312" t="str">
        <f>IF(OR($D196="*",$D196&lt;400),"",IF(AND('201819 DATA'!P196="*",$D196&gt;=400),"*",IF($D196&gt;=400,ROUND('201819 DATA'!P196/$D196,2),"")))</f>
        <v/>
      </c>
      <c r="Z196" s="312" t="str">
        <f>IF(OR($D196="*",$D196&lt;400),"",IF(AND('201819 DATA'!Q196="*",$D196&gt;=400),"*",IF($D196&gt;=400,ROUND('201819 DATA'!Q196/$D196,2),"")))</f>
        <v/>
      </c>
      <c r="AA196" s="312" t="str">
        <f>IF(OR($D196="*",$D196&lt;400),"",IF(AND('201819 DATA'!R196="*",$D196&gt;=400),"*",IF($D196&gt;=400,ROUND('201819 DATA'!R196/$D196,2),"")))</f>
        <v/>
      </c>
      <c r="AB196" s="312" t="str">
        <f>IF(OR($D196="*",$D196&lt;400),"",IF(AND('201819 DATA'!S196="*",$D196&gt;=400),"*",IF($D196&gt;=400,ROUND('201819 DATA'!S196/$D196,2),"")))</f>
        <v/>
      </c>
      <c r="AC196" s="312" t="str">
        <f>IF(OR($D196="*",$D196&lt;400),"",IF(AND('201819 DATA'!T196="*",$D196&gt;=400),"*",IF($D196&gt;=400,ROUND('201819 DATA'!T196/$D196,2),"")))</f>
        <v/>
      </c>
      <c r="AD196" s="289">
        <f>IF(OR($C196="*",$C196&lt;400),"",IF(AND('201819 DATA'!BC196="*",$C196&gt;=400),"*",IF($C196&gt;=400,ROUND('201819 DATA'!BC196/$C196,2),"")))</f>
        <v>0.02</v>
      </c>
      <c r="AE196" s="289">
        <f>IF(OR($C196="*",$C196&lt;400),"",IF(AND('201819 DATA'!BD196="*",$C196&gt;=400),"*",IF($C196&gt;=400,ROUND('201819 DATA'!BD196/$C196,2),"")))</f>
        <v>0.01</v>
      </c>
      <c r="AF196" s="289" t="str">
        <f>IF(OR($C196="*",$C196&lt;400),"",IF(AND('201819 DATA'!BE196="*",$C196&gt;=400),"*",IF($C196&gt;=400,ROUND('201819 DATA'!BE196/$C196,2),"")))</f>
        <v>*</v>
      </c>
      <c r="AG196" s="289" t="str">
        <f>IF(OR($C196="*",$C196&lt;400),"",IF(AND('201819 DATA'!BF196="*",$C196&gt;=400),"*",IF($C196&gt;=400,ROUND('201819 DATA'!BF196/$C196,2),"")))</f>
        <v>*</v>
      </c>
      <c r="AH196" s="289">
        <f>IF(OR($C196="*",$C196&lt;400),"",IF(AND('201819 DATA'!BG196="*",$C196&gt;=400),"*",IF($C196&gt;=400,ROUND('201819 DATA'!BG196/$C196,2),"")))</f>
        <v>0.02</v>
      </c>
      <c r="AI196" s="289">
        <f>IF(OR($C196="*",$C196&lt;400),"",IF(AND('201819 DATA'!BH196="*",$C196&gt;=400),"*",IF($C196&gt;=400,ROUND('201819 DATA'!BH196/$C196,2),"")))</f>
        <v>0.01</v>
      </c>
      <c r="AJ196" s="289">
        <f>IF(OR($C196="*",$C196&lt;400),"",IF(AND('201819 DATA'!BI196="*",$C196&gt;=400),"*",IF($C196&gt;=400,ROUND('201819 DATA'!BI196/$C196,2),"")))</f>
        <v>0</v>
      </c>
      <c r="AK196" s="289" t="str">
        <f>IF(OR($C196="*",$C196&lt;400),"",IF(AND('201819 DATA'!BJ196="*",$C196&gt;=400),"*",IF($C196&gt;=400,ROUND('201819 DATA'!BJ196/$C196,2),"")))</f>
        <v>*</v>
      </c>
      <c r="AL196" s="289">
        <f>IF(OR($C196="*",$C196&lt;400),"",IF(AND('201819 DATA'!BK196="*",$C196&gt;=400),"*",IF($C196&gt;=400,ROUND('201819 DATA'!BK196/$C196,2),"")))</f>
        <v>0.19</v>
      </c>
      <c r="AM196" s="289">
        <f>IF(OR($C196="*",$C196&lt;400),"",IF(AND('201819 DATA'!BL196="*",$C196&gt;=400),"*",IF($C196&gt;=400,ROUND('201819 DATA'!BL196/$C196,2),"")))</f>
        <v>0.04</v>
      </c>
      <c r="AN196" s="289">
        <f>IF(OR($C196="*",$C196&lt;400),"",IF(AND('201819 DATA'!BM196="*",$C196&gt;=400),"*",IF($C196&gt;=400,ROUND('201819 DATA'!BM196/$C196,2),"")))</f>
        <v>0.04</v>
      </c>
      <c r="AO196" s="289">
        <f>IF(OR($C196="*",$C196&lt;400),"",IF(AND('201819 DATA'!BN196="*",$C196&gt;=400),"*",IF($C196&gt;=400,ROUND('201819 DATA'!BN196/$C196,2),"")))</f>
        <v>0.02</v>
      </c>
      <c r="AP196" s="289">
        <f>IF(OR($C196="*",$C196&lt;400),"",IF(AND('201819 DATA'!BO196="*",$C196&gt;=400),"*",IF($C196&gt;=400,ROUND('201819 DATA'!BO196/$C196,2),"")))</f>
        <v>0.05</v>
      </c>
      <c r="AQ196" s="289">
        <f>IF(OR($C196="*",$C196&lt;400),"",IF(AND('201819 DATA'!BP196="*",$C196&gt;=400),"*",IF($C196&gt;=400,ROUND('201819 DATA'!BP196/$C196,2),"")))</f>
        <v>0.03</v>
      </c>
      <c r="AR196" s="289">
        <f>IF(OR($C196="*",$C196&lt;400),"",IF(AND('201819 DATA'!BQ196="*",$C196&gt;=400),"*",IF($C196&gt;=400,ROUND('201819 DATA'!BQ196/$C196,2),"")))</f>
        <v>0</v>
      </c>
      <c r="AS196" s="289">
        <f>IF(OR($C196="*",$C196&lt;400),"",IF(AND('201819 DATA'!BR196="*",$C196&gt;=400),"*",IF($C196&gt;=400,ROUND('201819 DATA'!BR196/$C196,2),"")))</f>
        <v>0</v>
      </c>
      <c r="AT196" s="289">
        <f>IF(OR($C196="*",$C196&lt;400),"",IF(AND('201819 DATA'!BS196="*",$C196&gt;=400),"*",IF($C196&gt;=400,ROUND('201819 DATA'!BS196/$C196,2),"")))</f>
        <v>0</v>
      </c>
      <c r="AU196" s="289">
        <f>IF(OR($C196="*",$C196&lt;400),"",IF(AND('201819 DATA'!BT196="*",$C196&gt;=400),"*",IF($C196&gt;=400,ROUND('201819 DATA'!BT196/$C196,2),"")))</f>
        <v>0.27</v>
      </c>
      <c r="AV196" s="289">
        <f>IF(OR($C196="*",$C196&lt;400),"",IF(AND('201819 DATA'!BU196="*",$C196&gt;=400),"*",IF($C196&gt;=400,ROUND('201819 DATA'!BU196/$C196,2),"")))</f>
        <v>0.23</v>
      </c>
      <c r="AW196" s="289">
        <f>IF(OR($C196="*",$C196&lt;400),"",IF(AND('201819 DATA'!BV196="*",$C196&gt;=400),"*",IF($C196&gt;=400,ROUND('201819 DATA'!BV196/$C196,2),"")))</f>
        <v>0</v>
      </c>
      <c r="AX196" s="289">
        <f>IF(OR($C196="*",$C196&lt;400),"",IF(AND('201819 DATA'!BW196="*",$C196&gt;=400),"*",IF($C196&gt;=400,ROUND('201819 DATA'!BW196/$C196,2),"")))</f>
        <v>0.05</v>
      </c>
    </row>
    <row r="197" spans="1:50" x14ac:dyDescent="0.2">
      <c r="A197" s="13" t="s">
        <v>1373</v>
      </c>
      <c r="B197" s="287">
        <f>'201819 DATA'!B197</f>
        <v>315</v>
      </c>
      <c r="C197" s="288">
        <f>'201819 DATA'!C197</f>
        <v>315</v>
      </c>
      <c r="D197" s="293">
        <f>'201819 DATA'!FN197</f>
        <v>0</v>
      </c>
      <c r="G197" s="295" t="str">
        <f t="shared" si="2"/>
        <v/>
      </c>
      <c r="H197" s="289" t="str">
        <f>IF(OR($C197="*",$C197&lt;400),"",IF(AND('201819 DATA'!F197="*",$C197&gt;=400),"*",IF($C197&gt;=400,ROUND('201819 DATA'!F197/$C197,2),"")))</f>
        <v/>
      </c>
      <c r="I197" s="296" t="str">
        <f>IF(OR($B197="*",$B197&lt;400),"",IF(AND('201819 DATA'!Y197="*",$B197&gt;=400),"*",IF($B197&gt;=400,ROUND('201819 DATA'!Y197/$B197,2),"")))</f>
        <v/>
      </c>
      <c r="J197" s="296" t="str">
        <f>IF(OR($B197="*",$B197&lt;400),"",IF(AND('201819 DATA'!Z197="*",$B197&gt;=400),"*",IF($B197&gt;=400,ROUND('201819 DATA'!Z197/$B197,2),"")))</f>
        <v/>
      </c>
      <c r="K197" s="296" t="str">
        <f>IF(OR($B197="*",$B197&lt;400),"",IF(AND('201819 DATA'!AA197="*",$B197&gt;=400),"*",IF($B197&gt;=400,ROUND('201819 DATA'!AA197/$B197,2),"")))</f>
        <v/>
      </c>
      <c r="L197" s="296" t="str">
        <f>IF(OR($B197="*",$B197&lt;400),"",IF(AND('201819 DATA'!AB197="*",$B197&gt;=400),"*",IF($B197&gt;=400,ROUND('201819 DATA'!AB197/$B197,2),"")))</f>
        <v/>
      </c>
      <c r="M197" s="296" t="str">
        <f>IF(OR($B197="*",$B197&lt;400),"",IF(AND('201819 DATA'!AC197="*",$B197&gt;=400),"*",IF($B197&gt;=400,ROUND('201819 DATA'!AC197/$B197,2),"")))</f>
        <v/>
      </c>
      <c r="N197" s="296" t="str">
        <f>IF(OR($B197="*",$B197&lt;400),"",IF(AND('201819 DATA'!AD197="*",$B197&gt;=400),"*",IF($B197&gt;=400,ROUND('201819 DATA'!AD197/$B197,2),"")))</f>
        <v/>
      </c>
      <c r="O197" s="296" t="str">
        <f>IF(OR($B197="*",$B197&lt;400),"",IF(AND('201819 DATA'!AE197="*",$B197&gt;=400),"*",IF($B197&gt;=400,ROUND('201819 DATA'!AE197/$B197,2),"")))</f>
        <v/>
      </c>
      <c r="P197" s="297"/>
      <c r="Q197" s="296" t="str">
        <f>IF(OR($B197="*",$B197&lt;400),"",IF(AND('201819 DATA'!FL197="*",$B197&gt;=400),"*",IF($B197&gt;=400,ROUND('201819 DATA'!FL197/$B197,2),"")))</f>
        <v/>
      </c>
      <c r="R197" s="289" t="str">
        <f>IF(OR($C197="*",$C197&lt;400),"",IF(AND('201819 DATA'!F197="*",$C197&gt;=400),"*",IF($C197&gt;=400,ROUND('201819 DATA'!F197/$C197,2),"")))</f>
        <v/>
      </c>
      <c r="S197" s="289" t="str">
        <f>IF(OR($C197="*",$C197&lt;400),"",IF(AND('201819 DATA'!G197="*",$C197&gt;=400),"*",IF($C197&gt;=400,ROUND('201819 DATA'!G197/$C197,2),"")))</f>
        <v/>
      </c>
      <c r="T197" s="289" t="str">
        <f>IF(OR($C197="*",$C197&lt;400),"",IF(AND('201819 DATA'!H197="*",$C197&gt;=400),"*",IF($C197&gt;=400,ROUND('201819 DATA'!H197/$C197,2),"")))</f>
        <v/>
      </c>
      <c r="U197" s="289" t="str">
        <f>IF(OR($C197="*",$C197&lt;400),"",IF(AND('201819 DATA'!FM197="*",$C197&gt;=400),"*",IF($C197&gt;=400,ROUND('201819 DATA'!FM197/$C197,2),"")))</f>
        <v/>
      </c>
      <c r="V197" s="312" t="str">
        <f>IF(OR($D197="*",$D197&lt;400),"",IF(AND('201819 DATA'!M197="*",$D197&gt;=400),"*",IF($D197&gt;=400,ROUND('201819 DATA'!M197/$D197,2),"")))</f>
        <v/>
      </c>
      <c r="W197" s="312" t="str">
        <f>IF(OR($D197="*",$D197&lt;400),"",IF(AND('201819 DATA'!N197="*",$D197&gt;=400),"*",IF($D197&gt;=400,ROUND('201819 DATA'!N197/$D197,2),"")))</f>
        <v/>
      </c>
      <c r="X197" s="312" t="str">
        <f>IF(OR($D197="*",$D197&lt;400),"",IF(AND('201819 DATA'!O197="*",$D197&gt;=400),"*",IF($D197&gt;=400,ROUND('201819 DATA'!O197/$D197,2),"")))</f>
        <v/>
      </c>
      <c r="Y197" s="312" t="str">
        <f>IF(OR($D197="*",$D197&lt;400),"",IF(AND('201819 DATA'!P197="*",$D197&gt;=400),"*",IF($D197&gt;=400,ROUND('201819 DATA'!P197/$D197,2),"")))</f>
        <v/>
      </c>
      <c r="Z197" s="312" t="str">
        <f>IF(OR($D197="*",$D197&lt;400),"",IF(AND('201819 DATA'!Q197="*",$D197&gt;=400),"*",IF($D197&gt;=400,ROUND('201819 DATA'!Q197/$D197,2),"")))</f>
        <v/>
      </c>
      <c r="AA197" s="312" t="str">
        <f>IF(OR($D197="*",$D197&lt;400),"",IF(AND('201819 DATA'!R197="*",$D197&gt;=400),"*",IF($D197&gt;=400,ROUND('201819 DATA'!R197/$D197,2),"")))</f>
        <v/>
      </c>
      <c r="AB197" s="312" t="str">
        <f>IF(OR($D197="*",$D197&lt;400),"",IF(AND('201819 DATA'!S197="*",$D197&gt;=400),"*",IF($D197&gt;=400,ROUND('201819 DATA'!S197/$D197,2),"")))</f>
        <v/>
      </c>
      <c r="AC197" s="312" t="str">
        <f>IF(OR($D197="*",$D197&lt;400),"",IF(AND('201819 DATA'!T197="*",$D197&gt;=400),"*",IF($D197&gt;=400,ROUND('201819 DATA'!T197/$D197,2),"")))</f>
        <v/>
      </c>
      <c r="AD197" s="289" t="str">
        <f>IF(OR($C197="*",$C197&lt;400),"",IF(AND('201819 DATA'!BC197="*",$C197&gt;=400),"*",IF($C197&gt;=400,ROUND('201819 DATA'!BC197/$C197,2),"")))</f>
        <v/>
      </c>
      <c r="AE197" s="289" t="str">
        <f>IF(OR($C197="*",$C197&lt;400),"",IF(AND('201819 DATA'!BD197="*",$C197&gt;=400),"*",IF($C197&gt;=400,ROUND('201819 DATA'!BD197/$C197,2),"")))</f>
        <v/>
      </c>
      <c r="AF197" s="289" t="str">
        <f>IF(OR($C197="*",$C197&lt;400),"",IF(AND('201819 DATA'!BE197="*",$C197&gt;=400),"*",IF($C197&gt;=400,ROUND('201819 DATA'!BE197/$C197,2),"")))</f>
        <v/>
      </c>
      <c r="AG197" s="289" t="str">
        <f>IF(OR($C197="*",$C197&lt;400),"",IF(AND('201819 DATA'!BF197="*",$C197&gt;=400),"*",IF($C197&gt;=400,ROUND('201819 DATA'!BF197/$C197,2),"")))</f>
        <v/>
      </c>
      <c r="AH197" s="289" t="str">
        <f>IF(OR($C197="*",$C197&lt;400),"",IF(AND('201819 DATA'!BG197="*",$C197&gt;=400),"*",IF($C197&gt;=400,ROUND('201819 DATA'!BG197/$C197,2),"")))</f>
        <v/>
      </c>
      <c r="AI197" s="289" t="str">
        <f>IF(OR($C197="*",$C197&lt;400),"",IF(AND('201819 DATA'!BH197="*",$C197&gt;=400),"*",IF($C197&gt;=400,ROUND('201819 DATA'!BH197/$C197,2),"")))</f>
        <v/>
      </c>
      <c r="AJ197" s="289" t="str">
        <f>IF(OR($C197="*",$C197&lt;400),"",IF(AND('201819 DATA'!BI197="*",$C197&gt;=400),"*",IF($C197&gt;=400,ROUND('201819 DATA'!BI197/$C197,2),"")))</f>
        <v/>
      </c>
      <c r="AK197" s="289" t="str">
        <f>IF(OR($C197="*",$C197&lt;400),"",IF(AND('201819 DATA'!BJ197="*",$C197&gt;=400),"*",IF($C197&gt;=400,ROUND('201819 DATA'!BJ197/$C197,2),"")))</f>
        <v/>
      </c>
      <c r="AL197" s="289" t="str">
        <f>IF(OR($C197="*",$C197&lt;400),"",IF(AND('201819 DATA'!BK197="*",$C197&gt;=400),"*",IF($C197&gt;=400,ROUND('201819 DATA'!BK197/$C197,2),"")))</f>
        <v/>
      </c>
      <c r="AM197" s="289" t="str">
        <f>IF(OR($C197="*",$C197&lt;400),"",IF(AND('201819 DATA'!BL197="*",$C197&gt;=400),"*",IF($C197&gt;=400,ROUND('201819 DATA'!BL197/$C197,2),"")))</f>
        <v/>
      </c>
      <c r="AN197" s="289" t="str">
        <f>IF(OR($C197="*",$C197&lt;400),"",IF(AND('201819 DATA'!BM197="*",$C197&gt;=400),"*",IF($C197&gt;=400,ROUND('201819 DATA'!BM197/$C197,2),"")))</f>
        <v/>
      </c>
      <c r="AO197" s="289" t="str">
        <f>IF(OR($C197="*",$C197&lt;400),"",IF(AND('201819 DATA'!BN197="*",$C197&gt;=400),"*",IF($C197&gt;=400,ROUND('201819 DATA'!BN197/$C197,2),"")))</f>
        <v/>
      </c>
      <c r="AP197" s="289" t="str">
        <f>IF(OR($C197="*",$C197&lt;400),"",IF(AND('201819 DATA'!BO197="*",$C197&gt;=400),"*",IF($C197&gt;=400,ROUND('201819 DATA'!BO197/$C197,2),"")))</f>
        <v/>
      </c>
      <c r="AQ197" s="289" t="str">
        <f>IF(OR($C197="*",$C197&lt;400),"",IF(AND('201819 DATA'!BP197="*",$C197&gt;=400),"*",IF($C197&gt;=400,ROUND('201819 DATA'!BP197/$C197,2),"")))</f>
        <v/>
      </c>
      <c r="AR197" s="289" t="str">
        <f>IF(OR($C197="*",$C197&lt;400),"",IF(AND('201819 DATA'!BQ197="*",$C197&gt;=400),"*",IF($C197&gt;=400,ROUND('201819 DATA'!BQ197/$C197,2),"")))</f>
        <v/>
      </c>
      <c r="AS197" s="289" t="str">
        <f>IF(OR($C197="*",$C197&lt;400),"",IF(AND('201819 DATA'!BR197="*",$C197&gt;=400),"*",IF($C197&gt;=400,ROUND('201819 DATA'!BR197/$C197,2),"")))</f>
        <v/>
      </c>
      <c r="AT197" s="289" t="str">
        <f>IF(OR($C197="*",$C197&lt;400),"",IF(AND('201819 DATA'!BS197="*",$C197&gt;=400),"*",IF($C197&gt;=400,ROUND('201819 DATA'!BS197/$C197,2),"")))</f>
        <v/>
      </c>
      <c r="AU197" s="289" t="str">
        <f>IF(OR($C197="*",$C197&lt;400),"",IF(AND('201819 DATA'!BT197="*",$C197&gt;=400),"*",IF($C197&gt;=400,ROUND('201819 DATA'!BT197/$C197,2),"")))</f>
        <v/>
      </c>
      <c r="AV197" s="289" t="str">
        <f>IF(OR($C197="*",$C197&lt;400),"",IF(AND('201819 DATA'!BU197="*",$C197&gt;=400),"*",IF($C197&gt;=400,ROUND('201819 DATA'!BU197/$C197,2),"")))</f>
        <v/>
      </c>
      <c r="AW197" s="289" t="str">
        <f>IF(OR($C197="*",$C197&lt;400),"",IF(AND('201819 DATA'!BV197="*",$C197&gt;=400),"*",IF($C197&gt;=400,ROUND('201819 DATA'!BV197/$C197,2),"")))</f>
        <v/>
      </c>
      <c r="AX197" s="289" t="str">
        <f>IF(OR($C197="*",$C197&lt;400),"",IF(AND('201819 DATA'!BW197="*",$C197&gt;=400),"*",IF($C197&gt;=400,ROUND('201819 DATA'!BW197/$C197,2),"")))</f>
        <v/>
      </c>
    </row>
    <row r="198" spans="1:50" x14ac:dyDescent="0.2">
      <c r="A198" s="13" t="s">
        <v>1220</v>
      </c>
      <c r="B198" s="287">
        <f>'201819 DATA'!B198</f>
        <v>237305</v>
      </c>
      <c r="C198" s="288">
        <f>'201819 DATA'!C198</f>
        <v>179920</v>
      </c>
      <c r="D198" s="293">
        <f>'201819 DATA'!FN198</f>
        <v>49180</v>
      </c>
      <c r="G198" s="295">
        <f t="shared" ref="G198:G261" si="3">IF(OR($B198="*",$B198&lt;400),"",IF(AND($C198="*",$B198&gt;=400),"*",IF($B198&gt;=400,ROUND($C198/$B198,2),"")))</f>
        <v>0.76</v>
      </c>
      <c r="H198" s="289">
        <f>IF(OR($C198="*",$C198&lt;400),"",IF(AND('201819 DATA'!F198="*",$C198&gt;=400),"*",IF($C198&gt;=400,ROUND('201819 DATA'!F198/$C198,2),"")))</f>
        <v>0.44</v>
      </c>
      <c r="I198" s="296">
        <f>IF(OR($B198="*",$B198&lt;400),"",IF(AND('201819 DATA'!Y198="*",$B198&gt;=400),"*",IF($B198&gt;=400,ROUND('201819 DATA'!Y198/$B198,2),"")))</f>
        <v>0.06</v>
      </c>
      <c r="J198" s="296">
        <f>IF(OR($B198="*",$B198&lt;400),"",IF(AND('201819 DATA'!Z198="*",$B198&gt;=400),"*",IF($B198&gt;=400,ROUND('201819 DATA'!Z198/$B198,2),"")))</f>
        <v>0.1</v>
      </c>
      <c r="K198" s="296">
        <f>IF(OR($B198="*",$B198&lt;400),"",IF(AND('201819 DATA'!AA198="*",$B198&gt;=400),"*",IF($B198&gt;=400,ROUND('201819 DATA'!AA198/$B198,2),"")))</f>
        <v>0.15</v>
      </c>
      <c r="L198" s="296">
        <f>IF(OR($B198="*",$B198&lt;400),"",IF(AND('201819 DATA'!AB198="*",$B198&gt;=400),"*",IF($B198&gt;=400,ROUND('201819 DATA'!AB198/$B198,2),"")))</f>
        <v>0.2</v>
      </c>
      <c r="M198" s="296">
        <f>IF(OR($B198="*",$B198&lt;400),"",IF(AND('201819 DATA'!AC198="*",$B198&gt;=400),"*",IF($B198&gt;=400,ROUND('201819 DATA'!AC198/$B198,2),"")))</f>
        <v>0.21</v>
      </c>
      <c r="N198" s="296">
        <f>IF(OR($B198="*",$B198&lt;400),"",IF(AND('201819 DATA'!AD198="*",$B198&gt;=400),"*",IF($B198&gt;=400,ROUND('201819 DATA'!AD198/$B198,2),"")))</f>
        <v>0.23</v>
      </c>
      <c r="O198" s="296">
        <f>IF(OR($B198="*",$B198&lt;400),"",IF(AND('201819 DATA'!AE198="*",$B198&gt;=400),"*",IF($B198&gt;=400,ROUND('201819 DATA'!AE198/$B198,2),"")))</f>
        <v>0.04</v>
      </c>
      <c r="P198" s="297"/>
      <c r="Q198" s="296">
        <f>IF(OR($B198="*",$B198&lt;400),"",IF(AND('201819 DATA'!FL198="*",$B198&gt;=400),"*",IF($B198&gt;=400,ROUND('201819 DATA'!FL198/$B198,2),"")))</f>
        <v>0.52</v>
      </c>
      <c r="R198" s="289">
        <f>IF(OR($C198="*",$C198&lt;400),"",IF(AND('201819 DATA'!F198="*",$C198&gt;=400),"*",IF($C198&gt;=400,ROUND('201819 DATA'!F198/$C198,2),"")))</f>
        <v>0.44</v>
      </c>
      <c r="S198" s="289">
        <f>IF(OR($C198="*",$C198&lt;400),"",IF(AND('201819 DATA'!G198="*",$C198&gt;=400),"*",IF($C198&gt;=400,ROUND('201819 DATA'!G198/$C198,2),"")))</f>
        <v>0.19</v>
      </c>
      <c r="T198" s="289">
        <f>IF(OR($C198="*",$C198&lt;400),"",IF(AND('201819 DATA'!H198="*",$C198&gt;=400),"*",IF($C198&gt;=400,ROUND('201819 DATA'!H198/$C198,2),"")))</f>
        <v>0.28000000000000003</v>
      </c>
      <c r="U198" s="289">
        <f>IF(OR($C198="*",$C198&lt;400),"",IF(AND('201819 DATA'!FM198="*",$C198&gt;=400),"*",IF($C198&gt;=400,ROUND('201819 DATA'!FM198/$C198,2),"")))</f>
        <v>0.09</v>
      </c>
      <c r="V198" s="312">
        <f>IF(OR($D198="*",$D198&lt;400),"",IF(AND('201819 DATA'!M198="*",$D198&gt;=400),"*",IF($D198&gt;=400,ROUND('201819 DATA'!M198/$D198,2),"")))</f>
        <v>0.57999999999999996</v>
      </c>
      <c r="W198" s="312">
        <f>IF(OR($D198="*",$D198&lt;400),"",IF(AND('201819 DATA'!N198="*",$D198&gt;=400),"*",IF($D198&gt;=400,ROUND('201819 DATA'!N198/$D198,2),"")))</f>
        <v>0.2</v>
      </c>
      <c r="X198" s="312">
        <f>IF(OR($D198="*",$D198&lt;400),"",IF(AND('201819 DATA'!O198="*",$D198&gt;=400),"*",IF($D198&gt;=400,ROUND('201819 DATA'!O198/$D198,2),"")))</f>
        <v>7.0000000000000007E-2</v>
      </c>
      <c r="Y198" s="312">
        <f>IF(OR($D198="*",$D198&lt;400),"",IF(AND('201819 DATA'!P198="*",$D198&gt;=400),"*",IF($D198&gt;=400,ROUND('201819 DATA'!P198/$D198,2),"")))</f>
        <v>0.09</v>
      </c>
      <c r="Z198" s="312">
        <f>IF(OR($D198="*",$D198&lt;400),"",IF(AND('201819 DATA'!Q198="*",$D198&gt;=400),"*",IF($D198&gt;=400,ROUND('201819 DATA'!Q198/$D198,2),"")))</f>
        <v>0.04</v>
      </c>
      <c r="AA198" s="312">
        <f>IF(OR($D198="*",$D198&lt;400),"",IF(AND('201819 DATA'!R198="*",$D198&gt;=400),"*",IF($D198&gt;=400,ROUND('201819 DATA'!R198/$D198,2),"")))</f>
        <v>0.02</v>
      </c>
      <c r="AB198" s="312">
        <f>IF(OR($D198="*",$D198&lt;400),"",IF(AND('201819 DATA'!S198="*",$D198&gt;=400),"*",IF($D198&gt;=400,ROUND('201819 DATA'!S198/$D198,2),"")))</f>
        <v>0</v>
      </c>
      <c r="AC198" s="312">
        <f>IF(OR($D198="*",$D198&lt;400),"",IF(AND('201819 DATA'!T198="*",$D198&gt;=400),"*",IF($D198&gt;=400,ROUND('201819 DATA'!T198/$D198,2),"")))</f>
        <v>0</v>
      </c>
      <c r="AD198" s="289">
        <f>IF(OR($C198="*",$C198&lt;400),"",IF(AND('201819 DATA'!BC198="*",$C198&gt;=400),"*",IF($C198&gt;=400,ROUND('201819 DATA'!BC198/$C198,2),"")))</f>
        <v>0.03</v>
      </c>
      <c r="AE198" s="289">
        <f>IF(OR($C198="*",$C198&lt;400),"",IF(AND('201819 DATA'!BD198="*",$C198&gt;=400),"*",IF($C198&gt;=400,ROUND('201819 DATA'!BD198/$C198,2),"")))</f>
        <v>0.1</v>
      </c>
      <c r="AF198" s="289">
        <f>IF(OR($C198="*",$C198&lt;400),"",IF(AND('201819 DATA'!BE198="*",$C198&gt;=400),"*",IF($C198&gt;=400,ROUND('201819 DATA'!BE198/$C198,2),"")))</f>
        <v>0.03</v>
      </c>
      <c r="AG198" s="289">
        <f>IF(OR($C198="*",$C198&lt;400),"",IF(AND('201819 DATA'!BF198="*",$C198&gt;=400),"*",IF($C198&gt;=400,ROUND('201819 DATA'!BF198/$C198,2),"")))</f>
        <v>0.02</v>
      </c>
      <c r="AH198" s="289">
        <f>IF(OR($C198="*",$C198&lt;400),"",IF(AND('201819 DATA'!BG198="*",$C198&gt;=400),"*",IF($C198&gt;=400,ROUND('201819 DATA'!BG198/$C198,2),"")))</f>
        <v>0.01</v>
      </c>
      <c r="AI198" s="289">
        <f>IF(OR($C198="*",$C198&lt;400),"",IF(AND('201819 DATA'!BH198="*",$C198&gt;=400),"*",IF($C198&gt;=400,ROUND('201819 DATA'!BH198/$C198,2),"")))</f>
        <v>0.01</v>
      </c>
      <c r="AJ198" s="289">
        <f>IF(OR($C198="*",$C198&lt;400),"",IF(AND('201819 DATA'!BI198="*",$C198&gt;=400),"*",IF($C198&gt;=400,ROUND('201819 DATA'!BI198/$C198,2),"")))</f>
        <v>0.02</v>
      </c>
      <c r="AK198" s="289">
        <f>IF(OR($C198="*",$C198&lt;400),"",IF(AND('201819 DATA'!BJ198="*",$C198&gt;=400),"*",IF($C198&gt;=400,ROUND('201819 DATA'!BJ198/$C198,2),"")))</f>
        <v>0.01</v>
      </c>
      <c r="AL198" s="289">
        <f>IF(OR($C198="*",$C198&lt;400),"",IF(AND('201819 DATA'!BK198="*",$C198&gt;=400),"*",IF($C198&gt;=400,ROUND('201819 DATA'!BK198/$C198,2),"")))</f>
        <v>0.06</v>
      </c>
      <c r="AM198" s="289">
        <f>IF(OR($C198="*",$C198&lt;400),"",IF(AND('201819 DATA'!BL198="*",$C198&gt;=400),"*",IF($C198&gt;=400,ROUND('201819 DATA'!BL198/$C198,2),"")))</f>
        <v>0.06</v>
      </c>
      <c r="AN198" s="289">
        <f>IF(OR($C198="*",$C198&lt;400),"",IF(AND('201819 DATA'!BM198="*",$C198&gt;=400),"*",IF($C198&gt;=400,ROUND('201819 DATA'!BM198/$C198,2),"")))</f>
        <v>0.17</v>
      </c>
      <c r="AO198" s="289">
        <f>IF(OR($C198="*",$C198&lt;400),"",IF(AND('201819 DATA'!BN198="*",$C198&gt;=400),"*",IF($C198&gt;=400,ROUND('201819 DATA'!BN198/$C198,2),"")))</f>
        <v>0.03</v>
      </c>
      <c r="AP198" s="289">
        <f>IF(OR($C198="*",$C198&lt;400),"",IF(AND('201819 DATA'!BO198="*",$C198&gt;=400),"*",IF($C198&gt;=400,ROUND('201819 DATA'!BO198/$C198,2),"")))</f>
        <v>0.05</v>
      </c>
      <c r="AQ198" s="289">
        <f>IF(OR($C198="*",$C198&lt;400),"",IF(AND('201819 DATA'!BP198="*",$C198&gt;=400),"*",IF($C198&gt;=400,ROUND('201819 DATA'!BP198/$C198,2),"")))</f>
        <v>0.06</v>
      </c>
      <c r="AR198" s="289">
        <f>IF(OR($C198="*",$C198&lt;400),"",IF(AND('201819 DATA'!BQ198="*",$C198&gt;=400),"*",IF($C198&gt;=400,ROUND('201819 DATA'!BQ198/$C198,2),"")))</f>
        <v>0.06</v>
      </c>
      <c r="AS198" s="289">
        <f>IF(OR($C198="*",$C198&lt;400),"",IF(AND('201819 DATA'!BR198="*",$C198&gt;=400),"*",IF($C198&gt;=400,ROUND('201819 DATA'!BR198/$C198,2),"")))</f>
        <v>0.01</v>
      </c>
      <c r="AT198" s="289">
        <f>IF(OR($C198="*",$C198&lt;400),"",IF(AND('201819 DATA'!BS198="*",$C198&gt;=400),"*",IF($C198&gt;=400,ROUND('201819 DATA'!BS198/$C198,2),"")))</f>
        <v>0</v>
      </c>
      <c r="AU198" s="289">
        <f>IF(OR($C198="*",$C198&lt;400),"",IF(AND('201819 DATA'!BT198="*",$C198&gt;=400),"*",IF($C198&gt;=400,ROUND('201819 DATA'!BT198/$C198,2),"")))</f>
        <v>0.15</v>
      </c>
      <c r="AV198" s="289">
        <f>IF(OR($C198="*",$C198&lt;400),"",IF(AND('201819 DATA'!BU198="*",$C198&gt;=400),"*",IF($C198&gt;=400,ROUND('201819 DATA'!BU198/$C198,2),"")))</f>
        <v>0.06</v>
      </c>
      <c r="AW198" s="289">
        <f>IF(OR($C198="*",$C198&lt;400),"",IF(AND('201819 DATA'!BV198="*",$C198&gt;=400),"*",IF($C198&gt;=400,ROUND('201819 DATA'!BV198/$C198,2),"")))</f>
        <v>0</v>
      </c>
      <c r="AX198" s="289">
        <f>IF(OR($C198="*",$C198&lt;400),"",IF(AND('201819 DATA'!BW198="*",$C198&gt;=400),"*",IF($C198&gt;=400,ROUND('201819 DATA'!BW198/$C198,2),"")))</f>
        <v>7.0000000000000007E-2</v>
      </c>
    </row>
    <row r="199" spans="1:50" x14ac:dyDescent="0.2">
      <c r="A199" s="13" t="s">
        <v>386</v>
      </c>
      <c r="B199" s="287">
        <f>'201819 DATA'!B199</f>
        <v>143115</v>
      </c>
      <c r="C199" s="288">
        <f>'201819 DATA'!C199</f>
        <v>118535</v>
      </c>
      <c r="D199" s="293">
        <f>'201819 DATA'!FN199</f>
        <v>30205</v>
      </c>
      <c r="G199" s="295">
        <f t="shared" si="3"/>
        <v>0.83</v>
      </c>
      <c r="H199" s="289">
        <f>IF(OR($C199="*",$C199&lt;400),"",IF(AND('201819 DATA'!F199="*",$C199&gt;=400),"*",IF($C199&gt;=400,ROUND('201819 DATA'!F199/$C199,2),"")))</f>
        <v>0.41</v>
      </c>
      <c r="I199" s="296">
        <f>IF(OR($B199="*",$B199&lt;400),"",IF(AND('201819 DATA'!Y199="*",$B199&gt;=400),"*",IF($B199&gt;=400,ROUND('201819 DATA'!Y199/$B199,2),"")))</f>
        <v>0.13</v>
      </c>
      <c r="J199" s="296">
        <f>IF(OR($B199="*",$B199&lt;400),"",IF(AND('201819 DATA'!Z199="*",$B199&gt;=400),"*",IF($B199&gt;=400,ROUND('201819 DATA'!Z199/$B199,2),"")))</f>
        <v>0.13</v>
      </c>
      <c r="K199" s="296">
        <f>IF(OR($B199="*",$B199&lt;400),"",IF(AND('201819 DATA'!AA199="*",$B199&gt;=400),"*",IF($B199&gt;=400,ROUND('201819 DATA'!AA199/$B199,2),"")))</f>
        <v>0.17</v>
      </c>
      <c r="L199" s="296">
        <f>IF(OR($B199="*",$B199&lt;400),"",IF(AND('201819 DATA'!AB199="*",$B199&gt;=400),"*",IF($B199&gt;=400,ROUND('201819 DATA'!AB199/$B199,2),"")))</f>
        <v>0.15</v>
      </c>
      <c r="M199" s="296">
        <f>IF(OR($B199="*",$B199&lt;400),"",IF(AND('201819 DATA'!AC199="*",$B199&gt;=400),"*",IF($B199&gt;=400,ROUND('201819 DATA'!AC199/$B199,2),"")))</f>
        <v>0.18</v>
      </c>
      <c r="N199" s="296">
        <f>IF(OR($B199="*",$B199&lt;400),"",IF(AND('201819 DATA'!AD199="*",$B199&gt;=400),"*",IF($B199&gt;=400,ROUND('201819 DATA'!AD199/$B199,2),"")))</f>
        <v>0.19</v>
      </c>
      <c r="O199" s="296">
        <f>IF(OR($B199="*",$B199&lt;400),"",IF(AND('201819 DATA'!AE199="*",$B199&gt;=400),"*",IF($B199&gt;=400,ROUND('201819 DATA'!AE199/$B199,2),"")))</f>
        <v>0.03</v>
      </c>
      <c r="P199" s="297"/>
      <c r="Q199" s="296">
        <f>IF(OR($B199="*",$B199&lt;400),"",IF(AND('201819 DATA'!FL199="*",$B199&gt;=400),"*",IF($B199&gt;=400,ROUND('201819 DATA'!FL199/$B199,2),"")))</f>
        <v>0.5</v>
      </c>
      <c r="R199" s="289">
        <f>IF(OR($C199="*",$C199&lt;400),"",IF(AND('201819 DATA'!F199="*",$C199&gt;=400),"*",IF($C199&gt;=400,ROUND('201819 DATA'!F199/$C199,2),"")))</f>
        <v>0.41</v>
      </c>
      <c r="S199" s="289">
        <f>IF(OR($C199="*",$C199&lt;400),"",IF(AND('201819 DATA'!G199="*",$C199&gt;=400),"*",IF($C199&gt;=400,ROUND('201819 DATA'!G199/$C199,2),"")))</f>
        <v>0.11</v>
      </c>
      <c r="T199" s="289">
        <f>IF(OR($C199="*",$C199&lt;400),"",IF(AND('201819 DATA'!H199="*",$C199&gt;=400),"*",IF($C199&gt;=400,ROUND('201819 DATA'!H199/$C199,2),"")))</f>
        <v>0.27</v>
      </c>
      <c r="U199" s="289">
        <f>IF(OR($C199="*",$C199&lt;400),"",IF(AND('201819 DATA'!FM199="*",$C199&gt;=400),"*",IF($C199&gt;=400,ROUND('201819 DATA'!FM199/$C199,2),"")))</f>
        <v>0.21</v>
      </c>
      <c r="V199" s="312">
        <f>IF(OR($D199="*",$D199&lt;400),"",IF(AND('201819 DATA'!M199="*",$D199&gt;=400),"*",IF($D199&gt;=400,ROUND('201819 DATA'!M199/$D199,2),"")))</f>
        <v>0.47</v>
      </c>
      <c r="W199" s="312">
        <f>IF(OR($D199="*",$D199&lt;400),"",IF(AND('201819 DATA'!N199="*",$D199&gt;=400),"*",IF($D199&gt;=400,ROUND('201819 DATA'!N199/$D199,2),"")))</f>
        <v>0.23</v>
      </c>
      <c r="X199" s="312">
        <f>IF(OR($D199="*",$D199&lt;400),"",IF(AND('201819 DATA'!O199="*",$D199&gt;=400),"*",IF($D199&gt;=400,ROUND('201819 DATA'!O199/$D199,2),"")))</f>
        <v>0.1</v>
      </c>
      <c r="Y199" s="312">
        <f>IF(OR($D199="*",$D199&lt;400),"",IF(AND('201819 DATA'!P199="*",$D199&gt;=400),"*",IF($D199&gt;=400,ROUND('201819 DATA'!P199/$D199,2),"")))</f>
        <v>0.14000000000000001</v>
      </c>
      <c r="Z199" s="312">
        <f>IF(OR($D199="*",$D199&lt;400),"",IF(AND('201819 DATA'!Q199="*",$D199&gt;=400),"*",IF($D199&gt;=400,ROUND('201819 DATA'!Q199/$D199,2),"")))</f>
        <v>0.05</v>
      </c>
      <c r="AA199" s="312">
        <f>IF(OR($D199="*",$D199&lt;400),"",IF(AND('201819 DATA'!R199="*",$D199&gt;=400),"*",IF($D199&gt;=400,ROUND('201819 DATA'!R199/$D199,2),"")))</f>
        <v>0.01</v>
      </c>
      <c r="AB199" s="312" t="str">
        <f>IF(OR($D199="*",$D199&lt;400),"",IF(AND('201819 DATA'!S199="*",$D199&gt;=400),"*",IF($D199&gt;=400,ROUND('201819 DATA'!S199/$D199,2),"")))</f>
        <v>*</v>
      </c>
      <c r="AC199" s="312">
        <f>IF(OR($D199="*",$D199&lt;400),"",IF(AND('201819 DATA'!T199="*",$D199&gt;=400),"*",IF($D199&gt;=400,ROUND('201819 DATA'!T199/$D199,2),"")))</f>
        <v>0</v>
      </c>
      <c r="AD199" s="289">
        <f>IF(OR($C199="*",$C199&lt;400),"",IF(AND('201819 DATA'!BC199="*",$C199&gt;=400),"*",IF($C199&gt;=400,ROUND('201819 DATA'!BC199/$C199,2),"")))</f>
        <v>0.03</v>
      </c>
      <c r="AE199" s="289">
        <f>IF(OR($C199="*",$C199&lt;400),"",IF(AND('201819 DATA'!BD199="*",$C199&gt;=400),"*",IF($C199&gt;=400,ROUND('201819 DATA'!BD199/$C199,2),"")))</f>
        <v>0.09</v>
      </c>
      <c r="AF199" s="289">
        <f>IF(OR($C199="*",$C199&lt;400),"",IF(AND('201819 DATA'!BE199="*",$C199&gt;=400),"*",IF($C199&gt;=400,ROUND('201819 DATA'!BE199/$C199,2),"")))</f>
        <v>0.02</v>
      </c>
      <c r="AG199" s="289">
        <f>IF(OR($C199="*",$C199&lt;400),"",IF(AND('201819 DATA'!BF199="*",$C199&gt;=400),"*",IF($C199&gt;=400,ROUND('201819 DATA'!BF199/$C199,2),"")))</f>
        <v>0.02</v>
      </c>
      <c r="AH199" s="289">
        <f>IF(OR($C199="*",$C199&lt;400),"",IF(AND('201819 DATA'!BG199="*",$C199&gt;=400),"*",IF($C199&gt;=400,ROUND('201819 DATA'!BG199/$C199,2),"")))</f>
        <v>0.01</v>
      </c>
      <c r="AI199" s="289">
        <f>IF(OR($C199="*",$C199&lt;400),"",IF(AND('201819 DATA'!BH199="*",$C199&gt;=400),"*",IF($C199&gt;=400,ROUND('201819 DATA'!BH199/$C199,2),"")))</f>
        <v>0.02</v>
      </c>
      <c r="AJ199" s="289">
        <f>IF(OR($C199="*",$C199&lt;400),"",IF(AND('201819 DATA'!BI199="*",$C199&gt;=400),"*",IF($C199&gt;=400,ROUND('201819 DATA'!BI199/$C199,2),"")))</f>
        <v>0.03</v>
      </c>
      <c r="AK199" s="289">
        <f>IF(OR($C199="*",$C199&lt;400),"",IF(AND('201819 DATA'!BJ199="*",$C199&gt;=400),"*",IF($C199&gt;=400,ROUND('201819 DATA'!BJ199/$C199,2),"")))</f>
        <v>0.01</v>
      </c>
      <c r="AL199" s="289">
        <f>IF(OR($C199="*",$C199&lt;400),"",IF(AND('201819 DATA'!BK199="*",$C199&gt;=400),"*",IF($C199&gt;=400,ROUND('201819 DATA'!BK199/$C199,2),"")))</f>
        <v>0.04</v>
      </c>
      <c r="AM199" s="289">
        <f>IF(OR($C199="*",$C199&lt;400),"",IF(AND('201819 DATA'!BL199="*",$C199&gt;=400),"*",IF($C199&gt;=400,ROUND('201819 DATA'!BL199/$C199,2),"")))</f>
        <v>7.0000000000000007E-2</v>
      </c>
      <c r="AN199" s="289">
        <f>IF(OR($C199="*",$C199&lt;400),"",IF(AND('201819 DATA'!BM199="*",$C199&gt;=400),"*",IF($C199&gt;=400,ROUND('201819 DATA'!BM199/$C199,2),"")))</f>
        <v>0.14000000000000001</v>
      </c>
      <c r="AO199" s="289">
        <f>IF(OR($C199="*",$C199&lt;400),"",IF(AND('201819 DATA'!BN199="*",$C199&gt;=400),"*",IF($C199&gt;=400,ROUND('201819 DATA'!BN199/$C199,2),"")))</f>
        <v>0.02</v>
      </c>
      <c r="AP199" s="289">
        <f>IF(OR($C199="*",$C199&lt;400),"",IF(AND('201819 DATA'!BO199="*",$C199&gt;=400),"*",IF($C199&gt;=400,ROUND('201819 DATA'!BO199/$C199,2),"")))</f>
        <v>0.05</v>
      </c>
      <c r="AQ199" s="289">
        <f>IF(OR($C199="*",$C199&lt;400),"",IF(AND('201819 DATA'!BP199="*",$C199&gt;=400),"*",IF($C199&gt;=400,ROUND('201819 DATA'!BP199/$C199,2),"")))</f>
        <v>0.04</v>
      </c>
      <c r="AR199" s="289">
        <f>IF(OR($C199="*",$C199&lt;400),"",IF(AND('201819 DATA'!BQ199="*",$C199&gt;=400),"*",IF($C199&gt;=400,ROUND('201819 DATA'!BQ199/$C199,2),"")))</f>
        <v>0.13</v>
      </c>
      <c r="AS199" s="289">
        <f>IF(OR($C199="*",$C199&lt;400),"",IF(AND('201819 DATA'!BR199="*",$C199&gt;=400),"*",IF($C199&gt;=400,ROUND('201819 DATA'!BR199/$C199,2),"")))</f>
        <v>0.02</v>
      </c>
      <c r="AT199" s="289">
        <f>IF(OR($C199="*",$C199&lt;400),"",IF(AND('201819 DATA'!BS199="*",$C199&gt;=400),"*",IF($C199&gt;=400,ROUND('201819 DATA'!BS199/$C199,2),"")))</f>
        <v>0.01</v>
      </c>
      <c r="AU199" s="289">
        <f>IF(OR($C199="*",$C199&lt;400),"",IF(AND('201819 DATA'!BT199="*",$C199&gt;=400),"*",IF($C199&gt;=400,ROUND('201819 DATA'!BT199/$C199,2),"")))</f>
        <v>0.12</v>
      </c>
      <c r="AV199" s="289">
        <f>IF(OR($C199="*",$C199&lt;400),"",IF(AND('201819 DATA'!BU199="*",$C199&gt;=400),"*",IF($C199&gt;=400,ROUND('201819 DATA'!BU199/$C199,2),"")))</f>
        <v>0.05</v>
      </c>
      <c r="AW199" s="289">
        <f>IF(OR($C199="*",$C199&lt;400),"",IF(AND('201819 DATA'!BV199="*",$C199&gt;=400),"*",IF($C199&gt;=400,ROUND('201819 DATA'!BV199/$C199,2),"")))</f>
        <v>0</v>
      </c>
      <c r="AX199" s="289">
        <f>IF(OR($C199="*",$C199&lt;400),"",IF(AND('201819 DATA'!BW199="*",$C199&gt;=400),"*",IF($C199&gt;=400,ROUND('201819 DATA'!BW199/$C199,2),"")))</f>
        <v>0.09</v>
      </c>
    </row>
    <row r="200" spans="1:50" x14ac:dyDescent="0.2">
      <c r="A200" s="13" t="s">
        <v>224</v>
      </c>
      <c r="B200" s="287">
        <f>'201819 DATA'!B200</f>
        <v>137050</v>
      </c>
      <c r="C200" s="288">
        <f>'201819 DATA'!C200</f>
        <v>121295</v>
      </c>
      <c r="D200" s="293">
        <f>'201819 DATA'!FN200</f>
        <v>35380</v>
      </c>
      <c r="G200" s="295">
        <f t="shared" si="3"/>
        <v>0.89</v>
      </c>
      <c r="H200" s="289">
        <f>IF(OR($C200="*",$C200&lt;400),"",IF(AND('201819 DATA'!F200="*",$C200&gt;=400),"*",IF($C200&gt;=400,ROUND('201819 DATA'!F200/$C200,2),"")))</f>
        <v>0.47</v>
      </c>
      <c r="I200" s="296">
        <f>IF(OR($B200="*",$B200&lt;400),"",IF(AND('201819 DATA'!Y200="*",$B200&gt;=400),"*",IF($B200&gt;=400,ROUND('201819 DATA'!Y200/$B200,2),"")))</f>
        <v>0.1</v>
      </c>
      <c r="J200" s="296">
        <f>IF(OR($B200="*",$B200&lt;400),"",IF(AND('201819 DATA'!Z200="*",$B200&gt;=400),"*",IF($B200&gt;=400,ROUND('201819 DATA'!Z200/$B200,2),"")))</f>
        <v>0.1</v>
      </c>
      <c r="K200" s="296">
        <f>IF(OR($B200="*",$B200&lt;400),"",IF(AND('201819 DATA'!AA200="*",$B200&gt;=400),"*",IF($B200&gt;=400,ROUND('201819 DATA'!AA200/$B200,2),"")))</f>
        <v>0.13</v>
      </c>
      <c r="L200" s="296">
        <f>IF(OR($B200="*",$B200&lt;400),"",IF(AND('201819 DATA'!AB200="*",$B200&gt;=400),"*",IF($B200&gt;=400,ROUND('201819 DATA'!AB200/$B200,2),"")))</f>
        <v>0.19</v>
      </c>
      <c r="M200" s="296">
        <f>IF(OR($B200="*",$B200&lt;400),"",IF(AND('201819 DATA'!AC200="*",$B200&gt;=400),"*",IF($B200&gt;=400,ROUND('201819 DATA'!AC200/$B200,2),"")))</f>
        <v>0.21</v>
      </c>
      <c r="N200" s="296">
        <f>IF(OR($B200="*",$B200&lt;400),"",IF(AND('201819 DATA'!AD200="*",$B200&gt;=400),"*",IF($B200&gt;=400,ROUND('201819 DATA'!AD200/$B200,2),"")))</f>
        <v>0.23</v>
      </c>
      <c r="O200" s="296">
        <f>IF(OR($B200="*",$B200&lt;400),"",IF(AND('201819 DATA'!AE200="*",$B200&gt;=400),"*",IF($B200&gt;=400,ROUND('201819 DATA'!AE200/$B200,2),"")))</f>
        <v>0.04</v>
      </c>
      <c r="P200" s="297"/>
      <c r="Q200" s="296">
        <f>IF(OR($B200="*",$B200&lt;400),"",IF(AND('201819 DATA'!FL200="*",$B200&gt;=400),"*",IF($B200&gt;=400,ROUND('201819 DATA'!FL200/$B200,2),"")))</f>
        <v>0.6</v>
      </c>
      <c r="R200" s="289">
        <f>IF(OR($C200="*",$C200&lt;400),"",IF(AND('201819 DATA'!F200="*",$C200&gt;=400),"*",IF($C200&gt;=400,ROUND('201819 DATA'!F200/$C200,2),"")))</f>
        <v>0.47</v>
      </c>
      <c r="S200" s="289">
        <f>IF(OR($C200="*",$C200&lt;400),"",IF(AND('201819 DATA'!G200="*",$C200&gt;=400),"*",IF($C200&gt;=400,ROUND('201819 DATA'!G200/$C200,2),"")))</f>
        <v>0.08</v>
      </c>
      <c r="T200" s="289">
        <f>IF(OR($C200="*",$C200&lt;400),"",IF(AND('201819 DATA'!H200="*",$C200&gt;=400),"*",IF($C200&gt;=400,ROUND('201819 DATA'!H200/$C200,2),"")))</f>
        <v>0.35</v>
      </c>
      <c r="U200" s="289">
        <f>IF(OR($C200="*",$C200&lt;400),"",IF(AND('201819 DATA'!FM200="*",$C200&gt;=400),"*",IF($C200&gt;=400,ROUND('201819 DATA'!FM200/$C200,2),"")))</f>
        <v>0.11</v>
      </c>
      <c r="V200" s="312">
        <f>IF(OR($D200="*",$D200&lt;400),"",IF(AND('201819 DATA'!M200="*",$D200&gt;=400),"*",IF($D200&gt;=400,ROUND('201819 DATA'!M200/$D200,2),"")))</f>
        <v>0.4</v>
      </c>
      <c r="W200" s="312">
        <f>IF(OR($D200="*",$D200&lt;400),"",IF(AND('201819 DATA'!N200="*",$D200&gt;=400),"*",IF($D200&gt;=400,ROUND('201819 DATA'!N200/$D200,2),"")))</f>
        <v>0.25</v>
      </c>
      <c r="X200" s="312">
        <f>IF(OR($D200="*",$D200&lt;400),"",IF(AND('201819 DATA'!O200="*",$D200&gt;=400),"*",IF($D200&gt;=400,ROUND('201819 DATA'!O200/$D200,2),"")))</f>
        <v>0.09</v>
      </c>
      <c r="Y200" s="312">
        <f>IF(OR($D200="*",$D200&lt;400),"",IF(AND('201819 DATA'!P200="*",$D200&gt;=400),"*",IF($D200&gt;=400,ROUND('201819 DATA'!P200/$D200,2),"")))</f>
        <v>0.14000000000000001</v>
      </c>
      <c r="Z200" s="312">
        <f>IF(OR($D200="*",$D200&lt;400),"",IF(AND('201819 DATA'!Q200="*",$D200&gt;=400),"*",IF($D200&gt;=400,ROUND('201819 DATA'!Q200/$D200,2),"")))</f>
        <v>7.0000000000000007E-2</v>
      </c>
      <c r="AA200" s="312">
        <f>IF(OR($D200="*",$D200&lt;400),"",IF(AND('201819 DATA'!R200="*",$D200&gt;=400),"*",IF($D200&gt;=400,ROUND('201819 DATA'!R200/$D200,2),"")))</f>
        <v>0.04</v>
      </c>
      <c r="AB200" s="312">
        <f>IF(OR($D200="*",$D200&lt;400),"",IF(AND('201819 DATA'!S200="*",$D200&gt;=400),"*",IF($D200&gt;=400,ROUND('201819 DATA'!S200/$D200,2),"")))</f>
        <v>0</v>
      </c>
      <c r="AC200" s="312">
        <f>IF(OR($D200="*",$D200&lt;400),"",IF(AND('201819 DATA'!T200="*",$D200&gt;=400),"*",IF($D200&gt;=400,ROUND('201819 DATA'!T200/$D200,2),"")))</f>
        <v>0</v>
      </c>
      <c r="AD200" s="289">
        <f>IF(OR($C200="*",$C200&lt;400),"",IF(AND('201819 DATA'!BC200="*",$C200&gt;=400),"*",IF($C200&gt;=400,ROUND('201819 DATA'!BC200/$C200,2),"")))</f>
        <v>0.02</v>
      </c>
      <c r="AE200" s="289">
        <f>IF(OR($C200="*",$C200&lt;400),"",IF(AND('201819 DATA'!BD200="*",$C200&gt;=400),"*",IF($C200&gt;=400,ROUND('201819 DATA'!BD200/$C200,2),"")))</f>
        <v>0.06</v>
      </c>
      <c r="AF200" s="289">
        <f>IF(OR($C200="*",$C200&lt;400),"",IF(AND('201819 DATA'!BE200="*",$C200&gt;=400),"*",IF($C200&gt;=400,ROUND('201819 DATA'!BE200/$C200,2),"")))</f>
        <v>0.02</v>
      </c>
      <c r="AG200" s="289">
        <f>IF(OR($C200="*",$C200&lt;400),"",IF(AND('201819 DATA'!BF200="*",$C200&gt;=400),"*",IF($C200&gt;=400,ROUND('201819 DATA'!BF200/$C200,2),"")))</f>
        <v>0.02</v>
      </c>
      <c r="AH200" s="289">
        <f>IF(OR($C200="*",$C200&lt;400),"",IF(AND('201819 DATA'!BG200="*",$C200&gt;=400),"*",IF($C200&gt;=400,ROUND('201819 DATA'!BG200/$C200,2),"")))</f>
        <v>0.01</v>
      </c>
      <c r="AI200" s="289">
        <f>IF(OR($C200="*",$C200&lt;400),"",IF(AND('201819 DATA'!BH200="*",$C200&gt;=400),"*",IF($C200&gt;=400,ROUND('201819 DATA'!BH200/$C200,2),"")))</f>
        <v>0.01</v>
      </c>
      <c r="AJ200" s="289">
        <f>IF(OR($C200="*",$C200&lt;400),"",IF(AND('201819 DATA'!BI200="*",$C200&gt;=400),"*",IF($C200&gt;=400,ROUND('201819 DATA'!BI200/$C200,2),"")))</f>
        <v>0.04</v>
      </c>
      <c r="AK200" s="289">
        <f>IF(OR($C200="*",$C200&lt;400),"",IF(AND('201819 DATA'!BJ200="*",$C200&gt;=400),"*",IF($C200&gt;=400,ROUND('201819 DATA'!BJ200/$C200,2),"")))</f>
        <v>0</v>
      </c>
      <c r="AL200" s="289">
        <f>IF(OR($C200="*",$C200&lt;400),"",IF(AND('201819 DATA'!BK200="*",$C200&gt;=400),"*",IF($C200&gt;=400,ROUND('201819 DATA'!BK200/$C200,2),"")))</f>
        <v>0.05</v>
      </c>
      <c r="AM200" s="289">
        <f>IF(OR($C200="*",$C200&lt;400),"",IF(AND('201819 DATA'!BL200="*",$C200&gt;=400),"*",IF($C200&gt;=400,ROUND('201819 DATA'!BL200/$C200,2),"")))</f>
        <v>0.06</v>
      </c>
      <c r="AN200" s="289">
        <f>IF(OR($C200="*",$C200&lt;400),"",IF(AND('201819 DATA'!BM200="*",$C200&gt;=400),"*",IF($C200&gt;=400,ROUND('201819 DATA'!BM200/$C200,2),"")))</f>
        <v>0.15</v>
      </c>
      <c r="AO200" s="289">
        <f>IF(OR($C200="*",$C200&lt;400),"",IF(AND('201819 DATA'!BN200="*",$C200&gt;=400),"*",IF($C200&gt;=400,ROUND('201819 DATA'!BN200/$C200,2),"")))</f>
        <v>0.02</v>
      </c>
      <c r="AP200" s="289">
        <f>IF(OR($C200="*",$C200&lt;400),"",IF(AND('201819 DATA'!BO200="*",$C200&gt;=400),"*",IF($C200&gt;=400,ROUND('201819 DATA'!BO200/$C200,2),"")))</f>
        <v>7.0000000000000007E-2</v>
      </c>
      <c r="AQ200" s="289">
        <f>IF(OR($C200="*",$C200&lt;400),"",IF(AND('201819 DATA'!BP200="*",$C200&gt;=400),"*",IF($C200&gt;=400,ROUND('201819 DATA'!BP200/$C200,2),"")))</f>
        <v>0.06</v>
      </c>
      <c r="AR200" s="289">
        <f>IF(OR($C200="*",$C200&lt;400),"",IF(AND('201819 DATA'!BQ200="*",$C200&gt;=400),"*",IF($C200&gt;=400,ROUND('201819 DATA'!BQ200/$C200,2),"")))</f>
        <v>0.06</v>
      </c>
      <c r="AS200" s="289">
        <f>IF(OR($C200="*",$C200&lt;400),"",IF(AND('201819 DATA'!BR200="*",$C200&gt;=400),"*",IF($C200&gt;=400,ROUND('201819 DATA'!BR200/$C200,2),"")))</f>
        <v>0.02</v>
      </c>
      <c r="AT200" s="289">
        <f>IF(OR($C200="*",$C200&lt;400),"",IF(AND('201819 DATA'!BS200="*",$C200&gt;=400),"*",IF($C200&gt;=400,ROUND('201819 DATA'!BS200/$C200,2),"")))</f>
        <v>0</v>
      </c>
      <c r="AU200" s="289">
        <f>IF(OR($C200="*",$C200&lt;400),"",IF(AND('201819 DATA'!BT200="*",$C200&gt;=400),"*",IF($C200&gt;=400,ROUND('201819 DATA'!BT200/$C200,2),"")))</f>
        <v>0.15</v>
      </c>
      <c r="AV200" s="289">
        <f>IF(OR($C200="*",$C200&lt;400),"",IF(AND('201819 DATA'!BU200="*",$C200&gt;=400),"*",IF($C200&gt;=400,ROUND('201819 DATA'!BU200/$C200,2),"")))</f>
        <v>0.08</v>
      </c>
      <c r="AW200" s="289">
        <f>IF(OR($C200="*",$C200&lt;400),"",IF(AND('201819 DATA'!BV200="*",$C200&gt;=400),"*",IF($C200&gt;=400,ROUND('201819 DATA'!BV200/$C200,2),"")))</f>
        <v>0</v>
      </c>
      <c r="AX200" s="289">
        <f>IF(OR($C200="*",$C200&lt;400),"",IF(AND('201819 DATA'!BW200="*",$C200&gt;=400),"*",IF($C200&gt;=400,ROUND('201819 DATA'!BW200/$C200,2),"")))</f>
        <v>7.0000000000000007E-2</v>
      </c>
    </row>
    <row r="201" spans="1:50" x14ac:dyDescent="0.2">
      <c r="A201" s="13" t="s">
        <v>1553</v>
      </c>
      <c r="B201" s="287">
        <f>'201819 DATA'!B201</f>
        <v>380665</v>
      </c>
      <c r="C201" s="288">
        <f>'201819 DATA'!C201</f>
        <v>315675</v>
      </c>
      <c r="D201" s="293">
        <f>'201819 DATA'!FN201</f>
        <v>107055</v>
      </c>
      <c r="G201" s="295">
        <f t="shared" si="3"/>
        <v>0.83</v>
      </c>
      <c r="H201" s="289">
        <f>IF(OR($C201="*",$C201&lt;400),"",IF(AND('201819 DATA'!F201="*",$C201&gt;=400),"*",IF($C201&gt;=400,ROUND('201819 DATA'!F201/$C201,2),"")))</f>
        <v>0.33</v>
      </c>
      <c r="I201" s="296">
        <f>IF(OR($B201="*",$B201&lt;400),"",IF(AND('201819 DATA'!Y201="*",$B201&gt;=400),"*",IF($B201&gt;=400,ROUND('201819 DATA'!Y201/$B201,2),"")))</f>
        <v>0.19</v>
      </c>
      <c r="J201" s="296">
        <f>IF(OR($B201="*",$B201&lt;400),"",IF(AND('201819 DATA'!Z201="*",$B201&gt;=400),"*",IF($B201&gt;=400,ROUND('201819 DATA'!Z201/$B201,2),"")))</f>
        <v>0.12</v>
      </c>
      <c r="K201" s="296">
        <f>IF(OR($B201="*",$B201&lt;400),"",IF(AND('201819 DATA'!AA201="*",$B201&gt;=400),"*",IF($B201&gt;=400,ROUND('201819 DATA'!AA201/$B201,2),"")))</f>
        <v>0.15</v>
      </c>
      <c r="L201" s="296">
        <f>IF(OR($B201="*",$B201&lt;400),"",IF(AND('201819 DATA'!AB201="*",$B201&gt;=400),"*",IF($B201&gt;=400,ROUND('201819 DATA'!AB201/$B201,2),"")))</f>
        <v>0.16</v>
      </c>
      <c r="M201" s="296">
        <f>IF(OR($B201="*",$B201&lt;400),"",IF(AND('201819 DATA'!AC201="*",$B201&gt;=400),"*",IF($B201&gt;=400,ROUND('201819 DATA'!AC201/$B201,2),"")))</f>
        <v>0.19</v>
      </c>
      <c r="N201" s="296">
        <f>IF(OR($B201="*",$B201&lt;400),"",IF(AND('201819 DATA'!AD201="*",$B201&gt;=400),"*",IF($B201&gt;=400,ROUND('201819 DATA'!AD201/$B201,2),"")))</f>
        <v>0.15</v>
      </c>
      <c r="O201" s="296">
        <f>IF(OR($B201="*",$B201&lt;400),"",IF(AND('201819 DATA'!AE201="*",$B201&gt;=400),"*",IF($B201&gt;=400,ROUND('201819 DATA'!AE201/$B201,2),"")))</f>
        <v>0.02</v>
      </c>
      <c r="P201" s="297"/>
      <c r="Q201" s="296">
        <f>IF(OR($B201="*",$B201&lt;400),"",IF(AND('201819 DATA'!FL201="*",$B201&gt;=400),"*",IF($B201&gt;=400,ROUND('201819 DATA'!FL201/$B201,2),"")))</f>
        <v>0.59</v>
      </c>
      <c r="R201" s="289">
        <f>IF(OR($C201="*",$C201&lt;400),"",IF(AND('201819 DATA'!F201="*",$C201&gt;=400),"*",IF($C201&gt;=400,ROUND('201819 DATA'!F201/$C201,2),"")))</f>
        <v>0.33</v>
      </c>
      <c r="S201" s="289">
        <f>IF(OR($C201="*",$C201&lt;400),"",IF(AND('201819 DATA'!G201="*",$C201&gt;=400),"*",IF($C201&gt;=400,ROUND('201819 DATA'!G201/$C201,2),"")))</f>
        <v>0.18</v>
      </c>
      <c r="T201" s="289">
        <f>IF(OR($C201="*",$C201&lt;400),"",IF(AND('201819 DATA'!H201="*",$C201&gt;=400),"*",IF($C201&gt;=400,ROUND('201819 DATA'!H201/$C201,2),"")))</f>
        <v>0.36</v>
      </c>
      <c r="U201" s="289">
        <f>IF(OR($C201="*",$C201&lt;400),"",IF(AND('201819 DATA'!FM201="*",$C201&gt;=400),"*",IF($C201&gt;=400,ROUND('201819 DATA'!FM201/$C201,2),"")))</f>
        <v>0.13</v>
      </c>
      <c r="V201" s="312">
        <f>IF(OR($D201="*",$D201&lt;400),"",IF(AND('201819 DATA'!M201="*",$D201&gt;=400),"*",IF($D201&gt;=400,ROUND('201819 DATA'!M201/$D201,2),"")))</f>
        <v>0.47</v>
      </c>
      <c r="W201" s="312">
        <f>IF(OR($D201="*",$D201&lt;400),"",IF(AND('201819 DATA'!N201="*",$D201&gt;=400),"*",IF($D201&gt;=400,ROUND('201819 DATA'!N201/$D201,2),"")))</f>
        <v>0.24</v>
      </c>
      <c r="X201" s="312">
        <f>IF(OR($D201="*",$D201&lt;400),"",IF(AND('201819 DATA'!O201="*",$D201&gt;=400),"*",IF($D201&gt;=400,ROUND('201819 DATA'!O201/$D201,2),"")))</f>
        <v>0.1</v>
      </c>
      <c r="Y201" s="312">
        <f>IF(OR($D201="*",$D201&lt;400),"",IF(AND('201819 DATA'!P201="*",$D201&gt;=400),"*",IF($D201&gt;=400,ROUND('201819 DATA'!P201/$D201,2),"")))</f>
        <v>0.12</v>
      </c>
      <c r="Z201" s="312">
        <f>IF(OR($D201="*",$D201&lt;400),"",IF(AND('201819 DATA'!Q201="*",$D201&gt;=400),"*",IF($D201&gt;=400,ROUND('201819 DATA'!Q201/$D201,2),"")))</f>
        <v>0.04</v>
      </c>
      <c r="AA201" s="312">
        <f>IF(OR($D201="*",$D201&lt;400),"",IF(AND('201819 DATA'!R201="*",$D201&gt;=400),"*",IF($D201&gt;=400,ROUND('201819 DATA'!R201/$D201,2),"")))</f>
        <v>0.02</v>
      </c>
      <c r="AB201" s="312">
        <f>IF(OR($D201="*",$D201&lt;400),"",IF(AND('201819 DATA'!S201="*",$D201&gt;=400),"*",IF($D201&gt;=400,ROUND('201819 DATA'!S201/$D201,2),"")))</f>
        <v>0</v>
      </c>
      <c r="AC201" s="312">
        <f>IF(OR($D201="*",$D201&lt;400),"",IF(AND('201819 DATA'!T201="*",$D201&gt;=400),"*",IF($D201&gt;=400,ROUND('201819 DATA'!T201/$D201,2),"")))</f>
        <v>0</v>
      </c>
      <c r="AD201" s="289">
        <f>IF(OR($C201="*",$C201&lt;400),"",IF(AND('201819 DATA'!BC201="*",$C201&gt;=400),"*",IF($C201&gt;=400,ROUND('201819 DATA'!BC201/$C201,2),"")))</f>
        <v>0.03</v>
      </c>
      <c r="AE201" s="289">
        <f>IF(OR($C201="*",$C201&lt;400),"",IF(AND('201819 DATA'!BD201="*",$C201&gt;=400),"*",IF($C201&gt;=400,ROUND('201819 DATA'!BD201/$C201,2),"")))</f>
        <v>0.09</v>
      </c>
      <c r="AF201" s="289">
        <f>IF(OR($C201="*",$C201&lt;400),"",IF(AND('201819 DATA'!BE201="*",$C201&gt;=400),"*",IF($C201&gt;=400,ROUND('201819 DATA'!BE201/$C201,2),"")))</f>
        <v>0.03</v>
      </c>
      <c r="AG201" s="289">
        <f>IF(OR($C201="*",$C201&lt;400),"",IF(AND('201819 DATA'!BF201="*",$C201&gt;=400),"*",IF($C201&gt;=400,ROUND('201819 DATA'!BF201/$C201,2),"")))</f>
        <v>0.03</v>
      </c>
      <c r="AH201" s="289">
        <f>IF(OR($C201="*",$C201&lt;400),"",IF(AND('201819 DATA'!BG201="*",$C201&gt;=400),"*",IF($C201&gt;=400,ROUND('201819 DATA'!BG201/$C201,2),"")))</f>
        <v>0</v>
      </c>
      <c r="AI201" s="289">
        <f>IF(OR($C201="*",$C201&lt;400),"",IF(AND('201819 DATA'!BH201="*",$C201&gt;=400),"*",IF($C201&gt;=400,ROUND('201819 DATA'!BH201/$C201,2),"")))</f>
        <v>0.02</v>
      </c>
      <c r="AJ201" s="289">
        <f>IF(OR($C201="*",$C201&lt;400),"",IF(AND('201819 DATA'!BI201="*",$C201&gt;=400),"*",IF($C201&gt;=400,ROUND('201819 DATA'!BI201/$C201,2),"")))</f>
        <v>0.04</v>
      </c>
      <c r="AK201" s="289">
        <f>IF(OR($C201="*",$C201&lt;400),"",IF(AND('201819 DATA'!BJ201="*",$C201&gt;=400),"*",IF($C201&gt;=400,ROUND('201819 DATA'!BJ201/$C201,2),"")))</f>
        <v>0.01</v>
      </c>
      <c r="AL201" s="289">
        <f>IF(OR($C201="*",$C201&lt;400),"",IF(AND('201819 DATA'!BK201="*",$C201&gt;=400),"*",IF($C201&gt;=400,ROUND('201819 DATA'!BK201/$C201,2),"")))</f>
        <v>0.06</v>
      </c>
      <c r="AM201" s="289">
        <f>IF(OR($C201="*",$C201&lt;400),"",IF(AND('201819 DATA'!BL201="*",$C201&gt;=400),"*",IF($C201&gt;=400,ROUND('201819 DATA'!BL201/$C201,2),"")))</f>
        <v>7.0000000000000007E-2</v>
      </c>
      <c r="AN201" s="289">
        <f>IF(OR($C201="*",$C201&lt;400),"",IF(AND('201819 DATA'!BM201="*",$C201&gt;=400),"*",IF($C201&gt;=400,ROUND('201819 DATA'!BM201/$C201,2),"")))</f>
        <v>0.13</v>
      </c>
      <c r="AO201" s="289">
        <f>IF(OR($C201="*",$C201&lt;400),"",IF(AND('201819 DATA'!BN201="*",$C201&gt;=400),"*",IF($C201&gt;=400,ROUND('201819 DATA'!BN201/$C201,2),"")))</f>
        <v>0.02</v>
      </c>
      <c r="AP201" s="289">
        <f>IF(OR($C201="*",$C201&lt;400),"",IF(AND('201819 DATA'!BO201="*",$C201&gt;=400),"*",IF($C201&gt;=400,ROUND('201819 DATA'!BO201/$C201,2),"")))</f>
        <v>0.06</v>
      </c>
      <c r="AQ201" s="289">
        <f>IF(OR($C201="*",$C201&lt;400),"",IF(AND('201819 DATA'!BP201="*",$C201&gt;=400),"*",IF($C201&gt;=400,ROUND('201819 DATA'!BP201/$C201,2),"")))</f>
        <v>0.06</v>
      </c>
      <c r="AR201" s="289">
        <f>IF(OR($C201="*",$C201&lt;400),"",IF(AND('201819 DATA'!BQ201="*",$C201&gt;=400),"*",IF($C201&gt;=400,ROUND('201819 DATA'!BQ201/$C201,2),"")))</f>
        <v>0.08</v>
      </c>
      <c r="AS201" s="289">
        <f>IF(OR($C201="*",$C201&lt;400),"",IF(AND('201819 DATA'!BR201="*",$C201&gt;=400),"*",IF($C201&gt;=400,ROUND('201819 DATA'!BR201/$C201,2),"")))</f>
        <v>0.01</v>
      </c>
      <c r="AT201" s="289">
        <f>IF(OR($C201="*",$C201&lt;400),"",IF(AND('201819 DATA'!BS201="*",$C201&gt;=400),"*",IF($C201&gt;=400,ROUND('201819 DATA'!BS201/$C201,2),"")))</f>
        <v>0.02</v>
      </c>
      <c r="AU201" s="289">
        <f>IF(OR($C201="*",$C201&lt;400),"",IF(AND('201819 DATA'!BT201="*",$C201&gt;=400),"*",IF($C201&gt;=400,ROUND('201819 DATA'!BT201/$C201,2),"")))</f>
        <v>0.08</v>
      </c>
      <c r="AV201" s="289">
        <f>IF(OR($C201="*",$C201&lt;400),"",IF(AND('201819 DATA'!BU201="*",$C201&gt;=400),"*",IF($C201&gt;=400,ROUND('201819 DATA'!BU201/$C201,2),"")))</f>
        <v>7.0000000000000007E-2</v>
      </c>
      <c r="AW201" s="289">
        <f>IF(OR($C201="*",$C201&lt;400),"",IF(AND('201819 DATA'!BV201="*",$C201&gt;=400),"*",IF($C201&gt;=400,ROUND('201819 DATA'!BV201/$C201,2),"")))</f>
        <v>0</v>
      </c>
      <c r="AX201" s="289">
        <f>IF(OR($C201="*",$C201&lt;400),"",IF(AND('201819 DATA'!BW201="*",$C201&gt;=400),"*",IF($C201&gt;=400,ROUND('201819 DATA'!BW201/$C201,2),"")))</f>
        <v>0.09</v>
      </c>
    </row>
    <row r="202" spans="1:50" x14ac:dyDescent="0.2">
      <c r="A202" s="13" t="s">
        <v>465</v>
      </c>
      <c r="B202" s="287">
        <f>'201819 DATA'!B202</f>
        <v>108360</v>
      </c>
      <c r="C202" s="288">
        <f>'201819 DATA'!C202</f>
        <v>82260</v>
      </c>
      <c r="D202" s="293">
        <f>'201819 DATA'!FN202</f>
        <v>22365</v>
      </c>
      <c r="G202" s="295">
        <f t="shared" si="3"/>
        <v>0.76</v>
      </c>
      <c r="H202" s="289">
        <f>IF(OR($C202="*",$C202&lt;400),"",IF(AND('201819 DATA'!F202="*",$C202&gt;=400),"*",IF($C202&gt;=400,ROUND('201819 DATA'!F202/$C202,2),"")))</f>
        <v>0.48</v>
      </c>
      <c r="I202" s="296">
        <f>IF(OR($B202="*",$B202&lt;400),"",IF(AND('201819 DATA'!Y202="*",$B202&gt;=400),"*",IF($B202&gt;=400,ROUND('201819 DATA'!Y202/$B202,2),"")))</f>
        <v>0.13</v>
      </c>
      <c r="J202" s="296">
        <f>IF(OR($B202="*",$B202&lt;400),"",IF(AND('201819 DATA'!Z202="*",$B202&gt;=400),"*",IF($B202&gt;=400,ROUND('201819 DATA'!Z202/$B202,2),"")))</f>
        <v>0.1</v>
      </c>
      <c r="K202" s="296">
        <f>IF(OR($B202="*",$B202&lt;400),"",IF(AND('201819 DATA'!AA202="*",$B202&gt;=400),"*",IF($B202&gt;=400,ROUND('201819 DATA'!AA202/$B202,2),"")))</f>
        <v>0.12</v>
      </c>
      <c r="L202" s="296">
        <f>IF(OR($B202="*",$B202&lt;400),"",IF(AND('201819 DATA'!AB202="*",$B202&gt;=400),"*",IF($B202&gt;=400,ROUND('201819 DATA'!AB202/$B202,2),"")))</f>
        <v>0.15</v>
      </c>
      <c r="M202" s="296">
        <f>IF(OR($B202="*",$B202&lt;400),"",IF(AND('201819 DATA'!AC202="*",$B202&gt;=400),"*",IF($B202&gt;=400,ROUND('201819 DATA'!AC202/$B202,2),"")))</f>
        <v>0.23</v>
      </c>
      <c r="N202" s="296">
        <f>IF(OR($B202="*",$B202&lt;400),"",IF(AND('201819 DATA'!AD202="*",$B202&gt;=400),"*",IF($B202&gt;=400,ROUND('201819 DATA'!AD202/$B202,2),"")))</f>
        <v>0.21</v>
      </c>
      <c r="O202" s="296">
        <f>IF(OR($B202="*",$B202&lt;400),"",IF(AND('201819 DATA'!AE202="*",$B202&gt;=400),"*",IF($B202&gt;=400,ROUND('201819 DATA'!AE202/$B202,2),"")))</f>
        <v>0.04</v>
      </c>
      <c r="P202" s="297"/>
      <c r="Q202" s="296">
        <f>IF(OR($B202="*",$B202&lt;400),"",IF(AND('201819 DATA'!FL202="*",$B202&gt;=400),"*",IF($B202&gt;=400,ROUND('201819 DATA'!FL202/$B202,2),"")))</f>
        <v>0.53</v>
      </c>
      <c r="R202" s="289">
        <f>IF(OR($C202="*",$C202&lt;400),"",IF(AND('201819 DATA'!F202="*",$C202&gt;=400),"*",IF($C202&gt;=400,ROUND('201819 DATA'!F202/$C202,2),"")))</f>
        <v>0.48</v>
      </c>
      <c r="S202" s="289">
        <f>IF(OR($C202="*",$C202&lt;400),"",IF(AND('201819 DATA'!G202="*",$C202&gt;=400),"*",IF($C202&gt;=400,ROUND('201819 DATA'!G202/$C202,2),"")))</f>
        <v>0.1</v>
      </c>
      <c r="T202" s="289">
        <f>IF(OR($C202="*",$C202&lt;400),"",IF(AND('201819 DATA'!H202="*",$C202&gt;=400),"*",IF($C202&gt;=400,ROUND('201819 DATA'!H202/$C202,2),"")))</f>
        <v>0.28000000000000003</v>
      </c>
      <c r="U202" s="289">
        <f>IF(OR($C202="*",$C202&lt;400),"",IF(AND('201819 DATA'!FM202="*",$C202&gt;=400),"*",IF($C202&gt;=400,ROUND('201819 DATA'!FM202/$C202,2),"")))</f>
        <v>0.14000000000000001</v>
      </c>
      <c r="V202" s="312">
        <f>IF(OR($D202="*",$D202&lt;400),"",IF(AND('201819 DATA'!M202="*",$D202&gt;=400),"*",IF($D202&gt;=400,ROUND('201819 DATA'!M202/$D202,2),"")))</f>
        <v>0.41</v>
      </c>
      <c r="W202" s="312">
        <f>IF(OR($D202="*",$D202&lt;400),"",IF(AND('201819 DATA'!N202="*",$D202&gt;=400),"*",IF($D202&gt;=400,ROUND('201819 DATA'!N202/$D202,2),"")))</f>
        <v>0.23</v>
      </c>
      <c r="X202" s="312">
        <f>IF(OR($D202="*",$D202&lt;400),"",IF(AND('201819 DATA'!O202="*",$D202&gt;=400),"*",IF($D202&gt;=400,ROUND('201819 DATA'!O202/$D202,2),"")))</f>
        <v>0.1</v>
      </c>
      <c r="Y202" s="312">
        <f>IF(OR($D202="*",$D202&lt;400),"",IF(AND('201819 DATA'!P202="*",$D202&gt;=400),"*",IF($D202&gt;=400,ROUND('201819 DATA'!P202/$D202,2),"")))</f>
        <v>0.16</v>
      </c>
      <c r="Z202" s="312">
        <f>IF(OR($D202="*",$D202&lt;400),"",IF(AND('201819 DATA'!Q202="*",$D202&gt;=400),"*",IF($D202&gt;=400,ROUND('201819 DATA'!Q202/$D202,2),"")))</f>
        <v>0.06</v>
      </c>
      <c r="AA202" s="312">
        <f>IF(OR($D202="*",$D202&lt;400),"",IF(AND('201819 DATA'!R202="*",$D202&gt;=400),"*",IF($D202&gt;=400,ROUND('201819 DATA'!R202/$D202,2),"")))</f>
        <v>0.03</v>
      </c>
      <c r="AB202" s="312">
        <f>IF(OR($D202="*",$D202&lt;400),"",IF(AND('201819 DATA'!S202="*",$D202&gt;=400),"*",IF($D202&gt;=400,ROUND('201819 DATA'!S202/$D202,2),"")))</f>
        <v>0</v>
      </c>
      <c r="AC202" s="312">
        <f>IF(OR($D202="*",$D202&lt;400),"",IF(AND('201819 DATA'!T202="*",$D202&gt;=400),"*",IF($D202&gt;=400,ROUND('201819 DATA'!T202/$D202,2),"")))</f>
        <v>0</v>
      </c>
      <c r="AD202" s="289">
        <f>IF(OR($C202="*",$C202&lt;400),"",IF(AND('201819 DATA'!BC202="*",$C202&gt;=400),"*",IF($C202&gt;=400,ROUND('201819 DATA'!BC202/$C202,2),"")))</f>
        <v>0.04</v>
      </c>
      <c r="AE202" s="289">
        <f>IF(OR($C202="*",$C202&lt;400),"",IF(AND('201819 DATA'!BD202="*",$C202&gt;=400),"*",IF($C202&gt;=400,ROUND('201819 DATA'!BD202/$C202,2),"")))</f>
        <v>0.09</v>
      </c>
      <c r="AF202" s="289">
        <f>IF(OR($C202="*",$C202&lt;400),"",IF(AND('201819 DATA'!BE202="*",$C202&gt;=400),"*",IF($C202&gt;=400,ROUND('201819 DATA'!BE202/$C202,2),"")))</f>
        <v>0.02</v>
      </c>
      <c r="AG202" s="289">
        <f>IF(OR($C202="*",$C202&lt;400),"",IF(AND('201819 DATA'!BF202="*",$C202&gt;=400),"*",IF($C202&gt;=400,ROUND('201819 DATA'!BF202/$C202,2),"")))</f>
        <v>0.02</v>
      </c>
      <c r="AH202" s="289">
        <f>IF(OR($C202="*",$C202&lt;400),"",IF(AND('201819 DATA'!BG202="*",$C202&gt;=400),"*",IF($C202&gt;=400,ROUND('201819 DATA'!BG202/$C202,2),"")))</f>
        <v>0.01</v>
      </c>
      <c r="AI202" s="289">
        <f>IF(OR($C202="*",$C202&lt;400),"",IF(AND('201819 DATA'!BH202="*",$C202&gt;=400),"*",IF($C202&gt;=400,ROUND('201819 DATA'!BH202/$C202,2),"")))</f>
        <v>0.02</v>
      </c>
      <c r="AJ202" s="289">
        <f>IF(OR($C202="*",$C202&lt;400),"",IF(AND('201819 DATA'!BI202="*",$C202&gt;=400),"*",IF($C202&gt;=400,ROUND('201819 DATA'!BI202/$C202,2),"")))</f>
        <v>0</v>
      </c>
      <c r="AK202" s="289">
        <f>IF(OR($C202="*",$C202&lt;400),"",IF(AND('201819 DATA'!BJ202="*",$C202&gt;=400),"*",IF($C202&gt;=400,ROUND('201819 DATA'!BJ202/$C202,2),"")))</f>
        <v>0.01</v>
      </c>
      <c r="AL202" s="289">
        <f>IF(OR($C202="*",$C202&lt;400),"",IF(AND('201819 DATA'!BK202="*",$C202&gt;=400),"*",IF($C202&gt;=400,ROUND('201819 DATA'!BK202/$C202,2),"")))</f>
        <v>0.06</v>
      </c>
      <c r="AM202" s="289">
        <f>IF(OR($C202="*",$C202&lt;400),"",IF(AND('201819 DATA'!BL202="*",$C202&gt;=400),"*",IF($C202&gt;=400,ROUND('201819 DATA'!BL202/$C202,2),"")))</f>
        <v>0.09</v>
      </c>
      <c r="AN202" s="289">
        <f>IF(OR($C202="*",$C202&lt;400),"",IF(AND('201819 DATA'!BM202="*",$C202&gt;=400),"*",IF($C202&gt;=400,ROUND('201819 DATA'!BM202/$C202,2),"")))</f>
        <v>0.13</v>
      </c>
      <c r="AO202" s="289">
        <f>IF(OR($C202="*",$C202&lt;400),"",IF(AND('201819 DATA'!BN202="*",$C202&gt;=400),"*",IF($C202&gt;=400,ROUND('201819 DATA'!BN202/$C202,2),"")))</f>
        <v>0.02</v>
      </c>
      <c r="AP202" s="289">
        <f>IF(OR($C202="*",$C202&lt;400),"",IF(AND('201819 DATA'!BO202="*",$C202&gt;=400),"*",IF($C202&gt;=400,ROUND('201819 DATA'!BO202/$C202,2),"")))</f>
        <v>0.09</v>
      </c>
      <c r="AQ202" s="289">
        <f>IF(OR($C202="*",$C202&lt;400),"",IF(AND('201819 DATA'!BP202="*",$C202&gt;=400),"*",IF($C202&gt;=400,ROUND('201819 DATA'!BP202/$C202,2),"")))</f>
        <v>0.06</v>
      </c>
      <c r="AR202" s="289">
        <f>IF(OR($C202="*",$C202&lt;400),"",IF(AND('201819 DATA'!BQ202="*",$C202&gt;=400),"*",IF($C202&gt;=400,ROUND('201819 DATA'!BQ202/$C202,2),"")))</f>
        <v>7.0000000000000007E-2</v>
      </c>
      <c r="AS202" s="289">
        <f>IF(OR($C202="*",$C202&lt;400),"",IF(AND('201819 DATA'!BR202="*",$C202&gt;=400),"*",IF($C202&gt;=400,ROUND('201819 DATA'!BR202/$C202,2),"")))</f>
        <v>0.02</v>
      </c>
      <c r="AT202" s="289">
        <f>IF(OR($C202="*",$C202&lt;400),"",IF(AND('201819 DATA'!BS202="*",$C202&gt;=400),"*",IF($C202&gt;=400,ROUND('201819 DATA'!BS202/$C202,2),"")))</f>
        <v>0</v>
      </c>
      <c r="AU202" s="289">
        <f>IF(OR($C202="*",$C202&lt;400),"",IF(AND('201819 DATA'!BT202="*",$C202&gt;=400),"*",IF($C202&gt;=400,ROUND('201819 DATA'!BT202/$C202,2),"")))</f>
        <v>0.12</v>
      </c>
      <c r="AV202" s="289">
        <f>IF(OR($C202="*",$C202&lt;400),"",IF(AND('201819 DATA'!BU202="*",$C202&gt;=400),"*",IF($C202&gt;=400,ROUND('201819 DATA'!BU202/$C202,2),"")))</f>
        <v>0.06</v>
      </c>
      <c r="AW202" s="289">
        <f>IF(OR($C202="*",$C202&lt;400),"",IF(AND('201819 DATA'!BV202="*",$C202&gt;=400),"*",IF($C202&gt;=400,ROUND('201819 DATA'!BV202/$C202,2),"")))</f>
        <v>0</v>
      </c>
      <c r="AX202" s="289">
        <f>IF(OR($C202="*",$C202&lt;400),"",IF(AND('201819 DATA'!BW202="*",$C202&gt;=400),"*",IF($C202&gt;=400,ROUND('201819 DATA'!BW202/$C202,2),"")))</f>
        <v>7.0000000000000007E-2</v>
      </c>
    </row>
    <row r="203" spans="1:50" x14ac:dyDescent="0.2">
      <c r="A203" s="13" t="s">
        <v>218</v>
      </c>
      <c r="B203" s="287">
        <f>'201819 DATA'!B203</f>
        <v>3530</v>
      </c>
      <c r="C203" s="288">
        <f>'201819 DATA'!C203</f>
        <v>3155</v>
      </c>
      <c r="D203" s="293" t="str">
        <f>'201819 DATA'!FN203</f>
        <v>*</v>
      </c>
      <c r="G203" s="295">
        <f t="shared" si="3"/>
        <v>0.89</v>
      </c>
      <c r="H203" s="289">
        <f>IF(OR($C203="*",$C203&lt;400),"",IF(AND('201819 DATA'!F203="*",$C203&gt;=400),"*",IF($C203&gt;=400,ROUND('201819 DATA'!F203/$C203,2),"")))</f>
        <v>0.68</v>
      </c>
      <c r="I203" s="296">
        <f>IF(OR($B203="*",$B203&lt;400),"",IF(AND('201819 DATA'!Y203="*",$B203&gt;=400),"*",IF($B203&gt;=400,ROUND('201819 DATA'!Y203/$B203,2),"")))</f>
        <v>0</v>
      </c>
      <c r="J203" s="296">
        <f>IF(OR($B203="*",$B203&lt;400),"",IF(AND('201819 DATA'!Z203="*",$B203&gt;=400),"*",IF($B203&gt;=400,ROUND('201819 DATA'!Z203/$B203,2),"")))</f>
        <v>0.19</v>
      </c>
      <c r="K203" s="296">
        <f>IF(OR($B203="*",$B203&lt;400),"",IF(AND('201819 DATA'!AA203="*",$B203&gt;=400),"*",IF($B203&gt;=400,ROUND('201819 DATA'!AA203/$B203,2),"")))</f>
        <v>0.28000000000000003</v>
      </c>
      <c r="L203" s="296">
        <f>IF(OR($B203="*",$B203&lt;400),"",IF(AND('201819 DATA'!AB203="*",$B203&gt;=400),"*",IF($B203&gt;=400,ROUND('201819 DATA'!AB203/$B203,2),"")))</f>
        <v>0.27</v>
      </c>
      <c r="M203" s="296">
        <f>IF(OR($B203="*",$B203&lt;400),"",IF(AND('201819 DATA'!AC203="*",$B203&gt;=400),"*",IF($B203&gt;=400,ROUND('201819 DATA'!AC203/$B203,2),"")))</f>
        <v>0.1</v>
      </c>
      <c r="N203" s="296">
        <f>IF(OR($B203="*",$B203&lt;400),"",IF(AND('201819 DATA'!AD203="*",$B203&gt;=400),"*",IF($B203&gt;=400,ROUND('201819 DATA'!AD203/$B203,2),"")))</f>
        <v>0.06</v>
      </c>
      <c r="O203" s="296" t="str">
        <f>IF(OR($B203="*",$B203&lt;400),"",IF(AND('201819 DATA'!AE203="*",$B203&gt;=400),"*",IF($B203&gt;=400,ROUND('201819 DATA'!AE203/$B203,2),"")))</f>
        <v>*</v>
      </c>
      <c r="P203" s="297"/>
      <c r="Q203" s="296">
        <f>IF(OR($B203="*",$B203&lt;400),"",IF(AND('201819 DATA'!FL203="*",$B203&gt;=400),"*",IF($B203&gt;=400,ROUND('201819 DATA'!FL203/$B203,2),"")))</f>
        <v>0.02</v>
      </c>
      <c r="R203" s="289">
        <f>IF(OR($C203="*",$C203&lt;400),"",IF(AND('201819 DATA'!F203="*",$C203&gt;=400),"*",IF($C203&gt;=400,ROUND('201819 DATA'!F203/$C203,2),"")))</f>
        <v>0.68</v>
      </c>
      <c r="S203" s="289">
        <f>IF(OR($C203="*",$C203&lt;400),"",IF(AND('201819 DATA'!G203="*",$C203&gt;=400),"*",IF($C203&gt;=400,ROUND('201819 DATA'!G203/$C203,2),"")))</f>
        <v>0.18</v>
      </c>
      <c r="T203" s="289">
        <f>IF(OR($C203="*",$C203&lt;400),"",IF(AND('201819 DATA'!H203="*",$C203&gt;=400),"*",IF($C203&gt;=400,ROUND('201819 DATA'!H203/$C203,2),"")))</f>
        <v>0.03</v>
      </c>
      <c r="U203" s="289">
        <f>IF(OR($C203="*",$C203&lt;400),"",IF(AND('201819 DATA'!FM203="*",$C203&gt;=400),"*",IF($C203&gt;=400,ROUND('201819 DATA'!FM203/$C203,2),"")))</f>
        <v>0.1</v>
      </c>
      <c r="V203" s="312" t="str">
        <f>IF(OR($D203="*",$D203&lt;400),"",IF(AND('201819 DATA'!M203="*",$D203&gt;=400),"*",IF($D203&gt;=400,ROUND('201819 DATA'!M203/$D203,2),"")))</f>
        <v/>
      </c>
      <c r="W203" s="312" t="str">
        <f>IF(OR($D203="*",$D203&lt;400),"",IF(AND('201819 DATA'!N203="*",$D203&gt;=400),"*",IF($D203&gt;=400,ROUND('201819 DATA'!N203/$D203,2),"")))</f>
        <v/>
      </c>
      <c r="X203" s="312" t="str">
        <f>IF(OR($D203="*",$D203&lt;400),"",IF(AND('201819 DATA'!O203="*",$D203&gt;=400),"*",IF($D203&gt;=400,ROUND('201819 DATA'!O203/$D203,2),"")))</f>
        <v/>
      </c>
      <c r="Y203" s="312" t="str">
        <f>IF(OR($D203="*",$D203&lt;400),"",IF(AND('201819 DATA'!P203="*",$D203&gt;=400),"*",IF($D203&gt;=400,ROUND('201819 DATA'!P203/$D203,2),"")))</f>
        <v/>
      </c>
      <c r="Z203" s="312" t="str">
        <f>IF(OR($D203="*",$D203&lt;400),"",IF(AND('201819 DATA'!Q203="*",$D203&gt;=400),"*",IF($D203&gt;=400,ROUND('201819 DATA'!Q203/$D203,2),"")))</f>
        <v/>
      </c>
      <c r="AA203" s="312" t="str">
        <f>IF(OR($D203="*",$D203&lt;400),"",IF(AND('201819 DATA'!R203="*",$D203&gt;=400),"*",IF($D203&gt;=400,ROUND('201819 DATA'!R203/$D203,2),"")))</f>
        <v/>
      </c>
      <c r="AB203" s="312" t="str">
        <f>IF(OR($D203="*",$D203&lt;400),"",IF(AND('201819 DATA'!S203="*",$D203&gt;=400),"*",IF($D203&gt;=400,ROUND('201819 DATA'!S203/$D203,2),"")))</f>
        <v/>
      </c>
      <c r="AC203" s="312" t="str">
        <f>IF(OR($D203="*",$D203&lt;400),"",IF(AND('201819 DATA'!T203="*",$D203&gt;=400),"*",IF($D203&gt;=400,ROUND('201819 DATA'!T203/$D203,2),"")))</f>
        <v/>
      </c>
      <c r="AD203" s="289">
        <f>IF(OR($C203="*",$C203&lt;400),"",IF(AND('201819 DATA'!BC203="*",$C203&gt;=400),"*",IF($C203&gt;=400,ROUND('201819 DATA'!BC203/$C203,2),"")))</f>
        <v>0</v>
      </c>
      <c r="AE203" s="289">
        <f>IF(OR($C203="*",$C203&lt;400),"",IF(AND('201819 DATA'!BD203="*",$C203&gt;=400),"*",IF($C203&gt;=400,ROUND('201819 DATA'!BD203/$C203,2),"")))</f>
        <v>0</v>
      </c>
      <c r="AF203" s="289">
        <f>IF(OR($C203="*",$C203&lt;400),"",IF(AND('201819 DATA'!BE203="*",$C203&gt;=400),"*",IF($C203&gt;=400,ROUND('201819 DATA'!BE203/$C203,2),"")))</f>
        <v>0</v>
      </c>
      <c r="AG203" s="289">
        <f>IF(OR($C203="*",$C203&lt;400),"",IF(AND('201819 DATA'!BF203="*",$C203&gt;=400),"*",IF($C203&gt;=400,ROUND('201819 DATA'!BF203/$C203,2),"")))</f>
        <v>0</v>
      </c>
      <c r="AH203" s="289">
        <f>IF(OR($C203="*",$C203&lt;400),"",IF(AND('201819 DATA'!BG203="*",$C203&gt;=400),"*",IF($C203&gt;=400,ROUND('201819 DATA'!BG203/$C203,2),"")))</f>
        <v>0.64</v>
      </c>
      <c r="AI203" s="289" t="str">
        <f>IF(OR($C203="*",$C203&lt;400),"",IF(AND('201819 DATA'!BH203="*",$C203&gt;=400),"*",IF($C203&gt;=400,ROUND('201819 DATA'!BH203/$C203,2),"")))</f>
        <v>*</v>
      </c>
      <c r="AJ203" s="289">
        <f>IF(OR($C203="*",$C203&lt;400),"",IF(AND('201819 DATA'!BI203="*",$C203&gt;=400),"*",IF($C203&gt;=400,ROUND('201819 DATA'!BI203/$C203,2),"")))</f>
        <v>0</v>
      </c>
      <c r="AK203" s="289">
        <f>IF(OR($C203="*",$C203&lt;400),"",IF(AND('201819 DATA'!BJ203="*",$C203&gt;=400),"*",IF($C203&gt;=400,ROUND('201819 DATA'!BJ203/$C203,2),"")))</f>
        <v>0</v>
      </c>
      <c r="AL203" s="289">
        <f>IF(OR($C203="*",$C203&lt;400),"",IF(AND('201819 DATA'!BK203="*",$C203&gt;=400),"*",IF($C203&gt;=400,ROUND('201819 DATA'!BK203/$C203,2),"")))</f>
        <v>0</v>
      </c>
      <c r="AM203" s="289">
        <f>IF(OR($C203="*",$C203&lt;400),"",IF(AND('201819 DATA'!BL203="*",$C203&gt;=400),"*",IF($C203&gt;=400,ROUND('201819 DATA'!BL203/$C203,2),"")))</f>
        <v>0</v>
      </c>
      <c r="AN203" s="289">
        <f>IF(OR($C203="*",$C203&lt;400),"",IF(AND('201819 DATA'!BM203="*",$C203&gt;=400),"*",IF($C203&gt;=400,ROUND('201819 DATA'!BM203/$C203,2),"")))</f>
        <v>0</v>
      </c>
      <c r="AO203" s="289">
        <f>IF(OR($C203="*",$C203&lt;400),"",IF(AND('201819 DATA'!BN203="*",$C203&gt;=400),"*",IF($C203&gt;=400,ROUND('201819 DATA'!BN203/$C203,2),"")))</f>
        <v>0</v>
      </c>
      <c r="AP203" s="289">
        <f>IF(OR($C203="*",$C203&lt;400),"",IF(AND('201819 DATA'!BO203="*",$C203&gt;=400),"*",IF($C203&gt;=400,ROUND('201819 DATA'!BO203/$C203,2),"")))</f>
        <v>0</v>
      </c>
      <c r="AQ203" s="289">
        <f>IF(OR($C203="*",$C203&lt;400),"",IF(AND('201819 DATA'!BP203="*",$C203&gt;=400),"*",IF($C203&gt;=400,ROUND('201819 DATA'!BP203/$C203,2),"")))</f>
        <v>0</v>
      </c>
      <c r="AR203" s="289">
        <f>IF(OR($C203="*",$C203&lt;400),"",IF(AND('201819 DATA'!BQ203="*",$C203&gt;=400),"*",IF($C203&gt;=400,ROUND('201819 DATA'!BQ203/$C203,2),"")))</f>
        <v>0</v>
      </c>
      <c r="AS203" s="289">
        <f>IF(OR($C203="*",$C203&lt;400),"",IF(AND('201819 DATA'!BR203="*",$C203&gt;=400),"*",IF($C203&gt;=400,ROUND('201819 DATA'!BR203/$C203,2),"")))</f>
        <v>0</v>
      </c>
      <c r="AT203" s="289">
        <f>IF(OR($C203="*",$C203&lt;400),"",IF(AND('201819 DATA'!BS203="*",$C203&gt;=400),"*",IF($C203&gt;=400,ROUND('201819 DATA'!BS203/$C203,2),"")))</f>
        <v>0</v>
      </c>
      <c r="AU203" s="289">
        <f>IF(OR($C203="*",$C203&lt;400),"",IF(AND('201819 DATA'!BT203="*",$C203&gt;=400),"*",IF($C203&gt;=400,ROUND('201819 DATA'!BT203/$C203,2),"")))</f>
        <v>0.24</v>
      </c>
      <c r="AV203" s="289">
        <f>IF(OR($C203="*",$C203&lt;400),"",IF(AND('201819 DATA'!BU203="*",$C203&gt;=400),"*",IF($C203&gt;=400,ROUND('201819 DATA'!BU203/$C203,2),"")))</f>
        <v>0</v>
      </c>
      <c r="AW203" s="289">
        <f>IF(OR($C203="*",$C203&lt;400),"",IF(AND('201819 DATA'!BV203="*",$C203&gt;=400),"*",IF($C203&gt;=400,ROUND('201819 DATA'!BV203/$C203,2),"")))</f>
        <v>0</v>
      </c>
      <c r="AX203" s="289">
        <f>IF(OR($C203="*",$C203&lt;400),"",IF(AND('201819 DATA'!BW203="*",$C203&gt;=400),"*",IF($C203&gt;=400,ROUND('201819 DATA'!BW203/$C203,2),"")))</f>
        <v>0.12</v>
      </c>
    </row>
    <row r="204" spans="1:50" x14ac:dyDescent="0.2">
      <c r="A204" s="13" t="s">
        <v>382</v>
      </c>
      <c r="B204" s="287">
        <f>'201819 DATA'!B204</f>
        <v>96860</v>
      </c>
      <c r="C204" s="288">
        <f>'201819 DATA'!C204</f>
        <v>82785</v>
      </c>
      <c r="D204" s="293">
        <f>'201819 DATA'!FN204</f>
        <v>31390</v>
      </c>
      <c r="G204" s="295">
        <f t="shared" si="3"/>
        <v>0.85</v>
      </c>
      <c r="H204" s="289">
        <f>IF(OR($C204="*",$C204&lt;400),"",IF(AND('201819 DATA'!F204="*",$C204&gt;=400),"*",IF($C204&gt;=400,ROUND('201819 DATA'!F204/$C204,2),"")))</f>
        <v>0.45</v>
      </c>
      <c r="I204" s="296">
        <f>IF(OR($B204="*",$B204&lt;400),"",IF(AND('201819 DATA'!Y204="*",$B204&gt;=400),"*",IF($B204&gt;=400,ROUND('201819 DATA'!Y204/$B204,2),"")))</f>
        <v>0.09</v>
      </c>
      <c r="J204" s="296">
        <f>IF(OR($B204="*",$B204&lt;400),"",IF(AND('201819 DATA'!Z204="*",$B204&gt;=400),"*",IF($B204&gt;=400,ROUND('201819 DATA'!Z204/$B204,2),"")))</f>
        <v>0.12</v>
      </c>
      <c r="K204" s="296">
        <f>IF(OR($B204="*",$B204&lt;400),"",IF(AND('201819 DATA'!AA204="*",$B204&gt;=400),"*",IF($B204&gt;=400,ROUND('201819 DATA'!AA204/$B204,2),"")))</f>
        <v>0.12</v>
      </c>
      <c r="L204" s="296">
        <f>IF(OR($B204="*",$B204&lt;400),"",IF(AND('201819 DATA'!AB204="*",$B204&gt;=400),"*",IF($B204&gt;=400,ROUND('201819 DATA'!AB204/$B204,2),"")))</f>
        <v>0.19</v>
      </c>
      <c r="M204" s="296">
        <f>IF(OR($B204="*",$B204&lt;400),"",IF(AND('201819 DATA'!AC204="*",$B204&gt;=400),"*",IF($B204&gt;=400,ROUND('201819 DATA'!AC204/$B204,2),"")))</f>
        <v>0.21</v>
      </c>
      <c r="N204" s="296">
        <f>IF(OR($B204="*",$B204&lt;400),"",IF(AND('201819 DATA'!AD204="*",$B204&gt;=400),"*",IF($B204&gt;=400,ROUND('201819 DATA'!AD204/$B204,2),"")))</f>
        <v>0.23</v>
      </c>
      <c r="O204" s="296">
        <f>IF(OR($B204="*",$B204&lt;400),"",IF(AND('201819 DATA'!AE204="*",$B204&gt;=400),"*",IF($B204&gt;=400,ROUND('201819 DATA'!AE204/$B204,2),"")))</f>
        <v>0.04</v>
      </c>
      <c r="P204" s="297"/>
      <c r="Q204" s="296">
        <f>IF(OR($B204="*",$B204&lt;400),"",IF(AND('201819 DATA'!FL204="*",$B204&gt;=400),"*",IF($B204&gt;=400,ROUND('201819 DATA'!FL204/$B204,2),"")))</f>
        <v>0.54</v>
      </c>
      <c r="R204" s="289">
        <f>IF(OR($C204="*",$C204&lt;400),"",IF(AND('201819 DATA'!F204="*",$C204&gt;=400),"*",IF($C204&gt;=400,ROUND('201819 DATA'!F204/$C204,2),"")))</f>
        <v>0.45</v>
      </c>
      <c r="S204" s="289">
        <f>IF(OR($C204="*",$C204&lt;400),"",IF(AND('201819 DATA'!G204="*",$C204&gt;=400),"*",IF($C204&gt;=400,ROUND('201819 DATA'!G204/$C204,2),"")))</f>
        <v>0.03</v>
      </c>
      <c r="T204" s="289">
        <f>IF(OR($C204="*",$C204&lt;400),"",IF(AND('201819 DATA'!H204="*",$C204&gt;=400),"*",IF($C204&gt;=400,ROUND('201819 DATA'!H204/$C204,2),"")))</f>
        <v>0.39</v>
      </c>
      <c r="U204" s="289">
        <f>IF(OR($C204="*",$C204&lt;400),"",IF(AND('201819 DATA'!FM204="*",$C204&gt;=400),"*",IF($C204&gt;=400,ROUND('201819 DATA'!FM204/$C204,2),"")))</f>
        <v>0.13</v>
      </c>
      <c r="V204" s="312">
        <f>IF(OR($D204="*",$D204&lt;400),"",IF(AND('201819 DATA'!M204="*",$D204&gt;=400),"*",IF($D204&gt;=400,ROUND('201819 DATA'!M204/$D204,2),"")))</f>
        <v>0.62</v>
      </c>
      <c r="W204" s="312">
        <f>IF(OR($D204="*",$D204&lt;400),"",IF(AND('201819 DATA'!N204="*",$D204&gt;=400),"*",IF($D204&gt;=400,ROUND('201819 DATA'!N204/$D204,2),"")))</f>
        <v>0.2</v>
      </c>
      <c r="X204" s="312">
        <f>IF(OR($D204="*",$D204&lt;400),"",IF(AND('201819 DATA'!O204="*",$D204&gt;=400),"*",IF($D204&gt;=400,ROUND('201819 DATA'!O204/$D204,2),"")))</f>
        <v>7.0000000000000007E-2</v>
      </c>
      <c r="Y204" s="312">
        <f>IF(OR($D204="*",$D204&lt;400),"",IF(AND('201819 DATA'!P204="*",$D204&gt;=400),"*",IF($D204&gt;=400,ROUND('201819 DATA'!P204/$D204,2),"")))</f>
        <v>0.09</v>
      </c>
      <c r="Z204" s="312">
        <f>IF(OR($D204="*",$D204&lt;400),"",IF(AND('201819 DATA'!Q204="*",$D204&gt;=400),"*",IF($D204&gt;=400,ROUND('201819 DATA'!Q204/$D204,2),"")))</f>
        <v>0.02</v>
      </c>
      <c r="AA204" s="312">
        <f>IF(OR($D204="*",$D204&lt;400),"",IF(AND('201819 DATA'!R204="*",$D204&gt;=400),"*",IF($D204&gt;=400,ROUND('201819 DATA'!R204/$D204,2),"")))</f>
        <v>0</v>
      </c>
      <c r="AB204" s="312">
        <f>IF(OR($D204="*",$D204&lt;400),"",IF(AND('201819 DATA'!S204="*",$D204&gt;=400),"*",IF($D204&gt;=400,ROUND('201819 DATA'!S204/$D204,2),"")))</f>
        <v>0</v>
      </c>
      <c r="AC204" s="312" t="str">
        <f>IF(OR($D204="*",$D204&lt;400),"",IF(AND('201819 DATA'!T204="*",$D204&gt;=400),"*",IF($D204&gt;=400,ROUND('201819 DATA'!T204/$D204,2),"")))</f>
        <v>*</v>
      </c>
      <c r="AD204" s="289">
        <f>IF(OR($C204="*",$C204&lt;400),"",IF(AND('201819 DATA'!BC204="*",$C204&gt;=400),"*",IF($C204&gt;=400,ROUND('201819 DATA'!BC204/$C204,2),"")))</f>
        <v>0.03</v>
      </c>
      <c r="AE204" s="289">
        <f>IF(OR($C204="*",$C204&lt;400),"",IF(AND('201819 DATA'!BD204="*",$C204&gt;=400),"*",IF($C204&gt;=400,ROUND('201819 DATA'!BD204/$C204,2),"")))</f>
        <v>7.0000000000000007E-2</v>
      </c>
      <c r="AF204" s="289">
        <f>IF(OR($C204="*",$C204&lt;400),"",IF(AND('201819 DATA'!BE204="*",$C204&gt;=400),"*",IF($C204&gt;=400,ROUND('201819 DATA'!BE204/$C204,2),"")))</f>
        <v>0.02</v>
      </c>
      <c r="AG204" s="289">
        <f>IF(OR($C204="*",$C204&lt;400),"",IF(AND('201819 DATA'!BF204="*",$C204&gt;=400),"*",IF($C204&gt;=400,ROUND('201819 DATA'!BF204/$C204,2),"")))</f>
        <v>0.01</v>
      </c>
      <c r="AH204" s="289">
        <f>IF(OR($C204="*",$C204&lt;400),"",IF(AND('201819 DATA'!BG204="*",$C204&gt;=400),"*",IF($C204&gt;=400,ROUND('201819 DATA'!BG204/$C204,2),"")))</f>
        <v>0.01</v>
      </c>
      <c r="AI204" s="289">
        <f>IF(OR($C204="*",$C204&lt;400),"",IF(AND('201819 DATA'!BH204="*",$C204&gt;=400),"*",IF($C204&gt;=400,ROUND('201819 DATA'!BH204/$C204,2),"")))</f>
        <v>0.02</v>
      </c>
      <c r="AJ204" s="289">
        <f>IF(OR($C204="*",$C204&lt;400),"",IF(AND('201819 DATA'!BI204="*",$C204&gt;=400),"*",IF($C204&gt;=400,ROUND('201819 DATA'!BI204/$C204,2),"")))</f>
        <v>7.0000000000000007E-2</v>
      </c>
      <c r="AK204" s="289">
        <f>IF(OR($C204="*",$C204&lt;400),"",IF(AND('201819 DATA'!BJ204="*",$C204&gt;=400),"*",IF($C204&gt;=400,ROUND('201819 DATA'!BJ204/$C204,2),"")))</f>
        <v>0.01</v>
      </c>
      <c r="AL204" s="289">
        <f>IF(OR($C204="*",$C204&lt;400),"",IF(AND('201819 DATA'!BK204="*",$C204&gt;=400),"*",IF($C204&gt;=400,ROUND('201819 DATA'!BK204/$C204,2),"")))</f>
        <v>0.04</v>
      </c>
      <c r="AM204" s="289">
        <f>IF(OR($C204="*",$C204&lt;400),"",IF(AND('201819 DATA'!BL204="*",$C204&gt;=400),"*",IF($C204&gt;=400,ROUND('201819 DATA'!BL204/$C204,2),"")))</f>
        <v>0.06</v>
      </c>
      <c r="AN204" s="289">
        <f>IF(OR($C204="*",$C204&lt;400),"",IF(AND('201819 DATA'!BM204="*",$C204&gt;=400),"*",IF($C204&gt;=400,ROUND('201819 DATA'!BM204/$C204,2),"")))</f>
        <v>0.16</v>
      </c>
      <c r="AO204" s="289">
        <f>IF(OR($C204="*",$C204&lt;400),"",IF(AND('201819 DATA'!BN204="*",$C204&gt;=400),"*",IF($C204&gt;=400,ROUND('201819 DATA'!BN204/$C204,2),"")))</f>
        <v>0.02</v>
      </c>
      <c r="AP204" s="289">
        <f>IF(OR($C204="*",$C204&lt;400),"",IF(AND('201819 DATA'!BO204="*",$C204&gt;=400),"*",IF($C204&gt;=400,ROUND('201819 DATA'!BO204/$C204,2),"")))</f>
        <v>7.0000000000000007E-2</v>
      </c>
      <c r="AQ204" s="289">
        <f>IF(OR($C204="*",$C204&lt;400),"",IF(AND('201819 DATA'!BP204="*",$C204&gt;=400),"*",IF($C204&gt;=400,ROUND('201819 DATA'!BP204/$C204,2),"")))</f>
        <v>0.05</v>
      </c>
      <c r="AR204" s="289">
        <f>IF(OR($C204="*",$C204&lt;400),"",IF(AND('201819 DATA'!BQ204="*",$C204&gt;=400),"*",IF($C204&gt;=400,ROUND('201819 DATA'!BQ204/$C204,2),"")))</f>
        <v>0.1</v>
      </c>
      <c r="AS204" s="289">
        <f>IF(OR($C204="*",$C204&lt;400),"",IF(AND('201819 DATA'!BR204="*",$C204&gt;=400),"*",IF($C204&gt;=400,ROUND('201819 DATA'!BR204/$C204,2),"")))</f>
        <v>0.02</v>
      </c>
      <c r="AT204" s="289">
        <f>IF(OR($C204="*",$C204&lt;400),"",IF(AND('201819 DATA'!BS204="*",$C204&gt;=400),"*",IF($C204&gt;=400,ROUND('201819 DATA'!BS204/$C204,2),"")))</f>
        <v>0</v>
      </c>
      <c r="AU204" s="289">
        <f>IF(OR($C204="*",$C204&lt;400),"",IF(AND('201819 DATA'!BT204="*",$C204&gt;=400),"*",IF($C204&gt;=400,ROUND('201819 DATA'!BT204/$C204,2),"")))</f>
        <v>0.12</v>
      </c>
      <c r="AV204" s="289">
        <f>IF(OR($C204="*",$C204&lt;400),"",IF(AND('201819 DATA'!BU204="*",$C204&gt;=400),"*",IF($C204&gt;=400,ROUND('201819 DATA'!BU204/$C204,2),"")))</f>
        <v>7.0000000000000007E-2</v>
      </c>
      <c r="AW204" s="289">
        <f>IF(OR($C204="*",$C204&lt;400),"",IF(AND('201819 DATA'!BV204="*",$C204&gt;=400),"*",IF($C204&gt;=400,ROUND('201819 DATA'!BV204/$C204,2),"")))</f>
        <v>0</v>
      </c>
      <c r="AX204" s="289">
        <f>IF(OR($C204="*",$C204&lt;400),"",IF(AND('201819 DATA'!BW204="*",$C204&gt;=400),"*",IF($C204&gt;=400,ROUND('201819 DATA'!BW204/$C204,2),"")))</f>
        <v>0.06</v>
      </c>
    </row>
    <row r="205" spans="1:50" x14ac:dyDescent="0.2">
      <c r="A205" s="13" t="s">
        <v>183</v>
      </c>
      <c r="B205" s="287">
        <f>'201819 DATA'!B205</f>
        <v>112555</v>
      </c>
      <c r="C205" s="288">
        <f>'201819 DATA'!C205</f>
        <v>93680</v>
      </c>
      <c r="D205" s="293">
        <f>'201819 DATA'!FN205</f>
        <v>28625</v>
      </c>
      <c r="G205" s="295">
        <f t="shared" si="3"/>
        <v>0.83</v>
      </c>
      <c r="H205" s="289">
        <f>IF(OR($C205="*",$C205&lt;400),"",IF(AND('201819 DATA'!F205="*",$C205&gt;=400),"*",IF($C205&gt;=400,ROUND('201819 DATA'!F205/$C205,2),"")))</f>
        <v>0.42</v>
      </c>
      <c r="I205" s="296">
        <f>IF(OR($B205="*",$B205&lt;400),"",IF(AND('201819 DATA'!Y205="*",$B205&gt;=400),"*",IF($B205&gt;=400,ROUND('201819 DATA'!Y205/$B205,2),"")))</f>
        <v>0.09</v>
      </c>
      <c r="J205" s="296">
        <f>IF(OR($B205="*",$B205&lt;400),"",IF(AND('201819 DATA'!Z205="*",$B205&gt;=400),"*",IF($B205&gt;=400,ROUND('201819 DATA'!Z205/$B205,2),"")))</f>
        <v>0.09</v>
      </c>
      <c r="K205" s="296">
        <f>IF(OR($B205="*",$B205&lt;400),"",IF(AND('201819 DATA'!AA205="*",$B205&gt;=400),"*",IF($B205&gt;=400,ROUND('201819 DATA'!AA205/$B205,2),"")))</f>
        <v>0.12</v>
      </c>
      <c r="L205" s="296">
        <f>IF(OR($B205="*",$B205&lt;400),"",IF(AND('201819 DATA'!AB205="*",$B205&gt;=400),"*",IF($B205&gt;=400,ROUND('201819 DATA'!AB205/$B205,2),"")))</f>
        <v>0.15</v>
      </c>
      <c r="M205" s="296">
        <f>IF(OR($B205="*",$B205&lt;400),"",IF(AND('201819 DATA'!AC205="*",$B205&gt;=400),"*",IF($B205&gt;=400,ROUND('201819 DATA'!AC205/$B205,2),"")))</f>
        <v>0.24</v>
      </c>
      <c r="N205" s="296">
        <f>IF(OR($B205="*",$B205&lt;400),"",IF(AND('201819 DATA'!AD205="*",$B205&gt;=400),"*",IF($B205&gt;=400,ROUND('201819 DATA'!AD205/$B205,2),"")))</f>
        <v>0.25</v>
      </c>
      <c r="O205" s="296">
        <f>IF(OR($B205="*",$B205&lt;400),"",IF(AND('201819 DATA'!AE205="*",$B205&gt;=400),"*",IF($B205&gt;=400,ROUND('201819 DATA'!AE205/$B205,2),"")))</f>
        <v>0.05</v>
      </c>
      <c r="P205" s="297"/>
      <c r="Q205" s="296">
        <f>IF(OR($B205="*",$B205&lt;400),"",IF(AND('201819 DATA'!FL205="*",$B205&gt;=400),"*",IF($B205&gt;=400,ROUND('201819 DATA'!FL205/$B205,2),"")))</f>
        <v>0.62</v>
      </c>
      <c r="R205" s="289">
        <f>IF(OR($C205="*",$C205&lt;400),"",IF(AND('201819 DATA'!F205="*",$C205&gt;=400),"*",IF($C205&gt;=400,ROUND('201819 DATA'!F205/$C205,2),"")))</f>
        <v>0.42</v>
      </c>
      <c r="S205" s="289">
        <f>IF(OR($C205="*",$C205&lt;400),"",IF(AND('201819 DATA'!G205="*",$C205&gt;=400),"*",IF($C205&gt;=400,ROUND('201819 DATA'!G205/$C205,2),"")))</f>
        <v>0.16</v>
      </c>
      <c r="T205" s="289">
        <f>IF(OR($C205="*",$C205&lt;400),"",IF(AND('201819 DATA'!H205="*",$C205&gt;=400),"*",IF($C205&gt;=400,ROUND('201819 DATA'!H205/$C205,2),"")))</f>
        <v>0.32</v>
      </c>
      <c r="U205" s="289">
        <f>IF(OR($C205="*",$C205&lt;400),"",IF(AND('201819 DATA'!FM205="*",$C205&gt;=400),"*",IF($C205&gt;=400,ROUND('201819 DATA'!FM205/$C205,2),"")))</f>
        <v>0.1</v>
      </c>
      <c r="V205" s="312">
        <f>IF(OR($D205="*",$D205&lt;400),"",IF(AND('201819 DATA'!M205="*",$D205&gt;=400),"*",IF($D205&gt;=400,ROUND('201819 DATA'!M205/$D205,2),"")))</f>
        <v>0.47</v>
      </c>
      <c r="W205" s="312">
        <f>IF(OR($D205="*",$D205&lt;400),"",IF(AND('201819 DATA'!N205="*",$D205&gt;=400),"*",IF($D205&gt;=400,ROUND('201819 DATA'!N205/$D205,2),"")))</f>
        <v>0.24</v>
      </c>
      <c r="X205" s="312">
        <f>IF(OR($D205="*",$D205&lt;400),"",IF(AND('201819 DATA'!O205="*",$D205&gt;=400),"*",IF($D205&gt;=400,ROUND('201819 DATA'!O205/$D205,2),"")))</f>
        <v>0.1</v>
      </c>
      <c r="Y205" s="312">
        <f>IF(OR($D205="*",$D205&lt;400),"",IF(AND('201819 DATA'!P205="*",$D205&gt;=400),"*",IF($D205&gt;=400,ROUND('201819 DATA'!P205/$D205,2),"")))</f>
        <v>0.12</v>
      </c>
      <c r="Z205" s="312">
        <f>IF(OR($D205="*",$D205&lt;400),"",IF(AND('201819 DATA'!Q205="*",$D205&gt;=400),"*",IF($D205&gt;=400,ROUND('201819 DATA'!Q205/$D205,2),"")))</f>
        <v>0.05</v>
      </c>
      <c r="AA205" s="312">
        <f>IF(OR($D205="*",$D205&lt;400),"",IF(AND('201819 DATA'!R205="*",$D205&gt;=400),"*",IF($D205&gt;=400,ROUND('201819 DATA'!R205/$D205,2),"")))</f>
        <v>0.02</v>
      </c>
      <c r="AB205" s="312">
        <f>IF(OR($D205="*",$D205&lt;400),"",IF(AND('201819 DATA'!S205="*",$D205&gt;=400),"*",IF($D205&gt;=400,ROUND('201819 DATA'!S205/$D205,2),"")))</f>
        <v>0.01</v>
      </c>
      <c r="AC205" s="312">
        <f>IF(OR($D205="*",$D205&lt;400),"",IF(AND('201819 DATA'!T205="*",$D205&gt;=400),"*",IF($D205&gt;=400,ROUND('201819 DATA'!T205/$D205,2),"")))</f>
        <v>0</v>
      </c>
      <c r="AD205" s="289">
        <f>IF(OR($C205="*",$C205&lt;400),"",IF(AND('201819 DATA'!BC205="*",$C205&gt;=400),"*",IF($C205&gt;=400,ROUND('201819 DATA'!BC205/$C205,2),"")))</f>
        <v>0.03</v>
      </c>
      <c r="AE205" s="289">
        <f>IF(OR($C205="*",$C205&lt;400),"",IF(AND('201819 DATA'!BD205="*",$C205&gt;=400),"*",IF($C205&gt;=400,ROUND('201819 DATA'!BD205/$C205,2),"")))</f>
        <v>0.18</v>
      </c>
      <c r="AF205" s="289">
        <f>IF(OR($C205="*",$C205&lt;400),"",IF(AND('201819 DATA'!BE205="*",$C205&gt;=400),"*",IF($C205&gt;=400,ROUND('201819 DATA'!BE205/$C205,2),"")))</f>
        <v>0.02</v>
      </c>
      <c r="AG205" s="289">
        <f>IF(OR($C205="*",$C205&lt;400),"",IF(AND('201819 DATA'!BF205="*",$C205&gt;=400),"*",IF($C205&gt;=400,ROUND('201819 DATA'!BF205/$C205,2),"")))</f>
        <v>0.01</v>
      </c>
      <c r="AH205" s="289">
        <f>IF(OR($C205="*",$C205&lt;400),"",IF(AND('201819 DATA'!BG205="*",$C205&gt;=400),"*",IF($C205&gt;=400,ROUND('201819 DATA'!BG205/$C205,2),"")))</f>
        <v>0.01</v>
      </c>
      <c r="AI205" s="289">
        <f>IF(OR($C205="*",$C205&lt;400),"",IF(AND('201819 DATA'!BH205="*",$C205&gt;=400),"*",IF($C205&gt;=400,ROUND('201819 DATA'!BH205/$C205,2),"")))</f>
        <v>0.02</v>
      </c>
      <c r="AJ205" s="289">
        <f>IF(OR($C205="*",$C205&lt;400),"",IF(AND('201819 DATA'!BI205="*",$C205&gt;=400),"*",IF($C205&gt;=400,ROUND('201819 DATA'!BI205/$C205,2),"")))</f>
        <v>0.02</v>
      </c>
      <c r="AK205" s="289">
        <f>IF(OR($C205="*",$C205&lt;400),"",IF(AND('201819 DATA'!BJ205="*",$C205&gt;=400),"*",IF($C205&gt;=400,ROUND('201819 DATA'!BJ205/$C205,2),"")))</f>
        <v>0</v>
      </c>
      <c r="AL205" s="289">
        <f>IF(OR($C205="*",$C205&lt;400),"",IF(AND('201819 DATA'!BK205="*",$C205&gt;=400),"*",IF($C205&gt;=400,ROUND('201819 DATA'!BK205/$C205,2),"")))</f>
        <v>0.05</v>
      </c>
      <c r="AM205" s="289">
        <f>IF(OR($C205="*",$C205&lt;400),"",IF(AND('201819 DATA'!BL205="*",$C205&gt;=400),"*",IF($C205&gt;=400,ROUND('201819 DATA'!BL205/$C205,2),"")))</f>
        <v>0.06</v>
      </c>
      <c r="AN205" s="289">
        <f>IF(OR($C205="*",$C205&lt;400),"",IF(AND('201819 DATA'!BM205="*",$C205&gt;=400),"*",IF($C205&gt;=400,ROUND('201819 DATA'!BM205/$C205,2),"")))</f>
        <v>0.1</v>
      </c>
      <c r="AO205" s="289">
        <f>IF(OR($C205="*",$C205&lt;400),"",IF(AND('201819 DATA'!BN205="*",$C205&gt;=400),"*",IF($C205&gt;=400,ROUND('201819 DATA'!BN205/$C205,2),"")))</f>
        <v>0.03</v>
      </c>
      <c r="AP205" s="289">
        <f>IF(OR($C205="*",$C205&lt;400),"",IF(AND('201819 DATA'!BO205="*",$C205&gt;=400),"*",IF($C205&gt;=400,ROUND('201819 DATA'!BO205/$C205,2),"")))</f>
        <v>0.06</v>
      </c>
      <c r="AQ205" s="289">
        <f>IF(OR($C205="*",$C205&lt;400),"",IF(AND('201819 DATA'!BP205="*",$C205&gt;=400),"*",IF($C205&gt;=400,ROUND('201819 DATA'!BP205/$C205,2),"")))</f>
        <v>0.06</v>
      </c>
      <c r="AR205" s="289">
        <f>IF(OR($C205="*",$C205&lt;400),"",IF(AND('201819 DATA'!BQ205="*",$C205&gt;=400),"*",IF($C205&gt;=400,ROUND('201819 DATA'!BQ205/$C205,2),"")))</f>
        <v>7.0000000000000007E-2</v>
      </c>
      <c r="AS205" s="289">
        <f>IF(OR($C205="*",$C205&lt;400),"",IF(AND('201819 DATA'!BR205="*",$C205&gt;=400),"*",IF($C205&gt;=400,ROUND('201819 DATA'!BR205/$C205,2),"")))</f>
        <v>0.02</v>
      </c>
      <c r="AT205" s="289">
        <f>IF(OR($C205="*",$C205&lt;400),"",IF(AND('201819 DATA'!BS205="*",$C205&gt;=400),"*",IF($C205&gt;=400,ROUND('201819 DATA'!BS205/$C205,2),"")))</f>
        <v>0.01</v>
      </c>
      <c r="AU205" s="289">
        <f>IF(OR($C205="*",$C205&lt;400),"",IF(AND('201819 DATA'!BT205="*",$C205&gt;=400),"*",IF($C205&gt;=400,ROUND('201819 DATA'!BT205/$C205,2),"")))</f>
        <v>0.1</v>
      </c>
      <c r="AV205" s="289">
        <f>IF(OR($C205="*",$C205&lt;400),"",IF(AND('201819 DATA'!BU205="*",$C205&gt;=400),"*",IF($C205&gt;=400,ROUND('201819 DATA'!BU205/$C205,2),"")))</f>
        <v>0.09</v>
      </c>
      <c r="AW205" s="289">
        <f>IF(OR($C205="*",$C205&lt;400),"",IF(AND('201819 DATA'!BV205="*",$C205&gt;=400),"*",IF($C205&gt;=400,ROUND('201819 DATA'!BV205/$C205,2),"")))</f>
        <v>0</v>
      </c>
      <c r="AX205" s="289">
        <f>IF(OR($C205="*",$C205&lt;400),"",IF(AND('201819 DATA'!BW205="*",$C205&gt;=400),"*",IF($C205&gt;=400,ROUND('201819 DATA'!BW205/$C205,2),"")))</f>
        <v>0.06</v>
      </c>
    </row>
    <row r="206" spans="1:50" x14ac:dyDescent="0.2">
      <c r="A206" s="13" t="s">
        <v>583</v>
      </c>
      <c r="B206" s="287">
        <f>'201819 DATA'!B206</f>
        <v>199240</v>
      </c>
      <c r="C206" s="288">
        <f>'201819 DATA'!C206</f>
        <v>157230</v>
      </c>
      <c r="D206" s="293">
        <f>'201819 DATA'!FN206</f>
        <v>45135</v>
      </c>
      <c r="G206" s="295">
        <f t="shared" si="3"/>
        <v>0.79</v>
      </c>
      <c r="H206" s="289">
        <f>IF(OR($C206="*",$C206&lt;400),"",IF(AND('201819 DATA'!F206="*",$C206&gt;=400),"*",IF($C206&gt;=400,ROUND('201819 DATA'!F206/$C206,2),"")))</f>
        <v>0.4</v>
      </c>
      <c r="I206" s="296">
        <f>IF(OR($B206="*",$B206&lt;400),"",IF(AND('201819 DATA'!Y206="*",$B206&gt;=400),"*",IF($B206&gt;=400,ROUND('201819 DATA'!Y206/$B206,2),"")))</f>
        <v>0.1</v>
      </c>
      <c r="J206" s="296">
        <f>IF(OR($B206="*",$B206&lt;400),"",IF(AND('201819 DATA'!Z206="*",$B206&gt;=400),"*",IF($B206&gt;=400,ROUND('201819 DATA'!Z206/$B206,2),"")))</f>
        <v>0.12</v>
      </c>
      <c r="K206" s="296">
        <f>IF(OR($B206="*",$B206&lt;400),"",IF(AND('201819 DATA'!AA206="*",$B206&gt;=400),"*",IF($B206&gt;=400,ROUND('201819 DATA'!AA206/$B206,2),"")))</f>
        <v>0.13</v>
      </c>
      <c r="L206" s="296">
        <f>IF(OR($B206="*",$B206&lt;400),"",IF(AND('201819 DATA'!AB206="*",$B206&gt;=400),"*",IF($B206&gt;=400,ROUND('201819 DATA'!AB206/$B206,2),"")))</f>
        <v>0.16</v>
      </c>
      <c r="M206" s="296">
        <f>IF(OR($B206="*",$B206&lt;400),"",IF(AND('201819 DATA'!AC206="*",$B206&gt;=400),"*",IF($B206&gt;=400,ROUND('201819 DATA'!AC206/$B206,2),"")))</f>
        <v>0.23</v>
      </c>
      <c r="N206" s="296">
        <f>IF(OR($B206="*",$B206&lt;400),"",IF(AND('201819 DATA'!AD206="*",$B206&gt;=400),"*",IF($B206&gt;=400,ROUND('201819 DATA'!AD206/$B206,2),"")))</f>
        <v>0.23</v>
      </c>
      <c r="O206" s="296">
        <f>IF(OR($B206="*",$B206&lt;400),"",IF(AND('201819 DATA'!AE206="*",$B206&gt;=400),"*",IF($B206&gt;=400,ROUND('201819 DATA'!AE206/$B206,2),"")))</f>
        <v>0.04</v>
      </c>
      <c r="P206" s="297"/>
      <c r="Q206" s="296">
        <f>IF(OR($B206="*",$B206&lt;400),"",IF(AND('201819 DATA'!FL206="*",$B206&gt;=400),"*",IF($B206&gt;=400,ROUND('201819 DATA'!FL206/$B206,2),"")))</f>
        <v>0.51</v>
      </c>
      <c r="R206" s="289">
        <f>IF(OR($C206="*",$C206&lt;400),"",IF(AND('201819 DATA'!F206="*",$C206&gt;=400),"*",IF($C206&gt;=400,ROUND('201819 DATA'!F206/$C206,2),"")))</f>
        <v>0.4</v>
      </c>
      <c r="S206" s="289">
        <f>IF(OR($C206="*",$C206&lt;400),"",IF(AND('201819 DATA'!G206="*",$C206&gt;=400),"*",IF($C206&gt;=400,ROUND('201819 DATA'!G206/$C206,2),"")))</f>
        <v>0.15</v>
      </c>
      <c r="T206" s="289">
        <f>IF(OR($C206="*",$C206&lt;400),"",IF(AND('201819 DATA'!H206="*",$C206&gt;=400),"*",IF($C206&gt;=400,ROUND('201819 DATA'!H206/$C206,2),"")))</f>
        <v>0.3</v>
      </c>
      <c r="U206" s="289">
        <f>IF(OR($C206="*",$C206&lt;400),"",IF(AND('201819 DATA'!FM206="*",$C206&gt;=400),"*",IF($C206&gt;=400,ROUND('201819 DATA'!FM206/$C206,2),"")))</f>
        <v>0.15</v>
      </c>
      <c r="V206" s="312">
        <f>IF(OR($D206="*",$D206&lt;400),"",IF(AND('201819 DATA'!M206="*",$D206&gt;=400),"*",IF($D206&gt;=400,ROUND('201819 DATA'!M206/$D206,2),"")))</f>
        <v>0.49</v>
      </c>
      <c r="W206" s="312">
        <f>IF(OR($D206="*",$D206&lt;400),"",IF(AND('201819 DATA'!N206="*",$D206&gt;=400),"*",IF($D206&gt;=400,ROUND('201819 DATA'!N206/$D206,2),"")))</f>
        <v>0.22</v>
      </c>
      <c r="X206" s="312">
        <f>IF(OR($D206="*",$D206&lt;400),"",IF(AND('201819 DATA'!O206="*",$D206&gt;=400),"*",IF($D206&gt;=400,ROUND('201819 DATA'!O206/$D206,2),"")))</f>
        <v>0.1</v>
      </c>
      <c r="Y206" s="312">
        <f>IF(OR($D206="*",$D206&lt;400),"",IF(AND('201819 DATA'!P206="*",$D206&gt;=400),"*",IF($D206&gt;=400,ROUND('201819 DATA'!P206/$D206,2),"")))</f>
        <v>0.17</v>
      </c>
      <c r="Z206" s="312">
        <f>IF(OR($D206="*",$D206&lt;400),"",IF(AND('201819 DATA'!Q206="*",$D206&gt;=400),"*",IF($D206&gt;=400,ROUND('201819 DATA'!Q206/$D206,2),"")))</f>
        <v>0.02</v>
      </c>
      <c r="AA206" s="312">
        <f>IF(OR($D206="*",$D206&lt;400),"",IF(AND('201819 DATA'!R206="*",$D206&gt;=400),"*",IF($D206&gt;=400,ROUND('201819 DATA'!R206/$D206,2),"")))</f>
        <v>0</v>
      </c>
      <c r="AB206" s="312" t="str">
        <f>IF(OR($D206="*",$D206&lt;400),"",IF(AND('201819 DATA'!S206="*",$D206&gt;=400),"*",IF($D206&gt;=400,ROUND('201819 DATA'!S206/$D206,2),"")))</f>
        <v>*</v>
      </c>
      <c r="AC206" s="312" t="str">
        <f>IF(OR($D206="*",$D206&lt;400),"",IF(AND('201819 DATA'!T206="*",$D206&gt;=400),"*",IF($D206&gt;=400,ROUND('201819 DATA'!T206/$D206,2),"")))</f>
        <v>*</v>
      </c>
      <c r="AD206" s="289">
        <f>IF(OR($C206="*",$C206&lt;400),"",IF(AND('201819 DATA'!BC206="*",$C206&gt;=400),"*",IF($C206&gt;=400,ROUND('201819 DATA'!BC206/$C206,2),"")))</f>
        <v>0.03</v>
      </c>
      <c r="AE206" s="289">
        <f>IF(OR($C206="*",$C206&lt;400),"",IF(AND('201819 DATA'!BD206="*",$C206&gt;=400),"*",IF($C206&gt;=400,ROUND('201819 DATA'!BD206/$C206,2),"")))</f>
        <v>0.15</v>
      </c>
      <c r="AF206" s="289">
        <f>IF(OR($C206="*",$C206&lt;400),"",IF(AND('201819 DATA'!BE206="*",$C206&gt;=400),"*",IF($C206&gt;=400,ROUND('201819 DATA'!BE206/$C206,2),"")))</f>
        <v>0.02</v>
      </c>
      <c r="AG206" s="289">
        <f>IF(OR($C206="*",$C206&lt;400),"",IF(AND('201819 DATA'!BF206="*",$C206&gt;=400),"*",IF($C206&gt;=400,ROUND('201819 DATA'!BF206/$C206,2),"")))</f>
        <v>0.02</v>
      </c>
      <c r="AH206" s="289">
        <f>IF(OR($C206="*",$C206&lt;400),"",IF(AND('201819 DATA'!BG206="*",$C206&gt;=400),"*",IF($C206&gt;=400,ROUND('201819 DATA'!BG206/$C206,2),"")))</f>
        <v>0.01</v>
      </c>
      <c r="AI206" s="289">
        <f>IF(OR($C206="*",$C206&lt;400),"",IF(AND('201819 DATA'!BH206="*",$C206&gt;=400),"*",IF($C206&gt;=400,ROUND('201819 DATA'!BH206/$C206,2),"")))</f>
        <v>0.02</v>
      </c>
      <c r="AJ206" s="289">
        <f>IF(OR($C206="*",$C206&lt;400),"",IF(AND('201819 DATA'!BI206="*",$C206&gt;=400),"*",IF($C206&gt;=400,ROUND('201819 DATA'!BI206/$C206,2),"")))</f>
        <v>0.02</v>
      </c>
      <c r="AK206" s="289">
        <f>IF(OR($C206="*",$C206&lt;400),"",IF(AND('201819 DATA'!BJ206="*",$C206&gt;=400),"*",IF($C206&gt;=400,ROUND('201819 DATA'!BJ206/$C206,2),"")))</f>
        <v>0</v>
      </c>
      <c r="AL206" s="289">
        <f>IF(OR($C206="*",$C206&lt;400),"",IF(AND('201819 DATA'!BK206="*",$C206&gt;=400),"*",IF($C206&gt;=400,ROUND('201819 DATA'!BK206/$C206,2),"")))</f>
        <v>0.04</v>
      </c>
      <c r="AM206" s="289">
        <f>IF(OR($C206="*",$C206&lt;400),"",IF(AND('201819 DATA'!BL206="*",$C206&gt;=400),"*",IF($C206&gt;=400,ROUND('201819 DATA'!BL206/$C206,2),"")))</f>
        <v>7.0000000000000007E-2</v>
      </c>
      <c r="AN206" s="289">
        <f>IF(OR($C206="*",$C206&lt;400),"",IF(AND('201819 DATA'!BM206="*",$C206&gt;=400),"*",IF($C206&gt;=400,ROUND('201819 DATA'!BM206/$C206,2),"")))</f>
        <v>0.11</v>
      </c>
      <c r="AO206" s="289">
        <f>IF(OR($C206="*",$C206&lt;400),"",IF(AND('201819 DATA'!BN206="*",$C206&gt;=400),"*",IF($C206&gt;=400,ROUND('201819 DATA'!BN206/$C206,2),"")))</f>
        <v>0.02</v>
      </c>
      <c r="AP206" s="289">
        <f>IF(OR($C206="*",$C206&lt;400),"",IF(AND('201819 DATA'!BO206="*",$C206&gt;=400),"*",IF($C206&gt;=400,ROUND('201819 DATA'!BO206/$C206,2),"")))</f>
        <v>7.0000000000000007E-2</v>
      </c>
      <c r="AQ206" s="289">
        <f>IF(OR($C206="*",$C206&lt;400),"",IF(AND('201819 DATA'!BP206="*",$C206&gt;=400),"*",IF($C206&gt;=400,ROUND('201819 DATA'!BP206/$C206,2),"")))</f>
        <v>0.05</v>
      </c>
      <c r="AR206" s="289">
        <f>IF(OR($C206="*",$C206&lt;400),"",IF(AND('201819 DATA'!BQ206="*",$C206&gt;=400),"*",IF($C206&gt;=400,ROUND('201819 DATA'!BQ206/$C206,2),"")))</f>
        <v>0.1</v>
      </c>
      <c r="AS206" s="289">
        <f>IF(OR($C206="*",$C206&lt;400),"",IF(AND('201819 DATA'!BR206="*",$C206&gt;=400),"*",IF($C206&gt;=400,ROUND('201819 DATA'!BR206/$C206,2),"")))</f>
        <v>0.01</v>
      </c>
      <c r="AT206" s="289">
        <f>IF(OR($C206="*",$C206&lt;400),"",IF(AND('201819 DATA'!BS206="*",$C206&gt;=400),"*",IF($C206&gt;=400,ROUND('201819 DATA'!BS206/$C206,2),"")))</f>
        <v>0</v>
      </c>
      <c r="AU206" s="289">
        <f>IF(OR($C206="*",$C206&lt;400),"",IF(AND('201819 DATA'!BT206="*",$C206&gt;=400),"*",IF($C206&gt;=400,ROUND('201819 DATA'!BT206/$C206,2),"")))</f>
        <v>0.09</v>
      </c>
      <c r="AV206" s="289">
        <f>IF(OR($C206="*",$C206&lt;400),"",IF(AND('201819 DATA'!BU206="*",$C206&gt;=400),"*",IF($C206&gt;=400,ROUND('201819 DATA'!BU206/$C206,2),"")))</f>
        <v>0.09</v>
      </c>
      <c r="AW206" s="289">
        <f>IF(OR($C206="*",$C206&lt;400),"",IF(AND('201819 DATA'!BV206="*",$C206&gt;=400),"*",IF($C206&gt;=400,ROUND('201819 DATA'!BV206/$C206,2),"")))</f>
        <v>0</v>
      </c>
      <c r="AX206" s="289">
        <f>IF(OR($C206="*",$C206&lt;400),"",IF(AND('201819 DATA'!BW206="*",$C206&gt;=400),"*",IF($C206&gt;=400,ROUND('201819 DATA'!BW206/$C206,2),"")))</f>
        <v>7.0000000000000007E-2</v>
      </c>
    </row>
    <row r="207" spans="1:50" x14ac:dyDescent="0.2">
      <c r="A207" s="13" t="s">
        <v>802</v>
      </c>
      <c r="B207" s="287">
        <f>'201819 DATA'!B207</f>
        <v>10</v>
      </c>
      <c r="C207" s="288">
        <f>'201819 DATA'!C207</f>
        <v>10</v>
      </c>
      <c r="D207" s="293">
        <f>'201819 DATA'!FN207</f>
        <v>0</v>
      </c>
      <c r="G207" s="295" t="str">
        <f t="shared" si="3"/>
        <v/>
      </c>
      <c r="H207" s="289" t="str">
        <f>IF(OR($C207="*",$C207&lt;400),"",IF(AND('201819 DATA'!F207="*",$C207&gt;=400),"*",IF($C207&gt;=400,ROUND('201819 DATA'!F207/$C207,2),"")))</f>
        <v/>
      </c>
      <c r="I207" s="296" t="str">
        <f>IF(OR($B207="*",$B207&lt;400),"",IF(AND('201819 DATA'!Y207="*",$B207&gt;=400),"*",IF($B207&gt;=400,ROUND('201819 DATA'!Y207/$B207,2),"")))</f>
        <v/>
      </c>
      <c r="J207" s="296" t="str">
        <f>IF(OR($B207="*",$B207&lt;400),"",IF(AND('201819 DATA'!Z207="*",$B207&gt;=400),"*",IF($B207&gt;=400,ROUND('201819 DATA'!Z207/$B207,2),"")))</f>
        <v/>
      </c>
      <c r="K207" s="296" t="str">
        <f>IF(OR($B207="*",$B207&lt;400),"",IF(AND('201819 DATA'!AA207="*",$B207&gt;=400),"*",IF($B207&gt;=400,ROUND('201819 DATA'!AA207/$B207,2),"")))</f>
        <v/>
      </c>
      <c r="L207" s="296" t="str">
        <f>IF(OR($B207="*",$B207&lt;400),"",IF(AND('201819 DATA'!AB207="*",$B207&gt;=400),"*",IF($B207&gt;=400,ROUND('201819 DATA'!AB207/$B207,2),"")))</f>
        <v/>
      </c>
      <c r="M207" s="296" t="str">
        <f>IF(OR($B207="*",$B207&lt;400),"",IF(AND('201819 DATA'!AC207="*",$B207&gt;=400),"*",IF($B207&gt;=400,ROUND('201819 DATA'!AC207/$B207,2),"")))</f>
        <v/>
      </c>
      <c r="N207" s="296" t="str">
        <f>IF(OR($B207="*",$B207&lt;400),"",IF(AND('201819 DATA'!AD207="*",$B207&gt;=400),"*",IF($B207&gt;=400,ROUND('201819 DATA'!AD207/$B207,2),"")))</f>
        <v/>
      </c>
      <c r="O207" s="296" t="str">
        <f>IF(OR($B207="*",$B207&lt;400),"",IF(AND('201819 DATA'!AE207="*",$B207&gt;=400),"*",IF($B207&gt;=400,ROUND('201819 DATA'!AE207/$B207,2),"")))</f>
        <v/>
      </c>
      <c r="P207" s="297"/>
      <c r="Q207" s="296" t="str">
        <f>IF(OR($B207="*",$B207&lt;400),"",IF(AND('201819 DATA'!FL207="*",$B207&gt;=400),"*",IF($B207&gt;=400,ROUND('201819 DATA'!FL207/$B207,2),"")))</f>
        <v/>
      </c>
      <c r="R207" s="289" t="str">
        <f>IF(OR($C207="*",$C207&lt;400),"",IF(AND('201819 DATA'!F207="*",$C207&gt;=400),"*",IF($C207&gt;=400,ROUND('201819 DATA'!F207/$C207,2),"")))</f>
        <v/>
      </c>
      <c r="S207" s="289" t="str">
        <f>IF(OR($C207="*",$C207&lt;400),"",IF(AND('201819 DATA'!G207="*",$C207&gt;=400),"*",IF($C207&gt;=400,ROUND('201819 DATA'!G207/$C207,2),"")))</f>
        <v/>
      </c>
      <c r="T207" s="289" t="str">
        <f>IF(OR($C207="*",$C207&lt;400),"",IF(AND('201819 DATA'!H207="*",$C207&gt;=400),"*",IF($C207&gt;=400,ROUND('201819 DATA'!H207/$C207,2),"")))</f>
        <v/>
      </c>
      <c r="U207" s="289" t="str">
        <f>IF(OR($C207="*",$C207&lt;400),"",IF(AND('201819 DATA'!FM207="*",$C207&gt;=400),"*",IF($C207&gt;=400,ROUND('201819 DATA'!FM207/$C207,2),"")))</f>
        <v/>
      </c>
      <c r="V207" s="312" t="str">
        <f>IF(OR($D207="*",$D207&lt;400),"",IF(AND('201819 DATA'!M207="*",$D207&gt;=400),"*",IF($D207&gt;=400,ROUND('201819 DATA'!M207/$D207,2),"")))</f>
        <v/>
      </c>
      <c r="W207" s="312" t="str">
        <f>IF(OR($D207="*",$D207&lt;400),"",IF(AND('201819 DATA'!N207="*",$D207&gt;=400),"*",IF($D207&gt;=400,ROUND('201819 DATA'!N207/$D207,2),"")))</f>
        <v/>
      </c>
      <c r="X207" s="312" t="str">
        <f>IF(OR($D207="*",$D207&lt;400),"",IF(AND('201819 DATA'!O207="*",$D207&gt;=400),"*",IF($D207&gt;=400,ROUND('201819 DATA'!O207/$D207,2),"")))</f>
        <v/>
      </c>
      <c r="Y207" s="312" t="str">
        <f>IF(OR($D207="*",$D207&lt;400),"",IF(AND('201819 DATA'!P207="*",$D207&gt;=400),"*",IF($D207&gt;=400,ROUND('201819 DATA'!P207/$D207,2),"")))</f>
        <v/>
      </c>
      <c r="Z207" s="312" t="str">
        <f>IF(OR($D207="*",$D207&lt;400),"",IF(AND('201819 DATA'!Q207="*",$D207&gt;=400),"*",IF($D207&gt;=400,ROUND('201819 DATA'!Q207/$D207,2),"")))</f>
        <v/>
      </c>
      <c r="AA207" s="312" t="str">
        <f>IF(OR($D207="*",$D207&lt;400),"",IF(AND('201819 DATA'!R207="*",$D207&gt;=400),"*",IF($D207&gt;=400,ROUND('201819 DATA'!R207/$D207,2),"")))</f>
        <v/>
      </c>
      <c r="AB207" s="312" t="str">
        <f>IF(OR($D207="*",$D207&lt;400),"",IF(AND('201819 DATA'!S207="*",$D207&gt;=400),"*",IF($D207&gt;=400,ROUND('201819 DATA'!S207/$D207,2),"")))</f>
        <v/>
      </c>
      <c r="AC207" s="312" t="str">
        <f>IF(OR($D207="*",$D207&lt;400),"",IF(AND('201819 DATA'!T207="*",$D207&gt;=400),"*",IF($D207&gt;=400,ROUND('201819 DATA'!T207/$D207,2),"")))</f>
        <v/>
      </c>
      <c r="AD207" s="289" t="str">
        <f>IF(OR($C207="*",$C207&lt;400),"",IF(AND('201819 DATA'!BC207="*",$C207&gt;=400),"*",IF($C207&gt;=400,ROUND('201819 DATA'!BC207/$C207,2),"")))</f>
        <v/>
      </c>
      <c r="AE207" s="289" t="str">
        <f>IF(OR($C207="*",$C207&lt;400),"",IF(AND('201819 DATA'!BD207="*",$C207&gt;=400),"*",IF($C207&gt;=400,ROUND('201819 DATA'!BD207/$C207,2),"")))</f>
        <v/>
      </c>
      <c r="AF207" s="289" t="str">
        <f>IF(OR($C207="*",$C207&lt;400),"",IF(AND('201819 DATA'!BE207="*",$C207&gt;=400),"*",IF($C207&gt;=400,ROUND('201819 DATA'!BE207/$C207,2),"")))</f>
        <v/>
      </c>
      <c r="AG207" s="289" t="str">
        <f>IF(OR($C207="*",$C207&lt;400),"",IF(AND('201819 DATA'!BF207="*",$C207&gt;=400),"*",IF($C207&gt;=400,ROUND('201819 DATA'!BF207/$C207,2),"")))</f>
        <v/>
      </c>
      <c r="AH207" s="289" t="str">
        <f>IF(OR($C207="*",$C207&lt;400),"",IF(AND('201819 DATA'!BG207="*",$C207&gt;=400),"*",IF($C207&gt;=400,ROUND('201819 DATA'!BG207/$C207,2),"")))</f>
        <v/>
      </c>
      <c r="AI207" s="289" t="str">
        <f>IF(OR($C207="*",$C207&lt;400),"",IF(AND('201819 DATA'!BH207="*",$C207&gt;=400),"*",IF($C207&gt;=400,ROUND('201819 DATA'!BH207/$C207,2),"")))</f>
        <v/>
      </c>
      <c r="AJ207" s="289" t="str">
        <f>IF(OR($C207="*",$C207&lt;400),"",IF(AND('201819 DATA'!BI207="*",$C207&gt;=400),"*",IF($C207&gt;=400,ROUND('201819 DATA'!BI207/$C207,2),"")))</f>
        <v/>
      </c>
      <c r="AK207" s="289" t="str">
        <f>IF(OR($C207="*",$C207&lt;400),"",IF(AND('201819 DATA'!BJ207="*",$C207&gt;=400),"*",IF($C207&gt;=400,ROUND('201819 DATA'!BJ207/$C207,2),"")))</f>
        <v/>
      </c>
      <c r="AL207" s="289" t="str">
        <f>IF(OR($C207="*",$C207&lt;400),"",IF(AND('201819 DATA'!BK207="*",$C207&gt;=400),"*",IF($C207&gt;=400,ROUND('201819 DATA'!BK207/$C207,2),"")))</f>
        <v/>
      </c>
      <c r="AM207" s="289" t="str">
        <f>IF(OR($C207="*",$C207&lt;400),"",IF(AND('201819 DATA'!BL207="*",$C207&gt;=400),"*",IF($C207&gt;=400,ROUND('201819 DATA'!BL207/$C207,2),"")))</f>
        <v/>
      </c>
      <c r="AN207" s="289" t="str">
        <f>IF(OR($C207="*",$C207&lt;400),"",IF(AND('201819 DATA'!BM207="*",$C207&gt;=400),"*",IF($C207&gt;=400,ROUND('201819 DATA'!BM207/$C207,2),"")))</f>
        <v/>
      </c>
      <c r="AO207" s="289" t="str">
        <f>IF(OR($C207="*",$C207&lt;400),"",IF(AND('201819 DATA'!BN207="*",$C207&gt;=400),"*",IF($C207&gt;=400,ROUND('201819 DATA'!BN207/$C207,2),"")))</f>
        <v/>
      </c>
      <c r="AP207" s="289" t="str">
        <f>IF(OR($C207="*",$C207&lt;400),"",IF(AND('201819 DATA'!BO207="*",$C207&gt;=400),"*",IF($C207&gt;=400,ROUND('201819 DATA'!BO207/$C207,2),"")))</f>
        <v/>
      </c>
      <c r="AQ207" s="289" t="str">
        <f>IF(OR($C207="*",$C207&lt;400),"",IF(AND('201819 DATA'!BP207="*",$C207&gt;=400),"*",IF($C207&gt;=400,ROUND('201819 DATA'!BP207/$C207,2),"")))</f>
        <v/>
      </c>
      <c r="AR207" s="289" t="str">
        <f>IF(OR($C207="*",$C207&lt;400),"",IF(AND('201819 DATA'!BQ207="*",$C207&gt;=400),"*",IF($C207&gt;=400,ROUND('201819 DATA'!BQ207/$C207,2),"")))</f>
        <v/>
      </c>
      <c r="AS207" s="289" t="str">
        <f>IF(OR($C207="*",$C207&lt;400),"",IF(AND('201819 DATA'!BR207="*",$C207&gt;=400),"*",IF($C207&gt;=400,ROUND('201819 DATA'!BR207/$C207,2),"")))</f>
        <v/>
      </c>
      <c r="AT207" s="289" t="str">
        <f>IF(OR($C207="*",$C207&lt;400),"",IF(AND('201819 DATA'!BS207="*",$C207&gt;=400),"*",IF($C207&gt;=400,ROUND('201819 DATA'!BS207/$C207,2),"")))</f>
        <v/>
      </c>
      <c r="AU207" s="289" t="str">
        <f>IF(OR($C207="*",$C207&lt;400),"",IF(AND('201819 DATA'!BT207="*",$C207&gt;=400),"*",IF($C207&gt;=400,ROUND('201819 DATA'!BT207/$C207,2),"")))</f>
        <v/>
      </c>
      <c r="AV207" s="289" t="str">
        <f>IF(OR($C207="*",$C207&lt;400),"",IF(AND('201819 DATA'!BU207="*",$C207&gt;=400),"*",IF($C207&gt;=400,ROUND('201819 DATA'!BU207/$C207,2),"")))</f>
        <v/>
      </c>
      <c r="AW207" s="289" t="str">
        <f>IF(OR($C207="*",$C207&lt;400),"",IF(AND('201819 DATA'!BV207="*",$C207&gt;=400),"*",IF($C207&gt;=400,ROUND('201819 DATA'!BV207/$C207,2),"")))</f>
        <v/>
      </c>
      <c r="AX207" s="289" t="str">
        <f>IF(OR($C207="*",$C207&lt;400),"",IF(AND('201819 DATA'!BW207="*",$C207&gt;=400),"*",IF($C207&gt;=400,ROUND('201819 DATA'!BW207/$C207,2),"")))</f>
        <v/>
      </c>
    </row>
    <row r="208" spans="1:50" x14ac:dyDescent="0.2">
      <c r="A208" s="13" t="s">
        <v>190</v>
      </c>
      <c r="B208" s="287">
        <f>'201819 DATA'!B208</f>
        <v>7820</v>
      </c>
      <c r="C208" s="288">
        <f>'201819 DATA'!C208</f>
        <v>7175</v>
      </c>
      <c r="D208" s="293">
        <f>'201819 DATA'!FN208</f>
        <v>1305</v>
      </c>
      <c r="G208" s="295">
        <f t="shared" si="3"/>
        <v>0.92</v>
      </c>
      <c r="H208" s="289">
        <f>IF(OR($C208="*",$C208&lt;400),"",IF(AND('201819 DATA'!F208="*",$C208&gt;=400),"*",IF($C208&gt;=400,ROUND('201819 DATA'!F208/$C208,2),"")))</f>
        <v>0.28999999999999998</v>
      </c>
      <c r="I208" s="296">
        <f>IF(OR($B208="*",$B208&lt;400),"",IF(AND('201819 DATA'!Y208="*",$B208&gt;=400),"*",IF($B208&gt;=400,ROUND('201819 DATA'!Y208/$B208,2),"")))</f>
        <v>0</v>
      </c>
      <c r="J208" s="296">
        <f>IF(OR($B208="*",$B208&lt;400),"",IF(AND('201819 DATA'!Z208="*",$B208&gt;=400),"*",IF($B208&gt;=400,ROUND('201819 DATA'!Z208/$B208,2),"")))</f>
        <v>0.1</v>
      </c>
      <c r="K208" s="296">
        <f>IF(OR($B208="*",$B208&lt;400),"",IF(AND('201819 DATA'!AA208="*",$B208&gt;=400),"*",IF($B208&gt;=400,ROUND('201819 DATA'!AA208/$B208,2),"")))</f>
        <v>0.15</v>
      </c>
      <c r="L208" s="296">
        <f>IF(OR($B208="*",$B208&lt;400),"",IF(AND('201819 DATA'!AB208="*",$B208&gt;=400),"*",IF($B208&gt;=400,ROUND('201819 DATA'!AB208/$B208,2),"")))</f>
        <v>0.2</v>
      </c>
      <c r="M208" s="296">
        <f>IF(OR($B208="*",$B208&lt;400),"",IF(AND('201819 DATA'!AC208="*",$B208&gt;=400),"*",IF($B208&gt;=400,ROUND('201819 DATA'!AC208/$B208,2),"")))</f>
        <v>0.26</v>
      </c>
      <c r="N208" s="296">
        <f>IF(OR($B208="*",$B208&lt;400),"",IF(AND('201819 DATA'!AD208="*",$B208&gt;=400),"*",IF($B208&gt;=400,ROUND('201819 DATA'!AD208/$B208,2),"")))</f>
        <v>0.24</v>
      </c>
      <c r="O208" s="296">
        <f>IF(OR($B208="*",$B208&lt;400),"",IF(AND('201819 DATA'!AE208="*",$B208&gt;=400),"*",IF($B208&gt;=400,ROUND('201819 DATA'!AE208/$B208,2),"")))</f>
        <v>0.04</v>
      </c>
      <c r="P208" s="297"/>
      <c r="Q208" s="296">
        <f>IF(OR($B208="*",$B208&lt;400),"",IF(AND('201819 DATA'!FL208="*",$B208&gt;=400),"*",IF($B208&gt;=400,ROUND('201819 DATA'!FL208/$B208,2),"")))</f>
        <v>0.47</v>
      </c>
      <c r="R208" s="289">
        <f>IF(OR($C208="*",$C208&lt;400),"",IF(AND('201819 DATA'!F208="*",$C208&gt;=400),"*",IF($C208&gt;=400,ROUND('201819 DATA'!F208/$C208,2),"")))</f>
        <v>0.28999999999999998</v>
      </c>
      <c r="S208" s="289">
        <f>IF(OR($C208="*",$C208&lt;400),"",IF(AND('201819 DATA'!G208="*",$C208&gt;=400),"*",IF($C208&gt;=400,ROUND('201819 DATA'!G208/$C208,2),"")))</f>
        <v>0.4</v>
      </c>
      <c r="T208" s="289">
        <f>IF(OR($C208="*",$C208&lt;400),"",IF(AND('201819 DATA'!H208="*",$C208&gt;=400),"*",IF($C208&gt;=400,ROUND('201819 DATA'!H208/$C208,2),"")))</f>
        <v>0.21</v>
      </c>
      <c r="U208" s="289">
        <f>IF(OR($C208="*",$C208&lt;400),"",IF(AND('201819 DATA'!FM208="*",$C208&gt;=400),"*",IF($C208&gt;=400,ROUND('201819 DATA'!FM208/$C208,2),"")))</f>
        <v>0.09</v>
      </c>
      <c r="V208" s="312">
        <f>IF(OR($D208="*",$D208&lt;400),"",IF(AND('201819 DATA'!M208="*",$D208&gt;=400),"*",IF($D208&gt;=400,ROUND('201819 DATA'!M208/$D208,2),"")))</f>
        <v>0.4</v>
      </c>
      <c r="W208" s="312">
        <f>IF(OR($D208="*",$D208&lt;400),"",IF(AND('201819 DATA'!N208="*",$D208&gt;=400),"*",IF($D208&gt;=400,ROUND('201819 DATA'!N208/$D208,2),"")))</f>
        <v>0.27</v>
      </c>
      <c r="X208" s="312">
        <f>IF(OR($D208="*",$D208&lt;400),"",IF(AND('201819 DATA'!O208="*",$D208&gt;=400),"*",IF($D208&gt;=400,ROUND('201819 DATA'!O208/$D208,2),"")))</f>
        <v>0.1</v>
      </c>
      <c r="Y208" s="312">
        <f>IF(OR($D208="*",$D208&lt;400),"",IF(AND('201819 DATA'!P208="*",$D208&gt;=400),"*",IF($D208&gt;=400,ROUND('201819 DATA'!P208/$D208,2),"")))</f>
        <v>0.15</v>
      </c>
      <c r="Z208" s="312">
        <f>IF(OR($D208="*",$D208&lt;400),"",IF(AND('201819 DATA'!Q208="*",$D208&gt;=400),"*",IF($D208&gt;=400,ROUND('201819 DATA'!Q208/$D208,2),"")))</f>
        <v>0.01</v>
      </c>
      <c r="AA208" s="312">
        <f>IF(OR($D208="*",$D208&lt;400),"",IF(AND('201819 DATA'!R208="*",$D208&gt;=400),"*",IF($D208&gt;=400,ROUND('201819 DATA'!R208/$D208,2),"")))</f>
        <v>0.01</v>
      </c>
      <c r="AB208" s="312">
        <f>IF(OR($D208="*",$D208&lt;400),"",IF(AND('201819 DATA'!S208="*",$D208&gt;=400),"*",IF($D208&gt;=400,ROUND('201819 DATA'!S208/$D208,2),"")))</f>
        <v>0.05</v>
      </c>
      <c r="AC208" s="312">
        <f>IF(OR($D208="*",$D208&lt;400),"",IF(AND('201819 DATA'!T208="*",$D208&gt;=400),"*",IF($D208&gt;=400,ROUND('201819 DATA'!T208/$D208,2),"")))</f>
        <v>0.01</v>
      </c>
      <c r="AD208" s="289">
        <f>IF(OR($C208="*",$C208&lt;400),"",IF(AND('201819 DATA'!BC208="*",$C208&gt;=400),"*",IF($C208&gt;=400,ROUND('201819 DATA'!BC208/$C208,2),"")))</f>
        <v>0.01</v>
      </c>
      <c r="AE208" s="289">
        <f>IF(OR($C208="*",$C208&lt;400),"",IF(AND('201819 DATA'!BD208="*",$C208&gt;=400),"*",IF($C208&gt;=400,ROUND('201819 DATA'!BD208/$C208,2),"")))</f>
        <v>0.03</v>
      </c>
      <c r="AF208" s="289">
        <f>IF(OR($C208="*",$C208&lt;400),"",IF(AND('201819 DATA'!BE208="*",$C208&gt;=400),"*",IF($C208&gt;=400,ROUND('201819 DATA'!BE208/$C208,2),"")))</f>
        <v>0.05</v>
      </c>
      <c r="AG208" s="289">
        <f>IF(OR($C208="*",$C208&lt;400),"",IF(AND('201819 DATA'!BF208="*",$C208&gt;=400),"*",IF($C208&gt;=400,ROUND('201819 DATA'!BF208/$C208,2),"")))</f>
        <v>0.01</v>
      </c>
      <c r="AH208" s="289">
        <f>IF(OR($C208="*",$C208&lt;400),"",IF(AND('201819 DATA'!BG208="*",$C208&gt;=400),"*",IF($C208&gt;=400,ROUND('201819 DATA'!BG208/$C208,2),"")))</f>
        <v>0.23</v>
      </c>
      <c r="AI208" s="289">
        <f>IF(OR($C208="*",$C208&lt;400),"",IF(AND('201819 DATA'!BH208="*",$C208&gt;=400),"*",IF($C208&gt;=400,ROUND('201819 DATA'!BH208/$C208,2),"")))</f>
        <v>7.0000000000000007E-2</v>
      </c>
      <c r="AJ208" s="289" t="str">
        <f>IF(OR($C208="*",$C208&lt;400),"",IF(AND('201819 DATA'!BI208="*",$C208&gt;=400),"*",IF($C208&gt;=400,ROUND('201819 DATA'!BI208/$C208,2),"")))</f>
        <v>*</v>
      </c>
      <c r="AK208" s="289" t="str">
        <f>IF(OR($C208="*",$C208&lt;400),"",IF(AND('201819 DATA'!BJ208="*",$C208&gt;=400),"*",IF($C208&gt;=400,ROUND('201819 DATA'!BJ208/$C208,2),"")))</f>
        <v>*</v>
      </c>
      <c r="AL208" s="289">
        <f>IF(OR($C208="*",$C208&lt;400),"",IF(AND('201819 DATA'!BK208="*",$C208&gt;=400),"*",IF($C208&gt;=400,ROUND('201819 DATA'!BK208/$C208,2),"")))</f>
        <v>0.04</v>
      </c>
      <c r="AM208" s="289">
        <f>IF(OR($C208="*",$C208&lt;400),"",IF(AND('201819 DATA'!BL208="*",$C208&gt;=400),"*",IF($C208&gt;=400,ROUND('201819 DATA'!BL208/$C208,2),"")))</f>
        <v>0.02</v>
      </c>
      <c r="AN208" s="289">
        <f>IF(OR($C208="*",$C208&lt;400),"",IF(AND('201819 DATA'!BM208="*",$C208&gt;=400),"*",IF($C208&gt;=400,ROUND('201819 DATA'!BM208/$C208,2),"")))</f>
        <v>0.01</v>
      </c>
      <c r="AO208" s="289">
        <f>IF(OR($C208="*",$C208&lt;400),"",IF(AND('201819 DATA'!BN208="*",$C208&gt;=400),"*",IF($C208&gt;=400,ROUND('201819 DATA'!BN208/$C208,2),"")))</f>
        <v>0.01</v>
      </c>
      <c r="AP208" s="289">
        <f>IF(OR($C208="*",$C208&lt;400),"",IF(AND('201819 DATA'!BO208="*",$C208&gt;=400),"*",IF($C208&gt;=400,ROUND('201819 DATA'!BO208/$C208,2),"")))</f>
        <v>0.33</v>
      </c>
      <c r="AQ208" s="289">
        <f>IF(OR($C208="*",$C208&lt;400),"",IF(AND('201819 DATA'!BP208="*",$C208&gt;=400),"*",IF($C208&gt;=400,ROUND('201819 DATA'!BP208/$C208,2),"")))</f>
        <v>0.01</v>
      </c>
      <c r="AR208" s="289">
        <f>IF(OR($C208="*",$C208&lt;400),"",IF(AND('201819 DATA'!BQ208="*",$C208&gt;=400),"*",IF($C208&gt;=400,ROUND('201819 DATA'!BQ208/$C208,2),"")))</f>
        <v>0</v>
      </c>
      <c r="AS208" s="289">
        <f>IF(OR($C208="*",$C208&lt;400),"",IF(AND('201819 DATA'!BR208="*",$C208&gt;=400),"*",IF($C208&gt;=400,ROUND('201819 DATA'!BR208/$C208,2),"")))</f>
        <v>0</v>
      </c>
      <c r="AT208" s="289" t="str">
        <f>IF(OR($C208="*",$C208&lt;400),"",IF(AND('201819 DATA'!BS208="*",$C208&gt;=400),"*",IF($C208&gt;=400,ROUND('201819 DATA'!BS208/$C208,2),"")))</f>
        <v>*</v>
      </c>
      <c r="AU208" s="289">
        <f>IF(OR($C208="*",$C208&lt;400),"",IF(AND('201819 DATA'!BT208="*",$C208&gt;=400),"*",IF($C208&gt;=400,ROUND('201819 DATA'!BT208/$C208,2),"")))</f>
        <v>0.12</v>
      </c>
      <c r="AV208" s="289">
        <f>IF(OR($C208="*",$C208&lt;400),"",IF(AND('201819 DATA'!BU208="*",$C208&gt;=400),"*",IF($C208&gt;=400,ROUND('201819 DATA'!BU208/$C208,2),"")))</f>
        <v>0.05</v>
      </c>
      <c r="AW208" s="289">
        <f>IF(OR($C208="*",$C208&lt;400),"",IF(AND('201819 DATA'!BV208="*",$C208&gt;=400),"*",IF($C208&gt;=400,ROUND('201819 DATA'!BV208/$C208,2),"")))</f>
        <v>0</v>
      </c>
      <c r="AX208" s="289">
        <f>IF(OR($C208="*",$C208&lt;400),"",IF(AND('201819 DATA'!BW208="*",$C208&gt;=400),"*",IF($C208&gt;=400,ROUND('201819 DATA'!BW208/$C208,2),"")))</f>
        <v>0.01</v>
      </c>
    </row>
    <row r="209" spans="1:50" x14ac:dyDescent="0.2">
      <c r="A209" s="13" t="s">
        <v>1600</v>
      </c>
      <c r="B209" s="287">
        <f>'201819 DATA'!B209</f>
        <v>125</v>
      </c>
      <c r="C209" s="288">
        <f>'201819 DATA'!C209</f>
        <v>125</v>
      </c>
      <c r="D209" s="293" t="str">
        <f>'201819 DATA'!FN209</f>
        <v>*</v>
      </c>
      <c r="G209" s="295" t="str">
        <f t="shared" si="3"/>
        <v/>
      </c>
      <c r="H209" s="289" t="str">
        <f>IF(OR($C209="*",$C209&lt;400),"",IF(AND('201819 DATA'!F209="*",$C209&gt;=400),"*",IF($C209&gt;=400,ROUND('201819 DATA'!F209/$C209,2),"")))</f>
        <v/>
      </c>
      <c r="I209" s="296" t="str">
        <f>IF(OR($B209="*",$B209&lt;400),"",IF(AND('201819 DATA'!Y209="*",$B209&gt;=400),"*",IF($B209&gt;=400,ROUND('201819 DATA'!Y209/$B209,2),"")))</f>
        <v/>
      </c>
      <c r="J209" s="296" t="str">
        <f>IF(OR($B209="*",$B209&lt;400),"",IF(AND('201819 DATA'!Z209="*",$B209&gt;=400),"*",IF($B209&gt;=400,ROUND('201819 DATA'!Z209/$B209,2),"")))</f>
        <v/>
      </c>
      <c r="K209" s="296" t="str">
        <f>IF(OR($B209="*",$B209&lt;400),"",IF(AND('201819 DATA'!AA209="*",$B209&gt;=400),"*",IF($B209&gt;=400,ROUND('201819 DATA'!AA209/$B209,2),"")))</f>
        <v/>
      </c>
      <c r="L209" s="296" t="str">
        <f>IF(OR($B209="*",$B209&lt;400),"",IF(AND('201819 DATA'!AB209="*",$B209&gt;=400),"*",IF($B209&gt;=400,ROUND('201819 DATA'!AB209/$B209,2),"")))</f>
        <v/>
      </c>
      <c r="M209" s="296" t="str">
        <f>IF(OR($B209="*",$B209&lt;400),"",IF(AND('201819 DATA'!AC209="*",$B209&gt;=400),"*",IF($B209&gt;=400,ROUND('201819 DATA'!AC209/$B209,2),"")))</f>
        <v/>
      </c>
      <c r="N209" s="296" t="str">
        <f>IF(OR($B209="*",$B209&lt;400),"",IF(AND('201819 DATA'!AD209="*",$B209&gt;=400),"*",IF($B209&gt;=400,ROUND('201819 DATA'!AD209/$B209,2),"")))</f>
        <v/>
      </c>
      <c r="O209" s="296" t="str">
        <f>IF(OR($B209="*",$B209&lt;400),"",IF(AND('201819 DATA'!AE209="*",$B209&gt;=400),"*",IF($B209&gt;=400,ROUND('201819 DATA'!AE209/$B209,2),"")))</f>
        <v/>
      </c>
      <c r="P209" s="297"/>
      <c r="Q209" s="296" t="str">
        <f>IF(OR($B209="*",$B209&lt;400),"",IF(AND('201819 DATA'!FL209="*",$B209&gt;=400),"*",IF($B209&gt;=400,ROUND('201819 DATA'!FL209/$B209,2),"")))</f>
        <v/>
      </c>
      <c r="R209" s="289" t="str">
        <f>IF(OR($C209="*",$C209&lt;400),"",IF(AND('201819 DATA'!F209="*",$C209&gt;=400),"*",IF($C209&gt;=400,ROUND('201819 DATA'!F209/$C209,2),"")))</f>
        <v/>
      </c>
      <c r="S209" s="289" t="str">
        <f>IF(OR($C209="*",$C209&lt;400),"",IF(AND('201819 DATA'!G209="*",$C209&gt;=400),"*",IF($C209&gt;=400,ROUND('201819 DATA'!G209/$C209,2),"")))</f>
        <v/>
      </c>
      <c r="T209" s="289" t="str">
        <f>IF(OR($C209="*",$C209&lt;400),"",IF(AND('201819 DATA'!H209="*",$C209&gt;=400),"*",IF($C209&gt;=400,ROUND('201819 DATA'!H209/$C209,2),"")))</f>
        <v/>
      </c>
      <c r="U209" s="289" t="str">
        <f>IF(OR($C209="*",$C209&lt;400),"",IF(AND('201819 DATA'!FM209="*",$C209&gt;=400),"*",IF($C209&gt;=400,ROUND('201819 DATA'!FM209/$C209,2),"")))</f>
        <v/>
      </c>
      <c r="V209" s="312" t="str">
        <f>IF(OR($D209="*",$D209&lt;400),"",IF(AND('201819 DATA'!M209="*",$D209&gt;=400),"*",IF($D209&gt;=400,ROUND('201819 DATA'!M209/$D209,2),"")))</f>
        <v/>
      </c>
      <c r="W209" s="312" t="str">
        <f>IF(OR($D209="*",$D209&lt;400),"",IF(AND('201819 DATA'!N209="*",$D209&gt;=400),"*",IF($D209&gt;=400,ROUND('201819 DATA'!N209/$D209,2),"")))</f>
        <v/>
      </c>
      <c r="X209" s="312" t="str">
        <f>IF(OR($D209="*",$D209&lt;400),"",IF(AND('201819 DATA'!O209="*",$D209&gt;=400),"*",IF($D209&gt;=400,ROUND('201819 DATA'!O209/$D209,2),"")))</f>
        <v/>
      </c>
      <c r="Y209" s="312" t="str">
        <f>IF(OR($D209="*",$D209&lt;400),"",IF(AND('201819 DATA'!P209="*",$D209&gt;=400),"*",IF($D209&gt;=400,ROUND('201819 DATA'!P209/$D209,2),"")))</f>
        <v/>
      </c>
      <c r="Z209" s="312" t="str">
        <f>IF(OR($D209="*",$D209&lt;400),"",IF(AND('201819 DATA'!Q209="*",$D209&gt;=400),"*",IF($D209&gt;=400,ROUND('201819 DATA'!Q209/$D209,2),"")))</f>
        <v/>
      </c>
      <c r="AA209" s="312" t="str">
        <f>IF(OR($D209="*",$D209&lt;400),"",IF(AND('201819 DATA'!R209="*",$D209&gt;=400),"*",IF($D209&gt;=400,ROUND('201819 DATA'!R209/$D209,2),"")))</f>
        <v/>
      </c>
      <c r="AB209" s="312" t="str">
        <f>IF(OR($D209="*",$D209&lt;400),"",IF(AND('201819 DATA'!S209="*",$D209&gt;=400),"*",IF($D209&gt;=400,ROUND('201819 DATA'!S209/$D209,2),"")))</f>
        <v/>
      </c>
      <c r="AC209" s="312" t="str">
        <f>IF(OR($D209="*",$D209&lt;400),"",IF(AND('201819 DATA'!T209="*",$D209&gt;=400),"*",IF($D209&gt;=400,ROUND('201819 DATA'!T209/$D209,2),"")))</f>
        <v/>
      </c>
      <c r="AD209" s="289" t="str">
        <f>IF(OR($C209="*",$C209&lt;400),"",IF(AND('201819 DATA'!BC209="*",$C209&gt;=400),"*",IF($C209&gt;=400,ROUND('201819 DATA'!BC209/$C209,2),"")))</f>
        <v/>
      </c>
      <c r="AE209" s="289" t="str">
        <f>IF(OR($C209="*",$C209&lt;400),"",IF(AND('201819 DATA'!BD209="*",$C209&gt;=400),"*",IF($C209&gt;=400,ROUND('201819 DATA'!BD209/$C209,2),"")))</f>
        <v/>
      </c>
      <c r="AF209" s="289" t="str">
        <f>IF(OR($C209="*",$C209&lt;400),"",IF(AND('201819 DATA'!BE209="*",$C209&gt;=400),"*",IF($C209&gt;=400,ROUND('201819 DATA'!BE209/$C209,2),"")))</f>
        <v/>
      </c>
      <c r="AG209" s="289" t="str">
        <f>IF(OR($C209="*",$C209&lt;400),"",IF(AND('201819 DATA'!BF209="*",$C209&gt;=400),"*",IF($C209&gt;=400,ROUND('201819 DATA'!BF209/$C209,2),"")))</f>
        <v/>
      </c>
      <c r="AH209" s="289" t="str">
        <f>IF(OR($C209="*",$C209&lt;400),"",IF(AND('201819 DATA'!BG209="*",$C209&gt;=400),"*",IF($C209&gt;=400,ROUND('201819 DATA'!BG209/$C209,2),"")))</f>
        <v/>
      </c>
      <c r="AI209" s="289" t="str">
        <f>IF(OR($C209="*",$C209&lt;400),"",IF(AND('201819 DATA'!BH209="*",$C209&gt;=400),"*",IF($C209&gt;=400,ROUND('201819 DATA'!BH209/$C209,2),"")))</f>
        <v/>
      </c>
      <c r="AJ209" s="289" t="str">
        <f>IF(OR($C209="*",$C209&lt;400),"",IF(AND('201819 DATA'!BI209="*",$C209&gt;=400),"*",IF($C209&gt;=400,ROUND('201819 DATA'!BI209/$C209,2),"")))</f>
        <v/>
      </c>
      <c r="AK209" s="289" t="str">
        <f>IF(OR($C209="*",$C209&lt;400),"",IF(AND('201819 DATA'!BJ209="*",$C209&gt;=400),"*",IF($C209&gt;=400,ROUND('201819 DATA'!BJ209/$C209,2),"")))</f>
        <v/>
      </c>
      <c r="AL209" s="289" t="str">
        <f>IF(OR($C209="*",$C209&lt;400),"",IF(AND('201819 DATA'!BK209="*",$C209&gt;=400),"*",IF($C209&gt;=400,ROUND('201819 DATA'!BK209/$C209,2),"")))</f>
        <v/>
      </c>
      <c r="AM209" s="289" t="str">
        <f>IF(OR($C209="*",$C209&lt;400),"",IF(AND('201819 DATA'!BL209="*",$C209&gt;=400),"*",IF($C209&gt;=400,ROUND('201819 DATA'!BL209/$C209,2),"")))</f>
        <v/>
      </c>
      <c r="AN209" s="289" t="str">
        <f>IF(OR($C209="*",$C209&lt;400),"",IF(AND('201819 DATA'!BM209="*",$C209&gt;=400),"*",IF($C209&gt;=400,ROUND('201819 DATA'!BM209/$C209,2),"")))</f>
        <v/>
      </c>
      <c r="AO209" s="289" t="str">
        <f>IF(OR($C209="*",$C209&lt;400),"",IF(AND('201819 DATA'!BN209="*",$C209&gt;=400),"*",IF($C209&gt;=400,ROUND('201819 DATA'!BN209/$C209,2),"")))</f>
        <v/>
      </c>
      <c r="AP209" s="289" t="str">
        <f>IF(OR($C209="*",$C209&lt;400),"",IF(AND('201819 DATA'!BO209="*",$C209&gt;=400),"*",IF($C209&gt;=400,ROUND('201819 DATA'!BO209/$C209,2),"")))</f>
        <v/>
      </c>
      <c r="AQ209" s="289" t="str">
        <f>IF(OR($C209="*",$C209&lt;400),"",IF(AND('201819 DATA'!BP209="*",$C209&gt;=400),"*",IF($C209&gt;=400,ROUND('201819 DATA'!BP209/$C209,2),"")))</f>
        <v/>
      </c>
      <c r="AR209" s="289" t="str">
        <f>IF(OR($C209="*",$C209&lt;400),"",IF(AND('201819 DATA'!BQ209="*",$C209&gt;=400),"*",IF($C209&gt;=400,ROUND('201819 DATA'!BQ209/$C209,2),"")))</f>
        <v/>
      </c>
      <c r="AS209" s="289" t="str">
        <f>IF(OR($C209="*",$C209&lt;400),"",IF(AND('201819 DATA'!BR209="*",$C209&gt;=400),"*",IF($C209&gt;=400,ROUND('201819 DATA'!BR209/$C209,2),"")))</f>
        <v/>
      </c>
      <c r="AT209" s="289" t="str">
        <f>IF(OR($C209="*",$C209&lt;400),"",IF(AND('201819 DATA'!BS209="*",$C209&gt;=400),"*",IF($C209&gt;=400,ROUND('201819 DATA'!BS209/$C209,2),"")))</f>
        <v/>
      </c>
      <c r="AU209" s="289" t="str">
        <f>IF(OR($C209="*",$C209&lt;400),"",IF(AND('201819 DATA'!BT209="*",$C209&gt;=400),"*",IF($C209&gt;=400,ROUND('201819 DATA'!BT209/$C209,2),"")))</f>
        <v/>
      </c>
      <c r="AV209" s="289" t="str">
        <f>IF(OR($C209="*",$C209&lt;400),"",IF(AND('201819 DATA'!BU209="*",$C209&gt;=400),"*",IF($C209&gt;=400,ROUND('201819 DATA'!BU209/$C209,2),"")))</f>
        <v/>
      </c>
      <c r="AW209" s="289" t="str">
        <f>IF(OR($C209="*",$C209&lt;400),"",IF(AND('201819 DATA'!BV209="*",$C209&gt;=400),"*",IF($C209&gt;=400,ROUND('201819 DATA'!BV209/$C209,2),"")))</f>
        <v/>
      </c>
      <c r="AX209" s="289" t="str">
        <f>IF(OR($C209="*",$C209&lt;400),"",IF(AND('201819 DATA'!BW209="*",$C209&gt;=400),"*",IF($C209&gt;=400,ROUND('201819 DATA'!BW209/$C209,2),"")))</f>
        <v/>
      </c>
    </row>
    <row r="210" spans="1:50" x14ac:dyDescent="0.2">
      <c r="A210" s="13" t="s">
        <v>395</v>
      </c>
      <c r="B210" s="287">
        <f>'201819 DATA'!B210</f>
        <v>99405</v>
      </c>
      <c r="C210" s="288">
        <f>'201819 DATA'!C210</f>
        <v>77900</v>
      </c>
      <c r="D210" s="293">
        <f>'201819 DATA'!FN210</f>
        <v>19895</v>
      </c>
      <c r="G210" s="295">
        <f t="shared" si="3"/>
        <v>0.78</v>
      </c>
      <c r="H210" s="289">
        <f>IF(OR($C210="*",$C210&lt;400),"",IF(AND('201819 DATA'!F210="*",$C210&gt;=400),"*",IF($C210&gt;=400,ROUND('201819 DATA'!F210/$C210,2),"")))</f>
        <v>0.5</v>
      </c>
      <c r="I210" s="296">
        <f>IF(OR($B210="*",$B210&lt;400),"",IF(AND('201819 DATA'!Y210="*",$B210&gt;=400),"*",IF($B210&gt;=400,ROUND('201819 DATA'!Y210/$B210,2),"")))</f>
        <v>0.11</v>
      </c>
      <c r="J210" s="296">
        <f>IF(OR($B210="*",$B210&lt;400),"",IF(AND('201819 DATA'!Z210="*",$B210&gt;=400),"*",IF($B210&gt;=400,ROUND('201819 DATA'!Z210/$B210,2),"")))</f>
        <v>0.11</v>
      </c>
      <c r="K210" s="296">
        <f>IF(OR($B210="*",$B210&lt;400),"",IF(AND('201819 DATA'!AA210="*",$B210&gt;=400),"*",IF($B210&gt;=400,ROUND('201819 DATA'!AA210/$B210,2),"")))</f>
        <v>0.15</v>
      </c>
      <c r="L210" s="296">
        <f>IF(OR($B210="*",$B210&lt;400),"",IF(AND('201819 DATA'!AB210="*",$B210&gt;=400),"*",IF($B210&gt;=400,ROUND('201819 DATA'!AB210/$B210,2),"")))</f>
        <v>0.16</v>
      </c>
      <c r="M210" s="296">
        <f>IF(OR($B210="*",$B210&lt;400),"",IF(AND('201819 DATA'!AC210="*",$B210&gt;=400),"*",IF($B210&gt;=400,ROUND('201819 DATA'!AC210/$B210,2),"")))</f>
        <v>0.23</v>
      </c>
      <c r="N210" s="296">
        <f>IF(OR($B210="*",$B210&lt;400),"",IF(AND('201819 DATA'!AD210="*",$B210&gt;=400),"*",IF($B210&gt;=400,ROUND('201819 DATA'!AD210/$B210,2),"")))</f>
        <v>0.2</v>
      </c>
      <c r="O210" s="296">
        <f>IF(OR($B210="*",$B210&lt;400),"",IF(AND('201819 DATA'!AE210="*",$B210&gt;=400),"*",IF($B210&gt;=400,ROUND('201819 DATA'!AE210/$B210,2),"")))</f>
        <v>0.04</v>
      </c>
      <c r="P210" s="297"/>
      <c r="Q210" s="296">
        <f>IF(OR($B210="*",$B210&lt;400),"",IF(AND('201819 DATA'!FL210="*",$B210&gt;=400),"*",IF($B210&gt;=400,ROUND('201819 DATA'!FL210/$B210,2),"")))</f>
        <v>0.5</v>
      </c>
      <c r="R210" s="289">
        <f>IF(OR($C210="*",$C210&lt;400),"",IF(AND('201819 DATA'!F210="*",$C210&gt;=400),"*",IF($C210&gt;=400,ROUND('201819 DATA'!F210/$C210,2),"")))</f>
        <v>0.5</v>
      </c>
      <c r="S210" s="289">
        <f>IF(OR($C210="*",$C210&lt;400),"",IF(AND('201819 DATA'!G210="*",$C210&gt;=400),"*",IF($C210&gt;=400,ROUND('201819 DATA'!G210/$C210,2),"")))</f>
        <v>0.15</v>
      </c>
      <c r="T210" s="289">
        <f>IF(OR($C210="*",$C210&lt;400),"",IF(AND('201819 DATA'!H210="*",$C210&gt;=400),"*",IF($C210&gt;=400,ROUND('201819 DATA'!H210/$C210,2),"")))</f>
        <v>0.26</v>
      </c>
      <c r="U210" s="289">
        <f>IF(OR($C210="*",$C210&lt;400),"",IF(AND('201819 DATA'!FM210="*",$C210&gt;=400),"*",IF($C210&gt;=400,ROUND('201819 DATA'!FM210/$C210,2),"")))</f>
        <v>0.1</v>
      </c>
      <c r="V210" s="312">
        <f>IF(OR($D210="*",$D210&lt;400),"",IF(AND('201819 DATA'!M210="*",$D210&gt;=400),"*",IF($D210&gt;=400,ROUND('201819 DATA'!M210/$D210,2),"")))</f>
        <v>0.46</v>
      </c>
      <c r="W210" s="312">
        <f>IF(OR($D210="*",$D210&lt;400),"",IF(AND('201819 DATA'!N210="*",$D210&gt;=400),"*",IF($D210&gt;=400,ROUND('201819 DATA'!N210/$D210,2),"")))</f>
        <v>0.22</v>
      </c>
      <c r="X210" s="312">
        <f>IF(OR($D210="*",$D210&lt;400),"",IF(AND('201819 DATA'!O210="*",$D210&gt;=400),"*",IF($D210&gt;=400,ROUND('201819 DATA'!O210/$D210,2),"")))</f>
        <v>0.08</v>
      </c>
      <c r="Y210" s="312">
        <f>IF(OR($D210="*",$D210&lt;400),"",IF(AND('201819 DATA'!P210="*",$D210&gt;=400),"*",IF($D210&gt;=400,ROUND('201819 DATA'!P210/$D210,2),"")))</f>
        <v>0.14000000000000001</v>
      </c>
      <c r="Z210" s="312">
        <f>IF(OR($D210="*",$D210&lt;400),"",IF(AND('201819 DATA'!Q210="*",$D210&gt;=400),"*",IF($D210&gt;=400,ROUND('201819 DATA'!Q210/$D210,2),"")))</f>
        <v>0.06</v>
      </c>
      <c r="AA210" s="312">
        <f>IF(OR($D210="*",$D210&lt;400),"",IF(AND('201819 DATA'!R210="*",$D210&gt;=400),"*",IF($D210&gt;=400,ROUND('201819 DATA'!R210/$D210,2),"")))</f>
        <v>0.03</v>
      </c>
      <c r="AB210" s="312">
        <f>IF(OR($D210="*",$D210&lt;400),"",IF(AND('201819 DATA'!S210="*",$D210&gt;=400),"*",IF($D210&gt;=400,ROUND('201819 DATA'!S210/$D210,2),"")))</f>
        <v>0</v>
      </c>
      <c r="AC210" s="312">
        <f>IF(OR($D210="*",$D210&lt;400),"",IF(AND('201819 DATA'!T210="*",$D210&gt;=400),"*",IF($D210&gt;=400,ROUND('201819 DATA'!T210/$D210,2),"")))</f>
        <v>0</v>
      </c>
      <c r="AD210" s="289">
        <f>IF(OR($C210="*",$C210&lt;400),"",IF(AND('201819 DATA'!BC210="*",$C210&gt;=400),"*",IF($C210&gt;=400,ROUND('201819 DATA'!BC210/$C210,2),"")))</f>
        <v>0.04</v>
      </c>
      <c r="AE210" s="289">
        <f>IF(OR($C210="*",$C210&lt;400),"",IF(AND('201819 DATA'!BD210="*",$C210&gt;=400),"*",IF($C210&gt;=400,ROUND('201819 DATA'!BD210/$C210,2),"")))</f>
        <v>0.14000000000000001</v>
      </c>
      <c r="AF210" s="289">
        <f>IF(OR($C210="*",$C210&lt;400),"",IF(AND('201819 DATA'!BE210="*",$C210&gt;=400),"*",IF($C210&gt;=400,ROUND('201819 DATA'!BE210/$C210,2),"")))</f>
        <v>0.02</v>
      </c>
      <c r="AG210" s="289">
        <f>IF(OR($C210="*",$C210&lt;400),"",IF(AND('201819 DATA'!BF210="*",$C210&gt;=400),"*",IF($C210&gt;=400,ROUND('201819 DATA'!BF210/$C210,2),"")))</f>
        <v>0.02</v>
      </c>
      <c r="AH210" s="289">
        <f>IF(OR($C210="*",$C210&lt;400),"",IF(AND('201819 DATA'!BG210="*",$C210&gt;=400),"*",IF($C210&gt;=400,ROUND('201819 DATA'!BG210/$C210,2),"")))</f>
        <v>0</v>
      </c>
      <c r="AI210" s="289">
        <f>IF(OR($C210="*",$C210&lt;400),"",IF(AND('201819 DATA'!BH210="*",$C210&gt;=400),"*",IF($C210&gt;=400,ROUND('201819 DATA'!BH210/$C210,2),"")))</f>
        <v>0.01</v>
      </c>
      <c r="AJ210" s="289">
        <f>IF(OR($C210="*",$C210&lt;400),"",IF(AND('201819 DATA'!BI210="*",$C210&gt;=400),"*",IF($C210&gt;=400,ROUND('201819 DATA'!BI210/$C210,2),"")))</f>
        <v>0.02</v>
      </c>
      <c r="AK210" s="289">
        <f>IF(OR($C210="*",$C210&lt;400),"",IF(AND('201819 DATA'!BJ210="*",$C210&gt;=400),"*",IF($C210&gt;=400,ROUND('201819 DATA'!BJ210/$C210,2),"")))</f>
        <v>0.01</v>
      </c>
      <c r="AL210" s="289">
        <f>IF(OR($C210="*",$C210&lt;400),"",IF(AND('201819 DATA'!BK210="*",$C210&gt;=400),"*",IF($C210&gt;=400,ROUND('201819 DATA'!BK210/$C210,2),"")))</f>
        <v>0.04</v>
      </c>
      <c r="AM210" s="289">
        <f>IF(OR($C210="*",$C210&lt;400),"",IF(AND('201819 DATA'!BL210="*",$C210&gt;=400),"*",IF($C210&gt;=400,ROUND('201819 DATA'!BL210/$C210,2),"")))</f>
        <v>7.0000000000000007E-2</v>
      </c>
      <c r="AN210" s="289">
        <f>IF(OR($C210="*",$C210&lt;400),"",IF(AND('201819 DATA'!BM210="*",$C210&gt;=400),"*",IF($C210&gt;=400,ROUND('201819 DATA'!BM210/$C210,2),"")))</f>
        <v>0.12</v>
      </c>
      <c r="AO210" s="289">
        <f>IF(OR($C210="*",$C210&lt;400),"",IF(AND('201819 DATA'!BN210="*",$C210&gt;=400),"*",IF($C210&gt;=400,ROUND('201819 DATA'!BN210/$C210,2),"")))</f>
        <v>0.02</v>
      </c>
      <c r="AP210" s="289">
        <f>IF(OR($C210="*",$C210&lt;400),"",IF(AND('201819 DATA'!BO210="*",$C210&gt;=400),"*",IF($C210&gt;=400,ROUND('201819 DATA'!BO210/$C210,2),"")))</f>
        <v>0.04</v>
      </c>
      <c r="AQ210" s="289">
        <f>IF(OR($C210="*",$C210&lt;400),"",IF(AND('201819 DATA'!BP210="*",$C210&gt;=400),"*",IF($C210&gt;=400,ROUND('201819 DATA'!BP210/$C210,2),"")))</f>
        <v>0.05</v>
      </c>
      <c r="AR210" s="289">
        <f>IF(OR($C210="*",$C210&lt;400),"",IF(AND('201819 DATA'!BQ210="*",$C210&gt;=400),"*",IF($C210&gt;=400,ROUND('201819 DATA'!BQ210/$C210,2),"")))</f>
        <v>0.09</v>
      </c>
      <c r="AS210" s="289">
        <f>IF(OR($C210="*",$C210&lt;400),"",IF(AND('201819 DATA'!BR210="*",$C210&gt;=400),"*",IF($C210&gt;=400,ROUND('201819 DATA'!BR210/$C210,2),"")))</f>
        <v>0.01</v>
      </c>
      <c r="AT210" s="289">
        <f>IF(OR($C210="*",$C210&lt;400),"",IF(AND('201819 DATA'!BS210="*",$C210&gt;=400),"*",IF($C210&gt;=400,ROUND('201819 DATA'!BS210/$C210,2),"")))</f>
        <v>0</v>
      </c>
      <c r="AU210" s="289">
        <f>IF(OR($C210="*",$C210&lt;400),"",IF(AND('201819 DATA'!BT210="*",$C210&gt;=400),"*",IF($C210&gt;=400,ROUND('201819 DATA'!BT210/$C210,2),"")))</f>
        <v>0.23</v>
      </c>
      <c r="AV210" s="289">
        <f>IF(OR($C210="*",$C210&lt;400),"",IF(AND('201819 DATA'!BU210="*",$C210&gt;=400),"*",IF($C210&gt;=400,ROUND('201819 DATA'!BU210/$C210,2),"")))</f>
        <v>0.05</v>
      </c>
      <c r="AW210" s="289">
        <f>IF(OR($C210="*",$C210&lt;400),"",IF(AND('201819 DATA'!BV210="*",$C210&gt;=400),"*",IF($C210&gt;=400,ROUND('201819 DATA'!BV210/$C210,2),"")))</f>
        <v>0</v>
      </c>
      <c r="AX210" s="289">
        <f>IF(OR($C210="*",$C210&lt;400),"",IF(AND('201819 DATA'!BW210="*",$C210&gt;=400),"*",IF($C210&gt;=400,ROUND('201819 DATA'!BW210/$C210,2),"")))</f>
        <v>0.03</v>
      </c>
    </row>
    <row r="211" spans="1:50" x14ac:dyDescent="0.2">
      <c r="A211" s="13" t="s">
        <v>811</v>
      </c>
      <c r="B211" s="287">
        <f>'201819 DATA'!B211</f>
        <v>38665</v>
      </c>
      <c r="C211" s="288">
        <f>'201819 DATA'!C211</f>
        <v>38665</v>
      </c>
      <c r="D211" s="293">
        <f>'201819 DATA'!FN211</f>
        <v>35450</v>
      </c>
      <c r="G211" s="295">
        <f t="shared" si="3"/>
        <v>1</v>
      </c>
      <c r="H211" s="289">
        <f>IF(OR($C211="*",$C211&lt;400),"",IF(AND('201819 DATA'!F211="*",$C211&gt;=400),"*",IF($C211&gt;=400,ROUND('201819 DATA'!F211/$C211,2),"")))</f>
        <v>7.0000000000000007E-2</v>
      </c>
      <c r="I211" s="296">
        <f>IF(OR($B211="*",$B211&lt;400),"",IF(AND('201819 DATA'!Y211="*",$B211&gt;=400),"*",IF($B211&gt;=400,ROUND('201819 DATA'!Y211/$B211,2),"")))</f>
        <v>0.03</v>
      </c>
      <c r="J211" s="296">
        <f>IF(OR($B211="*",$B211&lt;400),"",IF(AND('201819 DATA'!Z211="*",$B211&gt;=400),"*",IF($B211&gt;=400,ROUND('201819 DATA'!Z211/$B211,2),"")))</f>
        <v>0.05</v>
      </c>
      <c r="K211" s="296">
        <f>IF(OR($B211="*",$B211&lt;400),"",IF(AND('201819 DATA'!AA211="*",$B211&gt;=400),"*",IF($B211&gt;=400,ROUND('201819 DATA'!AA211/$B211,2),"")))</f>
        <v>0.08</v>
      </c>
      <c r="L211" s="296">
        <f>IF(OR($B211="*",$B211&lt;400),"",IF(AND('201819 DATA'!AB211="*",$B211&gt;=400),"*",IF($B211&gt;=400,ROUND('201819 DATA'!AB211/$B211,2),"")))</f>
        <v>0.17</v>
      </c>
      <c r="M211" s="296">
        <f>IF(OR($B211="*",$B211&lt;400),"",IF(AND('201819 DATA'!AC211="*",$B211&gt;=400),"*",IF($B211&gt;=400,ROUND('201819 DATA'!AC211/$B211,2),"")))</f>
        <v>0.36</v>
      </c>
      <c r="N211" s="296">
        <f>IF(OR($B211="*",$B211&lt;400),"",IF(AND('201819 DATA'!AD211="*",$B211&gt;=400),"*",IF($B211&gt;=400,ROUND('201819 DATA'!AD211/$B211,2),"")))</f>
        <v>0.28999999999999998</v>
      </c>
      <c r="O211" s="296">
        <f>IF(OR($B211="*",$B211&lt;400),"",IF(AND('201819 DATA'!AE211="*",$B211&gt;=400),"*",IF($B211&gt;=400,ROUND('201819 DATA'!AE211/$B211,2),"")))</f>
        <v>0.02</v>
      </c>
      <c r="P211" s="297"/>
      <c r="Q211" s="296">
        <f>IF(OR($B211="*",$B211&lt;400),"",IF(AND('201819 DATA'!FL211="*",$B211&gt;=400),"*",IF($B211&gt;=400,ROUND('201819 DATA'!FL211/$B211,2),"")))</f>
        <v>0.95</v>
      </c>
      <c r="R211" s="289">
        <f>IF(OR($C211="*",$C211&lt;400),"",IF(AND('201819 DATA'!F211="*",$C211&gt;=400),"*",IF($C211&gt;=400,ROUND('201819 DATA'!F211/$C211,2),"")))</f>
        <v>7.0000000000000007E-2</v>
      </c>
      <c r="S211" s="289">
        <f>IF(OR($C211="*",$C211&lt;400),"",IF(AND('201819 DATA'!G211="*",$C211&gt;=400),"*",IF($C211&gt;=400,ROUND('201819 DATA'!G211/$C211,2),"")))</f>
        <v>0</v>
      </c>
      <c r="T211" s="289">
        <f>IF(OR($C211="*",$C211&lt;400),"",IF(AND('201819 DATA'!H211="*",$C211&gt;=400),"*",IF($C211&gt;=400,ROUND('201819 DATA'!H211/$C211,2),"")))</f>
        <v>0.93</v>
      </c>
      <c r="U211" s="289" t="str">
        <f>IF(OR($C211="*",$C211&lt;400),"",IF(AND('201819 DATA'!FM211="*",$C211&gt;=400),"*",IF($C211&gt;=400,ROUND('201819 DATA'!FM211/$C211,2),"")))</f>
        <v>*</v>
      </c>
      <c r="V211" s="312">
        <f>IF(OR($D211="*",$D211&lt;400),"",IF(AND('201819 DATA'!M211="*",$D211&gt;=400),"*",IF($D211&gt;=400,ROUND('201819 DATA'!M211/$D211,2),"")))</f>
        <v>0.3</v>
      </c>
      <c r="W211" s="312">
        <f>IF(OR($D211="*",$D211&lt;400),"",IF(AND('201819 DATA'!N211="*",$D211&gt;=400),"*",IF($D211&gt;=400,ROUND('201819 DATA'!N211/$D211,2),"")))</f>
        <v>0.32</v>
      </c>
      <c r="X211" s="312">
        <f>IF(OR($D211="*",$D211&lt;400),"",IF(AND('201819 DATA'!O211="*",$D211&gt;=400),"*",IF($D211&gt;=400,ROUND('201819 DATA'!O211/$D211,2),"")))</f>
        <v>0.22</v>
      </c>
      <c r="Y211" s="312">
        <f>IF(OR($D211="*",$D211&lt;400),"",IF(AND('201819 DATA'!P211="*",$D211&gt;=400),"*",IF($D211&gt;=400,ROUND('201819 DATA'!P211/$D211,2),"")))</f>
        <v>0.15</v>
      </c>
      <c r="Z211" s="312">
        <f>IF(OR($D211="*",$D211&lt;400),"",IF(AND('201819 DATA'!Q211="*",$D211&gt;=400),"*",IF($D211&gt;=400,ROUND('201819 DATA'!Q211/$D211,2),"")))</f>
        <v>0.01</v>
      </c>
      <c r="AA211" s="312">
        <f>IF(OR($D211="*",$D211&lt;400),"",IF(AND('201819 DATA'!R211="*",$D211&gt;=400),"*",IF($D211&gt;=400,ROUND('201819 DATA'!R211/$D211,2),"")))</f>
        <v>0</v>
      </c>
      <c r="AB211" s="312">
        <f>IF(OR($D211="*",$D211&lt;400),"",IF(AND('201819 DATA'!S211="*",$D211&gt;=400),"*",IF($D211&gt;=400,ROUND('201819 DATA'!S211/$D211,2),"")))</f>
        <v>0</v>
      </c>
      <c r="AC211" s="312" t="str">
        <f>IF(OR($D211="*",$D211&lt;400),"",IF(AND('201819 DATA'!T211="*",$D211&gt;=400),"*",IF($D211&gt;=400,ROUND('201819 DATA'!T211/$D211,2),"")))</f>
        <v>*</v>
      </c>
      <c r="AD211" s="289">
        <f>IF(OR($C211="*",$C211&lt;400),"",IF(AND('201819 DATA'!BC211="*",$C211&gt;=400),"*",IF($C211&gt;=400,ROUND('201819 DATA'!BC211/$C211,2),"")))</f>
        <v>0</v>
      </c>
      <c r="AE211" s="289">
        <f>IF(OR($C211="*",$C211&lt;400),"",IF(AND('201819 DATA'!BD211="*",$C211&gt;=400),"*",IF($C211&gt;=400,ROUND('201819 DATA'!BD211/$C211,2),"")))</f>
        <v>0.03</v>
      </c>
      <c r="AF211" s="289" t="str">
        <f>IF(OR($C211="*",$C211&lt;400),"",IF(AND('201819 DATA'!BE211="*",$C211&gt;=400),"*",IF($C211&gt;=400,ROUND('201819 DATA'!BE211/$C211,2),"")))</f>
        <v>*</v>
      </c>
      <c r="AG211" s="289">
        <f>IF(OR($C211="*",$C211&lt;400),"",IF(AND('201819 DATA'!BF211="*",$C211&gt;=400),"*",IF($C211&gt;=400,ROUND('201819 DATA'!BF211/$C211,2),"")))</f>
        <v>0</v>
      </c>
      <c r="AH211" s="289">
        <f>IF(OR($C211="*",$C211&lt;400),"",IF(AND('201819 DATA'!BG211="*",$C211&gt;=400),"*",IF($C211&gt;=400,ROUND('201819 DATA'!BG211/$C211,2),"")))</f>
        <v>0</v>
      </c>
      <c r="AI211" s="289">
        <f>IF(OR($C211="*",$C211&lt;400),"",IF(AND('201819 DATA'!BH211="*",$C211&gt;=400),"*",IF($C211&gt;=400,ROUND('201819 DATA'!BH211/$C211,2),"")))</f>
        <v>0</v>
      </c>
      <c r="AJ211" s="289">
        <f>IF(OR($C211="*",$C211&lt;400),"",IF(AND('201819 DATA'!BI211="*",$C211&gt;=400),"*",IF($C211&gt;=400,ROUND('201819 DATA'!BI211/$C211,2),"")))</f>
        <v>0.93</v>
      </c>
      <c r="AK211" s="289" t="str">
        <f>IF(OR($C211="*",$C211&lt;400),"",IF(AND('201819 DATA'!BJ211="*",$C211&gt;=400),"*",IF($C211&gt;=400,ROUND('201819 DATA'!BJ211/$C211,2),"")))</f>
        <v>*</v>
      </c>
      <c r="AL211" s="289" t="str">
        <f>IF(OR($C211="*",$C211&lt;400),"",IF(AND('201819 DATA'!BK211="*",$C211&gt;=400),"*",IF($C211&gt;=400,ROUND('201819 DATA'!BK211/$C211,2),"")))</f>
        <v>*</v>
      </c>
      <c r="AM211" s="289" t="str">
        <f>IF(OR($C211="*",$C211&lt;400),"",IF(AND('201819 DATA'!BL211="*",$C211&gt;=400),"*",IF($C211&gt;=400,ROUND('201819 DATA'!BL211/$C211,2),"")))</f>
        <v>*</v>
      </c>
      <c r="AN211" s="289">
        <f>IF(OR($C211="*",$C211&lt;400),"",IF(AND('201819 DATA'!BM211="*",$C211&gt;=400),"*",IF($C211&gt;=400,ROUND('201819 DATA'!BM211/$C211,2),"")))</f>
        <v>0</v>
      </c>
      <c r="AO211" s="289">
        <f>IF(OR($C211="*",$C211&lt;400),"",IF(AND('201819 DATA'!BN211="*",$C211&gt;=400),"*",IF($C211&gt;=400,ROUND('201819 DATA'!BN211/$C211,2),"")))</f>
        <v>0</v>
      </c>
      <c r="AP211" s="289">
        <f>IF(OR($C211="*",$C211&lt;400),"",IF(AND('201819 DATA'!BO211="*",$C211&gt;=400),"*",IF($C211&gt;=400,ROUND('201819 DATA'!BO211/$C211,2),"")))</f>
        <v>0</v>
      </c>
      <c r="AQ211" s="289">
        <f>IF(OR($C211="*",$C211&lt;400),"",IF(AND('201819 DATA'!BP211="*",$C211&gt;=400),"*",IF($C211&gt;=400,ROUND('201819 DATA'!BP211/$C211,2),"")))</f>
        <v>0</v>
      </c>
      <c r="AR211" s="289">
        <f>IF(OR($C211="*",$C211&lt;400),"",IF(AND('201819 DATA'!BQ211="*",$C211&gt;=400),"*",IF($C211&gt;=400,ROUND('201819 DATA'!BQ211/$C211,2),"")))</f>
        <v>0</v>
      </c>
      <c r="AS211" s="289">
        <f>IF(OR($C211="*",$C211&lt;400),"",IF(AND('201819 DATA'!BR211="*",$C211&gt;=400),"*",IF($C211&gt;=400,ROUND('201819 DATA'!BR211/$C211,2),"")))</f>
        <v>0</v>
      </c>
      <c r="AT211" s="289">
        <f>IF(OR($C211="*",$C211&lt;400),"",IF(AND('201819 DATA'!BS211="*",$C211&gt;=400),"*",IF($C211&gt;=400,ROUND('201819 DATA'!BS211/$C211,2),"")))</f>
        <v>0.01</v>
      </c>
      <c r="AU211" s="289">
        <f>IF(OR($C211="*",$C211&lt;400),"",IF(AND('201819 DATA'!BT211="*",$C211&gt;=400),"*",IF($C211&gt;=400,ROUND('201819 DATA'!BT211/$C211,2),"")))</f>
        <v>0</v>
      </c>
      <c r="AV211" s="289">
        <f>IF(OR($C211="*",$C211&lt;400),"",IF(AND('201819 DATA'!BU211="*",$C211&gt;=400),"*",IF($C211&gt;=400,ROUND('201819 DATA'!BU211/$C211,2),"")))</f>
        <v>0.02</v>
      </c>
      <c r="AW211" s="289">
        <f>IF(OR($C211="*",$C211&lt;400),"",IF(AND('201819 DATA'!BV211="*",$C211&gt;=400),"*",IF($C211&gt;=400,ROUND('201819 DATA'!BV211/$C211,2),"")))</f>
        <v>0</v>
      </c>
      <c r="AX211" s="289">
        <f>IF(OR($C211="*",$C211&lt;400),"",IF(AND('201819 DATA'!BW211="*",$C211&gt;=400),"*",IF($C211&gt;=400,ROUND('201819 DATA'!BW211/$C211,2),"")))</f>
        <v>0</v>
      </c>
    </row>
    <row r="212" spans="1:50" x14ac:dyDescent="0.2">
      <c r="A212" s="13" t="s">
        <v>793</v>
      </c>
      <c r="B212" s="287">
        <f>'201819 DATA'!B212</f>
        <v>85</v>
      </c>
      <c r="C212" s="288">
        <f>'201819 DATA'!C212</f>
        <v>80</v>
      </c>
      <c r="D212" s="293" t="str">
        <f>'201819 DATA'!FN212</f>
        <v>*</v>
      </c>
      <c r="G212" s="295" t="str">
        <f t="shared" si="3"/>
        <v/>
      </c>
      <c r="H212" s="289" t="str">
        <f>IF(OR($C212="*",$C212&lt;400),"",IF(AND('201819 DATA'!F212="*",$C212&gt;=400),"*",IF($C212&gt;=400,ROUND('201819 DATA'!F212/$C212,2),"")))</f>
        <v/>
      </c>
      <c r="I212" s="296" t="str">
        <f>IF(OR($B212="*",$B212&lt;400),"",IF(AND('201819 DATA'!Y212="*",$B212&gt;=400),"*",IF($B212&gt;=400,ROUND('201819 DATA'!Y212/$B212,2),"")))</f>
        <v/>
      </c>
      <c r="J212" s="296" t="str">
        <f>IF(OR($B212="*",$B212&lt;400),"",IF(AND('201819 DATA'!Z212="*",$B212&gt;=400),"*",IF($B212&gt;=400,ROUND('201819 DATA'!Z212/$B212,2),"")))</f>
        <v/>
      </c>
      <c r="K212" s="296" t="str">
        <f>IF(OR($B212="*",$B212&lt;400),"",IF(AND('201819 DATA'!AA212="*",$B212&gt;=400),"*",IF($B212&gt;=400,ROUND('201819 DATA'!AA212/$B212,2),"")))</f>
        <v/>
      </c>
      <c r="L212" s="296" t="str">
        <f>IF(OR($B212="*",$B212&lt;400),"",IF(AND('201819 DATA'!AB212="*",$B212&gt;=400),"*",IF($B212&gt;=400,ROUND('201819 DATA'!AB212/$B212,2),"")))</f>
        <v/>
      </c>
      <c r="M212" s="296" t="str">
        <f>IF(OR($B212="*",$B212&lt;400),"",IF(AND('201819 DATA'!AC212="*",$B212&gt;=400),"*",IF($B212&gt;=400,ROUND('201819 DATA'!AC212/$B212,2),"")))</f>
        <v/>
      </c>
      <c r="N212" s="296" t="str">
        <f>IF(OR($B212="*",$B212&lt;400),"",IF(AND('201819 DATA'!AD212="*",$B212&gt;=400),"*",IF($B212&gt;=400,ROUND('201819 DATA'!AD212/$B212,2),"")))</f>
        <v/>
      </c>
      <c r="O212" s="296" t="str">
        <f>IF(OR($B212="*",$B212&lt;400),"",IF(AND('201819 DATA'!AE212="*",$B212&gt;=400),"*",IF($B212&gt;=400,ROUND('201819 DATA'!AE212/$B212,2),"")))</f>
        <v/>
      </c>
      <c r="P212" s="297"/>
      <c r="Q212" s="296" t="str">
        <f>IF(OR($B212="*",$B212&lt;400),"",IF(AND('201819 DATA'!FL212="*",$B212&gt;=400),"*",IF($B212&gt;=400,ROUND('201819 DATA'!FL212/$B212,2),"")))</f>
        <v/>
      </c>
      <c r="R212" s="289" t="str">
        <f>IF(OR($C212="*",$C212&lt;400),"",IF(AND('201819 DATA'!F212="*",$C212&gt;=400),"*",IF($C212&gt;=400,ROUND('201819 DATA'!F212/$C212,2),"")))</f>
        <v/>
      </c>
      <c r="S212" s="289" t="str">
        <f>IF(OR($C212="*",$C212&lt;400),"",IF(AND('201819 DATA'!G212="*",$C212&gt;=400),"*",IF($C212&gt;=400,ROUND('201819 DATA'!G212/$C212,2),"")))</f>
        <v/>
      </c>
      <c r="T212" s="289" t="str">
        <f>IF(OR($C212="*",$C212&lt;400),"",IF(AND('201819 DATA'!H212="*",$C212&gt;=400),"*",IF($C212&gt;=400,ROUND('201819 DATA'!H212/$C212,2),"")))</f>
        <v/>
      </c>
      <c r="U212" s="289" t="str">
        <f>IF(OR($C212="*",$C212&lt;400),"",IF(AND('201819 DATA'!FM212="*",$C212&gt;=400),"*",IF($C212&gt;=400,ROUND('201819 DATA'!FM212/$C212,2),"")))</f>
        <v/>
      </c>
      <c r="V212" s="312" t="str">
        <f>IF(OR($D212="*",$D212&lt;400),"",IF(AND('201819 DATA'!M212="*",$D212&gt;=400),"*",IF($D212&gt;=400,ROUND('201819 DATA'!M212/$D212,2),"")))</f>
        <v/>
      </c>
      <c r="W212" s="312" t="str">
        <f>IF(OR($D212="*",$D212&lt;400),"",IF(AND('201819 DATA'!N212="*",$D212&gt;=400),"*",IF($D212&gt;=400,ROUND('201819 DATA'!N212/$D212,2),"")))</f>
        <v/>
      </c>
      <c r="X212" s="312" t="str">
        <f>IF(OR($D212="*",$D212&lt;400),"",IF(AND('201819 DATA'!O212="*",$D212&gt;=400),"*",IF($D212&gt;=400,ROUND('201819 DATA'!O212/$D212,2),"")))</f>
        <v/>
      </c>
      <c r="Y212" s="312" t="str">
        <f>IF(OR($D212="*",$D212&lt;400),"",IF(AND('201819 DATA'!P212="*",$D212&gt;=400),"*",IF($D212&gt;=400,ROUND('201819 DATA'!P212/$D212,2),"")))</f>
        <v/>
      </c>
      <c r="Z212" s="312" t="str">
        <f>IF(OR($D212="*",$D212&lt;400),"",IF(AND('201819 DATA'!Q212="*",$D212&gt;=400),"*",IF($D212&gt;=400,ROUND('201819 DATA'!Q212/$D212,2),"")))</f>
        <v/>
      </c>
      <c r="AA212" s="312" t="str">
        <f>IF(OR($D212="*",$D212&lt;400),"",IF(AND('201819 DATA'!R212="*",$D212&gt;=400),"*",IF($D212&gt;=400,ROUND('201819 DATA'!R212/$D212,2),"")))</f>
        <v/>
      </c>
      <c r="AB212" s="312" t="str">
        <f>IF(OR($D212="*",$D212&lt;400),"",IF(AND('201819 DATA'!S212="*",$D212&gt;=400),"*",IF($D212&gt;=400,ROUND('201819 DATA'!S212/$D212,2),"")))</f>
        <v/>
      </c>
      <c r="AC212" s="312" t="str">
        <f>IF(OR($D212="*",$D212&lt;400),"",IF(AND('201819 DATA'!T212="*",$D212&gt;=400),"*",IF($D212&gt;=400,ROUND('201819 DATA'!T212/$D212,2),"")))</f>
        <v/>
      </c>
      <c r="AD212" s="289" t="str">
        <f>IF(OR($C212="*",$C212&lt;400),"",IF(AND('201819 DATA'!BC212="*",$C212&gt;=400),"*",IF($C212&gt;=400,ROUND('201819 DATA'!BC212/$C212,2),"")))</f>
        <v/>
      </c>
      <c r="AE212" s="289" t="str">
        <f>IF(OR($C212="*",$C212&lt;400),"",IF(AND('201819 DATA'!BD212="*",$C212&gt;=400),"*",IF($C212&gt;=400,ROUND('201819 DATA'!BD212/$C212,2),"")))</f>
        <v/>
      </c>
      <c r="AF212" s="289" t="str">
        <f>IF(OR($C212="*",$C212&lt;400),"",IF(AND('201819 DATA'!BE212="*",$C212&gt;=400),"*",IF($C212&gt;=400,ROUND('201819 DATA'!BE212/$C212,2),"")))</f>
        <v/>
      </c>
      <c r="AG212" s="289" t="str">
        <f>IF(OR($C212="*",$C212&lt;400),"",IF(AND('201819 DATA'!BF212="*",$C212&gt;=400),"*",IF($C212&gt;=400,ROUND('201819 DATA'!BF212/$C212,2),"")))</f>
        <v/>
      </c>
      <c r="AH212" s="289" t="str">
        <f>IF(OR($C212="*",$C212&lt;400),"",IF(AND('201819 DATA'!BG212="*",$C212&gt;=400),"*",IF($C212&gt;=400,ROUND('201819 DATA'!BG212/$C212,2),"")))</f>
        <v/>
      </c>
      <c r="AI212" s="289" t="str">
        <f>IF(OR($C212="*",$C212&lt;400),"",IF(AND('201819 DATA'!BH212="*",$C212&gt;=400),"*",IF($C212&gt;=400,ROUND('201819 DATA'!BH212/$C212,2),"")))</f>
        <v/>
      </c>
      <c r="AJ212" s="289" t="str">
        <f>IF(OR($C212="*",$C212&lt;400),"",IF(AND('201819 DATA'!BI212="*",$C212&gt;=400),"*",IF($C212&gt;=400,ROUND('201819 DATA'!BI212/$C212,2),"")))</f>
        <v/>
      </c>
      <c r="AK212" s="289" t="str">
        <f>IF(OR($C212="*",$C212&lt;400),"",IF(AND('201819 DATA'!BJ212="*",$C212&gt;=400),"*",IF($C212&gt;=400,ROUND('201819 DATA'!BJ212/$C212,2),"")))</f>
        <v/>
      </c>
      <c r="AL212" s="289" t="str">
        <f>IF(OR($C212="*",$C212&lt;400),"",IF(AND('201819 DATA'!BK212="*",$C212&gt;=400),"*",IF($C212&gt;=400,ROUND('201819 DATA'!BK212/$C212,2),"")))</f>
        <v/>
      </c>
      <c r="AM212" s="289" t="str">
        <f>IF(OR($C212="*",$C212&lt;400),"",IF(AND('201819 DATA'!BL212="*",$C212&gt;=400),"*",IF($C212&gt;=400,ROUND('201819 DATA'!BL212/$C212,2),"")))</f>
        <v/>
      </c>
      <c r="AN212" s="289" t="str">
        <f>IF(OR($C212="*",$C212&lt;400),"",IF(AND('201819 DATA'!BM212="*",$C212&gt;=400),"*",IF($C212&gt;=400,ROUND('201819 DATA'!BM212/$C212,2),"")))</f>
        <v/>
      </c>
      <c r="AO212" s="289" t="str">
        <f>IF(OR($C212="*",$C212&lt;400),"",IF(AND('201819 DATA'!BN212="*",$C212&gt;=400),"*",IF($C212&gt;=400,ROUND('201819 DATA'!BN212/$C212,2),"")))</f>
        <v/>
      </c>
      <c r="AP212" s="289" t="str">
        <f>IF(OR($C212="*",$C212&lt;400),"",IF(AND('201819 DATA'!BO212="*",$C212&gt;=400),"*",IF($C212&gt;=400,ROUND('201819 DATA'!BO212/$C212,2),"")))</f>
        <v/>
      </c>
      <c r="AQ212" s="289" t="str">
        <f>IF(OR($C212="*",$C212&lt;400),"",IF(AND('201819 DATA'!BP212="*",$C212&gt;=400),"*",IF($C212&gt;=400,ROUND('201819 DATA'!BP212/$C212,2),"")))</f>
        <v/>
      </c>
      <c r="AR212" s="289" t="str">
        <f>IF(OR($C212="*",$C212&lt;400),"",IF(AND('201819 DATA'!BQ212="*",$C212&gt;=400),"*",IF($C212&gt;=400,ROUND('201819 DATA'!BQ212/$C212,2),"")))</f>
        <v/>
      </c>
      <c r="AS212" s="289" t="str">
        <f>IF(OR($C212="*",$C212&lt;400),"",IF(AND('201819 DATA'!BR212="*",$C212&gt;=400),"*",IF($C212&gt;=400,ROUND('201819 DATA'!BR212/$C212,2),"")))</f>
        <v/>
      </c>
      <c r="AT212" s="289" t="str">
        <f>IF(OR($C212="*",$C212&lt;400),"",IF(AND('201819 DATA'!BS212="*",$C212&gt;=400),"*",IF($C212&gt;=400,ROUND('201819 DATA'!BS212/$C212,2),"")))</f>
        <v/>
      </c>
      <c r="AU212" s="289" t="str">
        <f>IF(OR($C212="*",$C212&lt;400),"",IF(AND('201819 DATA'!BT212="*",$C212&gt;=400),"*",IF($C212&gt;=400,ROUND('201819 DATA'!BT212/$C212,2),"")))</f>
        <v/>
      </c>
      <c r="AV212" s="289" t="str">
        <f>IF(OR($C212="*",$C212&lt;400),"",IF(AND('201819 DATA'!BU212="*",$C212&gt;=400),"*",IF($C212&gt;=400,ROUND('201819 DATA'!BU212/$C212,2),"")))</f>
        <v/>
      </c>
      <c r="AW212" s="289" t="str">
        <f>IF(OR($C212="*",$C212&lt;400),"",IF(AND('201819 DATA'!BV212="*",$C212&gt;=400),"*",IF($C212&gt;=400,ROUND('201819 DATA'!BV212/$C212,2),"")))</f>
        <v/>
      </c>
      <c r="AX212" s="289" t="str">
        <f>IF(OR($C212="*",$C212&lt;400),"",IF(AND('201819 DATA'!BW212="*",$C212&gt;=400),"*",IF($C212&gt;=400,ROUND('201819 DATA'!BW212/$C212,2),"")))</f>
        <v/>
      </c>
    </row>
    <row r="213" spans="1:50" x14ac:dyDescent="0.2">
      <c r="A213" s="13" t="s">
        <v>339</v>
      </c>
      <c r="B213" s="287">
        <f>'201819 DATA'!B213</f>
        <v>3800</v>
      </c>
      <c r="C213" s="288">
        <f>'201819 DATA'!C213</f>
        <v>3800</v>
      </c>
      <c r="D213" s="293">
        <f>'201819 DATA'!FN213</f>
        <v>3745</v>
      </c>
      <c r="G213" s="295">
        <f t="shared" si="3"/>
        <v>1</v>
      </c>
      <c r="H213" s="289">
        <f>IF(OR($C213="*",$C213&lt;400),"",IF(AND('201819 DATA'!F213="*",$C213&gt;=400),"*",IF($C213&gt;=400,ROUND('201819 DATA'!F213/$C213,2),"")))</f>
        <v>0</v>
      </c>
      <c r="I213" s="296">
        <f>IF(OR($B213="*",$B213&lt;400),"",IF(AND('201819 DATA'!Y213="*",$B213&gt;=400),"*",IF($B213&gt;=400,ROUND('201819 DATA'!Y213/$B213,2),"")))</f>
        <v>0</v>
      </c>
      <c r="J213" s="296">
        <f>IF(OR($B213="*",$B213&lt;400),"",IF(AND('201819 DATA'!Z213="*",$B213&gt;=400),"*",IF($B213&gt;=400,ROUND('201819 DATA'!Z213/$B213,2),"")))</f>
        <v>0.09</v>
      </c>
      <c r="K213" s="296">
        <f>IF(OR($B213="*",$B213&lt;400),"",IF(AND('201819 DATA'!AA213="*",$B213&gt;=400),"*",IF($B213&gt;=400,ROUND('201819 DATA'!AA213/$B213,2),"")))</f>
        <v>0.16</v>
      </c>
      <c r="L213" s="296">
        <f>IF(OR($B213="*",$B213&lt;400),"",IF(AND('201819 DATA'!AB213="*",$B213&gt;=400),"*",IF($B213&gt;=400,ROUND('201819 DATA'!AB213/$B213,2),"")))</f>
        <v>0.26</v>
      </c>
      <c r="M213" s="296">
        <f>IF(OR($B213="*",$B213&lt;400),"",IF(AND('201819 DATA'!AC213="*",$B213&gt;=400),"*",IF($B213&gt;=400,ROUND('201819 DATA'!AC213/$B213,2),"")))</f>
        <v>0.32</v>
      </c>
      <c r="N213" s="296">
        <f>IF(OR($B213="*",$B213&lt;400),"",IF(AND('201819 DATA'!AD213="*",$B213&gt;=400),"*",IF($B213&gt;=400,ROUND('201819 DATA'!AD213/$B213,2),"")))</f>
        <v>0.16</v>
      </c>
      <c r="O213" s="296">
        <f>IF(OR($B213="*",$B213&lt;400),"",IF(AND('201819 DATA'!AE213="*",$B213&gt;=400),"*",IF($B213&gt;=400,ROUND('201819 DATA'!AE213/$B213,2),"")))</f>
        <v>0</v>
      </c>
      <c r="P213" s="297"/>
      <c r="Q213" s="296">
        <f>IF(OR($B213="*",$B213&lt;400),"",IF(AND('201819 DATA'!FL213="*",$B213&gt;=400),"*",IF($B213&gt;=400,ROUND('201819 DATA'!FL213/$B213,2),"")))</f>
        <v>0.98</v>
      </c>
      <c r="R213" s="289">
        <f>IF(OR($C213="*",$C213&lt;400),"",IF(AND('201819 DATA'!F213="*",$C213&gt;=400),"*",IF($C213&gt;=400,ROUND('201819 DATA'!F213/$C213,2),"")))</f>
        <v>0</v>
      </c>
      <c r="S213" s="289">
        <f>IF(OR($C213="*",$C213&lt;400),"",IF(AND('201819 DATA'!G213="*",$C213&gt;=400),"*",IF($C213&gt;=400,ROUND('201819 DATA'!G213/$C213,2),"")))</f>
        <v>0</v>
      </c>
      <c r="T213" s="289">
        <f>IF(OR($C213="*",$C213&lt;400),"",IF(AND('201819 DATA'!H213="*",$C213&gt;=400),"*",IF($C213&gt;=400,ROUND('201819 DATA'!H213/$C213,2),"")))</f>
        <v>1</v>
      </c>
      <c r="U213" s="289">
        <f>IF(OR($C213="*",$C213&lt;400),"",IF(AND('201819 DATA'!FM213="*",$C213&gt;=400),"*",IF($C213&gt;=400,ROUND('201819 DATA'!FM213/$C213,2),"")))</f>
        <v>0</v>
      </c>
      <c r="V213" s="312">
        <f>IF(OR($D213="*",$D213&lt;400),"",IF(AND('201819 DATA'!M213="*",$D213&gt;=400),"*",IF($D213&gt;=400,ROUND('201819 DATA'!M213/$D213,2),"")))</f>
        <v>0.3</v>
      </c>
      <c r="W213" s="312">
        <f>IF(OR($D213="*",$D213&lt;400),"",IF(AND('201819 DATA'!N213="*",$D213&gt;=400),"*",IF($D213&gt;=400,ROUND('201819 DATA'!N213/$D213,2),"")))</f>
        <v>0.18</v>
      </c>
      <c r="X213" s="312">
        <f>IF(OR($D213="*",$D213&lt;400),"",IF(AND('201819 DATA'!O213="*",$D213&gt;=400),"*",IF($D213&gt;=400,ROUND('201819 DATA'!O213/$D213,2),"")))</f>
        <v>0.19</v>
      </c>
      <c r="Y213" s="312">
        <f>IF(OR($D213="*",$D213&lt;400),"",IF(AND('201819 DATA'!P213="*",$D213&gt;=400),"*",IF($D213&gt;=400,ROUND('201819 DATA'!P213/$D213,2),"")))</f>
        <v>0.2</v>
      </c>
      <c r="Z213" s="312">
        <f>IF(OR($D213="*",$D213&lt;400),"",IF(AND('201819 DATA'!Q213="*",$D213&gt;=400),"*",IF($D213&gt;=400,ROUND('201819 DATA'!Q213/$D213,2),"")))</f>
        <v>7.0000000000000007E-2</v>
      </c>
      <c r="AA213" s="312">
        <f>IF(OR($D213="*",$D213&lt;400),"",IF(AND('201819 DATA'!R213="*",$D213&gt;=400),"*",IF($D213&gt;=400,ROUND('201819 DATA'!R213/$D213,2),"")))</f>
        <v>0.03</v>
      </c>
      <c r="AB213" s="312">
        <f>IF(OR($D213="*",$D213&lt;400),"",IF(AND('201819 DATA'!S213="*",$D213&gt;=400),"*",IF($D213&gt;=400,ROUND('201819 DATA'!S213/$D213,2),"")))</f>
        <v>0.02</v>
      </c>
      <c r="AC213" s="312">
        <f>IF(OR($D213="*",$D213&lt;400),"",IF(AND('201819 DATA'!T213="*",$D213&gt;=400),"*",IF($D213&gt;=400,ROUND('201819 DATA'!T213/$D213,2),"")))</f>
        <v>0.01</v>
      </c>
      <c r="AD213" s="289" t="str">
        <f>IF(OR($C213="*",$C213&lt;400),"",IF(AND('201819 DATA'!BC213="*",$C213&gt;=400),"*",IF($C213&gt;=400,ROUND('201819 DATA'!BC213/$C213,2),"")))</f>
        <v>*</v>
      </c>
      <c r="AE213" s="289">
        <f>IF(OR($C213="*",$C213&lt;400),"",IF(AND('201819 DATA'!BD213="*",$C213&gt;=400),"*",IF($C213&gt;=400,ROUND('201819 DATA'!BD213/$C213,2),"")))</f>
        <v>0.04</v>
      </c>
      <c r="AF213" s="289" t="str">
        <f>IF(OR($C213="*",$C213&lt;400),"",IF(AND('201819 DATA'!BE213="*",$C213&gt;=400),"*",IF($C213&gt;=400,ROUND('201819 DATA'!BE213/$C213,2),"")))</f>
        <v>*</v>
      </c>
      <c r="AG213" s="289">
        <f>IF(OR($C213="*",$C213&lt;400),"",IF(AND('201819 DATA'!BF213="*",$C213&gt;=400),"*",IF($C213&gt;=400,ROUND('201819 DATA'!BF213/$C213,2),"")))</f>
        <v>0</v>
      </c>
      <c r="AH213" s="289">
        <f>IF(OR($C213="*",$C213&lt;400),"",IF(AND('201819 DATA'!BG213="*",$C213&gt;=400),"*",IF($C213&gt;=400,ROUND('201819 DATA'!BG213/$C213,2),"")))</f>
        <v>0</v>
      </c>
      <c r="AI213" s="289">
        <f>IF(OR($C213="*",$C213&lt;400),"",IF(AND('201819 DATA'!BH213="*",$C213&gt;=400),"*",IF($C213&gt;=400,ROUND('201819 DATA'!BH213/$C213,2),"")))</f>
        <v>0.03</v>
      </c>
      <c r="AJ213" s="289">
        <f>IF(OR($C213="*",$C213&lt;400),"",IF(AND('201819 DATA'!BI213="*",$C213&gt;=400),"*",IF($C213&gt;=400,ROUND('201819 DATA'!BI213/$C213,2),"")))</f>
        <v>0.12</v>
      </c>
      <c r="AK213" s="289" t="str">
        <f>IF(OR($C213="*",$C213&lt;400),"",IF(AND('201819 DATA'!BJ213="*",$C213&gt;=400),"*",IF($C213&gt;=400,ROUND('201819 DATA'!BJ213/$C213,2),"")))</f>
        <v>*</v>
      </c>
      <c r="AL213" s="289" t="str">
        <f>IF(OR($C213="*",$C213&lt;400),"",IF(AND('201819 DATA'!BK213="*",$C213&gt;=400),"*",IF($C213&gt;=400,ROUND('201819 DATA'!BK213/$C213,2),"")))</f>
        <v>*</v>
      </c>
      <c r="AM213" s="289">
        <f>IF(OR($C213="*",$C213&lt;400),"",IF(AND('201819 DATA'!BL213="*",$C213&gt;=400),"*",IF($C213&gt;=400,ROUND('201819 DATA'!BL213/$C213,2),"")))</f>
        <v>0.02</v>
      </c>
      <c r="AN213" s="289">
        <f>IF(OR($C213="*",$C213&lt;400),"",IF(AND('201819 DATA'!BM213="*",$C213&gt;=400),"*",IF($C213&gt;=400,ROUND('201819 DATA'!BM213/$C213,2),"")))</f>
        <v>0.22</v>
      </c>
      <c r="AO213" s="289">
        <f>IF(OR($C213="*",$C213&lt;400),"",IF(AND('201819 DATA'!BN213="*",$C213&gt;=400),"*",IF($C213&gt;=400,ROUND('201819 DATA'!BN213/$C213,2),"")))</f>
        <v>0.02</v>
      </c>
      <c r="AP213" s="289">
        <f>IF(OR($C213="*",$C213&lt;400),"",IF(AND('201819 DATA'!BO213="*",$C213&gt;=400),"*",IF($C213&gt;=400,ROUND('201819 DATA'!BO213/$C213,2),"")))</f>
        <v>0.25</v>
      </c>
      <c r="AQ213" s="289">
        <f>IF(OR($C213="*",$C213&lt;400),"",IF(AND('201819 DATA'!BP213="*",$C213&gt;=400),"*",IF($C213&gt;=400,ROUND('201819 DATA'!BP213/$C213,2),"")))</f>
        <v>0.21</v>
      </c>
      <c r="AR213" s="289">
        <f>IF(OR($C213="*",$C213&lt;400),"",IF(AND('201819 DATA'!BQ213="*",$C213&gt;=400),"*",IF($C213&gt;=400,ROUND('201819 DATA'!BQ213/$C213,2),"")))</f>
        <v>0</v>
      </c>
      <c r="AS213" s="289">
        <f>IF(OR($C213="*",$C213&lt;400),"",IF(AND('201819 DATA'!BR213="*",$C213&gt;=400),"*",IF($C213&gt;=400,ROUND('201819 DATA'!BR213/$C213,2),"")))</f>
        <v>0</v>
      </c>
      <c r="AT213" s="289" t="str">
        <f>IF(OR($C213="*",$C213&lt;400),"",IF(AND('201819 DATA'!BS213="*",$C213&gt;=400),"*",IF($C213&gt;=400,ROUND('201819 DATA'!BS213/$C213,2),"")))</f>
        <v>*</v>
      </c>
      <c r="AU213" s="289">
        <f>IF(OR($C213="*",$C213&lt;400),"",IF(AND('201819 DATA'!BT213="*",$C213&gt;=400),"*",IF($C213&gt;=400,ROUND('201819 DATA'!BT213/$C213,2),"")))</f>
        <v>0.04</v>
      </c>
      <c r="AV213" s="289">
        <f>IF(OR($C213="*",$C213&lt;400),"",IF(AND('201819 DATA'!BU213="*",$C213&gt;=400),"*",IF($C213&gt;=400,ROUND('201819 DATA'!BU213/$C213,2),"")))</f>
        <v>0.01</v>
      </c>
      <c r="AW213" s="289">
        <f>IF(OR($C213="*",$C213&lt;400),"",IF(AND('201819 DATA'!BV213="*",$C213&gt;=400),"*",IF($C213&gt;=400,ROUND('201819 DATA'!BV213/$C213,2),"")))</f>
        <v>0</v>
      </c>
      <c r="AX213" s="289">
        <f>IF(OR($C213="*",$C213&lt;400),"",IF(AND('201819 DATA'!BW213="*",$C213&gt;=400),"*",IF($C213&gt;=400,ROUND('201819 DATA'!BW213/$C213,2),"")))</f>
        <v>0.04</v>
      </c>
    </row>
    <row r="214" spans="1:50" x14ac:dyDescent="0.2">
      <c r="A214" s="13" t="s">
        <v>49</v>
      </c>
      <c r="B214" s="287">
        <f>'201819 DATA'!B214</f>
        <v>6165</v>
      </c>
      <c r="C214" s="288">
        <f>'201819 DATA'!C214</f>
        <v>6165</v>
      </c>
      <c r="D214" s="293">
        <f>'201819 DATA'!FN214</f>
        <v>6020</v>
      </c>
      <c r="G214" s="295">
        <f t="shared" si="3"/>
        <v>1</v>
      </c>
      <c r="H214" s="289">
        <f>IF(OR($C214="*",$C214&lt;400),"",IF(AND('201819 DATA'!F214="*",$C214&gt;=400),"*",IF($C214&gt;=400,ROUND('201819 DATA'!F214/$C214,2),"")))</f>
        <v>0</v>
      </c>
      <c r="I214" s="296">
        <f>IF(OR($B214="*",$B214&lt;400),"",IF(AND('201819 DATA'!Y214="*",$B214&gt;=400),"*",IF($B214&gt;=400,ROUND('201819 DATA'!Y214/$B214,2),"")))</f>
        <v>0</v>
      </c>
      <c r="J214" s="296">
        <f>IF(OR($B214="*",$B214&lt;400),"",IF(AND('201819 DATA'!Z214="*",$B214&gt;=400),"*",IF($B214&gt;=400,ROUND('201819 DATA'!Z214/$B214,2),"")))</f>
        <v>0.06</v>
      </c>
      <c r="K214" s="296">
        <f>IF(OR($B214="*",$B214&lt;400),"",IF(AND('201819 DATA'!AA214="*",$B214&gt;=400),"*",IF($B214&gt;=400,ROUND('201819 DATA'!AA214/$B214,2),"")))</f>
        <v>0.17</v>
      </c>
      <c r="L214" s="296">
        <f>IF(OR($B214="*",$B214&lt;400),"",IF(AND('201819 DATA'!AB214="*",$B214&gt;=400),"*",IF($B214&gt;=400,ROUND('201819 DATA'!AB214/$B214,2),"")))</f>
        <v>0.27</v>
      </c>
      <c r="M214" s="296">
        <f>IF(OR($B214="*",$B214&lt;400),"",IF(AND('201819 DATA'!AC214="*",$B214&gt;=400),"*",IF($B214&gt;=400,ROUND('201819 DATA'!AC214/$B214,2),"")))</f>
        <v>0.33</v>
      </c>
      <c r="N214" s="296">
        <f>IF(OR($B214="*",$B214&lt;400),"",IF(AND('201819 DATA'!AD214="*",$B214&gt;=400),"*",IF($B214&gt;=400,ROUND('201819 DATA'!AD214/$B214,2),"")))</f>
        <v>0.17</v>
      </c>
      <c r="O214" s="296">
        <f>IF(OR($B214="*",$B214&lt;400),"",IF(AND('201819 DATA'!AE214="*",$B214&gt;=400),"*",IF($B214&gt;=400,ROUND('201819 DATA'!AE214/$B214,2),"")))</f>
        <v>0.01</v>
      </c>
      <c r="P214" s="297"/>
      <c r="Q214" s="296">
        <f>IF(OR($B214="*",$B214&lt;400),"",IF(AND('201819 DATA'!FL214="*",$B214&gt;=400),"*",IF($B214&gt;=400,ROUND('201819 DATA'!FL214/$B214,2),"")))</f>
        <v>0.97</v>
      </c>
      <c r="R214" s="289">
        <f>IF(OR($C214="*",$C214&lt;400),"",IF(AND('201819 DATA'!F214="*",$C214&gt;=400),"*",IF($C214&gt;=400,ROUND('201819 DATA'!F214/$C214,2),"")))</f>
        <v>0</v>
      </c>
      <c r="S214" s="289">
        <f>IF(OR($C214="*",$C214&lt;400),"",IF(AND('201819 DATA'!G214="*",$C214&gt;=400),"*",IF($C214&gt;=400,ROUND('201819 DATA'!G214/$C214,2),"")))</f>
        <v>0</v>
      </c>
      <c r="T214" s="289">
        <f>IF(OR($C214="*",$C214&lt;400),"",IF(AND('201819 DATA'!H214="*",$C214&gt;=400),"*",IF($C214&gt;=400,ROUND('201819 DATA'!H214/$C214,2),"")))</f>
        <v>1</v>
      </c>
      <c r="U214" s="289">
        <f>IF(OR($C214="*",$C214&lt;400),"",IF(AND('201819 DATA'!FM214="*",$C214&gt;=400),"*",IF($C214&gt;=400,ROUND('201819 DATA'!FM214/$C214,2),"")))</f>
        <v>0</v>
      </c>
      <c r="V214" s="312">
        <f>IF(OR($D214="*",$D214&lt;400),"",IF(AND('201819 DATA'!M214="*",$D214&gt;=400),"*",IF($D214&gt;=400,ROUND('201819 DATA'!M214/$D214,2),"")))</f>
        <v>0.4</v>
      </c>
      <c r="W214" s="312">
        <f>IF(OR($D214="*",$D214&lt;400),"",IF(AND('201819 DATA'!N214="*",$D214&gt;=400),"*",IF($D214&gt;=400,ROUND('201819 DATA'!N214/$D214,2),"")))</f>
        <v>0.18</v>
      </c>
      <c r="X214" s="312">
        <f>IF(OR($D214="*",$D214&lt;400),"",IF(AND('201819 DATA'!O214="*",$D214&gt;=400),"*",IF($D214&gt;=400,ROUND('201819 DATA'!O214/$D214,2),"")))</f>
        <v>0.08</v>
      </c>
      <c r="Y214" s="312">
        <f>IF(OR($D214="*",$D214&lt;400),"",IF(AND('201819 DATA'!P214="*",$D214&gt;=400),"*",IF($D214&gt;=400,ROUND('201819 DATA'!P214/$D214,2),"")))</f>
        <v>0.11</v>
      </c>
      <c r="Z214" s="312">
        <f>IF(OR($D214="*",$D214&lt;400),"",IF(AND('201819 DATA'!Q214="*",$D214&gt;=400),"*",IF($D214&gt;=400,ROUND('201819 DATA'!Q214/$D214,2),"")))</f>
        <v>0.06</v>
      </c>
      <c r="AA214" s="312">
        <f>IF(OR($D214="*",$D214&lt;400),"",IF(AND('201819 DATA'!R214="*",$D214&gt;=400),"*",IF($D214&gt;=400,ROUND('201819 DATA'!R214/$D214,2),"")))</f>
        <v>0.03</v>
      </c>
      <c r="AB214" s="312">
        <f>IF(OR($D214="*",$D214&lt;400),"",IF(AND('201819 DATA'!S214="*",$D214&gt;=400),"*",IF($D214&gt;=400,ROUND('201819 DATA'!S214/$D214,2),"")))</f>
        <v>0.04</v>
      </c>
      <c r="AC214" s="312">
        <f>IF(OR($D214="*",$D214&lt;400),"",IF(AND('201819 DATA'!T214="*",$D214&gt;=400),"*",IF($D214&gt;=400,ROUND('201819 DATA'!T214/$D214,2),"")))</f>
        <v>0.1</v>
      </c>
      <c r="AD214" s="289">
        <f>IF(OR($C214="*",$C214&lt;400),"",IF(AND('201819 DATA'!BC214="*",$C214&gt;=400),"*",IF($C214&gt;=400,ROUND('201819 DATA'!BC214/$C214,2),"")))</f>
        <v>0</v>
      </c>
      <c r="AE214" s="289">
        <f>IF(OR($C214="*",$C214&lt;400),"",IF(AND('201819 DATA'!BD214="*",$C214&gt;=400),"*",IF($C214&gt;=400,ROUND('201819 DATA'!BD214/$C214,2),"")))</f>
        <v>0</v>
      </c>
      <c r="AF214" s="289">
        <f>IF(OR($C214="*",$C214&lt;400),"",IF(AND('201819 DATA'!BE214="*",$C214&gt;=400),"*",IF($C214&gt;=400,ROUND('201819 DATA'!BE214/$C214,2),"")))</f>
        <v>0</v>
      </c>
      <c r="AG214" s="289" t="str">
        <f>IF(OR($C214="*",$C214&lt;400),"",IF(AND('201819 DATA'!BF214="*",$C214&gt;=400),"*",IF($C214&gt;=400,ROUND('201819 DATA'!BF214/$C214,2),"")))</f>
        <v>*</v>
      </c>
      <c r="AH214" s="289">
        <f>IF(OR($C214="*",$C214&lt;400),"",IF(AND('201819 DATA'!BG214="*",$C214&gt;=400),"*",IF($C214&gt;=400,ROUND('201819 DATA'!BG214/$C214,2),"")))</f>
        <v>0</v>
      </c>
      <c r="AI214" s="289">
        <f>IF(OR($C214="*",$C214&lt;400),"",IF(AND('201819 DATA'!BH214="*",$C214&gt;=400),"*",IF($C214&gt;=400,ROUND('201819 DATA'!BH214/$C214,2),"")))</f>
        <v>0.06</v>
      </c>
      <c r="AJ214" s="289">
        <f>IF(OR($C214="*",$C214&lt;400),"",IF(AND('201819 DATA'!BI214="*",$C214&gt;=400),"*",IF($C214&gt;=400,ROUND('201819 DATA'!BI214/$C214,2),"")))</f>
        <v>0.09</v>
      </c>
      <c r="AK214" s="289">
        <f>IF(OR($C214="*",$C214&lt;400),"",IF(AND('201819 DATA'!BJ214="*",$C214&gt;=400),"*",IF($C214&gt;=400,ROUND('201819 DATA'!BJ214/$C214,2),"")))</f>
        <v>0</v>
      </c>
      <c r="AL214" s="289" t="str">
        <f>IF(OR($C214="*",$C214&lt;400),"",IF(AND('201819 DATA'!BK214="*",$C214&gt;=400),"*",IF($C214&gt;=400,ROUND('201819 DATA'!BK214/$C214,2),"")))</f>
        <v>*</v>
      </c>
      <c r="AM214" s="289">
        <f>IF(OR($C214="*",$C214&lt;400),"",IF(AND('201819 DATA'!BL214="*",$C214&gt;=400),"*",IF($C214&gt;=400,ROUND('201819 DATA'!BL214/$C214,2),"")))</f>
        <v>0.01</v>
      </c>
      <c r="AN214" s="289">
        <f>IF(OR($C214="*",$C214&lt;400),"",IF(AND('201819 DATA'!BM214="*",$C214&gt;=400),"*",IF($C214&gt;=400,ROUND('201819 DATA'!BM214/$C214,2),"")))</f>
        <v>7.0000000000000007E-2</v>
      </c>
      <c r="AO214" s="289">
        <f>IF(OR($C214="*",$C214&lt;400),"",IF(AND('201819 DATA'!BN214="*",$C214&gt;=400),"*",IF($C214&gt;=400,ROUND('201819 DATA'!BN214/$C214,2),"")))</f>
        <v>0</v>
      </c>
      <c r="AP214" s="289">
        <f>IF(OR($C214="*",$C214&lt;400),"",IF(AND('201819 DATA'!BO214="*",$C214&gt;=400),"*",IF($C214&gt;=400,ROUND('201819 DATA'!BO214/$C214,2),"")))</f>
        <v>0.63</v>
      </c>
      <c r="AQ214" s="289">
        <f>IF(OR($C214="*",$C214&lt;400),"",IF(AND('201819 DATA'!BP214="*",$C214&gt;=400),"*",IF($C214&gt;=400,ROUND('201819 DATA'!BP214/$C214,2),"")))</f>
        <v>0.09</v>
      </c>
      <c r="AR214" s="289">
        <f>IF(OR($C214="*",$C214&lt;400),"",IF(AND('201819 DATA'!BQ214="*",$C214&gt;=400),"*",IF($C214&gt;=400,ROUND('201819 DATA'!BQ214/$C214,2),"")))</f>
        <v>0</v>
      </c>
      <c r="AS214" s="289">
        <f>IF(OR($C214="*",$C214&lt;400),"",IF(AND('201819 DATA'!BR214="*",$C214&gt;=400),"*",IF($C214&gt;=400,ROUND('201819 DATA'!BR214/$C214,2),"")))</f>
        <v>0</v>
      </c>
      <c r="AT214" s="289" t="str">
        <f>IF(OR($C214="*",$C214&lt;400),"",IF(AND('201819 DATA'!BS214="*",$C214&gt;=400),"*",IF($C214&gt;=400,ROUND('201819 DATA'!BS214/$C214,2),"")))</f>
        <v>*</v>
      </c>
      <c r="AU214" s="289">
        <f>IF(OR($C214="*",$C214&lt;400),"",IF(AND('201819 DATA'!BT214="*",$C214&gt;=400),"*",IF($C214&gt;=400,ROUND('201819 DATA'!BT214/$C214,2),"")))</f>
        <v>0.01</v>
      </c>
      <c r="AV214" s="289">
        <f>IF(OR($C214="*",$C214&lt;400),"",IF(AND('201819 DATA'!BU214="*",$C214&gt;=400),"*",IF($C214&gt;=400,ROUND('201819 DATA'!BU214/$C214,2),"")))</f>
        <v>0.02</v>
      </c>
      <c r="AW214" s="289">
        <f>IF(OR($C214="*",$C214&lt;400),"",IF(AND('201819 DATA'!BV214="*",$C214&gt;=400),"*",IF($C214&gt;=400,ROUND('201819 DATA'!BV214/$C214,2),"")))</f>
        <v>0</v>
      </c>
      <c r="AX214" s="289">
        <f>IF(OR($C214="*",$C214&lt;400),"",IF(AND('201819 DATA'!BW214="*",$C214&gt;=400),"*",IF($C214&gt;=400,ROUND('201819 DATA'!BW214/$C214,2),"")))</f>
        <v>0.01</v>
      </c>
    </row>
    <row r="215" spans="1:50" x14ac:dyDescent="0.2">
      <c r="A215" s="13" t="s">
        <v>1582</v>
      </c>
      <c r="B215" s="287">
        <f>'201819 DATA'!B215</f>
        <v>1665</v>
      </c>
      <c r="C215" s="288">
        <f>'201819 DATA'!C215</f>
        <v>1665</v>
      </c>
      <c r="D215" s="293">
        <f>'201819 DATA'!FN215</f>
        <v>0</v>
      </c>
      <c r="G215" s="295">
        <f t="shared" si="3"/>
        <v>1</v>
      </c>
      <c r="H215" s="289">
        <f>IF(OR($C215="*",$C215&lt;400),"",IF(AND('201819 DATA'!F215="*",$C215&gt;=400),"*",IF($C215&gt;=400,ROUND('201819 DATA'!F215/$C215,2),"")))</f>
        <v>0</v>
      </c>
      <c r="I215" s="296">
        <f>IF(OR($B215="*",$B215&lt;400),"",IF(AND('201819 DATA'!Y215="*",$B215&gt;=400),"*",IF($B215&gt;=400,ROUND('201819 DATA'!Y215/$B215,2),"")))</f>
        <v>0</v>
      </c>
      <c r="J215" s="296" t="str">
        <f>IF(OR($B215="*",$B215&lt;400),"",IF(AND('201819 DATA'!Z215="*",$B215&gt;=400),"*",IF($B215&gt;=400,ROUND('201819 DATA'!Z215/$B215,2),"")))</f>
        <v>*</v>
      </c>
      <c r="K215" s="296">
        <f>IF(OR($B215="*",$B215&lt;400),"",IF(AND('201819 DATA'!AA215="*",$B215&gt;=400),"*",IF($B215&gt;=400,ROUND('201819 DATA'!AA215/$B215,2),"")))</f>
        <v>0.01</v>
      </c>
      <c r="L215" s="296">
        <f>IF(OR($B215="*",$B215&lt;400),"",IF(AND('201819 DATA'!AB215="*",$B215&gt;=400),"*",IF($B215&gt;=400,ROUND('201819 DATA'!AB215/$B215,2),"")))</f>
        <v>0.08</v>
      </c>
      <c r="M215" s="296">
        <f>IF(OR($B215="*",$B215&lt;400),"",IF(AND('201819 DATA'!AC215="*",$B215&gt;=400),"*",IF($B215&gt;=400,ROUND('201819 DATA'!AC215/$B215,2),"")))</f>
        <v>0.39</v>
      </c>
      <c r="N215" s="296">
        <f>IF(OR($B215="*",$B215&lt;400),"",IF(AND('201819 DATA'!AD215="*",$B215&gt;=400),"*",IF($B215&gt;=400,ROUND('201819 DATA'!AD215/$B215,2),"")))</f>
        <v>0.49</v>
      </c>
      <c r="O215" s="296">
        <f>IF(OR($B215="*",$B215&lt;400),"",IF(AND('201819 DATA'!AE215="*",$B215&gt;=400),"*",IF($B215&gt;=400,ROUND('201819 DATA'!AE215/$B215,2),"")))</f>
        <v>0.04</v>
      </c>
      <c r="P215" s="297"/>
      <c r="Q215" s="296">
        <f>IF(OR($B215="*",$B215&lt;400),"",IF(AND('201819 DATA'!FL215="*",$B215&gt;=400),"*",IF($B215&gt;=400,ROUND('201819 DATA'!FL215/$B215,2),"")))</f>
        <v>0.99</v>
      </c>
      <c r="R215" s="289">
        <f>IF(OR($C215="*",$C215&lt;400),"",IF(AND('201819 DATA'!F215="*",$C215&gt;=400),"*",IF($C215&gt;=400,ROUND('201819 DATA'!F215/$C215,2),"")))</f>
        <v>0</v>
      </c>
      <c r="S215" s="289">
        <f>IF(OR($C215="*",$C215&lt;400),"",IF(AND('201819 DATA'!G215="*",$C215&gt;=400),"*",IF($C215&gt;=400,ROUND('201819 DATA'!G215/$C215,2),"")))</f>
        <v>1</v>
      </c>
      <c r="T215" s="289">
        <f>IF(OR($C215="*",$C215&lt;400),"",IF(AND('201819 DATA'!H215="*",$C215&gt;=400),"*",IF($C215&gt;=400,ROUND('201819 DATA'!H215/$C215,2),"")))</f>
        <v>0</v>
      </c>
      <c r="U215" s="289">
        <f>IF(OR($C215="*",$C215&lt;400),"",IF(AND('201819 DATA'!FM215="*",$C215&gt;=400),"*",IF($C215&gt;=400,ROUND('201819 DATA'!FM215/$C215,2),"")))</f>
        <v>0</v>
      </c>
      <c r="V215" s="312" t="str">
        <f>IF(OR($D215="*",$D215&lt;400),"",IF(AND('201819 DATA'!M215="*",$D215&gt;=400),"*",IF($D215&gt;=400,ROUND('201819 DATA'!M215/$D215,2),"")))</f>
        <v/>
      </c>
      <c r="W215" s="312" t="str">
        <f>IF(OR($D215="*",$D215&lt;400),"",IF(AND('201819 DATA'!N215="*",$D215&gt;=400),"*",IF($D215&gt;=400,ROUND('201819 DATA'!N215/$D215,2),"")))</f>
        <v/>
      </c>
      <c r="X215" s="312" t="str">
        <f>IF(OR($D215="*",$D215&lt;400),"",IF(AND('201819 DATA'!O215="*",$D215&gt;=400),"*",IF($D215&gt;=400,ROUND('201819 DATA'!O215/$D215,2),"")))</f>
        <v/>
      </c>
      <c r="Y215" s="312" t="str">
        <f>IF(OR($D215="*",$D215&lt;400),"",IF(AND('201819 DATA'!P215="*",$D215&gt;=400),"*",IF($D215&gt;=400,ROUND('201819 DATA'!P215/$D215,2),"")))</f>
        <v/>
      </c>
      <c r="Z215" s="312" t="str">
        <f>IF(OR($D215="*",$D215&lt;400),"",IF(AND('201819 DATA'!Q215="*",$D215&gt;=400),"*",IF($D215&gt;=400,ROUND('201819 DATA'!Q215/$D215,2),"")))</f>
        <v/>
      </c>
      <c r="AA215" s="312" t="str">
        <f>IF(OR($D215="*",$D215&lt;400),"",IF(AND('201819 DATA'!R215="*",$D215&gt;=400),"*",IF($D215&gt;=400,ROUND('201819 DATA'!R215/$D215,2),"")))</f>
        <v/>
      </c>
      <c r="AB215" s="312" t="str">
        <f>IF(OR($D215="*",$D215&lt;400),"",IF(AND('201819 DATA'!S215="*",$D215&gt;=400),"*",IF($D215&gt;=400,ROUND('201819 DATA'!S215/$D215,2),"")))</f>
        <v/>
      </c>
      <c r="AC215" s="312" t="str">
        <f>IF(OR($D215="*",$D215&lt;400),"",IF(AND('201819 DATA'!T215="*",$D215&gt;=400),"*",IF($D215&gt;=400,ROUND('201819 DATA'!T215/$D215,2),"")))</f>
        <v/>
      </c>
      <c r="AD215" s="289">
        <f>IF(OR($C215="*",$C215&lt;400),"",IF(AND('201819 DATA'!BC215="*",$C215&gt;=400),"*",IF($C215&gt;=400,ROUND('201819 DATA'!BC215/$C215,2),"")))</f>
        <v>0</v>
      </c>
      <c r="AE215" s="289">
        <f>IF(OR($C215="*",$C215&lt;400),"",IF(AND('201819 DATA'!BD215="*",$C215&gt;=400),"*",IF($C215&gt;=400,ROUND('201819 DATA'!BD215/$C215,2),"")))</f>
        <v>0</v>
      </c>
      <c r="AF215" s="289">
        <f>IF(OR($C215="*",$C215&lt;400),"",IF(AND('201819 DATA'!BE215="*",$C215&gt;=400),"*",IF($C215&gt;=400,ROUND('201819 DATA'!BE215/$C215,2),"")))</f>
        <v>0</v>
      </c>
      <c r="AG215" s="289">
        <f>IF(OR($C215="*",$C215&lt;400),"",IF(AND('201819 DATA'!BF215="*",$C215&gt;=400),"*",IF($C215&gt;=400,ROUND('201819 DATA'!BF215/$C215,2),"")))</f>
        <v>0</v>
      </c>
      <c r="AH215" s="289">
        <f>IF(OR($C215="*",$C215&lt;400),"",IF(AND('201819 DATA'!BG215="*",$C215&gt;=400),"*",IF($C215&gt;=400,ROUND('201819 DATA'!BG215/$C215,2),"")))</f>
        <v>0</v>
      </c>
      <c r="AI215" s="289">
        <f>IF(OR($C215="*",$C215&lt;400),"",IF(AND('201819 DATA'!BH215="*",$C215&gt;=400),"*",IF($C215&gt;=400,ROUND('201819 DATA'!BH215/$C215,2),"")))</f>
        <v>0</v>
      </c>
      <c r="AJ215" s="289">
        <f>IF(OR($C215="*",$C215&lt;400),"",IF(AND('201819 DATA'!BI215="*",$C215&gt;=400),"*",IF($C215&gt;=400,ROUND('201819 DATA'!BI215/$C215,2),"")))</f>
        <v>1</v>
      </c>
      <c r="AK215" s="289">
        <f>IF(OR($C215="*",$C215&lt;400),"",IF(AND('201819 DATA'!BJ215="*",$C215&gt;=400),"*",IF($C215&gt;=400,ROUND('201819 DATA'!BJ215/$C215,2),"")))</f>
        <v>0</v>
      </c>
      <c r="AL215" s="289">
        <f>IF(OR($C215="*",$C215&lt;400),"",IF(AND('201819 DATA'!BK215="*",$C215&gt;=400),"*",IF($C215&gt;=400,ROUND('201819 DATA'!BK215/$C215,2),"")))</f>
        <v>0</v>
      </c>
      <c r="AM215" s="289">
        <f>IF(OR($C215="*",$C215&lt;400),"",IF(AND('201819 DATA'!BL215="*",$C215&gt;=400),"*",IF($C215&gt;=400,ROUND('201819 DATA'!BL215/$C215,2),"")))</f>
        <v>0</v>
      </c>
      <c r="AN215" s="289">
        <f>IF(OR($C215="*",$C215&lt;400),"",IF(AND('201819 DATA'!BM215="*",$C215&gt;=400),"*",IF($C215&gt;=400,ROUND('201819 DATA'!BM215/$C215,2),"")))</f>
        <v>0</v>
      </c>
      <c r="AO215" s="289">
        <f>IF(OR($C215="*",$C215&lt;400),"",IF(AND('201819 DATA'!BN215="*",$C215&gt;=400),"*",IF($C215&gt;=400,ROUND('201819 DATA'!BN215/$C215,2),"")))</f>
        <v>0</v>
      </c>
      <c r="AP215" s="289">
        <f>IF(OR($C215="*",$C215&lt;400),"",IF(AND('201819 DATA'!BO215="*",$C215&gt;=400),"*",IF($C215&gt;=400,ROUND('201819 DATA'!BO215/$C215,2),"")))</f>
        <v>0</v>
      </c>
      <c r="AQ215" s="289">
        <f>IF(OR($C215="*",$C215&lt;400),"",IF(AND('201819 DATA'!BP215="*",$C215&gt;=400),"*",IF($C215&gt;=400,ROUND('201819 DATA'!BP215/$C215,2),"")))</f>
        <v>0</v>
      </c>
      <c r="AR215" s="289">
        <f>IF(OR($C215="*",$C215&lt;400),"",IF(AND('201819 DATA'!BQ215="*",$C215&gt;=400),"*",IF($C215&gt;=400,ROUND('201819 DATA'!BQ215/$C215,2),"")))</f>
        <v>0</v>
      </c>
      <c r="AS215" s="289">
        <f>IF(OR($C215="*",$C215&lt;400),"",IF(AND('201819 DATA'!BR215="*",$C215&gt;=400),"*",IF($C215&gt;=400,ROUND('201819 DATA'!BR215/$C215,2),"")))</f>
        <v>0</v>
      </c>
      <c r="AT215" s="289">
        <f>IF(OR($C215="*",$C215&lt;400),"",IF(AND('201819 DATA'!BS215="*",$C215&gt;=400),"*",IF($C215&gt;=400,ROUND('201819 DATA'!BS215/$C215,2),"")))</f>
        <v>0</v>
      </c>
      <c r="AU215" s="289" t="str">
        <f>IF(OR($C215="*",$C215&lt;400),"",IF(AND('201819 DATA'!BT215="*",$C215&gt;=400),"*",IF($C215&gt;=400,ROUND('201819 DATA'!BT215/$C215,2),"")))</f>
        <v>*</v>
      </c>
      <c r="AV215" s="289">
        <f>IF(OR($C215="*",$C215&lt;400),"",IF(AND('201819 DATA'!BU215="*",$C215&gt;=400),"*",IF($C215&gt;=400,ROUND('201819 DATA'!BU215/$C215,2),"")))</f>
        <v>0</v>
      </c>
      <c r="AW215" s="289">
        <f>IF(OR($C215="*",$C215&lt;400),"",IF(AND('201819 DATA'!BV215="*",$C215&gt;=400),"*",IF($C215&gt;=400,ROUND('201819 DATA'!BV215/$C215,2),"")))</f>
        <v>0</v>
      </c>
      <c r="AX215" s="289">
        <f>IF(OR($C215="*",$C215&lt;400),"",IF(AND('201819 DATA'!BW215="*",$C215&gt;=400),"*",IF($C215&gt;=400,ROUND('201819 DATA'!BW215/$C215,2),"")))</f>
        <v>0</v>
      </c>
    </row>
    <row r="216" spans="1:50" x14ac:dyDescent="0.2">
      <c r="A216" s="13" t="s">
        <v>1526</v>
      </c>
      <c r="B216" s="287">
        <f>'201819 DATA'!B216</f>
        <v>350</v>
      </c>
      <c r="C216" s="288">
        <f>'201819 DATA'!C216</f>
        <v>350</v>
      </c>
      <c r="D216" s="293">
        <f>'201819 DATA'!FN216</f>
        <v>0</v>
      </c>
      <c r="G216" s="295" t="str">
        <f t="shared" si="3"/>
        <v/>
      </c>
      <c r="H216" s="289" t="str">
        <f>IF(OR($C216="*",$C216&lt;400),"",IF(AND('201819 DATA'!F216="*",$C216&gt;=400),"*",IF($C216&gt;=400,ROUND('201819 DATA'!F216/$C216,2),"")))</f>
        <v/>
      </c>
      <c r="I216" s="296" t="str">
        <f>IF(OR($B216="*",$B216&lt;400),"",IF(AND('201819 DATA'!Y216="*",$B216&gt;=400),"*",IF($B216&gt;=400,ROUND('201819 DATA'!Y216/$B216,2),"")))</f>
        <v/>
      </c>
      <c r="J216" s="296" t="str">
        <f>IF(OR($B216="*",$B216&lt;400),"",IF(AND('201819 DATA'!Z216="*",$B216&gt;=400),"*",IF($B216&gt;=400,ROUND('201819 DATA'!Z216/$B216,2),"")))</f>
        <v/>
      </c>
      <c r="K216" s="296" t="str">
        <f>IF(OR($B216="*",$B216&lt;400),"",IF(AND('201819 DATA'!AA216="*",$B216&gt;=400),"*",IF($B216&gt;=400,ROUND('201819 DATA'!AA216/$B216,2),"")))</f>
        <v/>
      </c>
      <c r="L216" s="296" t="str">
        <f>IF(OR($B216="*",$B216&lt;400),"",IF(AND('201819 DATA'!AB216="*",$B216&gt;=400),"*",IF($B216&gt;=400,ROUND('201819 DATA'!AB216/$B216,2),"")))</f>
        <v/>
      </c>
      <c r="M216" s="296" t="str">
        <f>IF(OR($B216="*",$B216&lt;400),"",IF(AND('201819 DATA'!AC216="*",$B216&gt;=400),"*",IF($B216&gt;=400,ROUND('201819 DATA'!AC216/$B216,2),"")))</f>
        <v/>
      </c>
      <c r="N216" s="296" t="str">
        <f>IF(OR($B216="*",$B216&lt;400),"",IF(AND('201819 DATA'!AD216="*",$B216&gt;=400),"*",IF($B216&gt;=400,ROUND('201819 DATA'!AD216/$B216,2),"")))</f>
        <v/>
      </c>
      <c r="O216" s="296" t="str">
        <f>IF(OR($B216="*",$B216&lt;400),"",IF(AND('201819 DATA'!AE216="*",$B216&gt;=400),"*",IF($B216&gt;=400,ROUND('201819 DATA'!AE216/$B216,2),"")))</f>
        <v/>
      </c>
      <c r="P216" s="297"/>
      <c r="Q216" s="296" t="str">
        <f>IF(OR($B216="*",$B216&lt;400),"",IF(AND('201819 DATA'!FL216="*",$B216&gt;=400),"*",IF($B216&gt;=400,ROUND('201819 DATA'!FL216/$B216,2),"")))</f>
        <v/>
      </c>
      <c r="R216" s="289" t="str">
        <f>IF(OR($C216="*",$C216&lt;400),"",IF(AND('201819 DATA'!F216="*",$C216&gt;=400),"*",IF($C216&gt;=400,ROUND('201819 DATA'!F216/$C216,2),"")))</f>
        <v/>
      </c>
      <c r="S216" s="289" t="str">
        <f>IF(OR($C216="*",$C216&lt;400),"",IF(AND('201819 DATA'!G216="*",$C216&gt;=400),"*",IF($C216&gt;=400,ROUND('201819 DATA'!G216/$C216,2),"")))</f>
        <v/>
      </c>
      <c r="T216" s="289" t="str">
        <f>IF(OR($C216="*",$C216&lt;400),"",IF(AND('201819 DATA'!H216="*",$C216&gt;=400),"*",IF($C216&gt;=400,ROUND('201819 DATA'!H216/$C216,2),"")))</f>
        <v/>
      </c>
      <c r="U216" s="289" t="str">
        <f>IF(OR($C216="*",$C216&lt;400),"",IF(AND('201819 DATA'!FM216="*",$C216&gt;=400),"*",IF($C216&gt;=400,ROUND('201819 DATA'!FM216/$C216,2),"")))</f>
        <v/>
      </c>
      <c r="V216" s="312" t="str">
        <f>IF(OR($D216="*",$D216&lt;400),"",IF(AND('201819 DATA'!M216="*",$D216&gt;=400),"*",IF($D216&gt;=400,ROUND('201819 DATA'!M216/$D216,2),"")))</f>
        <v/>
      </c>
      <c r="W216" s="312" t="str">
        <f>IF(OR($D216="*",$D216&lt;400),"",IF(AND('201819 DATA'!N216="*",$D216&gt;=400),"*",IF($D216&gt;=400,ROUND('201819 DATA'!N216/$D216,2),"")))</f>
        <v/>
      </c>
      <c r="X216" s="312" t="str">
        <f>IF(OR($D216="*",$D216&lt;400),"",IF(AND('201819 DATA'!O216="*",$D216&gt;=400),"*",IF($D216&gt;=400,ROUND('201819 DATA'!O216/$D216,2),"")))</f>
        <v/>
      </c>
      <c r="Y216" s="312" t="str">
        <f>IF(OR($D216="*",$D216&lt;400),"",IF(AND('201819 DATA'!P216="*",$D216&gt;=400),"*",IF($D216&gt;=400,ROUND('201819 DATA'!P216/$D216,2),"")))</f>
        <v/>
      </c>
      <c r="Z216" s="312" t="str">
        <f>IF(OR($D216="*",$D216&lt;400),"",IF(AND('201819 DATA'!Q216="*",$D216&gt;=400),"*",IF($D216&gt;=400,ROUND('201819 DATA'!Q216/$D216,2),"")))</f>
        <v/>
      </c>
      <c r="AA216" s="312" t="str">
        <f>IF(OR($D216="*",$D216&lt;400),"",IF(AND('201819 DATA'!R216="*",$D216&gt;=400),"*",IF($D216&gt;=400,ROUND('201819 DATA'!R216/$D216,2),"")))</f>
        <v/>
      </c>
      <c r="AB216" s="312" t="str">
        <f>IF(OR($D216="*",$D216&lt;400),"",IF(AND('201819 DATA'!S216="*",$D216&gt;=400),"*",IF($D216&gt;=400,ROUND('201819 DATA'!S216/$D216,2),"")))</f>
        <v/>
      </c>
      <c r="AC216" s="312" t="str">
        <f>IF(OR($D216="*",$D216&lt;400),"",IF(AND('201819 DATA'!T216="*",$D216&gt;=400),"*",IF($D216&gt;=400,ROUND('201819 DATA'!T216/$D216,2),"")))</f>
        <v/>
      </c>
      <c r="AD216" s="289" t="str">
        <f>IF(OR($C216="*",$C216&lt;400),"",IF(AND('201819 DATA'!BC216="*",$C216&gt;=400),"*",IF($C216&gt;=400,ROUND('201819 DATA'!BC216/$C216,2),"")))</f>
        <v/>
      </c>
      <c r="AE216" s="289" t="str">
        <f>IF(OR($C216="*",$C216&lt;400),"",IF(AND('201819 DATA'!BD216="*",$C216&gt;=400),"*",IF($C216&gt;=400,ROUND('201819 DATA'!BD216/$C216,2),"")))</f>
        <v/>
      </c>
      <c r="AF216" s="289" t="str">
        <f>IF(OR($C216="*",$C216&lt;400),"",IF(AND('201819 DATA'!BE216="*",$C216&gt;=400),"*",IF($C216&gt;=400,ROUND('201819 DATA'!BE216/$C216,2),"")))</f>
        <v/>
      </c>
      <c r="AG216" s="289" t="str">
        <f>IF(OR($C216="*",$C216&lt;400),"",IF(AND('201819 DATA'!BF216="*",$C216&gt;=400),"*",IF($C216&gt;=400,ROUND('201819 DATA'!BF216/$C216,2),"")))</f>
        <v/>
      </c>
      <c r="AH216" s="289" t="str">
        <f>IF(OR($C216="*",$C216&lt;400),"",IF(AND('201819 DATA'!BG216="*",$C216&gt;=400),"*",IF($C216&gt;=400,ROUND('201819 DATA'!BG216/$C216,2),"")))</f>
        <v/>
      </c>
      <c r="AI216" s="289" t="str">
        <f>IF(OR($C216="*",$C216&lt;400),"",IF(AND('201819 DATA'!BH216="*",$C216&gt;=400),"*",IF($C216&gt;=400,ROUND('201819 DATA'!BH216/$C216,2),"")))</f>
        <v/>
      </c>
      <c r="AJ216" s="289" t="str">
        <f>IF(OR($C216="*",$C216&lt;400),"",IF(AND('201819 DATA'!BI216="*",$C216&gt;=400),"*",IF($C216&gt;=400,ROUND('201819 DATA'!BI216/$C216,2),"")))</f>
        <v/>
      </c>
      <c r="AK216" s="289" t="str">
        <f>IF(OR($C216="*",$C216&lt;400),"",IF(AND('201819 DATA'!BJ216="*",$C216&gt;=400),"*",IF($C216&gt;=400,ROUND('201819 DATA'!BJ216/$C216,2),"")))</f>
        <v/>
      </c>
      <c r="AL216" s="289" t="str">
        <f>IF(OR($C216="*",$C216&lt;400),"",IF(AND('201819 DATA'!BK216="*",$C216&gt;=400),"*",IF($C216&gt;=400,ROUND('201819 DATA'!BK216/$C216,2),"")))</f>
        <v/>
      </c>
      <c r="AM216" s="289" t="str">
        <f>IF(OR($C216="*",$C216&lt;400),"",IF(AND('201819 DATA'!BL216="*",$C216&gt;=400),"*",IF($C216&gt;=400,ROUND('201819 DATA'!BL216/$C216,2),"")))</f>
        <v/>
      </c>
      <c r="AN216" s="289" t="str">
        <f>IF(OR($C216="*",$C216&lt;400),"",IF(AND('201819 DATA'!BM216="*",$C216&gt;=400),"*",IF($C216&gt;=400,ROUND('201819 DATA'!BM216/$C216,2),"")))</f>
        <v/>
      </c>
      <c r="AO216" s="289" t="str">
        <f>IF(OR($C216="*",$C216&lt;400),"",IF(AND('201819 DATA'!BN216="*",$C216&gt;=400),"*",IF($C216&gt;=400,ROUND('201819 DATA'!BN216/$C216,2),"")))</f>
        <v/>
      </c>
      <c r="AP216" s="289" t="str">
        <f>IF(OR($C216="*",$C216&lt;400),"",IF(AND('201819 DATA'!BO216="*",$C216&gt;=400),"*",IF($C216&gt;=400,ROUND('201819 DATA'!BO216/$C216,2),"")))</f>
        <v/>
      </c>
      <c r="AQ216" s="289" t="str">
        <f>IF(OR($C216="*",$C216&lt;400),"",IF(AND('201819 DATA'!BP216="*",$C216&gt;=400),"*",IF($C216&gt;=400,ROUND('201819 DATA'!BP216/$C216,2),"")))</f>
        <v/>
      </c>
      <c r="AR216" s="289" t="str">
        <f>IF(OR($C216="*",$C216&lt;400),"",IF(AND('201819 DATA'!BQ216="*",$C216&gt;=400),"*",IF($C216&gt;=400,ROUND('201819 DATA'!BQ216/$C216,2),"")))</f>
        <v/>
      </c>
      <c r="AS216" s="289" t="str">
        <f>IF(OR($C216="*",$C216&lt;400),"",IF(AND('201819 DATA'!BR216="*",$C216&gt;=400),"*",IF($C216&gt;=400,ROUND('201819 DATA'!BR216/$C216,2),"")))</f>
        <v/>
      </c>
      <c r="AT216" s="289" t="str">
        <f>IF(OR($C216="*",$C216&lt;400),"",IF(AND('201819 DATA'!BS216="*",$C216&gt;=400),"*",IF($C216&gt;=400,ROUND('201819 DATA'!BS216/$C216,2),"")))</f>
        <v/>
      </c>
      <c r="AU216" s="289" t="str">
        <f>IF(OR($C216="*",$C216&lt;400),"",IF(AND('201819 DATA'!BT216="*",$C216&gt;=400),"*",IF($C216&gt;=400,ROUND('201819 DATA'!BT216/$C216,2),"")))</f>
        <v/>
      </c>
      <c r="AV216" s="289" t="str">
        <f>IF(OR($C216="*",$C216&lt;400),"",IF(AND('201819 DATA'!BU216="*",$C216&gt;=400),"*",IF($C216&gt;=400,ROUND('201819 DATA'!BU216/$C216,2),"")))</f>
        <v/>
      </c>
      <c r="AW216" s="289" t="str">
        <f>IF(OR($C216="*",$C216&lt;400),"",IF(AND('201819 DATA'!BV216="*",$C216&gt;=400),"*",IF($C216&gt;=400,ROUND('201819 DATA'!BV216/$C216,2),"")))</f>
        <v/>
      </c>
      <c r="AX216" s="289" t="str">
        <f>IF(OR($C216="*",$C216&lt;400),"",IF(AND('201819 DATA'!BW216="*",$C216&gt;=400),"*",IF($C216&gt;=400,ROUND('201819 DATA'!BW216/$C216,2),"")))</f>
        <v/>
      </c>
    </row>
    <row r="217" spans="1:50" x14ac:dyDescent="0.2">
      <c r="A217" s="13" t="s">
        <v>1528</v>
      </c>
      <c r="B217" s="287">
        <f>'201819 DATA'!B217</f>
        <v>3035</v>
      </c>
      <c r="C217" s="288">
        <f>'201819 DATA'!C217</f>
        <v>3035</v>
      </c>
      <c r="D217" s="293">
        <f>'201819 DATA'!FN217</f>
        <v>0</v>
      </c>
      <c r="G217" s="295">
        <f t="shared" si="3"/>
        <v>1</v>
      </c>
      <c r="H217" s="289">
        <f>IF(OR($C217="*",$C217&lt;400),"",IF(AND('201819 DATA'!F217="*",$C217&gt;=400),"*",IF($C217&gt;=400,ROUND('201819 DATA'!F217/$C217,2),"")))</f>
        <v>0</v>
      </c>
      <c r="I217" s="296" t="str">
        <f>IF(OR($B217="*",$B217&lt;400),"",IF(AND('201819 DATA'!Y217="*",$B217&gt;=400),"*",IF($B217&gt;=400,ROUND('201819 DATA'!Y217/$B217,2),"")))</f>
        <v>*</v>
      </c>
      <c r="J217" s="296" t="str">
        <f>IF(OR($B217="*",$B217&lt;400),"",IF(AND('201819 DATA'!Z217="*",$B217&gt;=400),"*",IF($B217&gt;=400,ROUND('201819 DATA'!Z217/$B217,2),"")))</f>
        <v>*</v>
      </c>
      <c r="K217" s="296">
        <f>IF(OR($B217="*",$B217&lt;400),"",IF(AND('201819 DATA'!AA217="*",$B217&gt;=400),"*",IF($B217&gt;=400,ROUND('201819 DATA'!AA217/$B217,2),"")))</f>
        <v>0</v>
      </c>
      <c r="L217" s="296">
        <f>IF(OR($B217="*",$B217&lt;400),"",IF(AND('201819 DATA'!AB217="*",$B217&gt;=400),"*",IF($B217&gt;=400,ROUND('201819 DATA'!AB217/$B217,2),"")))</f>
        <v>0.06</v>
      </c>
      <c r="M217" s="296">
        <f>IF(OR($B217="*",$B217&lt;400),"",IF(AND('201819 DATA'!AC217="*",$B217&gt;=400),"*",IF($B217&gt;=400,ROUND('201819 DATA'!AC217/$B217,2),"")))</f>
        <v>0.35</v>
      </c>
      <c r="N217" s="296">
        <f>IF(OR($B217="*",$B217&lt;400),"",IF(AND('201819 DATA'!AD217="*",$B217&gt;=400),"*",IF($B217&gt;=400,ROUND('201819 DATA'!AD217/$B217,2),"")))</f>
        <v>0.55000000000000004</v>
      </c>
      <c r="O217" s="296">
        <f>IF(OR($B217="*",$B217&lt;400),"",IF(AND('201819 DATA'!AE217="*",$B217&gt;=400),"*",IF($B217&gt;=400,ROUND('201819 DATA'!AE217/$B217,2),"")))</f>
        <v>0.04</v>
      </c>
      <c r="P217" s="297"/>
      <c r="Q217" s="296">
        <f>IF(OR($B217="*",$B217&lt;400),"",IF(AND('201819 DATA'!FL217="*",$B217&gt;=400),"*",IF($B217&gt;=400,ROUND('201819 DATA'!FL217/$B217,2),"")))</f>
        <v>0.98</v>
      </c>
      <c r="R217" s="289">
        <f>IF(OR($C217="*",$C217&lt;400),"",IF(AND('201819 DATA'!F217="*",$C217&gt;=400),"*",IF($C217&gt;=400,ROUND('201819 DATA'!F217/$C217,2),"")))</f>
        <v>0</v>
      </c>
      <c r="S217" s="289">
        <f>IF(OR($C217="*",$C217&lt;400),"",IF(AND('201819 DATA'!G217="*",$C217&gt;=400),"*",IF($C217&gt;=400,ROUND('201819 DATA'!G217/$C217,2),"")))</f>
        <v>1</v>
      </c>
      <c r="T217" s="289">
        <f>IF(OR($C217="*",$C217&lt;400),"",IF(AND('201819 DATA'!H217="*",$C217&gt;=400),"*",IF($C217&gt;=400,ROUND('201819 DATA'!H217/$C217,2),"")))</f>
        <v>0</v>
      </c>
      <c r="U217" s="289">
        <f>IF(OR($C217="*",$C217&lt;400),"",IF(AND('201819 DATA'!FM217="*",$C217&gt;=400),"*",IF($C217&gt;=400,ROUND('201819 DATA'!FM217/$C217,2),"")))</f>
        <v>0</v>
      </c>
      <c r="V217" s="312" t="str">
        <f>IF(OR($D217="*",$D217&lt;400),"",IF(AND('201819 DATA'!M217="*",$D217&gt;=400),"*",IF($D217&gt;=400,ROUND('201819 DATA'!M217/$D217,2),"")))</f>
        <v/>
      </c>
      <c r="W217" s="312" t="str">
        <f>IF(OR($D217="*",$D217&lt;400),"",IF(AND('201819 DATA'!N217="*",$D217&gt;=400),"*",IF($D217&gt;=400,ROUND('201819 DATA'!N217/$D217,2),"")))</f>
        <v/>
      </c>
      <c r="X217" s="312" t="str">
        <f>IF(OR($D217="*",$D217&lt;400),"",IF(AND('201819 DATA'!O217="*",$D217&gt;=400),"*",IF($D217&gt;=400,ROUND('201819 DATA'!O217/$D217,2),"")))</f>
        <v/>
      </c>
      <c r="Y217" s="312" t="str">
        <f>IF(OR($D217="*",$D217&lt;400),"",IF(AND('201819 DATA'!P217="*",$D217&gt;=400),"*",IF($D217&gt;=400,ROUND('201819 DATA'!P217/$D217,2),"")))</f>
        <v/>
      </c>
      <c r="Z217" s="312" t="str">
        <f>IF(OR($D217="*",$D217&lt;400),"",IF(AND('201819 DATA'!Q217="*",$D217&gt;=400),"*",IF($D217&gt;=400,ROUND('201819 DATA'!Q217/$D217,2),"")))</f>
        <v/>
      </c>
      <c r="AA217" s="312" t="str">
        <f>IF(OR($D217="*",$D217&lt;400),"",IF(AND('201819 DATA'!R217="*",$D217&gt;=400),"*",IF($D217&gt;=400,ROUND('201819 DATA'!R217/$D217,2),"")))</f>
        <v/>
      </c>
      <c r="AB217" s="312" t="str">
        <f>IF(OR($D217="*",$D217&lt;400),"",IF(AND('201819 DATA'!S217="*",$D217&gt;=400),"*",IF($D217&gt;=400,ROUND('201819 DATA'!S217/$D217,2),"")))</f>
        <v/>
      </c>
      <c r="AC217" s="312" t="str">
        <f>IF(OR($D217="*",$D217&lt;400),"",IF(AND('201819 DATA'!T217="*",$D217&gt;=400),"*",IF($D217&gt;=400,ROUND('201819 DATA'!T217/$D217,2),"")))</f>
        <v/>
      </c>
      <c r="AD217" s="289">
        <f>IF(OR($C217="*",$C217&lt;400),"",IF(AND('201819 DATA'!BC217="*",$C217&gt;=400),"*",IF($C217&gt;=400,ROUND('201819 DATA'!BC217/$C217,2),"")))</f>
        <v>0</v>
      </c>
      <c r="AE217" s="289">
        <f>IF(OR($C217="*",$C217&lt;400),"",IF(AND('201819 DATA'!BD217="*",$C217&gt;=400),"*",IF($C217&gt;=400,ROUND('201819 DATA'!BD217/$C217,2),"")))</f>
        <v>0</v>
      </c>
      <c r="AF217" s="289">
        <f>IF(OR($C217="*",$C217&lt;400),"",IF(AND('201819 DATA'!BE217="*",$C217&gt;=400),"*",IF($C217&gt;=400,ROUND('201819 DATA'!BE217/$C217,2),"")))</f>
        <v>0</v>
      </c>
      <c r="AG217" s="289">
        <f>IF(OR($C217="*",$C217&lt;400),"",IF(AND('201819 DATA'!BF217="*",$C217&gt;=400),"*",IF($C217&gt;=400,ROUND('201819 DATA'!BF217/$C217,2),"")))</f>
        <v>0</v>
      </c>
      <c r="AH217" s="289">
        <f>IF(OR($C217="*",$C217&lt;400),"",IF(AND('201819 DATA'!BG217="*",$C217&gt;=400),"*",IF($C217&gt;=400,ROUND('201819 DATA'!BG217/$C217,2),"")))</f>
        <v>0</v>
      </c>
      <c r="AI217" s="289">
        <f>IF(OR($C217="*",$C217&lt;400),"",IF(AND('201819 DATA'!BH217="*",$C217&gt;=400),"*",IF($C217&gt;=400,ROUND('201819 DATA'!BH217/$C217,2),"")))</f>
        <v>0</v>
      </c>
      <c r="AJ217" s="289">
        <f>IF(OR($C217="*",$C217&lt;400),"",IF(AND('201819 DATA'!BI217="*",$C217&gt;=400),"*",IF($C217&gt;=400,ROUND('201819 DATA'!BI217/$C217,2),"")))</f>
        <v>1</v>
      </c>
      <c r="AK217" s="289">
        <f>IF(OR($C217="*",$C217&lt;400),"",IF(AND('201819 DATA'!BJ217="*",$C217&gt;=400),"*",IF($C217&gt;=400,ROUND('201819 DATA'!BJ217/$C217,2),"")))</f>
        <v>0</v>
      </c>
      <c r="AL217" s="289">
        <f>IF(OR($C217="*",$C217&lt;400),"",IF(AND('201819 DATA'!BK217="*",$C217&gt;=400),"*",IF($C217&gt;=400,ROUND('201819 DATA'!BK217/$C217,2),"")))</f>
        <v>0</v>
      </c>
      <c r="AM217" s="289">
        <f>IF(OR($C217="*",$C217&lt;400),"",IF(AND('201819 DATA'!BL217="*",$C217&gt;=400),"*",IF($C217&gt;=400,ROUND('201819 DATA'!BL217/$C217,2),"")))</f>
        <v>0</v>
      </c>
      <c r="AN217" s="289">
        <f>IF(OR($C217="*",$C217&lt;400),"",IF(AND('201819 DATA'!BM217="*",$C217&gt;=400),"*",IF($C217&gt;=400,ROUND('201819 DATA'!BM217/$C217,2),"")))</f>
        <v>0</v>
      </c>
      <c r="AO217" s="289">
        <f>IF(OR($C217="*",$C217&lt;400),"",IF(AND('201819 DATA'!BN217="*",$C217&gt;=400),"*",IF($C217&gt;=400,ROUND('201819 DATA'!BN217/$C217,2),"")))</f>
        <v>0</v>
      </c>
      <c r="AP217" s="289">
        <f>IF(OR($C217="*",$C217&lt;400),"",IF(AND('201819 DATA'!BO217="*",$C217&gt;=400),"*",IF($C217&gt;=400,ROUND('201819 DATA'!BO217/$C217,2),"")))</f>
        <v>0</v>
      </c>
      <c r="AQ217" s="289">
        <f>IF(OR($C217="*",$C217&lt;400),"",IF(AND('201819 DATA'!BP217="*",$C217&gt;=400),"*",IF($C217&gt;=400,ROUND('201819 DATA'!BP217/$C217,2),"")))</f>
        <v>0</v>
      </c>
      <c r="AR217" s="289">
        <f>IF(OR($C217="*",$C217&lt;400),"",IF(AND('201819 DATA'!BQ217="*",$C217&gt;=400),"*",IF($C217&gt;=400,ROUND('201819 DATA'!BQ217/$C217,2),"")))</f>
        <v>0</v>
      </c>
      <c r="AS217" s="289">
        <f>IF(OR($C217="*",$C217&lt;400),"",IF(AND('201819 DATA'!BR217="*",$C217&gt;=400),"*",IF($C217&gt;=400,ROUND('201819 DATA'!BR217/$C217,2),"")))</f>
        <v>0</v>
      </c>
      <c r="AT217" s="289">
        <f>IF(OR($C217="*",$C217&lt;400),"",IF(AND('201819 DATA'!BS217="*",$C217&gt;=400),"*",IF($C217&gt;=400,ROUND('201819 DATA'!BS217/$C217,2),"")))</f>
        <v>0</v>
      </c>
      <c r="AU217" s="289">
        <f>IF(OR($C217="*",$C217&lt;400),"",IF(AND('201819 DATA'!BT217="*",$C217&gt;=400),"*",IF($C217&gt;=400,ROUND('201819 DATA'!BT217/$C217,2),"")))</f>
        <v>0</v>
      </c>
      <c r="AV217" s="289">
        <f>IF(OR($C217="*",$C217&lt;400),"",IF(AND('201819 DATA'!BU217="*",$C217&gt;=400),"*",IF($C217&gt;=400,ROUND('201819 DATA'!BU217/$C217,2),"")))</f>
        <v>0</v>
      </c>
      <c r="AW217" s="289">
        <f>IF(OR($C217="*",$C217&lt;400),"",IF(AND('201819 DATA'!BV217="*",$C217&gt;=400),"*",IF($C217&gt;=400,ROUND('201819 DATA'!BV217/$C217,2),"")))</f>
        <v>0</v>
      </c>
      <c r="AX217" s="289">
        <f>IF(OR($C217="*",$C217&lt;400),"",IF(AND('201819 DATA'!BW217="*",$C217&gt;=400),"*",IF($C217&gt;=400,ROUND('201819 DATA'!BW217/$C217,2),"")))</f>
        <v>0</v>
      </c>
    </row>
    <row r="218" spans="1:50" x14ac:dyDescent="0.2">
      <c r="A218" s="13" t="s">
        <v>1581</v>
      </c>
      <c r="B218" s="287">
        <f>'201819 DATA'!B218</f>
        <v>690</v>
      </c>
      <c r="C218" s="288">
        <f>'201819 DATA'!C218</f>
        <v>690</v>
      </c>
      <c r="D218" s="293">
        <f>'201819 DATA'!FN218</f>
        <v>0</v>
      </c>
      <c r="G218" s="295">
        <f t="shared" si="3"/>
        <v>1</v>
      </c>
      <c r="H218" s="289">
        <f>IF(OR($C218="*",$C218&lt;400),"",IF(AND('201819 DATA'!F218="*",$C218&gt;=400),"*",IF($C218&gt;=400,ROUND('201819 DATA'!F218/$C218,2),"")))</f>
        <v>0</v>
      </c>
      <c r="I218" s="296">
        <f>IF(OR($B218="*",$B218&lt;400),"",IF(AND('201819 DATA'!Y218="*",$B218&gt;=400),"*",IF($B218&gt;=400,ROUND('201819 DATA'!Y218/$B218,2),"")))</f>
        <v>0</v>
      </c>
      <c r="J218" s="296">
        <f>IF(OR($B218="*",$B218&lt;400),"",IF(AND('201819 DATA'!Z218="*",$B218&gt;=400),"*",IF($B218&gt;=400,ROUND('201819 DATA'!Z218/$B218,2),"")))</f>
        <v>0</v>
      </c>
      <c r="K218" s="296" t="str">
        <f>IF(OR($B218="*",$B218&lt;400),"",IF(AND('201819 DATA'!AA218="*",$B218&gt;=400),"*",IF($B218&gt;=400,ROUND('201819 DATA'!AA218/$B218,2),"")))</f>
        <v>*</v>
      </c>
      <c r="L218" s="296">
        <f>IF(OR($B218="*",$B218&lt;400),"",IF(AND('201819 DATA'!AB218="*",$B218&gt;=400),"*",IF($B218&gt;=400,ROUND('201819 DATA'!AB218/$B218,2),"")))</f>
        <v>7.0000000000000007E-2</v>
      </c>
      <c r="M218" s="296">
        <f>IF(OR($B218="*",$B218&lt;400),"",IF(AND('201819 DATA'!AC218="*",$B218&gt;=400),"*",IF($B218&gt;=400,ROUND('201819 DATA'!AC218/$B218,2),"")))</f>
        <v>0.45</v>
      </c>
      <c r="N218" s="296">
        <f>IF(OR($B218="*",$B218&lt;400),"",IF(AND('201819 DATA'!AD218="*",$B218&gt;=400),"*",IF($B218&gt;=400,ROUND('201819 DATA'!AD218/$B218,2),"")))</f>
        <v>0.46</v>
      </c>
      <c r="O218" s="296">
        <f>IF(OR($B218="*",$B218&lt;400),"",IF(AND('201819 DATA'!AE218="*",$B218&gt;=400),"*",IF($B218&gt;=400,ROUND('201819 DATA'!AE218/$B218,2),"")))</f>
        <v>0.03</v>
      </c>
      <c r="P218" s="297"/>
      <c r="Q218" s="296">
        <f>IF(OR($B218="*",$B218&lt;400),"",IF(AND('201819 DATA'!FL218="*",$B218&gt;=400),"*",IF($B218&gt;=400,ROUND('201819 DATA'!FL218/$B218,2),"")))</f>
        <v>0.97</v>
      </c>
      <c r="R218" s="289">
        <f>IF(OR($C218="*",$C218&lt;400),"",IF(AND('201819 DATA'!F218="*",$C218&gt;=400),"*",IF($C218&gt;=400,ROUND('201819 DATA'!F218/$C218,2),"")))</f>
        <v>0</v>
      </c>
      <c r="S218" s="289">
        <f>IF(OR($C218="*",$C218&lt;400),"",IF(AND('201819 DATA'!G218="*",$C218&gt;=400),"*",IF($C218&gt;=400,ROUND('201819 DATA'!G218/$C218,2),"")))</f>
        <v>1</v>
      </c>
      <c r="T218" s="289">
        <f>IF(OR($C218="*",$C218&lt;400),"",IF(AND('201819 DATA'!H218="*",$C218&gt;=400),"*",IF($C218&gt;=400,ROUND('201819 DATA'!H218/$C218,2),"")))</f>
        <v>0</v>
      </c>
      <c r="U218" s="289">
        <f>IF(OR($C218="*",$C218&lt;400),"",IF(AND('201819 DATA'!FM218="*",$C218&gt;=400),"*",IF($C218&gt;=400,ROUND('201819 DATA'!FM218/$C218,2),"")))</f>
        <v>0</v>
      </c>
      <c r="V218" s="312" t="str">
        <f>IF(OR($D218="*",$D218&lt;400),"",IF(AND('201819 DATA'!M218="*",$D218&gt;=400),"*",IF($D218&gt;=400,ROUND('201819 DATA'!M218/$D218,2),"")))</f>
        <v/>
      </c>
      <c r="W218" s="312" t="str">
        <f>IF(OR($D218="*",$D218&lt;400),"",IF(AND('201819 DATA'!N218="*",$D218&gt;=400),"*",IF($D218&gt;=400,ROUND('201819 DATA'!N218/$D218,2),"")))</f>
        <v/>
      </c>
      <c r="X218" s="312" t="str">
        <f>IF(OR($D218="*",$D218&lt;400),"",IF(AND('201819 DATA'!O218="*",$D218&gt;=400),"*",IF($D218&gt;=400,ROUND('201819 DATA'!O218/$D218,2),"")))</f>
        <v/>
      </c>
      <c r="Y218" s="312" t="str">
        <f>IF(OR($D218="*",$D218&lt;400),"",IF(AND('201819 DATA'!P218="*",$D218&gt;=400),"*",IF($D218&gt;=400,ROUND('201819 DATA'!P218/$D218,2),"")))</f>
        <v/>
      </c>
      <c r="Z218" s="312" t="str">
        <f>IF(OR($D218="*",$D218&lt;400),"",IF(AND('201819 DATA'!Q218="*",$D218&gt;=400),"*",IF($D218&gt;=400,ROUND('201819 DATA'!Q218/$D218,2),"")))</f>
        <v/>
      </c>
      <c r="AA218" s="312" t="str">
        <f>IF(OR($D218="*",$D218&lt;400),"",IF(AND('201819 DATA'!R218="*",$D218&gt;=400),"*",IF($D218&gt;=400,ROUND('201819 DATA'!R218/$D218,2),"")))</f>
        <v/>
      </c>
      <c r="AB218" s="312" t="str">
        <f>IF(OR($D218="*",$D218&lt;400),"",IF(AND('201819 DATA'!S218="*",$D218&gt;=400),"*",IF($D218&gt;=400,ROUND('201819 DATA'!S218/$D218,2),"")))</f>
        <v/>
      </c>
      <c r="AC218" s="312" t="str">
        <f>IF(OR($D218="*",$D218&lt;400),"",IF(AND('201819 DATA'!T218="*",$D218&gt;=400),"*",IF($D218&gt;=400,ROUND('201819 DATA'!T218/$D218,2),"")))</f>
        <v/>
      </c>
      <c r="AD218" s="289">
        <f>IF(OR($C218="*",$C218&lt;400),"",IF(AND('201819 DATA'!BC218="*",$C218&gt;=400),"*",IF($C218&gt;=400,ROUND('201819 DATA'!BC218/$C218,2),"")))</f>
        <v>0</v>
      </c>
      <c r="AE218" s="289">
        <f>IF(OR($C218="*",$C218&lt;400),"",IF(AND('201819 DATA'!BD218="*",$C218&gt;=400),"*",IF($C218&gt;=400,ROUND('201819 DATA'!BD218/$C218,2),"")))</f>
        <v>0</v>
      </c>
      <c r="AF218" s="289">
        <f>IF(OR($C218="*",$C218&lt;400),"",IF(AND('201819 DATA'!BE218="*",$C218&gt;=400),"*",IF($C218&gt;=400,ROUND('201819 DATA'!BE218/$C218,2),"")))</f>
        <v>0</v>
      </c>
      <c r="AG218" s="289">
        <f>IF(OR($C218="*",$C218&lt;400),"",IF(AND('201819 DATA'!BF218="*",$C218&gt;=400),"*",IF($C218&gt;=400,ROUND('201819 DATA'!BF218/$C218,2),"")))</f>
        <v>0</v>
      </c>
      <c r="AH218" s="289">
        <f>IF(OR($C218="*",$C218&lt;400),"",IF(AND('201819 DATA'!BG218="*",$C218&gt;=400),"*",IF($C218&gt;=400,ROUND('201819 DATA'!BG218/$C218,2),"")))</f>
        <v>0</v>
      </c>
      <c r="AI218" s="289">
        <f>IF(OR($C218="*",$C218&lt;400),"",IF(AND('201819 DATA'!BH218="*",$C218&gt;=400),"*",IF($C218&gt;=400,ROUND('201819 DATA'!BH218/$C218,2),"")))</f>
        <v>0</v>
      </c>
      <c r="AJ218" s="289">
        <f>IF(OR($C218="*",$C218&lt;400),"",IF(AND('201819 DATA'!BI218="*",$C218&gt;=400),"*",IF($C218&gt;=400,ROUND('201819 DATA'!BI218/$C218,2),"")))</f>
        <v>0.99</v>
      </c>
      <c r="AK218" s="289">
        <f>IF(OR($C218="*",$C218&lt;400),"",IF(AND('201819 DATA'!BJ218="*",$C218&gt;=400),"*",IF($C218&gt;=400,ROUND('201819 DATA'!BJ218/$C218,2),"")))</f>
        <v>0</v>
      </c>
      <c r="AL218" s="289">
        <f>IF(OR($C218="*",$C218&lt;400),"",IF(AND('201819 DATA'!BK218="*",$C218&gt;=400),"*",IF($C218&gt;=400,ROUND('201819 DATA'!BK218/$C218,2),"")))</f>
        <v>0</v>
      </c>
      <c r="AM218" s="289">
        <f>IF(OR($C218="*",$C218&lt;400),"",IF(AND('201819 DATA'!BL218="*",$C218&gt;=400),"*",IF($C218&gt;=400,ROUND('201819 DATA'!BL218/$C218,2),"")))</f>
        <v>0</v>
      </c>
      <c r="AN218" s="289">
        <f>IF(OR($C218="*",$C218&lt;400),"",IF(AND('201819 DATA'!BM218="*",$C218&gt;=400),"*",IF($C218&gt;=400,ROUND('201819 DATA'!BM218/$C218,2),"")))</f>
        <v>0</v>
      </c>
      <c r="AO218" s="289">
        <f>IF(OR($C218="*",$C218&lt;400),"",IF(AND('201819 DATA'!BN218="*",$C218&gt;=400),"*",IF($C218&gt;=400,ROUND('201819 DATA'!BN218/$C218,2),"")))</f>
        <v>0</v>
      </c>
      <c r="AP218" s="289">
        <f>IF(OR($C218="*",$C218&lt;400),"",IF(AND('201819 DATA'!BO218="*",$C218&gt;=400),"*",IF($C218&gt;=400,ROUND('201819 DATA'!BO218/$C218,2),"")))</f>
        <v>0</v>
      </c>
      <c r="AQ218" s="289">
        <f>IF(OR($C218="*",$C218&lt;400),"",IF(AND('201819 DATA'!BP218="*",$C218&gt;=400),"*",IF($C218&gt;=400,ROUND('201819 DATA'!BP218/$C218,2),"")))</f>
        <v>0</v>
      </c>
      <c r="AR218" s="289">
        <f>IF(OR($C218="*",$C218&lt;400),"",IF(AND('201819 DATA'!BQ218="*",$C218&gt;=400),"*",IF($C218&gt;=400,ROUND('201819 DATA'!BQ218/$C218,2),"")))</f>
        <v>0</v>
      </c>
      <c r="AS218" s="289">
        <f>IF(OR($C218="*",$C218&lt;400),"",IF(AND('201819 DATA'!BR218="*",$C218&gt;=400),"*",IF($C218&gt;=400,ROUND('201819 DATA'!BR218/$C218,2),"")))</f>
        <v>0</v>
      </c>
      <c r="AT218" s="289">
        <f>IF(OR($C218="*",$C218&lt;400),"",IF(AND('201819 DATA'!BS218="*",$C218&gt;=400),"*",IF($C218&gt;=400,ROUND('201819 DATA'!BS218/$C218,2),"")))</f>
        <v>0</v>
      </c>
      <c r="AU218" s="289" t="str">
        <f>IF(OR($C218="*",$C218&lt;400),"",IF(AND('201819 DATA'!BT218="*",$C218&gt;=400),"*",IF($C218&gt;=400,ROUND('201819 DATA'!BT218/$C218,2),"")))</f>
        <v>*</v>
      </c>
      <c r="AV218" s="289">
        <f>IF(OR($C218="*",$C218&lt;400),"",IF(AND('201819 DATA'!BU218="*",$C218&gt;=400),"*",IF($C218&gt;=400,ROUND('201819 DATA'!BU218/$C218,2),"")))</f>
        <v>0</v>
      </c>
      <c r="AW218" s="289">
        <f>IF(OR($C218="*",$C218&lt;400),"",IF(AND('201819 DATA'!BV218="*",$C218&gt;=400),"*",IF($C218&gt;=400,ROUND('201819 DATA'!BV218/$C218,2),"")))</f>
        <v>0</v>
      </c>
      <c r="AX218" s="289">
        <f>IF(OR($C218="*",$C218&lt;400),"",IF(AND('201819 DATA'!BW218="*",$C218&gt;=400),"*",IF($C218&gt;=400,ROUND('201819 DATA'!BW218/$C218,2),"")))</f>
        <v>0</v>
      </c>
    </row>
    <row r="219" spans="1:50" x14ac:dyDescent="0.2">
      <c r="A219" s="13" t="s">
        <v>1363</v>
      </c>
      <c r="B219" s="287">
        <f>'201819 DATA'!B219</f>
        <v>2445</v>
      </c>
      <c r="C219" s="288">
        <f>'201819 DATA'!C219</f>
        <v>2445</v>
      </c>
      <c r="D219" s="293">
        <f>'201819 DATA'!FN219</f>
        <v>0</v>
      </c>
      <c r="G219" s="295">
        <f t="shared" si="3"/>
        <v>1</v>
      </c>
      <c r="H219" s="289">
        <f>IF(OR($C219="*",$C219&lt;400),"",IF(AND('201819 DATA'!F219="*",$C219&gt;=400),"*",IF($C219&gt;=400,ROUND('201819 DATA'!F219/$C219,2),"")))</f>
        <v>0</v>
      </c>
      <c r="I219" s="296">
        <f>IF(OR($B219="*",$B219&lt;400),"",IF(AND('201819 DATA'!Y219="*",$B219&gt;=400),"*",IF($B219&gt;=400,ROUND('201819 DATA'!Y219/$B219,2),"")))</f>
        <v>0</v>
      </c>
      <c r="J219" s="296" t="str">
        <f>IF(OR($B219="*",$B219&lt;400),"",IF(AND('201819 DATA'!Z219="*",$B219&gt;=400),"*",IF($B219&gt;=400,ROUND('201819 DATA'!Z219/$B219,2),"")))</f>
        <v>*</v>
      </c>
      <c r="K219" s="296" t="str">
        <f>IF(OR($B219="*",$B219&lt;400),"",IF(AND('201819 DATA'!AA219="*",$B219&gt;=400),"*",IF($B219&gt;=400,ROUND('201819 DATA'!AA219/$B219,2),"")))</f>
        <v>*</v>
      </c>
      <c r="L219" s="296">
        <f>IF(OR($B219="*",$B219&lt;400),"",IF(AND('201819 DATA'!AB219="*",$B219&gt;=400),"*",IF($B219&gt;=400,ROUND('201819 DATA'!AB219/$B219,2),"")))</f>
        <v>7.0000000000000007E-2</v>
      </c>
      <c r="M219" s="296">
        <f>IF(OR($B219="*",$B219&lt;400),"",IF(AND('201819 DATA'!AC219="*",$B219&gt;=400),"*",IF($B219&gt;=400,ROUND('201819 DATA'!AC219/$B219,2),"")))</f>
        <v>0.4</v>
      </c>
      <c r="N219" s="296">
        <f>IF(OR($B219="*",$B219&lt;400),"",IF(AND('201819 DATA'!AD219="*",$B219&gt;=400),"*",IF($B219&gt;=400,ROUND('201819 DATA'!AD219/$B219,2),"")))</f>
        <v>0.49</v>
      </c>
      <c r="O219" s="296">
        <f>IF(OR($B219="*",$B219&lt;400),"",IF(AND('201819 DATA'!AE219="*",$B219&gt;=400),"*",IF($B219&gt;=400,ROUND('201819 DATA'!AE219/$B219,2),"")))</f>
        <v>0.03</v>
      </c>
      <c r="P219" s="297"/>
      <c r="Q219" s="296">
        <f>IF(OR($B219="*",$B219&lt;400),"",IF(AND('201819 DATA'!FL219="*",$B219&gt;=400),"*",IF($B219&gt;=400,ROUND('201819 DATA'!FL219/$B219,2),"")))</f>
        <v>0.97</v>
      </c>
      <c r="R219" s="289">
        <f>IF(OR($C219="*",$C219&lt;400),"",IF(AND('201819 DATA'!F219="*",$C219&gt;=400),"*",IF($C219&gt;=400,ROUND('201819 DATA'!F219/$C219,2),"")))</f>
        <v>0</v>
      </c>
      <c r="S219" s="289">
        <f>IF(OR($C219="*",$C219&lt;400),"",IF(AND('201819 DATA'!G219="*",$C219&gt;=400),"*",IF($C219&gt;=400,ROUND('201819 DATA'!G219/$C219,2),"")))</f>
        <v>1</v>
      </c>
      <c r="T219" s="289">
        <f>IF(OR($C219="*",$C219&lt;400),"",IF(AND('201819 DATA'!H219="*",$C219&gt;=400),"*",IF($C219&gt;=400,ROUND('201819 DATA'!H219/$C219,2),"")))</f>
        <v>0</v>
      </c>
      <c r="U219" s="289">
        <f>IF(OR($C219="*",$C219&lt;400),"",IF(AND('201819 DATA'!FM219="*",$C219&gt;=400),"*",IF($C219&gt;=400,ROUND('201819 DATA'!FM219/$C219,2),"")))</f>
        <v>0</v>
      </c>
      <c r="V219" s="312" t="str">
        <f>IF(OR($D219="*",$D219&lt;400),"",IF(AND('201819 DATA'!M219="*",$D219&gt;=400),"*",IF($D219&gt;=400,ROUND('201819 DATA'!M219/$D219,2),"")))</f>
        <v/>
      </c>
      <c r="W219" s="312" t="str">
        <f>IF(OR($D219="*",$D219&lt;400),"",IF(AND('201819 DATA'!N219="*",$D219&gt;=400),"*",IF($D219&gt;=400,ROUND('201819 DATA'!N219/$D219,2),"")))</f>
        <v/>
      </c>
      <c r="X219" s="312" t="str">
        <f>IF(OR($D219="*",$D219&lt;400),"",IF(AND('201819 DATA'!O219="*",$D219&gt;=400),"*",IF($D219&gt;=400,ROUND('201819 DATA'!O219/$D219,2),"")))</f>
        <v/>
      </c>
      <c r="Y219" s="312" t="str">
        <f>IF(OR($D219="*",$D219&lt;400),"",IF(AND('201819 DATA'!P219="*",$D219&gt;=400),"*",IF($D219&gt;=400,ROUND('201819 DATA'!P219/$D219,2),"")))</f>
        <v/>
      </c>
      <c r="Z219" s="312" t="str">
        <f>IF(OR($D219="*",$D219&lt;400),"",IF(AND('201819 DATA'!Q219="*",$D219&gt;=400),"*",IF($D219&gt;=400,ROUND('201819 DATA'!Q219/$D219,2),"")))</f>
        <v/>
      </c>
      <c r="AA219" s="312" t="str">
        <f>IF(OR($D219="*",$D219&lt;400),"",IF(AND('201819 DATA'!R219="*",$D219&gt;=400),"*",IF($D219&gt;=400,ROUND('201819 DATA'!R219/$D219,2),"")))</f>
        <v/>
      </c>
      <c r="AB219" s="312" t="str">
        <f>IF(OR($D219="*",$D219&lt;400),"",IF(AND('201819 DATA'!S219="*",$D219&gt;=400),"*",IF($D219&gt;=400,ROUND('201819 DATA'!S219/$D219,2),"")))</f>
        <v/>
      </c>
      <c r="AC219" s="312" t="str">
        <f>IF(OR($D219="*",$D219&lt;400),"",IF(AND('201819 DATA'!T219="*",$D219&gt;=400),"*",IF($D219&gt;=400,ROUND('201819 DATA'!T219/$D219,2),"")))</f>
        <v/>
      </c>
      <c r="AD219" s="289">
        <f>IF(OR($C219="*",$C219&lt;400),"",IF(AND('201819 DATA'!BC219="*",$C219&gt;=400),"*",IF($C219&gt;=400,ROUND('201819 DATA'!BC219/$C219,2),"")))</f>
        <v>0</v>
      </c>
      <c r="AE219" s="289">
        <f>IF(OR($C219="*",$C219&lt;400),"",IF(AND('201819 DATA'!BD219="*",$C219&gt;=400),"*",IF($C219&gt;=400,ROUND('201819 DATA'!BD219/$C219,2),"")))</f>
        <v>0</v>
      </c>
      <c r="AF219" s="289">
        <f>IF(OR($C219="*",$C219&lt;400),"",IF(AND('201819 DATA'!BE219="*",$C219&gt;=400),"*",IF($C219&gt;=400,ROUND('201819 DATA'!BE219/$C219,2),"")))</f>
        <v>0</v>
      </c>
      <c r="AG219" s="289">
        <f>IF(OR($C219="*",$C219&lt;400),"",IF(AND('201819 DATA'!BF219="*",$C219&gt;=400),"*",IF($C219&gt;=400,ROUND('201819 DATA'!BF219/$C219,2),"")))</f>
        <v>0</v>
      </c>
      <c r="AH219" s="289">
        <f>IF(OR($C219="*",$C219&lt;400),"",IF(AND('201819 DATA'!BG219="*",$C219&gt;=400),"*",IF($C219&gt;=400,ROUND('201819 DATA'!BG219/$C219,2),"")))</f>
        <v>0</v>
      </c>
      <c r="AI219" s="289">
        <f>IF(OR($C219="*",$C219&lt;400),"",IF(AND('201819 DATA'!BH219="*",$C219&gt;=400),"*",IF($C219&gt;=400,ROUND('201819 DATA'!BH219/$C219,2),"")))</f>
        <v>0</v>
      </c>
      <c r="AJ219" s="289">
        <f>IF(OR($C219="*",$C219&lt;400),"",IF(AND('201819 DATA'!BI219="*",$C219&gt;=400),"*",IF($C219&gt;=400,ROUND('201819 DATA'!BI219/$C219,2),"")))</f>
        <v>0.99</v>
      </c>
      <c r="AK219" s="289">
        <f>IF(OR($C219="*",$C219&lt;400),"",IF(AND('201819 DATA'!BJ219="*",$C219&gt;=400),"*",IF($C219&gt;=400,ROUND('201819 DATA'!BJ219/$C219,2),"")))</f>
        <v>0</v>
      </c>
      <c r="AL219" s="289">
        <f>IF(OR($C219="*",$C219&lt;400),"",IF(AND('201819 DATA'!BK219="*",$C219&gt;=400),"*",IF($C219&gt;=400,ROUND('201819 DATA'!BK219/$C219,2),"")))</f>
        <v>0</v>
      </c>
      <c r="AM219" s="289">
        <f>IF(OR($C219="*",$C219&lt;400),"",IF(AND('201819 DATA'!BL219="*",$C219&gt;=400),"*",IF($C219&gt;=400,ROUND('201819 DATA'!BL219/$C219,2),"")))</f>
        <v>0</v>
      </c>
      <c r="AN219" s="289">
        <f>IF(OR($C219="*",$C219&lt;400),"",IF(AND('201819 DATA'!BM219="*",$C219&gt;=400),"*",IF($C219&gt;=400,ROUND('201819 DATA'!BM219/$C219,2),"")))</f>
        <v>0</v>
      </c>
      <c r="AO219" s="289">
        <f>IF(OR($C219="*",$C219&lt;400),"",IF(AND('201819 DATA'!BN219="*",$C219&gt;=400),"*",IF($C219&gt;=400,ROUND('201819 DATA'!BN219/$C219,2),"")))</f>
        <v>0</v>
      </c>
      <c r="AP219" s="289">
        <f>IF(OR($C219="*",$C219&lt;400),"",IF(AND('201819 DATA'!BO219="*",$C219&gt;=400),"*",IF($C219&gt;=400,ROUND('201819 DATA'!BO219/$C219,2),"")))</f>
        <v>0</v>
      </c>
      <c r="AQ219" s="289">
        <f>IF(OR($C219="*",$C219&lt;400),"",IF(AND('201819 DATA'!BP219="*",$C219&gt;=400),"*",IF($C219&gt;=400,ROUND('201819 DATA'!BP219/$C219,2),"")))</f>
        <v>0</v>
      </c>
      <c r="AR219" s="289">
        <f>IF(OR($C219="*",$C219&lt;400),"",IF(AND('201819 DATA'!BQ219="*",$C219&gt;=400),"*",IF($C219&gt;=400,ROUND('201819 DATA'!BQ219/$C219,2),"")))</f>
        <v>0</v>
      </c>
      <c r="AS219" s="289">
        <f>IF(OR($C219="*",$C219&lt;400),"",IF(AND('201819 DATA'!BR219="*",$C219&gt;=400),"*",IF($C219&gt;=400,ROUND('201819 DATA'!BR219/$C219,2),"")))</f>
        <v>0</v>
      </c>
      <c r="AT219" s="289">
        <f>IF(OR($C219="*",$C219&lt;400),"",IF(AND('201819 DATA'!BS219="*",$C219&gt;=400),"*",IF($C219&gt;=400,ROUND('201819 DATA'!BS219/$C219,2),"")))</f>
        <v>0</v>
      </c>
      <c r="AU219" s="289">
        <f>IF(OR($C219="*",$C219&lt;400),"",IF(AND('201819 DATA'!BT219="*",$C219&gt;=400),"*",IF($C219&gt;=400,ROUND('201819 DATA'!BT219/$C219,2),"")))</f>
        <v>0.01</v>
      </c>
      <c r="AV219" s="289">
        <f>IF(OR($C219="*",$C219&lt;400),"",IF(AND('201819 DATA'!BU219="*",$C219&gt;=400),"*",IF($C219&gt;=400,ROUND('201819 DATA'!BU219/$C219,2),"")))</f>
        <v>0</v>
      </c>
      <c r="AW219" s="289">
        <f>IF(OR($C219="*",$C219&lt;400),"",IF(AND('201819 DATA'!BV219="*",$C219&gt;=400),"*",IF($C219&gt;=400,ROUND('201819 DATA'!BV219/$C219,2),"")))</f>
        <v>0</v>
      </c>
      <c r="AX219" s="289">
        <f>IF(OR($C219="*",$C219&lt;400),"",IF(AND('201819 DATA'!BW219="*",$C219&gt;=400),"*",IF($C219&gt;=400,ROUND('201819 DATA'!BW219/$C219,2),"")))</f>
        <v>0</v>
      </c>
    </row>
    <row r="220" spans="1:50" x14ac:dyDescent="0.2">
      <c r="A220" s="13" t="s">
        <v>1364</v>
      </c>
      <c r="B220" s="287">
        <f>'201819 DATA'!B220</f>
        <v>1565</v>
      </c>
      <c r="C220" s="288">
        <f>'201819 DATA'!C220</f>
        <v>1565</v>
      </c>
      <c r="D220" s="293">
        <f>'201819 DATA'!FN220</f>
        <v>0</v>
      </c>
      <c r="G220" s="295">
        <f t="shared" si="3"/>
        <v>1</v>
      </c>
      <c r="H220" s="289">
        <f>IF(OR($C220="*",$C220&lt;400),"",IF(AND('201819 DATA'!F220="*",$C220&gt;=400),"*",IF($C220&gt;=400,ROUND('201819 DATA'!F220/$C220,2),"")))</f>
        <v>0</v>
      </c>
      <c r="I220" s="296">
        <f>IF(OR($B220="*",$B220&lt;400),"",IF(AND('201819 DATA'!Y220="*",$B220&gt;=400),"*",IF($B220&gt;=400,ROUND('201819 DATA'!Y220/$B220,2),"")))</f>
        <v>0</v>
      </c>
      <c r="J220" s="296" t="str">
        <f>IF(OR($B220="*",$B220&lt;400),"",IF(AND('201819 DATA'!Z220="*",$B220&gt;=400),"*",IF($B220&gt;=400,ROUND('201819 DATA'!Z220/$B220,2),"")))</f>
        <v>*</v>
      </c>
      <c r="K220" s="296" t="str">
        <f>IF(OR($B220="*",$B220&lt;400),"",IF(AND('201819 DATA'!AA220="*",$B220&gt;=400),"*",IF($B220&gt;=400,ROUND('201819 DATA'!AA220/$B220,2),"")))</f>
        <v>*</v>
      </c>
      <c r="L220" s="296">
        <f>IF(OR($B220="*",$B220&lt;400),"",IF(AND('201819 DATA'!AB220="*",$B220&gt;=400),"*",IF($B220&gt;=400,ROUND('201819 DATA'!AB220/$B220,2),"")))</f>
        <v>0.06</v>
      </c>
      <c r="M220" s="296">
        <f>IF(OR($B220="*",$B220&lt;400),"",IF(AND('201819 DATA'!AC220="*",$B220&gt;=400),"*",IF($B220&gt;=400,ROUND('201819 DATA'!AC220/$B220,2),"")))</f>
        <v>0.38</v>
      </c>
      <c r="N220" s="296">
        <f>IF(OR($B220="*",$B220&lt;400),"",IF(AND('201819 DATA'!AD220="*",$B220&gt;=400),"*",IF($B220&gt;=400,ROUND('201819 DATA'!AD220/$B220,2),"")))</f>
        <v>0.52</v>
      </c>
      <c r="O220" s="296">
        <f>IF(OR($B220="*",$B220&lt;400),"",IF(AND('201819 DATA'!AE220="*",$B220&gt;=400),"*",IF($B220&gt;=400,ROUND('201819 DATA'!AE220/$B220,2),"")))</f>
        <v>0.03</v>
      </c>
      <c r="P220" s="297"/>
      <c r="Q220" s="296">
        <f>IF(OR($B220="*",$B220&lt;400),"",IF(AND('201819 DATA'!FL220="*",$B220&gt;=400),"*",IF($B220&gt;=400,ROUND('201819 DATA'!FL220/$B220,2),"")))</f>
        <v>0.98</v>
      </c>
      <c r="R220" s="289">
        <f>IF(OR($C220="*",$C220&lt;400),"",IF(AND('201819 DATA'!F220="*",$C220&gt;=400),"*",IF($C220&gt;=400,ROUND('201819 DATA'!F220/$C220,2),"")))</f>
        <v>0</v>
      </c>
      <c r="S220" s="289">
        <f>IF(OR($C220="*",$C220&lt;400),"",IF(AND('201819 DATA'!G220="*",$C220&gt;=400),"*",IF($C220&gt;=400,ROUND('201819 DATA'!G220/$C220,2),"")))</f>
        <v>1</v>
      </c>
      <c r="T220" s="289">
        <f>IF(OR($C220="*",$C220&lt;400),"",IF(AND('201819 DATA'!H220="*",$C220&gt;=400),"*",IF($C220&gt;=400,ROUND('201819 DATA'!H220/$C220,2),"")))</f>
        <v>0</v>
      </c>
      <c r="U220" s="289">
        <f>IF(OR($C220="*",$C220&lt;400),"",IF(AND('201819 DATA'!FM220="*",$C220&gt;=400),"*",IF($C220&gt;=400,ROUND('201819 DATA'!FM220/$C220,2),"")))</f>
        <v>0</v>
      </c>
      <c r="V220" s="312" t="str">
        <f>IF(OR($D220="*",$D220&lt;400),"",IF(AND('201819 DATA'!M220="*",$D220&gt;=400),"*",IF($D220&gt;=400,ROUND('201819 DATA'!M220/$D220,2),"")))</f>
        <v/>
      </c>
      <c r="W220" s="312" t="str">
        <f>IF(OR($D220="*",$D220&lt;400),"",IF(AND('201819 DATA'!N220="*",$D220&gt;=400),"*",IF($D220&gt;=400,ROUND('201819 DATA'!N220/$D220,2),"")))</f>
        <v/>
      </c>
      <c r="X220" s="312" t="str">
        <f>IF(OR($D220="*",$D220&lt;400),"",IF(AND('201819 DATA'!O220="*",$D220&gt;=400),"*",IF($D220&gt;=400,ROUND('201819 DATA'!O220/$D220,2),"")))</f>
        <v/>
      </c>
      <c r="Y220" s="312" t="str">
        <f>IF(OR($D220="*",$D220&lt;400),"",IF(AND('201819 DATA'!P220="*",$D220&gt;=400),"*",IF($D220&gt;=400,ROUND('201819 DATA'!P220/$D220,2),"")))</f>
        <v/>
      </c>
      <c r="Z220" s="312" t="str">
        <f>IF(OR($D220="*",$D220&lt;400),"",IF(AND('201819 DATA'!Q220="*",$D220&gt;=400),"*",IF($D220&gt;=400,ROUND('201819 DATA'!Q220/$D220,2),"")))</f>
        <v/>
      </c>
      <c r="AA220" s="312" t="str">
        <f>IF(OR($D220="*",$D220&lt;400),"",IF(AND('201819 DATA'!R220="*",$D220&gt;=400),"*",IF($D220&gt;=400,ROUND('201819 DATA'!R220/$D220,2),"")))</f>
        <v/>
      </c>
      <c r="AB220" s="312" t="str">
        <f>IF(OR($D220="*",$D220&lt;400),"",IF(AND('201819 DATA'!S220="*",$D220&gt;=400),"*",IF($D220&gt;=400,ROUND('201819 DATA'!S220/$D220,2),"")))</f>
        <v/>
      </c>
      <c r="AC220" s="312" t="str">
        <f>IF(OR($D220="*",$D220&lt;400),"",IF(AND('201819 DATA'!T220="*",$D220&gt;=400),"*",IF($D220&gt;=400,ROUND('201819 DATA'!T220/$D220,2),"")))</f>
        <v/>
      </c>
      <c r="AD220" s="289">
        <f>IF(OR($C220="*",$C220&lt;400),"",IF(AND('201819 DATA'!BC220="*",$C220&gt;=400),"*",IF($C220&gt;=400,ROUND('201819 DATA'!BC220/$C220,2),"")))</f>
        <v>0</v>
      </c>
      <c r="AE220" s="289" t="str">
        <f>IF(OR($C220="*",$C220&lt;400),"",IF(AND('201819 DATA'!BD220="*",$C220&gt;=400),"*",IF($C220&gt;=400,ROUND('201819 DATA'!BD220/$C220,2),"")))</f>
        <v>*</v>
      </c>
      <c r="AF220" s="289">
        <f>IF(OR($C220="*",$C220&lt;400),"",IF(AND('201819 DATA'!BE220="*",$C220&gt;=400),"*",IF($C220&gt;=400,ROUND('201819 DATA'!BE220/$C220,2),"")))</f>
        <v>0</v>
      </c>
      <c r="AG220" s="289">
        <f>IF(OR($C220="*",$C220&lt;400),"",IF(AND('201819 DATA'!BF220="*",$C220&gt;=400),"*",IF($C220&gt;=400,ROUND('201819 DATA'!BF220/$C220,2),"")))</f>
        <v>0</v>
      </c>
      <c r="AH220" s="289">
        <f>IF(OR($C220="*",$C220&lt;400),"",IF(AND('201819 DATA'!BG220="*",$C220&gt;=400),"*",IF($C220&gt;=400,ROUND('201819 DATA'!BG220/$C220,2),"")))</f>
        <v>0</v>
      </c>
      <c r="AI220" s="289">
        <f>IF(OR($C220="*",$C220&lt;400),"",IF(AND('201819 DATA'!BH220="*",$C220&gt;=400),"*",IF($C220&gt;=400,ROUND('201819 DATA'!BH220/$C220,2),"")))</f>
        <v>0</v>
      </c>
      <c r="AJ220" s="289">
        <f>IF(OR($C220="*",$C220&lt;400),"",IF(AND('201819 DATA'!BI220="*",$C220&gt;=400),"*",IF($C220&gt;=400,ROUND('201819 DATA'!BI220/$C220,2),"")))</f>
        <v>0.99</v>
      </c>
      <c r="AK220" s="289">
        <f>IF(OR($C220="*",$C220&lt;400),"",IF(AND('201819 DATA'!BJ220="*",$C220&gt;=400),"*",IF($C220&gt;=400,ROUND('201819 DATA'!BJ220/$C220,2),"")))</f>
        <v>0</v>
      </c>
      <c r="AL220" s="289">
        <f>IF(OR($C220="*",$C220&lt;400),"",IF(AND('201819 DATA'!BK220="*",$C220&gt;=400),"*",IF($C220&gt;=400,ROUND('201819 DATA'!BK220/$C220,2),"")))</f>
        <v>0</v>
      </c>
      <c r="AM220" s="289">
        <f>IF(OR($C220="*",$C220&lt;400),"",IF(AND('201819 DATA'!BL220="*",$C220&gt;=400),"*",IF($C220&gt;=400,ROUND('201819 DATA'!BL220/$C220,2),"")))</f>
        <v>0</v>
      </c>
      <c r="AN220" s="289">
        <f>IF(OR($C220="*",$C220&lt;400),"",IF(AND('201819 DATA'!BM220="*",$C220&gt;=400),"*",IF($C220&gt;=400,ROUND('201819 DATA'!BM220/$C220,2),"")))</f>
        <v>0</v>
      </c>
      <c r="AO220" s="289" t="str">
        <f>IF(OR($C220="*",$C220&lt;400),"",IF(AND('201819 DATA'!BN220="*",$C220&gt;=400),"*",IF($C220&gt;=400,ROUND('201819 DATA'!BN220/$C220,2),"")))</f>
        <v>*</v>
      </c>
      <c r="AP220" s="289">
        <f>IF(OR($C220="*",$C220&lt;400),"",IF(AND('201819 DATA'!BO220="*",$C220&gt;=400),"*",IF($C220&gt;=400,ROUND('201819 DATA'!BO220/$C220,2),"")))</f>
        <v>0</v>
      </c>
      <c r="AQ220" s="289">
        <f>IF(OR($C220="*",$C220&lt;400),"",IF(AND('201819 DATA'!BP220="*",$C220&gt;=400),"*",IF($C220&gt;=400,ROUND('201819 DATA'!BP220/$C220,2),"")))</f>
        <v>0</v>
      </c>
      <c r="AR220" s="289">
        <f>IF(OR($C220="*",$C220&lt;400),"",IF(AND('201819 DATA'!BQ220="*",$C220&gt;=400),"*",IF($C220&gt;=400,ROUND('201819 DATA'!BQ220/$C220,2),"")))</f>
        <v>0</v>
      </c>
      <c r="AS220" s="289">
        <f>IF(OR($C220="*",$C220&lt;400),"",IF(AND('201819 DATA'!BR220="*",$C220&gt;=400),"*",IF($C220&gt;=400,ROUND('201819 DATA'!BR220/$C220,2),"")))</f>
        <v>0</v>
      </c>
      <c r="AT220" s="289">
        <f>IF(OR($C220="*",$C220&lt;400),"",IF(AND('201819 DATA'!BS220="*",$C220&gt;=400),"*",IF($C220&gt;=400,ROUND('201819 DATA'!BS220/$C220,2),"")))</f>
        <v>0</v>
      </c>
      <c r="AU220" s="289" t="str">
        <f>IF(OR($C220="*",$C220&lt;400),"",IF(AND('201819 DATA'!BT220="*",$C220&gt;=400),"*",IF($C220&gt;=400,ROUND('201819 DATA'!BT220/$C220,2),"")))</f>
        <v>*</v>
      </c>
      <c r="AV220" s="289">
        <f>IF(OR($C220="*",$C220&lt;400),"",IF(AND('201819 DATA'!BU220="*",$C220&gt;=400),"*",IF($C220&gt;=400,ROUND('201819 DATA'!BU220/$C220,2),"")))</f>
        <v>0</v>
      </c>
      <c r="AW220" s="289">
        <f>IF(OR($C220="*",$C220&lt;400),"",IF(AND('201819 DATA'!BV220="*",$C220&gt;=400),"*",IF($C220&gt;=400,ROUND('201819 DATA'!BV220/$C220,2),"")))</f>
        <v>0</v>
      </c>
      <c r="AX220" s="289">
        <f>IF(OR($C220="*",$C220&lt;400),"",IF(AND('201819 DATA'!BW220="*",$C220&gt;=400),"*",IF($C220&gt;=400,ROUND('201819 DATA'!BW220/$C220,2),"")))</f>
        <v>0</v>
      </c>
    </row>
    <row r="221" spans="1:50" x14ac:dyDescent="0.2">
      <c r="A221" s="13" t="s">
        <v>1527</v>
      </c>
      <c r="B221" s="287">
        <f>'201819 DATA'!B221</f>
        <v>1195</v>
      </c>
      <c r="C221" s="288">
        <f>'201819 DATA'!C221</f>
        <v>1195</v>
      </c>
      <c r="D221" s="293">
        <f>'201819 DATA'!FN221</f>
        <v>0</v>
      </c>
      <c r="G221" s="295">
        <f t="shared" si="3"/>
        <v>1</v>
      </c>
      <c r="H221" s="289">
        <f>IF(OR($C221="*",$C221&lt;400),"",IF(AND('201819 DATA'!F221="*",$C221&gt;=400),"*",IF($C221&gt;=400,ROUND('201819 DATA'!F221/$C221,2),"")))</f>
        <v>0</v>
      </c>
      <c r="I221" s="296">
        <f>IF(OR($B221="*",$B221&lt;400),"",IF(AND('201819 DATA'!Y221="*",$B221&gt;=400),"*",IF($B221&gt;=400,ROUND('201819 DATA'!Y221/$B221,2),"")))</f>
        <v>0</v>
      </c>
      <c r="J221" s="296" t="str">
        <f>IF(OR($B221="*",$B221&lt;400),"",IF(AND('201819 DATA'!Z221="*",$B221&gt;=400),"*",IF($B221&gt;=400,ROUND('201819 DATA'!Z221/$B221,2),"")))</f>
        <v>*</v>
      </c>
      <c r="K221" s="296">
        <f>IF(OR($B221="*",$B221&lt;400),"",IF(AND('201819 DATA'!AA221="*",$B221&gt;=400),"*",IF($B221&gt;=400,ROUND('201819 DATA'!AA221/$B221,2),"")))</f>
        <v>0.01</v>
      </c>
      <c r="L221" s="296">
        <f>IF(OR($B221="*",$B221&lt;400),"",IF(AND('201819 DATA'!AB221="*",$B221&gt;=400),"*",IF($B221&gt;=400,ROUND('201819 DATA'!AB221/$B221,2),"")))</f>
        <v>0.05</v>
      </c>
      <c r="M221" s="296">
        <f>IF(OR($B221="*",$B221&lt;400),"",IF(AND('201819 DATA'!AC221="*",$B221&gt;=400),"*",IF($B221&gt;=400,ROUND('201819 DATA'!AC221/$B221,2),"")))</f>
        <v>0.38</v>
      </c>
      <c r="N221" s="296">
        <f>IF(OR($B221="*",$B221&lt;400),"",IF(AND('201819 DATA'!AD221="*",$B221&gt;=400),"*",IF($B221&gt;=400,ROUND('201819 DATA'!AD221/$B221,2),"")))</f>
        <v>0.54</v>
      </c>
      <c r="O221" s="296">
        <f>IF(OR($B221="*",$B221&lt;400),"",IF(AND('201819 DATA'!AE221="*",$B221&gt;=400),"*",IF($B221&gt;=400,ROUND('201819 DATA'!AE221/$B221,2),"")))</f>
        <v>0.02</v>
      </c>
      <c r="P221" s="297"/>
      <c r="Q221" s="296">
        <f>IF(OR($B221="*",$B221&lt;400),"",IF(AND('201819 DATA'!FL221="*",$B221&gt;=400),"*",IF($B221&gt;=400,ROUND('201819 DATA'!FL221/$B221,2),"")))</f>
        <v>0.97</v>
      </c>
      <c r="R221" s="289">
        <f>IF(OR($C221="*",$C221&lt;400),"",IF(AND('201819 DATA'!F221="*",$C221&gt;=400),"*",IF($C221&gt;=400,ROUND('201819 DATA'!F221/$C221,2),"")))</f>
        <v>0</v>
      </c>
      <c r="S221" s="289">
        <f>IF(OR($C221="*",$C221&lt;400),"",IF(AND('201819 DATA'!G221="*",$C221&gt;=400),"*",IF($C221&gt;=400,ROUND('201819 DATA'!G221/$C221,2),"")))</f>
        <v>1</v>
      </c>
      <c r="T221" s="289">
        <f>IF(OR($C221="*",$C221&lt;400),"",IF(AND('201819 DATA'!H221="*",$C221&gt;=400),"*",IF($C221&gt;=400,ROUND('201819 DATA'!H221/$C221,2),"")))</f>
        <v>0</v>
      </c>
      <c r="U221" s="289">
        <f>IF(OR($C221="*",$C221&lt;400),"",IF(AND('201819 DATA'!FM221="*",$C221&gt;=400),"*",IF($C221&gt;=400,ROUND('201819 DATA'!FM221/$C221,2),"")))</f>
        <v>0</v>
      </c>
      <c r="V221" s="312" t="str">
        <f>IF(OR($D221="*",$D221&lt;400),"",IF(AND('201819 DATA'!M221="*",$D221&gt;=400),"*",IF($D221&gt;=400,ROUND('201819 DATA'!M221/$D221,2),"")))</f>
        <v/>
      </c>
      <c r="W221" s="312" t="str">
        <f>IF(OR($D221="*",$D221&lt;400),"",IF(AND('201819 DATA'!N221="*",$D221&gt;=400),"*",IF($D221&gt;=400,ROUND('201819 DATA'!N221/$D221,2),"")))</f>
        <v/>
      </c>
      <c r="X221" s="312" t="str">
        <f>IF(OR($D221="*",$D221&lt;400),"",IF(AND('201819 DATA'!O221="*",$D221&gt;=400),"*",IF($D221&gt;=400,ROUND('201819 DATA'!O221/$D221,2),"")))</f>
        <v/>
      </c>
      <c r="Y221" s="312" t="str">
        <f>IF(OR($D221="*",$D221&lt;400),"",IF(AND('201819 DATA'!P221="*",$D221&gt;=400),"*",IF($D221&gt;=400,ROUND('201819 DATA'!P221/$D221,2),"")))</f>
        <v/>
      </c>
      <c r="Z221" s="312" t="str">
        <f>IF(OR($D221="*",$D221&lt;400),"",IF(AND('201819 DATA'!Q221="*",$D221&gt;=400),"*",IF($D221&gt;=400,ROUND('201819 DATA'!Q221/$D221,2),"")))</f>
        <v/>
      </c>
      <c r="AA221" s="312" t="str">
        <f>IF(OR($D221="*",$D221&lt;400),"",IF(AND('201819 DATA'!R221="*",$D221&gt;=400),"*",IF($D221&gt;=400,ROUND('201819 DATA'!R221/$D221,2),"")))</f>
        <v/>
      </c>
      <c r="AB221" s="312" t="str">
        <f>IF(OR($D221="*",$D221&lt;400),"",IF(AND('201819 DATA'!S221="*",$D221&gt;=400),"*",IF($D221&gt;=400,ROUND('201819 DATA'!S221/$D221,2),"")))</f>
        <v/>
      </c>
      <c r="AC221" s="312" t="str">
        <f>IF(OR($D221="*",$D221&lt;400),"",IF(AND('201819 DATA'!T221="*",$D221&gt;=400),"*",IF($D221&gt;=400,ROUND('201819 DATA'!T221/$D221,2),"")))</f>
        <v/>
      </c>
      <c r="AD221" s="289">
        <f>IF(OR($C221="*",$C221&lt;400),"",IF(AND('201819 DATA'!BC221="*",$C221&gt;=400),"*",IF($C221&gt;=400,ROUND('201819 DATA'!BC221/$C221,2),"")))</f>
        <v>0</v>
      </c>
      <c r="AE221" s="289">
        <f>IF(OR($C221="*",$C221&lt;400),"",IF(AND('201819 DATA'!BD221="*",$C221&gt;=400),"*",IF($C221&gt;=400,ROUND('201819 DATA'!BD221/$C221,2),"")))</f>
        <v>0</v>
      </c>
      <c r="AF221" s="289">
        <f>IF(OR($C221="*",$C221&lt;400),"",IF(AND('201819 DATA'!BE221="*",$C221&gt;=400),"*",IF($C221&gt;=400,ROUND('201819 DATA'!BE221/$C221,2),"")))</f>
        <v>0</v>
      </c>
      <c r="AG221" s="289">
        <f>IF(OR($C221="*",$C221&lt;400),"",IF(AND('201819 DATA'!BF221="*",$C221&gt;=400),"*",IF($C221&gt;=400,ROUND('201819 DATA'!BF221/$C221,2),"")))</f>
        <v>0</v>
      </c>
      <c r="AH221" s="289">
        <f>IF(OR($C221="*",$C221&lt;400),"",IF(AND('201819 DATA'!BG221="*",$C221&gt;=400),"*",IF($C221&gt;=400,ROUND('201819 DATA'!BG221/$C221,2),"")))</f>
        <v>0</v>
      </c>
      <c r="AI221" s="289">
        <f>IF(OR($C221="*",$C221&lt;400),"",IF(AND('201819 DATA'!BH221="*",$C221&gt;=400),"*",IF($C221&gt;=400,ROUND('201819 DATA'!BH221/$C221,2),"")))</f>
        <v>0</v>
      </c>
      <c r="AJ221" s="289">
        <f>IF(OR($C221="*",$C221&lt;400),"",IF(AND('201819 DATA'!BI221="*",$C221&gt;=400),"*",IF($C221&gt;=400,ROUND('201819 DATA'!BI221/$C221,2),"")))</f>
        <v>0.99</v>
      </c>
      <c r="AK221" s="289">
        <f>IF(OR($C221="*",$C221&lt;400),"",IF(AND('201819 DATA'!BJ221="*",$C221&gt;=400),"*",IF($C221&gt;=400,ROUND('201819 DATA'!BJ221/$C221,2),"")))</f>
        <v>0</v>
      </c>
      <c r="AL221" s="289">
        <f>IF(OR($C221="*",$C221&lt;400),"",IF(AND('201819 DATA'!BK221="*",$C221&gt;=400),"*",IF($C221&gt;=400,ROUND('201819 DATA'!BK221/$C221,2),"")))</f>
        <v>0</v>
      </c>
      <c r="AM221" s="289">
        <f>IF(OR($C221="*",$C221&lt;400),"",IF(AND('201819 DATA'!BL221="*",$C221&gt;=400),"*",IF($C221&gt;=400,ROUND('201819 DATA'!BL221/$C221,2),"")))</f>
        <v>0</v>
      </c>
      <c r="AN221" s="289">
        <f>IF(OR($C221="*",$C221&lt;400),"",IF(AND('201819 DATA'!BM221="*",$C221&gt;=400),"*",IF($C221&gt;=400,ROUND('201819 DATA'!BM221/$C221,2),"")))</f>
        <v>0</v>
      </c>
      <c r="AO221" s="289" t="str">
        <f>IF(OR($C221="*",$C221&lt;400),"",IF(AND('201819 DATA'!BN221="*",$C221&gt;=400),"*",IF($C221&gt;=400,ROUND('201819 DATA'!BN221/$C221,2),"")))</f>
        <v>*</v>
      </c>
      <c r="AP221" s="289">
        <f>IF(OR($C221="*",$C221&lt;400),"",IF(AND('201819 DATA'!BO221="*",$C221&gt;=400),"*",IF($C221&gt;=400,ROUND('201819 DATA'!BO221/$C221,2),"")))</f>
        <v>0</v>
      </c>
      <c r="AQ221" s="289">
        <f>IF(OR($C221="*",$C221&lt;400),"",IF(AND('201819 DATA'!BP221="*",$C221&gt;=400),"*",IF($C221&gt;=400,ROUND('201819 DATA'!BP221/$C221,2),"")))</f>
        <v>0</v>
      </c>
      <c r="AR221" s="289">
        <f>IF(OR($C221="*",$C221&lt;400),"",IF(AND('201819 DATA'!BQ221="*",$C221&gt;=400),"*",IF($C221&gt;=400,ROUND('201819 DATA'!BQ221/$C221,2),"")))</f>
        <v>0</v>
      </c>
      <c r="AS221" s="289">
        <f>IF(OR($C221="*",$C221&lt;400),"",IF(AND('201819 DATA'!BR221="*",$C221&gt;=400),"*",IF($C221&gt;=400,ROUND('201819 DATA'!BR221/$C221,2),"")))</f>
        <v>0</v>
      </c>
      <c r="AT221" s="289">
        <f>IF(OR($C221="*",$C221&lt;400),"",IF(AND('201819 DATA'!BS221="*",$C221&gt;=400),"*",IF($C221&gt;=400,ROUND('201819 DATA'!BS221/$C221,2),"")))</f>
        <v>0</v>
      </c>
      <c r="AU221" s="289">
        <f>IF(OR($C221="*",$C221&lt;400),"",IF(AND('201819 DATA'!BT221="*",$C221&gt;=400),"*",IF($C221&gt;=400,ROUND('201819 DATA'!BT221/$C221,2),"")))</f>
        <v>0.01</v>
      </c>
      <c r="AV221" s="289">
        <f>IF(OR($C221="*",$C221&lt;400),"",IF(AND('201819 DATA'!BU221="*",$C221&gt;=400),"*",IF($C221&gt;=400,ROUND('201819 DATA'!BU221/$C221,2),"")))</f>
        <v>0</v>
      </c>
      <c r="AW221" s="289">
        <f>IF(OR($C221="*",$C221&lt;400),"",IF(AND('201819 DATA'!BV221="*",$C221&gt;=400),"*",IF($C221&gt;=400,ROUND('201819 DATA'!BV221/$C221,2),"")))</f>
        <v>0</v>
      </c>
      <c r="AX221" s="289">
        <f>IF(OR($C221="*",$C221&lt;400),"",IF(AND('201819 DATA'!BW221="*",$C221&gt;=400),"*",IF($C221&gt;=400,ROUND('201819 DATA'!BW221/$C221,2),"")))</f>
        <v>0</v>
      </c>
    </row>
    <row r="222" spans="1:50" x14ac:dyDescent="0.2">
      <c r="A222" s="13" t="s">
        <v>448</v>
      </c>
      <c r="B222" s="287">
        <f>'201819 DATA'!B222</f>
        <v>233445</v>
      </c>
      <c r="C222" s="288">
        <f>'201819 DATA'!C222</f>
        <v>183465</v>
      </c>
      <c r="D222" s="293">
        <f>'201819 DATA'!FN222</f>
        <v>66010</v>
      </c>
      <c r="G222" s="295">
        <f t="shared" si="3"/>
        <v>0.79</v>
      </c>
      <c r="H222" s="289">
        <f>IF(OR($C222="*",$C222&lt;400),"",IF(AND('201819 DATA'!F222="*",$C222&gt;=400),"*",IF($C222&gt;=400,ROUND('201819 DATA'!F222/$C222,2),"")))</f>
        <v>0.32</v>
      </c>
      <c r="I222" s="296">
        <f>IF(OR($B222="*",$B222&lt;400),"",IF(AND('201819 DATA'!Y222="*",$B222&gt;=400),"*",IF($B222&gt;=400,ROUND('201819 DATA'!Y222/$B222,2),"")))</f>
        <v>0.08</v>
      </c>
      <c r="J222" s="296">
        <f>IF(OR($B222="*",$B222&lt;400),"",IF(AND('201819 DATA'!Z222="*",$B222&gt;=400),"*",IF($B222&gt;=400,ROUND('201819 DATA'!Z222/$B222,2),"")))</f>
        <v>0.09</v>
      </c>
      <c r="K222" s="296">
        <f>IF(OR($B222="*",$B222&lt;400),"",IF(AND('201819 DATA'!AA222="*",$B222&gt;=400),"*",IF($B222&gt;=400,ROUND('201819 DATA'!AA222/$B222,2),"")))</f>
        <v>0.1</v>
      </c>
      <c r="L222" s="296">
        <f>IF(OR($B222="*",$B222&lt;400),"",IF(AND('201819 DATA'!AB222="*",$B222&gt;=400),"*",IF($B222&gt;=400,ROUND('201819 DATA'!AB222/$B222,2),"")))</f>
        <v>0.17</v>
      </c>
      <c r="M222" s="296">
        <f>IF(OR($B222="*",$B222&lt;400),"",IF(AND('201819 DATA'!AC222="*",$B222&gt;=400),"*",IF($B222&gt;=400,ROUND('201819 DATA'!AC222/$B222,2),"")))</f>
        <v>0.27</v>
      </c>
      <c r="N222" s="296">
        <f>IF(OR($B222="*",$B222&lt;400),"",IF(AND('201819 DATA'!AD222="*",$B222&gt;=400),"*",IF($B222&gt;=400,ROUND('201819 DATA'!AD222/$B222,2),"")))</f>
        <v>0.25</v>
      </c>
      <c r="O222" s="296">
        <f>IF(OR($B222="*",$B222&lt;400),"",IF(AND('201819 DATA'!AE222="*",$B222&gt;=400),"*",IF($B222&gt;=400,ROUND('201819 DATA'!AE222/$B222,2),"")))</f>
        <v>0.04</v>
      </c>
      <c r="P222" s="297"/>
      <c r="Q222" s="296">
        <f>IF(OR($B222="*",$B222&lt;400),"",IF(AND('201819 DATA'!FL222="*",$B222&gt;=400),"*",IF($B222&gt;=400,ROUND('201819 DATA'!FL222/$B222,2),"")))</f>
        <v>0.62</v>
      </c>
      <c r="R222" s="289">
        <f>IF(OR($C222="*",$C222&lt;400),"",IF(AND('201819 DATA'!F222="*",$C222&gt;=400),"*",IF($C222&gt;=400,ROUND('201819 DATA'!F222/$C222,2),"")))</f>
        <v>0.32</v>
      </c>
      <c r="S222" s="289">
        <f>IF(OR($C222="*",$C222&lt;400),"",IF(AND('201819 DATA'!G222="*",$C222&gt;=400),"*",IF($C222&gt;=400,ROUND('201819 DATA'!G222/$C222,2),"")))</f>
        <v>0.18</v>
      </c>
      <c r="T222" s="289">
        <f>IF(OR($C222="*",$C222&lt;400),"",IF(AND('201819 DATA'!H222="*",$C222&gt;=400),"*",IF($C222&gt;=400,ROUND('201819 DATA'!H222/$C222,2),"")))</f>
        <v>0.4</v>
      </c>
      <c r="U222" s="289">
        <f>IF(OR($C222="*",$C222&lt;400),"",IF(AND('201819 DATA'!FM222="*",$C222&gt;=400),"*",IF($C222&gt;=400,ROUND('201819 DATA'!FM222/$C222,2),"")))</f>
        <v>0.1</v>
      </c>
      <c r="V222" s="312">
        <f>IF(OR($D222="*",$D222&lt;400),"",IF(AND('201819 DATA'!M222="*",$D222&gt;=400),"*",IF($D222&gt;=400,ROUND('201819 DATA'!M222/$D222,2),"")))</f>
        <v>0.46</v>
      </c>
      <c r="W222" s="312">
        <f>IF(OR($D222="*",$D222&lt;400),"",IF(AND('201819 DATA'!N222="*",$D222&gt;=400),"*",IF($D222&gt;=400,ROUND('201819 DATA'!N222/$D222,2),"")))</f>
        <v>0.24</v>
      </c>
      <c r="X222" s="312">
        <f>IF(OR($D222="*",$D222&lt;400),"",IF(AND('201819 DATA'!O222="*",$D222&gt;=400),"*",IF($D222&gt;=400,ROUND('201819 DATA'!O222/$D222,2),"")))</f>
        <v>0.1</v>
      </c>
      <c r="Y222" s="312">
        <f>IF(OR($D222="*",$D222&lt;400),"",IF(AND('201819 DATA'!P222="*",$D222&gt;=400),"*",IF($D222&gt;=400,ROUND('201819 DATA'!P222/$D222,2),"")))</f>
        <v>0.12</v>
      </c>
      <c r="Z222" s="312">
        <f>IF(OR($D222="*",$D222&lt;400),"",IF(AND('201819 DATA'!Q222="*",$D222&gt;=400),"*",IF($D222&gt;=400,ROUND('201819 DATA'!Q222/$D222,2),"")))</f>
        <v>0.06</v>
      </c>
      <c r="AA222" s="312">
        <f>IF(OR($D222="*",$D222&lt;400),"",IF(AND('201819 DATA'!R222="*",$D222&gt;=400),"*",IF($D222&gt;=400,ROUND('201819 DATA'!R222/$D222,2),"")))</f>
        <v>0.02</v>
      </c>
      <c r="AB222" s="312">
        <f>IF(OR($D222="*",$D222&lt;400),"",IF(AND('201819 DATA'!S222="*",$D222&gt;=400),"*",IF($D222&gt;=400,ROUND('201819 DATA'!S222/$D222,2),"")))</f>
        <v>0</v>
      </c>
      <c r="AC222" s="312">
        <f>IF(OR($D222="*",$D222&lt;400),"",IF(AND('201819 DATA'!T222="*",$D222&gt;=400),"*",IF($D222&gt;=400,ROUND('201819 DATA'!T222/$D222,2),"")))</f>
        <v>0</v>
      </c>
      <c r="AD222" s="289">
        <f>IF(OR($C222="*",$C222&lt;400),"",IF(AND('201819 DATA'!BC222="*",$C222&gt;=400),"*",IF($C222&gt;=400,ROUND('201819 DATA'!BC222/$C222,2),"")))</f>
        <v>0.02</v>
      </c>
      <c r="AE222" s="289">
        <f>IF(OR($C222="*",$C222&lt;400),"",IF(AND('201819 DATA'!BD222="*",$C222&gt;=400),"*",IF($C222&gt;=400,ROUND('201819 DATA'!BD222/$C222,2),"")))</f>
        <v>0.22</v>
      </c>
      <c r="AF222" s="289">
        <f>IF(OR($C222="*",$C222&lt;400),"",IF(AND('201819 DATA'!BE222="*",$C222&gt;=400),"*",IF($C222&gt;=400,ROUND('201819 DATA'!BE222/$C222,2),"")))</f>
        <v>0.02</v>
      </c>
      <c r="AG222" s="289">
        <f>IF(OR($C222="*",$C222&lt;400),"",IF(AND('201819 DATA'!BF222="*",$C222&gt;=400),"*",IF($C222&gt;=400,ROUND('201819 DATA'!BF222/$C222,2),"")))</f>
        <v>0.02</v>
      </c>
      <c r="AH222" s="289">
        <f>IF(OR($C222="*",$C222&lt;400),"",IF(AND('201819 DATA'!BG222="*",$C222&gt;=400),"*",IF($C222&gt;=400,ROUND('201819 DATA'!BG222/$C222,2),"")))</f>
        <v>0.01</v>
      </c>
      <c r="AI222" s="289">
        <f>IF(OR($C222="*",$C222&lt;400),"",IF(AND('201819 DATA'!BH222="*",$C222&gt;=400),"*",IF($C222&gt;=400,ROUND('201819 DATA'!BH222/$C222,2),"")))</f>
        <v>0.01</v>
      </c>
      <c r="AJ222" s="289">
        <f>IF(OR($C222="*",$C222&lt;400),"",IF(AND('201819 DATA'!BI222="*",$C222&gt;=400),"*",IF($C222&gt;=400,ROUND('201819 DATA'!BI222/$C222,2),"")))</f>
        <v>0.04</v>
      </c>
      <c r="AK222" s="289">
        <f>IF(OR($C222="*",$C222&lt;400),"",IF(AND('201819 DATA'!BJ222="*",$C222&gt;=400),"*",IF($C222&gt;=400,ROUND('201819 DATA'!BJ222/$C222,2),"")))</f>
        <v>0</v>
      </c>
      <c r="AL222" s="289">
        <f>IF(OR($C222="*",$C222&lt;400),"",IF(AND('201819 DATA'!BK222="*",$C222&gt;=400),"*",IF($C222&gt;=400,ROUND('201819 DATA'!BK222/$C222,2),"")))</f>
        <v>0.06</v>
      </c>
      <c r="AM222" s="289">
        <f>IF(OR($C222="*",$C222&lt;400),"",IF(AND('201819 DATA'!BL222="*",$C222&gt;=400),"*",IF($C222&gt;=400,ROUND('201819 DATA'!BL222/$C222,2),"")))</f>
        <v>0.06</v>
      </c>
      <c r="AN222" s="289">
        <f>IF(OR($C222="*",$C222&lt;400),"",IF(AND('201819 DATA'!BM222="*",$C222&gt;=400),"*",IF($C222&gt;=400,ROUND('201819 DATA'!BM222/$C222,2),"")))</f>
        <v>0.13</v>
      </c>
      <c r="AO222" s="289">
        <f>IF(OR($C222="*",$C222&lt;400),"",IF(AND('201819 DATA'!BN222="*",$C222&gt;=400),"*",IF($C222&gt;=400,ROUND('201819 DATA'!BN222/$C222,2),"")))</f>
        <v>0.02</v>
      </c>
      <c r="AP222" s="289">
        <f>IF(OR($C222="*",$C222&lt;400),"",IF(AND('201819 DATA'!BO222="*",$C222&gt;=400),"*",IF($C222&gt;=400,ROUND('201819 DATA'!BO222/$C222,2),"")))</f>
        <v>0.06</v>
      </c>
      <c r="AQ222" s="289">
        <f>IF(OR($C222="*",$C222&lt;400),"",IF(AND('201819 DATA'!BP222="*",$C222&gt;=400),"*",IF($C222&gt;=400,ROUND('201819 DATA'!BP222/$C222,2),"")))</f>
        <v>0.05</v>
      </c>
      <c r="AR222" s="289">
        <f>IF(OR($C222="*",$C222&lt;400),"",IF(AND('201819 DATA'!BQ222="*",$C222&gt;=400),"*",IF($C222&gt;=400,ROUND('201819 DATA'!BQ222/$C222,2),"")))</f>
        <v>7.0000000000000007E-2</v>
      </c>
      <c r="AS222" s="289">
        <f>IF(OR($C222="*",$C222&lt;400),"",IF(AND('201819 DATA'!BR222="*",$C222&gt;=400),"*",IF($C222&gt;=400,ROUND('201819 DATA'!BR222/$C222,2),"")))</f>
        <v>0.01</v>
      </c>
      <c r="AT222" s="289">
        <f>IF(OR($C222="*",$C222&lt;400),"",IF(AND('201819 DATA'!BS222="*",$C222&gt;=400),"*",IF($C222&gt;=400,ROUND('201819 DATA'!BS222/$C222,2),"")))</f>
        <v>0.01</v>
      </c>
      <c r="AU222" s="289">
        <f>IF(OR($C222="*",$C222&lt;400),"",IF(AND('201819 DATA'!BT222="*",$C222&gt;=400),"*",IF($C222&gt;=400,ROUND('201819 DATA'!BT222/$C222,2),"")))</f>
        <v>0.08</v>
      </c>
      <c r="AV222" s="289">
        <f>IF(OR($C222="*",$C222&lt;400),"",IF(AND('201819 DATA'!BU222="*",$C222&gt;=400),"*",IF($C222&gt;=400,ROUND('201819 DATA'!BU222/$C222,2),"")))</f>
        <v>0.06</v>
      </c>
      <c r="AW222" s="289">
        <f>IF(OR($C222="*",$C222&lt;400),"",IF(AND('201819 DATA'!BV222="*",$C222&gt;=400),"*",IF($C222&gt;=400,ROUND('201819 DATA'!BV222/$C222,2),"")))</f>
        <v>0</v>
      </c>
      <c r="AX222" s="289">
        <f>IF(OR($C222="*",$C222&lt;400),"",IF(AND('201819 DATA'!BW222="*",$C222&gt;=400),"*",IF($C222&gt;=400,ROUND('201819 DATA'!BW222/$C222,2),"")))</f>
        <v>0.06</v>
      </c>
    </row>
    <row r="223" spans="1:50" x14ac:dyDescent="0.2">
      <c r="A223" s="13" t="s">
        <v>601</v>
      </c>
      <c r="B223" s="287">
        <f>'201819 DATA'!B223</f>
        <v>3590</v>
      </c>
      <c r="C223" s="288">
        <f>'201819 DATA'!C223</f>
        <v>2860</v>
      </c>
      <c r="D223" s="293">
        <f>'201819 DATA'!FN223</f>
        <v>0</v>
      </c>
      <c r="G223" s="295">
        <f t="shared" si="3"/>
        <v>0.8</v>
      </c>
      <c r="H223" s="289">
        <f>IF(OR($C223="*",$C223&lt;400),"",IF(AND('201819 DATA'!F223="*",$C223&gt;=400),"*",IF($C223&gt;=400,ROUND('201819 DATA'!F223/$C223,2),"")))</f>
        <v>0.69</v>
      </c>
      <c r="I223" s="296">
        <f>IF(OR($B223="*",$B223&lt;400),"",IF(AND('201819 DATA'!Y223="*",$B223&gt;=400),"*",IF($B223&gt;=400,ROUND('201819 DATA'!Y223/$B223,2),"")))</f>
        <v>0.01</v>
      </c>
      <c r="J223" s="296">
        <f>IF(OR($B223="*",$B223&lt;400),"",IF(AND('201819 DATA'!Z223="*",$B223&gt;=400),"*",IF($B223&gt;=400,ROUND('201819 DATA'!Z223/$B223,2),"")))</f>
        <v>0.25</v>
      </c>
      <c r="K223" s="296">
        <f>IF(OR($B223="*",$B223&lt;400),"",IF(AND('201819 DATA'!AA223="*",$B223&gt;=400),"*",IF($B223&gt;=400,ROUND('201819 DATA'!AA223/$B223,2),"")))</f>
        <v>0.26</v>
      </c>
      <c r="L223" s="296">
        <f>IF(OR($B223="*",$B223&lt;400),"",IF(AND('201819 DATA'!AB223="*",$B223&gt;=400),"*",IF($B223&gt;=400,ROUND('201819 DATA'!AB223/$B223,2),"")))</f>
        <v>0.23</v>
      </c>
      <c r="M223" s="296">
        <f>IF(OR($B223="*",$B223&lt;400),"",IF(AND('201819 DATA'!AC223="*",$B223&gt;=400),"*",IF($B223&gt;=400,ROUND('201819 DATA'!AC223/$B223,2),"")))</f>
        <v>0.17</v>
      </c>
      <c r="N223" s="296">
        <f>IF(OR($B223="*",$B223&lt;400),"",IF(AND('201819 DATA'!AD223="*",$B223&gt;=400),"*",IF($B223&gt;=400,ROUND('201819 DATA'!AD223/$B223,2),"")))</f>
        <v>0.08</v>
      </c>
      <c r="O223" s="296">
        <f>IF(OR($B223="*",$B223&lt;400),"",IF(AND('201819 DATA'!AE223="*",$B223&gt;=400),"*",IF($B223&gt;=400,ROUND('201819 DATA'!AE223/$B223,2),"")))</f>
        <v>0.01</v>
      </c>
      <c r="P223" s="297"/>
      <c r="Q223" s="296">
        <f>IF(OR($B223="*",$B223&lt;400),"",IF(AND('201819 DATA'!FL223="*",$B223&gt;=400),"*",IF($B223&gt;=400,ROUND('201819 DATA'!FL223/$B223,2),"")))</f>
        <v>0</v>
      </c>
      <c r="R223" s="289">
        <f>IF(OR($C223="*",$C223&lt;400),"",IF(AND('201819 DATA'!F223="*",$C223&gt;=400),"*",IF($C223&gt;=400,ROUND('201819 DATA'!F223/$C223,2),"")))</f>
        <v>0.69</v>
      </c>
      <c r="S223" s="289" t="str">
        <f>IF(OR($C223="*",$C223&lt;400),"",IF(AND('201819 DATA'!G223="*",$C223&gt;=400),"*",IF($C223&gt;=400,ROUND('201819 DATA'!G223/$C223,2),"")))</f>
        <v>*</v>
      </c>
      <c r="T223" s="289">
        <f>IF(OR($C223="*",$C223&lt;400),"",IF(AND('201819 DATA'!H223="*",$C223&gt;=400),"*",IF($C223&gt;=400,ROUND('201819 DATA'!H223/$C223,2),"")))</f>
        <v>0.28000000000000003</v>
      </c>
      <c r="U223" s="289">
        <f>IF(OR($C223="*",$C223&lt;400),"",IF(AND('201819 DATA'!FM223="*",$C223&gt;=400),"*",IF($C223&gt;=400,ROUND('201819 DATA'!FM223/$C223,2),"")))</f>
        <v>0.03</v>
      </c>
      <c r="V223" s="312" t="str">
        <f>IF(OR($D223="*",$D223&lt;400),"",IF(AND('201819 DATA'!M223="*",$D223&gt;=400),"*",IF($D223&gt;=400,ROUND('201819 DATA'!M223/$D223,2),"")))</f>
        <v/>
      </c>
      <c r="W223" s="312" t="str">
        <f>IF(OR($D223="*",$D223&lt;400),"",IF(AND('201819 DATA'!N223="*",$D223&gt;=400),"*",IF($D223&gt;=400,ROUND('201819 DATA'!N223/$D223,2),"")))</f>
        <v/>
      </c>
      <c r="X223" s="312" t="str">
        <f>IF(OR($D223="*",$D223&lt;400),"",IF(AND('201819 DATA'!O223="*",$D223&gt;=400),"*",IF($D223&gt;=400,ROUND('201819 DATA'!O223/$D223,2),"")))</f>
        <v/>
      </c>
      <c r="Y223" s="312" t="str">
        <f>IF(OR($D223="*",$D223&lt;400),"",IF(AND('201819 DATA'!P223="*",$D223&gt;=400),"*",IF($D223&gt;=400,ROUND('201819 DATA'!P223/$D223,2),"")))</f>
        <v/>
      </c>
      <c r="Z223" s="312" t="str">
        <f>IF(OR($D223="*",$D223&lt;400),"",IF(AND('201819 DATA'!Q223="*",$D223&gt;=400),"*",IF($D223&gt;=400,ROUND('201819 DATA'!Q223/$D223,2),"")))</f>
        <v/>
      </c>
      <c r="AA223" s="312" t="str">
        <f>IF(OR($D223="*",$D223&lt;400),"",IF(AND('201819 DATA'!R223="*",$D223&gt;=400),"*",IF($D223&gt;=400,ROUND('201819 DATA'!R223/$D223,2),"")))</f>
        <v/>
      </c>
      <c r="AB223" s="312" t="str">
        <f>IF(OR($D223="*",$D223&lt;400),"",IF(AND('201819 DATA'!S223="*",$D223&gt;=400),"*",IF($D223&gt;=400,ROUND('201819 DATA'!S223/$D223,2),"")))</f>
        <v/>
      </c>
      <c r="AC223" s="312" t="str">
        <f>IF(OR($D223="*",$D223&lt;400),"",IF(AND('201819 DATA'!T223="*",$D223&gt;=400),"*",IF($D223&gt;=400,ROUND('201819 DATA'!T223/$D223,2),"")))</f>
        <v/>
      </c>
      <c r="AD223" s="289">
        <f>IF(OR($C223="*",$C223&lt;400),"",IF(AND('201819 DATA'!BC223="*",$C223&gt;=400),"*",IF($C223&gt;=400,ROUND('201819 DATA'!BC223/$C223,2),"")))</f>
        <v>0</v>
      </c>
      <c r="AE223" s="289">
        <f>IF(OR($C223="*",$C223&lt;400),"",IF(AND('201819 DATA'!BD223="*",$C223&gt;=400),"*",IF($C223&gt;=400,ROUND('201819 DATA'!BD223/$C223,2),"")))</f>
        <v>0</v>
      </c>
      <c r="AF223" s="289">
        <f>IF(OR($C223="*",$C223&lt;400),"",IF(AND('201819 DATA'!BE223="*",$C223&gt;=400),"*",IF($C223&gt;=400,ROUND('201819 DATA'!BE223/$C223,2),"")))</f>
        <v>0</v>
      </c>
      <c r="AG223" s="289">
        <f>IF(OR($C223="*",$C223&lt;400),"",IF(AND('201819 DATA'!BF223="*",$C223&gt;=400),"*",IF($C223&gt;=400,ROUND('201819 DATA'!BF223/$C223,2),"")))</f>
        <v>0</v>
      </c>
      <c r="AH223" s="289">
        <f>IF(OR($C223="*",$C223&lt;400),"",IF(AND('201819 DATA'!BG223="*",$C223&gt;=400),"*",IF($C223&gt;=400,ROUND('201819 DATA'!BG223/$C223,2),"")))</f>
        <v>0.59</v>
      </c>
      <c r="AI223" s="289">
        <f>IF(OR($C223="*",$C223&lt;400),"",IF(AND('201819 DATA'!BH223="*",$C223&gt;=400),"*",IF($C223&gt;=400,ROUND('201819 DATA'!BH223/$C223,2),"")))</f>
        <v>0.01</v>
      </c>
      <c r="AJ223" s="289">
        <f>IF(OR($C223="*",$C223&lt;400),"",IF(AND('201819 DATA'!BI223="*",$C223&gt;=400),"*",IF($C223&gt;=400,ROUND('201819 DATA'!BI223/$C223,2),"")))</f>
        <v>0</v>
      </c>
      <c r="AK223" s="289">
        <f>IF(OR($C223="*",$C223&lt;400),"",IF(AND('201819 DATA'!BJ223="*",$C223&gt;=400),"*",IF($C223&gt;=400,ROUND('201819 DATA'!BJ223/$C223,2),"")))</f>
        <v>0</v>
      </c>
      <c r="AL223" s="289">
        <f>IF(OR($C223="*",$C223&lt;400),"",IF(AND('201819 DATA'!BK223="*",$C223&gt;=400),"*",IF($C223&gt;=400,ROUND('201819 DATA'!BK223/$C223,2),"")))</f>
        <v>0</v>
      </c>
      <c r="AM223" s="289">
        <f>IF(OR($C223="*",$C223&lt;400),"",IF(AND('201819 DATA'!BL223="*",$C223&gt;=400),"*",IF($C223&gt;=400,ROUND('201819 DATA'!BL223/$C223,2),"")))</f>
        <v>0</v>
      </c>
      <c r="AN223" s="289">
        <f>IF(OR($C223="*",$C223&lt;400),"",IF(AND('201819 DATA'!BM223="*",$C223&gt;=400),"*",IF($C223&gt;=400,ROUND('201819 DATA'!BM223/$C223,2),"")))</f>
        <v>0</v>
      </c>
      <c r="AO223" s="289">
        <f>IF(OR($C223="*",$C223&lt;400),"",IF(AND('201819 DATA'!BN223="*",$C223&gt;=400),"*",IF($C223&gt;=400,ROUND('201819 DATA'!BN223/$C223,2),"")))</f>
        <v>0</v>
      </c>
      <c r="AP223" s="289">
        <f>IF(OR($C223="*",$C223&lt;400),"",IF(AND('201819 DATA'!BO223="*",$C223&gt;=400),"*",IF($C223&gt;=400,ROUND('201819 DATA'!BO223/$C223,2),"")))</f>
        <v>0</v>
      </c>
      <c r="AQ223" s="289">
        <f>IF(OR($C223="*",$C223&lt;400),"",IF(AND('201819 DATA'!BP223="*",$C223&gt;=400),"*",IF($C223&gt;=400,ROUND('201819 DATA'!BP223/$C223,2),"")))</f>
        <v>0</v>
      </c>
      <c r="AR223" s="289">
        <f>IF(OR($C223="*",$C223&lt;400),"",IF(AND('201819 DATA'!BQ223="*",$C223&gt;=400),"*",IF($C223&gt;=400,ROUND('201819 DATA'!BQ223/$C223,2),"")))</f>
        <v>0</v>
      </c>
      <c r="AS223" s="289">
        <f>IF(OR($C223="*",$C223&lt;400),"",IF(AND('201819 DATA'!BR223="*",$C223&gt;=400),"*",IF($C223&gt;=400,ROUND('201819 DATA'!BR223/$C223,2),"")))</f>
        <v>0</v>
      </c>
      <c r="AT223" s="289">
        <f>IF(OR($C223="*",$C223&lt;400),"",IF(AND('201819 DATA'!BS223="*",$C223&gt;=400),"*",IF($C223&gt;=400,ROUND('201819 DATA'!BS223/$C223,2),"")))</f>
        <v>0</v>
      </c>
      <c r="AU223" s="289">
        <f>IF(OR($C223="*",$C223&lt;400),"",IF(AND('201819 DATA'!BT223="*",$C223&gt;=400),"*",IF($C223&gt;=400,ROUND('201819 DATA'!BT223/$C223,2),"")))</f>
        <v>0.4</v>
      </c>
      <c r="AV223" s="289">
        <f>IF(OR($C223="*",$C223&lt;400),"",IF(AND('201819 DATA'!BU223="*",$C223&gt;=400),"*",IF($C223&gt;=400,ROUND('201819 DATA'!BU223/$C223,2),"")))</f>
        <v>0</v>
      </c>
      <c r="AW223" s="289">
        <f>IF(OR($C223="*",$C223&lt;400),"",IF(AND('201819 DATA'!BV223="*",$C223&gt;=400),"*",IF($C223&gt;=400,ROUND('201819 DATA'!BV223/$C223,2),"")))</f>
        <v>0</v>
      </c>
      <c r="AX223" s="289">
        <f>IF(OR($C223="*",$C223&lt;400),"",IF(AND('201819 DATA'!BW223="*",$C223&gt;=400),"*",IF($C223&gt;=400,ROUND('201819 DATA'!BW223/$C223,2),"")))</f>
        <v>0.01</v>
      </c>
    </row>
    <row r="224" spans="1:50" x14ac:dyDescent="0.2">
      <c r="A224" s="13" t="s">
        <v>547</v>
      </c>
      <c r="B224" s="287">
        <f>'201819 DATA'!B224</f>
        <v>4150</v>
      </c>
      <c r="C224" s="288">
        <f>'201819 DATA'!C224</f>
        <v>3185</v>
      </c>
      <c r="D224" s="293">
        <f>'201819 DATA'!FN224</f>
        <v>0</v>
      </c>
      <c r="G224" s="295">
        <f t="shared" si="3"/>
        <v>0.77</v>
      </c>
      <c r="H224" s="289">
        <f>IF(OR($C224="*",$C224&lt;400),"",IF(AND('201819 DATA'!F224="*",$C224&gt;=400),"*",IF($C224&gt;=400,ROUND('201819 DATA'!F224/$C224,2),"")))</f>
        <v>0.03</v>
      </c>
      <c r="I224" s="296">
        <f>IF(OR($B224="*",$B224&lt;400),"",IF(AND('201819 DATA'!Y224="*",$B224&gt;=400),"*",IF($B224&gt;=400,ROUND('201819 DATA'!Y224/$B224,2),"")))</f>
        <v>0.02</v>
      </c>
      <c r="J224" s="296">
        <f>IF(OR($B224="*",$B224&lt;400),"",IF(AND('201819 DATA'!Z224="*",$B224&gt;=400),"*",IF($B224&gt;=400,ROUND('201819 DATA'!Z224/$B224,2),"")))</f>
        <v>0.09</v>
      </c>
      <c r="K224" s="296">
        <f>IF(OR($B224="*",$B224&lt;400),"",IF(AND('201819 DATA'!AA224="*",$B224&gt;=400),"*",IF($B224&gt;=400,ROUND('201819 DATA'!AA224/$B224,2),"")))</f>
        <v>0.04</v>
      </c>
      <c r="L224" s="296">
        <f>IF(OR($B224="*",$B224&lt;400),"",IF(AND('201819 DATA'!AB224="*",$B224&gt;=400),"*",IF($B224&gt;=400,ROUND('201819 DATA'!AB224/$B224,2),"")))</f>
        <v>0.05</v>
      </c>
      <c r="M224" s="296">
        <f>IF(OR($B224="*",$B224&lt;400),"",IF(AND('201819 DATA'!AC224="*",$B224&gt;=400),"*",IF($B224&gt;=400,ROUND('201819 DATA'!AC224/$B224,2),"")))</f>
        <v>0.15</v>
      </c>
      <c r="N224" s="296">
        <f>IF(OR($B224="*",$B224&lt;400),"",IF(AND('201819 DATA'!AD224="*",$B224&gt;=400),"*",IF($B224&gt;=400,ROUND('201819 DATA'!AD224/$B224,2),"")))</f>
        <v>0.47</v>
      </c>
      <c r="O224" s="296">
        <f>IF(OR($B224="*",$B224&lt;400),"",IF(AND('201819 DATA'!AE224="*",$B224&gt;=400),"*",IF($B224&gt;=400,ROUND('201819 DATA'!AE224/$B224,2),"")))</f>
        <v>0.18</v>
      </c>
      <c r="P224" s="297"/>
      <c r="Q224" s="296">
        <f>IF(OR($B224="*",$B224&lt;400),"",IF(AND('201819 DATA'!FL224="*",$B224&gt;=400),"*",IF($B224&gt;=400,ROUND('201819 DATA'!FL224/$B224,2),"")))</f>
        <v>0.24</v>
      </c>
      <c r="R224" s="289">
        <f>IF(OR($C224="*",$C224&lt;400),"",IF(AND('201819 DATA'!F224="*",$C224&gt;=400),"*",IF($C224&gt;=400,ROUND('201819 DATA'!F224/$C224,2),"")))</f>
        <v>0.03</v>
      </c>
      <c r="S224" s="289">
        <f>IF(OR($C224="*",$C224&lt;400),"",IF(AND('201819 DATA'!G224="*",$C224&gt;=400),"*",IF($C224&gt;=400,ROUND('201819 DATA'!G224/$C224,2),"")))</f>
        <v>0.28999999999999998</v>
      </c>
      <c r="T224" s="289">
        <f>IF(OR($C224="*",$C224&lt;400),"",IF(AND('201819 DATA'!H224="*",$C224&gt;=400),"*",IF($C224&gt;=400,ROUND('201819 DATA'!H224/$C224,2),"")))</f>
        <v>0</v>
      </c>
      <c r="U224" s="289">
        <f>IF(OR($C224="*",$C224&lt;400),"",IF(AND('201819 DATA'!FM224="*",$C224&gt;=400),"*",IF($C224&gt;=400,ROUND('201819 DATA'!FM224/$C224,2),"")))</f>
        <v>0.68</v>
      </c>
      <c r="V224" s="312" t="str">
        <f>IF(OR($D224="*",$D224&lt;400),"",IF(AND('201819 DATA'!M224="*",$D224&gt;=400),"*",IF($D224&gt;=400,ROUND('201819 DATA'!M224/$D224,2),"")))</f>
        <v/>
      </c>
      <c r="W224" s="312" t="str">
        <f>IF(OR($D224="*",$D224&lt;400),"",IF(AND('201819 DATA'!N224="*",$D224&gt;=400),"*",IF($D224&gt;=400,ROUND('201819 DATA'!N224/$D224,2),"")))</f>
        <v/>
      </c>
      <c r="X224" s="312" t="str">
        <f>IF(OR($D224="*",$D224&lt;400),"",IF(AND('201819 DATA'!O224="*",$D224&gt;=400),"*",IF($D224&gt;=400,ROUND('201819 DATA'!O224/$D224,2),"")))</f>
        <v/>
      </c>
      <c r="Y224" s="312" t="str">
        <f>IF(OR($D224="*",$D224&lt;400),"",IF(AND('201819 DATA'!P224="*",$D224&gt;=400),"*",IF($D224&gt;=400,ROUND('201819 DATA'!P224/$D224,2),"")))</f>
        <v/>
      </c>
      <c r="Z224" s="312" t="str">
        <f>IF(OR($D224="*",$D224&lt;400),"",IF(AND('201819 DATA'!Q224="*",$D224&gt;=400),"*",IF($D224&gt;=400,ROUND('201819 DATA'!Q224/$D224,2),"")))</f>
        <v/>
      </c>
      <c r="AA224" s="312" t="str">
        <f>IF(OR($D224="*",$D224&lt;400),"",IF(AND('201819 DATA'!R224="*",$D224&gt;=400),"*",IF($D224&gt;=400,ROUND('201819 DATA'!R224/$D224,2),"")))</f>
        <v/>
      </c>
      <c r="AB224" s="312" t="str">
        <f>IF(OR($D224="*",$D224&lt;400),"",IF(AND('201819 DATA'!S224="*",$D224&gt;=400),"*",IF($D224&gt;=400,ROUND('201819 DATA'!S224/$D224,2),"")))</f>
        <v/>
      </c>
      <c r="AC224" s="312" t="str">
        <f>IF(OR($D224="*",$D224&lt;400),"",IF(AND('201819 DATA'!T224="*",$D224&gt;=400),"*",IF($D224&gt;=400,ROUND('201819 DATA'!T224/$D224,2),"")))</f>
        <v/>
      </c>
      <c r="AD224" s="289">
        <f>IF(OR($C224="*",$C224&lt;400),"",IF(AND('201819 DATA'!BC224="*",$C224&gt;=400),"*",IF($C224&gt;=400,ROUND('201819 DATA'!BC224/$C224,2),"")))</f>
        <v>0.01</v>
      </c>
      <c r="AE224" s="289">
        <f>IF(OR($C224="*",$C224&lt;400),"",IF(AND('201819 DATA'!BD224="*",$C224&gt;=400),"*",IF($C224&gt;=400,ROUND('201819 DATA'!BD224/$C224,2),"")))</f>
        <v>0.04</v>
      </c>
      <c r="AF224" s="289" t="str">
        <f>IF(OR($C224="*",$C224&lt;400),"",IF(AND('201819 DATA'!BE224="*",$C224&gt;=400),"*",IF($C224&gt;=400,ROUND('201819 DATA'!BE224/$C224,2),"")))</f>
        <v>*</v>
      </c>
      <c r="AG224" s="289">
        <f>IF(OR($C224="*",$C224&lt;400),"",IF(AND('201819 DATA'!BF224="*",$C224&gt;=400),"*",IF($C224&gt;=400,ROUND('201819 DATA'!BF224/$C224,2),"")))</f>
        <v>0</v>
      </c>
      <c r="AH224" s="289" t="str">
        <f>IF(OR($C224="*",$C224&lt;400),"",IF(AND('201819 DATA'!BG224="*",$C224&gt;=400),"*",IF($C224&gt;=400,ROUND('201819 DATA'!BG224/$C224,2),"")))</f>
        <v>*</v>
      </c>
      <c r="AI224" s="289">
        <f>IF(OR($C224="*",$C224&lt;400),"",IF(AND('201819 DATA'!BH224="*",$C224&gt;=400),"*",IF($C224&gt;=400,ROUND('201819 DATA'!BH224/$C224,2),"")))</f>
        <v>0.01</v>
      </c>
      <c r="AJ224" s="289">
        <f>IF(OR($C224="*",$C224&lt;400),"",IF(AND('201819 DATA'!BI224="*",$C224&gt;=400),"*",IF($C224&gt;=400,ROUND('201819 DATA'!BI224/$C224,2),"")))</f>
        <v>0</v>
      </c>
      <c r="AK224" s="289" t="str">
        <f>IF(OR($C224="*",$C224&lt;400),"",IF(AND('201819 DATA'!BJ224="*",$C224&gt;=400),"*",IF($C224&gt;=400,ROUND('201819 DATA'!BJ224/$C224,2),"")))</f>
        <v>*</v>
      </c>
      <c r="AL224" s="289">
        <f>IF(OR($C224="*",$C224&lt;400),"",IF(AND('201819 DATA'!BK224="*",$C224&gt;=400),"*",IF($C224&gt;=400,ROUND('201819 DATA'!BK224/$C224,2),"")))</f>
        <v>0.04</v>
      </c>
      <c r="AM224" s="289">
        <f>IF(OR($C224="*",$C224&lt;400),"",IF(AND('201819 DATA'!BL224="*",$C224&gt;=400),"*",IF($C224&gt;=400,ROUND('201819 DATA'!BL224/$C224,2),"")))</f>
        <v>0.03</v>
      </c>
      <c r="AN224" s="289">
        <f>IF(OR($C224="*",$C224&lt;400),"",IF(AND('201819 DATA'!BM224="*",$C224&gt;=400),"*",IF($C224&gt;=400,ROUND('201819 DATA'!BM224/$C224,2),"")))</f>
        <v>0.01</v>
      </c>
      <c r="AO224" s="289">
        <f>IF(OR($C224="*",$C224&lt;400),"",IF(AND('201819 DATA'!BN224="*",$C224&gt;=400),"*",IF($C224&gt;=400,ROUND('201819 DATA'!BN224/$C224,2),"")))</f>
        <v>0.01</v>
      </c>
      <c r="AP224" s="289">
        <f>IF(OR($C224="*",$C224&lt;400),"",IF(AND('201819 DATA'!BO224="*",$C224&gt;=400),"*",IF($C224&gt;=400,ROUND('201819 DATA'!BO224/$C224,2),"")))</f>
        <v>0.03</v>
      </c>
      <c r="AQ224" s="289">
        <f>IF(OR($C224="*",$C224&lt;400),"",IF(AND('201819 DATA'!BP224="*",$C224&gt;=400),"*",IF($C224&gt;=400,ROUND('201819 DATA'!BP224/$C224,2),"")))</f>
        <v>0.01</v>
      </c>
      <c r="AR224" s="289">
        <f>IF(OR($C224="*",$C224&lt;400),"",IF(AND('201819 DATA'!BQ224="*",$C224&gt;=400),"*",IF($C224&gt;=400,ROUND('201819 DATA'!BQ224/$C224,2),"")))</f>
        <v>0</v>
      </c>
      <c r="AS224" s="289">
        <f>IF(OR($C224="*",$C224&lt;400),"",IF(AND('201819 DATA'!BR224="*",$C224&gt;=400),"*",IF($C224&gt;=400,ROUND('201819 DATA'!BR224/$C224,2),"")))</f>
        <v>0</v>
      </c>
      <c r="AT224" s="289">
        <f>IF(OR($C224="*",$C224&lt;400),"",IF(AND('201819 DATA'!BS224="*",$C224&gt;=400),"*",IF($C224&gt;=400,ROUND('201819 DATA'!BS224/$C224,2),"")))</f>
        <v>0</v>
      </c>
      <c r="AU224" s="289">
        <f>IF(OR($C224="*",$C224&lt;400),"",IF(AND('201819 DATA'!BT224="*",$C224&gt;=400),"*",IF($C224&gt;=400,ROUND('201819 DATA'!BT224/$C224,2),"")))</f>
        <v>0.65</v>
      </c>
      <c r="AV224" s="289">
        <f>IF(OR($C224="*",$C224&lt;400),"",IF(AND('201819 DATA'!BU224="*",$C224&gt;=400),"*",IF($C224&gt;=400,ROUND('201819 DATA'!BU224/$C224,2),"")))</f>
        <v>0.08</v>
      </c>
      <c r="AW224" s="289">
        <f>IF(OR($C224="*",$C224&lt;400),"",IF(AND('201819 DATA'!BV224="*",$C224&gt;=400),"*",IF($C224&gt;=400,ROUND('201819 DATA'!BV224/$C224,2),"")))</f>
        <v>0</v>
      </c>
      <c r="AX224" s="289">
        <f>IF(OR($C224="*",$C224&lt;400),"",IF(AND('201819 DATA'!BW224="*",$C224&gt;=400),"*",IF($C224&gt;=400,ROUND('201819 DATA'!BW224/$C224,2),"")))</f>
        <v>0.09</v>
      </c>
    </row>
    <row r="225" spans="1:50" x14ac:dyDescent="0.2">
      <c r="A225" s="13" t="s">
        <v>571</v>
      </c>
      <c r="B225" s="287">
        <f>'201819 DATA'!B225</f>
        <v>171310</v>
      </c>
      <c r="C225" s="288">
        <f>'201819 DATA'!C225</f>
        <v>141705</v>
      </c>
      <c r="D225" s="293">
        <f>'201819 DATA'!FN225</f>
        <v>54510</v>
      </c>
      <c r="G225" s="295">
        <f t="shared" si="3"/>
        <v>0.83</v>
      </c>
      <c r="H225" s="289">
        <f>IF(OR($C225="*",$C225&lt;400),"",IF(AND('201819 DATA'!F225="*",$C225&gt;=400),"*",IF($C225&gt;=400,ROUND('201819 DATA'!F225/$C225,2),"")))</f>
        <v>0.39</v>
      </c>
      <c r="I225" s="296">
        <f>IF(OR($B225="*",$B225&lt;400),"",IF(AND('201819 DATA'!Y225="*",$B225&gt;=400),"*",IF($B225&gt;=400,ROUND('201819 DATA'!Y225/$B225,2),"")))</f>
        <v>0.03</v>
      </c>
      <c r="J225" s="296">
        <f>IF(OR($B225="*",$B225&lt;400),"",IF(AND('201819 DATA'!Z225="*",$B225&gt;=400),"*",IF($B225&gt;=400,ROUND('201819 DATA'!Z225/$B225,2),"")))</f>
        <v>0.13</v>
      </c>
      <c r="K225" s="296">
        <f>IF(OR($B225="*",$B225&lt;400),"",IF(AND('201819 DATA'!AA225="*",$B225&gt;=400),"*",IF($B225&gt;=400,ROUND('201819 DATA'!AA225/$B225,2),"")))</f>
        <v>0.18</v>
      </c>
      <c r="L225" s="296">
        <f>IF(OR($B225="*",$B225&lt;400),"",IF(AND('201819 DATA'!AB225="*",$B225&gt;=400),"*",IF($B225&gt;=400,ROUND('201819 DATA'!AB225/$B225,2),"")))</f>
        <v>0.18</v>
      </c>
      <c r="M225" s="296">
        <f>IF(OR($B225="*",$B225&lt;400),"",IF(AND('201819 DATA'!AC225="*",$B225&gt;=400),"*",IF($B225&gt;=400,ROUND('201819 DATA'!AC225/$B225,2),"")))</f>
        <v>0.23</v>
      </c>
      <c r="N225" s="296">
        <f>IF(OR($B225="*",$B225&lt;400),"",IF(AND('201819 DATA'!AD225="*",$B225&gt;=400),"*",IF($B225&gt;=400,ROUND('201819 DATA'!AD225/$B225,2),"")))</f>
        <v>0.22</v>
      </c>
      <c r="O225" s="296">
        <f>IF(OR($B225="*",$B225&lt;400),"",IF(AND('201819 DATA'!AE225="*",$B225&gt;=400),"*",IF($B225&gt;=400,ROUND('201819 DATA'!AE225/$B225,2),"")))</f>
        <v>0.04</v>
      </c>
      <c r="P225" s="297"/>
      <c r="Q225" s="296">
        <f>IF(OR($B225="*",$B225&lt;400),"",IF(AND('201819 DATA'!FL225="*",$B225&gt;=400),"*",IF($B225&gt;=400,ROUND('201819 DATA'!FL225/$B225,2),"")))</f>
        <v>0.56000000000000005</v>
      </c>
      <c r="R225" s="289">
        <f>IF(OR($C225="*",$C225&lt;400),"",IF(AND('201819 DATA'!F225="*",$C225&gt;=400),"*",IF($C225&gt;=400,ROUND('201819 DATA'!F225/$C225,2),"")))</f>
        <v>0.39</v>
      </c>
      <c r="S225" s="289">
        <f>IF(OR($C225="*",$C225&lt;400),"",IF(AND('201819 DATA'!G225="*",$C225&gt;=400),"*",IF($C225&gt;=400,ROUND('201819 DATA'!G225/$C225,2),"")))</f>
        <v>0.05</v>
      </c>
      <c r="T225" s="289">
        <f>IF(OR($C225="*",$C225&lt;400),"",IF(AND('201819 DATA'!H225="*",$C225&gt;=400),"*",IF($C225&gt;=400,ROUND('201819 DATA'!H225/$C225,2),"")))</f>
        <v>0.4</v>
      </c>
      <c r="U225" s="289">
        <f>IF(OR($C225="*",$C225&lt;400),"",IF(AND('201819 DATA'!FM225="*",$C225&gt;=400),"*",IF($C225&gt;=400,ROUND('201819 DATA'!FM225/$C225,2),"")))</f>
        <v>0.15</v>
      </c>
      <c r="V225" s="312">
        <f>IF(OR($D225="*",$D225&lt;400),"",IF(AND('201819 DATA'!M225="*",$D225&gt;=400),"*",IF($D225&gt;=400,ROUND('201819 DATA'!M225/$D225,2),"")))</f>
        <v>0.53</v>
      </c>
      <c r="W225" s="312">
        <f>IF(OR($D225="*",$D225&lt;400),"",IF(AND('201819 DATA'!N225="*",$D225&gt;=400),"*",IF($D225&gt;=400,ROUND('201819 DATA'!N225/$D225,2),"")))</f>
        <v>0.21</v>
      </c>
      <c r="X225" s="312">
        <f>IF(OR($D225="*",$D225&lt;400),"",IF(AND('201819 DATA'!O225="*",$D225&gt;=400),"*",IF($D225&gt;=400,ROUND('201819 DATA'!O225/$D225,2),"")))</f>
        <v>0.09</v>
      </c>
      <c r="Y225" s="312">
        <f>IF(OR($D225="*",$D225&lt;400),"",IF(AND('201819 DATA'!P225="*",$D225&gt;=400),"*",IF($D225&gt;=400,ROUND('201819 DATA'!P225/$D225,2),"")))</f>
        <v>0.1</v>
      </c>
      <c r="Z225" s="312">
        <f>IF(OR($D225="*",$D225&lt;400),"",IF(AND('201819 DATA'!Q225="*",$D225&gt;=400),"*",IF($D225&gt;=400,ROUND('201819 DATA'!Q225/$D225,2),"")))</f>
        <v>0.04</v>
      </c>
      <c r="AA225" s="312">
        <f>IF(OR($D225="*",$D225&lt;400),"",IF(AND('201819 DATA'!R225="*",$D225&gt;=400),"*",IF($D225&gt;=400,ROUND('201819 DATA'!R225/$D225,2),"")))</f>
        <v>0.02</v>
      </c>
      <c r="AB225" s="312">
        <f>IF(OR($D225="*",$D225&lt;400),"",IF(AND('201819 DATA'!S225="*",$D225&gt;=400),"*",IF($D225&gt;=400,ROUND('201819 DATA'!S225/$D225,2),"")))</f>
        <v>0.01</v>
      </c>
      <c r="AC225" s="312">
        <f>IF(OR($D225="*",$D225&lt;400),"",IF(AND('201819 DATA'!T225="*",$D225&gt;=400),"*",IF($D225&gt;=400,ROUND('201819 DATA'!T225/$D225,2),"")))</f>
        <v>0</v>
      </c>
      <c r="AD225" s="289">
        <f>IF(OR($C225="*",$C225&lt;400),"",IF(AND('201819 DATA'!BC225="*",$C225&gt;=400),"*",IF($C225&gt;=400,ROUND('201819 DATA'!BC225/$C225,2),"")))</f>
        <v>0.02</v>
      </c>
      <c r="AE225" s="289">
        <f>IF(OR($C225="*",$C225&lt;400),"",IF(AND('201819 DATA'!BD225="*",$C225&gt;=400),"*",IF($C225&gt;=400,ROUND('201819 DATA'!BD225/$C225,2),"")))</f>
        <v>0.11</v>
      </c>
      <c r="AF225" s="289">
        <f>IF(OR($C225="*",$C225&lt;400),"",IF(AND('201819 DATA'!BE225="*",$C225&gt;=400),"*",IF($C225&gt;=400,ROUND('201819 DATA'!BE225/$C225,2),"")))</f>
        <v>0.03</v>
      </c>
      <c r="AG225" s="289">
        <f>IF(OR($C225="*",$C225&lt;400),"",IF(AND('201819 DATA'!BF225="*",$C225&gt;=400),"*",IF($C225&gt;=400,ROUND('201819 DATA'!BF225/$C225,2),"")))</f>
        <v>0.01</v>
      </c>
      <c r="AH225" s="289">
        <f>IF(OR($C225="*",$C225&lt;400),"",IF(AND('201819 DATA'!BG225="*",$C225&gt;=400),"*",IF($C225&gt;=400,ROUND('201819 DATA'!BG225/$C225,2),"")))</f>
        <v>0.01</v>
      </c>
      <c r="AI225" s="289">
        <f>IF(OR($C225="*",$C225&lt;400),"",IF(AND('201819 DATA'!BH225="*",$C225&gt;=400),"*",IF($C225&gt;=400,ROUND('201819 DATA'!BH225/$C225,2),"")))</f>
        <v>0.03</v>
      </c>
      <c r="AJ225" s="289">
        <f>IF(OR($C225="*",$C225&lt;400),"",IF(AND('201819 DATA'!BI225="*",$C225&gt;=400),"*",IF($C225&gt;=400,ROUND('201819 DATA'!BI225/$C225,2),"")))</f>
        <v>0</v>
      </c>
      <c r="AK225" s="289">
        <f>IF(OR($C225="*",$C225&lt;400),"",IF(AND('201819 DATA'!BJ225="*",$C225&gt;=400),"*",IF($C225&gt;=400,ROUND('201819 DATA'!BJ225/$C225,2),"")))</f>
        <v>0</v>
      </c>
      <c r="AL225" s="289">
        <f>IF(OR($C225="*",$C225&lt;400),"",IF(AND('201819 DATA'!BK225="*",$C225&gt;=400),"*",IF($C225&gt;=400,ROUND('201819 DATA'!BK225/$C225,2),"")))</f>
        <v>0.05</v>
      </c>
      <c r="AM225" s="289">
        <f>IF(OR($C225="*",$C225&lt;400),"",IF(AND('201819 DATA'!BL225="*",$C225&gt;=400),"*",IF($C225&gt;=400,ROUND('201819 DATA'!BL225/$C225,2),"")))</f>
        <v>0.04</v>
      </c>
      <c r="AN225" s="289">
        <f>IF(OR($C225="*",$C225&lt;400),"",IF(AND('201819 DATA'!BM225="*",$C225&gt;=400),"*",IF($C225&gt;=400,ROUND('201819 DATA'!BM225/$C225,2),"")))</f>
        <v>0.11</v>
      </c>
      <c r="AO225" s="289">
        <f>IF(OR($C225="*",$C225&lt;400),"",IF(AND('201819 DATA'!BN225="*",$C225&gt;=400),"*",IF($C225&gt;=400,ROUND('201819 DATA'!BN225/$C225,2),"")))</f>
        <v>0.03</v>
      </c>
      <c r="AP225" s="289">
        <f>IF(OR($C225="*",$C225&lt;400),"",IF(AND('201819 DATA'!BO225="*",$C225&gt;=400),"*",IF($C225&gt;=400,ROUND('201819 DATA'!BO225/$C225,2),"")))</f>
        <v>7.0000000000000007E-2</v>
      </c>
      <c r="AQ225" s="289">
        <f>IF(OR($C225="*",$C225&lt;400),"",IF(AND('201819 DATA'!BP225="*",$C225&gt;=400),"*",IF($C225&gt;=400,ROUND('201819 DATA'!BP225/$C225,2),"")))</f>
        <v>0.08</v>
      </c>
      <c r="AR225" s="289">
        <f>IF(OR($C225="*",$C225&lt;400),"",IF(AND('201819 DATA'!BQ225="*",$C225&gt;=400),"*",IF($C225&gt;=400,ROUND('201819 DATA'!BQ225/$C225,2),"")))</f>
        <v>0.11</v>
      </c>
      <c r="AS225" s="289">
        <f>IF(OR($C225="*",$C225&lt;400),"",IF(AND('201819 DATA'!BR225="*",$C225&gt;=400),"*",IF($C225&gt;=400,ROUND('201819 DATA'!BR225/$C225,2),"")))</f>
        <v>0.02</v>
      </c>
      <c r="AT225" s="289">
        <f>IF(OR($C225="*",$C225&lt;400),"",IF(AND('201819 DATA'!BS225="*",$C225&gt;=400),"*",IF($C225&gt;=400,ROUND('201819 DATA'!BS225/$C225,2),"")))</f>
        <v>0</v>
      </c>
      <c r="AU225" s="289">
        <f>IF(OR($C225="*",$C225&lt;400),"",IF(AND('201819 DATA'!BT225="*",$C225&gt;=400),"*",IF($C225&gt;=400,ROUND('201819 DATA'!BT225/$C225,2),"")))</f>
        <v>0.13</v>
      </c>
      <c r="AV225" s="289">
        <f>IF(OR($C225="*",$C225&lt;400),"",IF(AND('201819 DATA'!BU225="*",$C225&gt;=400),"*",IF($C225&gt;=400,ROUND('201819 DATA'!BU225/$C225,2),"")))</f>
        <v>0.09</v>
      </c>
      <c r="AW225" s="289">
        <f>IF(OR($C225="*",$C225&lt;400),"",IF(AND('201819 DATA'!BV225="*",$C225&gt;=400),"*",IF($C225&gt;=400,ROUND('201819 DATA'!BV225/$C225,2),"")))</f>
        <v>0</v>
      </c>
      <c r="AX225" s="289">
        <f>IF(OR($C225="*",$C225&lt;400),"",IF(AND('201819 DATA'!BW225="*",$C225&gt;=400),"*",IF($C225&gt;=400,ROUND('201819 DATA'!BW225/$C225,2),"")))</f>
        <v>7.0000000000000007E-2</v>
      </c>
    </row>
    <row r="226" spans="1:50" x14ac:dyDescent="0.2">
      <c r="A226" s="13" t="s">
        <v>455</v>
      </c>
      <c r="B226" s="287">
        <f>'201819 DATA'!B226</f>
        <v>89350</v>
      </c>
      <c r="C226" s="288">
        <f>'201819 DATA'!C226</f>
        <v>79335</v>
      </c>
      <c r="D226" s="293">
        <f>'201819 DATA'!FN226</f>
        <v>22765</v>
      </c>
      <c r="G226" s="295">
        <f t="shared" si="3"/>
        <v>0.89</v>
      </c>
      <c r="H226" s="289">
        <f>IF(OR($C226="*",$C226&lt;400),"",IF(AND('201819 DATA'!F226="*",$C226&gt;=400),"*",IF($C226&gt;=400,ROUND('201819 DATA'!F226/$C226,2),"")))</f>
        <v>0.45</v>
      </c>
      <c r="I226" s="296">
        <f>IF(OR($B226="*",$B226&lt;400),"",IF(AND('201819 DATA'!Y226="*",$B226&gt;=400),"*",IF($B226&gt;=400,ROUND('201819 DATA'!Y226/$B226,2),"")))</f>
        <v>0.1</v>
      </c>
      <c r="J226" s="296">
        <f>IF(OR($B226="*",$B226&lt;400),"",IF(AND('201819 DATA'!Z226="*",$B226&gt;=400),"*",IF($B226&gt;=400,ROUND('201819 DATA'!Z226/$B226,2),"")))</f>
        <v>0.08</v>
      </c>
      <c r="K226" s="296">
        <f>IF(OR($B226="*",$B226&lt;400),"",IF(AND('201819 DATA'!AA226="*",$B226&gt;=400),"*",IF($B226&gt;=400,ROUND('201819 DATA'!AA226/$B226,2),"")))</f>
        <v>0.09</v>
      </c>
      <c r="L226" s="296">
        <f>IF(OR($B226="*",$B226&lt;400),"",IF(AND('201819 DATA'!AB226="*",$B226&gt;=400),"*",IF($B226&gt;=400,ROUND('201819 DATA'!AB226/$B226,2),"")))</f>
        <v>0.16</v>
      </c>
      <c r="M226" s="296">
        <f>IF(OR($B226="*",$B226&lt;400),"",IF(AND('201819 DATA'!AC226="*",$B226&gt;=400),"*",IF($B226&gt;=400,ROUND('201819 DATA'!AC226/$B226,2),"")))</f>
        <v>0.26</v>
      </c>
      <c r="N226" s="296">
        <f>IF(OR($B226="*",$B226&lt;400),"",IF(AND('201819 DATA'!AD226="*",$B226&gt;=400),"*",IF($B226&gt;=400,ROUND('201819 DATA'!AD226/$B226,2),"")))</f>
        <v>0.25</v>
      </c>
      <c r="O226" s="296">
        <f>IF(OR($B226="*",$B226&lt;400),"",IF(AND('201819 DATA'!AE226="*",$B226&gt;=400),"*",IF($B226&gt;=400,ROUND('201819 DATA'!AE226/$B226,2),"")))</f>
        <v>0.04</v>
      </c>
      <c r="P226" s="297"/>
      <c r="Q226" s="296">
        <f>IF(OR($B226="*",$B226&lt;400),"",IF(AND('201819 DATA'!FL226="*",$B226&gt;=400),"*",IF($B226&gt;=400,ROUND('201819 DATA'!FL226/$B226,2),"")))</f>
        <v>0.63</v>
      </c>
      <c r="R226" s="289">
        <f>IF(OR($C226="*",$C226&lt;400),"",IF(AND('201819 DATA'!F226="*",$C226&gt;=400),"*",IF($C226&gt;=400,ROUND('201819 DATA'!F226/$C226,2),"")))</f>
        <v>0.45</v>
      </c>
      <c r="S226" s="289">
        <f>IF(OR($C226="*",$C226&lt;400),"",IF(AND('201819 DATA'!G226="*",$C226&gt;=400),"*",IF($C226&gt;=400,ROUND('201819 DATA'!G226/$C226,2),"")))</f>
        <v>0.12</v>
      </c>
      <c r="T226" s="289">
        <f>IF(OR($C226="*",$C226&lt;400),"",IF(AND('201819 DATA'!H226="*",$C226&gt;=400),"*",IF($C226&gt;=400,ROUND('201819 DATA'!H226/$C226,2),"")))</f>
        <v>0.35</v>
      </c>
      <c r="U226" s="289">
        <f>IF(OR($C226="*",$C226&lt;400),"",IF(AND('201819 DATA'!FM226="*",$C226&gt;=400),"*",IF($C226&gt;=400,ROUND('201819 DATA'!FM226/$C226,2),"")))</f>
        <v>0.08</v>
      </c>
      <c r="V226" s="312">
        <f>IF(OR($D226="*",$D226&lt;400),"",IF(AND('201819 DATA'!M226="*",$D226&gt;=400),"*",IF($D226&gt;=400,ROUND('201819 DATA'!M226/$D226,2),"")))</f>
        <v>0.41</v>
      </c>
      <c r="W226" s="312">
        <f>IF(OR($D226="*",$D226&lt;400),"",IF(AND('201819 DATA'!N226="*",$D226&gt;=400),"*",IF($D226&gt;=400,ROUND('201819 DATA'!N226/$D226,2),"")))</f>
        <v>0.24</v>
      </c>
      <c r="X226" s="312">
        <f>IF(OR($D226="*",$D226&lt;400),"",IF(AND('201819 DATA'!O226="*",$D226&gt;=400),"*",IF($D226&gt;=400,ROUND('201819 DATA'!O226/$D226,2),"")))</f>
        <v>0.09</v>
      </c>
      <c r="Y226" s="312">
        <f>IF(OR($D226="*",$D226&lt;400),"",IF(AND('201819 DATA'!P226="*",$D226&gt;=400),"*",IF($D226&gt;=400,ROUND('201819 DATA'!P226/$D226,2),"")))</f>
        <v>0.13</v>
      </c>
      <c r="Z226" s="312">
        <f>IF(OR($D226="*",$D226&lt;400),"",IF(AND('201819 DATA'!Q226="*",$D226&gt;=400),"*",IF($D226&gt;=400,ROUND('201819 DATA'!Q226/$D226,2),"")))</f>
        <v>0.08</v>
      </c>
      <c r="AA226" s="312">
        <f>IF(OR($D226="*",$D226&lt;400),"",IF(AND('201819 DATA'!R226="*",$D226&gt;=400),"*",IF($D226&gt;=400,ROUND('201819 DATA'!R226/$D226,2),"")))</f>
        <v>0.04</v>
      </c>
      <c r="AB226" s="312" t="str">
        <f>IF(OR($D226="*",$D226&lt;400),"",IF(AND('201819 DATA'!S226="*",$D226&gt;=400),"*",IF($D226&gt;=400,ROUND('201819 DATA'!S226/$D226,2),"")))</f>
        <v>*</v>
      </c>
      <c r="AC226" s="312" t="str">
        <f>IF(OR($D226="*",$D226&lt;400),"",IF(AND('201819 DATA'!T226="*",$D226&gt;=400),"*",IF($D226&gt;=400,ROUND('201819 DATA'!T226/$D226,2),"")))</f>
        <v>*</v>
      </c>
      <c r="AD226" s="289">
        <f>IF(OR($C226="*",$C226&lt;400),"",IF(AND('201819 DATA'!BC226="*",$C226&gt;=400),"*",IF($C226&gt;=400,ROUND('201819 DATA'!BC226/$C226,2),"")))</f>
        <v>0.04</v>
      </c>
      <c r="AE226" s="289">
        <f>IF(OR($C226="*",$C226&lt;400),"",IF(AND('201819 DATA'!BD226="*",$C226&gt;=400),"*",IF($C226&gt;=400,ROUND('201819 DATA'!BD226/$C226,2),"")))</f>
        <v>0.15</v>
      </c>
      <c r="AF226" s="289">
        <f>IF(OR($C226="*",$C226&lt;400),"",IF(AND('201819 DATA'!BE226="*",$C226&gt;=400),"*",IF($C226&gt;=400,ROUND('201819 DATA'!BE226/$C226,2),"")))</f>
        <v>0.02</v>
      </c>
      <c r="AG226" s="289">
        <f>IF(OR($C226="*",$C226&lt;400),"",IF(AND('201819 DATA'!BF226="*",$C226&gt;=400),"*",IF($C226&gt;=400,ROUND('201819 DATA'!BF226/$C226,2),"")))</f>
        <v>0.02</v>
      </c>
      <c r="AH226" s="289">
        <f>IF(OR($C226="*",$C226&lt;400),"",IF(AND('201819 DATA'!BG226="*",$C226&gt;=400),"*",IF($C226&gt;=400,ROUND('201819 DATA'!BG226/$C226,2),"")))</f>
        <v>0.01</v>
      </c>
      <c r="AI226" s="289">
        <f>IF(OR($C226="*",$C226&lt;400),"",IF(AND('201819 DATA'!BH226="*",$C226&gt;=400),"*",IF($C226&gt;=400,ROUND('201819 DATA'!BH226/$C226,2),"")))</f>
        <v>0.02</v>
      </c>
      <c r="AJ226" s="289">
        <f>IF(OR($C226="*",$C226&lt;400),"",IF(AND('201819 DATA'!BI226="*",$C226&gt;=400),"*",IF($C226&gt;=400,ROUND('201819 DATA'!BI226/$C226,2),"")))</f>
        <v>0.04</v>
      </c>
      <c r="AK226" s="289">
        <f>IF(OR($C226="*",$C226&lt;400),"",IF(AND('201819 DATA'!BJ226="*",$C226&gt;=400),"*",IF($C226&gt;=400,ROUND('201819 DATA'!BJ226/$C226,2),"")))</f>
        <v>0</v>
      </c>
      <c r="AL226" s="289">
        <f>IF(OR($C226="*",$C226&lt;400),"",IF(AND('201819 DATA'!BK226="*",$C226&gt;=400),"*",IF($C226&gt;=400,ROUND('201819 DATA'!BK226/$C226,2),"")))</f>
        <v>0.08</v>
      </c>
      <c r="AM226" s="289">
        <f>IF(OR($C226="*",$C226&lt;400),"",IF(AND('201819 DATA'!BL226="*",$C226&gt;=400),"*",IF($C226&gt;=400,ROUND('201819 DATA'!BL226/$C226,2),"")))</f>
        <v>0.09</v>
      </c>
      <c r="AN226" s="289">
        <f>IF(OR($C226="*",$C226&lt;400),"",IF(AND('201819 DATA'!BM226="*",$C226&gt;=400),"*",IF($C226&gt;=400,ROUND('201819 DATA'!BM226/$C226,2),"")))</f>
        <v>0.17</v>
      </c>
      <c r="AO226" s="289">
        <f>IF(OR($C226="*",$C226&lt;400),"",IF(AND('201819 DATA'!BN226="*",$C226&gt;=400),"*",IF($C226&gt;=400,ROUND('201819 DATA'!BN226/$C226,2),"")))</f>
        <v>0.02</v>
      </c>
      <c r="AP226" s="289">
        <f>IF(OR($C226="*",$C226&lt;400),"",IF(AND('201819 DATA'!BO226="*",$C226&gt;=400),"*",IF($C226&gt;=400,ROUND('201819 DATA'!BO226/$C226,2),"")))</f>
        <v>0.05</v>
      </c>
      <c r="AQ226" s="289">
        <f>IF(OR($C226="*",$C226&lt;400),"",IF(AND('201819 DATA'!BP226="*",$C226&gt;=400),"*",IF($C226&gt;=400,ROUND('201819 DATA'!BP226/$C226,2),"")))</f>
        <v>0.06</v>
      </c>
      <c r="AR226" s="289">
        <f>IF(OR($C226="*",$C226&lt;400),"",IF(AND('201819 DATA'!BQ226="*",$C226&gt;=400),"*",IF($C226&gt;=400,ROUND('201819 DATA'!BQ226/$C226,2),"")))</f>
        <v>0.05</v>
      </c>
      <c r="AS226" s="289">
        <f>IF(OR($C226="*",$C226&lt;400),"",IF(AND('201819 DATA'!BR226="*",$C226&gt;=400),"*",IF($C226&gt;=400,ROUND('201819 DATA'!BR226/$C226,2),"")))</f>
        <v>0.01</v>
      </c>
      <c r="AT226" s="289">
        <f>IF(OR($C226="*",$C226&lt;400),"",IF(AND('201819 DATA'!BS226="*",$C226&gt;=400),"*",IF($C226&gt;=400,ROUND('201819 DATA'!BS226/$C226,2),"")))</f>
        <v>0</v>
      </c>
      <c r="AU226" s="289">
        <f>IF(OR($C226="*",$C226&lt;400),"",IF(AND('201819 DATA'!BT226="*",$C226&gt;=400),"*",IF($C226&gt;=400,ROUND('201819 DATA'!BT226/$C226,2),"")))</f>
        <v>0.06</v>
      </c>
      <c r="AV226" s="289">
        <f>IF(OR($C226="*",$C226&lt;400),"",IF(AND('201819 DATA'!BU226="*",$C226&gt;=400),"*",IF($C226&gt;=400,ROUND('201819 DATA'!BU226/$C226,2),"")))</f>
        <v>0.05</v>
      </c>
      <c r="AW226" s="289">
        <f>IF(OR($C226="*",$C226&lt;400),"",IF(AND('201819 DATA'!BV226="*",$C226&gt;=400),"*",IF($C226&gt;=400,ROUND('201819 DATA'!BV226/$C226,2),"")))</f>
        <v>0</v>
      </c>
      <c r="AX226" s="289">
        <f>IF(OR($C226="*",$C226&lt;400),"",IF(AND('201819 DATA'!BW226="*",$C226&gt;=400),"*",IF($C226&gt;=400,ROUND('201819 DATA'!BW226/$C226,2),"")))</f>
        <v>0.06</v>
      </c>
    </row>
    <row r="227" spans="1:50" x14ac:dyDescent="0.2">
      <c r="A227" s="13" t="s">
        <v>340</v>
      </c>
      <c r="B227" s="287">
        <f>'201819 DATA'!B227</f>
        <v>2600</v>
      </c>
      <c r="C227" s="288">
        <f>'201819 DATA'!C227</f>
        <v>2600</v>
      </c>
      <c r="D227" s="293">
        <f>'201819 DATA'!FN227</f>
        <v>1690</v>
      </c>
      <c r="G227" s="295">
        <f t="shared" si="3"/>
        <v>1</v>
      </c>
      <c r="H227" s="289">
        <f>IF(OR($C227="*",$C227&lt;400),"",IF(AND('201819 DATA'!F227="*",$C227&gt;=400),"*",IF($C227&gt;=400,ROUND('201819 DATA'!F227/$C227,2),"")))</f>
        <v>0</v>
      </c>
      <c r="I227" s="296">
        <f>IF(OR($B227="*",$B227&lt;400),"",IF(AND('201819 DATA'!Y227="*",$B227&gt;=400),"*",IF($B227&gt;=400,ROUND('201819 DATA'!Y227/$B227,2),"")))</f>
        <v>0</v>
      </c>
      <c r="J227" s="296">
        <f>IF(OR($B227="*",$B227&lt;400),"",IF(AND('201819 DATA'!Z227="*",$B227&gt;=400),"*",IF($B227&gt;=400,ROUND('201819 DATA'!Z227/$B227,2),"")))</f>
        <v>0.08</v>
      </c>
      <c r="K227" s="296">
        <f>IF(OR($B227="*",$B227&lt;400),"",IF(AND('201819 DATA'!AA227="*",$B227&gt;=400),"*",IF($B227&gt;=400,ROUND('201819 DATA'!AA227/$B227,2),"")))</f>
        <v>0.16</v>
      </c>
      <c r="L227" s="296">
        <f>IF(OR($B227="*",$B227&lt;400),"",IF(AND('201819 DATA'!AB227="*",$B227&gt;=400),"*",IF($B227&gt;=400,ROUND('201819 DATA'!AB227/$B227,2),"")))</f>
        <v>0.28000000000000003</v>
      </c>
      <c r="M227" s="296">
        <f>IF(OR($B227="*",$B227&lt;400),"",IF(AND('201819 DATA'!AC227="*",$B227&gt;=400),"*",IF($B227&gt;=400,ROUND('201819 DATA'!AC227/$B227,2),"")))</f>
        <v>0.3</v>
      </c>
      <c r="N227" s="296">
        <f>IF(OR($B227="*",$B227&lt;400),"",IF(AND('201819 DATA'!AD227="*",$B227&gt;=400),"*",IF($B227&gt;=400,ROUND('201819 DATA'!AD227/$B227,2),"")))</f>
        <v>0.17</v>
      </c>
      <c r="O227" s="296">
        <f>IF(OR($B227="*",$B227&lt;400),"",IF(AND('201819 DATA'!AE227="*",$B227&gt;=400),"*",IF($B227&gt;=400,ROUND('201819 DATA'!AE227/$B227,2),"")))</f>
        <v>0.01</v>
      </c>
      <c r="P227" s="297"/>
      <c r="Q227" s="296">
        <f>IF(OR($B227="*",$B227&lt;400),"",IF(AND('201819 DATA'!FL227="*",$B227&gt;=400),"*",IF($B227&gt;=400,ROUND('201819 DATA'!FL227/$B227,2),"")))</f>
        <v>0.98</v>
      </c>
      <c r="R227" s="289">
        <f>IF(OR($C227="*",$C227&lt;400),"",IF(AND('201819 DATA'!F227="*",$C227&gt;=400),"*",IF($C227&gt;=400,ROUND('201819 DATA'!F227/$C227,2),"")))</f>
        <v>0</v>
      </c>
      <c r="S227" s="289">
        <f>IF(OR($C227="*",$C227&lt;400),"",IF(AND('201819 DATA'!G227="*",$C227&gt;=400),"*",IF($C227&gt;=400,ROUND('201819 DATA'!G227/$C227,2),"")))</f>
        <v>0</v>
      </c>
      <c r="T227" s="289">
        <f>IF(OR($C227="*",$C227&lt;400),"",IF(AND('201819 DATA'!H227="*",$C227&gt;=400),"*",IF($C227&gt;=400,ROUND('201819 DATA'!H227/$C227,2),"")))</f>
        <v>1</v>
      </c>
      <c r="U227" s="289">
        <f>IF(OR($C227="*",$C227&lt;400),"",IF(AND('201819 DATA'!FM227="*",$C227&gt;=400),"*",IF($C227&gt;=400,ROUND('201819 DATA'!FM227/$C227,2),"")))</f>
        <v>0</v>
      </c>
      <c r="V227" s="312">
        <f>IF(OR($D227="*",$D227&lt;400),"",IF(AND('201819 DATA'!M227="*",$D227&gt;=400),"*",IF($D227&gt;=400,ROUND('201819 DATA'!M227/$D227,2),"")))</f>
        <v>0.26</v>
      </c>
      <c r="W227" s="312">
        <f>IF(OR($D227="*",$D227&lt;400),"",IF(AND('201819 DATA'!N227="*",$D227&gt;=400),"*",IF($D227&gt;=400,ROUND('201819 DATA'!N227/$D227,2),"")))</f>
        <v>0.28000000000000003</v>
      </c>
      <c r="X227" s="312">
        <f>IF(OR($D227="*",$D227&lt;400),"",IF(AND('201819 DATA'!O227="*",$D227&gt;=400),"*",IF($D227&gt;=400,ROUND('201819 DATA'!O227/$D227,2),"")))</f>
        <v>0.22</v>
      </c>
      <c r="Y227" s="312">
        <f>IF(OR($D227="*",$D227&lt;400),"",IF(AND('201819 DATA'!P227="*",$D227&gt;=400),"*",IF($D227&gt;=400,ROUND('201819 DATA'!P227/$D227,2),"")))</f>
        <v>0.18</v>
      </c>
      <c r="Z227" s="312">
        <f>IF(OR($D227="*",$D227&lt;400),"",IF(AND('201819 DATA'!Q227="*",$D227&gt;=400),"*",IF($D227&gt;=400,ROUND('201819 DATA'!Q227/$D227,2),"")))</f>
        <v>0.02</v>
      </c>
      <c r="AA227" s="312">
        <f>IF(OR($D227="*",$D227&lt;400),"",IF(AND('201819 DATA'!R227="*",$D227&gt;=400),"*",IF($D227&gt;=400,ROUND('201819 DATA'!R227/$D227,2),"")))</f>
        <v>0.01</v>
      </c>
      <c r="AB227" s="312">
        <f>IF(OR($D227="*",$D227&lt;400),"",IF(AND('201819 DATA'!S227="*",$D227&gt;=400),"*",IF($D227&gt;=400,ROUND('201819 DATA'!S227/$D227,2),"")))</f>
        <v>0.01</v>
      </c>
      <c r="AC227" s="312">
        <f>IF(OR($D227="*",$D227&lt;400),"",IF(AND('201819 DATA'!T227="*",$D227&gt;=400),"*",IF($D227&gt;=400,ROUND('201819 DATA'!T227/$D227,2),"")))</f>
        <v>0.02</v>
      </c>
      <c r="AD227" s="289">
        <f>IF(OR($C227="*",$C227&lt;400),"",IF(AND('201819 DATA'!BC227="*",$C227&gt;=400),"*",IF($C227&gt;=400,ROUND('201819 DATA'!BC227/$C227,2),"")))</f>
        <v>0.01</v>
      </c>
      <c r="AE227" s="289">
        <f>IF(OR($C227="*",$C227&lt;400),"",IF(AND('201819 DATA'!BD227="*",$C227&gt;=400),"*",IF($C227&gt;=400,ROUND('201819 DATA'!BD227/$C227,2),"")))</f>
        <v>0.03</v>
      </c>
      <c r="AF227" s="289" t="str">
        <f>IF(OR($C227="*",$C227&lt;400),"",IF(AND('201819 DATA'!BE227="*",$C227&gt;=400),"*",IF($C227&gt;=400,ROUND('201819 DATA'!BE227/$C227,2),"")))</f>
        <v>*</v>
      </c>
      <c r="AG227" s="289" t="str">
        <f>IF(OR($C227="*",$C227&lt;400),"",IF(AND('201819 DATA'!BF227="*",$C227&gt;=400),"*",IF($C227&gt;=400,ROUND('201819 DATA'!BF227/$C227,2),"")))</f>
        <v>*</v>
      </c>
      <c r="AH227" s="289" t="str">
        <f>IF(OR($C227="*",$C227&lt;400),"",IF(AND('201819 DATA'!BG227="*",$C227&gt;=400),"*",IF($C227&gt;=400,ROUND('201819 DATA'!BG227/$C227,2),"")))</f>
        <v>*</v>
      </c>
      <c r="AI227" s="289">
        <f>IF(OR($C227="*",$C227&lt;400),"",IF(AND('201819 DATA'!BH227="*",$C227&gt;=400),"*",IF($C227&gt;=400,ROUND('201819 DATA'!BH227/$C227,2),"")))</f>
        <v>0.03</v>
      </c>
      <c r="AJ227" s="289">
        <f>IF(OR($C227="*",$C227&lt;400),"",IF(AND('201819 DATA'!BI227="*",$C227&gt;=400),"*",IF($C227&gt;=400,ROUND('201819 DATA'!BI227/$C227,2),"")))</f>
        <v>0.06</v>
      </c>
      <c r="AK227" s="289">
        <f>IF(OR($C227="*",$C227&lt;400),"",IF(AND('201819 DATA'!BJ227="*",$C227&gt;=400),"*",IF($C227&gt;=400,ROUND('201819 DATA'!BJ227/$C227,2),"")))</f>
        <v>0</v>
      </c>
      <c r="AL227" s="289">
        <f>IF(OR($C227="*",$C227&lt;400),"",IF(AND('201819 DATA'!BK227="*",$C227&gt;=400),"*",IF($C227&gt;=400,ROUND('201819 DATA'!BK227/$C227,2),"")))</f>
        <v>0.01</v>
      </c>
      <c r="AM227" s="289">
        <f>IF(OR($C227="*",$C227&lt;400),"",IF(AND('201819 DATA'!BL227="*",$C227&gt;=400),"*",IF($C227&gt;=400,ROUND('201819 DATA'!BL227/$C227,2),"")))</f>
        <v>0</v>
      </c>
      <c r="AN227" s="289">
        <f>IF(OR($C227="*",$C227&lt;400),"",IF(AND('201819 DATA'!BM227="*",$C227&gt;=400),"*",IF($C227&gt;=400,ROUND('201819 DATA'!BM227/$C227,2),"")))</f>
        <v>0.21</v>
      </c>
      <c r="AO227" s="289">
        <f>IF(OR($C227="*",$C227&lt;400),"",IF(AND('201819 DATA'!BN227="*",$C227&gt;=400),"*",IF($C227&gt;=400,ROUND('201819 DATA'!BN227/$C227,2),"")))</f>
        <v>0.02</v>
      </c>
      <c r="AP227" s="289">
        <f>IF(OR($C227="*",$C227&lt;400),"",IF(AND('201819 DATA'!BO227="*",$C227&gt;=400),"*",IF($C227&gt;=400,ROUND('201819 DATA'!BO227/$C227,2),"")))</f>
        <v>0.4</v>
      </c>
      <c r="AQ227" s="289">
        <f>IF(OR($C227="*",$C227&lt;400),"",IF(AND('201819 DATA'!BP227="*",$C227&gt;=400),"*",IF($C227&gt;=400,ROUND('201819 DATA'!BP227/$C227,2),"")))</f>
        <v>0.13</v>
      </c>
      <c r="AR227" s="289">
        <f>IF(OR($C227="*",$C227&lt;400),"",IF(AND('201819 DATA'!BQ227="*",$C227&gt;=400),"*",IF($C227&gt;=400,ROUND('201819 DATA'!BQ227/$C227,2),"")))</f>
        <v>0</v>
      </c>
      <c r="AS227" s="289">
        <f>IF(OR($C227="*",$C227&lt;400),"",IF(AND('201819 DATA'!BR227="*",$C227&gt;=400),"*",IF($C227&gt;=400,ROUND('201819 DATA'!BR227/$C227,2),"")))</f>
        <v>0</v>
      </c>
      <c r="AT227" s="289" t="str">
        <f>IF(OR($C227="*",$C227&lt;400),"",IF(AND('201819 DATA'!BS227="*",$C227&gt;=400),"*",IF($C227&gt;=400,ROUND('201819 DATA'!BS227/$C227,2),"")))</f>
        <v>*</v>
      </c>
      <c r="AU227" s="289">
        <f>IF(OR($C227="*",$C227&lt;400),"",IF(AND('201819 DATA'!BT227="*",$C227&gt;=400),"*",IF($C227&gt;=400,ROUND('201819 DATA'!BT227/$C227,2),"")))</f>
        <v>7.0000000000000007E-2</v>
      </c>
      <c r="AV227" s="289">
        <f>IF(OR($C227="*",$C227&lt;400),"",IF(AND('201819 DATA'!BU227="*",$C227&gt;=400),"*",IF($C227&gt;=400,ROUND('201819 DATA'!BU227/$C227,2),"")))</f>
        <v>0.01</v>
      </c>
      <c r="AW227" s="289">
        <f>IF(OR($C227="*",$C227&lt;400),"",IF(AND('201819 DATA'!BV227="*",$C227&gt;=400),"*",IF($C227&gt;=400,ROUND('201819 DATA'!BV227/$C227,2),"")))</f>
        <v>0</v>
      </c>
      <c r="AX227" s="289">
        <f>IF(OR($C227="*",$C227&lt;400),"",IF(AND('201819 DATA'!BW227="*",$C227&gt;=400),"*",IF($C227&gt;=400,ROUND('201819 DATA'!BW227/$C227,2),"")))</f>
        <v>0.02</v>
      </c>
    </row>
    <row r="228" spans="1:50" x14ac:dyDescent="0.2">
      <c r="A228" s="13" t="s">
        <v>373</v>
      </c>
      <c r="B228" s="287">
        <f>'201819 DATA'!B228</f>
        <v>3100</v>
      </c>
      <c r="C228" s="288">
        <f>'201819 DATA'!C228</f>
        <v>2485</v>
      </c>
      <c r="D228" s="293">
        <f>'201819 DATA'!FN228</f>
        <v>0</v>
      </c>
      <c r="G228" s="295">
        <f t="shared" si="3"/>
        <v>0.8</v>
      </c>
      <c r="H228" s="289">
        <f>IF(OR($C228="*",$C228&lt;400),"",IF(AND('201819 DATA'!F228="*",$C228&gt;=400),"*",IF($C228&gt;=400,ROUND('201819 DATA'!F228/$C228,2),"")))</f>
        <v>0.38</v>
      </c>
      <c r="I228" s="296">
        <f>IF(OR($B228="*",$B228&lt;400),"",IF(AND('201819 DATA'!Y228="*",$B228&gt;=400),"*",IF($B228&gt;=400,ROUND('201819 DATA'!Y228/$B228,2),"")))</f>
        <v>0</v>
      </c>
      <c r="J228" s="296">
        <f>IF(OR($B228="*",$B228&lt;400),"",IF(AND('201819 DATA'!Z228="*",$B228&gt;=400),"*",IF($B228&gt;=400,ROUND('201819 DATA'!Z228/$B228,2),"")))</f>
        <v>0.24</v>
      </c>
      <c r="K228" s="296">
        <f>IF(OR($B228="*",$B228&lt;400),"",IF(AND('201819 DATA'!AA228="*",$B228&gt;=400),"*",IF($B228&gt;=400,ROUND('201819 DATA'!AA228/$B228,2),"")))</f>
        <v>0.25</v>
      </c>
      <c r="L228" s="296">
        <f>IF(OR($B228="*",$B228&lt;400),"",IF(AND('201819 DATA'!AB228="*",$B228&gt;=400),"*",IF($B228&gt;=400,ROUND('201819 DATA'!AB228/$B228,2),"")))</f>
        <v>0.17</v>
      </c>
      <c r="M228" s="296">
        <f>IF(OR($B228="*",$B228&lt;400),"",IF(AND('201819 DATA'!AC228="*",$B228&gt;=400),"*",IF($B228&gt;=400,ROUND('201819 DATA'!AC228/$B228,2),"")))</f>
        <v>0.11</v>
      </c>
      <c r="N228" s="296">
        <f>IF(OR($B228="*",$B228&lt;400),"",IF(AND('201819 DATA'!AD228="*",$B228&gt;=400),"*",IF($B228&gt;=400,ROUND('201819 DATA'!AD228/$B228,2),"")))</f>
        <v>0.17</v>
      </c>
      <c r="O228" s="296">
        <f>IF(OR($B228="*",$B228&lt;400),"",IF(AND('201819 DATA'!AE228="*",$B228&gt;=400),"*",IF($B228&gt;=400,ROUND('201819 DATA'!AE228/$B228,2),"")))</f>
        <v>0.05</v>
      </c>
      <c r="P228" s="297"/>
      <c r="Q228" s="296">
        <f>IF(OR($B228="*",$B228&lt;400),"",IF(AND('201819 DATA'!FL228="*",$B228&gt;=400),"*",IF($B228&gt;=400,ROUND('201819 DATA'!FL228/$B228,2),"")))</f>
        <v>0</v>
      </c>
      <c r="R228" s="289">
        <f>IF(OR($C228="*",$C228&lt;400),"",IF(AND('201819 DATA'!F228="*",$C228&gt;=400),"*",IF($C228&gt;=400,ROUND('201819 DATA'!F228/$C228,2),"")))</f>
        <v>0.38</v>
      </c>
      <c r="S228" s="289">
        <f>IF(OR($C228="*",$C228&lt;400),"",IF(AND('201819 DATA'!G228="*",$C228&gt;=400),"*",IF($C228&gt;=400,ROUND('201819 DATA'!G228/$C228,2),"")))</f>
        <v>0.57999999999999996</v>
      </c>
      <c r="T228" s="289">
        <f>IF(OR($C228="*",$C228&lt;400),"",IF(AND('201819 DATA'!H228="*",$C228&gt;=400),"*",IF($C228&gt;=400,ROUND('201819 DATA'!H228/$C228,2),"")))</f>
        <v>0.02</v>
      </c>
      <c r="U228" s="289">
        <f>IF(OR($C228="*",$C228&lt;400),"",IF(AND('201819 DATA'!FM228="*",$C228&gt;=400),"*",IF($C228&gt;=400,ROUND('201819 DATA'!FM228/$C228,2),"")))</f>
        <v>0.02</v>
      </c>
      <c r="V228" s="312" t="str">
        <f>IF(OR($D228="*",$D228&lt;400),"",IF(AND('201819 DATA'!M228="*",$D228&gt;=400),"*",IF($D228&gt;=400,ROUND('201819 DATA'!M228/$D228,2),"")))</f>
        <v/>
      </c>
      <c r="W228" s="312" t="str">
        <f>IF(OR($D228="*",$D228&lt;400),"",IF(AND('201819 DATA'!N228="*",$D228&gt;=400),"*",IF($D228&gt;=400,ROUND('201819 DATA'!N228/$D228,2),"")))</f>
        <v/>
      </c>
      <c r="X228" s="312" t="str">
        <f>IF(OR($D228="*",$D228&lt;400),"",IF(AND('201819 DATA'!O228="*",$D228&gt;=400),"*",IF($D228&gt;=400,ROUND('201819 DATA'!O228/$D228,2),"")))</f>
        <v/>
      </c>
      <c r="Y228" s="312" t="str">
        <f>IF(OR($D228="*",$D228&lt;400),"",IF(AND('201819 DATA'!P228="*",$D228&gt;=400),"*",IF($D228&gt;=400,ROUND('201819 DATA'!P228/$D228,2),"")))</f>
        <v/>
      </c>
      <c r="Z228" s="312" t="str">
        <f>IF(OR($D228="*",$D228&lt;400),"",IF(AND('201819 DATA'!Q228="*",$D228&gt;=400),"*",IF($D228&gt;=400,ROUND('201819 DATA'!Q228/$D228,2),"")))</f>
        <v/>
      </c>
      <c r="AA228" s="312" t="str">
        <f>IF(OR($D228="*",$D228&lt;400),"",IF(AND('201819 DATA'!R228="*",$D228&gt;=400),"*",IF($D228&gt;=400,ROUND('201819 DATA'!R228/$D228,2),"")))</f>
        <v/>
      </c>
      <c r="AB228" s="312" t="str">
        <f>IF(OR($D228="*",$D228&lt;400),"",IF(AND('201819 DATA'!S228="*",$D228&gt;=400),"*",IF($D228&gt;=400,ROUND('201819 DATA'!S228/$D228,2),"")))</f>
        <v/>
      </c>
      <c r="AC228" s="312" t="str">
        <f>IF(OR($D228="*",$D228&lt;400),"",IF(AND('201819 DATA'!T228="*",$D228&gt;=400),"*",IF($D228&gt;=400,ROUND('201819 DATA'!T228/$D228,2),"")))</f>
        <v/>
      </c>
      <c r="AD228" s="289">
        <f>IF(OR($C228="*",$C228&lt;400),"",IF(AND('201819 DATA'!BC228="*",$C228&gt;=400),"*",IF($C228&gt;=400,ROUND('201819 DATA'!BC228/$C228,2),"")))</f>
        <v>0.01</v>
      </c>
      <c r="AE228" s="289">
        <f>IF(OR($C228="*",$C228&lt;400),"",IF(AND('201819 DATA'!BD228="*",$C228&gt;=400),"*",IF($C228&gt;=400,ROUND('201819 DATA'!BD228/$C228,2),"")))</f>
        <v>0</v>
      </c>
      <c r="AF228" s="289">
        <f>IF(OR($C228="*",$C228&lt;400),"",IF(AND('201819 DATA'!BE228="*",$C228&gt;=400),"*",IF($C228&gt;=400,ROUND('201819 DATA'!BE228/$C228,2),"")))</f>
        <v>0.01</v>
      </c>
      <c r="AG228" s="289">
        <f>IF(OR($C228="*",$C228&lt;400),"",IF(AND('201819 DATA'!BF228="*",$C228&gt;=400),"*",IF($C228&gt;=400,ROUND('201819 DATA'!BF228/$C228,2),"")))</f>
        <v>0.05</v>
      </c>
      <c r="AH228" s="289">
        <f>IF(OR($C228="*",$C228&lt;400),"",IF(AND('201819 DATA'!BG228="*",$C228&gt;=400),"*",IF($C228&gt;=400,ROUND('201819 DATA'!BG228/$C228,2),"")))</f>
        <v>0.62</v>
      </c>
      <c r="AI228" s="289" t="str">
        <f>IF(OR($C228="*",$C228&lt;400),"",IF(AND('201819 DATA'!BH228="*",$C228&gt;=400),"*",IF($C228&gt;=400,ROUND('201819 DATA'!BH228/$C228,2),"")))</f>
        <v>*</v>
      </c>
      <c r="AJ228" s="289">
        <f>IF(OR($C228="*",$C228&lt;400),"",IF(AND('201819 DATA'!BI228="*",$C228&gt;=400),"*",IF($C228&gt;=400,ROUND('201819 DATA'!BI228/$C228,2),"")))</f>
        <v>0</v>
      </c>
      <c r="AK228" s="289">
        <f>IF(OR($C228="*",$C228&lt;400),"",IF(AND('201819 DATA'!BJ228="*",$C228&gt;=400),"*",IF($C228&gt;=400,ROUND('201819 DATA'!BJ228/$C228,2),"")))</f>
        <v>0</v>
      </c>
      <c r="AL228" s="289">
        <f>IF(OR($C228="*",$C228&lt;400),"",IF(AND('201819 DATA'!BK228="*",$C228&gt;=400),"*",IF($C228&gt;=400,ROUND('201819 DATA'!BK228/$C228,2),"")))</f>
        <v>0</v>
      </c>
      <c r="AM228" s="289">
        <f>IF(OR($C228="*",$C228&lt;400),"",IF(AND('201819 DATA'!BL228="*",$C228&gt;=400),"*",IF($C228&gt;=400,ROUND('201819 DATA'!BL228/$C228,2),"")))</f>
        <v>0</v>
      </c>
      <c r="AN228" s="289">
        <f>IF(OR($C228="*",$C228&lt;400),"",IF(AND('201819 DATA'!BM228="*",$C228&gt;=400),"*",IF($C228&gt;=400,ROUND('201819 DATA'!BM228/$C228,2),"")))</f>
        <v>0</v>
      </c>
      <c r="AO228" s="289">
        <f>IF(OR($C228="*",$C228&lt;400),"",IF(AND('201819 DATA'!BN228="*",$C228&gt;=400),"*",IF($C228&gt;=400,ROUND('201819 DATA'!BN228/$C228,2),"")))</f>
        <v>0</v>
      </c>
      <c r="AP228" s="289">
        <f>IF(OR($C228="*",$C228&lt;400),"",IF(AND('201819 DATA'!BO228="*",$C228&gt;=400),"*",IF($C228&gt;=400,ROUND('201819 DATA'!BO228/$C228,2),"")))</f>
        <v>0</v>
      </c>
      <c r="AQ228" s="289">
        <f>IF(OR($C228="*",$C228&lt;400),"",IF(AND('201819 DATA'!BP228="*",$C228&gt;=400),"*",IF($C228&gt;=400,ROUND('201819 DATA'!BP228/$C228,2),"")))</f>
        <v>0</v>
      </c>
      <c r="AR228" s="289">
        <f>IF(OR($C228="*",$C228&lt;400),"",IF(AND('201819 DATA'!BQ228="*",$C228&gt;=400),"*",IF($C228&gt;=400,ROUND('201819 DATA'!BQ228/$C228,2),"")))</f>
        <v>0</v>
      </c>
      <c r="AS228" s="289">
        <f>IF(OR($C228="*",$C228&lt;400),"",IF(AND('201819 DATA'!BR228="*",$C228&gt;=400),"*",IF($C228&gt;=400,ROUND('201819 DATA'!BR228/$C228,2),"")))</f>
        <v>0</v>
      </c>
      <c r="AT228" s="289">
        <f>IF(OR($C228="*",$C228&lt;400),"",IF(AND('201819 DATA'!BS228="*",$C228&gt;=400),"*",IF($C228&gt;=400,ROUND('201819 DATA'!BS228/$C228,2),"")))</f>
        <v>0</v>
      </c>
      <c r="AU228" s="289">
        <f>IF(OR($C228="*",$C228&lt;400),"",IF(AND('201819 DATA'!BT228="*",$C228&gt;=400),"*",IF($C228&gt;=400,ROUND('201819 DATA'!BT228/$C228,2),"")))</f>
        <v>0.3</v>
      </c>
      <c r="AV228" s="289">
        <f>IF(OR($C228="*",$C228&lt;400),"",IF(AND('201819 DATA'!BU228="*",$C228&gt;=400),"*",IF($C228&gt;=400,ROUND('201819 DATA'!BU228/$C228,2),"")))</f>
        <v>0</v>
      </c>
      <c r="AW228" s="289">
        <f>IF(OR($C228="*",$C228&lt;400),"",IF(AND('201819 DATA'!BV228="*",$C228&gt;=400),"*",IF($C228&gt;=400,ROUND('201819 DATA'!BV228/$C228,2),"")))</f>
        <v>0</v>
      </c>
      <c r="AX228" s="289">
        <f>IF(OR($C228="*",$C228&lt;400),"",IF(AND('201819 DATA'!BW228="*",$C228&gt;=400),"*",IF($C228&gt;=400,ROUND('201819 DATA'!BW228/$C228,2),"")))</f>
        <v>0.01</v>
      </c>
    </row>
    <row r="229" spans="1:50" x14ac:dyDescent="0.2">
      <c r="A229" s="13" t="s">
        <v>48</v>
      </c>
      <c r="B229" s="287">
        <f>'201819 DATA'!B229</f>
        <v>8425</v>
      </c>
      <c r="C229" s="288">
        <f>'201819 DATA'!C229</f>
        <v>7905</v>
      </c>
      <c r="D229" s="293">
        <f>'201819 DATA'!FN229</f>
        <v>7900</v>
      </c>
      <c r="G229" s="295">
        <f t="shared" si="3"/>
        <v>0.94</v>
      </c>
      <c r="H229" s="289">
        <f>IF(OR($C229="*",$C229&lt;400),"",IF(AND('201819 DATA'!F229="*",$C229&gt;=400),"*",IF($C229&gt;=400,ROUND('201819 DATA'!F229/$C229,2),"")))</f>
        <v>0</v>
      </c>
      <c r="I229" s="296">
        <f>IF(OR($B229="*",$B229&lt;400),"",IF(AND('201819 DATA'!Y229="*",$B229&gt;=400),"*",IF($B229&gt;=400,ROUND('201819 DATA'!Y229/$B229,2),"")))</f>
        <v>0</v>
      </c>
      <c r="J229" s="296">
        <f>IF(OR($B229="*",$B229&lt;400),"",IF(AND('201819 DATA'!Z229="*",$B229&gt;=400),"*",IF($B229&gt;=400,ROUND('201819 DATA'!Z229/$B229,2),"")))</f>
        <v>0.08</v>
      </c>
      <c r="K229" s="296">
        <f>IF(OR($B229="*",$B229&lt;400),"",IF(AND('201819 DATA'!AA229="*",$B229&gt;=400),"*",IF($B229&gt;=400,ROUND('201819 DATA'!AA229/$B229,2),"")))</f>
        <v>0.24</v>
      </c>
      <c r="L229" s="296">
        <f>IF(OR($B229="*",$B229&lt;400),"",IF(AND('201819 DATA'!AB229="*",$B229&gt;=400),"*",IF($B229&gt;=400,ROUND('201819 DATA'!AB229/$B229,2),"")))</f>
        <v>0.3</v>
      </c>
      <c r="M229" s="296">
        <f>IF(OR($B229="*",$B229&lt;400),"",IF(AND('201819 DATA'!AC229="*",$B229&gt;=400),"*",IF($B229&gt;=400,ROUND('201819 DATA'!AC229/$B229,2),"")))</f>
        <v>0.26</v>
      </c>
      <c r="N229" s="296">
        <f>IF(OR($B229="*",$B229&lt;400),"",IF(AND('201819 DATA'!AD229="*",$B229&gt;=400),"*",IF($B229&gt;=400,ROUND('201819 DATA'!AD229/$B229,2),"")))</f>
        <v>0.12</v>
      </c>
      <c r="O229" s="296">
        <f>IF(OR($B229="*",$B229&lt;400),"",IF(AND('201819 DATA'!AE229="*",$B229&gt;=400),"*",IF($B229&gt;=400,ROUND('201819 DATA'!AE229/$B229,2),"")))</f>
        <v>0</v>
      </c>
      <c r="P229" s="297"/>
      <c r="Q229" s="296">
        <f>IF(OR($B229="*",$B229&lt;400),"",IF(AND('201819 DATA'!FL229="*",$B229&gt;=400),"*",IF($B229&gt;=400,ROUND('201819 DATA'!FL229/$B229,2),"")))</f>
        <v>0.96</v>
      </c>
      <c r="R229" s="289">
        <f>IF(OR($C229="*",$C229&lt;400),"",IF(AND('201819 DATA'!F229="*",$C229&gt;=400),"*",IF($C229&gt;=400,ROUND('201819 DATA'!F229/$C229,2),"")))</f>
        <v>0</v>
      </c>
      <c r="S229" s="289">
        <f>IF(OR($C229="*",$C229&lt;400),"",IF(AND('201819 DATA'!G229="*",$C229&gt;=400),"*",IF($C229&gt;=400,ROUND('201819 DATA'!G229/$C229,2),"")))</f>
        <v>0</v>
      </c>
      <c r="T229" s="289">
        <f>IF(OR($C229="*",$C229&lt;400),"",IF(AND('201819 DATA'!H229="*",$C229&gt;=400),"*",IF($C229&gt;=400,ROUND('201819 DATA'!H229/$C229,2),"")))</f>
        <v>1</v>
      </c>
      <c r="U229" s="289">
        <f>IF(OR($C229="*",$C229&lt;400),"",IF(AND('201819 DATA'!FM229="*",$C229&gt;=400),"*",IF($C229&gt;=400,ROUND('201819 DATA'!FM229/$C229,2),"")))</f>
        <v>0</v>
      </c>
      <c r="V229" s="312">
        <f>IF(OR($D229="*",$D229&lt;400),"",IF(AND('201819 DATA'!M229="*",$D229&gt;=400),"*",IF($D229&gt;=400,ROUND('201819 DATA'!M229/$D229,2),"")))</f>
        <v>0.77</v>
      </c>
      <c r="W229" s="312">
        <f>IF(OR($D229="*",$D229&lt;400),"",IF(AND('201819 DATA'!N229="*",$D229&gt;=400),"*",IF($D229&gt;=400,ROUND('201819 DATA'!N229/$D229,2),"")))</f>
        <v>0.17</v>
      </c>
      <c r="X229" s="312">
        <f>IF(OR($D229="*",$D229&lt;400),"",IF(AND('201819 DATA'!O229="*",$D229&gt;=400),"*",IF($D229&gt;=400,ROUND('201819 DATA'!O229/$D229,2),"")))</f>
        <v>0.05</v>
      </c>
      <c r="Y229" s="312">
        <f>IF(OR($D229="*",$D229&lt;400),"",IF(AND('201819 DATA'!P229="*",$D229&gt;=400),"*",IF($D229&gt;=400,ROUND('201819 DATA'!P229/$D229,2),"")))</f>
        <v>0.02</v>
      </c>
      <c r="Z229" s="312" t="str">
        <f>IF(OR($D229="*",$D229&lt;400),"",IF(AND('201819 DATA'!Q229="*",$D229&gt;=400),"*",IF($D229&gt;=400,ROUND('201819 DATA'!Q229/$D229,2),"")))</f>
        <v>*</v>
      </c>
      <c r="AA229" s="312" t="str">
        <f>IF(OR($D229="*",$D229&lt;400),"",IF(AND('201819 DATA'!R229="*",$D229&gt;=400),"*",IF($D229&gt;=400,ROUND('201819 DATA'!R229/$D229,2),"")))</f>
        <v>*</v>
      </c>
      <c r="AB229" s="312">
        <f>IF(OR($D229="*",$D229&lt;400),"",IF(AND('201819 DATA'!S229="*",$D229&gt;=400),"*",IF($D229&gt;=400,ROUND('201819 DATA'!S229/$D229,2),"")))</f>
        <v>0</v>
      </c>
      <c r="AC229" s="312">
        <f>IF(OR($D229="*",$D229&lt;400),"",IF(AND('201819 DATA'!T229="*",$D229&gt;=400),"*",IF($D229&gt;=400,ROUND('201819 DATA'!T229/$D229,2),"")))</f>
        <v>0</v>
      </c>
      <c r="AD229" s="289">
        <f>IF(OR($C229="*",$C229&lt;400),"",IF(AND('201819 DATA'!BC229="*",$C229&gt;=400),"*",IF($C229&gt;=400,ROUND('201819 DATA'!BC229/$C229,2),"")))</f>
        <v>0.02</v>
      </c>
      <c r="AE229" s="289">
        <f>IF(OR($C229="*",$C229&lt;400),"",IF(AND('201819 DATA'!BD229="*",$C229&gt;=400),"*",IF($C229&gt;=400,ROUND('201819 DATA'!BD229/$C229,2),"")))</f>
        <v>0.04</v>
      </c>
      <c r="AF229" s="289">
        <f>IF(OR($C229="*",$C229&lt;400),"",IF(AND('201819 DATA'!BE229="*",$C229&gt;=400),"*",IF($C229&gt;=400,ROUND('201819 DATA'!BE229/$C229,2),"")))</f>
        <v>0.01</v>
      </c>
      <c r="AG229" s="289" t="str">
        <f>IF(OR($C229="*",$C229&lt;400),"",IF(AND('201819 DATA'!BF229="*",$C229&gt;=400),"*",IF($C229&gt;=400,ROUND('201819 DATA'!BF229/$C229,2),"")))</f>
        <v>*</v>
      </c>
      <c r="AH229" s="289">
        <f>IF(OR($C229="*",$C229&lt;400),"",IF(AND('201819 DATA'!BG229="*",$C229&gt;=400),"*",IF($C229&gt;=400,ROUND('201819 DATA'!BG229/$C229,2),"")))</f>
        <v>0</v>
      </c>
      <c r="AI229" s="289">
        <f>IF(OR($C229="*",$C229&lt;400),"",IF(AND('201819 DATA'!BH229="*",$C229&gt;=400),"*",IF($C229&gt;=400,ROUND('201819 DATA'!BH229/$C229,2),"")))</f>
        <v>0.03</v>
      </c>
      <c r="AJ229" s="289">
        <f>IF(OR($C229="*",$C229&lt;400),"",IF(AND('201819 DATA'!BI229="*",$C229&gt;=400),"*",IF($C229&gt;=400,ROUND('201819 DATA'!BI229/$C229,2),"")))</f>
        <v>0.09</v>
      </c>
      <c r="AK229" s="289">
        <f>IF(OR($C229="*",$C229&lt;400),"",IF(AND('201819 DATA'!BJ229="*",$C229&gt;=400),"*",IF($C229&gt;=400,ROUND('201819 DATA'!BJ229/$C229,2),"")))</f>
        <v>0</v>
      </c>
      <c r="AL229" s="289">
        <f>IF(OR($C229="*",$C229&lt;400),"",IF(AND('201819 DATA'!BK229="*",$C229&gt;=400),"*",IF($C229&gt;=400,ROUND('201819 DATA'!BK229/$C229,2),"")))</f>
        <v>0</v>
      </c>
      <c r="AM229" s="289" t="str">
        <f>IF(OR($C229="*",$C229&lt;400),"",IF(AND('201819 DATA'!BL229="*",$C229&gt;=400),"*",IF($C229&gt;=400,ROUND('201819 DATA'!BL229/$C229,2),"")))</f>
        <v>*</v>
      </c>
      <c r="AN229" s="289">
        <f>IF(OR($C229="*",$C229&lt;400),"",IF(AND('201819 DATA'!BM229="*",$C229&gt;=400),"*",IF($C229&gt;=400,ROUND('201819 DATA'!BM229/$C229,2),"")))</f>
        <v>0.44</v>
      </c>
      <c r="AO229" s="289">
        <f>IF(OR($C229="*",$C229&lt;400),"",IF(AND('201819 DATA'!BN229="*",$C229&gt;=400),"*",IF($C229&gt;=400,ROUND('201819 DATA'!BN229/$C229,2),"")))</f>
        <v>0.04</v>
      </c>
      <c r="AP229" s="289">
        <f>IF(OR($C229="*",$C229&lt;400),"",IF(AND('201819 DATA'!BO229="*",$C229&gt;=400),"*",IF($C229&gt;=400,ROUND('201819 DATA'!BO229/$C229,2),"")))</f>
        <v>0.22</v>
      </c>
      <c r="AQ229" s="289">
        <f>IF(OR($C229="*",$C229&lt;400),"",IF(AND('201819 DATA'!BP229="*",$C229&gt;=400),"*",IF($C229&gt;=400,ROUND('201819 DATA'!BP229/$C229,2),"")))</f>
        <v>0.02</v>
      </c>
      <c r="AR229" s="289" t="str">
        <f>IF(OR($C229="*",$C229&lt;400),"",IF(AND('201819 DATA'!BQ229="*",$C229&gt;=400),"*",IF($C229&gt;=400,ROUND('201819 DATA'!BQ229/$C229,2),"")))</f>
        <v>*</v>
      </c>
      <c r="AS229" s="289">
        <f>IF(OR($C229="*",$C229&lt;400),"",IF(AND('201819 DATA'!BR229="*",$C229&gt;=400),"*",IF($C229&gt;=400,ROUND('201819 DATA'!BR229/$C229,2),"")))</f>
        <v>0</v>
      </c>
      <c r="AT229" s="289" t="str">
        <f>IF(OR($C229="*",$C229&lt;400),"",IF(AND('201819 DATA'!BS229="*",$C229&gt;=400),"*",IF($C229&gt;=400,ROUND('201819 DATA'!BS229/$C229,2),"")))</f>
        <v>*</v>
      </c>
      <c r="AU229" s="289">
        <f>IF(OR($C229="*",$C229&lt;400),"",IF(AND('201819 DATA'!BT229="*",$C229&gt;=400),"*",IF($C229&gt;=400,ROUND('201819 DATA'!BT229/$C229,2),"")))</f>
        <v>0.08</v>
      </c>
      <c r="AV229" s="289" t="str">
        <f>IF(OR($C229="*",$C229&lt;400),"",IF(AND('201819 DATA'!BU229="*",$C229&gt;=400),"*",IF($C229&gt;=400,ROUND('201819 DATA'!BU229/$C229,2),"")))</f>
        <v>*</v>
      </c>
      <c r="AW229" s="289">
        <f>IF(OR($C229="*",$C229&lt;400),"",IF(AND('201819 DATA'!BV229="*",$C229&gt;=400),"*",IF($C229&gt;=400,ROUND('201819 DATA'!BV229/$C229,2),"")))</f>
        <v>0</v>
      </c>
      <c r="AX229" s="289">
        <f>IF(OR($C229="*",$C229&lt;400),"",IF(AND('201819 DATA'!BW229="*",$C229&gt;=400),"*",IF($C229&gt;=400,ROUND('201819 DATA'!BW229/$C229,2),"")))</f>
        <v>0.02</v>
      </c>
    </row>
    <row r="230" spans="1:50" x14ac:dyDescent="0.2">
      <c r="A230" s="13" t="s">
        <v>371</v>
      </c>
      <c r="B230" s="287">
        <f>'201819 DATA'!B230</f>
        <v>95235</v>
      </c>
      <c r="C230" s="288">
        <f>'201819 DATA'!C230</f>
        <v>80620</v>
      </c>
      <c r="D230" s="293">
        <f>'201819 DATA'!FN230</f>
        <v>15950</v>
      </c>
      <c r="G230" s="295">
        <f t="shared" si="3"/>
        <v>0.85</v>
      </c>
      <c r="H230" s="289">
        <f>IF(OR($C230="*",$C230&lt;400),"",IF(AND('201819 DATA'!F230="*",$C230&gt;=400),"*",IF($C230&gt;=400,ROUND('201819 DATA'!F230/$C230,2),"")))</f>
        <v>0.44</v>
      </c>
      <c r="I230" s="296">
        <f>IF(OR($B230="*",$B230&lt;400),"",IF(AND('201819 DATA'!Y230="*",$B230&gt;=400),"*",IF($B230&gt;=400,ROUND('201819 DATA'!Y230/$B230,2),"")))</f>
        <v>0.18</v>
      </c>
      <c r="J230" s="296">
        <f>IF(OR($B230="*",$B230&lt;400),"",IF(AND('201819 DATA'!Z230="*",$B230&gt;=400),"*",IF($B230&gt;=400,ROUND('201819 DATA'!Z230/$B230,2),"")))</f>
        <v>0.09</v>
      </c>
      <c r="K230" s="296">
        <f>IF(OR($B230="*",$B230&lt;400),"",IF(AND('201819 DATA'!AA230="*",$B230&gt;=400),"*",IF($B230&gt;=400,ROUND('201819 DATA'!AA230/$B230,2),"")))</f>
        <v>0.13</v>
      </c>
      <c r="L230" s="296">
        <f>IF(OR($B230="*",$B230&lt;400),"",IF(AND('201819 DATA'!AB230="*",$B230&gt;=400),"*",IF($B230&gt;=400,ROUND('201819 DATA'!AB230/$B230,2),"")))</f>
        <v>0.16</v>
      </c>
      <c r="M230" s="296">
        <f>IF(OR($B230="*",$B230&lt;400),"",IF(AND('201819 DATA'!AC230="*",$B230&gt;=400),"*",IF($B230&gt;=400,ROUND('201819 DATA'!AC230/$B230,2),"")))</f>
        <v>0.18</v>
      </c>
      <c r="N230" s="296">
        <f>IF(OR($B230="*",$B230&lt;400),"",IF(AND('201819 DATA'!AD230="*",$B230&gt;=400),"*",IF($B230&gt;=400,ROUND('201819 DATA'!AD230/$B230,2),"")))</f>
        <v>0.19</v>
      </c>
      <c r="O230" s="296">
        <f>IF(OR($B230="*",$B230&lt;400),"",IF(AND('201819 DATA'!AE230="*",$B230&gt;=400),"*",IF($B230&gt;=400,ROUND('201819 DATA'!AE230/$B230,2),"")))</f>
        <v>0.03</v>
      </c>
      <c r="P230" s="297"/>
      <c r="Q230" s="296">
        <f>IF(OR($B230="*",$B230&lt;400),"",IF(AND('201819 DATA'!FL230="*",$B230&gt;=400),"*",IF($B230&gt;=400,ROUND('201819 DATA'!FL230/$B230,2),"")))</f>
        <v>0.56000000000000005</v>
      </c>
      <c r="R230" s="289">
        <f>IF(OR($C230="*",$C230&lt;400),"",IF(AND('201819 DATA'!F230="*",$C230&gt;=400),"*",IF($C230&gt;=400,ROUND('201819 DATA'!F230/$C230,2),"")))</f>
        <v>0.44</v>
      </c>
      <c r="S230" s="289">
        <f>IF(OR($C230="*",$C230&lt;400),"",IF(AND('201819 DATA'!G230="*",$C230&gt;=400),"*",IF($C230&gt;=400,ROUND('201819 DATA'!G230/$C230,2),"")))</f>
        <v>0.16</v>
      </c>
      <c r="T230" s="289">
        <f>IF(OR($C230="*",$C230&lt;400),"",IF(AND('201819 DATA'!H230="*",$C230&gt;=400),"*",IF($C230&gt;=400,ROUND('201819 DATA'!H230/$C230,2),"")))</f>
        <v>0.26</v>
      </c>
      <c r="U230" s="289">
        <f>IF(OR($C230="*",$C230&lt;400),"",IF(AND('201819 DATA'!FM230="*",$C230&gt;=400),"*",IF($C230&gt;=400,ROUND('201819 DATA'!FM230/$C230,2),"")))</f>
        <v>0.14000000000000001</v>
      </c>
      <c r="V230" s="312">
        <f>IF(OR($D230="*",$D230&lt;400),"",IF(AND('201819 DATA'!M230="*",$D230&gt;=400),"*",IF($D230&gt;=400,ROUND('201819 DATA'!M230/$D230,2),"")))</f>
        <v>0.43</v>
      </c>
      <c r="W230" s="312">
        <f>IF(OR($D230="*",$D230&lt;400),"",IF(AND('201819 DATA'!N230="*",$D230&gt;=400),"*",IF($D230&gt;=400,ROUND('201819 DATA'!N230/$D230,2),"")))</f>
        <v>0.25</v>
      </c>
      <c r="X230" s="312">
        <f>IF(OR($D230="*",$D230&lt;400),"",IF(AND('201819 DATA'!O230="*",$D230&gt;=400),"*",IF($D230&gt;=400,ROUND('201819 DATA'!O230/$D230,2),"")))</f>
        <v>0.11</v>
      </c>
      <c r="Y230" s="312">
        <f>IF(OR($D230="*",$D230&lt;400),"",IF(AND('201819 DATA'!P230="*",$D230&gt;=400),"*",IF($D230&gt;=400,ROUND('201819 DATA'!P230/$D230,2),"")))</f>
        <v>0.17</v>
      </c>
      <c r="Z230" s="312">
        <f>IF(OR($D230="*",$D230&lt;400),"",IF(AND('201819 DATA'!Q230="*",$D230&gt;=400),"*",IF($D230&gt;=400,ROUND('201819 DATA'!Q230/$D230,2),"")))</f>
        <v>0.04</v>
      </c>
      <c r="AA230" s="312">
        <f>IF(OR($D230="*",$D230&lt;400),"",IF(AND('201819 DATA'!R230="*",$D230&gt;=400),"*",IF($D230&gt;=400,ROUND('201819 DATA'!R230/$D230,2),"")))</f>
        <v>0.01</v>
      </c>
      <c r="AB230" s="312">
        <f>IF(OR($D230="*",$D230&lt;400),"",IF(AND('201819 DATA'!S230="*",$D230&gt;=400),"*",IF($D230&gt;=400,ROUND('201819 DATA'!S230/$D230,2),"")))</f>
        <v>0</v>
      </c>
      <c r="AC230" s="312">
        <f>IF(OR($D230="*",$D230&lt;400),"",IF(AND('201819 DATA'!T230="*",$D230&gt;=400),"*",IF($D230&gt;=400,ROUND('201819 DATA'!T230/$D230,2),"")))</f>
        <v>0</v>
      </c>
      <c r="AD230" s="289">
        <f>IF(OR($C230="*",$C230&lt;400),"",IF(AND('201819 DATA'!BC230="*",$C230&gt;=400),"*",IF($C230&gt;=400,ROUND('201819 DATA'!BC230/$C230,2),"")))</f>
        <v>0.04</v>
      </c>
      <c r="AE230" s="289">
        <f>IF(OR($C230="*",$C230&lt;400),"",IF(AND('201819 DATA'!BD230="*",$C230&gt;=400),"*",IF($C230&gt;=400,ROUND('201819 DATA'!BD230/$C230,2),"")))</f>
        <v>0.12</v>
      </c>
      <c r="AF230" s="289">
        <f>IF(OR($C230="*",$C230&lt;400),"",IF(AND('201819 DATA'!BE230="*",$C230&gt;=400),"*",IF($C230&gt;=400,ROUND('201819 DATA'!BE230/$C230,2),"")))</f>
        <v>0.03</v>
      </c>
      <c r="AG230" s="289">
        <f>IF(OR($C230="*",$C230&lt;400),"",IF(AND('201819 DATA'!BF230="*",$C230&gt;=400),"*",IF($C230&gt;=400,ROUND('201819 DATA'!BF230/$C230,2),"")))</f>
        <v>0.02</v>
      </c>
      <c r="AH230" s="289">
        <f>IF(OR($C230="*",$C230&lt;400),"",IF(AND('201819 DATA'!BG230="*",$C230&gt;=400),"*",IF($C230&gt;=400,ROUND('201819 DATA'!BG230/$C230,2),"")))</f>
        <v>0.01</v>
      </c>
      <c r="AI230" s="289">
        <f>IF(OR($C230="*",$C230&lt;400),"",IF(AND('201819 DATA'!BH230="*",$C230&gt;=400),"*",IF($C230&gt;=400,ROUND('201819 DATA'!BH230/$C230,2),"")))</f>
        <v>0.01</v>
      </c>
      <c r="AJ230" s="289">
        <f>IF(OR($C230="*",$C230&lt;400),"",IF(AND('201819 DATA'!BI230="*",$C230&gt;=400),"*",IF($C230&gt;=400,ROUND('201819 DATA'!BI230/$C230,2),"")))</f>
        <v>0.06</v>
      </c>
      <c r="AK230" s="289">
        <f>IF(OR($C230="*",$C230&lt;400),"",IF(AND('201819 DATA'!BJ230="*",$C230&gt;=400),"*",IF($C230&gt;=400,ROUND('201819 DATA'!BJ230/$C230,2),"")))</f>
        <v>0</v>
      </c>
      <c r="AL230" s="289">
        <f>IF(OR($C230="*",$C230&lt;400),"",IF(AND('201819 DATA'!BK230="*",$C230&gt;=400),"*",IF($C230&gt;=400,ROUND('201819 DATA'!BK230/$C230,2),"")))</f>
        <v>0.04</v>
      </c>
      <c r="AM230" s="289">
        <f>IF(OR($C230="*",$C230&lt;400),"",IF(AND('201819 DATA'!BL230="*",$C230&gt;=400),"*",IF($C230&gt;=400,ROUND('201819 DATA'!BL230/$C230,2),"")))</f>
        <v>7.0000000000000007E-2</v>
      </c>
      <c r="AN230" s="289">
        <f>IF(OR($C230="*",$C230&lt;400),"",IF(AND('201819 DATA'!BM230="*",$C230&gt;=400),"*",IF($C230&gt;=400,ROUND('201819 DATA'!BM230/$C230,2),"")))</f>
        <v>0.12</v>
      </c>
      <c r="AO230" s="289">
        <f>IF(OR($C230="*",$C230&lt;400),"",IF(AND('201819 DATA'!BN230="*",$C230&gt;=400),"*",IF($C230&gt;=400,ROUND('201819 DATA'!BN230/$C230,2),"")))</f>
        <v>0.02</v>
      </c>
      <c r="AP230" s="289">
        <f>IF(OR($C230="*",$C230&lt;400),"",IF(AND('201819 DATA'!BO230="*",$C230&gt;=400),"*",IF($C230&gt;=400,ROUND('201819 DATA'!BO230/$C230,2),"")))</f>
        <v>0.05</v>
      </c>
      <c r="AQ230" s="289">
        <f>IF(OR($C230="*",$C230&lt;400),"",IF(AND('201819 DATA'!BP230="*",$C230&gt;=400),"*",IF($C230&gt;=400,ROUND('201819 DATA'!BP230/$C230,2),"")))</f>
        <v>7.0000000000000007E-2</v>
      </c>
      <c r="AR230" s="289">
        <f>IF(OR($C230="*",$C230&lt;400),"",IF(AND('201819 DATA'!BQ230="*",$C230&gt;=400),"*",IF($C230&gt;=400,ROUND('201819 DATA'!BQ230/$C230,2),"")))</f>
        <v>0.08</v>
      </c>
      <c r="AS230" s="289">
        <f>IF(OR($C230="*",$C230&lt;400),"",IF(AND('201819 DATA'!BR230="*",$C230&gt;=400),"*",IF($C230&gt;=400,ROUND('201819 DATA'!BR230/$C230,2),"")))</f>
        <v>0.03</v>
      </c>
      <c r="AT230" s="289">
        <f>IF(OR($C230="*",$C230&lt;400),"",IF(AND('201819 DATA'!BS230="*",$C230&gt;=400),"*",IF($C230&gt;=400,ROUND('201819 DATA'!BS230/$C230,2),"")))</f>
        <v>0</v>
      </c>
      <c r="AU230" s="289">
        <f>IF(OR($C230="*",$C230&lt;400),"",IF(AND('201819 DATA'!BT230="*",$C230&gt;=400),"*",IF($C230&gt;=400,ROUND('201819 DATA'!BT230/$C230,2),"")))</f>
        <v>0.11</v>
      </c>
      <c r="AV230" s="289">
        <f>IF(OR($C230="*",$C230&lt;400),"",IF(AND('201819 DATA'!BU230="*",$C230&gt;=400),"*",IF($C230&gt;=400,ROUND('201819 DATA'!BU230/$C230,2),"")))</f>
        <v>0.05</v>
      </c>
      <c r="AW230" s="289">
        <f>IF(OR($C230="*",$C230&lt;400),"",IF(AND('201819 DATA'!BV230="*",$C230&gt;=400),"*",IF($C230&gt;=400,ROUND('201819 DATA'!BV230/$C230,2),"")))</f>
        <v>0</v>
      </c>
      <c r="AX230" s="289">
        <f>IF(OR($C230="*",$C230&lt;400),"",IF(AND('201819 DATA'!BW230="*",$C230&gt;=400),"*",IF($C230&gt;=400,ROUND('201819 DATA'!BW230/$C230,2),"")))</f>
        <v>0.06</v>
      </c>
    </row>
    <row r="231" spans="1:50" x14ac:dyDescent="0.2">
      <c r="A231" s="13" t="s">
        <v>447</v>
      </c>
      <c r="B231" s="287">
        <f>'201819 DATA'!B231</f>
        <v>2680</v>
      </c>
      <c r="C231" s="288">
        <f>'201819 DATA'!C231</f>
        <v>2395</v>
      </c>
      <c r="D231" s="293">
        <f>'201819 DATA'!FN231</f>
        <v>0</v>
      </c>
      <c r="G231" s="295">
        <f t="shared" si="3"/>
        <v>0.89</v>
      </c>
      <c r="H231" s="289">
        <f>IF(OR($C231="*",$C231&lt;400),"",IF(AND('201819 DATA'!F231="*",$C231&gt;=400),"*",IF($C231&gt;=400,ROUND('201819 DATA'!F231/$C231,2),"")))</f>
        <v>0.54</v>
      </c>
      <c r="I231" s="296">
        <f>IF(OR($B231="*",$B231&lt;400),"",IF(AND('201819 DATA'!Y231="*",$B231&gt;=400),"*",IF($B231&gt;=400,ROUND('201819 DATA'!Y231/$B231,2),"")))</f>
        <v>0.17</v>
      </c>
      <c r="J231" s="296">
        <f>IF(OR($B231="*",$B231&lt;400),"",IF(AND('201819 DATA'!Z231="*",$B231&gt;=400),"*",IF($B231&gt;=400,ROUND('201819 DATA'!Z231/$B231,2),"")))</f>
        <v>0.28000000000000003</v>
      </c>
      <c r="K231" s="296">
        <f>IF(OR($B231="*",$B231&lt;400),"",IF(AND('201819 DATA'!AA231="*",$B231&gt;=400),"*",IF($B231&gt;=400,ROUND('201819 DATA'!AA231/$B231,2),"")))</f>
        <v>0.2</v>
      </c>
      <c r="L231" s="296">
        <f>IF(OR($B231="*",$B231&lt;400),"",IF(AND('201819 DATA'!AB231="*",$B231&gt;=400),"*",IF($B231&gt;=400,ROUND('201819 DATA'!AB231/$B231,2),"")))</f>
        <v>0.16</v>
      </c>
      <c r="M231" s="296">
        <f>IF(OR($B231="*",$B231&lt;400),"",IF(AND('201819 DATA'!AC231="*",$B231&gt;=400),"*",IF($B231&gt;=400,ROUND('201819 DATA'!AC231/$B231,2),"")))</f>
        <v>0.09</v>
      </c>
      <c r="N231" s="296">
        <f>IF(OR($B231="*",$B231&lt;400),"",IF(AND('201819 DATA'!AD231="*",$B231&gt;=400),"*",IF($B231&gt;=400,ROUND('201819 DATA'!AD231/$B231,2),"")))</f>
        <v>0.09</v>
      </c>
      <c r="O231" s="296">
        <f>IF(OR($B231="*",$B231&lt;400),"",IF(AND('201819 DATA'!AE231="*",$B231&gt;=400),"*",IF($B231&gt;=400,ROUND('201819 DATA'!AE231/$B231,2),"")))</f>
        <v>0.01</v>
      </c>
      <c r="P231" s="297"/>
      <c r="Q231" s="296">
        <f>IF(OR($B231="*",$B231&lt;400),"",IF(AND('201819 DATA'!FL231="*",$B231&gt;=400),"*",IF($B231&gt;=400,ROUND('201819 DATA'!FL231/$B231,2),"")))</f>
        <v>0</v>
      </c>
      <c r="R231" s="289">
        <f>IF(OR($C231="*",$C231&lt;400),"",IF(AND('201819 DATA'!F231="*",$C231&gt;=400),"*",IF($C231&gt;=400,ROUND('201819 DATA'!F231/$C231,2),"")))</f>
        <v>0.54</v>
      </c>
      <c r="S231" s="289">
        <f>IF(OR($C231="*",$C231&lt;400),"",IF(AND('201819 DATA'!G231="*",$C231&gt;=400),"*",IF($C231&gt;=400,ROUND('201819 DATA'!G231/$C231,2),"")))</f>
        <v>0.42</v>
      </c>
      <c r="T231" s="289">
        <f>IF(OR($C231="*",$C231&lt;400),"",IF(AND('201819 DATA'!H231="*",$C231&gt;=400),"*",IF($C231&gt;=400,ROUND('201819 DATA'!H231/$C231,2),"")))</f>
        <v>0.02</v>
      </c>
      <c r="U231" s="289">
        <f>IF(OR($C231="*",$C231&lt;400),"",IF(AND('201819 DATA'!FM231="*",$C231&gt;=400),"*",IF($C231&gt;=400,ROUND('201819 DATA'!FM231/$C231,2),"")))</f>
        <v>0.02</v>
      </c>
      <c r="V231" s="312" t="str">
        <f>IF(OR($D231="*",$D231&lt;400),"",IF(AND('201819 DATA'!M231="*",$D231&gt;=400),"*",IF($D231&gt;=400,ROUND('201819 DATA'!M231/$D231,2),"")))</f>
        <v/>
      </c>
      <c r="W231" s="312" t="str">
        <f>IF(OR($D231="*",$D231&lt;400),"",IF(AND('201819 DATA'!N231="*",$D231&gt;=400),"*",IF($D231&gt;=400,ROUND('201819 DATA'!N231/$D231,2),"")))</f>
        <v/>
      </c>
      <c r="X231" s="312" t="str">
        <f>IF(OR($D231="*",$D231&lt;400),"",IF(AND('201819 DATA'!O231="*",$D231&gt;=400),"*",IF($D231&gt;=400,ROUND('201819 DATA'!O231/$D231,2),"")))</f>
        <v/>
      </c>
      <c r="Y231" s="312" t="str">
        <f>IF(OR($D231="*",$D231&lt;400),"",IF(AND('201819 DATA'!P231="*",$D231&gt;=400),"*",IF($D231&gt;=400,ROUND('201819 DATA'!P231/$D231,2),"")))</f>
        <v/>
      </c>
      <c r="Z231" s="312" t="str">
        <f>IF(OR($D231="*",$D231&lt;400),"",IF(AND('201819 DATA'!Q231="*",$D231&gt;=400),"*",IF($D231&gt;=400,ROUND('201819 DATA'!Q231/$D231,2),"")))</f>
        <v/>
      </c>
      <c r="AA231" s="312" t="str">
        <f>IF(OR($D231="*",$D231&lt;400),"",IF(AND('201819 DATA'!R231="*",$D231&gt;=400),"*",IF($D231&gt;=400,ROUND('201819 DATA'!R231/$D231,2),"")))</f>
        <v/>
      </c>
      <c r="AB231" s="312" t="str">
        <f>IF(OR($D231="*",$D231&lt;400),"",IF(AND('201819 DATA'!S231="*",$D231&gt;=400),"*",IF($D231&gt;=400,ROUND('201819 DATA'!S231/$D231,2),"")))</f>
        <v/>
      </c>
      <c r="AC231" s="312" t="str">
        <f>IF(OR($D231="*",$D231&lt;400),"",IF(AND('201819 DATA'!T231="*",$D231&gt;=400),"*",IF($D231&gt;=400,ROUND('201819 DATA'!T231/$D231,2),"")))</f>
        <v/>
      </c>
      <c r="AD231" s="289" t="str">
        <f>IF(OR($C231="*",$C231&lt;400),"",IF(AND('201819 DATA'!BC231="*",$C231&gt;=400),"*",IF($C231&gt;=400,ROUND('201819 DATA'!BC231/$C231,2),"")))</f>
        <v>*</v>
      </c>
      <c r="AE231" s="289">
        <f>IF(OR($C231="*",$C231&lt;400),"",IF(AND('201819 DATA'!BD231="*",$C231&gt;=400),"*",IF($C231&gt;=400,ROUND('201819 DATA'!BD231/$C231,2),"")))</f>
        <v>0</v>
      </c>
      <c r="AF231" s="289" t="str">
        <f>IF(OR($C231="*",$C231&lt;400),"",IF(AND('201819 DATA'!BE231="*",$C231&gt;=400),"*",IF($C231&gt;=400,ROUND('201819 DATA'!BE231/$C231,2),"")))</f>
        <v>*</v>
      </c>
      <c r="AG231" s="289" t="str">
        <f>IF(OR($C231="*",$C231&lt;400),"",IF(AND('201819 DATA'!BF231="*",$C231&gt;=400),"*",IF($C231&gt;=400,ROUND('201819 DATA'!BF231/$C231,2),"")))</f>
        <v>*</v>
      </c>
      <c r="AH231" s="289">
        <f>IF(OR($C231="*",$C231&lt;400),"",IF(AND('201819 DATA'!BG231="*",$C231&gt;=400),"*",IF($C231&gt;=400,ROUND('201819 DATA'!BG231/$C231,2),"")))</f>
        <v>0.56999999999999995</v>
      </c>
      <c r="AI231" s="289">
        <f>IF(OR($C231="*",$C231&lt;400),"",IF(AND('201819 DATA'!BH231="*",$C231&gt;=400),"*",IF($C231&gt;=400,ROUND('201819 DATA'!BH231/$C231,2),"")))</f>
        <v>0.05</v>
      </c>
      <c r="AJ231" s="289" t="str">
        <f>IF(OR($C231="*",$C231&lt;400),"",IF(AND('201819 DATA'!BI231="*",$C231&gt;=400),"*",IF($C231&gt;=400,ROUND('201819 DATA'!BI231/$C231,2),"")))</f>
        <v>*</v>
      </c>
      <c r="AK231" s="289" t="str">
        <f>IF(OR($C231="*",$C231&lt;400),"",IF(AND('201819 DATA'!BJ231="*",$C231&gt;=400),"*",IF($C231&gt;=400,ROUND('201819 DATA'!BJ231/$C231,2),"")))</f>
        <v>*</v>
      </c>
      <c r="AL231" s="289" t="str">
        <f>IF(OR($C231="*",$C231&lt;400),"",IF(AND('201819 DATA'!BK231="*",$C231&gt;=400),"*",IF($C231&gt;=400,ROUND('201819 DATA'!BK231/$C231,2),"")))</f>
        <v>*</v>
      </c>
      <c r="AM231" s="289" t="str">
        <f>IF(OR($C231="*",$C231&lt;400),"",IF(AND('201819 DATA'!BL231="*",$C231&gt;=400),"*",IF($C231&gt;=400,ROUND('201819 DATA'!BL231/$C231,2),"")))</f>
        <v>*</v>
      </c>
      <c r="AN231" s="289" t="str">
        <f>IF(OR($C231="*",$C231&lt;400),"",IF(AND('201819 DATA'!BM231="*",$C231&gt;=400),"*",IF($C231&gt;=400,ROUND('201819 DATA'!BM231/$C231,2),"")))</f>
        <v>*</v>
      </c>
      <c r="AO231" s="289" t="str">
        <f>IF(OR($C231="*",$C231&lt;400),"",IF(AND('201819 DATA'!BN231="*",$C231&gt;=400),"*",IF($C231&gt;=400,ROUND('201819 DATA'!BN231/$C231,2),"")))</f>
        <v>*</v>
      </c>
      <c r="AP231" s="289" t="str">
        <f>IF(OR($C231="*",$C231&lt;400),"",IF(AND('201819 DATA'!BO231="*",$C231&gt;=400),"*",IF($C231&gt;=400,ROUND('201819 DATA'!BO231/$C231,2),"")))</f>
        <v>*</v>
      </c>
      <c r="AQ231" s="289" t="str">
        <f>IF(OR($C231="*",$C231&lt;400),"",IF(AND('201819 DATA'!BP231="*",$C231&gt;=400),"*",IF($C231&gt;=400,ROUND('201819 DATA'!BP231/$C231,2),"")))</f>
        <v>*</v>
      </c>
      <c r="AR231" s="289">
        <f>IF(OR($C231="*",$C231&lt;400),"",IF(AND('201819 DATA'!BQ231="*",$C231&gt;=400),"*",IF($C231&gt;=400,ROUND('201819 DATA'!BQ231/$C231,2),"")))</f>
        <v>0</v>
      </c>
      <c r="AS231" s="289">
        <f>IF(OR($C231="*",$C231&lt;400),"",IF(AND('201819 DATA'!BR231="*",$C231&gt;=400),"*",IF($C231&gt;=400,ROUND('201819 DATA'!BR231/$C231,2),"")))</f>
        <v>0</v>
      </c>
      <c r="AT231" s="289">
        <f>IF(OR($C231="*",$C231&lt;400),"",IF(AND('201819 DATA'!BS231="*",$C231&gt;=400),"*",IF($C231&gt;=400,ROUND('201819 DATA'!BS231/$C231,2),"")))</f>
        <v>0</v>
      </c>
      <c r="AU231" s="289">
        <f>IF(OR($C231="*",$C231&lt;400),"",IF(AND('201819 DATA'!BT231="*",$C231&gt;=400),"*",IF($C231&gt;=400,ROUND('201819 DATA'!BT231/$C231,2),"")))</f>
        <v>0.08</v>
      </c>
      <c r="AV231" s="289" t="str">
        <f>IF(OR($C231="*",$C231&lt;400),"",IF(AND('201819 DATA'!BU231="*",$C231&gt;=400),"*",IF($C231&gt;=400,ROUND('201819 DATA'!BU231/$C231,2),"")))</f>
        <v>*</v>
      </c>
      <c r="AW231" s="289">
        <f>IF(OR($C231="*",$C231&lt;400),"",IF(AND('201819 DATA'!BV231="*",$C231&gt;=400),"*",IF($C231&gt;=400,ROUND('201819 DATA'!BV231/$C231,2),"")))</f>
        <v>0</v>
      </c>
      <c r="AX231" s="289">
        <f>IF(OR($C231="*",$C231&lt;400),"",IF(AND('201819 DATA'!BW231="*",$C231&gt;=400),"*",IF($C231&gt;=400,ROUND('201819 DATA'!BW231/$C231,2),"")))</f>
        <v>0.28000000000000003</v>
      </c>
    </row>
    <row r="232" spans="1:50" x14ac:dyDescent="0.2">
      <c r="A232" s="13" t="s">
        <v>215</v>
      </c>
      <c r="B232" s="287">
        <f>'201819 DATA'!B232</f>
        <v>122200</v>
      </c>
      <c r="C232" s="288">
        <f>'201819 DATA'!C232</f>
        <v>95840</v>
      </c>
      <c r="D232" s="293">
        <f>'201819 DATA'!FN232</f>
        <v>15535</v>
      </c>
      <c r="G232" s="295">
        <f t="shared" si="3"/>
        <v>0.78</v>
      </c>
      <c r="H232" s="289">
        <f>IF(OR($C232="*",$C232&lt;400),"",IF(AND('201819 DATA'!F232="*",$C232&gt;=400),"*",IF($C232&gt;=400,ROUND('201819 DATA'!F232/$C232,2),"")))</f>
        <v>0.49</v>
      </c>
      <c r="I232" s="296">
        <f>IF(OR($B232="*",$B232&lt;400),"",IF(AND('201819 DATA'!Y232="*",$B232&gt;=400),"*",IF($B232&gt;=400,ROUND('201819 DATA'!Y232/$B232,2),"")))</f>
        <v>0.1</v>
      </c>
      <c r="J232" s="296">
        <f>IF(OR($B232="*",$B232&lt;400),"",IF(AND('201819 DATA'!Z232="*",$B232&gt;=400),"*",IF($B232&gt;=400,ROUND('201819 DATA'!Z232/$B232,2),"")))</f>
        <v>0.09</v>
      </c>
      <c r="K232" s="296">
        <f>IF(OR($B232="*",$B232&lt;400),"",IF(AND('201819 DATA'!AA232="*",$B232&gt;=400),"*",IF($B232&gt;=400,ROUND('201819 DATA'!AA232/$B232,2),"")))</f>
        <v>0.12</v>
      </c>
      <c r="L232" s="296">
        <f>IF(OR($B232="*",$B232&lt;400),"",IF(AND('201819 DATA'!AB232="*",$B232&gt;=400),"*",IF($B232&gt;=400,ROUND('201819 DATA'!AB232/$B232,2),"")))</f>
        <v>0.18</v>
      </c>
      <c r="M232" s="296">
        <f>IF(OR($B232="*",$B232&lt;400),"",IF(AND('201819 DATA'!AC232="*",$B232&gt;=400),"*",IF($B232&gt;=400,ROUND('201819 DATA'!AC232/$B232,2),"")))</f>
        <v>0.25</v>
      </c>
      <c r="N232" s="296">
        <f>IF(OR($B232="*",$B232&lt;400),"",IF(AND('201819 DATA'!AD232="*",$B232&gt;=400),"*",IF($B232&gt;=400,ROUND('201819 DATA'!AD232/$B232,2),"")))</f>
        <v>0.23</v>
      </c>
      <c r="O232" s="296">
        <f>IF(OR($B232="*",$B232&lt;400),"",IF(AND('201819 DATA'!AE232="*",$B232&gt;=400),"*",IF($B232&gt;=400,ROUND('201819 DATA'!AE232/$B232,2),"")))</f>
        <v>0.03</v>
      </c>
      <c r="P232" s="297"/>
      <c r="Q232" s="296">
        <f>IF(OR($B232="*",$B232&lt;400),"",IF(AND('201819 DATA'!FL232="*",$B232&gt;=400),"*",IF($B232&gt;=400,ROUND('201819 DATA'!FL232/$B232,2),"")))</f>
        <v>0.49</v>
      </c>
      <c r="R232" s="289">
        <f>IF(OR($C232="*",$C232&lt;400),"",IF(AND('201819 DATA'!F232="*",$C232&gt;=400),"*",IF($C232&gt;=400,ROUND('201819 DATA'!F232/$C232,2),"")))</f>
        <v>0.49</v>
      </c>
      <c r="S232" s="289">
        <f>IF(OR($C232="*",$C232&lt;400),"",IF(AND('201819 DATA'!G232="*",$C232&gt;=400),"*",IF($C232&gt;=400,ROUND('201819 DATA'!G232/$C232,2),"")))</f>
        <v>0.24</v>
      </c>
      <c r="T232" s="289">
        <f>IF(OR($C232="*",$C232&lt;400),"",IF(AND('201819 DATA'!H232="*",$C232&gt;=400),"*",IF($C232&gt;=400,ROUND('201819 DATA'!H232/$C232,2),"")))</f>
        <v>0.19</v>
      </c>
      <c r="U232" s="289">
        <f>IF(OR($C232="*",$C232&lt;400),"",IF(AND('201819 DATA'!FM232="*",$C232&gt;=400),"*",IF($C232&gt;=400,ROUND('201819 DATA'!FM232/$C232,2),"")))</f>
        <v>0.08</v>
      </c>
      <c r="V232" s="312">
        <f>IF(OR($D232="*",$D232&lt;400),"",IF(AND('201819 DATA'!M232="*",$D232&gt;=400),"*",IF($D232&gt;=400,ROUND('201819 DATA'!M232/$D232,2),"")))</f>
        <v>0.43</v>
      </c>
      <c r="W232" s="312">
        <f>IF(OR($D232="*",$D232&lt;400),"",IF(AND('201819 DATA'!N232="*",$D232&gt;=400),"*",IF($D232&gt;=400,ROUND('201819 DATA'!N232/$D232,2),"")))</f>
        <v>0.26</v>
      </c>
      <c r="X232" s="312">
        <f>IF(OR($D232="*",$D232&lt;400),"",IF(AND('201819 DATA'!O232="*",$D232&gt;=400),"*",IF($D232&gt;=400,ROUND('201819 DATA'!O232/$D232,2),"")))</f>
        <v>0.13</v>
      </c>
      <c r="Y232" s="312">
        <f>IF(OR($D232="*",$D232&lt;400),"",IF(AND('201819 DATA'!P232="*",$D232&gt;=400),"*",IF($D232&gt;=400,ROUND('201819 DATA'!P232/$D232,2),"")))</f>
        <v>0.14000000000000001</v>
      </c>
      <c r="Z232" s="312">
        <f>IF(OR($D232="*",$D232&lt;400),"",IF(AND('201819 DATA'!Q232="*",$D232&gt;=400),"*",IF($D232&gt;=400,ROUND('201819 DATA'!Q232/$D232,2),"")))</f>
        <v>0.03</v>
      </c>
      <c r="AA232" s="312">
        <f>IF(OR($D232="*",$D232&lt;400),"",IF(AND('201819 DATA'!R232="*",$D232&gt;=400),"*",IF($D232&gt;=400,ROUND('201819 DATA'!R232/$D232,2),"")))</f>
        <v>0.01</v>
      </c>
      <c r="AB232" s="312">
        <f>IF(OR($D232="*",$D232&lt;400),"",IF(AND('201819 DATA'!S232="*",$D232&gt;=400),"*",IF($D232&gt;=400,ROUND('201819 DATA'!S232/$D232,2),"")))</f>
        <v>0</v>
      </c>
      <c r="AC232" s="312">
        <f>IF(OR($D232="*",$D232&lt;400),"",IF(AND('201819 DATA'!T232="*",$D232&gt;=400),"*",IF($D232&gt;=400,ROUND('201819 DATA'!T232/$D232,2),"")))</f>
        <v>0.01</v>
      </c>
      <c r="AD232" s="289">
        <f>IF(OR($C232="*",$C232&lt;400),"",IF(AND('201819 DATA'!BC232="*",$C232&gt;=400),"*",IF($C232&gt;=400,ROUND('201819 DATA'!BC232/$C232,2),"")))</f>
        <v>0.05</v>
      </c>
      <c r="AE232" s="289">
        <f>IF(OR($C232="*",$C232&lt;400),"",IF(AND('201819 DATA'!BD232="*",$C232&gt;=400),"*",IF($C232&gt;=400,ROUND('201819 DATA'!BD232/$C232,2),"")))</f>
        <v>0.13</v>
      </c>
      <c r="AF232" s="289">
        <f>IF(OR($C232="*",$C232&lt;400),"",IF(AND('201819 DATA'!BE232="*",$C232&gt;=400),"*",IF($C232&gt;=400,ROUND('201819 DATA'!BE232/$C232,2),"")))</f>
        <v>0.03</v>
      </c>
      <c r="AG232" s="289">
        <f>IF(OR($C232="*",$C232&lt;400),"",IF(AND('201819 DATA'!BF232="*",$C232&gt;=400),"*",IF($C232&gt;=400,ROUND('201819 DATA'!BF232/$C232,2),"")))</f>
        <v>0.02</v>
      </c>
      <c r="AH232" s="289">
        <f>IF(OR($C232="*",$C232&lt;400),"",IF(AND('201819 DATA'!BG232="*",$C232&gt;=400),"*",IF($C232&gt;=400,ROUND('201819 DATA'!BG232/$C232,2),"")))</f>
        <v>0.01</v>
      </c>
      <c r="AI232" s="289">
        <f>IF(OR($C232="*",$C232&lt;400),"",IF(AND('201819 DATA'!BH232="*",$C232&gt;=400),"*",IF($C232&gt;=400,ROUND('201819 DATA'!BH232/$C232,2),"")))</f>
        <v>0.01</v>
      </c>
      <c r="AJ232" s="289">
        <f>IF(OR($C232="*",$C232&lt;400),"",IF(AND('201819 DATA'!BI232="*",$C232&gt;=400),"*",IF($C232&gt;=400,ROUND('201819 DATA'!BI232/$C232,2),"")))</f>
        <v>0</v>
      </c>
      <c r="AK232" s="289">
        <f>IF(OR($C232="*",$C232&lt;400),"",IF(AND('201819 DATA'!BJ232="*",$C232&gt;=400),"*",IF($C232&gt;=400,ROUND('201819 DATA'!BJ232/$C232,2),"")))</f>
        <v>0</v>
      </c>
      <c r="AL232" s="289">
        <f>IF(OR($C232="*",$C232&lt;400),"",IF(AND('201819 DATA'!BK232="*",$C232&gt;=400),"*",IF($C232&gt;=400,ROUND('201819 DATA'!BK232/$C232,2),"")))</f>
        <v>0.05</v>
      </c>
      <c r="AM232" s="289">
        <f>IF(OR($C232="*",$C232&lt;400),"",IF(AND('201819 DATA'!BL232="*",$C232&gt;=400),"*",IF($C232&gt;=400,ROUND('201819 DATA'!BL232/$C232,2),"")))</f>
        <v>0.09</v>
      </c>
      <c r="AN232" s="289">
        <f>IF(OR($C232="*",$C232&lt;400),"",IF(AND('201819 DATA'!BM232="*",$C232&gt;=400),"*",IF($C232&gt;=400,ROUND('201819 DATA'!BM232/$C232,2),"")))</f>
        <v>0.15</v>
      </c>
      <c r="AO232" s="289">
        <f>IF(OR($C232="*",$C232&lt;400),"",IF(AND('201819 DATA'!BN232="*",$C232&gt;=400),"*",IF($C232&gt;=400,ROUND('201819 DATA'!BN232/$C232,2),"")))</f>
        <v>0.02</v>
      </c>
      <c r="AP232" s="289">
        <f>IF(OR($C232="*",$C232&lt;400),"",IF(AND('201819 DATA'!BO232="*",$C232&gt;=400),"*",IF($C232&gt;=400,ROUND('201819 DATA'!BO232/$C232,2),"")))</f>
        <v>7.0000000000000007E-2</v>
      </c>
      <c r="AQ232" s="289">
        <f>IF(OR($C232="*",$C232&lt;400),"",IF(AND('201819 DATA'!BP232="*",$C232&gt;=400),"*",IF($C232&gt;=400,ROUND('201819 DATA'!BP232/$C232,2),"")))</f>
        <v>0.06</v>
      </c>
      <c r="AR232" s="289">
        <f>IF(OR($C232="*",$C232&lt;400),"",IF(AND('201819 DATA'!BQ232="*",$C232&gt;=400),"*",IF($C232&gt;=400,ROUND('201819 DATA'!BQ232/$C232,2),"")))</f>
        <v>0.06</v>
      </c>
      <c r="AS232" s="289">
        <f>IF(OR($C232="*",$C232&lt;400),"",IF(AND('201819 DATA'!BR232="*",$C232&gt;=400),"*",IF($C232&gt;=400,ROUND('201819 DATA'!BR232/$C232,2),"")))</f>
        <v>0.02</v>
      </c>
      <c r="AT232" s="289">
        <f>IF(OR($C232="*",$C232&lt;400),"",IF(AND('201819 DATA'!BS232="*",$C232&gt;=400),"*",IF($C232&gt;=400,ROUND('201819 DATA'!BS232/$C232,2),"")))</f>
        <v>0</v>
      </c>
      <c r="AU232" s="289">
        <f>IF(OR($C232="*",$C232&lt;400),"",IF(AND('201819 DATA'!BT232="*",$C232&gt;=400),"*",IF($C232&gt;=400,ROUND('201819 DATA'!BT232/$C232,2),"")))</f>
        <v>0.11</v>
      </c>
      <c r="AV232" s="289">
        <f>IF(OR($C232="*",$C232&lt;400),"",IF(AND('201819 DATA'!BU232="*",$C232&gt;=400),"*",IF($C232&gt;=400,ROUND('201819 DATA'!BU232/$C232,2),"")))</f>
        <v>0.05</v>
      </c>
      <c r="AW232" s="289">
        <f>IF(OR($C232="*",$C232&lt;400),"",IF(AND('201819 DATA'!BV232="*",$C232&gt;=400),"*",IF($C232&gt;=400,ROUND('201819 DATA'!BV232/$C232,2),"")))</f>
        <v>0</v>
      </c>
      <c r="AX232" s="289">
        <f>IF(OR($C232="*",$C232&lt;400),"",IF(AND('201819 DATA'!BW232="*",$C232&gt;=400),"*",IF($C232&gt;=400,ROUND('201819 DATA'!BW232/$C232,2),"")))</f>
        <v>0.05</v>
      </c>
    </row>
    <row r="233" spans="1:50" x14ac:dyDescent="0.2">
      <c r="A233" s="13" t="s">
        <v>413</v>
      </c>
      <c r="B233" s="287">
        <f>'201819 DATA'!B233</f>
        <v>164115</v>
      </c>
      <c r="C233" s="288">
        <f>'201819 DATA'!C233</f>
        <v>135365</v>
      </c>
      <c r="D233" s="293">
        <f>'201819 DATA'!FN233</f>
        <v>43390</v>
      </c>
      <c r="G233" s="295">
        <f t="shared" si="3"/>
        <v>0.82</v>
      </c>
      <c r="H233" s="289">
        <f>IF(OR($C233="*",$C233&lt;400),"",IF(AND('201819 DATA'!F233="*",$C233&gt;=400),"*",IF($C233&gt;=400,ROUND('201819 DATA'!F233/$C233,2),"")))</f>
        <v>0.4</v>
      </c>
      <c r="I233" s="296">
        <f>IF(OR($B233="*",$B233&lt;400),"",IF(AND('201819 DATA'!Y233="*",$B233&gt;=400),"*",IF($B233&gt;=400,ROUND('201819 DATA'!Y233/$B233,2),"")))</f>
        <v>0.11</v>
      </c>
      <c r="J233" s="296">
        <f>IF(OR($B233="*",$B233&lt;400),"",IF(AND('201819 DATA'!Z233="*",$B233&gt;=400),"*",IF($B233&gt;=400,ROUND('201819 DATA'!Z233/$B233,2),"")))</f>
        <v>0.09</v>
      </c>
      <c r="K233" s="296">
        <f>IF(OR($B233="*",$B233&lt;400),"",IF(AND('201819 DATA'!AA233="*",$B233&gt;=400),"*",IF($B233&gt;=400,ROUND('201819 DATA'!AA233/$B233,2),"")))</f>
        <v>0.12</v>
      </c>
      <c r="L233" s="296">
        <f>IF(OR($B233="*",$B233&lt;400),"",IF(AND('201819 DATA'!AB233="*",$B233&gt;=400),"*",IF($B233&gt;=400,ROUND('201819 DATA'!AB233/$B233,2),"")))</f>
        <v>0.15</v>
      </c>
      <c r="M233" s="296">
        <f>IF(OR($B233="*",$B233&lt;400),"",IF(AND('201819 DATA'!AC233="*",$B233&gt;=400),"*",IF($B233&gt;=400,ROUND('201819 DATA'!AC233/$B233,2),"")))</f>
        <v>0.24</v>
      </c>
      <c r="N233" s="296">
        <f>IF(OR($B233="*",$B233&lt;400),"",IF(AND('201819 DATA'!AD233="*",$B233&gt;=400),"*",IF($B233&gt;=400,ROUND('201819 DATA'!AD233/$B233,2),"")))</f>
        <v>0.24</v>
      </c>
      <c r="O233" s="296">
        <f>IF(OR($B233="*",$B233&lt;400),"",IF(AND('201819 DATA'!AE233="*",$B233&gt;=400),"*",IF($B233&gt;=400,ROUND('201819 DATA'!AE233/$B233,2),"")))</f>
        <v>0.04</v>
      </c>
      <c r="P233" s="297"/>
      <c r="Q233" s="296">
        <f>IF(OR($B233="*",$B233&lt;400),"",IF(AND('201819 DATA'!FL233="*",$B233&gt;=400),"*",IF($B233&gt;=400,ROUND('201819 DATA'!FL233/$B233,2),"")))</f>
        <v>0.54</v>
      </c>
      <c r="R233" s="289">
        <f>IF(OR($C233="*",$C233&lt;400),"",IF(AND('201819 DATA'!F233="*",$C233&gt;=400),"*",IF($C233&gt;=400,ROUND('201819 DATA'!F233/$C233,2),"")))</f>
        <v>0.4</v>
      </c>
      <c r="S233" s="289">
        <f>IF(OR($C233="*",$C233&lt;400),"",IF(AND('201819 DATA'!G233="*",$C233&gt;=400),"*",IF($C233&gt;=400,ROUND('201819 DATA'!G233/$C233,2),"")))</f>
        <v>0.15</v>
      </c>
      <c r="T233" s="289">
        <f>IF(OR($C233="*",$C233&lt;400),"",IF(AND('201819 DATA'!H233="*",$C233&gt;=400),"*",IF($C233&gt;=400,ROUND('201819 DATA'!H233/$C233,2),"")))</f>
        <v>0.33</v>
      </c>
      <c r="U233" s="289">
        <f>IF(OR($C233="*",$C233&lt;400),"",IF(AND('201819 DATA'!FM233="*",$C233&gt;=400),"*",IF($C233&gt;=400,ROUND('201819 DATA'!FM233/$C233,2),"")))</f>
        <v>0.11</v>
      </c>
      <c r="V233" s="312">
        <f>IF(OR($D233="*",$D233&lt;400),"",IF(AND('201819 DATA'!M233="*",$D233&gt;=400),"*",IF($D233&gt;=400,ROUND('201819 DATA'!M233/$D233,2),"")))</f>
        <v>0.4</v>
      </c>
      <c r="W233" s="312">
        <f>IF(OR($D233="*",$D233&lt;400),"",IF(AND('201819 DATA'!N233="*",$D233&gt;=400),"*",IF($D233&gt;=400,ROUND('201819 DATA'!N233/$D233,2),"")))</f>
        <v>0.27</v>
      </c>
      <c r="X233" s="312">
        <f>IF(OR($D233="*",$D233&lt;400),"",IF(AND('201819 DATA'!O233="*",$D233&gt;=400),"*",IF($D233&gt;=400,ROUND('201819 DATA'!O233/$D233,2),"")))</f>
        <v>0.14000000000000001</v>
      </c>
      <c r="Y233" s="312">
        <f>IF(OR($D233="*",$D233&lt;400),"",IF(AND('201819 DATA'!P233="*",$D233&gt;=400),"*",IF($D233&gt;=400,ROUND('201819 DATA'!P233/$D233,2),"")))</f>
        <v>0.16</v>
      </c>
      <c r="Z233" s="312">
        <f>IF(OR($D233="*",$D233&lt;400),"",IF(AND('201819 DATA'!Q233="*",$D233&gt;=400),"*",IF($D233&gt;=400,ROUND('201819 DATA'!Q233/$D233,2),"")))</f>
        <v>0.03</v>
      </c>
      <c r="AA233" s="312">
        <f>IF(OR($D233="*",$D233&lt;400),"",IF(AND('201819 DATA'!R233="*",$D233&gt;=400),"*",IF($D233&gt;=400,ROUND('201819 DATA'!R233/$D233,2),"")))</f>
        <v>0</v>
      </c>
      <c r="AB233" s="312">
        <f>IF(OR($D233="*",$D233&lt;400),"",IF(AND('201819 DATA'!S233="*",$D233&gt;=400),"*",IF($D233&gt;=400,ROUND('201819 DATA'!S233/$D233,2),"")))</f>
        <v>0</v>
      </c>
      <c r="AC233" s="312" t="str">
        <f>IF(OR($D233="*",$D233&lt;400),"",IF(AND('201819 DATA'!T233="*",$D233&gt;=400),"*",IF($D233&gt;=400,ROUND('201819 DATA'!T233/$D233,2),"")))</f>
        <v>*</v>
      </c>
      <c r="AD233" s="289">
        <f>IF(OR($C233="*",$C233&lt;400),"",IF(AND('201819 DATA'!BC233="*",$C233&gt;=400),"*",IF($C233&gt;=400,ROUND('201819 DATA'!BC233/$C233,2),"")))</f>
        <v>0.03</v>
      </c>
      <c r="AE233" s="289">
        <f>IF(OR($C233="*",$C233&lt;400),"",IF(AND('201819 DATA'!BD233="*",$C233&gt;=400),"*",IF($C233&gt;=400,ROUND('201819 DATA'!BD233/$C233,2),"")))</f>
        <v>0.13</v>
      </c>
      <c r="AF233" s="289">
        <f>IF(OR($C233="*",$C233&lt;400),"",IF(AND('201819 DATA'!BE233="*",$C233&gt;=400),"*",IF($C233&gt;=400,ROUND('201819 DATA'!BE233/$C233,2),"")))</f>
        <v>0.02</v>
      </c>
      <c r="AG233" s="289">
        <f>IF(OR($C233="*",$C233&lt;400),"",IF(AND('201819 DATA'!BF233="*",$C233&gt;=400),"*",IF($C233&gt;=400,ROUND('201819 DATA'!BF233/$C233,2),"")))</f>
        <v>0.01</v>
      </c>
      <c r="AH233" s="289">
        <f>IF(OR($C233="*",$C233&lt;400),"",IF(AND('201819 DATA'!BG233="*",$C233&gt;=400),"*",IF($C233&gt;=400,ROUND('201819 DATA'!BG233/$C233,2),"")))</f>
        <v>0.01</v>
      </c>
      <c r="AI233" s="289">
        <f>IF(OR($C233="*",$C233&lt;400),"",IF(AND('201819 DATA'!BH233="*",$C233&gt;=400),"*",IF($C233&gt;=400,ROUND('201819 DATA'!BH233/$C233,2),"")))</f>
        <v>0.01</v>
      </c>
      <c r="AJ233" s="289">
        <f>IF(OR($C233="*",$C233&lt;400),"",IF(AND('201819 DATA'!BI233="*",$C233&gt;=400),"*",IF($C233&gt;=400,ROUND('201819 DATA'!BI233/$C233,2),"")))</f>
        <v>0.04</v>
      </c>
      <c r="AK233" s="289">
        <f>IF(OR($C233="*",$C233&lt;400),"",IF(AND('201819 DATA'!BJ233="*",$C233&gt;=400),"*",IF($C233&gt;=400,ROUND('201819 DATA'!BJ233/$C233,2),"")))</f>
        <v>0.01</v>
      </c>
      <c r="AL233" s="289">
        <f>IF(OR($C233="*",$C233&lt;400),"",IF(AND('201819 DATA'!BK233="*",$C233&gt;=400),"*",IF($C233&gt;=400,ROUND('201819 DATA'!BK233/$C233,2),"")))</f>
        <v>0.05</v>
      </c>
      <c r="AM233" s="289">
        <f>IF(OR($C233="*",$C233&lt;400),"",IF(AND('201819 DATA'!BL233="*",$C233&gt;=400),"*",IF($C233&gt;=400,ROUND('201819 DATA'!BL233/$C233,2),"")))</f>
        <v>7.0000000000000007E-2</v>
      </c>
      <c r="AN233" s="289">
        <f>IF(OR($C233="*",$C233&lt;400),"",IF(AND('201819 DATA'!BM233="*",$C233&gt;=400),"*",IF($C233&gt;=400,ROUND('201819 DATA'!BM233/$C233,2),"")))</f>
        <v>0.13</v>
      </c>
      <c r="AO233" s="289">
        <f>IF(OR($C233="*",$C233&lt;400),"",IF(AND('201819 DATA'!BN233="*",$C233&gt;=400),"*",IF($C233&gt;=400,ROUND('201819 DATA'!BN233/$C233,2),"")))</f>
        <v>0.02</v>
      </c>
      <c r="AP233" s="289">
        <f>IF(OR($C233="*",$C233&lt;400),"",IF(AND('201819 DATA'!BO233="*",$C233&gt;=400),"*",IF($C233&gt;=400,ROUND('201819 DATA'!BO233/$C233,2),"")))</f>
        <v>0.06</v>
      </c>
      <c r="AQ233" s="289">
        <f>IF(OR($C233="*",$C233&lt;400),"",IF(AND('201819 DATA'!BP233="*",$C233&gt;=400),"*",IF($C233&gt;=400,ROUND('201819 DATA'!BP233/$C233,2),"")))</f>
        <v>0.06</v>
      </c>
      <c r="AR233" s="289">
        <f>IF(OR($C233="*",$C233&lt;400),"",IF(AND('201819 DATA'!BQ233="*",$C233&gt;=400),"*",IF($C233&gt;=400,ROUND('201819 DATA'!BQ233/$C233,2),"")))</f>
        <v>0.06</v>
      </c>
      <c r="AS233" s="289">
        <f>IF(OR($C233="*",$C233&lt;400),"",IF(AND('201819 DATA'!BR233="*",$C233&gt;=400),"*",IF($C233&gt;=400,ROUND('201819 DATA'!BR233/$C233,2),"")))</f>
        <v>0.01</v>
      </c>
      <c r="AT233" s="289">
        <f>IF(OR($C233="*",$C233&lt;400),"",IF(AND('201819 DATA'!BS233="*",$C233&gt;=400),"*",IF($C233&gt;=400,ROUND('201819 DATA'!BS233/$C233,2),"")))</f>
        <v>0</v>
      </c>
      <c r="AU233" s="289">
        <f>IF(OR($C233="*",$C233&lt;400),"",IF(AND('201819 DATA'!BT233="*",$C233&gt;=400),"*",IF($C233&gt;=400,ROUND('201819 DATA'!BT233/$C233,2),"")))</f>
        <v>0.14000000000000001</v>
      </c>
      <c r="AV233" s="289">
        <f>IF(OR($C233="*",$C233&lt;400),"",IF(AND('201819 DATA'!BU233="*",$C233&gt;=400),"*",IF($C233&gt;=400,ROUND('201819 DATA'!BU233/$C233,2),"")))</f>
        <v>0.06</v>
      </c>
      <c r="AW233" s="289">
        <f>IF(OR($C233="*",$C233&lt;400),"",IF(AND('201819 DATA'!BV233="*",$C233&gt;=400),"*",IF($C233&gt;=400,ROUND('201819 DATA'!BV233/$C233,2),"")))</f>
        <v>0</v>
      </c>
      <c r="AX233" s="289">
        <f>IF(OR($C233="*",$C233&lt;400),"",IF(AND('201819 DATA'!BW233="*",$C233&gt;=400),"*",IF($C233&gt;=400,ROUND('201819 DATA'!BW233/$C233,2),"")))</f>
        <v>7.0000000000000007E-2</v>
      </c>
    </row>
    <row r="234" spans="1:50" x14ac:dyDescent="0.2">
      <c r="A234" s="13" t="s">
        <v>208</v>
      </c>
      <c r="B234" s="287">
        <f>'201819 DATA'!B234</f>
        <v>3115</v>
      </c>
      <c r="C234" s="288">
        <f>'201819 DATA'!C234</f>
        <v>2630</v>
      </c>
      <c r="D234" s="293">
        <f>'201819 DATA'!FN234</f>
        <v>0</v>
      </c>
      <c r="G234" s="295">
        <f t="shared" si="3"/>
        <v>0.84</v>
      </c>
      <c r="H234" s="289">
        <f>IF(OR($C234="*",$C234&lt;400),"",IF(AND('201819 DATA'!F234="*",$C234&gt;=400),"*",IF($C234&gt;=400,ROUND('201819 DATA'!F234/$C234,2),"")))</f>
        <v>0.9</v>
      </c>
      <c r="I234" s="296">
        <f>IF(OR($B234="*",$B234&lt;400),"",IF(AND('201819 DATA'!Y234="*",$B234&gt;=400),"*",IF($B234&gt;=400,ROUND('201819 DATA'!Y234/$B234,2),"")))</f>
        <v>0</v>
      </c>
      <c r="J234" s="296">
        <f>IF(OR($B234="*",$B234&lt;400),"",IF(AND('201819 DATA'!Z234="*",$B234&gt;=400),"*",IF($B234&gt;=400,ROUND('201819 DATA'!Z234/$B234,2),"")))</f>
        <v>0.28000000000000003</v>
      </c>
      <c r="K234" s="296">
        <f>IF(OR($B234="*",$B234&lt;400),"",IF(AND('201819 DATA'!AA234="*",$B234&gt;=400),"*",IF($B234&gt;=400,ROUND('201819 DATA'!AA234/$B234,2),"")))</f>
        <v>0.3</v>
      </c>
      <c r="L234" s="296">
        <f>IF(OR($B234="*",$B234&lt;400),"",IF(AND('201819 DATA'!AB234="*",$B234&gt;=400),"*",IF($B234&gt;=400,ROUND('201819 DATA'!AB234/$B234,2),"")))</f>
        <v>0.22</v>
      </c>
      <c r="M234" s="296">
        <f>IF(OR($B234="*",$B234&lt;400),"",IF(AND('201819 DATA'!AC234="*",$B234&gt;=400),"*",IF($B234&gt;=400,ROUND('201819 DATA'!AC234/$B234,2),"")))</f>
        <v>0.13</v>
      </c>
      <c r="N234" s="296">
        <f>IF(OR($B234="*",$B234&lt;400),"",IF(AND('201819 DATA'!AD234="*",$B234&gt;=400),"*",IF($B234&gt;=400,ROUND('201819 DATA'!AD234/$B234,2),"")))</f>
        <v>7.0000000000000007E-2</v>
      </c>
      <c r="O234" s="296">
        <f>IF(OR($B234="*",$B234&lt;400),"",IF(AND('201819 DATA'!AE234="*",$B234&gt;=400),"*",IF($B234&gt;=400,ROUND('201819 DATA'!AE234/$B234,2),"")))</f>
        <v>0</v>
      </c>
      <c r="P234" s="297"/>
      <c r="Q234" s="296">
        <f>IF(OR($B234="*",$B234&lt;400),"",IF(AND('201819 DATA'!FL234="*",$B234&gt;=400),"*",IF($B234&gt;=400,ROUND('201819 DATA'!FL234/$B234,2),"")))</f>
        <v>0</v>
      </c>
      <c r="R234" s="289">
        <f>IF(OR($C234="*",$C234&lt;400),"",IF(AND('201819 DATA'!F234="*",$C234&gt;=400),"*",IF($C234&gt;=400,ROUND('201819 DATA'!F234/$C234,2),"")))</f>
        <v>0.9</v>
      </c>
      <c r="S234" s="289">
        <f>IF(OR($C234="*",$C234&lt;400),"",IF(AND('201819 DATA'!G234="*",$C234&gt;=400),"*",IF($C234&gt;=400,ROUND('201819 DATA'!G234/$C234,2),"")))</f>
        <v>0.1</v>
      </c>
      <c r="T234" s="289">
        <f>IF(OR($C234="*",$C234&lt;400),"",IF(AND('201819 DATA'!H234="*",$C234&gt;=400),"*",IF($C234&gt;=400,ROUND('201819 DATA'!H234/$C234,2),"")))</f>
        <v>0</v>
      </c>
      <c r="U234" s="289">
        <f>IF(OR($C234="*",$C234&lt;400),"",IF(AND('201819 DATA'!FM234="*",$C234&gt;=400),"*",IF($C234&gt;=400,ROUND('201819 DATA'!FM234/$C234,2),"")))</f>
        <v>0</v>
      </c>
      <c r="V234" s="312" t="str">
        <f>IF(OR($D234="*",$D234&lt;400),"",IF(AND('201819 DATA'!M234="*",$D234&gt;=400),"*",IF($D234&gt;=400,ROUND('201819 DATA'!M234/$D234,2),"")))</f>
        <v/>
      </c>
      <c r="W234" s="312" t="str">
        <f>IF(OR($D234="*",$D234&lt;400),"",IF(AND('201819 DATA'!N234="*",$D234&gt;=400),"*",IF($D234&gt;=400,ROUND('201819 DATA'!N234/$D234,2),"")))</f>
        <v/>
      </c>
      <c r="X234" s="312" t="str">
        <f>IF(OR($D234="*",$D234&lt;400),"",IF(AND('201819 DATA'!O234="*",$D234&gt;=400),"*",IF($D234&gt;=400,ROUND('201819 DATA'!O234/$D234,2),"")))</f>
        <v/>
      </c>
      <c r="Y234" s="312" t="str">
        <f>IF(OR($D234="*",$D234&lt;400),"",IF(AND('201819 DATA'!P234="*",$D234&gt;=400),"*",IF($D234&gt;=400,ROUND('201819 DATA'!P234/$D234,2),"")))</f>
        <v/>
      </c>
      <c r="Z234" s="312" t="str">
        <f>IF(OR($D234="*",$D234&lt;400),"",IF(AND('201819 DATA'!Q234="*",$D234&gt;=400),"*",IF($D234&gt;=400,ROUND('201819 DATA'!Q234/$D234,2),"")))</f>
        <v/>
      </c>
      <c r="AA234" s="312" t="str">
        <f>IF(OR($D234="*",$D234&lt;400),"",IF(AND('201819 DATA'!R234="*",$D234&gt;=400),"*",IF($D234&gt;=400,ROUND('201819 DATA'!R234/$D234,2),"")))</f>
        <v/>
      </c>
      <c r="AB234" s="312" t="str">
        <f>IF(OR($D234="*",$D234&lt;400),"",IF(AND('201819 DATA'!S234="*",$D234&gt;=400),"*",IF($D234&gt;=400,ROUND('201819 DATA'!S234/$D234,2),"")))</f>
        <v/>
      </c>
      <c r="AC234" s="312" t="str">
        <f>IF(OR($D234="*",$D234&lt;400),"",IF(AND('201819 DATA'!T234="*",$D234&gt;=400),"*",IF($D234&gt;=400,ROUND('201819 DATA'!T234/$D234,2),"")))</f>
        <v/>
      </c>
      <c r="AD234" s="289">
        <f>IF(OR($C234="*",$C234&lt;400),"",IF(AND('201819 DATA'!BC234="*",$C234&gt;=400),"*",IF($C234&gt;=400,ROUND('201819 DATA'!BC234/$C234,2),"")))</f>
        <v>0</v>
      </c>
      <c r="AE234" s="289">
        <f>IF(OR($C234="*",$C234&lt;400),"",IF(AND('201819 DATA'!BD234="*",$C234&gt;=400),"*",IF($C234&gt;=400,ROUND('201819 DATA'!BD234/$C234,2),"")))</f>
        <v>0</v>
      </c>
      <c r="AF234" s="289">
        <f>IF(OR($C234="*",$C234&lt;400),"",IF(AND('201819 DATA'!BE234="*",$C234&gt;=400),"*",IF($C234&gt;=400,ROUND('201819 DATA'!BE234/$C234,2),"")))</f>
        <v>0</v>
      </c>
      <c r="AG234" s="289">
        <f>IF(OR($C234="*",$C234&lt;400),"",IF(AND('201819 DATA'!BF234="*",$C234&gt;=400),"*",IF($C234&gt;=400,ROUND('201819 DATA'!BF234/$C234,2),"")))</f>
        <v>0</v>
      </c>
      <c r="AH234" s="289">
        <f>IF(OR($C234="*",$C234&lt;400),"",IF(AND('201819 DATA'!BG234="*",$C234&gt;=400),"*",IF($C234&gt;=400,ROUND('201819 DATA'!BG234/$C234,2),"")))</f>
        <v>0.42</v>
      </c>
      <c r="AI234" s="289" t="str">
        <f>IF(OR($C234="*",$C234&lt;400),"",IF(AND('201819 DATA'!BH234="*",$C234&gt;=400),"*",IF($C234&gt;=400,ROUND('201819 DATA'!BH234/$C234,2),"")))</f>
        <v>*</v>
      </c>
      <c r="AJ234" s="289">
        <f>IF(OR($C234="*",$C234&lt;400),"",IF(AND('201819 DATA'!BI234="*",$C234&gt;=400),"*",IF($C234&gt;=400,ROUND('201819 DATA'!BI234/$C234,2),"")))</f>
        <v>0</v>
      </c>
      <c r="AK234" s="289">
        <f>IF(OR($C234="*",$C234&lt;400),"",IF(AND('201819 DATA'!BJ234="*",$C234&gt;=400),"*",IF($C234&gt;=400,ROUND('201819 DATA'!BJ234/$C234,2),"")))</f>
        <v>0</v>
      </c>
      <c r="AL234" s="289">
        <f>IF(OR($C234="*",$C234&lt;400),"",IF(AND('201819 DATA'!BK234="*",$C234&gt;=400),"*",IF($C234&gt;=400,ROUND('201819 DATA'!BK234/$C234,2),"")))</f>
        <v>0</v>
      </c>
      <c r="AM234" s="289">
        <f>IF(OR($C234="*",$C234&lt;400),"",IF(AND('201819 DATA'!BL234="*",$C234&gt;=400),"*",IF($C234&gt;=400,ROUND('201819 DATA'!BL234/$C234,2),"")))</f>
        <v>0</v>
      </c>
      <c r="AN234" s="289">
        <f>IF(OR($C234="*",$C234&lt;400),"",IF(AND('201819 DATA'!BM234="*",$C234&gt;=400),"*",IF($C234&gt;=400,ROUND('201819 DATA'!BM234/$C234,2),"")))</f>
        <v>0</v>
      </c>
      <c r="AO234" s="289">
        <f>IF(OR($C234="*",$C234&lt;400),"",IF(AND('201819 DATA'!BN234="*",$C234&gt;=400),"*",IF($C234&gt;=400,ROUND('201819 DATA'!BN234/$C234,2),"")))</f>
        <v>0</v>
      </c>
      <c r="AP234" s="289">
        <f>IF(OR($C234="*",$C234&lt;400),"",IF(AND('201819 DATA'!BO234="*",$C234&gt;=400),"*",IF($C234&gt;=400,ROUND('201819 DATA'!BO234/$C234,2),"")))</f>
        <v>0</v>
      </c>
      <c r="AQ234" s="289">
        <f>IF(OR($C234="*",$C234&lt;400),"",IF(AND('201819 DATA'!BP234="*",$C234&gt;=400),"*",IF($C234&gt;=400,ROUND('201819 DATA'!BP234/$C234,2),"")))</f>
        <v>0</v>
      </c>
      <c r="AR234" s="289">
        <f>IF(OR($C234="*",$C234&lt;400),"",IF(AND('201819 DATA'!BQ234="*",$C234&gt;=400),"*",IF($C234&gt;=400,ROUND('201819 DATA'!BQ234/$C234,2),"")))</f>
        <v>0</v>
      </c>
      <c r="AS234" s="289">
        <f>IF(OR($C234="*",$C234&lt;400),"",IF(AND('201819 DATA'!BR234="*",$C234&gt;=400),"*",IF($C234&gt;=400,ROUND('201819 DATA'!BR234/$C234,2),"")))</f>
        <v>0</v>
      </c>
      <c r="AT234" s="289">
        <f>IF(OR($C234="*",$C234&lt;400),"",IF(AND('201819 DATA'!BS234="*",$C234&gt;=400),"*",IF($C234&gt;=400,ROUND('201819 DATA'!BS234/$C234,2),"")))</f>
        <v>0</v>
      </c>
      <c r="AU234" s="289">
        <f>IF(OR($C234="*",$C234&lt;400),"",IF(AND('201819 DATA'!BT234="*",$C234&gt;=400),"*",IF($C234&gt;=400,ROUND('201819 DATA'!BT234/$C234,2),"")))</f>
        <v>0.56999999999999995</v>
      </c>
      <c r="AV234" s="289" t="str">
        <f>IF(OR($C234="*",$C234&lt;400),"",IF(AND('201819 DATA'!BU234="*",$C234&gt;=400),"*",IF($C234&gt;=400,ROUND('201819 DATA'!BU234/$C234,2),"")))</f>
        <v>*</v>
      </c>
      <c r="AW234" s="289">
        <f>IF(OR($C234="*",$C234&lt;400),"",IF(AND('201819 DATA'!BV234="*",$C234&gt;=400),"*",IF($C234&gt;=400,ROUND('201819 DATA'!BV234/$C234,2),"")))</f>
        <v>0</v>
      </c>
      <c r="AX234" s="289">
        <f>IF(OR($C234="*",$C234&lt;400),"",IF(AND('201819 DATA'!BW234="*",$C234&gt;=400),"*",IF($C234&gt;=400,ROUND('201819 DATA'!BW234/$C234,2),"")))</f>
        <v>0.01</v>
      </c>
    </row>
    <row r="235" spans="1:50" x14ac:dyDescent="0.2">
      <c r="A235" s="13" t="s">
        <v>458</v>
      </c>
      <c r="B235" s="287">
        <f>'201819 DATA'!B235</f>
        <v>127550</v>
      </c>
      <c r="C235" s="288">
        <f>'201819 DATA'!C235</f>
        <v>113300</v>
      </c>
      <c r="D235" s="293">
        <f>'201819 DATA'!FN235</f>
        <v>4980</v>
      </c>
      <c r="G235" s="295">
        <f t="shared" si="3"/>
        <v>0.89</v>
      </c>
      <c r="H235" s="289">
        <f>IF(OR($C235="*",$C235&lt;400),"",IF(AND('201819 DATA'!F235="*",$C235&gt;=400),"*",IF($C235&gt;=400,ROUND('201819 DATA'!F235/$C235,2),"")))</f>
        <v>0.43</v>
      </c>
      <c r="I235" s="296">
        <f>IF(OR($B235="*",$B235&lt;400),"",IF(AND('201819 DATA'!Y235="*",$B235&gt;=400),"*",IF($B235&gt;=400,ROUND('201819 DATA'!Y235/$B235,2),"")))</f>
        <v>0.12</v>
      </c>
      <c r="J235" s="296">
        <f>IF(OR($B235="*",$B235&lt;400),"",IF(AND('201819 DATA'!Z235="*",$B235&gt;=400),"*",IF($B235&gt;=400,ROUND('201819 DATA'!Z235/$B235,2),"")))</f>
        <v>0.12</v>
      </c>
      <c r="K235" s="296">
        <f>IF(OR($B235="*",$B235&lt;400),"",IF(AND('201819 DATA'!AA235="*",$B235&gt;=400),"*",IF($B235&gt;=400,ROUND('201819 DATA'!AA235/$B235,2),"")))</f>
        <v>0.15</v>
      </c>
      <c r="L235" s="296">
        <f>IF(OR($B235="*",$B235&lt;400),"",IF(AND('201819 DATA'!AB235="*",$B235&gt;=400),"*",IF($B235&gt;=400,ROUND('201819 DATA'!AB235/$B235,2),"")))</f>
        <v>0.16</v>
      </c>
      <c r="M235" s="296">
        <f>IF(OR($B235="*",$B235&lt;400),"",IF(AND('201819 DATA'!AC235="*",$B235&gt;=400),"*",IF($B235&gt;=400,ROUND('201819 DATA'!AC235/$B235,2),"")))</f>
        <v>0.22</v>
      </c>
      <c r="N235" s="296">
        <f>IF(OR($B235="*",$B235&lt;400),"",IF(AND('201819 DATA'!AD235="*",$B235&gt;=400),"*",IF($B235&gt;=400,ROUND('201819 DATA'!AD235/$B235,2),"")))</f>
        <v>0.19</v>
      </c>
      <c r="O235" s="296">
        <f>IF(OR($B235="*",$B235&lt;400),"",IF(AND('201819 DATA'!AE235="*",$B235&gt;=400),"*",IF($B235&gt;=400,ROUND('201819 DATA'!AE235/$B235,2),"")))</f>
        <v>0.03</v>
      </c>
      <c r="P235" s="297"/>
      <c r="Q235" s="296">
        <f>IF(OR($B235="*",$B235&lt;400),"",IF(AND('201819 DATA'!FL235="*",$B235&gt;=400),"*",IF($B235&gt;=400,ROUND('201819 DATA'!FL235/$B235,2),"")))</f>
        <v>0.56999999999999995</v>
      </c>
      <c r="R235" s="289">
        <f>IF(OR($C235="*",$C235&lt;400),"",IF(AND('201819 DATA'!F235="*",$C235&gt;=400),"*",IF($C235&gt;=400,ROUND('201819 DATA'!F235/$C235,2),"")))</f>
        <v>0.43</v>
      </c>
      <c r="S235" s="289">
        <f>IF(OR($C235="*",$C235&lt;400),"",IF(AND('201819 DATA'!G235="*",$C235&gt;=400),"*",IF($C235&gt;=400,ROUND('201819 DATA'!G235/$C235,2),"")))</f>
        <v>0.12</v>
      </c>
      <c r="T235" s="289">
        <f>IF(OR($C235="*",$C235&lt;400),"",IF(AND('201819 DATA'!H235="*",$C235&gt;=400),"*",IF($C235&gt;=400,ROUND('201819 DATA'!H235/$C235,2),"")))</f>
        <v>0.3</v>
      </c>
      <c r="U235" s="289">
        <f>IF(OR($C235="*",$C235&lt;400),"",IF(AND('201819 DATA'!FM235="*",$C235&gt;=400),"*",IF($C235&gt;=400,ROUND('201819 DATA'!FM235/$C235,2),"")))</f>
        <v>0.15</v>
      </c>
      <c r="V235" s="312">
        <f>IF(OR($D235="*",$D235&lt;400),"",IF(AND('201819 DATA'!M235="*",$D235&gt;=400),"*",IF($D235&gt;=400,ROUND('201819 DATA'!M235/$D235,2),"")))</f>
        <v>0.41</v>
      </c>
      <c r="W235" s="312">
        <f>IF(OR($D235="*",$D235&lt;400),"",IF(AND('201819 DATA'!N235="*",$D235&gt;=400),"*",IF($D235&gt;=400,ROUND('201819 DATA'!N235/$D235,2),"")))</f>
        <v>0.24</v>
      </c>
      <c r="X235" s="312">
        <f>IF(OR($D235="*",$D235&lt;400),"",IF(AND('201819 DATA'!O235="*",$D235&gt;=400),"*",IF($D235&gt;=400,ROUND('201819 DATA'!O235/$D235,2),"")))</f>
        <v>0.15</v>
      </c>
      <c r="Y235" s="312">
        <f>IF(OR($D235="*",$D235&lt;400),"",IF(AND('201819 DATA'!P235="*",$D235&gt;=400),"*",IF($D235&gt;=400,ROUND('201819 DATA'!P235/$D235,2),"")))</f>
        <v>0.16</v>
      </c>
      <c r="Z235" s="312">
        <f>IF(OR($D235="*",$D235&lt;400),"",IF(AND('201819 DATA'!Q235="*",$D235&gt;=400),"*",IF($D235&gt;=400,ROUND('201819 DATA'!Q235/$D235,2),"")))</f>
        <v>0.03</v>
      </c>
      <c r="AA235" s="312">
        <f>IF(OR($D235="*",$D235&lt;400),"",IF(AND('201819 DATA'!R235="*",$D235&gt;=400),"*",IF($D235&gt;=400,ROUND('201819 DATA'!R235/$D235,2),"")))</f>
        <v>0.01</v>
      </c>
      <c r="AB235" s="312" t="str">
        <f>IF(OR($D235="*",$D235&lt;400),"",IF(AND('201819 DATA'!S235="*",$D235&gt;=400),"*",IF($D235&gt;=400,ROUND('201819 DATA'!S235/$D235,2),"")))</f>
        <v>*</v>
      </c>
      <c r="AC235" s="312" t="str">
        <f>IF(OR($D235="*",$D235&lt;400),"",IF(AND('201819 DATA'!T235="*",$D235&gt;=400),"*",IF($D235&gt;=400,ROUND('201819 DATA'!T235/$D235,2),"")))</f>
        <v>*</v>
      </c>
      <c r="AD235" s="289">
        <f>IF(OR($C235="*",$C235&lt;400),"",IF(AND('201819 DATA'!BC235="*",$C235&gt;=400),"*",IF($C235&gt;=400,ROUND('201819 DATA'!BC235/$C235,2),"")))</f>
        <v>0.03</v>
      </c>
      <c r="AE235" s="289">
        <f>IF(OR($C235="*",$C235&lt;400),"",IF(AND('201819 DATA'!BD235="*",$C235&gt;=400),"*",IF($C235&gt;=400,ROUND('201819 DATA'!BD235/$C235,2),"")))</f>
        <v>0.12</v>
      </c>
      <c r="AF235" s="289">
        <f>IF(OR($C235="*",$C235&lt;400),"",IF(AND('201819 DATA'!BE235="*",$C235&gt;=400),"*",IF($C235&gt;=400,ROUND('201819 DATA'!BE235/$C235,2),"")))</f>
        <v>0.02</v>
      </c>
      <c r="AG235" s="289">
        <f>IF(OR($C235="*",$C235&lt;400),"",IF(AND('201819 DATA'!BF235="*",$C235&gt;=400),"*",IF($C235&gt;=400,ROUND('201819 DATA'!BF235/$C235,2),"")))</f>
        <v>0.03</v>
      </c>
      <c r="AH235" s="289">
        <f>IF(OR($C235="*",$C235&lt;400),"",IF(AND('201819 DATA'!BG235="*",$C235&gt;=400),"*",IF($C235&gt;=400,ROUND('201819 DATA'!BG235/$C235,2),"")))</f>
        <v>0.01</v>
      </c>
      <c r="AI235" s="289">
        <f>IF(OR($C235="*",$C235&lt;400),"",IF(AND('201819 DATA'!BH235="*",$C235&gt;=400),"*",IF($C235&gt;=400,ROUND('201819 DATA'!BH235/$C235,2),"")))</f>
        <v>0.02</v>
      </c>
      <c r="AJ235" s="289">
        <f>IF(OR($C235="*",$C235&lt;400),"",IF(AND('201819 DATA'!BI235="*",$C235&gt;=400),"*",IF($C235&gt;=400,ROUND('201819 DATA'!BI235/$C235,2),"")))</f>
        <v>0.03</v>
      </c>
      <c r="AK235" s="289">
        <f>IF(OR($C235="*",$C235&lt;400),"",IF(AND('201819 DATA'!BJ235="*",$C235&gt;=400),"*",IF($C235&gt;=400,ROUND('201819 DATA'!BJ235/$C235,2),"")))</f>
        <v>0</v>
      </c>
      <c r="AL235" s="289">
        <f>IF(OR($C235="*",$C235&lt;400),"",IF(AND('201819 DATA'!BK235="*",$C235&gt;=400),"*",IF($C235&gt;=400,ROUND('201819 DATA'!BK235/$C235,2),"")))</f>
        <v>0.05</v>
      </c>
      <c r="AM235" s="289">
        <f>IF(OR($C235="*",$C235&lt;400),"",IF(AND('201819 DATA'!BL235="*",$C235&gt;=400),"*",IF($C235&gt;=400,ROUND('201819 DATA'!BL235/$C235,2),"")))</f>
        <v>7.0000000000000007E-2</v>
      </c>
      <c r="AN235" s="289">
        <f>IF(OR($C235="*",$C235&lt;400),"",IF(AND('201819 DATA'!BM235="*",$C235&gt;=400),"*",IF($C235&gt;=400,ROUND('201819 DATA'!BM235/$C235,2),"")))</f>
        <v>0.12</v>
      </c>
      <c r="AO235" s="289">
        <f>IF(OR($C235="*",$C235&lt;400),"",IF(AND('201819 DATA'!BN235="*",$C235&gt;=400),"*",IF($C235&gt;=400,ROUND('201819 DATA'!BN235/$C235,2),"")))</f>
        <v>0.02</v>
      </c>
      <c r="AP235" s="289">
        <f>IF(OR($C235="*",$C235&lt;400),"",IF(AND('201819 DATA'!BO235="*",$C235&gt;=400),"*",IF($C235&gt;=400,ROUND('201819 DATA'!BO235/$C235,2),"")))</f>
        <v>0.05</v>
      </c>
      <c r="AQ235" s="289">
        <f>IF(OR($C235="*",$C235&lt;400),"",IF(AND('201819 DATA'!BP235="*",$C235&gt;=400),"*",IF($C235&gt;=400,ROUND('201819 DATA'!BP235/$C235,2),"")))</f>
        <v>0.05</v>
      </c>
      <c r="AR235" s="289">
        <f>IF(OR($C235="*",$C235&lt;400),"",IF(AND('201819 DATA'!BQ235="*",$C235&gt;=400),"*",IF($C235&gt;=400,ROUND('201819 DATA'!BQ235/$C235,2),"")))</f>
        <v>0.1</v>
      </c>
      <c r="AS235" s="289">
        <f>IF(OR($C235="*",$C235&lt;400),"",IF(AND('201819 DATA'!BR235="*",$C235&gt;=400),"*",IF($C235&gt;=400,ROUND('201819 DATA'!BR235/$C235,2),"")))</f>
        <v>0.01</v>
      </c>
      <c r="AT235" s="289">
        <f>IF(OR($C235="*",$C235&lt;400),"",IF(AND('201819 DATA'!BS235="*",$C235&gt;=400),"*",IF($C235&gt;=400,ROUND('201819 DATA'!BS235/$C235,2),"")))</f>
        <v>0</v>
      </c>
      <c r="AU235" s="289">
        <f>IF(OR($C235="*",$C235&lt;400),"",IF(AND('201819 DATA'!BT235="*",$C235&gt;=400),"*",IF($C235&gt;=400,ROUND('201819 DATA'!BT235/$C235,2),"")))</f>
        <v>0.12</v>
      </c>
      <c r="AV235" s="289">
        <f>IF(OR($C235="*",$C235&lt;400),"",IF(AND('201819 DATA'!BU235="*",$C235&gt;=400),"*",IF($C235&gt;=400,ROUND('201819 DATA'!BU235/$C235,2),"")))</f>
        <v>7.0000000000000007E-2</v>
      </c>
      <c r="AW235" s="289">
        <f>IF(OR($C235="*",$C235&lt;400),"",IF(AND('201819 DATA'!BV235="*",$C235&gt;=400),"*",IF($C235&gt;=400,ROUND('201819 DATA'!BV235/$C235,2),"")))</f>
        <v>0</v>
      </c>
      <c r="AX235" s="289">
        <f>IF(OR($C235="*",$C235&lt;400),"",IF(AND('201819 DATA'!BW235="*",$C235&gt;=400),"*",IF($C235&gt;=400,ROUND('201819 DATA'!BW235/$C235,2),"")))</f>
        <v>0.06</v>
      </c>
    </row>
    <row r="236" spans="1:50" x14ac:dyDescent="0.2">
      <c r="A236" s="13" t="s">
        <v>461</v>
      </c>
      <c r="B236" s="287">
        <f>'201819 DATA'!B236</f>
        <v>2920</v>
      </c>
      <c r="C236" s="288">
        <f>'201819 DATA'!C236</f>
        <v>2615</v>
      </c>
      <c r="D236" s="293">
        <f>'201819 DATA'!FN236</f>
        <v>0</v>
      </c>
      <c r="G236" s="295">
        <f t="shared" si="3"/>
        <v>0.9</v>
      </c>
      <c r="H236" s="289">
        <f>IF(OR($C236="*",$C236&lt;400),"",IF(AND('201819 DATA'!F236="*",$C236&gt;=400),"*",IF($C236&gt;=400,ROUND('201819 DATA'!F236/$C236,2),"")))</f>
        <v>0.32</v>
      </c>
      <c r="I236" s="296">
        <f>IF(OR($B236="*",$B236&lt;400),"",IF(AND('201819 DATA'!Y236="*",$B236&gt;=400),"*",IF($B236&gt;=400,ROUND('201819 DATA'!Y236/$B236,2),"")))</f>
        <v>0.01</v>
      </c>
      <c r="J236" s="296">
        <f>IF(OR($B236="*",$B236&lt;400),"",IF(AND('201819 DATA'!Z236="*",$B236&gt;=400),"*",IF($B236&gt;=400,ROUND('201819 DATA'!Z236/$B236,2),"")))</f>
        <v>0.16</v>
      </c>
      <c r="K236" s="296">
        <f>IF(OR($B236="*",$B236&lt;400),"",IF(AND('201819 DATA'!AA236="*",$B236&gt;=400),"*",IF($B236&gt;=400,ROUND('201819 DATA'!AA236/$B236,2),"")))</f>
        <v>0.14000000000000001</v>
      </c>
      <c r="L236" s="296">
        <f>IF(OR($B236="*",$B236&lt;400),"",IF(AND('201819 DATA'!AB236="*",$B236&gt;=400),"*",IF($B236&gt;=400,ROUND('201819 DATA'!AB236/$B236,2),"")))</f>
        <v>0.15</v>
      </c>
      <c r="M236" s="296">
        <f>IF(OR($B236="*",$B236&lt;400),"",IF(AND('201819 DATA'!AC236="*",$B236&gt;=400),"*",IF($B236&gt;=400,ROUND('201819 DATA'!AC236/$B236,2),"")))</f>
        <v>0.2</v>
      </c>
      <c r="N236" s="296">
        <f>IF(OR($B236="*",$B236&lt;400),"",IF(AND('201819 DATA'!AD236="*",$B236&gt;=400),"*",IF($B236&gt;=400,ROUND('201819 DATA'!AD236/$B236,2),"")))</f>
        <v>0.27</v>
      </c>
      <c r="O236" s="296">
        <f>IF(OR($B236="*",$B236&lt;400),"",IF(AND('201819 DATA'!AE236="*",$B236&gt;=400),"*",IF($B236&gt;=400,ROUND('201819 DATA'!AE236/$B236,2),"")))</f>
        <v>0.06</v>
      </c>
      <c r="P236" s="297"/>
      <c r="Q236" s="296">
        <f>IF(OR($B236="*",$B236&lt;400),"",IF(AND('201819 DATA'!FL236="*",$B236&gt;=400),"*",IF($B236&gt;=400,ROUND('201819 DATA'!FL236/$B236,2),"")))</f>
        <v>0</v>
      </c>
      <c r="R236" s="289">
        <f>IF(OR($C236="*",$C236&lt;400),"",IF(AND('201819 DATA'!F236="*",$C236&gt;=400),"*",IF($C236&gt;=400,ROUND('201819 DATA'!F236/$C236,2),"")))</f>
        <v>0.32</v>
      </c>
      <c r="S236" s="289">
        <f>IF(OR($C236="*",$C236&lt;400),"",IF(AND('201819 DATA'!G236="*",$C236&gt;=400),"*",IF($C236&gt;=400,ROUND('201819 DATA'!G236/$C236,2),"")))</f>
        <v>0.67</v>
      </c>
      <c r="T236" s="289">
        <f>IF(OR($C236="*",$C236&lt;400),"",IF(AND('201819 DATA'!H236="*",$C236&gt;=400),"*",IF($C236&gt;=400,ROUND('201819 DATA'!H236/$C236,2),"")))</f>
        <v>0</v>
      </c>
      <c r="U236" s="289" t="str">
        <f>IF(OR($C236="*",$C236&lt;400),"",IF(AND('201819 DATA'!FM236="*",$C236&gt;=400),"*",IF($C236&gt;=400,ROUND('201819 DATA'!FM236/$C236,2),"")))</f>
        <v>*</v>
      </c>
      <c r="V236" s="312" t="str">
        <f>IF(OR($D236="*",$D236&lt;400),"",IF(AND('201819 DATA'!M236="*",$D236&gt;=400),"*",IF($D236&gt;=400,ROUND('201819 DATA'!M236/$D236,2),"")))</f>
        <v/>
      </c>
      <c r="W236" s="312" t="str">
        <f>IF(OR($D236="*",$D236&lt;400),"",IF(AND('201819 DATA'!N236="*",$D236&gt;=400),"*",IF($D236&gt;=400,ROUND('201819 DATA'!N236/$D236,2),"")))</f>
        <v/>
      </c>
      <c r="X236" s="312" t="str">
        <f>IF(OR($D236="*",$D236&lt;400),"",IF(AND('201819 DATA'!O236="*",$D236&gt;=400),"*",IF($D236&gt;=400,ROUND('201819 DATA'!O236/$D236,2),"")))</f>
        <v/>
      </c>
      <c r="Y236" s="312" t="str">
        <f>IF(OR($D236="*",$D236&lt;400),"",IF(AND('201819 DATA'!P236="*",$D236&gt;=400),"*",IF($D236&gt;=400,ROUND('201819 DATA'!P236/$D236,2),"")))</f>
        <v/>
      </c>
      <c r="Z236" s="312" t="str">
        <f>IF(OR($D236="*",$D236&lt;400),"",IF(AND('201819 DATA'!Q236="*",$D236&gt;=400),"*",IF($D236&gt;=400,ROUND('201819 DATA'!Q236/$D236,2),"")))</f>
        <v/>
      </c>
      <c r="AA236" s="312" t="str">
        <f>IF(OR($D236="*",$D236&lt;400),"",IF(AND('201819 DATA'!R236="*",$D236&gt;=400),"*",IF($D236&gt;=400,ROUND('201819 DATA'!R236/$D236,2),"")))</f>
        <v/>
      </c>
      <c r="AB236" s="312" t="str">
        <f>IF(OR($D236="*",$D236&lt;400),"",IF(AND('201819 DATA'!S236="*",$D236&gt;=400),"*",IF($D236&gt;=400,ROUND('201819 DATA'!S236/$D236,2),"")))</f>
        <v/>
      </c>
      <c r="AC236" s="312" t="str">
        <f>IF(OR($D236="*",$D236&lt;400),"",IF(AND('201819 DATA'!T236="*",$D236&gt;=400),"*",IF($D236&gt;=400,ROUND('201819 DATA'!T236/$D236,2),"")))</f>
        <v/>
      </c>
      <c r="AD236" s="289">
        <f>IF(OR($C236="*",$C236&lt;400),"",IF(AND('201819 DATA'!BC236="*",$C236&gt;=400),"*",IF($C236&gt;=400,ROUND('201819 DATA'!BC236/$C236,2),"")))</f>
        <v>0</v>
      </c>
      <c r="AE236" s="289">
        <f>IF(OR($C236="*",$C236&lt;400),"",IF(AND('201819 DATA'!BD236="*",$C236&gt;=400),"*",IF($C236&gt;=400,ROUND('201819 DATA'!BD236/$C236,2),"")))</f>
        <v>0</v>
      </c>
      <c r="AF236" s="289">
        <f>IF(OR($C236="*",$C236&lt;400),"",IF(AND('201819 DATA'!BE236="*",$C236&gt;=400),"*",IF($C236&gt;=400,ROUND('201819 DATA'!BE236/$C236,2),"")))</f>
        <v>0</v>
      </c>
      <c r="AG236" s="289">
        <f>IF(OR($C236="*",$C236&lt;400),"",IF(AND('201819 DATA'!BF236="*",$C236&gt;=400),"*",IF($C236&gt;=400,ROUND('201819 DATA'!BF236/$C236,2),"")))</f>
        <v>0</v>
      </c>
      <c r="AH236" s="289">
        <f>IF(OR($C236="*",$C236&lt;400),"",IF(AND('201819 DATA'!BG236="*",$C236&gt;=400),"*",IF($C236&gt;=400,ROUND('201819 DATA'!BG236/$C236,2),"")))</f>
        <v>0.14000000000000001</v>
      </c>
      <c r="AI236" s="289">
        <f>IF(OR($C236="*",$C236&lt;400),"",IF(AND('201819 DATA'!BH236="*",$C236&gt;=400),"*",IF($C236&gt;=400,ROUND('201819 DATA'!BH236/$C236,2),"")))</f>
        <v>0.01</v>
      </c>
      <c r="AJ236" s="289">
        <f>IF(OR($C236="*",$C236&lt;400),"",IF(AND('201819 DATA'!BI236="*",$C236&gt;=400),"*",IF($C236&gt;=400,ROUND('201819 DATA'!BI236/$C236,2),"")))</f>
        <v>0</v>
      </c>
      <c r="AK236" s="289">
        <f>IF(OR($C236="*",$C236&lt;400),"",IF(AND('201819 DATA'!BJ236="*",$C236&gt;=400),"*",IF($C236&gt;=400,ROUND('201819 DATA'!BJ236/$C236,2),"")))</f>
        <v>0</v>
      </c>
      <c r="AL236" s="289">
        <f>IF(OR($C236="*",$C236&lt;400),"",IF(AND('201819 DATA'!BK236="*",$C236&gt;=400),"*",IF($C236&gt;=400,ROUND('201819 DATA'!BK236/$C236,2),"")))</f>
        <v>0</v>
      </c>
      <c r="AM236" s="289">
        <f>IF(OR($C236="*",$C236&lt;400),"",IF(AND('201819 DATA'!BL236="*",$C236&gt;=400),"*",IF($C236&gt;=400,ROUND('201819 DATA'!BL236/$C236,2),"")))</f>
        <v>0</v>
      </c>
      <c r="AN236" s="289">
        <f>IF(OR($C236="*",$C236&lt;400),"",IF(AND('201819 DATA'!BM236="*",$C236&gt;=400),"*",IF($C236&gt;=400,ROUND('201819 DATA'!BM236/$C236,2),"")))</f>
        <v>0</v>
      </c>
      <c r="AO236" s="289">
        <f>IF(OR($C236="*",$C236&lt;400),"",IF(AND('201819 DATA'!BN236="*",$C236&gt;=400),"*",IF($C236&gt;=400,ROUND('201819 DATA'!BN236/$C236,2),"")))</f>
        <v>0</v>
      </c>
      <c r="AP236" s="289">
        <f>IF(OR($C236="*",$C236&lt;400),"",IF(AND('201819 DATA'!BO236="*",$C236&gt;=400),"*",IF($C236&gt;=400,ROUND('201819 DATA'!BO236/$C236,2),"")))</f>
        <v>0</v>
      </c>
      <c r="AQ236" s="289">
        <f>IF(OR($C236="*",$C236&lt;400),"",IF(AND('201819 DATA'!BP236="*",$C236&gt;=400),"*",IF($C236&gt;=400,ROUND('201819 DATA'!BP236/$C236,2),"")))</f>
        <v>0</v>
      </c>
      <c r="AR236" s="289">
        <f>IF(OR($C236="*",$C236&lt;400),"",IF(AND('201819 DATA'!BQ236="*",$C236&gt;=400),"*",IF($C236&gt;=400,ROUND('201819 DATA'!BQ236/$C236,2),"")))</f>
        <v>0</v>
      </c>
      <c r="AS236" s="289">
        <f>IF(OR($C236="*",$C236&lt;400),"",IF(AND('201819 DATA'!BR236="*",$C236&gt;=400),"*",IF($C236&gt;=400,ROUND('201819 DATA'!BR236/$C236,2),"")))</f>
        <v>0</v>
      </c>
      <c r="AT236" s="289">
        <f>IF(OR($C236="*",$C236&lt;400),"",IF(AND('201819 DATA'!BS236="*",$C236&gt;=400),"*",IF($C236&gt;=400,ROUND('201819 DATA'!BS236/$C236,2),"")))</f>
        <v>0</v>
      </c>
      <c r="AU236" s="289">
        <f>IF(OR($C236="*",$C236&lt;400),"",IF(AND('201819 DATA'!BT236="*",$C236&gt;=400),"*",IF($C236&gt;=400,ROUND('201819 DATA'!BT236/$C236,2),"")))</f>
        <v>0.85</v>
      </c>
      <c r="AV236" s="289">
        <f>IF(OR($C236="*",$C236&lt;400),"",IF(AND('201819 DATA'!BU236="*",$C236&gt;=400),"*",IF($C236&gt;=400,ROUND('201819 DATA'!BU236/$C236,2),"")))</f>
        <v>0</v>
      </c>
      <c r="AW236" s="289">
        <f>IF(OR($C236="*",$C236&lt;400),"",IF(AND('201819 DATA'!BV236="*",$C236&gt;=400),"*",IF($C236&gt;=400,ROUND('201819 DATA'!BV236/$C236,2),"")))</f>
        <v>0</v>
      </c>
      <c r="AX236" s="289" t="str">
        <f>IF(OR($C236="*",$C236&lt;400),"",IF(AND('201819 DATA'!BW236="*",$C236&gt;=400),"*",IF($C236&gt;=400,ROUND('201819 DATA'!BW236/$C236,2),"")))</f>
        <v>*</v>
      </c>
    </row>
    <row r="237" spans="1:50" x14ac:dyDescent="0.2">
      <c r="A237" s="13" t="s">
        <v>384</v>
      </c>
      <c r="B237" s="287">
        <f>'201819 DATA'!B237</f>
        <v>59810</v>
      </c>
      <c r="C237" s="288">
        <f>'201819 DATA'!C237</f>
        <v>51615</v>
      </c>
      <c r="D237" s="293">
        <f>'201819 DATA'!FN237</f>
        <v>15750</v>
      </c>
      <c r="G237" s="295">
        <f t="shared" si="3"/>
        <v>0.86</v>
      </c>
      <c r="H237" s="289">
        <f>IF(OR($C237="*",$C237&lt;400),"",IF(AND('201819 DATA'!F237="*",$C237&gt;=400),"*",IF($C237&gt;=400,ROUND('201819 DATA'!F237/$C237,2),"")))</f>
        <v>0.4</v>
      </c>
      <c r="I237" s="296">
        <f>IF(OR($B237="*",$B237&lt;400),"",IF(AND('201819 DATA'!Y237="*",$B237&gt;=400),"*",IF($B237&gt;=400,ROUND('201819 DATA'!Y237/$B237,2),"")))</f>
        <v>0.09</v>
      </c>
      <c r="J237" s="296">
        <f>IF(OR($B237="*",$B237&lt;400),"",IF(AND('201819 DATA'!Z237="*",$B237&gt;=400),"*",IF($B237&gt;=400,ROUND('201819 DATA'!Z237/$B237,2),"")))</f>
        <v>0.09</v>
      </c>
      <c r="K237" s="296">
        <f>IF(OR($B237="*",$B237&lt;400),"",IF(AND('201819 DATA'!AA237="*",$B237&gt;=400),"*",IF($B237&gt;=400,ROUND('201819 DATA'!AA237/$B237,2),"")))</f>
        <v>0.09</v>
      </c>
      <c r="L237" s="296">
        <f>IF(OR($B237="*",$B237&lt;400),"",IF(AND('201819 DATA'!AB237="*",$B237&gt;=400),"*",IF($B237&gt;=400,ROUND('201819 DATA'!AB237/$B237,2),"")))</f>
        <v>0.15</v>
      </c>
      <c r="M237" s="296">
        <f>IF(OR($B237="*",$B237&lt;400),"",IF(AND('201819 DATA'!AC237="*",$B237&gt;=400),"*",IF($B237&gt;=400,ROUND('201819 DATA'!AC237/$B237,2),"")))</f>
        <v>0.27</v>
      </c>
      <c r="N237" s="296">
        <f>IF(OR($B237="*",$B237&lt;400),"",IF(AND('201819 DATA'!AD237="*",$B237&gt;=400),"*",IF($B237&gt;=400,ROUND('201819 DATA'!AD237/$B237,2),"")))</f>
        <v>0.26</v>
      </c>
      <c r="O237" s="296">
        <f>IF(OR($B237="*",$B237&lt;400),"",IF(AND('201819 DATA'!AE237="*",$B237&gt;=400),"*",IF($B237&gt;=400,ROUND('201819 DATA'!AE237/$B237,2),"")))</f>
        <v>0.05</v>
      </c>
      <c r="P237" s="297"/>
      <c r="Q237" s="296">
        <f>IF(OR($B237="*",$B237&lt;400),"",IF(AND('201819 DATA'!FL237="*",$B237&gt;=400),"*",IF($B237&gt;=400,ROUND('201819 DATA'!FL237/$B237,2),"")))</f>
        <v>0.61</v>
      </c>
      <c r="R237" s="289">
        <f>IF(OR($C237="*",$C237&lt;400),"",IF(AND('201819 DATA'!F237="*",$C237&gt;=400),"*",IF($C237&gt;=400,ROUND('201819 DATA'!F237/$C237,2),"")))</f>
        <v>0.4</v>
      </c>
      <c r="S237" s="289">
        <f>IF(OR($C237="*",$C237&lt;400),"",IF(AND('201819 DATA'!G237="*",$C237&gt;=400),"*",IF($C237&gt;=400,ROUND('201819 DATA'!G237/$C237,2),"")))</f>
        <v>0.16</v>
      </c>
      <c r="T237" s="289">
        <f>IF(OR($C237="*",$C237&lt;400),"",IF(AND('201819 DATA'!H237="*",$C237&gt;=400),"*",IF($C237&gt;=400,ROUND('201819 DATA'!H237/$C237,2),"")))</f>
        <v>0.34</v>
      </c>
      <c r="U237" s="289">
        <f>IF(OR($C237="*",$C237&lt;400),"",IF(AND('201819 DATA'!FM237="*",$C237&gt;=400),"*",IF($C237&gt;=400,ROUND('201819 DATA'!FM237/$C237,2),"")))</f>
        <v>0.09</v>
      </c>
      <c r="V237" s="312">
        <f>IF(OR($D237="*",$D237&lt;400),"",IF(AND('201819 DATA'!M237="*",$D237&gt;=400),"*",IF($D237&gt;=400,ROUND('201819 DATA'!M237/$D237,2),"")))</f>
        <v>0.38</v>
      </c>
      <c r="W237" s="312">
        <f>IF(OR($D237="*",$D237&lt;400),"",IF(AND('201819 DATA'!N237="*",$D237&gt;=400),"*",IF($D237&gt;=400,ROUND('201819 DATA'!N237/$D237,2),"")))</f>
        <v>0.19</v>
      </c>
      <c r="X237" s="312">
        <f>IF(OR($D237="*",$D237&lt;400),"",IF(AND('201819 DATA'!O237="*",$D237&gt;=400),"*",IF($D237&gt;=400,ROUND('201819 DATA'!O237/$D237,2),"")))</f>
        <v>0.12</v>
      </c>
      <c r="Y237" s="312">
        <f>IF(OR($D237="*",$D237&lt;400),"",IF(AND('201819 DATA'!P237="*",$D237&gt;=400),"*",IF($D237&gt;=400,ROUND('201819 DATA'!P237/$D237,2),"")))</f>
        <v>0.2</v>
      </c>
      <c r="Z237" s="312">
        <f>IF(OR($D237="*",$D237&lt;400),"",IF(AND('201819 DATA'!Q237="*",$D237&gt;=400),"*",IF($D237&gt;=400,ROUND('201819 DATA'!Q237/$D237,2),"")))</f>
        <v>7.0000000000000007E-2</v>
      </c>
      <c r="AA237" s="312">
        <f>IF(OR($D237="*",$D237&lt;400),"",IF(AND('201819 DATA'!R237="*",$D237&gt;=400),"*",IF($D237&gt;=400,ROUND('201819 DATA'!R237/$D237,2),"")))</f>
        <v>0.02</v>
      </c>
      <c r="AB237" s="312">
        <f>IF(OR($D237="*",$D237&lt;400),"",IF(AND('201819 DATA'!S237="*",$D237&gt;=400),"*",IF($D237&gt;=400,ROUND('201819 DATA'!S237/$D237,2),"")))</f>
        <v>0.01</v>
      </c>
      <c r="AC237" s="312" t="str">
        <f>IF(OR($D237="*",$D237&lt;400),"",IF(AND('201819 DATA'!T237="*",$D237&gt;=400),"*",IF($D237&gt;=400,ROUND('201819 DATA'!T237/$D237,2),"")))</f>
        <v>*</v>
      </c>
      <c r="AD237" s="289">
        <f>IF(OR($C237="*",$C237&lt;400),"",IF(AND('201819 DATA'!BC237="*",$C237&gt;=400),"*",IF($C237&gt;=400,ROUND('201819 DATA'!BC237/$C237,2),"")))</f>
        <v>0.02</v>
      </c>
      <c r="AE237" s="289">
        <f>IF(OR($C237="*",$C237&lt;400),"",IF(AND('201819 DATA'!BD237="*",$C237&gt;=400),"*",IF($C237&gt;=400,ROUND('201819 DATA'!BD237/$C237,2),"")))</f>
        <v>0.16</v>
      </c>
      <c r="AF237" s="289">
        <f>IF(OR($C237="*",$C237&lt;400),"",IF(AND('201819 DATA'!BE237="*",$C237&gt;=400),"*",IF($C237&gt;=400,ROUND('201819 DATA'!BE237/$C237,2),"")))</f>
        <v>0.02</v>
      </c>
      <c r="AG237" s="289">
        <f>IF(OR($C237="*",$C237&lt;400),"",IF(AND('201819 DATA'!BF237="*",$C237&gt;=400),"*",IF($C237&gt;=400,ROUND('201819 DATA'!BF237/$C237,2),"")))</f>
        <v>0.02</v>
      </c>
      <c r="AH237" s="289">
        <f>IF(OR($C237="*",$C237&lt;400),"",IF(AND('201819 DATA'!BG237="*",$C237&gt;=400),"*",IF($C237&gt;=400,ROUND('201819 DATA'!BG237/$C237,2),"")))</f>
        <v>0.01</v>
      </c>
      <c r="AI237" s="289">
        <f>IF(OR($C237="*",$C237&lt;400),"",IF(AND('201819 DATA'!BH237="*",$C237&gt;=400),"*",IF($C237&gt;=400,ROUND('201819 DATA'!BH237/$C237,2),"")))</f>
        <v>0.02</v>
      </c>
      <c r="AJ237" s="289">
        <f>IF(OR($C237="*",$C237&lt;400),"",IF(AND('201819 DATA'!BI237="*",$C237&gt;=400),"*",IF($C237&gt;=400,ROUND('201819 DATA'!BI237/$C237,2),"")))</f>
        <v>0.04</v>
      </c>
      <c r="AK237" s="289">
        <f>IF(OR($C237="*",$C237&lt;400),"",IF(AND('201819 DATA'!BJ237="*",$C237&gt;=400),"*",IF($C237&gt;=400,ROUND('201819 DATA'!BJ237/$C237,2),"")))</f>
        <v>0</v>
      </c>
      <c r="AL237" s="289">
        <f>IF(OR($C237="*",$C237&lt;400),"",IF(AND('201819 DATA'!BK237="*",$C237&gt;=400),"*",IF($C237&gt;=400,ROUND('201819 DATA'!BK237/$C237,2),"")))</f>
        <v>0.05</v>
      </c>
      <c r="AM237" s="289">
        <f>IF(OR($C237="*",$C237&lt;400),"",IF(AND('201819 DATA'!BL237="*",$C237&gt;=400),"*",IF($C237&gt;=400,ROUND('201819 DATA'!BL237/$C237,2),"")))</f>
        <v>0.06</v>
      </c>
      <c r="AN237" s="289">
        <f>IF(OR($C237="*",$C237&lt;400),"",IF(AND('201819 DATA'!BM237="*",$C237&gt;=400),"*",IF($C237&gt;=400,ROUND('201819 DATA'!BM237/$C237,2),"")))</f>
        <v>0.13</v>
      </c>
      <c r="AO237" s="289">
        <f>IF(OR($C237="*",$C237&lt;400),"",IF(AND('201819 DATA'!BN237="*",$C237&gt;=400),"*",IF($C237&gt;=400,ROUND('201819 DATA'!BN237/$C237,2),"")))</f>
        <v>0.02</v>
      </c>
      <c r="AP237" s="289">
        <f>IF(OR($C237="*",$C237&lt;400),"",IF(AND('201819 DATA'!BO237="*",$C237&gt;=400),"*",IF($C237&gt;=400,ROUND('201819 DATA'!BO237/$C237,2),"")))</f>
        <v>0.08</v>
      </c>
      <c r="AQ237" s="289">
        <f>IF(OR($C237="*",$C237&lt;400),"",IF(AND('201819 DATA'!BP237="*",$C237&gt;=400),"*",IF($C237&gt;=400,ROUND('201819 DATA'!BP237/$C237,2),"")))</f>
        <v>0.05</v>
      </c>
      <c r="AR237" s="289">
        <f>IF(OR($C237="*",$C237&lt;400),"",IF(AND('201819 DATA'!BQ237="*",$C237&gt;=400),"*",IF($C237&gt;=400,ROUND('201819 DATA'!BQ237/$C237,2),"")))</f>
        <v>7.0000000000000007E-2</v>
      </c>
      <c r="AS237" s="289">
        <f>IF(OR($C237="*",$C237&lt;400),"",IF(AND('201819 DATA'!BR237="*",$C237&gt;=400),"*",IF($C237&gt;=400,ROUND('201819 DATA'!BR237/$C237,2),"")))</f>
        <v>0.01</v>
      </c>
      <c r="AT237" s="289">
        <f>IF(OR($C237="*",$C237&lt;400),"",IF(AND('201819 DATA'!BS237="*",$C237&gt;=400),"*",IF($C237&gt;=400,ROUND('201819 DATA'!BS237/$C237,2),"")))</f>
        <v>0</v>
      </c>
      <c r="AU237" s="289">
        <f>IF(OR($C237="*",$C237&lt;400),"",IF(AND('201819 DATA'!BT237="*",$C237&gt;=400),"*",IF($C237&gt;=400,ROUND('201819 DATA'!BT237/$C237,2),"")))</f>
        <v>0.1</v>
      </c>
      <c r="AV237" s="289">
        <f>IF(OR($C237="*",$C237&lt;400),"",IF(AND('201819 DATA'!BU237="*",$C237&gt;=400),"*",IF($C237&gt;=400,ROUND('201819 DATA'!BU237/$C237,2),"")))</f>
        <v>0.06</v>
      </c>
      <c r="AW237" s="289">
        <f>IF(OR($C237="*",$C237&lt;400),"",IF(AND('201819 DATA'!BV237="*",$C237&gt;=400),"*",IF($C237&gt;=400,ROUND('201819 DATA'!BV237/$C237,2),"")))</f>
        <v>0</v>
      </c>
      <c r="AX237" s="289">
        <f>IF(OR($C237="*",$C237&lt;400),"",IF(AND('201819 DATA'!BW237="*",$C237&gt;=400),"*",IF($C237&gt;=400,ROUND('201819 DATA'!BW237/$C237,2),"")))</f>
        <v>0.06</v>
      </c>
    </row>
    <row r="238" spans="1:50" x14ac:dyDescent="0.2">
      <c r="A238" s="13" t="s">
        <v>581</v>
      </c>
      <c r="B238" s="287">
        <f>'201819 DATA'!B238</f>
        <v>124880</v>
      </c>
      <c r="C238" s="288">
        <f>'201819 DATA'!C238</f>
        <v>113005</v>
      </c>
      <c r="D238" s="293">
        <f>'201819 DATA'!FN238</f>
        <v>34765</v>
      </c>
      <c r="G238" s="295">
        <f t="shared" si="3"/>
        <v>0.9</v>
      </c>
      <c r="H238" s="289">
        <f>IF(OR($C238="*",$C238&lt;400),"",IF(AND('201819 DATA'!F238="*",$C238&gt;=400),"*",IF($C238&gt;=400,ROUND('201819 DATA'!F238/$C238,2),"")))</f>
        <v>0.37</v>
      </c>
      <c r="I238" s="296">
        <f>IF(OR($B238="*",$B238&lt;400),"",IF(AND('201819 DATA'!Y238="*",$B238&gt;=400),"*",IF($B238&gt;=400,ROUND('201819 DATA'!Y238/$B238,2),"")))</f>
        <v>0.08</v>
      </c>
      <c r="J238" s="296">
        <f>IF(OR($B238="*",$B238&lt;400),"",IF(AND('201819 DATA'!Z238="*",$B238&gt;=400),"*",IF($B238&gt;=400,ROUND('201819 DATA'!Z238/$B238,2),"")))</f>
        <v>0.09</v>
      </c>
      <c r="K238" s="296">
        <f>IF(OR($B238="*",$B238&lt;400),"",IF(AND('201819 DATA'!AA238="*",$B238&gt;=400),"*",IF($B238&gt;=400,ROUND('201819 DATA'!AA238/$B238,2),"")))</f>
        <v>0.1</v>
      </c>
      <c r="L238" s="296">
        <f>IF(OR($B238="*",$B238&lt;400),"",IF(AND('201819 DATA'!AB238="*",$B238&gt;=400),"*",IF($B238&gt;=400,ROUND('201819 DATA'!AB238/$B238,2),"")))</f>
        <v>0.16</v>
      </c>
      <c r="M238" s="296">
        <f>IF(OR($B238="*",$B238&lt;400),"",IF(AND('201819 DATA'!AC238="*",$B238&gt;=400),"*",IF($B238&gt;=400,ROUND('201819 DATA'!AC238/$B238,2),"")))</f>
        <v>0.27</v>
      </c>
      <c r="N238" s="296">
        <f>IF(OR($B238="*",$B238&lt;400),"",IF(AND('201819 DATA'!AD238="*",$B238&gt;=400),"*",IF($B238&gt;=400,ROUND('201819 DATA'!AD238/$B238,2),"")))</f>
        <v>0.25</v>
      </c>
      <c r="O238" s="296">
        <f>IF(OR($B238="*",$B238&lt;400),"",IF(AND('201819 DATA'!AE238="*",$B238&gt;=400),"*",IF($B238&gt;=400,ROUND('201819 DATA'!AE238/$B238,2),"")))</f>
        <v>0.04</v>
      </c>
      <c r="P238" s="297"/>
      <c r="Q238" s="296">
        <f>IF(OR($B238="*",$B238&lt;400),"",IF(AND('201819 DATA'!FL238="*",$B238&gt;=400),"*",IF($B238&gt;=400,ROUND('201819 DATA'!FL238/$B238,2),"")))</f>
        <v>0.67</v>
      </c>
      <c r="R238" s="289">
        <f>IF(OR($C238="*",$C238&lt;400),"",IF(AND('201819 DATA'!F238="*",$C238&gt;=400),"*",IF($C238&gt;=400,ROUND('201819 DATA'!F238/$C238,2),"")))</f>
        <v>0.37</v>
      </c>
      <c r="S238" s="289">
        <f>IF(OR($C238="*",$C238&lt;400),"",IF(AND('201819 DATA'!G238="*",$C238&gt;=400),"*",IF($C238&gt;=400,ROUND('201819 DATA'!G238/$C238,2),"")))</f>
        <v>0.22</v>
      </c>
      <c r="T238" s="289">
        <f>IF(OR($C238="*",$C238&lt;400),"",IF(AND('201819 DATA'!H238="*",$C238&gt;=400),"*",IF($C238&gt;=400,ROUND('201819 DATA'!H238/$C238,2),"")))</f>
        <v>0.32</v>
      </c>
      <c r="U238" s="289">
        <f>IF(OR($C238="*",$C238&lt;400),"",IF(AND('201819 DATA'!FM238="*",$C238&gt;=400),"*",IF($C238&gt;=400,ROUND('201819 DATA'!FM238/$C238,2),"")))</f>
        <v>0.09</v>
      </c>
      <c r="V238" s="312">
        <f>IF(OR($D238="*",$D238&lt;400),"",IF(AND('201819 DATA'!M238="*",$D238&gt;=400),"*",IF($D238&gt;=400,ROUND('201819 DATA'!M238/$D238,2),"")))</f>
        <v>0.49</v>
      </c>
      <c r="W238" s="312">
        <f>IF(OR($D238="*",$D238&lt;400),"",IF(AND('201819 DATA'!N238="*",$D238&gt;=400),"*",IF($D238&gt;=400,ROUND('201819 DATA'!N238/$D238,2),"")))</f>
        <v>0.19</v>
      </c>
      <c r="X238" s="312">
        <f>IF(OR($D238="*",$D238&lt;400),"",IF(AND('201819 DATA'!O238="*",$D238&gt;=400),"*",IF($D238&gt;=400,ROUND('201819 DATA'!O238/$D238,2),"")))</f>
        <v>0.08</v>
      </c>
      <c r="Y238" s="312">
        <f>IF(OR($D238="*",$D238&lt;400),"",IF(AND('201819 DATA'!P238="*",$D238&gt;=400),"*",IF($D238&gt;=400,ROUND('201819 DATA'!P238/$D238,2),"")))</f>
        <v>0.14000000000000001</v>
      </c>
      <c r="Z238" s="312">
        <f>IF(OR($D238="*",$D238&lt;400),"",IF(AND('201819 DATA'!Q238="*",$D238&gt;=400),"*",IF($D238&gt;=400,ROUND('201819 DATA'!Q238/$D238,2),"")))</f>
        <v>0.06</v>
      </c>
      <c r="AA238" s="312">
        <f>IF(OR($D238="*",$D238&lt;400),"",IF(AND('201819 DATA'!R238="*",$D238&gt;=400),"*",IF($D238&gt;=400,ROUND('201819 DATA'!R238/$D238,2),"")))</f>
        <v>0.03</v>
      </c>
      <c r="AB238" s="312">
        <f>IF(OR($D238="*",$D238&lt;400),"",IF(AND('201819 DATA'!S238="*",$D238&gt;=400),"*",IF($D238&gt;=400,ROUND('201819 DATA'!S238/$D238,2),"")))</f>
        <v>0.01</v>
      </c>
      <c r="AC238" s="312">
        <f>IF(OR($D238="*",$D238&lt;400),"",IF(AND('201819 DATA'!T238="*",$D238&gt;=400),"*",IF($D238&gt;=400,ROUND('201819 DATA'!T238/$D238,2),"")))</f>
        <v>0</v>
      </c>
      <c r="AD238" s="289">
        <f>IF(OR($C238="*",$C238&lt;400),"",IF(AND('201819 DATA'!BC238="*",$C238&gt;=400),"*",IF($C238&gt;=400,ROUND('201819 DATA'!BC238/$C238,2),"")))</f>
        <v>0.03</v>
      </c>
      <c r="AE238" s="289">
        <f>IF(OR($C238="*",$C238&lt;400),"",IF(AND('201819 DATA'!BD238="*",$C238&gt;=400),"*",IF($C238&gt;=400,ROUND('201819 DATA'!BD238/$C238,2),"")))</f>
        <v>0.12</v>
      </c>
      <c r="AF238" s="289">
        <f>IF(OR($C238="*",$C238&lt;400),"",IF(AND('201819 DATA'!BE238="*",$C238&gt;=400),"*",IF($C238&gt;=400,ROUND('201819 DATA'!BE238/$C238,2),"")))</f>
        <v>0.02</v>
      </c>
      <c r="AG238" s="289">
        <f>IF(OR($C238="*",$C238&lt;400),"",IF(AND('201819 DATA'!BF238="*",$C238&gt;=400),"*",IF($C238&gt;=400,ROUND('201819 DATA'!BF238/$C238,2),"")))</f>
        <v>0.01</v>
      </c>
      <c r="AH238" s="289">
        <f>IF(OR($C238="*",$C238&lt;400),"",IF(AND('201819 DATA'!BG238="*",$C238&gt;=400),"*",IF($C238&gt;=400,ROUND('201819 DATA'!BG238/$C238,2),"")))</f>
        <v>0</v>
      </c>
      <c r="AI238" s="289">
        <f>IF(OR($C238="*",$C238&lt;400),"",IF(AND('201819 DATA'!BH238="*",$C238&gt;=400),"*",IF($C238&gt;=400,ROUND('201819 DATA'!BH238/$C238,2),"")))</f>
        <v>0.01</v>
      </c>
      <c r="AJ238" s="289">
        <f>IF(OR($C238="*",$C238&lt;400),"",IF(AND('201819 DATA'!BI238="*",$C238&gt;=400),"*",IF($C238&gt;=400,ROUND('201819 DATA'!BI238/$C238,2),"")))</f>
        <v>7.0000000000000007E-2</v>
      </c>
      <c r="AK238" s="289">
        <f>IF(OR($C238="*",$C238&lt;400),"",IF(AND('201819 DATA'!BJ238="*",$C238&gt;=400),"*",IF($C238&gt;=400,ROUND('201819 DATA'!BJ238/$C238,2),"")))</f>
        <v>0</v>
      </c>
      <c r="AL238" s="289">
        <f>IF(OR($C238="*",$C238&lt;400),"",IF(AND('201819 DATA'!BK238="*",$C238&gt;=400),"*",IF($C238&gt;=400,ROUND('201819 DATA'!BK238/$C238,2),"")))</f>
        <v>0.06</v>
      </c>
      <c r="AM238" s="289">
        <f>IF(OR($C238="*",$C238&lt;400),"",IF(AND('201819 DATA'!BL238="*",$C238&gt;=400),"*",IF($C238&gt;=400,ROUND('201819 DATA'!BL238/$C238,2),"")))</f>
        <v>7.0000000000000007E-2</v>
      </c>
      <c r="AN238" s="289">
        <f>IF(OR($C238="*",$C238&lt;400),"",IF(AND('201819 DATA'!BM238="*",$C238&gt;=400),"*",IF($C238&gt;=400,ROUND('201819 DATA'!BM238/$C238,2),"")))</f>
        <v>0.16</v>
      </c>
      <c r="AO238" s="289">
        <f>IF(OR($C238="*",$C238&lt;400),"",IF(AND('201819 DATA'!BN238="*",$C238&gt;=400),"*",IF($C238&gt;=400,ROUND('201819 DATA'!BN238/$C238,2),"")))</f>
        <v>0.01</v>
      </c>
      <c r="AP238" s="289">
        <f>IF(OR($C238="*",$C238&lt;400),"",IF(AND('201819 DATA'!BO238="*",$C238&gt;=400),"*",IF($C238&gt;=400,ROUND('201819 DATA'!BO238/$C238,2),"")))</f>
        <v>0.06</v>
      </c>
      <c r="AQ238" s="289">
        <f>IF(OR($C238="*",$C238&lt;400),"",IF(AND('201819 DATA'!BP238="*",$C238&gt;=400),"*",IF($C238&gt;=400,ROUND('201819 DATA'!BP238/$C238,2),"")))</f>
        <v>0.06</v>
      </c>
      <c r="AR238" s="289">
        <f>IF(OR($C238="*",$C238&lt;400),"",IF(AND('201819 DATA'!BQ238="*",$C238&gt;=400),"*",IF($C238&gt;=400,ROUND('201819 DATA'!BQ238/$C238,2),"")))</f>
        <v>7.0000000000000007E-2</v>
      </c>
      <c r="AS238" s="289">
        <f>IF(OR($C238="*",$C238&lt;400),"",IF(AND('201819 DATA'!BR238="*",$C238&gt;=400),"*",IF($C238&gt;=400,ROUND('201819 DATA'!BR238/$C238,2),"")))</f>
        <v>0.01</v>
      </c>
      <c r="AT238" s="289">
        <f>IF(OR($C238="*",$C238&lt;400),"",IF(AND('201819 DATA'!BS238="*",$C238&gt;=400),"*",IF($C238&gt;=400,ROUND('201819 DATA'!BS238/$C238,2),"")))</f>
        <v>0</v>
      </c>
      <c r="AU238" s="289">
        <f>IF(OR($C238="*",$C238&lt;400),"",IF(AND('201819 DATA'!BT238="*",$C238&gt;=400),"*",IF($C238&gt;=400,ROUND('201819 DATA'!BT238/$C238,2),"")))</f>
        <v>0.11</v>
      </c>
      <c r="AV238" s="289">
        <f>IF(OR($C238="*",$C238&lt;400),"",IF(AND('201819 DATA'!BU238="*",$C238&gt;=400),"*",IF($C238&gt;=400,ROUND('201819 DATA'!BU238/$C238,2),"")))</f>
        <v>0.04</v>
      </c>
      <c r="AW238" s="289">
        <f>IF(OR($C238="*",$C238&lt;400),"",IF(AND('201819 DATA'!BV238="*",$C238&gt;=400),"*",IF($C238&gt;=400,ROUND('201819 DATA'!BV238/$C238,2),"")))</f>
        <v>0</v>
      </c>
      <c r="AX238" s="289">
        <f>IF(OR($C238="*",$C238&lt;400),"",IF(AND('201819 DATA'!BW238="*",$C238&gt;=400),"*",IF($C238&gt;=400,ROUND('201819 DATA'!BW238/$C238,2),"")))</f>
        <v>0.06</v>
      </c>
    </row>
    <row r="239" spans="1:50" x14ac:dyDescent="0.2">
      <c r="A239" s="13" t="s">
        <v>238</v>
      </c>
      <c r="B239" s="287">
        <f>'201819 DATA'!B239</f>
        <v>3400</v>
      </c>
      <c r="C239" s="288">
        <f>'201819 DATA'!C239</f>
        <v>2305</v>
      </c>
      <c r="D239" s="293" t="str">
        <f>'201819 DATA'!FN239</f>
        <v>*</v>
      </c>
      <c r="G239" s="295">
        <f t="shared" si="3"/>
        <v>0.68</v>
      </c>
      <c r="H239" s="289">
        <f>IF(OR($C239="*",$C239&lt;400),"",IF(AND('201819 DATA'!F239="*",$C239&gt;=400),"*",IF($C239&gt;=400,ROUND('201819 DATA'!F239/$C239,2),"")))</f>
        <v>0.82</v>
      </c>
      <c r="I239" s="296">
        <f>IF(OR($B239="*",$B239&lt;400),"",IF(AND('201819 DATA'!Y239="*",$B239&gt;=400),"*",IF($B239&gt;=400,ROUND('201819 DATA'!Y239/$B239,2),"")))</f>
        <v>0.01</v>
      </c>
      <c r="J239" s="296">
        <f>IF(OR($B239="*",$B239&lt;400),"",IF(AND('201819 DATA'!Z239="*",$B239&gt;=400),"*",IF($B239&gt;=400,ROUND('201819 DATA'!Z239/$B239,2),"")))</f>
        <v>0.23</v>
      </c>
      <c r="K239" s="296">
        <f>IF(OR($B239="*",$B239&lt;400),"",IF(AND('201819 DATA'!AA239="*",$B239&gt;=400),"*",IF($B239&gt;=400,ROUND('201819 DATA'!AA239/$B239,2),"")))</f>
        <v>0.28000000000000003</v>
      </c>
      <c r="L239" s="296">
        <f>IF(OR($B239="*",$B239&lt;400),"",IF(AND('201819 DATA'!AB239="*",$B239&gt;=400),"*",IF($B239&gt;=400,ROUND('201819 DATA'!AB239/$B239,2),"")))</f>
        <v>0.25</v>
      </c>
      <c r="M239" s="296">
        <f>IF(OR($B239="*",$B239&lt;400),"",IF(AND('201819 DATA'!AC239="*",$B239&gt;=400),"*",IF($B239&gt;=400,ROUND('201819 DATA'!AC239/$B239,2),"")))</f>
        <v>0.13</v>
      </c>
      <c r="N239" s="296">
        <f>IF(OR($B239="*",$B239&lt;400),"",IF(AND('201819 DATA'!AD239="*",$B239&gt;=400),"*",IF($B239&gt;=400,ROUND('201819 DATA'!AD239/$B239,2),"")))</f>
        <v>0.08</v>
      </c>
      <c r="O239" s="296">
        <f>IF(OR($B239="*",$B239&lt;400),"",IF(AND('201819 DATA'!AE239="*",$B239&gt;=400),"*",IF($B239&gt;=400,ROUND('201819 DATA'!AE239/$B239,2),"")))</f>
        <v>0.01</v>
      </c>
      <c r="P239" s="297"/>
      <c r="Q239" s="296">
        <f>IF(OR($B239="*",$B239&lt;400),"",IF(AND('201819 DATA'!FL239="*",$B239&gt;=400),"*",IF($B239&gt;=400,ROUND('201819 DATA'!FL239/$B239,2),"")))</f>
        <v>0</v>
      </c>
      <c r="R239" s="289">
        <f>IF(OR($C239="*",$C239&lt;400),"",IF(AND('201819 DATA'!F239="*",$C239&gt;=400),"*",IF($C239&gt;=400,ROUND('201819 DATA'!F239/$C239,2),"")))</f>
        <v>0.82</v>
      </c>
      <c r="S239" s="289">
        <f>IF(OR($C239="*",$C239&lt;400),"",IF(AND('201819 DATA'!G239="*",$C239&gt;=400),"*",IF($C239&gt;=400,ROUND('201819 DATA'!G239/$C239,2),"")))</f>
        <v>0.16</v>
      </c>
      <c r="T239" s="289">
        <f>IF(OR($C239="*",$C239&lt;400),"",IF(AND('201819 DATA'!H239="*",$C239&gt;=400),"*",IF($C239&gt;=400,ROUND('201819 DATA'!H239/$C239,2),"")))</f>
        <v>0.02</v>
      </c>
      <c r="U239" s="289" t="str">
        <f>IF(OR($C239="*",$C239&lt;400),"",IF(AND('201819 DATA'!FM239="*",$C239&gt;=400),"*",IF($C239&gt;=400,ROUND('201819 DATA'!FM239/$C239,2),"")))</f>
        <v>*</v>
      </c>
      <c r="V239" s="312" t="str">
        <f>IF(OR($D239="*",$D239&lt;400),"",IF(AND('201819 DATA'!M239="*",$D239&gt;=400),"*",IF($D239&gt;=400,ROUND('201819 DATA'!M239/$D239,2),"")))</f>
        <v/>
      </c>
      <c r="W239" s="312" t="str">
        <f>IF(OR($D239="*",$D239&lt;400),"",IF(AND('201819 DATA'!N239="*",$D239&gt;=400),"*",IF($D239&gt;=400,ROUND('201819 DATA'!N239/$D239,2),"")))</f>
        <v/>
      </c>
      <c r="X239" s="312" t="str">
        <f>IF(OR($D239="*",$D239&lt;400),"",IF(AND('201819 DATA'!O239="*",$D239&gt;=400),"*",IF($D239&gt;=400,ROUND('201819 DATA'!O239/$D239,2),"")))</f>
        <v/>
      </c>
      <c r="Y239" s="312" t="str">
        <f>IF(OR($D239="*",$D239&lt;400),"",IF(AND('201819 DATA'!P239="*",$D239&gt;=400),"*",IF($D239&gt;=400,ROUND('201819 DATA'!P239/$D239,2),"")))</f>
        <v/>
      </c>
      <c r="Z239" s="312" t="str">
        <f>IF(OR($D239="*",$D239&lt;400),"",IF(AND('201819 DATA'!Q239="*",$D239&gt;=400),"*",IF($D239&gt;=400,ROUND('201819 DATA'!Q239/$D239,2),"")))</f>
        <v/>
      </c>
      <c r="AA239" s="312" t="str">
        <f>IF(OR($D239="*",$D239&lt;400),"",IF(AND('201819 DATA'!R239="*",$D239&gt;=400),"*",IF($D239&gt;=400,ROUND('201819 DATA'!R239/$D239,2),"")))</f>
        <v/>
      </c>
      <c r="AB239" s="312" t="str">
        <f>IF(OR($D239="*",$D239&lt;400),"",IF(AND('201819 DATA'!S239="*",$D239&gt;=400),"*",IF($D239&gt;=400,ROUND('201819 DATA'!S239/$D239,2),"")))</f>
        <v/>
      </c>
      <c r="AC239" s="312" t="str">
        <f>IF(OR($D239="*",$D239&lt;400),"",IF(AND('201819 DATA'!T239="*",$D239&gt;=400),"*",IF($D239&gt;=400,ROUND('201819 DATA'!T239/$D239,2),"")))</f>
        <v/>
      </c>
      <c r="AD239" s="289">
        <f>IF(OR($C239="*",$C239&lt;400),"",IF(AND('201819 DATA'!BC239="*",$C239&gt;=400),"*",IF($C239&gt;=400,ROUND('201819 DATA'!BC239/$C239,2),"")))</f>
        <v>0</v>
      </c>
      <c r="AE239" s="289" t="str">
        <f>IF(OR($C239="*",$C239&lt;400),"",IF(AND('201819 DATA'!BD239="*",$C239&gt;=400),"*",IF($C239&gt;=400,ROUND('201819 DATA'!BD239/$C239,2),"")))</f>
        <v>*</v>
      </c>
      <c r="AF239" s="289">
        <f>IF(OR($C239="*",$C239&lt;400),"",IF(AND('201819 DATA'!BE239="*",$C239&gt;=400),"*",IF($C239&gt;=400,ROUND('201819 DATA'!BE239/$C239,2),"")))</f>
        <v>0</v>
      </c>
      <c r="AG239" s="289" t="str">
        <f>IF(OR($C239="*",$C239&lt;400),"",IF(AND('201819 DATA'!BF239="*",$C239&gt;=400),"*",IF($C239&gt;=400,ROUND('201819 DATA'!BF239/$C239,2),"")))</f>
        <v>*</v>
      </c>
      <c r="AH239" s="289">
        <f>IF(OR($C239="*",$C239&lt;400),"",IF(AND('201819 DATA'!BG239="*",$C239&gt;=400),"*",IF($C239&gt;=400,ROUND('201819 DATA'!BG239/$C239,2),"")))</f>
        <v>0.69</v>
      </c>
      <c r="AI239" s="289">
        <f>IF(OR($C239="*",$C239&lt;400),"",IF(AND('201819 DATA'!BH239="*",$C239&gt;=400),"*",IF($C239&gt;=400,ROUND('201819 DATA'!BH239/$C239,2),"")))</f>
        <v>0.06</v>
      </c>
      <c r="AJ239" s="289">
        <f>IF(OR($C239="*",$C239&lt;400),"",IF(AND('201819 DATA'!BI239="*",$C239&gt;=400),"*",IF($C239&gt;=400,ROUND('201819 DATA'!BI239/$C239,2),"")))</f>
        <v>0</v>
      </c>
      <c r="AK239" s="289">
        <f>IF(OR($C239="*",$C239&lt;400),"",IF(AND('201819 DATA'!BJ239="*",$C239&gt;=400),"*",IF($C239&gt;=400,ROUND('201819 DATA'!BJ239/$C239,2),"")))</f>
        <v>0</v>
      </c>
      <c r="AL239" s="289">
        <f>IF(OR($C239="*",$C239&lt;400),"",IF(AND('201819 DATA'!BK239="*",$C239&gt;=400),"*",IF($C239&gt;=400,ROUND('201819 DATA'!BK239/$C239,2),"")))</f>
        <v>0.01</v>
      </c>
      <c r="AM239" s="289">
        <f>IF(OR($C239="*",$C239&lt;400),"",IF(AND('201819 DATA'!BL239="*",$C239&gt;=400),"*",IF($C239&gt;=400,ROUND('201819 DATA'!BL239/$C239,2),"")))</f>
        <v>0</v>
      </c>
      <c r="AN239" s="289">
        <f>IF(OR($C239="*",$C239&lt;400),"",IF(AND('201819 DATA'!BM239="*",$C239&gt;=400),"*",IF($C239&gt;=400,ROUND('201819 DATA'!BM239/$C239,2),"")))</f>
        <v>0</v>
      </c>
      <c r="AO239" s="289">
        <f>IF(OR($C239="*",$C239&lt;400),"",IF(AND('201819 DATA'!BN239="*",$C239&gt;=400),"*",IF($C239&gt;=400,ROUND('201819 DATA'!BN239/$C239,2),"")))</f>
        <v>0</v>
      </c>
      <c r="AP239" s="289" t="str">
        <f>IF(OR($C239="*",$C239&lt;400),"",IF(AND('201819 DATA'!BO239="*",$C239&gt;=400),"*",IF($C239&gt;=400,ROUND('201819 DATA'!BO239/$C239,2),"")))</f>
        <v>*</v>
      </c>
      <c r="AQ239" s="289">
        <f>IF(OR($C239="*",$C239&lt;400),"",IF(AND('201819 DATA'!BP239="*",$C239&gt;=400),"*",IF($C239&gt;=400,ROUND('201819 DATA'!BP239/$C239,2),"")))</f>
        <v>0</v>
      </c>
      <c r="AR239" s="289" t="str">
        <f>IF(OR($C239="*",$C239&lt;400),"",IF(AND('201819 DATA'!BQ239="*",$C239&gt;=400),"*",IF($C239&gt;=400,ROUND('201819 DATA'!BQ239/$C239,2),"")))</f>
        <v>*</v>
      </c>
      <c r="AS239" s="289">
        <f>IF(OR($C239="*",$C239&lt;400),"",IF(AND('201819 DATA'!BR239="*",$C239&gt;=400),"*",IF($C239&gt;=400,ROUND('201819 DATA'!BR239/$C239,2),"")))</f>
        <v>0</v>
      </c>
      <c r="AT239" s="289" t="str">
        <f>IF(OR($C239="*",$C239&lt;400),"",IF(AND('201819 DATA'!BS239="*",$C239&gt;=400),"*",IF($C239&gt;=400,ROUND('201819 DATA'!BS239/$C239,2),"")))</f>
        <v>*</v>
      </c>
      <c r="AU239" s="289">
        <f>IF(OR($C239="*",$C239&lt;400),"",IF(AND('201819 DATA'!BT239="*",$C239&gt;=400),"*",IF($C239&gt;=400,ROUND('201819 DATA'!BT239/$C239,2),"")))</f>
        <v>0.21</v>
      </c>
      <c r="AV239" s="289">
        <f>IF(OR($C239="*",$C239&lt;400),"",IF(AND('201819 DATA'!BU239="*",$C239&gt;=400),"*",IF($C239&gt;=400,ROUND('201819 DATA'!BU239/$C239,2),"")))</f>
        <v>0.02</v>
      </c>
      <c r="AW239" s="289">
        <f>IF(OR($C239="*",$C239&lt;400),"",IF(AND('201819 DATA'!BV239="*",$C239&gt;=400),"*",IF($C239&gt;=400,ROUND('201819 DATA'!BV239/$C239,2),"")))</f>
        <v>0</v>
      </c>
      <c r="AX239" s="289">
        <f>IF(OR($C239="*",$C239&lt;400),"",IF(AND('201819 DATA'!BW239="*",$C239&gt;=400),"*",IF($C239&gt;=400,ROUND('201819 DATA'!BW239/$C239,2),"")))</f>
        <v>0.01</v>
      </c>
    </row>
    <row r="240" spans="1:50" x14ac:dyDescent="0.2">
      <c r="A240" s="13" t="s">
        <v>201</v>
      </c>
      <c r="B240" s="287">
        <f>'201819 DATA'!B240</f>
        <v>157680</v>
      </c>
      <c r="C240" s="288">
        <f>'201819 DATA'!C240</f>
        <v>124915</v>
      </c>
      <c r="D240" s="293">
        <f>'201819 DATA'!FN240</f>
        <v>34245</v>
      </c>
      <c r="G240" s="295">
        <f t="shared" si="3"/>
        <v>0.79</v>
      </c>
      <c r="H240" s="289">
        <f>IF(OR($C240="*",$C240&lt;400),"",IF(AND('201819 DATA'!F240="*",$C240&gt;=400),"*",IF($C240&gt;=400,ROUND('201819 DATA'!F240/$C240,2),"")))</f>
        <v>0.49</v>
      </c>
      <c r="I240" s="296">
        <f>IF(OR($B240="*",$B240&lt;400),"",IF(AND('201819 DATA'!Y240="*",$B240&gt;=400),"*",IF($B240&gt;=400,ROUND('201819 DATA'!Y240/$B240,2),"")))</f>
        <v>0.06</v>
      </c>
      <c r="J240" s="296">
        <f>IF(OR($B240="*",$B240&lt;400),"",IF(AND('201819 DATA'!Z240="*",$B240&gt;=400),"*",IF($B240&gt;=400,ROUND('201819 DATA'!Z240/$B240,2),"")))</f>
        <v>7.0000000000000007E-2</v>
      </c>
      <c r="K240" s="296">
        <f>IF(OR($B240="*",$B240&lt;400),"",IF(AND('201819 DATA'!AA240="*",$B240&gt;=400),"*",IF($B240&gt;=400,ROUND('201819 DATA'!AA240/$B240,2),"")))</f>
        <v>0.1</v>
      </c>
      <c r="L240" s="296">
        <f>IF(OR($B240="*",$B240&lt;400),"",IF(AND('201819 DATA'!AB240="*",$B240&gt;=400),"*",IF($B240&gt;=400,ROUND('201819 DATA'!AB240/$B240,2),"")))</f>
        <v>0.18</v>
      </c>
      <c r="M240" s="296">
        <f>IF(OR($B240="*",$B240&lt;400),"",IF(AND('201819 DATA'!AC240="*",$B240&gt;=400),"*",IF($B240&gt;=400,ROUND('201819 DATA'!AC240/$B240,2),"")))</f>
        <v>0.28000000000000003</v>
      </c>
      <c r="N240" s="296">
        <f>IF(OR($B240="*",$B240&lt;400),"",IF(AND('201819 DATA'!AD240="*",$B240&gt;=400),"*",IF($B240&gt;=400,ROUND('201819 DATA'!AD240/$B240,2),"")))</f>
        <v>0.26</v>
      </c>
      <c r="O240" s="296">
        <f>IF(OR($B240="*",$B240&lt;400),"",IF(AND('201819 DATA'!AE240="*",$B240&gt;=400),"*",IF($B240&gt;=400,ROUND('201819 DATA'!AE240/$B240,2),"")))</f>
        <v>0.05</v>
      </c>
      <c r="P240" s="297"/>
      <c r="Q240" s="296">
        <f>IF(OR($B240="*",$B240&lt;400),"",IF(AND('201819 DATA'!FL240="*",$B240&gt;=400),"*",IF($B240&gt;=400,ROUND('201819 DATA'!FL240/$B240,2),"")))</f>
        <v>0.51</v>
      </c>
      <c r="R240" s="289">
        <f>IF(OR($C240="*",$C240&lt;400),"",IF(AND('201819 DATA'!F240="*",$C240&gt;=400),"*",IF($C240&gt;=400,ROUND('201819 DATA'!F240/$C240,2),"")))</f>
        <v>0.49</v>
      </c>
      <c r="S240" s="289">
        <f>IF(OR($C240="*",$C240&lt;400),"",IF(AND('201819 DATA'!G240="*",$C240&gt;=400),"*",IF($C240&gt;=400,ROUND('201819 DATA'!G240/$C240,2),"")))</f>
        <v>0.18</v>
      </c>
      <c r="T240" s="289">
        <f>IF(OR($C240="*",$C240&lt;400),"",IF(AND('201819 DATA'!H240="*",$C240&gt;=400),"*",IF($C240&gt;=400,ROUND('201819 DATA'!H240/$C240,2),"")))</f>
        <v>0.28000000000000003</v>
      </c>
      <c r="U240" s="289">
        <f>IF(OR($C240="*",$C240&lt;400),"",IF(AND('201819 DATA'!FM240="*",$C240&gt;=400),"*",IF($C240&gt;=400,ROUND('201819 DATA'!FM240/$C240,2),"")))</f>
        <v>0.06</v>
      </c>
      <c r="V240" s="312">
        <f>IF(OR($D240="*",$D240&lt;400),"",IF(AND('201819 DATA'!M240="*",$D240&gt;=400),"*",IF($D240&gt;=400,ROUND('201819 DATA'!M240/$D240,2),"")))</f>
        <v>0.56000000000000005</v>
      </c>
      <c r="W240" s="312">
        <f>IF(OR($D240="*",$D240&lt;400),"",IF(AND('201819 DATA'!N240="*",$D240&gt;=400),"*",IF($D240&gt;=400,ROUND('201819 DATA'!N240/$D240,2),"")))</f>
        <v>0.23</v>
      </c>
      <c r="X240" s="312">
        <f>IF(OR($D240="*",$D240&lt;400),"",IF(AND('201819 DATA'!O240="*",$D240&gt;=400),"*",IF($D240&gt;=400,ROUND('201819 DATA'!O240/$D240,2),"")))</f>
        <v>0.11</v>
      </c>
      <c r="Y240" s="312">
        <f>IF(OR($D240="*",$D240&lt;400),"",IF(AND('201819 DATA'!P240="*",$D240&gt;=400),"*",IF($D240&gt;=400,ROUND('201819 DATA'!P240/$D240,2),"")))</f>
        <v>0.08</v>
      </c>
      <c r="Z240" s="312">
        <f>IF(OR($D240="*",$D240&lt;400),"",IF(AND('201819 DATA'!Q240="*",$D240&gt;=400),"*",IF($D240&gt;=400,ROUND('201819 DATA'!Q240/$D240,2),"")))</f>
        <v>0.01</v>
      </c>
      <c r="AA240" s="312">
        <f>IF(OR($D240="*",$D240&lt;400),"",IF(AND('201819 DATA'!R240="*",$D240&gt;=400),"*",IF($D240&gt;=400,ROUND('201819 DATA'!R240/$D240,2),"")))</f>
        <v>0</v>
      </c>
      <c r="AB240" s="312" t="str">
        <f>IF(OR($D240="*",$D240&lt;400),"",IF(AND('201819 DATA'!S240="*",$D240&gt;=400),"*",IF($D240&gt;=400,ROUND('201819 DATA'!S240/$D240,2),"")))</f>
        <v>*</v>
      </c>
      <c r="AC240" s="312" t="str">
        <f>IF(OR($D240="*",$D240&lt;400),"",IF(AND('201819 DATA'!T240="*",$D240&gt;=400),"*",IF($D240&gt;=400,ROUND('201819 DATA'!T240/$D240,2),"")))</f>
        <v>*</v>
      </c>
      <c r="AD240" s="289">
        <f>IF(OR($C240="*",$C240&lt;400),"",IF(AND('201819 DATA'!BC240="*",$C240&gt;=400),"*",IF($C240&gt;=400,ROUND('201819 DATA'!BC240/$C240,2),"")))</f>
        <v>0.04</v>
      </c>
      <c r="AE240" s="289">
        <f>IF(OR($C240="*",$C240&lt;400),"",IF(AND('201819 DATA'!BD240="*",$C240&gt;=400),"*",IF($C240&gt;=400,ROUND('201819 DATA'!BD240/$C240,2),"")))</f>
        <v>0.17</v>
      </c>
      <c r="AF240" s="289">
        <f>IF(OR($C240="*",$C240&lt;400),"",IF(AND('201819 DATA'!BE240="*",$C240&gt;=400),"*",IF($C240&gt;=400,ROUND('201819 DATA'!BE240/$C240,2),"")))</f>
        <v>0.01</v>
      </c>
      <c r="AG240" s="289">
        <f>IF(OR($C240="*",$C240&lt;400),"",IF(AND('201819 DATA'!BF240="*",$C240&gt;=400),"*",IF($C240&gt;=400,ROUND('201819 DATA'!BF240/$C240,2),"")))</f>
        <v>0.01</v>
      </c>
      <c r="AH240" s="289">
        <f>IF(OR($C240="*",$C240&lt;400),"",IF(AND('201819 DATA'!BG240="*",$C240&gt;=400),"*",IF($C240&gt;=400,ROUND('201819 DATA'!BG240/$C240,2),"")))</f>
        <v>0.01</v>
      </c>
      <c r="AI240" s="289">
        <f>IF(OR($C240="*",$C240&lt;400),"",IF(AND('201819 DATA'!BH240="*",$C240&gt;=400),"*",IF($C240&gt;=400,ROUND('201819 DATA'!BH240/$C240,2),"")))</f>
        <v>0.02</v>
      </c>
      <c r="AJ240" s="289">
        <f>IF(OR($C240="*",$C240&lt;400),"",IF(AND('201819 DATA'!BI240="*",$C240&gt;=400),"*",IF($C240&gt;=400,ROUND('201819 DATA'!BI240/$C240,2),"")))</f>
        <v>0</v>
      </c>
      <c r="AK240" s="289">
        <f>IF(OR($C240="*",$C240&lt;400),"",IF(AND('201819 DATA'!BJ240="*",$C240&gt;=400),"*",IF($C240&gt;=400,ROUND('201819 DATA'!BJ240/$C240,2),"")))</f>
        <v>0</v>
      </c>
      <c r="AL240" s="289">
        <f>IF(OR($C240="*",$C240&lt;400),"",IF(AND('201819 DATA'!BK240="*",$C240&gt;=400),"*",IF($C240&gt;=400,ROUND('201819 DATA'!BK240/$C240,2),"")))</f>
        <v>0.06</v>
      </c>
      <c r="AM240" s="289">
        <f>IF(OR($C240="*",$C240&lt;400),"",IF(AND('201819 DATA'!BL240="*",$C240&gt;=400),"*",IF($C240&gt;=400,ROUND('201819 DATA'!BL240/$C240,2),"")))</f>
        <v>7.0000000000000007E-2</v>
      </c>
      <c r="AN240" s="289">
        <f>IF(OR($C240="*",$C240&lt;400),"",IF(AND('201819 DATA'!BM240="*",$C240&gt;=400),"*",IF($C240&gt;=400,ROUND('201819 DATA'!BM240/$C240,2),"")))</f>
        <v>0.15</v>
      </c>
      <c r="AO240" s="289">
        <f>IF(OR($C240="*",$C240&lt;400),"",IF(AND('201819 DATA'!BN240="*",$C240&gt;=400),"*",IF($C240&gt;=400,ROUND('201819 DATA'!BN240/$C240,2),"")))</f>
        <v>0.02</v>
      </c>
      <c r="AP240" s="289">
        <f>IF(OR($C240="*",$C240&lt;400),"",IF(AND('201819 DATA'!BO240="*",$C240&gt;=400),"*",IF($C240&gt;=400,ROUND('201819 DATA'!BO240/$C240,2),"")))</f>
        <v>0.1</v>
      </c>
      <c r="AQ240" s="289">
        <f>IF(OR($C240="*",$C240&lt;400),"",IF(AND('201819 DATA'!BP240="*",$C240&gt;=400),"*",IF($C240&gt;=400,ROUND('201819 DATA'!BP240/$C240,2),"")))</f>
        <v>0.04</v>
      </c>
      <c r="AR240" s="289">
        <f>IF(OR($C240="*",$C240&lt;400),"",IF(AND('201819 DATA'!BQ240="*",$C240&gt;=400),"*",IF($C240&gt;=400,ROUND('201819 DATA'!BQ240/$C240,2),"")))</f>
        <v>0.04</v>
      </c>
      <c r="AS240" s="289">
        <f>IF(OR($C240="*",$C240&lt;400),"",IF(AND('201819 DATA'!BR240="*",$C240&gt;=400),"*",IF($C240&gt;=400,ROUND('201819 DATA'!BR240/$C240,2),"")))</f>
        <v>0.01</v>
      </c>
      <c r="AT240" s="289">
        <f>IF(OR($C240="*",$C240&lt;400),"",IF(AND('201819 DATA'!BS240="*",$C240&gt;=400),"*",IF($C240&gt;=400,ROUND('201819 DATA'!BS240/$C240,2),"")))</f>
        <v>0</v>
      </c>
      <c r="AU240" s="289">
        <f>IF(OR($C240="*",$C240&lt;400),"",IF(AND('201819 DATA'!BT240="*",$C240&gt;=400),"*",IF($C240&gt;=400,ROUND('201819 DATA'!BT240/$C240,2),"")))</f>
        <v>0.11</v>
      </c>
      <c r="AV240" s="289">
        <f>IF(OR($C240="*",$C240&lt;400),"",IF(AND('201819 DATA'!BU240="*",$C240&gt;=400),"*",IF($C240&gt;=400,ROUND('201819 DATA'!BU240/$C240,2),"")))</f>
        <v>0.08</v>
      </c>
      <c r="AW240" s="289">
        <f>IF(OR($C240="*",$C240&lt;400),"",IF(AND('201819 DATA'!BV240="*",$C240&gt;=400),"*",IF($C240&gt;=400,ROUND('201819 DATA'!BV240/$C240,2),"")))</f>
        <v>0</v>
      </c>
      <c r="AX240" s="289">
        <f>IF(OR($C240="*",$C240&lt;400),"",IF(AND('201819 DATA'!BW240="*",$C240&gt;=400),"*",IF($C240&gt;=400,ROUND('201819 DATA'!BW240/$C240,2),"")))</f>
        <v>0.05</v>
      </c>
    </row>
    <row r="241" spans="1:50" x14ac:dyDescent="0.2">
      <c r="A241" s="13" t="s">
        <v>235</v>
      </c>
      <c r="B241" s="287">
        <f>'201819 DATA'!B241</f>
        <v>287870</v>
      </c>
      <c r="C241" s="288">
        <f>'201819 DATA'!C241</f>
        <v>225735</v>
      </c>
      <c r="D241" s="293">
        <f>'201819 DATA'!FN241</f>
        <v>84330</v>
      </c>
      <c r="G241" s="295">
        <f t="shared" si="3"/>
        <v>0.78</v>
      </c>
      <c r="H241" s="289">
        <f>IF(OR($C241="*",$C241&lt;400),"",IF(AND('201819 DATA'!F241="*",$C241&gt;=400),"*",IF($C241&gt;=400,ROUND('201819 DATA'!F241/$C241,2),"")))</f>
        <v>0.37</v>
      </c>
      <c r="I241" s="296">
        <f>IF(OR($B241="*",$B241&lt;400),"",IF(AND('201819 DATA'!Y241="*",$B241&gt;=400),"*",IF($B241&gt;=400,ROUND('201819 DATA'!Y241/$B241,2),"")))</f>
        <v>0.11</v>
      </c>
      <c r="J241" s="296">
        <f>IF(OR($B241="*",$B241&lt;400),"",IF(AND('201819 DATA'!Z241="*",$B241&gt;=400),"*",IF($B241&gt;=400,ROUND('201819 DATA'!Z241/$B241,2),"")))</f>
        <v>0.11</v>
      </c>
      <c r="K241" s="296">
        <f>IF(OR($B241="*",$B241&lt;400),"",IF(AND('201819 DATA'!AA241="*",$B241&gt;=400),"*",IF($B241&gt;=400,ROUND('201819 DATA'!AA241/$B241,2),"")))</f>
        <v>0.13</v>
      </c>
      <c r="L241" s="296">
        <f>IF(OR($B241="*",$B241&lt;400),"",IF(AND('201819 DATA'!AB241="*",$B241&gt;=400),"*",IF($B241&gt;=400,ROUND('201819 DATA'!AB241/$B241,2),"")))</f>
        <v>0.16</v>
      </c>
      <c r="M241" s="296">
        <f>IF(OR($B241="*",$B241&lt;400),"",IF(AND('201819 DATA'!AC241="*",$B241&gt;=400),"*",IF($B241&gt;=400,ROUND('201819 DATA'!AC241/$B241,2),"")))</f>
        <v>0.24</v>
      </c>
      <c r="N241" s="296">
        <f>IF(OR($B241="*",$B241&lt;400),"",IF(AND('201819 DATA'!AD241="*",$B241&gt;=400),"*",IF($B241&gt;=400,ROUND('201819 DATA'!AD241/$B241,2),"")))</f>
        <v>0.21</v>
      </c>
      <c r="O241" s="296">
        <f>IF(OR($B241="*",$B241&lt;400),"",IF(AND('201819 DATA'!AE241="*",$B241&gt;=400),"*",IF($B241&gt;=400,ROUND('201819 DATA'!AE241/$B241,2),"")))</f>
        <v>0.03</v>
      </c>
      <c r="P241" s="297"/>
      <c r="Q241" s="296">
        <f>IF(OR($B241="*",$B241&lt;400),"",IF(AND('201819 DATA'!FL241="*",$B241&gt;=400),"*",IF($B241&gt;=400,ROUND('201819 DATA'!FL241/$B241,2),"")))</f>
        <v>0.56000000000000005</v>
      </c>
      <c r="R241" s="289">
        <f>IF(OR($C241="*",$C241&lt;400),"",IF(AND('201819 DATA'!F241="*",$C241&gt;=400),"*",IF($C241&gt;=400,ROUND('201819 DATA'!F241/$C241,2),"")))</f>
        <v>0.37</v>
      </c>
      <c r="S241" s="289">
        <f>IF(OR($C241="*",$C241&lt;400),"",IF(AND('201819 DATA'!G241="*",$C241&gt;=400),"*",IF($C241&gt;=400,ROUND('201819 DATA'!G241/$C241,2),"")))</f>
        <v>0.08</v>
      </c>
      <c r="T241" s="289">
        <f>IF(OR($C241="*",$C241&lt;400),"",IF(AND('201819 DATA'!H241="*",$C241&gt;=400),"*",IF($C241&gt;=400,ROUND('201819 DATA'!H241/$C241,2),"")))</f>
        <v>0.4</v>
      </c>
      <c r="U241" s="289">
        <f>IF(OR($C241="*",$C241&lt;400),"",IF(AND('201819 DATA'!FM241="*",$C241&gt;=400),"*",IF($C241&gt;=400,ROUND('201819 DATA'!FM241/$C241,2),"")))</f>
        <v>0.14000000000000001</v>
      </c>
      <c r="V241" s="312">
        <f>IF(OR($D241="*",$D241&lt;400),"",IF(AND('201819 DATA'!M241="*",$D241&gt;=400),"*",IF($D241&gt;=400,ROUND('201819 DATA'!M241/$D241,2),"")))</f>
        <v>0.63</v>
      </c>
      <c r="W241" s="312">
        <f>IF(OR($D241="*",$D241&lt;400),"",IF(AND('201819 DATA'!N241="*",$D241&gt;=400),"*",IF($D241&gt;=400,ROUND('201819 DATA'!N241/$D241,2),"")))</f>
        <v>0.15</v>
      </c>
      <c r="X241" s="312">
        <f>IF(OR($D241="*",$D241&lt;400),"",IF(AND('201819 DATA'!O241="*",$D241&gt;=400),"*",IF($D241&gt;=400,ROUND('201819 DATA'!O241/$D241,2),"")))</f>
        <v>0.08</v>
      </c>
      <c r="Y241" s="312">
        <f>IF(OR($D241="*",$D241&lt;400),"",IF(AND('201819 DATA'!P241="*",$D241&gt;=400),"*",IF($D241&gt;=400,ROUND('201819 DATA'!P241/$D241,2),"")))</f>
        <v>0.11</v>
      </c>
      <c r="Z241" s="312">
        <f>IF(OR($D241="*",$D241&lt;400),"",IF(AND('201819 DATA'!Q241="*",$D241&gt;=400),"*",IF($D241&gt;=400,ROUND('201819 DATA'!Q241/$D241,2),"")))</f>
        <v>0.03</v>
      </c>
      <c r="AA241" s="312">
        <f>IF(OR($D241="*",$D241&lt;400),"",IF(AND('201819 DATA'!R241="*",$D241&gt;=400),"*",IF($D241&gt;=400,ROUND('201819 DATA'!R241/$D241,2),"")))</f>
        <v>0</v>
      </c>
      <c r="AB241" s="312">
        <f>IF(OR($D241="*",$D241&lt;400),"",IF(AND('201819 DATA'!S241="*",$D241&gt;=400),"*",IF($D241&gt;=400,ROUND('201819 DATA'!S241/$D241,2),"")))</f>
        <v>0</v>
      </c>
      <c r="AC241" s="312">
        <f>IF(OR($D241="*",$D241&lt;400),"",IF(AND('201819 DATA'!T241="*",$D241&gt;=400),"*",IF($D241&gt;=400,ROUND('201819 DATA'!T241/$D241,2),"")))</f>
        <v>0</v>
      </c>
      <c r="AD241" s="289">
        <f>IF(OR($C241="*",$C241&lt;400),"",IF(AND('201819 DATA'!BC241="*",$C241&gt;=400),"*",IF($C241&gt;=400,ROUND('201819 DATA'!BC241/$C241,2),"")))</f>
        <v>0.03</v>
      </c>
      <c r="AE241" s="289">
        <f>IF(OR($C241="*",$C241&lt;400),"",IF(AND('201819 DATA'!BD241="*",$C241&gt;=400),"*",IF($C241&gt;=400,ROUND('201819 DATA'!BD241/$C241,2),"")))</f>
        <v>0.19</v>
      </c>
      <c r="AF241" s="289">
        <f>IF(OR($C241="*",$C241&lt;400),"",IF(AND('201819 DATA'!BE241="*",$C241&gt;=400),"*",IF($C241&gt;=400,ROUND('201819 DATA'!BE241/$C241,2),"")))</f>
        <v>0.03</v>
      </c>
      <c r="AG241" s="289">
        <f>IF(OR($C241="*",$C241&lt;400),"",IF(AND('201819 DATA'!BF241="*",$C241&gt;=400),"*",IF($C241&gt;=400,ROUND('201819 DATA'!BF241/$C241,2),"")))</f>
        <v>0.01</v>
      </c>
      <c r="AH241" s="289">
        <f>IF(OR($C241="*",$C241&lt;400),"",IF(AND('201819 DATA'!BG241="*",$C241&gt;=400),"*",IF($C241&gt;=400,ROUND('201819 DATA'!BG241/$C241,2),"")))</f>
        <v>0.01</v>
      </c>
      <c r="AI241" s="289">
        <f>IF(OR($C241="*",$C241&lt;400),"",IF(AND('201819 DATA'!BH241="*",$C241&gt;=400),"*",IF($C241&gt;=400,ROUND('201819 DATA'!BH241/$C241,2),"")))</f>
        <v>0.03</v>
      </c>
      <c r="AJ241" s="289">
        <f>IF(OR($C241="*",$C241&lt;400),"",IF(AND('201819 DATA'!BI241="*",$C241&gt;=400),"*",IF($C241&gt;=400,ROUND('201819 DATA'!BI241/$C241,2),"")))</f>
        <v>0.04</v>
      </c>
      <c r="AK241" s="289">
        <f>IF(OR($C241="*",$C241&lt;400),"",IF(AND('201819 DATA'!BJ241="*",$C241&gt;=400),"*",IF($C241&gt;=400,ROUND('201819 DATA'!BJ241/$C241,2),"")))</f>
        <v>0.01</v>
      </c>
      <c r="AL241" s="289">
        <f>IF(OR($C241="*",$C241&lt;400),"",IF(AND('201819 DATA'!BK241="*",$C241&gt;=400),"*",IF($C241&gt;=400,ROUND('201819 DATA'!BK241/$C241,2),"")))</f>
        <v>0.05</v>
      </c>
      <c r="AM241" s="289">
        <f>IF(OR($C241="*",$C241&lt;400),"",IF(AND('201819 DATA'!BL241="*",$C241&gt;=400),"*",IF($C241&gt;=400,ROUND('201819 DATA'!BL241/$C241,2),"")))</f>
        <v>0.06</v>
      </c>
      <c r="AN241" s="289">
        <f>IF(OR($C241="*",$C241&lt;400),"",IF(AND('201819 DATA'!BM241="*",$C241&gt;=400),"*",IF($C241&gt;=400,ROUND('201819 DATA'!BM241/$C241,2),"")))</f>
        <v>0.08</v>
      </c>
      <c r="AO241" s="289">
        <f>IF(OR($C241="*",$C241&lt;400),"",IF(AND('201819 DATA'!BN241="*",$C241&gt;=400),"*",IF($C241&gt;=400,ROUND('201819 DATA'!BN241/$C241,2),"")))</f>
        <v>0.01</v>
      </c>
      <c r="AP241" s="289">
        <f>IF(OR($C241="*",$C241&lt;400),"",IF(AND('201819 DATA'!BO241="*",$C241&gt;=400),"*",IF($C241&gt;=400,ROUND('201819 DATA'!BO241/$C241,2),"")))</f>
        <v>0.05</v>
      </c>
      <c r="AQ241" s="289">
        <f>IF(OR($C241="*",$C241&lt;400),"",IF(AND('201819 DATA'!BP241="*",$C241&gt;=400),"*",IF($C241&gt;=400,ROUND('201819 DATA'!BP241/$C241,2),"")))</f>
        <v>0.04</v>
      </c>
      <c r="AR241" s="289">
        <f>IF(OR($C241="*",$C241&lt;400),"",IF(AND('201819 DATA'!BQ241="*",$C241&gt;=400),"*",IF($C241&gt;=400,ROUND('201819 DATA'!BQ241/$C241,2),"")))</f>
        <v>0.09</v>
      </c>
      <c r="AS241" s="289">
        <f>IF(OR($C241="*",$C241&lt;400),"",IF(AND('201819 DATA'!BR241="*",$C241&gt;=400),"*",IF($C241&gt;=400,ROUND('201819 DATA'!BR241/$C241,2),"")))</f>
        <v>0.01</v>
      </c>
      <c r="AT241" s="289">
        <f>IF(OR($C241="*",$C241&lt;400),"",IF(AND('201819 DATA'!BS241="*",$C241&gt;=400),"*",IF($C241&gt;=400,ROUND('201819 DATA'!BS241/$C241,2),"")))</f>
        <v>0.01</v>
      </c>
      <c r="AU241" s="289">
        <f>IF(OR($C241="*",$C241&lt;400),"",IF(AND('201819 DATA'!BT241="*",$C241&gt;=400),"*",IF($C241&gt;=400,ROUND('201819 DATA'!BT241/$C241,2),"")))</f>
        <v>0.11</v>
      </c>
      <c r="AV241" s="289">
        <f>IF(OR($C241="*",$C241&lt;400),"",IF(AND('201819 DATA'!BU241="*",$C241&gt;=400),"*",IF($C241&gt;=400,ROUND('201819 DATA'!BU241/$C241,2),"")))</f>
        <v>7.0000000000000007E-2</v>
      </c>
      <c r="AW241" s="289">
        <f>IF(OR($C241="*",$C241&lt;400),"",IF(AND('201819 DATA'!BV241="*",$C241&gt;=400),"*",IF($C241&gt;=400,ROUND('201819 DATA'!BV241/$C241,2),"")))</f>
        <v>0</v>
      </c>
      <c r="AX241" s="289">
        <f>IF(OR($C241="*",$C241&lt;400),"",IF(AND('201819 DATA'!BW241="*",$C241&gt;=400),"*",IF($C241&gt;=400,ROUND('201819 DATA'!BW241/$C241,2),"")))</f>
        <v>7.0000000000000007E-2</v>
      </c>
    </row>
    <row r="242" spans="1:50" x14ac:dyDescent="0.2">
      <c r="A242" s="13" t="s">
        <v>420</v>
      </c>
      <c r="B242" s="287">
        <f>'201819 DATA'!B242</f>
        <v>4280</v>
      </c>
      <c r="C242" s="288">
        <f>'201819 DATA'!C242</f>
        <v>3415</v>
      </c>
      <c r="D242" s="293">
        <f>'201819 DATA'!FN242</f>
        <v>55</v>
      </c>
      <c r="G242" s="295">
        <f t="shared" si="3"/>
        <v>0.8</v>
      </c>
      <c r="H242" s="289">
        <f>IF(OR($C242="*",$C242&lt;400),"",IF(AND('201819 DATA'!F242="*",$C242&gt;=400),"*",IF($C242&gt;=400,ROUND('201819 DATA'!F242/$C242,2),"")))</f>
        <v>0.3</v>
      </c>
      <c r="I242" s="296">
        <f>IF(OR($B242="*",$B242&lt;400),"",IF(AND('201819 DATA'!Y242="*",$B242&gt;=400),"*",IF($B242&gt;=400,ROUND('201819 DATA'!Y242/$B242,2),"")))</f>
        <v>0</v>
      </c>
      <c r="J242" s="296">
        <f>IF(OR($B242="*",$B242&lt;400),"",IF(AND('201819 DATA'!Z242="*",$B242&gt;=400),"*",IF($B242&gt;=400,ROUND('201819 DATA'!Z242/$B242,2),"")))</f>
        <v>0.17</v>
      </c>
      <c r="K242" s="296">
        <f>IF(OR($B242="*",$B242&lt;400),"",IF(AND('201819 DATA'!AA242="*",$B242&gt;=400),"*",IF($B242&gt;=400,ROUND('201819 DATA'!AA242/$B242,2),"")))</f>
        <v>0.22</v>
      </c>
      <c r="L242" s="296">
        <f>IF(OR($B242="*",$B242&lt;400),"",IF(AND('201819 DATA'!AB242="*",$B242&gt;=400),"*",IF($B242&gt;=400,ROUND('201819 DATA'!AB242/$B242,2),"")))</f>
        <v>0.14000000000000001</v>
      </c>
      <c r="M242" s="296">
        <f>IF(OR($B242="*",$B242&lt;400),"",IF(AND('201819 DATA'!AC242="*",$B242&gt;=400),"*",IF($B242&gt;=400,ROUND('201819 DATA'!AC242/$B242,2),"")))</f>
        <v>0.17</v>
      </c>
      <c r="N242" s="296">
        <f>IF(OR($B242="*",$B242&lt;400),"",IF(AND('201819 DATA'!AD242="*",$B242&gt;=400),"*",IF($B242&gt;=400,ROUND('201819 DATA'!AD242/$B242,2),"")))</f>
        <v>0.22</v>
      </c>
      <c r="O242" s="296">
        <f>IF(OR($B242="*",$B242&lt;400),"",IF(AND('201819 DATA'!AE242="*",$B242&gt;=400),"*",IF($B242&gt;=400,ROUND('201819 DATA'!AE242/$B242,2),"")))</f>
        <v>0.06</v>
      </c>
      <c r="P242" s="297"/>
      <c r="Q242" s="296">
        <f>IF(OR($B242="*",$B242&lt;400),"",IF(AND('201819 DATA'!FL242="*",$B242&gt;=400),"*",IF($B242&gt;=400,ROUND('201819 DATA'!FL242/$B242,2),"")))</f>
        <v>0.01</v>
      </c>
      <c r="R242" s="289">
        <f>IF(OR($C242="*",$C242&lt;400),"",IF(AND('201819 DATA'!F242="*",$C242&gt;=400),"*",IF($C242&gt;=400,ROUND('201819 DATA'!F242/$C242,2),"")))</f>
        <v>0.3</v>
      </c>
      <c r="S242" s="289">
        <f>IF(OR($C242="*",$C242&lt;400),"",IF(AND('201819 DATA'!G242="*",$C242&gt;=400),"*",IF($C242&gt;=400,ROUND('201819 DATA'!G242/$C242,2),"")))</f>
        <v>0.46</v>
      </c>
      <c r="T242" s="289">
        <f>IF(OR($C242="*",$C242&lt;400),"",IF(AND('201819 DATA'!H242="*",$C242&gt;=400),"*",IF($C242&gt;=400,ROUND('201819 DATA'!H242/$C242,2),"")))</f>
        <v>0.15</v>
      </c>
      <c r="U242" s="289">
        <f>IF(OR($C242="*",$C242&lt;400),"",IF(AND('201819 DATA'!FM242="*",$C242&gt;=400),"*",IF($C242&gt;=400,ROUND('201819 DATA'!FM242/$C242,2),"")))</f>
        <v>0.09</v>
      </c>
      <c r="V242" s="312" t="str">
        <f>IF(OR($D242="*",$D242&lt;400),"",IF(AND('201819 DATA'!M242="*",$D242&gt;=400),"*",IF($D242&gt;=400,ROUND('201819 DATA'!M242/$D242,2),"")))</f>
        <v/>
      </c>
      <c r="W242" s="312" t="str">
        <f>IF(OR($D242="*",$D242&lt;400),"",IF(AND('201819 DATA'!N242="*",$D242&gt;=400),"*",IF($D242&gt;=400,ROUND('201819 DATA'!N242/$D242,2),"")))</f>
        <v/>
      </c>
      <c r="X242" s="312" t="str">
        <f>IF(OR($D242="*",$D242&lt;400),"",IF(AND('201819 DATA'!O242="*",$D242&gt;=400),"*",IF($D242&gt;=400,ROUND('201819 DATA'!O242/$D242,2),"")))</f>
        <v/>
      </c>
      <c r="Y242" s="312" t="str">
        <f>IF(OR($D242="*",$D242&lt;400),"",IF(AND('201819 DATA'!P242="*",$D242&gt;=400),"*",IF($D242&gt;=400,ROUND('201819 DATA'!P242/$D242,2),"")))</f>
        <v/>
      </c>
      <c r="Z242" s="312" t="str">
        <f>IF(OR($D242="*",$D242&lt;400),"",IF(AND('201819 DATA'!Q242="*",$D242&gt;=400),"*",IF($D242&gt;=400,ROUND('201819 DATA'!Q242/$D242,2),"")))</f>
        <v/>
      </c>
      <c r="AA242" s="312" t="str">
        <f>IF(OR($D242="*",$D242&lt;400),"",IF(AND('201819 DATA'!R242="*",$D242&gt;=400),"*",IF($D242&gt;=400,ROUND('201819 DATA'!R242/$D242,2),"")))</f>
        <v/>
      </c>
      <c r="AB242" s="312" t="str">
        <f>IF(OR($D242="*",$D242&lt;400),"",IF(AND('201819 DATA'!S242="*",$D242&gt;=400),"*",IF($D242&gt;=400,ROUND('201819 DATA'!S242/$D242,2),"")))</f>
        <v/>
      </c>
      <c r="AC242" s="312" t="str">
        <f>IF(OR($D242="*",$D242&lt;400),"",IF(AND('201819 DATA'!T242="*",$D242&gt;=400),"*",IF($D242&gt;=400,ROUND('201819 DATA'!T242/$D242,2),"")))</f>
        <v/>
      </c>
      <c r="AD242" s="289">
        <f>IF(OR($C242="*",$C242&lt;400),"",IF(AND('201819 DATA'!BC242="*",$C242&gt;=400),"*",IF($C242&gt;=400,ROUND('201819 DATA'!BC242/$C242,2),"")))</f>
        <v>0.02</v>
      </c>
      <c r="AE242" s="289">
        <f>IF(OR($C242="*",$C242&lt;400),"",IF(AND('201819 DATA'!BD242="*",$C242&gt;=400),"*",IF($C242&gt;=400,ROUND('201819 DATA'!BD242/$C242,2),"")))</f>
        <v>7.0000000000000007E-2</v>
      </c>
      <c r="AF242" s="289" t="str">
        <f>IF(OR($C242="*",$C242&lt;400),"",IF(AND('201819 DATA'!BE242="*",$C242&gt;=400),"*",IF($C242&gt;=400,ROUND('201819 DATA'!BE242/$C242,2),"")))</f>
        <v>*</v>
      </c>
      <c r="AG242" s="289">
        <f>IF(OR($C242="*",$C242&lt;400),"",IF(AND('201819 DATA'!BF242="*",$C242&gt;=400),"*",IF($C242&gt;=400,ROUND('201819 DATA'!BF242/$C242,2),"")))</f>
        <v>0</v>
      </c>
      <c r="AH242" s="289">
        <f>IF(OR($C242="*",$C242&lt;400),"",IF(AND('201819 DATA'!BG242="*",$C242&gt;=400),"*",IF($C242&gt;=400,ROUND('201819 DATA'!BG242/$C242,2),"")))</f>
        <v>0.56999999999999995</v>
      </c>
      <c r="AI242" s="289">
        <f>IF(OR($C242="*",$C242&lt;400),"",IF(AND('201819 DATA'!BH242="*",$C242&gt;=400),"*",IF($C242&gt;=400,ROUND('201819 DATA'!BH242/$C242,2),"")))</f>
        <v>0.04</v>
      </c>
      <c r="AJ242" s="289">
        <f>IF(OR($C242="*",$C242&lt;400),"",IF(AND('201819 DATA'!BI242="*",$C242&gt;=400),"*",IF($C242&gt;=400,ROUND('201819 DATA'!BI242/$C242,2),"")))</f>
        <v>0</v>
      </c>
      <c r="AK242" s="289" t="str">
        <f>IF(OR($C242="*",$C242&lt;400),"",IF(AND('201819 DATA'!BJ242="*",$C242&gt;=400),"*",IF($C242&gt;=400,ROUND('201819 DATA'!BJ242/$C242,2),"")))</f>
        <v>*</v>
      </c>
      <c r="AL242" s="289">
        <f>IF(OR($C242="*",$C242&lt;400),"",IF(AND('201819 DATA'!BK242="*",$C242&gt;=400),"*",IF($C242&gt;=400,ROUND('201819 DATA'!BK242/$C242,2),"")))</f>
        <v>0.02</v>
      </c>
      <c r="AM242" s="289">
        <f>IF(OR($C242="*",$C242&lt;400),"",IF(AND('201819 DATA'!BL242="*",$C242&gt;=400),"*",IF($C242&gt;=400,ROUND('201819 DATA'!BL242/$C242,2),"")))</f>
        <v>0.03</v>
      </c>
      <c r="AN242" s="289">
        <f>IF(OR($C242="*",$C242&lt;400),"",IF(AND('201819 DATA'!BM242="*",$C242&gt;=400),"*",IF($C242&gt;=400,ROUND('201819 DATA'!BM242/$C242,2),"")))</f>
        <v>0.01</v>
      </c>
      <c r="AO242" s="289">
        <f>IF(OR($C242="*",$C242&lt;400),"",IF(AND('201819 DATA'!BN242="*",$C242&gt;=400),"*",IF($C242&gt;=400,ROUND('201819 DATA'!BN242/$C242,2),"")))</f>
        <v>0.01</v>
      </c>
      <c r="AP242" s="289">
        <f>IF(OR($C242="*",$C242&lt;400),"",IF(AND('201819 DATA'!BO242="*",$C242&gt;=400),"*",IF($C242&gt;=400,ROUND('201819 DATA'!BO242/$C242,2),"")))</f>
        <v>0.02</v>
      </c>
      <c r="AQ242" s="289">
        <f>IF(OR($C242="*",$C242&lt;400),"",IF(AND('201819 DATA'!BP242="*",$C242&gt;=400),"*",IF($C242&gt;=400,ROUND('201819 DATA'!BP242/$C242,2),"")))</f>
        <v>0.01</v>
      </c>
      <c r="AR242" s="289">
        <f>IF(OR($C242="*",$C242&lt;400),"",IF(AND('201819 DATA'!BQ242="*",$C242&gt;=400),"*",IF($C242&gt;=400,ROUND('201819 DATA'!BQ242/$C242,2),"")))</f>
        <v>0.01</v>
      </c>
      <c r="AS242" s="289" t="str">
        <f>IF(OR($C242="*",$C242&lt;400),"",IF(AND('201819 DATA'!BR242="*",$C242&gt;=400),"*",IF($C242&gt;=400,ROUND('201819 DATA'!BR242/$C242,2),"")))</f>
        <v>*</v>
      </c>
      <c r="AT242" s="289" t="str">
        <f>IF(OR($C242="*",$C242&lt;400),"",IF(AND('201819 DATA'!BS242="*",$C242&gt;=400),"*",IF($C242&gt;=400,ROUND('201819 DATA'!BS242/$C242,2),"")))</f>
        <v>*</v>
      </c>
      <c r="AU242" s="289">
        <f>IF(OR($C242="*",$C242&lt;400),"",IF(AND('201819 DATA'!BT242="*",$C242&gt;=400),"*",IF($C242&gt;=400,ROUND('201819 DATA'!BT242/$C242,2),"")))</f>
        <v>0.12</v>
      </c>
      <c r="AV242" s="289">
        <f>IF(OR($C242="*",$C242&lt;400),"",IF(AND('201819 DATA'!BU242="*",$C242&gt;=400),"*",IF($C242&gt;=400,ROUND('201819 DATA'!BU242/$C242,2),"")))</f>
        <v>7.0000000000000007E-2</v>
      </c>
      <c r="AW242" s="289">
        <f>IF(OR($C242="*",$C242&lt;400),"",IF(AND('201819 DATA'!BV242="*",$C242&gt;=400),"*",IF($C242&gt;=400,ROUND('201819 DATA'!BV242/$C242,2),"")))</f>
        <v>0</v>
      </c>
      <c r="AX242" s="289">
        <f>IF(OR($C242="*",$C242&lt;400),"",IF(AND('201819 DATA'!BW242="*",$C242&gt;=400),"*",IF($C242&gt;=400,ROUND('201819 DATA'!BW242/$C242,2),"")))</f>
        <v>0.01</v>
      </c>
    </row>
    <row r="243" spans="1:50" x14ac:dyDescent="0.2">
      <c r="A243" s="13" t="s">
        <v>568</v>
      </c>
      <c r="B243" s="287">
        <f>'201819 DATA'!B243</f>
        <v>850</v>
      </c>
      <c r="C243" s="288">
        <f>'201819 DATA'!C243</f>
        <v>850</v>
      </c>
      <c r="D243" s="293">
        <f>'201819 DATA'!FN243</f>
        <v>850</v>
      </c>
      <c r="G243" s="295">
        <f t="shared" si="3"/>
        <v>1</v>
      </c>
      <c r="H243" s="289">
        <f>IF(OR($C243="*",$C243&lt;400),"",IF(AND('201819 DATA'!F243="*",$C243&gt;=400),"*",IF($C243&gt;=400,ROUND('201819 DATA'!F243/$C243,2),"")))</f>
        <v>0</v>
      </c>
      <c r="I243" s="296">
        <f>IF(OR($B243="*",$B243&lt;400),"",IF(AND('201819 DATA'!Y243="*",$B243&gt;=400),"*",IF($B243&gt;=400,ROUND('201819 DATA'!Y243/$B243,2),"")))</f>
        <v>0</v>
      </c>
      <c r="J243" s="296">
        <f>IF(OR($B243="*",$B243&lt;400),"",IF(AND('201819 DATA'!Z243="*",$B243&gt;=400),"*",IF($B243&gt;=400,ROUND('201819 DATA'!Z243/$B243,2),"")))</f>
        <v>0.05</v>
      </c>
      <c r="K243" s="296">
        <f>IF(OR($B243="*",$B243&lt;400),"",IF(AND('201819 DATA'!AA243="*",$B243&gt;=400),"*",IF($B243&gt;=400,ROUND('201819 DATA'!AA243/$B243,2),"")))</f>
        <v>0.1</v>
      </c>
      <c r="L243" s="296">
        <f>IF(OR($B243="*",$B243&lt;400),"",IF(AND('201819 DATA'!AB243="*",$B243&gt;=400),"*",IF($B243&gt;=400,ROUND('201819 DATA'!AB243/$B243,2),"")))</f>
        <v>0.18</v>
      </c>
      <c r="M243" s="296">
        <f>IF(OR($B243="*",$B243&lt;400),"",IF(AND('201819 DATA'!AC243="*",$B243&gt;=400),"*",IF($B243&gt;=400,ROUND('201819 DATA'!AC243/$B243,2),"")))</f>
        <v>0.35</v>
      </c>
      <c r="N243" s="296">
        <f>IF(OR($B243="*",$B243&lt;400),"",IF(AND('201819 DATA'!AD243="*",$B243&gt;=400),"*",IF($B243&gt;=400,ROUND('201819 DATA'!AD243/$B243,2),"")))</f>
        <v>0.3</v>
      </c>
      <c r="O243" s="296">
        <f>IF(OR($B243="*",$B243&lt;400),"",IF(AND('201819 DATA'!AE243="*",$B243&gt;=400),"*",IF($B243&gt;=400,ROUND('201819 DATA'!AE243/$B243,2),"")))</f>
        <v>0.03</v>
      </c>
      <c r="P243" s="297"/>
      <c r="Q243" s="296">
        <f>IF(OR($B243="*",$B243&lt;400),"",IF(AND('201819 DATA'!FL243="*",$B243&gt;=400),"*",IF($B243&gt;=400,ROUND('201819 DATA'!FL243/$B243,2),"")))</f>
        <v>0.97</v>
      </c>
      <c r="R243" s="289">
        <f>IF(OR($C243="*",$C243&lt;400),"",IF(AND('201819 DATA'!F243="*",$C243&gt;=400),"*",IF($C243&gt;=400,ROUND('201819 DATA'!F243/$C243,2),"")))</f>
        <v>0</v>
      </c>
      <c r="S243" s="289">
        <f>IF(OR($C243="*",$C243&lt;400),"",IF(AND('201819 DATA'!G243="*",$C243&gt;=400),"*",IF($C243&gt;=400,ROUND('201819 DATA'!G243/$C243,2),"")))</f>
        <v>0</v>
      </c>
      <c r="T243" s="289">
        <f>IF(OR($C243="*",$C243&lt;400),"",IF(AND('201819 DATA'!H243="*",$C243&gt;=400),"*",IF($C243&gt;=400,ROUND('201819 DATA'!H243/$C243,2),"")))</f>
        <v>1</v>
      </c>
      <c r="U243" s="289">
        <f>IF(OR($C243="*",$C243&lt;400),"",IF(AND('201819 DATA'!FM243="*",$C243&gt;=400),"*",IF($C243&gt;=400,ROUND('201819 DATA'!FM243/$C243,2),"")))</f>
        <v>0</v>
      </c>
      <c r="V243" s="312">
        <f>IF(OR($D243="*",$D243&lt;400),"",IF(AND('201819 DATA'!M243="*",$D243&gt;=400),"*",IF($D243&gt;=400,ROUND('201819 DATA'!M243/$D243,2),"")))</f>
        <v>0.18</v>
      </c>
      <c r="W243" s="312">
        <f>IF(OR($D243="*",$D243&lt;400),"",IF(AND('201819 DATA'!N243="*",$D243&gt;=400),"*",IF($D243&gt;=400,ROUND('201819 DATA'!N243/$D243,2),"")))</f>
        <v>0.25</v>
      </c>
      <c r="X243" s="312">
        <f>IF(OR($D243="*",$D243&lt;400),"",IF(AND('201819 DATA'!O243="*",$D243&gt;=400),"*",IF($D243&gt;=400,ROUND('201819 DATA'!O243/$D243,2),"")))</f>
        <v>0.28999999999999998</v>
      </c>
      <c r="Y243" s="312">
        <f>IF(OR($D243="*",$D243&lt;400),"",IF(AND('201819 DATA'!P243="*",$D243&gt;=400),"*",IF($D243&gt;=400,ROUND('201819 DATA'!P243/$D243,2),"")))</f>
        <v>0.19</v>
      </c>
      <c r="Z243" s="312">
        <f>IF(OR($D243="*",$D243&lt;400),"",IF(AND('201819 DATA'!Q243="*",$D243&gt;=400),"*",IF($D243&gt;=400,ROUND('201819 DATA'!Q243/$D243,2),"")))</f>
        <v>0.03</v>
      </c>
      <c r="AA243" s="312">
        <f>IF(OR($D243="*",$D243&lt;400),"",IF(AND('201819 DATA'!R243="*",$D243&gt;=400),"*",IF($D243&gt;=400,ROUND('201819 DATA'!R243/$D243,2),"")))</f>
        <v>0.01</v>
      </c>
      <c r="AB243" s="312" t="str">
        <f>IF(OR($D243="*",$D243&lt;400),"",IF(AND('201819 DATA'!S243="*",$D243&gt;=400),"*",IF($D243&gt;=400,ROUND('201819 DATA'!S243/$D243,2),"")))</f>
        <v>*</v>
      </c>
      <c r="AC243" s="312">
        <f>IF(OR($D243="*",$D243&lt;400),"",IF(AND('201819 DATA'!T243="*",$D243&gt;=400),"*",IF($D243&gt;=400,ROUND('201819 DATA'!T243/$D243,2),"")))</f>
        <v>0.04</v>
      </c>
      <c r="AD243" s="289" t="str">
        <f>IF(OR($C243="*",$C243&lt;400),"",IF(AND('201819 DATA'!BC243="*",$C243&gt;=400),"*",IF($C243&gt;=400,ROUND('201819 DATA'!BC243/$C243,2),"")))</f>
        <v>*</v>
      </c>
      <c r="AE243" s="289">
        <f>IF(OR($C243="*",$C243&lt;400),"",IF(AND('201819 DATA'!BD243="*",$C243&gt;=400),"*",IF($C243&gt;=400,ROUND('201819 DATA'!BD243/$C243,2),"")))</f>
        <v>0.36</v>
      </c>
      <c r="AF243" s="289" t="str">
        <f>IF(OR($C243="*",$C243&lt;400),"",IF(AND('201819 DATA'!BE243="*",$C243&gt;=400),"*",IF($C243&gt;=400,ROUND('201819 DATA'!BE243/$C243,2),"")))</f>
        <v>*</v>
      </c>
      <c r="AG243" s="289">
        <f>IF(OR($C243="*",$C243&lt;400),"",IF(AND('201819 DATA'!BF243="*",$C243&gt;=400),"*",IF($C243&gt;=400,ROUND('201819 DATA'!BF243/$C243,2),"")))</f>
        <v>0</v>
      </c>
      <c r="AH243" s="289">
        <f>IF(OR($C243="*",$C243&lt;400),"",IF(AND('201819 DATA'!BG243="*",$C243&gt;=400),"*",IF($C243&gt;=400,ROUND('201819 DATA'!BG243/$C243,2),"")))</f>
        <v>0</v>
      </c>
      <c r="AI243" s="289">
        <f>IF(OR($C243="*",$C243&lt;400),"",IF(AND('201819 DATA'!BH243="*",$C243&gt;=400),"*",IF($C243&gt;=400,ROUND('201819 DATA'!BH243/$C243,2),"")))</f>
        <v>0.04</v>
      </c>
      <c r="AJ243" s="289" t="str">
        <f>IF(OR($C243="*",$C243&lt;400),"",IF(AND('201819 DATA'!BI243="*",$C243&gt;=400),"*",IF($C243&gt;=400,ROUND('201819 DATA'!BI243/$C243,2),"")))</f>
        <v>*</v>
      </c>
      <c r="AK243" s="289" t="str">
        <f>IF(OR($C243="*",$C243&lt;400),"",IF(AND('201819 DATA'!BJ243="*",$C243&gt;=400),"*",IF($C243&gt;=400,ROUND('201819 DATA'!BJ243/$C243,2),"")))</f>
        <v>*</v>
      </c>
      <c r="AL243" s="289">
        <f>IF(OR($C243="*",$C243&lt;400),"",IF(AND('201819 DATA'!BK243="*",$C243&gt;=400),"*",IF($C243&gt;=400,ROUND('201819 DATA'!BK243/$C243,2),"")))</f>
        <v>0</v>
      </c>
      <c r="AM243" s="289">
        <f>IF(OR($C243="*",$C243&lt;400),"",IF(AND('201819 DATA'!BL243="*",$C243&gt;=400),"*",IF($C243&gt;=400,ROUND('201819 DATA'!BL243/$C243,2),"")))</f>
        <v>0</v>
      </c>
      <c r="AN243" s="289">
        <f>IF(OR($C243="*",$C243&lt;400),"",IF(AND('201819 DATA'!BM243="*",$C243&gt;=400),"*",IF($C243&gt;=400,ROUND('201819 DATA'!BM243/$C243,2),"")))</f>
        <v>0.19</v>
      </c>
      <c r="AO243" s="289">
        <f>IF(OR($C243="*",$C243&lt;400),"",IF(AND('201819 DATA'!BN243="*",$C243&gt;=400),"*",IF($C243&gt;=400,ROUND('201819 DATA'!BN243/$C243,2),"")))</f>
        <v>7.0000000000000007E-2</v>
      </c>
      <c r="AP243" s="289">
        <f>IF(OR($C243="*",$C243&lt;400),"",IF(AND('201819 DATA'!BO243="*",$C243&gt;=400),"*",IF($C243&gt;=400,ROUND('201819 DATA'!BO243/$C243,2),"")))</f>
        <v>0.24</v>
      </c>
      <c r="AQ243" s="289">
        <f>IF(OR($C243="*",$C243&lt;400),"",IF(AND('201819 DATA'!BP243="*",$C243&gt;=400),"*",IF($C243&gt;=400,ROUND('201819 DATA'!BP243/$C243,2),"")))</f>
        <v>7.0000000000000007E-2</v>
      </c>
      <c r="AR243" s="289">
        <f>IF(OR($C243="*",$C243&lt;400),"",IF(AND('201819 DATA'!BQ243="*",$C243&gt;=400),"*",IF($C243&gt;=400,ROUND('201819 DATA'!BQ243/$C243,2),"")))</f>
        <v>0</v>
      </c>
      <c r="AS243" s="289">
        <f>IF(OR($C243="*",$C243&lt;400),"",IF(AND('201819 DATA'!BR243="*",$C243&gt;=400),"*",IF($C243&gt;=400,ROUND('201819 DATA'!BR243/$C243,2),"")))</f>
        <v>0</v>
      </c>
      <c r="AT243" s="289" t="str">
        <f>IF(OR($C243="*",$C243&lt;400),"",IF(AND('201819 DATA'!BS243="*",$C243&gt;=400),"*",IF($C243&gt;=400,ROUND('201819 DATA'!BS243/$C243,2),"")))</f>
        <v>*</v>
      </c>
      <c r="AU243" s="289">
        <f>IF(OR($C243="*",$C243&lt;400),"",IF(AND('201819 DATA'!BT243="*",$C243&gt;=400),"*",IF($C243&gt;=400,ROUND('201819 DATA'!BT243/$C243,2),"")))</f>
        <v>0.01</v>
      </c>
      <c r="AV243" s="289" t="str">
        <f>IF(OR($C243="*",$C243&lt;400),"",IF(AND('201819 DATA'!BU243="*",$C243&gt;=400),"*",IF($C243&gt;=400,ROUND('201819 DATA'!BU243/$C243,2),"")))</f>
        <v>*</v>
      </c>
      <c r="AW243" s="289">
        <f>IF(OR($C243="*",$C243&lt;400),"",IF(AND('201819 DATA'!BV243="*",$C243&gt;=400),"*",IF($C243&gt;=400,ROUND('201819 DATA'!BV243/$C243,2),"")))</f>
        <v>0</v>
      </c>
      <c r="AX243" s="289" t="str">
        <f>IF(OR($C243="*",$C243&lt;400),"",IF(AND('201819 DATA'!BW243="*",$C243&gt;=400),"*",IF($C243&gt;=400,ROUND('201819 DATA'!BW243/$C243,2),"")))</f>
        <v>*</v>
      </c>
    </row>
    <row r="244" spans="1:50" x14ac:dyDescent="0.2">
      <c r="A244" s="13" t="s">
        <v>268</v>
      </c>
      <c r="B244" s="287">
        <f>'201819 DATA'!B244</f>
        <v>1675</v>
      </c>
      <c r="C244" s="288">
        <f>'201819 DATA'!C244</f>
        <v>1675</v>
      </c>
      <c r="D244" s="293">
        <f>'201819 DATA'!FN244</f>
        <v>1675</v>
      </c>
      <c r="G244" s="295">
        <f t="shared" si="3"/>
        <v>1</v>
      </c>
      <c r="H244" s="289">
        <f>IF(OR($C244="*",$C244&lt;400),"",IF(AND('201819 DATA'!F244="*",$C244&gt;=400),"*",IF($C244&gt;=400,ROUND('201819 DATA'!F244/$C244,2),"")))</f>
        <v>0</v>
      </c>
      <c r="I244" s="296">
        <f>IF(OR($B244="*",$B244&lt;400),"",IF(AND('201819 DATA'!Y244="*",$B244&gt;=400),"*",IF($B244&gt;=400,ROUND('201819 DATA'!Y244/$B244,2),"")))</f>
        <v>0.04</v>
      </c>
      <c r="J244" s="296">
        <f>IF(OR($B244="*",$B244&lt;400),"",IF(AND('201819 DATA'!Z244="*",$B244&gt;=400),"*",IF($B244&gt;=400,ROUND('201819 DATA'!Z244/$B244,2),"")))</f>
        <v>0.12</v>
      </c>
      <c r="K244" s="296">
        <f>IF(OR($B244="*",$B244&lt;400),"",IF(AND('201819 DATA'!AA244="*",$B244&gt;=400),"*",IF($B244&gt;=400,ROUND('201819 DATA'!AA244/$B244,2),"")))</f>
        <v>0.21</v>
      </c>
      <c r="L244" s="296">
        <f>IF(OR($B244="*",$B244&lt;400),"",IF(AND('201819 DATA'!AB244="*",$B244&gt;=400),"*",IF($B244&gt;=400,ROUND('201819 DATA'!AB244/$B244,2),"")))</f>
        <v>0.26</v>
      </c>
      <c r="M244" s="296">
        <f>IF(OR($B244="*",$B244&lt;400),"",IF(AND('201819 DATA'!AC244="*",$B244&gt;=400),"*",IF($B244&gt;=400,ROUND('201819 DATA'!AC244/$B244,2),"")))</f>
        <v>0.25</v>
      </c>
      <c r="N244" s="296">
        <f>IF(OR($B244="*",$B244&lt;400),"",IF(AND('201819 DATA'!AD244="*",$B244&gt;=400),"*",IF($B244&gt;=400,ROUND('201819 DATA'!AD244/$B244,2),"")))</f>
        <v>0.11</v>
      </c>
      <c r="O244" s="296" t="str">
        <f>IF(OR($B244="*",$B244&lt;400),"",IF(AND('201819 DATA'!AE244="*",$B244&gt;=400),"*",IF($B244&gt;=400,ROUND('201819 DATA'!AE244/$B244,2),"")))</f>
        <v>*</v>
      </c>
      <c r="P244" s="297"/>
      <c r="Q244" s="296">
        <f>IF(OR($B244="*",$B244&lt;400),"",IF(AND('201819 DATA'!FL244="*",$B244&gt;=400),"*",IF($B244&gt;=400,ROUND('201819 DATA'!FL244/$B244,2),"")))</f>
        <v>0.98</v>
      </c>
      <c r="R244" s="289">
        <f>IF(OR($C244="*",$C244&lt;400),"",IF(AND('201819 DATA'!F244="*",$C244&gt;=400),"*",IF($C244&gt;=400,ROUND('201819 DATA'!F244/$C244,2),"")))</f>
        <v>0</v>
      </c>
      <c r="S244" s="289">
        <f>IF(OR($C244="*",$C244&lt;400),"",IF(AND('201819 DATA'!G244="*",$C244&gt;=400),"*",IF($C244&gt;=400,ROUND('201819 DATA'!G244/$C244,2),"")))</f>
        <v>0</v>
      </c>
      <c r="T244" s="289">
        <f>IF(OR($C244="*",$C244&lt;400),"",IF(AND('201819 DATA'!H244="*",$C244&gt;=400),"*",IF($C244&gt;=400,ROUND('201819 DATA'!H244/$C244,2),"")))</f>
        <v>1</v>
      </c>
      <c r="U244" s="289">
        <f>IF(OR($C244="*",$C244&lt;400),"",IF(AND('201819 DATA'!FM244="*",$C244&gt;=400),"*",IF($C244&gt;=400,ROUND('201819 DATA'!FM244/$C244,2),"")))</f>
        <v>0</v>
      </c>
      <c r="V244" s="312">
        <f>IF(OR($D244="*",$D244&lt;400),"",IF(AND('201819 DATA'!M244="*",$D244&gt;=400),"*",IF($D244&gt;=400,ROUND('201819 DATA'!M244/$D244,2),"")))</f>
        <v>0.34</v>
      </c>
      <c r="W244" s="312">
        <f>IF(OR($D244="*",$D244&lt;400),"",IF(AND('201819 DATA'!N244="*",$D244&gt;=400),"*",IF($D244&gt;=400,ROUND('201819 DATA'!N244/$D244,2),"")))</f>
        <v>0.26</v>
      </c>
      <c r="X244" s="312">
        <f>IF(OR($D244="*",$D244&lt;400),"",IF(AND('201819 DATA'!O244="*",$D244&gt;=400),"*",IF($D244&gt;=400,ROUND('201819 DATA'!O244/$D244,2),"")))</f>
        <v>0.24</v>
      </c>
      <c r="Y244" s="312">
        <f>IF(OR($D244="*",$D244&lt;400),"",IF(AND('201819 DATA'!P244="*",$D244&gt;=400),"*",IF($D244&gt;=400,ROUND('201819 DATA'!P244/$D244,2),"")))</f>
        <v>0.14000000000000001</v>
      </c>
      <c r="Z244" s="312">
        <f>IF(OR($D244="*",$D244&lt;400),"",IF(AND('201819 DATA'!Q244="*",$D244&gt;=400),"*",IF($D244&gt;=400,ROUND('201819 DATA'!Q244/$D244,2),"")))</f>
        <v>0.02</v>
      </c>
      <c r="AA244" s="312" t="str">
        <f>IF(OR($D244="*",$D244&lt;400),"",IF(AND('201819 DATA'!R244="*",$D244&gt;=400),"*",IF($D244&gt;=400,ROUND('201819 DATA'!R244/$D244,2),"")))</f>
        <v>*</v>
      </c>
      <c r="AB244" s="312" t="str">
        <f>IF(OR($D244="*",$D244&lt;400),"",IF(AND('201819 DATA'!S244="*",$D244&gt;=400),"*",IF($D244&gt;=400,ROUND('201819 DATA'!S244/$D244,2),"")))</f>
        <v>*</v>
      </c>
      <c r="AC244" s="312" t="str">
        <f>IF(OR($D244="*",$D244&lt;400),"",IF(AND('201819 DATA'!T244="*",$D244&gt;=400),"*",IF($D244&gt;=400,ROUND('201819 DATA'!T244/$D244,2),"")))</f>
        <v>*</v>
      </c>
      <c r="AD244" s="289" t="str">
        <f>IF(OR($C244="*",$C244&lt;400),"",IF(AND('201819 DATA'!BC244="*",$C244&gt;=400),"*",IF($C244&gt;=400,ROUND('201819 DATA'!BC244/$C244,2),"")))</f>
        <v>*</v>
      </c>
      <c r="AE244" s="289">
        <f>IF(OR($C244="*",$C244&lt;400),"",IF(AND('201819 DATA'!BD244="*",$C244&gt;=400),"*",IF($C244&gt;=400,ROUND('201819 DATA'!BD244/$C244,2),"")))</f>
        <v>0.04</v>
      </c>
      <c r="AF244" s="289">
        <f>IF(OR($C244="*",$C244&lt;400),"",IF(AND('201819 DATA'!BE244="*",$C244&gt;=400),"*",IF($C244&gt;=400,ROUND('201819 DATA'!BE244/$C244,2),"")))</f>
        <v>0</v>
      </c>
      <c r="AG244" s="289" t="str">
        <f>IF(OR($C244="*",$C244&lt;400),"",IF(AND('201819 DATA'!BF244="*",$C244&gt;=400),"*",IF($C244&gt;=400,ROUND('201819 DATA'!BF244/$C244,2),"")))</f>
        <v>*</v>
      </c>
      <c r="AH244" s="289">
        <f>IF(OR($C244="*",$C244&lt;400),"",IF(AND('201819 DATA'!BG244="*",$C244&gt;=400),"*",IF($C244&gt;=400,ROUND('201819 DATA'!BG244/$C244,2),"")))</f>
        <v>0</v>
      </c>
      <c r="AI244" s="289" t="str">
        <f>IF(OR($C244="*",$C244&lt;400),"",IF(AND('201819 DATA'!BH244="*",$C244&gt;=400),"*",IF($C244&gt;=400,ROUND('201819 DATA'!BH244/$C244,2),"")))</f>
        <v>*</v>
      </c>
      <c r="AJ244" s="289">
        <f>IF(OR($C244="*",$C244&lt;400),"",IF(AND('201819 DATA'!BI244="*",$C244&gt;=400),"*",IF($C244&gt;=400,ROUND('201819 DATA'!BI244/$C244,2),"")))</f>
        <v>0.04</v>
      </c>
      <c r="AK244" s="289">
        <f>IF(OR($C244="*",$C244&lt;400),"",IF(AND('201819 DATA'!BJ244="*",$C244&gt;=400),"*",IF($C244&gt;=400,ROUND('201819 DATA'!BJ244/$C244,2),"")))</f>
        <v>0.02</v>
      </c>
      <c r="AL244" s="289">
        <f>IF(OR($C244="*",$C244&lt;400),"",IF(AND('201819 DATA'!BK244="*",$C244&gt;=400),"*",IF($C244&gt;=400,ROUND('201819 DATA'!BK244/$C244,2),"")))</f>
        <v>0</v>
      </c>
      <c r="AM244" s="289">
        <f>IF(OR($C244="*",$C244&lt;400),"",IF(AND('201819 DATA'!BL244="*",$C244&gt;=400),"*",IF($C244&gt;=400,ROUND('201819 DATA'!BL244/$C244,2),"")))</f>
        <v>0.1</v>
      </c>
      <c r="AN244" s="289">
        <f>IF(OR($C244="*",$C244&lt;400),"",IF(AND('201819 DATA'!BM244="*",$C244&gt;=400),"*",IF($C244&gt;=400,ROUND('201819 DATA'!BM244/$C244,2),"")))</f>
        <v>7.0000000000000007E-2</v>
      </c>
      <c r="AO244" s="289" t="str">
        <f>IF(OR($C244="*",$C244&lt;400),"",IF(AND('201819 DATA'!BN244="*",$C244&gt;=400),"*",IF($C244&gt;=400,ROUND('201819 DATA'!BN244/$C244,2),"")))</f>
        <v>*</v>
      </c>
      <c r="AP244" s="289">
        <f>IF(OR($C244="*",$C244&lt;400),"",IF(AND('201819 DATA'!BO244="*",$C244&gt;=400),"*",IF($C244&gt;=400,ROUND('201819 DATA'!BO244/$C244,2),"")))</f>
        <v>0.37</v>
      </c>
      <c r="AQ244" s="289">
        <f>IF(OR($C244="*",$C244&lt;400),"",IF(AND('201819 DATA'!BP244="*",$C244&gt;=400),"*",IF($C244&gt;=400,ROUND('201819 DATA'!BP244/$C244,2),"")))</f>
        <v>0.32</v>
      </c>
      <c r="AR244" s="289">
        <f>IF(OR($C244="*",$C244&lt;400),"",IF(AND('201819 DATA'!BQ244="*",$C244&gt;=400),"*",IF($C244&gt;=400,ROUND('201819 DATA'!BQ244/$C244,2),"")))</f>
        <v>0</v>
      </c>
      <c r="AS244" s="289">
        <f>IF(OR($C244="*",$C244&lt;400),"",IF(AND('201819 DATA'!BR244="*",$C244&gt;=400),"*",IF($C244&gt;=400,ROUND('201819 DATA'!BR244/$C244,2),"")))</f>
        <v>0</v>
      </c>
      <c r="AT244" s="289" t="str">
        <f>IF(OR($C244="*",$C244&lt;400),"",IF(AND('201819 DATA'!BS244="*",$C244&gt;=400),"*",IF($C244&gt;=400,ROUND('201819 DATA'!BS244/$C244,2),"")))</f>
        <v>*</v>
      </c>
      <c r="AU244" s="289">
        <f>IF(OR($C244="*",$C244&lt;400),"",IF(AND('201819 DATA'!BT244="*",$C244&gt;=400),"*",IF($C244&gt;=400,ROUND('201819 DATA'!BT244/$C244,2),"")))</f>
        <v>0.01</v>
      </c>
      <c r="AV244" s="289">
        <f>IF(OR($C244="*",$C244&lt;400),"",IF(AND('201819 DATA'!BU244="*",$C244&gt;=400),"*",IF($C244&gt;=400,ROUND('201819 DATA'!BU244/$C244,2),"")))</f>
        <v>0.01</v>
      </c>
      <c r="AW244" s="289">
        <f>IF(OR($C244="*",$C244&lt;400),"",IF(AND('201819 DATA'!BV244="*",$C244&gt;=400),"*",IF($C244&gt;=400,ROUND('201819 DATA'!BV244/$C244,2),"")))</f>
        <v>0</v>
      </c>
      <c r="AX244" s="289">
        <f>IF(OR($C244="*",$C244&lt;400),"",IF(AND('201819 DATA'!BW244="*",$C244&gt;=400),"*",IF($C244&gt;=400,ROUND('201819 DATA'!BW244/$C244,2),"")))</f>
        <v>0.01</v>
      </c>
    </row>
    <row r="245" spans="1:50" x14ac:dyDescent="0.2">
      <c r="A245" s="13" t="s">
        <v>605</v>
      </c>
      <c r="B245" s="287">
        <f>'201819 DATA'!B245</f>
        <v>635</v>
      </c>
      <c r="C245" s="288">
        <f>'201819 DATA'!C245</f>
        <v>635</v>
      </c>
      <c r="D245" s="293">
        <f>'201819 DATA'!FN245</f>
        <v>635</v>
      </c>
      <c r="G245" s="295">
        <f t="shared" si="3"/>
        <v>1</v>
      </c>
      <c r="H245" s="289">
        <f>IF(OR($C245="*",$C245&lt;400),"",IF(AND('201819 DATA'!F245="*",$C245&gt;=400),"*",IF($C245&gt;=400,ROUND('201819 DATA'!F245/$C245,2),"")))</f>
        <v>0</v>
      </c>
      <c r="I245" s="296">
        <f>IF(OR($B245="*",$B245&lt;400),"",IF(AND('201819 DATA'!Y245="*",$B245&gt;=400),"*",IF($B245&gt;=400,ROUND('201819 DATA'!Y245/$B245,2),"")))</f>
        <v>0</v>
      </c>
      <c r="J245" s="296">
        <f>IF(OR($B245="*",$B245&lt;400),"",IF(AND('201819 DATA'!Z245="*",$B245&gt;=400),"*",IF($B245&gt;=400,ROUND('201819 DATA'!Z245/$B245,2),"")))</f>
        <v>0.03</v>
      </c>
      <c r="K245" s="296">
        <f>IF(OR($B245="*",$B245&lt;400),"",IF(AND('201819 DATA'!AA245="*",$B245&gt;=400),"*",IF($B245&gt;=400,ROUND('201819 DATA'!AA245/$B245,2),"")))</f>
        <v>0.09</v>
      </c>
      <c r="L245" s="296">
        <f>IF(OR($B245="*",$B245&lt;400),"",IF(AND('201819 DATA'!AB245="*",$B245&gt;=400),"*",IF($B245&gt;=400,ROUND('201819 DATA'!AB245/$B245,2),"")))</f>
        <v>0.2</v>
      </c>
      <c r="M245" s="296">
        <f>IF(OR($B245="*",$B245&lt;400),"",IF(AND('201819 DATA'!AC245="*",$B245&gt;=400),"*",IF($B245&gt;=400,ROUND('201819 DATA'!AC245/$B245,2),"")))</f>
        <v>0.17</v>
      </c>
      <c r="N245" s="296">
        <f>IF(OR($B245="*",$B245&lt;400),"",IF(AND('201819 DATA'!AD245="*",$B245&gt;=400),"*",IF($B245&gt;=400,ROUND('201819 DATA'!AD245/$B245,2),"")))</f>
        <v>0.09</v>
      </c>
      <c r="O245" s="296" t="str">
        <f>IF(OR($B245="*",$B245&lt;400),"",IF(AND('201819 DATA'!AE245="*",$B245&gt;=400),"*",IF($B245&gt;=400,ROUND('201819 DATA'!AE245/$B245,2),"")))</f>
        <v>*</v>
      </c>
      <c r="P245" s="297"/>
      <c r="Q245" s="296">
        <f>IF(OR($B245="*",$B245&lt;400),"",IF(AND('201819 DATA'!FL245="*",$B245&gt;=400),"*",IF($B245&gt;=400,ROUND('201819 DATA'!FL245/$B245,2),"")))</f>
        <v>0.98</v>
      </c>
      <c r="R245" s="289">
        <f>IF(OR($C245="*",$C245&lt;400),"",IF(AND('201819 DATA'!F245="*",$C245&gt;=400),"*",IF($C245&gt;=400,ROUND('201819 DATA'!F245/$C245,2),"")))</f>
        <v>0</v>
      </c>
      <c r="S245" s="289">
        <f>IF(OR($C245="*",$C245&lt;400),"",IF(AND('201819 DATA'!G245="*",$C245&gt;=400),"*",IF($C245&gt;=400,ROUND('201819 DATA'!G245/$C245,2),"")))</f>
        <v>0</v>
      </c>
      <c r="T245" s="289">
        <f>IF(OR($C245="*",$C245&lt;400),"",IF(AND('201819 DATA'!H245="*",$C245&gt;=400),"*",IF($C245&gt;=400,ROUND('201819 DATA'!H245/$C245,2),"")))</f>
        <v>1</v>
      </c>
      <c r="U245" s="289">
        <f>IF(OR($C245="*",$C245&lt;400),"",IF(AND('201819 DATA'!FM245="*",$C245&gt;=400),"*",IF($C245&gt;=400,ROUND('201819 DATA'!FM245/$C245,2),"")))</f>
        <v>0</v>
      </c>
      <c r="V245" s="312">
        <f>IF(OR($D245="*",$D245&lt;400),"",IF(AND('201819 DATA'!M245="*",$D245&gt;=400),"*",IF($D245&gt;=400,ROUND('201819 DATA'!M245/$D245,2),"")))</f>
        <v>0.19</v>
      </c>
      <c r="W245" s="312">
        <f>IF(OR($D245="*",$D245&lt;400),"",IF(AND('201819 DATA'!N245="*",$D245&gt;=400),"*",IF($D245&gt;=400,ROUND('201819 DATA'!N245/$D245,2),"")))</f>
        <v>0.22</v>
      </c>
      <c r="X245" s="312">
        <f>IF(OR($D245="*",$D245&lt;400),"",IF(AND('201819 DATA'!O245="*",$D245&gt;=400),"*",IF($D245&gt;=400,ROUND('201819 DATA'!O245/$D245,2),"")))</f>
        <v>0.17</v>
      </c>
      <c r="Y245" s="312">
        <f>IF(OR($D245="*",$D245&lt;400),"",IF(AND('201819 DATA'!P245="*",$D245&gt;=400),"*",IF($D245&gt;=400,ROUND('201819 DATA'!P245/$D245,2),"")))</f>
        <v>0.24</v>
      </c>
      <c r="Z245" s="312">
        <f>IF(OR($D245="*",$D245&lt;400),"",IF(AND('201819 DATA'!Q245="*",$D245&gt;=400),"*",IF($D245&gt;=400,ROUND('201819 DATA'!Q245/$D245,2),"")))</f>
        <v>0.08</v>
      </c>
      <c r="AA245" s="312">
        <f>IF(OR($D245="*",$D245&lt;400),"",IF(AND('201819 DATA'!R245="*",$D245&gt;=400),"*",IF($D245&gt;=400,ROUND('201819 DATA'!R245/$D245,2),"")))</f>
        <v>0.05</v>
      </c>
      <c r="AB245" s="312">
        <f>IF(OR($D245="*",$D245&lt;400),"",IF(AND('201819 DATA'!S245="*",$D245&gt;=400),"*",IF($D245&gt;=400,ROUND('201819 DATA'!S245/$D245,2),"")))</f>
        <v>0.02</v>
      </c>
      <c r="AC245" s="312">
        <f>IF(OR($D245="*",$D245&lt;400),"",IF(AND('201819 DATA'!T245="*",$D245&gt;=400),"*",IF($D245&gt;=400,ROUND('201819 DATA'!T245/$D245,2),"")))</f>
        <v>0.02</v>
      </c>
      <c r="AD245" s="289">
        <f>IF(OR($C245="*",$C245&lt;400),"",IF(AND('201819 DATA'!BC245="*",$C245&gt;=400),"*",IF($C245&gt;=400,ROUND('201819 DATA'!BC245/$C245,2),"")))</f>
        <v>0</v>
      </c>
      <c r="AE245" s="289">
        <f>IF(OR($C245="*",$C245&lt;400),"",IF(AND('201819 DATA'!BD245="*",$C245&gt;=400),"*",IF($C245&gt;=400,ROUND('201819 DATA'!BD245/$C245,2),"")))</f>
        <v>0</v>
      </c>
      <c r="AF245" s="289">
        <f>IF(OR($C245="*",$C245&lt;400),"",IF(AND('201819 DATA'!BE245="*",$C245&gt;=400),"*",IF($C245&gt;=400,ROUND('201819 DATA'!BE245/$C245,2),"")))</f>
        <v>0</v>
      </c>
      <c r="AG245" s="289">
        <f>IF(OR($C245="*",$C245&lt;400),"",IF(AND('201819 DATA'!BF245="*",$C245&gt;=400),"*",IF($C245&gt;=400,ROUND('201819 DATA'!BF245/$C245,2),"")))</f>
        <v>0</v>
      </c>
      <c r="AH245" s="289">
        <f>IF(OR($C245="*",$C245&lt;400),"",IF(AND('201819 DATA'!BG245="*",$C245&gt;=400),"*",IF($C245&gt;=400,ROUND('201819 DATA'!BG245/$C245,2),"")))</f>
        <v>0.39</v>
      </c>
      <c r="AI245" s="289" t="str">
        <f>IF(OR($C245="*",$C245&lt;400),"",IF(AND('201819 DATA'!BH245="*",$C245&gt;=400),"*",IF($C245&gt;=400,ROUND('201819 DATA'!BH245/$C245,2),"")))</f>
        <v>*</v>
      </c>
      <c r="AJ245" s="289">
        <f>IF(OR($C245="*",$C245&lt;400),"",IF(AND('201819 DATA'!BI245="*",$C245&gt;=400),"*",IF($C245&gt;=400,ROUND('201819 DATA'!BI245/$C245,2),"")))</f>
        <v>0</v>
      </c>
      <c r="AK245" s="289">
        <f>IF(OR($C245="*",$C245&lt;400),"",IF(AND('201819 DATA'!BJ245="*",$C245&gt;=400),"*",IF($C245&gt;=400,ROUND('201819 DATA'!BJ245/$C245,2),"")))</f>
        <v>0</v>
      </c>
      <c r="AL245" s="289">
        <f>IF(OR($C245="*",$C245&lt;400),"",IF(AND('201819 DATA'!BK245="*",$C245&gt;=400),"*",IF($C245&gt;=400,ROUND('201819 DATA'!BK245/$C245,2),"")))</f>
        <v>0</v>
      </c>
      <c r="AM245" s="289">
        <f>IF(OR($C245="*",$C245&lt;400),"",IF(AND('201819 DATA'!BL245="*",$C245&gt;=400),"*",IF($C245&gt;=400,ROUND('201819 DATA'!BL245/$C245,2),"")))</f>
        <v>0</v>
      </c>
      <c r="AN245" s="289">
        <f>IF(OR($C245="*",$C245&lt;400),"",IF(AND('201819 DATA'!BM245="*",$C245&gt;=400),"*",IF($C245&gt;=400,ROUND('201819 DATA'!BM245/$C245,2),"")))</f>
        <v>0.16</v>
      </c>
      <c r="AO245" s="289" t="str">
        <f>IF(OR($C245="*",$C245&lt;400),"",IF(AND('201819 DATA'!BN245="*",$C245&gt;=400),"*",IF($C245&gt;=400,ROUND('201819 DATA'!BN245/$C245,2),"")))</f>
        <v>*</v>
      </c>
      <c r="AP245" s="289">
        <f>IF(OR($C245="*",$C245&lt;400),"",IF(AND('201819 DATA'!BO245="*",$C245&gt;=400),"*",IF($C245&gt;=400,ROUND('201819 DATA'!BO245/$C245,2),"")))</f>
        <v>0.41</v>
      </c>
      <c r="AQ245" s="289" t="str">
        <f>IF(OR($C245="*",$C245&lt;400),"",IF(AND('201819 DATA'!BP245="*",$C245&gt;=400),"*",IF($C245&gt;=400,ROUND('201819 DATA'!BP245/$C245,2),"")))</f>
        <v>*</v>
      </c>
      <c r="AR245" s="289">
        <f>IF(OR($C245="*",$C245&lt;400),"",IF(AND('201819 DATA'!BQ245="*",$C245&gt;=400),"*",IF($C245&gt;=400,ROUND('201819 DATA'!BQ245/$C245,2),"")))</f>
        <v>0</v>
      </c>
      <c r="AS245" s="289">
        <f>IF(OR($C245="*",$C245&lt;400),"",IF(AND('201819 DATA'!BR245="*",$C245&gt;=400),"*",IF($C245&gt;=400,ROUND('201819 DATA'!BR245/$C245,2),"")))</f>
        <v>0</v>
      </c>
      <c r="AT245" s="289">
        <f>IF(OR($C245="*",$C245&lt;400),"",IF(AND('201819 DATA'!BS245="*",$C245&gt;=400),"*",IF($C245&gt;=400,ROUND('201819 DATA'!BS245/$C245,2),"")))</f>
        <v>0</v>
      </c>
      <c r="AU245" s="289">
        <f>IF(OR($C245="*",$C245&lt;400),"",IF(AND('201819 DATA'!BT245="*",$C245&gt;=400),"*",IF($C245&gt;=400,ROUND('201819 DATA'!BT245/$C245,2),"")))</f>
        <v>0</v>
      </c>
      <c r="AV245" s="289">
        <f>IF(OR($C245="*",$C245&lt;400),"",IF(AND('201819 DATA'!BU245="*",$C245&gt;=400),"*",IF($C245&gt;=400,ROUND('201819 DATA'!BU245/$C245,2),"")))</f>
        <v>0.02</v>
      </c>
      <c r="AW245" s="289">
        <f>IF(OR($C245="*",$C245&lt;400),"",IF(AND('201819 DATA'!BV245="*",$C245&gt;=400),"*",IF($C245&gt;=400,ROUND('201819 DATA'!BV245/$C245,2),"")))</f>
        <v>0</v>
      </c>
      <c r="AX245" s="289" t="str">
        <f>IF(OR($C245="*",$C245&lt;400),"",IF(AND('201819 DATA'!BW245="*",$C245&gt;=400),"*",IF($C245&gt;=400,ROUND('201819 DATA'!BW245/$C245,2),"")))</f>
        <v>*</v>
      </c>
    </row>
    <row r="246" spans="1:50" x14ac:dyDescent="0.2">
      <c r="A246" s="13" t="s">
        <v>795</v>
      </c>
      <c r="B246" s="287">
        <f>'201819 DATA'!B246</f>
        <v>2200</v>
      </c>
      <c r="C246" s="288">
        <f>'201819 DATA'!C246</f>
        <v>2200</v>
      </c>
      <c r="D246" s="293">
        <f>'201819 DATA'!FN246</f>
        <v>2120</v>
      </c>
      <c r="G246" s="295">
        <f t="shared" si="3"/>
        <v>1</v>
      </c>
      <c r="H246" s="289">
        <f>IF(OR($C246="*",$C246&lt;400),"",IF(AND('201819 DATA'!F246="*",$C246&gt;=400),"*",IF($C246&gt;=400,ROUND('201819 DATA'!F246/$C246,2),"")))</f>
        <v>0</v>
      </c>
      <c r="I246" s="296">
        <f>IF(OR($B246="*",$B246&lt;400),"",IF(AND('201819 DATA'!Y246="*",$B246&gt;=400),"*",IF($B246&gt;=400,ROUND('201819 DATA'!Y246/$B246,2),"")))</f>
        <v>0</v>
      </c>
      <c r="J246" s="296">
        <f>IF(OR($B246="*",$B246&lt;400),"",IF(AND('201819 DATA'!Z246="*",$B246&gt;=400),"*",IF($B246&gt;=400,ROUND('201819 DATA'!Z246/$B246,2),"")))</f>
        <v>0.06</v>
      </c>
      <c r="K246" s="296">
        <f>IF(OR($B246="*",$B246&lt;400),"",IF(AND('201819 DATA'!AA246="*",$B246&gt;=400),"*",IF($B246&gt;=400,ROUND('201819 DATA'!AA246/$B246,2),"")))</f>
        <v>0.16</v>
      </c>
      <c r="L246" s="296">
        <f>IF(OR($B246="*",$B246&lt;400),"",IF(AND('201819 DATA'!AB246="*",$B246&gt;=400),"*",IF($B246&gt;=400,ROUND('201819 DATA'!AB246/$B246,2),"")))</f>
        <v>0.25</v>
      </c>
      <c r="M246" s="296">
        <f>IF(OR($B246="*",$B246&lt;400),"",IF(AND('201819 DATA'!AC246="*",$B246&gt;=400),"*",IF($B246&gt;=400,ROUND('201819 DATA'!AC246/$B246,2),"")))</f>
        <v>0.3</v>
      </c>
      <c r="N246" s="296">
        <f>IF(OR($B246="*",$B246&lt;400),"",IF(AND('201819 DATA'!AD246="*",$B246&gt;=400),"*",IF($B246&gt;=400,ROUND('201819 DATA'!AD246/$B246,2),"")))</f>
        <v>0.23</v>
      </c>
      <c r="O246" s="296">
        <f>IF(OR($B246="*",$B246&lt;400),"",IF(AND('201819 DATA'!AE246="*",$B246&gt;=400),"*",IF($B246&gt;=400,ROUND('201819 DATA'!AE246/$B246,2),"")))</f>
        <v>0.01</v>
      </c>
      <c r="P246" s="297"/>
      <c r="Q246" s="296">
        <f>IF(OR($B246="*",$B246&lt;400),"",IF(AND('201819 DATA'!FL246="*",$B246&gt;=400),"*",IF($B246&gt;=400,ROUND('201819 DATA'!FL246/$B246,2),"")))</f>
        <v>0.98</v>
      </c>
      <c r="R246" s="289">
        <f>IF(OR($C246="*",$C246&lt;400),"",IF(AND('201819 DATA'!F246="*",$C246&gt;=400),"*",IF($C246&gt;=400,ROUND('201819 DATA'!F246/$C246,2),"")))</f>
        <v>0</v>
      </c>
      <c r="S246" s="289">
        <f>IF(OR($C246="*",$C246&lt;400),"",IF(AND('201819 DATA'!G246="*",$C246&gt;=400),"*",IF($C246&gt;=400,ROUND('201819 DATA'!G246/$C246,2),"")))</f>
        <v>0</v>
      </c>
      <c r="T246" s="289">
        <f>IF(OR($C246="*",$C246&lt;400),"",IF(AND('201819 DATA'!H246="*",$C246&gt;=400),"*",IF($C246&gt;=400,ROUND('201819 DATA'!H246/$C246,2),"")))</f>
        <v>1</v>
      </c>
      <c r="U246" s="289">
        <f>IF(OR($C246="*",$C246&lt;400),"",IF(AND('201819 DATA'!FM246="*",$C246&gt;=400),"*",IF($C246&gt;=400,ROUND('201819 DATA'!FM246/$C246,2),"")))</f>
        <v>0</v>
      </c>
      <c r="V246" s="312">
        <f>IF(OR($D246="*",$D246&lt;400),"",IF(AND('201819 DATA'!M246="*",$D246&gt;=400),"*",IF($D246&gt;=400,ROUND('201819 DATA'!M246/$D246,2),"")))</f>
        <v>0.53</v>
      </c>
      <c r="W246" s="312">
        <f>IF(OR($D246="*",$D246&lt;400),"",IF(AND('201819 DATA'!N246="*",$D246&gt;=400),"*",IF($D246&gt;=400,ROUND('201819 DATA'!N246/$D246,2),"")))</f>
        <v>0.24</v>
      </c>
      <c r="X246" s="312">
        <f>IF(OR($D246="*",$D246&lt;400),"",IF(AND('201819 DATA'!O246="*",$D246&gt;=400),"*",IF($D246&gt;=400,ROUND('201819 DATA'!O246/$D246,2),"")))</f>
        <v>0.16</v>
      </c>
      <c r="Y246" s="312">
        <f>IF(OR($D246="*",$D246&lt;400),"",IF(AND('201819 DATA'!P246="*",$D246&gt;=400),"*",IF($D246&gt;=400,ROUND('201819 DATA'!P246/$D246,2),"")))</f>
        <v>0.06</v>
      </c>
      <c r="Z246" s="312">
        <f>IF(OR($D246="*",$D246&lt;400),"",IF(AND('201819 DATA'!Q246="*",$D246&gt;=400),"*",IF($D246&gt;=400,ROUND('201819 DATA'!Q246/$D246,2),"")))</f>
        <v>0.01</v>
      </c>
      <c r="AA246" s="312">
        <f>IF(OR($D246="*",$D246&lt;400),"",IF(AND('201819 DATA'!R246="*",$D246&gt;=400),"*",IF($D246&gt;=400,ROUND('201819 DATA'!R246/$D246,2),"")))</f>
        <v>0</v>
      </c>
      <c r="AB246" s="312" t="str">
        <f>IF(OR($D246="*",$D246&lt;400),"",IF(AND('201819 DATA'!S246="*",$D246&gt;=400),"*",IF($D246&gt;=400,ROUND('201819 DATA'!S246/$D246,2),"")))</f>
        <v>*</v>
      </c>
      <c r="AC246" s="312" t="str">
        <f>IF(OR($D246="*",$D246&lt;400),"",IF(AND('201819 DATA'!T246="*",$D246&gt;=400),"*",IF($D246&gt;=400,ROUND('201819 DATA'!T246/$D246,2),"")))</f>
        <v>*</v>
      </c>
      <c r="AD246" s="289" t="str">
        <f>IF(OR($C246="*",$C246&lt;400),"",IF(AND('201819 DATA'!BC246="*",$C246&gt;=400),"*",IF($C246&gt;=400,ROUND('201819 DATA'!BC246/$C246,2),"")))</f>
        <v>*</v>
      </c>
      <c r="AE246" s="289" t="str">
        <f>IF(OR($C246="*",$C246&lt;400),"",IF(AND('201819 DATA'!BD246="*",$C246&gt;=400),"*",IF($C246&gt;=400,ROUND('201819 DATA'!BD246/$C246,2),"")))</f>
        <v>*</v>
      </c>
      <c r="AF246" s="289">
        <f>IF(OR($C246="*",$C246&lt;400),"",IF(AND('201819 DATA'!BE246="*",$C246&gt;=400),"*",IF($C246&gt;=400,ROUND('201819 DATA'!BE246/$C246,2),"")))</f>
        <v>0.01</v>
      </c>
      <c r="AG246" s="289">
        <f>IF(OR($C246="*",$C246&lt;400),"",IF(AND('201819 DATA'!BF246="*",$C246&gt;=400),"*",IF($C246&gt;=400,ROUND('201819 DATA'!BF246/$C246,2),"")))</f>
        <v>0</v>
      </c>
      <c r="AH246" s="289">
        <f>IF(OR($C246="*",$C246&lt;400),"",IF(AND('201819 DATA'!BG246="*",$C246&gt;=400),"*",IF($C246&gt;=400,ROUND('201819 DATA'!BG246/$C246,2),"")))</f>
        <v>0</v>
      </c>
      <c r="AI246" s="289">
        <f>IF(OR($C246="*",$C246&lt;400),"",IF(AND('201819 DATA'!BH246="*",$C246&gt;=400),"*",IF($C246&gt;=400,ROUND('201819 DATA'!BH246/$C246,2),"")))</f>
        <v>0.06</v>
      </c>
      <c r="AJ246" s="289">
        <f>IF(OR($C246="*",$C246&lt;400),"",IF(AND('201819 DATA'!BI246="*",$C246&gt;=400),"*",IF($C246&gt;=400,ROUND('201819 DATA'!BI246/$C246,2),"")))</f>
        <v>0.22</v>
      </c>
      <c r="AK246" s="289">
        <f>IF(OR($C246="*",$C246&lt;400),"",IF(AND('201819 DATA'!BJ246="*",$C246&gt;=400),"*",IF($C246&gt;=400,ROUND('201819 DATA'!BJ246/$C246,2),"")))</f>
        <v>0</v>
      </c>
      <c r="AL246" s="289">
        <f>IF(OR($C246="*",$C246&lt;400),"",IF(AND('201819 DATA'!BK246="*",$C246&gt;=400),"*",IF($C246&gt;=400,ROUND('201819 DATA'!BK246/$C246,2),"")))</f>
        <v>0</v>
      </c>
      <c r="AM246" s="289" t="str">
        <f>IF(OR($C246="*",$C246&lt;400),"",IF(AND('201819 DATA'!BL246="*",$C246&gt;=400),"*",IF($C246&gt;=400,ROUND('201819 DATA'!BL246/$C246,2),"")))</f>
        <v>*</v>
      </c>
      <c r="AN246" s="289">
        <f>IF(OR($C246="*",$C246&lt;400),"",IF(AND('201819 DATA'!BM246="*",$C246&gt;=400),"*",IF($C246&gt;=400,ROUND('201819 DATA'!BM246/$C246,2),"")))</f>
        <v>0.15</v>
      </c>
      <c r="AO246" s="289" t="str">
        <f>IF(OR($C246="*",$C246&lt;400),"",IF(AND('201819 DATA'!BN246="*",$C246&gt;=400),"*",IF($C246&gt;=400,ROUND('201819 DATA'!BN246/$C246,2),"")))</f>
        <v>*</v>
      </c>
      <c r="AP246" s="289">
        <f>IF(OR($C246="*",$C246&lt;400),"",IF(AND('201819 DATA'!BO246="*",$C246&gt;=400),"*",IF($C246&gt;=400,ROUND('201819 DATA'!BO246/$C246,2),"")))</f>
        <v>0.46</v>
      </c>
      <c r="AQ246" s="289" t="str">
        <f>IF(OR($C246="*",$C246&lt;400),"",IF(AND('201819 DATA'!BP246="*",$C246&gt;=400),"*",IF($C246&gt;=400,ROUND('201819 DATA'!BP246/$C246,2),"")))</f>
        <v>*</v>
      </c>
      <c r="AR246" s="289">
        <f>IF(OR($C246="*",$C246&lt;400),"",IF(AND('201819 DATA'!BQ246="*",$C246&gt;=400),"*",IF($C246&gt;=400,ROUND('201819 DATA'!BQ246/$C246,2),"")))</f>
        <v>0</v>
      </c>
      <c r="AS246" s="289">
        <f>IF(OR($C246="*",$C246&lt;400),"",IF(AND('201819 DATA'!BR246="*",$C246&gt;=400),"*",IF($C246&gt;=400,ROUND('201819 DATA'!BR246/$C246,2),"")))</f>
        <v>0</v>
      </c>
      <c r="AT246" s="289" t="str">
        <f>IF(OR($C246="*",$C246&lt;400),"",IF(AND('201819 DATA'!BS246="*",$C246&gt;=400),"*",IF($C246&gt;=400,ROUND('201819 DATA'!BS246/$C246,2),"")))</f>
        <v>*</v>
      </c>
      <c r="AU246" s="289">
        <f>IF(OR($C246="*",$C246&lt;400),"",IF(AND('201819 DATA'!BT246="*",$C246&gt;=400),"*",IF($C246&gt;=400,ROUND('201819 DATA'!BT246/$C246,2),"")))</f>
        <v>0.09</v>
      </c>
      <c r="AV246" s="289" t="str">
        <f>IF(OR($C246="*",$C246&lt;400),"",IF(AND('201819 DATA'!BU246="*",$C246&gt;=400),"*",IF($C246&gt;=400,ROUND('201819 DATA'!BU246/$C246,2),"")))</f>
        <v>*</v>
      </c>
      <c r="AW246" s="289">
        <f>IF(OR($C246="*",$C246&lt;400),"",IF(AND('201819 DATA'!BV246="*",$C246&gt;=400),"*",IF($C246&gt;=400,ROUND('201819 DATA'!BV246/$C246,2),"")))</f>
        <v>0</v>
      </c>
      <c r="AX246" s="289" t="str">
        <f>IF(OR($C246="*",$C246&lt;400),"",IF(AND('201819 DATA'!BW246="*",$C246&gt;=400),"*",IF($C246&gt;=400,ROUND('201819 DATA'!BW246/$C246,2),"")))</f>
        <v>*</v>
      </c>
    </row>
    <row r="247" spans="1:50" x14ac:dyDescent="0.2">
      <c r="A247" s="13" t="s">
        <v>544</v>
      </c>
      <c r="B247" s="287">
        <f>'201819 DATA'!B247</f>
        <v>455</v>
      </c>
      <c r="C247" s="288">
        <f>'201819 DATA'!C247</f>
        <v>455</v>
      </c>
      <c r="D247" s="293">
        <f>'201819 DATA'!FN247</f>
        <v>455</v>
      </c>
      <c r="G247" s="295">
        <f t="shared" si="3"/>
        <v>1</v>
      </c>
      <c r="H247" s="289">
        <f>IF(OR($C247="*",$C247&lt;400),"",IF(AND('201819 DATA'!F247="*",$C247&gt;=400),"*",IF($C247&gt;=400,ROUND('201819 DATA'!F247/$C247,2),"")))</f>
        <v>0</v>
      </c>
      <c r="I247" s="296">
        <f>IF(OR($B247="*",$B247&lt;400),"",IF(AND('201819 DATA'!Y247="*",$B247&gt;=400),"*",IF($B247&gt;=400,ROUND('201819 DATA'!Y247/$B247,2),"")))</f>
        <v>0</v>
      </c>
      <c r="J247" s="296">
        <f>IF(OR($B247="*",$B247&lt;400),"",IF(AND('201819 DATA'!Z247="*",$B247&gt;=400),"*",IF($B247&gt;=400,ROUND('201819 DATA'!Z247/$B247,2),"")))</f>
        <v>0.08</v>
      </c>
      <c r="K247" s="296">
        <f>IF(OR($B247="*",$B247&lt;400),"",IF(AND('201819 DATA'!AA247="*",$B247&gt;=400),"*",IF($B247&gt;=400,ROUND('201819 DATA'!AA247/$B247,2),"")))</f>
        <v>0.16</v>
      </c>
      <c r="L247" s="296">
        <f>IF(OR($B247="*",$B247&lt;400),"",IF(AND('201819 DATA'!AB247="*",$B247&gt;=400),"*",IF($B247&gt;=400,ROUND('201819 DATA'!AB247/$B247,2),"")))</f>
        <v>0.26</v>
      </c>
      <c r="M247" s="296">
        <f>IF(OR($B247="*",$B247&lt;400),"",IF(AND('201819 DATA'!AC247="*",$B247&gt;=400),"*",IF($B247&gt;=400,ROUND('201819 DATA'!AC247/$B247,2),"")))</f>
        <v>0.35</v>
      </c>
      <c r="N247" s="296">
        <f>IF(OR($B247="*",$B247&lt;400),"",IF(AND('201819 DATA'!AD247="*",$B247&gt;=400),"*",IF($B247&gt;=400,ROUND('201819 DATA'!AD247/$B247,2),"")))</f>
        <v>0.13</v>
      </c>
      <c r="O247" s="296" t="str">
        <f>IF(OR($B247="*",$B247&lt;400),"",IF(AND('201819 DATA'!AE247="*",$B247&gt;=400),"*",IF($B247&gt;=400,ROUND('201819 DATA'!AE247/$B247,2),"")))</f>
        <v>*</v>
      </c>
      <c r="P247" s="297"/>
      <c r="Q247" s="296">
        <f>IF(OR($B247="*",$B247&lt;400),"",IF(AND('201819 DATA'!FL247="*",$B247&gt;=400),"*",IF($B247&gt;=400,ROUND('201819 DATA'!FL247/$B247,2),"")))</f>
        <v>0.99</v>
      </c>
      <c r="R247" s="289">
        <f>IF(OR($C247="*",$C247&lt;400),"",IF(AND('201819 DATA'!F247="*",$C247&gt;=400),"*",IF($C247&gt;=400,ROUND('201819 DATA'!F247/$C247,2),"")))</f>
        <v>0</v>
      </c>
      <c r="S247" s="289">
        <f>IF(OR($C247="*",$C247&lt;400),"",IF(AND('201819 DATA'!G247="*",$C247&gt;=400),"*",IF($C247&gt;=400,ROUND('201819 DATA'!G247/$C247,2),"")))</f>
        <v>0</v>
      </c>
      <c r="T247" s="289">
        <f>IF(OR($C247="*",$C247&lt;400),"",IF(AND('201819 DATA'!H247="*",$C247&gt;=400),"*",IF($C247&gt;=400,ROUND('201819 DATA'!H247/$C247,2),"")))</f>
        <v>1</v>
      </c>
      <c r="U247" s="289">
        <f>IF(OR($C247="*",$C247&lt;400),"",IF(AND('201819 DATA'!FM247="*",$C247&gt;=400),"*",IF($C247&gt;=400,ROUND('201819 DATA'!FM247/$C247,2),"")))</f>
        <v>0</v>
      </c>
      <c r="V247" s="312">
        <f>IF(OR($D247="*",$D247&lt;400),"",IF(AND('201819 DATA'!M247="*",$D247&gt;=400),"*",IF($D247&gt;=400,ROUND('201819 DATA'!M247/$D247,2),"")))</f>
        <v>0.32</v>
      </c>
      <c r="W247" s="312">
        <f>IF(OR($D247="*",$D247&lt;400),"",IF(AND('201819 DATA'!N247="*",$D247&gt;=400),"*",IF($D247&gt;=400,ROUND('201819 DATA'!N247/$D247,2),"")))</f>
        <v>0.35</v>
      </c>
      <c r="X247" s="312">
        <f>IF(OR($D247="*",$D247&lt;400),"",IF(AND('201819 DATA'!O247="*",$D247&gt;=400),"*",IF($D247&gt;=400,ROUND('201819 DATA'!O247/$D247,2),"")))</f>
        <v>0.19</v>
      </c>
      <c r="Y247" s="312">
        <f>IF(OR($D247="*",$D247&lt;400),"",IF(AND('201819 DATA'!P247="*",$D247&gt;=400),"*",IF($D247&gt;=400,ROUND('201819 DATA'!P247/$D247,2),"")))</f>
        <v>0.12</v>
      </c>
      <c r="Z247" s="312" t="str">
        <f>IF(OR($D247="*",$D247&lt;400),"",IF(AND('201819 DATA'!Q247="*",$D247&gt;=400),"*",IF($D247&gt;=400,ROUND('201819 DATA'!Q247/$D247,2),"")))</f>
        <v>*</v>
      </c>
      <c r="AA247" s="312" t="str">
        <f>IF(OR($D247="*",$D247&lt;400),"",IF(AND('201819 DATA'!R247="*",$D247&gt;=400),"*",IF($D247&gt;=400,ROUND('201819 DATA'!R247/$D247,2),"")))</f>
        <v>*</v>
      </c>
      <c r="AB247" s="312" t="str">
        <f>IF(OR($D247="*",$D247&lt;400),"",IF(AND('201819 DATA'!S247="*",$D247&gt;=400),"*",IF($D247&gt;=400,ROUND('201819 DATA'!S247/$D247,2),"")))</f>
        <v>*</v>
      </c>
      <c r="AC247" s="312">
        <f>IF(OR($D247="*",$D247&lt;400),"",IF(AND('201819 DATA'!T247="*",$D247&gt;=400),"*",IF($D247&gt;=400,ROUND('201819 DATA'!T247/$D247,2),"")))</f>
        <v>0</v>
      </c>
      <c r="AD247" s="289" t="str">
        <f>IF(OR($C247="*",$C247&lt;400),"",IF(AND('201819 DATA'!BC247="*",$C247&gt;=400),"*",IF($C247&gt;=400,ROUND('201819 DATA'!BC247/$C247,2),"")))</f>
        <v>*</v>
      </c>
      <c r="AE247" s="289">
        <f>IF(OR($C247="*",$C247&lt;400),"",IF(AND('201819 DATA'!BD247="*",$C247&gt;=400),"*",IF($C247&gt;=400,ROUND('201819 DATA'!BD247/$C247,2),"")))</f>
        <v>0.02</v>
      </c>
      <c r="AF247" s="289">
        <f>IF(OR($C247="*",$C247&lt;400),"",IF(AND('201819 DATA'!BE247="*",$C247&gt;=400),"*",IF($C247&gt;=400,ROUND('201819 DATA'!BE247/$C247,2),"")))</f>
        <v>0</v>
      </c>
      <c r="AG247" s="289">
        <f>IF(OR($C247="*",$C247&lt;400),"",IF(AND('201819 DATA'!BF247="*",$C247&gt;=400),"*",IF($C247&gt;=400,ROUND('201819 DATA'!BF247/$C247,2),"")))</f>
        <v>0</v>
      </c>
      <c r="AH247" s="289">
        <f>IF(OR($C247="*",$C247&lt;400),"",IF(AND('201819 DATA'!BG247="*",$C247&gt;=400),"*",IF($C247&gt;=400,ROUND('201819 DATA'!BG247/$C247,2),"")))</f>
        <v>0</v>
      </c>
      <c r="AI247" s="289">
        <f>IF(OR($C247="*",$C247&lt;400),"",IF(AND('201819 DATA'!BH247="*",$C247&gt;=400),"*",IF($C247&gt;=400,ROUND('201819 DATA'!BH247/$C247,2),"")))</f>
        <v>0.03</v>
      </c>
      <c r="AJ247" s="289">
        <f>IF(OR($C247="*",$C247&lt;400),"",IF(AND('201819 DATA'!BI247="*",$C247&gt;=400),"*",IF($C247&gt;=400,ROUND('201819 DATA'!BI247/$C247,2),"")))</f>
        <v>0</v>
      </c>
      <c r="AK247" s="289">
        <f>IF(OR($C247="*",$C247&lt;400),"",IF(AND('201819 DATA'!BJ247="*",$C247&gt;=400),"*",IF($C247&gt;=400,ROUND('201819 DATA'!BJ247/$C247,2),"")))</f>
        <v>0</v>
      </c>
      <c r="AL247" s="289">
        <f>IF(OR($C247="*",$C247&lt;400),"",IF(AND('201819 DATA'!BK247="*",$C247&gt;=400),"*",IF($C247&gt;=400,ROUND('201819 DATA'!BK247/$C247,2),"")))</f>
        <v>0</v>
      </c>
      <c r="AM247" s="289">
        <f>IF(OR($C247="*",$C247&lt;400),"",IF(AND('201819 DATA'!BL247="*",$C247&gt;=400),"*",IF($C247&gt;=400,ROUND('201819 DATA'!BL247/$C247,2),"")))</f>
        <v>0</v>
      </c>
      <c r="AN247" s="289">
        <f>IF(OR($C247="*",$C247&lt;400),"",IF(AND('201819 DATA'!BM247="*",$C247&gt;=400),"*",IF($C247&gt;=400,ROUND('201819 DATA'!BM247/$C247,2),"")))</f>
        <v>0.2</v>
      </c>
      <c r="AO247" s="289" t="str">
        <f>IF(OR($C247="*",$C247&lt;400),"",IF(AND('201819 DATA'!BN247="*",$C247&gt;=400),"*",IF($C247&gt;=400,ROUND('201819 DATA'!BN247/$C247,2),"")))</f>
        <v>*</v>
      </c>
      <c r="AP247" s="289">
        <f>IF(OR($C247="*",$C247&lt;400),"",IF(AND('201819 DATA'!BO247="*",$C247&gt;=400),"*",IF($C247&gt;=400,ROUND('201819 DATA'!BO247/$C247,2),"")))</f>
        <v>0.67</v>
      </c>
      <c r="AQ247" s="289">
        <f>IF(OR($C247="*",$C247&lt;400),"",IF(AND('201819 DATA'!BP247="*",$C247&gt;=400),"*",IF($C247&gt;=400,ROUND('201819 DATA'!BP247/$C247,2),"")))</f>
        <v>0</v>
      </c>
      <c r="AR247" s="289">
        <f>IF(OR($C247="*",$C247&lt;400),"",IF(AND('201819 DATA'!BQ247="*",$C247&gt;=400),"*",IF($C247&gt;=400,ROUND('201819 DATA'!BQ247/$C247,2),"")))</f>
        <v>0</v>
      </c>
      <c r="AS247" s="289">
        <f>IF(OR($C247="*",$C247&lt;400),"",IF(AND('201819 DATA'!BR247="*",$C247&gt;=400),"*",IF($C247&gt;=400,ROUND('201819 DATA'!BR247/$C247,2),"")))</f>
        <v>0</v>
      </c>
      <c r="AT247" s="289">
        <f>IF(OR($C247="*",$C247&lt;400),"",IF(AND('201819 DATA'!BS247="*",$C247&gt;=400),"*",IF($C247&gt;=400,ROUND('201819 DATA'!BS247/$C247,2),"")))</f>
        <v>0</v>
      </c>
      <c r="AU247" s="289">
        <f>IF(OR($C247="*",$C247&lt;400),"",IF(AND('201819 DATA'!BT247="*",$C247&gt;=400),"*",IF($C247&gt;=400,ROUND('201819 DATA'!BT247/$C247,2),"")))</f>
        <v>0.05</v>
      </c>
      <c r="AV247" s="289">
        <f>IF(OR($C247="*",$C247&lt;400),"",IF(AND('201819 DATA'!BU247="*",$C247&gt;=400),"*",IF($C247&gt;=400,ROUND('201819 DATA'!BU247/$C247,2),"")))</f>
        <v>0</v>
      </c>
      <c r="AW247" s="289">
        <f>IF(OR($C247="*",$C247&lt;400),"",IF(AND('201819 DATA'!BV247="*",$C247&gt;=400),"*",IF($C247&gt;=400,ROUND('201819 DATA'!BV247/$C247,2),"")))</f>
        <v>0</v>
      </c>
      <c r="AX247" s="289" t="str">
        <f>IF(OR($C247="*",$C247&lt;400),"",IF(AND('201819 DATA'!BW247="*",$C247&gt;=400),"*",IF($C247&gt;=400,ROUND('201819 DATA'!BW247/$C247,2),"")))</f>
        <v>*</v>
      </c>
    </row>
    <row r="248" spans="1:50" x14ac:dyDescent="0.2">
      <c r="A248" s="13" t="s">
        <v>610</v>
      </c>
      <c r="B248" s="287">
        <f>'201819 DATA'!B248</f>
        <v>105</v>
      </c>
      <c r="C248" s="288">
        <f>'201819 DATA'!C248</f>
        <v>105</v>
      </c>
      <c r="D248" s="293">
        <f>'201819 DATA'!FN248</f>
        <v>105</v>
      </c>
      <c r="G248" s="295" t="str">
        <f t="shared" si="3"/>
        <v/>
      </c>
      <c r="H248" s="289" t="str">
        <f>IF(OR($C248="*",$C248&lt;400),"",IF(AND('201819 DATA'!F248="*",$C248&gt;=400),"*",IF($C248&gt;=400,ROUND('201819 DATA'!F248/$C248,2),"")))</f>
        <v/>
      </c>
      <c r="I248" s="296" t="str">
        <f>IF(OR($B248="*",$B248&lt;400),"",IF(AND('201819 DATA'!Y248="*",$B248&gt;=400),"*",IF($B248&gt;=400,ROUND('201819 DATA'!Y248/$B248,2),"")))</f>
        <v/>
      </c>
      <c r="J248" s="296" t="str">
        <f>IF(OR($B248="*",$B248&lt;400),"",IF(AND('201819 DATA'!Z248="*",$B248&gt;=400),"*",IF($B248&gt;=400,ROUND('201819 DATA'!Z248/$B248,2),"")))</f>
        <v/>
      </c>
      <c r="K248" s="296" t="str">
        <f>IF(OR($B248="*",$B248&lt;400),"",IF(AND('201819 DATA'!AA248="*",$B248&gt;=400),"*",IF($B248&gt;=400,ROUND('201819 DATA'!AA248/$B248,2),"")))</f>
        <v/>
      </c>
      <c r="L248" s="296" t="str">
        <f>IF(OR($B248="*",$B248&lt;400),"",IF(AND('201819 DATA'!AB248="*",$B248&gt;=400),"*",IF($B248&gt;=400,ROUND('201819 DATA'!AB248/$B248,2),"")))</f>
        <v/>
      </c>
      <c r="M248" s="296" t="str">
        <f>IF(OR($B248="*",$B248&lt;400),"",IF(AND('201819 DATA'!AC248="*",$B248&gt;=400),"*",IF($B248&gt;=400,ROUND('201819 DATA'!AC248/$B248,2),"")))</f>
        <v/>
      </c>
      <c r="N248" s="296" t="str">
        <f>IF(OR($B248="*",$B248&lt;400),"",IF(AND('201819 DATA'!AD248="*",$B248&gt;=400),"*",IF($B248&gt;=400,ROUND('201819 DATA'!AD248/$B248,2),"")))</f>
        <v/>
      </c>
      <c r="O248" s="296" t="str">
        <f>IF(OR($B248="*",$B248&lt;400),"",IF(AND('201819 DATA'!AE248="*",$B248&gt;=400),"*",IF($B248&gt;=400,ROUND('201819 DATA'!AE248/$B248,2),"")))</f>
        <v/>
      </c>
      <c r="P248" s="297"/>
      <c r="Q248" s="296" t="str">
        <f>IF(OR($B248="*",$B248&lt;400),"",IF(AND('201819 DATA'!FL248="*",$B248&gt;=400),"*",IF($B248&gt;=400,ROUND('201819 DATA'!FL248/$B248,2),"")))</f>
        <v/>
      </c>
      <c r="R248" s="289" t="str">
        <f>IF(OR($C248="*",$C248&lt;400),"",IF(AND('201819 DATA'!F248="*",$C248&gt;=400),"*",IF($C248&gt;=400,ROUND('201819 DATA'!F248/$C248,2),"")))</f>
        <v/>
      </c>
      <c r="S248" s="289" t="str">
        <f>IF(OR($C248="*",$C248&lt;400),"",IF(AND('201819 DATA'!G248="*",$C248&gt;=400),"*",IF($C248&gt;=400,ROUND('201819 DATA'!G248/$C248,2),"")))</f>
        <v/>
      </c>
      <c r="T248" s="289" t="str">
        <f>IF(OR($C248="*",$C248&lt;400),"",IF(AND('201819 DATA'!H248="*",$C248&gt;=400),"*",IF($C248&gt;=400,ROUND('201819 DATA'!H248/$C248,2),"")))</f>
        <v/>
      </c>
      <c r="U248" s="289" t="str">
        <f>IF(OR($C248="*",$C248&lt;400),"",IF(AND('201819 DATA'!FM248="*",$C248&gt;=400),"*",IF($C248&gt;=400,ROUND('201819 DATA'!FM248/$C248,2),"")))</f>
        <v/>
      </c>
      <c r="V248" s="312" t="str">
        <f>IF(OR($D248="*",$D248&lt;400),"",IF(AND('201819 DATA'!M248="*",$D248&gt;=400),"*",IF($D248&gt;=400,ROUND('201819 DATA'!M248/$D248,2),"")))</f>
        <v/>
      </c>
      <c r="W248" s="312" t="str">
        <f>IF(OR($D248="*",$D248&lt;400),"",IF(AND('201819 DATA'!N248="*",$D248&gt;=400),"*",IF($D248&gt;=400,ROUND('201819 DATA'!N248/$D248,2),"")))</f>
        <v/>
      </c>
      <c r="X248" s="312" t="str">
        <f>IF(OR($D248="*",$D248&lt;400),"",IF(AND('201819 DATA'!O248="*",$D248&gt;=400),"*",IF($D248&gt;=400,ROUND('201819 DATA'!O248/$D248,2),"")))</f>
        <v/>
      </c>
      <c r="Y248" s="312" t="str">
        <f>IF(OR($D248="*",$D248&lt;400),"",IF(AND('201819 DATA'!P248="*",$D248&gt;=400),"*",IF($D248&gt;=400,ROUND('201819 DATA'!P248/$D248,2),"")))</f>
        <v/>
      </c>
      <c r="Z248" s="312" t="str">
        <f>IF(OR($D248="*",$D248&lt;400),"",IF(AND('201819 DATA'!Q248="*",$D248&gt;=400),"*",IF($D248&gt;=400,ROUND('201819 DATA'!Q248/$D248,2),"")))</f>
        <v/>
      </c>
      <c r="AA248" s="312" t="str">
        <f>IF(OR($D248="*",$D248&lt;400),"",IF(AND('201819 DATA'!R248="*",$D248&gt;=400),"*",IF($D248&gt;=400,ROUND('201819 DATA'!R248/$D248,2),"")))</f>
        <v/>
      </c>
      <c r="AB248" s="312" t="str">
        <f>IF(OR($D248="*",$D248&lt;400),"",IF(AND('201819 DATA'!S248="*",$D248&gt;=400),"*",IF($D248&gt;=400,ROUND('201819 DATA'!S248/$D248,2),"")))</f>
        <v/>
      </c>
      <c r="AC248" s="312" t="str">
        <f>IF(OR($D248="*",$D248&lt;400),"",IF(AND('201819 DATA'!T248="*",$D248&gt;=400),"*",IF($D248&gt;=400,ROUND('201819 DATA'!T248/$D248,2),"")))</f>
        <v/>
      </c>
      <c r="AD248" s="289" t="str">
        <f>IF(OR($C248="*",$C248&lt;400),"",IF(AND('201819 DATA'!BC248="*",$C248&gt;=400),"*",IF($C248&gt;=400,ROUND('201819 DATA'!BC248/$C248,2),"")))</f>
        <v/>
      </c>
      <c r="AE248" s="289" t="str">
        <f>IF(OR($C248="*",$C248&lt;400),"",IF(AND('201819 DATA'!BD248="*",$C248&gt;=400),"*",IF($C248&gt;=400,ROUND('201819 DATA'!BD248/$C248,2),"")))</f>
        <v/>
      </c>
      <c r="AF248" s="289" t="str">
        <f>IF(OR($C248="*",$C248&lt;400),"",IF(AND('201819 DATA'!BE248="*",$C248&gt;=400),"*",IF($C248&gt;=400,ROUND('201819 DATA'!BE248/$C248,2),"")))</f>
        <v/>
      </c>
      <c r="AG248" s="289" t="str">
        <f>IF(OR($C248="*",$C248&lt;400),"",IF(AND('201819 DATA'!BF248="*",$C248&gt;=400),"*",IF($C248&gt;=400,ROUND('201819 DATA'!BF248/$C248,2),"")))</f>
        <v/>
      </c>
      <c r="AH248" s="289" t="str">
        <f>IF(OR($C248="*",$C248&lt;400),"",IF(AND('201819 DATA'!BG248="*",$C248&gt;=400),"*",IF($C248&gt;=400,ROUND('201819 DATA'!BG248/$C248,2),"")))</f>
        <v/>
      </c>
      <c r="AI248" s="289" t="str">
        <f>IF(OR($C248="*",$C248&lt;400),"",IF(AND('201819 DATA'!BH248="*",$C248&gt;=400),"*",IF($C248&gt;=400,ROUND('201819 DATA'!BH248/$C248,2),"")))</f>
        <v/>
      </c>
      <c r="AJ248" s="289" t="str">
        <f>IF(OR($C248="*",$C248&lt;400),"",IF(AND('201819 DATA'!BI248="*",$C248&gt;=400),"*",IF($C248&gt;=400,ROUND('201819 DATA'!BI248/$C248,2),"")))</f>
        <v/>
      </c>
      <c r="AK248" s="289" t="str">
        <f>IF(OR($C248="*",$C248&lt;400),"",IF(AND('201819 DATA'!BJ248="*",$C248&gt;=400),"*",IF($C248&gt;=400,ROUND('201819 DATA'!BJ248/$C248,2),"")))</f>
        <v/>
      </c>
      <c r="AL248" s="289" t="str">
        <f>IF(OR($C248="*",$C248&lt;400),"",IF(AND('201819 DATA'!BK248="*",$C248&gt;=400),"*",IF($C248&gt;=400,ROUND('201819 DATA'!BK248/$C248,2),"")))</f>
        <v/>
      </c>
      <c r="AM248" s="289" t="str">
        <f>IF(OR($C248="*",$C248&lt;400),"",IF(AND('201819 DATA'!BL248="*",$C248&gt;=400),"*",IF($C248&gt;=400,ROUND('201819 DATA'!BL248/$C248,2),"")))</f>
        <v/>
      </c>
      <c r="AN248" s="289" t="str">
        <f>IF(OR($C248="*",$C248&lt;400),"",IF(AND('201819 DATA'!BM248="*",$C248&gt;=400),"*",IF($C248&gt;=400,ROUND('201819 DATA'!BM248/$C248,2),"")))</f>
        <v/>
      </c>
      <c r="AO248" s="289" t="str">
        <f>IF(OR($C248="*",$C248&lt;400),"",IF(AND('201819 DATA'!BN248="*",$C248&gt;=400),"*",IF($C248&gt;=400,ROUND('201819 DATA'!BN248/$C248,2),"")))</f>
        <v/>
      </c>
      <c r="AP248" s="289" t="str">
        <f>IF(OR($C248="*",$C248&lt;400),"",IF(AND('201819 DATA'!BO248="*",$C248&gt;=400),"*",IF($C248&gt;=400,ROUND('201819 DATA'!BO248/$C248,2),"")))</f>
        <v/>
      </c>
      <c r="AQ248" s="289" t="str">
        <f>IF(OR($C248="*",$C248&lt;400),"",IF(AND('201819 DATA'!BP248="*",$C248&gt;=400),"*",IF($C248&gt;=400,ROUND('201819 DATA'!BP248/$C248,2),"")))</f>
        <v/>
      </c>
      <c r="AR248" s="289" t="str">
        <f>IF(OR($C248="*",$C248&lt;400),"",IF(AND('201819 DATA'!BQ248="*",$C248&gt;=400),"*",IF($C248&gt;=400,ROUND('201819 DATA'!BQ248/$C248,2),"")))</f>
        <v/>
      </c>
      <c r="AS248" s="289" t="str">
        <f>IF(OR($C248="*",$C248&lt;400),"",IF(AND('201819 DATA'!BR248="*",$C248&gt;=400),"*",IF($C248&gt;=400,ROUND('201819 DATA'!BR248/$C248,2),"")))</f>
        <v/>
      </c>
      <c r="AT248" s="289" t="str">
        <f>IF(OR($C248="*",$C248&lt;400),"",IF(AND('201819 DATA'!BS248="*",$C248&gt;=400),"*",IF($C248&gt;=400,ROUND('201819 DATA'!BS248/$C248,2),"")))</f>
        <v/>
      </c>
      <c r="AU248" s="289" t="str">
        <f>IF(OR($C248="*",$C248&lt;400),"",IF(AND('201819 DATA'!BT248="*",$C248&gt;=400),"*",IF($C248&gt;=400,ROUND('201819 DATA'!BT248/$C248,2),"")))</f>
        <v/>
      </c>
      <c r="AV248" s="289" t="str">
        <f>IF(OR($C248="*",$C248&lt;400),"",IF(AND('201819 DATA'!BU248="*",$C248&gt;=400),"*",IF($C248&gt;=400,ROUND('201819 DATA'!BU248/$C248,2),"")))</f>
        <v/>
      </c>
      <c r="AW248" s="289" t="str">
        <f>IF(OR($C248="*",$C248&lt;400),"",IF(AND('201819 DATA'!BV248="*",$C248&gt;=400),"*",IF($C248&gt;=400,ROUND('201819 DATA'!BV248/$C248,2),"")))</f>
        <v/>
      </c>
      <c r="AX248" s="289" t="str">
        <f>IF(OR($C248="*",$C248&lt;400),"",IF(AND('201819 DATA'!BW248="*",$C248&gt;=400),"*",IF($C248&gt;=400,ROUND('201819 DATA'!BW248/$C248,2),"")))</f>
        <v/>
      </c>
    </row>
    <row r="249" spans="1:50" x14ac:dyDescent="0.2">
      <c r="A249" s="13" t="s">
        <v>561</v>
      </c>
      <c r="B249" s="287">
        <f>'201819 DATA'!B249</f>
        <v>1235</v>
      </c>
      <c r="C249" s="288">
        <f>'201819 DATA'!C249</f>
        <v>1235</v>
      </c>
      <c r="D249" s="293">
        <f>'201819 DATA'!FN249</f>
        <v>1230</v>
      </c>
      <c r="G249" s="295">
        <f t="shared" si="3"/>
        <v>1</v>
      </c>
      <c r="H249" s="289">
        <f>IF(OR($C249="*",$C249&lt;400),"",IF(AND('201819 DATA'!F249="*",$C249&gt;=400),"*",IF($C249&gt;=400,ROUND('201819 DATA'!F249/$C249,2),"")))</f>
        <v>0</v>
      </c>
      <c r="I249" s="296">
        <f>IF(OR($B249="*",$B249&lt;400),"",IF(AND('201819 DATA'!Y249="*",$B249&gt;=400),"*",IF($B249&gt;=400,ROUND('201819 DATA'!Y249/$B249,2),"")))</f>
        <v>0</v>
      </c>
      <c r="J249" s="296">
        <f>IF(OR($B249="*",$B249&lt;400),"",IF(AND('201819 DATA'!Z249="*",$B249&gt;=400),"*",IF($B249&gt;=400,ROUND('201819 DATA'!Z249/$B249,2),"")))</f>
        <v>0.05</v>
      </c>
      <c r="K249" s="296">
        <f>IF(OR($B249="*",$B249&lt;400),"",IF(AND('201819 DATA'!AA249="*",$B249&gt;=400),"*",IF($B249&gt;=400,ROUND('201819 DATA'!AA249/$B249,2),"")))</f>
        <v>0.16</v>
      </c>
      <c r="L249" s="296">
        <f>IF(OR($B249="*",$B249&lt;400),"",IF(AND('201819 DATA'!AB249="*",$B249&gt;=400),"*",IF($B249&gt;=400,ROUND('201819 DATA'!AB249/$B249,2),"")))</f>
        <v>0.26</v>
      </c>
      <c r="M249" s="296">
        <f>IF(OR($B249="*",$B249&lt;400),"",IF(AND('201819 DATA'!AC249="*",$B249&gt;=400),"*",IF($B249&gt;=400,ROUND('201819 DATA'!AC249/$B249,2),"")))</f>
        <v>0.33</v>
      </c>
      <c r="N249" s="296">
        <f>IF(OR($B249="*",$B249&lt;400),"",IF(AND('201819 DATA'!AD249="*",$B249&gt;=400),"*",IF($B249&gt;=400,ROUND('201819 DATA'!AD249/$B249,2),"")))</f>
        <v>0.19</v>
      </c>
      <c r="O249" s="296" t="str">
        <f>IF(OR($B249="*",$B249&lt;400),"",IF(AND('201819 DATA'!AE249="*",$B249&gt;=400),"*",IF($B249&gt;=400,ROUND('201819 DATA'!AE249/$B249,2),"")))</f>
        <v>*</v>
      </c>
      <c r="P249" s="297"/>
      <c r="Q249" s="296">
        <f>IF(OR($B249="*",$B249&lt;400),"",IF(AND('201819 DATA'!FL249="*",$B249&gt;=400),"*",IF($B249&gt;=400,ROUND('201819 DATA'!FL249/$B249,2),"")))</f>
        <v>0.99</v>
      </c>
      <c r="R249" s="289">
        <f>IF(OR($C249="*",$C249&lt;400),"",IF(AND('201819 DATA'!F249="*",$C249&gt;=400),"*",IF($C249&gt;=400,ROUND('201819 DATA'!F249/$C249,2),"")))</f>
        <v>0</v>
      </c>
      <c r="S249" s="289">
        <f>IF(OR($C249="*",$C249&lt;400),"",IF(AND('201819 DATA'!G249="*",$C249&gt;=400),"*",IF($C249&gt;=400,ROUND('201819 DATA'!G249/$C249,2),"")))</f>
        <v>0</v>
      </c>
      <c r="T249" s="289">
        <f>IF(OR($C249="*",$C249&lt;400),"",IF(AND('201819 DATA'!H249="*",$C249&gt;=400),"*",IF($C249&gt;=400,ROUND('201819 DATA'!H249/$C249,2),"")))</f>
        <v>1</v>
      </c>
      <c r="U249" s="289">
        <f>IF(OR($C249="*",$C249&lt;400),"",IF(AND('201819 DATA'!FM249="*",$C249&gt;=400),"*",IF($C249&gt;=400,ROUND('201819 DATA'!FM249/$C249,2),"")))</f>
        <v>0</v>
      </c>
      <c r="V249" s="312">
        <f>IF(OR($D249="*",$D249&lt;400),"",IF(AND('201819 DATA'!M249="*",$D249&gt;=400),"*",IF($D249&gt;=400,ROUND('201819 DATA'!M249/$D249,2),"")))</f>
        <v>0.54</v>
      </c>
      <c r="W249" s="312">
        <f>IF(OR($D249="*",$D249&lt;400),"",IF(AND('201819 DATA'!N249="*",$D249&gt;=400),"*",IF($D249&gt;=400,ROUND('201819 DATA'!N249/$D249,2),"")))</f>
        <v>0.13</v>
      </c>
      <c r="X249" s="312">
        <f>IF(OR($D249="*",$D249&lt;400),"",IF(AND('201819 DATA'!O249="*",$D249&gt;=400),"*",IF($D249&gt;=400,ROUND('201819 DATA'!O249/$D249,2),"")))</f>
        <v>0.1</v>
      </c>
      <c r="Y249" s="312">
        <f>IF(OR($D249="*",$D249&lt;400),"",IF(AND('201819 DATA'!P249="*",$D249&gt;=400),"*",IF($D249&gt;=400,ROUND('201819 DATA'!P249/$D249,2),"")))</f>
        <v>0.12</v>
      </c>
      <c r="Z249" s="312">
        <f>IF(OR($D249="*",$D249&lt;400),"",IF(AND('201819 DATA'!Q249="*",$D249&gt;=400),"*",IF($D249&gt;=400,ROUND('201819 DATA'!Q249/$D249,2),"")))</f>
        <v>0.04</v>
      </c>
      <c r="AA249" s="312">
        <f>IF(OR($D249="*",$D249&lt;400),"",IF(AND('201819 DATA'!R249="*",$D249&gt;=400),"*",IF($D249&gt;=400,ROUND('201819 DATA'!R249/$D249,2),"")))</f>
        <v>0.03</v>
      </c>
      <c r="AB249" s="312">
        <f>IF(OR($D249="*",$D249&lt;400),"",IF(AND('201819 DATA'!S249="*",$D249&gt;=400),"*",IF($D249&gt;=400,ROUND('201819 DATA'!S249/$D249,2),"")))</f>
        <v>0.03</v>
      </c>
      <c r="AC249" s="312">
        <f>IF(OR($D249="*",$D249&lt;400),"",IF(AND('201819 DATA'!T249="*",$D249&gt;=400),"*",IF($D249&gt;=400,ROUND('201819 DATA'!T249/$D249,2),"")))</f>
        <v>0.02</v>
      </c>
      <c r="AD249" s="289">
        <f>IF(OR($C249="*",$C249&lt;400),"",IF(AND('201819 DATA'!BC249="*",$C249&gt;=400),"*",IF($C249&gt;=400,ROUND('201819 DATA'!BC249/$C249,2),"")))</f>
        <v>0</v>
      </c>
      <c r="AE249" s="289">
        <f>IF(OR($C249="*",$C249&lt;400),"",IF(AND('201819 DATA'!BD249="*",$C249&gt;=400),"*",IF($C249&gt;=400,ROUND('201819 DATA'!BD249/$C249,2),"")))</f>
        <v>0.01</v>
      </c>
      <c r="AF249" s="289">
        <f>IF(OR($C249="*",$C249&lt;400),"",IF(AND('201819 DATA'!BE249="*",$C249&gt;=400),"*",IF($C249&gt;=400,ROUND('201819 DATA'!BE249/$C249,2),"")))</f>
        <v>0</v>
      </c>
      <c r="AG249" s="289" t="str">
        <f>IF(OR($C249="*",$C249&lt;400),"",IF(AND('201819 DATA'!BF249="*",$C249&gt;=400),"*",IF($C249&gt;=400,ROUND('201819 DATA'!BF249/$C249,2),"")))</f>
        <v>*</v>
      </c>
      <c r="AH249" s="289">
        <f>IF(OR($C249="*",$C249&lt;400),"",IF(AND('201819 DATA'!BG249="*",$C249&gt;=400),"*",IF($C249&gt;=400,ROUND('201819 DATA'!BG249/$C249,2),"")))</f>
        <v>0</v>
      </c>
      <c r="AI249" s="289">
        <f>IF(OR($C249="*",$C249&lt;400),"",IF(AND('201819 DATA'!BH249="*",$C249&gt;=400),"*",IF($C249&gt;=400,ROUND('201819 DATA'!BH249/$C249,2),"")))</f>
        <v>0.02</v>
      </c>
      <c r="AJ249" s="289">
        <f>IF(OR($C249="*",$C249&lt;400),"",IF(AND('201819 DATA'!BI249="*",$C249&gt;=400),"*",IF($C249&gt;=400,ROUND('201819 DATA'!BI249/$C249,2),"")))</f>
        <v>0</v>
      </c>
      <c r="AK249" s="289">
        <f>IF(OR($C249="*",$C249&lt;400),"",IF(AND('201819 DATA'!BJ249="*",$C249&gt;=400),"*",IF($C249&gt;=400,ROUND('201819 DATA'!BJ249/$C249,2),"")))</f>
        <v>0</v>
      </c>
      <c r="AL249" s="289">
        <f>IF(OR($C249="*",$C249&lt;400),"",IF(AND('201819 DATA'!BK249="*",$C249&gt;=400),"*",IF($C249&gt;=400,ROUND('201819 DATA'!BK249/$C249,2),"")))</f>
        <v>0</v>
      </c>
      <c r="AM249" s="289">
        <f>IF(OR($C249="*",$C249&lt;400),"",IF(AND('201819 DATA'!BL249="*",$C249&gt;=400),"*",IF($C249&gt;=400,ROUND('201819 DATA'!BL249/$C249,2),"")))</f>
        <v>0</v>
      </c>
      <c r="AN249" s="289">
        <f>IF(OR($C249="*",$C249&lt;400),"",IF(AND('201819 DATA'!BM249="*",$C249&gt;=400),"*",IF($C249&gt;=400,ROUND('201819 DATA'!BM249/$C249,2),"")))</f>
        <v>0.03</v>
      </c>
      <c r="AO249" s="289">
        <f>IF(OR($C249="*",$C249&lt;400),"",IF(AND('201819 DATA'!BN249="*",$C249&gt;=400),"*",IF($C249&gt;=400,ROUND('201819 DATA'!BN249/$C249,2),"")))</f>
        <v>0</v>
      </c>
      <c r="AP249" s="289">
        <f>IF(OR($C249="*",$C249&lt;400),"",IF(AND('201819 DATA'!BO249="*",$C249&gt;=400),"*",IF($C249&gt;=400,ROUND('201819 DATA'!BO249/$C249,2),"")))</f>
        <v>0.81</v>
      </c>
      <c r="AQ249" s="289">
        <f>IF(OR($C249="*",$C249&lt;400),"",IF(AND('201819 DATA'!BP249="*",$C249&gt;=400),"*",IF($C249&gt;=400,ROUND('201819 DATA'!BP249/$C249,2),"")))</f>
        <v>0.09</v>
      </c>
      <c r="AR249" s="289">
        <f>IF(OR($C249="*",$C249&lt;400),"",IF(AND('201819 DATA'!BQ249="*",$C249&gt;=400),"*",IF($C249&gt;=400,ROUND('201819 DATA'!BQ249/$C249,2),"")))</f>
        <v>0</v>
      </c>
      <c r="AS249" s="289">
        <f>IF(OR($C249="*",$C249&lt;400),"",IF(AND('201819 DATA'!BR249="*",$C249&gt;=400),"*",IF($C249&gt;=400,ROUND('201819 DATA'!BR249/$C249,2),"")))</f>
        <v>0</v>
      </c>
      <c r="AT249" s="289" t="str">
        <f>IF(OR($C249="*",$C249&lt;400),"",IF(AND('201819 DATA'!BS249="*",$C249&gt;=400),"*",IF($C249&gt;=400,ROUND('201819 DATA'!BS249/$C249,2),"")))</f>
        <v>*</v>
      </c>
      <c r="AU249" s="289">
        <f>IF(OR($C249="*",$C249&lt;400),"",IF(AND('201819 DATA'!BT249="*",$C249&gt;=400),"*",IF($C249&gt;=400,ROUND('201819 DATA'!BT249/$C249,2),"")))</f>
        <v>0.01</v>
      </c>
      <c r="AV249" s="289">
        <f>IF(OR($C249="*",$C249&lt;400),"",IF(AND('201819 DATA'!BU249="*",$C249&gt;=400),"*",IF($C249&gt;=400,ROUND('201819 DATA'!BU249/$C249,2),"")))</f>
        <v>0.02</v>
      </c>
      <c r="AW249" s="289">
        <f>IF(OR($C249="*",$C249&lt;400),"",IF(AND('201819 DATA'!BV249="*",$C249&gt;=400),"*",IF($C249&gt;=400,ROUND('201819 DATA'!BV249/$C249,2),"")))</f>
        <v>0</v>
      </c>
      <c r="AX249" s="289">
        <f>IF(OR($C249="*",$C249&lt;400),"",IF(AND('201819 DATA'!BW249="*",$C249&gt;=400),"*",IF($C249&gt;=400,ROUND('201819 DATA'!BW249/$C249,2),"")))</f>
        <v>0.01</v>
      </c>
    </row>
    <row r="250" spans="1:50" x14ac:dyDescent="0.2">
      <c r="A250" s="13" t="s">
        <v>270</v>
      </c>
      <c r="B250" s="287">
        <f>'201819 DATA'!B250</f>
        <v>2055</v>
      </c>
      <c r="C250" s="288">
        <f>'201819 DATA'!C250</f>
        <v>2055</v>
      </c>
      <c r="D250" s="293">
        <f>'201819 DATA'!FN250</f>
        <v>2055</v>
      </c>
      <c r="G250" s="295">
        <f t="shared" si="3"/>
        <v>1</v>
      </c>
      <c r="H250" s="289">
        <f>IF(OR($C250="*",$C250&lt;400),"",IF(AND('201819 DATA'!F250="*",$C250&gt;=400),"*",IF($C250&gt;=400,ROUND('201819 DATA'!F250/$C250,2),"")))</f>
        <v>0</v>
      </c>
      <c r="I250" s="296">
        <f>IF(OR($B250="*",$B250&lt;400),"",IF(AND('201819 DATA'!Y250="*",$B250&gt;=400),"*",IF($B250&gt;=400,ROUND('201819 DATA'!Y250/$B250,2),"")))</f>
        <v>0</v>
      </c>
      <c r="J250" s="296">
        <f>IF(OR($B250="*",$B250&lt;400),"",IF(AND('201819 DATA'!Z250="*",$B250&gt;=400),"*",IF($B250&gt;=400,ROUND('201819 DATA'!Z250/$B250,2),"")))</f>
        <v>0.06</v>
      </c>
      <c r="K250" s="296">
        <f>IF(OR($B250="*",$B250&lt;400),"",IF(AND('201819 DATA'!AA250="*",$B250&gt;=400),"*",IF($B250&gt;=400,ROUND('201819 DATA'!AA250/$B250,2),"")))</f>
        <v>0.12</v>
      </c>
      <c r="L250" s="296">
        <f>IF(OR($B250="*",$B250&lt;400),"",IF(AND('201819 DATA'!AB250="*",$B250&gt;=400),"*",IF($B250&gt;=400,ROUND('201819 DATA'!AB250/$B250,2),"")))</f>
        <v>0.27</v>
      </c>
      <c r="M250" s="296">
        <f>IF(OR($B250="*",$B250&lt;400),"",IF(AND('201819 DATA'!AC250="*",$B250&gt;=400),"*",IF($B250&gt;=400,ROUND('201819 DATA'!AC250/$B250,2),"")))</f>
        <v>0.39</v>
      </c>
      <c r="N250" s="296">
        <f>IF(OR($B250="*",$B250&lt;400),"",IF(AND('201819 DATA'!AD250="*",$B250&gt;=400),"*",IF($B250&gt;=400,ROUND('201819 DATA'!AD250/$B250,2),"")))</f>
        <v>0.16</v>
      </c>
      <c r="O250" s="296" t="str">
        <f>IF(OR($B250="*",$B250&lt;400),"",IF(AND('201819 DATA'!AE250="*",$B250&gt;=400),"*",IF($B250&gt;=400,ROUND('201819 DATA'!AE250/$B250,2),"")))</f>
        <v>*</v>
      </c>
      <c r="P250" s="297"/>
      <c r="Q250" s="296">
        <f>IF(OR($B250="*",$B250&lt;400),"",IF(AND('201819 DATA'!FL250="*",$B250&gt;=400),"*",IF($B250&gt;=400,ROUND('201819 DATA'!FL250/$B250,2),"")))</f>
        <v>0.99</v>
      </c>
      <c r="R250" s="289">
        <f>IF(OR($C250="*",$C250&lt;400),"",IF(AND('201819 DATA'!F250="*",$C250&gt;=400),"*",IF($C250&gt;=400,ROUND('201819 DATA'!F250/$C250,2),"")))</f>
        <v>0</v>
      </c>
      <c r="S250" s="289">
        <f>IF(OR($C250="*",$C250&lt;400),"",IF(AND('201819 DATA'!G250="*",$C250&gt;=400),"*",IF($C250&gt;=400,ROUND('201819 DATA'!G250/$C250,2),"")))</f>
        <v>0</v>
      </c>
      <c r="T250" s="289">
        <f>IF(OR($C250="*",$C250&lt;400),"",IF(AND('201819 DATA'!H250="*",$C250&gt;=400),"*",IF($C250&gt;=400,ROUND('201819 DATA'!H250/$C250,2),"")))</f>
        <v>1</v>
      </c>
      <c r="U250" s="289">
        <f>IF(OR($C250="*",$C250&lt;400),"",IF(AND('201819 DATA'!FM250="*",$C250&gt;=400),"*",IF($C250&gt;=400,ROUND('201819 DATA'!FM250/$C250,2),"")))</f>
        <v>0</v>
      </c>
      <c r="V250" s="312">
        <f>IF(OR($D250="*",$D250&lt;400),"",IF(AND('201819 DATA'!M250="*",$D250&gt;=400),"*",IF($D250&gt;=400,ROUND('201819 DATA'!M250/$D250,2),"")))</f>
        <v>0.71</v>
      </c>
      <c r="W250" s="312">
        <f>IF(OR($D250="*",$D250&lt;400),"",IF(AND('201819 DATA'!N250="*",$D250&gt;=400),"*",IF($D250&gt;=400,ROUND('201819 DATA'!N250/$D250,2),"")))</f>
        <v>0.08</v>
      </c>
      <c r="X250" s="312">
        <f>IF(OR($D250="*",$D250&lt;400),"",IF(AND('201819 DATA'!O250="*",$D250&gt;=400),"*",IF($D250&gt;=400,ROUND('201819 DATA'!O250/$D250,2),"")))</f>
        <v>0.08</v>
      </c>
      <c r="Y250" s="312">
        <f>IF(OR($D250="*",$D250&lt;400),"",IF(AND('201819 DATA'!P250="*",$D250&gt;=400),"*",IF($D250&gt;=400,ROUND('201819 DATA'!P250/$D250,2),"")))</f>
        <v>0.13</v>
      </c>
      <c r="Z250" s="312">
        <f>IF(OR($D250="*",$D250&lt;400),"",IF(AND('201819 DATA'!Q250="*",$D250&gt;=400),"*",IF($D250&gt;=400,ROUND('201819 DATA'!Q250/$D250,2),"")))</f>
        <v>0.01</v>
      </c>
      <c r="AA250" s="312" t="str">
        <f>IF(OR($D250="*",$D250&lt;400),"",IF(AND('201819 DATA'!R250="*",$D250&gt;=400),"*",IF($D250&gt;=400,ROUND('201819 DATA'!R250/$D250,2),"")))</f>
        <v>*</v>
      </c>
      <c r="AB250" s="312" t="str">
        <f>IF(OR($D250="*",$D250&lt;400),"",IF(AND('201819 DATA'!S250="*",$D250&gt;=400),"*",IF($D250&gt;=400,ROUND('201819 DATA'!S250/$D250,2),"")))</f>
        <v>*</v>
      </c>
      <c r="AC250" s="312" t="str">
        <f>IF(OR($D250="*",$D250&lt;400),"",IF(AND('201819 DATA'!T250="*",$D250&gt;=400),"*",IF($D250&gt;=400,ROUND('201819 DATA'!T250/$D250,2),"")))</f>
        <v>*</v>
      </c>
      <c r="AD250" s="289">
        <f>IF(OR($C250="*",$C250&lt;400),"",IF(AND('201819 DATA'!BC250="*",$C250&gt;=400),"*",IF($C250&gt;=400,ROUND('201819 DATA'!BC250/$C250,2),"")))</f>
        <v>0</v>
      </c>
      <c r="AE250" s="289">
        <f>IF(OR($C250="*",$C250&lt;400),"",IF(AND('201819 DATA'!BD250="*",$C250&gt;=400),"*",IF($C250&gt;=400,ROUND('201819 DATA'!BD250/$C250,2),"")))</f>
        <v>0.01</v>
      </c>
      <c r="AF250" s="289" t="str">
        <f>IF(OR($C250="*",$C250&lt;400),"",IF(AND('201819 DATA'!BE250="*",$C250&gt;=400),"*",IF($C250&gt;=400,ROUND('201819 DATA'!BE250/$C250,2),"")))</f>
        <v>*</v>
      </c>
      <c r="AG250" s="289">
        <f>IF(OR($C250="*",$C250&lt;400),"",IF(AND('201819 DATA'!BF250="*",$C250&gt;=400),"*",IF($C250&gt;=400,ROUND('201819 DATA'!BF250/$C250,2),"")))</f>
        <v>0</v>
      </c>
      <c r="AH250" s="289" t="str">
        <f>IF(OR($C250="*",$C250&lt;400),"",IF(AND('201819 DATA'!BG250="*",$C250&gt;=400),"*",IF($C250&gt;=400,ROUND('201819 DATA'!BG250/$C250,2),"")))</f>
        <v>*</v>
      </c>
      <c r="AI250" s="289">
        <f>IF(OR($C250="*",$C250&lt;400),"",IF(AND('201819 DATA'!BH250="*",$C250&gt;=400),"*",IF($C250&gt;=400,ROUND('201819 DATA'!BH250/$C250,2),"")))</f>
        <v>0.01</v>
      </c>
      <c r="AJ250" s="289">
        <f>IF(OR($C250="*",$C250&lt;400),"",IF(AND('201819 DATA'!BI250="*",$C250&gt;=400),"*",IF($C250&gt;=400,ROUND('201819 DATA'!BI250/$C250,2),"")))</f>
        <v>0</v>
      </c>
      <c r="AK250" s="289">
        <f>IF(OR($C250="*",$C250&lt;400),"",IF(AND('201819 DATA'!BJ250="*",$C250&gt;=400),"*",IF($C250&gt;=400,ROUND('201819 DATA'!BJ250/$C250,2),"")))</f>
        <v>0.01</v>
      </c>
      <c r="AL250" s="289">
        <f>IF(OR($C250="*",$C250&lt;400),"",IF(AND('201819 DATA'!BK250="*",$C250&gt;=400),"*",IF($C250&gt;=400,ROUND('201819 DATA'!BK250/$C250,2),"")))</f>
        <v>0</v>
      </c>
      <c r="AM250" s="289">
        <f>IF(OR($C250="*",$C250&lt;400),"",IF(AND('201819 DATA'!BL250="*",$C250&gt;=400),"*",IF($C250&gt;=400,ROUND('201819 DATA'!BL250/$C250,2),"")))</f>
        <v>7.0000000000000007E-2</v>
      </c>
      <c r="AN250" s="289">
        <f>IF(OR($C250="*",$C250&lt;400),"",IF(AND('201819 DATA'!BM250="*",$C250&gt;=400),"*",IF($C250&gt;=400,ROUND('201819 DATA'!BM250/$C250,2),"")))</f>
        <v>0.1</v>
      </c>
      <c r="AO250" s="289" t="str">
        <f>IF(OR($C250="*",$C250&lt;400),"",IF(AND('201819 DATA'!BN250="*",$C250&gt;=400),"*",IF($C250&gt;=400,ROUND('201819 DATA'!BN250/$C250,2),"")))</f>
        <v>*</v>
      </c>
      <c r="AP250" s="289">
        <f>IF(OR($C250="*",$C250&lt;400),"",IF(AND('201819 DATA'!BO250="*",$C250&gt;=400),"*",IF($C250&gt;=400,ROUND('201819 DATA'!BO250/$C250,2),"")))</f>
        <v>0.76</v>
      </c>
      <c r="AQ250" s="289">
        <f>IF(OR($C250="*",$C250&lt;400),"",IF(AND('201819 DATA'!BP250="*",$C250&gt;=400),"*",IF($C250&gt;=400,ROUND('201819 DATA'!BP250/$C250,2),"")))</f>
        <v>0</v>
      </c>
      <c r="AR250" s="289">
        <f>IF(OR($C250="*",$C250&lt;400),"",IF(AND('201819 DATA'!BQ250="*",$C250&gt;=400),"*",IF($C250&gt;=400,ROUND('201819 DATA'!BQ250/$C250,2),"")))</f>
        <v>0</v>
      </c>
      <c r="AS250" s="289">
        <f>IF(OR($C250="*",$C250&lt;400),"",IF(AND('201819 DATA'!BR250="*",$C250&gt;=400),"*",IF($C250&gt;=400,ROUND('201819 DATA'!BR250/$C250,2),"")))</f>
        <v>0</v>
      </c>
      <c r="AT250" s="289" t="str">
        <f>IF(OR($C250="*",$C250&lt;400),"",IF(AND('201819 DATA'!BS250="*",$C250&gt;=400),"*",IF($C250&gt;=400,ROUND('201819 DATA'!BS250/$C250,2),"")))</f>
        <v>*</v>
      </c>
      <c r="AU250" s="289">
        <f>IF(OR($C250="*",$C250&lt;400),"",IF(AND('201819 DATA'!BT250="*",$C250&gt;=400),"*",IF($C250&gt;=400,ROUND('201819 DATA'!BT250/$C250,2),"")))</f>
        <v>0.01</v>
      </c>
      <c r="AV250" s="289">
        <f>IF(OR($C250="*",$C250&lt;400),"",IF(AND('201819 DATA'!BU250="*",$C250&gt;=400),"*",IF($C250&gt;=400,ROUND('201819 DATA'!BU250/$C250,2),"")))</f>
        <v>0.02</v>
      </c>
      <c r="AW250" s="289">
        <f>IF(OR($C250="*",$C250&lt;400),"",IF(AND('201819 DATA'!BV250="*",$C250&gt;=400),"*",IF($C250&gt;=400,ROUND('201819 DATA'!BV250/$C250,2),"")))</f>
        <v>0</v>
      </c>
      <c r="AX250" s="289" t="str">
        <f>IF(OR($C250="*",$C250&lt;400),"",IF(AND('201819 DATA'!BW250="*",$C250&gt;=400),"*",IF($C250&gt;=400,ROUND('201819 DATA'!BW250/$C250,2),"")))</f>
        <v>*</v>
      </c>
    </row>
    <row r="251" spans="1:50" x14ac:dyDescent="0.2">
      <c r="A251" s="13" t="s">
        <v>272</v>
      </c>
      <c r="B251" s="287">
        <f>'201819 DATA'!B251</f>
        <v>195</v>
      </c>
      <c r="C251" s="288">
        <f>'201819 DATA'!C251</f>
        <v>195</v>
      </c>
      <c r="D251" s="293">
        <f>'201819 DATA'!FN251</f>
        <v>195</v>
      </c>
      <c r="G251" s="295" t="str">
        <f t="shared" si="3"/>
        <v/>
      </c>
      <c r="H251" s="289" t="str">
        <f>IF(OR($C251="*",$C251&lt;400),"",IF(AND('201819 DATA'!F251="*",$C251&gt;=400),"*",IF($C251&gt;=400,ROUND('201819 DATA'!F251/$C251,2),"")))</f>
        <v/>
      </c>
      <c r="I251" s="296" t="str">
        <f>IF(OR($B251="*",$B251&lt;400),"",IF(AND('201819 DATA'!Y251="*",$B251&gt;=400),"*",IF($B251&gt;=400,ROUND('201819 DATA'!Y251/$B251,2),"")))</f>
        <v/>
      </c>
      <c r="J251" s="296" t="str">
        <f>IF(OR($B251="*",$B251&lt;400),"",IF(AND('201819 DATA'!Z251="*",$B251&gt;=400),"*",IF($B251&gt;=400,ROUND('201819 DATA'!Z251/$B251,2),"")))</f>
        <v/>
      </c>
      <c r="K251" s="296" t="str">
        <f>IF(OR($B251="*",$B251&lt;400),"",IF(AND('201819 DATA'!AA251="*",$B251&gt;=400),"*",IF($B251&gt;=400,ROUND('201819 DATA'!AA251/$B251,2),"")))</f>
        <v/>
      </c>
      <c r="L251" s="296" t="str">
        <f>IF(OR($B251="*",$B251&lt;400),"",IF(AND('201819 DATA'!AB251="*",$B251&gt;=400),"*",IF($B251&gt;=400,ROUND('201819 DATA'!AB251/$B251,2),"")))</f>
        <v/>
      </c>
      <c r="M251" s="296" t="str">
        <f>IF(OR($B251="*",$B251&lt;400),"",IF(AND('201819 DATA'!AC251="*",$B251&gt;=400),"*",IF($B251&gt;=400,ROUND('201819 DATA'!AC251/$B251,2),"")))</f>
        <v/>
      </c>
      <c r="N251" s="296" t="str">
        <f>IF(OR($B251="*",$B251&lt;400),"",IF(AND('201819 DATA'!AD251="*",$B251&gt;=400),"*",IF($B251&gt;=400,ROUND('201819 DATA'!AD251/$B251,2),"")))</f>
        <v/>
      </c>
      <c r="O251" s="296" t="str">
        <f>IF(OR($B251="*",$B251&lt;400),"",IF(AND('201819 DATA'!AE251="*",$B251&gt;=400),"*",IF($B251&gt;=400,ROUND('201819 DATA'!AE251/$B251,2),"")))</f>
        <v/>
      </c>
      <c r="P251" s="297"/>
      <c r="Q251" s="296" t="str">
        <f>IF(OR($B251="*",$B251&lt;400),"",IF(AND('201819 DATA'!FL251="*",$B251&gt;=400),"*",IF($B251&gt;=400,ROUND('201819 DATA'!FL251/$B251,2),"")))</f>
        <v/>
      </c>
      <c r="R251" s="289" t="str">
        <f>IF(OR($C251="*",$C251&lt;400),"",IF(AND('201819 DATA'!F251="*",$C251&gt;=400),"*",IF($C251&gt;=400,ROUND('201819 DATA'!F251/$C251,2),"")))</f>
        <v/>
      </c>
      <c r="S251" s="289" t="str">
        <f>IF(OR($C251="*",$C251&lt;400),"",IF(AND('201819 DATA'!G251="*",$C251&gt;=400),"*",IF($C251&gt;=400,ROUND('201819 DATA'!G251/$C251,2),"")))</f>
        <v/>
      </c>
      <c r="T251" s="289" t="str">
        <f>IF(OR($C251="*",$C251&lt;400),"",IF(AND('201819 DATA'!H251="*",$C251&gt;=400),"*",IF($C251&gt;=400,ROUND('201819 DATA'!H251/$C251,2),"")))</f>
        <v/>
      </c>
      <c r="U251" s="289" t="str">
        <f>IF(OR($C251="*",$C251&lt;400),"",IF(AND('201819 DATA'!FM251="*",$C251&gt;=400),"*",IF($C251&gt;=400,ROUND('201819 DATA'!FM251/$C251,2),"")))</f>
        <v/>
      </c>
      <c r="V251" s="312" t="str">
        <f>IF(OR($D251="*",$D251&lt;400),"",IF(AND('201819 DATA'!M251="*",$D251&gt;=400),"*",IF($D251&gt;=400,ROUND('201819 DATA'!M251/$D251,2),"")))</f>
        <v/>
      </c>
      <c r="W251" s="312" t="str">
        <f>IF(OR($D251="*",$D251&lt;400),"",IF(AND('201819 DATA'!N251="*",$D251&gt;=400),"*",IF($D251&gt;=400,ROUND('201819 DATA'!N251/$D251,2),"")))</f>
        <v/>
      </c>
      <c r="X251" s="312" t="str">
        <f>IF(OR($D251="*",$D251&lt;400),"",IF(AND('201819 DATA'!O251="*",$D251&gt;=400),"*",IF($D251&gt;=400,ROUND('201819 DATA'!O251/$D251,2),"")))</f>
        <v/>
      </c>
      <c r="Y251" s="312" t="str">
        <f>IF(OR($D251="*",$D251&lt;400),"",IF(AND('201819 DATA'!P251="*",$D251&gt;=400),"*",IF($D251&gt;=400,ROUND('201819 DATA'!P251/$D251,2),"")))</f>
        <v/>
      </c>
      <c r="Z251" s="312" t="str">
        <f>IF(OR($D251="*",$D251&lt;400),"",IF(AND('201819 DATA'!Q251="*",$D251&gt;=400),"*",IF($D251&gt;=400,ROUND('201819 DATA'!Q251/$D251,2),"")))</f>
        <v/>
      </c>
      <c r="AA251" s="312" t="str">
        <f>IF(OR($D251="*",$D251&lt;400),"",IF(AND('201819 DATA'!R251="*",$D251&gt;=400),"*",IF($D251&gt;=400,ROUND('201819 DATA'!R251/$D251,2),"")))</f>
        <v/>
      </c>
      <c r="AB251" s="312" t="str">
        <f>IF(OR($D251="*",$D251&lt;400),"",IF(AND('201819 DATA'!S251="*",$D251&gt;=400),"*",IF($D251&gt;=400,ROUND('201819 DATA'!S251/$D251,2),"")))</f>
        <v/>
      </c>
      <c r="AC251" s="312" t="str">
        <f>IF(OR($D251="*",$D251&lt;400),"",IF(AND('201819 DATA'!T251="*",$D251&gt;=400),"*",IF($D251&gt;=400,ROUND('201819 DATA'!T251/$D251,2),"")))</f>
        <v/>
      </c>
      <c r="AD251" s="289" t="str">
        <f>IF(OR($C251="*",$C251&lt;400),"",IF(AND('201819 DATA'!BC251="*",$C251&gt;=400),"*",IF($C251&gt;=400,ROUND('201819 DATA'!BC251/$C251,2),"")))</f>
        <v/>
      </c>
      <c r="AE251" s="289" t="str">
        <f>IF(OR($C251="*",$C251&lt;400),"",IF(AND('201819 DATA'!BD251="*",$C251&gt;=400),"*",IF($C251&gt;=400,ROUND('201819 DATA'!BD251/$C251,2),"")))</f>
        <v/>
      </c>
      <c r="AF251" s="289" t="str">
        <f>IF(OR($C251="*",$C251&lt;400),"",IF(AND('201819 DATA'!BE251="*",$C251&gt;=400),"*",IF($C251&gt;=400,ROUND('201819 DATA'!BE251/$C251,2),"")))</f>
        <v/>
      </c>
      <c r="AG251" s="289" t="str">
        <f>IF(OR($C251="*",$C251&lt;400),"",IF(AND('201819 DATA'!BF251="*",$C251&gt;=400),"*",IF($C251&gt;=400,ROUND('201819 DATA'!BF251/$C251,2),"")))</f>
        <v/>
      </c>
      <c r="AH251" s="289" t="str">
        <f>IF(OR($C251="*",$C251&lt;400),"",IF(AND('201819 DATA'!BG251="*",$C251&gt;=400),"*",IF($C251&gt;=400,ROUND('201819 DATA'!BG251/$C251,2),"")))</f>
        <v/>
      </c>
      <c r="AI251" s="289" t="str">
        <f>IF(OR($C251="*",$C251&lt;400),"",IF(AND('201819 DATA'!BH251="*",$C251&gt;=400),"*",IF($C251&gt;=400,ROUND('201819 DATA'!BH251/$C251,2),"")))</f>
        <v/>
      </c>
      <c r="AJ251" s="289" t="str">
        <f>IF(OR($C251="*",$C251&lt;400),"",IF(AND('201819 DATA'!BI251="*",$C251&gt;=400),"*",IF($C251&gt;=400,ROUND('201819 DATA'!BI251/$C251,2),"")))</f>
        <v/>
      </c>
      <c r="AK251" s="289" t="str">
        <f>IF(OR($C251="*",$C251&lt;400),"",IF(AND('201819 DATA'!BJ251="*",$C251&gt;=400),"*",IF($C251&gt;=400,ROUND('201819 DATA'!BJ251/$C251,2),"")))</f>
        <v/>
      </c>
      <c r="AL251" s="289" t="str">
        <f>IF(OR($C251="*",$C251&lt;400),"",IF(AND('201819 DATA'!BK251="*",$C251&gt;=400),"*",IF($C251&gt;=400,ROUND('201819 DATA'!BK251/$C251,2),"")))</f>
        <v/>
      </c>
      <c r="AM251" s="289" t="str">
        <f>IF(OR($C251="*",$C251&lt;400),"",IF(AND('201819 DATA'!BL251="*",$C251&gt;=400),"*",IF($C251&gt;=400,ROUND('201819 DATA'!BL251/$C251,2),"")))</f>
        <v/>
      </c>
      <c r="AN251" s="289" t="str">
        <f>IF(OR($C251="*",$C251&lt;400),"",IF(AND('201819 DATA'!BM251="*",$C251&gt;=400),"*",IF($C251&gt;=400,ROUND('201819 DATA'!BM251/$C251,2),"")))</f>
        <v/>
      </c>
      <c r="AO251" s="289" t="str">
        <f>IF(OR($C251="*",$C251&lt;400),"",IF(AND('201819 DATA'!BN251="*",$C251&gt;=400),"*",IF($C251&gt;=400,ROUND('201819 DATA'!BN251/$C251,2),"")))</f>
        <v/>
      </c>
      <c r="AP251" s="289" t="str">
        <f>IF(OR($C251="*",$C251&lt;400),"",IF(AND('201819 DATA'!BO251="*",$C251&gt;=400),"*",IF($C251&gt;=400,ROUND('201819 DATA'!BO251/$C251,2),"")))</f>
        <v/>
      </c>
      <c r="AQ251" s="289" t="str">
        <f>IF(OR($C251="*",$C251&lt;400),"",IF(AND('201819 DATA'!BP251="*",$C251&gt;=400),"*",IF($C251&gt;=400,ROUND('201819 DATA'!BP251/$C251,2),"")))</f>
        <v/>
      </c>
      <c r="AR251" s="289" t="str">
        <f>IF(OR($C251="*",$C251&lt;400),"",IF(AND('201819 DATA'!BQ251="*",$C251&gt;=400),"*",IF($C251&gt;=400,ROUND('201819 DATA'!BQ251/$C251,2),"")))</f>
        <v/>
      </c>
      <c r="AS251" s="289" t="str">
        <f>IF(OR($C251="*",$C251&lt;400),"",IF(AND('201819 DATA'!BR251="*",$C251&gt;=400),"*",IF($C251&gt;=400,ROUND('201819 DATA'!BR251/$C251,2),"")))</f>
        <v/>
      </c>
      <c r="AT251" s="289" t="str">
        <f>IF(OR($C251="*",$C251&lt;400),"",IF(AND('201819 DATA'!BS251="*",$C251&gt;=400),"*",IF($C251&gt;=400,ROUND('201819 DATA'!BS251/$C251,2),"")))</f>
        <v/>
      </c>
      <c r="AU251" s="289" t="str">
        <f>IF(OR($C251="*",$C251&lt;400),"",IF(AND('201819 DATA'!BT251="*",$C251&gt;=400),"*",IF($C251&gt;=400,ROUND('201819 DATA'!BT251/$C251,2),"")))</f>
        <v/>
      </c>
      <c r="AV251" s="289" t="str">
        <f>IF(OR($C251="*",$C251&lt;400),"",IF(AND('201819 DATA'!BU251="*",$C251&gt;=400),"*",IF($C251&gt;=400,ROUND('201819 DATA'!BU251/$C251,2),"")))</f>
        <v/>
      </c>
      <c r="AW251" s="289" t="str">
        <f>IF(OR($C251="*",$C251&lt;400),"",IF(AND('201819 DATA'!BV251="*",$C251&gt;=400),"*",IF($C251&gt;=400,ROUND('201819 DATA'!BV251/$C251,2),"")))</f>
        <v/>
      </c>
      <c r="AX251" s="289" t="str">
        <f>IF(OR($C251="*",$C251&lt;400),"",IF(AND('201819 DATA'!BW251="*",$C251&gt;=400),"*",IF($C251&gt;=400,ROUND('201819 DATA'!BW251/$C251,2),"")))</f>
        <v/>
      </c>
    </row>
    <row r="252" spans="1:50" x14ac:dyDescent="0.2">
      <c r="A252" s="13" t="s">
        <v>606</v>
      </c>
      <c r="B252" s="287">
        <f>'201819 DATA'!B252</f>
        <v>465</v>
      </c>
      <c r="C252" s="288">
        <f>'201819 DATA'!C252</f>
        <v>465</v>
      </c>
      <c r="D252" s="293">
        <f>'201819 DATA'!FN252</f>
        <v>465</v>
      </c>
      <c r="G252" s="295">
        <f t="shared" si="3"/>
        <v>1</v>
      </c>
      <c r="H252" s="289">
        <f>IF(OR($C252="*",$C252&lt;400),"",IF(AND('201819 DATA'!F252="*",$C252&gt;=400),"*",IF($C252&gt;=400,ROUND('201819 DATA'!F252/$C252,2),"")))</f>
        <v>0</v>
      </c>
      <c r="I252" s="296">
        <f>IF(OR($B252="*",$B252&lt;400),"",IF(AND('201819 DATA'!Y252="*",$B252&gt;=400),"*",IF($B252&gt;=400,ROUND('201819 DATA'!Y252/$B252,2),"")))</f>
        <v>0</v>
      </c>
      <c r="J252" s="296">
        <f>IF(OR($B252="*",$B252&lt;400),"",IF(AND('201819 DATA'!Z252="*",$B252&gt;=400),"*",IF($B252&gt;=400,ROUND('201819 DATA'!Z252/$B252,2),"")))</f>
        <v>0.05</v>
      </c>
      <c r="K252" s="296">
        <f>IF(OR($B252="*",$B252&lt;400),"",IF(AND('201819 DATA'!AA252="*",$B252&gt;=400),"*",IF($B252&gt;=400,ROUND('201819 DATA'!AA252/$B252,2),"")))</f>
        <v>0.14000000000000001</v>
      </c>
      <c r="L252" s="296">
        <f>IF(OR($B252="*",$B252&lt;400),"",IF(AND('201819 DATA'!AB252="*",$B252&gt;=400),"*",IF($B252&gt;=400,ROUND('201819 DATA'!AB252/$B252,2),"")))</f>
        <v>0.32</v>
      </c>
      <c r="M252" s="296">
        <f>IF(OR($B252="*",$B252&lt;400),"",IF(AND('201819 DATA'!AC252="*",$B252&gt;=400),"*",IF($B252&gt;=400,ROUND('201819 DATA'!AC252/$B252,2),"")))</f>
        <v>0.35</v>
      </c>
      <c r="N252" s="296">
        <f>IF(OR($B252="*",$B252&lt;400),"",IF(AND('201819 DATA'!AD252="*",$B252&gt;=400),"*",IF($B252&gt;=400,ROUND('201819 DATA'!AD252/$B252,2),"")))</f>
        <v>0.13</v>
      </c>
      <c r="O252" s="296" t="str">
        <f>IF(OR($B252="*",$B252&lt;400),"",IF(AND('201819 DATA'!AE252="*",$B252&gt;=400),"*",IF($B252&gt;=400,ROUND('201819 DATA'!AE252/$B252,2),"")))</f>
        <v>*</v>
      </c>
      <c r="P252" s="297"/>
      <c r="Q252" s="296">
        <f>IF(OR($B252="*",$B252&lt;400),"",IF(AND('201819 DATA'!FL252="*",$B252&gt;=400),"*",IF($B252&gt;=400,ROUND('201819 DATA'!FL252/$B252,2),"")))</f>
        <v>0.98</v>
      </c>
      <c r="R252" s="289">
        <f>IF(OR($C252="*",$C252&lt;400),"",IF(AND('201819 DATA'!F252="*",$C252&gt;=400),"*",IF($C252&gt;=400,ROUND('201819 DATA'!F252/$C252,2),"")))</f>
        <v>0</v>
      </c>
      <c r="S252" s="289">
        <f>IF(OR($C252="*",$C252&lt;400),"",IF(AND('201819 DATA'!G252="*",$C252&gt;=400),"*",IF($C252&gt;=400,ROUND('201819 DATA'!G252/$C252,2),"")))</f>
        <v>0</v>
      </c>
      <c r="T252" s="289">
        <f>IF(OR($C252="*",$C252&lt;400),"",IF(AND('201819 DATA'!H252="*",$C252&gt;=400),"*",IF($C252&gt;=400,ROUND('201819 DATA'!H252/$C252,2),"")))</f>
        <v>1</v>
      </c>
      <c r="U252" s="289">
        <f>IF(OR($C252="*",$C252&lt;400),"",IF(AND('201819 DATA'!FM252="*",$C252&gt;=400),"*",IF($C252&gt;=400,ROUND('201819 DATA'!FM252/$C252,2),"")))</f>
        <v>0</v>
      </c>
      <c r="V252" s="312">
        <f>IF(OR($D252="*",$D252&lt;400),"",IF(AND('201819 DATA'!M252="*",$D252&gt;=400),"*",IF($D252&gt;=400,ROUND('201819 DATA'!M252/$D252,2),"")))</f>
        <v>0.62</v>
      </c>
      <c r="W252" s="312">
        <f>IF(OR($D252="*",$D252&lt;400),"",IF(AND('201819 DATA'!N252="*",$D252&gt;=400),"*",IF($D252&gt;=400,ROUND('201819 DATA'!N252/$D252,2),"")))</f>
        <v>0.18</v>
      </c>
      <c r="X252" s="312">
        <f>IF(OR($D252="*",$D252&lt;400),"",IF(AND('201819 DATA'!O252="*",$D252&gt;=400),"*",IF($D252&gt;=400,ROUND('201819 DATA'!O252/$D252,2),"")))</f>
        <v>0.1</v>
      </c>
      <c r="Y252" s="312">
        <f>IF(OR($D252="*",$D252&lt;400),"",IF(AND('201819 DATA'!P252="*",$D252&gt;=400),"*",IF($D252&gt;=400,ROUND('201819 DATA'!P252/$D252,2),"")))</f>
        <v>0.08</v>
      </c>
      <c r="Z252" s="312" t="str">
        <f>IF(OR($D252="*",$D252&lt;400),"",IF(AND('201819 DATA'!Q252="*",$D252&gt;=400),"*",IF($D252&gt;=400,ROUND('201819 DATA'!Q252/$D252,2),"")))</f>
        <v>*</v>
      </c>
      <c r="AA252" s="312" t="str">
        <f>IF(OR($D252="*",$D252&lt;400),"",IF(AND('201819 DATA'!R252="*",$D252&gt;=400),"*",IF($D252&gt;=400,ROUND('201819 DATA'!R252/$D252,2),"")))</f>
        <v>*</v>
      </c>
      <c r="AB252" s="312" t="str">
        <f>IF(OR($D252="*",$D252&lt;400),"",IF(AND('201819 DATA'!S252="*",$D252&gt;=400),"*",IF($D252&gt;=400,ROUND('201819 DATA'!S252/$D252,2),"")))</f>
        <v>*</v>
      </c>
      <c r="AC252" s="312">
        <f>IF(OR($D252="*",$D252&lt;400),"",IF(AND('201819 DATA'!T252="*",$D252&gt;=400),"*",IF($D252&gt;=400,ROUND('201819 DATA'!T252/$D252,2),"")))</f>
        <v>0</v>
      </c>
      <c r="AD252" s="289">
        <f>IF(OR($C252="*",$C252&lt;400),"",IF(AND('201819 DATA'!BC252="*",$C252&gt;=400),"*",IF($C252&gt;=400,ROUND('201819 DATA'!BC252/$C252,2),"")))</f>
        <v>0</v>
      </c>
      <c r="AE252" s="289" t="str">
        <f>IF(OR($C252="*",$C252&lt;400),"",IF(AND('201819 DATA'!BD252="*",$C252&gt;=400),"*",IF($C252&gt;=400,ROUND('201819 DATA'!BD252/$C252,2),"")))</f>
        <v>*</v>
      </c>
      <c r="AF252" s="289">
        <f>IF(OR($C252="*",$C252&lt;400),"",IF(AND('201819 DATA'!BE252="*",$C252&gt;=400),"*",IF($C252&gt;=400,ROUND('201819 DATA'!BE252/$C252,2),"")))</f>
        <v>0</v>
      </c>
      <c r="AG252" s="289">
        <f>IF(OR($C252="*",$C252&lt;400),"",IF(AND('201819 DATA'!BF252="*",$C252&gt;=400),"*",IF($C252&gt;=400,ROUND('201819 DATA'!BF252/$C252,2),"")))</f>
        <v>0</v>
      </c>
      <c r="AH252" s="289">
        <f>IF(OR($C252="*",$C252&lt;400),"",IF(AND('201819 DATA'!BG252="*",$C252&gt;=400),"*",IF($C252&gt;=400,ROUND('201819 DATA'!BG252/$C252,2),"")))</f>
        <v>0</v>
      </c>
      <c r="AI252" s="289">
        <f>IF(OR($C252="*",$C252&lt;400),"",IF(AND('201819 DATA'!BH252="*",$C252&gt;=400),"*",IF($C252&gt;=400,ROUND('201819 DATA'!BH252/$C252,2),"")))</f>
        <v>0.06</v>
      </c>
      <c r="AJ252" s="289">
        <f>IF(OR($C252="*",$C252&lt;400),"",IF(AND('201819 DATA'!BI252="*",$C252&gt;=400),"*",IF($C252&gt;=400,ROUND('201819 DATA'!BI252/$C252,2),"")))</f>
        <v>0</v>
      </c>
      <c r="AK252" s="289">
        <f>IF(OR($C252="*",$C252&lt;400),"",IF(AND('201819 DATA'!BJ252="*",$C252&gt;=400),"*",IF($C252&gt;=400,ROUND('201819 DATA'!BJ252/$C252,2),"")))</f>
        <v>0</v>
      </c>
      <c r="AL252" s="289">
        <f>IF(OR($C252="*",$C252&lt;400),"",IF(AND('201819 DATA'!BK252="*",$C252&gt;=400),"*",IF($C252&gt;=400,ROUND('201819 DATA'!BK252/$C252,2),"")))</f>
        <v>0</v>
      </c>
      <c r="AM252" s="289">
        <f>IF(OR($C252="*",$C252&lt;400),"",IF(AND('201819 DATA'!BL252="*",$C252&gt;=400),"*",IF($C252&gt;=400,ROUND('201819 DATA'!BL252/$C252,2),"")))</f>
        <v>0</v>
      </c>
      <c r="AN252" s="289">
        <f>IF(OR($C252="*",$C252&lt;400),"",IF(AND('201819 DATA'!BM252="*",$C252&gt;=400),"*",IF($C252&gt;=400,ROUND('201819 DATA'!BM252/$C252,2),"")))</f>
        <v>0.19</v>
      </c>
      <c r="AO252" s="289" t="str">
        <f>IF(OR($C252="*",$C252&lt;400),"",IF(AND('201819 DATA'!BN252="*",$C252&gt;=400),"*",IF($C252&gt;=400,ROUND('201819 DATA'!BN252/$C252,2),"")))</f>
        <v>*</v>
      </c>
      <c r="AP252" s="289">
        <f>IF(OR($C252="*",$C252&lt;400),"",IF(AND('201819 DATA'!BO252="*",$C252&gt;=400),"*",IF($C252&gt;=400,ROUND('201819 DATA'!BO252/$C252,2),"")))</f>
        <v>0.65</v>
      </c>
      <c r="AQ252" s="289">
        <f>IF(OR($C252="*",$C252&lt;400),"",IF(AND('201819 DATA'!BP252="*",$C252&gt;=400),"*",IF($C252&gt;=400,ROUND('201819 DATA'!BP252/$C252,2),"")))</f>
        <v>0.03</v>
      </c>
      <c r="AR252" s="289">
        <f>IF(OR($C252="*",$C252&lt;400),"",IF(AND('201819 DATA'!BQ252="*",$C252&gt;=400),"*",IF($C252&gt;=400,ROUND('201819 DATA'!BQ252/$C252,2),"")))</f>
        <v>0</v>
      </c>
      <c r="AS252" s="289">
        <f>IF(OR($C252="*",$C252&lt;400),"",IF(AND('201819 DATA'!BR252="*",$C252&gt;=400),"*",IF($C252&gt;=400,ROUND('201819 DATA'!BR252/$C252,2),"")))</f>
        <v>0</v>
      </c>
      <c r="AT252" s="289" t="str">
        <f>IF(OR($C252="*",$C252&lt;400),"",IF(AND('201819 DATA'!BS252="*",$C252&gt;=400),"*",IF($C252&gt;=400,ROUND('201819 DATA'!BS252/$C252,2),"")))</f>
        <v>*</v>
      </c>
      <c r="AU252" s="289">
        <f>IF(OR($C252="*",$C252&lt;400),"",IF(AND('201819 DATA'!BT252="*",$C252&gt;=400),"*",IF($C252&gt;=400,ROUND('201819 DATA'!BT252/$C252,2),"")))</f>
        <v>0.03</v>
      </c>
      <c r="AV252" s="289">
        <f>IF(OR($C252="*",$C252&lt;400),"",IF(AND('201819 DATA'!BU252="*",$C252&gt;=400),"*",IF($C252&gt;=400,ROUND('201819 DATA'!BU252/$C252,2),"")))</f>
        <v>0.03</v>
      </c>
      <c r="AW252" s="289">
        <f>IF(OR($C252="*",$C252&lt;400),"",IF(AND('201819 DATA'!BV252="*",$C252&gt;=400),"*",IF($C252&gt;=400,ROUND('201819 DATA'!BV252/$C252,2),"")))</f>
        <v>0</v>
      </c>
      <c r="AX252" s="289" t="str">
        <f>IF(OR($C252="*",$C252&lt;400),"",IF(AND('201819 DATA'!BW252="*",$C252&gt;=400),"*",IF($C252&gt;=400,ROUND('201819 DATA'!BW252/$C252,2),"")))</f>
        <v>*</v>
      </c>
    </row>
    <row r="253" spans="1:50" x14ac:dyDescent="0.2">
      <c r="A253" s="13" t="s">
        <v>273</v>
      </c>
      <c r="B253" s="287">
        <f>'201819 DATA'!B253</f>
        <v>635</v>
      </c>
      <c r="C253" s="288">
        <f>'201819 DATA'!C253</f>
        <v>635</v>
      </c>
      <c r="D253" s="293">
        <f>'201819 DATA'!FN253</f>
        <v>635</v>
      </c>
      <c r="G253" s="295">
        <f t="shared" si="3"/>
        <v>1</v>
      </c>
      <c r="H253" s="289">
        <f>IF(OR($C253="*",$C253&lt;400),"",IF(AND('201819 DATA'!F253="*",$C253&gt;=400),"*",IF($C253&gt;=400,ROUND('201819 DATA'!F253/$C253,2),"")))</f>
        <v>0</v>
      </c>
      <c r="I253" s="296">
        <f>IF(OR($B253="*",$B253&lt;400),"",IF(AND('201819 DATA'!Y253="*",$B253&gt;=400),"*",IF($B253&gt;=400,ROUND('201819 DATA'!Y253/$B253,2),"")))</f>
        <v>0</v>
      </c>
      <c r="J253" s="296">
        <f>IF(OR($B253="*",$B253&lt;400),"",IF(AND('201819 DATA'!Z253="*",$B253&gt;=400),"*",IF($B253&gt;=400,ROUND('201819 DATA'!Z253/$B253,2),"")))</f>
        <v>0.05</v>
      </c>
      <c r="K253" s="296">
        <f>IF(OR($B253="*",$B253&lt;400),"",IF(AND('201819 DATA'!AA253="*",$B253&gt;=400),"*",IF($B253&gt;=400,ROUND('201819 DATA'!AA253/$B253,2),"")))</f>
        <v>0.09</v>
      </c>
      <c r="L253" s="296">
        <f>IF(OR($B253="*",$B253&lt;400),"",IF(AND('201819 DATA'!AB253="*",$B253&gt;=400),"*",IF($B253&gt;=400,ROUND('201819 DATA'!AB253/$B253,2),"")))</f>
        <v>0.25</v>
      </c>
      <c r="M253" s="296">
        <f>IF(OR($B253="*",$B253&lt;400),"",IF(AND('201819 DATA'!AC253="*",$B253&gt;=400),"*",IF($B253&gt;=400,ROUND('201819 DATA'!AC253/$B253,2),"")))</f>
        <v>0.43</v>
      </c>
      <c r="N253" s="296">
        <f>IF(OR($B253="*",$B253&lt;400),"",IF(AND('201819 DATA'!AD253="*",$B253&gt;=400),"*",IF($B253&gt;=400,ROUND('201819 DATA'!AD253/$B253,2),"")))</f>
        <v>0.17</v>
      </c>
      <c r="O253" s="296" t="str">
        <f>IF(OR($B253="*",$B253&lt;400),"",IF(AND('201819 DATA'!AE253="*",$B253&gt;=400),"*",IF($B253&gt;=400,ROUND('201819 DATA'!AE253/$B253,2),"")))</f>
        <v>*</v>
      </c>
      <c r="P253" s="297"/>
      <c r="Q253" s="296">
        <f>IF(OR($B253="*",$B253&lt;400),"",IF(AND('201819 DATA'!FL253="*",$B253&gt;=400),"*",IF($B253&gt;=400,ROUND('201819 DATA'!FL253/$B253,2),"")))</f>
        <v>0.98</v>
      </c>
      <c r="R253" s="289">
        <f>IF(OR($C253="*",$C253&lt;400),"",IF(AND('201819 DATA'!F253="*",$C253&gt;=400),"*",IF($C253&gt;=400,ROUND('201819 DATA'!F253/$C253,2),"")))</f>
        <v>0</v>
      </c>
      <c r="S253" s="289">
        <f>IF(OR($C253="*",$C253&lt;400),"",IF(AND('201819 DATA'!G253="*",$C253&gt;=400),"*",IF($C253&gt;=400,ROUND('201819 DATA'!G253/$C253,2),"")))</f>
        <v>0</v>
      </c>
      <c r="T253" s="289">
        <f>IF(OR($C253="*",$C253&lt;400),"",IF(AND('201819 DATA'!H253="*",$C253&gt;=400),"*",IF($C253&gt;=400,ROUND('201819 DATA'!H253/$C253,2),"")))</f>
        <v>1</v>
      </c>
      <c r="U253" s="289">
        <f>IF(OR($C253="*",$C253&lt;400),"",IF(AND('201819 DATA'!FM253="*",$C253&gt;=400),"*",IF($C253&gt;=400,ROUND('201819 DATA'!FM253/$C253,2),"")))</f>
        <v>0</v>
      </c>
      <c r="V253" s="312">
        <f>IF(OR($D253="*",$D253&lt;400),"",IF(AND('201819 DATA'!M253="*",$D253&gt;=400),"*",IF($D253&gt;=400,ROUND('201819 DATA'!M253/$D253,2),"")))</f>
        <v>0.08</v>
      </c>
      <c r="W253" s="312">
        <f>IF(OR($D253="*",$D253&lt;400),"",IF(AND('201819 DATA'!N253="*",$D253&gt;=400),"*",IF($D253&gt;=400,ROUND('201819 DATA'!N253/$D253,2),"")))</f>
        <v>0.23</v>
      </c>
      <c r="X253" s="312">
        <f>IF(OR($D253="*",$D253&lt;400),"",IF(AND('201819 DATA'!O253="*",$D253&gt;=400),"*",IF($D253&gt;=400,ROUND('201819 DATA'!O253/$D253,2),"")))</f>
        <v>0.42</v>
      </c>
      <c r="Y253" s="312">
        <f>IF(OR($D253="*",$D253&lt;400),"",IF(AND('201819 DATA'!P253="*",$D253&gt;=400),"*",IF($D253&gt;=400,ROUND('201819 DATA'!P253/$D253,2),"")))</f>
        <v>0.26</v>
      </c>
      <c r="Z253" s="312" t="str">
        <f>IF(OR($D253="*",$D253&lt;400),"",IF(AND('201819 DATA'!Q253="*",$D253&gt;=400),"*",IF($D253&gt;=400,ROUND('201819 DATA'!Q253/$D253,2),"")))</f>
        <v>*</v>
      </c>
      <c r="AA253" s="312" t="str">
        <f>IF(OR($D253="*",$D253&lt;400),"",IF(AND('201819 DATA'!R253="*",$D253&gt;=400),"*",IF($D253&gt;=400,ROUND('201819 DATA'!R253/$D253,2),"")))</f>
        <v>*</v>
      </c>
      <c r="AB253" s="312" t="str">
        <f>IF(OR($D253="*",$D253&lt;400),"",IF(AND('201819 DATA'!S253="*",$D253&gt;=400),"*",IF($D253&gt;=400,ROUND('201819 DATA'!S253/$D253,2),"")))</f>
        <v>*</v>
      </c>
      <c r="AC253" s="312" t="str">
        <f>IF(OR($D253="*",$D253&lt;400),"",IF(AND('201819 DATA'!T253="*",$D253&gt;=400),"*",IF($D253&gt;=400,ROUND('201819 DATA'!T253/$D253,2),"")))</f>
        <v>*</v>
      </c>
      <c r="AD253" s="289">
        <f>IF(OR($C253="*",$C253&lt;400),"",IF(AND('201819 DATA'!BC253="*",$C253&gt;=400),"*",IF($C253&gt;=400,ROUND('201819 DATA'!BC253/$C253,2),"")))</f>
        <v>0</v>
      </c>
      <c r="AE253" s="289" t="str">
        <f>IF(OR($C253="*",$C253&lt;400),"",IF(AND('201819 DATA'!BD253="*",$C253&gt;=400),"*",IF($C253&gt;=400,ROUND('201819 DATA'!BD253/$C253,2),"")))</f>
        <v>*</v>
      </c>
      <c r="AF253" s="289">
        <f>IF(OR($C253="*",$C253&lt;400),"",IF(AND('201819 DATA'!BE253="*",$C253&gt;=400),"*",IF($C253&gt;=400,ROUND('201819 DATA'!BE253/$C253,2),"")))</f>
        <v>0</v>
      </c>
      <c r="AG253" s="289">
        <f>IF(OR($C253="*",$C253&lt;400),"",IF(AND('201819 DATA'!BF253="*",$C253&gt;=400),"*",IF($C253&gt;=400,ROUND('201819 DATA'!BF253/$C253,2),"")))</f>
        <v>0</v>
      </c>
      <c r="AH253" s="289" t="str">
        <f>IF(OR($C253="*",$C253&lt;400),"",IF(AND('201819 DATA'!BG253="*",$C253&gt;=400),"*",IF($C253&gt;=400,ROUND('201819 DATA'!BG253/$C253,2),"")))</f>
        <v>*</v>
      </c>
      <c r="AI253" s="289" t="str">
        <f>IF(OR($C253="*",$C253&lt;400),"",IF(AND('201819 DATA'!BH253="*",$C253&gt;=400),"*",IF($C253&gt;=400,ROUND('201819 DATA'!BH253/$C253,2),"")))</f>
        <v>*</v>
      </c>
      <c r="AJ253" s="289">
        <f>IF(OR($C253="*",$C253&lt;400),"",IF(AND('201819 DATA'!BI253="*",$C253&gt;=400),"*",IF($C253&gt;=400,ROUND('201819 DATA'!BI253/$C253,2),"")))</f>
        <v>0</v>
      </c>
      <c r="AK253" s="289">
        <f>IF(OR($C253="*",$C253&lt;400),"",IF(AND('201819 DATA'!BJ253="*",$C253&gt;=400),"*",IF($C253&gt;=400,ROUND('201819 DATA'!BJ253/$C253,2),"")))</f>
        <v>0.02</v>
      </c>
      <c r="AL253" s="289">
        <f>IF(OR($C253="*",$C253&lt;400),"",IF(AND('201819 DATA'!BK253="*",$C253&gt;=400),"*",IF($C253&gt;=400,ROUND('201819 DATA'!BK253/$C253,2),"")))</f>
        <v>0</v>
      </c>
      <c r="AM253" s="289">
        <f>IF(OR($C253="*",$C253&lt;400),"",IF(AND('201819 DATA'!BL253="*",$C253&gt;=400),"*",IF($C253&gt;=400,ROUND('201819 DATA'!BL253/$C253,2),"")))</f>
        <v>0.06</v>
      </c>
      <c r="AN253" s="289">
        <f>IF(OR($C253="*",$C253&lt;400),"",IF(AND('201819 DATA'!BM253="*",$C253&gt;=400),"*",IF($C253&gt;=400,ROUND('201819 DATA'!BM253/$C253,2),"")))</f>
        <v>0.35</v>
      </c>
      <c r="AO253" s="289" t="str">
        <f>IF(OR($C253="*",$C253&lt;400),"",IF(AND('201819 DATA'!BN253="*",$C253&gt;=400),"*",IF($C253&gt;=400,ROUND('201819 DATA'!BN253/$C253,2),"")))</f>
        <v>*</v>
      </c>
      <c r="AP253" s="289">
        <f>IF(OR($C253="*",$C253&lt;400),"",IF(AND('201819 DATA'!BO253="*",$C253&gt;=400),"*",IF($C253&gt;=400,ROUND('201819 DATA'!BO253/$C253,2),"")))</f>
        <v>0.51</v>
      </c>
      <c r="AQ253" s="289" t="str">
        <f>IF(OR($C253="*",$C253&lt;400),"",IF(AND('201819 DATA'!BP253="*",$C253&gt;=400),"*",IF($C253&gt;=400,ROUND('201819 DATA'!BP253/$C253,2),"")))</f>
        <v>*</v>
      </c>
      <c r="AR253" s="289">
        <f>IF(OR($C253="*",$C253&lt;400),"",IF(AND('201819 DATA'!BQ253="*",$C253&gt;=400),"*",IF($C253&gt;=400,ROUND('201819 DATA'!BQ253/$C253,2),"")))</f>
        <v>0</v>
      </c>
      <c r="AS253" s="289">
        <f>IF(OR($C253="*",$C253&lt;400),"",IF(AND('201819 DATA'!BR253="*",$C253&gt;=400),"*",IF($C253&gt;=400,ROUND('201819 DATA'!BR253/$C253,2),"")))</f>
        <v>0</v>
      </c>
      <c r="AT253" s="289" t="str">
        <f>IF(OR($C253="*",$C253&lt;400),"",IF(AND('201819 DATA'!BS253="*",$C253&gt;=400),"*",IF($C253&gt;=400,ROUND('201819 DATA'!BS253/$C253,2),"")))</f>
        <v>*</v>
      </c>
      <c r="AU253" s="289" t="str">
        <f>IF(OR($C253="*",$C253&lt;400),"",IF(AND('201819 DATA'!BT253="*",$C253&gt;=400),"*",IF($C253&gt;=400,ROUND('201819 DATA'!BT253/$C253,2),"")))</f>
        <v>*</v>
      </c>
      <c r="AV253" s="289" t="str">
        <f>IF(OR($C253="*",$C253&lt;400),"",IF(AND('201819 DATA'!BU253="*",$C253&gt;=400),"*",IF($C253&gt;=400,ROUND('201819 DATA'!BU253/$C253,2),"")))</f>
        <v>*</v>
      </c>
      <c r="AW253" s="289">
        <f>IF(OR($C253="*",$C253&lt;400),"",IF(AND('201819 DATA'!BV253="*",$C253&gt;=400),"*",IF($C253&gt;=400,ROUND('201819 DATA'!BV253/$C253,2),"")))</f>
        <v>0</v>
      </c>
      <c r="AX253" s="289" t="str">
        <f>IF(OR($C253="*",$C253&lt;400),"",IF(AND('201819 DATA'!BW253="*",$C253&gt;=400),"*",IF($C253&gt;=400,ROUND('201819 DATA'!BW253/$C253,2),"")))</f>
        <v>*</v>
      </c>
    </row>
    <row r="254" spans="1:50" x14ac:dyDescent="0.2">
      <c r="A254" s="13" t="s">
        <v>275</v>
      </c>
      <c r="B254" s="287">
        <f>'201819 DATA'!B254</f>
        <v>4395</v>
      </c>
      <c r="C254" s="288">
        <f>'201819 DATA'!C254</f>
        <v>4395</v>
      </c>
      <c r="D254" s="293">
        <f>'201819 DATA'!FN254</f>
        <v>4395</v>
      </c>
      <c r="G254" s="295">
        <f t="shared" si="3"/>
        <v>1</v>
      </c>
      <c r="H254" s="289">
        <f>IF(OR($C254="*",$C254&lt;400),"",IF(AND('201819 DATA'!F254="*",$C254&gt;=400),"*",IF($C254&gt;=400,ROUND('201819 DATA'!F254/$C254,2),"")))</f>
        <v>0</v>
      </c>
      <c r="I254" s="296">
        <f>IF(OR($B254="*",$B254&lt;400),"",IF(AND('201819 DATA'!Y254="*",$B254&gt;=400),"*",IF($B254&gt;=400,ROUND('201819 DATA'!Y254/$B254,2),"")))</f>
        <v>0</v>
      </c>
      <c r="J254" s="296">
        <f>IF(OR($B254="*",$B254&lt;400),"",IF(AND('201819 DATA'!Z254="*",$B254&gt;=400),"*",IF($B254&gt;=400,ROUND('201819 DATA'!Z254/$B254,2),"")))</f>
        <v>0.14000000000000001</v>
      </c>
      <c r="K254" s="296">
        <f>IF(OR($B254="*",$B254&lt;400),"",IF(AND('201819 DATA'!AA254="*",$B254&gt;=400),"*",IF($B254&gt;=400,ROUND('201819 DATA'!AA254/$B254,2),"")))</f>
        <v>0.21</v>
      </c>
      <c r="L254" s="296">
        <f>IF(OR($B254="*",$B254&lt;400),"",IF(AND('201819 DATA'!AB254="*",$B254&gt;=400),"*",IF($B254&gt;=400,ROUND('201819 DATA'!AB254/$B254,2),"")))</f>
        <v>0.28999999999999998</v>
      </c>
      <c r="M254" s="296">
        <f>IF(OR($B254="*",$B254&lt;400),"",IF(AND('201819 DATA'!AC254="*",$B254&gt;=400),"*",IF($B254&gt;=400,ROUND('201819 DATA'!AC254/$B254,2),"")))</f>
        <v>0.26</v>
      </c>
      <c r="N254" s="296">
        <f>IF(OR($B254="*",$B254&lt;400),"",IF(AND('201819 DATA'!AD254="*",$B254&gt;=400),"*",IF($B254&gt;=400,ROUND('201819 DATA'!AD254/$B254,2),"")))</f>
        <v>0.08</v>
      </c>
      <c r="O254" s="296">
        <f>IF(OR($B254="*",$B254&lt;400),"",IF(AND('201819 DATA'!AE254="*",$B254&gt;=400),"*",IF($B254&gt;=400,ROUND('201819 DATA'!AE254/$B254,2),"")))</f>
        <v>0</v>
      </c>
      <c r="P254" s="297"/>
      <c r="Q254" s="296">
        <f>IF(OR($B254="*",$B254&lt;400),"",IF(AND('201819 DATA'!FL254="*",$B254&gt;=400),"*",IF($B254&gt;=400,ROUND('201819 DATA'!FL254/$B254,2),"")))</f>
        <v>0.98</v>
      </c>
      <c r="R254" s="289">
        <f>IF(OR($C254="*",$C254&lt;400),"",IF(AND('201819 DATA'!F254="*",$C254&gt;=400),"*",IF($C254&gt;=400,ROUND('201819 DATA'!F254/$C254,2),"")))</f>
        <v>0</v>
      </c>
      <c r="S254" s="289">
        <f>IF(OR($C254="*",$C254&lt;400),"",IF(AND('201819 DATA'!G254="*",$C254&gt;=400),"*",IF($C254&gt;=400,ROUND('201819 DATA'!G254/$C254,2),"")))</f>
        <v>0</v>
      </c>
      <c r="T254" s="289">
        <f>IF(OR($C254="*",$C254&lt;400),"",IF(AND('201819 DATA'!H254="*",$C254&gt;=400),"*",IF($C254&gt;=400,ROUND('201819 DATA'!H254/$C254,2),"")))</f>
        <v>1</v>
      </c>
      <c r="U254" s="289">
        <f>IF(OR($C254="*",$C254&lt;400),"",IF(AND('201819 DATA'!FM254="*",$C254&gt;=400),"*",IF($C254&gt;=400,ROUND('201819 DATA'!FM254/$C254,2),"")))</f>
        <v>0</v>
      </c>
      <c r="V254" s="312">
        <f>IF(OR($D254="*",$D254&lt;400),"",IF(AND('201819 DATA'!M254="*",$D254&gt;=400),"*",IF($D254&gt;=400,ROUND('201819 DATA'!M254/$D254,2),"")))</f>
        <v>0.25</v>
      </c>
      <c r="W254" s="312">
        <f>IF(OR($D254="*",$D254&lt;400),"",IF(AND('201819 DATA'!N254="*",$D254&gt;=400),"*",IF($D254&gt;=400,ROUND('201819 DATA'!N254/$D254,2),"")))</f>
        <v>0.32</v>
      </c>
      <c r="X254" s="312">
        <f>IF(OR($D254="*",$D254&lt;400),"",IF(AND('201819 DATA'!O254="*",$D254&gt;=400),"*",IF($D254&gt;=400,ROUND('201819 DATA'!O254/$D254,2),"")))</f>
        <v>0.19</v>
      </c>
      <c r="Y254" s="312">
        <f>IF(OR($D254="*",$D254&lt;400),"",IF(AND('201819 DATA'!P254="*",$D254&gt;=400),"*",IF($D254&gt;=400,ROUND('201819 DATA'!P254/$D254,2),"")))</f>
        <v>0.15</v>
      </c>
      <c r="Z254" s="312">
        <f>IF(OR($D254="*",$D254&lt;400),"",IF(AND('201819 DATA'!Q254="*",$D254&gt;=400),"*",IF($D254&gt;=400,ROUND('201819 DATA'!Q254/$D254,2),"")))</f>
        <v>0.03</v>
      </c>
      <c r="AA254" s="312">
        <f>IF(OR($D254="*",$D254&lt;400),"",IF(AND('201819 DATA'!R254="*",$D254&gt;=400),"*",IF($D254&gt;=400,ROUND('201819 DATA'!R254/$D254,2),"")))</f>
        <v>0.02</v>
      </c>
      <c r="AB254" s="312">
        <f>IF(OR($D254="*",$D254&lt;400),"",IF(AND('201819 DATA'!S254="*",$D254&gt;=400),"*",IF($D254&gt;=400,ROUND('201819 DATA'!S254/$D254,2),"")))</f>
        <v>0.02</v>
      </c>
      <c r="AC254" s="312">
        <f>IF(OR($D254="*",$D254&lt;400),"",IF(AND('201819 DATA'!T254="*",$D254&gt;=400),"*",IF($D254&gt;=400,ROUND('201819 DATA'!T254/$D254,2),"")))</f>
        <v>0.02</v>
      </c>
      <c r="AD254" s="289">
        <f>IF(OR($C254="*",$C254&lt;400),"",IF(AND('201819 DATA'!BC254="*",$C254&gt;=400),"*",IF($C254&gt;=400,ROUND('201819 DATA'!BC254/$C254,2),"")))</f>
        <v>0.01</v>
      </c>
      <c r="AE254" s="289">
        <f>IF(OR($C254="*",$C254&lt;400),"",IF(AND('201819 DATA'!BD254="*",$C254&gt;=400),"*",IF($C254&gt;=400,ROUND('201819 DATA'!BD254/$C254,2),"")))</f>
        <v>0.02</v>
      </c>
      <c r="AF254" s="289">
        <f>IF(OR($C254="*",$C254&lt;400),"",IF(AND('201819 DATA'!BE254="*",$C254&gt;=400),"*",IF($C254&gt;=400,ROUND('201819 DATA'!BE254/$C254,2),"")))</f>
        <v>0</v>
      </c>
      <c r="AG254" s="289" t="str">
        <f>IF(OR($C254="*",$C254&lt;400),"",IF(AND('201819 DATA'!BF254="*",$C254&gt;=400),"*",IF($C254&gt;=400,ROUND('201819 DATA'!BF254/$C254,2),"")))</f>
        <v>*</v>
      </c>
      <c r="AH254" s="289" t="str">
        <f>IF(OR($C254="*",$C254&lt;400),"",IF(AND('201819 DATA'!BG254="*",$C254&gt;=400),"*",IF($C254&gt;=400,ROUND('201819 DATA'!BG254/$C254,2),"")))</f>
        <v>*</v>
      </c>
      <c r="AI254" s="289">
        <f>IF(OR($C254="*",$C254&lt;400),"",IF(AND('201819 DATA'!BH254="*",$C254&gt;=400),"*",IF($C254&gt;=400,ROUND('201819 DATA'!BH254/$C254,2),"")))</f>
        <v>0.05</v>
      </c>
      <c r="AJ254" s="289">
        <f>IF(OR($C254="*",$C254&lt;400),"",IF(AND('201819 DATA'!BI254="*",$C254&gt;=400),"*",IF($C254&gt;=400,ROUND('201819 DATA'!BI254/$C254,2),"")))</f>
        <v>0</v>
      </c>
      <c r="AK254" s="289" t="str">
        <f>IF(OR($C254="*",$C254&lt;400),"",IF(AND('201819 DATA'!BJ254="*",$C254&gt;=400),"*",IF($C254&gt;=400,ROUND('201819 DATA'!BJ254/$C254,2),"")))</f>
        <v>*</v>
      </c>
      <c r="AL254" s="289">
        <f>IF(OR($C254="*",$C254&lt;400),"",IF(AND('201819 DATA'!BK254="*",$C254&gt;=400),"*",IF($C254&gt;=400,ROUND('201819 DATA'!BK254/$C254,2),"")))</f>
        <v>0</v>
      </c>
      <c r="AM254" s="289">
        <f>IF(OR($C254="*",$C254&lt;400),"",IF(AND('201819 DATA'!BL254="*",$C254&gt;=400),"*",IF($C254&gt;=400,ROUND('201819 DATA'!BL254/$C254,2),"")))</f>
        <v>0.08</v>
      </c>
      <c r="AN254" s="289">
        <f>IF(OR($C254="*",$C254&lt;400),"",IF(AND('201819 DATA'!BM254="*",$C254&gt;=400),"*",IF($C254&gt;=400,ROUND('201819 DATA'!BM254/$C254,2),"")))</f>
        <v>0.28000000000000003</v>
      </c>
      <c r="AO254" s="289">
        <f>IF(OR($C254="*",$C254&lt;400),"",IF(AND('201819 DATA'!BN254="*",$C254&gt;=400),"*",IF($C254&gt;=400,ROUND('201819 DATA'!BN254/$C254,2),"")))</f>
        <v>0.01</v>
      </c>
      <c r="AP254" s="289">
        <f>IF(OR($C254="*",$C254&lt;400),"",IF(AND('201819 DATA'!BO254="*",$C254&gt;=400),"*",IF($C254&gt;=400,ROUND('201819 DATA'!BO254/$C254,2),"")))</f>
        <v>0.36</v>
      </c>
      <c r="AQ254" s="289">
        <f>IF(OR($C254="*",$C254&lt;400),"",IF(AND('201819 DATA'!BP254="*",$C254&gt;=400),"*",IF($C254&gt;=400,ROUND('201819 DATA'!BP254/$C254,2),"")))</f>
        <v>0.11</v>
      </c>
      <c r="AR254" s="289">
        <f>IF(OR($C254="*",$C254&lt;400),"",IF(AND('201819 DATA'!BQ254="*",$C254&gt;=400),"*",IF($C254&gt;=400,ROUND('201819 DATA'!BQ254/$C254,2),"")))</f>
        <v>0</v>
      </c>
      <c r="AS254" s="289">
        <f>IF(OR($C254="*",$C254&lt;400),"",IF(AND('201819 DATA'!BR254="*",$C254&gt;=400),"*",IF($C254&gt;=400,ROUND('201819 DATA'!BR254/$C254,2),"")))</f>
        <v>0</v>
      </c>
      <c r="AT254" s="289" t="str">
        <f>IF(OR($C254="*",$C254&lt;400),"",IF(AND('201819 DATA'!BS254="*",$C254&gt;=400),"*",IF($C254&gt;=400,ROUND('201819 DATA'!BS254/$C254,2),"")))</f>
        <v>*</v>
      </c>
      <c r="AU254" s="289">
        <f>IF(OR($C254="*",$C254&lt;400),"",IF(AND('201819 DATA'!BT254="*",$C254&gt;=400),"*",IF($C254&gt;=400,ROUND('201819 DATA'!BT254/$C254,2),"")))</f>
        <v>0.06</v>
      </c>
      <c r="AV254" s="289">
        <f>IF(OR($C254="*",$C254&lt;400),"",IF(AND('201819 DATA'!BU254="*",$C254&gt;=400),"*",IF($C254&gt;=400,ROUND('201819 DATA'!BU254/$C254,2),"")))</f>
        <v>0.01</v>
      </c>
      <c r="AW254" s="289">
        <f>IF(OR($C254="*",$C254&lt;400),"",IF(AND('201819 DATA'!BV254="*",$C254&gt;=400),"*",IF($C254&gt;=400,ROUND('201819 DATA'!BV254/$C254,2),"")))</f>
        <v>0</v>
      </c>
      <c r="AX254" s="289">
        <f>IF(OR($C254="*",$C254&lt;400),"",IF(AND('201819 DATA'!BW254="*",$C254&gt;=400),"*",IF($C254&gt;=400,ROUND('201819 DATA'!BW254/$C254,2),"")))</f>
        <v>0.01</v>
      </c>
    </row>
    <row r="255" spans="1:50" x14ac:dyDescent="0.2">
      <c r="A255" s="13" t="s">
        <v>276</v>
      </c>
      <c r="B255" s="287">
        <f>'201819 DATA'!B255</f>
        <v>1610</v>
      </c>
      <c r="C255" s="288">
        <f>'201819 DATA'!C255</f>
        <v>1610</v>
      </c>
      <c r="D255" s="293">
        <f>'201819 DATA'!FN255</f>
        <v>1610</v>
      </c>
      <c r="G255" s="295">
        <f t="shared" si="3"/>
        <v>1</v>
      </c>
      <c r="H255" s="289">
        <f>IF(OR($C255="*",$C255&lt;400),"",IF(AND('201819 DATA'!F255="*",$C255&gt;=400),"*",IF($C255&gt;=400,ROUND('201819 DATA'!F255/$C255,2),"")))</f>
        <v>0</v>
      </c>
      <c r="I255" s="296">
        <f>IF(OR($B255="*",$B255&lt;400),"",IF(AND('201819 DATA'!Y255="*",$B255&gt;=400),"*",IF($B255&gt;=400,ROUND('201819 DATA'!Y255/$B255,2),"")))</f>
        <v>0</v>
      </c>
      <c r="J255" s="296">
        <f>IF(OR($B255="*",$B255&lt;400),"",IF(AND('201819 DATA'!Z255="*",$B255&gt;=400),"*",IF($B255&gt;=400,ROUND('201819 DATA'!Z255/$B255,2),"")))</f>
        <v>7.0000000000000007E-2</v>
      </c>
      <c r="K255" s="296">
        <f>IF(OR($B255="*",$B255&lt;400),"",IF(AND('201819 DATA'!AA255="*",$B255&gt;=400),"*",IF($B255&gt;=400,ROUND('201819 DATA'!AA255/$B255,2),"")))</f>
        <v>0.17</v>
      </c>
      <c r="L255" s="296">
        <f>IF(OR($B255="*",$B255&lt;400),"",IF(AND('201819 DATA'!AB255="*",$B255&gt;=400),"*",IF($B255&gt;=400,ROUND('201819 DATA'!AB255/$B255,2),"")))</f>
        <v>0.3</v>
      </c>
      <c r="M255" s="296">
        <f>IF(OR($B255="*",$B255&lt;400),"",IF(AND('201819 DATA'!AC255="*",$B255&gt;=400),"*",IF($B255&gt;=400,ROUND('201819 DATA'!AC255/$B255,2),"")))</f>
        <v>0.34</v>
      </c>
      <c r="N255" s="296">
        <f>IF(OR($B255="*",$B255&lt;400),"",IF(AND('201819 DATA'!AD255="*",$B255&gt;=400),"*",IF($B255&gt;=400,ROUND('201819 DATA'!AD255/$B255,2),"")))</f>
        <v>0.12</v>
      </c>
      <c r="O255" s="296">
        <f>IF(OR($B255="*",$B255&lt;400),"",IF(AND('201819 DATA'!AE255="*",$B255&gt;=400),"*",IF($B255&gt;=400,ROUND('201819 DATA'!AE255/$B255,2),"")))</f>
        <v>0</v>
      </c>
      <c r="P255" s="297"/>
      <c r="Q255" s="296">
        <f>IF(OR($B255="*",$B255&lt;400),"",IF(AND('201819 DATA'!FL255="*",$B255&gt;=400),"*",IF($B255&gt;=400,ROUND('201819 DATA'!FL255/$B255,2),"")))</f>
        <v>0.97</v>
      </c>
      <c r="R255" s="289">
        <f>IF(OR($C255="*",$C255&lt;400),"",IF(AND('201819 DATA'!F255="*",$C255&gt;=400),"*",IF($C255&gt;=400,ROUND('201819 DATA'!F255/$C255,2),"")))</f>
        <v>0</v>
      </c>
      <c r="S255" s="289">
        <f>IF(OR($C255="*",$C255&lt;400),"",IF(AND('201819 DATA'!G255="*",$C255&gt;=400),"*",IF($C255&gt;=400,ROUND('201819 DATA'!G255/$C255,2),"")))</f>
        <v>0</v>
      </c>
      <c r="T255" s="289">
        <f>IF(OR($C255="*",$C255&lt;400),"",IF(AND('201819 DATA'!H255="*",$C255&gt;=400),"*",IF($C255&gt;=400,ROUND('201819 DATA'!H255/$C255,2),"")))</f>
        <v>1</v>
      </c>
      <c r="U255" s="289">
        <f>IF(OR($C255="*",$C255&lt;400),"",IF(AND('201819 DATA'!FM255="*",$C255&gt;=400),"*",IF($C255&gt;=400,ROUND('201819 DATA'!FM255/$C255,2),"")))</f>
        <v>0</v>
      </c>
      <c r="V255" s="312">
        <f>IF(OR($D255="*",$D255&lt;400),"",IF(AND('201819 DATA'!M255="*",$D255&gt;=400),"*",IF($D255&gt;=400,ROUND('201819 DATA'!M255/$D255,2),"")))</f>
        <v>0.45</v>
      </c>
      <c r="W255" s="312">
        <f>IF(OR($D255="*",$D255&lt;400),"",IF(AND('201819 DATA'!N255="*",$D255&gt;=400),"*",IF($D255&gt;=400,ROUND('201819 DATA'!N255/$D255,2),"")))</f>
        <v>0.23</v>
      </c>
      <c r="X255" s="312">
        <f>IF(OR($D255="*",$D255&lt;400),"",IF(AND('201819 DATA'!O255="*",$D255&gt;=400),"*",IF($D255&gt;=400,ROUND('201819 DATA'!O255/$D255,2),"")))</f>
        <v>0.18</v>
      </c>
      <c r="Y255" s="312">
        <f>IF(OR($D255="*",$D255&lt;400),"",IF(AND('201819 DATA'!P255="*",$D255&gt;=400),"*",IF($D255&gt;=400,ROUND('201819 DATA'!P255/$D255,2),"")))</f>
        <v>0.12</v>
      </c>
      <c r="Z255" s="312">
        <f>IF(OR($D255="*",$D255&lt;400),"",IF(AND('201819 DATA'!Q255="*",$D255&gt;=400),"*",IF($D255&gt;=400,ROUND('201819 DATA'!Q255/$D255,2),"")))</f>
        <v>0.01</v>
      </c>
      <c r="AA255" s="312">
        <f>IF(OR($D255="*",$D255&lt;400),"",IF(AND('201819 DATA'!R255="*",$D255&gt;=400),"*",IF($D255&gt;=400,ROUND('201819 DATA'!R255/$D255,2),"")))</f>
        <v>0.01</v>
      </c>
      <c r="AB255" s="312" t="str">
        <f>IF(OR($D255="*",$D255&lt;400),"",IF(AND('201819 DATA'!S255="*",$D255&gt;=400),"*",IF($D255&gt;=400,ROUND('201819 DATA'!S255/$D255,2),"")))</f>
        <v>*</v>
      </c>
      <c r="AC255" s="312">
        <f>IF(OR($D255="*",$D255&lt;400),"",IF(AND('201819 DATA'!T255="*",$D255&gt;=400),"*",IF($D255&gt;=400,ROUND('201819 DATA'!T255/$D255,2),"")))</f>
        <v>0</v>
      </c>
      <c r="AD255" s="289">
        <f>IF(OR($C255="*",$C255&lt;400),"",IF(AND('201819 DATA'!BC255="*",$C255&gt;=400),"*",IF($C255&gt;=400,ROUND('201819 DATA'!BC255/$C255,2),"")))</f>
        <v>0</v>
      </c>
      <c r="AE255" s="289">
        <f>IF(OR($C255="*",$C255&lt;400),"",IF(AND('201819 DATA'!BD255="*",$C255&gt;=400),"*",IF($C255&gt;=400,ROUND('201819 DATA'!BD255/$C255,2),"")))</f>
        <v>0.01</v>
      </c>
      <c r="AF255" s="289">
        <f>IF(OR($C255="*",$C255&lt;400),"",IF(AND('201819 DATA'!BE255="*",$C255&gt;=400),"*",IF($C255&gt;=400,ROUND('201819 DATA'!BE255/$C255,2),"")))</f>
        <v>0</v>
      </c>
      <c r="AG255" s="289">
        <f>IF(OR($C255="*",$C255&lt;400),"",IF(AND('201819 DATA'!BF255="*",$C255&gt;=400),"*",IF($C255&gt;=400,ROUND('201819 DATA'!BF255/$C255,2),"")))</f>
        <v>0</v>
      </c>
      <c r="AH255" s="289" t="str">
        <f>IF(OR($C255="*",$C255&lt;400),"",IF(AND('201819 DATA'!BG255="*",$C255&gt;=400),"*",IF($C255&gt;=400,ROUND('201819 DATA'!BG255/$C255,2),"")))</f>
        <v>*</v>
      </c>
      <c r="AI255" s="289">
        <f>IF(OR($C255="*",$C255&lt;400),"",IF(AND('201819 DATA'!BH255="*",$C255&gt;=400),"*",IF($C255&gt;=400,ROUND('201819 DATA'!BH255/$C255,2),"")))</f>
        <v>0.04</v>
      </c>
      <c r="AJ255" s="289">
        <f>IF(OR($C255="*",$C255&lt;400),"",IF(AND('201819 DATA'!BI255="*",$C255&gt;=400),"*",IF($C255&gt;=400,ROUND('201819 DATA'!BI255/$C255,2),"")))</f>
        <v>0</v>
      </c>
      <c r="AK255" s="289">
        <f>IF(OR($C255="*",$C255&lt;400),"",IF(AND('201819 DATA'!BJ255="*",$C255&gt;=400),"*",IF($C255&gt;=400,ROUND('201819 DATA'!BJ255/$C255,2),"")))</f>
        <v>0.02</v>
      </c>
      <c r="AL255" s="289">
        <f>IF(OR($C255="*",$C255&lt;400),"",IF(AND('201819 DATA'!BK255="*",$C255&gt;=400),"*",IF($C255&gt;=400,ROUND('201819 DATA'!BK255/$C255,2),"")))</f>
        <v>0</v>
      </c>
      <c r="AM255" s="289">
        <f>IF(OR($C255="*",$C255&lt;400),"",IF(AND('201819 DATA'!BL255="*",$C255&gt;=400),"*",IF($C255&gt;=400,ROUND('201819 DATA'!BL255/$C255,2),"")))</f>
        <v>0.11</v>
      </c>
      <c r="AN255" s="289">
        <f>IF(OR($C255="*",$C255&lt;400),"",IF(AND('201819 DATA'!BM255="*",$C255&gt;=400),"*",IF($C255&gt;=400,ROUND('201819 DATA'!BM255/$C255,2),"")))</f>
        <v>0.41</v>
      </c>
      <c r="AO255" s="289" t="str">
        <f>IF(OR($C255="*",$C255&lt;400),"",IF(AND('201819 DATA'!BN255="*",$C255&gt;=400),"*",IF($C255&gt;=400,ROUND('201819 DATA'!BN255/$C255,2),"")))</f>
        <v>*</v>
      </c>
      <c r="AP255" s="289">
        <f>IF(OR($C255="*",$C255&lt;400),"",IF(AND('201819 DATA'!BO255="*",$C255&gt;=400),"*",IF($C255&gt;=400,ROUND('201819 DATA'!BO255/$C255,2),"")))</f>
        <v>0.38</v>
      </c>
      <c r="AQ255" s="289">
        <f>IF(OR($C255="*",$C255&lt;400),"",IF(AND('201819 DATA'!BP255="*",$C255&gt;=400),"*",IF($C255&gt;=400,ROUND('201819 DATA'!BP255/$C255,2),"")))</f>
        <v>0.01</v>
      </c>
      <c r="AR255" s="289">
        <f>IF(OR($C255="*",$C255&lt;400),"",IF(AND('201819 DATA'!BQ255="*",$C255&gt;=400),"*",IF($C255&gt;=400,ROUND('201819 DATA'!BQ255/$C255,2),"")))</f>
        <v>0</v>
      </c>
      <c r="AS255" s="289">
        <f>IF(OR($C255="*",$C255&lt;400),"",IF(AND('201819 DATA'!BR255="*",$C255&gt;=400),"*",IF($C255&gt;=400,ROUND('201819 DATA'!BR255/$C255,2),"")))</f>
        <v>0</v>
      </c>
      <c r="AT255" s="289" t="str">
        <f>IF(OR($C255="*",$C255&lt;400),"",IF(AND('201819 DATA'!BS255="*",$C255&gt;=400),"*",IF($C255&gt;=400,ROUND('201819 DATA'!BS255/$C255,2),"")))</f>
        <v>*</v>
      </c>
      <c r="AU255" s="289">
        <f>IF(OR($C255="*",$C255&lt;400),"",IF(AND('201819 DATA'!BT255="*",$C255&gt;=400),"*",IF($C255&gt;=400,ROUND('201819 DATA'!BT255/$C255,2),"")))</f>
        <v>0.01</v>
      </c>
      <c r="AV255" s="289">
        <f>IF(OR($C255="*",$C255&lt;400),"",IF(AND('201819 DATA'!BU255="*",$C255&gt;=400),"*",IF($C255&gt;=400,ROUND('201819 DATA'!BU255/$C255,2),"")))</f>
        <v>0.01</v>
      </c>
      <c r="AW255" s="289">
        <f>IF(OR($C255="*",$C255&lt;400),"",IF(AND('201819 DATA'!BV255="*",$C255&gt;=400),"*",IF($C255&gt;=400,ROUND('201819 DATA'!BV255/$C255,2),"")))</f>
        <v>0</v>
      </c>
      <c r="AX255" s="289">
        <f>IF(OR($C255="*",$C255&lt;400),"",IF(AND('201819 DATA'!BW255="*",$C255&gt;=400),"*",IF($C255&gt;=400,ROUND('201819 DATA'!BW255/$C255,2),"")))</f>
        <v>0.01</v>
      </c>
    </row>
    <row r="256" spans="1:50" x14ac:dyDescent="0.2">
      <c r="A256" s="13" t="s">
        <v>277</v>
      </c>
      <c r="B256" s="287">
        <f>'201819 DATA'!B256</f>
        <v>370</v>
      </c>
      <c r="C256" s="288">
        <f>'201819 DATA'!C256</f>
        <v>370</v>
      </c>
      <c r="D256" s="293">
        <f>'201819 DATA'!FN256</f>
        <v>370</v>
      </c>
      <c r="G256" s="295" t="str">
        <f t="shared" si="3"/>
        <v/>
      </c>
      <c r="H256" s="289" t="str">
        <f>IF(OR($C256="*",$C256&lt;400),"",IF(AND('201819 DATA'!F256="*",$C256&gt;=400),"*",IF($C256&gt;=400,ROUND('201819 DATA'!F256/$C256,2),"")))</f>
        <v/>
      </c>
      <c r="I256" s="296" t="str">
        <f>IF(OR($B256="*",$B256&lt;400),"",IF(AND('201819 DATA'!Y256="*",$B256&gt;=400),"*",IF($B256&gt;=400,ROUND('201819 DATA'!Y256/$B256,2),"")))</f>
        <v/>
      </c>
      <c r="J256" s="296" t="str">
        <f>IF(OR($B256="*",$B256&lt;400),"",IF(AND('201819 DATA'!Z256="*",$B256&gt;=400),"*",IF($B256&gt;=400,ROUND('201819 DATA'!Z256/$B256,2),"")))</f>
        <v/>
      </c>
      <c r="K256" s="296" t="str">
        <f>IF(OR($B256="*",$B256&lt;400),"",IF(AND('201819 DATA'!AA256="*",$B256&gt;=400),"*",IF($B256&gt;=400,ROUND('201819 DATA'!AA256/$B256,2),"")))</f>
        <v/>
      </c>
      <c r="L256" s="296" t="str">
        <f>IF(OR($B256="*",$B256&lt;400),"",IF(AND('201819 DATA'!AB256="*",$B256&gt;=400),"*",IF($B256&gt;=400,ROUND('201819 DATA'!AB256/$B256,2),"")))</f>
        <v/>
      </c>
      <c r="M256" s="296" t="str">
        <f>IF(OR($B256="*",$B256&lt;400),"",IF(AND('201819 DATA'!AC256="*",$B256&gt;=400),"*",IF($B256&gt;=400,ROUND('201819 DATA'!AC256/$B256,2),"")))</f>
        <v/>
      </c>
      <c r="N256" s="296" t="str">
        <f>IF(OR($B256="*",$B256&lt;400),"",IF(AND('201819 DATA'!AD256="*",$B256&gt;=400),"*",IF($B256&gt;=400,ROUND('201819 DATA'!AD256/$B256,2),"")))</f>
        <v/>
      </c>
      <c r="O256" s="296" t="str">
        <f>IF(OR($B256="*",$B256&lt;400),"",IF(AND('201819 DATA'!AE256="*",$B256&gt;=400),"*",IF($B256&gt;=400,ROUND('201819 DATA'!AE256/$B256,2),"")))</f>
        <v/>
      </c>
      <c r="P256" s="297"/>
      <c r="Q256" s="296" t="str">
        <f>IF(OR($B256="*",$B256&lt;400),"",IF(AND('201819 DATA'!FL256="*",$B256&gt;=400),"*",IF($B256&gt;=400,ROUND('201819 DATA'!FL256/$B256,2),"")))</f>
        <v/>
      </c>
      <c r="R256" s="289" t="str">
        <f>IF(OR($C256="*",$C256&lt;400),"",IF(AND('201819 DATA'!F256="*",$C256&gt;=400),"*",IF($C256&gt;=400,ROUND('201819 DATA'!F256/$C256,2),"")))</f>
        <v/>
      </c>
      <c r="S256" s="289" t="str">
        <f>IF(OR($C256="*",$C256&lt;400),"",IF(AND('201819 DATA'!G256="*",$C256&gt;=400),"*",IF($C256&gt;=400,ROUND('201819 DATA'!G256/$C256,2),"")))</f>
        <v/>
      </c>
      <c r="T256" s="289" t="str">
        <f>IF(OR($C256="*",$C256&lt;400),"",IF(AND('201819 DATA'!H256="*",$C256&gt;=400),"*",IF($C256&gt;=400,ROUND('201819 DATA'!H256/$C256,2),"")))</f>
        <v/>
      </c>
      <c r="U256" s="289" t="str">
        <f>IF(OR($C256="*",$C256&lt;400),"",IF(AND('201819 DATA'!FM256="*",$C256&gt;=400),"*",IF($C256&gt;=400,ROUND('201819 DATA'!FM256/$C256,2),"")))</f>
        <v/>
      </c>
      <c r="V256" s="312" t="str">
        <f>IF(OR($D256="*",$D256&lt;400),"",IF(AND('201819 DATA'!M256="*",$D256&gt;=400),"*",IF($D256&gt;=400,ROUND('201819 DATA'!M256/$D256,2),"")))</f>
        <v/>
      </c>
      <c r="W256" s="312" t="str">
        <f>IF(OR($D256="*",$D256&lt;400),"",IF(AND('201819 DATA'!N256="*",$D256&gt;=400),"*",IF($D256&gt;=400,ROUND('201819 DATA'!N256/$D256,2),"")))</f>
        <v/>
      </c>
      <c r="X256" s="312" t="str">
        <f>IF(OR($D256="*",$D256&lt;400),"",IF(AND('201819 DATA'!O256="*",$D256&gt;=400),"*",IF($D256&gt;=400,ROUND('201819 DATA'!O256/$D256,2),"")))</f>
        <v/>
      </c>
      <c r="Y256" s="312" t="str">
        <f>IF(OR($D256="*",$D256&lt;400),"",IF(AND('201819 DATA'!P256="*",$D256&gt;=400),"*",IF($D256&gt;=400,ROUND('201819 DATA'!P256/$D256,2),"")))</f>
        <v/>
      </c>
      <c r="Z256" s="312" t="str">
        <f>IF(OR($D256="*",$D256&lt;400),"",IF(AND('201819 DATA'!Q256="*",$D256&gt;=400),"*",IF($D256&gt;=400,ROUND('201819 DATA'!Q256/$D256,2),"")))</f>
        <v/>
      </c>
      <c r="AA256" s="312" t="str">
        <f>IF(OR($D256="*",$D256&lt;400),"",IF(AND('201819 DATA'!R256="*",$D256&gt;=400),"*",IF($D256&gt;=400,ROUND('201819 DATA'!R256/$D256,2),"")))</f>
        <v/>
      </c>
      <c r="AB256" s="312" t="str">
        <f>IF(OR($D256="*",$D256&lt;400),"",IF(AND('201819 DATA'!S256="*",$D256&gt;=400),"*",IF($D256&gt;=400,ROUND('201819 DATA'!S256/$D256,2),"")))</f>
        <v/>
      </c>
      <c r="AC256" s="312" t="str">
        <f>IF(OR($D256="*",$D256&lt;400),"",IF(AND('201819 DATA'!T256="*",$D256&gt;=400),"*",IF($D256&gt;=400,ROUND('201819 DATA'!T256/$D256,2),"")))</f>
        <v/>
      </c>
      <c r="AD256" s="289" t="str">
        <f>IF(OR($C256="*",$C256&lt;400),"",IF(AND('201819 DATA'!BC256="*",$C256&gt;=400),"*",IF($C256&gt;=400,ROUND('201819 DATA'!BC256/$C256,2),"")))</f>
        <v/>
      </c>
      <c r="AE256" s="289" t="str">
        <f>IF(OR($C256="*",$C256&lt;400),"",IF(AND('201819 DATA'!BD256="*",$C256&gt;=400),"*",IF($C256&gt;=400,ROUND('201819 DATA'!BD256/$C256,2),"")))</f>
        <v/>
      </c>
      <c r="AF256" s="289" t="str">
        <f>IF(OR($C256="*",$C256&lt;400),"",IF(AND('201819 DATA'!BE256="*",$C256&gt;=400),"*",IF($C256&gt;=400,ROUND('201819 DATA'!BE256/$C256,2),"")))</f>
        <v/>
      </c>
      <c r="AG256" s="289" t="str">
        <f>IF(OR($C256="*",$C256&lt;400),"",IF(AND('201819 DATA'!BF256="*",$C256&gt;=400),"*",IF($C256&gt;=400,ROUND('201819 DATA'!BF256/$C256,2),"")))</f>
        <v/>
      </c>
      <c r="AH256" s="289" t="str">
        <f>IF(OR($C256="*",$C256&lt;400),"",IF(AND('201819 DATA'!BG256="*",$C256&gt;=400),"*",IF($C256&gt;=400,ROUND('201819 DATA'!BG256/$C256,2),"")))</f>
        <v/>
      </c>
      <c r="AI256" s="289" t="str">
        <f>IF(OR($C256="*",$C256&lt;400),"",IF(AND('201819 DATA'!BH256="*",$C256&gt;=400),"*",IF($C256&gt;=400,ROUND('201819 DATA'!BH256/$C256,2),"")))</f>
        <v/>
      </c>
      <c r="AJ256" s="289" t="str">
        <f>IF(OR($C256="*",$C256&lt;400),"",IF(AND('201819 DATA'!BI256="*",$C256&gt;=400),"*",IF($C256&gt;=400,ROUND('201819 DATA'!BI256/$C256,2),"")))</f>
        <v/>
      </c>
      <c r="AK256" s="289" t="str">
        <f>IF(OR($C256="*",$C256&lt;400),"",IF(AND('201819 DATA'!BJ256="*",$C256&gt;=400),"*",IF($C256&gt;=400,ROUND('201819 DATA'!BJ256/$C256,2),"")))</f>
        <v/>
      </c>
      <c r="AL256" s="289" t="str">
        <f>IF(OR($C256="*",$C256&lt;400),"",IF(AND('201819 DATA'!BK256="*",$C256&gt;=400),"*",IF($C256&gt;=400,ROUND('201819 DATA'!BK256/$C256,2),"")))</f>
        <v/>
      </c>
      <c r="AM256" s="289" t="str">
        <f>IF(OR($C256="*",$C256&lt;400),"",IF(AND('201819 DATA'!BL256="*",$C256&gt;=400),"*",IF($C256&gt;=400,ROUND('201819 DATA'!BL256/$C256,2),"")))</f>
        <v/>
      </c>
      <c r="AN256" s="289" t="str">
        <f>IF(OR($C256="*",$C256&lt;400),"",IF(AND('201819 DATA'!BM256="*",$C256&gt;=400),"*",IF($C256&gt;=400,ROUND('201819 DATA'!BM256/$C256,2),"")))</f>
        <v/>
      </c>
      <c r="AO256" s="289" t="str">
        <f>IF(OR($C256="*",$C256&lt;400),"",IF(AND('201819 DATA'!BN256="*",$C256&gt;=400),"*",IF($C256&gt;=400,ROUND('201819 DATA'!BN256/$C256,2),"")))</f>
        <v/>
      </c>
      <c r="AP256" s="289" t="str">
        <f>IF(OR($C256="*",$C256&lt;400),"",IF(AND('201819 DATA'!BO256="*",$C256&gt;=400),"*",IF($C256&gt;=400,ROUND('201819 DATA'!BO256/$C256,2),"")))</f>
        <v/>
      </c>
      <c r="AQ256" s="289" t="str">
        <f>IF(OR($C256="*",$C256&lt;400),"",IF(AND('201819 DATA'!BP256="*",$C256&gt;=400),"*",IF($C256&gt;=400,ROUND('201819 DATA'!BP256/$C256,2),"")))</f>
        <v/>
      </c>
      <c r="AR256" s="289" t="str">
        <f>IF(OR($C256="*",$C256&lt;400),"",IF(AND('201819 DATA'!BQ256="*",$C256&gt;=400),"*",IF($C256&gt;=400,ROUND('201819 DATA'!BQ256/$C256,2),"")))</f>
        <v/>
      </c>
      <c r="AS256" s="289" t="str">
        <f>IF(OR($C256="*",$C256&lt;400),"",IF(AND('201819 DATA'!BR256="*",$C256&gt;=400),"*",IF($C256&gt;=400,ROUND('201819 DATA'!BR256/$C256,2),"")))</f>
        <v/>
      </c>
      <c r="AT256" s="289" t="str">
        <f>IF(OR($C256="*",$C256&lt;400),"",IF(AND('201819 DATA'!BS256="*",$C256&gt;=400),"*",IF($C256&gt;=400,ROUND('201819 DATA'!BS256/$C256,2),"")))</f>
        <v/>
      </c>
      <c r="AU256" s="289" t="str">
        <f>IF(OR($C256="*",$C256&lt;400),"",IF(AND('201819 DATA'!BT256="*",$C256&gt;=400),"*",IF($C256&gt;=400,ROUND('201819 DATA'!BT256/$C256,2),"")))</f>
        <v/>
      </c>
      <c r="AV256" s="289" t="str">
        <f>IF(OR($C256="*",$C256&lt;400),"",IF(AND('201819 DATA'!BU256="*",$C256&gt;=400),"*",IF($C256&gt;=400,ROUND('201819 DATA'!BU256/$C256,2),"")))</f>
        <v/>
      </c>
      <c r="AW256" s="289" t="str">
        <f>IF(OR($C256="*",$C256&lt;400),"",IF(AND('201819 DATA'!BV256="*",$C256&gt;=400),"*",IF($C256&gt;=400,ROUND('201819 DATA'!BV256/$C256,2),"")))</f>
        <v/>
      </c>
      <c r="AX256" s="289" t="str">
        <f>IF(OR($C256="*",$C256&lt;400),"",IF(AND('201819 DATA'!BW256="*",$C256&gt;=400),"*",IF($C256&gt;=400,ROUND('201819 DATA'!BW256/$C256,2),"")))</f>
        <v/>
      </c>
    </row>
    <row r="257" spans="1:50" x14ac:dyDescent="0.2">
      <c r="A257" s="13" t="s">
        <v>278</v>
      </c>
      <c r="B257" s="287">
        <f>'201819 DATA'!B257</f>
        <v>2565</v>
      </c>
      <c r="C257" s="288">
        <f>'201819 DATA'!C257</f>
        <v>2565</v>
      </c>
      <c r="D257" s="293">
        <f>'201819 DATA'!FN257</f>
        <v>2560</v>
      </c>
      <c r="G257" s="295">
        <f t="shared" si="3"/>
        <v>1</v>
      </c>
      <c r="H257" s="289">
        <f>IF(OR($C257="*",$C257&lt;400),"",IF(AND('201819 DATA'!F257="*",$C257&gt;=400),"*",IF($C257&gt;=400,ROUND('201819 DATA'!F257/$C257,2),"")))</f>
        <v>0</v>
      </c>
      <c r="I257" s="296">
        <f>IF(OR($B257="*",$B257&lt;400),"",IF(AND('201819 DATA'!Y257="*",$B257&gt;=400),"*",IF($B257&gt;=400,ROUND('201819 DATA'!Y257/$B257,2),"")))</f>
        <v>0</v>
      </c>
      <c r="J257" s="296">
        <f>IF(OR($B257="*",$B257&lt;400),"",IF(AND('201819 DATA'!Z257="*",$B257&gt;=400),"*",IF($B257&gt;=400,ROUND('201819 DATA'!Z257/$B257,2),"")))</f>
        <v>0.04</v>
      </c>
      <c r="K257" s="296">
        <f>IF(OR($B257="*",$B257&lt;400),"",IF(AND('201819 DATA'!AA257="*",$B257&gt;=400),"*",IF($B257&gt;=400,ROUND('201819 DATA'!AA257/$B257,2),"")))</f>
        <v>0.13</v>
      </c>
      <c r="L257" s="296">
        <f>IF(OR($B257="*",$B257&lt;400),"",IF(AND('201819 DATA'!AB257="*",$B257&gt;=400),"*",IF($B257&gt;=400,ROUND('201819 DATA'!AB257/$B257,2),"")))</f>
        <v>0.32</v>
      </c>
      <c r="M257" s="296">
        <f>IF(OR($B257="*",$B257&lt;400),"",IF(AND('201819 DATA'!AC257="*",$B257&gt;=400),"*",IF($B257&gt;=400,ROUND('201819 DATA'!AC257/$B257,2),"")))</f>
        <v>0.37</v>
      </c>
      <c r="N257" s="296">
        <f>IF(OR($B257="*",$B257&lt;400),"",IF(AND('201819 DATA'!AD257="*",$B257&gt;=400),"*",IF($B257&gt;=400,ROUND('201819 DATA'!AD257/$B257,2),"")))</f>
        <v>0.14000000000000001</v>
      </c>
      <c r="O257" s="296" t="str">
        <f>IF(OR($B257="*",$B257&lt;400),"",IF(AND('201819 DATA'!AE257="*",$B257&gt;=400),"*",IF($B257&gt;=400,ROUND('201819 DATA'!AE257/$B257,2),"")))</f>
        <v>*</v>
      </c>
      <c r="P257" s="297"/>
      <c r="Q257" s="296">
        <f>IF(OR($B257="*",$B257&lt;400),"",IF(AND('201819 DATA'!FL257="*",$B257&gt;=400),"*",IF($B257&gt;=400,ROUND('201819 DATA'!FL257/$B257,2),"")))</f>
        <v>0.97</v>
      </c>
      <c r="R257" s="289">
        <f>IF(OR($C257="*",$C257&lt;400),"",IF(AND('201819 DATA'!F257="*",$C257&gt;=400),"*",IF($C257&gt;=400,ROUND('201819 DATA'!F257/$C257,2),"")))</f>
        <v>0</v>
      </c>
      <c r="S257" s="289">
        <f>IF(OR($C257="*",$C257&lt;400),"",IF(AND('201819 DATA'!G257="*",$C257&gt;=400),"*",IF($C257&gt;=400,ROUND('201819 DATA'!G257/$C257,2),"")))</f>
        <v>0</v>
      </c>
      <c r="T257" s="289">
        <f>IF(OR($C257="*",$C257&lt;400),"",IF(AND('201819 DATA'!H257="*",$C257&gt;=400),"*",IF($C257&gt;=400,ROUND('201819 DATA'!H257/$C257,2),"")))</f>
        <v>1</v>
      </c>
      <c r="U257" s="289">
        <f>IF(OR($C257="*",$C257&lt;400),"",IF(AND('201819 DATA'!FM257="*",$C257&gt;=400),"*",IF($C257&gt;=400,ROUND('201819 DATA'!FM257/$C257,2),"")))</f>
        <v>0</v>
      </c>
      <c r="V257" s="312">
        <f>IF(OR($D257="*",$D257&lt;400),"",IF(AND('201819 DATA'!M257="*",$D257&gt;=400),"*",IF($D257&gt;=400,ROUND('201819 DATA'!M257/$D257,2),"")))</f>
        <v>0.24</v>
      </c>
      <c r="W257" s="312">
        <f>IF(OR($D257="*",$D257&lt;400),"",IF(AND('201819 DATA'!N257="*",$D257&gt;=400),"*",IF($D257&gt;=400,ROUND('201819 DATA'!N257/$D257,2),"")))</f>
        <v>0.33</v>
      </c>
      <c r="X257" s="312">
        <f>IF(OR($D257="*",$D257&lt;400),"",IF(AND('201819 DATA'!O257="*",$D257&gt;=400),"*",IF($D257&gt;=400,ROUND('201819 DATA'!O257/$D257,2),"")))</f>
        <v>0.24</v>
      </c>
      <c r="Y257" s="312">
        <f>IF(OR($D257="*",$D257&lt;400),"",IF(AND('201819 DATA'!P257="*",$D257&gt;=400),"*",IF($D257&gt;=400,ROUND('201819 DATA'!P257/$D257,2),"")))</f>
        <v>0.16</v>
      </c>
      <c r="Z257" s="312">
        <f>IF(OR($D257="*",$D257&lt;400),"",IF(AND('201819 DATA'!Q257="*",$D257&gt;=400),"*",IF($D257&gt;=400,ROUND('201819 DATA'!Q257/$D257,2),"")))</f>
        <v>0.02</v>
      </c>
      <c r="AA257" s="312">
        <f>IF(OR($D257="*",$D257&lt;400),"",IF(AND('201819 DATA'!R257="*",$D257&gt;=400),"*",IF($D257&gt;=400,ROUND('201819 DATA'!R257/$D257,2),"")))</f>
        <v>0.01</v>
      </c>
      <c r="AB257" s="312">
        <f>IF(OR($D257="*",$D257&lt;400),"",IF(AND('201819 DATA'!S257="*",$D257&gt;=400),"*",IF($D257&gt;=400,ROUND('201819 DATA'!S257/$D257,2),"")))</f>
        <v>0</v>
      </c>
      <c r="AC257" s="312">
        <f>IF(OR($D257="*",$D257&lt;400),"",IF(AND('201819 DATA'!T257="*",$D257&gt;=400),"*",IF($D257&gt;=400,ROUND('201819 DATA'!T257/$D257,2),"")))</f>
        <v>0</v>
      </c>
      <c r="AD257" s="289" t="str">
        <f>IF(OR($C257="*",$C257&lt;400),"",IF(AND('201819 DATA'!BC257="*",$C257&gt;=400),"*",IF($C257&gt;=400,ROUND('201819 DATA'!BC257/$C257,2),"")))</f>
        <v>*</v>
      </c>
      <c r="AE257" s="289">
        <f>IF(OR($C257="*",$C257&lt;400),"",IF(AND('201819 DATA'!BD257="*",$C257&gt;=400),"*",IF($C257&gt;=400,ROUND('201819 DATA'!BD257/$C257,2),"")))</f>
        <v>0.01</v>
      </c>
      <c r="AF257" s="289">
        <f>IF(OR($C257="*",$C257&lt;400),"",IF(AND('201819 DATA'!BE257="*",$C257&gt;=400),"*",IF($C257&gt;=400,ROUND('201819 DATA'!BE257/$C257,2),"")))</f>
        <v>0</v>
      </c>
      <c r="AG257" s="289" t="str">
        <f>IF(OR($C257="*",$C257&lt;400),"",IF(AND('201819 DATA'!BF257="*",$C257&gt;=400),"*",IF($C257&gt;=400,ROUND('201819 DATA'!BF257/$C257,2),"")))</f>
        <v>*</v>
      </c>
      <c r="AH257" s="289">
        <f>IF(OR($C257="*",$C257&lt;400),"",IF(AND('201819 DATA'!BG257="*",$C257&gt;=400),"*",IF($C257&gt;=400,ROUND('201819 DATA'!BG257/$C257,2),"")))</f>
        <v>0</v>
      </c>
      <c r="AI257" s="289">
        <f>IF(OR($C257="*",$C257&lt;400),"",IF(AND('201819 DATA'!BH257="*",$C257&gt;=400),"*",IF($C257&gt;=400,ROUND('201819 DATA'!BH257/$C257,2),"")))</f>
        <v>0.05</v>
      </c>
      <c r="AJ257" s="289">
        <f>IF(OR($C257="*",$C257&lt;400),"",IF(AND('201819 DATA'!BI257="*",$C257&gt;=400),"*",IF($C257&gt;=400,ROUND('201819 DATA'!BI257/$C257,2),"")))</f>
        <v>0</v>
      </c>
      <c r="AK257" s="289">
        <f>IF(OR($C257="*",$C257&lt;400),"",IF(AND('201819 DATA'!BJ257="*",$C257&gt;=400),"*",IF($C257&gt;=400,ROUND('201819 DATA'!BJ257/$C257,2),"")))</f>
        <v>0</v>
      </c>
      <c r="AL257" s="289">
        <f>IF(OR($C257="*",$C257&lt;400),"",IF(AND('201819 DATA'!BK257="*",$C257&gt;=400),"*",IF($C257&gt;=400,ROUND('201819 DATA'!BK257/$C257,2),"")))</f>
        <v>0</v>
      </c>
      <c r="AM257" s="289">
        <f>IF(OR($C257="*",$C257&lt;400),"",IF(AND('201819 DATA'!BL257="*",$C257&gt;=400),"*",IF($C257&gt;=400,ROUND('201819 DATA'!BL257/$C257,2),"")))</f>
        <v>0</v>
      </c>
      <c r="AN257" s="289">
        <f>IF(OR($C257="*",$C257&lt;400),"",IF(AND('201819 DATA'!BM257="*",$C257&gt;=400),"*",IF($C257&gt;=400,ROUND('201819 DATA'!BM257/$C257,2),"")))</f>
        <v>0.01</v>
      </c>
      <c r="AO257" s="289">
        <f>IF(OR($C257="*",$C257&lt;400),"",IF(AND('201819 DATA'!BN257="*",$C257&gt;=400),"*",IF($C257&gt;=400,ROUND('201819 DATA'!BN257/$C257,2),"")))</f>
        <v>0</v>
      </c>
      <c r="AP257" s="289">
        <f>IF(OR($C257="*",$C257&lt;400),"",IF(AND('201819 DATA'!BO257="*",$C257&gt;=400),"*",IF($C257&gt;=400,ROUND('201819 DATA'!BO257/$C257,2),"")))</f>
        <v>0.89</v>
      </c>
      <c r="AQ257" s="289" t="str">
        <f>IF(OR($C257="*",$C257&lt;400),"",IF(AND('201819 DATA'!BP257="*",$C257&gt;=400),"*",IF($C257&gt;=400,ROUND('201819 DATA'!BP257/$C257,2),"")))</f>
        <v>*</v>
      </c>
      <c r="AR257" s="289">
        <f>IF(OR($C257="*",$C257&lt;400),"",IF(AND('201819 DATA'!BQ257="*",$C257&gt;=400),"*",IF($C257&gt;=400,ROUND('201819 DATA'!BQ257/$C257,2),"")))</f>
        <v>0</v>
      </c>
      <c r="AS257" s="289">
        <f>IF(OR($C257="*",$C257&lt;400),"",IF(AND('201819 DATA'!BR257="*",$C257&gt;=400),"*",IF($C257&gt;=400,ROUND('201819 DATA'!BR257/$C257,2),"")))</f>
        <v>0</v>
      </c>
      <c r="AT257" s="289">
        <f>IF(OR($C257="*",$C257&lt;400),"",IF(AND('201819 DATA'!BS257="*",$C257&gt;=400),"*",IF($C257&gt;=400,ROUND('201819 DATA'!BS257/$C257,2),"")))</f>
        <v>0</v>
      </c>
      <c r="AU257" s="289">
        <f>IF(OR($C257="*",$C257&lt;400),"",IF(AND('201819 DATA'!BT257="*",$C257&gt;=400),"*",IF($C257&gt;=400,ROUND('201819 DATA'!BT257/$C257,2),"")))</f>
        <v>0</v>
      </c>
      <c r="AV257" s="289">
        <f>IF(OR($C257="*",$C257&lt;400),"",IF(AND('201819 DATA'!BU257="*",$C257&gt;=400),"*",IF($C257&gt;=400,ROUND('201819 DATA'!BU257/$C257,2),"")))</f>
        <v>0.02</v>
      </c>
      <c r="AW257" s="289">
        <f>IF(OR($C257="*",$C257&lt;400),"",IF(AND('201819 DATA'!BV257="*",$C257&gt;=400),"*",IF($C257&gt;=400,ROUND('201819 DATA'!BV257/$C257,2),"")))</f>
        <v>0</v>
      </c>
      <c r="AX257" s="289">
        <f>IF(OR($C257="*",$C257&lt;400),"",IF(AND('201819 DATA'!BW257="*",$C257&gt;=400),"*",IF($C257&gt;=400,ROUND('201819 DATA'!BW257/$C257,2),"")))</f>
        <v>0</v>
      </c>
    </row>
    <row r="258" spans="1:50" x14ac:dyDescent="0.2">
      <c r="A258" s="13" t="s">
        <v>279</v>
      </c>
      <c r="B258" s="287">
        <f>'201819 DATA'!B258</f>
        <v>2445</v>
      </c>
      <c r="C258" s="288">
        <f>'201819 DATA'!C258</f>
        <v>2445</v>
      </c>
      <c r="D258" s="293">
        <f>'201819 DATA'!FN258</f>
        <v>2445</v>
      </c>
      <c r="G258" s="295">
        <f t="shared" si="3"/>
        <v>1</v>
      </c>
      <c r="H258" s="289">
        <f>IF(OR($C258="*",$C258&lt;400),"",IF(AND('201819 DATA'!F258="*",$C258&gt;=400),"*",IF($C258&gt;=400,ROUND('201819 DATA'!F258/$C258,2),"")))</f>
        <v>0</v>
      </c>
      <c r="I258" s="296">
        <f>IF(OR($B258="*",$B258&lt;400),"",IF(AND('201819 DATA'!Y258="*",$B258&gt;=400),"*",IF($B258&gt;=400,ROUND('201819 DATA'!Y258/$B258,2),"")))</f>
        <v>0</v>
      </c>
      <c r="J258" s="296">
        <f>IF(OR($B258="*",$B258&lt;400),"",IF(AND('201819 DATA'!Z258="*",$B258&gt;=400),"*",IF($B258&gt;=400,ROUND('201819 DATA'!Z258/$B258,2),"")))</f>
        <v>0.1</v>
      </c>
      <c r="K258" s="296">
        <f>IF(OR($B258="*",$B258&lt;400),"",IF(AND('201819 DATA'!AA258="*",$B258&gt;=400),"*",IF($B258&gt;=400,ROUND('201819 DATA'!AA258/$B258,2),"")))</f>
        <v>0.19</v>
      </c>
      <c r="L258" s="296">
        <f>IF(OR($B258="*",$B258&lt;400),"",IF(AND('201819 DATA'!AB258="*",$B258&gt;=400),"*",IF($B258&gt;=400,ROUND('201819 DATA'!AB258/$B258,2),"")))</f>
        <v>0.3</v>
      </c>
      <c r="M258" s="296">
        <f>IF(OR($B258="*",$B258&lt;400),"",IF(AND('201819 DATA'!AC258="*",$B258&gt;=400),"*",IF($B258&gt;=400,ROUND('201819 DATA'!AC258/$B258,2),"")))</f>
        <v>0.28999999999999998</v>
      </c>
      <c r="N258" s="296">
        <f>IF(OR($B258="*",$B258&lt;400),"",IF(AND('201819 DATA'!AD258="*",$B258&gt;=400),"*",IF($B258&gt;=400,ROUND('201819 DATA'!AD258/$B258,2),"")))</f>
        <v>0.1</v>
      </c>
      <c r="O258" s="296" t="str">
        <f>IF(OR($B258="*",$B258&lt;400),"",IF(AND('201819 DATA'!AE258="*",$B258&gt;=400),"*",IF($B258&gt;=400,ROUND('201819 DATA'!AE258/$B258,2),"")))</f>
        <v>*</v>
      </c>
      <c r="P258" s="297"/>
      <c r="Q258" s="296">
        <f>IF(OR($B258="*",$B258&lt;400),"",IF(AND('201819 DATA'!FL258="*",$B258&gt;=400),"*",IF($B258&gt;=400,ROUND('201819 DATA'!FL258/$B258,2),"")))</f>
        <v>0.97</v>
      </c>
      <c r="R258" s="289">
        <f>IF(OR($C258="*",$C258&lt;400),"",IF(AND('201819 DATA'!F258="*",$C258&gt;=400),"*",IF($C258&gt;=400,ROUND('201819 DATA'!F258/$C258,2),"")))</f>
        <v>0</v>
      </c>
      <c r="S258" s="289">
        <f>IF(OR($C258="*",$C258&lt;400),"",IF(AND('201819 DATA'!G258="*",$C258&gt;=400),"*",IF($C258&gt;=400,ROUND('201819 DATA'!G258/$C258,2),"")))</f>
        <v>0</v>
      </c>
      <c r="T258" s="289">
        <f>IF(OR($C258="*",$C258&lt;400),"",IF(AND('201819 DATA'!H258="*",$C258&gt;=400),"*",IF($C258&gt;=400,ROUND('201819 DATA'!H258/$C258,2),"")))</f>
        <v>1</v>
      </c>
      <c r="U258" s="289">
        <f>IF(OR($C258="*",$C258&lt;400),"",IF(AND('201819 DATA'!FM258="*",$C258&gt;=400),"*",IF($C258&gt;=400,ROUND('201819 DATA'!FM258/$C258,2),"")))</f>
        <v>0</v>
      </c>
      <c r="V258" s="312">
        <f>IF(OR($D258="*",$D258&lt;400),"",IF(AND('201819 DATA'!M258="*",$D258&gt;=400),"*",IF($D258&gt;=400,ROUND('201819 DATA'!M258/$D258,2),"")))</f>
        <v>0.3</v>
      </c>
      <c r="W258" s="312">
        <f>IF(OR($D258="*",$D258&lt;400),"",IF(AND('201819 DATA'!N258="*",$D258&gt;=400),"*",IF($D258&gt;=400,ROUND('201819 DATA'!N258/$D258,2),"")))</f>
        <v>0.21</v>
      </c>
      <c r="X258" s="312">
        <f>IF(OR($D258="*",$D258&lt;400),"",IF(AND('201819 DATA'!O258="*",$D258&gt;=400),"*",IF($D258&gt;=400,ROUND('201819 DATA'!O258/$D258,2),"")))</f>
        <v>0.23</v>
      </c>
      <c r="Y258" s="312">
        <f>IF(OR($D258="*",$D258&lt;400),"",IF(AND('201819 DATA'!P258="*",$D258&gt;=400),"*",IF($D258&gt;=400,ROUND('201819 DATA'!P258/$D258,2),"")))</f>
        <v>0.24</v>
      </c>
      <c r="Z258" s="312">
        <f>IF(OR($D258="*",$D258&lt;400),"",IF(AND('201819 DATA'!Q258="*",$D258&gt;=400),"*",IF($D258&gt;=400,ROUND('201819 DATA'!Q258/$D258,2),"")))</f>
        <v>0.01</v>
      </c>
      <c r="AA258" s="312" t="str">
        <f>IF(OR($D258="*",$D258&lt;400),"",IF(AND('201819 DATA'!R258="*",$D258&gt;=400),"*",IF($D258&gt;=400,ROUND('201819 DATA'!R258/$D258,2),"")))</f>
        <v>*</v>
      </c>
      <c r="AB258" s="312" t="str">
        <f>IF(OR($D258="*",$D258&lt;400),"",IF(AND('201819 DATA'!S258="*",$D258&gt;=400),"*",IF($D258&gt;=400,ROUND('201819 DATA'!S258/$D258,2),"")))</f>
        <v>*</v>
      </c>
      <c r="AC258" s="312" t="str">
        <f>IF(OR($D258="*",$D258&lt;400),"",IF(AND('201819 DATA'!T258="*",$D258&gt;=400),"*",IF($D258&gt;=400,ROUND('201819 DATA'!T258/$D258,2),"")))</f>
        <v>*</v>
      </c>
      <c r="AD258" s="289">
        <f>IF(OR($C258="*",$C258&lt;400),"",IF(AND('201819 DATA'!BC258="*",$C258&gt;=400),"*",IF($C258&gt;=400,ROUND('201819 DATA'!BC258/$C258,2),"")))</f>
        <v>0</v>
      </c>
      <c r="AE258" s="289">
        <f>IF(OR($C258="*",$C258&lt;400),"",IF(AND('201819 DATA'!BD258="*",$C258&gt;=400),"*",IF($C258&gt;=400,ROUND('201819 DATA'!BD258/$C258,2),"")))</f>
        <v>0.02</v>
      </c>
      <c r="AF258" s="289">
        <f>IF(OR($C258="*",$C258&lt;400),"",IF(AND('201819 DATA'!BE258="*",$C258&gt;=400),"*",IF($C258&gt;=400,ROUND('201819 DATA'!BE258/$C258,2),"")))</f>
        <v>0.01</v>
      </c>
      <c r="AG258" s="289" t="str">
        <f>IF(OR($C258="*",$C258&lt;400),"",IF(AND('201819 DATA'!BF258="*",$C258&gt;=400),"*",IF($C258&gt;=400,ROUND('201819 DATA'!BF258/$C258,2),"")))</f>
        <v>*</v>
      </c>
      <c r="AH258" s="289">
        <f>IF(OR($C258="*",$C258&lt;400),"",IF(AND('201819 DATA'!BG258="*",$C258&gt;=400),"*",IF($C258&gt;=400,ROUND('201819 DATA'!BG258/$C258,2),"")))</f>
        <v>0.03</v>
      </c>
      <c r="AI258" s="289">
        <f>IF(OR($C258="*",$C258&lt;400),"",IF(AND('201819 DATA'!BH258="*",$C258&gt;=400),"*",IF($C258&gt;=400,ROUND('201819 DATA'!BH258/$C258,2),"")))</f>
        <v>0.01</v>
      </c>
      <c r="AJ258" s="289">
        <f>IF(OR($C258="*",$C258&lt;400),"",IF(AND('201819 DATA'!BI258="*",$C258&gt;=400),"*",IF($C258&gt;=400,ROUND('201819 DATA'!BI258/$C258,2),"")))</f>
        <v>0</v>
      </c>
      <c r="AK258" s="289">
        <f>IF(OR($C258="*",$C258&lt;400),"",IF(AND('201819 DATA'!BJ258="*",$C258&gt;=400),"*",IF($C258&gt;=400,ROUND('201819 DATA'!BJ258/$C258,2),"")))</f>
        <v>0</v>
      </c>
      <c r="AL258" s="289" t="str">
        <f>IF(OR($C258="*",$C258&lt;400),"",IF(AND('201819 DATA'!BK258="*",$C258&gt;=400),"*",IF($C258&gt;=400,ROUND('201819 DATA'!BK258/$C258,2),"")))</f>
        <v>*</v>
      </c>
      <c r="AM258" s="289">
        <f>IF(OR($C258="*",$C258&lt;400),"",IF(AND('201819 DATA'!BL258="*",$C258&gt;=400),"*",IF($C258&gt;=400,ROUND('201819 DATA'!BL258/$C258,2),"")))</f>
        <v>0</v>
      </c>
      <c r="AN258" s="289">
        <f>IF(OR($C258="*",$C258&lt;400),"",IF(AND('201819 DATA'!BM258="*",$C258&gt;=400),"*",IF($C258&gt;=400,ROUND('201819 DATA'!BM258/$C258,2),"")))</f>
        <v>0.36</v>
      </c>
      <c r="AO258" s="289">
        <f>IF(OR($C258="*",$C258&lt;400),"",IF(AND('201819 DATA'!BN258="*",$C258&gt;=400),"*",IF($C258&gt;=400,ROUND('201819 DATA'!BN258/$C258,2),"")))</f>
        <v>0.02</v>
      </c>
      <c r="AP258" s="289">
        <f>IF(OR($C258="*",$C258&lt;400),"",IF(AND('201819 DATA'!BO258="*",$C258&gt;=400),"*",IF($C258&gt;=400,ROUND('201819 DATA'!BO258/$C258,2),"")))</f>
        <v>0.4</v>
      </c>
      <c r="AQ258" s="289">
        <f>IF(OR($C258="*",$C258&lt;400),"",IF(AND('201819 DATA'!BP258="*",$C258&gt;=400),"*",IF($C258&gt;=400,ROUND('201819 DATA'!BP258/$C258,2),"")))</f>
        <v>0.02</v>
      </c>
      <c r="AR258" s="289">
        <f>IF(OR($C258="*",$C258&lt;400),"",IF(AND('201819 DATA'!BQ258="*",$C258&gt;=400),"*",IF($C258&gt;=400,ROUND('201819 DATA'!BQ258/$C258,2),"")))</f>
        <v>0</v>
      </c>
      <c r="AS258" s="289">
        <f>IF(OR($C258="*",$C258&lt;400),"",IF(AND('201819 DATA'!BR258="*",$C258&gt;=400),"*",IF($C258&gt;=400,ROUND('201819 DATA'!BR258/$C258,2),"")))</f>
        <v>0</v>
      </c>
      <c r="AT258" s="289">
        <f>IF(OR($C258="*",$C258&lt;400),"",IF(AND('201819 DATA'!BS258="*",$C258&gt;=400),"*",IF($C258&gt;=400,ROUND('201819 DATA'!BS258/$C258,2),"")))</f>
        <v>0</v>
      </c>
      <c r="AU258" s="289">
        <f>IF(OR($C258="*",$C258&lt;400),"",IF(AND('201819 DATA'!BT258="*",$C258&gt;=400),"*",IF($C258&gt;=400,ROUND('201819 DATA'!BT258/$C258,2),"")))</f>
        <v>0.1</v>
      </c>
      <c r="AV258" s="289">
        <f>IF(OR($C258="*",$C258&lt;400),"",IF(AND('201819 DATA'!BU258="*",$C258&gt;=400),"*",IF($C258&gt;=400,ROUND('201819 DATA'!BU258/$C258,2),"")))</f>
        <v>0.01</v>
      </c>
      <c r="AW258" s="289">
        <f>IF(OR($C258="*",$C258&lt;400),"",IF(AND('201819 DATA'!BV258="*",$C258&gt;=400),"*",IF($C258&gt;=400,ROUND('201819 DATA'!BV258/$C258,2),"")))</f>
        <v>0</v>
      </c>
      <c r="AX258" s="289">
        <f>IF(OR($C258="*",$C258&lt;400),"",IF(AND('201819 DATA'!BW258="*",$C258&gt;=400),"*",IF($C258&gt;=400,ROUND('201819 DATA'!BW258/$C258,2),"")))</f>
        <v>0.02</v>
      </c>
    </row>
    <row r="259" spans="1:50" x14ac:dyDescent="0.2">
      <c r="A259" s="13" t="s">
        <v>280</v>
      </c>
      <c r="B259" s="287">
        <f>'201819 DATA'!B259</f>
        <v>2090</v>
      </c>
      <c r="C259" s="288">
        <f>'201819 DATA'!C259</f>
        <v>2090</v>
      </c>
      <c r="D259" s="293">
        <f>'201819 DATA'!FN259</f>
        <v>2090</v>
      </c>
      <c r="G259" s="295">
        <f t="shared" si="3"/>
        <v>1</v>
      </c>
      <c r="H259" s="289">
        <f>IF(OR($C259="*",$C259&lt;400),"",IF(AND('201819 DATA'!F259="*",$C259&gt;=400),"*",IF($C259&gt;=400,ROUND('201819 DATA'!F259/$C259,2),"")))</f>
        <v>0</v>
      </c>
      <c r="I259" s="296">
        <f>IF(OR($B259="*",$B259&lt;400),"",IF(AND('201819 DATA'!Y259="*",$B259&gt;=400),"*",IF($B259&gt;=400,ROUND('201819 DATA'!Y259/$B259,2),"")))</f>
        <v>0</v>
      </c>
      <c r="J259" s="296">
        <f>IF(OR($B259="*",$B259&lt;400),"",IF(AND('201819 DATA'!Z259="*",$B259&gt;=400),"*",IF($B259&gt;=400,ROUND('201819 DATA'!Z259/$B259,2),"")))</f>
        <v>0.02</v>
      </c>
      <c r="K259" s="296">
        <f>IF(OR($B259="*",$B259&lt;400),"",IF(AND('201819 DATA'!AA259="*",$B259&gt;=400),"*",IF($B259&gt;=400,ROUND('201819 DATA'!AA259/$B259,2),"")))</f>
        <v>0.06</v>
      </c>
      <c r="L259" s="296">
        <f>IF(OR($B259="*",$B259&lt;400),"",IF(AND('201819 DATA'!AB259="*",$B259&gt;=400),"*",IF($B259&gt;=400,ROUND('201819 DATA'!AB259/$B259,2),"")))</f>
        <v>0.19</v>
      </c>
      <c r="M259" s="296">
        <f>IF(OR($B259="*",$B259&lt;400),"",IF(AND('201819 DATA'!AC259="*",$B259&gt;=400),"*",IF($B259&gt;=400,ROUND('201819 DATA'!AC259/$B259,2),"")))</f>
        <v>0.38</v>
      </c>
      <c r="N259" s="296">
        <f>IF(OR($B259="*",$B259&lt;400),"",IF(AND('201819 DATA'!AD259="*",$B259&gt;=400),"*",IF($B259&gt;=400,ROUND('201819 DATA'!AD259/$B259,2),"")))</f>
        <v>0.34</v>
      </c>
      <c r="O259" s="296">
        <f>IF(OR($B259="*",$B259&lt;400),"",IF(AND('201819 DATA'!AE259="*",$B259&gt;=400),"*",IF($B259&gt;=400,ROUND('201819 DATA'!AE259/$B259,2),"")))</f>
        <v>0.01</v>
      </c>
      <c r="P259" s="297"/>
      <c r="Q259" s="296">
        <f>IF(OR($B259="*",$B259&lt;400),"",IF(AND('201819 DATA'!FL259="*",$B259&gt;=400),"*",IF($B259&gt;=400,ROUND('201819 DATA'!FL259/$B259,2),"")))</f>
        <v>0.98</v>
      </c>
      <c r="R259" s="289">
        <f>IF(OR($C259="*",$C259&lt;400),"",IF(AND('201819 DATA'!F259="*",$C259&gt;=400),"*",IF($C259&gt;=400,ROUND('201819 DATA'!F259/$C259,2),"")))</f>
        <v>0</v>
      </c>
      <c r="S259" s="289">
        <f>IF(OR($C259="*",$C259&lt;400),"",IF(AND('201819 DATA'!G259="*",$C259&gt;=400),"*",IF($C259&gt;=400,ROUND('201819 DATA'!G259/$C259,2),"")))</f>
        <v>0</v>
      </c>
      <c r="T259" s="289">
        <f>IF(OR($C259="*",$C259&lt;400),"",IF(AND('201819 DATA'!H259="*",$C259&gt;=400),"*",IF($C259&gt;=400,ROUND('201819 DATA'!H259/$C259,2),"")))</f>
        <v>1</v>
      </c>
      <c r="U259" s="289">
        <f>IF(OR($C259="*",$C259&lt;400),"",IF(AND('201819 DATA'!FM259="*",$C259&gt;=400),"*",IF($C259&gt;=400,ROUND('201819 DATA'!FM259/$C259,2),"")))</f>
        <v>0</v>
      </c>
      <c r="V259" s="312">
        <f>IF(OR($D259="*",$D259&lt;400),"",IF(AND('201819 DATA'!M259="*",$D259&gt;=400),"*",IF($D259&gt;=400,ROUND('201819 DATA'!M259/$D259,2),"")))</f>
        <v>0.39</v>
      </c>
      <c r="W259" s="312">
        <f>IF(OR($D259="*",$D259&lt;400),"",IF(AND('201819 DATA'!N259="*",$D259&gt;=400),"*",IF($D259&gt;=400,ROUND('201819 DATA'!N259/$D259,2),"")))</f>
        <v>0.2</v>
      </c>
      <c r="X259" s="312">
        <f>IF(OR($D259="*",$D259&lt;400),"",IF(AND('201819 DATA'!O259="*",$D259&gt;=400),"*",IF($D259&gt;=400,ROUND('201819 DATA'!O259/$D259,2),"")))</f>
        <v>0.14000000000000001</v>
      </c>
      <c r="Y259" s="312">
        <f>IF(OR($D259="*",$D259&lt;400),"",IF(AND('201819 DATA'!P259="*",$D259&gt;=400),"*",IF($D259&gt;=400,ROUND('201819 DATA'!P259/$D259,2),"")))</f>
        <v>0.17</v>
      </c>
      <c r="Z259" s="312">
        <f>IF(OR($D259="*",$D259&lt;400),"",IF(AND('201819 DATA'!Q259="*",$D259&gt;=400),"*",IF($D259&gt;=400,ROUND('201819 DATA'!Q259/$D259,2),"")))</f>
        <v>0.08</v>
      </c>
      <c r="AA259" s="312">
        <f>IF(OR($D259="*",$D259&lt;400),"",IF(AND('201819 DATA'!R259="*",$D259&gt;=400),"*",IF($D259&gt;=400,ROUND('201819 DATA'!R259/$D259,2),"")))</f>
        <v>0.01</v>
      </c>
      <c r="AB259" s="312" t="str">
        <f>IF(OR($D259="*",$D259&lt;400),"",IF(AND('201819 DATA'!S259="*",$D259&gt;=400),"*",IF($D259&gt;=400,ROUND('201819 DATA'!S259/$D259,2),"")))</f>
        <v>*</v>
      </c>
      <c r="AC259" s="312" t="str">
        <f>IF(OR($D259="*",$D259&lt;400),"",IF(AND('201819 DATA'!T259="*",$D259&gt;=400),"*",IF($D259&gt;=400,ROUND('201819 DATA'!T259/$D259,2),"")))</f>
        <v>*</v>
      </c>
      <c r="AD259" s="289">
        <f>IF(OR($C259="*",$C259&lt;400),"",IF(AND('201819 DATA'!BC259="*",$C259&gt;=400),"*",IF($C259&gt;=400,ROUND('201819 DATA'!BC259/$C259,2),"")))</f>
        <v>0</v>
      </c>
      <c r="AE259" s="289" t="str">
        <f>IF(OR($C259="*",$C259&lt;400),"",IF(AND('201819 DATA'!BD259="*",$C259&gt;=400),"*",IF($C259&gt;=400,ROUND('201819 DATA'!BD259/$C259,2),"")))</f>
        <v>*</v>
      </c>
      <c r="AF259" s="289">
        <f>IF(OR($C259="*",$C259&lt;400),"",IF(AND('201819 DATA'!BE259="*",$C259&gt;=400),"*",IF($C259&gt;=400,ROUND('201819 DATA'!BE259/$C259,2),"")))</f>
        <v>0</v>
      </c>
      <c r="AG259" s="289">
        <f>IF(OR($C259="*",$C259&lt;400),"",IF(AND('201819 DATA'!BF259="*",$C259&gt;=400),"*",IF($C259&gt;=400,ROUND('201819 DATA'!BF259/$C259,2),"")))</f>
        <v>0</v>
      </c>
      <c r="AH259" s="289">
        <f>IF(OR($C259="*",$C259&lt;400),"",IF(AND('201819 DATA'!BG259="*",$C259&gt;=400),"*",IF($C259&gt;=400,ROUND('201819 DATA'!BG259/$C259,2),"")))</f>
        <v>0</v>
      </c>
      <c r="AI259" s="289">
        <f>IF(OR($C259="*",$C259&lt;400),"",IF(AND('201819 DATA'!BH259="*",$C259&gt;=400),"*",IF($C259&gt;=400,ROUND('201819 DATA'!BH259/$C259,2),"")))</f>
        <v>7.0000000000000007E-2</v>
      </c>
      <c r="AJ259" s="289">
        <f>IF(OR($C259="*",$C259&lt;400),"",IF(AND('201819 DATA'!BI259="*",$C259&gt;=400),"*",IF($C259&gt;=400,ROUND('201819 DATA'!BI259/$C259,2),"")))</f>
        <v>0.55000000000000004</v>
      </c>
      <c r="AK259" s="289">
        <f>IF(OR($C259="*",$C259&lt;400),"",IF(AND('201819 DATA'!BJ259="*",$C259&gt;=400),"*",IF($C259&gt;=400,ROUND('201819 DATA'!BJ259/$C259,2),"")))</f>
        <v>0</v>
      </c>
      <c r="AL259" s="289">
        <f>IF(OR($C259="*",$C259&lt;400),"",IF(AND('201819 DATA'!BK259="*",$C259&gt;=400),"*",IF($C259&gt;=400,ROUND('201819 DATA'!BK259/$C259,2),"")))</f>
        <v>0</v>
      </c>
      <c r="AM259" s="289">
        <f>IF(OR($C259="*",$C259&lt;400),"",IF(AND('201819 DATA'!BL259="*",$C259&gt;=400),"*",IF($C259&gt;=400,ROUND('201819 DATA'!BL259/$C259,2),"")))</f>
        <v>0</v>
      </c>
      <c r="AN259" s="289">
        <f>IF(OR($C259="*",$C259&lt;400),"",IF(AND('201819 DATA'!BM259="*",$C259&gt;=400),"*",IF($C259&gt;=400,ROUND('201819 DATA'!BM259/$C259,2),"")))</f>
        <v>0.03</v>
      </c>
      <c r="AO259" s="289" t="str">
        <f>IF(OR($C259="*",$C259&lt;400),"",IF(AND('201819 DATA'!BN259="*",$C259&gt;=400),"*",IF($C259&gt;=400,ROUND('201819 DATA'!BN259/$C259,2),"")))</f>
        <v>*</v>
      </c>
      <c r="AP259" s="289">
        <f>IF(OR($C259="*",$C259&lt;400),"",IF(AND('201819 DATA'!BO259="*",$C259&gt;=400),"*",IF($C259&gt;=400,ROUND('201819 DATA'!BO259/$C259,2),"")))</f>
        <v>0.34</v>
      </c>
      <c r="AQ259" s="289">
        <f>IF(OR($C259="*",$C259&lt;400),"",IF(AND('201819 DATA'!BP259="*",$C259&gt;=400),"*",IF($C259&gt;=400,ROUND('201819 DATA'!BP259/$C259,2),"")))</f>
        <v>0</v>
      </c>
      <c r="AR259" s="289">
        <f>IF(OR($C259="*",$C259&lt;400),"",IF(AND('201819 DATA'!BQ259="*",$C259&gt;=400),"*",IF($C259&gt;=400,ROUND('201819 DATA'!BQ259/$C259,2),"")))</f>
        <v>0</v>
      </c>
      <c r="AS259" s="289">
        <f>IF(OR($C259="*",$C259&lt;400),"",IF(AND('201819 DATA'!BR259="*",$C259&gt;=400),"*",IF($C259&gt;=400,ROUND('201819 DATA'!BR259/$C259,2),"")))</f>
        <v>0</v>
      </c>
      <c r="AT259" s="289">
        <f>IF(OR($C259="*",$C259&lt;400),"",IF(AND('201819 DATA'!BS259="*",$C259&gt;=400),"*",IF($C259&gt;=400,ROUND('201819 DATA'!BS259/$C259,2),"")))</f>
        <v>0</v>
      </c>
      <c r="AU259" s="289">
        <f>IF(OR($C259="*",$C259&lt;400),"",IF(AND('201819 DATA'!BT259="*",$C259&gt;=400),"*",IF($C259&gt;=400,ROUND('201819 DATA'!BT259/$C259,2),"")))</f>
        <v>0</v>
      </c>
      <c r="AV259" s="289">
        <f>IF(OR($C259="*",$C259&lt;400),"",IF(AND('201819 DATA'!BU259="*",$C259&gt;=400),"*",IF($C259&gt;=400,ROUND('201819 DATA'!BU259/$C259,2),"")))</f>
        <v>0.01</v>
      </c>
      <c r="AW259" s="289">
        <f>IF(OR($C259="*",$C259&lt;400),"",IF(AND('201819 DATA'!BV259="*",$C259&gt;=400),"*",IF($C259&gt;=400,ROUND('201819 DATA'!BV259/$C259,2),"")))</f>
        <v>0</v>
      </c>
      <c r="AX259" s="289" t="str">
        <f>IF(OR($C259="*",$C259&lt;400),"",IF(AND('201819 DATA'!BW259="*",$C259&gt;=400),"*",IF($C259&gt;=400,ROUND('201819 DATA'!BW259/$C259,2),"")))</f>
        <v>*</v>
      </c>
    </row>
    <row r="260" spans="1:50" x14ac:dyDescent="0.2">
      <c r="A260" s="13" t="s">
        <v>282</v>
      </c>
      <c r="B260" s="287">
        <f>'201819 DATA'!B260</f>
        <v>880</v>
      </c>
      <c r="C260" s="288">
        <f>'201819 DATA'!C260</f>
        <v>880</v>
      </c>
      <c r="D260" s="293">
        <f>'201819 DATA'!FN260</f>
        <v>880</v>
      </c>
      <c r="G260" s="295">
        <f t="shared" si="3"/>
        <v>1</v>
      </c>
      <c r="H260" s="289">
        <f>IF(OR($C260="*",$C260&lt;400),"",IF(AND('201819 DATA'!F260="*",$C260&gt;=400),"*",IF($C260&gt;=400,ROUND('201819 DATA'!F260/$C260,2),"")))</f>
        <v>0</v>
      </c>
      <c r="I260" s="296">
        <f>IF(OR($B260="*",$B260&lt;400),"",IF(AND('201819 DATA'!Y260="*",$B260&gt;=400),"*",IF($B260&gt;=400,ROUND('201819 DATA'!Y260/$B260,2),"")))</f>
        <v>0</v>
      </c>
      <c r="J260" s="296">
        <f>IF(OR($B260="*",$B260&lt;400),"",IF(AND('201819 DATA'!Z260="*",$B260&gt;=400),"*",IF($B260&gt;=400,ROUND('201819 DATA'!Z260/$B260,2),"")))</f>
        <v>0.06</v>
      </c>
      <c r="K260" s="296">
        <f>IF(OR($B260="*",$B260&lt;400),"",IF(AND('201819 DATA'!AA260="*",$B260&gt;=400),"*",IF($B260&gt;=400,ROUND('201819 DATA'!AA260/$B260,2),"")))</f>
        <v>0.1</v>
      </c>
      <c r="L260" s="296">
        <f>IF(OR($B260="*",$B260&lt;400),"",IF(AND('201819 DATA'!AB260="*",$B260&gt;=400),"*",IF($B260&gt;=400,ROUND('201819 DATA'!AB260/$B260,2),"")))</f>
        <v>0.27</v>
      </c>
      <c r="M260" s="296">
        <f>IF(OR($B260="*",$B260&lt;400),"",IF(AND('201819 DATA'!AC260="*",$B260&gt;=400),"*",IF($B260&gt;=400,ROUND('201819 DATA'!AC260/$B260,2),"")))</f>
        <v>0.37</v>
      </c>
      <c r="N260" s="296">
        <f>IF(OR($B260="*",$B260&lt;400),"",IF(AND('201819 DATA'!AD260="*",$B260&gt;=400),"*",IF($B260&gt;=400,ROUND('201819 DATA'!AD260/$B260,2),"")))</f>
        <v>0.2</v>
      </c>
      <c r="O260" s="296" t="str">
        <f>IF(OR($B260="*",$B260&lt;400),"",IF(AND('201819 DATA'!AE260="*",$B260&gt;=400),"*",IF($B260&gt;=400,ROUND('201819 DATA'!AE260/$B260,2),"")))</f>
        <v>*</v>
      </c>
      <c r="P260" s="297"/>
      <c r="Q260" s="296">
        <f>IF(OR($B260="*",$B260&lt;400),"",IF(AND('201819 DATA'!FL260="*",$B260&gt;=400),"*",IF($B260&gt;=400,ROUND('201819 DATA'!FL260/$B260,2),"")))</f>
        <v>0.98</v>
      </c>
      <c r="R260" s="289">
        <f>IF(OR($C260="*",$C260&lt;400),"",IF(AND('201819 DATA'!F260="*",$C260&gt;=400),"*",IF($C260&gt;=400,ROUND('201819 DATA'!F260/$C260,2),"")))</f>
        <v>0</v>
      </c>
      <c r="S260" s="289">
        <f>IF(OR($C260="*",$C260&lt;400),"",IF(AND('201819 DATA'!G260="*",$C260&gt;=400),"*",IF($C260&gt;=400,ROUND('201819 DATA'!G260/$C260,2),"")))</f>
        <v>0</v>
      </c>
      <c r="T260" s="289">
        <f>IF(OR($C260="*",$C260&lt;400),"",IF(AND('201819 DATA'!H260="*",$C260&gt;=400),"*",IF($C260&gt;=400,ROUND('201819 DATA'!H260/$C260,2),"")))</f>
        <v>1</v>
      </c>
      <c r="U260" s="289">
        <f>IF(OR($C260="*",$C260&lt;400),"",IF(AND('201819 DATA'!FM260="*",$C260&gt;=400),"*",IF($C260&gt;=400,ROUND('201819 DATA'!FM260/$C260,2),"")))</f>
        <v>0</v>
      </c>
      <c r="V260" s="312">
        <f>IF(OR($D260="*",$D260&lt;400),"",IF(AND('201819 DATA'!M260="*",$D260&gt;=400),"*",IF($D260&gt;=400,ROUND('201819 DATA'!M260/$D260,2),"")))</f>
        <v>0.16</v>
      </c>
      <c r="W260" s="312">
        <f>IF(OR($D260="*",$D260&lt;400),"",IF(AND('201819 DATA'!N260="*",$D260&gt;=400),"*",IF($D260&gt;=400,ROUND('201819 DATA'!N260/$D260,2),"")))</f>
        <v>0.35</v>
      </c>
      <c r="X260" s="312">
        <f>IF(OR($D260="*",$D260&lt;400),"",IF(AND('201819 DATA'!O260="*",$D260&gt;=400),"*",IF($D260&gt;=400,ROUND('201819 DATA'!O260/$D260,2),"")))</f>
        <v>0.24</v>
      </c>
      <c r="Y260" s="312">
        <f>IF(OR($D260="*",$D260&lt;400),"",IF(AND('201819 DATA'!P260="*",$D260&gt;=400),"*",IF($D260&gt;=400,ROUND('201819 DATA'!P260/$D260,2),"")))</f>
        <v>0.22</v>
      </c>
      <c r="Z260" s="312">
        <f>IF(OR($D260="*",$D260&lt;400),"",IF(AND('201819 DATA'!Q260="*",$D260&gt;=400),"*",IF($D260&gt;=400,ROUND('201819 DATA'!Q260/$D260,2),"")))</f>
        <v>0.02</v>
      </c>
      <c r="AA260" s="312" t="str">
        <f>IF(OR($D260="*",$D260&lt;400),"",IF(AND('201819 DATA'!R260="*",$D260&gt;=400),"*",IF($D260&gt;=400,ROUND('201819 DATA'!R260/$D260,2),"")))</f>
        <v>*</v>
      </c>
      <c r="AB260" s="312" t="str">
        <f>IF(OR($D260="*",$D260&lt;400),"",IF(AND('201819 DATA'!S260="*",$D260&gt;=400),"*",IF($D260&gt;=400,ROUND('201819 DATA'!S260/$D260,2),"")))</f>
        <v>*</v>
      </c>
      <c r="AC260" s="312" t="str">
        <f>IF(OR($D260="*",$D260&lt;400),"",IF(AND('201819 DATA'!T260="*",$D260&gt;=400),"*",IF($D260&gt;=400,ROUND('201819 DATA'!T260/$D260,2),"")))</f>
        <v>*</v>
      </c>
      <c r="AD260" s="289">
        <f>IF(OR($C260="*",$C260&lt;400),"",IF(AND('201819 DATA'!BC260="*",$C260&gt;=400),"*",IF($C260&gt;=400,ROUND('201819 DATA'!BC260/$C260,2),"")))</f>
        <v>0</v>
      </c>
      <c r="AE260" s="289" t="str">
        <f>IF(OR($C260="*",$C260&lt;400),"",IF(AND('201819 DATA'!BD260="*",$C260&gt;=400),"*",IF($C260&gt;=400,ROUND('201819 DATA'!BD260/$C260,2),"")))</f>
        <v>*</v>
      </c>
      <c r="AF260" s="289">
        <f>IF(OR($C260="*",$C260&lt;400),"",IF(AND('201819 DATA'!BE260="*",$C260&gt;=400),"*",IF($C260&gt;=400,ROUND('201819 DATA'!BE260/$C260,2),"")))</f>
        <v>0</v>
      </c>
      <c r="AG260" s="289">
        <f>IF(OR($C260="*",$C260&lt;400),"",IF(AND('201819 DATA'!BF260="*",$C260&gt;=400),"*",IF($C260&gt;=400,ROUND('201819 DATA'!BF260/$C260,2),"")))</f>
        <v>0</v>
      </c>
      <c r="AH260" s="289">
        <f>IF(OR($C260="*",$C260&lt;400),"",IF(AND('201819 DATA'!BG260="*",$C260&gt;=400),"*",IF($C260&gt;=400,ROUND('201819 DATA'!BG260/$C260,2),"")))</f>
        <v>0</v>
      </c>
      <c r="AI260" s="289">
        <f>IF(OR($C260="*",$C260&lt;400),"",IF(AND('201819 DATA'!BH260="*",$C260&gt;=400),"*",IF($C260&gt;=400,ROUND('201819 DATA'!BH260/$C260,2),"")))</f>
        <v>0.17</v>
      </c>
      <c r="AJ260" s="289">
        <f>IF(OR($C260="*",$C260&lt;400),"",IF(AND('201819 DATA'!BI260="*",$C260&gt;=400),"*",IF($C260&gt;=400,ROUND('201819 DATA'!BI260/$C260,2),"")))</f>
        <v>0</v>
      </c>
      <c r="AK260" s="289" t="str">
        <f>IF(OR($C260="*",$C260&lt;400),"",IF(AND('201819 DATA'!BJ260="*",$C260&gt;=400),"*",IF($C260&gt;=400,ROUND('201819 DATA'!BJ260/$C260,2),"")))</f>
        <v>*</v>
      </c>
      <c r="AL260" s="289">
        <f>IF(OR($C260="*",$C260&lt;400),"",IF(AND('201819 DATA'!BK260="*",$C260&gt;=400),"*",IF($C260&gt;=400,ROUND('201819 DATA'!BK260/$C260,2),"")))</f>
        <v>0</v>
      </c>
      <c r="AM260" s="289">
        <f>IF(OR($C260="*",$C260&lt;400),"",IF(AND('201819 DATA'!BL260="*",$C260&gt;=400),"*",IF($C260&gt;=400,ROUND('201819 DATA'!BL260/$C260,2),"")))</f>
        <v>0.09</v>
      </c>
      <c r="AN260" s="289">
        <f>IF(OR($C260="*",$C260&lt;400),"",IF(AND('201819 DATA'!BM260="*",$C260&gt;=400),"*",IF($C260&gt;=400,ROUND('201819 DATA'!BM260/$C260,2),"")))</f>
        <v>0.09</v>
      </c>
      <c r="AO260" s="289" t="str">
        <f>IF(OR($C260="*",$C260&lt;400),"",IF(AND('201819 DATA'!BN260="*",$C260&gt;=400),"*",IF($C260&gt;=400,ROUND('201819 DATA'!BN260/$C260,2),"")))</f>
        <v>*</v>
      </c>
      <c r="AP260" s="289">
        <f>IF(OR($C260="*",$C260&lt;400),"",IF(AND('201819 DATA'!BO260="*",$C260&gt;=400),"*",IF($C260&gt;=400,ROUND('201819 DATA'!BO260/$C260,2),"")))</f>
        <v>0.6</v>
      </c>
      <c r="AQ260" s="289">
        <f>IF(OR($C260="*",$C260&lt;400),"",IF(AND('201819 DATA'!BP260="*",$C260&gt;=400),"*",IF($C260&gt;=400,ROUND('201819 DATA'!BP260/$C260,2),"")))</f>
        <v>0.02</v>
      </c>
      <c r="AR260" s="289">
        <f>IF(OR($C260="*",$C260&lt;400),"",IF(AND('201819 DATA'!BQ260="*",$C260&gt;=400),"*",IF($C260&gt;=400,ROUND('201819 DATA'!BQ260/$C260,2),"")))</f>
        <v>0</v>
      </c>
      <c r="AS260" s="289">
        <f>IF(OR($C260="*",$C260&lt;400),"",IF(AND('201819 DATA'!BR260="*",$C260&gt;=400),"*",IF($C260&gt;=400,ROUND('201819 DATA'!BR260/$C260,2),"")))</f>
        <v>0</v>
      </c>
      <c r="AT260" s="289">
        <f>IF(OR($C260="*",$C260&lt;400),"",IF(AND('201819 DATA'!BS260="*",$C260&gt;=400),"*",IF($C260&gt;=400,ROUND('201819 DATA'!BS260/$C260,2),"")))</f>
        <v>0</v>
      </c>
      <c r="AU260" s="289" t="str">
        <f>IF(OR($C260="*",$C260&lt;400),"",IF(AND('201819 DATA'!BT260="*",$C260&gt;=400),"*",IF($C260&gt;=400,ROUND('201819 DATA'!BT260/$C260,2),"")))</f>
        <v>*</v>
      </c>
      <c r="AV260" s="289">
        <f>IF(OR($C260="*",$C260&lt;400),"",IF(AND('201819 DATA'!BU260="*",$C260&gt;=400),"*",IF($C260&gt;=400,ROUND('201819 DATA'!BU260/$C260,2),"")))</f>
        <v>0.01</v>
      </c>
      <c r="AW260" s="289">
        <f>IF(OR($C260="*",$C260&lt;400),"",IF(AND('201819 DATA'!BV260="*",$C260&gt;=400),"*",IF($C260&gt;=400,ROUND('201819 DATA'!BV260/$C260,2),"")))</f>
        <v>0</v>
      </c>
      <c r="AX260" s="289" t="str">
        <f>IF(OR($C260="*",$C260&lt;400),"",IF(AND('201819 DATA'!BW260="*",$C260&gt;=400),"*",IF($C260&gt;=400,ROUND('201819 DATA'!BW260/$C260,2),"")))</f>
        <v>*</v>
      </c>
    </row>
    <row r="261" spans="1:50" x14ac:dyDescent="0.2">
      <c r="A261" s="13" t="s">
        <v>281</v>
      </c>
      <c r="B261" s="287">
        <f>'201819 DATA'!B261</f>
        <v>3790</v>
      </c>
      <c r="C261" s="288">
        <f>'201819 DATA'!C261</f>
        <v>3790</v>
      </c>
      <c r="D261" s="293">
        <f>'201819 DATA'!FN261</f>
        <v>3780</v>
      </c>
      <c r="G261" s="295">
        <f t="shared" si="3"/>
        <v>1</v>
      </c>
      <c r="H261" s="289">
        <f>IF(OR($C261="*",$C261&lt;400),"",IF(AND('201819 DATA'!F261="*",$C261&gt;=400),"*",IF($C261&gt;=400,ROUND('201819 DATA'!F261/$C261,2),"")))</f>
        <v>0</v>
      </c>
      <c r="I261" s="296">
        <f>IF(OR($B261="*",$B261&lt;400),"",IF(AND('201819 DATA'!Y261="*",$B261&gt;=400),"*",IF($B261&gt;=400,ROUND('201819 DATA'!Y261/$B261,2),"")))</f>
        <v>0</v>
      </c>
      <c r="J261" s="296">
        <f>IF(OR($B261="*",$B261&lt;400),"",IF(AND('201819 DATA'!Z261="*",$B261&gt;=400),"*",IF($B261&gt;=400,ROUND('201819 DATA'!Z261/$B261,2),"")))</f>
        <v>0.02</v>
      </c>
      <c r="K261" s="296">
        <f>IF(OR($B261="*",$B261&lt;400),"",IF(AND('201819 DATA'!AA261="*",$B261&gt;=400),"*",IF($B261&gt;=400,ROUND('201819 DATA'!AA261/$B261,2),"")))</f>
        <v>0.04</v>
      </c>
      <c r="L261" s="296">
        <f>IF(OR($B261="*",$B261&lt;400),"",IF(AND('201819 DATA'!AB261="*",$B261&gt;=400),"*",IF($B261&gt;=400,ROUND('201819 DATA'!AB261/$B261,2),"")))</f>
        <v>0.15</v>
      </c>
      <c r="M261" s="296">
        <f>IF(OR($B261="*",$B261&lt;400),"",IF(AND('201819 DATA'!AC261="*",$B261&gt;=400),"*",IF($B261&gt;=400,ROUND('201819 DATA'!AC261/$B261,2),"")))</f>
        <v>0.42</v>
      </c>
      <c r="N261" s="296">
        <f>IF(OR($B261="*",$B261&lt;400),"",IF(AND('201819 DATA'!AD261="*",$B261&gt;=400),"*",IF($B261&gt;=400,ROUND('201819 DATA'!AD261/$B261,2),"")))</f>
        <v>0.35</v>
      </c>
      <c r="O261" s="296">
        <f>IF(OR($B261="*",$B261&lt;400),"",IF(AND('201819 DATA'!AE261="*",$B261&gt;=400),"*",IF($B261&gt;=400,ROUND('201819 DATA'!AE261/$B261,2),"")))</f>
        <v>0.01</v>
      </c>
      <c r="P261" s="297"/>
      <c r="Q261" s="296">
        <f>IF(OR($B261="*",$B261&lt;400),"",IF(AND('201819 DATA'!FL261="*",$B261&gt;=400),"*",IF($B261&gt;=400,ROUND('201819 DATA'!FL261/$B261,2),"")))</f>
        <v>0.98</v>
      </c>
      <c r="R261" s="289">
        <f>IF(OR($C261="*",$C261&lt;400),"",IF(AND('201819 DATA'!F261="*",$C261&gt;=400),"*",IF($C261&gt;=400,ROUND('201819 DATA'!F261/$C261,2),"")))</f>
        <v>0</v>
      </c>
      <c r="S261" s="289">
        <f>IF(OR($C261="*",$C261&lt;400),"",IF(AND('201819 DATA'!G261="*",$C261&gt;=400),"*",IF($C261&gt;=400,ROUND('201819 DATA'!G261/$C261,2),"")))</f>
        <v>0</v>
      </c>
      <c r="T261" s="289">
        <f>IF(OR($C261="*",$C261&lt;400),"",IF(AND('201819 DATA'!H261="*",$C261&gt;=400),"*",IF($C261&gt;=400,ROUND('201819 DATA'!H261/$C261,2),"")))</f>
        <v>1</v>
      </c>
      <c r="U261" s="289">
        <f>IF(OR($C261="*",$C261&lt;400),"",IF(AND('201819 DATA'!FM261="*",$C261&gt;=400),"*",IF($C261&gt;=400,ROUND('201819 DATA'!FM261/$C261,2),"")))</f>
        <v>0</v>
      </c>
      <c r="V261" s="312">
        <f>IF(OR($D261="*",$D261&lt;400),"",IF(AND('201819 DATA'!M261="*",$D261&gt;=400),"*",IF($D261&gt;=400,ROUND('201819 DATA'!M261/$D261,2),"")))</f>
        <v>0.24</v>
      </c>
      <c r="W261" s="312">
        <f>IF(OR($D261="*",$D261&lt;400),"",IF(AND('201819 DATA'!N261="*",$D261&gt;=400),"*",IF($D261&gt;=400,ROUND('201819 DATA'!N261/$D261,2),"")))</f>
        <v>0.43</v>
      </c>
      <c r="X261" s="312">
        <f>IF(OR($D261="*",$D261&lt;400),"",IF(AND('201819 DATA'!O261="*",$D261&gt;=400),"*",IF($D261&gt;=400,ROUND('201819 DATA'!O261/$D261,2),"")))</f>
        <v>0.24</v>
      </c>
      <c r="Y261" s="312">
        <f>IF(OR($D261="*",$D261&lt;400),"",IF(AND('201819 DATA'!P261="*",$D261&gt;=400),"*",IF($D261&gt;=400,ROUND('201819 DATA'!P261/$D261,2),"")))</f>
        <v>7.0000000000000007E-2</v>
      </c>
      <c r="Z261" s="312">
        <f>IF(OR($D261="*",$D261&lt;400),"",IF(AND('201819 DATA'!Q261="*",$D261&gt;=400),"*",IF($D261&gt;=400,ROUND('201819 DATA'!Q261/$D261,2),"")))</f>
        <v>0.01</v>
      </c>
      <c r="AA261" s="312">
        <f>IF(OR($D261="*",$D261&lt;400),"",IF(AND('201819 DATA'!R261="*",$D261&gt;=400),"*",IF($D261&gt;=400,ROUND('201819 DATA'!R261/$D261,2),"")))</f>
        <v>0</v>
      </c>
      <c r="AB261" s="312" t="str">
        <f>IF(OR($D261="*",$D261&lt;400),"",IF(AND('201819 DATA'!S261="*",$D261&gt;=400),"*",IF($D261&gt;=400,ROUND('201819 DATA'!S261/$D261,2),"")))</f>
        <v>*</v>
      </c>
      <c r="AC261" s="312" t="str">
        <f>IF(OR($D261="*",$D261&lt;400),"",IF(AND('201819 DATA'!T261="*",$D261&gt;=400),"*",IF($D261&gt;=400,ROUND('201819 DATA'!T261/$D261,2),"")))</f>
        <v>*</v>
      </c>
      <c r="AD261" s="289">
        <f>IF(OR($C261="*",$C261&lt;400),"",IF(AND('201819 DATA'!BC261="*",$C261&gt;=400),"*",IF($C261&gt;=400,ROUND('201819 DATA'!BC261/$C261,2),"")))</f>
        <v>0</v>
      </c>
      <c r="AE261" s="289">
        <f>IF(OR($C261="*",$C261&lt;400),"",IF(AND('201819 DATA'!BD261="*",$C261&gt;=400),"*",IF($C261&gt;=400,ROUND('201819 DATA'!BD261/$C261,2),"")))</f>
        <v>0</v>
      </c>
      <c r="AF261" s="289">
        <f>IF(OR($C261="*",$C261&lt;400),"",IF(AND('201819 DATA'!BE261="*",$C261&gt;=400),"*",IF($C261&gt;=400,ROUND('201819 DATA'!BE261/$C261,2),"")))</f>
        <v>0</v>
      </c>
      <c r="AG261" s="289" t="str">
        <f>IF(OR($C261="*",$C261&lt;400),"",IF(AND('201819 DATA'!BF261="*",$C261&gt;=400),"*",IF($C261&gt;=400,ROUND('201819 DATA'!BF261/$C261,2),"")))</f>
        <v>*</v>
      </c>
      <c r="AH261" s="289" t="str">
        <f>IF(OR($C261="*",$C261&lt;400),"",IF(AND('201819 DATA'!BG261="*",$C261&gt;=400),"*",IF($C261&gt;=400,ROUND('201819 DATA'!BG261/$C261,2),"")))</f>
        <v>*</v>
      </c>
      <c r="AI261" s="289">
        <f>IF(OR($C261="*",$C261&lt;400),"",IF(AND('201819 DATA'!BH261="*",$C261&gt;=400),"*",IF($C261&gt;=400,ROUND('201819 DATA'!BH261/$C261,2),"")))</f>
        <v>0.02</v>
      </c>
      <c r="AJ261" s="289">
        <f>IF(OR($C261="*",$C261&lt;400),"",IF(AND('201819 DATA'!BI261="*",$C261&gt;=400),"*",IF($C261&gt;=400,ROUND('201819 DATA'!BI261/$C261,2),"")))</f>
        <v>0.59</v>
      </c>
      <c r="AK261" s="289">
        <f>IF(OR($C261="*",$C261&lt;400),"",IF(AND('201819 DATA'!BJ261="*",$C261&gt;=400),"*",IF($C261&gt;=400,ROUND('201819 DATA'!BJ261/$C261,2),"")))</f>
        <v>0</v>
      </c>
      <c r="AL261" s="289" t="str">
        <f>IF(OR($C261="*",$C261&lt;400),"",IF(AND('201819 DATA'!BK261="*",$C261&gt;=400),"*",IF($C261&gt;=400,ROUND('201819 DATA'!BK261/$C261,2),"")))</f>
        <v>*</v>
      </c>
      <c r="AM261" s="289">
        <f>IF(OR($C261="*",$C261&lt;400),"",IF(AND('201819 DATA'!BL261="*",$C261&gt;=400),"*",IF($C261&gt;=400,ROUND('201819 DATA'!BL261/$C261,2),"")))</f>
        <v>0</v>
      </c>
      <c r="AN261" s="289">
        <f>IF(OR($C261="*",$C261&lt;400),"",IF(AND('201819 DATA'!BM261="*",$C261&gt;=400),"*",IF($C261&gt;=400,ROUND('201819 DATA'!BM261/$C261,2),"")))</f>
        <v>0.05</v>
      </c>
      <c r="AO261" s="289" t="str">
        <f>IF(OR($C261="*",$C261&lt;400),"",IF(AND('201819 DATA'!BN261="*",$C261&gt;=400),"*",IF($C261&gt;=400,ROUND('201819 DATA'!BN261/$C261,2),"")))</f>
        <v>*</v>
      </c>
      <c r="AP261" s="289">
        <f>IF(OR($C261="*",$C261&lt;400),"",IF(AND('201819 DATA'!BO261="*",$C261&gt;=400),"*",IF($C261&gt;=400,ROUND('201819 DATA'!BO261/$C261,2),"")))</f>
        <v>0.32</v>
      </c>
      <c r="AQ261" s="289">
        <f>IF(OR($C261="*",$C261&lt;400),"",IF(AND('201819 DATA'!BP261="*",$C261&gt;=400),"*",IF($C261&gt;=400,ROUND('201819 DATA'!BP261/$C261,2),"")))</f>
        <v>0</v>
      </c>
      <c r="AR261" s="289">
        <f>IF(OR($C261="*",$C261&lt;400),"",IF(AND('201819 DATA'!BQ261="*",$C261&gt;=400),"*",IF($C261&gt;=400,ROUND('201819 DATA'!BQ261/$C261,2),"")))</f>
        <v>0</v>
      </c>
      <c r="AS261" s="289">
        <f>IF(OR($C261="*",$C261&lt;400),"",IF(AND('201819 DATA'!BR261="*",$C261&gt;=400),"*",IF($C261&gt;=400,ROUND('201819 DATA'!BR261/$C261,2),"")))</f>
        <v>0</v>
      </c>
      <c r="AT261" s="289" t="str">
        <f>IF(OR($C261="*",$C261&lt;400),"",IF(AND('201819 DATA'!BS261="*",$C261&gt;=400),"*",IF($C261&gt;=400,ROUND('201819 DATA'!BS261/$C261,2),"")))</f>
        <v>*</v>
      </c>
      <c r="AU261" s="289" t="str">
        <f>IF(OR($C261="*",$C261&lt;400),"",IF(AND('201819 DATA'!BT261="*",$C261&gt;=400),"*",IF($C261&gt;=400,ROUND('201819 DATA'!BT261/$C261,2),"")))</f>
        <v>*</v>
      </c>
      <c r="AV261" s="289">
        <f>IF(OR($C261="*",$C261&lt;400),"",IF(AND('201819 DATA'!BU261="*",$C261&gt;=400),"*",IF($C261&gt;=400,ROUND('201819 DATA'!BU261/$C261,2),"")))</f>
        <v>0.01</v>
      </c>
      <c r="AW261" s="289">
        <f>IF(OR($C261="*",$C261&lt;400),"",IF(AND('201819 DATA'!BV261="*",$C261&gt;=400),"*",IF($C261&gt;=400,ROUND('201819 DATA'!BV261/$C261,2),"")))</f>
        <v>0</v>
      </c>
      <c r="AX261" s="289" t="str">
        <f>IF(OR($C261="*",$C261&lt;400),"",IF(AND('201819 DATA'!BW261="*",$C261&gt;=400),"*",IF($C261&gt;=400,ROUND('201819 DATA'!BW261/$C261,2),"")))</f>
        <v>*</v>
      </c>
    </row>
    <row r="262" spans="1:50" x14ac:dyDescent="0.2">
      <c r="A262" s="13" t="s">
        <v>269</v>
      </c>
      <c r="B262" s="287">
        <f>'201819 DATA'!B262</f>
        <v>665</v>
      </c>
      <c r="C262" s="288">
        <f>'201819 DATA'!C262</f>
        <v>665</v>
      </c>
      <c r="D262" s="293">
        <f>'201819 DATA'!FN262</f>
        <v>655</v>
      </c>
      <c r="G262" s="295">
        <f t="shared" ref="G262:G325" si="4">IF(OR($B262="*",$B262&lt;400),"",IF(AND($C262="*",$B262&gt;=400),"*",IF($B262&gt;=400,ROUND($C262/$B262,2),"")))</f>
        <v>1</v>
      </c>
      <c r="H262" s="289">
        <f>IF(OR($C262="*",$C262&lt;400),"",IF(AND('201819 DATA'!F262="*",$C262&gt;=400),"*",IF($C262&gt;=400,ROUND('201819 DATA'!F262/$C262,2),"")))</f>
        <v>0</v>
      </c>
      <c r="I262" s="296">
        <f>IF(OR($B262="*",$B262&lt;400),"",IF(AND('201819 DATA'!Y262="*",$B262&gt;=400),"*",IF($B262&gt;=400,ROUND('201819 DATA'!Y262/$B262,2),"")))</f>
        <v>0</v>
      </c>
      <c r="J262" s="296">
        <f>IF(OR($B262="*",$B262&lt;400),"",IF(AND('201819 DATA'!Z262="*",$B262&gt;=400),"*",IF($B262&gt;=400,ROUND('201819 DATA'!Z262/$B262,2),"")))</f>
        <v>0.05</v>
      </c>
      <c r="K262" s="296">
        <f>IF(OR($B262="*",$B262&lt;400),"",IF(AND('201819 DATA'!AA262="*",$B262&gt;=400),"*",IF($B262&gt;=400,ROUND('201819 DATA'!AA262/$B262,2),"")))</f>
        <v>0.15</v>
      </c>
      <c r="L262" s="296">
        <f>IF(OR($B262="*",$B262&lt;400),"",IF(AND('201819 DATA'!AB262="*",$B262&gt;=400),"*",IF($B262&gt;=400,ROUND('201819 DATA'!AB262/$B262,2),"")))</f>
        <v>0.31</v>
      </c>
      <c r="M262" s="296">
        <f>IF(OR($B262="*",$B262&lt;400),"",IF(AND('201819 DATA'!AC262="*",$B262&gt;=400),"*",IF($B262&gt;=400,ROUND('201819 DATA'!AC262/$B262,2),"")))</f>
        <v>0.38</v>
      </c>
      <c r="N262" s="296">
        <f>IF(OR($B262="*",$B262&lt;400),"",IF(AND('201819 DATA'!AD262="*",$B262&gt;=400),"*",IF($B262&gt;=400,ROUND('201819 DATA'!AD262/$B262,2),"")))</f>
        <v>0.11</v>
      </c>
      <c r="O262" s="296">
        <f>IF(OR($B262="*",$B262&lt;400),"",IF(AND('201819 DATA'!AE262="*",$B262&gt;=400),"*",IF($B262&gt;=400,ROUND('201819 DATA'!AE262/$B262,2),"")))</f>
        <v>0</v>
      </c>
      <c r="P262" s="297"/>
      <c r="Q262" s="296">
        <f>IF(OR($B262="*",$B262&lt;400),"",IF(AND('201819 DATA'!FL262="*",$B262&gt;=400),"*",IF($B262&gt;=400,ROUND('201819 DATA'!FL262/$B262,2),"")))</f>
        <v>0.98</v>
      </c>
      <c r="R262" s="289">
        <f>IF(OR($C262="*",$C262&lt;400),"",IF(AND('201819 DATA'!F262="*",$C262&gt;=400),"*",IF($C262&gt;=400,ROUND('201819 DATA'!F262/$C262,2),"")))</f>
        <v>0</v>
      </c>
      <c r="S262" s="289">
        <f>IF(OR($C262="*",$C262&lt;400),"",IF(AND('201819 DATA'!G262="*",$C262&gt;=400),"*",IF($C262&gt;=400,ROUND('201819 DATA'!G262/$C262,2),"")))</f>
        <v>0</v>
      </c>
      <c r="T262" s="289">
        <f>IF(OR($C262="*",$C262&lt;400),"",IF(AND('201819 DATA'!H262="*",$C262&gt;=400),"*",IF($C262&gt;=400,ROUND('201819 DATA'!H262/$C262,2),"")))</f>
        <v>1</v>
      </c>
      <c r="U262" s="289">
        <f>IF(OR($C262="*",$C262&lt;400),"",IF(AND('201819 DATA'!FM262="*",$C262&gt;=400),"*",IF($C262&gt;=400,ROUND('201819 DATA'!FM262/$C262,2),"")))</f>
        <v>0</v>
      </c>
      <c r="V262" s="312">
        <f>IF(OR($D262="*",$D262&lt;400),"",IF(AND('201819 DATA'!M262="*",$D262&gt;=400),"*",IF($D262&gt;=400,ROUND('201819 DATA'!M262/$D262,2),"")))</f>
        <v>0.39</v>
      </c>
      <c r="W262" s="312">
        <f>IF(OR($D262="*",$D262&lt;400),"",IF(AND('201819 DATA'!N262="*",$D262&gt;=400),"*",IF($D262&gt;=400,ROUND('201819 DATA'!N262/$D262,2),"")))</f>
        <v>0.34</v>
      </c>
      <c r="X262" s="312">
        <f>IF(OR($D262="*",$D262&lt;400),"",IF(AND('201819 DATA'!O262="*",$D262&gt;=400),"*",IF($D262&gt;=400,ROUND('201819 DATA'!O262/$D262,2),"")))</f>
        <v>0.15</v>
      </c>
      <c r="Y262" s="312">
        <f>IF(OR($D262="*",$D262&lt;400),"",IF(AND('201819 DATA'!P262="*",$D262&gt;=400),"*",IF($D262&gt;=400,ROUND('201819 DATA'!P262/$D262,2),"")))</f>
        <v>0.08</v>
      </c>
      <c r="Z262" s="312">
        <f>IF(OR($D262="*",$D262&lt;400),"",IF(AND('201819 DATA'!Q262="*",$D262&gt;=400),"*",IF($D262&gt;=400,ROUND('201819 DATA'!Q262/$D262,2),"")))</f>
        <v>0.02</v>
      </c>
      <c r="AA262" s="312" t="str">
        <f>IF(OR($D262="*",$D262&lt;400),"",IF(AND('201819 DATA'!R262="*",$D262&gt;=400),"*",IF($D262&gt;=400,ROUND('201819 DATA'!R262/$D262,2),"")))</f>
        <v>*</v>
      </c>
      <c r="AB262" s="312" t="str">
        <f>IF(OR($D262="*",$D262&lt;400),"",IF(AND('201819 DATA'!S262="*",$D262&gt;=400),"*",IF($D262&gt;=400,ROUND('201819 DATA'!S262/$D262,2),"")))</f>
        <v>*</v>
      </c>
      <c r="AC262" s="312" t="str">
        <f>IF(OR($D262="*",$D262&lt;400),"",IF(AND('201819 DATA'!T262="*",$D262&gt;=400),"*",IF($D262&gt;=400,ROUND('201819 DATA'!T262/$D262,2),"")))</f>
        <v>*</v>
      </c>
      <c r="AD262" s="289">
        <f>IF(OR($C262="*",$C262&lt;400),"",IF(AND('201819 DATA'!BC262="*",$C262&gt;=400),"*",IF($C262&gt;=400,ROUND('201819 DATA'!BC262/$C262,2),"")))</f>
        <v>0</v>
      </c>
      <c r="AE262" s="289" t="str">
        <f>IF(OR($C262="*",$C262&lt;400),"",IF(AND('201819 DATA'!BD262="*",$C262&gt;=400),"*",IF($C262&gt;=400,ROUND('201819 DATA'!BD262/$C262,2),"")))</f>
        <v>*</v>
      </c>
      <c r="AF262" s="289">
        <f>IF(OR($C262="*",$C262&lt;400),"",IF(AND('201819 DATA'!BE262="*",$C262&gt;=400),"*",IF($C262&gt;=400,ROUND('201819 DATA'!BE262/$C262,2),"")))</f>
        <v>0</v>
      </c>
      <c r="AG262" s="289">
        <f>IF(OR($C262="*",$C262&lt;400),"",IF(AND('201819 DATA'!BF262="*",$C262&gt;=400),"*",IF($C262&gt;=400,ROUND('201819 DATA'!BF262/$C262,2),"")))</f>
        <v>0.17</v>
      </c>
      <c r="AH262" s="289">
        <f>IF(OR($C262="*",$C262&lt;400),"",IF(AND('201819 DATA'!BG262="*",$C262&gt;=400),"*",IF($C262&gt;=400,ROUND('201819 DATA'!BG262/$C262,2),"")))</f>
        <v>0</v>
      </c>
      <c r="AI262" s="289" t="str">
        <f>IF(OR($C262="*",$C262&lt;400),"",IF(AND('201819 DATA'!BH262="*",$C262&gt;=400),"*",IF($C262&gt;=400,ROUND('201819 DATA'!BH262/$C262,2),"")))</f>
        <v>*</v>
      </c>
      <c r="AJ262" s="289">
        <f>IF(OR($C262="*",$C262&lt;400),"",IF(AND('201819 DATA'!BI262="*",$C262&gt;=400),"*",IF($C262&gt;=400,ROUND('201819 DATA'!BI262/$C262,2),"")))</f>
        <v>0</v>
      </c>
      <c r="AK262" s="289">
        <f>IF(OR($C262="*",$C262&lt;400),"",IF(AND('201819 DATA'!BJ262="*",$C262&gt;=400),"*",IF($C262&gt;=400,ROUND('201819 DATA'!BJ262/$C262,2),"")))</f>
        <v>0</v>
      </c>
      <c r="AL262" s="289">
        <f>IF(OR($C262="*",$C262&lt;400),"",IF(AND('201819 DATA'!BK262="*",$C262&gt;=400),"*",IF($C262&gt;=400,ROUND('201819 DATA'!BK262/$C262,2),"")))</f>
        <v>0</v>
      </c>
      <c r="AM262" s="289">
        <f>IF(OR($C262="*",$C262&lt;400),"",IF(AND('201819 DATA'!BL262="*",$C262&gt;=400),"*",IF($C262&gt;=400,ROUND('201819 DATA'!BL262/$C262,2),"")))</f>
        <v>0</v>
      </c>
      <c r="AN262" s="289">
        <f>IF(OR($C262="*",$C262&lt;400),"",IF(AND('201819 DATA'!BM262="*",$C262&gt;=400),"*",IF($C262&gt;=400,ROUND('201819 DATA'!BM262/$C262,2),"")))</f>
        <v>0.02</v>
      </c>
      <c r="AO262" s="289" t="str">
        <f>IF(OR($C262="*",$C262&lt;400),"",IF(AND('201819 DATA'!BN262="*",$C262&gt;=400),"*",IF($C262&gt;=400,ROUND('201819 DATA'!BN262/$C262,2),"")))</f>
        <v>*</v>
      </c>
      <c r="AP262" s="289">
        <f>IF(OR($C262="*",$C262&lt;400),"",IF(AND('201819 DATA'!BO262="*",$C262&gt;=400),"*",IF($C262&gt;=400,ROUND('201819 DATA'!BO262/$C262,2),"")))</f>
        <v>0.77</v>
      </c>
      <c r="AQ262" s="289">
        <f>IF(OR($C262="*",$C262&lt;400),"",IF(AND('201819 DATA'!BP262="*",$C262&gt;=400),"*",IF($C262&gt;=400,ROUND('201819 DATA'!BP262/$C262,2),"")))</f>
        <v>0</v>
      </c>
      <c r="AR262" s="289">
        <f>IF(OR($C262="*",$C262&lt;400),"",IF(AND('201819 DATA'!BQ262="*",$C262&gt;=400),"*",IF($C262&gt;=400,ROUND('201819 DATA'!BQ262/$C262,2),"")))</f>
        <v>0</v>
      </c>
      <c r="AS262" s="289">
        <f>IF(OR($C262="*",$C262&lt;400),"",IF(AND('201819 DATA'!BR262="*",$C262&gt;=400),"*",IF($C262&gt;=400,ROUND('201819 DATA'!BR262/$C262,2),"")))</f>
        <v>0</v>
      </c>
      <c r="AT262" s="289" t="str">
        <f>IF(OR($C262="*",$C262&lt;400),"",IF(AND('201819 DATA'!BS262="*",$C262&gt;=400),"*",IF($C262&gt;=400,ROUND('201819 DATA'!BS262/$C262,2),"")))</f>
        <v>*</v>
      </c>
      <c r="AU262" s="289">
        <f>IF(OR($C262="*",$C262&lt;400),"",IF(AND('201819 DATA'!BT262="*",$C262&gt;=400),"*",IF($C262&gt;=400,ROUND('201819 DATA'!BT262/$C262,2),"")))</f>
        <v>0</v>
      </c>
      <c r="AV262" s="289">
        <f>IF(OR($C262="*",$C262&lt;400),"",IF(AND('201819 DATA'!BU262="*",$C262&gt;=400),"*",IF($C262&gt;=400,ROUND('201819 DATA'!BU262/$C262,2),"")))</f>
        <v>0.02</v>
      </c>
      <c r="AW262" s="289">
        <f>IF(OR($C262="*",$C262&lt;400),"",IF(AND('201819 DATA'!BV262="*",$C262&gt;=400),"*",IF($C262&gt;=400,ROUND('201819 DATA'!BV262/$C262,2),"")))</f>
        <v>0</v>
      </c>
      <c r="AX262" s="289">
        <f>IF(OR($C262="*",$C262&lt;400),"",IF(AND('201819 DATA'!BW262="*",$C262&gt;=400),"*",IF($C262&gt;=400,ROUND('201819 DATA'!BW262/$C262,2),"")))</f>
        <v>0</v>
      </c>
    </row>
    <row r="263" spans="1:50" x14ac:dyDescent="0.2">
      <c r="A263" s="13" t="s">
        <v>283</v>
      </c>
      <c r="B263" s="287">
        <f>'201819 DATA'!B263</f>
        <v>715</v>
      </c>
      <c r="C263" s="288">
        <f>'201819 DATA'!C263</f>
        <v>715</v>
      </c>
      <c r="D263" s="293">
        <f>'201819 DATA'!FN263</f>
        <v>715</v>
      </c>
      <c r="G263" s="295">
        <f t="shared" si="4"/>
        <v>1</v>
      </c>
      <c r="H263" s="289">
        <f>IF(OR($C263="*",$C263&lt;400),"",IF(AND('201819 DATA'!F263="*",$C263&gt;=400),"*",IF($C263&gt;=400,ROUND('201819 DATA'!F263/$C263,2),"")))</f>
        <v>0</v>
      </c>
      <c r="I263" s="296">
        <f>IF(OR($B263="*",$B263&lt;400),"",IF(AND('201819 DATA'!Y263="*",$B263&gt;=400),"*",IF($B263&gt;=400,ROUND('201819 DATA'!Y263/$B263,2),"")))</f>
        <v>0</v>
      </c>
      <c r="J263" s="296">
        <f>IF(OR($B263="*",$B263&lt;400),"",IF(AND('201819 DATA'!Z263="*",$B263&gt;=400),"*",IF($B263&gt;=400,ROUND('201819 DATA'!Z263/$B263,2),"")))</f>
        <v>0.05</v>
      </c>
      <c r="K263" s="296">
        <f>IF(OR($B263="*",$B263&lt;400),"",IF(AND('201819 DATA'!AA263="*",$B263&gt;=400),"*",IF($B263&gt;=400,ROUND('201819 DATA'!AA263/$B263,2),"")))</f>
        <v>0.12</v>
      </c>
      <c r="L263" s="296">
        <f>IF(OR($B263="*",$B263&lt;400),"",IF(AND('201819 DATA'!AB263="*",$B263&gt;=400),"*",IF($B263&gt;=400,ROUND('201819 DATA'!AB263/$B263,2),"")))</f>
        <v>0.33</v>
      </c>
      <c r="M263" s="296">
        <f>IF(OR($B263="*",$B263&lt;400),"",IF(AND('201819 DATA'!AC263="*",$B263&gt;=400),"*",IF($B263&gt;=400,ROUND('201819 DATA'!AC263/$B263,2),"")))</f>
        <v>0.35</v>
      </c>
      <c r="N263" s="296">
        <f>IF(OR($B263="*",$B263&lt;400),"",IF(AND('201819 DATA'!AD263="*",$B263&gt;=400),"*",IF($B263&gt;=400,ROUND('201819 DATA'!AD263/$B263,2),"")))</f>
        <v>0.14000000000000001</v>
      </c>
      <c r="O263" s="296" t="str">
        <f>IF(OR($B263="*",$B263&lt;400),"",IF(AND('201819 DATA'!AE263="*",$B263&gt;=400),"*",IF($B263&gt;=400,ROUND('201819 DATA'!AE263/$B263,2),"")))</f>
        <v>*</v>
      </c>
      <c r="P263" s="297"/>
      <c r="Q263" s="296">
        <f>IF(OR($B263="*",$B263&lt;400),"",IF(AND('201819 DATA'!FL263="*",$B263&gt;=400),"*",IF($B263&gt;=400,ROUND('201819 DATA'!FL263/$B263,2),"")))</f>
        <v>0.97</v>
      </c>
      <c r="R263" s="289">
        <f>IF(OR($C263="*",$C263&lt;400),"",IF(AND('201819 DATA'!F263="*",$C263&gt;=400),"*",IF($C263&gt;=400,ROUND('201819 DATA'!F263/$C263,2),"")))</f>
        <v>0</v>
      </c>
      <c r="S263" s="289">
        <f>IF(OR($C263="*",$C263&lt;400),"",IF(AND('201819 DATA'!G263="*",$C263&gt;=400),"*",IF($C263&gt;=400,ROUND('201819 DATA'!G263/$C263,2),"")))</f>
        <v>0</v>
      </c>
      <c r="T263" s="289">
        <f>IF(OR($C263="*",$C263&lt;400),"",IF(AND('201819 DATA'!H263="*",$C263&gt;=400),"*",IF($C263&gt;=400,ROUND('201819 DATA'!H263/$C263,2),"")))</f>
        <v>1</v>
      </c>
      <c r="U263" s="289">
        <f>IF(OR($C263="*",$C263&lt;400),"",IF(AND('201819 DATA'!FM263="*",$C263&gt;=400),"*",IF($C263&gt;=400,ROUND('201819 DATA'!FM263/$C263,2),"")))</f>
        <v>0</v>
      </c>
      <c r="V263" s="312">
        <f>IF(OR($D263="*",$D263&lt;400),"",IF(AND('201819 DATA'!M263="*",$D263&gt;=400),"*",IF($D263&gt;=400,ROUND('201819 DATA'!M263/$D263,2),"")))</f>
        <v>0.15</v>
      </c>
      <c r="W263" s="312">
        <f>IF(OR($D263="*",$D263&lt;400),"",IF(AND('201819 DATA'!N263="*",$D263&gt;=400),"*",IF($D263&gt;=400,ROUND('201819 DATA'!N263/$D263,2),"")))</f>
        <v>0.3</v>
      </c>
      <c r="X263" s="312">
        <f>IF(OR($D263="*",$D263&lt;400),"",IF(AND('201819 DATA'!O263="*",$D263&gt;=400),"*",IF($D263&gt;=400,ROUND('201819 DATA'!O263/$D263,2),"")))</f>
        <v>0.28000000000000003</v>
      </c>
      <c r="Y263" s="312">
        <f>IF(OR($D263="*",$D263&lt;400),"",IF(AND('201819 DATA'!P263="*",$D263&gt;=400),"*",IF($D263&gt;=400,ROUND('201819 DATA'!P263/$D263,2),"")))</f>
        <v>0.21</v>
      </c>
      <c r="Z263" s="312">
        <f>IF(OR($D263="*",$D263&lt;400),"",IF(AND('201819 DATA'!Q263="*",$D263&gt;=400),"*",IF($D263&gt;=400,ROUND('201819 DATA'!Q263/$D263,2),"")))</f>
        <v>0.03</v>
      </c>
      <c r="AA263" s="312" t="str">
        <f>IF(OR($D263="*",$D263&lt;400),"",IF(AND('201819 DATA'!R263="*",$D263&gt;=400),"*",IF($D263&gt;=400,ROUND('201819 DATA'!R263/$D263,2),"")))</f>
        <v>*</v>
      </c>
      <c r="AB263" s="312" t="str">
        <f>IF(OR($D263="*",$D263&lt;400),"",IF(AND('201819 DATA'!S263="*",$D263&gt;=400),"*",IF($D263&gt;=400,ROUND('201819 DATA'!S263/$D263,2),"")))</f>
        <v>*</v>
      </c>
      <c r="AC263" s="312" t="str">
        <f>IF(OR($D263="*",$D263&lt;400),"",IF(AND('201819 DATA'!T263="*",$D263&gt;=400),"*",IF($D263&gt;=400,ROUND('201819 DATA'!T263/$D263,2),"")))</f>
        <v>*</v>
      </c>
      <c r="AD263" s="289" t="str">
        <f>IF(OR($C263="*",$C263&lt;400),"",IF(AND('201819 DATA'!BC263="*",$C263&gt;=400),"*",IF($C263&gt;=400,ROUND('201819 DATA'!BC263/$C263,2),"")))</f>
        <v>*</v>
      </c>
      <c r="AE263" s="289">
        <f>IF(OR($C263="*",$C263&lt;400),"",IF(AND('201819 DATA'!BD263="*",$C263&gt;=400),"*",IF($C263&gt;=400,ROUND('201819 DATA'!BD263/$C263,2),"")))</f>
        <v>0.01</v>
      </c>
      <c r="AF263" s="289" t="str">
        <f>IF(OR($C263="*",$C263&lt;400),"",IF(AND('201819 DATA'!BE263="*",$C263&gt;=400),"*",IF($C263&gt;=400,ROUND('201819 DATA'!BE263/$C263,2),"")))</f>
        <v>*</v>
      </c>
      <c r="AG263" s="289">
        <f>IF(OR($C263="*",$C263&lt;400),"",IF(AND('201819 DATA'!BF263="*",$C263&gt;=400),"*",IF($C263&gt;=400,ROUND('201819 DATA'!BF263/$C263,2),"")))</f>
        <v>0</v>
      </c>
      <c r="AH263" s="289">
        <f>IF(OR($C263="*",$C263&lt;400),"",IF(AND('201819 DATA'!BG263="*",$C263&gt;=400),"*",IF($C263&gt;=400,ROUND('201819 DATA'!BG263/$C263,2),"")))</f>
        <v>0</v>
      </c>
      <c r="AI263" s="289">
        <f>IF(OR($C263="*",$C263&lt;400),"",IF(AND('201819 DATA'!BH263="*",$C263&gt;=400),"*",IF($C263&gt;=400,ROUND('201819 DATA'!BH263/$C263,2),"")))</f>
        <v>0.04</v>
      </c>
      <c r="AJ263" s="289">
        <f>IF(OR($C263="*",$C263&lt;400),"",IF(AND('201819 DATA'!BI263="*",$C263&gt;=400),"*",IF($C263&gt;=400,ROUND('201819 DATA'!BI263/$C263,2),"")))</f>
        <v>0.01</v>
      </c>
      <c r="AK263" s="289">
        <f>IF(OR($C263="*",$C263&lt;400),"",IF(AND('201819 DATA'!BJ263="*",$C263&gt;=400),"*",IF($C263&gt;=400,ROUND('201819 DATA'!BJ263/$C263,2),"")))</f>
        <v>0</v>
      </c>
      <c r="AL263" s="289">
        <f>IF(OR($C263="*",$C263&lt;400),"",IF(AND('201819 DATA'!BK263="*",$C263&gt;=400),"*",IF($C263&gt;=400,ROUND('201819 DATA'!BK263/$C263,2),"")))</f>
        <v>0</v>
      </c>
      <c r="AM263" s="289">
        <f>IF(OR($C263="*",$C263&lt;400),"",IF(AND('201819 DATA'!BL263="*",$C263&gt;=400),"*",IF($C263&gt;=400,ROUND('201819 DATA'!BL263/$C263,2),"")))</f>
        <v>0.05</v>
      </c>
      <c r="AN263" s="289">
        <f>IF(OR($C263="*",$C263&lt;400),"",IF(AND('201819 DATA'!BM263="*",$C263&gt;=400),"*",IF($C263&gt;=400,ROUND('201819 DATA'!BM263/$C263,2),"")))</f>
        <v>0.22</v>
      </c>
      <c r="AO263" s="289">
        <f>IF(OR($C263="*",$C263&lt;400),"",IF(AND('201819 DATA'!BN263="*",$C263&gt;=400),"*",IF($C263&gt;=400,ROUND('201819 DATA'!BN263/$C263,2),"")))</f>
        <v>0</v>
      </c>
      <c r="AP263" s="289">
        <f>IF(OR($C263="*",$C263&lt;400),"",IF(AND('201819 DATA'!BO263="*",$C263&gt;=400),"*",IF($C263&gt;=400,ROUND('201819 DATA'!BO263/$C263,2),"")))</f>
        <v>0.6</v>
      </c>
      <c r="AQ263" s="289">
        <f>IF(OR($C263="*",$C263&lt;400),"",IF(AND('201819 DATA'!BP263="*",$C263&gt;=400),"*",IF($C263&gt;=400,ROUND('201819 DATA'!BP263/$C263,2),"")))</f>
        <v>0.02</v>
      </c>
      <c r="AR263" s="289">
        <f>IF(OR($C263="*",$C263&lt;400),"",IF(AND('201819 DATA'!BQ263="*",$C263&gt;=400),"*",IF($C263&gt;=400,ROUND('201819 DATA'!BQ263/$C263,2),"")))</f>
        <v>0</v>
      </c>
      <c r="AS263" s="289">
        <f>IF(OR($C263="*",$C263&lt;400),"",IF(AND('201819 DATA'!BR263="*",$C263&gt;=400),"*",IF($C263&gt;=400,ROUND('201819 DATA'!BR263/$C263,2),"")))</f>
        <v>0</v>
      </c>
      <c r="AT263" s="289">
        <f>IF(OR($C263="*",$C263&lt;400),"",IF(AND('201819 DATA'!BS263="*",$C263&gt;=400),"*",IF($C263&gt;=400,ROUND('201819 DATA'!BS263/$C263,2),"")))</f>
        <v>0</v>
      </c>
      <c r="AU263" s="289">
        <f>IF(OR($C263="*",$C263&lt;400),"",IF(AND('201819 DATA'!BT263="*",$C263&gt;=400),"*",IF($C263&gt;=400,ROUND('201819 DATA'!BT263/$C263,2),"")))</f>
        <v>0.01</v>
      </c>
      <c r="AV263" s="289" t="str">
        <f>IF(OR($C263="*",$C263&lt;400),"",IF(AND('201819 DATA'!BU263="*",$C263&gt;=400),"*",IF($C263&gt;=400,ROUND('201819 DATA'!BU263/$C263,2),"")))</f>
        <v>*</v>
      </c>
      <c r="AW263" s="289">
        <f>IF(OR($C263="*",$C263&lt;400),"",IF(AND('201819 DATA'!BV263="*",$C263&gt;=400),"*",IF($C263&gt;=400,ROUND('201819 DATA'!BV263/$C263,2),"")))</f>
        <v>0</v>
      </c>
      <c r="AX263" s="289" t="str">
        <f>IF(OR($C263="*",$C263&lt;400),"",IF(AND('201819 DATA'!BW263="*",$C263&gt;=400),"*",IF($C263&gt;=400,ROUND('201819 DATA'!BW263/$C263,2),"")))</f>
        <v>*</v>
      </c>
    </row>
    <row r="264" spans="1:50" x14ac:dyDescent="0.2">
      <c r="A264" s="13" t="s">
        <v>593</v>
      </c>
      <c r="B264" s="287">
        <f>'201819 DATA'!B264</f>
        <v>665</v>
      </c>
      <c r="C264" s="288">
        <f>'201819 DATA'!C264</f>
        <v>665</v>
      </c>
      <c r="D264" s="293">
        <f>'201819 DATA'!FN264</f>
        <v>665</v>
      </c>
      <c r="G264" s="295">
        <f t="shared" si="4"/>
        <v>1</v>
      </c>
      <c r="H264" s="289">
        <f>IF(OR($C264="*",$C264&lt;400),"",IF(AND('201819 DATA'!F264="*",$C264&gt;=400),"*",IF($C264&gt;=400,ROUND('201819 DATA'!F264/$C264,2),"")))</f>
        <v>0</v>
      </c>
      <c r="I264" s="296">
        <f>IF(OR($B264="*",$B264&lt;400),"",IF(AND('201819 DATA'!Y264="*",$B264&gt;=400),"*",IF($B264&gt;=400,ROUND('201819 DATA'!Y264/$B264,2),"")))</f>
        <v>0</v>
      </c>
      <c r="J264" s="296">
        <f>IF(OR($B264="*",$B264&lt;400),"",IF(AND('201819 DATA'!Z264="*",$B264&gt;=400),"*",IF($B264&gt;=400,ROUND('201819 DATA'!Z264/$B264,2),"")))</f>
        <v>0.04</v>
      </c>
      <c r="K264" s="296">
        <f>IF(OR($B264="*",$B264&lt;400),"",IF(AND('201819 DATA'!AA264="*",$B264&gt;=400),"*",IF($B264&gt;=400,ROUND('201819 DATA'!AA264/$B264,2),"")))</f>
        <v>0.1</v>
      </c>
      <c r="L264" s="296">
        <f>IF(OR($B264="*",$B264&lt;400),"",IF(AND('201819 DATA'!AB264="*",$B264&gt;=400),"*",IF($B264&gt;=400,ROUND('201819 DATA'!AB264/$B264,2),"")))</f>
        <v>0.3</v>
      </c>
      <c r="M264" s="296">
        <f>IF(OR($B264="*",$B264&lt;400),"",IF(AND('201819 DATA'!AC264="*",$B264&gt;=400),"*",IF($B264&gt;=400,ROUND('201819 DATA'!AC264/$B264,2),"")))</f>
        <v>0.4</v>
      </c>
      <c r="N264" s="296">
        <f>IF(OR($B264="*",$B264&lt;400),"",IF(AND('201819 DATA'!AD264="*",$B264&gt;=400),"*",IF($B264&gt;=400,ROUND('201819 DATA'!AD264/$B264,2),"")))</f>
        <v>0.17</v>
      </c>
      <c r="O264" s="296" t="str">
        <f>IF(OR($B264="*",$B264&lt;400),"",IF(AND('201819 DATA'!AE264="*",$B264&gt;=400),"*",IF($B264&gt;=400,ROUND('201819 DATA'!AE264/$B264,2),"")))</f>
        <v>*</v>
      </c>
      <c r="P264" s="297"/>
      <c r="Q264" s="296">
        <f>IF(OR($B264="*",$B264&lt;400),"",IF(AND('201819 DATA'!FL264="*",$B264&gt;=400),"*",IF($B264&gt;=400,ROUND('201819 DATA'!FL264/$B264,2),"")))</f>
        <v>0.98</v>
      </c>
      <c r="R264" s="289">
        <f>IF(OR($C264="*",$C264&lt;400),"",IF(AND('201819 DATA'!F264="*",$C264&gt;=400),"*",IF($C264&gt;=400,ROUND('201819 DATA'!F264/$C264,2),"")))</f>
        <v>0</v>
      </c>
      <c r="S264" s="289">
        <f>IF(OR($C264="*",$C264&lt;400),"",IF(AND('201819 DATA'!G264="*",$C264&gt;=400),"*",IF($C264&gt;=400,ROUND('201819 DATA'!G264/$C264,2),"")))</f>
        <v>0</v>
      </c>
      <c r="T264" s="289">
        <f>IF(OR($C264="*",$C264&lt;400),"",IF(AND('201819 DATA'!H264="*",$C264&gt;=400),"*",IF($C264&gt;=400,ROUND('201819 DATA'!H264/$C264,2),"")))</f>
        <v>1</v>
      </c>
      <c r="U264" s="289">
        <f>IF(OR($C264="*",$C264&lt;400),"",IF(AND('201819 DATA'!FM264="*",$C264&gt;=400),"*",IF($C264&gt;=400,ROUND('201819 DATA'!FM264/$C264,2),"")))</f>
        <v>0</v>
      </c>
      <c r="V264" s="312">
        <f>IF(OR($D264="*",$D264&lt;400),"",IF(AND('201819 DATA'!M264="*",$D264&gt;=400),"*",IF($D264&gt;=400,ROUND('201819 DATA'!M264/$D264,2),"")))</f>
        <v>0.23</v>
      </c>
      <c r="W264" s="312">
        <f>IF(OR($D264="*",$D264&lt;400),"",IF(AND('201819 DATA'!N264="*",$D264&gt;=400),"*",IF($D264&gt;=400,ROUND('201819 DATA'!N264/$D264,2),"")))</f>
        <v>0.28999999999999998</v>
      </c>
      <c r="X264" s="312">
        <f>IF(OR($D264="*",$D264&lt;400),"",IF(AND('201819 DATA'!O264="*",$D264&gt;=400),"*",IF($D264&gt;=400,ROUND('201819 DATA'!O264/$D264,2),"")))</f>
        <v>0.28999999999999998</v>
      </c>
      <c r="Y264" s="312">
        <f>IF(OR($D264="*",$D264&lt;400),"",IF(AND('201819 DATA'!P264="*",$D264&gt;=400),"*",IF($D264&gt;=400,ROUND('201819 DATA'!P264/$D264,2),"")))</f>
        <v>0.16</v>
      </c>
      <c r="Z264" s="312">
        <f>IF(OR($D264="*",$D264&lt;400),"",IF(AND('201819 DATA'!Q264="*",$D264&gt;=400),"*",IF($D264&gt;=400,ROUND('201819 DATA'!Q264/$D264,2),"")))</f>
        <v>0.02</v>
      </c>
      <c r="AA264" s="312" t="str">
        <f>IF(OR($D264="*",$D264&lt;400),"",IF(AND('201819 DATA'!R264="*",$D264&gt;=400),"*",IF($D264&gt;=400,ROUND('201819 DATA'!R264/$D264,2),"")))</f>
        <v>*</v>
      </c>
      <c r="AB264" s="312" t="str">
        <f>IF(OR($D264="*",$D264&lt;400),"",IF(AND('201819 DATA'!S264="*",$D264&gt;=400),"*",IF($D264&gt;=400,ROUND('201819 DATA'!S264/$D264,2),"")))</f>
        <v>*</v>
      </c>
      <c r="AC264" s="312" t="str">
        <f>IF(OR($D264="*",$D264&lt;400),"",IF(AND('201819 DATA'!T264="*",$D264&gt;=400),"*",IF($D264&gt;=400,ROUND('201819 DATA'!T264/$D264,2),"")))</f>
        <v>*</v>
      </c>
      <c r="AD264" s="289">
        <f>IF(OR($C264="*",$C264&lt;400),"",IF(AND('201819 DATA'!BC264="*",$C264&gt;=400),"*",IF($C264&gt;=400,ROUND('201819 DATA'!BC264/$C264,2),"")))</f>
        <v>0</v>
      </c>
      <c r="AE264" s="289" t="str">
        <f>IF(OR($C264="*",$C264&lt;400),"",IF(AND('201819 DATA'!BD264="*",$C264&gt;=400),"*",IF($C264&gt;=400,ROUND('201819 DATA'!BD264/$C264,2),"")))</f>
        <v>*</v>
      </c>
      <c r="AF264" s="289">
        <f>IF(OR($C264="*",$C264&lt;400),"",IF(AND('201819 DATA'!BE264="*",$C264&gt;=400),"*",IF($C264&gt;=400,ROUND('201819 DATA'!BE264/$C264,2),"")))</f>
        <v>0</v>
      </c>
      <c r="AG264" s="289">
        <f>IF(OR($C264="*",$C264&lt;400),"",IF(AND('201819 DATA'!BF264="*",$C264&gt;=400),"*",IF($C264&gt;=400,ROUND('201819 DATA'!BF264/$C264,2),"")))</f>
        <v>0</v>
      </c>
      <c r="AH264" s="289">
        <f>IF(OR($C264="*",$C264&lt;400),"",IF(AND('201819 DATA'!BG264="*",$C264&gt;=400),"*",IF($C264&gt;=400,ROUND('201819 DATA'!BG264/$C264,2),"")))</f>
        <v>0</v>
      </c>
      <c r="AI264" s="289">
        <f>IF(OR($C264="*",$C264&lt;400),"",IF(AND('201819 DATA'!BH264="*",$C264&gt;=400),"*",IF($C264&gt;=400,ROUND('201819 DATA'!BH264/$C264,2),"")))</f>
        <v>0.09</v>
      </c>
      <c r="AJ264" s="289">
        <f>IF(OR($C264="*",$C264&lt;400),"",IF(AND('201819 DATA'!BI264="*",$C264&gt;=400),"*",IF($C264&gt;=400,ROUND('201819 DATA'!BI264/$C264,2),"")))</f>
        <v>0</v>
      </c>
      <c r="AK264" s="289">
        <f>IF(OR($C264="*",$C264&lt;400),"",IF(AND('201819 DATA'!BJ264="*",$C264&gt;=400),"*",IF($C264&gt;=400,ROUND('201819 DATA'!BJ264/$C264,2),"")))</f>
        <v>0</v>
      </c>
      <c r="AL264" s="289">
        <f>IF(OR($C264="*",$C264&lt;400),"",IF(AND('201819 DATA'!BK264="*",$C264&gt;=400),"*",IF($C264&gt;=400,ROUND('201819 DATA'!BK264/$C264,2),"")))</f>
        <v>0</v>
      </c>
      <c r="AM264" s="289">
        <f>IF(OR($C264="*",$C264&lt;400),"",IF(AND('201819 DATA'!BL264="*",$C264&gt;=400),"*",IF($C264&gt;=400,ROUND('201819 DATA'!BL264/$C264,2),"")))</f>
        <v>0</v>
      </c>
      <c r="AN264" s="289">
        <f>IF(OR($C264="*",$C264&lt;400),"",IF(AND('201819 DATA'!BM264="*",$C264&gt;=400),"*",IF($C264&gt;=400,ROUND('201819 DATA'!BM264/$C264,2),"")))</f>
        <v>0</v>
      </c>
      <c r="AO264" s="289" t="str">
        <f>IF(OR($C264="*",$C264&lt;400),"",IF(AND('201819 DATA'!BN264="*",$C264&gt;=400),"*",IF($C264&gt;=400,ROUND('201819 DATA'!BN264/$C264,2),"")))</f>
        <v>*</v>
      </c>
      <c r="AP264" s="289">
        <f>IF(OR($C264="*",$C264&lt;400),"",IF(AND('201819 DATA'!BO264="*",$C264&gt;=400),"*",IF($C264&gt;=400,ROUND('201819 DATA'!BO264/$C264,2),"")))</f>
        <v>0.89</v>
      </c>
      <c r="AQ264" s="289">
        <f>IF(OR($C264="*",$C264&lt;400),"",IF(AND('201819 DATA'!BP264="*",$C264&gt;=400),"*",IF($C264&gt;=400,ROUND('201819 DATA'!BP264/$C264,2),"")))</f>
        <v>0</v>
      </c>
      <c r="AR264" s="289">
        <f>IF(OR($C264="*",$C264&lt;400),"",IF(AND('201819 DATA'!BQ264="*",$C264&gt;=400),"*",IF($C264&gt;=400,ROUND('201819 DATA'!BQ264/$C264,2),"")))</f>
        <v>0</v>
      </c>
      <c r="AS264" s="289">
        <f>IF(OR($C264="*",$C264&lt;400),"",IF(AND('201819 DATA'!BR264="*",$C264&gt;=400),"*",IF($C264&gt;=400,ROUND('201819 DATA'!BR264/$C264,2),"")))</f>
        <v>0</v>
      </c>
      <c r="AT264" s="289">
        <f>IF(OR($C264="*",$C264&lt;400),"",IF(AND('201819 DATA'!BS264="*",$C264&gt;=400),"*",IF($C264&gt;=400,ROUND('201819 DATA'!BS264/$C264,2),"")))</f>
        <v>0</v>
      </c>
      <c r="AU264" s="289">
        <f>IF(OR($C264="*",$C264&lt;400),"",IF(AND('201819 DATA'!BT264="*",$C264&gt;=400),"*",IF($C264&gt;=400,ROUND('201819 DATA'!BT264/$C264,2),"")))</f>
        <v>0</v>
      </c>
      <c r="AV264" s="289">
        <f>IF(OR($C264="*",$C264&lt;400),"",IF(AND('201819 DATA'!BU264="*",$C264&gt;=400),"*",IF($C264&gt;=400,ROUND('201819 DATA'!BU264/$C264,2),"")))</f>
        <v>0.02</v>
      </c>
      <c r="AW264" s="289">
        <f>IF(OR($C264="*",$C264&lt;400),"",IF(AND('201819 DATA'!BV264="*",$C264&gt;=400),"*",IF($C264&gt;=400,ROUND('201819 DATA'!BV264/$C264,2),"")))</f>
        <v>0</v>
      </c>
      <c r="AX264" s="289" t="str">
        <f>IF(OR($C264="*",$C264&lt;400),"",IF(AND('201819 DATA'!BW264="*",$C264&gt;=400),"*",IF($C264&gt;=400,ROUND('201819 DATA'!BW264/$C264,2),"")))</f>
        <v>*</v>
      </c>
    </row>
    <row r="265" spans="1:50" x14ac:dyDescent="0.2">
      <c r="A265" s="13" t="s">
        <v>271</v>
      </c>
      <c r="B265" s="287">
        <f>'201819 DATA'!B265</f>
        <v>1110</v>
      </c>
      <c r="C265" s="288">
        <f>'201819 DATA'!C265</f>
        <v>1110</v>
      </c>
      <c r="D265" s="293">
        <f>'201819 DATA'!FN265</f>
        <v>1105</v>
      </c>
      <c r="G265" s="295">
        <f t="shared" si="4"/>
        <v>1</v>
      </c>
      <c r="H265" s="289">
        <f>IF(OR($C265="*",$C265&lt;400),"",IF(AND('201819 DATA'!F265="*",$C265&gt;=400),"*",IF($C265&gt;=400,ROUND('201819 DATA'!F265/$C265,2),"")))</f>
        <v>0</v>
      </c>
      <c r="I265" s="296">
        <f>IF(OR($B265="*",$B265&lt;400),"",IF(AND('201819 DATA'!Y265="*",$B265&gt;=400),"*",IF($B265&gt;=400,ROUND('201819 DATA'!Y265/$B265,2),"")))</f>
        <v>0</v>
      </c>
      <c r="J265" s="296">
        <f>IF(OR($B265="*",$B265&lt;400),"",IF(AND('201819 DATA'!Z265="*",$B265&gt;=400),"*",IF($B265&gt;=400,ROUND('201819 DATA'!Z265/$B265,2),"")))</f>
        <v>0.04</v>
      </c>
      <c r="K265" s="296">
        <f>IF(OR($B265="*",$B265&lt;400),"",IF(AND('201819 DATA'!AA265="*",$B265&gt;=400),"*",IF($B265&gt;=400,ROUND('201819 DATA'!AA265/$B265,2),"")))</f>
        <v>0.13</v>
      </c>
      <c r="L265" s="296">
        <f>IF(OR($B265="*",$B265&lt;400),"",IF(AND('201819 DATA'!AB265="*",$B265&gt;=400),"*",IF($B265&gt;=400,ROUND('201819 DATA'!AB265/$B265,2),"")))</f>
        <v>0.27</v>
      </c>
      <c r="M265" s="296">
        <f>IF(OR($B265="*",$B265&lt;400),"",IF(AND('201819 DATA'!AC265="*",$B265&gt;=400),"*",IF($B265&gt;=400,ROUND('201819 DATA'!AC265/$B265,2),"")))</f>
        <v>0.38</v>
      </c>
      <c r="N265" s="296">
        <f>IF(OR($B265="*",$B265&lt;400),"",IF(AND('201819 DATA'!AD265="*",$B265&gt;=400),"*",IF($B265&gt;=400,ROUND('201819 DATA'!AD265/$B265,2),"")))</f>
        <v>0.18</v>
      </c>
      <c r="O265" s="296" t="str">
        <f>IF(OR($B265="*",$B265&lt;400),"",IF(AND('201819 DATA'!AE265="*",$B265&gt;=400),"*",IF($B265&gt;=400,ROUND('201819 DATA'!AE265/$B265,2),"")))</f>
        <v>*</v>
      </c>
      <c r="P265" s="297"/>
      <c r="Q265" s="296">
        <f>IF(OR($B265="*",$B265&lt;400),"",IF(AND('201819 DATA'!FL265="*",$B265&gt;=400),"*",IF($B265&gt;=400,ROUND('201819 DATA'!FL265/$B265,2),"")))</f>
        <v>0.99</v>
      </c>
      <c r="R265" s="289">
        <f>IF(OR($C265="*",$C265&lt;400),"",IF(AND('201819 DATA'!F265="*",$C265&gt;=400),"*",IF($C265&gt;=400,ROUND('201819 DATA'!F265/$C265,2),"")))</f>
        <v>0</v>
      </c>
      <c r="S265" s="289">
        <f>IF(OR($C265="*",$C265&lt;400),"",IF(AND('201819 DATA'!G265="*",$C265&gt;=400),"*",IF($C265&gt;=400,ROUND('201819 DATA'!G265/$C265,2),"")))</f>
        <v>0</v>
      </c>
      <c r="T265" s="289">
        <f>IF(OR($C265="*",$C265&lt;400),"",IF(AND('201819 DATA'!H265="*",$C265&gt;=400),"*",IF($C265&gt;=400,ROUND('201819 DATA'!H265/$C265,2),"")))</f>
        <v>1</v>
      </c>
      <c r="U265" s="289">
        <f>IF(OR($C265="*",$C265&lt;400),"",IF(AND('201819 DATA'!FM265="*",$C265&gt;=400),"*",IF($C265&gt;=400,ROUND('201819 DATA'!FM265/$C265,2),"")))</f>
        <v>0</v>
      </c>
      <c r="V265" s="312">
        <f>IF(OR($D265="*",$D265&lt;400),"",IF(AND('201819 DATA'!M265="*",$D265&gt;=400),"*",IF($D265&gt;=400,ROUND('201819 DATA'!M265/$D265,2),"")))</f>
        <v>0.23</v>
      </c>
      <c r="W265" s="312">
        <f>IF(OR($D265="*",$D265&lt;400),"",IF(AND('201819 DATA'!N265="*",$D265&gt;=400),"*",IF($D265&gt;=400,ROUND('201819 DATA'!N265/$D265,2),"")))</f>
        <v>0.38</v>
      </c>
      <c r="X265" s="312">
        <f>IF(OR($D265="*",$D265&lt;400),"",IF(AND('201819 DATA'!O265="*",$D265&gt;=400),"*",IF($D265&gt;=400,ROUND('201819 DATA'!O265/$D265,2),"")))</f>
        <v>0.21</v>
      </c>
      <c r="Y265" s="312">
        <f>IF(OR($D265="*",$D265&lt;400),"",IF(AND('201819 DATA'!P265="*",$D265&gt;=400),"*",IF($D265&gt;=400,ROUND('201819 DATA'!P265/$D265,2),"")))</f>
        <v>0.14000000000000001</v>
      </c>
      <c r="Z265" s="312">
        <f>IF(OR($D265="*",$D265&lt;400),"",IF(AND('201819 DATA'!Q265="*",$D265&gt;=400),"*",IF($D265&gt;=400,ROUND('201819 DATA'!Q265/$D265,2),"")))</f>
        <v>0.02</v>
      </c>
      <c r="AA265" s="312" t="str">
        <f>IF(OR($D265="*",$D265&lt;400),"",IF(AND('201819 DATA'!R265="*",$D265&gt;=400),"*",IF($D265&gt;=400,ROUND('201819 DATA'!R265/$D265,2),"")))</f>
        <v>*</v>
      </c>
      <c r="AB265" s="312">
        <f>IF(OR($D265="*",$D265&lt;400),"",IF(AND('201819 DATA'!S265="*",$D265&gt;=400),"*",IF($D265&gt;=400,ROUND('201819 DATA'!S265/$D265,2),"")))</f>
        <v>0.01</v>
      </c>
      <c r="AC265" s="312" t="str">
        <f>IF(OR($D265="*",$D265&lt;400),"",IF(AND('201819 DATA'!T265="*",$D265&gt;=400),"*",IF($D265&gt;=400,ROUND('201819 DATA'!T265/$D265,2),"")))</f>
        <v>*</v>
      </c>
      <c r="AD265" s="289" t="str">
        <f>IF(OR($C265="*",$C265&lt;400),"",IF(AND('201819 DATA'!BC265="*",$C265&gt;=400),"*",IF($C265&gt;=400,ROUND('201819 DATA'!BC265/$C265,2),"")))</f>
        <v>*</v>
      </c>
      <c r="AE265" s="289">
        <f>IF(OR($C265="*",$C265&lt;400),"",IF(AND('201819 DATA'!BD265="*",$C265&gt;=400),"*",IF($C265&gt;=400,ROUND('201819 DATA'!BD265/$C265,2),"")))</f>
        <v>0.01</v>
      </c>
      <c r="AF265" s="289" t="str">
        <f>IF(OR($C265="*",$C265&lt;400),"",IF(AND('201819 DATA'!BE265="*",$C265&gt;=400),"*",IF($C265&gt;=400,ROUND('201819 DATA'!BE265/$C265,2),"")))</f>
        <v>*</v>
      </c>
      <c r="AG265" s="289">
        <f>IF(OR($C265="*",$C265&lt;400),"",IF(AND('201819 DATA'!BF265="*",$C265&gt;=400),"*",IF($C265&gt;=400,ROUND('201819 DATA'!BF265/$C265,2),"")))</f>
        <v>0</v>
      </c>
      <c r="AH265" s="289" t="str">
        <f>IF(OR($C265="*",$C265&lt;400),"",IF(AND('201819 DATA'!BG265="*",$C265&gt;=400),"*",IF($C265&gt;=400,ROUND('201819 DATA'!BG265/$C265,2),"")))</f>
        <v>*</v>
      </c>
      <c r="AI265" s="289">
        <f>IF(OR($C265="*",$C265&lt;400),"",IF(AND('201819 DATA'!BH265="*",$C265&gt;=400),"*",IF($C265&gt;=400,ROUND('201819 DATA'!BH265/$C265,2),"")))</f>
        <v>0.05</v>
      </c>
      <c r="AJ265" s="289">
        <f>IF(OR($C265="*",$C265&lt;400),"",IF(AND('201819 DATA'!BI265="*",$C265&gt;=400),"*",IF($C265&gt;=400,ROUND('201819 DATA'!BI265/$C265,2),"")))</f>
        <v>0</v>
      </c>
      <c r="AK265" s="289">
        <f>IF(OR($C265="*",$C265&lt;400),"",IF(AND('201819 DATA'!BJ265="*",$C265&gt;=400),"*",IF($C265&gt;=400,ROUND('201819 DATA'!BJ265/$C265,2),"")))</f>
        <v>0</v>
      </c>
      <c r="AL265" s="289">
        <f>IF(OR($C265="*",$C265&lt;400),"",IF(AND('201819 DATA'!BK265="*",$C265&gt;=400),"*",IF($C265&gt;=400,ROUND('201819 DATA'!BK265/$C265,2),"")))</f>
        <v>0</v>
      </c>
      <c r="AM265" s="289">
        <f>IF(OR($C265="*",$C265&lt;400),"",IF(AND('201819 DATA'!BL265="*",$C265&gt;=400),"*",IF($C265&gt;=400,ROUND('201819 DATA'!BL265/$C265,2),"")))</f>
        <v>0</v>
      </c>
      <c r="AN265" s="289">
        <f>IF(OR($C265="*",$C265&lt;400),"",IF(AND('201819 DATA'!BM265="*",$C265&gt;=400),"*",IF($C265&gt;=400,ROUND('201819 DATA'!BM265/$C265,2),"")))</f>
        <v>0.11</v>
      </c>
      <c r="AO265" s="289" t="str">
        <f>IF(OR($C265="*",$C265&lt;400),"",IF(AND('201819 DATA'!BN265="*",$C265&gt;=400),"*",IF($C265&gt;=400,ROUND('201819 DATA'!BN265/$C265,2),"")))</f>
        <v>*</v>
      </c>
      <c r="AP265" s="289">
        <f>IF(OR($C265="*",$C265&lt;400),"",IF(AND('201819 DATA'!BO265="*",$C265&gt;=400),"*",IF($C265&gt;=400,ROUND('201819 DATA'!BO265/$C265,2),"")))</f>
        <v>0.76</v>
      </c>
      <c r="AQ265" s="289" t="str">
        <f>IF(OR($C265="*",$C265&lt;400),"",IF(AND('201819 DATA'!BP265="*",$C265&gt;=400),"*",IF($C265&gt;=400,ROUND('201819 DATA'!BP265/$C265,2),"")))</f>
        <v>*</v>
      </c>
      <c r="AR265" s="289">
        <f>IF(OR($C265="*",$C265&lt;400),"",IF(AND('201819 DATA'!BQ265="*",$C265&gt;=400),"*",IF($C265&gt;=400,ROUND('201819 DATA'!BQ265/$C265,2),"")))</f>
        <v>0</v>
      </c>
      <c r="AS265" s="289">
        <f>IF(OR($C265="*",$C265&lt;400),"",IF(AND('201819 DATA'!BR265="*",$C265&gt;=400),"*",IF($C265&gt;=400,ROUND('201819 DATA'!BR265/$C265,2),"")))</f>
        <v>0</v>
      </c>
      <c r="AT265" s="289" t="str">
        <f>IF(OR($C265="*",$C265&lt;400),"",IF(AND('201819 DATA'!BS265="*",$C265&gt;=400),"*",IF($C265&gt;=400,ROUND('201819 DATA'!BS265/$C265,2),"")))</f>
        <v>*</v>
      </c>
      <c r="AU265" s="289">
        <f>IF(OR($C265="*",$C265&lt;400),"",IF(AND('201819 DATA'!BT265="*",$C265&gt;=400),"*",IF($C265&gt;=400,ROUND('201819 DATA'!BT265/$C265,2),"")))</f>
        <v>0.03</v>
      </c>
      <c r="AV265" s="289">
        <f>IF(OR($C265="*",$C265&lt;400),"",IF(AND('201819 DATA'!BU265="*",$C265&gt;=400),"*",IF($C265&gt;=400,ROUND('201819 DATA'!BU265/$C265,2),"")))</f>
        <v>0.02</v>
      </c>
      <c r="AW265" s="289">
        <f>IF(OR($C265="*",$C265&lt;400),"",IF(AND('201819 DATA'!BV265="*",$C265&gt;=400),"*",IF($C265&gt;=400,ROUND('201819 DATA'!BV265/$C265,2),"")))</f>
        <v>0</v>
      </c>
      <c r="AX265" s="289" t="str">
        <f>IF(OR($C265="*",$C265&lt;400),"",IF(AND('201819 DATA'!BW265="*",$C265&gt;=400),"*",IF($C265&gt;=400,ROUND('201819 DATA'!BW265/$C265,2),"")))</f>
        <v>*</v>
      </c>
    </row>
    <row r="266" spans="1:50" x14ac:dyDescent="0.2">
      <c r="A266" s="13" t="s">
        <v>562</v>
      </c>
      <c r="B266" s="287">
        <f>'201819 DATA'!B266</f>
        <v>505</v>
      </c>
      <c r="C266" s="288">
        <f>'201819 DATA'!C266</f>
        <v>505</v>
      </c>
      <c r="D266" s="293">
        <f>'201819 DATA'!FN266</f>
        <v>505</v>
      </c>
      <c r="G266" s="295">
        <f t="shared" si="4"/>
        <v>1</v>
      </c>
      <c r="H266" s="289">
        <f>IF(OR($C266="*",$C266&lt;400),"",IF(AND('201819 DATA'!F266="*",$C266&gt;=400),"*",IF($C266&gt;=400,ROUND('201819 DATA'!F266/$C266,2),"")))</f>
        <v>0</v>
      </c>
      <c r="I266" s="296">
        <f>IF(OR($B266="*",$B266&lt;400),"",IF(AND('201819 DATA'!Y266="*",$B266&gt;=400),"*",IF($B266&gt;=400,ROUND('201819 DATA'!Y266/$B266,2),"")))</f>
        <v>0</v>
      </c>
      <c r="J266" s="296" t="str">
        <f>IF(OR($B266="*",$B266&lt;400),"",IF(AND('201819 DATA'!Z266="*",$B266&gt;=400),"*",IF($B266&gt;=400,ROUND('201819 DATA'!Z266/$B266,2),"")))</f>
        <v>*</v>
      </c>
      <c r="K266" s="296">
        <f>IF(OR($B266="*",$B266&lt;400),"",IF(AND('201819 DATA'!AA266="*",$B266&gt;=400),"*",IF($B266&gt;=400,ROUND('201819 DATA'!AA266/$B266,2),"")))</f>
        <v>0.09</v>
      </c>
      <c r="L266" s="296">
        <f>IF(OR($B266="*",$B266&lt;400),"",IF(AND('201819 DATA'!AB266="*",$B266&gt;=400),"*",IF($B266&gt;=400,ROUND('201819 DATA'!AB266/$B266,2),"")))</f>
        <v>0.21</v>
      </c>
      <c r="M266" s="296">
        <f>IF(OR($B266="*",$B266&lt;400),"",IF(AND('201819 DATA'!AC266="*",$B266&gt;=400),"*",IF($B266&gt;=400,ROUND('201819 DATA'!AC266/$B266,2),"")))</f>
        <v>0.44</v>
      </c>
      <c r="N266" s="296">
        <f>IF(OR($B266="*",$B266&lt;400),"",IF(AND('201819 DATA'!AD266="*",$B266&gt;=400),"*",IF($B266&gt;=400,ROUND('201819 DATA'!AD266/$B266,2),"")))</f>
        <v>0.23</v>
      </c>
      <c r="O266" s="296" t="str">
        <f>IF(OR($B266="*",$B266&lt;400),"",IF(AND('201819 DATA'!AE266="*",$B266&gt;=400),"*",IF($B266&gt;=400,ROUND('201819 DATA'!AE266/$B266,2),"")))</f>
        <v>*</v>
      </c>
      <c r="P266" s="297"/>
      <c r="Q266" s="296">
        <f>IF(OR($B266="*",$B266&lt;400),"",IF(AND('201819 DATA'!FL266="*",$B266&gt;=400),"*",IF($B266&gt;=400,ROUND('201819 DATA'!FL266/$B266,2),"")))</f>
        <v>0.99</v>
      </c>
      <c r="R266" s="289">
        <f>IF(OR($C266="*",$C266&lt;400),"",IF(AND('201819 DATA'!F266="*",$C266&gt;=400),"*",IF($C266&gt;=400,ROUND('201819 DATA'!F266/$C266,2),"")))</f>
        <v>0</v>
      </c>
      <c r="S266" s="289">
        <f>IF(OR($C266="*",$C266&lt;400),"",IF(AND('201819 DATA'!G266="*",$C266&gt;=400),"*",IF($C266&gt;=400,ROUND('201819 DATA'!G266/$C266,2),"")))</f>
        <v>0</v>
      </c>
      <c r="T266" s="289">
        <f>IF(OR($C266="*",$C266&lt;400),"",IF(AND('201819 DATA'!H266="*",$C266&gt;=400),"*",IF($C266&gt;=400,ROUND('201819 DATA'!H266/$C266,2),"")))</f>
        <v>1</v>
      </c>
      <c r="U266" s="289">
        <f>IF(OR($C266="*",$C266&lt;400),"",IF(AND('201819 DATA'!FM266="*",$C266&gt;=400),"*",IF($C266&gt;=400,ROUND('201819 DATA'!FM266/$C266,2),"")))</f>
        <v>0</v>
      </c>
      <c r="V266" s="312">
        <f>IF(OR($D266="*",$D266&lt;400),"",IF(AND('201819 DATA'!M266="*",$D266&gt;=400),"*",IF($D266&gt;=400,ROUND('201819 DATA'!M266/$D266,2),"")))</f>
        <v>0.25</v>
      </c>
      <c r="W266" s="312">
        <f>IF(OR($D266="*",$D266&lt;400),"",IF(AND('201819 DATA'!N266="*",$D266&gt;=400),"*",IF($D266&gt;=400,ROUND('201819 DATA'!N266/$D266,2),"")))</f>
        <v>0.21</v>
      </c>
      <c r="X266" s="312">
        <f>IF(OR($D266="*",$D266&lt;400),"",IF(AND('201819 DATA'!O266="*",$D266&gt;=400),"*",IF($D266&gt;=400,ROUND('201819 DATA'!O266/$D266,2),"")))</f>
        <v>0.15</v>
      </c>
      <c r="Y266" s="312">
        <f>IF(OR($D266="*",$D266&lt;400),"",IF(AND('201819 DATA'!P266="*",$D266&gt;=400),"*",IF($D266&gt;=400,ROUND('201819 DATA'!P266/$D266,2),"")))</f>
        <v>0.15</v>
      </c>
      <c r="Z266" s="312">
        <f>IF(OR($D266="*",$D266&lt;400),"",IF(AND('201819 DATA'!Q266="*",$D266&gt;=400),"*",IF($D266&gt;=400,ROUND('201819 DATA'!Q266/$D266,2),"")))</f>
        <v>0.09</v>
      </c>
      <c r="AA266" s="312">
        <f>IF(OR($D266="*",$D266&lt;400),"",IF(AND('201819 DATA'!R266="*",$D266&gt;=400),"*",IF($D266&gt;=400,ROUND('201819 DATA'!R266/$D266,2),"")))</f>
        <v>0.09</v>
      </c>
      <c r="AB266" s="312">
        <f>IF(OR($D266="*",$D266&lt;400),"",IF(AND('201819 DATA'!S266="*",$D266&gt;=400),"*",IF($D266&gt;=400,ROUND('201819 DATA'!S266/$D266,2),"")))</f>
        <v>0.02</v>
      </c>
      <c r="AC266" s="312">
        <f>IF(OR($D266="*",$D266&lt;400),"",IF(AND('201819 DATA'!T266="*",$D266&gt;=400),"*",IF($D266&gt;=400,ROUND('201819 DATA'!T266/$D266,2),"")))</f>
        <v>0.04</v>
      </c>
      <c r="AD266" s="289">
        <f>IF(OR($C266="*",$C266&lt;400),"",IF(AND('201819 DATA'!BC266="*",$C266&gt;=400),"*",IF($C266&gt;=400,ROUND('201819 DATA'!BC266/$C266,2),"")))</f>
        <v>0</v>
      </c>
      <c r="AE266" s="289" t="str">
        <f>IF(OR($C266="*",$C266&lt;400),"",IF(AND('201819 DATA'!BD266="*",$C266&gt;=400),"*",IF($C266&gt;=400,ROUND('201819 DATA'!BD266/$C266,2),"")))</f>
        <v>*</v>
      </c>
      <c r="AF266" s="289">
        <f>IF(OR($C266="*",$C266&lt;400),"",IF(AND('201819 DATA'!BE266="*",$C266&gt;=400),"*",IF($C266&gt;=400,ROUND('201819 DATA'!BE266/$C266,2),"")))</f>
        <v>0</v>
      </c>
      <c r="AG266" s="289">
        <f>IF(OR($C266="*",$C266&lt;400),"",IF(AND('201819 DATA'!BF266="*",$C266&gt;=400),"*",IF($C266&gt;=400,ROUND('201819 DATA'!BF266/$C266,2),"")))</f>
        <v>0</v>
      </c>
      <c r="AH266" s="289">
        <f>IF(OR($C266="*",$C266&lt;400),"",IF(AND('201819 DATA'!BG266="*",$C266&gt;=400),"*",IF($C266&gt;=400,ROUND('201819 DATA'!BG266/$C266,2),"")))</f>
        <v>0</v>
      </c>
      <c r="AI266" s="289">
        <f>IF(OR($C266="*",$C266&lt;400),"",IF(AND('201819 DATA'!BH266="*",$C266&gt;=400),"*",IF($C266&gt;=400,ROUND('201819 DATA'!BH266/$C266,2),"")))</f>
        <v>0.02</v>
      </c>
      <c r="AJ266" s="289">
        <f>IF(OR($C266="*",$C266&lt;400),"",IF(AND('201819 DATA'!BI266="*",$C266&gt;=400),"*",IF($C266&gt;=400,ROUND('201819 DATA'!BI266/$C266,2),"")))</f>
        <v>0.12</v>
      </c>
      <c r="AK266" s="289">
        <f>IF(OR($C266="*",$C266&lt;400),"",IF(AND('201819 DATA'!BJ266="*",$C266&gt;=400),"*",IF($C266&gt;=400,ROUND('201819 DATA'!BJ266/$C266,2),"")))</f>
        <v>0</v>
      </c>
      <c r="AL266" s="289">
        <f>IF(OR($C266="*",$C266&lt;400),"",IF(AND('201819 DATA'!BK266="*",$C266&gt;=400),"*",IF($C266&gt;=400,ROUND('201819 DATA'!BK266/$C266,2),"")))</f>
        <v>0</v>
      </c>
      <c r="AM266" s="289">
        <f>IF(OR($C266="*",$C266&lt;400),"",IF(AND('201819 DATA'!BL266="*",$C266&gt;=400),"*",IF($C266&gt;=400,ROUND('201819 DATA'!BL266/$C266,2),"")))</f>
        <v>0</v>
      </c>
      <c r="AN266" s="289">
        <f>IF(OR($C266="*",$C266&lt;400),"",IF(AND('201819 DATA'!BM266="*",$C266&gt;=400),"*",IF($C266&gt;=400,ROUND('201819 DATA'!BM266/$C266,2),"")))</f>
        <v>0</v>
      </c>
      <c r="AO266" s="289">
        <f>IF(OR($C266="*",$C266&lt;400),"",IF(AND('201819 DATA'!BN266="*",$C266&gt;=400),"*",IF($C266&gt;=400,ROUND('201819 DATA'!BN266/$C266,2),"")))</f>
        <v>0</v>
      </c>
      <c r="AP266" s="289">
        <f>IF(OR($C266="*",$C266&lt;400),"",IF(AND('201819 DATA'!BO266="*",$C266&gt;=400),"*",IF($C266&gt;=400,ROUND('201819 DATA'!BO266/$C266,2),"")))</f>
        <v>0.83</v>
      </c>
      <c r="AQ266" s="289" t="str">
        <f>IF(OR($C266="*",$C266&lt;400),"",IF(AND('201819 DATA'!BP266="*",$C266&gt;=400),"*",IF($C266&gt;=400,ROUND('201819 DATA'!BP266/$C266,2),"")))</f>
        <v>*</v>
      </c>
      <c r="AR266" s="289">
        <f>IF(OR($C266="*",$C266&lt;400),"",IF(AND('201819 DATA'!BQ266="*",$C266&gt;=400),"*",IF($C266&gt;=400,ROUND('201819 DATA'!BQ266/$C266,2),"")))</f>
        <v>0</v>
      </c>
      <c r="AS266" s="289">
        <f>IF(OR($C266="*",$C266&lt;400),"",IF(AND('201819 DATA'!BR266="*",$C266&gt;=400),"*",IF($C266&gt;=400,ROUND('201819 DATA'!BR266/$C266,2),"")))</f>
        <v>0</v>
      </c>
      <c r="AT266" s="289" t="str">
        <f>IF(OR($C266="*",$C266&lt;400),"",IF(AND('201819 DATA'!BS266="*",$C266&gt;=400),"*",IF($C266&gt;=400,ROUND('201819 DATA'!BS266/$C266,2),"")))</f>
        <v>*</v>
      </c>
      <c r="AU266" s="289" t="str">
        <f>IF(OR($C266="*",$C266&lt;400),"",IF(AND('201819 DATA'!BT266="*",$C266&gt;=400),"*",IF($C266&gt;=400,ROUND('201819 DATA'!BT266/$C266,2),"")))</f>
        <v>*</v>
      </c>
      <c r="AV266" s="289" t="str">
        <f>IF(OR($C266="*",$C266&lt;400),"",IF(AND('201819 DATA'!BU266="*",$C266&gt;=400),"*",IF($C266&gt;=400,ROUND('201819 DATA'!BU266/$C266,2),"")))</f>
        <v>*</v>
      </c>
      <c r="AW266" s="289">
        <f>IF(OR($C266="*",$C266&lt;400),"",IF(AND('201819 DATA'!BV266="*",$C266&gt;=400),"*",IF($C266&gt;=400,ROUND('201819 DATA'!BV266/$C266,2),"")))</f>
        <v>0</v>
      </c>
      <c r="AX266" s="289" t="str">
        <f>IF(OR($C266="*",$C266&lt;400),"",IF(AND('201819 DATA'!BW266="*",$C266&gt;=400),"*",IF($C266&gt;=400,ROUND('201819 DATA'!BW266/$C266,2),"")))</f>
        <v>*</v>
      </c>
    </row>
    <row r="267" spans="1:50" x14ac:dyDescent="0.2">
      <c r="A267" s="13" t="s">
        <v>284</v>
      </c>
      <c r="B267" s="287">
        <f>'201819 DATA'!B267</f>
        <v>2985</v>
      </c>
      <c r="C267" s="288">
        <f>'201819 DATA'!C267</f>
        <v>2985</v>
      </c>
      <c r="D267" s="293">
        <f>'201819 DATA'!FN267</f>
        <v>2980</v>
      </c>
      <c r="G267" s="295">
        <f t="shared" si="4"/>
        <v>1</v>
      </c>
      <c r="H267" s="289">
        <f>IF(OR($C267="*",$C267&lt;400),"",IF(AND('201819 DATA'!F267="*",$C267&gt;=400),"*",IF($C267&gt;=400,ROUND('201819 DATA'!F267/$C267,2),"")))</f>
        <v>0</v>
      </c>
      <c r="I267" s="296">
        <f>IF(OR($B267="*",$B267&lt;400),"",IF(AND('201819 DATA'!Y267="*",$B267&gt;=400),"*",IF($B267&gt;=400,ROUND('201819 DATA'!Y267/$B267,2),"")))</f>
        <v>0</v>
      </c>
      <c r="J267" s="296">
        <f>IF(OR($B267="*",$B267&lt;400),"",IF(AND('201819 DATA'!Z267="*",$B267&gt;=400),"*",IF($B267&gt;=400,ROUND('201819 DATA'!Z267/$B267,2),"")))</f>
        <v>0.02</v>
      </c>
      <c r="K267" s="296">
        <f>IF(OR($B267="*",$B267&lt;400),"",IF(AND('201819 DATA'!AA267="*",$B267&gt;=400),"*",IF($B267&gt;=400,ROUND('201819 DATA'!AA267/$B267,2),"")))</f>
        <v>0.05</v>
      </c>
      <c r="L267" s="296">
        <f>IF(OR($B267="*",$B267&lt;400),"",IF(AND('201819 DATA'!AB267="*",$B267&gt;=400),"*",IF($B267&gt;=400,ROUND('201819 DATA'!AB267/$B267,2),"")))</f>
        <v>0.16</v>
      </c>
      <c r="M267" s="296">
        <f>IF(OR($B267="*",$B267&lt;400),"",IF(AND('201819 DATA'!AC267="*",$B267&gt;=400),"*",IF($B267&gt;=400,ROUND('201819 DATA'!AC267/$B267,2),"")))</f>
        <v>0.36</v>
      </c>
      <c r="N267" s="296">
        <f>IF(OR($B267="*",$B267&lt;400),"",IF(AND('201819 DATA'!AD267="*",$B267&gt;=400),"*",IF($B267&gt;=400,ROUND('201819 DATA'!AD267/$B267,2),"")))</f>
        <v>0.4</v>
      </c>
      <c r="O267" s="296">
        <f>IF(OR($B267="*",$B267&lt;400),"",IF(AND('201819 DATA'!AE267="*",$B267&gt;=400),"*",IF($B267&gt;=400,ROUND('201819 DATA'!AE267/$B267,2),"")))</f>
        <v>0.02</v>
      </c>
      <c r="P267" s="297"/>
      <c r="Q267" s="296">
        <f>IF(OR($B267="*",$B267&lt;400),"",IF(AND('201819 DATA'!FL267="*",$B267&gt;=400),"*",IF($B267&gt;=400,ROUND('201819 DATA'!FL267/$B267,2),"")))</f>
        <v>0.98</v>
      </c>
      <c r="R267" s="289">
        <f>IF(OR($C267="*",$C267&lt;400),"",IF(AND('201819 DATA'!F267="*",$C267&gt;=400),"*",IF($C267&gt;=400,ROUND('201819 DATA'!F267/$C267,2),"")))</f>
        <v>0</v>
      </c>
      <c r="S267" s="289">
        <f>IF(OR($C267="*",$C267&lt;400),"",IF(AND('201819 DATA'!G267="*",$C267&gt;=400),"*",IF($C267&gt;=400,ROUND('201819 DATA'!G267/$C267,2),"")))</f>
        <v>0</v>
      </c>
      <c r="T267" s="289">
        <f>IF(OR($C267="*",$C267&lt;400),"",IF(AND('201819 DATA'!H267="*",$C267&gt;=400),"*",IF($C267&gt;=400,ROUND('201819 DATA'!H267/$C267,2),"")))</f>
        <v>1</v>
      </c>
      <c r="U267" s="289">
        <f>IF(OR($C267="*",$C267&lt;400),"",IF(AND('201819 DATA'!FM267="*",$C267&gt;=400),"*",IF($C267&gt;=400,ROUND('201819 DATA'!FM267/$C267,2),"")))</f>
        <v>0</v>
      </c>
      <c r="V267" s="312">
        <f>IF(OR($D267="*",$D267&lt;400),"",IF(AND('201819 DATA'!M267="*",$D267&gt;=400),"*",IF($D267&gt;=400,ROUND('201819 DATA'!M267/$D267,2),"")))</f>
        <v>0.17</v>
      </c>
      <c r="W267" s="312">
        <f>IF(OR($D267="*",$D267&lt;400),"",IF(AND('201819 DATA'!N267="*",$D267&gt;=400),"*",IF($D267&gt;=400,ROUND('201819 DATA'!N267/$D267,2),"")))</f>
        <v>0.33</v>
      </c>
      <c r="X267" s="312">
        <f>IF(OR($D267="*",$D267&lt;400),"",IF(AND('201819 DATA'!O267="*",$D267&gt;=400),"*",IF($D267&gt;=400,ROUND('201819 DATA'!O267/$D267,2),"")))</f>
        <v>0.27</v>
      </c>
      <c r="Y267" s="312">
        <f>IF(OR($D267="*",$D267&lt;400),"",IF(AND('201819 DATA'!P267="*",$D267&gt;=400),"*",IF($D267&gt;=400,ROUND('201819 DATA'!P267/$D267,2),"")))</f>
        <v>0.19</v>
      </c>
      <c r="Z267" s="312">
        <f>IF(OR($D267="*",$D267&lt;400),"",IF(AND('201819 DATA'!Q267="*",$D267&gt;=400),"*",IF($D267&gt;=400,ROUND('201819 DATA'!Q267/$D267,2),"")))</f>
        <v>0.02</v>
      </c>
      <c r="AA267" s="312">
        <f>IF(OR($D267="*",$D267&lt;400),"",IF(AND('201819 DATA'!R267="*",$D267&gt;=400),"*",IF($D267&gt;=400,ROUND('201819 DATA'!R267/$D267,2),"")))</f>
        <v>0.01</v>
      </c>
      <c r="AB267" s="312">
        <f>IF(OR($D267="*",$D267&lt;400),"",IF(AND('201819 DATA'!S267="*",$D267&gt;=400),"*",IF($D267&gt;=400,ROUND('201819 DATA'!S267/$D267,2),"")))</f>
        <v>0.01</v>
      </c>
      <c r="AC267" s="312">
        <f>IF(OR($D267="*",$D267&lt;400),"",IF(AND('201819 DATA'!T267="*",$D267&gt;=400),"*",IF($D267&gt;=400,ROUND('201819 DATA'!T267/$D267,2),"")))</f>
        <v>0.01</v>
      </c>
      <c r="AD267" s="289" t="str">
        <f>IF(OR($C267="*",$C267&lt;400),"",IF(AND('201819 DATA'!BC267="*",$C267&gt;=400),"*",IF($C267&gt;=400,ROUND('201819 DATA'!BC267/$C267,2),"")))</f>
        <v>*</v>
      </c>
      <c r="AE267" s="289" t="str">
        <f>IF(OR($C267="*",$C267&lt;400),"",IF(AND('201819 DATA'!BD267="*",$C267&gt;=400),"*",IF($C267&gt;=400,ROUND('201819 DATA'!BD267/$C267,2),"")))</f>
        <v>*</v>
      </c>
      <c r="AF267" s="289">
        <f>IF(OR($C267="*",$C267&lt;400),"",IF(AND('201819 DATA'!BE267="*",$C267&gt;=400),"*",IF($C267&gt;=400,ROUND('201819 DATA'!BE267/$C267,2),"")))</f>
        <v>0</v>
      </c>
      <c r="AG267" s="289">
        <f>IF(OR($C267="*",$C267&lt;400),"",IF(AND('201819 DATA'!BF267="*",$C267&gt;=400),"*",IF($C267&gt;=400,ROUND('201819 DATA'!BF267/$C267,2),"")))</f>
        <v>0</v>
      </c>
      <c r="AH267" s="289">
        <f>IF(OR($C267="*",$C267&lt;400),"",IF(AND('201819 DATA'!BG267="*",$C267&gt;=400),"*",IF($C267&gt;=400,ROUND('201819 DATA'!BG267/$C267,2),"")))</f>
        <v>0</v>
      </c>
      <c r="AI267" s="289">
        <f>IF(OR($C267="*",$C267&lt;400),"",IF(AND('201819 DATA'!BH267="*",$C267&gt;=400),"*",IF($C267&gt;=400,ROUND('201819 DATA'!BH267/$C267,2),"")))</f>
        <v>0.03</v>
      </c>
      <c r="AJ267" s="289">
        <f>IF(OR($C267="*",$C267&lt;400),"",IF(AND('201819 DATA'!BI267="*",$C267&gt;=400),"*",IF($C267&gt;=400,ROUND('201819 DATA'!BI267/$C267,2),"")))</f>
        <v>0.56999999999999995</v>
      </c>
      <c r="AK267" s="289">
        <f>IF(OR($C267="*",$C267&lt;400),"",IF(AND('201819 DATA'!BJ267="*",$C267&gt;=400),"*",IF($C267&gt;=400,ROUND('201819 DATA'!BJ267/$C267,2),"")))</f>
        <v>0</v>
      </c>
      <c r="AL267" s="289">
        <f>IF(OR($C267="*",$C267&lt;400),"",IF(AND('201819 DATA'!BK267="*",$C267&gt;=400),"*",IF($C267&gt;=400,ROUND('201819 DATA'!BK267/$C267,2),"")))</f>
        <v>0</v>
      </c>
      <c r="AM267" s="289">
        <f>IF(OR($C267="*",$C267&lt;400),"",IF(AND('201819 DATA'!BL267="*",$C267&gt;=400),"*",IF($C267&gt;=400,ROUND('201819 DATA'!BL267/$C267,2),"")))</f>
        <v>0</v>
      </c>
      <c r="AN267" s="289">
        <f>IF(OR($C267="*",$C267&lt;400),"",IF(AND('201819 DATA'!BM267="*",$C267&gt;=400),"*",IF($C267&gt;=400,ROUND('201819 DATA'!BM267/$C267,2),"")))</f>
        <v>0.04</v>
      </c>
      <c r="AO267" s="289" t="str">
        <f>IF(OR($C267="*",$C267&lt;400),"",IF(AND('201819 DATA'!BN267="*",$C267&gt;=400),"*",IF($C267&gt;=400,ROUND('201819 DATA'!BN267/$C267,2),"")))</f>
        <v>*</v>
      </c>
      <c r="AP267" s="289">
        <f>IF(OR($C267="*",$C267&lt;400),"",IF(AND('201819 DATA'!BO267="*",$C267&gt;=400),"*",IF($C267&gt;=400,ROUND('201819 DATA'!BO267/$C267,2),"")))</f>
        <v>0.36</v>
      </c>
      <c r="AQ267" s="289" t="str">
        <f>IF(OR($C267="*",$C267&lt;400),"",IF(AND('201819 DATA'!BP267="*",$C267&gt;=400),"*",IF($C267&gt;=400,ROUND('201819 DATA'!BP267/$C267,2),"")))</f>
        <v>*</v>
      </c>
      <c r="AR267" s="289">
        <f>IF(OR($C267="*",$C267&lt;400),"",IF(AND('201819 DATA'!BQ267="*",$C267&gt;=400),"*",IF($C267&gt;=400,ROUND('201819 DATA'!BQ267/$C267,2),"")))</f>
        <v>0</v>
      </c>
      <c r="AS267" s="289">
        <f>IF(OR($C267="*",$C267&lt;400),"",IF(AND('201819 DATA'!BR267="*",$C267&gt;=400),"*",IF($C267&gt;=400,ROUND('201819 DATA'!BR267/$C267,2),"")))</f>
        <v>0</v>
      </c>
      <c r="AT267" s="289">
        <f>IF(OR($C267="*",$C267&lt;400),"",IF(AND('201819 DATA'!BS267="*",$C267&gt;=400),"*",IF($C267&gt;=400,ROUND('201819 DATA'!BS267/$C267,2),"")))</f>
        <v>0</v>
      </c>
      <c r="AU267" s="289">
        <f>IF(OR($C267="*",$C267&lt;400),"",IF(AND('201819 DATA'!BT267="*",$C267&gt;=400),"*",IF($C267&gt;=400,ROUND('201819 DATA'!BT267/$C267,2),"")))</f>
        <v>0</v>
      </c>
      <c r="AV267" s="289" t="str">
        <f>IF(OR($C267="*",$C267&lt;400),"",IF(AND('201819 DATA'!BU267="*",$C267&gt;=400),"*",IF($C267&gt;=400,ROUND('201819 DATA'!BU267/$C267,2),"")))</f>
        <v>*</v>
      </c>
      <c r="AW267" s="289">
        <f>IF(OR($C267="*",$C267&lt;400),"",IF(AND('201819 DATA'!BV267="*",$C267&gt;=400),"*",IF($C267&gt;=400,ROUND('201819 DATA'!BV267/$C267,2),"")))</f>
        <v>0</v>
      </c>
      <c r="AX267" s="289" t="str">
        <f>IF(OR($C267="*",$C267&lt;400),"",IF(AND('201819 DATA'!BW267="*",$C267&gt;=400),"*",IF($C267&gt;=400,ROUND('201819 DATA'!BW267/$C267,2),"")))</f>
        <v>*</v>
      </c>
    </row>
    <row r="268" spans="1:50" x14ac:dyDescent="0.2">
      <c r="A268" s="13" t="s">
        <v>578</v>
      </c>
      <c r="B268" s="287">
        <f>'201819 DATA'!B268</f>
        <v>850</v>
      </c>
      <c r="C268" s="288">
        <f>'201819 DATA'!C268</f>
        <v>850</v>
      </c>
      <c r="D268" s="293">
        <f>'201819 DATA'!FN268</f>
        <v>850</v>
      </c>
      <c r="G268" s="295">
        <f t="shared" si="4"/>
        <v>1</v>
      </c>
      <c r="H268" s="289">
        <f>IF(OR($C268="*",$C268&lt;400),"",IF(AND('201819 DATA'!F268="*",$C268&gt;=400),"*",IF($C268&gt;=400,ROUND('201819 DATA'!F268/$C268,2),"")))</f>
        <v>0</v>
      </c>
      <c r="I268" s="296">
        <f>IF(OR($B268="*",$B268&lt;400),"",IF(AND('201819 DATA'!Y268="*",$B268&gt;=400),"*",IF($B268&gt;=400,ROUND('201819 DATA'!Y268/$B268,2),"")))</f>
        <v>0</v>
      </c>
      <c r="J268" s="296">
        <f>IF(OR($B268="*",$B268&lt;400),"",IF(AND('201819 DATA'!Z268="*",$B268&gt;=400),"*",IF($B268&gt;=400,ROUND('201819 DATA'!Z268/$B268,2),"")))</f>
        <v>0.03</v>
      </c>
      <c r="K268" s="296">
        <f>IF(OR($B268="*",$B268&lt;400),"",IF(AND('201819 DATA'!AA268="*",$B268&gt;=400),"*",IF($B268&gt;=400,ROUND('201819 DATA'!AA268/$B268,2),"")))</f>
        <v>0.08</v>
      </c>
      <c r="L268" s="296">
        <f>IF(OR($B268="*",$B268&lt;400),"",IF(AND('201819 DATA'!AB268="*",$B268&gt;=400),"*",IF($B268&gt;=400,ROUND('201819 DATA'!AB268/$B268,2),"")))</f>
        <v>0.27</v>
      </c>
      <c r="M268" s="296">
        <f>IF(OR($B268="*",$B268&lt;400),"",IF(AND('201819 DATA'!AC268="*",$B268&gt;=400),"*",IF($B268&gt;=400,ROUND('201819 DATA'!AC268/$B268,2),"")))</f>
        <v>0.39</v>
      </c>
      <c r="N268" s="296">
        <f>IF(OR($B268="*",$B268&lt;400),"",IF(AND('201819 DATA'!AD268="*",$B268&gt;=400),"*",IF($B268&gt;=400,ROUND('201819 DATA'!AD268/$B268,2),"")))</f>
        <v>0.22</v>
      </c>
      <c r="O268" s="296" t="str">
        <f>IF(OR($B268="*",$B268&lt;400),"",IF(AND('201819 DATA'!AE268="*",$B268&gt;=400),"*",IF($B268&gt;=400,ROUND('201819 DATA'!AE268/$B268,2),"")))</f>
        <v>*</v>
      </c>
      <c r="P268" s="297"/>
      <c r="Q268" s="296">
        <f>IF(OR($B268="*",$B268&lt;400),"",IF(AND('201819 DATA'!FL268="*",$B268&gt;=400),"*",IF($B268&gt;=400,ROUND('201819 DATA'!FL268/$B268,2),"")))</f>
        <v>0.98</v>
      </c>
      <c r="R268" s="289">
        <f>IF(OR($C268="*",$C268&lt;400),"",IF(AND('201819 DATA'!F268="*",$C268&gt;=400),"*",IF($C268&gt;=400,ROUND('201819 DATA'!F268/$C268,2),"")))</f>
        <v>0</v>
      </c>
      <c r="S268" s="289">
        <f>IF(OR($C268="*",$C268&lt;400),"",IF(AND('201819 DATA'!G268="*",$C268&gt;=400),"*",IF($C268&gt;=400,ROUND('201819 DATA'!G268/$C268,2),"")))</f>
        <v>0</v>
      </c>
      <c r="T268" s="289">
        <f>IF(OR($C268="*",$C268&lt;400),"",IF(AND('201819 DATA'!H268="*",$C268&gt;=400),"*",IF($C268&gt;=400,ROUND('201819 DATA'!H268/$C268,2),"")))</f>
        <v>1</v>
      </c>
      <c r="U268" s="289">
        <f>IF(OR($C268="*",$C268&lt;400),"",IF(AND('201819 DATA'!FM268="*",$C268&gt;=400),"*",IF($C268&gt;=400,ROUND('201819 DATA'!FM268/$C268,2),"")))</f>
        <v>0</v>
      </c>
      <c r="V268" s="312">
        <f>IF(OR($D268="*",$D268&lt;400),"",IF(AND('201819 DATA'!M268="*",$D268&gt;=400),"*",IF($D268&gt;=400,ROUND('201819 DATA'!M268/$D268,2),"")))</f>
        <v>0.34</v>
      </c>
      <c r="W268" s="312">
        <f>IF(OR($D268="*",$D268&lt;400),"",IF(AND('201819 DATA'!N268="*",$D268&gt;=400),"*",IF($D268&gt;=400,ROUND('201819 DATA'!N268/$D268,2),"")))</f>
        <v>0.34</v>
      </c>
      <c r="X268" s="312">
        <f>IF(OR($D268="*",$D268&lt;400),"",IF(AND('201819 DATA'!O268="*",$D268&gt;=400),"*",IF($D268&gt;=400,ROUND('201819 DATA'!O268/$D268,2),"")))</f>
        <v>0.21</v>
      </c>
      <c r="Y268" s="312">
        <f>IF(OR($D268="*",$D268&lt;400),"",IF(AND('201819 DATA'!P268="*",$D268&gt;=400),"*",IF($D268&gt;=400,ROUND('201819 DATA'!P268/$D268,2),"")))</f>
        <v>0.1</v>
      </c>
      <c r="Z268" s="312" t="str">
        <f>IF(OR($D268="*",$D268&lt;400),"",IF(AND('201819 DATA'!Q268="*",$D268&gt;=400),"*",IF($D268&gt;=400,ROUND('201819 DATA'!Q268/$D268,2),"")))</f>
        <v>*</v>
      </c>
      <c r="AA268" s="312">
        <f>IF(OR($D268="*",$D268&lt;400),"",IF(AND('201819 DATA'!R268="*",$D268&gt;=400),"*",IF($D268&gt;=400,ROUND('201819 DATA'!R268/$D268,2),"")))</f>
        <v>0</v>
      </c>
      <c r="AB268" s="312" t="str">
        <f>IF(OR($D268="*",$D268&lt;400),"",IF(AND('201819 DATA'!S268="*",$D268&gt;=400),"*",IF($D268&gt;=400,ROUND('201819 DATA'!S268/$D268,2),"")))</f>
        <v>*</v>
      </c>
      <c r="AC268" s="312" t="str">
        <f>IF(OR($D268="*",$D268&lt;400),"",IF(AND('201819 DATA'!T268="*",$D268&gt;=400),"*",IF($D268&gt;=400,ROUND('201819 DATA'!T268/$D268,2),"")))</f>
        <v>*</v>
      </c>
      <c r="AD268" s="289">
        <f>IF(OR($C268="*",$C268&lt;400),"",IF(AND('201819 DATA'!BC268="*",$C268&gt;=400),"*",IF($C268&gt;=400,ROUND('201819 DATA'!BC268/$C268,2),"")))</f>
        <v>0</v>
      </c>
      <c r="AE268" s="289" t="str">
        <f>IF(OR($C268="*",$C268&lt;400),"",IF(AND('201819 DATA'!BD268="*",$C268&gt;=400),"*",IF($C268&gt;=400,ROUND('201819 DATA'!BD268/$C268,2),"")))</f>
        <v>*</v>
      </c>
      <c r="AF268" s="289" t="str">
        <f>IF(OR($C268="*",$C268&lt;400),"",IF(AND('201819 DATA'!BE268="*",$C268&gt;=400),"*",IF($C268&gt;=400,ROUND('201819 DATA'!BE268/$C268,2),"")))</f>
        <v>*</v>
      </c>
      <c r="AG268" s="289">
        <f>IF(OR($C268="*",$C268&lt;400),"",IF(AND('201819 DATA'!BF268="*",$C268&gt;=400),"*",IF($C268&gt;=400,ROUND('201819 DATA'!BF268/$C268,2),"")))</f>
        <v>0</v>
      </c>
      <c r="AH268" s="289">
        <f>IF(OR($C268="*",$C268&lt;400),"",IF(AND('201819 DATA'!BG268="*",$C268&gt;=400),"*",IF($C268&gt;=400,ROUND('201819 DATA'!BG268/$C268,2),"")))</f>
        <v>0</v>
      </c>
      <c r="AI268" s="289">
        <f>IF(OR($C268="*",$C268&lt;400),"",IF(AND('201819 DATA'!BH268="*",$C268&gt;=400),"*",IF($C268&gt;=400,ROUND('201819 DATA'!BH268/$C268,2),"")))</f>
        <v>0.02</v>
      </c>
      <c r="AJ268" s="289">
        <f>IF(OR($C268="*",$C268&lt;400),"",IF(AND('201819 DATA'!BI268="*",$C268&gt;=400),"*",IF($C268&gt;=400,ROUND('201819 DATA'!BI268/$C268,2),"")))</f>
        <v>0</v>
      </c>
      <c r="AK268" s="289">
        <f>IF(OR($C268="*",$C268&lt;400),"",IF(AND('201819 DATA'!BJ268="*",$C268&gt;=400),"*",IF($C268&gt;=400,ROUND('201819 DATA'!BJ268/$C268,2),"")))</f>
        <v>0</v>
      </c>
      <c r="AL268" s="289">
        <f>IF(OR($C268="*",$C268&lt;400),"",IF(AND('201819 DATA'!BK268="*",$C268&gt;=400),"*",IF($C268&gt;=400,ROUND('201819 DATA'!BK268/$C268,2),"")))</f>
        <v>0</v>
      </c>
      <c r="AM268" s="289">
        <f>IF(OR($C268="*",$C268&lt;400),"",IF(AND('201819 DATA'!BL268="*",$C268&gt;=400),"*",IF($C268&gt;=400,ROUND('201819 DATA'!BL268/$C268,2),"")))</f>
        <v>0</v>
      </c>
      <c r="AN268" s="289" t="str">
        <f>IF(OR($C268="*",$C268&lt;400),"",IF(AND('201819 DATA'!BM268="*",$C268&gt;=400),"*",IF($C268&gt;=400,ROUND('201819 DATA'!BM268/$C268,2),"")))</f>
        <v>*</v>
      </c>
      <c r="AO268" s="289">
        <f>IF(OR($C268="*",$C268&lt;400),"",IF(AND('201819 DATA'!BN268="*",$C268&gt;=400),"*",IF($C268&gt;=400,ROUND('201819 DATA'!BN268/$C268,2),"")))</f>
        <v>0</v>
      </c>
      <c r="AP268" s="289">
        <f>IF(OR($C268="*",$C268&lt;400),"",IF(AND('201819 DATA'!BO268="*",$C268&gt;=400),"*",IF($C268&gt;=400,ROUND('201819 DATA'!BO268/$C268,2),"")))</f>
        <v>0.91</v>
      </c>
      <c r="AQ268" s="289" t="str">
        <f>IF(OR($C268="*",$C268&lt;400),"",IF(AND('201819 DATA'!BP268="*",$C268&gt;=400),"*",IF($C268&gt;=400,ROUND('201819 DATA'!BP268/$C268,2),"")))</f>
        <v>*</v>
      </c>
      <c r="AR268" s="289">
        <f>IF(OR($C268="*",$C268&lt;400),"",IF(AND('201819 DATA'!BQ268="*",$C268&gt;=400),"*",IF($C268&gt;=400,ROUND('201819 DATA'!BQ268/$C268,2),"")))</f>
        <v>0</v>
      </c>
      <c r="AS268" s="289">
        <f>IF(OR($C268="*",$C268&lt;400),"",IF(AND('201819 DATA'!BR268="*",$C268&gt;=400),"*",IF($C268&gt;=400,ROUND('201819 DATA'!BR268/$C268,2),"")))</f>
        <v>0</v>
      </c>
      <c r="AT268" s="289">
        <f>IF(OR($C268="*",$C268&lt;400),"",IF(AND('201819 DATA'!BS268="*",$C268&gt;=400),"*",IF($C268&gt;=400,ROUND('201819 DATA'!BS268/$C268,2),"")))</f>
        <v>0</v>
      </c>
      <c r="AU268" s="289">
        <f>IF(OR($C268="*",$C268&lt;400),"",IF(AND('201819 DATA'!BT268="*",$C268&gt;=400),"*",IF($C268&gt;=400,ROUND('201819 DATA'!BT268/$C268,2),"")))</f>
        <v>0</v>
      </c>
      <c r="AV268" s="289">
        <f>IF(OR($C268="*",$C268&lt;400),"",IF(AND('201819 DATA'!BU268="*",$C268&gt;=400),"*",IF($C268&gt;=400,ROUND('201819 DATA'!BU268/$C268,2),"")))</f>
        <v>0.06</v>
      </c>
      <c r="AW268" s="289">
        <f>IF(OR($C268="*",$C268&lt;400),"",IF(AND('201819 DATA'!BV268="*",$C268&gt;=400),"*",IF($C268&gt;=400,ROUND('201819 DATA'!BV268/$C268,2),"")))</f>
        <v>0</v>
      </c>
      <c r="AX268" s="289" t="str">
        <f>IF(OR($C268="*",$C268&lt;400),"",IF(AND('201819 DATA'!BW268="*",$C268&gt;=400),"*",IF($C268&gt;=400,ROUND('201819 DATA'!BW268/$C268,2),"")))</f>
        <v>*</v>
      </c>
    </row>
    <row r="269" spans="1:50" x14ac:dyDescent="0.2">
      <c r="A269" s="13" t="s">
        <v>1589</v>
      </c>
      <c r="B269" s="287">
        <f>'201819 DATA'!B269</f>
        <v>35</v>
      </c>
      <c r="C269" s="288">
        <f>'201819 DATA'!C269</f>
        <v>35</v>
      </c>
      <c r="D269" s="293">
        <f>'201819 DATA'!FN269</f>
        <v>0</v>
      </c>
      <c r="G269" s="295" t="str">
        <f t="shared" si="4"/>
        <v/>
      </c>
      <c r="H269" s="289" t="str">
        <f>IF(OR($C269="*",$C269&lt;400),"",IF(AND('201819 DATA'!F269="*",$C269&gt;=400),"*",IF($C269&gt;=400,ROUND('201819 DATA'!F269/$C269,2),"")))</f>
        <v/>
      </c>
      <c r="I269" s="296" t="str">
        <f>IF(OR($B269="*",$B269&lt;400),"",IF(AND('201819 DATA'!Y269="*",$B269&gt;=400),"*",IF($B269&gt;=400,ROUND('201819 DATA'!Y269/$B269,2),"")))</f>
        <v/>
      </c>
      <c r="J269" s="296" t="str">
        <f>IF(OR($B269="*",$B269&lt;400),"",IF(AND('201819 DATA'!Z269="*",$B269&gt;=400),"*",IF($B269&gt;=400,ROUND('201819 DATA'!Z269/$B269,2),"")))</f>
        <v/>
      </c>
      <c r="K269" s="296" t="str">
        <f>IF(OR($B269="*",$B269&lt;400),"",IF(AND('201819 DATA'!AA269="*",$B269&gt;=400),"*",IF($B269&gt;=400,ROUND('201819 DATA'!AA269/$B269,2),"")))</f>
        <v/>
      </c>
      <c r="L269" s="296" t="str">
        <f>IF(OR($B269="*",$B269&lt;400),"",IF(AND('201819 DATA'!AB269="*",$B269&gt;=400),"*",IF($B269&gt;=400,ROUND('201819 DATA'!AB269/$B269,2),"")))</f>
        <v/>
      </c>
      <c r="M269" s="296" t="str">
        <f>IF(OR($B269="*",$B269&lt;400),"",IF(AND('201819 DATA'!AC269="*",$B269&gt;=400),"*",IF($B269&gt;=400,ROUND('201819 DATA'!AC269/$B269,2),"")))</f>
        <v/>
      </c>
      <c r="N269" s="296" t="str">
        <f>IF(OR($B269="*",$B269&lt;400),"",IF(AND('201819 DATA'!AD269="*",$B269&gt;=400),"*",IF($B269&gt;=400,ROUND('201819 DATA'!AD269/$B269,2),"")))</f>
        <v/>
      </c>
      <c r="O269" s="296" t="str">
        <f>IF(OR($B269="*",$B269&lt;400),"",IF(AND('201819 DATA'!AE269="*",$B269&gt;=400),"*",IF($B269&gt;=400,ROUND('201819 DATA'!AE269/$B269,2),"")))</f>
        <v/>
      </c>
      <c r="P269" s="297"/>
      <c r="Q269" s="296" t="str">
        <f>IF(OR($B269="*",$B269&lt;400),"",IF(AND('201819 DATA'!FL269="*",$B269&gt;=400),"*",IF($B269&gt;=400,ROUND('201819 DATA'!FL269/$B269,2),"")))</f>
        <v/>
      </c>
      <c r="R269" s="289" t="str">
        <f>IF(OR($C269="*",$C269&lt;400),"",IF(AND('201819 DATA'!F269="*",$C269&gt;=400),"*",IF($C269&gt;=400,ROUND('201819 DATA'!F269/$C269,2),"")))</f>
        <v/>
      </c>
      <c r="S269" s="289" t="str">
        <f>IF(OR($C269="*",$C269&lt;400),"",IF(AND('201819 DATA'!G269="*",$C269&gt;=400),"*",IF($C269&gt;=400,ROUND('201819 DATA'!G269/$C269,2),"")))</f>
        <v/>
      </c>
      <c r="T269" s="289" t="str">
        <f>IF(OR($C269="*",$C269&lt;400),"",IF(AND('201819 DATA'!H269="*",$C269&gt;=400),"*",IF($C269&gt;=400,ROUND('201819 DATA'!H269/$C269,2),"")))</f>
        <v/>
      </c>
      <c r="U269" s="289" t="str">
        <f>IF(OR($C269="*",$C269&lt;400),"",IF(AND('201819 DATA'!FM269="*",$C269&gt;=400),"*",IF($C269&gt;=400,ROUND('201819 DATA'!FM269/$C269,2),"")))</f>
        <v/>
      </c>
      <c r="V269" s="312" t="str">
        <f>IF(OR($D269="*",$D269&lt;400),"",IF(AND('201819 DATA'!M269="*",$D269&gt;=400),"*",IF($D269&gt;=400,ROUND('201819 DATA'!M269/$D269,2),"")))</f>
        <v/>
      </c>
      <c r="W269" s="312" t="str">
        <f>IF(OR($D269="*",$D269&lt;400),"",IF(AND('201819 DATA'!N269="*",$D269&gt;=400),"*",IF($D269&gt;=400,ROUND('201819 DATA'!N269/$D269,2),"")))</f>
        <v/>
      </c>
      <c r="X269" s="312" t="str">
        <f>IF(OR($D269="*",$D269&lt;400),"",IF(AND('201819 DATA'!O269="*",$D269&gt;=400),"*",IF($D269&gt;=400,ROUND('201819 DATA'!O269/$D269,2),"")))</f>
        <v/>
      </c>
      <c r="Y269" s="312" t="str">
        <f>IF(OR($D269="*",$D269&lt;400),"",IF(AND('201819 DATA'!P269="*",$D269&gt;=400),"*",IF($D269&gt;=400,ROUND('201819 DATA'!P269/$D269,2),"")))</f>
        <v/>
      </c>
      <c r="Z269" s="312" t="str">
        <f>IF(OR($D269="*",$D269&lt;400),"",IF(AND('201819 DATA'!Q269="*",$D269&gt;=400),"*",IF($D269&gt;=400,ROUND('201819 DATA'!Q269/$D269,2),"")))</f>
        <v/>
      </c>
      <c r="AA269" s="312" t="str">
        <f>IF(OR($D269="*",$D269&lt;400),"",IF(AND('201819 DATA'!R269="*",$D269&gt;=400),"*",IF($D269&gt;=400,ROUND('201819 DATA'!R269/$D269,2),"")))</f>
        <v/>
      </c>
      <c r="AB269" s="312" t="str">
        <f>IF(OR($D269="*",$D269&lt;400),"",IF(AND('201819 DATA'!S269="*",$D269&gt;=400),"*",IF($D269&gt;=400,ROUND('201819 DATA'!S269/$D269,2),"")))</f>
        <v/>
      </c>
      <c r="AC269" s="312" t="str">
        <f>IF(OR($D269="*",$D269&lt;400),"",IF(AND('201819 DATA'!T269="*",$D269&gt;=400),"*",IF($D269&gt;=400,ROUND('201819 DATA'!T269/$D269,2),"")))</f>
        <v/>
      </c>
      <c r="AD269" s="289" t="str">
        <f>IF(OR($C269="*",$C269&lt;400),"",IF(AND('201819 DATA'!BC269="*",$C269&gt;=400),"*",IF($C269&gt;=400,ROUND('201819 DATA'!BC269/$C269,2),"")))</f>
        <v/>
      </c>
      <c r="AE269" s="289" t="str">
        <f>IF(OR($C269="*",$C269&lt;400),"",IF(AND('201819 DATA'!BD269="*",$C269&gt;=400),"*",IF($C269&gt;=400,ROUND('201819 DATA'!BD269/$C269,2),"")))</f>
        <v/>
      </c>
      <c r="AF269" s="289" t="str">
        <f>IF(OR($C269="*",$C269&lt;400),"",IF(AND('201819 DATA'!BE269="*",$C269&gt;=400),"*",IF($C269&gt;=400,ROUND('201819 DATA'!BE269/$C269,2),"")))</f>
        <v/>
      </c>
      <c r="AG269" s="289" t="str">
        <f>IF(OR($C269="*",$C269&lt;400),"",IF(AND('201819 DATA'!BF269="*",$C269&gt;=400),"*",IF($C269&gt;=400,ROUND('201819 DATA'!BF269/$C269,2),"")))</f>
        <v/>
      </c>
      <c r="AH269" s="289" t="str">
        <f>IF(OR($C269="*",$C269&lt;400),"",IF(AND('201819 DATA'!BG269="*",$C269&gt;=400),"*",IF($C269&gt;=400,ROUND('201819 DATA'!BG269/$C269,2),"")))</f>
        <v/>
      </c>
      <c r="AI269" s="289" t="str">
        <f>IF(OR($C269="*",$C269&lt;400),"",IF(AND('201819 DATA'!BH269="*",$C269&gt;=400),"*",IF($C269&gt;=400,ROUND('201819 DATA'!BH269/$C269,2),"")))</f>
        <v/>
      </c>
      <c r="AJ269" s="289" t="str">
        <f>IF(OR($C269="*",$C269&lt;400),"",IF(AND('201819 DATA'!BI269="*",$C269&gt;=400),"*",IF($C269&gt;=400,ROUND('201819 DATA'!BI269/$C269,2),"")))</f>
        <v/>
      </c>
      <c r="AK269" s="289" t="str">
        <f>IF(OR($C269="*",$C269&lt;400),"",IF(AND('201819 DATA'!BJ269="*",$C269&gt;=400),"*",IF($C269&gt;=400,ROUND('201819 DATA'!BJ269/$C269,2),"")))</f>
        <v/>
      </c>
      <c r="AL269" s="289" t="str">
        <f>IF(OR($C269="*",$C269&lt;400),"",IF(AND('201819 DATA'!BK269="*",$C269&gt;=400),"*",IF($C269&gt;=400,ROUND('201819 DATA'!BK269/$C269,2),"")))</f>
        <v/>
      </c>
      <c r="AM269" s="289" t="str">
        <f>IF(OR($C269="*",$C269&lt;400),"",IF(AND('201819 DATA'!BL269="*",$C269&gt;=400),"*",IF($C269&gt;=400,ROUND('201819 DATA'!BL269/$C269,2),"")))</f>
        <v/>
      </c>
      <c r="AN269" s="289" t="str">
        <f>IF(OR($C269="*",$C269&lt;400),"",IF(AND('201819 DATA'!BM269="*",$C269&gt;=400),"*",IF($C269&gt;=400,ROUND('201819 DATA'!BM269/$C269,2),"")))</f>
        <v/>
      </c>
      <c r="AO269" s="289" t="str">
        <f>IF(OR($C269="*",$C269&lt;400),"",IF(AND('201819 DATA'!BN269="*",$C269&gt;=400),"*",IF($C269&gt;=400,ROUND('201819 DATA'!BN269/$C269,2),"")))</f>
        <v/>
      </c>
      <c r="AP269" s="289" t="str">
        <f>IF(OR($C269="*",$C269&lt;400),"",IF(AND('201819 DATA'!BO269="*",$C269&gt;=400),"*",IF($C269&gt;=400,ROUND('201819 DATA'!BO269/$C269,2),"")))</f>
        <v/>
      </c>
      <c r="AQ269" s="289" t="str">
        <f>IF(OR($C269="*",$C269&lt;400),"",IF(AND('201819 DATA'!BP269="*",$C269&gt;=400),"*",IF($C269&gt;=400,ROUND('201819 DATA'!BP269/$C269,2),"")))</f>
        <v/>
      </c>
      <c r="AR269" s="289" t="str">
        <f>IF(OR($C269="*",$C269&lt;400),"",IF(AND('201819 DATA'!BQ269="*",$C269&gt;=400),"*",IF($C269&gt;=400,ROUND('201819 DATA'!BQ269/$C269,2),"")))</f>
        <v/>
      </c>
      <c r="AS269" s="289" t="str">
        <f>IF(OR($C269="*",$C269&lt;400),"",IF(AND('201819 DATA'!BR269="*",$C269&gt;=400),"*",IF($C269&gt;=400,ROUND('201819 DATA'!BR269/$C269,2),"")))</f>
        <v/>
      </c>
      <c r="AT269" s="289" t="str">
        <f>IF(OR($C269="*",$C269&lt;400),"",IF(AND('201819 DATA'!BS269="*",$C269&gt;=400),"*",IF($C269&gt;=400,ROUND('201819 DATA'!BS269/$C269,2),"")))</f>
        <v/>
      </c>
      <c r="AU269" s="289" t="str">
        <f>IF(OR($C269="*",$C269&lt;400),"",IF(AND('201819 DATA'!BT269="*",$C269&gt;=400),"*",IF($C269&gt;=400,ROUND('201819 DATA'!BT269/$C269,2),"")))</f>
        <v/>
      </c>
      <c r="AV269" s="289" t="str">
        <f>IF(OR($C269="*",$C269&lt;400),"",IF(AND('201819 DATA'!BU269="*",$C269&gt;=400),"*",IF($C269&gt;=400,ROUND('201819 DATA'!BU269/$C269,2),"")))</f>
        <v/>
      </c>
      <c r="AW269" s="289" t="str">
        <f>IF(OR($C269="*",$C269&lt;400),"",IF(AND('201819 DATA'!BV269="*",$C269&gt;=400),"*",IF($C269&gt;=400,ROUND('201819 DATA'!BV269/$C269,2),"")))</f>
        <v/>
      </c>
      <c r="AX269" s="289" t="str">
        <f>IF(OR($C269="*",$C269&lt;400),"",IF(AND('201819 DATA'!BW269="*",$C269&gt;=400),"*",IF($C269&gt;=400,ROUND('201819 DATA'!BW269/$C269,2),"")))</f>
        <v/>
      </c>
    </row>
    <row r="270" spans="1:50" x14ac:dyDescent="0.2">
      <c r="A270" s="13" t="s">
        <v>558</v>
      </c>
      <c r="B270" s="287">
        <f>'201819 DATA'!B270</f>
        <v>170</v>
      </c>
      <c r="C270" s="288">
        <f>'201819 DATA'!C270</f>
        <v>170</v>
      </c>
      <c r="D270" s="293">
        <f>'201819 DATA'!FN270</f>
        <v>170</v>
      </c>
      <c r="G270" s="295" t="str">
        <f t="shared" si="4"/>
        <v/>
      </c>
      <c r="H270" s="289" t="str">
        <f>IF(OR($C270="*",$C270&lt;400),"",IF(AND('201819 DATA'!F270="*",$C270&gt;=400),"*",IF($C270&gt;=400,ROUND('201819 DATA'!F270/$C270,2),"")))</f>
        <v/>
      </c>
      <c r="I270" s="296" t="str">
        <f>IF(OR($B270="*",$B270&lt;400),"",IF(AND('201819 DATA'!Y270="*",$B270&gt;=400),"*",IF($B270&gt;=400,ROUND('201819 DATA'!Y270/$B270,2),"")))</f>
        <v/>
      </c>
      <c r="J270" s="296" t="str">
        <f>IF(OR($B270="*",$B270&lt;400),"",IF(AND('201819 DATA'!Z270="*",$B270&gt;=400),"*",IF($B270&gt;=400,ROUND('201819 DATA'!Z270/$B270,2),"")))</f>
        <v/>
      </c>
      <c r="K270" s="296" t="str">
        <f>IF(OR($B270="*",$B270&lt;400),"",IF(AND('201819 DATA'!AA270="*",$B270&gt;=400),"*",IF($B270&gt;=400,ROUND('201819 DATA'!AA270/$B270,2),"")))</f>
        <v/>
      </c>
      <c r="L270" s="296" t="str">
        <f>IF(OR($B270="*",$B270&lt;400),"",IF(AND('201819 DATA'!AB270="*",$B270&gt;=400),"*",IF($B270&gt;=400,ROUND('201819 DATA'!AB270/$B270,2),"")))</f>
        <v/>
      </c>
      <c r="M270" s="296" t="str">
        <f>IF(OR($B270="*",$B270&lt;400),"",IF(AND('201819 DATA'!AC270="*",$B270&gt;=400),"*",IF($B270&gt;=400,ROUND('201819 DATA'!AC270/$B270,2),"")))</f>
        <v/>
      </c>
      <c r="N270" s="296" t="str">
        <f>IF(OR($B270="*",$B270&lt;400),"",IF(AND('201819 DATA'!AD270="*",$B270&gt;=400),"*",IF($B270&gt;=400,ROUND('201819 DATA'!AD270/$B270,2),"")))</f>
        <v/>
      </c>
      <c r="O270" s="296" t="str">
        <f>IF(OR($B270="*",$B270&lt;400),"",IF(AND('201819 DATA'!AE270="*",$B270&gt;=400),"*",IF($B270&gt;=400,ROUND('201819 DATA'!AE270/$B270,2),"")))</f>
        <v/>
      </c>
      <c r="P270" s="297"/>
      <c r="Q270" s="296" t="str">
        <f>IF(OR($B270="*",$B270&lt;400),"",IF(AND('201819 DATA'!FL270="*",$B270&gt;=400),"*",IF($B270&gt;=400,ROUND('201819 DATA'!FL270/$B270,2),"")))</f>
        <v/>
      </c>
      <c r="R270" s="289" t="str">
        <f>IF(OR($C270="*",$C270&lt;400),"",IF(AND('201819 DATA'!F270="*",$C270&gt;=400),"*",IF($C270&gt;=400,ROUND('201819 DATA'!F270/$C270,2),"")))</f>
        <v/>
      </c>
      <c r="S270" s="289" t="str">
        <f>IF(OR($C270="*",$C270&lt;400),"",IF(AND('201819 DATA'!G270="*",$C270&gt;=400),"*",IF($C270&gt;=400,ROUND('201819 DATA'!G270/$C270,2),"")))</f>
        <v/>
      </c>
      <c r="T270" s="289" t="str">
        <f>IF(OR($C270="*",$C270&lt;400),"",IF(AND('201819 DATA'!H270="*",$C270&gt;=400),"*",IF($C270&gt;=400,ROUND('201819 DATA'!H270/$C270,2),"")))</f>
        <v/>
      </c>
      <c r="U270" s="289" t="str">
        <f>IF(OR($C270="*",$C270&lt;400),"",IF(AND('201819 DATA'!FM270="*",$C270&gt;=400),"*",IF($C270&gt;=400,ROUND('201819 DATA'!FM270/$C270,2),"")))</f>
        <v/>
      </c>
      <c r="V270" s="312" t="str">
        <f>IF(OR($D270="*",$D270&lt;400),"",IF(AND('201819 DATA'!M270="*",$D270&gt;=400),"*",IF($D270&gt;=400,ROUND('201819 DATA'!M270/$D270,2),"")))</f>
        <v/>
      </c>
      <c r="W270" s="312" t="str">
        <f>IF(OR($D270="*",$D270&lt;400),"",IF(AND('201819 DATA'!N270="*",$D270&gt;=400),"*",IF($D270&gt;=400,ROUND('201819 DATA'!N270/$D270,2),"")))</f>
        <v/>
      </c>
      <c r="X270" s="312" t="str">
        <f>IF(OR($D270="*",$D270&lt;400),"",IF(AND('201819 DATA'!O270="*",$D270&gt;=400),"*",IF($D270&gt;=400,ROUND('201819 DATA'!O270/$D270,2),"")))</f>
        <v/>
      </c>
      <c r="Y270" s="312" t="str">
        <f>IF(OR($D270="*",$D270&lt;400),"",IF(AND('201819 DATA'!P270="*",$D270&gt;=400),"*",IF($D270&gt;=400,ROUND('201819 DATA'!P270/$D270,2),"")))</f>
        <v/>
      </c>
      <c r="Z270" s="312" t="str">
        <f>IF(OR($D270="*",$D270&lt;400),"",IF(AND('201819 DATA'!Q270="*",$D270&gt;=400),"*",IF($D270&gt;=400,ROUND('201819 DATA'!Q270/$D270,2),"")))</f>
        <v/>
      </c>
      <c r="AA270" s="312" t="str">
        <f>IF(OR($D270="*",$D270&lt;400),"",IF(AND('201819 DATA'!R270="*",$D270&gt;=400),"*",IF($D270&gt;=400,ROUND('201819 DATA'!R270/$D270,2),"")))</f>
        <v/>
      </c>
      <c r="AB270" s="312" t="str">
        <f>IF(OR($D270="*",$D270&lt;400),"",IF(AND('201819 DATA'!S270="*",$D270&gt;=400),"*",IF($D270&gt;=400,ROUND('201819 DATA'!S270/$D270,2),"")))</f>
        <v/>
      </c>
      <c r="AC270" s="312" t="str">
        <f>IF(OR($D270="*",$D270&lt;400),"",IF(AND('201819 DATA'!T270="*",$D270&gt;=400),"*",IF($D270&gt;=400,ROUND('201819 DATA'!T270/$D270,2),"")))</f>
        <v/>
      </c>
      <c r="AD270" s="289" t="str">
        <f>IF(OR($C270="*",$C270&lt;400),"",IF(AND('201819 DATA'!BC270="*",$C270&gt;=400),"*",IF($C270&gt;=400,ROUND('201819 DATA'!BC270/$C270,2),"")))</f>
        <v/>
      </c>
      <c r="AE270" s="289" t="str">
        <f>IF(OR($C270="*",$C270&lt;400),"",IF(AND('201819 DATA'!BD270="*",$C270&gt;=400),"*",IF($C270&gt;=400,ROUND('201819 DATA'!BD270/$C270,2),"")))</f>
        <v/>
      </c>
      <c r="AF270" s="289" t="str">
        <f>IF(OR($C270="*",$C270&lt;400),"",IF(AND('201819 DATA'!BE270="*",$C270&gt;=400),"*",IF($C270&gt;=400,ROUND('201819 DATA'!BE270/$C270,2),"")))</f>
        <v/>
      </c>
      <c r="AG270" s="289" t="str">
        <f>IF(OR($C270="*",$C270&lt;400),"",IF(AND('201819 DATA'!BF270="*",$C270&gt;=400),"*",IF($C270&gt;=400,ROUND('201819 DATA'!BF270/$C270,2),"")))</f>
        <v/>
      </c>
      <c r="AH270" s="289" t="str">
        <f>IF(OR($C270="*",$C270&lt;400),"",IF(AND('201819 DATA'!BG270="*",$C270&gt;=400),"*",IF($C270&gt;=400,ROUND('201819 DATA'!BG270/$C270,2),"")))</f>
        <v/>
      </c>
      <c r="AI270" s="289" t="str">
        <f>IF(OR($C270="*",$C270&lt;400),"",IF(AND('201819 DATA'!BH270="*",$C270&gt;=400),"*",IF($C270&gt;=400,ROUND('201819 DATA'!BH270/$C270,2),"")))</f>
        <v/>
      </c>
      <c r="AJ270" s="289" t="str">
        <f>IF(OR($C270="*",$C270&lt;400),"",IF(AND('201819 DATA'!BI270="*",$C270&gt;=400),"*",IF($C270&gt;=400,ROUND('201819 DATA'!BI270/$C270,2),"")))</f>
        <v/>
      </c>
      <c r="AK270" s="289" t="str">
        <f>IF(OR($C270="*",$C270&lt;400),"",IF(AND('201819 DATA'!BJ270="*",$C270&gt;=400),"*",IF($C270&gt;=400,ROUND('201819 DATA'!BJ270/$C270,2),"")))</f>
        <v/>
      </c>
      <c r="AL270" s="289" t="str">
        <f>IF(OR($C270="*",$C270&lt;400),"",IF(AND('201819 DATA'!BK270="*",$C270&gt;=400),"*",IF($C270&gt;=400,ROUND('201819 DATA'!BK270/$C270,2),"")))</f>
        <v/>
      </c>
      <c r="AM270" s="289" t="str">
        <f>IF(OR($C270="*",$C270&lt;400),"",IF(AND('201819 DATA'!BL270="*",$C270&gt;=400),"*",IF($C270&gt;=400,ROUND('201819 DATA'!BL270/$C270,2),"")))</f>
        <v/>
      </c>
      <c r="AN270" s="289" t="str">
        <f>IF(OR($C270="*",$C270&lt;400),"",IF(AND('201819 DATA'!BM270="*",$C270&gt;=400),"*",IF($C270&gt;=400,ROUND('201819 DATA'!BM270/$C270,2),"")))</f>
        <v/>
      </c>
      <c r="AO270" s="289" t="str">
        <f>IF(OR($C270="*",$C270&lt;400),"",IF(AND('201819 DATA'!BN270="*",$C270&gt;=400),"*",IF($C270&gt;=400,ROUND('201819 DATA'!BN270/$C270,2),"")))</f>
        <v/>
      </c>
      <c r="AP270" s="289" t="str">
        <f>IF(OR($C270="*",$C270&lt;400),"",IF(AND('201819 DATA'!BO270="*",$C270&gt;=400),"*",IF($C270&gt;=400,ROUND('201819 DATA'!BO270/$C270,2),"")))</f>
        <v/>
      </c>
      <c r="AQ270" s="289" t="str">
        <f>IF(OR($C270="*",$C270&lt;400),"",IF(AND('201819 DATA'!BP270="*",$C270&gt;=400),"*",IF($C270&gt;=400,ROUND('201819 DATA'!BP270/$C270,2),"")))</f>
        <v/>
      </c>
      <c r="AR270" s="289" t="str">
        <f>IF(OR($C270="*",$C270&lt;400),"",IF(AND('201819 DATA'!BQ270="*",$C270&gt;=400),"*",IF($C270&gt;=400,ROUND('201819 DATA'!BQ270/$C270,2),"")))</f>
        <v/>
      </c>
      <c r="AS270" s="289" t="str">
        <f>IF(OR($C270="*",$C270&lt;400),"",IF(AND('201819 DATA'!BR270="*",$C270&gt;=400),"*",IF($C270&gt;=400,ROUND('201819 DATA'!BR270/$C270,2),"")))</f>
        <v/>
      </c>
      <c r="AT270" s="289" t="str">
        <f>IF(OR($C270="*",$C270&lt;400),"",IF(AND('201819 DATA'!BS270="*",$C270&gt;=400),"*",IF($C270&gt;=400,ROUND('201819 DATA'!BS270/$C270,2),"")))</f>
        <v/>
      </c>
      <c r="AU270" s="289" t="str">
        <f>IF(OR($C270="*",$C270&lt;400),"",IF(AND('201819 DATA'!BT270="*",$C270&gt;=400),"*",IF($C270&gt;=400,ROUND('201819 DATA'!BT270/$C270,2),"")))</f>
        <v/>
      </c>
      <c r="AV270" s="289" t="str">
        <f>IF(OR($C270="*",$C270&lt;400),"",IF(AND('201819 DATA'!BU270="*",$C270&gt;=400),"*",IF($C270&gt;=400,ROUND('201819 DATA'!BU270/$C270,2),"")))</f>
        <v/>
      </c>
      <c r="AW270" s="289" t="str">
        <f>IF(OR($C270="*",$C270&lt;400),"",IF(AND('201819 DATA'!BV270="*",$C270&gt;=400),"*",IF($C270&gt;=400,ROUND('201819 DATA'!BV270/$C270,2),"")))</f>
        <v/>
      </c>
      <c r="AX270" s="289" t="str">
        <f>IF(OR($C270="*",$C270&lt;400),"",IF(AND('201819 DATA'!BW270="*",$C270&gt;=400),"*",IF($C270&gt;=400,ROUND('201819 DATA'!BW270/$C270,2),"")))</f>
        <v/>
      </c>
    </row>
    <row r="271" spans="1:50" x14ac:dyDescent="0.2">
      <c r="A271" s="13" t="s">
        <v>1588</v>
      </c>
      <c r="B271" s="287">
        <f>'201819 DATA'!B271</f>
        <v>190</v>
      </c>
      <c r="C271" s="288">
        <f>'201819 DATA'!C271</f>
        <v>160</v>
      </c>
      <c r="D271" s="293">
        <f>'201819 DATA'!FN271</f>
        <v>0</v>
      </c>
      <c r="G271" s="295" t="str">
        <f t="shared" si="4"/>
        <v/>
      </c>
      <c r="H271" s="289" t="str">
        <f>IF(OR($C271="*",$C271&lt;400),"",IF(AND('201819 DATA'!F271="*",$C271&gt;=400),"*",IF($C271&gt;=400,ROUND('201819 DATA'!F271/$C271,2),"")))</f>
        <v/>
      </c>
      <c r="I271" s="296" t="str">
        <f>IF(OR($B271="*",$B271&lt;400),"",IF(AND('201819 DATA'!Y271="*",$B271&gt;=400),"*",IF($B271&gt;=400,ROUND('201819 DATA'!Y271/$B271,2),"")))</f>
        <v/>
      </c>
      <c r="J271" s="296" t="str">
        <f>IF(OR($B271="*",$B271&lt;400),"",IF(AND('201819 DATA'!Z271="*",$B271&gt;=400),"*",IF($B271&gt;=400,ROUND('201819 DATA'!Z271/$B271,2),"")))</f>
        <v/>
      </c>
      <c r="K271" s="296" t="str">
        <f>IF(OR($B271="*",$B271&lt;400),"",IF(AND('201819 DATA'!AA271="*",$B271&gt;=400),"*",IF($B271&gt;=400,ROUND('201819 DATA'!AA271/$B271,2),"")))</f>
        <v/>
      </c>
      <c r="L271" s="296" t="str">
        <f>IF(OR($B271="*",$B271&lt;400),"",IF(AND('201819 DATA'!AB271="*",$B271&gt;=400),"*",IF($B271&gt;=400,ROUND('201819 DATA'!AB271/$B271,2),"")))</f>
        <v/>
      </c>
      <c r="M271" s="296" t="str">
        <f>IF(OR($B271="*",$B271&lt;400),"",IF(AND('201819 DATA'!AC271="*",$B271&gt;=400),"*",IF($B271&gt;=400,ROUND('201819 DATA'!AC271/$B271,2),"")))</f>
        <v/>
      </c>
      <c r="N271" s="296" t="str">
        <f>IF(OR($B271="*",$B271&lt;400),"",IF(AND('201819 DATA'!AD271="*",$B271&gt;=400),"*",IF($B271&gt;=400,ROUND('201819 DATA'!AD271/$B271,2),"")))</f>
        <v/>
      </c>
      <c r="O271" s="296" t="str">
        <f>IF(OR($B271="*",$B271&lt;400),"",IF(AND('201819 DATA'!AE271="*",$B271&gt;=400),"*",IF($B271&gt;=400,ROUND('201819 DATA'!AE271/$B271,2),"")))</f>
        <v/>
      </c>
      <c r="P271" s="297"/>
      <c r="Q271" s="296" t="str">
        <f>IF(OR($B271="*",$B271&lt;400),"",IF(AND('201819 DATA'!FL271="*",$B271&gt;=400),"*",IF($B271&gt;=400,ROUND('201819 DATA'!FL271/$B271,2),"")))</f>
        <v/>
      </c>
      <c r="R271" s="289" t="str">
        <f>IF(OR($C271="*",$C271&lt;400),"",IF(AND('201819 DATA'!F271="*",$C271&gt;=400),"*",IF($C271&gt;=400,ROUND('201819 DATA'!F271/$C271,2),"")))</f>
        <v/>
      </c>
      <c r="S271" s="289" t="str">
        <f>IF(OR($C271="*",$C271&lt;400),"",IF(AND('201819 DATA'!G271="*",$C271&gt;=400),"*",IF($C271&gt;=400,ROUND('201819 DATA'!G271/$C271,2),"")))</f>
        <v/>
      </c>
      <c r="T271" s="289" t="str">
        <f>IF(OR($C271="*",$C271&lt;400),"",IF(AND('201819 DATA'!H271="*",$C271&gt;=400),"*",IF($C271&gt;=400,ROUND('201819 DATA'!H271/$C271,2),"")))</f>
        <v/>
      </c>
      <c r="U271" s="289" t="str">
        <f>IF(OR($C271="*",$C271&lt;400),"",IF(AND('201819 DATA'!FM271="*",$C271&gt;=400),"*",IF($C271&gt;=400,ROUND('201819 DATA'!FM271/$C271,2),"")))</f>
        <v/>
      </c>
      <c r="V271" s="312" t="str">
        <f>IF(OR($D271="*",$D271&lt;400),"",IF(AND('201819 DATA'!M271="*",$D271&gt;=400),"*",IF($D271&gt;=400,ROUND('201819 DATA'!M271/$D271,2),"")))</f>
        <v/>
      </c>
      <c r="W271" s="312" t="str">
        <f>IF(OR($D271="*",$D271&lt;400),"",IF(AND('201819 DATA'!N271="*",$D271&gt;=400),"*",IF($D271&gt;=400,ROUND('201819 DATA'!N271/$D271,2),"")))</f>
        <v/>
      </c>
      <c r="X271" s="312" t="str">
        <f>IF(OR($D271="*",$D271&lt;400),"",IF(AND('201819 DATA'!O271="*",$D271&gt;=400),"*",IF($D271&gt;=400,ROUND('201819 DATA'!O271/$D271,2),"")))</f>
        <v/>
      </c>
      <c r="Y271" s="312" t="str">
        <f>IF(OR($D271="*",$D271&lt;400),"",IF(AND('201819 DATA'!P271="*",$D271&gt;=400),"*",IF($D271&gt;=400,ROUND('201819 DATA'!P271/$D271,2),"")))</f>
        <v/>
      </c>
      <c r="Z271" s="312" t="str">
        <f>IF(OR($D271="*",$D271&lt;400),"",IF(AND('201819 DATA'!Q271="*",$D271&gt;=400),"*",IF($D271&gt;=400,ROUND('201819 DATA'!Q271/$D271,2),"")))</f>
        <v/>
      </c>
      <c r="AA271" s="312" t="str">
        <f>IF(OR($D271="*",$D271&lt;400),"",IF(AND('201819 DATA'!R271="*",$D271&gt;=400),"*",IF($D271&gt;=400,ROUND('201819 DATA'!R271/$D271,2),"")))</f>
        <v/>
      </c>
      <c r="AB271" s="312" t="str">
        <f>IF(OR($D271="*",$D271&lt;400),"",IF(AND('201819 DATA'!S271="*",$D271&gt;=400),"*",IF($D271&gt;=400,ROUND('201819 DATA'!S271/$D271,2),"")))</f>
        <v/>
      </c>
      <c r="AC271" s="312" t="str">
        <f>IF(OR($D271="*",$D271&lt;400),"",IF(AND('201819 DATA'!T271="*",$D271&gt;=400),"*",IF($D271&gt;=400,ROUND('201819 DATA'!T271/$D271,2),"")))</f>
        <v/>
      </c>
      <c r="AD271" s="289" t="str">
        <f>IF(OR($C271="*",$C271&lt;400),"",IF(AND('201819 DATA'!BC271="*",$C271&gt;=400),"*",IF($C271&gt;=400,ROUND('201819 DATA'!BC271/$C271,2),"")))</f>
        <v/>
      </c>
      <c r="AE271" s="289" t="str">
        <f>IF(OR($C271="*",$C271&lt;400),"",IF(AND('201819 DATA'!BD271="*",$C271&gt;=400),"*",IF($C271&gt;=400,ROUND('201819 DATA'!BD271/$C271,2),"")))</f>
        <v/>
      </c>
      <c r="AF271" s="289" t="str">
        <f>IF(OR($C271="*",$C271&lt;400),"",IF(AND('201819 DATA'!BE271="*",$C271&gt;=400),"*",IF($C271&gt;=400,ROUND('201819 DATA'!BE271/$C271,2),"")))</f>
        <v/>
      </c>
      <c r="AG271" s="289" t="str">
        <f>IF(OR($C271="*",$C271&lt;400),"",IF(AND('201819 DATA'!BF271="*",$C271&gt;=400),"*",IF($C271&gt;=400,ROUND('201819 DATA'!BF271/$C271,2),"")))</f>
        <v/>
      </c>
      <c r="AH271" s="289" t="str">
        <f>IF(OR($C271="*",$C271&lt;400),"",IF(AND('201819 DATA'!BG271="*",$C271&gt;=400),"*",IF($C271&gt;=400,ROUND('201819 DATA'!BG271/$C271,2),"")))</f>
        <v/>
      </c>
      <c r="AI271" s="289" t="str">
        <f>IF(OR($C271="*",$C271&lt;400),"",IF(AND('201819 DATA'!BH271="*",$C271&gt;=400),"*",IF($C271&gt;=400,ROUND('201819 DATA'!BH271/$C271,2),"")))</f>
        <v/>
      </c>
      <c r="AJ271" s="289" t="str">
        <f>IF(OR($C271="*",$C271&lt;400),"",IF(AND('201819 DATA'!BI271="*",$C271&gt;=400),"*",IF($C271&gt;=400,ROUND('201819 DATA'!BI271/$C271,2),"")))</f>
        <v/>
      </c>
      <c r="AK271" s="289" t="str">
        <f>IF(OR($C271="*",$C271&lt;400),"",IF(AND('201819 DATA'!BJ271="*",$C271&gt;=400),"*",IF($C271&gt;=400,ROUND('201819 DATA'!BJ271/$C271,2),"")))</f>
        <v/>
      </c>
      <c r="AL271" s="289" t="str">
        <f>IF(OR($C271="*",$C271&lt;400),"",IF(AND('201819 DATA'!BK271="*",$C271&gt;=400),"*",IF($C271&gt;=400,ROUND('201819 DATA'!BK271/$C271,2),"")))</f>
        <v/>
      </c>
      <c r="AM271" s="289" t="str">
        <f>IF(OR($C271="*",$C271&lt;400),"",IF(AND('201819 DATA'!BL271="*",$C271&gt;=400),"*",IF($C271&gt;=400,ROUND('201819 DATA'!BL271/$C271,2),"")))</f>
        <v/>
      </c>
      <c r="AN271" s="289" t="str">
        <f>IF(OR($C271="*",$C271&lt;400),"",IF(AND('201819 DATA'!BM271="*",$C271&gt;=400),"*",IF($C271&gt;=400,ROUND('201819 DATA'!BM271/$C271,2),"")))</f>
        <v/>
      </c>
      <c r="AO271" s="289" t="str">
        <f>IF(OR($C271="*",$C271&lt;400),"",IF(AND('201819 DATA'!BN271="*",$C271&gt;=400),"*",IF($C271&gt;=400,ROUND('201819 DATA'!BN271/$C271,2),"")))</f>
        <v/>
      </c>
      <c r="AP271" s="289" t="str">
        <f>IF(OR($C271="*",$C271&lt;400),"",IF(AND('201819 DATA'!BO271="*",$C271&gt;=400),"*",IF($C271&gt;=400,ROUND('201819 DATA'!BO271/$C271,2),"")))</f>
        <v/>
      </c>
      <c r="AQ271" s="289" t="str">
        <f>IF(OR($C271="*",$C271&lt;400),"",IF(AND('201819 DATA'!BP271="*",$C271&gt;=400),"*",IF($C271&gt;=400,ROUND('201819 DATA'!BP271/$C271,2),"")))</f>
        <v/>
      </c>
      <c r="AR271" s="289" t="str">
        <f>IF(OR($C271="*",$C271&lt;400),"",IF(AND('201819 DATA'!BQ271="*",$C271&gt;=400),"*",IF($C271&gt;=400,ROUND('201819 DATA'!BQ271/$C271,2),"")))</f>
        <v/>
      </c>
      <c r="AS271" s="289" t="str">
        <f>IF(OR($C271="*",$C271&lt;400),"",IF(AND('201819 DATA'!BR271="*",$C271&gt;=400),"*",IF($C271&gt;=400,ROUND('201819 DATA'!BR271/$C271,2),"")))</f>
        <v/>
      </c>
      <c r="AT271" s="289" t="str">
        <f>IF(OR($C271="*",$C271&lt;400),"",IF(AND('201819 DATA'!BS271="*",$C271&gt;=400),"*",IF($C271&gt;=400,ROUND('201819 DATA'!BS271/$C271,2),"")))</f>
        <v/>
      </c>
      <c r="AU271" s="289" t="str">
        <f>IF(OR($C271="*",$C271&lt;400),"",IF(AND('201819 DATA'!BT271="*",$C271&gt;=400),"*",IF($C271&gt;=400,ROUND('201819 DATA'!BT271/$C271,2),"")))</f>
        <v/>
      </c>
      <c r="AV271" s="289" t="str">
        <f>IF(OR($C271="*",$C271&lt;400),"",IF(AND('201819 DATA'!BU271="*",$C271&gt;=400),"*",IF($C271&gt;=400,ROUND('201819 DATA'!BU271/$C271,2),"")))</f>
        <v/>
      </c>
      <c r="AW271" s="289" t="str">
        <f>IF(OR($C271="*",$C271&lt;400),"",IF(AND('201819 DATA'!BV271="*",$C271&gt;=400),"*",IF($C271&gt;=400,ROUND('201819 DATA'!BV271/$C271,2),"")))</f>
        <v/>
      </c>
      <c r="AX271" s="289" t="str">
        <f>IF(OR($C271="*",$C271&lt;400),"",IF(AND('201819 DATA'!BW271="*",$C271&gt;=400),"*",IF($C271&gt;=400,ROUND('201819 DATA'!BW271/$C271,2),"")))</f>
        <v/>
      </c>
    </row>
    <row r="272" spans="1:50" x14ac:dyDescent="0.2">
      <c r="A272" s="13" t="s">
        <v>341</v>
      </c>
      <c r="B272" s="287">
        <f>'201819 DATA'!B272</f>
        <v>6005</v>
      </c>
      <c r="C272" s="288">
        <f>'201819 DATA'!C272</f>
        <v>6005</v>
      </c>
      <c r="D272" s="293">
        <f>'201819 DATA'!FN272</f>
        <v>5835</v>
      </c>
      <c r="G272" s="295">
        <f t="shared" si="4"/>
        <v>1</v>
      </c>
      <c r="H272" s="289">
        <f>IF(OR($C272="*",$C272&lt;400),"",IF(AND('201819 DATA'!F272="*",$C272&gt;=400),"*",IF($C272&gt;=400,ROUND('201819 DATA'!F272/$C272,2),"")))</f>
        <v>0</v>
      </c>
      <c r="I272" s="296">
        <f>IF(OR($B272="*",$B272&lt;400),"",IF(AND('201819 DATA'!Y272="*",$B272&gt;=400),"*",IF($B272&gt;=400,ROUND('201819 DATA'!Y272/$B272,2),"")))</f>
        <v>0</v>
      </c>
      <c r="J272" s="296">
        <f>IF(OR($B272="*",$B272&lt;400),"",IF(AND('201819 DATA'!Z272="*",$B272&gt;=400),"*",IF($B272&gt;=400,ROUND('201819 DATA'!Z272/$B272,2),"")))</f>
        <v>0.12</v>
      </c>
      <c r="K272" s="296">
        <f>IF(OR($B272="*",$B272&lt;400),"",IF(AND('201819 DATA'!AA272="*",$B272&gt;=400),"*",IF($B272&gt;=400,ROUND('201819 DATA'!AA272/$B272,2),"")))</f>
        <v>0.25</v>
      </c>
      <c r="L272" s="296">
        <f>IF(OR($B272="*",$B272&lt;400),"",IF(AND('201819 DATA'!AB272="*",$B272&gt;=400),"*",IF($B272&gt;=400,ROUND('201819 DATA'!AB272/$B272,2),"")))</f>
        <v>0.32</v>
      </c>
      <c r="M272" s="296">
        <f>IF(OR($B272="*",$B272&lt;400),"",IF(AND('201819 DATA'!AC272="*",$B272&gt;=400),"*",IF($B272&gt;=400,ROUND('201819 DATA'!AC272/$B272,2),"")))</f>
        <v>0.21</v>
      </c>
      <c r="N272" s="296">
        <f>IF(OR($B272="*",$B272&lt;400),"",IF(AND('201819 DATA'!AD272="*",$B272&gt;=400),"*",IF($B272&gt;=400,ROUND('201819 DATA'!AD272/$B272,2),"")))</f>
        <v>0.08</v>
      </c>
      <c r="O272" s="296">
        <f>IF(OR($B272="*",$B272&lt;400),"",IF(AND('201819 DATA'!AE272="*",$B272&gt;=400),"*",IF($B272&gt;=400,ROUND('201819 DATA'!AE272/$B272,2),"")))</f>
        <v>0</v>
      </c>
      <c r="P272" s="297"/>
      <c r="Q272" s="296">
        <f>IF(OR($B272="*",$B272&lt;400),"",IF(AND('201819 DATA'!FL272="*",$B272&gt;=400),"*",IF($B272&gt;=400,ROUND('201819 DATA'!FL272/$B272,2),"")))</f>
        <v>0.96</v>
      </c>
      <c r="R272" s="289">
        <f>IF(OR($C272="*",$C272&lt;400),"",IF(AND('201819 DATA'!F272="*",$C272&gt;=400),"*",IF($C272&gt;=400,ROUND('201819 DATA'!F272/$C272,2),"")))</f>
        <v>0</v>
      </c>
      <c r="S272" s="289">
        <f>IF(OR($C272="*",$C272&lt;400),"",IF(AND('201819 DATA'!G272="*",$C272&gt;=400),"*",IF($C272&gt;=400,ROUND('201819 DATA'!G272/$C272,2),"")))</f>
        <v>0</v>
      </c>
      <c r="T272" s="289">
        <f>IF(OR($C272="*",$C272&lt;400),"",IF(AND('201819 DATA'!H272="*",$C272&gt;=400),"*",IF($C272&gt;=400,ROUND('201819 DATA'!H272/$C272,2),"")))</f>
        <v>1</v>
      </c>
      <c r="U272" s="289">
        <f>IF(OR($C272="*",$C272&lt;400),"",IF(AND('201819 DATA'!FM272="*",$C272&gt;=400),"*",IF($C272&gt;=400,ROUND('201819 DATA'!FM272/$C272,2),"")))</f>
        <v>0</v>
      </c>
      <c r="V272" s="312">
        <f>IF(OR($D272="*",$D272&lt;400),"",IF(AND('201819 DATA'!M272="*",$D272&gt;=400),"*",IF($D272&gt;=400,ROUND('201819 DATA'!M272/$D272,2),"")))</f>
        <v>0.52</v>
      </c>
      <c r="W272" s="312">
        <f>IF(OR($D272="*",$D272&lt;400),"",IF(AND('201819 DATA'!N272="*",$D272&gt;=400),"*",IF($D272&gt;=400,ROUND('201819 DATA'!N272/$D272,2),"")))</f>
        <v>0.23</v>
      </c>
      <c r="X272" s="312">
        <f>IF(OR($D272="*",$D272&lt;400),"",IF(AND('201819 DATA'!O272="*",$D272&gt;=400),"*",IF($D272&gt;=400,ROUND('201819 DATA'!O272/$D272,2),"")))</f>
        <v>0.11</v>
      </c>
      <c r="Y272" s="312">
        <f>IF(OR($D272="*",$D272&lt;400),"",IF(AND('201819 DATA'!P272="*",$D272&gt;=400),"*",IF($D272&gt;=400,ROUND('201819 DATA'!P272/$D272,2),"")))</f>
        <v>0.08</v>
      </c>
      <c r="Z272" s="312">
        <f>IF(OR($D272="*",$D272&lt;400),"",IF(AND('201819 DATA'!Q272="*",$D272&gt;=400),"*",IF($D272&gt;=400,ROUND('201819 DATA'!Q272/$D272,2),"")))</f>
        <v>0.02</v>
      </c>
      <c r="AA272" s="312">
        <f>IF(OR($D272="*",$D272&lt;400),"",IF(AND('201819 DATA'!R272="*",$D272&gt;=400),"*",IF($D272&gt;=400,ROUND('201819 DATA'!R272/$D272,2),"")))</f>
        <v>0.01</v>
      </c>
      <c r="AB272" s="312">
        <f>IF(OR($D272="*",$D272&lt;400),"",IF(AND('201819 DATA'!S272="*",$D272&gt;=400),"*",IF($D272&gt;=400,ROUND('201819 DATA'!S272/$D272,2),"")))</f>
        <v>0.01</v>
      </c>
      <c r="AC272" s="312">
        <f>IF(OR($D272="*",$D272&lt;400),"",IF(AND('201819 DATA'!T272="*",$D272&gt;=400),"*",IF($D272&gt;=400,ROUND('201819 DATA'!T272/$D272,2),"")))</f>
        <v>0.01</v>
      </c>
      <c r="AD272" s="289">
        <f>IF(OR($C272="*",$C272&lt;400),"",IF(AND('201819 DATA'!BC272="*",$C272&gt;=400),"*",IF($C272&gt;=400,ROUND('201819 DATA'!BC272/$C272,2),"")))</f>
        <v>0.02</v>
      </c>
      <c r="AE272" s="289">
        <f>IF(OR($C272="*",$C272&lt;400),"",IF(AND('201819 DATA'!BD272="*",$C272&gt;=400),"*",IF($C272&gt;=400,ROUND('201819 DATA'!BD272/$C272,2),"")))</f>
        <v>0.02</v>
      </c>
      <c r="AF272" s="289">
        <f>IF(OR($C272="*",$C272&lt;400),"",IF(AND('201819 DATA'!BE272="*",$C272&gt;=400),"*",IF($C272&gt;=400,ROUND('201819 DATA'!BE272/$C272,2),"")))</f>
        <v>0.01</v>
      </c>
      <c r="AG272" s="289">
        <f>IF(OR($C272="*",$C272&lt;400),"",IF(AND('201819 DATA'!BF272="*",$C272&gt;=400),"*",IF($C272&gt;=400,ROUND('201819 DATA'!BF272/$C272,2),"")))</f>
        <v>0</v>
      </c>
      <c r="AH272" s="289" t="str">
        <f>IF(OR($C272="*",$C272&lt;400),"",IF(AND('201819 DATA'!BG272="*",$C272&gt;=400),"*",IF($C272&gt;=400,ROUND('201819 DATA'!BG272/$C272,2),"")))</f>
        <v>*</v>
      </c>
      <c r="AI272" s="289">
        <f>IF(OR($C272="*",$C272&lt;400),"",IF(AND('201819 DATA'!BH272="*",$C272&gt;=400),"*",IF($C272&gt;=400,ROUND('201819 DATA'!BH272/$C272,2),"")))</f>
        <v>0.03</v>
      </c>
      <c r="AJ272" s="289">
        <f>IF(OR($C272="*",$C272&lt;400),"",IF(AND('201819 DATA'!BI272="*",$C272&gt;=400),"*",IF($C272&gt;=400,ROUND('201819 DATA'!BI272/$C272,2),"")))</f>
        <v>0.02</v>
      </c>
      <c r="AK272" s="289">
        <f>IF(OR($C272="*",$C272&lt;400),"",IF(AND('201819 DATA'!BJ272="*",$C272&gt;=400),"*",IF($C272&gt;=400,ROUND('201819 DATA'!BJ272/$C272,2),"")))</f>
        <v>0</v>
      </c>
      <c r="AL272" s="289" t="str">
        <f>IF(OR($C272="*",$C272&lt;400),"",IF(AND('201819 DATA'!BK272="*",$C272&gt;=400),"*",IF($C272&gt;=400,ROUND('201819 DATA'!BK272/$C272,2),"")))</f>
        <v>*</v>
      </c>
      <c r="AM272" s="289">
        <f>IF(OR($C272="*",$C272&lt;400),"",IF(AND('201819 DATA'!BL272="*",$C272&gt;=400),"*",IF($C272&gt;=400,ROUND('201819 DATA'!BL272/$C272,2),"")))</f>
        <v>0.02</v>
      </c>
      <c r="AN272" s="289">
        <f>IF(OR($C272="*",$C272&lt;400),"",IF(AND('201819 DATA'!BM272="*",$C272&gt;=400),"*",IF($C272&gt;=400,ROUND('201819 DATA'!BM272/$C272,2),"")))</f>
        <v>0.31</v>
      </c>
      <c r="AO272" s="289">
        <f>IF(OR($C272="*",$C272&lt;400),"",IF(AND('201819 DATA'!BN272="*",$C272&gt;=400),"*",IF($C272&gt;=400,ROUND('201819 DATA'!BN272/$C272,2),"")))</f>
        <v>0.03</v>
      </c>
      <c r="AP272" s="289">
        <f>IF(OR($C272="*",$C272&lt;400),"",IF(AND('201819 DATA'!BO272="*",$C272&gt;=400),"*",IF($C272&gt;=400,ROUND('201819 DATA'!BO272/$C272,2),"")))</f>
        <v>0.35</v>
      </c>
      <c r="AQ272" s="289">
        <f>IF(OR($C272="*",$C272&lt;400),"",IF(AND('201819 DATA'!BP272="*",$C272&gt;=400),"*",IF($C272&gt;=400,ROUND('201819 DATA'!BP272/$C272,2),"")))</f>
        <v>7.0000000000000007E-2</v>
      </c>
      <c r="AR272" s="289" t="str">
        <f>IF(OR($C272="*",$C272&lt;400),"",IF(AND('201819 DATA'!BQ272="*",$C272&gt;=400),"*",IF($C272&gt;=400,ROUND('201819 DATA'!BQ272/$C272,2),"")))</f>
        <v>*</v>
      </c>
      <c r="AS272" s="289">
        <f>IF(OR($C272="*",$C272&lt;400),"",IF(AND('201819 DATA'!BR272="*",$C272&gt;=400),"*",IF($C272&gt;=400,ROUND('201819 DATA'!BR272/$C272,2),"")))</f>
        <v>0</v>
      </c>
      <c r="AT272" s="289">
        <f>IF(OR($C272="*",$C272&lt;400),"",IF(AND('201819 DATA'!BS272="*",$C272&gt;=400),"*",IF($C272&gt;=400,ROUND('201819 DATA'!BS272/$C272,2),"")))</f>
        <v>0</v>
      </c>
      <c r="AU272" s="289">
        <f>IF(OR($C272="*",$C272&lt;400),"",IF(AND('201819 DATA'!BT272="*",$C272&gt;=400),"*",IF($C272&gt;=400,ROUND('201819 DATA'!BT272/$C272,2),"")))</f>
        <v>0.06</v>
      </c>
      <c r="AV272" s="289">
        <f>IF(OR($C272="*",$C272&lt;400),"",IF(AND('201819 DATA'!BU272="*",$C272&gt;=400),"*",IF($C272&gt;=400,ROUND('201819 DATA'!BU272/$C272,2),"")))</f>
        <v>0.01</v>
      </c>
      <c r="AW272" s="289">
        <f>IF(OR($C272="*",$C272&lt;400),"",IF(AND('201819 DATA'!BV272="*",$C272&gt;=400),"*",IF($C272&gt;=400,ROUND('201819 DATA'!BV272/$C272,2),"")))</f>
        <v>0</v>
      </c>
      <c r="AX272" s="289">
        <f>IF(OR($C272="*",$C272&lt;400),"",IF(AND('201819 DATA'!BW272="*",$C272&gt;=400),"*",IF($C272&gt;=400,ROUND('201819 DATA'!BW272/$C272,2),"")))</f>
        <v>0.04</v>
      </c>
    </row>
    <row r="273" spans="1:50" x14ac:dyDescent="0.2">
      <c r="A273" s="13" t="s">
        <v>342</v>
      </c>
      <c r="B273" s="287">
        <f>'201819 DATA'!B273</f>
        <v>1555</v>
      </c>
      <c r="C273" s="288">
        <f>'201819 DATA'!C273</f>
        <v>1555</v>
      </c>
      <c r="D273" s="293">
        <f>'201819 DATA'!FN273</f>
        <v>465</v>
      </c>
      <c r="G273" s="295">
        <f t="shared" si="4"/>
        <v>1</v>
      </c>
      <c r="H273" s="289">
        <f>IF(OR($C273="*",$C273&lt;400),"",IF(AND('201819 DATA'!F273="*",$C273&gt;=400),"*",IF($C273&gt;=400,ROUND('201819 DATA'!F273/$C273,2),"")))</f>
        <v>0</v>
      </c>
      <c r="I273" s="296" t="str">
        <f>IF(OR($B273="*",$B273&lt;400),"",IF(AND('201819 DATA'!Y273="*",$B273&gt;=400),"*",IF($B273&gt;=400,ROUND('201819 DATA'!Y273/$B273,2),"")))</f>
        <v>*</v>
      </c>
      <c r="J273" s="296">
        <f>IF(OR($B273="*",$B273&lt;400),"",IF(AND('201819 DATA'!Z273="*",$B273&gt;=400),"*",IF($B273&gt;=400,ROUND('201819 DATA'!Z273/$B273,2),"")))</f>
        <v>0.06</v>
      </c>
      <c r="K273" s="296">
        <f>IF(OR($B273="*",$B273&lt;400),"",IF(AND('201819 DATA'!AA273="*",$B273&gt;=400),"*",IF($B273&gt;=400,ROUND('201819 DATA'!AA273/$B273,2),"")))</f>
        <v>0.15</v>
      </c>
      <c r="L273" s="296">
        <f>IF(OR($B273="*",$B273&lt;400),"",IF(AND('201819 DATA'!AB273="*",$B273&gt;=400),"*",IF($B273&gt;=400,ROUND('201819 DATA'!AB273/$B273,2),"")))</f>
        <v>0.26</v>
      </c>
      <c r="M273" s="296">
        <f>IF(OR($B273="*",$B273&lt;400),"",IF(AND('201819 DATA'!AC273="*",$B273&gt;=400),"*",IF($B273&gt;=400,ROUND('201819 DATA'!AC273/$B273,2),"")))</f>
        <v>0.36</v>
      </c>
      <c r="N273" s="296">
        <f>IF(OR($B273="*",$B273&lt;400),"",IF(AND('201819 DATA'!AD273="*",$B273&gt;=400),"*",IF($B273&gt;=400,ROUND('201819 DATA'!AD273/$B273,2),"")))</f>
        <v>0.16</v>
      </c>
      <c r="O273" s="296">
        <f>IF(OR($B273="*",$B273&lt;400),"",IF(AND('201819 DATA'!AE273="*",$B273&gt;=400),"*",IF($B273&gt;=400,ROUND('201819 DATA'!AE273/$B273,2),"")))</f>
        <v>0.01</v>
      </c>
      <c r="P273" s="297"/>
      <c r="Q273" s="296">
        <f>IF(OR($B273="*",$B273&lt;400),"",IF(AND('201819 DATA'!FL273="*",$B273&gt;=400),"*",IF($B273&gt;=400,ROUND('201819 DATA'!FL273/$B273,2),"")))</f>
        <v>0.98</v>
      </c>
      <c r="R273" s="289">
        <f>IF(OR($C273="*",$C273&lt;400),"",IF(AND('201819 DATA'!F273="*",$C273&gt;=400),"*",IF($C273&gt;=400,ROUND('201819 DATA'!F273/$C273,2),"")))</f>
        <v>0</v>
      </c>
      <c r="S273" s="289">
        <f>IF(OR($C273="*",$C273&lt;400),"",IF(AND('201819 DATA'!G273="*",$C273&gt;=400),"*",IF($C273&gt;=400,ROUND('201819 DATA'!G273/$C273,2),"")))</f>
        <v>0</v>
      </c>
      <c r="T273" s="289">
        <f>IF(OR($C273="*",$C273&lt;400),"",IF(AND('201819 DATA'!H273="*",$C273&gt;=400),"*",IF($C273&gt;=400,ROUND('201819 DATA'!H273/$C273,2),"")))</f>
        <v>1</v>
      </c>
      <c r="U273" s="289">
        <f>IF(OR($C273="*",$C273&lt;400),"",IF(AND('201819 DATA'!FM273="*",$C273&gt;=400),"*",IF($C273&gt;=400,ROUND('201819 DATA'!FM273/$C273,2),"")))</f>
        <v>0</v>
      </c>
      <c r="V273" s="312">
        <f>IF(OR($D273="*",$D273&lt;400),"",IF(AND('201819 DATA'!M273="*",$D273&gt;=400),"*",IF($D273&gt;=400,ROUND('201819 DATA'!M273/$D273,2),"")))</f>
        <v>0.34</v>
      </c>
      <c r="W273" s="312">
        <f>IF(OR($D273="*",$D273&lt;400),"",IF(AND('201819 DATA'!N273="*",$D273&gt;=400),"*",IF($D273&gt;=400,ROUND('201819 DATA'!N273/$D273,2),"")))</f>
        <v>0.22</v>
      </c>
      <c r="X273" s="312">
        <f>IF(OR($D273="*",$D273&lt;400),"",IF(AND('201819 DATA'!O273="*",$D273&gt;=400),"*",IF($D273&gt;=400,ROUND('201819 DATA'!O273/$D273,2),"")))</f>
        <v>0.13</v>
      </c>
      <c r="Y273" s="312">
        <f>IF(OR($D273="*",$D273&lt;400),"",IF(AND('201819 DATA'!P273="*",$D273&gt;=400),"*",IF($D273&gt;=400,ROUND('201819 DATA'!P273/$D273,2),"")))</f>
        <v>0.16</v>
      </c>
      <c r="Z273" s="312">
        <f>IF(OR($D273="*",$D273&lt;400),"",IF(AND('201819 DATA'!Q273="*",$D273&gt;=400),"*",IF($D273&gt;=400,ROUND('201819 DATA'!Q273/$D273,2),"")))</f>
        <v>0.04</v>
      </c>
      <c r="AA273" s="312">
        <f>IF(OR($D273="*",$D273&lt;400),"",IF(AND('201819 DATA'!R273="*",$D273&gt;=400),"*",IF($D273&gt;=400,ROUND('201819 DATA'!R273/$D273,2),"")))</f>
        <v>0.04</v>
      </c>
      <c r="AB273" s="312">
        <f>IF(OR($D273="*",$D273&lt;400),"",IF(AND('201819 DATA'!S273="*",$D273&gt;=400),"*",IF($D273&gt;=400,ROUND('201819 DATA'!S273/$D273,2),"")))</f>
        <v>0.04</v>
      </c>
      <c r="AC273" s="312">
        <f>IF(OR($D273="*",$D273&lt;400),"",IF(AND('201819 DATA'!T273="*",$D273&gt;=400),"*",IF($D273&gt;=400,ROUND('201819 DATA'!T273/$D273,2),"")))</f>
        <v>0.03</v>
      </c>
      <c r="AD273" s="289" t="str">
        <f>IF(OR($C273="*",$C273&lt;400),"",IF(AND('201819 DATA'!BC273="*",$C273&gt;=400),"*",IF($C273&gt;=400,ROUND('201819 DATA'!BC273/$C273,2),"")))</f>
        <v>*</v>
      </c>
      <c r="AE273" s="289">
        <f>IF(OR($C273="*",$C273&lt;400),"",IF(AND('201819 DATA'!BD273="*",$C273&gt;=400),"*",IF($C273&gt;=400,ROUND('201819 DATA'!BD273/$C273,2),"")))</f>
        <v>0.02</v>
      </c>
      <c r="AF273" s="289">
        <f>IF(OR($C273="*",$C273&lt;400),"",IF(AND('201819 DATA'!BE273="*",$C273&gt;=400),"*",IF($C273&gt;=400,ROUND('201819 DATA'!BE273/$C273,2),"")))</f>
        <v>0.01</v>
      </c>
      <c r="AG273" s="289">
        <f>IF(OR($C273="*",$C273&lt;400),"",IF(AND('201819 DATA'!BF273="*",$C273&gt;=400),"*",IF($C273&gt;=400,ROUND('201819 DATA'!BF273/$C273,2),"")))</f>
        <v>0</v>
      </c>
      <c r="AH273" s="289" t="str">
        <f>IF(OR($C273="*",$C273&lt;400),"",IF(AND('201819 DATA'!BG273="*",$C273&gt;=400),"*",IF($C273&gt;=400,ROUND('201819 DATA'!BG273/$C273,2),"")))</f>
        <v>*</v>
      </c>
      <c r="AI273" s="289">
        <f>IF(OR($C273="*",$C273&lt;400),"",IF(AND('201819 DATA'!BH273="*",$C273&gt;=400),"*",IF($C273&gt;=400,ROUND('201819 DATA'!BH273/$C273,2),"")))</f>
        <v>0.01</v>
      </c>
      <c r="AJ273" s="289">
        <f>IF(OR($C273="*",$C273&lt;400),"",IF(AND('201819 DATA'!BI273="*",$C273&gt;=400),"*",IF($C273&gt;=400,ROUND('201819 DATA'!BI273/$C273,2),"")))</f>
        <v>0.17</v>
      </c>
      <c r="AK273" s="289" t="str">
        <f>IF(OR($C273="*",$C273&lt;400),"",IF(AND('201819 DATA'!BJ273="*",$C273&gt;=400),"*",IF($C273&gt;=400,ROUND('201819 DATA'!BJ273/$C273,2),"")))</f>
        <v>*</v>
      </c>
      <c r="AL273" s="289">
        <f>IF(OR($C273="*",$C273&lt;400),"",IF(AND('201819 DATA'!BK273="*",$C273&gt;=400),"*",IF($C273&gt;=400,ROUND('201819 DATA'!BK273/$C273,2),"")))</f>
        <v>0.02</v>
      </c>
      <c r="AM273" s="289">
        <f>IF(OR($C273="*",$C273&lt;400),"",IF(AND('201819 DATA'!BL273="*",$C273&gt;=400),"*",IF($C273&gt;=400,ROUND('201819 DATA'!BL273/$C273,2),"")))</f>
        <v>0.01</v>
      </c>
      <c r="AN273" s="289">
        <f>IF(OR($C273="*",$C273&lt;400),"",IF(AND('201819 DATA'!BM273="*",$C273&gt;=400),"*",IF($C273&gt;=400,ROUND('201819 DATA'!BM273/$C273,2),"")))</f>
        <v>0.36</v>
      </c>
      <c r="AO273" s="289">
        <f>IF(OR($C273="*",$C273&lt;400),"",IF(AND('201819 DATA'!BN273="*",$C273&gt;=400),"*",IF($C273&gt;=400,ROUND('201819 DATA'!BN273/$C273,2),"")))</f>
        <v>0.01</v>
      </c>
      <c r="AP273" s="289">
        <f>IF(OR($C273="*",$C273&lt;400),"",IF(AND('201819 DATA'!BO273="*",$C273&gt;=400),"*",IF($C273&gt;=400,ROUND('201819 DATA'!BO273/$C273,2),"")))</f>
        <v>0.17</v>
      </c>
      <c r="AQ273" s="289">
        <f>IF(OR($C273="*",$C273&lt;400),"",IF(AND('201819 DATA'!BP273="*",$C273&gt;=400),"*",IF($C273&gt;=400,ROUND('201819 DATA'!BP273/$C273,2),"")))</f>
        <v>0.03</v>
      </c>
      <c r="AR273" s="289">
        <f>IF(OR($C273="*",$C273&lt;400),"",IF(AND('201819 DATA'!BQ273="*",$C273&gt;=400),"*",IF($C273&gt;=400,ROUND('201819 DATA'!BQ273/$C273,2),"")))</f>
        <v>0</v>
      </c>
      <c r="AS273" s="289">
        <f>IF(OR($C273="*",$C273&lt;400),"",IF(AND('201819 DATA'!BR273="*",$C273&gt;=400),"*",IF($C273&gt;=400,ROUND('201819 DATA'!BR273/$C273,2),"")))</f>
        <v>0</v>
      </c>
      <c r="AT273" s="289">
        <f>IF(OR($C273="*",$C273&lt;400),"",IF(AND('201819 DATA'!BS273="*",$C273&gt;=400),"*",IF($C273&gt;=400,ROUND('201819 DATA'!BS273/$C273,2),"")))</f>
        <v>0</v>
      </c>
      <c r="AU273" s="289">
        <f>IF(OR($C273="*",$C273&lt;400),"",IF(AND('201819 DATA'!BT273="*",$C273&gt;=400),"*",IF($C273&gt;=400,ROUND('201819 DATA'!BT273/$C273,2),"")))</f>
        <v>0.15</v>
      </c>
      <c r="AV273" s="289" t="str">
        <f>IF(OR($C273="*",$C273&lt;400),"",IF(AND('201819 DATA'!BU273="*",$C273&gt;=400),"*",IF($C273&gt;=400,ROUND('201819 DATA'!BU273/$C273,2),"")))</f>
        <v>*</v>
      </c>
      <c r="AW273" s="289">
        <f>IF(OR($C273="*",$C273&lt;400),"",IF(AND('201819 DATA'!BV273="*",$C273&gt;=400),"*",IF($C273&gt;=400,ROUND('201819 DATA'!BV273/$C273,2),"")))</f>
        <v>0</v>
      </c>
      <c r="AX273" s="289">
        <f>IF(OR($C273="*",$C273&lt;400),"",IF(AND('201819 DATA'!BW273="*",$C273&gt;=400),"*",IF($C273&gt;=400,ROUND('201819 DATA'!BW273/$C273,2),"")))</f>
        <v>0.04</v>
      </c>
    </row>
    <row r="274" spans="1:50" x14ac:dyDescent="0.2">
      <c r="A274" s="13" t="s">
        <v>1602</v>
      </c>
      <c r="B274" s="287">
        <f>'201819 DATA'!B274</f>
        <v>10</v>
      </c>
      <c r="C274" s="288">
        <f>'201819 DATA'!C274</f>
        <v>10</v>
      </c>
      <c r="D274" s="293">
        <f>'201819 DATA'!FN274</f>
        <v>0</v>
      </c>
      <c r="G274" s="295" t="str">
        <f t="shared" si="4"/>
        <v/>
      </c>
      <c r="H274" s="289" t="str">
        <f>IF(OR($C274="*",$C274&lt;400),"",IF(AND('201819 DATA'!F274="*",$C274&gt;=400),"*",IF($C274&gt;=400,ROUND('201819 DATA'!F274/$C274,2),"")))</f>
        <v/>
      </c>
      <c r="I274" s="296" t="str">
        <f>IF(OR($B274="*",$B274&lt;400),"",IF(AND('201819 DATA'!Y274="*",$B274&gt;=400),"*",IF($B274&gt;=400,ROUND('201819 DATA'!Y274/$B274,2),"")))</f>
        <v/>
      </c>
      <c r="J274" s="296" t="str">
        <f>IF(OR($B274="*",$B274&lt;400),"",IF(AND('201819 DATA'!Z274="*",$B274&gt;=400),"*",IF($B274&gt;=400,ROUND('201819 DATA'!Z274/$B274,2),"")))</f>
        <v/>
      </c>
      <c r="K274" s="296" t="str">
        <f>IF(OR($B274="*",$B274&lt;400),"",IF(AND('201819 DATA'!AA274="*",$B274&gt;=400),"*",IF($B274&gt;=400,ROUND('201819 DATA'!AA274/$B274,2),"")))</f>
        <v/>
      </c>
      <c r="L274" s="296" t="str">
        <f>IF(OR($B274="*",$B274&lt;400),"",IF(AND('201819 DATA'!AB274="*",$B274&gt;=400),"*",IF($B274&gt;=400,ROUND('201819 DATA'!AB274/$B274,2),"")))</f>
        <v/>
      </c>
      <c r="M274" s="296" t="str">
        <f>IF(OR($B274="*",$B274&lt;400),"",IF(AND('201819 DATA'!AC274="*",$B274&gt;=400),"*",IF($B274&gt;=400,ROUND('201819 DATA'!AC274/$B274,2),"")))</f>
        <v/>
      </c>
      <c r="N274" s="296" t="str">
        <f>IF(OR($B274="*",$B274&lt;400),"",IF(AND('201819 DATA'!AD274="*",$B274&gt;=400),"*",IF($B274&gt;=400,ROUND('201819 DATA'!AD274/$B274,2),"")))</f>
        <v/>
      </c>
      <c r="O274" s="296" t="str">
        <f>IF(OR($B274="*",$B274&lt;400),"",IF(AND('201819 DATA'!AE274="*",$B274&gt;=400),"*",IF($B274&gt;=400,ROUND('201819 DATA'!AE274/$B274,2),"")))</f>
        <v/>
      </c>
      <c r="P274" s="297"/>
      <c r="Q274" s="296" t="str">
        <f>IF(OR($B274="*",$B274&lt;400),"",IF(AND('201819 DATA'!FL274="*",$B274&gt;=400),"*",IF($B274&gt;=400,ROUND('201819 DATA'!FL274/$B274,2),"")))</f>
        <v/>
      </c>
      <c r="R274" s="289" t="str">
        <f>IF(OR($C274="*",$C274&lt;400),"",IF(AND('201819 DATA'!F274="*",$C274&gt;=400),"*",IF($C274&gt;=400,ROUND('201819 DATA'!F274/$C274,2),"")))</f>
        <v/>
      </c>
      <c r="S274" s="289" t="str">
        <f>IF(OR($C274="*",$C274&lt;400),"",IF(AND('201819 DATA'!G274="*",$C274&gt;=400),"*",IF($C274&gt;=400,ROUND('201819 DATA'!G274/$C274,2),"")))</f>
        <v/>
      </c>
      <c r="T274" s="289" t="str">
        <f>IF(OR($C274="*",$C274&lt;400),"",IF(AND('201819 DATA'!H274="*",$C274&gt;=400),"*",IF($C274&gt;=400,ROUND('201819 DATA'!H274/$C274,2),"")))</f>
        <v/>
      </c>
      <c r="U274" s="289" t="str">
        <f>IF(OR($C274="*",$C274&lt;400),"",IF(AND('201819 DATA'!FM274="*",$C274&gt;=400),"*",IF($C274&gt;=400,ROUND('201819 DATA'!FM274/$C274,2),"")))</f>
        <v/>
      </c>
      <c r="V274" s="312" t="str">
        <f>IF(OR($D274="*",$D274&lt;400),"",IF(AND('201819 DATA'!M274="*",$D274&gt;=400),"*",IF($D274&gt;=400,ROUND('201819 DATA'!M274/$D274,2),"")))</f>
        <v/>
      </c>
      <c r="W274" s="312" t="str">
        <f>IF(OR($D274="*",$D274&lt;400),"",IF(AND('201819 DATA'!N274="*",$D274&gt;=400),"*",IF($D274&gt;=400,ROUND('201819 DATA'!N274/$D274,2),"")))</f>
        <v/>
      </c>
      <c r="X274" s="312" t="str">
        <f>IF(OR($D274="*",$D274&lt;400),"",IF(AND('201819 DATA'!O274="*",$D274&gt;=400),"*",IF($D274&gt;=400,ROUND('201819 DATA'!O274/$D274,2),"")))</f>
        <v/>
      </c>
      <c r="Y274" s="312" t="str">
        <f>IF(OR($D274="*",$D274&lt;400),"",IF(AND('201819 DATA'!P274="*",$D274&gt;=400),"*",IF($D274&gt;=400,ROUND('201819 DATA'!P274/$D274,2),"")))</f>
        <v/>
      </c>
      <c r="Z274" s="312" t="str">
        <f>IF(OR($D274="*",$D274&lt;400),"",IF(AND('201819 DATA'!Q274="*",$D274&gt;=400),"*",IF($D274&gt;=400,ROUND('201819 DATA'!Q274/$D274,2),"")))</f>
        <v/>
      </c>
      <c r="AA274" s="312" t="str">
        <f>IF(OR($D274="*",$D274&lt;400),"",IF(AND('201819 DATA'!R274="*",$D274&gt;=400),"*",IF($D274&gt;=400,ROUND('201819 DATA'!R274/$D274,2),"")))</f>
        <v/>
      </c>
      <c r="AB274" s="312" t="str">
        <f>IF(OR($D274="*",$D274&lt;400),"",IF(AND('201819 DATA'!S274="*",$D274&gt;=400),"*",IF($D274&gt;=400,ROUND('201819 DATA'!S274/$D274,2),"")))</f>
        <v/>
      </c>
      <c r="AC274" s="312" t="str">
        <f>IF(OR($D274="*",$D274&lt;400),"",IF(AND('201819 DATA'!T274="*",$D274&gt;=400),"*",IF($D274&gt;=400,ROUND('201819 DATA'!T274/$D274,2),"")))</f>
        <v/>
      </c>
      <c r="AD274" s="289" t="str">
        <f>IF(OR($C274="*",$C274&lt;400),"",IF(AND('201819 DATA'!BC274="*",$C274&gt;=400),"*",IF($C274&gt;=400,ROUND('201819 DATA'!BC274/$C274,2),"")))</f>
        <v/>
      </c>
      <c r="AE274" s="289" t="str">
        <f>IF(OR($C274="*",$C274&lt;400),"",IF(AND('201819 DATA'!BD274="*",$C274&gt;=400),"*",IF($C274&gt;=400,ROUND('201819 DATA'!BD274/$C274,2),"")))</f>
        <v/>
      </c>
      <c r="AF274" s="289" t="str">
        <f>IF(OR($C274="*",$C274&lt;400),"",IF(AND('201819 DATA'!BE274="*",$C274&gt;=400),"*",IF($C274&gt;=400,ROUND('201819 DATA'!BE274/$C274,2),"")))</f>
        <v/>
      </c>
      <c r="AG274" s="289" t="str">
        <f>IF(OR($C274="*",$C274&lt;400),"",IF(AND('201819 DATA'!BF274="*",$C274&gt;=400),"*",IF($C274&gt;=400,ROUND('201819 DATA'!BF274/$C274,2),"")))</f>
        <v/>
      </c>
      <c r="AH274" s="289" t="str">
        <f>IF(OR($C274="*",$C274&lt;400),"",IF(AND('201819 DATA'!BG274="*",$C274&gt;=400),"*",IF($C274&gt;=400,ROUND('201819 DATA'!BG274/$C274,2),"")))</f>
        <v/>
      </c>
      <c r="AI274" s="289" t="str">
        <f>IF(OR($C274="*",$C274&lt;400),"",IF(AND('201819 DATA'!BH274="*",$C274&gt;=400),"*",IF($C274&gt;=400,ROUND('201819 DATA'!BH274/$C274,2),"")))</f>
        <v/>
      </c>
      <c r="AJ274" s="289" t="str">
        <f>IF(OR($C274="*",$C274&lt;400),"",IF(AND('201819 DATA'!BI274="*",$C274&gt;=400),"*",IF($C274&gt;=400,ROUND('201819 DATA'!BI274/$C274,2),"")))</f>
        <v/>
      </c>
      <c r="AK274" s="289" t="str">
        <f>IF(OR($C274="*",$C274&lt;400),"",IF(AND('201819 DATA'!BJ274="*",$C274&gt;=400),"*",IF($C274&gt;=400,ROUND('201819 DATA'!BJ274/$C274,2),"")))</f>
        <v/>
      </c>
      <c r="AL274" s="289" t="str">
        <f>IF(OR($C274="*",$C274&lt;400),"",IF(AND('201819 DATA'!BK274="*",$C274&gt;=400),"*",IF($C274&gt;=400,ROUND('201819 DATA'!BK274/$C274,2),"")))</f>
        <v/>
      </c>
      <c r="AM274" s="289" t="str">
        <f>IF(OR($C274="*",$C274&lt;400),"",IF(AND('201819 DATA'!BL274="*",$C274&gt;=400),"*",IF($C274&gt;=400,ROUND('201819 DATA'!BL274/$C274,2),"")))</f>
        <v/>
      </c>
      <c r="AN274" s="289" t="str">
        <f>IF(OR($C274="*",$C274&lt;400),"",IF(AND('201819 DATA'!BM274="*",$C274&gt;=400),"*",IF($C274&gt;=400,ROUND('201819 DATA'!BM274/$C274,2),"")))</f>
        <v/>
      </c>
      <c r="AO274" s="289" t="str">
        <f>IF(OR($C274="*",$C274&lt;400),"",IF(AND('201819 DATA'!BN274="*",$C274&gt;=400),"*",IF($C274&gt;=400,ROUND('201819 DATA'!BN274/$C274,2),"")))</f>
        <v/>
      </c>
      <c r="AP274" s="289" t="str">
        <f>IF(OR($C274="*",$C274&lt;400),"",IF(AND('201819 DATA'!BO274="*",$C274&gt;=400),"*",IF($C274&gt;=400,ROUND('201819 DATA'!BO274/$C274,2),"")))</f>
        <v/>
      </c>
      <c r="AQ274" s="289" t="str">
        <f>IF(OR($C274="*",$C274&lt;400),"",IF(AND('201819 DATA'!BP274="*",$C274&gt;=400),"*",IF($C274&gt;=400,ROUND('201819 DATA'!BP274/$C274,2),"")))</f>
        <v/>
      </c>
      <c r="AR274" s="289" t="str">
        <f>IF(OR($C274="*",$C274&lt;400),"",IF(AND('201819 DATA'!BQ274="*",$C274&gt;=400),"*",IF($C274&gt;=400,ROUND('201819 DATA'!BQ274/$C274,2),"")))</f>
        <v/>
      </c>
      <c r="AS274" s="289" t="str">
        <f>IF(OR($C274="*",$C274&lt;400),"",IF(AND('201819 DATA'!BR274="*",$C274&gt;=400),"*",IF($C274&gt;=400,ROUND('201819 DATA'!BR274/$C274,2),"")))</f>
        <v/>
      </c>
      <c r="AT274" s="289" t="str">
        <f>IF(OR($C274="*",$C274&lt;400),"",IF(AND('201819 DATA'!BS274="*",$C274&gt;=400),"*",IF($C274&gt;=400,ROUND('201819 DATA'!BS274/$C274,2),"")))</f>
        <v/>
      </c>
      <c r="AU274" s="289" t="str">
        <f>IF(OR($C274="*",$C274&lt;400),"",IF(AND('201819 DATA'!BT274="*",$C274&gt;=400),"*",IF($C274&gt;=400,ROUND('201819 DATA'!BT274/$C274,2),"")))</f>
        <v/>
      </c>
      <c r="AV274" s="289" t="str">
        <f>IF(OR($C274="*",$C274&lt;400),"",IF(AND('201819 DATA'!BU274="*",$C274&gt;=400),"*",IF($C274&gt;=400,ROUND('201819 DATA'!BU274/$C274,2),"")))</f>
        <v/>
      </c>
      <c r="AW274" s="289" t="str">
        <f>IF(OR($C274="*",$C274&lt;400),"",IF(AND('201819 DATA'!BV274="*",$C274&gt;=400),"*",IF($C274&gt;=400,ROUND('201819 DATA'!BV274/$C274,2),"")))</f>
        <v/>
      </c>
      <c r="AX274" s="289" t="str">
        <f>IF(OR($C274="*",$C274&lt;400),"",IF(AND('201819 DATA'!BW274="*",$C274&gt;=400),"*",IF($C274&gt;=400,ROUND('201819 DATA'!BW274/$C274,2),"")))</f>
        <v/>
      </c>
    </row>
    <row r="275" spans="1:50" x14ac:dyDescent="0.2">
      <c r="A275" s="13" t="s">
        <v>1389</v>
      </c>
      <c r="B275" s="287">
        <f>'201819 DATA'!B275</f>
        <v>50</v>
      </c>
      <c r="C275" s="288">
        <f>'201819 DATA'!C275</f>
        <v>50</v>
      </c>
      <c r="D275" s="293">
        <f>'201819 DATA'!FN275</f>
        <v>0</v>
      </c>
      <c r="G275" s="295" t="str">
        <f t="shared" si="4"/>
        <v/>
      </c>
      <c r="H275" s="289" t="str">
        <f>IF(OR($C275="*",$C275&lt;400),"",IF(AND('201819 DATA'!F275="*",$C275&gt;=400),"*",IF($C275&gt;=400,ROUND('201819 DATA'!F275/$C275,2),"")))</f>
        <v/>
      </c>
      <c r="I275" s="296" t="str">
        <f>IF(OR($B275="*",$B275&lt;400),"",IF(AND('201819 DATA'!Y275="*",$B275&gt;=400),"*",IF($B275&gt;=400,ROUND('201819 DATA'!Y275/$B275,2),"")))</f>
        <v/>
      </c>
      <c r="J275" s="296" t="str">
        <f>IF(OR($B275="*",$B275&lt;400),"",IF(AND('201819 DATA'!Z275="*",$B275&gt;=400),"*",IF($B275&gt;=400,ROUND('201819 DATA'!Z275/$B275,2),"")))</f>
        <v/>
      </c>
      <c r="K275" s="296" t="str">
        <f>IF(OR($B275="*",$B275&lt;400),"",IF(AND('201819 DATA'!AA275="*",$B275&gt;=400),"*",IF($B275&gt;=400,ROUND('201819 DATA'!AA275/$B275,2),"")))</f>
        <v/>
      </c>
      <c r="L275" s="296" t="str">
        <f>IF(OR($B275="*",$B275&lt;400),"",IF(AND('201819 DATA'!AB275="*",$B275&gt;=400),"*",IF($B275&gt;=400,ROUND('201819 DATA'!AB275/$B275,2),"")))</f>
        <v/>
      </c>
      <c r="M275" s="296" t="str">
        <f>IF(OR($B275="*",$B275&lt;400),"",IF(AND('201819 DATA'!AC275="*",$B275&gt;=400),"*",IF($B275&gt;=400,ROUND('201819 DATA'!AC275/$B275,2),"")))</f>
        <v/>
      </c>
      <c r="N275" s="296" t="str">
        <f>IF(OR($B275="*",$B275&lt;400),"",IF(AND('201819 DATA'!AD275="*",$B275&gt;=400),"*",IF($B275&gt;=400,ROUND('201819 DATA'!AD275/$B275,2),"")))</f>
        <v/>
      </c>
      <c r="O275" s="296" t="str">
        <f>IF(OR($B275="*",$B275&lt;400),"",IF(AND('201819 DATA'!AE275="*",$B275&gt;=400),"*",IF($B275&gt;=400,ROUND('201819 DATA'!AE275/$B275,2),"")))</f>
        <v/>
      </c>
      <c r="P275" s="297"/>
      <c r="Q275" s="296" t="str">
        <f>IF(OR($B275="*",$B275&lt;400),"",IF(AND('201819 DATA'!FL275="*",$B275&gt;=400),"*",IF($B275&gt;=400,ROUND('201819 DATA'!FL275/$B275,2),"")))</f>
        <v/>
      </c>
      <c r="R275" s="289" t="str">
        <f>IF(OR($C275="*",$C275&lt;400),"",IF(AND('201819 DATA'!F275="*",$C275&gt;=400),"*",IF($C275&gt;=400,ROUND('201819 DATA'!F275/$C275,2),"")))</f>
        <v/>
      </c>
      <c r="S275" s="289" t="str">
        <f>IF(OR($C275="*",$C275&lt;400),"",IF(AND('201819 DATA'!G275="*",$C275&gt;=400),"*",IF($C275&gt;=400,ROUND('201819 DATA'!G275/$C275,2),"")))</f>
        <v/>
      </c>
      <c r="T275" s="289" t="str">
        <f>IF(OR($C275="*",$C275&lt;400),"",IF(AND('201819 DATA'!H275="*",$C275&gt;=400),"*",IF($C275&gt;=400,ROUND('201819 DATA'!H275/$C275,2),"")))</f>
        <v/>
      </c>
      <c r="U275" s="289" t="str">
        <f>IF(OR($C275="*",$C275&lt;400),"",IF(AND('201819 DATA'!FM275="*",$C275&gt;=400),"*",IF($C275&gt;=400,ROUND('201819 DATA'!FM275/$C275,2),"")))</f>
        <v/>
      </c>
      <c r="V275" s="312" t="str">
        <f>IF(OR($D275="*",$D275&lt;400),"",IF(AND('201819 DATA'!M275="*",$D275&gt;=400),"*",IF($D275&gt;=400,ROUND('201819 DATA'!M275/$D275,2),"")))</f>
        <v/>
      </c>
      <c r="W275" s="312" t="str">
        <f>IF(OR($D275="*",$D275&lt;400),"",IF(AND('201819 DATA'!N275="*",$D275&gt;=400),"*",IF($D275&gt;=400,ROUND('201819 DATA'!N275/$D275,2),"")))</f>
        <v/>
      </c>
      <c r="X275" s="312" t="str">
        <f>IF(OR($D275="*",$D275&lt;400),"",IF(AND('201819 DATA'!O275="*",$D275&gt;=400),"*",IF($D275&gt;=400,ROUND('201819 DATA'!O275/$D275,2),"")))</f>
        <v/>
      </c>
      <c r="Y275" s="312" t="str">
        <f>IF(OR($D275="*",$D275&lt;400),"",IF(AND('201819 DATA'!P275="*",$D275&gt;=400),"*",IF($D275&gt;=400,ROUND('201819 DATA'!P275/$D275,2),"")))</f>
        <v/>
      </c>
      <c r="Z275" s="312" t="str">
        <f>IF(OR($D275="*",$D275&lt;400),"",IF(AND('201819 DATA'!Q275="*",$D275&gt;=400),"*",IF($D275&gt;=400,ROUND('201819 DATA'!Q275/$D275,2),"")))</f>
        <v/>
      </c>
      <c r="AA275" s="312" t="str">
        <f>IF(OR($D275="*",$D275&lt;400),"",IF(AND('201819 DATA'!R275="*",$D275&gt;=400),"*",IF($D275&gt;=400,ROUND('201819 DATA'!R275/$D275,2),"")))</f>
        <v/>
      </c>
      <c r="AB275" s="312" t="str">
        <f>IF(OR($D275="*",$D275&lt;400),"",IF(AND('201819 DATA'!S275="*",$D275&gt;=400),"*",IF($D275&gt;=400,ROUND('201819 DATA'!S275/$D275,2),"")))</f>
        <v/>
      </c>
      <c r="AC275" s="312" t="str">
        <f>IF(OR($D275="*",$D275&lt;400),"",IF(AND('201819 DATA'!T275="*",$D275&gt;=400),"*",IF($D275&gt;=400,ROUND('201819 DATA'!T275/$D275,2),"")))</f>
        <v/>
      </c>
      <c r="AD275" s="289" t="str">
        <f>IF(OR($C275="*",$C275&lt;400),"",IF(AND('201819 DATA'!BC275="*",$C275&gt;=400),"*",IF($C275&gt;=400,ROUND('201819 DATA'!BC275/$C275,2),"")))</f>
        <v/>
      </c>
      <c r="AE275" s="289" t="str">
        <f>IF(OR($C275="*",$C275&lt;400),"",IF(AND('201819 DATA'!BD275="*",$C275&gt;=400),"*",IF($C275&gt;=400,ROUND('201819 DATA'!BD275/$C275,2),"")))</f>
        <v/>
      </c>
      <c r="AF275" s="289" t="str">
        <f>IF(OR($C275="*",$C275&lt;400),"",IF(AND('201819 DATA'!BE275="*",$C275&gt;=400),"*",IF($C275&gt;=400,ROUND('201819 DATA'!BE275/$C275,2),"")))</f>
        <v/>
      </c>
      <c r="AG275" s="289" t="str">
        <f>IF(OR($C275="*",$C275&lt;400),"",IF(AND('201819 DATA'!BF275="*",$C275&gt;=400),"*",IF($C275&gt;=400,ROUND('201819 DATA'!BF275/$C275,2),"")))</f>
        <v/>
      </c>
      <c r="AH275" s="289" t="str">
        <f>IF(OR($C275="*",$C275&lt;400),"",IF(AND('201819 DATA'!BG275="*",$C275&gt;=400),"*",IF($C275&gt;=400,ROUND('201819 DATA'!BG275/$C275,2),"")))</f>
        <v/>
      </c>
      <c r="AI275" s="289" t="str">
        <f>IF(OR($C275="*",$C275&lt;400),"",IF(AND('201819 DATA'!BH275="*",$C275&gt;=400),"*",IF($C275&gt;=400,ROUND('201819 DATA'!BH275/$C275,2),"")))</f>
        <v/>
      </c>
      <c r="AJ275" s="289" t="str">
        <f>IF(OR($C275="*",$C275&lt;400),"",IF(AND('201819 DATA'!BI275="*",$C275&gt;=400),"*",IF($C275&gt;=400,ROUND('201819 DATA'!BI275/$C275,2),"")))</f>
        <v/>
      </c>
      <c r="AK275" s="289" t="str">
        <f>IF(OR($C275="*",$C275&lt;400),"",IF(AND('201819 DATA'!BJ275="*",$C275&gt;=400),"*",IF($C275&gt;=400,ROUND('201819 DATA'!BJ275/$C275,2),"")))</f>
        <v/>
      </c>
      <c r="AL275" s="289" t="str">
        <f>IF(OR($C275="*",$C275&lt;400),"",IF(AND('201819 DATA'!BK275="*",$C275&gt;=400),"*",IF($C275&gt;=400,ROUND('201819 DATA'!BK275/$C275,2),"")))</f>
        <v/>
      </c>
      <c r="AM275" s="289" t="str">
        <f>IF(OR($C275="*",$C275&lt;400),"",IF(AND('201819 DATA'!BL275="*",$C275&gt;=400),"*",IF($C275&gt;=400,ROUND('201819 DATA'!BL275/$C275,2),"")))</f>
        <v/>
      </c>
      <c r="AN275" s="289" t="str">
        <f>IF(OR($C275="*",$C275&lt;400),"",IF(AND('201819 DATA'!BM275="*",$C275&gt;=400),"*",IF($C275&gt;=400,ROUND('201819 DATA'!BM275/$C275,2),"")))</f>
        <v/>
      </c>
      <c r="AO275" s="289" t="str">
        <f>IF(OR($C275="*",$C275&lt;400),"",IF(AND('201819 DATA'!BN275="*",$C275&gt;=400),"*",IF($C275&gt;=400,ROUND('201819 DATA'!BN275/$C275,2),"")))</f>
        <v/>
      </c>
      <c r="AP275" s="289" t="str">
        <f>IF(OR($C275="*",$C275&lt;400),"",IF(AND('201819 DATA'!BO275="*",$C275&gt;=400),"*",IF($C275&gt;=400,ROUND('201819 DATA'!BO275/$C275,2),"")))</f>
        <v/>
      </c>
      <c r="AQ275" s="289" t="str">
        <f>IF(OR($C275="*",$C275&lt;400),"",IF(AND('201819 DATA'!BP275="*",$C275&gt;=400),"*",IF($C275&gt;=400,ROUND('201819 DATA'!BP275/$C275,2),"")))</f>
        <v/>
      </c>
      <c r="AR275" s="289" t="str">
        <f>IF(OR($C275="*",$C275&lt;400),"",IF(AND('201819 DATA'!BQ275="*",$C275&gt;=400),"*",IF($C275&gt;=400,ROUND('201819 DATA'!BQ275/$C275,2),"")))</f>
        <v/>
      </c>
      <c r="AS275" s="289" t="str">
        <f>IF(OR($C275="*",$C275&lt;400),"",IF(AND('201819 DATA'!BR275="*",$C275&gt;=400),"*",IF($C275&gt;=400,ROUND('201819 DATA'!BR275/$C275,2),"")))</f>
        <v/>
      </c>
      <c r="AT275" s="289" t="str">
        <f>IF(OR($C275="*",$C275&lt;400),"",IF(AND('201819 DATA'!BS275="*",$C275&gt;=400),"*",IF($C275&gt;=400,ROUND('201819 DATA'!BS275/$C275,2),"")))</f>
        <v/>
      </c>
      <c r="AU275" s="289" t="str">
        <f>IF(OR($C275="*",$C275&lt;400),"",IF(AND('201819 DATA'!BT275="*",$C275&gt;=400),"*",IF($C275&gt;=400,ROUND('201819 DATA'!BT275/$C275,2),"")))</f>
        <v/>
      </c>
      <c r="AV275" s="289" t="str">
        <f>IF(OR($C275="*",$C275&lt;400),"",IF(AND('201819 DATA'!BU275="*",$C275&gt;=400),"*",IF($C275&gt;=400,ROUND('201819 DATA'!BU275/$C275,2),"")))</f>
        <v/>
      </c>
      <c r="AW275" s="289" t="str">
        <f>IF(OR($C275="*",$C275&lt;400),"",IF(AND('201819 DATA'!BV275="*",$C275&gt;=400),"*",IF($C275&gt;=400,ROUND('201819 DATA'!BV275/$C275,2),"")))</f>
        <v/>
      </c>
      <c r="AX275" s="289" t="str">
        <f>IF(OR($C275="*",$C275&lt;400),"",IF(AND('201819 DATA'!BW275="*",$C275&gt;=400),"*",IF($C275&gt;=400,ROUND('201819 DATA'!BW275/$C275,2),"")))</f>
        <v/>
      </c>
    </row>
    <row r="276" spans="1:50" x14ac:dyDescent="0.2">
      <c r="A276" s="13" t="s">
        <v>1529</v>
      </c>
      <c r="B276" s="287">
        <f>'201819 DATA'!B276</f>
        <v>1110</v>
      </c>
      <c r="C276" s="288">
        <f>'201819 DATA'!C276</f>
        <v>1110</v>
      </c>
      <c r="D276" s="293">
        <f>'201819 DATA'!FN276</f>
        <v>875</v>
      </c>
      <c r="G276" s="295">
        <f t="shared" si="4"/>
        <v>1</v>
      </c>
      <c r="H276" s="289">
        <f>IF(OR($C276="*",$C276&lt;400),"",IF(AND('201819 DATA'!F276="*",$C276&gt;=400),"*",IF($C276&gt;=400,ROUND('201819 DATA'!F276/$C276,2),"")))</f>
        <v>0</v>
      </c>
      <c r="I276" s="296">
        <f>IF(OR($B276="*",$B276&lt;400),"",IF(AND('201819 DATA'!Y276="*",$B276&gt;=400),"*",IF($B276&gt;=400,ROUND('201819 DATA'!Y276/$B276,2),"")))</f>
        <v>0</v>
      </c>
      <c r="J276" s="296">
        <f>IF(OR($B276="*",$B276&lt;400),"",IF(AND('201819 DATA'!Z276="*",$B276&gt;=400),"*",IF($B276&gt;=400,ROUND('201819 DATA'!Z276/$B276,2),"")))</f>
        <v>7.0000000000000007E-2</v>
      </c>
      <c r="K276" s="296">
        <f>IF(OR($B276="*",$B276&lt;400),"",IF(AND('201819 DATA'!AA276="*",$B276&gt;=400),"*",IF($B276&gt;=400,ROUND('201819 DATA'!AA276/$B276,2),"")))</f>
        <v>0.14000000000000001</v>
      </c>
      <c r="L276" s="296">
        <f>IF(OR($B276="*",$B276&lt;400),"",IF(AND('201819 DATA'!AB276="*",$B276&gt;=400),"*",IF($B276&gt;=400,ROUND('201819 DATA'!AB276/$B276,2),"")))</f>
        <v>0.28000000000000003</v>
      </c>
      <c r="M276" s="296">
        <f>IF(OR($B276="*",$B276&lt;400),"",IF(AND('201819 DATA'!AC276="*",$B276&gt;=400),"*",IF($B276&gt;=400,ROUND('201819 DATA'!AC276/$B276,2),"")))</f>
        <v>0.37</v>
      </c>
      <c r="N276" s="296">
        <f>IF(OR($B276="*",$B276&lt;400),"",IF(AND('201819 DATA'!AD276="*",$B276&gt;=400),"*",IF($B276&gt;=400,ROUND('201819 DATA'!AD276/$B276,2),"")))</f>
        <v>0.14000000000000001</v>
      </c>
      <c r="O276" s="296">
        <f>IF(OR($B276="*",$B276&lt;400),"",IF(AND('201819 DATA'!AE276="*",$B276&gt;=400),"*",IF($B276&gt;=400,ROUND('201819 DATA'!AE276/$B276,2),"")))</f>
        <v>0</v>
      </c>
      <c r="P276" s="297"/>
      <c r="Q276" s="296">
        <f>IF(OR($B276="*",$B276&lt;400),"",IF(AND('201819 DATA'!FL276="*",$B276&gt;=400),"*",IF($B276&gt;=400,ROUND('201819 DATA'!FL276/$B276,2),"")))</f>
        <v>0.95</v>
      </c>
      <c r="R276" s="289">
        <f>IF(OR($C276="*",$C276&lt;400),"",IF(AND('201819 DATA'!F276="*",$C276&gt;=400),"*",IF($C276&gt;=400,ROUND('201819 DATA'!F276/$C276,2),"")))</f>
        <v>0</v>
      </c>
      <c r="S276" s="289">
        <f>IF(OR($C276="*",$C276&lt;400),"",IF(AND('201819 DATA'!G276="*",$C276&gt;=400),"*",IF($C276&gt;=400,ROUND('201819 DATA'!G276/$C276,2),"")))</f>
        <v>0</v>
      </c>
      <c r="T276" s="289">
        <f>IF(OR($C276="*",$C276&lt;400),"",IF(AND('201819 DATA'!H276="*",$C276&gt;=400),"*",IF($C276&gt;=400,ROUND('201819 DATA'!H276/$C276,2),"")))</f>
        <v>1</v>
      </c>
      <c r="U276" s="289">
        <f>IF(OR($C276="*",$C276&lt;400),"",IF(AND('201819 DATA'!FM276="*",$C276&gt;=400),"*",IF($C276&gt;=400,ROUND('201819 DATA'!FM276/$C276,2),"")))</f>
        <v>0</v>
      </c>
      <c r="V276" s="312">
        <f>IF(OR($D276="*",$D276&lt;400),"",IF(AND('201819 DATA'!M276="*",$D276&gt;=400),"*",IF($D276&gt;=400,ROUND('201819 DATA'!M276/$D276,2),"")))</f>
        <v>0.63</v>
      </c>
      <c r="W276" s="312">
        <f>IF(OR($D276="*",$D276&lt;400),"",IF(AND('201819 DATA'!N276="*",$D276&gt;=400),"*",IF($D276&gt;=400,ROUND('201819 DATA'!N276/$D276,2),"")))</f>
        <v>0.17</v>
      </c>
      <c r="X276" s="312">
        <f>IF(OR($D276="*",$D276&lt;400),"",IF(AND('201819 DATA'!O276="*",$D276&gt;=400),"*",IF($D276&gt;=400,ROUND('201819 DATA'!O276/$D276,2),"")))</f>
        <v>0.11</v>
      </c>
      <c r="Y276" s="312">
        <f>IF(OR($D276="*",$D276&lt;400),"",IF(AND('201819 DATA'!P276="*",$D276&gt;=400),"*",IF($D276&gt;=400,ROUND('201819 DATA'!P276/$D276,2),"")))</f>
        <v>7.0000000000000007E-2</v>
      </c>
      <c r="Z276" s="312" t="str">
        <f>IF(OR($D276="*",$D276&lt;400),"",IF(AND('201819 DATA'!Q276="*",$D276&gt;=400),"*",IF($D276&gt;=400,ROUND('201819 DATA'!Q276/$D276,2),"")))</f>
        <v>*</v>
      </c>
      <c r="AA276" s="312" t="str">
        <f>IF(OR($D276="*",$D276&lt;400),"",IF(AND('201819 DATA'!R276="*",$D276&gt;=400),"*",IF($D276&gt;=400,ROUND('201819 DATA'!R276/$D276,2),"")))</f>
        <v>*</v>
      </c>
      <c r="AB276" s="312">
        <f>IF(OR($D276="*",$D276&lt;400),"",IF(AND('201819 DATA'!S276="*",$D276&gt;=400),"*",IF($D276&gt;=400,ROUND('201819 DATA'!S276/$D276,2),"")))</f>
        <v>0</v>
      </c>
      <c r="AC276" s="312">
        <f>IF(OR($D276="*",$D276&lt;400),"",IF(AND('201819 DATA'!T276="*",$D276&gt;=400),"*",IF($D276&gt;=400,ROUND('201819 DATA'!T276/$D276,2),"")))</f>
        <v>0</v>
      </c>
      <c r="AD276" s="289" t="str">
        <f>IF(OR($C276="*",$C276&lt;400),"",IF(AND('201819 DATA'!BC276="*",$C276&gt;=400),"*",IF($C276&gt;=400,ROUND('201819 DATA'!BC276/$C276,2),"")))</f>
        <v>*</v>
      </c>
      <c r="AE276" s="289">
        <f>IF(OR($C276="*",$C276&lt;400),"",IF(AND('201819 DATA'!BD276="*",$C276&gt;=400),"*",IF($C276&gt;=400,ROUND('201819 DATA'!BD276/$C276,2),"")))</f>
        <v>0.01</v>
      </c>
      <c r="AF276" s="289">
        <f>IF(OR($C276="*",$C276&lt;400),"",IF(AND('201819 DATA'!BE276="*",$C276&gt;=400),"*",IF($C276&gt;=400,ROUND('201819 DATA'!BE276/$C276,2),"")))</f>
        <v>0</v>
      </c>
      <c r="AG276" s="289">
        <f>IF(OR($C276="*",$C276&lt;400),"",IF(AND('201819 DATA'!BF276="*",$C276&gt;=400),"*",IF($C276&gt;=400,ROUND('201819 DATA'!BF276/$C276,2),"")))</f>
        <v>0</v>
      </c>
      <c r="AH276" s="289">
        <f>IF(OR($C276="*",$C276&lt;400),"",IF(AND('201819 DATA'!BG276="*",$C276&gt;=400),"*",IF($C276&gt;=400,ROUND('201819 DATA'!BG276/$C276,2),"")))</f>
        <v>0</v>
      </c>
      <c r="AI276" s="289">
        <f>IF(OR($C276="*",$C276&lt;400),"",IF(AND('201819 DATA'!BH276="*",$C276&gt;=400),"*",IF($C276&gt;=400,ROUND('201819 DATA'!BH276/$C276,2),"")))</f>
        <v>0.01</v>
      </c>
      <c r="AJ276" s="289">
        <f>IF(OR($C276="*",$C276&lt;400),"",IF(AND('201819 DATA'!BI276="*",$C276&gt;=400),"*",IF($C276&gt;=400,ROUND('201819 DATA'!BI276/$C276,2),"")))</f>
        <v>0</v>
      </c>
      <c r="AK276" s="289">
        <f>IF(OR($C276="*",$C276&lt;400),"",IF(AND('201819 DATA'!BJ276="*",$C276&gt;=400),"*",IF($C276&gt;=400,ROUND('201819 DATA'!BJ276/$C276,2),"")))</f>
        <v>0</v>
      </c>
      <c r="AL276" s="289">
        <f>IF(OR($C276="*",$C276&lt;400),"",IF(AND('201819 DATA'!BK276="*",$C276&gt;=400),"*",IF($C276&gt;=400,ROUND('201819 DATA'!BK276/$C276,2),"")))</f>
        <v>0</v>
      </c>
      <c r="AM276" s="289">
        <f>IF(OR($C276="*",$C276&lt;400),"",IF(AND('201819 DATA'!BL276="*",$C276&gt;=400),"*",IF($C276&gt;=400,ROUND('201819 DATA'!BL276/$C276,2),"")))</f>
        <v>0</v>
      </c>
      <c r="AN276" s="289">
        <f>IF(OR($C276="*",$C276&lt;400),"",IF(AND('201819 DATA'!BM276="*",$C276&gt;=400),"*",IF($C276&gt;=400,ROUND('201819 DATA'!BM276/$C276,2),"")))</f>
        <v>0.22</v>
      </c>
      <c r="AO276" s="289">
        <f>IF(OR($C276="*",$C276&lt;400),"",IF(AND('201819 DATA'!BN276="*",$C276&gt;=400),"*",IF($C276&gt;=400,ROUND('201819 DATA'!BN276/$C276,2),"")))</f>
        <v>0.01</v>
      </c>
      <c r="AP276" s="289">
        <f>IF(OR($C276="*",$C276&lt;400),"",IF(AND('201819 DATA'!BO276="*",$C276&gt;=400),"*",IF($C276&gt;=400,ROUND('201819 DATA'!BO276/$C276,2),"")))</f>
        <v>0.61</v>
      </c>
      <c r="AQ276" s="289">
        <f>IF(OR($C276="*",$C276&lt;400),"",IF(AND('201819 DATA'!BP276="*",$C276&gt;=400),"*",IF($C276&gt;=400,ROUND('201819 DATA'!BP276/$C276,2),"")))</f>
        <v>0.1</v>
      </c>
      <c r="AR276" s="289">
        <f>IF(OR($C276="*",$C276&lt;400),"",IF(AND('201819 DATA'!BQ276="*",$C276&gt;=400),"*",IF($C276&gt;=400,ROUND('201819 DATA'!BQ276/$C276,2),"")))</f>
        <v>0</v>
      </c>
      <c r="AS276" s="289">
        <f>IF(OR($C276="*",$C276&lt;400),"",IF(AND('201819 DATA'!BR276="*",$C276&gt;=400),"*",IF($C276&gt;=400,ROUND('201819 DATA'!BR276/$C276,2),"")))</f>
        <v>0</v>
      </c>
      <c r="AT276" s="289">
        <f>IF(OR($C276="*",$C276&lt;400),"",IF(AND('201819 DATA'!BS276="*",$C276&gt;=400),"*",IF($C276&gt;=400,ROUND('201819 DATA'!BS276/$C276,2),"")))</f>
        <v>0</v>
      </c>
      <c r="AU276" s="289">
        <f>IF(OR($C276="*",$C276&lt;400),"",IF(AND('201819 DATA'!BT276="*",$C276&gt;=400),"*",IF($C276&gt;=400,ROUND('201819 DATA'!BT276/$C276,2),"")))</f>
        <v>0.04</v>
      </c>
      <c r="AV276" s="289" t="str">
        <f>IF(OR($C276="*",$C276&lt;400),"",IF(AND('201819 DATA'!BU276="*",$C276&gt;=400),"*",IF($C276&gt;=400,ROUND('201819 DATA'!BU276/$C276,2),"")))</f>
        <v>*</v>
      </c>
      <c r="AW276" s="289">
        <f>IF(OR($C276="*",$C276&lt;400),"",IF(AND('201819 DATA'!BV276="*",$C276&gt;=400),"*",IF($C276&gt;=400,ROUND('201819 DATA'!BV276/$C276,2),"")))</f>
        <v>0</v>
      </c>
      <c r="AX276" s="289" t="str">
        <f>IF(OR($C276="*",$C276&lt;400),"",IF(AND('201819 DATA'!BW276="*",$C276&gt;=400),"*",IF($C276&gt;=400,ROUND('201819 DATA'!BW276/$C276,2),"")))</f>
        <v>*</v>
      </c>
    </row>
    <row r="277" spans="1:50" x14ac:dyDescent="0.2">
      <c r="A277" s="13" t="s">
        <v>1583</v>
      </c>
      <c r="B277" s="287" t="str">
        <f>'201819 DATA'!B277</f>
        <v>*</v>
      </c>
      <c r="C277" s="288" t="str">
        <f>'201819 DATA'!C277</f>
        <v>*</v>
      </c>
      <c r="D277" s="293" t="str">
        <f>'201819 DATA'!FN277</f>
        <v>*</v>
      </c>
      <c r="G277" s="295" t="str">
        <f t="shared" si="4"/>
        <v/>
      </c>
      <c r="H277" s="289" t="str">
        <f>IF(OR($C277="*",$C277&lt;400),"",IF(AND('201819 DATA'!F277="*",$C277&gt;=400),"*",IF($C277&gt;=400,ROUND('201819 DATA'!F277/$C277,2),"")))</f>
        <v/>
      </c>
      <c r="I277" s="296" t="str">
        <f>IF(OR($B277="*",$B277&lt;400),"",IF(AND('201819 DATA'!Y277="*",$B277&gt;=400),"*",IF($B277&gt;=400,ROUND('201819 DATA'!Y277/$B277,2),"")))</f>
        <v/>
      </c>
      <c r="J277" s="296" t="str">
        <f>IF(OR($B277="*",$B277&lt;400),"",IF(AND('201819 DATA'!Z277="*",$B277&gt;=400),"*",IF($B277&gt;=400,ROUND('201819 DATA'!Z277/$B277,2),"")))</f>
        <v/>
      </c>
      <c r="K277" s="296" t="str">
        <f>IF(OR($B277="*",$B277&lt;400),"",IF(AND('201819 DATA'!AA277="*",$B277&gt;=400),"*",IF($B277&gt;=400,ROUND('201819 DATA'!AA277/$B277,2),"")))</f>
        <v/>
      </c>
      <c r="L277" s="296" t="str">
        <f>IF(OR($B277="*",$B277&lt;400),"",IF(AND('201819 DATA'!AB277="*",$B277&gt;=400),"*",IF($B277&gt;=400,ROUND('201819 DATA'!AB277/$B277,2),"")))</f>
        <v/>
      </c>
      <c r="M277" s="296" t="str">
        <f>IF(OR($B277="*",$B277&lt;400),"",IF(AND('201819 DATA'!AC277="*",$B277&gt;=400),"*",IF($B277&gt;=400,ROUND('201819 DATA'!AC277/$B277,2),"")))</f>
        <v/>
      </c>
      <c r="N277" s="296" t="str">
        <f>IF(OR($B277="*",$B277&lt;400),"",IF(AND('201819 DATA'!AD277="*",$B277&gt;=400),"*",IF($B277&gt;=400,ROUND('201819 DATA'!AD277/$B277,2),"")))</f>
        <v/>
      </c>
      <c r="O277" s="296" t="str">
        <f>IF(OR($B277="*",$B277&lt;400),"",IF(AND('201819 DATA'!AE277="*",$B277&gt;=400),"*",IF($B277&gt;=400,ROUND('201819 DATA'!AE277/$B277,2),"")))</f>
        <v/>
      </c>
      <c r="P277" s="297"/>
      <c r="Q277" s="296" t="str">
        <f>IF(OR($B277="*",$B277&lt;400),"",IF(AND('201819 DATA'!FL277="*",$B277&gt;=400),"*",IF($B277&gt;=400,ROUND('201819 DATA'!FL277/$B277,2),"")))</f>
        <v/>
      </c>
      <c r="R277" s="289" t="str">
        <f>IF(OR($C277="*",$C277&lt;400),"",IF(AND('201819 DATA'!F277="*",$C277&gt;=400),"*",IF($C277&gt;=400,ROUND('201819 DATA'!F277/$C277,2),"")))</f>
        <v/>
      </c>
      <c r="S277" s="289" t="str">
        <f>IF(OR($C277="*",$C277&lt;400),"",IF(AND('201819 DATA'!G277="*",$C277&gt;=400),"*",IF($C277&gt;=400,ROUND('201819 DATA'!G277/$C277,2),"")))</f>
        <v/>
      </c>
      <c r="T277" s="289" t="str">
        <f>IF(OR($C277="*",$C277&lt;400),"",IF(AND('201819 DATA'!H277="*",$C277&gt;=400),"*",IF($C277&gt;=400,ROUND('201819 DATA'!H277/$C277,2),"")))</f>
        <v/>
      </c>
      <c r="U277" s="289" t="str">
        <f>IF(OR($C277="*",$C277&lt;400),"",IF(AND('201819 DATA'!FM277="*",$C277&gt;=400),"*",IF($C277&gt;=400,ROUND('201819 DATA'!FM277/$C277,2),"")))</f>
        <v/>
      </c>
      <c r="V277" s="312" t="str">
        <f>IF(OR($D277="*",$D277&lt;400),"",IF(AND('201819 DATA'!M277="*",$D277&gt;=400),"*",IF($D277&gt;=400,ROUND('201819 DATA'!M277/$D277,2),"")))</f>
        <v/>
      </c>
      <c r="W277" s="312" t="str">
        <f>IF(OR($D277="*",$D277&lt;400),"",IF(AND('201819 DATA'!N277="*",$D277&gt;=400),"*",IF($D277&gt;=400,ROUND('201819 DATA'!N277/$D277,2),"")))</f>
        <v/>
      </c>
      <c r="X277" s="312" t="str">
        <f>IF(OR($D277="*",$D277&lt;400),"",IF(AND('201819 DATA'!O277="*",$D277&gt;=400),"*",IF($D277&gt;=400,ROUND('201819 DATA'!O277/$D277,2),"")))</f>
        <v/>
      </c>
      <c r="Y277" s="312" t="str">
        <f>IF(OR($D277="*",$D277&lt;400),"",IF(AND('201819 DATA'!P277="*",$D277&gt;=400),"*",IF($D277&gt;=400,ROUND('201819 DATA'!P277/$D277,2),"")))</f>
        <v/>
      </c>
      <c r="Z277" s="312" t="str">
        <f>IF(OR($D277="*",$D277&lt;400),"",IF(AND('201819 DATA'!Q277="*",$D277&gt;=400),"*",IF($D277&gt;=400,ROUND('201819 DATA'!Q277/$D277,2),"")))</f>
        <v/>
      </c>
      <c r="AA277" s="312" t="str">
        <f>IF(OR($D277="*",$D277&lt;400),"",IF(AND('201819 DATA'!R277="*",$D277&gt;=400),"*",IF($D277&gt;=400,ROUND('201819 DATA'!R277/$D277,2),"")))</f>
        <v/>
      </c>
      <c r="AB277" s="312" t="str">
        <f>IF(OR($D277="*",$D277&lt;400),"",IF(AND('201819 DATA'!S277="*",$D277&gt;=400),"*",IF($D277&gt;=400,ROUND('201819 DATA'!S277/$D277,2),"")))</f>
        <v/>
      </c>
      <c r="AC277" s="312" t="str">
        <f>IF(OR($D277="*",$D277&lt;400),"",IF(AND('201819 DATA'!T277="*",$D277&gt;=400),"*",IF($D277&gt;=400,ROUND('201819 DATA'!T277/$D277,2),"")))</f>
        <v/>
      </c>
      <c r="AD277" s="289" t="str">
        <f>IF(OR($C277="*",$C277&lt;400),"",IF(AND('201819 DATA'!BC277="*",$C277&gt;=400),"*",IF($C277&gt;=400,ROUND('201819 DATA'!BC277/$C277,2),"")))</f>
        <v/>
      </c>
      <c r="AE277" s="289" t="str">
        <f>IF(OR($C277="*",$C277&lt;400),"",IF(AND('201819 DATA'!BD277="*",$C277&gt;=400),"*",IF($C277&gt;=400,ROUND('201819 DATA'!BD277/$C277,2),"")))</f>
        <v/>
      </c>
      <c r="AF277" s="289" t="str">
        <f>IF(OR($C277="*",$C277&lt;400),"",IF(AND('201819 DATA'!BE277="*",$C277&gt;=400),"*",IF($C277&gt;=400,ROUND('201819 DATA'!BE277/$C277,2),"")))</f>
        <v/>
      </c>
      <c r="AG277" s="289" t="str">
        <f>IF(OR($C277="*",$C277&lt;400),"",IF(AND('201819 DATA'!BF277="*",$C277&gt;=400),"*",IF($C277&gt;=400,ROUND('201819 DATA'!BF277/$C277,2),"")))</f>
        <v/>
      </c>
      <c r="AH277" s="289" t="str">
        <f>IF(OR($C277="*",$C277&lt;400),"",IF(AND('201819 DATA'!BG277="*",$C277&gt;=400),"*",IF($C277&gt;=400,ROUND('201819 DATA'!BG277/$C277,2),"")))</f>
        <v/>
      </c>
      <c r="AI277" s="289" t="str">
        <f>IF(OR($C277="*",$C277&lt;400),"",IF(AND('201819 DATA'!BH277="*",$C277&gt;=400),"*",IF($C277&gt;=400,ROUND('201819 DATA'!BH277/$C277,2),"")))</f>
        <v/>
      </c>
      <c r="AJ277" s="289" t="str">
        <f>IF(OR($C277="*",$C277&lt;400),"",IF(AND('201819 DATA'!BI277="*",$C277&gt;=400),"*",IF($C277&gt;=400,ROUND('201819 DATA'!BI277/$C277,2),"")))</f>
        <v/>
      </c>
      <c r="AK277" s="289" t="str">
        <f>IF(OR($C277="*",$C277&lt;400),"",IF(AND('201819 DATA'!BJ277="*",$C277&gt;=400),"*",IF($C277&gt;=400,ROUND('201819 DATA'!BJ277/$C277,2),"")))</f>
        <v/>
      </c>
      <c r="AL277" s="289" t="str">
        <f>IF(OR($C277="*",$C277&lt;400),"",IF(AND('201819 DATA'!BK277="*",$C277&gt;=400),"*",IF($C277&gt;=400,ROUND('201819 DATA'!BK277/$C277,2),"")))</f>
        <v/>
      </c>
      <c r="AM277" s="289" t="str">
        <f>IF(OR($C277="*",$C277&lt;400),"",IF(AND('201819 DATA'!BL277="*",$C277&gt;=400),"*",IF($C277&gt;=400,ROUND('201819 DATA'!BL277/$C277,2),"")))</f>
        <v/>
      </c>
      <c r="AN277" s="289" t="str">
        <f>IF(OR($C277="*",$C277&lt;400),"",IF(AND('201819 DATA'!BM277="*",$C277&gt;=400),"*",IF($C277&gt;=400,ROUND('201819 DATA'!BM277/$C277,2),"")))</f>
        <v/>
      </c>
      <c r="AO277" s="289" t="str">
        <f>IF(OR($C277="*",$C277&lt;400),"",IF(AND('201819 DATA'!BN277="*",$C277&gt;=400),"*",IF($C277&gt;=400,ROUND('201819 DATA'!BN277/$C277,2),"")))</f>
        <v/>
      </c>
      <c r="AP277" s="289" t="str">
        <f>IF(OR($C277="*",$C277&lt;400),"",IF(AND('201819 DATA'!BO277="*",$C277&gt;=400),"*",IF($C277&gt;=400,ROUND('201819 DATA'!BO277/$C277,2),"")))</f>
        <v/>
      </c>
      <c r="AQ277" s="289" t="str">
        <f>IF(OR($C277="*",$C277&lt;400),"",IF(AND('201819 DATA'!BP277="*",$C277&gt;=400),"*",IF($C277&gt;=400,ROUND('201819 DATA'!BP277/$C277,2),"")))</f>
        <v/>
      </c>
      <c r="AR277" s="289" t="str">
        <f>IF(OR($C277="*",$C277&lt;400),"",IF(AND('201819 DATA'!BQ277="*",$C277&gt;=400),"*",IF($C277&gt;=400,ROUND('201819 DATA'!BQ277/$C277,2),"")))</f>
        <v/>
      </c>
      <c r="AS277" s="289" t="str">
        <f>IF(OR($C277="*",$C277&lt;400),"",IF(AND('201819 DATA'!BR277="*",$C277&gt;=400),"*",IF($C277&gt;=400,ROUND('201819 DATA'!BR277/$C277,2),"")))</f>
        <v/>
      </c>
      <c r="AT277" s="289" t="str">
        <f>IF(OR($C277="*",$C277&lt;400),"",IF(AND('201819 DATA'!BS277="*",$C277&gt;=400),"*",IF($C277&gt;=400,ROUND('201819 DATA'!BS277/$C277,2),"")))</f>
        <v/>
      </c>
      <c r="AU277" s="289" t="str">
        <f>IF(OR($C277="*",$C277&lt;400),"",IF(AND('201819 DATA'!BT277="*",$C277&gt;=400),"*",IF($C277&gt;=400,ROUND('201819 DATA'!BT277/$C277,2),"")))</f>
        <v/>
      </c>
      <c r="AV277" s="289" t="str">
        <f>IF(OR($C277="*",$C277&lt;400),"",IF(AND('201819 DATA'!BU277="*",$C277&gt;=400),"*",IF($C277&gt;=400,ROUND('201819 DATA'!BU277/$C277,2),"")))</f>
        <v/>
      </c>
      <c r="AW277" s="289" t="str">
        <f>IF(OR($C277="*",$C277&lt;400),"",IF(AND('201819 DATA'!BV277="*",$C277&gt;=400),"*",IF($C277&gt;=400,ROUND('201819 DATA'!BV277/$C277,2),"")))</f>
        <v/>
      </c>
      <c r="AX277" s="289" t="str">
        <f>IF(OR($C277="*",$C277&lt;400),"",IF(AND('201819 DATA'!BW277="*",$C277&gt;=400),"*",IF($C277&gt;=400,ROUND('201819 DATA'!BW277/$C277,2),"")))</f>
        <v/>
      </c>
    </row>
    <row r="278" spans="1:50" x14ac:dyDescent="0.2">
      <c r="A278" s="13" t="s">
        <v>1597</v>
      </c>
      <c r="B278" s="287">
        <f>'201819 DATA'!B278</f>
        <v>280</v>
      </c>
      <c r="C278" s="288">
        <f>'201819 DATA'!C278</f>
        <v>280</v>
      </c>
      <c r="D278" s="293">
        <f>'201819 DATA'!FN278</f>
        <v>255</v>
      </c>
      <c r="G278" s="295" t="str">
        <f t="shared" si="4"/>
        <v/>
      </c>
      <c r="H278" s="289" t="str">
        <f>IF(OR($C278="*",$C278&lt;400),"",IF(AND('201819 DATA'!F278="*",$C278&gt;=400),"*",IF($C278&gt;=400,ROUND('201819 DATA'!F278/$C278,2),"")))</f>
        <v/>
      </c>
      <c r="I278" s="296" t="str">
        <f>IF(OR($B278="*",$B278&lt;400),"",IF(AND('201819 DATA'!Y278="*",$B278&gt;=400),"*",IF($B278&gt;=400,ROUND('201819 DATA'!Y278/$B278,2),"")))</f>
        <v/>
      </c>
      <c r="J278" s="296" t="str">
        <f>IF(OR($B278="*",$B278&lt;400),"",IF(AND('201819 DATA'!Z278="*",$B278&gt;=400),"*",IF($B278&gt;=400,ROUND('201819 DATA'!Z278/$B278,2),"")))</f>
        <v/>
      </c>
      <c r="K278" s="296" t="str">
        <f>IF(OR($B278="*",$B278&lt;400),"",IF(AND('201819 DATA'!AA278="*",$B278&gt;=400),"*",IF($B278&gt;=400,ROUND('201819 DATA'!AA278/$B278,2),"")))</f>
        <v/>
      </c>
      <c r="L278" s="296" t="str">
        <f>IF(OR($B278="*",$B278&lt;400),"",IF(AND('201819 DATA'!AB278="*",$B278&gt;=400),"*",IF($B278&gt;=400,ROUND('201819 DATA'!AB278/$B278,2),"")))</f>
        <v/>
      </c>
      <c r="M278" s="296" t="str">
        <f>IF(OR($B278="*",$B278&lt;400),"",IF(AND('201819 DATA'!AC278="*",$B278&gt;=400),"*",IF($B278&gt;=400,ROUND('201819 DATA'!AC278/$B278,2),"")))</f>
        <v/>
      </c>
      <c r="N278" s="296" t="str">
        <f>IF(OR($B278="*",$B278&lt;400),"",IF(AND('201819 DATA'!AD278="*",$B278&gt;=400),"*",IF($B278&gt;=400,ROUND('201819 DATA'!AD278/$B278,2),"")))</f>
        <v/>
      </c>
      <c r="O278" s="296" t="str">
        <f>IF(OR($B278="*",$B278&lt;400),"",IF(AND('201819 DATA'!AE278="*",$B278&gt;=400),"*",IF($B278&gt;=400,ROUND('201819 DATA'!AE278/$B278,2),"")))</f>
        <v/>
      </c>
      <c r="P278" s="297"/>
      <c r="Q278" s="296" t="str">
        <f>IF(OR($B278="*",$B278&lt;400),"",IF(AND('201819 DATA'!FL278="*",$B278&gt;=400),"*",IF($B278&gt;=400,ROUND('201819 DATA'!FL278/$B278,2),"")))</f>
        <v/>
      </c>
      <c r="R278" s="289" t="str">
        <f>IF(OR($C278="*",$C278&lt;400),"",IF(AND('201819 DATA'!F278="*",$C278&gt;=400),"*",IF($C278&gt;=400,ROUND('201819 DATA'!F278/$C278,2),"")))</f>
        <v/>
      </c>
      <c r="S278" s="289" t="str">
        <f>IF(OR($C278="*",$C278&lt;400),"",IF(AND('201819 DATA'!G278="*",$C278&gt;=400),"*",IF($C278&gt;=400,ROUND('201819 DATA'!G278/$C278,2),"")))</f>
        <v/>
      </c>
      <c r="T278" s="289" t="str">
        <f>IF(OR($C278="*",$C278&lt;400),"",IF(AND('201819 DATA'!H278="*",$C278&gt;=400),"*",IF($C278&gt;=400,ROUND('201819 DATA'!H278/$C278,2),"")))</f>
        <v/>
      </c>
      <c r="U278" s="289" t="str">
        <f>IF(OR($C278="*",$C278&lt;400),"",IF(AND('201819 DATA'!FM278="*",$C278&gt;=400),"*",IF($C278&gt;=400,ROUND('201819 DATA'!FM278/$C278,2),"")))</f>
        <v/>
      </c>
      <c r="V278" s="312" t="str">
        <f>IF(OR($D278="*",$D278&lt;400),"",IF(AND('201819 DATA'!M278="*",$D278&gt;=400),"*",IF($D278&gt;=400,ROUND('201819 DATA'!M278/$D278,2),"")))</f>
        <v/>
      </c>
      <c r="W278" s="312" t="str">
        <f>IF(OR($D278="*",$D278&lt;400),"",IF(AND('201819 DATA'!N278="*",$D278&gt;=400),"*",IF($D278&gt;=400,ROUND('201819 DATA'!N278/$D278,2),"")))</f>
        <v/>
      </c>
      <c r="X278" s="312" t="str">
        <f>IF(OR($D278="*",$D278&lt;400),"",IF(AND('201819 DATA'!O278="*",$D278&gt;=400),"*",IF($D278&gt;=400,ROUND('201819 DATA'!O278/$D278,2),"")))</f>
        <v/>
      </c>
      <c r="Y278" s="312" t="str">
        <f>IF(OR($D278="*",$D278&lt;400),"",IF(AND('201819 DATA'!P278="*",$D278&gt;=400),"*",IF($D278&gt;=400,ROUND('201819 DATA'!P278/$D278,2),"")))</f>
        <v/>
      </c>
      <c r="Z278" s="312" t="str">
        <f>IF(OR($D278="*",$D278&lt;400),"",IF(AND('201819 DATA'!Q278="*",$D278&gt;=400),"*",IF($D278&gt;=400,ROUND('201819 DATA'!Q278/$D278,2),"")))</f>
        <v/>
      </c>
      <c r="AA278" s="312" t="str">
        <f>IF(OR($D278="*",$D278&lt;400),"",IF(AND('201819 DATA'!R278="*",$D278&gt;=400),"*",IF($D278&gt;=400,ROUND('201819 DATA'!R278/$D278,2),"")))</f>
        <v/>
      </c>
      <c r="AB278" s="312" t="str">
        <f>IF(OR($D278="*",$D278&lt;400),"",IF(AND('201819 DATA'!S278="*",$D278&gt;=400),"*",IF($D278&gt;=400,ROUND('201819 DATA'!S278/$D278,2),"")))</f>
        <v/>
      </c>
      <c r="AC278" s="312" t="str">
        <f>IF(OR($D278="*",$D278&lt;400),"",IF(AND('201819 DATA'!T278="*",$D278&gt;=400),"*",IF($D278&gt;=400,ROUND('201819 DATA'!T278/$D278,2),"")))</f>
        <v/>
      </c>
      <c r="AD278" s="289" t="str">
        <f>IF(OR($C278="*",$C278&lt;400),"",IF(AND('201819 DATA'!BC278="*",$C278&gt;=400),"*",IF($C278&gt;=400,ROUND('201819 DATA'!BC278/$C278,2),"")))</f>
        <v/>
      </c>
      <c r="AE278" s="289" t="str">
        <f>IF(OR($C278="*",$C278&lt;400),"",IF(AND('201819 DATA'!BD278="*",$C278&gt;=400),"*",IF($C278&gt;=400,ROUND('201819 DATA'!BD278/$C278,2),"")))</f>
        <v/>
      </c>
      <c r="AF278" s="289" t="str">
        <f>IF(OR($C278="*",$C278&lt;400),"",IF(AND('201819 DATA'!BE278="*",$C278&gt;=400),"*",IF($C278&gt;=400,ROUND('201819 DATA'!BE278/$C278,2),"")))</f>
        <v/>
      </c>
      <c r="AG278" s="289" t="str">
        <f>IF(OR($C278="*",$C278&lt;400),"",IF(AND('201819 DATA'!BF278="*",$C278&gt;=400),"*",IF($C278&gt;=400,ROUND('201819 DATA'!BF278/$C278,2),"")))</f>
        <v/>
      </c>
      <c r="AH278" s="289" t="str">
        <f>IF(OR($C278="*",$C278&lt;400),"",IF(AND('201819 DATA'!BG278="*",$C278&gt;=400),"*",IF($C278&gt;=400,ROUND('201819 DATA'!BG278/$C278,2),"")))</f>
        <v/>
      </c>
      <c r="AI278" s="289" t="str">
        <f>IF(OR($C278="*",$C278&lt;400),"",IF(AND('201819 DATA'!BH278="*",$C278&gt;=400),"*",IF($C278&gt;=400,ROUND('201819 DATA'!BH278/$C278,2),"")))</f>
        <v/>
      </c>
      <c r="AJ278" s="289" t="str">
        <f>IF(OR($C278="*",$C278&lt;400),"",IF(AND('201819 DATA'!BI278="*",$C278&gt;=400),"*",IF($C278&gt;=400,ROUND('201819 DATA'!BI278/$C278,2),"")))</f>
        <v/>
      </c>
      <c r="AK278" s="289" t="str">
        <f>IF(OR($C278="*",$C278&lt;400),"",IF(AND('201819 DATA'!BJ278="*",$C278&gt;=400),"*",IF($C278&gt;=400,ROUND('201819 DATA'!BJ278/$C278,2),"")))</f>
        <v/>
      </c>
      <c r="AL278" s="289" t="str">
        <f>IF(OR($C278="*",$C278&lt;400),"",IF(AND('201819 DATA'!BK278="*",$C278&gt;=400),"*",IF($C278&gt;=400,ROUND('201819 DATA'!BK278/$C278,2),"")))</f>
        <v/>
      </c>
      <c r="AM278" s="289" t="str">
        <f>IF(OR($C278="*",$C278&lt;400),"",IF(AND('201819 DATA'!BL278="*",$C278&gt;=400),"*",IF($C278&gt;=400,ROUND('201819 DATA'!BL278/$C278,2),"")))</f>
        <v/>
      </c>
      <c r="AN278" s="289" t="str">
        <f>IF(OR($C278="*",$C278&lt;400),"",IF(AND('201819 DATA'!BM278="*",$C278&gt;=400),"*",IF($C278&gt;=400,ROUND('201819 DATA'!BM278/$C278,2),"")))</f>
        <v/>
      </c>
      <c r="AO278" s="289" t="str">
        <f>IF(OR($C278="*",$C278&lt;400),"",IF(AND('201819 DATA'!BN278="*",$C278&gt;=400),"*",IF($C278&gt;=400,ROUND('201819 DATA'!BN278/$C278,2),"")))</f>
        <v/>
      </c>
      <c r="AP278" s="289" t="str">
        <f>IF(OR($C278="*",$C278&lt;400),"",IF(AND('201819 DATA'!BO278="*",$C278&gt;=400),"*",IF($C278&gt;=400,ROUND('201819 DATA'!BO278/$C278,2),"")))</f>
        <v/>
      </c>
      <c r="AQ278" s="289" t="str">
        <f>IF(OR($C278="*",$C278&lt;400),"",IF(AND('201819 DATA'!BP278="*",$C278&gt;=400),"*",IF($C278&gt;=400,ROUND('201819 DATA'!BP278/$C278,2),"")))</f>
        <v/>
      </c>
      <c r="AR278" s="289" t="str">
        <f>IF(OR($C278="*",$C278&lt;400),"",IF(AND('201819 DATA'!BQ278="*",$C278&gt;=400),"*",IF($C278&gt;=400,ROUND('201819 DATA'!BQ278/$C278,2),"")))</f>
        <v/>
      </c>
      <c r="AS278" s="289" t="str">
        <f>IF(OR($C278="*",$C278&lt;400),"",IF(AND('201819 DATA'!BR278="*",$C278&gt;=400),"*",IF($C278&gt;=400,ROUND('201819 DATA'!BR278/$C278,2),"")))</f>
        <v/>
      </c>
      <c r="AT278" s="289" t="str">
        <f>IF(OR($C278="*",$C278&lt;400),"",IF(AND('201819 DATA'!BS278="*",$C278&gt;=400),"*",IF($C278&gt;=400,ROUND('201819 DATA'!BS278/$C278,2),"")))</f>
        <v/>
      </c>
      <c r="AU278" s="289" t="str">
        <f>IF(OR($C278="*",$C278&lt;400),"",IF(AND('201819 DATA'!BT278="*",$C278&gt;=400),"*",IF($C278&gt;=400,ROUND('201819 DATA'!BT278/$C278,2),"")))</f>
        <v/>
      </c>
      <c r="AV278" s="289" t="str">
        <f>IF(OR($C278="*",$C278&lt;400),"",IF(AND('201819 DATA'!BU278="*",$C278&gt;=400),"*",IF($C278&gt;=400,ROUND('201819 DATA'!BU278/$C278,2),"")))</f>
        <v/>
      </c>
      <c r="AW278" s="289" t="str">
        <f>IF(OR($C278="*",$C278&lt;400),"",IF(AND('201819 DATA'!BV278="*",$C278&gt;=400),"*",IF($C278&gt;=400,ROUND('201819 DATA'!BV278/$C278,2),"")))</f>
        <v/>
      </c>
      <c r="AX278" s="289" t="str">
        <f>IF(OR($C278="*",$C278&lt;400),"",IF(AND('201819 DATA'!BW278="*",$C278&gt;=400),"*",IF($C278&gt;=400,ROUND('201819 DATA'!BW278/$C278,2),"")))</f>
        <v/>
      </c>
    </row>
    <row r="279" spans="1:50" x14ac:dyDescent="0.2">
      <c r="A279" s="13" t="s">
        <v>1328</v>
      </c>
      <c r="B279" s="287">
        <f>'201819 DATA'!B279</f>
        <v>1115</v>
      </c>
      <c r="C279" s="288">
        <f>'201819 DATA'!C279</f>
        <v>1115</v>
      </c>
      <c r="D279" s="293">
        <f>'201819 DATA'!FN279</f>
        <v>695</v>
      </c>
      <c r="G279" s="295">
        <f t="shared" si="4"/>
        <v>1</v>
      </c>
      <c r="H279" s="289" t="str">
        <f>IF(OR($C279="*",$C279&lt;400),"",IF(AND('201819 DATA'!F279="*",$C279&gt;=400),"*",IF($C279&gt;=400,ROUND('201819 DATA'!F279/$C279,2),"")))</f>
        <v>*</v>
      </c>
      <c r="I279" s="296">
        <f>IF(OR($B279="*",$B279&lt;400),"",IF(AND('201819 DATA'!Y279="*",$B279&gt;=400),"*",IF($B279&gt;=400,ROUND('201819 DATA'!Y279/$B279,2),"")))</f>
        <v>0</v>
      </c>
      <c r="J279" s="296">
        <f>IF(OR($B279="*",$B279&lt;400),"",IF(AND('201819 DATA'!Z279="*",$B279&gt;=400),"*",IF($B279&gt;=400,ROUND('201819 DATA'!Z279/$B279,2),"")))</f>
        <v>0.11</v>
      </c>
      <c r="K279" s="296">
        <f>IF(OR($B279="*",$B279&lt;400),"",IF(AND('201819 DATA'!AA279="*",$B279&gt;=400),"*",IF($B279&gt;=400,ROUND('201819 DATA'!AA279/$B279,2),"")))</f>
        <v>0.21</v>
      </c>
      <c r="L279" s="296">
        <f>IF(OR($B279="*",$B279&lt;400),"",IF(AND('201819 DATA'!AB279="*",$B279&gt;=400),"*",IF($B279&gt;=400,ROUND('201819 DATA'!AB279/$B279,2),"")))</f>
        <v>0.35</v>
      </c>
      <c r="M279" s="296">
        <f>IF(OR($B279="*",$B279&lt;400),"",IF(AND('201819 DATA'!AC279="*",$B279&gt;=400),"*",IF($B279&gt;=400,ROUND('201819 DATA'!AC279/$B279,2),"")))</f>
        <v>0.26</v>
      </c>
      <c r="N279" s="296">
        <f>IF(OR($B279="*",$B279&lt;400),"",IF(AND('201819 DATA'!AD279="*",$B279&gt;=400),"*",IF($B279&gt;=400,ROUND('201819 DATA'!AD279/$B279,2),"")))</f>
        <v>7.0000000000000007E-2</v>
      </c>
      <c r="O279" s="296">
        <f>IF(OR($B279="*",$B279&lt;400),"",IF(AND('201819 DATA'!AE279="*",$B279&gt;=400),"*",IF($B279&gt;=400,ROUND('201819 DATA'!AE279/$B279,2),"")))</f>
        <v>0</v>
      </c>
      <c r="P279" s="297"/>
      <c r="Q279" s="296">
        <f>IF(OR($B279="*",$B279&lt;400),"",IF(AND('201819 DATA'!FL279="*",$B279&gt;=400),"*",IF($B279&gt;=400,ROUND('201819 DATA'!FL279/$B279,2),"")))</f>
        <v>0.94</v>
      </c>
      <c r="R279" s="289" t="str">
        <f>IF(OR($C279="*",$C279&lt;400),"",IF(AND('201819 DATA'!F279="*",$C279&gt;=400),"*",IF($C279&gt;=400,ROUND('201819 DATA'!F279/$C279,2),"")))</f>
        <v>*</v>
      </c>
      <c r="S279" s="289" t="str">
        <f>IF(OR($C279="*",$C279&lt;400),"",IF(AND('201819 DATA'!G279="*",$C279&gt;=400),"*",IF($C279&gt;=400,ROUND('201819 DATA'!G279/$C279,2),"")))</f>
        <v>*</v>
      </c>
      <c r="T279" s="289">
        <f>IF(OR($C279="*",$C279&lt;400),"",IF(AND('201819 DATA'!H279="*",$C279&gt;=400),"*",IF($C279&gt;=400,ROUND('201819 DATA'!H279/$C279,2),"")))</f>
        <v>1</v>
      </c>
      <c r="U279" s="289">
        <f>IF(OR($C279="*",$C279&lt;400),"",IF(AND('201819 DATA'!FM279="*",$C279&gt;=400),"*",IF($C279&gt;=400,ROUND('201819 DATA'!FM279/$C279,2),"")))</f>
        <v>0</v>
      </c>
      <c r="V279" s="312">
        <f>IF(OR($D279="*",$D279&lt;400),"",IF(AND('201819 DATA'!M279="*",$D279&gt;=400),"*",IF($D279&gt;=400,ROUND('201819 DATA'!M279/$D279,2),"")))</f>
        <v>0.34</v>
      </c>
      <c r="W279" s="312">
        <f>IF(OR($D279="*",$D279&lt;400),"",IF(AND('201819 DATA'!N279="*",$D279&gt;=400),"*",IF($D279&gt;=400,ROUND('201819 DATA'!N279/$D279,2),"")))</f>
        <v>0.35</v>
      </c>
      <c r="X279" s="312">
        <f>IF(OR($D279="*",$D279&lt;400),"",IF(AND('201819 DATA'!O279="*",$D279&gt;=400),"*",IF($D279&gt;=400,ROUND('201819 DATA'!O279/$D279,2),"")))</f>
        <v>0.19</v>
      </c>
      <c r="Y279" s="312">
        <f>IF(OR($D279="*",$D279&lt;400),"",IF(AND('201819 DATA'!P279="*",$D279&gt;=400),"*",IF($D279&gt;=400,ROUND('201819 DATA'!P279/$D279,2),"")))</f>
        <v>0.08</v>
      </c>
      <c r="Z279" s="312">
        <f>IF(OR($D279="*",$D279&lt;400),"",IF(AND('201819 DATA'!Q279="*",$D279&gt;=400),"*",IF($D279&gt;=400,ROUND('201819 DATA'!Q279/$D279,2),"")))</f>
        <v>0.03</v>
      </c>
      <c r="AA279" s="312" t="str">
        <f>IF(OR($D279="*",$D279&lt;400),"",IF(AND('201819 DATA'!R279="*",$D279&gt;=400),"*",IF($D279&gt;=400,ROUND('201819 DATA'!R279/$D279,2),"")))</f>
        <v>*</v>
      </c>
      <c r="AB279" s="312" t="str">
        <f>IF(OR($D279="*",$D279&lt;400),"",IF(AND('201819 DATA'!S279="*",$D279&gt;=400),"*",IF($D279&gt;=400,ROUND('201819 DATA'!S279/$D279,2),"")))</f>
        <v>*</v>
      </c>
      <c r="AC279" s="312" t="str">
        <f>IF(OR($D279="*",$D279&lt;400),"",IF(AND('201819 DATA'!T279="*",$D279&gt;=400),"*",IF($D279&gt;=400,ROUND('201819 DATA'!T279/$D279,2),"")))</f>
        <v>*</v>
      </c>
      <c r="AD279" s="289" t="str">
        <f>IF(OR($C279="*",$C279&lt;400),"",IF(AND('201819 DATA'!BC279="*",$C279&gt;=400),"*",IF($C279&gt;=400,ROUND('201819 DATA'!BC279/$C279,2),"")))</f>
        <v>*</v>
      </c>
      <c r="AE279" s="289">
        <f>IF(OR($C279="*",$C279&lt;400),"",IF(AND('201819 DATA'!BD279="*",$C279&gt;=400),"*",IF($C279&gt;=400,ROUND('201819 DATA'!BD279/$C279,2),"")))</f>
        <v>0.02</v>
      </c>
      <c r="AF279" s="289">
        <f>IF(OR($C279="*",$C279&lt;400),"",IF(AND('201819 DATA'!BE279="*",$C279&gt;=400),"*",IF($C279&gt;=400,ROUND('201819 DATA'!BE279/$C279,2),"")))</f>
        <v>0.01</v>
      </c>
      <c r="AG279" s="289" t="str">
        <f>IF(OR($C279="*",$C279&lt;400),"",IF(AND('201819 DATA'!BF279="*",$C279&gt;=400),"*",IF($C279&gt;=400,ROUND('201819 DATA'!BF279/$C279,2),"")))</f>
        <v>*</v>
      </c>
      <c r="AH279" s="289">
        <f>IF(OR($C279="*",$C279&lt;400),"",IF(AND('201819 DATA'!BG279="*",$C279&gt;=400),"*",IF($C279&gt;=400,ROUND('201819 DATA'!BG279/$C279,2),"")))</f>
        <v>0</v>
      </c>
      <c r="AI279" s="289">
        <f>IF(OR($C279="*",$C279&lt;400),"",IF(AND('201819 DATA'!BH279="*",$C279&gt;=400),"*",IF($C279&gt;=400,ROUND('201819 DATA'!BH279/$C279,2),"")))</f>
        <v>0.01</v>
      </c>
      <c r="AJ279" s="289" t="str">
        <f>IF(OR($C279="*",$C279&lt;400),"",IF(AND('201819 DATA'!BI279="*",$C279&gt;=400),"*",IF($C279&gt;=400,ROUND('201819 DATA'!BI279/$C279,2),"")))</f>
        <v>*</v>
      </c>
      <c r="AK279" s="289">
        <f>IF(OR($C279="*",$C279&lt;400),"",IF(AND('201819 DATA'!BJ279="*",$C279&gt;=400),"*",IF($C279&gt;=400,ROUND('201819 DATA'!BJ279/$C279,2),"")))</f>
        <v>0</v>
      </c>
      <c r="AL279" s="289" t="str">
        <f>IF(OR($C279="*",$C279&lt;400),"",IF(AND('201819 DATA'!BK279="*",$C279&gt;=400),"*",IF($C279&gt;=400,ROUND('201819 DATA'!BK279/$C279,2),"")))</f>
        <v>*</v>
      </c>
      <c r="AM279" s="289" t="str">
        <f>IF(OR($C279="*",$C279&lt;400),"",IF(AND('201819 DATA'!BL279="*",$C279&gt;=400),"*",IF($C279&gt;=400,ROUND('201819 DATA'!BL279/$C279,2),"")))</f>
        <v>*</v>
      </c>
      <c r="AN279" s="289">
        <f>IF(OR($C279="*",$C279&lt;400),"",IF(AND('201819 DATA'!BM279="*",$C279&gt;=400),"*",IF($C279&gt;=400,ROUND('201819 DATA'!BM279/$C279,2),"")))</f>
        <v>0.43</v>
      </c>
      <c r="AO279" s="289">
        <f>IF(OR($C279="*",$C279&lt;400),"",IF(AND('201819 DATA'!BN279="*",$C279&gt;=400),"*",IF($C279&gt;=400,ROUND('201819 DATA'!BN279/$C279,2),"")))</f>
        <v>0.02</v>
      </c>
      <c r="AP279" s="289">
        <f>IF(OR($C279="*",$C279&lt;400),"",IF(AND('201819 DATA'!BO279="*",$C279&gt;=400),"*",IF($C279&gt;=400,ROUND('201819 DATA'!BO279/$C279,2),"")))</f>
        <v>0.16</v>
      </c>
      <c r="AQ279" s="289">
        <f>IF(OR($C279="*",$C279&lt;400),"",IF(AND('201819 DATA'!BP279="*",$C279&gt;=400),"*",IF($C279&gt;=400,ROUND('201819 DATA'!BP279/$C279,2),"")))</f>
        <v>0.22</v>
      </c>
      <c r="AR279" s="289">
        <f>IF(OR($C279="*",$C279&lt;400),"",IF(AND('201819 DATA'!BQ279="*",$C279&gt;=400),"*",IF($C279&gt;=400,ROUND('201819 DATA'!BQ279/$C279,2),"")))</f>
        <v>0</v>
      </c>
      <c r="AS279" s="289">
        <f>IF(OR($C279="*",$C279&lt;400),"",IF(AND('201819 DATA'!BR279="*",$C279&gt;=400),"*",IF($C279&gt;=400,ROUND('201819 DATA'!BR279/$C279,2),"")))</f>
        <v>0</v>
      </c>
      <c r="AT279" s="289" t="str">
        <f>IF(OR($C279="*",$C279&lt;400),"",IF(AND('201819 DATA'!BS279="*",$C279&gt;=400),"*",IF($C279&gt;=400,ROUND('201819 DATA'!BS279/$C279,2),"")))</f>
        <v>*</v>
      </c>
      <c r="AU279" s="289">
        <f>IF(OR($C279="*",$C279&lt;400),"",IF(AND('201819 DATA'!BT279="*",$C279&gt;=400),"*",IF($C279&gt;=400,ROUND('201819 DATA'!BT279/$C279,2),"")))</f>
        <v>0.11</v>
      </c>
      <c r="AV279" s="289" t="str">
        <f>IF(OR($C279="*",$C279&lt;400),"",IF(AND('201819 DATA'!BU279="*",$C279&gt;=400),"*",IF($C279&gt;=400,ROUND('201819 DATA'!BU279/$C279,2),"")))</f>
        <v>*</v>
      </c>
      <c r="AW279" s="289">
        <f>IF(OR($C279="*",$C279&lt;400),"",IF(AND('201819 DATA'!BV279="*",$C279&gt;=400),"*",IF($C279&gt;=400,ROUND('201819 DATA'!BV279/$C279,2),"")))</f>
        <v>0</v>
      </c>
      <c r="AX279" s="289">
        <f>IF(OR($C279="*",$C279&lt;400),"",IF(AND('201819 DATA'!BW279="*",$C279&gt;=400),"*",IF($C279&gt;=400,ROUND('201819 DATA'!BW279/$C279,2),"")))</f>
        <v>0.02</v>
      </c>
    </row>
    <row r="280" spans="1:50" x14ac:dyDescent="0.2">
      <c r="A280" s="13" t="s">
        <v>1388</v>
      </c>
      <c r="B280" s="287">
        <f>'201819 DATA'!B280</f>
        <v>255</v>
      </c>
      <c r="C280" s="288">
        <f>'201819 DATA'!C280</f>
        <v>255</v>
      </c>
      <c r="D280" s="293">
        <f>'201819 DATA'!FN280</f>
        <v>240</v>
      </c>
      <c r="G280" s="295" t="str">
        <f t="shared" si="4"/>
        <v/>
      </c>
      <c r="H280" s="289" t="str">
        <f>IF(OR($C280="*",$C280&lt;400),"",IF(AND('201819 DATA'!F280="*",$C280&gt;=400),"*",IF($C280&gt;=400,ROUND('201819 DATA'!F280/$C280,2),"")))</f>
        <v/>
      </c>
      <c r="I280" s="296" t="str">
        <f>IF(OR($B280="*",$B280&lt;400),"",IF(AND('201819 DATA'!Y280="*",$B280&gt;=400),"*",IF($B280&gt;=400,ROUND('201819 DATA'!Y280/$B280,2),"")))</f>
        <v/>
      </c>
      <c r="J280" s="296" t="str">
        <f>IF(OR($B280="*",$B280&lt;400),"",IF(AND('201819 DATA'!Z280="*",$B280&gt;=400),"*",IF($B280&gt;=400,ROUND('201819 DATA'!Z280/$B280,2),"")))</f>
        <v/>
      </c>
      <c r="K280" s="296" t="str">
        <f>IF(OR($B280="*",$B280&lt;400),"",IF(AND('201819 DATA'!AA280="*",$B280&gt;=400),"*",IF($B280&gt;=400,ROUND('201819 DATA'!AA280/$B280,2),"")))</f>
        <v/>
      </c>
      <c r="L280" s="296" t="str">
        <f>IF(OR($B280="*",$B280&lt;400),"",IF(AND('201819 DATA'!AB280="*",$B280&gt;=400),"*",IF($B280&gt;=400,ROUND('201819 DATA'!AB280/$B280,2),"")))</f>
        <v/>
      </c>
      <c r="M280" s="296" t="str">
        <f>IF(OR($B280="*",$B280&lt;400),"",IF(AND('201819 DATA'!AC280="*",$B280&gt;=400),"*",IF($B280&gt;=400,ROUND('201819 DATA'!AC280/$B280,2),"")))</f>
        <v/>
      </c>
      <c r="N280" s="296" t="str">
        <f>IF(OR($B280="*",$B280&lt;400),"",IF(AND('201819 DATA'!AD280="*",$B280&gt;=400),"*",IF($B280&gt;=400,ROUND('201819 DATA'!AD280/$B280,2),"")))</f>
        <v/>
      </c>
      <c r="O280" s="296" t="str">
        <f>IF(OR($B280="*",$B280&lt;400),"",IF(AND('201819 DATA'!AE280="*",$B280&gt;=400),"*",IF($B280&gt;=400,ROUND('201819 DATA'!AE280/$B280,2),"")))</f>
        <v/>
      </c>
      <c r="P280" s="297"/>
      <c r="Q280" s="296" t="str">
        <f>IF(OR($B280="*",$B280&lt;400),"",IF(AND('201819 DATA'!FL280="*",$B280&gt;=400),"*",IF($B280&gt;=400,ROUND('201819 DATA'!FL280/$B280,2),"")))</f>
        <v/>
      </c>
      <c r="R280" s="289" t="str">
        <f>IF(OR($C280="*",$C280&lt;400),"",IF(AND('201819 DATA'!F280="*",$C280&gt;=400),"*",IF($C280&gt;=400,ROUND('201819 DATA'!F280/$C280,2),"")))</f>
        <v/>
      </c>
      <c r="S280" s="289" t="str">
        <f>IF(OR($C280="*",$C280&lt;400),"",IF(AND('201819 DATA'!G280="*",$C280&gt;=400),"*",IF($C280&gt;=400,ROUND('201819 DATA'!G280/$C280,2),"")))</f>
        <v/>
      </c>
      <c r="T280" s="289" t="str">
        <f>IF(OR($C280="*",$C280&lt;400),"",IF(AND('201819 DATA'!H280="*",$C280&gt;=400),"*",IF($C280&gt;=400,ROUND('201819 DATA'!H280/$C280,2),"")))</f>
        <v/>
      </c>
      <c r="U280" s="289" t="str">
        <f>IF(OR($C280="*",$C280&lt;400),"",IF(AND('201819 DATA'!FM280="*",$C280&gt;=400),"*",IF($C280&gt;=400,ROUND('201819 DATA'!FM280/$C280,2),"")))</f>
        <v/>
      </c>
      <c r="V280" s="312" t="str">
        <f>IF(OR($D280="*",$D280&lt;400),"",IF(AND('201819 DATA'!M280="*",$D280&gt;=400),"*",IF($D280&gt;=400,ROUND('201819 DATA'!M280/$D280,2),"")))</f>
        <v/>
      </c>
      <c r="W280" s="312" t="str">
        <f>IF(OR($D280="*",$D280&lt;400),"",IF(AND('201819 DATA'!N280="*",$D280&gt;=400),"*",IF($D280&gt;=400,ROUND('201819 DATA'!N280/$D280,2),"")))</f>
        <v/>
      </c>
      <c r="X280" s="312" t="str">
        <f>IF(OR($D280="*",$D280&lt;400),"",IF(AND('201819 DATA'!O280="*",$D280&gt;=400),"*",IF($D280&gt;=400,ROUND('201819 DATA'!O280/$D280,2),"")))</f>
        <v/>
      </c>
      <c r="Y280" s="312" t="str">
        <f>IF(OR($D280="*",$D280&lt;400),"",IF(AND('201819 DATA'!P280="*",$D280&gt;=400),"*",IF($D280&gt;=400,ROUND('201819 DATA'!P280/$D280,2),"")))</f>
        <v/>
      </c>
      <c r="Z280" s="312" t="str">
        <f>IF(OR($D280="*",$D280&lt;400),"",IF(AND('201819 DATA'!Q280="*",$D280&gt;=400),"*",IF($D280&gt;=400,ROUND('201819 DATA'!Q280/$D280,2),"")))</f>
        <v/>
      </c>
      <c r="AA280" s="312" t="str">
        <f>IF(OR($D280="*",$D280&lt;400),"",IF(AND('201819 DATA'!R280="*",$D280&gt;=400),"*",IF($D280&gt;=400,ROUND('201819 DATA'!R280/$D280,2),"")))</f>
        <v/>
      </c>
      <c r="AB280" s="312" t="str">
        <f>IF(OR($D280="*",$D280&lt;400),"",IF(AND('201819 DATA'!S280="*",$D280&gt;=400),"*",IF($D280&gt;=400,ROUND('201819 DATA'!S280/$D280,2),"")))</f>
        <v/>
      </c>
      <c r="AC280" s="312" t="str">
        <f>IF(OR($D280="*",$D280&lt;400),"",IF(AND('201819 DATA'!T280="*",$D280&gt;=400),"*",IF($D280&gt;=400,ROUND('201819 DATA'!T280/$D280,2),"")))</f>
        <v/>
      </c>
      <c r="AD280" s="289" t="str">
        <f>IF(OR($C280="*",$C280&lt;400),"",IF(AND('201819 DATA'!BC280="*",$C280&gt;=400),"*",IF($C280&gt;=400,ROUND('201819 DATA'!BC280/$C280,2),"")))</f>
        <v/>
      </c>
      <c r="AE280" s="289" t="str">
        <f>IF(OR($C280="*",$C280&lt;400),"",IF(AND('201819 DATA'!BD280="*",$C280&gt;=400),"*",IF($C280&gt;=400,ROUND('201819 DATA'!BD280/$C280,2),"")))</f>
        <v/>
      </c>
      <c r="AF280" s="289" t="str">
        <f>IF(OR($C280="*",$C280&lt;400),"",IF(AND('201819 DATA'!BE280="*",$C280&gt;=400),"*",IF($C280&gt;=400,ROUND('201819 DATA'!BE280/$C280,2),"")))</f>
        <v/>
      </c>
      <c r="AG280" s="289" t="str">
        <f>IF(OR($C280="*",$C280&lt;400),"",IF(AND('201819 DATA'!BF280="*",$C280&gt;=400),"*",IF($C280&gt;=400,ROUND('201819 DATA'!BF280/$C280,2),"")))</f>
        <v/>
      </c>
      <c r="AH280" s="289" t="str">
        <f>IF(OR($C280="*",$C280&lt;400),"",IF(AND('201819 DATA'!BG280="*",$C280&gt;=400),"*",IF($C280&gt;=400,ROUND('201819 DATA'!BG280/$C280,2),"")))</f>
        <v/>
      </c>
      <c r="AI280" s="289" t="str">
        <f>IF(OR($C280="*",$C280&lt;400),"",IF(AND('201819 DATA'!BH280="*",$C280&gt;=400),"*",IF($C280&gt;=400,ROUND('201819 DATA'!BH280/$C280,2),"")))</f>
        <v/>
      </c>
      <c r="AJ280" s="289" t="str">
        <f>IF(OR($C280="*",$C280&lt;400),"",IF(AND('201819 DATA'!BI280="*",$C280&gt;=400),"*",IF($C280&gt;=400,ROUND('201819 DATA'!BI280/$C280,2),"")))</f>
        <v/>
      </c>
      <c r="AK280" s="289" t="str">
        <f>IF(OR($C280="*",$C280&lt;400),"",IF(AND('201819 DATA'!BJ280="*",$C280&gt;=400),"*",IF($C280&gt;=400,ROUND('201819 DATA'!BJ280/$C280,2),"")))</f>
        <v/>
      </c>
      <c r="AL280" s="289" t="str">
        <f>IF(OR($C280="*",$C280&lt;400),"",IF(AND('201819 DATA'!BK280="*",$C280&gt;=400),"*",IF($C280&gt;=400,ROUND('201819 DATA'!BK280/$C280,2),"")))</f>
        <v/>
      </c>
      <c r="AM280" s="289" t="str">
        <f>IF(OR($C280="*",$C280&lt;400),"",IF(AND('201819 DATA'!BL280="*",$C280&gt;=400),"*",IF($C280&gt;=400,ROUND('201819 DATA'!BL280/$C280,2),"")))</f>
        <v/>
      </c>
      <c r="AN280" s="289" t="str">
        <f>IF(OR($C280="*",$C280&lt;400),"",IF(AND('201819 DATA'!BM280="*",$C280&gt;=400),"*",IF($C280&gt;=400,ROUND('201819 DATA'!BM280/$C280,2),"")))</f>
        <v/>
      </c>
      <c r="AO280" s="289" t="str">
        <f>IF(OR($C280="*",$C280&lt;400),"",IF(AND('201819 DATA'!BN280="*",$C280&gt;=400),"*",IF($C280&gt;=400,ROUND('201819 DATA'!BN280/$C280,2),"")))</f>
        <v/>
      </c>
      <c r="AP280" s="289" t="str">
        <f>IF(OR($C280="*",$C280&lt;400),"",IF(AND('201819 DATA'!BO280="*",$C280&gt;=400),"*",IF($C280&gt;=400,ROUND('201819 DATA'!BO280/$C280,2),"")))</f>
        <v/>
      </c>
      <c r="AQ280" s="289" t="str">
        <f>IF(OR($C280="*",$C280&lt;400),"",IF(AND('201819 DATA'!BP280="*",$C280&gt;=400),"*",IF($C280&gt;=400,ROUND('201819 DATA'!BP280/$C280,2),"")))</f>
        <v/>
      </c>
      <c r="AR280" s="289" t="str">
        <f>IF(OR($C280="*",$C280&lt;400),"",IF(AND('201819 DATA'!BQ280="*",$C280&gt;=400),"*",IF($C280&gt;=400,ROUND('201819 DATA'!BQ280/$C280,2),"")))</f>
        <v/>
      </c>
      <c r="AS280" s="289" t="str">
        <f>IF(OR($C280="*",$C280&lt;400),"",IF(AND('201819 DATA'!BR280="*",$C280&gt;=400),"*",IF($C280&gt;=400,ROUND('201819 DATA'!BR280/$C280,2),"")))</f>
        <v/>
      </c>
      <c r="AT280" s="289" t="str">
        <f>IF(OR($C280="*",$C280&lt;400),"",IF(AND('201819 DATA'!BS280="*",$C280&gt;=400),"*",IF($C280&gt;=400,ROUND('201819 DATA'!BS280/$C280,2),"")))</f>
        <v/>
      </c>
      <c r="AU280" s="289" t="str">
        <f>IF(OR($C280="*",$C280&lt;400),"",IF(AND('201819 DATA'!BT280="*",$C280&gt;=400),"*",IF($C280&gt;=400,ROUND('201819 DATA'!BT280/$C280,2),"")))</f>
        <v/>
      </c>
      <c r="AV280" s="289" t="str">
        <f>IF(OR($C280="*",$C280&lt;400),"",IF(AND('201819 DATA'!BU280="*",$C280&gt;=400),"*",IF($C280&gt;=400,ROUND('201819 DATA'!BU280/$C280,2),"")))</f>
        <v/>
      </c>
      <c r="AW280" s="289" t="str">
        <f>IF(OR($C280="*",$C280&lt;400),"",IF(AND('201819 DATA'!BV280="*",$C280&gt;=400),"*",IF($C280&gt;=400,ROUND('201819 DATA'!BV280/$C280,2),"")))</f>
        <v/>
      </c>
      <c r="AX280" s="289" t="str">
        <f>IF(OR($C280="*",$C280&lt;400),"",IF(AND('201819 DATA'!BW280="*",$C280&gt;=400),"*",IF($C280&gt;=400,ROUND('201819 DATA'!BW280/$C280,2),"")))</f>
        <v/>
      </c>
    </row>
    <row r="281" spans="1:50" x14ac:dyDescent="0.2">
      <c r="A281" s="13" t="s">
        <v>1387</v>
      </c>
      <c r="B281" s="287">
        <f>'201819 DATA'!B281</f>
        <v>200</v>
      </c>
      <c r="C281" s="288">
        <f>'201819 DATA'!C281</f>
        <v>200</v>
      </c>
      <c r="D281" s="293">
        <f>'201819 DATA'!FN281</f>
        <v>185</v>
      </c>
      <c r="G281" s="295" t="str">
        <f t="shared" si="4"/>
        <v/>
      </c>
      <c r="H281" s="289" t="str">
        <f>IF(OR($C281="*",$C281&lt;400),"",IF(AND('201819 DATA'!F281="*",$C281&gt;=400),"*",IF($C281&gt;=400,ROUND('201819 DATA'!F281/$C281,2),"")))</f>
        <v/>
      </c>
      <c r="I281" s="296" t="str">
        <f>IF(OR($B281="*",$B281&lt;400),"",IF(AND('201819 DATA'!Y281="*",$B281&gt;=400),"*",IF($B281&gt;=400,ROUND('201819 DATA'!Y281/$B281,2),"")))</f>
        <v/>
      </c>
      <c r="J281" s="296" t="str">
        <f>IF(OR($B281="*",$B281&lt;400),"",IF(AND('201819 DATA'!Z281="*",$B281&gt;=400),"*",IF($B281&gt;=400,ROUND('201819 DATA'!Z281/$B281,2),"")))</f>
        <v/>
      </c>
      <c r="K281" s="296" t="str">
        <f>IF(OR($B281="*",$B281&lt;400),"",IF(AND('201819 DATA'!AA281="*",$B281&gt;=400),"*",IF($B281&gt;=400,ROUND('201819 DATA'!AA281/$B281,2),"")))</f>
        <v/>
      </c>
      <c r="L281" s="296" t="str">
        <f>IF(OR($B281="*",$B281&lt;400),"",IF(AND('201819 DATA'!AB281="*",$B281&gt;=400),"*",IF($B281&gt;=400,ROUND('201819 DATA'!AB281/$B281,2),"")))</f>
        <v/>
      </c>
      <c r="M281" s="296" t="str">
        <f>IF(OR($B281="*",$B281&lt;400),"",IF(AND('201819 DATA'!AC281="*",$B281&gt;=400),"*",IF($B281&gt;=400,ROUND('201819 DATA'!AC281/$B281,2),"")))</f>
        <v/>
      </c>
      <c r="N281" s="296" t="str">
        <f>IF(OR($B281="*",$B281&lt;400),"",IF(AND('201819 DATA'!AD281="*",$B281&gt;=400),"*",IF($B281&gt;=400,ROUND('201819 DATA'!AD281/$B281,2),"")))</f>
        <v/>
      </c>
      <c r="O281" s="296" t="str">
        <f>IF(OR($B281="*",$B281&lt;400),"",IF(AND('201819 DATA'!AE281="*",$B281&gt;=400),"*",IF($B281&gt;=400,ROUND('201819 DATA'!AE281/$B281,2),"")))</f>
        <v/>
      </c>
      <c r="P281" s="297"/>
      <c r="Q281" s="296" t="str">
        <f>IF(OR($B281="*",$B281&lt;400),"",IF(AND('201819 DATA'!FL281="*",$B281&gt;=400),"*",IF($B281&gt;=400,ROUND('201819 DATA'!FL281/$B281,2),"")))</f>
        <v/>
      </c>
      <c r="R281" s="289" t="str">
        <f>IF(OR($C281="*",$C281&lt;400),"",IF(AND('201819 DATA'!F281="*",$C281&gt;=400),"*",IF($C281&gt;=400,ROUND('201819 DATA'!F281/$C281,2),"")))</f>
        <v/>
      </c>
      <c r="S281" s="289" t="str">
        <f>IF(OR($C281="*",$C281&lt;400),"",IF(AND('201819 DATA'!G281="*",$C281&gt;=400),"*",IF($C281&gt;=400,ROUND('201819 DATA'!G281/$C281,2),"")))</f>
        <v/>
      </c>
      <c r="T281" s="289" t="str">
        <f>IF(OR($C281="*",$C281&lt;400),"",IF(AND('201819 DATA'!H281="*",$C281&gt;=400),"*",IF($C281&gt;=400,ROUND('201819 DATA'!H281/$C281,2),"")))</f>
        <v/>
      </c>
      <c r="U281" s="289" t="str">
        <f>IF(OR($C281="*",$C281&lt;400),"",IF(AND('201819 DATA'!FM281="*",$C281&gt;=400),"*",IF($C281&gt;=400,ROUND('201819 DATA'!FM281/$C281,2),"")))</f>
        <v/>
      </c>
      <c r="V281" s="312" t="str">
        <f>IF(OR($D281="*",$D281&lt;400),"",IF(AND('201819 DATA'!M281="*",$D281&gt;=400),"*",IF($D281&gt;=400,ROUND('201819 DATA'!M281/$D281,2),"")))</f>
        <v/>
      </c>
      <c r="W281" s="312" t="str">
        <f>IF(OR($D281="*",$D281&lt;400),"",IF(AND('201819 DATA'!N281="*",$D281&gt;=400),"*",IF($D281&gt;=400,ROUND('201819 DATA'!N281/$D281,2),"")))</f>
        <v/>
      </c>
      <c r="X281" s="312" t="str">
        <f>IF(OR($D281="*",$D281&lt;400),"",IF(AND('201819 DATA'!O281="*",$D281&gt;=400),"*",IF($D281&gt;=400,ROUND('201819 DATA'!O281/$D281,2),"")))</f>
        <v/>
      </c>
      <c r="Y281" s="312" t="str">
        <f>IF(OR($D281="*",$D281&lt;400),"",IF(AND('201819 DATA'!P281="*",$D281&gt;=400),"*",IF($D281&gt;=400,ROUND('201819 DATA'!P281/$D281,2),"")))</f>
        <v/>
      </c>
      <c r="Z281" s="312" t="str">
        <f>IF(OR($D281="*",$D281&lt;400),"",IF(AND('201819 DATA'!Q281="*",$D281&gt;=400),"*",IF($D281&gt;=400,ROUND('201819 DATA'!Q281/$D281,2),"")))</f>
        <v/>
      </c>
      <c r="AA281" s="312" t="str">
        <f>IF(OR($D281="*",$D281&lt;400),"",IF(AND('201819 DATA'!R281="*",$D281&gt;=400),"*",IF($D281&gt;=400,ROUND('201819 DATA'!R281/$D281,2),"")))</f>
        <v/>
      </c>
      <c r="AB281" s="312" t="str">
        <f>IF(OR($D281="*",$D281&lt;400),"",IF(AND('201819 DATA'!S281="*",$D281&gt;=400),"*",IF($D281&gt;=400,ROUND('201819 DATA'!S281/$D281,2),"")))</f>
        <v/>
      </c>
      <c r="AC281" s="312" t="str">
        <f>IF(OR($D281="*",$D281&lt;400),"",IF(AND('201819 DATA'!T281="*",$D281&gt;=400),"*",IF($D281&gt;=400,ROUND('201819 DATA'!T281/$D281,2),"")))</f>
        <v/>
      </c>
      <c r="AD281" s="289" t="str">
        <f>IF(OR($C281="*",$C281&lt;400),"",IF(AND('201819 DATA'!BC281="*",$C281&gt;=400),"*",IF($C281&gt;=400,ROUND('201819 DATA'!BC281/$C281,2),"")))</f>
        <v/>
      </c>
      <c r="AE281" s="289" t="str">
        <f>IF(OR($C281="*",$C281&lt;400),"",IF(AND('201819 DATA'!BD281="*",$C281&gt;=400),"*",IF($C281&gt;=400,ROUND('201819 DATA'!BD281/$C281,2),"")))</f>
        <v/>
      </c>
      <c r="AF281" s="289" t="str">
        <f>IF(OR($C281="*",$C281&lt;400),"",IF(AND('201819 DATA'!BE281="*",$C281&gt;=400),"*",IF($C281&gt;=400,ROUND('201819 DATA'!BE281/$C281,2),"")))</f>
        <v/>
      </c>
      <c r="AG281" s="289" t="str">
        <f>IF(OR($C281="*",$C281&lt;400),"",IF(AND('201819 DATA'!BF281="*",$C281&gt;=400),"*",IF($C281&gt;=400,ROUND('201819 DATA'!BF281/$C281,2),"")))</f>
        <v/>
      </c>
      <c r="AH281" s="289" t="str">
        <f>IF(OR($C281="*",$C281&lt;400),"",IF(AND('201819 DATA'!BG281="*",$C281&gt;=400),"*",IF($C281&gt;=400,ROUND('201819 DATA'!BG281/$C281,2),"")))</f>
        <v/>
      </c>
      <c r="AI281" s="289" t="str">
        <f>IF(OR($C281="*",$C281&lt;400),"",IF(AND('201819 DATA'!BH281="*",$C281&gt;=400),"*",IF($C281&gt;=400,ROUND('201819 DATA'!BH281/$C281,2),"")))</f>
        <v/>
      </c>
      <c r="AJ281" s="289" t="str">
        <f>IF(OR($C281="*",$C281&lt;400),"",IF(AND('201819 DATA'!BI281="*",$C281&gt;=400),"*",IF($C281&gt;=400,ROUND('201819 DATA'!BI281/$C281,2),"")))</f>
        <v/>
      </c>
      <c r="AK281" s="289" t="str">
        <f>IF(OR($C281="*",$C281&lt;400),"",IF(AND('201819 DATA'!BJ281="*",$C281&gt;=400),"*",IF($C281&gt;=400,ROUND('201819 DATA'!BJ281/$C281,2),"")))</f>
        <v/>
      </c>
      <c r="AL281" s="289" t="str">
        <f>IF(OR($C281="*",$C281&lt;400),"",IF(AND('201819 DATA'!BK281="*",$C281&gt;=400),"*",IF($C281&gt;=400,ROUND('201819 DATA'!BK281/$C281,2),"")))</f>
        <v/>
      </c>
      <c r="AM281" s="289" t="str">
        <f>IF(OR($C281="*",$C281&lt;400),"",IF(AND('201819 DATA'!BL281="*",$C281&gt;=400),"*",IF($C281&gt;=400,ROUND('201819 DATA'!BL281/$C281,2),"")))</f>
        <v/>
      </c>
      <c r="AN281" s="289" t="str">
        <f>IF(OR($C281="*",$C281&lt;400),"",IF(AND('201819 DATA'!BM281="*",$C281&gt;=400),"*",IF($C281&gt;=400,ROUND('201819 DATA'!BM281/$C281,2),"")))</f>
        <v/>
      </c>
      <c r="AO281" s="289" t="str">
        <f>IF(OR($C281="*",$C281&lt;400),"",IF(AND('201819 DATA'!BN281="*",$C281&gt;=400),"*",IF($C281&gt;=400,ROUND('201819 DATA'!BN281/$C281,2),"")))</f>
        <v/>
      </c>
      <c r="AP281" s="289" t="str">
        <f>IF(OR($C281="*",$C281&lt;400),"",IF(AND('201819 DATA'!BO281="*",$C281&gt;=400),"*",IF($C281&gt;=400,ROUND('201819 DATA'!BO281/$C281,2),"")))</f>
        <v/>
      </c>
      <c r="AQ281" s="289" t="str">
        <f>IF(OR($C281="*",$C281&lt;400),"",IF(AND('201819 DATA'!BP281="*",$C281&gt;=400),"*",IF($C281&gt;=400,ROUND('201819 DATA'!BP281/$C281,2),"")))</f>
        <v/>
      </c>
      <c r="AR281" s="289" t="str">
        <f>IF(OR($C281="*",$C281&lt;400),"",IF(AND('201819 DATA'!BQ281="*",$C281&gt;=400),"*",IF($C281&gt;=400,ROUND('201819 DATA'!BQ281/$C281,2),"")))</f>
        <v/>
      </c>
      <c r="AS281" s="289" t="str">
        <f>IF(OR($C281="*",$C281&lt;400),"",IF(AND('201819 DATA'!BR281="*",$C281&gt;=400),"*",IF($C281&gt;=400,ROUND('201819 DATA'!BR281/$C281,2),"")))</f>
        <v/>
      </c>
      <c r="AT281" s="289" t="str">
        <f>IF(OR($C281="*",$C281&lt;400),"",IF(AND('201819 DATA'!BS281="*",$C281&gt;=400),"*",IF($C281&gt;=400,ROUND('201819 DATA'!BS281/$C281,2),"")))</f>
        <v/>
      </c>
      <c r="AU281" s="289" t="str">
        <f>IF(OR($C281="*",$C281&lt;400),"",IF(AND('201819 DATA'!BT281="*",$C281&gt;=400),"*",IF($C281&gt;=400,ROUND('201819 DATA'!BT281/$C281,2),"")))</f>
        <v/>
      </c>
      <c r="AV281" s="289" t="str">
        <f>IF(OR($C281="*",$C281&lt;400),"",IF(AND('201819 DATA'!BU281="*",$C281&gt;=400),"*",IF($C281&gt;=400,ROUND('201819 DATA'!BU281/$C281,2),"")))</f>
        <v/>
      </c>
      <c r="AW281" s="289" t="str">
        <f>IF(OR($C281="*",$C281&lt;400),"",IF(AND('201819 DATA'!BV281="*",$C281&gt;=400),"*",IF($C281&gt;=400,ROUND('201819 DATA'!BV281/$C281,2),"")))</f>
        <v/>
      </c>
      <c r="AX281" s="289" t="str">
        <f>IF(OR($C281="*",$C281&lt;400),"",IF(AND('201819 DATA'!BW281="*",$C281&gt;=400),"*",IF($C281&gt;=400,ROUND('201819 DATA'!BW281/$C281,2),"")))</f>
        <v/>
      </c>
    </row>
    <row r="282" spans="1:50" x14ac:dyDescent="0.2">
      <c r="A282" s="13" t="s">
        <v>1329</v>
      </c>
      <c r="B282" s="287">
        <f>'201819 DATA'!B282</f>
        <v>3120</v>
      </c>
      <c r="C282" s="288">
        <f>'201819 DATA'!C282</f>
        <v>3120</v>
      </c>
      <c r="D282" s="293">
        <f>'201819 DATA'!FN282</f>
        <v>2355</v>
      </c>
      <c r="G282" s="295">
        <f t="shared" si="4"/>
        <v>1</v>
      </c>
      <c r="H282" s="289" t="str">
        <f>IF(OR($C282="*",$C282&lt;400),"",IF(AND('201819 DATA'!F282="*",$C282&gt;=400),"*",IF($C282&gt;=400,ROUND('201819 DATA'!F282/$C282,2),"")))</f>
        <v>*</v>
      </c>
      <c r="I282" s="296">
        <f>IF(OR($B282="*",$B282&lt;400),"",IF(AND('201819 DATA'!Y282="*",$B282&gt;=400),"*",IF($B282&gt;=400,ROUND('201819 DATA'!Y282/$B282,2),"")))</f>
        <v>0</v>
      </c>
      <c r="J282" s="296">
        <f>IF(OR($B282="*",$B282&lt;400),"",IF(AND('201819 DATA'!Z282="*",$B282&gt;=400),"*",IF($B282&gt;=400,ROUND('201819 DATA'!Z282/$B282,2),"")))</f>
        <v>7.0000000000000007E-2</v>
      </c>
      <c r="K282" s="296">
        <f>IF(OR($B282="*",$B282&lt;400),"",IF(AND('201819 DATA'!AA282="*",$B282&gt;=400),"*",IF($B282&gt;=400,ROUND('201819 DATA'!AA282/$B282,2),"")))</f>
        <v>0.19</v>
      </c>
      <c r="L282" s="296">
        <f>IF(OR($B282="*",$B282&lt;400),"",IF(AND('201819 DATA'!AB282="*",$B282&gt;=400),"*",IF($B282&gt;=400,ROUND('201819 DATA'!AB282/$B282,2),"")))</f>
        <v>0.37</v>
      </c>
      <c r="M282" s="296">
        <f>IF(OR($B282="*",$B282&lt;400),"",IF(AND('201819 DATA'!AC282="*",$B282&gt;=400),"*",IF($B282&gt;=400,ROUND('201819 DATA'!AC282/$B282,2),"")))</f>
        <v>0.28999999999999998</v>
      </c>
      <c r="N282" s="296">
        <f>IF(OR($B282="*",$B282&lt;400),"",IF(AND('201819 DATA'!AD282="*",$B282&gt;=400),"*",IF($B282&gt;=400,ROUND('201819 DATA'!AD282/$B282,2),"")))</f>
        <v>0.08</v>
      </c>
      <c r="O282" s="296">
        <f>IF(OR($B282="*",$B282&lt;400),"",IF(AND('201819 DATA'!AE282="*",$B282&gt;=400),"*",IF($B282&gt;=400,ROUND('201819 DATA'!AE282/$B282,2),"")))</f>
        <v>0</v>
      </c>
      <c r="P282" s="297"/>
      <c r="Q282" s="296">
        <f>IF(OR($B282="*",$B282&lt;400),"",IF(AND('201819 DATA'!FL282="*",$B282&gt;=400),"*",IF($B282&gt;=400,ROUND('201819 DATA'!FL282/$B282,2),"")))</f>
        <v>0.96</v>
      </c>
      <c r="R282" s="289" t="str">
        <f>IF(OR($C282="*",$C282&lt;400),"",IF(AND('201819 DATA'!F282="*",$C282&gt;=400),"*",IF($C282&gt;=400,ROUND('201819 DATA'!F282/$C282,2),"")))</f>
        <v>*</v>
      </c>
      <c r="S282" s="289">
        <f>IF(OR($C282="*",$C282&lt;400),"",IF(AND('201819 DATA'!G282="*",$C282&gt;=400),"*",IF($C282&gt;=400,ROUND('201819 DATA'!G282/$C282,2),"")))</f>
        <v>0</v>
      </c>
      <c r="T282" s="289">
        <f>IF(OR($C282="*",$C282&lt;400),"",IF(AND('201819 DATA'!H282="*",$C282&gt;=400),"*",IF($C282&gt;=400,ROUND('201819 DATA'!H282/$C282,2),"")))</f>
        <v>1</v>
      </c>
      <c r="U282" s="289">
        <f>IF(OR($C282="*",$C282&lt;400),"",IF(AND('201819 DATA'!FM282="*",$C282&gt;=400),"*",IF($C282&gt;=400,ROUND('201819 DATA'!FM282/$C282,2),"")))</f>
        <v>0</v>
      </c>
      <c r="V282" s="312">
        <f>IF(OR($D282="*",$D282&lt;400),"",IF(AND('201819 DATA'!M282="*",$D282&gt;=400),"*",IF($D282&gt;=400,ROUND('201819 DATA'!M282/$D282,2),"")))</f>
        <v>0.21</v>
      </c>
      <c r="W282" s="312">
        <f>IF(OR($D282="*",$D282&lt;400),"",IF(AND('201819 DATA'!N282="*",$D282&gt;=400),"*",IF($D282&gt;=400,ROUND('201819 DATA'!N282/$D282,2),"")))</f>
        <v>0.28000000000000003</v>
      </c>
      <c r="X282" s="312">
        <f>IF(OR($D282="*",$D282&lt;400),"",IF(AND('201819 DATA'!O282="*",$D282&gt;=400),"*",IF($D282&gt;=400,ROUND('201819 DATA'!O282/$D282,2),"")))</f>
        <v>0.18</v>
      </c>
      <c r="Y282" s="312">
        <f>IF(OR($D282="*",$D282&lt;400),"",IF(AND('201819 DATA'!P282="*",$D282&gt;=400),"*",IF($D282&gt;=400,ROUND('201819 DATA'!P282/$D282,2),"")))</f>
        <v>0.16</v>
      </c>
      <c r="Z282" s="312">
        <f>IF(OR($D282="*",$D282&lt;400),"",IF(AND('201819 DATA'!Q282="*",$D282&gt;=400),"*",IF($D282&gt;=400,ROUND('201819 DATA'!Q282/$D282,2),"")))</f>
        <v>7.0000000000000007E-2</v>
      </c>
      <c r="AA282" s="312">
        <f>IF(OR($D282="*",$D282&lt;400),"",IF(AND('201819 DATA'!R282="*",$D282&gt;=400),"*",IF($D282&gt;=400,ROUND('201819 DATA'!R282/$D282,2),"")))</f>
        <v>0.04</v>
      </c>
      <c r="AB282" s="312">
        <f>IF(OR($D282="*",$D282&lt;400),"",IF(AND('201819 DATA'!S282="*",$D282&gt;=400),"*",IF($D282&gt;=400,ROUND('201819 DATA'!S282/$D282,2),"")))</f>
        <v>0.03</v>
      </c>
      <c r="AC282" s="312">
        <f>IF(OR($D282="*",$D282&lt;400),"",IF(AND('201819 DATA'!T282="*",$D282&gt;=400),"*",IF($D282&gt;=400,ROUND('201819 DATA'!T282/$D282,2),"")))</f>
        <v>0.03</v>
      </c>
      <c r="AD282" s="289" t="str">
        <f>IF(OR($C282="*",$C282&lt;400),"",IF(AND('201819 DATA'!BC282="*",$C282&gt;=400),"*",IF($C282&gt;=400,ROUND('201819 DATA'!BC282/$C282,2),"")))</f>
        <v>*</v>
      </c>
      <c r="AE282" s="289">
        <f>IF(OR($C282="*",$C282&lt;400),"",IF(AND('201819 DATA'!BD282="*",$C282&gt;=400),"*",IF($C282&gt;=400,ROUND('201819 DATA'!BD282/$C282,2),"")))</f>
        <v>0.02</v>
      </c>
      <c r="AF282" s="289">
        <f>IF(OR($C282="*",$C282&lt;400),"",IF(AND('201819 DATA'!BE282="*",$C282&gt;=400),"*",IF($C282&gt;=400,ROUND('201819 DATA'!BE282/$C282,2),"")))</f>
        <v>0</v>
      </c>
      <c r="AG282" s="289" t="str">
        <f>IF(OR($C282="*",$C282&lt;400),"",IF(AND('201819 DATA'!BF282="*",$C282&gt;=400),"*",IF($C282&gt;=400,ROUND('201819 DATA'!BF282/$C282,2),"")))</f>
        <v>*</v>
      </c>
      <c r="AH282" s="289" t="str">
        <f>IF(OR($C282="*",$C282&lt;400),"",IF(AND('201819 DATA'!BG282="*",$C282&gt;=400),"*",IF($C282&gt;=400,ROUND('201819 DATA'!BG282/$C282,2),"")))</f>
        <v>*</v>
      </c>
      <c r="AI282" s="289">
        <f>IF(OR($C282="*",$C282&lt;400),"",IF(AND('201819 DATA'!BH282="*",$C282&gt;=400),"*",IF($C282&gt;=400,ROUND('201819 DATA'!BH282/$C282,2),"")))</f>
        <v>0.04</v>
      </c>
      <c r="AJ282" s="289">
        <f>IF(OR($C282="*",$C282&lt;400),"",IF(AND('201819 DATA'!BI282="*",$C282&gt;=400),"*",IF($C282&gt;=400,ROUND('201819 DATA'!BI282/$C282,2),"")))</f>
        <v>0</v>
      </c>
      <c r="AK282" s="289">
        <f>IF(OR($C282="*",$C282&lt;400),"",IF(AND('201819 DATA'!BJ282="*",$C282&gt;=400),"*",IF($C282&gt;=400,ROUND('201819 DATA'!BJ282/$C282,2),"")))</f>
        <v>0</v>
      </c>
      <c r="AL282" s="289" t="str">
        <f>IF(OR($C282="*",$C282&lt;400),"",IF(AND('201819 DATA'!BK282="*",$C282&gt;=400),"*",IF($C282&gt;=400,ROUND('201819 DATA'!BK282/$C282,2),"")))</f>
        <v>*</v>
      </c>
      <c r="AM282" s="289" t="str">
        <f>IF(OR($C282="*",$C282&lt;400),"",IF(AND('201819 DATA'!BL282="*",$C282&gt;=400),"*",IF($C282&gt;=400,ROUND('201819 DATA'!BL282/$C282,2),"")))</f>
        <v>*</v>
      </c>
      <c r="AN282" s="289">
        <f>IF(OR($C282="*",$C282&lt;400),"",IF(AND('201819 DATA'!BM282="*",$C282&gt;=400),"*",IF($C282&gt;=400,ROUND('201819 DATA'!BM282/$C282,2),"")))</f>
        <v>0.24</v>
      </c>
      <c r="AO282" s="289">
        <f>IF(OR($C282="*",$C282&lt;400),"",IF(AND('201819 DATA'!BN282="*",$C282&gt;=400),"*",IF($C282&gt;=400,ROUND('201819 DATA'!BN282/$C282,2),"")))</f>
        <v>0.04</v>
      </c>
      <c r="AP282" s="289">
        <f>IF(OR($C282="*",$C282&lt;400),"",IF(AND('201819 DATA'!BO282="*",$C282&gt;=400),"*",IF($C282&gt;=400,ROUND('201819 DATA'!BO282/$C282,2),"")))</f>
        <v>0.51</v>
      </c>
      <c r="AQ282" s="289">
        <f>IF(OR($C282="*",$C282&lt;400),"",IF(AND('201819 DATA'!BP282="*",$C282&gt;=400),"*",IF($C282&gt;=400,ROUND('201819 DATA'!BP282/$C282,2),"")))</f>
        <v>7.0000000000000007E-2</v>
      </c>
      <c r="AR282" s="289">
        <f>IF(OR($C282="*",$C282&lt;400),"",IF(AND('201819 DATA'!BQ282="*",$C282&gt;=400),"*",IF($C282&gt;=400,ROUND('201819 DATA'!BQ282/$C282,2),"")))</f>
        <v>0</v>
      </c>
      <c r="AS282" s="289">
        <f>IF(OR($C282="*",$C282&lt;400),"",IF(AND('201819 DATA'!BR282="*",$C282&gt;=400),"*",IF($C282&gt;=400,ROUND('201819 DATA'!BR282/$C282,2),"")))</f>
        <v>0</v>
      </c>
      <c r="AT282" s="289" t="str">
        <f>IF(OR($C282="*",$C282&lt;400),"",IF(AND('201819 DATA'!BS282="*",$C282&gt;=400),"*",IF($C282&gt;=400,ROUND('201819 DATA'!BS282/$C282,2),"")))</f>
        <v>*</v>
      </c>
      <c r="AU282" s="289">
        <f>IF(OR($C282="*",$C282&lt;400),"",IF(AND('201819 DATA'!BT282="*",$C282&gt;=400),"*",IF($C282&gt;=400,ROUND('201819 DATA'!BT282/$C282,2),"")))</f>
        <v>0.05</v>
      </c>
      <c r="AV282" s="289">
        <f>IF(OR($C282="*",$C282&lt;400),"",IF(AND('201819 DATA'!BU282="*",$C282&gt;=400),"*",IF($C282&gt;=400,ROUND('201819 DATA'!BU282/$C282,2),"")))</f>
        <v>0</v>
      </c>
      <c r="AW282" s="289">
        <f>IF(OR($C282="*",$C282&lt;400),"",IF(AND('201819 DATA'!BV282="*",$C282&gt;=400),"*",IF($C282&gt;=400,ROUND('201819 DATA'!BV282/$C282,2),"")))</f>
        <v>0</v>
      </c>
      <c r="AX282" s="289">
        <f>IF(OR($C282="*",$C282&lt;400),"",IF(AND('201819 DATA'!BW282="*",$C282&gt;=400),"*",IF($C282&gt;=400,ROUND('201819 DATA'!BW282/$C282,2),"")))</f>
        <v>0.01</v>
      </c>
    </row>
    <row r="283" spans="1:50" x14ac:dyDescent="0.2">
      <c r="A283" s="13" t="s">
        <v>590</v>
      </c>
      <c r="B283" s="287">
        <f>'201819 DATA'!B283</f>
        <v>1235</v>
      </c>
      <c r="C283" s="288">
        <f>'201819 DATA'!C283</f>
        <v>1235</v>
      </c>
      <c r="D283" s="293">
        <f>'201819 DATA'!FN283</f>
        <v>785</v>
      </c>
      <c r="G283" s="295">
        <f t="shared" si="4"/>
        <v>1</v>
      </c>
      <c r="H283" s="289">
        <f>IF(OR($C283="*",$C283&lt;400),"",IF(AND('201819 DATA'!F283="*",$C283&gt;=400),"*",IF($C283&gt;=400,ROUND('201819 DATA'!F283/$C283,2),"")))</f>
        <v>0</v>
      </c>
      <c r="I283" s="296">
        <f>IF(OR($B283="*",$B283&lt;400),"",IF(AND('201819 DATA'!Y283="*",$B283&gt;=400),"*",IF($B283&gt;=400,ROUND('201819 DATA'!Y283/$B283,2),"")))</f>
        <v>0</v>
      </c>
      <c r="J283" s="296">
        <f>IF(OR($B283="*",$B283&lt;400),"",IF(AND('201819 DATA'!Z283="*",$B283&gt;=400),"*",IF($B283&gt;=400,ROUND('201819 DATA'!Z283/$B283,2),"")))</f>
        <v>0.06</v>
      </c>
      <c r="K283" s="296">
        <f>IF(OR($B283="*",$B283&lt;400),"",IF(AND('201819 DATA'!AA283="*",$B283&gt;=400),"*",IF($B283&gt;=400,ROUND('201819 DATA'!AA283/$B283,2),"")))</f>
        <v>0.24</v>
      </c>
      <c r="L283" s="296">
        <f>IF(OR($B283="*",$B283&lt;400),"",IF(AND('201819 DATA'!AB283="*",$B283&gt;=400),"*",IF($B283&gt;=400,ROUND('201819 DATA'!AB283/$B283,2),"")))</f>
        <v>0.35</v>
      </c>
      <c r="M283" s="296">
        <f>IF(OR($B283="*",$B283&lt;400),"",IF(AND('201819 DATA'!AC283="*",$B283&gt;=400),"*",IF($B283&gt;=400,ROUND('201819 DATA'!AC283/$B283,2),"")))</f>
        <v>0.26</v>
      </c>
      <c r="N283" s="296">
        <f>IF(OR($B283="*",$B283&lt;400),"",IF(AND('201819 DATA'!AD283="*",$B283&gt;=400),"*",IF($B283&gt;=400,ROUND('201819 DATA'!AD283/$B283,2),"")))</f>
        <v>0.09</v>
      </c>
      <c r="O283" s="296">
        <f>IF(OR($B283="*",$B283&lt;400),"",IF(AND('201819 DATA'!AE283="*",$B283&gt;=400),"*",IF($B283&gt;=400,ROUND('201819 DATA'!AE283/$B283,2),"")))</f>
        <v>0</v>
      </c>
      <c r="P283" s="297"/>
      <c r="Q283" s="296">
        <f>IF(OR($B283="*",$B283&lt;400),"",IF(AND('201819 DATA'!FL283="*",$B283&gt;=400),"*",IF($B283&gt;=400,ROUND('201819 DATA'!FL283/$B283,2),"")))</f>
        <v>0.96</v>
      </c>
      <c r="R283" s="289">
        <f>IF(OR($C283="*",$C283&lt;400),"",IF(AND('201819 DATA'!F283="*",$C283&gt;=400),"*",IF($C283&gt;=400,ROUND('201819 DATA'!F283/$C283,2),"")))</f>
        <v>0</v>
      </c>
      <c r="S283" s="289">
        <f>IF(OR($C283="*",$C283&lt;400),"",IF(AND('201819 DATA'!G283="*",$C283&gt;=400),"*",IF($C283&gt;=400,ROUND('201819 DATA'!G283/$C283,2),"")))</f>
        <v>0.01</v>
      </c>
      <c r="T283" s="289">
        <f>IF(OR($C283="*",$C283&lt;400),"",IF(AND('201819 DATA'!H283="*",$C283&gt;=400),"*",IF($C283&gt;=400,ROUND('201819 DATA'!H283/$C283,2),"")))</f>
        <v>0.99</v>
      </c>
      <c r="U283" s="289">
        <f>IF(OR($C283="*",$C283&lt;400),"",IF(AND('201819 DATA'!FM283="*",$C283&gt;=400),"*",IF($C283&gt;=400,ROUND('201819 DATA'!FM283/$C283,2),"")))</f>
        <v>0</v>
      </c>
      <c r="V283" s="312">
        <f>IF(OR($D283="*",$D283&lt;400),"",IF(AND('201819 DATA'!M283="*",$D283&gt;=400),"*",IF($D283&gt;=400,ROUND('201819 DATA'!M283/$D283,2),"")))</f>
        <v>0.15</v>
      </c>
      <c r="W283" s="312">
        <f>IF(OR($D283="*",$D283&lt;400),"",IF(AND('201819 DATA'!N283="*",$D283&gt;=400),"*",IF($D283&gt;=400,ROUND('201819 DATA'!N283/$D283,2),"")))</f>
        <v>0.43</v>
      </c>
      <c r="X283" s="312">
        <f>IF(OR($D283="*",$D283&lt;400),"",IF(AND('201819 DATA'!O283="*",$D283&gt;=400),"*",IF($D283&gt;=400,ROUND('201819 DATA'!O283/$D283,2),"")))</f>
        <v>0.22</v>
      </c>
      <c r="Y283" s="312">
        <f>IF(OR($D283="*",$D283&lt;400),"",IF(AND('201819 DATA'!P283="*",$D283&gt;=400),"*",IF($D283&gt;=400,ROUND('201819 DATA'!P283/$D283,2),"")))</f>
        <v>0.12</v>
      </c>
      <c r="Z283" s="312">
        <f>IF(OR($D283="*",$D283&lt;400),"",IF(AND('201819 DATA'!Q283="*",$D283&gt;=400),"*",IF($D283&gt;=400,ROUND('201819 DATA'!Q283/$D283,2),"")))</f>
        <v>0.03</v>
      </c>
      <c r="AA283" s="312">
        <f>IF(OR($D283="*",$D283&lt;400),"",IF(AND('201819 DATA'!R283="*",$D283&gt;=400),"*",IF($D283&gt;=400,ROUND('201819 DATA'!R283/$D283,2),"")))</f>
        <v>0.01</v>
      </c>
      <c r="AB283" s="312" t="str">
        <f>IF(OR($D283="*",$D283&lt;400),"",IF(AND('201819 DATA'!S283="*",$D283&gt;=400),"*",IF($D283&gt;=400,ROUND('201819 DATA'!S283/$D283,2),"")))</f>
        <v>*</v>
      </c>
      <c r="AC283" s="312">
        <f>IF(OR($D283="*",$D283&lt;400),"",IF(AND('201819 DATA'!T283="*",$D283&gt;=400),"*",IF($D283&gt;=400,ROUND('201819 DATA'!T283/$D283,2),"")))</f>
        <v>0.02</v>
      </c>
      <c r="AD283" s="289">
        <f>IF(OR($C283="*",$C283&lt;400),"",IF(AND('201819 DATA'!BC283="*",$C283&gt;=400),"*",IF($C283&gt;=400,ROUND('201819 DATA'!BC283/$C283,2),"")))</f>
        <v>0.01</v>
      </c>
      <c r="AE283" s="289">
        <f>IF(OR($C283="*",$C283&lt;400),"",IF(AND('201819 DATA'!BD283="*",$C283&gt;=400),"*",IF($C283&gt;=400,ROUND('201819 DATA'!BD283/$C283,2),"")))</f>
        <v>0.02</v>
      </c>
      <c r="AF283" s="289">
        <f>IF(OR($C283="*",$C283&lt;400),"",IF(AND('201819 DATA'!BE283="*",$C283&gt;=400),"*",IF($C283&gt;=400,ROUND('201819 DATA'!BE283/$C283,2),"")))</f>
        <v>0.01</v>
      </c>
      <c r="AG283" s="289">
        <f>IF(OR($C283="*",$C283&lt;400),"",IF(AND('201819 DATA'!BF283="*",$C283&gt;=400),"*",IF($C283&gt;=400,ROUND('201819 DATA'!BF283/$C283,2),"")))</f>
        <v>0</v>
      </c>
      <c r="AH283" s="289">
        <f>IF(OR($C283="*",$C283&lt;400),"",IF(AND('201819 DATA'!BG283="*",$C283&gt;=400),"*",IF($C283&gt;=400,ROUND('201819 DATA'!BG283/$C283,2),"")))</f>
        <v>0</v>
      </c>
      <c r="AI283" s="289" t="str">
        <f>IF(OR($C283="*",$C283&lt;400),"",IF(AND('201819 DATA'!BH283="*",$C283&gt;=400),"*",IF($C283&gt;=400,ROUND('201819 DATA'!BH283/$C283,2),"")))</f>
        <v>*</v>
      </c>
      <c r="AJ283" s="289">
        <f>IF(OR($C283="*",$C283&lt;400),"",IF(AND('201819 DATA'!BI283="*",$C283&gt;=400),"*",IF($C283&gt;=400,ROUND('201819 DATA'!BI283/$C283,2),"")))</f>
        <v>0</v>
      </c>
      <c r="AK283" s="289">
        <f>IF(OR($C283="*",$C283&lt;400),"",IF(AND('201819 DATA'!BJ283="*",$C283&gt;=400),"*",IF($C283&gt;=400,ROUND('201819 DATA'!BJ283/$C283,2),"")))</f>
        <v>0</v>
      </c>
      <c r="AL283" s="289" t="str">
        <f>IF(OR($C283="*",$C283&lt;400),"",IF(AND('201819 DATA'!BK283="*",$C283&gt;=400),"*",IF($C283&gt;=400,ROUND('201819 DATA'!BK283/$C283,2),"")))</f>
        <v>*</v>
      </c>
      <c r="AM283" s="289">
        <f>IF(OR($C283="*",$C283&lt;400),"",IF(AND('201819 DATA'!BL283="*",$C283&gt;=400),"*",IF($C283&gt;=400,ROUND('201819 DATA'!BL283/$C283,2),"")))</f>
        <v>0</v>
      </c>
      <c r="AN283" s="289">
        <f>IF(OR($C283="*",$C283&lt;400),"",IF(AND('201819 DATA'!BM283="*",$C283&gt;=400),"*",IF($C283&gt;=400,ROUND('201819 DATA'!BM283/$C283,2),"")))</f>
        <v>0.38</v>
      </c>
      <c r="AO283" s="289">
        <f>IF(OR($C283="*",$C283&lt;400),"",IF(AND('201819 DATA'!BN283="*",$C283&gt;=400),"*",IF($C283&gt;=400,ROUND('201819 DATA'!BN283/$C283,2),"")))</f>
        <v>0.02</v>
      </c>
      <c r="AP283" s="289">
        <f>IF(OR($C283="*",$C283&lt;400),"",IF(AND('201819 DATA'!BO283="*",$C283&gt;=400),"*",IF($C283&gt;=400,ROUND('201819 DATA'!BO283/$C283,2),"")))</f>
        <v>0.46</v>
      </c>
      <c r="AQ283" s="289" t="str">
        <f>IF(OR($C283="*",$C283&lt;400),"",IF(AND('201819 DATA'!BP283="*",$C283&gt;=400),"*",IF($C283&gt;=400,ROUND('201819 DATA'!BP283/$C283,2),"")))</f>
        <v>*</v>
      </c>
      <c r="AR283" s="289">
        <f>IF(OR($C283="*",$C283&lt;400),"",IF(AND('201819 DATA'!BQ283="*",$C283&gt;=400),"*",IF($C283&gt;=400,ROUND('201819 DATA'!BQ283/$C283,2),"")))</f>
        <v>0</v>
      </c>
      <c r="AS283" s="289">
        <f>IF(OR($C283="*",$C283&lt;400),"",IF(AND('201819 DATA'!BR283="*",$C283&gt;=400),"*",IF($C283&gt;=400,ROUND('201819 DATA'!BR283/$C283,2),"")))</f>
        <v>0</v>
      </c>
      <c r="AT283" s="289">
        <f>IF(OR($C283="*",$C283&lt;400),"",IF(AND('201819 DATA'!BS283="*",$C283&gt;=400),"*",IF($C283&gt;=400,ROUND('201819 DATA'!BS283/$C283,2),"")))</f>
        <v>0</v>
      </c>
      <c r="AU283" s="289">
        <f>IF(OR($C283="*",$C283&lt;400),"",IF(AND('201819 DATA'!BT283="*",$C283&gt;=400),"*",IF($C283&gt;=400,ROUND('201819 DATA'!BT283/$C283,2),"")))</f>
        <v>0.09</v>
      </c>
      <c r="AV283" s="289" t="str">
        <f>IF(OR($C283="*",$C283&lt;400),"",IF(AND('201819 DATA'!BU283="*",$C283&gt;=400),"*",IF($C283&gt;=400,ROUND('201819 DATA'!BU283/$C283,2),"")))</f>
        <v>*</v>
      </c>
      <c r="AW283" s="289">
        <f>IF(OR($C283="*",$C283&lt;400),"",IF(AND('201819 DATA'!BV283="*",$C283&gt;=400),"*",IF($C283&gt;=400,ROUND('201819 DATA'!BV283/$C283,2),"")))</f>
        <v>0</v>
      </c>
      <c r="AX283" s="289" t="str">
        <f>IF(OR($C283="*",$C283&lt;400),"",IF(AND('201819 DATA'!BW283="*",$C283&gt;=400),"*",IF($C283&gt;=400,ROUND('201819 DATA'!BW283/$C283,2),"")))</f>
        <v>*</v>
      </c>
    </row>
    <row r="284" spans="1:50" x14ac:dyDescent="0.2">
      <c r="A284" s="13" t="s">
        <v>1591</v>
      </c>
      <c r="B284" s="287">
        <f>'201819 DATA'!B284</f>
        <v>1145</v>
      </c>
      <c r="C284" s="288">
        <f>'201819 DATA'!C284</f>
        <v>1145</v>
      </c>
      <c r="D284" s="293">
        <f>'201819 DATA'!FN284</f>
        <v>0</v>
      </c>
      <c r="G284" s="295">
        <f t="shared" si="4"/>
        <v>1</v>
      </c>
      <c r="H284" s="289">
        <f>IF(OR($C284="*",$C284&lt;400),"",IF(AND('201819 DATA'!F284="*",$C284&gt;=400),"*",IF($C284&gt;=400,ROUND('201819 DATA'!F284/$C284,2),"")))</f>
        <v>0</v>
      </c>
      <c r="I284" s="296">
        <f>IF(OR($B284="*",$B284&lt;400),"",IF(AND('201819 DATA'!Y284="*",$B284&gt;=400),"*",IF($B284&gt;=400,ROUND('201819 DATA'!Y284/$B284,2),"")))</f>
        <v>0</v>
      </c>
      <c r="J284" s="296" t="str">
        <f>IF(OR($B284="*",$B284&lt;400),"",IF(AND('201819 DATA'!Z284="*",$B284&gt;=400),"*",IF($B284&gt;=400,ROUND('201819 DATA'!Z284/$B284,2),"")))</f>
        <v>*</v>
      </c>
      <c r="K284" s="296" t="str">
        <f>IF(OR($B284="*",$B284&lt;400),"",IF(AND('201819 DATA'!AA284="*",$B284&gt;=400),"*",IF($B284&gt;=400,ROUND('201819 DATA'!AA284/$B284,2),"")))</f>
        <v>*</v>
      </c>
      <c r="L284" s="296">
        <f>IF(OR($B284="*",$B284&lt;400),"",IF(AND('201819 DATA'!AB284="*",$B284&gt;=400),"*",IF($B284&gt;=400,ROUND('201819 DATA'!AB284/$B284,2),"")))</f>
        <v>7.0000000000000007E-2</v>
      </c>
      <c r="M284" s="296">
        <f>IF(OR($B284="*",$B284&lt;400),"",IF(AND('201819 DATA'!AC284="*",$B284&gt;=400),"*",IF($B284&gt;=400,ROUND('201819 DATA'!AC284/$B284,2),"")))</f>
        <v>0.42</v>
      </c>
      <c r="N284" s="296">
        <f>IF(OR($B284="*",$B284&lt;400),"",IF(AND('201819 DATA'!AD284="*",$B284&gt;=400),"*",IF($B284&gt;=400,ROUND('201819 DATA'!AD284/$B284,2),"")))</f>
        <v>0.49</v>
      </c>
      <c r="O284" s="296">
        <f>IF(OR($B284="*",$B284&lt;400),"",IF(AND('201819 DATA'!AE284="*",$B284&gt;=400),"*",IF($B284&gt;=400,ROUND('201819 DATA'!AE284/$B284,2),"")))</f>
        <v>0.02</v>
      </c>
      <c r="P284" s="297"/>
      <c r="Q284" s="296">
        <f>IF(OR($B284="*",$B284&lt;400),"",IF(AND('201819 DATA'!FL284="*",$B284&gt;=400),"*",IF($B284&gt;=400,ROUND('201819 DATA'!FL284/$B284,2),"")))</f>
        <v>1</v>
      </c>
      <c r="R284" s="289">
        <f>IF(OR($C284="*",$C284&lt;400),"",IF(AND('201819 DATA'!F284="*",$C284&gt;=400),"*",IF($C284&gt;=400,ROUND('201819 DATA'!F284/$C284,2),"")))</f>
        <v>0</v>
      </c>
      <c r="S284" s="289">
        <f>IF(OR($C284="*",$C284&lt;400),"",IF(AND('201819 DATA'!G284="*",$C284&gt;=400),"*",IF($C284&gt;=400,ROUND('201819 DATA'!G284/$C284,2),"")))</f>
        <v>1</v>
      </c>
      <c r="T284" s="289">
        <f>IF(OR($C284="*",$C284&lt;400),"",IF(AND('201819 DATA'!H284="*",$C284&gt;=400),"*",IF($C284&gt;=400,ROUND('201819 DATA'!H284/$C284,2),"")))</f>
        <v>0</v>
      </c>
      <c r="U284" s="289">
        <f>IF(OR($C284="*",$C284&lt;400),"",IF(AND('201819 DATA'!FM284="*",$C284&gt;=400),"*",IF($C284&gt;=400,ROUND('201819 DATA'!FM284/$C284,2),"")))</f>
        <v>0</v>
      </c>
      <c r="V284" s="312" t="str">
        <f>IF(OR($D284="*",$D284&lt;400),"",IF(AND('201819 DATA'!M284="*",$D284&gt;=400),"*",IF($D284&gt;=400,ROUND('201819 DATA'!M284/$D284,2),"")))</f>
        <v/>
      </c>
      <c r="W284" s="312" t="str">
        <f>IF(OR($D284="*",$D284&lt;400),"",IF(AND('201819 DATA'!N284="*",$D284&gt;=400),"*",IF($D284&gt;=400,ROUND('201819 DATA'!N284/$D284,2),"")))</f>
        <v/>
      </c>
      <c r="X284" s="312" t="str">
        <f>IF(OR($D284="*",$D284&lt;400),"",IF(AND('201819 DATA'!O284="*",$D284&gt;=400),"*",IF($D284&gt;=400,ROUND('201819 DATA'!O284/$D284,2),"")))</f>
        <v/>
      </c>
      <c r="Y284" s="312" t="str">
        <f>IF(OR($D284="*",$D284&lt;400),"",IF(AND('201819 DATA'!P284="*",$D284&gt;=400),"*",IF($D284&gt;=400,ROUND('201819 DATA'!P284/$D284,2),"")))</f>
        <v/>
      </c>
      <c r="Z284" s="312" t="str">
        <f>IF(OR($D284="*",$D284&lt;400),"",IF(AND('201819 DATA'!Q284="*",$D284&gt;=400),"*",IF($D284&gt;=400,ROUND('201819 DATA'!Q284/$D284,2),"")))</f>
        <v/>
      </c>
      <c r="AA284" s="312" t="str">
        <f>IF(OR($D284="*",$D284&lt;400),"",IF(AND('201819 DATA'!R284="*",$D284&gt;=400),"*",IF($D284&gt;=400,ROUND('201819 DATA'!R284/$D284,2),"")))</f>
        <v/>
      </c>
      <c r="AB284" s="312" t="str">
        <f>IF(OR($D284="*",$D284&lt;400),"",IF(AND('201819 DATA'!S284="*",$D284&gt;=400),"*",IF($D284&gt;=400,ROUND('201819 DATA'!S284/$D284,2),"")))</f>
        <v/>
      </c>
      <c r="AC284" s="312" t="str">
        <f>IF(OR($D284="*",$D284&lt;400),"",IF(AND('201819 DATA'!T284="*",$D284&gt;=400),"*",IF($D284&gt;=400,ROUND('201819 DATA'!T284/$D284,2),"")))</f>
        <v/>
      </c>
      <c r="AD284" s="289">
        <f>IF(OR($C284="*",$C284&lt;400),"",IF(AND('201819 DATA'!BC284="*",$C284&gt;=400),"*",IF($C284&gt;=400,ROUND('201819 DATA'!BC284/$C284,2),"")))</f>
        <v>0</v>
      </c>
      <c r="AE284" s="289">
        <f>IF(OR($C284="*",$C284&lt;400),"",IF(AND('201819 DATA'!BD284="*",$C284&gt;=400),"*",IF($C284&gt;=400,ROUND('201819 DATA'!BD284/$C284,2),"")))</f>
        <v>0</v>
      </c>
      <c r="AF284" s="289">
        <f>IF(OR($C284="*",$C284&lt;400),"",IF(AND('201819 DATA'!BE284="*",$C284&gt;=400),"*",IF($C284&gt;=400,ROUND('201819 DATA'!BE284/$C284,2),"")))</f>
        <v>0</v>
      </c>
      <c r="AG284" s="289">
        <f>IF(OR($C284="*",$C284&lt;400),"",IF(AND('201819 DATA'!BF284="*",$C284&gt;=400),"*",IF($C284&gt;=400,ROUND('201819 DATA'!BF284/$C284,2),"")))</f>
        <v>0</v>
      </c>
      <c r="AH284" s="289">
        <f>IF(OR($C284="*",$C284&lt;400),"",IF(AND('201819 DATA'!BG284="*",$C284&gt;=400),"*",IF($C284&gt;=400,ROUND('201819 DATA'!BG284/$C284,2),"")))</f>
        <v>0</v>
      </c>
      <c r="AI284" s="289">
        <f>IF(OR($C284="*",$C284&lt;400),"",IF(AND('201819 DATA'!BH284="*",$C284&gt;=400),"*",IF($C284&gt;=400,ROUND('201819 DATA'!BH284/$C284,2),"")))</f>
        <v>0</v>
      </c>
      <c r="AJ284" s="289">
        <f>IF(OR($C284="*",$C284&lt;400),"",IF(AND('201819 DATA'!BI284="*",$C284&gt;=400),"*",IF($C284&gt;=400,ROUND('201819 DATA'!BI284/$C284,2),"")))</f>
        <v>1</v>
      </c>
      <c r="AK284" s="289">
        <f>IF(OR($C284="*",$C284&lt;400),"",IF(AND('201819 DATA'!BJ284="*",$C284&gt;=400),"*",IF($C284&gt;=400,ROUND('201819 DATA'!BJ284/$C284,2),"")))</f>
        <v>0</v>
      </c>
      <c r="AL284" s="289">
        <f>IF(OR($C284="*",$C284&lt;400),"",IF(AND('201819 DATA'!BK284="*",$C284&gt;=400),"*",IF($C284&gt;=400,ROUND('201819 DATA'!BK284/$C284,2),"")))</f>
        <v>0</v>
      </c>
      <c r="AM284" s="289">
        <f>IF(OR($C284="*",$C284&lt;400),"",IF(AND('201819 DATA'!BL284="*",$C284&gt;=400),"*",IF($C284&gt;=400,ROUND('201819 DATA'!BL284/$C284,2),"")))</f>
        <v>0</v>
      </c>
      <c r="AN284" s="289">
        <f>IF(OR($C284="*",$C284&lt;400),"",IF(AND('201819 DATA'!BM284="*",$C284&gt;=400),"*",IF($C284&gt;=400,ROUND('201819 DATA'!BM284/$C284,2),"")))</f>
        <v>0</v>
      </c>
      <c r="AO284" s="289">
        <f>IF(OR($C284="*",$C284&lt;400),"",IF(AND('201819 DATA'!BN284="*",$C284&gt;=400),"*",IF($C284&gt;=400,ROUND('201819 DATA'!BN284/$C284,2),"")))</f>
        <v>0</v>
      </c>
      <c r="AP284" s="289">
        <f>IF(OR($C284="*",$C284&lt;400),"",IF(AND('201819 DATA'!BO284="*",$C284&gt;=400),"*",IF($C284&gt;=400,ROUND('201819 DATA'!BO284/$C284,2),"")))</f>
        <v>0</v>
      </c>
      <c r="AQ284" s="289">
        <f>IF(OR($C284="*",$C284&lt;400),"",IF(AND('201819 DATA'!BP284="*",$C284&gt;=400),"*",IF($C284&gt;=400,ROUND('201819 DATA'!BP284/$C284,2),"")))</f>
        <v>0</v>
      </c>
      <c r="AR284" s="289">
        <f>IF(OR($C284="*",$C284&lt;400),"",IF(AND('201819 DATA'!BQ284="*",$C284&gt;=400),"*",IF($C284&gt;=400,ROUND('201819 DATA'!BQ284/$C284,2),"")))</f>
        <v>0</v>
      </c>
      <c r="AS284" s="289">
        <f>IF(OR($C284="*",$C284&lt;400),"",IF(AND('201819 DATA'!BR284="*",$C284&gt;=400),"*",IF($C284&gt;=400,ROUND('201819 DATA'!BR284/$C284,2),"")))</f>
        <v>0</v>
      </c>
      <c r="AT284" s="289">
        <f>IF(OR($C284="*",$C284&lt;400),"",IF(AND('201819 DATA'!BS284="*",$C284&gt;=400),"*",IF($C284&gt;=400,ROUND('201819 DATA'!BS284/$C284,2),"")))</f>
        <v>0</v>
      </c>
      <c r="AU284" s="289">
        <f>IF(OR($C284="*",$C284&lt;400),"",IF(AND('201819 DATA'!BT284="*",$C284&gt;=400),"*",IF($C284&gt;=400,ROUND('201819 DATA'!BT284/$C284,2),"")))</f>
        <v>0</v>
      </c>
      <c r="AV284" s="289">
        <f>IF(OR($C284="*",$C284&lt;400),"",IF(AND('201819 DATA'!BU284="*",$C284&gt;=400),"*",IF($C284&gt;=400,ROUND('201819 DATA'!BU284/$C284,2),"")))</f>
        <v>0</v>
      </c>
      <c r="AW284" s="289">
        <f>IF(OR($C284="*",$C284&lt;400),"",IF(AND('201819 DATA'!BV284="*",$C284&gt;=400),"*",IF($C284&gt;=400,ROUND('201819 DATA'!BV284/$C284,2),"")))</f>
        <v>0</v>
      </c>
      <c r="AX284" s="289">
        <f>IF(OR($C284="*",$C284&lt;400),"",IF(AND('201819 DATA'!BW284="*",$C284&gt;=400),"*",IF($C284&gt;=400,ROUND('201819 DATA'!BW284/$C284,2),"")))</f>
        <v>0</v>
      </c>
    </row>
    <row r="285" spans="1:50" x14ac:dyDescent="0.2">
      <c r="A285" s="13" t="s">
        <v>815</v>
      </c>
      <c r="B285" s="287">
        <f>'201819 DATA'!B285</f>
        <v>5260</v>
      </c>
      <c r="C285" s="288">
        <f>'201819 DATA'!C285</f>
        <v>5260</v>
      </c>
      <c r="D285" s="293">
        <f>'201819 DATA'!FN285</f>
        <v>0</v>
      </c>
      <c r="G285" s="295">
        <f t="shared" si="4"/>
        <v>1</v>
      </c>
      <c r="H285" s="289">
        <f>IF(OR($C285="*",$C285&lt;400),"",IF(AND('201819 DATA'!F285="*",$C285&gt;=400),"*",IF($C285&gt;=400,ROUND('201819 DATA'!F285/$C285,2),"")))</f>
        <v>0</v>
      </c>
      <c r="I285" s="296">
        <f>IF(OR($B285="*",$B285&lt;400),"",IF(AND('201819 DATA'!Y285="*",$B285&gt;=400),"*",IF($B285&gt;=400,ROUND('201819 DATA'!Y285/$B285,2),"")))</f>
        <v>0</v>
      </c>
      <c r="J285" s="296">
        <f>IF(OR($B285="*",$B285&lt;400),"",IF(AND('201819 DATA'!Z285="*",$B285&gt;=400),"*",IF($B285&gt;=400,ROUND('201819 DATA'!Z285/$B285,2),"")))</f>
        <v>0</v>
      </c>
      <c r="K285" s="296">
        <f>IF(OR($B285="*",$B285&lt;400),"",IF(AND('201819 DATA'!AA285="*",$B285&gt;=400),"*",IF($B285&gt;=400,ROUND('201819 DATA'!AA285/$B285,2),"")))</f>
        <v>0.01</v>
      </c>
      <c r="L285" s="296">
        <f>IF(OR($B285="*",$B285&lt;400),"",IF(AND('201819 DATA'!AB285="*",$B285&gt;=400),"*",IF($B285&gt;=400,ROUND('201819 DATA'!AB285/$B285,2),"")))</f>
        <v>0.04</v>
      </c>
      <c r="M285" s="296">
        <f>IF(OR($B285="*",$B285&lt;400),"",IF(AND('201819 DATA'!AC285="*",$B285&gt;=400),"*",IF($B285&gt;=400,ROUND('201819 DATA'!AC285/$B285,2),"")))</f>
        <v>0.27</v>
      </c>
      <c r="N285" s="296">
        <f>IF(OR($B285="*",$B285&lt;400),"",IF(AND('201819 DATA'!AD285="*",$B285&gt;=400),"*",IF($B285&gt;=400,ROUND('201819 DATA'!AD285/$B285,2),"")))</f>
        <v>0.6</v>
      </c>
      <c r="O285" s="296">
        <f>IF(OR($B285="*",$B285&lt;400),"",IF(AND('201819 DATA'!AE285="*",$B285&gt;=400),"*",IF($B285&gt;=400,ROUND('201819 DATA'!AE285/$B285,2),"")))</f>
        <v>0.09</v>
      </c>
      <c r="P285" s="297"/>
      <c r="Q285" s="296">
        <f>IF(OR($B285="*",$B285&lt;400),"",IF(AND('201819 DATA'!FL285="*",$B285&gt;=400),"*",IF($B285&gt;=400,ROUND('201819 DATA'!FL285/$B285,2),"")))</f>
        <v>1</v>
      </c>
      <c r="R285" s="289">
        <f>IF(OR($C285="*",$C285&lt;400),"",IF(AND('201819 DATA'!F285="*",$C285&gt;=400),"*",IF($C285&gt;=400,ROUND('201819 DATA'!F285/$C285,2),"")))</f>
        <v>0</v>
      </c>
      <c r="S285" s="289">
        <f>IF(OR($C285="*",$C285&lt;400),"",IF(AND('201819 DATA'!G285="*",$C285&gt;=400),"*",IF($C285&gt;=400,ROUND('201819 DATA'!G285/$C285,2),"")))</f>
        <v>1</v>
      </c>
      <c r="T285" s="289">
        <f>IF(OR($C285="*",$C285&lt;400),"",IF(AND('201819 DATA'!H285="*",$C285&gt;=400),"*",IF($C285&gt;=400,ROUND('201819 DATA'!H285/$C285,2),"")))</f>
        <v>0</v>
      </c>
      <c r="U285" s="289">
        <f>IF(OR($C285="*",$C285&lt;400),"",IF(AND('201819 DATA'!FM285="*",$C285&gt;=400),"*",IF($C285&gt;=400,ROUND('201819 DATA'!FM285/$C285,2),"")))</f>
        <v>0</v>
      </c>
      <c r="V285" s="312" t="str">
        <f>IF(OR($D285="*",$D285&lt;400),"",IF(AND('201819 DATA'!M285="*",$D285&gt;=400),"*",IF($D285&gt;=400,ROUND('201819 DATA'!M285/$D285,2),"")))</f>
        <v/>
      </c>
      <c r="W285" s="312" t="str">
        <f>IF(OR($D285="*",$D285&lt;400),"",IF(AND('201819 DATA'!N285="*",$D285&gt;=400),"*",IF($D285&gt;=400,ROUND('201819 DATA'!N285/$D285,2),"")))</f>
        <v/>
      </c>
      <c r="X285" s="312" t="str">
        <f>IF(OR($D285="*",$D285&lt;400),"",IF(AND('201819 DATA'!O285="*",$D285&gt;=400),"*",IF($D285&gt;=400,ROUND('201819 DATA'!O285/$D285,2),"")))</f>
        <v/>
      </c>
      <c r="Y285" s="312" t="str">
        <f>IF(OR($D285="*",$D285&lt;400),"",IF(AND('201819 DATA'!P285="*",$D285&gt;=400),"*",IF($D285&gt;=400,ROUND('201819 DATA'!P285/$D285,2),"")))</f>
        <v/>
      </c>
      <c r="Z285" s="312" t="str">
        <f>IF(OR($D285="*",$D285&lt;400),"",IF(AND('201819 DATA'!Q285="*",$D285&gt;=400),"*",IF($D285&gt;=400,ROUND('201819 DATA'!Q285/$D285,2),"")))</f>
        <v/>
      </c>
      <c r="AA285" s="312" t="str">
        <f>IF(OR($D285="*",$D285&lt;400),"",IF(AND('201819 DATA'!R285="*",$D285&gt;=400),"*",IF($D285&gt;=400,ROUND('201819 DATA'!R285/$D285,2),"")))</f>
        <v/>
      </c>
      <c r="AB285" s="312" t="str">
        <f>IF(OR($D285="*",$D285&lt;400),"",IF(AND('201819 DATA'!S285="*",$D285&gt;=400),"*",IF($D285&gt;=400,ROUND('201819 DATA'!S285/$D285,2),"")))</f>
        <v/>
      </c>
      <c r="AC285" s="312" t="str">
        <f>IF(OR($D285="*",$D285&lt;400),"",IF(AND('201819 DATA'!T285="*",$D285&gt;=400),"*",IF($D285&gt;=400,ROUND('201819 DATA'!T285/$D285,2),"")))</f>
        <v/>
      </c>
      <c r="AD285" s="289">
        <f>IF(OR($C285="*",$C285&lt;400),"",IF(AND('201819 DATA'!BC285="*",$C285&gt;=400),"*",IF($C285&gt;=400,ROUND('201819 DATA'!BC285/$C285,2),"")))</f>
        <v>0</v>
      </c>
      <c r="AE285" s="289" t="str">
        <f>IF(OR($C285="*",$C285&lt;400),"",IF(AND('201819 DATA'!BD285="*",$C285&gt;=400),"*",IF($C285&gt;=400,ROUND('201819 DATA'!BD285/$C285,2),"")))</f>
        <v>*</v>
      </c>
      <c r="AF285" s="289">
        <f>IF(OR($C285="*",$C285&lt;400),"",IF(AND('201819 DATA'!BE285="*",$C285&gt;=400),"*",IF($C285&gt;=400,ROUND('201819 DATA'!BE285/$C285,2),"")))</f>
        <v>0</v>
      </c>
      <c r="AG285" s="289">
        <f>IF(OR($C285="*",$C285&lt;400),"",IF(AND('201819 DATA'!BF285="*",$C285&gt;=400),"*",IF($C285&gt;=400,ROUND('201819 DATA'!BF285/$C285,2),"")))</f>
        <v>0</v>
      </c>
      <c r="AH285" s="289">
        <f>IF(OR($C285="*",$C285&lt;400),"",IF(AND('201819 DATA'!BG285="*",$C285&gt;=400),"*",IF($C285&gt;=400,ROUND('201819 DATA'!BG285/$C285,2),"")))</f>
        <v>0</v>
      </c>
      <c r="AI285" s="289">
        <f>IF(OR($C285="*",$C285&lt;400),"",IF(AND('201819 DATA'!BH285="*",$C285&gt;=400),"*",IF($C285&gt;=400,ROUND('201819 DATA'!BH285/$C285,2),"")))</f>
        <v>0</v>
      </c>
      <c r="AJ285" s="289">
        <f>IF(OR($C285="*",$C285&lt;400),"",IF(AND('201819 DATA'!BI285="*",$C285&gt;=400),"*",IF($C285&gt;=400,ROUND('201819 DATA'!BI285/$C285,2),"")))</f>
        <v>1</v>
      </c>
      <c r="AK285" s="289">
        <f>IF(OR($C285="*",$C285&lt;400),"",IF(AND('201819 DATA'!BJ285="*",$C285&gt;=400),"*",IF($C285&gt;=400,ROUND('201819 DATA'!BJ285/$C285,2),"")))</f>
        <v>0</v>
      </c>
      <c r="AL285" s="289">
        <f>IF(OR($C285="*",$C285&lt;400),"",IF(AND('201819 DATA'!BK285="*",$C285&gt;=400),"*",IF($C285&gt;=400,ROUND('201819 DATA'!BK285/$C285,2),"")))</f>
        <v>0</v>
      </c>
      <c r="AM285" s="289">
        <f>IF(OR($C285="*",$C285&lt;400),"",IF(AND('201819 DATA'!BL285="*",$C285&gt;=400),"*",IF($C285&gt;=400,ROUND('201819 DATA'!BL285/$C285,2),"")))</f>
        <v>0</v>
      </c>
      <c r="AN285" s="289">
        <f>IF(OR($C285="*",$C285&lt;400),"",IF(AND('201819 DATA'!BM285="*",$C285&gt;=400),"*",IF($C285&gt;=400,ROUND('201819 DATA'!BM285/$C285,2),"")))</f>
        <v>0</v>
      </c>
      <c r="AO285" s="289">
        <f>IF(OR($C285="*",$C285&lt;400),"",IF(AND('201819 DATA'!BN285="*",$C285&gt;=400),"*",IF($C285&gt;=400,ROUND('201819 DATA'!BN285/$C285,2),"")))</f>
        <v>0</v>
      </c>
      <c r="AP285" s="289">
        <f>IF(OR($C285="*",$C285&lt;400),"",IF(AND('201819 DATA'!BO285="*",$C285&gt;=400),"*",IF($C285&gt;=400,ROUND('201819 DATA'!BO285/$C285,2),"")))</f>
        <v>0</v>
      </c>
      <c r="AQ285" s="289">
        <f>IF(OR($C285="*",$C285&lt;400),"",IF(AND('201819 DATA'!BP285="*",$C285&gt;=400),"*",IF($C285&gt;=400,ROUND('201819 DATA'!BP285/$C285,2),"")))</f>
        <v>0</v>
      </c>
      <c r="AR285" s="289">
        <f>IF(OR($C285="*",$C285&lt;400),"",IF(AND('201819 DATA'!BQ285="*",$C285&gt;=400),"*",IF($C285&gt;=400,ROUND('201819 DATA'!BQ285/$C285,2),"")))</f>
        <v>0</v>
      </c>
      <c r="AS285" s="289">
        <f>IF(OR($C285="*",$C285&lt;400),"",IF(AND('201819 DATA'!BR285="*",$C285&gt;=400),"*",IF($C285&gt;=400,ROUND('201819 DATA'!BR285/$C285,2),"")))</f>
        <v>0</v>
      </c>
      <c r="AT285" s="289">
        <f>IF(OR($C285="*",$C285&lt;400),"",IF(AND('201819 DATA'!BS285="*",$C285&gt;=400),"*",IF($C285&gt;=400,ROUND('201819 DATA'!BS285/$C285,2),"")))</f>
        <v>0</v>
      </c>
      <c r="AU285" s="289">
        <f>IF(OR($C285="*",$C285&lt;400),"",IF(AND('201819 DATA'!BT285="*",$C285&gt;=400),"*",IF($C285&gt;=400,ROUND('201819 DATA'!BT285/$C285,2),"")))</f>
        <v>0</v>
      </c>
      <c r="AV285" s="289">
        <f>IF(OR($C285="*",$C285&lt;400),"",IF(AND('201819 DATA'!BU285="*",$C285&gt;=400),"*",IF($C285&gt;=400,ROUND('201819 DATA'!BU285/$C285,2),"")))</f>
        <v>0</v>
      </c>
      <c r="AW285" s="289">
        <f>IF(OR($C285="*",$C285&lt;400),"",IF(AND('201819 DATA'!BV285="*",$C285&gt;=400),"*",IF($C285&gt;=400,ROUND('201819 DATA'!BV285/$C285,2),"")))</f>
        <v>0</v>
      </c>
      <c r="AX285" s="289">
        <f>IF(OR($C285="*",$C285&lt;400),"",IF(AND('201819 DATA'!BW285="*",$C285&gt;=400),"*",IF($C285&gt;=400,ROUND('201819 DATA'!BW285/$C285,2),"")))</f>
        <v>0</v>
      </c>
    </row>
    <row r="286" spans="1:50" x14ac:dyDescent="0.2">
      <c r="A286" s="13" t="s">
        <v>1534</v>
      </c>
      <c r="B286" s="287">
        <f>'201819 DATA'!B286</f>
        <v>125</v>
      </c>
      <c r="C286" s="288">
        <f>'201819 DATA'!C286</f>
        <v>125</v>
      </c>
      <c r="D286" s="293">
        <f>'201819 DATA'!FN286</f>
        <v>0</v>
      </c>
      <c r="G286" s="295" t="str">
        <f t="shared" si="4"/>
        <v/>
      </c>
      <c r="H286" s="289" t="str">
        <f>IF(OR($C286="*",$C286&lt;400),"",IF(AND('201819 DATA'!F286="*",$C286&gt;=400),"*",IF($C286&gt;=400,ROUND('201819 DATA'!F286/$C286,2),"")))</f>
        <v/>
      </c>
      <c r="I286" s="296" t="str">
        <f>IF(OR($B286="*",$B286&lt;400),"",IF(AND('201819 DATA'!Y286="*",$B286&gt;=400),"*",IF($B286&gt;=400,ROUND('201819 DATA'!Y286/$B286,2),"")))</f>
        <v/>
      </c>
      <c r="J286" s="296" t="str">
        <f>IF(OR($B286="*",$B286&lt;400),"",IF(AND('201819 DATA'!Z286="*",$B286&gt;=400),"*",IF($B286&gt;=400,ROUND('201819 DATA'!Z286/$B286,2),"")))</f>
        <v/>
      </c>
      <c r="K286" s="296" t="str">
        <f>IF(OR($B286="*",$B286&lt;400),"",IF(AND('201819 DATA'!AA286="*",$B286&gt;=400),"*",IF($B286&gt;=400,ROUND('201819 DATA'!AA286/$B286,2),"")))</f>
        <v/>
      </c>
      <c r="L286" s="296" t="str">
        <f>IF(OR($B286="*",$B286&lt;400),"",IF(AND('201819 DATA'!AB286="*",$B286&gt;=400),"*",IF($B286&gt;=400,ROUND('201819 DATA'!AB286/$B286,2),"")))</f>
        <v/>
      </c>
      <c r="M286" s="296" t="str">
        <f>IF(OR($B286="*",$B286&lt;400),"",IF(AND('201819 DATA'!AC286="*",$B286&gt;=400),"*",IF($B286&gt;=400,ROUND('201819 DATA'!AC286/$B286,2),"")))</f>
        <v/>
      </c>
      <c r="N286" s="296" t="str">
        <f>IF(OR($B286="*",$B286&lt;400),"",IF(AND('201819 DATA'!AD286="*",$B286&gt;=400),"*",IF($B286&gt;=400,ROUND('201819 DATA'!AD286/$B286,2),"")))</f>
        <v/>
      </c>
      <c r="O286" s="296" t="str">
        <f>IF(OR($B286="*",$B286&lt;400),"",IF(AND('201819 DATA'!AE286="*",$B286&gt;=400),"*",IF($B286&gt;=400,ROUND('201819 DATA'!AE286/$B286,2),"")))</f>
        <v/>
      </c>
      <c r="P286" s="297"/>
      <c r="Q286" s="296" t="str">
        <f>IF(OR($B286="*",$B286&lt;400),"",IF(AND('201819 DATA'!FL286="*",$B286&gt;=400),"*",IF($B286&gt;=400,ROUND('201819 DATA'!FL286/$B286,2),"")))</f>
        <v/>
      </c>
      <c r="R286" s="289" t="str">
        <f>IF(OR($C286="*",$C286&lt;400),"",IF(AND('201819 DATA'!F286="*",$C286&gt;=400),"*",IF($C286&gt;=400,ROUND('201819 DATA'!F286/$C286,2),"")))</f>
        <v/>
      </c>
      <c r="S286" s="289" t="str">
        <f>IF(OR($C286="*",$C286&lt;400),"",IF(AND('201819 DATA'!G286="*",$C286&gt;=400),"*",IF($C286&gt;=400,ROUND('201819 DATA'!G286/$C286,2),"")))</f>
        <v/>
      </c>
      <c r="T286" s="289" t="str">
        <f>IF(OR($C286="*",$C286&lt;400),"",IF(AND('201819 DATA'!H286="*",$C286&gt;=400),"*",IF($C286&gt;=400,ROUND('201819 DATA'!H286/$C286,2),"")))</f>
        <v/>
      </c>
      <c r="U286" s="289" t="str">
        <f>IF(OR($C286="*",$C286&lt;400),"",IF(AND('201819 DATA'!FM286="*",$C286&gt;=400),"*",IF($C286&gt;=400,ROUND('201819 DATA'!FM286/$C286,2),"")))</f>
        <v/>
      </c>
      <c r="V286" s="312" t="str">
        <f>IF(OR($D286="*",$D286&lt;400),"",IF(AND('201819 DATA'!M286="*",$D286&gt;=400),"*",IF($D286&gt;=400,ROUND('201819 DATA'!M286/$D286,2),"")))</f>
        <v/>
      </c>
      <c r="W286" s="312" t="str">
        <f>IF(OR($D286="*",$D286&lt;400),"",IF(AND('201819 DATA'!N286="*",$D286&gt;=400),"*",IF($D286&gt;=400,ROUND('201819 DATA'!N286/$D286,2),"")))</f>
        <v/>
      </c>
      <c r="X286" s="312" t="str">
        <f>IF(OR($D286="*",$D286&lt;400),"",IF(AND('201819 DATA'!O286="*",$D286&gt;=400),"*",IF($D286&gt;=400,ROUND('201819 DATA'!O286/$D286,2),"")))</f>
        <v/>
      </c>
      <c r="Y286" s="312" t="str">
        <f>IF(OR($D286="*",$D286&lt;400),"",IF(AND('201819 DATA'!P286="*",$D286&gt;=400),"*",IF($D286&gt;=400,ROUND('201819 DATA'!P286/$D286,2),"")))</f>
        <v/>
      </c>
      <c r="Z286" s="312" t="str">
        <f>IF(OR($D286="*",$D286&lt;400),"",IF(AND('201819 DATA'!Q286="*",$D286&gt;=400),"*",IF($D286&gt;=400,ROUND('201819 DATA'!Q286/$D286,2),"")))</f>
        <v/>
      </c>
      <c r="AA286" s="312" t="str">
        <f>IF(OR($D286="*",$D286&lt;400),"",IF(AND('201819 DATA'!R286="*",$D286&gt;=400),"*",IF($D286&gt;=400,ROUND('201819 DATA'!R286/$D286,2),"")))</f>
        <v/>
      </c>
      <c r="AB286" s="312" t="str">
        <f>IF(OR($D286="*",$D286&lt;400),"",IF(AND('201819 DATA'!S286="*",$D286&gt;=400),"*",IF($D286&gt;=400,ROUND('201819 DATA'!S286/$D286,2),"")))</f>
        <v/>
      </c>
      <c r="AC286" s="312" t="str">
        <f>IF(OR($D286="*",$D286&lt;400),"",IF(AND('201819 DATA'!T286="*",$D286&gt;=400),"*",IF($D286&gt;=400,ROUND('201819 DATA'!T286/$D286,2),"")))</f>
        <v/>
      </c>
      <c r="AD286" s="289" t="str">
        <f>IF(OR($C286="*",$C286&lt;400),"",IF(AND('201819 DATA'!BC286="*",$C286&gt;=400),"*",IF($C286&gt;=400,ROUND('201819 DATA'!BC286/$C286,2),"")))</f>
        <v/>
      </c>
      <c r="AE286" s="289" t="str">
        <f>IF(OR($C286="*",$C286&lt;400),"",IF(AND('201819 DATA'!BD286="*",$C286&gt;=400),"*",IF($C286&gt;=400,ROUND('201819 DATA'!BD286/$C286,2),"")))</f>
        <v/>
      </c>
      <c r="AF286" s="289" t="str">
        <f>IF(OR($C286="*",$C286&lt;400),"",IF(AND('201819 DATA'!BE286="*",$C286&gt;=400),"*",IF($C286&gt;=400,ROUND('201819 DATA'!BE286/$C286,2),"")))</f>
        <v/>
      </c>
      <c r="AG286" s="289" t="str">
        <f>IF(OR($C286="*",$C286&lt;400),"",IF(AND('201819 DATA'!BF286="*",$C286&gt;=400),"*",IF($C286&gt;=400,ROUND('201819 DATA'!BF286/$C286,2),"")))</f>
        <v/>
      </c>
      <c r="AH286" s="289" t="str">
        <f>IF(OR($C286="*",$C286&lt;400),"",IF(AND('201819 DATA'!BG286="*",$C286&gt;=400),"*",IF($C286&gt;=400,ROUND('201819 DATA'!BG286/$C286,2),"")))</f>
        <v/>
      </c>
      <c r="AI286" s="289" t="str">
        <f>IF(OR($C286="*",$C286&lt;400),"",IF(AND('201819 DATA'!BH286="*",$C286&gt;=400),"*",IF($C286&gt;=400,ROUND('201819 DATA'!BH286/$C286,2),"")))</f>
        <v/>
      </c>
      <c r="AJ286" s="289" t="str">
        <f>IF(OR($C286="*",$C286&lt;400),"",IF(AND('201819 DATA'!BI286="*",$C286&gt;=400),"*",IF($C286&gt;=400,ROUND('201819 DATA'!BI286/$C286,2),"")))</f>
        <v/>
      </c>
      <c r="AK286" s="289" t="str">
        <f>IF(OR($C286="*",$C286&lt;400),"",IF(AND('201819 DATA'!BJ286="*",$C286&gt;=400),"*",IF($C286&gt;=400,ROUND('201819 DATA'!BJ286/$C286,2),"")))</f>
        <v/>
      </c>
      <c r="AL286" s="289" t="str">
        <f>IF(OR($C286="*",$C286&lt;400),"",IF(AND('201819 DATA'!BK286="*",$C286&gt;=400),"*",IF($C286&gt;=400,ROUND('201819 DATA'!BK286/$C286,2),"")))</f>
        <v/>
      </c>
      <c r="AM286" s="289" t="str">
        <f>IF(OR($C286="*",$C286&lt;400),"",IF(AND('201819 DATA'!BL286="*",$C286&gt;=400),"*",IF($C286&gt;=400,ROUND('201819 DATA'!BL286/$C286,2),"")))</f>
        <v/>
      </c>
      <c r="AN286" s="289" t="str">
        <f>IF(OR($C286="*",$C286&lt;400),"",IF(AND('201819 DATA'!BM286="*",$C286&gt;=400),"*",IF($C286&gt;=400,ROUND('201819 DATA'!BM286/$C286,2),"")))</f>
        <v/>
      </c>
      <c r="AO286" s="289" t="str">
        <f>IF(OR($C286="*",$C286&lt;400),"",IF(AND('201819 DATA'!BN286="*",$C286&gt;=400),"*",IF($C286&gt;=400,ROUND('201819 DATA'!BN286/$C286,2),"")))</f>
        <v/>
      </c>
      <c r="AP286" s="289" t="str">
        <f>IF(OR($C286="*",$C286&lt;400),"",IF(AND('201819 DATA'!BO286="*",$C286&gt;=400),"*",IF($C286&gt;=400,ROUND('201819 DATA'!BO286/$C286,2),"")))</f>
        <v/>
      </c>
      <c r="AQ286" s="289" t="str">
        <f>IF(OR($C286="*",$C286&lt;400),"",IF(AND('201819 DATA'!BP286="*",$C286&gt;=400),"*",IF($C286&gt;=400,ROUND('201819 DATA'!BP286/$C286,2),"")))</f>
        <v/>
      </c>
      <c r="AR286" s="289" t="str">
        <f>IF(OR($C286="*",$C286&lt;400),"",IF(AND('201819 DATA'!BQ286="*",$C286&gt;=400),"*",IF($C286&gt;=400,ROUND('201819 DATA'!BQ286/$C286,2),"")))</f>
        <v/>
      </c>
      <c r="AS286" s="289" t="str">
        <f>IF(OR($C286="*",$C286&lt;400),"",IF(AND('201819 DATA'!BR286="*",$C286&gt;=400),"*",IF($C286&gt;=400,ROUND('201819 DATA'!BR286/$C286,2),"")))</f>
        <v/>
      </c>
      <c r="AT286" s="289" t="str">
        <f>IF(OR($C286="*",$C286&lt;400),"",IF(AND('201819 DATA'!BS286="*",$C286&gt;=400),"*",IF($C286&gt;=400,ROUND('201819 DATA'!BS286/$C286,2),"")))</f>
        <v/>
      </c>
      <c r="AU286" s="289" t="str">
        <f>IF(OR($C286="*",$C286&lt;400),"",IF(AND('201819 DATA'!BT286="*",$C286&gt;=400),"*",IF($C286&gt;=400,ROUND('201819 DATA'!BT286/$C286,2),"")))</f>
        <v/>
      </c>
      <c r="AV286" s="289" t="str">
        <f>IF(OR($C286="*",$C286&lt;400),"",IF(AND('201819 DATA'!BU286="*",$C286&gt;=400),"*",IF($C286&gt;=400,ROUND('201819 DATA'!BU286/$C286,2),"")))</f>
        <v/>
      </c>
      <c r="AW286" s="289" t="str">
        <f>IF(OR($C286="*",$C286&lt;400),"",IF(AND('201819 DATA'!BV286="*",$C286&gt;=400),"*",IF($C286&gt;=400,ROUND('201819 DATA'!BV286/$C286,2),"")))</f>
        <v/>
      </c>
      <c r="AX286" s="289" t="str">
        <f>IF(OR($C286="*",$C286&lt;400),"",IF(AND('201819 DATA'!BW286="*",$C286&gt;=400),"*",IF($C286&gt;=400,ROUND('201819 DATA'!BW286/$C286,2),"")))</f>
        <v/>
      </c>
    </row>
    <row r="287" spans="1:50" x14ac:dyDescent="0.2">
      <c r="A287" s="13" t="s">
        <v>1533</v>
      </c>
      <c r="B287" s="287">
        <f>'201819 DATA'!B287</f>
        <v>190</v>
      </c>
      <c r="C287" s="288">
        <f>'201819 DATA'!C287</f>
        <v>190</v>
      </c>
      <c r="D287" s="293">
        <f>'201819 DATA'!FN287</f>
        <v>0</v>
      </c>
      <c r="G287" s="295" t="str">
        <f t="shared" si="4"/>
        <v/>
      </c>
      <c r="H287" s="289" t="str">
        <f>IF(OR($C287="*",$C287&lt;400),"",IF(AND('201819 DATA'!F287="*",$C287&gt;=400),"*",IF($C287&gt;=400,ROUND('201819 DATA'!F287/$C287,2),"")))</f>
        <v/>
      </c>
      <c r="I287" s="296" t="str">
        <f>IF(OR($B287="*",$B287&lt;400),"",IF(AND('201819 DATA'!Y287="*",$B287&gt;=400),"*",IF($B287&gt;=400,ROUND('201819 DATA'!Y287/$B287,2),"")))</f>
        <v/>
      </c>
      <c r="J287" s="296" t="str">
        <f>IF(OR($B287="*",$B287&lt;400),"",IF(AND('201819 DATA'!Z287="*",$B287&gt;=400),"*",IF($B287&gt;=400,ROUND('201819 DATA'!Z287/$B287,2),"")))</f>
        <v/>
      </c>
      <c r="K287" s="296" t="str">
        <f>IF(OR($B287="*",$B287&lt;400),"",IF(AND('201819 DATA'!AA287="*",$B287&gt;=400),"*",IF($B287&gt;=400,ROUND('201819 DATA'!AA287/$B287,2),"")))</f>
        <v/>
      </c>
      <c r="L287" s="296" t="str">
        <f>IF(OR($B287="*",$B287&lt;400),"",IF(AND('201819 DATA'!AB287="*",$B287&gt;=400),"*",IF($B287&gt;=400,ROUND('201819 DATA'!AB287/$B287,2),"")))</f>
        <v/>
      </c>
      <c r="M287" s="296" t="str">
        <f>IF(OR($B287="*",$B287&lt;400),"",IF(AND('201819 DATA'!AC287="*",$B287&gt;=400),"*",IF($B287&gt;=400,ROUND('201819 DATA'!AC287/$B287,2),"")))</f>
        <v/>
      </c>
      <c r="N287" s="296" t="str">
        <f>IF(OR($B287="*",$B287&lt;400),"",IF(AND('201819 DATA'!AD287="*",$B287&gt;=400),"*",IF($B287&gt;=400,ROUND('201819 DATA'!AD287/$B287,2),"")))</f>
        <v/>
      </c>
      <c r="O287" s="296" t="str">
        <f>IF(OR($B287="*",$B287&lt;400),"",IF(AND('201819 DATA'!AE287="*",$B287&gt;=400),"*",IF($B287&gt;=400,ROUND('201819 DATA'!AE287/$B287,2),"")))</f>
        <v/>
      </c>
      <c r="P287" s="297"/>
      <c r="Q287" s="296" t="str">
        <f>IF(OR($B287="*",$B287&lt;400),"",IF(AND('201819 DATA'!FL287="*",$B287&gt;=400),"*",IF($B287&gt;=400,ROUND('201819 DATA'!FL287/$B287,2),"")))</f>
        <v/>
      </c>
      <c r="R287" s="289" t="str">
        <f>IF(OR($C287="*",$C287&lt;400),"",IF(AND('201819 DATA'!F287="*",$C287&gt;=400),"*",IF($C287&gt;=400,ROUND('201819 DATA'!F287/$C287,2),"")))</f>
        <v/>
      </c>
      <c r="S287" s="289" t="str">
        <f>IF(OR($C287="*",$C287&lt;400),"",IF(AND('201819 DATA'!G287="*",$C287&gt;=400),"*",IF($C287&gt;=400,ROUND('201819 DATA'!G287/$C287,2),"")))</f>
        <v/>
      </c>
      <c r="T287" s="289" t="str">
        <f>IF(OR($C287="*",$C287&lt;400),"",IF(AND('201819 DATA'!H287="*",$C287&gt;=400),"*",IF($C287&gt;=400,ROUND('201819 DATA'!H287/$C287,2),"")))</f>
        <v/>
      </c>
      <c r="U287" s="289" t="str">
        <f>IF(OR($C287="*",$C287&lt;400),"",IF(AND('201819 DATA'!FM287="*",$C287&gt;=400),"*",IF($C287&gt;=400,ROUND('201819 DATA'!FM287/$C287,2),"")))</f>
        <v/>
      </c>
      <c r="V287" s="312" t="str">
        <f>IF(OR($D287="*",$D287&lt;400),"",IF(AND('201819 DATA'!M287="*",$D287&gt;=400),"*",IF($D287&gt;=400,ROUND('201819 DATA'!M287/$D287,2),"")))</f>
        <v/>
      </c>
      <c r="W287" s="312" t="str">
        <f>IF(OR($D287="*",$D287&lt;400),"",IF(AND('201819 DATA'!N287="*",$D287&gt;=400),"*",IF($D287&gt;=400,ROUND('201819 DATA'!N287/$D287,2),"")))</f>
        <v/>
      </c>
      <c r="X287" s="312" t="str">
        <f>IF(OR($D287="*",$D287&lt;400),"",IF(AND('201819 DATA'!O287="*",$D287&gt;=400),"*",IF($D287&gt;=400,ROUND('201819 DATA'!O287/$D287,2),"")))</f>
        <v/>
      </c>
      <c r="Y287" s="312" t="str">
        <f>IF(OR($D287="*",$D287&lt;400),"",IF(AND('201819 DATA'!P287="*",$D287&gt;=400),"*",IF($D287&gt;=400,ROUND('201819 DATA'!P287/$D287,2),"")))</f>
        <v/>
      </c>
      <c r="Z287" s="312" t="str">
        <f>IF(OR($D287="*",$D287&lt;400),"",IF(AND('201819 DATA'!Q287="*",$D287&gt;=400),"*",IF($D287&gt;=400,ROUND('201819 DATA'!Q287/$D287,2),"")))</f>
        <v/>
      </c>
      <c r="AA287" s="312" t="str">
        <f>IF(OR($D287="*",$D287&lt;400),"",IF(AND('201819 DATA'!R287="*",$D287&gt;=400),"*",IF($D287&gt;=400,ROUND('201819 DATA'!R287/$D287,2),"")))</f>
        <v/>
      </c>
      <c r="AB287" s="312" t="str">
        <f>IF(OR($D287="*",$D287&lt;400),"",IF(AND('201819 DATA'!S287="*",$D287&gt;=400),"*",IF($D287&gt;=400,ROUND('201819 DATA'!S287/$D287,2),"")))</f>
        <v/>
      </c>
      <c r="AC287" s="312" t="str">
        <f>IF(OR($D287="*",$D287&lt;400),"",IF(AND('201819 DATA'!T287="*",$D287&gt;=400),"*",IF($D287&gt;=400,ROUND('201819 DATA'!T287/$D287,2),"")))</f>
        <v/>
      </c>
      <c r="AD287" s="289" t="str">
        <f>IF(OR($C287="*",$C287&lt;400),"",IF(AND('201819 DATA'!BC287="*",$C287&gt;=400),"*",IF($C287&gt;=400,ROUND('201819 DATA'!BC287/$C287,2),"")))</f>
        <v/>
      </c>
      <c r="AE287" s="289" t="str">
        <f>IF(OR($C287="*",$C287&lt;400),"",IF(AND('201819 DATA'!BD287="*",$C287&gt;=400),"*",IF($C287&gt;=400,ROUND('201819 DATA'!BD287/$C287,2),"")))</f>
        <v/>
      </c>
      <c r="AF287" s="289" t="str">
        <f>IF(OR($C287="*",$C287&lt;400),"",IF(AND('201819 DATA'!BE287="*",$C287&gt;=400),"*",IF($C287&gt;=400,ROUND('201819 DATA'!BE287/$C287,2),"")))</f>
        <v/>
      </c>
      <c r="AG287" s="289" t="str">
        <f>IF(OR($C287="*",$C287&lt;400),"",IF(AND('201819 DATA'!BF287="*",$C287&gt;=400),"*",IF($C287&gt;=400,ROUND('201819 DATA'!BF287/$C287,2),"")))</f>
        <v/>
      </c>
      <c r="AH287" s="289" t="str">
        <f>IF(OR($C287="*",$C287&lt;400),"",IF(AND('201819 DATA'!BG287="*",$C287&gt;=400),"*",IF($C287&gt;=400,ROUND('201819 DATA'!BG287/$C287,2),"")))</f>
        <v/>
      </c>
      <c r="AI287" s="289" t="str">
        <f>IF(OR($C287="*",$C287&lt;400),"",IF(AND('201819 DATA'!BH287="*",$C287&gt;=400),"*",IF($C287&gt;=400,ROUND('201819 DATA'!BH287/$C287,2),"")))</f>
        <v/>
      </c>
      <c r="AJ287" s="289" t="str">
        <f>IF(OR($C287="*",$C287&lt;400),"",IF(AND('201819 DATA'!BI287="*",$C287&gt;=400),"*",IF($C287&gt;=400,ROUND('201819 DATA'!BI287/$C287,2),"")))</f>
        <v/>
      </c>
      <c r="AK287" s="289" t="str">
        <f>IF(OR($C287="*",$C287&lt;400),"",IF(AND('201819 DATA'!BJ287="*",$C287&gt;=400),"*",IF($C287&gt;=400,ROUND('201819 DATA'!BJ287/$C287,2),"")))</f>
        <v/>
      </c>
      <c r="AL287" s="289" t="str">
        <f>IF(OR($C287="*",$C287&lt;400),"",IF(AND('201819 DATA'!BK287="*",$C287&gt;=400),"*",IF($C287&gt;=400,ROUND('201819 DATA'!BK287/$C287,2),"")))</f>
        <v/>
      </c>
      <c r="AM287" s="289" t="str">
        <f>IF(OR($C287="*",$C287&lt;400),"",IF(AND('201819 DATA'!BL287="*",$C287&gt;=400),"*",IF($C287&gt;=400,ROUND('201819 DATA'!BL287/$C287,2),"")))</f>
        <v/>
      </c>
      <c r="AN287" s="289" t="str">
        <f>IF(OR($C287="*",$C287&lt;400),"",IF(AND('201819 DATA'!BM287="*",$C287&gt;=400),"*",IF($C287&gt;=400,ROUND('201819 DATA'!BM287/$C287,2),"")))</f>
        <v/>
      </c>
      <c r="AO287" s="289" t="str">
        <f>IF(OR($C287="*",$C287&lt;400),"",IF(AND('201819 DATA'!BN287="*",$C287&gt;=400),"*",IF($C287&gt;=400,ROUND('201819 DATA'!BN287/$C287,2),"")))</f>
        <v/>
      </c>
      <c r="AP287" s="289" t="str">
        <f>IF(OR($C287="*",$C287&lt;400),"",IF(AND('201819 DATA'!BO287="*",$C287&gt;=400),"*",IF($C287&gt;=400,ROUND('201819 DATA'!BO287/$C287,2),"")))</f>
        <v/>
      </c>
      <c r="AQ287" s="289" t="str">
        <f>IF(OR($C287="*",$C287&lt;400),"",IF(AND('201819 DATA'!BP287="*",$C287&gt;=400),"*",IF($C287&gt;=400,ROUND('201819 DATA'!BP287/$C287,2),"")))</f>
        <v/>
      </c>
      <c r="AR287" s="289" t="str">
        <f>IF(OR($C287="*",$C287&lt;400),"",IF(AND('201819 DATA'!BQ287="*",$C287&gt;=400),"*",IF($C287&gt;=400,ROUND('201819 DATA'!BQ287/$C287,2),"")))</f>
        <v/>
      </c>
      <c r="AS287" s="289" t="str">
        <f>IF(OR($C287="*",$C287&lt;400),"",IF(AND('201819 DATA'!BR287="*",$C287&gt;=400),"*",IF($C287&gt;=400,ROUND('201819 DATA'!BR287/$C287,2),"")))</f>
        <v/>
      </c>
      <c r="AT287" s="289" t="str">
        <f>IF(OR($C287="*",$C287&lt;400),"",IF(AND('201819 DATA'!BS287="*",$C287&gt;=400),"*",IF($C287&gt;=400,ROUND('201819 DATA'!BS287/$C287,2),"")))</f>
        <v/>
      </c>
      <c r="AU287" s="289" t="str">
        <f>IF(OR($C287="*",$C287&lt;400),"",IF(AND('201819 DATA'!BT287="*",$C287&gt;=400),"*",IF($C287&gt;=400,ROUND('201819 DATA'!BT287/$C287,2),"")))</f>
        <v/>
      </c>
      <c r="AV287" s="289" t="str">
        <f>IF(OR($C287="*",$C287&lt;400),"",IF(AND('201819 DATA'!BU287="*",$C287&gt;=400),"*",IF($C287&gt;=400,ROUND('201819 DATA'!BU287/$C287,2),"")))</f>
        <v/>
      </c>
      <c r="AW287" s="289" t="str">
        <f>IF(OR($C287="*",$C287&lt;400),"",IF(AND('201819 DATA'!BV287="*",$C287&gt;=400),"*",IF($C287&gt;=400,ROUND('201819 DATA'!BV287/$C287,2),"")))</f>
        <v/>
      </c>
      <c r="AX287" s="289" t="str">
        <f>IF(OR($C287="*",$C287&lt;400),"",IF(AND('201819 DATA'!BW287="*",$C287&gt;=400),"*",IF($C287&gt;=400,ROUND('201819 DATA'!BW287/$C287,2),"")))</f>
        <v/>
      </c>
    </row>
    <row r="288" spans="1:50" x14ac:dyDescent="0.2">
      <c r="A288" s="13" t="s">
        <v>1535</v>
      </c>
      <c r="B288" s="287">
        <f>'201819 DATA'!B288</f>
        <v>965</v>
      </c>
      <c r="C288" s="288">
        <f>'201819 DATA'!C288</f>
        <v>965</v>
      </c>
      <c r="D288" s="293">
        <f>'201819 DATA'!FN288</f>
        <v>0</v>
      </c>
      <c r="G288" s="295">
        <f t="shared" si="4"/>
        <v>1</v>
      </c>
      <c r="H288" s="289">
        <f>IF(OR($C288="*",$C288&lt;400),"",IF(AND('201819 DATA'!F288="*",$C288&gt;=400),"*",IF($C288&gt;=400,ROUND('201819 DATA'!F288/$C288,2),"")))</f>
        <v>0</v>
      </c>
      <c r="I288" s="296">
        <f>IF(OR($B288="*",$B288&lt;400),"",IF(AND('201819 DATA'!Y288="*",$B288&gt;=400),"*",IF($B288&gt;=400,ROUND('201819 DATA'!Y288/$B288,2),"")))</f>
        <v>0</v>
      </c>
      <c r="J288" s="296">
        <f>IF(OR($B288="*",$B288&lt;400),"",IF(AND('201819 DATA'!Z288="*",$B288&gt;=400),"*",IF($B288&gt;=400,ROUND('201819 DATA'!Z288/$B288,2),"")))</f>
        <v>0.01</v>
      </c>
      <c r="K288" s="296">
        <f>IF(OR($B288="*",$B288&lt;400),"",IF(AND('201819 DATA'!AA288="*",$B288&gt;=400),"*",IF($B288&gt;=400,ROUND('201819 DATA'!AA288/$B288,2),"")))</f>
        <v>0.02</v>
      </c>
      <c r="L288" s="296">
        <f>IF(OR($B288="*",$B288&lt;400),"",IF(AND('201819 DATA'!AB288="*",$B288&gt;=400),"*",IF($B288&gt;=400,ROUND('201819 DATA'!AB288/$B288,2),"")))</f>
        <v>0.09</v>
      </c>
      <c r="M288" s="296">
        <f>IF(OR($B288="*",$B288&lt;400),"",IF(AND('201819 DATA'!AC288="*",$B288&gt;=400),"*",IF($B288&gt;=400,ROUND('201819 DATA'!AC288/$B288,2),"")))</f>
        <v>0.5</v>
      </c>
      <c r="N288" s="296">
        <f>IF(OR($B288="*",$B288&lt;400),"",IF(AND('201819 DATA'!AD288="*",$B288&gt;=400),"*",IF($B288&gt;=400,ROUND('201819 DATA'!AD288/$B288,2),"")))</f>
        <v>0.36</v>
      </c>
      <c r="O288" s="296">
        <f>IF(OR($B288="*",$B288&lt;400),"",IF(AND('201819 DATA'!AE288="*",$B288&gt;=400),"*",IF($B288&gt;=400,ROUND('201819 DATA'!AE288/$B288,2),"")))</f>
        <v>0.04</v>
      </c>
      <c r="P288" s="297"/>
      <c r="Q288" s="296">
        <f>IF(OR($B288="*",$B288&lt;400),"",IF(AND('201819 DATA'!FL288="*",$B288&gt;=400),"*",IF($B288&gt;=400,ROUND('201819 DATA'!FL288/$B288,2),"")))</f>
        <v>1</v>
      </c>
      <c r="R288" s="289">
        <f>IF(OR($C288="*",$C288&lt;400),"",IF(AND('201819 DATA'!F288="*",$C288&gt;=400),"*",IF($C288&gt;=400,ROUND('201819 DATA'!F288/$C288,2),"")))</f>
        <v>0</v>
      </c>
      <c r="S288" s="289">
        <f>IF(OR($C288="*",$C288&lt;400),"",IF(AND('201819 DATA'!G288="*",$C288&gt;=400),"*",IF($C288&gt;=400,ROUND('201819 DATA'!G288/$C288,2),"")))</f>
        <v>1</v>
      </c>
      <c r="T288" s="289">
        <f>IF(OR($C288="*",$C288&lt;400),"",IF(AND('201819 DATA'!H288="*",$C288&gt;=400),"*",IF($C288&gt;=400,ROUND('201819 DATA'!H288/$C288,2),"")))</f>
        <v>0</v>
      </c>
      <c r="U288" s="289">
        <f>IF(OR($C288="*",$C288&lt;400),"",IF(AND('201819 DATA'!FM288="*",$C288&gt;=400),"*",IF($C288&gt;=400,ROUND('201819 DATA'!FM288/$C288,2),"")))</f>
        <v>0</v>
      </c>
      <c r="V288" s="312" t="str">
        <f>IF(OR($D288="*",$D288&lt;400),"",IF(AND('201819 DATA'!M288="*",$D288&gt;=400),"*",IF($D288&gt;=400,ROUND('201819 DATA'!M288/$D288,2),"")))</f>
        <v/>
      </c>
      <c r="W288" s="312" t="str">
        <f>IF(OR($D288="*",$D288&lt;400),"",IF(AND('201819 DATA'!N288="*",$D288&gt;=400),"*",IF($D288&gt;=400,ROUND('201819 DATA'!N288/$D288,2),"")))</f>
        <v/>
      </c>
      <c r="X288" s="312" t="str">
        <f>IF(OR($D288="*",$D288&lt;400),"",IF(AND('201819 DATA'!O288="*",$D288&gt;=400),"*",IF($D288&gt;=400,ROUND('201819 DATA'!O288/$D288,2),"")))</f>
        <v/>
      </c>
      <c r="Y288" s="312" t="str">
        <f>IF(OR($D288="*",$D288&lt;400),"",IF(AND('201819 DATA'!P288="*",$D288&gt;=400),"*",IF($D288&gt;=400,ROUND('201819 DATA'!P288/$D288,2),"")))</f>
        <v/>
      </c>
      <c r="Z288" s="312" t="str">
        <f>IF(OR($D288="*",$D288&lt;400),"",IF(AND('201819 DATA'!Q288="*",$D288&gt;=400),"*",IF($D288&gt;=400,ROUND('201819 DATA'!Q288/$D288,2),"")))</f>
        <v/>
      </c>
      <c r="AA288" s="312" t="str">
        <f>IF(OR($D288="*",$D288&lt;400),"",IF(AND('201819 DATA'!R288="*",$D288&gt;=400),"*",IF($D288&gt;=400,ROUND('201819 DATA'!R288/$D288,2),"")))</f>
        <v/>
      </c>
      <c r="AB288" s="312" t="str">
        <f>IF(OR($D288="*",$D288&lt;400),"",IF(AND('201819 DATA'!S288="*",$D288&gt;=400),"*",IF($D288&gt;=400,ROUND('201819 DATA'!S288/$D288,2),"")))</f>
        <v/>
      </c>
      <c r="AC288" s="312" t="str">
        <f>IF(OR($D288="*",$D288&lt;400),"",IF(AND('201819 DATA'!T288="*",$D288&gt;=400),"*",IF($D288&gt;=400,ROUND('201819 DATA'!T288/$D288,2),"")))</f>
        <v/>
      </c>
      <c r="AD288" s="289">
        <f>IF(OR($C288="*",$C288&lt;400),"",IF(AND('201819 DATA'!BC288="*",$C288&gt;=400),"*",IF($C288&gt;=400,ROUND('201819 DATA'!BC288/$C288,2),"")))</f>
        <v>0</v>
      </c>
      <c r="AE288" s="289">
        <f>IF(OR($C288="*",$C288&lt;400),"",IF(AND('201819 DATA'!BD288="*",$C288&gt;=400),"*",IF($C288&gt;=400,ROUND('201819 DATA'!BD288/$C288,2),"")))</f>
        <v>0</v>
      </c>
      <c r="AF288" s="289">
        <f>IF(OR($C288="*",$C288&lt;400),"",IF(AND('201819 DATA'!BE288="*",$C288&gt;=400),"*",IF($C288&gt;=400,ROUND('201819 DATA'!BE288/$C288,2),"")))</f>
        <v>0</v>
      </c>
      <c r="AG288" s="289">
        <f>IF(OR($C288="*",$C288&lt;400),"",IF(AND('201819 DATA'!BF288="*",$C288&gt;=400),"*",IF($C288&gt;=400,ROUND('201819 DATA'!BF288/$C288,2),"")))</f>
        <v>0</v>
      </c>
      <c r="AH288" s="289">
        <f>IF(OR($C288="*",$C288&lt;400),"",IF(AND('201819 DATA'!BG288="*",$C288&gt;=400),"*",IF($C288&gt;=400,ROUND('201819 DATA'!BG288/$C288,2),"")))</f>
        <v>0</v>
      </c>
      <c r="AI288" s="289">
        <f>IF(OR($C288="*",$C288&lt;400),"",IF(AND('201819 DATA'!BH288="*",$C288&gt;=400),"*",IF($C288&gt;=400,ROUND('201819 DATA'!BH288/$C288,2),"")))</f>
        <v>0</v>
      </c>
      <c r="AJ288" s="289">
        <f>IF(OR($C288="*",$C288&lt;400),"",IF(AND('201819 DATA'!BI288="*",$C288&gt;=400),"*",IF($C288&gt;=400,ROUND('201819 DATA'!BI288/$C288,2),"")))</f>
        <v>1</v>
      </c>
      <c r="AK288" s="289">
        <f>IF(OR($C288="*",$C288&lt;400),"",IF(AND('201819 DATA'!BJ288="*",$C288&gt;=400),"*",IF($C288&gt;=400,ROUND('201819 DATA'!BJ288/$C288,2),"")))</f>
        <v>0</v>
      </c>
      <c r="AL288" s="289">
        <f>IF(OR($C288="*",$C288&lt;400),"",IF(AND('201819 DATA'!BK288="*",$C288&gt;=400),"*",IF($C288&gt;=400,ROUND('201819 DATA'!BK288/$C288,2),"")))</f>
        <v>0</v>
      </c>
      <c r="AM288" s="289">
        <f>IF(OR($C288="*",$C288&lt;400),"",IF(AND('201819 DATA'!BL288="*",$C288&gt;=400),"*",IF($C288&gt;=400,ROUND('201819 DATA'!BL288/$C288,2),"")))</f>
        <v>0</v>
      </c>
      <c r="AN288" s="289">
        <f>IF(OR($C288="*",$C288&lt;400),"",IF(AND('201819 DATA'!BM288="*",$C288&gt;=400),"*",IF($C288&gt;=400,ROUND('201819 DATA'!BM288/$C288,2),"")))</f>
        <v>0</v>
      </c>
      <c r="AO288" s="289">
        <f>IF(OR($C288="*",$C288&lt;400),"",IF(AND('201819 DATA'!BN288="*",$C288&gt;=400),"*",IF($C288&gt;=400,ROUND('201819 DATA'!BN288/$C288,2),"")))</f>
        <v>0</v>
      </c>
      <c r="AP288" s="289">
        <f>IF(OR($C288="*",$C288&lt;400),"",IF(AND('201819 DATA'!BO288="*",$C288&gt;=400),"*",IF($C288&gt;=400,ROUND('201819 DATA'!BO288/$C288,2),"")))</f>
        <v>0</v>
      </c>
      <c r="AQ288" s="289">
        <f>IF(OR($C288="*",$C288&lt;400),"",IF(AND('201819 DATA'!BP288="*",$C288&gt;=400),"*",IF($C288&gt;=400,ROUND('201819 DATA'!BP288/$C288,2),"")))</f>
        <v>0</v>
      </c>
      <c r="AR288" s="289">
        <f>IF(OR($C288="*",$C288&lt;400),"",IF(AND('201819 DATA'!BQ288="*",$C288&gt;=400),"*",IF($C288&gt;=400,ROUND('201819 DATA'!BQ288/$C288,2),"")))</f>
        <v>0</v>
      </c>
      <c r="AS288" s="289">
        <f>IF(OR($C288="*",$C288&lt;400),"",IF(AND('201819 DATA'!BR288="*",$C288&gt;=400),"*",IF($C288&gt;=400,ROUND('201819 DATA'!BR288/$C288,2),"")))</f>
        <v>0</v>
      </c>
      <c r="AT288" s="289">
        <f>IF(OR($C288="*",$C288&lt;400),"",IF(AND('201819 DATA'!BS288="*",$C288&gt;=400),"*",IF($C288&gt;=400,ROUND('201819 DATA'!BS288/$C288,2),"")))</f>
        <v>0</v>
      </c>
      <c r="AU288" s="289">
        <f>IF(OR($C288="*",$C288&lt;400),"",IF(AND('201819 DATA'!BT288="*",$C288&gt;=400),"*",IF($C288&gt;=400,ROUND('201819 DATA'!BT288/$C288,2),"")))</f>
        <v>0</v>
      </c>
      <c r="AV288" s="289">
        <f>IF(OR($C288="*",$C288&lt;400),"",IF(AND('201819 DATA'!BU288="*",$C288&gt;=400),"*",IF($C288&gt;=400,ROUND('201819 DATA'!BU288/$C288,2),"")))</f>
        <v>0</v>
      </c>
      <c r="AW288" s="289">
        <f>IF(OR($C288="*",$C288&lt;400),"",IF(AND('201819 DATA'!BV288="*",$C288&gt;=400),"*",IF($C288&gt;=400,ROUND('201819 DATA'!BV288/$C288,2),"")))</f>
        <v>0</v>
      </c>
      <c r="AX288" s="289">
        <f>IF(OR($C288="*",$C288&lt;400),"",IF(AND('201819 DATA'!BW288="*",$C288&gt;=400),"*",IF($C288&gt;=400,ROUND('201819 DATA'!BW288/$C288,2),"")))</f>
        <v>0</v>
      </c>
    </row>
    <row r="289" spans="1:50" x14ac:dyDescent="0.2">
      <c r="A289" s="13" t="s">
        <v>814</v>
      </c>
      <c r="B289" s="287">
        <f>'201819 DATA'!B289</f>
        <v>1540</v>
      </c>
      <c r="C289" s="288">
        <f>'201819 DATA'!C289</f>
        <v>1540</v>
      </c>
      <c r="D289" s="293">
        <f>'201819 DATA'!FN289</f>
        <v>0</v>
      </c>
      <c r="G289" s="295">
        <f t="shared" si="4"/>
        <v>1</v>
      </c>
      <c r="H289" s="289">
        <f>IF(OR($C289="*",$C289&lt;400),"",IF(AND('201819 DATA'!F289="*",$C289&gt;=400),"*",IF($C289&gt;=400,ROUND('201819 DATA'!F289/$C289,2),"")))</f>
        <v>0</v>
      </c>
      <c r="I289" s="296">
        <f>IF(OR($B289="*",$B289&lt;400),"",IF(AND('201819 DATA'!Y289="*",$B289&gt;=400),"*",IF($B289&gt;=400,ROUND('201819 DATA'!Y289/$B289,2),"")))</f>
        <v>0</v>
      </c>
      <c r="J289" s="296">
        <f>IF(OR($B289="*",$B289&lt;400),"",IF(AND('201819 DATA'!Z289="*",$B289&gt;=400),"*",IF($B289&gt;=400,ROUND('201819 DATA'!Z289/$B289,2),"")))</f>
        <v>0.01</v>
      </c>
      <c r="K289" s="296">
        <f>IF(OR($B289="*",$B289&lt;400),"",IF(AND('201819 DATA'!AA289="*",$B289&gt;=400),"*",IF($B289&gt;=400,ROUND('201819 DATA'!AA289/$B289,2),"")))</f>
        <v>0.02</v>
      </c>
      <c r="L289" s="296">
        <f>IF(OR($B289="*",$B289&lt;400),"",IF(AND('201819 DATA'!AB289="*",$B289&gt;=400),"*",IF($B289&gt;=400,ROUND('201819 DATA'!AB289/$B289,2),"")))</f>
        <v>0.06</v>
      </c>
      <c r="M289" s="296">
        <f>IF(OR($B289="*",$B289&lt;400),"",IF(AND('201819 DATA'!AC289="*",$B289&gt;=400),"*",IF($B289&gt;=400,ROUND('201819 DATA'!AC289/$B289,2),"")))</f>
        <v>0.36</v>
      </c>
      <c r="N289" s="296">
        <f>IF(OR($B289="*",$B289&lt;400),"",IF(AND('201819 DATA'!AD289="*",$B289&gt;=400),"*",IF($B289&gt;=400,ROUND('201819 DATA'!AD289/$B289,2),"")))</f>
        <v>0.5</v>
      </c>
      <c r="O289" s="296">
        <f>IF(OR($B289="*",$B289&lt;400),"",IF(AND('201819 DATA'!AE289="*",$B289&gt;=400),"*",IF($B289&gt;=400,ROUND('201819 DATA'!AE289/$B289,2),"")))</f>
        <v>0.05</v>
      </c>
      <c r="P289" s="297"/>
      <c r="Q289" s="296">
        <f>IF(OR($B289="*",$B289&lt;400),"",IF(AND('201819 DATA'!FL289="*",$B289&gt;=400),"*",IF($B289&gt;=400,ROUND('201819 DATA'!FL289/$B289,2),"")))</f>
        <v>1</v>
      </c>
      <c r="R289" s="289">
        <f>IF(OR($C289="*",$C289&lt;400),"",IF(AND('201819 DATA'!F289="*",$C289&gt;=400),"*",IF($C289&gt;=400,ROUND('201819 DATA'!F289/$C289,2),"")))</f>
        <v>0</v>
      </c>
      <c r="S289" s="289">
        <f>IF(OR($C289="*",$C289&lt;400),"",IF(AND('201819 DATA'!G289="*",$C289&gt;=400),"*",IF($C289&gt;=400,ROUND('201819 DATA'!G289/$C289,2),"")))</f>
        <v>1</v>
      </c>
      <c r="T289" s="289">
        <f>IF(OR($C289="*",$C289&lt;400),"",IF(AND('201819 DATA'!H289="*",$C289&gt;=400),"*",IF($C289&gt;=400,ROUND('201819 DATA'!H289/$C289,2),"")))</f>
        <v>0</v>
      </c>
      <c r="U289" s="289">
        <f>IF(OR($C289="*",$C289&lt;400),"",IF(AND('201819 DATA'!FM289="*",$C289&gt;=400),"*",IF($C289&gt;=400,ROUND('201819 DATA'!FM289/$C289,2),"")))</f>
        <v>0</v>
      </c>
      <c r="V289" s="312" t="str">
        <f>IF(OR($D289="*",$D289&lt;400),"",IF(AND('201819 DATA'!M289="*",$D289&gt;=400),"*",IF($D289&gt;=400,ROUND('201819 DATA'!M289/$D289,2),"")))</f>
        <v/>
      </c>
      <c r="W289" s="312" t="str">
        <f>IF(OR($D289="*",$D289&lt;400),"",IF(AND('201819 DATA'!N289="*",$D289&gt;=400),"*",IF($D289&gt;=400,ROUND('201819 DATA'!N289/$D289,2),"")))</f>
        <v/>
      </c>
      <c r="X289" s="312" t="str">
        <f>IF(OR($D289="*",$D289&lt;400),"",IF(AND('201819 DATA'!O289="*",$D289&gt;=400),"*",IF($D289&gt;=400,ROUND('201819 DATA'!O289/$D289,2),"")))</f>
        <v/>
      </c>
      <c r="Y289" s="312" t="str">
        <f>IF(OR($D289="*",$D289&lt;400),"",IF(AND('201819 DATA'!P289="*",$D289&gt;=400),"*",IF($D289&gt;=400,ROUND('201819 DATA'!P289/$D289,2),"")))</f>
        <v/>
      </c>
      <c r="Z289" s="312" t="str">
        <f>IF(OR($D289="*",$D289&lt;400),"",IF(AND('201819 DATA'!Q289="*",$D289&gt;=400),"*",IF($D289&gt;=400,ROUND('201819 DATA'!Q289/$D289,2),"")))</f>
        <v/>
      </c>
      <c r="AA289" s="312" t="str">
        <f>IF(OR($D289="*",$D289&lt;400),"",IF(AND('201819 DATA'!R289="*",$D289&gt;=400),"*",IF($D289&gt;=400,ROUND('201819 DATA'!R289/$D289,2),"")))</f>
        <v/>
      </c>
      <c r="AB289" s="312" t="str">
        <f>IF(OR($D289="*",$D289&lt;400),"",IF(AND('201819 DATA'!S289="*",$D289&gt;=400),"*",IF($D289&gt;=400,ROUND('201819 DATA'!S289/$D289,2),"")))</f>
        <v/>
      </c>
      <c r="AC289" s="312" t="str">
        <f>IF(OR($D289="*",$D289&lt;400),"",IF(AND('201819 DATA'!T289="*",$D289&gt;=400),"*",IF($D289&gt;=400,ROUND('201819 DATA'!T289/$D289,2),"")))</f>
        <v/>
      </c>
      <c r="AD289" s="289">
        <f>IF(OR($C289="*",$C289&lt;400),"",IF(AND('201819 DATA'!BC289="*",$C289&gt;=400),"*",IF($C289&gt;=400,ROUND('201819 DATA'!BC289/$C289,2),"")))</f>
        <v>0</v>
      </c>
      <c r="AE289" s="289" t="str">
        <f>IF(OR($C289="*",$C289&lt;400),"",IF(AND('201819 DATA'!BD289="*",$C289&gt;=400),"*",IF($C289&gt;=400,ROUND('201819 DATA'!BD289/$C289,2),"")))</f>
        <v>*</v>
      </c>
      <c r="AF289" s="289">
        <f>IF(OR($C289="*",$C289&lt;400),"",IF(AND('201819 DATA'!BE289="*",$C289&gt;=400),"*",IF($C289&gt;=400,ROUND('201819 DATA'!BE289/$C289,2),"")))</f>
        <v>0</v>
      </c>
      <c r="AG289" s="289">
        <f>IF(OR($C289="*",$C289&lt;400),"",IF(AND('201819 DATA'!BF289="*",$C289&gt;=400),"*",IF($C289&gt;=400,ROUND('201819 DATA'!BF289/$C289,2),"")))</f>
        <v>0</v>
      </c>
      <c r="AH289" s="289">
        <f>IF(OR($C289="*",$C289&lt;400),"",IF(AND('201819 DATA'!BG289="*",$C289&gt;=400),"*",IF($C289&gt;=400,ROUND('201819 DATA'!BG289/$C289,2),"")))</f>
        <v>0</v>
      </c>
      <c r="AI289" s="289">
        <f>IF(OR($C289="*",$C289&lt;400),"",IF(AND('201819 DATA'!BH289="*",$C289&gt;=400),"*",IF($C289&gt;=400,ROUND('201819 DATA'!BH289/$C289,2),"")))</f>
        <v>0</v>
      </c>
      <c r="AJ289" s="289">
        <f>IF(OR($C289="*",$C289&lt;400),"",IF(AND('201819 DATA'!BI289="*",$C289&gt;=400),"*",IF($C289&gt;=400,ROUND('201819 DATA'!BI289/$C289,2),"")))</f>
        <v>1</v>
      </c>
      <c r="AK289" s="289">
        <f>IF(OR($C289="*",$C289&lt;400),"",IF(AND('201819 DATA'!BJ289="*",$C289&gt;=400),"*",IF($C289&gt;=400,ROUND('201819 DATA'!BJ289/$C289,2),"")))</f>
        <v>0</v>
      </c>
      <c r="AL289" s="289">
        <f>IF(OR($C289="*",$C289&lt;400),"",IF(AND('201819 DATA'!BK289="*",$C289&gt;=400),"*",IF($C289&gt;=400,ROUND('201819 DATA'!BK289/$C289,2),"")))</f>
        <v>0</v>
      </c>
      <c r="AM289" s="289">
        <f>IF(OR($C289="*",$C289&lt;400),"",IF(AND('201819 DATA'!BL289="*",$C289&gt;=400),"*",IF($C289&gt;=400,ROUND('201819 DATA'!BL289/$C289,2),"")))</f>
        <v>0</v>
      </c>
      <c r="AN289" s="289">
        <f>IF(OR($C289="*",$C289&lt;400),"",IF(AND('201819 DATA'!BM289="*",$C289&gt;=400),"*",IF($C289&gt;=400,ROUND('201819 DATA'!BM289/$C289,2),"")))</f>
        <v>0</v>
      </c>
      <c r="AO289" s="289">
        <f>IF(OR($C289="*",$C289&lt;400),"",IF(AND('201819 DATA'!BN289="*",$C289&gt;=400),"*",IF($C289&gt;=400,ROUND('201819 DATA'!BN289/$C289,2),"")))</f>
        <v>0</v>
      </c>
      <c r="AP289" s="289">
        <f>IF(OR($C289="*",$C289&lt;400),"",IF(AND('201819 DATA'!BO289="*",$C289&gt;=400),"*",IF($C289&gt;=400,ROUND('201819 DATA'!BO289/$C289,2),"")))</f>
        <v>0</v>
      </c>
      <c r="AQ289" s="289">
        <f>IF(OR($C289="*",$C289&lt;400),"",IF(AND('201819 DATA'!BP289="*",$C289&gt;=400),"*",IF($C289&gt;=400,ROUND('201819 DATA'!BP289/$C289,2),"")))</f>
        <v>0</v>
      </c>
      <c r="AR289" s="289">
        <f>IF(OR($C289="*",$C289&lt;400),"",IF(AND('201819 DATA'!BQ289="*",$C289&gt;=400),"*",IF($C289&gt;=400,ROUND('201819 DATA'!BQ289/$C289,2),"")))</f>
        <v>0</v>
      </c>
      <c r="AS289" s="289">
        <f>IF(OR($C289="*",$C289&lt;400),"",IF(AND('201819 DATA'!BR289="*",$C289&gt;=400),"*",IF($C289&gt;=400,ROUND('201819 DATA'!BR289/$C289,2),"")))</f>
        <v>0</v>
      </c>
      <c r="AT289" s="289">
        <f>IF(OR($C289="*",$C289&lt;400),"",IF(AND('201819 DATA'!BS289="*",$C289&gt;=400),"*",IF($C289&gt;=400,ROUND('201819 DATA'!BS289/$C289,2),"")))</f>
        <v>0</v>
      </c>
      <c r="AU289" s="289">
        <f>IF(OR($C289="*",$C289&lt;400),"",IF(AND('201819 DATA'!BT289="*",$C289&gt;=400),"*",IF($C289&gt;=400,ROUND('201819 DATA'!BT289/$C289,2),"")))</f>
        <v>0</v>
      </c>
      <c r="AV289" s="289">
        <f>IF(OR($C289="*",$C289&lt;400),"",IF(AND('201819 DATA'!BU289="*",$C289&gt;=400),"*",IF($C289&gt;=400,ROUND('201819 DATA'!BU289/$C289,2),"")))</f>
        <v>0</v>
      </c>
      <c r="AW289" s="289">
        <f>IF(OR($C289="*",$C289&lt;400),"",IF(AND('201819 DATA'!BV289="*",$C289&gt;=400),"*",IF($C289&gt;=400,ROUND('201819 DATA'!BV289/$C289,2),"")))</f>
        <v>0</v>
      </c>
      <c r="AX289" s="289">
        <f>IF(OR($C289="*",$C289&lt;400),"",IF(AND('201819 DATA'!BW289="*",$C289&gt;=400),"*",IF($C289&gt;=400,ROUND('201819 DATA'!BW289/$C289,2),"")))</f>
        <v>0</v>
      </c>
    </row>
    <row r="290" spans="1:50" x14ac:dyDescent="0.2">
      <c r="A290" s="13" t="s">
        <v>1538</v>
      </c>
      <c r="B290" s="287">
        <f>'201819 DATA'!B290</f>
        <v>470</v>
      </c>
      <c r="C290" s="288">
        <f>'201819 DATA'!C290</f>
        <v>430</v>
      </c>
      <c r="D290" s="293">
        <f>'201819 DATA'!FN290</f>
        <v>0</v>
      </c>
      <c r="G290" s="295">
        <f t="shared" si="4"/>
        <v>0.91</v>
      </c>
      <c r="H290" s="289">
        <f>IF(OR($C290="*",$C290&lt;400),"",IF(AND('201819 DATA'!F290="*",$C290&gt;=400),"*",IF($C290&gt;=400,ROUND('201819 DATA'!F290/$C290,2),"")))</f>
        <v>0</v>
      </c>
      <c r="I290" s="296">
        <f>IF(OR($B290="*",$B290&lt;400),"",IF(AND('201819 DATA'!Y290="*",$B290&gt;=400),"*",IF($B290&gt;=400,ROUND('201819 DATA'!Y290/$B290,2),"")))</f>
        <v>0</v>
      </c>
      <c r="J290" s="296">
        <f>IF(OR($B290="*",$B290&lt;400),"",IF(AND('201819 DATA'!Z290="*",$B290&gt;=400),"*",IF($B290&gt;=400,ROUND('201819 DATA'!Z290/$B290,2),"")))</f>
        <v>0.03</v>
      </c>
      <c r="K290" s="296">
        <f>IF(OR($B290="*",$B290&lt;400),"",IF(AND('201819 DATA'!AA290="*",$B290&gt;=400),"*",IF($B290&gt;=400,ROUND('201819 DATA'!AA290/$B290,2),"")))</f>
        <v>0.14000000000000001</v>
      </c>
      <c r="L290" s="296">
        <f>IF(OR($B290="*",$B290&lt;400),"",IF(AND('201819 DATA'!AB290="*",$B290&gt;=400),"*",IF($B290&gt;=400,ROUND('201819 DATA'!AB290/$B290,2),"")))</f>
        <v>0.31</v>
      </c>
      <c r="M290" s="296">
        <f>IF(OR($B290="*",$B290&lt;400),"",IF(AND('201819 DATA'!AC290="*",$B290&gt;=400),"*",IF($B290&gt;=400,ROUND('201819 DATA'!AC290/$B290,2),"")))</f>
        <v>0.37</v>
      </c>
      <c r="N290" s="296">
        <f>IF(OR($B290="*",$B290&lt;400),"",IF(AND('201819 DATA'!AD290="*",$B290&gt;=400),"*",IF($B290&gt;=400,ROUND('201819 DATA'!AD290/$B290,2),"")))</f>
        <v>0.15</v>
      </c>
      <c r="O290" s="296" t="str">
        <f>IF(OR($B290="*",$B290&lt;400),"",IF(AND('201819 DATA'!AE290="*",$B290&gt;=400),"*",IF($B290&gt;=400,ROUND('201819 DATA'!AE290/$B290,2),"")))</f>
        <v>*</v>
      </c>
      <c r="P290" s="297"/>
      <c r="Q290" s="296">
        <f>IF(OR($B290="*",$B290&lt;400),"",IF(AND('201819 DATA'!FL290="*",$B290&gt;=400),"*",IF($B290&gt;=400,ROUND('201819 DATA'!FL290/$B290,2),"")))</f>
        <v>1</v>
      </c>
      <c r="R290" s="289">
        <f>IF(OR($C290="*",$C290&lt;400),"",IF(AND('201819 DATA'!F290="*",$C290&gt;=400),"*",IF($C290&gt;=400,ROUND('201819 DATA'!F290/$C290,2),"")))</f>
        <v>0</v>
      </c>
      <c r="S290" s="289">
        <f>IF(OR($C290="*",$C290&lt;400),"",IF(AND('201819 DATA'!G290="*",$C290&gt;=400),"*",IF($C290&gt;=400,ROUND('201819 DATA'!G290/$C290,2),"")))</f>
        <v>0</v>
      </c>
      <c r="T290" s="289">
        <f>IF(OR($C290="*",$C290&lt;400),"",IF(AND('201819 DATA'!H290="*",$C290&gt;=400),"*",IF($C290&gt;=400,ROUND('201819 DATA'!H290/$C290,2),"")))</f>
        <v>1</v>
      </c>
      <c r="U290" s="289">
        <f>IF(OR($C290="*",$C290&lt;400),"",IF(AND('201819 DATA'!FM290="*",$C290&gt;=400),"*",IF($C290&gt;=400,ROUND('201819 DATA'!FM290/$C290,2),"")))</f>
        <v>0</v>
      </c>
      <c r="V290" s="312" t="str">
        <f>IF(OR($D290="*",$D290&lt;400),"",IF(AND('201819 DATA'!M290="*",$D290&gt;=400),"*",IF($D290&gt;=400,ROUND('201819 DATA'!M290/$D290,2),"")))</f>
        <v/>
      </c>
      <c r="W290" s="312" t="str">
        <f>IF(OR($D290="*",$D290&lt;400),"",IF(AND('201819 DATA'!N290="*",$D290&gt;=400),"*",IF($D290&gt;=400,ROUND('201819 DATA'!N290/$D290,2),"")))</f>
        <v/>
      </c>
      <c r="X290" s="312" t="str">
        <f>IF(OR($D290="*",$D290&lt;400),"",IF(AND('201819 DATA'!O290="*",$D290&gt;=400),"*",IF($D290&gt;=400,ROUND('201819 DATA'!O290/$D290,2),"")))</f>
        <v/>
      </c>
      <c r="Y290" s="312" t="str">
        <f>IF(OR($D290="*",$D290&lt;400),"",IF(AND('201819 DATA'!P290="*",$D290&gt;=400),"*",IF($D290&gt;=400,ROUND('201819 DATA'!P290/$D290,2),"")))</f>
        <v/>
      </c>
      <c r="Z290" s="312" t="str">
        <f>IF(OR($D290="*",$D290&lt;400),"",IF(AND('201819 DATA'!Q290="*",$D290&gt;=400),"*",IF($D290&gt;=400,ROUND('201819 DATA'!Q290/$D290,2),"")))</f>
        <v/>
      </c>
      <c r="AA290" s="312" t="str">
        <f>IF(OR($D290="*",$D290&lt;400),"",IF(AND('201819 DATA'!R290="*",$D290&gt;=400),"*",IF($D290&gt;=400,ROUND('201819 DATA'!R290/$D290,2),"")))</f>
        <v/>
      </c>
      <c r="AB290" s="312" t="str">
        <f>IF(OR($D290="*",$D290&lt;400),"",IF(AND('201819 DATA'!S290="*",$D290&gt;=400),"*",IF($D290&gt;=400,ROUND('201819 DATA'!S290/$D290,2),"")))</f>
        <v/>
      </c>
      <c r="AC290" s="312" t="str">
        <f>IF(OR($D290="*",$D290&lt;400),"",IF(AND('201819 DATA'!T290="*",$D290&gt;=400),"*",IF($D290&gt;=400,ROUND('201819 DATA'!T290/$D290,2),"")))</f>
        <v/>
      </c>
      <c r="AD290" s="289" t="str">
        <f>IF(OR($C290="*",$C290&lt;400),"",IF(AND('201819 DATA'!BC290="*",$C290&gt;=400),"*",IF($C290&gt;=400,ROUND('201819 DATA'!BC290/$C290,2),"")))</f>
        <v>*</v>
      </c>
      <c r="AE290" s="289">
        <f>IF(OR($C290="*",$C290&lt;400),"",IF(AND('201819 DATA'!BD290="*",$C290&gt;=400),"*",IF($C290&gt;=400,ROUND('201819 DATA'!BD290/$C290,2),"")))</f>
        <v>0</v>
      </c>
      <c r="AF290" s="289">
        <f>IF(OR($C290="*",$C290&lt;400),"",IF(AND('201819 DATA'!BE290="*",$C290&gt;=400),"*",IF($C290&gt;=400,ROUND('201819 DATA'!BE290/$C290,2),"")))</f>
        <v>0</v>
      </c>
      <c r="AG290" s="289">
        <f>IF(OR($C290="*",$C290&lt;400),"",IF(AND('201819 DATA'!BF290="*",$C290&gt;=400),"*",IF($C290&gt;=400,ROUND('201819 DATA'!BF290/$C290,2),"")))</f>
        <v>0</v>
      </c>
      <c r="AH290" s="289">
        <f>IF(OR($C290="*",$C290&lt;400),"",IF(AND('201819 DATA'!BG290="*",$C290&gt;=400),"*",IF($C290&gt;=400,ROUND('201819 DATA'!BG290/$C290,2),"")))</f>
        <v>0</v>
      </c>
      <c r="AI290" s="289" t="str">
        <f>IF(OR($C290="*",$C290&lt;400),"",IF(AND('201819 DATA'!BH290="*",$C290&gt;=400),"*",IF($C290&gt;=400,ROUND('201819 DATA'!BH290/$C290,2),"")))</f>
        <v>*</v>
      </c>
      <c r="AJ290" s="289">
        <f>IF(OR($C290="*",$C290&lt;400),"",IF(AND('201819 DATA'!BI290="*",$C290&gt;=400),"*",IF($C290&gt;=400,ROUND('201819 DATA'!BI290/$C290,2),"")))</f>
        <v>0</v>
      </c>
      <c r="AK290" s="289">
        <f>IF(OR($C290="*",$C290&lt;400),"",IF(AND('201819 DATA'!BJ290="*",$C290&gt;=400),"*",IF($C290&gt;=400,ROUND('201819 DATA'!BJ290/$C290,2),"")))</f>
        <v>0</v>
      </c>
      <c r="AL290" s="289">
        <f>IF(OR($C290="*",$C290&lt;400),"",IF(AND('201819 DATA'!BK290="*",$C290&gt;=400),"*",IF($C290&gt;=400,ROUND('201819 DATA'!BK290/$C290,2),"")))</f>
        <v>0</v>
      </c>
      <c r="AM290" s="289">
        <f>IF(OR($C290="*",$C290&lt;400),"",IF(AND('201819 DATA'!BL290="*",$C290&gt;=400),"*",IF($C290&gt;=400,ROUND('201819 DATA'!BL290/$C290,2),"")))</f>
        <v>0</v>
      </c>
      <c r="AN290" s="289">
        <f>IF(OR($C290="*",$C290&lt;400),"",IF(AND('201819 DATA'!BM290="*",$C290&gt;=400),"*",IF($C290&gt;=400,ROUND('201819 DATA'!BM290/$C290,2),"")))</f>
        <v>0</v>
      </c>
      <c r="AO290" s="289">
        <f>IF(OR($C290="*",$C290&lt;400),"",IF(AND('201819 DATA'!BN290="*",$C290&gt;=400),"*",IF($C290&gt;=400,ROUND('201819 DATA'!BN290/$C290,2),"")))</f>
        <v>0</v>
      </c>
      <c r="AP290" s="289">
        <f>IF(OR($C290="*",$C290&lt;400),"",IF(AND('201819 DATA'!BO290="*",$C290&gt;=400),"*",IF($C290&gt;=400,ROUND('201819 DATA'!BO290/$C290,2),"")))</f>
        <v>0.95</v>
      </c>
      <c r="AQ290" s="289">
        <f>IF(OR($C290="*",$C290&lt;400),"",IF(AND('201819 DATA'!BP290="*",$C290&gt;=400),"*",IF($C290&gt;=400,ROUND('201819 DATA'!BP290/$C290,2),"")))</f>
        <v>0</v>
      </c>
      <c r="AR290" s="289">
        <f>IF(OR($C290="*",$C290&lt;400),"",IF(AND('201819 DATA'!BQ290="*",$C290&gt;=400),"*",IF($C290&gt;=400,ROUND('201819 DATA'!BQ290/$C290,2),"")))</f>
        <v>0</v>
      </c>
      <c r="AS290" s="289">
        <f>IF(OR($C290="*",$C290&lt;400),"",IF(AND('201819 DATA'!BR290="*",$C290&gt;=400),"*",IF($C290&gt;=400,ROUND('201819 DATA'!BR290/$C290,2),"")))</f>
        <v>0</v>
      </c>
      <c r="AT290" s="289" t="str">
        <f>IF(OR($C290="*",$C290&lt;400),"",IF(AND('201819 DATA'!BS290="*",$C290&gt;=400),"*",IF($C290&gt;=400,ROUND('201819 DATA'!BS290/$C290,2),"")))</f>
        <v>*</v>
      </c>
      <c r="AU290" s="289" t="str">
        <f>IF(OR($C290="*",$C290&lt;400),"",IF(AND('201819 DATA'!BT290="*",$C290&gt;=400),"*",IF($C290&gt;=400,ROUND('201819 DATA'!BT290/$C290,2),"")))</f>
        <v>*</v>
      </c>
      <c r="AV290" s="289">
        <f>IF(OR($C290="*",$C290&lt;400),"",IF(AND('201819 DATA'!BU290="*",$C290&gt;=400),"*",IF($C290&gt;=400,ROUND('201819 DATA'!BU290/$C290,2),"")))</f>
        <v>0.03</v>
      </c>
      <c r="AW290" s="289">
        <f>IF(OR($C290="*",$C290&lt;400),"",IF(AND('201819 DATA'!BV290="*",$C290&gt;=400),"*",IF($C290&gt;=400,ROUND('201819 DATA'!BV290/$C290,2),"")))</f>
        <v>0</v>
      </c>
      <c r="AX290" s="289" t="str">
        <f>IF(OR($C290="*",$C290&lt;400),"",IF(AND('201819 DATA'!BW290="*",$C290&gt;=400),"*",IF($C290&gt;=400,ROUND('201819 DATA'!BW290/$C290,2),"")))</f>
        <v>*</v>
      </c>
    </row>
    <row r="291" spans="1:50" x14ac:dyDescent="0.2">
      <c r="A291" s="13" t="s">
        <v>459</v>
      </c>
      <c r="B291" s="287">
        <f>'201819 DATA'!B291</f>
        <v>3540</v>
      </c>
      <c r="C291" s="288">
        <f>'201819 DATA'!C291</f>
        <v>2870</v>
      </c>
      <c r="D291" s="293">
        <f>'201819 DATA'!FN291</f>
        <v>0</v>
      </c>
      <c r="G291" s="295">
        <f t="shared" si="4"/>
        <v>0.81</v>
      </c>
      <c r="H291" s="289">
        <f>IF(OR($C291="*",$C291&lt;400),"",IF(AND('201819 DATA'!F291="*",$C291&gt;=400),"*",IF($C291&gt;=400,ROUND('201819 DATA'!F291/$C291,2),"")))</f>
        <v>0.5</v>
      </c>
      <c r="I291" s="296">
        <f>IF(OR($B291="*",$B291&lt;400),"",IF(AND('201819 DATA'!Y291="*",$B291&gt;=400),"*",IF($B291&gt;=400,ROUND('201819 DATA'!Y291/$B291,2),"")))</f>
        <v>0.01</v>
      </c>
      <c r="J291" s="296">
        <f>IF(OR($B291="*",$B291&lt;400),"",IF(AND('201819 DATA'!Z291="*",$B291&gt;=400),"*",IF($B291&gt;=400,ROUND('201819 DATA'!Z291/$B291,2),"")))</f>
        <v>0.16</v>
      </c>
      <c r="K291" s="296">
        <f>IF(OR($B291="*",$B291&lt;400),"",IF(AND('201819 DATA'!AA291="*",$B291&gt;=400),"*",IF($B291&gt;=400,ROUND('201819 DATA'!AA291/$B291,2),"")))</f>
        <v>0.14000000000000001</v>
      </c>
      <c r="L291" s="296">
        <f>IF(OR($B291="*",$B291&lt;400),"",IF(AND('201819 DATA'!AB291="*",$B291&gt;=400),"*",IF($B291&gt;=400,ROUND('201819 DATA'!AB291/$B291,2),"")))</f>
        <v>0.14000000000000001</v>
      </c>
      <c r="M291" s="296">
        <f>IF(OR($B291="*",$B291&lt;400),"",IF(AND('201819 DATA'!AC291="*",$B291&gt;=400),"*",IF($B291&gt;=400,ROUND('201819 DATA'!AC291/$B291,2),"")))</f>
        <v>0.14000000000000001</v>
      </c>
      <c r="N291" s="296">
        <f>IF(OR($B291="*",$B291&lt;400),"",IF(AND('201819 DATA'!AD291="*",$B291&gt;=400),"*",IF($B291&gt;=400,ROUND('201819 DATA'!AD291/$B291,2),"")))</f>
        <v>0.3</v>
      </c>
      <c r="O291" s="296">
        <f>IF(OR($B291="*",$B291&lt;400),"",IF(AND('201819 DATA'!AE291="*",$B291&gt;=400),"*",IF($B291&gt;=400,ROUND('201819 DATA'!AE291/$B291,2),"")))</f>
        <v>0.11</v>
      </c>
      <c r="P291" s="297"/>
      <c r="Q291" s="296">
        <f>IF(OR($B291="*",$B291&lt;400),"",IF(AND('201819 DATA'!FL291="*",$B291&gt;=400),"*",IF($B291&gt;=400,ROUND('201819 DATA'!FL291/$B291,2),"")))</f>
        <v>0</v>
      </c>
      <c r="R291" s="289">
        <f>IF(OR($C291="*",$C291&lt;400),"",IF(AND('201819 DATA'!F291="*",$C291&gt;=400),"*",IF($C291&gt;=400,ROUND('201819 DATA'!F291/$C291,2),"")))</f>
        <v>0.5</v>
      </c>
      <c r="S291" s="289">
        <f>IF(OR($C291="*",$C291&lt;400),"",IF(AND('201819 DATA'!G291="*",$C291&gt;=400),"*",IF($C291&gt;=400,ROUND('201819 DATA'!G291/$C291,2),"")))</f>
        <v>0.25</v>
      </c>
      <c r="T291" s="289">
        <f>IF(OR($C291="*",$C291&lt;400),"",IF(AND('201819 DATA'!H291="*",$C291&gt;=400),"*",IF($C291&gt;=400,ROUND('201819 DATA'!H291/$C291,2),"")))</f>
        <v>0.19</v>
      </c>
      <c r="U291" s="289">
        <f>IF(OR($C291="*",$C291&lt;400),"",IF(AND('201819 DATA'!FM291="*",$C291&gt;=400),"*",IF($C291&gt;=400,ROUND('201819 DATA'!FM291/$C291,2),"")))</f>
        <v>0.06</v>
      </c>
      <c r="V291" s="312" t="str">
        <f>IF(OR($D291="*",$D291&lt;400),"",IF(AND('201819 DATA'!M291="*",$D291&gt;=400),"*",IF($D291&gt;=400,ROUND('201819 DATA'!M291/$D291,2),"")))</f>
        <v/>
      </c>
      <c r="W291" s="312" t="str">
        <f>IF(OR($D291="*",$D291&lt;400),"",IF(AND('201819 DATA'!N291="*",$D291&gt;=400),"*",IF($D291&gt;=400,ROUND('201819 DATA'!N291/$D291,2),"")))</f>
        <v/>
      </c>
      <c r="X291" s="312" t="str">
        <f>IF(OR($D291="*",$D291&lt;400),"",IF(AND('201819 DATA'!O291="*",$D291&gt;=400),"*",IF($D291&gt;=400,ROUND('201819 DATA'!O291/$D291,2),"")))</f>
        <v/>
      </c>
      <c r="Y291" s="312" t="str">
        <f>IF(OR($D291="*",$D291&lt;400),"",IF(AND('201819 DATA'!P291="*",$D291&gt;=400),"*",IF($D291&gt;=400,ROUND('201819 DATA'!P291/$D291,2),"")))</f>
        <v/>
      </c>
      <c r="Z291" s="312" t="str">
        <f>IF(OR($D291="*",$D291&lt;400),"",IF(AND('201819 DATA'!Q291="*",$D291&gt;=400),"*",IF($D291&gt;=400,ROUND('201819 DATA'!Q291/$D291,2),"")))</f>
        <v/>
      </c>
      <c r="AA291" s="312" t="str">
        <f>IF(OR($D291="*",$D291&lt;400),"",IF(AND('201819 DATA'!R291="*",$D291&gt;=400),"*",IF($D291&gt;=400,ROUND('201819 DATA'!R291/$D291,2),"")))</f>
        <v/>
      </c>
      <c r="AB291" s="312" t="str">
        <f>IF(OR($D291="*",$D291&lt;400),"",IF(AND('201819 DATA'!S291="*",$D291&gt;=400),"*",IF($D291&gt;=400,ROUND('201819 DATA'!S291/$D291,2),"")))</f>
        <v/>
      </c>
      <c r="AC291" s="312" t="str">
        <f>IF(OR($D291="*",$D291&lt;400),"",IF(AND('201819 DATA'!T291="*",$D291&gt;=400),"*",IF($D291&gt;=400,ROUND('201819 DATA'!T291/$D291,2),"")))</f>
        <v/>
      </c>
      <c r="AD291" s="289">
        <f>IF(OR($C291="*",$C291&lt;400),"",IF(AND('201819 DATA'!BC291="*",$C291&gt;=400),"*",IF($C291&gt;=400,ROUND('201819 DATA'!BC291/$C291,2),"")))</f>
        <v>0.02</v>
      </c>
      <c r="AE291" s="289">
        <f>IF(OR($C291="*",$C291&lt;400),"",IF(AND('201819 DATA'!BD291="*",$C291&gt;=400),"*",IF($C291&gt;=400,ROUND('201819 DATA'!BD291/$C291,2),"")))</f>
        <v>0.01</v>
      </c>
      <c r="AF291" s="289">
        <f>IF(OR($C291="*",$C291&lt;400),"",IF(AND('201819 DATA'!BE291="*",$C291&gt;=400),"*",IF($C291&gt;=400,ROUND('201819 DATA'!BE291/$C291,2),"")))</f>
        <v>0</v>
      </c>
      <c r="AG291" s="289">
        <f>IF(OR($C291="*",$C291&lt;400),"",IF(AND('201819 DATA'!BF291="*",$C291&gt;=400),"*",IF($C291&gt;=400,ROUND('201819 DATA'!BF291/$C291,2),"")))</f>
        <v>0.01</v>
      </c>
      <c r="AH291" s="289">
        <f>IF(OR($C291="*",$C291&lt;400),"",IF(AND('201819 DATA'!BG291="*",$C291&gt;=400),"*",IF($C291&gt;=400,ROUND('201819 DATA'!BG291/$C291,2),"")))</f>
        <v>0.45</v>
      </c>
      <c r="AI291" s="289">
        <f>IF(OR($C291="*",$C291&lt;400),"",IF(AND('201819 DATA'!BH291="*",$C291&gt;=400),"*",IF($C291&gt;=400,ROUND('201819 DATA'!BH291/$C291,2),"")))</f>
        <v>0.03</v>
      </c>
      <c r="AJ291" s="289" t="str">
        <f>IF(OR($C291="*",$C291&lt;400),"",IF(AND('201819 DATA'!BI291="*",$C291&gt;=400),"*",IF($C291&gt;=400,ROUND('201819 DATA'!BI291/$C291,2),"")))</f>
        <v>*</v>
      </c>
      <c r="AK291" s="289">
        <f>IF(OR($C291="*",$C291&lt;400),"",IF(AND('201819 DATA'!BJ291="*",$C291&gt;=400),"*",IF($C291&gt;=400,ROUND('201819 DATA'!BJ291/$C291,2),"")))</f>
        <v>0</v>
      </c>
      <c r="AL291" s="289">
        <f>IF(OR($C291="*",$C291&lt;400),"",IF(AND('201819 DATA'!BK291="*",$C291&gt;=400),"*",IF($C291&gt;=400,ROUND('201819 DATA'!BK291/$C291,2),"")))</f>
        <v>0.04</v>
      </c>
      <c r="AM291" s="289">
        <f>IF(OR($C291="*",$C291&lt;400),"",IF(AND('201819 DATA'!BL291="*",$C291&gt;=400),"*",IF($C291&gt;=400,ROUND('201819 DATA'!BL291/$C291,2),"")))</f>
        <v>0.05</v>
      </c>
      <c r="AN291" s="289">
        <f>IF(OR($C291="*",$C291&lt;400),"",IF(AND('201819 DATA'!BM291="*",$C291&gt;=400),"*",IF($C291&gt;=400,ROUND('201819 DATA'!BM291/$C291,2),"")))</f>
        <v>0.01</v>
      </c>
      <c r="AO291" s="289">
        <f>IF(OR($C291="*",$C291&lt;400),"",IF(AND('201819 DATA'!BN291="*",$C291&gt;=400),"*",IF($C291&gt;=400,ROUND('201819 DATA'!BN291/$C291,2),"")))</f>
        <v>0.01</v>
      </c>
      <c r="AP291" s="289">
        <f>IF(OR($C291="*",$C291&lt;400),"",IF(AND('201819 DATA'!BO291="*",$C291&gt;=400),"*",IF($C291&gt;=400,ROUND('201819 DATA'!BO291/$C291,2),"")))</f>
        <v>0.02</v>
      </c>
      <c r="AQ291" s="289">
        <f>IF(OR($C291="*",$C291&lt;400),"",IF(AND('201819 DATA'!BP291="*",$C291&gt;=400),"*",IF($C291&gt;=400,ROUND('201819 DATA'!BP291/$C291,2),"")))</f>
        <v>0.03</v>
      </c>
      <c r="AR291" s="289">
        <f>IF(OR($C291="*",$C291&lt;400),"",IF(AND('201819 DATA'!BQ291="*",$C291&gt;=400),"*",IF($C291&gt;=400,ROUND('201819 DATA'!BQ291/$C291,2),"")))</f>
        <v>0</v>
      </c>
      <c r="AS291" s="289" t="str">
        <f>IF(OR($C291="*",$C291&lt;400),"",IF(AND('201819 DATA'!BR291="*",$C291&gt;=400),"*",IF($C291&gt;=400,ROUND('201819 DATA'!BR291/$C291,2),"")))</f>
        <v>*</v>
      </c>
      <c r="AT291" s="289" t="str">
        <f>IF(OR($C291="*",$C291&lt;400),"",IF(AND('201819 DATA'!BS291="*",$C291&gt;=400),"*",IF($C291&gt;=400,ROUND('201819 DATA'!BS291/$C291,2),"")))</f>
        <v>*</v>
      </c>
      <c r="AU291" s="289">
        <f>IF(OR($C291="*",$C291&lt;400),"",IF(AND('201819 DATA'!BT291="*",$C291&gt;=400),"*",IF($C291&gt;=400,ROUND('201819 DATA'!BT291/$C291,2),"")))</f>
        <v>0.22</v>
      </c>
      <c r="AV291" s="289">
        <f>IF(OR($C291="*",$C291&lt;400),"",IF(AND('201819 DATA'!BU291="*",$C291&gt;=400),"*",IF($C291&gt;=400,ROUND('201819 DATA'!BU291/$C291,2),"")))</f>
        <v>7.0000000000000007E-2</v>
      </c>
      <c r="AW291" s="289">
        <f>IF(OR($C291="*",$C291&lt;400),"",IF(AND('201819 DATA'!BV291="*",$C291&gt;=400),"*",IF($C291&gt;=400,ROUND('201819 DATA'!BV291/$C291,2),"")))</f>
        <v>0</v>
      </c>
      <c r="AX291" s="289">
        <f>IF(OR($C291="*",$C291&lt;400),"",IF(AND('201819 DATA'!BW291="*",$C291&gt;=400),"*",IF($C291&gt;=400,ROUND('201819 DATA'!BW291/$C291,2),"")))</f>
        <v>0.02</v>
      </c>
    </row>
    <row r="292" spans="1:50" x14ac:dyDescent="0.2">
      <c r="A292" s="13" t="s">
        <v>203</v>
      </c>
      <c r="B292" s="287">
        <f>'201819 DATA'!B292</f>
        <v>233835</v>
      </c>
      <c r="C292" s="288">
        <f>'201819 DATA'!C292</f>
        <v>203250</v>
      </c>
      <c r="D292" s="293">
        <f>'201819 DATA'!FN292</f>
        <v>80045</v>
      </c>
      <c r="G292" s="295">
        <f t="shared" si="4"/>
        <v>0.87</v>
      </c>
      <c r="H292" s="289">
        <f>IF(OR($C292="*",$C292&lt;400),"",IF(AND('201819 DATA'!F292="*",$C292&gt;=400),"*",IF($C292&gt;=400,ROUND('201819 DATA'!F292/$C292,2),"")))</f>
        <v>0.39</v>
      </c>
      <c r="I292" s="296">
        <f>IF(OR($B292="*",$B292&lt;400),"",IF(AND('201819 DATA'!Y292="*",$B292&gt;=400),"*",IF($B292&gt;=400,ROUND('201819 DATA'!Y292/$B292,2),"")))</f>
        <v>0.12</v>
      </c>
      <c r="J292" s="296">
        <f>IF(OR($B292="*",$B292&lt;400),"",IF(AND('201819 DATA'!Z292="*",$B292&gt;=400),"*",IF($B292&gt;=400,ROUND('201819 DATA'!Z292/$B292,2),"")))</f>
        <v>0.1</v>
      </c>
      <c r="K292" s="296">
        <f>IF(OR($B292="*",$B292&lt;400),"",IF(AND('201819 DATA'!AA292="*",$B292&gt;=400),"*",IF($B292&gt;=400,ROUND('201819 DATA'!AA292/$B292,2),"")))</f>
        <v>0.14000000000000001</v>
      </c>
      <c r="L292" s="296">
        <f>IF(OR($B292="*",$B292&lt;400),"",IF(AND('201819 DATA'!AB292="*",$B292&gt;=400),"*",IF($B292&gt;=400,ROUND('201819 DATA'!AB292/$B292,2),"")))</f>
        <v>0.18</v>
      </c>
      <c r="M292" s="296">
        <f>IF(OR($B292="*",$B292&lt;400),"",IF(AND('201819 DATA'!AC292="*",$B292&gt;=400),"*",IF($B292&gt;=400,ROUND('201819 DATA'!AC292/$B292,2),"")))</f>
        <v>0.22</v>
      </c>
      <c r="N292" s="296">
        <f>IF(OR($B292="*",$B292&lt;400),"",IF(AND('201819 DATA'!AD292="*",$B292&gt;=400),"*",IF($B292&gt;=400,ROUND('201819 DATA'!AD292/$B292,2),"")))</f>
        <v>0.2</v>
      </c>
      <c r="O292" s="296">
        <f>IF(OR($B292="*",$B292&lt;400),"",IF(AND('201819 DATA'!AE292="*",$B292&gt;=400),"*",IF($B292&gt;=400,ROUND('201819 DATA'!AE292/$B292,2),"")))</f>
        <v>0.03</v>
      </c>
      <c r="P292" s="297"/>
      <c r="Q292" s="296">
        <f>IF(OR($B292="*",$B292&lt;400),"",IF(AND('201819 DATA'!FL292="*",$B292&gt;=400),"*",IF($B292&gt;=400,ROUND('201819 DATA'!FL292/$B292,2),"")))</f>
        <v>0.66</v>
      </c>
      <c r="R292" s="289">
        <f>IF(OR($C292="*",$C292&lt;400),"",IF(AND('201819 DATA'!F292="*",$C292&gt;=400),"*",IF($C292&gt;=400,ROUND('201819 DATA'!F292/$C292,2),"")))</f>
        <v>0.39</v>
      </c>
      <c r="S292" s="289">
        <f>IF(OR($C292="*",$C292&lt;400),"",IF(AND('201819 DATA'!G292="*",$C292&gt;=400),"*",IF($C292&gt;=400,ROUND('201819 DATA'!G292/$C292,2),"")))</f>
        <v>0.1</v>
      </c>
      <c r="T292" s="289">
        <f>IF(OR($C292="*",$C292&lt;400),"",IF(AND('201819 DATA'!H292="*",$C292&gt;=400),"*",IF($C292&gt;=400,ROUND('201819 DATA'!H292/$C292,2),"")))</f>
        <v>0.42</v>
      </c>
      <c r="U292" s="289">
        <f>IF(OR($C292="*",$C292&lt;400),"",IF(AND('201819 DATA'!FM292="*",$C292&gt;=400),"*",IF($C292&gt;=400,ROUND('201819 DATA'!FM292/$C292,2),"")))</f>
        <v>0.1</v>
      </c>
      <c r="V292" s="312">
        <f>IF(OR($D292="*",$D292&lt;400),"",IF(AND('201819 DATA'!M292="*",$D292&gt;=400),"*",IF($D292&gt;=400,ROUND('201819 DATA'!M292/$D292,2),"")))</f>
        <v>0.52</v>
      </c>
      <c r="W292" s="312">
        <f>IF(OR($D292="*",$D292&lt;400),"",IF(AND('201819 DATA'!N292="*",$D292&gt;=400),"*",IF($D292&gt;=400,ROUND('201819 DATA'!N292/$D292,2),"")))</f>
        <v>0.2</v>
      </c>
      <c r="X292" s="312">
        <f>IF(OR($D292="*",$D292&lt;400),"",IF(AND('201819 DATA'!O292="*",$D292&gt;=400),"*",IF($D292&gt;=400,ROUND('201819 DATA'!O292/$D292,2),"")))</f>
        <v>0.1</v>
      </c>
      <c r="Y292" s="312">
        <f>IF(OR($D292="*",$D292&lt;400),"",IF(AND('201819 DATA'!P292="*",$D292&gt;=400),"*",IF($D292&gt;=400,ROUND('201819 DATA'!P292/$D292,2),"")))</f>
        <v>0.12</v>
      </c>
      <c r="Z292" s="312">
        <f>IF(OR($D292="*",$D292&lt;400),"",IF(AND('201819 DATA'!Q292="*",$D292&gt;=400),"*",IF($D292&gt;=400,ROUND('201819 DATA'!Q292/$D292,2),"")))</f>
        <v>0.03</v>
      </c>
      <c r="AA292" s="312">
        <f>IF(OR($D292="*",$D292&lt;400),"",IF(AND('201819 DATA'!R292="*",$D292&gt;=400),"*",IF($D292&gt;=400,ROUND('201819 DATA'!R292/$D292,2),"")))</f>
        <v>0.01</v>
      </c>
      <c r="AB292" s="312">
        <f>IF(OR($D292="*",$D292&lt;400),"",IF(AND('201819 DATA'!S292="*",$D292&gt;=400),"*",IF($D292&gt;=400,ROUND('201819 DATA'!S292/$D292,2),"")))</f>
        <v>0</v>
      </c>
      <c r="AC292" s="312">
        <f>IF(OR($D292="*",$D292&lt;400),"",IF(AND('201819 DATA'!T292="*",$D292&gt;=400),"*",IF($D292&gt;=400,ROUND('201819 DATA'!T292/$D292,2),"")))</f>
        <v>0</v>
      </c>
      <c r="AD292" s="289">
        <f>IF(OR($C292="*",$C292&lt;400),"",IF(AND('201819 DATA'!BC292="*",$C292&gt;=400),"*",IF($C292&gt;=400,ROUND('201819 DATA'!BC292/$C292,2),"")))</f>
        <v>0.03</v>
      </c>
      <c r="AE292" s="289">
        <f>IF(OR($C292="*",$C292&lt;400),"",IF(AND('201819 DATA'!BD292="*",$C292&gt;=400),"*",IF($C292&gt;=400,ROUND('201819 DATA'!BD292/$C292,2),"")))</f>
        <v>0.11</v>
      </c>
      <c r="AF292" s="289">
        <f>IF(OR($C292="*",$C292&lt;400),"",IF(AND('201819 DATA'!BE292="*",$C292&gt;=400),"*",IF($C292&gt;=400,ROUND('201819 DATA'!BE292/$C292,2),"")))</f>
        <v>0.03</v>
      </c>
      <c r="AG292" s="289">
        <f>IF(OR($C292="*",$C292&lt;400),"",IF(AND('201819 DATA'!BF292="*",$C292&gt;=400),"*",IF($C292&gt;=400,ROUND('201819 DATA'!BF292/$C292,2),"")))</f>
        <v>0.02</v>
      </c>
      <c r="AH292" s="289">
        <f>IF(OR($C292="*",$C292&lt;400),"",IF(AND('201819 DATA'!BG292="*",$C292&gt;=400),"*",IF($C292&gt;=400,ROUND('201819 DATA'!BG292/$C292,2),"")))</f>
        <v>0.01</v>
      </c>
      <c r="AI292" s="289">
        <f>IF(OR($C292="*",$C292&lt;400),"",IF(AND('201819 DATA'!BH292="*",$C292&gt;=400),"*",IF($C292&gt;=400,ROUND('201819 DATA'!BH292/$C292,2),"")))</f>
        <v>0.03</v>
      </c>
      <c r="AJ292" s="289">
        <f>IF(OR($C292="*",$C292&lt;400),"",IF(AND('201819 DATA'!BI292="*",$C292&gt;=400),"*",IF($C292&gt;=400,ROUND('201819 DATA'!BI292/$C292,2),"")))</f>
        <v>0.03</v>
      </c>
      <c r="AK292" s="289">
        <f>IF(OR($C292="*",$C292&lt;400),"",IF(AND('201819 DATA'!BJ292="*",$C292&gt;=400),"*",IF($C292&gt;=400,ROUND('201819 DATA'!BJ292/$C292,2),"")))</f>
        <v>0.01</v>
      </c>
      <c r="AL292" s="289">
        <f>IF(OR($C292="*",$C292&lt;400),"",IF(AND('201819 DATA'!BK292="*",$C292&gt;=400),"*",IF($C292&gt;=400,ROUND('201819 DATA'!BK292/$C292,2),"")))</f>
        <v>7.0000000000000007E-2</v>
      </c>
      <c r="AM292" s="289">
        <f>IF(OR($C292="*",$C292&lt;400),"",IF(AND('201819 DATA'!BL292="*",$C292&gt;=400),"*",IF($C292&gt;=400,ROUND('201819 DATA'!BL292/$C292,2),"")))</f>
        <v>7.0000000000000007E-2</v>
      </c>
      <c r="AN292" s="289">
        <f>IF(OR($C292="*",$C292&lt;400),"",IF(AND('201819 DATA'!BM292="*",$C292&gt;=400),"*",IF($C292&gt;=400,ROUND('201819 DATA'!BM292/$C292,2),"")))</f>
        <v>0.14000000000000001</v>
      </c>
      <c r="AO292" s="289">
        <f>IF(OR($C292="*",$C292&lt;400),"",IF(AND('201819 DATA'!BN292="*",$C292&gt;=400),"*",IF($C292&gt;=400,ROUND('201819 DATA'!BN292/$C292,2),"")))</f>
        <v>0.02</v>
      </c>
      <c r="AP292" s="289">
        <f>IF(OR($C292="*",$C292&lt;400),"",IF(AND('201819 DATA'!BO292="*",$C292&gt;=400),"*",IF($C292&gt;=400,ROUND('201819 DATA'!BO292/$C292,2),"")))</f>
        <v>0.05</v>
      </c>
      <c r="AQ292" s="289">
        <f>IF(OR($C292="*",$C292&lt;400),"",IF(AND('201819 DATA'!BP292="*",$C292&gt;=400),"*",IF($C292&gt;=400,ROUND('201819 DATA'!BP292/$C292,2),"")))</f>
        <v>7.0000000000000007E-2</v>
      </c>
      <c r="AR292" s="289">
        <f>IF(OR($C292="*",$C292&lt;400),"",IF(AND('201819 DATA'!BQ292="*",$C292&gt;=400),"*",IF($C292&gt;=400,ROUND('201819 DATA'!BQ292/$C292,2),"")))</f>
        <v>0.06</v>
      </c>
      <c r="AS292" s="289">
        <f>IF(OR($C292="*",$C292&lt;400),"",IF(AND('201819 DATA'!BR292="*",$C292&gt;=400),"*",IF($C292&gt;=400,ROUND('201819 DATA'!BR292/$C292,2),"")))</f>
        <v>0.02</v>
      </c>
      <c r="AT292" s="289">
        <f>IF(OR($C292="*",$C292&lt;400),"",IF(AND('201819 DATA'!BS292="*",$C292&gt;=400),"*",IF($C292&gt;=400,ROUND('201819 DATA'!BS292/$C292,2),"")))</f>
        <v>0.01</v>
      </c>
      <c r="AU292" s="289">
        <f>IF(OR($C292="*",$C292&lt;400),"",IF(AND('201819 DATA'!BT292="*",$C292&gt;=400),"*",IF($C292&gt;=400,ROUND('201819 DATA'!BT292/$C292,2),"")))</f>
        <v>0.1</v>
      </c>
      <c r="AV292" s="289">
        <f>IF(OR($C292="*",$C292&lt;400),"",IF(AND('201819 DATA'!BU292="*",$C292&gt;=400),"*",IF($C292&gt;=400,ROUND('201819 DATA'!BU292/$C292,2),"")))</f>
        <v>7.0000000000000007E-2</v>
      </c>
      <c r="AW292" s="289">
        <f>IF(OR($C292="*",$C292&lt;400),"",IF(AND('201819 DATA'!BV292="*",$C292&gt;=400),"*",IF($C292&gt;=400,ROUND('201819 DATA'!BV292/$C292,2),"")))</f>
        <v>0</v>
      </c>
      <c r="AX292" s="289">
        <f>IF(OR($C292="*",$C292&lt;400),"",IF(AND('201819 DATA'!BW292="*",$C292&gt;=400),"*",IF($C292&gt;=400,ROUND('201819 DATA'!BW292/$C292,2),"")))</f>
        <v>7.0000000000000007E-2</v>
      </c>
    </row>
    <row r="293" spans="1:50" x14ac:dyDescent="0.2">
      <c r="A293" s="13" t="s">
        <v>179</v>
      </c>
      <c r="B293" s="287">
        <f>'201819 DATA'!B293</f>
        <v>2885</v>
      </c>
      <c r="C293" s="288">
        <f>'201819 DATA'!C293</f>
        <v>2365</v>
      </c>
      <c r="D293" s="293">
        <f>'201819 DATA'!FN293</f>
        <v>10</v>
      </c>
      <c r="G293" s="295">
        <f t="shared" si="4"/>
        <v>0.82</v>
      </c>
      <c r="H293" s="289">
        <f>IF(OR($C293="*",$C293&lt;400),"",IF(AND('201819 DATA'!F293="*",$C293&gt;=400),"*",IF($C293&gt;=400,ROUND('201819 DATA'!F293/$C293,2),"")))</f>
        <v>0.53</v>
      </c>
      <c r="I293" s="296">
        <f>IF(OR($B293="*",$B293&lt;400),"",IF(AND('201819 DATA'!Y293="*",$B293&gt;=400),"*",IF($B293&gt;=400,ROUND('201819 DATA'!Y293/$B293,2),"")))</f>
        <v>0.01</v>
      </c>
      <c r="J293" s="296">
        <f>IF(OR($B293="*",$B293&lt;400),"",IF(AND('201819 DATA'!Z293="*",$B293&gt;=400),"*",IF($B293&gt;=400,ROUND('201819 DATA'!Z293/$B293,2),"")))</f>
        <v>0.26</v>
      </c>
      <c r="K293" s="296">
        <f>IF(OR($B293="*",$B293&lt;400),"",IF(AND('201819 DATA'!AA293="*",$B293&gt;=400),"*",IF($B293&gt;=400,ROUND('201819 DATA'!AA293/$B293,2),"")))</f>
        <v>0.3</v>
      </c>
      <c r="L293" s="296">
        <f>IF(OR($B293="*",$B293&lt;400),"",IF(AND('201819 DATA'!AB293="*",$B293&gt;=400),"*",IF($B293&gt;=400,ROUND('201819 DATA'!AB293/$B293,2),"")))</f>
        <v>0.24</v>
      </c>
      <c r="M293" s="296">
        <f>IF(OR($B293="*",$B293&lt;400),"",IF(AND('201819 DATA'!AC293="*",$B293&gt;=400),"*",IF($B293&gt;=400,ROUND('201819 DATA'!AC293/$B293,2),"")))</f>
        <v>0.11</v>
      </c>
      <c r="N293" s="296">
        <f>IF(OR($B293="*",$B293&lt;400),"",IF(AND('201819 DATA'!AD293="*",$B293&gt;=400),"*",IF($B293&gt;=400,ROUND('201819 DATA'!AD293/$B293,2),"")))</f>
        <v>7.0000000000000007E-2</v>
      </c>
      <c r="O293" s="296">
        <f>IF(OR($B293="*",$B293&lt;400),"",IF(AND('201819 DATA'!AE293="*",$B293&gt;=400),"*",IF($B293&gt;=400,ROUND('201819 DATA'!AE293/$B293,2),"")))</f>
        <v>0.01</v>
      </c>
      <c r="P293" s="297"/>
      <c r="Q293" s="296">
        <f>IF(OR($B293="*",$B293&lt;400),"",IF(AND('201819 DATA'!FL293="*",$B293&gt;=400),"*",IF($B293&gt;=400,ROUND('201819 DATA'!FL293/$B293,2),"")))</f>
        <v>0</v>
      </c>
      <c r="R293" s="289">
        <f>IF(OR($C293="*",$C293&lt;400),"",IF(AND('201819 DATA'!F293="*",$C293&gt;=400),"*",IF($C293&gt;=400,ROUND('201819 DATA'!F293/$C293,2),"")))</f>
        <v>0.53</v>
      </c>
      <c r="S293" s="289">
        <f>IF(OR($C293="*",$C293&lt;400),"",IF(AND('201819 DATA'!G293="*",$C293&gt;=400),"*",IF($C293&gt;=400,ROUND('201819 DATA'!G293/$C293,2),"")))</f>
        <v>0.26</v>
      </c>
      <c r="T293" s="289">
        <f>IF(OR($C293="*",$C293&lt;400),"",IF(AND('201819 DATA'!H293="*",$C293&gt;=400),"*",IF($C293&gt;=400,ROUND('201819 DATA'!H293/$C293,2),"")))</f>
        <v>0.1</v>
      </c>
      <c r="U293" s="289">
        <f>IF(OR($C293="*",$C293&lt;400),"",IF(AND('201819 DATA'!FM293="*",$C293&gt;=400),"*",IF($C293&gt;=400,ROUND('201819 DATA'!FM293/$C293,2),"")))</f>
        <v>0.11</v>
      </c>
      <c r="V293" s="312" t="str">
        <f>IF(OR($D293="*",$D293&lt;400),"",IF(AND('201819 DATA'!M293="*",$D293&gt;=400),"*",IF($D293&gt;=400,ROUND('201819 DATA'!M293/$D293,2),"")))</f>
        <v/>
      </c>
      <c r="W293" s="312" t="str">
        <f>IF(OR($D293="*",$D293&lt;400),"",IF(AND('201819 DATA'!N293="*",$D293&gt;=400),"*",IF($D293&gt;=400,ROUND('201819 DATA'!N293/$D293,2),"")))</f>
        <v/>
      </c>
      <c r="X293" s="312" t="str">
        <f>IF(OR($D293="*",$D293&lt;400),"",IF(AND('201819 DATA'!O293="*",$D293&gt;=400),"*",IF($D293&gt;=400,ROUND('201819 DATA'!O293/$D293,2),"")))</f>
        <v/>
      </c>
      <c r="Y293" s="312" t="str">
        <f>IF(OR($D293="*",$D293&lt;400),"",IF(AND('201819 DATA'!P293="*",$D293&gt;=400),"*",IF($D293&gt;=400,ROUND('201819 DATA'!P293/$D293,2),"")))</f>
        <v/>
      </c>
      <c r="Z293" s="312" t="str">
        <f>IF(OR($D293="*",$D293&lt;400),"",IF(AND('201819 DATA'!Q293="*",$D293&gt;=400),"*",IF($D293&gt;=400,ROUND('201819 DATA'!Q293/$D293,2),"")))</f>
        <v/>
      </c>
      <c r="AA293" s="312" t="str">
        <f>IF(OR($D293="*",$D293&lt;400),"",IF(AND('201819 DATA'!R293="*",$D293&gt;=400),"*",IF($D293&gt;=400,ROUND('201819 DATA'!R293/$D293,2),"")))</f>
        <v/>
      </c>
      <c r="AB293" s="312" t="str">
        <f>IF(OR($D293="*",$D293&lt;400),"",IF(AND('201819 DATA'!S293="*",$D293&gt;=400),"*",IF($D293&gt;=400,ROUND('201819 DATA'!S293/$D293,2),"")))</f>
        <v/>
      </c>
      <c r="AC293" s="312" t="str">
        <f>IF(OR($D293="*",$D293&lt;400),"",IF(AND('201819 DATA'!T293="*",$D293&gt;=400),"*",IF($D293&gt;=400,ROUND('201819 DATA'!T293/$D293,2),"")))</f>
        <v/>
      </c>
      <c r="AD293" s="289">
        <f>IF(OR($C293="*",$C293&lt;400),"",IF(AND('201819 DATA'!BC293="*",$C293&gt;=400),"*",IF($C293&gt;=400,ROUND('201819 DATA'!BC293/$C293,2),"")))</f>
        <v>0</v>
      </c>
      <c r="AE293" s="289">
        <f>IF(OR($C293="*",$C293&lt;400),"",IF(AND('201819 DATA'!BD293="*",$C293&gt;=400),"*",IF($C293&gt;=400,ROUND('201819 DATA'!BD293/$C293,2),"")))</f>
        <v>0</v>
      </c>
      <c r="AF293" s="289">
        <f>IF(OR($C293="*",$C293&lt;400),"",IF(AND('201819 DATA'!BE293="*",$C293&gt;=400),"*",IF($C293&gt;=400,ROUND('201819 DATA'!BE293/$C293,2),"")))</f>
        <v>0</v>
      </c>
      <c r="AG293" s="289">
        <f>IF(OR($C293="*",$C293&lt;400),"",IF(AND('201819 DATA'!BF293="*",$C293&gt;=400),"*",IF($C293&gt;=400,ROUND('201819 DATA'!BF293/$C293,2),"")))</f>
        <v>0</v>
      </c>
      <c r="AH293" s="289">
        <f>IF(OR($C293="*",$C293&lt;400),"",IF(AND('201819 DATA'!BG293="*",$C293&gt;=400),"*",IF($C293&gt;=400,ROUND('201819 DATA'!BG293/$C293,2),"")))</f>
        <v>0.46</v>
      </c>
      <c r="AI293" s="289">
        <f>IF(OR($C293="*",$C293&lt;400),"",IF(AND('201819 DATA'!BH293="*",$C293&gt;=400),"*",IF($C293&gt;=400,ROUND('201819 DATA'!BH293/$C293,2),"")))</f>
        <v>0.01</v>
      </c>
      <c r="AJ293" s="289">
        <f>IF(OR($C293="*",$C293&lt;400),"",IF(AND('201819 DATA'!BI293="*",$C293&gt;=400),"*",IF($C293&gt;=400,ROUND('201819 DATA'!BI293/$C293,2),"")))</f>
        <v>0</v>
      </c>
      <c r="AK293" s="289">
        <f>IF(OR($C293="*",$C293&lt;400),"",IF(AND('201819 DATA'!BJ293="*",$C293&gt;=400),"*",IF($C293&gt;=400,ROUND('201819 DATA'!BJ293/$C293,2),"")))</f>
        <v>0</v>
      </c>
      <c r="AL293" s="289">
        <f>IF(OR($C293="*",$C293&lt;400),"",IF(AND('201819 DATA'!BK293="*",$C293&gt;=400),"*",IF($C293&gt;=400,ROUND('201819 DATA'!BK293/$C293,2),"")))</f>
        <v>0</v>
      </c>
      <c r="AM293" s="289">
        <f>IF(OR($C293="*",$C293&lt;400),"",IF(AND('201819 DATA'!BL293="*",$C293&gt;=400),"*",IF($C293&gt;=400,ROUND('201819 DATA'!BL293/$C293,2),"")))</f>
        <v>0</v>
      </c>
      <c r="AN293" s="289">
        <f>IF(OR($C293="*",$C293&lt;400),"",IF(AND('201819 DATA'!BM293="*",$C293&gt;=400),"*",IF($C293&gt;=400,ROUND('201819 DATA'!BM293/$C293,2),"")))</f>
        <v>0</v>
      </c>
      <c r="AO293" s="289">
        <f>IF(OR($C293="*",$C293&lt;400),"",IF(AND('201819 DATA'!BN293="*",$C293&gt;=400),"*",IF($C293&gt;=400,ROUND('201819 DATA'!BN293/$C293,2),"")))</f>
        <v>0</v>
      </c>
      <c r="AP293" s="289">
        <f>IF(OR($C293="*",$C293&lt;400),"",IF(AND('201819 DATA'!BO293="*",$C293&gt;=400),"*",IF($C293&gt;=400,ROUND('201819 DATA'!BO293/$C293,2),"")))</f>
        <v>0</v>
      </c>
      <c r="AQ293" s="289">
        <f>IF(OR($C293="*",$C293&lt;400),"",IF(AND('201819 DATA'!BP293="*",$C293&gt;=400),"*",IF($C293&gt;=400,ROUND('201819 DATA'!BP293/$C293,2),"")))</f>
        <v>0</v>
      </c>
      <c r="AR293" s="289">
        <f>IF(OR($C293="*",$C293&lt;400),"",IF(AND('201819 DATA'!BQ293="*",$C293&gt;=400),"*",IF($C293&gt;=400,ROUND('201819 DATA'!BQ293/$C293,2),"")))</f>
        <v>0</v>
      </c>
      <c r="AS293" s="289">
        <f>IF(OR($C293="*",$C293&lt;400),"",IF(AND('201819 DATA'!BR293="*",$C293&gt;=400),"*",IF($C293&gt;=400,ROUND('201819 DATA'!BR293/$C293,2),"")))</f>
        <v>0</v>
      </c>
      <c r="AT293" s="289">
        <f>IF(OR($C293="*",$C293&lt;400),"",IF(AND('201819 DATA'!BS293="*",$C293&gt;=400),"*",IF($C293&gt;=400,ROUND('201819 DATA'!BS293/$C293,2),"")))</f>
        <v>0</v>
      </c>
      <c r="AU293" s="289">
        <f>IF(OR($C293="*",$C293&lt;400),"",IF(AND('201819 DATA'!BT293="*",$C293&gt;=400),"*",IF($C293&gt;=400,ROUND('201819 DATA'!BT293/$C293,2),"")))</f>
        <v>0.53</v>
      </c>
      <c r="AV293" s="289">
        <f>IF(OR($C293="*",$C293&lt;400),"",IF(AND('201819 DATA'!BU293="*",$C293&gt;=400),"*",IF($C293&gt;=400,ROUND('201819 DATA'!BU293/$C293,2),"")))</f>
        <v>0</v>
      </c>
      <c r="AW293" s="289">
        <f>IF(OR($C293="*",$C293&lt;400),"",IF(AND('201819 DATA'!BV293="*",$C293&gt;=400),"*",IF($C293&gt;=400,ROUND('201819 DATA'!BV293/$C293,2),"")))</f>
        <v>0</v>
      </c>
      <c r="AX293" s="289">
        <f>IF(OR($C293="*",$C293&lt;400),"",IF(AND('201819 DATA'!BW293="*",$C293&gt;=400),"*",IF($C293&gt;=400,ROUND('201819 DATA'!BW293/$C293,2),"")))</f>
        <v>0.01</v>
      </c>
    </row>
    <row r="294" spans="1:50" x14ac:dyDescent="0.2">
      <c r="A294" s="13" t="s">
        <v>580</v>
      </c>
      <c r="B294" s="287">
        <f>'201819 DATA'!B294</f>
        <v>1505</v>
      </c>
      <c r="C294" s="288">
        <f>'201819 DATA'!C294</f>
        <v>1505</v>
      </c>
      <c r="D294" s="293">
        <f>'201819 DATA'!FN294</f>
        <v>0</v>
      </c>
      <c r="G294" s="295">
        <f t="shared" si="4"/>
        <v>1</v>
      </c>
      <c r="H294" s="289">
        <f>IF(OR($C294="*",$C294&lt;400),"",IF(AND('201819 DATA'!F294="*",$C294&gt;=400),"*",IF($C294&gt;=400,ROUND('201819 DATA'!F294/$C294,2),"")))</f>
        <v>0</v>
      </c>
      <c r="I294" s="296">
        <f>IF(OR($B294="*",$B294&lt;400),"",IF(AND('201819 DATA'!Y294="*",$B294&gt;=400),"*",IF($B294&gt;=400,ROUND('201819 DATA'!Y294/$B294,2),"")))</f>
        <v>0</v>
      </c>
      <c r="J294" s="296">
        <f>IF(OR($B294="*",$B294&lt;400),"",IF(AND('201819 DATA'!Z294="*",$B294&gt;=400),"*",IF($B294&gt;=400,ROUND('201819 DATA'!Z294/$B294,2),"")))</f>
        <v>0.03</v>
      </c>
      <c r="K294" s="296">
        <f>IF(OR($B294="*",$B294&lt;400),"",IF(AND('201819 DATA'!AA294="*",$B294&gt;=400),"*",IF($B294&gt;=400,ROUND('201819 DATA'!AA294/$B294,2),"")))</f>
        <v>0.17</v>
      </c>
      <c r="L294" s="296">
        <f>IF(OR($B294="*",$B294&lt;400),"",IF(AND('201819 DATA'!AB294="*",$B294&gt;=400),"*",IF($B294&gt;=400,ROUND('201819 DATA'!AB294/$B294,2),"")))</f>
        <v>0.31</v>
      </c>
      <c r="M294" s="296">
        <f>IF(OR($B294="*",$B294&lt;400),"",IF(AND('201819 DATA'!AC294="*",$B294&gt;=400),"*",IF($B294&gt;=400,ROUND('201819 DATA'!AC294/$B294,2),"")))</f>
        <v>0.32</v>
      </c>
      <c r="N294" s="296">
        <f>IF(OR($B294="*",$B294&lt;400),"",IF(AND('201819 DATA'!AD294="*",$B294&gt;=400),"*",IF($B294&gt;=400,ROUND('201819 DATA'!AD294/$B294,2),"")))</f>
        <v>0.17</v>
      </c>
      <c r="O294" s="296">
        <f>IF(OR($B294="*",$B294&lt;400),"",IF(AND('201819 DATA'!AE294="*",$B294&gt;=400),"*",IF($B294&gt;=400,ROUND('201819 DATA'!AE294/$B294,2),"")))</f>
        <v>0.01</v>
      </c>
      <c r="P294" s="297"/>
      <c r="Q294" s="296">
        <f>IF(OR($B294="*",$B294&lt;400),"",IF(AND('201819 DATA'!FL294="*",$B294&gt;=400),"*",IF($B294&gt;=400,ROUND('201819 DATA'!FL294/$B294,2),"")))</f>
        <v>1</v>
      </c>
      <c r="R294" s="289">
        <f>IF(OR($C294="*",$C294&lt;400),"",IF(AND('201819 DATA'!F294="*",$C294&gt;=400),"*",IF($C294&gt;=400,ROUND('201819 DATA'!F294/$C294,2),"")))</f>
        <v>0</v>
      </c>
      <c r="S294" s="289">
        <f>IF(OR($C294="*",$C294&lt;400),"",IF(AND('201819 DATA'!G294="*",$C294&gt;=400),"*",IF($C294&gt;=400,ROUND('201819 DATA'!G294/$C294,2),"")))</f>
        <v>0</v>
      </c>
      <c r="T294" s="289">
        <f>IF(OR($C294="*",$C294&lt;400),"",IF(AND('201819 DATA'!H294="*",$C294&gt;=400),"*",IF($C294&gt;=400,ROUND('201819 DATA'!H294/$C294,2),"")))</f>
        <v>1</v>
      </c>
      <c r="U294" s="289">
        <f>IF(OR($C294="*",$C294&lt;400),"",IF(AND('201819 DATA'!FM294="*",$C294&gt;=400),"*",IF($C294&gt;=400,ROUND('201819 DATA'!FM294/$C294,2),"")))</f>
        <v>0</v>
      </c>
      <c r="V294" s="312" t="str">
        <f>IF(OR($D294="*",$D294&lt;400),"",IF(AND('201819 DATA'!M294="*",$D294&gt;=400),"*",IF($D294&gt;=400,ROUND('201819 DATA'!M294/$D294,2),"")))</f>
        <v/>
      </c>
      <c r="W294" s="312" t="str">
        <f>IF(OR($D294="*",$D294&lt;400),"",IF(AND('201819 DATA'!N294="*",$D294&gt;=400),"*",IF($D294&gt;=400,ROUND('201819 DATA'!N294/$D294,2),"")))</f>
        <v/>
      </c>
      <c r="X294" s="312" t="str">
        <f>IF(OR($D294="*",$D294&lt;400),"",IF(AND('201819 DATA'!O294="*",$D294&gt;=400),"*",IF($D294&gt;=400,ROUND('201819 DATA'!O294/$D294,2),"")))</f>
        <v/>
      </c>
      <c r="Y294" s="312" t="str">
        <f>IF(OR($D294="*",$D294&lt;400),"",IF(AND('201819 DATA'!P294="*",$D294&gt;=400),"*",IF($D294&gt;=400,ROUND('201819 DATA'!P294/$D294,2),"")))</f>
        <v/>
      </c>
      <c r="Z294" s="312" t="str">
        <f>IF(OR($D294="*",$D294&lt;400),"",IF(AND('201819 DATA'!Q294="*",$D294&gt;=400),"*",IF($D294&gt;=400,ROUND('201819 DATA'!Q294/$D294,2),"")))</f>
        <v/>
      </c>
      <c r="AA294" s="312" t="str">
        <f>IF(OR($D294="*",$D294&lt;400),"",IF(AND('201819 DATA'!R294="*",$D294&gt;=400),"*",IF($D294&gt;=400,ROUND('201819 DATA'!R294/$D294,2),"")))</f>
        <v/>
      </c>
      <c r="AB294" s="312" t="str">
        <f>IF(OR($D294="*",$D294&lt;400),"",IF(AND('201819 DATA'!S294="*",$D294&gt;=400),"*",IF($D294&gt;=400,ROUND('201819 DATA'!S294/$D294,2),"")))</f>
        <v/>
      </c>
      <c r="AC294" s="312" t="str">
        <f>IF(OR($D294="*",$D294&lt;400),"",IF(AND('201819 DATA'!T294="*",$D294&gt;=400),"*",IF($D294&gt;=400,ROUND('201819 DATA'!T294/$D294,2),"")))</f>
        <v/>
      </c>
      <c r="AD294" s="289">
        <f>IF(OR($C294="*",$C294&lt;400),"",IF(AND('201819 DATA'!BC294="*",$C294&gt;=400),"*",IF($C294&gt;=400,ROUND('201819 DATA'!BC294/$C294,2),"")))</f>
        <v>0</v>
      </c>
      <c r="AE294" s="289">
        <f>IF(OR($C294="*",$C294&lt;400),"",IF(AND('201819 DATA'!BD294="*",$C294&gt;=400),"*",IF($C294&gt;=400,ROUND('201819 DATA'!BD294/$C294,2),"")))</f>
        <v>0</v>
      </c>
      <c r="AF294" s="289">
        <f>IF(OR($C294="*",$C294&lt;400),"",IF(AND('201819 DATA'!BE294="*",$C294&gt;=400),"*",IF($C294&gt;=400,ROUND('201819 DATA'!BE294/$C294,2),"")))</f>
        <v>0</v>
      </c>
      <c r="AG294" s="289">
        <f>IF(OR($C294="*",$C294&lt;400),"",IF(AND('201819 DATA'!BF294="*",$C294&gt;=400),"*",IF($C294&gt;=400,ROUND('201819 DATA'!BF294/$C294,2),"")))</f>
        <v>0</v>
      </c>
      <c r="AH294" s="289">
        <f>IF(OR($C294="*",$C294&lt;400),"",IF(AND('201819 DATA'!BG294="*",$C294&gt;=400),"*",IF($C294&gt;=400,ROUND('201819 DATA'!BG294/$C294,2),"")))</f>
        <v>0</v>
      </c>
      <c r="AI294" s="289" t="str">
        <f>IF(OR($C294="*",$C294&lt;400),"",IF(AND('201819 DATA'!BH294="*",$C294&gt;=400),"*",IF($C294&gt;=400,ROUND('201819 DATA'!BH294/$C294,2),"")))</f>
        <v>*</v>
      </c>
      <c r="AJ294" s="289">
        <f>IF(OR($C294="*",$C294&lt;400),"",IF(AND('201819 DATA'!BI294="*",$C294&gt;=400),"*",IF($C294&gt;=400,ROUND('201819 DATA'!BI294/$C294,2),"")))</f>
        <v>0</v>
      </c>
      <c r="AK294" s="289">
        <f>IF(OR($C294="*",$C294&lt;400),"",IF(AND('201819 DATA'!BJ294="*",$C294&gt;=400),"*",IF($C294&gt;=400,ROUND('201819 DATA'!BJ294/$C294,2),"")))</f>
        <v>0</v>
      </c>
      <c r="AL294" s="289">
        <f>IF(OR($C294="*",$C294&lt;400),"",IF(AND('201819 DATA'!BK294="*",$C294&gt;=400),"*",IF($C294&gt;=400,ROUND('201819 DATA'!BK294/$C294,2),"")))</f>
        <v>0</v>
      </c>
      <c r="AM294" s="289">
        <f>IF(OR($C294="*",$C294&lt;400),"",IF(AND('201819 DATA'!BL294="*",$C294&gt;=400),"*",IF($C294&gt;=400,ROUND('201819 DATA'!BL294/$C294,2),"")))</f>
        <v>0</v>
      </c>
      <c r="AN294" s="289">
        <f>IF(OR($C294="*",$C294&lt;400),"",IF(AND('201819 DATA'!BM294="*",$C294&gt;=400),"*",IF($C294&gt;=400,ROUND('201819 DATA'!BM294/$C294,2),"")))</f>
        <v>0</v>
      </c>
      <c r="AO294" s="289">
        <f>IF(OR($C294="*",$C294&lt;400),"",IF(AND('201819 DATA'!BN294="*",$C294&gt;=400),"*",IF($C294&gt;=400,ROUND('201819 DATA'!BN294/$C294,2),"")))</f>
        <v>0</v>
      </c>
      <c r="AP294" s="289">
        <f>IF(OR($C294="*",$C294&lt;400),"",IF(AND('201819 DATA'!BO294="*",$C294&gt;=400),"*",IF($C294&gt;=400,ROUND('201819 DATA'!BO294/$C294,2),"")))</f>
        <v>0.92</v>
      </c>
      <c r="AQ294" s="289">
        <f>IF(OR($C294="*",$C294&lt;400),"",IF(AND('201819 DATA'!BP294="*",$C294&gt;=400),"*",IF($C294&gt;=400,ROUND('201819 DATA'!BP294/$C294,2),"")))</f>
        <v>0</v>
      </c>
      <c r="AR294" s="289">
        <f>IF(OR($C294="*",$C294&lt;400),"",IF(AND('201819 DATA'!BQ294="*",$C294&gt;=400),"*",IF($C294&gt;=400,ROUND('201819 DATA'!BQ294/$C294,2),"")))</f>
        <v>0</v>
      </c>
      <c r="AS294" s="289">
        <f>IF(OR($C294="*",$C294&lt;400),"",IF(AND('201819 DATA'!BR294="*",$C294&gt;=400),"*",IF($C294&gt;=400,ROUND('201819 DATA'!BR294/$C294,2),"")))</f>
        <v>0</v>
      </c>
      <c r="AT294" s="289">
        <f>IF(OR($C294="*",$C294&lt;400),"",IF(AND('201819 DATA'!BS294="*",$C294&gt;=400),"*",IF($C294&gt;=400,ROUND('201819 DATA'!BS294/$C294,2),"")))</f>
        <v>0</v>
      </c>
      <c r="AU294" s="289">
        <f>IF(OR($C294="*",$C294&lt;400),"",IF(AND('201819 DATA'!BT294="*",$C294&gt;=400),"*",IF($C294&gt;=400,ROUND('201819 DATA'!BT294/$C294,2),"")))</f>
        <v>7.0000000000000007E-2</v>
      </c>
      <c r="AV294" s="289">
        <f>IF(OR($C294="*",$C294&lt;400),"",IF(AND('201819 DATA'!BU294="*",$C294&gt;=400),"*",IF($C294&gt;=400,ROUND('201819 DATA'!BU294/$C294,2),"")))</f>
        <v>0</v>
      </c>
      <c r="AW294" s="289">
        <f>IF(OR($C294="*",$C294&lt;400),"",IF(AND('201819 DATA'!BV294="*",$C294&gt;=400),"*",IF($C294&gt;=400,ROUND('201819 DATA'!BV294/$C294,2),"")))</f>
        <v>0</v>
      </c>
      <c r="AX294" s="289">
        <f>IF(OR($C294="*",$C294&lt;400),"",IF(AND('201819 DATA'!BW294="*",$C294&gt;=400),"*",IF($C294&gt;=400,ROUND('201819 DATA'!BW294/$C294,2),"")))</f>
        <v>0</v>
      </c>
    </row>
    <row r="295" spans="1:50" x14ac:dyDescent="0.2">
      <c r="A295" s="13" t="s">
        <v>1601</v>
      </c>
      <c r="B295" s="287">
        <f>'201819 DATA'!B295</f>
        <v>70</v>
      </c>
      <c r="C295" s="288">
        <f>'201819 DATA'!C295</f>
        <v>70</v>
      </c>
      <c r="D295" s="293">
        <f>'201819 DATA'!FN295</f>
        <v>0</v>
      </c>
      <c r="G295" s="295" t="str">
        <f t="shared" si="4"/>
        <v/>
      </c>
      <c r="H295" s="289" t="str">
        <f>IF(OR($C295="*",$C295&lt;400),"",IF(AND('201819 DATA'!F295="*",$C295&gt;=400),"*",IF($C295&gt;=400,ROUND('201819 DATA'!F295/$C295,2),"")))</f>
        <v/>
      </c>
      <c r="I295" s="296" t="str">
        <f>IF(OR($B295="*",$B295&lt;400),"",IF(AND('201819 DATA'!Y295="*",$B295&gt;=400),"*",IF($B295&gt;=400,ROUND('201819 DATA'!Y295/$B295,2),"")))</f>
        <v/>
      </c>
      <c r="J295" s="296" t="str">
        <f>IF(OR($B295="*",$B295&lt;400),"",IF(AND('201819 DATA'!Z295="*",$B295&gt;=400),"*",IF($B295&gt;=400,ROUND('201819 DATA'!Z295/$B295,2),"")))</f>
        <v/>
      </c>
      <c r="K295" s="296" t="str">
        <f>IF(OR($B295="*",$B295&lt;400),"",IF(AND('201819 DATA'!AA295="*",$B295&gt;=400),"*",IF($B295&gt;=400,ROUND('201819 DATA'!AA295/$B295,2),"")))</f>
        <v/>
      </c>
      <c r="L295" s="296" t="str">
        <f>IF(OR($B295="*",$B295&lt;400),"",IF(AND('201819 DATA'!AB295="*",$B295&gt;=400),"*",IF($B295&gt;=400,ROUND('201819 DATA'!AB295/$B295,2),"")))</f>
        <v/>
      </c>
      <c r="M295" s="296" t="str">
        <f>IF(OR($B295="*",$B295&lt;400),"",IF(AND('201819 DATA'!AC295="*",$B295&gt;=400),"*",IF($B295&gt;=400,ROUND('201819 DATA'!AC295/$B295,2),"")))</f>
        <v/>
      </c>
      <c r="N295" s="296" t="str">
        <f>IF(OR($B295="*",$B295&lt;400),"",IF(AND('201819 DATA'!AD295="*",$B295&gt;=400),"*",IF($B295&gt;=400,ROUND('201819 DATA'!AD295/$B295,2),"")))</f>
        <v/>
      </c>
      <c r="O295" s="296" t="str">
        <f>IF(OR($B295="*",$B295&lt;400),"",IF(AND('201819 DATA'!AE295="*",$B295&gt;=400),"*",IF($B295&gt;=400,ROUND('201819 DATA'!AE295/$B295,2),"")))</f>
        <v/>
      </c>
      <c r="P295" s="297"/>
      <c r="Q295" s="296" t="str">
        <f>IF(OR($B295="*",$B295&lt;400),"",IF(AND('201819 DATA'!FL295="*",$B295&gt;=400),"*",IF($B295&gt;=400,ROUND('201819 DATA'!FL295/$B295,2),"")))</f>
        <v/>
      </c>
      <c r="R295" s="289" t="str">
        <f>IF(OR($C295="*",$C295&lt;400),"",IF(AND('201819 DATA'!F295="*",$C295&gt;=400),"*",IF($C295&gt;=400,ROUND('201819 DATA'!F295/$C295,2),"")))</f>
        <v/>
      </c>
      <c r="S295" s="289" t="str">
        <f>IF(OR($C295="*",$C295&lt;400),"",IF(AND('201819 DATA'!G295="*",$C295&gt;=400),"*",IF($C295&gt;=400,ROUND('201819 DATA'!G295/$C295,2),"")))</f>
        <v/>
      </c>
      <c r="T295" s="289" t="str">
        <f>IF(OR($C295="*",$C295&lt;400),"",IF(AND('201819 DATA'!H295="*",$C295&gt;=400),"*",IF($C295&gt;=400,ROUND('201819 DATA'!H295/$C295,2),"")))</f>
        <v/>
      </c>
      <c r="U295" s="289" t="str">
        <f>IF(OR($C295="*",$C295&lt;400),"",IF(AND('201819 DATA'!FM295="*",$C295&gt;=400),"*",IF($C295&gt;=400,ROUND('201819 DATA'!FM295/$C295,2),"")))</f>
        <v/>
      </c>
      <c r="V295" s="312" t="str">
        <f>IF(OR($D295="*",$D295&lt;400),"",IF(AND('201819 DATA'!M295="*",$D295&gt;=400),"*",IF($D295&gt;=400,ROUND('201819 DATA'!M295/$D295,2),"")))</f>
        <v/>
      </c>
      <c r="W295" s="312" t="str">
        <f>IF(OR($D295="*",$D295&lt;400),"",IF(AND('201819 DATA'!N295="*",$D295&gt;=400),"*",IF($D295&gt;=400,ROUND('201819 DATA'!N295/$D295,2),"")))</f>
        <v/>
      </c>
      <c r="X295" s="312" t="str">
        <f>IF(OR($D295="*",$D295&lt;400),"",IF(AND('201819 DATA'!O295="*",$D295&gt;=400),"*",IF($D295&gt;=400,ROUND('201819 DATA'!O295/$D295,2),"")))</f>
        <v/>
      </c>
      <c r="Y295" s="312" t="str">
        <f>IF(OR($D295="*",$D295&lt;400),"",IF(AND('201819 DATA'!P295="*",$D295&gt;=400),"*",IF($D295&gt;=400,ROUND('201819 DATA'!P295/$D295,2),"")))</f>
        <v/>
      </c>
      <c r="Z295" s="312" t="str">
        <f>IF(OR($D295="*",$D295&lt;400),"",IF(AND('201819 DATA'!Q295="*",$D295&gt;=400),"*",IF($D295&gt;=400,ROUND('201819 DATA'!Q295/$D295,2),"")))</f>
        <v/>
      </c>
      <c r="AA295" s="312" t="str">
        <f>IF(OR($D295="*",$D295&lt;400),"",IF(AND('201819 DATA'!R295="*",$D295&gt;=400),"*",IF($D295&gt;=400,ROUND('201819 DATA'!R295/$D295,2),"")))</f>
        <v/>
      </c>
      <c r="AB295" s="312" t="str">
        <f>IF(OR($D295="*",$D295&lt;400),"",IF(AND('201819 DATA'!S295="*",$D295&gt;=400),"*",IF($D295&gt;=400,ROUND('201819 DATA'!S295/$D295,2),"")))</f>
        <v/>
      </c>
      <c r="AC295" s="312" t="str">
        <f>IF(OR($D295="*",$D295&lt;400),"",IF(AND('201819 DATA'!T295="*",$D295&gt;=400),"*",IF($D295&gt;=400,ROUND('201819 DATA'!T295/$D295,2),"")))</f>
        <v/>
      </c>
      <c r="AD295" s="289" t="str">
        <f>IF(OR($C295="*",$C295&lt;400),"",IF(AND('201819 DATA'!BC295="*",$C295&gt;=400),"*",IF($C295&gt;=400,ROUND('201819 DATA'!BC295/$C295,2),"")))</f>
        <v/>
      </c>
      <c r="AE295" s="289" t="str">
        <f>IF(OR($C295="*",$C295&lt;400),"",IF(AND('201819 DATA'!BD295="*",$C295&gt;=400),"*",IF($C295&gt;=400,ROUND('201819 DATA'!BD295/$C295,2),"")))</f>
        <v/>
      </c>
      <c r="AF295" s="289" t="str">
        <f>IF(OR($C295="*",$C295&lt;400),"",IF(AND('201819 DATA'!BE295="*",$C295&gt;=400),"*",IF($C295&gt;=400,ROUND('201819 DATA'!BE295/$C295,2),"")))</f>
        <v/>
      </c>
      <c r="AG295" s="289" t="str">
        <f>IF(OR($C295="*",$C295&lt;400),"",IF(AND('201819 DATA'!BF295="*",$C295&gt;=400),"*",IF($C295&gt;=400,ROUND('201819 DATA'!BF295/$C295,2),"")))</f>
        <v/>
      </c>
      <c r="AH295" s="289" t="str">
        <f>IF(OR($C295="*",$C295&lt;400),"",IF(AND('201819 DATA'!BG295="*",$C295&gt;=400),"*",IF($C295&gt;=400,ROUND('201819 DATA'!BG295/$C295,2),"")))</f>
        <v/>
      </c>
      <c r="AI295" s="289" t="str">
        <f>IF(OR($C295="*",$C295&lt;400),"",IF(AND('201819 DATA'!BH295="*",$C295&gt;=400),"*",IF($C295&gt;=400,ROUND('201819 DATA'!BH295/$C295,2),"")))</f>
        <v/>
      </c>
      <c r="AJ295" s="289" t="str">
        <f>IF(OR($C295="*",$C295&lt;400),"",IF(AND('201819 DATA'!BI295="*",$C295&gt;=400),"*",IF($C295&gt;=400,ROUND('201819 DATA'!BI295/$C295,2),"")))</f>
        <v/>
      </c>
      <c r="AK295" s="289" t="str">
        <f>IF(OR($C295="*",$C295&lt;400),"",IF(AND('201819 DATA'!BJ295="*",$C295&gt;=400),"*",IF($C295&gt;=400,ROUND('201819 DATA'!BJ295/$C295,2),"")))</f>
        <v/>
      </c>
      <c r="AL295" s="289" t="str">
        <f>IF(OR($C295="*",$C295&lt;400),"",IF(AND('201819 DATA'!BK295="*",$C295&gt;=400),"*",IF($C295&gt;=400,ROUND('201819 DATA'!BK295/$C295,2),"")))</f>
        <v/>
      </c>
      <c r="AM295" s="289" t="str">
        <f>IF(OR($C295="*",$C295&lt;400),"",IF(AND('201819 DATA'!BL295="*",$C295&gt;=400),"*",IF($C295&gt;=400,ROUND('201819 DATA'!BL295/$C295,2),"")))</f>
        <v/>
      </c>
      <c r="AN295" s="289" t="str">
        <f>IF(OR($C295="*",$C295&lt;400),"",IF(AND('201819 DATA'!BM295="*",$C295&gt;=400),"*",IF($C295&gt;=400,ROUND('201819 DATA'!BM295/$C295,2),"")))</f>
        <v/>
      </c>
      <c r="AO295" s="289" t="str">
        <f>IF(OR($C295="*",$C295&lt;400),"",IF(AND('201819 DATA'!BN295="*",$C295&gt;=400),"*",IF($C295&gt;=400,ROUND('201819 DATA'!BN295/$C295,2),"")))</f>
        <v/>
      </c>
      <c r="AP295" s="289" t="str">
        <f>IF(OR($C295="*",$C295&lt;400),"",IF(AND('201819 DATA'!BO295="*",$C295&gt;=400),"*",IF($C295&gt;=400,ROUND('201819 DATA'!BO295/$C295,2),"")))</f>
        <v/>
      </c>
      <c r="AQ295" s="289" t="str">
        <f>IF(OR($C295="*",$C295&lt;400),"",IF(AND('201819 DATA'!BP295="*",$C295&gt;=400),"*",IF($C295&gt;=400,ROUND('201819 DATA'!BP295/$C295,2),"")))</f>
        <v/>
      </c>
      <c r="AR295" s="289" t="str">
        <f>IF(OR($C295="*",$C295&lt;400),"",IF(AND('201819 DATA'!BQ295="*",$C295&gt;=400),"*",IF($C295&gt;=400,ROUND('201819 DATA'!BQ295/$C295,2),"")))</f>
        <v/>
      </c>
      <c r="AS295" s="289" t="str">
        <f>IF(OR($C295="*",$C295&lt;400),"",IF(AND('201819 DATA'!BR295="*",$C295&gt;=400),"*",IF($C295&gt;=400,ROUND('201819 DATA'!BR295/$C295,2),"")))</f>
        <v/>
      </c>
      <c r="AT295" s="289" t="str">
        <f>IF(OR($C295="*",$C295&lt;400),"",IF(AND('201819 DATA'!BS295="*",$C295&gt;=400),"*",IF($C295&gt;=400,ROUND('201819 DATA'!BS295/$C295,2),"")))</f>
        <v/>
      </c>
      <c r="AU295" s="289" t="str">
        <f>IF(OR($C295="*",$C295&lt;400),"",IF(AND('201819 DATA'!BT295="*",$C295&gt;=400),"*",IF($C295&gt;=400,ROUND('201819 DATA'!BT295/$C295,2),"")))</f>
        <v/>
      </c>
      <c r="AV295" s="289" t="str">
        <f>IF(OR($C295="*",$C295&lt;400),"",IF(AND('201819 DATA'!BU295="*",$C295&gt;=400),"*",IF($C295&gt;=400,ROUND('201819 DATA'!BU295/$C295,2),"")))</f>
        <v/>
      </c>
      <c r="AW295" s="289" t="str">
        <f>IF(OR($C295="*",$C295&lt;400),"",IF(AND('201819 DATA'!BV295="*",$C295&gt;=400),"*",IF($C295&gt;=400,ROUND('201819 DATA'!BV295/$C295,2),"")))</f>
        <v/>
      </c>
      <c r="AX295" s="289" t="str">
        <f>IF(OR($C295="*",$C295&lt;400),"",IF(AND('201819 DATA'!BW295="*",$C295&gt;=400),"*",IF($C295&gt;=400,ROUND('201819 DATA'!BW295/$C295,2),"")))</f>
        <v/>
      </c>
    </row>
    <row r="296" spans="1:50" x14ac:dyDescent="0.2">
      <c r="A296" s="13" t="s">
        <v>343</v>
      </c>
      <c r="B296" s="287">
        <f>'201819 DATA'!B296</f>
        <v>905</v>
      </c>
      <c r="C296" s="288">
        <f>'201819 DATA'!C296</f>
        <v>905</v>
      </c>
      <c r="D296" s="293">
        <f>'201819 DATA'!FN296</f>
        <v>860</v>
      </c>
      <c r="G296" s="295">
        <f t="shared" si="4"/>
        <v>1</v>
      </c>
      <c r="H296" s="289">
        <f>IF(OR($C296="*",$C296&lt;400),"",IF(AND('201819 DATA'!F296="*",$C296&gt;=400),"*",IF($C296&gt;=400,ROUND('201819 DATA'!F296/$C296,2),"")))</f>
        <v>0</v>
      </c>
      <c r="I296" s="296">
        <f>IF(OR($B296="*",$B296&lt;400),"",IF(AND('201819 DATA'!Y296="*",$B296&gt;=400),"*",IF($B296&gt;=400,ROUND('201819 DATA'!Y296/$B296,2),"")))</f>
        <v>0</v>
      </c>
      <c r="J296" s="296">
        <f>IF(OR($B296="*",$B296&lt;400),"",IF(AND('201819 DATA'!Z296="*",$B296&gt;=400),"*",IF($B296&gt;=400,ROUND('201819 DATA'!Z296/$B296,2),"")))</f>
        <v>0.08</v>
      </c>
      <c r="K296" s="296">
        <f>IF(OR($B296="*",$B296&lt;400),"",IF(AND('201819 DATA'!AA296="*",$B296&gt;=400),"*",IF($B296&gt;=400,ROUND('201819 DATA'!AA296/$B296,2),"")))</f>
        <v>0.16</v>
      </c>
      <c r="L296" s="296">
        <f>IF(OR($B296="*",$B296&lt;400),"",IF(AND('201819 DATA'!AB296="*",$B296&gt;=400),"*",IF($B296&gt;=400,ROUND('201819 DATA'!AB296/$B296,2),"")))</f>
        <v>0.33</v>
      </c>
      <c r="M296" s="296">
        <f>IF(OR($B296="*",$B296&lt;400),"",IF(AND('201819 DATA'!AC296="*",$B296&gt;=400),"*",IF($B296&gt;=400,ROUND('201819 DATA'!AC296/$B296,2),"")))</f>
        <v>0.32</v>
      </c>
      <c r="N296" s="296">
        <f>IF(OR($B296="*",$B296&lt;400),"",IF(AND('201819 DATA'!AD296="*",$B296&gt;=400),"*",IF($B296&gt;=400,ROUND('201819 DATA'!AD296/$B296,2),"")))</f>
        <v>0.11</v>
      </c>
      <c r="O296" s="296" t="str">
        <f>IF(OR($B296="*",$B296&lt;400),"",IF(AND('201819 DATA'!AE296="*",$B296&gt;=400),"*",IF($B296&gt;=400,ROUND('201819 DATA'!AE296/$B296,2),"")))</f>
        <v>*</v>
      </c>
      <c r="P296" s="297"/>
      <c r="Q296" s="296">
        <f>IF(OR($B296="*",$B296&lt;400),"",IF(AND('201819 DATA'!FL296="*",$B296&gt;=400),"*",IF($B296&gt;=400,ROUND('201819 DATA'!FL296/$B296,2),"")))</f>
        <v>0.96</v>
      </c>
      <c r="R296" s="289">
        <f>IF(OR($C296="*",$C296&lt;400),"",IF(AND('201819 DATA'!F296="*",$C296&gt;=400),"*",IF($C296&gt;=400,ROUND('201819 DATA'!F296/$C296,2),"")))</f>
        <v>0</v>
      </c>
      <c r="S296" s="289">
        <f>IF(OR($C296="*",$C296&lt;400),"",IF(AND('201819 DATA'!G296="*",$C296&gt;=400),"*",IF($C296&gt;=400,ROUND('201819 DATA'!G296/$C296,2),"")))</f>
        <v>0</v>
      </c>
      <c r="T296" s="289">
        <f>IF(OR($C296="*",$C296&lt;400),"",IF(AND('201819 DATA'!H296="*",$C296&gt;=400),"*",IF($C296&gt;=400,ROUND('201819 DATA'!H296/$C296,2),"")))</f>
        <v>1</v>
      </c>
      <c r="U296" s="289">
        <f>IF(OR($C296="*",$C296&lt;400),"",IF(AND('201819 DATA'!FM296="*",$C296&gt;=400),"*",IF($C296&gt;=400,ROUND('201819 DATA'!FM296/$C296,2),"")))</f>
        <v>0</v>
      </c>
      <c r="V296" s="312">
        <f>IF(OR($D296="*",$D296&lt;400),"",IF(AND('201819 DATA'!M296="*",$D296&gt;=400),"*",IF($D296&gt;=400,ROUND('201819 DATA'!M296/$D296,2),"")))</f>
        <v>0.68</v>
      </c>
      <c r="W296" s="312">
        <f>IF(OR($D296="*",$D296&lt;400),"",IF(AND('201819 DATA'!N296="*",$D296&gt;=400),"*",IF($D296&gt;=400,ROUND('201819 DATA'!N296/$D296,2),"")))</f>
        <v>0.1</v>
      </c>
      <c r="X296" s="312">
        <f>IF(OR($D296="*",$D296&lt;400),"",IF(AND('201819 DATA'!O296="*",$D296&gt;=400),"*",IF($D296&gt;=400,ROUND('201819 DATA'!O296/$D296,2),"")))</f>
        <v>0.06</v>
      </c>
      <c r="Y296" s="312">
        <f>IF(OR($D296="*",$D296&lt;400),"",IF(AND('201819 DATA'!P296="*",$D296&gt;=400),"*",IF($D296&gt;=400,ROUND('201819 DATA'!P296/$D296,2),"")))</f>
        <v>0.06</v>
      </c>
      <c r="Z296" s="312">
        <f>IF(OR($D296="*",$D296&lt;400),"",IF(AND('201819 DATA'!Q296="*",$D296&gt;=400),"*",IF($D296&gt;=400,ROUND('201819 DATA'!Q296/$D296,2),"")))</f>
        <v>0.03</v>
      </c>
      <c r="AA296" s="312">
        <f>IF(OR($D296="*",$D296&lt;400),"",IF(AND('201819 DATA'!R296="*",$D296&gt;=400),"*",IF($D296&gt;=400,ROUND('201819 DATA'!R296/$D296,2),"")))</f>
        <v>0.02</v>
      </c>
      <c r="AB296" s="312">
        <f>IF(OR($D296="*",$D296&lt;400),"",IF(AND('201819 DATA'!S296="*",$D296&gt;=400),"*",IF($D296&gt;=400,ROUND('201819 DATA'!S296/$D296,2),"")))</f>
        <v>0.03</v>
      </c>
      <c r="AC296" s="312">
        <f>IF(OR($D296="*",$D296&lt;400),"",IF(AND('201819 DATA'!T296="*",$D296&gt;=400),"*",IF($D296&gt;=400,ROUND('201819 DATA'!T296/$D296,2),"")))</f>
        <v>0.02</v>
      </c>
      <c r="AD296" s="289">
        <f>IF(OR($C296="*",$C296&lt;400),"",IF(AND('201819 DATA'!BC296="*",$C296&gt;=400),"*",IF($C296&gt;=400,ROUND('201819 DATA'!BC296/$C296,2),"")))</f>
        <v>0</v>
      </c>
      <c r="AE296" s="289" t="str">
        <f>IF(OR($C296="*",$C296&lt;400),"",IF(AND('201819 DATA'!BD296="*",$C296&gt;=400),"*",IF($C296&gt;=400,ROUND('201819 DATA'!BD296/$C296,2),"")))</f>
        <v>*</v>
      </c>
      <c r="AF296" s="289">
        <f>IF(OR($C296="*",$C296&lt;400),"",IF(AND('201819 DATA'!BE296="*",$C296&gt;=400),"*",IF($C296&gt;=400,ROUND('201819 DATA'!BE296/$C296,2),"")))</f>
        <v>0</v>
      </c>
      <c r="AG296" s="289">
        <f>IF(OR($C296="*",$C296&lt;400),"",IF(AND('201819 DATA'!BF296="*",$C296&gt;=400),"*",IF($C296&gt;=400,ROUND('201819 DATA'!BF296/$C296,2),"")))</f>
        <v>0</v>
      </c>
      <c r="AH296" s="289" t="str">
        <f>IF(OR($C296="*",$C296&lt;400),"",IF(AND('201819 DATA'!BG296="*",$C296&gt;=400),"*",IF($C296&gt;=400,ROUND('201819 DATA'!BG296/$C296,2),"")))</f>
        <v>*</v>
      </c>
      <c r="AI296" s="289">
        <f>IF(OR($C296="*",$C296&lt;400),"",IF(AND('201819 DATA'!BH296="*",$C296&gt;=400),"*",IF($C296&gt;=400,ROUND('201819 DATA'!BH296/$C296,2),"")))</f>
        <v>0.06</v>
      </c>
      <c r="AJ296" s="289">
        <f>IF(OR($C296="*",$C296&lt;400),"",IF(AND('201819 DATA'!BI296="*",$C296&gt;=400),"*",IF($C296&gt;=400,ROUND('201819 DATA'!BI296/$C296,2),"")))</f>
        <v>0</v>
      </c>
      <c r="AK296" s="289">
        <f>IF(OR($C296="*",$C296&lt;400),"",IF(AND('201819 DATA'!BJ296="*",$C296&gt;=400),"*",IF($C296&gt;=400,ROUND('201819 DATA'!BJ296/$C296,2),"")))</f>
        <v>0.01</v>
      </c>
      <c r="AL296" s="289">
        <f>IF(OR($C296="*",$C296&lt;400),"",IF(AND('201819 DATA'!BK296="*",$C296&gt;=400),"*",IF($C296&gt;=400,ROUND('201819 DATA'!BK296/$C296,2),"")))</f>
        <v>0</v>
      </c>
      <c r="AM296" s="289">
        <f>IF(OR($C296="*",$C296&lt;400),"",IF(AND('201819 DATA'!BL296="*",$C296&gt;=400),"*",IF($C296&gt;=400,ROUND('201819 DATA'!BL296/$C296,2),"")))</f>
        <v>0.06</v>
      </c>
      <c r="AN296" s="289">
        <f>IF(OR($C296="*",$C296&lt;400),"",IF(AND('201819 DATA'!BM296="*",$C296&gt;=400),"*",IF($C296&gt;=400,ROUND('201819 DATA'!BM296/$C296,2),"")))</f>
        <v>0.09</v>
      </c>
      <c r="AO296" s="289">
        <f>IF(OR($C296="*",$C296&lt;400),"",IF(AND('201819 DATA'!BN296="*",$C296&gt;=400),"*",IF($C296&gt;=400,ROUND('201819 DATA'!BN296/$C296,2),"")))</f>
        <v>0.02</v>
      </c>
      <c r="AP296" s="289">
        <f>IF(OR($C296="*",$C296&lt;400),"",IF(AND('201819 DATA'!BO296="*",$C296&gt;=400),"*",IF($C296&gt;=400,ROUND('201819 DATA'!BO296/$C296,2),"")))</f>
        <v>0.71</v>
      </c>
      <c r="AQ296" s="289" t="str">
        <f>IF(OR($C296="*",$C296&lt;400),"",IF(AND('201819 DATA'!BP296="*",$C296&gt;=400),"*",IF($C296&gt;=400,ROUND('201819 DATA'!BP296/$C296,2),"")))</f>
        <v>*</v>
      </c>
      <c r="AR296" s="289">
        <f>IF(OR($C296="*",$C296&lt;400),"",IF(AND('201819 DATA'!BQ296="*",$C296&gt;=400),"*",IF($C296&gt;=400,ROUND('201819 DATA'!BQ296/$C296,2),"")))</f>
        <v>0</v>
      </c>
      <c r="AS296" s="289">
        <f>IF(OR($C296="*",$C296&lt;400),"",IF(AND('201819 DATA'!BR296="*",$C296&gt;=400),"*",IF($C296&gt;=400,ROUND('201819 DATA'!BR296/$C296,2),"")))</f>
        <v>0</v>
      </c>
      <c r="AT296" s="289">
        <f>IF(OR($C296="*",$C296&lt;400),"",IF(AND('201819 DATA'!BS296="*",$C296&gt;=400),"*",IF($C296&gt;=400,ROUND('201819 DATA'!BS296/$C296,2),"")))</f>
        <v>0</v>
      </c>
      <c r="AU296" s="289" t="str">
        <f>IF(OR($C296="*",$C296&lt;400),"",IF(AND('201819 DATA'!BT296="*",$C296&gt;=400),"*",IF($C296&gt;=400,ROUND('201819 DATA'!BT296/$C296,2),"")))</f>
        <v>*</v>
      </c>
      <c r="AV296" s="289">
        <f>IF(OR($C296="*",$C296&lt;400),"",IF(AND('201819 DATA'!BU296="*",$C296&gt;=400),"*",IF($C296&gt;=400,ROUND('201819 DATA'!BU296/$C296,2),"")))</f>
        <v>0.04</v>
      </c>
      <c r="AW296" s="289">
        <f>IF(OR($C296="*",$C296&lt;400),"",IF(AND('201819 DATA'!BV296="*",$C296&gt;=400),"*",IF($C296&gt;=400,ROUND('201819 DATA'!BV296/$C296,2),"")))</f>
        <v>0</v>
      </c>
      <c r="AX296" s="289" t="str">
        <f>IF(OR($C296="*",$C296&lt;400),"",IF(AND('201819 DATA'!BW296="*",$C296&gt;=400),"*",IF($C296&gt;=400,ROUND('201819 DATA'!BW296/$C296,2),"")))</f>
        <v>*</v>
      </c>
    </row>
    <row r="297" spans="1:50" x14ac:dyDescent="0.2">
      <c r="A297" s="13" t="s">
        <v>1539</v>
      </c>
      <c r="B297" s="287">
        <f>'201819 DATA'!B297</f>
        <v>295</v>
      </c>
      <c r="C297" s="288">
        <f>'201819 DATA'!C297</f>
        <v>295</v>
      </c>
      <c r="D297" s="293">
        <f>'201819 DATA'!FN297</f>
        <v>0</v>
      </c>
      <c r="G297" s="295" t="str">
        <f t="shared" si="4"/>
        <v/>
      </c>
      <c r="H297" s="289" t="str">
        <f>IF(OR($C297="*",$C297&lt;400),"",IF(AND('201819 DATA'!F297="*",$C297&gt;=400),"*",IF($C297&gt;=400,ROUND('201819 DATA'!F297/$C297,2),"")))</f>
        <v/>
      </c>
      <c r="I297" s="296" t="str">
        <f>IF(OR($B297="*",$B297&lt;400),"",IF(AND('201819 DATA'!Y297="*",$B297&gt;=400),"*",IF($B297&gt;=400,ROUND('201819 DATA'!Y297/$B297,2),"")))</f>
        <v/>
      </c>
      <c r="J297" s="296" t="str">
        <f>IF(OR($B297="*",$B297&lt;400),"",IF(AND('201819 DATA'!Z297="*",$B297&gt;=400),"*",IF($B297&gt;=400,ROUND('201819 DATA'!Z297/$B297,2),"")))</f>
        <v/>
      </c>
      <c r="K297" s="296" t="str">
        <f>IF(OR($B297="*",$B297&lt;400),"",IF(AND('201819 DATA'!AA297="*",$B297&gt;=400),"*",IF($B297&gt;=400,ROUND('201819 DATA'!AA297/$B297,2),"")))</f>
        <v/>
      </c>
      <c r="L297" s="296" t="str">
        <f>IF(OR($B297="*",$B297&lt;400),"",IF(AND('201819 DATA'!AB297="*",$B297&gt;=400),"*",IF($B297&gt;=400,ROUND('201819 DATA'!AB297/$B297,2),"")))</f>
        <v/>
      </c>
      <c r="M297" s="296" t="str">
        <f>IF(OR($B297="*",$B297&lt;400),"",IF(AND('201819 DATA'!AC297="*",$B297&gt;=400),"*",IF($B297&gt;=400,ROUND('201819 DATA'!AC297/$B297,2),"")))</f>
        <v/>
      </c>
      <c r="N297" s="296" t="str">
        <f>IF(OR($B297="*",$B297&lt;400),"",IF(AND('201819 DATA'!AD297="*",$B297&gt;=400),"*",IF($B297&gt;=400,ROUND('201819 DATA'!AD297/$B297,2),"")))</f>
        <v/>
      </c>
      <c r="O297" s="296" t="str">
        <f>IF(OR($B297="*",$B297&lt;400),"",IF(AND('201819 DATA'!AE297="*",$B297&gt;=400),"*",IF($B297&gt;=400,ROUND('201819 DATA'!AE297/$B297,2),"")))</f>
        <v/>
      </c>
      <c r="P297" s="297"/>
      <c r="Q297" s="296" t="str">
        <f>IF(OR($B297="*",$B297&lt;400),"",IF(AND('201819 DATA'!FL297="*",$B297&gt;=400),"*",IF($B297&gt;=400,ROUND('201819 DATA'!FL297/$B297,2),"")))</f>
        <v/>
      </c>
      <c r="R297" s="289" t="str">
        <f>IF(OR($C297="*",$C297&lt;400),"",IF(AND('201819 DATA'!F297="*",$C297&gt;=400),"*",IF($C297&gt;=400,ROUND('201819 DATA'!F297/$C297,2),"")))</f>
        <v/>
      </c>
      <c r="S297" s="289" t="str">
        <f>IF(OR($C297="*",$C297&lt;400),"",IF(AND('201819 DATA'!G297="*",$C297&gt;=400),"*",IF($C297&gt;=400,ROUND('201819 DATA'!G297/$C297,2),"")))</f>
        <v/>
      </c>
      <c r="T297" s="289" t="str">
        <f>IF(OR($C297="*",$C297&lt;400),"",IF(AND('201819 DATA'!H297="*",$C297&gt;=400),"*",IF($C297&gt;=400,ROUND('201819 DATA'!H297/$C297,2),"")))</f>
        <v/>
      </c>
      <c r="U297" s="289" t="str">
        <f>IF(OR($C297="*",$C297&lt;400),"",IF(AND('201819 DATA'!FM297="*",$C297&gt;=400),"*",IF($C297&gt;=400,ROUND('201819 DATA'!FM297/$C297,2),"")))</f>
        <v/>
      </c>
      <c r="V297" s="312" t="str">
        <f>IF(OR($D297="*",$D297&lt;400),"",IF(AND('201819 DATA'!M297="*",$D297&gt;=400),"*",IF($D297&gt;=400,ROUND('201819 DATA'!M297/$D297,2),"")))</f>
        <v/>
      </c>
      <c r="W297" s="312" t="str">
        <f>IF(OR($D297="*",$D297&lt;400),"",IF(AND('201819 DATA'!N297="*",$D297&gt;=400),"*",IF($D297&gt;=400,ROUND('201819 DATA'!N297/$D297,2),"")))</f>
        <v/>
      </c>
      <c r="X297" s="312" t="str">
        <f>IF(OR($D297="*",$D297&lt;400),"",IF(AND('201819 DATA'!O297="*",$D297&gt;=400),"*",IF($D297&gt;=400,ROUND('201819 DATA'!O297/$D297,2),"")))</f>
        <v/>
      </c>
      <c r="Y297" s="312" t="str">
        <f>IF(OR($D297="*",$D297&lt;400),"",IF(AND('201819 DATA'!P297="*",$D297&gt;=400),"*",IF($D297&gt;=400,ROUND('201819 DATA'!P297/$D297,2),"")))</f>
        <v/>
      </c>
      <c r="Z297" s="312" t="str">
        <f>IF(OR($D297="*",$D297&lt;400),"",IF(AND('201819 DATA'!Q297="*",$D297&gt;=400),"*",IF($D297&gt;=400,ROUND('201819 DATA'!Q297/$D297,2),"")))</f>
        <v/>
      </c>
      <c r="AA297" s="312" t="str">
        <f>IF(OR($D297="*",$D297&lt;400),"",IF(AND('201819 DATA'!R297="*",$D297&gt;=400),"*",IF($D297&gt;=400,ROUND('201819 DATA'!R297/$D297,2),"")))</f>
        <v/>
      </c>
      <c r="AB297" s="312" t="str">
        <f>IF(OR($D297="*",$D297&lt;400),"",IF(AND('201819 DATA'!S297="*",$D297&gt;=400),"*",IF($D297&gt;=400,ROUND('201819 DATA'!S297/$D297,2),"")))</f>
        <v/>
      </c>
      <c r="AC297" s="312" t="str">
        <f>IF(OR($D297="*",$D297&lt;400),"",IF(AND('201819 DATA'!T297="*",$D297&gt;=400),"*",IF($D297&gt;=400,ROUND('201819 DATA'!T297/$D297,2),"")))</f>
        <v/>
      </c>
      <c r="AD297" s="289" t="str">
        <f>IF(OR($C297="*",$C297&lt;400),"",IF(AND('201819 DATA'!BC297="*",$C297&gt;=400),"*",IF($C297&gt;=400,ROUND('201819 DATA'!BC297/$C297,2),"")))</f>
        <v/>
      </c>
      <c r="AE297" s="289" t="str">
        <f>IF(OR($C297="*",$C297&lt;400),"",IF(AND('201819 DATA'!BD297="*",$C297&gt;=400),"*",IF($C297&gt;=400,ROUND('201819 DATA'!BD297/$C297,2),"")))</f>
        <v/>
      </c>
      <c r="AF297" s="289" t="str">
        <f>IF(OR($C297="*",$C297&lt;400),"",IF(AND('201819 DATA'!BE297="*",$C297&gt;=400),"*",IF($C297&gt;=400,ROUND('201819 DATA'!BE297/$C297,2),"")))</f>
        <v/>
      </c>
      <c r="AG297" s="289" t="str">
        <f>IF(OR($C297="*",$C297&lt;400),"",IF(AND('201819 DATA'!BF297="*",$C297&gt;=400),"*",IF($C297&gt;=400,ROUND('201819 DATA'!BF297/$C297,2),"")))</f>
        <v/>
      </c>
      <c r="AH297" s="289" t="str">
        <f>IF(OR($C297="*",$C297&lt;400),"",IF(AND('201819 DATA'!BG297="*",$C297&gt;=400),"*",IF($C297&gt;=400,ROUND('201819 DATA'!BG297/$C297,2),"")))</f>
        <v/>
      </c>
      <c r="AI297" s="289" t="str">
        <f>IF(OR($C297="*",$C297&lt;400),"",IF(AND('201819 DATA'!BH297="*",$C297&gt;=400),"*",IF($C297&gt;=400,ROUND('201819 DATA'!BH297/$C297,2),"")))</f>
        <v/>
      </c>
      <c r="AJ297" s="289" t="str">
        <f>IF(OR($C297="*",$C297&lt;400),"",IF(AND('201819 DATA'!BI297="*",$C297&gt;=400),"*",IF($C297&gt;=400,ROUND('201819 DATA'!BI297/$C297,2),"")))</f>
        <v/>
      </c>
      <c r="AK297" s="289" t="str">
        <f>IF(OR($C297="*",$C297&lt;400),"",IF(AND('201819 DATA'!BJ297="*",$C297&gt;=400),"*",IF($C297&gt;=400,ROUND('201819 DATA'!BJ297/$C297,2),"")))</f>
        <v/>
      </c>
      <c r="AL297" s="289" t="str">
        <f>IF(OR($C297="*",$C297&lt;400),"",IF(AND('201819 DATA'!BK297="*",$C297&gt;=400),"*",IF($C297&gt;=400,ROUND('201819 DATA'!BK297/$C297,2),"")))</f>
        <v/>
      </c>
      <c r="AM297" s="289" t="str">
        <f>IF(OR($C297="*",$C297&lt;400),"",IF(AND('201819 DATA'!BL297="*",$C297&gt;=400),"*",IF($C297&gt;=400,ROUND('201819 DATA'!BL297/$C297,2),"")))</f>
        <v/>
      </c>
      <c r="AN297" s="289" t="str">
        <f>IF(OR($C297="*",$C297&lt;400),"",IF(AND('201819 DATA'!BM297="*",$C297&gt;=400),"*",IF($C297&gt;=400,ROUND('201819 DATA'!BM297/$C297,2),"")))</f>
        <v/>
      </c>
      <c r="AO297" s="289" t="str">
        <f>IF(OR($C297="*",$C297&lt;400),"",IF(AND('201819 DATA'!BN297="*",$C297&gt;=400),"*",IF($C297&gt;=400,ROUND('201819 DATA'!BN297/$C297,2),"")))</f>
        <v/>
      </c>
      <c r="AP297" s="289" t="str">
        <f>IF(OR($C297="*",$C297&lt;400),"",IF(AND('201819 DATA'!BO297="*",$C297&gt;=400),"*",IF($C297&gt;=400,ROUND('201819 DATA'!BO297/$C297,2),"")))</f>
        <v/>
      </c>
      <c r="AQ297" s="289" t="str">
        <f>IF(OR($C297="*",$C297&lt;400),"",IF(AND('201819 DATA'!BP297="*",$C297&gt;=400),"*",IF($C297&gt;=400,ROUND('201819 DATA'!BP297/$C297,2),"")))</f>
        <v/>
      </c>
      <c r="AR297" s="289" t="str">
        <f>IF(OR($C297="*",$C297&lt;400),"",IF(AND('201819 DATA'!BQ297="*",$C297&gt;=400),"*",IF($C297&gt;=400,ROUND('201819 DATA'!BQ297/$C297,2),"")))</f>
        <v/>
      </c>
      <c r="AS297" s="289" t="str">
        <f>IF(OR($C297="*",$C297&lt;400),"",IF(AND('201819 DATA'!BR297="*",$C297&gt;=400),"*",IF($C297&gt;=400,ROUND('201819 DATA'!BR297/$C297,2),"")))</f>
        <v/>
      </c>
      <c r="AT297" s="289" t="str">
        <f>IF(OR($C297="*",$C297&lt;400),"",IF(AND('201819 DATA'!BS297="*",$C297&gt;=400),"*",IF($C297&gt;=400,ROUND('201819 DATA'!BS297/$C297,2),"")))</f>
        <v/>
      </c>
      <c r="AU297" s="289" t="str">
        <f>IF(OR($C297="*",$C297&lt;400),"",IF(AND('201819 DATA'!BT297="*",$C297&gt;=400),"*",IF($C297&gt;=400,ROUND('201819 DATA'!BT297/$C297,2),"")))</f>
        <v/>
      </c>
      <c r="AV297" s="289" t="str">
        <f>IF(OR($C297="*",$C297&lt;400),"",IF(AND('201819 DATA'!BU297="*",$C297&gt;=400),"*",IF($C297&gt;=400,ROUND('201819 DATA'!BU297/$C297,2),"")))</f>
        <v/>
      </c>
      <c r="AW297" s="289" t="str">
        <f>IF(OR($C297="*",$C297&lt;400),"",IF(AND('201819 DATA'!BV297="*",$C297&gt;=400),"*",IF($C297&gt;=400,ROUND('201819 DATA'!BV297/$C297,2),"")))</f>
        <v/>
      </c>
      <c r="AX297" s="289" t="str">
        <f>IF(OR($C297="*",$C297&lt;400),"",IF(AND('201819 DATA'!BW297="*",$C297&gt;=400),"*",IF($C297&gt;=400,ROUND('201819 DATA'!BW297/$C297,2),"")))</f>
        <v/>
      </c>
    </row>
    <row r="298" spans="1:50" x14ac:dyDescent="0.2">
      <c r="A298" s="13" t="s">
        <v>1217</v>
      </c>
      <c r="B298" s="287">
        <f>'201819 DATA'!B298</f>
        <v>4830</v>
      </c>
      <c r="C298" s="288">
        <f>'201819 DATA'!C298</f>
        <v>4145</v>
      </c>
      <c r="D298" s="293">
        <f>'201819 DATA'!FN298</f>
        <v>4145</v>
      </c>
      <c r="G298" s="295">
        <f t="shared" si="4"/>
        <v>0.86</v>
      </c>
      <c r="H298" s="289">
        <f>IF(OR($C298="*",$C298&lt;400),"",IF(AND('201819 DATA'!F298="*",$C298&gt;=400),"*",IF($C298&gt;=400,ROUND('201819 DATA'!F298/$C298,2),"")))</f>
        <v>0</v>
      </c>
      <c r="I298" s="296">
        <f>IF(OR($B298="*",$B298&lt;400),"",IF(AND('201819 DATA'!Y298="*",$B298&gt;=400),"*",IF($B298&gt;=400,ROUND('201819 DATA'!Y298/$B298,2),"")))</f>
        <v>0</v>
      </c>
      <c r="J298" s="296">
        <f>IF(OR($B298="*",$B298&lt;400),"",IF(AND('201819 DATA'!Z298="*",$B298&gt;=400),"*",IF($B298&gt;=400,ROUND('201819 DATA'!Z298/$B298,2),"")))</f>
        <v>0.03</v>
      </c>
      <c r="K298" s="296">
        <f>IF(OR($B298="*",$B298&lt;400),"",IF(AND('201819 DATA'!AA298="*",$B298&gt;=400),"*",IF($B298&gt;=400,ROUND('201819 DATA'!AA298/$B298,2),"")))</f>
        <v>0.08</v>
      </c>
      <c r="L298" s="296">
        <f>IF(OR($B298="*",$B298&lt;400),"",IF(AND('201819 DATA'!AB298="*",$B298&gt;=400),"*",IF($B298&gt;=400,ROUND('201819 DATA'!AB298/$B298,2),"")))</f>
        <v>0.19</v>
      </c>
      <c r="M298" s="296">
        <f>IF(OR($B298="*",$B298&lt;400),"",IF(AND('201819 DATA'!AC298="*",$B298&gt;=400),"*",IF($B298&gt;=400,ROUND('201819 DATA'!AC298/$B298,2),"")))</f>
        <v>0.39</v>
      </c>
      <c r="N298" s="296">
        <f>IF(OR($B298="*",$B298&lt;400),"",IF(AND('201819 DATA'!AD298="*",$B298&gt;=400),"*",IF($B298&gt;=400,ROUND('201819 DATA'!AD298/$B298,2),"")))</f>
        <v>0.3</v>
      </c>
      <c r="O298" s="296">
        <f>IF(OR($B298="*",$B298&lt;400),"",IF(AND('201819 DATA'!AE298="*",$B298&gt;=400),"*",IF($B298&gt;=400,ROUND('201819 DATA'!AE298/$B298,2),"")))</f>
        <v>0.01</v>
      </c>
      <c r="P298" s="297"/>
      <c r="Q298" s="296">
        <f>IF(OR($B298="*",$B298&lt;400),"",IF(AND('201819 DATA'!FL298="*",$B298&gt;=400),"*",IF($B298&gt;=400,ROUND('201819 DATA'!FL298/$B298,2),"")))</f>
        <v>0.97</v>
      </c>
      <c r="R298" s="289">
        <f>IF(OR($C298="*",$C298&lt;400),"",IF(AND('201819 DATA'!F298="*",$C298&gt;=400),"*",IF($C298&gt;=400,ROUND('201819 DATA'!F298/$C298,2),"")))</f>
        <v>0</v>
      </c>
      <c r="S298" s="289">
        <f>IF(OR($C298="*",$C298&lt;400),"",IF(AND('201819 DATA'!G298="*",$C298&gt;=400),"*",IF($C298&gt;=400,ROUND('201819 DATA'!G298/$C298,2),"")))</f>
        <v>0</v>
      </c>
      <c r="T298" s="289">
        <f>IF(OR($C298="*",$C298&lt;400),"",IF(AND('201819 DATA'!H298="*",$C298&gt;=400),"*",IF($C298&gt;=400,ROUND('201819 DATA'!H298/$C298,2),"")))</f>
        <v>1</v>
      </c>
      <c r="U298" s="289">
        <f>IF(OR($C298="*",$C298&lt;400),"",IF(AND('201819 DATA'!FM298="*",$C298&gt;=400),"*",IF($C298&gt;=400,ROUND('201819 DATA'!FM298/$C298,2),"")))</f>
        <v>0</v>
      </c>
      <c r="V298" s="312">
        <f>IF(OR($D298="*",$D298&lt;400),"",IF(AND('201819 DATA'!M298="*",$D298&gt;=400),"*",IF($D298&gt;=400,ROUND('201819 DATA'!M298/$D298,2),"")))</f>
        <v>0.11</v>
      </c>
      <c r="W298" s="312">
        <f>IF(OR($D298="*",$D298&lt;400),"",IF(AND('201819 DATA'!N298="*",$D298&gt;=400),"*",IF($D298&gt;=400,ROUND('201819 DATA'!N298/$D298,2),"")))</f>
        <v>0.14000000000000001</v>
      </c>
      <c r="X298" s="312">
        <f>IF(OR($D298="*",$D298&lt;400),"",IF(AND('201819 DATA'!O298="*",$D298&gt;=400),"*",IF($D298&gt;=400,ROUND('201819 DATA'!O298/$D298,2),"")))</f>
        <v>0.16</v>
      </c>
      <c r="Y298" s="312">
        <f>IF(OR($D298="*",$D298&lt;400),"",IF(AND('201819 DATA'!P298="*",$D298&gt;=400),"*",IF($D298&gt;=400,ROUND('201819 DATA'!P298/$D298,2),"")))</f>
        <v>0.48</v>
      </c>
      <c r="Z298" s="312">
        <f>IF(OR($D298="*",$D298&lt;400),"",IF(AND('201819 DATA'!Q298="*",$D298&gt;=400),"*",IF($D298&gt;=400,ROUND('201819 DATA'!Q298/$D298,2),"")))</f>
        <v>7.0000000000000007E-2</v>
      </c>
      <c r="AA298" s="312">
        <f>IF(OR($D298="*",$D298&lt;400),"",IF(AND('201819 DATA'!R298="*",$D298&gt;=400),"*",IF($D298&gt;=400,ROUND('201819 DATA'!R298/$D298,2),"")))</f>
        <v>0.02</v>
      </c>
      <c r="AB298" s="312">
        <f>IF(OR($D298="*",$D298&lt;400),"",IF(AND('201819 DATA'!S298="*",$D298&gt;=400),"*",IF($D298&gt;=400,ROUND('201819 DATA'!S298/$D298,2),"")))</f>
        <v>0.01</v>
      </c>
      <c r="AC298" s="312">
        <f>IF(OR($D298="*",$D298&lt;400),"",IF(AND('201819 DATA'!T298="*",$D298&gt;=400),"*",IF($D298&gt;=400,ROUND('201819 DATA'!T298/$D298,2),"")))</f>
        <v>0</v>
      </c>
      <c r="AD298" s="289">
        <f>IF(OR($C298="*",$C298&lt;400),"",IF(AND('201819 DATA'!BC298="*",$C298&gt;=400),"*",IF($C298&gt;=400,ROUND('201819 DATA'!BC298/$C298,2),"")))</f>
        <v>0.01</v>
      </c>
      <c r="AE298" s="289" t="str">
        <f>IF(OR($C298="*",$C298&lt;400),"",IF(AND('201819 DATA'!BD298="*",$C298&gt;=400),"*",IF($C298&gt;=400,ROUND('201819 DATA'!BD298/$C298,2),"")))</f>
        <v>*</v>
      </c>
      <c r="AF298" s="289" t="str">
        <f>IF(OR($C298="*",$C298&lt;400),"",IF(AND('201819 DATA'!BE298="*",$C298&gt;=400),"*",IF($C298&gt;=400,ROUND('201819 DATA'!BE298/$C298,2),"")))</f>
        <v>*</v>
      </c>
      <c r="AG298" s="289">
        <f>IF(OR($C298="*",$C298&lt;400),"",IF(AND('201819 DATA'!BF298="*",$C298&gt;=400),"*",IF($C298&gt;=400,ROUND('201819 DATA'!BF298/$C298,2),"")))</f>
        <v>0</v>
      </c>
      <c r="AH298" s="289">
        <f>IF(OR($C298="*",$C298&lt;400),"",IF(AND('201819 DATA'!BG298="*",$C298&gt;=400),"*",IF($C298&gt;=400,ROUND('201819 DATA'!BG298/$C298,2),"")))</f>
        <v>0</v>
      </c>
      <c r="AI298" s="289">
        <f>IF(OR($C298="*",$C298&lt;400),"",IF(AND('201819 DATA'!BH298="*",$C298&gt;=400),"*",IF($C298&gt;=400,ROUND('201819 DATA'!BH298/$C298,2),"")))</f>
        <v>0.04</v>
      </c>
      <c r="AJ298" s="289">
        <f>IF(OR($C298="*",$C298&lt;400),"",IF(AND('201819 DATA'!BI298="*",$C298&gt;=400),"*",IF($C298&gt;=400,ROUND('201819 DATA'!BI298/$C298,2),"")))</f>
        <v>0.37</v>
      </c>
      <c r="AK298" s="289">
        <f>IF(OR($C298="*",$C298&lt;400),"",IF(AND('201819 DATA'!BJ298="*",$C298&gt;=400),"*",IF($C298&gt;=400,ROUND('201819 DATA'!BJ298/$C298,2),"")))</f>
        <v>0</v>
      </c>
      <c r="AL298" s="289">
        <f>IF(OR($C298="*",$C298&lt;400),"",IF(AND('201819 DATA'!BK298="*",$C298&gt;=400),"*",IF($C298&gt;=400,ROUND('201819 DATA'!BK298/$C298,2),"")))</f>
        <v>0</v>
      </c>
      <c r="AM298" s="289">
        <f>IF(OR($C298="*",$C298&lt;400),"",IF(AND('201819 DATA'!BL298="*",$C298&gt;=400),"*",IF($C298&gt;=400,ROUND('201819 DATA'!BL298/$C298,2),"")))</f>
        <v>0</v>
      </c>
      <c r="AN298" s="289">
        <f>IF(OR($C298="*",$C298&lt;400),"",IF(AND('201819 DATA'!BM298="*",$C298&gt;=400),"*",IF($C298&gt;=400,ROUND('201819 DATA'!BM298/$C298,2),"")))</f>
        <v>0.18</v>
      </c>
      <c r="AO298" s="289">
        <f>IF(OR($C298="*",$C298&lt;400),"",IF(AND('201819 DATA'!BN298="*",$C298&gt;=400),"*",IF($C298&gt;=400,ROUND('201819 DATA'!BN298/$C298,2),"")))</f>
        <v>0</v>
      </c>
      <c r="AP298" s="289">
        <f>IF(OR($C298="*",$C298&lt;400),"",IF(AND('201819 DATA'!BO298="*",$C298&gt;=400),"*",IF($C298&gt;=400,ROUND('201819 DATA'!BO298/$C298,2),"")))</f>
        <v>0.32</v>
      </c>
      <c r="AQ298" s="289" t="str">
        <f>IF(OR($C298="*",$C298&lt;400),"",IF(AND('201819 DATA'!BP298="*",$C298&gt;=400),"*",IF($C298&gt;=400,ROUND('201819 DATA'!BP298/$C298,2),"")))</f>
        <v>*</v>
      </c>
      <c r="AR298" s="289">
        <f>IF(OR($C298="*",$C298&lt;400),"",IF(AND('201819 DATA'!BQ298="*",$C298&gt;=400),"*",IF($C298&gt;=400,ROUND('201819 DATA'!BQ298/$C298,2),"")))</f>
        <v>0</v>
      </c>
      <c r="AS298" s="289">
        <f>IF(OR($C298="*",$C298&lt;400),"",IF(AND('201819 DATA'!BR298="*",$C298&gt;=400),"*",IF($C298&gt;=400,ROUND('201819 DATA'!BR298/$C298,2),"")))</f>
        <v>0</v>
      </c>
      <c r="AT298" s="289">
        <f>IF(OR($C298="*",$C298&lt;400),"",IF(AND('201819 DATA'!BS298="*",$C298&gt;=400),"*",IF($C298&gt;=400,ROUND('201819 DATA'!BS298/$C298,2),"")))</f>
        <v>0</v>
      </c>
      <c r="AU298" s="289">
        <f>IF(OR($C298="*",$C298&lt;400),"",IF(AND('201819 DATA'!BT298="*",$C298&gt;=400),"*",IF($C298&gt;=400,ROUND('201819 DATA'!BT298/$C298,2),"")))</f>
        <v>0.05</v>
      </c>
      <c r="AV298" s="289">
        <f>IF(OR($C298="*",$C298&lt;400),"",IF(AND('201819 DATA'!BU298="*",$C298&gt;=400),"*",IF($C298&gt;=400,ROUND('201819 DATA'!BU298/$C298,2),"")))</f>
        <v>0.01</v>
      </c>
      <c r="AW298" s="289">
        <f>IF(OR($C298="*",$C298&lt;400),"",IF(AND('201819 DATA'!BV298="*",$C298&gt;=400),"*",IF($C298&gt;=400,ROUND('201819 DATA'!BV298/$C298,2),"")))</f>
        <v>0</v>
      </c>
      <c r="AX298" s="289">
        <f>IF(OR($C298="*",$C298&lt;400),"",IF(AND('201819 DATA'!BW298="*",$C298&gt;=400),"*",IF($C298&gt;=400,ROUND('201819 DATA'!BW298/$C298,2),"")))</f>
        <v>0.01</v>
      </c>
    </row>
    <row r="299" spans="1:50" x14ac:dyDescent="0.2">
      <c r="A299" s="13" t="s">
        <v>220</v>
      </c>
      <c r="B299" s="287">
        <f>'201819 DATA'!B299</f>
        <v>250090</v>
      </c>
      <c r="C299" s="288">
        <f>'201819 DATA'!C299</f>
        <v>208025</v>
      </c>
      <c r="D299" s="293">
        <f>'201819 DATA'!FN299</f>
        <v>58480</v>
      </c>
      <c r="G299" s="295">
        <f t="shared" si="4"/>
        <v>0.83</v>
      </c>
      <c r="H299" s="289">
        <f>IF(OR($C299="*",$C299&lt;400),"",IF(AND('201819 DATA'!F299="*",$C299&gt;=400),"*",IF($C299&gt;=400,ROUND('201819 DATA'!F299/$C299,2),"")))</f>
        <v>0.48</v>
      </c>
      <c r="I299" s="296">
        <f>IF(OR($B299="*",$B299&lt;400),"",IF(AND('201819 DATA'!Y299="*",$B299&gt;=400),"*",IF($B299&gt;=400,ROUND('201819 DATA'!Y299/$B299,2),"")))</f>
        <v>0.13</v>
      </c>
      <c r="J299" s="296">
        <f>IF(OR($B299="*",$B299&lt;400),"",IF(AND('201819 DATA'!Z299="*",$B299&gt;=400),"*",IF($B299&gt;=400,ROUND('201819 DATA'!Z299/$B299,2),"")))</f>
        <v>0.1</v>
      </c>
      <c r="K299" s="296">
        <f>IF(OR($B299="*",$B299&lt;400),"",IF(AND('201819 DATA'!AA299="*",$B299&gt;=400),"*",IF($B299&gt;=400,ROUND('201819 DATA'!AA299/$B299,2),"")))</f>
        <v>0.13</v>
      </c>
      <c r="L299" s="296">
        <f>IF(OR($B299="*",$B299&lt;400),"",IF(AND('201819 DATA'!AB299="*",$B299&gt;=400),"*",IF($B299&gt;=400,ROUND('201819 DATA'!AB299/$B299,2),"")))</f>
        <v>0.17</v>
      </c>
      <c r="M299" s="296">
        <f>IF(OR($B299="*",$B299&lt;400),"",IF(AND('201819 DATA'!AC299="*",$B299&gt;=400),"*",IF($B299&gt;=400,ROUND('201819 DATA'!AC299/$B299,2),"")))</f>
        <v>0.23</v>
      </c>
      <c r="N299" s="296">
        <f>IF(OR($B299="*",$B299&lt;400),"",IF(AND('201819 DATA'!AD299="*",$B299&gt;=400),"*",IF($B299&gt;=400,ROUND('201819 DATA'!AD299/$B299,2),"")))</f>
        <v>0.21</v>
      </c>
      <c r="O299" s="296">
        <f>IF(OR($B299="*",$B299&lt;400),"",IF(AND('201819 DATA'!AE299="*",$B299&gt;=400),"*",IF($B299&gt;=400,ROUND('201819 DATA'!AE299/$B299,2),"")))</f>
        <v>0.03</v>
      </c>
      <c r="P299" s="297"/>
      <c r="Q299" s="296">
        <f>IF(OR($B299="*",$B299&lt;400),"",IF(AND('201819 DATA'!FL299="*",$B299&gt;=400),"*",IF($B299&gt;=400,ROUND('201819 DATA'!FL299/$B299,2),"")))</f>
        <v>0.5</v>
      </c>
      <c r="R299" s="289">
        <f>IF(OR($C299="*",$C299&lt;400),"",IF(AND('201819 DATA'!F299="*",$C299&gt;=400),"*",IF($C299&gt;=400,ROUND('201819 DATA'!F299/$C299,2),"")))</f>
        <v>0.48</v>
      </c>
      <c r="S299" s="289">
        <f>IF(OR($C299="*",$C299&lt;400),"",IF(AND('201819 DATA'!G299="*",$C299&gt;=400),"*",IF($C299&gt;=400,ROUND('201819 DATA'!G299/$C299,2),"")))</f>
        <v>0.12</v>
      </c>
      <c r="T299" s="289">
        <f>IF(OR($C299="*",$C299&lt;400),"",IF(AND('201819 DATA'!H299="*",$C299&gt;=400),"*",IF($C299&gt;=400,ROUND('201819 DATA'!H299/$C299,2),"")))</f>
        <v>0.3</v>
      </c>
      <c r="U299" s="289">
        <f>IF(OR($C299="*",$C299&lt;400),"",IF(AND('201819 DATA'!FM299="*",$C299&gt;=400),"*",IF($C299&gt;=400,ROUND('201819 DATA'!FM299/$C299,2),"")))</f>
        <v>0.1</v>
      </c>
      <c r="V299" s="312">
        <f>IF(OR($D299="*",$D299&lt;400),"",IF(AND('201819 DATA'!M299="*",$D299&gt;=400),"*",IF($D299&gt;=400,ROUND('201819 DATA'!M299/$D299,2),"")))</f>
        <v>0.45</v>
      </c>
      <c r="W299" s="312">
        <f>IF(OR($D299="*",$D299&lt;400),"",IF(AND('201819 DATA'!N299="*",$D299&gt;=400),"*",IF($D299&gt;=400,ROUND('201819 DATA'!N299/$D299,2),"")))</f>
        <v>0.27</v>
      </c>
      <c r="X299" s="312">
        <f>IF(OR($D299="*",$D299&lt;400),"",IF(AND('201819 DATA'!O299="*",$D299&gt;=400),"*",IF($D299&gt;=400,ROUND('201819 DATA'!O299/$D299,2),"")))</f>
        <v>0.1</v>
      </c>
      <c r="Y299" s="312">
        <f>IF(OR($D299="*",$D299&lt;400),"",IF(AND('201819 DATA'!P299="*",$D299&gt;=400),"*",IF($D299&gt;=400,ROUND('201819 DATA'!P299/$D299,2),"")))</f>
        <v>0.13</v>
      </c>
      <c r="Z299" s="312">
        <f>IF(OR($D299="*",$D299&lt;400),"",IF(AND('201819 DATA'!Q299="*",$D299&gt;=400),"*",IF($D299&gt;=400,ROUND('201819 DATA'!Q299/$D299,2),"")))</f>
        <v>0.04</v>
      </c>
      <c r="AA299" s="312">
        <f>IF(OR($D299="*",$D299&lt;400),"",IF(AND('201819 DATA'!R299="*",$D299&gt;=400),"*",IF($D299&gt;=400,ROUND('201819 DATA'!R299/$D299,2),"")))</f>
        <v>0.01</v>
      </c>
      <c r="AB299" s="312">
        <f>IF(OR($D299="*",$D299&lt;400),"",IF(AND('201819 DATA'!S299="*",$D299&gt;=400),"*",IF($D299&gt;=400,ROUND('201819 DATA'!S299/$D299,2),"")))</f>
        <v>0</v>
      </c>
      <c r="AC299" s="312" t="str">
        <f>IF(OR($D299="*",$D299&lt;400),"",IF(AND('201819 DATA'!T299="*",$D299&gt;=400),"*",IF($D299&gt;=400,ROUND('201819 DATA'!T299/$D299,2),"")))</f>
        <v>*</v>
      </c>
      <c r="AD299" s="289">
        <f>IF(OR($C299="*",$C299&lt;400),"",IF(AND('201819 DATA'!BC299="*",$C299&gt;=400),"*",IF($C299&gt;=400,ROUND('201819 DATA'!BC299/$C299,2),"")))</f>
        <v>0.04</v>
      </c>
      <c r="AE299" s="289">
        <f>IF(OR($C299="*",$C299&lt;400),"",IF(AND('201819 DATA'!BD299="*",$C299&gt;=400),"*",IF($C299&gt;=400,ROUND('201819 DATA'!BD299/$C299,2),"")))</f>
        <v>0.09</v>
      </c>
      <c r="AF299" s="289">
        <f>IF(OR($C299="*",$C299&lt;400),"",IF(AND('201819 DATA'!BE299="*",$C299&gt;=400),"*",IF($C299&gt;=400,ROUND('201819 DATA'!BE299/$C299,2),"")))</f>
        <v>0.03</v>
      </c>
      <c r="AG299" s="289">
        <f>IF(OR($C299="*",$C299&lt;400),"",IF(AND('201819 DATA'!BF299="*",$C299&gt;=400),"*",IF($C299&gt;=400,ROUND('201819 DATA'!BF299/$C299,2),"")))</f>
        <v>0.02</v>
      </c>
      <c r="AH299" s="289">
        <f>IF(OR($C299="*",$C299&lt;400),"",IF(AND('201819 DATA'!BG299="*",$C299&gt;=400),"*",IF($C299&gt;=400,ROUND('201819 DATA'!BG299/$C299,2),"")))</f>
        <v>0.01</v>
      </c>
      <c r="AI299" s="289">
        <f>IF(OR($C299="*",$C299&lt;400),"",IF(AND('201819 DATA'!BH299="*",$C299&gt;=400),"*",IF($C299&gt;=400,ROUND('201819 DATA'!BH299/$C299,2),"")))</f>
        <v>0.01</v>
      </c>
      <c r="AJ299" s="289">
        <f>IF(OR($C299="*",$C299&lt;400),"",IF(AND('201819 DATA'!BI299="*",$C299&gt;=400),"*",IF($C299&gt;=400,ROUND('201819 DATA'!BI299/$C299,2),"")))</f>
        <v>0.02</v>
      </c>
      <c r="AK299" s="289">
        <f>IF(OR($C299="*",$C299&lt;400),"",IF(AND('201819 DATA'!BJ299="*",$C299&gt;=400),"*",IF($C299&gt;=400,ROUND('201819 DATA'!BJ299/$C299,2),"")))</f>
        <v>0.01</v>
      </c>
      <c r="AL299" s="289">
        <f>IF(OR($C299="*",$C299&lt;400),"",IF(AND('201819 DATA'!BK299="*",$C299&gt;=400),"*",IF($C299&gt;=400,ROUND('201819 DATA'!BK299/$C299,2),"")))</f>
        <v>0.06</v>
      </c>
      <c r="AM299" s="289">
        <f>IF(OR($C299="*",$C299&lt;400),"",IF(AND('201819 DATA'!BL299="*",$C299&gt;=400),"*",IF($C299&gt;=400,ROUND('201819 DATA'!BL299/$C299,2),"")))</f>
        <v>0.1</v>
      </c>
      <c r="AN299" s="289">
        <f>IF(OR($C299="*",$C299&lt;400),"",IF(AND('201819 DATA'!BM299="*",$C299&gt;=400),"*",IF($C299&gt;=400,ROUND('201819 DATA'!BM299/$C299,2),"")))</f>
        <v>0.15</v>
      </c>
      <c r="AO299" s="289">
        <f>IF(OR($C299="*",$C299&lt;400),"",IF(AND('201819 DATA'!BN299="*",$C299&gt;=400),"*",IF($C299&gt;=400,ROUND('201819 DATA'!BN299/$C299,2),"")))</f>
        <v>0.02</v>
      </c>
      <c r="AP299" s="289">
        <f>IF(OR($C299="*",$C299&lt;400),"",IF(AND('201819 DATA'!BO299="*",$C299&gt;=400),"*",IF($C299&gt;=400,ROUND('201819 DATA'!BO299/$C299,2),"")))</f>
        <v>7.0000000000000007E-2</v>
      </c>
      <c r="AQ299" s="289">
        <f>IF(OR($C299="*",$C299&lt;400),"",IF(AND('201819 DATA'!BP299="*",$C299&gt;=400),"*",IF($C299&gt;=400,ROUND('201819 DATA'!BP299/$C299,2),"")))</f>
        <v>0.06</v>
      </c>
      <c r="AR299" s="289">
        <f>IF(OR($C299="*",$C299&lt;400),"",IF(AND('201819 DATA'!BQ299="*",$C299&gt;=400),"*",IF($C299&gt;=400,ROUND('201819 DATA'!BQ299/$C299,2),"")))</f>
        <v>0.06</v>
      </c>
      <c r="AS299" s="289">
        <f>IF(OR($C299="*",$C299&lt;400),"",IF(AND('201819 DATA'!BR299="*",$C299&gt;=400),"*",IF($C299&gt;=400,ROUND('201819 DATA'!BR299/$C299,2),"")))</f>
        <v>0.02</v>
      </c>
      <c r="AT299" s="289">
        <f>IF(OR($C299="*",$C299&lt;400),"",IF(AND('201819 DATA'!BS299="*",$C299&gt;=400),"*",IF($C299&gt;=400,ROUND('201819 DATA'!BS299/$C299,2),"")))</f>
        <v>0</v>
      </c>
      <c r="AU299" s="289">
        <f>IF(OR($C299="*",$C299&lt;400),"",IF(AND('201819 DATA'!BT299="*",$C299&gt;=400),"*",IF($C299&gt;=400,ROUND('201819 DATA'!BT299/$C299,2),"")))</f>
        <v>0.12</v>
      </c>
      <c r="AV299" s="289">
        <f>IF(OR($C299="*",$C299&lt;400),"",IF(AND('201819 DATA'!BU299="*",$C299&gt;=400),"*",IF($C299&gt;=400,ROUND('201819 DATA'!BU299/$C299,2),"")))</f>
        <v>0.06</v>
      </c>
      <c r="AW299" s="289">
        <f>IF(OR($C299="*",$C299&lt;400),"",IF(AND('201819 DATA'!BV299="*",$C299&gt;=400),"*",IF($C299&gt;=400,ROUND('201819 DATA'!BV299/$C299,2),"")))</f>
        <v>0</v>
      </c>
      <c r="AX299" s="289">
        <f>IF(OR($C299="*",$C299&lt;400),"",IF(AND('201819 DATA'!BW299="*",$C299&gt;=400),"*",IF($C299&gt;=400,ROUND('201819 DATA'!BW299/$C299,2),"")))</f>
        <v>0.04</v>
      </c>
    </row>
    <row r="300" spans="1:50" x14ac:dyDescent="0.2">
      <c r="A300" s="13" t="s">
        <v>786</v>
      </c>
      <c r="B300" s="287">
        <f>'201819 DATA'!B300</f>
        <v>2310</v>
      </c>
      <c r="C300" s="288">
        <f>'201819 DATA'!C300</f>
        <v>2310</v>
      </c>
      <c r="D300" s="293">
        <f>'201819 DATA'!FN300</f>
        <v>2175</v>
      </c>
      <c r="G300" s="295">
        <f t="shared" si="4"/>
        <v>1</v>
      </c>
      <c r="H300" s="289">
        <f>IF(OR($C300="*",$C300&lt;400),"",IF(AND('201819 DATA'!F300="*",$C300&gt;=400),"*",IF($C300&gt;=400,ROUND('201819 DATA'!F300/$C300,2),"")))</f>
        <v>0</v>
      </c>
      <c r="I300" s="296">
        <f>IF(OR($B300="*",$B300&lt;400),"",IF(AND('201819 DATA'!Y300="*",$B300&gt;=400),"*",IF($B300&gt;=400,ROUND('201819 DATA'!Y300/$B300,2),"")))</f>
        <v>0</v>
      </c>
      <c r="J300" s="296">
        <f>IF(OR($B300="*",$B300&lt;400),"",IF(AND('201819 DATA'!Z300="*",$B300&gt;=400),"*",IF($B300&gt;=400,ROUND('201819 DATA'!Z300/$B300,2),"")))</f>
        <v>7.0000000000000007E-2</v>
      </c>
      <c r="K300" s="296">
        <f>IF(OR($B300="*",$B300&lt;400),"",IF(AND('201819 DATA'!AA300="*",$B300&gt;=400),"*",IF($B300&gt;=400,ROUND('201819 DATA'!AA300/$B300,2),"")))</f>
        <v>0.23</v>
      </c>
      <c r="L300" s="296">
        <f>IF(OR($B300="*",$B300&lt;400),"",IF(AND('201819 DATA'!AB300="*",$B300&gt;=400),"*",IF($B300&gt;=400,ROUND('201819 DATA'!AB300/$B300,2),"")))</f>
        <v>0.28000000000000003</v>
      </c>
      <c r="M300" s="296">
        <f>IF(OR($B300="*",$B300&lt;400),"",IF(AND('201819 DATA'!AC300="*",$B300&gt;=400),"*",IF($B300&gt;=400,ROUND('201819 DATA'!AC300/$B300,2),"")))</f>
        <v>0.26</v>
      </c>
      <c r="N300" s="296">
        <f>IF(OR($B300="*",$B300&lt;400),"",IF(AND('201819 DATA'!AD300="*",$B300&gt;=400),"*",IF($B300&gt;=400,ROUND('201819 DATA'!AD300/$B300,2),"")))</f>
        <v>0.16</v>
      </c>
      <c r="O300" s="296">
        <f>IF(OR($B300="*",$B300&lt;400),"",IF(AND('201819 DATA'!AE300="*",$B300&gt;=400),"*",IF($B300&gt;=400,ROUND('201819 DATA'!AE300/$B300,2),"")))</f>
        <v>0.01</v>
      </c>
      <c r="P300" s="297"/>
      <c r="Q300" s="296">
        <f>IF(OR($B300="*",$B300&lt;400),"",IF(AND('201819 DATA'!FL300="*",$B300&gt;=400),"*",IF($B300&gt;=400,ROUND('201819 DATA'!FL300/$B300,2),"")))</f>
        <v>0.99</v>
      </c>
      <c r="R300" s="289">
        <f>IF(OR($C300="*",$C300&lt;400),"",IF(AND('201819 DATA'!F300="*",$C300&gt;=400),"*",IF($C300&gt;=400,ROUND('201819 DATA'!F300/$C300,2),"")))</f>
        <v>0</v>
      </c>
      <c r="S300" s="289">
        <f>IF(OR($C300="*",$C300&lt;400),"",IF(AND('201819 DATA'!G300="*",$C300&gt;=400),"*",IF($C300&gt;=400,ROUND('201819 DATA'!G300/$C300,2),"")))</f>
        <v>0</v>
      </c>
      <c r="T300" s="289">
        <f>IF(OR($C300="*",$C300&lt;400),"",IF(AND('201819 DATA'!H300="*",$C300&gt;=400),"*",IF($C300&gt;=400,ROUND('201819 DATA'!H300/$C300,2),"")))</f>
        <v>1</v>
      </c>
      <c r="U300" s="289">
        <f>IF(OR($C300="*",$C300&lt;400),"",IF(AND('201819 DATA'!FM300="*",$C300&gt;=400),"*",IF($C300&gt;=400,ROUND('201819 DATA'!FM300/$C300,2),"")))</f>
        <v>0</v>
      </c>
      <c r="V300" s="312">
        <f>IF(OR($D300="*",$D300&lt;400),"",IF(AND('201819 DATA'!M300="*",$D300&gt;=400),"*",IF($D300&gt;=400,ROUND('201819 DATA'!M300/$D300,2),"")))</f>
        <v>0.53</v>
      </c>
      <c r="W300" s="312">
        <f>IF(OR($D300="*",$D300&lt;400),"",IF(AND('201819 DATA'!N300="*",$D300&gt;=400),"*",IF($D300&gt;=400,ROUND('201819 DATA'!N300/$D300,2),"")))</f>
        <v>0.3</v>
      </c>
      <c r="X300" s="312">
        <f>IF(OR($D300="*",$D300&lt;400),"",IF(AND('201819 DATA'!O300="*",$D300&gt;=400),"*",IF($D300&gt;=400,ROUND('201819 DATA'!O300/$D300,2),"")))</f>
        <v>0.09</v>
      </c>
      <c r="Y300" s="312">
        <f>IF(OR($D300="*",$D300&lt;400),"",IF(AND('201819 DATA'!P300="*",$D300&gt;=400),"*",IF($D300&gt;=400,ROUND('201819 DATA'!P300/$D300,2),"")))</f>
        <v>0.06</v>
      </c>
      <c r="Z300" s="312">
        <f>IF(OR($D300="*",$D300&lt;400),"",IF(AND('201819 DATA'!Q300="*",$D300&gt;=400),"*",IF($D300&gt;=400,ROUND('201819 DATA'!Q300/$D300,2),"")))</f>
        <v>0</v>
      </c>
      <c r="AA300" s="312" t="str">
        <f>IF(OR($D300="*",$D300&lt;400),"",IF(AND('201819 DATA'!R300="*",$D300&gt;=400),"*",IF($D300&gt;=400,ROUND('201819 DATA'!R300/$D300,2),"")))</f>
        <v>*</v>
      </c>
      <c r="AB300" s="312" t="str">
        <f>IF(OR($D300="*",$D300&lt;400),"",IF(AND('201819 DATA'!S300="*",$D300&gt;=400),"*",IF($D300&gt;=400,ROUND('201819 DATA'!S300/$D300,2),"")))</f>
        <v>*</v>
      </c>
      <c r="AC300" s="312">
        <f>IF(OR($D300="*",$D300&lt;400),"",IF(AND('201819 DATA'!T300="*",$D300&gt;=400),"*",IF($D300&gt;=400,ROUND('201819 DATA'!T300/$D300,2),"")))</f>
        <v>0</v>
      </c>
      <c r="AD300" s="289">
        <f>IF(OR($C300="*",$C300&lt;400),"",IF(AND('201819 DATA'!BC300="*",$C300&gt;=400),"*",IF($C300&gt;=400,ROUND('201819 DATA'!BC300/$C300,2),"")))</f>
        <v>0</v>
      </c>
      <c r="AE300" s="289">
        <f>IF(OR($C300="*",$C300&lt;400),"",IF(AND('201819 DATA'!BD300="*",$C300&gt;=400),"*",IF($C300&gt;=400,ROUND('201819 DATA'!BD300/$C300,2),"")))</f>
        <v>0.16</v>
      </c>
      <c r="AF300" s="289">
        <f>IF(OR($C300="*",$C300&lt;400),"",IF(AND('201819 DATA'!BE300="*",$C300&gt;=400),"*",IF($C300&gt;=400,ROUND('201819 DATA'!BE300/$C300,2),"")))</f>
        <v>0.01</v>
      </c>
      <c r="AG300" s="289" t="str">
        <f>IF(OR($C300="*",$C300&lt;400),"",IF(AND('201819 DATA'!BF300="*",$C300&gt;=400),"*",IF($C300&gt;=400,ROUND('201819 DATA'!BF300/$C300,2),"")))</f>
        <v>*</v>
      </c>
      <c r="AH300" s="289" t="str">
        <f>IF(OR($C300="*",$C300&lt;400),"",IF(AND('201819 DATA'!BG300="*",$C300&gt;=400),"*",IF($C300&gt;=400,ROUND('201819 DATA'!BG300/$C300,2),"")))</f>
        <v>*</v>
      </c>
      <c r="AI300" s="289">
        <f>IF(OR($C300="*",$C300&lt;400),"",IF(AND('201819 DATA'!BH300="*",$C300&gt;=400),"*",IF($C300&gt;=400,ROUND('201819 DATA'!BH300/$C300,2),"")))</f>
        <v>0.02</v>
      </c>
      <c r="AJ300" s="289">
        <f>IF(OR($C300="*",$C300&lt;400),"",IF(AND('201819 DATA'!BI300="*",$C300&gt;=400),"*",IF($C300&gt;=400,ROUND('201819 DATA'!BI300/$C300,2),"")))</f>
        <v>0.13</v>
      </c>
      <c r="AK300" s="289">
        <f>IF(OR($C300="*",$C300&lt;400),"",IF(AND('201819 DATA'!BJ300="*",$C300&gt;=400),"*",IF($C300&gt;=400,ROUND('201819 DATA'!BJ300/$C300,2),"")))</f>
        <v>0</v>
      </c>
      <c r="AL300" s="289">
        <f>IF(OR($C300="*",$C300&lt;400),"",IF(AND('201819 DATA'!BK300="*",$C300&gt;=400),"*",IF($C300&gt;=400,ROUND('201819 DATA'!BK300/$C300,2),"")))</f>
        <v>0.02</v>
      </c>
      <c r="AM300" s="289">
        <f>IF(OR($C300="*",$C300&lt;400),"",IF(AND('201819 DATA'!BL300="*",$C300&gt;=400),"*",IF($C300&gt;=400,ROUND('201819 DATA'!BL300/$C300,2),"")))</f>
        <v>0</v>
      </c>
      <c r="AN300" s="289">
        <f>IF(OR($C300="*",$C300&lt;400),"",IF(AND('201819 DATA'!BM300="*",$C300&gt;=400),"*",IF($C300&gt;=400,ROUND('201819 DATA'!BM300/$C300,2),"")))</f>
        <v>7.0000000000000007E-2</v>
      </c>
      <c r="AO300" s="289" t="str">
        <f>IF(OR($C300="*",$C300&lt;400),"",IF(AND('201819 DATA'!BN300="*",$C300&gt;=400),"*",IF($C300&gt;=400,ROUND('201819 DATA'!BN300/$C300,2),"")))</f>
        <v>*</v>
      </c>
      <c r="AP300" s="289">
        <f>IF(OR($C300="*",$C300&lt;400),"",IF(AND('201819 DATA'!BO300="*",$C300&gt;=400),"*",IF($C300&gt;=400,ROUND('201819 DATA'!BO300/$C300,2),"")))</f>
        <v>0.19</v>
      </c>
      <c r="AQ300" s="289">
        <f>IF(OR($C300="*",$C300&lt;400),"",IF(AND('201819 DATA'!BP300="*",$C300&gt;=400),"*",IF($C300&gt;=400,ROUND('201819 DATA'!BP300/$C300,2),"")))</f>
        <v>0.08</v>
      </c>
      <c r="AR300" s="289">
        <f>IF(OR($C300="*",$C300&lt;400),"",IF(AND('201819 DATA'!BQ300="*",$C300&gt;=400),"*",IF($C300&gt;=400,ROUND('201819 DATA'!BQ300/$C300,2),"")))</f>
        <v>0</v>
      </c>
      <c r="AS300" s="289">
        <f>IF(OR($C300="*",$C300&lt;400),"",IF(AND('201819 DATA'!BR300="*",$C300&gt;=400),"*",IF($C300&gt;=400,ROUND('201819 DATA'!BR300/$C300,2),"")))</f>
        <v>0</v>
      </c>
      <c r="AT300" s="289">
        <f>IF(OR($C300="*",$C300&lt;400),"",IF(AND('201819 DATA'!BS300="*",$C300&gt;=400),"*",IF($C300&gt;=400,ROUND('201819 DATA'!BS300/$C300,2),"")))</f>
        <v>0</v>
      </c>
      <c r="AU300" s="289">
        <f>IF(OR($C300="*",$C300&lt;400),"",IF(AND('201819 DATA'!BT300="*",$C300&gt;=400),"*",IF($C300&gt;=400,ROUND('201819 DATA'!BT300/$C300,2),"")))</f>
        <v>0.21</v>
      </c>
      <c r="AV300" s="289">
        <f>IF(OR($C300="*",$C300&lt;400),"",IF(AND('201819 DATA'!BU300="*",$C300&gt;=400),"*",IF($C300&gt;=400,ROUND('201819 DATA'!BU300/$C300,2),"")))</f>
        <v>0</v>
      </c>
      <c r="AW300" s="289">
        <f>IF(OR($C300="*",$C300&lt;400),"",IF(AND('201819 DATA'!BV300="*",$C300&gt;=400),"*",IF($C300&gt;=400,ROUND('201819 DATA'!BV300/$C300,2),"")))</f>
        <v>0</v>
      </c>
      <c r="AX300" s="289">
        <f>IF(OR($C300="*",$C300&lt;400),"",IF(AND('201819 DATA'!BW300="*",$C300&gt;=400),"*",IF($C300&gt;=400,ROUND('201819 DATA'!BW300/$C300,2),"")))</f>
        <v>0.11</v>
      </c>
    </row>
    <row r="301" spans="1:50" x14ac:dyDescent="0.2">
      <c r="A301" s="13" t="s">
        <v>344</v>
      </c>
      <c r="B301" s="287">
        <f>'201819 DATA'!B301</f>
        <v>4835</v>
      </c>
      <c r="C301" s="288">
        <f>'201819 DATA'!C301</f>
        <v>4835</v>
      </c>
      <c r="D301" s="293">
        <f>'201819 DATA'!FN301</f>
        <v>4590</v>
      </c>
      <c r="G301" s="295">
        <f t="shared" si="4"/>
        <v>1</v>
      </c>
      <c r="H301" s="289">
        <f>IF(OR($C301="*",$C301&lt;400),"",IF(AND('201819 DATA'!F301="*",$C301&gt;=400),"*",IF($C301&gt;=400,ROUND('201819 DATA'!F301/$C301,2),"")))</f>
        <v>0</v>
      </c>
      <c r="I301" s="296">
        <f>IF(OR($B301="*",$B301&lt;400),"",IF(AND('201819 DATA'!Y301="*",$B301&gt;=400),"*",IF($B301&gt;=400,ROUND('201819 DATA'!Y301/$B301,2),"")))</f>
        <v>0</v>
      </c>
      <c r="J301" s="296">
        <f>IF(OR($B301="*",$B301&lt;400),"",IF(AND('201819 DATA'!Z301="*",$B301&gt;=400),"*",IF($B301&gt;=400,ROUND('201819 DATA'!Z301/$B301,2),"")))</f>
        <v>7.0000000000000007E-2</v>
      </c>
      <c r="K301" s="296">
        <f>IF(OR($B301="*",$B301&lt;400),"",IF(AND('201819 DATA'!AA301="*",$B301&gt;=400),"*",IF($B301&gt;=400,ROUND('201819 DATA'!AA301/$B301,2),"")))</f>
        <v>0.19</v>
      </c>
      <c r="L301" s="296">
        <f>IF(OR($B301="*",$B301&lt;400),"",IF(AND('201819 DATA'!AB301="*",$B301&gt;=400),"*",IF($B301&gt;=400,ROUND('201819 DATA'!AB301/$B301,2),"")))</f>
        <v>0.28999999999999998</v>
      </c>
      <c r="M301" s="296">
        <f>IF(OR($B301="*",$B301&lt;400),"",IF(AND('201819 DATA'!AC301="*",$B301&gt;=400),"*",IF($B301&gt;=400,ROUND('201819 DATA'!AC301/$B301,2),"")))</f>
        <v>0.28000000000000003</v>
      </c>
      <c r="N301" s="296">
        <f>IF(OR($B301="*",$B301&lt;400),"",IF(AND('201819 DATA'!AD301="*",$B301&gt;=400),"*",IF($B301&gt;=400,ROUND('201819 DATA'!AD301/$B301,2),"")))</f>
        <v>0.16</v>
      </c>
      <c r="O301" s="296">
        <f>IF(OR($B301="*",$B301&lt;400),"",IF(AND('201819 DATA'!AE301="*",$B301&gt;=400),"*",IF($B301&gt;=400,ROUND('201819 DATA'!AE301/$B301,2),"")))</f>
        <v>0.01</v>
      </c>
      <c r="P301" s="297"/>
      <c r="Q301" s="296">
        <f>IF(OR($B301="*",$B301&lt;400),"",IF(AND('201819 DATA'!FL301="*",$B301&gt;=400),"*",IF($B301&gt;=400,ROUND('201819 DATA'!FL301/$B301,2),"")))</f>
        <v>0.97</v>
      </c>
      <c r="R301" s="289">
        <f>IF(OR($C301="*",$C301&lt;400),"",IF(AND('201819 DATA'!F301="*",$C301&gt;=400),"*",IF($C301&gt;=400,ROUND('201819 DATA'!F301/$C301,2),"")))</f>
        <v>0</v>
      </c>
      <c r="S301" s="289">
        <f>IF(OR($C301="*",$C301&lt;400),"",IF(AND('201819 DATA'!G301="*",$C301&gt;=400),"*",IF($C301&gt;=400,ROUND('201819 DATA'!G301/$C301,2),"")))</f>
        <v>0</v>
      </c>
      <c r="T301" s="289">
        <f>IF(OR($C301="*",$C301&lt;400),"",IF(AND('201819 DATA'!H301="*",$C301&gt;=400),"*",IF($C301&gt;=400,ROUND('201819 DATA'!H301/$C301,2),"")))</f>
        <v>1</v>
      </c>
      <c r="U301" s="289">
        <f>IF(OR($C301="*",$C301&lt;400),"",IF(AND('201819 DATA'!FM301="*",$C301&gt;=400),"*",IF($C301&gt;=400,ROUND('201819 DATA'!FM301/$C301,2),"")))</f>
        <v>0</v>
      </c>
      <c r="V301" s="312">
        <f>IF(OR($D301="*",$D301&lt;400),"",IF(AND('201819 DATA'!M301="*",$D301&gt;=400),"*",IF($D301&gt;=400,ROUND('201819 DATA'!M301/$D301,2),"")))</f>
        <v>0.41</v>
      </c>
      <c r="W301" s="312">
        <f>IF(OR($D301="*",$D301&lt;400),"",IF(AND('201819 DATA'!N301="*",$D301&gt;=400),"*",IF($D301&gt;=400,ROUND('201819 DATA'!N301/$D301,2),"")))</f>
        <v>0.22</v>
      </c>
      <c r="X301" s="312">
        <f>IF(OR($D301="*",$D301&lt;400),"",IF(AND('201819 DATA'!O301="*",$D301&gt;=400),"*",IF($D301&gt;=400,ROUND('201819 DATA'!O301/$D301,2),"")))</f>
        <v>0.13</v>
      </c>
      <c r="Y301" s="312">
        <f>IF(OR($D301="*",$D301&lt;400),"",IF(AND('201819 DATA'!P301="*",$D301&gt;=400),"*",IF($D301&gt;=400,ROUND('201819 DATA'!P301/$D301,2),"")))</f>
        <v>0.14000000000000001</v>
      </c>
      <c r="Z301" s="312">
        <f>IF(OR($D301="*",$D301&lt;400),"",IF(AND('201819 DATA'!Q301="*",$D301&gt;=400),"*",IF($D301&gt;=400,ROUND('201819 DATA'!Q301/$D301,2),"")))</f>
        <v>0.05</v>
      </c>
      <c r="AA301" s="312">
        <f>IF(OR($D301="*",$D301&lt;400),"",IF(AND('201819 DATA'!R301="*",$D301&gt;=400),"*",IF($D301&gt;=400,ROUND('201819 DATA'!R301/$D301,2),"")))</f>
        <v>0.02</v>
      </c>
      <c r="AB301" s="312">
        <f>IF(OR($D301="*",$D301&lt;400),"",IF(AND('201819 DATA'!S301="*",$D301&gt;=400),"*",IF($D301&gt;=400,ROUND('201819 DATA'!S301/$D301,2),"")))</f>
        <v>0.01</v>
      </c>
      <c r="AC301" s="312">
        <f>IF(OR($D301="*",$D301&lt;400),"",IF(AND('201819 DATA'!T301="*",$D301&gt;=400),"*",IF($D301&gt;=400,ROUND('201819 DATA'!T301/$D301,2),"")))</f>
        <v>0.02</v>
      </c>
      <c r="AD301" s="289">
        <f>IF(OR($C301="*",$C301&lt;400),"",IF(AND('201819 DATA'!BC301="*",$C301&gt;=400),"*",IF($C301&gt;=400,ROUND('201819 DATA'!BC301/$C301,2),"")))</f>
        <v>0.01</v>
      </c>
      <c r="AE301" s="289">
        <f>IF(OR($C301="*",$C301&lt;400),"",IF(AND('201819 DATA'!BD301="*",$C301&gt;=400),"*",IF($C301&gt;=400,ROUND('201819 DATA'!BD301/$C301,2),"")))</f>
        <v>0.02</v>
      </c>
      <c r="AF301" s="289">
        <f>IF(OR($C301="*",$C301&lt;400),"",IF(AND('201819 DATA'!BE301="*",$C301&gt;=400),"*",IF($C301&gt;=400,ROUND('201819 DATA'!BE301/$C301,2),"")))</f>
        <v>0.01</v>
      </c>
      <c r="AG301" s="289">
        <f>IF(OR($C301="*",$C301&lt;400),"",IF(AND('201819 DATA'!BF301="*",$C301&gt;=400),"*",IF($C301&gt;=400,ROUND('201819 DATA'!BF301/$C301,2),"")))</f>
        <v>0</v>
      </c>
      <c r="AH301" s="289">
        <f>IF(OR($C301="*",$C301&lt;400),"",IF(AND('201819 DATA'!BG301="*",$C301&gt;=400),"*",IF($C301&gt;=400,ROUND('201819 DATA'!BG301/$C301,2),"")))</f>
        <v>0</v>
      </c>
      <c r="AI301" s="289">
        <f>IF(OR($C301="*",$C301&lt;400),"",IF(AND('201819 DATA'!BH301="*",$C301&gt;=400),"*",IF($C301&gt;=400,ROUND('201819 DATA'!BH301/$C301,2),"")))</f>
        <v>0.02</v>
      </c>
      <c r="AJ301" s="289">
        <f>IF(OR($C301="*",$C301&lt;400),"",IF(AND('201819 DATA'!BI301="*",$C301&gt;=400),"*",IF($C301&gt;=400,ROUND('201819 DATA'!BI301/$C301,2),"")))</f>
        <v>0.14000000000000001</v>
      </c>
      <c r="AK301" s="289">
        <f>IF(OR($C301="*",$C301&lt;400),"",IF(AND('201819 DATA'!BJ301="*",$C301&gt;=400),"*",IF($C301&gt;=400,ROUND('201819 DATA'!BJ301/$C301,2),"")))</f>
        <v>0</v>
      </c>
      <c r="AL301" s="289" t="str">
        <f>IF(OR($C301="*",$C301&lt;400),"",IF(AND('201819 DATA'!BK301="*",$C301&gt;=400),"*",IF($C301&gt;=400,ROUND('201819 DATA'!BK301/$C301,2),"")))</f>
        <v>*</v>
      </c>
      <c r="AM301" s="289">
        <f>IF(OR($C301="*",$C301&lt;400),"",IF(AND('201819 DATA'!BL301="*",$C301&gt;=400),"*",IF($C301&gt;=400,ROUND('201819 DATA'!BL301/$C301,2),"")))</f>
        <v>0.02</v>
      </c>
      <c r="AN301" s="289">
        <f>IF(OR($C301="*",$C301&lt;400),"",IF(AND('201819 DATA'!BM301="*",$C301&gt;=400),"*",IF($C301&gt;=400,ROUND('201819 DATA'!BM301/$C301,2),"")))</f>
        <v>0.28000000000000003</v>
      </c>
      <c r="AO301" s="289">
        <f>IF(OR($C301="*",$C301&lt;400),"",IF(AND('201819 DATA'!BN301="*",$C301&gt;=400),"*",IF($C301&gt;=400,ROUND('201819 DATA'!BN301/$C301,2),"")))</f>
        <v>0</v>
      </c>
      <c r="AP301" s="289">
        <f>IF(OR($C301="*",$C301&lt;400),"",IF(AND('201819 DATA'!BO301="*",$C301&gt;=400),"*",IF($C301&gt;=400,ROUND('201819 DATA'!BO301/$C301,2),"")))</f>
        <v>0.28000000000000003</v>
      </c>
      <c r="AQ301" s="289">
        <f>IF(OR($C301="*",$C301&lt;400),"",IF(AND('201819 DATA'!BP301="*",$C301&gt;=400),"*",IF($C301&gt;=400,ROUND('201819 DATA'!BP301/$C301,2),"")))</f>
        <v>0.13</v>
      </c>
      <c r="AR301" s="289">
        <f>IF(OR($C301="*",$C301&lt;400),"",IF(AND('201819 DATA'!BQ301="*",$C301&gt;=400),"*",IF($C301&gt;=400,ROUND('201819 DATA'!BQ301/$C301,2),"")))</f>
        <v>0</v>
      </c>
      <c r="AS301" s="289">
        <f>IF(OR($C301="*",$C301&lt;400),"",IF(AND('201819 DATA'!BR301="*",$C301&gt;=400),"*",IF($C301&gt;=400,ROUND('201819 DATA'!BR301/$C301,2),"")))</f>
        <v>0</v>
      </c>
      <c r="AT301" s="289" t="str">
        <f>IF(OR($C301="*",$C301&lt;400),"",IF(AND('201819 DATA'!BS301="*",$C301&gt;=400),"*",IF($C301&gt;=400,ROUND('201819 DATA'!BS301/$C301,2),"")))</f>
        <v>*</v>
      </c>
      <c r="AU301" s="289">
        <f>IF(OR($C301="*",$C301&lt;400),"",IF(AND('201819 DATA'!BT301="*",$C301&gt;=400),"*",IF($C301&gt;=400,ROUND('201819 DATA'!BT301/$C301,2),"")))</f>
        <v>0.06</v>
      </c>
      <c r="AV301" s="289">
        <f>IF(OR($C301="*",$C301&lt;400),"",IF(AND('201819 DATA'!BU301="*",$C301&gt;=400),"*",IF($C301&gt;=400,ROUND('201819 DATA'!BU301/$C301,2),"")))</f>
        <v>0.01</v>
      </c>
      <c r="AW301" s="289">
        <f>IF(OR($C301="*",$C301&lt;400),"",IF(AND('201819 DATA'!BV301="*",$C301&gt;=400),"*",IF($C301&gt;=400,ROUND('201819 DATA'!BV301/$C301,2),"")))</f>
        <v>0</v>
      </c>
      <c r="AX301" s="289">
        <f>IF(OR($C301="*",$C301&lt;400),"",IF(AND('201819 DATA'!BW301="*",$C301&gt;=400),"*",IF($C301&gt;=400,ROUND('201819 DATA'!BW301/$C301,2),"")))</f>
        <v>0.02</v>
      </c>
    </row>
    <row r="302" spans="1:50" x14ac:dyDescent="0.2">
      <c r="A302" s="13" t="s">
        <v>787</v>
      </c>
      <c r="B302" s="287">
        <f>'201819 DATA'!B302</f>
        <v>180</v>
      </c>
      <c r="C302" s="288">
        <f>'201819 DATA'!C302</f>
        <v>165</v>
      </c>
      <c r="D302" s="293">
        <f>'201819 DATA'!FN302</f>
        <v>0</v>
      </c>
      <c r="G302" s="295" t="str">
        <f t="shared" si="4"/>
        <v/>
      </c>
      <c r="H302" s="289" t="str">
        <f>IF(OR($C302="*",$C302&lt;400),"",IF(AND('201819 DATA'!F302="*",$C302&gt;=400),"*",IF($C302&gt;=400,ROUND('201819 DATA'!F302/$C302,2),"")))</f>
        <v/>
      </c>
      <c r="I302" s="296" t="str">
        <f>IF(OR($B302="*",$B302&lt;400),"",IF(AND('201819 DATA'!Y302="*",$B302&gt;=400),"*",IF($B302&gt;=400,ROUND('201819 DATA'!Y302/$B302,2),"")))</f>
        <v/>
      </c>
      <c r="J302" s="296" t="str">
        <f>IF(OR($B302="*",$B302&lt;400),"",IF(AND('201819 DATA'!Z302="*",$B302&gt;=400),"*",IF($B302&gt;=400,ROUND('201819 DATA'!Z302/$B302,2),"")))</f>
        <v/>
      </c>
      <c r="K302" s="296" t="str">
        <f>IF(OR($B302="*",$B302&lt;400),"",IF(AND('201819 DATA'!AA302="*",$B302&gt;=400),"*",IF($B302&gt;=400,ROUND('201819 DATA'!AA302/$B302,2),"")))</f>
        <v/>
      </c>
      <c r="L302" s="296" t="str">
        <f>IF(OR($B302="*",$B302&lt;400),"",IF(AND('201819 DATA'!AB302="*",$B302&gt;=400),"*",IF($B302&gt;=400,ROUND('201819 DATA'!AB302/$B302,2),"")))</f>
        <v/>
      </c>
      <c r="M302" s="296" t="str">
        <f>IF(OR($B302="*",$B302&lt;400),"",IF(AND('201819 DATA'!AC302="*",$B302&gt;=400),"*",IF($B302&gt;=400,ROUND('201819 DATA'!AC302/$B302,2),"")))</f>
        <v/>
      </c>
      <c r="N302" s="296" t="str">
        <f>IF(OR($B302="*",$B302&lt;400),"",IF(AND('201819 DATA'!AD302="*",$B302&gt;=400),"*",IF($B302&gt;=400,ROUND('201819 DATA'!AD302/$B302,2),"")))</f>
        <v/>
      </c>
      <c r="O302" s="296" t="str">
        <f>IF(OR($B302="*",$B302&lt;400),"",IF(AND('201819 DATA'!AE302="*",$B302&gt;=400),"*",IF($B302&gt;=400,ROUND('201819 DATA'!AE302/$B302,2),"")))</f>
        <v/>
      </c>
      <c r="P302" s="297"/>
      <c r="Q302" s="296" t="str">
        <f>IF(OR($B302="*",$B302&lt;400),"",IF(AND('201819 DATA'!FL302="*",$B302&gt;=400),"*",IF($B302&gt;=400,ROUND('201819 DATA'!FL302/$B302,2),"")))</f>
        <v/>
      </c>
      <c r="R302" s="289" t="str">
        <f>IF(OR($C302="*",$C302&lt;400),"",IF(AND('201819 DATA'!F302="*",$C302&gt;=400),"*",IF($C302&gt;=400,ROUND('201819 DATA'!F302/$C302,2),"")))</f>
        <v/>
      </c>
      <c r="S302" s="289" t="str">
        <f>IF(OR($C302="*",$C302&lt;400),"",IF(AND('201819 DATA'!G302="*",$C302&gt;=400),"*",IF($C302&gt;=400,ROUND('201819 DATA'!G302/$C302,2),"")))</f>
        <v/>
      </c>
      <c r="T302" s="289" t="str">
        <f>IF(OR($C302="*",$C302&lt;400),"",IF(AND('201819 DATA'!H302="*",$C302&gt;=400),"*",IF($C302&gt;=400,ROUND('201819 DATA'!H302/$C302,2),"")))</f>
        <v/>
      </c>
      <c r="U302" s="289" t="str">
        <f>IF(OR($C302="*",$C302&lt;400),"",IF(AND('201819 DATA'!FM302="*",$C302&gt;=400),"*",IF($C302&gt;=400,ROUND('201819 DATA'!FM302/$C302,2),"")))</f>
        <v/>
      </c>
      <c r="V302" s="312" t="str">
        <f>IF(OR($D302="*",$D302&lt;400),"",IF(AND('201819 DATA'!M302="*",$D302&gt;=400),"*",IF($D302&gt;=400,ROUND('201819 DATA'!M302/$D302,2),"")))</f>
        <v/>
      </c>
      <c r="W302" s="312" t="str">
        <f>IF(OR($D302="*",$D302&lt;400),"",IF(AND('201819 DATA'!N302="*",$D302&gt;=400),"*",IF($D302&gt;=400,ROUND('201819 DATA'!N302/$D302,2),"")))</f>
        <v/>
      </c>
      <c r="X302" s="312" t="str">
        <f>IF(OR($D302="*",$D302&lt;400),"",IF(AND('201819 DATA'!O302="*",$D302&gt;=400),"*",IF($D302&gt;=400,ROUND('201819 DATA'!O302/$D302,2),"")))</f>
        <v/>
      </c>
      <c r="Y302" s="312" t="str">
        <f>IF(OR($D302="*",$D302&lt;400),"",IF(AND('201819 DATA'!P302="*",$D302&gt;=400),"*",IF($D302&gt;=400,ROUND('201819 DATA'!P302/$D302,2),"")))</f>
        <v/>
      </c>
      <c r="Z302" s="312" t="str">
        <f>IF(OR($D302="*",$D302&lt;400),"",IF(AND('201819 DATA'!Q302="*",$D302&gt;=400),"*",IF($D302&gt;=400,ROUND('201819 DATA'!Q302/$D302,2),"")))</f>
        <v/>
      </c>
      <c r="AA302" s="312" t="str">
        <f>IF(OR($D302="*",$D302&lt;400),"",IF(AND('201819 DATA'!R302="*",$D302&gt;=400),"*",IF($D302&gt;=400,ROUND('201819 DATA'!R302/$D302,2),"")))</f>
        <v/>
      </c>
      <c r="AB302" s="312" t="str">
        <f>IF(OR($D302="*",$D302&lt;400),"",IF(AND('201819 DATA'!S302="*",$D302&gt;=400),"*",IF($D302&gt;=400,ROUND('201819 DATA'!S302/$D302,2),"")))</f>
        <v/>
      </c>
      <c r="AC302" s="312" t="str">
        <f>IF(OR($D302="*",$D302&lt;400),"",IF(AND('201819 DATA'!T302="*",$D302&gt;=400),"*",IF($D302&gt;=400,ROUND('201819 DATA'!T302/$D302,2),"")))</f>
        <v/>
      </c>
      <c r="AD302" s="289" t="str">
        <f>IF(OR($C302="*",$C302&lt;400),"",IF(AND('201819 DATA'!BC302="*",$C302&gt;=400),"*",IF($C302&gt;=400,ROUND('201819 DATA'!BC302/$C302,2),"")))</f>
        <v/>
      </c>
      <c r="AE302" s="289" t="str">
        <f>IF(OR($C302="*",$C302&lt;400),"",IF(AND('201819 DATA'!BD302="*",$C302&gt;=400),"*",IF($C302&gt;=400,ROUND('201819 DATA'!BD302/$C302,2),"")))</f>
        <v/>
      </c>
      <c r="AF302" s="289" t="str">
        <f>IF(OR($C302="*",$C302&lt;400),"",IF(AND('201819 DATA'!BE302="*",$C302&gt;=400),"*",IF($C302&gt;=400,ROUND('201819 DATA'!BE302/$C302,2),"")))</f>
        <v/>
      </c>
      <c r="AG302" s="289" t="str">
        <f>IF(OR($C302="*",$C302&lt;400),"",IF(AND('201819 DATA'!BF302="*",$C302&gt;=400),"*",IF($C302&gt;=400,ROUND('201819 DATA'!BF302/$C302,2),"")))</f>
        <v/>
      </c>
      <c r="AH302" s="289" t="str">
        <f>IF(OR($C302="*",$C302&lt;400),"",IF(AND('201819 DATA'!BG302="*",$C302&gt;=400),"*",IF($C302&gt;=400,ROUND('201819 DATA'!BG302/$C302,2),"")))</f>
        <v/>
      </c>
      <c r="AI302" s="289" t="str">
        <f>IF(OR($C302="*",$C302&lt;400),"",IF(AND('201819 DATA'!BH302="*",$C302&gt;=400),"*",IF($C302&gt;=400,ROUND('201819 DATA'!BH302/$C302,2),"")))</f>
        <v/>
      </c>
      <c r="AJ302" s="289" t="str">
        <f>IF(OR($C302="*",$C302&lt;400),"",IF(AND('201819 DATA'!BI302="*",$C302&gt;=400),"*",IF($C302&gt;=400,ROUND('201819 DATA'!BI302/$C302,2),"")))</f>
        <v/>
      </c>
      <c r="AK302" s="289" t="str">
        <f>IF(OR($C302="*",$C302&lt;400),"",IF(AND('201819 DATA'!BJ302="*",$C302&gt;=400),"*",IF($C302&gt;=400,ROUND('201819 DATA'!BJ302/$C302,2),"")))</f>
        <v/>
      </c>
      <c r="AL302" s="289" t="str">
        <f>IF(OR($C302="*",$C302&lt;400),"",IF(AND('201819 DATA'!BK302="*",$C302&gt;=400),"*",IF($C302&gt;=400,ROUND('201819 DATA'!BK302/$C302,2),"")))</f>
        <v/>
      </c>
      <c r="AM302" s="289" t="str">
        <f>IF(OR($C302="*",$C302&lt;400),"",IF(AND('201819 DATA'!BL302="*",$C302&gt;=400),"*",IF($C302&gt;=400,ROUND('201819 DATA'!BL302/$C302,2),"")))</f>
        <v/>
      </c>
      <c r="AN302" s="289" t="str">
        <f>IF(OR($C302="*",$C302&lt;400),"",IF(AND('201819 DATA'!BM302="*",$C302&gt;=400),"*",IF($C302&gt;=400,ROUND('201819 DATA'!BM302/$C302,2),"")))</f>
        <v/>
      </c>
      <c r="AO302" s="289" t="str">
        <f>IF(OR($C302="*",$C302&lt;400),"",IF(AND('201819 DATA'!BN302="*",$C302&gt;=400),"*",IF($C302&gt;=400,ROUND('201819 DATA'!BN302/$C302,2),"")))</f>
        <v/>
      </c>
      <c r="AP302" s="289" t="str">
        <f>IF(OR($C302="*",$C302&lt;400),"",IF(AND('201819 DATA'!BO302="*",$C302&gt;=400),"*",IF($C302&gt;=400,ROUND('201819 DATA'!BO302/$C302,2),"")))</f>
        <v/>
      </c>
      <c r="AQ302" s="289" t="str">
        <f>IF(OR($C302="*",$C302&lt;400),"",IF(AND('201819 DATA'!BP302="*",$C302&gt;=400),"*",IF($C302&gt;=400,ROUND('201819 DATA'!BP302/$C302,2),"")))</f>
        <v/>
      </c>
      <c r="AR302" s="289" t="str">
        <f>IF(OR($C302="*",$C302&lt;400),"",IF(AND('201819 DATA'!BQ302="*",$C302&gt;=400),"*",IF($C302&gt;=400,ROUND('201819 DATA'!BQ302/$C302,2),"")))</f>
        <v/>
      </c>
      <c r="AS302" s="289" t="str">
        <f>IF(OR($C302="*",$C302&lt;400),"",IF(AND('201819 DATA'!BR302="*",$C302&gt;=400),"*",IF($C302&gt;=400,ROUND('201819 DATA'!BR302/$C302,2),"")))</f>
        <v/>
      </c>
      <c r="AT302" s="289" t="str">
        <f>IF(OR($C302="*",$C302&lt;400),"",IF(AND('201819 DATA'!BS302="*",$C302&gt;=400),"*",IF($C302&gt;=400,ROUND('201819 DATA'!BS302/$C302,2),"")))</f>
        <v/>
      </c>
      <c r="AU302" s="289" t="str">
        <f>IF(OR($C302="*",$C302&lt;400),"",IF(AND('201819 DATA'!BT302="*",$C302&gt;=400),"*",IF($C302&gt;=400,ROUND('201819 DATA'!BT302/$C302,2),"")))</f>
        <v/>
      </c>
      <c r="AV302" s="289" t="str">
        <f>IF(OR($C302="*",$C302&lt;400),"",IF(AND('201819 DATA'!BU302="*",$C302&gt;=400),"*",IF($C302&gt;=400,ROUND('201819 DATA'!BU302/$C302,2),"")))</f>
        <v/>
      </c>
      <c r="AW302" s="289" t="str">
        <f>IF(OR($C302="*",$C302&lt;400),"",IF(AND('201819 DATA'!BV302="*",$C302&gt;=400),"*",IF($C302&gt;=400,ROUND('201819 DATA'!BV302/$C302,2),"")))</f>
        <v/>
      </c>
      <c r="AX302" s="289" t="str">
        <f>IF(OR($C302="*",$C302&lt;400),"",IF(AND('201819 DATA'!BW302="*",$C302&gt;=400),"*",IF($C302&gt;=400,ROUND('201819 DATA'!BW302/$C302,2),"")))</f>
        <v/>
      </c>
    </row>
    <row r="303" spans="1:50" x14ac:dyDescent="0.2">
      <c r="A303" s="13" t="s">
        <v>393</v>
      </c>
      <c r="B303" s="287">
        <f>'201819 DATA'!B303</f>
        <v>93320</v>
      </c>
      <c r="C303" s="288">
        <f>'201819 DATA'!C303</f>
        <v>80415</v>
      </c>
      <c r="D303" s="293">
        <f>'201819 DATA'!FN303</f>
        <v>14390</v>
      </c>
      <c r="G303" s="295">
        <f t="shared" si="4"/>
        <v>0.86</v>
      </c>
      <c r="H303" s="289">
        <f>IF(OR($C303="*",$C303&lt;400),"",IF(AND('201819 DATA'!F303="*",$C303&gt;=400),"*",IF($C303&gt;=400,ROUND('201819 DATA'!F303/$C303,2),"")))</f>
        <v>0.48</v>
      </c>
      <c r="I303" s="296">
        <f>IF(OR($B303="*",$B303&lt;400),"",IF(AND('201819 DATA'!Y303="*",$B303&gt;=400),"*",IF($B303&gt;=400,ROUND('201819 DATA'!Y303/$B303,2),"")))</f>
        <v>0.15</v>
      </c>
      <c r="J303" s="296">
        <f>IF(OR($B303="*",$B303&lt;400),"",IF(AND('201819 DATA'!Z303="*",$B303&gt;=400),"*",IF($B303&gt;=400,ROUND('201819 DATA'!Z303/$B303,2),"")))</f>
        <v>0.1</v>
      </c>
      <c r="K303" s="296">
        <f>IF(OR($B303="*",$B303&lt;400),"",IF(AND('201819 DATA'!AA303="*",$B303&gt;=400),"*",IF($B303&gt;=400,ROUND('201819 DATA'!AA303/$B303,2),"")))</f>
        <v>0.12</v>
      </c>
      <c r="L303" s="296">
        <f>IF(OR($B303="*",$B303&lt;400),"",IF(AND('201819 DATA'!AB303="*",$B303&gt;=400),"*",IF($B303&gt;=400,ROUND('201819 DATA'!AB303/$B303,2),"")))</f>
        <v>0.15</v>
      </c>
      <c r="M303" s="296">
        <f>IF(OR($B303="*",$B303&lt;400),"",IF(AND('201819 DATA'!AC303="*",$B303&gt;=400),"*",IF($B303&gt;=400,ROUND('201819 DATA'!AC303/$B303,2),"")))</f>
        <v>0.2</v>
      </c>
      <c r="N303" s="296">
        <f>IF(OR($B303="*",$B303&lt;400),"",IF(AND('201819 DATA'!AD303="*",$B303&gt;=400),"*",IF($B303&gt;=400,ROUND('201819 DATA'!AD303/$B303,2),"")))</f>
        <v>0.23</v>
      </c>
      <c r="O303" s="296">
        <f>IF(OR($B303="*",$B303&lt;400),"",IF(AND('201819 DATA'!AE303="*",$B303&gt;=400),"*",IF($B303&gt;=400,ROUND('201819 DATA'!AE303/$B303,2),"")))</f>
        <v>0.05</v>
      </c>
      <c r="P303" s="297"/>
      <c r="Q303" s="296">
        <f>IF(OR($B303="*",$B303&lt;400),"",IF(AND('201819 DATA'!FL303="*",$B303&gt;=400),"*",IF($B303&gt;=400,ROUND('201819 DATA'!FL303/$B303,2),"")))</f>
        <v>0.56000000000000005</v>
      </c>
      <c r="R303" s="289">
        <f>IF(OR($C303="*",$C303&lt;400),"",IF(AND('201819 DATA'!F303="*",$C303&gt;=400),"*",IF($C303&gt;=400,ROUND('201819 DATA'!F303/$C303,2),"")))</f>
        <v>0.48</v>
      </c>
      <c r="S303" s="289">
        <f>IF(OR($C303="*",$C303&lt;400),"",IF(AND('201819 DATA'!G303="*",$C303&gt;=400),"*",IF($C303&gt;=400,ROUND('201819 DATA'!G303/$C303,2),"")))</f>
        <v>0.22</v>
      </c>
      <c r="T303" s="289">
        <f>IF(OR($C303="*",$C303&lt;400),"",IF(AND('201819 DATA'!H303="*",$C303&gt;=400),"*",IF($C303&gt;=400,ROUND('201819 DATA'!H303/$C303,2),"")))</f>
        <v>0.18</v>
      </c>
      <c r="U303" s="289">
        <f>IF(OR($C303="*",$C303&lt;400),"",IF(AND('201819 DATA'!FM303="*",$C303&gt;=400),"*",IF($C303&gt;=400,ROUND('201819 DATA'!FM303/$C303,2),"")))</f>
        <v>0.12</v>
      </c>
      <c r="V303" s="312">
        <f>IF(OR($D303="*",$D303&lt;400),"",IF(AND('201819 DATA'!M303="*",$D303&gt;=400),"*",IF($D303&gt;=400,ROUND('201819 DATA'!M303/$D303,2),"")))</f>
        <v>0.46</v>
      </c>
      <c r="W303" s="312">
        <f>IF(OR($D303="*",$D303&lt;400),"",IF(AND('201819 DATA'!N303="*",$D303&gt;=400),"*",IF($D303&gt;=400,ROUND('201819 DATA'!N303/$D303,2),"")))</f>
        <v>0.21</v>
      </c>
      <c r="X303" s="312">
        <f>IF(OR($D303="*",$D303&lt;400),"",IF(AND('201819 DATA'!O303="*",$D303&gt;=400),"*",IF($D303&gt;=400,ROUND('201819 DATA'!O303/$D303,2),"")))</f>
        <v>0.08</v>
      </c>
      <c r="Y303" s="312">
        <f>IF(OR($D303="*",$D303&lt;400),"",IF(AND('201819 DATA'!P303="*",$D303&gt;=400),"*",IF($D303&gt;=400,ROUND('201819 DATA'!P303/$D303,2),"")))</f>
        <v>0.13</v>
      </c>
      <c r="Z303" s="312">
        <f>IF(OR($D303="*",$D303&lt;400),"",IF(AND('201819 DATA'!Q303="*",$D303&gt;=400),"*",IF($D303&gt;=400,ROUND('201819 DATA'!Q303/$D303,2),"")))</f>
        <v>0.08</v>
      </c>
      <c r="AA303" s="312">
        <f>IF(OR($D303="*",$D303&lt;400),"",IF(AND('201819 DATA'!R303="*",$D303&gt;=400),"*",IF($D303&gt;=400,ROUND('201819 DATA'!R303/$D303,2),"")))</f>
        <v>0.02</v>
      </c>
      <c r="AB303" s="312">
        <f>IF(OR($D303="*",$D303&lt;400),"",IF(AND('201819 DATA'!S303="*",$D303&gt;=400),"*",IF($D303&gt;=400,ROUND('201819 DATA'!S303/$D303,2),"")))</f>
        <v>0</v>
      </c>
      <c r="AC303" s="312">
        <f>IF(OR($D303="*",$D303&lt;400),"",IF(AND('201819 DATA'!T303="*",$D303&gt;=400),"*",IF($D303&gt;=400,ROUND('201819 DATA'!T303/$D303,2),"")))</f>
        <v>0</v>
      </c>
      <c r="AD303" s="289">
        <f>IF(OR($C303="*",$C303&lt;400),"",IF(AND('201819 DATA'!BC303="*",$C303&gt;=400),"*",IF($C303&gt;=400,ROUND('201819 DATA'!BC303/$C303,2),"")))</f>
        <v>0.04</v>
      </c>
      <c r="AE303" s="289">
        <f>IF(OR($C303="*",$C303&lt;400),"",IF(AND('201819 DATA'!BD303="*",$C303&gt;=400),"*",IF($C303&gt;=400,ROUND('201819 DATA'!BD303/$C303,2),"")))</f>
        <v>0.12</v>
      </c>
      <c r="AF303" s="289">
        <f>IF(OR($C303="*",$C303&lt;400),"",IF(AND('201819 DATA'!BE303="*",$C303&gt;=400),"*",IF($C303&gt;=400,ROUND('201819 DATA'!BE303/$C303,2),"")))</f>
        <v>0.02</v>
      </c>
      <c r="AG303" s="289">
        <f>IF(OR($C303="*",$C303&lt;400),"",IF(AND('201819 DATA'!BF303="*",$C303&gt;=400),"*",IF($C303&gt;=400,ROUND('201819 DATA'!BF303/$C303,2),"")))</f>
        <v>0.02</v>
      </c>
      <c r="AH303" s="289">
        <f>IF(OR($C303="*",$C303&lt;400),"",IF(AND('201819 DATA'!BG303="*",$C303&gt;=400),"*",IF($C303&gt;=400,ROUND('201819 DATA'!BG303/$C303,2),"")))</f>
        <v>0.01</v>
      </c>
      <c r="AI303" s="289">
        <f>IF(OR($C303="*",$C303&lt;400),"",IF(AND('201819 DATA'!BH303="*",$C303&gt;=400),"*",IF($C303&gt;=400,ROUND('201819 DATA'!BH303/$C303,2),"")))</f>
        <v>0.02</v>
      </c>
      <c r="AJ303" s="289">
        <f>IF(OR($C303="*",$C303&lt;400),"",IF(AND('201819 DATA'!BI303="*",$C303&gt;=400),"*",IF($C303&gt;=400,ROUND('201819 DATA'!BI303/$C303,2),"")))</f>
        <v>0</v>
      </c>
      <c r="AK303" s="289">
        <f>IF(OR($C303="*",$C303&lt;400),"",IF(AND('201819 DATA'!BJ303="*",$C303&gt;=400),"*",IF($C303&gt;=400,ROUND('201819 DATA'!BJ303/$C303,2),"")))</f>
        <v>0.02</v>
      </c>
      <c r="AL303" s="289">
        <f>IF(OR($C303="*",$C303&lt;400),"",IF(AND('201819 DATA'!BK303="*",$C303&gt;=400),"*",IF($C303&gt;=400,ROUND('201819 DATA'!BK303/$C303,2),"")))</f>
        <v>0.04</v>
      </c>
      <c r="AM303" s="289">
        <f>IF(OR($C303="*",$C303&lt;400),"",IF(AND('201819 DATA'!BL303="*",$C303&gt;=400),"*",IF($C303&gt;=400,ROUND('201819 DATA'!BL303/$C303,2),"")))</f>
        <v>0.08</v>
      </c>
      <c r="AN303" s="289">
        <f>IF(OR($C303="*",$C303&lt;400),"",IF(AND('201819 DATA'!BM303="*",$C303&gt;=400),"*",IF($C303&gt;=400,ROUND('201819 DATA'!BM303/$C303,2),"")))</f>
        <v>0.14000000000000001</v>
      </c>
      <c r="AO303" s="289">
        <f>IF(OR($C303="*",$C303&lt;400),"",IF(AND('201819 DATA'!BN303="*",$C303&gt;=400),"*",IF($C303&gt;=400,ROUND('201819 DATA'!BN303/$C303,2),"")))</f>
        <v>0.04</v>
      </c>
      <c r="AP303" s="289">
        <f>IF(OR($C303="*",$C303&lt;400),"",IF(AND('201819 DATA'!BO303="*",$C303&gt;=400),"*",IF($C303&gt;=400,ROUND('201819 DATA'!BO303/$C303,2),"")))</f>
        <v>0.04</v>
      </c>
      <c r="AQ303" s="289">
        <f>IF(OR($C303="*",$C303&lt;400),"",IF(AND('201819 DATA'!BP303="*",$C303&gt;=400),"*",IF($C303&gt;=400,ROUND('201819 DATA'!BP303/$C303,2),"")))</f>
        <v>0.03</v>
      </c>
      <c r="AR303" s="289">
        <f>IF(OR($C303="*",$C303&lt;400),"",IF(AND('201819 DATA'!BQ303="*",$C303&gt;=400),"*",IF($C303&gt;=400,ROUND('201819 DATA'!BQ303/$C303,2),"")))</f>
        <v>7.0000000000000007E-2</v>
      </c>
      <c r="AS303" s="289">
        <f>IF(OR($C303="*",$C303&lt;400),"",IF(AND('201819 DATA'!BR303="*",$C303&gt;=400),"*",IF($C303&gt;=400,ROUND('201819 DATA'!BR303/$C303,2),"")))</f>
        <v>0.02</v>
      </c>
      <c r="AT303" s="289">
        <f>IF(OR($C303="*",$C303&lt;400),"",IF(AND('201819 DATA'!BS303="*",$C303&gt;=400),"*",IF($C303&gt;=400,ROUND('201819 DATA'!BS303/$C303,2),"")))</f>
        <v>0</v>
      </c>
      <c r="AU303" s="289">
        <f>IF(OR($C303="*",$C303&lt;400),"",IF(AND('201819 DATA'!BT303="*",$C303&gt;=400),"*",IF($C303&gt;=400,ROUND('201819 DATA'!BT303/$C303,2),"")))</f>
        <v>0.12</v>
      </c>
      <c r="AV303" s="289">
        <f>IF(OR($C303="*",$C303&lt;400),"",IF(AND('201819 DATA'!BU303="*",$C303&gt;=400),"*",IF($C303&gt;=400,ROUND('201819 DATA'!BU303/$C303,2),"")))</f>
        <v>0.1</v>
      </c>
      <c r="AW303" s="289">
        <f>IF(OR($C303="*",$C303&lt;400),"",IF(AND('201819 DATA'!BV303="*",$C303&gt;=400),"*",IF($C303&gt;=400,ROUND('201819 DATA'!BV303/$C303,2),"")))</f>
        <v>0</v>
      </c>
      <c r="AX303" s="289">
        <f>IF(OR($C303="*",$C303&lt;400),"",IF(AND('201819 DATA'!BW303="*",$C303&gt;=400),"*",IF($C303&gt;=400,ROUND('201819 DATA'!BW303/$C303,2),"")))</f>
        <v>0.08</v>
      </c>
    </row>
    <row r="304" spans="1:50" x14ac:dyDescent="0.2">
      <c r="A304" s="13" t="s">
        <v>423</v>
      </c>
      <c r="B304" s="287">
        <f>'201819 DATA'!B304</f>
        <v>180625</v>
      </c>
      <c r="C304" s="288">
        <f>'201819 DATA'!C304</f>
        <v>144860</v>
      </c>
      <c r="D304" s="293">
        <f>'201819 DATA'!FN304</f>
        <v>40495</v>
      </c>
      <c r="G304" s="295">
        <f t="shared" si="4"/>
        <v>0.8</v>
      </c>
      <c r="H304" s="289">
        <f>IF(OR($C304="*",$C304&lt;400),"",IF(AND('201819 DATA'!F304="*",$C304&gt;=400),"*",IF($C304&gt;=400,ROUND('201819 DATA'!F304/$C304,2),"")))</f>
        <v>0.41</v>
      </c>
      <c r="I304" s="296">
        <f>IF(OR($B304="*",$B304&lt;400),"",IF(AND('201819 DATA'!Y304="*",$B304&gt;=400),"*",IF($B304&gt;=400,ROUND('201819 DATA'!Y304/$B304,2),"")))</f>
        <v>0.08</v>
      </c>
      <c r="J304" s="296">
        <f>IF(OR($B304="*",$B304&lt;400),"",IF(AND('201819 DATA'!Z304="*",$B304&gt;=400),"*",IF($B304&gt;=400,ROUND('201819 DATA'!Z304/$B304,2),"")))</f>
        <v>0.09</v>
      </c>
      <c r="K304" s="296">
        <f>IF(OR($B304="*",$B304&lt;400),"",IF(AND('201819 DATA'!AA304="*",$B304&gt;=400),"*",IF($B304&gt;=400,ROUND('201819 DATA'!AA304/$B304,2),"")))</f>
        <v>0.11</v>
      </c>
      <c r="L304" s="296">
        <f>IF(OR($B304="*",$B304&lt;400),"",IF(AND('201819 DATA'!AB304="*",$B304&gt;=400),"*",IF($B304&gt;=400,ROUND('201819 DATA'!AB304/$B304,2),"")))</f>
        <v>0.17</v>
      </c>
      <c r="M304" s="296">
        <f>IF(OR($B304="*",$B304&lt;400),"",IF(AND('201819 DATA'!AC304="*",$B304&gt;=400),"*",IF($B304&gt;=400,ROUND('201819 DATA'!AC304/$B304,2),"")))</f>
        <v>0.22</v>
      </c>
      <c r="N304" s="296">
        <f>IF(OR($B304="*",$B304&lt;400),"",IF(AND('201819 DATA'!AD304="*",$B304&gt;=400),"*",IF($B304&gt;=400,ROUND('201819 DATA'!AD304/$B304,2),"")))</f>
        <v>0.24</v>
      </c>
      <c r="O304" s="296">
        <f>IF(OR($B304="*",$B304&lt;400),"",IF(AND('201819 DATA'!AE304="*",$B304&gt;=400),"*",IF($B304&gt;=400,ROUND('201819 DATA'!AE304/$B304,2),"")))</f>
        <v>0.05</v>
      </c>
      <c r="P304" s="297"/>
      <c r="Q304" s="296">
        <f>IF(OR($B304="*",$B304&lt;400),"",IF(AND('201819 DATA'!FL304="*",$B304&gt;=400),"*",IF($B304&gt;=400,ROUND('201819 DATA'!FL304/$B304,2),"")))</f>
        <v>0.59</v>
      </c>
      <c r="R304" s="289">
        <f>IF(OR($C304="*",$C304&lt;400),"",IF(AND('201819 DATA'!F304="*",$C304&gt;=400),"*",IF($C304&gt;=400,ROUND('201819 DATA'!F304/$C304,2),"")))</f>
        <v>0.41</v>
      </c>
      <c r="S304" s="289">
        <f>IF(OR($C304="*",$C304&lt;400),"",IF(AND('201819 DATA'!G304="*",$C304&gt;=400),"*",IF($C304&gt;=400,ROUND('201819 DATA'!G304/$C304,2),"")))</f>
        <v>0.15</v>
      </c>
      <c r="T304" s="289">
        <f>IF(OR($C304="*",$C304&lt;400),"",IF(AND('201819 DATA'!H304="*",$C304&gt;=400),"*",IF($C304&gt;=400,ROUND('201819 DATA'!H304/$C304,2),"")))</f>
        <v>0.35</v>
      </c>
      <c r="U304" s="289">
        <f>IF(OR($C304="*",$C304&lt;400),"",IF(AND('201819 DATA'!FM304="*",$C304&gt;=400),"*",IF($C304&gt;=400,ROUND('201819 DATA'!FM304/$C304,2),"")))</f>
        <v>0.09</v>
      </c>
      <c r="V304" s="312">
        <f>IF(OR($D304="*",$D304&lt;400),"",IF(AND('201819 DATA'!M304="*",$D304&gt;=400),"*",IF($D304&gt;=400,ROUND('201819 DATA'!M304/$D304,2),"")))</f>
        <v>0.41</v>
      </c>
      <c r="W304" s="312">
        <f>IF(OR($D304="*",$D304&lt;400),"",IF(AND('201819 DATA'!N304="*",$D304&gt;=400),"*",IF($D304&gt;=400,ROUND('201819 DATA'!N304/$D304,2),"")))</f>
        <v>0.23</v>
      </c>
      <c r="X304" s="312">
        <f>IF(OR($D304="*",$D304&lt;400),"",IF(AND('201819 DATA'!O304="*",$D304&gt;=400),"*",IF($D304&gt;=400,ROUND('201819 DATA'!O304/$D304,2),"")))</f>
        <v>0.11</v>
      </c>
      <c r="Y304" s="312">
        <f>IF(OR($D304="*",$D304&lt;400),"",IF(AND('201819 DATA'!P304="*",$D304&gt;=400),"*",IF($D304&gt;=400,ROUND('201819 DATA'!P304/$D304,2),"")))</f>
        <v>0.15</v>
      </c>
      <c r="Z304" s="312">
        <f>IF(OR($D304="*",$D304&lt;400),"",IF(AND('201819 DATA'!Q304="*",$D304&gt;=400),"*",IF($D304&gt;=400,ROUND('201819 DATA'!Q304/$D304,2),"")))</f>
        <v>0.08</v>
      </c>
      <c r="AA304" s="312">
        <f>IF(OR($D304="*",$D304&lt;400),"",IF(AND('201819 DATA'!R304="*",$D304&gt;=400),"*",IF($D304&gt;=400,ROUND('201819 DATA'!R304/$D304,2),"")))</f>
        <v>0.02</v>
      </c>
      <c r="AB304" s="312" t="str">
        <f>IF(OR($D304="*",$D304&lt;400),"",IF(AND('201819 DATA'!S304="*",$D304&gt;=400),"*",IF($D304&gt;=400,ROUND('201819 DATA'!S304/$D304,2),"")))</f>
        <v>*</v>
      </c>
      <c r="AC304" s="312" t="str">
        <f>IF(OR($D304="*",$D304&lt;400),"",IF(AND('201819 DATA'!T304="*",$D304&gt;=400),"*",IF($D304&gt;=400,ROUND('201819 DATA'!T304/$D304,2),"")))</f>
        <v>*</v>
      </c>
      <c r="AD304" s="289">
        <f>IF(OR($C304="*",$C304&lt;400),"",IF(AND('201819 DATA'!BC304="*",$C304&gt;=400),"*",IF($C304&gt;=400,ROUND('201819 DATA'!BC304/$C304,2),"")))</f>
        <v>0.03</v>
      </c>
      <c r="AE304" s="289">
        <f>IF(OR($C304="*",$C304&lt;400),"",IF(AND('201819 DATA'!BD304="*",$C304&gt;=400),"*",IF($C304&gt;=400,ROUND('201819 DATA'!BD304/$C304,2),"")))</f>
        <v>0.08</v>
      </c>
      <c r="AF304" s="289">
        <f>IF(OR($C304="*",$C304&lt;400),"",IF(AND('201819 DATA'!BE304="*",$C304&gt;=400),"*",IF($C304&gt;=400,ROUND('201819 DATA'!BE304/$C304,2),"")))</f>
        <v>0.02</v>
      </c>
      <c r="AG304" s="289">
        <f>IF(OR($C304="*",$C304&lt;400),"",IF(AND('201819 DATA'!BF304="*",$C304&gt;=400),"*",IF($C304&gt;=400,ROUND('201819 DATA'!BF304/$C304,2),"")))</f>
        <v>0.02</v>
      </c>
      <c r="AH304" s="289">
        <f>IF(OR($C304="*",$C304&lt;400),"",IF(AND('201819 DATA'!BG304="*",$C304&gt;=400),"*",IF($C304&gt;=400,ROUND('201819 DATA'!BG304/$C304,2),"")))</f>
        <v>0.01</v>
      </c>
      <c r="AI304" s="289">
        <f>IF(OR($C304="*",$C304&lt;400),"",IF(AND('201819 DATA'!BH304="*",$C304&gt;=400),"*",IF($C304&gt;=400,ROUND('201819 DATA'!BH304/$C304,2),"")))</f>
        <v>0.02</v>
      </c>
      <c r="AJ304" s="289">
        <f>IF(OR($C304="*",$C304&lt;400),"",IF(AND('201819 DATA'!BI304="*",$C304&gt;=400),"*",IF($C304&gt;=400,ROUND('201819 DATA'!BI304/$C304,2),"")))</f>
        <v>7.0000000000000007E-2</v>
      </c>
      <c r="AK304" s="289">
        <f>IF(OR($C304="*",$C304&lt;400),"",IF(AND('201819 DATA'!BJ304="*",$C304&gt;=400),"*",IF($C304&gt;=400,ROUND('201819 DATA'!BJ304/$C304,2),"")))</f>
        <v>0.01</v>
      </c>
      <c r="AL304" s="289">
        <f>IF(OR($C304="*",$C304&lt;400),"",IF(AND('201819 DATA'!BK304="*",$C304&gt;=400),"*",IF($C304&gt;=400,ROUND('201819 DATA'!BK304/$C304,2),"")))</f>
        <v>0.06</v>
      </c>
      <c r="AM304" s="289">
        <f>IF(OR($C304="*",$C304&lt;400),"",IF(AND('201819 DATA'!BL304="*",$C304&gt;=400),"*",IF($C304&gt;=400,ROUND('201819 DATA'!BL304/$C304,2),"")))</f>
        <v>7.0000000000000007E-2</v>
      </c>
      <c r="AN304" s="289">
        <f>IF(OR($C304="*",$C304&lt;400),"",IF(AND('201819 DATA'!BM304="*",$C304&gt;=400),"*",IF($C304&gt;=400,ROUND('201819 DATA'!BM304/$C304,2),"")))</f>
        <v>0.14000000000000001</v>
      </c>
      <c r="AO304" s="289">
        <f>IF(OR($C304="*",$C304&lt;400),"",IF(AND('201819 DATA'!BN304="*",$C304&gt;=400),"*",IF($C304&gt;=400,ROUND('201819 DATA'!BN304/$C304,2),"")))</f>
        <v>0.02</v>
      </c>
      <c r="AP304" s="289">
        <f>IF(OR($C304="*",$C304&lt;400),"",IF(AND('201819 DATA'!BO304="*",$C304&gt;=400),"*",IF($C304&gt;=400,ROUND('201819 DATA'!BO304/$C304,2),"")))</f>
        <v>7.0000000000000007E-2</v>
      </c>
      <c r="AQ304" s="289">
        <f>IF(OR($C304="*",$C304&lt;400),"",IF(AND('201819 DATA'!BP304="*",$C304&gt;=400),"*",IF($C304&gt;=400,ROUND('201819 DATA'!BP304/$C304,2),"")))</f>
        <v>0.06</v>
      </c>
      <c r="AR304" s="289">
        <f>IF(OR($C304="*",$C304&lt;400),"",IF(AND('201819 DATA'!BQ304="*",$C304&gt;=400),"*",IF($C304&gt;=400,ROUND('201819 DATA'!BQ304/$C304,2),"")))</f>
        <v>0.06</v>
      </c>
      <c r="AS304" s="289">
        <f>IF(OR($C304="*",$C304&lt;400),"",IF(AND('201819 DATA'!BR304="*",$C304&gt;=400),"*",IF($C304&gt;=400,ROUND('201819 DATA'!BR304/$C304,2),"")))</f>
        <v>0.01</v>
      </c>
      <c r="AT304" s="289">
        <f>IF(OR($C304="*",$C304&lt;400),"",IF(AND('201819 DATA'!BS304="*",$C304&gt;=400),"*",IF($C304&gt;=400,ROUND('201819 DATA'!BS304/$C304,2),"")))</f>
        <v>0</v>
      </c>
      <c r="AU304" s="289">
        <f>IF(OR($C304="*",$C304&lt;400),"",IF(AND('201819 DATA'!BT304="*",$C304&gt;=400),"*",IF($C304&gt;=400,ROUND('201819 DATA'!BT304/$C304,2),"")))</f>
        <v>0.12</v>
      </c>
      <c r="AV304" s="289">
        <f>IF(OR($C304="*",$C304&lt;400),"",IF(AND('201819 DATA'!BU304="*",$C304&gt;=400),"*",IF($C304&gt;=400,ROUND('201819 DATA'!BU304/$C304,2),"")))</f>
        <v>0.08</v>
      </c>
      <c r="AW304" s="289">
        <f>IF(OR($C304="*",$C304&lt;400),"",IF(AND('201819 DATA'!BV304="*",$C304&gt;=400),"*",IF($C304&gt;=400,ROUND('201819 DATA'!BV304/$C304,2),"")))</f>
        <v>0</v>
      </c>
      <c r="AX304" s="289">
        <f>IF(OR($C304="*",$C304&lt;400),"",IF(AND('201819 DATA'!BW304="*",$C304&gt;=400),"*",IF($C304&gt;=400,ROUND('201819 DATA'!BW304/$C304,2),"")))</f>
        <v>0.06</v>
      </c>
    </row>
    <row r="305" spans="1:50" x14ac:dyDescent="0.2">
      <c r="A305" s="13" t="s">
        <v>1365</v>
      </c>
      <c r="B305" s="287">
        <f>'201819 DATA'!B305</f>
        <v>2910</v>
      </c>
      <c r="C305" s="288">
        <f>'201819 DATA'!C305</f>
        <v>2910</v>
      </c>
      <c r="D305" s="293">
        <f>'201819 DATA'!FN305</f>
        <v>0</v>
      </c>
      <c r="G305" s="295">
        <f t="shared" si="4"/>
        <v>1</v>
      </c>
      <c r="H305" s="289">
        <f>IF(OR($C305="*",$C305&lt;400),"",IF(AND('201819 DATA'!F305="*",$C305&gt;=400),"*",IF($C305&gt;=400,ROUND('201819 DATA'!F305/$C305,2),"")))</f>
        <v>0</v>
      </c>
      <c r="I305" s="296">
        <f>IF(OR($B305="*",$B305&lt;400),"",IF(AND('201819 DATA'!Y305="*",$B305&gt;=400),"*",IF($B305&gt;=400,ROUND('201819 DATA'!Y305/$B305,2),"")))</f>
        <v>0</v>
      </c>
      <c r="J305" s="296">
        <f>IF(OR($B305="*",$B305&lt;400),"",IF(AND('201819 DATA'!Z305="*",$B305&gt;=400),"*",IF($B305&gt;=400,ROUND('201819 DATA'!Z305/$B305,2),"")))</f>
        <v>0.01</v>
      </c>
      <c r="K305" s="296">
        <f>IF(OR($B305="*",$B305&lt;400),"",IF(AND('201819 DATA'!AA305="*",$B305&gt;=400),"*",IF($B305&gt;=400,ROUND('201819 DATA'!AA305/$B305,2),"")))</f>
        <v>0.12</v>
      </c>
      <c r="L305" s="296">
        <f>IF(OR($B305="*",$B305&lt;400),"",IF(AND('201819 DATA'!AB305="*",$B305&gt;=400),"*",IF($B305&gt;=400,ROUND('201819 DATA'!AB305/$B305,2),"")))</f>
        <v>0.12</v>
      </c>
      <c r="M305" s="296">
        <f>IF(OR($B305="*",$B305&lt;400),"",IF(AND('201819 DATA'!AC305="*",$B305&gt;=400),"*",IF($B305&gt;=400,ROUND('201819 DATA'!AC305/$B305,2),"")))</f>
        <v>0.32</v>
      </c>
      <c r="N305" s="296">
        <f>IF(OR($B305="*",$B305&lt;400),"",IF(AND('201819 DATA'!AD305="*",$B305&gt;=400),"*",IF($B305&gt;=400,ROUND('201819 DATA'!AD305/$B305,2),"")))</f>
        <v>0.4</v>
      </c>
      <c r="O305" s="296">
        <f>IF(OR($B305="*",$B305&lt;400),"",IF(AND('201819 DATA'!AE305="*",$B305&gt;=400),"*",IF($B305&gt;=400,ROUND('201819 DATA'!AE305/$B305,2),"")))</f>
        <v>0.02</v>
      </c>
      <c r="P305" s="297"/>
      <c r="Q305" s="296">
        <f>IF(OR($B305="*",$B305&lt;400),"",IF(AND('201819 DATA'!FL305="*",$B305&gt;=400),"*",IF($B305&gt;=400,ROUND('201819 DATA'!FL305/$B305,2),"")))</f>
        <v>1</v>
      </c>
      <c r="R305" s="289">
        <f>IF(OR($C305="*",$C305&lt;400),"",IF(AND('201819 DATA'!F305="*",$C305&gt;=400),"*",IF($C305&gt;=400,ROUND('201819 DATA'!F305/$C305,2),"")))</f>
        <v>0</v>
      </c>
      <c r="S305" s="289">
        <f>IF(OR($C305="*",$C305&lt;400),"",IF(AND('201819 DATA'!G305="*",$C305&gt;=400),"*",IF($C305&gt;=400,ROUND('201819 DATA'!G305/$C305,2),"")))</f>
        <v>0</v>
      </c>
      <c r="T305" s="289">
        <f>IF(OR($C305="*",$C305&lt;400),"",IF(AND('201819 DATA'!H305="*",$C305&gt;=400),"*",IF($C305&gt;=400,ROUND('201819 DATA'!H305/$C305,2),"")))</f>
        <v>1</v>
      </c>
      <c r="U305" s="289">
        <f>IF(OR($C305="*",$C305&lt;400),"",IF(AND('201819 DATA'!FM305="*",$C305&gt;=400),"*",IF($C305&gt;=400,ROUND('201819 DATA'!FM305/$C305,2),"")))</f>
        <v>0</v>
      </c>
      <c r="V305" s="312" t="str">
        <f>IF(OR($D305="*",$D305&lt;400),"",IF(AND('201819 DATA'!M305="*",$D305&gt;=400),"*",IF($D305&gt;=400,ROUND('201819 DATA'!M305/$D305,2),"")))</f>
        <v/>
      </c>
      <c r="W305" s="312" t="str">
        <f>IF(OR($D305="*",$D305&lt;400),"",IF(AND('201819 DATA'!N305="*",$D305&gt;=400),"*",IF($D305&gt;=400,ROUND('201819 DATA'!N305/$D305,2),"")))</f>
        <v/>
      </c>
      <c r="X305" s="312" t="str">
        <f>IF(OR($D305="*",$D305&lt;400),"",IF(AND('201819 DATA'!O305="*",$D305&gt;=400),"*",IF($D305&gt;=400,ROUND('201819 DATA'!O305/$D305,2),"")))</f>
        <v/>
      </c>
      <c r="Y305" s="312" t="str">
        <f>IF(OR($D305="*",$D305&lt;400),"",IF(AND('201819 DATA'!P305="*",$D305&gt;=400),"*",IF($D305&gt;=400,ROUND('201819 DATA'!P305/$D305,2),"")))</f>
        <v/>
      </c>
      <c r="Z305" s="312" t="str">
        <f>IF(OR($D305="*",$D305&lt;400),"",IF(AND('201819 DATA'!Q305="*",$D305&gt;=400),"*",IF($D305&gt;=400,ROUND('201819 DATA'!Q305/$D305,2),"")))</f>
        <v/>
      </c>
      <c r="AA305" s="312" t="str">
        <f>IF(OR($D305="*",$D305&lt;400),"",IF(AND('201819 DATA'!R305="*",$D305&gt;=400),"*",IF($D305&gt;=400,ROUND('201819 DATA'!R305/$D305,2),"")))</f>
        <v/>
      </c>
      <c r="AB305" s="312" t="str">
        <f>IF(OR($D305="*",$D305&lt;400),"",IF(AND('201819 DATA'!S305="*",$D305&gt;=400),"*",IF($D305&gt;=400,ROUND('201819 DATA'!S305/$D305,2),"")))</f>
        <v/>
      </c>
      <c r="AC305" s="312" t="str">
        <f>IF(OR($D305="*",$D305&lt;400),"",IF(AND('201819 DATA'!T305="*",$D305&gt;=400),"*",IF($D305&gt;=400,ROUND('201819 DATA'!T305/$D305,2),"")))</f>
        <v/>
      </c>
      <c r="AD305" s="289">
        <f>IF(OR($C305="*",$C305&lt;400),"",IF(AND('201819 DATA'!BC305="*",$C305&gt;=400),"*",IF($C305&gt;=400,ROUND('201819 DATA'!BC305/$C305,2),"")))</f>
        <v>0</v>
      </c>
      <c r="AE305" s="289">
        <f>IF(OR($C305="*",$C305&lt;400),"",IF(AND('201819 DATA'!BD305="*",$C305&gt;=400),"*",IF($C305&gt;=400,ROUND('201819 DATA'!BD305/$C305,2),"")))</f>
        <v>0</v>
      </c>
      <c r="AF305" s="289">
        <f>IF(OR($C305="*",$C305&lt;400),"",IF(AND('201819 DATA'!BE305="*",$C305&gt;=400),"*",IF($C305&gt;=400,ROUND('201819 DATA'!BE305/$C305,2),"")))</f>
        <v>0</v>
      </c>
      <c r="AG305" s="289">
        <f>IF(OR($C305="*",$C305&lt;400),"",IF(AND('201819 DATA'!BF305="*",$C305&gt;=400),"*",IF($C305&gt;=400,ROUND('201819 DATA'!BF305/$C305,2),"")))</f>
        <v>0</v>
      </c>
      <c r="AH305" s="289">
        <f>IF(OR($C305="*",$C305&lt;400),"",IF(AND('201819 DATA'!BG305="*",$C305&gt;=400),"*",IF($C305&gt;=400,ROUND('201819 DATA'!BG305/$C305,2),"")))</f>
        <v>0</v>
      </c>
      <c r="AI305" s="289">
        <f>IF(OR($C305="*",$C305&lt;400),"",IF(AND('201819 DATA'!BH305="*",$C305&gt;=400),"*",IF($C305&gt;=400,ROUND('201819 DATA'!BH305/$C305,2),"")))</f>
        <v>0.1</v>
      </c>
      <c r="AJ305" s="289">
        <f>IF(OR($C305="*",$C305&lt;400),"",IF(AND('201819 DATA'!BI305="*",$C305&gt;=400),"*",IF($C305&gt;=400,ROUND('201819 DATA'!BI305/$C305,2),"")))</f>
        <v>0.6</v>
      </c>
      <c r="AK305" s="289">
        <f>IF(OR($C305="*",$C305&lt;400),"",IF(AND('201819 DATA'!BJ305="*",$C305&gt;=400),"*",IF($C305&gt;=400,ROUND('201819 DATA'!BJ305/$C305,2),"")))</f>
        <v>0</v>
      </c>
      <c r="AL305" s="289">
        <f>IF(OR($C305="*",$C305&lt;400),"",IF(AND('201819 DATA'!BK305="*",$C305&gt;=400),"*",IF($C305&gt;=400,ROUND('201819 DATA'!BK305/$C305,2),"")))</f>
        <v>0</v>
      </c>
      <c r="AM305" s="289">
        <f>IF(OR($C305="*",$C305&lt;400),"",IF(AND('201819 DATA'!BL305="*",$C305&gt;=400),"*",IF($C305&gt;=400,ROUND('201819 DATA'!BL305/$C305,2),"")))</f>
        <v>0</v>
      </c>
      <c r="AN305" s="289">
        <f>IF(OR($C305="*",$C305&lt;400),"",IF(AND('201819 DATA'!BM305="*",$C305&gt;=400),"*",IF($C305&gt;=400,ROUND('201819 DATA'!BM305/$C305,2),"")))</f>
        <v>0.18</v>
      </c>
      <c r="AO305" s="289">
        <f>IF(OR($C305="*",$C305&lt;400),"",IF(AND('201819 DATA'!BN305="*",$C305&gt;=400),"*",IF($C305&gt;=400,ROUND('201819 DATA'!BN305/$C305,2),"")))</f>
        <v>0</v>
      </c>
      <c r="AP305" s="289" t="str">
        <f>IF(OR($C305="*",$C305&lt;400),"",IF(AND('201819 DATA'!BO305="*",$C305&gt;=400),"*",IF($C305&gt;=400,ROUND('201819 DATA'!BO305/$C305,2),"")))</f>
        <v>*</v>
      </c>
      <c r="AQ305" s="289">
        <f>IF(OR($C305="*",$C305&lt;400),"",IF(AND('201819 DATA'!BP305="*",$C305&gt;=400),"*",IF($C305&gt;=400,ROUND('201819 DATA'!BP305/$C305,2),"")))</f>
        <v>0</v>
      </c>
      <c r="AR305" s="289">
        <f>IF(OR($C305="*",$C305&lt;400),"",IF(AND('201819 DATA'!BQ305="*",$C305&gt;=400),"*",IF($C305&gt;=400,ROUND('201819 DATA'!BQ305/$C305,2),"")))</f>
        <v>0</v>
      </c>
      <c r="AS305" s="289">
        <f>IF(OR($C305="*",$C305&lt;400),"",IF(AND('201819 DATA'!BR305="*",$C305&gt;=400),"*",IF($C305&gt;=400,ROUND('201819 DATA'!BR305/$C305,2),"")))</f>
        <v>0</v>
      </c>
      <c r="AT305" s="289">
        <f>IF(OR($C305="*",$C305&lt;400),"",IF(AND('201819 DATA'!BS305="*",$C305&gt;=400),"*",IF($C305&gt;=400,ROUND('201819 DATA'!BS305/$C305,2),"")))</f>
        <v>0</v>
      </c>
      <c r="AU305" s="289">
        <f>IF(OR($C305="*",$C305&lt;400),"",IF(AND('201819 DATA'!BT305="*",$C305&gt;=400),"*",IF($C305&gt;=400,ROUND('201819 DATA'!BT305/$C305,2),"")))</f>
        <v>0</v>
      </c>
      <c r="AV305" s="289">
        <f>IF(OR($C305="*",$C305&lt;400),"",IF(AND('201819 DATA'!BU305="*",$C305&gt;=400),"*",IF($C305&gt;=400,ROUND('201819 DATA'!BU305/$C305,2),"")))</f>
        <v>0</v>
      </c>
      <c r="AW305" s="289">
        <f>IF(OR($C305="*",$C305&lt;400),"",IF(AND('201819 DATA'!BV305="*",$C305&gt;=400),"*",IF($C305&gt;=400,ROUND('201819 DATA'!BV305/$C305,2),"")))</f>
        <v>0</v>
      </c>
      <c r="AX305" s="289">
        <f>IF(OR($C305="*",$C305&lt;400),"",IF(AND('201819 DATA'!BW305="*",$C305&gt;=400),"*",IF($C305&gt;=400,ROUND('201819 DATA'!BW305/$C305,2),"")))</f>
        <v>0.12</v>
      </c>
    </row>
    <row r="306" spans="1:50" x14ac:dyDescent="0.2">
      <c r="A306" s="13" t="s">
        <v>178</v>
      </c>
      <c r="B306" s="287">
        <f>'201819 DATA'!B306</f>
        <v>21060</v>
      </c>
      <c r="C306" s="288">
        <f>'201819 DATA'!C306</f>
        <v>21055</v>
      </c>
      <c r="D306" s="293">
        <f>'201819 DATA'!FN306</f>
        <v>10510</v>
      </c>
      <c r="G306" s="295">
        <f t="shared" si="4"/>
        <v>1</v>
      </c>
      <c r="H306" s="289">
        <f>IF(OR($C306="*",$C306&lt;400),"",IF(AND('201819 DATA'!F306="*",$C306&gt;=400),"*",IF($C306&gt;=400,ROUND('201819 DATA'!F306/$C306,2),"")))</f>
        <v>0.24</v>
      </c>
      <c r="I306" s="296">
        <f>IF(OR($B306="*",$B306&lt;400),"",IF(AND('201819 DATA'!Y306="*",$B306&gt;=400),"*",IF($B306&gt;=400,ROUND('201819 DATA'!Y306/$B306,2),"")))</f>
        <v>0.1</v>
      </c>
      <c r="J306" s="296">
        <f>IF(OR($B306="*",$B306&lt;400),"",IF(AND('201819 DATA'!Z306="*",$B306&gt;=400),"*",IF($B306&gt;=400,ROUND('201819 DATA'!Z306/$B306,2),"")))</f>
        <v>0.16</v>
      </c>
      <c r="K306" s="296">
        <f>IF(OR($B306="*",$B306&lt;400),"",IF(AND('201819 DATA'!AA306="*",$B306&gt;=400),"*",IF($B306&gt;=400,ROUND('201819 DATA'!AA306/$B306,2),"")))</f>
        <v>0.14000000000000001</v>
      </c>
      <c r="L306" s="296">
        <f>IF(OR($B306="*",$B306&lt;400),"",IF(AND('201819 DATA'!AB306="*",$B306&gt;=400),"*",IF($B306&gt;=400,ROUND('201819 DATA'!AB306/$B306,2),"")))</f>
        <v>0.2</v>
      </c>
      <c r="M306" s="296">
        <f>IF(OR($B306="*",$B306&lt;400),"",IF(AND('201819 DATA'!AC306="*",$B306&gt;=400),"*",IF($B306&gt;=400,ROUND('201819 DATA'!AC306/$B306,2),"")))</f>
        <v>0.21</v>
      </c>
      <c r="N306" s="296">
        <f>IF(OR($B306="*",$B306&lt;400),"",IF(AND('201819 DATA'!AD306="*",$B306&gt;=400),"*",IF($B306&gt;=400,ROUND('201819 DATA'!AD306/$B306,2),"")))</f>
        <v>0.17</v>
      </c>
      <c r="O306" s="296">
        <f>IF(OR($B306="*",$B306&lt;400),"",IF(AND('201819 DATA'!AE306="*",$B306&gt;=400),"*",IF($B306&gt;=400,ROUND('201819 DATA'!AE306/$B306,2),"")))</f>
        <v>0.02</v>
      </c>
      <c r="P306" s="297"/>
      <c r="Q306" s="296">
        <f>IF(OR($B306="*",$B306&lt;400),"",IF(AND('201819 DATA'!FL306="*",$B306&gt;=400),"*",IF($B306&gt;=400,ROUND('201819 DATA'!FL306/$B306,2),"")))</f>
        <v>0.87</v>
      </c>
      <c r="R306" s="289">
        <f>IF(OR($C306="*",$C306&lt;400),"",IF(AND('201819 DATA'!F306="*",$C306&gt;=400),"*",IF($C306&gt;=400,ROUND('201819 DATA'!F306/$C306,2),"")))</f>
        <v>0.24</v>
      </c>
      <c r="S306" s="289">
        <f>IF(OR($C306="*",$C306&lt;400),"",IF(AND('201819 DATA'!G306="*",$C306&gt;=400),"*",IF($C306&gt;=400,ROUND('201819 DATA'!G306/$C306,2),"")))</f>
        <v>7.0000000000000007E-2</v>
      </c>
      <c r="T306" s="289">
        <f>IF(OR($C306="*",$C306&lt;400),"",IF(AND('201819 DATA'!H306="*",$C306&gt;=400),"*",IF($C306&gt;=400,ROUND('201819 DATA'!H306/$C306,2),"")))</f>
        <v>0.69</v>
      </c>
      <c r="U306" s="289">
        <f>IF(OR($C306="*",$C306&lt;400),"",IF(AND('201819 DATA'!FM306="*",$C306&gt;=400),"*",IF($C306&gt;=400,ROUND('201819 DATA'!FM306/$C306,2),"")))</f>
        <v>0</v>
      </c>
      <c r="V306" s="312">
        <f>IF(OR($D306="*",$D306&lt;400),"",IF(AND('201819 DATA'!M306="*",$D306&gt;=400),"*",IF($D306&gt;=400,ROUND('201819 DATA'!M306/$D306,2),"")))</f>
        <v>0.35</v>
      </c>
      <c r="W306" s="312">
        <f>IF(OR($D306="*",$D306&lt;400),"",IF(AND('201819 DATA'!N306="*",$D306&gt;=400),"*",IF($D306&gt;=400,ROUND('201819 DATA'!N306/$D306,2),"")))</f>
        <v>0.22</v>
      </c>
      <c r="X306" s="312">
        <f>IF(OR($D306="*",$D306&lt;400),"",IF(AND('201819 DATA'!O306="*",$D306&gt;=400),"*",IF($D306&gt;=400,ROUND('201819 DATA'!O306/$D306,2),"")))</f>
        <v>0.12</v>
      </c>
      <c r="Y306" s="312">
        <f>IF(OR($D306="*",$D306&lt;400),"",IF(AND('201819 DATA'!P306="*",$D306&gt;=400),"*",IF($D306&gt;=400,ROUND('201819 DATA'!P306/$D306,2),"")))</f>
        <v>0.21</v>
      </c>
      <c r="Z306" s="312">
        <f>IF(OR($D306="*",$D306&lt;400),"",IF(AND('201819 DATA'!Q306="*",$D306&gt;=400),"*",IF($D306&gt;=400,ROUND('201819 DATA'!Q306/$D306,2),"")))</f>
        <v>0.08</v>
      </c>
      <c r="AA306" s="312">
        <f>IF(OR($D306="*",$D306&lt;400),"",IF(AND('201819 DATA'!R306="*",$D306&gt;=400),"*",IF($D306&gt;=400,ROUND('201819 DATA'!R306/$D306,2),"")))</f>
        <v>0.02</v>
      </c>
      <c r="AB306" s="312">
        <f>IF(OR($D306="*",$D306&lt;400),"",IF(AND('201819 DATA'!S306="*",$D306&gt;=400),"*",IF($D306&gt;=400,ROUND('201819 DATA'!S306/$D306,2),"")))</f>
        <v>0</v>
      </c>
      <c r="AC306" s="312">
        <f>IF(OR($D306="*",$D306&lt;400),"",IF(AND('201819 DATA'!T306="*",$D306&gt;=400),"*",IF($D306&gt;=400,ROUND('201819 DATA'!T306/$D306,2),"")))</f>
        <v>0</v>
      </c>
      <c r="AD306" s="289">
        <f>IF(OR($C306="*",$C306&lt;400),"",IF(AND('201819 DATA'!BC306="*",$C306&gt;=400),"*",IF($C306&gt;=400,ROUND('201819 DATA'!BC306/$C306,2),"")))</f>
        <v>0</v>
      </c>
      <c r="AE306" s="289">
        <f>IF(OR($C306="*",$C306&lt;400),"",IF(AND('201819 DATA'!BD306="*",$C306&gt;=400),"*",IF($C306&gt;=400,ROUND('201819 DATA'!BD306/$C306,2),"")))</f>
        <v>0.19</v>
      </c>
      <c r="AF306" s="289" t="str">
        <f>IF(OR($C306="*",$C306&lt;400),"",IF(AND('201819 DATA'!BE306="*",$C306&gt;=400),"*",IF($C306&gt;=400,ROUND('201819 DATA'!BE306/$C306,2),"")))</f>
        <v>*</v>
      </c>
      <c r="AG306" s="289">
        <f>IF(OR($C306="*",$C306&lt;400),"",IF(AND('201819 DATA'!BF306="*",$C306&gt;=400),"*",IF($C306&gt;=400,ROUND('201819 DATA'!BF306/$C306,2),"")))</f>
        <v>0</v>
      </c>
      <c r="AH306" s="289">
        <f>IF(OR($C306="*",$C306&lt;400),"",IF(AND('201819 DATA'!BG306="*",$C306&gt;=400),"*",IF($C306&gt;=400,ROUND('201819 DATA'!BG306/$C306,2),"")))</f>
        <v>0</v>
      </c>
      <c r="AI306" s="289">
        <f>IF(OR($C306="*",$C306&lt;400),"",IF(AND('201819 DATA'!BH306="*",$C306&gt;=400),"*",IF($C306&gt;=400,ROUND('201819 DATA'!BH306/$C306,2),"")))</f>
        <v>0.09</v>
      </c>
      <c r="AJ306" s="289">
        <f>IF(OR($C306="*",$C306&lt;400),"",IF(AND('201819 DATA'!BI306="*",$C306&gt;=400),"*",IF($C306&gt;=400,ROUND('201819 DATA'!BI306/$C306,2),"")))</f>
        <v>0.14000000000000001</v>
      </c>
      <c r="AK306" s="289">
        <f>IF(OR($C306="*",$C306&lt;400),"",IF(AND('201819 DATA'!BJ306="*",$C306&gt;=400),"*",IF($C306&gt;=400,ROUND('201819 DATA'!BJ306/$C306,2),"")))</f>
        <v>0</v>
      </c>
      <c r="AL306" s="289">
        <f>IF(OR($C306="*",$C306&lt;400),"",IF(AND('201819 DATA'!BK306="*",$C306&gt;=400),"*",IF($C306&gt;=400,ROUND('201819 DATA'!BK306/$C306,2),"")))</f>
        <v>0</v>
      </c>
      <c r="AM306" s="289">
        <f>IF(OR($C306="*",$C306&lt;400),"",IF(AND('201819 DATA'!BL306="*",$C306&gt;=400),"*",IF($C306&gt;=400,ROUND('201819 DATA'!BL306/$C306,2),"")))</f>
        <v>0</v>
      </c>
      <c r="AN306" s="289">
        <f>IF(OR($C306="*",$C306&lt;400),"",IF(AND('201819 DATA'!BM306="*",$C306&gt;=400),"*",IF($C306&gt;=400,ROUND('201819 DATA'!BM306/$C306,2),"")))</f>
        <v>0.14000000000000001</v>
      </c>
      <c r="AO306" s="289">
        <f>IF(OR($C306="*",$C306&lt;400),"",IF(AND('201819 DATA'!BN306="*",$C306&gt;=400),"*",IF($C306&gt;=400,ROUND('201819 DATA'!BN306/$C306,2),"")))</f>
        <v>0.06</v>
      </c>
      <c r="AP306" s="289">
        <f>IF(OR($C306="*",$C306&lt;400),"",IF(AND('201819 DATA'!BO306="*",$C306&gt;=400),"*",IF($C306&gt;=400,ROUND('201819 DATA'!BO306/$C306,2),"")))</f>
        <v>0.04</v>
      </c>
      <c r="AQ306" s="289">
        <f>IF(OR($C306="*",$C306&lt;400),"",IF(AND('201819 DATA'!BP306="*",$C306&gt;=400),"*",IF($C306&gt;=400,ROUND('201819 DATA'!BP306/$C306,2),"")))</f>
        <v>0</v>
      </c>
      <c r="AR306" s="289" t="str">
        <f>IF(OR($C306="*",$C306&lt;400),"",IF(AND('201819 DATA'!BQ306="*",$C306&gt;=400),"*",IF($C306&gt;=400,ROUND('201819 DATA'!BQ306/$C306,2),"")))</f>
        <v>*</v>
      </c>
      <c r="AS306" s="289">
        <f>IF(OR($C306="*",$C306&lt;400),"",IF(AND('201819 DATA'!BR306="*",$C306&gt;=400),"*",IF($C306&gt;=400,ROUND('201819 DATA'!BR306/$C306,2),"")))</f>
        <v>0</v>
      </c>
      <c r="AT306" s="289">
        <f>IF(OR($C306="*",$C306&lt;400),"",IF(AND('201819 DATA'!BS306="*",$C306&gt;=400),"*",IF($C306&gt;=400,ROUND('201819 DATA'!BS306/$C306,2),"")))</f>
        <v>0.01</v>
      </c>
      <c r="AU306" s="289">
        <f>IF(OR($C306="*",$C306&lt;400),"",IF(AND('201819 DATA'!BT306="*",$C306&gt;=400),"*",IF($C306&gt;=400,ROUND('201819 DATA'!BT306/$C306,2),"")))</f>
        <v>7.0000000000000007E-2</v>
      </c>
      <c r="AV306" s="289">
        <f>IF(OR($C306="*",$C306&lt;400),"",IF(AND('201819 DATA'!BU306="*",$C306&gt;=400),"*",IF($C306&gt;=400,ROUND('201819 DATA'!BU306/$C306,2),"")))</f>
        <v>0.22</v>
      </c>
      <c r="AW306" s="289">
        <f>IF(OR($C306="*",$C306&lt;400),"",IF(AND('201819 DATA'!BV306="*",$C306&gt;=400),"*",IF($C306&gt;=400,ROUND('201819 DATA'!BV306/$C306,2),"")))</f>
        <v>0</v>
      </c>
      <c r="AX306" s="289">
        <f>IF(OR($C306="*",$C306&lt;400),"",IF(AND('201819 DATA'!BW306="*",$C306&gt;=400),"*",IF($C306&gt;=400,ROUND('201819 DATA'!BW306/$C306,2),"")))</f>
        <v>0.03</v>
      </c>
    </row>
    <row r="307" spans="1:50" x14ac:dyDescent="0.2">
      <c r="A307" s="13" t="s">
        <v>1544</v>
      </c>
      <c r="B307" s="287">
        <f>'201819 DATA'!B307</f>
        <v>265</v>
      </c>
      <c r="C307" s="288">
        <f>'201819 DATA'!C307</f>
        <v>265</v>
      </c>
      <c r="D307" s="293">
        <f>'201819 DATA'!FN307</f>
        <v>190</v>
      </c>
      <c r="G307" s="295" t="str">
        <f t="shared" si="4"/>
        <v/>
      </c>
      <c r="H307" s="289" t="str">
        <f>IF(OR($C307="*",$C307&lt;400),"",IF(AND('201819 DATA'!F307="*",$C307&gt;=400),"*",IF($C307&gt;=400,ROUND('201819 DATA'!F307/$C307,2),"")))</f>
        <v/>
      </c>
      <c r="I307" s="296" t="str">
        <f>IF(OR($B307="*",$B307&lt;400),"",IF(AND('201819 DATA'!Y307="*",$B307&gt;=400),"*",IF($B307&gt;=400,ROUND('201819 DATA'!Y307/$B307,2),"")))</f>
        <v/>
      </c>
      <c r="J307" s="296" t="str">
        <f>IF(OR($B307="*",$B307&lt;400),"",IF(AND('201819 DATA'!Z307="*",$B307&gt;=400),"*",IF($B307&gt;=400,ROUND('201819 DATA'!Z307/$B307,2),"")))</f>
        <v/>
      </c>
      <c r="K307" s="296" t="str">
        <f>IF(OR($B307="*",$B307&lt;400),"",IF(AND('201819 DATA'!AA307="*",$B307&gt;=400),"*",IF($B307&gt;=400,ROUND('201819 DATA'!AA307/$B307,2),"")))</f>
        <v/>
      </c>
      <c r="L307" s="296" t="str">
        <f>IF(OR($B307="*",$B307&lt;400),"",IF(AND('201819 DATA'!AB307="*",$B307&gt;=400),"*",IF($B307&gt;=400,ROUND('201819 DATA'!AB307/$B307,2),"")))</f>
        <v/>
      </c>
      <c r="M307" s="296" t="str">
        <f>IF(OR($B307="*",$B307&lt;400),"",IF(AND('201819 DATA'!AC307="*",$B307&gt;=400),"*",IF($B307&gt;=400,ROUND('201819 DATA'!AC307/$B307,2),"")))</f>
        <v/>
      </c>
      <c r="N307" s="296" t="str">
        <f>IF(OR($B307="*",$B307&lt;400),"",IF(AND('201819 DATA'!AD307="*",$B307&gt;=400),"*",IF($B307&gt;=400,ROUND('201819 DATA'!AD307/$B307,2),"")))</f>
        <v/>
      </c>
      <c r="O307" s="296" t="str">
        <f>IF(OR($B307="*",$B307&lt;400),"",IF(AND('201819 DATA'!AE307="*",$B307&gt;=400),"*",IF($B307&gt;=400,ROUND('201819 DATA'!AE307/$B307,2),"")))</f>
        <v/>
      </c>
      <c r="P307" s="297"/>
      <c r="Q307" s="296" t="str">
        <f>IF(OR($B307="*",$B307&lt;400),"",IF(AND('201819 DATA'!FL307="*",$B307&gt;=400),"*",IF($B307&gt;=400,ROUND('201819 DATA'!FL307/$B307,2),"")))</f>
        <v/>
      </c>
      <c r="R307" s="289" t="str">
        <f>IF(OR($C307="*",$C307&lt;400),"",IF(AND('201819 DATA'!F307="*",$C307&gt;=400),"*",IF($C307&gt;=400,ROUND('201819 DATA'!F307/$C307,2),"")))</f>
        <v/>
      </c>
      <c r="S307" s="289" t="str">
        <f>IF(OR($C307="*",$C307&lt;400),"",IF(AND('201819 DATA'!G307="*",$C307&gt;=400),"*",IF($C307&gt;=400,ROUND('201819 DATA'!G307/$C307,2),"")))</f>
        <v/>
      </c>
      <c r="T307" s="289" t="str">
        <f>IF(OR($C307="*",$C307&lt;400),"",IF(AND('201819 DATA'!H307="*",$C307&gt;=400),"*",IF($C307&gt;=400,ROUND('201819 DATA'!H307/$C307,2),"")))</f>
        <v/>
      </c>
      <c r="U307" s="289" t="str">
        <f>IF(OR($C307="*",$C307&lt;400),"",IF(AND('201819 DATA'!FM307="*",$C307&gt;=400),"*",IF($C307&gt;=400,ROUND('201819 DATA'!FM307/$C307,2),"")))</f>
        <v/>
      </c>
      <c r="V307" s="312" t="str">
        <f>IF(OR($D307="*",$D307&lt;400),"",IF(AND('201819 DATA'!M307="*",$D307&gt;=400),"*",IF($D307&gt;=400,ROUND('201819 DATA'!M307/$D307,2),"")))</f>
        <v/>
      </c>
      <c r="W307" s="312" t="str">
        <f>IF(OR($D307="*",$D307&lt;400),"",IF(AND('201819 DATA'!N307="*",$D307&gt;=400),"*",IF($D307&gt;=400,ROUND('201819 DATA'!N307/$D307,2),"")))</f>
        <v/>
      </c>
      <c r="X307" s="312" t="str">
        <f>IF(OR($D307="*",$D307&lt;400),"",IF(AND('201819 DATA'!O307="*",$D307&gt;=400),"*",IF($D307&gt;=400,ROUND('201819 DATA'!O307/$D307,2),"")))</f>
        <v/>
      </c>
      <c r="Y307" s="312" t="str">
        <f>IF(OR($D307="*",$D307&lt;400),"",IF(AND('201819 DATA'!P307="*",$D307&gt;=400),"*",IF($D307&gt;=400,ROUND('201819 DATA'!P307/$D307,2),"")))</f>
        <v/>
      </c>
      <c r="Z307" s="312" t="str">
        <f>IF(OR($D307="*",$D307&lt;400),"",IF(AND('201819 DATA'!Q307="*",$D307&gt;=400),"*",IF($D307&gt;=400,ROUND('201819 DATA'!Q307/$D307,2),"")))</f>
        <v/>
      </c>
      <c r="AA307" s="312" t="str">
        <f>IF(OR($D307="*",$D307&lt;400),"",IF(AND('201819 DATA'!R307="*",$D307&gt;=400),"*",IF($D307&gt;=400,ROUND('201819 DATA'!R307/$D307,2),"")))</f>
        <v/>
      </c>
      <c r="AB307" s="312" t="str">
        <f>IF(OR($D307="*",$D307&lt;400),"",IF(AND('201819 DATA'!S307="*",$D307&gt;=400),"*",IF($D307&gt;=400,ROUND('201819 DATA'!S307/$D307,2),"")))</f>
        <v/>
      </c>
      <c r="AC307" s="312" t="str">
        <f>IF(OR($D307="*",$D307&lt;400),"",IF(AND('201819 DATA'!T307="*",$D307&gt;=400),"*",IF($D307&gt;=400,ROUND('201819 DATA'!T307/$D307,2),"")))</f>
        <v/>
      </c>
      <c r="AD307" s="289" t="str">
        <f>IF(OR($C307="*",$C307&lt;400),"",IF(AND('201819 DATA'!BC307="*",$C307&gt;=400),"*",IF($C307&gt;=400,ROUND('201819 DATA'!BC307/$C307,2),"")))</f>
        <v/>
      </c>
      <c r="AE307" s="289" t="str">
        <f>IF(OR($C307="*",$C307&lt;400),"",IF(AND('201819 DATA'!BD307="*",$C307&gt;=400),"*",IF($C307&gt;=400,ROUND('201819 DATA'!BD307/$C307,2),"")))</f>
        <v/>
      </c>
      <c r="AF307" s="289" t="str">
        <f>IF(OR($C307="*",$C307&lt;400),"",IF(AND('201819 DATA'!BE307="*",$C307&gt;=400),"*",IF($C307&gt;=400,ROUND('201819 DATA'!BE307/$C307,2),"")))</f>
        <v/>
      </c>
      <c r="AG307" s="289" t="str">
        <f>IF(OR($C307="*",$C307&lt;400),"",IF(AND('201819 DATA'!BF307="*",$C307&gt;=400),"*",IF($C307&gt;=400,ROUND('201819 DATA'!BF307/$C307,2),"")))</f>
        <v/>
      </c>
      <c r="AH307" s="289" t="str">
        <f>IF(OR($C307="*",$C307&lt;400),"",IF(AND('201819 DATA'!BG307="*",$C307&gt;=400),"*",IF($C307&gt;=400,ROUND('201819 DATA'!BG307/$C307,2),"")))</f>
        <v/>
      </c>
      <c r="AI307" s="289" t="str">
        <f>IF(OR($C307="*",$C307&lt;400),"",IF(AND('201819 DATA'!BH307="*",$C307&gt;=400),"*",IF($C307&gt;=400,ROUND('201819 DATA'!BH307/$C307,2),"")))</f>
        <v/>
      </c>
      <c r="AJ307" s="289" t="str">
        <f>IF(OR($C307="*",$C307&lt;400),"",IF(AND('201819 DATA'!BI307="*",$C307&gt;=400),"*",IF($C307&gt;=400,ROUND('201819 DATA'!BI307/$C307,2),"")))</f>
        <v/>
      </c>
      <c r="AK307" s="289" t="str">
        <f>IF(OR($C307="*",$C307&lt;400),"",IF(AND('201819 DATA'!BJ307="*",$C307&gt;=400),"*",IF($C307&gt;=400,ROUND('201819 DATA'!BJ307/$C307,2),"")))</f>
        <v/>
      </c>
      <c r="AL307" s="289" t="str">
        <f>IF(OR($C307="*",$C307&lt;400),"",IF(AND('201819 DATA'!BK307="*",$C307&gt;=400),"*",IF($C307&gt;=400,ROUND('201819 DATA'!BK307/$C307,2),"")))</f>
        <v/>
      </c>
      <c r="AM307" s="289" t="str">
        <f>IF(OR($C307="*",$C307&lt;400),"",IF(AND('201819 DATA'!BL307="*",$C307&gt;=400),"*",IF($C307&gt;=400,ROUND('201819 DATA'!BL307/$C307,2),"")))</f>
        <v/>
      </c>
      <c r="AN307" s="289" t="str">
        <f>IF(OR($C307="*",$C307&lt;400),"",IF(AND('201819 DATA'!BM307="*",$C307&gt;=400),"*",IF($C307&gt;=400,ROUND('201819 DATA'!BM307/$C307,2),"")))</f>
        <v/>
      </c>
      <c r="AO307" s="289" t="str">
        <f>IF(OR($C307="*",$C307&lt;400),"",IF(AND('201819 DATA'!BN307="*",$C307&gt;=400),"*",IF($C307&gt;=400,ROUND('201819 DATA'!BN307/$C307,2),"")))</f>
        <v/>
      </c>
      <c r="AP307" s="289" t="str">
        <f>IF(OR($C307="*",$C307&lt;400),"",IF(AND('201819 DATA'!BO307="*",$C307&gt;=400),"*",IF($C307&gt;=400,ROUND('201819 DATA'!BO307/$C307,2),"")))</f>
        <v/>
      </c>
      <c r="AQ307" s="289" t="str">
        <f>IF(OR($C307="*",$C307&lt;400),"",IF(AND('201819 DATA'!BP307="*",$C307&gt;=400),"*",IF($C307&gt;=400,ROUND('201819 DATA'!BP307/$C307,2),"")))</f>
        <v/>
      </c>
      <c r="AR307" s="289" t="str">
        <f>IF(OR($C307="*",$C307&lt;400),"",IF(AND('201819 DATA'!BQ307="*",$C307&gt;=400),"*",IF($C307&gt;=400,ROUND('201819 DATA'!BQ307/$C307,2),"")))</f>
        <v/>
      </c>
      <c r="AS307" s="289" t="str">
        <f>IF(OR($C307="*",$C307&lt;400),"",IF(AND('201819 DATA'!BR307="*",$C307&gt;=400),"*",IF($C307&gt;=400,ROUND('201819 DATA'!BR307/$C307,2),"")))</f>
        <v/>
      </c>
      <c r="AT307" s="289" t="str">
        <f>IF(OR($C307="*",$C307&lt;400),"",IF(AND('201819 DATA'!BS307="*",$C307&gt;=400),"*",IF($C307&gt;=400,ROUND('201819 DATA'!BS307/$C307,2),"")))</f>
        <v/>
      </c>
      <c r="AU307" s="289" t="str">
        <f>IF(OR($C307="*",$C307&lt;400),"",IF(AND('201819 DATA'!BT307="*",$C307&gt;=400),"*",IF($C307&gt;=400,ROUND('201819 DATA'!BT307/$C307,2),"")))</f>
        <v/>
      </c>
      <c r="AV307" s="289" t="str">
        <f>IF(OR($C307="*",$C307&lt;400),"",IF(AND('201819 DATA'!BU307="*",$C307&gt;=400),"*",IF($C307&gt;=400,ROUND('201819 DATA'!BU307/$C307,2),"")))</f>
        <v/>
      </c>
      <c r="AW307" s="289" t="str">
        <f>IF(OR($C307="*",$C307&lt;400),"",IF(AND('201819 DATA'!BV307="*",$C307&gt;=400),"*",IF($C307&gt;=400,ROUND('201819 DATA'!BV307/$C307,2),"")))</f>
        <v/>
      </c>
      <c r="AX307" s="289" t="str">
        <f>IF(OR($C307="*",$C307&lt;400),"",IF(AND('201819 DATA'!BW307="*",$C307&gt;=400),"*",IF($C307&gt;=400,ROUND('201819 DATA'!BW307/$C307,2),"")))</f>
        <v/>
      </c>
    </row>
    <row r="308" spans="1:50" x14ac:dyDescent="0.2">
      <c r="A308" s="13" t="s">
        <v>345</v>
      </c>
      <c r="B308" s="287">
        <f>'201819 DATA'!B308</f>
        <v>5325</v>
      </c>
      <c r="C308" s="288">
        <f>'201819 DATA'!C308</f>
        <v>5325</v>
      </c>
      <c r="D308" s="293">
        <f>'201819 DATA'!FN308</f>
        <v>5235</v>
      </c>
      <c r="G308" s="295">
        <f t="shared" si="4"/>
        <v>1</v>
      </c>
      <c r="H308" s="289">
        <f>IF(OR($C308="*",$C308&lt;400),"",IF(AND('201819 DATA'!F308="*",$C308&gt;=400),"*",IF($C308&gt;=400,ROUND('201819 DATA'!F308/$C308,2),"")))</f>
        <v>0</v>
      </c>
      <c r="I308" s="296">
        <f>IF(OR($B308="*",$B308&lt;400),"",IF(AND('201819 DATA'!Y308="*",$B308&gt;=400),"*",IF($B308&gt;=400,ROUND('201819 DATA'!Y308/$B308,2),"")))</f>
        <v>0</v>
      </c>
      <c r="J308" s="296">
        <f>IF(OR($B308="*",$B308&lt;400),"",IF(AND('201819 DATA'!Z308="*",$B308&gt;=400),"*",IF($B308&gt;=400,ROUND('201819 DATA'!Z308/$B308,2),"")))</f>
        <v>0.06</v>
      </c>
      <c r="K308" s="296">
        <f>IF(OR($B308="*",$B308&lt;400),"",IF(AND('201819 DATA'!AA308="*",$B308&gt;=400),"*",IF($B308&gt;=400,ROUND('201819 DATA'!AA308/$B308,2),"")))</f>
        <v>0.15</v>
      </c>
      <c r="L308" s="296">
        <f>IF(OR($B308="*",$B308&lt;400),"",IF(AND('201819 DATA'!AB308="*",$B308&gt;=400),"*",IF($B308&gt;=400,ROUND('201819 DATA'!AB308/$B308,2),"")))</f>
        <v>0.28999999999999998</v>
      </c>
      <c r="M308" s="296">
        <f>IF(OR($B308="*",$B308&lt;400),"",IF(AND('201819 DATA'!AC308="*",$B308&gt;=400),"*",IF($B308&gt;=400,ROUND('201819 DATA'!AC308/$B308,2),"")))</f>
        <v>0.31</v>
      </c>
      <c r="N308" s="296">
        <f>IF(OR($B308="*",$B308&lt;400),"",IF(AND('201819 DATA'!AD308="*",$B308&gt;=400),"*",IF($B308&gt;=400,ROUND('201819 DATA'!AD308/$B308,2),"")))</f>
        <v>0.17</v>
      </c>
      <c r="O308" s="296">
        <f>IF(OR($B308="*",$B308&lt;400),"",IF(AND('201819 DATA'!AE308="*",$B308&gt;=400),"*",IF($B308&gt;=400,ROUND('201819 DATA'!AE308/$B308,2),"")))</f>
        <v>0.01</v>
      </c>
      <c r="P308" s="297"/>
      <c r="Q308" s="296">
        <f>IF(OR($B308="*",$B308&lt;400),"",IF(AND('201819 DATA'!FL308="*",$B308&gt;=400),"*",IF($B308&gt;=400,ROUND('201819 DATA'!FL308/$B308,2),"")))</f>
        <v>0.98</v>
      </c>
      <c r="R308" s="289">
        <f>IF(OR($C308="*",$C308&lt;400),"",IF(AND('201819 DATA'!F308="*",$C308&gt;=400),"*",IF($C308&gt;=400,ROUND('201819 DATA'!F308/$C308,2),"")))</f>
        <v>0</v>
      </c>
      <c r="S308" s="289">
        <f>IF(OR($C308="*",$C308&lt;400),"",IF(AND('201819 DATA'!G308="*",$C308&gt;=400),"*",IF($C308&gt;=400,ROUND('201819 DATA'!G308/$C308,2),"")))</f>
        <v>0</v>
      </c>
      <c r="T308" s="289">
        <f>IF(OR($C308="*",$C308&lt;400),"",IF(AND('201819 DATA'!H308="*",$C308&gt;=400),"*",IF($C308&gt;=400,ROUND('201819 DATA'!H308/$C308,2),"")))</f>
        <v>1</v>
      </c>
      <c r="U308" s="289">
        <f>IF(OR($C308="*",$C308&lt;400),"",IF(AND('201819 DATA'!FM308="*",$C308&gt;=400),"*",IF($C308&gt;=400,ROUND('201819 DATA'!FM308/$C308,2),"")))</f>
        <v>0</v>
      </c>
      <c r="V308" s="312">
        <f>IF(OR($D308="*",$D308&lt;400),"",IF(AND('201819 DATA'!M308="*",$D308&gt;=400),"*",IF($D308&gt;=400,ROUND('201819 DATA'!M308/$D308,2),"")))</f>
        <v>0.42</v>
      </c>
      <c r="W308" s="312">
        <f>IF(OR($D308="*",$D308&lt;400),"",IF(AND('201819 DATA'!N308="*",$D308&gt;=400),"*",IF($D308&gt;=400,ROUND('201819 DATA'!N308/$D308,2),"")))</f>
        <v>0.25</v>
      </c>
      <c r="X308" s="312">
        <f>IF(OR($D308="*",$D308&lt;400),"",IF(AND('201819 DATA'!O308="*",$D308&gt;=400),"*",IF($D308&gt;=400,ROUND('201819 DATA'!O308/$D308,2),"")))</f>
        <v>0.12</v>
      </c>
      <c r="Y308" s="312">
        <f>IF(OR($D308="*",$D308&lt;400),"",IF(AND('201819 DATA'!P308="*",$D308&gt;=400),"*",IF($D308&gt;=400,ROUND('201819 DATA'!P308/$D308,2),"")))</f>
        <v>0.09</v>
      </c>
      <c r="Z308" s="312">
        <f>IF(OR($D308="*",$D308&lt;400),"",IF(AND('201819 DATA'!Q308="*",$D308&gt;=400),"*",IF($D308&gt;=400,ROUND('201819 DATA'!Q308/$D308,2),"")))</f>
        <v>0.05</v>
      </c>
      <c r="AA308" s="312">
        <f>IF(OR($D308="*",$D308&lt;400),"",IF(AND('201819 DATA'!R308="*",$D308&gt;=400),"*",IF($D308&gt;=400,ROUND('201819 DATA'!R308/$D308,2),"")))</f>
        <v>0.02</v>
      </c>
      <c r="AB308" s="312">
        <f>IF(OR($D308="*",$D308&lt;400),"",IF(AND('201819 DATA'!S308="*",$D308&gt;=400),"*",IF($D308&gt;=400,ROUND('201819 DATA'!S308/$D308,2),"")))</f>
        <v>0.02</v>
      </c>
      <c r="AC308" s="312">
        <f>IF(OR($D308="*",$D308&lt;400),"",IF(AND('201819 DATA'!T308="*",$D308&gt;=400),"*",IF($D308&gt;=400,ROUND('201819 DATA'!T308/$D308,2),"")))</f>
        <v>0.03</v>
      </c>
      <c r="AD308" s="289">
        <f>IF(OR($C308="*",$C308&lt;400),"",IF(AND('201819 DATA'!BC308="*",$C308&gt;=400),"*",IF($C308&gt;=400,ROUND('201819 DATA'!BC308/$C308,2),"")))</f>
        <v>0.01</v>
      </c>
      <c r="AE308" s="289">
        <f>IF(OR($C308="*",$C308&lt;400),"",IF(AND('201819 DATA'!BD308="*",$C308&gt;=400),"*",IF($C308&gt;=400,ROUND('201819 DATA'!BD308/$C308,2),"")))</f>
        <v>0.02</v>
      </c>
      <c r="AF308" s="289">
        <f>IF(OR($C308="*",$C308&lt;400),"",IF(AND('201819 DATA'!BE308="*",$C308&gt;=400),"*",IF($C308&gt;=400,ROUND('201819 DATA'!BE308/$C308,2),"")))</f>
        <v>0.01</v>
      </c>
      <c r="AG308" s="289">
        <f>IF(OR($C308="*",$C308&lt;400),"",IF(AND('201819 DATA'!BF308="*",$C308&gt;=400),"*",IF($C308&gt;=400,ROUND('201819 DATA'!BF308/$C308,2),"")))</f>
        <v>0</v>
      </c>
      <c r="AH308" s="289">
        <f>IF(OR($C308="*",$C308&lt;400),"",IF(AND('201819 DATA'!BG308="*",$C308&gt;=400),"*",IF($C308&gt;=400,ROUND('201819 DATA'!BG308/$C308,2),"")))</f>
        <v>0</v>
      </c>
      <c r="AI308" s="289">
        <f>IF(OR($C308="*",$C308&lt;400),"",IF(AND('201819 DATA'!BH308="*",$C308&gt;=400),"*",IF($C308&gt;=400,ROUND('201819 DATA'!BH308/$C308,2),"")))</f>
        <v>0.03</v>
      </c>
      <c r="AJ308" s="289">
        <f>IF(OR($C308="*",$C308&lt;400),"",IF(AND('201819 DATA'!BI308="*",$C308&gt;=400),"*",IF($C308&gt;=400,ROUND('201819 DATA'!BI308/$C308,2),"")))</f>
        <v>0.08</v>
      </c>
      <c r="AK308" s="289">
        <f>IF(OR($C308="*",$C308&lt;400),"",IF(AND('201819 DATA'!BJ308="*",$C308&gt;=400),"*",IF($C308&gt;=400,ROUND('201819 DATA'!BJ308/$C308,2),"")))</f>
        <v>0.01</v>
      </c>
      <c r="AL308" s="289" t="str">
        <f>IF(OR($C308="*",$C308&lt;400),"",IF(AND('201819 DATA'!BK308="*",$C308&gt;=400),"*",IF($C308&gt;=400,ROUND('201819 DATA'!BK308/$C308,2),"")))</f>
        <v>*</v>
      </c>
      <c r="AM308" s="289">
        <f>IF(OR($C308="*",$C308&lt;400),"",IF(AND('201819 DATA'!BL308="*",$C308&gt;=400),"*",IF($C308&gt;=400,ROUND('201819 DATA'!BL308/$C308,2),"")))</f>
        <v>0.03</v>
      </c>
      <c r="AN308" s="289">
        <f>IF(OR($C308="*",$C308&lt;400),"",IF(AND('201819 DATA'!BM308="*",$C308&gt;=400),"*",IF($C308&gt;=400,ROUND('201819 DATA'!BM308/$C308,2),"")))</f>
        <v>0.27</v>
      </c>
      <c r="AO308" s="289">
        <f>IF(OR($C308="*",$C308&lt;400),"",IF(AND('201819 DATA'!BN308="*",$C308&gt;=400),"*",IF($C308&gt;=400,ROUND('201819 DATA'!BN308/$C308,2),"")))</f>
        <v>0.01</v>
      </c>
      <c r="AP308" s="289">
        <f>IF(OR($C308="*",$C308&lt;400),"",IF(AND('201819 DATA'!BO308="*",$C308&gt;=400),"*",IF($C308&gt;=400,ROUND('201819 DATA'!BO308/$C308,2),"")))</f>
        <v>0.39</v>
      </c>
      <c r="AQ308" s="289">
        <f>IF(OR($C308="*",$C308&lt;400),"",IF(AND('201819 DATA'!BP308="*",$C308&gt;=400),"*",IF($C308&gt;=400,ROUND('201819 DATA'!BP308/$C308,2),"")))</f>
        <v>0.08</v>
      </c>
      <c r="AR308" s="289" t="str">
        <f>IF(OR($C308="*",$C308&lt;400),"",IF(AND('201819 DATA'!BQ308="*",$C308&gt;=400),"*",IF($C308&gt;=400,ROUND('201819 DATA'!BQ308/$C308,2),"")))</f>
        <v>*</v>
      </c>
      <c r="AS308" s="289">
        <f>IF(OR($C308="*",$C308&lt;400),"",IF(AND('201819 DATA'!BR308="*",$C308&gt;=400),"*",IF($C308&gt;=400,ROUND('201819 DATA'!BR308/$C308,2),"")))</f>
        <v>0</v>
      </c>
      <c r="AT308" s="289" t="str">
        <f>IF(OR($C308="*",$C308&lt;400),"",IF(AND('201819 DATA'!BS308="*",$C308&gt;=400),"*",IF($C308&gt;=400,ROUND('201819 DATA'!BS308/$C308,2),"")))</f>
        <v>*</v>
      </c>
      <c r="AU308" s="289">
        <f>IF(OR($C308="*",$C308&lt;400),"",IF(AND('201819 DATA'!BT308="*",$C308&gt;=400),"*",IF($C308&gt;=400,ROUND('201819 DATA'!BT308/$C308,2),"")))</f>
        <v>0.05</v>
      </c>
      <c r="AV308" s="289">
        <f>IF(OR($C308="*",$C308&lt;400),"",IF(AND('201819 DATA'!BU308="*",$C308&gt;=400),"*",IF($C308&gt;=400,ROUND('201819 DATA'!BU308/$C308,2),"")))</f>
        <v>0.01</v>
      </c>
      <c r="AW308" s="289">
        <f>IF(OR($C308="*",$C308&lt;400),"",IF(AND('201819 DATA'!BV308="*",$C308&gt;=400),"*",IF($C308&gt;=400,ROUND('201819 DATA'!BV308/$C308,2),"")))</f>
        <v>0</v>
      </c>
      <c r="AX308" s="289">
        <f>IF(OR($C308="*",$C308&lt;400),"",IF(AND('201819 DATA'!BW308="*",$C308&gt;=400),"*",IF($C308&gt;=400,ROUND('201819 DATA'!BW308/$C308,2),"")))</f>
        <v>0.01</v>
      </c>
    </row>
    <row r="309" spans="1:50" x14ac:dyDescent="0.2">
      <c r="A309" s="13" t="s">
        <v>348</v>
      </c>
      <c r="B309" s="287">
        <f>'201819 DATA'!B309</f>
        <v>10535</v>
      </c>
      <c r="C309" s="288">
        <f>'201819 DATA'!C309</f>
        <v>10535</v>
      </c>
      <c r="D309" s="293">
        <f>'201819 DATA'!FN309</f>
        <v>8110</v>
      </c>
      <c r="G309" s="295">
        <f t="shared" si="4"/>
        <v>1</v>
      </c>
      <c r="H309" s="289">
        <f>IF(OR($C309="*",$C309&lt;400),"",IF(AND('201819 DATA'!F309="*",$C309&gt;=400),"*",IF($C309&gt;=400,ROUND('201819 DATA'!F309/$C309,2),"")))</f>
        <v>0</v>
      </c>
      <c r="I309" s="296">
        <f>IF(OR($B309="*",$B309&lt;400),"",IF(AND('201819 DATA'!Y309="*",$B309&gt;=400),"*",IF($B309&gt;=400,ROUND('201819 DATA'!Y309/$B309,2),"")))</f>
        <v>0</v>
      </c>
      <c r="J309" s="296">
        <f>IF(OR($B309="*",$B309&lt;400),"",IF(AND('201819 DATA'!Z309="*",$B309&gt;=400),"*",IF($B309&gt;=400,ROUND('201819 DATA'!Z309/$B309,2),"")))</f>
        <v>0.08</v>
      </c>
      <c r="K309" s="296">
        <f>IF(OR($B309="*",$B309&lt;400),"",IF(AND('201819 DATA'!AA309="*",$B309&gt;=400),"*",IF($B309&gt;=400,ROUND('201819 DATA'!AA309/$B309,2),"")))</f>
        <v>0.19</v>
      </c>
      <c r="L309" s="296">
        <f>IF(OR($B309="*",$B309&lt;400),"",IF(AND('201819 DATA'!AB309="*",$B309&gt;=400),"*",IF($B309&gt;=400,ROUND('201819 DATA'!AB309/$B309,2),"")))</f>
        <v>0.28000000000000003</v>
      </c>
      <c r="M309" s="296">
        <f>IF(OR($B309="*",$B309&lt;400),"",IF(AND('201819 DATA'!AC309="*",$B309&gt;=400),"*",IF($B309&gt;=400,ROUND('201819 DATA'!AC309/$B309,2),"")))</f>
        <v>0.28999999999999998</v>
      </c>
      <c r="N309" s="296">
        <f>IF(OR($B309="*",$B309&lt;400),"",IF(AND('201819 DATA'!AD309="*",$B309&gt;=400),"*",IF($B309&gt;=400,ROUND('201819 DATA'!AD309/$B309,2),"")))</f>
        <v>0.16</v>
      </c>
      <c r="O309" s="296">
        <f>IF(OR($B309="*",$B309&lt;400),"",IF(AND('201819 DATA'!AE309="*",$B309&gt;=400),"*",IF($B309&gt;=400,ROUND('201819 DATA'!AE309/$B309,2),"")))</f>
        <v>0.01</v>
      </c>
      <c r="P309" s="297"/>
      <c r="Q309" s="296">
        <f>IF(OR($B309="*",$B309&lt;400),"",IF(AND('201819 DATA'!FL309="*",$B309&gt;=400),"*",IF($B309&gt;=400,ROUND('201819 DATA'!FL309/$B309,2),"")))</f>
        <v>0.99</v>
      </c>
      <c r="R309" s="289">
        <f>IF(OR($C309="*",$C309&lt;400),"",IF(AND('201819 DATA'!F309="*",$C309&gt;=400),"*",IF($C309&gt;=400,ROUND('201819 DATA'!F309/$C309,2),"")))</f>
        <v>0</v>
      </c>
      <c r="S309" s="289">
        <f>IF(OR($C309="*",$C309&lt;400),"",IF(AND('201819 DATA'!G309="*",$C309&gt;=400),"*",IF($C309&gt;=400,ROUND('201819 DATA'!G309/$C309,2),"")))</f>
        <v>0</v>
      </c>
      <c r="T309" s="289">
        <f>IF(OR($C309="*",$C309&lt;400),"",IF(AND('201819 DATA'!H309="*",$C309&gt;=400),"*",IF($C309&gt;=400,ROUND('201819 DATA'!H309/$C309,2),"")))</f>
        <v>1</v>
      </c>
      <c r="U309" s="289">
        <f>IF(OR($C309="*",$C309&lt;400),"",IF(AND('201819 DATA'!FM309="*",$C309&gt;=400),"*",IF($C309&gt;=400,ROUND('201819 DATA'!FM309/$C309,2),"")))</f>
        <v>0</v>
      </c>
      <c r="V309" s="312">
        <f>IF(OR($D309="*",$D309&lt;400),"",IF(AND('201819 DATA'!M309="*",$D309&gt;=400),"*",IF($D309&gt;=400,ROUND('201819 DATA'!M309/$D309,2),"")))</f>
        <v>0.56999999999999995</v>
      </c>
      <c r="W309" s="312">
        <f>IF(OR($D309="*",$D309&lt;400),"",IF(AND('201819 DATA'!N309="*",$D309&gt;=400),"*",IF($D309&gt;=400,ROUND('201819 DATA'!N309/$D309,2),"")))</f>
        <v>0.13</v>
      </c>
      <c r="X309" s="312">
        <f>IF(OR($D309="*",$D309&lt;400),"",IF(AND('201819 DATA'!O309="*",$D309&gt;=400),"*",IF($D309&gt;=400,ROUND('201819 DATA'!O309/$D309,2),"")))</f>
        <v>0.08</v>
      </c>
      <c r="Y309" s="312">
        <f>IF(OR($D309="*",$D309&lt;400),"",IF(AND('201819 DATA'!P309="*",$D309&gt;=400),"*",IF($D309&gt;=400,ROUND('201819 DATA'!P309/$D309,2),"")))</f>
        <v>0.1</v>
      </c>
      <c r="Z309" s="312">
        <f>IF(OR($D309="*",$D309&lt;400),"",IF(AND('201819 DATA'!Q309="*",$D309&gt;=400),"*",IF($D309&gt;=400,ROUND('201819 DATA'!Q309/$D309,2),"")))</f>
        <v>0.04</v>
      </c>
      <c r="AA309" s="312">
        <f>IF(OR($D309="*",$D309&lt;400),"",IF(AND('201819 DATA'!R309="*",$D309&gt;=400),"*",IF($D309&gt;=400,ROUND('201819 DATA'!R309/$D309,2),"")))</f>
        <v>0.02</v>
      </c>
      <c r="AB309" s="312">
        <f>IF(OR($D309="*",$D309&lt;400),"",IF(AND('201819 DATA'!S309="*",$D309&gt;=400),"*",IF($D309&gt;=400,ROUND('201819 DATA'!S309/$D309,2),"")))</f>
        <v>0.03</v>
      </c>
      <c r="AC309" s="312">
        <f>IF(OR($D309="*",$D309&lt;400),"",IF(AND('201819 DATA'!T309="*",$D309&gt;=400),"*",IF($D309&gt;=400,ROUND('201819 DATA'!T309/$D309,2),"")))</f>
        <v>0.04</v>
      </c>
      <c r="AD309" s="289">
        <f>IF(OR($C309="*",$C309&lt;400),"",IF(AND('201819 DATA'!BC309="*",$C309&gt;=400),"*",IF($C309&gt;=400,ROUND('201819 DATA'!BC309/$C309,2),"")))</f>
        <v>0.01</v>
      </c>
      <c r="AE309" s="289">
        <f>IF(OR($C309="*",$C309&lt;400),"",IF(AND('201819 DATA'!BD309="*",$C309&gt;=400),"*",IF($C309&gt;=400,ROUND('201819 DATA'!BD309/$C309,2),"")))</f>
        <v>0.01</v>
      </c>
      <c r="AF309" s="289">
        <f>IF(OR($C309="*",$C309&lt;400),"",IF(AND('201819 DATA'!BE309="*",$C309&gt;=400),"*",IF($C309&gt;=400,ROUND('201819 DATA'!BE309/$C309,2),"")))</f>
        <v>0</v>
      </c>
      <c r="AG309" s="289" t="str">
        <f>IF(OR($C309="*",$C309&lt;400),"",IF(AND('201819 DATA'!BF309="*",$C309&gt;=400),"*",IF($C309&gt;=400,ROUND('201819 DATA'!BF309/$C309,2),"")))</f>
        <v>*</v>
      </c>
      <c r="AH309" s="289" t="str">
        <f>IF(OR($C309="*",$C309&lt;400),"",IF(AND('201819 DATA'!BG309="*",$C309&gt;=400),"*",IF($C309&gt;=400,ROUND('201819 DATA'!BG309/$C309,2),"")))</f>
        <v>*</v>
      </c>
      <c r="AI309" s="289">
        <f>IF(OR($C309="*",$C309&lt;400),"",IF(AND('201819 DATA'!BH309="*",$C309&gt;=400),"*",IF($C309&gt;=400,ROUND('201819 DATA'!BH309/$C309,2),"")))</f>
        <v>0.02</v>
      </c>
      <c r="AJ309" s="289">
        <f>IF(OR($C309="*",$C309&lt;400),"",IF(AND('201819 DATA'!BI309="*",$C309&gt;=400),"*",IF($C309&gt;=400,ROUND('201819 DATA'!BI309/$C309,2),"")))</f>
        <v>0.13</v>
      </c>
      <c r="AK309" s="289" t="str">
        <f>IF(OR($C309="*",$C309&lt;400),"",IF(AND('201819 DATA'!BJ309="*",$C309&gt;=400),"*",IF($C309&gt;=400,ROUND('201819 DATA'!BJ309/$C309,2),"")))</f>
        <v>*</v>
      </c>
      <c r="AL309" s="289" t="str">
        <f>IF(OR($C309="*",$C309&lt;400),"",IF(AND('201819 DATA'!BK309="*",$C309&gt;=400),"*",IF($C309&gt;=400,ROUND('201819 DATA'!BK309/$C309,2),"")))</f>
        <v>*</v>
      </c>
      <c r="AM309" s="289">
        <f>IF(OR($C309="*",$C309&lt;400),"",IF(AND('201819 DATA'!BL309="*",$C309&gt;=400),"*",IF($C309&gt;=400,ROUND('201819 DATA'!BL309/$C309,2),"")))</f>
        <v>0.01</v>
      </c>
      <c r="AN309" s="289">
        <f>IF(OR($C309="*",$C309&lt;400),"",IF(AND('201819 DATA'!BM309="*",$C309&gt;=400),"*",IF($C309&gt;=400,ROUND('201819 DATA'!BM309/$C309,2),"")))</f>
        <v>0.38</v>
      </c>
      <c r="AO309" s="289">
        <f>IF(OR($C309="*",$C309&lt;400),"",IF(AND('201819 DATA'!BN309="*",$C309&gt;=400),"*",IF($C309&gt;=400,ROUND('201819 DATA'!BN309/$C309,2),"")))</f>
        <v>0</v>
      </c>
      <c r="AP309" s="289">
        <f>IF(OR($C309="*",$C309&lt;400),"",IF(AND('201819 DATA'!BO309="*",$C309&gt;=400),"*",IF($C309&gt;=400,ROUND('201819 DATA'!BO309/$C309,2),"")))</f>
        <v>0.2</v>
      </c>
      <c r="AQ309" s="289">
        <f>IF(OR($C309="*",$C309&lt;400),"",IF(AND('201819 DATA'!BP309="*",$C309&gt;=400),"*",IF($C309&gt;=400,ROUND('201819 DATA'!BP309/$C309,2),"")))</f>
        <v>0.13</v>
      </c>
      <c r="AR309" s="289">
        <f>IF(OR($C309="*",$C309&lt;400),"",IF(AND('201819 DATA'!BQ309="*",$C309&gt;=400),"*",IF($C309&gt;=400,ROUND('201819 DATA'!BQ309/$C309,2),"")))</f>
        <v>0</v>
      </c>
      <c r="AS309" s="289">
        <f>IF(OR($C309="*",$C309&lt;400),"",IF(AND('201819 DATA'!BR309="*",$C309&gt;=400),"*",IF($C309&gt;=400,ROUND('201819 DATA'!BR309/$C309,2),"")))</f>
        <v>0</v>
      </c>
      <c r="AT309" s="289" t="str">
        <f>IF(OR($C309="*",$C309&lt;400),"",IF(AND('201819 DATA'!BS309="*",$C309&gt;=400),"*",IF($C309&gt;=400,ROUND('201819 DATA'!BS309/$C309,2),"")))</f>
        <v>*</v>
      </c>
      <c r="AU309" s="289">
        <f>IF(OR($C309="*",$C309&lt;400),"",IF(AND('201819 DATA'!BT309="*",$C309&gt;=400),"*",IF($C309&gt;=400,ROUND('201819 DATA'!BT309/$C309,2),"")))</f>
        <v>0.08</v>
      </c>
      <c r="AV309" s="289">
        <f>IF(OR($C309="*",$C309&lt;400),"",IF(AND('201819 DATA'!BU309="*",$C309&gt;=400),"*",IF($C309&gt;=400,ROUND('201819 DATA'!BU309/$C309,2),"")))</f>
        <v>0</v>
      </c>
      <c r="AW309" s="289">
        <f>IF(OR($C309="*",$C309&lt;400),"",IF(AND('201819 DATA'!BV309="*",$C309&gt;=400),"*",IF($C309&gt;=400,ROUND('201819 DATA'!BV309/$C309,2),"")))</f>
        <v>0</v>
      </c>
      <c r="AX309" s="289">
        <f>IF(OR($C309="*",$C309&lt;400),"",IF(AND('201819 DATA'!BW309="*",$C309&gt;=400),"*",IF($C309&gt;=400,ROUND('201819 DATA'!BW309/$C309,2),"")))</f>
        <v>0.03</v>
      </c>
    </row>
    <row r="310" spans="1:50" x14ac:dyDescent="0.2">
      <c r="A310" s="13" t="s">
        <v>241</v>
      </c>
      <c r="B310" s="287">
        <f>'201819 DATA'!B310</f>
        <v>2615</v>
      </c>
      <c r="C310" s="288">
        <f>'201819 DATA'!C310</f>
        <v>2515</v>
      </c>
      <c r="D310" s="293">
        <f>'201819 DATA'!FN310</f>
        <v>0</v>
      </c>
      <c r="G310" s="295">
        <f t="shared" si="4"/>
        <v>0.96</v>
      </c>
      <c r="H310" s="289">
        <f>IF(OR($C310="*",$C310&lt;400),"",IF(AND('201819 DATA'!F310="*",$C310&gt;=400),"*",IF($C310&gt;=400,ROUND('201819 DATA'!F310/$C310,2),"")))</f>
        <v>0.53</v>
      </c>
      <c r="I310" s="296" t="str">
        <f>IF(OR($B310="*",$B310&lt;400),"",IF(AND('201819 DATA'!Y310="*",$B310&gt;=400),"*",IF($B310&gt;=400,ROUND('201819 DATA'!Y310/$B310,2),"")))</f>
        <v>*</v>
      </c>
      <c r="J310" s="296">
        <f>IF(OR($B310="*",$B310&lt;400),"",IF(AND('201819 DATA'!Z310="*",$B310&gt;=400),"*",IF($B310&gt;=400,ROUND('201819 DATA'!Z310/$B310,2),"")))</f>
        <v>0.18</v>
      </c>
      <c r="K310" s="296">
        <f>IF(OR($B310="*",$B310&lt;400),"",IF(AND('201819 DATA'!AA310="*",$B310&gt;=400),"*",IF($B310&gt;=400,ROUND('201819 DATA'!AA310/$B310,2),"")))</f>
        <v>0.22</v>
      </c>
      <c r="L310" s="296">
        <f>IF(OR($B310="*",$B310&lt;400),"",IF(AND('201819 DATA'!AB310="*",$B310&gt;=400),"*",IF($B310&gt;=400,ROUND('201819 DATA'!AB310/$B310,2),"")))</f>
        <v>0.15</v>
      </c>
      <c r="M310" s="296">
        <f>IF(OR($B310="*",$B310&lt;400),"",IF(AND('201819 DATA'!AC310="*",$B310&gt;=400),"*",IF($B310&gt;=400,ROUND('201819 DATA'!AC310/$B310,2),"")))</f>
        <v>0.16</v>
      </c>
      <c r="N310" s="296">
        <f>IF(OR($B310="*",$B310&lt;400),"",IF(AND('201819 DATA'!AD310="*",$B310&gt;=400),"*",IF($B310&gt;=400,ROUND('201819 DATA'!AD310/$B310,2),"")))</f>
        <v>0.23</v>
      </c>
      <c r="O310" s="296">
        <f>IF(OR($B310="*",$B310&lt;400),"",IF(AND('201819 DATA'!AE310="*",$B310&gt;=400),"*",IF($B310&gt;=400,ROUND('201819 DATA'!AE310/$B310,2),"")))</f>
        <v>0.06</v>
      </c>
      <c r="P310" s="297"/>
      <c r="Q310" s="296">
        <f>IF(OR($B310="*",$B310&lt;400),"",IF(AND('201819 DATA'!FL310="*",$B310&gt;=400),"*",IF($B310&gt;=400,ROUND('201819 DATA'!FL310/$B310,2),"")))</f>
        <v>0</v>
      </c>
      <c r="R310" s="289">
        <f>IF(OR($C310="*",$C310&lt;400),"",IF(AND('201819 DATA'!F310="*",$C310&gt;=400),"*",IF($C310&gt;=400,ROUND('201819 DATA'!F310/$C310,2),"")))</f>
        <v>0.53</v>
      </c>
      <c r="S310" s="289">
        <f>IF(OR($C310="*",$C310&lt;400),"",IF(AND('201819 DATA'!G310="*",$C310&gt;=400),"*",IF($C310&gt;=400,ROUND('201819 DATA'!G310/$C310,2),"")))</f>
        <v>0.43</v>
      </c>
      <c r="T310" s="289">
        <f>IF(OR($C310="*",$C310&lt;400),"",IF(AND('201819 DATA'!H310="*",$C310&gt;=400),"*",IF($C310&gt;=400,ROUND('201819 DATA'!H310/$C310,2),"")))</f>
        <v>0.02</v>
      </c>
      <c r="U310" s="289">
        <f>IF(OR($C310="*",$C310&lt;400),"",IF(AND('201819 DATA'!FM310="*",$C310&gt;=400),"*",IF($C310&gt;=400,ROUND('201819 DATA'!FM310/$C310,2),"")))</f>
        <v>0.02</v>
      </c>
      <c r="V310" s="312" t="str">
        <f>IF(OR($D310="*",$D310&lt;400),"",IF(AND('201819 DATA'!M310="*",$D310&gt;=400),"*",IF($D310&gt;=400,ROUND('201819 DATA'!M310/$D310,2),"")))</f>
        <v/>
      </c>
      <c r="W310" s="312" t="str">
        <f>IF(OR($D310="*",$D310&lt;400),"",IF(AND('201819 DATA'!N310="*",$D310&gt;=400),"*",IF($D310&gt;=400,ROUND('201819 DATA'!N310/$D310,2),"")))</f>
        <v/>
      </c>
      <c r="X310" s="312" t="str">
        <f>IF(OR($D310="*",$D310&lt;400),"",IF(AND('201819 DATA'!O310="*",$D310&gt;=400),"*",IF($D310&gt;=400,ROUND('201819 DATA'!O310/$D310,2),"")))</f>
        <v/>
      </c>
      <c r="Y310" s="312" t="str">
        <f>IF(OR($D310="*",$D310&lt;400),"",IF(AND('201819 DATA'!P310="*",$D310&gt;=400),"*",IF($D310&gt;=400,ROUND('201819 DATA'!P310/$D310,2),"")))</f>
        <v/>
      </c>
      <c r="Z310" s="312" t="str">
        <f>IF(OR($D310="*",$D310&lt;400),"",IF(AND('201819 DATA'!Q310="*",$D310&gt;=400),"*",IF($D310&gt;=400,ROUND('201819 DATA'!Q310/$D310,2),"")))</f>
        <v/>
      </c>
      <c r="AA310" s="312" t="str">
        <f>IF(OR($D310="*",$D310&lt;400),"",IF(AND('201819 DATA'!R310="*",$D310&gt;=400),"*",IF($D310&gt;=400,ROUND('201819 DATA'!R310/$D310,2),"")))</f>
        <v/>
      </c>
      <c r="AB310" s="312" t="str">
        <f>IF(OR($D310="*",$D310&lt;400),"",IF(AND('201819 DATA'!S310="*",$D310&gt;=400),"*",IF($D310&gt;=400,ROUND('201819 DATA'!S310/$D310,2),"")))</f>
        <v/>
      </c>
      <c r="AC310" s="312" t="str">
        <f>IF(OR($D310="*",$D310&lt;400),"",IF(AND('201819 DATA'!T310="*",$D310&gt;=400),"*",IF($D310&gt;=400,ROUND('201819 DATA'!T310/$D310,2),"")))</f>
        <v/>
      </c>
      <c r="AD310" s="289" t="str">
        <f>IF(OR($C310="*",$C310&lt;400),"",IF(AND('201819 DATA'!BC310="*",$C310&gt;=400),"*",IF($C310&gt;=400,ROUND('201819 DATA'!BC310/$C310,2),"")))</f>
        <v>*</v>
      </c>
      <c r="AE310" s="289">
        <f>IF(OR($C310="*",$C310&lt;400),"",IF(AND('201819 DATA'!BD310="*",$C310&gt;=400),"*",IF($C310&gt;=400,ROUND('201819 DATA'!BD310/$C310,2),"")))</f>
        <v>0.05</v>
      </c>
      <c r="AF310" s="289" t="str">
        <f>IF(OR($C310="*",$C310&lt;400),"",IF(AND('201819 DATA'!BE310="*",$C310&gt;=400),"*",IF($C310&gt;=400,ROUND('201819 DATA'!BE310/$C310,2),"")))</f>
        <v>*</v>
      </c>
      <c r="AG310" s="289" t="str">
        <f>IF(OR($C310="*",$C310&lt;400),"",IF(AND('201819 DATA'!BF310="*",$C310&gt;=400),"*",IF($C310&gt;=400,ROUND('201819 DATA'!BF310/$C310,2),"")))</f>
        <v>*</v>
      </c>
      <c r="AH310" s="289">
        <f>IF(OR($C310="*",$C310&lt;400),"",IF(AND('201819 DATA'!BG310="*",$C310&gt;=400),"*",IF($C310&gt;=400,ROUND('201819 DATA'!BG310/$C310,2),"")))</f>
        <v>0.39</v>
      </c>
      <c r="AI310" s="289">
        <f>IF(OR($C310="*",$C310&lt;400),"",IF(AND('201819 DATA'!BH310="*",$C310&gt;=400),"*",IF($C310&gt;=400,ROUND('201819 DATA'!BH310/$C310,2),"")))</f>
        <v>0.02</v>
      </c>
      <c r="AJ310" s="289">
        <f>IF(OR($C310="*",$C310&lt;400),"",IF(AND('201819 DATA'!BI310="*",$C310&gt;=400),"*",IF($C310&gt;=400,ROUND('201819 DATA'!BI310/$C310,2),"")))</f>
        <v>0</v>
      </c>
      <c r="AK310" s="289">
        <f>IF(OR($C310="*",$C310&lt;400),"",IF(AND('201819 DATA'!BJ310="*",$C310&gt;=400),"*",IF($C310&gt;=400,ROUND('201819 DATA'!BJ310/$C310,2),"")))</f>
        <v>0</v>
      </c>
      <c r="AL310" s="289">
        <f>IF(OR($C310="*",$C310&lt;400),"",IF(AND('201819 DATA'!BK310="*",$C310&gt;=400),"*",IF($C310&gt;=400,ROUND('201819 DATA'!BK310/$C310,2),"")))</f>
        <v>0.01</v>
      </c>
      <c r="AM310" s="289">
        <f>IF(OR($C310="*",$C310&lt;400),"",IF(AND('201819 DATA'!BL310="*",$C310&gt;=400),"*",IF($C310&gt;=400,ROUND('201819 DATA'!BL310/$C310,2),"")))</f>
        <v>0.01</v>
      </c>
      <c r="AN310" s="289">
        <f>IF(OR($C310="*",$C310&lt;400),"",IF(AND('201819 DATA'!BM310="*",$C310&gt;=400),"*",IF($C310&gt;=400,ROUND('201819 DATA'!BM310/$C310,2),"")))</f>
        <v>0</v>
      </c>
      <c r="AO310" s="289" t="str">
        <f>IF(OR($C310="*",$C310&lt;400),"",IF(AND('201819 DATA'!BN310="*",$C310&gt;=400),"*",IF($C310&gt;=400,ROUND('201819 DATA'!BN310/$C310,2),"")))</f>
        <v>*</v>
      </c>
      <c r="AP310" s="289">
        <f>IF(OR($C310="*",$C310&lt;400),"",IF(AND('201819 DATA'!BO310="*",$C310&gt;=400),"*",IF($C310&gt;=400,ROUND('201819 DATA'!BO310/$C310,2),"")))</f>
        <v>0.03</v>
      </c>
      <c r="AQ310" s="289">
        <f>IF(OR($C310="*",$C310&lt;400),"",IF(AND('201819 DATA'!BP310="*",$C310&gt;=400),"*",IF($C310&gt;=400,ROUND('201819 DATA'!BP310/$C310,2),"")))</f>
        <v>0.01</v>
      </c>
      <c r="AR310" s="289">
        <f>IF(OR($C310="*",$C310&lt;400),"",IF(AND('201819 DATA'!BQ310="*",$C310&gt;=400),"*",IF($C310&gt;=400,ROUND('201819 DATA'!BQ310/$C310,2),"")))</f>
        <v>0</v>
      </c>
      <c r="AS310" s="289">
        <f>IF(OR($C310="*",$C310&lt;400),"",IF(AND('201819 DATA'!BR310="*",$C310&gt;=400),"*",IF($C310&gt;=400,ROUND('201819 DATA'!BR310/$C310,2),"")))</f>
        <v>0</v>
      </c>
      <c r="AT310" s="289">
        <f>IF(OR($C310="*",$C310&lt;400),"",IF(AND('201819 DATA'!BS310="*",$C310&gt;=400),"*",IF($C310&gt;=400,ROUND('201819 DATA'!BS310/$C310,2),"")))</f>
        <v>0</v>
      </c>
      <c r="AU310" s="289">
        <f>IF(OR($C310="*",$C310&lt;400),"",IF(AND('201819 DATA'!BT310="*",$C310&gt;=400),"*",IF($C310&gt;=400,ROUND('201819 DATA'!BT310/$C310,2),"")))</f>
        <v>0.4</v>
      </c>
      <c r="AV310" s="289">
        <f>IF(OR($C310="*",$C310&lt;400),"",IF(AND('201819 DATA'!BU310="*",$C310&gt;=400),"*",IF($C310&gt;=400,ROUND('201819 DATA'!BU310/$C310,2),"")))</f>
        <v>7.0000000000000007E-2</v>
      </c>
      <c r="AW310" s="289">
        <f>IF(OR($C310="*",$C310&lt;400),"",IF(AND('201819 DATA'!BV310="*",$C310&gt;=400),"*",IF($C310&gt;=400,ROUND('201819 DATA'!BV310/$C310,2),"")))</f>
        <v>0</v>
      </c>
      <c r="AX310" s="289">
        <f>IF(OR($C310="*",$C310&lt;400),"",IF(AND('201819 DATA'!BW310="*",$C310&gt;=400),"*",IF($C310&gt;=400,ROUND('201819 DATA'!BW310/$C310,2),"")))</f>
        <v>0.01</v>
      </c>
    </row>
    <row r="311" spans="1:50" x14ac:dyDescent="0.2">
      <c r="A311" s="13" t="s">
        <v>346</v>
      </c>
      <c r="B311" s="287">
        <f>'201819 DATA'!B311</f>
        <v>6495</v>
      </c>
      <c r="C311" s="288">
        <f>'201819 DATA'!C311</f>
        <v>6495</v>
      </c>
      <c r="D311" s="293">
        <f>'201819 DATA'!FN311</f>
        <v>6430</v>
      </c>
      <c r="G311" s="295">
        <f t="shared" si="4"/>
        <v>1</v>
      </c>
      <c r="H311" s="289">
        <f>IF(OR($C311="*",$C311&lt;400),"",IF(AND('201819 DATA'!F311="*",$C311&gt;=400),"*",IF($C311&gt;=400,ROUND('201819 DATA'!F311/$C311,2),"")))</f>
        <v>0</v>
      </c>
      <c r="I311" s="296">
        <f>IF(OR($B311="*",$B311&lt;400),"",IF(AND('201819 DATA'!Y311="*",$B311&gt;=400),"*",IF($B311&gt;=400,ROUND('201819 DATA'!Y311/$B311,2),"")))</f>
        <v>0</v>
      </c>
      <c r="J311" s="296">
        <f>IF(OR($B311="*",$B311&lt;400),"",IF(AND('201819 DATA'!Z311="*",$B311&gt;=400),"*",IF($B311&gt;=400,ROUND('201819 DATA'!Z311/$B311,2),"")))</f>
        <v>0.06</v>
      </c>
      <c r="K311" s="296">
        <f>IF(OR($B311="*",$B311&lt;400),"",IF(AND('201819 DATA'!AA311="*",$B311&gt;=400),"*",IF($B311&gt;=400,ROUND('201819 DATA'!AA311/$B311,2),"")))</f>
        <v>0.14000000000000001</v>
      </c>
      <c r="L311" s="296">
        <f>IF(OR($B311="*",$B311&lt;400),"",IF(AND('201819 DATA'!AB311="*",$B311&gt;=400),"*",IF($B311&gt;=400,ROUND('201819 DATA'!AB311/$B311,2),"")))</f>
        <v>0.25</v>
      </c>
      <c r="M311" s="296">
        <f>IF(OR($B311="*",$B311&lt;400),"",IF(AND('201819 DATA'!AC311="*",$B311&gt;=400),"*",IF($B311&gt;=400,ROUND('201819 DATA'!AC311/$B311,2),"")))</f>
        <v>0.3</v>
      </c>
      <c r="N311" s="296">
        <f>IF(OR($B311="*",$B311&lt;400),"",IF(AND('201819 DATA'!AD311="*",$B311&gt;=400),"*",IF($B311&gt;=400,ROUND('201819 DATA'!AD311/$B311,2),"")))</f>
        <v>0.24</v>
      </c>
      <c r="O311" s="296">
        <f>IF(OR($B311="*",$B311&lt;400),"",IF(AND('201819 DATA'!AE311="*",$B311&gt;=400),"*",IF($B311&gt;=400,ROUND('201819 DATA'!AE311/$B311,2),"")))</f>
        <v>0.01</v>
      </c>
      <c r="P311" s="297"/>
      <c r="Q311" s="296">
        <f>IF(OR($B311="*",$B311&lt;400),"",IF(AND('201819 DATA'!FL311="*",$B311&gt;=400),"*",IF($B311&gt;=400,ROUND('201819 DATA'!FL311/$B311,2),"")))</f>
        <v>0.97</v>
      </c>
      <c r="R311" s="289">
        <f>IF(OR($C311="*",$C311&lt;400),"",IF(AND('201819 DATA'!F311="*",$C311&gt;=400),"*",IF($C311&gt;=400,ROUND('201819 DATA'!F311/$C311,2),"")))</f>
        <v>0</v>
      </c>
      <c r="S311" s="289">
        <f>IF(OR($C311="*",$C311&lt;400),"",IF(AND('201819 DATA'!G311="*",$C311&gt;=400),"*",IF($C311&gt;=400,ROUND('201819 DATA'!G311/$C311,2),"")))</f>
        <v>0</v>
      </c>
      <c r="T311" s="289">
        <f>IF(OR($C311="*",$C311&lt;400),"",IF(AND('201819 DATA'!H311="*",$C311&gt;=400),"*",IF($C311&gt;=400,ROUND('201819 DATA'!H311/$C311,2),"")))</f>
        <v>1</v>
      </c>
      <c r="U311" s="289">
        <f>IF(OR($C311="*",$C311&lt;400),"",IF(AND('201819 DATA'!FM311="*",$C311&gt;=400),"*",IF($C311&gt;=400,ROUND('201819 DATA'!FM311/$C311,2),"")))</f>
        <v>0</v>
      </c>
      <c r="V311" s="312">
        <f>IF(OR($D311="*",$D311&lt;400),"",IF(AND('201819 DATA'!M311="*",$D311&gt;=400),"*",IF($D311&gt;=400,ROUND('201819 DATA'!M311/$D311,2),"")))</f>
        <v>0.39</v>
      </c>
      <c r="W311" s="312">
        <f>IF(OR($D311="*",$D311&lt;400),"",IF(AND('201819 DATA'!N311="*",$D311&gt;=400),"*",IF($D311&gt;=400,ROUND('201819 DATA'!N311/$D311,2),"")))</f>
        <v>0.15</v>
      </c>
      <c r="X311" s="312">
        <f>IF(OR($D311="*",$D311&lt;400),"",IF(AND('201819 DATA'!O311="*",$D311&gt;=400),"*",IF($D311&gt;=400,ROUND('201819 DATA'!O311/$D311,2),"")))</f>
        <v>0.12</v>
      </c>
      <c r="Y311" s="312">
        <f>IF(OR($D311="*",$D311&lt;400),"",IF(AND('201819 DATA'!P311="*",$D311&gt;=400),"*",IF($D311&gt;=400,ROUND('201819 DATA'!P311/$D311,2),"")))</f>
        <v>0.17</v>
      </c>
      <c r="Z311" s="312">
        <f>IF(OR($D311="*",$D311&lt;400),"",IF(AND('201819 DATA'!Q311="*",$D311&gt;=400),"*",IF($D311&gt;=400,ROUND('201819 DATA'!Q311/$D311,2),"")))</f>
        <v>0.08</v>
      </c>
      <c r="AA311" s="312">
        <f>IF(OR($D311="*",$D311&lt;400),"",IF(AND('201819 DATA'!R311="*",$D311&gt;=400),"*",IF($D311&gt;=400,ROUND('201819 DATA'!R311/$D311,2),"")))</f>
        <v>0.03</v>
      </c>
      <c r="AB311" s="312">
        <f>IF(OR($D311="*",$D311&lt;400),"",IF(AND('201819 DATA'!S311="*",$D311&gt;=400),"*",IF($D311&gt;=400,ROUND('201819 DATA'!S311/$D311,2),"")))</f>
        <v>0.02</v>
      </c>
      <c r="AC311" s="312">
        <f>IF(OR($D311="*",$D311&lt;400),"",IF(AND('201819 DATA'!T311="*",$D311&gt;=400),"*",IF($D311&gt;=400,ROUND('201819 DATA'!T311/$D311,2),"")))</f>
        <v>0.04</v>
      </c>
      <c r="AD311" s="289">
        <f>IF(OR($C311="*",$C311&lt;400),"",IF(AND('201819 DATA'!BC311="*",$C311&gt;=400),"*",IF($C311&gt;=400,ROUND('201819 DATA'!BC311/$C311,2),"")))</f>
        <v>0</v>
      </c>
      <c r="AE311" s="289">
        <f>IF(OR($C311="*",$C311&lt;400),"",IF(AND('201819 DATA'!BD311="*",$C311&gt;=400),"*",IF($C311&gt;=400,ROUND('201819 DATA'!BD311/$C311,2),"")))</f>
        <v>0.01</v>
      </c>
      <c r="AF311" s="289">
        <f>IF(OR($C311="*",$C311&lt;400),"",IF(AND('201819 DATA'!BE311="*",$C311&gt;=400),"*",IF($C311&gt;=400,ROUND('201819 DATA'!BE311/$C311,2),"")))</f>
        <v>0.01</v>
      </c>
      <c r="AG311" s="289" t="str">
        <f>IF(OR($C311="*",$C311&lt;400),"",IF(AND('201819 DATA'!BF311="*",$C311&gt;=400),"*",IF($C311&gt;=400,ROUND('201819 DATA'!BF311/$C311,2),"")))</f>
        <v>*</v>
      </c>
      <c r="AH311" s="289" t="str">
        <f>IF(OR($C311="*",$C311&lt;400),"",IF(AND('201819 DATA'!BG311="*",$C311&gt;=400),"*",IF($C311&gt;=400,ROUND('201819 DATA'!BG311/$C311,2),"")))</f>
        <v>*</v>
      </c>
      <c r="AI311" s="289">
        <f>IF(OR($C311="*",$C311&lt;400),"",IF(AND('201819 DATA'!BH311="*",$C311&gt;=400),"*",IF($C311&gt;=400,ROUND('201819 DATA'!BH311/$C311,2),"")))</f>
        <v>0.02</v>
      </c>
      <c r="AJ311" s="289">
        <f>IF(OR($C311="*",$C311&lt;400),"",IF(AND('201819 DATA'!BI311="*",$C311&gt;=400),"*",IF($C311&gt;=400,ROUND('201819 DATA'!BI311/$C311,2),"")))</f>
        <v>0.24</v>
      </c>
      <c r="AK311" s="289" t="str">
        <f>IF(OR($C311="*",$C311&lt;400),"",IF(AND('201819 DATA'!BJ311="*",$C311&gt;=400),"*",IF($C311&gt;=400,ROUND('201819 DATA'!BJ311/$C311,2),"")))</f>
        <v>*</v>
      </c>
      <c r="AL311" s="289" t="str">
        <f>IF(OR($C311="*",$C311&lt;400),"",IF(AND('201819 DATA'!BK311="*",$C311&gt;=400),"*",IF($C311&gt;=400,ROUND('201819 DATA'!BK311/$C311,2),"")))</f>
        <v>*</v>
      </c>
      <c r="AM311" s="289" t="str">
        <f>IF(OR($C311="*",$C311&lt;400),"",IF(AND('201819 DATA'!BL311="*",$C311&gt;=400),"*",IF($C311&gt;=400,ROUND('201819 DATA'!BL311/$C311,2),"")))</f>
        <v>*</v>
      </c>
      <c r="AN311" s="289">
        <f>IF(OR($C311="*",$C311&lt;400),"",IF(AND('201819 DATA'!BM311="*",$C311&gt;=400),"*",IF($C311&gt;=400,ROUND('201819 DATA'!BM311/$C311,2),"")))</f>
        <v>0.15</v>
      </c>
      <c r="AO311" s="289">
        <f>IF(OR($C311="*",$C311&lt;400),"",IF(AND('201819 DATA'!BN311="*",$C311&gt;=400),"*",IF($C311&gt;=400,ROUND('201819 DATA'!BN311/$C311,2),"")))</f>
        <v>0.01</v>
      </c>
      <c r="AP311" s="289">
        <f>IF(OR($C311="*",$C311&lt;400),"",IF(AND('201819 DATA'!BO311="*",$C311&gt;=400),"*",IF($C311&gt;=400,ROUND('201819 DATA'!BO311/$C311,2),"")))</f>
        <v>0.38</v>
      </c>
      <c r="AQ311" s="289">
        <f>IF(OR($C311="*",$C311&lt;400),"",IF(AND('201819 DATA'!BP311="*",$C311&gt;=400),"*",IF($C311&gt;=400,ROUND('201819 DATA'!BP311/$C311,2),"")))</f>
        <v>0.08</v>
      </c>
      <c r="AR311" s="289">
        <f>IF(OR($C311="*",$C311&lt;400),"",IF(AND('201819 DATA'!BQ311="*",$C311&gt;=400),"*",IF($C311&gt;=400,ROUND('201819 DATA'!BQ311/$C311,2),"")))</f>
        <v>0</v>
      </c>
      <c r="AS311" s="289">
        <f>IF(OR($C311="*",$C311&lt;400),"",IF(AND('201819 DATA'!BR311="*",$C311&gt;=400),"*",IF($C311&gt;=400,ROUND('201819 DATA'!BR311/$C311,2),"")))</f>
        <v>0</v>
      </c>
      <c r="AT311" s="289">
        <f>IF(OR($C311="*",$C311&lt;400),"",IF(AND('201819 DATA'!BS311="*",$C311&gt;=400),"*",IF($C311&gt;=400,ROUND('201819 DATA'!BS311/$C311,2),"")))</f>
        <v>0</v>
      </c>
      <c r="AU311" s="289">
        <f>IF(OR($C311="*",$C311&lt;400),"",IF(AND('201819 DATA'!BT311="*",$C311&gt;=400),"*",IF($C311&gt;=400,ROUND('201819 DATA'!BT311/$C311,2),"")))</f>
        <v>0.08</v>
      </c>
      <c r="AV311" s="289">
        <f>IF(OR($C311="*",$C311&lt;400),"",IF(AND('201819 DATA'!BU311="*",$C311&gt;=400),"*",IF($C311&gt;=400,ROUND('201819 DATA'!BU311/$C311,2),"")))</f>
        <v>0.01</v>
      </c>
      <c r="AW311" s="289">
        <f>IF(OR($C311="*",$C311&lt;400),"",IF(AND('201819 DATA'!BV311="*",$C311&gt;=400),"*",IF($C311&gt;=400,ROUND('201819 DATA'!BV311/$C311,2),"")))</f>
        <v>0</v>
      </c>
      <c r="AX311" s="289">
        <f>IF(OR($C311="*",$C311&lt;400),"",IF(AND('201819 DATA'!BW311="*",$C311&gt;=400),"*",IF($C311&gt;=400,ROUND('201819 DATA'!BW311/$C311,2),"")))</f>
        <v>0.02</v>
      </c>
    </row>
    <row r="312" spans="1:50" x14ac:dyDescent="0.2">
      <c r="A312" s="13" t="s">
        <v>424</v>
      </c>
      <c r="B312" s="287">
        <f>'201819 DATA'!B312</f>
        <v>174575</v>
      </c>
      <c r="C312" s="288">
        <f>'201819 DATA'!C312</f>
        <v>109545</v>
      </c>
      <c r="D312" s="293">
        <f>'201819 DATA'!FN312</f>
        <v>42990</v>
      </c>
      <c r="G312" s="295">
        <f t="shared" si="4"/>
        <v>0.63</v>
      </c>
      <c r="H312" s="289">
        <f>IF(OR($C312="*",$C312&lt;400),"",IF(AND('201819 DATA'!F312="*",$C312&gt;=400),"*",IF($C312&gt;=400,ROUND('201819 DATA'!F312/$C312,2),"")))</f>
        <v>0.4</v>
      </c>
      <c r="I312" s="296">
        <f>IF(OR($B312="*",$B312&lt;400),"",IF(AND('201819 DATA'!Y312="*",$B312&gt;=400),"*",IF($B312&gt;=400,ROUND('201819 DATA'!Y312/$B312,2),"")))</f>
        <v>0.11</v>
      </c>
      <c r="J312" s="296">
        <f>IF(OR($B312="*",$B312&lt;400),"",IF(AND('201819 DATA'!Z312="*",$B312&gt;=400),"*",IF($B312&gt;=400,ROUND('201819 DATA'!Z312/$B312,2),"")))</f>
        <v>0.09</v>
      </c>
      <c r="K312" s="296">
        <f>IF(OR($B312="*",$B312&lt;400),"",IF(AND('201819 DATA'!AA312="*",$B312&gt;=400),"*",IF($B312&gt;=400,ROUND('201819 DATA'!AA312/$B312,2),"")))</f>
        <v>0.13</v>
      </c>
      <c r="L312" s="296">
        <f>IF(OR($B312="*",$B312&lt;400),"",IF(AND('201819 DATA'!AB312="*",$B312&gt;=400),"*",IF($B312&gt;=400,ROUND('201819 DATA'!AB312/$B312,2),"")))</f>
        <v>0.15</v>
      </c>
      <c r="M312" s="296">
        <f>IF(OR($B312="*",$B312&lt;400),"",IF(AND('201819 DATA'!AC312="*",$B312&gt;=400),"*",IF($B312&gt;=400,ROUND('201819 DATA'!AC312/$B312,2),"")))</f>
        <v>0.21</v>
      </c>
      <c r="N312" s="296">
        <f>IF(OR($B312="*",$B312&lt;400),"",IF(AND('201819 DATA'!AD312="*",$B312&gt;=400),"*",IF($B312&gt;=400,ROUND('201819 DATA'!AD312/$B312,2),"")))</f>
        <v>0.25</v>
      </c>
      <c r="O312" s="296">
        <f>IF(OR($B312="*",$B312&lt;400),"",IF(AND('201819 DATA'!AE312="*",$B312&gt;=400),"*",IF($B312&gt;=400,ROUND('201819 DATA'!AE312/$B312,2),"")))</f>
        <v>0.05</v>
      </c>
      <c r="P312" s="297"/>
      <c r="Q312" s="296">
        <f>IF(OR($B312="*",$B312&lt;400),"",IF(AND('201819 DATA'!FL312="*",$B312&gt;=400),"*",IF($B312&gt;=400,ROUND('201819 DATA'!FL312/$B312,2),"")))</f>
        <v>0.45</v>
      </c>
      <c r="R312" s="289">
        <f>IF(OR($C312="*",$C312&lt;400),"",IF(AND('201819 DATA'!F312="*",$C312&gt;=400),"*",IF($C312&gt;=400,ROUND('201819 DATA'!F312/$C312,2),"")))</f>
        <v>0.4</v>
      </c>
      <c r="S312" s="289">
        <f>IF(OR($C312="*",$C312&lt;400),"",IF(AND('201819 DATA'!G312="*",$C312&gt;=400),"*",IF($C312&gt;=400,ROUND('201819 DATA'!G312/$C312,2),"")))</f>
        <v>0.03</v>
      </c>
      <c r="T312" s="289">
        <f>IF(OR($C312="*",$C312&lt;400),"",IF(AND('201819 DATA'!H312="*",$C312&gt;=400),"*",IF($C312&gt;=400,ROUND('201819 DATA'!H312/$C312,2),"")))</f>
        <v>0.4</v>
      </c>
      <c r="U312" s="289">
        <f>IF(OR($C312="*",$C312&lt;400),"",IF(AND('201819 DATA'!FM312="*",$C312&gt;=400),"*",IF($C312&gt;=400,ROUND('201819 DATA'!FM312/$C312,2),"")))</f>
        <v>0.16</v>
      </c>
      <c r="V312" s="312">
        <f>IF(OR($D312="*",$D312&lt;400),"",IF(AND('201819 DATA'!M312="*",$D312&gt;=400),"*",IF($D312&gt;=400,ROUND('201819 DATA'!M312/$D312,2),"")))</f>
        <v>0.48</v>
      </c>
      <c r="W312" s="312">
        <f>IF(OR($D312="*",$D312&lt;400),"",IF(AND('201819 DATA'!N312="*",$D312&gt;=400),"*",IF($D312&gt;=400,ROUND('201819 DATA'!N312/$D312,2),"")))</f>
        <v>0.22</v>
      </c>
      <c r="X312" s="312">
        <f>IF(OR($D312="*",$D312&lt;400),"",IF(AND('201819 DATA'!O312="*",$D312&gt;=400),"*",IF($D312&gt;=400,ROUND('201819 DATA'!O312/$D312,2),"")))</f>
        <v>0.13</v>
      </c>
      <c r="Y312" s="312">
        <f>IF(OR($D312="*",$D312&lt;400),"",IF(AND('201819 DATA'!P312="*",$D312&gt;=400),"*",IF($D312&gt;=400,ROUND('201819 DATA'!P312/$D312,2),"")))</f>
        <v>0.13</v>
      </c>
      <c r="Z312" s="312">
        <f>IF(OR($D312="*",$D312&lt;400),"",IF(AND('201819 DATA'!Q312="*",$D312&gt;=400),"*",IF($D312&gt;=400,ROUND('201819 DATA'!Q312/$D312,2),"")))</f>
        <v>0.03</v>
      </c>
      <c r="AA312" s="312">
        <f>IF(OR($D312="*",$D312&lt;400),"",IF(AND('201819 DATA'!R312="*",$D312&gt;=400),"*",IF($D312&gt;=400,ROUND('201819 DATA'!R312/$D312,2),"")))</f>
        <v>0.01</v>
      </c>
      <c r="AB312" s="312">
        <f>IF(OR($D312="*",$D312&lt;400),"",IF(AND('201819 DATA'!S312="*",$D312&gt;=400),"*",IF($D312&gt;=400,ROUND('201819 DATA'!S312/$D312,2),"")))</f>
        <v>0</v>
      </c>
      <c r="AC312" s="312">
        <f>IF(OR($D312="*",$D312&lt;400),"",IF(AND('201819 DATA'!T312="*",$D312&gt;=400),"*",IF($D312&gt;=400,ROUND('201819 DATA'!T312/$D312,2),"")))</f>
        <v>0</v>
      </c>
      <c r="AD312" s="289">
        <f>IF(OR($C312="*",$C312&lt;400),"",IF(AND('201819 DATA'!BC312="*",$C312&gt;=400),"*",IF($C312&gt;=400,ROUND('201819 DATA'!BC312/$C312,2),"")))</f>
        <v>0.03</v>
      </c>
      <c r="AE312" s="289">
        <f>IF(OR($C312="*",$C312&lt;400),"",IF(AND('201819 DATA'!BD312="*",$C312&gt;=400),"*",IF($C312&gt;=400,ROUND('201819 DATA'!BD312/$C312,2),"")))</f>
        <v>0.08</v>
      </c>
      <c r="AF312" s="289">
        <f>IF(OR($C312="*",$C312&lt;400),"",IF(AND('201819 DATA'!BE312="*",$C312&gt;=400),"*",IF($C312&gt;=400,ROUND('201819 DATA'!BE312/$C312,2),"")))</f>
        <v>0.02</v>
      </c>
      <c r="AG312" s="289">
        <f>IF(OR($C312="*",$C312&lt;400),"",IF(AND('201819 DATA'!BF312="*",$C312&gt;=400),"*",IF($C312&gt;=400,ROUND('201819 DATA'!BF312/$C312,2),"")))</f>
        <v>0.01</v>
      </c>
      <c r="AH312" s="289">
        <f>IF(OR($C312="*",$C312&lt;400),"",IF(AND('201819 DATA'!BG312="*",$C312&gt;=400),"*",IF($C312&gt;=400,ROUND('201819 DATA'!BG312/$C312,2),"")))</f>
        <v>0.01</v>
      </c>
      <c r="AI312" s="289">
        <f>IF(OR($C312="*",$C312&lt;400),"",IF(AND('201819 DATA'!BH312="*",$C312&gt;=400),"*",IF($C312&gt;=400,ROUND('201819 DATA'!BH312/$C312,2),"")))</f>
        <v>0.01</v>
      </c>
      <c r="AJ312" s="289">
        <f>IF(OR($C312="*",$C312&lt;400),"",IF(AND('201819 DATA'!BI312="*",$C312&gt;=400),"*",IF($C312&gt;=400,ROUND('201819 DATA'!BI312/$C312,2),"")))</f>
        <v>0.06</v>
      </c>
      <c r="AK312" s="289">
        <f>IF(OR($C312="*",$C312&lt;400),"",IF(AND('201819 DATA'!BJ312="*",$C312&gt;=400),"*",IF($C312&gt;=400,ROUND('201819 DATA'!BJ312/$C312,2),"")))</f>
        <v>0</v>
      </c>
      <c r="AL312" s="289">
        <f>IF(OR($C312="*",$C312&lt;400),"",IF(AND('201819 DATA'!BK312="*",$C312&gt;=400),"*",IF($C312&gt;=400,ROUND('201819 DATA'!BK312/$C312,2),"")))</f>
        <v>0.05</v>
      </c>
      <c r="AM312" s="289">
        <f>IF(OR($C312="*",$C312&lt;400),"",IF(AND('201819 DATA'!BL312="*",$C312&gt;=400),"*",IF($C312&gt;=400,ROUND('201819 DATA'!BL312/$C312,2),"")))</f>
        <v>0.06</v>
      </c>
      <c r="AN312" s="289">
        <f>IF(OR($C312="*",$C312&lt;400),"",IF(AND('201819 DATA'!BM312="*",$C312&gt;=400),"*",IF($C312&gt;=400,ROUND('201819 DATA'!BM312/$C312,2),"")))</f>
        <v>0.1</v>
      </c>
      <c r="AO312" s="289">
        <f>IF(OR($C312="*",$C312&lt;400),"",IF(AND('201819 DATA'!BN312="*",$C312&gt;=400),"*",IF($C312&gt;=400,ROUND('201819 DATA'!BN312/$C312,2),"")))</f>
        <v>0.02</v>
      </c>
      <c r="AP312" s="289">
        <f>IF(OR($C312="*",$C312&lt;400),"",IF(AND('201819 DATA'!BO312="*",$C312&gt;=400),"*",IF($C312&gt;=400,ROUND('201819 DATA'!BO312/$C312,2),"")))</f>
        <v>0.08</v>
      </c>
      <c r="AQ312" s="289">
        <f>IF(OR($C312="*",$C312&lt;400),"",IF(AND('201819 DATA'!BP312="*",$C312&gt;=400),"*",IF($C312&gt;=400,ROUND('201819 DATA'!BP312/$C312,2),"")))</f>
        <v>0.05</v>
      </c>
      <c r="AR312" s="289">
        <f>IF(OR($C312="*",$C312&lt;400),"",IF(AND('201819 DATA'!BQ312="*",$C312&gt;=400),"*",IF($C312&gt;=400,ROUND('201819 DATA'!BQ312/$C312,2),"")))</f>
        <v>0.11</v>
      </c>
      <c r="AS312" s="289">
        <f>IF(OR($C312="*",$C312&lt;400),"",IF(AND('201819 DATA'!BR312="*",$C312&gt;=400),"*",IF($C312&gt;=400,ROUND('201819 DATA'!BR312/$C312,2),"")))</f>
        <v>0.01</v>
      </c>
      <c r="AT312" s="289">
        <f>IF(OR($C312="*",$C312&lt;400),"",IF(AND('201819 DATA'!BS312="*",$C312&gt;=400),"*",IF($C312&gt;=400,ROUND('201819 DATA'!BS312/$C312,2),"")))</f>
        <v>0</v>
      </c>
      <c r="AU312" s="289">
        <f>IF(OR($C312="*",$C312&lt;400),"",IF(AND('201819 DATA'!BT312="*",$C312&gt;=400),"*",IF($C312&gt;=400,ROUND('201819 DATA'!BT312/$C312,2),"")))</f>
        <v>0.14000000000000001</v>
      </c>
      <c r="AV312" s="289">
        <f>IF(OR($C312="*",$C312&lt;400),"",IF(AND('201819 DATA'!BU312="*",$C312&gt;=400),"*",IF($C312&gt;=400,ROUND('201819 DATA'!BU312/$C312,2),"")))</f>
        <v>7.0000000000000007E-2</v>
      </c>
      <c r="AW312" s="289">
        <f>IF(OR($C312="*",$C312&lt;400),"",IF(AND('201819 DATA'!BV312="*",$C312&gt;=400),"*",IF($C312&gt;=400,ROUND('201819 DATA'!BV312/$C312,2),"")))</f>
        <v>0</v>
      </c>
      <c r="AX312" s="289">
        <f>IF(OR($C312="*",$C312&lt;400),"",IF(AND('201819 DATA'!BW312="*",$C312&gt;=400),"*",IF($C312&gt;=400,ROUND('201819 DATA'!BW312/$C312,2),"")))</f>
        <v>0.08</v>
      </c>
    </row>
    <row r="313" spans="1:50" x14ac:dyDescent="0.2">
      <c r="A313" s="13" t="s">
        <v>197</v>
      </c>
      <c r="B313" s="287">
        <f>'201819 DATA'!B313</f>
        <v>45505</v>
      </c>
      <c r="C313" s="288">
        <f>'201819 DATA'!C313</f>
        <v>42140</v>
      </c>
      <c r="D313" s="293">
        <f>'201819 DATA'!FN313</f>
        <v>0</v>
      </c>
      <c r="G313" s="295">
        <f t="shared" si="4"/>
        <v>0.93</v>
      </c>
      <c r="H313" s="289">
        <f>IF(OR($C313="*",$C313&lt;400),"",IF(AND('201819 DATA'!F313="*",$C313&gt;=400),"*",IF($C313&gt;=400,ROUND('201819 DATA'!F313/$C313,2),"")))</f>
        <v>0.09</v>
      </c>
      <c r="I313" s="296">
        <f>IF(OR($B313="*",$B313&lt;400),"",IF(AND('201819 DATA'!Y313="*",$B313&gt;=400),"*",IF($B313&gt;=400,ROUND('201819 DATA'!Y313/$B313,2),"")))</f>
        <v>0.11</v>
      </c>
      <c r="J313" s="296">
        <f>IF(OR($B313="*",$B313&lt;400),"",IF(AND('201819 DATA'!Z313="*",$B313&gt;=400),"*",IF($B313&gt;=400,ROUND('201819 DATA'!Z313/$B313,2),"")))</f>
        <v>0.09</v>
      </c>
      <c r="K313" s="296">
        <f>IF(OR($B313="*",$B313&lt;400),"",IF(AND('201819 DATA'!AA313="*",$B313&gt;=400),"*",IF($B313&gt;=400,ROUND('201819 DATA'!AA313/$B313,2),"")))</f>
        <v>0.13</v>
      </c>
      <c r="L313" s="296">
        <f>IF(OR($B313="*",$B313&lt;400),"",IF(AND('201819 DATA'!AB313="*",$B313&gt;=400),"*",IF($B313&gt;=400,ROUND('201819 DATA'!AB313/$B313,2),"")))</f>
        <v>0.23</v>
      </c>
      <c r="M313" s="296">
        <f>IF(OR($B313="*",$B313&lt;400),"",IF(AND('201819 DATA'!AC313="*",$B313&gt;=400),"*",IF($B313&gt;=400,ROUND('201819 DATA'!AC313/$B313,2),"")))</f>
        <v>0.28999999999999998</v>
      </c>
      <c r="N313" s="296">
        <f>IF(OR($B313="*",$B313&lt;400),"",IF(AND('201819 DATA'!AD313="*",$B313&gt;=400),"*",IF($B313&gt;=400,ROUND('201819 DATA'!AD313/$B313,2),"")))</f>
        <v>0.14000000000000001</v>
      </c>
      <c r="O313" s="296">
        <f>IF(OR($B313="*",$B313&lt;400),"",IF(AND('201819 DATA'!AE313="*",$B313&gt;=400),"*",IF($B313&gt;=400,ROUND('201819 DATA'!AE313/$B313,2),"")))</f>
        <v>0.01</v>
      </c>
      <c r="P313" s="297"/>
      <c r="Q313" s="296">
        <f>IF(OR($B313="*",$B313&lt;400),"",IF(AND('201819 DATA'!FL313="*",$B313&gt;=400),"*",IF($B313&gt;=400,ROUND('201819 DATA'!FL313/$B313,2),"")))</f>
        <v>0.77</v>
      </c>
      <c r="R313" s="289">
        <f>IF(OR($C313="*",$C313&lt;400),"",IF(AND('201819 DATA'!F313="*",$C313&gt;=400),"*",IF($C313&gt;=400,ROUND('201819 DATA'!F313/$C313,2),"")))</f>
        <v>0.09</v>
      </c>
      <c r="S313" s="289">
        <f>IF(OR($C313="*",$C313&lt;400),"",IF(AND('201819 DATA'!G313="*",$C313&gt;=400),"*",IF($C313&gt;=400,ROUND('201819 DATA'!G313/$C313,2),"")))</f>
        <v>0.48</v>
      </c>
      <c r="T313" s="289">
        <f>IF(OR($C313="*",$C313&lt;400),"",IF(AND('201819 DATA'!H313="*",$C313&gt;=400),"*",IF($C313&gt;=400,ROUND('201819 DATA'!H313/$C313,2),"")))</f>
        <v>0.41</v>
      </c>
      <c r="U313" s="289">
        <f>IF(OR($C313="*",$C313&lt;400),"",IF(AND('201819 DATA'!FM313="*",$C313&gt;=400),"*",IF($C313&gt;=400,ROUND('201819 DATA'!FM313/$C313,2),"")))</f>
        <v>0.03</v>
      </c>
      <c r="V313" s="312" t="str">
        <f>IF(OR($D313="*",$D313&lt;400),"",IF(AND('201819 DATA'!M313="*",$D313&gt;=400),"*",IF($D313&gt;=400,ROUND('201819 DATA'!M313/$D313,2),"")))</f>
        <v/>
      </c>
      <c r="W313" s="312" t="str">
        <f>IF(OR($D313="*",$D313&lt;400),"",IF(AND('201819 DATA'!N313="*",$D313&gt;=400),"*",IF($D313&gt;=400,ROUND('201819 DATA'!N313/$D313,2),"")))</f>
        <v/>
      </c>
      <c r="X313" s="312" t="str">
        <f>IF(OR($D313="*",$D313&lt;400),"",IF(AND('201819 DATA'!O313="*",$D313&gt;=400),"*",IF($D313&gt;=400,ROUND('201819 DATA'!O313/$D313,2),"")))</f>
        <v/>
      </c>
      <c r="Y313" s="312" t="str">
        <f>IF(OR($D313="*",$D313&lt;400),"",IF(AND('201819 DATA'!P313="*",$D313&gt;=400),"*",IF($D313&gt;=400,ROUND('201819 DATA'!P313/$D313,2),"")))</f>
        <v/>
      </c>
      <c r="Z313" s="312" t="str">
        <f>IF(OR($D313="*",$D313&lt;400),"",IF(AND('201819 DATA'!Q313="*",$D313&gt;=400),"*",IF($D313&gt;=400,ROUND('201819 DATA'!Q313/$D313,2),"")))</f>
        <v/>
      </c>
      <c r="AA313" s="312" t="str">
        <f>IF(OR($D313="*",$D313&lt;400),"",IF(AND('201819 DATA'!R313="*",$D313&gt;=400),"*",IF($D313&gt;=400,ROUND('201819 DATA'!R313/$D313,2),"")))</f>
        <v/>
      </c>
      <c r="AB313" s="312" t="str">
        <f>IF(OR($D313="*",$D313&lt;400),"",IF(AND('201819 DATA'!S313="*",$D313&gt;=400),"*",IF($D313&gt;=400,ROUND('201819 DATA'!S313/$D313,2),"")))</f>
        <v/>
      </c>
      <c r="AC313" s="312" t="str">
        <f>IF(OR($D313="*",$D313&lt;400),"",IF(AND('201819 DATA'!T313="*",$D313&gt;=400),"*",IF($D313&gt;=400,ROUND('201819 DATA'!T313/$D313,2),"")))</f>
        <v/>
      </c>
      <c r="AD313" s="289">
        <f>IF(OR($C313="*",$C313&lt;400),"",IF(AND('201819 DATA'!BC313="*",$C313&gt;=400),"*",IF($C313&gt;=400,ROUND('201819 DATA'!BC313/$C313,2),"")))</f>
        <v>0.01</v>
      </c>
      <c r="AE313" s="289">
        <f>IF(OR($C313="*",$C313&lt;400),"",IF(AND('201819 DATA'!BD313="*",$C313&gt;=400),"*",IF($C313&gt;=400,ROUND('201819 DATA'!BD313/$C313,2),"")))</f>
        <v>0.04</v>
      </c>
      <c r="AF313" s="289">
        <f>IF(OR($C313="*",$C313&lt;400),"",IF(AND('201819 DATA'!BE313="*",$C313&gt;=400),"*",IF($C313&gt;=400,ROUND('201819 DATA'!BE313/$C313,2),"")))</f>
        <v>0.05</v>
      </c>
      <c r="AG313" s="289">
        <f>IF(OR($C313="*",$C313&lt;400),"",IF(AND('201819 DATA'!BF313="*",$C313&gt;=400),"*",IF($C313&gt;=400,ROUND('201819 DATA'!BF313/$C313,2),"")))</f>
        <v>7.0000000000000007E-2</v>
      </c>
      <c r="AH313" s="289" t="str">
        <f>IF(OR($C313="*",$C313&lt;400),"",IF(AND('201819 DATA'!BG313="*",$C313&gt;=400),"*",IF($C313&gt;=400,ROUND('201819 DATA'!BG313/$C313,2),"")))</f>
        <v>*</v>
      </c>
      <c r="AI313" s="289">
        <f>IF(OR($C313="*",$C313&lt;400),"",IF(AND('201819 DATA'!BH313="*",$C313&gt;=400),"*",IF($C313&gt;=400,ROUND('201819 DATA'!BH313/$C313,2),"")))</f>
        <v>0.06</v>
      </c>
      <c r="AJ313" s="289" t="str">
        <f>IF(OR($C313="*",$C313&lt;400),"",IF(AND('201819 DATA'!BI313="*",$C313&gt;=400),"*",IF($C313&gt;=400,ROUND('201819 DATA'!BI313/$C313,2),"")))</f>
        <v>*</v>
      </c>
      <c r="AK313" s="289" t="str">
        <f>IF(OR($C313="*",$C313&lt;400),"",IF(AND('201819 DATA'!BJ313="*",$C313&gt;=400),"*",IF($C313&gt;=400,ROUND('201819 DATA'!BJ313/$C313,2),"")))</f>
        <v>*</v>
      </c>
      <c r="AL313" s="289">
        <f>IF(OR($C313="*",$C313&lt;400),"",IF(AND('201819 DATA'!BK313="*",$C313&gt;=400),"*",IF($C313&gt;=400,ROUND('201819 DATA'!BK313/$C313,2),"")))</f>
        <v>0.28000000000000003</v>
      </c>
      <c r="AM313" s="289">
        <f>IF(OR($C313="*",$C313&lt;400),"",IF(AND('201819 DATA'!BL313="*",$C313&gt;=400),"*",IF($C313&gt;=400,ROUND('201819 DATA'!BL313/$C313,2),"")))</f>
        <v>0.27</v>
      </c>
      <c r="AN313" s="289">
        <f>IF(OR($C313="*",$C313&lt;400),"",IF(AND('201819 DATA'!BM313="*",$C313&gt;=400),"*",IF($C313&gt;=400,ROUND('201819 DATA'!BM313/$C313,2),"")))</f>
        <v>0</v>
      </c>
      <c r="AO313" s="289">
        <f>IF(OR($C313="*",$C313&lt;400),"",IF(AND('201819 DATA'!BN313="*",$C313&gt;=400),"*",IF($C313&gt;=400,ROUND('201819 DATA'!BN313/$C313,2),"")))</f>
        <v>0</v>
      </c>
      <c r="AP313" s="289">
        <f>IF(OR($C313="*",$C313&lt;400),"",IF(AND('201819 DATA'!BO313="*",$C313&gt;=400),"*",IF($C313&gt;=400,ROUND('201819 DATA'!BO313/$C313,2),"")))</f>
        <v>0</v>
      </c>
      <c r="AQ313" s="289">
        <f>IF(OR($C313="*",$C313&lt;400),"",IF(AND('201819 DATA'!BP313="*",$C313&gt;=400),"*",IF($C313&gt;=400,ROUND('201819 DATA'!BP313/$C313,2),"")))</f>
        <v>0</v>
      </c>
      <c r="AR313" s="289" t="str">
        <f>IF(OR($C313="*",$C313&lt;400),"",IF(AND('201819 DATA'!BQ313="*",$C313&gt;=400),"*",IF($C313&gt;=400,ROUND('201819 DATA'!BQ313/$C313,2),"")))</f>
        <v>*</v>
      </c>
      <c r="AS313" s="289">
        <f>IF(OR($C313="*",$C313&lt;400),"",IF(AND('201819 DATA'!BR313="*",$C313&gt;=400),"*",IF($C313&gt;=400,ROUND('201819 DATA'!BR313/$C313,2),"")))</f>
        <v>0</v>
      </c>
      <c r="AT313" s="289">
        <f>IF(OR($C313="*",$C313&lt;400),"",IF(AND('201819 DATA'!BS313="*",$C313&gt;=400),"*",IF($C313&gt;=400,ROUND('201819 DATA'!BS313/$C313,2),"")))</f>
        <v>0.05</v>
      </c>
      <c r="AU313" s="289">
        <f>IF(OR($C313="*",$C313&lt;400),"",IF(AND('201819 DATA'!BT313="*",$C313&gt;=400),"*",IF($C313&gt;=400,ROUND('201819 DATA'!BT313/$C313,2),"")))</f>
        <v>0.1</v>
      </c>
      <c r="AV313" s="289">
        <f>IF(OR($C313="*",$C313&lt;400),"",IF(AND('201819 DATA'!BU313="*",$C313&gt;=400),"*",IF($C313&gt;=400,ROUND('201819 DATA'!BU313/$C313,2),"")))</f>
        <v>0.02</v>
      </c>
      <c r="AW313" s="289">
        <f>IF(OR($C313="*",$C313&lt;400),"",IF(AND('201819 DATA'!BV313="*",$C313&gt;=400),"*",IF($C313&gt;=400,ROUND('201819 DATA'!BV313/$C313,2),"")))</f>
        <v>0</v>
      </c>
      <c r="AX313" s="289">
        <f>IF(OR($C313="*",$C313&lt;400),"",IF(AND('201819 DATA'!BW313="*",$C313&gt;=400),"*",IF($C313&gt;=400,ROUND('201819 DATA'!BW313/$C313,2),"")))</f>
        <v>0.04</v>
      </c>
    </row>
    <row r="314" spans="1:50" x14ac:dyDescent="0.2">
      <c r="A314" s="13" t="s">
        <v>570</v>
      </c>
      <c r="B314" s="287">
        <f>'201819 DATA'!B314</f>
        <v>193845</v>
      </c>
      <c r="C314" s="288">
        <f>'201819 DATA'!C314</f>
        <v>137550</v>
      </c>
      <c r="D314" s="293">
        <f>'201819 DATA'!FN314</f>
        <v>44850</v>
      </c>
      <c r="G314" s="295">
        <f t="shared" si="4"/>
        <v>0.71</v>
      </c>
      <c r="H314" s="289">
        <f>IF(OR($C314="*",$C314&lt;400),"",IF(AND('201819 DATA'!F314="*",$C314&gt;=400),"*",IF($C314&gt;=400,ROUND('201819 DATA'!F314/$C314,2),"")))</f>
        <v>0.35</v>
      </c>
      <c r="I314" s="296">
        <f>IF(OR($B314="*",$B314&lt;400),"",IF(AND('201819 DATA'!Y314="*",$B314&gt;=400),"*",IF($B314&gt;=400,ROUND('201819 DATA'!Y314/$B314,2),"")))</f>
        <v>7.0000000000000007E-2</v>
      </c>
      <c r="J314" s="296">
        <f>IF(OR($B314="*",$B314&lt;400),"",IF(AND('201819 DATA'!Z314="*",$B314&gt;=400),"*",IF($B314&gt;=400,ROUND('201819 DATA'!Z314/$B314,2),"")))</f>
        <v>0.09</v>
      </c>
      <c r="K314" s="296">
        <f>IF(OR($B314="*",$B314&lt;400),"",IF(AND('201819 DATA'!AA314="*",$B314&gt;=400),"*",IF($B314&gt;=400,ROUND('201819 DATA'!AA314/$B314,2),"")))</f>
        <v>0.11</v>
      </c>
      <c r="L314" s="296">
        <f>IF(OR($B314="*",$B314&lt;400),"",IF(AND('201819 DATA'!AB314="*",$B314&gt;=400),"*",IF($B314&gt;=400,ROUND('201819 DATA'!AB314/$B314,2),"")))</f>
        <v>0.17</v>
      </c>
      <c r="M314" s="296">
        <f>IF(OR($B314="*",$B314&lt;400),"",IF(AND('201819 DATA'!AC314="*",$B314&gt;=400),"*",IF($B314&gt;=400,ROUND('201819 DATA'!AC314/$B314,2),"")))</f>
        <v>0.27</v>
      </c>
      <c r="N314" s="296">
        <f>IF(OR($B314="*",$B314&lt;400),"",IF(AND('201819 DATA'!AD314="*",$B314&gt;=400),"*",IF($B314&gt;=400,ROUND('201819 DATA'!AD314/$B314,2),"")))</f>
        <v>0.25</v>
      </c>
      <c r="O314" s="296">
        <f>IF(OR($B314="*",$B314&lt;400),"",IF(AND('201819 DATA'!AE314="*",$B314&gt;=400),"*",IF($B314&gt;=400,ROUND('201819 DATA'!AE314/$B314,2),"")))</f>
        <v>0.04</v>
      </c>
      <c r="P314" s="297"/>
      <c r="Q314" s="296">
        <f>IF(OR($B314="*",$B314&lt;400),"",IF(AND('201819 DATA'!FL314="*",$B314&gt;=400),"*",IF($B314&gt;=400,ROUND('201819 DATA'!FL314/$B314,2),"")))</f>
        <v>0.53</v>
      </c>
      <c r="R314" s="289">
        <f>IF(OR($C314="*",$C314&lt;400),"",IF(AND('201819 DATA'!F314="*",$C314&gt;=400),"*",IF($C314&gt;=400,ROUND('201819 DATA'!F314/$C314,2),"")))</f>
        <v>0.35</v>
      </c>
      <c r="S314" s="289">
        <f>IF(OR($C314="*",$C314&lt;400),"",IF(AND('201819 DATA'!G314="*",$C314&gt;=400),"*",IF($C314&gt;=400,ROUND('201819 DATA'!G314/$C314,2),"")))</f>
        <v>0.2</v>
      </c>
      <c r="T314" s="289">
        <f>IF(OR($C314="*",$C314&lt;400),"",IF(AND('201819 DATA'!H314="*",$C314&gt;=400),"*",IF($C314&gt;=400,ROUND('201819 DATA'!H314/$C314,2),"")))</f>
        <v>0.35</v>
      </c>
      <c r="U314" s="289">
        <f>IF(OR($C314="*",$C314&lt;400),"",IF(AND('201819 DATA'!FM314="*",$C314&gt;=400),"*",IF($C314&gt;=400,ROUND('201819 DATA'!FM314/$C314,2),"")))</f>
        <v>0.11</v>
      </c>
      <c r="V314" s="312">
        <f>IF(OR($D314="*",$D314&lt;400),"",IF(AND('201819 DATA'!M314="*",$D314&gt;=400),"*",IF($D314&gt;=400,ROUND('201819 DATA'!M314/$D314,2),"")))</f>
        <v>0.39</v>
      </c>
      <c r="W314" s="312">
        <f>IF(OR($D314="*",$D314&lt;400),"",IF(AND('201819 DATA'!N314="*",$D314&gt;=400),"*",IF($D314&gt;=400,ROUND('201819 DATA'!N314/$D314,2),"")))</f>
        <v>0.19</v>
      </c>
      <c r="X314" s="312">
        <f>IF(OR($D314="*",$D314&lt;400),"",IF(AND('201819 DATA'!O314="*",$D314&gt;=400),"*",IF($D314&gt;=400,ROUND('201819 DATA'!O314/$D314,2),"")))</f>
        <v>0.11</v>
      </c>
      <c r="Y314" s="312">
        <f>IF(OR($D314="*",$D314&lt;400),"",IF(AND('201819 DATA'!P314="*",$D314&gt;=400),"*",IF($D314&gt;=400,ROUND('201819 DATA'!P314/$D314,2),"")))</f>
        <v>0.2</v>
      </c>
      <c r="Z314" s="312">
        <f>IF(OR($D314="*",$D314&lt;400),"",IF(AND('201819 DATA'!Q314="*",$D314&gt;=400),"*",IF($D314&gt;=400,ROUND('201819 DATA'!Q314/$D314,2),"")))</f>
        <v>7.0000000000000007E-2</v>
      </c>
      <c r="AA314" s="312">
        <f>IF(OR($D314="*",$D314&lt;400),"",IF(AND('201819 DATA'!R314="*",$D314&gt;=400),"*",IF($D314&gt;=400,ROUND('201819 DATA'!R314/$D314,2),"")))</f>
        <v>0.02</v>
      </c>
      <c r="AB314" s="312">
        <f>IF(OR($D314="*",$D314&lt;400),"",IF(AND('201819 DATA'!S314="*",$D314&gt;=400),"*",IF($D314&gt;=400,ROUND('201819 DATA'!S314/$D314,2),"")))</f>
        <v>0.01</v>
      </c>
      <c r="AC314" s="312">
        <f>IF(OR($D314="*",$D314&lt;400),"",IF(AND('201819 DATA'!T314="*",$D314&gt;=400),"*",IF($D314&gt;=400,ROUND('201819 DATA'!T314/$D314,2),"")))</f>
        <v>0</v>
      </c>
      <c r="AD314" s="289">
        <f>IF(OR($C314="*",$C314&lt;400),"",IF(AND('201819 DATA'!BC314="*",$C314&gt;=400),"*",IF($C314&gt;=400,ROUND('201819 DATA'!BC314/$C314,2),"")))</f>
        <v>0.02</v>
      </c>
      <c r="AE314" s="289">
        <f>IF(OR($C314="*",$C314&lt;400),"",IF(AND('201819 DATA'!BD314="*",$C314&gt;=400),"*",IF($C314&gt;=400,ROUND('201819 DATA'!BD314/$C314,2),"")))</f>
        <v>0.17</v>
      </c>
      <c r="AF314" s="289">
        <f>IF(OR($C314="*",$C314&lt;400),"",IF(AND('201819 DATA'!BE314="*",$C314&gt;=400),"*",IF($C314&gt;=400,ROUND('201819 DATA'!BE314/$C314,2),"")))</f>
        <v>0.02</v>
      </c>
      <c r="AG314" s="289">
        <f>IF(OR($C314="*",$C314&lt;400),"",IF(AND('201819 DATA'!BF314="*",$C314&gt;=400),"*",IF($C314&gt;=400,ROUND('201819 DATA'!BF314/$C314,2),"")))</f>
        <v>0.02</v>
      </c>
      <c r="AH314" s="289">
        <f>IF(OR($C314="*",$C314&lt;400),"",IF(AND('201819 DATA'!BG314="*",$C314&gt;=400),"*",IF($C314&gt;=400,ROUND('201819 DATA'!BG314/$C314,2),"")))</f>
        <v>0.01</v>
      </c>
      <c r="AI314" s="289">
        <f>IF(OR($C314="*",$C314&lt;400),"",IF(AND('201819 DATA'!BH314="*",$C314&gt;=400),"*",IF($C314&gt;=400,ROUND('201819 DATA'!BH314/$C314,2),"")))</f>
        <v>0.02</v>
      </c>
      <c r="AJ314" s="289">
        <f>IF(OR($C314="*",$C314&lt;400),"",IF(AND('201819 DATA'!BI314="*",$C314&gt;=400),"*",IF($C314&gt;=400,ROUND('201819 DATA'!BI314/$C314,2),"")))</f>
        <v>0.04</v>
      </c>
      <c r="AK314" s="289">
        <f>IF(OR($C314="*",$C314&lt;400),"",IF(AND('201819 DATA'!BJ314="*",$C314&gt;=400),"*",IF($C314&gt;=400,ROUND('201819 DATA'!BJ314/$C314,2),"")))</f>
        <v>0</v>
      </c>
      <c r="AL314" s="289">
        <f>IF(OR($C314="*",$C314&lt;400),"",IF(AND('201819 DATA'!BK314="*",$C314&gt;=400),"*",IF($C314&gt;=400,ROUND('201819 DATA'!BK314/$C314,2),"")))</f>
        <v>0.06</v>
      </c>
      <c r="AM314" s="289">
        <f>IF(OR($C314="*",$C314&lt;400),"",IF(AND('201819 DATA'!BL314="*",$C314&gt;=400),"*",IF($C314&gt;=400,ROUND('201819 DATA'!BL314/$C314,2),"")))</f>
        <v>0.05</v>
      </c>
      <c r="AN314" s="289">
        <f>IF(OR($C314="*",$C314&lt;400),"",IF(AND('201819 DATA'!BM314="*",$C314&gt;=400),"*",IF($C314&gt;=400,ROUND('201819 DATA'!BM314/$C314,2),"")))</f>
        <v>0.15</v>
      </c>
      <c r="AO314" s="289">
        <f>IF(OR($C314="*",$C314&lt;400),"",IF(AND('201819 DATA'!BN314="*",$C314&gt;=400),"*",IF($C314&gt;=400,ROUND('201819 DATA'!BN314/$C314,2),"")))</f>
        <v>0.02</v>
      </c>
      <c r="AP314" s="289">
        <f>IF(OR($C314="*",$C314&lt;400),"",IF(AND('201819 DATA'!BO314="*",$C314&gt;=400),"*",IF($C314&gt;=400,ROUND('201819 DATA'!BO314/$C314,2),"")))</f>
        <v>0.05</v>
      </c>
      <c r="AQ314" s="289">
        <f>IF(OR($C314="*",$C314&lt;400),"",IF(AND('201819 DATA'!BP314="*",$C314&gt;=400),"*",IF($C314&gt;=400,ROUND('201819 DATA'!BP314/$C314,2),"")))</f>
        <v>0.05</v>
      </c>
      <c r="AR314" s="289">
        <f>IF(OR($C314="*",$C314&lt;400),"",IF(AND('201819 DATA'!BQ314="*",$C314&gt;=400),"*",IF($C314&gt;=400,ROUND('201819 DATA'!BQ314/$C314,2),"")))</f>
        <v>0.08</v>
      </c>
      <c r="AS314" s="289">
        <f>IF(OR($C314="*",$C314&lt;400),"",IF(AND('201819 DATA'!BR314="*",$C314&gt;=400),"*",IF($C314&gt;=400,ROUND('201819 DATA'!BR314/$C314,2),"")))</f>
        <v>0.01</v>
      </c>
      <c r="AT314" s="289">
        <f>IF(OR($C314="*",$C314&lt;400),"",IF(AND('201819 DATA'!BS314="*",$C314&gt;=400),"*",IF($C314&gt;=400,ROUND('201819 DATA'!BS314/$C314,2),"")))</f>
        <v>0</v>
      </c>
      <c r="AU314" s="289">
        <f>IF(OR($C314="*",$C314&lt;400),"",IF(AND('201819 DATA'!BT314="*",$C314&gt;=400),"*",IF($C314&gt;=400,ROUND('201819 DATA'!BT314/$C314,2),"")))</f>
        <v>0.1</v>
      </c>
      <c r="AV314" s="289">
        <f>IF(OR($C314="*",$C314&lt;400),"",IF(AND('201819 DATA'!BU314="*",$C314&gt;=400),"*",IF($C314&gt;=400,ROUND('201819 DATA'!BU314/$C314,2),"")))</f>
        <v>7.0000000000000007E-2</v>
      </c>
      <c r="AW314" s="289">
        <f>IF(OR($C314="*",$C314&lt;400),"",IF(AND('201819 DATA'!BV314="*",$C314&gt;=400),"*",IF($C314&gt;=400,ROUND('201819 DATA'!BV314/$C314,2),"")))</f>
        <v>0</v>
      </c>
      <c r="AX314" s="289">
        <f>IF(OR($C314="*",$C314&lt;400),"",IF(AND('201819 DATA'!BW314="*",$C314&gt;=400),"*",IF($C314&gt;=400,ROUND('201819 DATA'!BW314/$C314,2),"")))</f>
        <v>0.06</v>
      </c>
    </row>
    <row r="315" spans="1:50" x14ac:dyDescent="0.2">
      <c r="A315" s="13" t="s">
        <v>419</v>
      </c>
      <c r="B315" s="287">
        <f>'201819 DATA'!B315</f>
        <v>164915</v>
      </c>
      <c r="C315" s="288">
        <f>'201819 DATA'!C315</f>
        <v>116050</v>
      </c>
      <c r="D315" s="293">
        <f>'201819 DATA'!FN315</f>
        <v>50160</v>
      </c>
      <c r="G315" s="295">
        <f t="shared" si="4"/>
        <v>0.7</v>
      </c>
      <c r="H315" s="289">
        <f>IF(OR($C315="*",$C315&lt;400),"",IF(AND('201819 DATA'!F315="*",$C315&gt;=400),"*",IF($C315&gt;=400,ROUND('201819 DATA'!F315/$C315,2),"")))</f>
        <v>0.36</v>
      </c>
      <c r="I315" s="296">
        <f>IF(OR($B315="*",$B315&lt;400),"",IF(AND('201819 DATA'!Y315="*",$B315&gt;=400),"*",IF($B315&gt;=400,ROUND('201819 DATA'!Y315/$B315,2),"")))</f>
        <v>0.09</v>
      </c>
      <c r="J315" s="296">
        <f>IF(OR($B315="*",$B315&lt;400),"",IF(AND('201819 DATA'!Z315="*",$B315&gt;=400),"*",IF($B315&gt;=400,ROUND('201819 DATA'!Z315/$B315,2),"")))</f>
        <v>0.08</v>
      </c>
      <c r="K315" s="296">
        <f>IF(OR($B315="*",$B315&lt;400),"",IF(AND('201819 DATA'!AA315="*",$B315&gt;=400),"*",IF($B315&gt;=400,ROUND('201819 DATA'!AA315/$B315,2),"")))</f>
        <v>0.09</v>
      </c>
      <c r="L315" s="296">
        <f>IF(OR($B315="*",$B315&lt;400),"",IF(AND('201819 DATA'!AB315="*",$B315&gt;=400),"*",IF($B315&gt;=400,ROUND('201819 DATA'!AB315/$B315,2),"")))</f>
        <v>0.15</v>
      </c>
      <c r="M315" s="296">
        <f>IF(OR($B315="*",$B315&lt;400),"",IF(AND('201819 DATA'!AC315="*",$B315&gt;=400),"*",IF($B315&gt;=400,ROUND('201819 DATA'!AC315/$B315,2),"")))</f>
        <v>0.25</v>
      </c>
      <c r="N315" s="296">
        <f>IF(OR($B315="*",$B315&lt;400),"",IF(AND('201819 DATA'!AD315="*",$B315&gt;=400),"*",IF($B315&gt;=400,ROUND('201819 DATA'!AD315/$B315,2),"")))</f>
        <v>0.28000000000000003</v>
      </c>
      <c r="O315" s="296">
        <f>IF(OR($B315="*",$B315&lt;400),"",IF(AND('201819 DATA'!AE315="*",$B315&gt;=400),"*",IF($B315&gt;=400,ROUND('201819 DATA'!AE315/$B315,2),"")))</f>
        <v>0.06</v>
      </c>
      <c r="P315" s="297"/>
      <c r="Q315" s="296">
        <f>IF(OR($B315="*",$B315&lt;400),"",IF(AND('201819 DATA'!FL315="*",$B315&gt;=400),"*",IF($B315&gt;=400,ROUND('201819 DATA'!FL315/$B315,2),"")))</f>
        <v>0.56000000000000005</v>
      </c>
      <c r="R315" s="289">
        <f>IF(OR($C315="*",$C315&lt;400),"",IF(AND('201819 DATA'!F315="*",$C315&gt;=400),"*",IF($C315&gt;=400,ROUND('201819 DATA'!F315/$C315,2),"")))</f>
        <v>0.36</v>
      </c>
      <c r="S315" s="289">
        <f>IF(OR($C315="*",$C315&lt;400),"",IF(AND('201819 DATA'!G315="*",$C315&gt;=400),"*",IF($C315&gt;=400,ROUND('201819 DATA'!G315/$C315,2),"")))</f>
        <v>0.13</v>
      </c>
      <c r="T315" s="289">
        <f>IF(OR($C315="*",$C315&lt;400),"",IF(AND('201819 DATA'!H315="*",$C315&gt;=400),"*",IF($C315&gt;=400,ROUND('201819 DATA'!H315/$C315,2),"")))</f>
        <v>0.43</v>
      </c>
      <c r="U315" s="289">
        <f>IF(OR($C315="*",$C315&lt;400),"",IF(AND('201819 DATA'!FM315="*",$C315&gt;=400),"*",IF($C315&gt;=400,ROUND('201819 DATA'!FM315/$C315,2),"")))</f>
        <v>0.08</v>
      </c>
      <c r="V315" s="312">
        <f>IF(OR($D315="*",$D315&lt;400),"",IF(AND('201819 DATA'!M315="*",$D315&gt;=400),"*",IF($D315&gt;=400,ROUND('201819 DATA'!M315/$D315,2),"")))</f>
        <v>0.46</v>
      </c>
      <c r="W315" s="312">
        <f>IF(OR($D315="*",$D315&lt;400),"",IF(AND('201819 DATA'!N315="*",$D315&gt;=400),"*",IF($D315&gt;=400,ROUND('201819 DATA'!N315/$D315,2),"")))</f>
        <v>0.19</v>
      </c>
      <c r="X315" s="312">
        <f>IF(OR($D315="*",$D315&lt;400),"",IF(AND('201819 DATA'!O315="*",$D315&gt;=400),"*",IF($D315&gt;=400,ROUND('201819 DATA'!O315/$D315,2),"")))</f>
        <v>0.13</v>
      </c>
      <c r="Y315" s="312">
        <f>IF(OR($D315="*",$D315&lt;400),"",IF(AND('201819 DATA'!P315="*",$D315&gt;=400),"*",IF($D315&gt;=400,ROUND('201819 DATA'!P315/$D315,2),"")))</f>
        <v>0.15</v>
      </c>
      <c r="Z315" s="312">
        <f>IF(OR($D315="*",$D315&lt;400),"",IF(AND('201819 DATA'!Q315="*",$D315&gt;=400),"*",IF($D315&gt;=400,ROUND('201819 DATA'!Q315/$D315,2),"")))</f>
        <v>0.04</v>
      </c>
      <c r="AA315" s="312">
        <f>IF(OR($D315="*",$D315&lt;400),"",IF(AND('201819 DATA'!R315="*",$D315&gt;=400),"*",IF($D315&gt;=400,ROUND('201819 DATA'!R315/$D315,2),"")))</f>
        <v>0.02</v>
      </c>
      <c r="AB315" s="312">
        <f>IF(OR($D315="*",$D315&lt;400),"",IF(AND('201819 DATA'!S315="*",$D315&gt;=400),"*",IF($D315&gt;=400,ROUND('201819 DATA'!S315/$D315,2),"")))</f>
        <v>0.01</v>
      </c>
      <c r="AC315" s="312">
        <f>IF(OR($D315="*",$D315&lt;400),"",IF(AND('201819 DATA'!T315="*",$D315&gt;=400),"*",IF($D315&gt;=400,ROUND('201819 DATA'!T315/$D315,2),"")))</f>
        <v>0</v>
      </c>
      <c r="AD315" s="289">
        <f>IF(OR($C315="*",$C315&lt;400),"",IF(AND('201819 DATA'!BC315="*",$C315&gt;=400),"*",IF($C315&gt;=400,ROUND('201819 DATA'!BC315/$C315,2),"")))</f>
        <v>0.03</v>
      </c>
      <c r="AE315" s="289">
        <f>IF(OR($C315="*",$C315&lt;400),"",IF(AND('201819 DATA'!BD315="*",$C315&gt;=400),"*",IF($C315&gt;=400,ROUND('201819 DATA'!BD315/$C315,2),"")))</f>
        <v>0.15</v>
      </c>
      <c r="AF315" s="289">
        <f>IF(OR($C315="*",$C315&lt;400),"",IF(AND('201819 DATA'!BE315="*",$C315&gt;=400),"*",IF($C315&gt;=400,ROUND('201819 DATA'!BE315/$C315,2),"")))</f>
        <v>0.02</v>
      </c>
      <c r="AG315" s="289">
        <f>IF(OR($C315="*",$C315&lt;400),"",IF(AND('201819 DATA'!BF315="*",$C315&gt;=400),"*",IF($C315&gt;=400,ROUND('201819 DATA'!BF315/$C315,2),"")))</f>
        <v>0.01</v>
      </c>
      <c r="AH315" s="289">
        <f>IF(OR($C315="*",$C315&lt;400),"",IF(AND('201819 DATA'!BG315="*",$C315&gt;=400),"*",IF($C315&gt;=400,ROUND('201819 DATA'!BG315/$C315,2),"")))</f>
        <v>0.01</v>
      </c>
      <c r="AI315" s="289">
        <f>IF(OR($C315="*",$C315&lt;400),"",IF(AND('201819 DATA'!BH315="*",$C315&gt;=400),"*",IF($C315&gt;=400,ROUND('201819 DATA'!BH315/$C315,2),"")))</f>
        <v>0.02</v>
      </c>
      <c r="AJ315" s="289">
        <f>IF(OR($C315="*",$C315&lt;400),"",IF(AND('201819 DATA'!BI315="*",$C315&gt;=400),"*",IF($C315&gt;=400,ROUND('201819 DATA'!BI315/$C315,2),"")))</f>
        <v>0.05</v>
      </c>
      <c r="AK315" s="289">
        <f>IF(OR($C315="*",$C315&lt;400),"",IF(AND('201819 DATA'!BJ315="*",$C315&gt;=400),"*",IF($C315&gt;=400,ROUND('201819 DATA'!BJ315/$C315,2),"")))</f>
        <v>0.01</v>
      </c>
      <c r="AL315" s="289">
        <f>IF(OR($C315="*",$C315&lt;400),"",IF(AND('201819 DATA'!BK315="*",$C315&gt;=400),"*",IF($C315&gt;=400,ROUND('201819 DATA'!BK315/$C315,2),"")))</f>
        <v>0.06</v>
      </c>
      <c r="AM315" s="289">
        <f>IF(OR($C315="*",$C315&lt;400),"",IF(AND('201819 DATA'!BL315="*",$C315&gt;=400),"*",IF($C315&gt;=400,ROUND('201819 DATA'!BL315/$C315,2),"")))</f>
        <v>7.0000000000000007E-2</v>
      </c>
      <c r="AN315" s="289">
        <f>IF(OR($C315="*",$C315&lt;400),"",IF(AND('201819 DATA'!BM315="*",$C315&gt;=400),"*",IF($C315&gt;=400,ROUND('201819 DATA'!BM315/$C315,2),"")))</f>
        <v>0.13</v>
      </c>
      <c r="AO315" s="289">
        <f>IF(OR($C315="*",$C315&lt;400),"",IF(AND('201819 DATA'!BN315="*",$C315&gt;=400),"*",IF($C315&gt;=400,ROUND('201819 DATA'!BN315/$C315,2),"")))</f>
        <v>0.03</v>
      </c>
      <c r="AP315" s="289">
        <f>IF(OR($C315="*",$C315&lt;400),"",IF(AND('201819 DATA'!BO315="*",$C315&gt;=400),"*",IF($C315&gt;=400,ROUND('201819 DATA'!BO315/$C315,2),"")))</f>
        <v>7.0000000000000007E-2</v>
      </c>
      <c r="AQ315" s="289">
        <f>IF(OR($C315="*",$C315&lt;400),"",IF(AND('201819 DATA'!BP315="*",$C315&gt;=400),"*",IF($C315&gt;=400,ROUND('201819 DATA'!BP315/$C315,2),"")))</f>
        <v>0.06</v>
      </c>
      <c r="AR315" s="289">
        <f>IF(OR($C315="*",$C315&lt;400),"",IF(AND('201819 DATA'!BQ315="*",$C315&gt;=400),"*",IF($C315&gt;=400,ROUND('201819 DATA'!BQ315/$C315,2),"")))</f>
        <v>0.05</v>
      </c>
      <c r="AS315" s="289">
        <f>IF(OR($C315="*",$C315&lt;400),"",IF(AND('201819 DATA'!BR315="*",$C315&gt;=400),"*",IF($C315&gt;=400,ROUND('201819 DATA'!BR315/$C315,2),"")))</f>
        <v>0.01</v>
      </c>
      <c r="AT315" s="289">
        <f>IF(OR($C315="*",$C315&lt;400),"",IF(AND('201819 DATA'!BS315="*",$C315&gt;=400),"*",IF($C315&gt;=400,ROUND('201819 DATA'!BS315/$C315,2),"")))</f>
        <v>0</v>
      </c>
      <c r="AU315" s="289">
        <f>IF(OR($C315="*",$C315&lt;400),"",IF(AND('201819 DATA'!BT315="*",$C315&gt;=400),"*",IF($C315&gt;=400,ROUND('201819 DATA'!BT315/$C315,2),"")))</f>
        <v>0.08</v>
      </c>
      <c r="AV315" s="289">
        <f>IF(OR($C315="*",$C315&lt;400),"",IF(AND('201819 DATA'!BU315="*",$C315&gt;=400),"*",IF($C315&gt;=400,ROUND('201819 DATA'!BU315/$C315,2),"")))</f>
        <v>0.08</v>
      </c>
      <c r="AW315" s="289">
        <f>IF(OR($C315="*",$C315&lt;400),"",IF(AND('201819 DATA'!BV315="*",$C315&gt;=400),"*",IF($C315&gt;=400,ROUND('201819 DATA'!BV315/$C315,2),"")))</f>
        <v>0</v>
      </c>
      <c r="AX315" s="289">
        <f>IF(OR($C315="*",$C315&lt;400),"",IF(AND('201819 DATA'!BW315="*",$C315&gt;=400),"*",IF($C315&gt;=400,ROUND('201819 DATA'!BW315/$C315,2),"")))</f>
        <v>0.06</v>
      </c>
    </row>
    <row r="316" spans="1:50" x14ac:dyDescent="0.2">
      <c r="A316" s="13" t="s">
        <v>369</v>
      </c>
      <c r="B316" s="287">
        <f>'201819 DATA'!B316</f>
        <v>208680</v>
      </c>
      <c r="C316" s="288">
        <f>'201819 DATA'!C316</f>
        <v>175695</v>
      </c>
      <c r="D316" s="293">
        <f>'201819 DATA'!FN316</f>
        <v>63920</v>
      </c>
      <c r="G316" s="295">
        <f t="shared" si="4"/>
        <v>0.84</v>
      </c>
      <c r="H316" s="289">
        <f>IF(OR($C316="*",$C316&lt;400),"",IF(AND('201819 DATA'!F316="*",$C316&gt;=400),"*",IF($C316&gt;=400,ROUND('201819 DATA'!F316/$C316,2),"")))</f>
        <v>0.36</v>
      </c>
      <c r="I316" s="296">
        <f>IF(OR($B316="*",$B316&lt;400),"",IF(AND('201819 DATA'!Y316="*",$B316&gt;=400),"*",IF($B316&gt;=400,ROUND('201819 DATA'!Y316/$B316,2),"")))</f>
        <v>0.09</v>
      </c>
      <c r="J316" s="296">
        <f>IF(OR($B316="*",$B316&lt;400),"",IF(AND('201819 DATA'!Z316="*",$B316&gt;=400),"*",IF($B316&gt;=400,ROUND('201819 DATA'!Z316/$B316,2),"")))</f>
        <v>0.1</v>
      </c>
      <c r="K316" s="296">
        <f>IF(OR($B316="*",$B316&lt;400),"",IF(AND('201819 DATA'!AA316="*",$B316&gt;=400),"*",IF($B316&gt;=400,ROUND('201819 DATA'!AA316/$B316,2),"")))</f>
        <v>0.17</v>
      </c>
      <c r="L316" s="296">
        <f>IF(OR($B316="*",$B316&lt;400),"",IF(AND('201819 DATA'!AB316="*",$B316&gt;=400),"*",IF($B316&gt;=400,ROUND('201819 DATA'!AB316/$B316,2),"")))</f>
        <v>0.16</v>
      </c>
      <c r="M316" s="296">
        <f>IF(OR($B316="*",$B316&lt;400),"",IF(AND('201819 DATA'!AC316="*",$B316&gt;=400),"*",IF($B316&gt;=400,ROUND('201819 DATA'!AC316/$B316,2),"")))</f>
        <v>0.21</v>
      </c>
      <c r="N316" s="296">
        <f>IF(OR($B316="*",$B316&lt;400),"",IF(AND('201819 DATA'!AD316="*",$B316&gt;=400),"*",IF($B316&gt;=400,ROUND('201819 DATA'!AD316/$B316,2),"")))</f>
        <v>0.21</v>
      </c>
      <c r="O316" s="296">
        <f>IF(OR($B316="*",$B316&lt;400),"",IF(AND('201819 DATA'!AE316="*",$B316&gt;=400),"*",IF($B316&gt;=400,ROUND('201819 DATA'!AE316/$B316,2),"")))</f>
        <v>0.05</v>
      </c>
      <c r="P316" s="297"/>
      <c r="Q316" s="296">
        <f>IF(OR($B316="*",$B316&lt;400),"",IF(AND('201819 DATA'!FL316="*",$B316&gt;=400),"*",IF($B316&gt;=400,ROUND('201819 DATA'!FL316/$B316,2),"")))</f>
        <v>0.6</v>
      </c>
      <c r="R316" s="289">
        <f>IF(OR($C316="*",$C316&lt;400),"",IF(AND('201819 DATA'!F316="*",$C316&gt;=400),"*",IF($C316&gt;=400,ROUND('201819 DATA'!F316/$C316,2),"")))</f>
        <v>0.36</v>
      </c>
      <c r="S316" s="289">
        <f>IF(OR($C316="*",$C316&lt;400),"",IF(AND('201819 DATA'!G316="*",$C316&gt;=400),"*",IF($C316&gt;=400,ROUND('201819 DATA'!G316/$C316,2),"")))</f>
        <v>0.09</v>
      </c>
      <c r="T316" s="289">
        <f>IF(OR($C316="*",$C316&lt;400),"",IF(AND('201819 DATA'!H316="*",$C316&gt;=400),"*",IF($C316&gt;=400,ROUND('201819 DATA'!H316/$C316,2),"")))</f>
        <v>0.38</v>
      </c>
      <c r="U316" s="289">
        <f>IF(OR($C316="*",$C316&lt;400),"",IF(AND('201819 DATA'!FM316="*",$C316&gt;=400),"*",IF($C316&gt;=400,ROUND('201819 DATA'!FM316/$C316,2),"")))</f>
        <v>0.17</v>
      </c>
      <c r="V316" s="312">
        <f>IF(OR($D316="*",$D316&lt;400),"",IF(AND('201819 DATA'!M316="*",$D316&gt;=400),"*",IF($D316&gt;=400,ROUND('201819 DATA'!M316/$D316,2),"")))</f>
        <v>0.51</v>
      </c>
      <c r="W316" s="312">
        <f>IF(OR($D316="*",$D316&lt;400),"",IF(AND('201819 DATA'!N316="*",$D316&gt;=400),"*",IF($D316&gt;=400,ROUND('201819 DATA'!N316/$D316,2),"")))</f>
        <v>0.2</v>
      </c>
      <c r="X316" s="312">
        <f>IF(OR($D316="*",$D316&lt;400),"",IF(AND('201819 DATA'!O316="*",$D316&gt;=400),"*",IF($D316&gt;=400,ROUND('201819 DATA'!O316/$D316,2),"")))</f>
        <v>0.1</v>
      </c>
      <c r="Y316" s="312">
        <f>IF(OR($D316="*",$D316&lt;400),"",IF(AND('201819 DATA'!P316="*",$D316&gt;=400),"*",IF($D316&gt;=400,ROUND('201819 DATA'!P316/$D316,2),"")))</f>
        <v>0.12</v>
      </c>
      <c r="Z316" s="312">
        <f>IF(OR($D316="*",$D316&lt;400),"",IF(AND('201819 DATA'!Q316="*",$D316&gt;=400),"*",IF($D316&gt;=400,ROUND('201819 DATA'!Q316/$D316,2),"")))</f>
        <v>0.04</v>
      </c>
      <c r="AA316" s="312">
        <f>IF(OR($D316="*",$D316&lt;400),"",IF(AND('201819 DATA'!R316="*",$D316&gt;=400),"*",IF($D316&gt;=400,ROUND('201819 DATA'!R316/$D316,2),"")))</f>
        <v>0.02</v>
      </c>
      <c r="AB316" s="312">
        <f>IF(OR($D316="*",$D316&lt;400),"",IF(AND('201819 DATA'!S316="*",$D316&gt;=400),"*",IF($D316&gt;=400,ROUND('201819 DATA'!S316/$D316,2),"")))</f>
        <v>0</v>
      </c>
      <c r="AC316" s="312">
        <f>IF(OR($D316="*",$D316&lt;400),"",IF(AND('201819 DATA'!T316="*",$D316&gt;=400),"*",IF($D316&gt;=400,ROUND('201819 DATA'!T316/$D316,2),"")))</f>
        <v>0</v>
      </c>
      <c r="AD316" s="289">
        <f>IF(OR($C316="*",$C316&lt;400),"",IF(AND('201819 DATA'!BC316="*",$C316&gt;=400),"*",IF($C316&gt;=400,ROUND('201819 DATA'!BC316/$C316,2),"")))</f>
        <v>0.03</v>
      </c>
      <c r="AE316" s="289">
        <f>IF(OR($C316="*",$C316&lt;400),"",IF(AND('201819 DATA'!BD316="*",$C316&gt;=400),"*",IF($C316&gt;=400,ROUND('201819 DATA'!BD316/$C316,2),"")))</f>
        <v>0.1</v>
      </c>
      <c r="AF316" s="289">
        <f>IF(OR($C316="*",$C316&lt;400),"",IF(AND('201819 DATA'!BE316="*",$C316&gt;=400),"*",IF($C316&gt;=400,ROUND('201819 DATA'!BE316/$C316,2),"")))</f>
        <v>0.03</v>
      </c>
      <c r="AG316" s="289">
        <f>IF(OR($C316="*",$C316&lt;400),"",IF(AND('201819 DATA'!BF316="*",$C316&gt;=400),"*",IF($C316&gt;=400,ROUND('201819 DATA'!BF316/$C316,2),"")))</f>
        <v>0.02</v>
      </c>
      <c r="AH316" s="289">
        <f>IF(OR($C316="*",$C316&lt;400),"",IF(AND('201819 DATA'!BG316="*",$C316&gt;=400),"*",IF($C316&gt;=400,ROUND('201819 DATA'!BG316/$C316,2),"")))</f>
        <v>0.01</v>
      </c>
      <c r="AI316" s="289">
        <f>IF(OR($C316="*",$C316&lt;400),"",IF(AND('201819 DATA'!BH316="*",$C316&gt;=400),"*",IF($C316&gt;=400,ROUND('201819 DATA'!BH316/$C316,2),"")))</f>
        <v>0.01</v>
      </c>
      <c r="AJ316" s="289">
        <f>IF(OR($C316="*",$C316&lt;400),"",IF(AND('201819 DATA'!BI316="*",$C316&gt;=400),"*",IF($C316&gt;=400,ROUND('201819 DATA'!BI316/$C316,2),"")))</f>
        <v>0.03</v>
      </c>
      <c r="AK316" s="289">
        <f>IF(OR($C316="*",$C316&lt;400),"",IF(AND('201819 DATA'!BJ316="*",$C316&gt;=400),"*",IF($C316&gt;=400,ROUND('201819 DATA'!BJ316/$C316,2),"")))</f>
        <v>0</v>
      </c>
      <c r="AL316" s="289">
        <f>IF(OR($C316="*",$C316&lt;400),"",IF(AND('201819 DATA'!BK316="*",$C316&gt;=400),"*",IF($C316&gt;=400,ROUND('201819 DATA'!BK316/$C316,2),"")))</f>
        <v>0.05</v>
      </c>
      <c r="AM316" s="289">
        <f>IF(OR($C316="*",$C316&lt;400),"",IF(AND('201819 DATA'!BL316="*",$C316&gt;=400),"*",IF($C316&gt;=400,ROUND('201819 DATA'!BL316/$C316,2),"")))</f>
        <v>0.05</v>
      </c>
      <c r="AN316" s="289">
        <f>IF(OR($C316="*",$C316&lt;400),"",IF(AND('201819 DATA'!BM316="*",$C316&gt;=400),"*",IF($C316&gt;=400,ROUND('201819 DATA'!BM316/$C316,2),"")))</f>
        <v>0.14000000000000001</v>
      </c>
      <c r="AO316" s="289">
        <f>IF(OR($C316="*",$C316&lt;400),"",IF(AND('201819 DATA'!BN316="*",$C316&gt;=400),"*",IF($C316&gt;=400,ROUND('201819 DATA'!BN316/$C316,2),"")))</f>
        <v>0.03</v>
      </c>
      <c r="AP316" s="289">
        <f>IF(OR($C316="*",$C316&lt;400),"",IF(AND('201819 DATA'!BO316="*",$C316&gt;=400),"*",IF($C316&gt;=400,ROUND('201819 DATA'!BO316/$C316,2),"")))</f>
        <v>0.05</v>
      </c>
      <c r="AQ316" s="289">
        <f>IF(OR($C316="*",$C316&lt;400),"",IF(AND('201819 DATA'!BP316="*",$C316&gt;=400),"*",IF($C316&gt;=400,ROUND('201819 DATA'!BP316/$C316,2),"")))</f>
        <v>0.06</v>
      </c>
      <c r="AR316" s="289">
        <f>IF(OR($C316="*",$C316&lt;400),"",IF(AND('201819 DATA'!BQ316="*",$C316&gt;=400),"*",IF($C316&gt;=400,ROUND('201819 DATA'!BQ316/$C316,2),"")))</f>
        <v>0.09</v>
      </c>
      <c r="AS316" s="289">
        <f>IF(OR($C316="*",$C316&lt;400),"",IF(AND('201819 DATA'!BR316="*",$C316&gt;=400),"*",IF($C316&gt;=400,ROUND('201819 DATA'!BR316/$C316,2),"")))</f>
        <v>0.02</v>
      </c>
      <c r="AT316" s="289">
        <f>IF(OR($C316="*",$C316&lt;400),"",IF(AND('201819 DATA'!BS316="*",$C316&gt;=400),"*",IF($C316&gt;=400,ROUND('201819 DATA'!BS316/$C316,2),"")))</f>
        <v>0</v>
      </c>
      <c r="AU316" s="289">
        <f>IF(OR($C316="*",$C316&lt;400),"",IF(AND('201819 DATA'!BT316="*",$C316&gt;=400),"*",IF($C316&gt;=400,ROUND('201819 DATA'!BT316/$C316,2),"")))</f>
        <v>0.12</v>
      </c>
      <c r="AV316" s="289">
        <f>IF(OR($C316="*",$C316&lt;400),"",IF(AND('201819 DATA'!BU316="*",$C316&gt;=400),"*",IF($C316&gt;=400,ROUND('201819 DATA'!BU316/$C316,2),"")))</f>
        <v>7.0000000000000007E-2</v>
      </c>
      <c r="AW316" s="289">
        <f>IF(OR($C316="*",$C316&lt;400),"",IF(AND('201819 DATA'!BV316="*",$C316&gt;=400),"*",IF($C316&gt;=400,ROUND('201819 DATA'!BV316/$C316,2),"")))</f>
        <v>0</v>
      </c>
      <c r="AX316" s="289">
        <f>IF(OR($C316="*",$C316&lt;400),"",IF(AND('201819 DATA'!BW316="*",$C316&gt;=400),"*",IF($C316&gt;=400,ROUND('201819 DATA'!BW316/$C316,2),"")))</f>
        <v>0.08</v>
      </c>
    </row>
    <row r="317" spans="1:50" x14ac:dyDescent="0.2">
      <c r="A317" s="13" t="s">
        <v>182</v>
      </c>
      <c r="B317" s="287">
        <f>'201819 DATA'!B317</f>
        <v>124055</v>
      </c>
      <c r="C317" s="288">
        <f>'201819 DATA'!C317</f>
        <v>95285</v>
      </c>
      <c r="D317" s="293">
        <f>'201819 DATA'!FN317</f>
        <v>22140</v>
      </c>
      <c r="G317" s="295">
        <f t="shared" si="4"/>
        <v>0.77</v>
      </c>
      <c r="H317" s="289">
        <f>IF(OR($C317="*",$C317&lt;400),"",IF(AND('201819 DATA'!F317="*",$C317&gt;=400),"*",IF($C317&gt;=400,ROUND('201819 DATA'!F317/$C317,2),"")))</f>
        <v>0.44</v>
      </c>
      <c r="I317" s="296">
        <f>IF(OR($B317="*",$B317&lt;400),"",IF(AND('201819 DATA'!Y317="*",$B317&gt;=400),"*",IF($B317&gt;=400,ROUND('201819 DATA'!Y317/$B317,2),"")))</f>
        <v>0.01</v>
      </c>
      <c r="J317" s="296">
        <f>IF(OR($B317="*",$B317&lt;400),"",IF(AND('201819 DATA'!Z317="*",$B317&gt;=400),"*",IF($B317&gt;=400,ROUND('201819 DATA'!Z317/$B317,2),"")))</f>
        <v>0.09</v>
      </c>
      <c r="K317" s="296">
        <f>IF(OR($B317="*",$B317&lt;400),"",IF(AND('201819 DATA'!AA317="*",$B317&gt;=400),"*",IF($B317&gt;=400,ROUND('201819 DATA'!AA317/$B317,2),"")))</f>
        <v>0.13</v>
      </c>
      <c r="L317" s="296">
        <f>IF(OR($B317="*",$B317&lt;400),"",IF(AND('201819 DATA'!AB317="*",$B317&gt;=400),"*",IF($B317&gt;=400,ROUND('201819 DATA'!AB317/$B317,2),"")))</f>
        <v>0.22</v>
      </c>
      <c r="M317" s="296">
        <f>IF(OR($B317="*",$B317&lt;400),"",IF(AND('201819 DATA'!AC317="*",$B317&gt;=400),"*",IF($B317&gt;=400,ROUND('201819 DATA'!AC317/$B317,2),"")))</f>
        <v>0.28999999999999998</v>
      </c>
      <c r="N317" s="296">
        <f>IF(OR($B317="*",$B317&lt;400),"",IF(AND('201819 DATA'!AD317="*",$B317&gt;=400),"*",IF($B317&gt;=400,ROUND('201819 DATA'!AD317/$B317,2),"")))</f>
        <v>0.23</v>
      </c>
      <c r="O317" s="296">
        <f>IF(OR($B317="*",$B317&lt;400),"",IF(AND('201819 DATA'!AE317="*",$B317&gt;=400),"*",IF($B317&gt;=400,ROUND('201819 DATA'!AE317/$B317,2),"")))</f>
        <v>0.03</v>
      </c>
      <c r="P317" s="297"/>
      <c r="Q317" s="296">
        <f>IF(OR($B317="*",$B317&lt;400),"",IF(AND('201819 DATA'!FL317="*",$B317&gt;=400),"*",IF($B317&gt;=400,ROUND('201819 DATA'!FL317/$B317,2),"")))</f>
        <v>0.61</v>
      </c>
      <c r="R317" s="289">
        <f>IF(OR($C317="*",$C317&lt;400),"",IF(AND('201819 DATA'!F317="*",$C317&gt;=400),"*",IF($C317&gt;=400,ROUND('201819 DATA'!F317/$C317,2),"")))</f>
        <v>0.44</v>
      </c>
      <c r="S317" s="289">
        <f>IF(OR($C317="*",$C317&lt;400),"",IF(AND('201819 DATA'!G317="*",$C317&gt;=400),"*",IF($C317&gt;=400,ROUND('201819 DATA'!G317/$C317,2),"")))</f>
        <v>0.28999999999999998</v>
      </c>
      <c r="T317" s="289">
        <f>IF(OR($C317="*",$C317&lt;400),"",IF(AND('201819 DATA'!H317="*",$C317&gt;=400),"*",IF($C317&gt;=400,ROUND('201819 DATA'!H317/$C317,2),"")))</f>
        <v>0.27</v>
      </c>
      <c r="U317" s="289">
        <f>IF(OR($C317="*",$C317&lt;400),"",IF(AND('201819 DATA'!FM317="*",$C317&gt;=400),"*",IF($C317&gt;=400,ROUND('201819 DATA'!FM317/$C317,2),"")))</f>
        <v>0</v>
      </c>
      <c r="V317" s="312">
        <f>IF(OR($D317="*",$D317&lt;400),"",IF(AND('201819 DATA'!M317="*",$D317&gt;=400),"*",IF($D317&gt;=400,ROUND('201819 DATA'!M317/$D317,2),"")))</f>
        <v>0.44</v>
      </c>
      <c r="W317" s="312">
        <f>IF(OR($D317="*",$D317&lt;400),"",IF(AND('201819 DATA'!N317="*",$D317&gt;=400),"*",IF($D317&gt;=400,ROUND('201819 DATA'!N317/$D317,2),"")))</f>
        <v>0.17</v>
      </c>
      <c r="X317" s="312">
        <f>IF(OR($D317="*",$D317&lt;400),"",IF(AND('201819 DATA'!O317="*",$D317&gt;=400),"*",IF($D317&gt;=400,ROUND('201819 DATA'!O317/$D317,2),"")))</f>
        <v>0.1</v>
      </c>
      <c r="Y317" s="312">
        <f>IF(OR($D317="*",$D317&lt;400),"",IF(AND('201819 DATA'!P317="*",$D317&gt;=400),"*",IF($D317&gt;=400,ROUND('201819 DATA'!P317/$D317,2),"")))</f>
        <v>0.16</v>
      </c>
      <c r="Z317" s="312">
        <f>IF(OR($D317="*",$D317&lt;400),"",IF(AND('201819 DATA'!Q317="*",$D317&gt;=400),"*",IF($D317&gt;=400,ROUND('201819 DATA'!Q317/$D317,2),"")))</f>
        <v>0.08</v>
      </c>
      <c r="AA317" s="312">
        <f>IF(OR($D317="*",$D317&lt;400),"",IF(AND('201819 DATA'!R317="*",$D317&gt;=400),"*",IF($D317&gt;=400,ROUND('201819 DATA'!R317/$D317,2),"")))</f>
        <v>0.03</v>
      </c>
      <c r="AB317" s="312">
        <f>IF(OR($D317="*",$D317&lt;400),"",IF(AND('201819 DATA'!S317="*",$D317&gt;=400),"*",IF($D317&gt;=400,ROUND('201819 DATA'!S317/$D317,2),"")))</f>
        <v>0.01</v>
      </c>
      <c r="AC317" s="312">
        <f>IF(OR($D317="*",$D317&lt;400),"",IF(AND('201819 DATA'!T317="*",$D317&gt;=400),"*",IF($D317&gt;=400,ROUND('201819 DATA'!T317/$D317,2),"")))</f>
        <v>0</v>
      </c>
      <c r="AD317" s="289">
        <f>IF(OR($C317="*",$C317&lt;400),"",IF(AND('201819 DATA'!BC317="*",$C317&gt;=400),"*",IF($C317&gt;=400,ROUND('201819 DATA'!BC317/$C317,2),"")))</f>
        <v>0.03</v>
      </c>
      <c r="AE317" s="289">
        <f>IF(OR($C317="*",$C317&lt;400),"",IF(AND('201819 DATA'!BD317="*",$C317&gt;=400),"*",IF($C317&gt;=400,ROUND('201819 DATA'!BD317/$C317,2),"")))</f>
        <v>0.08</v>
      </c>
      <c r="AF317" s="289">
        <f>IF(OR($C317="*",$C317&lt;400),"",IF(AND('201819 DATA'!BE317="*",$C317&gt;=400),"*",IF($C317&gt;=400,ROUND('201819 DATA'!BE317/$C317,2),"")))</f>
        <v>0.02</v>
      </c>
      <c r="AG317" s="289">
        <f>IF(OR($C317="*",$C317&lt;400),"",IF(AND('201819 DATA'!BF317="*",$C317&gt;=400),"*",IF($C317&gt;=400,ROUND('201819 DATA'!BF317/$C317,2),"")))</f>
        <v>0.02</v>
      </c>
      <c r="AH317" s="289">
        <f>IF(OR($C317="*",$C317&lt;400),"",IF(AND('201819 DATA'!BG317="*",$C317&gt;=400),"*",IF($C317&gt;=400,ROUND('201819 DATA'!BG317/$C317,2),"")))</f>
        <v>0.01</v>
      </c>
      <c r="AI317" s="289">
        <f>IF(OR($C317="*",$C317&lt;400),"",IF(AND('201819 DATA'!BH317="*",$C317&gt;=400),"*",IF($C317&gt;=400,ROUND('201819 DATA'!BH317/$C317,2),"")))</f>
        <v>0.01</v>
      </c>
      <c r="AJ317" s="289">
        <f>IF(OR($C317="*",$C317&lt;400),"",IF(AND('201819 DATA'!BI317="*",$C317&gt;=400),"*",IF($C317&gt;=400,ROUND('201819 DATA'!BI317/$C317,2),"")))</f>
        <v>0.08</v>
      </c>
      <c r="AK317" s="289">
        <f>IF(OR($C317="*",$C317&lt;400),"",IF(AND('201819 DATA'!BJ317="*",$C317&gt;=400),"*",IF($C317&gt;=400,ROUND('201819 DATA'!BJ317/$C317,2),"")))</f>
        <v>0</v>
      </c>
      <c r="AL317" s="289">
        <f>IF(OR($C317="*",$C317&lt;400),"",IF(AND('201819 DATA'!BK317="*",$C317&gt;=400),"*",IF($C317&gt;=400,ROUND('201819 DATA'!BK317/$C317,2),"")))</f>
        <v>0.06</v>
      </c>
      <c r="AM317" s="289">
        <f>IF(OR($C317="*",$C317&lt;400),"",IF(AND('201819 DATA'!BL317="*",$C317&gt;=400),"*",IF($C317&gt;=400,ROUND('201819 DATA'!BL317/$C317,2),"")))</f>
        <v>0.08</v>
      </c>
      <c r="AN317" s="289">
        <f>IF(OR($C317="*",$C317&lt;400),"",IF(AND('201819 DATA'!BM317="*",$C317&gt;=400),"*",IF($C317&gt;=400,ROUND('201819 DATA'!BM317/$C317,2),"")))</f>
        <v>0.18</v>
      </c>
      <c r="AO317" s="289">
        <f>IF(OR($C317="*",$C317&lt;400),"",IF(AND('201819 DATA'!BN317="*",$C317&gt;=400),"*",IF($C317&gt;=400,ROUND('201819 DATA'!BN317/$C317,2),"")))</f>
        <v>0.03</v>
      </c>
      <c r="AP317" s="289">
        <f>IF(OR($C317="*",$C317&lt;400),"",IF(AND('201819 DATA'!BO317="*",$C317&gt;=400),"*",IF($C317&gt;=400,ROUND('201819 DATA'!BO317/$C317,2),"")))</f>
        <v>0.09</v>
      </c>
      <c r="AQ317" s="289">
        <f>IF(OR($C317="*",$C317&lt;400),"",IF(AND('201819 DATA'!BP317="*",$C317&gt;=400),"*",IF($C317&gt;=400,ROUND('201819 DATA'!BP317/$C317,2),"")))</f>
        <v>0.05</v>
      </c>
      <c r="AR317" s="289">
        <f>IF(OR($C317="*",$C317&lt;400),"",IF(AND('201819 DATA'!BQ317="*",$C317&gt;=400),"*",IF($C317&gt;=400,ROUND('201819 DATA'!BQ317/$C317,2),"")))</f>
        <v>0</v>
      </c>
      <c r="AS317" s="289">
        <f>IF(OR($C317="*",$C317&lt;400),"",IF(AND('201819 DATA'!BR317="*",$C317&gt;=400),"*",IF($C317&gt;=400,ROUND('201819 DATA'!BR317/$C317,2),"")))</f>
        <v>0</v>
      </c>
      <c r="AT317" s="289">
        <f>IF(OR($C317="*",$C317&lt;400),"",IF(AND('201819 DATA'!BS317="*",$C317&gt;=400),"*",IF($C317&gt;=400,ROUND('201819 DATA'!BS317/$C317,2),"")))</f>
        <v>0</v>
      </c>
      <c r="AU317" s="289">
        <f>IF(OR($C317="*",$C317&lt;400),"",IF(AND('201819 DATA'!BT317="*",$C317&gt;=400),"*",IF($C317&gt;=400,ROUND('201819 DATA'!BT317/$C317,2),"")))</f>
        <v>0.13</v>
      </c>
      <c r="AV317" s="289">
        <f>IF(OR($C317="*",$C317&lt;400),"",IF(AND('201819 DATA'!BU317="*",$C317&gt;=400),"*",IF($C317&gt;=400,ROUND('201819 DATA'!BU317/$C317,2),"")))</f>
        <v>0.08</v>
      </c>
      <c r="AW317" s="289">
        <f>IF(OR($C317="*",$C317&lt;400),"",IF(AND('201819 DATA'!BV317="*",$C317&gt;=400),"*",IF($C317&gt;=400,ROUND('201819 DATA'!BV317/$C317,2),"")))</f>
        <v>0</v>
      </c>
      <c r="AX317" s="289">
        <f>IF(OR($C317="*",$C317&lt;400),"",IF(AND('201819 DATA'!BW317="*",$C317&gt;=400),"*",IF($C317&gt;=400,ROUND('201819 DATA'!BW317/$C317,2),"")))</f>
        <v>0.04</v>
      </c>
    </row>
    <row r="318" spans="1:50" x14ac:dyDescent="0.2">
      <c r="A318" s="13" t="s">
        <v>370</v>
      </c>
      <c r="B318" s="287">
        <f>'201819 DATA'!B318</f>
        <v>17065</v>
      </c>
      <c r="C318" s="288">
        <f>'201819 DATA'!C318</f>
        <v>17050</v>
      </c>
      <c r="D318" s="293">
        <f>'201819 DATA'!FN318</f>
        <v>14995</v>
      </c>
      <c r="G318" s="295">
        <f t="shared" si="4"/>
        <v>1</v>
      </c>
      <c r="H318" s="289">
        <f>IF(OR($C318="*",$C318&lt;400),"",IF(AND('201819 DATA'!F318="*",$C318&gt;=400),"*",IF($C318&gt;=400,ROUND('201819 DATA'!F318/$C318,2),"")))</f>
        <v>0.02</v>
      </c>
      <c r="I318" s="296">
        <f>IF(OR($B318="*",$B318&lt;400),"",IF(AND('201819 DATA'!Y318="*",$B318&gt;=400),"*",IF($B318&gt;=400,ROUND('201819 DATA'!Y318/$B318,2),"")))</f>
        <v>0.08</v>
      </c>
      <c r="J318" s="296">
        <f>IF(OR($B318="*",$B318&lt;400),"",IF(AND('201819 DATA'!Z318="*",$B318&gt;=400),"*",IF($B318&gt;=400,ROUND('201819 DATA'!Z318/$B318,2),"")))</f>
        <v>0.13</v>
      </c>
      <c r="K318" s="296">
        <f>IF(OR($B318="*",$B318&lt;400),"",IF(AND('201819 DATA'!AA318="*",$B318&gt;=400),"*",IF($B318&gt;=400,ROUND('201819 DATA'!AA318/$B318,2),"")))</f>
        <v>0.17</v>
      </c>
      <c r="L318" s="296">
        <f>IF(OR($B318="*",$B318&lt;400),"",IF(AND('201819 DATA'!AB318="*",$B318&gt;=400),"*",IF($B318&gt;=400,ROUND('201819 DATA'!AB318/$B318,2),"")))</f>
        <v>0.25</v>
      </c>
      <c r="M318" s="296">
        <f>IF(OR($B318="*",$B318&lt;400),"",IF(AND('201819 DATA'!AC318="*",$B318&gt;=400),"*",IF($B318&gt;=400,ROUND('201819 DATA'!AC318/$B318,2),"")))</f>
        <v>0.25</v>
      </c>
      <c r="N318" s="296">
        <f>IF(OR($B318="*",$B318&lt;400),"",IF(AND('201819 DATA'!AD318="*",$B318&gt;=400),"*",IF($B318&gt;=400,ROUND('201819 DATA'!AD318/$B318,2),"")))</f>
        <v>0.11</v>
      </c>
      <c r="O318" s="296">
        <f>IF(OR($B318="*",$B318&lt;400),"",IF(AND('201819 DATA'!AE318="*",$B318&gt;=400),"*",IF($B318&gt;=400,ROUND('201819 DATA'!AE318/$B318,2),"")))</f>
        <v>0</v>
      </c>
      <c r="P318" s="297"/>
      <c r="Q318" s="296">
        <f>IF(OR($B318="*",$B318&lt;400),"",IF(AND('201819 DATA'!FL318="*",$B318&gt;=400),"*",IF($B318&gt;=400,ROUND('201819 DATA'!FL318/$B318,2),"")))</f>
        <v>0.97</v>
      </c>
      <c r="R318" s="289">
        <f>IF(OR($C318="*",$C318&lt;400),"",IF(AND('201819 DATA'!F318="*",$C318&gt;=400),"*",IF($C318&gt;=400,ROUND('201819 DATA'!F318/$C318,2),"")))</f>
        <v>0.02</v>
      </c>
      <c r="S318" s="289">
        <f>IF(OR($C318="*",$C318&lt;400),"",IF(AND('201819 DATA'!G318="*",$C318&gt;=400),"*",IF($C318&gt;=400,ROUND('201819 DATA'!G318/$C318,2),"")))</f>
        <v>0.09</v>
      </c>
      <c r="T318" s="289">
        <f>IF(OR($C318="*",$C318&lt;400),"",IF(AND('201819 DATA'!H318="*",$C318&gt;=400),"*",IF($C318&gt;=400,ROUND('201819 DATA'!H318/$C318,2),"")))</f>
        <v>0.89</v>
      </c>
      <c r="U318" s="289">
        <f>IF(OR($C318="*",$C318&lt;400),"",IF(AND('201819 DATA'!FM318="*",$C318&gt;=400),"*",IF($C318&gt;=400,ROUND('201819 DATA'!FM318/$C318,2),"")))</f>
        <v>0</v>
      </c>
      <c r="V318" s="312">
        <f>IF(OR($D318="*",$D318&lt;400),"",IF(AND('201819 DATA'!M318="*",$D318&gt;=400),"*",IF($D318&gt;=400,ROUND('201819 DATA'!M318/$D318,2),"")))</f>
        <v>0.4</v>
      </c>
      <c r="W318" s="312">
        <f>IF(OR($D318="*",$D318&lt;400),"",IF(AND('201819 DATA'!N318="*",$D318&gt;=400),"*",IF($D318&gt;=400,ROUND('201819 DATA'!N318/$D318,2),"")))</f>
        <v>0.25</v>
      </c>
      <c r="X318" s="312">
        <f>IF(OR($D318="*",$D318&lt;400),"",IF(AND('201819 DATA'!O318="*",$D318&gt;=400),"*",IF($D318&gt;=400,ROUND('201819 DATA'!O318/$D318,2),"")))</f>
        <v>0.14000000000000001</v>
      </c>
      <c r="Y318" s="312">
        <f>IF(OR($D318="*",$D318&lt;400),"",IF(AND('201819 DATA'!P318="*",$D318&gt;=400),"*",IF($D318&gt;=400,ROUND('201819 DATA'!P318/$D318,2),"")))</f>
        <v>0.16</v>
      </c>
      <c r="Z318" s="312">
        <f>IF(OR($D318="*",$D318&lt;400),"",IF(AND('201819 DATA'!Q318="*",$D318&gt;=400),"*",IF($D318&gt;=400,ROUND('201819 DATA'!Q318/$D318,2),"")))</f>
        <v>0.04</v>
      </c>
      <c r="AA318" s="312">
        <f>IF(OR($D318="*",$D318&lt;400),"",IF(AND('201819 DATA'!R318="*",$D318&gt;=400),"*",IF($D318&gt;=400,ROUND('201819 DATA'!R318/$D318,2),"")))</f>
        <v>0.01</v>
      </c>
      <c r="AB318" s="312">
        <f>IF(OR($D318="*",$D318&lt;400),"",IF(AND('201819 DATA'!S318="*",$D318&gt;=400),"*",IF($D318&gt;=400,ROUND('201819 DATA'!S318/$D318,2),"")))</f>
        <v>0</v>
      </c>
      <c r="AC318" s="312" t="str">
        <f>IF(OR($D318="*",$D318&lt;400),"",IF(AND('201819 DATA'!T318="*",$D318&gt;=400),"*",IF($D318&gt;=400,ROUND('201819 DATA'!T318/$D318,2),"")))</f>
        <v>*</v>
      </c>
      <c r="AD318" s="289">
        <f>IF(OR($C318="*",$C318&lt;400),"",IF(AND('201819 DATA'!BC318="*",$C318&gt;=400),"*",IF($C318&gt;=400,ROUND('201819 DATA'!BC318/$C318,2),"")))</f>
        <v>0</v>
      </c>
      <c r="AE318" s="289">
        <f>IF(OR($C318="*",$C318&lt;400),"",IF(AND('201819 DATA'!BD318="*",$C318&gt;=400),"*",IF($C318&gt;=400,ROUND('201819 DATA'!BD318/$C318,2),"")))</f>
        <v>0.12</v>
      </c>
      <c r="AF318" s="289">
        <f>IF(OR($C318="*",$C318&lt;400),"",IF(AND('201819 DATA'!BE318="*",$C318&gt;=400),"*",IF($C318&gt;=400,ROUND('201819 DATA'!BE318/$C318,2),"")))</f>
        <v>0</v>
      </c>
      <c r="AG318" s="289">
        <f>IF(OR($C318="*",$C318&lt;400),"",IF(AND('201819 DATA'!BF318="*",$C318&gt;=400),"*",IF($C318&gt;=400,ROUND('201819 DATA'!BF318/$C318,2),"")))</f>
        <v>0</v>
      </c>
      <c r="AH318" s="289" t="str">
        <f>IF(OR($C318="*",$C318&lt;400),"",IF(AND('201819 DATA'!BG318="*",$C318&gt;=400),"*",IF($C318&gt;=400,ROUND('201819 DATA'!BG318/$C318,2),"")))</f>
        <v>*</v>
      </c>
      <c r="AI318" s="289">
        <f>IF(OR($C318="*",$C318&lt;400),"",IF(AND('201819 DATA'!BH318="*",$C318&gt;=400),"*",IF($C318&gt;=400,ROUND('201819 DATA'!BH318/$C318,2),"")))</f>
        <v>0.12</v>
      </c>
      <c r="AJ318" s="289">
        <f>IF(OR($C318="*",$C318&lt;400),"",IF(AND('201819 DATA'!BI318="*",$C318&gt;=400),"*",IF($C318&gt;=400,ROUND('201819 DATA'!BI318/$C318,2),"")))</f>
        <v>0</v>
      </c>
      <c r="AK318" s="289">
        <f>IF(OR($C318="*",$C318&lt;400),"",IF(AND('201819 DATA'!BJ318="*",$C318&gt;=400),"*",IF($C318&gt;=400,ROUND('201819 DATA'!BJ318/$C318,2),"")))</f>
        <v>0</v>
      </c>
      <c r="AL318" s="289" t="str">
        <f>IF(OR($C318="*",$C318&lt;400),"",IF(AND('201819 DATA'!BK318="*",$C318&gt;=400),"*",IF($C318&gt;=400,ROUND('201819 DATA'!BK318/$C318,2),"")))</f>
        <v>*</v>
      </c>
      <c r="AM318" s="289" t="str">
        <f>IF(OR($C318="*",$C318&lt;400),"",IF(AND('201819 DATA'!BL318="*",$C318&gt;=400),"*",IF($C318&gt;=400,ROUND('201819 DATA'!BL318/$C318,2),"")))</f>
        <v>*</v>
      </c>
      <c r="AN318" s="289" t="str">
        <f>IF(OR($C318="*",$C318&lt;400),"",IF(AND('201819 DATA'!BM318="*",$C318&gt;=400),"*",IF($C318&gt;=400,ROUND('201819 DATA'!BM318/$C318,2),"")))</f>
        <v>*</v>
      </c>
      <c r="AO318" s="289">
        <f>IF(OR($C318="*",$C318&lt;400),"",IF(AND('201819 DATA'!BN318="*",$C318&gt;=400),"*",IF($C318&gt;=400,ROUND('201819 DATA'!BN318/$C318,2),"")))</f>
        <v>0.01</v>
      </c>
      <c r="AP318" s="289">
        <f>IF(OR($C318="*",$C318&lt;400),"",IF(AND('201819 DATA'!BO318="*",$C318&gt;=400),"*",IF($C318&gt;=400,ROUND('201819 DATA'!BO318/$C318,2),"")))</f>
        <v>0.57999999999999996</v>
      </c>
      <c r="AQ318" s="289">
        <f>IF(OR($C318="*",$C318&lt;400),"",IF(AND('201819 DATA'!BP318="*",$C318&gt;=400),"*",IF($C318&gt;=400,ROUND('201819 DATA'!BP318/$C318,2),"")))</f>
        <v>0.02</v>
      </c>
      <c r="AR318" s="289">
        <f>IF(OR($C318="*",$C318&lt;400),"",IF(AND('201819 DATA'!BQ318="*",$C318&gt;=400),"*",IF($C318&gt;=400,ROUND('201819 DATA'!BQ318/$C318,2),"")))</f>
        <v>0</v>
      </c>
      <c r="AS318" s="289">
        <f>IF(OR($C318="*",$C318&lt;400),"",IF(AND('201819 DATA'!BR318="*",$C318&gt;=400),"*",IF($C318&gt;=400,ROUND('201819 DATA'!BR318/$C318,2),"")))</f>
        <v>0</v>
      </c>
      <c r="AT318" s="289">
        <f>IF(OR($C318="*",$C318&lt;400),"",IF(AND('201819 DATA'!BS318="*",$C318&gt;=400),"*",IF($C318&gt;=400,ROUND('201819 DATA'!BS318/$C318,2),"")))</f>
        <v>0.04</v>
      </c>
      <c r="AU318" s="289">
        <f>IF(OR($C318="*",$C318&lt;400),"",IF(AND('201819 DATA'!BT318="*",$C318&gt;=400),"*",IF($C318&gt;=400,ROUND('201819 DATA'!BT318/$C318,2),"")))</f>
        <v>0.01</v>
      </c>
      <c r="AV318" s="289">
        <f>IF(OR($C318="*",$C318&lt;400),"",IF(AND('201819 DATA'!BU318="*",$C318&gt;=400),"*",IF($C318&gt;=400,ROUND('201819 DATA'!BU318/$C318,2),"")))</f>
        <v>0.08</v>
      </c>
      <c r="AW318" s="289">
        <f>IF(OR($C318="*",$C318&lt;400),"",IF(AND('201819 DATA'!BV318="*",$C318&gt;=400),"*",IF($C318&gt;=400,ROUND('201819 DATA'!BV318/$C318,2),"")))</f>
        <v>0</v>
      </c>
      <c r="AX318" s="289">
        <f>IF(OR($C318="*",$C318&lt;400),"",IF(AND('201819 DATA'!BW318="*",$C318&gt;=400),"*",IF($C318&gt;=400,ROUND('201819 DATA'!BW318/$C318,2),"")))</f>
        <v>0</v>
      </c>
    </row>
    <row r="319" spans="1:50" x14ac:dyDescent="0.2">
      <c r="A319" s="13" t="s">
        <v>412</v>
      </c>
      <c r="B319" s="287">
        <f>'201819 DATA'!B319</f>
        <v>23925</v>
      </c>
      <c r="C319" s="288">
        <f>'201819 DATA'!C319</f>
        <v>23475</v>
      </c>
      <c r="D319" s="293">
        <f>'201819 DATA'!FN319</f>
        <v>15</v>
      </c>
      <c r="G319" s="295">
        <f t="shared" si="4"/>
        <v>0.98</v>
      </c>
      <c r="H319" s="289">
        <f>IF(OR($C319="*",$C319&lt;400),"",IF(AND('201819 DATA'!F319="*",$C319&gt;=400),"*",IF($C319&gt;=400,ROUND('201819 DATA'!F319/$C319,2),"")))</f>
        <v>7.0000000000000007E-2</v>
      </c>
      <c r="I319" s="296">
        <f>IF(OR($B319="*",$B319&lt;400),"",IF(AND('201819 DATA'!Y319="*",$B319&gt;=400),"*",IF($B319&gt;=400,ROUND('201819 DATA'!Y319/$B319,2),"")))</f>
        <v>0</v>
      </c>
      <c r="J319" s="296">
        <f>IF(OR($B319="*",$B319&lt;400),"",IF(AND('201819 DATA'!Z319="*",$B319&gt;=400),"*",IF($B319&gt;=400,ROUND('201819 DATA'!Z319/$B319,2),"")))</f>
        <v>0.05</v>
      </c>
      <c r="K319" s="296">
        <f>IF(OR($B319="*",$B319&lt;400),"",IF(AND('201819 DATA'!AA319="*",$B319&gt;=400),"*",IF($B319&gt;=400,ROUND('201819 DATA'!AA319/$B319,2),"")))</f>
        <v>0.09</v>
      </c>
      <c r="L319" s="296">
        <f>IF(OR($B319="*",$B319&lt;400),"",IF(AND('201819 DATA'!AB319="*",$B319&gt;=400),"*",IF($B319&gt;=400,ROUND('201819 DATA'!AB319/$B319,2),"")))</f>
        <v>0.24</v>
      </c>
      <c r="M319" s="296">
        <f>IF(OR($B319="*",$B319&lt;400),"",IF(AND('201819 DATA'!AC319="*",$B319&gt;=400),"*",IF($B319&gt;=400,ROUND('201819 DATA'!AC319/$B319,2),"")))</f>
        <v>0.39</v>
      </c>
      <c r="N319" s="296">
        <f>IF(OR($B319="*",$B319&lt;400),"",IF(AND('201819 DATA'!AD319="*",$B319&gt;=400),"*",IF($B319&gt;=400,ROUND('201819 DATA'!AD319/$B319,2),"")))</f>
        <v>0.22</v>
      </c>
      <c r="O319" s="296">
        <f>IF(OR($B319="*",$B319&lt;400),"",IF(AND('201819 DATA'!AE319="*",$B319&gt;=400),"*",IF($B319&gt;=400,ROUND('201819 DATA'!AE319/$B319,2),"")))</f>
        <v>0.01</v>
      </c>
      <c r="P319" s="297"/>
      <c r="Q319" s="296">
        <f>IF(OR($B319="*",$B319&lt;400),"",IF(AND('201819 DATA'!FL319="*",$B319&gt;=400),"*",IF($B319&gt;=400,ROUND('201819 DATA'!FL319/$B319,2),"")))</f>
        <v>0.8</v>
      </c>
      <c r="R319" s="289">
        <f>IF(OR($C319="*",$C319&lt;400),"",IF(AND('201819 DATA'!F319="*",$C319&gt;=400),"*",IF($C319&gt;=400,ROUND('201819 DATA'!F319/$C319,2),"")))</f>
        <v>7.0000000000000007E-2</v>
      </c>
      <c r="S319" s="289">
        <f>IF(OR($C319="*",$C319&lt;400),"",IF(AND('201819 DATA'!G319="*",$C319&gt;=400),"*",IF($C319&gt;=400,ROUND('201819 DATA'!G319/$C319,2),"")))</f>
        <v>0.17</v>
      </c>
      <c r="T319" s="289">
        <f>IF(OR($C319="*",$C319&lt;400),"",IF(AND('201819 DATA'!H319="*",$C319&gt;=400),"*",IF($C319&gt;=400,ROUND('201819 DATA'!H319/$C319,2),"")))</f>
        <v>0.64</v>
      </c>
      <c r="U319" s="289">
        <f>IF(OR($C319="*",$C319&lt;400),"",IF(AND('201819 DATA'!FM319="*",$C319&gt;=400),"*",IF($C319&gt;=400,ROUND('201819 DATA'!FM319/$C319,2),"")))</f>
        <v>0.12</v>
      </c>
      <c r="V319" s="312" t="str">
        <f>IF(OR($D319="*",$D319&lt;400),"",IF(AND('201819 DATA'!M319="*",$D319&gt;=400),"*",IF($D319&gt;=400,ROUND('201819 DATA'!M319/$D319,2),"")))</f>
        <v/>
      </c>
      <c r="W319" s="312" t="str">
        <f>IF(OR($D319="*",$D319&lt;400),"",IF(AND('201819 DATA'!N319="*",$D319&gt;=400),"*",IF($D319&gt;=400,ROUND('201819 DATA'!N319/$D319,2),"")))</f>
        <v/>
      </c>
      <c r="X319" s="312" t="str">
        <f>IF(OR($D319="*",$D319&lt;400),"",IF(AND('201819 DATA'!O319="*",$D319&gt;=400),"*",IF($D319&gt;=400,ROUND('201819 DATA'!O319/$D319,2),"")))</f>
        <v/>
      </c>
      <c r="Y319" s="312" t="str">
        <f>IF(OR($D319="*",$D319&lt;400),"",IF(AND('201819 DATA'!P319="*",$D319&gt;=400),"*",IF($D319&gt;=400,ROUND('201819 DATA'!P319/$D319,2),"")))</f>
        <v/>
      </c>
      <c r="Z319" s="312" t="str">
        <f>IF(OR($D319="*",$D319&lt;400),"",IF(AND('201819 DATA'!Q319="*",$D319&gt;=400),"*",IF($D319&gt;=400,ROUND('201819 DATA'!Q319/$D319,2),"")))</f>
        <v/>
      </c>
      <c r="AA319" s="312" t="str">
        <f>IF(OR($D319="*",$D319&lt;400),"",IF(AND('201819 DATA'!R319="*",$D319&gt;=400),"*",IF($D319&gt;=400,ROUND('201819 DATA'!R319/$D319,2),"")))</f>
        <v/>
      </c>
      <c r="AB319" s="312" t="str">
        <f>IF(OR($D319="*",$D319&lt;400),"",IF(AND('201819 DATA'!S319="*",$D319&gt;=400),"*",IF($D319&gt;=400,ROUND('201819 DATA'!S319/$D319,2),"")))</f>
        <v/>
      </c>
      <c r="AC319" s="312" t="str">
        <f>IF(OR($D319="*",$D319&lt;400),"",IF(AND('201819 DATA'!T319="*",$D319&gt;=400),"*",IF($D319&gt;=400,ROUND('201819 DATA'!T319/$D319,2),"")))</f>
        <v/>
      </c>
      <c r="AD319" s="289">
        <f>IF(OR($C319="*",$C319&lt;400),"",IF(AND('201819 DATA'!BC319="*",$C319&gt;=400),"*",IF($C319&gt;=400,ROUND('201819 DATA'!BC319/$C319,2),"")))</f>
        <v>0</v>
      </c>
      <c r="AE319" s="289">
        <f>IF(OR($C319="*",$C319&lt;400),"",IF(AND('201819 DATA'!BD319="*",$C319&gt;=400),"*",IF($C319&gt;=400,ROUND('201819 DATA'!BD319/$C319,2),"")))</f>
        <v>0.03</v>
      </c>
      <c r="AF319" s="289">
        <f>IF(OR($C319="*",$C319&lt;400),"",IF(AND('201819 DATA'!BE319="*",$C319&gt;=400),"*",IF($C319&gt;=400,ROUND('201819 DATA'!BE319/$C319,2),"")))</f>
        <v>0.01</v>
      </c>
      <c r="AG319" s="289">
        <f>IF(OR($C319="*",$C319&lt;400),"",IF(AND('201819 DATA'!BF319="*",$C319&gt;=400),"*",IF($C319&gt;=400,ROUND('201819 DATA'!BF319/$C319,2),"")))</f>
        <v>0.03</v>
      </c>
      <c r="AH319" s="289">
        <f>IF(OR($C319="*",$C319&lt;400),"",IF(AND('201819 DATA'!BG319="*",$C319&gt;=400),"*",IF($C319&gt;=400,ROUND('201819 DATA'!BG319/$C319,2),"")))</f>
        <v>0</v>
      </c>
      <c r="AI319" s="289">
        <f>IF(OR($C319="*",$C319&lt;400),"",IF(AND('201819 DATA'!BH319="*",$C319&gt;=400),"*",IF($C319&gt;=400,ROUND('201819 DATA'!BH319/$C319,2),"")))</f>
        <v>0.16</v>
      </c>
      <c r="AJ319" s="289" t="str">
        <f>IF(OR($C319="*",$C319&lt;400),"",IF(AND('201819 DATA'!BI319="*",$C319&gt;=400),"*",IF($C319&gt;=400,ROUND('201819 DATA'!BI319/$C319,2),"")))</f>
        <v>*</v>
      </c>
      <c r="AK319" s="289" t="str">
        <f>IF(OR($C319="*",$C319&lt;400),"",IF(AND('201819 DATA'!BJ319="*",$C319&gt;=400),"*",IF($C319&gt;=400,ROUND('201819 DATA'!BJ319/$C319,2),"")))</f>
        <v>*</v>
      </c>
      <c r="AL319" s="289">
        <f>IF(OR($C319="*",$C319&lt;400),"",IF(AND('201819 DATA'!BK319="*",$C319&gt;=400),"*",IF($C319&gt;=400,ROUND('201819 DATA'!BK319/$C319,2),"")))</f>
        <v>0.5</v>
      </c>
      <c r="AM319" s="289">
        <f>IF(OR($C319="*",$C319&lt;400),"",IF(AND('201819 DATA'!BL319="*",$C319&gt;=400),"*",IF($C319&gt;=400,ROUND('201819 DATA'!BL319/$C319,2),"")))</f>
        <v>0.17</v>
      </c>
      <c r="AN319" s="289">
        <f>IF(OR($C319="*",$C319&lt;400),"",IF(AND('201819 DATA'!BM319="*",$C319&gt;=400),"*",IF($C319&gt;=400,ROUND('201819 DATA'!BM319/$C319,2),"")))</f>
        <v>0</v>
      </c>
      <c r="AO319" s="289">
        <f>IF(OR($C319="*",$C319&lt;400),"",IF(AND('201819 DATA'!BN319="*",$C319&gt;=400),"*",IF($C319&gt;=400,ROUND('201819 DATA'!BN319/$C319,2),"")))</f>
        <v>0</v>
      </c>
      <c r="AP319" s="289">
        <f>IF(OR($C319="*",$C319&lt;400),"",IF(AND('201819 DATA'!BO319="*",$C319&gt;=400),"*",IF($C319&gt;=400,ROUND('201819 DATA'!BO319/$C319,2),"")))</f>
        <v>0</v>
      </c>
      <c r="AQ319" s="289" t="str">
        <f>IF(OR($C319="*",$C319&lt;400),"",IF(AND('201819 DATA'!BP319="*",$C319&gt;=400),"*",IF($C319&gt;=400,ROUND('201819 DATA'!BP319/$C319,2),"")))</f>
        <v>*</v>
      </c>
      <c r="AR319" s="289" t="str">
        <f>IF(OR($C319="*",$C319&lt;400),"",IF(AND('201819 DATA'!BQ319="*",$C319&gt;=400),"*",IF($C319&gt;=400,ROUND('201819 DATA'!BQ319/$C319,2),"")))</f>
        <v>*</v>
      </c>
      <c r="AS319" s="289">
        <f>IF(OR($C319="*",$C319&lt;400),"",IF(AND('201819 DATA'!BR319="*",$C319&gt;=400),"*",IF($C319&gt;=400,ROUND('201819 DATA'!BR319/$C319,2),"")))</f>
        <v>0</v>
      </c>
      <c r="AT319" s="289">
        <f>IF(OR($C319="*",$C319&lt;400),"",IF(AND('201819 DATA'!BS319="*",$C319&gt;=400),"*",IF($C319&gt;=400,ROUND('201819 DATA'!BS319/$C319,2),"")))</f>
        <v>0.01</v>
      </c>
      <c r="AU319" s="289">
        <f>IF(OR($C319="*",$C319&lt;400),"",IF(AND('201819 DATA'!BT319="*",$C319&gt;=400),"*",IF($C319&gt;=400,ROUND('201819 DATA'!BT319/$C319,2),"")))</f>
        <v>0.05</v>
      </c>
      <c r="AV319" s="289">
        <f>IF(OR($C319="*",$C319&lt;400),"",IF(AND('201819 DATA'!BU319="*",$C319&gt;=400),"*",IF($C319&gt;=400,ROUND('201819 DATA'!BU319/$C319,2),"")))</f>
        <v>0.01</v>
      </c>
      <c r="AW319" s="289">
        <f>IF(OR($C319="*",$C319&lt;400),"",IF(AND('201819 DATA'!BV319="*",$C319&gt;=400),"*",IF($C319&gt;=400,ROUND('201819 DATA'!BV319/$C319,2),"")))</f>
        <v>0</v>
      </c>
      <c r="AX319" s="289">
        <f>IF(OR($C319="*",$C319&lt;400),"",IF(AND('201819 DATA'!BW319="*",$C319&gt;=400),"*",IF($C319&gt;=400,ROUND('201819 DATA'!BW319/$C319,2),"")))</f>
        <v>0.02</v>
      </c>
    </row>
    <row r="320" spans="1:50" x14ac:dyDescent="0.2">
      <c r="A320" s="13" t="s">
        <v>362</v>
      </c>
      <c r="B320" s="287">
        <f>'201819 DATA'!B320</f>
        <v>95660</v>
      </c>
      <c r="C320" s="288">
        <f>'201819 DATA'!C320</f>
        <v>85425</v>
      </c>
      <c r="D320" s="293">
        <f>'201819 DATA'!FN320</f>
        <v>38010</v>
      </c>
      <c r="G320" s="295">
        <f t="shared" si="4"/>
        <v>0.89</v>
      </c>
      <c r="H320" s="289">
        <f>IF(OR($C320="*",$C320&lt;400),"",IF(AND('201819 DATA'!F320="*",$C320&gt;=400),"*",IF($C320&gt;=400,ROUND('201819 DATA'!F320/$C320,2),"")))</f>
        <v>0.4</v>
      </c>
      <c r="I320" s="296">
        <f>IF(OR($B320="*",$B320&lt;400),"",IF(AND('201819 DATA'!Y320="*",$B320&gt;=400),"*",IF($B320&gt;=400,ROUND('201819 DATA'!Y320/$B320,2),"")))</f>
        <v>0.09</v>
      </c>
      <c r="J320" s="296">
        <f>IF(OR($B320="*",$B320&lt;400),"",IF(AND('201819 DATA'!Z320="*",$B320&gt;=400),"*",IF($B320&gt;=400,ROUND('201819 DATA'!Z320/$B320,2),"")))</f>
        <v>0.1</v>
      </c>
      <c r="K320" s="296">
        <f>IF(OR($B320="*",$B320&lt;400),"",IF(AND('201819 DATA'!AA320="*",$B320&gt;=400),"*",IF($B320&gt;=400,ROUND('201819 DATA'!AA320/$B320,2),"")))</f>
        <v>0.13</v>
      </c>
      <c r="L320" s="296">
        <f>IF(OR($B320="*",$B320&lt;400),"",IF(AND('201819 DATA'!AB320="*",$B320&gt;=400),"*",IF($B320&gt;=400,ROUND('201819 DATA'!AB320/$B320,2),"")))</f>
        <v>0.18</v>
      </c>
      <c r="M320" s="296">
        <f>IF(OR($B320="*",$B320&lt;400),"",IF(AND('201819 DATA'!AC320="*",$B320&gt;=400),"*",IF($B320&gt;=400,ROUND('201819 DATA'!AC320/$B320,2),"")))</f>
        <v>0.23</v>
      </c>
      <c r="N320" s="296">
        <f>IF(OR($B320="*",$B320&lt;400),"",IF(AND('201819 DATA'!AD320="*",$B320&gt;=400),"*",IF($B320&gt;=400,ROUND('201819 DATA'!AD320/$B320,2),"")))</f>
        <v>0.22</v>
      </c>
      <c r="O320" s="296">
        <f>IF(OR($B320="*",$B320&lt;400),"",IF(AND('201819 DATA'!AE320="*",$B320&gt;=400),"*",IF($B320&gt;=400,ROUND('201819 DATA'!AE320/$B320,2),"")))</f>
        <v>0.04</v>
      </c>
      <c r="P320" s="297"/>
      <c r="Q320" s="296">
        <f>IF(OR($B320="*",$B320&lt;400),"",IF(AND('201819 DATA'!FL320="*",$B320&gt;=400),"*",IF($B320&gt;=400,ROUND('201819 DATA'!FL320/$B320,2),"")))</f>
        <v>0.66</v>
      </c>
      <c r="R320" s="289">
        <f>IF(OR($C320="*",$C320&lt;400),"",IF(AND('201819 DATA'!F320="*",$C320&gt;=400),"*",IF($C320&gt;=400,ROUND('201819 DATA'!F320/$C320,2),"")))</f>
        <v>0.4</v>
      </c>
      <c r="S320" s="289">
        <f>IF(OR($C320="*",$C320&lt;400),"",IF(AND('201819 DATA'!G320="*",$C320&gt;=400),"*",IF($C320&gt;=400,ROUND('201819 DATA'!G320/$C320,2),"")))</f>
        <v>0.06</v>
      </c>
      <c r="T320" s="289">
        <f>IF(OR($C320="*",$C320&lt;400),"",IF(AND('201819 DATA'!H320="*",$C320&gt;=400),"*",IF($C320&gt;=400,ROUND('201819 DATA'!H320/$C320,2),"")))</f>
        <v>0.46</v>
      </c>
      <c r="U320" s="289">
        <f>IF(OR($C320="*",$C320&lt;400),"",IF(AND('201819 DATA'!FM320="*",$C320&gt;=400),"*",IF($C320&gt;=400,ROUND('201819 DATA'!FM320/$C320,2),"")))</f>
        <v>0.09</v>
      </c>
      <c r="V320" s="312">
        <f>IF(OR($D320="*",$D320&lt;400),"",IF(AND('201819 DATA'!M320="*",$D320&gt;=400),"*",IF($D320&gt;=400,ROUND('201819 DATA'!M320/$D320,2),"")))</f>
        <v>0.51</v>
      </c>
      <c r="W320" s="312">
        <f>IF(OR($D320="*",$D320&lt;400),"",IF(AND('201819 DATA'!N320="*",$D320&gt;=400),"*",IF($D320&gt;=400,ROUND('201819 DATA'!N320/$D320,2),"")))</f>
        <v>0.26</v>
      </c>
      <c r="X320" s="312">
        <f>IF(OR($D320="*",$D320&lt;400),"",IF(AND('201819 DATA'!O320="*",$D320&gt;=400),"*",IF($D320&gt;=400,ROUND('201819 DATA'!O320/$D320,2),"")))</f>
        <v>0.1</v>
      </c>
      <c r="Y320" s="312">
        <f>IF(OR($D320="*",$D320&lt;400),"",IF(AND('201819 DATA'!P320="*",$D320&gt;=400),"*",IF($D320&gt;=400,ROUND('201819 DATA'!P320/$D320,2),"")))</f>
        <v>0.1</v>
      </c>
      <c r="Z320" s="312">
        <f>IF(OR($D320="*",$D320&lt;400),"",IF(AND('201819 DATA'!Q320="*",$D320&gt;=400),"*",IF($D320&gt;=400,ROUND('201819 DATA'!Q320/$D320,2),"")))</f>
        <v>0.02</v>
      </c>
      <c r="AA320" s="312">
        <f>IF(OR($D320="*",$D320&lt;400),"",IF(AND('201819 DATA'!R320="*",$D320&gt;=400),"*",IF($D320&gt;=400,ROUND('201819 DATA'!R320/$D320,2),"")))</f>
        <v>0</v>
      </c>
      <c r="AB320" s="312">
        <f>IF(OR($D320="*",$D320&lt;400),"",IF(AND('201819 DATA'!S320="*",$D320&gt;=400),"*",IF($D320&gt;=400,ROUND('201819 DATA'!S320/$D320,2),"")))</f>
        <v>0</v>
      </c>
      <c r="AC320" s="312">
        <f>IF(OR($D320="*",$D320&lt;400),"",IF(AND('201819 DATA'!T320="*",$D320&gt;=400),"*",IF($D320&gt;=400,ROUND('201819 DATA'!T320/$D320,2),"")))</f>
        <v>0.01</v>
      </c>
      <c r="AD320" s="289">
        <f>IF(OR($C320="*",$C320&lt;400),"",IF(AND('201819 DATA'!BC320="*",$C320&gt;=400),"*",IF($C320&gt;=400,ROUND('201819 DATA'!BC320/$C320,2),"")))</f>
        <v>0.03</v>
      </c>
      <c r="AE320" s="289">
        <f>IF(OR($C320="*",$C320&lt;400),"",IF(AND('201819 DATA'!BD320="*",$C320&gt;=400),"*",IF($C320&gt;=400,ROUND('201819 DATA'!BD320/$C320,2),"")))</f>
        <v>0.15</v>
      </c>
      <c r="AF320" s="289">
        <f>IF(OR($C320="*",$C320&lt;400),"",IF(AND('201819 DATA'!BE320="*",$C320&gt;=400),"*",IF($C320&gt;=400,ROUND('201819 DATA'!BE320/$C320,2),"")))</f>
        <v>0.03</v>
      </c>
      <c r="AG320" s="289">
        <f>IF(OR($C320="*",$C320&lt;400),"",IF(AND('201819 DATA'!BF320="*",$C320&gt;=400),"*",IF($C320&gt;=400,ROUND('201819 DATA'!BF320/$C320,2),"")))</f>
        <v>0.01</v>
      </c>
      <c r="AH320" s="289">
        <f>IF(OR($C320="*",$C320&lt;400),"",IF(AND('201819 DATA'!BG320="*",$C320&gt;=400),"*",IF($C320&gt;=400,ROUND('201819 DATA'!BG320/$C320,2),"")))</f>
        <v>0.01</v>
      </c>
      <c r="AI320" s="289">
        <f>IF(OR($C320="*",$C320&lt;400),"",IF(AND('201819 DATA'!BH320="*",$C320&gt;=400),"*",IF($C320&gt;=400,ROUND('201819 DATA'!BH320/$C320,2),"")))</f>
        <v>0.01</v>
      </c>
      <c r="AJ320" s="289">
        <f>IF(OR($C320="*",$C320&lt;400),"",IF(AND('201819 DATA'!BI320="*",$C320&gt;=400),"*",IF($C320&gt;=400,ROUND('201819 DATA'!BI320/$C320,2),"")))</f>
        <v>0.03</v>
      </c>
      <c r="AK320" s="289">
        <f>IF(OR($C320="*",$C320&lt;400),"",IF(AND('201819 DATA'!BJ320="*",$C320&gt;=400),"*",IF($C320&gt;=400,ROUND('201819 DATA'!BJ320/$C320,2),"")))</f>
        <v>0.01</v>
      </c>
      <c r="AL320" s="289">
        <f>IF(OR($C320="*",$C320&lt;400),"",IF(AND('201819 DATA'!BK320="*",$C320&gt;=400),"*",IF($C320&gt;=400,ROUND('201819 DATA'!BK320/$C320,2),"")))</f>
        <v>0.04</v>
      </c>
      <c r="AM320" s="289">
        <f>IF(OR($C320="*",$C320&lt;400),"",IF(AND('201819 DATA'!BL320="*",$C320&gt;=400),"*",IF($C320&gt;=400,ROUND('201819 DATA'!BL320/$C320,2),"")))</f>
        <v>0.06</v>
      </c>
      <c r="AN320" s="289">
        <f>IF(OR($C320="*",$C320&lt;400),"",IF(AND('201819 DATA'!BM320="*",$C320&gt;=400),"*",IF($C320&gt;=400,ROUND('201819 DATA'!BM320/$C320,2),"")))</f>
        <v>0.18</v>
      </c>
      <c r="AO320" s="289">
        <f>IF(OR($C320="*",$C320&lt;400),"",IF(AND('201819 DATA'!BN320="*",$C320&gt;=400),"*",IF($C320&gt;=400,ROUND('201819 DATA'!BN320/$C320,2),"")))</f>
        <v>0.02</v>
      </c>
      <c r="AP320" s="289">
        <f>IF(OR($C320="*",$C320&lt;400),"",IF(AND('201819 DATA'!BO320="*",$C320&gt;=400),"*",IF($C320&gt;=400,ROUND('201819 DATA'!BO320/$C320,2),"")))</f>
        <v>7.0000000000000007E-2</v>
      </c>
      <c r="AQ320" s="289">
        <f>IF(OR($C320="*",$C320&lt;400),"",IF(AND('201819 DATA'!BP320="*",$C320&gt;=400),"*",IF($C320&gt;=400,ROUND('201819 DATA'!BP320/$C320,2),"")))</f>
        <v>0.05</v>
      </c>
      <c r="AR320" s="289">
        <f>IF(OR($C320="*",$C320&lt;400),"",IF(AND('201819 DATA'!BQ320="*",$C320&gt;=400),"*",IF($C320&gt;=400,ROUND('201819 DATA'!BQ320/$C320,2),"")))</f>
        <v>0.06</v>
      </c>
      <c r="AS320" s="289">
        <f>IF(OR($C320="*",$C320&lt;400),"",IF(AND('201819 DATA'!BR320="*",$C320&gt;=400),"*",IF($C320&gt;=400,ROUND('201819 DATA'!BR320/$C320,2),"")))</f>
        <v>0.02</v>
      </c>
      <c r="AT320" s="289">
        <f>IF(OR($C320="*",$C320&lt;400),"",IF(AND('201819 DATA'!BS320="*",$C320&gt;=400),"*",IF($C320&gt;=400,ROUND('201819 DATA'!BS320/$C320,2),"")))</f>
        <v>0</v>
      </c>
      <c r="AU320" s="289">
        <f>IF(OR($C320="*",$C320&lt;400),"",IF(AND('201819 DATA'!BT320="*",$C320&gt;=400),"*",IF($C320&gt;=400,ROUND('201819 DATA'!BT320/$C320,2),"")))</f>
        <v>0.1</v>
      </c>
      <c r="AV320" s="289">
        <f>IF(OR($C320="*",$C320&lt;400),"",IF(AND('201819 DATA'!BU320="*",$C320&gt;=400),"*",IF($C320&gt;=400,ROUND('201819 DATA'!BU320/$C320,2),"")))</f>
        <v>0.08</v>
      </c>
      <c r="AW320" s="289">
        <f>IF(OR($C320="*",$C320&lt;400),"",IF(AND('201819 DATA'!BV320="*",$C320&gt;=400),"*",IF($C320&gt;=400,ROUND('201819 DATA'!BV320/$C320,2),"")))</f>
        <v>0</v>
      </c>
      <c r="AX320" s="289">
        <f>IF(OR($C320="*",$C320&lt;400),"",IF(AND('201819 DATA'!BW320="*",$C320&gt;=400),"*",IF($C320&gt;=400,ROUND('201819 DATA'!BW320/$C320,2),"")))</f>
        <v>0.06</v>
      </c>
    </row>
    <row r="321" spans="1:50" x14ac:dyDescent="0.2">
      <c r="A321" s="13" t="s">
        <v>392</v>
      </c>
      <c r="B321" s="287">
        <f>'201819 DATA'!B321</f>
        <v>128690</v>
      </c>
      <c r="C321" s="288">
        <f>'201819 DATA'!C321</f>
        <v>93915</v>
      </c>
      <c r="D321" s="293">
        <f>'201819 DATA'!FN321</f>
        <v>22005</v>
      </c>
      <c r="G321" s="295">
        <f t="shared" si="4"/>
        <v>0.73</v>
      </c>
      <c r="H321" s="289">
        <f>IF(OR($C321="*",$C321&lt;400),"",IF(AND('201819 DATA'!F321="*",$C321&gt;=400),"*",IF($C321&gt;=400,ROUND('201819 DATA'!F321/$C321,2),"")))</f>
        <v>0.48</v>
      </c>
      <c r="I321" s="296">
        <f>IF(OR($B321="*",$B321&lt;400),"",IF(AND('201819 DATA'!Y321="*",$B321&gt;=400),"*",IF($B321&gt;=400,ROUND('201819 DATA'!Y321/$B321,2),"")))</f>
        <v>0.11</v>
      </c>
      <c r="J321" s="296">
        <f>IF(OR($B321="*",$B321&lt;400),"",IF(AND('201819 DATA'!Z321="*",$B321&gt;=400),"*",IF($B321&gt;=400,ROUND('201819 DATA'!Z321/$B321,2),"")))</f>
        <v>0.09</v>
      </c>
      <c r="K321" s="296">
        <f>IF(OR($B321="*",$B321&lt;400),"",IF(AND('201819 DATA'!AA321="*",$B321&gt;=400),"*",IF($B321&gt;=400,ROUND('201819 DATA'!AA321/$B321,2),"")))</f>
        <v>0.11</v>
      </c>
      <c r="L321" s="296">
        <f>IF(OR($B321="*",$B321&lt;400),"",IF(AND('201819 DATA'!AB321="*",$B321&gt;=400),"*",IF($B321&gt;=400,ROUND('201819 DATA'!AB321/$B321,2),"")))</f>
        <v>0.15</v>
      </c>
      <c r="M321" s="296">
        <f>IF(OR($B321="*",$B321&lt;400),"",IF(AND('201819 DATA'!AC321="*",$B321&gt;=400),"*",IF($B321&gt;=400,ROUND('201819 DATA'!AC321/$B321,2),"")))</f>
        <v>0.22</v>
      </c>
      <c r="N321" s="296">
        <f>IF(OR($B321="*",$B321&lt;400),"",IF(AND('201819 DATA'!AD321="*",$B321&gt;=400),"*",IF($B321&gt;=400,ROUND('201819 DATA'!AD321/$B321,2),"")))</f>
        <v>0.26</v>
      </c>
      <c r="O321" s="296">
        <f>IF(OR($B321="*",$B321&lt;400),"",IF(AND('201819 DATA'!AE321="*",$B321&gt;=400),"*",IF($B321&gt;=400,ROUND('201819 DATA'!AE321/$B321,2),"")))</f>
        <v>0.06</v>
      </c>
      <c r="P321" s="297"/>
      <c r="Q321" s="296">
        <f>IF(OR($B321="*",$B321&lt;400),"",IF(AND('201819 DATA'!FL321="*",$B321&gt;=400),"*",IF($B321&gt;=400,ROUND('201819 DATA'!FL321/$B321,2),"")))</f>
        <v>0.49</v>
      </c>
      <c r="R321" s="289">
        <f>IF(OR($C321="*",$C321&lt;400),"",IF(AND('201819 DATA'!F321="*",$C321&gt;=400),"*",IF($C321&gt;=400,ROUND('201819 DATA'!F321/$C321,2),"")))</f>
        <v>0.48</v>
      </c>
      <c r="S321" s="289">
        <f>IF(OR($C321="*",$C321&lt;400),"",IF(AND('201819 DATA'!G321="*",$C321&gt;=400),"*",IF($C321&gt;=400,ROUND('201819 DATA'!G321/$C321,2),"")))</f>
        <v>0.16</v>
      </c>
      <c r="T321" s="289">
        <f>IF(OR($C321="*",$C321&lt;400),"",IF(AND('201819 DATA'!H321="*",$C321&gt;=400),"*",IF($C321&gt;=400,ROUND('201819 DATA'!H321/$C321,2),"")))</f>
        <v>0.25</v>
      </c>
      <c r="U321" s="289">
        <f>IF(OR($C321="*",$C321&lt;400),"",IF(AND('201819 DATA'!FM321="*",$C321&gt;=400),"*",IF($C321&gt;=400,ROUND('201819 DATA'!FM321/$C321,2),"")))</f>
        <v>0.12</v>
      </c>
      <c r="V321" s="312">
        <f>IF(OR($D321="*",$D321&lt;400),"",IF(AND('201819 DATA'!M321="*",$D321&gt;=400),"*",IF($D321&gt;=400,ROUND('201819 DATA'!M321/$D321,2),"")))</f>
        <v>0.47</v>
      </c>
      <c r="W321" s="312">
        <f>IF(OR($D321="*",$D321&lt;400),"",IF(AND('201819 DATA'!N321="*",$D321&gt;=400),"*",IF($D321&gt;=400,ROUND('201819 DATA'!N321/$D321,2),"")))</f>
        <v>0.23</v>
      </c>
      <c r="X321" s="312">
        <f>IF(OR($D321="*",$D321&lt;400),"",IF(AND('201819 DATA'!O321="*",$D321&gt;=400),"*",IF($D321&gt;=400,ROUND('201819 DATA'!O321/$D321,2),"")))</f>
        <v>0.09</v>
      </c>
      <c r="Y321" s="312">
        <f>IF(OR($D321="*",$D321&lt;400),"",IF(AND('201819 DATA'!P321="*",$D321&gt;=400),"*",IF($D321&gt;=400,ROUND('201819 DATA'!P321/$D321,2),"")))</f>
        <v>0.13</v>
      </c>
      <c r="Z321" s="312">
        <f>IF(OR($D321="*",$D321&lt;400),"",IF(AND('201819 DATA'!Q321="*",$D321&gt;=400),"*",IF($D321&gt;=400,ROUND('201819 DATA'!Q321/$D321,2),"")))</f>
        <v>0.05</v>
      </c>
      <c r="AA321" s="312">
        <f>IF(OR($D321="*",$D321&lt;400),"",IF(AND('201819 DATA'!R321="*",$D321&gt;=400),"*",IF($D321&gt;=400,ROUND('201819 DATA'!R321/$D321,2),"")))</f>
        <v>0.01</v>
      </c>
      <c r="AB321" s="312">
        <f>IF(OR($D321="*",$D321&lt;400),"",IF(AND('201819 DATA'!S321="*",$D321&gt;=400),"*",IF($D321&gt;=400,ROUND('201819 DATA'!S321/$D321,2),"")))</f>
        <v>0</v>
      </c>
      <c r="AC321" s="312">
        <f>IF(OR($D321="*",$D321&lt;400),"",IF(AND('201819 DATA'!T321="*",$D321&gt;=400),"*",IF($D321&gt;=400,ROUND('201819 DATA'!T321/$D321,2),"")))</f>
        <v>0</v>
      </c>
      <c r="AD321" s="289">
        <f>IF(OR($C321="*",$C321&lt;400),"",IF(AND('201819 DATA'!BC321="*",$C321&gt;=400),"*",IF($C321&gt;=400,ROUND('201819 DATA'!BC321/$C321,2),"")))</f>
        <v>0.03</v>
      </c>
      <c r="AE321" s="289">
        <f>IF(OR($C321="*",$C321&lt;400),"",IF(AND('201819 DATA'!BD321="*",$C321&gt;=400),"*",IF($C321&gt;=400,ROUND('201819 DATA'!BD321/$C321,2),"")))</f>
        <v>0.1</v>
      </c>
      <c r="AF321" s="289">
        <f>IF(OR($C321="*",$C321&lt;400),"",IF(AND('201819 DATA'!BE321="*",$C321&gt;=400),"*",IF($C321&gt;=400,ROUND('201819 DATA'!BE321/$C321,2),"")))</f>
        <v>0.03</v>
      </c>
      <c r="AG321" s="289">
        <f>IF(OR($C321="*",$C321&lt;400),"",IF(AND('201819 DATA'!BF321="*",$C321&gt;=400),"*",IF($C321&gt;=400,ROUND('201819 DATA'!BF321/$C321,2),"")))</f>
        <v>0.02</v>
      </c>
      <c r="AH321" s="289">
        <f>IF(OR($C321="*",$C321&lt;400),"",IF(AND('201819 DATA'!BG321="*",$C321&gt;=400),"*",IF($C321&gt;=400,ROUND('201819 DATA'!BG321/$C321,2),"")))</f>
        <v>0.01</v>
      </c>
      <c r="AI321" s="289">
        <f>IF(OR($C321="*",$C321&lt;400),"",IF(AND('201819 DATA'!BH321="*",$C321&gt;=400),"*",IF($C321&gt;=400,ROUND('201819 DATA'!BH321/$C321,2),"")))</f>
        <v>0.02</v>
      </c>
      <c r="AJ321" s="289">
        <f>IF(OR($C321="*",$C321&lt;400),"",IF(AND('201819 DATA'!BI321="*",$C321&gt;=400),"*",IF($C321&gt;=400,ROUND('201819 DATA'!BI321/$C321,2),"")))</f>
        <v>0.02</v>
      </c>
      <c r="AK321" s="289">
        <f>IF(OR($C321="*",$C321&lt;400),"",IF(AND('201819 DATA'!BJ321="*",$C321&gt;=400),"*",IF($C321&gt;=400,ROUND('201819 DATA'!BJ321/$C321,2),"")))</f>
        <v>0</v>
      </c>
      <c r="AL321" s="289">
        <f>IF(OR($C321="*",$C321&lt;400),"",IF(AND('201819 DATA'!BK321="*",$C321&gt;=400),"*",IF($C321&gt;=400,ROUND('201819 DATA'!BK321/$C321,2),"")))</f>
        <v>0.05</v>
      </c>
      <c r="AM321" s="289">
        <f>IF(OR($C321="*",$C321&lt;400),"",IF(AND('201819 DATA'!BL321="*",$C321&gt;=400),"*",IF($C321&gt;=400,ROUND('201819 DATA'!BL321/$C321,2),"")))</f>
        <v>7.0000000000000007E-2</v>
      </c>
      <c r="AN321" s="289">
        <f>IF(OR($C321="*",$C321&lt;400),"",IF(AND('201819 DATA'!BM321="*",$C321&gt;=400),"*",IF($C321&gt;=400,ROUND('201819 DATA'!BM321/$C321,2),"")))</f>
        <v>0.12</v>
      </c>
      <c r="AO321" s="289">
        <f>IF(OR($C321="*",$C321&lt;400),"",IF(AND('201819 DATA'!BN321="*",$C321&gt;=400),"*",IF($C321&gt;=400,ROUND('201819 DATA'!BN321/$C321,2),"")))</f>
        <v>0.02</v>
      </c>
      <c r="AP321" s="289">
        <f>IF(OR($C321="*",$C321&lt;400),"",IF(AND('201819 DATA'!BO321="*",$C321&gt;=400),"*",IF($C321&gt;=400,ROUND('201819 DATA'!BO321/$C321,2),"")))</f>
        <v>0.06</v>
      </c>
      <c r="AQ321" s="289">
        <f>IF(OR($C321="*",$C321&lt;400),"",IF(AND('201819 DATA'!BP321="*",$C321&gt;=400),"*",IF($C321&gt;=400,ROUND('201819 DATA'!BP321/$C321,2),"")))</f>
        <v>0.04</v>
      </c>
      <c r="AR321" s="289">
        <f>IF(OR($C321="*",$C321&lt;400),"",IF(AND('201819 DATA'!BQ321="*",$C321&gt;=400),"*",IF($C321&gt;=400,ROUND('201819 DATA'!BQ321/$C321,2),"")))</f>
        <v>7.0000000000000007E-2</v>
      </c>
      <c r="AS321" s="289">
        <f>IF(OR($C321="*",$C321&lt;400),"",IF(AND('201819 DATA'!BR321="*",$C321&gt;=400),"*",IF($C321&gt;=400,ROUND('201819 DATA'!BR321/$C321,2),"")))</f>
        <v>0.01</v>
      </c>
      <c r="AT321" s="289">
        <f>IF(OR($C321="*",$C321&lt;400),"",IF(AND('201819 DATA'!BS321="*",$C321&gt;=400),"*",IF($C321&gt;=400,ROUND('201819 DATA'!BS321/$C321,2),"")))</f>
        <v>0</v>
      </c>
      <c r="AU321" s="289">
        <f>IF(OR($C321="*",$C321&lt;400),"",IF(AND('201819 DATA'!BT321="*",$C321&gt;=400),"*",IF($C321&gt;=400,ROUND('201819 DATA'!BT321/$C321,2),"")))</f>
        <v>0.17</v>
      </c>
      <c r="AV321" s="289">
        <f>IF(OR($C321="*",$C321&lt;400),"",IF(AND('201819 DATA'!BU321="*",$C321&gt;=400),"*",IF($C321&gt;=400,ROUND('201819 DATA'!BU321/$C321,2),"")))</f>
        <v>0.08</v>
      </c>
      <c r="AW321" s="289">
        <f>IF(OR($C321="*",$C321&lt;400),"",IF(AND('201819 DATA'!BV321="*",$C321&gt;=400),"*",IF($C321&gt;=400,ROUND('201819 DATA'!BV321/$C321,2),"")))</f>
        <v>0</v>
      </c>
      <c r="AX321" s="289">
        <f>IF(OR($C321="*",$C321&lt;400),"",IF(AND('201819 DATA'!BW321="*",$C321&gt;=400),"*",IF($C321&gt;=400,ROUND('201819 DATA'!BW321/$C321,2),"")))</f>
        <v>0.06</v>
      </c>
    </row>
    <row r="322" spans="1:50" x14ac:dyDescent="0.2">
      <c r="A322" s="13" t="s">
        <v>1525</v>
      </c>
      <c r="B322" s="287">
        <f>'201819 DATA'!B322</f>
        <v>90</v>
      </c>
      <c r="C322" s="288">
        <f>'201819 DATA'!C322</f>
        <v>90</v>
      </c>
      <c r="D322" s="293">
        <f>'201819 DATA'!FN322</f>
        <v>0</v>
      </c>
      <c r="G322" s="295" t="str">
        <f t="shared" si="4"/>
        <v/>
      </c>
      <c r="H322" s="289" t="str">
        <f>IF(OR($C322="*",$C322&lt;400),"",IF(AND('201819 DATA'!F322="*",$C322&gt;=400),"*",IF($C322&gt;=400,ROUND('201819 DATA'!F322/$C322,2),"")))</f>
        <v/>
      </c>
      <c r="I322" s="296" t="str">
        <f>IF(OR($B322="*",$B322&lt;400),"",IF(AND('201819 DATA'!Y322="*",$B322&gt;=400),"*",IF($B322&gt;=400,ROUND('201819 DATA'!Y322/$B322,2),"")))</f>
        <v/>
      </c>
      <c r="J322" s="296" t="str">
        <f>IF(OR($B322="*",$B322&lt;400),"",IF(AND('201819 DATA'!Z322="*",$B322&gt;=400),"*",IF($B322&gt;=400,ROUND('201819 DATA'!Z322/$B322,2),"")))</f>
        <v/>
      </c>
      <c r="K322" s="296" t="str">
        <f>IF(OR($B322="*",$B322&lt;400),"",IF(AND('201819 DATA'!AA322="*",$B322&gt;=400),"*",IF($B322&gt;=400,ROUND('201819 DATA'!AA322/$B322,2),"")))</f>
        <v/>
      </c>
      <c r="L322" s="296" t="str">
        <f>IF(OR($B322="*",$B322&lt;400),"",IF(AND('201819 DATA'!AB322="*",$B322&gt;=400),"*",IF($B322&gt;=400,ROUND('201819 DATA'!AB322/$B322,2),"")))</f>
        <v/>
      </c>
      <c r="M322" s="296" t="str">
        <f>IF(OR($B322="*",$B322&lt;400),"",IF(AND('201819 DATA'!AC322="*",$B322&gt;=400),"*",IF($B322&gt;=400,ROUND('201819 DATA'!AC322/$B322,2),"")))</f>
        <v/>
      </c>
      <c r="N322" s="296" t="str">
        <f>IF(OR($B322="*",$B322&lt;400),"",IF(AND('201819 DATA'!AD322="*",$B322&gt;=400),"*",IF($B322&gt;=400,ROUND('201819 DATA'!AD322/$B322,2),"")))</f>
        <v/>
      </c>
      <c r="O322" s="296" t="str">
        <f>IF(OR($B322="*",$B322&lt;400),"",IF(AND('201819 DATA'!AE322="*",$B322&gt;=400),"*",IF($B322&gt;=400,ROUND('201819 DATA'!AE322/$B322,2),"")))</f>
        <v/>
      </c>
      <c r="P322" s="297"/>
      <c r="Q322" s="296" t="str">
        <f>IF(OR($B322="*",$B322&lt;400),"",IF(AND('201819 DATA'!FL322="*",$B322&gt;=400),"*",IF($B322&gt;=400,ROUND('201819 DATA'!FL322/$B322,2),"")))</f>
        <v/>
      </c>
      <c r="R322" s="289" t="str">
        <f>IF(OR($C322="*",$C322&lt;400),"",IF(AND('201819 DATA'!F322="*",$C322&gt;=400),"*",IF($C322&gt;=400,ROUND('201819 DATA'!F322/$C322,2),"")))</f>
        <v/>
      </c>
      <c r="S322" s="289" t="str">
        <f>IF(OR($C322="*",$C322&lt;400),"",IF(AND('201819 DATA'!G322="*",$C322&gt;=400),"*",IF($C322&gt;=400,ROUND('201819 DATA'!G322/$C322,2),"")))</f>
        <v/>
      </c>
      <c r="T322" s="289" t="str">
        <f>IF(OR($C322="*",$C322&lt;400),"",IF(AND('201819 DATA'!H322="*",$C322&gt;=400),"*",IF($C322&gt;=400,ROUND('201819 DATA'!H322/$C322,2),"")))</f>
        <v/>
      </c>
      <c r="U322" s="289" t="str">
        <f>IF(OR($C322="*",$C322&lt;400),"",IF(AND('201819 DATA'!FM322="*",$C322&gt;=400),"*",IF($C322&gt;=400,ROUND('201819 DATA'!FM322/$C322,2),"")))</f>
        <v/>
      </c>
      <c r="V322" s="312" t="str">
        <f>IF(OR($D322="*",$D322&lt;400),"",IF(AND('201819 DATA'!M322="*",$D322&gt;=400),"*",IF($D322&gt;=400,ROUND('201819 DATA'!M322/$D322,2),"")))</f>
        <v/>
      </c>
      <c r="W322" s="312" t="str">
        <f>IF(OR($D322="*",$D322&lt;400),"",IF(AND('201819 DATA'!N322="*",$D322&gt;=400),"*",IF($D322&gt;=400,ROUND('201819 DATA'!N322/$D322,2),"")))</f>
        <v/>
      </c>
      <c r="X322" s="312" t="str">
        <f>IF(OR($D322="*",$D322&lt;400),"",IF(AND('201819 DATA'!O322="*",$D322&gt;=400),"*",IF($D322&gt;=400,ROUND('201819 DATA'!O322/$D322,2),"")))</f>
        <v/>
      </c>
      <c r="Y322" s="312" t="str">
        <f>IF(OR($D322="*",$D322&lt;400),"",IF(AND('201819 DATA'!P322="*",$D322&gt;=400),"*",IF($D322&gt;=400,ROUND('201819 DATA'!P322/$D322,2),"")))</f>
        <v/>
      </c>
      <c r="Z322" s="312" t="str">
        <f>IF(OR($D322="*",$D322&lt;400),"",IF(AND('201819 DATA'!Q322="*",$D322&gt;=400),"*",IF($D322&gt;=400,ROUND('201819 DATA'!Q322/$D322,2),"")))</f>
        <v/>
      </c>
      <c r="AA322" s="312" t="str">
        <f>IF(OR($D322="*",$D322&lt;400),"",IF(AND('201819 DATA'!R322="*",$D322&gt;=400),"*",IF($D322&gt;=400,ROUND('201819 DATA'!R322/$D322,2),"")))</f>
        <v/>
      </c>
      <c r="AB322" s="312" t="str">
        <f>IF(OR($D322="*",$D322&lt;400),"",IF(AND('201819 DATA'!S322="*",$D322&gt;=400),"*",IF($D322&gt;=400,ROUND('201819 DATA'!S322/$D322,2),"")))</f>
        <v/>
      </c>
      <c r="AC322" s="312" t="str">
        <f>IF(OR($D322="*",$D322&lt;400),"",IF(AND('201819 DATA'!T322="*",$D322&gt;=400),"*",IF($D322&gt;=400,ROUND('201819 DATA'!T322/$D322,2),"")))</f>
        <v/>
      </c>
      <c r="AD322" s="289" t="str">
        <f>IF(OR($C322="*",$C322&lt;400),"",IF(AND('201819 DATA'!BC322="*",$C322&gt;=400),"*",IF($C322&gt;=400,ROUND('201819 DATA'!BC322/$C322,2),"")))</f>
        <v/>
      </c>
      <c r="AE322" s="289" t="str">
        <f>IF(OR($C322="*",$C322&lt;400),"",IF(AND('201819 DATA'!BD322="*",$C322&gt;=400),"*",IF($C322&gt;=400,ROUND('201819 DATA'!BD322/$C322,2),"")))</f>
        <v/>
      </c>
      <c r="AF322" s="289" t="str">
        <f>IF(OR($C322="*",$C322&lt;400),"",IF(AND('201819 DATA'!BE322="*",$C322&gt;=400),"*",IF($C322&gt;=400,ROUND('201819 DATA'!BE322/$C322,2),"")))</f>
        <v/>
      </c>
      <c r="AG322" s="289" t="str">
        <f>IF(OR($C322="*",$C322&lt;400),"",IF(AND('201819 DATA'!BF322="*",$C322&gt;=400),"*",IF($C322&gt;=400,ROUND('201819 DATA'!BF322/$C322,2),"")))</f>
        <v/>
      </c>
      <c r="AH322" s="289" t="str">
        <f>IF(OR($C322="*",$C322&lt;400),"",IF(AND('201819 DATA'!BG322="*",$C322&gt;=400),"*",IF($C322&gt;=400,ROUND('201819 DATA'!BG322/$C322,2),"")))</f>
        <v/>
      </c>
      <c r="AI322" s="289" t="str">
        <f>IF(OR($C322="*",$C322&lt;400),"",IF(AND('201819 DATA'!BH322="*",$C322&gt;=400),"*",IF($C322&gt;=400,ROUND('201819 DATA'!BH322/$C322,2),"")))</f>
        <v/>
      </c>
      <c r="AJ322" s="289" t="str">
        <f>IF(OR($C322="*",$C322&lt;400),"",IF(AND('201819 DATA'!BI322="*",$C322&gt;=400),"*",IF($C322&gt;=400,ROUND('201819 DATA'!BI322/$C322,2),"")))</f>
        <v/>
      </c>
      <c r="AK322" s="289" t="str">
        <f>IF(OR($C322="*",$C322&lt;400),"",IF(AND('201819 DATA'!BJ322="*",$C322&gt;=400),"*",IF($C322&gt;=400,ROUND('201819 DATA'!BJ322/$C322,2),"")))</f>
        <v/>
      </c>
      <c r="AL322" s="289" t="str">
        <f>IF(OR($C322="*",$C322&lt;400),"",IF(AND('201819 DATA'!BK322="*",$C322&gt;=400),"*",IF($C322&gt;=400,ROUND('201819 DATA'!BK322/$C322,2),"")))</f>
        <v/>
      </c>
      <c r="AM322" s="289" t="str">
        <f>IF(OR($C322="*",$C322&lt;400),"",IF(AND('201819 DATA'!BL322="*",$C322&gt;=400),"*",IF($C322&gt;=400,ROUND('201819 DATA'!BL322/$C322,2),"")))</f>
        <v/>
      </c>
      <c r="AN322" s="289" t="str">
        <f>IF(OR($C322="*",$C322&lt;400),"",IF(AND('201819 DATA'!BM322="*",$C322&gt;=400),"*",IF($C322&gt;=400,ROUND('201819 DATA'!BM322/$C322,2),"")))</f>
        <v/>
      </c>
      <c r="AO322" s="289" t="str">
        <f>IF(OR($C322="*",$C322&lt;400),"",IF(AND('201819 DATA'!BN322="*",$C322&gt;=400),"*",IF($C322&gt;=400,ROUND('201819 DATA'!BN322/$C322,2),"")))</f>
        <v/>
      </c>
      <c r="AP322" s="289" t="str">
        <f>IF(OR($C322="*",$C322&lt;400),"",IF(AND('201819 DATA'!BO322="*",$C322&gt;=400),"*",IF($C322&gt;=400,ROUND('201819 DATA'!BO322/$C322,2),"")))</f>
        <v/>
      </c>
      <c r="AQ322" s="289" t="str">
        <f>IF(OR($C322="*",$C322&lt;400),"",IF(AND('201819 DATA'!BP322="*",$C322&gt;=400),"*",IF($C322&gt;=400,ROUND('201819 DATA'!BP322/$C322,2),"")))</f>
        <v/>
      </c>
      <c r="AR322" s="289" t="str">
        <f>IF(OR($C322="*",$C322&lt;400),"",IF(AND('201819 DATA'!BQ322="*",$C322&gt;=400),"*",IF($C322&gt;=400,ROUND('201819 DATA'!BQ322/$C322,2),"")))</f>
        <v/>
      </c>
      <c r="AS322" s="289" t="str">
        <f>IF(OR($C322="*",$C322&lt;400),"",IF(AND('201819 DATA'!BR322="*",$C322&gt;=400),"*",IF($C322&gt;=400,ROUND('201819 DATA'!BR322/$C322,2),"")))</f>
        <v/>
      </c>
      <c r="AT322" s="289" t="str">
        <f>IF(OR($C322="*",$C322&lt;400),"",IF(AND('201819 DATA'!BS322="*",$C322&gt;=400),"*",IF($C322&gt;=400,ROUND('201819 DATA'!BS322/$C322,2),"")))</f>
        <v/>
      </c>
      <c r="AU322" s="289" t="str">
        <f>IF(OR($C322="*",$C322&lt;400),"",IF(AND('201819 DATA'!BT322="*",$C322&gt;=400),"*",IF($C322&gt;=400,ROUND('201819 DATA'!BT322/$C322,2),"")))</f>
        <v/>
      </c>
      <c r="AV322" s="289" t="str">
        <f>IF(OR($C322="*",$C322&lt;400),"",IF(AND('201819 DATA'!BU322="*",$C322&gt;=400),"*",IF($C322&gt;=400,ROUND('201819 DATA'!BU322/$C322,2),"")))</f>
        <v/>
      </c>
      <c r="AW322" s="289" t="str">
        <f>IF(OR($C322="*",$C322&lt;400),"",IF(AND('201819 DATA'!BV322="*",$C322&gt;=400),"*",IF($C322&gt;=400,ROUND('201819 DATA'!BV322/$C322,2),"")))</f>
        <v/>
      </c>
      <c r="AX322" s="289" t="str">
        <f>IF(OR($C322="*",$C322&lt;400),"",IF(AND('201819 DATA'!BW322="*",$C322&gt;=400),"*",IF($C322&gt;=400,ROUND('201819 DATA'!BW322/$C322,2),"")))</f>
        <v/>
      </c>
    </row>
    <row r="323" spans="1:50" x14ac:dyDescent="0.2">
      <c r="A323" s="13" t="s">
        <v>450</v>
      </c>
      <c r="B323" s="287">
        <f>'201819 DATA'!B323</f>
        <v>135255</v>
      </c>
      <c r="C323" s="288">
        <f>'201819 DATA'!C323</f>
        <v>99455</v>
      </c>
      <c r="D323" s="293">
        <f>'201819 DATA'!FN323</f>
        <v>34045</v>
      </c>
      <c r="G323" s="295">
        <f t="shared" si="4"/>
        <v>0.74</v>
      </c>
      <c r="H323" s="289">
        <f>IF(OR($C323="*",$C323&lt;400),"",IF(AND('201819 DATA'!F323="*",$C323&gt;=400),"*",IF($C323&gt;=400,ROUND('201819 DATA'!F323/$C323,2),"")))</f>
        <v>0.39</v>
      </c>
      <c r="I323" s="296">
        <f>IF(OR($B323="*",$B323&lt;400),"",IF(AND('201819 DATA'!Y323="*",$B323&gt;=400),"*",IF($B323&gt;=400,ROUND('201819 DATA'!Y323/$B323,2),"")))</f>
        <v>0.02</v>
      </c>
      <c r="J323" s="296">
        <f>IF(OR($B323="*",$B323&lt;400),"",IF(AND('201819 DATA'!Z323="*",$B323&gt;=400),"*",IF($B323&gt;=400,ROUND('201819 DATA'!Z323/$B323,2),"")))</f>
        <v>0.1</v>
      </c>
      <c r="K323" s="296">
        <f>IF(OR($B323="*",$B323&lt;400),"",IF(AND('201819 DATA'!AA323="*",$B323&gt;=400),"*",IF($B323&gt;=400,ROUND('201819 DATA'!AA323/$B323,2),"")))</f>
        <v>0.16</v>
      </c>
      <c r="L323" s="296">
        <f>IF(OR($B323="*",$B323&lt;400),"",IF(AND('201819 DATA'!AB323="*",$B323&gt;=400),"*",IF($B323&gt;=400,ROUND('201819 DATA'!AB323/$B323,2),"")))</f>
        <v>0.22</v>
      </c>
      <c r="M323" s="296">
        <f>IF(OR($B323="*",$B323&lt;400),"",IF(AND('201819 DATA'!AC323="*",$B323&gt;=400),"*",IF($B323&gt;=400,ROUND('201819 DATA'!AC323/$B323,2),"")))</f>
        <v>0.25</v>
      </c>
      <c r="N323" s="296">
        <f>IF(OR($B323="*",$B323&lt;400),"",IF(AND('201819 DATA'!AD323="*",$B323&gt;=400),"*",IF($B323&gt;=400,ROUND('201819 DATA'!AD323/$B323,2),"")))</f>
        <v>0.21</v>
      </c>
      <c r="O323" s="296">
        <f>IF(OR($B323="*",$B323&lt;400),"",IF(AND('201819 DATA'!AE323="*",$B323&gt;=400),"*",IF($B323&gt;=400,ROUND('201819 DATA'!AE323/$B323,2),"")))</f>
        <v>0.03</v>
      </c>
      <c r="P323" s="297"/>
      <c r="Q323" s="296">
        <f>IF(OR($B323="*",$B323&lt;400),"",IF(AND('201819 DATA'!FL323="*",$B323&gt;=400),"*",IF($B323&gt;=400,ROUND('201819 DATA'!FL323/$B323,2),"")))</f>
        <v>0.61</v>
      </c>
      <c r="R323" s="289">
        <f>IF(OR($C323="*",$C323&lt;400),"",IF(AND('201819 DATA'!F323="*",$C323&gt;=400),"*",IF($C323&gt;=400,ROUND('201819 DATA'!F323/$C323,2),"")))</f>
        <v>0.39</v>
      </c>
      <c r="S323" s="289">
        <f>IF(OR($C323="*",$C323&lt;400),"",IF(AND('201819 DATA'!G323="*",$C323&gt;=400),"*",IF($C323&gt;=400,ROUND('201819 DATA'!G323/$C323,2),"")))</f>
        <v>0.21</v>
      </c>
      <c r="T323" s="289">
        <f>IF(OR($C323="*",$C323&lt;400),"",IF(AND('201819 DATA'!H323="*",$C323&gt;=400),"*",IF($C323&gt;=400,ROUND('201819 DATA'!H323/$C323,2),"")))</f>
        <v>0.38</v>
      </c>
      <c r="U323" s="289">
        <f>IF(OR($C323="*",$C323&lt;400),"",IF(AND('201819 DATA'!FM323="*",$C323&gt;=400),"*",IF($C323&gt;=400,ROUND('201819 DATA'!FM323/$C323,2),"")))</f>
        <v>0.03</v>
      </c>
      <c r="V323" s="312">
        <f>IF(OR($D323="*",$D323&lt;400),"",IF(AND('201819 DATA'!M323="*",$D323&gt;=400),"*",IF($D323&gt;=400,ROUND('201819 DATA'!M323/$D323,2),"")))</f>
        <v>0.45</v>
      </c>
      <c r="W323" s="312">
        <f>IF(OR($D323="*",$D323&lt;400),"",IF(AND('201819 DATA'!N323="*",$D323&gt;=400),"*",IF($D323&gt;=400,ROUND('201819 DATA'!N323/$D323,2),"")))</f>
        <v>0.26</v>
      </c>
      <c r="X323" s="312">
        <f>IF(OR($D323="*",$D323&lt;400),"",IF(AND('201819 DATA'!O323="*",$D323&gt;=400),"*",IF($D323&gt;=400,ROUND('201819 DATA'!O323/$D323,2),"")))</f>
        <v>0.11</v>
      </c>
      <c r="Y323" s="312">
        <f>IF(OR($D323="*",$D323&lt;400),"",IF(AND('201819 DATA'!P323="*",$D323&gt;=400),"*",IF($D323&gt;=400,ROUND('201819 DATA'!P323/$D323,2),"")))</f>
        <v>0.15</v>
      </c>
      <c r="Z323" s="312">
        <f>IF(OR($D323="*",$D323&lt;400),"",IF(AND('201819 DATA'!Q323="*",$D323&gt;=400),"*",IF($D323&gt;=400,ROUND('201819 DATA'!Q323/$D323,2),"")))</f>
        <v>0.02</v>
      </c>
      <c r="AA323" s="312">
        <f>IF(OR($D323="*",$D323&lt;400),"",IF(AND('201819 DATA'!R323="*",$D323&gt;=400),"*",IF($D323&gt;=400,ROUND('201819 DATA'!R323/$D323,2),"")))</f>
        <v>0</v>
      </c>
      <c r="AB323" s="312">
        <f>IF(OR($D323="*",$D323&lt;400),"",IF(AND('201819 DATA'!S323="*",$D323&gt;=400),"*",IF($D323&gt;=400,ROUND('201819 DATA'!S323/$D323,2),"")))</f>
        <v>0</v>
      </c>
      <c r="AC323" s="312" t="str">
        <f>IF(OR($D323="*",$D323&lt;400),"",IF(AND('201819 DATA'!T323="*",$D323&gt;=400),"*",IF($D323&gt;=400,ROUND('201819 DATA'!T323/$D323,2),"")))</f>
        <v>*</v>
      </c>
      <c r="AD323" s="289">
        <f>IF(OR($C323="*",$C323&lt;400),"",IF(AND('201819 DATA'!BC323="*",$C323&gt;=400),"*",IF($C323&gt;=400,ROUND('201819 DATA'!BC323/$C323,2),"")))</f>
        <v>0.02</v>
      </c>
      <c r="AE323" s="289">
        <f>IF(OR($C323="*",$C323&lt;400),"",IF(AND('201819 DATA'!BD323="*",$C323&gt;=400),"*",IF($C323&gt;=400,ROUND('201819 DATA'!BD323/$C323,2),"")))</f>
        <v>0.08</v>
      </c>
      <c r="AF323" s="289">
        <f>IF(OR($C323="*",$C323&lt;400),"",IF(AND('201819 DATA'!BE323="*",$C323&gt;=400),"*",IF($C323&gt;=400,ROUND('201819 DATA'!BE323/$C323,2),"")))</f>
        <v>0.04</v>
      </c>
      <c r="AG323" s="289">
        <f>IF(OR($C323="*",$C323&lt;400),"",IF(AND('201819 DATA'!BF323="*",$C323&gt;=400),"*",IF($C323&gt;=400,ROUND('201819 DATA'!BF323/$C323,2),"")))</f>
        <v>0.04</v>
      </c>
      <c r="AH323" s="289">
        <f>IF(OR($C323="*",$C323&lt;400),"",IF(AND('201819 DATA'!BG323="*",$C323&gt;=400),"*",IF($C323&gt;=400,ROUND('201819 DATA'!BG323/$C323,2),"")))</f>
        <v>0.01</v>
      </c>
      <c r="AI323" s="289">
        <f>IF(OR($C323="*",$C323&lt;400),"",IF(AND('201819 DATA'!BH323="*",$C323&gt;=400),"*",IF($C323&gt;=400,ROUND('201819 DATA'!BH323/$C323,2),"")))</f>
        <v>0.09</v>
      </c>
      <c r="AJ323" s="289">
        <f>IF(OR($C323="*",$C323&lt;400),"",IF(AND('201819 DATA'!BI323="*",$C323&gt;=400),"*",IF($C323&gt;=400,ROUND('201819 DATA'!BI323/$C323,2),"")))</f>
        <v>0</v>
      </c>
      <c r="AK323" s="289">
        <f>IF(OR($C323="*",$C323&lt;400),"",IF(AND('201819 DATA'!BJ323="*",$C323&gt;=400),"*",IF($C323&gt;=400,ROUND('201819 DATA'!BJ323/$C323,2),"")))</f>
        <v>0</v>
      </c>
      <c r="AL323" s="289">
        <f>IF(OR($C323="*",$C323&lt;400),"",IF(AND('201819 DATA'!BK323="*",$C323&gt;=400),"*",IF($C323&gt;=400,ROUND('201819 DATA'!BK323/$C323,2),"")))</f>
        <v>0.06</v>
      </c>
      <c r="AM323" s="289">
        <f>IF(OR($C323="*",$C323&lt;400),"",IF(AND('201819 DATA'!BL323="*",$C323&gt;=400),"*",IF($C323&gt;=400,ROUND('201819 DATA'!BL323/$C323,2),"")))</f>
        <v>0.06</v>
      </c>
      <c r="AN323" s="289">
        <f>IF(OR($C323="*",$C323&lt;400),"",IF(AND('201819 DATA'!BM323="*",$C323&gt;=400),"*",IF($C323&gt;=400,ROUND('201819 DATA'!BM323/$C323,2),"")))</f>
        <v>0.13</v>
      </c>
      <c r="AO323" s="289">
        <f>IF(OR($C323="*",$C323&lt;400),"",IF(AND('201819 DATA'!BN323="*",$C323&gt;=400),"*",IF($C323&gt;=400,ROUND('201819 DATA'!BN323/$C323,2),"")))</f>
        <v>0.03</v>
      </c>
      <c r="AP323" s="289">
        <f>IF(OR($C323="*",$C323&lt;400),"",IF(AND('201819 DATA'!BO323="*",$C323&gt;=400),"*",IF($C323&gt;=400,ROUND('201819 DATA'!BO323/$C323,2),"")))</f>
        <v>0.11</v>
      </c>
      <c r="AQ323" s="289">
        <f>IF(OR($C323="*",$C323&lt;400),"",IF(AND('201819 DATA'!BP323="*",$C323&gt;=400),"*",IF($C323&gt;=400,ROUND('201819 DATA'!BP323/$C323,2),"")))</f>
        <v>0.06</v>
      </c>
      <c r="AR323" s="289">
        <f>IF(OR($C323="*",$C323&lt;400),"",IF(AND('201819 DATA'!BQ323="*",$C323&gt;=400),"*",IF($C323&gt;=400,ROUND('201819 DATA'!BQ323/$C323,2),"")))</f>
        <v>0.03</v>
      </c>
      <c r="AS323" s="289">
        <f>IF(OR($C323="*",$C323&lt;400),"",IF(AND('201819 DATA'!BR323="*",$C323&gt;=400),"*",IF($C323&gt;=400,ROUND('201819 DATA'!BR323/$C323,2),"")))</f>
        <v>0</v>
      </c>
      <c r="AT323" s="289">
        <f>IF(OR($C323="*",$C323&lt;400),"",IF(AND('201819 DATA'!BS323="*",$C323&gt;=400),"*",IF($C323&gt;=400,ROUND('201819 DATA'!BS323/$C323,2),"")))</f>
        <v>0</v>
      </c>
      <c r="AU323" s="289">
        <f>IF(OR($C323="*",$C323&lt;400),"",IF(AND('201819 DATA'!BT323="*",$C323&gt;=400),"*",IF($C323&gt;=400,ROUND('201819 DATA'!BT323/$C323,2),"")))</f>
        <v>0.12</v>
      </c>
      <c r="AV323" s="289">
        <f>IF(OR($C323="*",$C323&lt;400),"",IF(AND('201819 DATA'!BU323="*",$C323&gt;=400),"*",IF($C323&gt;=400,ROUND('201819 DATA'!BU323/$C323,2),"")))</f>
        <v>0.08</v>
      </c>
      <c r="AW323" s="289">
        <f>IF(OR($C323="*",$C323&lt;400),"",IF(AND('201819 DATA'!BV323="*",$C323&gt;=400),"*",IF($C323&gt;=400,ROUND('201819 DATA'!BV323/$C323,2),"")))</f>
        <v>0</v>
      </c>
      <c r="AX323" s="289">
        <f>IF(OR($C323="*",$C323&lt;400),"",IF(AND('201819 DATA'!BW323="*",$C323&gt;=400),"*",IF($C323&gt;=400,ROUND('201819 DATA'!BW323/$C323,2),"")))</f>
        <v>0.04</v>
      </c>
    </row>
    <row r="324" spans="1:50" x14ac:dyDescent="0.2">
      <c r="A324" s="13" t="s">
        <v>460</v>
      </c>
      <c r="B324" s="287">
        <f>'201819 DATA'!B324</f>
        <v>70870</v>
      </c>
      <c r="C324" s="288">
        <f>'201819 DATA'!C324</f>
        <v>61255</v>
      </c>
      <c r="D324" s="293">
        <f>'201819 DATA'!FN324</f>
        <v>26005</v>
      </c>
      <c r="G324" s="295">
        <f t="shared" si="4"/>
        <v>0.86</v>
      </c>
      <c r="H324" s="289">
        <f>IF(OR($C324="*",$C324&lt;400),"",IF(AND('201819 DATA'!F324="*",$C324&gt;=400),"*",IF($C324&gt;=400,ROUND('201819 DATA'!F324/$C324,2),"")))</f>
        <v>0.38</v>
      </c>
      <c r="I324" s="296">
        <f>IF(OR($B324="*",$B324&lt;400),"",IF(AND('201819 DATA'!Y324="*",$B324&gt;=400),"*",IF($B324&gt;=400,ROUND('201819 DATA'!Y324/$B324,2),"")))</f>
        <v>0.08</v>
      </c>
      <c r="J324" s="296">
        <f>IF(OR($B324="*",$B324&lt;400),"",IF(AND('201819 DATA'!Z324="*",$B324&gt;=400),"*",IF($B324&gt;=400,ROUND('201819 DATA'!Z324/$B324,2),"")))</f>
        <v>0.11</v>
      </c>
      <c r="K324" s="296">
        <f>IF(OR($B324="*",$B324&lt;400),"",IF(AND('201819 DATA'!AA324="*",$B324&gt;=400),"*",IF($B324&gt;=400,ROUND('201819 DATA'!AA324/$B324,2),"")))</f>
        <v>0.14000000000000001</v>
      </c>
      <c r="L324" s="296">
        <f>IF(OR($B324="*",$B324&lt;400),"",IF(AND('201819 DATA'!AB324="*",$B324&gt;=400),"*",IF($B324&gt;=400,ROUND('201819 DATA'!AB324/$B324,2),"")))</f>
        <v>0.17</v>
      </c>
      <c r="M324" s="296">
        <f>IF(OR($B324="*",$B324&lt;400),"",IF(AND('201819 DATA'!AC324="*",$B324&gt;=400),"*",IF($B324&gt;=400,ROUND('201819 DATA'!AC324/$B324,2),"")))</f>
        <v>0.22</v>
      </c>
      <c r="N324" s="296">
        <f>IF(OR($B324="*",$B324&lt;400),"",IF(AND('201819 DATA'!AD324="*",$B324&gt;=400),"*",IF($B324&gt;=400,ROUND('201819 DATA'!AD324/$B324,2),"")))</f>
        <v>0.22</v>
      </c>
      <c r="O324" s="296">
        <f>IF(OR($B324="*",$B324&lt;400),"",IF(AND('201819 DATA'!AE324="*",$B324&gt;=400),"*",IF($B324&gt;=400,ROUND('201819 DATA'!AE324/$B324,2),"")))</f>
        <v>0.04</v>
      </c>
      <c r="P324" s="297"/>
      <c r="Q324" s="296">
        <f>IF(OR($B324="*",$B324&lt;400),"",IF(AND('201819 DATA'!FL324="*",$B324&gt;=400),"*",IF($B324&gt;=400,ROUND('201819 DATA'!FL324/$B324,2),"")))</f>
        <v>0.61</v>
      </c>
      <c r="R324" s="289">
        <f>IF(OR($C324="*",$C324&lt;400),"",IF(AND('201819 DATA'!F324="*",$C324&gt;=400),"*",IF($C324&gt;=400,ROUND('201819 DATA'!F324/$C324,2),"")))</f>
        <v>0.38</v>
      </c>
      <c r="S324" s="289">
        <f>IF(OR($C324="*",$C324&lt;400),"",IF(AND('201819 DATA'!G324="*",$C324&gt;=400),"*",IF($C324&gt;=400,ROUND('201819 DATA'!G324/$C324,2),"")))</f>
        <v>0.05</v>
      </c>
      <c r="T324" s="289">
        <f>IF(OR($C324="*",$C324&lt;400),"",IF(AND('201819 DATA'!H324="*",$C324&gt;=400),"*",IF($C324&gt;=400,ROUND('201819 DATA'!H324/$C324,2),"")))</f>
        <v>0.43</v>
      </c>
      <c r="U324" s="289">
        <f>IF(OR($C324="*",$C324&lt;400),"",IF(AND('201819 DATA'!FM324="*",$C324&gt;=400),"*",IF($C324&gt;=400,ROUND('201819 DATA'!FM324/$C324,2),"")))</f>
        <v>0.14000000000000001</v>
      </c>
      <c r="V324" s="312">
        <f>IF(OR($D324="*",$D324&lt;400),"",IF(AND('201819 DATA'!M324="*",$D324&gt;=400),"*",IF($D324&gt;=400,ROUND('201819 DATA'!M324/$D324,2),"")))</f>
        <v>0.41</v>
      </c>
      <c r="W324" s="312">
        <f>IF(OR($D324="*",$D324&lt;400),"",IF(AND('201819 DATA'!N324="*",$D324&gt;=400),"*",IF($D324&gt;=400,ROUND('201819 DATA'!N324/$D324,2),"")))</f>
        <v>0.26</v>
      </c>
      <c r="X324" s="312">
        <f>IF(OR($D324="*",$D324&lt;400),"",IF(AND('201819 DATA'!O324="*",$D324&gt;=400),"*",IF($D324&gt;=400,ROUND('201819 DATA'!O324/$D324,2),"")))</f>
        <v>0.11</v>
      </c>
      <c r="Y324" s="312">
        <f>IF(OR($D324="*",$D324&lt;400),"",IF(AND('201819 DATA'!P324="*",$D324&gt;=400),"*",IF($D324&gt;=400,ROUND('201819 DATA'!P324/$D324,2),"")))</f>
        <v>0.11</v>
      </c>
      <c r="Z324" s="312">
        <f>IF(OR($D324="*",$D324&lt;400),"",IF(AND('201819 DATA'!Q324="*",$D324&gt;=400),"*",IF($D324&gt;=400,ROUND('201819 DATA'!Q324/$D324,2),"")))</f>
        <v>0.05</v>
      </c>
      <c r="AA324" s="312">
        <f>IF(OR($D324="*",$D324&lt;400),"",IF(AND('201819 DATA'!R324="*",$D324&gt;=400),"*",IF($D324&gt;=400,ROUND('201819 DATA'!R324/$D324,2),"")))</f>
        <v>0.03</v>
      </c>
      <c r="AB324" s="312">
        <f>IF(OR($D324="*",$D324&lt;400),"",IF(AND('201819 DATA'!S324="*",$D324&gt;=400),"*",IF($D324&gt;=400,ROUND('201819 DATA'!S324/$D324,2),"")))</f>
        <v>0.02</v>
      </c>
      <c r="AC324" s="312">
        <f>IF(OR($D324="*",$D324&lt;400),"",IF(AND('201819 DATA'!T324="*",$D324&gt;=400),"*",IF($D324&gt;=400,ROUND('201819 DATA'!T324/$D324,2),"")))</f>
        <v>0.01</v>
      </c>
      <c r="AD324" s="289">
        <f>IF(OR($C324="*",$C324&lt;400),"",IF(AND('201819 DATA'!BC324="*",$C324&gt;=400),"*",IF($C324&gt;=400,ROUND('201819 DATA'!BC324/$C324,2),"")))</f>
        <v>0.02</v>
      </c>
      <c r="AE324" s="289">
        <f>IF(OR($C324="*",$C324&lt;400),"",IF(AND('201819 DATA'!BD324="*",$C324&gt;=400),"*",IF($C324&gt;=400,ROUND('201819 DATA'!BD324/$C324,2),"")))</f>
        <v>0.08</v>
      </c>
      <c r="AF324" s="289">
        <f>IF(OR($C324="*",$C324&lt;400),"",IF(AND('201819 DATA'!BE324="*",$C324&gt;=400),"*",IF($C324&gt;=400,ROUND('201819 DATA'!BE324/$C324,2),"")))</f>
        <v>0.01</v>
      </c>
      <c r="AG324" s="289">
        <f>IF(OR($C324="*",$C324&lt;400),"",IF(AND('201819 DATA'!BF324="*",$C324&gt;=400),"*",IF($C324&gt;=400,ROUND('201819 DATA'!BF324/$C324,2),"")))</f>
        <v>0.01</v>
      </c>
      <c r="AH324" s="289">
        <f>IF(OR($C324="*",$C324&lt;400),"",IF(AND('201819 DATA'!BG324="*",$C324&gt;=400),"*",IF($C324&gt;=400,ROUND('201819 DATA'!BG324/$C324,2),"")))</f>
        <v>0</v>
      </c>
      <c r="AI324" s="289">
        <f>IF(OR($C324="*",$C324&lt;400),"",IF(AND('201819 DATA'!BH324="*",$C324&gt;=400),"*",IF($C324&gt;=400,ROUND('201819 DATA'!BH324/$C324,2),"")))</f>
        <v>0.02</v>
      </c>
      <c r="AJ324" s="289">
        <f>IF(OR($C324="*",$C324&lt;400),"",IF(AND('201819 DATA'!BI324="*",$C324&gt;=400),"*",IF($C324&gt;=400,ROUND('201819 DATA'!BI324/$C324,2),"")))</f>
        <v>0.03</v>
      </c>
      <c r="AK324" s="289">
        <f>IF(OR($C324="*",$C324&lt;400),"",IF(AND('201819 DATA'!BJ324="*",$C324&gt;=400),"*",IF($C324&gt;=400,ROUND('201819 DATA'!BJ324/$C324,2),"")))</f>
        <v>0.01</v>
      </c>
      <c r="AL324" s="289">
        <f>IF(OR($C324="*",$C324&lt;400),"",IF(AND('201819 DATA'!BK324="*",$C324&gt;=400),"*",IF($C324&gt;=400,ROUND('201819 DATA'!BK324/$C324,2),"")))</f>
        <v>0.06</v>
      </c>
      <c r="AM324" s="289">
        <f>IF(OR($C324="*",$C324&lt;400),"",IF(AND('201819 DATA'!BL324="*",$C324&gt;=400),"*",IF($C324&gt;=400,ROUND('201819 DATA'!BL324/$C324,2),"")))</f>
        <v>0.05</v>
      </c>
      <c r="AN324" s="289">
        <f>IF(OR($C324="*",$C324&lt;400),"",IF(AND('201819 DATA'!BM324="*",$C324&gt;=400),"*",IF($C324&gt;=400,ROUND('201819 DATA'!BM324/$C324,2),"")))</f>
        <v>0.15</v>
      </c>
      <c r="AO324" s="289">
        <f>IF(OR($C324="*",$C324&lt;400),"",IF(AND('201819 DATA'!BN324="*",$C324&gt;=400),"*",IF($C324&gt;=400,ROUND('201819 DATA'!BN324/$C324,2),"")))</f>
        <v>0.03</v>
      </c>
      <c r="AP324" s="289">
        <f>IF(OR($C324="*",$C324&lt;400),"",IF(AND('201819 DATA'!BO324="*",$C324&gt;=400),"*",IF($C324&gt;=400,ROUND('201819 DATA'!BO324/$C324,2),"")))</f>
        <v>0.08</v>
      </c>
      <c r="AQ324" s="289">
        <f>IF(OR($C324="*",$C324&lt;400),"",IF(AND('201819 DATA'!BP324="*",$C324&gt;=400),"*",IF($C324&gt;=400,ROUND('201819 DATA'!BP324/$C324,2),"")))</f>
        <v>0.05</v>
      </c>
      <c r="AR324" s="289">
        <f>IF(OR($C324="*",$C324&lt;400),"",IF(AND('201819 DATA'!BQ324="*",$C324&gt;=400),"*",IF($C324&gt;=400,ROUND('201819 DATA'!BQ324/$C324,2),"")))</f>
        <v>0.1</v>
      </c>
      <c r="AS324" s="289">
        <f>IF(OR($C324="*",$C324&lt;400),"",IF(AND('201819 DATA'!BR324="*",$C324&gt;=400),"*",IF($C324&gt;=400,ROUND('201819 DATA'!BR324/$C324,2),"")))</f>
        <v>0.02</v>
      </c>
      <c r="AT324" s="289">
        <f>IF(OR($C324="*",$C324&lt;400),"",IF(AND('201819 DATA'!BS324="*",$C324&gt;=400),"*",IF($C324&gt;=400,ROUND('201819 DATA'!BS324/$C324,2),"")))</f>
        <v>0.01</v>
      </c>
      <c r="AU324" s="289">
        <f>IF(OR($C324="*",$C324&lt;400),"",IF(AND('201819 DATA'!BT324="*",$C324&gt;=400),"*",IF($C324&gt;=400,ROUND('201819 DATA'!BT324/$C324,2),"")))</f>
        <v>0.12</v>
      </c>
      <c r="AV324" s="289">
        <f>IF(OR($C324="*",$C324&lt;400),"",IF(AND('201819 DATA'!BU324="*",$C324&gt;=400),"*",IF($C324&gt;=400,ROUND('201819 DATA'!BU324/$C324,2),"")))</f>
        <v>0.09</v>
      </c>
      <c r="AW324" s="289">
        <f>IF(OR($C324="*",$C324&lt;400),"",IF(AND('201819 DATA'!BV324="*",$C324&gt;=400),"*",IF($C324&gt;=400,ROUND('201819 DATA'!BV324/$C324,2),"")))</f>
        <v>0</v>
      </c>
      <c r="AX324" s="289">
        <f>IF(OR($C324="*",$C324&lt;400),"",IF(AND('201819 DATA'!BW324="*",$C324&gt;=400),"*",IF($C324&gt;=400,ROUND('201819 DATA'!BW324/$C324,2),"")))</f>
        <v>7.0000000000000007E-2</v>
      </c>
    </row>
    <row r="325" spans="1:50" x14ac:dyDescent="0.2">
      <c r="A325" s="13" t="s">
        <v>576</v>
      </c>
      <c r="B325" s="287">
        <f>'201819 DATA'!B325</f>
        <v>136290</v>
      </c>
      <c r="C325" s="288">
        <f>'201819 DATA'!C325</f>
        <v>99215</v>
      </c>
      <c r="D325" s="293">
        <f>'201819 DATA'!FN325</f>
        <v>24195</v>
      </c>
      <c r="G325" s="295">
        <f t="shared" si="4"/>
        <v>0.73</v>
      </c>
      <c r="H325" s="289">
        <f>IF(OR($C325="*",$C325&lt;400),"",IF(AND('201819 DATA'!F325="*",$C325&gt;=400),"*",IF($C325&gt;=400,ROUND('201819 DATA'!F325/$C325,2),"")))</f>
        <v>0.51</v>
      </c>
      <c r="I325" s="296">
        <f>IF(OR($B325="*",$B325&lt;400),"",IF(AND('201819 DATA'!Y325="*",$B325&gt;=400),"*",IF($B325&gt;=400,ROUND('201819 DATA'!Y325/$B325,2),"")))</f>
        <v>0.14000000000000001</v>
      </c>
      <c r="J325" s="296">
        <f>IF(OR($B325="*",$B325&lt;400),"",IF(AND('201819 DATA'!Z325="*",$B325&gt;=400),"*",IF($B325&gt;=400,ROUND('201819 DATA'!Z325/$B325,2),"")))</f>
        <v>0.11</v>
      </c>
      <c r="K325" s="296">
        <f>IF(OR($B325="*",$B325&lt;400),"",IF(AND('201819 DATA'!AA325="*",$B325&gt;=400),"*",IF($B325&gt;=400,ROUND('201819 DATA'!AA325/$B325,2),"")))</f>
        <v>0.14000000000000001</v>
      </c>
      <c r="L325" s="296">
        <f>IF(OR($B325="*",$B325&lt;400),"",IF(AND('201819 DATA'!AB325="*",$B325&gt;=400),"*",IF($B325&gt;=400,ROUND('201819 DATA'!AB325/$B325,2),"")))</f>
        <v>0.15</v>
      </c>
      <c r="M325" s="296">
        <f>IF(OR($B325="*",$B325&lt;400),"",IF(AND('201819 DATA'!AC325="*",$B325&gt;=400),"*",IF($B325&gt;=400,ROUND('201819 DATA'!AC325/$B325,2),"")))</f>
        <v>0.19</v>
      </c>
      <c r="N325" s="296">
        <f>IF(OR($B325="*",$B325&lt;400),"",IF(AND('201819 DATA'!AD325="*",$B325&gt;=400),"*",IF($B325&gt;=400,ROUND('201819 DATA'!AD325/$B325,2),"")))</f>
        <v>0.21</v>
      </c>
      <c r="O325" s="296">
        <f>IF(OR($B325="*",$B325&lt;400),"",IF(AND('201819 DATA'!AE325="*",$B325&gt;=400),"*",IF($B325&gt;=400,ROUND('201819 DATA'!AE325/$B325,2),"")))</f>
        <v>0.04</v>
      </c>
      <c r="P325" s="297"/>
      <c r="Q325" s="296">
        <f>IF(OR($B325="*",$B325&lt;400),"",IF(AND('201819 DATA'!FL325="*",$B325&gt;=400),"*",IF($B325&gt;=400,ROUND('201819 DATA'!FL325/$B325,2),"")))</f>
        <v>0.46</v>
      </c>
      <c r="R325" s="289">
        <f>IF(OR($C325="*",$C325&lt;400),"",IF(AND('201819 DATA'!F325="*",$C325&gt;=400),"*",IF($C325&gt;=400,ROUND('201819 DATA'!F325/$C325,2),"")))</f>
        <v>0.51</v>
      </c>
      <c r="S325" s="289">
        <f>IF(OR($C325="*",$C325&lt;400),"",IF(AND('201819 DATA'!G325="*",$C325&gt;=400),"*",IF($C325&gt;=400,ROUND('201819 DATA'!G325/$C325,2),"")))</f>
        <v>0.05</v>
      </c>
      <c r="T325" s="289">
        <f>IF(OR($C325="*",$C325&lt;400),"",IF(AND('201819 DATA'!H325="*",$C325&gt;=400),"*",IF($C325&gt;=400,ROUND('201819 DATA'!H325/$C325,2),"")))</f>
        <v>0.31</v>
      </c>
      <c r="U325" s="289">
        <f>IF(OR($C325="*",$C325&lt;400),"",IF(AND('201819 DATA'!FM325="*",$C325&gt;=400),"*",IF($C325&gt;=400,ROUND('201819 DATA'!FM325/$C325,2),"")))</f>
        <v>0.13</v>
      </c>
      <c r="V325" s="312">
        <f>IF(OR($D325="*",$D325&lt;400),"",IF(AND('201819 DATA'!M325="*",$D325&gt;=400),"*",IF($D325&gt;=400,ROUND('201819 DATA'!M325/$D325,2),"")))</f>
        <v>0.46</v>
      </c>
      <c r="W325" s="312">
        <f>IF(OR($D325="*",$D325&lt;400),"",IF(AND('201819 DATA'!N325="*",$D325&gt;=400),"*",IF($D325&gt;=400,ROUND('201819 DATA'!N325/$D325,2),"")))</f>
        <v>0.26</v>
      </c>
      <c r="X325" s="312">
        <f>IF(OR($D325="*",$D325&lt;400),"",IF(AND('201819 DATA'!O325="*",$D325&gt;=400),"*",IF($D325&gt;=400,ROUND('201819 DATA'!O325/$D325,2),"")))</f>
        <v>0.13</v>
      </c>
      <c r="Y325" s="312">
        <f>IF(OR($D325="*",$D325&lt;400),"",IF(AND('201819 DATA'!P325="*",$D325&gt;=400),"*",IF($D325&gt;=400,ROUND('201819 DATA'!P325/$D325,2),"")))</f>
        <v>0.12</v>
      </c>
      <c r="Z325" s="312">
        <f>IF(OR($D325="*",$D325&lt;400),"",IF(AND('201819 DATA'!Q325="*",$D325&gt;=400),"*",IF($D325&gt;=400,ROUND('201819 DATA'!Q325/$D325,2),"")))</f>
        <v>0.03</v>
      </c>
      <c r="AA325" s="312">
        <f>IF(OR($D325="*",$D325&lt;400),"",IF(AND('201819 DATA'!R325="*",$D325&gt;=400),"*",IF($D325&gt;=400,ROUND('201819 DATA'!R325/$D325,2),"")))</f>
        <v>0.01</v>
      </c>
      <c r="AB325" s="312">
        <f>IF(OR($D325="*",$D325&lt;400),"",IF(AND('201819 DATA'!S325="*",$D325&gt;=400),"*",IF($D325&gt;=400,ROUND('201819 DATA'!S325/$D325,2),"")))</f>
        <v>0</v>
      </c>
      <c r="AC325" s="312">
        <f>IF(OR($D325="*",$D325&lt;400),"",IF(AND('201819 DATA'!T325="*",$D325&gt;=400),"*",IF($D325&gt;=400,ROUND('201819 DATA'!T325/$D325,2),"")))</f>
        <v>0</v>
      </c>
      <c r="AD325" s="289">
        <f>IF(OR($C325="*",$C325&lt;400),"",IF(AND('201819 DATA'!BC325="*",$C325&gt;=400),"*",IF($C325&gt;=400,ROUND('201819 DATA'!BC325/$C325,2),"")))</f>
        <v>0.04</v>
      </c>
      <c r="AE325" s="289">
        <f>IF(OR($C325="*",$C325&lt;400),"",IF(AND('201819 DATA'!BD325="*",$C325&gt;=400),"*",IF($C325&gt;=400,ROUND('201819 DATA'!BD325/$C325,2),"")))</f>
        <v>0.06</v>
      </c>
      <c r="AF325" s="289">
        <f>IF(OR($C325="*",$C325&lt;400),"",IF(AND('201819 DATA'!BE325="*",$C325&gt;=400),"*",IF($C325&gt;=400,ROUND('201819 DATA'!BE325/$C325,2),"")))</f>
        <v>0.03</v>
      </c>
      <c r="AG325" s="289">
        <f>IF(OR($C325="*",$C325&lt;400),"",IF(AND('201819 DATA'!BF325="*",$C325&gt;=400),"*",IF($C325&gt;=400,ROUND('201819 DATA'!BF325/$C325,2),"")))</f>
        <v>0.02</v>
      </c>
      <c r="AH325" s="289">
        <f>IF(OR($C325="*",$C325&lt;400),"",IF(AND('201819 DATA'!BG325="*",$C325&gt;=400),"*",IF($C325&gt;=400,ROUND('201819 DATA'!BG325/$C325,2),"")))</f>
        <v>0.01</v>
      </c>
      <c r="AI325" s="289">
        <f>IF(OR($C325="*",$C325&lt;400),"",IF(AND('201819 DATA'!BH325="*",$C325&gt;=400),"*",IF($C325&gt;=400,ROUND('201819 DATA'!BH325/$C325,2),"")))</f>
        <v>0.01</v>
      </c>
      <c r="AJ325" s="289">
        <f>IF(OR($C325="*",$C325&lt;400),"",IF(AND('201819 DATA'!BI325="*",$C325&gt;=400),"*",IF($C325&gt;=400,ROUND('201819 DATA'!BI325/$C325,2),"")))</f>
        <v>0.09</v>
      </c>
      <c r="AK325" s="289">
        <f>IF(OR($C325="*",$C325&lt;400),"",IF(AND('201819 DATA'!BJ325="*",$C325&gt;=400),"*",IF($C325&gt;=400,ROUND('201819 DATA'!BJ325/$C325,2),"")))</f>
        <v>0</v>
      </c>
      <c r="AL325" s="289">
        <f>IF(OR($C325="*",$C325&lt;400),"",IF(AND('201819 DATA'!BK325="*",$C325&gt;=400),"*",IF($C325&gt;=400,ROUND('201819 DATA'!BK325/$C325,2),"")))</f>
        <v>0.06</v>
      </c>
      <c r="AM325" s="289">
        <f>IF(OR($C325="*",$C325&lt;400),"",IF(AND('201819 DATA'!BL325="*",$C325&gt;=400),"*",IF($C325&gt;=400,ROUND('201819 DATA'!BL325/$C325,2),"")))</f>
        <v>0.09</v>
      </c>
      <c r="AN325" s="289">
        <f>IF(OR($C325="*",$C325&lt;400),"",IF(AND('201819 DATA'!BM325="*",$C325&gt;=400),"*",IF($C325&gt;=400,ROUND('201819 DATA'!BM325/$C325,2),"")))</f>
        <v>0.09</v>
      </c>
      <c r="AO325" s="289">
        <f>IF(OR($C325="*",$C325&lt;400),"",IF(AND('201819 DATA'!BN325="*",$C325&gt;=400),"*",IF($C325&gt;=400,ROUND('201819 DATA'!BN325/$C325,2),"")))</f>
        <v>0.04</v>
      </c>
      <c r="AP325" s="289">
        <f>IF(OR($C325="*",$C325&lt;400),"",IF(AND('201819 DATA'!BO325="*",$C325&gt;=400),"*",IF($C325&gt;=400,ROUND('201819 DATA'!BO325/$C325,2),"")))</f>
        <v>0.05</v>
      </c>
      <c r="AQ325" s="289">
        <f>IF(OR($C325="*",$C325&lt;400),"",IF(AND('201819 DATA'!BP325="*",$C325&gt;=400),"*",IF($C325&gt;=400,ROUND('201819 DATA'!BP325/$C325,2),"")))</f>
        <v>0.05</v>
      </c>
      <c r="AR325" s="289">
        <f>IF(OR($C325="*",$C325&lt;400),"",IF(AND('201819 DATA'!BQ325="*",$C325&gt;=400),"*",IF($C325&gt;=400,ROUND('201819 DATA'!BQ325/$C325,2),"")))</f>
        <v>0.09</v>
      </c>
      <c r="AS325" s="289">
        <f>IF(OR($C325="*",$C325&lt;400),"",IF(AND('201819 DATA'!BR325="*",$C325&gt;=400),"*",IF($C325&gt;=400,ROUND('201819 DATA'!BR325/$C325,2),"")))</f>
        <v>0.03</v>
      </c>
      <c r="AT325" s="289">
        <f>IF(OR($C325="*",$C325&lt;400),"",IF(AND('201819 DATA'!BS325="*",$C325&gt;=400),"*",IF($C325&gt;=400,ROUND('201819 DATA'!BS325/$C325,2),"")))</f>
        <v>0</v>
      </c>
      <c r="AU325" s="289">
        <f>IF(OR($C325="*",$C325&lt;400),"",IF(AND('201819 DATA'!BT325="*",$C325&gt;=400),"*",IF($C325&gt;=400,ROUND('201819 DATA'!BT325/$C325,2),"")))</f>
        <v>0.12</v>
      </c>
      <c r="AV325" s="289">
        <f>IF(OR($C325="*",$C325&lt;400),"",IF(AND('201819 DATA'!BU325="*",$C325&gt;=400),"*",IF($C325&gt;=400,ROUND('201819 DATA'!BU325/$C325,2),"")))</f>
        <v>7.0000000000000007E-2</v>
      </c>
      <c r="AW325" s="289">
        <f>IF(OR($C325="*",$C325&lt;400),"",IF(AND('201819 DATA'!BV325="*",$C325&gt;=400),"*",IF($C325&gt;=400,ROUND('201819 DATA'!BV325/$C325,2),"")))</f>
        <v>0</v>
      </c>
      <c r="AX325" s="289">
        <f>IF(OR($C325="*",$C325&lt;400),"",IF(AND('201819 DATA'!BW325="*",$C325&gt;=400),"*",IF($C325&gt;=400,ROUND('201819 DATA'!BW325/$C325,2),"")))</f>
        <v>0.05</v>
      </c>
    </row>
    <row r="326" spans="1:50" x14ac:dyDescent="0.2">
      <c r="A326" s="13" t="s">
        <v>1585</v>
      </c>
      <c r="B326" s="287">
        <f>'201819 DATA'!B326</f>
        <v>285</v>
      </c>
      <c r="C326" s="288">
        <f>'201819 DATA'!C326</f>
        <v>285</v>
      </c>
      <c r="D326" s="293">
        <f>'201819 DATA'!FN326</f>
        <v>0</v>
      </c>
      <c r="G326" s="295" t="str">
        <f t="shared" ref="G326:G389" si="5">IF(OR($B326="*",$B326&lt;400),"",IF(AND($C326="*",$B326&gt;=400),"*",IF($B326&gt;=400,ROUND($C326/$B326,2),"")))</f>
        <v/>
      </c>
      <c r="H326" s="289" t="str">
        <f>IF(OR($C326="*",$C326&lt;400),"",IF(AND('201819 DATA'!F326="*",$C326&gt;=400),"*",IF($C326&gt;=400,ROUND('201819 DATA'!F326/$C326,2),"")))</f>
        <v/>
      </c>
      <c r="I326" s="296" t="str">
        <f>IF(OR($B326="*",$B326&lt;400),"",IF(AND('201819 DATA'!Y326="*",$B326&gt;=400),"*",IF($B326&gt;=400,ROUND('201819 DATA'!Y326/$B326,2),"")))</f>
        <v/>
      </c>
      <c r="J326" s="296" t="str">
        <f>IF(OR($B326="*",$B326&lt;400),"",IF(AND('201819 DATA'!Z326="*",$B326&gt;=400),"*",IF($B326&gt;=400,ROUND('201819 DATA'!Z326/$B326,2),"")))</f>
        <v/>
      </c>
      <c r="K326" s="296" t="str">
        <f>IF(OR($B326="*",$B326&lt;400),"",IF(AND('201819 DATA'!AA326="*",$B326&gt;=400),"*",IF($B326&gt;=400,ROUND('201819 DATA'!AA326/$B326,2),"")))</f>
        <v/>
      </c>
      <c r="L326" s="296" t="str">
        <f>IF(OR($B326="*",$B326&lt;400),"",IF(AND('201819 DATA'!AB326="*",$B326&gt;=400),"*",IF($B326&gt;=400,ROUND('201819 DATA'!AB326/$B326,2),"")))</f>
        <v/>
      </c>
      <c r="M326" s="296" t="str">
        <f>IF(OR($B326="*",$B326&lt;400),"",IF(AND('201819 DATA'!AC326="*",$B326&gt;=400),"*",IF($B326&gt;=400,ROUND('201819 DATA'!AC326/$B326,2),"")))</f>
        <v/>
      </c>
      <c r="N326" s="296" t="str">
        <f>IF(OR($B326="*",$B326&lt;400),"",IF(AND('201819 DATA'!AD326="*",$B326&gt;=400),"*",IF($B326&gt;=400,ROUND('201819 DATA'!AD326/$B326,2),"")))</f>
        <v/>
      </c>
      <c r="O326" s="296" t="str">
        <f>IF(OR($B326="*",$B326&lt;400),"",IF(AND('201819 DATA'!AE326="*",$B326&gt;=400),"*",IF($B326&gt;=400,ROUND('201819 DATA'!AE326/$B326,2),"")))</f>
        <v/>
      </c>
      <c r="P326" s="297"/>
      <c r="Q326" s="296" t="str">
        <f>IF(OR($B326="*",$B326&lt;400),"",IF(AND('201819 DATA'!FL326="*",$B326&gt;=400),"*",IF($B326&gt;=400,ROUND('201819 DATA'!FL326/$B326,2),"")))</f>
        <v/>
      </c>
      <c r="R326" s="289" t="str">
        <f>IF(OR($C326="*",$C326&lt;400),"",IF(AND('201819 DATA'!F326="*",$C326&gt;=400),"*",IF($C326&gt;=400,ROUND('201819 DATA'!F326/$C326,2),"")))</f>
        <v/>
      </c>
      <c r="S326" s="289" t="str">
        <f>IF(OR($C326="*",$C326&lt;400),"",IF(AND('201819 DATA'!G326="*",$C326&gt;=400),"*",IF($C326&gt;=400,ROUND('201819 DATA'!G326/$C326,2),"")))</f>
        <v/>
      </c>
      <c r="T326" s="289" t="str">
        <f>IF(OR($C326="*",$C326&lt;400),"",IF(AND('201819 DATA'!H326="*",$C326&gt;=400),"*",IF($C326&gt;=400,ROUND('201819 DATA'!H326/$C326,2),"")))</f>
        <v/>
      </c>
      <c r="U326" s="289" t="str">
        <f>IF(OR($C326="*",$C326&lt;400),"",IF(AND('201819 DATA'!FM326="*",$C326&gt;=400),"*",IF($C326&gt;=400,ROUND('201819 DATA'!FM326/$C326,2),"")))</f>
        <v/>
      </c>
      <c r="V326" s="312" t="str">
        <f>IF(OR($D326="*",$D326&lt;400),"",IF(AND('201819 DATA'!M326="*",$D326&gt;=400),"*",IF($D326&gt;=400,ROUND('201819 DATA'!M326/$D326,2),"")))</f>
        <v/>
      </c>
      <c r="W326" s="312" t="str">
        <f>IF(OR($D326="*",$D326&lt;400),"",IF(AND('201819 DATA'!N326="*",$D326&gt;=400),"*",IF($D326&gt;=400,ROUND('201819 DATA'!N326/$D326,2),"")))</f>
        <v/>
      </c>
      <c r="X326" s="312" t="str">
        <f>IF(OR($D326="*",$D326&lt;400),"",IF(AND('201819 DATA'!O326="*",$D326&gt;=400),"*",IF($D326&gt;=400,ROUND('201819 DATA'!O326/$D326,2),"")))</f>
        <v/>
      </c>
      <c r="Y326" s="312" t="str">
        <f>IF(OR($D326="*",$D326&lt;400),"",IF(AND('201819 DATA'!P326="*",$D326&gt;=400),"*",IF($D326&gt;=400,ROUND('201819 DATA'!P326/$D326,2),"")))</f>
        <v/>
      </c>
      <c r="Z326" s="312" t="str">
        <f>IF(OR($D326="*",$D326&lt;400),"",IF(AND('201819 DATA'!Q326="*",$D326&gt;=400),"*",IF($D326&gt;=400,ROUND('201819 DATA'!Q326/$D326,2),"")))</f>
        <v/>
      </c>
      <c r="AA326" s="312" t="str">
        <f>IF(OR($D326="*",$D326&lt;400),"",IF(AND('201819 DATA'!R326="*",$D326&gt;=400),"*",IF($D326&gt;=400,ROUND('201819 DATA'!R326/$D326,2),"")))</f>
        <v/>
      </c>
      <c r="AB326" s="312" t="str">
        <f>IF(OR($D326="*",$D326&lt;400),"",IF(AND('201819 DATA'!S326="*",$D326&gt;=400),"*",IF($D326&gt;=400,ROUND('201819 DATA'!S326/$D326,2),"")))</f>
        <v/>
      </c>
      <c r="AC326" s="312" t="str">
        <f>IF(OR($D326="*",$D326&lt;400),"",IF(AND('201819 DATA'!T326="*",$D326&gt;=400),"*",IF($D326&gt;=400,ROUND('201819 DATA'!T326/$D326,2),"")))</f>
        <v/>
      </c>
      <c r="AD326" s="289" t="str">
        <f>IF(OR($C326="*",$C326&lt;400),"",IF(AND('201819 DATA'!BC326="*",$C326&gt;=400),"*",IF($C326&gt;=400,ROUND('201819 DATA'!BC326/$C326,2),"")))</f>
        <v/>
      </c>
      <c r="AE326" s="289" t="str">
        <f>IF(OR($C326="*",$C326&lt;400),"",IF(AND('201819 DATA'!BD326="*",$C326&gt;=400),"*",IF($C326&gt;=400,ROUND('201819 DATA'!BD326/$C326,2),"")))</f>
        <v/>
      </c>
      <c r="AF326" s="289" t="str">
        <f>IF(OR($C326="*",$C326&lt;400),"",IF(AND('201819 DATA'!BE326="*",$C326&gt;=400),"*",IF($C326&gt;=400,ROUND('201819 DATA'!BE326/$C326,2),"")))</f>
        <v/>
      </c>
      <c r="AG326" s="289" t="str">
        <f>IF(OR($C326="*",$C326&lt;400),"",IF(AND('201819 DATA'!BF326="*",$C326&gt;=400),"*",IF($C326&gt;=400,ROUND('201819 DATA'!BF326/$C326,2),"")))</f>
        <v/>
      </c>
      <c r="AH326" s="289" t="str">
        <f>IF(OR($C326="*",$C326&lt;400),"",IF(AND('201819 DATA'!BG326="*",$C326&gt;=400),"*",IF($C326&gt;=400,ROUND('201819 DATA'!BG326/$C326,2),"")))</f>
        <v/>
      </c>
      <c r="AI326" s="289" t="str">
        <f>IF(OR($C326="*",$C326&lt;400),"",IF(AND('201819 DATA'!BH326="*",$C326&gt;=400),"*",IF($C326&gt;=400,ROUND('201819 DATA'!BH326/$C326,2),"")))</f>
        <v/>
      </c>
      <c r="AJ326" s="289" t="str">
        <f>IF(OR($C326="*",$C326&lt;400),"",IF(AND('201819 DATA'!BI326="*",$C326&gt;=400),"*",IF($C326&gt;=400,ROUND('201819 DATA'!BI326/$C326,2),"")))</f>
        <v/>
      </c>
      <c r="AK326" s="289" t="str">
        <f>IF(OR($C326="*",$C326&lt;400),"",IF(AND('201819 DATA'!BJ326="*",$C326&gt;=400),"*",IF($C326&gt;=400,ROUND('201819 DATA'!BJ326/$C326,2),"")))</f>
        <v/>
      </c>
      <c r="AL326" s="289" t="str">
        <f>IF(OR($C326="*",$C326&lt;400),"",IF(AND('201819 DATA'!BK326="*",$C326&gt;=400),"*",IF($C326&gt;=400,ROUND('201819 DATA'!BK326/$C326,2),"")))</f>
        <v/>
      </c>
      <c r="AM326" s="289" t="str">
        <f>IF(OR($C326="*",$C326&lt;400),"",IF(AND('201819 DATA'!BL326="*",$C326&gt;=400),"*",IF($C326&gt;=400,ROUND('201819 DATA'!BL326/$C326,2),"")))</f>
        <v/>
      </c>
      <c r="AN326" s="289" t="str">
        <f>IF(OR($C326="*",$C326&lt;400),"",IF(AND('201819 DATA'!BM326="*",$C326&gt;=400),"*",IF($C326&gt;=400,ROUND('201819 DATA'!BM326/$C326,2),"")))</f>
        <v/>
      </c>
      <c r="AO326" s="289" t="str">
        <f>IF(OR($C326="*",$C326&lt;400),"",IF(AND('201819 DATA'!BN326="*",$C326&gt;=400),"*",IF($C326&gt;=400,ROUND('201819 DATA'!BN326/$C326,2),"")))</f>
        <v/>
      </c>
      <c r="AP326" s="289" t="str">
        <f>IF(OR($C326="*",$C326&lt;400),"",IF(AND('201819 DATA'!BO326="*",$C326&gt;=400),"*",IF($C326&gt;=400,ROUND('201819 DATA'!BO326/$C326,2),"")))</f>
        <v/>
      </c>
      <c r="AQ326" s="289" t="str">
        <f>IF(OR($C326="*",$C326&lt;400),"",IF(AND('201819 DATA'!BP326="*",$C326&gt;=400),"*",IF($C326&gt;=400,ROUND('201819 DATA'!BP326/$C326,2),"")))</f>
        <v/>
      </c>
      <c r="AR326" s="289" t="str">
        <f>IF(OR($C326="*",$C326&lt;400),"",IF(AND('201819 DATA'!BQ326="*",$C326&gt;=400),"*",IF($C326&gt;=400,ROUND('201819 DATA'!BQ326/$C326,2),"")))</f>
        <v/>
      </c>
      <c r="AS326" s="289" t="str">
        <f>IF(OR($C326="*",$C326&lt;400),"",IF(AND('201819 DATA'!BR326="*",$C326&gt;=400),"*",IF($C326&gt;=400,ROUND('201819 DATA'!BR326/$C326,2),"")))</f>
        <v/>
      </c>
      <c r="AT326" s="289" t="str">
        <f>IF(OR($C326="*",$C326&lt;400),"",IF(AND('201819 DATA'!BS326="*",$C326&gt;=400),"*",IF($C326&gt;=400,ROUND('201819 DATA'!BS326/$C326,2),"")))</f>
        <v/>
      </c>
      <c r="AU326" s="289" t="str">
        <f>IF(OR($C326="*",$C326&lt;400),"",IF(AND('201819 DATA'!BT326="*",$C326&gt;=400),"*",IF($C326&gt;=400,ROUND('201819 DATA'!BT326/$C326,2),"")))</f>
        <v/>
      </c>
      <c r="AV326" s="289" t="str">
        <f>IF(OR($C326="*",$C326&lt;400),"",IF(AND('201819 DATA'!BU326="*",$C326&gt;=400),"*",IF($C326&gt;=400,ROUND('201819 DATA'!BU326/$C326,2),"")))</f>
        <v/>
      </c>
      <c r="AW326" s="289" t="str">
        <f>IF(OR($C326="*",$C326&lt;400),"",IF(AND('201819 DATA'!BV326="*",$C326&gt;=400),"*",IF($C326&gt;=400,ROUND('201819 DATA'!BV326/$C326,2),"")))</f>
        <v/>
      </c>
      <c r="AX326" s="289" t="str">
        <f>IF(OR($C326="*",$C326&lt;400),"",IF(AND('201819 DATA'!BW326="*",$C326&gt;=400),"*",IF($C326&gt;=400,ROUND('201819 DATA'!BW326/$C326,2),"")))</f>
        <v/>
      </c>
    </row>
    <row r="327" spans="1:50" x14ac:dyDescent="0.2">
      <c r="A327" s="13" t="s">
        <v>390</v>
      </c>
      <c r="B327" s="287">
        <f>'201819 DATA'!B327</f>
        <v>25905</v>
      </c>
      <c r="C327" s="288">
        <f>'201819 DATA'!C327</f>
        <v>24700</v>
      </c>
      <c r="D327" s="293">
        <f>'201819 DATA'!FN327</f>
        <v>8025</v>
      </c>
      <c r="G327" s="295">
        <f t="shared" si="5"/>
        <v>0.95</v>
      </c>
      <c r="H327" s="289">
        <f>IF(OR($C327="*",$C327&lt;400),"",IF(AND('201819 DATA'!F327="*",$C327&gt;=400),"*",IF($C327&gt;=400,ROUND('201819 DATA'!F327/$C327,2),"")))</f>
        <v>0.22</v>
      </c>
      <c r="I327" s="296">
        <f>IF(OR($B327="*",$B327&lt;400),"",IF(AND('201819 DATA'!Y327="*",$B327&gt;=400),"*",IF($B327&gt;=400,ROUND('201819 DATA'!Y327/$B327,2),"")))</f>
        <v>0.9</v>
      </c>
      <c r="J327" s="296">
        <f>IF(OR($B327="*",$B327&lt;400),"",IF(AND('201819 DATA'!Z327="*",$B327&gt;=400),"*",IF($B327&gt;=400,ROUND('201819 DATA'!Z327/$B327,2),"")))</f>
        <v>0.1</v>
      </c>
      <c r="K327" s="296">
        <f>IF(OR($B327="*",$B327&lt;400),"",IF(AND('201819 DATA'!AA327="*",$B327&gt;=400),"*",IF($B327&gt;=400,ROUND('201819 DATA'!AA327/$B327,2),"")))</f>
        <v>0</v>
      </c>
      <c r="L327" s="296">
        <f>IF(OR($B327="*",$B327&lt;400),"",IF(AND('201819 DATA'!AB327="*",$B327&gt;=400),"*",IF($B327&gt;=400,ROUND('201819 DATA'!AB327/$B327,2),"")))</f>
        <v>0</v>
      </c>
      <c r="M327" s="296">
        <f>IF(OR($B327="*",$B327&lt;400),"",IF(AND('201819 DATA'!AC327="*",$B327&gt;=400),"*",IF($B327&gt;=400,ROUND('201819 DATA'!AC327/$B327,2),"")))</f>
        <v>0</v>
      </c>
      <c r="N327" s="296">
        <f>IF(OR($B327="*",$B327&lt;400),"",IF(AND('201819 DATA'!AD327="*",$B327&gt;=400),"*",IF($B327&gt;=400,ROUND('201819 DATA'!AD327/$B327,2),"")))</f>
        <v>0</v>
      </c>
      <c r="O327" s="296">
        <f>IF(OR($B327="*",$B327&lt;400),"",IF(AND('201819 DATA'!AE327="*",$B327&gt;=400),"*",IF($B327&gt;=400,ROUND('201819 DATA'!AE327/$B327,2),"")))</f>
        <v>0</v>
      </c>
      <c r="P327" s="297"/>
      <c r="Q327" s="296">
        <f>IF(OR($B327="*",$B327&lt;400),"",IF(AND('201819 DATA'!FL327="*",$B327&gt;=400),"*",IF($B327&gt;=400,ROUND('201819 DATA'!FL327/$B327,2),"")))</f>
        <v>0.75</v>
      </c>
      <c r="R327" s="289">
        <f>IF(OR($C327="*",$C327&lt;400),"",IF(AND('201819 DATA'!F327="*",$C327&gt;=400),"*",IF($C327&gt;=400,ROUND('201819 DATA'!F327/$C327,2),"")))</f>
        <v>0.22</v>
      </c>
      <c r="S327" s="289">
        <f>IF(OR($C327="*",$C327&lt;400),"",IF(AND('201819 DATA'!G327="*",$C327&gt;=400),"*",IF($C327&gt;=400,ROUND('201819 DATA'!G327/$C327,2),"")))</f>
        <v>0.4</v>
      </c>
      <c r="T327" s="289">
        <f>IF(OR($C327="*",$C327&lt;400),"",IF(AND('201819 DATA'!H327="*",$C327&gt;=400),"*",IF($C327&gt;=400,ROUND('201819 DATA'!H327/$C327,2),"")))</f>
        <v>0.35</v>
      </c>
      <c r="U327" s="289">
        <f>IF(OR($C327="*",$C327&lt;400),"",IF(AND('201819 DATA'!FM327="*",$C327&gt;=400),"*",IF($C327&gt;=400,ROUND('201819 DATA'!FM327/$C327,2),"")))</f>
        <v>0.02</v>
      </c>
      <c r="V327" s="312">
        <f>IF(OR($D327="*",$D327&lt;400),"",IF(AND('201819 DATA'!M327="*",$D327&gt;=400),"*",IF($D327&gt;=400,ROUND('201819 DATA'!M327/$D327,2),"")))</f>
        <v>0.34</v>
      </c>
      <c r="W327" s="312">
        <f>IF(OR($D327="*",$D327&lt;400),"",IF(AND('201819 DATA'!N327="*",$D327&gt;=400),"*",IF($D327&gt;=400,ROUND('201819 DATA'!N327/$D327,2),"")))</f>
        <v>0.35</v>
      </c>
      <c r="X327" s="312">
        <f>IF(OR($D327="*",$D327&lt;400),"",IF(AND('201819 DATA'!O327="*",$D327&gt;=400),"*",IF($D327&gt;=400,ROUND('201819 DATA'!O327/$D327,2),"")))</f>
        <v>0.15</v>
      </c>
      <c r="Y327" s="312">
        <f>IF(OR($D327="*",$D327&lt;400),"",IF(AND('201819 DATA'!P327="*",$D327&gt;=400),"*",IF($D327&gt;=400,ROUND('201819 DATA'!P327/$D327,2),"")))</f>
        <v>0.14000000000000001</v>
      </c>
      <c r="Z327" s="312">
        <f>IF(OR($D327="*",$D327&lt;400),"",IF(AND('201819 DATA'!Q327="*",$D327&gt;=400),"*",IF($D327&gt;=400,ROUND('201819 DATA'!Q327/$D327,2),"")))</f>
        <v>0.02</v>
      </c>
      <c r="AA327" s="312">
        <f>IF(OR($D327="*",$D327&lt;400),"",IF(AND('201819 DATA'!R327="*",$D327&gt;=400),"*",IF($D327&gt;=400,ROUND('201819 DATA'!R327/$D327,2),"")))</f>
        <v>0</v>
      </c>
      <c r="AB327" s="312" t="str">
        <f>IF(OR($D327="*",$D327&lt;400),"",IF(AND('201819 DATA'!S327="*",$D327&gt;=400),"*",IF($D327&gt;=400,ROUND('201819 DATA'!S327/$D327,2),"")))</f>
        <v>*</v>
      </c>
      <c r="AC327" s="312">
        <f>IF(OR($D327="*",$D327&lt;400),"",IF(AND('201819 DATA'!T327="*",$D327&gt;=400),"*",IF($D327&gt;=400,ROUND('201819 DATA'!T327/$D327,2),"")))</f>
        <v>0</v>
      </c>
      <c r="AD327" s="289">
        <f>IF(OR($C327="*",$C327&lt;400),"",IF(AND('201819 DATA'!BC327="*",$C327&gt;=400),"*",IF($C327&gt;=400,ROUND('201819 DATA'!BC327/$C327,2),"")))</f>
        <v>0.03</v>
      </c>
      <c r="AE327" s="289">
        <f>IF(OR($C327="*",$C327&lt;400),"",IF(AND('201819 DATA'!BD327="*",$C327&gt;=400),"*",IF($C327&gt;=400,ROUND('201819 DATA'!BD327/$C327,2),"")))</f>
        <v>0.1</v>
      </c>
      <c r="AF327" s="289">
        <f>IF(OR($C327="*",$C327&lt;400),"",IF(AND('201819 DATA'!BE327="*",$C327&gt;=400),"*",IF($C327&gt;=400,ROUND('201819 DATA'!BE327/$C327,2),"")))</f>
        <v>0.03</v>
      </c>
      <c r="AG327" s="289">
        <f>IF(OR($C327="*",$C327&lt;400),"",IF(AND('201819 DATA'!BF327="*",$C327&gt;=400),"*",IF($C327&gt;=400,ROUND('201819 DATA'!BF327/$C327,2),"")))</f>
        <v>0.02</v>
      </c>
      <c r="AH327" s="289">
        <f>IF(OR($C327="*",$C327&lt;400),"",IF(AND('201819 DATA'!BG327="*",$C327&gt;=400),"*",IF($C327&gt;=400,ROUND('201819 DATA'!BG327/$C327,2),"")))</f>
        <v>0.01</v>
      </c>
      <c r="AI327" s="289">
        <f>IF(OR($C327="*",$C327&lt;400),"",IF(AND('201819 DATA'!BH327="*",$C327&gt;=400),"*",IF($C327&gt;=400,ROUND('201819 DATA'!BH327/$C327,2),"")))</f>
        <v>0.05</v>
      </c>
      <c r="AJ327" s="289">
        <f>IF(OR($C327="*",$C327&lt;400),"",IF(AND('201819 DATA'!BI327="*",$C327&gt;=400),"*",IF($C327&gt;=400,ROUND('201819 DATA'!BI327/$C327,2),"")))</f>
        <v>0.02</v>
      </c>
      <c r="AK327" s="289">
        <f>IF(OR($C327="*",$C327&lt;400),"",IF(AND('201819 DATA'!BJ327="*",$C327&gt;=400),"*",IF($C327&gt;=400,ROUND('201819 DATA'!BJ327/$C327,2),"")))</f>
        <v>0.02</v>
      </c>
      <c r="AL327" s="289">
        <f>IF(OR($C327="*",$C327&lt;400),"",IF(AND('201819 DATA'!BK327="*",$C327&gt;=400),"*",IF($C327&gt;=400,ROUND('201819 DATA'!BK327/$C327,2),"")))</f>
        <v>0</v>
      </c>
      <c r="AM327" s="289">
        <f>IF(OR($C327="*",$C327&lt;400),"",IF(AND('201819 DATA'!BL327="*",$C327&gt;=400),"*",IF($C327&gt;=400,ROUND('201819 DATA'!BL327/$C327,2),"")))</f>
        <v>0.08</v>
      </c>
      <c r="AN327" s="289">
        <f>IF(OR($C327="*",$C327&lt;400),"",IF(AND('201819 DATA'!BM327="*",$C327&gt;=400),"*",IF($C327&gt;=400,ROUND('201819 DATA'!BM327/$C327,2),"")))</f>
        <v>0.16</v>
      </c>
      <c r="AO327" s="289">
        <f>IF(OR($C327="*",$C327&lt;400),"",IF(AND('201819 DATA'!BN327="*",$C327&gt;=400),"*",IF($C327&gt;=400,ROUND('201819 DATA'!BN327/$C327,2),"")))</f>
        <v>0.02</v>
      </c>
      <c r="AP327" s="289">
        <f>IF(OR($C327="*",$C327&lt;400),"",IF(AND('201819 DATA'!BO327="*",$C327&gt;=400),"*",IF($C327&gt;=400,ROUND('201819 DATA'!BO327/$C327,2),"")))</f>
        <v>7.0000000000000007E-2</v>
      </c>
      <c r="AQ327" s="289">
        <f>IF(OR($C327="*",$C327&lt;400),"",IF(AND('201819 DATA'!BP327="*",$C327&gt;=400),"*",IF($C327&gt;=400,ROUND('201819 DATA'!BP327/$C327,2),"")))</f>
        <v>0.05</v>
      </c>
      <c r="AR327" s="289">
        <f>IF(OR($C327="*",$C327&lt;400),"",IF(AND('201819 DATA'!BQ327="*",$C327&gt;=400),"*",IF($C327&gt;=400,ROUND('201819 DATA'!BQ327/$C327,2),"")))</f>
        <v>0</v>
      </c>
      <c r="AS327" s="289">
        <f>IF(OR($C327="*",$C327&lt;400),"",IF(AND('201819 DATA'!BR327="*",$C327&gt;=400),"*",IF($C327&gt;=400,ROUND('201819 DATA'!BR327/$C327,2),"")))</f>
        <v>0.01</v>
      </c>
      <c r="AT327" s="289">
        <f>IF(OR($C327="*",$C327&lt;400),"",IF(AND('201819 DATA'!BS327="*",$C327&gt;=400),"*",IF($C327&gt;=400,ROUND('201819 DATA'!BS327/$C327,2),"")))</f>
        <v>0.08</v>
      </c>
      <c r="AU327" s="289">
        <f>IF(OR($C327="*",$C327&lt;400),"",IF(AND('201819 DATA'!BT327="*",$C327&gt;=400),"*",IF($C327&gt;=400,ROUND('201819 DATA'!BT327/$C327,2),"")))</f>
        <v>7.0000000000000007E-2</v>
      </c>
      <c r="AV327" s="289">
        <f>IF(OR($C327="*",$C327&lt;400),"",IF(AND('201819 DATA'!BU327="*",$C327&gt;=400),"*",IF($C327&gt;=400,ROUND('201819 DATA'!BU327/$C327,2),"")))</f>
        <v>0.09</v>
      </c>
      <c r="AW327" s="289">
        <f>IF(OR($C327="*",$C327&lt;400),"",IF(AND('201819 DATA'!BV327="*",$C327&gt;=400),"*",IF($C327&gt;=400,ROUND('201819 DATA'!BV327/$C327,2),"")))</f>
        <v>0</v>
      </c>
      <c r="AX327" s="289">
        <f>IF(OR($C327="*",$C327&lt;400),"",IF(AND('201819 DATA'!BW327="*",$C327&gt;=400),"*",IF($C327&gt;=400,ROUND('201819 DATA'!BW327/$C327,2),"")))</f>
        <v>0.09</v>
      </c>
    </row>
    <row r="328" spans="1:50" x14ac:dyDescent="0.2">
      <c r="A328" s="13" t="s">
        <v>422</v>
      </c>
      <c r="B328" s="287">
        <f>'201819 DATA'!B328</f>
        <v>288725</v>
      </c>
      <c r="C328" s="288">
        <f>'201819 DATA'!C328</f>
        <v>244895</v>
      </c>
      <c r="D328" s="293">
        <f>'201819 DATA'!FN328</f>
        <v>96300</v>
      </c>
      <c r="G328" s="295">
        <f t="shared" si="5"/>
        <v>0.85</v>
      </c>
      <c r="H328" s="289">
        <f>IF(OR($C328="*",$C328&lt;400),"",IF(AND('201819 DATA'!F328="*",$C328&gt;=400),"*",IF($C328&gt;=400,ROUND('201819 DATA'!F328/$C328,2),"")))</f>
        <v>0.28000000000000003</v>
      </c>
      <c r="I328" s="296">
        <f>IF(OR($B328="*",$B328&lt;400),"",IF(AND('201819 DATA'!Y328="*",$B328&gt;=400),"*",IF($B328&gt;=400,ROUND('201819 DATA'!Y328/$B328,2),"")))</f>
        <v>0.03</v>
      </c>
      <c r="J328" s="296">
        <f>IF(OR($B328="*",$B328&lt;400),"",IF(AND('201819 DATA'!Z328="*",$B328&gt;=400),"*",IF($B328&gt;=400,ROUND('201819 DATA'!Z328/$B328,2),"")))</f>
        <v>0.12</v>
      </c>
      <c r="K328" s="296">
        <f>IF(OR($B328="*",$B328&lt;400),"",IF(AND('201819 DATA'!AA328="*",$B328&gt;=400),"*",IF($B328&gt;=400,ROUND('201819 DATA'!AA328/$B328,2),"")))</f>
        <v>0.15</v>
      </c>
      <c r="L328" s="296">
        <f>IF(OR($B328="*",$B328&lt;400),"",IF(AND('201819 DATA'!AB328="*",$B328&gt;=400),"*",IF($B328&gt;=400,ROUND('201819 DATA'!AB328/$B328,2),"")))</f>
        <v>0.21</v>
      </c>
      <c r="M328" s="296">
        <f>IF(OR($B328="*",$B328&lt;400),"",IF(AND('201819 DATA'!AC328="*",$B328&gt;=400),"*",IF($B328&gt;=400,ROUND('201819 DATA'!AC328/$B328,2),"")))</f>
        <v>0.27</v>
      </c>
      <c r="N328" s="296">
        <f>IF(OR($B328="*",$B328&lt;400),"",IF(AND('201819 DATA'!AD328="*",$B328&gt;=400),"*",IF($B328&gt;=400,ROUND('201819 DATA'!AD328/$B328,2),"")))</f>
        <v>0.2</v>
      </c>
      <c r="O328" s="296">
        <f>IF(OR($B328="*",$B328&lt;400),"",IF(AND('201819 DATA'!AE328="*",$B328&gt;=400),"*",IF($B328&gt;=400,ROUND('201819 DATA'!AE328/$B328,2),"")))</f>
        <v>0.03</v>
      </c>
      <c r="P328" s="297"/>
      <c r="Q328" s="296">
        <f>IF(OR($B328="*",$B328&lt;400),"",IF(AND('201819 DATA'!FL328="*",$B328&gt;=400),"*",IF($B328&gt;=400,ROUND('201819 DATA'!FL328/$B328,2),"")))</f>
        <v>0.65</v>
      </c>
      <c r="R328" s="289">
        <f>IF(OR($C328="*",$C328&lt;400),"",IF(AND('201819 DATA'!F328="*",$C328&gt;=400),"*",IF($C328&gt;=400,ROUND('201819 DATA'!F328/$C328,2),"")))</f>
        <v>0.28000000000000003</v>
      </c>
      <c r="S328" s="289">
        <f>IF(OR($C328="*",$C328&lt;400),"",IF(AND('201819 DATA'!G328="*",$C328&gt;=400),"*",IF($C328&gt;=400,ROUND('201819 DATA'!G328/$C328,2),"")))</f>
        <v>0.19</v>
      </c>
      <c r="T328" s="289">
        <f>IF(OR($C328="*",$C328&lt;400),"",IF(AND('201819 DATA'!H328="*",$C328&gt;=400),"*",IF($C328&gt;=400,ROUND('201819 DATA'!H328/$C328,2),"")))</f>
        <v>0.43</v>
      </c>
      <c r="U328" s="289">
        <f>IF(OR($C328="*",$C328&lt;400),"",IF(AND('201819 DATA'!FM328="*",$C328&gt;=400),"*",IF($C328&gt;=400,ROUND('201819 DATA'!FM328/$C328,2),"")))</f>
        <v>0.1</v>
      </c>
      <c r="V328" s="312">
        <f>IF(OR($D328="*",$D328&lt;400),"",IF(AND('201819 DATA'!M328="*",$D328&gt;=400),"*",IF($D328&gt;=400,ROUND('201819 DATA'!M328/$D328,2),"")))</f>
        <v>0.59</v>
      </c>
      <c r="W328" s="312">
        <f>IF(OR($D328="*",$D328&lt;400),"",IF(AND('201819 DATA'!N328="*",$D328&gt;=400),"*",IF($D328&gt;=400,ROUND('201819 DATA'!N328/$D328,2),"")))</f>
        <v>0.22</v>
      </c>
      <c r="X328" s="312">
        <f>IF(OR($D328="*",$D328&lt;400),"",IF(AND('201819 DATA'!O328="*",$D328&gt;=400),"*",IF($D328&gt;=400,ROUND('201819 DATA'!O328/$D328,2),"")))</f>
        <v>0.1</v>
      </c>
      <c r="Y328" s="312">
        <f>IF(OR($D328="*",$D328&lt;400),"",IF(AND('201819 DATA'!P328="*",$D328&gt;=400),"*",IF($D328&gt;=400,ROUND('201819 DATA'!P328/$D328,2),"")))</f>
        <v>0.08</v>
      </c>
      <c r="Z328" s="312">
        <f>IF(OR($D328="*",$D328&lt;400),"",IF(AND('201819 DATA'!Q328="*",$D328&gt;=400),"*",IF($D328&gt;=400,ROUND('201819 DATA'!Q328/$D328,2),"")))</f>
        <v>0.01</v>
      </c>
      <c r="AA328" s="312">
        <f>IF(OR($D328="*",$D328&lt;400),"",IF(AND('201819 DATA'!R328="*",$D328&gt;=400),"*",IF($D328&gt;=400,ROUND('201819 DATA'!R328/$D328,2),"")))</f>
        <v>0</v>
      </c>
      <c r="AB328" s="312">
        <f>IF(OR($D328="*",$D328&lt;400),"",IF(AND('201819 DATA'!S328="*",$D328&gt;=400),"*",IF($D328&gt;=400,ROUND('201819 DATA'!S328/$D328,2),"")))</f>
        <v>0</v>
      </c>
      <c r="AC328" s="312">
        <f>IF(OR($D328="*",$D328&lt;400),"",IF(AND('201819 DATA'!T328="*",$D328&gt;=400),"*",IF($D328&gt;=400,ROUND('201819 DATA'!T328/$D328,2),"")))</f>
        <v>0</v>
      </c>
      <c r="AD328" s="289">
        <f>IF(OR($C328="*",$C328&lt;400),"",IF(AND('201819 DATA'!BC328="*",$C328&gt;=400),"*",IF($C328&gt;=400,ROUND('201819 DATA'!BC328/$C328,2),"")))</f>
        <v>0.02</v>
      </c>
      <c r="AE328" s="289">
        <f>IF(OR($C328="*",$C328&lt;400),"",IF(AND('201819 DATA'!BD328="*",$C328&gt;=400),"*",IF($C328&gt;=400,ROUND('201819 DATA'!BD328/$C328,2),"")))</f>
        <v>0.21</v>
      </c>
      <c r="AF328" s="289">
        <f>IF(OR($C328="*",$C328&lt;400),"",IF(AND('201819 DATA'!BE328="*",$C328&gt;=400),"*",IF($C328&gt;=400,ROUND('201819 DATA'!BE328/$C328,2),"")))</f>
        <v>0.03</v>
      </c>
      <c r="AG328" s="289">
        <f>IF(OR($C328="*",$C328&lt;400),"",IF(AND('201819 DATA'!BF328="*",$C328&gt;=400),"*",IF($C328&gt;=400,ROUND('201819 DATA'!BF328/$C328,2),"")))</f>
        <v>0.02</v>
      </c>
      <c r="AH328" s="289">
        <f>IF(OR($C328="*",$C328&lt;400),"",IF(AND('201819 DATA'!BG328="*",$C328&gt;=400),"*",IF($C328&gt;=400,ROUND('201819 DATA'!BG328/$C328,2),"")))</f>
        <v>0.01</v>
      </c>
      <c r="AI328" s="289">
        <f>IF(OR($C328="*",$C328&lt;400),"",IF(AND('201819 DATA'!BH328="*",$C328&gt;=400),"*",IF($C328&gt;=400,ROUND('201819 DATA'!BH328/$C328,2),"")))</f>
        <v>0.03</v>
      </c>
      <c r="AJ328" s="289">
        <f>IF(OR($C328="*",$C328&lt;400),"",IF(AND('201819 DATA'!BI328="*",$C328&gt;=400),"*",IF($C328&gt;=400,ROUND('201819 DATA'!BI328/$C328,2),"")))</f>
        <v>0.04</v>
      </c>
      <c r="AK328" s="289">
        <f>IF(OR($C328="*",$C328&lt;400),"",IF(AND('201819 DATA'!BJ328="*",$C328&gt;=400),"*",IF($C328&gt;=400,ROUND('201819 DATA'!BJ328/$C328,2),"")))</f>
        <v>0</v>
      </c>
      <c r="AL328" s="289">
        <f>IF(OR($C328="*",$C328&lt;400),"",IF(AND('201819 DATA'!BK328="*",$C328&gt;=400),"*",IF($C328&gt;=400,ROUND('201819 DATA'!BK328/$C328,2),"")))</f>
        <v>7.0000000000000007E-2</v>
      </c>
      <c r="AM328" s="289">
        <f>IF(OR($C328="*",$C328&lt;400),"",IF(AND('201819 DATA'!BL328="*",$C328&gt;=400),"*",IF($C328&gt;=400,ROUND('201819 DATA'!BL328/$C328,2),"")))</f>
        <v>0.04</v>
      </c>
      <c r="AN328" s="289">
        <f>IF(OR($C328="*",$C328&lt;400),"",IF(AND('201819 DATA'!BM328="*",$C328&gt;=400),"*",IF($C328&gt;=400,ROUND('201819 DATA'!BM328/$C328,2),"")))</f>
        <v>0.13</v>
      </c>
      <c r="AO328" s="289">
        <f>IF(OR($C328="*",$C328&lt;400),"",IF(AND('201819 DATA'!BN328="*",$C328&gt;=400),"*",IF($C328&gt;=400,ROUND('201819 DATA'!BN328/$C328,2),"")))</f>
        <v>0.02</v>
      </c>
      <c r="AP328" s="289">
        <f>IF(OR($C328="*",$C328&lt;400),"",IF(AND('201819 DATA'!BO328="*",$C328&gt;=400),"*",IF($C328&gt;=400,ROUND('201819 DATA'!BO328/$C328,2),"")))</f>
        <v>0.06</v>
      </c>
      <c r="AQ328" s="289">
        <f>IF(OR($C328="*",$C328&lt;400),"",IF(AND('201819 DATA'!BP328="*",$C328&gt;=400),"*",IF($C328&gt;=400,ROUND('201819 DATA'!BP328/$C328,2),"")))</f>
        <v>0.03</v>
      </c>
      <c r="AR328" s="289">
        <f>IF(OR($C328="*",$C328&lt;400),"",IF(AND('201819 DATA'!BQ328="*",$C328&gt;=400),"*",IF($C328&gt;=400,ROUND('201819 DATA'!BQ328/$C328,2),"")))</f>
        <v>0.09</v>
      </c>
      <c r="AS328" s="289">
        <f>IF(OR($C328="*",$C328&lt;400),"",IF(AND('201819 DATA'!BR328="*",$C328&gt;=400),"*",IF($C328&gt;=400,ROUND('201819 DATA'!BR328/$C328,2),"")))</f>
        <v>0.01</v>
      </c>
      <c r="AT328" s="289">
        <f>IF(OR($C328="*",$C328&lt;400),"",IF(AND('201819 DATA'!BS328="*",$C328&gt;=400),"*",IF($C328&gt;=400,ROUND('201819 DATA'!BS328/$C328,2),"")))</f>
        <v>0</v>
      </c>
      <c r="AU328" s="289">
        <f>IF(OR($C328="*",$C328&lt;400),"",IF(AND('201819 DATA'!BT328="*",$C328&gt;=400),"*",IF($C328&gt;=400,ROUND('201819 DATA'!BT328/$C328,2),"")))</f>
        <v>7.0000000000000007E-2</v>
      </c>
      <c r="AV328" s="289">
        <f>IF(OR($C328="*",$C328&lt;400),"",IF(AND('201819 DATA'!BU328="*",$C328&gt;=400),"*",IF($C328&gt;=400,ROUND('201819 DATA'!BU328/$C328,2),"")))</f>
        <v>0.05</v>
      </c>
      <c r="AW328" s="289">
        <f>IF(OR($C328="*",$C328&lt;400),"",IF(AND('201819 DATA'!BV328="*",$C328&gt;=400),"*",IF($C328&gt;=400,ROUND('201819 DATA'!BV328/$C328,2),"")))</f>
        <v>0</v>
      </c>
      <c r="AX328" s="289">
        <f>IF(OR($C328="*",$C328&lt;400),"",IF(AND('201819 DATA'!BW328="*",$C328&gt;=400),"*",IF($C328&gt;=400,ROUND('201819 DATA'!BW328/$C328,2),"")))</f>
        <v>0.05</v>
      </c>
    </row>
    <row r="329" spans="1:50" x14ac:dyDescent="0.2">
      <c r="A329" s="13" t="s">
        <v>1531</v>
      </c>
      <c r="B329" s="287">
        <f>'201819 DATA'!B329</f>
        <v>270</v>
      </c>
      <c r="C329" s="288">
        <f>'201819 DATA'!C329</f>
        <v>270</v>
      </c>
      <c r="D329" s="293">
        <f>'201819 DATA'!FN329</f>
        <v>0</v>
      </c>
      <c r="G329" s="295" t="str">
        <f t="shared" si="5"/>
        <v/>
      </c>
      <c r="H329" s="289" t="str">
        <f>IF(OR($C329="*",$C329&lt;400),"",IF(AND('201819 DATA'!F329="*",$C329&gt;=400),"*",IF($C329&gt;=400,ROUND('201819 DATA'!F329/$C329,2),"")))</f>
        <v/>
      </c>
      <c r="I329" s="296" t="str">
        <f>IF(OR($B329="*",$B329&lt;400),"",IF(AND('201819 DATA'!Y329="*",$B329&gt;=400),"*",IF($B329&gt;=400,ROUND('201819 DATA'!Y329/$B329,2),"")))</f>
        <v/>
      </c>
      <c r="J329" s="296" t="str">
        <f>IF(OR($B329="*",$B329&lt;400),"",IF(AND('201819 DATA'!Z329="*",$B329&gt;=400),"*",IF($B329&gt;=400,ROUND('201819 DATA'!Z329/$B329,2),"")))</f>
        <v/>
      </c>
      <c r="K329" s="296" t="str">
        <f>IF(OR($B329="*",$B329&lt;400),"",IF(AND('201819 DATA'!AA329="*",$B329&gt;=400),"*",IF($B329&gt;=400,ROUND('201819 DATA'!AA329/$B329,2),"")))</f>
        <v/>
      </c>
      <c r="L329" s="296" t="str">
        <f>IF(OR($B329="*",$B329&lt;400),"",IF(AND('201819 DATA'!AB329="*",$B329&gt;=400),"*",IF($B329&gt;=400,ROUND('201819 DATA'!AB329/$B329,2),"")))</f>
        <v/>
      </c>
      <c r="M329" s="296" t="str">
        <f>IF(OR($B329="*",$B329&lt;400),"",IF(AND('201819 DATA'!AC329="*",$B329&gt;=400),"*",IF($B329&gt;=400,ROUND('201819 DATA'!AC329/$B329,2),"")))</f>
        <v/>
      </c>
      <c r="N329" s="296" t="str">
        <f>IF(OR($B329="*",$B329&lt;400),"",IF(AND('201819 DATA'!AD329="*",$B329&gt;=400),"*",IF($B329&gt;=400,ROUND('201819 DATA'!AD329/$B329,2),"")))</f>
        <v/>
      </c>
      <c r="O329" s="296" t="str">
        <f>IF(OR($B329="*",$B329&lt;400),"",IF(AND('201819 DATA'!AE329="*",$B329&gt;=400),"*",IF($B329&gt;=400,ROUND('201819 DATA'!AE329/$B329,2),"")))</f>
        <v/>
      </c>
      <c r="P329" s="297"/>
      <c r="Q329" s="296" t="str">
        <f>IF(OR($B329="*",$B329&lt;400),"",IF(AND('201819 DATA'!FL329="*",$B329&gt;=400),"*",IF($B329&gt;=400,ROUND('201819 DATA'!FL329/$B329,2),"")))</f>
        <v/>
      </c>
      <c r="R329" s="289" t="str">
        <f>IF(OR($C329="*",$C329&lt;400),"",IF(AND('201819 DATA'!F329="*",$C329&gt;=400),"*",IF($C329&gt;=400,ROUND('201819 DATA'!F329/$C329,2),"")))</f>
        <v/>
      </c>
      <c r="S329" s="289" t="str">
        <f>IF(OR($C329="*",$C329&lt;400),"",IF(AND('201819 DATA'!G329="*",$C329&gt;=400),"*",IF($C329&gt;=400,ROUND('201819 DATA'!G329/$C329,2),"")))</f>
        <v/>
      </c>
      <c r="T329" s="289" t="str">
        <f>IF(OR($C329="*",$C329&lt;400),"",IF(AND('201819 DATA'!H329="*",$C329&gt;=400),"*",IF($C329&gt;=400,ROUND('201819 DATA'!H329/$C329,2),"")))</f>
        <v/>
      </c>
      <c r="U329" s="289" t="str">
        <f>IF(OR($C329="*",$C329&lt;400),"",IF(AND('201819 DATA'!FM329="*",$C329&gt;=400),"*",IF($C329&gt;=400,ROUND('201819 DATA'!FM329/$C329,2),"")))</f>
        <v/>
      </c>
      <c r="V329" s="312" t="str">
        <f>IF(OR($D329="*",$D329&lt;400),"",IF(AND('201819 DATA'!M329="*",$D329&gt;=400),"*",IF($D329&gt;=400,ROUND('201819 DATA'!M329/$D329,2),"")))</f>
        <v/>
      </c>
      <c r="W329" s="312" t="str">
        <f>IF(OR($D329="*",$D329&lt;400),"",IF(AND('201819 DATA'!N329="*",$D329&gt;=400),"*",IF($D329&gt;=400,ROUND('201819 DATA'!N329/$D329,2),"")))</f>
        <v/>
      </c>
      <c r="X329" s="312" t="str">
        <f>IF(OR($D329="*",$D329&lt;400),"",IF(AND('201819 DATA'!O329="*",$D329&gt;=400),"*",IF($D329&gt;=400,ROUND('201819 DATA'!O329/$D329,2),"")))</f>
        <v/>
      </c>
      <c r="Y329" s="312" t="str">
        <f>IF(OR($D329="*",$D329&lt;400),"",IF(AND('201819 DATA'!P329="*",$D329&gt;=400),"*",IF($D329&gt;=400,ROUND('201819 DATA'!P329/$D329,2),"")))</f>
        <v/>
      </c>
      <c r="Z329" s="312" t="str">
        <f>IF(OR($D329="*",$D329&lt;400),"",IF(AND('201819 DATA'!Q329="*",$D329&gt;=400),"*",IF($D329&gt;=400,ROUND('201819 DATA'!Q329/$D329,2),"")))</f>
        <v/>
      </c>
      <c r="AA329" s="312" t="str">
        <f>IF(OR($D329="*",$D329&lt;400),"",IF(AND('201819 DATA'!R329="*",$D329&gt;=400),"*",IF($D329&gt;=400,ROUND('201819 DATA'!R329/$D329,2),"")))</f>
        <v/>
      </c>
      <c r="AB329" s="312" t="str">
        <f>IF(OR($D329="*",$D329&lt;400),"",IF(AND('201819 DATA'!S329="*",$D329&gt;=400),"*",IF($D329&gt;=400,ROUND('201819 DATA'!S329/$D329,2),"")))</f>
        <v/>
      </c>
      <c r="AC329" s="312" t="str">
        <f>IF(OR($D329="*",$D329&lt;400),"",IF(AND('201819 DATA'!T329="*",$D329&gt;=400),"*",IF($D329&gt;=400,ROUND('201819 DATA'!T329/$D329,2),"")))</f>
        <v/>
      </c>
      <c r="AD329" s="289" t="str">
        <f>IF(OR($C329="*",$C329&lt;400),"",IF(AND('201819 DATA'!BC329="*",$C329&gt;=400),"*",IF($C329&gt;=400,ROUND('201819 DATA'!BC329/$C329,2),"")))</f>
        <v/>
      </c>
      <c r="AE329" s="289" t="str">
        <f>IF(OR($C329="*",$C329&lt;400),"",IF(AND('201819 DATA'!BD329="*",$C329&gt;=400),"*",IF($C329&gt;=400,ROUND('201819 DATA'!BD329/$C329,2),"")))</f>
        <v/>
      </c>
      <c r="AF329" s="289" t="str">
        <f>IF(OR($C329="*",$C329&lt;400),"",IF(AND('201819 DATA'!BE329="*",$C329&gt;=400),"*",IF($C329&gt;=400,ROUND('201819 DATA'!BE329/$C329,2),"")))</f>
        <v/>
      </c>
      <c r="AG329" s="289" t="str">
        <f>IF(OR($C329="*",$C329&lt;400),"",IF(AND('201819 DATA'!BF329="*",$C329&gt;=400),"*",IF($C329&gt;=400,ROUND('201819 DATA'!BF329/$C329,2),"")))</f>
        <v/>
      </c>
      <c r="AH329" s="289" t="str">
        <f>IF(OR($C329="*",$C329&lt;400),"",IF(AND('201819 DATA'!BG329="*",$C329&gt;=400),"*",IF($C329&gt;=400,ROUND('201819 DATA'!BG329/$C329,2),"")))</f>
        <v/>
      </c>
      <c r="AI329" s="289" t="str">
        <f>IF(OR($C329="*",$C329&lt;400),"",IF(AND('201819 DATA'!BH329="*",$C329&gt;=400),"*",IF($C329&gt;=400,ROUND('201819 DATA'!BH329/$C329,2),"")))</f>
        <v/>
      </c>
      <c r="AJ329" s="289" t="str">
        <f>IF(OR($C329="*",$C329&lt;400),"",IF(AND('201819 DATA'!BI329="*",$C329&gt;=400),"*",IF($C329&gt;=400,ROUND('201819 DATA'!BI329/$C329,2),"")))</f>
        <v/>
      </c>
      <c r="AK329" s="289" t="str">
        <f>IF(OR($C329="*",$C329&lt;400),"",IF(AND('201819 DATA'!BJ329="*",$C329&gt;=400),"*",IF($C329&gt;=400,ROUND('201819 DATA'!BJ329/$C329,2),"")))</f>
        <v/>
      </c>
      <c r="AL329" s="289" t="str">
        <f>IF(OR($C329="*",$C329&lt;400),"",IF(AND('201819 DATA'!BK329="*",$C329&gt;=400),"*",IF($C329&gt;=400,ROUND('201819 DATA'!BK329/$C329,2),"")))</f>
        <v/>
      </c>
      <c r="AM329" s="289" t="str">
        <f>IF(OR($C329="*",$C329&lt;400),"",IF(AND('201819 DATA'!BL329="*",$C329&gt;=400),"*",IF($C329&gt;=400,ROUND('201819 DATA'!BL329/$C329,2),"")))</f>
        <v/>
      </c>
      <c r="AN329" s="289" t="str">
        <f>IF(OR($C329="*",$C329&lt;400),"",IF(AND('201819 DATA'!BM329="*",$C329&gt;=400),"*",IF($C329&gt;=400,ROUND('201819 DATA'!BM329/$C329,2),"")))</f>
        <v/>
      </c>
      <c r="AO329" s="289" t="str">
        <f>IF(OR($C329="*",$C329&lt;400),"",IF(AND('201819 DATA'!BN329="*",$C329&gt;=400),"*",IF($C329&gt;=400,ROUND('201819 DATA'!BN329/$C329,2),"")))</f>
        <v/>
      </c>
      <c r="AP329" s="289" t="str">
        <f>IF(OR($C329="*",$C329&lt;400),"",IF(AND('201819 DATA'!BO329="*",$C329&gt;=400),"*",IF($C329&gt;=400,ROUND('201819 DATA'!BO329/$C329,2),"")))</f>
        <v/>
      </c>
      <c r="AQ329" s="289" t="str">
        <f>IF(OR($C329="*",$C329&lt;400),"",IF(AND('201819 DATA'!BP329="*",$C329&gt;=400),"*",IF($C329&gt;=400,ROUND('201819 DATA'!BP329/$C329,2),"")))</f>
        <v/>
      </c>
      <c r="AR329" s="289" t="str">
        <f>IF(OR($C329="*",$C329&lt;400),"",IF(AND('201819 DATA'!BQ329="*",$C329&gt;=400),"*",IF($C329&gt;=400,ROUND('201819 DATA'!BQ329/$C329,2),"")))</f>
        <v/>
      </c>
      <c r="AS329" s="289" t="str">
        <f>IF(OR($C329="*",$C329&lt;400),"",IF(AND('201819 DATA'!BR329="*",$C329&gt;=400),"*",IF($C329&gt;=400,ROUND('201819 DATA'!BR329/$C329,2),"")))</f>
        <v/>
      </c>
      <c r="AT329" s="289" t="str">
        <f>IF(OR($C329="*",$C329&lt;400),"",IF(AND('201819 DATA'!BS329="*",$C329&gt;=400),"*",IF($C329&gt;=400,ROUND('201819 DATA'!BS329/$C329,2),"")))</f>
        <v/>
      </c>
      <c r="AU329" s="289" t="str">
        <f>IF(OR($C329="*",$C329&lt;400),"",IF(AND('201819 DATA'!BT329="*",$C329&gt;=400),"*",IF($C329&gt;=400,ROUND('201819 DATA'!BT329/$C329,2),"")))</f>
        <v/>
      </c>
      <c r="AV329" s="289" t="str">
        <f>IF(OR($C329="*",$C329&lt;400),"",IF(AND('201819 DATA'!BU329="*",$C329&gt;=400),"*",IF($C329&gt;=400,ROUND('201819 DATA'!BU329/$C329,2),"")))</f>
        <v/>
      </c>
      <c r="AW329" s="289" t="str">
        <f>IF(OR($C329="*",$C329&lt;400),"",IF(AND('201819 DATA'!BV329="*",$C329&gt;=400),"*",IF($C329&gt;=400,ROUND('201819 DATA'!BV329/$C329,2),"")))</f>
        <v/>
      </c>
      <c r="AX329" s="289" t="str">
        <f>IF(OR($C329="*",$C329&lt;400),"",IF(AND('201819 DATA'!BW329="*",$C329&gt;=400),"*",IF($C329&gt;=400,ROUND('201819 DATA'!BW329/$C329,2),"")))</f>
        <v/>
      </c>
    </row>
    <row r="330" spans="1:50" x14ac:dyDescent="0.2">
      <c r="A330" s="13" t="s">
        <v>1216</v>
      </c>
      <c r="B330" s="287">
        <f>'201819 DATA'!B330</f>
        <v>7285</v>
      </c>
      <c r="C330" s="288">
        <f>'201819 DATA'!C330</f>
        <v>6325</v>
      </c>
      <c r="D330" s="293">
        <f>'201819 DATA'!FN330</f>
        <v>6260</v>
      </c>
      <c r="G330" s="295">
        <f t="shared" si="5"/>
        <v>0.87</v>
      </c>
      <c r="H330" s="289">
        <f>IF(OR($C330="*",$C330&lt;400),"",IF(AND('201819 DATA'!F330="*",$C330&gt;=400),"*",IF($C330&gt;=400,ROUND('201819 DATA'!F330/$C330,2),"")))</f>
        <v>0</v>
      </c>
      <c r="I330" s="296">
        <f>IF(OR($B330="*",$B330&lt;400),"",IF(AND('201819 DATA'!Y330="*",$B330&gt;=400),"*",IF($B330&gt;=400,ROUND('201819 DATA'!Y330/$B330,2),"")))</f>
        <v>0</v>
      </c>
      <c r="J330" s="296">
        <f>IF(OR($B330="*",$B330&lt;400),"",IF(AND('201819 DATA'!Z330="*",$B330&gt;=400),"*",IF($B330&gt;=400,ROUND('201819 DATA'!Z330/$B330,2),"")))</f>
        <v>0.04</v>
      </c>
      <c r="K330" s="296">
        <f>IF(OR($B330="*",$B330&lt;400),"",IF(AND('201819 DATA'!AA330="*",$B330&gt;=400),"*",IF($B330&gt;=400,ROUND('201819 DATA'!AA330/$B330,2),"")))</f>
        <v>0.09</v>
      </c>
      <c r="L330" s="296">
        <f>IF(OR($B330="*",$B330&lt;400),"",IF(AND('201819 DATA'!AB330="*",$B330&gt;=400),"*",IF($B330&gt;=400,ROUND('201819 DATA'!AB330/$B330,2),"")))</f>
        <v>0.21</v>
      </c>
      <c r="M330" s="296">
        <f>IF(OR($B330="*",$B330&lt;400),"",IF(AND('201819 DATA'!AC330="*",$B330&gt;=400),"*",IF($B330&gt;=400,ROUND('201819 DATA'!AC330/$B330,2),"")))</f>
        <v>0.37</v>
      </c>
      <c r="N330" s="296">
        <f>IF(OR($B330="*",$B330&lt;400),"",IF(AND('201819 DATA'!AD330="*",$B330&gt;=400),"*",IF($B330&gt;=400,ROUND('201819 DATA'!AD330/$B330,2),"")))</f>
        <v>0.28000000000000003</v>
      </c>
      <c r="O330" s="296">
        <f>IF(OR($B330="*",$B330&lt;400),"",IF(AND('201819 DATA'!AE330="*",$B330&gt;=400),"*",IF($B330&gt;=400,ROUND('201819 DATA'!AE330/$B330,2),"")))</f>
        <v>0.01</v>
      </c>
      <c r="P330" s="297"/>
      <c r="Q330" s="296">
        <f>IF(OR($B330="*",$B330&lt;400),"",IF(AND('201819 DATA'!FL330="*",$B330&gt;=400),"*",IF($B330&gt;=400,ROUND('201819 DATA'!FL330/$B330,2),"")))</f>
        <v>0.97</v>
      </c>
      <c r="R330" s="289">
        <f>IF(OR($C330="*",$C330&lt;400),"",IF(AND('201819 DATA'!F330="*",$C330&gt;=400),"*",IF($C330&gt;=400,ROUND('201819 DATA'!F330/$C330,2),"")))</f>
        <v>0</v>
      </c>
      <c r="S330" s="289">
        <f>IF(OR($C330="*",$C330&lt;400),"",IF(AND('201819 DATA'!G330="*",$C330&gt;=400),"*",IF($C330&gt;=400,ROUND('201819 DATA'!G330/$C330,2),"")))</f>
        <v>0</v>
      </c>
      <c r="T330" s="289">
        <f>IF(OR($C330="*",$C330&lt;400),"",IF(AND('201819 DATA'!H330="*",$C330&gt;=400),"*",IF($C330&gt;=400,ROUND('201819 DATA'!H330/$C330,2),"")))</f>
        <v>0.99</v>
      </c>
      <c r="U330" s="289">
        <f>IF(OR($C330="*",$C330&lt;400),"",IF(AND('201819 DATA'!FM330="*",$C330&gt;=400),"*",IF($C330&gt;=400,ROUND('201819 DATA'!FM330/$C330,2),"")))</f>
        <v>0.01</v>
      </c>
      <c r="V330" s="312">
        <f>IF(OR($D330="*",$D330&lt;400),"",IF(AND('201819 DATA'!M330="*",$D330&gt;=400),"*",IF($D330&gt;=400,ROUND('201819 DATA'!M330/$D330,2),"")))</f>
        <v>0.23</v>
      </c>
      <c r="W330" s="312">
        <f>IF(OR($D330="*",$D330&lt;400),"",IF(AND('201819 DATA'!N330="*",$D330&gt;=400),"*",IF($D330&gt;=400,ROUND('201819 DATA'!N330/$D330,2),"")))</f>
        <v>0.35</v>
      </c>
      <c r="X330" s="312">
        <f>IF(OR($D330="*",$D330&lt;400),"",IF(AND('201819 DATA'!O330="*",$D330&gt;=400),"*",IF($D330&gt;=400,ROUND('201819 DATA'!O330/$D330,2),"")))</f>
        <v>0.24</v>
      </c>
      <c r="Y330" s="312">
        <f>IF(OR($D330="*",$D330&lt;400),"",IF(AND('201819 DATA'!P330="*",$D330&gt;=400),"*",IF($D330&gt;=400,ROUND('201819 DATA'!P330/$D330,2),"")))</f>
        <v>0.13</v>
      </c>
      <c r="Z330" s="312">
        <f>IF(OR($D330="*",$D330&lt;400),"",IF(AND('201819 DATA'!Q330="*",$D330&gt;=400),"*",IF($D330&gt;=400,ROUND('201819 DATA'!Q330/$D330,2),"")))</f>
        <v>0.02</v>
      </c>
      <c r="AA330" s="312">
        <f>IF(OR($D330="*",$D330&lt;400),"",IF(AND('201819 DATA'!R330="*",$D330&gt;=400),"*",IF($D330&gt;=400,ROUND('201819 DATA'!R330/$D330,2),"")))</f>
        <v>0.01</v>
      </c>
      <c r="AB330" s="312">
        <f>IF(OR($D330="*",$D330&lt;400),"",IF(AND('201819 DATA'!S330="*",$D330&gt;=400),"*",IF($D330&gt;=400,ROUND('201819 DATA'!S330/$D330,2),"")))</f>
        <v>0.01</v>
      </c>
      <c r="AC330" s="312">
        <f>IF(OR($D330="*",$D330&lt;400),"",IF(AND('201819 DATA'!T330="*",$D330&gt;=400),"*",IF($D330&gt;=400,ROUND('201819 DATA'!T330/$D330,2),"")))</f>
        <v>0.01</v>
      </c>
      <c r="AD330" s="289">
        <f>IF(OR($C330="*",$C330&lt;400),"",IF(AND('201819 DATA'!BC330="*",$C330&gt;=400),"*",IF($C330&gt;=400,ROUND('201819 DATA'!BC330/$C330,2),"")))</f>
        <v>0.01</v>
      </c>
      <c r="AE330" s="289">
        <f>IF(OR($C330="*",$C330&lt;400),"",IF(AND('201819 DATA'!BD330="*",$C330&gt;=400),"*",IF($C330&gt;=400,ROUND('201819 DATA'!BD330/$C330,2),"")))</f>
        <v>0.01</v>
      </c>
      <c r="AF330" s="289">
        <f>IF(OR($C330="*",$C330&lt;400),"",IF(AND('201819 DATA'!BE330="*",$C330&gt;=400),"*",IF($C330&gt;=400,ROUND('201819 DATA'!BE330/$C330,2),"")))</f>
        <v>0</v>
      </c>
      <c r="AG330" s="289">
        <f>IF(OR($C330="*",$C330&lt;400),"",IF(AND('201819 DATA'!BF330="*",$C330&gt;=400),"*",IF($C330&gt;=400,ROUND('201819 DATA'!BF330/$C330,2),"")))</f>
        <v>0</v>
      </c>
      <c r="AH330" s="289" t="str">
        <f>IF(OR($C330="*",$C330&lt;400),"",IF(AND('201819 DATA'!BG330="*",$C330&gt;=400),"*",IF($C330&gt;=400,ROUND('201819 DATA'!BG330/$C330,2),"")))</f>
        <v>*</v>
      </c>
      <c r="AI330" s="289">
        <f>IF(OR($C330="*",$C330&lt;400),"",IF(AND('201819 DATA'!BH330="*",$C330&gt;=400),"*",IF($C330&gt;=400,ROUND('201819 DATA'!BH330/$C330,2),"")))</f>
        <v>0.04</v>
      </c>
      <c r="AJ330" s="289">
        <f>IF(OR($C330="*",$C330&lt;400),"",IF(AND('201819 DATA'!BI330="*",$C330&gt;=400),"*",IF($C330&gt;=400,ROUND('201819 DATA'!BI330/$C330,2),"")))</f>
        <v>0.22</v>
      </c>
      <c r="AK330" s="289">
        <f>IF(OR($C330="*",$C330&lt;400),"",IF(AND('201819 DATA'!BJ330="*",$C330&gt;=400),"*",IF($C330&gt;=400,ROUND('201819 DATA'!BJ330/$C330,2),"")))</f>
        <v>0</v>
      </c>
      <c r="AL330" s="289" t="str">
        <f>IF(OR($C330="*",$C330&lt;400),"",IF(AND('201819 DATA'!BK330="*",$C330&gt;=400),"*",IF($C330&gt;=400,ROUND('201819 DATA'!BK330/$C330,2),"")))</f>
        <v>*</v>
      </c>
      <c r="AM330" s="289">
        <f>IF(OR($C330="*",$C330&lt;400),"",IF(AND('201819 DATA'!BL330="*",$C330&gt;=400),"*",IF($C330&gt;=400,ROUND('201819 DATA'!BL330/$C330,2),"")))</f>
        <v>0.02</v>
      </c>
      <c r="AN330" s="289">
        <f>IF(OR($C330="*",$C330&lt;400),"",IF(AND('201819 DATA'!BM330="*",$C330&gt;=400),"*",IF($C330&gt;=400,ROUND('201819 DATA'!BM330/$C330,2),"")))</f>
        <v>0.24</v>
      </c>
      <c r="AO330" s="289">
        <f>IF(OR($C330="*",$C330&lt;400),"",IF(AND('201819 DATA'!BN330="*",$C330&gt;=400),"*",IF($C330&gt;=400,ROUND('201819 DATA'!BN330/$C330,2),"")))</f>
        <v>0</v>
      </c>
      <c r="AP330" s="289">
        <f>IF(OR($C330="*",$C330&lt;400),"",IF(AND('201819 DATA'!BO330="*",$C330&gt;=400),"*",IF($C330&gt;=400,ROUND('201819 DATA'!BO330/$C330,2),"")))</f>
        <v>0.35</v>
      </c>
      <c r="AQ330" s="289">
        <f>IF(OR($C330="*",$C330&lt;400),"",IF(AND('201819 DATA'!BP330="*",$C330&gt;=400),"*",IF($C330&gt;=400,ROUND('201819 DATA'!BP330/$C330,2),"")))</f>
        <v>0.03</v>
      </c>
      <c r="AR330" s="289">
        <f>IF(OR($C330="*",$C330&lt;400),"",IF(AND('201819 DATA'!BQ330="*",$C330&gt;=400),"*",IF($C330&gt;=400,ROUND('201819 DATA'!BQ330/$C330,2),"")))</f>
        <v>0</v>
      </c>
      <c r="AS330" s="289">
        <f>IF(OR($C330="*",$C330&lt;400),"",IF(AND('201819 DATA'!BR330="*",$C330&gt;=400),"*",IF($C330&gt;=400,ROUND('201819 DATA'!BR330/$C330,2),"")))</f>
        <v>0</v>
      </c>
      <c r="AT330" s="289" t="str">
        <f>IF(OR($C330="*",$C330&lt;400),"",IF(AND('201819 DATA'!BS330="*",$C330&gt;=400),"*",IF($C330&gt;=400,ROUND('201819 DATA'!BS330/$C330,2),"")))</f>
        <v>*</v>
      </c>
      <c r="AU330" s="289">
        <f>IF(OR($C330="*",$C330&lt;400),"",IF(AND('201819 DATA'!BT330="*",$C330&gt;=400),"*",IF($C330&gt;=400,ROUND('201819 DATA'!BT330/$C330,2),"")))</f>
        <v>0.05</v>
      </c>
      <c r="AV330" s="289">
        <f>IF(OR($C330="*",$C330&lt;400),"",IF(AND('201819 DATA'!BU330="*",$C330&gt;=400),"*",IF($C330&gt;=400,ROUND('201819 DATA'!BU330/$C330,2),"")))</f>
        <v>0.01</v>
      </c>
      <c r="AW330" s="289">
        <f>IF(OR($C330="*",$C330&lt;400),"",IF(AND('201819 DATA'!BV330="*",$C330&gt;=400),"*",IF($C330&gt;=400,ROUND('201819 DATA'!BV330/$C330,2),"")))</f>
        <v>0</v>
      </c>
      <c r="AX330" s="289">
        <f>IF(OR($C330="*",$C330&lt;400),"",IF(AND('201819 DATA'!BW330="*",$C330&gt;=400),"*",IF($C330&gt;=400,ROUND('201819 DATA'!BW330/$C330,2),"")))</f>
        <v>0.02</v>
      </c>
    </row>
    <row r="331" spans="1:50" x14ac:dyDescent="0.2">
      <c r="A331" s="13" t="s">
        <v>436</v>
      </c>
      <c r="B331" s="287">
        <f>'201819 DATA'!B331</f>
        <v>112250</v>
      </c>
      <c r="C331" s="288">
        <f>'201819 DATA'!C331</f>
        <v>93515</v>
      </c>
      <c r="D331" s="293">
        <f>'201819 DATA'!FN331</f>
        <v>32930</v>
      </c>
      <c r="G331" s="295">
        <f t="shared" si="5"/>
        <v>0.83</v>
      </c>
      <c r="H331" s="289">
        <f>IF(OR($C331="*",$C331&lt;400),"",IF(AND('201819 DATA'!F331="*",$C331&gt;=400),"*",IF($C331&gt;=400,ROUND('201819 DATA'!F331/$C331,2),"")))</f>
        <v>0.42</v>
      </c>
      <c r="I331" s="296">
        <f>IF(OR($B331="*",$B331&lt;400),"",IF(AND('201819 DATA'!Y331="*",$B331&gt;=400),"*",IF($B331&gt;=400,ROUND('201819 DATA'!Y331/$B331,2),"")))</f>
        <v>0.08</v>
      </c>
      <c r="J331" s="296">
        <f>IF(OR($B331="*",$B331&lt;400),"",IF(AND('201819 DATA'!Z331="*",$B331&gt;=400),"*",IF($B331&gt;=400,ROUND('201819 DATA'!Z331/$B331,2),"")))</f>
        <v>0.11</v>
      </c>
      <c r="K331" s="296">
        <f>IF(OR($B331="*",$B331&lt;400),"",IF(AND('201819 DATA'!AA331="*",$B331&gt;=400),"*",IF($B331&gt;=400,ROUND('201819 DATA'!AA331/$B331,2),"")))</f>
        <v>0.12</v>
      </c>
      <c r="L331" s="296">
        <f>IF(OR($B331="*",$B331&lt;400),"",IF(AND('201819 DATA'!AB331="*",$B331&gt;=400),"*",IF($B331&gt;=400,ROUND('201819 DATA'!AB331/$B331,2),"")))</f>
        <v>0.16</v>
      </c>
      <c r="M331" s="296">
        <f>IF(OR($B331="*",$B331&lt;400),"",IF(AND('201819 DATA'!AC331="*",$B331&gt;=400),"*",IF($B331&gt;=400,ROUND('201819 DATA'!AC331/$B331,2),"")))</f>
        <v>0.24</v>
      </c>
      <c r="N331" s="296">
        <f>IF(OR($B331="*",$B331&lt;400),"",IF(AND('201819 DATA'!AD331="*",$B331&gt;=400),"*",IF($B331&gt;=400,ROUND('201819 DATA'!AD331/$B331,2),"")))</f>
        <v>0.25</v>
      </c>
      <c r="O331" s="296">
        <f>IF(OR($B331="*",$B331&lt;400),"",IF(AND('201819 DATA'!AE331="*",$B331&gt;=400),"*",IF($B331&gt;=400,ROUND('201819 DATA'!AE331/$B331,2),"")))</f>
        <v>0.05</v>
      </c>
      <c r="P331" s="297"/>
      <c r="Q331" s="296">
        <f>IF(OR($B331="*",$B331&lt;400),"",IF(AND('201819 DATA'!FL331="*",$B331&gt;=400),"*",IF($B331&gt;=400,ROUND('201819 DATA'!FL331/$B331,2),"")))</f>
        <v>0.54</v>
      </c>
      <c r="R331" s="289">
        <f>IF(OR($C331="*",$C331&lt;400),"",IF(AND('201819 DATA'!F331="*",$C331&gt;=400),"*",IF($C331&gt;=400,ROUND('201819 DATA'!F331/$C331,2),"")))</f>
        <v>0.42</v>
      </c>
      <c r="S331" s="289">
        <f>IF(OR($C331="*",$C331&lt;400),"",IF(AND('201819 DATA'!G331="*",$C331&gt;=400),"*",IF($C331&gt;=400,ROUND('201819 DATA'!G331/$C331,2),"")))</f>
        <v>0.08</v>
      </c>
      <c r="T331" s="289">
        <f>IF(OR($C331="*",$C331&lt;400),"",IF(AND('201819 DATA'!H331="*",$C331&gt;=400),"*",IF($C331&gt;=400,ROUND('201819 DATA'!H331/$C331,2),"")))</f>
        <v>0.37</v>
      </c>
      <c r="U331" s="289">
        <f>IF(OR($C331="*",$C331&lt;400),"",IF(AND('201819 DATA'!FM331="*",$C331&gt;=400),"*",IF($C331&gt;=400,ROUND('201819 DATA'!FM331/$C331,2),"")))</f>
        <v>0.13</v>
      </c>
      <c r="V331" s="312">
        <f>IF(OR($D331="*",$D331&lt;400),"",IF(AND('201819 DATA'!M331="*",$D331&gt;=400),"*",IF($D331&gt;=400,ROUND('201819 DATA'!M331/$D331,2),"")))</f>
        <v>0.51</v>
      </c>
      <c r="W331" s="312">
        <f>IF(OR($D331="*",$D331&lt;400),"",IF(AND('201819 DATA'!N331="*",$D331&gt;=400),"*",IF($D331&gt;=400,ROUND('201819 DATA'!N331/$D331,2),"")))</f>
        <v>0.23</v>
      </c>
      <c r="X331" s="312">
        <f>IF(OR($D331="*",$D331&lt;400),"",IF(AND('201819 DATA'!O331="*",$D331&gt;=400),"*",IF($D331&gt;=400,ROUND('201819 DATA'!O331/$D331,2),"")))</f>
        <v>0.11</v>
      </c>
      <c r="Y331" s="312">
        <f>IF(OR($D331="*",$D331&lt;400),"",IF(AND('201819 DATA'!P331="*",$D331&gt;=400),"*",IF($D331&gt;=400,ROUND('201819 DATA'!P331/$D331,2),"")))</f>
        <v>0.13</v>
      </c>
      <c r="Z331" s="312">
        <f>IF(OR($D331="*",$D331&lt;400),"",IF(AND('201819 DATA'!Q331="*",$D331&gt;=400),"*",IF($D331&gt;=400,ROUND('201819 DATA'!Q331/$D331,2),"")))</f>
        <v>0.02</v>
      </c>
      <c r="AA331" s="312">
        <f>IF(OR($D331="*",$D331&lt;400),"",IF(AND('201819 DATA'!R331="*",$D331&gt;=400),"*",IF($D331&gt;=400,ROUND('201819 DATA'!R331/$D331,2),"")))</f>
        <v>0</v>
      </c>
      <c r="AB331" s="312">
        <f>IF(OR($D331="*",$D331&lt;400),"",IF(AND('201819 DATA'!S331="*",$D331&gt;=400),"*",IF($D331&gt;=400,ROUND('201819 DATA'!S331/$D331,2),"")))</f>
        <v>0</v>
      </c>
      <c r="AC331" s="312">
        <f>IF(OR($D331="*",$D331&lt;400),"",IF(AND('201819 DATA'!T331="*",$D331&gt;=400),"*",IF($D331&gt;=400,ROUND('201819 DATA'!T331/$D331,2),"")))</f>
        <v>0</v>
      </c>
      <c r="AD331" s="289">
        <f>IF(OR($C331="*",$C331&lt;400),"",IF(AND('201819 DATA'!BC331="*",$C331&gt;=400),"*",IF($C331&gt;=400,ROUND('201819 DATA'!BC331/$C331,2),"")))</f>
        <v>0.03</v>
      </c>
      <c r="AE331" s="289">
        <f>IF(OR($C331="*",$C331&lt;400),"",IF(AND('201819 DATA'!BD331="*",$C331&gt;=400),"*",IF($C331&gt;=400,ROUND('201819 DATA'!BD331/$C331,2),"")))</f>
        <v>0.09</v>
      </c>
      <c r="AF331" s="289">
        <f>IF(OR($C331="*",$C331&lt;400),"",IF(AND('201819 DATA'!BE331="*",$C331&gt;=400),"*",IF($C331&gt;=400,ROUND('201819 DATA'!BE331/$C331,2),"")))</f>
        <v>0.03</v>
      </c>
      <c r="AG331" s="289">
        <f>IF(OR($C331="*",$C331&lt;400),"",IF(AND('201819 DATA'!BF331="*",$C331&gt;=400),"*",IF($C331&gt;=400,ROUND('201819 DATA'!BF331/$C331,2),"")))</f>
        <v>0.02</v>
      </c>
      <c r="AH331" s="289">
        <f>IF(OR($C331="*",$C331&lt;400),"",IF(AND('201819 DATA'!BG331="*",$C331&gt;=400),"*",IF($C331&gt;=400,ROUND('201819 DATA'!BG331/$C331,2),"")))</f>
        <v>0.01</v>
      </c>
      <c r="AI331" s="289">
        <f>IF(OR($C331="*",$C331&lt;400),"",IF(AND('201819 DATA'!BH331="*",$C331&gt;=400),"*",IF($C331&gt;=400,ROUND('201819 DATA'!BH331/$C331,2),"")))</f>
        <v>0.02</v>
      </c>
      <c r="AJ331" s="289">
        <f>IF(OR($C331="*",$C331&lt;400),"",IF(AND('201819 DATA'!BI331="*",$C331&gt;=400),"*",IF($C331&gt;=400,ROUND('201819 DATA'!BI331/$C331,2),"")))</f>
        <v>0.02</v>
      </c>
      <c r="AK331" s="289">
        <f>IF(OR($C331="*",$C331&lt;400),"",IF(AND('201819 DATA'!BJ331="*",$C331&gt;=400),"*",IF($C331&gt;=400,ROUND('201819 DATA'!BJ331/$C331,2),"")))</f>
        <v>0.01</v>
      </c>
      <c r="AL331" s="289">
        <f>IF(OR($C331="*",$C331&lt;400),"",IF(AND('201819 DATA'!BK331="*",$C331&gt;=400),"*",IF($C331&gt;=400,ROUND('201819 DATA'!BK331/$C331,2),"")))</f>
        <v>0.05</v>
      </c>
      <c r="AM331" s="289">
        <f>IF(OR($C331="*",$C331&lt;400),"",IF(AND('201819 DATA'!BL331="*",$C331&gt;=400),"*",IF($C331&gt;=400,ROUND('201819 DATA'!BL331/$C331,2),"")))</f>
        <v>7.0000000000000007E-2</v>
      </c>
      <c r="AN331" s="289">
        <f>IF(OR($C331="*",$C331&lt;400),"",IF(AND('201819 DATA'!BM331="*",$C331&gt;=400),"*",IF($C331&gt;=400,ROUND('201819 DATA'!BM331/$C331,2),"")))</f>
        <v>0.12</v>
      </c>
      <c r="AO331" s="289">
        <f>IF(OR($C331="*",$C331&lt;400),"",IF(AND('201819 DATA'!BN331="*",$C331&gt;=400),"*",IF($C331&gt;=400,ROUND('201819 DATA'!BN331/$C331,2),"")))</f>
        <v>0.03</v>
      </c>
      <c r="AP331" s="289">
        <f>IF(OR($C331="*",$C331&lt;400),"",IF(AND('201819 DATA'!BO331="*",$C331&gt;=400),"*",IF($C331&gt;=400,ROUND('201819 DATA'!BO331/$C331,2),"")))</f>
        <v>7.0000000000000007E-2</v>
      </c>
      <c r="AQ331" s="289">
        <f>IF(OR($C331="*",$C331&lt;400),"",IF(AND('201819 DATA'!BP331="*",$C331&gt;=400),"*",IF($C331&gt;=400,ROUND('201819 DATA'!BP331/$C331,2),"")))</f>
        <v>0.05</v>
      </c>
      <c r="AR331" s="289">
        <f>IF(OR($C331="*",$C331&lt;400),"",IF(AND('201819 DATA'!BQ331="*",$C331&gt;=400),"*",IF($C331&gt;=400,ROUND('201819 DATA'!BQ331/$C331,2),"")))</f>
        <v>0.1</v>
      </c>
      <c r="AS331" s="289">
        <f>IF(OR($C331="*",$C331&lt;400),"",IF(AND('201819 DATA'!BR331="*",$C331&gt;=400),"*",IF($C331&gt;=400,ROUND('201819 DATA'!BR331/$C331,2),"")))</f>
        <v>0.01</v>
      </c>
      <c r="AT331" s="289">
        <f>IF(OR($C331="*",$C331&lt;400),"",IF(AND('201819 DATA'!BS331="*",$C331&gt;=400),"*",IF($C331&gt;=400,ROUND('201819 DATA'!BS331/$C331,2),"")))</f>
        <v>0</v>
      </c>
      <c r="AU331" s="289">
        <f>IF(OR($C331="*",$C331&lt;400),"",IF(AND('201819 DATA'!BT331="*",$C331&gt;=400),"*",IF($C331&gt;=400,ROUND('201819 DATA'!BT331/$C331,2),"")))</f>
        <v>0.14000000000000001</v>
      </c>
      <c r="AV331" s="289">
        <f>IF(OR($C331="*",$C331&lt;400),"",IF(AND('201819 DATA'!BU331="*",$C331&gt;=400),"*",IF($C331&gt;=400,ROUND('201819 DATA'!BU331/$C331,2),"")))</f>
        <v>0.06</v>
      </c>
      <c r="AW331" s="289">
        <f>IF(OR($C331="*",$C331&lt;400),"",IF(AND('201819 DATA'!BV331="*",$C331&gt;=400),"*",IF($C331&gt;=400,ROUND('201819 DATA'!BV331/$C331,2),"")))</f>
        <v>0</v>
      </c>
      <c r="AX331" s="289">
        <f>IF(OR($C331="*",$C331&lt;400),"",IF(AND('201819 DATA'!BW331="*",$C331&gt;=400),"*",IF($C331&gt;=400,ROUND('201819 DATA'!BW331/$C331,2),"")))</f>
        <v>0.06</v>
      </c>
    </row>
    <row r="332" spans="1:50" x14ac:dyDescent="0.2">
      <c r="A332" s="13" t="s">
        <v>253</v>
      </c>
      <c r="B332" s="287">
        <f>'201819 DATA'!B332</f>
        <v>176640</v>
      </c>
      <c r="C332" s="288">
        <f>'201819 DATA'!C332</f>
        <v>136655</v>
      </c>
      <c r="D332" s="293">
        <f>'201819 DATA'!FN332</f>
        <v>40935</v>
      </c>
      <c r="G332" s="295">
        <f t="shared" si="5"/>
        <v>0.77</v>
      </c>
      <c r="H332" s="289">
        <f>IF(OR($C332="*",$C332&lt;400),"",IF(AND('201819 DATA'!F332="*",$C332&gt;=400),"*",IF($C332&gt;=400,ROUND('201819 DATA'!F332/$C332,2),"")))</f>
        <v>0.42</v>
      </c>
      <c r="I332" s="296">
        <f>IF(OR($B332="*",$B332&lt;400),"",IF(AND('201819 DATA'!Y332="*",$B332&gt;=400),"*",IF($B332&gt;=400,ROUND('201819 DATA'!Y332/$B332,2),"")))</f>
        <v>0.08</v>
      </c>
      <c r="J332" s="296">
        <f>IF(OR($B332="*",$B332&lt;400),"",IF(AND('201819 DATA'!Z332="*",$B332&gt;=400),"*",IF($B332&gt;=400,ROUND('201819 DATA'!Z332/$B332,2),"")))</f>
        <v>0.08</v>
      </c>
      <c r="K332" s="296">
        <f>IF(OR($B332="*",$B332&lt;400),"",IF(AND('201819 DATA'!AA332="*",$B332&gt;=400),"*",IF($B332&gt;=400,ROUND('201819 DATA'!AA332/$B332,2),"")))</f>
        <v>0.1</v>
      </c>
      <c r="L332" s="296">
        <f>IF(OR($B332="*",$B332&lt;400),"",IF(AND('201819 DATA'!AB332="*",$B332&gt;=400),"*",IF($B332&gt;=400,ROUND('201819 DATA'!AB332/$B332,2),"")))</f>
        <v>0.17</v>
      </c>
      <c r="M332" s="296">
        <f>IF(OR($B332="*",$B332&lt;400),"",IF(AND('201819 DATA'!AC332="*",$B332&gt;=400),"*",IF($B332&gt;=400,ROUND('201819 DATA'!AC332/$B332,2),"")))</f>
        <v>0.27</v>
      </c>
      <c r="N332" s="296">
        <f>IF(OR($B332="*",$B332&lt;400),"",IF(AND('201819 DATA'!AD332="*",$B332&gt;=400),"*",IF($B332&gt;=400,ROUND('201819 DATA'!AD332/$B332,2),"")))</f>
        <v>0.25</v>
      </c>
      <c r="O332" s="296">
        <f>IF(OR($B332="*",$B332&lt;400),"",IF(AND('201819 DATA'!AE332="*",$B332&gt;=400),"*",IF($B332&gt;=400,ROUND('201819 DATA'!AE332/$B332,2),"")))</f>
        <v>0.04</v>
      </c>
      <c r="P332" s="297"/>
      <c r="Q332" s="296">
        <f>IF(OR($B332="*",$B332&lt;400),"",IF(AND('201819 DATA'!FL332="*",$B332&gt;=400),"*",IF($B332&gt;=400,ROUND('201819 DATA'!FL332/$B332,2),"")))</f>
        <v>0.56999999999999995</v>
      </c>
      <c r="R332" s="289">
        <f>IF(OR($C332="*",$C332&lt;400),"",IF(AND('201819 DATA'!F332="*",$C332&gt;=400),"*",IF($C332&gt;=400,ROUND('201819 DATA'!F332/$C332,2),"")))</f>
        <v>0.42</v>
      </c>
      <c r="S332" s="289">
        <f>IF(OR($C332="*",$C332&lt;400),"",IF(AND('201819 DATA'!G332="*",$C332&gt;=400),"*",IF($C332&gt;=400,ROUND('201819 DATA'!G332/$C332,2),"")))</f>
        <v>0.21</v>
      </c>
      <c r="T332" s="289">
        <f>IF(OR($C332="*",$C332&lt;400),"",IF(AND('201819 DATA'!H332="*",$C332&gt;=400),"*",IF($C332&gt;=400,ROUND('201819 DATA'!H332/$C332,2),"")))</f>
        <v>0.3</v>
      </c>
      <c r="U332" s="289">
        <f>IF(OR($C332="*",$C332&lt;400),"",IF(AND('201819 DATA'!FM332="*",$C332&gt;=400),"*",IF($C332&gt;=400,ROUND('201819 DATA'!FM332/$C332,2),"")))</f>
        <v>7.0000000000000007E-2</v>
      </c>
      <c r="V332" s="312">
        <f>IF(OR($D332="*",$D332&lt;400),"",IF(AND('201819 DATA'!M332="*",$D332&gt;=400),"*",IF($D332&gt;=400,ROUND('201819 DATA'!M332/$D332,2),"")))</f>
        <v>0.47</v>
      </c>
      <c r="W332" s="312">
        <f>IF(OR($D332="*",$D332&lt;400),"",IF(AND('201819 DATA'!N332="*",$D332&gt;=400),"*",IF($D332&gt;=400,ROUND('201819 DATA'!N332/$D332,2),"")))</f>
        <v>0.27</v>
      </c>
      <c r="X332" s="312">
        <f>IF(OR($D332="*",$D332&lt;400),"",IF(AND('201819 DATA'!O332="*",$D332&gt;=400),"*",IF($D332&gt;=400,ROUND('201819 DATA'!O332/$D332,2),"")))</f>
        <v>0.09</v>
      </c>
      <c r="Y332" s="312">
        <f>IF(OR($D332="*",$D332&lt;400),"",IF(AND('201819 DATA'!P332="*",$D332&gt;=400),"*",IF($D332&gt;=400,ROUND('201819 DATA'!P332/$D332,2),"")))</f>
        <v>0.14000000000000001</v>
      </c>
      <c r="Z332" s="312">
        <f>IF(OR($D332="*",$D332&lt;400),"",IF(AND('201819 DATA'!Q332="*",$D332&gt;=400),"*",IF($D332&gt;=400,ROUND('201819 DATA'!Q332/$D332,2),"")))</f>
        <v>0.03</v>
      </c>
      <c r="AA332" s="312">
        <f>IF(OR($D332="*",$D332&lt;400),"",IF(AND('201819 DATA'!R332="*",$D332&gt;=400),"*",IF($D332&gt;=400,ROUND('201819 DATA'!R332/$D332,2),"")))</f>
        <v>0</v>
      </c>
      <c r="AB332" s="312">
        <f>IF(OR($D332="*",$D332&lt;400),"",IF(AND('201819 DATA'!S332="*",$D332&gt;=400),"*",IF($D332&gt;=400,ROUND('201819 DATA'!S332/$D332,2),"")))</f>
        <v>0</v>
      </c>
      <c r="AC332" s="312">
        <f>IF(OR($D332="*",$D332&lt;400),"",IF(AND('201819 DATA'!T332="*",$D332&gt;=400),"*",IF($D332&gt;=400,ROUND('201819 DATA'!T332/$D332,2),"")))</f>
        <v>0</v>
      </c>
      <c r="AD332" s="289">
        <f>IF(OR($C332="*",$C332&lt;400),"",IF(AND('201819 DATA'!BC332="*",$C332&gt;=400),"*",IF($C332&gt;=400,ROUND('201819 DATA'!BC332/$C332,2),"")))</f>
        <v>0.03</v>
      </c>
      <c r="AE332" s="289">
        <f>IF(OR($C332="*",$C332&lt;400),"",IF(AND('201819 DATA'!BD332="*",$C332&gt;=400),"*",IF($C332&gt;=400,ROUND('201819 DATA'!BD332/$C332,2),"")))</f>
        <v>0.2</v>
      </c>
      <c r="AF332" s="289">
        <f>IF(OR($C332="*",$C332&lt;400),"",IF(AND('201819 DATA'!BE332="*",$C332&gt;=400),"*",IF($C332&gt;=400,ROUND('201819 DATA'!BE332/$C332,2),"")))</f>
        <v>0.02</v>
      </c>
      <c r="AG332" s="289">
        <f>IF(OR($C332="*",$C332&lt;400),"",IF(AND('201819 DATA'!BF332="*",$C332&gt;=400),"*",IF($C332&gt;=400,ROUND('201819 DATA'!BF332/$C332,2),"")))</f>
        <v>0.02</v>
      </c>
      <c r="AH332" s="289">
        <f>IF(OR($C332="*",$C332&lt;400),"",IF(AND('201819 DATA'!BG332="*",$C332&gt;=400),"*",IF($C332&gt;=400,ROUND('201819 DATA'!BG332/$C332,2),"")))</f>
        <v>0</v>
      </c>
      <c r="AI332" s="289">
        <f>IF(OR($C332="*",$C332&lt;400),"",IF(AND('201819 DATA'!BH332="*",$C332&gt;=400),"*",IF($C332&gt;=400,ROUND('201819 DATA'!BH332/$C332,2),"")))</f>
        <v>0.01</v>
      </c>
      <c r="AJ332" s="289">
        <f>IF(OR($C332="*",$C332&lt;400),"",IF(AND('201819 DATA'!BI332="*",$C332&gt;=400),"*",IF($C332&gt;=400,ROUND('201819 DATA'!BI332/$C332,2),"")))</f>
        <v>0.03</v>
      </c>
      <c r="AK332" s="289">
        <f>IF(OR($C332="*",$C332&lt;400),"",IF(AND('201819 DATA'!BJ332="*",$C332&gt;=400),"*",IF($C332&gt;=400,ROUND('201819 DATA'!BJ332/$C332,2),"")))</f>
        <v>0</v>
      </c>
      <c r="AL332" s="289">
        <f>IF(OR($C332="*",$C332&lt;400),"",IF(AND('201819 DATA'!BK332="*",$C332&gt;=400),"*",IF($C332&gt;=400,ROUND('201819 DATA'!BK332/$C332,2),"")))</f>
        <v>0.06</v>
      </c>
      <c r="AM332" s="289">
        <f>IF(OR($C332="*",$C332&lt;400),"",IF(AND('201819 DATA'!BL332="*",$C332&gt;=400),"*",IF($C332&gt;=400,ROUND('201819 DATA'!BL332/$C332,2),"")))</f>
        <v>0.08</v>
      </c>
      <c r="AN332" s="289">
        <f>IF(OR($C332="*",$C332&lt;400),"",IF(AND('201819 DATA'!BM332="*",$C332&gt;=400),"*",IF($C332&gt;=400,ROUND('201819 DATA'!BM332/$C332,2),"")))</f>
        <v>0.15</v>
      </c>
      <c r="AO332" s="289">
        <f>IF(OR($C332="*",$C332&lt;400),"",IF(AND('201819 DATA'!BN332="*",$C332&gt;=400),"*",IF($C332&gt;=400,ROUND('201819 DATA'!BN332/$C332,2),"")))</f>
        <v>0.02</v>
      </c>
      <c r="AP332" s="289">
        <f>IF(OR($C332="*",$C332&lt;400),"",IF(AND('201819 DATA'!BO332="*",$C332&gt;=400),"*",IF($C332&gt;=400,ROUND('201819 DATA'!BO332/$C332,2),"")))</f>
        <v>0.03</v>
      </c>
      <c r="AQ332" s="289">
        <f>IF(OR($C332="*",$C332&lt;400),"",IF(AND('201819 DATA'!BP332="*",$C332&gt;=400),"*",IF($C332&gt;=400,ROUND('201819 DATA'!BP332/$C332,2),"")))</f>
        <v>0.06</v>
      </c>
      <c r="AR332" s="289">
        <f>IF(OR($C332="*",$C332&lt;400),"",IF(AND('201819 DATA'!BQ332="*",$C332&gt;=400),"*",IF($C332&gt;=400,ROUND('201819 DATA'!BQ332/$C332,2),"")))</f>
        <v>0.04</v>
      </c>
      <c r="AS332" s="289">
        <f>IF(OR($C332="*",$C332&lt;400),"",IF(AND('201819 DATA'!BR332="*",$C332&gt;=400),"*",IF($C332&gt;=400,ROUND('201819 DATA'!BR332/$C332,2),"")))</f>
        <v>0.01</v>
      </c>
      <c r="AT332" s="289">
        <f>IF(OR($C332="*",$C332&lt;400),"",IF(AND('201819 DATA'!BS332="*",$C332&gt;=400),"*",IF($C332&gt;=400,ROUND('201819 DATA'!BS332/$C332,2),"")))</f>
        <v>0</v>
      </c>
      <c r="AU332" s="289">
        <f>IF(OR($C332="*",$C332&lt;400),"",IF(AND('201819 DATA'!BT332="*",$C332&gt;=400),"*",IF($C332&gt;=400,ROUND('201819 DATA'!BT332/$C332,2),"")))</f>
        <v>0.11</v>
      </c>
      <c r="AV332" s="289">
        <f>IF(OR($C332="*",$C332&lt;400),"",IF(AND('201819 DATA'!BU332="*",$C332&gt;=400),"*",IF($C332&gt;=400,ROUND('201819 DATA'!BU332/$C332,2),"")))</f>
        <v>0.05</v>
      </c>
      <c r="AW332" s="289">
        <f>IF(OR($C332="*",$C332&lt;400),"",IF(AND('201819 DATA'!BV332="*",$C332&gt;=400),"*",IF($C332&gt;=400,ROUND('201819 DATA'!BV332/$C332,2),"")))</f>
        <v>0</v>
      </c>
      <c r="AX332" s="289">
        <f>IF(OR($C332="*",$C332&lt;400),"",IF(AND('201819 DATA'!BW332="*",$C332&gt;=400),"*",IF($C332&gt;=400,ROUND('201819 DATA'!BW332/$C332,2),"")))</f>
        <v>0.05</v>
      </c>
    </row>
    <row r="333" spans="1:50" x14ac:dyDescent="0.2">
      <c r="A333" s="13" t="s">
        <v>596</v>
      </c>
      <c r="B333" s="287">
        <f>'201819 DATA'!B333</f>
        <v>2985</v>
      </c>
      <c r="C333" s="288">
        <f>'201819 DATA'!C333</f>
        <v>2985</v>
      </c>
      <c r="D333" s="293">
        <f>'201819 DATA'!FN333</f>
        <v>105</v>
      </c>
      <c r="G333" s="295">
        <f t="shared" si="5"/>
        <v>1</v>
      </c>
      <c r="H333" s="289">
        <f>IF(OR($C333="*",$C333&lt;400),"",IF(AND('201819 DATA'!F333="*",$C333&gt;=400),"*",IF($C333&gt;=400,ROUND('201819 DATA'!F333/$C333,2),"")))</f>
        <v>0.17</v>
      </c>
      <c r="I333" s="296">
        <f>IF(OR($B333="*",$B333&lt;400),"",IF(AND('201819 DATA'!Y333="*",$B333&gt;=400),"*",IF($B333&gt;=400,ROUND('201819 DATA'!Y333/$B333,2),"")))</f>
        <v>0.21</v>
      </c>
      <c r="J333" s="296">
        <f>IF(OR($B333="*",$B333&lt;400),"",IF(AND('201819 DATA'!Z333="*",$B333&gt;=400),"*",IF($B333&gt;=400,ROUND('201819 DATA'!Z333/$B333,2),"")))</f>
        <v>0.02</v>
      </c>
      <c r="K333" s="296">
        <f>IF(OR($B333="*",$B333&lt;400),"",IF(AND('201819 DATA'!AA333="*",$B333&gt;=400),"*",IF($B333&gt;=400,ROUND('201819 DATA'!AA333/$B333,2),"")))</f>
        <v>0.03</v>
      </c>
      <c r="L333" s="296">
        <f>IF(OR($B333="*",$B333&lt;400),"",IF(AND('201819 DATA'!AB333="*",$B333&gt;=400),"*",IF($B333&gt;=400,ROUND('201819 DATA'!AB333/$B333,2),"")))</f>
        <v>0.04</v>
      </c>
      <c r="M333" s="296">
        <f>IF(OR($B333="*",$B333&lt;400),"",IF(AND('201819 DATA'!AC333="*",$B333&gt;=400),"*",IF($B333&gt;=400,ROUND('201819 DATA'!AC333/$B333,2),"")))</f>
        <v>0.12</v>
      </c>
      <c r="N333" s="296">
        <f>IF(OR($B333="*",$B333&lt;400),"",IF(AND('201819 DATA'!AD333="*",$B333&gt;=400),"*",IF($B333&gt;=400,ROUND('201819 DATA'!AD333/$B333,2),"")))</f>
        <v>0.42</v>
      </c>
      <c r="O333" s="296">
        <f>IF(OR($B333="*",$B333&lt;400),"",IF(AND('201819 DATA'!AE333="*",$B333&gt;=400),"*",IF($B333&gt;=400,ROUND('201819 DATA'!AE333/$B333,2),"")))</f>
        <v>0.17</v>
      </c>
      <c r="P333" s="297"/>
      <c r="Q333" s="296">
        <f>IF(OR($B333="*",$B333&lt;400),"",IF(AND('201819 DATA'!FL333="*",$B333&gt;=400),"*",IF($B333&gt;=400,ROUND('201819 DATA'!FL333/$B333,2),"")))</f>
        <v>0.92</v>
      </c>
      <c r="R333" s="289">
        <f>IF(OR($C333="*",$C333&lt;400),"",IF(AND('201819 DATA'!F333="*",$C333&gt;=400),"*",IF($C333&gt;=400,ROUND('201819 DATA'!F333/$C333,2),"")))</f>
        <v>0.17</v>
      </c>
      <c r="S333" s="289">
        <f>IF(OR($C333="*",$C333&lt;400),"",IF(AND('201819 DATA'!G333="*",$C333&gt;=400),"*",IF($C333&gt;=400,ROUND('201819 DATA'!G333/$C333,2),"")))</f>
        <v>0.25</v>
      </c>
      <c r="T333" s="289">
        <f>IF(OR($C333="*",$C333&lt;400),"",IF(AND('201819 DATA'!H333="*",$C333&gt;=400),"*",IF($C333&gt;=400,ROUND('201819 DATA'!H333/$C333,2),"")))</f>
        <v>0.05</v>
      </c>
      <c r="U333" s="289">
        <f>IF(OR($C333="*",$C333&lt;400),"",IF(AND('201819 DATA'!FM333="*",$C333&gt;=400),"*",IF($C333&gt;=400,ROUND('201819 DATA'!FM333/$C333,2),"")))</f>
        <v>0.53</v>
      </c>
      <c r="V333" s="312" t="str">
        <f>IF(OR($D333="*",$D333&lt;400),"",IF(AND('201819 DATA'!M333="*",$D333&gt;=400),"*",IF($D333&gt;=400,ROUND('201819 DATA'!M333/$D333,2),"")))</f>
        <v/>
      </c>
      <c r="W333" s="312" t="str">
        <f>IF(OR($D333="*",$D333&lt;400),"",IF(AND('201819 DATA'!N333="*",$D333&gt;=400),"*",IF($D333&gt;=400,ROUND('201819 DATA'!N333/$D333,2),"")))</f>
        <v/>
      </c>
      <c r="X333" s="312" t="str">
        <f>IF(OR($D333="*",$D333&lt;400),"",IF(AND('201819 DATA'!O333="*",$D333&gt;=400),"*",IF($D333&gt;=400,ROUND('201819 DATA'!O333/$D333,2),"")))</f>
        <v/>
      </c>
      <c r="Y333" s="312" t="str">
        <f>IF(OR($D333="*",$D333&lt;400),"",IF(AND('201819 DATA'!P333="*",$D333&gt;=400),"*",IF($D333&gt;=400,ROUND('201819 DATA'!P333/$D333,2),"")))</f>
        <v/>
      </c>
      <c r="Z333" s="312" t="str">
        <f>IF(OR($D333="*",$D333&lt;400),"",IF(AND('201819 DATA'!Q333="*",$D333&gt;=400),"*",IF($D333&gt;=400,ROUND('201819 DATA'!Q333/$D333,2),"")))</f>
        <v/>
      </c>
      <c r="AA333" s="312" t="str">
        <f>IF(OR($D333="*",$D333&lt;400),"",IF(AND('201819 DATA'!R333="*",$D333&gt;=400),"*",IF($D333&gt;=400,ROUND('201819 DATA'!R333/$D333,2),"")))</f>
        <v/>
      </c>
      <c r="AB333" s="312" t="str">
        <f>IF(OR($D333="*",$D333&lt;400),"",IF(AND('201819 DATA'!S333="*",$D333&gt;=400),"*",IF($D333&gt;=400,ROUND('201819 DATA'!S333/$D333,2),"")))</f>
        <v/>
      </c>
      <c r="AC333" s="312" t="str">
        <f>IF(OR($D333="*",$D333&lt;400),"",IF(AND('201819 DATA'!T333="*",$D333&gt;=400),"*",IF($D333&gt;=400,ROUND('201819 DATA'!T333/$D333,2),"")))</f>
        <v/>
      </c>
      <c r="AD333" s="289">
        <f>IF(OR($C333="*",$C333&lt;400),"",IF(AND('201819 DATA'!BC333="*",$C333&gt;=400),"*",IF($C333&gt;=400,ROUND('201819 DATA'!BC333/$C333,2),"")))</f>
        <v>0.01</v>
      </c>
      <c r="AE333" s="289">
        <f>IF(OR($C333="*",$C333&lt;400),"",IF(AND('201819 DATA'!BD333="*",$C333&gt;=400),"*",IF($C333&gt;=400,ROUND('201819 DATA'!BD333/$C333,2),"")))</f>
        <v>0.04</v>
      </c>
      <c r="AF333" s="289" t="str">
        <f>IF(OR($C333="*",$C333&lt;400),"",IF(AND('201819 DATA'!BE333="*",$C333&gt;=400),"*",IF($C333&gt;=400,ROUND('201819 DATA'!BE333/$C333,2),"")))</f>
        <v>*</v>
      </c>
      <c r="AG333" s="289">
        <f>IF(OR($C333="*",$C333&lt;400),"",IF(AND('201819 DATA'!BF333="*",$C333&gt;=400),"*",IF($C333&gt;=400,ROUND('201819 DATA'!BF333/$C333,2),"")))</f>
        <v>0.01</v>
      </c>
      <c r="AH333" s="289">
        <f>IF(OR($C333="*",$C333&lt;400),"",IF(AND('201819 DATA'!BG333="*",$C333&gt;=400),"*",IF($C333&gt;=400,ROUND('201819 DATA'!BG333/$C333,2),"")))</f>
        <v>0.01</v>
      </c>
      <c r="AI333" s="289">
        <f>IF(OR($C333="*",$C333&lt;400),"",IF(AND('201819 DATA'!BH333="*",$C333&gt;=400),"*",IF($C333&gt;=400,ROUND('201819 DATA'!BH333/$C333,2),"")))</f>
        <v>0.03</v>
      </c>
      <c r="AJ333" s="289" t="str">
        <f>IF(OR($C333="*",$C333&lt;400),"",IF(AND('201819 DATA'!BI333="*",$C333&gt;=400),"*",IF($C333&gt;=400,ROUND('201819 DATA'!BI333/$C333,2),"")))</f>
        <v>*</v>
      </c>
      <c r="AK333" s="289" t="str">
        <f>IF(OR($C333="*",$C333&lt;400),"",IF(AND('201819 DATA'!BJ333="*",$C333&gt;=400),"*",IF($C333&gt;=400,ROUND('201819 DATA'!BJ333/$C333,2),"")))</f>
        <v>*</v>
      </c>
      <c r="AL333" s="289">
        <f>IF(OR($C333="*",$C333&lt;400),"",IF(AND('201819 DATA'!BK333="*",$C333&gt;=400),"*",IF($C333&gt;=400,ROUND('201819 DATA'!BK333/$C333,2),"")))</f>
        <v>0.06</v>
      </c>
      <c r="AM333" s="289">
        <f>IF(OR($C333="*",$C333&lt;400),"",IF(AND('201819 DATA'!BL333="*",$C333&gt;=400),"*",IF($C333&gt;=400,ROUND('201819 DATA'!BL333/$C333,2),"")))</f>
        <v>0.08</v>
      </c>
      <c r="AN333" s="289">
        <f>IF(OR($C333="*",$C333&lt;400),"",IF(AND('201819 DATA'!BM333="*",$C333&gt;=400),"*",IF($C333&gt;=400,ROUND('201819 DATA'!BM333/$C333,2),"")))</f>
        <v>0.26</v>
      </c>
      <c r="AO333" s="289">
        <f>IF(OR($C333="*",$C333&lt;400),"",IF(AND('201819 DATA'!BN333="*",$C333&gt;=400),"*",IF($C333&gt;=400,ROUND('201819 DATA'!BN333/$C333,2),"")))</f>
        <v>0.02</v>
      </c>
      <c r="AP333" s="289">
        <f>IF(OR($C333="*",$C333&lt;400),"",IF(AND('201819 DATA'!BO333="*",$C333&gt;=400),"*",IF($C333&gt;=400,ROUND('201819 DATA'!BO333/$C333,2),"")))</f>
        <v>0.08</v>
      </c>
      <c r="AQ333" s="289">
        <f>IF(OR($C333="*",$C333&lt;400),"",IF(AND('201819 DATA'!BP333="*",$C333&gt;=400),"*",IF($C333&gt;=400,ROUND('201819 DATA'!BP333/$C333,2),"")))</f>
        <v>0.08</v>
      </c>
      <c r="AR333" s="289">
        <f>IF(OR($C333="*",$C333&lt;400),"",IF(AND('201819 DATA'!BQ333="*",$C333&gt;=400),"*",IF($C333&gt;=400,ROUND('201819 DATA'!BQ333/$C333,2),"")))</f>
        <v>0</v>
      </c>
      <c r="AS333" s="289">
        <f>IF(OR($C333="*",$C333&lt;400),"",IF(AND('201819 DATA'!BR333="*",$C333&gt;=400),"*",IF($C333&gt;=400,ROUND('201819 DATA'!BR333/$C333,2),"")))</f>
        <v>0</v>
      </c>
      <c r="AT333" s="289">
        <f>IF(OR($C333="*",$C333&lt;400),"",IF(AND('201819 DATA'!BS333="*",$C333&gt;=400),"*",IF($C333&gt;=400,ROUND('201819 DATA'!BS333/$C333,2),"")))</f>
        <v>0</v>
      </c>
      <c r="AU333" s="289">
        <f>IF(OR($C333="*",$C333&lt;400),"",IF(AND('201819 DATA'!BT333="*",$C333&gt;=400),"*",IF($C333&gt;=400,ROUND('201819 DATA'!BT333/$C333,2),"")))</f>
        <v>0.14000000000000001</v>
      </c>
      <c r="AV333" s="289">
        <f>IF(OR($C333="*",$C333&lt;400),"",IF(AND('201819 DATA'!BU333="*",$C333&gt;=400),"*",IF($C333&gt;=400,ROUND('201819 DATA'!BU333/$C333,2),"")))</f>
        <v>0.16</v>
      </c>
      <c r="AW333" s="289">
        <f>IF(OR($C333="*",$C333&lt;400),"",IF(AND('201819 DATA'!BV333="*",$C333&gt;=400),"*",IF($C333&gt;=400,ROUND('201819 DATA'!BV333/$C333,2),"")))</f>
        <v>0</v>
      </c>
      <c r="AX333" s="289">
        <f>IF(OR($C333="*",$C333&lt;400),"",IF(AND('201819 DATA'!BW333="*",$C333&gt;=400),"*",IF($C333&gt;=400,ROUND('201819 DATA'!BW333/$C333,2),"")))</f>
        <v>0.02</v>
      </c>
    </row>
    <row r="334" spans="1:50" x14ac:dyDescent="0.2">
      <c r="A334" s="13" t="s">
        <v>1532</v>
      </c>
      <c r="B334" s="287">
        <f>'201819 DATA'!B334</f>
        <v>265</v>
      </c>
      <c r="C334" s="288">
        <f>'201819 DATA'!C334</f>
        <v>265</v>
      </c>
      <c r="D334" s="293">
        <f>'201819 DATA'!FN334</f>
        <v>0</v>
      </c>
      <c r="G334" s="295" t="str">
        <f t="shared" si="5"/>
        <v/>
      </c>
      <c r="H334" s="289" t="str">
        <f>IF(OR($C334="*",$C334&lt;400),"",IF(AND('201819 DATA'!F334="*",$C334&gt;=400),"*",IF($C334&gt;=400,ROUND('201819 DATA'!F334/$C334,2),"")))</f>
        <v/>
      </c>
      <c r="I334" s="296" t="str">
        <f>IF(OR($B334="*",$B334&lt;400),"",IF(AND('201819 DATA'!Y334="*",$B334&gt;=400),"*",IF($B334&gt;=400,ROUND('201819 DATA'!Y334/$B334,2),"")))</f>
        <v/>
      </c>
      <c r="J334" s="296" t="str">
        <f>IF(OR($B334="*",$B334&lt;400),"",IF(AND('201819 DATA'!Z334="*",$B334&gt;=400),"*",IF($B334&gt;=400,ROUND('201819 DATA'!Z334/$B334,2),"")))</f>
        <v/>
      </c>
      <c r="K334" s="296" t="str">
        <f>IF(OR($B334="*",$B334&lt;400),"",IF(AND('201819 DATA'!AA334="*",$B334&gt;=400),"*",IF($B334&gt;=400,ROUND('201819 DATA'!AA334/$B334,2),"")))</f>
        <v/>
      </c>
      <c r="L334" s="296" t="str">
        <f>IF(OR($B334="*",$B334&lt;400),"",IF(AND('201819 DATA'!AB334="*",$B334&gt;=400),"*",IF($B334&gt;=400,ROUND('201819 DATA'!AB334/$B334,2),"")))</f>
        <v/>
      </c>
      <c r="M334" s="296" t="str">
        <f>IF(OR($B334="*",$B334&lt;400),"",IF(AND('201819 DATA'!AC334="*",$B334&gt;=400),"*",IF($B334&gt;=400,ROUND('201819 DATA'!AC334/$B334,2),"")))</f>
        <v/>
      </c>
      <c r="N334" s="296" t="str">
        <f>IF(OR($B334="*",$B334&lt;400),"",IF(AND('201819 DATA'!AD334="*",$B334&gt;=400),"*",IF($B334&gt;=400,ROUND('201819 DATA'!AD334/$B334,2),"")))</f>
        <v/>
      </c>
      <c r="O334" s="296" t="str">
        <f>IF(OR($B334="*",$B334&lt;400),"",IF(AND('201819 DATA'!AE334="*",$B334&gt;=400),"*",IF($B334&gt;=400,ROUND('201819 DATA'!AE334/$B334,2),"")))</f>
        <v/>
      </c>
      <c r="P334" s="297"/>
      <c r="Q334" s="296" t="str">
        <f>IF(OR($B334="*",$B334&lt;400),"",IF(AND('201819 DATA'!FL334="*",$B334&gt;=400),"*",IF($B334&gt;=400,ROUND('201819 DATA'!FL334/$B334,2),"")))</f>
        <v/>
      </c>
      <c r="R334" s="289" t="str">
        <f>IF(OR($C334="*",$C334&lt;400),"",IF(AND('201819 DATA'!F334="*",$C334&gt;=400),"*",IF($C334&gt;=400,ROUND('201819 DATA'!F334/$C334,2),"")))</f>
        <v/>
      </c>
      <c r="S334" s="289" t="str">
        <f>IF(OR($C334="*",$C334&lt;400),"",IF(AND('201819 DATA'!G334="*",$C334&gt;=400),"*",IF($C334&gt;=400,ROUND('201819 DATA'!G334/$C334,2),"")))</f>
        <v/>
      </c>
      <c r="T334" s="289" t="str">
        <f>IF(OR($C334="*",$C334&lt;400),"",IF(AND('201819 DATA'!H334="*",$C334&gt;=400),"*",IF($C334&gt;=400,ROUND('201819 DATA'!H334/$C334,2),"")))</f>
        <v/>
      </c>
      <c r="U334" s="289" t="str">
        <f>IF(OR($C334="*",$C334&lt;400),"",IF(AND('201819 DATA'!FM334="*",$C334&gt;=400),"*",IF($C334&gt;=400,ROUND('201819 DATA'!FM334/$C334,2),"")))</f>
        <v/>
      </c>
      <c r="V334" s="312" t="str">
        <f>IF(OR($D334="*",$D334&lt;400),"",IF(AND('201819 DATA'!M334="*",$D334&gt;=400),"*",IF($D334&gt;=400,ROUND('201819 DATA'!M334/$D334,2),"")))</f>
        <v/>
      </c>
      <c r="W334" s="312" t="str">
        <f>IF(OR($D334="*",$D334&lt;400),"",IF(AND('201819 DATA'!N334="*",$D334&gt;=400),"*",IF($D334&gt;=400,ROUND('201819 DATA'!N334/$D334,2),"")))</f>
        <v/>
      </c>
      <c r="X334" s="312" t="str">
        <f>IF(OR($D334="*",$D334&lt;400),"",IF(AND('201819 DATA'!O334="*",$D334&gt;=400),"*",IF($D334&gt;=400,ROUND('201819 DATA'!O334/$D334,2),"")))</f>
        <v/>
      </c>
      <c r="Y334" s="312" t="str">
        <f>IF(OR($D334="*",$D334&lt;400),"",IF(AND('201819 DATA'!P334="*",$D334&gt;=400),"*",IF($D334&gt;=400,ROUND('201819 DATA'!P334/$D334,2),"")))</f>
        <v/>
      </c>
      <c r="Z334" s="312" t="str">
        <f>IF(OR($D334="*",$D334&lt;400),"",IF(AND('201819 DATA'!Q334="*",$D334&gt;=400),"*",IF($D334&gt;=400,ROUND('201819 DATA'!Q334/$D334,2),"")))</f>
        <v/>
      </c>
      <c r="AA334" s="312" t="str">
        <f>IF(OR($D334="*",$D334&lt;400),"",IF(AND('201819 DATA'!R334="*",$D334&gt;=400),"*",IF($D334&gt;=400,ROUND('201819 DATA'!R334/$D334,2),"")))</f>
        <v/>
      </c>
      <c r="AB334" s="312" t="str">
        <f>IF(OR($D334="*",$D334&lt;400),"",IF(AND('201819 DATA'!S334="*",$D334&gt;=400),"*",IF($D334&gt;=400,ROUND('201819 DATA'!S334/$D334,2),"")))</f>
        <v/>
      </c>
      <c r="AC334" s="312" t="str">
        <f>IF(OR($D334="*",$D334&lt;400),"",IF(AND('201819 DATA'!T334="*",$D334&gt;=400),"*",IF($D334&gt;=400,ROUND('201819 DATA'!T334/$D334,2),"")))</f>
        <v/>
      </c>
      <c r="AD334" s="289" t="str">
        <f>IF(OR($C334="*",$C334&lt;400),"",IF(AND('201819 DATA'!BC334="*",$C334&gt;=400),"*",IF($C334&gt;=400,ROUND('201819 DATA'!BC334/$C334,2),"")))</f>
        <v/>
      </c>
      <c r="AE334" s="289" t="str">
        <f>IF(OR($C334="*",$C334&lt;400),"",IF(AND('201819 DATA'!BD334="*",$C334&gt;=400),"*",IF($C334&gt;=400,ROUND('201819 DATA'!BD334/$C334,2),"")))</f>
        <v/>
      </c>
      <c r="AF334" s="289" t="str">
        <f>IF(OR($C334="*",$C334&lt;400),"",IF(AND('201819 DATA'!BE334="*",$C334&gt;=400),"*",IF($C334&gt;=400,ROUND('201819 DATA'!BE334/$C334,2),"")))</f>
        <v/>
      </c>
      <c r="AG334" s="289" t="str">
        <f>IF(OR($C334="*",$C334&lt;400),"",IF(AND('201819 DATA'!BF334="*",$C334&gt;=400),"*",IF($C334&gt;=400,ROUND('201819 DATA'!BF334/$C334,2),"")))</f>
        <v/>
      </c>
      <c r="AH334" s="289" t="str">
        <f>IF(OR($C334="*",$C334&lt;400),"",IF(AND('201819 DATA'!BG334="*",$C334&gt;=400),"*",IF($C334&gt;=400,ROUND('201819 DATA'!BG334/$C334,2),"")))</f>
        <v/>
      </c>
      <c r="AI334" s="289" t="str">
        <f>IF(OR($C334="*",$C334&lt;400),"",IF(AND('201819 DATA'!BH334="*",$C334&gt;=400),"*",IF($C334&gt;=400,ROUND('201819 DATA'!BH334/$C334,2),"")))</f>
        <v/>
      </c>
      <c r="AJ334" s="289" t="str">
        <f>IF(OR($C334="*",$C334&lt;400),"",IF(AND('201819 DATA'!BI334="*",$C334&gt;=400),"*",IF($C334&gt;=400,ROUND('201819 DATA'!BI334/$C334,2),"")))</f>
        <v/>
      </c>
      <c r="AK334" s="289" t="str">
        <f>IF(OR($C334="*",$C334&lt;400),"",IF(AND('201819 DATA'!BJ334="*",$C334&gt;=400),"*",IF($C334&gt;=400,ROUND('201819 DATA'!BJ334/$C334,2),"")))</f>
        <v/>
      </c>
      <c r="AL334" s="289" t="str">
        <f>IF(OR($C334="*",$C334&lt;400),"",IF(AND('201819 DATA'!BK334="*",$C334&gt;=400),"*",IF($C334&gt;=400,ROUND('201819 DATA'!BK334/$C334,2),"")))</f>
        <v/>
      </c>
      <c r="AM334" s="289" t="str">
        <f>IF(OR($C334="*",$C334&lt;400),"",IF(AND('201819 DATA'!BL334="*",$C334&gt;=400),"*",IF($C334&gt;=400,ROUND('201819 DATA'!BL334/$C334,2),"")))</f>
        <v/>
      </c>
      <c r="AN334" s="289" t="str">
        <f>IF(OR($C334="*",$C334&lt;400),"",IF(AND('201819 DATA'!BM334="*",$C334&gt;=400),"*",IF($C334&gt;=400,ROUND('201819 DATA'!BM334/$C334,2),"")))</f>
        <v/>
      </c>
      <c r="AO334" s="289" t="str">
        <f>IF(OR($C334="*",$C334&lt;400),"",IF(AND('201819 DATA'!BN334="*",$C334&gt;=400),"*",IF($C334&gt;=400,ROUND('201819 DATA'!BN334/$C334,2),"")))</f>
        <v/>
      </c>
      <c r="AP334" s="289" t="str">
        <f>IF(OR($C334="*",$C334&lt;400),"",IF(AND('201819 DATA'!BO334="*",$C334&gt;=400),"*",IF($C334&gt;=400,ROUND('201819 DATA'!BO334/$C334,2),"")))</f>
        <v/>
      </c>
      <c r="AQ334" s="289" t="str">
        <f>IF(OR($C334="*",$C334&lt;400),"",IF(AND('201819 DATA'!BP334="*",$C334&gt;=400),"*",IF($C334&gt;=400,ROUND('201819 DATA'!BP334/$C334,2),"")))</f>
        <v/>
      </c>
      <c r="AR334" s="289" t="str">
        <f>IF(OR($C334="*",$C334&lt;400),"",IF(AND('201819 DATA'!BQ334="*",$C334&gt;=400),"*",IF($C334&gt;=400,ROUND('201819 DATA'!BQ334/$C334,2),"")))</f>
        <v/>
      </c>
      <c r="AS334" s="289" t="str">
        <f>IF(OR($C334="*",$C334&lt;400),"",IF(AND('201819 DATA'!BR334="*",$C334&gt;=400),"*",IF($C334&gt;=400,ROUND('201819 DATA'!BR334/$C334,2),"")))</f>
        <v/>
      </c>
      <c r="AT334" s="289" t="str">
        <f>IF(OR($C334="*",$C334&lt;400),"",IF(AND('201819 DATA'!BS334="*",$C334&gt;=400),"*",IF($C334&gt;=400,ROUND('201819 DATA'!BS334/$C334,2),"")))</f>
        <v/>
      </c>
      <c r="AU334" s="289" t="str">
        <f>IF(OR($C334="*",$C334&lt;400),"",IF(AND('201819 DATA'!BT334="*",$C334&gt;=400),"*",IF($C334&gt;=400,ROUND('201819 DATA'!BT334/$C334,2),"")))</f>
        <v/>
      </c>
      <c r="AV334" s="289" t="str">
        <f>IF(OR($C334="*",$C334&lt;400),"",IF(AND('201819 DATA'!BU334="*",$C334&gt;=400),"*",IF($C334&gt;=400,ROUND('201819 DATA'!BU334/$C334,2),"")))</f>
        <v/>
      </c>
      <c r="AW334" s="289" t="str">
        <f>IF(OR($C334="*",$C334&lt;400),"",IF(AND('201819 DATA'!BV334="*",$C334&gt;=400),"*",IF($C334&gt;=400,ROUND('201819 DATA'!BV334/$C334,2),"")))</f>
        <v/>
      </c>
      <c r="AX334" s="289" t="str">
        <f>IF(OR($C334="*",$C334&lt;400),"",IF(AND('201819 DATA'!BW334="*",$C334&gt;=400),"*",IF($C334&gt;=400,ROUND('201819 DATA'!BW334/$C334,2),"")))</f>
        <v/>
      </c>
    </row>
    <row r="335" spans="1:50" x14ac:dyDescent="0.2">
      <c r="A335" s="13" t="s">
        <v>608</v>
      </c>
      <c r="B335" s="287">
        <f>'201819 DATA'!B335</f>
        <v>1095</v>
      </c>
      <c r="C335" s="288">
        <f>'201819 DATA'!C335</f>
        <v>1090</v>
      </c>
      <c r="D335" s="293">
        <f>'201819 DATA'!FN335</f>
        <v>0</v>
      </c>
      <c r="G335" s="295">
        <f t="shared" si="5"/>
        <v>1</v>
      </c>
      <c r="H335" s="289">
        <f>IF(OR($C335="*",$C335&lt;400),"",IF(AND('201819 DATA'!F335="*",$C335&gt;=400),"*",IF($C335&gt;=400,ROUND('201819 DATA'!F335/$C335,2),"")))</f>
        <v>0.03</v>
      </c>
      <c r="I335" s="296">
        <f>IF(OR($B335="*",$B335&lt;400),"",IF(AND('201819 DATA'!Y335="*",$B335&gt;=400),"*",IF($B335&gt;=400,ROUND('201819 DATA'!Y335/$B335,2),"")))</f>
        <v>0</v>
      </c>
      <c r="J335" s="296" t="str">
        <f>IF(OR($B335="*",$B335&lt;400),"",IF(AND('201819 DATA'!Z335="*",$B335&gt;=400),"*",IF($B335&gt;=400,ROUND('201819 DATA'!Z335/$B335,2),"")))</f>
        <v>*</v>
      </c>
      <c r="K335" s="296">
        <f>IF(OR($B335="*",$B335&lt;400),"",IF(AND('201819 DATA'!AA335="*",$B335&gt;=400),"*",IF($B335&gt;=400,ROUND('201819 DATA'!AA335/$B335,2),"")))</f>
        <v>0.01</v>
      </c>
      <c r="L335" s="296">
        <f>IF(OR($B335="*",$B335&lt;400),"",IF(AND('201819 DATA'!AB335="*",$B335&gt;=400),"*",IF($B335&gt;=400,ROUND('201819 DATA'!AB335/$B335,2),"")))</f>
        <v>0.05</v>
      </c>
      <c r="M335" s="296">
        <f>IF(OR($B335="*",$B335&lt;400),"",IF(AND('201819 DATA'!AC335="*",$B335&gt;=400),"*",IF($B335&gt;=400,ROUND('201819 DATA'!AC335/$B335,2),"")))</f>
        <v>0.16</v>
      </c>
      <c r="N335" s="296">
        <f>IF(OR($B335="*",$B335&lt;400),"",IF(AND('201819 DATA'!AD335="*",$B335&gt;=400),"*",IF($B335&gt;=400,ROUND('201819 DATA'!AD335/$B335,2),"")))</f>
        <v>0.54</v>
      </c>
      <c r="O335" s="296">
        <f>IF(OR($B335="*",$B335&lt;400),"",IF(AND('201819 DATA'!AE335="*",$B335&gt;=400),"*",IF($B335&gt;=400,ROUND('201819 DATA'!AE335/$B335,2),"")))</f>
        <v>0.23</v>
      </c>
      <c r="P335" s="297"/>
      <c r="Q335" s="296">
        <f>IF(OR($B335="*",$B335&lt;400),"",IF(AND('201819 DATA'!FL335="*",$B335&gt;=400),"*",IF($B335&gt;=400,ROUND('201819 DATA'!FL335/$B335,2),"")))</f>
        <v>0.82</v>
      </c>
      <c r="R335" s="289">
        <f>IF(OR($C335="*",$C335&lt;400),"",IF(AND('201819 DATA'!F335="*",$C335&gt;=400),"*",IF($C335&gt;=400,ROUND('201819 DATA'!F335/$C335,2),"")))</f>
        <v>0.03</v>
      </c>
      <c r="S335" s="289">
        <f>IF(OR($C335="*",$C335&lt;400),"",IF(AND('201819 DATA'!G335="*",$C335&gt;=400),"*",IF($C335&gt;=400,ROUND('201819 DATA'!G335/$C335,2),"")))</f>
        <v>0</v>
      </c>
      <c r="T335" s="289">
        <f>IF(OR($C335="*",$C335&lt;400),"",IF(AND('201819 DATA'!H335="*",$C335&gt;=400),"*",IF($C335&gt;=400,ROUND('201819 DATA'!H335/$C335,2),"")))</f>
        <v>0</v>
      </c>
      <c r="U335" s="289">
        <f>IF(OR($C335="*",$C335&lt;400),"",IF(AND('201819 DATA'!FM335="*",$C335&gt;=400),"*",IF($C335&gt;=400,ROUND('201819 DATA'!FM335/$C335,2),"")))</f>
        <v>0.97</v>
      </c>
      <c r="V335" s="312" t="str">
        <f>IF(OR($D335="*",$D335&lt;400),"",IF(AND('201819 DATA'!M335="*",$D335&gt;=400),"*",IF($D335&gt;=400,ROUND('201819 DATA'!M335/$D335,2),"")))</f>
        <v/>
      </c>
      <c r="W335" s="312" t="str">
        <f>IF(OR($D335="*",$D335&lt;400),"",IF(AND('201819 DATA'!N335="*",$D335&gt;=400),"*",IF($D335&gt;=400,ROUND('201819 DATA'!N335/$D335,2),"")))</f>
        <v/>
      </c>
      <c r="X335" s="312" t="str">
        <f>IF(OR($D335="*",$D335&lt;400),"",IF(AND('201819 DATA'!O335="*",$D335&gt;=400),"*",IF($D335&gt;=400,ROUND('201819 DATA'!O335/$D335,2),"")))</f>
        <v/>
      </c>
      <c r="Y335" s="312" t="str">
        <f>IF(OR($D335="*",$D335&lt;400),"",IF(AND('201819 DATA'!P335="*",$D335&gt;=400),"*",IF($D335&gt;=400,ROUND('201819 DATA'!P335/$D335,2),"")))</f>
        <v/>
      </c>
      <c r="Z335" s="312" t="str">
        <f>IF(OR($D335="*",$D335&lt;400),"",IF(AND('201819 DATA'!Q335="*",$D335&gt;=400),"*",IF($D335&gt;=400,ROUND('201819 DATA'!Q335/$D335,2),"")))</f>
        <v/>
      </c>
      <c r="AA335" s="312" t="str">
        <f>IF(OR($D335="*",$D335&lt;400),"",IF(AND('201819 DATA'!R335="*",$D335&gt;=400),"*",IF($D335&gt;=400,ROUND('201819 DATA'!R335/$D335,2),"")))</f>
        <v/>
      </c>
      <c r="AB335" s="312" t="str">
        <f>IF(OR($D335="*",$D335&lt;400),"",IF(AND('201819 DATA'!S335="*",$D335&gt;=400),"*",IF($D335&gt;=400,ROUND('201819 DATA'!S335/$D335,2),"")))</f>
        <v/>
      </c>
      <c r="AC335" s="312" t="str">
        <f>IF(OR($D335="*",$D335&lt;400),"",IF(AND('201819 DATA'!T335="*",$D335&gt;=400),"*",IF($D335&gt;=400,ROUND('201819 DATA'!T335/$D335,2),"")))</f>
        <v/>
      </c>
      <c r="AD335" s="289">
        <f>IF(OR($C335="*",$C335&lt;400),"",IF(AND('201819 DATA'!BC335="*",$C335&gt;=400),"*",IF($C335&gt;=400,ROUND('201819 DATA'!BC335/$C335,2),"")))</f>
        <v>0.01</v>
      </c>
      <c r="AE335" s="289">
        <f>IF(OR($C335="*",$C335&lt;400),"",IF(AND('201819 DATA'!BD335="*",$C335&gt;=400),"*",IF($C335&gt;=400,ROUND('201819 DATA'!BD335/$C335,2),"")))</f>
        <v>7.0000000000000007E-2</v>
      </c>
      <c r="AF335" s="289" t="str">
        <f>IF(OR($C335="*",$C335&lt;400),"",IF(AND('201819 DATA'!BE335="*",$C335&gt;=400),"*",IF($C335&gt;=400,ROUND('201819 DATA'!BE335/$C335,2),"")))</f>
        <v>*</v>
      </c>
      <c r="AG335" s="289">
        <f>IF(OR($C335="*",$C335&lt;400),"",IF(AND('201819 DATA'!BF335="*",$C335&gt;=400),"*",IF($C335&gt;=400,ROUND('201819 DATA'!BF335/$C335,2),"")))</f>
        <v>0.01</v>
      </c>
      <c r="AH335" s="289">
        <f>IF(OR($C335="*",$C335&lt;400),"",IF(AND('201819 DATA'!BG335="*",$C335&gt;=400),"*",IF($C335&gt;=400,ROUND('201819 DATA'!BG335/$C335,2),"")))</f>
        <v>0.02</v>
      </c>
      <c r="AI335" s="289">
        <f>IF(OR($C335="*",$C335&lt;400),"",IF(AND('201819 DATA'!BH335="*",$C335&gt;=400),"*",IF($C335&gt;=400,ROUND('201819 DATA'!BH335/$C335,2),"")))</f>
        <v>0.04</v>
      </c>
      <c r="AJ335" s="289" t="str">
        <f>IF(OR($C335="*",$C335&lt;400),"",IF(AND('201819 DATA'!BI335="*",$C335&gt;=400),"*",IF($C335&gt;=400,ROUND('201819 DATA'!BI335/$C335,2),"")))</f>
        <v>*</v>
      </c>
      <c r="AK335" s="289">
        <f>IF(OR($C335="*",$C335&lt;400),"",IF(AND('201819 DATA'!BJ335="*",$C335&gt;=400),"*",IF($C335&gt;=400,ROUND('201819 DATA'!BJ335/$C335,2),"")))</f>
        <v>0</v>
      </c>
      <c r="AL335" s="289">
        <f>IF(OR($C335="*",$C335&lt;400),"",IF(AND('201819 DATA'!BK335="*",$C335&gt;=400),"*",IF($C335&gt;=400,ROUND('201819 DATA'!BK335/$C335,2),"")))</f>
        <v>7.0000000000000007E-2</v>
      </c>
      <c r="AM335" s="289">
        <f>IF(OR($C335="*",$C335&lt;400),"",IF(AND('201819 DATA'!BL335="*",$C335&gt;=400),"*",IF($C335&gt;=400,ROUND('201819 DATA'!BL335/$C335,2),"")))</f>
        <v>0.13</v>
      </c>
      <c r="AN335" s="289">
        <f>IF(OR($C335="*",$C335&lt;400),"",IF(AND('201819 DATA'!BM335="*",$C335&gt;=400),"*",IF($C335&gt;=400,ROUND('201819 DATA'!BM335/$C335,2),"")))</f>
        <v>0.04</v>
      </c>
      <c r="AO335" s="289">
        <f>IF(OR($C335="*",$C335&lt;400),"",IF(AND('201819 DATA'!BN335="*",$C335&gt;=400),"*",IF($C335&gt;=400,ROUND('201819 DATA'!BN335/$C335,2),"")))</f>
        <v>0.03</v>
      </c>
      <c r="AP335" s="289">
        <f>IF(OR($C335="*",$C335&lt;400),"",IF(AND('201819 DATA'!BO335="*",$C335&gt;=400),"*",IF($C335&gt;=400,ROUND('201819 DATA'!BO335/$C335,2),"")))</f>
        <v>0.1</v>
      </c>
      <c r="AQ335" s="289">
        <f>IF(OR($C335="*",$C335&lt;400),"",IF(AND('201819 DATA'!BP335="*",$C335&gt;=400),"*",IF($C335&gt;=400,ROUND('201819 DATA'!BP335/$C335,2),"")))</f>
        <v>7.0000000000000007E-2</v>
      </c>
      <c r="AR335" s="289">
        <f>IF(OR($C335="*",$C335&lt;400),"",IF(AND('201819 DATA'!BQ335="*",$C335&gt;=400),"*",IF($C335&gt;=400,ROUND('201819 DATA'!BQ335/$C335,2),"")))</f>
        <v>0</v>
      </c>
      <c r="AS335" s="289">
        <f>IF(OR($C335="*",$C335&lt;400),"",IF(AND('201819 DATA'!BR335="*",$C335&gt;=400),"*",IF($C335&gt;=400,ROUND('201819 DATA'!BR335/$C335,2),"")))</f>
        <v>0</v>
      </c>
      <c r="AT335" s="289">
        <f>IF(OR($C335="*",$C335&lt;400),"",IF(AND('201819 DATA'!BS335="*",$C335&gt;=400),"*",IF($C335&gt;=400,ROUND('201819 DATA'!BS335/$C335,2),"")))</f>
        <v>0</v>
      </c>
      <c r="AU335" s="289">
        <f>IF(OR($C335="*",$C335&lt;400),"",IF(AND('201819 DATA'!BT335="*",$C335&gt;=400),"*",IF($C335&gt;=400,ROUND('201819 DATA'!BT335/$C335,2),"")))</f>
        <v>0.09</v>
      </c>
      <c r="AV335" s="289">
        <f>IF(OR($C335="*",$C335&lt;400),"",IF(AND('201819 DATA'!BU335="*",$C335&gt;=400),"*",IF($C335&gt;=400,ROUND('201819 DATA'!BU335/$C335,2),"")))</f>
        <v>0.31</v>
      </c>
      <c r="AW335" s="289">
        <f>IF(OR($C335="*",$C335&lt;400),"",IF(AND('201819 DATA'!BV335="*",$C335&gt;=400),"*",IF($C335&gt;=400,ROUND('201819 DATA'!BV335/$C335,2),"")))</f>
        <v>0</v>
      </c>
      <c r="AX335" s="289">
        <f>IF(OR($C335="*",$C335&lt;400),"",IF(AND('201819 DATA'!BW335="*",$C335&gt;=400),"*",IF($C335&gt;=400,ROUND('201819 DATA'!BW335/$C335,2),"")))</f>
        <v>0</v>
      </c>
    </row>
    <row r="336" spans="1:50" x14ac:dyDescent="0.2">
      <c r="A336" s="13" t="s">
        <v>418</v>
      </c>
      <c r="B336" s="287">
        <f>'201819 DATA'!B336</f>
        <v>4280</v>
      </c>
      <c r="C336" s="288">
        <f>'201819 DATA'!C336</f>
        <v>3730</v>
      </c>
      <c r="D336" s="293">
        <f>'201819 DATA'!FN336</f>
        <v>105</v>
      </c>
      <c r="G336" s="295">
        <f t="shared" si="5"/>
        <v>0.87</v>
      </c>
      <c r="H336" s="289">
        <f>IF(OR($C336="*",$C336&lt;400),"",IF(AND('201819 DATA'!F336="*",$C336&gt;=400),"*",IF($C336&gt;=400,ROUND('201819 DATA'!F336/$C336,2),"")))</f>
        <v>0.35</v>
      </c>
      <c r="I336" s="296">
        <f>IF(OR($B336="*",$B336&lt;400),"",IF(AND('201819 DATA'!Y336="*",$B336&gt;=400),"*",IF($B336&gt;=400,ROUND('201819 DATA'!Y336/$B336,2),"")))</f>
        <v>0</v>
      </c>
      <c r="J336" s="296">
        <f>IF(OR($B336="*",$B336&lt;400),"",IF(AND('201819 DATA'!Z336="*",$B336&gt;=400),"*",IF($B336&gt;=400,ROUND('201819 DATA'!Z336/$B336,2),"")))</f>
        <v>0.09</v>
      </c>
      <c r="K336" s="296">
        <f>IF(OR($B336="*",$B336&lt;400),"",IF(AND('201819 DATA'!AA336="*",$B336&gt;=400),"*",IF($B336&gt;=400,ROUND('201819 DATA'!AA336/$B336,2),"")))</f>
        <v>0.11</v>
      </c>
      <c r="L336" s="296">
        <f>IF(OR($B336="*",$B336&lt;400),"",IF(AND('201819 DATA'!AB336="*",$B336&gt;=400),"*",IF($B336&gt;=400,ROUND('201819 DATA'!AB336/$B336,2),"")))</f>
        <v>0.11</v>
      </c>
      <c r="M336" s="296">
        <f>IF(OR($B336="*",$B336&lt;400),"",IF(AND('201819 DATA'!AC336="*",$B336&gt;=400),"*",IF($B336&gt;=400,ROUND('201819 DATA'!AC336/$B336,2),"")))</f>
        <v>0.14000000000000001</v>
      </c>
      <c r="N336" s="296">
        <f>IF(OR($B336="*",$B336&lt;400),"",IF(AND('201819 DATA'!AD336="*",$B336&gt;=400),"*",IF($B336&gt;=400,ROUND('201819 DATA'!AD336/$B336,2),"")))</f>
        <v>0.39</v>
      </c>
      <c r="O336" s="296">
        <f>IF(OR($B336="*",$B336&lt;400),"",IF(AND('201819 DATA'!AE336="*",$B336&gt;=400),"*",IF($B336&gt;=400,ROUND('201819 DATA'!AE336/$B336,2),"")))</f>
        <v>0.17</v>
      </c>
      <c r="P336" s="297"/>
      <c r="Q336" s="296">
        <f>IF(OR($B336="*",$B336&lt;400),"",IF(AND('201819 DATA'!FL336="*",$B336&gt;=400),"*",IF($B336&gt;=400,ROUND('201819 DATA'!FL336/$B336,2),"")))</f>
        <v>0.02</v>
      </c>
      <c r="R336" s="289">
        <f>IF(OR($C336="*",$C336&lt;400),"",IF(AND('201819 DATA'!F336="*",$C336&gt;=400),"*",IF($C336&gt;=400,ROUND('201819 DATA'!F336/$C336,2),"")))</f>
        <v>0.35</v>
      </c>
      <c r="S336" s="289">
        <f>IF(OR($C336="*",$C336&lt;400),"",IF(AND('201819 DATA'!G336="*",$C336&gt;=400),"*",IF($C336&gt;=400,ROUND('201819 DATA'!G336/$C336,2),"")))</f>
        <v>0</v>
      </c>
      <c r="T336" s="289">
        <f>IF(OR($C336="*",$C336&lt;400),"",IF(AND('201819 DATA'!H336="*",$C336&gt;=400),"*",IF($C336&gt;=400,ROUND('201819 DATA'!H336/$C336,2),"")))</f>
        <v>0.03</v>
      </c>
      <c r="U336" s="289">
        <f>IF(OR($C336="*",$C336&lt;400),"",IF(AND('201819 DATA'!FM336="*",$C336&gt;=400),"*",IF($C336&gt;=400,ROUND('201819 DATA'!FM336/$C336,2),"")))</f>
        <v>0.62</v>
      </c>
      <c r="V336" s="312" t="str">
        <f>IF(OR($D336="*",$D336&lt;400),"",IF(AND('201819 DATA'!M336="*",$D336&gt;=400),"*",IF($D336&gt;=400,ROUND('201819 DATA'!M336/$D336,2),"")))</f>
        <v/>
      </c>
      <c r="W336" s="312" t="str">
        <f>IF(OR($D336="*",$D336&lt;400),"",IF(AND('201819 DATA'!N336="*",$D336&gt;=400),"*",IF($D336&gt;=400,ROUND('201819 DATA'!N336/$D336,2),"")))</f>
        <v/>
      </c>
      <c r="X336" s="312" t="str">
        <f>IF(OR($D336="*",$D336&lt;400),"",IF(AND('201819 DATA'!O336="*",$D336&gt;=400),"*",IF($D336&gt;=400,ROUND('201819 DATA'!O336/$D336,2),"")))</f>
        <v/>
      </c>
      <c r="Y336" s="312" t="str">
        <f>IF(OR($D336="*",$D336&lt;400),"",IF(AND('201819 DATA'!P336="*",$D336&gt;=400),"*",IF($D336&gt;=400,ROUND('201819 DATA'!P336/$D336,2),"")))</f>
        <v/>
      </c>
      <c r="Z336" s="312" t="str">
        <f>IF(OR($D336="*",$D336&lt;400),"",IF(AND('201819 DATA'!Q336="*",$D336&gt;=400),"*",IF($D336&gt;=400,ROUND('201819 DATA'!Q336/$D336,2),"")))</f>
        <v/>
      </c>
      <c r="AA336" s="312" t="str">
        <f>IF(OR($D336="*",$D336&lt;400),"",IF(AND('201819 DATA'!R336="*",$D336&gt;=400),"*",IF($D336&gt;=400,ROUND('201819 DATA'!R336/$D336,2),"")))</f>
        <v/>
      </c>
      <c r="AB336" s="312" t="str">
        <f>IF(OR($D336="*",$D336&lt;400),"",IF(AND('201819 DATA'!S336="*",$D336&gt;=400),"*",IF($D336&gt;=400,ROUND('201819 DATA'!S336/$D336,2),"")))</f>
        <v/>
      </c>
      <c r="AC336" s="312" t="str">
        <f>IF(OR($D336="*",$D336&lt;400),"",IF(AND('201819 DATA'!T336="*",$D336&gt;=400),"*",IF($D336&gt;=400,ROUND('201819 DATA'!T336/$D336,2),"")))</f>
        <v/>
      </c>
      <c r="AD336" s="289">
        <f>IF(OR($C336="*",$C336&lt;400),"",IF(AND('201819 DATA'!BC336="*",$C336&gt;=400),"*",IF($C336&gt;=400,ROUND('201819 DATA'!BC336/$C336,2),"")))</f>
        <v>0.01</v>
      </c>
      <c r="AE336" s="289">
        <f>IF(OR($C336="*",$C336&lt;400),"",IF(AND('201819 DATA'!BD336="*",$C336&gt;=400),"*",IF($C336&gt;=400,ROUND('201819 DATA'!BD336/$C336,2),"")))</f>
        <v>0.03</v>
      </c>
      <c r="AF336" s="289">
        <f>IF(OR($C336="*",$C336&lt;400),"",IF(AND('201819 DATA'!BE336="*",$C336&gt;=400),"*",IF($C336&gt;=400,ROUND('201819 DATA'!BE336/$C336,2),"")))</f>
        <v>0</v>
      </c>
      <c r="AG336" s="289">
        <f>IF(OR($C336="*",$C336&lt;400),"",IF(AND('201819 DATA'!BF336="*",$C336&gt;=400),"*",IF($C336&gt;=400,ROUND('201819 DATA'!BF336/$C336,2),"")))</f>
        <v>0.01</v>
      </c>
      <c r="AH336" s="289">
        <f>IF(OR($C336="*",$C336&lt;400),"",IF(AND('201819 DATA'!BG336="*",$C336&gt;=400),"*",IF($C336&gt;=400,ROUND('201819 DATA'!BG336/$C336,2),"")))</f>
        <v>0.23</v>
      </c>
      <c r="AI336" s="289">
        <f>IF(OR($C336="*",$C336&lt;400),"",IF(AND('201819 DATA'!BH336="*",$C336&gt;=400),"*",IF($C336&gt;=400,ROUND('201819 DATA'!BH336/$C336,2),"")))</f>
        <v>0.03</v>
      </c>
      <c r="AJ336" s="289" t="str">
        <f>IF(OR($C336="*",$C336&lt;400),"",IF(AND('201819 DATA'!BI336="*",$C336&gt;=400),"*",IF($C336&gt;=400,ROUND('201819 DATA'!BI336/$C336,2),"")))</f>
        <v>*</v>
      </c>
      <c r="AK336" s="289">
        <f>IF(OR($C336="*",$C336&lt;400),"",IF(AND('201819 DATA'!BJ336="*",$C336&gt;=400),"*",IF($C336&gt;=400,ROUND('201819 DATA'!BJ336/$C336,2),"")))</f>
        <v>0</v>
      </c>
      <c r="AL336" s="289">
        <f>IF(OR($C336="*",$C336&lt;400),"",IF(AND('201819 DATA'!BK336="*",$C336&gt;=400),"*",IF($C336&gt;=400,ROUND('201819 DATA'!BK336/$C336,2),"")))</f>
        <v>0.09</v>
      </c>
      <c r="AM336" s="289">
        <f>IF(OR($C336="*",$C336&lt;400),"",IF(AND('201819 DATA'!BL336="*",$C336&gt;=400),"*",IF($C336&gt;=400,ROUND('201819 DATA'!BL336/$C336,2),"")))</f>
        <v>0.04</v>
      </c>
      <c r="AN336" s="289">
        <f>IF(OR($C336="*",$C336&lt;400),"",IF(AND('201819 DATA'!BM336="*",$C336&gt;=400),"*",IF($C336&gt;=400,ROUND('201819 DATA'!BM336/$C336,2),"")))</f>
        <v>0.01</v>
      </c>
      <c r="AO336" s="289">
        <f>IF(OR($C336="*",$C336&lt;400),"",IF(AND('201819 DATA'!BN336="*",$C336&gt;=400),"*",IF($C336&gt;=400,ROUND('201819 DATA'!BN336/$C336,2),"")))</f>
        <v>0.03</v>
      </c>
      <c r="AP336" s="289">
        <f>IF(OR($C336="*",$C336&lt;400),"",IF(AND('201819 DATA'!BO336="*",$C336&gt;=400),"*",IF($C336&gt;=400,ROUND('201819 DATA'!BO336/$C336,2),"")))</f>
        <v>0.08</v>
      </c>
      <c r="AQ336" s="289">
        <f>IF(OR($C336="*",$C336&lt;400),"",IF(AND('201819 DATA'!BP336="*",$C336&gt;=400),"*",IF($C336&gt;=400,ROUND('201819 DATA'!BP336/$C336,2),"")))</f>
        <v>0.03</v>
      </c>
      <c r="AR336" s="289">
        <f>IF(OR($C336="*",$C336&lt;400),"",IF(AND('201819 DATA'!BQ336="*",$C336&gt;=400),"*",IF($C336&gt;=400,ROUND('201819 DATA'!BQ336/$C336,2),"")))</f>
        <v>0</v>
      </c>
      <c r="AS336" s="289">
        <f>IF(OR($C336="*",$C336&lt;400),"",IF(AND('201819 DATA'!BR336="*",$C336&gt;=400),"*",IF($C336&gt;=400,ROUND('201819 DATA'!BR336/$C336,2),"")))</f>
        <v>0</v>
      </c>
      <c r="AT336" s="289" t="str">
        <f>IF(OR($C336="*",$C336&lt;400),"",IF(AND('201819 DATA'!BS336="*",$C336&gt;=400),"*",IF($C336&gt;=400,ROUND('201819 DATA'!BS336/$C336,2),"")))</f>
        <v>*</v>
      </c>
      <c r="AU336" s="289">
        <f>IF(OR($C336="*",$C336&lt;400),"",IF(AND('201819 DATA'!BT336="*",$C336&gt;=400),"*",IF($C336&gt;=400,ROUND('201819 DATA'!BT336/$C336,2),"")))</f>
        <v>0.21</v>
      </c>
      <c r="AV336" s="289">
        <f>IF(OR($C336="*",$C336&lt;400),"",IF(AND('201819 DATA'!BU336="*",$C336&gt;=400),"*",IF($C336&gt;=400,ROUND('201819 DATA'!BU336/$C336,2),"")))</f>
        <v>0.17</v>
      </c>
      <c r="AW336" s="289">
        <f>IF(OR($C336="*",$C336&lt;400),"",IF(AND('201819 DATA'!BV336="*",$C336&gt;=400),"*",IF($C336&gt;=400,ROUND('201819 DATA'!BV336/$C336,2),"")))</f>
        <v>0</v>
      </c>
      <c r="AX336" s="289">
        <f>IF(OR($C336="*",$C336&lt;400),"",IF(AND('201819 DATA'!BW336="*",$C336&gt;=400),"*",IF($C336&gt;=400,ROUND('201819 DATA'!BW336/$C336,2),"")))</f>
        <v>0.01</v>
      </c>
    </row>
    <row r="337" spans="1:50" x14ac:dyDescent="0.2">
      <c r="A337" s="13" t="s">
        <v>788</v>
      </c>
      <c r="B337" s="287">
        <f>'201819 DATA'!B337</f>
        <v>1845</v>
      </c>
      <c r="C337" s="288">
        <f>'201819 DATA'!C337</f>
        <v>1845</v>
      </c>
      <c r="D337" s="293">
        <f>'201819 DATA'!FN337</f>
        <v>1840</v>
      </c>
      <c r="G337" s="295">
        <f t="shared" si="5"/>
        <v>1</v>
      </c>
      <c r="H337" s="289">
        <f>IF(OR($C337="*",$C337&lt;400),"",IF(AND('201819 DATA'!F337="*",$C337&gt;=400),"*",IF($C337&gt;=400,ROUND('201819 DATA'!F337/$C337,2),"")))</f>
        <v>0</v>
      </c>
      <c r="I337" s="296">
        <f>IF(OR($B337="*",$B337&lt;400),"",IF(AND('201819 DATA'!Y337="*",$B337&gt;=400),"*",IF($B337&gt;=400,ROUND('201819 DATA'!Y337/$B337,2),"")))</f>
        <v>0</v>
      </c>
      <c r="J337" s="296">
        <f>IF(OR($B337="*",$B337&lt;400),"",IF(AND('201819 DATA'!Z337="*",$B337&gt;=400),"*",IF($B337&gt;=400,ROUND('201819 DATA'!Z337/$B337,2),"")))</f>
        <v>0.04</v>
      </c>
      <c r="K337" s="296">
        <f>IF(OR($B337="*",$B337&lt;400),"",IF(AND('201819 DATA'!AA337="*",$B337&gt;=400),"*",IF($B337&gt;=400,ROUND('201819 DATA'!AA337/$B337,2),"")))</f>
        <v>0.08</v>
      </c>
      <c r="L337" s="296">
        <f>IF(OR($B337="*",$B337&lt;400),"",IF(AND('201819 DATA'!AB337="*",$B337&gt;=400),"*",IF($B337&gt;=400,ROUND('201819 DATA'!AB337/$B337,2),"")))</f>
        <v>0.14000000000000001</v>
      </c>
      <c r="M337" s="296">
        <f>IF(OR($B337="*",$B337&lt;400),"",IF(AND('201819 DATA'!AC337="*",$B337&gt;=400),"*",IF($B337&gt;=400,ROUND('201819 DATA'!AC337/$B337,2),"")))</f>
        <v>0.31</v>
      </c>
      <c r="N337" s="296">
        <f>IF(OR($B337="*",$B337&lt;400),"",IF(AND('201819 DATA'!AD337="*",$B337&gt;=400),"*",IF($B337&gt;=400,ROUND('201819 DATA'!AD337/$B337,2),"")))</f>
        <v>0.4</v>
      </c>
      <c r="O337" s="296">
        <f>IF(OR($B337="*",$B337&lt;400),"",IF(AND('201819 DATA'!AE337="*",$B337&gt;=400),"*",IF($B337&gt;=400,ROUND('201819 DATA'!AE337/$B337,2),"")))</f>
        <v>0.03</v>
      </c>
      <c r="P337" s="297"/>
      <c r="Q337" s="296">
        <f>IF(OR($B337="*",$B337&lt;400),"",IF(AND('201819 DATA'!FL337="*",$B337&gt;=400),"*",IF($B337&gt;=400,ROUND('201819 DATA'!FL337/$B337,2),"")))</f>
        <v>0.97</v>
      </c>
      <c r="R337" s="289">
        <f>IF(OR($C337="*",$C337&lt;400),"",IF(AND('201819 DATA'!F337="*",$C337&gt;=400),"*",IF($C337&gt;=400,ROUND('201819 DATA'!F337/$C337,2),"")))</f>
        <v>0</v>
      </c>
      <c r="S337" s="289" t="str">
        <f>IF(OR($C337="*",$C337&lt;400),"",IF(AND('201819 DATA'!G337="*",$C337&gt;=400),"*",IF($C337&gt;=400,ROUND('201819 DATA'!G337/$C337,2),"")))</f>
        <v>*</v>
      </c>
      <c r="T337" s="289">
        <f>IF(OR($C337="*",$C337&lt;400),"",IF(AND('201819 DATA'!H337="*",$C337&gt;=400),"*",IF($C337&gt;=400,ROUND('201819 DATA'!H337/$C337,2),"")))</f>
        <v>1</v>
      </c>
      <c r="U337" s="289">
        <f>IF(OR($C337="*",$C337&lt;400),"",IF(AND('201819 DATA'!FM337="*",$C337&gt;=400),"*",IF($C337&gt;=400,ROUND('201819 DATA'!FM337/$C337,2),"")))</f>
        <v>0</v>
      </c>
      <c r="V337" s="312">
        <f>IF(OR($D337="*",$D337&lt;400),"",IF(AND('201819 DATA'!M337="*",$D337&gt;=400),"*",IF($D337&gt;=400,ROUND('201819 DATA'!M337/$D337,2),"")))</f>
        <v>0.45</v>
      </c>
      <c r="W337" s="312">
        <f>IF(OR($D337="*",$D337&lt;400),"",IF(AND('201819 DATA'!N337="*",$D337&gt;=400),"*",IF($D337&gt;=400,ROUND('201819 DATA'!N337/$D337,2),"")))</f>
        <v>0.34</v>
      </c>
      <c r="X337" s="312">
        <f>IF(OR($D337="*",$D337&lt;400),"",IF(AND('201819 DATA'!O337="*",$D337&gt;=400),"*",IF($D337&gt;=400,ROUND('201819 DATA'!O337/$D337,2),"")))</f>
        <v>0.14000000000000001</v>
      </c>
      <c r="Y337" s="312">
        <f>IF(OR($D337="*",$D337&lt;400),"",IF(AND('201819 DATA'!P337="*",$D337&gt;=400),"*",IF($D337&gt;=400,ROUND('201819 DATA'!P337/$D337,2),"")))</f>
        <v>0.06</v>
      </c>
      <c r="Z337" s="312">
        <f>IF(OR($D337="*",$D337&lt;400),"",IF(AND('201819 DATA'!Q337="*",$D337&gt;=400),"*",IF($D337&gt;=400,ROUND('201819 DATA'!Q337/$D337,2),"")))</f>
        <v>0.01</v>
      </c>
      <c r="AA337" s="312" t="str">
        <f>IF(OR($D337="*",$D337&lt;400),"",IF(AND('201819 DATA'!R337="*",$D337&gt;=400),"*",IF($D337&gt;=400,ROUND('201819 DATA'!R337/$D337,2),"")))</f>
        <v>*</v>
      </c>
      <c r="AB337" s="312" t="str">
        <f>IF(OR($D337="*",$D337&lt;400),"",IF(AND('201819 DATA'!S337="*",$D337&gt;=400),"*",IF($D337&gt;=400,ROUND('201819 DATA'!S337/$D337,2),"")))</f>
        <v>*</v>
      </c>
      <c r="AC337" s="312">
        <f>IF(OR($D337="*",$D337&lt;400),"",IF(AND('201819 DATA'!T337="*",$D337&gt;=400),"*",IF($D337&gt;=400,ROUND('201819 DATA'!T337/$D337,2),"")))</f>
        <v>0</v>
      </c>
      <c r="AD337" s="289">
        <f>IF(OR($C337="*",$C337&lt;400),"",IF(AND('201819 DATA'!BC337="*",$C337&gt;=400),"*",IF($C337&gt;=400,ROUND('201819 DATA'!BC337/$C337,2),"")))</f>
        <v>0.01</v>
      </c>
      <c r="AE337" s="289">
        <f>IF(OR($C337="*",$C337&lt;400),"",IF(AND('201819 DATA'!BD337="*",$C337&gt;=400),"*",IF($C337&gt;=400,ROUND('201819 DATA'!BD337/$C337,2),"")))</f>
        <v>0.17</v>
      </c>
      <c r="AF337" s="289" t="str">
        <f>IF(OR($C337="*",$C337&lt;400),"",IF(AND('201819 DATA'!BE337="*",$C337&gt;=400),"*",IF($C337&gt;=400,ROUND('201819 DATA'!BE337/$C337,2),"")))</f>
        <v>*</v>
      </c>
      <c r="AG337" s="289" t="str">
        <f>IF(OR($C337="*",$C337&lt;400),"",IF(AND('201819 DATA'!BF337="*",$C337&gt;=400),"*",IF($C337&gt;=400,ROUND('201819 DATA'!BF337/$C337,2),"")))</f>
        <v>*</v>
      </c>
      <c r="AH337" s="289">
        <f>IF(OR($C337="*",$C337&lt;400),"",IF(AND('201819 DATA'!BG337="*",$C337&gt;=400),"*",IF($C337&gt;=400,ROUND('201819 DATA'!BG337/$C337,2),"")))</f>
        <v>0</v>
      </c>
      <c r="AI337" s="289">
        <f>IF(OR($C337="*",$C337&lt;400),"",IF(AND('201819 DATA'!BH337="*",$C337&gt;=400),"*",IF($C337&gt;=400,ROUND('201819 DATA'!BH337/$C337,2),"")))</f>
        <v>0.02</v>
      </c>
      <c r="AJ337" s="289">
        <f>IF(OR($C337="*",$C337&lt;400),"",IF(AND('201819 DATA'!BI337="*",$C337&gt;=400),"*",IF($C337&gt;=400,ROUND('201819 DATA'!BI337/$C337,2),"")))</f>
        <v>0.4</v>
      </c>
      <c r="AK337" s="289" t="str">
        <f>IF(OR($C337="*",$C337&lt;400),"",IF(AND('201819 DATA'!BJ337="*",$C337&gt;=400),"*",IF($C337&gt;=400,ROUND('201819 DATA'!BJ337/$C337,2),"")))</f>
        <v>*</v>
      </c>
      <c r="AL337" s="289" t="str">
        <f>IF(OR($C337="*",$C337&lt;400),"",IF(AND('201819 DATA'!BK337="*",$C337&gt;=400),"*",IF($C337&gt;=400,ROUND('201819 DATA'!BK337/$C337,2),"")))</f>
        <v>*</v>
      </c>
      <c r="AM337" s="289" t="str">
        <f>IF(OR($C337="*",$C337&lt;400),"",IF(AND('201819 DATA'!BL337="*",$C337&gt;=400),"*",IF($C337&gt;=400,ROUND('201819 DATA'!BL337/$C337,2),"")))</f>
        <v>*</v>
      </c>
      <c r="AN337" s="289">
        <f>IF(OR($C337="*",$C337&lt;400),"",IF(AND('201819 DATA'!BM337="*",$C337&gt;=400),"*",IF($C337&gt;=400,ROUND('201819 DATA'!BM337/$C337,2),"")))</f>
        <v>0.22</v>
      </c>
      <c r="AO337" s="289">
        <f>IF(OR($C337="*",$C337&lt;400),"",IF(AND('201819 DATA'!BN337="*",$C337&gt;=400),"*",IF($C337&gt;=400,ROUND('201819 DATA'!BN337/$C337,2),"")))</f>
        <v>7.0000000000000007E-2</v>
      </c>
      <c r="AP337" s="289">
        <f>IF(OR($C337="*",$C337&lt;400),"",IF(AND('201819 DATA'!BO337="*",$C337&gt;=400),"*",IF($C337&gt;=400,ROUND('201819 DATA'!BO337/$C337,2),"")))</f>
        <v>0.09</v>
      </c>
      <c r="AQ337" s="289">
        <f>IF(OR($C337="*",$C337&lt;400),"",IF(AND('201819 DATA'!BP337="*",$C337&gt;=400),"*",IF($C337&gt;=400,ROUND('201819 DATA'!BP337/$C337,2),"")))</f>
        <v>0</v>
      </c>
      <c r="AR337" s="289">
        <f>IF(OR($C337="*",$C337&lt;400),"",IF(AND('201819 DATA'!BQ337="*",$C337&gt;=400),"*",IF($C337&gt;=400,ROUND('201819 DATA'!BQ337/$C337,2),"")))</f>
        <v>0</v>
      </c>
      <c r="AS337" s="289">
        <f>IF(OR($C337="*",$C337&lt;400),"",IF(AND('201819 DATA'!BR337="*",$C337&gt;=400),"*",IF($C337&gt;=400,ROUND('201819 DATA'!BR337/$C337,2),"")))</f>
        <v>0</v>
      </c>
      <c r="AT337" s="289" t="str">
        <f>IF(OR($C337="*",$C337&lt;400),"",IF(AND('201819 DATA'!BS337="*",$C337&gt;=400),"*",IF($C337&gt;=400,ROUND('201819 DATA'!BS337/$C337,2),"")))</f>
        <v>*</v>
      </c>
      <c r="AU337" s="289" t="str">
        <f>IF(OR($C337="*",$C337&lt;400),"",IF(AND('201819 DATA'!BT337="*",$C337&gt;=400),"*",IF($C337&gt;=400,ROUND('201819 DATA'!BT337/$C337,2),"")))</f>
        <v>*</v>
      </c>
      <c r="AV337" s="289" t="str">
        <f>IF(OR($C337="*",$C337&lt;400),"",IF(AND('201819 DATA'!BU337="*",$C337&gt;=400),"*",IF($C337&gt;=400,ROUND('201819 DATA'!BU337/$C337,2),"")))</f>
        <v>*</v>
      </c>
      <c r="AW337" s="289">
        <f>IF(OR($C337="*",$C337&lt;400),"",IF(AND('201819 DATA'!BV337="*",$C337&gt;=400),"*",IF($C337&gt;=400,ROUND('201819 DATA'!BV337/$C337,2),"")))</f>
        <v>0</v>
      </c>
      <c r="AX337" s="289" t="str">
        <f>IF(OR($C337="*",$C337&lt;400),"",IF(AND('201819 DATA'!BW337="*",$C337&gt;=400),"*",IF($C337&gt;=400,ROUND('201819 DATA'!BW337/$C337,2),"")))</f>
        <v>*</v>
      </c>
    </row>
    <row r="338" spans="1:50" x14ac:dyDescent="0.2">
      <c r="A338" s="13" t="s">
        <v>1330</v>
      </c>
      <c r="B338" s="287">
        <f>'201819 DATA'!B338</f>
        <v>340</v>
      </c>
      <c r="C338" s="288">
        <f>'201819 DATA'!C338</f>
        <v>340</v>
      </c>
      <c r="D338" s="293">
        <f>'201819 DATA'!FN338</f>
        <v>155</v>
      </c>
      <c r="G338" s="295" t="str">
        <f t="shared" si="5"/>
        <v/>
      </c>
      <c r="H338" s="289" t="str">
        <f>IF(OR($C338="*",$C338&lt;400),"",IF(AND('201819 DATA'!F338="*",$C338&gt;=400),"*",IF($C338&gt;=400,ROUND('201819 DATA'!F338/$C338,2),"")))</f>
        <v/>
      </c>
      <c r="I338" s="296" t="str">
        <f>IF(OR($B338="*",$B338&lt;400),"",IF(AND('201819 DATA'!Y338="*",$B338&gt;=400),"*",IF($B338&gt;=400,ROUND('201819 DATA'!Y338/$B338,2),"")))</f>
        <v/>
      </c>
      <c r="J338" s="296" t="str">
        <f>IF(OR($B338="*",$B338&lt;400),"",IF(AND('201819 DATA'!Z338="*",$B338&gt;=400),"*",IF($B338&gt;=400,ROUND('201819 DATA'!Z338/$B338,2),"")))</f>
        <v/>
      </c>
      <c r="K338" s="296" t="str">
        <f>IF(OR($B338="*",$B338&lt;400),"",IF(AND('201819 DATA'!AA338="*",$B338&gt;=400),"*",IF($B338&gt;=400,ROUND('201819 DATA'!AA338/$B338,2),"")))</f>
        <v/>
      </c>
      <c r="L338" s="296" t="str">
        <f>IF(OR($B338="*",$B338&lt;400),"",IF(AND('201819 DATA'!AB338="*",$B338&gt;=400),"*",IF($B338&gt;=400,ROUND('201819 DATA'!AB338/$B338,2),"")))</f>
        <v/>
      </c>
      <c r="M338" s="296" t="str">
        <f>IF(OR($B338="*",$B338&lt;400),"",IF(AND('201819 DATA'!AC338="*",$B338&gt;=400),"*",IF($B338&gt;=400,ROUND('201819 DATA'!AC338/$B338,2),"")))</f>
        <v/>
      </c>
      <c r="N338" s="296" t="str">
        <f>IF(OR($B338="*",$B338&lt;400),"",IF(AND('201819 DATA'!AD338="*",$B338&gt;=400),"*",IF($B338&gt;=400,ROUND('201819 DATA'!AD338/$B338,2),"")))</f>
        <v/>
      </c>
      <c r="O338" s="296" t="str">
        <f>IF(OR($B338="*",$B338&lt;400),"",IF(AND('201819 DATA'!AE338="*",$B338&gt;=400),"*",IF($B338&gt;=400,ROUND('201819 DATA'!AE338/$B338,2),"")))</f>
        <v/>
      </c>
      <c r="P338" s="297"/>
      <c r="Q338" s="296" t="str">
        <f>IF(OR($B338="*",$B338&lt;400),"",IF(AND('201819 DATA'!FL338="*",$B338&gt;=400),"*",IF($B338&gt;=400,ROUND('201819 DATA'!FL338/$B338,2),"")))</f>
        <v/>
      </c>
      <c r="R338" s="289" t="str">
        <f>IF(OR($C338="*",$C338&lt;400),"",IF(AND('201819 DATA'!F338="*",$C338&gt;=400),"*",IF($C338&gt;=400,ROUND('201819 DATA'!F338/$C338,2),"")))</f>
        <v/>
      </c>
      <c r="S338" s="289" t="str">
        <f>IF(OR($C338="*",$C338&lt;400),"",IF(AND('201819 DATA'!G338="*",$C338&gt;=400),"*",IF($C338&gt;=400,ROUND('201819 DATA'!G338/$C338,2),"")))</f>
        <v/>
      </c>
      <c r="T338" s="289" t="str">
        <f>IF(OR($C338="*",$C338&lt;400),"",IF(AND('201819 DATA'!H338="*",$C338&gt;=400),"*",IF($C338&gt;=400,ROUND('201819 DATA'!H338/$C338,2),"")))</f>
        <v/>
      </c>
      <c r="U338" s="289" t="str">
        <f>IF(OR($C338="*",$C338&lt;400),"",IF(AND('201819 DATA'!FM338="*",$C338&gt;=400),"*",IF($C338&gt;=400,ROUND('201819 DATA'!FM338/$C338,2),"")))</f>
        <v/>
      </c>
      <c r="V338" s="312" t="str">
        <f>IF(OR($D338="*",$D338&lt;400),"",IF(AND('201819 DATA'!M338="*",$D338&gt;=400),"*",IF($D338&gt;=400,ROUND('201819 DATA'!M338/$D338,2),"")))</f>
        <v/>
      </c>
      <c r="W338" s="312" t="str">
        <f>IF(OR($D338="*",$D338&lt;400),"",IF(AND('201819 DATA'!N338="*",$D338&gt;=400),"*",IF($D338&gt;=400,ROUND('201819 DATA'!N338/$D338,2),"")))</f>
        <v/>
      </c>
      <c r="X338" s="312" t="str">
        <f>IF(OR($D338="*",$D338&lt;400),"",IF(AND('201819 DATA'!O338="*",$D338&gt;=400),"*",IF($D338&gt;=400,ROUND('201819 DATA'!O338/$D338,2),"")))</f>
        <v/>
      </c>
      <c r="Y338" s="312" t="str">
        <f>IF(OR($D338="*",$D338&lt;400),"",IF(AND('201819 DATA'!P338="*",$D338&gt;=400),"*",IF($D338&gt;=400,ROUND('201819 DATA'!P338/$D338,2),"")))</f>
        <v/>
      </c>
      <c r="Z338" s="312" t="str">
        <f>IF(OR($D338="*",$D338&lt;400),"",IF(AND('201819 DATA'!Q338="*",$D338&gt;=400),"*",IF($D338&gt;=400,ROUND('201819 DATA'!Q338/$D338,2),"")))</f>
        <v/>
      </c>
      <c r="AA338" s="312" t="str">
        <f>IF(OR($D338="*",$D338&lt;400),"",IF(AND('201819 DATA'!R338="*",$D338&gt;=400),"*",IF($D338&gt;=400,ROUND('201819 DATA'!R338/$D338,2),"")))</f>
        <v/>
      </c>
      <c r="AB338" s="312" t="str">
        <f>IF(OR($D338="*",$D338&lt;400),"",IF(AND('201819 DATA'!S338="*",$D338&gt;=400),"*",IF($D338&gt;=400,ROUND('201819 DATA'!S338/$D338,2),"")))</f>
        <v/>
      </c>
      <c r="AC338" s="312" t="str">
        <f>IF(OR($D338="*",$D338&lt;400),"",IF(AND('201819 DATA'!T338="*",$D338&gt;=400),"*",IF($D338&gt;=400,ROUND('201819 DATA'!T338/$D338,2),"")))</f>
        <v/>
      </c>
      <c r="AD338" s="289" t="str">
        <f>IF(OR($C338="*",$C338&lt;400),"",IF(AND('201819 DATA'!BC338="*",$C338&gt;=400),"*",IF($C338&gt;=400,ROUND('201819 DATA'!BC338/$C338,2),"")))</f>
        <v/>
      </c>
      <c r="AE338" s="289" t="str">
        <f>IF(OR($C338="*",$C338&lt;400),"",IF(AND('201819 DATA'!BD338="*",$C338&gt;=400),"*",IF($C338&gt;=400,ROUND('201819 DATA'!BD338/$C338,2),"")))</f>
        <v/>
      </c>
      <c r="AF338" s="289" t="str">
        <f>IF(OR($C338="*",$C338&lt;400),"",IF(AND('201819 DATA'!BE338="*",$C338&gt;=400),"*",IF($C338&gt;=400,ROUND('201819 DATA'!BE338/$C338,2),"")))</f>
        <v/>
      </c>
      <c r="AG338" s="289" t="str">
        <f>IF(OR($C338="*",$C338&lt;400),"",IF(AND('201819 DATA'!BF338="*",$C338&gt;=400),"*",IF($C338&gt;=400,ROUND('201819 DATA'!BF338/$C338,2),"")))</f>
        <v/>
      </c>
      <c r="AH338" s="289" t="str">
        <f>IF(OR($C338="*",$C338&lt;400),"",IF(AND('201819 DATA'!BG338="*",$C338&gt;=400),"*",IF($C338&gt;=400,ROUND('201819 DATA'!BG338/$C338,2),"")))</f>
        <v/>
      </c>
      <c r="AI338" s="289" t="str">
        <f>IF(OR($C338="*",$C338&lt;400),"",IF(AND('201819 DATA'!BH338="*",$C338&gt;=400),"*",IF($C338&gt;=400,ROUND('201819 DATA'!BH338/$C338,2),"")))</f>
        <v/>
      </c>
      <c r="AJ338" s="289" t="str">
        <f>IF(OR($C338="*",$C338&lt;400),"",IF(AND('201819 DATA'!BI338="*",$C338&gt;=400),"*",IF($C338&gt;=400,ROUND('201819 DATA'!BI338/$C338,2),"")))</f>
        <v/>
      </c>
      <c r="AK338" s="289" t="str">
        <f>IF(OR($C338="*",$C338&lt;400),"",IF(AND('201819 DATA'!BJ338="*",$C338&gt;=400),"*",IF($C338&gt;=400,ROUND('201819 DATA'!BJ338/$C338,2),"")))</f>
        <v/>
      </c>
      <c r="AL338" s="289" t="str">
        <f>IF(OR($C338="*",$C338&lt;400),"",IF(AND('201819 DATA'!BK338="*",$C338&gt;=400),"*",IF($C338&gt;=400,ROUND('201819 DATA'!BK338/$C338,2),"")))</f>
        <v/>
      </c>
      <c r="AM338" s="289" t="str">
        <f>IF(OR($C338="*",$C338&lt;400),"",IF(AND('201819 DATA'!BL338="*",$C338&gt;=400),"*",IF($C338&gt;=400,ROUND('201819 DATA'!BL338/$C338,2),"")))</f>
        <v/>
      </c>
      <c r="AN338" s="289" t="str">
        <f>IF(OR($C338="*",$C338&lt;400),"",IF(AND('201819 DATA'!BM338="*",$C338&gt;=400),"*",IF($C338&gt;=400,ROUND('201819 DATA'!BM338/$C338,2),"")))</f>
        <v/>
      </c>
      <c r="AO338" s="289" t="str">
        <f>IF(OR($C338="*",$C338&lt;400),"",IF(AND('201819 DATA'!BN338="*",$C338&gt;=400),"*",IF($C338&gt;=400,ROUND('201819 DATA'!BN338/$C338,2),"")))</f>
        <v/>
      </c>
      <c r="AP338" s="289" t="str">
        <f>IF(OR($C338="*",$C338&lt;400),"",IF(AND('201819 DATA'!BO338="*",$C338&gt;=400),"*",IF($C338&gt;=400,ROUND('201819 DATA'!BO338/$C338,2),"")))</f>
        <v/>
      </c>
      <c r="AQ338" s="289" t="str">
        <f>IF(OR($C338="*",$C338&lt;400),"",IF(AND('201819 DATA'!BP338="*",$C338&gt;=400),"*",IF($C338&gt;=400,ROUND('201819 DATA'!BP338/$C338,2),"")))</f>
        <v/>
      </c>
      <c r="AR338" s="289" t="str">
        <f>IF(OR($C338="*",$C338&lt;400),"",IF(AND('201819 DATA'!BQ338="*",$C338&gt;=400),"*",IF($C338&gt;=400,ROUND('201819 DATA'!BQ338/$C338,2),"")))</f>
        <v/>
      </c>
      <c r="AS338" s="289" t="str">
        <f>IF(OR($C338="*",$C338&lt;400),"",IF(AND('201819 DATA'!BR338="*",$C338&gt;=400),"*",IF($C338&gt;=400,ROUND('201819 DATA'!BR338/$C338,2),"")))</f>
        <v/>
      </c>
      <c r="AT338" s="289" t="str">
        <f>IF(OR($C338="*",$C338&lt;400),"",IF(AND('201819 DATA'!BS338="*",$C338&gt;=400),"*",IF($C338&gt;=400,ROUND('201819 DATA'!BS338/$C338,2),"")))</f>
        <v/>
      </c>
      <c r="AU338" s="289" t="str">
        <f>IF(OR($C338="*",$C338&lt;400),"",IF(AND('201819 DATA'!BT338="*",$C338&gt;=400),"*",IF($C338&gt;=400,ROUND('201819 DATA'!BT338/$C338,2),"")))</f>
        <v/>
      </c>
      <c r="AV338" s="289" t="str">
        <f>IF(OR($C338="*",$C338&lt;400),"",IF(AND('201819 DATA'!BU338="*",$C338&gt;=400),"*",IF($C338&gt;=400,ROUND('201819 DATA'!BU338/$C338,2),"")))</f>
        <v/>
      </c>
      <c r="AW338" s="289" t="str">
        <f>IF(OR($C338="*",$C338&lt;400),"",IF(AND('201819 DATA'!BV338="*",$C338&gt;=400),"*",IF($C338&gt;=400,ROUND('201819 DATA'!BV338/$C338,2),"")))</f>
        <v/>
      </c>
      <c r="AX338" s="289" t="str">
        <f>IF(OR($C338="*",$C338&lt;400),"",IF(AND('201819 DATA'!BW338="*",$C338&gt;=400),"*",IF($C338&gt;=400,ROUND('201819 DATA'!BW338/$C338,2),"")))</f>
        <v/>
      </c>
    </row>
    <row r="339" spans="1:50" x14ac:dyDescent="0.2">
      <c r="A339" s="13" t="s">
        <v>211</v>
      </c>
      <c r="B339" s="287">
        <f>'201819 DATA'!B339</f>
        <v>4350</v>
      </c>
      <c r="C339" s="288">
        <f>'201819 DATA'!C339</f>
        <v>4245</v>
      </c>
      <c r="D339" s="293">
        <f>'201819 DATA'!FN339</f>
        <v>0</v>
      </c>
      <c r="G339" s="295">
        <f t="shared" si="5"/>
        <v>0.98</v>
      </c>
      <c r="H339" s="289">
        <f>IF(OR($C339="*",$C339&lt;400),"",IF(AND('201819 DATA'!F339="*",$C339&gt;=400),"*",IF($C339&gt;=400,ROUND('201819 DATA'!F339/$C339,2),"")))</f>
        <v>0.32</v>
      </c>
      <c r="I339" s="296">
        <f>IF(OR($B339="*",$B339&lt;400),"",IF(AND('201819 DATA'!Y339="*",$B339&gt;=400),"*",IF($B339&gt;=400,ROUND('201819 DATA'!Y339/$B339,2),"")))</f>
        <v>0.01</v>
      </c>
      <c r="J339" s="296">
        <f>IF(OR($B339="*",$B339&lt;400),"",IF(AND('201819 DATA'!Z339="*",$B339&gt;=400),"*",IF($B339&gt;=400,ROUND('201819 DATA'!Z339/$B339,2),"")))</f>
        <v>0.35</v>
      </c>
      <c r="K339" s="296">
        <f>IF(OR($B339="*",$B339&lt;400),"",IF(AND('201819 DATA'!AA339="*",$B339&gt;=400),"*",IF($B339&gt;=400,ROUND('201819 DATA'!AA339/$B339,2),"")))</f>
        <v>0.33</v>
      </c>
      <c r="L339" s="296">
        <f>IF(OR($B339="*",$B339&lt;400),"",IF(AND('201819 DATA'!AB339="*",$B339&gt;=400),"*",IF($B339&gt;=400,ROUND('201819 DATA'!AB339/$B339,2),"")))</f>
        <v>0.22</v>
      </c>
      <c r="M339" s="296">
        <f>IF(OR($B339="*",$B339&lt;400),"",IF(AND('201819 DATA'!AC339="*",$B339&gt;=400),"*",IF($B339&gt;=400,ROUND('201819 DATA'!AC339/$B339,2),"")))</f>
        <v>0.06</v>
      </c>
      <c r="N339" s="296">
        <f>IF(OR($B339="*",$B339&lt;400),"",IF(AND('201819 DATA'!AD339="*",$B339&gt;=400),"*",IF($B339&gt;=400,ROUND('201819 DATA'!AD339/$B339,2),"")))</f>
        <v>0.02</v>
      </c>
      <c r="O339" s="296" t="str">
        <f>IF(OR($B339="*",$B339&lt;400),"",IF(AND('201819 DATA'!AE339="*",$B339&gt;=400),"*",IF($B339&gt;=400,ROUND('201819 DATA'!AE339/$B339,2),"")))</f>
        <v>*</v>
      </c>
      <c r="P339" s="297"/>
      <c r="Q339" s="296">
        <f>IF(OR($B339="*",$B339&lt;400),"",IF(AND('201819 DATA'!FL339="*",$B339&gt;=400),"*",IF($B339&gt;=400,ROUND('201819 DATA'!FL339/$B339,2),"")))</f>
        <v>0</v>
      </c>
      <c r="R339" s="289">
        <f>IF(OR($C339="*",$C339&lt;400),"",IF(AND('201819 DATA'!F339="*",$C339&gt;=400),"*",IF($C339&gt;=400,ROUND('201819 DATA'!F339/$C339,2),"")))</f>
        <v>0.32</v>
      </c>
      <c r="S339" s="289">
        <f>IF(OR($C339="*",$C339&lt;400),"",IF(AND('201819 DATA'!G339="*",$C339&gt;=400),"*",IF($C339&gt;=400,ROUND('201819 DATA'!G339/$C339,2),"")))</f>
        <v>0.56000000000000005</v>
      </c>
      <c r="T339" s="289">
        <f>IF(OR($C339="*",$C339&lt;400),"",IF(AND('201819 DATA'!H339="*",$C339&gt;=400),"*",IF($C339&gt;=400,ROUND('201819 DATA'!H339/$C339,2),"")))</f>
        <v>0</v>
      </c>
      <c r="U339" s="289">
        <f>IF(OR($C339="*",$C339&lt;400),"",IF(AND('201819 DATA'!FM339="*",$C339&gt;=400),"*",IF($C339&gt;=400,ROUND('201819 DATA'!FM339/$C339,2),"")))</f>
        <v>0.12</v>
      </c>
      <c r="V339" s="312" t="str">
        <f>IF(OR($D339="*",$D339&lt;400),"",IF(AND('201819 DATA'!M339="*",$D339&gt;=400),"*",IF($D339&gt;=400,ROUND('201819 DATA'!M339/$D339,2),"")))</f>
        <v/>
      </c>
      <c r="W339" s="312" t="str">
        <f>IF(OR($D339="*",$D339&lt;400),"",IF(AND('201819 DATA'!N339="*",$D339&gt;=400),"*",IF($D339&gt;=400,ROUND('201819 DATA'!N339/$D339,2),"")))</f>
        <v/>
      </c>
      <c r="X339" s="312" t="str">
        <f>IF(OR($D339="*",$D339&lt;400),"",IF(AND('201819 DATA'!O339="*",$D339&gt;=400),"*",IF($D339&gt;=400,ROUND('201819 DATA'!O339/$D339,2),"")))</f>
        <v/>
      </c>
      <c r="Y339" s="312" t="str">
        <f>IF(OR($D339="*",$D339&lt;400),"",IF(AND('201819 DATA'!P339="*",$D339&gt;=400),"*",IF($D339&gt;=400,ROUND('201819 DATA'!P339/$D339,2),"")))</f>
        <v/>
      </c>
      <c r="Z339" s="312" t="str">
        <f>IF(OR($D339="*",$D339&lt;400),"",IF(AND('201819 DATA'!Q339="*",$D339&gt;=400),"*",IF($D339&gt;=400,ROUND('201819 DATA'!Q339/$D339,2),"")))</f>
        <v/>
      </c>
      <c r="AA339" s="312" t="str">
        <f>IF(OR($D339="*",$D339&lt;400),"",IF(AND('201819 DATA'!R339="*",$D339&gt;=400),"*",IF($D339&gt;=400,ROUND('201819 DATA'!R339/$D339,2),"")))</f>
        <v/>
      </c>
      <c r="AB339" s="312" t="str">
        <f>IF(OR($D339="*",$D339&lt;400),"",IF(AND('201819 DATA'!S339="*",$D339&gt;=400),"*",IF($D339&gt;=400,ROUND('201819 DATA'!S339/$D339,2),"")))</f>
        <v/>
      </c>
      <c r="AC339" s="312" t="str">
        <f>IF(OR($D339="*",$D339&lt;400),"",IF(AND('201819 DATA'!T339="*",$D339&gt;=400),"*",IF($D339&gt;=400,ROUND('201819 DATA'!T339/$D339,2),"")))</f>
        <v/>
      </c>
      <c r="AD339" s="289">
        <f>IF(OR($C339="*",$C339&lt;400),"",IF(AND('201819 DATA'!BC339="*",$C339&gt;=400),"*",IF($C339&gt;=400,ROUND('201819 DATA'!BC339/$C339,2),"")))</f>
        <v>0</v>
      </c>
      <c r="AE339" s="289">
        <f>IF(OR($C339="*",$C339&lt;400),"",IF(AND('201819 DATA'!BD339="*",$C339&gt;=400),"*",IF($C339&gt;=400,ROUND('201819 DATA'!BD339/$C339,2),"")))</f>
        <v>0</v>
      </c>
      <c r="AF339" s="289">
        <f>IF(OR($C339="*",$C339&lt;400),"",IF(AND('201819 DATA'!BE339="*",$C339&gt;=400),"*",IF($C339&gt;=400,ROUND('201819 DATA'!BE339/$C339,2),"")))</f>
        <v>0</v>
      </c>
      <c r="AG339" s="289">
        <f>IF(OR($C339="*",$C339&lt;400),"",IF(AND('201819 DATA'!BF339="*",$C339&gt;=400),"*",IF($C339&gt;=400,ROUND('201819 DATA'!BF339/$C339,2),"")))</f>
        <v>0</v>
      </c>
      <c r="AH339" s="289">
        <f>IF(OR($C339="*",$C339&lt;400),"",IF(AND('201819 DATA'!BG339="*",$C339&gt;=400),"*",IF($C339&gt;=400,ROUND('201819 DATA'!BG339/$C339,2),"")))</f>
        <v>0.94</v>
      </c>
      <c r="AI339" s="289" t="str">
        <f>IF(OR($C339="*",$C339&lt;400),"",IF(AND('201819 DATA'!BH339="*",$C339&gt;=400),"*",IF($C339&gt;=400,ROUND('201819 DATA'!BH339/$C339,2),"")))</f>
        <v>*</v>
      </c>
      <c r="AJ339" s="289">
        <f>IF(OR($C339="*",$C339&lt;400),"",IF(AND('201819 DATA'!BI339="*",$C339&gt;=400),"*",IF($C339&gt;=400,ROUND('201819 DATA'!BI339/$C339,2),"")))</f>
        <v>0</v>
      </c>
      <c r="AK339" s="289">
        <f>IF(OR($C339="*",$C339&lt;400),"",IF(AND('201819 DATA'!BJ339="*",$C339&gt;=400),"*",IF($C339&gt;=400,ROUND('201819 DATA'!BJ339/$C339,2),"")))</f>
        <v>0</v>
      </c>
      <c r="AL339" s="289">
        <f>IF(OR($C339="*",$C339&lt;400),"",IF(AND('201819 DATA'!BK339="*",$C339&gt;=400),"*",IF($C339&gt;=400,ROUND('201819 DATA'!BK339/$C339,2),"")))</f>
        <v>0</v>
      </c>
      <c r="AM339" s="289">
        <f>IF(OR($C339="*",$C339&lt;400),"",IF(AND('201819 DATA'!BL339="*",$C339&gt;=400),"*",IF($C339&gt;=400,ROUND('201819 DATA'!BL339/$C339,2),"")))</f>
        <v>0</v>
      </c>
      <c r="AN339" s="289">
        <f>IF(OR($C339="*",$C339&lt;400),"",IF(AND('201819 DATA'!BM339="*",$C339&gt;=400),"*",IF($C339&gt;=400,ROUND('201819 DATA'!BM339/$C339,2),"")))</f>
        <v>0</v>
      </c>
      <c r="AO339" s="289">
        <f>IF(OR($C339="*",$C339&lt;400),"",IF(AND('201819 DATA'!BN339="*",$C339&gt;=400),"*",IF($C339&gt;=400,ROUND('201819 DATA'!BN339/$C339,2),"")))</f>
        <v>0</v>
      </c>
      <c r="AP339" s="289">
        <f>IF(OR($C339="*",$C339&lt;400),"",IF(AND('201819 DATA'!BO339="*",$C339&gt;=400),"*",IF($C339&gt;=400,ROUND('201819 DATA'!BO339/$C339,2),"")))</f>
        <v>0</v>
      </c>
      <c r="AQ339" s="289">
        <f>IF(OR($C339="*",$C339&lt;400),"",IF(AND('201819 DATA'!BP339="*",$C339&gt;=400),"*",IF($C339&gt;=400,ROUND('201819 DATA'!BP339/$C339,2),"")))</f>
        <v>0</v>
      </c>
      <c r="AR339" s="289">
        <f>IF(OR($C339="*",$C339&lt;400),"",IF(AND('201819 DATA'!BQ339="*",$C339&gt;=400),"*",IF($C339&gt;=400,ROUND('201819 DATA'!BQ339/$C339,2),"")))</f>
        <v>0</v>
      </c>
      <c r="AS339" s="289">
        <f>IF(OR($C339="*",$C339&lt;400),"",IF(AND('201819 DATA'!BR339="*",$C339&gt;=400),"*",IF($C339&gt;=400,ROUND('201819 DATA'!BR339/$C339,2),"")))</f>
        <v>0</v>
      </c>
      <c r="AT339" s="289">
        <f>IF(OR($C339="*",$C339&lt;400),"",IF(AND('201819 DATA'!BS339="*",$C339&gt;=400),"*",IF($C339&gt;=400,ROUND('201819 DATA'!BS339/$C339,2),"")))</f>
        <v>0</v>
      </c>
      <c r="AU339" s="289">
        <f>IF(OR($C339="*",$C339&lt;400),"",IF(AND('201819 DATA'!BT339="*",$C339&gt;=400),"*",IF($C339&gt;=400,ROUND('201819 DATA'!BT339/$C339,2),"")))</f>
        <v>0.04</v>
      </c>
      <c r="AV339" s="289" t="str">
        <f>IF(OR($C339="*",$C339&lt;400),"",IF(AND('201819 DATA'!BU339="*",$C339&gt;=400),"*",IF($C339&gt;=400,ROUND('201819 DATA'!BU339/$C339,2),"")))</f>
        <v>*</v>
      </c>
      <c r="AW339" s="289">
        <f>IF(OR($C339="*",$C339&lt;400),"",IF(AND('201819 DATA'!BV339="*",$C339&gt;=400),"*",IF($C339&gt;=400,ROUND('201819 DATA'!BV339/$C339,2),"")))</f>
        <v>0</v>
      </c>
      <c r="AX339" s="289">
        <f>IF(OR($C339="*",$C339&lt;400),"",IF(AND('201819 DATA'!BW339="*",$C339&gt;=400),"*",IF($C339&gt;=400,ROUND('201819 DATA'!BW339/$C339,2),"")))</f>
        <v>0.02</v>
      </c>
    </row>
    <row r="340" spans="1:50" x14ac:dyDescent="0.2">
      <c r="A340" s="13" t="s">
        <v>207</v>
      </c>
      <c r="B340" s="287">
        <f>'201819 DATA'!B340</f>
        <v>180425</v>
      </c>
      <c r="C340" s="288">
        <f>'201819 DATA'!C340</f>
        <v>152860</v>
      </c>
      <c r="D340" s="293">
        <f>'201819 DATA'!FN340</f>
        <v>47075</v>
      </c>
      <c r="G340" s="295">
        <f t="shared" si="5"/>
        <v>0.85</v>
      </c>
      <c r="H340" s="289">
        <f>IF(OR($C340="*",$C340&lt;400),"",IF(AND('201819 DATA'!F340="*",$C340&gt;=400),"*",IF($C340&gt;=400,ROUND('201819 DATA'!F340/$C340,2),"")))</f>
        <v>0.37</v>
      </c>
      <c r="I340" s="296">
        <f>IF(OR($B340="*",$B340&lt;400),"",IF(AND('201819 DATA'!Y340="*",$B340&gt;=400),"*",IF($B340&gt;=400,ROUND('201819 DATA'!Y340/$B340,2),"")))</f>
        <v>0.09</v>
      </c>
      <c r="J340" s="296">
        <f>IF(OR($B340="*",$B340&lt;400),"",IF(AND('201819 DATA'!Z340="*",$B340&gt;=400),"*",IF($B340&gt;=400,ROUND('201819 DATA'!Z340/$B340,2),"")))</f>
        <v>0.09</v>
      </c>
      <c r="K340" s="296">
        <f>IF(OR($B340="*",$B340&lt;400),"",IF(AND('201819 DATA'!AA340="*",$B340&gt;=400),"*",IF($B340&gt;=400,ROUND('201819 DATA'!AA340/$B340,2),"")))</f>
        <v>0.11</v>
      </c>
      <c r="L340" s="296">
        <f>IF(OR($B340="*",$B340&lt;400),"",IF(AND('201819 DATA'!AB340="*",$B340&gt;=400),"*",IF($B340&gt;=400,ROUND('201819 DATA'!AB340/$B340,2),"")))</f>
        <v>0.18</v>
      </c>
      <c r="M340" s="296">
        <f>IF(OR($B340="*",$B340&lt;400),"",IF(AND('201819 DATA'!AC340="*",$B340&gt;=400),"*",IF($B340&gt;=400,ROUND('201819 DATA'!AC340/$B340,2),"")))</f>
        <v>0.27</v>
      </c>
      <c r="N340" s="296">
        <f>IF(OR($B340="*",$B340&lt;400),"",IF(AND('201819 DATA'!AD340="*",$B340&gt;=400),"*",IF($B340&gt;=400,ROUND('201819 DATA'!AD340/$B340,2),"")))</f>
        <v>0.22</v>
      </c>
      <c r="O340" s="296">
        <f>IF(OR($B340="*",$B340&lt;400),"",IF(AND('201819 DATA'!AE340="*",$B340&gt;=400),"*",IF($B340&gt;=400,ROUND('201819 DATA'!AE340/$B340,2),"")))</f>
        <v>0.03</v>
      </c>
      <c r="P340" s="297"/>
      <c r="Q340" s="296">
        <f>IF(OR($B340="*",$B340&lt;400),"",IF(AND('201819 DATA'!FL340="*",$B340&gt;=400),"*",IF($B340&gt;=400,ROUND('201819 DATA'!FL340/$B340,2),"")))</f>
        <v>0.64</v>
      </c>
      <c r="R340" s="289">
        <f>IF(OR($C340="*",$C340&lt;400),"",IF(AND('201819 DATA'!F340="*",$C340&gt;=400),"*",IF($C340&gt;=400,ROUND('201819 DATA'!F340/$C340,2),"")))</f>
        <v>0.37</v>
      </c>
      <c r="S340" s="289">
        <f>IF(OR($C340="*",$C340&lt;400),"",IF(AND('201819 DATA'!G340="*",$C340&gt;=400),"*",IF($C340&gt;=400,ROUND('201819 DATA'!G340/$C340,2),"")))</f>
        <v>0.19</v>
      </c>
      <c r="T340" s="289">
        <f>IF(OR($C340="*",$C340&lt;400),"",IF(AND('201819 DATA'!H340="*",$C340&gt;=400),"*",IF($C340&gt;=400,ROUND('201819 DATA'!H340/$C340,2),"")))</f>
        <v>0.35</v>
      </c>
      <c r="U340" s="289">
        <f>IF(OR($C340="*",$C340&lt;400),"",IF(AND('201819 DATA'!FM340="*",$C340&gt;=400),"*",IF($C340&gt;=400,ROUND('201819 DATA'!FM340/$C340,2),"")))</f>
        <v>0.09</v>
      </c>
      <c r="V340" s="312">
        <f>IF(OR($D340="*",$D340&lt;400),"",IF(AND('201819 DATA'!M340="*",$D340&gt;=400),"*",IF($D340&gt;=400,ROUND('201819 DATA'!M340/$D340,2),"")))</f>
        <v>0.48</v>
      </c>
      <c r="W340" s="312">
        <f>IF(OR($D340="*",$D340&lt;400),"",IF(AND('201819 DATA'!N340="*",$D340&gt;=400),"*",IF($D340&gt;=400,ROUND('201819 DATA'!N340/$D340,2),"")))</f>
        <v>0.19</v>
      </c>
      <c r="X340" s="312">
        <f>IF(OR($D340="*",$D340&lt;400),"",IF(AND('201819 DATA'!O340="*",$D340&gt;=400),"*",IF($D340&gt;=400,ROUND('201819 DATA'!O340/$D340,2),"")))</f>
        <v>0.11</v>
      </c>
      <c r="Y340" s="312">
        <f>IF(OR($D340="*",$D340&lt;400),"",IF(AND('201819 DATA'!P340="*",$D340&gt;=400),"*",IF($D340&gt;=400,ROUND('201819 DATA'!P340/$D340,2),"")))</f>
        <v>0.16</v>
      </c>
      <c r="Z340" s="312">
        <f>IF(OR($D340="*",$D340&lt;400),"",IF(AND('201819 DATA'!Q340="*",$D340&gt;=400),"*",IF($D340&gt;=400,ROUND('201819 DATA'!Q340/$D340,2),"")))</f>
        <v>0.05</v>
      </c>
      <c r="AA340" s="312">
        <f>IF(OR($D340="*",$D340&lt;400),"",IF(AND('201819 DATA'!R340="*",$D340&gt;=400),"*",IF($D340&gt;=400,ROUND('201819 DATA'!R340/$D340,2),"")))</f>
        <v>0.01</v>
      </c>
      <c r="AB340" s="312">
        <f>IF(OR($D340="*",$D340&lt;400),"",IF(AND('201819 DATA'!S340="*",$D340&gt;=400),"*",IF($D340&gt;=400,ROUND('201819 DATA'!S340/$D340,2),"")))</f>
        <v>0</v>
      </c>
      <c r="AC340" s="312">
        <f>IF(OR($D340="*",$D340&lt;400),"",IF(AND('201819 DATA'!T340="*",$D340&gt;=400),"*",IF($D340&gt;=400,ROUND('201819 DATA'!T340/$D340,2),"")))</f>
        <v>0</v>
      </c>
      <c r="AD340" s="289">
        <f>IF(OR($C340="*",$C340&lt;400),"",IF(AND('201819 DATA'!BC340="*",$C340&gt;=400),"*",IF($C340&gt;=400,ROUND('201819 DATA'!BC340/$C340,2),"")))</f>
        <v>0.03</v>
      </c>
      <c r="AE340" s="289">
        <f>IF(OR($C340="*",$C340&lt;400),"",IF(AND('201819 DATA'!BD340="*",$C340&gt;=400),"*",IF($C340&gt;=400,ROUND('201819 DATA'!BD340/$C340,2),"")))</f>
        <v>0.15</v>
      </c>
      <c r="AF340" s="289">
        <f>IF(OR($C340="*",$C340&lt;400),"",IF(AND('201819 DATA'!BE340="*",$C340&gt;=400),"*",IF($C340&gt;=400,ROUND('201819 DATA'!BE340/$C340,2),"")))</f>
        <v>0.03</v>
      </c>
      <c r="AG340" s="289">
        <f>IF(OR($C340="*",$C340&lt;400),"",IF(AND('201819 DATA'!BF340="*",$C340&gt;=400),"*",IF($C340&gt;=400,ROUND('201819 DATA'!BF340/$C340,2),"")))</f>
        <v>0.02</v>
      </c>
      <c r="AH340" s="289">
        <f>IF(OR($C340="*",$C340&lt;400),"",IF(AND('201819 DATA'!BG340="*",$C340&gt;=400),"*",IF($C340&gt;=400,ROUND('201819 DATA'!BG340/$C340,2),"")))</f>
        <v>0.01</v>
      </c>
      <c r="AI340" s="289">
        <f>IF(OR($C340="*",$C340&lt;400),"",IF(AND('201819 DATA'!BH340="*",$C340&gt;=400),"*",IF($C340&gt;=400,ROUND('201819 DATA'!BH340/$C340,2),"")))</f>
        <v>0.03</v>
      </c>
      <c r="AJ340" s="289">
        <f>IF(OR($C340="*",$C340&lt;400),"",IF(AND('201819 DATA'!BI340="*",$C340&gt;=400),"*",IF($C340&gt;=400,ROUND('201819 DATA'!BI340/$C340,2),"")))</f>
        <v>0.03</v>
      </c>
      <c r="AK340" s="289">
        <f>IF(OR($C340="*",$C340&lt;400),"",IF(AND('201819 DATA'!BJ340="*",$C340&gt;=400),"*",IF($C340&gt;=400,ROUND('201819 DATA'!BJ340/$C340,2),"")))</f>
        <v>0.01</v>
      </c>
      <c r="AL340" s="289">
        <f>IF(OR($C340="*",$C340&lt;400),"",IF(AND('201819 DATA'!BK340="*",$C340&gt;=400),"*",IF($C340&gt;=400,ROUND('201819 DATA'!BK340/$C340,2),"")))</f>
        <v>7.0000000000000007E-2</v>
      </c>
      <c r="AM340" s="289">
        <f>IF(OR($C340="*",$C340&lt;400),"",IF(AND('201819 DATA'!BL340="*",$C340&gt;=400),"*",IF($C340&gt;=400,ROUND('201819 DATA'!BL340/$C340,2),"")))</f>
        <v>7.0000000000000007E-2</v>
      </c>
      <c r="AN340" s="289">
        <f>IF(OR($C340="*",$C340&lt;400),"",IF(AND('201819 DATA'!BM340="*",$C340&gt;=400),"*",IF($C340&gt;=400,ROUND('201819 DATA'!BM340/$C340,2),"")))</f>
        <v>0.12</v>
      </c>
      <c r="AO340" s="289">
        <f>IF(OR($C340="*",$C340&lt;400),"",IF(AND('201819 DATA'!BN340="*",$C340&gt;=400),"*",IF($C340&gt;=400,ROUND('201819 DATA'!BN340/$C340,2),"")))</f>
        <v>0.03</v>
      </c>
      <c r="AP340" s="289">
        <f>IF(OR($C340="*",$C340&lt;400),"",IF(AND('201819 DATA'!BO340="*",$C340&gt;=400),"*",IF($C340&gt;=400,ROUND('201819 DATA'!BO340/$C340,2),"")))</f>
        <v>0.08</v>
      </c>
      <c r="AQ340" s="289">
        <f>IF(OR($C340="*",$C340&lt;400),"",IF(AND('201819 DATA'!BP340="*",$C340&gt;=400),"*",IF($C340&gt;=400,ROUND('201819 DATA'!BP340/$C340,2),"")))</f>
        <v>0.05</v>
      </c>
      <c r="AR340" s="289">
        <f>IF(OR($C340="*",$C340&lt;400),"",IF(AND('201819 DATA'!BQ340="*",$C340&gt;=400),"*",IF($C340&gt;=400,ROUND('201819 DATA'!BQ340/$C340,2),"")))</f>
        <v>0.05</v>
      </c>
      <c r="AS340" s="289">
        <f>IF(OR($C340="*",$C340&lt;400),"",IF(AND('201819 DATA'!BR340="*",$C340&gt;=400),"*",IF($C340&gt;=400,ROUND('201819 DATA'!BR340/$C340,2),"")))</f>
        <v>0.01</v>
      </c>
      <c r="AT340" s="289">
        <f>IF(OR($C340="*",$C340&lt;400),"",IF(AND('201819 DATA'!BS340="*",$C340&gt;=400),"*",IF($C340&gt;=400,ROUND('201819 DATA'!BS340/$C340,2),"")))</f>
        <v>0.01</v>
      </c>
      <c r="AU340" s="289">
        <f>IF(OR($C340="*",$C340&lt;400),"",IF(AND('201819 DATA'!BT340="*",$C340&gt;=400),"*",IF($C340&gt;=400,ROUND('201819 DATA'!BT340/$C340,2),"")))</f>
        <v>0.08</v>
      </c>
      <c r="AV340" s="289">
        <f>IF(OR($C340="*",$C340&lt;400),"",IF(AND('201819 DATA'!BU340="*",$C340&gt;=400),"*",IF($C340&gt;=400,ROUND('201819 DATA'!BU340/$C340,2),"")))</f>
        <v>0.06</v>
      </c>
      <c r="AW340" s="289">
        <f>IF(OR($C340="*",$C340&lt;400),"",IF(AND('201819 DATA'!BV340="*",$C340&gt;=400),"*",IF($C340&gt;=400,ROUND('201819 DATA'!BV340/$C340,2),"")))</f>
        <v>0</v>
      </c>
      <c r="AX340" s="289">
        <f>IF(OR($C340="*",$C340&lt;400),"",IF(AND('201819 DATA'!BW340="*",$C340&gt;=400),"*",IF($C340&gt;=400,ROUND('201819 DATA'!BW340/$C340,2),"")))</f>
        <v>0.05</v>
      </c>
    </row>
    <row r="341" spans="1:50" x14ac:dyDescent="0.2">
      <c r="A341" s="13" t="s">
        <v>401</v>
      </c>
      <c r="B341" s="287">
        <f>'201819 DATA'!B341</f>
        <v>44460</v>
      </c>
      <c r="C341" s="288">
        <f>'201819 DATA'!C341</f>
        <v>34890</v>
      </c>
      <c r="D341" s="293">
        <f>'201819 DATA'!FN341</f>
        <v>8400</v>
      </c>
      <c r="G341" s="295">
        <f t="shared" si="5"/>
        <v>0.78</v>
      </c>
      <c r="H341" s="289">
        <f>IF(OR($C341="*",$C341&lt;400),"",IF(AND('201819 DATA'!F341="*",$C341&gt;=400),"*",IF($C341&gt;=400,ROUND('201819 DATA'!F341/$C341,2),"")))</f>
        <v>0.54</v>
      </c>
      <c r="I341" s="296">
        <f>IF(OR($B341="*",$B341&lt;400),"",IF(AND('201819 DATA'!Y341="*",$B341&gt;=400),"*",IF($B341&gt;=400,ROUND('201819 DATA'!Y341/$B341,2),"")))</f>
        <v>0.06</v>
      </c>
      <c r="J341" s="296">
        <f>IF(OR($B341="*",$B341&lt;400),"",IF(AND('201819 DATA'!Z341="*",$B341&gt;=400),"*",IF($B341&gt;=400,ROUND('201819 DATA'!Z341/$B341,2),"")))</f>
        <v>0.09</v>
      </c>
      <c r="K341" s="296">
        <f>IF(OR($B341="*",$B341&lt;400),"",IF(AND('201819 DATA'!AA341="*",$B341&gt;=400),"*",IF($B341&gt;=400,ROUND('201819 DATA'!AA341/$B341,2),"")))</f>
        <v>0.12</v>
      </c>
      <c r="L341" s="296">
        <f>IF(OR($B341="*",$B341&lt;400),"",IF(AND('201819 DATA'!AB341="*",$B341&gt;=400),"*",IF($B341&gt;=400,ROUND('201819 DATA'!AB341/$B341,2),"")))</f>
        <v>0.17</v>
      </c>
      <c r="M341" s="296">
        <f>IF(OR($B341="*",$B341&lt;400),"",IF(AND('201819 DATA'!AC341="*",$B341&gt;=400),"*",IF($B341&gt;=400,ROUND('201819 DATA'!AC341/$B341,2),"")))</f>
        <v>0.27</v>
      </c>
      <c r="N341" s="296">
        <f>IF(OR($B341="*",$B341&lt;400),"",IF(AND('201819 DATA'!AD341="*",$B341&gt;=400),"*",IF($B341&gt;=400,ROUND('201819 DATA'!AD341/$B341,2),"")))</f>
        <v>0.25</v>
      </c>
      <c r="O341" s="296">
        <f>IF(OR($B341="*",$B341&lt;400),"",IF(AND('201819 DATA'!AE341="*",$B341&gt;=400),"*",IF($B341&gt;=400,ROUND('201819 DATA'!AE341/$B341,2),"")))</f>
        <v>0.05</v>
      </c>
      <c r="P341" s="297"/>
      <c r="Q341" s="296">
        <f>IF(OR($B341="*",$B341&lt;400),"",IF(AND('201819 DATA'!FL341="*",$B341&gt;=400),"*",IF($B341&gt;=400,ROUND('201819 DATA'!FL341/$B341,2),"")))</f>
        <v>0.48</v>
      </c>
      <c r="R341" s="289">
        <f>IF(OR($C341="*",$C341&lt;400),"",IF(AND('201819 DATA'!F341="*",$C341&gt;=400),"*",IF($C341&gt;=400,ROUND('201819 DATA'!F341/$C341,2),"")))</f>
        <v>0.54</v>
      </c>
      <c r="S341" s="289">
        <f>IF(OR($C341="*",$C341&lt;400),"",IF(AND('201819 DATA'!G341="*",$C341&gt;=400),"*",IF($C341&gt;=400,ROUND('201819 DATA'!G341/$C341,2),"")))</f>
        <v>0.14000000000000001</v>
      </c>
      <c r="T341" s="289">
        <f>IF(OR($C341="*",$C341&lt;400),"",IF(AND('201819 DATA'!H341="*",$C341&gt;=400),"*",IF($C341&gt;=400,ROUND('201819 DATA'!H341/$C341,2),"")))</f>
        <v>0.25</v>
      </c>
      <c r="U341" s="289">
        <f>IF(OR($C341="*",$C341&lt;400),"",IF(AND('201819 DATA'!FM341="*",$C341&gt;=400),"*",IF($C341&gt;=400,ROUND('201819 DATA'!FM341/$C341,2),"")))</f>
        <v>0.06</v>
      </c>
      <c r="V341" s="312">
        <f>IF(OR($D341="*",$D341&lt;400),"",IF(AND('201819 DATA'!M341="*",$D341&gt;=400),"*",IF($D341&gt;=400,ROUND('201819 DATA'!M341/$D341,2),"")))</f>
        <v>0.62</v>
      </c>
      <c r="W341" s="312">
        <f>IF(OR($D341="*",$D341&lt;400),"",IF(AND('201819 DATA'!N341="*",$D341&gt;=400),"*",IF($D341&gt;=400,ROUND('201819 DATA'!N341/$D341,2),"")))</f>
        <v>0.24</v>
      </c>
      <c r="X341" s="312">
        <f>IF(OR($D341="*",$D341&lt;400),"",IF(AND('201819 DATA'!O341="*",$D341&gt;=400),"*",IF($D341&gt;=400,ROUND('201819 DATA'!O341/$D341,2),"")))</f>
        <v>0.04</v>
      </c>
      <c r="Y341" s="312">
        <f>IF(OR($D341="*",$D341&lt;400),"",IF(AND('201819 DATA'!P341="*",$D341&gt;=400),"*",IF($D341&gt;=400,ROUND('201819 DATA'!P341/$D341,2),"")))</f>
        <v>7.0000000000000007E-2</v>
      </c>
      <c r="Z341" s="312">
        <f>IF(OR($D341="*",$D341&lt;400),"",IF(AND('201819 DATA'!Q341="*",$D341&gt;=400),"*",IF($D341&gt;=400,ROUND('201819 DATA'!Q341/$D341,2),"")))</f>
        <v>0.02</v>
      </c>
      <c r="AA341" s="312" t="str">
        <f>IF(OR($D341="*",$D341&lt;400),"",IF(AND('201819 DATA'!R341="*",$D341&gt;=400),"*",IF($D341&gt;=400,ROUND('201819 DATA'!R341/$D341,2),"")))</f>
        <v>*</v>
      </c>
      <c r="AB341" s="312" t="str">
        <f>IF(OR($D341="*",$D341&lt;400),"",IF(AND('201819 DATA'!S341="*",$D341&gt;=400),"*",IF($D341&gt;=400,ROUND('201819 DATA'!S341/$D341,2),"")))</f>
        <v>*</v>
      </c>
      <c r="AC341" s="312">
        <f>IF(OR($D341="*",$D341&lt;400),"",IF(AND('201819 DATA'!T341="*",$D341&gt;=400),"*",IF($D341&gt;=400,ROUND('201819 DATA'!T341/$D341,2),"")))</f>
        <v>0</v>
      </c>
      <c r="AD341" s="289">
        <f>IF(OR($C341="*",$C341&lt;400),"",IF(AND('201819 DATA'!BC341="*",$C341&gt;=400),"*",IF($C341&gt;=400,ROUND('201819 DATA'!BC341/$C341,2),"")))</f>
        <v>0.04</v>
      </c>
      <c r="AE341" s="289">
        <f>IF(OR($C341="*",$C341&lt;400),"",IF(AND('201819 DATA'!BD341="*",$C341&gt;=400),"*",IF($C341&gt;=400,ROUND('201819 DATA'!BD341/$C341,2),"")))</f>
        <v>0.13</v>
      </c>
      <c r="AF341" s="289">
        <f>IF(OR($C341="*",$C341&lt;400),"",IF(AND('201819 DATA'!BE341="*",$C341&gt;=400),"*",IF($C341&gt;=400,ROUND('201819 DATA'!BE341/$C341,2),"")))</f>
        <v>0.03</v>
      </c>
      <c r="AG341" s="289">
        <f>IF(OR($C341="*",$C341&lt;400),"",IF(AND('201819 DATA'!BF341="*",$C341&gt;=400),"*",IF($C341&gt;=400,ROUND('201819 DATA'!BF341/$C341,2),"")))</f>
        <v>0.02</v>
      </c>
      <c r="AH341" s="289">
        <f>IF(OR($C341="*",$C341&lt;400),"",IF(AND('201819 DATA'!BG341="*",$C341&gt;=400),"*",IF($C341&gt;=400,ROUND('201819 DATA'!BG341/$C341,2),"")))</f>
        <v>0.01</v>
      </c>
      <c r="AI341" s="289">
        <f>IF(OR($C341="*",$C341&lt;400),"",IF(AND('201819 DATA'!BH341="*",$C341&gt;=400),"*",IF($C341&gt;=400,ROUND('201819 DATA'!BH341/$C341,2),"")))</f>
        <v>0.01</v>
      </c>
      <c r="AJ341" s="289">
        <f>IF(OR($C341="*",$C341&lt;400),"",IF(AND('201819 DATA'!BI341="*",$C341&gt;=400),"*",IF($C341&gt;=400,ROUND('201819 DATA'!BI341/$C341,2),"")))</f>
        <v>0</v>
      </c>
      <c r="AK341" s="289">
        <f>IF(OR($C341="*",$C341&lt;400),"",IF(AND('201819 DATA'!BJ341="*",$C341&gt;=400),"*",IF($C341&gt;=400,ROUND('201819 DATA'!BJ341/$C341,2),"")))</f>
        <v>0</v>
      </c>
      <c r="AL341" s="289">
        <f>IF(OR($C341="*",$C341&lt;400),"",IF(AND('201819 DATA'!BK341="*",$C341&gt;=400),"*",IF($C341&gt;=400,ROUND('201819 DATA'!BK341/$C341,2),"")))</f>
        <v>0.06</v>
      </c>
      <c r="AM341" s="289">
        <f>IF(OR($C341="*",$C341&lt;400),"",IF(AND('201819 DATA'!BL341="*",$C341&gt;=400),"*",IF($C341&gt;=400,ROUND('201819 DATA'!BL341/$C341,2),"")))</f>
        <v>0.09</v>
      </c>
      <c r="AN341" s="289">
        <f>IF(OR($C341="*",$C341&lt;400),"",IF(AND('201819 DATA'!BM341="*",$C341&gt;=400),"*",IF($C341&gt;=400,ROUND('201819 DATA'!BM341/$C341,2),"")))</f>
        <v>0.16</v>
      </c>
      <c r="AO341" s="289">
        <f>IF(OR($C341="*",$C341&lt;400),"",IF(AND('201819 DATA'!BN341="*",$C341&gt;=400),"*",IF($C341&gt;=400,ROUND('201819 DATA'!BN341/$C341,2),"")))</f>
        <v>0.03</v>
      </c>
      <c r="AP341" s="289">
        <f>IF(OR($C341="*",$C341&lt;400),"",IF(AND('201819 DATA'!BO341="*",$C341&gt;=400),"*",IF($C341&gt;=400,ROUND('201819 DATA'!BO341/$C341,2),"")))</f>
        <v>7.0000000000000007E-2</v>
      </c>
      <c r="AQ341" s="289">
        <f>IF(OR($C341="*",$C341&lt;400),"",IF(AND('201819 DATA'!BP341="*",$C341&gt;=400),"*",IF($C341&gt;=400,ROUND('201819 DATA'!BP341/$C341,2),"")))</f>
        <v>0.05</v>
      </c>
      <c r="AR341" s="289">
        <f>IF(OR($C341="*",$C341&lt;400),"",IF(AND('201819 DATA'!BQ341="*",$C341&gt;=400),"*",IF($C341&gt;=400,ROUND('201819 DATA'!BQ341/$C341,2),"")))</f>
        <v>7.0000000000000007E-2</v>
      </c>
      <c r="AS341" s="289">
        <f>IF(OR($C341="*",$C341&lt;400),"",IF(AND('201819 DATA'!BR341="*",$C341&gt;=400),"*",IF($C341&gt;=400,ROUND('201819 DATA'!BR341/$C341,2),"")))</f>
        <v>0.01</v>
      </c>
      <c r="AT341" s="289">
        <f>IF(OR($C341="*",$C341&lt;400),"",IF(AND('201819 DATA'!BS341="*",$C341&gt;=400),"*",IF($C341&gt;=400,ROUND('201819 DATA'!BS341/$C341,2),"")))</f>
        <v>0</v>
      </c>
      <c r="AU341" s="289">
        <f>IF(OR($C341="*",$C341&lt;400),"",IF(AND('201819 DATA'!BT341="*",$C341&gt;=400),"*",IF($C341&gt;=400,ROUND('201819 DATA'!BT341/$C341,2),"")))</f>
        <v>0.14000000000000001</v>
      </c>
      <c r="AV341" s="289">
        <f>IF(OR($C341="*",$C341&lt;400),"",IF(AND('201819 DATA'!BU341="*",$C341&gt;=400),"*",IF($C341&gt;=400,ROUND('201819 DATA'!BU341/$C341,2),"")))</f>
        <v>0.06</v>
      </c>
      <c r="AW341" s="289">
        <f>IF(OR($C341="*",$C341&lt;400),"",IF(AND('201819 DATA'!BV341="*",$C341&gt;=400),"*",IF($C341&gt;=400,ROUND('201819 DATA'!BV341/$C341,2),"")))</f>
        <v>0</v>
      </c>
      <c r="AX341" s="289">
        <f>IF(OR($C341="*",$C341&lt;400),"",IF(AND('201819 DATA'!BW341="*",$C341&gt;=400),"*",IF($C341&gt;=400,ROUND('201819 DATA'!BW341/$C341,2),"")))</f>
        <v>0.04</v>
      </c>
    </row>
    <row r="342" spans="1:50" x14ac:dyDescent="0.2">
      <c r="A342" s="13" t="s">
        <v>429</v>
      </c>
      <c r="B342" s="287">
        <f>'201819 DATA'!B342</f>
        <v>90035</v>
      </c>
      <c r="C342" s="288">
        <f>'201819 DATA'!C342</f>
        <v>68090</v>
      </c>
      <c r="D342" s="293">
        <f>'201819 DATA'!FN342</f>
        <v>21085</v>
      </c>
      <c r="G342" s="295">
        <f t="shared" si="5"/>
        <v>0.76</v>
      </c>
      <c r="H342" s="289">
        <f>IF(OR($C342="*",$C342&lt;400),"",IF(AND('201819 DATA'!F342="*",$C342&gt;=400),"*",IF($C342&gt;=400,ROUND('201819 DATA'!F342/$C342,2),"")))</f>
        <v>0.38</v>
      </c>
      <c r="I342" s="296">
        <f>IF(OR($B342="*",$B342&lt;400),"",IF(AND('201819 DATA'!Y342="*",$B342&gt;=400),"*",IF($B342&gt;=400,ROUND('201819 DATA'!Y342/$B342,2),"")))</f>
        <v>0.09</v>
      </c>
      <c r="J342" s="296">
        <f>IF(OR($B342="*",$B342&lt;400),"",IF(AND('201819 DATA'!Z342="*",$B342&gt;=400),"*",IF($B342&gt;=400,ROUND('201819 DATA'!Z342/$B342,2),"")))</f>
        <v>7.0000000000000007E-2</v>
      </c>
      <c r="K342" s="296">
        <f>IF(OR($B342="*",$B342&lt;400),"",IF(AND('201819 DATA'!AA342="*",$B342&gt;=400),"*",IF($B342&gt;=400,ROUND('201819 DATA'!AA342/$B342,2),"")))</f>
        <v>0.11</v>
      </c>
      <c r="L342" s="296">
        <f>IF(OR($B342="*",$B342&lt;400),"",IF(AND('201819 DATA'!AB342="*",$B342&gt;=400),"*",IF($B342&gt;=400,ROUND('201819 DATA'!AB342/$B342,2),"")))</f>
        <v>0.15</v>
      </c>
      <c r="M342" s="296">
        <f>IF(OR($B342="*",$B342&lt;400),"",IF(AND('201819 DATA'!AC342="*",$B342&gt;=400),"*",IF($B342&gt;=400,ROUND('201819 DATA'!AC342/$B342,2),"")))</f>
        <v>0.24</v>
      </c>
      <c r="N342" s="296">
        <f>IF(OR($B342="*",$B342&lt;400),"",IF(AND('201819 DATA'!AD342="*",$B342&gt;=400),"*",IF($B342&gt;=400,ROUND('201819 DATA'!AD342/$B342,2),"")))</f>
        <v>0.27</v>
      </c>
      <c r="O342" s="296">
        <f>IF(OR($B342="*",$B342&lt;400),"",IF(AND('201819 DATA'!AE342="*",$B342&gt;=400),"*",IF($B342&gt;=400,ROUND('201819 DATA'!AE342/$B342,2),"")))</f>
        <v>0.06</v>
      </c>
      <c r="P342" s="297"/>
      <c r="Q342" s="296">
        <f>IF(OR($B342="*",$B342&lt;400),"",IF(AND('201819 DATA'!FL342="*",$B342&gt;=400),"*",IF($B342&gt;=400,ROUND('201819 DATA'!FL342/$B342,2),"")))</f>
        <v>0.55000000000000004</v>
      </c>
      <c r="R342" s="289">
        <f>IF(OR($C342="*",$C342&lt;400),"",IF(AND('201819 DATA'!F342="*",$C342&gt;=400),"*",IF($C342&gt;=400,ROUND('201819 DATA'!F342/$C342,2),"")))</f>
        <v>0.38</v>
      </c>
      <c r="S342" s="289">
        <f>IF(OR($C342="*",$C342&lt;400),"",IF(AND('201819 DATA'!G342="*",$C342&gt;=400),"*",IF($C342&gt;=400,ROUND('201819 DATA'!G342/$C342,2),"")))</f>
        <v>0.2</v>
      </c>
      <c r="T342" s="289">
        <f>IF(OR($C342="*",$C342&lt;400),"",IF(AND('201819 DATA'!H342="*",$C342&gt;=400),"*",IF($C342&gt;=400,ROUND('201819 DATA'!H342/$C342,2),"")))</f>
        <v>0.32</v>
      </c>
      <c r="U342" s="289">
        <f>IF(OR($C342="*",$C342&lt;400),"",IF(AND('201819 DATA'!FM342="*",$C342&gt;=400),"*",IF($C342&gt;=400,ROUND('201819 DATA'!FM342/$C342,2),"")))</f>
        <v>0.1</v>
      </c>
      <c r="V342" s="312">
        <f>IF(OR($D342="*",$D342&lt;400),"",IF(AND('201819 DATA'!M342="*",$D342&gt;=400),"*",IF($D342&gt;=400,ROUND('201819 DATA'!M342/$D342,2),"")))</f>
        <v>0.44</v>
      </c>
      <c r="W342" s="312">
        <f>IF(OR($D342="*",$D342&lt;400),"",IF(AND('201819 DATA'!N342="*",$D342&gt;=400),"*",IF($D342&gt;=400,ROUND('201819 DATA'!N342/$D342,2),"")))</f>
        <v>0.3</v>
      </c>
      <c r="X342" s="312">
        <f>IF(OR($D342="*",$D342&lt;400),"",IF(AND('201819 DATA'!O342="*",$D342&gt;=400),"*",IF($D342&gt;=400,ROUND('201819 DATA'!O342/$D342,2),"")))</f>
        <v>0.12</v>
      </c>
      <c r="Y342" s="312">
        <f>IF(OR($D342="*",$D342&lt;400),"",IF(AND('201819 DATA'!P342="*",$D342&gt;=400),"*",IF($D342&gt;=400,ROUND('201819 DATA'!P342/$D342,2),"")))</f>
        <v>0.13</v>
      </c>
      <c r="Z342" s="312">
        <f>IF(OR($D342="*",$D342&lt;400),"",IF(AND('201819 DATA'!Q342="*",$D342&gt;=400),"*",IF($D342&gt;=400,ROUND('201819 DATA'!Q342/$D342,2),"")))</f>
        <v>0.01</v>
      </c>
      <c r="AA342" s="312">
        <f>IF(OR($D342="*",$D342&lt;400),"",IF(AND('201819 DATA'!R342="*",$D342&gt;=400),"*",IF($D342&gt;=400,ROUND('201819 DATA'!R342/$D342,2),"")))</f>
        <v>0</v>
      </c>
      <c r="AB342" s="312" t="str">
        <f>IF(OR($D342="*",$D342&lt;400),"",IF(AND('201819 DATA'!S342="*",$D342&gt;=400),"*",IF($D342&gt;=400,ROUND('201819 DATA'!S342/$D342,2),"")))</f>
        <v>*</v>
      </c>
      <c r="AC342" s="312">
        <f>IF(OR($D342="*",$D342&lt;400),"",IF(AND('201819 DATA'!T342="*",$D342&gt;=400),"*",IF($D342&gt;=400,ROUND('201819 DATA'!T342/$D342,2),"")))</f>
        <v>0</v>
      </c>
      <c r="AD342" s="289">
        <f>IF(OR($C342="*",$C342&lt;400),"",IF(AND('201819 DATA'!BC342="*",$C342&gt;=400),"*",IF($C342&gt;=400,ROUND('201819 DATA'!BC342/$C342,2),"")))</f>
        <v>0.03</v>
      </c>
      <c r="AE342" s="289">
        <f>IF(OR($C342="*",$C342&lt;400),"",IF(AND('201819 DATA'!BD342="*",$C342&gt;=400),"*",IF($C342&gt;=400,ROUND('201819 DATA'!BD342/$C342,2),"")))</f>
        <v>0.17</v>
      </c>
      <c r="AF342" s="289">
        <f>IF(OR($C342="*",$C342&lt;400),"",IF(AND('201819 DATA'!BE342="*",$C342&gt;=400),"*",IF($C342&gt;=400,ROUND('201819 DATA'!BE342/$C342,2),"")))</f>
        <v>0.01</v>
      </c>
      <c r="AG342" s="289">
        <f>IF(OR($C342="*",$C342&lt;400),"",IF(AND('201819 DATA'!BF342="*",$C342&gt;=400),"*",IF($C342&gt;=400,ROUND('201819 DATA'!BF342/$C342,2),"")))</f>
        <v>0.02</v>
      </c>
      <c r="AH342" s="289">
        <f>IF(OR($C342="*",$C342&lt;400),"",IF(AND('201819 DATA'!BG342="*",$C342&gt;=400),"*",IF($C342&gt;=400,ROUND('201819 DATA'!BG342/$C342,2),"")))</f>
        <v>0</v>
      </c>
      <c r="AI342" s="289">
        <f>IF(OR($C342="*",$C342&lt;400),"",IF(AND('201819 DATA'!BH342="*",$C342&gt;=400),"*",IF($C342&gt;=400,ROUND('201819 DATA'!BH342/$C342,2),"")))</f>
        <v>0.01</v>
      </c>
      <c r="AJ342" s="289">
        <f>IF(OR($C342="*",$C342&lt;400),"",IF(AND('201819 DATA'!BI342="*",$C342&gt;=400),"*",IF($C342&gt;=400,ROUND('201819 DATA'!BI342/$C342,2),"")))</f>
        <v>0.03</v>
      </c>
      <c r="AK342" s="289">
        <f>IF(OR($C342="*",$C342&lt;400),"",IF(AND('201819 DATA'!BJ342="*",$C342&gt;=400),"*",IF($C342&gt;=400,ROUND('201819 DATA'!BJ342/$C342,2),"")))</f>
        <v>0.01</v>
      </c>
      <c r="AL342" s="289">
        <f>IF(OR($C342="*",$C342&lt;400),"",IF(AND('201819 DATA'!BK342="*",$C342&gt;=400),"*",IF($C342&gt;=400,ROUND('201819 DATA'!BK342/$C342,2),"")))</f>
        <v>0.05</v>
      </c>
      <c r="AM342" s="289">
        <f>IF(OR($C342="*",$C342&lt;400),"",IF(AND('201819 DATA'!BL342="*",$C342&gt;=400),"*",IF($C342&gt;=400,ROUND('201819 DATA'!BL342/$C342,2),"")))</f>
        <v>0.06</v>
      </c>
      <c r="AN342" s="289">
        <f>IF(OR($C342="*",$C342&lt;400),"",IF(AND('201819 DATA'!BM342="*",$C342&gt;=400),"*",IF($C342&gt;=400,ROUND('201819 DATA'!BM342/$C342,2),"")))</f>
        <v>0.12</v>
      </c>
      <c r="AO342" s="289">
        <f>IF(OR($C342="*",$C342&lt;400),"",IF(AND('201819 DATA'!BN342="*",$C342&gt;=400),"*",IF($C342&gt;=400,ROUND('201819 DATA'!BN342/$C342,2),"")))</f>
        <v>0.02</v>
      </c>
      <c r="AP342" s="289">
        <f>IF(OR($C342="*",$C342&lt;400),"",IF(AND('201819 DATA'!BO342="*",$C342&gt;=400),"*",IF($C342&gt;=400,ROUND('201819 DATA'!BO342/$C342,2),"")))</f>
        <v>0.08</v>
      </c>
      <c r="AQ342" s="289">
        <f>IF(OR($C342="*",$C342&lt;400),"",IF(AND('201819 DATA'!BP342="*",$C342&gt;=400),"*",IF($C342&gt;=400,ROUND('201819 DATA'!BP342/$C342,2),"")))</f>
        <v>7.0000000000000007E-2</v>
      </c>
      <c r="AR342" s="289">
        <f>IF(OR($C342="*",$C342&lt;400),"",IF(AND('201819 DATA'!BQ342="*",$C342&gt;=400),"*",IF($C342&gt;=400,ROUND('201819 DATA'!BQ342/$C342,2),"")))</f>
        <v>0.06</v>
      </c>
      <c r="AS342" s="289">
        <f>IF(OR($C342="*",$C342&lt;400),"",IF(AND('201819 DATA'!BR342="*",$C342&gt;=400),"*",IF($C342&gt;=400,ROUND('201819 DATA'!BR342/$C342,2),"")))</f>
        <v>0.02</v>
      </c>
      <c r="AT342" s="289">
        <f>IF(OR($C342="*",$C342&lt;400),"",IF(AND('201819 DATA'!BS342="*",$C342&gt;=400),"*",IF($C342&gt;=400,ROUND('201819 DATA'!BS342/$C342,2),"")))</f>
        <v>0</v>
      </c>
      <c r="AU342" s="289">
        <f>IF(OR($C342="*",$C342&lt;400),"",IF(AND('201819 DATA'!BT342="*",$C342&gt;=400),"*",IF($C342&gt;=400,ROUND('201819 DATA'!BT342/$C342,2),"")))</f>
        <v>0.11</v>
      </c>
      <c r="AV342" s="289">
        <f>IF(OR($C342="*",$C342&lt;400),"",IF(AND('201819 DATA'!BU342="*",$C342&gt;=400),"*",IF($C342&gt;=400,ROUND('201819 DATA'!BU342/$C342,2),"")))</f>
        <v>0.06</v>
      </c>
      <c r="AW342" s="289">
        <f>IF(OR($C342="*",$C342&lt;400),"",IF(AND('201819 DATA'!BV342="*",$C342&gt;=400),"*",IF($C342&gt;=400,ROUND('201819 DATA'!BV342/$C342,2),"")))</f>
        <v>0</v>
      </c>
      <c r="AX342" s="289">
        <f>IF(OR($C342="*",$C342&lt;400),"",IF(AND('201819 DATA'!BW342="*",$C342&gt;=400),"*",IF($C342&gt;=400,ROUND('201819 DATA'!BW342/$C342,2),"")))</f>
        <v>0.05</v>
      </c>
    </row>
    <row r="343" spans="1:50" x14ac:dyDescent="0.2">
      <c r="A343" s="13" t="s">
        <v>187</v>
      </c>
      <c r="B343" s="287">
        <f>'201819 DATA'!B343</f>
        <v>3015</v>
      </c>
      <c r="C343" s="288">
        <f>'201819 DATA'!C343</f>
        <v>1105</v>
      </c>
      <c r="D343" s="293" t="str">
        <f>'201819 DATA'!FN343</f>
        <v>*</v>
      </c>
      <c r="G343" s="295">
        <f t="shared" si="5"/>
        <v>0.37</v>
      </c>
      <c r="H343" s="289">
        <f>IF(OR($C343="*",$C343&lt;400),"",IF(AND('201819 DATA'!F343="*",$C343&gt;=400),"*",IF($C343&gt;=400,ROUND('201819 DATA'!F343/$C343,2),"")))</f>
        <v>0.62</v>
      </c>
      <c r="I343" s="296">
        <f>IF(OR($B343="*",$B343&lt;400),"",IF(AND('201819 DATA'!Y343="*",$B343&gt;=400),"*",IF($B343&gt;=400,ROUND('201819 DATA'!Y343/$B343,2),"")))</f>
        <v>0.01</v>
      </c>
      <c r="J343" s="296">
        <f>IF(OR($B343="*",$B343&lt;400),"",IF(AND('201819 DATA'!Z343="*",$B343&gt;=400),"*",IF($B343&gt;=400,ROUND('201819 DATA'!Z343/$B343,2),"")))</f>
        <v>0.28999999999999998</v>
      </c>
      <c r="K343" s="296">
        <f>IF(OR($B343="*",$B343&lt;400),"",IF(AND('201819 DATA'!AA343="*",$B343&gt;=400),"*",IF($B343&gt;=400,ROUND('201819 DATA'!AA343/$B343,2),"")))</f>
        <v>0.3</v>
      </c>
      <c r="L343" s="296">
        <f>IF(OR($B343="*",$B343&lt;400),"",IF(AND('201819 DATA'!AB343="*",$B343&gt;=400),"*",IF($B343&gt;=400,ROUND('201819 DATA'!AB343/$B343,2),"")))</f>
        <v>0.25</v>
      </c>
      <c r="M343" s="296">
        <f>IF(OR($B343="*",$B343&lt;400),"",IF(AND('201819 DATA'!AC343="*",$B343&gt;=400),"*",IF($B343&gt;=400,ROUND('201819 DATA'!AC343/$B343,2),"")))</f>
        <v>0.1</v>
      </c>
      <c r="N343" s="296">
        <f>IF(OR($B343="*",$B343&lt;400),"",IF(AND('201819 DATA'!AD343="*",$B343&gt;=400),"*",IF($B343&gt;=400,ROUND('201819 DATA'!AD343/$B343,2),"")))</f>
        <v>0.04</v>
      </c>
      <c r="O343" s="296">
        <f>IF(OR($B343="*",$B343&lt;400),"",IF(AND('201819 DATA'!AE343="*",$B343&gt;=400),"*",IF($B343&gt;=400,ROUND('201819 DATA'!AE343/$B343,2),"")))</f>
        <v>0</v>
      </c>
      <c r="P343" s="297"/>
      <c r="Q343" s="296">
        <f>IF(OR($B343="*",$B343&lt;400),"",IF(AND('201819 DATA'!FL343="*",$B343&gt;=400),"*",IF($B343&gt;=400,ROUND('201819 DATA'!FL343/$B343,2),"")))</f>
        <v>0</v>
      </c>
      <c r="R343" s="289">
        <f>IF(OR($C343="*",$C343&lt;400),"",IF(AND('201819 DATA'!F343="*",$C343&gt;=400),"*",IF($C343&gt;=400,ROUND('201819 DATA'!F343/$C343,2),"")))</f>
        <v>0.62</v>
      </c>
      <c r="S343" s="289">
        <f>IF(OR($C343="*",$C343&lt;400),"",IF(AND('201819 DATA'!G343="*",$C343&gt;=400),"*",IF($C343&gt;=400,ROUND('201819 DATA'!G343/$C343,2),"")))</f>
        <v>0.26</v>
      </c>
      <c r="T343" s="289">
        <f>IF(OR($C343="*",$C343&lt;400),"",IF(AND('201819 DATA'!H343="*",$C343&gt;=400),"*",IF($C343&gt;=400,ROUND('201819 DATA'!H343/$C343,2),"")))</f>
        <v>0.09</v>
      </c>
      <c r="U343" s="289">
        <f>IF(OR($C343="*",$C343&lt;400),"",IF(AND('201819 DATA'!FM343="*",$C343&gt;=400),"*",IF($C343&gt;=400,ROUND('201819 DATA'!FM343/$C343,2),"")))</f>
        <v>0.04</v>
      </c>
      <c r="V343" s="312" t="str">
        <f>IF(OR($D343="*",$D343&lt;400),"",IF(AND('201819 DATA'!M343="*",$D343&gt;=400),"*",IF($D343&gt;=400,ROUND('201819 DATA'!M343/$D343,2),"")))</f>
        <v/>
      </c>
      <c r="W343" s="312" t="str">
        <f>IF(OR($D343="*",$D343&lt;400),"",IF(AND('201819 DATA'!N343="*",$D343&gt;=400),"*",IF($D343&gt;=400,ROUND('201819 DATA'!N343/$D343,2),"")))</f>
        <v/>
      </c>
      <c r="X343" s="312" t="str">
        <f>IF(OR($D343="*",$D343&lt;400),"",IF(AND('201819 DATA'!O343="*",$D343&gt;=400),"*",IF($D343&gt;=400,ROUND('201819 DATA'!O343/$D343,2),"")))</f>
        <v/>
      </c>
      <c r="Y343" s="312" t="str">
        <f>IF(OR($D343="*",$D343&lt;400),"",IF(AND('201819 DATA'!P343="*",$D343&gt;=400),"*",IF($D343&gt;=400,ROUND('201819 DATA'!P343/$D343,2),"")))</f>
        <v/>
      </c>
      <c r="Z343" s="312" t="str">
        <f>IF(OR($D343="*",$D343&lt;400),"",IF(AND('201819 DATA'!Q343="*",$D343&gt;=400),"*",IF($D343&gt;=400,ROUND('201819 DATA'!Q343/$D343,2),"")))</f>
        <v/>
      </c>
      <c r="AA343" s="312" t="str">
        <f>IF(OR($D343="*",$D343&lt;400),"",IF(AND('201819 DATA'!R343="*",$D343&gt;=400),"*",IF($D343&gt;=400,ROUND('201819 DATA'!R343/$D343,2),"")))</f>
        <v/>
      </c>
      <c r="AB343" s="312" t="str">
        <f>IF(OR($D343="*",$D343&lt;400),"",IF(AND('201819 DATA'!S343="*",$D343&gt;=400),"*",IF($D343&gt;=400,ROUND('201819 DATA'!S343/$D343,2),"")))</f>
        <v/>
      </c>
      <c r="AC343" s="312" t="str">
        <f>IF(OR($D343="*",$D343&lt;400),"",IF(AND('201819 DATA'!T343="*",$D343&gt;=400),"*",IF($D343&gt;=400,ROUND('201819 DATA'!T343/$D343,2),"")))</f>
        <v/>
      </c>
      <c r="AD343" s="289">
        <f>IF(OR($C343="*",$C343&lt;400),"",IF(AND('201819 DATA'!BC343="*",$C343&gt;=400),"*",IF($C343&gt;=400,ROUND('201819 DATA'!BC343/$C343,2),"")))</f>
        <v>0</v>
      </c>
      <c r="AE343" s="289">
        <f>IF(OR($C343="*",$C343&lt;400),"",IF(AND('201819 DATA'!BD343="*",$C343&gt;=400),"*",IF($C343&gt;=400,ROUND('201819 DATA'!BD343/$C343,2),"")))</f>
        <v>0</v>
      </c>
      <c r="AF343" s="289">
        <f>IF(OR($C343="*",$C343&lt;400),"",IF(AND('201819 DATA'!BE343="*",$C343&gt;=400),"*",IF($C343&gt;=400,ROUND('201819 DATA'!BE343/$C343,2),"")))</f>
        <v>0</v>
      </c>
      <c r="AG343" s="289">
        <f>IF(OR($C343="*",$C343&lt;400),"",IF(AND('201819 DATA'!BF343="*",$C343&gt;=400),"*",IF($C343&gt;=400,ROUND('201819 DATA'!BF343/$C343,2),"")))</f>
        <v>0</v>
      </c>
      <c r="AH343" s="289">
        <f>IF(OR($C343="*",$C343&lt;400),"",IF(AND('201819 DATA'!BG343="*",$C343&gt;=400),"*",IF($C343&gt;=400,ROUND('201819 DATA'!BG343/$C343,2),"")))</f>
        <v>0.91</v>
      </c>
      <c r="AI343" s="289">
        <f>IF(OR($C343="*",$C343&lt;400),"",IF(AND('201819 DATA'!BH343="*",$C343&gt;=400),"*",IF($C343&gt;=400,ROUND('201819 DATA'!BH343/$C343,2),"")))</f>
        <v>0</v>
      </c>
      <c r="AJ343" s="289">
        <f>IF(OR($C343="*",$C343&lt;400),"",IF(AND('201819 DATA'!BI343="*",$C343&gt;=400),"*",IF($C343&gt;=400,ROUND('201819 DATA'!BI343/$C343,2),"")))</f>
        <v>0</v>
      </c>
      <c r="AK343" s="289">
        <f>IF(OR($C343="*",$C343&lt;400),"",IF(AND('201819 DATA'!BJ343="*",$C343&gt;=400),"*",IF($C343&gt;=400,ROUND('201819 DATA'!BJ343/$C343,2),"")))</f>
        <v>0</v>
      </c>
      <c r="AL343" s="289">
        <f>IF(OR($C343="*",$C343&lt;400),"",IF(AND('201819 DATA'!BK343="*",$C343&gt;=400),"*",IF($C343&gt;=400,ROUND('201819 DATA'!BK343/$C343,2),"")))</f>
        <v>0</v>
      </c>
      <c r="AM343" s="289">
        <f>IF(OR($C343="*",$C343&lt;400),"",IF(AND('201819 DATA'!BL343="*",$C343&gt;=400),"*",IF($C343&gt;=400,ROUND('201819 DATA'!BL343/$C343,2),"")))</f>
        <v>0</v>
      </c>
      <c r="AN343" s="289">
        <f>IF(OR($C343="*",$C343&lt;400),"",IF(AND('201819 DATA'!BM343="*",$C343&gt;=400),"*",IF($C343&gt;=400,ROUND('201819 DATA'!BM343/$C343,2),"")))</f>
        <v>0</v>
      </c>
      <c r="AO343" s="289">
        <f>IF(OR($C343="*",$C343&lt;400),"",IF(AND('201819 DATA'!BN343="*",$C343&gt;=400),"*",IF($C343&gt;=400,ROUND('201819 DATA'!BN343/$C343,2),"")))</f>
        <v>0</v>
      </c>
      <c r="AP343" s="289">
        <f>IF(OR($C343="*",$C343&lt;400),"",IF(AND('201819 DATA'!BO343="*",$C343&gt;=400),"*",IF($C343&gt;=400,ROUND('201819 DATA'!BO343/$C343,2),"")))</f>
        <v>0</v>
      </c>
      <c r="AQ343" s="289">
        <f>IF(OR($C343="*",$C343&lt;400),"",IF(AND('201819 DATA'!BP343="*",$C343&gt;=400),"*",IF($C343&gt;=400,ROUND('201819 DATA'!BP343/$C343,2),"")))</f>
        <v>0</v>
      </c>
      <c r="AR343" s="289" t="str">
        <f>IF(OR($C343="*",$C343&lt;400),"",IF(AND('201819 DATA'!BQ343="*",$C343&gt;=400),"*",IF($C343&gt;=400,ROUND('201819 DATA'!BQ343/$C343,2),"")))</f>
        <v>*</v>
      </c>
      <c r="AS343" s="289">
        <f>IF(OR($C343="*",$C343&lt;400),"",IF(AND('201819 DATA'!BR343="*",$C343&gt;=400),"*",IF($C343&gt;=400,ROUND('201819 DATA'!BR343/$C343,2),"")))</f>
        <v>0</v>
      </c>
      <c r="AT343" s="289">
        <f>IF(OR($C343="*",$C343&lt;400),"",IF(AND('201819 DATA'!BS343="*",$C343&gt;=400),"*",IF($C343&gt;=400,ROUND('201819 DATA'!BS343/$C343,2),"")))</f>
        <v>0</v>
      </c>
      <c r="AU343" s="289">
        <f>IF(OR($C343="*",$C343&lt;400),"",IF(AND('201819 DATA'!BT343="*",$C343&gt;=400),"*",IF($C343&gt;=400,ROUND('201819 DATA'!BT343/$C343,2),"")))</f>
        <v>0.09</v>
      </c>
      <c r="AV343" s="289">
        <f>IF(OR($C343="*",$C343&lt;400),"",IF(AND('201819 DATA'!BU343="*",$C343&gt;=400),"*",IF($C343&gt;=400,ROUND('201819 DATA'!BU343/$C343,2),"")))</f>
        <v>0</v>
      </c>
      <c r="AW343" s="289">
        <f>IF(OR($C343="*",$C343&lt;400),"",IF(AND('201819 DATA'!BV343="*",$C343&gt;=400),"*",IF($C343&gt;=400,ROUND('201819 DATA'!BV343/$C343,2),"")))</f>
        <v>0</v>
      </c>
      <c r="AX343" s="289" t="str">
        <f>IF(OR($C343="*",$C343&lt;400),"",IF(AND('201819 DATA'!BW343="*",$C343&gt;=400),"*",IF($C343&gt;=400,ROUND('201819 DATA'!BW343/$C343,2),"")))</f>
        <v>*</v>
      </c>
    </row>
    <row r="344" spans="1:50" x14ac:dyDescent="0.2">
      <c r="A344" s="13" t="s">
        <v>242</v>
      </c>
      <c r="B344" s="287">
        <f>'201819 DATA'!B344</f>
        <v>2515</v>
      </c>
      <c r="C344" s="288">
        <f>'201819 DATA'!C344</f>
        <v>2085</v>
      </c>
      <c r="D344" s="293" t="str">
        <f>'201819 DATA'!FN344</f>
        <v>*</v>
      </c>
      <c r="G344" s="295">
        <f t="shared" si="5"/>
        <v>0.83</v>
      </c>
      <c r="H344" s="289">
        <f>IF(OR($C344="*",$C344&lt;400),"",IF(AND('201819 DATA'!F344="*",$C344&gt;=400),"*",IF($C344&gt;=400,ROUND('201819 DATA'!F344/$C344,2),"")))</f>
        <v>0.72</v>
      </c>
      <c r="I344" s="296">
        <f>IF(OR($B344="*",$B344&lt;400),"",IF(AND('201819 DATA'!Y344="*",$B344&gt;=400),"*",IF($B344&gt;=400,ROUND('201819 DATA'!Y344/$B344,2),"")))</f>
        <v>0</v>
      </c>
      <c r="J344" s="296">
        <f>IF(OR($B344="*",$B344&lt;400),"",IF(AND('201819 DATA'!Z344="*",$B344&gt;=400),"*",IF($B344&gt;=400,ROUND('201819 DATA'!Z344/$B344,2),"")))</f>
        <v>0.2</v>
      </c>
      <c r="K344" s="296">
        <f>IF(OR($B344="*",$B344&lt;400),"",IF(AND('201819 DATA'!AA344="*",$B344&gt;=400),"*",IF($B344&gt;=400,ROUND('201819 DATA'!AA344/$B344,2),"")))</f>
        <v>0.25</v>
      </c>
      <c r="L344" s="296">
        <f>IF(OR($B344="*",$B344&lt;400),"",IF(AND('201819 DATA'!AB344="*",$B344&gt;=400),"*",IF($B344&gt;=400,ROUND('201819 DATA'!AB344/$B344,2),"")))</f>
        <v>0.24</v>
      </c>
      <c r="M344" s="296">
        <f>IF(OR($B344="*",$B344&lt;400),"",IF(AND('201819 DATA'!AC344="*",$B344&gt;=400),"*",IF($B344&gt;=400,ROUND('201819 DATA'!AC344/$B344,2),"")))</f>
        <v>0.18</v>
      </c>
      <c r="N344" s="296">
        <f>IF(OR($B344="*",$B344&lt;400),"",IF(AND('201819 DATA'!AD344="*",$B344&gt;=400),"*",IF($B344&gt;=400,ROUND('201819 DATA'!AD344/$B344,2),"")))</f>
        <v>0.11</v>
      </c>
      <c r="O344" s="296">
        <f>IF(OR($B344="*",$B344&lt;400),"",IF(AND('201819 DATA'!AE344="*",$B344&gt;=400),"*",IF($B344&gt;=400,ROUND('201819 DATA'!AE344/$B344,2),"")))</f>
        <v>0.01</v>
      </c>
      <c r="P344" s="297"/>
      <c r="Q344" s="296">
        <f>IF(OR($B344="*",$B344&lt;400),"",IF(AND('201819 DATA'!FL344="*",$B344&gt;=400),"*",IF($B344&gt;=400,ROUND('201819 DATA'!FL344/$B344,2),"")))</f>
        <v>0.01</v>
      </c>
      <c r="R344" s="289">
        <f>IF(OR($C344="*",$C344&lt;400),"",IF(AND('201819 DATA'!F344="*",$C344&gt;=400),"*",IF($C344&gt;=400,ROUND('201819 DATA'!F344/$C344,2),"")))</f>
        <v>0.72</v>
      </c>
      <c r="S344" s="289">
        <f>IF(OR($C344="*",$C344&lt;400),"",IF(AND('201819 DATA'!G344="*",$C344&gt;=400),"*",IF($C344&gt;=400,ROUND('201819 DATA'!G344/$C344,2),"")))</f>
        <v>0.13</v>
      </c>
      <c r="T344" s="289">
        <f>IF(OR($C344="*",$C344&lt;400),"",IF(AND('201819 DATA'!H344="*",$C344&gt;=400),"*",IF($C344&gt;=400,ROUND('201819 DATA'!H344/$C344,2),"")))</f>
        <v>0</v>
      </c>
      <c r="U344" s="289">
        <f>IF(OR($C344="*",$C344&lt;400),"",IF(AND('201819 DATA'!FM344="*",$C344&gt;=400),"*",IF($C344&gt;=400,ROUND('201819 DATA'!FM344/$C344,2),"")))</f>
        <v>0.14000000000000001</v>
      </c>
      <c r="V344" s="312" t="str">
        <f>IF(OR($D344="*",$D344&lt;400),"",IF(AND('201819 DATA'!M344="*",$D344&gt;=400),"*",IF($D344&gt;=400,ROUND('201819 DATA'!M344/$D344,2),"")))</f>
        <v/>
      </c>
      <c r="W344" s="312" t="str">
        <f>IF(OR($D344="*",$D344&lt;400),"",IF(AND('201819 DATA'!N344="*",$D344&gt;=400),"*",IF($D344&gt;=400,ROUND('201819 DATA'!N344/$D344,2),"")))</f>
        <v/>
      </c>
      <c r="X344" s="312" t="str">
        <f>IF(OR($D344="*",$D344&lt;400),"",IF(AND('201819 DATA'!O344="*",$D344&gt;=400),"*",IF($D344&gt;=400,ROUND('201819 DATA'!O344/$D344,2),"")))</f>
        <v/>
      </c>
      <c r="Y344" s="312" t="str">
        <f>IF(OR($D344="*",$D344&lt;400),"",IF(AND('201819 DATA'!P344="*",$D344&gt;=400),"*",IF($D344&gt;=400,ROUND('201819 DATA'!P344/$D344,2),"")))</f>
        <v/>
      </c>
      <c r="Z344" s="312" t="str">
        <f>IF(OR($D344="*",$D344&lt;400),"",IF(AND('201819 DATA'!Q344="*",$D344&gt;=400),"*",IF($D344&gt;=400,ROUND('201819 DATA'!Q344/$D344,2),"")))</f>
        <v/>
      </c>
      <c r="AA344" s="312" t="str">
        <f>IF(OR($D344="*",$D344&lt;400),"",IF(AND('201819 DATA'!R344="*",$D344&gt;=400),"*",IF($D344&gt;=400,ROUND('201819 DATA'!R344/$D344,2),"")))</f>
        <v/>
      </c>
      <c r="AB344" s="312" t="str">
        <f>IF(OR($D344="*",$D344&lt;400),"",IF(AND('201819 DATA'!S344="*",$D344&gt;=400),"*",IF($D344&gt;=400,ROUND('201819 DATA'!S344/$D344,2),"")))</f>
        <v/>
      </c>
      <c r="AC344" s="312" t="str">
        <f>IF(OR($D344="*",$D344&lt;400),"",IF(AND('201819 DATA'!T344="*",$D344&gt;=400),"*",IF($D344&gt;=400,ROUND('201819 DATA'!T344/$D344,2),"")))</f>
        <v/>
      </c>
      <c r="AD344" s="289" t="str">
        <f>IF(OR($C344="*",$C344&lt;400),"",IF(AND('201819 DATA'!BC344="*",$C344&gt;=400),"*",IF($C344&gt;=400,ROUND('201819 DATA'!BC344/$C344,2),"")))</f>
        <v>*</v>
      </c>
      <c r="AE344" s="289">
        <f>IF(OR($C344="*",$C344&lt;400),"",IF(AND('201819 DATA'!BD344="*",$C344&gt;=400),"*",IF($C344&gt;=400,ROUND('201819 DATA'!BD344/$C344,2),"")))</f>
        <v>0</v>
      </c>
      <c r="AF344" s="289">
        <f>IF(OR($C344="*",$C344&lt;400),"",IF(AND('201819 DATA'!BE344="*",$C344&gt;=400),"*",IF($C344&gt;=400,ROUND('201819 DATA'!BE344/$C344,2),"")))</f>
        <v>0</v>
      </c>
      <c r="AG344" s="289">
        <f>IF(OR($C344="*",$C344&lt;400),"",IF(AND('201819 DATA'!BF344="*",$C344&gt;=400),"*",IF($C344&gt;=400,ROUND('201819 DATA'!BF344/$C344,2),"")))</f>
        <v>0</v>
      </c>
      <c r="AH344" s="289">
        <f>IF(OR($C344="*",$C344&lt;400),"",IF(AND('201819 DATA'!BG344="*",$C344&gt;=400),"*",IF($C344&gt;=400,ROUND('201819 DATA'!BG344/$C344,2),"")))</f>
        <v>0.81</v>
      </c>
      <c r="AI344" s="289">
        <f>IF(OR($C344="*",$C344&lt;400),"",IF(AND('201819 DATA'!BH344="*",$C344&gt;=400),"*",IF($C344&gt;=400,ROUND('201819 DATA'!BH344/$C344,2),"")))</f>
        <v>0.04</v>
      </c>
      <c r="AJ344" s="289">
        <f>IF(OR($C344="*",$C344&lt;400),"",IF(AND('201819 DATA'!BI344="*",$C344&gt;=400),"*",IF($C344&gt;=400,ROUND('201819 DATA'!BI344/$C344,2),"")))</f>
        <v>0</v>
      </c>
      <c r="AK344" s="289">
        <f>IF(OR($C344="*",$C344&lt;400),"",IF(AND('201819 DATA'!BJ344="*",$C344&gt;=400),"*",IF($C344&gt;=400,ROUND('201819 DATA'!BJ344/$C344,2),"")))</f>
        <v>0</v>
      </c>
      <c r="AL344" s="289">
        <f>IF(OR($C344="*",$C344&lt;400),"",IF(AND('201819 DATA'!BK344="*",$C344&gt;=400),"*",IF($C344&gt;=400,ROUND('201819 DATA'!BK344/$C344,2),"")))</f>
        <v>0.06</v>
      </c>
      <c r="AM344" s="289">
        <f>IF(OR($C344="*",$C344&lt;400),"",IF(AND('201819 DATA'!BL344="*",$C344&gt;=400),"*",IF($C344&gt;=400,ROUND('201819 DATA'!BL344/$C344,2),"")))</f>
        <v>0</v>
      </c>
      <c r="AN344" s="289">
        <f>IF(OR($C344="*",$C344&lt;400),"",IF(AND('201819 DATA'!BM344="*",$C344&gt;=400),"*",IF($C344&gt;=400,ROUND('201819 DATA'!BM344/$C344,2),"")))</f>
        <v>0</v>
      </c>
      <c r="AO344" s="289">
        <f>IF(OR($C344="*",$C344&lt;400),"",IF(AND('201819 DATA'!BN344="*",$C344&gt;=400),"*",IF($C344&gt;=400,ROUND('201819 DATA'!BN344/$C344,2),"")))</f>
        <v>0</v>
      </c>
      <c r="AP344" s="289">
        <f>IF(OR($C344="*",$C344&lt;400),"",IF(AND('201819 DATA'!BO344="*",$C344&gt;=400),"*",IF($C344&gt;=400,ROUND('201819 DATA'!BO344/$C344,2),"")))</f>
        <v>0</v>
      </c>
      <c r="AQ344" s="289">
        <f>IF(OR($C344="*",$C344&lt;400),"",IF(AND('201819 DATA'!BP344="*",$C344&gt;=400),"*",IF($C344&gt;=400,ROUND('201819 DATA'!BP344/$C344,2),"")))</f>
        <v>0</v>
      </c>
      <c r="AR344" s="289">
        <f>IF(OR($C344="*",$C344&lt;400),"",IF(AND('201819 DATA'!BQ344="*",$C344&gt;=400),"*",IF($C344&gt;=400,ROUND('201819 DATA'!BQ344/$C344,2),"")))</f>
        <v>0</v>
      </c>
      <c r="AS344" s="289">
        <f>IF(OR($C344="*",$C344&lt;400),"",IF(AND('201819 DATA'!BR344="*",$C344&gt;=400),"*",IF($C344&gt;=400,ROUND('201819 DATA'!BR344/$C344,2),"")))</f>
        <v>0</v>
      </c>
      <c r="AT344" s="289">
        <f>IF(OR($C344="*",$C344&lt;400),"",IF(AND('201819 DATA'!BS344="*",$C344&gt;=400),"*",IF($C344&gt;=400,ROUND('201819 DATA'!BS344/$C344,2),"")))</f>
        <v>0</v>
      </c>
      <c r="AU344" s="289">
        <f>IF(OR($C344="*",$C344&lt;400),"",IF(AND('201819 DATA'!BT344="*",$C344&gt;=400),"*",IF($C344&gt;=400,ROUND('201819 DATA'!BT344/$C344,2),"")))</f>
        <v>7.0000000000000007E-2</v>
      </c>
      <c r="AV344" s="289">
        <f>IF(OR($C344="*",$C344&lt;400),"",IF(AND('201819 DATA'!BU344="*",$C344&gt;=400),"*",IF($C344&gt;=400,ROUND('201819 DATA'!BU344/$C344,2),"")))</f>
        <v>0.01</v>
      </c>
      <c r="AW344" s="289">
        <f>IF(OR($C344="*",$C344&lt;400),"",IF(AND('201819 DATA'!BV344="*",$C344&gt;=400),"*",IF($C344&gt;=400,ROUND('201819 DATA'!BV344/$C344,2),"")))</f>
        <v>0</v>
      </c>
      <c r="AX344" s="289">
        <f>IF(OR($C344="*",$C344&lt;400),"",IF(AND('201819 DATA'!BW344="*",$C344&gt;=400),"*",IF($C344&gt;=400,ROUND('201819 DATA'!BW344/$C344,2),"")))</f>
        <v>0.01</v>
      </c>
    </row>
    <row r="345" spans="1:50" x14ac:dyDescent="0.2">
      <c r="A345" s="13" t="s">
        <v>47</v>
      </c>
      <c r="B345" s="287">
        <f>'201819 DATA'!B345</f>
        <v>13740</v>
      </c>
      <c r="C345" s="288">
        <f>'201819 DATA'!C345</f>
        <v>12755</v>
      </c>
      <c r="D345" s="293">
        <f>'201819 DATA'!FN345</f>
        <v>12715</v>
      </c>
      <c r="G345" s="295">
        <f t="shared" si="5"/>
        <v>0.93</v>
      </c>
      <c r="H345" s="289">
        <f>IF(OR($C345="*",$C345&lt;400),"",IF(AND('201819 DATA'!F345="*",$C345&gt;=400),"*",IF($C345&gt;=400,ROUND('201819 DATA'!F345/$C345,2),"")))</f>
        <v>0</v>
      </c>
      <c r="I345" s="296">
        <f>IF(OR($B345="*",$B345&lt;400),"",IF(AND('201819 DATA'!Y345="*",$B345&gt;=400),"*",IF($B345&gt;=400,ROUND('201819 DATA'!Y345/$B345,2),"")))</f>
        <v>0</v>
      </c>
      <c r="J345" s="296">
        <f>IF(OR($B345="*",$B345&lt;400),"",IF(AND('201819 DATA'!Z345="*",$B345&gt;=400),"*",IF($B345&gt;=400,ROUND('201819 DATA'!Z345/$B345,2),"")))</f>
        <v>0.14000000000000001</v>
      </c>
      <c r="K345" s="296">
        <f>IF(OR($B345="*",$B345&lt;400),"",IF(AND('201819 DATA'!AA345="*",$B345&gt;=400),"*",IF($B345&gt;=400,ROUND('201819 DATA'!AA345/$B345,2),"")))</f>
        <v>0.21</v>
      </c>
      <c r="L345" s="296">
        <f>IF(OR($B345="*",$B345&lt;400),"",IF(AND('201819 DATA'!AB345="*",$B345&gt;=400),"*",IF($B345&gt;=400,ROUND('201819 DATA'!AB345/$B345,2),"")))</f>
        <v>0.25</v>
      </c>
      <c r="M345" s="296">
        <f>IF(OR($B345="*",$B345&lt;400),"",IF(AND('201819 DATA'!AC345="*",$B345&gt;=400),"*",IF($B345&gt;=400,ROUND('201819 DATA'!AC345/$B345,2),"")))</f>
        <v>0.26</v>
      </c>
      <c r="N345" s="296">
        <f>IF(OR($B345="*",$B345&lt;400),"",IF(AND('201819 DATA'!AD345="*",$B345&gt;=400),"*",IF($B345&gt;=400,ROUND('201819 DATA'!AD345/$B345,2),"")))</f>
        <v>0.14000000000000001</v>
      </c>
      <c r="O345" s="296">
        <f>IF(OR($B345="*",$B345&lt;400),"",IF(AND('201819 DATA'!AE345="*",$B345&gt;=400),"*",IF($B345&gt;=400,ROUND('201819 DATA'!AE345/$B345,2),"")))</f>
        <v>0.01</v>
      </c>
      <c r="P345" s="297"/>
      <c r="Q345" s="296">
        <f>IF(OR($B345="*",$B345&lt;400),"",IF(AND('201819 DATA'!FL345="*",$B345&gt;=400),"*",IF($B345&gt;=400,ROUND('201819 DATA'!FL345/$B345,2),"")))</f>
        <v>0.96</v>
      </c>
      <c r="R345" s="289">
        <f>IF(OR($C345="*",$C345&lt;400),"",IF(AND('201819 DATA'!F345="*",$C345&gt;=400),"*",IF($C345&gt;=400,ROUND('201819 DATA'!F345/$C345,2),"")))</f>
        <v>0</v>
      </c>
      <c r="S345" s="289">
        <f>IF(OR($C345="*",$C345&lt;400),"",IF(AND('201819 DATA'!G345="*",$C345&gt;=400),"*",IF($C345&gt;=400,ROUND('201819 DATA'!G345/$C345,2),"")))</f>
        <v>0</v>
      </c>
      <c r="T345" s="289">
        <f>IF(OR($C345="*",$C345&lt;400),"",IF(AND('201819 DATA'!H345="*",$C345&gt;=400),"*",IF($C345&gt;=400,ROUND('201819 DATA'!H345/$C345,2),"")))</f>
        <v>1</v>
      </c>
      <c r="U345" s="289">
        <f>IF(OR($C345="*",$C345&lt;400),"",IF(AND('201819 DATA'!FM345="*",$C345&gt;=400),"*",IF($C345&gt;=400,ROUND('201819 DATA'!FM345/$C345,2),"")))</f>
        <v>0</v>
      </c>
      <c r="V345" s="312">
        <f>IF(OR($D345="*",$D345&lt;400),"",IF(AND('201819 DATA'!M345="*",$D345&gt;=400),"*",IF($D345&gt;=400,ROUND('201819 DATA'!M345/$D345,2),"")))</f>
        <v>0.43</v>
      </c>
      <c r="W345" s="312">
        <f>IF(OR($D345="*",$D345&lt;400),"",IF(AND('201819 DATA'!N345="*",$D345&gt;=400),"*",IF($D345&gt;=400,ROUND('201819 DATA'!N345/$D345,2),"")))</f>
        <v>0.34</v>
      </c>
      <c r="X345" s="312">
        <f>IF(OR($D345="*",$D345&lt;400),"",IF(AND('201819 DATA'!O345="*",$D345&gt;=400),"*",IF($D345&gt;=400,ROUND('201819 DATA'!O345/$D345,2),"")))</f>
        <v>0.13</v>
      </c>
      <c r="Y345" s="312">
        <f>IF(OR($D345="*",$D345&lt;400),"",IF(AND('201819 DATA'!P345="*",$D345&gt;=400),"*",IF($D345&gt;=400,ROUND('201819 DATA'!P345/$D345,2),"")))</f>
        <v>0.09</v>
      </c>
      <c r="Z345" s="312">
        <f>IF(OR($D345="*",$D345&lt;400),"",IF(AND('201819 DATA'!Q345="*",$D345&gt;=400),"*",IF($D345&gt;=400,ROUND('201819 DATA'!Q345/$D345,2),"")))</f>
        <v>0.01</v>
      </c>
      <c r="AA345" s="312">
        <f>IF(OR($D345="*",$D345&lt;400),"",IF(AND('201819 DATA'!R345="*",$D345&gt;=400),"*",IF($D345&gt;=400,ROUND('201819 DATA'!R345/$D345,2),"")))</f>
        <v>0</v>
      </c>
      <c r="AB345" s="312" t="str">
        <f>IF(OR($D345="*",$D345&lt;400),"",IF(AND('201819 DATA'!S345="*",$D345&gt;=400),"*",IF($D345&gt;=400,ROUND('201819 DATA'!S345/$D345,2),"")))</f>
        <v>*</v>
      </c>
      <c r="AC345" s="312" t="str">
        <f>IF(OR($D345="*",$D345&lt;400),"",IF(AND('201819 DATA'!T345="*",$D345&gt;=400),"*",IF($D345&gt;=400,ROUND('201819 DATA'!T345/$D345,2),"")))</f>
        <v>*</v>
      </c>
      <c r="AD345" s="289">
        <f>IF(OR($C345="*",$C345&lt;400),"",IF(AND('201819 DATA'!BC345="*",$C345&gt;=400),"*",IF($C345&gt;=400,ROUND('201819 DATA'!BC345/$C345,2),"")))</f>
        <v>0</v>
      </c>
      <c r="AE345" s="289">
        <f>IF(OR($C345="*",$C345&lt;400),"",IF(AND('201819 DATA'!BD345="*",$C345&gt;=400),"*",IF($C345&gt;=400,ROUND('201819 DATA'!BD345/$C345,2),"")))</f>
        <v>0.03</v>
      </c>
      <c r="AF345" s="289">
        <f>IF(OR($C345="*",$C345&lt;400),"",IF(AND('201819 DATA'!BE345="*",$C345&gt;=400),"*",IF($C345&gt;=400,ROUND('201819 DATA'!BE345/$C345,2),"")))</f>
        <v>0</v>
      </c>
      <c r="AG345" s="289" t="str">
        <f>IF(OR($C345="*",$C345&lt;400),"",IF(AND('201819 DATA'!BF345="*",$C345&gt;=400),"*",IF($C345&gt;=400,ROUND('201819 DATA'!BF345/$C345,2),"")))</f>
        <v>*</v>
      </c>
      <c r="AH345" s="289">
        <f>IF(OR($C345="*",$C345&lt;400),"",IF(AND('201819 DATA'!BG345="*",$C345&gt;=400),"*",IF($C345&gt;=400,ROUND('201819 DATA'!BG345/$C345,2),"")))</f>
        <v>0</v>
      </c>
      <c r="AI345" s="289">
        <f>IF(OR($C345="*",$C345&lt;400),"",IF(AND('201819 DATA'!BH345="*",$C345&gt;=400),"*",IF($C345&gt;=400,ROUND('201819 DATA'!BH345/$C345,2),"")))</f>
        <v>0.01</v>
      </c>
      <c r="AJ345" s="289">
        <f>IF(OR($C345="*",$C345&lt;400),"",IF(AND('201819 DATA'!BI345="*",$C345&gt;=400),"*",IF($C345&gt;=400,ROUND('201819 DATA'!BI345/$C345,2),"")))</f>
        <v>0.09</v>
      </c>
      <c r="AK345" s="289">
        <f>IF(OR($C345="*",$C345&lt;400),"",IF(AND('201819 DATA'!BJ345="*",$C345&gt;=400),"*",IF($C345&gt;=400,ROUND('201819 DATA'!BJ345/$C345,2),"")))</f>
        <v>0.01</v>
      </c>
      <c r="AL345" s="289" t="str">
        <f>IF(OR($C345="*",$C345&lt;400),"",IF(AND('201819 DATA'!BK345="*",$C345&gt;=400),"*",IF($C345&gt;=400,ROUND('201819 DATA'!BK345/$C345,2),"")))</f>
        <v>*</v>
      </c>
      <c r="AM345" s="289">
        <f>IF(OR($C345="*",$C345&lt;400),"",IF(AND('201819 DATA'!BL345="*",$C345&gt;=400),"*",IF($C345&gt;=400,ROUND('201819 DATA'!BL345/$C345,2),"")))</f>
        <v>0.03</v>
      </c>
      <c r="AN345" s="289">
        <f>IF(OR($C345="*",$C345&lt;400),"",IF(AND('201819 DATA'!BM345="*",$C345&gt;=400),"*",IF($C345&gt;=400,ROUND('201819 DATA'!BM345/$C345,2),"")))</f>
        <v>0.48</v>
      </c>
      <c r="AO345" s="289">
        <f>IF(OR($C345="*",$C345&lt;400),"",IF(AND('201819 DATA'!BN345="*",$C345&gt;=400),"*",IF($C345&gt;=400,ROUND('201819 DATA'!BN345/$C345,2),"")))</f>
        <v>0.02</v>
      </c>
      <c r="AP345" s="289">
        <f>IF(OR($C345="*",$C345&lt;400),"",IF(AND('201819 DATA'!BO345="*",$C345&gt;=400),"*",IF($C345&gt;=400,ROUND('201819 DATA'!BO345/$C345,2),"")))</f>
        <v>0.15</v>
      </c>
      <c r="AQ345" s="289">
        <f>IF(OR($C345="*",$C345&lt;400),"",IF(AND('201819 DATA'!BP345="*",$C345&gt;=400),"*",IF($C345&gt;=400,ROUND('201819 DATA'!BP345/$C345,2),"")))</f>
        <v>7.0000000000000007E-2</v>
      </c>
      <c r="AR345" s="289">
        <f>IF(OR($C345="*",$C345&lt;400),"",IF(AND('201819 DATA'!BQ345="*",$C345&gt;=400),"*",IF($C345&gt;=400,ROUND('201819 DATA'!BQ345/$C345,2),"")))</f>
        <v>0</v>
      </c>
      <c r="AS345" s="289">
        <f>IF(OR($C345="*",$C345&lt;400),"",IF(AND('201819 DATA'!BR345="*",$C345&gt;=400),"*",IF($C345&gt;=400,ROUND('201819 DATA'!BR345/$C345,2),"")))</f>
        <v>0</v>
      </c>
      <c r="AT345" s="289">
        <f>IF(OR($C345="*",$C345&lt;400),"",IF(AND('201819 DATA'!BS345="*",$C345&gt;=400),"*",IF($C345&gt;=400,ROUND('201819 DATA'!BS345/$C345,2),"")))</f>
        <v>0</v>
      </c>
      <c r="AU345" s="289">
        <f>IF(OR($C345="*",$C345&lt;400),"",IF(AND('201819 DATA'!BT345="*",$C345&gt;=400),"*",IF($C345&gt;=400,ROUND('201819 DATA'!BT345/$C345,2),"")))</f>
        <v>7.0000000000000007E-2</v>
      </c>
      <c r="AV345" s="289">
        <f>IF(OR($C345="*",$C345&lt;400),"",IF(AND('201819 DATA'!BU345="*",$C345&gt;=400),"*",IF($C345&gt;=400,ROUND('201819 DATA'!BU345/$C345,2),"")))</f>
        <v>0.02</v>
      </c>
      <c r="AW345" s="289">
        <f>IF(OR($C345="*",$C345&lt;400),"",IF(AND('201819 DATA'!BV345="*",$C345&gt;=400),"*",IF($C345&gt;=400,ROUND('201819 DATA'!BV345/$C345,2),"")))</f>
        <v>0</v>
      </c>
      <c r="AX345" s="289">
        <f>IF(OR($C345="*",$C345&lt;400),"",IF(AND('201819 DATA'!BW345="*",$C345&gt;=400),"*",IF($C345&gt;=400,ROUND('201819 DATA'!BW345/$C345,2),"")))</f>
        <v>0.02</v>
      </c>
    </row>
    <row r="346" spans="1:50" x14ac:dyDescent="0.2">
      <c r="A346" s="13" t="s">
        <v>368</v>
      </c>
      <c r="B346" s="287">
        <f>'201819 DATA'!B346</f>
        <v>126415</v>
      </c>
      <c r="C346" s="288">
        <f>'201819 DATA'!C346</f>
        <v>105705</v>
      </c>
      <c r="D346" s="293">
        <f>'201819 DATA'!FN346</f>
        <v>32380</v>
      </c>
      <c r="G346" s="295">
        <f t="shared" si="5"/>
        <v>0.84</v>
      </c>
      <c r="H346" s="289">
        <f>IF(OR($C346="*",$C346&lt;400),"",IF(AND('201819 DATA'!F346="*",$C346&gt;=400),"*",IF($C346&gt;=400,ROUND('201819 DATA'!F346/$C346,2),"")))</f>
        <v>0.39</v>
      </c>
      <c r="I346" s="296">
        <f>IF(OR($B346="*",$B346&lt;400),"",IF(AND('201819 DATA'!Y346="*",$B346&gt;=400),"*",IF($B346&gt;=400,ROUND('201819 DATA'!Y346/$B346,2),"")))</f>
        <v>0.06</v>
      </c>
      <c r="J346" s="296">
        <f>IF(OR($B346="*",$B346&lt;400),"",IF(AND('201819 DATA'!Z346="*",$B346&gt;=400),"*",IF($B346&gt;=400,ROUND('201819 DATA'!Z346/$B346,2),"")))</f>
        <v>0.08</v>
      </c>
      <c r="K346" s="296">
        <f>IF(OR($B346="*",$B346&lt;400),"",IF(AND('201819 DATA'!AA346="*",$B346&gt;=400),"*",IF($B346&gt;=400,ROUND('201819 DATA'!AA346/$B346,2),"")))</f>
        <v>0.1</v>
      </c>
      <c r="L346" s="296">
        <f>IF(OR($B346="*",$B346&lt;400),"",IF(AND('201819 DATA'!AB346="*",$B346&gt;=400),"*",IF($B346&gt;=400,ROUND('201819 DATA'!AB346/$B346,2),"")))</f>
        <v>0.16</v>
      </c>
      <c r="M346" s="296">
        <f>IF(OR($B346="*",$B346&lt;400),"",IF(AND('201819 DATA'!AC346="*",$B346&gt;=400),"*",IF($B346&gt;=400,ROUND('201819 DATA'!AC346/$B346,2),"")))</f>
        <v>0.27</v>
      </c>
      <c r="N346" s="296">
        <f>IF(OR($B346="*",$B346&lt;400),"",IF(AND('201819 DATA'!AD346="*",$B346&gt;=400),"*",IF($B346&gt;=400,ROUND('201819 DATA'!AD346/$B346,2),"")))</f>
        <v>0.26</v>
      </c>
      <c r="O346" s="296">
        <f>IF(OR($B346="*",$B346&lt;400),"",IF(AND('201819 DATA'!AE346="*",$B346&gt;=400),"*",IF($B346&gt;=400,ROUND('201819 DATA'!AE346/$B346,2),"")))</f>
        <v>0.05</v>
      </c>
      <c r="P346" s="297"/>
      <c r="Q346" s="296">
        <f>IF(OR($B346="*",$B346&lt;400),"",IF(AND('201819 DATA'!FL346="*",$B346&gt;=400),"*",IF($B346&gt;=400,ROUND('201819 DATA'!FL346/$B346,2),"")))</f>
        <v>0.61</v>
      </c>
      <c r="R346" s="289">
        <f>IF(OR($C346="*",$C346&lt;400),"",IF(AND('201819 DATA'!F346="*",$C346&gt;=400),"*",IF($C346&gt;=400,ROUND('201819 DATA'!F346/$C346,2),"")))</f>
        <v>0.39</v>
      </c>
      <c r="S346" s="289">
        <f>IF(OR($C346="*",$C346&lt;400),"",IF(AND('201819 DATA'!G346="*",$C346&gt;=400),"*",IF($C346&gt;=400,ROUND('201819 DATA'!G346/$C346,2),"")))</f>
        <v>0.19</v>
      </c>
      <c r="T346" s="289">
        <f>IF(OR($C346="*",$C346&lt;400),"",IF(AND('201819 DATA'!H346="*",$C346&gt;=400),"*",IF($C346&gt;=400,ROUND('201819 DATA'!H346/$C346,2),"")))</f>
        <v>0.33</v>
      </c>
      <c r="U346" s="289">
        <f>IF(OR($C346="*",$C346&lt;400),"",IF(AND('201819 DATA'!FM346="*",$C346&gt;=400),"*",IF($C346&gt;=400,ROUND('201819 DATA'!FM346/$C346,2),"")))</f>
        <v>0.09</v>
      </c>
      <c r="V346" s="312">
        <f>IF(OR($D346="*",$D346&lt;400),"",IF(AND('201819 DATA'!M346="*",$D346&gt;=400),"*",IF($D346&gt;=400,ROUND('201819 DATA'!M346/$D346,2),"")))</f>
        <v>0.42</v>
      </c>
      <c r="W346" s="312">
        <f>IF(OR($D346="*",$D346&lt;400),"",IF(AND('201819 DATA'!N346="*",$D346&gt;=400),"*",IF($D346&gt;=400,ROUND('201819 DATA'!N346/$D346,2),"")))</f>
        <v>0.22</v>
      </c>
      <c r="X346" s="312">
        <f>IF(OR($D346="*",$D346&lt;400),"",IF(AND('201819 DATA'!O346="*",$D346&gt;=400),"*",IF($D346&gt;=400,ROUND('201819 DATA'!O346/$D346,2),"")))</f>
        <v>0.1</v>
      </c>
      <c r="Y346" s="312">
        <f>IF(OR($D346="*",$D346&lt;400),"",IF(AND('201819 DATA'!P346="*",$D346&gt;=400),"*",IF($D346&gt;=400,ROUND('201819 DATA'!P346/$D346,2),"")))</f>
        <v>0.17</v>
      </c>
      <c r="Z346" s="312">
        <f>IF(OR($D346="*",$D346&lt;400),"",IF(AND('201819 DATA'!Q346="*",$D346&gt;=400),"*",IF($D346&gt;=400,ROUND('201819 DATA'!Q346/$D346,2),"")))</f>
        <v>7.0000000000000007E-2</v>
      </c>
      <c r="AA346" s="312">
        <f>IF(OR($D346="*",$D346&lt;400),"",IF(AND('201819 DATA'!R346="*",$D346&gt;=400),"*",IF($D346&gt;=400,ROUND('201819 DATA'!R346/$D346,2),"")))</f>
        <v>0.02</v>
      </c>
      <c r="AB346" s="312">
        <f>IF(OR($D346="*",$D346&lt;400),"",IF(AND('201819 DATA'!S346="*",$D346&gt;=400),"*",IF($D346&gt;=400,ROUND('201819 DATA'!S346/$D346,2),"")))</f>
        <v>0</v>
      </c>
      <c r="AC346" s="312" t="str">
        <f>IF(OR($D346="*",$D346&lt;400),"",IF(AND('201819 DATA'!T346="*",$D346&gt;=400),"*",IF($D346&gt;=400,ROUND('201819 DATA'!T346/$D346,2),"")))</f>
        <v>*</v>
      </c>
      <c r="AD346" s="289">
        <f>IF(OR($C346="*",$C346&lt;400),"",IF(AND('201819 DATA'!BC346="*",$C346&gt;=400),"*",IF($C346&gt;=400,ROUND('201819 DATA'!BC346/$C346,2),"")))</f>
        <v>0.02</v>
      </c>
      <c r="AE346" s="289">
        <f>IF(OR($C346="*",$C346&lt;400),"",IF(AND('201819 DATA'!BD346="*",$C346&gt;=400),"*",IF($C346&gt;=400,ROUND('201819 DATA'!BD346/$C346,2),"")))</f>
        <v>0.19</v>
      </c>
      <c r="AF346" s="289">
        <f>IF(OR($C346="*",$C346&lt;400),"",IF(AND('201819 DATA'!BE346="*",$C346&gt;=400),"*",IF($C346&gt;=400,ROUND('201819 DATA'!BE346/$C346,2),"")))</f>
        <v>0.02</v>
      </c>
      <c r="AG346" s="289">
        <f>IF(OR($C346="*",$C346&lt;400),"",IF(AND('201819 DATA'!BF346="*",$C346&gt;=400),"*",IF($C346&gt;=400,ROUND('201819 DATA'!BF346/$C346,2),"")))</f>
        <v>0.02</v>
      </c>
      <c r="AH346" s="289">
        <f>IF(OR($C346="*",$C346&lt;400),"",IF(AND('201819 DATA'!BG346="*",$C346&gt;=400),"*",IF($C346&gt;=400,ROUND('201819 DATA'!BG346/$C346,2),"")))</f>
        <v>0</v>
      </c>
      <c r="AI346" s="289">
        <f>IF(OR($C346="*",$C346&lt;400),"",IF(AND('201819 DATA'!BH346="*",$C346&gt;=400),"*",IF($C346&gt;=400,ROUND('201819 DATA'!BH346/$C346,2),"")))</f>
        <v>0.02</v>
      </c>
      <c r="AJ346" s="289">
        <f>IF(OR($C346="*",$C346&lt;400),"",IF(AND('201819 DATA'!BI346="*",$C346&gt;=400),"*",IF($C346&gt;=400,ROUND('201819 DATA'!BI346/$C346,2),"")))</f>
        <v>0.05</v>
      </c>
      <c r="AK346" s="289">
        <f>IF(OR($C346="*",$C346&lt;400),"",IF(AND('201819 DATA'!BJ346="*",$C346&gt;=400),"*",IF($C346&gt;=400,ROUND('201819 DATA'!BJ346/$C346,2),"")))</f>
        <v>0</v>
      </c>
      <c r="AL346" s="289">
        <f>IF(OR($C346="*",$C346&lt;400),"",IF(AND('201819 DATA'!BK346="*",$C346&gt;=400),"*",IF($C346&gt;=400,ROUND('201819 DATA'!BK346/$C346,2),"")))</f>
        <v>0.06</v>
      </c>
      <c r="AM346" s="289">
        <f>IF(OR($C346="*",$C346&lt;400),"",IF(AND('201819 DATA'!BL346="*",$C346&gt;=400),"*",IF($C346&gt;=400,ROUND('201819 DATA'!BL346/$C346,2),"")))</f>
        <v>0.06</v>
      </c>
      <c r="AN346" s="289">
        <f>IF(OR($C346="*",$C346&lt;400),"",IF(AND('201819 DATA'!BM346="*",$C346&gt;=400),"*",IF($C346&gt;=400,ROUND('201819 DATA'!BM346/$C346,2),"")))</f>
        <v>0.1</v>
      </c>
      <c r="AO346" s="289">
        <f>IF(OR($C346="*",$C346&lt;400),"",IF(AND('201819 DATA'!BN346="*",$C346&gt;=400),"*",IF($C346&gt;=400,ROUND('201819 DATA'!BN346/$C346,2),"")))</f>
        <v>0.02</v>
      </c>
      <c r="AP346" s="289">
        <f>IF(OR($C346="*",$C346&lt;400),"",IF(AND('201819 DATA'!BO346="*",$C346&gt;=400),"*",IF($C346&gt;=400,ROUND('201819 DATA'!BO346/$C346,2),"")))</f>
        <v>0.08</v>
      </c>
      <c r="AQ346" s="289">
        <f>IF(OR($C346="*",$C346&lt;400),"",IF(AND('201819 DATA'!BP346="*",$C346&gt;=400),"*",IF($C346&gt;=400,ROUND('201819 DATA'!BP346/$C346,2),"")))</f>
        <v>0.05</v>
      </c>
      <c r="AR346" s="289">
        <f>IF(OR($C346="*",$C346&lt;400),"",IF(AND('201819 DATA'!BQ346="*",$C346&gt;=400),"*",IF($C346&gt;=400,ROUND('201819 DATA'!BQ346/$C346,2),"")))</f>
        <v>0.06</v>
      </c>
      <c r="AS346" s="289">
        <f>IF(OR($C346="*",$C346&lt;400),"",IF(AND('201819 DATA'!BR346="*",$C346&gt;=400),"*",IF($C346&gt;=400,ROUND('201819 DATA'!BR346/$C346,2),"")))</f>
        <v>0.01</v>
      </c>
      <c r="AT346" s="289">
        <f>IF(OR($C346="*",$C346&lt;400),"",IF(AND('201819 DATA'!BS346="*",$C346&gt;=400),"*",IF($C346&gt;=400,ROUND('201819 DATA'!BS346/$C346,2),"")))</f>
        <v>0</v>
      </c>
      <c r="AU346" s="289">
        <f>IF(OR($C346="*",$C346&lt;400),"",IF(AND('201819 DATA'!BT346="*",$C346&gt;=400),"*",IF($C346&gt;=400,ROUND('201819 DATA'!BT346/$C346,2),"")))</f>
        <v>0.12</v>
      </c>
      <c r="AV346" s="289">
        <f>IF(OR($C346="*",$C346&lt;400),"",IF(AND('201819 DATA'!BU346="*",$C346&gt;=400),"*",IF($C346&gt;=400,ROUND('201819 DATA'!BU346/$C346,2),"")))</f>
        <v>0.05</v>
      </c>
      <c r="AW346" s="289">
        <f>IF(OR($C346="*",$C346&lt;400),"",IF(AND('201819 DATA'!BV346="*",$C346&gt;=400),"*",IF($C346&gt;=400,ROUND('201819 DATA'!BV346/$C346,2),"")))</f>
        <v>0</v>
      </c>
      <c r="AX346" s="289">
        <f>IF(OR($C346="*",$C346&lt;400),"",IF(AND('201819 DATA'!BW346="*",$C346&gt;=400),"*",IF($C346&gt;=400,ROUND('201819 DATA'!BW346/$C346,2),"")))</f>
        <v>0.05</v>
      </c>
    </row>
    <row r="347" spans="1:50" x14ac:dyDescent="0.2">
      <c r="A347" s="13" t="s">
        <v>217</v>
      </c>
      <c r="B347" s="287">
        <f>'201819 DATA'!B347</f>
        <v>11930</v>
      </c>
      <c r="C347" s="288">
        <f>'201819 DATA'!C347</f>
        <v>10530</v>
      </c>
      <c r="D347" s="293">
        <f>'201819 DATA'!FN347</f>
        <v>2060</v>
      </c>
      <c r="G347" s="295">
        <f t="shared" si="5"/>
        <v>0.88</v>
      </c>
      <c r="H347" s="289">
        <f>IF(OR($C347="*",$C347&lt;400),"",IF(AND('201819 DATA'!F347="*",$C347&gt;=400),"*",IF($C347&gt;=400,ROUND('201819 DATA'!F347/$C347,2),"")))</f>
        <v>0.33</v>
      </c>
      <c r="I347" s="296">
        <f>IF(OR($B347="*",$B347&lt;400),"",IF(AND('201819 DATA'!Y347="*",$B347&gt;=400),"*",IF($B347&gt;=400,ROUND('201819 DATA'!Y347/$B347,2),"")))</f>
        <v>0</v>
      </c>
      <c r="J347" s="296">
        <f>IF(OR($B347="*",$B347&lt;400),"",IF(AND('201819 DATA'!Z347="*",$B347&gt;=400),"*",IF($B347&gt;=400,ROUND('201819 DATA'!Z347/$B347,2),"")))</f>
        <v>0.09</v>
      </c>
      <c r="K347" s="296">
        <f>IF(OR($B347="*",$B347&lt;400),"",IF(AND('201819 DATA'!AA347="*",$B347&gt;=400),"*",IF($B347&gt;=400,ROUND('201819 DATA'!AA347/$B347,2),"")))</f>
        <v>0.13</v>
      </c>
      <c r="L347" s="296">
        <f>IF(OR($B347="*",$B347&lt;400),"",IF(AND('201819 DATA'!AB347="*",$B347&gt;=400),"*",IF($B347&gt;=400,ROUND('201819 DATA'!AB347/$B347,2),"")))</f>
        <v>0.16</v>
      </c>
      <c r="M347" s="296">
        <f>IF(OR($B347="*",$B347&lt;400),"",IF(AND('201819 DATA'!AC347="*",$B347&gt;=400),"*",IF($B347&gt;=400,ROUND('201819 DATA'!AC347/$B347,2),"")))</f>
        <v>0.21</v>
      </c>
      <c r="N347" s="296">
        <f>IF(OR($B347="*",$B347&lt;400),"",IF(AND('201819 DATA'!AD347="*",$B347&gt;=400),"*",IF($B347&gt;=400,ROUND('201819 DATA'!AD347/$B347,2),"")))</f>
        <v>0.31</v>
      </c>
      <c r="O347" s="296">
        <f>IF(OR($B347="*",$B347&lt;400),"",IF(AND('201819 DATA'!AE347="*",$B347&gt;=400),"*",IF($B347&gt;=400,ROUND('201819 DATA'!AE347/$B347,2),"")))</f>
        <v>0.1</v>
      </c>
      <c r="P347" s="297"/>
      <c r="Q347" s="296">
        <f>IF(OR($B347="*",$B347&lt;400),"",IF(AND('201819 DATA'!FL347="*",$B347&gt;=400),"*",IF($B347&gt;=400,ROUND('201819 DATA'!FL347/$B347,2),"")))</f>
        <v>0.38</v>
      </c>
      <c r="R347" s="289">
        <f>IF(OR($C347="*",$C347&lt;400),"",IF(AND('201819 DATA'!F347="*",$C347&gt;=400),"*",IF($C347&gt;=400,ROUND('201819 DATA'!F347/$C347,2),"")))</f>
        <v>0.33</v>
      </c>
      <c r="S347" s="289">
        <f>IF(OR($C347="*",$C347&lt;400),"",IF(AND('201819 DATA'!G347="*",$C347&gt;=400),"*",IF($C347&gt;=400,ROUND('201819 DATA'!G347/$C347,2),"")))</f>
        <v>0.27</v>
      </c>
      <c r="T347" s="289">
        <f>IF(OR($C347="*",$C347&lt;400),"",IF(AND('201819 DATA'!H347="*",$C347&gt;=400),"*",IF($C347&gt;=400,ROUND('201819 DATA'!H347/$C347,2),"")))</f>
        <v>0.21</v>
      </c>
      <c r="U347" s="289">
        <f>IF(OR($C347="*",$C347&lt;400),"",IF(AND('201819 DATA'!FM347="*",$C347&gt;=400),"*",IF($C347&gt;=400,ROUND('201819 DATA'!FM347/$C347,2),"")))</f>
        <v>0.19</v>
      </c>
      <c r="V347" s="312">
        <f>IF(OR($D347="*",$D347&lt;400),"",IF(AND('201819 DATA'!M347="*",$D347&gt;=400),"*",IF($D347&gt;=400,ROUND('201819 DATA'!M347/$D347,2),"")))</f>
        <v>0.53</v>
      </c>
      <c r="W347" s="312">
        <f>IF(OR($D347="*",$D347&lt;400),"",IF(AND('201819 DATA'!N347="*",$D347&gt;=400),"*",IF($D347&gt;=400,ROUND('201819 DATA'!N347/$D347,2),"")))</f>
        <v>0.42</v>
      </c>
      <c r="X347" s="312">
        <f>IF(OR($D347="*",$D347&lt;400),"",IF(AND('201819 DATA'!O347="*",$D347&gt;=400),"*",IF($D347&gt;=400,ROUND('201819 DATA'!O347/$D347,2),"")))</f>
        <v>0.01</v>
      </c>
      <c r="Y347" s="312">
        <f>IF(OR($D347="*",$D347&lt;400),"",IF(AND('201819 DATA'!P347="*",$D347&gt;=400),"*",IF($D347&gt;=400,ROUND('201819 DATA'!P347/$D347,2),"")))</f>
        <v>0.01</v>
      </c>
      <c r="Z347" s="312">
        <f>IF(OR($D347="*",$D347&lt;400),"",IF(AND('201819 DATA'!Q347="*",$D347&gt;=400),"*",IF($D347&gt;=400,ROUND('201819 DATA'!Q347/$D347,2),"")))</f>
        <v>0.01</v>
      </c>
      <c r="AA347" s="312">
        <f>IF(OR($D347="*",$D347&lt;400),"",IF(AND('201819 DATA'!R347="*",$D347&gt;=400),"*",IF($D347&gt;=400,ROUND('201819 DATA'!R347/$D347,2),"")))</f>
        <v>0.02</v>
      </c>
      <c r="AB347" s="312" t="str">
        <f>IF(OR($D347="*",$D347&lt;400),"",IF(AND('201819 DATA'!S347="*",$D347&gt;=400),"*",IF($D347&gt;=400,ROUND('201819 DATA'!S347/$D347,2),"")))</f>
        <v>*</v>
      </c>
      <c r="AC347" s="312">
        <f>IF(OR($D347="*",$D347&lt;400),"",IF(AND('201819 DATA'!T347="*",$D347&gt;=400),"*",IF($D347&gt;=400,ROUND('201819 DATA'!T347/$D347,2),"")))</f>
        <v>0</v>
      </c>
      <c r="AD347" s="289">
        <f>IF(OR($C347="*",$C347&lt;400),"",IF(AND('201819 DATA'!BC347="*",$C347&gt;=400),"*",IF($C347&gt;=400,ROUND('201819 DATA'!BC347/$C347,2),"")))</f>
        <v>0.02</v>
      </c>
      <c r="AE347" s="289">
        <f>IF(OR($C347="*",$C347&lt;400),"",IF(AND('201819 DATA'!BD347="*",$C347&gt;=400),"*",IF($C347&gt;=400,ROUND('201819 DATA'!BD347/$C347,2),"")))</f>
        <v>0.05</v>
      </c>
      <c r="AF347" s="289">
        <f>IF(OR($C347="*",$C347&lt;400),"",IF(AND('201819 DATA'!BE347="*",$C347&gt;=400),"*",IF($C347&gt;=400,ROUND('201819 DATA'!BE347/$C347,2),"")))</f>
        <v>0.04</v>
      </c>
      <c r="AG347" s="289">
        <f>IF(OR($C347="*",$C347&lt;400),"",IF(AND('201819 DATA'!BF347="*",$C347&gt;=400),"*",IF($C347&gt;=400,ROUND('201819 DATA'!BF347/$C347,2),"")))</f>
        <v>0.01</v>
      </c>
      <c r="AH347" s="289">
        <f>IF(OR($C347="*",$C347&lt;400),"",IF(AND('201819 DATA'!BG347="*",$C347&gt;=400),"*",IF($C347&gt;=400,ROUND('201819 DATA'!BG347/$C347,2),"")))</f>
        <v>0.19</v>
      </c>
      <c r="AI347" s="289">
        <f>IF(OR($C347="*",$C347&lt;400),"",IF(AND('201819 DATA'!BH347="*",$C347&gt;=400),"*",IF($C347&gt;=400,ROUND('201819 DATA'!BH347/$C347,2),"")))</f>
        <v>0.02</v>
      </c>
      <c r="AJ347" s="289" t="str">
        <f>IF(OR($C347="*",$C347&lt;400),"",IF(AND('201819 DATA'!BI347="*",$C347&gt;=400),"*",IF($C347&gt;=400,ROUND('201819 DATA'!BI347/$C347,2),"")))</f>
        <v>*</v>
      </c>
      <c r="AK347" s="289" t="str">
        <f>IF(OR($C347="*",$C347&lt;400),"",IF(AND('201819 DATA'!BJ347="*",$C347&gt;=400),"*",IF($C347&gt;=400,ROUND('201819 DATA'!BJ347/$C347,2),"")))</f>
        <v>*</v>
      </c>
      <c r="AL347" s="289">
        <f>IF(OR($C347="*",$C347&lt;400),"",IF(AND('201819 DATA'!BK347="*",$C347&gt;=400),"*",IF($C347&gt;=400,ROUND('201819 DATA'!BK347/$C347,2),"")))</f>
        <v>0.05</v>
      </c>
      <c r="AM347" s="289">
        <f>IF(OR($C347="*",$C347&lt;400),"",IF(AND('201819 DATA'!BL347="*",$C347&gt;=400),"*",IF($C347&gt;=400,ROUND('201819 DATA'!BL347/$C347,2),"")))</f>
        <v>7.0000000000000007E-2</v>
      </c>
      <c r="AN347" s="289">
        <f>IF(OR($C347="*",$C347&lt;400),"",IF(AND('201819 DATA'!BM347="*",$C347&gt;=400),"*",IF($C347&gt;=400,ROUND('201819 DATA'!BM347/$C347,2),"")))</f>
        <v>0.18</v>
      </c>
      <c r="AO347" s="289">
        <f>IF(OR($C347="*",$C347&lt;400),"",IF(AND('201819 DATA'!BN347="*",$C347&gt;=400),"*",IF($C347&gt;=400,ROUND('201819 DATA'!BN347/$C347,2),"")))</f>
        <v>0.02</v>
      </c>
      <c r="AP347" s="289">
        <f>IF(OR($C347="*",$C347&lt;400),"",IF(AND('201819 DATA'!BO347="*",$C347&gt;=400),"*",IF($C347&gt;=400,ROUND('201819 DATA'!BO347/$C347,2),"")))</f>
        <v>0.03</v>
      </c>
      <c r="AQ347" s="289">
        <f>IF(OR($C347="*",$C347&lt;400),"",IF(AND('201819 DATA'!BP347="*",$C347&gt;=400),"*",IF($C347&gt;=400,ROUND('201819 DATA'!BP347/$C347,2),"")))</f>
        <v>0.04</v>
      </c>
      <c r="AR347" s="289" t="str">
        <f>IF(OR($C347="*",$C347&lt;400),"",IF(AND('201819 DATA'!BQ347="*",$C347&gt;=400),"*",IF($C347&gt;=400,ROUND('201819 DATA'!BQ347/$C347,2),"")))</f>
        <v>*</v>
      </c>
      <c r="AS347" s="289">
        <f>IF(OR($C347="*",$C347&lt;400),"",IF(AND('201819 DATA'!BR347="*",$C347&gt;=400),"*",IF($C347&gt;=400,ROUND('201819 DATA'!BR347/$C347,2),"")))</f>
        <v>0</v>
      </c>
      <c r="AT347" s="289" t="str">
        <f>IF(OR($C347="*",$C347&lt;400),"",IF(AND('201819 DATA'!BS347="*",$C347&gt;=400),"*",IF($C347&gt;=400,ROUND('201819 DATA'!BS347/$C347,2),"")))</f>
        <v>*</v>
      </c>
      <c r="AU347" s="289">
        <f>IF(OR($C347="*",$C347&lt;400),"",IF(AND('201819 DATA'!BT347="*",$C347&gt;=400),"*",IF($C347&gt;=400,ROUND('201819 DATA'!BT347/$C347,2),"")))</f>
        <v>0.17</v>
      </c>
      <c r="AV347" s="289">
        <f>IF(OR($C347="*",$C347&lt;400),"",IF(AND('201819 DATA'!BU347="*",$C347&gt;=400),"*",IF($C347&gt;=400,ROUND('201819 DATA'!BU347/$C347,2),"")))</f>
        <v>7.0000000000000007E-2</v>
      </c>
      <c r="AW347" s="289">
        <f>IF(OR($C347="*",$C347&lt;400),"",IF(AND('201819 DATA'!BV347="*",$C347&gt;=400),"*",IF($C347&gt;=400,ROUND('201819 DATA'!BV347/$C347,2),"")))</f>
        <v>0</v>
      </c>
      <c r="AX347" s="289">
        <f>IF(OR($C347="*",$C347&lt;400),"",IF(AND('201819 DATA'!BW347="*",$C347&gt;=400),"*",IF($C347&gt;=400,ROUND('201819 DATA'!BW347/$C347,2),"")))</f>
        <v>0.04</v>
      </c>
    </row>
    <row r="348" spans="1:50" x14ac:dyDescent="0.2">
      <c r="A348" s="13" t="s">
        <v>216</v>
      </c>
      <c r="B348" s="287">
        <f>'201819 DATA'!B348</f>
        <v>70440</v>
      </c>
      <c r="C348" s="288">
        <f>'201819 DATA'!C348</f>
        <v>60185</v>
      </c>
      <c r="D348" s="293">
        <f>'201819 DATA'!FN348</f>
        <v>16855</v>
      </c>
      <c r="G348" s="295">
        <f t="shared" si="5"/>
        <v>0.85</v>
      </c>
      <c r="H348" s="289">
        <f>IF(OR($C348="*",$C348&lt;400),"",IF(AND('201819 DATA'!F348="*",$C348&gt;=400),"*",IF($C348&gt;=400,ROUND('201819 DATA'!F348/$C348,2),"")))</f>
        <v>0.51</v>
      </c>
      <c r="I348" s="296">
        <f>IF(OR($B348="*",$B348&lt;400),"",IF(AND('201819 DATA'!Y348="*",$B348&gt;=400),"*",IF($B348&gt;=400,ROUND('201819 DATA'!Y348/$B348,2),"")))</f>
        <v>0.1</v>
      </c>
      <c r="J348" s="296">
        <f>IF(OR($B348="*",$B348&lt;400),"",IF(AND('201819 DATA'!Z348="*",$B348&gt;=400),"*",IF($B348&gt;=400,ROUND('201819 DATA'!Z348/$B348,2),"")))</f>
        <v>0.08</v>
      </c>
      <c r="K348" s="296">
        <f>IF(OR($B348="*",$B348&lt;400),"",IF(AND('201819 DATA'!AA348="*",$B348&gt;=400),"*",IF($B348&gt;=400,ROUND('201819 DATA'!AA348/$B348,2),"")))</f>
        <v>0.1</v>
      </c>
      <c r="L348" s="296">
        <f>IF(OR($B348="*",$B348&lt;400),"",IF(AND('201819 DATA'!AB348="*",$B348&gt;=400),"*",IF($B348&gt;=400,ROUND('201819 DATA'!AB348/$B348,2),"")))</f>
        <v>0.14000000000000001</v>
      </c>
      <c r="M348" s="296">
        <f>IF(OR($B348="*",$B348&lt;400),"",IF(AND('201819 DATA'!AC348="*",$B348&gt;=400),"*",IF($B348&gt;=400,ROUND('201819 DATA'!AC348/$B348,2),"")))</f>
        <v>0.23</v>
      </c>
      <c r="N348" s="296">
        <f>IF(OR($B348="*",$B348&lt;400),"",IF(AND('201819 DATA'!AD348="*",$B348&gt;=400),"*",IF($B348&gt;=400,ROUND('201819 DATA'!AD348/$B348,2),"")))</f>
        <v>0.28000000000000003</v>
      </c>
      <c r="O348" s="296">
        <f>IF(OR($B348="*",$B348&lt;400),"",IF(AND('201819 DATA'!AE348="*",$B348&gt;=400),"*",IF($B348&gt;=400,ROUND('201819 DATA'!AE348/$B348,2),"")))</f>
        <v>0.05</v>
      </c>
      <c r="P348" s="297"/>
      <c r="Q348" s="296">
        <f>IF(OR($B348="*",$B348&lt;400),"",IF(AND('201819 DATA'!FL348="*",$B348&gt;=400),"*",IF($B348&gt;=400,ROUND('201819 DATA'!FL348/$B348,2),"")))</f>
        <v>0.5</v>
      </c>
      <c r="R348" s="289">
        <f>IF(OR($C348="*",$C348&lt;400),"",IF(AND('201819 DATA'!F348="*",$C348&gt;=400),"*",IF($C348&gt;=400,ROUND('201819 DATA'!F348/$C348,2),"")))</f>
        <v>0.51</v>
      </c>
      <c r="S348" s="289">
        <f>IF(OR($C348="*",$C348&lt;400),"",IF(AND('201819 DATA'!G348="*",$C348&gt;=400),"*",IF($C348&gt;=400,ROUND('201819 DATA'!G348/$C348,2),"")))</f>
        <v>0.13</v>
      </c>
      <c r="T348" s="289">
        <f>IF(OR($C348="*",$C348&lt;400),"",IF(AND('201819 DATA'!H348="*",$C348&gt;=400),"*",IF($C348&gt;=400,ROUND('201819 DATA'!H348/$C348,2),"")))</f>
        <v>0.28999999999999998</v>
      </c>
      <c r="U348" s="289">
        <f>IF(OR($C348="*",$C348&lt;400),"",IF(AND('201819 DATA'!FM348="*",$C348&gt;=400),"*",IF($C348&gt;=400,ROUND('201819 DATA'!FM348/$C348,2),"")))</f>
        <v>0.08</v>
      </c>
      <c r="V348" s="312">
        <f>IF(OR($D348="*",$D348&lt;400),"",IF(AND('201819 DATA'!M348="*",$D348&gt;=400),"*",IF($D348&gt;=400,ROUND('201819 DATA'!M348/$D348,2),"")))</f>
        <v>0.5</v>
      </c>
      <c r="W348" s="312">
        <f>IF(OR($D348="*",$D348&lt;400),"",IF(AND('201819 DATA'!N348="*",$D348&gt;=400),"*",IF($D348&gt;=400,ROUND('201819 DATA'!N348/$D348,2),"")))</f>
        <v>0.22</v>
      </c>
      <c r="X348" s="312">
        <f>IF(OR($D348="*",$D348&lt;400),"",IF(AND('201819 DATA'!O348="*",$D348&gt;=400),"*",IF($D348&gt;=400,ROUND('201819 DATA'!O348/$D348,2),"")))</f>
        <v>0.1</v>
      </c>
      <c r="Y348" s="312">
        <f>IF(OR($D348="*",$D348&lt;400),"",IF(AND('201819 DATA'!P348="*",$D348&gt;=400),"*",IF($D348&gt;=400,ROUND('201819 DATA'!P348/$D348,2),"")))</f>
        <v>0.13</v>
      </c>
      <c r="Z348" s="312">
        <f>IF(OR($D348="*",$D348&lt;400),"",IF(AND('201819 DATA'!Q348="*",$D348&gt;=400),"*",IF($D348&gt;=400,ROUND('201819 DATA'!Q348/$D348,2),"")))</f>
        <v>0.03</v>
      </c>
      <c r="AA348" s="312">
        <f>IF(OR($D348="*",$D348&lt;400),"",IF(AND('201819 DATA'!R348="*",$D348&gt;=400),"*",IF($D348&gt;=400,ROUND('201819 DATA'!R348/$D348,2),"")))</f>
        <v>0.01</v>
      </c>
      <c r="AB348" s="312">
        <f>IF(OR($D348="*",$D348&lt;400),"",IF(AND('201819 DATA'!S348="*",$D348&gt;=400),"*",IF($D348&gt;=400,ROUND('201819 DATA'!S348/$D348,2),"")))</f>
        <v>0</v>
      </c>
      <c r="AC348" s="312">
        <f>IF(OR($D348="*",$D348&lt;400),"",IF(AND('201819 DATA'!T348="*",$D348&gt;=400),"*",IF($D348&gt;=400,ROUND('201819 DATA'!T348/$D348,2),"")))</f>
        <v>0.01</v>
      </c>
      <c r="AD348" s="289">
        <f>IF(OR($C348="*",$C348&lt;400),"",IF(AND('201819 DATA'!BC348="*",$C348&gt;=400),"*",IF($C348&gt;=400,ROUND('201819 DATA'!BC348/$C348,2),"")))</f>
        <v>0.05</v>
      </c>
      <c r="AE348" s="289">
        <f>IF(OR($C348="*",$C348&lt;400),"",IF(AND('201819 DATA'!BD348="*",$C348&gt;=400),"*",IF($C348&gt;=400,ROUND('201819 DATA'!BD348/$C348,2),"")))</f>
        <v>0.08</v>
      </c>
      <c r="AF348" s="289">
        <f>IF(OR($C348="*",$C348&lt;400),"",IF(AND('201819 DATA'!BE348="*",$C348&gt;=400),"*",IF($C348&gt;=400,ROUND('201819 DATA'!BE348/$C348,2),"")))</f>
        <v>0.04</v>
      </c>
      <c r="AG348" s="289">
        <f>IF(OR($C348="*",$C348&lt;400),"",IF(AND('201819 DATA'!BF348="*",$C348&gt;=400),"*",IF($C348&gt;=400,ROUND('201819 DATA'!BF348/$C348,2),"")))</f>
        <v>0.03</v>
      </c>
      <c r="AH348" s="289">
        <f>IF(OR($C348="*",$C348&lt;400),"",IF(AND('201819 DATA'!BG348="*",$C348&gt;=400),"*",IF($C348&gt;=400,ROUND('201819 DATA'!BG348/$C348,2),"")))</f>
        <v>0.01</v>
      </c>
      <c r="AI348" s="289">
        <f>IF(OR($C348="*",$C348&lt;400),"",IF(AND('201819 DATA'!BH348="*",$C348&gt;=400),"*",IF($C348&gt;=400,ROUND('201819 DATA'!BH348/$C348,2),"")))</f>
        <v>0.02</v>
      </c>
      <c r="AJ348" s="289">
        <f>IF(OR($C348="*",$C348&lt;400),"",IF(AND('201819 DATA'!BI348="*",$C348&gt;=400),"*",IF($C348&gt;=400,ROUND('201819 DATA'!BI348/$C348,2),"")))</f>
        <v>0.04</v>
      </c>
      <c r="AK348" s="289">
        <f>IF(OR($C348="*",$C348&lt;400),"",IF(AND('201819 DATA'!BJ348="*",$C348&gt;=400),"*",IF($C348&gt;=400,ROUND('201819 DATA'!BJ348/$C348,2),"")))</f>
        <v>0</v>
      </c>
      <c r="AL348" s="289">
        <f>IF(OR($C348="*",$C348&lt;400),"",IF(AND('201819 DATA'!BK348="*",$C348&gt;=400),"*",IF($C348&gt;=400,ROUND('201819 DATA'!BK348/$C348,2),"")))</f>
        <v>0.04</v>
      </c>
      <c r="AM348" s="289">
        <f>IF(OR($C348="*",$C348&lt;400),"",IF(AND('201819 DATA'!BL348="*",$C348&gt;=400),"*",IF($C348&gt;=400,ROUND('201819 DATA'!BL348/$C348,2),"")))</f>
        <v>0.08</v>
      </c>
      <c r="AN348" s="289">
        <f>IF(OR($C348="*",$C348&lt;400),"",IF(AND('201819 DATA'!BM348="*",$C348&gt;=400),"*",IF($C348&gt;=400,ROUND('201819 DATA'!BM348/$C348,2),"")))</f>
        <v>0.13</v>
      </c>
      <c r="AO348" s="289">
        <f>IF(OR($C348="*",$C348&lt;400),"",IF(AND('201819 DATA'!BN348="*",$C348&gt;=400),"*",IF($C348&gt;=400,ROUND('201819 DATA'!BN348/$C348,2),"")))</f>
        <v>0.02</v>
      </c>
      <c r="AP348" s="289">
        <f>IF(OR($C348="*",$C348&lt;400),"",IF(AND('201819 DATA'!BO348="*",$C348&gt;=400),"*",IF($C348&gt;=400,ROUND('201819 DATA'!BO348/$C348,2),"")))</f>
        <v>0.08</v>
      </c>
      <c r="AQ348" s="289">
        <f>IF(OR($C348="*",$C348&lt;400),"",IF(AND('201819 DATA'!BP348="*",$C348&gt;=400),"*",IF($C348&gt;=400,ROUND('201819 DATA'!BP348/$C348,2),"")))</f>
        <v>0.05</v>
      </c>
      <c r="AR348" s="289">
        <f>IF(OR($C348="*",$C348&lt;400),"",IF(AND('201819 DATA'!BQ348="*",$C348&gt;=400),"*",IF($C348&gt;=400,ROUND('201819 DATA'!BQ348/$C348,2),"")))</f>
        <v>0.06</v>
      </c>
      <c r="AS348" s="289">
        <f>IF(OR($C348="*",$C348&lt;400),"",IF(AND('201819 DATA'!BR348="*",$C348&gt;=400),"*",IF($C348&gt;=400,ROUND('201819 DATA'!BR348/$C348,2),"")))</f>
        <v>0.02</v>
      </c>
      <c r="AT348" s="289">
        <f>IF(OR($C348="*",$C348&lt;400),"",IF(AND('201819 DATA'!BS348="*",$C348&gt;=400),"*",IF($C348&gt;=400,ROUND('201819 DATA'!BS348/$C348,2),"")))</f>
        <v>0</v>
      </c>
      <c r="AU348" s="289">
        <f>IF(OR($C348="*",$C348&lt;400),"",IF(AND('201819 DATA'!BT348="*",$C348&gt;=400),"*",IF($C348&gt;=400,ROUND('201819 DATA'!BT348/$C348,2),"")))</f>
        <v>0.13</v>
      </c>
      <c r="AV348" s="289">
        <f>IF(OR($C348="*",$C348&lt;400),"",IF(AND('201819 DATA'!BU348="*",$C348&gt;=400),"*",IF($C348&gt;=400,ROUND('201819 DATA'!BU348/$C348,2),"")))</f>
        <v>7.0000000000000007E-2</v>
      </c>
      <c r="AW348" s="289">
        <f>IF(OR($C348="*",$C348&lt;400),"",IF(AND('201819 DATA'!BV348="*",$C348&gt;=400),"*",IF($C348&gt;=400,ROUND('201819 DATA'!BV348/$C348,2),"")))</f>
        <v>0</v>
      </c>
      <c r="AX348" s="289">
        <f>IF(OR($C348="*",$C348&lt;400),"",IF(AND('201819 DATA'!BW348="*",$C348&gt;=400),"*",IF($C348&gt;=400,ROUND('201819 DATA'!BW348/$C348,2),"")))</f>
        <v>0.05</v>
      </c>
    </row>
    <row r="349" spans="1:50" x14ac:dyDescent="0.2">
      <c r="A349" s="13" t="s">
        <v>1382</v>
      </c>
      <c r="B349" s="287">
        <f>'201819 DATA'!B349</f>
        <v>2245</v>
      </c>
      <c r="C349" s="288">
        <f>'201819 DATA'!C349</f>
        <v>2245</v>
      </c>
      <c r="D349" s="293">
        <f>'201819 DATA'!FN349</f>
        <v>1575</v>
      </c>
      <c r="G349" s="295">
        <f t="shared" si="5"/>
        <v>1</v>
      </c>
      <c r="H349" s="289">
        <f>IF(OR($C349="*",$C349&lt;400),"",IF(AND('201819 DATA'!F349="*",$C349&gt;=400),"*",IF($C349&gt;=400,ROUND('201819 DATA'!F349/$C349,2),"")))</f>
        <v>0</v>
      </c>
      <c r="I349" s="296">
        <f>IF(OR($B349="*",$B349&lt;400),"",IF(AND('201819 DATA'!Y349="*",$B349&gt;=400),"*",IF($B349&gt;=400,ROUND('201819 DATA'!Y349/$B349,2),"")))</f>
        <v>0</v>
      </c>
      <c r="J349" s="296">
        <f>IF(OR($B349="*",$B349&lt;400),"",IF(AND('201819 DATA'!Z349="*",$B349&gt;=400),"*",IF($B349&gt;=400,ROUND('201819 DATA'!Z349/$B349,2),"")))</f>
        <v>0</v>
      </c>
      <c r="K349" s="296">
        <f>IF(OR($B349="*",$B349&lt;400),"",IF(AND('201819 DATA'!AA349="*",$B349&gt;=400),"*",IF($B349&gt;=400,ROUND('201819 DATA'!AA349/$B349,2),"")))</f>
        <v>0</v>
      </c>
      <c r="L349" s="296">
        <f>IF(OR($B349="*",$B349&lt;400),"",IF(AND('201819 DATA'!AB349="*",$B349&gt;=400),"*",IF($B349&gt;=400,ROUND('201819 DATA'!AB349/$B349,2),"")))</f>
        <v>0.05</v>
      </c>
      <c r="M349" s="296">
        <f>IF(OR($B349="*",$B349&lt;400),"",IF(AND('201819 DATA'!AC349="*",$B349&gt;=400),"*",IF($B349&gt;=400,ROUND('201819 DATA'!AC349/$B349,2),"")))</f>
        <v>0.38</v>
      </c>
      <c r="N349" s="296">
        <f>IF(OR($B349="*",$B349&lt;400),"",IF(AND('201819 DATA'!AD349="*",$B349&gt;=400),"*",IF($B349&gt;=400,ROUND('201819 DATA'!AD349/$B349,2),"")))</f>
        <v>0.54</v>
      </c>
      <c r="O349" s="296">
        <f>IF(OR($B349="*",$B349&lt;400),"",IF(AND('201819 DATA'!AE349="*",$B349&gt;=400),"*",IF($B349&gt;=400,ROUND('201819 DATA'!AE349/$B349,2),"")))</f>
        <v>0.02</v>
      </c>
      <c r="P349" s="297"/>
      <c r="Q349" s="296">
        <f>IF(OR($B349="*",$B349&lt;400),"",IF(AND('201819 DATA'!FL349="*",$B349&gt;=400),"*",IF($B349&gt;=400,ROUND('201819 DATA'!FL349/$B349,2),"")))</f>
        <v>0.98</v>
      </c>
      <c r="R349" s="289">
        <f>IF(OR($C349="*",$C349&lt;400),"",IF(AND('201819 DATA'!F349="*",$C349&gt;=400),"*",IF($C349&gt;=400,ROUND('201819 DATA'!F349/$C349,2),"")))</f>
        <v>0</v>
      </c>
      <c r="S349" s="289">
        <f>IF(OR($C349="*",$C349&lt;400),"",IF(AND('201819 DATA'!G349="*",$C349&gt;=400),"*",IF($C349&gt;=400,ROUND('201819 DATA'!G349/$C349,2),"")))</f>
        <v>0</v>
      </c>
      <c r="T349" s="289">
        <f>IF(OR($C349="*",$C349&lt;400),"",IF(AND('201819 DATA'!H349="*",$C349&gt;=400),"*",IF($C349&gt;=400,ROUND('201819 DATA'!H349/$C349,2),"")))</f>
        <v>1</v>
      </c>
      <c r="U349" s="289">
        <f>IF(OR($C349="*",$C349&lt;400),"",IF(AND('201819 DATA'!FM349="*",$C349&gt;=400),"*",IF($C349&gt;=400,ROUND('201819 DATA'!FM349/$C349,2),"")))</f>
        <v>0</v>
      </c>
      <c r="V349" s="312">
        <f>IF(OR($D349="*",$D349&lt;400),"",IF(AND('201819 DATA'!M349="*",$D349&gt;=400),"*",IF($D349&gt;=400,ROUND('201819 DATA'!M349/$D349,2),"")))</f>
        <v>0.68</v>
      </c>
      <c r="W349" s="312">
        <f>IF(OR($D349="*",$D349&lt;400),"",IF(AND('201819 DATA'!N349="*",$D349&gt;=400),"*",IF($D349&gt;=400,ROUND('201819 DATA'!N349/$D349,2),"")))</f>
        <v>0.26</v>
      </c>
      <c r="X349" s="312">
        <f>IF(OR($D349="*",$D349&lt;400),"",IF(AND('201819 DATA'!O349="*",$D349&gt;=400),"*",IF($D349&gt;=400,ROUND('201819 DATA'!O349/$D349,2),"")))</f>
        <v>0.04</v>
      </c>
      <c r="Y349" s="312">
        <f>IF(OR($D349="*",$D349&lt;400),"",IF(AND('201819 DATA'!P349="*",$D349&gt;=400),"*",IF($D349&gt;=400,ROUND('201819 DATA'!P349/$D349,2),"")))</f>
        <v>0.03</v>
      </c>
      <c r="Z349" s="312" t="str">
        <f>IF(OR($D349="*",$D349&lt;400),"",IF(AND('201819 DATA'!Q349="*",$D349&gt;=400),"*",IF($D349&gt;=400,ROUND('201819 DATA'!Q349/$D349,2),"")))</f>
        <v>*</v>
      </c>
      <c r="AA349" s="312">
        <f>IF(OR($D349="*",$D349&lt;400),"",IF(AND('201819 DATA'!R349="*",$D349&gt;=400),"*",IF($D349&gt;=400,ROUND('201819 DATA'!R349/$D349,2),"")))</f>
        <v>0</v>
      </c>
      <c r="AB349" s="312">
        <f>IF(OR($D349="*",$D349&lt;400),"",IF(AND('201819 DATA'!S349="*",$D349&gt;=400),"*",IF($D349&gt;=400,ROUND('201819 DATA'!S349/$D349,2),"")))</f>
        <v>0</v>
      </c>
      <c r="AC349" s="312">
        <f>IF(OR($D349="*",$D349&lt;400),"",IF(AND('201819 DATA'!T349="*",$D349&gt;=400),"*",IF($D349&gt;=400,ROUND('201819 DATA'!T349/$D349,2),"")))</f>
        <v>0</v>
      </c>
      <c r="AD349" s="289">
        <f>IF(OR($C349="*",$C349&lt;400),"",IF(AND('201819 DATA'!BC349="*",$C349&gt;=400),"*",IF($C349&gt;=400,ROUND('201819 DATA'!BC349/$C349,2),"")))</f>
        <v>0</v>
      </c>
      <c r="AE349" s="289">
        <f>IF(OR($C349="*",$C349&lt;400),"",IF(AND('201819 DATA'!BD349="*",$C349&gt;=400),"*",IF($C349&gt;=400,ROUND('201819 DATA'!BD349/$C349,2),"")))</f>
        <v>0</v>
      </c>
      <c r="AF349" s="289">
        <f>IF(OR($C349="*",$C349&lt;400),"",IF(AND('201819 DATA'!BE349="*",$C349&gt;=400),"*",IF($C349&gt;=400,ROUND('201819 DATA'!BE349/$C349,2),"")))</f>
        <v>0</v>
      </c>
      <c r="AG349" s="289">
        <f>IF(OR($C349="*",$C349&lt;400),"",IF(AND('201819 DATA'!BF349="*",$C349&gt;=400),"*",IF($C349&gt;=400,ROUND('201819 DATA'!BF349/$C349,2),"")))</f>
        <v>0</v>
      </c>
      <c r="AH349" s="289">
        <f>IF(OR($C349="*",$C349&lt;400),"",IF(AND('201819 DATA'!BG349="*",$C349&gt;=400),"*",IF($C349&gt;=400,ROUND('201819 DATA'!BG349/$C349,2),"")))</f>
        <v>0</v>
      </c>
      <c r="AI349" s="289">
        <f>IF(OR($C349="*",$C349&lt;400),"",IF(AND('201819 DATA'!BH349="*",$C349&gt;=400),"*",IF($C349&gt;=400,ROUND('201819 DATA'!BH349/$C349,2),"")))</f>
        <v>0</v>
      </c>
      <c r="AJ349" s="289">
        <f>IF(OR($C349="*",$C349&lt;400),"",IF(AND('201819 DATA'!BI349="*",$C349&gt;=400),"*",IF($C349&gt;=400,ROUND('201819 DATA'!BI349/$C349,2),"")))</f>
        <v>1</v>
      </c>
      <c r="AK349" s="289">
        <f>IF(OR($C349="*",$C349&lt;400),"",IF(AND('201819 DATA'!BJ349="*",$C349&gt;=400),"*",IF($C349&gt;=400,ROUND('201819 DATA'!BJ349/$C349,2),"")))</f>
        <v>0</v>
      </c>
      <c r="AL349" s="289">
        <f>IF(OR($C349="*",$C349&lt;400),"",IF(AND('201819 DATA'!BK349="*",$C349&gt;=400),"*",IF($C349&gt;=400,ROUND('201819 DATA'!BK349/$C349,2),"")))</f>
        <v>0</v>
      </c>
      <c r="AM349" s="289">
        <f>IF(OR($C349="*",$C349&lt;400),"",IF(AND('201819 DATA'!BL349="*",$C349&gt;=400),"*",IF($C349&gt;=400,ROUND('201819 DATA'!BL349/$C349,2),"")))</f>
        <v>0</v>
      </c>
      <c r="AN349" s="289">
        <f>IF(OR($C349="*",$C349&lt;400),"",IF(AND('201819 DATA'!BM349="*",$C349&gt;=400),"*",IF($C349&gt;=400,ROUND('201819 DATA'!BM349/$C349,2),"")))</f>
        <v>0</v>
      </c>
      <c r="AO349" s="289">
        <f>IF(OR($C349="*",$C349&lt;400),"",IF(AND('201819 DATA'!BN349="*",$C349&gt;=400),"*",IF($C349&gt;=400,ROUND('201819 DATA'!BN349/$C349,2),"")))</f>
        <v>0</v>
      </c>
      <c r="AP349" s="289">
        <f>IF(OR($C349="*",$C349&lt;400),"",IF(AND('201819 DATA'!BO349="*",$C349&gt;=400),"*",IF($C349&gt;=400,ROUND('201819 DATA'!BO349/$C349,2),"")))</f>
        <v>0</v>
      </c>
      <c r="AQ349" s="289">
        <f>IF(OR($C349="*",$C349&lt;400),"",IF(AND('201819 DATA'!BP349="*",$C349&gt;=400),"*",IF($C349&gt;=400,ROUND('201819 DATA'!BP349/$C349,2),"")))</f>
        <v>0</v>
      </c>
      <c r="AR349" s="289">
        <f>IF(OR($C349="*",$C349&lt;400),"",IF(AND('201819 DATA'!BQ349="*",$C349&gt;=400),"*",IF($C349&gt;=400,ROUND('201819 DATA'!BQ349/$C349,2),"")))</f>
        <v>0</v>
      </c>
      <c r="AS349" s="289">
        <f>IF(OR($C349="*",$C349&lt;400),"",IF(AND('201819 DATA'!BR349="*",$C349&gt;=400),"*",IF($C349&gt;=400,ROUND('201819 DATA'!BR349/$C349,2),"")))</f>
        <v>0</v>
      </c>
      <c r="AT349" s="289" t="str">
        <f>IF(OR($C349="*",$C349&lt;400),"",IF(AND('201819 DATA'!BS349="*",$C349&gt;=400),"*",IF($C349&gt;=400,ROUND('201819 DATA'!BS349/$C349,2),"")))</f>
        <v>*</v>
      </c>
      <c r="AU349" s="289">
        <f>IF(OR($C349="*",$C349&lt;400),"",IF(AND('201819 DATA'!BT349="*",$C349&gt;=400),"*",IF($C349&gt;=400,ROUND('201819 DATA'!BT349/$C349,2),"")))</f>
        <v>0</v>
      </c>
      <c r="AV349" s="289">
        <f>IF(OR($C349="*",$C349&lt;400),"",IF(AND('201819 DATA'!BU349="*",$C349&gt;=400),"*",IF($C349&gt;=400,ROUND('201819 DATA'!BU349/$C349,2),"")))</f>
        <v>0</v>
      </c>
      <c r="AW349" s="289">
        <f>IF(OR($C349="*",$C349&lt;400),"",IF(AND('201819 DATA'!BV349="*",$C349&gt;=400),"*",IF($C349&gt;=400,ROUND('201819 DATA'!BV349/$C349,2),"")))</f>
        <v>0</v>
      </c>
      <c r="AX349" s="289">
        <f>IF(OR($C349="*",$C349&lt;400),"",IF(AND('201819 DATA'!BW349="*",$C349&gt;=400),"*",IF($C349&gt;=400,ROUND('201819 DATA'!BW349/$C349,2),"")))</f>
        <v>0</v>
      </c>
    </row>
    <row r="350" spans="1:50" x14ac:dyDescent="0.2">
      <c r="A350" s="13" t="s">
        <v>1594</v>
      </c>
      <c r="B350" s="287">
        <f>'201819 DATA'!B350</f>
        <v>665</v>
      </c>
      <c r="C350" s="288">
        <f>'201819 DATA'!C350</f>
        <v>665</v>
      </c>
      <c r="D350" s="293">
        <f>'201819 DATA'!FN350</f>
        <v>410</v>
      </c>
      <c r="G350" s="295">
        <f t="shared" si="5"/>
        <v>1</v>
      </c>
      <c r="H350" s="289">
        <f>IF(OR($C350="*",$C350&lt;400),"",IF(AND('201819 DATA'!F350="*",$C350&gt;=400),"*",IF($C350&gt;=400,ROUND('201819 DATA'!F350/$C350,2),"")))</f>
        <v>0</v>
      </c>
      <c r="I350" s="296">
        <f>IF(OR($B350="*",$B350&lt;400),"",IF(AND('201819 DATA'!Y350="*",$B350&gt;=400),"*",IF($B350&gt;=400,ROUND('201819 DATA'!Y350/$B350,2),"")))</f>
        <v>0</v>
      </c>
      <c r="J350" s="296" t="str">
        <f>IF(OR($B350="*",$B350&lt;400),"",IF(AND('201819 DATA'!Z350="*",$B350&gt;=400),"*",IF($B350&gt;=400,ROUND('201819 DATA'!Z350/$B350,2),"")))</f>
        <v>*</v>
      </c>
      <c r="K350" s="296" t="str">
        <f>IF(OR($B350="*",$B350&lt;400),"",IF(AND('201819 DATA'!AA350="*",$B350&gt;=400),"*",IF($B350&gt;=400,ROUND('201819 DATA'!AA350/$B350,2),"")))</f>
        <v>*</v>
      </c>
      <c r="L350" s="296">
        <f>IF(OR($B350="*",$B350&lt;400),"",IF(AND('201819 DATA'!AB350="*",$B350&gt;=400),"*",IF($B350&gt;=400,ROUND('201819 DATA'!AB350/$B350,2),"")))</f>
        <v>7.0000000000000007E-2</v>
      </c>
      <c r="M350" s="296">
        <f>IF(OR($B350="*",$B350&lt;400),"",IF(AND('201819 DATA'!AC350="*",$B350&gt;=400),"*",IF($B350&gt;=400,ROUND('201819 DATA'!AC350/$B350,2),"")))</f>
        <v>0.4</v>
      </c>
      <c r="N350" s="296">
        <f>IF(OR($B350="*",$B350&lt;400),"",IF(AND('201819 DATA'!AD350="*",$B350&gt;=400),"*",IF($B350&gt;=400,ROUND('201819 DATA'!AD350/$B350,2),"")))</f>
        <v>0.49</v>
      </c>
      <c r="O350" s="296">
        <f>IF(OR($B350="*",$B350&lt;400),"",IF(AND('201819 DATA'!AE350="*",$B350&gt;=400),"*",IF($B350&gt;=400,ROUND('201819 DATA'!AE350/$B350,2),"")))</f>
        <v>0.04</v>
      </c>
      <c r="P350" s="297"/>
      <c r="Q350" s="296">
        <f>IF(OR($B350="*",$B350&lt;400),"",IF(AND('201819 DATA'!FL350="*",$B350&gt;=400),"*",IF($B350&gt;=400,ROUND('201819 DATA'!FL350/$B350,2),"")))</f>
        <v>0.98</v>
      </c>
      <c r="R350" s="289">
        <f>IF(OR($C350="*",$C350&lt;400),"",IF(AND('201819 DATA'!F350="*",$C350&gt;=400),"*",IF($C350&gt;=400,ROUND('201819 DATA'!F350/$C350,2),"")))</f>
        <v>0</v>
      </c>
      <c r="S350" s="289">
        <f>IF(OR($C350="*",$C350&lt;400),"",IF(AND('201819 DATA'!G350="*",$C350&gt;=400),"*",IF($C350&gt;=400,ROUND('201819 DATA'!G350/$C350,2),"")))</f>
        <v>0</v>
      </c>
      <c r="T350" s="289">
        <f>IF(OR($C350="*",$C350&lt;400),"",IF(AND('201819 DATA'!H350="*",$C350&gt;=400),"*",IF($C350&gt;=400,ROUND('201819 DATA'!H350/$C350,2),"")))</f>
        <v>1</v>
      </c>
      <c r="U350" s="289">
        <f>IF(OR($C350="*",$C350&lt;400),"",IF(AND('201819 DATA'!FM350="*",$C350&gt;=400),"*",IF($C350&gt;=400,ROUND('201819 DATA'!FM350/$C350,2),"")))</f>
        <v>0</v>
      </c>
      <c r="V350" s="312">
        <f>IF(OR($D350="*",$D350&lt;400),"",IF(AND('201819 DATA'!M350="*",$D350&gt;=400),"*",IF($D350&gt;=400,ROUND('201819 DATA'!M350/$D350,2),"")))</f>
        <v>0.76</v>
      </c>
      <c r="W350" s="312">
        <f>IF(OR($D350="*",$D350&lt;400),"",IF(AND('201819 DATA'!N350="*",$D350&gt;=400),"*",IF($D350&gt;=400,ROUND('201819 DATA'!N350/$D350,2),"")))</f>
        <v>0.18</v>
      </c>
      <c r="X350" s="312">
        <f>IF(OR($D350="*",$D350&lt;400),"",IF(AND('201819 DATA'!O350="*",$D350&gt;=400),"*",IF($D350&gt;=400,ROUND('201819 DATA'!O350/$D350,2),"")))</f>
        <v>0.05</v>
      </c>
      <c r="Y350" s="312" t="str">
        <f>IF(OR($D350="*",$D350&lt;400),"",IF(AND('201819 DATA'!P350="*",$D350&gt;=400),"*",IF($D350&gt;=400,ROUND('201819 DATA'!P350/$D350,2),"")))</f>
        <v>*</v>
      </c>
      <c r="Z350" s="312">
        <f>IF(OR($D350="*",$D350&lt;400),"",IF(AND('201819 DATA'!Q350="*",$D350&gt;=400),"*",IF($D350&gt;=400,ROUND('201819 DATA'!Q350/$D350,2),"")))</f>
        <v>0</v>
      </c>
      <c r="AA350" s="312">
        <f>IF(OR($D350="*",$D350&lt;400),"",IF(AND('201819 DATA'!R350="*",$D350&gt;=400),"*",IF($D350&gt;=400,ROUND('201819 DATA'!R350/$D350,2),"")))</f>
        <v>0</v>
      </c>
      <c r="AB350" s="312">
        <f>IF(OR($D350="*",$D350&lt;400),"",IF(AND('201819 DATA'!S350="*",$D350&gt;=400),"*",IF($D350&gt;=400,ROUND('201819 DATA'!S350/$D350,2),"")))</f>
        <v>0</v>
      </c>
      <c r="AC350" s="312">
        <f>IF(OR($D350="*",$D350&lt;400),"",IF(AND('201819 DATA'!T350="*",$D350&gt;=400),"*",IF($D350&gt;=400,ROUND('201819 DATA'!T350/$D350,2),"")))</f>
        <v>0</v>
      </c>
      <c r="AD350" s="289">
        <f>IF(OR($C350="*",$C350&lt;400),"",IF(AND('201819 DATA'!BC350="*",$C350&gt;=400),"*",IF($C350&gt;=400,ROUND('201819 DATA'!BC350/$C350,2),"")))</f>
        <v>0</v>
      </c>
      <c r="AE350" s="289">
        <f>IF(OR($C350="*",$C350&lt;400),"",IF(AND('201819 DATA'!BD350="*",$C350&gt;=400),"*",IF($C350&gt;=400,ROUND('201819 DATA'!BD350/$C350,2),"")))</f>
        <v>0</v>
      </c>
      <c r="AF350" s="289">
        <f>IF(OR($C350="*",$C350&lt;400),"",IF(AND('201819 DATA'!BE350="*",$C350&gt;=400),"*",IF($C350&gt;=400,ROUND('201819 DATA'!BE350/$C350,2),"")))</f>
        <v>0</v>
      </c>
      <c r="AG350" s="289">
        <f>IF(OR($C350="*",$C350&lt;400),"",IF(AND('201819 DATA'!BF350="*",$C350&gt;=400),"*",IF($C350&gt;=400,ROUND('201819 DATA'!BF350/$C350,2),"")))</f>
        <v>0</v>
      </c>
      <c r="AH350" s="289">
        <f>IF(OR($C350="*",$C350&lt;400),"",IF(AND('201819 DATA'!BG350="*",$C350&gt;=400),"*",IF($C350&gt;=400,ROUND('201819 DATA'!BG350/$C350,2),"")))</f>
        <v>0</v>
      </c>
      <c r="AI350" s="289">
        <f>IF(OR($C350="*",$C350&lt;400),"",IF(AND('201819 DATA'!BH350="*",$C350&gt;=400),"*",IF($C350&gt;=400,ROUND('201819 DATA'!BH350/$C350,2),"")))</f>
        <v>0</v>
      </c>
      <c r="AJ350" s="289">
        <f>IF(OR($C350="*",$C350&lt;400),"",IF(AND('201819 DATA'!BI350="*",$C350&gt;=400),"*",IF($C350&gt;=400,ROUND('201819 DATA'!BI350/$C350,2),"")))</f>
        <v>0.99</v>
      </c>
      <c r="AK350" s="289">
        <f>IF(OR($C350="*",$C350&lt;400),"",IF(AND('201819 DATA'!BJ350="*",$C350&gt;=400),"*",IF($C350&gt;=400,ROUND('201819 DATA'!BJ350/$C350,2),"")))</f>
        <v>0</v>
      </c>
      <c r="AL350" s="289">
        <f>IF(OR($C350="*",$C350&lt;400),"",IF(AND('201819 DATA'!BK350="*",$C350&gt;=400),"*",IF($C350&gt;=400,ROUND('201819 DATA'!BK350/$C350,2),"")))</f>
        <v>0</v>
      </c>
      <c r="AM350" s="289">
        <f>IF(OR($C350="*",$C350&lt;400),"",IF(AND('201819 DATA'!BL350="*",$C350&gt;=400),"*",IF($C350&gt;=400,ROUND('201819 DATA'!BL350/$C350,2),"")))</f>
        <v>0</v>
      </c>
      <c r="AN350" s="289">
        <f>IF(OR($C350="*",$C350&lt;400),"",IF(AND('201819 DATA'!BM350="*",$C350&gt;=400),"*",IF($C350&gt;=400,ROUND('201819 DATA'!BM350/$C350,2),"")))</f>
        <v>0</v>
      </c>
      <c r="AO350" s="289">
        <f>IF(OR($C350="*",$C350&lt;400),"",IF(AND('201819 DATA'!BN350="*",$C350&gt;=400),"*",IF($C350&gt;=400,ROUND('201819 DATA'!BN350/$C350,2),"")))</f>
        <v>0</v>
      </c>
      <c r="AP350" s="289">
        <f>IF(OR($C350="*",$C350&lt;400),"",IF(AND('201819 DATA'!BO350="*",$C350&gt;=400),"*",IF($C350&gt;=400,ROUND('201819 DATA'!BO350/$C350,2),"")))</f>
        <v>0</v>
      </c>
      <c r="AQ350" s="289">
        <f>IF(OR($C350="*",$C350&lt;400),"",IF(AND('201819 DATA'!BP350="*",$C350&gt;=400),"*",IF($C350&gt;=400,ROUND('201819 DATA'!BP350/$C350,2),"")))</f>
        <v>0</v>
      </c>
      <c r="AR350" s="289">
        <f>IF(OR($C350="*",$C350&lt;400),"",IF(AND('201819 DATA'!BQ350="*",$C350&gt;=400),"*",IF($C350&gt;=400,ROUND('201819 DATA'!BQ350/$C350,2),"")))</f>
        <v>0</v>
      </c>
      <c r="AS350" s="289">
        <f>IF(OR($C350="*",$C350&lt;400),"",IF(AND('201819 DATA'!BR350="*",$C350&gt;=400),"*",IF($C350&gt;=400,ROUND('201819 DATA'!BR350/$C350,2),"")))</f>
        <v>0</v>
      </c>
      <c r="AT350" s="289" t="str">
        <f>IF(OR($C350="*",$C350&lt;400),"",IF(AND('201819 DATA'!BS350="*",$C350&gt;=400),"*",IF($C350&gt;=400,ROUND('201819 DATA'!BS350/$C350,2),"")))</f>
        <v>*</v>
      </c>
      <c r="AU350" s="289">
        <f>IF(OR($C350="*",$C350&lt;400),"",IF(AND('201819 DATA'!BT350="*",$C350&gt;=400),"*",IF($C350&gt;=400,ROUND('201819 DATA'!BT350/$C350,2),"")))</f>
        <v>0</v>
      </c>
      <c r="AV350" s="289">
        <f>IF(OR($C350="*",$C350&lt;400),"",IF(AND('201819 DATA'!BU350="*",$C350&gt;=400),"*",IF($C350&gt;=400,ROUND('201819 DATA'!BU350/$C350,2),"")))</f>
        <v>0</v>
      </c>
      <c r="AW350" s="289">
        <f>IF(OR($C350="*",$C350&lt;400),"",IF(AND('201819 DATA'!BV350="*",$C350&gt;=400),"*",IF($C350&gt;=400,ROUND('201819 DATA'!BV350/$C350,2),"")))</f>
        <v>0</v>
      </c>
      <c r="AX350" s="289">
        <f>IF(OR($C350="*",$C350&lt;400),"",IF(AND('201819 DATA'!BW350="*",$C350&gt;=400),"*",IF($C350&gt;=400,ROUND('201819 DATA'!BW350/$C350,2),"")))</f>
        <v>0</v>
      </c>
    </row>
    <row r="351" spans="1:50" x14ac:dyDescent="0.2">
      <c r="A351" s="13" t="s">
        <v>1381</v>
      </c>
      <c r="B351" s="287">
        <f>'201819 DATA'!B351</f>
        <v>3785</v>
      </c>
      <c r="C351" s="288">
        <f>'201819 DATA'!C351</f>
        <v>3785</v>
      </c>
      <c r="D351" s="293">
        <f>'201819 DATA'!FN351</f>
        <v>2795</v>
      </c>
      <c r="G351" s="295">
        <f t="shared" si="5"/>
        <v>1</v>
      </c>
      <c r="H351" s="289">
        <f>IF(OR($C351="*",$C351&lt;400),"",IF(AND('201819 DATA'!F351="*",$C351&gt;=400),"*",IF($C351&gt;=400,ROUND('201819 DATA'!F351/$C351,2),"")))</f>
        <v>0</v>
      </c>
      <c r="I351" s="296">
        <f>IF(OR($B351="*",$B351&lt;400),"",IF(AND('201819 DATA'!Y351="*",$B351&gt;=400),"*",IF($B351&gt;=400,ROUND('201819 DATA'!Y351/$B351,2),"")))</f>
        <v>0</v>
      </c>
      <c r="J351" s="296" t="str">
        <f>IF(OR($B351="*",$B351&lt;400),"",IF(AND('201819 DATA'!Z351="*",$B351&gt;=400),"*",IF($B351&gt;=400,ROUND('201819 DATA'!Z351/$B351,2),"")))</f>
        <v>*</v>
      </c>
      <c r="K351" s="296">
        <f>IF(OR($B351="*",$B351&lt;400),"",IF(AND('201819 DATA'!AA351="*",$B351&gt;=400),"*",IF($B351&gt;=400,ROUND('201819 DATA'!AA351/$B351,2),"")))</f>
        <v>0</v>
      </c>
      <c r="L351" s="296">
        <f>IF(OR($B351="*",$B351&lt;400),"",IF(AND('201819 DATA'!AB351="*",$B351&gt;=400),"*",IF($B351&gt;=400,ROUND('201819 DATA'!AB351/$B351,2),"")))</f>
        <v>0.06</v>
      </c>
      <c r="M351" s="296">
        <f>IF(OR($B351="*",$B351&lt;400),"",IF(AND('201819 DATA'!AC351="*",$B351&gt;=400),"*",IF($B351&gt;=400,ROUND('201819 DATA'!AC351/$B351,2),"")))</f>
        <v>0.37</v>
      </c>
      <c r="N351" s="296">
        <f>IF(OR($B351="*",$B351&lt;400),"",IF(AND('201819 DATA'!AD351="*",$B351&gt;=400),"*",IF($B351&gt;=400,ROUND('201819 DATA'!AD351/$B351,2),"")))</f>
        <v>0.54</v>
      </c>
      <c r="O351" s="296">
        <f>IF(OR($B351="*",$B351&lt;400),"",IF(AND('201819 DATA'!AE351="*",$B351&gt;=400),"*",IF($B351&gt;=400,ROUND('201819 DATA'!AE351/$B351,2),"")))</f>
        <v>0.03</v>
      </c>
      <c r="P351" s="297"/>
      <c r="Q351" s="296">
        <f>IF(OR($B351="*",$B351&lt;400),"",IF(AND('201819 DATA'!FL351="*",$B351&gt;=400),"*",IF($B351&gt;=400,ROUND('201819 DATA'!FL351/$B351,2),"")))</f>
        <v>0.98</v>
      </c>
      <c r="R351" s="289">
        <f>IF(OR($C351="*",$C351&lt;400),"",IF(AND('201819 DATA'!F351="*",$C351&gt;=400),"*",IF($C351&gt;=400,ROUND('201819 DATA'!F351/$C351,2),"")))</f>
        <v>0</v>
      </c>
      <c r="S351" s="289">
        <f>IF(OR($C351="*",$C351&lt;400),"",IF(AND('201819 DATA'!G351="*",$C351&gt;=400),"*",IF($C351&gt;=400,ROUND('201819 DATA'!G351/$C351,2),"")))</f>
        <v>0</v>
      </c>
      <c r="T351" s="289">
        <f>IF(OR($C351="*",$C351&lt;400),"",IF(AND('201819 DATA'!H351="*",$C351&gt;=400),"*",IF($C351&gt;=400,ROUND('201819 DATA'!H351/$C351,2),"")))</f>
        <v>1</v>
      </c>
      <c r="U351" s="289">
        <f>IF(OR($C351="*",$C351&lt;400),"",IF(AND('201819 DATA'!FM351="*",$C351&gt;=400),"*",IF($C351&gt;=400,ROUND('201819 DATA'!FM351/$C351,2),"")))</f>
        <v>0</v>
      </c>
      <c r="V351" s="312">
        <f>IF(OR($D351="*",$D351&lt;400),"",IF(AND('201819 DATA'!M351="*",$D351&gt;=400),"*",IF($D351&gt;=400,ROUND('201819 DATA'!M351/$D351,2),"")))</f>
        <v>0.73</v>
      </c>
      <c r="W351" s="312">
        <f>IF(OR($D351="*",$D351&lt;400),"",IF(AND('201819 DATA'!N351="*",$D351&gt;=400),"*",IF($D351&gt;=400,ROUND('201819 DATA'!N351/$D351,2),"")))</f>
        <v>0.22</v>
      </c>
      <c r="X351" s="312">
        <f>IF(OR($D351="*",$D351&lt;400),"",IF(AND('201819 DATA'!O351="*",$D351&gt;=400),"*",IF($D351&gt;=400,ROUND('201819 DATA'!O351/$D351,2),"")))</f>
        <v>0.04</v>
      </c>
      <c r="Y351" s="312">
        <f>IF(OR($D351="*",$D351&lt;400),"",IF(AND('201819 DATA'!P351="*",$D351&gt;=400),"*",IF($D351&gt;=400,ROUND('201819 DATA'!P351/$D351,2),"")))</f>
        <v>0.01</v>
      </c>
      <c r="Z351" s="312">
        <f>IF(OR($D351="*",$D351&lt;400),"",IF(AND('201819 DATA'!Q351="*",$D351&gt;=400),"*",IF($D351&gt;=400,ROUND('201819 DATA'!Q351/$D351,2),"")))</f>
        <v>0</v>
      </c>
      <c r="AA351" s="312">
        <f>IF(OR($D351="*",$D351&lt;400),"",IF(AND('201819 DATA'!R351="*",$D351&gt;=400),"*",IF($D351&gt;=400,ROUND('201819 DATA'!R351/$D351,2),"")))</f>
        <v>0</v>
      </c>
      <c r="AB351" s="312">
        <f>IF(OR($D351="*",$D351&lt;400),"",IF(AND('201819 DATA'!S351="*",$D351&gt;=400),"*",IF($D351&gt;=400,ROUND('201819 DATA'!S351/$D351,2),"")))</f>
        <v>0</v>
      </c>
      <c r="AC351" s="312">
        <f>IF(OR($D351="*",$D351&lt;400),"",IF(AND('201819 DATA'!T351="*",$D351&gt;=400),"*",IF($D351&gt;=400,ROUND('201819 DATA'!T351/$D351,2),"")))</f>
        <v>0</v>
      </c>
      <c r="AD351" s="289">
        <f>IF(OR($C351="*",$C351&lt;400),"",IF(AND('201819 DATA'!BC351="*",$C351&gt;=400),"*",IF($C351&gt;=400,ROUND('201819 DATA'!BC351/$C351,2),"")))</f>
        <v>0</v>
      </c>
      <c r="AE351" s="289">
        <f>IF(OR($C351="*",$C351&lt;400),"",IF(AND('201819 DATA'!BD351="*",$C351&gt;=400),"*",IF($C351&gt;=400,ROUND('201819 DATA'!BD351/$C351,2),"")))</f>
        <v>0</v>
      </c>
      <c r="AF351" s="289">
        <f>IF(OR($C351="*",$C351&lt;400),"",IF(AND('201819 DATA'!BE351="*",$C351&gt;=400),"*",IF($C351&gt;=400,ROUND('201819 DATA'!BE351/$C351,2),"")))</f>
        <v>0</v>
      </c>
      <c r="AG351" s="289">
        <f>IF(OR($C351="*",$C351&lt;400),"",IF(AND('201819 DATA'!BF351="*",$C351&gt;=400),"*",IF($C351&gt;=400,ROUND('201819 DATA'!BF351/$C351,2),"")))</f>
        <v>0</v>
      </c>
      <c r="AH351" s="289">
        <f>IF(OR($C351="*",$C351&lt;400),"",IF(AND('201819 DATA'!BG351="*",$C351&gt;=400),"*",IF($C351&gt;=400,ROUND('201819 DATA'!BG351/$C351,2),"")))</f>
        <v>0</v>
      </c>
      <c r="AI351" s="289">
        <f>IF(OR($C351="*",$C351&lt;400),"",IF(AND('201819 DATA'!BH351="*",$C351&gt;=400),"*",IF($C351&gt;=400,ROUND('201819 DATA'!BH351/$C351,2),"")))</f>
        <v>0</v>
      </c>
      <c r="AJ351" s="289">
        <f>IF(OR($C351="*",$C351&lt;400),"",IF(AND('201819 DATA'!BI351="*",$C351&gt;=400),"*",IF($C351&gt;=400,ROUND('201819 DATA'!BI351/$C351,2),"")))</f>
        <v>1</v>
      </c>
      <c r="AK351" s="289">
        <f>IF(OR($C351="*",$C351&lt;400),"",IF(AND('201819 DATA'!BJ351="*",$C351&gt;=400),"*",IF($C351&gt;=400,ROUND('201819 DATA'!BJ351/$C351,2),"")))</f>
        <v>0</v>
      </c>
      <c r="AL351" s="289">
        <f>IF(OR($C351="*",$C351&lt;400),"",IF(AND('201819 DATA'!BK351="*",$C351&gt;=400),"*",IF($C351&gt;=400,ROUND('201819 DATA'!BK351/$C351,2),"")))</f>
        <v>0</v>
      </c>
      <c r="AM351" s="289">
        <f>IF(OR($C351="*",$C351&lt;400),"",IF(AND('201819 DATA'!BL351="*",$C351&gt;=400),"*",IF($C351&gt;=400,ROUND('201819 DATA'!BL351/$C351,2),"")))</f>
        <v>0</v>
      </c>
      <c r="AN351" s="289">
        <f>IF(OR($C351="*",$C351&lt;400),"",IF(AND('201819 DATA'!BM351="*",$C351&gt;=400),"*",IF($C351&gt;=400,ROUND('201819 DATA'!BM351/$C351,2),"")))</f>
        <v>0</v>
      </c>
      <c r="AO351" s="289">
        <f>IF(OR($C351="*",$C351&lt;400),"",IF(AND('201819 DATA'!BN351="*",$C351&gt;=400),"*",IF($C351&gt;=400,ROUND('201819 DATA'!BN351/$C351,2),"")))</f>
        <v>0</v>
      </c>
      <c r="AP351" s="289">
        <f>IF(OR($C351="*",$C351&lt;400),"",IF(AND('201819 DATA'!BO351="*",$C351&gt;=400),"*",IF($C351&gt;=400,ROUND('201819 DATA'!BO351/$C351,2),"")))</f>
        <v>0</v>
      </c>
      <c r="AQ351" s="289">
        <f>IF(OR($C351="*",$C351&lt;400),"",IF(AND('201819 DATA'!BP351="*",$C351&gt;=400),"*",IF($C351&gt;=400,ROUND('201819 DATA'!BP351/$C351,2),"")))</f>
        <v>0</v>
      </c>
      <c r="AR351" s="289">
        <f>IF(OR($C351="*",$C351&lt;400),"",IF(AND('201819 DATA'!BQ351="*",$C351&gt;=400),"*",IF($C351&gt;=400,ROUND('201819 DATA'!BQ351/$C351,2),"")))</f>
        <v>0</v>
      </c>
      <c r="AS351" s="289">
        <f>IF(OR($C351="*",$C351&lt;400),"",IF(AND('201819 DATA'!BR351="*",$C351&gt;=400),"*",IF($C351&gt;=400,ROUND('201819 DATA'!BR351/$C351,2),"")))</f>
        <v>0</v>
      </c>
      <c r="AT351" s="289" t="str">
        <f>IF(OR($C351="*",$C351&lt;400),"",IF(AND('201819 DATA'!BS351="*",$C351&gt;=400),"*",IF($C351&gt;=400,ROUND('201819 DATA'!BS351/$C351,2),"")))</f>
        <v>*</v>
      </c>
      <c r="AU351" s="289">
        <f>IF(OR($C351="*",$C351&lt;400),"",IF(AND('201819 DATA'!BT351="*",$C351&gt;=400),"*",IF($C351&gt;=400,ROUND('201819 DATA'!BT351/$C351,2),"")))</f>
        <v>0</v>
      </c>
      <c r="AV351" s="289" t="str">
        <f>IF(OR($C351="*",$C351&lt;400),"",IF(AND('201819 DATA'!BU351="*",$C351&gt;=400),"*",IF($C351&gt;=400,ROUND('201819 DATA'!BU351/$C351,2),"")))</f>
        <v>*</v>
      </c>
      <c r="AW351" s="289">
        <f>IF(OR($C351="*",$C351&lt;400),"",IF(AND('201819 DATA'!BV351="*",$C351&gt;=400),"*",IF($C351&gt;=400,ROUND('201819 DATA'!BV351/$C351,2),"")))</f>
        <v>0</v>
      </c>
      <c r="AX351" s="289">
        <f>IF(OR($C351="*",$C351&lt;400),"",IF(AND('201819 DATA'!BW351="*",$C351&gt;=400),"*",IF($C351&gt;=400,ROUND('201819 DATA'!BW351/$C351,2),"")))</f>
        <v>0</v>
      </c>
    </row>
    <row r="352" spans="1:50" x14ac:dyDescent="0.2">
      <c r="A352" s="13" t="s">
        <v>1592</v>
      </c>
      <c r="B352" s="287">
        <f>'201819 DATA'!B352</f>
        <v>2015</v>
      </c>
      <c r="C352" s="288">
        <f>'201819 DATA'!C352</f>
        <v>2015</v>
      </c>
      <c r="D352" s="293">
        <f>'201819 DATA'!FN352</f>
        <v>1545</v>
      </c>
      <c r="G352" s="295">
        <f t="shared" si="5"/>
        <v>1</v>
      </c>
      <c r="H352" s="289">
        <f>IF(OR($C352="*",$C352&lt;400),"",IF(AND('201819 DATA'!F352="*",$C352&gt;=400),"*",IF($C352&gt;=400,ROUND('201819 DATA'!F352/$C352,2),"")))</f>
        <v>0</v>
      </c>
      <c r="I352" s="296">
        <f>IF(OR($B352="*",$B352&lt;400),"",IF(AND('201819 DATA'!Y352="*",$B352&gt;=400),"*",IF($B352&gt;=400,ROUND('201819 DATA'!Y352/$B352,2),"")))</f>
        <v>0</v>
      </c>
      <c r="J352" s="296" t="str">
        <f>IF(OR($B352="*",$B352&lt;400),"",IF(AND('201819 DATA'!Z352="*",$B352&gt;=400),"*",IF($B352&gt;=400,ROUND('201819 DATA'!Z352/$B352,2),"")))</f>
        <v>*</v>
      </c>
      <c r="K352" s="296">
        <f>IF(OR($B352="*",$B352&lt;400),"",IF(AND('201819 DATA'!AA352="*",$B352&gt;=400),"*",IF($B352&gt;=400,ROUND('201819 DATA'!AA352/$B352,2),"")))</f>
        <v>0.01</v>
      </c>
      <c r="L352" s="296">
        <f>IF(OR($B352="*",$B352&lt;400),"",IF(AND('201819 DATA'!AB352="*",$B352&gt;=400),"*",IF($B352&gt;=400,ROUND('201819 DATA'!AB352/$B352,2),"")))</f>
        <v>0.1</v>
      </c>
      <c r="M352" s="296">
        <f>IF(OR($B352="*",$B352&lt;400),"",IF(AND('201819 DATA'!AC352="*",$B352&gt;=400),"*",IF($B352&gt;=400,ROUND('201819 DATA'!AC352/$B352,2),"")))</f>
        <v>0.41</v>
      </c>
      <c r="N352" s="296">
        <f>IF(OR($B352="*",$B352&lt;400),"",IF(AND('201819 DATA'!AD352="*",$B352&gt;=400),"*",IF($B352&gt;=400,ROUND('201819 DATA'!AD352/$B352,2),"")))</f>
        <v>0.46</v>
      </c>
      <c r="O352" s="296">
        <f>IF(OR($B352="*",$B352&lt;400),"",IF(AND('201819 DATA'!AE352="*",$B352&gt;=400),"*",IF($B352&gt;=400,ROUND('201819 DATA'!AE352/$B352,2),"")))</f>
        <v>0.02</v>
      </c>
      <c r="P352" s="297"/>
      <c r="Q352" s="296">
        <f>IF(OR($B352="*",$B352&lt;400),"",IF(AND('201819 DATA'!FL352="*",$B352&gt;=400),"*",IF($B352&gt;=400,ROUND('201819 DATA'!FL352/$B352,2),"")))</f>
        <v>0.98</v>
      </c>
      <c r="R352" s="289">
        <f>IF(OR($C352="*",$C352&lt;400),"",IF(AND('201819 DATA'!F352="*",$C352&gt;=400),"*",IF($C352&gt;=400,ROUND('201819 DATA'!F352/$C352,2),"")))</f>
        <v>0</v>
      </c>
      <c r="S352" s="289">
        <f>IF(OR($C352="*",$C352&lt;400),"",IF(AND('201819 DATA'!G352="*",$C352&gt;=400),"*",IF($C352&gt;=400,ROUND('201819 DATA'!G352/$C352,2),"")))</f>
        <v>0</v>
      </c>
      <c r="T352" s="289">
        <f>IF(OR($C352="*",$C352&lt;400),"",IF(AND('201819 DATA'!H352="*",$C352&gt;=400),"*",IF($C352&gt;=400,ROUND('201819 DATA'!H352/$C352,2),"")))</f>
        <v>1</v>
      </c>
      <c r="U352" s="289">
        <f>IF(OR($C352="*",$C352&lt;400),"",IF(AND('201819 DATA'!FM352="*",$C352&gt;=400),"*",IF($C352&gt;=400,ROUND('201819 DATA'!FM352/$C352,2),"")))</f>
        <v>0</v>
      </c>
      <c r="V352" s="312">
        <f>IF(OR($D352="*",$D352&lt;400),"",IF(AND('201819 DATA'!M352="*",$D352&gt;=400),"*",IF($D352&gt;=400,ROUND('201819 DATA'!M352/$D352,2),"")))</f>
        <v>0.77</v>
      </c>
      <c r="W352" s="312">
        <f>IF(OR($D352="*",$D352&lt;400),"",IF(AND('201819 DATA'!N352="*",$D352&gt;=400),"*",IF($D352&gt;=400,ROUND('201819 DATA'!N352/$D352,2),"")))</f>
        <v>0.18</v>
      </c>
      <c r="X352" s="312">
        <f>IF(OR($D352="*",$D352&lt;400),"",IF(AND('201819 DATA'!O352="*",$D352&gt;=400),"*",IF($D352&gt;=400,ROUND('201819 DATA'!O352/$D352,2),"")))</f>
        <v>0.03</v>
      </c>
      <c r="Y352" s="312">
        <f>IF(OR($D352="*",$D352&lt;400),"",IF(AND('201819 DATA'!P352="*",$D352&gt;=400),"*",IF($D352&gt;=400,ROUND('201819 DATA'!P352/$D352,2),"")))</f>
        <v>0.01</v>
      </c>
      <c r="Z352" s="312" t="str">
        <f>IF(OR($D352="*",$D352&lt;400),"",IF(AND('201819 DATA'!Q352="*",$D352&gt;=400),"*",IF($D352&gt;=400,ROUND('201819 DATA'!Q352/$D352,2),"")))</f>
        <v>*</v>
      </c>
      <c r="AA352" s="312">
        <f>IF(OR($D352="*",$D352&lt;400),"",IF(AND('201819 DATA'!R352="*",$D352&gt;=400),"*",IF($D352&gt;=400,ROUND('201819 DATA'!R352/$D352,2),"")))</f>
        <v>0</v>
      </c>
      <c r="AB352" s="312">
        <f>IF(OR($D352="*",$D352&lt;400),"",IF(AND('201819 DATA'!S352="*",$D352&gt;=400),"*",IF($D352&gt;=400,ROUND('201819 DATA'!S352/$D352,2),"")))</f>
        <v>0</v>
      </c>
      <c r="AC352" s="312">
        <f>IF(OR($D352="*",$D352&lt;400),"",IF(AND('201819 DATA'!T352="*",$D352&gt;=400),"*",IF($D352&gt;=400,ROUND('201819 DATA'!T352/$D352,2),"")))</f>
        <v>0</v>
      </c>
      <c r="AD352" s="289">
        <f>IF(OR($C352="*",$C352&lt;400),"",IF(AND('201819 DATA'!BC352="*",$C352&gt;=400),"*",IF($C352&gt;=400,ROUND('201819 DATA'!BC352/$C352,2),"")))</f>
        <v>0</v>
      </c>
      <c r="AE352" s="289">
        <f>IF(OR($C352="*",$C352&lt;400),"",IF(AND('201819 DATA'!BD352="*",$C352&gt;=400),"*",IF($C352&gt;=400,ROUND('201819 DATA'!BD352/$C352,2),"")))</f>
        <v>0</v>
      </c>
      <c r="AF352" s="289">
        <f>IF(OR($C352="*",$C352&lt;400),"",IF(AND('201819 DATA'!BE352="*",$C352&gt;=400),"*",IF($C352&gt;=400,ROUND('201819 DATA'!BE352/$C352,2),"")))</f>
        <v>0</v>
      </c>
      <c r="AG352" s="289">
        <f>IF(OR($C352="*",$C352&lt;400),"",IF(AND('201819 DATA'!BF352="*",$C352&gt;=400),"*",IF($C352&gt;=400,ROUND('201819 DATA'!BF352/$C352,2),"")))</f>
        <v>0</v>
      </c>
      <c r="AH352" s="289">
        <f>IF(OR($C352="*",$C352&lt;400),"",IF(AND('201819 DATA'!BG352="*",$C352&gt;=400),"*",IF($C352&gt;=400,ROUND('201819 DATA'!BG352/$C352,2),"")))</f>
        <v>0</v>
      </c>
      <c r="AI352" s="289">
        <f>IF(OR($C352="*",$C352&lt;400),"",IF(AND('201819 DATA'!BH352="*",$C352&gt;=400),"*",IF($C352&gt;=400,ROUND('201819 DATA'!BH352/$C352,2),"")))</f>
        <v>0</v>
      </c>
      <c r="AJ352" s="289">
        <f>IF(OR($C352="*",$C352&lt;400),"",IF(AND('201819 DATA'!BI352="*",$C352&gt;=400),"*",IF($C352&gt;=400,ROUND('201819 DATA'!BI352/$C352,2),"")))</f>
        <v>1</v>
      </c>
      <c r="AK352" s="289">
        <f>IF(OR($C352="*",$C352&lt;400),"",IF(AND('201819 DATA'!BJ352="*",$C352&gt;=400),"*",IF($C352&gt;=400,ROUND('201819 DATA'!BJ352/$C352,2),"")))</f>
        <v>0</v>
      </c>
      <c r="AL352" s="289">
        <f>IF(OR($C352="*",$C352&lt;400),"",IF(AND('201819 DATA'!BK352="*",$C352&gt;=400),"*",IF($C352&gt;=400,ROUND('201819 DATA'!BK352/$C352,2),"")))</f>
        <v>0</v>
      </c>
      <c r="AM352" s="289">
        <f>IF(OR($C352="*",$C352&lt;400),"",IF(AND('201819 DATA'!BL352="*",$C352&gt;=400),"*",IF($C352&gt;=400,ROUND('201819 DATA'!BL352/$C352,2),"")))</f>
        <v>0</v>
      </c>
      <c r="AN352" s="289">
        <f>IF(OR($C352="*",$C352&lt;400),"",IF(AND('201819 DATA'!BM352="*",$C352&gt;=400),"*",IF($C352&gt;=400,ROUND('201819 DATA'!BM352/$C352,2),"")))</f>
        <v>0</v>
      </c>
      <c r="AO352" s="289">
        <f>IF(OR($C352="*",$C352&lt;400),"",IF(AND('201819 DATA'!BN352="*",$C352&gt;=400),"*",IF($C352&gt;=400,ROUND('201819 DATA'!BN352/$C352,2),"")))</f>
        <v>0</v>
      </c>
      <c r="AP352" s="289">
        <f>IF(OR($C352="*",$C352&lt;400),"",IF(AND('201819 DATA'!BO352="*",$C352&gt;=400),"*",IF($C352&gt;=400,ROUND('201819 DATA'!BO352/$C352,2),"")))</f>
        <v>0</v>
      </c>
      <c r="AQ352" s="289">
        <f>IF(OR($C352="*",$C352&lt;400),"",IF(AND('201819 DATA'!BP352="*",$C352&gt;=400),"*",IF($C352&gt;=400,ROUND('201819 DATA'!BP352/$C352,2),"")))</f>
        <v>0</v>
      </c>
      <c r="AR352" s="289">
        <f>IF(OR($C352="*",$C352&lt;400),"",IF(AND('201819 DATA'!BQ352="*",$C352&gt;=400),"*",IF($C352&gt;=400,ROUND('201819 DATA'!BQ352/$C352,2),"")))</f>
        <v>0</v>
      </c>
      <c r="AS352" s="289">
        <f>IF(OR($C352="*",$C352&lt;400),"",IF(AND('201819 DATA'!BR352="*",$C352&gt;=400),"*",IF($C352&gt;=400,ROUND('201819 DATA'!BR352/$C352,2),"")))</f>
        <v>0</v>
      </c>
      <c r="AT352" s="289">
        <f>IF(OR($C352="*",$C352&lt;400),"",IF(AND('201819 DATA'!BS352="*",$C352&gt;=400),"*",IF($C352&gt;=400,ROUND('201819 DATA'!BS352/$C352,2),"")))</f>
        <v>0</v>
      </c>
      <c r="AU352" s="289">
        <f>IF(OR($C352="*",$C352&lt;400),"",IF(AND('201819 DATA'!BT352="*",$C352&gt;=400),"*",IF($C352&gt;=400,ROUND('201819 DATA'!BT352/$C352,2),"")))</f>
        <v>0</v>
      </c>
      <c r="AV352" s="289" t="str">
        <f>IF(OR($C352="*",$C352&lt;400),"",IF(AND('201819 DATA'!BU352="*",$C352&gt;=400),"*",IF($C352&gt;=400,ROUND('201819 DATA'!BU352/$C352,2),"")))</f>
        <v>*</v>
      </c>
      <c r="AW352" s="289">
        <f>IF(OR($C352="*",$C352&lt;400),"",IF(AND('201819 DATA'!BV352="*",$C352&gt;=400),"*",IF($C352&gt;=400,ROUND('201819 DATA'!BV352/$C352,2),"")))</f>
        <v>0</v>
      </c>
      <c r="AX352" s="289" t="str">
        <f>IF(OR($C352="*",$C352&lt;400),"",IF(AND('201819 DATA'!BW352="*",$C352&gt;=400),"*",IF($C352&gt;=400,ROUND('201819 DATA'!BW352/$C352,2),"")))</f>
        <v>*</v>
      </c>
    </row>
    <row r="353" spans="1:50" x14ac:dyDescent="0.2">
      <c r="A353" s="13" t="s">
        <v>1536</v>
      </c>
      <c r="B353" s="287">
        <f>'201819 DATA'!B353</f>
        <v>4965</v>
      </c>
      <c r="C353" s="288">
        <f>'201819 DATA'!C353</f>
        <v>4965</v>
      </c>
      <c r="D353" s="293">
        <f>'201819 DATA'!FN353</f>
        <v>3475</v>
      </c>
      <c r="G353" s="295">
        <f t="shared" si="5"/>
        <v>1</v>
      </c>
      <c r="H353" s="289">
        <f>IF(OR($C353="*",$C353&lt;400),"",IF(AND('201819 DATA'!F353="*",$C353&gt;=400),"*",IF($C353&gt;=400,ROUND('201819 DATA'!F353/$C353,2),"")))</f>
        <v>0</v>
      </c>
      <c r="I353" s="296">
        <f>IF(OR($B353="*",$B353&lt;400),"",IF(AND('201819 DATA'!Y353="*",$B353&gt;=400),"*",IF($B353&gt;=400,ROUND('201819 DATA'!Y353/$B353,2),"")))</f>
        <v>0</v>
      </c>
      <c r="J353" s="296" t="str">
        <f>IF(OR($B353="*",$B353&lt;400),"",IF(AND('201819 DATA'!Z353="*",$B353&gt;=400),"*",IF($B353&gt;=400,ROUND('201819 DATA'!Z353/$B353,2),"")))</f>
        <v>*</v>
      </c>
      <c r="K353" s="296">
        <f>IF(OR($B353="*",$B353&lt;400),"",IF(AND('201819 DATA'!AA353="*",$B353&gt;=400),"*",IF($B353&gt;=400,ROUND('201819 DATA'!AA353/$B353,2),"")))</f>
        <v>0.01</v>
      </c>
      <c r="L353" s="296">
        <f>IF(OR($B353="*",$B353&lt;400),"",IF(AND('201819 DATA'!AB353="*",$B353&gt;=400),"*",IF($B353&gt;=400,ROUND('201819 DATA'!AB353/$B353,2),"")))</f>
        <v>0.08</v>
      </c>
      <c r="M353" s="296">
        <f>IF(OR($B353="*",$B353&lt;400),"",IF(AND('201819 DATA'!AC353="*",$B353&gt;=400),"*",IF($B353&gt;=400,ROUND('201819 DATA'!AC353/$B353,2),"")))</f>
        <v>0.41</v>
      </c>
      <c r="N353" s="296">
        <f>IF(OR($B353="*",$B353&lt;400),"",IF(AND('201819 DATA'!AD353="*",$B353&gt;=400),"*",IF($B353&gt;=400,ROUND('201819 DATA'!AD353/$B353,2),"")))</f>
        <v>0.48</v>
      </c>
      <c r="O353" s="296">
        <f>IF(OR($B353="*",$B353&lt;400),"",IF(AND('201819 DATA'!AE353="*",$B353&gt;=400),"*",IF($B353&gt;=400,ROUND('201819 DATA'!AE353/$B353,2),"")))</f>
        <v>0.02</v>
      </c>
      <c r="P353" s="297"/>
      <c r="Q353" s="296">
        <f>IF(OR($B353="*",$B353&lt;400),"",IF(AND('201819 DATA'!FL353="*",$B353&gt;=400),"*",IF($B353&gt;=400,ROUND('201819 DATA'!FL353/$B353,2),"")))</f>
        <v>0.97</v>
      </c>
      <c r="R353" s="289">
        <f>IF(OR($C353="*",$C353&lt;400),"",IF(AND('201819 DATA'!F353="*",$C353&gt;=400),"*",IF($C353&gt;=400,ROUND('201819 DATA'!F353/$C353,2),"")))</f>
        <v>0</v>
      </c>
      <c r="S353" s="289">
        <f>IF(OR($C353="*",$C353&lt;400),"",IF(AND('201819 DATA'!G353="*",$C353&gt;=400),"*",IF($C353&gt;=400,ROUND('201819 DATA'!G353/$C353,2),"")))</f>
        <v>0</v>
      </c>
      <c r="T353" s="289">
        <f>IF(OR($C353="*",$C353&lt;400),"",IF(AND('201819 DATA'!H353="*",$C353&gt;=400),"*",IF($C353&gt;=400,ROUND('201819 DATA'!H353/$C353,2),"")))</f>
        <v>1</v>
      </c>
      <c r="U353" s="289">
        <f>IF(OR($C353="*",$C353&lt;400),"",IF(AND('201819 DATA'!FM353="*",$C353&gt;=400),"*",IF($C353&gt;=400,ROUND('201819 DATA'!FM353/$C353,2),"")))</f>
        <v>0</v>
      </c>
      <c r="V353" s="312">
        <f>IF(OR($D353="*",$D353&lt;400),"",IF(AND('201819 DATA'!M353="*",$D353&gt;=400),"*",IF($D353&gt;=400,ROUND('201819 DATA'!M353/$D353,2),"")))</f>
        <v>0.79</v>
      </c>
      <c r="W353" s="312">
        <f>IF(OR($D353="*",$D353&lt;400),"",IF(AND('201819 DATA'!N353="*",$D353&gt;=400),"*",IF($D353&gt;=400,ROUND('201819 DATA'!N353/$D353,2),"")))</f>
        <v>0.16</v>
      </c>
      <c r="X353" s="312">
        <f>IF(OR($D353="*",$D353&lt;400),"",IF(AND('201819 DATA'!O353="*",$D353&gt;=400),"*",IF($D353&gt;=400,ROUND('201819 DATA'!O353/$D353,2),"")))</f>
        <v>0.03</v>
      </c>
      <c r="Y353" s="312">
        <f>IF(OR($D353="*",$D353&lt;400),"",IF(AND('201819 DATA'!P353="*",$D353&gt;=400),"*",IF($D353&gt;=400,ROUND('201819 DATA'!P353/$D353,2),"")))</f>
        <v>0.02</v>
      </c>
      <c r="Z353" s="312" t="str">
        <f>IF(OR($D353="*",$D353&lt;400),"",IF(AND('201819 DATA'!Q353="*",$D353&gt;=400),"*",IF($D353&gt;=400,ROUND('201819 DATA'!Q353/$D353,2),"")))</f>
        <v>*</v>
      </c>
      <c r="AA353" s="312">
        <f>IF(OR($D353="*",$D353&lt;400),"",IF(AND('201819 DATA'!R353="*",$D353&gt;=400),"*",IF($D353&gt;=400,ROUND('201819 DATA'!R353/$D353,2),"")))</f>
        <v>0</v>
      </c>
      <c r="AB353" s="312">
        <f>IF(OR($D353="*",$D353&lt;400),"",IF(AND('201819 DATA'!S353="*",$D353&gt;=400),"*",IF($D353&gt;=400,ROUND('201819 DATA'!S353/$D353,2),"")))</f>
        <v>0</v>
      </c>
      <c r="AC353" s="312">
        <f>IF(OR($D353="*",$D353&lt;400),"",IF(AND('201819 DATA'!T353="*",$D353&gt;=400),"*",IF($D353&gt;=400,ROUND('201819 DATA'!T353/$D353,2),"")))</f>
        <v>0</v>
      </c>
      <c r="AD353" s="289">
        <f>IF(OR($C353="*",$C353&lt;400),"",IF(AND('201819 DATA'!BC353="*",$C353&gt;=400),"*",IF($C353&gt;=400,ROUND('201819 DATA'!BC353/$C353,2),"")))</f>
        <v>0</v>
      </c>
      <c r="AE353" s="289">
        <f>IF(OR($C353="*",$C353&lt;400),"",IF(AND('201819 DATA'!BD353="*",$C353&gt;=400),"*",IF($C353&gt;=400,ROUND('201819 DATA'!BD353/$C353,2),"")))</f>
        <v>0</v>
      </c>
      <c r="AF353" s="289">
        <f>IF(OR($C353="*",$C353&lt;400),"",IF(AND('201819 DATA'!BE353="*",$C353&gt;=400),"*",IF($C353&gt;=400,ROUND('201819 DATA'!BE353/$C353,2),"")))</f>
        <v>0</v>
      </c>
      <c r="AG353" s="289">
        <f>IF(OR($C353="*",$C353&lt;400),"",IF(AND('201819 DATA'!BF353="*",$C353&gt;=400),"*",IF($C353&gt;=400,ROUND('201819 DATA'!BF353/$C353,2),"")))</f>
        <v>0</v>
      </c>
      <c r="AH353" s="289">
        <f>IF(OR($C353="*",$C353&lt;400),"",IF(AND('201819 DATA'!BG353="*",$C353&gt;=400),"*",IF($C353&gt;=400,ROUND('201819 DATA'!BG353/$C353,2),"")))</f>
        <v>0</v>
      </c>
      <c r="AI353" s="289">
        <f>IF(OR($C353="*",$C353&lt;400),"",IF(AND('201819 DATA'!BH353="*",$C353&gt;=400),"*",IF($C353&gt;=400,ROUND('201819 DATA'!BH353/$C353,2),"")))</f>
        <v>0</v>
      </c>
      <c r="AJ353" s="289">
        <f>IF(OR($C353="*",$C353&lt;400),"",IF(AND('201819 DATA'!BI353="*",$C353&gt;=400),"*",IF($C353&gt;=400,ROUND('201819 DATA'!BI353/$C353,2),"")))</f>
        <v>0.99</v>
      </c>
      <c r="AK353" s="289">
        <f>IF(OR($C353="*",$C353&lt;400),"",IF(AND('201819 DATA'!BJ353="*",$C353&gt;=400),"*",IF($C353&gt;=400,ROUND('201819 DATA'!BJ353/$C353,2),"")))</f>
        <v>0</v>
      </c>
      <c r="AL353" s="289">
        <f>IF(OR($C353="*",$C353&lt;400),"",IF(AND('201819 DATA'!BK353="*",$C353&gt;=400),"*",IF($C353&gt;=400,ROUND('201819 DATA'!BK353/$C353,2),"")))</f>
        <v>0</v>
      </c>
      <c r="AM353" s="289">
        <f>IF(OR($C353="*",$C353&lt;400),"",IF(AND('201819 DATA'!BL353="*",$C353&gt;=400),"*",IF($C353&gt;=400,ROUND('201819 DATA'!BL353/$C353,2),"")))</f>
        <v>0</v>
      </c>
      <c r="AN353" s="289">
        <f>IF(OR($C353="*",$C353&lt;400),"",IF(AND('201819 DATA'!BM353="*",$C353&gt;=400),"*",IF($C353&gt;=400,ROUND('201819 DATA'!BM353/$C353,2),"")))</f>
        <v>0</v>
      </c>
      <c r="AO353" s="289">
        <f>IF(OR($C353="*",$C353&lt;400),"",IF(AND('201819 DATA'!BN353="*",$C353&gt;=400),"*",IF($C353&gt;=400,ROUND('201819 DATA'!BN353/$C353,2),"")))</f>
        <v>0</v>
      </c>
      <c r="AP353" s="289">
        <f>IF(OR($C353="*",$C353&lt;400),"",IF(AND('201819 DATA'!BO353="*",$C353&gt;=400),"*",IF($C353&gt;=400,ROUND('201819 DATA'!BO353/$C353,2),"")))</f>
        <v>0</v>
      </c>
      <c r="AQ353" s="289">
        <f>IF(OR($C353="*",$C353&lt;400),"",IF(AND('201819 DATA'!BP353="*",$C353&gt;=400),"*",IF($C353&gt;=400,ROUND('201819 DATA'!BP353/$C353,2),"")))</f>
        <v>0</v>
      </c>
      <c r="AR353" s="289">
        <f>IF(OR($C353="*",$C353&lt;400),"",IF(AND('201819 DATA'!BQ353="*",$C353&gt;=400),"*",IF($C353&gt;=400,ROUND('201819 DATA'!BQ353/$C353,2),"")))</f>
        <v>0</v>
      </c>
      <c r="AS353" s="289">
        <f>IF(OR($C353="*",$C353&lt;400),"",IF(AND('201819 DATA'!BR353="*",$C353&gt;=400),"*",IF($C353&gt;=400,ROUND('201819 DATA'!BR353/$C353,2),"")))</f>
        <v>0</v>
      </c>
      <c r="AT353" s="289">
        <f>IF(OR($C353="*",$C353&lt;400),"",IF(AND('201819 DATA'!BS353="*",$C353&gt;=400),"*",IF($C353&gt;=400,ROUND('201819 DATA'!BS353/$C353,2),"")))</f>
        <v>0</v>
      </c>
      <c r="AU353" s="289">
        <f>IF(OR($C353="*",$C353&lt;400),"",IF(AND('201819 DATA'!BT353="*",$C353&gt;=400),"*",IF($C353&gt;=400,ROUND('201819 DATA'!BT353/$C353,2),"")))</f>
        <v>0</v>
      </c>
      <c r="AV353" s="289">
        <f>IF(OR($C353="*",$C353&lt;400),"",IF(AND('201819 DATA'!BU353="*",$C353&gt;=400),"*",IF($C353&gt;=400,ROUND('201819 DATA'!BU353/$C353,2),"")))</f>
        <v>0</v>
      </c>
      <c r="AW353" s="289">
        <f>IF(OR($C353="*",$C353&lt;400),"",IF(AND('201819 DATA'!BV353="*",$C353&gt;=400),"*",IF($C353&gt;=400,ROUND('201819 DATA'!BV353/$C353,2),"")))</f>
        <v>0</v>
      </c>
      <c r="AX353" s="289" t="str">
        <f>IF(OR($C353="*",$C353&lt;400),"",IF(AND('201819 DATA'!BW353="*",$C353&gt;=400),"*",IF($C353&gt;=400,ROUND('201819 DATA'!BW353/$C353,2),"")))</f>
        <v>*</v>
      </c>
    </row>
    <row r="354" spans="1:50" x14ac:dyDescent="0.2">
      <c r="A354" s="13" t="s">
        <v>1593</v>
      </c>
      <c r="B354" s="287">
        <f>'201819 DATA'!B354</f>
        <v>665</v>
      </c>
      <c r="C354" s="288">
        <f>'201819 DATA'!C354</f>
        <v>665</v>
      </c>
      <c r="D354" s="293">
        <f>'201819 DATA'!FN354</f>
        <v>560</v>
      </c>
      <c r="G354" s="295">
        <f t="shared" si="5"/>
        <v>1</v>
      </c>
      <c r="H354" s="289">
        <f>IF(OR($C354="*",$C354&lt;400),"",IF(AND('201819 DATA'!F354="*",$C354&gt;=400),"*",IF($C354&gt;=400,ROUND('201819 DATA'!F354/$C354,2),"")))</f>
        <v>0</v>
      </c>
      <c r="I354" s="296">
        <f>IF(OR($B354="*",$B354&lt;400),"",IF(AND('201819 DATA'!Y354="*",$B354&gt;=400),"*",IF($B354&gt;=400,ROUND('201819 DATA'!Y354/$B354,2),"")))</f>
        <v>0</v>
      </c>
      <c r="J354" s="296" t="str">
        <f>IF(OR($B354="*",$B354&lt;400),"",IF(AND('201819 DATA'!Z354="*",$B354&gt;=400),"*",IF($B354&gt;=400,ROUND('201819 DATA'!Z354/$B354,2),"")))</f>
        <v>*</v>
      </c>
      <c r="K354" s="296" t="str">
        <f>IF(OR($B354="*",$B354&lt;400),"",IF(AND('201819 DATA'!AA354="*",$B354&gt;=400),"*",IF($B354&gt;=400,ROUND('201819 DATA'!AA354/$B354,2),"")))</f>
        <v>*</v>
      </c>
      <c r="L354" s="296">
        <f>IF(OR($B354="*",$B354&lt;400),"",IF(AND('201819 DATA'!AB354="*",$B354&gt;=400),"*",IF($B354&gt;=400,ROUND('201819 DATA'!AB354/$B354,2),"")))</f>
        <v>0.06</v>
      </c>
      <c r="M354" s="296">
        <f>IF(OR($B354="*",$B354&lt;400),"",IF(AND('201819 DATA'!AC354="*",$B354&gt;=400),"*",IF($B354&gt;=400,ROUND('201819 DATA'!AC354/$B354,2),"")))</f>
        <v>0.41</v>
      </c>
      <c r="N354" s="296">
        <f>IF(OR($B354="*",$B354&lt;400),"",IF(AND('201819 DATA'!AD354="*",$B354&gt;=400),"*",IF($B354&gt;=400,ROUND('201819 DATA'!AD354/$B354,2),"")))</f>
        <v>0.48</v>
      </c>
      <c r="O354" s="296">
        <f>IF(OR($B354="*",$B354&lt;400),"",IF(AND('201819 DATA'!AE354="*",$B354&gt;=400),"*",IF($B354&gt;=400,ROUND('201819 DATA'!AE354/$B354,2),"")))</f>
        <v>0.04</v>
      </c>
      <c r="P354" s="297"/>
      <c r="Q354" s="296">
        <f>IF(OR($B354="*",$B354&lt;400),"",IF(AND('201819 DATA'!FL354="*",$B354&gt;=400),"*",IF($B354&gt;=400,ROUND('201819 DATA'!FL354/$B354,2),"")))</f>
        <v>0.99</v>
      </c>
      <c r="R354" s="289">
        <f>IF(OR($C354="*",$C354&lt;400),"",IF(AND('201819 DATA'!F354="*",$C354&gt;=400),"*",IF($C354&gt;=400,ROUND('201819 DATA'!F354/$C354,2),"")))</f>
        <v>0</v>
      </c>
      <c r="S354" s="289">
        <f>IF(OR($C354="*",$C354&lt;400),"",IF(AND('201819 DATA'!G354="*",$C354&gt;=400),"*",IF($C354&gt;=400,ROUND('201819 DATA'!G354/$C354,2),"")))</f>
        <v>0</v>
      </c>
      <c r="T354" s="289">
        <f>IF(OR($C354="*",$C354&lt;400),"",IF(AND('201819 DATA'!H354="*",$C354&gt;=400),"*",IF($C354&gt;=400,ROUND('201819 DATA'!H354/$C354,2),"")))</f>
        <v>1</v>
      </c>
      <c r="U354" s="289">
        <f>IF(OR($C354="*",$C354&lt;400),"",IF(AND('201819 DATA'!FM354="*",$C354&gt;=400),"*",IF($C354&gt;=400,ROUND('201819 DATA'!FM354/$C354,2),"")))</f>
        <v>0</v>
      </c>
      <c r="V354" s="312">
        <f>IF(OR($D354="*",$D354&lt;400),"",IF(AND('201819 DATA'!M354="*",$D354&gt;=400),"*",IF($D354&gt;=400,ROUND('201819 DATA'!M354/$D354,2),"")))</f>
        <v>0.77</v>
      </c>
      <c r="W354" s="312">
        <f>IF(OR($D354="*",$D354&lt;400),"",IF(AND('201819 DATA'!N354="*",$D354&gt;=400),"*",IF($D354&gt;=400,ROUND('201819 DATA'!N354/$D354,2),"")))</f>
        <v>0.17</v>
      </c>
      <c r="X354" s="312">
        <f>IF(OR($D354="*",$D354&lt;400),"",IF(AND('201819 DATA'!O354="*",$D354&gt;=400),"*",IF($D354&gt;=400,ROUND('201819 DATA'!O354/$D354,2),"")))</f>
        <v>0.05</v>
      </c>
      <c r="Y354" s="312">
        <f>IF(OR($D354="*",$D354&lt;400),"",IF(AND('201819 DATA'!P354="*",$D354&gt;=400),"*",IF($D354&gt;=400,ROUND('201819 DATA'!P354/$D354,2),"")))</f>
        <v>0.02</v>
      </c>
      <c r="Z354" s="312">
        <f>IF(OR($D354="*",$D354&lt;400),"",IF(AND('201819 DATA'!Q354="*",$D354&gt;=400),"*",IF($D354&gt;=400,ROUND('201819 DATA'!Q354/$D354,2),"")))</f>
        <v>0</v>
      </c>
      <c r="AA354" s="312">
        <f>IF(OR($D354="*",$D354&lt;400),"",IF(AND('201819 DATA'!R354="*",$D354&gt;=400),"*",IF($D354&gt;=400,ROUND('201819 DATA'!R354/$D354,2),"")))</f>
        <v>0</v>
      </c>
      <c r="AB354" s="312">
        <f>IF(OR($D354="*",$D354&lt;400),"",IF(AND('201819 DATA'!S354="*",$D354&gt;=400),"*",IF($D354&gt;=400,ROUND('201819 DATA'!S354/$D354,2),"")))</f>
        <v>0</v>
      </c>
      <c r="AC354" s="312">
        <f>IF(OR($D354="*",$D354&lt;400),"",IF(AND('201819 DATA'!T354="*",$D354&gt;=400),"*",IF($D354&gt;=400,ROUND('201819 DATA'!T354/$D354,2),"")))</f>
        <v>0</v>
      </c>
      <c r="AD354" s="289">
        <f>IF(OR($C354="*",$C354&lt;400),"",IF(AND('201819 DATA'!BC354="*",$C354&gt;=400),"*",IF($C354&gt;=400,ROUND('201819 DATA'!BC354/$C354,2),"")))</f>
        <v>0</v>
      </c>
      <c r="AE354" s="289">
        <f>IF(OR($C354="*",$C354&lt;400),"",IF(AND('201819 DATA'!BD354="*",$C354&gt;=400),"*",IF($C354&gt;=400,ROUND('201819 DATA'!BD354/$C354,2),"")))</f>
        <v>0</v>
      </c>
      <c r="AF354" s="289">
        <f>IF(OR($C354="*",$C354&lt;400),"",IF(AND('201819 DATA'!BE354="*",$C354&gt;=400),"*",IF($C354&gt;=400,ROUND('201819 DATA'!BE354/$C354,2),"")))</f>
        <v>0</v>
      </c>
      <c r="AG354" s="289">
        <f>IF(OR($C354="*",$C354&lt;400),"",IF(AND('201819 DATA'!BF354="*",$C354&gt;=400),"*",IF($C354&gt;=400,ROUND('201819 DATA'!BF354/$C354,2),"")))</f>
        <v>0</v>
      </c>
      <c r="AH354" s="289">
        <f>IF(OR($C354="*",$C354&lt;400),"",IF(AND('201819 DATA'!BG354="*",$C354&gt;=400),"*",IF($C354&gt;=400,ROUND('201819 DATA'!BG354/$C354,2),"")))</f>
        <v>0</v>
      </c>
      <c r="AI354" s="289">
        <f>IF(OR($C354="*",$C354&lt;400),"",IF(AND('201819 DATA'!BH354="*",$C354&gt;=400),"*",IF($C354&gt;=400,ROUND('201819 DATA'!BH354/$C354,2),"")))</f>
        <v>0</v>
      </c>
      <c r="AJ354" s="289">
        <f>IF(OR($C354="*",$C354&lt;400),"",IF(AND('201819 DATA'!BI354="*",$C354&gt;=400),"*",IF($C354&gt;=400,ROUND('201819 DATA'!BI354/$C354,2),"")))</f>
        <v>1</v>
      </c>
      <c r="AK354" s="289">
        <f>IF(OR($C354="*",$C354&lt;400),"",IF(AND('201819 DATA'!BJ354="*",$C354&gt;=400),"*",IF($C354&gt;=400,ROUND('201819 DATA'!BJ354/$C354,2),"")))</f>
        <v>0</v>
      </c>
      <c r="AL354" s="289">
        <f>IF(OR($C354="*",$C354&lt;400),"",IF(AND('201819 DATA'!BK354="*",$C354&gt;=400),"*",IF($C354&gt;=400,ROUND('201819 DATA'!BK354/$C354,2),"")))</f>
        <v>0</v>
      </c>
      <c r="AM354" s="289">
        <f>IF(OR($C354="*",$C354&lt;400),"",IF(AND('201819 DATA'!BL354="*",$C354&gt;=400),"*",IF($C354&gt;=400,ROUND('201819 DATA'!BL354/$C354,2),"")))</f>
        <v>0</v>
      </c>
      <c r="AN354" s="289">
        <f>IF(OR($C354="*",$C354&lt;400),"",IF(AND('201819 DATA'!BM354="*",$C354&gt;=400),"*",IF($C354&gt;=400,ROUND('201819 DATA'!BM354/$C354,2),"")))</f>
        <v>0</v>
      </c>
      <c r="AO354" s="289">
        <f>IF(OR($C354="*",$C354&lt;400),"",IF(AND('201819 DATA'!BN354="*",$C354&gt;=400),"*",IF($C354&gt;=400,ROUND('201819 DATA'!BN354/$C354,2),"")))</f>
        <v>0</v>
      </c>
      <c r="AP354" s="289">
        <f>IF(OR($C354="*",$C354&lt;400),"",IF(AND('201819 DATA'!BO354="*",$C354&gt;=400),"*",IF($C354&gt;=400,ROUND('201819 DATA'!BO354/$C354,2),"")))</f>
        <v>0</v>
      </c>
      <c r="AQ354" s="289">
        <f>IF(OR($C354="*",$C354&lt;400),"",IF(AND('201819 DATA'!BP354="*",$C354&gt;=400),"*",IF($C354&gt;=400,ROUND('201819 DATA'!BP354/$C354,2),"")))</f>
        <v>0</v>
      </c>
      <c r="AR354" s="289">
        <f>IF(OR($C354="*",$C354&lt;400),"",IF(AND('201819 DATA'!BQ354="*",$C354&gt;=400),"*",IF($C354&gt;=400,ROUND('201819 DATA'!BQ354/$C354,2),"")))</f>
        <v>0</v>
      </c>
      <c r="AS354" s="289">
        <f>IF(OR($C354="*",$C354&lt;400),"",IF(AND('201819 DATA'!BR354="*",$C354&gt;=400),"*",IF($C354&gt;=400,ROUND('201819 DATA'!BR354/$C354,2),"")))</f>
        <v>0</v>
      </c>
      <c r="AT354" s="289" t="str">
        <f>IF(OR($C354="*",$C354&lt;400),"",IF(AND('201819 DATA'!BS354="*",$C354&gt;=400),"*",IF($C354&gt;=400,ROUND('201819 DATA'!BS354/$C354,2),"")))</f>
        <v>*</v>
      </c>
      <c r="AU354" s="289">
        <f>IF(OR($C354="*",$C354&lt;400),"",IF(AND('201819 DATA'!BT354="*",$C354&gt;=400),"*",IF($C354&gt;=400,ROUND('201819 DATA'!BT354/$C354,2),"")))</f>
        <v>0</v>
      </c>
      <c r="AV354" s="289" t="str">
        <f>IF(OR($C354="*",$C354&lt;400),"",IF(AND('201819 DATA'!BU354="*",$C354&gt;=400),"*",IF($C354&gt;=400,ROUND('201819 DATA'!BU354/$C354,2),"")))</f>
        <v>*</v>
      </c>
      <c r="AW354" s="289">
        <f>IF(OR($C354="*",$C354&lt;400),"",IF(AND('201819 DATA'!BV354="*",$C354&gt;=400),"*",IF($C354&gt;=400,ROUND('201819 DATA'!BV354/$C354,2),"")))</f>
        <v>0</v>
      </c>
      <c r="AX354" s="289">
        <f>IF(OR($C354="*",$C354&lt;400),"",IF(AND('201819 DATA'!BW354="*",$C354&gt;=400),"*",IF($C354&gt;=400,ROUND('201819 DATA'!BW354/$C354,2),"")))</f>
        <v>0</v>
      </c>
    </row>
    <row r="355" spans="1:50" x14ac:dyDescent="0.2">
      <c r="A355" s="13" t="s">
        <v>584</v>
      </c>
      <c r="B355" s="287">
        <f>'201819 DATA'!B355</f>
        <v>5855</v>
      </c>
      <c r="C355" s="288">
        <f>'201819 DATA'!C355</f>
        <v>5855</v>
      </c>
      <c r="D355" s="293">
        <f>'201819 DATA'!FN355</f>
        <v>3480</v>
      </c>
      <c r="G355" s="295">
        <f t="shared" si="5"/>
        <v>1</v>
      </c>
      <c r="H355" s="289">
        <f>IF(OR($C355="*",$C355&lt;400),"",IF(AND('201819 DATA'!F355="*",$C355&gt;=400),"*",IF($C355&gt;=400,ROUND('201819 DATA'!F355/$C355,2),"")))</f>
        <v>0</v>
      </c>
      <c r="I355" s="296">
        <f>IF(OR($B355="*",$B355&lt;400),"",IF(AND('201819 DATA'!Y355="*",$B355&gt;=400),"*",IF($B355&gt;=400,ROUND('201819 DATA'!Y355/$B355,2),"")))</f>
        <v>0</v>
      </c>
      <c r="J355" s="296">
        <f>IF(OR($B355="*",$B355&lt;400),"",IF(AND('201819 DATA'!Z355="*",$B355&gt;=400),"*",IF($B355&gt;=400,ROUND('201819 DATA'!Z355/$B355,2),"")))</f>
        <v>0</v>
      </c>
      <c r="K355" s="296">
        <f>IF(OR($B355="*",$B355&lt;400),"",IF(AND('201819 DATA'!AA355="*",$B355&gt;=400),"*",IF($B355&gt;=400,ROUND('201819 DATA'!AA355/$B355,2),"")))</f>
        <v>0.01</v>
      </c>
      <c r="L355" s="296">
        <f>IF(OR($B355="*",$B355&lt;400),"",IF(AND('201819 DATA'!AB355="*",$B355&gt;=400),"*",IF($B355&gt;=400,ROUND('201819 DATA'!AB355/$B355,2),"")))</f>
        <v>7.0000000000000007E-2</v>
      </c>
      <c r="M355" s="296">
        <f>IF(OR($B355="*",$B355&lt;400),"",IF(AND('201819 DATA'!AC355="*",$B355&gt;=400),"*",IF($B355&gt;=400,ROUND('201819 DATA'!AC355/$B355,2),"")))</f>
        <v>0.36</v>
      </c>
      <c r="N355" s="296">
        <f>IF(OR($B355="*",$B355&lt;400),"",IF(AND('201819 DATA'!AD355="*",$B355&gt;=400),"*",IF($B355&gt;=400,ROUND('201819 DATA'!AD355/$B355,2),"")))</f>
        <v>0.53</v>
      </c>
      <c r="O355" s="296">
        <f>IF(OR($B355="*",$B355&lt;400),"",IF(AND('201819 DATA'!AE355="*",$B355&gt;=400),"*",IF($B355&gt;=400,ROUND('201819 DATA'!AE355/$B355,2),"")))</f>
        <v>0.04</v>
      </c>
      <c r="P355" s="297"/>
      <c r="Q355" s="296">
        <f>IF(OR($B355="*",$B355&lt;400),"",IF(AND('201819 DATA'!FL355="*",$B355&gt;=400),"*",IF($B355&gt;=400,ROUND('201819 DATA'!FL355/$B355,2),"")))</f>
        <v>0.98</v>
      </c>
      <c r="R355" s="289">
        <f>IF(OR($C355="*",$C355&lt;400),"",IF(AND('201819 DATA'!F355="*",$C355&gt;=400),"*",IF($C355&gt;=400,ROUND('201819 DATA'!F355/$C355,2),"")))</f>
        <v>0</v>
      </c>
      <c r="S355" s="289">
        <f>IF(OR($C355="*",$C355&lt;400),"",IF(AND('201819 DATA'!G355="*",$C355&gt;=400),"*",IF($C355&gt;=400,ROUND('201819 DATA'!G355/$C355,2),"")))</f>
        <v>0</v>
      </c>
      <c r="T355" s="289">
        <f>IF(OR($C355="*",$C355&lt;400),"",IF(AND('201819 DATA'!H355="*",$C355&gt;=400),"*",IF($C355&gt;=400,ROUND('201819 DATA'!H355/$C355,2),"")))</f>
        <v>1</v>
      </c>
      <c r="U355" s="289">
        <f>IF(OR($C355="*",$C355&lt;400),"",IF(AND('201819 DATA'!FM355="*",$C355&gt;=400),"*",IF($C355&gt;=400,ROUND('201819 DATA'!FM355/$C355,2),"")))</f>
        <v>0</v>
      </c>
      <c r="V355" s="312">
        <f>IF(OR($D355="*",$D355&lt;400),"",IF(AND('201819 DATA'!M355="*",$D355&gt;=400),"*",IF($D355&gt;=400,ROUND('201819 DATA'!M355/$D355,2),"")))</f>
        <v>0.65</v>
      </c>
      <c r="W355" s="312">
        <f>IF(OR($D355="*",$D355&lt;400),"",IF(AND('201819 DATA'!N355="*",$D355&gt;=400),"*",IF($D355&gt;=400,ROUND('201819 DATA'!N355/$D355,2),"")))</f>
        <v>0.23</v>
      </c>
      <c r="X355" s="312">
        <f>IF(OR($D355="*",$D355&lt;400),"",IF(AND('201819 DATA'!O355="*",$D355&gt;=400),"*",IF($D355&gt;=400,ROUND('201819 DATA'!O355/$D355,2),"")))</f>
        <v>0.08</v>
      </c>
      <c r="Y355" s="312">
        <f>IF(OR($D355="*",$D355&lt;400),"",IF(AND('201819 DATA'!P355="*",$D355&gt;=400),"*",IF($D355&gt;=400,ROUND('201819 DATA'!P355/$D355,2),"")))</f>
        <v>0.04</v>
      </c>
      <c r="Z355" s="312">
        <f>IF(OR($D355="*",$D355&lt;400),"",IF(AND('201819 DATA'!Q355="*",$D355&gt;=400),"*",IF($D355&gt;=400,ROUND('201819 DATA'!Q355/$D355,2),"")))</f>
        <v>0.01</v>
      </c>
      <c r="AA355" s="312">
        <f>IF(OR($D355="*",$D355&lt;400),"",IF(AND('201819 DATA'!R355="*",$D355&gt;=400),"*",IF($D355&gt;=400,ROUND('201819 DATA'!R355/$D355,2),"")))</f>
        <v>0</v>
      </c>
      <c r="AB355" s="312">
        <f>IF(OR($D355="*",$D355&lt;400),"",IF(AND('201819 DATA'!S355="*",$D355&gt;=400),"*",IF($D355&gt;=400,ROUND('201819 DATA'!S355/$D355,2),"")))</f>
        <v>0</v>
      </c>
      <c r="AC355" s="312">
        <f>IF(OR($D355="*",$D355&lt;400),"",IF(AND('201819 DATA'!T355="*",$D355&gt;=400),"*",IF($D355&gt;=400,ROUND('201819 DATA'!T355/$D355,2),"")))</f>
        <v>0</v>
      </c>
      <c r="AD355" s="289">
        <f>IF(OR($C355="*",$C355&lt;400),"",IF(AND('201819 DATA'!BC355="*",$C355&gt;=400),"*",IF($C355&gt;=400,ROUND('201819 DATA'!BC355/$C355,2),"")))</f>
        <v>0</v>
      </c>
      <c r="AE355" s="289">
        <f>IF(OR($C355="*",$C355&lt;400),"",IF(AND('201819 DATA'!BD355="*",$C355&gt;=400),"*",IF($C355&gt;=400,ROUND('201819 DATA'!BD355/$C355,2),"")))</f>
        <v>0</v>
      </c>
      <c r="AF355" s="289">
        <f>IF(OR($C355="*",$C355&lt;400),"",IF(AND('201819 DATA'!BE355="*",$C355&gt;=400),"*",IF($C355&gt;=400,ROUND('201819 DATA'!BE355/$C355,2),"")))</f>
        <v>0</v>
      </c>
      <c r="AG355" s="289">
        <f>IF(OR($C355="*",$C355&lt;400),"",IF(AND('201819 DATA'!BF355="*",$C355&gt;=400),"*",IF($C355&gt;=400,ROUND('201819 DATA'!BF355/$C355,2),"")))</f>
        <v>0</v>
      </c>
      <c r="AH355" s="289">
        <f>IF(OR($C355="*",$C355&lt;400),"",IF(AND('201819 DATA'!BG355="*",$C355&gt;=400),"*",IF($C355&gt;=400,ROUND('201819 DATA'!BG355/$C355,2),"")))</f>
        <v>0</v>
      </c>
      <c r="AI355" s="289">
        <f>IF(OR($C355="*",$C355&lt;400),"",IF(AND('201819 DATA'!BH355="*",$C355&gt;=400),"*",IF($C355&gt;=400,ROUND('201819 DATA'!BH355/$C355,2),"")))</f>
        <v>0</v>
      </c>
      <c r="AJ355" s="289">
        <f>IF(OR($C355="*",$C355&lt;400),"",IF(AND('201819 DATA'!BI355="*",$C355&gt;=400),"*",IF($C355&gt;=400,ROUND('201819 DATA'!BI355/$C355,2),"")))</f>
        <v>1</v>
      </c>
      <c r="AK355" s="289">
        <f>IF(OR($C355="*",$C355&lt;400),"",IF(AND('201819 DATA'!BJ355="*",$C355&gt;=400),"*",IF($C355&gt;=400,ROUND('201819 DATA'!BJ355/$C355,2),"")))</f>
        <v>0</v>
      </c>
      <c r="AL355" s="289">
        <f>IF(OR($C355="*",$C355&lt;400),"",IF(AND('201819 DATA'!BK355="*",$C355&gt;=400),"*",IF($C355&gt;=400,ROUND('201819 DATA'!BK355/$C355,2),"")))</f>
        <v>0</v>
      </c>
      <c r="AM355" s="289">
        <f>IF(OR($C355="*",$C355&lt;400),"",IF(AND('201819 DATA'!BL355="*",$C355&gt;=400),"*",IF($C355&gt;=400,ROUND('201819 DATA'!BL355/$C355,2),"")))</f>
        <v>0</v>
      </c>
      <c r="AN355" s="289">
        <f>IF(OR($C355="*",$C355&lt;400),"",IF(AND('201819 DATA'!BM355="*",$C355&gt;=400),"*",IF($C355&gt;=400,ROUND('201819 DATA'!BM355/$C355,2),"")))</f>
        <v>0</v>
      </c>
      <c r="AO355" s="289">
        <f>IF(OR($C355="*",$C355&lt;400),"",IF(AND('201819 DATA'!BN355="*",$C355&gt;=400),"*",IF($C355&gt;=400,ROUND('201819 DATA'!BN355/$C355,2),"")))</f>
        <v>0</v>
      </c>
      <c r="AP355" s="289">
        <f>IF(OR($C355="*",$C355&lt;400),"",IF(AND('201819 DATA'!BO355="*",$C355&gt;=400),"*",IF($C355&gt;=400,ROUND('201819 DATA'!BO355/$C355,2),"")))</f>
        <v>0</v>
      </c>
      <c r="AQ355" s="289">
        <f>IF(OR($C355="*",$C355&lt;400),"",IF(AND('201819 DATA'!BP355="*",$C355&gt;=400),"*",IF($C355&gt;=400,ROUND('201819 DATA'!BP355/$C355,2),"")))</f>
        <v>0</v>
      </c>
      <c r="AR355" s="289">
        <f>IF(OR($C355="*",$C355&lt;400),"",IF(AND('201819 DATA'!BQ355="*",$C355&gt;=400),"*",IF($C355&gt;=400,ROUND('201819 DATA'!BQ355/$C355,2),"")))</f>
        <v>0</v>
      </c>
      <c r="AS355" s="289">
        <f>IF(OR($C355="*",$C355&lt;400),"",IF(AND('201819 DATA'!BR355="*",$C355&gt;=400),"*",IF($C355&gt;=400,ROUND('201819 DATA'!BR355/$C355,2),"")))</f>
        <v>0</v>
      </c>
      <c r="AT355" s="289" t="str">
        <f>IF(OR($C355="*",$C355&lt;400),"",IF(AND('201819 DATA'!BS355="*",$C355&gt;=400),"*",IF($C355&gt;=400,ROUND('201819 DATA'!BS355/$C355,2),"")))</f>
        <v>*</v>
      </c>
      <c r="AU355" s="289">
        <f>IF(OR($C355="*",$C355&lt;400),"",IF(AND('201819 DATA'!BT355="*",$C355&gt;=400),"*",IF($C355&gt;=400,ROUND('201819 DATA'!BT355/$C355,2),"")))</f>
        <v>0</v>
      </c>
      <c r="AV355" s="289" t="str">
        <f>IF(OR($C355="*",$C355&lt;400),"",IF(AND('201819 DATA'!BU355="*",$C355&gt;=400),"*",IF($C355&gt;=400,ROUND('201819 DATA'!BU355/$C355,2),"")))</f>
        <v>*</v>
      </c>
      <c r="AW355" s="289">
        <f>IF(OR($C355="*",$C355&lt;400),"",IF(AND('201819 DATA'!BV355="*",$C355&gt;=400),"*",IF($C355&gt;=400,ROUND('201819 DATA'!BV355/$C355,2),"")))</f>
        <v>0</v>
      </c>
      <c r="AX355" s="289">
        <f>IF(OR($C355="*",$C355&lt;400),"",IF(AND('201819 DATA'!BW355="*",$C355&gt;=400),"*",IF($C355&gt;=400,ROUND('201819 DATA'!BW355/$C355,2),"")))</f>
        <v>0</v>
      </c>
    </row>
    <row r="356" spans="1:50" x14ac:dyDescent="0.2">
      <c r="A356" s="13" t="s">
        <v>1537</v>
      </c>
      <c r="B356" s="287">
        <f>'201819 DATA'!B356</f>
        <v>3930</v>
      </c>
      <c r="C356" s="288">
        <f>'201819 DATA'!C356</f>
        <v>3930</v>
      </c>
      <c r="D356" s="293">
        <f>'201819 DATA'!FN356</f>
        <v>2985</v>
      </c>
      <c r="G356" s="295">
        <f t="shared" si="5"/>
        <v>1</v>
      </c>
      <c r="H356" s="289">
        <f>IF(OR($C356="*",$C356&lt;400),"",IF(AND('201819 DATA'!F356="*",$C356&gt;=400),"*",IF($C356&gt;=400,ROUND('201819 DATA'!F356/$C356,2),"")))</f>
        <v>0</v>
      </c>
      <c r="I356" s="296">
        <f>IF(OR($B356="*",$B356&lt;400),"",IF(AND('201819 DATA'!Y356="*",$B356&gt;=400),"*",IF($B356&gt;=400,ROUND('201819 DATA'!Y356/$B356,2),"")))</f>
        <v>0</v>
      </c>
      <c r="J356" s="296">
        <f>IF(OR($B356="*",$B356&lt;400),"",IF(AND('201819 DATA'!Z356="*",$B356&gt;=400),"*",IF($B356&gt;=400,ROUND('201819 DATA'!Z356/$B356,2),"")))</f>
        <v>0</v>
      </c>
      <c r="K356" s="296">
        <f>IF(OR($B356="*",$B356&lt;400),"",IF(AND('201819 DATA'!AA356="*",$B356&gt;=400),"*",IF($B356&gt;=400,ROUND('201819 DATA'!AA356/$B356,2),"")))</f>
        <v>0</v>
      </c>
      <c r="L356" s="296">
        <f>IF(OR($B356="*",$B356&lt;400),"",IF(AND('201819 DATA'!AB356="*",$B356&gt;=400),"*",IF($B356&gt;=400,ROUND('201819 DATA'!AB356/$B356,2),"")))</f>
        <v>0.05</v>
      </c>
      <c r="M356" s="296">
        <f>IF(OR($B356="*",$B356&lt;400),"",IF(AND('201819 DATA'!AC356="*",$B356&gt;=400),"*",IF($B356&gt;=400,ROUND('201819 DATA'!AC356/$B356,2),"")))</f>
        <v>0.4</v>
      </c>
      <c r="N356" s="296">
        <f>IF(OR($B356="*",$B356&lt;400),"",IF(AND('201819 DATA'!AD356="*",$B356&gt;=400),"*",IF($B356&gt;=400,ROUND('201819 DATA'!AD356/$B356,2),"")))</f>
        <v>0.51</v>
      </c>
      <c r="O356" s="296">
        <f>IF(OR($B356="*",$B356&lt;400),"",IF(AND('201819 DATA'!AE356="*",$B356&gt;=400),"*",IF($B356&gt;=400,ROUND('201819 DATA'!AE356/$B356,2),"")))</f>
        <v>0.03</v>
      </c>
      <c r="P356" s="297"/>
      <c r="Q356" s="296">
        <f>IF(OR($B356="*",$B356&lt;400),"",IF(AND('201819 DATA'!FL356="*",$B356&gt;=400),"*",IF($B356&gt;=400,ROUND('201819 DATA'!FL356/$B356,2),"")))</f>
        <v>0.97</v>
      </c>
      <c r="R356" s="289">
        <f>IF(OR($C356="*",$C356&lt;400),"",IF(AND('201819 DATA'!F356="*",$C356&gt;=400),"*",IF($C356&gt;=400,ROUND('201819 DATA'!F356/$C356,2),"")))</f>
        <v>0</v>
      </c>
      <c r="S356" s="289">
        <f>IF(OR($C356="*",$C356&lt;400),"",IF(AND('201819 DATA'!G356="*",$C356&gt;=400),"*",IF($C356&gt;=400,ROUND('201819 DATA'!G356/$C356,2),"")))</f>
        <v>0</v>
      </c>
      <c r="T356" s="289">
        <f>IF(OR($C356="*",$C356&lt;400),"",IF(AND('201819 DATA'!H356="*",$C356&gt;=400),"*",IF($C356&gt;=400,ROUND('201819 DATA'!H356/$C356,2),"")))</f>
        <v>1</v>
      </c>
      <c r="U356" s="289">
        <f>IF(OR($C356="*",$C356&lt;400),"",IF(AND('201819 DATA'!FM356="*",$C356&gt;=400),"*",IF($C356&gt;=400,ROUND('201819 DATA'!FM356/$C356,2),"")))</f>
        <v>0</v>
      </c>
      <c r="V356" s="312">
        <f>IF(OR($D356="*",$D356&lt;400),"",IF(AND('201819 DATA'!M356="*",$D356&gt;=400),"*",IF($D356&gt;=400,ROUND('201819 DATA'!M356/$D356,2),"")))</f>
        <v>0.66</v>
      </c>
      <c r="W356" s="312">
        <f>IF(OR($D356="*",$D356&lt;400),"",IF(AND('201819 DATA'!N356="*",$D356&gt;=400),"*",IF($D356&gt;=400,ROUND('201819 DATA'!N356/$D356,2),"")))</f>
        <v>0.28000000000000003</v>
      </c>
      <c r="X356" s="312">
        <f>IF(OR($D356="*",$D356&lt;400),"",IF(AND('201819 DATA'!O356="*",$D356&gt;=400),"*",IF($D356&gt;=400,ROUND('201819 DATA'!O356/$D356,2),"")))</f>
        <v>0.03</v>
      </c>
      <c r="Y356" s="312">
        <f>IF(OR($D356="*",$D356&lt;400),"",IF(AND('201819 DATA'!P356="*",$D356&gt;=400),"*",IF($D356&gt;=400,ROUND('201819 DATA'!P356/$D356,2),"")))</f>
        <v>0.02</v>
      </c>
      <c r="Z356" s="312" t="str">
        <f>IF(OR($D356="*",$D356&lt;400),"",IF(AND('201819 DATA'!Q356="*",$D356&gt;=400),"*",IF($D356&gt;=400,ROUND('201819 DATA'!Q356/$D356,2),"")))</f>
        <v>*</v>
      </c>
      <c r="AA356" s="312">
        <f>IF(OR($D356="*",$D356&lt;400),"",IF(AND('201819 DATA'!R356="*",$D356&gt;=400),"*",IF($D356&gt;=400,ROUND('201819 DATA'!R356/$D356,2),"")))</f>
        <v>0</v>
      </c>
      <c r="AB356" s="312">
        <f>IF(OR($D356="*",$D356&lt;400),"",IF(AND('201819 DATA'!S356="*",$D356&gt;=400),"*",IF($D356&gt;=400,ROUND('201819 DATA'!S356/$D356,2),"")))</f>
        <v>0</v>
      </c>
      <c r="AC356" s="312">
        <f>IF(OR($D356="*",$D356&lt;400),"",IF(AND('201819 DATA'!T356="*",$D356&gt;=400),"*",IF($D356&gt;=400,ROUND('201819 DATA'!T356/$D356,2),"")))</f>
        <v>0</v>
      </c>
      <c r="AD356" s="289">
        <f>IF(OR($C356="*",$C356&lt;400),"",IF(AND('201819 DATA'!BC356="*",$C356&gt;=400),"*",IF($C356&gt;=400,ROUND('201819 DATA'!BC356/$C356,2),"")))</f>
        <v>0</v>
      </c>
      <c r="AE356" s="289">
        <f>IF(OR($C356="*",$C356&lt;400),"",IF(AND('201819 DATA'!BD356="*",$C356&gt;=400),"*",IF($C356&gt;=400,ROUND('201819 DATA'!BD356/$C356,2),"")))</f>
        <v>0</v>
      </c>
      <c r="AF356" s="289">
        <f>IF(OR($C356="*",$C356&lt;400),"",IF(AND('201819 DATA'!BE356="*",$C356&gt;=400),"*",IF($C356&gt;=400,ROUND('201819 DATA'!BE356/$C356,2),"")))</f>
        <v>0</v>
      </c>
      <c r="AG356" s="289">
        <f>IF(OR($C356="*",$C356&lt;400),"",IF(AND('201819 DATA'!BF356="*",$C356&gt;=400),"*",IF($C356&gt;=400,ROUND('201819 DATA'!BF356/$C356,2),"")))</f>
        <v>0</v>
      </c>
      <c r="AH356" s="289">
        <f>IF(OR($C356="*",$C356&lt;400),"",IF(AND('201819 DATA'!BG356="*",$C356&gt;=400),"*",IF($C356&gt;=400,ROUND('201819 DATA'!BG356/$C356,2),"")))</f>
        <v>0</v>
      </c>
      <c r="AI356" s="289">
        <f>IF(OR($C356="*",$C356&lt;400),"",IF(AND('201819 DATA'!BH356="*",$C356&gt;=400),"*",IF($C356&gt;=400,ROUND('201819 DATA'!BH356/$C356,2),"")))</f>
        <v>0</v>
      </c>
      <c r="AJ356" s="289">
        <f>IF(OR($C356="*",$C356&lt;400),"",IF(AND('201819 DATA'!BI356="*",$C356&gt;=400),"*",IF($C356&gt;=400,ROUND('201819 DATA'!BI356/$C356,2),"")))</f>
        <v>0.99</v>
      </c>
      <c r="AK356" s="289">
        <f>IF(OR($C356="*",$C356&lt;400),"",IF(AND('201819 DATA'!BJ356="*",$C356&gt;=400),"*",IF($C356&gt;=400,ROUND('201819 DATA'!BJ356/$C356,2),"")))</f>
        <v>0</v>
      </c>
      <c r="AL356" s="289">
        <f>IF(OR($C356="*",$C356&lt;400),"",IF(AND('201819 DATA'!BK356="*",$C356&gt;=400),"*",IF($C356&gt;=400,ROUND('201819 DATA'!BK356/$C356,2),"")))</f>
        <v>0</v>
      </c>
      <c r="AM356" s="289">
        <f>IF(OR($C356="*",$C356&lt;400),"",IF(AND('201819 DATA'!BL356="*",$C356&gt;=400),"*",IF($C356&gt;=400,ROUND('201819 DATA'!BL356/$C356,2),"")))</f>
        <v>0</v>
      </c>
      <c r="AN356" s="289">
        <f>IF(OR($C356="*",$C356&lt;400),"",IF(AND('201819 DATA'!BM356="*",$C356&gt;=400),"*",IF($C356&gt;=400,ROUND('201819 DATA'!BM356/$C356,2),"")))</f>
        <v>0</v>
      </c>
      <c r="AO356" s="289">
        <f>IF(OR($C356="*",$C356&lt;400),"",IF(AND('201819 DATA'!BN356="*",$C356&gt;=400),"*",IF($C356&gt;=400,ROUND('201819 DATA'!BN356/$C356,2),"")))</f>
        <v>0</v>
      </c>
      <c r="AP356" s="289">
        <f>IF(OR($C356="*",$C356&lt;400),"",IF(AND('201819 DATA'!BO356="*",$C356&gt;=400),"*",IF($C356&gt;=400,ROUND('201819 DATA'!BO356/$C356,2),"")))</f>
        <v>0</v>
      </c>
      <c r="AQ356" s="289">
        <f>IF(OR($C356="*",$C356&lt;400),"",IF(AND('201819 DATA'!BP356="*",$C356&gt;=400),"*",IF($C356&gt;=400,ROUND('201819 DATA'!BP356/$C356,2),"")))</f>
        <v>0</v>
      </c>
      <c r="AR356" s="289">
        <f>IF(OR($C356="*",$C356&lt;400),"",IF(AND('201819 DATA'!BQ356="*",$C356&gt;=400),"*",IF($C356&gt;=400,ROUND('201819 DATA'!BQ356/$C356,2),"")))</f>
        <v>0</v>
      </c>
      <c r="AS356" s="289">
        <f>IF(OR($C356="*",$C356&lt;400),"",IF(AND('201819 DATA'!BR356="*",$C356&gt;=400),"*",IF($C356&gt;=400,ROUND('201819 DATA'!BR356/$C356,2),"")))</f>
        <v>0</v>
      </c>
      <c r="AT356" s="289" t="str">
        <f>IF(OR($C356="*",$C356&lt;400),"",IF(AND('201819 DATA'!BS356="*",$C356&gt;=400),"*",IF($C356&gt;=400,ROUND('201819 DATA'!BS356/$C356,2),"")))</f>
        <v>*</v>
      </c>
      <c r="AU356" s="289">
        <f>IF(OR($C356="*",$C356&lt;400),"",IF(AND('201819 DATA'!BT356="*",$C356&gt;=400),"*",IF($C356&gt;=400,ROUND('201819 DATA'!BT356/$C356,2),"")))</f>
        <v>0</v>
      </c>
      <c r="AV356" s="289">
        <f>IF(OR($C356="*",$C356&lt;400),"",IF(AND('201819 DATA'!BU356="*",$C356&gt;=400),"*",IF($C356&gt;=400,ROUND('201819 DATA'!BU356/$C356,2),"")))</f>
        <v>0.01</v>
      </c>
      <c r="AW356" s="289">
        <f>IF(OR($C356="*",$C356&lt;400),"",IF(AND('201819 DATA'!BV356="*",$C356&gt;=400),"*",IF($C356&gt;=400,ROUND('201819 DATA'!BV356/$C356,2),"")))</f>
        <v>0</v>
      </c>
      <c r="AX356" s="289">
        <f>IF(OR($C356="*",$C356&lt;400),"",IF(AND('201819 DATA'!BW356="*",$C356&gt;=400),"*",IF($C356&gt;=400,ROUND('201819 DATA'!BW356/$C356,2),"")))</f>
        <v>0.01</v>
      </c>
    </row>
    <row r="357" spans="1:50" x14ac:dyDescent="0.2">
      <c r="A357" s="13" t="s">
        <v>1384</v>
      </c>
      <c r="B357" s="287">
        <f>'201819 DATA'!B357</f>
        <v>7020</v>
      </c>
      <c r="C357" s="288">
        <f>'201819 DATA'!C357</f>
        <v>7020</v>
      </c>
      <c r="D357" s="293">
        <f>'201819 DATA'!FN357</f>
        <v>5195</v>
      </c>
      <c r="G357" s="295">
        <f t="shared" si="5"/>
        <v>1</v>
      </c>
      <c r="H357" s="289">
        <f>IF(OR($C357="*",$C357&lt;400),"",IF(AND('201819 DATA'!F357="*",$C357&gt;=400),"*",IF($C357&gt;=400,ROUND('201819 DATA'!F357/$C357,2),"")))</f>
        <v>0</v>
      </c>
      <c r="I357" s="296">
        <f>IF(OR($B357="*",$B357&lt;400),"",IF(AND('201819 DATA'!Y357="*",$B357&gt;=400),"*",IF($B357&gt;=400,ROUND('201819 DATA'!Y357/$B357,2),"")))</f>
        <v>0</v>
      </c>
      <c r="J357" s="296" t="str">
        <f>IF(OR($B357="*",$B357&lt;400),"",IF(AND('201819 DATA'!Z357="*",$B357&gt;=400),"*",IF($B357&gt;=400,ROUND('201819 DATA'!Z357/$B357,2),"")))</f>
        <v>*</v>
      </c>
      <c r="K357" s="296">
        <f>IF(OR($B357="*",$B357&lt;400),"",IF(AND('201819 DATA'!AA357="*",$B357&gt;=400),"*",IF($B357&gt;=400,ROUND('201819 DATA'!AA357/$B357,2),"")))</f>
        <v>0.01</v>
      </c>
      <c r="L357" s="296">
        <f>IF(OR($B357="*",$B357&lt;400),"",IF(AND('201819 DATA'!AB357="*",$B357&gt;=400),"*",IF($B357&gt;=400,ROUND('201819 DATA'!AB357/$B357,2),"")))</f>
        <v>0.06</v>
      </c>
      <c r="M357" s="296">
        <f>IF(OR($B357="*",$B357&lt;400),"",IF(AND('201819 DATA'!AC357="*",$B357&gt;=400),"*",IF($B357&gt;=400,ROUND('201819 DATA'!AC357/$B357,2),"")))</f>
        <v>0.4</v>
      </c>
      <c r="N357" s="296">
        <f>IF(OR($B357="*",$B357&lt;400),"",IF(AND('201819 DATA'!AD357="*",$B357&gt;=400),"*",IF($B357&gt;=400,ROUND('201819 DATA'!AD357/$B357,2),"")))</f>
        <v>0.51</v>
      </c>
      <c r="O357" s="296">
        <f>IF(OR($B357="*",$B357&lt;400),"",IF(AND('201819 DATA'!AE357="*",$B357&gt;=400),"*",IF($B357&gt;=400,ROUND('201819 DATA'!AE357/$B357,2),"")))</f>
        <v>0.03</v>
      </c>
      <c r="P357" s="297"/>
      <c r="Q357" s="296">
        <f>IF(OR($B357="*",$B357&lt;400),"",IF(AND('201819 DATA'!FL357="*",$B357&gt;=400),"*",IF($B357&gt;=400,ROUND('201819 DATA'!FL357/$B357,2),"")))</f>
        <v>0.98</v>
      </c>
      <c r="R357" s="289">
        <f>IF(OR($C357="*",$C357&lt;400),"",IF(AND('201819 DATA'!F357="*",$C357&gt;=400),"*",IF($C357&gt;=400,ROUND('201819 DATA'!F357/$C357,2),"")))</f>
        <v>0</v>
      </c>
      <c r="S357" s="289">
        <f>IF(OR($C357="*",$C357&lt;400),"",IF(AND('201819 DATA'!G357="*",$C357&gt;=400),"*",IF($C357&gt;=400,ROUND('201819 DATA'!G357/$C357,2),"")))</f>
        <v>0</v>
      </c>
      <c r="T357" s="289">
        <f>IF(OR($C357="*",$C357&lt;400),"",IF(AND('201819 DATA'!H357="*",$C357&gt;=400),"*",IF($C357&gt;=400,ROUND('201819 DATA'!H357/$C357,2),"")))</f>
        <v>1</v>
      </c>
      <c r="U357" s="289">
        <f>IF(OR($C357="*",$C357&lt;400),"",IF(AND('201819 DATA'!FM357="*",$C357&gt;=400),"*",IF($C357&gt;=400,ROUND('201819 DATA'!FM357/$C357,2),"")))</f>
        <v>0</v>
      </c>
      <c r="V357" s="312">
        <f>IF(OR($D357="*",$D357&lt;400),"",IF(AND('201819 DATA'!M357="*",$D357&gt;=400),"*",IF($D357&gt;=400,ROUND('201819 DATA'!M357/$D357,2),"")))</f>
        <v>0.67</v>
      </c>
      <c r="W357" s="312">
        <f>IF(OR($D357="*",$D357&lt;400),"",IF(AND('201819 DATA'!N357="*",$D357&gt;=400),"*",IF($D357&gt;=400,ROUND('201819 DATA'!N357/$D357,2),"")))</f>
        <v>0.26</v>
      </c>
      <c r="X357" s="312">
        <f>IF(OR($D357="*",$D357&lt;400),"",IF(AND('201819 DATA'!O357="*",$D357&gt;=400),"*",IF($D357&gt;=400,ROUND('201819 DATA'!O357/$D357,2),"")))</f>
        <v>0.05</v>
      </c>
      <c r="Y357" s="312">
        <f>IF(OR($D357="*",$D357&lt;400),"",IF(AND('201819 DATA'!P357="*",$D357&gt;=400),"*",IF($D357&gt;=400,ROUND('201819 DATA'!P357/$D357,2),"")))</f>
        <v>0.02</v>
      </c>
      <c r="Z357" s="312" t="str">
        <f>IF(OR($D357="*",$D357&lt;400),"",IF(AND('201819 DATA'!Q357="*",$D357&gt;=400),"*",IF($D357&gt;=400,ROUND('201819 DATA'!Q357/$D357,2),"")))</f>
        <v>*</v>
      </c>
      <c r="AA357" s="312">
        <f>IF(OR($D357="*",$D357&lt;400),"",IF(AND('201819 DATA'!R357="*",$D357&gt;=400),"*",IF($D357&gt;=400,ROUND('201819 DATA'!R357/$D357,2),"")))</f>
        <v>0</v>
      </c>
      <c r="AB357" s="312">
        <f>IF(OR($D357="*",$D357&lt;400),"",IF(AND('201819 DATA'!S357="*",$D357&gt;=400),"*",IF($D357&gt;=400,ROUND('201819 DATA'!S357/$D357,2),"")))</f>
        <v>0</v>
      </c>
      <c r="AC357" s="312">
        <f>IF(OR($D357="*",$D357&lt;400),"",IF(AND('201819 DATA'!T357="*",$D357&gt;=400),"*",IF($D357&gt;=400,ROUND('201819 DATA'!T357/$D357,2),"")))</f>
        <v>0</v>
      </c>
      <c r="AD357" s="289">
        <f>IF(OR($C357="*",$C357&lt;400),"",IF(AND('201819 DATA'!BC357="*",$C357&gt;=400),"*",IF($C357&gt;=400,ROUND('201819 DATA'!BC357/$C357,2),"")))</f>
        <v>0</v>
      </c>
      <c r="AE357" s="289">
        <f>IF(OR($C357="*",$C357&lt;400),"",IF(AND('201819 DATA'!BD357="*",$C357&gt;=400),"*",IF($C357&gt;=400,ROUND('201819 DATA'!BD357/$C357,2),"")))</f>
        <v>0</v>
      </c>
      <c r="AF357" s="289">
        <f>IF(OR($C357="*",$C357&lt;400),"",IF(AND('201819 DATA'!BE357="*",$C357&gt;=400),"*",IF($C357&gt;=400,ROUND('201819 DATA'!BE357/$C357,2),"")))</f>
        <v>0</v>
      </c>
      <c r="AG357" s="289">
        <f>IF(OR($C357="*",$C357&lt;400),"",IF(AND('201819 DATA'!BF357="*",$C357&gt;=400),"*",IF($C357&gt;=400,ROUND('201819 DATA'!BF357/$C357,2),"")))</f>
        <v>0</v>
      </c>
      <c r="AH357" s="289">
        <f>IF(OR($C357="*",$C357&lt;400),"",IF(AND('201819 DATA'!BG357="*",$C357&gt;=400),"*",IF($C357&gt;=400,ROUND('201819 DATA'!BG357/$C357,2),"")))</f>
        <v>0</v>
      </c>
      <c r="AI357" s="289">
        <f>IF(OR($C357="*",$C357&lt;400),"",IF(AND('201819 DATA'!BH357="*",$C357&gt;=400),"*",IF($C357&gt;=400,ROUND('201819 DATA'!BH357/$C357,2),"")))</f>
        <v>0</v>
      </c>
      <c r="AJ357" s="289">
        <f>IF(OR($C357="*",$C357&lt;400),"",IF(AND('201819 DATA'!BI357="*",$C357&gt;=400),"*",IF($C357&gt;=400,ROUND('201819 DATA'!BI357/$C357,2),"")))</f>
        <v>1</v>
      </c>
      <c r="AK357" s="289">
        <f>IF(OR($C357="*",$C357&lt;400),"",IF(AND('201819 DATA'!BJ357="*",$C357&gt;=400),"*",IF($C357&gt;=400,ROUND('201819 DATA'!BJ357/$C357,2),"")))</f>
        <v>0</v>
      </c>
      <c r="AL357" s="289">
        <f>IF(OR($C357="*",$C357&lt;400),"",IF(AND('201819 DATA'!BK357="*",$C357&gt;=400),"*",IF($C357&gt;=400,ROUND('201819 DATA'!BK357/$C357,2),"")))</f>
        <v>0</v>
      </c>
      <c r="AM357" s="289">
        <f>IF(OR($C357="*",$C357&lt;400),"",IF(AND('201819 DATA'!BL357="*",$C357&gt;=400),"*",IF($C357&gt;=400,ROUND('201819 DATA'!BL357/$C357,2),"")))</f>
        <v>0</v>
      </c>
      <c r="AN357" s="289">
        <f>IF(OR($C357="*",$C357&lt;400),"",IF(AND('201819 DATA'!BM357="*",$C357&gt;=400),"*",IF($C357&gt;=400,ROUND('201819 DATA'!BM357/$C357,2),"")))</f>
        <v>0</v>
      </c>
      <c r="AO357" s="289">
        <f>IF(OR($C357="*",$C357&lt;400),"",IF(AND('201819 DATA'!BN357="*",$C357&gt;=400),"*",IF($C357&gt;=400,ROUND('201819 DATA'!BN357/$C357,2),"")))</f>
        <v>0</v>
      </c>
      <c r="AP357" s="289">
        <f>IF(OR($C357="*",$C357&lt;400),"",IF(AND('201819 DATA'!BO357="*",$C357&gt;=400),"*",IF($C357&gt;=400,ROUND('201819 DATA'!BO357/$C357,2),"")))</f>
        <v>0</v>
      </c>
      <c r="AQ357" s="289">
        <f>IF(OR($C357="*",$C357&lt;400),"",IF(AND('201819 DATA'!BP357="*",$C357&gt;=400),"*",IF($C357&gt;=400,ROUND('201819 DATA'!BP357/$C357,2),"")))</f>
        <v>0</v>
      </c>
      <c r="AR357" s="289">
        <f>IF(OR($C357="*",$C357&lt;400),"",IF(AND('201819 DATA'!BQ357="*",$C357&gt;=400),"*",IF($C357&gt;=400,ROUND('201819 DATA'!BQ357/$C357,2),"")))</f>
        <v>0</v>
      </c>
      <c r="AS357" s="289">
        <f>IF(OR($C357="*",$C357&lt;400),"",IF(AND('201819 DATA'!BR357="*",$C357&gt;=400),"*",IF($C357&gt;=400,ROUND('201819 DATA'!BR357/$C357,2),"")))</f>
        <v>0</v>
      </c>
      <c r="AT357" s="289" t="str">
        <f>IF(OR($C357="*",$C357&lt;400),"",IF(AND('201819 DATA'!BS357="*",$C357&gt;=400),"*",IF($C357&gt;=400,ROUND('201819 DATA'!BS357/$C357,2),"")))</f>
        <v>*</v>
      </c>
      <c r="AU357" s="289">
        <f>IF(OR($C357="*",$C357&lt;400),"",IF(AND('201819 DATA'!BT357="*",$C357&gt;=400),"*",IF($C357&gt;=400,ROUND('201819 DATA'!BT357/$C357,2),"")))</f>
        <v>0</v>
      </c>
      <c r="AV357" s="289">
        <f>IF(OR($C357="*",$C357&lt;400),"",IF(AND('201819 DATA'!BU357="*",$C357&gt;=400),"*",IF($C357&gt;=400,ROUND('201819 DATA'!BU357/$C357,2),"")))</f>
        <v>0</v>
      </c>
      <c r="AW357" s="289">
        <f>IF(OR($C357="*",$C357&lt;400),"",IF(AND('201819 DATA'!BV357="*",$C357&gt;=400),"*",IF($C357&gt;=400,ROUND('201819 DATA'!BV357/$C357,2),"")))</f>
        <v>0</v>
      </c>
      <c r="AX357" s="289">
        <f>IF(OR($C357="*",$C357&lt;400),"",IF(AND('201819 DATA'!BW357="*",$C357&gt;=400),"*",IF($C357&gt;=400,ROUND('201819 DATA'!BW357/$C357,2),"")))</f>
        <v>0</v>
      </c>
    </row>
    <row r="358" spans="1:50" x14ac:dyDescent="0.2">
      <c r="A358" s="13" t="s">
        <v>1383</v>
      </c>
      <c r="B358" s="287">
        <f>'201819 DATA'!B358</f>
        <v>2165</v>
      </c>
      <c r="C358" s="288">
        <f>'201819 DATA'!C358</f>
        <v>2165</v>
      </c>
      <c r="D358" s="293">
        <f>'201819 DATA'!FN358</f>
        <v>1630</v>
      </c>
      <c r="G358" s="295">
        <f t="shared" si="5"/>
        <v>1</v>
      </c>
      <c r="H358" s="289">
        <f>IF(OR($C358="*",$C358&lt;400),"",IF(AND('201819 DATA'!F358="*",$C358&gt;=400),"*",IF($C358&gt;=400,ROUND('201819 DATA'!F358/$C358,2),"")))</f>
        <v>0</v>
      </c>
      <c r="I358" s="296">
        <f>IF(OR($B358="*",$B358&lt;400),"",IF(AND('201819 DATA'!Y358="*",$B358&gt;=400),"*",IF($B358&gt;=400,ROUND('201819 DATA'!Y358/$B358,2),"")))</f>
        <v>0</v>
      </c>
      <c r="J358" s="296">
        <f>IF(OR($B358="*",$B358&lt;400),"",IF(AND('201819 DATA'!Z358="*",$B358&gt;=400),"*",IF($B358&gt;=400,ROUND('201819 DATA'!Z358/$B358,2),"")))</f>
        <v>0</v>
      </c>
      <c r="K358" s="296" t="str">
        <f>IF(OR($B358="*",$B358&lt;400),"",IF(AND('201819 DATA'!AA358="*",$B358&gt;=400),"*",IF($B358&gt;=400,ROUND('201819 DATA'!AA358/$B358,2),"")))</f>
        <v>*</v>
      </c>
      <c r="L358" s="296">
        <f>IF(OR($B358="*",$B358&lt;400),"",IF(AND('201819 DATA'!AB358="*",$B358&gt;=400),"*",IF($B358&gt;=400,ROUND('201819 DATA'!AB358/$B358,2),"")))</f>
        <v>0.08</v>
      </c>
      <c r="M358" s="296">
        <f>IF(OR($B358="*",$B358&lt;400),"",IF(AND('201819 DATA'!AC358="*",$B358&gt;=400),"*",IF($B358&gt;=400,ROUND('201819 DATA'!AC358/$B358,2),"")))</f>
        <v>0.45</v>
      </c>
      <c r="N358" s="296">
        <f>IF(OR($B358="*",$B358&lt;400),"",IF(AND('201819 DATA'!AD358="*",$B358&gt;=400),"*",IF($B358&gt;=400,ROUND('201819 DATA'!AD358/$B358,2),"")))</f>
        <v>0.45</v>
      </c>
      <c r="O358" s="296">
        <f>IF(OR($B358="*",$B358&lt;400),"",IF(AND('201819 DATA'!AE358="*",$B358&gt;=400),"*",IF($B358&gt;=400,ROUND('201819 DATA'!AE358/$B358,2),"")))</f>
        <v>0.02</v>
      </c>
      <c r="P358" s="297"/>
      <c r="Q358" s="296">
        <f>IF(OR($B358="*",$B358&lt;400),"",IF(AND('201819 DATA'!FL358="*",$B358&gt;=400),"*",IF($B358&gt;=400,ROUND('201819 DATA'!FL358/$B358,2),"")))</f>
        <v>0.97</v>
      </c>
      <c r="R358" s="289">
        <f>IF(OR($C358="*",$C358&lt;400),"",IF(AND('201819 DATA'!F358="*",$C358&gt;=400),"*",IF($C358&gt;=400,ROUND('201819 DATA'!F358/$C358,2),"")))</f>
        <v>0</v>
      </c>
      <c r="S358" s="289">
        <f>IF(OR($C358="*",$C358&lt;400),"",IF(AND('201819 DATA'!G358="*",$C358&gt;=400),"*",IF($C358&gt;=400,ROUND('201819 DATA'!G358/$C358,2),"")))</f>
        <v>0</v>
      </c>
      <c r="T358" s="289">
        <f>IF(OR($C358="*",$C358&lt;400),"",IF(AND('201819 DATA'!H358="*",$C358&gt;=400),"*",IF($C358&gt;=400,ROUND('201819 DATA'!H358/$C358,2),"")))</f>
        <v>1</v>
      </c>
      <c r="U358" s="289">
        <f>IF(OR($C358="*",$C358&lt;400),"",IF(AND('201819 DATA'!FM358="*",$C358&gt;=400),"*",IF($C358&gt;=400,ROUND('201819 DATA'!FM358/$C358,2),"")))</f>
        <v>0</v>
      </c>
      <c r="V358" s="312">
        <f>IF(OR($D358="*",$D358&lt;400),"",IF(AND('201819 DATA'!M358="*",$D358&gt;=400),"*",IF($D358&gt;=400,ROUND('201819 DATA'!M358/$D358,2),"")))</f>
        <v>0.77</v>
      </c>
      <c r="W358" s="312">
        <f>IF(OR($D358="*",$D358&lt;400),"",IF(AND('201819 DATA'!N358="*",$D358&gt;=400),"*",IF($D358&gt;=400,ROUND('201819 DATA'!N358/$D358,2),"")))</f>
        <v>0.19</v>
      </c>
      <c r="X358" s="312">
        <f>IF(OR($D358="*",$D358&lt;400),"",IF(AND('201819 DATA'!O358="*",$D358&gt;=400),"*",IF($D358&gt;=400,ROUND('201819 DATA'!O358/$D358,2),"")))</f>
        <v>0.03</v>
      </c>
      <c r="Y358" s="312">
        <f>IF(OR($D358="*",$D358&lt;400),"",IF(AND('201819 DATA'!P358="*",$D358&gt;=400),"*",IF($D358&gt;=400,ROUND('201819 DATA'!P358/$D358,2),"")))</f>
        <v>0.01</v>
      </c>
      <c r="Z358" s="312">
        <f>IF(OR($D358="*",$D358&lt;400),"",IF(AND('201819 DATA'!Q358="*",$D358&gt;=400),"*",IF($D358&gt;=400,ROUND('201819 DATA'!Q358/$D358,2),"")))</f>
        <v>0</v>
      </c>
      <c r="AA358" s="312">
        <f>IF(OR($D358="*",$D358&lt;400),"",IF(AND('201819 DATA'!R358="*",$D358&gt;=400),"*",IF($D358&gt;=400,ROUND('201819 DATA'!R358/$D358,2),"")))</f>
        <v>0</v>
      </c>
      <c r="AB358" s="312">
        <f>IF(OR($D358="*",$D358&lt;400),"",IF(AND('201819 DATA'!S358="*",$D358&gt;=400),"*",IF($D358&gt;=400,ROUND('201819 DATA'!S358/$D358,2),"")))</f>
        <v>0</v>
      </c>
      <c r="AC358" s="312">
        <f>IF(OR($D358="*",$D358&lt;400),"",IF(AND('201819 DATA'!T358="*",$D358&gt;=400),"*",IF($D358&gt;=400,ROUND('201819 DATA'!T358/$D358,2),"")))</f>
        <v>0</v>
      </c>
      <c r="AD358" s="289">
        <f>IF(OR($C358="*",$C358&lt;400),"",IF(AND('201819 DATA'!BC358="*",$C358&gt;=400),"*",IF($C358&gt;=400,ROUND('201819 DATA'!BC358/$C358,2),"")))</f>
        <v>0</v>
      </c>
      <c r="AE358" s="289">
        <f>IF(OR($C358="*",$C358&lt;400),"",IF(AND('201819 DATA'!BD358="*",$C358&gt;=400),"*",IF($C358&gt;=400,ROUND('201819 DATA'!BD358/$C358,2),"")))</f>
        <v>0</v>
      </c>
      <c r="AF358" s="289">
        <f>IF(OR($C358="*",$C358&lt;400),"",IF(AND('201819 DATA'!BE358="*",$C358&gt;=400),"*",IF($C358&gt;=400,ROUND('201819 DATA'!BE358/$C358,2),"")))</f>
        <v>0</v>
      </c>
      <c r="AG358" s="289">
        <f>IF(OR($C358="*",$C358&lt;400),"",IF(AND('201819 DATA'!BF358="*",$C358&gt;=400),"*",IF($C358&gt;=400,ROUND('201819 DATA'!BF358/$C358,2),"")))</f>
        <v>0</v>
      </c>
      <c r="AH358" s="289">
        <f>IF(OR($C358="*",$C358&lt;400),"",IF(AND('201819 DATA'!BG358="*",$C358&gt;=400),"*",IF($C358&gt;=400,ROUND('201819 DATA'!BG358/$C358,2),"")))</f>
        <v>0</v>
      </c>
      <c r="AI358" s="289">
        <f>IF(OR($C358="*",$C358&lt;400),"",IF(AND('201819 DATA'!BH358="*",$C358&gt;=400),"*",IF($C358&gt;=400,ROUND('201819 DATA'!BH358/$C358,2),"")))</f>
        <v>0</v>
      </c>
      <c r="AJ358" s="289">
        <f>IF(OR($C358="*",$C358&lt;400),"",IF(AND('201819 DATA'!BI358="*",$C358&gt;=400),"*",IF($C358&gt;=400,ROUND('201819 DATA'!BI358/$C358,2),"")))</f>
        <v>1</v>
      </c>
      <c r="AK358" s="289">
        <f>IF(OR($C358="*",$C358&lt;400),"",IF(AND('201819 DATA'!BJ358="*",$C358&gt;=400),"*",IF($C358&gt;=400,ROUND('201819 DATA'!BJ358/$C358,2),"")))</f>
        <v>0</v>
      </c>
      <c r="AL358" s="289">
        <f>IF(OR($C358="*",$C358&lt;400),"",IF(AND('201819 DATA'!BK358="*",$C358&gt;=400),"*",IF($C358&gt;=400,ROUND('201819 DATA'!BK358/$C358,2),"")))</f>
        <v>0</v>
      </c>
      <c r="AM358" s="289">
        <f>IF(OR($C358="*",$C358&lt;400),"",IF(AND('201819 DATA'!BL358="*",$C358&gt;=400),"*",IF($C358&gt;=400,ROUND('201819 DATA'!BL358/$C358,2),"")))</f>
        <v>0</v>
      </c>
      <c r="AN358" s="289">
        <f>IF(OR($C358="*",$C358&lt;400),"",IF(AND('201819 DATA'!BM358="*",$C358&gt;=400),"*",IF($C358&gt;=400,ROUND('201819 DATA'!BM358/$C358,2),"")))</f>
        <v>0</v>
      </c>
      <c r="AO358" s="289">
        <f>IF(OR($C358="*",$C358&lt;400),"",IF(AND('201819 DATA'!BN358="*",$C358&gt;=400),"*",IF($C358&gt;=400,ROUND('201819 DATA'!BN358/$C358,2),"")))</f>
        <v>0</v>
      </c>
      <c r="AP358" s="289">
        <f>IF(OR($C358="*",$C358&lt;400),"",IF(AND('201819 DATA'!BO358="*",$C358&gt;=400),"*",IF($C358&gt;=400,ROUND('201819 DATA'!BO358/$C358,2),"")))</f>
        <v>0</v>
      </c>
      <c r="AQ358" s="289">
        <f>IF(OR($C358="*",$C358&lt;400),"",IF(AND('201819 DATA'!BP358="*",$C358&gt;=400),"*",IF($C358&gt;=400,ROUND('201819 DATA'!BP358/$C358,2),"")))</f>
        <v>0</v>
      </c>
      <c r="AR358" s="289">
        <f>IF(OR($C358="*",$C358&lt;400),"",IF(AND('201819 DATA'!BQ358="*",$C358&gt;=400),"*",IF($C358&gt;=400,ROUND('201819 DATA'!BQ358/$C358,2),"")))</f>
        <v>0</v>
      </c>
      <c r="AS358" s="289">
        <f>IF(OR($C358="*",$C358&lt;400),"",IF(AND('201819 DATA'!BR358="*",$C358&gt;=400),"*",IF($C358&gt;=400,ROUND('201819 DATA'!BR358/$C358,2),"")))</f>
        <v>0</v>
      </c>
      <c r="AT358" s="289" t="str">
        <f>IF(OR($C358="*",$C358&lt;400),"",IF(AND('201819 DATA'!BS358="*",$C358&gt;=400),"*",IF($C358&gt;=400,ROUND('201819 DATA'!BS358/$C358,2),"")))</f>
        <v>*</v>
      </c>
      <c r="AU358" s="289">
        <f>IF(OR($C358="*",$C358&lt;400),"",IF(AND('201819 DATA'!BT358="*",$C358&gt;=400),"*",IF($C358&gt;=400,ROUND('201819 DATA'!BT358/$C358,2),"")))</f>
        <v>0</v>
      </c>
      <c r="AV358" s="289">
        <f>IF(OR($C358="*",$C358&lt;400),"",IF(AND('201819 DATA'!BU358="*",$C358&gt;=400),"*",IF($C358&gt;=400,ROUND('201819 DATA'!BU358/$C358,2),"")))</f>
        <v>0</v>
      </c>
      <c r="AW358" s="289">
        <f>IF(OR($C358="*",$C358&lt;400),"",IF(AND('201819 DATA'!BV358="*",$C358&gt;=400),"*",IF($C358&gt;=400,ROUND('201819 DATA'!BV358/$C358,2),"")))</f>
        <v>0</v>
      </c>
      <c r="AX358" s="289" t="str">
        <f>IF(OR($C358="*",$C358&lt;400),"",IF(AND('201819 DATA'!BW358="*",$C358&gt;=400),"*",IF($C358&gt;=400,ROUND('201819 DATA'!BW358/$C358,2),"")))</f>
        <v>*</v>
      </c>
    </row>
    <row r="359" spans="1:50" x14ac:dyDescent="0.2">
      <c r="A359" s="13" t="s">
        <v>291</v>
      </c>
      <c r="B359" s="287">
        <f>'201819 DATA'!B359</f>
        <v>1535</v>
      </c>
      <c r="C359" s="288">
        <f>'201819 DATA'!C359</f>
        <v>1535</v>
      </c>
      <c r="D359" s="293">
        <f>'201819 DATA'!FN359</f>
        <v>1510</v>
      </c>
      <c r="G359" s="295">
        <f t="shared" si="5"/>
        <v>1</v>
      </c>
      <c r="H359" s="289">
        <f>IF(OR($C359="*",$C359&lt;400),"",IF(AND('201819 DATA'!F359="*",$C359&gt;=400),"*",IF($C359&gt;=400,ROUND('201819 DATA'!F359/$C359,2),"")))</f>
        <v>0</v>
      </c>
      <c r="I359" s="296">
        <f>IF(OR($B359="*",$B359&lt;400),"",IF(AND('201819 DATA'!Y359="*",$B359&gt;=400),"*",IF($B359&gt;=400,ROUND('201819 DATA'!Y359/$B359,2),"")))</f>
        <v>0</v>
      </c>
      <c r="J359" s="296">
        <f>IF(OR($B359="*",$B359&lt;400),"",IF(AND('201819 DATA'!Z359="*",$B359&gt;=400),"*",IF($B359&gt;=400,ROUND('201819 DATA'!Z359/$B359,2),"")))</f>
        <v>0.06</v>
      </c>
      <c r="K359" s="296">
        <f>IF(OR($B359="*",$B359&lt;400),"",IF(AND('201819 DATA'!AA359="*",$B359&gt;=400),"*",IF($B359&gt;=400,ROUND('201819 DATA'!AA359/$B359,2),"")))</f>
        <v>0.18</v>
      </c>
      <c r="L359" s="296">
        <f>IF(OR($B359="*",$B359&lt;400),"",IF(AND('201819 DATA'!AB359="*",$B359&gt;=400),"*",IF($B359&gt;=400,ROUND('201819 DATA'!AB359/$B359,2),"")))</f>
        <v>0.32</v>
      </c>
      <c r="M359" s="296">
        <f>IF(OR($B359="*",$B359&lt;400),"",IF(AND('201819 DATA'!AC359="*",$B359&gt;=400),"*",IF($B359&gt;=400,ROUND('201819 DATA'!AC359/$B359,2),"")))</f>
        <v>0.33</v>
      </c>
      <c r="N359" s="296">
        <f>IF(OR($B359="*",$B359&lt;400),"",IF(AND('201819 DATA'!AD359="*",$B359&gt;=400),"*",IF($B359&gt;=400,ROUND('201819 DATA'!AD359/$B359,2),"")))</f>
        <v>0.11</v>
      </c>
      <c r="O359" s="296" t="str">
        <f>IF(OR($B359="*",$B359&lt;400),"",IF(AND('201819 DATA'!AE359="*",$B359&gt;=400),"*",IF($B359&gt;=400,ROUND('201819 DATA'!AE359/$B359,2),"")))</f>
        <v>*</v>
      </c>
      <c r="P359" s="297"/>
      <c r="Q359" s="296">
        <f>IF(OR($B359="*",$B359&lt;400),"",IF(AND('201819 DATA'!FL359="*",$B359&gt;=400),"*",IF($B359&gt;=400,ROUND('201819 DATA'!FL359/$B359,2),"")))</f>
        <v>0.97</v>
      </c>
      <c r="R359" s="289">
        <f>IF(OR($C359="*",$C359&lt;400),"",IF(AND('201819 DATA'!F359="*",$C359&gt;=400),"*",IF($C359&gt;=400,ROUND('201819 DATA'!F359/$C359,2),"")))</f>
        <v>0</v>
      </c>
      <c r="S359" s="289">
        <f>IF(OR($C359="*",$C359&lt;400),"",IF(AND('201819 DATA'!G359="*",$C359&gt;=400),"*",IF($C359&gt;=400,ROUND('201819 DATA'!G359/$C359,2),"")))</f>
        <v>0</v>
      </c>
      <c r="T359" s="289">
        <f>IF(OR($C359="*",$C359&lt;400),"",IF(AND('201819 DATA'!H359="*",$C359&gt;=400),"*",IF($C359&gt;=400,ROUND('201819 DATA'!H359/$C359,2),"")))</f>
        <v>1</v>
      </c>
      <c r="U359" s="289">
        <f>IF(OR($C359="*",$C359&lt;400),"",IF(AND('201819 DATA'!FM359="*",$C359&gt;=400),"*",IF($C359&gt;=400,ROUND('201819 DATA'!FM359/$C359,2),"")))</f>
        <v>0</v>
      </c>
      <c r="V359" s="312">
        <f>IF(OR($D359="*",$D359&lt;400),"",IF(AND('201819 DATA'!M359="*",$D359&gt;=400),"*",IF($D359&gt;=400,ROUND('201819 DATA'!M359/$D359,2),"")))</f>
        <v>0.15</v>
      </c>
      <c r="W359" s="312">
        <f>IF(OR($D359="*",$D359&lt;400),"",IF(AND('201819 DATA'!N359="*",$D359&gt;=400),"*",IF($D359&gt;=400,ROUND('201819 DATA'!N359/$D359,2),"")))</f>
        <v>0.36</v>
      </c>
      <c r="X359" s="312">
        <f>IF(OR($D359="*",$D359&lt;400),"",IF(AND('201819 DATA'!O359="*",$D359&gt;=400),"*",IF($D359&gt;=400,ROUND('201819 DATA'!O359/$D359,2),"")))</f>
        <v>0.32</v>
      </c>
      <c r="Y359" s="312">
        <f>IF(OR($D359="*",$D359&lt;400),"",IF(AND('201819 DATA'!P359="*",$D359&gt;=400),"*",IF($D359&gt;=400,ROUND('201819 DATA'!P359/$D359,2),"")))</f>
        <v>0.16</v>
      </c>
      <c r="Z359" s="312">
        <f>IF(OR($D359="*",$D359&lt;400),"",IF(AND('201819 DATA'!Q359="*",$D359&gt;=400),"*",IF($D359&gt;=400,ROUND('201819 DATA'!Q359/$D359,2),"")))</f>
        <v>0.01</v>
      </c>
      <c r="AA359" s="312" t="str">
        <f>IF(OR($D359="*",$D359&lt;400),"",IF(AND('201819 DATA'!R359="*",$D359&gt;=400),"*",IF($D359&gt;=400,ROUND('201819 DATA'!R359/$D359,2),"")))</f>
        <v>*</v>
      </c>
      <c r="AB359" s="312" t="str">
        <f>IF(OR($D359="*",$D359&lt;400),"",IF(AND('201819 DATA'!S359="*",$D359&gt;=400),"*",IF($D359&gt;=400,ROUND('201819 DATA'!S359/$D359,2),"")))</f>
        <v>*</v>
      </c>
      <c r="AC359" s="312">
        <f>IF(OR($D359="*",$D359&lt;400),"",IF(AND('201819 DATA'!T359="*",$D359&gt;=400),"*",IF($D359&gt;=400,ROUND('201819 DATA'!T359/$D359,2),"")))</f>
        <v>0</v>
      </c>
      <c r="AD359" s="289">
        <f>IF(OR($C359="*",$C359&lt;400),"",IF(AND('201819 DATA'!BC359="*",$C359&gt;=400),"*",IF($C359&gt;=400,ROUND('201819 DATA'!BC359/$C359,2),"")))</f>
        <v>0</v>
      </c>
      <c r="AE359" s="289">
        <f>IF(OR($C359="*",$C359&lt;400),"",IF(AND('201819 DATA'!BD359="*",$C359&gt;=400),"*",IF($C359&gt;=400,ROUND('201819 DATA'!BD359/$C359,2),"")))</f>
        <v>0.05</v>
      </c>
      <c r="AF359" s="289" t="str">
        <f>IF(OR($C359="*",$C359&lt;400),"",IF(AND('201819 DATA'!BE359="*",$C359&gt;=400),"*",IF($C359&gt;=400,ROUND('201819 DATA'!BE359/$C359,2),"")))</f>
        <v>*</v>
      </c>
      <c r="AG359" s="289">
        <f>IF(OR($C359="*",$C359&lt;400),"",IF(AND('201819 DATA'!BF359="*",$C359&gt;=400),"*",IF($C359&gt;=400,ROUND('201819 DATA'!BF359/$C359,2),"")))</f>
        <v>0</v>
      </c>
      <c r="AH359" s="289" t="str">
        <f>IF(OR($C359="*",$C359&lt;400),"",IF(AND('201819 DATA'!BG359="*",$C359&gt;=400),"*",IF($C359&gt;=400,ROUND('201819 DATA'!BG359/$C359,2),"")))</f>
        <v>*</v>
      </c>
      <c r="AI359" s="289">
        <f>IF(OR($C359="*",$C359&lt;400),"",IF(AND('201819 DATA'!BH359="*",$C359&gt;=400),"*",IF($C359&gt;=400,ROUND('201819 DATA'!BH359/$C359,2),"")))</f>
        <v>0.02</v>
      </c>
      <c r="AJ359" s="289">
        <f>IF(OR($C359="*",$C359&lt;400),"",IF(AND('201819 DATA'!BI359="*",$C359&gt;=400),"*",IF($C359&gt;=400,ROUND('201819 DATA'!BI359/$C359,2),"")))</f>
        <v>0</v>
      </c>
      <c r="AK359" s="289">
        <f>IF(OR($C359="*",$C359&lt;400),"",IF(AND('201819 DATA'!BJ359="*",$C359&gt;=400),"*",IF($C359&gt;=400,ROUND('201819 DATA'!BJ359/$C359,2),"")))</f>
        <v>0</v>
      </c>
      <c r="AL359" s="289">
        <f>IF(OR($C359="*",$C359&lt;400),"",IF(AND('201819 DATA'!BK359="*",$C359&gt;=400),"*",IF($C359&gt;=400,ROUND('201819 DATA'!BK359/$C359,2),"")))</f>
        <v>0</v>
      </c>
      <c r="AM359" s="289">
        <f>IF(OR($C359="*",$C359&lt;400),"",IF(AND('201819 DATA'!BL359="*",$C359&gt;=400),"*",IF($C359&gt;=400,ROUND('201819 DATA'!BL359/$C359,2),"")))</f>
        <v>0</v>
      </c>
      <c r="AN359" s="289">
        <f>IF(OR($C359="*",$C359&lt;400),"",IF(AND('201819 DATA'!BM359="*",$C359&gt;=400),"*",IF($C359&gt;=400,ROUND('201819 DATA'!BM359/$C359,2),"")))</f>
        <v>0.18</v>
      </c>
      <c r="AO359" s="289">
        <f>IF(OR($C359="*",$C359&lt;400),"",IF(AND('201819 DATA'!BN359="*",$C359&gt;=400),"*",IF($C359&gt;=400,ROUND('201819 DATA'!BN359/$C359,2),"")))</f>
        <v>0.04</v>
      </c>
      <c r="AP359" s="289">
        <f>IF(OR($C359="*",$C359&lt;400),"",IF(AND('201819 DATA'!BO359="*",$C359&gt;=400),"*",IF($C359&gt;=400,ROUND('201819 DATA'!BO359/$C359,2),"")))</f>
        <v>0.51</v>
      </c>
      <c r="AQ359" s="289">
        <f>IF(OR($C359="*",$C359&lt;400),"",IF(AND('201819 DATA'!BP359="*",$C359&gt;=400),"*",IF($C359&gt;=400,ROUND('201819 DATA'!BP359/$C359,2),"")))</f>
        <v>0.13</v>
      </c>
      <c r="AR359" s="289">
        <f>IF(OR($C359="*",$C359&lt;400),"",IF(AND('201819 DATA'!BQ359="*",$C359&gt;=400),"*",IF($C359&gt;=400,ROUND('201819 DATA'!BQ359/$C359,2),"")))</f>
        <v>0</v>
      </c>
      <c r="AS359" s="289">
        <f>IF(OR($C359="*",$C359&lt;400),"",IF(AND('201819 DATA'!BR359="*",$C359&gt;=400),"*",IF($C359&gt;=400,ROUND('201819 DATA'!BR359/$C359,2),"")))</f>
        <v>0</v>
      </c>
      <c r="AT359" s="289" t="str">
        <f>IF(OR($C359="*",$C359&lt;400),"",IF(AND('201819 DATA'!BS359="*",$C359&gt;=400),"*",IF($C359&gt;=400,ROUND('201819 DATA'!BS359/$C359,2),"")))</f>
        <v>*</v>
      </c>
      <c r="AU359" s="289">
        <f>IF(OR($C359="*",$C359&lt;400),"",IF(AND('201819 DATA'!BT359="*",$C359&gt;=400),"*",IF($C359&gt;=400,ROUND('201819 DATA'!BT359/$C359,2),"")))</f>
        <v>0.02</v>
      </c>
      <c r="AV359" s="289">
        <f>IF(OR($C359="*",$C359&lt;400),"",IF(AND('201819 DATA'!BU359="*",$C359&gt;=400),"*",IF($C359&gt;=400,ROUND('201819 DATA'!BU359/$C359,2),"")))</f>
        <v>0.03</v>
      </c>
      <c r="AW359" s="289">
        <f>IF(OR($C359="*",$C359&lt;400),"",IF(AND('201819 DATA'!BV359="*",$C359&gt;=400),"*",IF($C359&gt;=400,ROUND('201819 DATA'!BV359/$C359,2),"")))</f>
        <v>0</v>
      </c>
      <c r="AX359" s="289">
        <f>IF(OR($C359="*",$C359&lt;400),"",IF(AND('201819 DATA'!BW359="*",$C359&gt;=400),"*",IF($C359&gt;=400,ROUND('201819 DATA'!BW359/$C359,2),"")))</f>
        <v>0.01</v>
      </c>
    </row>
    <row r="360" spans="1:50" x14ac:dyDescent="0.2">
      <c r="A360" s="13" t="s">
        <v>286</v>
      </c>
      <c r="B360" s="287">
        <f>'201819 DATA'!B360</f>
        <v>1720</v>
      </c>
      <c r="C360" s="288">
        <f>'201819 DATA'!C360</f>
        <v>1720</v>
      </c>
      <c r="D360" s="293">
        <f>'201819 DATA'!FN360</f>
        <v>1710</v>
      </c>
      <c r="G360" s="295">
        <f t="shared" si="5"/>
        <v>1</v>
      </c>
      <c r="H360" s="289">
        <f>IF(OR($C360="*",$C360&lt;400),"",IF(AND('201819 DATA'!F360="*",$C360&gt;=400),"*",IF($C360&gt;=400,ROUND('201819 DATA'!F360/$C360,2),"")))</f>
        <v>0</v>
      </c>
      <c r="I360" s="296">
        <f>IF(OR($B360="*",$B360&lt;400),"",IF(AND('201819 DATA'!Y360="*",$B360&gt;=400),"*",IF($B360&gt;=400,ROUND('201819 DATA'!Y360/$B360,2),"")))</f>
        <v>0</v>
      </c>
      <c r="J360" s="296">
        <f>IF(OR($B360="*",$B360&lt;400),"",IF(AND('201819 DATA'!Z360="*",$B360&gt;=400),"*",IF($B360&gt;=400,ROUND('201819 DATA'!Z360/$B360,2),"")))</f>
        <v>0.03</v>
      </c>
      <c r="K360" s="296">
        <f>IF(OR($B360="*",$B360&lt;400),"",IF(AND('201819 DATA'!AA360="*",$B360&gt;=400),"*",IF($B360&gt;=400,ROUND('201819 DATA'!AA360/$B360,2),"")))</f>
        <v>0.1</v>
      </c>
      <c r="L360" s="296">
        <f>IF(OR($B360="*",$B360&lt;400),"",IF(AND('201819 DATA'!AB360="*",$B360&gt;=400),"*",IF($B360&gt;=400,ROUND('201819 DATA'!AB360/$B360,2),"")))</f>
        <v>0.27</v>
      </c>
      <c r="M360" s="296">
        <f>IF(OR($B360="*",$B360&lt;400),"",IF(AND('201819 DATA'!AC360="*",$B360&gt;=400),"*",IF($B360&gt;=400,ROUND('201819 DATA'!AC360/$B360,2),"")))</f>
        <v>0.38</v>
      </c>
      <c r="N360" s="296">
        <f>IF(OR($B360="*",$B360&lt;400),"",IF(AND('201819 DATA'!AD360="*",$B360&gt;=400),"*",IF($B360&gt;=400,ROUND('201819 DATA'!AD360/$B360,2),"")))</f>
        <v>0.21</v>
      </c>
      <c r="O360" s="296">
        <f>IF(OR($B360="*",$B360&lt;400),"",IF(AND('201819 DATA'!AE360="*",$B360&gt;=400),"*",IF($B360&gt;=400,ROUND('201819 DATA'!AE360/$B360,2),"")))</f>
        <v>0.01</v>
      </c>
      <c r="P360" s="297"/>
      <c r="Q360" s="296">
        <f>IF(OR($B360="*",$B360&lt;400),"",IF(AND('201819 DATA'!FL360="*",$B360&gt;=400),"*",IF($B360&gt;=400,ROUND('201819 DATA'!FL360/$B360,2),"")))</f>
        <v>0.99</v>
      </c>
      <c r="R360" s="289">
        <f>IF(OR($C360="*",$C360&lt;400),"",IF(AND('201819 DATA'!F360="*",$C360&gt;=400),"*",IF($C360&gt;=400,ROUND('201819 DATA'!F360/$C360,2),"")))</f>
        <v>0</v>
      </c>
      <c r="S360" s="289">
        <f>IF(OR($C360="*",$C360&lt;400),"",IF(AND('201819 DATA'!G360="*",$C360&gt;=400),"*",IF($C360&gt;=400,ROUND('201819 DATA'!G360/$C360,2),"")))</f>
        <v>0</v>
      </c>
      <c r="T360" s="289">
        <f>IF(OR($C360="*",$C360&lt;400),"",IF(AND('201819 DATA'!H360="*",$C360&gt;=400),"*",IF($C360&gt;=400,ROUND('201819 DATA'!H360/$C360,2),"")))</f>
        <v>1</v>
      </c>
      <c r="U360" s="289">
        <f>IF(OR($C360="*",$C360&lt;400),"",IF(AND('201819 DATA'!FM360="*",$C360&gt;=400),"*",IF($C360&gt;=400,ROUND('201819 DATA'!FM360/$C360,2),"")))</f>
        <v>0</v>
      </c>
      <c r="V360" s="312">
        <f>IF(OR($D360="*",$D360&lt;400),"",IF(AND('201819 DATA'!M360="*",$D360&gt;=400),"*",IF($D360&gt;=400,ROUND('201819 DATA'!M360/$D360,2),"")))</f>
        <v>0.48</v>
      </c>
      <c r="W360" s="312">
        <f>IF(OR($D360="*",$D360&lt;400),"",IF(AND('201819 DATA'!N360="*",$D360&gt;=400),"*",IF($D360&gt;=400,ROUND('201819 DATA'!N360/$D360,2),"")))</f>
        <v>0.38</v>
      </c>
      <c r="X360" s="312">
        <f>IF(OR($D360="*",$D360&lt;400),"",IF(AND('201819 DATA'!O360="*",$D360&gt;=400),"*",IF($D360&gt;=400,ROUND('201819 DATA'!O360/$D360,2),"")))</f>
        <v>0.09</v>
      </c>
      <c r="Y360" s="312">
        <f>IF(OR($D360="*",$D360&lt;400),"",IF(AND('201819 DATA'!P360="*",$D360&gt;=400),"*",IF($D360&gt;=400,ROUND('201819 DATA'!P360/$D360,2),"")))</f>
        <v>0.05</v>
      </c>
      <c r="Z360" s="312">
        <f>IF(OR($D360="*",$D360&lt;400),"",IF(AND('201819 DATA'!Q360="*",$D360&gt;=400),"*",IF($D360&gt;=400,ROUND('201819 DATA'!Q360/$D360,2),"")))</f>
        <v>0.01</v>
      </c>
      <c r="AA360" s="312" t="str">
        <f>IF(OR($D360="*",$D360&lt;400),"",IF(AND('201819 DATA'!R360="*",$D360&gt;=400),"*",IF($D360&gt;=400,ROUND('201819 DATA'!R360/$D360,2),"")))</f>
        <v>*</v>
      </c>
      <c r="AB360" s="312">
        <f>IF(OR($D360="*",$D360&lt;400),"",IF(AND('201819 DATA'!S360="*",$D360&gt;=400),"*",IF($D360&gt;=400,ROUND('201819 DATA'!S360/$D360,2),"")))</f>
        <v>0</v>
      </c>
      <c r="AC360" s="312">
        <f>IF(OR($D360="*",$D360&lt;400),"",IF(AND('201819 DATA'!T360="*",$D360&gt;=400),"*",IF($D360&gt;=400,ROUND('201819 DATA'!T360/$D360,2),"")))</f>
        <v>0</v>
      </c>
      <c r="AD360" s="289">
        <f>IF(OR($C360="*",$C360&lt;400),"",IF(AND('201819 DATA'!BC360="*",$C360&gt;=400),"*",IF($C360&gt;=400,ROUND('201819 DATA'!BC360/$C360,2),"")))</f>
        <v>0</v>
      </c>
      <c r="AE360" s="289" t="str">
        <f>IF(OR($C360="*",$C360&lt;400),"",IF(AND('201819 DATA'!BD360="*",$C360&gt;=400),"*",IF($C360&gt;=400,ROUND('201819 DATA'!BD360/$C360,2),"")))</f>
        <v>*</v>
      </c>
      <c r="AF360" s="289">
        <f>IF(OR($C360="*",$C360&lt;400),"",IF(AND('201819 DATA'!BE360="*",$C360&gt;=400),"*",IF($C360&gt;=400,ROUND('201819 DATA'!BE360/$C360,2),"")))</f>
        <v>0</v>
      </c>
      <c r="AG360" s="289">
        <f>IF(OR($C360="*",$C360&lt;400),"",IF(AND('201819 DATA'!BF360="*",$C360&gt;=400),"*",IF($C360&gt;=400,ROUND('201819 DATA'!BF360/$C360,2),"")))</f>
        <v>0</v>
      </c>
      <c r="AH360" s="289">
        <f>IF(OR($C360="*",$C360&lt;400),"",IF(AND('201819 DATA'!BG360="*",$C360&gt;=400),"*",IF($C360&gt;=400,ROUND('201819 DATA'!BG360/$C360,2),"")))</f>
        <v>0</v>
      </c>
      <c r="AI360" s="289">
        <f>IF(OR($C360="*",$C360&lt;400),"",IF(AND('201819 DATA'!BH360="*",$C360&gt;=400),"*",IF($C360&gt;=400,ROUND('201819 DATA'!BH360/$C360,2),"")))</f>
        <v>0.13</v>
      </c>
      <c r="AJ360" s="289">
        <f>IF(OR($C360="*",$C360&lt;400),"",IF(AND('201819 DATA'!BI360="*",$C360&gt;=400),"*",IF($C360&gt;=400,ROUND('201819 DATA'!BI360/$C360,2),"")))</f>
        <v>0.13</v>
      </c>
      <c r="AK360" s="289">
        <f>IF(OR($C360="*",$C360&lt;400),"",IF(AND('201819 DATA'!BJ360="*",$C360&gt;=400),"*",IF($C360&gt;=400,ROUND('201819 DATA'!BJ360/$C360,2),"")))</f>
        <v>0</v>
      </c>
      <c r="AL360" s="289">
        <f>IF(OR($C360="*",$C360&lt;400),"",IF(AND('201819 DATA'!BK360="*",$C360&gt;=400),"*",IF($C360&gt;=400,ROUND('201819 DATA'!BK360/$C360,2),"")))</f>
        <v>0</v>
      </c>
      <c r="AM360" s="289">
        <f>IF(OR($C360="*",$C360&lt;400),"",IF(AND('201819 DATA'!BL360="*",$C360&gt;=400),"*",IF($C360&gt;=400,ROUND('201819 DATA'!BL360/$C360,2),"")))</f>
        <v>0</v>
      </c>
      <c r="AN360" s="289">
        <f>IF(OR($C360="*",$C360&lt;400),"",IF(AND('201819 DATA'!BM360="*",$C360&gt;=400),"*",IF($C360&gt;=400,ROUND('201819 DATA'!BM360/$C360,2),"")))</f>
        <v>0.01</v>
      </c>
      <c r="AO360" s="289" t="str">
        <f>IF(OR($C360="*",$C360&lt;400),"",IF(AND('201819 DATA'!BN360="*",$C360&gt;=400),"*",IF($C360&gt;=400,ROUND('201819 DATA'!BN360/$C360,2),"")))</f>
        <v>*</v>
      </c>
      <c r="AP360" s="289">
        <f>IF(OR($C360="*",$C360&lt;400),"",IF(AND('201819 DATA'!BO360="*",$C360&gt;=400),"*",IF($C360&gt;=400,ROUND('201819 DATA'!BO360/$C360,2),"")))</f>
        <v>0.72</v>
      </c>
      <c r="AQ360" s="289">
        <f>IF(OR($C360="*",$C360&lt;400),"",IF(AND('201819 DATA'!BP360="*",$C360&gt;=400),"*",IF($C360&gt;=400,ROUND('201819 DATA'!BP360/$C360,2),"")))</f>
        <v>0</v>
      </c>
      <c r="AR360" s="289">
        <f>IF(OR($C360="*",$C360&lt;400),"",IF(AND('201819 DATA'!BQ360="*",$C360&gt;=400),"*",IF($C360&gt;=400,ROUND('201819 DATA'!BQ360/$C360,2),"")))</f>
        <v>0</v>
      </c>
      <c r="AS360" s="289">
        <f>IF(OR($C360="*",$C360&lt;400),"",IF(AND('201819 DATA'!BR360="*",$C360&gt;=400),"*",IF($C360&gt;=400,ROUND('201819 DATA'!BR360/$C360,2),"")))</f>
        <v>0</v>
      </c>
      <c r="AT360" s="289">
        <f>IF(OR($C360="*",$C360&lt;400),"",IF(AND('201819 DATA'!BS360="*",$C360&gt;=400),"*",IF($C360&gt;=400,ROUND('201819 DATA'!BS360/$C360,2),"")))</f>
        <v>0</v>
      </c>
      <c r="AU360" s="289">
        <f>IF(OR($C360="*",$C360&lt;400),"",IF(AND('201819 DATA'!BT360="*",$C360&gt;=400),"*",IF($C360&gt;=400,ROUND('201819 DATA'!BT360/$C360,2),"")))</f>
        <v>0</v>
      </c>
      <c r="AV360" s="289">
        <f>IF(OR($C360="*",$C360&lt;400),"",IF(AND('201819 DATA'!BU360="*",$C360&gt;=400),"*",IF($C360&gt;=400,ROUND('201819 DATA'!BU360/$C360,2),"")))</f>
        <v>0.01</v>
      </c>
      <c r="AW360" s="289">
        <f>IF(OR($C360="*",$C360&lt;400),"",IF(AND('201819 DATA'!BV360="*",$C360&gt;=400),"*",IF($C360&gt;=400,ROUND('201819 DATA'!BV360/$C360,2),"")))</f>
        <v>0</v>
      </c>
      <c r="AX360" s="289">
        <f>IF(OR($C360="*",$C360&lt;400),"",IF(AND('201819 DATA'!BW360="*",$C360&gt;=400),"*",IF($C360&gt;=400,ROUND('201819 DATA'!BW360/$C360,2),"")))</f>
        <v>0</v>
      </c>
    </row>
    <row r="361" spans="1:50" x14ac:dyDescent="0.2">
      <c r="A361" s="13" t="s">
        <v>294</v>
      </c>
      <c r="B361" s="287">
        <f>'201819 DATA'!B361</f>
        <v>1060</v>
      </c>
      <c r="C361" s="288">
        <f>'201819 DATA'!C361</f>
        <v>1060</v>
      </c>
      <c r="D361" s="293">
        <f>'201819 DATA'!FN361</f>
        <v>1055</v>
      </c>
      <c r="G361" s="295">
        <f t="shared" si="5"/>
        <v>1</v>
      </c>
      <c r="H361" s="289">
        <f>IF(OR($C361="*",$C361&lt;400),"",IF(AND('201819 DATA'!F361="*",$C361&gt;=400),"*",IF($C361&gt;=400,ROUND('201819 DATA'!F361/$C361,2),"")))</f>
        <v>0</v>
      </c>
      <c r="I361" s="296">
        <f>IF(OR($B361="*",$B361&lt;400),"",IF(AND('201819 DATA'!Y361="*",$B361&gt;=400),"*",IF($B361&gt;=400,ROUND('201819 DATA'!Y361/$B361,2),"")))</f>
        <v>0</v>
      </c>
      <c r="J361" s="296">
        <f>IF(OR($B361="*",$B361&lt;400),"",IF(AND('201819 DATA'!Z361="*",$B361&gt;=400),"*",IF($B361&gt;=400,ROUND('201819 DATA'!Z361/$B361,2),"")))</f>
        <v>7.0000000000000007E-2</v>
      </c>
      <c r="K361" s="296">
        <f>IF(OR($B361="*",$B361&lt;400),"",IF(AND('201819 DATA'!AA361="*",$B361&gt;=400),"*",IF($B361&gt;=400,ROUND('201819 DATA'!AA361/$B361,2),"")))</f>
        <v>0.25</v>
      </c>
      <c r="L361" s="296">
        <f>IF(OR($B361="*",$B361&lt;400),"",IF(AND('201819 DATA'!AB361="*",$B361&gt;=400),"*",IF($B361&gt;=400,ROUND('201819 DATA'!AB361/$B361,2),"")))</f>
        <v>0.33</v>
      </c>
      <c r="M361" s="296">
        <f>IF(OR($B361="*",$B361&lt;400),"",IF(AND('201819 DATA'!AC361="*",$B361&gt;=400),"*",IF($B361&gt;=400,ROUND('201819 DATA'!AC361/$B361,2),"")))</f>
        <v>0.26</v>
      </c>
      <c r="N361" s="296">
        <f>IF(OR($B361="*",$B361&lt;400),"",IF(AND('201819 DATA'!AD361="*",$B361&gt;=400),"*",IF($B361&gt;=400,ROUND('201819 DATA'!AD361/$B361,2),"")))</f>
        <v>0.09</v>
      </c>
      <c r="O361" s="296" t="str">
        <f>IF(OR($B361="*",$B361&lt;400),"",IF(AND('201819 DATA'!AE361="*",$B361&gt;=400),"*",IF($B361&gt;=400,ROUND('201819 DATA'!AE361/$B361,2),"")))</f>
        <v>*</v>
      </c>
      <c r="P361" s="297"/>
      <c r="Q361" s="296">
        <f>IF(OR($B361="*",$B361&lt;400),"",IF(AND('201819 DATA'!FL361="*",$B361&gt;=400),"*",IF($B361&gt;=400,ROUND('201819 DATA'!FL361/$B361,2),"")))</f>
        <v>0.98</v>
      </c>
      <c r="R361" s="289">
        <f>IF(OR($C361="*",$C361&lt;400),"",IF(AND('201819 DATA'!F361="*",$C361&gt;=400),"*",IF($C361&gt;=400,ROUND('201819 DATA'!F361/$C361,2),"")))</f>
        <v>0</v>
      </c>
      <c r="S361" s="289">
        <f>IF(OR($C361="*",$C361&lt;400),"",IF(AND('201819 DATA'!G361="*",$C361&gt;=400),"*",IF($C361&gt;=400,ROUND('201819 DATA'!G361/$C361,2),"")))</f>
        <v>0</v>
      </c>
      <c r="T361" s="289">
        <f>IF(OR($C361="*",$C361&lt;400),"",IF(AND('201819 DATA'!H361="*",$C361&gt;=400),"*",IF($C361&gt;=400,ROUND('201819 DATA'!H361/$C361,2),"")))</f>
        <v>1</v>
      </c>
      <c r="U361" s="289">
        <f>IF(OR($C361="*",$C361&lt;400),"",IF(AND('201819 DATA'!FM361="*",$C361&gt;=400),"*",IF($C361&gt;=400,ROUND('201819 DATA'!FM361/$C361,2),"")))</f>
        <v>0</v>
      </c>
      <c r="V361" s="312">
        <f>IF(OR($D361="*",$D361&lt;400),"",IF(AND('201819 DATA'!M361="*",$D361&gt;=400),"*",IF($D361&gt;=400,ROUND('201819 DATA'!M361/$D361,2),"")))</f>
        <v>0.28999999999999998</v>
      </c>
      <c r="W361" s="312">
        <f>IF(OR($D361="*",$D361&lt;400),"",IF(AND('201819 DATA'!N361="*",$D361&gt;=400),"*",IF($D361&gt;=400,ROUND('201819 DATA'!N361/$D361,2),"")))</f>
        <v>0.32</v>
      </c>
      <c r="X361" s="312">
        <f>IF(OR($D361="*",$D361&lt;400),"",IF(AND('201819 DATA'!O361="*",$D361&gt;=400),"*",IF($D361&gt;=400,ROUND('201819 DATA'!O361/$D361,2),"")))</f>
        <v>0.26</v>
      </c>
      <c r="Y361" s="312">
        <f>IF(OR($D361="*",$D361&lt;400),"",IF(AND('201819 DATA'!P361="*",$D361&gt;=400),"*",IF($D361&gt;=400,ROUND('201819 DATA'!P361/$D361,2),"")))</f>
        <v>0.13</v>
      </c>
      <c r="Z361" s="312" t="str">
        <f>IF(OR($D361="*",$D361&lt;400),"",IF(AND('201819 DATA'!Q361="*",$D361&gt;=400),"*",IF($D361&gt;=400,ROUND('201819 DATA'!Q361/$D361,2),"")))</f>
        <v>*</v>
      </c>
      <c r="AA361" s="312">
        <f>IF(OR($D361="*",$D361&lt;400),"",IF(AND('201819 DATA'!R361="*",$D361&gt;=400),"*",IF($D361&gt;=400,ROUND('201819 DATA'!R361/$D361,2),"")))</f>
        <v>0</v>
      </c>
      <c r="AB361" s="312">
        <f>IF(OR($D361="*",$D361&lt;400),"",IF(AND('201819 DATA'!S361="*",$D361&gt;=400),"*",IF($D361&gt;=400,ROUND('201819 DATA'!S361/$D361,2),"")))</f>
        <v>0</v>
      </c>
      <c r="AC361" s="312">
        <f>IF(OR($D361="*",$D361&lt;400),"",IF(AND('201819 DATA'!T361="*",$D361&gt;=400),"*",IF($D361&gt;=400,ROUND('201819 DATA'!T361/$D361,2),"")))</f>
        <v>0</v>
      </c>
      <c r="AD361" s="289" t="str">
        <f>IF(OR($C361="*",$C361&lt;400),"",IF(AND('201819 DATA'!BC361="*",$C361&gt;=400),"*",IF($C361&gt;=400,ROUND('201819 DATA'!BC361/$C361,2),"")))</f>
        <v>*</v>
      </c>
      <c r="AE361" s="289">
        <f>IF(OR($C361="*",$C361&lt;400),"",IF(AND('201819 DATA'!BD361="*",$C361&gt;=400),"*",IF($C361&gt;=400,ROUND('201819 DATA'!BD361/$C361,2),"")))</f>
        <v>0.03</v>
      </c>
      <c r="AF361" s="289">
        <f>IF(OR($C361="*",$C361&lt;400),"",IF(AND('201819 DATA'!BE361="*",$C361&gt;=400),"*",IF($C361&gt;=400,ROUND('201819 DATA'!BE361/$C361,2),"")))</f>
        <v>0</v>
      </c>
      <c r="AG361" s="289">
        <f>IF(OR($C361="*",$C361&lt;400),"",IF(AND('201819 DATA'!BF361="*",$C361&gt;=400),"*",IF($C361&gt;=400,ROUND('201819 DATA'!BF361/$C361,2),"")))</f>
        <v>0</v>
      </c>
      <c r="AH361" s="289">
        <f>IF(OR($C361="*",$C361&lt;400),"",IF(AND('201819 DATA'!BG361="*",$C361&gt;=400),"*",IF($C361&gt;=400,ROUND('201819 DATA'!BG361/$C361,2),"")))</f>
        <v>0</v>
      </c>
      <c r="AI361" s="289">
        <f>IF(OR($C361="*",$C361&lt;400),"",IF(AND('201819 DATA'!BH361="*",$C361&gt;=400),"*",IF($C361&gt;=400,ROUND('201819 DATA'!BH361/$C361,2),"")))</f>
        <v>0.02</v>
      </c>
      <c r="AJ361" s="289">
        <f>IF(OR($C361="*",$C361&lt;400),"",IF(AND('201819 DATA'!BI361="*",$C361&gt;=400),"*",IF($C361&gt;=400,ROUND('201819 DATA'!BI361/$C361,2),"")))</f>
        <v>0</v>
      </c>
      <c r="AK361" s="289">
        <f>IF(OR($C361="*",$C361&lt;400),"",IF(AND('201819 DATA'!BJ361="*",$C361&gt;=400),"*",IF($C361&gt;=400,ROUND('201819 DATA'!BJ361/$C361,2),"")))</f>
        <v>0</v>
      </c>
      <c r="AL361" s="289">
        <f>IF(OR($C361="*",$C361&lt;400),"",IF(AND('201819 DATA'!BK361="*",$C361&gt;=400),"*",IF($C361&gt;=400,ROUND('201819 DATA'!BK361/$C361,2),"")))</f>
        <v>0</v>
      </c>
      <c r="AM361" s="289">
        <f>IF(OR($C361="*",$C361&lt;400),"",IF(AND('201819 DATA'!BL361="*",$C361&gt;=400),"*",IF($C361&gt;=400,ROUND('201819 DATA'!BL361/$C361,2),"")))</f>
        <v>0</v>
      </c>
      <c r="AN361" s="289">
        <f>IF(OR($C361="*",$C361&lt;400),"",IF(AND('201819 DATA'!BM361="*",$C361&gt;=400),"*",IF($C361&gt;=400,ROUND('201819 DATA'!BM361/$C361,2),"")))</f>
        <v>0.48</v>
      </c>
      <c r="AO361" s="289">
        <f>IF(OR($C361="*",$C361&lt;400),"",IF(AND('201819 DATA'!BN361="*",$C361&gt;=400),"*",IF($C361&gt;=400,ROUND('201819 DATA'!BN361/$C361,2),"")))</f>
        <v>0.03</v>
      </c>
      <c r="AP361" s="289">
        <f>IF(OR($C361="*",$C361&lt;400),"",IF(AND('201819 DATA'!BO361="*",$C361&gt;=400),"*",IF($C361&gt;=400,ROUND('201819 DATA'!BO361/$C361,2),"")))</f>
        <v>0.4</v>
      </c>
      <c r="AQ361" s="289">
        <f>IF(OR($C361="*",$C361&lt;400),"",IF(AND('201819 DATA'!BP361="*",$C361&gt;=400),"*",IF($C361&gt;=400,ROUND('201819 DATA'!BP361/$C361,2),"")))</f>
        <v>0</v>
      </c>
      <c r="AR361" s="289">
        <f>IF(OR($C361="*",$C361&lt;400),"",IF(AND('201819 DATA'!BQ361="*",$C361&gt;=400),"*",IF($C361&gt;=400,ROUND('201819 DATA'!BQ361/$C361,2),"")))</f>
        <v>0</v>
      </c>
      <c r="AS361" s="289">
        <f>IF(OR($C361="*",$C361&lt;400),"",IF(AND('201819 DATA'!BR361="*",$C361&gt;=400),"*",IF($C361&gt;=400,ROUND('201819 DATA'!BR361/$C361,2),"")))</f>
        <v>0</v>
      </c>
      <c r="AT361" s="289" t="str">
        <f>IF(OR($C361="*",$C361&lt;400),"",IF(AND('201819 DATA'!BS361="*",$C361&gt;=400),"*",IF($C361&gt;=400,ROUND('201819 DATA'!BS361/$C361,2),"")))</f>
        <v>*</v>
      </c>
      <c r="AU361" s="289">
        <f>IF(OR($C361="*",$C361&lt;400),"",IF(AND('201819 DATA'!BT361="*",$C361&gt;=400),"*",IF($C361&gt;=400,ROUND('201819 DATA'!BT361/$C361,2),"")))</f>
        <v>0.01</v>
      </c>
      <c r="AV361" s="289">
        <f>IF(OR($C361="*",$C361&lt;400),"",IF(AND('201819 DATA'!BU361="*",$C361&gt;=400),"*",IF($C361&gt;=400,ROUND('201819 DATA'!BU361/$C361,2),"")))</f>
        <v>0.03</v>
      </c>
      <c r="AW361" s="289">
        <f>IF(OR($C361="*",$C361&lt;400),"",IF(AND('201819 DATA'!BV361="*",$C361&gt;=400),"*",IF($C361&gt;=400,ROUND('201819 DATA'!BV361/$C361,2),"")))</f>
        <v>0</v>
      </c>
      <c r="AX361" s="289" t="str">
        <f>IF(OR($C361="*",$C361&lt;400),"",IF(AND('201819 DATA'!BW361="*",$C361&gt;=400),"*",IF($C361&gt;=400,ROUND('201819 DATA'!BW361/$C361,2),"")))</f>
        <v>*</v>
      </c>
    </row>
    <row r="362" spans="1:50" x14ac:dyDescent="0.2">
      <c r="A362" s="13" t="s">
        <v>296</v>
      </c>
      <c r="B362" s="287">
        <f>'201819 DATA'!B362</f>
        <v>685</v>
      </c>
      <c r="C362" s="288">
        <f>'201819 DATA'!C362</f>
        <v>685</v>
      </c>
      <c r="D362" s="293">
        <f>'201819 DATA'!FN362</f>
        <v>675</v>
      </c>
      <c r="G362" s="295">
        <f t="shared" si="5"/>
        <v>1</v>
      </c>
      <c r="H362" s="289">
        <f>IF(OR($C362="*",$C362&lt;400),"",IF(AND('201819 DATA'!F362="*",$C362&gt;=400),"*",IF($C362&gt;=400,ROUND('201819 DATA'!F362/$C362,2),"")))</f>
        <v>0</v>
      </c>
      <c r="I362" s="296">
        <f>IF(OR($B362="*",$B362&lt;400),"",IF(AND('201819 DATA'!Y362="*",$B362&gt;=400),"*",IF($B362&gt;=400,ROUND('201819 DATA'!Y362/$B362,2),"")))</f>
        <v>0</v>
      </c>
      <c r="J362" s="296">
        <f>IF(OR($B362="*",$B362&lt;400),"",IF(AND('201819 DATA'!Z362="*",$B362&gt;=400),"*",IF($B362&gt;=400,ROUND('201819 DATA'!Z362/$B362,2),"")))</f>
        <v>0.09</v>
      </c>
      <c r="K362" s="296">
        <f>IF(OR($B362="*",$B362&lt;400),"",IF(AND('201819 DATA'!AA362="*",$B362&gt;=400),"*",IF($B362&gt;=400,ROUND('201819 DATA'!AA362/$B362,2),"")))</f>
        <v>0.16</v>
      </c>
      <c r="L362" s="296">
        <f>IF(OR($B362="*",$B362&lt;400),"",IF(AND('201819 DATA'!AB362="*",$B362&gt;=400),"*",IF($B362&gt;=400,ROUND('201819 DATA'!AB362/$B362,2),"")))</f>
        <v>0.25</v>
      </c>
      <c r="M362" s="296">
        <f>IF(OR($B362="*",$B362&lt;400),"",IF(AND('201819 DATA'!AC362="*",$B362&gt;=400),"*",IF($B362&gt;=400,ROUND('201819 DATA'!AC362/$B362,2),"")))</f>
        <v>0.38</v>
      </c>
      <c r="N362" s="296">
        <f>IF(OR($B362="*",$B362&lt;400),"",IF(AND('201819 DATA'!AD362="*",$B362&gt;=400),"*",IF($B362&gt;=400,ROUND('201819 DATA'!AD362/$B362,2),"")))</f>
        <v>0.11</v>
      </c>
      <c r="O362" s="296">
        <f>IF(OR($B362="*",$B362&lt;400),"",IF(AND('201819 DATA'!AE362="*",$B362&gt;=400),"*",IF($B362&gt;=400,ROUND('201819 DATA'!AE362/$B362,2),"")))</f>
        <v>0</v>
      </c>
      <c r="P362" s="297"/>
      <c r="Q362" s="296">
        <f>IF(OR($B362="*",$B362&lt;400),"",IF(AND('201819 DATA'!FL362="*",$B362&gt;=400),"*",IF($B362&gt;=400,ROUND('201819 DATA'!FL362/$B362,2),"")))</f>
        <v>0.98</v>
      </c>
      <c r="R362" s="289">
        <f>IF(OR($C362="*",$C362&lt;400),"",IF(AND('201819 DATA'!F362="*",$C362&gt;=400),"*",IF($C362&gt;=400,ROUND('201819 DATA'!F362/$C362,2),"")))</f>
        <v>0</v>
      </c>
      <c r="S362" s="289">
        <f>IF(OR($C362="*",$C362&lt;400),"",IF(AND('201819 DATA'!G362="*",$C362&gt;=400),"*",IF($C362&gt;=400,ROUND('201819 DATA'!G362/$C362,2),"")))</f>
        <v>0</v>
      </c>
      <c r="T362" s="289">
        <f>IF(OR($C362="*",$C362&lt;400),"",IF(AND('201819 DATA'!H362="*",$C362&gt;=400),"*",IF($C362&gt;=400,ROUND('201819 DATA'!H362/$C362,2),"")))</f>
        <v>1</v>
      </c>
      <c r="U362" s="289">
        <f>IF(OR($C362="*",$C362&lt;400),"",IF(AND('201819 DATA'!FM362="*",$C362&gt;=400),"*",IF($C362&gt;=400,ROUND('201819 DATA'!FM362/$C362,2),"")))</f>
        <v>0</v>
      </c>
      <c r="V362" s="312">
        <f>IF(OR($D362="*",$D362&lt;400),"",IF(AND('201819 DATA'!M362="*",$D362&gt;=400),"*",IF($D362&gt;=400,ROUND('201819 DATA'!M362/$D362,2),"")))</f>
        <v>0.41</v>
      </c>
      <c r="W362" s="312">
        <f>IF(OR($D362="*",$D362&lt;400),"",IF(AND('201819 DATA'!N362="*",$D362&gt;=400),"*",IF($D362&gt;=400,ROUND('201819 DATA'!N362/$D362,2),"")))</f>
        <v>0.35</v>
      </c>
      <c r="X362" s="312">
        <f>IF(OR($D362="*",$D362&lt;400),"",IF(AND('201819 DATA'!O362="*",$D362&gt;=400),"*",IF($D362&gt;=400,ROUND('201819 DATA'!O362/$D362,2),"")))</f>
        <v>0.18</v>
      </c>
      <c r="Y362" s="312">
        <f>IF(OR($D362="*",$D362&lt;400),"",IF(AND('201819 DATA'!P362="*",$D362&gt;=400),"*",IF($D362&gt;=400,ROUND('201819 DATA'!P362/$D362,2),"")))</f>
        <v>0.05</v>
      </c>
      <c r="Z362" s="312" t="str">
        <f>IF(OR($D362="*",$D362&lt;400),"",IF(AND('201819 DATA'!Q362="*",$D362&gt;=400),"*",IF($D362&gt;=400,ROUND('201819 DATA'!Q362/$D362,2),"")))</f>
        <v>*</v>
      </c>
      <c r="AA362" s="312">
        <f>IF(OR($D362="*",$D362&lt;400),"",IF(AND('201819 DATA'!R362="*",$D362&gt;=400),"*",IF($D362&gt;=400,ROUND('201819 DATA'!R362/$D362,2),"")))</f>
        <v>0</v>
      </c>
      <c r="AB362" s="312">
        <f>IF(OR($D362="*",$D362&lt;400),"",IF(AND('201819 DATA'!S362="*",$D362&gt;=400),"*",IF($D362&gt;=400,ROUND('201819 DATA'!S362/$D362,2),"")))</f>
        <v>0</v>
      </c>
      <c r="AC362" s="312">
        <f>IF(OR($D362="*",$D362&lt;400),"",IF(AND('201819 DATA'!T362="*",$D362&gt;=400),"*",IF($D362&gt;=400,ROUND('201819 DATA'!T362/$D362,2),"")))</f>
        <v>0</v>
      </c>
      <c r="AD362" s="289">
        <f>IF(OR($C362="*",$C362&lt;400),"",IF(AND('201819 DATA'!BC362="*",$C362&gt;=400),"*",IF($C362&gt;=400,ROUND('201819 DATA'!BC362/$C362,2),"")))</f>
        <v>0</v>
      </c>
      <c r="AE362" s="289">
        <f>IF(OR($C362="*",$C362&lt;400),"",IF(AND('201819 DATA'!BD362="*",$C362&gt;=400),"*",IF($C362&gt;=400,ROUND('201819 DATA'!BD362/$C362,2),"")))</f>
        <v>0</v>
      </c>
      <c r="AF362" s="289">
        <f>IF(OR($C362="*",$C362&lt;400),"",IF(AND('201819 DATA'!BE362="*",$C362&gt;=400),"*",IF($C362&gt;=400,ROUND('201819 DATA'!BE362/$C362,2),"")))</f>
        <v>0</v>
      </c>
      <c r="AG362" s="289">
        <f>IF(OR($C362="*",$C362&lt;400),"",IF(AND('201819 DATA'!BF362="*",$C362&gt;=400),"*",IF($C362&gt;=400,ROUND('201819 DATA'!BF362/$C362,2),"")))</f>
        <v>0</v>
      </c>
      <c r="AH362" s="289">
        <f>IF(OR($C362="*",$C362&lt;400),"",IF(AND('201819 DATA'!BG362="*",$C362&gt;=400),"*",IF($C362&gt;=400,ROUND('201819 DATA'!BG362/$C362,2),"")))</f>
        <v>0</v>
      </c>
      <c r="AI362" s="289" t="str">
        <f>IF(OR($C362="*",$C362&lt;400),"",IF(AND('201819 DATA'!BH362="*",$C362&gt;=400),"*",IF($C362&gt;=400,ROUND('201819 DATA'!BH362/$C362,2),"")))</f>
        <v>*</v>
      </c>
      <c r="AJ362" s="289">
        <f>IF(OR($C362="*",$C362&lt;400),"",IF(AND('201819 DATA'!BI362="*",$C362&gt;=400),"*",IF($C362&gt;=400,ROUND('201819 DATA'!BI362/$C362,2),"")))</f>
        <v>0</v>
      </c>
      <c r="AK362" s="289">
        <f>IF(OR($C362="*",$C362&lt;400),"",IF(AND('201819 DATA'!BJ362="*",$C362&gt;=400),"*",IF($C362&gt;=400,ROUND('201819 DATA'!BJ362/$C362,2),"")))</f>
        <v>0</v>
      </c>
      <c r="AL362" s="289">
        <f>IF(OR($C362="*",$C362&lt;400),"",IF(AND('201819 DATA'!BK362="*",$C362&gt;=400),"*",IF($C362&gt;=400,ROUND('201819 DATA'!BK362/$C362,2),"")))</f>
        <v>0</v>
      </c>
      <c r="AM362" s="289">
        <f>IF(OR($C362="*",$C362&lt;400),"",IF(AND('201819 DATA'!BL362="*",$C362&gt;=400),"*",IF($C362&gt;=400,ROUND('201819 DATA'!BL362/$C362,2),"")))</f>
        <v>0</v>
      </c>
      <c r="AN362" s="289">
        <f>IF(OR($C362="*",$C362&lt;400),"",IF(AND('201819 DATA'!BM362="*",$C362&gt;=400),"*",IF($C362&gt;=400,ROUND('201819 DATA'!BM362/$C362,2),"")))</f>
        <v>0.05</v>
      </c>
      <c r="AO362" s="289">
        <f>IF(OR($C362="*",$C362&lt;400),"",IF(AND('201819 DATA'!BN362="*",$C362&gt;=400),"*",IF($C362&gt;=400,ROUND('201819 DATA'!BN362/$C362,2),"")))</f>
        <v>0</v>
      </c>
      <c r="AP362" s="289">
        <f>IF(OR($C362="*",$C362&lt;400),"",IF(AND('201819 DATA'!BO362="*",$C362&gt;=400),"*",IF($C362&gt;=400,ROUND('201819 DATA'!BO362/$C362,2),"")))</f>
        <v>0.92</v>
      </c>
      <c r="AQ362" s="289">
        <f>IF(OR($C362="*",$C362&lt;400),"",IF(AND('201819 DATA'!BP362="*",$C362&gt;=400),"*",IF($C362&gt;=400,ROUND('201819 DATA'!BP362/$C362,2),"")))</f>
        <v>0</v>
      </c>
      <c r="AR362" s="289">
        <f>IF(OR($C362="*",$C362&lt;400),"",IF(AND('201819 DATA'!BQ362="*",$C362&gt;=400),"*",IF($C362&gt;=400,ROUND('201819 DATA'!BQ362/$C362,2),"")))</f>
        <v>0</v>
      </c>
      <c r="AS362" s="289">
        <f>IF(OR($C362="*",$C362&lt;400),"",IF(AND('201819 DATA'!BR362="*",$C362&gt;=400),"*",IF($C362&gt;=400,ROUND('201819 DATA'!BR362/$C362,2),"")))</f>
        <v>0</v>
      </c>
      <c r="AT362" s="289" t="str">
        <f>IF(OR($C362="*",$C362&lt;400),"",IF(AND('201819 DATA'!BS362="*",$C362&gt;=400),"*",IF($C362&gt;=400,ROUND('201819 DATA'!BS362/$C362,2),"")))</f>
        <v>*</v>
      </c>
      <c r="AU362" s="289" t="str">
        <f>IF(OR($C362="*",$C362&lt;400),"",IF(AND('201819 DATA'!BT362="*",$C362&gt;=400),"*",IF($C362&gt;=400,ROUND('201819 DATA'!BT362/$C362,2),"")))</f>
        <v>*</v>
      </c>
      <c r="AV362" s="289">
        <f>IF(OR($C362="*",$C362&lt;400),"",IF(AND('201819 DATA'!BU362="*",$C362&gt;=400),"*",IF($C362&gt;=400,ROUND('201819 DATA'!BU362/$C362,2),"")))</f>
        <v>0.02</v>
      </c>
      <c r="AW362" s="289">
        <f>IF(OR($C362="*",$C362&lt;400),"",IF(AND('201819 DATA'!BV362="*",$C362&gt;=400),"*",IF($C362&gt;=400,ROUND('201819 DATA'!BV362/$C362,2),"")))</f>
        <v>0</v>
      </c>
      <c r="AX362" s="289" t="str">
        <f>IF(OR($C362="*",$C362&lt;400),"",IF(AND('201819 DATA'!BW362="*",$C362&gt;=400),"*",IF($C362&gt;=400,ROUND('201819 DATA'!BW362/$C362,2),"")))</f>
        <v>*</v>
      </c>
    </row>
    <row r="363" spans="1:50" x14ac:dyDescent="0.2">
      <c r="A363" s="13" t="s">
        <v>302</v>
      </c>
      <c r="B363" s="287">
        <f>'201819 DATA'!B363</f>
        <v>3615</v>
      </c>
      <c r="C363" s="288">
        <f>'201819 DATA'!C363</f>
        <v>3615</v>
      </c>
      <c r="D363" s="293">
        <f>'201819 DATA'!FN363</f>
        <v>3530</v>
      </c>
      <c r="G363" s="295">
        <f t="shared" si="5"/>
        <v>1</v>
      </c>
      <c r="H363" s="289">
        <f>IF(OR($C363="*",$C363&lt;400),"",IF(AND('201819 DATA'!F363="*",$C363&gt;=400),"*",IF($C363&gt;=400,ROUND('201819 DATA'!F363/$C363,2),"")))</f>
        <v>0</v>
      </c>
      <c r="I363" s="296">
        <f>IF(OR($B363="*",$B363&lt;400),"",IF(AND('201819 DATA'!Y363="*",$B363&gt;=400),"*",IF($B363&gt;=400,ROUND('201819 DATA'!Y363/$B363,2),"")))</f>
        <v>0</v>
      </c>
      <c r="J363" s="296">
        <f>IF(OR($B363="*",$B363&lt;400),"",IF(AND('201819 DATA'!Z363="*",$B363&gt;=400),"*",IF($B363&gt;=400,ROUND('201819 DATA'!Z363/$B363,2),"")))</f>
        <v>0.09</v>
      </c>
      <c r="K363" s="296">
        <f>IF(OR($B363="*",$B363&lt;400),"",IF(AND('201819 DATA'!AA363="*",$B363&gt;=400),"*",IF($B363&gt;=400,ROUND('201819 DATA'!AA363/$B363,2),"")))</f>
        <v>0.18</v>
      </c>
      <c r="L363" s="296">
        <f>IF(OR($B363="*",$B363&lt;400),"",IF(AND('201819 DATA'!AB363="*",$B363&gt;=400),"*",IF($B363&gt;=400,ROUND('201819 DATA'!AB363/$B363,2),"")))</f>
        <v>0.3</v>
      </c>
      <c r="M363" s="296">
        <f>IF(OR($B363="*",$B363&lt;400),"",IF(AND('201819 DATA'!AC363="*",$B363&gt;=400),"*",IF($B363&gt;=400,ROUND('201819 DATA'!AC363/$B363,2),"")))</f>
        <v>0.3</v>
      </c>
      <c r="N363" s="296">
        <f>IF(OR($B363="*",$B363&lt;400),"",IF(AND('201819 DATA'!AD363="*",$B363&gt;=400),"*",IF($B363&gt;=400,ROUND('201819 DATA'!AD363/$B363,2),"")))</f>
        <v>0.12</v>
      </c>
      <c r="O363" s="296">
        <f>IF(OR($B363="*",$B363&lt;400),"",IF(AND('201819 DATA'!AE363="*",$B363&gt;=400),"*",IF($B363&gt;=400,ROUND('201819 DATA'!AE363/$B363,2),"")))</f>
        <v>0</v>
      </c>
      <c r="P363" s="297"/>
      <c r="Q363" s="296">
        <f>IF(OR($B363="*",$B363&lt;400),"",IF(AND('201819 DATA'!FL363="*",$B363&gt;=400),"*",IF($B363&gt;=400,ROUND('201819 DATA'!FL363/$B363,2),"")))</f>
        <v>0.98</v>
      </c>
      <c r="R363" s="289">
        <f>IF(OR($C363="*",$C363&lt;400),"",IF(AND('201819 DATA'!F363="*",$C363&gt;=400),"*",IF($C363&gt;=400,ROUND('201819 DATA'!F363/$C363,2),"")))</f>
        <v>0</v>
      </c>
      <c r="S363" s="289">
        <f>IF(OR($C363="*",$C363&lt;400),"",IF(AND('201819 DATA'!G363="*",$C363&gt;=400),"*",IF($C363&gt;=400,ROUND('201819 DATA'!G363/$C363,2),"")))</f>
        <v>0</v>
      </c>
      <c r="T363" s="289">
        <f>IF(OR($C363="*",$C363&lt;400),"",IF(AND('201819 DATA'!H363="*",$C363&gt;=400),"*",IF($C363&gt;=400,ROUND('201819 DATA'!H363/$C363,2),"")))</f>
        <v>1</v>
      </c>
      <c r="U363" s="289">
        <f>IF(OR($C363="*",$C363&lt;400),"",IF(AND('201819 DATA'!FM363="*",$C363&gt;=400),"*",IF($C363&gt;=400,ROUND('201819 DATA'!FM363/$C363,2),"")))</f>
        <v>0</v>
      </c>
      <c r="V363" s="312">
        <f>IF(OR($D363="*",$D363&lt;400),"",IF(AND('201819 DATA'!M363="*",$D363&gt;=400),"*",IF($D363&gt;=400,ROUND('201819 DATA'!M363/$D363,2),"")))</f>
        <v>0.21</v>
      </c>
      <c r="W363" s="312">
        <f>IF(OR($D363="*",$D363&lt;400),"",IF(AND('201819 DATA'!N363="*",$D363&gt;=400),"*",IF($D363&gt;=400,ROUND('201819 DATA'!N363/$D363,2),"")))</f>
        <v>0.39</v>
      </c>
      <c r="X363" s="312">
        <f>IF(OR($D363="*",$D363&lt;400),"",IF(AND('201819 DATA'!O363="*",$D363&gt;=400),"*",IF($D363&gt;=400,ROUND('201819 DATA'!O363/$D363,2),"")))</f>
        <v>0.3</v>
      </c>
      <c r="Y363" s="312">
        <f>IF(OR($D363="*",$D363&lt;400),"",IF(AND('201819 DATA'!P363="*",$D363&gt;=400),"*",IF($D363&gt;=400,ROUND('201819 DATA'!P363/$D363,2),"")))</f>
        <v>0.1</v>
      </c>
      <c r="Z363" s="312">
        <f>IF(OR($D363="*",$D363&lt;400),"",IF(AND('201819 DATA'!Q363="*",$D363&gt;=400),"*",IF($D363&gt;=400,ROUND('201819 DATA'!Q363/$D363,2),"")))</f>
        <v>0.01</v>
      </c>
      <c r="AA363" s="312" t="str">
        <f>IF(OR($D363="*",$D363&lt;400),"",IF(AND('201819 DATA'!R363="*",$D363&gt;=400),"*",IF($D363&gt;=400,ROUND('201819 DATA'!R363/$D363,2),"")))</f>
        <v>*</v>
      </c>
      <c r="AB363" s="312" t="str">
        <f>IF(OR($D363="*",$D363&lt;400),"",IF(AND('201819 DATA'!S363="*",$D363&gt;=400),"*",IF($D363&gt;=400,ROUND('201819 DATA'!S363/$D363,2),"")))</f>
        <v>*</v>
      </c>
      <c r="AC363" s="312">
        <f>IF(OR($D363="*",$D363&lt;400),"",IF(AND('201819 DATA'!T363="*",$D363&gt;=400),"*",IF($D363&gt;=400,ROUND('201819 DATA'!T363/$D363,2),"")))</f>
        <v>0</v>
      </c>
      <c r="AD363" s="289">
        <f>IF(OR($C363="*",$C363&lt;400),"",IF(AND('201819 DATA'!BC363="*",$C363&gt;=400),"*",IF($C363&gt;=400,ROUND('201819 DATA'!BC363/$C363,2),"")))</f>
        <v>0.01</v>
      </c>
      <c r="AE363" s="289">
        <f>IF(OR($C363="*",$C363&lt;400),"",IF(AND('201819 DATA'!BD363="*",$C363&gt;=400),"*",IF($C363&gt;=400,ROUND('201819 DATA'!BD363/$C363,2),"")))</f>
        <v>0.03</v>
      </c>
      <c r="AF363" s="289">
        <f>IF(OR($C363="*",$C363&lt;400),"",IF(AND('201819 DATA'!BE363="*",$C363&gt;=400),"*",IF($C363&gt;=400,ROUND('201819 DATA'!BE363/$C363,2),"")))</f>
        <v>0.01</v>
      </c>
      <c r="AG363" s="289" t="str">
        <f>IF(OR($C363="*",$C363&lt;400),"",IF(AND('201819 DATA'!BF363="*",$C363&gt;=400),"*",IF($C363&gt;=400,ROUND('201819 DATA'!BF363/$C363,2),"")))</f>
        <v>*</v>
      </c>
      <c r="AH363" s="289" t="str">
        <f>IF(OR($C363="*",$C363&lt;400),"",IF(AND('201819 DATA'!BG363="*",$C363&gt;=400),"*",IF($C363&gt;=400,ROUND('201819 DATA'!BG363/$C363,2),"")))</f>
        <v>*</v>
      </c>
      <c r="AI363" s="289">
        <f>IF(OR($C363="*",$C363&lt;400),"",IF(AND('201819 DATA'!BH363="*",$C363&gt;=400),"*",IF($C363&gt;=400,ROUND('201819 DATA'!BH363/$C363,2),"")))</f>
        <v>0.02</v>
      </c>
      <c r="AJ363" s="289">
        <f>IF(OR($C363="*",$C363&lt;400),"",IF(AND('201819 DATA'!BI363="*",$C363&gt;=400),"*",IF($C363&gt;=400,ROUND('201819 DATA'!BI363/$C363,2),"")))</f>
        <v>0.08</v>
      </c>
      <c r="AK363" s="289">
        <f>IF(OR($C363="*",$C363&lt;400),"",IF(AND('201819 DATA'!BJ363="*",$C363&gt;=400),"*",IF($C363&gt;=400,ROUND('201819 DATA'!BJ363/$C363,2),"")))</f>
        <v>0.02</v>
      </c>
      <c r="AL363" s="289">
        <f>IF(OR($C363="*",$C363&lt;400),"",IF(AND('201819 DATA'!BK363="*",$C363&gt;=400),"*",IF($C363&gt;=400,ROUND('201819 DATA'!BK363/$C363,2),"")))</f>
        <v>0.02</v>
      </c>
      <c r="AM363" s="289">
        <f>IF(OR($C363="*",$C363&lt;400),"",IF(AND('201819 DATA'!BL363="*",$C363&gt;=400),"*",IF($C363&gt;=400,ROUND('201819 DATA'!BL363/$C363,2),"")))</f>
        <v>0.05</v>
      </c>
      <c r="AN363" s="289">
        <f>IF(OR($C363="*",$C363&lt;400),"",IF(AND('201819 DATA'!BM363="*",$C363&gt;=400),"*",IF($C363&gt;=400,ROUND('201819 DATA'!BM363/$C363,2),"")))</f>
        <v>0.28000000000000003</v>
      </c>
      <c r="AO363" s="289">
        <f>IF(OR($C363="*",$C363&lt;400),"",IF(AND('201819 DATA'!BN363="*",$C363&gt;=400),"*",IF($C363&gt;=400,ROUND('201819 DATA'!BN363/$C363,2),"")))</f>
        <v>0.03</v>
      </c>
      <c r="AP363" s="289">
        <f>IF(OR($C363="*",$C363&lt;400),"",IF(AND('201819 DATA'!BO363="*",$C363&gt;=400),"*",IF($C363&gt;=400,ROUND('201819 DATA'!BO363/$C363,2),"")))</f>
        <v>0.24</v>
      </c>
      <c r="AQ363" s="289">
        <f>IF(OR($C363="*",$C363&lt;400),"",IF(AND('201819 DATA'!BP363="*",$C363&gt;=400),"*",IF($C363&gt;=400,ROUND('201819 DATA'!BP363/$C363,2),"")))</f>
        <v>0.12</v>
      </c>
      <c r="AR363" s="289">
        <f>IF(OR($C363="*",$C363&lt;400),"",IF(AND('201819 DATA'!BQ363="*",$C363&gt;=400),"*",IF($C363&gt;=400,ROUND('201819 DATA'!BQ363/$C363,2),"")))</f>
        <v>0</v>
      </c>
      <c r="AS363" s="289">
        <f>IF(OR($C363="*",$C363&lt;400),"",IF(AND('201819 DATA'!BR363="*",$C363&gt;=400),"*",IF($C363&gt;=400,ROUND('201819 DATA'!BR363/$C363,2),"")))</f>
        <v>0</v>
      </c>
      <c r="AT363" s="289" t="str">
        <f>IF(OR($C363="*",$C363&lt;400),"",IF(AND('201819 DATA'!BS363="*",$C363&gt;=400),"*",IF($C363&gt;=400,ROUND('201819 DATA'!BS363/$C363,2),"")))</f>
        <v>*</v>
      </c>
      <c r="AU363" s="289">
        <f>IF(OR($C363="*",$C363&lt;400),"",IF(AND('201819 DATA'!BT363="*",$C363&gt;=400),"*",IF($C363&gt;=400,ROUND('201819 DATA'!BT363/$C363,2),"")))</f>
        <v>0.04</v>
      </c>
      <c r="AV363" s="289">
        <f>IF(OR($C363="*",$C363&lt;400),"",IF(AND('201819 DATA'!BU363="*",$C363&gt;=400),"*",IF($C363&gt;=400,ROUND('201819 DATA'!BU363/$C363,2),"")))</f>
        <v>0.02</v>
      </c>
      <c r="AW363" s="289">
        <f>IF(OR($C363="*",$C363&lt;400),"",IF(AND('201819 DATA'!BV363="*",$C363&gt;=400),"*",IF($C363&gt;=400,ROUND('201819 DATA'!BV363/$C363,2),"")))</f>
        <v>0</v>
      </c>
      <c r="AX363" s="289">
        <f>IF(OR($C363="*",$C363&lt;400),"",IF(AND('201819 DATA'!BW363="*",$C363&gt;=400),"*",IF($C363&gt;=400,ROUND('201819 DATA'!BW363/$C363,2),"")))</f>
        <v>0.02</v>
      </c>
    </row>
    <row r="364" spans="1:50" x14ac:dyDescent="0.2">
      <c r="A364" s="13" t="s">
        <v>312</v>
      </c>
      <c r="B364" s="287">
        <f>'201819 DATA'!B364</f>
        <v>1235</v>
      </c>
      <c r="C364" s="288">
        <f>'201819 DATA'!C364</f>
        <v>1235</v>
      </c>
      <c r="D364" s="293">
        <f>'201819 DATA'!FN364</f>
        <v>1210</v>
      </c>
      <c r="G364" s="295">
        <f t="shared" si="5"/>
        <v>1</v>
      </c>
      <c r="H364" s="289">
        <f>IF(OR($C364="*",$C364&lt;400),"",IF(AND('201819 DATA'!F364="*",$C364&gt;=400),"*",IF($C364&gt;=400,ROUND('201819 DATA'!F364/$C364,2),"")))</f>
        <v>0</v>
      </c>
      <c r="I364" s="296">
        <f>IF(OR($B364="*",$B364&lt;400),"",IF(AND('201819 DATA'!Y364="*",$B364&gt;=400),"*",IF($B364&gt;=400,ROUND('201819 DATA'!Y364/$B364,2),"")))</f>
        <v>0</v>
      </c>
      <c r="J364" s="296">
        <f>IF(OR($B364="*",$B364&lt;400),"",IF(AND('201819 DATA'!Z364="*",$B364&gt;=400),"*",IF($B364&gt;=400,ROUND('201819 DATA'!Z364/$B364,2),"")))</f>
        <v>0.09</v>
      </c>
      <c r="K364" s="296">
        <f>IF(OR($B364="*",$B364&lt;400),"",IF(AND('201819 DATA'!AA364="*",$B364&gt;=400),"*",IF($B364&gt;=400,ROUND('201819 DATA'!AA364/$B364,2),"")))</f>
        <v>0.18</v>
      </c>
      <c r="L364" s="296">
        <f>IF(OR($B364="*",$B364&lt;400),"",IF(AND('201819 DATA'!AB364="*",$B364&gt;=400),"*",IF($B364&gt;=400,ROUND('201819 DATA'!AB364/$B364,2),"")))</f>
        <v>0.28000000000000003</v>
      </c>
      <c r="M364" s="296">
        <f>IF(OR($B364="*",$B364&lt;400),"",IF(AND('201819 DATA'!AC364="*",$B364&gt;=400),"*",IF($B364&gt;=400,ROUND('201819 DATA'!AC364/$B364,2),"")))</f>
        <v>0.31</v>
      </c>
      <c r="N364" s="296">
        <f>IF(OR($B364="*",$B364&lt;400),"",IF(AND('201819 DATA'!AD364="*",$B364&gt;=400),"*",IF($B364&gt;=400,ROUND('201819 DATA'!AD364/$B364,2),"")))</f>
        <v>0.13</v>
      </c>
      <c r="O364" s="296" t="str">
        <f>IF(OR($B364="*",$B364&lt;400),"",IF(AND('201819 DATA'!AE364="*",$B364&gt;=400),"*",IF($B364&gt;=400,ROUND('201819 DATA'!AE364/$B364,2),"")))</f>
        <v>*</v>
      </c>
      <c r="P364" s="297"/>
      <c r="Q364" s="296">
        <f>IF(OR($B364="*",$B364&lt;400),"",IF(AND('201819 DATA'!FL364="*",$B364&gt;=400),"*",IF($B364&gt;=400,ROUND('201819 DATA'!FL364/$B364,2),"")))</f>
        <v>0.98</v>
      </c>
      <c r="R364" s="289">
        <f>IF(OR($C364="*",$C364&lt;400),"",IF(AND('201819 DATA'!F364="*",$C364&gt;=400),"*",IF($C364&gt;=400,ROUND('201819 DATA'!F364/$C364,2),"")))</f>
        <v>0</v>
      </c>
      <c r="S364" s="289">
        <f>IF(OR($C364="*",$C364&lt;400),"",IF(AND('201819 DATA'!G364="*",$C364&gt;=400),"*",IF($C364&gt;=400,ROUND('201819 DATA'!G364/$C364,2),"")))</f>
        <v>0</v>
      </c>
      <c r="T364" s="289">
        <f>IF(OR($C364="*",$C364&lt;400),"",IF(AND('201819 DATA'!H364="*",$C364&gt;=400),"*",IF($C364&gt;=400,ROUND('201819 DATA'!H364/$C364,2),"")))</f>
        <v>1</v>
      </c>
      <c r="U364" s="289">
        <f>IF(OR($C364="*",$C364&lt;400),"",IF(AND('201819 DATA'!FM364="*",$C364&gt;=400),"*",IF($C364&gt;=400,ROUND('201819 DATA'!FM364/$C364,2),"")))</f>
        <v>0</v>
      </c>
      <c r="V364" s="312">
        <f>IF(OR($D364="*",$D364&lt;400),"",IF(AND('201819 DATA'!M364="*",$D364&gt;=400),"*",IF($D364&gt;=400,ROUND('201819 DATA'!M364/$D364,2),"")))</f>
        <v>0.39</v>
      </c>
      <c r="W364" s="312">
        <f>IF(OR($D364="*",$D364&lt;400),"",IF(AND('201819 DATA'!N364="*",$D364&gt;=400),"*",IF($D364&gt;=400,ROUND('201819 DATA'!N364/$D364,2),"")))</f>
        <v>0.28000000000000003</v>
      </c>
      <c r="X364" s="312">
        <f>IF(OR($D364="*",$D364&lt;400),"",IF(AND('201819 DATA'!O364="*",$D364&gt;=400),"*",IF($D364&gt;=400,ROUND('201819 DATA'!O364/$D364,2),"")))</f>
        <v>0.2</v>
      </c>
      <c r="Y364" s="312">
        <f>IF(OR($D364="*",$D364&lt;400),"",IF(AND('201819 DATA'!P364="*",$D364&gt;=400),"*",IF($D364&gt;=400,ROUND('201819 DATA'!P364/$D364,2),"")))</f>
        <v>0.11</v>
      </c>
      <c r="Z364" s="312">
        <f>IF(OR($D364="*",$D364&lt;400),"",IF(AND('201819 DATA'!Q364="*",$D364&gt;=400),"*",IF($D364&gt;=400,ROUND('201819 DATA'!Q364/$D364,2),"")))</f>
        <v>0.01</v>
      </c>
      <c r="AA364" s="312" t="str">
        <f>IF(OR($D364="*",$D364&lt;400),"",IF(AND('201819 DATA'!R364="*",$D364&gt;=400),"*",IF($D364&gt;=400,ROUND('201819 DATA'!R364/$D364,2),"")))</f>
        <v>*</v>
      </c>
      <c r="AB364" s="312" t="str">
        <f>IF(OR($D364="*",$D364&lt;400),"",IF(AND('201819 DATA'!S364="*",$D364&gt;=400),"*",IF($D364&gt;=400,ROUND('201819 DATA'!S364/$D364,2),"")))</f>
        <v>*</v>
      </c>
      <c r="AC364" s="312" t="str">
        <f>IF(OR($D364="*",$D364&lt;400),"",IF(AND('201819 DATA'!T364="*",$D364&gt;=400),"*",IF($D364&gt;=400,ROUND('201819 DATA'!T364/$D364,2),"")))</f>
        <v>*</v>
      </c>
      <c r="AD364" s="289">
        <f>IF(OR($C364="*",$C364&lt;400),"",IF(AND('201819 DATA'!BC364="*",$C364&gt;=400),"*",IF($C364&gt;=400,ROUND('201819 DATA'!BC364/$C364,2),"")))</f>
        <v>0.01</v>
      </c>
      <c r="AE364" s="289">
        <f>IF(OR($C364="*",$C364&lt;400),"",IF(AND('201819 DATA'!BD364="*",$C364&gt;=400),"*",IF($C364&gt;=400,ROUND('201819 DATA'!BD364/$C364,2),"")))</f>
        <v>0.02</v>
      </c>
      <c r="AF364" s="289" t="str">
        <f>IF(OR($C364="*",$C364&lt;400),"",IF(AND('201819 DATA'!BE364="*",$C364&gt;=400),"*",IF($C364&gt;=400,ROUND('201819 DATA'!BE364/$C364,2),"")))</f>
        <v>*</v>
      </c>
      <c r="AG364" s="289">
        <f>IF(OR($C364="*",$C364&lt;400),"",IF(AND('201819 DATA'!BF364="*",$C364&gt;=400),"*",IF($C364&gt;=400,ROUND('201819 DATA'!BF364/$C364,2),"")))</f>
        <v>0</v>
      </c>
      <c r="AH364" s="289">
        <f>IF(OR($C364="*",$C364&lt;400),"",IF(AND('201819 DATA'!BG364="*",$C364&gt;=400),"*",IF($C364&gt;=400,ROUND('201819 DATA'!BG364/$C364,2),"")))</f>
        <v>0</v>
      </c>
      <c r="AI364" s="289">
        <f>IF(OR($C364="*",$C364&lt;400),"",IF(AND('201819 DATA'!BH364="*",$C364&gt;=400),"*",IF($C364&gt;=400,ROUND('201819 DATA'!BH364/$C364,2),"")))</f>
        <v>0.02</v>
      </c>
      <c r="AJ364" s="289">
        <f>IF(OR($C364="*",$C364&lt;400),"",IF(AND('201819 DATA'!BI364="*",$C364&gt;=400),"*",IF($C364&gt;=400,ROUND('201819 DATA'!BI364/$C364,2),"")))</f>
        <v>0</v>
      </c>
      <c r="AK364" s="289" t="str">
        <f>IF(OR($C364="*",$C364&lt;400),"",IF(AND('201819 DATA'!BJ364="*",$C364&gt;=400),"*",IF($C364&gt;=400,ROUND('201819 DATA'!BJ364/$C364,2),"")))</f>
        <v>*</v>
      </c>
      <c r="AL364" s="289">
        <f>IF(OR($C364="*",$C364&lt;400),"",IF(AND('201819 DATA'!BK364="*",$C364&gt;=400),"*",IF($C364&gt;=400,ROUND('201819 DATA'!BK364/$C364,2),"")))</f>
        <v>0</v>
      </c>
      <c r="AM364" s="289">
        <f>IF(OR($C364="*",$C364&lt;400),"",IF(AND('201819 DATA'!BL364="*",$C364&gt;=400),"*",IF($C364&gt;=400,ROUND('201819 DATA'!BL364/$C364,2),"")))</f>
        <v>0.01</v>
      </c>
      <c r="AN364" s="289">
        <f>IF(OR($C364="*",$C364&lt;400),"",IF(AND('201819 DATA'!BM364="*",$C364&gt;=400),"*",IF($C364&gt;=400,ROUND('201819 DATA'!BM364/$C364,2),"")))</f>
        <v>0.19</v>
      </c>
      <c r="AO364" s="289" t="str">
        <f>IF(OR($C364="*",$C364&lt;400),"",IF(AND('201819 DATA'!BN364="*",$C364&gt;=400),"*",IF($C364&gt;=400,ROUND('201819 DATA'!BN364/$C364,2),"")))</f>
        <v>*</v>
      </c>
      <c r="AP364" s="289">
        <f>IF(OR($C364="*",$C364&lt;400),"",IF(AND('201819 DATA'!BO364="*",$C364&gt;=400),"*",IF($C364&gt;=400,ROUND('201819 DATA'!BO364/$C364,2),"")))</f>
        <v>0.62</v>
      </c>
      <c r="AQ364" s="289">
        <f>IF(OR($C364="*",$C364&lt;400),"",IF(AND('201819 DATA'!BP364="*",$C364&gt;=400),"*",IF($C364&gt;=400,ROUND('201819 DATA'!BP364/$C364,2),"")))</f>
        <v>0.04</v>
      </c>
      <c r="AR364" s="289">
        <f>IF(OR($C364="*",$C364&lt;400),"",IF(AND('201819 DATA'!BQ364="*",$C364&gt;=400),"*",IF($C364&gt;=400,ROUND('201819 DATA'!BQ364/$C364,2),"")))</f>
        <v>0</v>
      </c>
      <c r="AS364" s="289">
        <f>IF(OR($C364="*",$C364&lt;400),"",IF(AND('201819 DATA'!BR364="*",$C364&gt;=400),"*",IF($C364&gt;=400,ROUND('201819 DATA'!BR364/$C364,2),"")))</f>
        <v>0</v>
      </c>
      <c r="AT364" s="289">
        <f>IF(OR($C364="*",$C364&lt;400),"",IF(AND('201819 DATA'!BS364="*",$C364&gt;=400),"*",IF($C364&gt;=400,ROUND('201819 DATA'!BS364/$C364,2),"")))</f>
        <v>0</v>
      </c>
      <c r="AU364" s="289">
        <f>IF(OR($C364="*",$C364&lt;400),"",IF(AND('201819 DATA'!BT364="*",$C364&gt;=400),"*",IF($C364&gt;=400,ROUND('201819 DATA'!BT364/$C364,2),"")))</f>
        <v>0.04</v>
      </c>
      <c r="AV364" s="289">
        <f>IF(OR($C364="*",$C364&lt;400),"",IF(AND('201819 DATA'!BU364="*",$C364&gt;=400),"*",IF($C364&gt;=400,ROUND('201819 DATA'!BU364/$C364,2),"")))</f>
        <v>0.02</v>
      </c>
      <c r="AW364" s="289">
        <f>IF(OR($C364="*",$C364&lt;400),"",IF(AND('201819 DATA'!BV364="*",$C364&gt;=400),"*",IF($C364&gt;=400,ROUND('201819 DATA'!BV364/$C364,2),"")))</f>
        <v>0</v>
      </c>
      <c r="AX364" s="289">
        <f>IF(OR($C364="*",$C364&lt;400),"",IF(AND('201819 DATA'!BW364="*",$C364&gt;=400),"*",IF($C364&gt;=400,ROUND('201819 DATA'!BW364/$C364,2),"")))</f>
        <v>0.01</v>
      </c>
    </row>
    <row r="365" spans="1:50" x14ac:dyDescent="0.2">
      <c r="A365" s="13" t="s">
        <v>311</v>
      </c>
      <c r="B365" s="287">
        <f>'201819 DATA'!B365</f>
        <v>1840</v>
      </c>
      <c r="C365" s="288">
        <f>'201819 DATA'!C365</f>
        <v>1840</v>
      </c>
      <c r="D365" s="293">
        <f>'201819 DATA'!FN365</f>
        <v>1805</v>
      </c>
      <c r="G365" s="295">
        <f t="shared" si="5"/>
        <v>1</v>
      </c>
      <c r="H365" s="289">
        <f>IF(OR($C365="*",$C365&lt;400),"",IF(AND('201819 DATA'!F365="*",$C365&gt;=400),"*",IF($C365&gt;=400,ROUND('201819 DATA'!F365/$C365,2),"")))</f>
        <v>0</v>
      </c>
      <c r="I365" s="296">
        <f>IF(OR($B365="*",$B365&lt;400),"",IF(AND('201819 DATA'!Y365="*",$B365&gt;=400),"*",IF($B365&gt;=400,ROUND('201819 DATA'!Y365/$B365,2),"")))</f>
        <v>0</v>
      </c>
      <c r="J365" s="296">
        <f>IF(OR($B365="*",$B365&lt;400),"",IF(AND('201819 DATA'!Z365="*",$B365&gt;=400),"*",IF($B365&gt;=400,ROUND('201819 DATA'!Z365/$B365,2),"")))</f>
        <v>0.09</v>
      </c>
      <c r="K365" s="296">
        <f>IF(OR($B365="*",$B365&lt;400),"",IF(AND('201819 DATA'!AA365="*",$B365&gt;=400),"*",IF($B365&gt;=400,ROUND('201819 DATA'!AA365/$B365,2),"")))</f>
        <v>0.23</v>
      </c>
      <c r="L365" s="296">
        <f>IF(OR($B365="*",$B365&lt;400),"",IF(AND('201819 DATA'!AB365="*",$B365&gt;=400),"*",IF($B365&gt;=400,ROUND('201819 DATA'!AB365/$B365,2),"")))</f>
        <v>0.32</v>
      </c>
      <c r="M365" s="296">
        <f>IF(OR($B365="*",$B365&lt;400),"",IF(AND('201819 DATA'!AC365="*",$B365&gt;=400),"*",IF($B365&gt;=400,ROUND('201819 DATA'!AC365/$B365,2),"")))</f>
        <v>0.26</v>
      </c>
      <c r="N365" s="296">
        <f>IF(OR($B365="*",$B365&lt;400),"",IF(AND('201819 DATA'!AD365="*",$B365&gt;=400),"*",IF($B365&gt;=400,ROUND('201819 DATA'!AD365/$B365,2),"")))</f>
        <v>0.1</v>
      </c>
      <c r="O365" s="296" t="str">
        <f>IF(OR($B365="*",$B365&lt;400),"",IF(AND('201819 DATA'!AE365="*",$B365&gt;=400),"*",IF($B365&gt;=400,ROUND('201819 DATA'!AE365/$B365,2),"")))</f>
        <v>*</v>
      </c>
      <c r="P365" s="297"/>
      <c r="Q365" s="296">
        <f>IF(OR($B365="*",$B365&lt;400),"",IF(AND('201819 DATA'!FL365="*",$B365&gt;=400),"*",IF($B365&gt;=400,ROUND('201819 DATA'!FL365/$B365,2),"")))</f>
        <v>0.98</v>
      </c>
      <c r="R365" s="289">
        <f>IF(OR($C365="*",$C365&lt;400),"",IF(AND('201819 DATA'!F365="*",$C365&gt;=400),"*",IF($C365&gt;=400,ROUND('201819 DATA'!F365/$C365,2),"")))</f>
        <v>0</v>
      </c>
      <c r="S365" s="289">
        <f>IF(OR($C365="*",$C365&lt;400),"",IF(AND('201819 DATA'!G365="*",$C365&gt;=400),"*",IF($C365&gt;=400,ROUND('201819 DATA'!G365/$C365,2),"")))</f>
        <v>0</v>
      </c>
      <c r="T365" s="289">
        <f>IF(OR($C365="*",$C365&lt;400),"",IF(AND('201819 DATA'!H365="*",$C365&gt;=400),"*",IF($C365&gt;=400,ROUND('201819 DATA'!H365/$C365,2),"")))</f>
        <v>1</v>
      </c>
      <c r="U365" s="289">
        <f>IF(OR($C365="*",$C365&lt;400),"",IF(AND('201819 DATA'!FM365="*",$C365&gt;=400),"*",IF($C365&gt;=400,ROUND('201819 DATA'!FM365/$C365,2),"")))</f>
        <v>0</v>
      </c>
      <c r="V365" s="312">
        <f>IF(OR($D365="*",$D365&lt;400),"",IF(AND('201819 DATA'!M365="*",$D365&gt;=400),"*",IF($D365&gt;=400,ROUND('201819 DATA'!M365/$D365,2),"")))</f>
        <v>0.37</v>
      </c>
      <c r="W365" s="312">
        <f>IF(OR($D365="*",$D365&lt;400),"",IF(AND('201819 DATA'!N365="*",$D365&gt;=400),"*",IF($D365&gt;=400,ROUND('201819 DATA'!N365/$D365,2),"")))</f>
        <v>0.28999999999999998</v>
      </c>
      <c r="X365" s="312">
        <f>IF(OR($D365="*",$D365&lt;400),"",IF(AND('201819 DATA'!O365="*",$D365&gt;=400),"*",IF($D365&gt;=400,ROUND('201819 DATA'!O365/$D365,2),"")))</f>
        <v>0.22</v>
      </c>
      <c r="Y365" s="312">
        <f>IF(OR($D365="*",$D365&lt;400),"",IF(AND('201819 DATA'!P365="*",$D365&gt;=400),"*",IF($D365&gt;=400,ROUND('201819 DATA'!P365/$D365,2),"")))</f>
        <v>0.09</v>
      </c>
      <c r="Z365" s="312">
        <f>IF(OR($D365="*",$D365&lt;400),"",IF(AND('201819 DATA'!Q365="*",$D365&gt;=400),"*",IF($D365&gt;=400,ROUND('201819 DATA'!Q365/$D365,2),"")))</f>
        <v>0.01</v>
      </c>
      <c r="AA365" s="312" t="str">
        <f>IF(OR($D365="*",$D365&lt;400),"",IF(AND('201819 DATA'!R365="*",$D365&gt;=400),"*",IF($D365&gt;=400,ROUND('201819 DATA'!R365/$D365,2),"")))</f>
        <v>*</v>
      </c>
      <c r="AB365" s="312" t="str">
        <f>IF(OR($D365="*",$D365&lt;400),"",IF(AND('201819 DATA'!S365="*",$D365&gt;=400),"*",IF($D365&gt;=400,ROUND('201819 DATA'!S365/$D365,2),"")))</f>
        <v>*</v>
      </c>
      <c r="AC365" s="312" t="str">
        <f>IF(OR($D365="*",$D365&lt;400),"",IF(AND('201819 DATA'!T365="*",$D365&gt;=400),"*",IF($D365&gt;=400,ROUND('201819 DATA'!T365/$D365,2),"")))</f>
        <v>*</v>
      </c>
      <c r="AD365" s="289">
        <f>IF(OR($C365="*",$C365&lt;400),"",IF(AND('201819 DATA'!BC365="*",$C365&gt;=400),"*",IF($C365&gt;=400,ROUND('201819 DATA'!BC365/$C365,2),"")))</f>
        <v>0.01</v>
      </c>
      <c r="AE365" s="289">
        <f>IF(OR($C365="*",$C365&lt;400),"",IF(AND('201819 DATA'!BD365="*",$C365&gt;=400),"*",IF($C365&gt;=400,ROUND('201819 DATA'!BD365/$C365,2),"")))</f>
        <v>0.02</v>
      </c>
      <c r="AF365" s="289">
        <f>IF(OR($C365="*",$C365&lt;400),"",IF(AND('201819 DATA'!BE365="*",$C365&gt;=400),"*",IF($C365&gt;=400,ROUND('201819 DATA'!BE365/$C365,2),"")))</f>
        <v>0.01</v>
      </c>
      <c r="AG365" s="289" t="str">
        <f>IF(OR($C365="*",$C365&lt;400),"",IF(AND('201819 DATA'!BF365="*",$C365&gt;=400),"*",IF($C365&gt;=400,ROUND('201819 DATA'!BF365/$C365,2),"")))</f>
        <v>*</v>
      </c>
      <c r="AH365" s="289">
        <f>IF(OR($C365="*",$C365&lt;400),"",IF(AND('201819 DATA'!BG365="*",$C365&gt;=400),"*",IF($C365&gt;=400,ROUND('201819 DATA'!BG365/$C365,2),"")))</f>
        <v>0</v>
      </c>
      <c r="AI365" s="289">
        <f>IF(OR($C365="*",$C365&lt;400),"",IF(AND('201819 DATA'!BH365="*",$C365&gt;=400),"*",IF($C365&gt;=400,ROUND('201819 DATA'!BH365/$C365,2),"")))</f>
        <v>0.04</v>
      </c>
      <c r="AJ365" s="289">
        <f>IF(OR($C365="*",$C365&lt;400),"",IF(AND('201819 DATA'!BI365="*",$C365&gt;=400),"*",IF($C365&gt;=400,ROUND('201819 DATA'!BI365/$C365,2),"")))</f>
        <v>0</v>
      </c>
      <c r="AK365" s="289">
        <f>IF(OR($C365="*",$C365&lt;400),"",IF(AND('201819 DATA'!BJ365="*",$C365&gt;=400),"*",IF($C365&gt;=400,ROUND('201819 DATA'!BJ365/$C365,2),"")))</f>
        <v>0</v>
      </c>
      <c r="AL365" s="289">
        <f>IF(OR($C365="*",$C365&lt;400),"",IF(AND('201819 DATA'!BK365="*",$C365&gt;=400),"*",IF($C365&gt;=400,ROUND('201819 DATA'!BK365/$C365,2),"")))</f>
        <v>0</v>
      </c>
      <c r="AM365" s="289">
        <f>IF(OR($C365="*",$C365&lt;400),"",IF(AND('201819 DATA'!BL365="*",$C365&gt;=400),"*",IF($C365&gt;=400,ROUND('201819 DATA'!BL365/$C365,2),"")))</f>
        <v>0</v>
      </c>
      <c r="AN365" s="289">
        <f>IF(OR($C365="*",$C365&lt;400),"",IF(AND('201819 DATA'!BM365="*",$C365&gt;=400),"*",IF($C365&gt;=400,ROUND('201819 DATA'!BM365/$C365,2),"")))</f>
        <v>0.33</v>
      </c>
      <c r="AO365" s="289">
        <f>IF(OR($C365="*",$C365&lt;400),"",IF(AND('201819 DATA'!BN365="*",$C365&gt;=400),"*",IF($C365&gt;=400,ROUND('201819 DATA'!BN365/$C365,2),"")))</f>
        <v>0.01</v>
      </c>
      <c r="AP365" s="289">
        <f>IF(OR($C365="*",$C365&lt;400),"",IF(AND('201819 DATA'!BO365="*",$C365&gt;=400),"*",IF($C365&gt;=400,ROUND('201819 DATA'!BO365/$C365,2),"")))</f>
        <v>0.48</v>
      </c>
      <c r="AQ365" s="289" t="str">
        <f>IF(OR($C365="*",$C365&lt;400),"",IF(AND('201819 DATA'!BP365="*",$C365&gt;=400),"*",IF($C365&gt;=400,ROUND('201819 DATA'!BP365/$C365,2),"")))</f>
        <v>*</v>
      </c>
      <c r="AR365" s="289">
        <f>IF(OR($C365="*",$C365&lt;400),"",IF(AND('201819 DATA'!BQ365="*",$C365&gt;=400),"*",IF($C365&gt;=400,ROUND('201819 DATA'!BQ365/$C365,2),"")))</f>
        <v>0</v>
      </c>
      <c r="AS365" s="289">
        <f>IF(OR($C365="*",$C365&lt;400),"",IF(AND('201819 DATA'!BR365="*",$C365&gt;=400),"*",IF($C365&gt;=400,ROUND('201819 DATA'!BR365/$C365,2),"")))</f>
        <v>0</v>
      </c>
      <c r="AT365" s="289" t="str">
        <f>IF(OR($C365="*",$C365&lt;400),"",IF(AND('201819 DATA'!BS365="*",$C365&gt;=400),"*",IF($C365&gt;=400,ROUND('201819 DATA'!BS365/$C365,2),"")))</f>
        <v>*</v>
      </c>
      <c r="AU365" s="289">
        <f>IF(OR($C365="*",$C365&lt;400),"",IF(AND('201819 DATA'!BT365="*",$C365&gt;=400),"*",IF($C365&gt;=400,ROUND('201819 DATA'!BT365/$C365,2),"")))</f>
        <v>0.09</v>
      </c>
      <c r="AV365" s="289">
        <f>IF(OR($C365="*",$C365&lt;400),"",IF(AND('201819 DATA'!BU365="*",$C365&gt;=400),"*",IF($C365&gt;=400,ROUND('201819 DATA'!BU365/$C365,2),"")))</f>
        <v>0.01</v>
      </c>
      <c r="AW365" s="289">
        <f>IF(OR($C365="*",$C365&lt;400),"",IF(AND('201819 DATA'!BV365="*",$C365&gt;=400),"*",IF($C365&gt;=400,ROUND('201819 DATA'!BV365/$C365,2),"")))</f>
        <v>0</v>
      </c>
      <c r="AX365" s="289">
        <f>IF(OR($C365="*",$C365&lt;400),"",IF(AND('201819 DATA'!BW365="*",$C365&gt;=400),"*",IF($C365&gt;=400,ROUND('201819 DATA'!BW365/$C365,2),"")))</f>
        <v>0.02</v>
      </c>
    </row>
    <row r="366" spans="1:50" x14ac:dyDescent="0.2">
      <c r="A366" s="13" t="s">
        <v>315</v>
      </c>
      <c r="B366" s="287">
        <f>'201819 DATA'!B366</f>
        <v>4225</v>
      </c>
      <c r="C366" s="288">
        <f>'201819 DATA'!C366</f>
        <v>4225</v>
      </c>
      <c r="D366" s="293">
        <f>'201819 DATA'!FN366</f>
        <v>4185</v>
      </c>
      <c r="G366" s="295">
        <f t="shared" si="5"/>
        <v>1</v>
      </c>
      <c r="H366" s="289">
        <f>IF(OR($C366="*",$C366&lt;400),"",IF(AND('201819 DATA'!F366="*",$C366&gt;=400),"*",IF($C366&gt;=400,ROUND('201819 DATA'!F366/$C366,2),"")))</f>
        <v>0</v>
      </c>
      <c r="I366" s="296">
        <f>IF(OR($B366="*",$B366&lt;400),"",IF(AND('201819 DATA'!Y366="*",$B366&gt;=400),"*",IF($B366&gt;=400,ROUND('201819 DATA'!Y366/$B366,2),"")))</f>
        <v>0</v>
      </c>
      <c r="J366" s="296">
        <f>IF(OR($B366="*",$B366&lt;400),"",IF(AND('201819 DATA'!Z366="*",$B366&gt;=400),"*",IF($B366&gt;=400,ROUND('201819 DATA'!Z366/$B366,2),"")))</f>
        <v>7.0000000000000007E-2</v>
      </c>
      <c r="K366" s="296">
        <f>IF(OR($B366="*",$B366&lt;400),"",IF(AND('201819 DATA'!AA366="*",$B366&gt;=400),"*",IF($B366&gt;=400,ROUND('201819 DATA'!AA366/$B366,2),"")))</f>
        <v>0.19</v>
      </c>
      <c r="L366" s="296">
        <f>IF(OR($B366="*",$B366&lt;400),"",IF(AND('201819 DATA'!AB366="*",$B366&gt;=400),"*",IF($B366&gt;=400,ROUND('201819 DATA'!AB366/$B366,2),"")))</f>
        <v>0.33</v>
      </c>
      <c r="M366" s="296">
        <f>IF(OR($B366="*",$B366&lt;400),"",IF(AND('201819 DATA'!AC366="*",$B366&gt;=400),"*",IF($B366&gt;=400,ROUND('201819 DATA'!AC366/$B366,2),"")))</f>
        <v>0.28999999999999998</v>
      </c>
      <c r="N366" s="296">
        <f>IF(OR($B366="*",$B366&lt;400),"",IF(AND('201819 DATA'!AD366="*",$B366&gt;=400),"*",IF($B366&gt;=400,ROUND('201819 DATA'!AD366/$B366,2),"")))</f>
        <v>0.12</v>
      </c>
      <c r="O366" s="296" t="str">
        <f>IF(OR($B366="*",$B366&lt;400),"",IF(AND('201819 DATA'!AE366="*",$B366&gt;=400),"*",IF($B366&gt;=400,ROUND('201819 DATA'!AE366/$B366,2),"")))</f>
        <v>*</v>
      </c>
      <c r="P366" s="297"/>
      <c r="Q366" s="296">
        <f>IF(OR($B366="*",$B366&lt;400),"",IF(AND('201819 DATA'!FL366="*",$B366&gt;=400),"*",IF($B366&gt;=400,ROUND('201819 DATA'!FL366/$B366,2),"")))</f>
        <v>0.96</v>
      </c>
      <c r="R366" s="289">
        <f>IF(OR($C366="*",$C366&lt;400),"",IF(AND('201819 DATA'!F366="*",$C366&gt;=400),"*",IF($C366&gt;=400,ROUND('201819 DATA'!F366/$C366,2),"")))</f>
        <v>0</v>
      </c>
      <c r="S366" s="289">
        <f>IF(OR($C366="*",$C366&lt;400),"",IF(AND('201819 DATA'!G366="*",$C366&gt;=400),"*",IF($C366&gt;=400,ROUND('201819 DATA'!G366/$C366,2),"")))</f>
        <v>0</v>
      </c>
      <c r="T366" s="289">
        <f>IF(OR($C366="*",$C366&lt;400),"",IF(AND('201819 DATA'!H366="*",$C366&gt;=400),"*",IF($C366&gt;=400,ROUND('201819 DATA'!H366/$C366,2),"")))</f>
        <v>1</v>
      </c>
      <c r="U366" s="289">
        <f>IF(OR($C366="*",$C366&lt;400),"",IF(AND('201819 DATA'!FM366="*",$C366&gt;=400),"*",IF($C366&gt;=400,ROUND('201819 DATA'!FM366/$C366,2),"")))</f>
        <v>0</v>
      </c>
      <c r="V366" s="312">
        <f>IF(OR($D366="*",$D366&lt;400),"",IF(AND('201819 DATA'!M366="*",$D366&gt;=400),"*",IF($D366&gt;=400,ROUND('201819 DATA'!M366/$D366,2),"")))</f>
        <v>0.18</v>
      </c>
      <c r="W366" s="312">
        <f>IF(OR($D366="*",$D366&lt;400),"",IF(AND('201819 DATA'!N366="*",$D366&gt;=400),"*",IF($D366&gt;=400,ROUND('201819 DATA'!N366/$D366,2),"")))</f>
        <v>0.36</v>
      </c>
      <c r="X366" s="312">
        <f>IF(OR($D366="*",$D366&lt;400),"",IF(AND('201819 DATA'!O366="*",$D366&gt;=400),"*",IF($D366&gt;=400,ROUND('201819 DATA'!O366/$D366,2),"")))</f>
        <v>0.3</v>
      </c>
      <c r="Y366" s="312">
        <f>IF(OR($D366="*",$D366&lt;400),"",IF(AND('201819 DATA'!P366="*",$D366&gt;=400),"*",IF($D366&gt;=400,ROUND('201819 DATA'!P366/$D366,2),"")))</f>
        <v>0.14000000000000001</v>
      </c>
      <c r="Z366" s="312">
        <f>IF(OR($D366="*",$D366&lt;400),"",IF(AND('201819 DATA'!Q366="*",$D366&gt;=400),"*",IF($D366&gt;=400,ROUND('201819 DATA'!Q366/$D366,2),"")))</f>
        <v>0.01</v>
      </c>
      <c r="AA366" s="312" t="str">
        <f>IF(OR($D366="*",$D366&lt;400),"",IF(AND('201819 DATA'!R366="*",$D366&gt;=400),"*",IF($D366&gt;=400,ROUND('201819 DATA'!R366/$D366,2),"")))</f>
        <v>*</v>
      </c>
      <c r="AB366" s="312" t="str">
        <f>IF(OR($D366="*",$D366&lt;400),"",IF(AND('201819 DATA'!S366="*",$D366&gt;=400),"*",IF($D366&gt;=400,ROUND('201819 DATA'!S366/$D366,2),"")))</f>
        <v>*</v>
      </c>
      <c r="AC366" s="312" t="str">
        <f>IF(OR($D366="*",$D366&lt;400),"",IF(AND('201819 DATA'!T366="*",$D366&gt;=400),"*",IF($D366&gt;=400,ROUND('201819 DATA'!T366/$D366,2),"")))</f>
        <v>*</v>
      </c>
      <c r="AD366" s="289">
        <f>IF(OR($C366="*",$C366&lt;400),"",IF(AND('201819 DATA'!BC366="*",$C366&gt;=400),"*",IF($C366&gt;=400,ROUND('201819 DATA'!BC366/$C366,2),"")))</f>
        <v>0</v>
      </c>
      <c r="AE366" s="289">
        <f>IF(OR($C366="*",$C366&lt;400),"",IF(AND('201819 DATA'!BD366="*",$C366&gt;=400),"*",IF($C366&gt;=400,ROUND('201819 DATA'!BD366/$C366,2),"")))</f>
        <v>0.02</v>
      </c>
      <c r="AF366" s="289" t="str">
        <f>IF(OR($C366="*",$C366&lt;400),"",IF(AND('201819 DATA'!BE366="*",$C366&gt;=400),"*",IF($C366&gt;=400,ROUND('201819 DATA'!BE366/$C366,2),"")))</f>
        <v>*</v>
      </c>
      <c r="AG366" s="289">
        <f>IF(OR($C366="*",$C366&lt;400),"",IF(AND('201819 DATA'!BF366="*",$C366&gt;=400),"*",IF($C366&gt;=400,ROUND('201819 DATA'!BF366/$C366,2),"")))</f>
        <v>0</v>
      </c>
      <c r="AH366" s="289">
        <f>IF(OR($C366="*",$C366&lt;400),"",IF(AND('201819 DATA'!BG366="*",$C366&gt;=400),"*",IF($C366&gt;=400,ROUND('201819 DATA'!BG366/$C366,2),"")))</f>
        <v>0</v>
      </c>
      <c r="AI366" s="289">
        <f>IF(OR($C366="*",$C366&lt;400),"",IF(AND('201819 DATA'!BH366="*",$C366&gt;=400),"*",IF($C366&gt;=400,ROUND('201819 DATA'!BH366/$C366,2),"")))</f>
        <v>0.05</v>
      </c>
      <c r="AJ366" s="289">
        <f>IF(OR($C366="*",$C366&lt;400),"",IF(AND('201819 DATA'!BI366="*",$C366&gt;=400),"*",IF($C366&gt;=400,ROUND('201819 DATA'!BI366/$C366,2),"")))</f>
        <v>0</v>
      </c>
      <c r="AK366" s="289">
        <f>IF(OR($C366="*",$C366&lt;400),"",IF(AND('201819 DATA'!BJ366="*",$C366&gt;=400),"*",IF($C366&gt;=400,ROUND('201819 DATA'!BJ366/$C366,2),"")))</f>
        <v>0</v>
      </c>
      <c r="AL366" s="289">
        <f>IF(OR($C366="*",$C366&lt;400),"",IF(AND('201819 DATA'!BK366="*",$C366&gt;=400),"*",IF($C366&gt;=400,ROUND('201819 DATA'!BK366/$C366,2),"")))</f>
        <v>0.04</v>
      </c>
      <c r="AM366" s="289">
        <f>IF(OR($C366="*",$C366&lt;400),"",IF(AND('201819 DATA'!BL366="*",$C366&gt;=400),"*",IF($C366&gt;=400,ROUND('201819 DATA'!BL366/$C366,2),"")))</f>
        <v>0</v>
      </c>
      <c r="AN366" s="289">
        <f>IF(OR($C366="*",$C366&lt;400),"",IF(AND('201819 DATA'!BM366="*",$C366&gt;=400),"*",IF($C366&gt;=400,ROUND('201819 DATA'!BM366/$C366,2),"")))</f>
        <v>0.21</v>
      </c>
      <c r="AO366" s="289">
        <f>IF(OR($C366="*",$C366&lt;400),"",IF(AND('201819 DATA'!BN366="*",$C366&gt;=400),"*",IF($C366&gt;=400,ROUND('201819 DATA'!BN366/$C366,2),"")))</f>
        <v>0</v>
      </c>
      <c r="AP366" s="289">
        <f>IF(OR($C366="*",$C366&lt;400),"",IF(AND('201819 DATA'!BO366="*",$C366&gt;=400),"*",IF($C366&gt;=400,ROUND('201819 DATA'!BO366/$C366,2),"")))</f>
        <v>0.42</v>
      </c>
      <c r="AQ366" s="289">
        <f>IF(OR($C366="*",$C366&lt;400),"",IF(AND('201819 DATA'!BP366="*",$C366&gt;=400),"*",IF($C366&gt;=400,ROUND('201819 DATA'!BP366/$C366,2),"")))</f>
        <v>0.17</v>
      </c>
      <c r="AR366" s="289">
        <f>IF(OR($C366="*",$C366&lt;400),"",IF(AND('201819 DATA'!BQ366="*",$C366&gt;=400),"*",IF($C366&gt;=400,ROUND('201819 DATA'!BQ366/$C366,2),"")))</f>
        <v>0</v>
      </c>
      <c r="AS366" s="289">
        <f>IF(OR($C366="*",$C366&lt;400),"",IF(AND('201819 DATA'!BR366="*",$C366&gt;=400),"*",IF($C366&gt;=400,ROUND('201819 DATA'!BR366/$C366,2),"")))</f>
        <v>0</v>
      </c>
      <c r="AT366" s="289" t="str">
        <f>IF(OR($C366="*",$C366&lt;400),"",IF(AND('201819 DATA'!BS366="*",$C366&gt;=400),"*",IF($C366&gt;=400,ROUND('201819 DATA'!BS366/$C366,2),"")))</f>
        <v>*</v>
      </c>
      <c r="AU366" s="289">
        <f>IF(OR($C366="*",$C366&lt;400),"",IF(AND('201819 DATA'!BT366="*",$C366&gt;=400),"*",IF($C366&gt;=400,ROUND('201819 DATA'!BT366/$C366,2),"")))</f>
        <v>0.06</v>
      </c>
      <c r="AV366" s="289">
        <f>IF(OR($C366="*",$C366&lt;400),"",IF(AND('201819 DATA'!BU366="*",$C366&gt;=400),"*",IF($C366&gt;=400,ROUND('201819 DATA'!BU366/$C366,2),"")))</f>
        <v>0.01</v>
      </c>
      <c r="AW366" s="289">
        <f>IF(OR($C366="*",$C366&lt;400),"",IF(AND('201819 DATA'!BV366="*",$C366&gt;=400),"*",IF($C366&gt;=400,ROUND('201819 DATA'!BV366/$C366,2),"")))</f>
        <v>0</v>
      </c>
      <c r="AX366" s="289">
        <f>IF(OR($C366="*",$C366&lt;400),"",IF(AND('201819 DATA'!BW366="*",$C366&gt;=400),"*",IF($C366&gt;=400,ROUND('201819 DATA'!BW366/$C366,2),"")))</f>
        <v>0.02</v>
      </c>
    </row>
    <row r="367" spans="1:50" x14ac:dyDescent="0.2">
      <c r="A367" s="13" t="s">
        <v>314</v>
      </c>
      <c r="B367" s="287">
        <f>'201819 DATA'!B367</f>
        <v>5165</v>
      </c>
      <c r="C367" s="288">
        <f>'201819 DATA'!C367</f>
        <v>5165</v>
      </c>
      <c r="D367" s="293">
        <f>'201819 DATA'!FN367</f>
        <v>5050</v>
      </c>
      <c r="G367" s="295">
        <f t="shared" si="5"/>
        <v>1</v>
      </c>
      <c r="H367" s="289">
        <f>IF(OR($C367="*",$C367&lt;400),"",IF(AND('201819 DATA'!F367="*",$C367&gt;=400),"*",IF($C367&gt;=400,ROUND('201819 DATA'!F367/$C367,2),"")))</f>
        <v>0</v>
      </c>
      <c r="I367" s="296">
        <f>IF(OR($B367="*",$B367&lt;400),"",IF(AND('201819 DATA'!Y367="*",$B367&gt;=400),"*",IF($B367&gt;=400,ROUND('201819 DATA'!Y367/$B367,2),"")))</f>
        <v>0</v>
      </c>
      <c r="J367" s="296">
        <f>IF(OR($B367="*",$B367&lt;400),"",IF(AND('201819 DATA'!Z367="*",$B367&gt;=400),"*",IF($B367&gt;=400,ROUND('201819 DATA'!Z367/$B367,2),"")))</f>
        <v>0.06</v>
      </c>
      <c r="K367" s="296">
        <f>IF(OR($B367="*",$B367&lt;400),"",IF(AND('201819 DATA'!AA367="*",$B367&gt;=400),"*",IF($B367&gt;=400,ROUND('201819 DATA'!AA367/$B367,2),"")))</f>
        <v>0.14000000000000001</v>
      </c>
      <c r="L367" s="296">
        <f>IF(OR($B367="*",$B367&lt;400),"",IF(AND('201819 DATA'!AB367="*",$B367&gt;=400),"*",IF($B367&gt;=400,ROUND('201819 DATA'!AB367/$B367,2),"")))</f>
        <v>0.25</v>
      </c>
      <c r="M367" s="296">
        <f>IF(OR($B367="*",$B367&lt;400),"",IF(AND('201819 DATA'!AC367="*",$B367&gt;=400),"*",IF($B367&gt;=400,ROUND('201819 DATA'!AC367/$B367,2),"")))</f>
        <v>0.32</v>
      </c>
      <c r="N367" s="296">
        <f>IF(OR($B367="*",$B367&lt;400),"",IF(AND('201819 DATA'!AD367="*",$B367&gt;=400),"*",IF($B367&gt;=400,ROUND('201819 DATA'!AD367/$B367,2),"")))</f>
        <v>0.22</v>
      </c>
      <c r="O367" s="296">
        <f>IF(OR($B367="*",$B367&lt;400),"",IF(AND('201819 DATA'!AE367="*",$B367&gt;=400),"*",IF($B367&gt;=400,ROUND('201819 DATA'!AE367/$B367,2),"")))</f>
        <v>0.01</v>
      </c>
      <c r="P367" s="297"/>
      <c r="Q367" s="296">
        <f>IF(OR($B367="*",$B367&lt;400),"",IF(AND('201819 DATA'!FL367="*",$B367&gt;=400),"*",IF($B367&gt;=400,ROUND('201819 DATA'!FL367/$B367,2),"")))</f>
        <v>0.98</v>
      </c>
      <c r="R367" s="289">
        <f>IF(OR($C367="*",$C367&lt;400),"",IF(AND('201819 DATA'!F367="*",$C367&gt;=400),"*",IF($C367&gt;=400,ROUND('201819 DATA'!F367/$C367,2),"")))</f>
        <v>0</v>
      </c>
      <c r="S367" s="289">
        <f>IF(OR($C367="*",$C367&lt;400),"",IF(AND('201819 DATA'!G367="*",$C367&gt;=400),"*",IF($C367&gt;=400,ROUND('201819 DATA'!G367/$C367,2),"")))</f>
        <v>0</v>
      </c>
      <c r="T367" s="289">
        <f>IF(OR($C367="*",$C367&lt;400),"",IF(AND('201819 DATA'!H367="*",$C367&gt;=400),"*",IF($C367&gt;=400,ROUND('201819 DATA'!H367/$C367,2),"")))</f>
        <v>1</v>
      </c>
      <c r="U367" s="289">
        <f>IF(OR($C367="*",$C367&lt;400),"",IF(AND('201819 DATA'!FM367="*",$C367&gt;=400),"*",IF($C367&gt;=400,ROUND('201819 DATA'!FM367/$C367,2),"")))</f>
        <v>0</v>
      </c>
      <c r="V367" s="312">
        <f>IF(OR($D367="*",$D367&lt;400),"",IF(AND('201819 DATA'!M367="*",$D367&gt;=400),"*",IF($D367&gt;=400,ROUND('201819 DATA'!M367/$D367,2),"")))</f>
        <v>0.23</v>
      </c>
      <c r="W367" s="312">
        <f>IF(OR($D367="*",$D367&lt;400),"",IF(AND('201819 DATA'!N367="*",$D367&gt;=400),"*",IF($D367&gt;=400,ROUND('201819 DATA'!N367/$D367,2),"")))</f>
        <v>0.34</v>
      </c>
      <c r="X367" s="312">
        <f>IF(OR($D367="*",$D367&lt;400),"",IF(AND('201819 DATA'!O367="*",$D367&gt;=400),"*",IF($D367&gt;=400,ROUND('201819 DATA'!O367/$D367,2),"")))</f>
        <v>0.24</v>
      </c>
      <c r="Y367" s="312">
        <f>IF(OR($D367="*",$D367&lt;400),"",IF(AND('201819 DATA'!P367="*",$D367&gt;=400),"*",IF($D367&gt;=400,ROUND('201819 DATA'!P367/$D367,2),"")))</f>
        <v>0.17</v>
      </c>
      <c r="Z367" s="312">
        <f>IF(OR($D367="*",$D367&lt;400),"",IF(AND('201819 DATA'!Q367="*",$D367&gt;=400),"*",IF($D367&gt;=400,ROUND('201819 DATA'!Q367/$D367,2),"")))</f>
        <v>0.02</v>
      </c>
      <c r="AA367" s="312">
        <f>IF(OR($D367="*",$D367&lt;400),"",IF(AND('201819 DATA'!R367="*",$D367&gt;=400),"*",IF($D367&gt;=400,ROUND('201819 DATA'!R367/$D367,2),"")))</f>
        <v>0</v>
      </c>
      <c r="AB367" s="312" t="str">
        <f>IF(OR($D367="*",$D367&lt;400),"",IF(AND('201819 DATA'!S367="*",$D367&gt;=400),"*",IF($D367&gt;=400,ROUND('201819 DATA'!S367/$D367,2),"")))</f>
        <v>*</v>
      </c>
      <c r="AC367" s="312" t="str">
        <f>IF(OR($D367="*",$D367&lt;400),"",IF(AND('201819 DATA'!T367="*",$D367&gt;=400),"*",IF($D367&gt;=400,ROUND('201819 DATA'!T367/$D367,2),"")))</f>
        <v>*</v>
      </c>
      <c r="AD367" s="289">
        <f>IF(OR($C367="*",$C367&lt;400),"",IF(AND('201819 DATA'!BC367="*",$C367&gt;=400),"*",IF($C367&gt;=400,ROUND('201819 DATA'!BC367/$C367,2),"")))</f>
        <v>0</v>
      </c>
      <c r="AE367" s="289">
        <f>IF(OR($C367="*",$C367&lt;400),"",IF(AND('201819 DATA'!BD367="*",$C367&gt;=400),"*",IF($C367&gt;=400,ROUND('201819 DATA'!BD367/$C367,2),"")))</f>
        <v>0.02</v>
      </c>
      <c r="AF367" s="289">
        <f>IF(OR($C367="*",$C367&lt;400),"",IF(AND('201819 DATA'!BE367="*",$C367&gt;=400),"*",IF($C367&gt;=400,ROUND('201819 DATA'!BE367/$C367,2),"")))</f>
        <v>0</v>
      </c>
      <c r="AG367" s="289">
        <f>IF(OR($C367="*",$C367&lt;400),"",IF(AND('201819 DATA'!BF367="*",$C367&gt;=400),"*",IF($C367&gt;=400,ROUND('201819 DATA'!BF367/$C367,2),"")))</f>
        <v>0</v>
      </c>
      <c r="AH367" s="289">
        <f>IF(OR($C367="*",$C367&lt;400),"",IF(AND('201819 DATA'!BG367="*",$C367&gt;=400),"*",IF($C367&gt;=400,ROUND('201819 DATA'!BG367/$C367,2),"")))</f>
        <v>0</v>
      </c>
      <c r="AI367" s="289">
        <f>IF(OR($C367="*",$C367&lt;400),"",IF(AND('201819 DATA'!BH367="*",$C367&gt;=400),"*",IF($C367&gt;=400,ROUND('201819 DATA'!BH367/$C367,2),"")))</f>
        <v>0.02</v>
      </c>
      <c r="AJ367" s="289">
        <f>IF(OR($C367="*",$C367&lt;400),"",IF(AND('201819 DATA'!BI367="*",$C367&gt;=400),"*",IF($C367&gt;=400,ROUND('201819 DATA'!BI367/$C367,2),"")))</f>
        <v>0.27</v>
      </c>
      <c r="AK367" s="289">
        <f>IF(OR($C367="*",$C367&lt;400),"",IF(AND('201819 DATA'!BJ367="*",$C367&gt;=400),"*",IF($C367&gt;=400,ROUND('201819 DATA'!BJ367/$C367,2),"")))</f>
        <v>0.01</v>
      </c>
      <c r="AL367" s="289">
        <f>IF(OR($C367="*",$C367&lt;400),"",IF(AND('201819 DATA'!BK367="*",$C367&gt;=400),"*",IF($C367&gt;=400,ROUND('201819 DATA'!BK367/$C367,2),"")))</f>
        <v>0.02</v>
      </c>
      <c r="AM367" s="289">
        <f>IF(OR($C367="*",$C367&lt;400),"",IF(AND('201819 DATA'!BL367="*",$C367&gt;=400),"*",IF($C367&gt;=400,ROUND('201819 DATA'!BL367/$C367,2),"")))</f>
        <v>0.05</v>
      </c>
      <c r="AN367" s="289">
        <f>IF(OR($C367="*",$C367&lt;400),"",IF(AND('201819 DATA'!BM367="*",$C367&gt;=400),"*",IF($C367&gt;=400,ROUND('201819 DATA'!BM367/$C367,2),"")))</f>
        <v>0.13</v>
      </c>
      <c r="AO367" s="289">
        <f>IF(OR($C367="*",$C367&lt;400),"",IF(AND('201819 DATA'!BN367="*",$C367&gt;=400),"*",IF($C367&gt;=400,ROUND('201819 DATA'!BN367/$C367,2),"")))</f>
        <v>0.01</v>
      </c>
      <c r="AP367" s="289">
        <f>IF(OR($C367="*",$C367&lt;400),"",IF(AND('201819 DATA'!BO367="*",$C367&gt;=400),"*",IF($C367&gt;=400,ROUND('201819 DATA'!BO367/$C367,2),"")))</f>
        <v>0.28999999999999998</v>
      </c>
      <c r="AQ367" s="289">
        <f>IF(OR($C367="*",$C367&lt;400),"",IF(AND('201819 DATA'!BP367="*",$C367&gt;=400),"*",IF($C367&gt;=400,ROUND('201819 DATA'!BP367/$C367,2),"")))</f>
        <v>0.11</v>
      </c>
      <c r="AR367" s="289" t="str">
        <f>IF(OR($C367="*",$C367&lt;400),"",IF(AND('201819 DATA'!BQ367="*",$C367&gt;=400),"*",IF($C367&gt;=400,ROUND('201819 DATA'!BQ367/$C367,2),"")))</f>
        <v>*</v>
      </c>
      <c r="AS367" s="289">
        <f>IF(OR($C367="*",$C367&lt;400),"",IF(AND('201819 DATA'!BR367="*",$C367&gt;=400),"*",IF($C367&gt;=400,ROUND('201819 DATA'!BR367/$C367,2),"")))</f>
        <v>0</v>
      </c>
      <c r="AT367" s="289" t="str">
        <f>IF(OR($C367="*",$C367&lt;400),"",IF(AND('201819 DATA'!BS367="*",$C367&gt;=400),"*",IF($C367&gt;=400,ROUND('201819 DATA'!BS367/$C367,2),"")))</f>
        <v>*</v>
      </c>
      <c r="AU367" s="289">
        <f>IF(OR($C367="*",$C367&lt;400),"",IF(AND('201819 DATA'!BT367="*",$C367&gt;=400),"*",IF($C367&gt;=400,ROUND('201819 DATA'!BT367/$C367,2),"")))</f>
        <v>0.03</v>
      </c>
      <c r="AV367" s="289">
        <f>IF(OR($C367="*",$C367&lt;400),"",IF(AND('201819 DATA'!BU367="*",$C367&gt;=400),"*",IF($C367&gt;=400,ROUND('201819 DATA'!BU367/$C367,2),"")))</f>
        <v>0.01</v>
      </c>
      <c r="AW367" s="289">
        <f>IF(OR($C367="*",$C367&lt;400),"",IF(AND('201819 DATA'!BV367="*",$C367&gt;=400),"*",IF($C367&gt;=400,ROUND('201819 DATA'!BV367/$C367,2),"")))</f>
        <v>0</v>
      </c>
      <c r="AX367" s="289">
        <f>IF(OR($C367="*",$C367&lt;400),"",IF(AND('201819 DATA'!BW367="*",$C367&gt;=400),"*",IF($C367&gt;=400,ROUND('201819 DATA'!BW367/$C367,2),"")))</f>
        <v>0.03</v>
      </c>
    </row>
    <row r="368" spans="1:50" x14ac:dyDescent="0.2">
      <c r="A368" s="13" t="s">
        <v>289</v>
      </c>
      <c r="B368" s="287">
        <f>'201819 DATA'!B368</f>
        <v>605</v>
      </c>
      <c r="C368" s="288">
        <f>'201819 DATA'!C368</f>
        <v>605</v>
      </c>
      <c r="D368" s="293">
        <f>'201819 DATA'!FN368</f>
        <v>595</v>
      </c>
      <c r="G368" s="295">
        <f t="shared" si="5"/>
        <v>1</v>
      </c>
      <c r="H368" s="289">
        <f>IF(OR($C368="*",$C368&lt;400),"",IF(AND('201819 DATA'!F368="*",$C368&gt;=400),"*",IF($C368&gt;=400,ROUND('201819 DATA'!F368/$C368,2),"")))</f>
        <v>0</v>
      </c>
      <c r="I368" s="296">
        <f>IF(OR($B368="*",$B368&lt;400),"",IF(AND('201819 DATA'!Y368="*",$B368&gt;=400),"*",IF($B368&gt;=400,ROUND('201819 DATA'!Y368/$B368,2),"")))</f>
        <v>0</v>
      </c>
      <c r="J368" s="296">
        <f>IF(OR($B368="*",$B368&lt;400),"",IF(AND('201819 DATA'!Z368="*",$B368&gt;=400),"*",IF($B368&gt;=400,ROUND('201819 DATA'!Z368/$B368,2),"")))</f>
        <v>0.05</v>
      </c>
      <c r="K368" s="296">
        <f>IF(OR($B368="*",$B368&lt;400),"",IF(AND('201819 DATA'!AA368="*",$B368&gt;=400),"*",IF($B368&gt;=400,ROUND('201819 DATA'!AA368/$B368,2),"")))</f>
        <v>0.15</v>
      </c>
      <c r="L368" s="296">
        <f>IF(OR($B368="*",$B368&lt;400),"",IF(AND('201819 DATA'!AB368="*",$B368&gt;=400),"*",IF($B368&gt;=400,ROUND('201819 DATA'!AB368/$B368,2),"")))</f>
        <v>0.28999999999999998</v>
      </c>
      <c r="M368" s="296">
        <f>IF(OR($B368="*",$B368&lt;400),"",IF(AND('201819 DATA'!AC368="*",$B368&gt;=400),"*",IF($B368&gt;=400,ROUND('201819 DATA'!AC368/$B368,2),"")))</f>
        <v>0.36</v>
      </c>
      <c r="N368" s="296">
        <f>IF(OR($B368="*",$B368&lt;400),"",IF(AND('201819 DATA'!AD368="*",$B368&gt;=400),"*",IF($B368&gt;=400,ROUND('201819 DATA'!AD368/$B368,2),"")))</f>
        <v>0.14000000000000001</v>
      </c>
      <c r="O368" s="296" t="str">
        <f>IF(OR($B368="*",$B368&lt;400),"",IF(AND('201819 DATA'!AE368="*",$B368&gt;=400),"*",IF($B368&gt;=400,ROUND('201819 DATA'!AE368/$B368,2),"")))</f>
        <v>*</v>
      </c>
      <c r="P368" s="297"/>
      <c r="Q368" s="296">
        <f>IF(OR($B368="*",$B368&lt;400),"",IF(AND('201819 DATA'!FL368="*",$B368&gt;=400),"*",IF($B368&gt;=400,ROUND('201819 DATA'!FL368/$B368,2),"")))</f>
        <v>0.98</v>
      </c>
      <c r="R368" s="289">
        <f>IF(OR($C368="*",$C368&lt;400),"",IF(AND('201819 DATA'!F368="*",$C368&gt;=400),"*",IF($C368&gt;=400,ROUND('201819 DATA'!F368/$C368,2),"")))</f>
        <v>0</v>
      </c>
      <c r="S368" s="289">
        <f>IF(OR($C368="*",$C368&lt;400),"",IF(AND('201819 DATA'!G368="*",$C368&gt;=400),"*",IF($C368&gt;=400,ROUND('201819 DATA'!G368/$C368,2),"")))</f>
        <v>0</v>
      </c>
      <c r="T368" s="289">
        <f>IF(OR($C368="*",$C368&lt;400),"",IF(AND('201819 DATA'!H368="*",$C368&gt;=400),"*",IF($C368&gt;=400,ROUND('201819 DATA'!H368/$C368,2),"")))</f>
        <v>1</v>
      </c>
      <c r="U368" s="289">
        <f>IF(OR($C368="*",$C368&lt;400),"",IF(AND('201819 DATA'!FM368="*",$C368&gt;=400),"*",IF($C368&gt;=400,ROUND('201819 DATA'!FM368/$C368,2),"")))</f>
        <v>0</v>
      </c>
      <c r="V368" s="312">
        <f>IF(OR($D368="*",$D368&lt;400),"",IF(AND('201819 DATA'!M368="*",$D368&gt;=400),"*",IF($D368&gt;=400,ROUND('201819 DATA'!M368/$D368,2),"")))</f>
        <v>0.49</v>
      </c>
      <c r="W368" s="312">
        <f>IF(OR($D368="*",$D368&lt;400),"",IF(AND('201819 DATA'!N368="*",$D368&gt;=400),"*",IF($D368&gt;=400,ROUND('201819 DATA'!N368/$D368,2),"")))</f>
        <v>0.28999999999999998</v>
      </c>
      <c r="X368" s="312">
        <f>IF(OR($D368="*",$D368&lt;400),"",IF(AND('201819 DATA'!O368="*",$D368&gt;=400),"*",IF($D368&gt;=400,ROUND('201819 DATA'!O368/$D368,2),"")))</f>
        <v>0.14000000000000001</v>
      </c>
      <c r="Y368" s="312">
        <f>IF(OR($D368="*",$D368&lt;400),"",IF(AND('201819 DATA'!P368="*",$D368&gt;=400),"*",IF($D368&gt;=400,ROUND('201819 DATA'!P368/$D368,2),"")))</f>
        <v>0.08</v>
      </c>
      <c r="Z368" s="312" t="str">
        <f>IF(OR($D368="*",$D368&lt;400),"",IF(AND('201819 DATA'!Q368="*",$D368&gt;=400),"*",IF($D368&gt;=400,ROUND('201819 DATA'!Q368/$D368,2),"")))</f>
        <v>*</v>
      </c>
      <c r="AA368" s="312">
        <f>IF(OR($D368="*",$D368&lt;400),"",IF(AND('201819 DATA'!R368="*",$D368&gt;=400),"*",IF($D368&gt;=400,ROUND('201819 DATA'!R368/$D368,2),"")))</f>
        <v>0</v>
      </c>
      <c r="AB368" s="312">
        <f>IF(OR($D368="*",$D368&lt;400),"",IF(AND('201819 DATA'!S368="*",$D368&gt;=400),"*",IF($D368&gt;=400,ROUND('201819 DATA'!S368/$D368,2),"")))</f>
        <v>0</v>
      </c>
      <c r="AC368" s="312">
        <f>IF(OR($D368="*",$D368&lt;400),"",IF(AND('201819 DATA'!T368="*",$D368&gt;=400),"*",IF($D368&gt;=400,ROUND('201819 DATA'!T368/$D368,2),"")))</f>
        <v>0</v>
      </c>
      <c r="AD368" s="289" t="str">
        <f>IF(OR($C368="*",$C368&lt;400),"",IF(AND('201819 DATA'!BC368="*",$C368&gt;=400),"*",IF($C368&gt;=400,ROUND('201819 DATA'!BC368/$C368,2),"")))</f>
        <v>*</v>
      </c>
      <c r="AE368" s="289" t="str">
        <f>IF(OR($C368="*",$C368&lt;400),"",IF(AND('201819 DATA'!BD368="*",$C368&gt;=400),"*",IF($C368&gt;=400,ROUND('201819 DATA'!BD368/$C368,2),"")))</f>
        <v>*</v>
      </c>
      <c r="AF368" s="289">
        <f>IF(OR($C368="*",$C368&lt;400),"",IF(AND('201819 DATA'!BE368="*",$C368&gt;=400),"*",IF($C368&gt;=400,ROUND('201819 DATA'!BE368/$C368,2),"")))</f>
        <v>0</v>
      </c>
      <c r="AG368" s="289">
        <f>IF(OR($C368="*",$C368&lt;400),"",IF(AND('201819 DATA'!BF368="*",$C368&gt;=400),"*",IF($C368&gt;=400,ROUND('201819 DATA'!BF368/$C368,2),"")))</f>
        <v>0</v>
      </c>
      <c r="AH368" s="289">
        <f>IF(OR($C368="*",$C368&lt;400),"",IF(AND('201819 DATA'!BG368="*",$C368&gt;=400),"*",IF($C368&gt;=400,ROUND('201819 DATA'!BG368/$C368,2),"")))</f>
        <v>0</v>
      </c>
      <c r="AI368" s="289">
        <f>IF(OR($C368="*",$C368&lt;400),"",IF(AND('201819 DATA'!BH368="*",$C368&gt;=400),"*",IF($C368&gt;=400,ROUND('201819 DATA'!BH368/$C368,2),"")))</f>
        <v>0.02</v>
      </c>
      <c r="AJ368" s="289">
        <f>IF(OR($C368="*",$C368&lt;400),"",IF(AND('201819 DATA'!BI368="*",$C368&gt;=400),"*",IF($C368&gt;=400,ROUND('201819 DATA'!BI368/$C368,2),"")))</f>
        <v>0</v>
      </c>
      <c r="AK368" s="289">
        <f>IF(OR($C368="*",$C368&lt;400),"",IF(AND('201819 DATA'!BJ368="*",$C368&gt;=400),"*",IF($C368&gt;=400,ROUND('201819 DATA'!BJ368/$C368,2),"")))</f>
        <v>0</v>
      </c>
      <c r="AL368" s="289">
        <f>IF(OR($C368="*",$C368&lt;400),"",IF(AND('201819 DATA'!BK368="*",$C368&gt;=400),"*",IF($C368&gt;=400,ROUND('201819 DATA'!BK368/$C368,2),"")))</f>
        <v>0.06</v>
      </c>
      <c r="AM368" s="289">
        <f>IF(OR($C368="*",$C368&lt;400),"",IF(AND('201819 DATA'!BL368="*",$C368&gt;=400),"*",IF($C368&gt;=400,ROUND('201819 DATA'!BL368/$C368,2),"")))</f>
        <v>0</v>
      </c>
      <c r="AN368" s="289">
        <f>IF(OR($C368="*",$C368&lt;400),"",IF(AND('201819 DATA'!BM368="*",$C368&gt;=400),"*",IF($C368&gt;=400,ROUND('201819 DATA'!BM368/$C368,2),"")))</f>
        <v>0.18</v>
      </c>
      <c r="AO368" s="289" t="str">
        <f>IF(OR($C368="*",$C368&lt;400),"",IF(AND('201819 DATA'!BN368="*",$C368&gt;=400),"*",IF($C368&gt;=400,ROUND('201819 DATA'!BN368/$C368,2),"")))</f>
        <v>*</v>
      </c>
      <c r="AP368" s="289">
        <f>IF(OR($C368="*",$C368&lt;400),"",IF(AND('201819 DATA'!BO368="*",$C368&gt;=400),"*",IF($C368&gt;=400,ROUND('201819 DATA'!BO368/$C368,2),"")))</f>
        <v>0.69</v>
      </c>
      <c r="AQ368" s="289">
        <f>IF(OR($C368="*",$C368&lt;400),"",IF(AND('201819 DATA'!BP368="*",$C368&gt;=400),"*",IF($C368&gt;=400,ROUND('201819 DATA'!BP368/$C368,2),"")))</f>
        <v>0.02</v>
      </c>
      <c r="AR368" s="289">
        <f>IF(OR($C368="*",$C368&lt;400),"",IF(AND('201819 DATA'!BQ368="*",$C368&gt;=400),"*",IF($C368&gt;=400,ROUND('201819 DATA'!BQ368/$C368,2),"")))</f>
        <v>0</v>
      </c>
      <c r="AS368" s="289">
        <f>IF(OR($C368="*",$C368&lt;400),"",IF(AND('201819 DATA'!BR368="*",$C368&gt;=400),"*",IF($C368&gt;=400,ROUND('201819 DATA'!BR368/$C368,2),"")))</f>
        <v>0</v>
      </c>
      <c r="AT368" s="289">
        <f>IF(OR($C368="*",$C368&lt;400),"",IF(AND('201819 DATA'!BS368="*",$C368&gt;=400),"*",IF($C368&gt;=400,ROUND('201819 DATA'!BS368/$C368,2),"")))</f>
        <v>0</v>
      </c>
      <c r="AU368" s="289" t="str">
        <f>IF(OR($C368="*",$C368&lt;400),"",IF(AND('201819 DATA'!BT368="*",$C368&gt;=400),"*",IF($C368&gt;=400,ROUND('201819 DATA'!BT368/$C368,2),"")))</f>
        <v>*</v>
      </c>
      <c r="AV368" s="289">
        <f>IF(OR($C368="*",$C368&lt;400),"",IF(AND('201819 DATA'!BU368="*",$C368&gt;=400),"*",IF($C368&gt;=400,ROUND('201819 DATA'!BU368/$C368,2),"")))</f>
        <v>0.02</v>
      </c>
      <c r="AW368" s="289">
        <f>IF(OR($C368="*",$C368&lt;400),"",IF(AND('201819 DATA'!BV368="*",$C368&gt;=400),"*",IF($C368&gt;=400,ROUND('201819 DATA'!BV368/$C368,2),"")))</f>
        <v>0</v>
      </c>
      <c r="AX368" s="289" t="str">
        <f>IF(OR($C368="*",$C368&lt;400),"",IF(AND('201819 DATA'!BW368="*",$C368&gt;=400),"*",IF($C368&gt;=400,ROUND('201819 DATA'!BW368/$C368,2),"")))</f>
        <v>*</v>
      </c>
    </row>
    <row r="369" spans="1:50" x14ac:dyDescent="0.2">
      <c r="A369" s="13" t="s">
        <v>295</v>
      </c>
      <c r="B369" s="287">
        <f>'201819 DATA'!B369</f>
        <v>1935</v>
      </c>
      <c r="C369" s="288">
        <f>'201819 DATA'!C369</f>
        <v>1935</v>
      </c>
      <c r="D369" s="293">
        <f>'201819 DATA'!FN369</f>
        <v>1885</v>
      </c>
      <c r="G369" s="295">
        <f t="shared" si="5"/>
        <v>1</v>
      </c>
      <c r="H369" s="289">
        <f>IF(OR($C369="*",$C369&lt;400),"",IF(AND('201819 DATA'!F369="*",$C369&gt;=400),"*",IF($C369&gt;=400,ROUND('201819 DATA'!F369/$C369,2),"")))</f>
        <v>0</v>
      </c>
      <c r="I369" s="296">
        <f>IF(OR($B369="*",$B369&lt;400),"",IF(AND('201819 DATA'!Y369="*",$B369&gt;=400),"*",IF($B369&gt;=400,ROUND('201819 DATA'!Y369/$B369,2),"")))</f>
        <v>0</v>
      </c>
      <c r="J369" s="296">
        <f>IF(OR($B369="*",$B369&lt;400),"",IF(AND('201819 DATA'!Z369="*",$B369&gt;=400),"*",IF($B369&gt;=400,ROUND('201819 DATA'!Z369/$B369,2),"")))</f>
        <v>0.1</v>
      </c>
      <c r="K369" s="296">
        <f>IF(OR($B369="*",$B369&lt;400),"",IF(AND('201819 DATA'!AA369="*",$B369&gt;=400),"*",IF($B369&gt;=400,ROUND('201819 DATA'!AA369/$B369,2),"")))</f>
        <v>0.15</v>
      </c>
      <c r="L369" s="296">
        <f>IF(OR($B369="*",$B369&lt;400),"",IF(AND('201819 DATA'!AB369="*",$B369&gt;=400),"*",IF($B369&gt;=400,ROUND('201819 DATA'!AB369/$B369,2),"")))</f>
        <v>0.31</v>
      </c>
      <c r="M369" s="296">
        <f>IF(OR($B369="*",$B369&lt;400),"",IF(AND('201819 DATA'!AC369="*",$B369&gt;=400),"*",IF($B369&gt;=400,ROUND('201819 DATA'!AC369/$B369,2),"")))</f>
        <v>0.33</v>
      </c>
      <c r="N369" s="296">
        <f>IF(OR($B369="*",$B369&lt;400),"",IF(AND('201819 DATA'!AD369="*",$B369&gt;=400),"*",IF($B369&gt;=400,ROUND('201819 DATA'!AD369/$B369,2),"")))</f>
        <v>0.12</v>
      </c>
      <c r="O369" s="296">
        <f>IF(OR($B369="*",$B369&lt;400),"",IF(AND('201819 DATA'!AE369="*",$B369&gt;=400),"*",IF($B369&gt;=400,ROUND('201819 DATA'!AE369/$B369,2),"")))</f>
        <v>0</v>
      </c>
      <c r="P369" s="297"/>
      <c r="Q369" s="296">
        <f>IF(OR($B369="*",$B369&lt;400),"",IF(AND('201819 DATA'!FL369="*",$B369&gt;=400),"*",IF($B369&gt;=400,ROUND('201819 DATA'!FL369/$B369,2),"")))</f>
        <v>0.98</v>
      </c>
      <c r="R369" s="289">
        <f>IF(OR($C369="*",$C369&lt;400),"",IF(AND('201819 DATA'!F369="*",$C369&gt;=400),"*",IF($C369&gt;=400,ROUND('201819 DATA'!F369/$C369,2),"")))</f>
        <v>0</v>
      </c>
      <c r="S369" s="289">
        <f>IF(OR($C369="*",$C369&lt;400),"",IF(AND('201819 DATA'!G369="*",$C369&gt;=400),"*",IF($C369&gt;=400,ROUND('201819 DATA'!G369/$C369,2),"")))</f>
        <v>0</v>
      </c>
      <c r="T369" s="289">
        <f>IF(OR($C369="*",$C369&lt;400),"",IF(AND('201819 DATA'!H369="*",$C369&gt;=400),"*",IF($C369&gt;=400,ROUND('201819 DATA'!H369/$C369,2),"")))</f>
        <v>1</v>
      </c>
      <c r="U369" s="289">
        <f>IF(OR($C369="*",$C369&lt;400),"",IF(AND('201819 DATA'!FM369="*",$C369&gt;=400),"*",IF($C369&gt;=400,ROUND('201819 DATA'!FM369/$C369,2),"")))</f>
        <v>0</v>
      </c>
      <c r="V369" s="312">
        <f>IF(OR($D369="*",$D369&lt;400),"",IF(AND('201819 DATA'!M369="*",$D369&gt;=400),"*",IF($D369&gt;=400,ROUND('201819 DATA'!M369/$D369,2),"")))</f>
        <v>0.34</v>
      </c>
      <c r="W369" s="312">
        <f>IF(OR($D369="*",$D369&lt;400),"",IF(AND('201819 DATA'!N369="*",$D369&gt;=400),"*",IF($D369&gt;=400,ROUND('201819 DATA'!N369/$D369,2),"")))</f>
        <v>0.28999999999999998</v>
      </c>
      <c r="X369" s="312">
        <f>IF(OR($D369="*",$D369&lt;400),"",IF(AND('201819 DATA'!O369="*",$D369&gt;=400),"*",IF($D369&gt;=400,ROUND('201819 DATA'!O369/$D369,2),"")))</f>
        <v>0.27</v>
      </c>
      <c r="Y369" s="312">
        <f>IF(OR($D369="*",$D369&lt;400),"",IF(AND('201819 DATA'!P369="*",$D369&gt;=400),"*",IF($D369&gt;=400,ROUND('201819 DATA'!P369/$D369,2),"")))</f>
        <v>0.1</v>
      </c>
      <c r="Z369" s="312">
        <f>IF(OR($D369="*",$D369&lt;400),"",IF(AND('201819 DATA'!Q369="*",$D369&gt;=400),"*",IF($D369&gt;=400,ROUND('201819 DATA'!Q369/$D369,2),"")))</f>
        <v>0.01</v>
      </c>
      <c r="AA369" s="312" t="str">
        <f>IF(OR($D369="*",$D369&lt;400),"",IF(AND('201819 DATA'!R369="*",$D369&gt;=400),"*",IF($D369&gt;=400,ROUND('201819 DATA'!R369/$D369,2),"")))</f>
        <v>*</v>
      </c>
      <c r="AB369" s="312" t="str">
        <f>IF(OR($D369="*",$D369&lt;400),"",IF(AND('201819 DATA'!S369="*",$D369&gt;=400),"*",IF($D369&gt;=400,ROUND('201819 DATA'!S369/$D369,2),"")))</f>
        <v>*</v>
      </c>
      <c r="AC369" s="312">
        <f>IF(OR($D369="*",$D369&lt;400),"",IF(AND('201819 DATA'!T369="*",$D369&gt;=400),"*",IF($D369&gt;=400,ROUND('201819 DATA'!T369/$D369,2),"")))</f>
        <v>0</v>
      </c>
      <c r="AD369" s="289" t="str">
        <f>IF(OR($C369="*",$C369&lt;400),"",IF(AND('201819 DATA'!BC369="*",$C369&gt;=400),"*",IF($C369&gt;=400,ROUND('201819 DATA'!BC369/$C369,2),"")))</f>
        <v>*</v>
      </c>
      <c r="AE369" s="289">
        <f>IF(OR($C369="*",$C369&lt;400),"",IF(AND('201819 DATA'!BD369="*",$C369&gt;=400),"*",IF($C369&gt;=400,ROUND('201819 DATA'!BD369/$C369,2),"")))</f>
        <v>0.02</v>
      </c>
      <c r="AF369" s="289">
        <f>IF(OR($C369="*",$C369&lt;400),"",IF(AND('201819 DATA'!BE369="*",$C369&gt;=400),"*",IF($C369&gt;=400,ROUND('201819 DATA'!BE369/$C369,2),"")))</f>
        <v>0</v>
      </c>
      <c r="AG369" s="289" t="str">
        <f>IF(OR($C369="*",$C369&lt;400),"",IF(AND('201819 DATA'!BF369="*",$C369&gt;=400),"*",IF($C369&gt;=400,ROUND('201819 DATA'!BF369/$C369,2),"")))</f>
        <v>*</v>
      </c>
      <c r="AH369" s="289" t="str">
        <f>IF(OR($C369="*",$C369&lt;400),"",IF(AND('201819 DATA'!BG369="*",$C369&gt;=400),"*",IF($C369&gt;=400,ROUND('201819 DATA'!BG369/$C369,2),"")))</f>
        <v>*</v>
      </c>
      <c r="AI369" s="289">
        <f>IF(OR($C369="*",$C369&lt;400),"",IF(AND('201819 DATA'!BH369="*",$C369&gt;=400),"*",IF($C369&gt;=400,ROUND('201819 DATA'!BH369/$C369,2),"")))</f>
        <v>0.06</v>
      </c>
      <c r="AJ369" s="289">
        <f>IF(OR($C369="*",$C369&lt;400),"",IF(AND('201819 DATA'!BI369="*",$C369&gt;=400),"*",IF($C369&gt;=400,ROUND('201819 DATA'!BI369/$C369,2),"")))</f>
        <v>0</v>
      </c>
      <c r="AK369" s="289">
        <f>IF(OR($C369="*",$C369&lt;400),"",IF(AND('201819 DATA'!BJ369="*",$C369&gt;=400),"*",IF($C369&gt;=400,ROUND('201819 DATA'!BJ369/$C369,2),"")))</f>
        <v>0.02</v>
      </c>
      <c r="AL369" s="289" t="str">
        <f>IF(OR($C369="*",$C369&lt;400),"",IF(AND('201819 DATA'!BK369="*",$C369&gt;=400),"*",IF($C369&gt;=400,ROUND('201819 DATA'!BK369/$C369,2),"")))</f>
        <v>*</v>
      </c>
      <c r="AM369" s="289">
        <f>IF(OR($C369="*",$C369&lt;400),"",IF(AND('201819 DATA'!BL369="*",$C369&gt;=400),"*",IF($C369&gt;=400,ROUND('201819 DATA'!BL369/$C369,2),"")))</f>
        <v>0.1</v>
      </c>
      <c r="AN369" s="289">
        <f>IF(OR($C369="*",$C369&lt;400),"",IF(AND('201819 DATA'!BM369="*",$C369&gt;=400),"*",IF($C369&gt;=400,ROUND('201819 DATA'!BM369/$C369,2),"")))</f>
        <v>0.09</v>
      </c>
      <c r="AO369" s="289">
        <f>IF(OR($C369="*",$C369&lt;400),"",IF(AND('201819 DATA'!BN369="*",$C369&gt;=400),"*",IF($C369&gt;=400,ROUND('201819 DATA'!BN369/$C369,2),"")))</f>
        <v>0.02</v>
      </c>
      <c r="AP369" s="289">
        <f>IF(OR($C369="*",$C369&lt;400),"",IF(AND('201819 DATA'!BO369="*",$C369&gt;=400),"*",IF($C369&gt;=400,ROUND('201819 DATA'!BO369/$C369,2),"")))</f>
        <v>0.64</v>
      </c>
      <c r="AQ369" s="289">
        <f>IF(OR($C369="*",$C369&lt;400),"",IF(AND('201819 DATA'!BP369="*",$C369&gt;=400),"*",IF($C369&gt;=400,ROUND('201819 DATA'!BP369/$C369,2),"")))</f>
        <v>0</v>
      </c>
      <c r="AR369" s="289">
        <f>IF(OR($C369="*",$C369&lt;400),"",IF(AND('201819 DATA'!BQ369="*",$C369&gt;=400),"*",IF($C369&gt;=400,ROUND('201819 DATA'!BQ369/$C369,2),"")))</f>
        <v>0</v>
      </c>
      <c r="AS369" s="289">
        <f>IF(OR($C369="*",$C369&lt;400),"",IF(AND('201819 DATA'!BR369="*",$C369&gt;=400),"*",IF($C369&gt;=400,ROUND('201819 DATA'!BR369/$C369,2),"")))</f>
        <v>0</v>
      </c>
      <c r="AT369" s="289" t="str">
        <f>IF(OR($C369="*",$C369&lt;400),"",IF(AND('201819 DATA'!BS369="*",$C369&gt;=400),"*",IF($C369&gt;=400,ROUND('201819 DATA'!BS369/$C369,2),"")))</f>
        <v>*</v>
      </c>
      <c r="AU369" s="289">
        <f>IF(OR($C369="*",$C369&lt;400),"",IF(AND('201819 DATA'!BT369="*",$C369&gt;=400),"*",IF($C369&gt;=400,ROUND('201819 DATA'!BT369/$C369,2),"")))</f>
        <v>0.01</v>
      </c>
      <c r="AV369" s="289">
        <f>IF(OR($C369="*",$C369&lt;400),"",IF(AND('201819 DATA'!BU369="*",$C369&gt;=400),"*",IF($C369&gt;=400,ROUND('201819 DATA'!BU369/$C369,2),"")))</f>
        <v>0.05</v>
      </c>
      <c r="AW369" s="289">
        <f>IF(OR($C369="*",$C369&lt;400),"",IF(AND('201819 DATA'!BV369="*",$C369&gt;=400),"*",IF($C369&gt;=400,ROUND('201819 DATA'!BV369/$C369,2),"")))</f>
        <v>0</v>
      </c>
      <c r="AX369" s="289" t="str">
        <f>IF(OR($C369="*",$C369&lt;400),"",IF(AND('201819 DATA'!BW369="*",$C369&gt;=400),"*",IF($C369&gt;=400,ROUND('201819 DATA'!BW369/$C369,2),"")))</f>
        <v>*</v>
      </c>
    </row>
    <row r="370" spans="1:50" x14ac:dyDescent="0.2">
      <c r="A370" s="13" t="s">
        <v>298</v>
      </c>
      <c r="B370" s="287">
        <f>'201819 DATA'!B370</f>
        <v>1165</v>
      </c>
      <c r="C370" s="288">
        <f>'201819 DATA'!C370</f>
        <v>1165</v>
      </c>
      <c r="D370" s="293">
        <f>'201819 DATA'!FN370</f>
        <v>1160</v>
      </c>
      <c r="G370" s="295">
        <f t="shared" si="5"/>
        <v>1</v>
      </c>
      <c r="H370" s="289">
        <f>IF(OR($C370="*",$C370&lt;400),"",IF(AND('201819 DATA'!F370="*",$C370&gt;=400),"*",IF($C370&gt;=400,ROUND('201819 DATA'!F370/$C370,2),"")))</f>
        <v>0</v>
      </c>
      <c r="I370" s="296">
        <f>IF(OR($B370="*",$B370&lt;400),"",IF(AND('201819 DATA'!Y370="*",$B370&gt;=400),"*",IF($B370&gt;=400,ROUND('201819 DATA'!Y370/$B370,2),"")))</f>
        <v>0</v>
      </c>
      <c r="J370" s="296">
        <f>IF(OR($B370="*",$B370&lt;400),"",IF(AND('201819 DATA'!Z370="*",$B370&gt;=400),"*",IF($B370&gt;=400,ROUND('201819 DATA'!Z370/$B370,2),"")))</f>
        <v>7.0000000000000007E-2</v>
      </c>
      <c r="K370" s="296">
        <f>IF(OR($B370="*",$B370&lt;400),"",IF(AND('201819 DATA'!AA370="*",$B370&gt;=400),"*",IF($B370&gt;=400,ROUND('201819 DATA'!AA370/$B370,2),"")))</f>
        <v>0.13</v>
      </c>
      <c r="L370" s="296">
        <f>IF(OR($B370="*",$B370&lt;400),"",IF(AND('201819 DATA'!AB370="*",$B370&gt;=400),"*",IF($B370&gt;=400,ROUND('201819 DATA'!AB370/$B370,2),"")))</f>
        <v>0.25</v>
      </c>
      <c r="M370" s="296">
        <f>IF(OR($B370="*",$B370&lt;400),"",IF(AND('201819 DATA'!AC370="*",$B370&gt;=400),"*",IF($B370&gt;=400,ROUND('201819 DATA'!AC370/$B370,2),"")))</f>
        <v>0.34</v>
      </c>
      <c r="N370" s="296">
        <f>IF(OR($B370="*",$B370&lt;400),"",IF(AND('201819 DATA'!AD370="*",$B370&gt;=400),"*",IF($B370&gt;=400,ROUND('201819 DATA'!AD370/$B370,2),"")))</f>
        <v>0.19</v>
      </c>
      <c r="O370" s="296">
        <f>IF(OR($B370="*",$B370&lt;400),"",IF(AND('201819 DATA'!AE370="*",$B370&gt;=400),"*",IF($B370&gt;=400,ROUND('201819 DATA'!AE370/$B370,2),"")))</f>
        <v>0.01</v>
      </c>
      <c r="P370" s="297"/>
      <c r="Q370" s="296">
        <f>IF(OR($B370="*",$B370&lt;400),"",IF(AND('201819 DATA'!FL370="*",$B370&gt;=400),"*",IF($B370&gt;=400,ROUND('201819 DATA'!FL370/$B370,2),"")))</f>
        <v>0.92</v>
      </c>
      <c r="R370" s="289">
        <f>IF(OR($C370="*",$C370&lt;400),"",IF(AND('201819 DATA'!F370="*",$C370&gt;=400),"*",IF($C370&gt;=400,ROUND('201819 DATA'!F370/$C370,2),"")))</f>
        <v>0</v>
      </c>
      <c r="S370" s="289" t="str">
        <f>IF(OR($C370="*",$C370&lt;400),"",IF(AND('201819 DATA'!G370="*",$C370&gt;=400),"*",IF($C370&gt;=400,ROUND('201819 DATA'!G370/$C370,2),"")))</f>
        <v>*</v>
      </c>
      <c r="T370" s="289">
        <f>IF(OR($C370="*",$C370&lt;400),"",IF(AND('201819 DATA'!H370="*",$C370&gt;=400),"*",IF($C370&gt;=400,ROUND('201819 DATA'!H370/$C370,2),"")))</f>
        <v>1</v>
      </c>
      <c r="U370" s="289">
        <f>IF(OR($C370="*",$C370&lt;400),"",IF(AND('201819 DATA'!FM370="*",$C370&gt;=400),"*",IF($C370&gt;=400,ROUND('201819 DATA'!FM370/$C370,2),"")))</f>
        <v>0</v>
      </c>
      <c r="V370" s="312">
        <f>IF(OR($D370="*",$D370&lt;400),"",IF(AND('201819 DATA'!M370="*",$D370&gt;=400),"*",IF($D370&gt;=400,ROUND('201819 DATA'!M370/$D370,2),"")))</f>
        <v>0.18</v>
      </c>
      <c r="W370" s="312">
        <f>IF(OR($D370="*",$D370&lt;400),"",IF(AND('201819 DATA'!N370="*",$D370&gt;=400),"*",IF($D370&gt;=400,ROUND('201819 DATA'!N370/$D370,2),"")))</f>
        <v>0.37</v>
      </c>
      <c r="X370" s="312">
        <f>IF(OR($D370="*",$D370&lt;400),"",IF(AND('201819 DATA'!O370="*",$D370&gt;=400),"*",IF($D370&gt;=400,ROUND('201819 DATA'!O370/$D370,2),"")))</f>
        <v>0.32</v>
      </c>
      <c r="Y370" s="312">
        <f>IF(OR($D370="*",$D370&lt;400),"",IF(AND('201819 DATA'!P370="*",$D370&gt;=400),"*",IF($D370&gt;=400,ROUND('201819 DATA'!P370/$D370,2),"")))</f>
        <v>0.13</v>
      </c>
      <c r="Z370" s="312">
        <f>IF(OR($D370="*",$D370&lt;400),"",IF(AND('201819 DATA'!Q370="*",$D370&gt;=400),"*",IF($D370&gt;=400,ROUND('201819 DATA'!Q370/$D370,2),"")))</f>
        <v>0.01</v>
      </c>
      <c r="AA370" s="312">
        <f>IF(OR($D370="*",$D370&lt;400),"",IF(AND('201819 DATA'!R370="*",$D370&gt;=400),"*",IF($D370&gt;=400,ROUND('201819 DATA'!R370/$D370,2),"")))</f>
        <v>0</v>
      </c>
      <c r="AB370" s="312">
        <f>IF(OR($D370="*",$D370&lt;400),"",IF(AND('201819 DATA'!S370="*",$D370&gt;=400),"*",IF($D370&gt;=400,ROUND('201819 DATA'!S370/$D370,2),"")))</f>
        <v>0</v>
      </c>
      <c r="AC370" s="312">
        <f>IF(OR($D370="*",$D370&lt;400),"",IF(AND('201819 DATA'!T370="*",$D370&gt;=400),"*",IF($D370&gt;=400,ROUND('201819 DATA'!T370/$D370,2),"")))</f>
        <v>0</v>
      </c>
      <c r="AD370" s="289">
        <f>IF(OR($C370="*",$C370&lt;400),"",IF(AND('201819 DATA'!BC370="*",$C370&gt;=400),"*",IF($C370&gt;=400,ROUND('201819 DATA'!BC370/$C370,2),"")))</f>
        <v>0</v>
      </c>
      <c r="AE370" s="289" t="str">
        <f>IF(OR($C370="*",$C370&lt;400),"",IF(AND('201819 DATA'!BD370="*",$C370&gt;=400),"*",IF($C370&gt;=400,ROUND('201819 DATA'!BD370/$C370,2),"")))</f>
        <v>*</v>
      </c>
      <c r="AF370" s="289">
        <f>IF(OR($C370="*",$C370&lt;400),"",IF(AND('201819 DATA'!BE370="*",$C370&gt;=400),"*",IF($C370&gt;=400,ROUND('201819 DATA'!BE370/$C370,2),"")))</f>
        <v>0</v>
      </c>
      <c r="AG370" s="289">
        <f>IF(OR($C370="*",$C370&lt;400),"",IF(AND('201819 DATA'!BF370="*",$C370&gt;=400),"*",IF($C370&gt;=400,ROUND('201819 DATA'!BF370/$C370,2),"")))</f>
        <v>0</v>
      </c>
      <c r="AH370" s="289">
        <f>IF(OR($C370="*",$C370&lt;400),"",IF(AND('201819 DATA'!BG370="*",$C370&gt;=400),"*",IF($C370&gt;=400,ROUND('201819 DATA'!BG370/$C370,2),"")))</f>
        <v>0</v>
      </c>
      <c r="AI370" s="289">
        <f>IF(OR($C370="*",$C370&lt;400),"",IF(AND('201819 DATA'!BH370="*",$C370&gt;=400),"*",IF($C370&gt;=400,ROUND('201819 DATA'!BH370/$C370,2),"")))</f>
        <v>0.06</v>
      </c>
      <c r="AJ370" s="289">
        <f>IF(OR($C370="*",$C370&lt;400),"",IF(AND('201819 DATA'!BI370="*",$C370&gt;=400),"*",IF($C370&gt;=400,ROUND('201819 DATA'!BI370/$C370,2),"")))</f>
        <v>0.21</v>
      </c>
      <c r="AK370" s="289">
        <f>IF(OR($C370="*",$C370&lt;400),"",IF(AND('201819 DATA'!BJ370="*",$C370&gt;=400),"*",IF($C370&gt;=400,ROUND('201819 DATA'!BJ370/$C370,2),"")))</f>
        <v>0.02</v>
      </c>
      <c r="AL370" s="289">
        <f>IF(OR($C370="*",$C370&lt;400),"",IF(AND('201819 DATA'!BK370="*",$C370&gt;=400),"*",IF($C370&gt;=400,ROUND('201819 DATA'!BK370/$C370,2),"")))</f>
        <v>0</v>
      </c>
      <c r="AM370" s="289">
        <f>IF(OR($C370="*",$C370&lt;400),"",IF(AND('201819 DATA'!BL370="*",$C370&gt;=400),"*",IF($C370&gt;=400,ROUND('201819 DATA'!BL370/$C370,2),"")))</f>
        <v>0.09</v>
      </c>
      <c r="AN370" s="289">
        <f>IF(OR($C370="*",$C370&lt;400),"",IF(AND('201819 DATA'!BM370="*",$C370&gt;=400),"*",IF($C370&gt;=400,ROUND('201819 DATA'!BM370/$C370,2),"")))</f>
        <v>0.18</v>
      </c>
      <c r="AO370" s="289">
        <f>IF(OR($C370="*",$C370&lt;400),"",IF(AND('201819 DATA'!BN370="*",$C370&gt;=400),"*",IF($C370&gt;=400,ROUND('201819 DATA'!BN370/$C370,2),"")))</f>
        <v>0.01</v>
      </c>
      <c r="AP370" s="289">
        <f>IF(OR($C370="*",$C370&lt;400),"",IF(AND('201819 DATA'!BO370="*",$C370&gt;=400),"*",IF($C370&gt;=400,ROUND('201819 DATA'!BO370/$C370,2),"")))</f>
        <v>0.4</v>
      </c>
      <c r="AQ370" s="289">
        <f>IF(OR($C370="*",$C370&lt;400),"",IF(AND('201819 DATA'!BP370="*",$C370&gt;=400),"*",IF($C370&gt;=400,ROUND('201819 DATA'!BP370/$C370,2),"")))</f>
        <v>0</v>
      </c>
      <c r="AR370" s="289">
        <f>IF(OR($C370="*",$C370&lt;400),"",IF(AND('201819 DATA'!BQ370="*",$C370&gt;=400),"*",IF($C370&gt;=400,ROUND('201819 DATA'!BQ370/$C370,2),"")))</f>
        <v>0</v>
      </c>
      <c r="AS370" s="289">
        <f>IF(OR($C370="*",$C370&lt;400),"",IF(AND('201819 DATA'!BR370="*",$C370&gt;=400),"*",IF($C370&gt;=400,ROUND('201819 DATA'!BR370/$C370,2),"")))</f>
        <v>0</v>
      </c>
      <c r="AT370" s="289" t="str">
        <f>IF(OR($C370="*",$C370&lt;400),"",IF(AND('201819 DATA'!BS370="*",$C370&gt;=400),"*",IF($C370&gt;=400,ROUND('201819 DATA'!BS370/$C370,2),"")))</f>
        <v>*</v>
      </c>
      <c r="AU370" s="289" t="str">
        <f>IF(OR($C370="*",$C370&lt;400),"",IF(AND('201819 DATA'!BT370="*",$C370&gt;=400),"*",IF($C370&gt;=400,ROUND('201819 DATA'!BT370/$C370,2),"")))</f>
        <v>*</v>
      </c>
      <c r="AV370" s="289">
        <f>IF(OR($C370="*",$C370&lt;400),"",IF(AND('201819 DATA'!BU370="*",$C370&gt;=400),"*",IF($C370&gt;=400,ROUND('201819 DATA'!BU370/$C370,2),"")))</f>
        <v>0.01</v>
      </c>
      <c r="AW370" s="289">
        <f>IF(OR($C370="*",$C370&lt;400),"",IF(AND('201819 DATA'!BV370="*",$C370&gt;=400),"*",IF($C370&gt;=400,ROUND('201819 DATA'!BV370/$C370,2),"")))</f>
        <v>0</v>
      </c>
      <c r="AX370" s="289" t="str">
        <f>IF(OR($C370="*",$C370&lt;400),"",IF(AND('201819 DATA'!BW370="*",$C370&gt;=400),"*",IF($C370&gt;=400,ROUND('201819 DATA'!BW370/$C370,2),"")))</f>
        <v>*</v>
      </c>
    </row>
    <row r="371" spans="1:50" x14ac:dyDescent="0.2">
      <c r="A371" s="13" t="s">
        <v>317</v>
      </c>
      <c r="B371" s="287">
        <f>'201819 DATA'!B371</f>
        <v>6100</v>
      </c>
      <c r="C371" s="288">
        <f>'201819 DATA'!C371</f>
        <v>6100</v>
      </c>
      <c r="D371" s="293">
        <f>'201819 DATA'!FN371</f>
        <v>5885</v>
      </c>
      <c r="G371" s="295">
        <f t="shared" si="5"/>
        <v>1</v>
      </c>
      <c r="H371" s="289">
        <f>IF(OR($C371="*",$C371&lt;400),"",IF(AND('201819 DATA'!F371="*",$C371&gt;=400),"*",IF($C371&gt;=400,ROUND('201819 DATA'!F371/$C371,2),"")))</f>
        <v>0</v>
      </c>
      <c r="I371" s="296" t="str">
        <f>IF(OR($B371="*",$B371&lt;400),"",IF(AND('201819 DATA'!Y371="*",$B371&gt;=400),"*",IF($B371&gt;=400,ROUND('201819 DATA'!Y371/$B371,2),"")))</f>
        <v>*</v>
      </c>
      <c r="J371" s="296">
        <f>IF(OR($B371="*",$B371&lt;400),"",IF(AND('201819 DATA'!Z371="*",$B371&gt;=400),"*",IF($B371&gt;=400,ROUND('201819 DATA'!Z371/$B371,2),"")))</f>
        <v>0.05</v>
      </c>
      <c r="K371" s="296">
        <f>IF(OR($B371="*",$B371&lt;400),"",IF(AND('201819 DATA'!AA371="*",$B371&gt;=400),"*",IF($B371&gt;=400,ROUND('201819 DATA'!AA371/$B371,2),"")))</f>
        <v>0.13</v>
      </c>
      <c r="L371" s="296">
        <f>IF(OR($B371="*",$B371&lt;400),"",IF(AND('201819 DATA'!AB371="*",$B371&gt;=400),"*",IF($B371&gt;=400,ROUND('201819 DATA'!AB371/$B371,2),"")))</f>
        <v>0.33</v>
      </c>
      <c r="M371" s="296">
        <f>IF(OR($B371="*",$B371&lt;400),"",IF(AND('201819 DATA'!AC371="*",$B371&gt;=400),"*",IF($B371&gt;=400,ROUND('201819 DATA'!AC371/$B371,2),"")))</f>
        <v>0.33</v>
      </c>
      <c r="N371" s="296">
        <f>IF(OR($B371="*",$B371&lt;400),"",IF(AND('201819 DATA'!AD371="*",$B371&gt;=400),"*",IF($B371&gt;=400,ROUND('201819 DATA'!AD371/$B371,2),"")))</f>
        <v>0.15</v>
      </c>
      <c r="O371" s="296">
        <f>IF(OR($B371="*",$B371&lt;400),"",IF(AND('201819 DATA'!AE371="*",$B371&gt;=400),"*",IF($B371&gt;=400,ROUND('201819 DATA'!AE371/$B371,2),"")))</f>
        <v>0.01</v>
      </c>
      <c r="P371" s="297"/>
      <c r="Q371" s="296">
        <f>IF(OR($B371="*",$B371&lt;400),"",IF(AND('201819 DATA'!FL371="*",$B371&gt;=400),"*",IF($B371&gt;=400,ROUND('201819 DATA'!FL371/$B371,2),"")))</f>
        <v>0.98</v>
      </c>
      <c r="R371" s="289">
        <f>IF(OR($C371="*",$C371&lt;400),"",IF(AND('201819 DATA'!F371="*",$C371&gt;=400),"*",IF($C371&gt;=400,ROUND('201819 DATA'!F371/$C371,2),"")))</f>
        <v>0</v>
      </c>
      <c r="S371" s="289">
        <f>IF(OR($C371="*",$C371&lt;400),"",IF(AND('201819 DATA'!G371="*",$C371&gt;=400),"*",IF($C371&gt;=400,ROUND('201819 DATA'!G371/$C371,2),"")))</f>
        <v>0</v>
      </c>
      <c r="T371" s="289">
        <f>IF(OR($C371="*",$C371&lt;400),"",IF(AND('201819 DATA'!H371="*",$C371&gt;=400),"*",IF($C371&gt;=400,ROUND('201819 DATA'!H371/$C371,2),"")))</f>
        <v>1</v>
      </c>
      <c r="U371" s="289">
        <f>IF(OR($C371="*",$C371&lt;400),"",IF(AND('201819 DATA'!FM371="*",$C371&gt;=400),"*",IF($C371&gt;=400,ROUND('201819 DATA'!FM371/$C371,2),"")))</f>
        <v>0</v>
      </c>
      <c r="V371" s="312">
        <f>IF(OR($D371="*",$D371&lt;400),"",IF(AND('201819 DATA'!M371="*",$D371&gt;=400),"*",IF($D371&gt;=400,ROUND('201819 DATA'!M371/$D371,2),"")))</f>
        <v>0.37</v>
      </c>
      <c r="W371" s="312">
        <f>IF(OR($D371="*",$D371&lt;400),"",IF(AND('201819 DATA'!N371="*",$D371&gt;=400),"*",IF($D371&gt;=400,ROUND('201819 DATA'!N371/$D371,2),"")))</f>
        <v>0.21</v>
      </c>
      <c r="X371" s="312">
        <f>IF(OR($D371="*",$D371&lt;400),"",IF(AND('201819 DATA'!O371="*",$D371&gt;=400),"*",IF($D371&gt;=400,ROUND('201819 DATA'!O371/$D371,2),"")))</f>
        <v>0.26</v>
      </c>
      <c r="Y371" s="312">
        <f>IF(OR($D371="*",$D371&lt;400),"",IF(AND('201819 DATA'!P371="*",$D371&gt;=400),"*",IF($D371&gt;=400,ROUND('201819 DATA'!P371/$D371,2),"")))</f>
        <v>0.13</v>
      </c>
      <c r="Z371" s="312">
        <f>IF(OR($D371="*",$D371&lt;400),"",IF(AND('201819 DATA'!Q371="*",$D371&gt;=400),"*",IF($D371&gt;=400,ROUND('201819 DATA'!Q371/$D371,2),"")))</f>
        <v>0.02</v>
      </c>
      <c r="AA371" s="312">
        <f>IF(OR($D371="*",$D371&lt;400),"",IF(AND('201819 DATA'!R371="*",$D371&gt;=400),"*",IF($D371&gt;=400,ROUND('201819 DATA'!R371/$D371,2),"")))</f>
        <v>0.01</v>
      </c>
      <c r="AB371" s="312">
        <f>IF(OR($D371="*",$D371&lt;400),"",IF(AND('201819 DATA'!S371="*",$D371&gt;=400),"*",IF($D371&gt;=400,ROUND('201819 DATA'!S371/$D371,2),"")))</f>
        <v>0</v>
      </c>
      <c r="AC371" s="312">
        <f>IF(OR($D371="*",$D371&lt;400),"",IF(AND('201819 DATA'!T371="*",$D371&gt;=400),"*",IF($D371&gt;=400,ROUND('201819 DATA'!T371/$D371,2),"")))</f>
        <v>0.01</v>
      </c>
      <c r="AD371" s="289">
        <f>IF(OR($C371="*",$C371&lt;400),"",IF(AND('201819 DATA'!BC371="*",$C371&gt;=400),"*",IF($C371&gt;=400,ROUND('201819 DATA'!BC371/$C371,2),"")))</f>
        <v>0</v>
      </c>
      <c r="AE371" s="289">
        <f>IF(OR($C371="*",$C371&lt;400),"",IF(AND('201819 DATA'!BD371="*",$C371&gt;=400),"*",IF($C371&gt;=400,ROUND('201819 DATA'!BD371/$C371,2),"")))</f>
        <v>0.04</v>
      </c>
      <c r="AF371" s="289">
        <f>IF(OR($C371="*",$C371&lt;400),"",IF(AND('201819 DATA'!BE371="*",$C371&gt;=400),"*",IF($C371&gt;=400,ROUND('201819 DATA'!BE371/$C371,2),"")))</f>
        <v>0</v>
      </c>
      <c r="AG371" s="289" t="str">
        <f>IF(OR($C371="*",$C371&lt;400),"",IF(AND('201819 DATA'!BF371="*",$C371&gt;=400),"*",IF($C371&gt;=400,ROUND('201819 DATA'!BF371/$C371,2),"")))</f>
        <v>*</v>
      </c>
      <c r="AH371" s="289" t="str">
        <f>IF(OR($C371="*",$C371&lt;400),"",IF(AND('201819 DATA'!BG371="*",$C371&gt;=400),"*",IF($C371&gt;=400,ROUND('201819 DATA'!BG371/$C371,2),"")))</f>
        <v>*</v>
      </c>
      <c r="AI371" s="289">
        <f>IF(OR($C371="*",$C371&lt;400),"",IF(AND('201819 DATA'!BH371="*",$C371&gt;=400),"*",IF($C371&gt;=400,ROUND('201819 DATA'!BH371/$C371,2),"")))</f>
        <v>0.02</v>
      </c>
      <c r="AJ371" s="289" t="str">
        <f>IF(OR($C371="*",$C371&lt;400),"",IF(AND('201819 DATA'!BI371="*",$C371&gt;=400),"*",IF($C371&gt;=400,ROUND('201819 DATA'!BI371/$C371,2),"")))</f>
        <v>*</v>
      </c>
      <c r="AK371" s="289">
        <f>IF(OR($C371="*",$C371&lt;400),"",IF(AND('201819 DATA'!BJ371="*",$C371&gt;=400),"*",IF($C371&gt;=400,ROUND('201819 DATA'!BJ371/$C371,2),"")))</f>
        <v>0</v>
      </c>
      <c r="AL371" s="289">
        <f>IF(OR($C371="*",$C371&lt;400),"",IF(AND('201819 DATA'!BK371="*",$C371&gt;=400),"*",IF($C371&gt;=400,ROUND('201819 DATA'!BK371/$C371,2),"")))</f>
        <v>0.02</v>
      </c>
      <c r="AM371" s="289">
        <f>IF(OR($C371="*",$C371&lt;400),"",IF(AND('201819 DATA'!BL371="*",$C371&gt;=400),"*",IF($C371&gt;=400,ROUND('201819 DATA'!BL371/$C371,2),"")))</f>
        <v>0.01</v>
      </c>
      <c r="AN371" s="289">
        <f>IF(OR($C371="*",$C371&lt;400),"",IF(AND('201819 DATA'!BM371="*",$C371&gt;=400),"*",IF($C371&gt;=400,ROUND('201819 DATA'!BM371/$C371,2),"")))</f>
        <v>0.08</v>
      </c>
      <c r="AO371" s="289">
        <f>IF(OR($C371="*",$C371&lt;400),"",IF(AND('201819 DATA'!BN371="*",$C371&gt;=400),"*",IF($C371&gt;=400,ROUND('201819 DATA'!BN371/$C371,2),"")))</f>
        <v>0.03</v>
      </c>
      <c r="AP371" s="289">
        <f>IF(OR($C371="*",$C371&lt;400),"",IF(AND('201819 DATA'!BO371="*",$C371&gt;=400),"*",IF($C371&gt;=400,ROUND('201819 DATA'!BO371/$C371,2),"")))</f>
        <v>0.74</v>
      </c>
      <c r="AQ371" s="289">
        <f>IF(OR($C371="*",$C371&lt;400),"",IF(AND('201819 DATA'!BP371="*",$C371&gt;=400),"*",IF($C371&gt;=400,ROUND('201819 DATA'!BP371/$C371,2),"")))</f>
        <v>0.02</v>
      </c>
      <c r="AR371" s="289">
        <f>IF(OR($C371="*",$C371&lt;400),"",IF(AND('201819 DATA'!BQ371="*",$C371&gt;=400),"*",IF($C371&gt;=400,ROUND('201819 DATA'!BQ371/$C371,2),"")))</f>
        <v>0</v>
      </c>
      <c r="AS371" s="289">
        <f>IF(OR($C371="*",$C371&lt;400),"",IF(AND('201819 DATA'!BR371="*",$C371&gt;=400),"*",IF($C371&gt;=400,ROUND('201819 DATA'!BR371/$C371,2),"")))</f>
        <v>0</v>
      </c>
      <c r="AT371" s="289" t="str">
        <f>IF(OR($C371="*",$C371&lt;400),"",IF(AND('201819 DATA'!BS371="*",$C371&gt;=400),"*",IF($C371&gt;=400,ROUND('201819 DATA'!BS371/$C371,2),"")))</f>
        <v>*</v>
      </c>
      <c r="AU371" s="289">
        <f>IF(OR($C371="*",$C371&lt;400),"",IF(AND('201819 DATA'!BT371="*",$C371&gt;=400),"*",IF($C371&gt;=400,ROUND('201819 DATA'!BT371/$C371,2),"")))</f>
        <v>0.03</v>
      </c>
      <c r="AV371" s="289">
        <f>IF(OR($C371="*",$C371&lt;400),"",IF(AND('201819 DATA'!BU371="*",$C371&gt;=400),"*",IF($C371&gt;=400,ROUND('201819 DATA'!BU371/$C371,2),"")))</f>
        <v>0.01</v>
      </c>
      <c r="AW371" s="289">
        <f>IF(OR($C371="*",$C371&lt;400),"",IF(AND('201819 DATA'!BV371="*",$C371&gt;=400),"*",IF($C371&gt;=400,ROUND('201819 DATA'!BV371/$C371,2),"")))</f>
        <v>0</v>
      </c>
      <c r="AX371" s="289">
        <f>IF(OR($C371="*",$C371&lt;400),"",IF(AND('201819 DATA'!BW371="*",$C371&gt;=400),"*",IF($C371&gt;=400,ROUND('201819 DATA'!BW371/$C371,2),"")))</f>
        <v>0.01</v>
      </c>
    </row>
    <row r="372" spans="1:50" x14ac:dyDescent="0.2">
      <c r="A372" s="13" t="s">
        <v>305</v>
      </c>
      <c r="B372" s="287">
        <f>'201819 DATA'!B372</f>
        <v>3200</v>
      </c>
      <c r="C372" s="288">
        <f>'201819 DATA'!C372</f>
        <v>3200</v>
      </c>
      <c r="D372" s="293">
        <f>'201819 DATA'!FN372</f>
        <v>3180</v>
      </c>
      <c r="G372" s="295">
        <f t="shared" si="5"/>
        <v>1</v>
      </c>
      <c r="H372" s="289">
        <f>IF(OR($C372="*",$C372&lt;400),"",IF(AND('201819 DATA'!F372="*",$C372&gt;=400),"*",IF($C372&gt;=400,ROUND('201819 DATA'!F372/$C372,2),"")))</f>
        <v>0</v>
      </c>
      <c r="I372" s="296">
        <f>IF(OR($B372="*",$B372&lt;400),"",IF(AND('201819 DATA'!Y372="*",$B372&gt;=400),"*",IF($B372&gt;=400,ROUND('201819 DATA'!Y372/$B372,2),"")))</f>
        <v>0.05</v>
      </c>
      <c r="J372" s="296">
        <f>IF(OR($B372="*",$B372&lt;400),"",IF(AND('201819 DATA'!Z372="*",$B372&gt;=400),"*",IF($B372&gt;=400,ROUND('201819 DATA'!Z372/$B372,2),"")))</f>
        <v>0.11</v>
      </c>
      <c r="K372" s="296">
        <f>IF(OR($B372="*",$B372&lt;400),"",IF(AND('201819 DATA'!AA372="*",$B372&gt;=400),"*",IF($B372&gt;=400,ROUND('201819 DATA'!AA372/$B372,2),"")))</f>
        <v>0.19</v>
      </c>
      <c r="L372" s="296">
        <f>IF(OR($B372="*",$B372&lt;400),"",IF(AND('201819 DATA'!AB372="*",$B372&gt;=400),"*",IF($B372&gt;=400,ROUND('201819 DATA'!AB372/$B372,2),"")))</f>
        <v>0.28999999999999998</v>
      </c>
      <c r="M372" s="296">
        <f>IF(OR($B372="*",$B372&lt;400),"",IF(AND('201819 DATA'!AC372="*",$B372&gt;=400),"*",IF($B372&gt;=400,ROUND('201819 DATA'!AC372/$B372,2),"")))</f>
        <v>0.26</v>
      </c>
      <c r="N372" s="296">
        <f>IF(OR($B372="*",$B372&lt;400),"",IF(AND('201819 DATA'!AD372="*",$B372&gt;=400),"*",IF($B372&gt;=400,ROUND('201819 DATA'!AD372/$B372,2),"")))</f>
        <v>0.1</v>
      </c>
      <c r="O372" s="296" t="str">
        <f>IF(OR($B372="*",$B372&lt;400),"",IF(AND('201819 DATA'!AE372="*",$B372&gt;=400),"*",IF($B372&gt;=400,ROUND('201819 DATA'!AE372/$B372,2),"")))</f>
        <v>*</v>
      </c>
      <c r="P372" s="297"/>
      <c r="Q372" s="296">
        <f>IF(OR($B372="*",$B372&lt;400),"",IF(AND('201819 DATA'!FL372="*",$B372&gt;=400),"*",IF($B372&gt;=400,ROUND('201819 DATA'!FL372/$B372,2),"")))</f>
        <v>0.98</v>
      </c>
      <c r="R372" s="289">
        <f>IF(OR($C372="*",$C372&lt;400),"",IF(AND('201819 DATA'!F372="*",$C372&gt;=400),"*",IF($C372&gt;=400,ROUND('201819 DATA'!F372/$C372,2),"")))</f>
        <v>0</v>
      </c>
      <c r="S372" s="289">
        <f>IF(OR($C372="*",$C372&lt;400),"",IF(AND('201819 DATA'!G372="*",$C372&gt;=400),"*",IF($C372&gt;=400,ROUND('201819 DATA'!G372/$C372,2),"")))</f>
        <v>0</v>
      </c>
      <c r="T372" s="289">
        <f>IF(OR($C372="*",$C372&lt;400),"",IF(AND('201819 DATA'!H372="*",$C372&gt;=400),"*",IF($C372&gt;=400,ROUND('201819 DATA'!H372/$C372,2),"")))</f>
        <v>1</v>
      </c>
      <c r="U372" s="289">
        <f>IF(OR($C372="*",$C372&lt;400),"",IF(AND('201819 DATA'!FM372="*",$C372&gt;=400),"*",IF($C372&gt;=400,ROUND('201819 DATA'!FM372/$C372,2),"")))</f>
        <v>0</v>
      </c>
      <c r="V372" s="312">
        <f>IF(OR($D372="*",$D372&lt;400),"",IF(AND('201819 DATA'!M372="*",$D372&gt;=400),"*",IF($D372&gt;=400,ROUND('201819 DATA'!M372/$D372,2),"")))</f>
        <v>0.28000000000000003</v>
      </c>
      <c r="W372" s="312">
        <f>IF(OR($D372="*",$D372&lt;400),"",IF(AND('201819 DATA'!N372="*",$D372&gt;=400),"*",IF($D372&gt;=400,ROUND('201819 DATA'!N372/$D372,2),"")))</f>
        <v>0.26</v>
      </c>
      <c r="X372" s="312">
        <f>IF(OR($D372="*",$D372&lt;400),"",IF(AND('201819 DATA'!O372="*",$D372&gt;=400),"*",IF($D372&gt;=400,ROUND('201819 DATA'!O372/$D372,2),"")))</f>
        <v>0.28999999999999998</v>
      </c>
      <c r="Y372" s="312">
        <f>IF(OR($D372="*",$D372&lt;400),"",IF(AND('201819 DATA'!P372="*",$D372&gt;=400),"*",IF($D372&gt;=400,ROUND('201819 DATA'!P372/$D372,2),"")))</f>
        <v>0.16</v>
      </c>
      <c r="Z372" s="312">
        <f>IF(OR($D372="*",$D372&lt;400),"",IF(AND('201819 DATA'!Q372="*",$D372&gt;=400),"*",IF($D372&gt;=400,ROUND('201819 DATA'!Q372/$D372,2),"")))</f>
        <v>0.01</v>
      </c>
      <c r="AA372" s="312">
        <f>IF(OR($D372="*",$D372&lt;400),"",IF(AND('201819 DATA'!R372="*",$D372&gt;=400),"*",IF($D372&gt;=400,ROUND('201819 DATA'!R372/$D372,2),"")))</f>
        <v>0</v>
      </c>
      <c r="AB372" s="312" t="str">
        <f>IF(OR($D372="*",$D372&lt;400),"",IF(AND('201819 DATA'!S372="*",$D372&gt;=400),"*",IF($D372&gt;=400,ROUND('201819 DATA'!S372/$D372,2),"")))</f>
        <v>*</v>
      </c>
      <c r="AC372" s="312" t="str">
        <f>IF(OR($D372="*",$D372&lt;400),"",IF(AND('201819 DATA'!T372="*",$D372&gt;=400),"*",IF($D372&gt;=400,ROUND('201819 DATA'!T372/$D372,2),"")))</f>
        <v>*</v>
      </c>
      <c r="AD372" s="289">
        <f>IF(OR($C372="*",$C372&lt;400),"",IF(AND('201819 DATA'!BC372="*",$C372&gt;=400),"*",IF($C372&gt;=400,ROUND('201819 DATA'!BC372/$C372,2),"")))</f>
        <v>0</v>
      </c>
      <c r="AE372" s="289">
        <f>IF(OR($C372="*",$C372&lt;400),"",IF(AND('201819 DATA'!BD372="*",$C372&gt;=400),"*",IF($C372&gt;=400,ROUND('201819 DATA'!BD372/$C372,2),"")))</f>
        <v>0.04</v>
      </c>
      <c r="AF372" s="289" t="str">
        <f>IF(OR($C372="*",$C372&lt;400),"",IF(AND('201819 DATA'!BE372="*",$C372&gt;=400),"*",IF($C372&gt;=400,ROUND('201819 DATA'!BE372/$C372,2),"")))</f>
        <v>*</v>
      </c>
      <c r="AG372" s="289">
        <f>IF(OR($C372="*",$C372&lt;400),"",IF(AND('201819 DATA'!BF372="*",$C372&gt;=400),"*",IF($C372&gt;=400,ROUND('201819 DATA'!BF372/$C372,2),"")))</f>
        <v>0</v>
      </c>
      <c r="AH372" s="289">
        <f>IF(OR($C372="*",$C372&lt;400),"",IF(AND('201819 DATA'!BG372="*",$C372&gt;=400),"*",IF($C372&gt;=400,ROUND('201819 DATA'!BG372/$C372,2),"")))</f>
        <v>0</v>
      </c>
      <c r="AI372" s="289">
        <f>IF(OR($C372="*",$C372&lt;400),"",IF(AND('201819 DATA'!BH372="*",$C372&gt;=400),"*",IF($C372&gt;=400,ROUND('201819 DATA'!BH372/$C372,2),"")))</f>
        <v>0.08</v>
      </c>
      <c r="AJ372" s="289">
        <f>IF(OR($C372="*",$C372&lt;400),"",IF(AND('201819 DATA'!BI372="*",$C372&gt;=400),"*",IF($C372&gt;=400,ROUND('201819 DATA'!BI372/$C372,2),"")))</f>
        <v>0</v>
      </c>
      <c r="AK372" s="289">
        <f>IF(OR($C372="*",$C372&lt;400),"",IF(AND('201819 DATA'!BJ372="*",$C372&gt;=400),"*",IF($C372&gt;=400,ROUND('201819 DATA'!BJ372/$C372,2),"")))</f>
        <v>0.02</v>
      </c>
      <c r="AL372" s="289">
        <f>IF(OR($C372="*",$C372&lt;400),"",IF(AND('201819 DATA'!BK372="*",$C372&gt;=400),"*",IF($C372&gt;=400,ROUND('201819 DATA'!BK372/$C372,2),"")))</f>
        <v>0</v>
      </c>
      <c r="AM372" s="289">
        <f>IF(OR($C372="*",$C372&lt;400),"",IF(AND('201819 DATA'!BL372="*",$C372&gt;=400),"*",IF($C372&gt;=400,ROUND('201819 DATA'!BL372/$C372,2),"")))</f>
        <v>7.0000000000000007E-2</v>
      </c>
      <c r="AN372" s="289">
        <f>IF(OR($C372="*",$C372&lt;400),"",IF(AND('201819 DATA'!BM372="*",$C372&gt;=400),"*",IF($C372&gt;=400,ROUND('201819 DATA'!BM372/$C372,2),"")))</f>
        <v>0.28000000000000003</v>
      </c>
      <c r="AO372" s="289">
        <f>IF(OR($C372="*",$C372&lt;400),"",IF(AND('201819 DATA'!BN372="*",$C372&gt;=400),"*",IF($C372&gt;=400,ROUND('201819 DATA'!BN372/$C372,2),"")))</f>
        <v>0.05</v>
      </c>
      <c r="AP372" s="289">
        <f>IF(OR($C372="*",$C372&lt;400),"",IF(AND('201819 DATA'!BO372="*",$C372&gt;=400),"*",IF($C372&gt;=400,ROUND('201819 DATA'!BO372/$C372,2),"")))</f>
        <v>0.41</v>
      </c>
      <c r="AQ372" s="289" t="str">
        <f>IF(OR($C372="*",$C372&lt;400),"",IF(AND('201819 DATA'!BP372="*",$C372&gt;=400),"*",IF($C372&gt;=400,ROUND('201819 DATA'!BP372/$C372,2),"")))</f>
        <v>*</v>
      </c>
      <c r="AR372" s="289">
        <f>IF(OR($C372="*",$C372&lt;400),"",IF(AND('201819 DATA'!BQ372="*",$C372&gt;=400),"*",IF($C372&gt;=400,ROUND('201819 DATA'!BQ372/$C372,2),"")))</f>
        <v>0</v>
      </c>
      <c r="AS372" s="289">
        <f>IF(OR($C372="*",$C372&lt;400),"",IF(AND('201819 DATA'!BR372="*",$C372&gt;=400),"*",IF($C372&gt;=400,ROUND('201819 DATA'!BR372/$C372,2),"")))</f>
        <v>0</v>
      </c>
      <c r="AT372" s="289">
        <f>IF(OR($C372="*",$C372&lt;400),"",IF(AND('201819 DATA'!BS372="*",$C372&gt;=400),"*",IF($C372&gt;=400,ROUND('201819 DATA'!BS372/$C372,2),"")))</f>
        <v>0</v>
      </c>
      <c r="AU372" s="289">
        <f>IF(OR($C372="*",$C372&lt;400),"",IF(AND('201819 DATA'!BT372="*",$C372&gt;=400),"*",IF($C372&gt;=400,ROUND('201819 DATA'!BT372/$C372,2),"")))</f>
        <v>0.02</v>
      </c>
      <c r="AV372" s="289">
        <f>IF(OR($C372="*",$C372&lt;400),"",IF(AND('201819 DATA'!BU372="*",$C372&gt;=400),"*",IF($C372&gt;=400,ROUND('201819 DATA'!BU372/$C372,2),"")))</f>
        <v>0.02</v>
      </c>
      <c r="AW372" s="289">
        <f>IF(OR($C372="*",$C372&lt;400),"",IF(AND('201819 DATA'!BV372="*",$C372&gt;=400),"*",IF($C372&gt;=400,ROUND('201819 DATA'!BV372/$C372,2),"")))</f>
        <v>0</v>
      </c>
      <c r="AX372" s="289">
        <f>IF(OR($C372="*",$C372&lt;400),"",IF(AND('201819 DATA'!BW372="*",$C372&gt;=400),"*",IF($C372&gt;=400,ROUND('201819 DATA'!BW372/$C372,2),"")))</f>
        <v>0</v>
      </c>
    </row>
    <row r="373" spans="1:50" x14ac:dyDescent="0.2">
      <c r="A373" s="13" t="s">
        <v>301</v>
      </c>
      <c r="B373" s="287">
        <f>'201819 DATA'!B373</f>
        <v>1485</v>
      </c>
      <c r="C373" s="288">
        <f>'201819 DATA'!C373</f>
        <v>1485</v>
      </c>
      <c r="D373" s="293">
        <f>'201819 DATA'!FN373</f>
        <v>1465</v>
      </c>
      <c r="G373" s="295">
        <f t="shared" si="5"/>
        <v>1</v>
      </c>
      <c r="H373" s="289">
        <f>IF(OR($C373="*",$C373&lt;400),"",IF(AND('201819 DATA'!F373="*",$C373&gt;=400),"*",IF($C373&gt;=400,ROUND('201819 DATA'!F373/$C373,2),"")))</f>
        <v>0</v>
      </c>
      <c r="I373" s="296">
        <f>IF(OR($B373="*",$B373&lt;400),"",IF(AND('201819 DATA'!Y373="*",$B373&gt;=400),"*",IF($B373&gt;=400,ROUND('201819 DATA'!Y373/$B373,2),"")))</f>
        <v>0</v>
      </c>
      <c r="J373" s="296">
        <f>IF(OR($B373="*",$B373&lt;400),"",IF(AND('201819 DATA'!Z373="*",$B373&gt;=400),"*",IF($B373&gt;=400,ROUND('201819 DATA'!Z373/$B373,2),"")))</f>
        <v>0.04</v>
      </c>
      <c r="K373" s="296">
        <f>IF(OR($B373="*",$B373&lt;400),"",IF(AND('201819 DATA'!AA373="*",$B373&gt;=400),"*",IF($B373&gt;=400,ROUND('201819 DATA'!AA373/$B373,2),"")))</f>
        <v>0.09</v>
      </c>
      <c r="L373" s="296">
        <f>IF(OR($B373="*",$B373&lt;400),"",IF(AND('201819 DATA'!AB373="*",$B373&gt;=400),"*",IF($B373&gt;=400,ROUND('201819 DATA'!AB373/$B373,2),"")))</f>
        <v>0.28999999999999998</v>
      </c>
      <c r="M373" s="296">
        <f>IF(OR($B373="*",$B373&lt;400),"",IF(AND('201819 DATA'!AC373="*",$B373&gt;=400),"*",IF($B373&gt;=400,ROUND('201819 DATA'!AC373/$B373,2),"")))</f>
        <v>0.43</v>
      </c>
      <c r="N373" s="296">
        <f>IF(OR($B373="*",$B373&lt;400),"",IF(AND('201819 DATA'!AD373="*",$B373&gt;=400),"*",IF($B373&gt;=400,ROUND('201819 DATA'!AD373/$B373,2),"")))</f>
        <v>0.15</v>
      </c>
      <c r="O373" s="296" t="str">
        <f>IF(OR($B373="*",$B373&lt;400),"",IF(AND('201819 DATA'!AE373="*",$B373&gt;=400),"*",IF($B373&gt;=400,ROUND('201819 DATA'!AE373/$B373,2),"")))</f>
        <v>*</v>
      </c>
      <c r="P373" s="297"/>
      <c r="Q373" s="296">
        <f>IF(OR($B373="*",$B373&lt;400),"",IF(AND('201819 DATA'!FL373="*",$B373&gt;=400),"*",IF($B373&gt;=400,ROUND('201819 DATA'!FL373/$B373,2),"")))</f>
        <v>0.99</v>
      </c>
      <c r="R373" s="289">
        <f>IF(OR($C373="*",$C373&lt;400),"",IF(AND('201819 DATA'!F373="*",$C373&gt;=400),"*",IF($C373&gt;=400,ROUND('201819 DATA'!F373/$C373,2),"")))</f>
        <v>0</v>
      </c>
      <c r="S373" s="289">
        <f>IF(OR($C373="*",$C373&lt;400),"",IF(AND('201819 DATA'!G373="*",$C373&gt;=400),"*",IF($C373&gt;=400,ROUND('201819 DATA'!G373/$C373,2),"")))</f>
        <v>0</v>
      </c>
      <c r="T373" s="289">
        <f>IF(OR($C373="*",$C373&lt;400),"",IF(AND('201819 DATA'!H373="*",$C373&gt;=400),"*",IF($C373&gt;=400,ROUND('201819 DATA'!H373/$C373,2),"")))</f>
        <v>1</v>
      </c>
      <c r="U373" s="289">
        <f>IF(OR($C373="*",$C373&lt;400),"",IF(AND('201819 DATA'!FM373="*",$C373&gt;=400),"*",IF($C373&gt;=400,ROUND('201819 DATA'!FM373/$C373,2),"")))</f>
        <v>0</v>
      </c>
      <c r="V373" s="312">
        <f>IF(OR($D373="*",$D373&lt;400),"",IF(AND('201819 DATA'!M373="*",$D373&gt;=400),"*",IF($D373&gt;=400,ROUND('201819 DATA'!M373/$D373,2),"")))</f>
        <v>0.3</v>
      </c>
      <c r="W373" s="312">
        <f>IF(OR($D373="*",$D373&lt;400),"",IF(AND('201819 DATA'!N373="*",$D373&gt;=400),"*",IF($D373&gt;=400,ROUND('201819 DATA'!N373/$D373,2),"")))</f>
        <v>0.23</v>
      </c>
      <c r="X373" s="312">
        <f>IF(OR($D373="*",$D373&lt;400),"",IF(AND('201819 DATA'!O373="*",$D373&gt;=400),"*",IF($D373&gt;=400,ROUND('201819 DATA'!O373/$D373,2),"")))</f>
        <v>0.25</v>
      </c>
      <c r="Y373" s="312">
        <f>IF(OR($D373="*",$D373&lt;400),"",IF(AND('201819 DATA'!P373="*",$D373&gt;=400),"*",IF($D373&gt;=400,ROUND('201819 DATA'!P373/$D373,2),"")))</f>
        <v>0.21</v>
      </c>
      <c r="Z373" s="312">
        <f>IF(OR($D373="*",$D373&lt;400),"",IF(AND('201819 DATA'!Q373="*",$D373&gt;=400),"*",IF($D373&gt;=400,ROUND('201819 DATA'!Q373/$D373,2),"")))</f>
        <v>0.01</v>
      </c>
      <c r="AA373" s="312" t="str">
        <f>IF(OR($D373="*",$D373&lt;400),"",IF(AND('201819 DATA'!R373="*",$D373&gt;=400),"*",IF($D373&gt;=400,ROUND('201819 DATA'!R373/$D373,2),"")))</f>
        <v>*</v>
      </c>
      <c r="AB373" s="312" t="str">
        <f>IF(OR($D373="*",$D373&lt;400),"",IF(AND('201819 DATA'!S373="*",$D373&gt;=400),"*",IF($D373&gt;=400,ROUND('201819 DATA'!S373/$D373,2),"")))</f>
        <v>*</v>
      </c>
      <c r="AC373" s="312">
        <f>IF(OR($D373="*",$D373&lt;400),"",IF(AND('201819 DATA'!T373="*",$D373&gt;=400),"*",IF($D373&gt;=400,ROUND('201819 DATA'!T373/$D373,2),"")))</f>
        <v>0</v>
      </c>
      <c r="AD373" s="289">
        <f>IF(OR($C373="*",$C373&lt;400),"",IF(AND('201819 DATA'!BC373="*",$C373&gt;=400),"*",IF($C373&gt;=400,ROUND('201819 DATA'!BC373/$C373,2),"")))</f>
        <v>0</v>
      </c>
      <c r="AE373" s="289">
        <f>IF(OR($C373="*",$C373&lt;400),"",IF(AND('201819 DATA'!BD373="*",$C373&gt;=400),"*",IF($C373&gt;=400,ROUND('201819 DATA'!BD373/$C373,2),"")))</f>
        <v>0.01</v>
      </c>
      <c r="AF373" s="289">
        <f>IF(OR($C373="*",$C373&lt;400),"",IF(AND('201819 DATA'!BE373="*",$C373&gt;=400),"*",IF($C373&gt;=400,ROUND('201819 DATA'!BE373/$C373,2),"")))</f>
        <v>0</v>
      </c>
      <c r="AG373" s="289">
        <f>IF(OR($C373="*",$C373&lt;400),"",IF(AND('201819 DATA'!BF373="*",$C373&gt;=400),"*",IF($C373&gt;=400,ROUND('201819 DATA'!BF373/$C373,2),"")))</f>
        <v>0</v>
      </c>
      <c r="AH373" s="289">
        <f>IF(OR($C373="*",$C373&lt;400),"",IF(AND('201819 DATA'!BG373="*",$C373&gt;=400),"*",IF($C373&gt;=400,ROUND('201819 DATA'!BG373/$C373,2),"")))</f>
        <v>0</v>
      </c>
      <c r="AI373" s="289">
        <f>IF(OR($C373="*",$C373&lt;400),"",IF(AND('201819 DATA'!BH373="*",$C373&gt;=400),"*",IF($C373&gt;=400,ROUND('201819 DATA'!BH373/$C373,2),"")))</f>
        <v>0.06</v>
      </c>
      <c r="AJ373" s="289">
        <f>IF(OR($C373="*",$C373&lt;400),"",IF(AND('201819 DATA'!BI373="*",$C373&gt;=400),"*",IF($C373&gt;=400,ROUND('201819 DATA'!BI373/$C373,2),"")))</f>
        <v>0</v>
      </c>
      <c r="AK373" s="289">
        <f>IF(OR($C373="*",$C373&lt;400),"",IF(AND('201819 DATA'!BJ373="*",$C373&gt;=400),"*",IF($C373&gt;=400,ROUND('201819 DATA'!BJ373/$C373,2),"")))</f>
        <v>0</v>
      </c>
      <c r="AL373" s="289" t="str">
        <f>IF(OR($C373="*",$C373&lt;400),"",IF(AND('201819 DATA'!BK373="*",$C373&gt;=400),"*",IF($C373&gt;=400,ROUND('201819 DATA'!BK373/$C373,2),"")))</f>
        <v>*</v>
      </c>
      <c r="AM373" s="289">
        <f>IF(OR($C373="*",$C373&lt;400),"",IF(AND('201819 DATA'!BL373="*",$C373&gt;=400),"*",IF($C373&gt;=400,ROUND('201819 DATA'!BL373/$C373,2),"")))</f>
        <v>0</v>
      </c>
      <c r="AN373" s="289">
        <f>IF(OR($C373="*",$C373&lt;400),"",IF(AND('201819 DATA'!BM373="*",$C373&gt;=400),"*",IF($C373&gt;=400,ROUND('201819 DATA'!BM373/$C373,2),"")))</f>
        <v>0</v>
      </c>
      <c r="AO373" s="289" t="str">
        <f>IF(OR($C373="*",$C373&lt;400),"",IF(AND('201819 DATA'!BN373="*",$C373&gt;=400),"*",IF($C373&gt;=400,ROUND('201819 DATA'!BN373/$C373,2),"")))</f>
        <v>*</v>
      </c>
      <c r="AP373" s="289">
        <f>IF(OR($C373="*",$C373&lt;400),"",IF(AND('201819 DATA'!BO373="*",$C373&gt;=400),"*",IF($C373&gt;=400,ROUND('201819 DATA'!BO373/$C373,2),"")))</f>
        <v>0.89</v>
      </c>
      <c r="AQ373" s="289">
        <f>IF(OR($C373="*",$C373&lt;400),"",IF(AND('201819 DATA'!BP373="*",$C373&gt;=400),"*",IF($C373&gt;=400,ROUND('201819 DATA'!BP373/$C373,2),"")))</f>
        <v>0</v>
      </c>
      <c r="AR373" s="289">
        <f>IF(OR($C373="*",$C373&lt;400),"",IF(AND('201819 DATA'!BQ373="*",$C373&gt;=400),"*",IF($C373&gt;=400,ROUND('201819 DATA'!BQ373/$C373,2),"")))</f>
        <v>0</v>
      </c>
      <c r="AS373" s="289">
        <f>IF(OR($C373="*",$C373&lt;400),"",IF(AND('201819 DATA'!BR373="*",$C373&gt;=400),"*",IF($C373&gt;=400,ROUND('201819 DATA'!BR373/$C373,2),"")))</f>
        <v>0</v>
      </c>
      <c r="AT373" s="289" t="str">
        <f>IF(OR($C373="*",$C373&lt;400),"",IF(AND('201819 DATA'!BS373="*",$C373&gt;=400),"*",IF($C373&gt;=400,ROUND('201819 DATA'!BS373/$C373,2),"")))</f>
        <v>*</v>
      </c>
      <c r="AU373" s="289">
        <f>IF(OR($C373="*",$C373&lt;400),"",IF(AND('201819 DATA'!BT373="*",$C373&gt;=400),"*",IF($C373&gt;=400,ROUND('201819 DATA'!BT373/$C373,2),"")))</f>
        <v>0</v>
      </c>
      <c r="AV373" s="289">
        <f>IF(OR($C373="*",$C373&lt;400),"",IF(AND('201819 DATA'!BU373="*",$C373&gt;=400),"*",IF($C373&gt;=400,ROUND('201819 DATA'!BU373/$C373,2),"")))</f>
        <v>0.03</v>
      </c>
      <c r="AW373" s="289">
        <f>IF(OR($C373="*",$C373&lt;400),"",IF(AND('201819 DATA'!BV373="*",$C373&gt;=400),"*",IF($C373&gt;=400,ROUND('201819 DATA'!BV373/$C373,2),"")))</f>
        <v>0</v>
      </c>
      <c r="AX373" s="289" t="str">
        <f>IF(OR($C373="*",$C373&lt;400),"",IF(AND('201819 DATA'!BW373="*",$C373&gt;=400),"*",IF($C373&gt;=400,ROUND('201819 DATA'!BW373/$C373,2),"")))</f>
        <v>*</v>
      </c>
    </row>
    <row r="374" spans="1:50" x14ac:dyDescent="0.2">
      <c r="A374" s="13" t="s">
        <v>300</v>
      </c>
      <c r="B374" s="287">
        <f>'201819 DATA'!B374</f>
        <v>2520</v>
      </c>
      <c r="C374" s="288">
        <f>'201819 DATA'!C374</f>
        <v>2520</v>
      </c>
      <c r="D374" s="293">
        <f>'201819 DATA'!FN374</f>
        <v>2495</v>
      </c>
      <c r="G374" s="295">
        <f t="shared" si="5"/>
        <v>1</v>
      </c>
      <c r="H374" s="289">
        <f>IF(OR($C374="*",$C374&lt;400),"",IF(AND('201819 DATA'!F374="*",$C374&gt;=400),"*",IF($C374&gt;=400,ROUND('201819 DATA'!F374/$C374,2),"")))</f>
        <v>0</v>
      </c>
      <c r="I374" s="296">
        <f>IF(OR($B374="*",$B374&lt;400),"",IF(AND('201819 DATA'!Y374="*",$B374&gt;=400),"*",IF($B374&gt;=400,ROUND('201819 DATA'!Y374/$B374,2),"")))</f>
        <v>0</v>
      </c>
      <c r="J374" s="296">
        <f>IF(OR($B374="*",$B374&lt;400),"",IF(AND('201819 DATA'!Z374="*",$B374&gt;=400),"*",IF($B374&gt;=400,ROUND('201819 DATA'!Z374/$B374,2),"")))</f>
        <v>0.05</v>
      </c>
      <c r="K374" s="296">
        <f>IF(OR($B374="*",$B374&lt;400),"",IF(AND('201819 DATA'!AA374="*",$B374&gt;=400),"*",IF($B374&gt;=400,ROUND('201819 DATA'!AA374/$B374,2),"")))</f>
        <v>0.13</v>
      </c>
      <c r="L374" s="296">
        <f>IF(OR($B374="*",$B374&lt;400),"",IF(AND('201819 DATA'!AB374="*",$B374&gt;=400),"*",IF($B374&gt;=400,ROUND('201819 DATA'!AB374/$B374,2),"")))</f>
        <v>0.32</v>
      </c>
      <c r="M374" s="296">
        <f>IF(OR($B374="*",$B374&lt;400),"",IF(AND('201819 DATA'!AC374="*",$B374&gt;=400),"*",IF($B374&gt;=400,ROUND('201819 DATA'!AC374/$B374,2),"")))</f>
        <v>0.35</v>
      </c>
      <c r="N374" s="296">
        <f>IF(OR($B374="*",$B374&lt;400),"",IF(AND('201819 DATA'!AD374="*",$B374&gt;=400),"*",IF($B374&gt;=400,ROUND('201819 DATA'!AD374/$B374,2),"")))</f>
        <v>0.13</v>
      </c>
      <c r="O374" s="296" t="str">
        <f>IF(OR($B374="*",$B374&lt;400),"",IF(AND('201819 DATA'!AE374="*",$B374&gt;=400),"*",IF($B374&gt;=400,ROUND('201819 DATA'!AE374/$B374,2),"")))</f>
        <v>*</v>
      </c>
      <c r="P374" s="297"/>
      <c r="Q374" s="296">
        <f>IF(OR($B374="*",$B374&lt;400),"",IF(AND('201819 DATA'!FL374="*",$B374&gt;=400),"*",IF($B374&gt;=400,ROUND('201819 DATA'!FL374/$B374,2),"")))</f>
        <v>0.98</v>
      </c>
      <c r="R374" s="289">
        <f>IF(OR($C374="*",$C374&lt;400),"",IF(AND('201819 DATA'!F374="*",$C374&gt;=400),"*",IF($C374&gt;=400,ROUND('201819 DATA'!F374/$C374,2),"")))</f>
        <v>0</v>
      </c>
      <c r="S374" s="289">
        <f>IF(OR($C374="*",$C374&lt;400),"",IF(AND('201819 DATA'!G374="*",$C374&gt;=400),"*",IF($C374&gt;=400,ROUND('201819 DATA'!G374/$C374,2),"")))</f>
        <v>0</v>
      </c>
      <c r="T374" s="289">
        <f>IF(OR($C374="*",$C374&lt;400),"",IF(AND('201819 DATA'!H374="*",$C374&gt;=400),"*",IF($C374&gt;=400,ROUND('201819 DATA'!H374/$C374,2),"")))</f>
        <v>1</v>
      </c>
      <c r="U374" s="289">
        <f>IF(OR($C374="*",$C374&lt;400),"",IF(AND('201819 DATA'!FM374="*",$C374&gt;=400),"*",IF($C374&gt;=400,ROUND('201819 DATA'!FM374/$C374,2),"")))</f>
        <v>0</v>
      </c>
      <c r="V374" s="312">
        <f>IF(OR($D374="*",$D374&lt;400),"",IF(AND('201819 DATA'!M374="*",$D374&gt;=400),"*",IF($D374&gt;=400,ROUND('201819 DATA'!M374/$D374,2),"")))</f>
        <v>0.11</v>
      </c>
      <c r="W374" s="312">
        <f>IF(OR($D374="*",$D374&lt;400),"",IF(AND('201819 DATA'!N374="*",$D374&gt;=400),"*",IF($D374&gt;=400,ROUND('201819 DATA'!N374/$D374,2),"")))</f>
        <v>0.25</v>
      </c>
      <c r="X374" s="312">
        <f>IF(OR($D374="*",$D374&lt;400),"",IF(AND('201819 DATA'!O374="*",$D374&gt;=400),"*",IF($D374&gt;=400,ROUND('201819 DATA'!O374/$D374,2),"")))</f>
        <v>0.39</v>
      </c>
      <c r="Y374" s="312">
        <f>IF(OR($D374="*",$D374&lt;400),"",IF(AND('201819 DATA'!P374="*",$D374&gt;=400),"*",IF($D374&gt;=400,ROUND('201819 DATA'!P374/$D374,2),"")))</f>
        <v>0.23</v>
      </c>
      <c r="Z374" s="312">
        <f>IF(OR($D374="*",$D374&lt;400),"",IF(AND('201819 DATA'!Q374="*",$D374&gt;=400),"*",IF($D374&gt;=400,ROUND('201819 DATA'!Q374/$D374,2),"")))</f>
        <v>0.01</v>
      </c>
      <c r="AA374" s="312" t="str">
        <f>IF(OR($D374="*",$D374&lt;400),"",IF(AND('201819 DATA'!R374="*",$D374&gt;=400),"*",IF($D374&gt;=400,ROUND('201819 DATA'!R374/$D374,2),"")))</f>
        <v>*</v>
      </c>
      <c r="AB374" s="312" t="str">
        <f>IF(OR($D374="*",$D374&lt;400),"",IF(AND('201819 DATA'!S374="*",$D374&gt;=400),"*",IF($D374&gt;=400,ROUND('201819 DATA'!S374/$D374,2),"")))</f>
        <v>*</v>
      </c>
      <c r="AC374" s="312" t="str">
        <f>IF(OR($D374="*",$D374&lt;400),"",IF(AND('201819 DATA'!T374="*",$D374&gt;=400),"*",IF($D374&gt;=400,ROUND('201819 DATA'!T374/$D374,2),"")))</f>
        <v>*</v>
      </c>
      <c r="AD374" s="289" t="str">
        <f>IF(OR($C374="*",$C374&lt;400),"",IF(AND('201819 DATA'!BC374="*",$C374&gt;=400),"*",IF($C374&gt;=400,ROUND('201819 DATA'!BC374/$C374,2),"")))</f>
        <v>*</v>
      </c>
      <c r="AE374" s="289">
        <f>IF(OR($C374="*",$C374&lt;400),"",IF(AND('201819 DATA'!BD374="*",$C374&gt;=400),"*",IF($C374&gt;=400,ROUND('201819 DATA'!BD374/$C374,2),"")))</f>
        <v>0.02</v>
      </c>
      <c r="AF374" s="289">
        <f>IF(OR($C374="*",$C374&lt;400),"",IF(AND('201819 DATA'!BE374="*",$C374&gt;=400),"*",IF($C374&gt;=400,ROUND('201819 DATA'!BE374/$C374,2),"")))</f>
        <v>0</v>
      </c>
      <c r="AG374" s="289">
        <f>IF(OR($C374="*",$C374&lt;400),"",IF(AND('201819 DATA'!BF374="*",$C374&gt;=400),"*",IF($C374&gt;=400,ROUND('201819 DATA'!BF374/$C374,2),"")))</f>
        <v>0</v>
      </c>
      <c r="AH374" s="289">
        <f>IF(OR($C374="*",$C374&lt;400),"",IF(AND('201819 DATA'!BG374="*",$C374&gt;=400),"*",IF($C374&gt;=400,ROUND('201819 DATA'!BG374/$C374,2),"")))</f>
        <v>0</v>
      </c>
      <c r="AI374" s="289">
        <f>IF(OR($C374="*",$C374&lt;400),"",IF(AND('201819 DATA'!BH374="*",$C374&gt;=400),"*",IF($C374&gt;=400,ROUND('201819 DATA'!BH374/$C374,2),"")))</f>
        <v>0.03</v>
      </c>
      <c r="AJ374" s="289">
        <f>IF(OR($C374="*",$C374&lt;400),"",IF(AND('201819 DATA'!BI374="*",$C374&gt;=400),"*",IF($C374&gt;=400,ROUND('201819 DATA'!BI374/$C374,2),"")))</f>
        <v>0</v>
      </c>
      <c r="AK374" s="289">
        <f>IF(OR($C374="*",$C374&lt;400),"",IF(AND('201819 DATA'!BJ374="*",$C374&gt;=400),"*",IF($C374&gt;=400,ROUND('201819 DATA'!BJ374/$C374,2),"")))</f>
        <v>0</v>
      </c>
      <c r="AL374" s="289">
        <f>IF(OR($C374="*",$C374&lt;400),"",IF(AND('201819 DATA'!BK374="*",$C374&gt;=400),"*",IF($C374&gt;=400,ROUND('201819 DATA'!BK374/$C374,2),"")))</f>
        <v>0</v>
      </c>
      <c r="AM374" s="289">
        <f>IF(OR($C374="*",$C374&lt;400),"",IF(AND('201819 DATA'!BL374="*",$C374&gt;=400),"*",IF($C374&gt;=400,ROUND('201819 DATA'!BL374/$C374,2),"")))</f>
        <v>0</v>
      </c>
      <c r="AN374" s="289">
        <f>IF(OR($C374="*",$C374&lt;400),"",IF(AND('201819 DATA'!BM374="*",$C374&gt;=400),"*",IF($C374&gt;=400,ROUND('201819 DATA'!BM374/$C374,2),"")))</f>
        <v>0.1</v>
      </c>
      <c r="AO374" s="289">
        <f>IF(OR($C374="*",$C374&lt;400),"",IF(AND('201819 DATA'!BN374="*",$C374&gt;=400),"*",IF($C374&gt;=400,ROUND('201819 DATA'!BN374/$C374,2),"")))</f>
        <v>0.01</v>
      </c>
      <c r="AP374" s="289">
        <f>IF(OR($C374="*",$C374&lt;400),"",IF(AND('201819 DATA'!BO374="*",$C374&gt;=400),"*",IF($C374&gt;=400,ROUND('201819 DATA'!BO374/$C374,2),"")))</f>
        <v>0.7</v>
      </c>
      <c r="AQ374" s="289">
        <f>IF(OR($C374="*",$C374&lt;400),"",IF(AND('201819 DATA'!BP374="*",$C374&gt;=400),"*",IF($C374&gt;=400,ROUND('201819 DATA'!BP374/$C374,2),"")))</f>
        <v>0.1</v>
      </c>
      <c r="AR374" s="289">
        <f>IF(OR($C374="*",$C374&lt;400),"",IF(AND('201819 DATA'!BQ374="*",$C374&gt;=400),"*",IF($C374&gt;=400,ROUND('201819 DATA'!BQ374/$C374,2),"")))</f>
        <v>0</v>
      </c>
      <c r="AS374" s="289">
        <f>IF(OR($C374="*",$C374&lt;400),"",IF(AND('201819 DATA'!BR374="*",$C374&gt;=400),"*",IF($C374&gt;=400,ROUND('201819 DATA'!BR374/$C374,2),"")))</f>
        <v>0</v>
      </c>
      <c r="AT374" s="289" t="str">
        <f>IF(OR($C374="*",$C374&lt;400),"",IF(AND('201819 DATA'!BS374="*",$C374&gt;=400),"*",IF($C374&gt;=400,ROUND('201819 DATA'!BS374/$C374,2),"")))</f>
        <v>*</v>
      </c>
      <c r="AU374" s="289">
        <f>IF(OR($C374="*",$C374&lt;400),"",IF(AND('201819 DATA'!BT374="*",$C374&gt;=400),"*",IF($C374&gt;=400,ROUND('201819 DATA'!BT374/$C374,2),"")))</f>
        <v>0.01</v>
      </c>
      <c r="AV374" s="289">
        <f>IF(OR($C374="*",$C374&lt;400),"",IF(AND('201819 DATA'!BU374="*",$C374&gt;=400),"*",IF($C374&gt;=400,ROUND('201819 DATA'!BU374/$C374,2),"")))</f>
        <v>0.02</v>
      </c>
      <c r="AW374" s="289">
        <f>IF(OR($C374="*",$C374&lt;400),"",IF(AND('201819 DATA'!BV374="*",$C374&gt;=400),"*",IF($C374&gt;=400,ROUND('201819 DATA'!BV374/$C374,2),"")))</f>
        <v>0</v>
      </c>
      <c r="AX374" s="289">
        <f>IF(OR($C374="*",$C374&lt;400),"",IF(AND('201819 DATA'!BW374="*",$C374&gt;=400),"*",IF($C374&gt;=400,ROUND('201819 DATA'!BW374/$C374,2),"")))</f>
        <v>0.01</v>
      </c>
    </row>
    <row r="375" spans="1:50" x14ac:dyDescent="0.2">
      <c r="A375" s="13" t="s">
        <v>307</v>
      </c>
      <c r="B375" s="287">
        <f>'201819 DATA'!B375</f>
        <v>7385</v>
      </c>
      <c r="C375" s="288">
        <f>'201819 DATA'!C375</f>
        <v>7385</v>
      </c>
      <c r="D375" s="293">
        <f>'201819 DATA'!FN375</f>
        <v>7165</v>
      </c>
      <c r="G375" s="295">
        <f t="shared" si="5"/>
        <v>1</v>
      </c>
      <c r="H375" s="289">
        <f>IF(OR($C375="*",$C375&lt;400),"",IF(AND('201819 DATA'!F375="*",$C375&gt;=400),"*",IF($C375&gt;=400,ROUND('201819 DATA'!F375/$C375,2),"")))</f>
        <v>0</v>
      </c>
      <c r="I375" s="296">
        <f>IF(OR($B375="*",$B375&lt;400),"",IF(AND('201819 DATA'!Y375="*",$B375&gt;=400),"*",IF($B375&gt;=400,ROUND('201819 DATA'!Y375/$B375,2),"")))</f>
        <v>0</v>
      </c>
      <c r="J375" s="296">
        <f>IF(OR($B375="*",$B375&lt;400),"",IF(AND('201819 DATA'!Z375="*",$B375&gt;=400),"*",IF($B375&gt;=400,ROUND('201819 DATA'!Z375/$B375,2),"")))</f>
        <v>0.1</v>
      </c>
      <c r="K375" s="296">
        <f>IF(OR($B375="*",$B375&lt;400),"",IF(AND('201819 DATA'!AA375="*",$B375&gt;=400),"*",IF($B375&gt;=400,ROUND('201819 DATA'!AA375/$B375,2),"")))</f>
        <v>0.22</v>
      </c>
      <c r="L375" s="296">
        <f>IF(OR($B375="*",$B375&lt;400),"",IF(AND('201819 DATA'!AB375="*",$B375&gt;=400),"*",IF($B375&gt;=400,ROUND('201819 DATA'!AB375/$B375,2),"")))</f>
        <v>0.3</v>
      </c>
      <c r="M375" s="296">
        <f>IF(OR($B375="*",$B375&lt;400),"",IF(AND('201819 DATA'!AC375="*",$B375&gt;=400),"*",IF($B375&gt;=400,ROUND('201819 DATA'!AC375/$B375,2),"")))</f>
        <v>0.27</v>
      </c>
      <c r="N375" s="296">
        <f>IF(OR($B375="*",$B375&lt;400),"",IF(AND('201819 DATA'!AD375="*",$B375&gt;=400),"*",IF($B375&gt;=400,ROUND('201819 DATA'!AD375/$B375,2),"")))</f>
        <v>0.11</v>
      </c>
      <c r="O375" s="296">
        <f>IF(OR($B375="*",$B375&lt;400),"",IF(AND('201819 DATA'!AE375="*",$B375&gt;=400),"*",IF($B375&gt;=400,ROUND('201819 DATA'!AE375/$B375,2),"")))</f>
        <v>0</v>
      </c>
      <c r="P375" s="297"/>
      <c r="Q375" s="296">
        <f>IF(OR($B375="*",$B375&lt;400),"",IF(AND('201819 DATA'!FL375="*",$B375&gt;=400),"*",IF($B375&gt;=400,ROUND('201819 DATA'!FL375/$B375,2),"")))</f>
        <v>0.98</v>
      </c>
      <c r="R375" s="289">
        <f>IF(OR($C375="*",$C375&lt;400),"",IF(AND('201819 DATA'!F375="*",$C375&gt;=400),"*",IF($C375&gt;=400,ROUND('201819 DATA'!F375/$C375,2),"")))</f>
        <v>0</v>
      </c>
      <c r="S375" s="289">
        <f>IF(OR($C375="*",$C375&lt;400),"",IF(AND('201819 DATA'!G375="*",$C375&gt;=400),"*",IF($C375&gt;=400,ROUND('201819 DATA'!G375/$C375,2),"")))</f>
        <v>0</v>
      </c>
      <c r="T375" s="289">
        <f>IF(OR($C375="*",$C375&lt;400),"",IF(AND('201819 DATA'!H375="*",$C375&gt;=400),"*",IF($C375&gt;=400,ROUND('201819 DATA'!H375/$C375,2),"")))</f>
        <v>1</v>
      </c>
      <c r="U375" s="289">
        <f>IF(OR($C375="*",$C375&lt;400),"",IF(AND('201819 DATA'!FM375="*",$C375&gt;=400),"*",IF($C375&gt;=400,ROUND('201819 DATA'!FM375/$C375,2),"")))</f>
        <v>0</v>
      </c>
      <c r="V375" s="312">
        <f>IF(OR($D375="*",$D375&lt;400),"",IF(AND('201819 DATA'!M375="*",$D375&gt;=400),"*",IF($D375&gt;=400,ROUND('201819 DATA'!M375/$D375,2),"")))</f>
        <v>0.37</v>
      </c>
      <c r="W375" s="312">
        <f>IF(OR($D375="*",$D375&lt;400),"",IF(AND('201819 DATA'!N375="*",$D375&gt;=400),"*",IF($D375&gt;=400,ROUND('201819 DATA'!N375/$D375,2),"")))</f>
        <v>0.28000000000000003</v>
      </c>
      <c r="X375" s="312">
        <f>IF(OR($D375="*",$D375&lt;400),"",IF(AND('201819 DATA'!O375="*",$D375&gt;=400),"*",IF($D375&gt;=400,ROUND('201819 DATA'!O375/$D375,2),"")))</f>
        <v>0.18</v>
      </c>
      <c r="Y375" s="312">
        <f>IF(OR($D375="*",$D375&lt;400),"",IF(AND('201819 DATA'!P375="*",$D375&gt;=400),"*",IF($D375&gt;=400,ROUND('201819 DATA'!P375/$D375,2),"")))</f>
        <v>0.15</v>
      </c>
      <c r="Z375" s="312">
        <f>IF(OR($D375="*",$D375&lt;400),"",IF(AND('201819 DATA'!Q375="*",$D375&gt;=400),"*",IF($D375&gt;=400,ROUND('201819 DATA'!Q375/$D375,2),"")))</f>
        <v>0.02</v>
      </c>
      <c r="AA375" s="312">
        <f>IF(OR($D375="*",$D375&lt;400),"",IF(AND('201819 DATA'!R375="*",$D375&gt;=400),"*",IF($D375&gt;=400,ROUND('201819 DATA'!R375/$D375,2),"")))</f>
        <v>0.01</v>
      </c>
      <c r="AB375" s="312">
        <f>IF(OR($D375="*",$D375&lt;400),"",IF(AND('201819 DATA'!S375="*",$D375&gt;=400),"*",IF($D375&gt;=400,ROUND('201819 DATA'!S375/$D375,2),"")))</f>
        <v>0</v>
      </c>
      <c r="AC375" s="312">
        <f>IF(OR($D375="*",$D375&lt;400),"",IF(AND('201819 DATA'!T375="*",$D375&gt;=400),"*",IF($D375&gt;=400,ROUND('201819 DATA'!T375/$D375,2),"")))</f>
        <v>0</v>
      </c>
      <c r="AD375" s="289">
        <f>IF(OR($C375="*",$C375&lt;400),"",IF(AND('201819 DATA'!BC375="*",$C375&gt;=400),"*",IF($C375&gt;=400,ROUND('201819 DATA'!BC375/$C375,2),"")))</f>
        <v>0.01</v>
      </c>
      <c r="AE375" s="289">
        <f>IF(OR($C375="*",$C375&lt;400),"",IF(AND('201819 DATA'!BD375="*",$C375&gt;=400),"*",IF($C375&gt;=400,ROUND('201819 DATA'!BD375/$C375,2),"")))</f>
        <v>0.02</v>
      </c>
      <c r="AF375" s="289">
        <f>IF(OR($C375="*",$C375&lt;400),"",IF(AND('201819 DATA'!BE375="*",$C375&gt;=400),"*",IF($C375&gt;=400,ROUND('201819 DATA'!BE375/$C375,2),"")))</f>
        <v>0.01</v>
      </c>
      <c r="AG375" s="289" t="str">
        <f>IF(OR($C375="*",$C375&lt;400),"",IF(AND('201819 DATA'!BF375="*",$C375&gt;=400),"*",IF($C375&gt;=400,ROUND('201819 DATA'!BF375/$C375,2),"")))</f>
        <v>*</v>
      </c>
      <c r="AH375" s="289">
        <f>IF(OR($C375="*",$C375&lt;400),"",IF(AND('201819 DATA'!BG375="*",$C375&gt;=400),"*",IF($C375&gt;=400,ROUND('201819 DATA'!BG375/$C375,2),"")))</f>
        <v>0</v>
      </c>
      <c r="AI375" s="289">
        <f>IF(OR($C375="*",$C375&lt;400),"",IF(AND('201819 DATA'!BH375="*",$C375&gt;=400),"*",IF($C375&gt;=400,ROUND('201819 DATA'!BH375/$C375,2),"")))</f>
        <v>0.04</v>
      </c>
      <c r="AJ375" s="289">
        <f>IF(OR($C375="*",$C375&lt;400),"",IF(AND('201819 DATA'!BI375="*",$C375&gt;=400),"*",IF($C375&gt;=400,ROUND('201819 DATA'!BI375/$C375,2),"")))</f>
        <v>7.0000000000000007E-2</v>
      </c>
      <c r="AK375" s="289">
        <f>IF(OR($C375="*",$C375&lt;400),"",IF(AND('201819 DATA'!BJ375="*",$C375&gt;=400),"*",IF($C375&gt;=400,ROUND('201819 DATA'!BJ375/$C375,2),"")))</f>
        <v>0.01</v>
      </c>
      <c r="AL375" s="289" t="str">
        <f>IF(OR($C375="*",$C375&lt;400),"",IF(AND('201819 DATA'!BK375="*",$C375&gt;=400),"*",IF($C375&gt;=400,ROUND('201819 DATA'!BK375/$C375,2),"")))</f>
        <v>*</v>
      </c>
      <c r="AM375" s="289">
        <f>IF(OR($C375="*",$C375&lt;400),"",IF(AND('201819 DATA'!BL375="*",$C375&gt;=400),"*",IF($C375&gt;=400,ROUND('201819 DATA'!BL375/$C375,2),"")))</f>
        <v>0.04</v>
      </c>
      <c r="AN375" s="289">
        <f>IF(OR($C375="*",$C375&lt;400),"",IF(AND('201819 DATA'!BM375="*",$C375&gt;=400),"*",IF($C375&gt;=400,ROUND('201819 DATA'!BM375/$C375,2),"")))</f>
        <v>0.26</v>
      </c>
      <c r="AO375" s="289">
        <f>IF(OR($C375="*",$C375&lt;400),"",IF(AND('201819 DATA'!BN375="*",$C375&gt;=400),"*",IF($C375&gt;=400,ROUND('201819 DATA'!BN375/$C375,2),"")))</f>
        <v>0</v>
      </c>
      <c r="AP375" s="289">
        <f>IF(OR($C375="*",$C375&lt;400),"",IF(AND('201819 DATA'!BO375="*",$C375&gt;=400),"*",IF($C375&gt;=400,ROUND('201819 DATA'!BO375/$C375,2),"")))</f>
        <v>0.39</v>
      </c>
      <c r="AQ375" s="289">
        <f>IF(OR($C375="*",$C375&lt;400),"",IF(AND('201819 DATA'!BP375="*",$C375&gt;=400),"*",IF($C375&gt;=400,ROUND('201819 DATA'!BP375/$C375,2),"")))</f>
        <v>0.04</v>
      </c>
      <c r="AR375" s="289">
        <f>IF(OR($C375="*",$C375&lt;400),"",IF(AND('201819 DATA'!BQ375="*",$C375&gt;=400),"*",IF($C375&gt;=400,ROUND('201819 DATA'!BQ375/$C375,2),"")))</f>
        <v>0</v>
      </c>
      <c r="AS375" s="289">
        <f>IF(OR($C375="*",$C375&lt;400),"",IF(AND('201819 DATA'!BR375="*",$C375&gt;=400),"*",IF($C375&gt;=400,ROUND('201819 DATA'!BR375/$C375,2),"")))</f>
        <v>0</v>
      </c>
      <c r="AT375" s="289" t="str">
        <f>IF(OR($C375="*",$C375&lt;400),"",IF(AND('201819 DATA'!BS375="*",$C375&gt;=400),"*",IF($C375&gt;=400,ROUND('201819 DATA'!BS375/$C375,2),"")))</f>
        <v>*</v>
      </c>
      <c r="AU375" s="289">
        <f>IF(OR($C375="*",$C375&lt;400),"",IF(AND('201819 DATA'!BT375="*",$C375&gt;=400),"*",IF($C375&gt;=400,ROUND('201819 DATA'!BT375/$C375,2),"")))</f>
        <v>0.05</v>
      </c>
      <c r="AV375" s="289">
        <f>IF(OR($C375="*",$C375&lt;400),"",IF(AND('201819 DATA'!BU375="*",$C375&gt;=400),"*",IF($C375&gt;=400,ROUND('201819 DATA'!BU375/$C375,2),"")))</f>
        <v>0.02</v>
      </c>
      <c r="AW375" s="289">
        <f>IF(OR($C375="*",$C375&lt;400),"",IF(AND('201819 DATA'!BV375="*",$C375&gt;=400),"*",IF($C375&gt;=400,ROUND('201819 DATA'!BV375/$C375,2),"")))</f>
        <v>0</v>
      </c>
      <c r="AX375" s="289">
        <f>IF(OR($C375="*",$C375&lt;400),"",IF(AND('201819 DATA'!BW375="*",$C375&gt;=400),"*",IF($C375&gt;=400,ROUND('201819 DATA'!BW375/$C375,2),"")))</f>
        <v>0.04</v>
      </c>
    </row>
    <row r="376" spans="1:50" x14ac:dyDescent="0.2">
      <c r="A376" s="13" t="s">
        <v>293</v>
      </c>
      <c r="B376" s="287">
        <f>'201819 DATA'!B376</f>
        <v>4205</v>
      </c>
      <c r="C376" s="288">
        <f>'201819 DATA'!C376</f>
        <v>4205</v>
      </c>
      <c r="D376" s="293">
        <f>'201819 DATA'!FN376</f>
        <v>4140</v>
      </c>
      <c r="G376" s="295">
        <f t="shared" si="5"/>
        <v>1</v>
      </c>
      <c r="H376" s="289">
        <f>IF(OR($C376="*",$C376&lt;400),"",IF(AND('201819 DATA'!F376="*",$C376&gt;=400),"*",IF($C376&gt;=400,ROUND('201819 DATA'!F376/$C376,2),"")))</f>
        <v>0</v>
      </c>
      <c r="I376" s="296">
        <f>IF(OR($B376="*",$B376&lt;400),"",IF(AND('201819 DATA'!Y376="*",$B376&gt;=400),"*",IF($B376&gt;=400,ROUND('201819 DATA'!Y376/$B376,2),"")))</f>
        <v>0</v>
      </c>
      <c r="J376" s="296">
        <f>IF(OR($B376="*",$B376&lt;400),"",IF(AND('201819 DATA'!Z376="*",$B376&gt;=400),"*",IF($B376&gt;=400,ROUND('201819 DATA'!Z376/$B376,2),"")))</f>
        <v>0.08</v>
      </c>
      <c r="K376" s="296">
        <f>IF(OR($B376="*",$B376&lt;400),"",IF(AND('201819 DATA'!AA376="*",$B376&gt;=400),"*",IF($B376&gt;=400,ROUND('201819 DATA'!AA376/$B376,2),"")))</f>
        <v>0.28000000000000003</v>
      </c>
      <c r="L376" s="296">
        <f>IF(OR($B376="*",$B376&lt;400),"",IF(AND('201819 DATA'!AB376="*",$B376&gt;=400),"*",IF($B376&gt;=400,ROUND('201819 DATA'!AB376/$B376,2),"")))</f>
        <v>0.34</v>
      </c>
      <c r="M376" s="296">
        <f>IF(OR($B376="*",$B376&lt;400),"",IF(AND('201819 DATA'!AC376="*",$B376&gt;=400),"*",IF($B376&gt;=400,ROUND('201819 DATA'!AC376/$B376,2),"")))</f>
        <v>0.23</v>
      </c>
      <c r="N376" s="296">
        <f>IF(OR($B376="*",$B376&lt;400),"",IF(AND('201819 DATA'!AD376="*",$B376&gt;=400),"*",IF($B376&gt;=400,ROUND('201819 DATA'!AD376/$B376,2),"")))</f>
        <v>7.0000000000000007E-2</v>
      </c>
      <c r="O376" s="296">
        <f>IF(OR($B376="*",$B376&lt;400),"",IF(AND('201819 DATA'!AE376="*",$B376&gt;=400),"*",IF($B376&gt;=400,ROUND('201819 DATA'!AE376/$B376,2),"")))</f>
        <v>0</v>
      </c>
      <c r="P376" s="297"/>
      <c r="Q376" s="296">
        <f>IF(OR($B376="*",$B376&lt;400),"",IF(AND('201819 DATA'!FL376="*",$B376&gt;=400),"*",IF($B376&gt;=400,ROUND('201819 DATA'!FL376/$B376,2),"")))</f>
        <v>0.9</v>
      </c>
      <c r="R376" s="289">
        <f>IF(OR($C376="*",$C376&lt;400),"",IF(AND('201819 DATA'!F376="*",$C376&gt;=400),"*",IF($C376&gt;=400,ROUND('201819 DATA'!F376/$C376,2),"")))</f>
        <v>0</v>
      </c>
      <c r="S376" s="289">
        <f>IF(OR($C376="*",$C376&lt;400),"",IF(AND('201819 DATA'!G376="*",$C376&gt;=400),"*",IF($C376&gt;=400,ROUND('201819 DATA'!G376/$C376,2),"")))</f>
        <v>0</v>
      </c>
      <c r="T376" s="289">
        <f>IF(OR($C376="*",$C376&lt;400),"",IF(AND('201819 DATA'!H376="*",$C376&gt;=400),"*",IF($C376&gt;=400,ROUND('201819 DATA'!H376/$C376,2),"")))</f>
        <v>1</v>
      </c>
      <c r="U376" s="289">
        <f>IF(OR($C376="*",$C376&lt;400),"",IF(AND('201819 DATA'!FM376="*",$C376&gt;=400),"*",IF($C376&gt;=400,ROUND('201819 DATA'!FM376/$C376,2),"")))</f>
        <v>0</v>
      </c>
      <c r="V376" s="312">
        <f>IF(OR($D376="*",$D376&lt;400),"",IF(AND('201819 DATA'!M376="*",$D376&gt;=400),"*",IF($D376&gt;=400,ROUND('201819 DATA'!M376/$D376,2),"")))</f>
        <v>0.34</v>
      </c>
      <c r="W376" s="312">
        <f>IF(OR($D376="*",$D376&lt;400),"",IF(AND('201819 DATA'!N376="*",$D376&gt;=400),"*",IF($D376&gt;=400,ROUND('201819 DATA'!N376/$D376,2),"")))</f>
        <v>0.28000000000000003</v>
      </c>
      <c r="X376" s="312">
        <f>IF(OR($D376="*",$D376&lt;400),"",IF(AND('201819 DATA'!O376="*",$D376&gt;=400),"*",IF($D376&gt;=400,ROUND('201819 DATA'!O376/$D376,2),"")))</f>
        <v>0.2</v>
      </c>
      <c r="Y376" s="312">
        <f>IF(OR($D376="*",$D376&lt;400),"",IF(AND('201819 DATA'!P376="*",$D376&gt;=400),"*",IF($D376&gt;=400,ROUND('201819 DATA'!P376/$D376,2),"")))</f>
        <v>0.14000000000000001</v>
      </c>
      <c r="Z376" s="312">
        <f>IF(OR($D376="*",$D376&lt;400),"",IF(AND('201819 DATA'!Q376="*",$D376&gt;=400),"*",IF($D376&gt;=400,ROUND('201819 DATA'!Q376/$D376,2),"")))</f>
        <v>0.02</v>
      </c>
      <c r="AA376" s="312">
        <f>IF(OR($D376="*",$D376&lt;400),"",IF(AND('201819 DATA'!R376="*",$D376&gt;=400),"*",IF($D376&gt;=400,ROUND('201819 DATA'!R376/$D376,2),"")))</f>
        <v>0</v>
      </c>
      <c r="AB376" s="312">
        <f>IF(OR($D376="*",$D376&lt;400),"",IF(AND('201819 DATA'!S376="*",$D376&gt;=400),"*",IF($D376&gt;=400,ROUND('201819 DATA'!S376/$D376,2),"")))</f>
        <v>0</v>
      </c>
      <c r="AC376" s="312">
        <f>IF(OR($D376="*",$D376&lt;400),"",IF(AND('201819 DATA'!T376="*",$D376&gt;=400),"*",IF($D376&gt;=400,ROUND('201819 DATA'!T376/$D376,2),"")))</f>
        <v>0</v>
      </c>
      <c r="AD376" s="289" t="str">
        <f>IF(OR($C376="*",$C376&lt;400),"",IF(AND('201819 DATA'!BC376="*",$C376&gt;=400),"*",IF($C376&gt;=400,ROUND('201819 DATA'!BC376/$C376,2),"")))</f>
        <v>*</v>
      </c>
      <c r="AE376" s="289">
        <f>IF(OR($C376="*",$C376&lt;400),"",IF(AND('201819 DATA'!BD376="*",$C376&gt;=400),"*",IF($C376&gt;=400,ROUND('201819 DATA'!BD376/$C376,2),"")))</f>
        <v>0.03</v>
      </c>
      <c r="AF376" s="289">
        <f>IF(OR($C376="*",$C376&lt;400),"",IF(AND('201819 DATA'!BE376="*",$C376&gt;=400),"*",IF($C376&gt;=400,ROUND('201819 DATA'!BE376/$C376,2),"")))</f>
        <v>0</v>
      </c>
      <c r="AG376" s="289">
        <f>IF(OR($C376="*",$C376&lt;400),"",IF(AND('201819 DATA'!BF376="*",$C376&gt;=400),"*",IF($C376&gt;=400,ROUND('201819 DATA'!BF376/$C376,2),"")))</f>
        <v>0</v>
      </c>
      <c r="AH376" s="289">
        <f>IF(OR($C376="*",$C376&lt;400),"",IF(AND('201819 DATA'!BG376="*",$C376&gt;=400),"*",IF($C376&gt;=400,ROUND('201819 DATA'!BG376/$C376,2),"")))</f>
        <v>0</v>
      </c>
      <c r="AI376" s="289">
        <f>IF(OR($C376="*",$C376&lt;400),"",IF(AND('201819 DATA'!BH376="*",$C376&gt;=400),"*",IF($C376&gt;=400,ROUND('201819 DATA'!BH376/$C376,2),"")))</f>
        <v>0.02</v>
      </c>
      <c r="AJ376" s="289">
        <f>IF(OR($C376="*",$C376&lt;400),"",IF(AND('201819 DATA'!BI376="*",$C376&gt;=400),"*",IF($C376&gt;=400,ROUND('201819 DATA'!BI376/$C376,2),"")))</f>
        <v>0</v>
      </c>
      <c r="AK376" s="289">
        <f>IF(OR($C376="*",$C376&lt;400),"",IF(AND('201819 DATA'!BJ376="*",$C376&gt;=400),"*",IF($C376&gt;=400,ROUND('201819 DATA'!BJ376/$C376,2),"")))</f>
        <v>0.01</v>
      </c>
      <c r="AL376" s="289">
        <f>IF(OR($C376="*",$C376&lt;400),"",IF(AND('201819 DATA'!BK376="*",$C376&gt;=400),"*",IF($C376&gt;=400,ROUND('201819 DATA'!BK376/$C376,2),"")))</f>
        <v>0</v>
      </c>
      <c r="AM376" s="289">
        <f>IF(OR($C376="*",$C376&lt;400),"",IF(AND('201819 DATA'!BL376="*",$C376&gt;=400),"*",IF($C376&gt;=400,ROUND('201819 DATA'!BL376/$C376,2),"")))</f>
        <v>0.06</v>
      </c>
      <c r="AN376" s="289">
        <f>IF(OR($C376="*",$C376&lt;400),"",IF(AND('201819 DATA'!BM376="*",$C376&gt;=400),"*",IF($C376&gt;=400,ROUND('201819 DATA'!BM376/$C376,2),"")))</f>
        <v>0.09</v>
      </c>
      <c r="AO376" s="289">
        <f>IF(OR($C376="*",$C376&lt;400),"",IF(AND('201819 DATA'!BN376="*",$C376&gt;=400),"*",IF($C376&gt;=400,ROUND('201819 DATA'!BN376/$C376,2),"")))</f>
        <v>0.03</v>
      </c>
      <c r="AP376" s="289">
        <f>IF(OR($C376="*",$C376&lt;400),"",IF(AND('201819 DATA'!BO376="*",$C376&gt;=400),"*",IF($C376&gt;=400,ROUND('201819 DATA'!BO376/$C376,2),"")))</f>
        <v>0.68</v>
      </c>
      <c r="AQ376" s="289">
        <f>IF(OR($C376="*",$C376&lt;400),"",IF(AND('201819 DATA'!BP376="*",$C376&gt;=400),"*",IF($C376&gt;=400,ROUND('201819 DATA'!BP376/$C376,2),"")))</f>
        <v>0.05</v>
      </c>
      <c r="AR376" s="289">
        <f>IF(OR($C376="*",$C376&lt;400),"",IF(AND('201819 DATA'!BQ376="*",$C376&gt;=400),"*",IF($C376&gt;=400,ROUND('201819 DATA'!BQ376/$C376,2),"")))</f>
        <v>0</v>
      </c>
      <c r="AS376" s="289">
        <f>IF(OR($C376="*",$C376&lt;400),"",IF(AND('201819 DATA'!BR376="*",$C376&gt;=400),"*",IF($C376&gt;=400,ROUND('201819 DATA'!BR376/$C376,2),"")))</f>
        <v>0</v>
      </c>
      <c r="AT376" s="289" t="str">
        <f>IF(OR($C376="*",$C376&lt;400),"",IF(AND('201819 DATA'!BS376="*",$C376&gt;=400),"*",IF($C376&gt;=400,ROUND('201819 DATA'!BS376/$C376,2),"")))</f>
        <v>*</v>
      </c>
      <c r="AU376" s="289">
        <f>IF(OR($C376="*",$C376&lt;400),"",IF(AND('201819 DATA'!BT376="*",$C376&gt;=400),"*",IF($C376&gt;=400,ROUND('201819 DATA'!BT376/$C376,2),"")))</f>
        <v>0.01</v>
      </c>
      <c r="AV376" s="289">
        <f>IF(OR($C376="*",$C376&lt;400),"",IF(AND('201819 DATA'!BU376="*",$C376&gt;=400),"*",IF($C376&gt;=400,ROUND('201819 DATA'!BU376/$C376,2),"")))</f>
        <v>0.01</v>
      </c>
      <c r="AW376" s="289">
        <f>IF(OR($C376="*",$C376&lt;400),"",IF(AND('201819 DATA'!BV376="*",$C376&gt;=400),"*",IF($C376&gt;=400,ROUND('201819 DATA'!BV376/$C376,2),"")))</f>
        <v>0</v>
      </c>
      <c r="AX376" s="289">
        <f>IF(OR($C376="*",$C376&lt;400),"",IF(AND('201819 DATA'!BW376="*",$C376&gt;=400),"*",IF($C376&gt;=400,ROUND('201819 DATA'!BW376/$C376,2),"")))</f>
        <v>0</v>
      </c>
    </row>
    <row r="377" spans="1:50" x14ac:dyDescent="0.2">
      <c r="A377" s="13" t="s">
        <v>304</v>
      </c>
      <c r="B377" s="287">
        <f>'201819 DATA'!B377</f>
        <v>1840</v>
      </c>
      <c r="C377" s="288">
        <f>'201819 DATA'!C377</f>
        <v>1840</v>
      </c>
      <c r="D377" s="293">
        <f>'201819 DATA'!FN377</f>
        <v>1820</v>
      </c>
      <c r="G377" s="295">
        <f t="shared" si="5"/>
        <v>1</v>
      </c>
      <c r="H377" s="289">
        <f>IF(OR($C377="*",$C377&lt;400),"",IF(AND('201819 DATA'!F377="*",$C377&gt;=400),"*",IF($C377&gt;=400,ROUND('201819 DATA'!F377/$C377,2),"")))</f>
        <v>0</v>
      </c>
      <c r="I377" s="296" t="str">
        <f>IF(OR($B377="*",$B377&lt;400),"",IF(AND('201819 DATA'!Y377="*",$B377&gt;=400),"*",IF($B377&gt;=400,ROUND('201819 DATA'!Y377/$B377,2),"")))</f>
        <v>*</v>
      </c>
      <c r="J377" s="296">
        <f>IF(OR($B377="*",$B377&lt;400),"",IF(AND('201819 DATA'!Z377="*",$B377&gt;=400),"*",IF($B377&gt;=400,ROUND('201819 DATA'!Z377/$B377,2),"")))</f>
        <v>0.15</v>
      </c>
      <c r="K377" s="296">
        <f>IF(OR($B377="*",$B377&lt;400),"",IF(AND('201819 DATA'!AA377="*",$B377&gt;=400),"*",IF($B377&gt;=400,ROUND('201819 DATA'!AA377/$B377,2),"")))</f>
        <v>0.28000000000000003</v>
      </c>
      <c r="L377" s="296">
        <f>IF(OR($B377="*",$B377&lt;400),"",IF(AND('201819 DATA'!AB377="*",$B377&gt;=400),"*",IF($B377&gt;=400,ROUND('201819 DATA'!AB377/$B377,2),"")))</f>
        <v>0.31</v>
      </c>
      <c r="M377" s="296">
        <f>IF(OR($B377="*",$B377&lt;400),"",IF(AND('201819 DATA'!AC377="*",$B377&gt;=400),"*",IF($B377&gt;=400,ROUND('201819 DATA'!AC377/$B377,2),"")))</f>
        <v>0.19</v>
      </c>
      <c r="N377" s="296">
        <f>IF(OR($B377="*",$B377&lt;400),"",IF(AND('201819 DATA'!AD377="*",$B377&gt;=400),"*",IF($B377&gt;=400,ROUND('201819 DATA'!AD377/$B377,2),"")))</f>
        <v>0.05</v>
      </c>
      <c r="O377" s="296" t="str">
        <f>IF(OR($B377="*",$B377&lt;400),"",IF(AND('201819 DATA'!AE377="*",$B377&gt;=400),"*",IF($B377&gt;=400,ROUND('201819 DATA'!AE377/$B377,2),"")))</f>
        <v>*</v>
      </c>
      <c r="P377" s="297"/>
      <c r="Q377" s="296">
        <f>IF(OR($B377="*",$B377&lt;400),"",IF(AND('201819 DATA'!FL377="*",$B377&gt;=400),"*",IF($B377&gt;=400,ROUND('201819 DATA'!FL377/$B377,2),"")))</f>
        <v>0.97</v>
      </c>
      <c r="R377" s="289">
        <f>IF(OR($C377="*",$C377&lt;400),"",IF(AND('201819 DATA'!F377="*",$C377&gt;=400),"*",IF($C377&gt;=400,ROUND('201819 DATA'!F377/$C377,2),"")))</f>
        <v>0</v>
      </c>
      <c r="S377" s="289">
        <f>IF(OR($C377="*",$C377&lt;400),"",IF(AND('201819 DATA'!G377="*",$C377&gt;=400),"*",IF($C377&gt;=400,ROUND('201819 DATA'!G377/$C377,2),"")))</f>
        <v>0</v>
      </c>
      <c r="T377" s="289">
        <f>IF(OR($C377="*",$C377&lt;400),"",IF(AND('201819 DATA'!H377="*",$C377&gt;=400),"*",IF($C377&gt;=400,ROUND('201819 DATA'!H377/$C377,2),"")))</f>
        <v>1</v>
      </c>
      <c r="U377" s="289">
        <f>IF(OR($C377="*",$C377&lt;400),"",IF(AND('201819 DATA'!FM377="*",$C377&gt;=400),"*",IF($C377&gt;=400,ROUND('201819 DATA'!FM377/$C377,2),"")))</f>
        <v>0</v>
      </c>
      <c r="V377" s="312">
        <f>IF(OR($D377="*",$D377&lt;400),"",IF(AND('201819 DATA'!M377="*",$D377&gt;=400),"*",IF($D377&gt;=400,ROUND('201819 DATA'!M377/$D377,2),"")))</f>
        <v>0.38</v>
      </c>
      <c r="W377" s="312">
        <f>IF(OR($D377="*",$D377&lt;400),"",IF(AND('201819 DATA'!N377="*",$D377&gt;=400),"*",IF($D377&gt;=400,ROUND('201819 DATA'!N377/$D377,2),"")))</f>
        <v>0.34</v>
      </c>
      <c r="X377" s="312">
        <f>IF(OR($D377="*",$D377&lt;400),"",IF(AND('201819 DATA'!O377="*",$D377&gt;=400),"*",IF($D377&gt;=400,ROUND('201819 DATA'!O377/$D377,2),"")))</f>
        <v>0.18</v>
      </c>
      <c r="Y377" s="312">
        <f>IF(OR($D377="*",$D377&lt;400),"",IF(AND('201819 DATA'!P377="*",$D377&gt;=400),"*",IF($D377&gt;=400,ROUND('201819 DATA'!P377/$D377,2),"")))</f>
        <v>0.08</v>
      </c>
      <c r="Z377" s="312">
        <f>IF(OR($D377="*",$D377&lt;400),"",IF(AND('201819 DATA'!Q377="*",$D377&gt;=400),"*",IF($D377&gt;=400,ROUND('201819 DATA'!Q377/$D377,2),"")))</f>
        <v>0.01</v>
      </c>
      <c r="AA377" s="312" t="str">
        <f>IF(OR($D377="*",$D377&lt;400),"",IF(AND('201819 DATA'!R377="*",$D377&gt;=400),"*",IF($D377&gt;=400,ROUND('201819 DATA'!R377/$D377,2),"")))</f>
        <v>*</v>
      </c>
      <c r="AB377" s="312" t="str">
        <f>IF(OR($D377="*",$D377&lt;400),"",IF(AND('201819 DATA'!S377="*",$D377&gt;=400),"*",IF($D377&gt;=400,ROUND('201819 DATA'!S377/$D377,2),"")))</f>
        <v>*</v>
      </c>
      <c r="AC377" s="312">
        <f>IF(OR($D377="*",$D377&lt;400),"",IF(AND('201819 DATA'!T377="*",$D377&gt;=400),"*",IF($D377&gt;=400,ROUND('201819 DATA'!T377/$D377,2),"")))</f>
        <v>0</v>
      </c>
      <c r="AD377" s="289" t="str">
        <f>IF(OR($C377="*",$C377&lt;400),"",IF(AND('201819 DATA'!BC377="*",$C377&gt;=400),"*",IF($C377&gt;=400,ROUND('201819 DATA'!BC377/$C377,2),"")))</f>
        <v>*</v>
      </c>
      <c r="AE377" s="289">
        <f>IF(OR($C377="*",$C377&lt;400),"",IF(AND('201819 DATA'!BD377="*",$C377&gt;=400),"*",IF($C377&gt;=400,ROUND('201819 DATA'!BD377/$C377,2),"")))</f>
        <v>0.01</v>
      </c>
      <c r="AF377" s="289" t="str">
        <f>IF(OR($C377="*",$C377&lt;400),"",IF(AND('201819 DATA'!BE377="*",$C377&gt;=400),"*",IF($C377&gt;=400,ROUND('201819 DATA'!BE377/$C377,2),"")))</f>
        <v>*</v>
      </c>
      <c r="AG377" s="289">
        <f>IF(OR($C377="*",$C377&lt;400),"",IF(AND('201819 DATA'!BF377="*",$C377&gt;=400),"*",IF($C377&gt;=400,ROUND('201819 DATA'!BF377/$C377,2),"")))</f>
        <v>0</v>
      </c>
      <c r="AH377" s="289" t="str">
        <f>IF(OR($C377="*",$C377&lt;400),"",IF(AND('201819 DATA'!BG377="*",$C377&gt;=400),"*",IF($C377&gt;=400,ROUND('201819 DATA'!BG377/$C377,2),"")))</f>
        <v>*</v>
      </c>
      <c r="AI377" s="289">
        <f>IF(OR($C377="*",$C377&lt;400),"",IF(AND('201819 DATA'!BH377="*",$C377&gt;=400),"*",IF($C377&gt;=400,ROUND('201819 DATA'!BH377/$C377,2),"")))</f>
        <v>0.04</v>
      </c>
      <c r="AJ377" s="289">
        <f>IF(OR($C377="*",$C377&lt;400),"",IF(AND('201819 DATA'!BI377="*",$C377&gt;=400),"*",IF($C377&gt;=400,ROUND('201819 DATA'!BI377/$C377,2),"")))</f>
        <v>0</v>
      </c>
      <c r="AK377" s="289">
        <f>IF(OR($C377="*",$C377&lt;400),"",IF(AND('201819 DATA'!BJ377="*",$C377&gt;=400),"*",IF($C377&gt;=400,ROUND('201819 DATA'!BJ377/$C377,2),"")))</f>
        <v>0.02</v>
      </c>
      <c r="AL377" s="289">
        <f>IF(OR($C377="*",$C377&lt;400),"",IF(AND('201819 DATA'!BK377="*",$C377&gt;=400),"*",IF($C377&gt;=400,ROUND('201819 DATA'!BK377/$C377,2),"")))</f>
        <v>0.02</v>
      </c>
      <c r="AM377" s="289">
        <f>IF(OR($C377="*",$C377&lt;400),"",IF(AND('201819 DATA'!BL377="*",$C377&gt;=400),"*",IF($C377&gt;=400,ROUND('201819 DATA'!BL377/$C377,2),"")))</f>
        <v>0.11</v>
      </c>
      <c r="AN377" s="289">
        <f>IF(OR($C377="*",$C377&lt;400),"",IF(AND('201819 DATA'!BM377="*",$C377&gt;=400),"*",IF($C377&gt;=400,ROUND('201819 DATA'!BM377/$C377,2),"")))</f>
        <v>0.21</v>
      </c>
      <c r="AO377" s="289">
        <f>IF(OR($C377="*",$C377&lt;400),"",IF(AND('201819 DATA'!BN377="*",$C377&gt;=400),"*",IF($C377&gt;=400,ROUND('201819 DATA'!BN377/$C377,2),"")))</f>
        <v>0.01</v>
      </c>
      <c r="AP377" s="289">
        <f>IF(OR($C377="*",$C377&lt;400),"",IF(AND('201819 DATA'!BO377="*",$C377&gt;=400),"*",IF($C377&gt;=400,ROUND('201819 DATA'!BO377/$C377,2),"")))</f>
        <v>0.45</v>
      </c>
      <c r="AQ377" s="289">
        <f>IF(OR($C377="*",$C377&lt;400),"",IF(AND('201819 DATA'!BP377="*",$C377&gt;=400),"*",IF($C377&gt;=400,ROUND('201819 DATA'!BP377/$C377,2),"")))</f>
        <v>0.05</v>
      </c>
      <c r="AR377" s="289">
        <f>IF(OR($C377="*",$C377&lt;400),"",IF(AND('201819 DATA'!BQ377="*",$C377&gt;=400),"*",IF($C377&gt;=400,ROUND('201819 DATA'!BQ377/$C377,2),"")))</f>
        <v>0</v>
      </c>
      <c r="AS377" s="289">
        <f>IF(OR($C377="*",$C377&lt;400),"",IF(AND('201819 DATA'!BR377="*",$C377&gt;=400),"*",IF($C377&gt;=400,ROUND('201819 DATA'!BR377/$C377,2),"")))</f>
        <v>0</v>
      </c>
      <c r="AT377" s="289">
        <f>IF(OR($C377="*",$C377&lt;400),"",IF(AND('201819 DATA'!BS377="*",$C377&gt;=400),"*",IF($C377&gt;=400,ROUND('201819 DATA'!BS377/$C377,2),"")))</f>
        <v>0.01</v>
      </c>
      <c r="AU377" s="289">
        <f>IF(OR($C377="*",$C377&lt;400),"",IF(AND('201819 DATA'!BT377="*",$C377&gt;=400),"*",IF($C377&gt;=400,ROUND('201819 DATA'!BT377/$C377,2),"")))</f>
        <v>0.05</v>
      </c>
      <c r="AV377" s="289">
        <f>IF(OR($C377="*",$C377&lt;400),"",IF(AND('201819 DATA'!BU377="*",$C377&gt;=400),"*",IF($C377&gt;=400,ROUND('201819 DATA'!BU377/$C377,2),"")))</f>
        <v>0.02</v>
      </c>
      <c r="AW377" s="289">
        <f>IF(OR($C377="*",$C377&lt;400),"",IF(AND('201819 DATA'!BV377="*",$C377&gt;=400),"*",IF($C377&gt;=400,ROUND('201819 DATA'!BV377/$C377,2),"")))</f>
        <v>0</v>
      </c>
      <c r="AX377" s="289">
        <f>IF(OR($C377="*",$C377&lt;400),"",IF(AND('201819 DATA'!BW377="*",$C377&gt;=400),"*",IF($C377&gt;=400,ROUND('201819 DATA'!BW377/$C377,2),"")))</f>
        <v>0.01</v>
      </c>
    </row>
    <row r="378" spans="1:50" x14ac:dyDescent="0.2">
      <c r="A378" s="13" t="s">
        <v>316</v>
      </c>
      <c r="B378" s="287">
        <f>'201819 DATA'!B378</f>
        <v>3145</v>
      </c>
      <c r="C378" s="288">
        <f>'201819 DATA'!C378</f>
        <v>3145</v>
      </c>
      <c r="D378" s="293">
        <f>'201819 DATA'!FN378</f>
        <v>3105</v>
      </c>
      <c r="G378" s="295">
        <f t="shared" si="5"/>
        <v>1</v>
      </c>
      <c r="H378" s="289">
        <f>IF(OR($C378="*",$C378&lt;400),"",IF(AND('201819 DATA'!F378="*",$C378&gt;=400),"*",IF($C378&gt;=400,ROUND('201819 DATA'!F378/$C378,2),"")))</f>
        <v>0</v>
      </c>
      <c r="I378" s="296">
        <f>IF(OR($B378="*",$B378&lt;400),"",IF(AND('201819 DATA'!Y378="*",$B378&gt;=400),"*",IF($B378&gt;=400,ROUND('201819 DATA'!Y378/$B378,2),"")))</f>
        <v>0</v>
      </c>
      <c r="J378" s="296">
        <f>IF(OR($B378="*",$B378&lt;400),"",IF(AND('201819 DATA'!Z378="*",$B378&gt;=400),"*",IF($B378&gt;=400,ROUND('201819 DATA'!Z378/$B378,2),"")))</f>
        <v>0.08</v>
      </c>
      <c r="K378" s="296">
        <f>IF(OR($B378="*",$B378&lt;400),"",IF(AND('201819 DATA'!AA378="*",$B378&gt;=400),"*",IF($B378&gt;=400,ROUND('201819 DATA'!AA378/$B378,2),"")))</f>
        <v>0.19</v>
      </c>
      <c r="L378" s="296">
        <f>IF(OR($B378="*",$B378&lt;400),"",IF(AND('201819 DATA'!AB378="*",$B378&gt;=400),"*",IF($B378&gt;=400,ROUND('201819 DATA'!AB378/$B378,2),"")))</f>
        <v>0.34</v>
      </c>
      <c r="M378" s="296">
        <f>IF(OR($B378="*",$B378&lt;400),"",IF(AND('201819 DATA'!AC378="*",$B378&gt;=400),"*",IF($B378&gt;=400,ROUND('201819 DATA'!AC378/$B378,2),"")))</f>
        <v>0.3</v>
      </c>
      <c r="N378" s="296">
        <f>IF(OR($B378="*",$B378&lt;400),"",IF(AND('201819 DATA'!AD378="*",$B378&gt;=400),"*",IF($B378&gt;=400,ROUND('201819 DATA'!AD378/$B378,2),"")))</f>
        <v>0.09</v>
      </c>
      <c r="O378" s="296">
        <f>IF(OR($B378="*",$B378&lt;400),"",IF(AND('201819 DATA'!AE378="*",$B378&gt;=400),"*",IF($B378&gt;=400,ROUND('201819 DATA'!AE378/$B378,2),"")))</f>
        <v>0</v>
      </c>
      <c r="P378" s="297"/>
      <c r="Q378" s="296">
        <f>IF(OR($B378="*",$B378&lt;400),"",IF(AND('201819 DATA'!FL378="*",$B378&gt;=400),"*",IF($B378&gt;=400,ROUND('201819 DATA'!FL378/$B378,2),"")))</f>
        <v>0.97</v>
      </c>
      <c r="R378" s="289">
        <f>IF(OR($C378="*",$C378&lt;400),"",IF(AND('201819 DATA'!F378="*",$C378&gt;=400),"*",IF($C378&gt;=400,ROUND('201819 DATA'!F378/$C378,2),"")))</f>
        <v>0</v>
      </c>
      <c r="S378" s="289">
        <f>IF(OR($C378="*",$C378&lt;400),"",IF(AND('201819 DATA'!G378="*",$C378&gt;=400),"*",IF($C378&gt;=400,ROUND('201819 DATA'!G378/$C378,2),"")))</f>
        <v>0</v>
      </c>
      <c r="T378" s="289">
        <f>IF(OR($C378="*",$C378&lt;400),"",IF(AND('201819 DATA'!H378="*",$C378&gt;=400),"*",IF($C378&gt;=400,ROUND('201819 DATA'!H378/$C378,2),"")))</f>
        <v>1</v>
      </c>
      <c r="U378" s="289">
        <f>IF(OR($C378="*",$C378&lt;400),"",IF(AND('201819 DATA'!FM378="*",$C378&gt;=400),"*",IF($C378&gt;=400,ROUND('201819 DATA'!FM378/$C378,2),"")))</f>
        <v>0</v>
      </c>
      <c r="V378" s="312">
        <f>IF(OR($D378="*",$D378&lt;400),"",IF(AND('201819 DATA'!M378="*",$D378&gt;=400),"*",IF($D378&gt;=400,ROUND('201819 DATA'!M378/$D378,2),"")))</f>
        <v>0.26</v>
      </c>
      <c r="W378" s="312">
        <f>IF(OR($D378="*",$D378&lt;400),"",IF(AND('201819 DATA'!N378="*",$D378&gt;=400),"*",IF($D378&gt;=400,ROUND('201819 DATA'!N378/$D378,2),"")))</f>
        <v>0.38</v>
      </c>
      <c r="X378" s="312">
        <f>IF(OR($D378="*",$D378&lt;400),"",IF(AND('201819 DATA'!O378="*",$D378&gt;=400),"*",IF($D378&gt;=400,ROUND('201819 DATA'!O378/$D378,2),"")))</f>
        <v>0.24</v>
      </c>
      <c r="Y378" s="312">
        <f>IF(OR($D378="*",$D378&lt;400),"",IF(AND('201819 DATA'!P378="*",$D378&gt;=400),"*",IF($D378&gt;=400,ROUND('201819 DATA'!P378/$D378,2),"")))</f>
        <v>0.1</v>
      </c>
      <c r="Z378" s="312">
        <f>IF(OR($D378="*",$D378&lt;400),"",IF(AND('201819 DATA'!Q378="*",$D378&gt;=400),"*",IF($D378&gt;=400,ROUND('201819 DATA'!Q378/$D378,2),"")))</f>
        <v>0.01</v>
      </c>
      <c r="AA378" s="312" t="str">
        <f>IF(OR($D378="*",$D378&lt;400),"",IF(AND('201819 DATA'!R378="*",$D378&gt;=400),"*",IF($D378&gt;=400,ROUND('201819 DATA'!R378/$D378,2),"")))</f>
        <v>*</v>
      </c>
      <c r="AB378" s="312">
        <f>IF(OR($D378="*",$D378&lt;400),"",IF(AND('201819 DATA'!S378="*",$D378&gt;=400),"*",IF($D378&gt;=400,ROUND('201819 DATA'!S378/$D378,2),"")))</f>
        <v>0</v>
      </c>
      <c r="AC378" s="312" t="str">
        <f>IF(OR($D378="*",$D378&lt;400),"",IF(AND('201819 DATA'!T378="*",$D378&gt;=400),"*",IF($D378&gt;=400,ROUND('201819 DATA'!T378/$D378,2),"")))</f>
        <v>*</v>
      </c>
      <c r="AD378" s="289">
        <f>IF(OR($C378="*",$C378&lt;400),"",IF(AND('201819 DATA'!BC378="*",$C378&gt;=400),"*",IF($C378&gt;=400,ROUND('201819 DATA'!BC378/$C378,2),"")))</f>
        <v>0</v>
      </c>
      <c r="AE378" s="289">
        <f>IF(OR($C378="*",$C378&lt;400),"",IF(AND('201819 DATA'!BD378="*",$C378&gt;=400),"*",IF($C378&gt;=400,ROUND('201819 DATA'!BD378/$C378,2),"")))</f>
        <v>0.01</v>
      </c>
      <c r="AF378" s="289" t="str">
        <f>IF(OR($C378="*",$C378&lt;400),"",IF(AND('201819 DATA'!BE378="*",$C378&gt;=400),"*",IF($C378&gt;=400,ROUND('201819 DATA'!BE378/$C378,2),"")))</f>
        <v>*</v>
      </c>
      <c r="AG378" s="289" t="str">
        <f>IF(OR($C378="*",$C378&lt;400),"",IF(AND('201819 DATA'!BF378="*",$C378&gt;=400),"*",IF($C378&gt;=400,ROUND('201819 DATA'!BF378/$C378,2),"")))</f>
        <v>*</v>
      </c>
      <c r="AH378" s="289">
        <f>IF(OR($C378="*",$C378&lt;400),"",IF(AND('201819 DATA'!BG378="*",$C378&gt;=400),"*",IF($C378&gt;=400,ROUND('201819 DATA'!BG378/$C378,2),"")))</f>
        <v>0</v>
      </c>
      <c r="AI378" s="289">
        <f>IF(OR($C378="*",$C378&lt;400),"",IF(AND('201819 DATA'!BH378="*",$C378&gt;=400),"*",IF($C378&gt;=400,ROUND('201819 DATA'!BH378/$C378,2),"")))</f>
        <v>0.04</v>
      </c>
      <c r="AJ378" s="289">
        <f>IF(OR($C378="*",$C378&lt;400),"",IF(AND('201819 DATA'!BI378="*",$C378&gt;=400),"*",IF($C378&gt;=400,ROUND('201819 DATA'!BI378/$C378,2),"")))</f>
        <v>0</v>
      </c>
      <c r="AK378" s="289">
        <f>IF(OR($C378="*",$C378&lt;400),"",IF(AND('201819 DATA'!BJ378="*",$C378&gt;=400),"*",IF($C378&gt;=400,ROUND('201819 DATA'!BJ378/$C378,2),"")))</f>
        <v>0</v>
      </c>
      <c r="AL378" s="289">
        <f>IF(OR($C378="*",$C378&lt;400),"",IF(AND('201819 DATA'!BK378="*",$C378&gt;=400),"*",IF($C378&gt;=400,ROUND('201819 DATA'!BK378/$C378,2),"")))</f>
        <v>0.03</v>
      </c>
      <c r="AM378" s="289">
        <f>IF(OR($C378="*",$C378&lt;400),"",IF(AND('201819 DATA'!BL378="*",$C378&gt;=400),"*",IF($C378&gt;=400,ROUND('201819 DATA'!BL378/$C378,2),"")))</f>
        <v>0.02</v>
      </c>
      <c r="AN378" s="289">
        <f>IF(OR($C378="*",$C378&lt;400),"",IF(AND('201819 DATA'!BM378="*",$C378&gt;=400),"*",IF($C378&gt;=400,ROUND('201819 DATA'!BM378/$C378,2),"")))</f>
        <v>0.16</v>
      </c>
      <c r="AO378" s="289">
        <f>IF(OR($C378="*",$C378&lt;400),"",IF(AND('201819 DATA'!BN378="*",$C378&gt;=400),"*",IF($C378&gt;=400,ROUND('201819 DATA'!BN378/$C378,2),"")))</f>
        <v>0.01</v>
      </c>
      <c r="AP378" s="289">
        <f>IF(OR($C378="*",$C378&lt;400),"",IF(AND('201819 DATA'!BO378="*",$C378&gt;=400),"*",IF($C378&gt;=400,ROUND('201819 DATA'!BO378/$C378,2),"")))</f>
        <v>0.45</v>
      </c>
      <c r="AQ378" s="289">
        <f>IF(OR($C378="*",$C378&lt;400),"",IF(AND('201819 DATA'!BP378="*",$C378&gt;=400),"*",IF($C378&gt;=400,ROUND('201819 DATA'!BP378/$C378,2),"")))</f>
        <v>0.18</v>
      </c>
      <c r="AR378" s="289" t="str">
        <f>IF(OR($C378="*",$C378&lt;400),"",IF(AND('201819 DATA'!BQ378="*",$C378&gt;=400),"*",IF($C378&gt;=400,ROUND('201819 DATA'!BQ378/$C378,2),"")))</f>
        <v>*</v>
      </c>
      <c r="AS378" s="289">
        <f>IF(OR($C378="*",$C378&lt;400),"",IF(AND('201819 DATA'!BR378="*",$C378&gt;=400),"*",IF($C378&gt;=400,ROUND('201819 DATA'!BR378/$C378,2),"")))</f>
        <v>0</v>
      </c>
      <c r="AT378" s="289" t="str">
        <f>IF(OR($C378="*",$C378&lt;400),"",IF(AND('201819 DATA'!BS378="*",$C378&gt;=400),"*",IF($C378&gt;=400,ROUND('201819 DATA'!BS378/$C378,2),"")))</f>
        <v>*</v>
      </c>
      <c r="AU378" s="289">
        <f>IF(OR($C378="*",$C378&lt;400),"",IF(AND('201819 DATA'!BT378="*",$C378&gt;=400),"*",IF($C378&gt;=400,ROUND('201819 DATA'!BT378/$C378,2),"")))</f>
        <v>0.05</v>
      </c>
      <c r="AV378" s="289">
        <f>IF(OR($C378="*",$C378&lt;400),"",IF(AND('201819 DATA'!BU378="*",$C378&gt;=400),"*",IF($C378&gt;=400,ROUND('201819 DATA'!BU378/$C378,2),"")))</f>
        <v>0.01</v>
      </c>
      <c r="AW378" s="289">
        <f>IF(OR($C378="*",$C378&lt;400),"",IF(AND('201819 DATA'!BV378="*",$C378&gt;=400),"*",IF($C378&gt;=400,ROUND('201819 DATA'!BV378/$C378,2),"")))</f>
        <v>0</v>
      </c>
      <c r="AX378" s="289">
        <f>IF(OR($C378="*",$C378&lt;400),"",IF(AND('201819 DATA'!BW378="*",$C378&gt;=400),"*",IF($C378&gt;=400,ROUND('201819 DATA'!BW378/$C378,2),"")))</f>
        <v>0.03</v>
      </c>
    </row>
    <row r="379" spans="1:50" x14ac:dyDescent="0.2">
      <c r="A379" s="13" t="s">
        <v>750</v>
      </c>
      <c r="B379" s="287">
        <f>'201819 DATA'!B379</f>
        <v>865</v>
      </c>
      <c r="C379" s="288">
        <f>'201819 DATA'!C379</f>
        <v>865</v>
      </c>
      <c r="D379" s="293">
        <f>'201819 DATA'!FN379</f>
        <v>845</v>
      </c>
      <c r="G379" s="295">
        <f t="shared" si="5"/>
        <v>1</v>
      </c>
      <c r="H379" s="289">
        <f>IF(OR($C379="*",$C379&lt;400),"",IF(AND('201819 DATA'!F379="*",$C379&gt;=400),"*",IF($C379&gt;=400,ROUND('201819 DATA'!F379/$C379,2),"")))</f>
        <v>0</v>
      </c>
      <c r="I379" s="296">
        <f>IF(OR($B379="*",$B379&lt;400),"",IF(AND('201819 DATA'!Y379="*",$B379&gt;=400),"*",IF($B379&gt;=400,ROUND('201819 DATA'!Y379/$B379,2),"")))</f>
        <v>0</v>
      </c>
      <c r="J379" s="296">
        <f>IF(OR($B379="*",$B379&lt;400),"",IF(AND('201819 DATA'!Z379="*",$B379&gt;=400),"*",IF($B379&gt;=400,ROUND('201819 DATA'!Z379/$B379,2),"")))</f>
        <v>0.08</v>
      </c>
      <c r="K379" s="296">
        <f>IF(OR($B379="*",$B379&lt;400),"",IF(AND('201819 DATA'!AA379="*",$B379&gt;=400),"*",IF($B379&gt;=400,ROUND('201819 DATA'!AA379/$B379,2),"")))</f>
        <v>0.2</v>
      </c>
      <c r="L379" s="296">
        <f>IF(OR($B379="*",$B379&lt;400),"",IF(AND('201819 DATA'!AB379="*",$B379&gt;=400),"*",IF($B379&gt;=400,ROUND('201819 DATA'!AB379/$B379,2),"")))</f>
        <v>0.31</v>
      </c>
      <c r="M379" s="296">
        <f>IF(OR($B379="*",$B379&lt;400),"",IF(AND('201819 DATA'!AC379="*",$B379&gt;=400),"*",IF($B379&gt;=400,ROUND('201819 DATA'!AC379/$B379,2),"")))</f>
        <v>0.28000000000000003</v>
      </c>
      <c r="N379" s="296">
        <f>IF(OR($B379="*",$B379&lt;400),"",IF(AND('201819 DATA'!AD379="*",$B379&gt;=400),"*",IF($B379&gt;=400,ROUND('201819 DATA'!AD379/$B379,2),"")))</f>
        <v>0.13</v>
      </c>
      <c r="O379" s="296" t="str">
        <f>IF(OR($B379="*",$B379&lt;400),"",IF(AND('201819 DATA'!AE379="*",$B379&gt;=400),"*",IF($B379&gt;=400,ROUND('201819 DATA'!AE379/$B379,2),"")))</f>
        <v>*</v>
      </c>
      <c r="P379" s="297"/>
      <c r="Q379" s="296">
        <f>IF(OR($B379="*",$B379&lt;400),"",IF(AND('201819 DATA'!FL379="*",$B379&gt;=400),"*",IF($B379&gt;=400,ROUND('201819 DATA'!FL379/$B379,2),"")))</f>
        <v>0.97</v>
      </c>
      <c r="R379" s="289">
        <f>IF(OR($C379="*",$C379&lt;400),"",IF(AND('201819 DATA'!F379="*",$C379&gt;=400),"*",IF($C379&gt;=400,ROUND('201819 DATA'!F379/$C379,2),"")))</f>
        <v>0</v>
      </c>
      <c r="S379" s="289">
        <f>IF(OR($C379="*",$C379&lt;400),"",IF(AND('201819 DATA'!G379="*",$C379&gt;=400),"*",IF($C379&gt;=400,ROUND('201819 DATA'!G379/$C379,2),"")))</f>
        <v>0</v>
      </c>
      <c r="T379" s="289">
        <f>IF(OR($C379="*",$C379&lt;400),"",IF(AND('201819 DATA'!H379="*",$C379&gt;=400),"*",IF($C379&gt;=400,ROUND('201819 DATA'!H379/$C379,2),"")))</f>
        <v>1</v>
      </c>
      <c r="U379" s="289">
        <f>IF(OR($C379="*",$C379&lt;400),"",IF(AND('201819 DATA'!FM379="*",$C379&gt;=400),"*",IF($C379&gt;=400,ROUND('201819 DATA'!FM379/$C379,2),"")))</f>
        <v>0</v>
      </c>
      <c r="V379" s="312">
        <f>IF(OR($D379="*",$D379&lt;400),"",IF(AND('201819 DATA'!M379="*",$D379&gt;=400),"*",IF($D379&gt;=400,ROUND('201819 DATA'!M379/$D379,2),"")))</f>
        <v>0.52</v>
      </c>
      <c r="W379" s="312">
        <f>IF(OR($D379="*",$D379&lt;400),"",IF(AND('201819 DATA'!N379="*",$D379&gt;=400),"*",IF($D379&gt;=400,ROUND('201819 DATA'!N379/$D379,2),"")))</f>
        <v>0.26</v>
      </c>
      <c r="X379" s="312">
        <f>IF(OR($D379="*",$D379&lt;400),"",IF(AND('201819 DATA'!O379="*",$D379&gt;=400),"*",IF($D379&gt;=400,ROUND('201819 DATA'!O379/$D379,2),"")))</f>
        <v>0.14000000000000001</v>
      </c>
      <c r="Y379" s="312">
        <f>IF(OR($D379="*",$D379&lt;400),"",IF(AND('201819 DATA'!P379="*",$D379&gt;=400),"*",IF($D379&gt;=400,ROUND('201819 DATA'!P379/$D379,2),"")))</f>
        <v>0.06</v>
      </c>
      <c r="Z379" s="312">
        <f>IF(OR($D379="*",$D379&lt;400),"",IF(AND('201819 DATA'!Q379="*",$D379&gt;=400),"*",IF($D379&gt;=400,ROUND('201819 DATA'!Q379/$D379,2),"")))</f>
        <v>0.01</v>
      </c>
      <c r="AA379" s="312" t="str">
        <f>IF(OR($D379="*",$D379&lt;400),"",IF(AND('201819 DATA'!R379="*",$D379&gt;=400),"*",IF($D379&gt;=400,ROUND('201819 DATA'!R379/$D379,2),"")))</f>
        <v>*</v>
      </c>
      <c r="AB379" s="312">
        <f>IF(OR($D379="*",$D379&lt;400),"",IF(AND('201819 DATA'!S379="*",$D379&gt;=400),"*",IF($D379&gt;=400,ROUND('201819 DATA'!S379/$D379,2),"")))</f>
        <v>0</v>
      </c>
      <c r="AC379" s="312" t="str">
        <f>IF(OR($D379="*",$D379&lt;400),"",IF(AND('201819 DATA'!T379="*",$D379&gt;=400),"*",IF($D379&gt;=400,ROUND('201819 DATA'!T379/$D379,2),"")))</f>
        <v>*</v>
      </c>
      <c r="AD379" s="289">
        <f>IF(OR($C379="*",$C379&lt;400),"",IF(AND('201819 DATA'!BC379="*",$C379&gt;=400),"*",IF($C379&gt;=400,ROUND('201819 DATA'!BC379/$C379,2),"")))</f>
        <v>0.02</v>
      </c>
      <c r="AE379" s="289">
        <f>IF(OR($C379="*",$C379&lt;400),"",IF(AND('201819 DATA'!BD379="*",$C379&gt;=400),"*",IF($C379&gt;=400,ROUND('201819 DATA'!BD379/$C379,2),"")))</f>
        <v>0.02</v>
      </c>
      <c r="AF379" s="289" t="str">
        <f>IF(OR($C379="*",$C379&lt;400),"",IF(AND('201819 DATA'!BE379="*",$C379&gt;=400),"*",IF($C379&gt;=400,ROUND('201819 DATA'!BE379/$C379,2),"")))</f>
        <v>*</v>
      </c>
      <c r="AG379" s="289" t="str">
        <f>IF(OR($C379="*",$C379&lt;400),"",IF(AND('201819 DATA'!BF379="*",$C379&gt;=400),"*",IF($C379&gt;=400,ROUND('201819 DATA'!BF379/$C379,2),"")))</f>
        <v>*</v>
      </c>
      <c r="AH379" s="289">
        <f>IF(OR($C379="*",$C379&lt;400),"",IF(AND('201819 DATA'!BG379="*",$C379&gt;=400),"*",IF($C379&gt;=400,ROUND('201819 DATA'!BG379/$C379,2),"")))</f>
        <v>0</v>
      </c>
      <c r="AI379" s="289">
        <f>IF(OR($C379="*",$C379&lt;400),"",IF(AND('201819 DATA'!BH379="*",$C379&gt;=400),"*",IF($C379&gt;=400,ROUND('201819 DATA'!BH379/$C379,2),"")))</f>
        <v>0.02</v>
      </c>
      <c r="AJ379" s="289">
        <f>IF(OR($C379="*",$C379&lt;400),"",IF(AND('201819 DATA'!BI379="*",$C379&gt;=400),"*",IF($C379&gt;=400,ROUND('201819 DATA'!BI379/$C379,2),"")))</f>
        <v>0</v>
      </c>
      <c r="AK379" s="289">
        <f>IF(OR($C379="*",$C379&lt;400),"",IF(AND('201819 DATA'!BJ379="*",$C379&gt;=400),"*",IF($C379&gt;=400,ROUND('201819 DATA'!BJ379/$C379,2),"")))</f>
        <v>0</v>
      </c>
      <c r="AL379" s="289">
        <f>IF(OR($C379="*",$C379&lt;400),"",IF(AND('201819 DATA'!BK379="*",$C379&gt;=400),"*",IF($C379&gt;=400,ROUND('201819 DATA'!BK379/$C379,2),"")))</f>
        <v>0</v>
      </c>
      <c r="AM379" s="289">
        <f>IF(OR($C379="*",$C379&lt;400),"",IF(AND('201819 DATA'!BL379="*",$C379&gt;=400),"*",IF($C379&gt;=400,ROUND('201819 DATA'!BL379/$C379,2),"")))</f>
        <v>0</v>
      </c>
      <c r="AN379" s="289">
        <f>IF(OR($C379="*",$C379&lt;400),"",IF(AND('201819 DATA'!BM379="*",$C379&gt;=400),"*",IF($C379&gt;=400,ROUND('201819 DATA'!BM379/$C379,2),"")))</f>
        <v>0.28000000000000003</v>
      </c>
      <c r="AO379" s="289" t="str">
        <f>IF(OR($C379="*",$C379&lt;400),"",IF(AND('201819 DATA'!BN379="*",$C379&gt;=400),"*",IF($C379&gt;=400,ROUND('201819 DATA'!BN379/$C379,2),"")))</f>
        <v>*</v>
      </c>
      <c r="AP379" s="289">
        <f>IF(OR($C379="*",$C379&lt;400),"",IF(AND('201819 DATA'!BO379="*",$C379&gt;=400),"*",IF($C379&gt;=400,ROUND('201819 DATA'!BO379/$C379,2),"")))</f>
        <v>0.48</v>
      </c>
      <c r="AQ379" s="289" t="str">
        <f>IF(OR($C379="*",$C379&lt;400),"",IF(AND('201819 DATA'!BP379="*",$C379&gt;=400),"*",IF($C379&gt;=400,ROUND('201819 DATA'!BP379/$C379,2),"")))</f>
        <v>*</v>
      </c>
      <c r="AR379" s="289">
        <f>IF(OR($C379="*",$C379&lt;400),"",IF(AND('201819 DATA'!BQ379="*",$C379&gt;=400),"*",IF($C379&gt;=400,ROUND('201819 DATA'!BQ379/$C379,2),"")))</f>
        <v>0</v>
      </c>
      <c r="AS379" s="289">
        <f>IF(OR($C379="*",$C379&lt;400),"",IF(AND('201819 DATA'!BR379="*",$C379&gt;=400),"*",IF($C379&gt;=400,ROUND('201819 DATA'!BR379/$C379,2),"")))</f>
        <v>0</v>
      </c>
      <c r="AT379" s="289">
        <f>IF(OR($C379="*",$C379&lt;400),"",IF(AND('201819 DATA'!BS379="*",$C379&gt;=400),"*",IF($C379&gt;=400,ROUND('201819 DATA'!BS379/$C379,2),"")))</f>
        <v>0</v>
      </c>
      <c r="AU379" s="289">
        <f>IF(OR($C379="*",$C379&lt;400),"",IF(AND('201819 DATA'!BT379="*",$C379&gt;=400),"*",IF($C379&gt;=400,ROUND('201819 DATA'!BT379/$C379,2),"")))</f>
        <v>0.13</v>
      </c>
      <c r="AV379" s="289">
        <f>IF(OR($C379="*",$C379&lt;400),"",IF(AND('201819 DATA'!BU379="*",$C379&gt;=400),"*",IF($C379&gt;=400,ROUND('201819 DATA'!BU379/$C379,2),"")))</f>
        <v>0.02</v>
      </c>
      <c r="AW379" s="289">
        <f>IF(OR($C379="*",$C379&lt;400),"",IF(AND('201819 DATA'!BV379="*",$C379&gt;=400),"*",IF($C379&gt;=400,ROUND('201819 DATA'!BV379/$C379,2),"")))</f>
        <v>0</v>
      </c>
      <c r="AX379" s="289">
        <f>IF(OR($C379="*",$C379&lt;400),"",IF(AND('201819 DATA'!BW379="*",$C379&gt;=400),"*",IF($C379&gt;=400,ROUND('201819 DATA'!BW379/$C379,2),"")))</f>
        <v>0.02</v>
      </c>
    </row>
    <row r="380" spans="1:50" x14ac:dyDescent="0.2">
      <c r="A380" s="13" t="s">
        <v>303</v>
      </c>
      <c r="B380" s="287">
        <f>'201819 DATA'!B380</f>
        <v>2135</v>
      </c>
      <c r="C380" s="288">
        <f>'201819 DATA'!C380</f>
        <v>2135</v>
      </c>
      <c r="D380" s="293">
        <f>'201819 DATA'!FN380</f>
        <v>2100</v>
      </c>
      <c r="G380" s="295">
        <f t="shared" si="5"/>
        <v>1</v>
      </c>
      <c r="H380" s="289">
        <f>IF(OR($C380="*",$C380&lt;400),"",IF(AND('201819 DATA'!F380="*",$C380&gt;=400),"*",IF($C380&gt;=400,ROUND('201819 DATA'!F380/$C380,2),"")))</f>
        <v>0</v>
      </c>
      <c r="I380" s="296">
        <f>IF(OR($B380="*",$B380&lt;400),"",IF(AND('201819 DATA'!Y380="*",$B380&gt;=400),"*",IF($B380&gt;=400,ROUND('201819 DATA'!Y380/$B380,2),"")))</f>
        <v>0</v>
      </c>
      <c r="J380" s="296">
        <f>IF(OR($B380="*",$B380&lt;400),"",IF(AND('201819 DATA'!Z380="*",$B380&gt;=400),"*",IF($B380&gt;=400,ROUND('201819 DATA'!Z380/$B380,2),"")))</f>
        <v>7.0000000000000007E-2</v>
      </c>
      <c r="K380" s="296">
        <f>IF(OR($B380="*",$B380&lt;400),"",IF(AND('201819 DATA'!AA380="*",$B380&gt;=400),"*",IF($B380&gt;=400,ROUND('201819 DATA'!AA380/$B380,2),"")))</f>
        <v>0.16</v>
      </c>
      <c r="L380" s="296">
        <f>IF(OR($B380="*",$B380&lt;400),"",IF(AND('201819 DATA'!AB380="*",$B380&gt;=400),"*",IF($B380&gt;=400,ROUND('201819 DATA'!AB380/$B380,2),"")))</f>
        <v>0.28000000000000003</v>
      </c>
      <c r="M380" s="296">
        <f>IF(OR($B380="*",$B380&lt;400),"",IF(AND('201819 DATA'!AC380="*",$B380&gt;=400),"*",IF($B380&gt;=400,ROUND('201819 DATA'!AC380/$B380,2),"")))</f>
        <v>0.3</v>
      </c>
      <c r="N380" s="296">
        <f>IF(OR($B380="*",$B380&lt;400),"",IF(AND('201819 DATA'!AD380="*",$B380&gt;=400),"*",IF($B380&gt;=400,ROUND('201819 DATA'!AD380/$B380,2),"")))</f>
        <v>0.19</v>
      </c>
      <c r="O380" s="296">
        <f>IF(OR($B380="*",$B380&lt;400),"",IF(AND('201819 DATA'!AE380="*",$B380&gt;=400),"*",IF($B380&gt;=400,ROUND('201819 DATA'!AE380/$B380,2),"")))</f>
        <v>0.01</v>
      </c>
      <c r="P380" s="297"/>
      <c r="Q380" s="296">
        <f>IF(OR($B380="*",$B380&lt;400),"",IF(AND('201819 DATA'!FL380="*",$B380&gt;=400),"*",IF($B380&gt;=400,ROUND('201819 DATA'!FL380/$B380,2),"")))</f>
        <v>0.97</v>
      </c>
      <c r="R380" s="289">
        <f>IF(OR($C380="*",$C380&lt;400),"",IF(AND('201819 DATA'!F380="*",$C380&gt;=400),"*",IF($C380&gt;=400,ROUND('201819 DATA'!F380/$C380,2),"")))</f>
        <v>0</v>
      </c>
      <c r="S380" s="289">
        <f>IF(OR($C380="*",$C380&lt;400),"",IF(AND('201819 DATA'!G380="*",$C380&gt;=400),"*",IF($C380&gt;=400,ROUND('201819 DATA'!G380/$C380,2),"")))</f>
        <v>0</v>
      </c>
      <c r="T380" s="289">
        <f>IF(OR($C380="*",$C380&lt;400),"",IF(AND('201819 DATA'!H380="*",$C380&gt;=400),"*",IF($C380&gt;=400,ROUND('201819 DATA'!H380/$C380,2),"")))</f>
        <v>1</v>
      </c>
      <c r="U380" s="289">
        <f>IF(OR($C380="*",$C380&lt;400),"",IF(AND('201819 DATA'!FM380="*",$C380&gt;=400),"*",IF($C380&gt;=400,ROUND('201819 DATA'!FM380/$C380,2),"")))</f>
        <v>0</v>
      </c>
      <c r="V380" s="312">
        <f>IF(OR($D380="*",$D380&lt;400),"",IF(AND('201819 DATA'!M380="*",$D380&gt;=400),"*",IF($D380&gt;=400,ROUND('201819 DATA'!M380/$D380,2),"")))</f>
        <v>0.21</v>
      </c>
      <c r="W380" s="312">
        <f>IF(OR($D380="*",$D380&lt;400),"",IF(AND('201819 DATA'!N380="*",$D380&gt;=400),"*",IF($D380&gt;=400,ROUND('201819 DATA'!N380/$D380,2),"")))</f>
        <v>0.37</v>
      </c>
      <c r="X380" s="312">
        <f>IF(OR($D380="*",$D380&lt;400),"",IF(AND('201819 DATA'!O380="*",$D380&gt;=400),"*",IF($D380&gt;=400,ROUND('201819 DATA'!O380/$D380,2),"")))</f>
        <v>0.26</v>
      </c>
      <c r="Y380" s="312">
        <f>IF(OR($D380="*",$D380&lt;400),"",IF(AND('201819 DATA'!P380="*",$D380&gt;=400),"*",IF($D380&gt;=400,ROUND('201819 DATA'!P380/$D380,2),"")))</f>
        <v>0.15</v>
      </c>
      <c r="Z380" s="312">
        <f>IF(OR($D380="*",$D380&lt;400),"",IF(AND('201819 DATA'!Q380="*",$D380&gt;=400),"*",IF($D380&gt;=400,ROUND('201819 DATA'!Q380/$D380,2),"")))</f>
        <v>0.01</v>
      </c>
      <c r="AA380" s="312" t="str">
        <f>IF(OR($D380="*",$D380&lt;400),"",IF(AND('201819 DATA'!R380="*",$D380&gt;=400),"*",IF($D380&gt;=400,ROUND('201819 DATA'!R380/$D380,2),"")))</f>
        <v>*</v>
      </c>
      <c r="AB380" s="312" t="str">
        <f>IF(OR($D380="*",$D380&lt;400),"",IF(AND('201819 DATA'!S380="*",$D380&gt;=400),"*",IF($D380&gt;=400,ROUND('201819 DATA'!S380/$D380,2),"")))</f>
        <v>*</v>
      </c>
      <c r="AC380" s="312">
        <f>IF(OR($D380="*",$D380&lt;400),"",IF(AND('201819 DATA'!T380="*",$D380&gt;=400),"*",IF($D380&gt;=400,ROUND('201819 DATA'!T380/$D380,2),"")))</f>
        <v>0</v>
      </c>
      <c r="AD380" s="289">
        <f>IF(OR($C380="*",$C380&lt;400),"",IF(AND('201819 DATA'!BC380="*",$C380&gt;=400),"*",IF($C380&gt;=400,ROUND('201819 DATA'!BC380/$C380,2),"")))</f>
        <v>0</v>
      </c>
      <c r="AE380" s="289">
        <f>IF(OR($C380="*",$C380&lt;400),"",IF(AND('201819 DATA'!BD380="*",$C380&gt;=400),"*",IF($C380&gt;=400,ROUND('201819 DATA'!BD380/$C380,2),"")))</f>
        <v>0.04</v>
      </c>
      <c r="AF380" s="289" t="str">
        <f>IF(OR($C380="*",$C380&lt;400),"",IF(AND('201819 DATA'!BE380="*",$C380&gt;=400),"*",IF($C380&gt;=400,ROUND('201819 DATA'!BE380/$C380,2),"")))</f>
        <v>*</v>
      </c>
      <c r="AG380" s="289">
        <f>IF(OR($C380="*",$C380&lt;400),"",IF(AND('201819 DATA'!BF380="*",$C380&gt;=400),"*",IF($C380&gt;=400,ROUND('201819 DATA'!BF380/$C380,2),"")))</f>
        <v>0</v>
      </c>
      <c r="AH380" s="289">
        <f>IF(OR($C380="*",$C380&lt;400),"",IF(AND('201819 DATA'!BG380="*",$C380&gt;=400),"*",IF($C380&gt;=400,ROUND('201819 DATA'!BG380/$C380,2),"")))</f>
        <v>0</v>
      </c>
      <c r="AI380" s="289">
        <f>IF(OR($C380="*",$C380&lt;400),"",IF(AND('201819 DATA'!BH380="*",$C380&gt;=400),"*",IF($C380&gt;=400,ROUND('201819 DATA'!BH380/$C380,2),"")))</f>
        <v>0.03</v>
      </c>
      <c r="AJ380" s="289">
        <f>IF(OR($C380="*",$C380&lt;400),"",IF(AND('201819 DATA'!BI380="*",$C380&gt;=400),"*",IF($C380&gt;=400,ROUND('201819 DATA'!BI380/$C380,2),"")))</f>
        <v>0.17</v>
      </c>
      <c r="AK380" s="289" t="str">
        <f>IF(OR($C380="*",$C380&lt;400),"",IF(AND('201819 DATA'!BJ380="*",$C380&gt;=400),"*",IF($C380&gt;=400,ROUND('201819 DATA'!BJ380/$C380,2),"")))</f>
        <v>*</v>
      </c>
      <c r="AL380" s="289">
        <f>IF(OR($C380="*",$C380&lt;400),"",IF(AND('201819 DATA'!BK380="*",$C380&gt;=400),"*",IF($C380&gt;=400,ROUND('201819 DATA'!BK380/$C380,2),"")))</f>
        <v>0.02</v>
      </c>
      <c r="AM380" s="289">
        <f>IF(OR($C380="*",$C380&lt;400),"",IF(AND('201819 DATA'!BL380="*",$C380&gt;=400),"*",IF($C380&gt;=400,ROUND('201819 DATA'!BL380/$C380,2),"")))</f>
        <v>0.02</v>
      </c>
      <c r="AN380" s="289">
        <f>IF(OR($C380="*",$C380&lt;400),"",IF(AND('201819 DATA'!BM380="*",$C380&gt;=400),"*",IF($C380&gt;=400,ROUND('201819 DATA'!BM380/$C380,2),"")))</f>
        <v>0.18</v>
      </c>
      <c r="AO380" s="289">
        <f>IF(OR($C380="*",$C380&lt;400),"",IF(AND('201819 DATA'!BN380="*",$C380&gt;=400),"*",IF($C380&gt;=400,ROUND('201819 DATA'!BN380/$C380,2),"")))</f>
        <v>0.01</v>
      </c>
      <c r="AP380" s="289">
        <f>IF(OR($C380="*",$C380&lt;400),"",IF(AND('201819 DATA'!BO380="*",$C380&gt;=400),"*",IF($C380&gt;=400,ROUND('201819 DATA'!BO380/$C380,2),"")))</f>
        <v>0.37</v>
      </c>
      <c r="AQ380" s="289">
        <f>IF(OR($C380="*",$C380&lt;400),"",IF(AND('201819 DATA'!BP380="*",$C380&gt;=400),"*",IF($C380&gt;=400,ROUND('201819 DATA'!BP380/$C380,2),"")))</f>
        <v>0.09</v>
      </c>
      <c r="AR380" s="289">
        <f>IF(OR($C380="*",$C380&lt;400),"",IF(AND('201819 DATA'!BQ380="*",$C380&gt;=400),"*",IF($C380&gt;=400,ROUND('201819 DATA'!BQ380/$C380,2),"")))</f>
        <v>0</v>
      </c>
      <c r="AS380" s="289">
        <f>IF(OR($C380="*",$C380&lt;400),"",IF(AND('201819 DATA'!BR380="*",$C380&gt;=400),"*",IF($C380&gt;=400,ROUND('201819 DATA'!BR380/$C380,2),"")))</f>
        <v>0</v>
      </c>
      <c r="AT380" s="289" t="str">
        <f>IF(OR($C380="*",$C380&lt;400),"",IF(AND('201819 DATA'!BS380="*",$C380&gt;=400),"*",IF($C380&gt;=400,ROUND('201819 DATA'!BS380/$C380,2),"")))</f>
        <v>*</v>
      </c>
      <c r="AU380" s="289">
        <f>IF(OR($C380="*",$C380&lt;400),"",IF(AND('201819 DATA'!BT380="*",$C380&gt;=400),"*",IF($C380&gt;=400,ROUND('201819 DATA'!BT380/$C380,2),"")))</f>
        <v>0.02</v>
      </c>
      <c r="AV380" s="289">
        <f>IF(OR($C380="*",$C380&lt;400),"",IF(AND('201819 DATA'!BU380="*",$C380&gt;=400),"*",IF($C380&gt;=400,ROUND('201819 DATA'!BU380/$C380,2),"")))</f>
        <v>0.03</v>
      </c>
      <c r="AW380" s="289">
        <f>IF(OR($C380="*",$C380&lt;400),"",IF(AND('201819 DATA'!BV380="*",$C380&gt;=400),"*",IF($C380&gt;=400,ROUND('201819 DATA'!BV380/$C380,2),"")))</f>
        <v>0</v>
      </c>
      <c r="AX380" s="289">
        <f>IF(OR($C380="*",$C380&lt;400),"",IF(AND('201819 DATA'!BW380="*",$C380&gt;=400),"*",IF($C380&gt;=400,ROUND('201819 DATA'!BW380/$C380,2),"")))</f>
        <v>0.01</v>
      </c>
    </row>
    <row r="381" spans="1:50" x14ac:dyDescent="0.2">
      <c r="A381" s="13" t="s">
        <v>1541</v>
      </c>
      <c r="B381" s="287">
        <f>'201819 DATA'!B381</f>
        <v>575</v>
      </c>
      <c r="C381" s="288">
        <f>'201819 DATA'!C381</f>
        <v>575</v>
      </c>
      <c r="D381" s="293">
        <f>'201819 DATA'!FN381</f>
        <v>575</v>
      </c>
      <c r="G381" s="295">
        <f t="shared" si="5"/>
        <v>1</v>
      </c>
      <c r="H381" s="289">
        <f>IF(OR($C381="*",$C381&lt;400),"",IF(AND('201819 DATA'!F381="*",$C381&gt;=400),"*",IF($C381&gt;=400,ROUND('201819 DATA'!F381/$C381,2),"")))</f>
        <v>0</v>
      </c>
      <c r="I381" s="296">
        <f>IF(OR($B381="*",$B381&lt;400),"",IF(AND('201819 DATA'!Y381="*",$B381&gt;=400),"*",IF($B381&gt;=400,ROUND('201819 DATA'!Y381/$B381,2),"")))</f>
        <v>0.02</v>
      </c>
      <c r="J381" s="296">
        <f>IF(OR($B381="*",$B381&lt;400),"",IF(AND('201819 DATA'!Z381="*",$B381&gt;=400),"*",IF($B381&gt;=400,ROUND('201819 DATA'!Z381/$B381,2),"")))</f>
        <v>7.0000000000000007E-2</v>
      </c>
      <c r="K381" s="296">
        <f>IF(OR($B381="*",$B381&lt;400),"",IF(AND('201819 DATA'!AA381="*",$B381&gt;=400),"*",IF($B381&gt;=400,ROUND('201819 DATA'!AA381/$B381,2),"")))</f>
        <v>0.17</v>
      </c>
      <c r="L381" s="296">
        <f>IF(OR($B381="*",$B381&lt;400),"",IF(AND('201819 DATA'!AB381="*",$B381&gt;=400),"*",IF($B381&gt;=400,ROUND('201819 DATA'!AB381/$B381,2),"")))</f>
        <v>0.25</v>
      </c>
      <c r="M381" s="296">
        <f>IF(OR($B381="*",$B381&lt;400),"",IF(AND('201819 DATA'!AC381="*",$B381&gt;=400),"*",IF($B381&gt;=400,ROUND('201819 DATA'!AC381/$B381,2),"")))</f>
        <v>0.28000000000000003</v>
      </c>
      <c r="N381" s="296">
        <f>IF(OR($B381="*",$B381&lt;400),"",IF(AND('201819 DATA'!AD381="*",$B381&gt;=400),"*",IF($B381&gt;=400,ROUND('201819 DATA'!AD381/$B381,2),"")))</f>
        <v>0.19</v>
      </c>
      <c r="O381" s="296" t="str">
        <f>IF(OR($B381="*",$B381&lt;400),"",IF(AND('201819 DATA'!AE381="*",$B381&gt;=400),"*",IF($B381&gt;=400,ROUND('201819 DATA'!AE381/$B381,2),"")))</f>
        <v>*</v>
      </c>
      <c r="P381" s="297"/>
      <c r="Q381" s="296">
        <f>IF(OR($B381="*",$B381&lt;400),"",IF(AND('201819 DATA'!FL381="*",$B381&gt;=400),"*",IF($B381&gt;=400,ROUND('201819 DATA'!FL381/$B381,2),"")))</f>
        <v>0.98</v>
      </c>
      <c r="R381" s="289">
        <f>IF(OR($C381="*",$C381&lt;400),"",IF(AND('201819 DATA'!F381="*",$C381&gt;=400),"*",IF($C381&gt;=400,ROUND('201819 DATA'!F381/$C381,2),"")))</f>
        <v>0</v>
      </c>
      <c r="S381" s="289">
        <f>IF(OR($C381="*",$C381&lt;400),"",IF(AND('201819 DATA'!G381="*",$C381&gt;=400),"*",IF($C381&gt;=400,ROUND('201819 DATA'!G381/$C381,2),"")))</f>
        <v>0</v>
      </c>
      <c r="T381" s="289">
        <f>IF(OR($C381="*",$C381&lt;400),"",IF(AND('201819 DATA'!H381="*",$C381&gt;=400),"*",IF($C381&gt;=400,ROUND('201819 DATA'!H381/$C381,2),"")))</f>
        <v>1</v>
      </c>
      <c r="U381" s="289">
        <f>IF(OR($C381="*",$C381&lt;400),"",IF(AND('201819 DATA'!FM381="*",$C381&gt;=400),"*",IF($C381&gt;=400,ROUND('201819 DATA'!FM381/$C381,2),"")))</f>
        <v>0</v>
      </c>
      <c r="V381" s="312">
        <f>IF(OR($D381="*",$D381&lt;400),"",IF(AND('201819 DATA'!M381="*",$D381&gt;=400),"*",IF($D381&gt;=400,ROUND('201819 DATA'!M381/$D381,2),"")))</f>
        <v>0.34</v>
      </c>
      <c r="W381" s="312">
        <f>IF(OR($D381="*",$D381&lt;400),"",IF(AND('201819 DATA'!N381="*",$D381&gt;=400),"*",IF($D381&gt;=400,ROUND('201819 DATA'!N381/$D381,2),"")))</f>
        <v>0.31</v>
      </c>
      <c r="X381" s="312">
        <f>IF(OR($D381="*",$D381&lt;400),"",IF(AND('201819 DATA'!O381="*",$D381&gt;=400),"*",IF($D381&gt;=400,ROUND('201819 DATA'!O381/$D381,2),"")))</f>
        <v>0.25</v>
      </c>
      <c r="Y381" s="312">
        <f>IF(OR($D381="*",$D381&lt;400),"",IF(AND('201819 DATA'!P381="*",$D381&gt;=400),"*",IF($D381&gt;=400,ROUND('201819 DATA'!P381/$D381,2),"")))</f>
        <v>0.09</v>
      </c>
      <c r="Z381" s="312" t="str">
        <f>IF(OR($D381="*",$D381&lt;400),"",IF(AND('201819 DATA'!Q381="*",$D381&gt;=400),"*",IF($D381&gt;=400,ROUND('201819 DATA'!Q381/$D381,2),"")))</f>
        <v>*</v>
      </c>
      <c r="AA381" s="312">
        <f>IF(OR($D381="*",$D381&lt;400),"",IF(AND('201819 DATA'!R381="*",$D381&gt;=400),"*",IF($D381&gt;=400,ROUND('201819 DATA'!R381/$D381,2),"")))</f>
        <v>0</v>
      </c>
      <c r="AB381" s="312">
        <f>IF(OR($D381="*",$D381&lt;400),"",IF(AND('201819 DATA'!S381="*",$D381&gt;=400),"*",IF($D381&gt;=400,ROUND('201819 DATA'!S381/$D381,2),"")))</f>
        <v>0</v>
      </c>
      <c r="AC381" s="312">
        <f>IF(OR($D381="*",$D381&lt;400),"",IF(AND('201819 DATA'!T381="*",$D381&gt;=400),"*",IF($D381&gt;=400,ROUND('201819 DATA'!T381/$D381,2),"")))</f>
        <v>0</v>
      </c>
      <c r="AD381" s="289">
        <f>IF(OR($C381="*",$C381&lt;400),"",IF(AND('201819 DATA'!BC381="*",$C381&gt;=400),"*",IF($C381&gt;=400,ROUND('201819 DATA'!BC381/$C381,2),"")))</f>
        <v>0</v>
      </c>
      <c r="AE381" s="289">
        <f>IF(OR($C381="*",$C381&lt;400),"",IF(AND('201819 DATA'!BD381="*",$C381&gt;=400),"*",IF($C381&gt;=400,ROUND('201819 DATA'!BD381/$C381,2),"")))</f>
        <v>0.02</v>
      </c>
      <c r="AF381" s="289">
        <f>IF(OR($C381="*",$C381&lt;400),"",IF(AND('201819 DATA'!BE381="*",$C381&gt;=400),"*",IF($C381&gt;=400,ROUND('201819 DATA'!BE381/$C381,2),"")))</f>
        <v>0</v>
      </c>
      <c r="AG381" s="289">
        <f>IF(OR($C381="*",$C381&lt;400),"",IF(AND('201819 DATA'!BF381="*",$C381&gt;=400),"*",IF($C381&gt;=400,ROUND('201819 DATA'!BF381/$C381,2),"")))</f>
        <v>0</v>
      </c>
      <c r="AH381" s="289">
        <f>IF(OR($C381="*",$C381&lt;400),"",IF(AND('201819 DATA'!BG381="*",$C381&gt;=400),"*",IF($C381&gt;=400,ROUND('201819 DATA'!BG381/$C381,2),"")))</f>
        <v>0</v>
      </c>
      <c r="AI381" s="289">
        <f>IF(OR($C381="*",$C381&lt;400),"",IF(AND('201819 DATA'!BH381="*",$C381&gt;=400),"*",IF($C381&gt;=400,ROUND('201819 DATA'!BH381/$C381,2),"")))</f>
        <v>0.02</v>
      </c>
      <c r="AJ381" s="289">
        <f>IF(OR($C381="*",$C381&lt;400),"",IF(AND('201819 DATA'!BI381="*",$C381&gt;=400),"*",IF($C381&gt;=400,ROUND('201819 DATA'!BI381/$C381,2),"")))</f>
        <v>0.18</v>
      </c>
      <c r="AK381" s="289">
        <f>IF(OR($C381="*",$C381&lt;400),"",IF(AND('201819 DATA'!BJ381="*",$C381&gt;=400),"*",IF($C381&gt;=400,ROUND('201819 DATA'!BJ381/$C381,2),"")))</f>
        <v>0.02</v>
      </c>
      <c r="AL381" s="289">
        <f>IF(OR($C381="*",$C381&lt;400),"",IF(AND('201819 DATA'!BK381="*",$C381&gt;=400),"*",IF($C381&gt;=400,ROUND('201819 DATA'!BK381/$C381,2),"")))</f>
        <v>0</v>
      </c>
      <c r="AM381" s="289">
        <f>IF(OR($C381="*",$C381&lt;400),"",IF(AND('201819 DATA'!BL381="*",$C381&gt;=400),"*",IF($C381&gt;=400,ROUND('201819 DATA'!BL381/$C381,2),"")))</f>
        <v>0.04</v>
      </c>
      <c r="AN381" s="289">
        <f>IF(OR($C381="*",$C381&lt;400),"",IF(AND('201819 DATA'!BM381="*",$C381&gt;=400),"*",IF($C381&gt;=400,ROUND('201819 DATA'!BM381/$C381,2),"")))</f>
        <v>0.16</v>
      </c>
      <c r="AO381" s="289" t="str">
        <f>IF(OR($C381="*",$C381&lt;400),"",IF(AND('201819 DATA'!BN381="*",$C381&gt;=400),"*",IF($C381&gt;=400,ROUND('201819 DATA'!BN381/$C381,2),"")))</f>
        <v>*</v>
      </c>
      <c r="AP381" s="289">
        <f>IF(OR($C381="*",$C381&lt;400),"",IF(AND('201819 DATA'!BO381="*",$C381&gt;=400),"*",IF($C381&gt;=400,ROUND('201819 DATA'!BO381/$C381,2),"")))</f>
        <v>0.38</v>
      </c>
      <c r="AQ381" s="289">
        <f>IF(OR($C381="*",$C381&lt;400),"",IF(AND('201819 DATA'!BP381="*",$C381&gt;=400),"*",IF($C381&gt;=400,ROUND('201819 DATA'!BP381/$C381,2),"")))</f>
        <v>0.09</v>
      </c>
      <c r="AR381" s="289">
        <f>IF(OR($C381="*",$C381&lt;400),"",IF(AND('201819 DATA'!BQ381="*",$C381&gt;=400),"*",IF($C381&gt;=400,ROUND('201819 DATA'!BQ381/$C381,2),"")))</f>
        <v>0</v>
      </c>
      <c r="AS381" s="289">
        <f>IF(OR($C381="*",$C381&lt;400),"",IF(AND('201819 DATA'!BR381="*",$C381&gt;=400),"*",IF($C381&gt;=400,ROUND('201819 DATA'!BR381/$C381,2),"")))</f>
        <v>0</v>
      </c>
      <c r="AT381" s="289" t="str">
        <f>IF(OR($C381="*",$C381&lt;400),"",IF(AND('201819 DATA'!BS381="*",$C381&gt;=400),"*",IF($C381&gt;=400,ROUND('201819 DATA'!BS381/$C381,2),"")))</f>
        <v>*</v>
      </c>
      <c r="AU381" s="289">
        <f>IF(OR($C381="*",$C381&lt;400),"",IF(AND('201819 DATA'!BT381="*",$C381&gt;=400),"*",IF($C381&gt;=400,ROUND('201819 DATA'!BT381/$C381,2),"")))</f>
        <v>0.06</v>
      </c>
      <c r="AV381" s="289" t="str">
        <f>IF(OR($C381="*",$C381&lt;400),"",IF(AND('201819 DATA'!BU381="*",$C381&gt;=400),"*",IF($C381&gt;=400,ROUND('201819 DATA'!BU381/$C381,2),"")))</f>
        <v>*</v>
      </c>
      <c r="AW381" s="289">
        <f>IF(OR($C381="*",$C381&lt;400),"",IF(AND('201819 DATA'!BV381="*",$C381&gt;=400),"*",IF($C381&gt;=400,ROUND('201819 DATA'!BV381/$C381,2),"")))</f>
        <v>0</v>
      </c>
      <c r="AX381" s="289" t="str">
        <f>IF(OR($C381="*",$C381&lt;400),"",IF(AND('201819 DATA'!BW381="*",$C381&gt;=400),"*",IF($C381&gt;=400,ROUND('201819 DATA'!BW381/$C381,2),"")))</f>
        <v>*</v>
      </c>
    </row>
    <row r="382" spans="1:50" x14ac:dyDescent="0.2">
      <c r="A382" s="13" t="s">
        <v>299</v>
      </c>
      <c r="B382" s="287">
        <f>'201819 DATA'!B382</f>
        <v>2600</v>
      </c>
      <c r="C382" s="288">
        <f>'201819 DATA'!C382</f>
        <v>2600</v>
      </c>
      <c r="D382" s="293">
        <f>'201819 DATA'!FN382</f>
        <v>2570</v>
      </c>
      <c r="G382" s="295">
        <f t="shared" si="5"/>
        <v>1</v>
      </c>
      <c r="H382" s="289">
        <f>IF(OR($C382="*",$C382&lt;400),"",IF(AND('201819 DATA'!F382="*",$C382&gt;=400),"*",IF($C382&gt;=400,ROUND('201819 DATA'!F382/$C382,2),"")))</f>
        <v>0</v>
      </c>
      <c r="I382" s="296">
        <f>IF(OR($B382="*",$B382&lt;400),"",IF(AND('201819 DATA'!Y382="*",$B382&gt;=400),"*",IF($B382&gt;=400,ROUND('201819 DATA'!Y382/$B382,2),"")))</f>
        <v>0</v>
      </c>
      <c r="J382" s="296">
        <f>IF(OR($B382="*",$B382&lt;400),"",IF(AND('201819 DATA'!Z382="*",$B382&gt;=400),"*",IF($B382&gt;=400,ROUND('201819 DATA'!Z382/$B382,2),"")))</f>
        <v>0.05</v>
      </c>
      <c r="K382" s="296">
        <f>IF(OR($B382="*",$B382&lt;400),"",IF(AND('201819 DATA'!AA382="*",$B382&gt;=400),"*",IF($B382&gt;=400,ROUND('201819 DATA'!AA382/$B382,2),"")))</f>
        <v>0.13</v>
      </c>
      <c r="L382" s="296">
        <f>IF(OR($B382="*",$B382&lt;400),"",IF(AND('201819 DATA'!AB382="*",$B382&gt;=400),"*",IF($B382&gt;=400,ROUND('201819 DATA'!AB382/$B382,2),"")))</f>
        <v>0.35</v>
      </c>
      <c r="M382" s="296">
        <f>IF(OR($B382="*",$B382&lt;400),"",IF(AND('201819 DATA'!AC382="*",$B382&gt;=400),"*",IF($B382&gt;=400,ROUND('201819 DATA'!AC382/$B382,2),"")))</f>
        <v>0.33</v>
      </c>
      <c r="N382" s="296">
        <f>IF(OR($B382="*",$B382&lt;400),"",IF(AND('201819 DATA'!AD382="*",$B382&gt;=400),"*",IF($B382&gt;=400,ROUND('201819 DATA'!AD382/$B382,2),"")))</f>
        <v>0.13</v>
      </c>
      <c r="O382" s="296" t="str">
        <f>IF(OR($B382="*",$B382&lt;400),"",IF(AND('201819 DATA'!AE382="*",$B382&gt;=400),"*",IF($B382&gt;=400,ROUND('201819 DATA'!AE382/$B382,2),"")))</f>
        <v>*</v>
      </c>
      <c r="P382" s="297"/>
      <c r="Q382" s="296">
        <f>IF(OR($B382="*",$B382&lt;400),"",IF(AND('201819 DATA'!FL382="*",$B382&gt;=400),"*",IF($B382&gt;=400,ROUND('201819 DATA'!FL382/$B382,2),"")))</f>
        <v>0.98</v>
      </c>
      <c r="R382" s="289">
        <f>IF(OR($C382="*",$C382&lt;400),"",IF(AND('201819 DATA'!F382="*",$C382&gt;=400),"*",IF($C382&gt;=400,ROUND('201819 DATA'!F382/$C382,2),"")))</f>
        <v>0</v>
      </c>
      <c r="S382" s="289" t="str">
        <f>IF(OR($C382="*",$C382&lt;400),"",IF(AND('201819 DATA'!G382="*",$C382&gt;=400),"*",IF($C382&gt;=400,ROUND('201819 DATA'!G382/$C382,2),"")))</f>
        <v>*</v>
      </c>
      <c r="T382" s="289">
        <f>IF(OR($C382="*",$C382&lt;400),"",IF(AND('201819 DATA'!H382="*",$C382&gt;=400),"*",IF($C382&gt;=400,ROUND('201819 DATA'!H382/$C382,2),"")))</f>
        <v>1</v>
      </c>
      <c r="U382" s="289">
        <f>IF(OR($C382="*",$C382&lt;400),"",IF(AND('201819 DATA'!FM382="*",$C382&gt;=400),"*",IF($C382&gt;=400,ROUND('201819 DATA'!FM382/$C382,2),"")))</f>
        <v>0</v>
      </c>
      <c r="V382" s="312">
        <f>IF(OR($D382="*",$D382&lt;400),"",IF(AND('201819 DATA'!M382="*",$D382&gt;=400),"*",IF($D382&gt;=400,ROUND('201819 DATA'!M382/$D382,2),"")))</f>
        <v>0.2</v>
      </c>
      <c r="W382" s="312">
        <f>IF(OR($D382="*",$D382&lt;400),"",IF(AND('201819 DATA'!N382="*",$D382&gt;=400),"*",IF($D382&gt;=400,ROUND('201819 DATA'!N382/$D382,2),"")))</f>
        <v>0.34</v>
      </c>
      <c r="X382" s="312">
        <f>IF(OR($D382="*",$D382&lt;400),"",IF(AND('201819 DATA'!O382="*",$D382&gt;=400),"*",IF($D382&gt;=400,ROUND('201819 DATA'!O382/$D382,2),"")))</f>
        <v>0.28000000000000003</v>
      </c>
      <c r="Y382" s="312">
        <f>IF(OR($D382="*",$D382&lt;400),"",IF(AND('201819 DATA'!P382="*",$D382&gt;=400),"*",IF($D382&gt;=400,ROUND('201819 DATA'!P382/$D382,2),"")))</f>
        <v>0.17</v>
      </c>
      <c r="Z382" s="312">
        <f>IF(OR($D382="*",$D382&lt;400),"",IF(AND('201819 DATA'!Q382="*",$D382&gt;=400),"*",IF($D382&gt;=400,ROUND('201819 DATA'!Q382/$D382,2),"")))</f>
        <v>0.01</v>
      </c>
      <c r="AA382" s="312" t="str">
        <f>IF(OR($D382="*",$D382&lt;400),"",IF(AND('201819 DATA'!R382="*",$D382&gt;=400),"*",IF($D382&gt;=400,ROUND('201819 DATA'!R382/$D382,2),"")))</f>
        <v>*</v>
      </c>
      <c r="AB382" s="312">
        <f>IF(OR($D382="*",$D382&lt;400),"",IF(AND('201819 DATA'!S382="*",$D382&gt;=400),"*",IF($D382&gt;=400,ROUND('201819 DATA'!S382/$D382,2),"")))</f>
        <v>0</v>
      </c>
      <c r="AC382" s="312">
        <f>IF(OR($D382="*",$D382&lt;400),"",IF(AND('201819 DATA'!T382="*",$D382&gt;=400),"*",IF($D382&gt;=400,ROUND('201819 DATA'!T382/$D382,2),"")))</f>
        <v>0</v>
      </c>
      <c r="AD382" s="289" t="str">
        <f>IF(OR($C382="*",$C382&lt;400),"",IF(AND('201819 DATA'!BC382="*",$C382&gt;=400),"*",IF($C382&gt;=400,ROUND('201819 DATA'!BC382/$C382,2),"")))</f>
        <v>*</v>
      </c>
      <c r="AE382" s="289">
        <f>IF(OR($C382="*",$C382&lt;400),"",IF(AND('201819 DATA'!BD382="*",$C382&gt;=400),"*",IF($C382&gt;=400,ROUND('201819 DATA'!BD382/$C382,2),"")))</f>
        <v>0.02</v>
      </c>
      <c r="AF382" s="289" t="str">
        <f>IF(OR($C382="*",$C382&lt;400),"",IF(AND('201819 DATA'!BE382="*",$C382&gt;=400),"*",IF($C382&gt;=400,ROUND('201819 DATA'!BE382/$C382,2),"")))</f>
        <v>*</v>
      </c>
      <c r="AG382" s="289">
        <f>IF(OR($C382="*",$C382&lt;400),"",IF(AND('201819 DATA'!BF382="*",$C382&gt;=400),"*",IF($C382&gt;=400,ROUND('201819 DATA'!BF382/$C382,2),"")))</f>
        <v>0.01</v>
      </c>
      <c r="AH382" s="289">
        <f>IF(OR($C382="*",$C382&lt;400),"",IF(AND('201819 DATA'!BG382="*",$C382&gt;=400),"*",IF($C382&gt;=400,ROUND('201819 DATA'!BG382/$C382,2),"")))</f>
        <v>0</v>
      </c>
      <c r="AI382" s="289">
        <f>IF(OR($C382="*",$C382&lt;400),"",IF(AND('201819 DATA'!BH382="*",$C382&gt;=400),"*",IF($C382&gt;=400,ROUND('201819 DATA'!BH382/$C382,2),"")))</f>
        <v>0.05</v>
      </c>
      <c r="AJ382" s="289">
        <f>IF(OR($C382="*",$C382&lt;400),"",IF(AND('201819 DATA'!BI382="*",$C382&gt;=400),"*",IF($C382&gt;=400,ROUND('201819 DATA'!BI382/$C382,2),"")))</f>
        <v>0</v>
      </c>
      <c r="AK382" s="289">
        <f>IF(OR($C382="*",$C382&lt;400),"",IF(AND('201819 DATA'!BJ382="*",$C382&gt;=400),"*",IF($C382&gt;=400,ROUND('201819 DATA'!BJ382/$C382,2),"")))</f>
        <v>0</v>
      </c>
      <c r="AL382" s="289">
        <f>IF(OR($C382="*",$C382&lt;400),"",IF(AND('201819 DATA'!BK382="*",$C382&gt;=400),"*",IF($C382&gt;=400,ROUND('201819 DATA'!BK382/$C382,2),"")))</f>
        <v>0</v>
      </c>
      <c r="AM382" s="289">
        <f>IF(OR($C382="*",$C382&lt;400),"",IF(AND('201819 DATA'!BL382="*",$C382&gt;=400),"*",IF($C382&gt;=400,ROUND('201819 DATA'!BL382/$C382,2),"")))</f>
        <v>0</v>
      </c>
      <c r="AN382" s="289">
        <f>IF(OR($C382="*",$C382&lt;400),"",IF(AND('201819 DATA'!BM382="*",$C382&gt;=400),"*",IF($C382&gt;=400,ROUND('201819 DATA'!BM382/$C382,2),"")))</f>
        <v>0.16</v>
      </c>
      <c r="AO382" s="289">
        <f>IF(OR($C382="*",$C382&lt;400),"",IF(AND('201819 DATA'!BN382="*",$C382&gt;=400),"*",IF($C382&gt;=400,ROUND('201819 DATA'!BN382/$C382,2),"")))</f>
        <v>0.01</v>
      </c>
      <c r="AP382" s="289">
        <f>IF(OR($C382="*",$C382&lt;400),"",IF(AND('201819 DATA'!BO382="*",$C382&gt;=400),"*",IF($C382&gt;=400,ROUND('201819 DATA'!BO382/$C382,2),"")))</f>
        <v>0.64</v>
      </c>
      <c r="AQ382" s="289">
        <f>IF(OR($C382="*",$C382&lt;400),"",IF(AND('201819 DATA'!BP382="*",$C382&gt;=400),"*",IF($C382&gt;=400,ROUND('201819 DATA'!BP382/$C382,2),"")))</f>
        <v>0.08</v>
      </c>
      <c r="AR382" s="289">
        <f>IF(OR($C382="*",$C382&lt;400),"",IF(AND('201819 DATA'!BQ382="*",$C382&gt;=400),"*",IF($C382&gt;=400,ROUND('201819 DATA'!BQ382/$C382,2),"")))</f>
        <v>0</v>
      </c>
      <c r="AS382" s="289">
        <f>IF(OR($C382="*",$C382&lt;400),"",IF(AND('201819 DATA'!BR382="*",$C382&gt;=400),"*",IF($C382&gt;=400,ROUND('201819 DATA'!BR382/$C382,2),"")))</f>
        <v>0</v>
      </c>
      <c r="AT382" s="289" t="str">
        <f>IF(OR($C382="*",$C382&lt;400),"",IF(AND('201819 DATA'!BS382="*",$C382&gt;=400),"*",IF($C382&gt;=400,ROUND('201819 DATA'!BS382/$C382,2),"")))</f>
        <v>*</v>
      </c>
      <c r="AU382" s="289">
        <f>IF(OR($C382="*",$C382&lt;400),"",IF(AND('201819 DATA'!BT382="*",$C382&gt;=400),"*",IF($C382&gt;=400,ROUND('201819 DATA'!BT382/$C382,2),"")))</f>
        <v>0.01</v>
      </c>
      <c r="AV382" s="289">
        <f>IF(OR($C382="*",$C382&lt;400),"",IF(AND('201819 DATA'!BU382="*",$C382&gt;=400),"*",IF($C382&gt;=400,ROUND('201819 DATA'!BU382/$C382,2),"")))</f>
        <v>0.01</v>
      </c>
      <c r="AW382" s="289">
        <f>IF(OR($C382="*",$C382&lt;400),"",IF(AND('201819 DATA'!BV382="*",$C382&gt;=400),"*",IF($C382&gt;=400,ROUND('201819 DATA'!BV382/$C382,2),"")))</f>
        <v>0</v>
      </c>
      <c r="AX382" s="289">
        <f>IF(OR($C382="*",$C382&lt;400),"",IF(AND('201819 DATA'!BW382="*",$C382&gt;=400),"*",IF($C382&gt;=400,ROUND('201819 DATA'!BW382/$C382,2),"")))</f>
        <v>0</v>
      </c>
    </row>
    <row r="383" spans="1:50" x14ac:dyDescent="0.2">
      <c r="A383" s="13" t="s">
        <v>288</v>
      </c>
      <c r="B383" s="287">
        <f>'201819 DATA'!B383</f>
        <v>1245</v>
      </c>
      <c r="C383" s="288">
        <f>'201819 DATA'!C383</f>
        <v>1245</v>
      </c>
      <c r="D383" s="293">
        <f>'201819 DATA'!FN383</f>
        <v>1215</v>
      </c>
      <c r="G383" s="295">
        <f t="shared" si="5"/>
        <v>1</v>
      </c>
      <c r="H383" s="289">
        <f>IF(OR($C383="*",$C383&lt;400),"",IF(AND('201819 DATA'!F383="*",$C383&gt;=400),"*",IF($C383&gt;=400,ROUND('201819 DATA'!F383/$C383,2),"")))</f>
        <v>0</v>
      </c>
      <c r="I383" s="296">
        <f>IF(OR($B383="*",$B383&lt;400),"",IF(AND('201819 DATA'!Y383="*",$B383&gt;=400),"*",IF($B383&gt;=400,ROUND('201819 DATA'!Y383/$B383,2),"")))</f>
        <v>0</v>
      </c>
      <c r="J383" s="296">
        <f>IF(OR($B383="*",$B383&lt;400),"",IF(AND('201819 DATA'!Z383="*",$B383&gt;=400),"*",IF($B383&gt;=400,ROUND('201819 DATA'!Z383/$B383,2),"")))</f>
        <v>0.06</v>
      </c>
      <c r="K383" s="296">
        <f>IF(OR($B383="*",$B383&lt;400),"",IF(AND('201819 DATA'!AA383="*",$B383&gt;=400),"*",IF($B383&gt;=400,ROUND('201819 DATA'!AA383/$B383,2),"")))</f>
        <v>0.12</v>
      </c>
      <c r="L383" s="296">
        <f>IF(OR($B383="*",$B383&lt;400),"",IF(AND('201819 DATA'!AB383="*",$B383&gt;=400),"*",IF($B383&gt;=400,ROUND('201819 DATA'!AB383/$B383,2),"")))</f>
        <v>0.26</v>
      </c>
      <c r="M383" s="296">
        <f>IF(OR($B383="*",$B383&lt;400),"",IF(AND('201819 DATA'!AC383="*",$B383&gt;=400),"*",IF($B383&gt;=400,ROUND('201819 DATA'!AC383/$B383,2),"")))</f>
        <v>0.41</v>
      </c>
      <c r="N383" s="296">
        <f>IF(OR($B383="*",$B383&lt;400),"",IF(AND('201819 DATA'!AD383="*",$B383&gt;=400),"*",IF($B383&gt;=400,ROUND('201819 DATA'!AD383/$B383,2),"")))</f>
        <v>0.15</v>
      </c>
      <c r="O383" s="296">
        <f>IF(OR($B383="*",$B383&lt;400),"",IF(AND('201819 DATA'!AE383="*",$B383&gt;=400),"*",IF($B383&gt;=400,ROUND('201819 DATA'!AE383/$B383,2),"")))</f>
        <v>0</v>
      </c>
      <c r="P383" s="297"/>
      <c r="Q383" s="296">
        <f>IF(OR($B383="*",$B383&lt;400),"",IF(AND('201819 DATA'!FL383="*",$B383&gt;=400),"*",IF($B383&gt;=400,ROUND('201819 DATA'!FL383/$B383,2),"")))</f>
        <v>0.98</v>
      </c>
      <c r="R383" s="289">
        <f>IF(OR($C383="*",$C383&lt;400),"",IF(AND('201819 DATA'!F383="*",$C383&gt;=400),"*",IF($C383&gt;=400,ROUND('201819 DATA'!F383/$C383,2),"")))</f>
        <v>0</v>
      </c>
      <c r="S383" s="289">
        <f>IF(OR($C383="*",$C383&lt;400),"",IF(AND('201819 DATA'!G383="*",$C383&gt;=400),"*",IF($C383&gt;=400,ROUND('201819 DATA'!G383/$C383,2),"")))</f>
        <v>0</v>
      </c>
      <c r="T383" s="289">
        <f>IF(OR($C383="*",$C383&lt;400),"",IF(AND('201819 DATA'!H383="*",$C383&gt;=400),"*",IF($C383&gt;=400,ROUND('201819 DATA'!H383/$C383,2),"")))</f>
        <v>1</v>
      </c>
      <c r="U383" s="289">
        <f>IF(OR($C383="*",$C383&lt;400),"",IF(AND('201819 DATA'!FM383="*",$C383&gt;=400),"*",IF($C383&gt;=400,ROUND('201819 DATA'!FM383/$C383,2),"")))</f>
        <v>0</v>
      </c>
      <c r="V383" s="312">
        <f>IF(OR($D383="*",$D383&lt;400),"",IF(AND('201819 DATA'!M383="*",$D383&gt;=400),"*",IF($D383&gt;=400,ROUND('201819 DATA'!M383/$D383,2),"")))</f>
        <v>0.28999999999999998</v>
      </c>
      <c r="W383" s="312">
        <f>IF(OR($D383="*",$D383&lt;400),"",IF(AND('201819 DATA'!N383="*",$D383&gt;=400),"*",IF($D383&gt;=400,ROUND('201819 DATA'!N383/$D383,2),"")))</f>
        <v>0.31</v>
      </c>
      <c r="X383" s="312">
        <f>IF(OR($D383="*",$D383&lt;400),"",IF(AND('201819 DATA'!O383="*",$D383&gt;=400),"*",IF($D383&gt;=400,ROUND('201819 DATA'!O383/$D383,2),"")))</f>
        <v>0.26</v>
      </c>
      <c r="Y383" s="312">
        <f>IF(OR($D383="*",$D383&lt;400),"",IF(AND('201819 DATA'!P383="*",$D383&gt;=400),"*",IF($D383&gt;=400,ROUND('201819 DATA'!P383/$D383,2),"")))</f>
        <v>0.12</v>
      </c>
      <c r="Z383" s="312" t="str">
        <f>IF(OR($D383="*",$D383&lt;400),"",IF(AND('201819 DATA'!Q383="*",$D383&gt;=400),"*",IF($D383&gt;=400,ROUND('201819 DATA'!Q383/$D383,2),"")))</f>
        <v>*</v>
      </c>
      <c r="AA383" s="312">
        <f>IF(OR($D383="*",$D383&lt;400),"",IF(AND('201819 DATA'!R383="*",$D383&gt;=400),"*",IF($D383&gt;=400,ROUND('201819 DATA'!R383/$D383,2),"")))</f>
        <v>0</v>
      </c>
      <c r="AB383" s="312" t="str">
        <f>IF(OR($D383="*",$D383&lt;400),"",IF(AND('201819 DATA'!S383="*",$D383&gt;=400),"*",IF($D383&gt;=400,ROUND('201819 DATA'!S383/$D383,2),"")))</f>
        <v>*</v>
      </c>
      <c r="AC383" s="312">
        <f>IF(OR($D383="*",$D383&lt;400),"",IF(AND('201819 DATA'!T383="*",$D383&gt;=400),"*",IF($D383&gt;=400,ROUND('201819 DATA'!T383/$D383,2),"")))</f>
        <v>0</v>
      </c>
      <c r="AD383" s="289">
        <f>IF(OR($C383="*",$C383&lt;400),"",IF(AND('201819 DATA'!BC383="*",$C383&gt;=400),"*",IF($C383&gt;=400,ROUND('201819 DATA'!BC383/$C383,2),"")))</f>
        <v>0</v>
      </c>
      <c r="AE383" s="289" t="str">
        <f>IF(OR($C383="*",$C383&lt;400),"",IF(AND('201819 DATA'!BD383="*",$C383&gt;=400),"*",IF($C383&gt;=400,ROUND('201819 DATA'!BD383/$C383,2),"")))</f>
        <v>*</v>
      </c>
      <c r="AF383" s="289">
        <f>IF(OR($C383="*",$C383&lt;400),"",IF(AND('201819 DATA'!BE383="*",$C383&gt;=400),"*",IF($C383&gt;=400,ROUND('201819 DATA'!BE383/$C383,2),"")))</f>
        <v>0</v>
      </c>
      <c r="AG383" s="289">
        <f>IF(OR($C383="*",$C383&lt;400),"",IF(AND('201819 DATA'!BF383="*",$C383&gt;=400),"*",IF($C383&gt;=400,ROUND('201819 DATA'!BF383/$C383,2),"")))</f>
        <v>0</v>
      </c>
      <c r="AH383" s="289">
        <f>IF(OR($C383="*",$C383&lt;400),"",IF(AND('201819 DATA'!BG383="*",$C383&gt;=400),"*",IF($C383&gt;=400,ROUND('201819 DATA'!BG383/$C383,2),"")))</f>
        <v>0</v>
      </c>
      <c r="AI383" s="289">
        <f>IF(OR($C383="*",$C383&lt;400),"",IF(AND('201819 DATA'!BH383="*",$C383&gt;=400),"*",IF($C383&gt;=400,ROUND('201819 DATA'!BH383/$C383,2),"")))</f>
        <v>7.0000000000000007E-2</v>
      </c>
      <c r="AJ383" s="289">
        <f>IF(OR($C383="*",$C383&lt;400),"",IF(AND('201819 DATA'!BI383="*",$C383&gt;=400),"*",IF($C383&gt;=400,ROUND('201819 DATA'!BI383/$C383,2),"")))</f>
        <v>0</v>
      </c>
      <c r="AK383" s="289">
        <f>IF(OR($C383="*",$C383&lt;400),"",IF(AND('201819 DATA'!BJ383="*",$C383&gt;=400),"*",IF($C383&gt;=400,ROUND('201819 DATA'!BJ383/$C383,2),"")))</f>
        <v>0</v>
      </c>
      <c r="AL383" s="289">
        <f>IF(OR($C383="*",$C383&lt;400),"",IF(AND('201819 DATA'!BK383="*",$C383&gt;=400),"*",IF($C383&gt;=400,ROUND('201819 DATA'!BK383/$C383,2),"")))</f>
        <v>0</v>
      </c>
      <c r="AM383" s="289">
        <f>IF(OR($C383="*",$C383&lt;400),"",IF(AND('201819 DATA'!BL383="*",$C383&gt;=400),"*",IF($C383&gt;=400,ROUND('201819 DATA'!BL383/$C383,2),"")))</f>
        <v>0</v>
      </c>
      <c r="AN383" s="289">
        <f>IF(OR($C383="*",$C383&lt;400),"",IF(AND('201819 DATA'!BM383="*",$C383&gt;=400),"*",IF($C383&gt;=400,ROUND('201819 DATA'!BM383/$C383,2),"")))</f>
        <v>0.06</v>
      </c>
      <c r="AO383" s="289" t="str">
        <f>IF(OR($C383="*",$C383&lt;400),"",IF(AND('201819 DATA'!BN383="*",$C383&gt;=400),"*",IF($C383&gt;=400,ROUND('201819 DATA'!BN383/$C383,2),"")))</f>
        <v>*</v>
      </c>
      <c r="AP383" s="289">
        <f>IF(OR($C383="*",$C383&lt;400),"",IF(AND('201819 DATA'!BO383="*",$C383&gt;=400),"*",IF($C383&gt;=400,ROUND('201819 DATA'!BO383/$C383,2),"")))</f>
        <v>0.84</v>
      </c>
      <c r="AQ383" s="289" t="str">
        <f>IF(OR($C383="*",$C383&lt;400),"",IF(AND('201819 DATA'!BP383="*",$C383&gt;=400),"*",IF($C383&gt;=400,ROUND('201819 DATA'!BP383/$C383,2),"")))</f>
        <v>*</v>
      </c>
      <c r="AR383" s="289">
        <f>IF(OR($C383="*",$C383&lt;400),"",IF(AND('201819 DATA'!BQ383="*",$C383&gt;=400),"*",IF($C383&gt;=400,ROUND('201819 DATA'!BQ383/$C383,2),"")))</f>
        <v>0</v>
      </c>
      <c r="AS383" s="289">
        <f>IF(OR($C383="*",$C383&lt;400),"",IF(AND('201819 DATA'!BR383="*",$C383&gt;=400),"*",IF($C383&gt;=400,ROUND('201819 DATA'!BR383/$C383,2),"")))</f>
        <v>0</v>
      </c>
      <c r="AT383" s="289" t="str">
        <f>IF(OR($C383="*",$C383&lt;400),"",IF(AND('201819 DATA'!BS383="*",$C383&gt;=400),"*",IF($C383&gt;=400,ROUND('201819 DATA'!BS383/$C383,2),"")))</f>
        <v>*</v>
      </c>
      <c r="AU383" s="289" t="str">
        <f>IF(OR($C383="*",$C383&lt;400),"",IF(AND('201819 DATA'!BT383="*",$C383&gt;=400),"*",IF($C383&gt;=400,ROUND('201819 DATA'!BT383/$C383,2),"")))</f>
        <v>*</v>
      </c>
      <c r="AV383" s="289">
        <f>IF(OR($C383="*",$C383&lt;400),"",IF(AND('201819 DATA'!BU383="*",$C383&gt;=400),"*",IF($C383&gt;=400,ROUND('201819 DATA'!BU383/$C383,2),"")))</f>
        <v>0.02</v>
      </c>
      <c r="AW383" s="289">
        <f>IF(OR($C383="*",$C383&lt;400),"",IF(AND('201819 DATA'!BV383="*",$C383&gt;=400),"*",IF($C383&gt;=400,ROUND('201819 DATA'!BV383/$C383,2),"")))</f>
        <v>0</v>
      </c>
      <c r="AX383" s="289">
        <f>IF(OR($C383="*",$C383&lt;400),"",IF(AND('201819 DATA'!BW383="*",$C383&gt;=400),"*",IF($C383&gt;=400,ROUND('201819 DATA'!BW383/$C383,2),"")))</f>
        <v>0</v>
      </c>
    </row>
    <row r="384" spans="1:50" x14ac:dyDescent="0.2">
      <c r="A384" s="13" t="s">
        <v>309</v>
      </c>
      <c r="B384" s="287">
        <f>'201819 DATA'!B384</f>
        <v>1815</v>
      </c>
      <c r="C384" s="288">
        <f>'201819 DATA'!C384</f>
        <v>1815</v>
      </c>
      <c r="D384" s="293">
        <f>'201819 DATA'!FN384</f>
        <v>1790</v>
      </c>
      <c r="G384" s="295">
        <f t="shared" si="5"/>
        <v>1</v>
      </c>
      <c r="H384" s="289">
        <f>IF(OR($C384="*",$C384&lt;400),"",IF(AND('201819 DATA'!F384="*",$C384&gt;=400),"*",IF($C384&gt;=400,ROUND('201819 DATA'!F384/$C384,2),"")))</f>
        <v>0</v>
      </c>
      <c r="I384" s="296">
        <f>IF(OR($B384="*",$B384&lt;400),"",IF(AND('201819 DATA'!Y384="*",$B384&gt;=400),"*",IF($B384&gt;=400,ROUND('201819 DATA'!Y384/$B384,2),"")))</f>
        <v>0</v>
      </c>
      <c r="J384" s="296">
        <f>IF(OR($B384="*",$B384&lt;400),"",IF(AND('201819 DATA'!Z384="*",$B384&gt;=400),"*",IF($B384&gt;=400,ROUND('201819 DATA'!Z384/$B384,2),"")))</f>
        <v>0.08</v>
      </c>
      <c r="K384" s="296">
        <f>IF(OR($B384="*",$B384&lt;400),"",IF(AND('201819 DATA'!AA384="*",$B384&gt;=400),"*",IF($B384&gt;=400,ROUND('201819 DATA'!AA384/$B384,2),"")))</f>
        <v>0.17</v>
      </c>
      <c r="L384" s="296">
        <f>IF(OR($B384="*",$B384&lt;400),"",IF(AND('201819 DATA'!AB384="*",$B384&gt;=400),"*",IF($B384&gt;=400,ROUND('201819 DATA'!AB384/$B384,2),"")))</f>
        <v>0.31</v>
      </c>
      <c r="M384" s="296">
        <f>IF(OR($B384="*",$B384&lt;400),"",IF(AND('201819 DATA'!AC384="*",$B384&gt;=400),"*",IF($B384&gt;=400,ROUND('201819 DATA'!AC384/$B384,2),"")))</f>
        <v>0.31</v>
      </c>
      <c r="N384" s="296">
        <f>IF(OR($B384="*",$B384&lt;400),"",IF(AND('201819 DATA'!AD384="*",$B384&gt;=400),"*",IF($B384&gt;=400,ROUND('201819 DATA'!AD384/$B384,2),"")))</f>
        <v>0.12</v>
      </c>
      <c r="O384" s="296" t="str">
        <f>IF(OR($B384="*",$B384&lt;400),"",IF(AND('201819 DATA'!AE384="*",$B384&gt;=400),"*",IF($B384&gt;=400,ROUND('201819 DATA'!AE384/$B384,2),"")))</f>
        <v>*</v>
      </c>
      <c r="P384" s="297"/>
      <c r="Q384" s="296">
        <f>IF(OR($B384="*",$B384&lt;400),"",IF(AND('201819 DATA'!FL384="*",$B384&gt;=400),"*",IF($B384&gt;=400,ROUND('201819 DATA'!FL384/$B384,2),"")))</f>
        <v>0.98</v>
      </c>
      <c r="R384" s="289">
        <f>IF(OR($C384="*",$C384&lt;400),"",IF(AND('201819 DATA'!F384="*",$C384&gt;=400),"*",IF($C384&gt;=400,ROUND('201819 DATA'!F384/$C384,2),"")))</f>
        <v>0</v>
      </c>
      <c r="S384" s="289">
        <f>IF(OR($C384="*",$C384&lt;400),"",IF(AND('201819 DATA'!G384="*",$C384&gt;=400),"*",IF($C384&gt;=400,ROUND('201819 DATA'!G384/$C384,2),"")))</f>
        <v>0</v>
      </c>
      <c r="T384" s="289">
        <f>IF(OR($C384="*",$C384&lt;400),"",IF(AND('201819 DATA'!H384="*",$C384&gt;=400),"*",IF($C384&gt;=400,ROUND('201819 DATA'!H384/$C384,2),"")))</f>
        <v>1</v>
      </c>
      <c r="U384" s="289">
        <f>IF(OR($C384="*",$C384&lt;400),"",IF(AND('201819 DATA'!FM384="*",$C384&gt;=400),"*",IF($C384&gt;=400,ROUND('201819 DATA'!FM384/$C384,2),"")))</f>
        <v>0</v>
      </c>
      <c r="V384" s="312">
        <f>IF(OR($D384="*",$D384&lt;400),"",IF(AND('201819 DATA'!M384="*",$D384&gt;=400),"*",IF($D384&gt;=400,ROUND('201819 DATA'!M384/$D384,2),"")))</f>
        <v>0.39</v>
      </c>
      <c r="W384" s="312">
        <f>IF(OR($D384="*",$D384&lt;400),"",IF(AND('201819 DATA'!N384="*",$D384&gt;=400),"*",IF($D384&gt;=400,ROUND('201819 DATA'!N384/$D384,2),"")))</f>
        <v>0.33</v>
      </c>
      <c r="X384" s="312">
        <f>IF(OR($D384="*",$D384&lt;400),"",IF(AND('201819 DATA'!O384="*",$D384&gt;=400),"*",IF($D384&gt;=400,ROUND('201819 DATA'!O384/$D384,2),"")))</f>
        <v>0.2</v>
      </c>
      <c r="Y384" s="312">
        <f>IF(OR($D384="*",$D384&lt;400),"",IF(AND('201819 DATA'!P384="*",$D384&gt;=400),"*",IF($D384&gt;=400,ROUND('201819 DATA'!P384/$D384,2),"")))</f>
        <v>0.08</v>
      </c>
      <c r="Z384" s="312">
        <f>IF(OR($D384="*",$D384&lt;400),"",IF(AND('201819 DATA'!Q384="*",$D384&gt;=400),"*",IF($D384&gt;=400,ROUND('201819 DATA'!Q384/$D384,2),"")))</f>
        <v>0.01</v>
      </c>
      <c r="AA384" s="312" t="str">
        <f>IF(OR($D384="*",$D384&lt;400),"",IF(AND('201819 DATA'!R384="*",$D384&gt;=400),"*",IF($D384&gt;=400,ROUND('201819 DATA'!R384/$D384,2),"")))</f>
        <v>*</v>
      </c>
      <c r="AB384" s="312" t="str">
        <f>IF(OR($D384="*",$D384&lt;400),"",IF(AND('201819 DATA'!S384="*",$D384&gt;=400),"*",IF($D384&gt;=400,ROUND('201819 DATA'!S384/$D384,2),"")))</f>
        <v>*</v>
      </c>
      <c r="AC384" s="312" t="str">
        <f>IF(OR($D384="*",$D384&lt;400),"",IF(AND('201819 DATA'!T384="*",$D384&gt;=400),"*",IF($D384&gt;=400,ROUND('201819 DATA'!T384/$D384,2),"")))</f>
        <v>*</v>
      </c>
      <c r="AD384" s="289" t="str">
        <f>IF(OR($C384="*",$C384&lt;400),"",IF(AND('201819 DATA'!BC384="*",$C384&gt;=400),"*",IF($C384&gt;=400,ROUND('201819 DATA'!BC384/$C384,2),"")))</f>
        <v>*</v>
      </c>
      <c r="AE384" s="289">
        <f>IF(OR($C384="*",$C384&lt;400),"",IF(AND('201819 DATA'!BD384="*",$C384&gt;=400),"*",IF($C384&gt;=400,ROUND('201819 DATA'!BD384/$C384,2),"")))</f>
        <v>0.03</v>
      </c>
      <c r="AF384" s="289" t="str">
        <f>IF(OR($C384="*",$C384&lt;400),"",IF(AND('201819 DATA'!BE384="*",$C384&gt;=400),"*",IF($C384&gt;=400,ROUND('201819 DATA'!BE384/$C384,2),"")))</f>
        <v>*</v>
      </c>
      <c r="AG384" s="289">
        <f>IF(OR($C384="*",$C384&lt;400),"",IF(AND('201819 DATA'!BF384="*",$C384&gt;=400),"*",IF($C384&gt;=400,ROUND('201819 DATA'!BF384/$C384,2),"")))</f>
        <v>0</v>
      </c>
      <c r="AH384" s="289">
        <f>IF(OR($C384="*",$C384&lt;400),"",IF(AND('201819 DATA'!BG384="*",$C384&gt;=400),"*",IF($C384&gt;=400,ROUND('201819 DATA'!BG384/$C384,2),"")))</f>
        <v>0</v>
      </c>
      <c r="AI384" s="289">
        <f>IF(OR($C384="*",$C384&lt;400),"",IF(AND('201819 DATA'!BH384="*",$C384&gt;=400),"*",IF($C384&gt;=400,ROUND('201819 DATA'!BH384/$C384,2),"")))</f>
        <v>0.04</v>
      </c>
      <c r="AJ384" s="289">
        <f>IF(OR($C384="*",$C384&lt;400),"",IF(AND('201819 DATA'!BI384="*",$C384&gt;=400),"*",IF($C384&gt;=400,ROUND('201819 DATA'!BI384/$C384,2),"")))</f>
        <v>0</v>
      </c>
      <c r="AK384" s="289">
        <f>IF(OR($C384="*",$C384&lt;400),"",IF(AND('201819 DATA'!BJ384="*",$C384&gt;=400),"*",IF($C384&gt;=400,ROUND('201819 DATA'!BJ384/$C384,2),"")))</f>
        <v>0.02</v>
      </c>
      <c r="AL384" s="289" t="str">
        <f>IF(OR($C384="*",$C384&lt;400),"",IF(AND('201819 DATA'!BK384="*",$C384&gt;=400),"*",IF($C384&gt;=400,ROUND('201819 DATA'!BK384/$C384,2),"")))</f>
        <v>*</v>
      </c>
      <c r="AM384" s="289">
        <f>IF(OR($C384="*",$C384&lt;400),"",IF(AND('201819 DATA'!BL384="*",$C384&gt;=400),"*",IF($C384&gt;=400,ROUND('201819 DATA'!BL384/$C384,2),"")))</f>
        <v>0.05</v>
      </c>
      <c r="AN384" s="289">
        <f>IF(OR($C384="*",$C384&lt;400),"",IF(AND('201819 DATA'!BM384="*",$C384&gt;=400),"*",IF($C384&gt;=400,ROUND('201819 DATA'!BM384/$C384,2),"")))</f>
        <v>0.22</v>
      </c>
      <c r="AO384" s="289">
        <f>IF(OR($C384="*",$C384&lt;400),"",IF(AND('201819 DATA'!BN384="*",$C384&gt;=400),"*",IF($C384&gt;=400,ROUND('201819 DATA'!BN384/$C384,2),"")))</f>
        <v>0.01</v>
      </c>
      <c r="AP384" s="289">
        <f>IF(OR($C384="*",$C384&lt;400),"",IF(AND('201819 DATA'!BO384="*",$C384&gt;=400),"*",IF($C384&gt;=400,ROUND('201819 DATA'!BO384/$C384,2),"")))</f>
        <v>0.47</v>
      </c>
      <c r="AQ384" s="289">
        <f>IF(OR($C384="*",$C384&lt;400),"",IF(AND('201819 DATA'!BP384="*",$C384&gt;=400),"*",IF($C384&gt;=400,ROUND('201819 DATA'!BP384/$C384,2),"")))</f>
        <v>0.08</v>
      </c>
      <c r="AR384" s="289">
        <f>IF(OR($C384="*",$C384&lt;400),"",IF(AND('201819 DATA'!BQ384="*",$C384&gt;=400),"*",IF($C384&gt;=400,ROUND('201819 DATA'!BQ384/$C384,2),"")))</f>
        <v>0</v>
      </c>
      <c r="AS384" s="289">
        <f>IF(OR($C384="*",$C384&lt;400),"",IF(AND('201819 DATA'!BR384="*",$C384&gt;=400),"*",IF($C384&gt;=400,ROUND('201819 DATA'!BR384/$C384,2),"")))</f>
        <v>0</v>
      </c>
      <c r="AT384" s="289">
        <f>IF(OR($C384="*",$C384&lt;400),"",IF(AND('201819 DATA'!BS384="*",$C384&gt;=400),"*",IF($C384&gt;=400,ROUND('201819 DATA'!BS384/$C384,2),"")))</f>
        <v>0</v>
      </c>
      <c r="AU384" s="289">
        <f>IF(OR($C384="*",$C384&lt;400),"",IF(AND('201819 DATA'!BT384="*",$C384&gt;=400),"*",IF($C384&gt;=400,ROUND('201819 DATA'!BT384/$C384,2),"")))</f>
        <v>0.03</v>
      </c>
      <c r="AV384" s="289">
        <f>IF(OR($C384="*",$C384&lt;400),"",IF(AND('201819 DATA'!BU384="*",$C384&gt;=400),"*",IF($C384&gt;=400,ROUND('201819 DATA'!BU384/$C384,2),"")))</f>
        <v>0.02</v>
      </c>
      <c r="AW384" s="289">
        <f>IF(OR($C384="*",$C384&lt;400),"",IF(AND('201819 DATA'!BV384="*",$C384&gt;=400),"*",IF($C384&gt;=400,ROUND('201819 DATA'!BV384/$C384,2),"")))</f>
        <v>0</v>
      </c>
      <c r="AX384" s="289">
        <f>IF(OR($C384="*",$C384&lt;400),"",IF(AND('201819 DATA'!BW384="*",$C384&gt;=400),"*",IF($C384&gt;=400,ROUND('201819 DATA'!BW384/$C384,2),"")))</f>
        <v>0.02</v>
      </c>
    </row>
    <row r="385" spans="1:50" x14ac:dyDescent="0.2">
      <c r="A385" s="13" t="s">
        <v>285</v>
      </c>
      <c r="B385" s="287">
        <f>'201819 DATA'!B385</f>
        <v>2335</v>
      </c>
      <c r="C385" s="288">
        <f>'201819 DATA'!C385</f>
        <v>2335</v>
      </c>
      <c r="D385" s="293">
        <f>'201819 DATA'!FN385</f>
        <v>2285</v>
      </c>
      <c r="G385" s="295">
        <f t="shared" si="5"/>
        <v>1</v>
      </c>
      <c r="H385" s="289">
        <f>IF(OR($C385="*",$C385&lt;400),"",IF(AND('201819 DATA'!F385="*",$C385&gt;=400),"*",IF($C385&gt;=400,ROUND('201819 DATA'!F385/$C385,2),"")))</f>
        <v>0</v>
      </c>
      <c r="I385" s="296">
        <f>IF(OR($B385="*",$B385&lt;400),"",IF(AND('201819 DATA'!Y385="*",$B385&gt;=400),"*",IF($B385&gt;=400,ROUND('201819 DATA'!Y385/$B385,2),"")))</f>
        <v>0</v>
      </c>
      <c r="J385" s="296">
        <f>IF(OR($B385="*",$B385&lt;400),"",IF(AND('201819 DATA'!Z385="*",$B385&gt;=400),"*",IF($B385&gt;=400,ROUND('201819 DATA'!Z385/$B385,2),"")))</f>
        <v>7.0000000000000007E-2</v>
      </c>
      <c r="K385" s="296">
        <f>IF(OR($B385="*",$B385&lt;400),"",IF(AND('201819 DATA'!AA385="*",$B385&gt;=400),"*",IF($B385&gt;=400,ROUND('201819 DATA'!AA385/$B385,2),"")))</f>
        <v>0.17</v>
      </c>
      <c r="L385" s="296">
        <f>IF(OR($B385="*",$B385&lt;400),"",IF(AND('201819 DATA'!AB385="*",$B385&gt;=400),"*",IF($B385&gt;=400,ROUND('201819 DATA'!AB385/$B385,2),"")))</f>
        <v>0.3</v>
      </c>
      <c r="M385" s="296">
        <f>IF(OR($B385="*",$B385&lt;400),"",IF(AND('201819 DATA'!AC385="*",$B385&gt;=400),"*",IF($B385&gt;=400,ROUND('201819 DATA'!AC385/$B385,2),"")))</f>
        <v>0.33</v>
      </c>
      <c r="N385" s="296">
        <f>IF(OR($B385="*",$B385&lt;400),"",IF(AND('201819 DATA'!AD385="*",$B385&gt;=400),"*",IF($B385&gt;=400,ROUND('201819 DATA'!AD385/$B385,2),"")))</f>
        <v>0.12</v>
      </c>
      <c r="O385" s="296" t="str">
        <f>IF(OR($B385="*",$B385&lt;400),"",IF(AND('201819 DATA'!AE385="*",$B385&gt;=400),"*",IF($B385&gt;=400,ROUND('201819 DATA'!AE385/$B385,2),"")))</f>
        <v>*</v>
      </c>
      <c r="P385" s="297"/>
      <c r="Q385" s="296">
        <f>IF(OR($B385="*",$B385&lt;400),"",IF(AND('201819 DATA'!FL385="*",$B385&gt;=400),"*",IF($B385&gt;=400,ROUND('201819 DATA'!FL385/$B385,2),"")))</f>
        <v>0.97</v>
      </c>
      <c r="R385" s="289">
        <f>IF(OR($C385="*",$C385&lt;400),"",IF(AND('201819 DATA'!F385="*",$C385&gt;=400),"*",IF($C385&gt;=400,ROUND('201819 DATA'!F385/$C385,2),"")))</f>
        <v>0</v>
      </c>
      <c r="S385" s="289">
        <f>IF(OR($C385="*",$C385&lt;400),"",IF(AND('201819 DATA'!G385="*",$C385&gt;=400),"*",IF($C385&gt;=400,ROUND('201819 DATA'!G385/$C385,2),"")))</f>
        <v>0</v>
      </c>
      <c r="T385" s="289">
        <f>IF(OR($C385="*",$C385&lt;400),"",IF(AND('201819 DATA'!H385="*",$C385&gt;=400),"*",IF($C385&gt;=400,ROUND('201819 DATA'!H385/$C385,2),"")))</f>
        <v>1</v>
      </c>
      <c r="U385" s="289">
        <f>IF(OR($C385="*",$C385&lt;400),"",IF(AND('201819 DATA'!FM385="*",$C385&gt;=400),"*",IF($C385&gt;=400,ROUND('201819 DATA'!FM385/$C385,2),"")))</f>
        <v>0</v>
      </c>
      <c r="V385" s="312">
        <f>IF(OR($D385="*",$D385&lt;400),"",IF(AND('201819 DATA'!M385="*",$D385&gt;=400),"*",IF($D385&gt;=400,ROUND('201819 DATA'!M385/$D385,2),"")))</f>
        <v>0.32</v>
      </c>
      <c r="W385" s="312">
        <f>IF(OR($D385="*",$D385&lt;400),"",IF(AND('201819 DATA'!N385="*",$D385&gt;=400),"*",IF($D385&gt;=400,ROUND('201819 DATA'!N385/$D385,2),"")))</f>
        <v>0.2</v>
      </c>
      <c r="X385" s="312">
        <f>IF(OR($D385="*",$D385&lt;400),"",IF(AND('201819 DATA'!O385="*",$D385&gt;=400),"*",IF($D385&gt;=400,ROUND('201819 DATA'!O385/$D385,2),"")))</f>
        <v>0.22</v>
      </c>
      <c r="Y385" s="312">
        <f>IF(OR($D385="*",$D385&lt;400),"",IF(AND('201819 DATA'!P385="*",$D385&gt;=400),"*",IF($D385&gt;=400,ROUND('201819 DATA'!P385/$D385,2),"")))</f>
        <v>0.25</v>
      </c>
      <c r="Z385" s="312">
        <f>IF(OR($D385="*",$D385&lt;400),"",IF(AND('201819 DATA'!Q385="*",$D385&gt;=400),"*",IF($D385&gt;=400,ROUND('201819 DATA'!Q385/$D385,2),"")))</f>
        <v>0.01</v>
      </c>
      <c r="AA385" s="312">
        <f>IF(OR($D385="*",$D385&lt;400),"",IF(AND('201819 DATA'!R385="*",$D385&gt;=400),"*",IF($D385&gt;=400,ROUND('201819 DATA'!R385/$D385,2),"")))</f>
        <v>0</v>
      </c>
      <c r="AB385" s="312" t="str">
        <f>IF(OR($D385="*",$D385&lt;400),"",IF(AND('201819 DATA'!S385="*",$D385&gt;=400),"*",IF($D385&gt;=400,ROUND('201819 DATA'!S385/$D385,2),"")))</f>
        <v>*</v>
      </c>
      <c r="AC385" s="312">
        <f>IF(OR($D385="*",$D385&lt;400),"",IF(AND('201819 DATA'!T385="*",$D385&gt;=400),"*",IF($D385&gt;=400,ROUND('201819 DATA'!T385/$D385,2),"")))</f>
        <v>0</v>
      </c>
      <c r="AD385" s="289" t="str">
        <f>IF(OR($C385="*",$C385&lt;400),"",IF(AND('201819 DATA'!BC385="*",$C385&gt;=400),"*",IF($C385&gt;=400,ROUND('201819 DATA'!BC385/$C385,2),"")))</f>
        <v>*</v>
      </c>
      <c r="AE385" s="289">
        <f>IF(OR($C385="*",$C385&lt;400),"",IF(AND('201819 DATA'!BD385="*",$C385&gt;=400),"*",IF($C385&gt;=400,ROUND('201819 DATA'!BD385/$C385,2),"")))</f>
        <v>0.03</v>
      </c>
      <c r="AF385" s="289">
        <f>IF(OR($C385="*",$C385&lt;400),"",IF(AND('201819 DATA'!BE385="*",$C385&gt;=400),"*",IF($C385&gt;=400,ROUND('201819 DATA'!BE385/$C385,2),"")))</f>
        <v>0</v>
      </c>
      <c r="AG385" s="289" t="str">
        <f>IF(OR($C385="*",$C385&lt;400),"",IF(AND('201819 DATA'!BF385="*",$C385&gt;=400),"*",IF($C385&gt;=400,ROUND('201819 DATA'!BF385/$C385,2),"")))</f>
        <v>*</v>
      </c>
      <c r="AH385" s="289">
        <f>IF(OR($C385="*",$C385&lt;400),"",IF(AND('201819 DATA'!BG385="*",$C385&gt;=400),"*",IF($C385&gt;=400,ROUND('201819 DATA'!BG385/$C385,2),"")))</f>
        <v>0</v>
      </c>
      <c r="AI385" s="289">
        <f>IF(OR($C385="*",$C385&lt;400),"",IF(AND('201819 DATA'!BH385="*",$C385&gt;=400),"*",IF($C385&gt;=400,ROUND('201819 DATA'!BH385/$C385,2),"")))</f>
        <v>0.08</v>
      </c>
      <c r="AJ385" s="289">
        <f>IF(OR($C385="*",$C385&lt;400),"",IF(AND('201819 DATA'!BI385="*",$C385&gt;=400),"*",IF($C385&gt;=400,ROUND('201819 DATA'!BI385/$C385,2),"")))</f>
        <v>0</v>
      </c>
      <c r="AK385" s="289">
        <f>IF(OR($C385="*",$C385&lt;400),"",IF(AND('201819 DATA'!BJ385="*",$C385&gt;=400),"*",IF($C385&gt;=400,ROUND('201819 DATA'!BJ385/$C385,2),"")))</f>
        <v>0</v>
      </c>
      <c r="AL385" s="289">
        <f>IF(OR($C385="*",$C385&lt;400),"",IF(AND('201819 DATA'!BK385="*",$C385&gt;=400),"*",IF($C385&gt;=400,ROUND('201819 DATA'!BK385/$C385,2),"")))</f>
        <v>0</v>
      </c>
      <c r="AM385" s="289">
        <f>IF(OR($C385="*",$C385&lt;400),"",IF(AND('201819 DATA'!BL385="*",$C385&gt;=400),"*",IF($C385&gt;=400,ROUND('201819 DATA'!BL385/$C385,2),"")))</f>
        <v>0.03</v>
      </c>
      <c r="AN385" s="289">
        <f>IF(OR($C385="*",$C385&lt;400),"",IF(AND('201819 DATA'!BM385="*",$C385&gt;=400),"*",IF($C385&gt;=400,ROUND('201819 DATA'!BM385/$C385,2),"")))</f>
        <v>0.3</v>
      </c>
      <c r="AO385" s="289">
        <f>IF(OR($C385="*",$C385&lt;400),"",IF(AND('201819 DATA'!BN385="*",$C385&gt;=400),"*",IF($C385&gt;=400,ROUND('201819 DATA'!BN385/$C385,2),"")))</f>
        <v>0.01</v>
      </c>
      <c r="AP385" s="289">
        <f>IF(OR($C385="*",$C385&lt;400),"",IF(AND('201819 DATA'!BO385="*",$C385&gt;=400),"*",IF($C385&gt;=400,ROUND('201819 DATA'!BO385/$C385,2),"")))</f>
        <v>0.36</v>
      </c>
      <c r="AQ385" s="289">
        <f>IF(OR($C385="*",$C385&lt;400),"",IF(AND('201819 DATA'!BP385="*",$C385&gt;=400),"*",IF($C385&gt;=400,ROUND('201819 DATA'!BP385/$C385,2),"")))</f>
        <v>0.1</v>
      </c>
      <c r="AR385" s="289">
        <f>IF(OR($C385="*",$C385&lt;400),"",IF(AND('201819 DATA'!BQ385="*",$C385&gt;=400),"*",IF($C385&gt;=400,ROUND('201819 DATA'!BQ385/$C385,2),"")))</f>
        <v>0</v>
      </c>
      <c r="AS385" s="289">
        <f>IF(OR($C385="*",$C385&lt;400),"",IF(AND('201819 DATA'!BR385="*",$C385&gt;=400),"*",IF($C385&gt;=400,ROUND('201819 DATA'!BR385/$C385,2),"")))</f>
        <v>0</v>
      </c>
      <c r="AT385" s="289" t="str">
        <f>IF(OR($C385="*",$C385&lt;400),"",IF(AND('201819 DATA'!BS385="*",$C385&gt;=400),"*",IF($C385&gt;=400,ROUND('201819 DATA'!BS385/$C385,2),"")))</f>
        <v>*</v>
      </c>
      <c r="AU385" s="289">
        <f>IF(OR($C385="*",$C385&lt;400),"",IF(AND('201819 DATA'!BT385="*",$C385&gt;=400),"*",IF($C385&gt;=400,ROUND('201819 DATA'!BT385/$C385,2),"")))</f>
        <v>0.05</v>
      </c>
      <c r="AV385" s="289">
        <f>IF(OR($C385="*",$C385&lt;400),"",IF(AND('201819 DATA'!BU385="*",$C385&gt;=400),"*",IF($C385&gt;=400,ROUND('201819 DATA'!BU385/$C385,2),"")))</f>
        <v>0.01</v>
      </c>
      <c r="AW385" s="289">
        <f>IF(OR($C385="*",$C385&lt;400),"",IF(AND('201819 DATA'!BV385="*",$C385&gt;=400),"*",IF($C385&gt;=400,ROUND('201819 DATA'!BV385/$C385,2),"")))</f>
        <v>0</v>
      </c>
      <c r="AX385" s="289">
        <f>IF(OR($C385="*",$C385&lt;400),"",IF(AND('201819 DATA'!BW385="*",$C385&gt;=400),"*",IF($C385&gt;=400,ROUND('201819 DATA'!BW385/$C385,2),"")))</f>
        <v>0.01</v>
      </c>
    </row>
    <row r="386" spans="1:50" x14ac:dyDescent="0.2">
      <c r="A386" s="13" t="s">
        <v>287</v>
      </c>
      <c r="B386" s="287">
        <f>'201819 DATA'!B386</f>
        <v>1380</v>
      </c>
      <c r="C386" s="288">
        <f>'201819 DATA'!C386</f>
        <v>1380</v>
      </c>
      <c r="D386" s="293">
        <f>'201819 DATA'!FN386</f>
        <v>1355</v>
      </c>
      <c r="G386" s="295">
        <f t="shared" si="5"/>
        <v>1</v>
      </c>
      <c r="H386" s="289">
        <f>IF(OR($C386="*",$C386&lt;400),"",IF(AND('201819 DATA'!F386="*",$C386&gt;=400),"*",IF($C386&gt;=400,ROUND('201819 DATA'!F386/$C386,2),"")))</f>
        <v>0</v>
      </c>
      <c r="I386" s="296">
        <f>IF(OR($B386="*",$B386&lt;400),"",IF(AND('201819 DATA'!Y386="*",$B386&gt;=400),"*",IF($B386&gt;=400,ROUND('201819 DATA'!Y386/$B386,2),"")))</f>
        <v>0</v>
      </c>
      <c r="J386" s="296">
        <f>IF(OR($B386="*",$B386&lt;400),"",IF(AND('201819 DATA'!Z386="*",$B386&gt;=400),"*",IF($B386&gt;=400,ROUND('201819 DATA'!Z386/$B386,2),"")))</f>
        <v>7.0000000000000007E-2</v>
      </c>
      <c r="K386" s="296">
        <f>IF(OR($B386="*",$B386&lt;400),"",IF(AND('201819 DATA'!AA386="*",$B386&gt;=400),"*",IF($B386&gt;=400,ROUND('201819 DATA'!AA386/$B386,2),"")))</f>
        <v>0.14000000000000001</v>
      </c>
      <c r="L386" s="296">
        <f>IF(OR($B386="*",$B386&lt;400),"",IF(AND('201819 DATA'!AB386="*",$B386&gt;=400),"*",IF($B386&gt;=400,ROUND('201819 DATA'!AB386/$B386,2),"")))</f>
        <v>0.28999999999999998</v>
      </c>
      <c r="M386" s="296">
        <f>IF(OR($B386="*",$B386&lt;400),"",IF(AND('201819 DATA'!AC386="*",$B386&gt;=400),"*",IF($B386&gt;=400,ROUND('201819 DATA'!AC386/$B386,2),"")))</f>
        <v>0.36</v>
      </c>
      <c r="N386" s="296">
        <f>IF(OR($B386="*",$B386&lt;400),"",IF(AND('201819 DATA'!AD386="*",$B386&gt;=400),"*",IF($B386&gt;=400,ROUND('201819 DATA'!AD386/$B386,2),"")))</f>
        <v>0.14000000000000001</v>
      </c>
      <c r="O386" s="296" t="str">
        <f>IF(OR($B386="*",$B386&lt;400),"",IF(AND('201819 DATA'!AE386="*",$B386&gt;=400),"*",IF($B386&gt;=400,ROUND('201819 DATA'!AE386/$B386,2),"")))</f>
        <v>*</v>
      </c>
      <c r="P386" s="297"/>
      <c r="Q386" s="296">
        <f>IF(OR($B386="*",$B386&lt;400),"",IF(AND('201819 DATA'!FL386="*",$B386&gt;=400),"*",IF($B386&gt;=400,ROUND('201819 DATA'!FL386/$B386,2),"")))</f>
        <v>0.97</v>
      </c>
      <c r="R386" s="289">
        <f>IF(OR($C386="*",$C386&lt;400),"",IF(AND('201819 DATA'!F386="*",$C386&gt;=400),"*",IF($C386&gt;=400,ROUND('201819 DATA'!F386/$C386,2),"")))</f>
        <v>0</v>
      </c>
      <c r="S386" s="289">
        <f>IF(OR($C386="*",$C386&lt;400),"",IF(AND('201819 DATA'!G386="*",$C386&gt;=400),"*",IF($C386&gt;=400,ROUND('201819 DATA'!G386/$C386,2),"")))</f>
        <v>0</v>
      </c>
      <c r="T386" s="289">
        <f>IF(OR($C386="*",$C386&lt;400),"",IF(AND('201819 DATA'!H386="*",$C386&gt;=400),"*",IF($C386&gt;=400,ROUND('201819 DATA'!H386/$C386,2),"")))</f>
        <v>1</v>
      </c>
      <c r="U386" s="289">
        <f>IF(OR($C386="*",$C386&lt;400),"",IF(AND('201819 DATA'!FM386="*",$C386&gt;=400),"*",IF($C386&gt;=400,ROUND('201819 DATA'!FM386/$C386,2),"")))</f>
        <v>0</v>
      </c>
      <c r="V386" s="312">
        <f>IF(OR($D386="*",$D386&lt;400),"",IF(AND('201819 DATA'!M386="*",$D386&gt;=400),"*",IF($D386&gt;=400,ROUND('201819 DATA'!M386/$D386,2),"")))</f>
        <v>0.3</v>
      </c>
      <c r="W386" s="312">
        <f>IF(OR($D386="*",$D386&lt;400),"",IF(AND('201819 DATA'!N386="*",$D386&gt;=400),"*",IF($D386&gt;=400,ROUND('201819 DATA'!N386/$D386,2),"")))</f>
        <v>0.33</v>
      </c>
      <c r="X386" s="312">
        <f>IF(OR($D386="*",$D386&lt;400),"",IF(AND('201819 DATA'!O386="*",$D386&gt;=400),"*",IF($D386&gt;=400,ROUND('201819 DATA'!O386/$D386,2),"")))</f>
        <v>0.25</v>
      </c>
      <c r="Y386" s="312">
        <f>IF(OR($D386="*",$D386&lt;400),"",IF(AND('201819 DATA'!P386="*",$D386&gt;=400),"*",IF($D386&gt;=400,ROUND('201819 DATA'!P386/$D386,2),"")))</f>
        <v>0.1</v>
      </c>
      <c r="Z386" s="312">
        <f>IF(OR($D386="*",$D386&lt;400),"",IF(AND('201819 DATA'!Q386="*",$D386&gt;=400),"*",IF($D386&gt;=400,ROUND('201819 DATA'!Q386/$D386,2),"")))</f>
        <v>0.01</v>
      </c>
      <c r="AA386" s="312" t="str">
        <f>IF(OR($D386="*",$D386&lt;400),"",IF(AND('201819 DATA'!R386="*",$D386&gt;=400),"*",IF($D386&gt;=400,ROUND('201819 DATA'!R386/$D386,2),"")))</f>
        <v>*</v>
      </c>
      <c r="AB386" s="312">
        <f>IF(OR($D386="*",$D386&lt;400),"",IF(AND('201819 DATA'!S386="*",$D386&gt;=400),"*",IF($D386&gt;=400,ROUND('201819 DATA'!S386/$D386,2),"")))</f>
        <v>0</v>
      </c>
      <c r="AC386" s="312">
        <f>IF(OR($D386="*",$D386&lt;400),"",IF(AND('201819 DATA'!T386="*",$D386&gt;=400),"*",IF($D386&gt;=400,ROUND('201819 DATA'!T386/$D386,2),"")))</f>
        <v>0</v>
      </c>
      <c r="AD386" s="289">
        <f>IF(OR($C386="*",$C386&lt;400),"",IF(AND('201819 DATA'!BC386="*",$C386&gt;=400),"*",IF($C386&gt;=400,ROUND('201819 DATA'!BC386/$C386,2),"")))</f>
        <v>0</v>
      </c>
      <c r="AE386" s="289">
        <f>IF(OR($C386="*",$C386&lt;400),"",IF(AND('201819 DATA'!BD386="*",$C386&gt;=400),"*",IF($C386&gt;=400,ROUND('201819 DATA'!BD386/$C386,2),"")))</f>
        <v>0.01</v>
      </c>
      <c r="AF386" s="289" t="str">
        <f>IF(OR($C386="*",$C386&lt;400),"",IF(AND('201819 DATA'!BE386="*",$C386&gt;=400),"*",IF($C386&gt;=400,ROUND('201819 DATA'!BE386/$C386,2),"")))</f>
        <v>*</v>
      </c>
      <c r="AG386" s="289">
        <f>IF(OR($C386="*",$C386&lt;400),"",IF(AND('201819 DATA'!BF386="*",$C386&gt;=400),"*",IF($C386&gt;=400,ROUND('201819 DATA'!BF386/$C386,2),"")))</f>
        <v>0.13</v>
      </c>
      <c r="AH386" s="289">
        <f>IF(OR($C386="*",$C386&lt;400),"",IF(AND('201819 DATA'!BG386="*",$C386&gt;=400),"*",IF($C386&gt;=400,ROUND('201819 DATA'!BG386/$C386,2),"")))</f>
        <v>0</v>
      </c>
      <c r="AI386" s="289">
        <f>IF(OR($C386="*",$C386&lt;400),"",IF(AND('201819 DATA'!BH386="*",$C386&gt;=400),"*",IF($C386&gt;=400,ROUND('201819 DATA'!BH386/$C386,2),"")))</f>
        <v>0.03</v>
      </c>
      <c r="AJ386" s="289">
        <f>IF(OR($C386="*",$C386&lt;400),"",IF(AND('201819 DATA'!BI386="*",$C386&gt;=400),"*",IF($C386&gt;=400,ROUND('201819 DATA'!BI386/$C386,2),"")))</f>
        <v>0</v>
      </c>
      <c r="AK386" s="289">
        <f>IF(OR($C386="*",$C386&lt;400),"",IF(AND('201819 DATA'!BJ386="*",$C386&gt;=400),"*",IF($C386&gt;=400,ROUND('201819 DATA'!BJ386/$C386,2),"")))</f>
        <v>0</v>
      </c>
      <c r="AL386" s="289">
        <f>IF(OR($C386="*",$C386&lt;400),"",IF(AND('201819 DATA'!BK386="*",$C386&gt;=400),"*",IF($C386&gt;=400,ROUND('201819 DATA'!BK386/$C386,2),"")))</f>
        <v>0</v>
      </c>
      <c r="AM386" s="289">
        <f>IF(OR($C386="*",$C386&lt;400),"",IF(AND('201819 DATA'!BL386="*",$C386&gt;=400),"*",IF($C386&gt;=400,ROUND('201819 DATA'!BL386/$C386,2),"")))</f>
        <v>0</v>
      </c>
      <c r="AN386" s="289">
        <f>IF(OR($C386="*",$C386&lt;400),"",IF(AND('201819 DATA'!BM386="*",$C386&gt;=400),"*",IF($C386&gt;=400,ROUND('201819 DATA'!BM386/$C386,2),"")))</f>
        <v>0.06</v>
      </c>
      <c r="AO386" s="289" t="str">
        <f>IF(OR($C386="*",$C386&lt;400),"",IF(AND('201819 DATA'!BN386="*",$C386&gt;=400),"*",IF($C386&gt;=400,ROUND('201819 DATA'!BN386/$C386,2),"")))</f>
        <v>*</v>
      </c>
      <c r="AP386" s="289">
        <f>IF(OR($C386="*",$C386&lt;400),"",IF(AND('201819 DATA'!BO386="*",$C386&gt;=400),"*",IF($C386&gt;=400,ROUND('201819 DATA'!BO386/$C386,2),"")))</f>
        <v>0.71</v>
      </c>
      <c r="AQ386" s="289">
        <f>IF(OR($C386="*",$C386&lt;400),"",IF(AND('201819 DATA'!BP386="*",$C386&gt;=400),"*",IF($C386&gt;=400,ROUND('201819 DATA'!BP386/$C386,2),"")))</f>
        <v>0.02</v>
      </c>
      <c r="AR386" s="289">
        <f>IF(OR($C386="*",$C386&lt;400),"",IF(AND('201819 DATA'!BQ386="*",$C386&gt;=400),"*",IF($C386&gt;=400,ROUND('201819 DATA'!BQ386/$C386,2),"")))</f>
        <v>0</v>
      </c>
      <c r="AS386" s="289">
        <f>IF(OR($C386="*",$C386&lt;400),"",IF(AND('201819 DATA'!BR386="*",$C386&gt;=400),"*",IF($C386&gt;=400,ROUND('201819 DATA'!BR386/$C386,2),"")))</f>
        <v>0</v>
      </c>
      <c r="AT386" s="289" t="str">
        <f>IF(OR($C386="*",$C386&lt;400),"",IF(AND('201819 DATA'!BS386="*",$C386&gt;=400),"*",IF($C386&gt;=400,ROUND('201819 DATA'!BS386/$C386,2),"")))</f>
        <v>*</v>
      </c>
      <c r="AU386" s="289">
        <f>IF(OR($C386="*",$C386&lt;400),"",IF(AND('201819 DATA'!BT386="*",$C386&gt;=400),"*",IF($C386&gt;=400,ROUND('201819 DATA'!BT386/$C386,2),"")))</f>
        <v>0.01</v>
      </c>
      <c r="AV386" s="289">
        <f>IF(OR($C386="*",$C386&lt;400),"",IF(AND('201819 DATA'!BU386="*",$C386&gt;=400),"*",IF($C386&gt;=400,ROUND('201819 DATA'!BU386/$C386,2),"")))</f>
        <v>0.03</v>
      </c>
      <c r="AW386" s="289">
        <f>IF(OR($C386="*",$C386&lt;400),"",IF(AND('201819 DATA'!BV386="*",$C386&gt;=400),"*",IF($C386&gt;=400,ROUND('201819 DATA'!BV386/$C386,2),"")))</f>
        <v>0</v>
      </c>
      <c r="AX386" s="289" t="str">
        <f>IF(OR($C386="*",$C386&lt;400),"",IF(AND('201819 DATA'!BW386="*",$C386&gt;=400),"*",IF($C386&gt;=400,ROUND('201819 DATA'!BW386/$C386,2),"")))</f>
        <v>*</v>
      </c>
    </row>
    <row r="387" spans="1:50" x14ac:dyDescent="0.2">
      <c r="A387" s="13" t="s">
        <v>1386</v>
      </c>
      <c r="B387" s="287">
        <f>'201819 DATA'!B387</f>
        <v>250</v>
      </c>
      <c r="C387" s="288">
        <f>'201819 DATA'!C387</f>
        <v>250</v>
      </c>
      <c r="D387" s="293">
        <f>'201819 DATA'!FN387</f>
        <v>250</v>
      </c>
      <c r="G387" s="295" t="str">
        <f t="shared" si="5"/>
        <v/>
      </c>
      <c r="H387" s="289" t="str">
        <f>IF(OR($C387="*",$C387&lt;400),"",IF(AND('201819 DATA'!F387="*",$C387&gt;=400),"*",IF($C387&gt;=400,ROUND('201819 DATA'!F387/$C387,2),"")))</f>
        <v/>
      </c>
      <c r="I387" s="296" t="str">
        <f>IF(OR($B387="*",$B387&lt;400),"",IF(AND('201819 DATA'!Y387="*",$B387&gt;=400),"*",IF($B387&gt;=400,ROUND('201819 DATA'!Y387/$B387,2),"")))</f>
        <v/>
      </c>
      <c r="J387" s="296" t="str">
        <f>IF(OR($B387="*",$B387&lt;400),"",IF(AND('201819 DATA'!Z387="*",$B387&gt;=400),"*",IF($B387&gt;=400,ROUND('201819 DATA'!Z387/$B387,2),"")))</f>
        <v/>
      </c>
      <c r="K387" s="296" t="str">
        <f>IF(OR($B387="*",$B387&lt;400),"",IF(AND('201819 DATA'!AA387="*",$B387&gt;=400),"*",IF($B387&gt;=400,ROUND('201819 DATA'!AA387/$B387,2),"")))</f>
        <v/>
      </c>
      <c r="L387" s="296" t="str">
        <f>IF(OR($B387="*",$B387&lt;400),"",IF(AND('201819 DATA'!AB387="*",$B387&gt;=400),"*",IF($B387&gt;=400,ROUND('201819 DATA'!AB387/$B387,2),"")))</f>
        <v/>
      </c>
      <c r="M387" s="296" t="str">
        <f>IF(OR($B387="*",$B387&lt;400),"",IF(AND('201819 DATA'!AC387="*",$B387&gt;=400),"*",IF($B387&gt;=400,ROUND('201819 DATA'!AC387/$B387,2),"")))</f>
        <v/>
      </c>
      <c r="N387" s="296" t="str">
        <f>IF(OR($B387="*",$B387&lt;400),"",IF(AND('201819 DATA'!AD387="*",$B387&gt;=400),"*",IF($B387&gt;=400,ROUND('201819 DATA'!AD387/$B387,2),"")))</f>
        <v/>
      </c>
      <c r="O387" s="296" t="str">
        <f>IF(OR($B387="*",$B387&lt;400),"",IF(AND('201819 DATA'!AE387="*",$B387&gt;=400),"*",IF($B387&gt;=400,ROUND('201819 DATA'!AE387/$B387,2),"")))</f>
        <v/>
      </c>
      <c r="P387" s="297"/>
      <c r="Q387" s="296" t="str">
        <f>IF(OR($B387="*",$B387&lt;400),"",IF(AND('201819 DATA'!FL387="*",$B387&gt;=400),"*",IF($B387&gt;=400,ROUND('201819 DATA'!FL387/$B387,2),"")))</f>
        <v/>
      </c>
      <c r="R387" s="289" t="str">
        <f>IF(OR($C387="*",$C387&lt;400),"",IF(AND('201819 DATA'!F387="*",$C387&gt;=400),"*",IF($C387&gt;=400,ROUND('201819 DATA'!F387/$C387,2),"")))</f>
        <v/>
      </c>
      <c r="S387" s="289" t="str">
        <f>IF(OR($C387="*",$C387&lt;400),"",IF(AND('201819 DATA'!G387="*",$C387&gt;=400),"*",IF($C387&gt;=400,ROUND('201819 DATA'!G387/$C387,2),"")))</f>
        <v/>
      </c>
      <c r="T387" s="289" t="str">
        <f>IF(OR($C387="*",$C387&lt;400),"",IF(AND('201819 DATA'!H387="*",$C387&gt;=400),"*",IF($C387&gt;=400,ROUND('201819 DATA'!H387/$C387,2),"")))</f>
        <v/>
      </c>
      <c r="U387" s="289" t="str">
        <f>IF(OR($C387="*",$C387&lt;400),"",IF(AND('201819 DATA'!FM387="*",$C387&gt;=400),"*",IF($C387&gt;=400,ROUND('201819 DATA'!FM387/$C387,2),"")))</f>
        <v/>
      </c>
      <c r="V387" s="312" t="str">
        <f>IF(OR($D387="*",$D387&lt;400),"",IF(AND('201819 DATA'!M387="*",$D387&gt;=400),"*",IF($D387&gt;=400,ROUND('201819 DATA'!M387/$D387,2),"")))</f>
        <v/>
      </c>
      <c r="W387" s="312" t="str">
        <f>IF(OR($D387="*",$D387&lt;400),"",IF(AND('201819 DATA'!N387="*",$D387&gt;=400),"*",IF($D387&gt;=400,ROUND('201819 DATA'!N387/$D387,2),"")))</f>
        <v/>
      </c>
      <c r="X387" s="312" t="str">
        <f>IF(OR($D387="*",$D387&lt;400),"",IF(AND('201819 DATA'!O387="*",$D387&gt;=400),"*",IF($D387&gt;=400,ROUND('201819 DATA'!O387/$D387,2),"")))</f>
        <v/>
      </c>
      <c r="Y387" s="312" t="str">
        <f>IF(OR($D387="*",$D387&lt;400),"",IF(AND('201819 DATA'!P387="*",$D387&gt;=400),"*",IF($D387&gt;=400,ROUND('201819 DATA'!P387/$D387,2),"")))</f>
        <v/>
      </c>
      <c r="Z387" s="312" t="str">
        <f>IF(OR($D387="*",$D387&lt;400),"",IF(AND('201819 DATA'!Q387="*",$D387&gt;=400),"*",IF($D387&gt;=400,ROUND('201819 DATA'!Q387/$D387,2),"")))</f>
        <v/>
      </c>
      <c r="AA387" s="312" t="str">
        <f>IF(OR($D387="*",$D387&lt;400),"",IF(AND('201819 DATA'!R387="*",$D387&gt;=400),"*",IF($D387&gt;=400,ROUND('201819 DATA'!R387/$D387,2),"")))</f>
        <v/>
      </c>
      <c r="AB387" s="312" t="str">
        <f>IF(OR($D387="*",$D387&lt;400),"",IF(AND('201819 DATA'!S387="*",$D387&gt;=400),"*",IF($D387&gt;=400,ROUND('201819 DATA'!S387/$D387,2),"")))</f>
        <v/>
      </c>
      <c r="AC387" s="312" t="str">
        <f>IF(OR($D387="*",$D387&lt;400),"",IF(AND('201819 DATA'!T387="*",$D387&gt;=400),"*",IF($D387&gt;=400,ROUND('201819 DATA'!T387/$D387,2),"")))</f>
        <v/>
      </c>
      <c r="AD387" s="289" t="str">
        <f>IF(OR($C387="*",$C387&lt;400),"",IF(AND('201819 DATA'!BC387="*",$C387&gt;=400),"*",IF($C387&gt;=400,ROUND('201819 DATA'!BC387/$C387,2),"")))</f>
        <v/>
      </c>
      <c r="AE387" s="289" t="str">
        <f>IF(OR($C387="*",$C387&lt;400),"",IF(AND('201819 DATA'!BD387="*",$C387&gt;=400),"*",IF($C387&gt;=400,ROUND('201819 DATA'!BD387/$C387,2),"")))</f>
        <v/>
      </c>
      <c r="AF387" s="289" t="str">
        <f>IF(OR($C387="*",$C387&lt;400),"",IF(AND('201819 DATA'!BE387="*",$C387&gt;=400),"*",IF($C387&gt;=400,ROUND('201819 DATA'!BE387/$C387,2),"")))</f>
        <v/>
      </c>
      <c r="AG387" s="289" t="str">
        <f>IF(OR($C387="*",$C387&lt;400),"",IF(AND('201819 DATA'!BF387="*",$C387&gt;=400),"*",IF($C387&gt;=400,ROUND('201819 DATA'!BF387/$C387,2),"")))</f>
        <v/>
      </c>
      <c r="AH387" s="289" t="str">
        <f>IF(OR($C387="*",$C387&lt;400),"",IF(AND('201819 DATA'!BG387="*",$C387&gt;=400),"*",IF($C387&gt;=400,ROUND('201819 DATA'!BG387/$C387,2),"")))</f>
        <v/>
      </c>
      <c r="AI387" s="289" t="str">
        <f>IF(OR($C387="*",$C387&lt;400),"",IF(AND('201819 DATA'!BH387="*",$C387&gt;=400),"*",IF($C387&gt;=400,ROUND('201819 DATA'!BH387/$C387,2),"")))</f>
        <v/>
      </c>
      <c r="AJ387" s="289" t="str">
        <f>IF(OR($C387="*",$C387&lt;400),"",IF(AND('201819 DATA'!BI387="*",$C387&gt;=400),"*",IF($C387&gt;=400,ROUND('201819 DATA'!BI387/$C387,2),"")))</f>
        <v/>
      </c>
      <c r="AK387" s="289" t="str">
        <f>IF(OR($C387="*",$C387&lt;400),"",IF(AND('201819 DATA'!BJ387="*",$C387&gt;=400),"*",IF($C387&gt;=400,ROUND('201819 DATA'!BJ387/$C387,2),"")))</f>
        <v/>
      </c>
      <c r="AL387" s="289" t="str">
        <f>IF(OR($C387="*",$C387&lt;400),"",IF(AND('201819 DATA'!BK387="*",$C387&gt;=400),"*",IF($C387&gt;=400,ROUND('201819 DATA'!BK387/$C387,2),"")))</f>
        <v/>
      </c>
      <c r="AM387" s="289" t="str">
        <f>IF(OR($C387="*",$C387&lt;400),"",IF(AND('201819 DATA'!BL387="*",$C387&gt;=400),"*",IF($C387&gt;=400,ROUND('201819 DATA'!BL387/$C387,2),"")))</f>
        <v/>
      </c>
      <c r="AN387" s="289" t="str">
        <f>IF(OR($C387="*",$C387&lt;400),"",IF(AND('201819 DATA'!BM387="*",$C387&gt;=400),"*",IF($C387&gt;=400,ROUND('201819 DATA'!BM387/$C387,2),"")))</f>
        <v/>
      </c>
      <c r="AO387" s="289" t="str">
        <f>IF(OR($C387="*",$C387&lt;400),"",IF(AND('201819 DATA'!BN387="*",$C387&gt;=400),"*",IF($C387&gt;=400,ROUND('201819 DATA'!BN387/$C387,2),"")))</f>
        <v/>
      </c>
      <c r="AP387" s="289" t="str">
        <f>IF(OR($C387="*",$C387&lt;400),"",IF(AND('201819 DATA'!BO387="*",$C387&gt;=400),"*",IF($C387&gt;=400,ROUND('201819 DATA'!BO387/$C387,2),"")))</f>
        <v/>
      </c>
      <c r="AQ387" s="289" t="str">
        <f>IF(OR($C387="*",$C387&lt;400),"",IF(AND('201819 DATA'!BP387="*",$C387&gt;=400),"*",IF($C387&gt;=400,ROUND('201819 DATA'!BP387/$C387,2),"")))</f>
        <v/>
      </c>
      <c r="AR387" s="289" t="str">
        <f>IF(OR($C387="*",$C387&lt;400),"",IF(AND('201819 DATA'!BQ387="*",$C387&gt;=400),"*",IF($C387&gt;=400,ROUND('201819 DATA'!BQ387/$C387,2),"")))</f>
        <v/>
      </c>
      <c r="AS387" s="289" t="str">
        <f>IF(OR($C387="*",$C387&lt;400),"",IF(AND('201819 DATA'!BR387="*",$C387&gt;=400),"*",IF($C387&gt;=400,ROUND('201819 DATA'!BR387/$C387,2),"")))</f>
        <v/>
      </c>
      <c r="AT387" s="289" t="str">
        <f>IF(OR($C387="*",$C387&lt;400),"",IF(AND('201819 DATA'!BS387="*",$C387&gt;=400),"*",IF($C387&gt;=400,ROUND('201819 DATA'!BS387/$C387,2),"")))</f>
        <v/>
      </c>
      <c r="AU387" s="289" t="str">
        <f>IF(OR($C387="*",$C387&lt;400),"",IF(AND('201819 DATA'!BT387="*",$C387&gt;=400),"*",IF($C387&gt;=400,ROUND('201819 DATA'!BT387/$C387,2),"")))</f>
        <v/>
      </c>
      <c r="AV387" s="289" t="str">
        <f>IF(OR($C387="*",$C387&lt;400),"",IF(AND('201819 DATA'!BU387="*",$C387&gt;=400),"*",IF($C387&gt;=400,ROUND('201819 DATA'!BU387/$C387,2),"")))</f>
        <v/>
      </c>
      <c r="AW387" s="289" t="str">
        <f>IF(OR($C387="*",$C387&lt;400),"",IF(AND('201819 DATA'!BV387="*",$C387&gt;=400),"*",IF($C387&gt;=400,ROUND('201819 DATA'!BV387/$C387,2),"")))</f>
        <v/>
      </c>
      <c r="AX387" s="289" t="str">
        <f>IF(OR($C387="*",$C387&lt;400),"",IF(AND('201819 DATA'!BW387="*",$C387&gt;=400),"*",IF($C387&gt;=400,ROUND('201819 DATA'!BW387/$C387,2),"")))</f>
        <v/>
      </c>
    </row>
    <row r="388" spans="1:50" x14ac:dyDescent="0.2">
      <c r="A388" s="13" t="s">
        <v>11</v>
      </c>
      <c r="B388" s="287">
        <f>'201819 DATA'!B388</f>
        <v>1030</v>
      </c>
      <c r="C388" s="288">
        <f>'201819 DATA'!C388</f>
        <v>1030</v>
      </c>
      <c r="D388" s="293">
        <f>'201819 DATA'!FN388</f>
        <v>1025</v>
      </c>
      <c r="G388" s="295">
        <f t="shared" si="5"/>
        <v>1</v>
      </c>
      <c r="H388" s="289">
        <f>IF(OR($C388="*",$C388&lt;400),"",IF(AND('201819 DATA'!F388="*",$C388&gt;=400),"*",IF($C388&gt;=400,ROUND('201819 DATA'!F388/$C388,2),"")))</f>
        <v>0</v>
      </c>
      <c r="I388" s="296">
        <f>IF(OR($B388="*",$B388&lt;400),"",IF(AND('201819 DATA'!Y388="*",$B388&gt;=400),"*",IF($B388&gt;=400,ROUND('201819 DATA'!Y388/$B388,2),"")))</f>
        <v>0</v>
      </c>
      <c r="J388" s="296">
        <f>IF(OR($B388="*",$B388&lt;400),"",IF(AND('201819 DATA'!Z388="*",$B388&gt;=400),"*",IF($B388&gt;=400,ROUND('201819 DATA'!Z388/$B388,2),"")))</f>
        <v>0.05</v>
      </c>
      <c r="K388" s="296">
        <f>IF(OR($B388="*",$B388&lt;400),"",IF(AND('201819 DATA'!AA388="*",$B388&gt;=400),"*",IF($B388&gt;=400,ROUND('201819 DATA'!AA388/$B388,2),"")))</f>
        <v>0.11</v>
      </c>
      <c r="L388" s="296">
        <f>IF(OR($B388="*",$B388&lt;400),"",IF(AND('201819 DATA'!AB388="*",$B388&gt;=400),"*",IF($B388&gt;=400,ROUND('201819 DATA'!AB388/$B388,2),"")))</f>
        <v>0.23</v>
      </c>
      <c r="M388" s="296">
        <f>IF(OR($B388="*",$B388&lt;400),"",IF(AND('201819 DATA'!AC388="*",$B388&gt;=400),"*",IF($B388&gt;=400,ROUND('201819 DATA'!AC388/$B388,2),"")))</f>
        <v>0.38</v>
      </c>
      <c r="N388" s="296">
        <f>IF(OR($B388="*",$B388&lt;400),"",IF(AND('201819 DATA'!AD388="*",$B388&gt;=400),"*",IF($B388&gt;=400,ROUND('201819 DATA'!AD388/$B388,2),"")))</f>
        <v>0.21</v>
      </c>
      <c r="O388" s="296" t="str">
        <f>IF(OR($B388="*",$B388&lt;400),"",IF(AND('201819 DATA'!AE388="*",$B388&gt;=400),"*",IF($B388&gt;=400,ROUND('201819 DATA'!AE388/$B388,2),"")))</f>
        <v>*</v>
      </c>
      <c r="P388" s="297"/>
      <c r="Q388" s="296">
        <f>IF(OR($B388="*",$B388&lt;400),"",IF(AND('201819 DATA'!FL388="*",$B388&gt;=400),"*",IF($B388&gt;=400,ROUND('201819 DATA'!FL388/$B388,2),"")))</f>
        <v>0.97</v>
      </c>
      <c r="R388" s="289">
        <f>IF(OR($C388="*",$C388&lt;400),"",IF(AND('201819 DATA'!F388="*",$C388&gt;=400),"*",IF($C388&gt;=400,ROUND('201819 DATA'!F388/$C388,2),"")))</f>
        <v>0</v>
      </c>
      <c r="S388" s="289">
        <f>IF(OR($C388="*",$C388&lt;400),"",IF(AND('201819 DATA'!G388="*",$C388&gt;=400),"*",IF($C388&gt;=400,ROUND('201819 DATA'!G388/$C388,2),"")))</f>
        <v>0</v>
      </c>
      <c r="T388" s="289">
        <f>IF(OR($C388="*",$C388&lt;400),"",IF(AND('201819 DATA'!H388="*",$C388&gt;=400),"*",IF($C388&gt;=400,ROUND('201819 DATA'!H388/$C388,2),"")))</f>
        <v>1</v>
      </c>
      <c r="U388" s="289">
        <f>IF(OR($C388="*",$C388&lt;400),"",IF(AND('201819 DATA'!FM388="*",$C388&gt;=400),"*",IF($C388&gt;=400,ROUND('201819 DATA'!FM388/$C388,2),"")))</f>
        <v>0</v>
      </c>
      <c r="V388" s="312">
        <f>IF(OR($D388="*",$D388&lt;400),"",IF(AND('201819 DATA'!M388="*",$D388&gt;=400),"*",IF($D388&gt;=400,ROUND('201819 DATA'!M388/$D388,2),"")))</f>
        <v>0.2</v>
      </c>
      <c r="W388" s="312">
        <f>IF(OR($D388="*",$D388&lt;400),"",IF(AND('201819 DATA'!N388="*",$D388&gt;=400),"*",IF($D388&gt;=400,ROUND('201819 DATA'!N388/$D388,2),"")))</f>
        <v>0.37</v>
      </c>
      <c r="X388" s="312">
        <f>IF(OR($D388="*",$D388&lt;400),"",IF(AND('201819 DATA'!O388="*",$D388&gt;=400),"*",IF($D388&gt;=400,ROUND('201819 DATA'!O388/$D388,2),"")))</f>
        <v>0.31</v>
      </c>
      <c r="Y388" s="312">
        <f>IF(OR($D388="*",$D388&lt;400),"",IF(AND('201819 DATA'!P388="*",$D388&gt;=400),"*",IF($D388&gt;=400,ROUND('201819 DATA'!P388/$D388,2),"")))</f>
        <v>0.11</v>
      </c>
      <c r="Z388" s="312">
        <f>IF(OR($D388="*",$D388&lt;400),"",IF(AND('201819 DATA'!Q388="*",$D388&gt;=400),"*",IF($D388&gt;=400,ROUND('201819 DATA'!Q388/$D388,2),"")))</f>
        <v>0.01</v>
      </c>
      <c r="AA388" s="312">
        <f>IF(OR($D388="*",$D388&lt;400),"",IF(AND('201819 DATA'!R388="*",$D388&gt;=400),"*",IF($D388&gt;=400,ROUND('201819 DATA'!R388/$D388,2),"")))</f>
        <v>0</v>
      </c>
      <c r="AB388" s="312" t="str">
        <f>IF(OR($D388="*",$D388&lt;400),"",IF(AND('201819 DATA'!S388="*",$D388&gt;=400),"*",IF($D388&gt;=400,ROUND('201819 DATA'!S388/$D388,2),"")))</f>
        <v>*</v>
      </c>
      <c r="AC388" s="312" t="str">
        <f>IF(OR($D388="*",$D388&lt;400),"",IF(AND('201819 DATA'!T388="*",$D388&gt;=400),"*",IF($D388&gt;=400,ROUND('201819 DATA'!T388/$D388,2),"")))</f>
        <v>*</v>
      </c>
      <c r="AD388" s="289" t="str">
        <f>IF(OR($C388="*",$C388&lt;400),"",IF(AND('201819 DATA'!BC388="*",$C388&gt;=400),"*",IF($C388&gt;=400,ROUND('201819 DATA'!BC388/$C388,2),"")))</f>
        <v>*</v>
      </c>
      <c r="AE388" s="289">
        <f>IF(OR($C388="*",$C388&lt;400),"",IF(AND('201819 DATA'!BD388="*",$C388&gt;=400),"*",IF($C388&gt;=400,ROUND('201819 DATA'!BD388/$C388,2),"")))</f>
        <v>0.03</v>
      </c>
      <c r="AF388" s="289">
        <f>IF(OR($C388="*",$C388&lt;400),"",IF(AND('201819 DATA'!BE388="*",$C388&gt;=400),"*",IF($C388&gt;=400,ROUND('201819 DATA'!BE388/$C388,2),"")))</f>
        <v>0</v>
      </c>
      <c r="AG388" s="289">
        <f>IF(OR($C388="*",$C388&lt;400),"",IF(AND('201819 DATA'!BF388="*",$C388&gt;=400),"*",IF($C388&gt;=400,ROUND('201819 DATA'!BF388/$C388,2),"")))</f>
        <v>0</v>
      </c>
      <c r="AH388" s="289">
        <f>IF(OR($C388="*",$C388&lt;400),"",IF(AND('201819 DATA'!BG388="*",$C388&gt;=400),"*",IF($C388&gt;=400,ROUND('201819 DATA'!BG388/$C388,2),"")))</f>
        <v>0</v>
      </c>
      <c r="AI388" s="289">
        <f>IF(OR($C388="*",$C388&lt;400),"",IF(AND('201819 DATA'!BH388="*",$C388&gt;=400),"*",IF($C388&gt;=400,ROUND('201819 DATA'!BH388/$C388,2),"")))</f>
        <v>0.03</v>
      </c>
      <c r="AJ388" s="289">
        <f>IF(OR($C388="*",$C388&lt;400),"",IF(AND('201819 DATA'!BI388="*",$C388&gt;=400),"*",IF($C388&gt;=400,ROUND('201819 DATA'!BI388/$C388,2),"")))</f>
        <v>0.15</v>
      </c>
      <c r="AK388" s="289">
        <f>IF(OR($C388="*",$C388&lt;400),"",IF(AND('201819 DATA'!BJ388="*",$C388&gt;=400),"*",IF($C388&gt;=400,ROUND('201819 DATA'!BJ388/$C388,2),"")))</f>
        <v>0.01</v>
      </c>
      <c r="AL388" s="289">
        <f>IF(OR($C388="*",$C388&lt;400),"",IF(AND('201819 DATA'!BK388="*",$C388&gt;=400),"*",IF($C388&gt;=400,ROUND('201819 DATA'!BK388/$C388,2),"")))</f>
        <v>0</v>
      </c>
      <c r="AM388" s="289">
        <f>IF(OR($C388="*",$C388&lt;400),"",IF(AND('201819 DATA'!BL388="*",$C388&gt;=400),"*",IF($C388&gt;=400,ROUND('201819 DATA'!BL388/$C388,2),"")))</f>
        <v>0.03</v>
      </c>
      <c r="AN388" s="289">
        <f>IF(OR($C388="*",$C388&lt;400),"",IF(AND('201819 DATA'!BM388="*",$C388&gt;=400),"*",IF($C388&gt;=400,ROUND('201819 DATA'!BM388/$C388,2),"")))</f>
        <v>7.0000000000000007E-2</v>
      </c>
      <c r="AO388" s="289">
        <f>IF(OR($C388="*",$C388&lt;400),"",IF(AND('201819 DATA'!BN388="*",$C388&gt;=400),"*",IF($C388&gt;=400,ROUND('201819 DATA'!BN388/$C388,2),"")))</f>
        <v>0.01</v>
      </c>
      <c r="AP388" s="289">
        <f>IF(OR($C388="*",$C388&lt;400),"",IF(AND('201819 DATA'!BO388="*",$C388&gt;=400),"*",IF($C388&gt;=400,ROUND('201819 DATA'!BO388/$C388,2),"")))</f>
        <v>0.45</v>
      </c>
      <c r="AQ388" s="289">
        <f>IF(OR($C388="*",$C388&lt;400),"",IF(AND('201819 DATA'!BP388="*",$C388&gt;=400),"*",IF($C388&gt;=400,ROUND('201819 DATA'!BP388/$C388,2),"")))</f>
        <v>0.14000000000000001</v>
      </c>
      <c r="AR388" s="289">
        <f>IF(OR($C388="*",$C388&lt;400),"",IF(AND('201819 DATA'!BQ388="*",$C388&gt;=400),"*",IF($C388&gt;=400,ROUND('201819 DATA'!BQ388/$C388,2),"")))</f>
        <v>0</v>
      </c>
      <c r="AS388" s="289">
        <f>IF(OR($C388="*",$C388&lt;400),"",IF(AND('201819 DATA'!BR388="*",$C388&gt;=400),"*",IF($C388&gt;=400,ROUND('201819 DATA'!BR388/$C388,2),"")))</f>
        <v>0</v>
      </c>
      <c r="AT388" s="289">
        <f>IF(OR($C388="*",$C388&lt;400),"",IF(AND('201819 DATA'!BS388="*",$C388&gt;=400),"*",IF($C388&gt;=400,ROUND('201819 DATA'!BS388/$C388,2),"")))</f>
        <v>0</v>
      </c>
      <c r="AU388" s="289">
        <f>IF(OR($C388="*",$C388&lt;400),"",IF(AND('201819 DATA'!BT388="*",$C388&gt;=400),"*",IF($C388&gt;=400,ROUND('201819 DATA'!BT388/$C388,2),"")))</f>
        <v>0.02</v>
      </c>
      <c r="AV388" s="289">
        <f>IF(OR($C388="*",$C388&lt;400),"",IF(AND('201819 DATA'!BU388="*",$C388&gt;=400),"*",IF($C388&gt;=400,ROUND('201819 DATA'!BU388/$C388,2),"")))</f>
        <v>0.03</v>
      </c>
      <c r="AW388" s="289">
        <f>IF(OR($C388="*",$C388&lt;400),"",IF(AND('201819 DATA'!BV388="*",$C388&gt;=400),"*",IF($C388&gt;=400,ROUND('201819 DATA'!BV388/$C388,2),"")))</f>
        <v>0</v>
      </c>
      <c r="AX388" s="289">
        <f>IF(OR($C388="*",$C388&lt;400),"",IF(AND('201819 DATA'!BW388="*",$C388&gt;=400),"*",IF($C388&gt;=400,ROUND('201819 DATA'!BW388/$C388,2),"")))</f>
        <v>0.01</v>
      </c>
    </row>
    <row r="389" spans="1:50" x14ac:dyDescent="0.2">
      <c r="A389" s="13" t="s">
        <v>310</v>
      </c>
      <c r="B389" s="287">
        <f>'201819 DATA'!B389</f>
        <v>400</v>
      </c>
      <c r="C389" s="288">
        <f>'201819 DATA'!C389</f>
        <v>400</v>
      </c>
      <c r="D389" s="293">
        <f>'201819 DATA'!FN389</f>
        <v>400</v>
      </c>
      <c r="G389" s="295">
        <f t="shared" si="5"/>
        <v>1</v>
      </c>
      <c r="H389" s="289">
        <f>IF(OR($C389="*",$C389&lt;400),"",IF(AND('201819 DATA'!F389="*",$C389&gt;=400),"*",IF($C389&gt;=400,ROUND('201819 DATA'!F389/$C389,2),"")))</f>
        <v>0</v>
      </c>
      <c r="I389" s="296">
        <f>IF(OR($B389="*",$B389&lt;400),"",IF(AND('201819 DATA'!Y389="*",$B389&gt;=400),"*",IF($B389&gt;=400,ROUND('201819 DATA'!Y389/$B389,2),"")))</f>
        <v>0</v>
      </c>
      <c r="J389" s="296">
        <f>IF(OR($B389="*",$B389&lt;400),"",IF(AND('201819 DATA'!Z389="*",$B389&gt;=400),"*",IF($B389&gt;=400,ROUND('201819 DATA'!Z389/$B389,2),"")))</f>
        <v>0.1</v>
      </c>
      <c r="K389" s="296">
        <f>IF(OR($B389="*",$B389&lt;400),"",IF(AND('201819 DATA'!AA389="*",$B389&gt;=400),"*",IF($B389&gt;=400,ROUND('201819 DATA'!AA389/$B389,2),"")))</f>
        <v>0.25</v>
      </c>
      <c r="L389" s="296">
        <f>IF(OR($B389="*",$B389&lt;400),"",IF(AND('201819 DATA'!AB389="*",$B389&gt;=400),"*",IF($B389&gt;=400,ROUND('201819 DATA'!AB389/$B389,2),"")))</f>
        <v>0.31</v>
      </c>
      <c r="M389" s="296">
        <f>IF(OR($B389="*",$B389&lt;400),"",IF(AND('201819 DATA'!AC389="*",$B389&gt;=400),"*",IF($B389&gt;=400,ROUND('201819 DATA'!AC389/$B389,2),"")))</f>
        <v>0.25</v>
      </c>
      <c r="N389" s="296">
        <f>IF(OR($B389="*",$B389&lt;400),"",IF(AND('201819 DATA'!AD389="*",$B389&gt;=400),"*",IF($B389&gt;=400,ROUND('201819 DATA'!AD389/$B389,2),"")))</f>
        <v>0.08</v>
      </c>
      <c r="O389" s="296">
        <f>IF(OR($B389="*",$B389&lt;400),"",IF(AND('201819 DATA'!AE389="*",$B389&gt;=400),"*",IF($B389&gt;=400,ROUND('201819 DATA'!AE389/$B389,2),"")))</f>
        <v>0</v>
      </c>
      <c r="P389" s="297"/>
      <c r="Q389" s="296">
        <f>IF(OR($B389="*",$B389&lt;400),"",IF(AND('201819 DATA'!FL389="*",$B389&gt;=400),"*",IF($B389&gt;=400,ROUND('201819 DATA'!FL389/$B389,2),"")))</f>
        <v>0.96</v>
      </c>
      <c r="R389" s="289">
        <f>IF(OR($C389="*",$C389&lt;400),"",IF(AND('201819 DATA'!F389="*",$C389&gt;=400),"*",IF($C389&gt;=400,ROUND('201819 DATA'!F389/$C389,2),"")))</f>
        <v>0</v>
      </c>
      <c r="S389" s="289">
        <f>IF(OR($C389="*",$C389&lt;400),"",IF(AND('201819 DATA'!G389="*",$C389&gt;=400),"*",IF($C389&gt;=400,ROUND('201819 DATA'!G389/$C389,2),"")))</f>
        <v>0</v>
      </c>
      <c r="T389" s="289">
        <f>IF(OR($C389="*",$C389&lt;400),"",IF(AND('201819 DATA'!H389="*",$C389&gt;=400),"*",IF($C389&gt;=400,ROUND('201819 DATA'!H389/$C389,2),"")))</f>
        <v>1</v>
      </c>
      <c r="U389" s="289">
        <f>IF(OR($C389="*",$C389&lt;400),"",IF(AND('201819 DATA'!FM389="*",$C389&gt;=400),"*",IF($C389&gt;=400,ROUND('201819 DATA'!FM389/$C389,2),"")))</f>
        <v>0</v>
      </c>
      <c r="V389" s="312">
        <f>IF(OR($D389="*",$D389&lt;400),"",IF(AND('201819 DATA'!M389="*",$D389&gt;=400),"*",IF($D389&gt;=400,ROUND('201819 DATA'!M389/$D389,2),"")))</f>
        <v>0.31</v>
      </c>
      <c r="W389" s="312">
        <f>IF(OR($D389="*",$D389&lt;400),"",IF(AND('201819 DATA'!N389="*",$D389&gt;=400),"*",IF($D389&gt;=400,ROUND('201819 DATA'!N389/$D389,2),"")))</f>
        <v>0.34</v>
      </c>
      <c r="X389" s="312">
        <f>IF(OR($D389="*",$D389&lt;400),"",IF(AND('201819 DATA'!O389="*",$D389&gt;=400),"*",IF($D389&gt;=400,ROUND('201819 DATA'!O389/$D389,2),"")))</f>
        <v>0.21</v>
      </c>
      <c r="Y389" s="312">
        <f>IF(OR($D389="*",$D389&lt;400),"",IF(AND('201819 DATA'!P389="*",$D389&gt;=400),"*",IF($D389&gt;=400,ROUND('201819 DATA'!P389/$D389,2),"")))</f>
        <v>0.13</v>
      </c>
      <c r="Z389" s="312" t="str">
        <f>IF(OR($D389="*",$D389&lt;400),"",IF(AND('201819 DATA'!Q389="*",$D389&gt;=400),"*",IF($D389&gt;=400,ROUND('201819 DATA'!Q389/$D389,2),"")))</f>
        <v>*</v>
      </c>
      <c r="AA389" s="312" t="str">
        <f>IF(OR($D389="*",$D389&lt;400),"",IF(AND('201819 DATA'!R389="*",$D389&gt;=400),"*",IF($D389&gt;=400,ROUND('201819 DATA'!R389/$D389,2),"")))</f>
        <v>*</v>
      </c>
      <c r="AB389" s="312">
        <f>IF(OR($D389="*",$D389&lt;400),"",IF(AND('201819 DATA'!S389="*",$D389&gt;=400),"*",IF($D389&gt;=400,ROUND('201819 DATA'!S389/$D389,2),"")))</f>
        <v>0</v>
      </c>
      <c r="AC389" s="312">
        <f>IF(OR($D389="*",$D389&lt;400),"",IF(AND('201819 DATA'!T389="*",$D389&gt;=400),"*",IF($D389&gt;=400,ROUND('201819 DATA'!T389/$D389,2),"")))</f>
        <v>0</v>
      </c>
      <c r="AD389" s="289">
        <f>IF(OR($C389="*",$C389&lt;400),"",IF(AND('201819 DATA'!BC389="*",$C389&gt;=400),"*",IF($C389&gt;=400,ROUND('201819 DATA'!BC389/$C389,2),"")))</f>
        <v>0</v>
      </c>
      <c r="AE389" s="289">
        <f>IF(OR($C389="*",$C389&lt;400),"",IF(AND('201819 DATA'!BD389="*",$C389&gt;=400),"*",IF($C389&gt;=400,ROUND('201819 DATA'!BD389/$C389,2),"")))</f>
        <v>0.03</v>
      </c>
      <c r="AF389" s="289">
        <f>IF(OR($C389="*",$C389&lt;400),"",IF(AND('201819 DATA'!BE389="*",$C389&gt;=400),"*",IF($C389&gt;=400,ROUND('201819 DATA'!BE389/$C389,2),"")))</f>
        <v>0</v>
      </c>
      <c r="AG389" s="289">
        <f>IF(OR($C389="*",$C389&lt;400),"",IF(AND('201819 DATA'!BF389="*",$C389&gt;=400),"*",IF($C389&gt;=400,ROUND('201819 DATA'!BF389/$C389,2),"")))</f>
        <v>0</v>
      </c>
      <c r="AH389" s="289">
        <f>IF(OR($C389="*",$C389&lt;400),"",IF(AND('201819 DATA'!BG389="*",$C389&gt;=400),"*",IF($C389&gt;=400,ROUND('201819 DATA'!BG389/$C389,2),"")))</f>
        <v>0</v>
      </c>
      <c r="AI389" s="289">
        <f>IF(OR($C389="*",$C389&lt;400),"",IF(AND('201819 DATA'!BH389="*",$C389&gt;=400),"*",IF($C389&gt;=400,ROUND('201819 DATA'!BH389/$C389,2),"")))</f>
        <v>0.03</v>
      </c>
      <c r="AJ389" s="289">
        <f>IF(OR($C389="*",$C389&lt;400),"",IF(AND('201819 DATA'!BI389="*",$C389&gt;=400),"*",IF($C389&gt;=400,ROUND('201819 DATA'!BI389/$C389,2),"")))</f>
        <v>0</v>
      </c>
      <c r="AK389" s="289" t="str">
        <f>IF(OR($C389="*",$C389&lt;400),"",IF(AND('201819 DATA'!BJ389="*",$C389&gt;=400),"*",IF($C389&gt;=400,ROUND('201819 DATA'!BJ389/$C389,2),"")))</f>
        <v>*</v>
      </c>
      <c r="AL389" s="289">
        <f>IF(OR($C389="*",$C389&lt;400),"",IF(AND('201819 DATA'!BK389="*",$C389&gt;=400),"*",IF($C389&gt;=400,ROUND('201819 DATA'!BK389/$C389,2),"")))</f>
        <v>0</v>
      </c>
      <c r="AM389" s="289">
        <f>IF(OR($C389="*",$C389&lt;400),"",IF(AND('201819 DATA'!BL389="*",$C389&gt;=400),"*",IF($C389&gt;=400,ROUND('201819 DATA'!BL389/$C389,2),"")))</f>
        <v>0.04</v>
      </c>
      <c r="AN389" s="289">
        <f>IF(OR($C389="*",$C389&lt;400),"",IF(AND('201819 DATA'!BM389="*",$C389&gt;=400),"*",IF($C389&gt;=400,ROUND('201819 DATA'!BM389/$C389,2),"")))</f>
        <v>0.21</v>
      </c>
      <c r="AO389" s="289" t="str">
        <f>IF(OR($C389="*",$C389&lt;400),"",IF(AND('201819 DATA'!BN389="*",$C389&gt;=400),"*",IF($C389&gt;=400,ROUND('201819 DATA'!BN389/$C389,2),"")))</f>
        <v>*</v>
      </c>
      <c r="AP389" s="289">
        <f>IF(OR($C389="*",$C389&lt;400),"",IF(AND('201819 DATA'!BO389="*",$C389&gt;=400),"*",IF($C389&gt;=400,ROUND('201819 DATA'!BO389/$C389,2),"")))</f>
        <v>0.4</v>
      </c>
      <c r="AQ389" s="289">
        <f>IF(OR($C389="*",$C389&lt;400),"",IF(AND('201819 DATA'!BP389="*",$C389&gt;=400),"*",IF($C389&gt;=400,ROUND('201819 DATA'!BP389/$C389,2),"")))</f>
        <v>0.18</v>
      </c>
      <c r="AR389" s="289">
        <f>IF(OR($C389="*",$C389&lt;400),"",IF(AND('201819 DATA'!BQ389="*",$C389&gt;=400),"*",IF($C389&gt;=400,ROUND('201819 DATA'!BQ389/$C389,2),"")))</f>
        <v>0</v>
      </c>
      <c r="AS389" s="289">
        <f>IF(OR($C389="*",$C389&lt;400),"",IF(AND('201819 DATA'!BR389="*",$C389&gt;=400),"*",IF($C389&gt;=400,ROUND('201819 DATA'!BR389/$C389,2),"")))</f>
        <v>0</v>
      </c>
      <c r="AT389" s="289" t="str">
        <f>IF(OR($C389="*",$C389&lt;400),"",IF(AND('201819 DATA'!BS389="*",$C389&gt;=400),"*",IF($C389&gt;=400,ROUND('201819 DATA'!BS389/$C389,2),"")))</f>
        <v>*</v>
      </c>
      <c r="AU389" s="289">
        <f>IF(OR($C389="*",$C389&lt;400),"",IF(AND('201819 DATA'!BT389="*",$C389&gt;=400),"*",IF($C389&gt;=400,ROUND('201819 DATA'!BT389/$C389,2),"")))</f>
        <v>0.04</v>
      </c>
      <c r="AV389" s="289">
        <f>IF(OR($C389="*",$C389&lt;400),"",IF(AND('201819 DATA'!BU389="*",$C389&gt;=400),"*",IF($C389&gt;=400,ROUND('201819 DATA'!BU389/$C389,2),"")))</f>
        <v>0.05</v>
      </c>
      <c r="AW389" s="289">
        <f>IF(OR($C389="*",$C389&lt;400),"",IF(AND('201819 DATA'!BV389="*",$C389&gt;=400),"*",IF($C389&gt;=400,ROUND('201819 DATA'!BV389/$C389,2),"")))</f>
        <v>0</v>
      </c>
      <c r="AX389" s="289" t="str">
        <f>IF(OR($C389="*",$C389&lt;400),"",IF(AND('201819 DATA'!BW389="*",$C389&gt;=400),"*",IF($C389&gt;=400,ROUND('201819 DATA'!BW389/$C389,2),"")))</f>
        <v>*</v>
      </c>
    </row>
    <row r="390" spans="1:50" x14ac:dyDescent="0.2">
      <c r="A390" s="13" t="s">
        <v>290</v>
      </c>
      <c r="B390" s="287">
        <f>'201819 DATA'!B390</f>
        <v>885</v>
      </c>
      <c r="C390" s="288">
        <f>'201819 DATA'!C390</f>
        <v>885</v>
      </c>
      <c r="D390" s="293">
        <f>'201819 DATA'!FN390</f>
        <v>885</v>
      </c>
      <c r="G390" s="295">
        <f t="shared" ref="G390:G453" si="6">IF(OR($B390="*",$B390&lt;400),"",IF(AND($C390="*",$B390&gt;=400),"*",IF($B390&gt;=400,ROUND($C390/$B390,2),"")))</f>
        <v>1</v>
      </c>
      <c r="H390" s="289">
        <f>IF(OR($C390="*",$C390&lt;400),"",IF(AND('201819 DATA'!F390="*",$C390&gt;=400),"*",IF($C390&gt;=400,ROUND('201819 DATA'!F390/$C390,2),"")))</f>
        <v>0</v>
      </c>
      <c r="I390" s="296">
        <f>IF(OR($B390="*",$B390&lt;400),"",IF(AND('201819 DATA'!Y390="*",$B390&gt;=400),"*",IF($B390&gt;=400,ROUND('201819 DATA'!Y390/$B390,2),"")))</f>
        <v>0</v>
      </c>
      <c r="J390" s="296">
        <f>IF(OR($B390="*",$B390&lt;400),"",IF(AND('201819 DATA'!Z390="*",$B390&gt;=400),"*",IF($B390&gt;=400,ROUND('201819 DATA'!Z390/$B390,2),"")))</f>
        <v>0.08</v>
      </c>
      <c r="K390" s="296">
        <f>IF(OR($B390="*",$B390&lt;400),"",IF(AND('201819 DATA'!AA390="*",$B390&gt;=400),"*",IF($B390&gt;=400,ROUND('201819 DATA'!AA390/$B390,2),"")))</f>
        <v>0.2</v>
      </c>
      <c r="L390" s="296">
        <f>IF(OR($B390="*",$B390&lt;400),"",IF(AND('201819 DATA'!AB390="*",$B390&gt;=400),"*",IF($B390&gt;=400,ROUND('201819 DATA'!AB390/$B390,2),"")))</f>
        <v>0.33</v>
      </c>
      <c r="M390" s="296">
        <f>IF(OR($B390="*",$B390&lt;400),"",IF(AND('201819 DATA'!AC390="*",$B390&gt;=400),"*",IF($B390&gt;=400,ROUND('201819 DATA'!AC390/$B390,2),"")))</f>
        <v>0.28999999999999998</v>
      </c>
      <c r="N390" s="296">
        <f>IF(OR($B390="*",$B390&lt;400),"",IF(AND('201819 DATA'!AD390="*",$B390&gt;=400),"*",IF($B390&gt;=400,ROUND('201819 DATA'!AD390/$B390,2),"")))</f>
        <v>0.1</v>
      </c>
      <c r="O390" s="296" t="str">
        <f>IF(OR($B390="*",$B390&lt;400),"",IF(AND('201819 DATA'!AE390="*",$B390&gt;=400),"*",IF($B390&gt;=400,ROUND('201819 DATA'!AE390/$B390,2),"")))</f>
        <v>*</v>
      </c>
      <c r="P390" s="297"/>
      <c r="Q390" s="296">
        <f>IF(OR($B390="*",$B390&lt;400),"",IF(AND('201819 DATA'!FL390="*",$B390&gt;=400),"*",IF($B390&gt;=400,ROUND('201819 DATA'!FL390/$B390,2),"")))</f>
        <v>0.98</v>
      </c>
      <c r="R390" s="289">
        <f>IF(OR($C390="*",$C390&lt;400),"",IF(AND('201819 DATA'!F390="*",$C390&gt;=400),"*",IF($C390&gt;=400,ROUND('201819 DATA'!F390/$C390,2),"")))</f>
        <v>0</v>
      </c>
      <c r="S390" s="289">
        <f>IF(OR($C390="*",$C390&lt;400),"",IF(AND('201819 DATA'!G390="*",$C390&gt;=400),"*",IF($C390&gt;=400,ROUND('201819 DATA'!G390/$C390,2),"")))</f>
        <v>0</v>
      </c>
      <c r="T390" s="289">
        <f>IF(OR($C390="*",$C390&lt;400),"",IF(AND('201819 DATA'!H390="*",$C390&gt;=400),"*",IF($C390&gt;=400,ROUND('201819 DATA'!H390/$C390,2),"")))</f>
        <v>1</v>
      </c>
      <c r="U390" s="289">
        <f>IF(OR($C390="*",$C390&lt;400),"",IF(AND('201819 DATA'!FM390="*",$C390&gt;=400),"*",IF($C390&gt;=400,ROUND('201819 DATA'!FM390/$C390,2),"")))</f>
        <v>0</v>
      </c>
      <c r="V390" s="312">
        <f>IF(OR($D390="*",$D390&lt;400),"",IF(AND('201819 DATA'!M390="*",$D390&gt;=400),"*",IF($D390&gt;=400,ROUND('201819 DATA'!M390/$D390,2),"")))</f>
        <v>0.38</v>
      </c>
      <c r="W390" s="312">
        <f>IF(OR($D390="*",$D390&lt;400),"",IF(AND('201819 DATA'!N390="*",$D390&gt;=400),"*",IF($D390&gt;=400,ROUND('201819 DATA'!N390/$D390,2),"")))</f>
        <v>0.32</v>
      </c>
      <c r="X390" s="312">
        <f>IF(OR($D390="*",$D390&lt;400),"",IF(AND('201819 DATA'!O390="*",$D390&gt;=400),"*",IF($D390&gt;=400,ROUND('201819 DATA'!O390/$D390,2),"")))</f>
        <v>0.2</v>
      </c>
      <c r="Y390" s="312">
        <f>IF(OR($D390="*",$D390&lt;400),"",IF(AND('201819 DATA'!P390="*",$D390&gt;=400),"*",IF($D390&gt;=400,ROUND('201819 DATA'!P390/$D390,2),"")))</f>
        <v>0.09</v>
      </c>
      <c r="Z390" s="312" t="str">
        <f>IF(OR($D390="*",$D390&lt;400),"",IF(AND('201819 DATA'!Q390="*",$D390&gt;=400),"*",IF($D390&gt;=400,ROUND('201819 DATA'!Q390/$D390,2),"")))</f>
        <v>*</v>
      </c>
      <c r="AA390" s="312">
        <f>IF(OR($D390="*",$D390&lt;400),"",IF(AND('201819 DATA'!R390="*",$D390&gt;=400),"*",IF($D390&gt;=400,ROUND('201819 DATA'!R390/$D390,2),"")))</f>
        <v>0</v>
      </c>
      <c r="AB390" s="312">
        <f>IF(OR($D390="*",$D390&lt;400),"",IF(AND('201819 DATA'!S390="*",$D390&gt;=400),"*",IF($D390&gt;=400,ROUND('201819 DATA'!S390/$D390,2),"")))</f>
        <v>0</v>
      </c>
      <c r="AC390" s="312">
        <f>IF(OR($D390="*",$D390&lt;400),"",IF(AND('201819 DATA'!T390="*",$D390&gt;=400),"*",IF($D390&gt;=400,ROUND('201819 DATA'!T390/$D390,2),"")))</f>
        <v>0</v>
      </c>
      <c r="AD390" s="289">
        <f>IF(OR($C390="*",$C390&lt;400),"",IF(AND('201819 DATA'!BC390="*",$C390&gt;=400),"*",IF($C390&gt;=400,ROUND('201819 DATA'!BC390/$C390,2),"")))</f>
        <v>0</v>
      </c>
      <c r="AE390" s="289">
        <f>IF(OR($C390="*",$C390&lt;400),"",IF(AND('201819 DATA'!BD390="*",$C390&gt;=400),"*",IF($C390&gt;=400,ROUND('201819 DATA'!BD390/$C390,2),"")))</f>
        <v>0.06</v>
      </c>
      <c r="AF390" s="289" t="str">
        <f>IF(OR($C390="*",$C390&lt;400),"",IF(AND('201819 DATA'!BE390="*",$C390&gt;=400),"*",IF($C390&gt;=400,ROUND('201819 DATA'!BE390/$C390,2),"")))</f>
        <v>*</v>
      </c>
      <c r="AG390" s="289" t="str">
        <f>IF(OR($C390="*",$C390&lt;400),"",IF(AND('201819 DATA'!BF390="*",$C390&gt;=400),"*",IF($C390&gt;=400,ROUND('201819 DATA'!BF390/$C390,2),"")))</f>
        <v>*</v>
      </c>
      <c r="AH390" s="289">
        <f>IF(OR($C390="*",$C390&lt;400),"",IF(AND('201819 DATA'!BG390="*",$C390&gt;=400),"*",IF($C390&gt;=400,ROUND('201819 DATA'!BG390/$C390,2),"")))</f>
        <v>0</v>
      </c>
      <c r="AI390" s="289">
        <f>IF(OR($C390="*",$C390&lt;400),"",IF(AND('201819 DATA'!BH390="*",$C390&gt;=400),"*",IF($C390&gt;=400,ROUND('201819 DATA'!BH390/$C390,2),"")))</f>
        <v>0.04</v>
      </c>
      <c r="AJ390" s="289">
        <f>IF(OR($C390="*",$C390&lt;400),"",IF(AND('201819 DATA'!BI390="*",$C390&gt;=400),"*",IF($C390&gt;=400,ROUND('201819 DATA'!BI390/$C390,2),"")))</f>
        <v>0</v>
      </c>
      <c r="AK390" s="289">
        <f>IF(OR($C390="*",$C390&lt;400),"",IF(AND('201819 DATA'!BJ390="*",$C390&gt;=400),"*",IF($C390&gt;=400,ROUND('201819 DATA'!BJ390/$C390,2),"")))</f>
        <v>0</v>
      </c>
      <c r="AL390" s="289">
        <f>IF(OR($C390="*",$C390&lt;400),"",IF(AND('201819 DATA'!BK390="*",$C390&gt;=400),"*",IF($C390&gt;=400,ROUND('201819 DATA'!BK390/$C390,2),"")))</f>
        <v>0</v>
      </c>
      <c r="AM390" s="289">
        <f>IF(OR($C390="*",$C390&lt;400),"",IF(AND('201819 DATA'!BL390="*",$C390&gt;=400),"*",IF($C390&gt;=400,ROUND('201819 DATA'!BL390/$C390,2),"")))</f>
        <v>0.06</v>
      </c>
      <c r="AN390" s="289">
        <f>IF(OR($C390="*",$C390&lt;400),"",IF(AND('201819 DATA'!BM390="*",$C390&gt;=400),"*",IF($C390&gt;=400,ROUND('201819 DATA'!BM390/$C390,2),"")))</f>
        <v>0.38</v>
      </c>
      <c r="AO390" s="289" t="str">
        <f>IF(OR($C390="*",$C390&lt;400),"",IF(AND('201819 DATA'!BN390="*",$C390&gt;=400),"*",IF($C390&gt;=400,ROUND('201819 DATA'!BN390/$C390,2),"")))</f>
        <v>*</v>
      </c>
      <c r="AP390" s="289">
        <f>IF(OR($C390="*",$C390&lt;400),"",IF(AND('201819 DATA'!BO390="*",$C390&gt;=400),"*",IF($C390&gt;=400,ROUND('201819 DATA'!BO390/$C390,2),"")))</f>
        <v>0.26</v>
      </c>
      <c r="AQ390" s="289">
        <f>IF(OR($C390="*",$C390&lt;400),"",IF(AND('201819 DATA'!BP390="*",$C390&gt;=400),"*",IF($C390&gt;=400,ROUND('201819 DATA'!BP390/$C390,2),"")))</f>
        <v>0.11</v>
      </c>
      <c r="AR390" s="289">
        <f>IF(OR($C390="*",$C390&lt;400),"",IF(AND('201819 DATA'!BQ390="*",$C390&gt;=400),"*",IF($C390&gt;=400,ROUND('201819 DATA'!BQ390/$C390,2),"")))</f>
        <v>0</v>
      </c>
      <c r="AS390" s="289">
        <f>IF(OR($C390="*",$C390&lt;400),"",IF(AND('201819 DATA'!BR390="*",$C390&gt;=400),"*",IF($C390&gt;=400,ROUND('201819 DATA'!BR390/$C390,2),"")))</f>
        <v>0</v>
      </c>
      <c r="AT390" s="289">
        <f>IF(OR($C390="*",$C390&lt;400),"",IF(AND('201819 DATA'!BS390="*",$C390&gt;=400),"*",IF($C390&gt;=400,ROUND('201819 DATA'!BS390/$C390,2),"")))</f>
        <v>0</v>
      </c>
      <c r="AU390" s="289">
        <f>IF(OR($C390="*",$C390&lt;400),"",IF(AND('201819 DATA'!BT390="*",$C390&gt;=400),"*",IF($C390&gt;=400,ROUND('201819 DATA'!BT390/$C390,2),"")))</f>
        <v>0.05</v>
      </c>
      <c r="AV390" s="289">
        <f>IF(OR($C390="*",$C390&lt;400),"",IF(AND('201819 DATA'!BU390="*",$C390&gt;=400),"*",IF($C390&gt;=400,ROUND('201819 DATA'!BU390/$C390,2),"")))</f>
        <v>0.02</v>
      </c>
      <c r="AW390" s="289">
        <f>IF(OR($C390="*",$C390&lt;400),"",IF(AND('201819 DATA'!BV390="*",$C390&gt;=400),"*",IF($C390&gt;=400,ROUND('201819 DATA'!BV390/$C390,2),"")))</f>
        <v>0</v>
      </c>
      <c r="AX390" s="289" t="str">
        <f>IF(OR($C390="*",$C390&lt;400),"",IF(AND('201819 DATA'!BW390="*",$C390&gt;=400),"*",IF($C390&gt;=400,ROUND('201819 DATA'!BW390/$C390,2),"")))</f>
        <v>*</v>
      </c>
    </row>
    <row r="391" spans="1:50" x14ac:dyDescent="0.2">
      <c r="A391" s="13" t="s">
        <v>306</v>
      </c>
      <c r="B391" s="287">
        <f>'201819 DATA'!B391</f>
        <v>4630</v>
      </c>
      <c r="C391" s="288">
        <f>'201819 DATA'!C391</f>
        <v>4630</v>
      </c>
      <c r="D391" s="293">
        <f>'201819 DATA'!FN391</f>
        <v>4525</v>
      </c>
      <c r="G391" s="295">
        <f t="shared" si="6"/>
        <v>1</v>
      </c>
      <c r="H391" s="289">
        <f>IF(OR($C391="*",$C391&lt;400),"",IF(AND('201819 DATA'!F391="*",$C391&gt;=400),"*",IF($C391&gt;=400,ROUND('201819 DATA'!F391/$C391,2),"")))</f>
        <v>0</v>
      </c>
      <c r="I391" s="296">
        <f>IF(OR($B391="*",$B391&lt;400),"",IF(AND('201819 DATA'!Y391="*",$B391&gt;=400),"*",IF($B391&gt;=400,ROUND('201819 DATA'!Y391/$B391,2),"")))</f>
        <v>0</v>
      </c>
      <c r="J391" s="296">
        <f>IF(OR($B391="*",$B391&lt;400),"",IF(AND('201819 DATA'!Z391="*",$B391&gt;=400),"*",IF($B391&gt;=400,ROUND('201819 DATA'!Z391/$B391,2),"")))</f>
        <v>0.06</v>
      </c>
      <c r="K391" s="296">
        <f>IF(OR($B391="*",$B391&lt;400),"",IF(AND('201819 DATA'!AA391="*",$B391&gt;=400),"*",IF($B391&gt;=400,ROUND('201819 DATA'!AA391/$B391,2),"")))</f>
        <v>0.19</v>
      </c>
      <c r="L391" s="296">
        <f>IF(OR($B391="*",$B391&lt;400),"",IF(AND('201819 DATA'!AB391="*",$B391&gt;=400),"*",IF($B391&gt;=400,ROUND('201819 DATA'!AB391/$B391,2),"")))</f>
        <v>0.34</v>
      </c>
      <c r="M391" s="296">
        <f>IF(OR($B391="*",$B391&lt;400),"",IF(AND('201819 DATA'!AC391="*",$B391&gt;=400),"*",IF($B391&gt;=400,ROUND('201819 DATA'!AC391/$B391,2),"")))</f>
        <v>0.31</v>
      </c>
      <c r="N391" s="296">
        <f>IF(OR($B391="*",$B391&lt;400),"",IF(AND('201819 DATA'!AD391="*",$B391&gt;=400),"*",IF($B391&gt;=400,ROUND('201819 DATA'!AD391/$B391,2),"")))</f>
        <v>0.09</v>
      </c>
      <c r="O391" s="296" t="str">
        <f>IF(OR($B391="*",$B391&lt;400),"",IF(AND('201819 DATA'!AE391="*",$B391&gt;=400),"*",IF($B391&gt;=400,ROUND('201819 DATA'!AE391/$B391,2),"")))</f>
        <v>*</v>
      </c>
      <c r="P391" s="297"/>
      <c r="Q391" s="296">
        <f>IF(OR($B391="*",$B391&lt;400),"",IF(AND('201819 DATA'!FL391="*",$B391&gt;=400),"*",IF($B391&gt;=400,ROUND('201819 DATA'!FL391/$B391,2),"")))</f>
        <v>0.95</v>
      </c>
      <c r="R391" s="289">
        <f>IF(OR($C391="*",$C391&lt;400),"",IF(AND('201819 DATA'!F391="*",$C391&gt;=400),"*",IF($C391&gt;=400,ROUND('201819 DATA'!F391/$C391,2),"")))</f>
        <v>0</v>
      </c>
      <c r="S391" s="289">
        <f>IF(OR($C391="*",$C391&lt;400),"",IF(AND('201819 DATA'!G391="*",$C391&gt;=400),"*",IF($C391&gt;=400,ROUND('201819 DATA'!G391/$C391,2),"")))</f>
        <v>0</v>
      </c>
      <c r="T391" s="289">
        <f>IF(OR($C391="*",$C391&lt;400),"",IF(AND('201819 DATA'!H391="*",$C391&gt;=400),"*",IF($C391&gt;=400,ROUND('201819 DATA'!H391/$C391,2),"")))</f>
        <v>1</v>
      </c>
      <c r="U391" s="289">
        <f>IF(OR($C391="*",$C391&lt;400),"",IF(AND('201819 DATA'!FM391="*",$C391&gt;=400),"*",IF($C391&gt;=400,ROUND('201819 DATA'!FM391/$C391,2),"")))</f>
        <v>0</v>
      </c>
      <c r="V391" s="312">
        <f>IF(OR($D391="*",$D391&lt;400),"",IF(AND('201819 DATA'!M391="*",$D391&gt;=400),"*",IF($D391&gt;=400,ROUND('201819 DATA'!M391/$D391,2),"")))</f>
        <v>0.41</v>
      </c>
      <c r="W391" s="312">
        <f>IF(OR($D391="*",$D391&lt;400),"",IF(AND('201819 DATA'!N391="*",$D391&gt;=400),"*",IF($D391&gt;=400,ROUND('201819 DATA'!N391/$D391,2),"")))</f>
        <v>0.25</v>
      </c>
      <c r="X391" s="312">
        <f>IF(OR($D391="*",$D391&lt;400),"",IF(AND('201819 DATA'!O391="*",$D391&gt;=400),"*",IF($D391&gt;=400,ROUND('201819 DATA'!O391/$D391,2),"")))</f>
        <v>0.19</v>
      </c>
      <c r="Y391" s="312">
        <f>IF(OR($D391="*",$D391&lt;400),"",IF(AND('201819 DATA'!P391="*",$D391&gt;=400),"*",IF($D391&gt;=400,ROUND('201819 DATA'!P391/$D391,2),"")))</f>
        <v>0.12</v>
      </c>
      <c r="Z391" s="312">
        <f>IF(OR($D391="*",$D391&lt;400),"",IF(AND('201819 DATA'!Q391="*",$D391&gt;=400),"*",IF($D391&gt;=400,ROUND('201819 DATA'!Q391/$D391,2),"")))</f>
        <v>0.02</v>
      </c>
      <c r="AA391" s="312">
        <f>IF(OR($D391="*",$D391&lt;400),"",IF(AND('201819 DATA'!R391="*",$D391&gt;=400),"*",IF($D391&gt;=400,ROUND('201819 DATA'!R391/$D391,2),"")))</f>
        <v>0.01</v>
      </c>
      <c r="AB391" s="312">
        <f>IF(OR($D391="*",$D391&lt;400),"",IF(AND('201819 DATA'!S391="*",$D391&gt;=400),"*",IF($D391&gt;=400,ROUND('201819 DATA'!S391/$D391,2),"")))</f>
        <v>0</v>
      </c>
      <c r="AC391" s="312">
        <f>IF(OR($D391="*",$D391&lt;400),"",IF(AND('201819 DATA'!T391="*",$D391&gt;=400),"*",IF($D391&gt;=400,ROUND('201819 DATA'!T391/$D391,2),"")))</f>
        <v>0</v>
      </c>
      <c r="AD391" s="289">
        <f>IF(OR($C391="*",$C391&lt;400),"",IF(AND('201819 DATA'!BC391="*",$C391&gt;=400),"*",IF($C391&gt;=400,ROUND('201819 DATA'!BC391/$C391,2),"")))</f>
        <v>0.01</v>
      </c>
      <c r="AE391" s="289">
        <f>IF(OR($C391="*",$C391&lt;400),"",IF(AND('201819 DATA'!BD391="*",$C391&gt;=400),"*",IF($C391&gt;=400,ROUND('201819 DATA'!BD391/$C391,2),"")))</f>
        <v>0.01</v>
      </c>
      <c r="AF391" s="289">
        <f>IF(OR($C391="*",$C391&lt;400),"",IF(AND('201819 DATA'!BE391="*",$C391&gt;=400),"*",IF($C391&gt;=400,ROUND('201819 DATA'!BE391/$C391,2),"")))</f>
        <v>0</v>
      </c>
      <c r="AG391" s="289">
        <f>IF(OR($C391="*",$C391&lt;400),"",IF(AND('201819 DATA'!BF391="*",$C391&gt;=400),"*",IF($C391&gt;=400,ROUND('201819 DATA'!BF391/$C391,2),"")))</f>
        <v>0</v>
      </c>
      <c r="AH391" s="289" t="str">
        <f>IF(OR($C391="*",$C391&lt;400),"",IF(AND('201819 DATA'!BG391="*",$C391&gt;=400),"*",IF($C391&gt;=400,ROUND('201819 DATA'!BG391/$C391,2),"")))</f>
        <v>*</v>
      </c>
      <c r="AI391" s="289">
        <f>IF(OR($C391="*",$C391&lt;400),"",IF(AND('201819 DATA'!BH391="*",$C391&gt;=400),"*",IF($C391&gt;=400,ROUND('201819 DATA'!BH391/$C391,2),"")))</f>
        <v>0.03</v>
      </c>
      <c r="AJ391" s="289">
        <f>IF(OR($C391="*",$C391&lt;400),"",IF(AND('201819 DATA'!BI391="*",$C391&gt;=400),"*",IF($C391&gt;=400,ROUND('201819 DATA'!BI391/$C391,2),"")))</f>
        <v>0</v>
      </c>
      <c r="AK391" s="289">
        <f>IF(OR($C391="*",$C391&lt;400),"",IF(AND('201819 DATA'!BJ391="*",$C391&gt;=400),"*",IF($C391&gt;=400,ROUND('201819 DATA'!BJ391/$C391,2),"")))</f>
        <v>0</v>
      </c>
      <c r="AL391" s="289">
        <f>IF(OR($C391="*",$C391&lt;400),"",IF(AND('201819 DATA'!BK391="*",$C391&gt;=400),"*",IF($C391&gt;=400,ROUND('201819 DATA'!BK391/$C391,2),"")))</f>
        <v>0.06</v>
      </c>
      <c r="AM391" s="289">
        <f>IF(OR($C391="*",$C391&lt;400),"",IF(AND('201819 DATA'!BL391="*",$C391&gt;=400),"*",IF($C391&gt;=400,ROUND('201819 DATA'!BL391/$C391,2),"")))</f>
        <v>0.01</v>
      </c>
      <c r="AN391" s="289">
        <f>IF(OR($C391="*",$C391&lt;400),"",IF(AND('201819 DATA'!BM391="*",$C391&gt;=400),"*",IF($C391&gt;=400,ROUND('201819 DATA'!BM391/$C391,2),"")))</f>
        <v>0.17</v>
      </c>
      <c r="AO391" s="289">
        <f>IF(OR($C391="*",$C391&lt;400),"",IF(AND('201819 DATA'!BN391="*",$C391&gt;=400),"*",IF($C391&gt;=400,ROUND('201819 DATA'!BN391/$C391,2),"")))</f>
        <v>0.01</v>
      </c>
      <c r="AP391" s="289">
        <f>IF(OR($C391="*",$C391&lt;400),"",IF(AND('201819 DATA'!BO391="*",$C391&gt;=400),"*",IF($C391&gt;=400,ROUND('201819 DATA'!BO391/$C391,2),"")))</f>
        <v>0.63</v>
      </c>
      <c r="AQ391" s="289">
        <f>IF(OR($C391="*",$C391&lt;400),"",IF(AND('201819 DATA'!BP391="*",$C391&gt;=400),"*",IF($C391&gt;=400,ROUND('201819 DATA'!BP391/$C391,2),"")))</f>
        <v>0.01</v>
      </c>
      <c r="AR391" s="289">
        <f>IF(OR($C391="*",$C391&lt;400),"",IF(AND('201819 DATA'!BQ391="*",$C391&gt;=400),"*",IF($C391&gt;=400,ROUND('201819 DATA'!BQ391/$C391,2),"")))</f>
        <v>0</v>
      </c>
      <c r="AS391" s="289">
        <f>IF(OR($C391="*",$C391&lt;400),"",IF(AND('201819 DATA'!BR391="*",$C391&gt;=400),"*",IF($C391&gt;=400,ROUND('201819 DATA'!BR391/$C391,2),"")))</f>
        <v>0</v>
      </c>
      <c r="AT391" s="289" t="str">
        <f>IF(OR($C391="*",$C391&lt;400),"",IF(AND('201819 DATA'!BS391="*",$C391&gt;=400),"*",IF($C391&gt;=400,ROUND('201819 DATA'!BS391/$C391,2),"")))</f>
        <v>*</v>
      </c>
      <c r="AU391" s="289">
        <f>IF(OR($C391="*",$C391&lt;400),"",IF(AND('201819 DATA'!BT391="*",$C391&gt;=400),"*",IF($C391&gt;=400,ROUND('201819 DATA'!BT391/$C391,2),"")))</f>
        <v>0.04</v>
      </c>
      <c r="AV391" s="289">
        <f>IF(OR($C391="*",$C391&lt;400),"",IF(AND('201819 DATA'!BU391="*",$C391&gt;=400),"*",IF($C391&gt;=400,ROUND('201819 DATA'!BU391/$C391,2),"")))</f>
        <v>0.01</v>
      </c>
      <c r="AW391" s="289">
        <f>IF(OR($C391="*",$C391&lt;400),"",IF(AND('201819 DATA'!BV391="*",$C391&gt;=400),"*",IF($C391&gt;=400,ROUND('201819 DATA'!BV391/$C391,2),"")))</f>
        <v>0</v>
      </c>
      <c r="AX391" s="289">
        <f>IF(OR($C391="*",$C391&lt;400),"",IF(AND('201819 DATA'!BW391="*",$C391&gt;=400),"*",IF($C391&gt;=400,ROUND('201819 DATA'!BW391/$C391,2),"")))</f>
        <v>0.01</v>
      </c>
    </row>
    <row r="392" spans="1:50" x14ac:dyDescent="0.2">
      <c r="A392" s="13" t="s">
        <v>292</v>
      </c>
      <c r="B392" s="287">
        <f>'201819 DATA'!B392</f>
        <v>5285</v>
      </c>
      <c r="C392" s="288">
        <f>'201819 DATA'!C392</f>
        <v>5285</v>
      </c>
      <c r="D392" s="293">
        <f>'201819 DATA'!FN392</f>
        <v>5070</v>
      </c>
      <c r="G392" s="295">
        <f t="shared" si="6"/>
        <v>1</v>
      </c>
      <c r="H392" s="289">
        <f>IF(OR($C392="*",$C392&lt;400),"",IF(AND('201819 DATA'!F392="*",$C392&gt;=400),"*",IF($C392&gt;=400,ROUND('201819 DATA'!F392/$C392,2),"")))</f>
        <v>0</v>
      </c>
      <c r="I392" s="296">
        <f>IF(OR($B392="*",$B392&lt;400),"",IF(AND('201819 DATA'!Y392="*",$B392&gt;=400),"*",IF($B392&gt;=400,ROUND('201819 DATA'!Y392/$B392,2),"")))</f>
        <v>0</v>
      </c>
      <c r="J392" s="296">
        <f>IF(OR($B392="*",$B392&lt;400),"",IF(AND('201819 DATA'!Z392="*",$B392&gt;=400),"*",IF($B392&gt;=400,ROUND('201819 DATA'!Z392/$B392,2),"")))</f>
        <v>0.03</v>
      </c>
      <c r="K392" s="296">
        <f>IF(OR($B392="*",$B392&lt;400),"",IF(AND('201819 DATA'!AA392="*",$B392&gt;=400),"*",IF($B392&gt;=400,ROUND('201819 DATA'!AA392/$B392,2),"")))</f>
        <v>0.09</v>
      </c>
      <c r="L392" s="296">
        <f>IF(OR($B392="*",$B392&lt;400),"",IF(AND('201819 DATA'!AB392="*",$B392&gt;=400),"*",IF($B392&gt;=400,ROUND('201819 DATA'!AB392/$B392,2),"")))</f>
        <v>0.32</v>
      </c>
      <c r="M392" s="296">
        <f>IF(OR($B392="*",$B392&lt;400),"",IF(AND('201819 DATA'!AC392="*",$B392&gt;=400),"*",IF($B392&gt;=400,ROUND('201819 DATA'!AC392/$B392,2),"")))</f>
        <v>0.39</v>
      </c>
      <c r="N392" s="296">
        <f>IF(OR($B392="*",$B392&lt;400),"",IF(AND('201819 DATA'!AD392="*",$B392&gt;=400),"*",IF($B392&gt;=400,ROUND('201819 DATA'!AD392/$B392,2),"")))</f>
        <v>0.18</v>
      </c>
      <c r="O392" s="296">
        <f>IF(OR($B392="*",$B392&lt;400),"",IF(AND('201819 DATA'!AE392="*",$B392&gt;=400),"*",IF($B392&gt;=400,ROUND('201819 DATA'!AE392/$B392,2),"")))</f>
        <v>0.01</v>
      </c>
      <c r="P392" s="297"/>
      <c r="Q392" s="296">
        <f>IF(OR($B392="*",$B392&lt;400),"",IF(AND('201819 DATA'!FL392="*",$B392&gt;=400),"*",IF($B392&gt;=400,ROUND('201819 DATA'!FL392/$B392,2),"")))</f>
        <v>0.95</v>
      </c>
      <c r="R392" s="289">
        <f>IF(OR($C392="*",$C392&lt;400),"",IF(AND('201819 DATA'!F392="*",$C392&gt;=400),"*",IF($C392&gt;=400,ROUND('201819 DATA'!F392/$C392,2),"")))</f>
        <v>0</v>
      </c>
      <c r="S392" s="289">
        <f>IF(OR($C392="*",$C392&lt;400),"",IF(AND('201819 DATA'!G392="*",$C392&gt;=400),"*",IF($C392&gt;=400,ROUND('201819 DATA'!G392/$C392,2),"")))</f>
        <v>0</v>
      </c>
      <c r="T392" s="289">
        <f>IF(OR($C392="*",$C392&lt;400),"",IF(AND('201819 DATA'!H392="*",$C392&gt;=400),"*",IF($C392&gt;=400,ROUND('201819 DATA'!H392/$C392,2),"")))</f>
        <v>1</v>
      </c>
      <c r="U392" s="289">
        <f>IF(OR($C392="*",$C392&lt;400),"",IF(AND('201819 DATA'!FM392="*",$C392&gt;=400),"*",IF($C392&gt;=400,ROUND('201819 DATA'!FM392/$C392,2),"")))</f>
        <v>0</v>
      </c>
      <c r="V392" s="312">
        <f>IF(OR($D392="*",$D392&lt;400),"",IF(AND('201819 DATA'!M392="*",$D392&gt;=400),"*",IF($D392&gt;=400,ROUND('201819 DATA'!M392/$D392,2),"")))</f>
        <v>0.31</v>
      </c>
      <c r="W392" s="312">
        <f>IF(OR($D392="*",$D392&lt;400),"",IF(AND('201819 DATA'!N392="*",$D392&gt;=400),"*",IF($D392&gt;=400,ROUND('201819 DATA'!N392/$D392,2),"")))</f>
        <v>0.26</v>
      </c>
      <c r="X392" s="312">
        <f>IF(OR($D392="*",$D392&lt;400),"",IF(AND('201819 DATA'!O392="*",$D392&gt;=400),"*",IF($D392&gt;=400,ROUND('201819 DATA'!O392/$D392,2),"")))</f>
        <v>0.22</v>
      </c>
      <c r="Y392" s="312">
        <f>IF(OR($D392="*",$D392&lt;400),"",IF(AND('201819 DATA'!P392="*",$D392&gt;=400),"*",IF($D392&gt;=400,ROUND('201819 DATA'!P392/$D392,2),"")))</f>
        <v>0.14000000000000001</v>
      </c>
      <c r="Z392" s="312">
        <f>IF(OR($D392="*",$D392&lt;400),"",IF(AND('201819 DATA'!Q392="*",$D392&gt;=400),"*",IF($D392&gt;=400,ROUND('201819 DATA'!Q392/$D392,2),"")))</f>
        <v>0.05</v>
      </c>
      <c r="AA392" s="312">
        <f>IF(OR($D392="*",$D392&lt;400),"",IF(AND('201819 DATA'!R392="*",$D392&gt;=400),"*",IF($D392&gt;=400,ROUND('201819 DATA'!R392/$D392,2),"")))</f>
        <v>0.01</v>
      </c>
      <c r="AB392" s="312">
        <f>IF(OR($D392="*",$D392&lt;400),"",IF(AND('201819 DATA'!S392="*",$D392&gt;=400),"*",IF($D392&gt;=400,ROUND('201819 DATA'!S392/$D392,2),"")))</f>
        <v>0.01</v>
      </c>
      <c r="AC392" s="312">
        <f>IF(OR($D392="*",$D392&lt;400),"",IF(AND('201819 DATA'!T392="*",$D392&gt;=400),"*",IF($D392&gt;=400,ROUND('201819 DATA'!T392/$D392,2),"")))</f>
        <v>0.01</v>
      </c>
      <c r="AD392" s="289" t="str">
        <f>IF(OR($C392="*",$C392&lt;400),"",IF(AND('201819 DATA'!BC392="*",$C392&gt;=400),"*",IF($C392&gt;=400,ROUND('201819 DATA'!BC392/$C392,2),"")))</f>
        <v>*</v>
      </c>
      <c r="AE392" s="289">
        <f>IF(OR($C392="*",$C392&lt;400),"",IF(AND('201819 DATA'!BD392="*",$C392&gt;=400),"*",IF($C392&gt;=400,ROUND('201819 DATA'!BD392/$C392,2),"")))</f>
        <v>0</v>
      </c>
      <c r="AF392" s="289">
        <f>IF(OR($C392="*",$C392&lt;400),"",IF(AND('201819 DATA'!BE392="*",$C392&gt;=400),"*",IF($C392&gt;=400,ROUND('201819 DATA'!BE392/$C392,2),"")))</f>
        <v>0</v>
      </c>
      <c r="AG392" s="289" t="str">
        <f>IF(OR($C392="*",$C392&lt;400),"",IF(AND('201819 DATA'!BF392="*",$C392&gt;=400),"*",IF($C392&gt;=400,ROUND('201819 DATA'!BF392/$C392,2),"")))</f>
        <v>*</v>
      </c>
      <c r="AH392" s="289">
        <f>IF(OR($C392="*",$C392&lt;400),"",IF(AND('201819 DATA'!BG392="*",$C392&gt;=400),"*",IF($C392&gt;=400,ROUND('201819 DATA'!BG392/$C392,2),"")))</f>
        <v>0</v>
      </c>
      <c r="AI392" s="289">
        <f>IF(OR($C392="*",$C392&lt;400),"",IF(AND('201819 DATA'!BH392="*",$C392&gt;=400),"*",IF($C392&gt;=400,ROUND('201819 DATA'!BH392/$C392,2),"")))</f>
        <v>0.08</v>
      </c>
      <c r="AJ392" s="289">
        <f>IF(OR($C392="*",$C392&lt;400),"",IF(AND('201819 DATA'!BI392="*",$C392&gt;=400),"*",IF($C392&gt;=400,ROUND('201819 DATA'!BI392/$C392,2),"")))</f>
        <v>0</v>
      </c>
      <c r="AK392" s="289">
        <f>IF(OR($C392="*",$C392&lt;400),"",IF(AND('201819 DATA'!BJ392="*",$C392&gt;=400),"*",IF($C392&gt;=400,ROUND('201819 DATA'!BJ392/$C392,2),"")))</f>
        <v>0</v>
      </c>
      <c r="AL392" s="289">
        <f>IF(OR($C392="*",$C392&lt;400),"",IF(AND('201819 DATA'!BK392="*",$C392&gt;=400),"*",IF($C392&gt;=400,ROUND('201819 DATA'!BK392/$C392,2),"")))</f>
        <v>0</v>
      </c>
      <c r="AM392" s="289">
        <f>IF(OR($C392="*",$C392&lt;400),"",IF(AND('201819 DATA'!BL392="*",$C392&gt;=400),"*",IF($C392&gt;=400,ROUND('201819 DATA'!BL392/$C392,2),"")))</f>
        <v>0</v>
      </c>
      <c r="AN392" s="289">
        <f>IF(OR($C392="*",$C392&lt;400),"",IF(AND('201819 DATA'!BM392="*",$C392&gt;=400),"*",IF($C392&gt;=400,ROUND('201819 DATA'!BM392/$C392,2),"")))</f>
        <v>7.0000000000000007E-2</v>
      </c>
      <c r="AO392" s="289">
        <f>IF(OR($C392="*",$C392&lt;400),"",IF(AND('201819 DATA'!BN392="*",$C392&gt;=400),"*",IF($C392&gt;=400,ROUND('201819 DATA'!BN392/$C392,2),"")))</f>
        <v>0</v>
      </c>
      <c r="AP392" s="289">
        <f>IF(OR($C392="*",$C392&lt;400),"",IF(AND('201819 DATA'!BO392="*",$C392&gt;=400),"*",IF($C392&gt;=400,ROUND('201819 DATA'!BO392/$C392,2),"")))</f>
        <v>0.83</v>
      </c>
      <c r="AQ392" s="289">
        <f>IF(OR($C392="*",$C392&lt;400),"",IF(AND('201819 DATA'!BP392="*",$C392&gt;=400),"*",IF($C392&gt;=400,ROUND('201819 DATA'!BP392/$C392,2),"")))</f>
        <v>0</v>
      </c>
      <c r="AR392" s="289">
        <f>IF(OR($C392="*",$C392&lt;400),"",IF(AND('201819 DATA'!BQ392="*",$C392&gt;=400),"*",IF($C392&gt;=400,ROUND('201819 DATA'!BQ392/$C392,2),"")))</f>
        <v>0</v>
      </c>
      <c r="AS392" s="289">
        <f>IF(OR($C392="*",$C392&lt;400),"",IF(AND('201819 DATA'!BR392="*",$C392&gt;=400),"*",IF($C392&gt;=400,ROUND('201819 DATA'!BR392/$C392,2),"")))</f>
        <v>0</v>
      </c>
      <c r="AT392" s="289">
        <f>IF(OR($C392="*",$C392&lt;400),"",IF(AND('201819 DATA'!BS392="*",$C392&gt;=400),"*",IF($C392&gt;=400,ROUND('201819 DATA'!BS392/$C392,2),"")))</f>
        <v>0</v>
      </c>
      <c r="AU392" s="289" t="str">
        <f>IF(OR($C392="*",$C392&lt;400),"",IF(AND('201819 DATA'!BT392="*",$C392&gt;=400),"*",IF($C392&gt;=400,ROUND('201819 DATA'!BT392/$C392,2),"")))</f>
        <v>*</v>
      </c>
      <c r="AV392" s="289">
        <f>IF(OR($C392="*",$C392&lt;400),"",IF(AND('201819 DATA'!BU392="*",$C392&gt;=400),"*",IF($C392&gt;=400,ROUND('201819 DATA'!BU392/$C392,2),"")))</f>
        <v>0.01</v>
      </c>
      <c r="AW392" s="289">
        <f>IF(OR($C392="*",$C392&lt;400),"",IF(AND('201819 DATA'!BV392="*",$C392&gt;=400),"*",IF($C392&gt;=400,ROUND('201819 DATA'!BV392/$C392,2),"")))</f>
        <v>0</v>
      </c>
      <c r="AX392" s="289">
        <f>IF(OR($C392="*",$C392&lt;400),"",IF(AND('201819 DATA'!BW392="*",$C392&gt;=400),"*",IF($C392&gt;=400,ROUND('201819 DATA'!BW392/$C392,2),"")))</f>
        <v>0.01</v>
      </c>
    </row>
    <row r="393" spans="1:50" x14ac:dyDescent="0.2">
      <c r="A393" s="13" t="s">
        <v>308</v>
      </c>
      <c r="B393" s="287" t="str">
        <f>'201819 DATA'!B393</f>
        <v>*</v>
      </c>
      <c r="C393" s="288" t="str">
        <f>'201819 DATA'!C393</f>
        <v>*</v>
      </c>
      <c r="D393" s="293">
        <f>'201819 DATA'!FN393</f>
        <v>0</v>
      </c>
      <c r="G393" s="295" t="str">
        <f t="shared" si="6"/>
        <v/>
      </c>
      <c r="H393" s="289" t="str">
        <f>IF(OR($C393="*",$C393&lt;400),"",IF(AND('201819 DATA'!F393="*",$C393&gt;=400),"*",IF($C393&gt;=400,ROUND('201819 DATA'!F393/$C393,2),"")))</f>
        <v/>
      </c>
      <c r="I393" s="296" t="str">
        <f>IF(OR($B393="*",$B393&lt;400),"",IF(AND('201819 DATA'!Y393="*",$B393&gt;=400),"*",IF($B393&gt;=400,ROUND('201819 DATA'!Y393/$B393,2),"")))</f>
        <v/>
      </c>
      <c r="J393" s="296" t="str">
        <f>IF(OR($B393="*",$B393&lt;400),"",IF(AND('201819 DATA'!Z393="*",$B393&gt;=400),"*",IF($B393&gt;=400,ROUND('201819 DATA'!Z393/$B393,2),"")))</f>
        <v/>
      </c>
      <c r="K393" s="296" t="str">
        <f>IF(OR($B393="*",$B393&lt;400),"",IF(AND('201819 DATA'!AA393="*",$B393&gt;=400),"*",IF($B393&gt;=400,ROUND('201819 DATA'!AA393/$B393,2),"")))</f>
        <v/>
      </c>
      <c r="L393" s="296" t="str">
        <f>IF(OR($B393="*",$B393&lt;400),"",IF(AND('201819 DATA'!AB393="*",$B393&gt;=400),"*",IF($B393&gt;=400,ROUND('201819 DATA'!AB393/$B393,2),"")))</f>
        <v/>
      </c>
      <c r="M393" s="296" t="str">
        <f>IF(OR($B393="*",$B393&lt;400),"",IF(AND('201819 DATA'!AC393="*",$B393&gt;=400),"*",IF($B393&gt;=400,ROUND('201819 DATA'!AC393/$B393,2),"")))</f>
        <v/>
      </c>
      <c r="N393" s="296" t="str">
        <f>IF(OR($B393="*",$B393&lt;400),"",IF(AND('201819 DATA'!AD393="*",$B393&gt;=400),"*",IF($B393&gt;=400,ROUND('201819 DATA'!AD393/$B393,2),"")))</f>
        <v/>
      </c>
      <c r="O393" s="296" t="str">
        <f>IF(OR($B393="*",$B393&lt;400),"",IF(AND('201819 DATA'!AE393="*",$B393&gt;=400),"*",IF($B393&gt;=400,ROUND('201819 DATA'!AE393/$B393,2),"")))</f>
        <v/>
      </c>
      <c r="P393" s="297"/>
      <c r="Q393" s="296" t="str">
        <f>IF(OR($B393="*",$B393&lt;400),"",IF(AND('201819 DATA'!FL393="*",$B393&gt;=400),"*",IF($B393&gt;=400,ROUND('201819 DATA'!FL393/$B393,2),"")))</f>
        <v/>
      </c>
      <c r="R393" s="289" t="str">
        <f>IF(OR($C393="*",$C393&lt;400),"",IF(AND('201819 DATA'!F393="*",$C393&gt;=400),"*",IF($C393&gt;=400,ROUND('201819 DATA'!F393/$C393,2),"")))</f>
        <v/>
      </c>
      <c r="S393" s="289" t="str">
        <f>IF(OR($C393="*",$C393&lt;400),"",IF(AND('201819 DATA'!G393="*",$C393&gt;=400),"*",IF($C393&gt;=400,ROUND('201819 DATA'!G393/$C393,2),"")))</f>
        <v/>
      </c>
      <c r="T393" s="289" t="str">
        <f>IF(OR($C393="*",$C393&lt;400),"",IF(AND('201819 DATA'!H393="*",$C393&gt;=400),"*",IF($C393&gt;=400,ROUND('201819 DATA'!H393/$C393,2),"")))</f>
        <v/>
      </c>
      <c r="U393" s="289" t="str">
        <f>IF(OR($C393="*",$C393&lt;400),"",IF(AND('201819 DATA'!FM393="*",$C393&gt;=400),"*",IF($C393&gt;=400,ROUND('201819 DATA'!FM393/$C393,2),"")))</f>
        <v/>
      </c>
      <c r="V393" s="312" t="str">
        <f>IF(OR($D393="*",$D393&lt;400),"",IF(AND('201819 DATA'!M393="*",$D393&gt;=400),"*",IF($D393&gt;=400,ROUND('201819 DATA'!M393/$D393,2),"")))</f>
        <v/>
      </c>
      <c r="W393" s="312" t="str">
        <f>IF(OR($D393="*",$D393&lt;400),"",IF(AND('201819 DATA'!N393="*",$D393&gt;=400),"*",IF($D393&gt;=400,ROUND('201819 DATA'!N393/$D393,2),"")))</f>
        <v/>
      </c>
      <c r="X393" s="312" t="str">
        <f>IF(OR($D393="*",$D393&lt;400),"",IF(AND('201819 DATA'!O393="*",$D393&gt;=400),"*",IF($D393&gt;=400,ROUND('201819 DATA'!O393/$D393,2),"")))</f>
        <v/>
      </c>
      <c r="Y393" s="312" t="str">
        <f>IF(OR($D393="*",$D393&lt;400),"",IF(AND('201819 DATA'!P393="*",$D393&gt;=400),"*",IF($D393&gt;=400,ROUND('201819 DATA'!P393/$D393,2),"")))</f>
        <v/>
      </c>
      <c r="Z393" s="312" t="str">
        <f>IF(OR($D393="*",$D393&lt;400),"",IF(AND('201819 DATA'!Q393="*",$D393&gt;=400),"*",IF($D393&gt;=400,ROUND('201819 DATA'!Q393/$D393,2),"")))</f>
        <v/>
      </c>
      <c r="AA393" s="312" t="str">
        <f>IF(OR($D393="*",$D393&lt;400),"",IF(AND('201819 DATA'!R393="*",$D393&gt;=400),"*",IF($D393&gt;=400,ROUND('201819 DATA'!R393/$D393,2),"")))</f>
        <v/>
      </c>
      <c r="AB393" s="312" t="str">
        <f>IF(OR($D393="*",$D393&lt;400),"",IF(AND('201819 DATA'!S393="*",$D393&gt;=400),"*",IF($D393&gt;=400,ROUND('201819 DATA'!S393/$D393,2),"")))</f>
        <v/>
      </c>
      <c r="AC393" s="312" t="str">
        <f>IF(OR($D393="*",$D393&lt;400),"",IF(AND('201819 DATA'!T393="*",$D393&gt;=400),"*",IF($D393&gt;=400,ROUND('201819 DATA'!T393/$D393,2),"")))</f>
        <v/>
      </c>
      <c r="AD393" s="289" t="str">
        <f>IF(OR($C393="*",$C393&lt;400),"",IF(AND('201819 DATA'!BC393="*",$C393&gt;=400),"*",IF($C393&gt;=400,ROUND('201819 DATA'!BC393/$C393,2),"")))</f>
        <v/>
      </c>
      <c r="AE393" s="289" t="str">
        <f>IF(OR($C393="*",$C393&lt;400),"",IF(AND('201819 DATA'!BD393="*",$C393&gt;=400),"*",IF($C393&gt;=400,ROUND('201819 DATA'!BD393/$C393,2),"")))</f>
        <v/>
      </c>
      <c r="AF393" s="289" t="str">
        <f>IF(OR($C393="*",$C393&lt;400),"",IF(AND('201819 DATA'!BE393="*",$C393&gt;=400),"*",IF($C393&gt;=400,ROUND('201819 DATA'!BE393/$C393,2),"")))</f>
        <v/>
      </c>
      <c r="AG393" s="289" t="str">
        <f>IF(OR($C393="*",$C393&lt;400),"",IF(AND('201819 DATA'!BF393="*",$C393&gt;=400),"*",IF($C393&gt;=400,ROUND('201819 DATA'!BF393/$C393,2),"")))</f>
        <v/>
      </c>
      <c r="AH393" s="289" t="str">
        <f>IF(OR($C393="*",$C393&lt;400),"",IF(AND('201819 DATA'!BG393="*",$C393&gt;=400),"*",IF($C393&gt;=400,ROUND('201819 DATA'!BG393/$C393,2),"")))</f>
        <v/>
      </c>
      <c r="AI393" s="289" t="str">
        <f>IF(OR($C393="*",$C393&lt;400),"",IF(AND('201819 DATA'!BH393="*",$C393&gt;=400),"*",IF($C393&gt;=400,ROUND('201819 DATA'!BH393/$C393,2),"")))</f>
        <v/>
      </c>
      <c r="AJ393" s="289" t="str">
        <f>IF(OR($C393="*",$C393&lt;400),"",IF(AND('201819 DATA'!BI393="*",$C393&gt;=400),"*",IF($C393&gt;=400,ROUND('201819 DATA'!BI393/$C393,2),"")))</f>
        <v/>
      </c>
      <c r="AK393" s="289" t="str">
        <f>IF(OR($C393="*",$C393&lt;400),"",IF(AND('201819 DATA'!BJ393="*",$C393&gt;=400),"*",IF($C393&gt;=400,ROUND('201819 DATA'!BJ393/$C393,2),"")))</f>
        <v/>
      </c>
      <c r="AL393" s="289" t="str">
        <f>IF(OR($C393="*",$C393&lt;400),"",IF(AND('201819 DATA'!BK393="*",$C393&gt;=400),"*",IF($C393&gt;=400,ROUND('201819 DATA'!BK393/$C393,2),"")))</f>
        <v/>
      </c>
      <c r="AM393" s="289" t="str">
        <f>IF(OR($C393="*",$C393&lt;400),"",IF(AND('201819 DATA'!BL393="*",$C393&gt;=400),"*",IF($C393&gt;=400,ROUND('201819 DATA'!BL393/$C393,2),"")))</f>
        <v/>
      </c>
      <c r="AN393" s="289" t="str">
        <f>IF(OR($C393="*",$C393&lt;400),"",IF(AND('201819 DATA'!BM393="*",$C393&gt;=400),"*",IF($C393&gt;=400,ROUND('201819 DATA'!BM393/$C393,2),"")))</f>
        <v/>
      </c>
      <c r="AO393" s="289" t="str">
        <f>IF(OR($C393="*",$C393&lt;400),"",IF(AND('201819 DATA'!BN393="*",$C393&gt;=400),"*",IF($C393&gt;=400,ROUND('201819 DATA'!BN393/$C393,2),"")))</f>
        <v/>
      </c>
      <c r="AP393" s="289" t="str">
        <f>IF(OR($C393="*",$C393&lt;400),"",IF(AND('201819 DATA'!BO393="*",$C393&gt;=400),"*",IF($C393&gt;=400,ROUND('201819 DATA'!BO393/$C393,2),"")))</f>
        <v/>
      </c>
      <c r="AQ393" s="289" t="str">
        <f>IF(OR($C393="*",$C393&lt;400),"",IF(AND('201819 DATA'!BP393="*",$C393&gt;=400),"*",IF($C393&gt;=400,ROUND('201819 DATA'!BP393/$C393,2),"")))</f>
        <v/>
      </c>
      <c r="AR393" s="289" t="str">
        <f>IF(OR($C393="*",$C393&lt;400),"",IF(AND('201819 DATA'!BQ393="*",$C393&gt;=400),"*",IF($C393&gt;=400,ROUND('201819 DATA'!BQ393/$C393,2),"")))</f>
        <v/>
      </c>
      <c r="AS393" s="289" t="str">
        <f>IF(OR($C393="*",$C393&lt;400),"",IF(AND('201819 DATA'!BR393="*",$C393&gt;=400),"*",IF($C393&gt;=400,ROUND('201819 DATA'!BR393/$C393,2),"")))</f>
        <v/>
      </c>
      <c r="AT393" s="289" t="str">
        <f>IF(OR($C393="*",$C393&lt;400),"",IF(AND('201819 DATA'!BS393="*",$C393&gt;=400),"*",IF($C393&gt;=400,ROUND('201819 DATA'!BS393/$C393,2),"")))</f>
        <v/>
      </c>
      <c r="AU393" s="289" t="str">
        <f>IF(OR($C393="*",$C393&lt;400),"",IF(AND('201819 DATA'!BT393="*",$C393&gt;=400),"*",IF($C393&gt;=400,ROUND('201819 DATA'!BT393/$C393,2),"")))</f>
        <v/>
      </c>
      <c r="AV393" s="289" t="str">
        <f>IF(OR($C393="*",$C393&lt;400),"",IF(AND('201819 DATA'!BU393="*",$C393&gt;=400),"*",IF($C393&gt;=400,ROUND('201819 DATA'!BU393/$C393,2),"")))</f>
        <v/>
      </c>
      <c r="AW393" s="289" t="str">
        <f>IF(OR($C393="*",$C393&lt;400),"",IF(AND('201819 DATA'!BV393="*",$C393&gt;=400),"*",IF($C393&gt;=400,ROUND('201819 DATA'!BV393/$C393,2),"")))</f>
        <v/>
      </c>
      <c r="AX393" s="289" t="str">
        <f>IF(OR($C393="*",$C393&lt;400),"",IF(AND('201819 DATA'!BW393="*",$C393&gt;=400),"*",IF($C393&gt;=400,ROUND('201819 DATA'!BW393/$C393,2),"")))</f>
        <v/>
      </c>
    </row>
    <row r="394" spans="1:50" x14ac:dyDescent="0.2">
      <c r="A394" s="13" t="s">
        <v>347</v>
      </c>
      <c r="B394" s="287">
        <f>'201819 DATA'!B394</f>
        <v>6555</v>
      </c>
      <c r="C394" s="288">
        <f>'201819 DATA'!C394</f>
        <v>6555</v>
      </c>
      <c r="D394" s="293">
        <f>'201819 DATA'!FN394</f>
        <v>6505</v>
      </c>
      <c r="G394" s="295">
        <f t="shared" si="6"/>
        <v>1</v>
      </c>
      <c r="H394" s="289">
        <f>IF(OR($C394="*",$C394&lt;400),"",IF(AND('201819 DATA'!F394="*",$C394&gt;=400),"*",IF($C394&gt;=400,ROUND('201819 DATA'!F394/$C394,2),"")))</f>
        <v>0</v>
      </c>
      <c r="I394" s="296">
        <f>IF(OR($B394="*",$B394&lt;400),"",IF(AND('201819 DATA'!Y394="*",$B394&gt;=400),"*",IF($B394&gt;=400,ROUND('201819 DATA'!Y394/$B394,2),"")))</f>
        <v>0</v>
      </c>
      <c r="J394" s="296">
        <f>IF(OR($B394="*",$B394&lt;400),"",IF(AND('201819 DATA'!Z394="*",$B394&gt;=400),"*",IF($B394&gt;=400,ROUND('201819 DATA'!Z394/$B394,2),"")))</f>
        <v>7.0000000000000007E-2</v>
      </c>
      <c r="K394" s="296">
        <f>IF(OR($B394="*",$B394&lt;400),"",IF(AND('201819 DATA'!AA394="*",$B394&gt;=400),"*",IF($B394&gt;=400,ROUND('201819 DATA'!AA394/$B394,2),"")))</f>
        <v>0.14000000000000001</v>
      </c>
      <c r="L394" s="296">
        <f>IF(OR($B394="*",$B394&lt;400),"",IF(AND('201819 DATA'!AB394="*",$B394&gt;=400),"*",IF($B394&gt;=400,ROUND('201819 DATA'!AB394/$B394,2),"")))</f>
        <v>0.25</v>
      </c>
      <c r="M394" s="296">
        <f>IF(OR($B394="*",$B394&lt;400),"",IF(AND('201819 DATA'!AC394="*",$B394&gt;=400),"*",IF($B394&gt;=400,ROUND('201819 DATA'!AC394/$B394,2),"")))</f>
        <v>0.34</v>
      </c>
      <c r="N394" s="296">
        <f>IF(OR($B394="*",$B394&lt;400),"",IF(AND('201819 DATA'!AD394="*",$B394&gt;=400),"*",IF($B394&gt;=400,ROUND('201819 DATA'!AD394/$B394,2),"")))</f>
        <v>0.19</v>
      </c>
      <c r="O394" s="296">
        <f>IF(OR($B394="*",$B394&lt;400),"",IF(AND('201819 DATA'!AE394="*",$B394&gt;=400),"*",IF($B394&gt;=400,ROUND('201819 DATA'!AE394/$B394,2),"")))</f>
        <v>0.01</v>
      </c>
      <c r="P394" s="297"/>
      <c r="Q394" s="296">
        <f>IF(OR($B394="*",$B394&lt;400),"",IF(AND('201819 DATA'!FL394="*",$B394&gt;=400),"*",IF($B394&gt;=400,ROUND('201819 DATA'!FL394/$B394,2),"")))</f>
        <v>0.97</v>
      </c>
      <c r="R394" s="289">
        <f>IF(OR($C394="*",$C394&lt;400),"",IF(AND('201819 DATA'!F394="*",$C394&gt;=400),"*",IF($C394&gt;=400,ROUND('201819 DATA'!F394/$C394,2),"")))</f>
        <v>0</v>
      </c>
      <c r="S394" s="289">
        <f>IF(OR($C394="*",$C394&lt;400),"",IF(AND('201819 DATA'!G394="*",$C394&gt;=400),"*",IF($C394&gt;=400,ROUND('201819 DATA'!G394/$C394,2),"")))</f>
        <v>0</v>
      </c>
      <c r="T394" s="289">
        <f>IF(OR($C394="*",$C394&lt;400),"",IF(AND('201819 DATA'!H394="*",$C394&gt;=400),"*",IF($C394&gt;=400,ROUND('201819 DATA'!H394/$C394,2),"")))</f>
        <v>1</v>
      </c>
      <c r="U394" s="289">
        <f>IF(OR($C394="*",$C394&lt;400),"",IF(AND('201819 DATA'!FM394="*",$C394&gt;=400),"*",IF($C394&gt;=400,ROUND('201819 DATA'!FM394/$C394,2),"")))</f>
        <v>0</v>
      </c>
      <c r="V394" s="312">
        <f>IF(OR($D394="*",$D394&lt;400),"",IF(AND('201819 DATA'!M394="*",$D394&gt;=400),"*",IF($D394&gt;=400,ROUND('201819 DATA'!M394/$D394,2),"")))</f>
        <v>0.57999999999999996</v>
      </c>
      <c r="W394" s="312">
        <f>IF(OR($D394="*",$D394&lt;400),"",IF(AND('201819 DATA'!N394="*",$D394&gt;=400),"*",IF($D394&gt;=400,ROUND('201819 DATA'!N394/$D394,2),"")))</f>
        <v>0.09</v>
      </c>
      <c r="X394" s="312">
        <f>IF(OR($D394="*",$D394&lt;400),"",IF(AND('201819 DATA'!O394="*",$D394&gt;=400),"*",IF($D394&gt;=400,ROUND('201819 DATA'!O394/$D394,2),"")))</f>
        <v>0.1</v>
      </c>
      <c r="Y394" s="312">
        <f>IF(OR($D394="*",$D394&lt;400),"",IF(AND('201819 DATA'!P394="*",$D394&gt;=400),"*",IF($D394&gt;=400,ROUND('201819 DATA'!P394/$D394,2),"")))</f>
        <v>0.14000000000000001</v>
      </c>
      <c r="Z394" s="312">
        <f>IF(OR($D394="*",$D394&lt;400),"",IF(AND('201819 DATA'!Q394="*",$D394&gt;=400),"*",IF($D394&gt;=400,ROUND('201819 DATA'!Q394/$D394,2),"")))</f>
        <v>0.05</v>
      </c>
      <c r="AA394" s="312">
        <f>IF(OR($D394="*",$D394&lt;400),"",IF(AND('201819 DATA'!R394="*",$D394&gt;=400),"*",IF($D394&gt;=400,ROUND('201819 DATA'!R394/$D394,2),"")))</f>
        <v>0.02</v>
      </c>
      <c r="AB394" s="312">
        <f>IF(OR($D394="*",$D394&lt;400),"",IF(AND('201819 DATA'!S394="*",$D394&gt;=400),"*",IF($D394&gt;=400,ROUND('201819 DATA'!S394/$D394,2),"")))</f>
        <v>0.02</v>
      </c>
      <c r="AC394" s="312">
        <f>IF(OR($D394="*",$D394&lt;400),"",IF(AND('201819 DATA'!T394="*",$D394&gt;=400),"*",IF($D394&gt;=400,ROUND('201819 DATA'!T394/$D394,2),"")))</f>
        <v>0.02</v>
      </c>
      <c r="AD394" s="289">
        <f>IF(OR($C394="*",$C394&lt;400),"",IF(AND('201819 DATA'!BC394="*",$C394&gt;=400),"*",IF($C394&gt;=400,ROUND('201819 DATA'!BC394/$C394,2),"")))</f>
        <v>0</v>
      </c>
      <c r="AE394" s="289">
        <f>IF(OR($C394="*",$C394&lt;400),"",IF(AND('201819 DATA'!BD394="*",$C394&gt;=400),"*",IF($C394&gt;=400,ROUND('201819 DATA'!BD394/$C394,2),"")))</f>
        <v>0.01</v>
      </c>
      <c r="AF394" s="289">
        <f>IF(OR($C394="*",$C394&lt;400),"",IF(AND('201819 DATA'!BE394="*",$C394&gt;=400),"*",IF($C394&gt;=400,ROUND('201819 DATA'!BE394/$C394,2),"")))</f>
        <v>0</v>
      </c>
      <c r="AG394" s="289">
        <f>IF(OR($C394="*",$C394&lt;400),"",IF(AND('201819 DATA'!BF394="*",$C394&gt;=400),"*",IF($C394&gt;=400,ROUND('201819 DATA'!BF394/$C394,2),"")))</f>
        <v>0</v>
      </c>
      <c r="AH394" s="289" t="str">
        <f>IF(OR($C394="*",$C394&lt;400),"",IF(AND('201819 DATA'!BG394="*",$C394&gt;=400),"*",IF($C394&gt;=400,ROUND('201819 DATA'!BG394/$C394,2),"")))</f>
        <v>*</v>
      </c>
      <c r="AI394" s="289">
        <f>IF(OR($C394="*",$C394&lt;400),"",IF(AND('201819 DATA'!BH394="*",$C394&gt;=400),"*",IF($C394&gt;=400,ROUND('201819 DATA'!BH394/$C394,2),"")))</f>
        <v>0.01</v>
      </c>
      <c r="AJ394" s="289">
        <f>IF(OR($C394="*",$C394&lt;400),"",IF(AND('201819 DATA'!BI394="*",$C394&gt;=400),"*",IF($C394&gt;=400,ROUND('201819 DATA'!BI394/$C394,2),"")))</f>
        <v>0.2</v>
      </c>
      <c r="AK394" s="289">
        <f>IF(OR($C394="*",$C394&lt;400),"",IF(AND('201819 DATA'!BJ394="*",$C394&gt;=400),"*",IF($C394&gt;=400,ROUND('201819 DATA'!BJ394/$C394,2),"")))</f>
        <v>0</v>
      </c>
      <c r="AL394" s="289" t="str">
        <f>IF(OR($C394="*",$C394&lt;400),"",IF(AND('201819 DATA'!BK394="*",$C394&gt;=400),"*",IF($C394&gt;=400,ROUND('201819 DATA'!BK394/$C394,2),"")))</f>
        <v>*</v>
      </c>
      <c r="AM394" s="289">
        <f>IF(OR($C394="*",$C394&lt;400),"",IF(AND('201819 DATA'!BL394="*",$C394&gt;=400),"*",IF($C394&gt;=400,ROUND('201819 DATA'!BL394/$C394,2),"")))</f>
        <v>0.04</v>
      </c>
      <c r="AN394" s="289">
        <f>IF(OR($C394="*",$C394&lt;400),"",IF(AND('201819 DATA'!BM394="*",$C394&gt;=400),"*",IF($C394&gt;=400,ROUND('201819 DATA'!BM394/$C394,2),"")))</f>
        <v>0.2</v>
      </c>
      <c r="AO394" s="289">
        <f>IF(OR($C394="*",$C394&lt;400),"",IF(AND('201819 DATA'!BN394="*",$C394&gt;=400),"*",IF($C394&gt;=400,ROUND('201819 DATA'!BN394/$C394,2),"")))</f>
        <v>0</v>
      </c>
      <c r="AP394" s="289">
        <f>IF(OR($C394="*",$C394&lt;400),"",IF(AND('201819 DATA'!BO394="*",$C394&gt;=400),"*",IF($C394&gt;=400,ROUND('201819 DATA'!BO394/$C394,2),"")))</f>
        <v>0.31</v>
      </c>
      <c r="AQ394" s="289">
        <f>IF(OR($C394="*",$C394&lt;400),"",IF(AND('201819 DATA'!BP394="*",$C394&gt;=400),"*",IF($C394&gt;=400,ROUND('201819 DATA'!BP394/$C394,2),"")))</f>
        <v>0.12</v>
      </c>
      <c r="AR394" s="289">
        <f>IF(OR($C394="*",$C394&lt;400),"",IF(AND('201819 DATA'!BQ394="*",$C394&gt;=400),"*",IF($C394&gt;=400,ROUND('201819 DATA'!BQ394/$C394,2),"")))</f>
        <v>0</v>
      </c>
      <c r="AS394" s="289">
        <f>IF(OR($C394="*",$C394&lt;400),"",IF(AND('201819 DATA'!BR394="*",$C394&gt;=400),"*",IF($C394&gt;=400,ROUND('201819 DATA'!BR394/$C394,2),"")))</f>
        <v>0</v>
      </c>
      <c r="AT394" s="289">
        <f>IF(OR($C394="*",$C394&lt;400),"",IF(AND('201819 DATA'!BS394="*",$C394&gt;=400),"*",IF($C394&gt;=400,ROUND('201819 DATA'!BS394/$C394,2),"")))</f>
        <v>0</v>
      </c>
      <c r="AU394" s="289">
        <f>IF(OR($C394="*",$C394&lt;400),"",IF(AND('201819 DATA'!BT394="*",$C394&gt;=400),"*",IF($C394&gt;=400,ROUND('201819 DATA'!BT394/$C394,2),"")))</f>
        <v>0.04</v>
      </c>
      <c r="AV394" s="289">
        <f>IF(OR($C394="*",$C394&lt;400),"",IF(AND('201819 DATA'!BU394="*",$C394&gt;=400),"*",IF($C394&gt;=400,ROUND('201819 DATA'!BU394/$C394,2),"")))</f>
        <v>0.01</v>
      </c>
      <c r="AW394" s="289">
        <f>IF(OR($C394="*",$C394&lt;400),"",IF(AND('201819 DATA'!BV394="*",$C394&gt;=400),"*",IF($C394&gt;=400,ROUND('201819 DATA'!BV394/$C394,2),"")))</f>
        <v>0</v>
      </c>
      <c r="AX394" s="289">
        <f>IF(OR($C394="*",$C394&lt;400),"",IF(AND('201819 DATA'!BW394="*",$C394&gt;=400),"*",IF($C394&gt;=400,ROUND('201819 DATA'!BW394/$C394,2),"")))</f>
        <v>0.04</v>
      </c>
    </row>
    <row r="395" spans="1:50" x14ac:dyDescent="0.2">
      <c r="A395" s="13" t="s">
        <v>603</v>
      </c>
      <c r="B395" s="287">
        <f>'201819 DATA'!B395</f>
        <v>30</v>
      </c>
      <c r="C395" s="288">
        <f>'201819 DATA'!C395</f>
        <v>30</v>
      </c>
      <c r="D395" s="293">
        <f>'201819 DATA'!FN395</f>
        <v>0</v>
      </c>
      <c r="G395" s="295" t="str">
        <f t="shared" si="6"/>
        <v/>
      </c>
      <c r="H395" s="289" t="str">
        <f>IF(OR($C395="*",$C395&lt;400),"",IF(AND('201819 DATA'!F395="*",$C395&gt;=400),"*",IF($C395&gt;=400,ROUND('201819 DATA'!F395/$C395,2),"")))</f>
        <v/>
      </c>
      <c r="I395" s="296" t="str">
        <f>IF(OR($B395="*",$B395&lt;400),"",IF(AND('201819 DATA'!Y395="*",$B395&gt;=400),"*",IF($B395&gt;=400,ROUND('201819 DATA'!Y395/$B395,2),"")))</f>
        <v/>
      </c>
      <c r="J395" s="296" t="str">
        <f>IF(OR($B395="*",$B395&lt;400),"",IF(AND('201819 DATA'!Z395="*",$B395&gt;=400),"*",IF($B395&gt;=400,ROUND('201819 DATA'!Z395/$B395,2),"")))</f>
        <v/>
      </c>
      <c r="K395" s="296" t="str">
        <f>IF(OR($B395="*",$B395&lt;400),"",IF(AND('201819 DATA'!AA395="*",$B395&gt;=400),"*",IF($B395&gt;=400,ROUND('201819 DATA'!AA395/$B395,2),"")))</f>
        <v/>
      </c>
      <c r="L395" s="296" t="str">
        <f>IF(OR($B395="*",$B395&lt;400),"",IF(AND('201819 DATA'!AB395="*",$B395&gt;=400),"*",IF($B395&gt;=400,ROUND('201819 DATA'!AB395/$B395,2),"")))</f>
        <v/>
      </c>
      <c r="M395" s="296" t="str">
        <f>IF(OR($B395="*",$B395&lt;400),"",IF(AND('201819 DATA'!AC395="*",$B395&gt;=400),"*",IF($B395&gt;=400,ROUND('201819 DATA'!AC395/$B395,2),"")))</f>
        <v/>
      </c>
      <c r="N395" s="296" t="str">
        <f>IF(OR($B395="*",$B395&lt;400),"",IF(AND('201819 DATA'!AD395="*",$B395&gt;=400),"*",IF($B395&gt;=400,ROUND('201819 DATA'!AD395/$B395,2),"")))</f>
        <v/>
      </c>
      <c r="O395" s="296" t="str">
        <f>IF(OR($B395="*",$B395&lt;400),"",IF(AND('201819 DATA'!AE395="*",$B395&gt;=400),"*",IF($B395&gt;=400,ROUND('201819 DATA'!AE395/$B395,2),"")))</f>
        <v/>
      </c>
      <c r="P395" s="297"/>
      <c r="Q395" s="296" t="str">
        <f>IF(OR($B395="*",$B395&lt;400),"",IF(AND('201819 DATA'!FL395="*",$B395&gt;=400),"*",IF($B395&gt;=400,ROUND('201819 DATA'!FL395/$B395,2),"")))</f>
        <v/>
      </c>
      <c r="R395" s="289" t="str">
        <f>IF(OR($C395="*",$C395&lt;400),"",IF(AND('201819 DATA'!F395="*",$C395&gt;=400),"*",IF($C395&gt;=400,ROUND('201819 DATA'!F395/$C395,2),"")))</f>
        <v/>
      </c>
      <c r="S395" s="289" t="str">
        <f>IF(OR($C395="*",$C395&lt;400),"",IF(AND('201819 DATA'!G395="*",$C395&gt;=400),"*",IF($C395&gt;=400,ROUND('201819 DATA'!G395/$C395,2),"")))</f>
        <v/>
      </c>
      <c r="T395" s="289" t="str">
        <f>IF(OR($C395="*",$C395&lt;400),"",IF(AND('201819 DATA'!H395="*",$C395&gt;=400),"*",IF($C395&gt;=400,ROUND('201819 DATA'!H395/$C395,2),"")))</f>
        <v/>
      </c>
      <c r="U395" s="289" t="str">
        <f>IF(OR($C395="*",$C395&lt;400),"",IF(AND('201819 DATA'!FM395="*",$C395&gt;=400),"*",IF($C395&gt;=400,ROUND('201819 DATA'!FM395/$C395,2),"")))</f>
        <v/>
      </c>
      <c r="V395" s="312" t="str">
        <f>IF(OR($D395="*",$D395&lt;400),"",IF(AND('201819 DATA'!M395="*",$D395&gt;=400),"*",IF($D395&gt;=400,ROUND('201819 DATA'!M395/$D395,2),"")))</f>
        <v/>
      </c>
      <c r="W395" s="312" t="str">
        <f>IF(OR($D395="*",$D395&lt;400),"",IF(AND('201819 DATA'!N395="*",$D395&gt;=400),"*",IF($D395&gt;=400,ROUND('201819 DATA'!N395/$D395,2),"")))</f>
        <v/>
      </c>
      <c r="X395" s="312" t="str">
        <f>IF(OR($D395="*",$D395&lt;400),"",IF(AND('201819 DATA'!O395="*",$D395&gt;=400),"*",IF($D395&gt;=400,ROUND('201819 DATA'!O395/$D395,2),"")))</f>
        <v/>
      </c>
      <c r="Y395" s="312" t="str">
        <f>IF(OR($D395="*",$D395&lt;400),"",IF(AND('201819 DATA'!P395="*",$D395&gt;=400),"*",IF($D395&gt;=400,ROUND('201819 DATA'!P395/$D395,2),"")))</f>
        <v/>
      </c>
      <c r="Z395" s="312" t="str">
        <f>IF(OR($D395="*",$D395&lt;400),"",IF(AND('201819 DATA'!Q395="*",$D395&gt;=400),"*",IF($D395&gt;=400,ROUND('201819 DATA'!Q395/$D395,2),"")))</f>
        <v/>
      </c>
      <c r="AA395" s="312" t="str">
        <f>IF(OR($D395="*",$D395&lt;400),"",IF(AND('201819 DATA'!R395="*",$D395&gt;=400),"*",IF($D395&gt;=400,ROUND('201819 DATA'!R395/$D395,2),"")))</f>
        <v/>
      </c>
      <c r="AB395" s="312" t="str">
        <f>IF(OR($D395="*",$D395&lt;400),"",IF(AND('201819 DATA'!S395="*",$D395&gt;=400),"*",IF($D395&gt;=400,ROUND('201819 DATA'!S395/$D395,2),"")))</f>
        <v/>
      </c>
      <c r="AC395" s="312" t="str">
        <f>IF(OR($D395="*",$D395&lt;400),"",IF(AND('201819 DATA'!T395="*",$D395&gt;=400),"*",IF($D395&gt;=400,ROUND('201819 DATA'!T395/$D395,2),"")))</f>
        <v/>
      </c>
      <c r="AD395" s="289" t="str">
        <f>IF(OR($C395="*",$C395&lt;400),"",IF(AND('201819 DATA'!BC395="*",$C395&gt;=400),"*",IF($C395&gt;=400,ROUND('201819 DATA'!BC395/$C395,2),"")))</f>
        <v/>
      </c>
      <c r="AE395" s="289" t="str">
        <f>IF(OR($C395="*",$C395&lt;400),"",IF(AND('201819 DATA'!BD395="*",$C395&gt;=400),"*",IF($C395&gt;=400,ROUND('201819 DATA'!BD395/$C395,2),"")))</f>
        <v/>
      </c>
      <c r="AF395" s="289" t="str">
        <f>IF(OR($C395="*",$C395&lt;400),"",IF(AND('201819 DATA'!BE395="*",$C395&gt;=400),"*",IF($C395&gt;=400,ROUND('201819 DATA'!BE395/$C395,2),"")))</f>
        <v/>
      </c>
      <c r="AG395" s="289" t="str">
        <f>IF(OR($C395="*",$C395&lt;400),"",IF(AND('201819 DATA'!BF395="*",$C395&gt;=400),"*",IF($C395&gt;=400,ROUND('201819 DATA'!BF395/$C395,2),"")))</f>
        <v/>
      </c>
      <c r="AH395" s="289" t="str">
        <f>IF(OR($C395="*",$C395&lt;400),"",IF(AND('201819 DATA'!BG395="*",$C395&gt;=400),"*",IF($C395&gt;=400,ROUND('201819 DATA'!BG395/$C395,2),"")))</f>
        <v/>
      </c>
      <c r="AI395" s="289" t="str">
        <f>IF(OR($C395="*",$C395&lt;400),"",IF(AND('201819 DATA'!BH395="*",$C395&gt;=400),"*",IF($C395&gt;=400,ROUND('201819 DATA'!BH395/$C395,2),"")))</f>
        <v/>
      </c>
      <c r="AJ395" s="289" t="str">
        <f>IF(OR($C395="*",$C395&lt;400),"",IF(AND('201819 DATA'!BI395="*",$C395&gt;=400),"*",IF($C395&gt;=400,ROUND('201819 DATA'!BI395/$C395,2),"")))</f>
        <v/>
      </c>
      <c r="AK395" s="289" t="str">
        <f>IF(OR($C395="*",$C395&lt;400),"",IF(AND('201819 DATA'!BJ395="*",$C395&gt;=400),"*",IF($C395&gt;=400,ROUND('201819 DATA'!BJ395/$C395,2),"")))</f>
        <v/>
      </c>
      <c r="AL395" s="289" t="str">
        <f>IF(OR($C395="*",$C395&lt;400),"",IF(AND('201819 DATA'!BK395="*",$C395&gt;=400),"*",IF($C395&gt;=400,ROUND('201819 DATA'!BK395/$C395,2),"")))</f>
        <v/>
      </c>
      <c r="AM395" s="289" t="str">
        <f>IF(OR($C395="*",$C395&lt;400),"",IF(AND('201819 DATA'!BL395="*",$C395&gt;=400),"*",IF($C395&gt;=400,ROUND('201819 DATA'!BL395/$C395,2),"")))</f>
        <v/>
      </c>
      <c r="AN395" s="289" t="str">
        <f>IF(OR($C395="*",$C395&lt;400),"",IF(AND('201819 DATA'!BM395="*",$C395&gt;=400),"*",IF($C395&gt;=400,ROUND('201819 DATA'!BM395/$C395,2),"")))</f>
        <v/>
      </c>
      <c r="AO395" s="289" t="str">
        <f>IF(OR($C395="*",$C395&lt;400),"",IF(AND('201819 DATA'!BN395="*",$C395&gt;=400),"*",IF($C395&gt;=400,ROUND('201819 DATA'!BN395/$C395,2),"")))</f>
        <v/>
      </c>
      <c r="AP395" s="289" t="str">
        <f>IF(OR($C395="*",$C395&lt;400),"",IF(AND('201819 DATA'!BO395="*",$C395&gt;=400),"*",IF($C395&gt;=400,ROUND('201819 DATA'!BO395/$C395,2),"")))</f>
        <v/>
      </c>
      <c r="AQ395" s="289" t="str">
        <f>IF(OR($C395="*",$C395&lt;400),"",IF(AND('201819 DATA'!BP395="*",$C395&gt;=400),"*",IF($C395&gt;=400,ROUND('201819 DATA'!BP395/$C395,2),"")))</f>
        <v/>
      </c>
      <c r="AR395" s="289" t="str">
        <f>IF(OR($C395="*",$C395&lt;400),"",IF(AND('201819 DATA'!BQ395="*",$C395&gt;=400),"*",IF($C395&gt;=400,ROUND('201819 DATA'!BQ395/$C395,2),"")))</f>
        <v/>
      </c>
      <c r="AS395" s="289" t="str">
        <f>IF(OR($C395="*",$C395&lt;400),"",IF(AND('201819 DATA'!BR395="*",$C395&gt;=400),"*",IF($C395&gt;=400,ROUND('201819 DATA'!BR395/$C395,2),"")))</f>
        <v/>
      </c>
      <c r="AT395" s="289" t="str">
        <f>IF(OR($C395="*",$C395&lt;400),"",IF(AND('201819 DATA'!BS395="*",$C395&gt;=400),"*",IF($C395&gt;=400,ROUND('201819 DATA'!BS395/$C395,2),"")))</f>
        <v/>
      </c>
      <c r="AU395" s="289" t="str">
        <f>IF(OR($C395="*",$C395&lt;400),"",IF(AND('201819 DATA'!BT395="*",$C395&gt;=400),"*",IF($C395&gt;=400,ROUND('201819 DATA'!BT395/$C395,2),"")))</f>
        <v/>
      </c>
      <c r="AV395" s="289" t="str">
        <f>IF(OR($C395="*",$C395&lt;400),"",IF(AND('201819 DATA'!BU395="*",$C395&gt;=400),"*",IF($C395&gt;=400,ROUND('201819 DATA'!BU395/$C395,2),"")))</f>
        <v/>
      </c>
      <c r="AW395" s="289" t="str">
        <f>IF(OR($C395="*",$C395&lt;400),"",IF(AND('201819 DATA'!BV395="*",$C395&gt;=400),"*",IF($C395&gt;=400,ROUND('201819 DATA'!BV395/$C395,2),"")))</f>
        <v/>
      </c>
      <c r="AX395" s="289" t="str">
        <f>IF(OR($C395="*",$C395&lt;400),"",IF(AND('201819 DATA'!BW395="*",$C395&gt;=400),"*",IF($C395&gt;=400,ROUND('201819 DATA'!BW395/$C395,2),"")))</f>
        <v/>
      </c>
    </row>
    <row r="396" spans="1:50" x14ac:dyDescent="0.2">
      <c r="A396" s="13" t="s">
        <v>427</v>
      </c>
      <c r="B396" s="287">
        <f>'201819 DATA'!B396</f>
        <v>172540</v>
      </c>
      <c r="C396" s="288">
        <f>'201819 DATA'!C396</f>
        <v>135455</v>
      </c>
      <c r="D396" s="293">
        <f>'201819 DATA'!FN396</f>
        <v>44435</v>
      </c>
      <c r="G396" s="295">
        <f t="shared" si="6"/>
        <v>0.79</v>
      </c>
      <c r="H396" s="289">
        <f>IF(OR($C396="*",$C396&lt;400),"",IF(AND('201819 DATA'!F396="*",$C396&gt;=400),"*",IF($C396&gt;=400,ROUND('201819 DATA'!F396/$C396,2),"")))</f>
        <v>0.42</v>
      </c>
      <c r="I396" s="296">
        <f>IF(OR($B396="*",$B396&lt;400),"",IF(AND('201819 DATA'!Y396="*",$B396&gt;=400),"*",IF($B396&gt;=400,ROUND('201819 DATA'!Y396/$B396,2),"")))</f>
        <v>0.13</v>
      </c>
      <c r="J396" s="296">
        <f>IF(OR($B396="*",$B396&lt;400),"",IF(AND('201819 DATA'!Z396="*",$B396&gt;=400),"*",IF($B396&gt;=400,ROUND('201819 DATA'!Z396/$B396,2),"")))</f>
        <v>0.11</v>
      </c>
      <c r="K396" s="296">
        <f>IF(OR($B396="*",$B396&lt;400),"",IF(AND('201819 DATA'!AA396="*",$B396&gt;=400),"*",IF($B396&gt;=400,ROUND('201819 DATA'!AA396/$B396,2),"")))</f>
        <v>0.16</v>
      </c>
      <c r="L396" s="296">
        <f>IF(OR($B396="*",$B396&lt;400),"",IF(AND('201819 DATA'!AB396="*",$B396&gt;=400),"*",IF($B396&gt;=400,ROUND('201819 DATA'!AB396/$B396,2),"")))</f>
        <v>0.19</v>
      </c>
      <c r="M396" s="296">
        <f>IF(OR($B396="*",$B396&lt;400),"",IF(AND('201819 DATA'!AC396="*",$B396&gt;=400),"*",IF($B396&gt;=400,ROUND('201819 DATA'!AC396/$B396,2),"")))</f>
        <v>0.19</v>
      </c>
      <c r="N396" s="296">
        <f>IF(OR($B396="*",$B396&lt;400),"",IF(AND('201819 DATA'!AD396="*",$B396&gt;=400),"*",IF($B396&gt;=400,ROUND('201819 DATA'!AD396/$B396,2),"")))</f>
        <v>0.17</v>
      </c>
      <c r="O396" s="296">
        <f>IF(OR($B396="*",$B396&lt;400),"",IF(AND('201819 DATA'!AE396="*",$B396&gt;=400),"*",IF($B396&gt;=400,ROUND('201819 DATA'!AE396/$B396,2),"")))</f>
        <v>0.03</v>
      </c>
      <c r="P396" s="297"/>
      <c r="Q396" s="296">
        <f>IF(OR($B396="*",$B396&lt;400),"",IF(AND('201819 DATA'!FL396="*",$B396&gt;=400),"*",IF($B396&gt;=400,ROUND('201819 DATA'!FL396/$B396,2),"")))</f>
        <v>0.57999999999999996</v>
      </c>
      <c r="R396" s="289">
        <f>IF(OR($C396="*",$C396&lt;400),"",IF(AND('201819 DATA'!F396="*",$C396&gt;=400),"*",IF($C396&gt;=400,ROUND('201819 DATA'!F396/$C396,2),"")))</f>
        <v>0.42</v>
      </c>
      <c r="S396" s="289">
        <f>IF(OR($C396="*",$C396&lt;400),"",IF(AND('201819 DATA'!G396="*",$C396&gt;=400),"*",IF($C396&gt;=400,ROUND('201819 DATA'!G396/$C396,2),"")))</f>
        <v>0.12</v>
      </c>
      <c r="T396" s="289">
        <f>IF(OR($C396="*",$C396&lt;400),"",IF(AND('201819 DATA'!H396="*",$C396&gt;=400),"*",IF($C396&gt;=400,ROUND('201819 DATA'!H396/$C396,2),"")))</f>
        <v>0.34</v>
      </c>
      <c r="U396" s="289">
        <f>IF(OR($C396="*",$C396&lt;400),"",IF(AND('201819 DATA'!FM396="*",$C396&gt;=400),"*",IF($C396&gt;=400,ROUND('201819 DATA'!FM396/$C396,2),"")))</f>
        <v>0.12</v>
      </c>
      <c r="V396" s="312">
        <f>IF(OR($D396="*",$D396&lt;400),"",IF(AND('201819 DATA'!M396="*",$D396&gt;=400),"*",IF($D396&gt;=400,ROUND('201819 DATA'!M396/$D396,2),"")))</f>
        <v>0.55000000000000004</v>
      </c>
      <c r="W396" s="312">
        <f>IF(OR($D396="*",$D396&lt;400),"",IF(AND('201819 DATA'!N396="*",$D396&gt;=400),"*",IF($D396&gt;=400,ROUND('201819 DATA'!N396/$D396,2),"")))</f>
        <v>0.2</v>
      </c>
      <c r="X396" s="312">
        <f>IF(OR($D396="*",$D396&lt;400),"",IF(AND('201819 DATA'!O396="*",$D396&gt;=400),"*",IF($D396&gt;=400,ROUND('201819 DATA'!O396/$D396,2),"")))</f>
        <v>0.08</v>
      </c>
      <c r="Y396" s="312">
        <f>IF(OR($D396="*",$D396&lt;400),"",IF(AND('201819 DATA'!P396="*",$D396&gt;=400),"*",IF($D396&gt;=400,ROUND('201819 DATA'!P396/$D396,2),"")))</f>
        <v>0.1</v>
      </c>
      <c r="Z396" s="312">
        <f>IF(OR($D396="*",$D396&lt;400),"",IF(AND('201819 DATA'!Q396="*",$D396&gt;=400),"*",IF($D396&gt;=400,ROUND('201819 DATA'!Q396/$D396,2),"")))</f>
        <v>0.03</v>
      </c>
      <c r="AA396" s="312">
        <f>IF(OR($D396="*",$D396&lt;400),"",IF(AND('201819 DATA'!R396="*",$D396&gt;=400),"*",IF($D396&gt;=400,ROUND('201819 DATA'!R396/$D396,2),"")))</f>
        <v>0.01</v>
      </c>
      <c r="AB396" s="312">
        <f>IF(OR($D396="*",$D396&lt;400),"",IF(AND('201819 DATA'!S396="*",$D396&gt;=400),"*",IF($D396&gt;=400,ROUND('201819 DATA'!S396/$D396,2),"")))</f>
        <v>0.01</v>
      </c>
      <c r="AC396" s="312">
        <f>IF(OR($D396="*",$D396&lt;400),"",IF(AND('201819 DATA'!T396="*",$D396&gt;=400),"*",IF($D396&gt;=400,ROUND('201819 DATA'!T396/$D396,2),"")))</f>
        <v>0.02</v>
      </c>
      <c r="AD396" s="289">
        <f>IF(OR($C396="*",$C396&lt;400),"",IF(AND('201819 DATA'!BC396="*",$C396&gt;=400),"*",IF($C396&gt;=400,ROUND('201819 DATA'!BC396/$C396,2),"")))</f>
        <v>0.02</v>
      </c>
      <c r="AE396" s="289">
        <f>IF(OR($C396="*",$C396&lt;400),"",IF(AND('201819 DATA'!BD396="*",$C396&gt;=400),"*",IF($C396&gt;=400,ROUND('201819 DATA'!BD396/$C396,2),"")))</f>
        <v>0.08</v>
      </c>
      <c r="AF396" s="289">
        <f>IF(OR($C396="*",$C396&lt;400),"",IF(AND('201819 DATA'!BE396="*",$C396&gt;=400),"*",IF($C396&gt;=400,ROUND('201819 DATA'!BE396/$C396,2),"")))</f>
        <v>0.02</v>
      </c>
      <c r="AG396" s="289">
        <f>IF(OR($C396="*",$C396&lt;400),"",IF(AND('201819 DATA'!BF396="*",$C396&gt;=400),"*",IF($C396&gt;=400,ROUND('201819 DATA'!BF396/$C396,2),"")))</f>
        <v>0.02</v>
      </c>
      <c r="AH396" s="289">
        <f>IF(OR($C396="*",$C396&lt;400),"",IF(AND('201819 DATA'!BG396="*",$C396&gt;=400),"*",IF($C396&gt;=400,ROUND('201819 DATA'!BG396/$C396,2),"")))</f>
        <v>0.02</v>
      </c>
      <c r="AI396" s="289">
        <f>IF(OR($C396="*",$C396&lt;400),"",IF(AND('201819 DATA'!BH396="*",$C396&gt;=400),"*",IF($C396&gt;=400,ROUND('201819 DATA'!BH396/$C396,2),"")))</f>
        <v>0.05</v>
      </c>
      <c r="AJ396" s="289">
        <f>IF(OR($C396="*",$C396&lt;400),"",IF(AND('201819 DATA'!BI396="*",$C396&gt;=400),"*",IF($C396&gt;=400,ROUND('201819 DATA'!BI396/$C396,2),"")))</f>
        <v>0</v>
      </c>
      <c r="AK396" s="289">
        <f>IF(OR($C396="*",$C396&lt;400),"",IF(AND('201819 DATA'!BJ396="*",$C396&gt;=400),"*",IF($C396&gt;=400,ROUND('201819 DATA'!BJ396/$C396,2),"")))</f>
        <v>0.01</v>
      </c>
      <c r="AL396" s="289">
        <f>IF(OR($C396="*",$C396&lt;400),"",IF(AND('201819 DATA'!BK396="*",$C396&gt;=400),"*",IF($C396&gt;=400,ROUND('201819 DATA'!BK396/$C396,2),"")))</f>
        <v>0.09</v>
      </c>
      <c r="AM396" s="289">
        <f>IF(OR($C396="*",$C396&lt;400),"",IF(AND('201819 DATA'!BL396="*",$C396&gt;=400),"*",IF($C396&gt;=400,ROUND('201819 DATA'!BL396/$C396,2),"")))</f>
        <v>0.06</v>
      </c>
      <c r="AN396" s="289">
        <f>IF(OR($C396="*",$C396&lt;400),"",IF(AND('201819 DATA'!BM396="*",$C396&gt;=400),"*",IF($C396&gt;=400,ROUND('201819 DATA'!BM396/$C396,2),"")))</f>
        <v>0.11</v>
      </c>
      <c r="AO396" s="289">
        <f>IF(OR($C396="*",$C396&lt;400),"",IF(AND('201819 DATA'!BN396="*",$C396&gt;=400),"*",IF($C396&gt;=400,ROUND('201819 DATA'!BN396/$C396,2),"")))</f>
        <v>0.02</v>
      </c>
      <c r="AP396" s="289">
        <f>IF(OR($C396="*",$C396&lt;400),"",IF(AND('201819 DATA'!BO396="*",$C396&gt;=400),"*",IF($C396&gt;=400,ROUND('201819 DATA'!BO396/$C396,2),"")))</f>
        <v>0.05</v>
      </c>
      <c r="AQ396" s="289">
        <f>IF(OR($C396="*",$C396&lt;400),"",IF(AND('201819 DATA'!BP396="*",$C396&gt;=400),"*",IF($C396&gt;=400,ROUND('201819 DATA'!BP396/$C396,2),"")))</f>
        <v>0.06</v>
      </c>
      <c r="AR396" s="289">
        <f>IF(OR($C396="*",$C396&lt;400),"",IF(AND('201819 DATA'!BQ396="*",$C396&gt;=400),"*",IF($C396&gt;=400,ROUND('201819 DATA'!BQ396/$C396,2),"")))</f>
        <v>0.08</v>
      </c>
      <c r="AS396" s="289">
        <f>IF(OR($C396="*",$C396&lt;400),"",IF(AND('201819 DATA'!BR396="*",$C396&gt;=400),"*",IF($C396&gt;=400,ROUND('201819 DATA'!BR396/$C396,2),"")))</f>
        <v>0.01</v>
      </c>
      <c r="AT396" s="289">
        <f>IF(OR($C396="*",$C396&lt;400),"",IF(AND('201819 DATA'!BS396="*",$C396&gt;=400),"*",IF($C396&gt;=400,ROUND('201819 DATA'!BS396/$C396,2),"")))</f>
        <v>0.01</v>
      </c>
      <c r="AU396" s="289">
        <f>IF(OR($C396="*",$C396&lt;400),"",IF(AND('201819 DATA'!BT396="*",$C396&gt;=400),"*",IF($C396&gt;=400,ROUND('201819 DATA'!BT396/$C396,2),"")))</f>
        <v>0.11</v>
      </c>
      <c r="AV396" s="289">
        <f>IF(OR($C396="*",$C396&lt;400),"",IF(AND('201819 DATA'!BU396="*",$C396&gt;=400),"*",IF($C396&gt;=400,ROUND('201819 DATA'!BU396/$C396,2),"")))</f>
        <v>0.1</v>
      </c>
      <c r="AW396" s="289">
        <f>IF(OR($C396="*",$C396&lt;400),"",IF(AND('201819 DATA'!BV396="*",$C396&gt;=400),"*",IF($C396&gt;=400,ROUND('201819 DATA'!BV396/$C396,2),"")))</f>
        <v>0</v>
      </c>
      <c r="AX396" s="289">
        <f>IF(OR($C396="*",$C396&lt;400),"",IF(AND('201819 DATA'!BW396="*",$C396&gt;=400),"*",IF($C396&gt;=400,ROUND('201819 DATA'!BW396/$C396,2),"")))</f>
        <v>0.08</v>
      </c>
    </row>
    <row r="397" spans="1:50" x14ac:dyDescent="0.2">
      <c r="A397" s="13" t="s">
        <v>379</v>
      </c>
      <c r="B397" s="287">
        <f>'201819 DATA'!B397</f>
        <v>166740</v>
      </c>
      <c r="C397" s="288">
        <f>'201819 DATA'!C397</f>
        <v>126415</v>
      </c>
      <c r="D397" s="293">
        <f>'201819 DATA'!FN397</f>
        <v>44025</v>
      </c>
      <c r="G397" s="295">
        <f t="shared" si="6"/>
        <v>0.76</v>
      </c>
      <c r="H397" s="289">
        <f>IF(OR($C397="*",$C397&lt;400),"",IF(AND('201819 DATA'!F397="*",$C397&gt;=400),"*",IF($C397&gt;=400,ROUND('201819 DATA'!F397/$C397,2),"")))</f>
        <v>0.45</v>
      </c>
      <c r="I397" s="296">
        <f>IF(OR($B397="*",$B397&lt;400),"",IF(AND('201819 DATA'!Y397="*",$B397&gt;=400),"*",IF($B397&gt;=400,ROUND('201819 DATA'!Y397/$B397,2),"")))</f>
        <v>0.06</v>
      </c>
      <c r="J397" s="296">
        <f>IF(OR($B397="*",$B397&lt;400),"",IF(AND('201819 DATA'!Z397="*",$B397&gt;=400),"*",IF($B397&gt;=400,ROUND('201819 DATA'!Z397/$B397,2),"")))</f>
        <v>0.12</v>
      </c>
      <c r="K397" s="296">
        <f>IF(OR($B397="*",$B397&lt;400),"",IF(AND('201819 DATA'!AA397="*",$B397&gt;=400),"*",IF($B397&gt;=400,ROUND('201819 DATA'!AA397/$B397,2),"")))</f>
        <v>0.14000000000000001</v>
      </c>
      <c r="L397" s="296">
        <f>IF(OR($B397="*",$B397&lt;400),"",IF(AND('201819 DATA'!AB397="*",$B397&gt;=400),"*",IF($B397&gt;=400,ROUND('201819 DATA'!AB397/$B397,2),"")))</f>
        <v>0.19</v>
      </c>
      <c r="M397" s="296">
        <f>IF(OR($B397="*",$B397&lt;400),"",IF(AND('201819 DATA'!AC397="*",$B397&gt;=400),"*",IF($B397&gt;=400,ROUND('201819 DATA'!AC397/$B397,2),"")))</f>
        <v>0.22</v>
      </c>
      <c r="N397" s="296">
        <f>IF(OR($B397="*",$B397&lt;400),"",IF(AND('201819 DATA'!AD397="*",$B397&gt;=400),"*",IF($B397&gt;=400,ROUND('201819 DATA'!AD397/$B397,2),"")))</f>
        <v>0.24</v>
      </c>
      <c r="O397" s="296">
        <f>IF(OR($B397="*",$B397&lt;400),"",IF(AND('201819 DATA'!AE397="*",$B397&gt;=400),"*",IF($B397&gt;=400,ROUND('201819 DATA'!AE397/$B397,2),"")))</f>
        <v>0.03</v>
      </c>
      <c r="P397" s="297"/>
      <c r="Q397" s="296">
        <f>IF(OR($B397="*",$B397&lt;400),"",IF(AND('201819 DATA'!FL397="*",$B397&gt;=400),"*",IF($B397&gt;=400,ROUND('201819 DATA'!FL397/$B397,2),"")))</f>
        <v>0.45</v>
      </c>
      <c r="R397" s="289">
        <f>IF(OR($C397="*",$C397&lt;400),"",IF(AND('201819 DATA'!F397="*",$C397&gt;=400),"*",IF($C397&gt;=400,ROUND('201819 DATA'!F397/$C397,2),"")))</f>
        <v>0.45</v>
      </c>
      <c r="S397" s="289">
        <f>IF(OR($C397="*",$C397&lt;400),"",IF(AND('201819 DATA'!G397="*",$C397&gt;=400),"*",IF($C397&gt;=400,ROUND('201819 DATA'!G397/$C397,2),"")))</f>
        <v>0.05</v>
      </c>
      <c r="T397" s="289">
        <f>IF(OR($C397="*",$C397&lt;400),"",IF(AND('201819 DATA'!H397="*",$C397&gt;=400),"*",IF($C397&gt;=400,ROUND('201819 DATA'!H397/$C397,2),"")))</f>
        <v>0.37</v>
      </c>
      <c r="U397" s="289">
        <f>IF(OR($C397="*",$C397&lt;400),"",IF(AND('201819 DATA'!FM397="*",$C397&gt;=400),"*",IF($C397&gt;=400,ROUND('201819 DATA'!FM397/$C397,2),"")))</f>
        <v>0.13</v>
      </c>
      <c r="V397" s="312">
        <f>IF(OR($D397="*",$D397&lt;400),"",IF(AND('201819 DATA'!M397="*",$D397&gt;=400),"*",IF($D397&gt;=400,ROUND('201819 DATA'!M397/$D397,2),"")))</f>
        <v>0.62</v>
      </c>
      <c r="W397" s="312">
        <f>IF(OR($D397="*",$D397&lt;400),"",IF(AND('201819 DATA'!N397="*",$D397&gt;=400),"*",IF($D397&gt;=400,ROUND('201819 DATA'!N397/$D397,2),"")))</f>
        <v>0.2</v>
      </c>
      <c r="X397" s="312">
        <f>IF(OR($D397="*",$D397&lt;400),"",IF(AND('201819 DATA'!O397="*",$D397&gt;=400),"*",IF($D397&gt;=400,ROUND('201819 DATA'!O397/$D397,2),"")))</f>
        <v>7.0000000000000007E-2</v>
      </c>
      <c r="Y397" s="312">
        <f>IF(OR($D397="*",$D397&lt;400),"",IF(AND('201819 DATA'!P397="*",$D397&gt;=400),"*",IF($D397&gt;=400,ROUND('201819 DATA'!P397/$D397,2),"")))</f>
        <v>7.0000000000000007E-2</v>
      </c>
      <c r="Z397" s="312">
        <f>IF(OR($D397="*",$D397&lt;400),"",IF(AND('201819 DATA'!Q397="*",$D397&gt;=400),"*",IF($D397&gt;=400,ROUND('201819 DATA'!Q397/$D397,2),"")))</f>
        <v>0.03</v>
      </c>
      <c r="AA397" s="312">
        <f>IF(OR($D397="*",$D397&lt;400),"",IF(AND('201819 DATA'!R397="*",$D397&gt;=400),"*",IF($D397&gt;=400,ROUND('201819 DATA'!R397/$D397,2),"")))</f>
        <v>0.01</v>
      </c>
      <c r="AB397" s="312">
        <f>IF(OR($D397="*",$D397&lt;400),"",IF(AND('201819 DATA'!S397="*",$D397&gt;=400),"*",IF($D397&gt;=400,ROUND('201819 DATA'!S397/$D397,2),"")))</f>
        <v>0</v>
      </c>
      <c r="AC397" s="312">
        <f>IF(OR($D397="*",$D397&lt;400),"",IF(AND('201819 DATA'!T397="*",$D397&gt;=400),"*",IF($D397&gt;=400,ROUND('201819 DATA'!T397/$D397,2),"")))</f>
        <v>0</v>
      </c>
      <c r="AD397" s="289">
        <f>IF(OR($C397="*",$C397&lt;400),"",IF(AND('201819 DATA'!BC397="*",$C397&gt;=400),"*",IF($C397&gt;=400,ROUND('201819 DATA'!BC397/$C397,2),"")))</f>
        <v>0.03</v>
      </c>
      <c r="AE397" s="289">
        <f>IF(OR($C397="*",$C397&lt;400),"",IF(AND('201819 DATA'!BD397="*",$C397&gt;=400),"*",IF($C397&gt;=400,ROUND('201819 DATA'!BD397/$C397,2),"")))</f>
        <v>0.08</v>
      </c>
      <c r="AF397" s="289">
        <f>IF(OR($C397="*",$C397&lt;400),"",IF(AND('201819 DATA'!BE397="*",$C397&gt;=400),"*",IF($C397&gt;=400,ROUND('201819 DATA'!BE397/$C397,2),"")))</f>
        <v>0.01</v>
      </c>
      <c r="AG397" s="289">
        <f>IF(OR($C397="*",$C397&lt;400),"",IF(AND('201819 DATA'!BF397="*",$C397&gt;=400),"*",IF($C397&gt;=400,ROUND('201819 DATA'!BF397/$C397,2),"")))</f>
        <v>0.01</v>
      </c>
      <c r="AH397" s="289">
        <f>IF(OR($C397="*",$C397&lt;400),"",IF(AND('201819 DATA'!BG397="*",$C397&gt;=400),"*",IF($C397&gt;=400,ROUND('201819 DATA'!BG397/$C397,2),"")))</f>
        <v>0.01</v>
      </c>
      <c r="AI397" s="289">
        <f>IF(OR($C397="*",$C397&lt;400),"",IF(AND('201819 DATA'!BH397="*",$C397&gt;=400),"*",IF($C397&gt;=400,ROUND('201819 DATA'!BH397/$C397,2),"")))</f>
        <v>0.01</v>
      </c>
      <c r="AJ397" s="289">
        <f>IF(OR($C397="*",$C397&lt;400),"",IF(AND('201819 DATA'!BI397="*",$C397&gt;=400),"*",IF($C397&gt;=400,ROUND('201819 DATA'!BI397/$C397,2),"")))</f>
        <v>0.05</v>
      </c>
      <c r="AK397" s="289">
        <f>IF(OR($C397="*",$C397&lt;400),"",IF(AND('201819 DATA'!BJ397="*",$C397&gt;=400),"*",IF($C397&gt;=400,ROUND('201819 DATA'!BJ397/$C397,2),"")))</f>
        <v>0</v>
      </c>
      <c r="AL397" s="289">
        <f>IF(OR($C397="*",$C397&lt;400),"",IF(AND('201819 DATA'!BK397="*",$C397&gt;=400),"*",IF($C397&gt;=400,ROUND('201819 DATA'!BK397/$C397,2),"")))</f>
        <v>0.04</v>
      </c>
      <c r="AM397" s="289">
        <f>IF(OR($C397="*",$C397&lt;400),"",IF(AND('201819 DATA'!BL397="*",$C397&gt;=400),"*",IF($C397&gt;=400,ROUND('201819 DATA'!BL397/$C397,2),"")))</f>
        <v>0.06</v>
      </c>
      <c r="AN397" s="289">
        <f>IF(OR($C397="*",$C397&lt;400),"",IF(AND('201819 DATA'!BM397="*",$C397&gt;=400),"*",IF($C397&gt;=400,ROUND('201819 DATA'!BM397/$C397,2),"")))</f>
        <v>0.13</v>
      </c>
      <c r="AO397" s="289">
        <f>IF(OR($C397="*",$C397&lt;400),"",IF(AND('201819 DATA'!BN397="*",$C397&gt;=400),"*",IF($C397&gt;=400,ROUND('201819 DATA'!BN397/$C397,2),"")))</f>
        <v>0.04</v>
      </c>
      <c r="AP397" s="289">
        <f>IF(OR($C397="*",$C397&lt;400),"",IF(AND('201819 DATA'!BO397="*",$C397&gt;=400),"*",IF($C397&gt;=400,ROUND('201819 DATA'!BO397/$C397,2),"")))</f>
        <v>0.06</v>
      </c>
      <c r="AQ397" s="289">
        <f>IF(OR($C397="*",$C397&lt;400),"",IF(AND('201819 DATA'!BP397="*",$C397&gt;=400),"*",IF($C397&gt;=400,ROUND('201819 DATA'!BP397/$C397,2),"")))</f>
        <v>0.05</v>
      </c>
      <c r="AR397" s="289">
        <f>IF(OR($C397="*",$C397&lt;400),"",IF(AND('201819 DATA'!BQ397="*",$C397&gt;=400),"*",IF($C397&gt;=400,ROUND('201819 DATA'!BQ397/$C397,2),"")))</f>
        <v>0.08</v>
      </c>
      <c r="AS397" s="289">
        <f>IF(OR($C397="*",$C397&lt;400),"",IF(AND('201819 DATA'!BR397="*",$C397&gt;=400),"*",IF($C397&gt;=400,ROUND('201819 DATA'!BR397/$C397,2),"")))</f>
        <v>0.01</v>
      </c>
      <c r="AT397" s="289">
        <f>IF(OR($C397="*",$C397&lt;400),"",IF(AND('201819 DATA'!BS397="*",$C397&gt;=400),"*",IF($C397&gt;=400,ROUND('201819 DATA'!BS397/$C397,2),"")))</f>
        <v>0</v>
      </c>
      <c r="AU397" s="289">
        <f>IF(OR($C397="*",$C397&lt;400),"",IF(AND('201819 DATA'!BT397="*",$C397&gt;=400),"*",IF($C397&gt;=400,ROUND('201819 DATA'!BT397/$C397,2),"")))</f>
        <v>0.14000000000000001</v>
      </c>
      <c r="AV397" s="289">
        <f>IF(OR($C397="*",$C397&lt;400),"",IF(AND('201819 DATA'!BU397="*",$C397&gt;=400),"*",IF($C397&gt;=400,ROUND('201819 DATA'!BU397/$C397,2),"")))</f>
        <v>0.11</v>
      </c>
      <c r="AW397" s="289">
        <f>IF(OR($C397="*",$C397&lt;400),"",IF(AND('201819 DATA'!BV397="*",$C397&gt;=400),"*",IF($C397&gt;=400,ROUND('201819 DATA'!BV397/$C397,2),"")))</f>
        <v>0</v>
      </c>
      <c r="AX397" s="289">
        <f>IF(OR($C397="*",$C397&lt;400),"",IF(AND('201819 DATA'!BW397="*",$C397&gt;=400),"*",IF($C397&gt;=400,ROUND('201819 DATA'!BW397/$C397,2),"")))</f>
        <v>0.06</v>
      </c>
    </row>
    <row r="398" spans="1:50" x14ac:dyDescent="0.2">
      <c r="A398" s="13" t="s">
        <v>589</v>
      </c>
      <c r="B398" s="287">
        <f>'201819 DATA'!B398</f>
        <v>4760</v>
      </c>
      <c r="C398" s="288">
        <f>'201819 DATA'!C398</f>
        <v>4760</v>
      </c>
      <c r="D398" s="293">
        <f>'201819 DATA'!FN398</f>
        <v>4715</v>
      </c>
      <c r="G398" s="295">
        <f t="shared" si="6"/>
        <v>1</v>
      </c>
      <c r="H398" s="289">
        <f>IF(OR($C398="*",$C398&lt;400),"",IF(AND('201819 DATA'!F398="*",$C398&gt;=400),"*",IF($C398&gt;=400,ROUND('201819 DATA'!F398/$C398,2),"")))</f>
        <v>0</v>
      </c>
      <c r="I398" s="296">
        <f>IF(OR($B398="*",$B398&lt;400),"",IF(AND('201819 DATA'!Y398="*",$B398&gt;=400),"*",IF($B398&gt;=400,ROUND('201819 DATA'!Y398/$B398,2),"")))</f>
        <v>0</v>
      </c>
      <c r="J398" s="296">
        <f>IF(OR($B398="*",$B398&lt;400),"",IF(AND('201819 DATA'!Z398="*",$B398&gt;=400),"*",IF($B398&gt;=400,ROUND('201819 DATA'!Z398/$B398,2),"")))</f>
        <v>0.04</v>
      </c>
      <c r="K398" s="296">
        <f>IF(OR($B398="*",$B398&lt;400),"",IF(AND('201819 DATA'!AA398="*",$B398&gt;=400),"*",IF($B398&gt;=400,ROUND('201819 DATA'!AA398/$B398,2),"")))</f>
        <v>0.11</v>
      </c>
      <c r="L398" s="296">
        <f>IF(OR($B398="*",$B398&lt;400),"",IF(AND('201819 DATA'!AB398="*",$B398&gt;=400),"*",IF($B398&gt;=400,ROUND('201819 DATA'!AB398/$B398,2),"")))</f>
        <v>0.26</v>
      </c>
      <c r="M398" s="296">
        <f>IF(OR($B398="*",$B398&lt;400),"",IF(AND('201819 DATA'!AC398="*",$B398&gt;=400),"*",IF($B398&gt;=400,ROUND('201819 DATA'!AC398/$B398,2),"")))</f>
        <v>0.36</v>
      </c>
      <c r="N398" s="296">
        <f>IF(OR($B398="*",$B398&lt;400),"",IF(AND('201819 DATA'!AD398="*",$B398&gt;=400),"*",IF($B398&gt;=400,ROUND('201819 DATA'!AD398/$B398,2),"")))</f>
        <v>0.22</v>
      </c>
      <c r="O398" s="296">
        <f>IF(OR($B398="*",$B398&lt;400),"",IF(AND('201819 DATA'!AE398="*",$B398&gt;=400),"*",IF($B398&gt;=400,ROUND('201819 DATA'!AE398/$B398,2),"")))</f>
        <v>0.01</v>
      </c>
      <c r="P398" s="297"/>
      <c r="Q398" s="296">
        <f>IF(OR($B398="*",$B398&lt;400),"",IF(AND('201819 DATA'!FL398="*",$B398&gt;=400),"*",IF($B398&gt;=400,ROUND('201819 DATA'!FL398/$B398,2),"")))</f>
        <v>1</v>
      </c>
      <c r="R398" s="289">
        <f>IF(OR($C398="*",$C398&lt;400),"",IF(AND('201819 DATA'!F398="*",$C398&gt;=400),"*",IF($C398&gt;=400,ROUND('201819 DATA'!F398/$C398,2),"")))</f>
        <v>0</v>
      </c>
      <c r="S398" s="289">
        <f>IF(OR($C398="*",$C398&lt;400),"",IF(AND('201819 DATA'!G398="*",$C398&gt;=400),"*",IF($C398&gt;=400,ROUND('201819 DATA'!G398/$C398,2),"")))</f>
        <v>0</v>
      </c>
      <c r="T398" s="289">
        <f>IF(OR($C398="*",$C398&lt;400),"",IF(AND('201819 DATA'!H398="*",$C398&gt;=400),"*",IF($C398&gt;=400,ROUND('201819 DATA'!H398/$C398,2),"")))</f>
        <v>1</v>
      </c>
      <c r="U398" s="289">
        <f>IF(OR($C398="*",$C398&lt;400),"",IF(AND('201819 DATA'!FM398="*",$C398&gt;=400),"*",IF($C398&gt;=400,ROUND('201819 DATA'!FM398/$C398,2),"")))</f>
        <v>0</v>
      </c>
      <c r="V398" s="312">
        <f>IF(OR($D398="*",$D398&lt;400),"",IF(AND('201819 DATA'!M398="*",$D398&gt;=400),"*",IF($D398&gt;=400,ROUND('201819 DATA'!M398/$D398,2),"")))</f>
        <v>0.24</v>
      </c>
      <c r="W398" s="312">
        <f>IF(OR($D398="*",$D398&lt;400),"",IF(AND('201819 DATA'!N398="*",$D398&gt;=400),"*",IF($D398&gt;=400,ROUND('201819 DATA'!N398/$D398,2),"")))</f>
        <v>0.32</v>
      </c>
      <c r="X398" s="312">
        <f>IF(OR($D398="*",$D398&lt;400),"",IF(AND('201819 DATA'!O398="*",$D398&gt;=400),"*",IF($D398&gt;=400,ROUND('201819 DATA'!O398/$D398,2),"")))</f>
        <v>0.23</v>
      </c>
      <c r="Y398" s="312">
        <f>IF(OR($D398="*",$D398&lt;400),"",IF(AND('201819 DATA'!P398="*",$D398&gt;=400),"*",IF($D398&gt;=400,ROUND('201819 DATA'!P398/$D398,2),"")))</f>
        <v>0.15</v>
      </c>
      <c r="Z398" s="312">
        <f>IF(OR($D398="*",$D398&lt;400),"",IF(AND('201819 DATA'!Q398="*",$D398&gt;=400),"*",IF($D398&gt;=400,ROUND('201819 DATA'!Q398/$D398,2),"")))</f>
        <v>0.03</v>
      </c>
      <c r="AA398" s="312">
        <f>IF(OR($D398="*",$D398&lt;400),"",IF(AND('201819 DATA'!R398="*",$D398&gt;=400),"*",IF($D398&gt;=400,ROUND('201819 DATA'!R398/$D398,2),"")))</f>
        <v>0.01</v>
      </c>
      <c r="AB398" s="312">
        <f>IF(OR($D398="*",$D398&lt;400),"",IF(AND('201819 DATA'!S398="*",$D398&gt;=400),"*",IF($D398&gt;=400,ROUND('201819 DATA'!S398/$D398,2),"")))</f>
        <v>0</v>
      </c>
      <c r="AC398" s="312">
        <f>IF(OR($D398="*",$D398&lt;400),"",IF(AND('201819 DATA'!T398="*",$D398&gt;=400),"*",IF($D398&gt;=400,ROUND('201819 DATA'!T398/$D398,2),"")))</f>
        <v>0.01</v>
      </c>
      <c r="AD398" s="289" t="str">
        <f>IF(OR($C398="*",$C398&lt;400),"",IF(AND('201819 DATA'!BC398="*",$C398&gt;=400),"*",IF($C398&gt;=400,ROUND('201819 DATA'!BC398/$C398,2),"")))</f>
        <v>*</v>
      </c>
      <c r="AE398" s="289">
        <f>IF(OR($C398="*",$C398&lt;400),"",IF(AND('201819 DATA'!BD398="*",$C398&gt;=400),"*",IF($C398&gt;=400,ROUND('201819 DATA'!BD398/$C398,2),"")))</f>
        <v>0.01</v>
      </c>
      <c r="AF398" s="289">
        <f>IF(OR($C398="*",$C398&lt;400),"",IF(AND('201819 DATA'!BE398="*",$C398&gt;=400),"*",IF($C398&gt;=400,ROUND('201819 DATA'!BE398/$C398,2),"")))</f>
        <v>0</v>
      </c>
      <c r="AG398" s="289" t="str">
        <f>IF(OR($C398="*",$C398&lt;400),"",IF(AND('201819 DATA'!BF398="*",$C398&gt;=400),"*",IF($C398&gt;=400,ROUND('201819 DATA'!BF398/$C398,2),"")))</f>
        <v>*</v>
      </c>
      <c r="AH398" s="289">
        <f>IF(OR($C398="*",$C398&lt;400),"",IF(AND('201819 DATA'!BG398="*",$C398&gt;=400),"*",IF($C398&gt;=400,ROUND('201819 DATA'!BG398/$C398,2),"")))</f>
        <v>0</v>
      </c>
      <c r="AI398" s="289">
        <f>IF(OR($C398="*",$C398&lt;400),"",IF(AND('201819 DATA'!BH398="*",$C398&gt;=400),"*",IF($C398&gt;=400,ROUND('201819 DATA'!BH398/$C398,2),"")))</f>
        <v>0.02</v>
      </c>
      <c r="AJ398" s="289">
        <f>IF(OR($C398="*",$C398&lt;400),"",IF(AND('201819 DATA'!BI398="*",$C398&gt;=400),"*",IF($C398&gt;=400,ROUND('201819 DATA'!BI398/$C398,2),"")))</f>
        <v>0.16</v>
      </c>
      <c r="AK398" s="289" t="str">
        <f>IF(OR($C398="*",$C398&lt;400),"",IF(AND('201819 DATA'!BJ398="*",$C398&gt;=400),"*",IF($C398&gt;=400,ROUND('201819 DATA'!BJ398/$C398,2),"")))</f>
        <v>*</v>
      </c>
      <c r="AL398" s="289" t="str">
        <f>IF(OR($C398="*",$C398&lt;400),"",IF(AND('201819 DATA'!BK398="*",$C398&gt;=400),"*",IF($C398&gt;=400,ROUND('201819 DATA'!BK398/$C398,2),"")))</f>
        <v>*</v>
      </c>
      <c r="AM398" s="289">
        <f>IF(OR($C398="*",$C398&lt;400),"",IF(AND('201819 DATA'!BL398="*",$C398&gt;=400),"*",IF($C398&gt;=400,ROUND('201819 DATA'!BL398/$C398,2),"")))</f>
        <v>0.01</v>
      </c>
      <c r="AN398" s="289">
        <f>IF(OR($C398="*",$C398&lt;400),"",IF(AND('201819 DATA'!BM398="*",$C398&gt;=400),"*",IF($C398&gt;=400,ROUND('201819 DATA'!BM398/$C398,2),"")))</f>
        <v>0.18</v>
      </c>
      <c r="AO398" s="289">
        <f>IF(OR($C398="*",$C398&lt;400),"",IF(AND('201819 DATA'!BN398="*",$C398&gt;=400),"*",IF($C398&gt;=400,ROUND('201819 DATA'!BN398/$C398,2),"")))</f>
        <v>0</v>
      </c>
      <c r="AP398" s="289">
        <f>IF(OR($C398="*",$C398&lt;400),"",IF(AND('201819 DATA'!BO398="*",$C398&gt;=400),"*",IF($C398&gt;=400,ROUND('201819 DATA'!BO398/$C398,2),"")))</f>
        <v>0.45</v>
      </c>
      <c r="AQ398" s="289">
        <f>IF(OR($C398="*",$C398&lt;400),"",IF(AND('201819 DATA'!BP398="*",$C398&gt;=400),"*",IF($C398&gt;=400,ROUND('201819 DATA'!BP398/$C398,2),"")))</f>
        <v>0.08</v>
      </c>
      <c r="AR398" s="289">
        <f>IF(OR($C398="*",$C398&lt;400),"",IF(AND('201819 DATA'!BQ398="*",$C398&gt;=400),"*",IF($C398&gt;=400,ROUND('201819 DATA'!BQ398/$C398,2),"")))</f>
        <v>0</v>
      </c>
      <c r="AS398" s="289">
        <f>IF(OR($C398="*",$C398&lt;400),"",IF(AND('201819 DATA'!BR398="*",$C398&gt;=400),"*",IF($C398&gt;=400,ROUND('201819 DATA'!BR398/$C398,2),"")))</f>
        <v>0</v>
      </c>
      <c r="AT398" s="289" t="str">
        <f>IF(OR($C398="*",$C398&lt;400),"",IF(AND('201819 DATA'!BS398="*",$C398&gt;=400),"*",IF($C398&gt;=400,ROUND('201819 DATA'!BS398/$C398,2),"")))</f>
        <v>*</v>
      </c>
      <c r="AU398" s="289">
        <f>IF(OR($C398="*",$C398&lt;400),"",IF(AND('201819 DATA'!BT398="*",$C398&gt;=400),"*",IF($C398&gt;=400,ROUND('201819 DATA'!BT398/$C398,2),"")))</f>
        <v>0.06</v>
      </c>
      <c r="AV398" s="289">
        <f>IF(OR($C398="*",$C398&lt;400),"",IF(AND('201819 DATA'!BU398="*",$C398&gt;=400),"*",IF($C398&gt;=400,ROUND('201819 DATA'!BU398/$C398,2),"")))</f>
        <v>0.01</v>
      </c>
      <c r="AW398" s="289">
        <f>IF(OR($C398="*",$C398&lt;400),"",IF(AND('201819 DATA'!BV398="*",$C398&gt;=400),"*",IF($C398&gt;=400,ROUND('201819 DATA'!BV398/$C398,2),"")))</f>
        <v>0</v>
      </c>
      <c r="AX398" s="289">
        <f>IF(OR($C398="*",$C398&lt;400),"",IF(AND('201819 DATA'!BW398="*",$C398&gt;=400),"*",IF($C398&gt;=400,ROUND('201819 DATA'!BW398/$C398,2),"")))</f>
        <v>0.01</v>
      </c>
    </row>
    <row r="399" spans="1:50" x14ac:dyDescent="0.2">
      <c r="A399" s="13" t="s">
        <v>1540</v>
      </c>
      <c r="B399" s="287">
        <f>'201819 DATA'!B399</f>
        <v>315</v>
      </c>
      <c r="C399" s="288">
        <f>'201819 DATA'!C399</f>
        <v>315</v>
      </c>
      <c r="D399" s="293">
        <f>'201819 DATA'!FN399</f>
        <v>0</v>
      </c>
      <c r="G399" s="295" t="str">
        <f t="shared" si="6"/>
        <v/>
      </c>
      <c r="H399" s="289" t="str">
        <f>IF(OR($C399="*",$C399&lt;400),"",IF(AND('201819 DATA'!F399="*",$C399&gt;=400),"*",IF($C399&gt;=400,ROUND('201819 DATA'!F399/$C399,2),"")))</f>
        <v/>
      </c>
      <c r="I399" s="296" t="str">
        <f>IF(OR($B399="*",$B399&lt;400),"",IF(AND('201819 DATA'!Y399="*",$B399&gt;=400),"*",IF($B399&gt;=400,ROUND('201819 DATA'!Y399/$B399,2),"")))</f>
        <v/>
      </c>
      <c r="J399" s="296" t="str">
        <f>IF(OR($B399="*",$B399&lt;400),"",IF(AND('201819 DATA'!Z399="*",$B399&gt;=400),"*",IF($B399&gt;=400,ROUND('201819 DATA'!Z399/$B399,2),"")))</f>
        <v/>
      </c>
      <c r="K399" s="296" t="str">
        <f>IF(OR($B399="*",$B399&lt;400),"",IF(AND('201819 DATA'!AA399="*",$B399&gt;=400),"*",IF($B399&gt;=400,ROUND('201819 DATA'!AA399/$B399,2),"")))</f>
        <v/>
      </c>
      <c r="L399" s="296" t="str">
        <f>IF(OR($B399="*",$B399&lt;400),"",IF(AND('201819 DATA'!AB399="*",$B399&gt;=400),"*",IF($B399&gt;=400,ROUND('201819 DATA'!AB399/$B399,2),"")))</f>
        <v/>
      </c>
      <c r="M399" s="296" t="str">
        <f>IF(OR($B399="*",$B399&lt;400),"",IF(AND('201819 DATA'!AC399="*",$B399&gt;=400),"*",IF($B399&gt;=400,ROUND('201819 DATA'!AC399/$B399,2),"")))</f>
        <v/>
      </c>
      <c r="N399" s="296" t="str">
        <f>IF(OR($B399="*",$B399&lt;400),"",IF(AND('201819 DATA'!AD399="*",$B399&gt;=400),"*",IF($B399&gt;=400,ROUND('201819 DATA'!AD399/$B399,2),"")))</f>
        <v/>
      </c>
      <c r="O399" s="296" t="str">
        <f>IF(OR($B399="*",$B399&lt;400),"",IF(AND('201819 DATA'!AE399="*",$B399&gt;=400),"*",IF($B399&gt;=400,ROUND('201819 DATA'!AE399/$B399,2),"")))</f>
        <v/>
      </c>
      <c r="P399" s="297"/>
      <c r="Q399" s="296" t="str">
        <f>IF(OR($B399="*",$B399&lt;400),"",IF(AND('201819 DATA'!FL399="*",$B399&gt;=400),"*",IF($B399&gt;=400,ROUND('201819 DATA'!FL399/$B399,2),"")))</f>
        <v/>
      </c>
      <c r="R399" s="289" t="str">
        <f>IF(OR($C399="*",$C399&lt;400),"",IF(AND('201819 DATA'!F399="*",$C399&gt;=400),"*",IF($C399&gt;=400,ROUND('201819 DATA'!F399/$C399,2),"")))</f>
        <v/>
      </c>
      <c r="S399" s="289" t="str">
        <f>IF(OR($C399="*",$C399&lt;400),"",IF(AND('201819 DATA'!G399="*",$C399&gt;=400),"*",IF($C399&gt;=400,ROUND('201819 DATA'!G399/$C399,2),"")))</f>
        <v/>
      </c>
      <c r="T399" s="289" t="str">
        <f>IF(OR($C399="*",$C399&lt;400),"",IF(AND('201819 DATA'!H399="*",$C399&gt;=400),"*",IF($C399&gt;=400,ROUND('201819 DATA'!H399/$C399,2),"")))</f>
        <v/>
      </c>
      <c r="U399" s="289" t="str">
        <f>IF(OR($C399="*",$C399&lt;400),"",IF(AND('201819 DATA'!FM399="*",$C399&gt;=400),"*",IF($C399&gt;=400,ROUND('201819 DATA'!FM399/$C399,2),"")))</f>
        <v/>
      </c>
      <c r="V399" s="312" t="str">
        <f>IF(OR($D399="*",$D399&lt;400),"",IF(AND('201819 DATA'!M399="*",$D399&gt;=400),"*",IF($D399&gt;=400,ROUND('201819 DATA'!M399/$D399,2),"")))</f>
        <v/>
      </c>
      <c r="W399" s="312" t="str">
        <f>IF(OR($D399="*",$D399&lt;400),"",IF(AND('201819 DATA'!N399="*",$D399&gt;=400),"*",IF($D399&gt;=400,ROUND('201819 DATA'!N399/$D399,2),"")))</f>
        <v/>
      </c>
      <c r="X399" s="312" t="str">
        <f>IF(OR($D399="*",$D399&lt;400),"",IF(AND('201819 DATA'!O399="*",$D399&gt;=400),"*",IF($D399&gt;=400,ROUND('201819 DATA'!O399/$D399,2),"")))</f>
        <v/>
      </c>
      <c r="Y399" s="312" t="str">
        <f>IF(OR($D399="*",$D399&lt;400),"",IF(AND('201819 DATA'!P399="*",$D399&gt;=400),"*",IF($D399&gt;=400,ROUND('201819 DATA'!P399/$D399,2),"")))</f>
        <v/>
      </c>
      <c r="Z399" s="312" t="str">
        <f>IF(OR($D399="*",$D399&lt;400),"",IF(AND('201819 DATA'!Q399="*",$D399&gt;=400),"*",IF($D399&gt;=400,ROUND('201819 DATA'!Q399/$D399,2),"")))</f>
        <v/>
      </c>
      <c r="AA399" s="312" t="str">
        <f>IF(OR($D399="*",$D399&lt;400),"",IF(AND('201819 DATA'!R399="*",$D399&gt;=400),"*",IF($D399&gt;=400,ROUND('201819 DATA'!R399/$D399,2),"")))</f>
        <v/>
      </c>
      <c r="AB399" s="312" t="str">
        <f>IF(OR($D399="*",$D399&lt;400),"",IF(AND('201819 DATA'!S399="*",$D399&gt;=400),"*",IF($D399&gt;=400,ROUND('201819 DATA'!S399/$D399,2),"")))</f>
        <v/>
      </c>
      <c r="AC399" s="312" t="str">
        <f>IF(OR($D399="*",$D399&lt;400),"",IF(AND('201819 DATA'!T399="*",$D399&gt;=400),"*",IF($D399&gt;=400,ROUND('201819 DATA'!T399/$D399,2),"")))</f>
        <v/>
      </c>
      <c r="AD399" s="289" t="str">
        <f>IF(OR($C399="*",$C399&lt;400),"",IF(AND('201819 DATA'!BC399="*",$C399&gt;=400),"*",IF($C399&gt;=400,ROUND('201819 DATA'!BC399/$C399,2),"")))</f>
        <v/>
      </c>
      <c r="AE399" s="289" t="str">
        <f>IF(OR($C399="*",$C399&lt;400),"",IF(AND('201819 DATA'!BD399="*",$C399&gt;=400),"*",IF($C399&gt;=400,ROUND('201819 DATA'!BD399/$C399,2),"")))</f>
        <v/>
      </c>
      <c r="AF399" s="289" t="str">
        <f>IF(OR($C399="*",$C399&lt;400),"",IF(AND('201819 DATA'!BE399="*",$C399&gt;=400),"*",IF($C399&gt;=400,ROUND('201819 DATA'!BE399/$C399,2),"")))</f>
        <v/>
      </c>
      <c r="AG399" s="289" t="str">
        <f>IF(OR($C399="*",$C399&lt;400),"",IF(AND('201819 DATA'!BF399="*",$C399&gt;=400),"*",IF($C399&gt;=400,ROUND('201819 DATA'!BF399/$C399,2),"")))</f>
        <v/>
      </c>
      <c r="AH399" s="289" t="str">
        <f>IF(OR($C399="*",$C399&lt;400),"",IF(AND('201819 DATA'!BG399="*",$C399&gt;=400),"*",IF($C399&gt;=400,ROUND('201819 DATA'!BG399/$C399,2),"")))</f>
        <v/>
      </c>
      <c r="AI399" s="289" t="str">
        <f>IF(OR($C399="*",$C399&lt;400),"",IF(AND('201819 DATA'!BH399="*",$C399&gt;=400),"*",IF($C399&gt;=400,ROUND('201819 DATA'!BH399/$C399,2),"")))</f>
        <v/>
      </c>
      <c r="AJ399" s="289" t="str">
        <f>IF(OR($C399="*",$C399&lt;400),"",IF(AND('201819 DATA'!BI399="*",$C399&gt;=400),"*",IF($C399&gt;=400,ROUND('201819 DATA'!BI399/$C399,2),"")))</f>
        <v/>
      </c>
      <c r="AK399" s="289" t="str">
        <f>IF(OR($C399="*",$C399&lt;400),"",IF(AND('201819 DATA'!BJ399="*",$C399&gt;=400),"*",IF($C399&gt;=400,ROUND('201819 DATA'!BJ399/$C399,2),"")))</f>
        <v/>
      </c>
      <c r="AL399" s="289" t="str">
        <f>IF(OR($C399="*",$C399&lt;400),"",IF(AND('201819 DATA'!BK399="*",$C399&gt;=400),"*",IF($C399&gt;=400,ROUND('201819 DATA'!BK399/$C399,2),"")))</f>
        <v/>
      </c>
      <c r="AM399" s="289" t="str">
        <f>IF(OR($C399="*",$C399&lt;400),"",IF(AND('201819 DATA'!BL399="*",$C399&gt;=400),"*",IF($C399&gt;=400,ROUND('201819 DATA'!BL399/$C399,2),"")))</f>
        <v/>
      </c>
      <c r="AN399" s="289" t="str">
        <f>IF(OR($C399="*",$C399&lt;400),"",IF(AND('201819 DATA'!BM399="*",$C399&gt;=400),"*",IF($C399&gt;=400,ROUND('201819 DATA'!BM399/$C399,2),"")))</f>
        <v/>
      </c>
      <c r="AO399" s="289" t="str">
        <f>IF(OR($C399="*",$C399&lt;400),"",IF(AND('201819 DATA'!BN399="*",$C399&gt;=400),"*",IF($C399&gt;=400,ROUND('201819 DATA'!BN399/$C399,2),"")))</f>
        <v/>
      </c>
      <c r="AP399" s="289" t="str">
        <f>IF(OR($C399="*",$C399&lt;400),"",IF(AND('201819 DATA'!BO399="*",$C399&gt;=400),"*",IF($C399&gt;=400,ROUND('201819 DATA'!BO399/$C399,2),"")))</f>
        <v/>
      </c>
      <c r="AQ399" s="289" t="str">
        <f>IF(OR($C399="*",$C399&lt;400),"",IF(AND('201819 DATA'!BP399="*",$C399&gt;=400),"*",IF($C399&gt;=400,ROUND('201819 DATA'!BP399/$C399,2),"")))</f>
        <v/>
      </c>
      <c r="AR399" s="289" t="str">
        <f>IF(OR($C399="*",$C399&lt;400),"",IF(AND('201819 DATA'!BQ399="*",$C399&gt;=400),"*",IF($C399&gt;=400,ROUND('201819 DATA'!BQ399/$C399,2),"")))</f>
        <v/>
      </c>
      <c r="AS399" s="289" t="str">
        <f>IF(OR($C399="*",$C399&lt;400),"",IF(AND('201819 DATA'!BR399="*",$C399&gt;=400),"*",IF($C399&gt;=400,ROUND('201819 DATA'!BR399/$C399,2),"")))</f>
        <v/>
      </c>
      <c r="AT399" s="289" t="str">
        <f>IF(OR($C399="*",$C399&lt;400),"",IF(AND('201819 DATA'!BS399="*",$C399&gt;=400),"*",IF($C399&gt;=400,ROUND('201819 DATA'!BS399/$C399,2),"")))</f>
        <v/>
      </c>
      <c r="AU399" s="289" t="str">
        <f>IF(OR($C399="*",$C399&lt;400),"",IF(AND('201819 DATA'!BT399="*",$C399&gt;=400),"*",IF($C399&gt;=400,ROUND('201819 DATA'!BT399/$C399,2),"")))</f>
        <v/>
      </c>
      <c r="AV399" s="289" t="str">
        <f>IF(OR($C399="*",$C399&lt;400),"",IF(AND('201819 DATA'!BU399="*",$C399&gt;=400),"*",IF($C399&gt;=400,ROUND('201819 DATA'!BU399/$C399,2),"")))</f>
        <v/>
      </c>
      <c r="AW399" s="289" t="str">
        <f>IF(OR($C399="*",$C399&lt;400),"",IF(AND('201819 DATA'!BV399="*",$C399&gt;=400),"*",IF($C399&gt;=400,ROUND('201819 DATA'!BV399/$C399,2),"")))</f>
        <v/>
      </c>
      <c r="AX399" s="289" t="str">
        <f>IF(OR($C399="*",$C399&lt;400),"",IF(AND('201819 DATA'!BW399="*",$C399&gt;=400),"*",IF($C399&gt;=400,ROUND('201819 DATA'!BW399/$C399,2),"")))</f>
        <v/>
      </c>
    </row>
    <row r="400" spans="1:50" x14ac:dyDescent="0.2">
      <c r="A400" s="13" t="s">
        <v>559</v>
      </c>
      <c r="B400" s="287">
        <f>'201819 DATA'!B400</f>
        <v>10405</v>
      </c>
      <c r="C400" s="288">
        <f>'201819 DATA'!C400</f>
        <v>8870</v>
      </c>
      <c r="D400" s="293">
        <f>'201819 DATA'!FN400</f>
        <v>8855</v>
      </c>
      <c r="G400" s="295">
        <f t="shared" si="6"/>
        <v>0.85</v>
      </c>
      <c r="H400" s="289">
        <f>IF(OR($C400="*",$C400&lt;400),"",IF(AND('201819 DATA'!F400="*",$C400&gt;=400),"*",IF($C400&gt;=400,ROUND('201819 DATA'!F400/$C400,2),"")))</f>
        <v>0</v>
      </c>
      <c r="I400" s="296">
        <f>IF(OR($B400="*",$B400&lt;400),"",IF(AND('201819 DATA'!Y400="*",$B400&gt;=400),"*",IF($B400&gt;=400,ROUND('201819 DATA'!Y400/$B400,2),"")))</f>
        <v>0</v>
      </c>
      <c r="J400" s="296">
        <f>IF(OR($B400="*",$B400&lt;400),"",IF(AND('201819 DATA'!Z400="*",$B400&gt;=400),"*",IF($B400&gt;=400,ROUND('201819 DATA'!Z400/$B400,2),"")))</f>
        <v>7.0000000000000007E-2</v>
      </c>
      <c r="K400" s="296">
        <f>IF(OR($B400="*",$B400&lt;400),"",IF(AND('201819 DATA'!AA400="*",$B400&gt;=400),"*",IF($B400&gt;=400,ROUND('201819 DATA'!AA400/$B400,2),"")))</f>
        <v>0.15</v>
      </c>
      <c r="L400" s="296">
        <f>IF(OR($B400="*",$B400&lt;400),"",IF(AND('201819 DATA'!AB400="*",$B400&gt;=400),"*",IF($B400&gt;=400,ROUND('201819 DATA'!AB400/$B400,2),"")))</f>
        <v>0.25</v>
      </c>
      <c r="M400" s="296">
        <f>IF(OR($B400="*",$B400&lt;400),"",IF(AND('201819 DATA'!AC400="*",$B400&gt;=400),"*",IF($B400&gt;=400,ROUND('201819 DATA'!AC400/$B400,2),"")))</f>
        <v>0.3</v>
      </c>
      <c r="N400" s="296">
        <f>IF(OR($B400="*",$B400&lt;400),"",IF(AND('201819 DATA'!AD400="*",$B400&gt;=400),"*",IF($B400&gt;=400,ROUND('201819 DATA'!AD400/$B400,2),"")))</f>
        <v>0.22</v>
      </c>
      <c r="O400" s="296">
        <f>IF(OR($B400="*",$B400&lt;400),"",IF(AND('201819 DATA'!AE400="*",$B400&gt;=400),"*",IF($B400&gt;=400,ROUND('201819 DATA'!AE400/$B400,2),"")))</f>
        <v>0.01</v>
      </c>
      <c r="P400" s="297"/>
      <c r="Q400" s="296">
        <f>IF(OR($B400="*",$B400&lt;400),"",IF(AND('201819 DATA'!FL400="*",$B400&gt;=400),"*",IF($B400&gt;=400,ROUND('201819 DATA'!FL400/$B400,2),"")))</f>
        <v>0.98</v>
      </c>
      <c r="R400" s="289">
        <f>IF(OR($C400="*",$C400&lt;400),"",IF(AND('201819 DATA'!F400="*",$C400&gt;=400),"*",IF($C400&gt;=400,ROUND('201819 DATA'!F400/$C400,2),"")))</f>
        <v>0</v>
      </c>
      <c r="S400" s="289">
        <f>IF(OR($C400="*",$C400&lt;400),"",IF(AND('201819 DATA'!G400="*",$C400&gt;=400),"*",IF($C400&gt;=400,ROUND('201819 DATA'!G400/$C400,2),"")))</f>
        <v>0</v>
      </c>
      <c r="T400" s="289">
        <f>IF(OR($C400="*",$C400&lt;400),"",IF(AND('201819 DATA'!H400="*",$C400&gt;=400),"*",IF($C400&gt;=400,ROUND('201819 DATA'!H400/$C400,2),"")))</f>
        <v>1</v>
      </c>
      <c r="U400" s="289">
        <f>IF(OR($C400="*",$C400&lt;400),"",IF(AND('201819 DATA'!FM400="*",$C400&gt;=400),"*",IF($C400&gt;=400,ROUND('201819 DATA'!FM400/$C400,2),"")))</f>
        <v>0</v>
      </c>
      <c r="V400" s="312">
        <f>IF(OR($D400="*",$D400&lt;400),"",IF(AND('201819 DATA'!M400="*",$D400&gt;=400),"*",IF($D400&gt;=400,ROUND('201819 DATA'!M400/$D400,2),"")))</f>
        <v>0.48</v>
      </c>
      <c r="W400" s="312">
        <f>IF(OR($D400="*",$D400&lt;400),"",IF(AND('201819 DATA'!N400="*",$D400&gt;=400),"*",IF($D400&gt;=400,ROUND('201819 DATA'!N400/$D400,2),"")))</f>
        <v>0.46</v>
      </c>
      <c r="X400" s="312">
        <f>IF(OR($D400="*",$D400&lt;400),"",IF(AND('201819 DATA'!O400="*",$D400&gt;=400),"*",IF($D400&gt;=400,ROUND('201819 DATA'!O400/$D400,2),"")))</f>
        <v>0.04</v>
      </c>
      <c r="Y400" s="312">
        <f>IF(OR($D400="*",$D400&lt;400),"",IF(AND('201819 DATA'!P400="*",$D400&gt;=400),"*",IF($D400&gt;=400,ROUND('201819 DATA'!P400/$D400,2),"")))</f>
        <v>0.02</v>
      </c>
      <c r="Z400" s="312" t="str">
        <f>IF(OR($D400="*",$D400&lt;400),"",IF(AND('201819 DATA'!Q400="*",$D400&gt;=400),"*",IF($D400&gt;=400,ROUND('201819 DATA'!Q400/$D400,2),"")))</f>
        <v>*</v>
      </c>
      <c r="AA400" s="312">
        <f>IF(OR($D400="*",$D400&lt;400),"",IF(AND('201819 DATA'!R400="*",$D400&gt;=400),"*",IF($D400&gt;=400,ROUND('201819 DATA'!R400/$D400,2),"")))</f>
        <v>0</v>
      </c>
      <c r="AB400" s="312">
        <f>IF(OR($D400="*",$D400&lt;400),"",IF(AND('201819 DATA'!S400="*",$D400&gt;=400),"*",IF($D400&gt;=400,ROUND('201819 DATA'!S400/$D400,2),"")))</f>
        <v>0</v>
      </c>
      <c r="AC400" s="312">
        <f>IF(OR($D400="*",$D400&lt;400),"",IF(AND('201819 DATA'!T400="*",$D400&gt;=400),"*",IF($D400&gt;=400,ROUND('201819 DATA'!T400/$D400,2),"")))</f>
        <v>0</v>
      </c>
      <c r="AD400" s="289">
        <f>IF(OR($C400="*",$C400&lt;400),"",IF(AND('201819 DATA'!BC400="*",$C400&gt;=400),"*",IF($C400&gt;=400,ROUND('201819 DATA'!BC400/$C400,2),"")))</f>
        <v>0.02</v>
      </c>
      <c r="AE400" s="289">
        <f>IF(OR($C400="*",$C400&lt;400),"",IF(AND('201819 DATA'!BD400="*",$C400&gt;=400),"*",IF($C400&gt;=400,ROUND('201819 DATA'!BD400/$C400,2),"")))</f>
        <v>0.04</v>
      </c>
      <c r="AF400" s="289">
        <f>IF(OR($C400="*",$C400&lt;400),"",IF(AND('201819 DATA'!BE400="*",$C400&gt;=400),"*",IF($C400&gt;=400,ROUND('201819 DATA'!BE400/$C400,2),"")))</f>
        <v>0.01</v>
      </c>
      <c r="AG400" s="289" t="str">
        <f>IF(OR($C400="*",$C400&lt;400),"",IF(AND('201819 DATA'!BF400="*",$C400&gt;=400),"*",IF($C400&gt;=400,ROUND('201819 DATA'!BF400/$C400,2),"")))</f>
        <v>*</v>
      </c>
      <c r="AH400" s="289" t="str">
        <f>IF(OR($C400="*",$C400&lt;400),"",IF(AND('201819 DATA'!BG400="*",$C400&gt;=400),"*",IF($C400&gt;=400,ROUND('201819 DATA'!BG400/$C400,2),"")))</f>
        <v>*</v>
      </c>
      <c r="AI400" s="289">
        <f>IF(OR($C400="*",$C400&lt;400),"",IF(AND('201819 DATA'!BH400="*",$C400&gt;=400),"*",IF($C400&gt;=400,ROUND('201819 DATA'!BH400/$C400,2),"")))</f>
        <v>0.03</v>
      </c>
      <c r="AJ400" s="289">
        <f>IF(OR($C400="*",$C400&lt;400),"",IF(AND('201819 DATA'!BI400="*",$C400&gt;=400),"*",IF($C400&gt;=400,ROUND('201819 DATA'!BI400/$C400,2),"")))</f>
        <v>0.22</v>
      </c>
      <c r="AK400" s="289">
        <f>IF(OR($C400="*",$C400&lt;400),"",IF(AND('201819 DATA'!BJ400="*",$C400&gt;=400),"*",IF($C400&gt;=400,ROUND('201819 DATA'!BJ400/$C400,2),"")))</f>
        <v>0</v>
      </c>
      <c r="AL400" s="289" t="str">
        <f>IF(OR($C400="*",$C400&lt;400),"",IF(AND('201819 DATA'!BK400="*",$C400&gt;=400),"*",IF($C400&gt;=400,ROUND('201819 DATA'!BK400/$C400,2),"")))</f>
        <v>*</v>
      </c>
      <c r="AM400" s="289" t="str">
        <f>IF(OR($C400="*",$C400&lt;400),"",IF(AND('201819 DATA'!BL400="*",$C400&gt;=400),"*",IF($C400&gt;=400,ROUND('201819 DATA'!BL400/$C400,2),"")))</f>
        <v>*</v>
      </c>
      <c r="AN400" s="289">
        <f>IF(OR($C400="*",$C400&lt;400),"",IF(AND('201819 DATA'!BM400="*",$C400&gt;=400),"*",IF($C400&gt;=400,ROUND('201819 DATA'!BM400/$C400,2),"")))</f>
        <v>0.53</v>
      </c>
      <c r="AO400" s="289">
        <f>IF(OR($C400="*",$C400&lt;400),"",IF(AND('201819 DATA'!BN400="*",$C400&gt;=400),"*",IF($C400&gt;=400,ROUND('201819 DATA'!BN400/$C400,2),"")))</f>
        <v>0.02</v>
      </c>
      <c r="AP400" s="289">
        <f>IF(OR($C400="*",$C400&lt;400),"",IF(AND('201819 DATA'!BO400="*",$C400&gt;=400),"*",IF($C400&gt;=400,ROUND('201819 DATA'!BO400/$C400,2),"")))</f>
        <v>0.03</v>
      </c>
      <c r="AQ400" s="289">
        <f>IF(OR($C400="*",$C400&lt;400),"",IF(AND('201819 DATA'!BP400="*",$C400&gt;=400),"*",IF($C400&gt;=400,ROUND('201819 DATA'!BP400/$C400,2),"")))</f>
        <v>0.03</v>
      </c>
      <c r="AR400" s="289">
        <f>IF(OR($C400="*",$C400&lt;400),"",IF(AND('201819 DATA'!BQ400="*",$C400&gt;=400),"*",IF($C400&gt;=400,ROUND('201819 DATA'!BQ400/$C400,2),"")))</f>
        <v>0</v>
      </c>
      <c r="AS400" s="289">
        <f>IF(OR($C400="*",$C400&lt;400),"",IF(AND('201819 DATA'!BR400="*",$C400&gt;=400),"*",IF($C400&gt;=400,ROUND('201819 DATA'!BR400/$C400,2),"")))</f>
        <v>0</v>
      </c>
      <c r="AT400" s="289" t="str">
        <f>IF(OR($C400="*",$C400&lt;400),"",IF(AND('201819 DATA'!BS400="*",$C400&gt;=400),"*",IF($C400&gt;=400,ROUND('201819 DATA'!BS400/$C400,2),"")))</f>
        <v>*</v>
      </c>
      <c r="AU400" s="289">
        <f>IF(OR($C400="*",$C400&lt;400),"",IF(AND('201819 DATA'!BT400="*",$C400&gt;=400),"*",IF($C400&gt;=400,ROUND('201819 DATA'!BT400/$C400,2),"")))</f>
        <v>0.05</v>
      </c>
      <c r="AV400" s="289" t="str">
        <f>IF(OR($C400="*",$C400&lt;400),"",IF(AND('201819 DATA'!BU400="*",$C400&gt;=400),"*",IF($C400&gt;=400,ROUND('201819 DATA'!BU400/$C400,2),"")))</f>
        <v>*</v>
      </c>
      <c r="AW400" s="289">
        <f>IF(OR($C400="*",$C400&lt;400),"",IF(AND('201819 DATA'!BV400="*",$C400&gt;=400),"*",IF($C400&gt;=400,ROUND('201819 DATA'!BV400/$C400,2),"")))</f>
        <v>0</v>
      </c>
      <c r="AX400" s="289">
        <f>IF(OR($C400="*",$C400&lt;400),"",IF(AND('201819 DATA'!BW400="*",$C400&gt;=400),"*",IF($C400&gt;=400,ROUND('201819 DATA'!BW400/$C400,2),"")))</f>
        <v>0.02</v>
      </c>
    </row>
    <row r="401" spans="1:50" x14ac:dyDescent="0.2">
      <c r="A401" s="13" t="s">
        <v>227</v>
      </c>
      <c r="B401" s="287">
        <f>'201819 DATA'!B401</f>
        <v>102425</v>
      </c>
      <c r="C401" s="288">
        <f>'201819 DATA'!C401</f>
        <v>88870</v>
      </c>
      <c r="D401" s="293">
        <f>'201819 DATA'!FN401</f>
        <v>27810</v>
      </c>
      <c r="G401" s="295">
        <f t="shared" si="6"/>
        <v>0.87</v>
      </c>
      <c r="H401" s="289">
        <f>IF(OR($C401="*",$C401&lt;400),"",IF(AND('201819 DATA'!F401="*",$C401&gt;=400),"*",IF($C401&gt;=400,ROUND('201819 DATA'!F401/$C401,2),"")))</f>
        <v>0.47</v>
      </c>
      <c r="I401" s="296">
        <f>IF(OR($B401="*",$B401&lt;400),"",IF(AND('201819 DATA'!Y401="*",$B401&gt;=400),"*",IF($B401&gt;=400,ROUND('201819 DATA'!Y401/$B401,2),"")))</f>
        <v>0.1</v>
      </c>
      <c r="J401" s="296">
        <f>IF(OR($B401="*",$B401&lt;400),"",IF(AND('201819 DATA'!Z401="*",$B401&gt;=400),"*",IF($B401&gt;=400,ROUND('201819 DATA'!Z401/$B401,2),"")))</f>
        <v>0.1</v>
      </c>
      <c r="K401" s="296">
        <f>IF(OR($B401="*",$B401&lt;400),"",IF(AND('201819 DATA'!AA401="*",$B401&gt;=400),"*",IF($B401&gt;=400,ROUND('201819 DATA'!AA401/$B401,2),"")))</f>
        <v>0.13</v>
      </c>
      <c r="L401" s="296">
        <f>IF(OR($B401="*",$B401&lt;400),"",IF(AND('201819 DATA'!AB401="*",$B401&gt;=400),"*",IF($B401&gt;=400,ROUND('201819 DATA'!AB401/$B401,2),"")))</f>
        <v>0.16</v>
      </c>
      <c r="M401" s="296">
        <f>IF(OR($B401="*",$B401&lt;400),"",IF(AND('201819 DATA'!AC401="*",$B401&gt;=400),"*",IF($B401&gt;=400,ROUND('201819 DATA'!AC401/$B401,2),"")))</f>
        <v>0.22</v>
      </c>
      <c r="N401" s="296">
        <f>IF(OR($B401="*",$B401&lt;400),"",IF(AND('201819 DATA'!AD401="*",$B401&gt;=400),"*",IF($B401&gt;=400,ROUND('201819 DATA'!AD401/$B401,2),"")))</f>
        <v>0.25</v>
      </c>
      <c r="O401" s="296">
        <f>IF(OR($B401="*",$B401&lt;400),"",IF(AND('201819 DATA'!AE401="*",$B401&gt;=400),"*",IF($B401&gt;=400,ROUND('201819 DATA'!AE401/$B401,2),"")))</f>
        <v>0.04</v>
      </c>
      <c r="P401" s="297"/>
      <c r="Q401" s="296">
        <f>IF(OR($B401="*",$B401&lt;400),"",IF(AND('201819 DATA'!FL401="*",$B401&gt;=400),"*",IF($B401&gt;=400,ROUND('201819 DATA'!FL401/$B401,2),"")))</f>
        <v>0.55000000000000004</v>
      </c>
      <c r="R401" s="289">
        <f>IF(OR($C401="*",$C401&lt;400),"",IF(AND('201819 DATA'!F401="*",$C401&gt;=400),"*",IF($C401&gt;=400,ROUND('201819 DATA'!F401/$C401,2),"")))</f>
        <v>0.47</v>
      </c>
      <c r="S401" s="289">
        <f>IF(OR($C401="*",$C401&lt;400),"",IF(AND('201819 DATA'!G401="*",$C401&gt;=400),"*",IF($C401&gt;=400,ROUND('201819 DATA'!G401/$C401,2),"")))</f>
        <v>0.1</v>
      </c>
      <c r="T401" s="289">
        <f>IF(OR($C401="*",$C401&lt;400),"",IF(AND('201819 DATA'!H401="*",$C401&gt;=400),"*",IF($C401&gt;=400,ROUND('201819 DATA'!H401/$C401,2),"")))</f>
        <v>0.33</v>
      </c>
      <c r="U401" s="289">
        <f>IF(OR($C401="*",$C401&lt;400),"",IF(AND('201819 DATA'!FM401="*",$C401&gt;=400),"*",IF($C401&gt;=400,ROUND('201819 DATA'!FM401/$C401,2),"")))</f>
        <v>0.1</v>
      </c>
      <c r="V401" s="312">
        <f>IF(OR($D401="*",$D401&lt;400),"",IF(AND('201819 DATA'!M401="*",$D401&gt;=400),"*",IF($D401&gt;=400,ROUND('201819 DATA'!M401/$D401,2),"")))</f>
        <v>0.5</v>
      </c>
      <c r="W401" s="312">
        <f>IF(OR($D401="*",$D401&lt;400),"",IF(AND('201819 DATA'!N401="*",$D401&gt;=400),"*",IF($D401&gt;=400,ROUND('201819 DATA'!N401/$D401,2),"")))</f>
        <v>0.27</v>
      </c>
      <c r="X401" s="312">
        <f>IF(OR($D401="*",$D401&lt;400),"",IF(AND('201819 DATA'!O401="*",$D401&gt;=400),"*",IF($D401&gt;=400,ROUND('201819 DATA'!O401/$D401,2),"")))</f>
        <v>0.11</v>
      </c>
      <c r="Y401" s="312">
        <f>IF(OR($D401="*",$D401&lt;400),"",IF(AND('201819 DATA'!P401="*",$D401&gt;=400),"*",IF($D401&gt;=400,ROUND('201819 DATA'!P401/$D401,2),"")))</f>
        <v>0.11</v>
      </c>
      <c r="Z401" s="312">
        <f>IF(OR($D401="*",$D401&lt;400),"",IF(AND('201819 DATA'!Q401="*",$D401&gt;=400),"*",IF($D401&gt;=400,ROUND('201819 DATA'!Q401/$D401,2),"")))</f>
        <v>0.01</v>
      </c>
      <c r="AA401" s="312">
        <f>IF(OR($D401="*",$D401&lt;400),"",IF(AND('201819 DATA'!R401="*",$D401&gt;=400),"*",IF($D401&gt;=400,ROUND('201819 DATA'!R401/$D401,2),"")))</f>
        <v>0</v>
      </c>
      <c r="AB401" s="312" t="str">
        <f>IF(OR($D401="*",$D401&lt;400),"",IF(AND('201819 DATA'!S401="*",$D401&gt;=400),"*",IF($D401&gt;=400,ROUND('201819 DATA'!S401/$D401,2),"")))</f>
        <v>*</v>
      </c>
      <c r="AC401" s="312">
        <f>IF(OR($D401="*",$D401&lt;400),"",IF(AND('201819 DATA'!T401="*",$D401&gt;=400),"*",IF($D401&gt;=400,ROUND('201819 DATA'!T401/$D401,2),"")))</f>
        <v>0</v>
      </c>
      <c r="AD401" s="289">
        <f>IF(OR($C401="*",$C401&lt;400),"",IF(AND('201819 DATA'!BC401="*",$C401&gt;=400),"*",IF($C401&gt;=400,ROUND('201819 DATA'!BC401/$C401,2),"")))</f>
        <v>0.03</v>
      </c>
      <c r="AE401" s="289">
        <f>IF(OR($C401="*",$C401&lt;400),"",IF(AND('201819 DATA'!BD401="*",$C401&gt;=400),"*",IF($C401&gt;=400,ROUND('201819 DATA'!BD401/$C401,2),"")))</f>
        <v>7.0000000000000007E-2</v>
      </c>
      <c r="AF401" s="289">
        <f>IF(OR($C401="*",$C401&lt;400),"",IF(AND('201819 DATA'!BE401="*",$C401&gt;=400),"*",IF($C401&gt;=400,ROUND('201819 DATA'!BE401/$C401,2),"")))</f>
        <v>0.02</v>
      </c>
      <c r="AG401" s="289">
        <f>IF(OR($C401="*",$C401&lt;400),"",IF(AND('201819 DATA'!BF401="*",$C401&gt;=400),"*",IF($C401&gt;=400,ROUND('201819 DATA'!BF401/$C401,2),"")))</f>
        <v>0.01</v>
      </c>
      <c r="AH401" s="289">
        <f>IF(OR($C401="*",$C401&lt;400),"",IF(AND('201819 DATA'!BG401="*",$C401&gt;=400),"*",IF($C401&gt;=400,ROUND('201819 DATA'!BG401/$C401,2),"")))</f>
        <v>0.01</v>
      </c>
      <c r="AI401" s="289">
        <f>IF(OR($C401="*",$C401&lt;400),"",IF(AND('201819 DATA'!BH401="*",$C401&gt;=400),"*",IF($C401&gt;=400,ROUND('201819 DATA'!BH401/$C401,2),"")))</f>
        <v>0.02</v>
      </c>
      <c r="AJ401" s="289">
        <f>IF(OR($C401="*",$C401&lt;400),"",IF(AND('201819 DATA'!BI401="*",$C401&gt;=400),"*",IF($C401&gt;=400,ROUND('201819 DATA'!BI401/$C401,2),"")))</f>
        <v>0.05</v>
      </c>
      <c r="AK401" s="289">
        <f>IF(OR($C401="*",$C401&lt;400),"",IF(AND('201819 DATA'!BJ401="*",$C401&gt;=400),"*",IF($C401&gt;=400,ROUND('201819 DATA'!BJ401/$C401,2),"")))</f>
        <v>0.01</v>
      </c>
      <c r="AL401" s="289">
        <f>IF(OR($C401="*",$C401&lt;400),"",IF(AND('201819 DATA'!BK401="*",$C401&gt;=400),"*",IF($C401&gt;=400,ROUND('201819 DATA'!BK401/$C401,2),"")))</f>
        <v>0.05</v>
      </c>
      <c r="AM401" s="289">
        <f>IF(OR($C401="*",$C401&lt;400),"",IF(AND('201819 DATA'!BL401="*",$C401&gt;=400),"*",IF($C401&gt;=400,ROUND('201819 DATA'!BL401/$C401,2),"")))</f>
        <v>0.08</v>
      </c>
      <c r="AN401" s="289">
        <f>IF(OR($C401="*",$C401&lt;400),"",IF(AND('201819 DATA'!BM401="*",$C401&gt;=400),"*",IF($C401&gt;=400,ROUND('201819 DATA'!BM401/$C401,2),"")))</f>
        <v>0.15</v>
      </c>
      <c r="AO401" s="289">
        <f>IF(OR($C401="*",$C401&lt;400),"",IF(AND('201819 DATA'!BN401="*",$C401&gt;=400),"*",IF($C401&gt;=400,ROUND('201819 DATA'!BN401/$C401,2),"")))</f>
        <v>0.02</v>
      </c>
      <c r="AP401" s="289">
        <f>IF(OR($C401="*",$C401&lt;400),"",IF(AND('201819 DATA'!BO401="*",$C401&gt;=400),"*",IF($C401&gt;=400,ROUND('201819 DATA'!BO401/$C401,2),"")))</f>
        <v>0.1</v>
      </c>
      <c r="AQ401" s="289">
        <f>IF(OR($C401="*",$C401&lt;400),"",IF(AND('201819 DATA'!BP401="*",$C401&gt;=400),"*",IF($C401&gt;=400,ROUND('201819 DATA'!BP401/$C401,2),"")))</f>
        <v>7.0000000000000007E-2</v>
      </c>
      <c r="AR401" s="289">
        <f>IF(OR($C401="*",$C401&lt;400),"",IF(AND('201819 DATA'!BQ401="*",$C401&gt;=400),"*",IF($C401&gt;=400,ROUND('201819 DATA'!BQ401/$C401,2),"")))</f>
        <v>0.08</v>
      </c>
      <c r="AS401" s="289">
        <f>IF(OR($C401="*",$C401&lt;400),"",IF(AND('201819 DATA'!BR401="*",$C401&gt;=400),"*",IF($C401&gt;=400,ROUND('201819 DATA'!BR401/$C401,2),"")))</f>
        <v>0.01</v>
      </c>
      <c r="AT401" s="289">
        <f>IF(OR($C401="*",$C401&lt;400),"",IF(AND('201819 DATA'!BS401="*",$C401&gt;=400),"*",IF($C401&gt;=400,ROUND('201819 DATA'!BS401/$C401,2),"")))</f>
        <v>0</v>
      </c>
      <c r="AU401" s="289">
        <f>IF(OR($C401="*",$C401&lt;400),"",IF(AND('201819 DATA'!BT401="*",$C401&gt;=400),"*",IF($C401&gt;=400,ROUND('201819 DATA'!BT401/$C401,2),"")))</f>
        <v>0.09</v>
      </c>
      <c r="AV401" s="289">
        <f>IF(OR($C401="*",$C401&lt;400),"",IF(AND('201819 DATA'!BU401="*",$C401&gt;=400),"*",IF($C401&gt;=400,ROUND('201819 DATA'!BU401/$C401,2),"")))</f>
        <v>7.0000000000000007E-2</v>
      </c>
      <c r="AW401" s="289">
        <f>IF(OR($C401="*",$C401&lt;400),"",IF(AND('201819 DATA'!BV401="*",$C401&gt;=400),"*",IF($C401&gt;=400,ROUND('201819 DATA'!BV401/$C401,2),"")))</f>
        <v>0</v>
      </c>
      <c r="AX401" s="289">
        <f>IF(OR($C401="*",$C401&lt;400),"",IF(AND('201819 DATA'!BW401="*",$C401&gt;=400),"*",IF($C401&gt;=400,ROUND('201819 DATA'!BW401/$C401,2),"")))</f>
        <v>0.06</v>
      </c>
    </row>
    <row r="402" spans="1:50" x14ac:dyDescent="0.2">
      <c r="A402" s="13" t="s">
        <v>254</v>
      </c>
      <c r="B402" s="287">
        <f>'201819 DATA'!B402</f>
        <v>3030</v>
      </c>
      <c r="C402" s="288">
        <f>'201819 DATA'!C402</f>
        <v>2755</v>
      </c>
      <c r="D402" s="293">
        <f>'201819 DATA'!FN402</f>
        <v>0</v>
      </c>
      <c r="G402" s="295">
        <f t="shared" si="6"/>
        <v>0.91</v>
      </c>
      <c r="H402" s="289">
        <f>IF(OR($C402="*",$C402&lt;400),"",IF(AND('201819 DATA'!F402="*",$C402&gt;=400),"*",IF($C402&gt;=400,ROUND('201819 DATA'!F402/$C402,2),"")))</f>
        <v>0.46</v>
      </c>
      <c r="I402" s="296" t="str">
        <f>IF(OR($B402="*",$B402&lt;400),"",IF(AND('201819 DATA'!Y402="*",$B402&gt;=400),"*",IF($B402&gt;=400,ROUND('201819 DATA'!Y402/$B402,2),"")))</f>
        <v>*</v>
      </c>
      <c r="J402" s="296">
        <f>IF(OR($B402="*",$B402&lt;400),"",IF(AND('201819 DATA'!Z402="*",$B402&gt;=400),"*",IF($B402&gt;=400,ROUND('201819 DATA'!Z402/$B402,2),"")))</f>
        <v>0.47</v>
      </c>
      <c r="K402" s="296">
        <f>IF(OR($B402="*",$B402&lt;400),"",IF(AND('201819 DATA'!AA402="*",$B402&gt;=400),"*",IF($B402&gt;=400,ROUND('201819 DATA'!AA402/$B402,2),"")))</f>
        <v>0.24</v>
      </c>
      <c r="L402" s="296">
        <f>IF(OR($B402="*",$B402&lt;400),"",IF(AND('201819 DATA'!AB402="*",$B402&gt;=400),"*",IF($B402&gt;=400,ROUND('201819 DATA'!AB402/$B402,2),"")))</f>
        <v>0.14000000000000001</v>
      </c>
      <c r="M402" s="296">
        <f>IF(OR($B402="*",$B402&lt;400),"",IF(AND('201819 DATA'!AC402="*",$B402&gt;=400),"*",IF($B402&gt;=400,ROUND('201819 DATA'!AC402/$B402,2),"")))</f>
        <v>0.09</v>
      </c>
      <c r="N402" s="296">
        <f>IF(OR($B402="*",$B402&lt;400),"",IF(AND('201819 DATA'!AD402="*",$B402&gt;=400),"*",IF($B402&gt;=400,ROUND('201819 DATA'!AD402/$B402,2),"")))</f>
        <v>0.05</v>
      </c>
      <c r="O402" s="296">
        <f>IF(OR($B402="*",$B402&lt;400),"",IF(AND('201819 DATA'!AE402="*",$B402&gt;=400),"*",IF($B402&gt;=400,ROUND('201819 DATA'!AE402/$B402,2),"")))</f>
        <v>0</v>
      </c>
      <c r="P402" s="297"/>
      <c r="Q402" s="296">
        <f>IF(OR($B402="*",$B402&lt;400),"",IF(AND('201819 DATA'!FL402="*",$B402&gt;=400),"*",IF($B402&gt;=400,ROUND('201819 DATA'!FL402/$B402,2),"")))</f>
        <v>0</v>
      </c>
      <c r="R402" s="289">
        <f>IF(OR($C402="*",$C402&lt;400),"",IF(AND('201819 DATA'!F402="*",$C402&gt;=400),"*",IF($C402&gt;=400,ROUND('201819 DATA'!F402/$C402,2),"")))</f>
        <v>0.46</v>
      </c>
      <c r="S402" s="289">
        <f>IF(OR($C402="*",$C402&lt;400),"",IF(AND('201819 DATA'!G402="*",$C402&gt;=400),"*",IF($C402&gt;=400,ROUND('201819 DATA'!G402/$C402,2),"")))</f>
        <v>0</v>
      </c>
      <c r="T402" s="289">
        <f>IF(OR($C402="*",$C402&lt;400),"",IF(AND('201819 DATA'!H402="*",$C402&gt;=400),"*",IF($C402&gt;=400,ROUND('201819 DATA'!H402/$C402,2),"")))</f>
        <v>0.24</v>
      </c>
      <c r="U402" s="289">
        <f>IF(OR($C402="*",$C402&lt;400),"",IF(AND('201819 DATA'!FM402="*",$C402&gt;=400),"*",IF($C402&gt;=400,ROUND('201819 DATA'!FM402/$C402,2),"")))</f>
        <v>0.31</v>
      </c>
      <c r="V402" s="312" t="str">
        <f>IF(OR($D402="*",$D402&lt;400),"",IF(AND('201819 DATA'!M402="*",$D402&gt;=400),"*",IF($D402&gt;=400,ROUND('201819 DATA'!M402/$D402,2),"")))</f>
        <v/>
      </c>
      <c r="W402" s="312" t="str">
        <f>IF(OR($D402="*",$D402&lt;400),"",IF(AND('201819 DATA'!N402="*",$D402&gt;=400),"*",IF($D402&gt;=400,ROUND('201819 DATA'!N402/$D402,2),"")))</f>
        <v/>
      </c>
      <c r="X402" s="312" t="str">
        <f>IF(OR($D402="*",$D402&lt;400),"",IF(AND('201819 DATA'!O402="*",$D402&gt;=400),"*",IF($D402&gt;=400,ROUND('201819 DATA'!O402/$D402,2),"")))</f>
        <v/>
      </c>
      <c r="Y402" s="312" t="str">
        <f>IF(OR($D402="*",$D402&lt;400),"",IF(AND('201819 DATA'!P402="*",$D402&gt;=400),"*",IF($D402&gt;=400,ROUND('201819 DATA'!P402/$D402,2),"")))</f>
        <v/>
      </c>
      <c r="Z402" s="312" t="str">
        <f>IF(OR($D402="*",$D402&lt;400),"",IF(AND('201819 DATA'!Q402="*",$D402&gt;=400),"*",IF($D402&gt;=400,ROUND('201819 DATA'!Q402/$D402,2),"")))</f>
        <v/>
      </c>
      <c r="AA402" s="312" t="str">
        <f>IF(OR($D402="*",$D402&lt;400),"",IF(AND('201819 DATA'!R402="*",$D402&gt;=400),"*",IF($D402&gt;=400,ROUND('201819 DATA'!R402/$D402,2),"")))</f>
        <v/>
      </c>
      <c r="AB402" s="312" t="str">
        <f>IF(OR($D402="*",$D402&lt;400),"",IF(AND('201819 DATA'!S402="*",$D402&gt;=400),"*",IF($D402&gt;=400,ROUND('201819 DATA'!S402/$D402,2),"")))</f>
        <v/>
      </c>
      <c r="AC402" s="312" t="str">
        <f>IF(OR($D402="*",$D402&lt;400),"",IF(AND('201819 DATA'!T402="*",$D402&gt;=400),"*",IF($D402&gt;=400,ROUND('201819 DATA'!T402/$D402,2),"")))</f>
        <v/>
      </c>
      <c r="AD402" s="289">
        <f>IF(OR($C402="*",$C402&lt;400),"",IF(AND('201819 DATA'!BC402="*",$C402&gt;=400),"*",IF($C402&gt;=400,ROUND('201819 DATA'!BC402/$C402,2),"")))</f>
        <v>0</v>
      </c>
      <c r="AE402" s="289">
        <f>IF(OR($C402="*",$C402&lt;400),"",IF(AND('201819 DATA'!BD402="*",$C402&gt;=400),"*",IF($C402&gt;=400,ROUND('201819 DATA'!BD402/$C402,2),"")))</f>
        <v>0</v>
      </c>
      <c r="AF402" s="289">
        <f>IF(OR($C402="*",$C402&lt;400),"",IF(AND('201819 DATA'!BE402="*",$C402&gt;=400),"*",IF($C402&gt;=400,ROUND('201819 DATA'!BE402/$C402,2),"")))</f>
        <v>0</v>
      </c>
      <c r="AG402" s="289" t="str">
        <f>IF(OR($C402="*",$C402&lt;400),"",IF(AND('201819 DATA'!BF402="*",$C402&gt;=400),"*",IF($C402&gt;=400,ROUND('201819 DATA'!BF402/$C402,2),"")))</f>
        <v>*</v>
      </c>
      <c r="AH402" s="289">
        <f>IF(OR($C402="*",$C402&lt;400),"",IF(AND('201819 DATA'!BG402="*",$C402&gt;=400),"*",IF($C402&gt;=400,ROUND('201819 DATA'!BG402/$C402,2),"")))</f>
        <v>0.33</v>
      </c>
      <c r="AI402" s="289">
        <f>IF(OR($C402="*",$C402&lt;400),"",IF(AND('201819 DATA'!BH402="*",$C402&gt;=400),"*",IF($C402&gt;=400,ROUND('201819 DATA'!BH402/$C402,2),"")))</f>
        <v>0.01</v>
      </c>
      <c r="AJ402" s="289">
        <f>IF(OR($C402="*",$C402&lt;400),"",IF(AND('201819 DATA'!BI402="*",$C402&gt;=400),"*",IF($C402&gt;=400,ROUND('201819 DATA'!BI402/$C402,2),"")))</f>
        <v>0</v>
      </c>
      <c r="AK402" s="289">
        <f>IF(OR($C402="*",$C402&lt;400),"",IF(AND('201819 DATA'!BJ402="*",$C402&gt;=400),"*",IF($C402&gt;=400,ROUND('201819 DATA'!BJ402/$C402,2),"")))</f>
        <v>0</v>
      </c>
      <c r="AL402" s="289">
        <f>IF(OR($C402="*",$C402&lt;400),"",IF(AND('201819 DATA'!BK402="*",$C402&gt;=400),"*",IF($C402&gt;=400,ROUND('201819 DATA'!BK402/$C402,2),"")))</f>
        <v>0</v>
      </c>
      <c r="AM402" s="289">
        <f>IF(OR($C402="*",$C402&lt;400),"",IF(AND('201819 DATA'!BL402="*",$C402&gt;=400),"*",IF($C402&gt;=400,ROUND('201819 DATA'!BL402/$C402,2),"")))</f>
        <v>0</v>
      </c>
      <c r="AN402" s="289">
        <f>IF(OR($C402="*",$C402&lt;400),"",IF(AND('201819 DATA'!BM402="*",$C402&gt;=400),"*",IF($C402&gt;=400,ROUND('201819 DATA'!BM402/$C402,2),"")))</f>
        <v>0</v>
      </c>
      <c r="AO402" s="289">
        <f>IF(OR($C402="*",$C402&lt;400),"",IF(AND('201819 DATA'!BN402="*",$C402&gt;=400),"*",IF($C402&gt;=400,ROUND('201819 DATA'!BN402/$C402,2),"")))</f>
        <v>0</v>
      </c>
      <c r="AP402" s="289">
        <f>IF(OR($C402="*",$C402&lt;400),"",IF(AND('201819 DATA'!BO402="*",$C402&gt;=400),"*",IF($C402&gt;=400,ROUND('201819 DATA'!BO402/$C402,2),"")))</f>
        <v>0</v>
      </c>
      <c r="AQ402" s="289">
        <f>IF(OR($C402="*",$C402&lt;400),"",IF(AND('201819 DATA'!BP402="*",$C402&gt;=400),"*",IF($C402&gt;=400,ROUND('201819 DATA'!BP402/$C402,2),"")))</f>
        <v>0</v>
      </c>
      <c r="AR402" s="289">
        <f>IF(OR($C402="*",$C402&lt;400),"",IF(AND('201819 DATA'!BQ402="*",$C402&gt;=400),"*",IF($C402&gt;=400,ROUND('201819 DATA'!BQ402/$C402,2),"")))</f>
        <v>0</v>
      </c>
      <c r="AS402" s="289">
        <f>IF(OR($C402="*",$C402&lt;400),"",IF(AND('201819 DATA'!BR402="*",$C402&gt;=400),"*",IF($C402&gt;=400,ROUND('201819 DATA'!BR402/$C402,2),"")))</f>
        <v>0</v>
      </c>
      <c r="AT402" s="289">
        <f>IF(OR($C402="*",$C402&lt;400),"",IF(AND('201819 DATA'!BS402="*",$C402&gt;=400),"*",IF($C402&gt;=400,ROUND('201819 DATA'!BS402/$C402,2),"")))</f>
        <v>0</v>
      </c>
      <c r="AU402" s="289">
        <f>IF(OR($C402="*",$C402&lt;400),"",IF(AND('201819 DATA'!BT402="*",$C402&gt;=400),"*",IF($C402&gt;=400,ROUND('201819 DATA'!BT402/$C402,2),"")))</f>
        <v>0.65</v>
      </c>
      <c r="AV402" s="289" t="str">
        <f>IF(OR($C402="*",$C402&lt;400),"",IF(AND('201819 DATA'!BU402="*",$C402&gt;=400),"*",IF($C402&gt;=400,ROUND('201819 DATA'!BU402/$C402,2),"")))</f>
        <v>*</v>
      </c>
      <c r="AW402" s="289">
        <f>IF(OR($C402="*",$C402&lt;400),"",IF(AND('201819 DATA'!BV402="*",$C402&gt;=400),"*",IF($C402&gt;=400,ROUND('201819 DATA'!BV402/$C402,2),"")))</f>
        <v>0</v>
      </c>
      <c r="AX402" s="289">
        <f>IF(OR($C402="*",$C402&lt;400),"",IF(AND('201819 DATA'!BW402="*",$C402&gt;=400),"*",IF($C402&gt;=400,ROUND('201819 DATA'!BW402/$C402,2),"")))</f>
        <v>0</v>
      </c>
    </row>
    <row r="403" spans="1:50" x14ac:dyDescent="0.2">
      <c r="A403" s="13" t="s">
        <v>205</v>
      </c>
      <c r="B403" s="287">
        <f>'201819 DATA'!B403</f>
        <v>155340</v>
      </c>
      <c r="C403" s="288">
        <f>'201819 DATA'!C403</f>
        <v>93790</v>
      </c>
      <c r="D403" s="293">
        <f>'201819 DATA'!FN403</f>
        <v>37040</v>
      </c>
      <c r="G403" s="295">
        <f t="shared" si="6"/>
        <v>0.6</v>
      </c>
      <c r="H403" s="289">
        <f>IF(OR($C403="*",$C403&lt;400),"",IF(AND('201819 DATA'!F403="*",$C403&gt;=400),"*",IF($C403&gt;=400,ROUND('201819 DATA'!F403/$C403,2),"")))</f>
        <v>0.41</v>
      </c>
      <c r="I403" s="296">
        <f>IF(OR($B403="*",$B403&lt;400),"",IF(AND('201819 DATA'!Y403="*",$B403&gt;=400),"*",IF($B403&gt;=400,ROUND('201819 DATA'!Y403/$B403,2),"")))</f>
        <v>0.09</v>
      </c>
      <c r="J403" s="296">
        <f>IF(OR($B403="*",$B403&lt;400),"",IF(AND('201819 DATA'!Z403="*",$B403&gt;=400),"*",IF($B403&gt;=400,ROUND('201819 DATA'!Z403/$B403,2),"")))</f>
        <v>0.08</v>
      </c>
      <c r="K403" s="296">
        <f>IF(OR($B403="*",$B403&lt;400),"",IF(AND('201819 DATA'!AA403="*",$B403&gt;=400),"*",IF($B403&gt;=400,ROUND('201819 DATA'!AA403/$B403,2),"")))</f>
        <v>0.12</v>
      </c>
      <c r="L403" s="296">
        <f>IF(OR($B403="*",$B403&lt;400),"",IF(AND('201819 DATA'!AB403="*",$B403&gt;=400),"*",IF($B403&gt;=400,ROUND('201819 DATA'!AB403/$B403,2),"")))</f>
        <v>0.16</v>
      </c>
      <c r="M403" s="296">
        <f>IF(OR($B403="*",$B403&lt;400),"",IF(AND('201819 DATA'!AC403="*",$B403&gt;=400),"*",IF($B403&gt;=400,ROUND('201819 DATA'!AC403/$B403,2),"")))</f>
        <v>0.22</v>
      </c>
      <c r="N403" s="296">
        <f>IF(OR($B403="*",$B403&lt;400),"",IF(AND('201819 DATA'!AD403="*",$B403&gt;=400),"*",IF($B403&gt;=400,ROUND('201819 DATA'!AD403/$B403,2),"")))</f>
        <v>0.27</v>
      </c>
      <c r="O403" s="296">
        <f>IF(OR($B403="*",$B403&lt;400),"",IF(AND('201819 DATA'!AE403="*",$B403&gt;=400),"*",IF($B403&gt;=400,ROUND('201819 DATA'!AE403/$B403,2),"")))</f>
        <v>0.06</v>
      </c>
      <c r="P403" s="297"/>
      <c r="Q403" s="296">
        <f>IF(OR($B403="*",$B403&lt;400),"",IF(AND('201819 DATA'!FL403="*",$B403&gt;=400),"*",IF($B403&gt;=400,ROUND('201819 DATA'!FL403/$B403,2),"")))</f>
        <v>0.48</v>
      </c>
      <c r="R403" s="289">
        <f>IF(OR($C403="*",$C403&lt;400),"",IF(AND('201819 DATA'!F403="*",$C403&gt;=400),"*",IF($C403&gt;=400,ROUND('201819 DATA'!F403/$C403,2),"")))</f>
        <v>0.41</v>
      </c>
      <c r="S403" s="289">
        <f>IF(OR($C403="*",$C403&lt;400),"",IF(AND('201819 DATA'!G403="*",$C403&gt;=400),"*",IF($C403&gt;=400,ROUND('201819 DATA'!G403/$C403,2),"")))</f>
        <v>7.0000000000000007E-2</v>
      </c>
      <c r="T403" s="289">
        <f>IF(OR($C403="*",$C403&lt;400),"",IF(AND('201819 DATA'!H403="*",$C403&gt;=400),"*",IF($C403&gt;=400,ROUND('201819 DATA'!H403/$C403,2),"")))</f>
        <v>0.4</v>
      </c>
      <c r="U403" s="289">
        <f>IF(OR($C403="*",$C403&lt;400),"",IF(AND('201819 DATA'!FM403="*",$C403&gt;=400),"*",IF($C403&gt;=400,ROUND('201819 DATA'!FM403/$C403,2),"")))</f>
        <v>0.11</v>
      </c>
      <c r="V403" s="312">
        <f>IF(OR($D403="*",$D403&lt;400),"",IF(AND('201819 DATA'!M403="*",$D403&gt;=400),"*",IF($D403&gt;=400,ROUND('201819 DATA'!M403/$D403,2),"")))</f>
        <v>0.46</v>
      </c>
      <c r="W403" s="312">
        <f>IF(OR($D403="*",$D403&lt;400),"",IF(AND('201819 DATA'!N403="*",$D403&gt;=400),"*",IF($D403&gt;=400,ROUND('201819 DATA'!N403/$D403,2),"")))</f>
        <v>0.27</v>
      </c>
      <c r="X403" s="312">
        <f>IF(OR($D403="*",$D403&lt;400),"",IF(AND('201819 DATA'!O403="*",$D403&gt;=400),"*",IF($D403&gt;=400,ROUND('201819 DATA'!O403/$D403,2),"")))</f>
        <v>0.11</v>
      </c>
      <c r="Y403" s="312">
        <f>IF(OR($D403="*",$D403&lt;400),"",IF(AND('201819 DATA'!P403="*",$D403&gt;=400),"*",IF($D403&gt;=400,ROUND('201819 DATA'!P403/$D403,2),"")))</f>
        <v>0.13</v>
      </c>
      <c r="Z403" s="312">
        <f>IF(OR($D403="*",$D403&lt;400),"",IF(AND('201819 DATA'!Q403="*",$D403&gt;=400),"*",IF($D403&gt;=400,ROUND('201819 DATA'!Q403/$D403,2),"")))</f>
        <v>0.02</v>
      </c>
      <c r="AA403" s="312">
        <f>IF(OR($D403="*",$D403&lt;400),"",IF(AND('201819 DATA'!R403="*",$D403&gt;=400),"*",IF($D403&gt;=400,ROUND('201819 DATA'!R403/$D403,2),"")))</f>
        <v>0</v>
      </c>
      <c r="AB403" s="312">
        <f>IF(OR($D403="*",$D403&lt;400),"",IF(AND('201819 DATA'!S403="*",$D403&gt;=400),"*",IF($D403&gt;=400,ROUND('201819 DATA'!S403/$D403,2),"")))</f>
        <v>0</v>
      </c>
      <c r="AC403" s="312">
        <f>IF(OR($D403="*",$D403&lt;400),"",IF(AND('201819 DATA'!T403="*",$D403&gt;=400),"*",IF($D403&gt;=400,ROUND('201819 DATA'!T403/$D403,2),"")))</f>
        <v>0</v>
      </c>
      <c r="AD403" s="289">
        <f>IF(OR($C403="*",$C403&lt;400),"",IF(AND('201819 DATA'!BC403="*",$C403&gt;=400),"*",IF($C403&gt;=400,ROUND('201819 DATA'!BC403/$C403,2),"")))</f>
        <v>0.03</v>
      </c>
      <c r="AE403" s="289">
        <f>IF(OR($C403="*",$C403&lt;400),"",IF(AND('201819 DATA'!BD403="*",$C403&gt;=400),"*",IF($C403&gt;=400,ROUND('201819 DATA'!BD403/$C403,2),"")))</f>
        <v>0.06</v>
      </c>
      <c r="AF403" s="289">
        <f>IF(OR($C403="*",$C403&lt;400),"",IF(AND('201819 DATA'!BE403="*",$C403&gt;=400),"*",IF($C403&gt;=400,ROUND('201819 DATA'!BE403/$C403,2),"")))</f>
        <v>0.02</v>
      </c>
      <c r="AG403" s="289">
        <f>IF(OR($C403="*",$C403&lt;400),"",IF(AND('201819 DATA'!BF403="*",$C403&gt;=400),"*",IF($C403&gt;=400,ROUND('201819 DATA'!BF403/$C403,2),"")))</f>
        <v>0.01</v>
      </c>
      <c r="AH403" s="289">
        <f>IF(OR($C403="*",$C403&lt;400),"",IF(AND('201819 DATA'!BG403="*",$C403&gt;=400),"*",IF($C403&gt;=400,ROUND('201819 DATA'!BG403/$C403,2),"")))</f>
        <v>0.01</v>
      </c>
      <c r="AI403" s="289">
        <f>IF(OR($C403="*",$C403&lt;400),"",IF(AND('201819 DATA'!BH403="*",$C403&gt;=400),"*",IF($C403&gt;=400,ROUND('201819 DATA'!BH403/$C403,2),"")))</f>
        <v>0.01</v>
      </c>
      <c r="AJ403" s="289">
        <f>IF(OR($C403="*",$C403&lt;400),"",IF(AND('201819 DATA'!BI403="*",$C403&gt;=400),"*",IF($C403&gt;=400,ROUND('201819 DATA'!BI403/$C403,2),"")))</f>
        <v>0.08</v>
      </c>
      <c r="AK403" s="289">
        <f>IF(OR($C403="*",$C403&lt;400),"",IF(AND('201819 DATA'!BJ403="*",$C403&gt;=400),"*",IF($C403&gt;=400,ROUND('201819 DATA'!BJ403/$C403,2),"")))</f>
        <v>0.01</v>
      </c>
      <c r="AL403" s="289">
        <f>IF(OR($C403="*",$C403&lt;400),"",IF(AND('201819 DATA'!BK403="*",$C403&gt;=400),"*",IF($C403&gt;=400,ROUND('201819 DATA'!BK403/$C403,2),"")))</f>
        <v>0.06</v>
      </c>
      <c r="AM403" s="289">
        <f>IF(OR($C403="*",$C403&lt;400),"",IF(AND('201819 DATA'!BL403="*",$C403&gt;=400),"*",IF($C403&gt;=400,ROUND('201819 DATA'!BL403/$C403,2),"")))</f>
        <v>7.0000000000000007E-2</v>
      </c>
      <c r="AN403" s="289">
        <f>IF(OR($C403="*",$C403&lt;400),"",IF(AND('201819 DATA'!BM403="*",$C403&gt;=400),"*",IF($C403&gt;=400,ROUND('201819 DATA'!BM403/$C403,2),"")))</f>
        <v>0.17</v>
      </c>
      <c r="AO403" s="289">
        <f>IF(OR($C403="*",$C403&lt;400),"",IF(AND('201819 DATA'!BN403="*",$C403&gt;=400),"*",IF($C403&gt;=400,ROUND('201819 DATA'!BN403/$C403,2),"")))</f>
        <v>0.02</v>
      </c>
      <c r="AP403" s="289">
        <f>IF(OR($C403="*",$C403&lt;400),"",IF(AND('201819 DATA'!BO403="*",$C403&gt;=400),"*",IF($C403&gt;=400,ROUND('201819 DATA'!BO403/$C403,2),"")))</f>
        <v>0.05</v>
      </c>
      <c r="AQ403" s="289">
        <f>IF(OR($C403="*",$C403&lt;400),"",IF(AND('201819 DATA'!BP403="*",$C403&gt;=400),"*",IF($C403&gt;=400,ROUND('201819 DATA'!BP403/$C403,2),"")))</f>
        <v>0.06</v>
      </c>
      <c r="AR403" s="289">
        <f>IF(OR($C403="*",$C403&lt;400),"",IF(AND('201819 DATA'!BQ403="*",$C403&gt;=400),"*",IF($C403&gt;=400,ROUND('201819 DATA'!BQ403/$C403,2),"")))</f>
        <v>7.0000000000000007E-2</v>
      </c>
      <c r="AS403" s="289">
        <f>IF(OR($C403="*",$C403&lt;400),"",IF(AND('201819 DATA'!BR403="*",$C403&gt;=400),"*",IF($C403&gt;=400,ROUND('201819 DATA'!BR403/$C403,2),"")))</f>
        <v>0.02</v>
      </c>
      <c r="AT403" s="289">
        <f>IF(OR($C403="*",$C403&lt;400),"",IF(AND('201819 DATA'!BS403="*",$C403&gt;=400),"*",IF($C403&gt;=400,ROUND('201819 DATA'!BS403/$C403,2),"")))</f>
        <v>0</v>
      </c>
      <c r="AU403" s="289">
        <f>IF(OR($C403="*",$C403&lt;400),"",IF(AND('201819 DATA'!BT403="*",$C403&gt;=400),"*",IF($C403&gt;=400,ROUND('201819 DATA'!BT403/$C403,2),"")))</f>
        <v>0.13</v>
      </c>
      <c r="AV403" s="289">
        <f>IF(OR($C403="*",$C403&lt;400),"",IF(AND('201819 DATA'!BU403="*",$C403&gt;=400),"*",IF($C403&gt;=400,ROUND('201819 DATA'!BU403/$C403,2),"")))</f>
        <v>0.06</v>
      </c>
      <c r="AW403" s="289">
        <f>IF(OR($C403="*",$C403&lt;400),"",IF(AND('201819 DATA'!BV403="*",$C403&gt;=400),"*",IF($C403&gt;=400,ROUND('201819 DATA'!BV403/$C403,2),"")))</f>
        <v>0</v>
      </c>
      <c r="AX403" s="289">
        <f>IF(OR($C403="*",$C403&lt;400),"",IF(AND('201819 DATA'!BW403="*",$C403&gt;=400),"*",IF($C403&gt;=400,ROUND('201819 DATA'!BW403/$C403,2),"")))</f>
        <v>7.0000000000000007E-2</v>
      </c>
    </row>
    <row r="404" spans="1:50" x14ac:dyDescent="0.2">
      <c r="A404" s="13" t="s">
        <v>565</v>
      </c>
      <c r="B404" s="287">
        <f>'201819 DATA'!B404</f>
        <v>4340</v>
      </c>
      <c r="C404" s="288">
        <f>'201819 DATA'!C404</f>
        <v>4340</v>
      </c>
      <c r="D404" s="293">
        <f>'201819 DATA'!FN404</f>
        <v>0</v>
      </c>
      <c r="G404" s="295">
        <f t="shared" si="6"/>
        <v>1</v>
      </c>
      <c r="H404" s="289">
        <f>IF(OR($C404="*",$C404&lt;400),"",IF(AND('201819 DATA'!F404="*",$C404&gt;=400),"*",IF($C404&gt;=400,ROUND('201819 DATA'!F404/$C404,2),"")))</f>
        <v>0.49</v>
      </c>
      <c r="I404" s="296">
        <f>IF(OR($B404="*",$B404&lt;400),"",IF(AND('201819 DATA'!Y404="*",$B404&gt;=400),"*",IF($B404&gt;=400,ROUND('201819 DATA'!Y404/$B404,2),"")))</f>
        <v>0</v>
      </c>
      <c r="J404" s="296" t="str">
        <f>IF(OR($B404="*",$B404&lt;400),"",IF(AND('201819 DATA'!Z404="*",$B404&gt;=400),"*",IF($B404&gt;=400,ROUND('201819 DATA'!Z404/$B404,2),"")))</f>
        <v>*</v>
      </c>
      <c r="K404" s="296">
        <f>IF(OR($B404="*",$B404&lt;400),"",IF(AND('201819 DATA'!AA404="*",$B404&gt;=400),"*",IF($B404&gt;=400,ROUND('201819 DATA'!AA404/$B404,2),"")))</f>
        <v>0.01</v>
      </c>
      <c r="L404" s="296">
        <f>IF(OR($B404="*",$B404&lt;400),"",IF(AND('201819 DATA'!AB404="*",$B404&gt;=400),"*",IF($B404&gt;=400,ROUND('201819 DATA'!AB404/$B404,2),"")))</f>
        <v>0.02</v>
      </c>
      <c r="M404" s="296">
        <f>IF(OR($B404="*",$B404&lt;400),"",IF(AND('201819 DATA'!AC404="*",$B404&gt;=400),"*",IF($B404&gt;=400,ROUND('201819 DATA'!AC404/$B404,2),"")))</f>
        <v>0.13</v>
      </c>
      <c r="N404" s="296">
        <f>IF(OR($B404="*",$B404&lt;400),"",IF(AND('201819 DATA'!AD404="*",$B404&gt;=400),"*",IF($B404&gt;=400,ROUND('201819 DATA'!AD404/$B404,2),"")))</f>
        <v>0.56999999999999995</v>
      </c>
      <c r="O404" s="296">
        <f>IF(OR($B404="*",$B404&lt;400),"",IF(AND('201819 DATA'!AE404="*",$B404&gt;=400),"*",IF($B404&gt;=400,ROUND('201819 DATA'!AE404/$B404,2),"")))</f>
        <v>0.27</v>
      </c>
      <c r="P404" s="297"/>
      <c r="Q404" s="296">
        <f>IF(OR($B404="*",$B404&lt;400),"",IF(AND('201819 DATA'!FL404="*",$B404&gt;=400),"*",IF($B404&gt;=400,ROUND('201819 DATA'!FL404/$B404,2),"")))</f>
        <v>0</v>
      </c>
      <c r="R404" s="289">
        <f>IF(OR($C404="*",$C404&lt;400),"",IF(AND('201819 DATA'!F404="*",$C404&gt;=400),"*",IF($C404&gt;=400,ROUND('201819 DATA'!F404/$C404,2),"")))</f>
        <v>0.49</v>
      </c>
      <c r="S404" s="289">
        <f>IF(OR($C404="*",$C404&lt;400),"",IF(AND('201819 DATA'!G404="*",$C404&gt;=400),"*",IF($C404&gt;=400,ROUND('201819 DATA'!G404/$C404,2),"")))</f>
        <v>0.25</v>
      </c>
      <c r="T404" s="289" t="str">
        <f>IF(OR($C404="*",$C404&lt;400),"",IF(AND('201819 DATA'!H404="*",$C404&gt;=400),"*",IF($C404&gt;=400,ROUND('201819 DATA'!H404/$C404,2),"")))</f>
        <v>*</v>
      </c>
      <c r="U404" s="289">
        <f>IF(OR($C404="*",$C404&lt;400),"",IF(AND('201819 DATA'!FM404="*",$C404&gt;=400),"*",IF($C404&gt;=400,ROUND('201819 DATA'!FM404/$C404,2),"")))</f>
        <v>0.25</v>
      </c>
      <c r="V404" s="312" t="str">
        <f>IF(OR($D404="*",$D404&lt;400),"",IF(AND('201819 DATA'!M404="*",$D404&gt;=400),"*",IF($D404&gt;=400,ROUND('201819 DATA'!M404/$D404,2),"")))</f>
        <v/>
      </c>
      <c r="W404" s="312" t="str">
        <f>IF(OR($D404="*",$D404&lt;400),"",IF(AND('201819 DATA'!N404="*",$D404&gt;=400),"*",IF($D404&gt;=400,ROUND('201819 DATA'!N404/$D404,2),"")))</f>
        <v/>
      </c>
      <c r="X404" s="312" t="str">
        <f>IF(OR($D404="*",$D404&lt;400),"",IF(AND('201819 DATA'!O404="*",$D404&gt;=400),"*",IF($D404&gt;=400,ROUND('201819 DATA'!O404/$D404,2),"")))</f>
        <v/>
      </c>
      <c r="Y404" s="312" t="str">
        <f>IF(OR($D404="*",$D404&lt;400),"",IF(AND('201819 DATA'!P404="*",$D404&gt;=400),"*",IF($D404&gt;=400,ROUND('201819 DATA'!P404/$D404,2),"")))</f>
        <v/>
      </c>
      <c r="Z404" s="312" t="str">
        <f>IF(OR($D404="*",$D404&lt;400),"",IF(AND('201819 DATA'!Q404="*",$D404&gt;=400),"*",IF($D404&gt;=400,ROUND('201819 DATA'!Q404/$D404,2),"")))</f>
        <v/>
      </c>
      <c r="AA404" s="312" t="str">
        <f>IF(OR($D404="*",$D404&lt;400),"",IF(AND('201819 DATA'!R404="*",$D404&gt;=400),"*",IF($D404&gt;=400,ROUND('201819 DATA'!R404/$D404,2),"")))</f>
        <v/>
      </c>
      <c r="AB404" s="312" t="str">
        <f>IF(OR($D404="*",$D404&lt;400),"",IF(AND('201819 DATA'!S404="*",$D404&gt;=400),"*",IF($D404&gt;=400,ROUND('201819 DATA'!S404/$D404,2),"")))</f>
        <v/>
      </c>
      <c r="AC404" s="312" t="str">
        <f>IF(OR($D404="*",$D404&lt;400),"",IF(AND('201819 DATA'!T404="*",$D404&gt;=400),"*",IF($D404&gt;=400,ROUND('201819 DATA'!T404/$D404,2),"")))</f>
        <v/>
      </c>
      <c r="AD404" s="289" t="str">
        <f>IF(OR($C404="*",$C404&lt;400),"",IF(AND('201819 DATA'!BC404="*",$C404&gt;=400),"*",IF($C404&gt;=400,ROUND('201819 DATA'!BC404/$C404,2),"")))</f>
        <v>*</v>
      </c>
      <c r="AE404" s="289" t="str">
        <f>IF(OR($C404="*",$C404&lt;400),"",IF(AND('201819 DATA'!BD404="*",$C404&gt;=400),"*",IF($C404&gt;=400,ROUND('201819 DATA'!BD404/$C404,2),"")))</f>
        <v>*</v>
      </c>
      <c r="AF404" s="289">
        <f>IF(OR($C404="*",$C404&lt;400),"",IF(AND('201819 DATA'!BE404="*",$C404&gt;=400),"*",IF($C404&gt;=400,ROUND('201819 DATA'!BE404/$C404,2),"")))</f>
        <v>0</v>
      </c>
      <c r="AG404" s="289">
        <f>IF(OR($C404="*",$C404&lt;400),"",IF(AND('201819 DATA'!BF404="*",$C404&gt;=400),"*",IF($C404&gt;=400,ROUND('201819 DATA'!BF404/$C404,2),"")))</f>
        <v>0</v>
      </c>
      <c r="AH404" s="289" t="str">
        <f>IF(OR($C404="*",$C404&lt;400),"",IF(AND('201819 DATA'!BG404="*",$C404&gt;=400),"*",IF($C404&gt;=400,ROUND('201819 DATA'!BG404/$C404,2),"")))</f>
        <v>*</v>
      </c>
      <c r="AI404" s="289" t="str">
        <f>IF(OR($C404="*",$C404&lt;400),"",IF(AND('201819 DATA'!BH404="*",$C404&gt;=400),"*",IF($C404&gt;=400,ROUND('201819 DATA'!BH404/$C404,2),"")))</f>
        <v>*</v>
      </c>
      <c r="AJ404" s="289">
        <f>IF(OR($C404="*",$C404&lt;400),"",IF(AND('201819 DATA'!BI404="*",$C404&gt;=400),"*",IF($C404&gt;=400,ROUND('201819 DATA'!BI404/$C404,2),"")))</f>
        <v>0</v>
      </c>
      <c r="AK404" s="289" t="str">
        <f>IF(OR($C404="*",$C404&lt;400),"",IF(AND('201819 DATA'!BJ404="*",$C404&gt;=400),"*",IF($C404&gt;=400,ROUND('201819 DATA'!BJ404/$C404,2),"")))</f>
        <v>*</v>
      </c>
      <c r="AL404" s="289">
        <f>IF(OR($C404="*",$C404&lt;400),"",IF(AND('201819 DATA'!BK404="*",$C404&gt;=400),"*",IF($C404&gt;=400,ROUND('201819 DATA'!BK404/$C404,2),"")))</f>
        <v>0</v>
      </c>
      <c r="AM404" s="289">
        <f>IF(OR($C404="*",$C404&lt;400),"",IF(AND('201819 DATA'!BL404="*",$C404&gt;=400),"*",IF($C404&gt;=400,ROUND('201819 DATA'!BL404/$C404,2),"")))</f>
        <v>0.01</v>
      </c>
      <c r="AN404" s="289" t="str">
        <f>IF(OR($C404="*",$C404&lt;400),"",IF(AND('201819 DATA'!BM404="*",$C404&gt;=400),"*",IF($C404&gt;=400,ROUND('201819 DATA'!BM404/$C404,2),"")))</f>
        <v>*</v>
      </c>
      <c r="AO404" s="289">
        <f>IF(OR($C404="*",$C404&lt;400),"",IF(AND('201819 DATA'!BN404="*",$C404&gt;=400),"*",IF($C404&gt;=400,ROUND('201819 DATA'!BN404/$C404,2),"")))</f>
        <v>0</v>
      </c>
      <c r="AP404" s="289">
        <f>IF(OR($C404="*",$C404&lt;400),"",IF(AND('201819 DATA'!BO404="*",$C404&gt;=400),"*",IF($C404&gt;=400,ROUND('201819 DATA'!BO404/$C404,2),"")))</f>
        <v>0.01</v>
      </c>
      <c r="AQ404" s="289">
        <f>IF(OR($C404="*",$C404&lt;400),"",IF(AND('201819 DATA'!BP404="*",$C404&gt;=400),"*",IF($C404&gt;=400,ROUND('201819 DATA'!BP404/$C404,2),"")))</f>
        <v>0.01</v>
      </c>
      <c r="AR404" s="289">
        <f>IF(OR($C404="*",$C404&lt;400),"",IF(AND('201819 DATA'!BQ404="*",$C404&gt;=400),"*",IF($C404&gt;=400,ROUND('201819 DATA'!BQ404/$C404,2),"")))</f>
        <v>0</v>
      </c>
      <c r="AS404" s="289">
        <f>IF(OR($C404="*",$C404&lt;400),"",IF(AND('201819 DATA'!BR404="*",$C404&gt;=400),"*",IF($C404&gt;=400,ROUND('201819 DATA'!BR404/$C404,2),"")))</f>
        <v>0</v>
      </c>
      <c r="AT404" s="289">
        <f>IF(OR($C404="*",$C404&lt;400),"",IF(AND('201819 DATA'!BS404="*",$C404&gt;=400),"*",IF($C404&gt;=400,ROUND('201819 DATA'!BS404/$C404,2),"")))</f>
        <v>0</v>
      </c>
      <c r="AU404" s="289">
        <f>IF(OR($C404="*",$C404&lt;400),"",IF(AND('201819 DATA'!BT404="*",$C404&gt;=400),"*",IF($C404&gt;=400,ROUND('201819 DATA'!BT404/$C404,2),"")))</f>
        <v>0.92</v>
      </c>
      <c r="AV404" s="289">
        <f>IF(OR($C404="*",$C404&lt;400),"",IF(AND('201819 DATA'!BU404="*",$C404&gt;=400),"*",IF($C404&gt;=400,ROUND('201819 DATA'!BU404/$C404,2),"")))</f>
        <v>0.02</v>
      </c>
      <c r="AW404" s="289">
        <f>IF(OR($C404="*",$C404&lt;400),"",IF(AND('201819 DATA'!BV404="*",$C404&gt;=400),"*",IF($C404&gt;=400,ROUND('201819 DATA'!BV404/$C404,2),"")))</f>
        <v>0</v>
      </c>
      <c r="AX404" s="289">
        <f>IF(OR($C404="*",$C404&lt;400),"",IF(AND('201819 DATA'!BW404="*",$C404&gt;=400),"*",IF($C404&gt;=400,ROUND('201819 DATA'!BW404/$C404,2),"")))</f>
        <v>0.01</v>
      </c>
    </row>
    <row r="405" spans="1:50" x14ac:dyDescent="0.2">
      <c r="A405" s="13" t="s">
        <v>1331</v>
      </c>
      <c r="B405" s="287">
        <f>'201819 DATA'!B405</f>
        <v>3385</v>
      </c>
      <c r="C405" s="288">
        <f>'201819 DATA'!C405</f>
        <v>3365</v>
      </c>
      <c r="D405" s="293">
        <f>'201819 DATA'!FN405</f>
        <v>1735</v>
      </c>
      <c r="G405" s="295">
        <f t="shared" si="6"/>
        <v>0.99</v>
      </c>
      <c r="H405" s="289">
        <f>IF(OR($C405="*",$C405&lt;400),"",IF(AND('201819 DATA'!F405="*",$C405&gt;=400),"*",IF($C405&gt;=400,ROUND('201819 DATA'!F405/$C405,2),"")))</f>
        <v>0</v>
      </c>
      <c r="I405" s="296">
        <f>IF(OR($B405="*",$B405&lt;400),"",IF(AND('201819 DATA'!Y405="*",$B405&gt;=400),"*",IF($B405&gt;=400,ROUND('201819 DATA'!Y405/$B405,2),"")))</f>
        <v>0</v>
      </c>
      <c r="J405" s="296">
        <f>IF(OR($B405="*",$B405&lt;400),"",IF(AND('201819 DATA'!Z405="*",$B405&gt;=400),"*",IF($B405&gt;=400,ROUND('201819 DATA'!Z405/$B405,2),"")))</f>
        <v>0.05</v>
      </c>
      <c r="K405" s="296">
        <f>IF(OR($B405="*",$B405&lt;400),"",IF(AND('201819 DATA'!AA405="*",$B405&gt;=400),"*",IF($B405&gt;=400,ROUND('201819 DATA'!AA405/$B405,2),"")))</f>
        <v>0.1</v>
      </c>
      <c r="L405" s="296">
        <f>IF(OR($B405="*",$B405&lt;400),"",IF(AND('201819 DATA'!AB405="*",$B405&gt;=400),"*",IF($B405&gt;=400,ROUND('201819 DATA'!AB405/$B405,2),"")))</f>
        <v>0.26</v>
      </c>
      <c r="M405" s="296">
        <f>IF(OR($B405="*",$B405&lt;400),"",IF(AND('201819 DATA'!AC405="*",$B405&gt;=400),"*",IF($B405&gt;=400,ROUND('201819 DATA'!AC405/$B405,2),"")))</f>
        <v>0.36</v>
      </c>
      <c r="N405" s="296">
        <f>IF(OR($B405="*",$B405&lt;400),"",IF(AND('201819 DATA'!AD405="*",$B405&gt;=400),"*",IF($B405&gt;=400,ROUND('201819 DATA'!AD405/$B405,2),"")))</f>
        <v>0.21</v>
      </c>
      <c r="O405" s="296">
        <f>IF(OR($B405="*",$B405&lt;400),"",IF(AND('201819 DATA'!AE405="*",$B405&gt;=400),"*",IF($B405&gt;=400,ROUND('201819 DATA'!AE405/$B405,2),"")))</f>
        <v>0.01</v>
      </c>
      <c r="P405" s="297"/>
      <c r="Q405" s="296">
        <f>IF(OR($B405="*",$B405&lt;400),"",IF(AND('201819 DATA'!FL405="*",$B405&gt;=400),"*",IF($B405&gt;=400,ROUND('201819 DATA'!FL405/$B405,2),"")))</f>
        <v>0.31</v>
      </c>
      <c r="R405" s="289">
        <f>IF(OR($C405="*",$C405&lt;400),"",IF(AND('201819 DATA'!F405="*",$C405&gt;=400),"*",IF($C405&gt;=400,ROUND('201819 DATA'!F405/$C405,2),"")))</f>
        <v>0</v>
      </c>
      <c r="S405" s="289">
        <f>IF(OR($C405="*",$C405&lt;400),"",IF(AND('201819 DATA'!G405="*",$C405&gt;=400),"*",IF($C405&gt;=400,ROUND('201819 DATA'!G405/$C405,2),"")))</f>
        <v>0.48</v>
      </c>
      <c r="T405" s="289">
        <f>IF(OR($C405="*",$C405&lt;400),"",IF(AND('201819 DATA'!H405="*",$C405&gt;=400),"*",IF($C405&gt;=400,ROUND('201819 DATA'!H405/$C405,2),"")))</f>
        <v>0.52</v>
      </c>
      <c r="U405" s="289">
        <f>IF(OR($C405="*",$C405&lt;400),"",IF(AND('201819 DATA'!FM405="*",$C405&gt;=400),"*",IF($C405&gt;=400,ROUND('201819 DATA'!FM405/$C405,2),"")))</f>
        <v>0</v>
      </c>
      <c r="V405" s="312">
        <f>IF(OR($D405="*",$D405&lt;400),"",IF(AND('201819 DATA'!M405="*",$D405&gt;=400),"*",IF($D405&gt;=400,ROUND('201819 DATA'!M405/$D405,2),"")))</f>
        <v>0.22</v>
      </c>
      <c r="W405" s="312">
        <f>IF(OR($D405="*",$D405&lt;400),"",IF(AND('201819 DATA'!N405="*",$D405&gt;=400),"*",IF($D405&gt;=400,ROUND('201819 DATA'!N405/$D405,2),"")))</f>
        <v>0.32</v>
      </c>
      <c r="X405" s="312">
        <f>IF(OR($D405="*",$D405&lt;400),"",IF(AND('201819 DATA'!O405="*",$D405&gt;=400),"*",IF($D405&gt;=400,ROUND('201819 DATA'!O405/$D405,2),"")))</f>
        <v>0.21</v>
      </c>
      <c r="Y405" s="312">
        <f>IF(OR($D405="*",$D405&lt;400),"",IF(AND('201819 DATA'!P405="*",$D405&gt;=400),"*",IF($D405&gt;=400,ROUND('201819 DATA'!P405/$D405,2),"")))</f>
        <v>0.21</v>
      </c>
      <c r="Z405" s="312">
        <f>IF(OR($D405="*",$D405&lt;400),"",IF(AND('201819 DATA'!Q405="*",$D405&gt;=400),"*",IF($D405&gt;=400,ROUND('201819 DATA'!Q405/$D405,2),"")))</f>
        <v>0.03</v>
      </c>
      <c r="AA405" s="312" t="str">
        <f>IF(OR($D405="*",$D405&lt;400),"",IF(AND('201819 DATA'!R405="*",$D405&gt;=400),"*",IF($D405&gt;=400,ROUND('201819 DATA'!R405/$D405,2),"")))</f>
        <v>*</v>
      </c>
      <c r="AB405" s="312">
        <f>IF(OR($D405="*",$D405&lt;400),"",IF(AND('201819 DATA'!S405="*",$D405&gt;=400),"*",IF($D405&gt;=400,ROUND('201819 DATA'!S405/$D405,2),"")))</f>
        <v>0</v>
      </c>
      <c r="AC405" s="312" t="str">
        <f>IF(OR($D405="*",$D405&lt;400),"",IF(AND('201819 DATA'!T405="*",$D405&gt;=400),"*",IF($D405&gt;=400,ROUND('201819 DATA'!T405/$D405,2),"")))</f>
        <v>*</v>
      </c>
      <c r="AD405" s="289" t="str">
        <f>IF(OR($C405="*",$C405&lt;400),"",IF(AND('201819 DATA'!BC405="*",$C405&gt;=400),"*",IF($C405&gt;=400,ROUND('201819 DATA'!BC405/$C405,2),"")))</f>
        <v>*</v>
      </c>
      <c r="AE405" s="289" t="str">
        <f>IF(OR($C405="*",$C405&lt;400),"",IF(AND('201819 DATA'!BD405="*",$C405&gt;=400),"*",IF($C405&gt;=400,ROUND('201819 DATA'!BD405/$C405,2),"")))</f>
        <v>*</v>
      </c>
      <c r="AF405" s="289" t="str">
        <f>IF(OR($C405="*",$C405&lt;400),"",IF(AND('201819 DATA'!BE405="*",$C405&gt;=400),"*",IF($C405&gt;=400,ROUND('201819 DATA'!BE405/$C405,2),"")))</f>
        <v>*</v>
      </c>
      <c r="AG405" s="289">
        <f>IF(OR($C405="*",$C405&lt;400),"",IF(AND('201819 DATA'!BF405="*",$C405&gt;=400),"*",IF($C405&gt;=400,ROUND('201819 DATA'!BF405/$C405,2),"")))</f>
        <v>0</v>
      </c>
      <c r="AH405" s="289">
        <f>IF(OR($C405="*",$C405&lt;400),"",IF(AND('201819 DATA'!BG405="*",$C405&gt;=400),"*",IF($C405&gt;=400,ROUND('201819 DATA'!BG405/$C405,2),"")))</f>
        <v>0</v>
      </c>
      <c r="AI405" s="289">
        <f>IF(OR($C405="*",$C405&lt;400),"",IF(AND('201819 DATA'!BH405="*",$C405&gt;=400),"*",IF($C405&gt;=400,ROUND('201819 DATA'!BH405/$C405,2),"")))</f>
        <v>0.02</v>
      </c>
      <c r="AJ405" s="289">
        <f>IF(OR($C405="*",$C405&lt;400),"",IF(AND('201819 DATA'!BI405="*",$C405&gt;=400),"*",IF($C405&gt;=400,ROUND('201819 DATA'!BI405/$C405,2),"")))</f>
        <v>0</v>
      </c>
      <c r="AK405" s="289" t="str">
        <f>IF(OR($C405="*",$C405&lt;400),"",IF(AND('201819 DATA'!BJ405="*",$C405&gt;=400),"*",IF($C405&gt;=400,ROUND('201819 DATA'!BJ405/$C405,2),"")))</f>
        <v>*</v>
      </c>
      <c r="AL405" s="289">
        <f>IF(OR($C405="*",$C405&lt;400),"",IF(AND('201819 DATA'!BK405="*",$C405&gt;=400),"*",IF($C405&gt;=400,ROUND('201819 DATA'!BK405/$C405,2),"")))</f>
        <v>0</v>
      </c>
      <c r="AM405" s="289" t="str">
        <f>IF(OR($C405="*",$C405&lt;400),"",IF(AND('201819 DATA'!BL405="*",$C405&gt;=400),"*",IF($C405&gt;=400,ROUND('201819 DATA'!BL405/$C405,2),"")))</f>
        <v>*</v>
      </c>
      <c r="AN405" s="289" t="str">
        <f>IF(OR($C405="*",$C405&lt;400),"",IF(AND('201819 DATA'!BM405="*",$C405&gt;=400),"*",IF($C405&gt;=400,ROUND('201819 DATA'!BM405/$C405,2),"")))</f>
        <v>*</v>
      </c>
      <c r="AO405" s="289">
        <f>IF(OR($C405="*",$C405&lt;400),"",IF(AND('201819 DATA'!BN405="*",$C405&gt;=400),"*",IF($C405&gt;=400,ROUND('201819 DATA'!BN405/$C405,2),"")))</f>
        <v>0</v>
      </c>
      <c r="AP405" s="289">
        <f>IF(OR($C405="*",$C405&lt;400),"",IF(AND('201819 DATA'!BO405="*",$C405&gt;=400),"*",IF($C405&gt;=400,ROUND('201819 DATA'!BO405/$C405,2),"")))</f>
        <v>0.24</v>
      </c>
      <c r="AQ405" s="289">
        <f>IF(OR($C405="*",$C405&lt;400),"",IF(AND('201819 DATA'!BP405="*",$C405&gt;=400),"*",IF($C405&gt;=400,ROUND('201819 DATA'!BP405/$C405,2),"")))</f>
        <v>0</v>
      </c>
      <c r="AR405" s="289">
        <f>IF(OR($C405="*",$C405&lt;400),"",IF(AND('201819 DATA'!BQ405="*",$C405&gt;=400),"*",IF($C405&gt;=400,ROUND('201819 DATA'!BQ405/$C405,2),"")))</f>
        <v>0</v>
      </c>
      <c r="AS405" s="289">
        <f>IF(OR($C405="*",$C405&lt;400),"",IF(AND('201819 DATA'!BR405="*",$C405&gt;=400),"*",IF($C405&gt;=400,ROUND('201819 DATA'!BR405/$C405,2),"")))</f>
        <v>0</v>
      </c>
      <c r="AT405" s="289" t="str">
        <f>IF(OR($C405="*",$C405&lt;400),"",IF(AND('201819 DATA'!BS405="*",$C405&gt;=400),"*",IF($C405&gt;=400,ROUND('201819 DATA'!BS405/$C405,2),"")))</f>
        <v>*</v>
      </c>
      <c r="AU405" s="289">
        <f>IF(OR($C405="*",$C405&lt;400),"",IF(AND('201819 DATA'!BT405="*",$C405&gt;=400),"*",IF($C405&gt;=400,ROUND('201819 DATA'!BT405/$C405,2),"")))</f>
        <v>0.68</v>
      </c>
      <c r="AV405" s="289">
        <f>IF(OR($C405="*",$C405&lt;400),"",IF(AND('201819 DATA'!BU405="*",$C405&gt;=400),"*",IF($C405&gt;=400,ROUND('201819 DATA'!BU405/$C405,2),"")))</f>
        <v>0.04</v>
      </c>
      <c r="AW405" s="289">
        <f>IF(OR($C405="*",$C405&lt;400),"",IF(AND('201819 DATA'!BV405="*",$C405&gt;=400),"*",IF($C405&gt;=400,ROUND('201819 DATA'!BV405/$C405,2),"")))</f>
        <v>0</v>
      </c>
      <c r="AX405" s="289">
        <f>IF(OR($C405="*",$C405&lt;400),"",IF(AND('201819 DATA'!BW405="*",$C405&gt;=400),"*",IF($C405&gt;=400,ROUND('201819 DATA'!BW405/$C405,2),"")))</f>
        <v>0</v>
      </c>
    </row>
    <row r="406" spans="1:50" x14ac:dyDescent="0.2">
      <c r="A406" s="13" t="s">
        <v>236</v>
      </c>
      <c r="B406" s="287">
        <f>'201819 DATA'!B406</f>
        <v>3560</v>
      </c>
      <c r="C406" s="288">
        <f>'201819 DATA'!C406</f>
        <v>2810</v>
      </c>
      <c r="D406" s="293">
        <f>'201819 DATA'!FN406</f>
        <v>0</v>
      </c>
      <c r="G406" s="295">
        <f t="shared" si="6"/>
        <v>0.79</v>
      </c>
      <c r="H406" s="289">
        <f>IF(OR($C406="*",$C406&lt;400),"",IF(AND('201819 DATA'!F406="*",$C406&gt;=400),"*",IF($C406&gt;=400,ROUND('201819 DATA'!F406/$C406,2),"")))</f>
        <v>0.56999999999999995</v>
      </c>
      <c r="I406" s="296" t="str">
        <f>IF(OR($B406="*",$B406&lt;400),"",IF(AND('201819 DATA'!Y406="*",$B406&gt;=400),"*",IF($B406&gt;=400,ROUND('201819 DATA'!Y406/$B406,2),"")))</f>
        <v>*</v>
      </c>
      <c r="J406" s="296">
        <f>IF(OR($B406="*",$B406&lt;400),"",IF(AND('201819 DATA'!Z406="*",$B406&gt;=400),"*",IF($B406&gt;=400,ROUND('201819 DATA'!Z406/$B406,2),"")))</f>
        <v>0.26</v>
      </c>
      <c r="K406" s="296">
        <f>IF(OR($B406="*",$B406&lt;400),"",IF(AND('201819 DATA'!AA406="*",$B406&gt;=400),"*",IF($B406&gt;=400,ROUND('201819 DATA'!AA406/$B406,2),"")))</f>
        <v>0.27</v>
      </c>
      <c r="L406" s="296">
        <f>IF(OR($B406="*",$B406&lt;400),"",IF(AND('201819 DATA'!AB406="*",$B406&gt;=400),"*",IF($B406&gt;=400,ROUND('201819 DATA'!AB406/$B406,2),"")))</f>
        <v>0.24</v>
      </c>
      <c r="M406" s="296">
        <f>IF(OR($B406="*",$B406&lt;400),"",IF(AND('201819 DATA'!AC406="*",$B406&gt;=400),"*",IF($B406&gt;=400,ROUND('201819 DATA'!AC406/$B406,2),"")))</f>
        <v>0.14000000000000001</v>
      </c>
      <c r="N406" s="296">
        <f>IF(OR($B406="*",$B406&lt;400),"",IF(AND('201819 DATA'!AD406="*",$B406&gt;=400),"*",IF($B406&gt;=400,ROUND('201819 DATA'!AD406/$B406,2),"")))</f>
        <v>0.08</v>
      </c>
      <c r="O406" s="296">
        <f>IF(OR($B406="*",$B406&lt;400),"",IF(AND('201819 DATA'!AE406="*",$B406&gt;=400),"*",IF($B406&gt;=400,ROUND('201819 DATA'!AE406/$B406,2),"")))</f>
        <v>0.01</v>
      </c>
      <c r="P406" s="297"/>
      <c r="Q406" s="296">
        <f>IF(OR($B406="*",$B406&lt;400),"",IF(AND('201819 DATA'!FL406="*",$B406&gt;=400),"*",IF($B406&gt;=400,ROUND('201819 DATA'!FL406/$B406,2),"")))</f>
        <v>0</v>
      </c>
      <c r="R406" s="289">
        <f>IF(OR($C406="*",$C406&lt;400),"",IF(AND('201819 DATA'!F406="*",$C406&gt;=400),"*",IF($C406&gt;=400,ROUND('201819 DATA'!F406/$C406,2),"")))</f>
        <v>0.56999999999999995</v>
      </c>
      <c r="S406" s="289">
        <f>IF(OR($C406="*",$C406&lt;400),"",IF(AND('201819 DATA'!G406="*",$C406&gt;=400),"*",IF($C406&gt;=400,ROUND('201819 DATA'!G406/$C406,2),"")))</f>
        <v>0.27</v>
      </c>
      <c r="T406" s="289">
        <f>IF(OR($C406="*",$C406&lt;400),"",IF(AND('201819 DATA'!H406="*",$C406&gt;=400),"*",IF($C406&gt;=400,ROUND('201819 DATA'!H406/$C406,2),"")))</f>
        <v>0.08</v>
      </c>
      <c r="U406" s="289">
        <f>IF(OR($C406="*",$C406&lt;400),"",IF(AND('201819 DATA'!FM406="*",$C406&gt;=400),"*",IF($C406&gt;=400,ROUND('201819 DATA'!FM406/$C406,2),"")))</f>
        <v>0.08</v>
      </c>
      <c r="V406" s="312" t="str">
        <f>IF(OR($D406="*",$D406&lt;400),"",IF(AND('201819 DATA'!M406="*",$D406&gt;=400),"*",IF($D406&gt;=400,ROUND('201819 DATA'!M406/$D406,2),"")))</f>
        <v/>
      </c>
      <c r="W406" s="312" t="str">
        <f>IF(OR($D406="*",$D406&lt;400),"",IF(AND('201819 DATA'!N406="*",$D406&gt;=400),"*",IF($D406&gt;=400,ROUND('201819 DATA'!N406/$D406,2),"")))</f>
        <v/>
      </c>
      <c r="X406" s="312" t="str">
        <f>IF(OR($D406="*",$D406&lt;400),"",IF(AND('201819 DATA'!O406="*",$D406&gt;=400),"*",IF($D406&gt;=400,ROUND('201819 DATA'!O406/$D406,2),"")))</f>
        <v/>
      </c>
      <c r="Y406" s="312" t="str">
        <f>IF(OR($D406="*",$D406&lt;400),"",IF(AND('201819 DATA'!P406="*",$D406&gt;=400),"*",IF($D406&gt;=400,ROUND('201819 DATA'!P406/$D406,2),"")))</f>
        <v/>
      </c>
      <c r="Z406" s="312" t="str">
        <f>IF(OR($D406="*",$D406&lt;400),"",IF(AND('201819 DATA'!Q406="*",$D406&gt;=400),"*",IF($D406&gt;=400,ROUND('201819 DATA'!Q406/$D406,2),"")))</f>
        <v/>
      </c>
      <c r="AA406" s="312" t="str">
        <f>IF(OR($D406="*",$D406&lt;400),"",IF(AND('201819 DATA'!R406="*",$D406&gt;=400),"*",IF($D406&gt;=400,ROUND('201819 DATA'!R406/$D406,2),"")))</f>
        <v/>
      </c>
      <c r="AB406" s="312" t="str">
        <f>IF(OR($D406="*",$D406&lt;400),"",IF(AND('201819 DATA'!S406="*",$D406&gt;=400),"*",IF($D406&gt;=400,ROUND('201819 DATA'!S406/$D406,2),"")))</f>
        <v/>
      </c>
      <c r="AC406" s="312" t="str">
        <f>IF(OR($D406="*",$D406&lt;400),"",IF(AND('201819 DATA'!T406="*",$D406&gt;=400),"*",IF($D406&gt;=400,ROUND('201819 DATA'!T406/$D406,2),"")))</f>
        <v/>
      </c>
      <c r="AD406" s="289">
        <f>IF(OR($C406="*",$C406&lt;400),"",IF(AND('201819 DATA'!BC406="*",$C406&gt;=400),"*",IF($C406&gt;=400,ROUND('201819 DATA'!BC406/$C406,2),"")))</f>
        <v>0</v>
      </c>
      <c r="AE406" s="289">
        <f>IF(OR($C406="*",$C406&lt;400),"",IF(AND('201819 DATA'!BD406="*",$C406&gt;=400),"*",IF($C406&gt;=400,ROUND('201819 DATA'!BD406/$C406,2),"")))</f>
        <v>0</v>
      </c>
      <c r="AF406" s="289">
        <f>IF(OR($C406="*",$C406&lt;400),"",IF(AND('201819 DATA'!BE406="*",$C406&gt;=400),"*",IF($C406&gt;=400,ROUND('201819 DATA'!BE406/$C406,2),"")))</f>
        <v>0</v>
      </c>
      <c r="AG406" s="289">
        <f>IF(OR($C406="*",$C406&lt;400),"",IF(AND('201819 DATA'!BF406="*",$C406&gt;=400),"*",IF($C406&gt;=400,ROUND('201819 DATA'!BF406/$C406,2),"")))</f>
        <v>0</v>
      </c>
      <c r="AH406" s="289">
        <f>IF(OR($C406="*",$C406&lt;400),"",IF(AND('201819 DATA'!BG406="*",$C406&gt;=400),"*",IF($C406&gt;=400,ROUND('201819 DATA'!BG406/$C406,2),"")))</f>
        <v>0.36</v>
      </c>
      <c r="AI406" s="289" t="str">
        <f>IF(OR($C406="*",$C406&lt;400),"",IF(AND('201819 DATA'!BH406="*",$C406&gt;=400),"*",IF($C406&gt;=400,ROUND('201819 DATA'!BH406/$C406,2),"")))</f>
        <v>*</v>
      </c>
      <c r="AJ406" s="289">
        <f>IF(OR($C406="*",$C406&lt;400),"",IF(AND('201819 DATA'!BI406="*",$C406&gt;=400),"*",IF($C406&gt;=400,ROUND('201819 DATA'!BI406/$C406,2),"")))</f>
        <v>0</v>
      </c>
      <c r="AK406" s="289">
        <f>IF(OR($C406="*",$C406&lt;400),"",IF(AND('201819 DATA'!BJ406="*",$C406&gt;=400),"*",IF($C406&gt;=400,ROUND('201819 DATA'!BJ406/$C406,2),"")))</f>
        <v>0</v>
      </c>
      <c r="AL406" s="289">
        <f>IF(OR($C406="*",$C406&lt;400),"",IF(AND('201819 DATA'!BK406="*",$C406&gt;=400),"*",IF($C406&gt;=400,ROUND('201819 DATA'!BK406/$C406,2),"")))</f>
        <v>0</v>
      </c>
      <c r="AM406" s="289">
        <f>IF(OR($C406="*",$C406&lt;400),"",IF(AND('201819 DATA'!BL406="*",$C406&gt;=400),"*",IF($C406&gt;=400,ROUND('201819 DATA'!BL406/$C406,2),"")))</f>
        <v>0</v>
      </c>
      <c r="AN406" s="289">
        <f>IF(OR($C406="*",$C406&lt;400),"",IF(AND('201819 DATA'!BM406="*",$C406&gt;=400),"*",IF($C406&gt;=400,ROUND('201819 DATA'!BM406/$C406,2),"")))</f>
        <v>0</v>
      </c>
      <c r="AO406" s="289">
        <f>IF(OR($C406="*",$C406&lt;400),"",IF(AND('201819 DATA'!BN406="*",$C406&gt;=400),"*",IF($C406&gt;=400,ROUND('201819 DATA'!BN406/$C406,2),"")))</f>
        <v>0</v>
      </c>
      <c r="AP406" s="289">
        <f>IF(OR($C406="*",$C406&lt;400),"",IF(AND('201819 DATA'!BO406="*",$C406&gt;=400),"*",IF($C406&gt;=400,ROUND('201819 DATA'!BO406/$C406,2),"")))</f>
        <v>0</v>
      </c>
      <c r="AQ406" s="289">
        <f>IF(OR($C406="*",$C406&lt;400),"",IF(AND('201819 DATA'!BP406="*",$C406&gt;=400),"*",IF($C406&gt;=400,ROUND('201819 DATA'!BP406/$C406,2),"")))</f>
        <v>0</v>
      </c>
      <c r="AR406" s="289">
        <f>IF(OR($C406="*",$C406&lt;400),"",IF(AND('201819 DATA'!BQ406="*",$C406&gt;=400),"*",IF($C406&gt;=400,ROUND('201819 DATA'!BQ406/$C406,2),"")))</f>
        <v>0</v>
      </c>
      <c r="AS406" s="289">
        <f>IF(OR($C406="*",$C406&lt;400),"",IF(AND('201819 DATA'!BR406="*",$C406&gt;=400),"*",IF($C406&gt;=400,ROUND('201819 DATA'!BR406/$C406,2),"")))</f>
        <v>0</v>
      </c>
      <c r="AT406" s="289">
        <f>IF(OR($C406="*",$C406&lt;400),"",IF(AND('201819 DATA'!BS406="*",$C406&gt;=400),"*",IF($C406&gt;=400,ROUND('201819 DATA'!BS406/$C406,2),"")))</f>
        <v>0</v>
      </c>
      <c r="AU406" s="289">
        <f>IF(OR($C406="*",$C406&lt;400),"",IF(AND('201819 DATA'!BT406="*",$C406&gt;=400),"*",IF($C406&gt;=400,ROUND('201819 DATA'!BT406/$C406,2),"")))</f>
        <v>0.63</v>
      </c>
      <c r="AV406" s="289">
        <f>IF(OR($C406="*",$C406&lt;400),"",IF(AND('201819 DATA'!BU406="*",$C406&gt;=400),"*",IF($C406&gt;=400,ROUND('201819 DATA'!BU406/$C406,2),"")))</f>
        <v>0</v>
      </c>
      <c r="AW406" s="289">
        <f>IF(OR($C406="*",$C406&lt;400),"",IF(AND('201819 DATA'!BV406="*",$C406&gt;=400),"*",IF($C406&gt;=400,ROUND('201819 DATA'!BV406/$C406,2),"")))</f>
        <v>0</v>
      </c>
      <c r="AX406" s="289" t="str">
        <f>IF(OR($C406="*",$C406&lt;400),"",IF(AND('201819 DATA'!BW406="*",$C406&gt;=400),"*",IF($C406&gt;=400,ROUND('201819 DATA'!BW406/$C406,2),"")))</f>
        <v>*</v>
      </c>
    </row>
    <row r="407" spans="1:50" x14ac:dyDescent="0.2">
      <c r="A407" s="13" t="s">
        <v>1548</v>
      </c>
      <c r="B407" s="287">
        <f>'201819 DATA'!B407</f>
        <v>120</v>
      </c>
      <c r="C407" s="288">
        <f>'201819 DATA'!C407</f>
        <v>120</v>
      </c>
      <c r="D407" s="293">
        <f>'201819 DATA'!FN407</f>
        <v>0</v>
      </c>
      <c r="G407" s="295" t="str">
        <f t="shared" si="6"/>
        <v/>
      </c>
      <c r="H407" s="289" t="str">
        <f>IF(OR($C407="*",$C407&lt;400),"",IF(AND('201819 DATA'!F407="*",$C407&gt;=400),"*",IF($C407&gt;=400,ROUND('201819 DATA'!F407/$C407,2),"")))</f>
        <v/>
      </c>
      <c r="I407" s="296" t="str">
        <f>IF(OR($B407="*",$B407&lt;400),"",IF(AND('201819 DATA'!Y407="*",$B407&gt;=400),"*",IF($B407&gt;=400,ROUND('201819 DATA'!Y407/$B407,2),"")))</f>
        <v/>
      </c>
      <c r="J407" s="296" t="str">
        <f>IF(OR($B407="*",$B407&lt;400),"",IF(AND('201819 DATA'!Z407="*",$B407&gt;=400),"*",IF($B407&gt;=400,ROUND('201819 DATA'!Z407/$B407,2),"")))</f>
        <v/>
      </c>
      <c r="K407" s="296" t="str">
        <f>IF(OR($B407="*",$B407&lt;400),"",IF(AND('201819 DATA'!AA407="*",$B407&gt;=400),"*",IF($B407&gt;=400,ROUND('201819 DATA'!AA407/$B407,2),"")))</f>
        <v/>
      </c>
      <c r="L407" s="296" t="str">
        <f>IF(OR($B407="*",$B407&lt;400),"",IF(AND('201819 DATA'!AB407="*",$B407&gt;=400),"*",IF($B407&gt;=400,ROUND('201819 DATA'!AB407/$B407,2),"")))</f>
        <v/>
      </c>
      <c r="M407" s="296" t="str">
        <f>IF(OR($B407="*",$B407&lt;400),"",IF(AND('201819 DATA'!AC407="*",$B407&gt;=400),"*",IF($B407&gt;=400,ROUND('201819 DATA'!AC407/$B407,2),"")))</f>
        <v/>
      </c>
      <c r="N407" s="296" t="str">
        <f>IF(OR($B407="*",$B407&lt;400),"",IF(AND('201819 DATA'!AD407="*",$B407&gt;=400),"*",IF($B407&gt;=400,ROUND('201819 DATA'!AD407/$B407,2),"")))</f>
        <v/>
      </c>
      <c r="O407" s="296" t="str">
        <f>IF(OR($B407="*",$B407&lt;400),"",IF(AND('201819 DATA'!AE407="*",$B407&gt;=400),"*",IF($B407&gt;=400,ROUND('201819 DATA'!AE407/$B407,2),"")))</f>
        <v/>
      </c>
      <c r="P407" s="297"/>
      <c r="Q407" s="296" t="str">
        <f>IF(OR($B407="*",$B407&lt;400),"",IF(AND('201819 DATA'!FL407="*",$B407&gt;=400),"*",IF($B407&gt;=400,ROUND('201819 DATA'!FL407/$B407,2),"")))</f>
        <v/>
      </c>
      <c r="R407" s="289" t="str">
        <f>IF(OR($C407="*",$C407&lt;400),"",IF(AND('201819 DATA'!F407="*",$C407&gt;=400),"*",IF($C407&gt;=400,ROUND('201819 DATA'!F407/$C407,2),"")))</f>
        <v/>
      </c>
      <c r="S407" s="289" t="str">
        <f>IF(OR($C407="*",$C407&lt;400),"",IF(AND('201819 DATA'!G407="*",$C407&gt;=400),"*",IF($C407&gt;=400,ROUND('201819 DATA'!G407/$C407,2),"")))</f>
        <v/>
      </c>
      <c r="T407" s="289" t="str">
        <f>IF(OR($C407="*",$C407&lt;400),"",IF(AND('201819 DATA'!H407="*",$C407&gt;=400),"*",IF($C407&gt;=400,ROUND('201819 DATA'!H407/$C407,2),"")))</f>
        <v/>
      </c>
      <c r="U407" s="289" t="str">
        <f>IF(OR($C407="*",$C407&lt;400),"",IF(AND('201819 DATA'!FM407="*",$C407&gt;=400),"*",IF($C407&gt;=400,ROUND('201819 DATA'!FM407/$C407,2),"")))</f>
        <v/>
      </c>
      <c r="V407" s="312" t="str">
        <f>IF(OR($D407="*",$D407&lt;400),"",IF(AND('201819 DATA'!M407="*",$D407&gt;=400),"*",IF($D407&gt;=400,ROUND('201819 DATA'!M407/$D407,2),"")))</f>
        <v/>
      </c>
      <c r="W407" s="312" t="str">
        <f>IF(OR($D407="*",$D407&lt;400),"",IF(AND('201819 DATA'!N407="*",$D407&gt;=400),"*",IF($D407&gt;=400,ROUND('201819 DATA'!N407/$D407,2),"")))</f>
        <v/>
      </c>
      <c r="X407" s="312" t="str">
        <f>IF(OR($D407="*",$D407&lt;400),"",IF(AND('201819 DATA'!O407="*",$D407&gt;=400),"*",IF($D407&gt;=400,ROUND('201819 DATA'!O407/$D407,2),"")))</f>
        <v/>
      </c>
      <c r="Y407" s="312" t="str">
        <f>IF(OR($D407="*",$D407&lt;400),"",IF(AND('201819 DATA'!P407="*",$D407&gt;=400),"*",IF($D407&gt;=400,ROUND('201819 DATA'!P407/$D407,2),"")))</f>
        <v/>
      </c>
      <c r="Z407" s="312" t="str">
        <f>IF(OR($D407="*",$D407&lt;400),"",IF(AND('201819 DATA'!Q407="*",$D407&gt;=400),"*",IF($D407&gt;=400,ROUND('201819 DATA'!Q407/$D407,2),"")))</f>
        <v/>
      </c>
      <c r="AA407" s="312" t="str">
        <f>IF(OR($D407="*",$D407&lt;400),"",IF(AND('201819 DATA'!R407="*",$D407&gt;=400),"*",IF($D407&gt;=400,ROUND('201819 DATA'!R407/$D407,2),"")))</f>
        <v/>
      </c>
      <c r="AB407" s="312" t="str">
        <f>IF(OR($D407="*",$D407&lt;400),"",IF(AND('201819 DATA'!S407="*",$D407&gt;=400),"*",IF($D407&gt;=400,ROUND('201819 DATA'!S407/$D407,2),"")))</f>
        <v/>
      </c>
      <c r="AC407" s="312" t="str">
        <f>IF(OR($D407="*",$D407&lt;400),"",IF(AND('201819 DATA'!T407="*",$D407&gt;=400),"*",IF($D407&gt;=400,ROUND('201819 DATA'!T407/$D407,2),"")))</f>
        <v/>
      </c>
      <c r="AD407" s="289" t="str">
        <f>IF(OR($C407="*",$C407&lt;400),"",IF(AND('201819 DATA'!BC407="*",$C407&gt;=400),"*",IF($C407&gt;=400,ROUND('201819 DATA'!BC407/$C407,2),"")))</f>
        <v/>
      </c>
      <c r="AE407" s="289" t="str">
        <f>IF(OR($C407="*",$C407&lt;400),"",IF(AND('201819 DATA'!BD407="*",$C407&gt;=400),"*",IF($C407&gt;=400,ROUND('201819 DATA'!BD407/$C407,2),"")))</f>
        <v/>
      </c>
      <c r="AF407" s="289" t="str">
        <f>IF(OR($C407="*",$C407&lt;400),"",IF(AND('201819 DATA'!BE407="*",$C407&gt;=400),"*",IF($C407&gt;=400,ROUND('201819 DATA'!BE407/$C407,2),"")))</f>
        <v/>
      </c>
      <c r="AG407" s="289" t="str">
        <f>IF(OR($C407="*",$C407&lt;400),"",IF(AND('201819 DATA'!BF407="*",$C407&gt;=400),"*",IF($C407&gt;=400,ROUND('201819 DATA'!BF407/$C407,2),"")))</f>
        <v/>
      </c>
      <c r="AH407" s="289" t="str">
        <f>IF(OR($C407="*",$C407&lt;400),"",IF(AND('201819 DATA'!BG407="*",$C407&gt;=400),"*",IF($C407&gt;=400,ROUND('201819 DATA'!BG407/$C407,2),"")))</f>
        <v/>
      </c>
      <c r="AI407" s="289" t="str">
        <f>IF(OR($C407="*",$C407&lt;400),"",IF(AND('201819 DATA'!BH407="*",$C407&gt;=400),"*",IF($C407&gt;=400,ROUND('201819 DATA'!BH407/$C407,2),"")))</f>
        <v/>
      </c>
      <c r="AJ407" s="289" t="str">
        <f>IF(OR($C407="*",$C407&lt;400),"",IF(AND('201819 DATA'!BI407="*",$C407&gt;=400),"*",IF($C407&gt;=400,ROUND('201819 DATA'!BI407/$C407,2),"")))</f>
        <v/>
      </c>
      <c r="AK407" s="289" t="str">
        <f>IF(OR($C407="*",$C407&lt;400),"",IF(AND('201819 DATA'!BJ407="*",$C407&gt;=400),"*",IF($C407&gt;=400,ROUND('201819 DATA'!BJ407/$C407,2),"")))</f>
        <v/>
      </c>
      <c r="AL407" s="289" t="str">
        <f>IF(OR($C407="*",$C407&lt;400),"",IF(AND('201819 DATA'!BK407="*",$C407&gt;=400),"*",IF($C407&gt;=400,ROUND('201819 DATA'!BK407/$C407,2),"")))</f>
        <v/>
      </c>
      <c r="AM407" s="289" t="str">
        <f>IF(OR($C407="*",$C407&lt;400),"",IF(AND('201819 DATA'!BL407="*",$C407&gt;=400),"*",IF($C407&gt;=400,ROUND('201819 DATA'!BL407/$C407,2),"")))</f>
        <v/>
      </c>
      <c r="AN407" s="289" t="str">
        <f>IF(OR($C407="*",$C407&lt;400),"",IF(AND('201819 DATA'!BM407="*",$C407&gt;=400),"*",IF($C407&gt;=400,ROUND('201819 DATA'!BM407/$C407,2),"")))</f>
        <v/>
      </c>
      <c r="AO407" s="289" t="str">
        <f>IF(OR($C407="*",$C407&lt;400),"",IF(AND('201819 DATA'!BN407="*",$C407&gt;=400),"*",IF($C407&gt;=400,ROUND('201819 DATA'!BN407/$C407,2),"")))</f>
        <v/>
      </c>
      <c r="AP407" s="289" t="str">
        <f>IF(OR($C407="*",$C407&lt;400),"",IF(AND('201819 DATA'!BO407="*",$C407&gt;=400),"*",IF($C407&gt;=400,ROUND('201819 DATA'!BO407/$C407,2),"")))</f>
        <v/>
      </c>
      <c r="AQ407" s="289" t="str">
        <f>IF(OR($C407="*",$C407&lt;400),"",IF(AND('201819 DATA'!BP407="*",$C407&gt;=400),"*",IF($C407&gt;=400,ROUND('201819 DATA'!BP407/$C407,2),"")))</f>
        <v/>
      </c>
      <c r="AR407" s="289" t="str">
        <f>IF(OR($C407="*",$C407&lt;400),"",IF(AND('201819 DATA'!BQ407="*",$C407&gt;=400),"*",IF($C407&gt;=400,ROUND('201819 DATA'!BQ407/$C407,2),"")))</f>
        <v/>
      </c>
      <c r="AS407" s="289" t="str">
        <f>IF(OR($C407="*",$C407&lt;400),"",IF(AND('201819 DATA'!BR407="*",$C407&gt;=400),"*",IF($C407&gt;=400,ROUND('201819 DATA'!BR407/$C407,2),"")))</f>
        <v/>
      </c>
      <c r="AT407" s="289" t="str">
        <f>IF(OR($C407="*",$C407&lt;400),"",IF(AND('201819 DATA'!BS407="*",$C407&gt;=400),"*",IF($C407&gt;=400,ROUND('201819 DATA'!BS407/$C407,2),"")))</f>
        <v/>
      </c>
      <c r="AU407" s="289" t="str">
        <f>IF(OR($C407="*",$C407&lt;400),"",IF(AND('201819 DATA'!BT407="*",$C407&gt;=400),"*",IF($C407&gt;=400,ROUND('201819 DATA'!BT407/$C407,2),"")))</f>
        <v/>
      </c>
      <c r="AV407" s="289" t="str">
        <f>IF(OR($C407="*",$C407&lt;400),"",IF(AND('201819 DATA'!BU407="*",$C407&gt;=400),"*",IF($C407&gt;=400,ROUND('201819 DATA'!BU407/$C407,2),"")))</f>
        <v/>
      </c>
      <c r="AW407" s="289" t="str">
        <f>IF(OR($C407="*",$C407&lt;400),"",IF(AND('201819 DATA'!BV407="*",$C407&gt;=400),"*",IF($C407&gt;=400,ROUND('201819 DATA'!BV407/$C407,2),"")))</f>
        <v/>
      </c>
      <c r="AX407" s="289" t="str">
        <f>IF(OR($C407="*",$C407&lt;400),"",IF(AND('201819 DATA'!BW407="*",$C407&gt;=400),"*",IF($C407&gt;=400,ROUND('201819 DATA'!BW407/$C407,2),"")))</f>
        <v/>
      </c>
    </row>
    <row r="408" spans="1:50" x14ac:dyDescent="0.2">
      <c r="A408" s="13" t="s">
        <v>452</v>
      </c>
      <c r="B408" s="287">
        <f>'201819 DATA'!B408</f>
        <v>63990</v>
      </c>
      <c r="C408" s="288">
        <f>'201819 DATA'!C408</f>
        <v>50595</v>
      </c>
      <c r="D408" s="293">
        <f>'201819 DATA'!FN408</f>
        <v>15250</v>
      </c>
      <c r="G408" s="295">
        <f t="shared" si="6"/>
        <v>0.79</v>
      </c>
      <c r="H408" s="289">
        <f>IF(OR($C408="*",$C408&lt;400),"",IF(AND('201819 DATA'!F408="*",$C408&gt;=400),"*",IF($C408&gt;=400,ROUND('201819 DATA'!F408/$C408,2),"")))</f>
        <v>0.51</v>
      </c>
      <c r="I408" s="296">
        <f>IF(OR($B408="*",$B408&lt;400),"",IF(AND('201819 DATA'!Y408="*",$B408&gt;=400),"*",IF($B408&gt;=400,ROUND('201819 DATA'!Y408/$B408,2),"")))</f>
        <v>0.13</v>
      </c>
      <c r="J408" s="296">
        <f>IF(OR($B408="*",$B408&lt;400),"",IF(AND('201819 DATA'!Z408="*",$B408&gt;=400),"*",IF($B408&gt;=400,ROUND('201819 DATA'!Z408/$B408,2),"")))</f>
        <v>0.1</v>
      </c>
      <c r="K408" s="296">
        <f>IF(OR($B408="*",$B408&lt;400),"",IF(AND('201819 DATA'!AA408="*",$B408&gt;=400),"*",IF($B408&gt;=400,ROUND('201819 DATA'!AA408/$B408,2),"")))</f>
        <v>0.13</v>
      </c>
      <c r="L408" s="296">
        <f>IF(OR($B408="*",$B408&lt;400),"",IF(AND('201819 DATA'!AB408="*",$B408&gt;=400),"*",IF($B408&gt;=400,ROUND('201819 DATA'!AB408/$B408,2),"")))</f>
        <v>0.17</v>
      </c>
      <c r="M408" s="296">
        <f>IF(OR($B408="*",$B408&lt;400),"",IF(AND('201819 DATA'!AC408="*",$B408&gt;=400),"*",IF($B408&gt;=400,ROUND('201819 DATA'!AC408/$B408,2),"")))</f>
        <v>0.21</v>
      </c>
      <c r="N408" s="296">
        <f>IF(OR($B408="*",$B408&lt;400),"",IF(AND('201819 DATA'!AD408="*",$B408&gt;=400),"*",IF($B408&gt;=400,ROUND('201819 DATA'!AD408/$B408,2),"")))</f>
        <v>0.22</v>
      </c>
      <c r="O408" s="296">
        <f>IF(OR($B408="*",$B408&lt;400),"",IF(AND('201819 DATA'!AE408="*",$B408&gt;=400),"*",IF($B408&gt;=400,ROUND('201819 DATA'!AE408/$B408,2),"")))</f>
        <v>0.04</v>
      </c>
      <c r="P408" s="297"/>
      <c r="Q408" s="296">
        <f>IF(OR($B408="*",$B408&lt;400),"",IF(AND('201819 DATA'!FL408="*",$B408&gt;=400),"*",IF($B408&gt;=400,ROUND('201819 DATA'!FL408/$B408,2),"")))</f>
        <v>0.47</v>
      </c>
      <c r="R408" s="289">
        <f>IF(OR($C408="*",$C408&lt;400),"",IF(AND('201819 DATA'!F408="*",$C408&gt;=400),"*",IF($C408&gt;=400,ROUND('201819 DATA'!F408/$C408,2),"")))</f>
        <v>0.51</v>
      </c>
      <c r="S408" s="289">
        <f>IF(OR($C408="*",$C408&lt;400),"",IF(AND('201819 DATA'!G408="*",$C408&gt;=400),"*",IF($C408&gt;=400,ROUND('201819 DATA'!G408/$C408,2),"")))</f>
        <v>7.0000000000000007E-2</v>
      </c>
      <c r="T408" s="289">
        <f>IF(OR($C408="*",$C408&lt;400),"",IF(AND('201819 DATA'!H408="*",$C408&gt;=400),"*",IF($C408&gt;=400,ROUND('201819 DATA'!H408/$C408,2),"")))</f>
        <v>0.32</v>
      </c>
      <c r="U408" s="289">
        <f>IF(OR($C408="*",$C408&lt;400),"",IF(AND('201819 DATA'!FM408="*",$C408&gt;=400),"*",IF($C408&gt;=400,ROUND('201819 DATA'!FM408/$C408,2),"")))</f>
        <v>0.11</v>
      </c>
      <c r="V408" s="312">
        <f>IF(OR($D408="*",$D408&lt;400),"",IF(AND('201819 DATA'!M408="*",$D408&gt;=400),"*",IF($D408&gt;=400,ROUND('201819 DATA'!M408/$D408,2),"")))</f>
        <v>0.47</v>
      </c>
      <c r="W408" s="312">
        <f>IF(OR($D408="*",$D408&lt;400),"",IF(AND('201819 DATA'!N408="*",$D408&gt;=400),"*",IF($D408&gt;=400,ROUND('201819 DATA'!N408/$D408,2),"")))</f>
        <v>0.26</v>
      </c>
      <c r="X408" s="312">
        <f>IF(OR($D408="*",$D408&lt;400),"",IF(AND('201819 DATA'!O408="*",$D408&gt;=400),"*",IF($D408&gt;=400,ROUND('201819 DATA'!O408/$D408,2),"")))</f>
        <v>0.1</v>
      </c>
      <c r="Y408" s="312">
        <f>IF(OR($D408="*",$D408&lt;400),"",IF(AND('201819 DATA'!P408="*",$D408&gt;=400),"*",IF($D408&gt;=400,ROUND('201819 DATA'!P408/$D408,2),"")))</f>
        <v>0.13</v>
      </c>
      <c r="Z408" s="312">
        <f>IF(OR($D408="*",$D408&lt;400),"",IF(AND('201819 DATA'!Q408="*",$D408&gt;=400),"*",IF($D408&gt;=400,ROUND('201819 DATA'!Q408/$D408,2),"")))</f>
        <v>0.03</v>
      </c>
      <c r="AA408" s="312">
        <f>IF(OR($D408="*",$D408&lt;400),"",IF(AND('201819 DATA'!R408="*",$D408&gt;=400),"*",IF($D408&gt;=400,ROUND('201819 DATA'!R408/$D408,2),"")))</f>
        <v>0.01</v>
      </c>
      <c r="AB408" s="312">
        <f>IF(OR($D408="*",$D408&lt;400),"",IF(AND('201819 DATA'!S408="*",$D408&gt;=400),"*",IF($D408&gt;=400,ROUND('201819 DATA'!S408/$D408,2),"")))</f>
        <v>0</v>
      </c>
      <c r="AC408" s="312">
        <f>IF(OR($D408="*",$D408&lt;400),"",IF(AND('201819 DATA'!T408="*",$D408&gt;=400),"*",IF($D408&gt;=400,ROUND('201819 DATA'!T408/$D408,2),"")))</f>
        <v>0</v>
      </c>
      <c r="AD408" s="289">
        <f>IF(OR($C408="*",$C408&lt;400),"",IF(AND('201819 DATA'!BC408="*",$C408&gt;=400),"*",IF($C408&gt;=400,ROUND('201819 DATA'!BC408/$C408,2),"")))</f>
        <v>0.04</v>
      </c>
      <c r="AE408" s="289">
        <f>IF(OR($C408="*",$C408&lt;400),"",IF(AND('201819 DATA'!BD408="*",$C408&gt;=400),"*",IF($C408&gt;=400,ROUND('201819 DATA'!BD408/$C408,2),"")))</f>
        <v>0.05</v>
      </c>
      <c r="AF408" s="289">
        <f>IF(OR($C408="*",$C408&lt;400),"",IF(AND('201819 DATA'!BE408="*",$C408&gt;=400),"*",IF($C408&gt;=400,ROUND('201819 DATA'!BE408/$C408,2),"")))</f>
        <v>0.03</v>
      </c>
      <c r="AG408" s="289">
        <f>IF(OR($C408="*",$C408&lt;400),"",IF(AND('201819 DATA'!BF408="*",$C408&gt;=400),"*",IF($C408&gt;=400,ROUND('201819 DATA'!BF408/$C408,2),"")))</f>
        <v>0.02</v>
      </c>
      <c r="AH408" s="289">
        <f>IF(OR($C408="*",$C408&lt;400),"",IF(AND('201819 DATA'!BG408="*",$C408&gt;=400),"*",IF($C408&gt;=400,ROUND('201819 DATA'!BG408/$C408,2),"")))</f>
        <v>0.01</v>
      </c>
      <c r="AI408" s="289">
        <f>IF(OR($C408="*",$C408&lt;400),"",IF(AND('201819 DATA'!BH408="*",$C408&gt;=400),"*",IF($C408&gt;=400,ROUND('201819 DATA'!BH408/$C408,2),"")))</f>
        <v>0.02</v>
      </c>
      <c r="AJ408" s="289">
        <f>IF(OR($C408="*",$C408&lt;400),"",IF(AND('201819 DATA'!BI408="*",$C408&gt;=400),"*",IF($C408&gt;=400,ROUND('201819 DATA'!BI408/$C408,2),"")))</f>
        <v>0</v>
      </c>
      <c r="AK408" s="289">
        <f>IF(OR($C408="*",$C408&lt;400),"",IF(AND('201819 DATA'!BJ408="*",$C408&gt;=400),"*",IF($C408&gt;=400,ROUND('201819 DATA'!BJ408/$C408,2),"")))</f>
        <v>0.01</v>
      </c>
      <c r="AL408" s="289">
        <f>IF(OR($C408="*",$C408&lt;400),"",IF(AND('201819 DATA'!BK408="*",$C408&gt;=400),"*",IF($C408&gt;=400,ROUND('201819 DATA'!BK408/$C408,2),"")))</f>
        <v>0.06</v>
      </c>
      <c r="AM408" s="289">
        <f>IF(OR($C408="*",$C408&lt;400),"",IF(AND('201819 DATA'!BL408="*",$C408&gt;=400),"*",IF($C408&gt;=400,ROUND('201819 DATA'!BL408/$C408,2),"")))</f>
        <v>0.12</v>
      </c>
      <c r="AN408" s="289">
        <f>IF(OR($C408="*",$C408&lt;400),"",IF(AND('201819 DATA'!BM408="*",$C408&gt;=400),"*",IF($C408&gt;=400,ROUND('201819 DATA'!BM408/$C408,2),"")))</f>
        <v>0.19</v>
      </c>
      <c r="AO408" s="289">
        <f>IF(OR($C408="*",$C408&lt;400),"",IF(AND('201819 DATA'!BN408="*",$C408&gt;=400),"*",IF($C408&gt;=400,ROUND('201819 DATA'!BN408/$C408,2),"")))</f>
        <v>0.03</v>
      </c>
      <c r="AP408" s="289">
        <f>IF(OR($C408="*",$C408&lt;400),"",IF(AND('201819 DATA'!BO408="*",$C408&gt;=400),"*",IF($C408&gt;=400,ROUND('201819 DATA'!BO408/$C408,2),"")))</f>
        <v>0.08</v>
      </c>
      <c r="AQ408" s="289">
        <f>IF(OR($C408="*",$C408&lt;400),"",IF(AND('201819 DATA'!BP408="*",$C408&gt;=400),"*",IF($C408&gt;=400,ROUND('201819 DATA'!BP408/$C408,2),"")))</f>
        <v>0.05</v>
      </c>
      <c r="AR408" s="289">
        <f>IF(OR($C408="*",$C408&lt;400),"",IF(AND('201819 DATA'!BQ408="*",$C408&gt;=400),"*",IF($C408&gt;=400,ROUND('201819 DATA'!BQ408/$C408,2),"")))</f>
        <v>7.0000000000000007E-2</v>
      </c>
      <c r="AS408" s="289">
        <f>IF(OR($C408="*",$C408&lt;400),"",IF(AND('201819 DATA'!BR408="*",$C408&gt;=400),"*",IF($C408&gt;=400,ROUND('201819 DATA'!BR408/$C408,2),"")))</f>
        <v>0.02</v>
      </c>
      <c r="AT408" s="289">
        <f>IF(OR($C408="*",$C408&lt;400),"",IF(AND('201819 DATA'!BS408="*",$C408&gt;=400),"*",IF($C408&gt;=400,ROUND('201819 DATA'!BS408/$C408,2),"")))</f>
        <v>0</v>
      </c>
      <c r="AU408" s="289">
        <f>IF(OR($C408="*",$C408&lt;400),"",IF(AND('201819 DATA'!BT408="*",$C408&gt;=400),"*",IF($C408&gt;=400,ROUND('201819 DATA'!BT408/$C408,2),"")))</f>
        <v>0.11</v>
      </c>
      <c r="AV408" s="289">
        <f>IF(OR($C408="*",$C408&lt;400),"",IF(AND('201819 DATA'!BU408="*",$C408&gt;=400),"*",IF($C408&gt;=400,ROUND('201819 DATA'!BU408/$C408,2),"")))</f>
        <v>0.06</v>
      </c>
      <c r="AW408" s="289">
        <f>IF(OR($C408="*",$C408&lt;400),"",IF(AND('201819 DATA'!BV408="*",$C408&gt;=400),"*",IF($C408&gt;=400,ROUND('201819 DATA'!BV408/$C408,2),"")))</f>
        <v>0</v>
      </c>
      <c r="AX408" s="289">
        <f>IF(OR($C408="*",$C408&lt;400),"",IF(AND('201819 DATA'!BW408="*",$C408&gt;=400),"*",IF($C408&gt;=400,ROUND('201819 DATA'!BW408/$C408,2),"")))</f>
        <v>0.05</v>
      </c>
    </row>
    <row r="409" spans="1:50" x14ac:dyDescent="0.2">
      <c r="A409" s="13" t="s">
        <v>375</v>
      </c>
      <c r="B409" s="287">
        <f>'201819 DATA'!B409</f>
        <v>120550</v>
      </c>
      <c r="C409" s="288">
        <f>'201819 DATA'!C409</f>
        <v>100165</v>
      </c>
      <c r="D409" s="293">
        <f>'201819 DATA'!FN409</f>
        <v>27605</v>
      </c>
      <c r="G409" s="295">
        <f t="shared" si="6"/>
        <v>0.83</v>
      </c>
      <c r="H409" s="289">
        <f>IF(OR($C409="*",$C409&lt;400),"",IF(AND('201819 DATA'!F409="*",$C409&gt;=400),"*",IF($C409&gt;=400,ROUND('201819 DATA'!F409/$C409,2),"")))</f>
        <v>0.42</v>
      </c>
      <c r="I409" s="296">
        <f>IF(OR($B409="*",$B409&lt;400),"",IF(AND('201819 DATA'!Y409="*",$B409&gt;=400),"*",IF($B409&gt;=400,ROUND('201819 DATA'!Y409/$B409,2),"")))</f>
        <v>0.08</v>
      </c>
      <c r="J409" s="296">
        <f>IF(OR($B409="*",$B409&lt;400),"",IF(AND('201819 DATA'!Z409="*",$B409&gt;=400),"*",IF($B409&gt;=400,ROUND('201819 DATA'!Z409/$B409,2),"")))</f>
        <v>0.1</v>
      </c>
      <c r="K409" s="296">
        <f>IF(OR($B409="*",$B409&lt;400),"",IF(AND('201819 DATA'!AA409="*",$B409&gt;=400),"*",IF($B409&gt;=400,ROUND('201819 DATA'!AA409/$B409,2),"")))</f>
        <v>0.11</v>
      </c>
      <c r="L409" s="296">
        <f>IF(OR($B409="*",$B409&lt;400),"",IF(AND('201819 DATA'!AB409="*",$B409&gt;=400),"*",IF($B409&gt;=400,ROUND('201819 DATA'!AB409/$B409,2),"")))</f>
        <v>0.17</v>
      </c>
      <c r="M409" s="296">
        <f>IF(OR($B409="*",$B409&lt;400),"",IF(AND('201819 DATA'!AC409="*",$B409&gt;=400),"*",IF($B409&gt;=400,ROUND('201819 DATA'!AC409/$B409,2),"")))</f>
        <v>0.25</v>
      </c>
      <c r="N409" s="296">
        <f>IF(OR($B409="*",$B409&lt;400),"",IF(AND('201819 DATA'!AD409="*",$B409&gt;=400),"*",IF($B409&gt;=400,ROUND('201819 DATA'!AD409/$B409,2),"")))</f>
        <v>0.24</v>
      </c>
      <c r="O409" s="296">
        <f>IF(OR($B409="*",$B409&lt;400),"",IF(AND('201819 DATA'!AE409="*",$B409&gt;=400),"*",IF($B409&gt;=400,ROUND('201819 DATA'!AE409/$B409,2),"")))</f>
        <v>0.04</v>
      </c>
      <c r="P409" s="297"/>
      <c r="Q409" s="296">
        <f>IF(OR($B409="*",$B409&lt;400),"",IF(AND('201819 DATA'!FL409="*",$B409&gt;=400),"*",IF($B409&gt;=400,ROUND('201819 DATA'!FL409/$B409,2),"")))</f>
        <v>0.57999999999999996</v>
      </c>
      <c r="R409" s="289">
        <f>IF(OR($C409="*",$C409&lt;400),"",IF(AND('201819 DATA'!F409="*",$C409&gt;=400),"*",IF($C409&gt;=400,ROUND('201819 DATA'!F409/$C409,2),"")))</f>
        <v>0.42</v>
      </c>
      <c r="S409" s="289">
        <f>IF(OR($C409="*",$C409&lt;400),"",IF(AND('201819 DATA'!G409="*",$C409&gt;=400),"*",IF($C409&gt;=400,ROUND('201819 DATA'!G409/$C409,2),"")))</f>
        <v>0.2</v>
      </c>
      <c r="T409" s="289">
        <f>IF(OR($C409="*",$C409&lt;400),"",IF(AND('201819 DATA'!H409="*",$C409&gt;=400),"*",IF($C409&gt;=400,ROUND('201819 DATA'!H409/$C409,2),"")))</f>
        <v>0.28999999999999998</v>
      </c>
      <c r="U409" s="289">
        <f>IF(OR($C409="*",$C409&lt;400),"",IF(AND('201819 DATA'!FM409="*",$C409&gt;=400),"*",IF($C409&gt;=400,ROUND('201819 DATA'!FM409/$C409,2),"")))</f>
        <v>0.09</v>
      </c>
      <c r="V409" s="312">
        <f>IF(OR($D409="*",$D409&lt;400),"",IF(AND('201819 DATA'!M409="*",$D409&gt;=400),"*",IF($D409&gt;=400,ROUND('201819 DATA'!M409/$D409,2),"")))</f>
        <v>0.45</v>
      </c>
      <c r="W409" s="312">
        <f>IF(OR($D409="*",$D409&lt;400),"",IF(AND('201819 DATA'!N409="*",$D409&gt;=400),"*",IF($D409&gt;=400,ROUND('201819 DATA'!N409/$D409,2),"")))</f>
        <v>0.17</v>
      </c>
      <c r="X409" s="312">
        <f>IF(OR($D409="*",$D409&lt;400),"",IF(AND('201819 DATA'!O409="*",$D409&gt;=400),"*",IF($D409&gt;=400,ROUND('201819 DATA'!O409/$D409,2),"")))</f>
        <v>0.1</v>
      </c>
      <c r="Y409" s="312">
        <f>IF(OR($D409="*",$D409&lt;400),"",IF(AND('201819 DATA'!P409="*",$D409&gt;=400),"*",IF($D409&gt;=400,ROUND('201819 DATA'!P409/$D409,2),"")))</f>
        <v>0.18</v>
      </c>
      <c r="Z409" s="312">
        <f>IF(OR($D409="*",$D409&lt;400),"",IF(AND('201819 DATA'!Q409="*",$D409&gt;=400),"*",IF($D409&gt;=400,ROUND('201819 DATA'!Q409/$D409,2),"")))</f>
        <v>0.08</v>
      </c>
      <c r="AA409" s="312">
        <f>IF(OR($D409="*",$D409&lt;400),"",IF(AND('201819 DATA'!R409="*",$D409&gt;=400),"*",IF($D409&gt;=400,ROUND('201819 DATA'!R409/$D409,2),"")))</f>
        <v>0.02</v>
      </c>
      <c r="AB409" s="312">
        <f>IF(OR($D409="*",$D409&lt;400),"",IF(AND('201819 DATA'!S409="*",$D409&gt;=400),"*",IF($D409&gt;=400,ROUND('201819 DATA'!S409/$D409,2),"")))</f>
        <v>0</v>
      </c>
      <c r="AC409" s="312" t="str">
        <f>IF(OR($D409="*",$D409&lt;400),"",IF(AND('201819 DATA'!T409="*",$D409&gt;=400),"*",IF($D409&gt;=400,ROUND('201819 DATA'!T409/$D409,2),"")))</f>
        <v>*</v>
      </c>
      <c r="AD409" s="289">
        <f>IF(OR($C409="*",$C409&lt;400),"",IF(AND('201819 DATA'!BC409="*",$C409&gt;=400),"*",IF($C409&gt;=400,ROUND('201819 DATA'!BC409/$C409,2),"")))</f>
        <v>0.03</v>
      </c>
      <c r="AE409" s="289">
        <f>IF(OR($C409="*",$C409&lt;400),"",IF(AND('201819 DATA'!BD409="*",$C409&gt;=400),"*",IF($C409&gt;=400,ROUND('201819 DATA'!BD409/$C409,2),"")))</f>
        <v>0.15</v>
      </c>
      <c r="AF409" s="289">
        <f>IF(OR($C409="*",$C409&lt;400),"",IF(AND('201819 DATA'!BE409="*",$C409&gt;=400),"*",IF($C409&gt;=400,ROUND('201819 DATA'!BE409/$C409,2),"")))</f>
        <v>0.02</v>
      </c>
      <c r="AG409" s="289">
        <f>IF(OR($C409="*",$C409&lt;400),"",IF(AND('201819 DATA'!BF409="*",$C409&gt;=400),"*",IF($C409&gt;=400,ROUND('201819 DATA'!BF409/$C409,2),"")))</f>
        <v>0.01</v>
      </c>
      <c r="AH409" s="289">
        <f>IF(OR($C409="*",$C409&lt;400),"",IF(AND('201819 DATA'!BG409="*",$C409&gt;=400),"*",IF($C409&gt;=400,ROUND('201819 DATA'!BG409/$C409,2),"")))</f>
        <v>0.01</v>
      </c>
      <c r="AI409" s="289">
        <f>IF(OR($C409="*",$C409&lt;400),"",IF(AND('201819 DATA'!BH409="*",$C409&gt;=400),"*",IF($C409&gt;=400,ROUND('201819 DATA'!BH409/$C409,2),"")))</f>
        <v>0.02</v>
      </c>
      <c r="AJ409" s="289">
        <f>IF(OR($C409="*",$C409&lt;400),"",IF(AND('201819 DATA'!BI409="*",$C409&gt;=400),"*",IF($C409&gt;=400,ROUND('201819 DATA'!BI409/$C409,2),"")))</f>
        <v>0.03</v>
      </c>
      <c r="AK409" s="289">
        <f>IF(OR($C409="*",$C409&lt;400),"",IF(AND('201819 DATA'!BJ409="*",$C409&gt;=400),"*",IF($C409&gt;=400,ROUND('201819 DATA'!BJ409/$C409,2),"")))</f>
        <v>0.01</v>
      </c>
      <c r="AL409" s="289">
        <f>IF(OR($C409="*",$C409&lt;400),"",IF(AND('201819 DATA'!BK409="*",$C409&gt;=400),"*",IF($C409&gt;=400,ROUND('201819 DATA'!BK409/$C409,2),"")))</f>
        <v>7.0000000000000007E-2</v>
      </c>
      <c r="AM409" s="289">
        <f>IF(OR($C409="*",$C409&lt;400),"",IF(AND('201819 DATA'!BL409="*",$C409&gt;=400),"*",IF($C409&gt;=400,ROUND('201819 DATA'!BL409/$C409,2),"")))</f>
        <v>0.06</v>
      </c>
      <c r="AN409" s="289">
        <f>IF(OR($C409="*",$C409&lt;400),"",IF(AND('201819 DATA'!BM409="*",$C409&gt;=400),"*",IF($C409&gt;=400,ROUND('201819 DATA'!BM409/$C409,2),"")))</f>
        <v>0.13</v>
      </c>
      <c r="AO409" s="289">
        <f>IF(OR($C409="*",$C409&lt;400),"",IF(AND('201819 DATA'!BN409="*",$C409&gt;=400),"*",IF($C409&gt;=400,ROUND('201819 DATA'!BN409/$C409,2),"")))</f>
        <v>0.02</v>
      </c>
      <c r="AP409" s="289">
        <f>IF(OR($C409="*",$C409&lt;400),"",IF(AND('201819 DATA'!BO409="*",$C409&gt;=400),"*",IF($C409&gt;=400,ROUND('201819 DATA'!BO409/$C409,2),"")))</f>
        <v>0.05</v>
      </c>
      <c r="AQ409" s="289">
        <f>IF(OR($C409="*",$C409&lt;400),"",IF(AND('201819 DATA'!BP409="*",$C409&gt;=400),"*",IF($C409&gt;=400,ROUND('201819 DATA'!BP409/$C409,2),"")))</f>
        <v>0.05</v>
      </c>
      <c r="AR409" s="289">
        <f>IF(OR($C409="*",$C409&lt;400),"",IF(AND('201819 DATA'!BQ409="*",$C409&gt;=400),"*",IF($C409&gt;=400,ROUND('201819 DATA'!BQ409/$C409,2),"")))</f>
        <v>7.0000000000000007E-2</v>
      </c>
      <c r="AS409" s="289">
        <f>IF(OR($C409="*",$C409&lt;400),"",IF(AND('201819 DATA'!BR409="*",$C409&gt;=400),"*",IF($C409&gt;=400,ROUND('201819 DATA'!BR409/$C409,2),"")))</f>
        <v>0.01</v>
      </c>
      <c r="AT409" s="289">
        <f>IF(OR($C409="*",$C409&lt;400),"",IF(AND('201819 DATA'!BS409="*",$C409&gt;=400),"*",IF($C409&gt;=400,ROUND('201819 DATA'!BS409/$C409,2),"")))</f>
        <v>0</v>
      </c>
      <c r="AU409" s="289">
        <f>IF(OR($C409="*",$C409&lt;400),"",IF(AND('201819 DATA'!BT409="*",$C409&gt;=400),"*",IF($C409&gt;=400,ROUND('201819 DATA'!BT409/$C409,2),"")))</f>
        <v>0.13</v>
      </c>
      <c r="AV409" s="289">
        <f>IF(OR($C409="*",$C409&lt;400),"",IF(AND('201819 DATA'!BU409="*",$C409&gt;=400),"*",IF($C409&gt;=400,ROUND('201819 DATA'!BU409/$C409,2),"")))</f>
        <v>7.0000000000000007E-2</v>
      </c>
      <c r="AW409" s="289">
        <f>IF(OR($C409="*",$C409&lt;400),"",IF(AND('201819 DATA'!BV409="*",$C409&gt;=400),"*",IF($C409&gt;=400,ROUND('201819 DATA'!BV409/$C409,2),"")))</f>
        <v>0</v>
      </c>
      <c r="AX409" s="289">
        <f>IF(OR($C409="*",$C409&lt;400),"",IF(AND('201819 DATA'!BW409="*",$C409&gt;=400),"*",IF($C409&gt;=400,ROUND('201819 DATA'!BW409/$C409,2),"")))</f>
        <v>0.06</v>
      </c>
    </row>
    <row r="410" spans="1:50" x14ac:dyDescent="0.2">
      <c r="A410" s="13" t="s">
        <v>1332</v>
      </c>
      <c r="B410" s="287">
        <f>'201819 DATA'!B410</f>
        <v>235</v>
      </c>
      <c r="C410" s="288">
        <f>'201819 DATA'!C410</f>
        <v>235</v>
      </c>
      <c r="D410" s="293">
        <f>'201819 DATA'!FN410</f>
        <v>15</v>
      </c>
      <c r="G410" s="295" t="str">
        <f t="shared" si="6"/>
        <v/>
      </c>
      <c r="H410" s="289" t="str">
        <f>IF(OR($C410="*",$C410&lt;400),"",IF(AND('201819 DATA'!F410="*",$C410&gt;=400),"*",IF($C410&gt;=400,ROUND('201819 DATA'!F410/$C410,2),"")))</f>
        <v/>
      </c>
      <c r="I410" s="296" t="str">
        <f>IF(OR($B410="*",$B410&lt;400),"",IF(AND('201819 DATA'!Y410="*",$B410&gt;=400),"*",IF($B410&gt;=400,ROUND('201819 DATA'!Y410/$B410,2),"")))</f>
        <v/>
      </c>
      <c r="J410" s="296" t="str">
        <f>IF(OR($B410="*",$B410&lt;400),"",IF(AND('201819 DATA'!Z410="*",$B410&gt;=400),"*",IF($B410&gt;=400,ROUND('201819 DATA'!Z410/$B410,2),"")))</f>
        <v/>
      </c>
      <c r="K410" s="296" t="str">
        <f>IF(OR($B410="*",$B410&lt;400),"",IF(AND('201819 DATA'!AA410="*",$B410&gt;=400),"*",IF($B410&gt;=400,ROUND('201819 DATA'!AA410/$B410,2),"")))</f>
        <v/>
      </c>
      <c r="L410" s="296" t="str">
        <f>IF(OR($B410="*",$B410&lt;400),"",IF(AND('201819 DATA'!AB410="*",$B410&gt;=400),"*",IF($B410&gt;=400,ROUND('201819 DATA'!AB410/$B410,2),"")))</f>
        <v/>
      </c>
      <c r="M410" s="296" t="str">
        <f>IF(OR($B410="*",$B410&lt;400),"",IF(AND('201819 DATA'!AC410="*",$B410&gt;=400),"*",IF($B410&gt;=400,ROUND('201819 DATA'!AC410/$B410,2),"")))</f>
        <v/>
      </c>
      <c r="N410" s="296" t="str">
        <f>IF(OR($B410="*",$B410&lt;400),"",IF(AND('201819 DATA'!AD410="*",$B410&gt;=400),"*",IF($B410&gt;=400,ROUND('201819 DATA'!AD410/$B410,2),"")))</f>
        <v/>
      </c>
      <c r="O410" s="296" t="str">
        <f>IF(OR($B410="*",$B410&lt;400),"",IF(AND('201819 DATA'!AE410="*",$B410&gt;=400),"*",IF($B410&gt;=400,ROUND('201819 DATA'!AE410/$B410,2),"")))</f>
        <v/>
      </c>
      <c r="P410" s="297"/>
      <c r="Q410" s="296" t="str">
        <f>IF(OR($B410="*",$B410&lt;400),"",IF(AND('201819 DATA'!FL410="*",$B410&gt;=400),"*",IF($B410&gt;=400,ROUND('201819 DATA'!FL410/$B410,2),"")))</f>
        <v/>
      </c>
      <c r="R410" s="289" t="str">
        <f>IF(OR($C410="*",$C410&lt;400),"",IF(AND('201819 DATA'!F410="*",$C410&gt;=400),"*",IF($C410&gt;=400,ROUND('201819 DATA'!F410/$C410,2),"")))</f>
        <v/>
      </c>
      <c r="S410" s="289" t="str">
        <f>IF(OR($C410="*",$C410&lt;400),"",IF(AND('201819 DATA'!G410="*",$C410&gt;=400),"*",IF($C410&gt;=400,ROUND('201819 DATA'!G410/$C410,2),"")))</f>
        <v/>
      </c>
      <c r="T410" s="289" t="str">
        <f>IF(OR($C410="*",$C410&lt;400),"",IF(AND('201819 DATA'!H410="*",$C410&gt;=400),"*",IF($C410&gt;=400,ROUND('201819 DATA'!H410/$C410,2),"")))</f>
        <v/>
      </c>
      <c r="U410" s="289" t="str">
        <f>IF(OR($C410="*",$C410&lt;400),"",IF(AND('201819 DATA'!FM410="*",$C410&gt;=400),"*",IF($C410&gt;=400,ROUND('201819 DATA'!FM410/$C410,2),"")))</f>
        <v/>
      </c>
      <c r="V410" s="312" t="str">
        <f>IF(OR($D410="*",$D410&lt;400),"",IF(AND('201819 DATA'!M410="*",$D410&gt;=400),"*",IF($D410&gt;=400,ROUND('201819 DATA'!M410/$D410,2),"")))</f>
        <v/>
      </c>
      <c r="W410" s="312" t="str">
        <f>IF(OR($D410="*",$D410&lt;400),"",IF(AND('201819 DATA'!N410="*",$D410&gt;=400),"*",IF($D410&gt;=400,ROUND('201819 DATA'!N410/$D410,2),"")))</f>
        <v/>
      </c>
      <c r="X410" s="312" t="str">
        <f>IF(OR($D410="*",$D410&lt;400),"",IF(AND('201819 DATA'!O410="*",$D410&gt;=400),"*",IF($D410&gt;=400,ROUND('201819 DATA'!O410/$D410,2),"")))</f>
        <v/>
      </c>
      <c r="Y410" s="312" t="str">
        <f>IF(OR($D410="*",$D410&lt;400),"",IF(AND('201819 DATA'!P410="*",$D410&gt;=400),"*",IF($D410&gt;=400,ROUND('201819 DATA'!P410/$D410,2),"")))</f>
        <v/>
      </c>
      <c r="Z410" s="312" t="str">
        <f>IF(OR($D410="*",$D410&lt;400),"",IF(AND('201819 DATA'!Q410="*",$D410&gt;=400),"*",IF($D410&gt;=400,ROUND('201819 DATA'!Q410/$D410,2),"")))</f>
        <v/>
      </c>
      <c r="AA410" s="312" t="str">
        <f>IF(OR($D410="*",$D410&lt;400),"",IF(AND('201819 DATA'!R410="*",$D410&gt;=400),"*",IF($D410&gt;=400,ROUND('201819 DATA'!R410/$D410,2),"")))</f>
        <v/>
      </c>
      <c r="AB410" s="312" t="str">
        <f>IF(OR($D410="*",$D410&lt;400),"",IF(AND('201819 DATA'!S410="*",$D410&gt;=400),"*",IF($D410&gt;=400,ROUND('201819 DATA'!S410/$D410,2),"")))</f>
        <v/>
      </c>
      <c r="AC410" s="312" t="str">
        <f>IF(OR($D410="*",$D410&lt;400),"",IF(AND('201819 DATA'!T410="*",$D410&gt;=400),"*",IF($D410&gt;=400,ROUND('201819 DATA'!T410/$D410,2),"")))</f>
        <v/>
      </c>
      <c r="AD410" s="289" t="str">
        <f>IF(OR($C410="*",$C410&lt;400),"",IF(AND('201819 DATA'!BC410="*",$C410&gt;=400),"*",IF($C410&gt;=400,ROUND('201819 DATA'!BC410/$C410,2),"")))</f>
        <v/>
      </c>
      <c r="AE410" s="289" t="str">
        <f>IF(OR($C410="*",$C410&lt;400),"",IF(AND('201819 DATA'!BD410="*",$C410&gt;=400),"*",IF($C410&gt;=400,ROUND('201819 DATA'!BD410/$C410,2),"")))</f>
        <v/>
      </c>
      <c r="AF410" s="289" t="str">
        <f>IF(OR($C410="*",$C410&lt;400),"",IF(AND('201819 DATA'!BE410="*",$C410&gt;=400),"*",IF($C410&gt;=400,ROUND('201819 DATA'!BE410/$C410,2),"")))</f>
        <v/>
      </c>
      <c r="AG410" s="289" t="str">
        <f>IF(OR($C410="*",$C410&lt;400),"",IF(AND('201819 DATA'!BF410="*",$C410&gt;=400),"*",IF($C410&gt;=400,ROUND('201819 DATA'!BF410/$C410,2),"")))</f>
        <v/>
      </c>
      <c r="AH410" s="289" t="str">
        <f>IF(OR($C410="*",$C410&lt;400),"",IF(AND('201819 DATA'!BG410="*",$C410&gt;=400),"*",IF($C410&gt;=400,ROUND('201819 DATA'!BG410/$C410,2),"")))</f>
        <v/>
      </c>
      <c r="AI410" s="289" t="str">
        <f>IF(OR($C410="*",$C410&lt;400),"",IF(AND('201819 DATA'!BH410="*",$C410&gt;=400),"*",IF($C410&gt;=400,ROUND('201819 DATA'!BH410/$C410,2),"")))</f>
        <v/>
      </c>
      <c r="AJ410" s="289" t="str">
        <f>IF(OR($C410="*",$C410&lt;400),"",IF(AND('201819 DATA'!BI410="*",$C410&gt;=400),"*",IF($C410&gt;=400,ROUND('201819 DATA'!BI410/$C410,2),"")))</f>
        <v/>
      </c>
      <c r="AK410" s="289" t="str">
        <f>IF(OR($C410="*",$C410&lt;400),"",IF(AND('201819 DATA'!BJ410="*",$C410&gt;=400),"*",IF($C410&gt;=400,ROUND('201819 DATA'!BJ410/$C410,2),"")))</f>
        <v/>
      </c>
      <c r="AL410" s="289" t="str">
        <f>IF(OR($C410="*",$C410&lt;400),"",IF(AND('201819 DATA'!BK410="*",$C410&gt;=400),"*",IF($C410&gt;=400,ROUND('201819 DATA'!BK410/$C410,2),"")))</f>
        <v/>
      </c>
      <c r="AM410" s="289" t="str">
        <f>IF(OR($C410="*",$C410&lt;400),"",IF(AND('201819 DATA'!BL410="*",$C410&gt;=400),"*",IF($C410&gt;=400,ROUND('201819 DATA'!BL410/$C410,2),"")))</f>
        <v/>
      </c>
      <c r="AN410" s="289" t="str">
        <f>IF(OR($C410="*",$C410&lt;400),"",IF(AND('201819 DATA'!BM410="*",$C410&gt;=400),"*",IF($C410&gt;=400,ROUND('201819 DATA'!BM410/$C410,2),"")))</f>
        <v/>
      </c>
      <c r="AO410" s="289" t="str">
        <f>IF(OR($C410="*",$C410&lt;400),"",IF(AND('201819 DATA'!BN410="*",$C410&gt;=400),"*",IF($C410&gt;=400,ROUND('201819 DATA'!BN410/$C410,2),"")))</f>
        <v/>
      </c>
      <c r="AP410" s="289" t="str">
        <f>IF(OR($C410="*",$C410&lt;400),"",IF(AND('201819 DATA'!BO410="*",$C410&gt;=400),"*",IF($C410&gt;=400,ROUND('201819 DATA'!BO410/$C410,2),"")))</f>
        <v/>
      </c>
      <c r="AQ410" s="289" t="str">
        <f>IF(OR($C410="*",$C410&lt;400),"",IF(AND('201819 DATA'!BP410="*",$C410&gt;=400),"*",IF($C410&gt;=400,ROUND('201819 DATA'!BP410/$C410,2),"")))</f>
        <v/>
      </c>
      <c r="AR410" s="289" t="str">
        <f>IF(OR($C410="*",$C410&lt;400),"",IF(AND('201819 DATA'!BQ410="*",$C410&gt;=400),"*",IF($C410&gt;=400,ROUND('201819 DATA'!BQ410/$C410,2),"")))</f>
        <v/>
      </c>
      <c r="AS410" s="289" t="str">
        <f>IF(OR($C410="*",$C410&lt;400),"",IF(AND('201819 DATA'!BR410="*",$C410&gt;=400),"*",IF($C410&gt;=400,ROUND('201819 DATA'!BR410/$C410,2),"")))</f>
        <v/>
      </c>
      <c r="AT410" s="289" t="str">
        <f>IF(OR($C410="*",$C410&lt;400),"",IF(AND('201819 DATA'!BS410="*",$C410&gt;=400),"*",IF($C410&gt;=400,ROUND('201819 DATA'!BS410/$C410,2),"")))</f>
        <v/>
      </c>
      <c r="AU410" s="289" t="str">
        <f>IF(OR($C410="*",$C410&lt;400),"",IF(AND('201819 DATA'!BT410="*",$C410&gt;=400),"*",IF($C410&gt;=400,ROUND('201819 DATA'!BT410/$C410,2),"")))</f>
        <v/>
      </c>
      <c r="AV410" s="289" t="str">
        <f>IF(OR($C410="*",$C410&lt;400),"",IF(AND('201819 DATA'!BU410="*",$C410&gt;=400),"*",IF($C410&gt;=400,ROUND('201819 DATA'!BU410/$C410,2),"")))</f>
        <v/>
      </c>
      <c r="AW410" s="289" t="str">
        <f>IF(OR($C410="*",$C410&lt;400),"",IF(AND('201819 DATA'!BV410="*",$C410&gt;=400),"*",IF($C410&gt;=400,ROUND('201819 DATA'!BV410/$C410,2),"")))</f>
        <v/>
      </c>
      <c r="AX410" s="289" t="str">
        <f>IF(OR($C410="*",$C410&lt;400),"",IF(AND('201819 DATA'!BW410="*",$C410&gt;=400),"*",IF($C410&gt;=400,ROUND('201819 DATA'!BW410/$C410,2),"")))</f>
        <v/>
      </c>
    </row>
    <row r="411" spans="1:50" x14ac:dyDescent="0.2">
      <c r="A411" s="13" t="s">
        <v>1545</v>
      </c>
      <c r="B411" s="287">
        <f>'201819 DATA'!B411</f>
        <v>7025</v>
      </c>
      <c r="C411" s="288">
        <f>'201819 DATA'!C411</f>
        <v>7025</v>
      </c>
      <c r="D411" s="293">
        <f>'201819 DATA'!FN411</f>
        <v>5780</v>
      </c>
      <c r="G411" s="295">
        <f t="shared" si="6"/>
        <v>1</v>
      </c>
      <c r="H411" s="289">
        <f>IF(OR($C411="*",$C411&lt;400),"",IF(AND('201819 DATA'!F411="*",$C411&gt;=400),"*",IF($C411&gt;=400,ROUND('201819 DATA'!F411/$C411,2),"")))</f>
        <v>0</v>
      </c>
      <c r="I411" s="296">
        <f>IF(OR($B411="*",$B411&lt;400),"",IF(AND('201819 DATA'!Y411="*",$B411&gt;=400),"*",IF($B411&gt;=400,ROUND('201819 DATA'!Y411/$B411,2),"")))</f>
        <v>0</v>
      </c>
      <c r="J411" s="296">
        <f>IF(OR($B411="*",$B411&lt;400),"",IF(AND('201819 DATA'!Z411="*",$B411&gt;=400),"*",IF($B411&gt;=400,ROUND('201819 DATA'!Z411/$B411,2),"")))</f>
        <v>0.11</v>
      </c>
      <c r="K411" s="296">
        <f>IF(OR($B411="*",$B411&lt;400),"",IF(AND('201819 DATA'!AA411="*",$B411&gt;=400),"*",IF($B411&gt;=400,ROUND('201819 DATA'!AA411/$B411,2),"")))</f>
        <v>0.2</v>
      </c>
      <c r="L411" s="296">
        <f>IF(OR($B411="*",$B411&lt;400),"",IF(AND('201819 DATA'!AB411="*",$B411&gt;=400),"*",IF($B411&gt;=400,ROUND('201819 DATA'!AB411/$B411,2),"")))</f>
        <v>0.31</v>
      </c>
      <c r="M411" s="296">
        <f>IF(OR($B411="*",$B411&lt;400),"",IF(AND('201819 DATA'!AC411="*",$B411&gt;=400),"*",IF($B411&gt;=400,ROUND('201819 DATA'!AC411/$B411,2),"")))</f>
        <v>0.27</v>
      </c>
      <c r="N411" s="296">
        <f>IF(OR($B411="*",$B411&lt;400),"",IF(AND('201819 DATA'!AD411="*",$B411&gt;=400),"*",IF($B411&gt;=400,ROUND('201819 DATA'!AD411/$B411,2),"")))</f>
        <v>0.11</v>
      </c>
      <c r="O411" s="296">
        <f>IF(OR($B411="*",$B411&lt;400),"",IF(AND('201819 DATA'!AE411="*",$B411&gt;=400),"*",IF($B411&gt;=400,ROUND('201819 DATA'!AE411/$B411,2),"")))</f>
        <v>0</v>
      </c>
      <c r="P411" s="297"/>
      <c r="Q411" s="296">
        <f>IF(OR($B411="*",$B411&lt;400),"",IF(AND('201819 DATA'!FL411="*",$B411&gt;=400),"*",IF($B411&gt;=400,ROUND('201819 DATA'!FL411/$B411,2),"")))</f>
        <v>0.98</v>
      </c>
      <c r="R411" s="289">
        <f>IF(OR($C411="*",$C411&lt;400),"",IF(AND('201819 DATA'!F411="*",$C411&gt;=400),"*",IF($C411&gt;=400,ROUND('201819 DATA'!F411/$C411,2),"")))</f>
        <v>0</v>
      </c>
      <c r="S411" s="289">
        <f>IF(OR($C411="*",$C411&lt;400),"",IF(AND('201819 DATA'!G411="*",$C411&gt;=400),"*",IF($C411&gt;=400,ROUND('201819 DATA'!G411/$C411,2),"")))</f>
        <v>0</v>
      </c>
      <c r="T411" s="289">
        <f>IF(OR($C411="*",$C411&lt;400),"",IF(AND('201819 DATA'!H411="*",$C411&gt;=400),"*",IF($C411&gt;=400,ROUND('201819 DATA'!H411/$C411,2),"")))</f>
        <v>1</v>
      </c>
      <c r="U411" s="289">
        <f>IF(OR($C411="*",$C411&lt;400),"",IF(AND('201819 DATA'!FM411="*",$C411&gt;=400),"*",IF($C411&gt;=400,ROUND('201819 DATA'!FM411/$C411,2),"")))</f>
        <v>0</v>
      </c>
      <c r="V411" s="312">
        <f>IF(OR($D411="*",$D411&lt;400),"",IF(AND('201819 DATA'!M411="*",$D411&gt;=400),"*",IF($D411&gt;=400,ROUND('201819 DATA'!M411/$D411,2),"")))</f>
        <v>0.68</v>
      </c>
      <c r="W411" s="312">
        <f>IF(OR($D411="*",$D411&lt;400),"",IF(AND('201819 DATA'!N411="*",$D411&gt;=400),"*",IF($D411&gt;=400,ROUND('201819 DATA'!N411/$D411,2),"")))</f>
        <v>0.21</v>
      </c>
      <c r="X411" s="312">
        <f>IF(OR($D411="*",$D411&lt;400),"",IF(AND('201819 DATA'!O411="*",$D411&gt;=400),"*",IF($D411&gt;=400,ROUND('201819 DATA'!O411/$D411,2),"")))</f>
        <v>0.05</v>
      </c>
      <c r="Y411" s="312">
        <f>IF(OR($D411="*",$D411&lt;400),"",IF(AND('201819 DATA'!P411="*",$D411&gt;=400),"*",IF($D411&gt;=400,ROUND('201819 DATA'!P411/$D411,2),"")))</f>
        <v>0.04</v>
      </c>
      <c r="Z411" s="312">
        <f>IF(OR($D411="*",$D411&lt;400),"",IF(AND('201819 DATA'!Q411="*",$D411&gt;=400),"*",IF($D411&gt;=400,ROUND('201819 DATA'!Q411/$D411,2),"")))</f>
        <v>0.01</v>
      </c>
      <c r="AA411" s="312" t="str">
        <f>IF(OR($D411="*",$D411&lt;400),"",IF(AND('201819 DATA'!R411="*",$D411&gt;=400),"*",IF($D411&gt;=400,ROUND('201819 DATA'!R411/$D411,2),"")))</f>
        <v>*</v>
      </c>
      <c r="AB411" s="312" t="str">
        <f>IF(OR($D411="*",$D411&lt;400),"",IF(AND('201819 DATA'!S411="*",$D411&gt;=400),"*",IF($D411&gt;=400,ROUND('201819 DATA'!S411/$D411,2),"")))</f>
        <v>*</v>
      </c>
      <c r="AC411" s="312">
        <f>IF(OR($D411="*",$D411&lt;400),"",IF(AND('201819 DATA'!T411="*",$D411&gt;=400),"*",IF($D411&gt;=400,ROUND('201819 DATA'!T411/$D411,2),"")))</f>
        <v>0</v>
      </c>
      <c r="AD411" s="289">
        <f>IF(OR($C411="*",$C411&lt;400),"",IF(AND('201819 DATA'!BC411="*",$C411&gt;=400),"*",IF($C411&gt;=400,ROUND('201819 DATA'!BC411/$C411,2),"")))</f>
        <v>0.01</v>
      </c>
      <c r="AE411" s="289">
        <f>IF(OR($C411="*",$C411&lt;400),"",IF(AND('201819 DATA'!BD411="*",$C411&gt;=400),"*",IF($C411&gt;=400,ROUND('201819 DATA'!BD411/$C411,2),"")))</f>
        <v>0.13</v>
      </c>
      <c r="AF411" s="289">
        <f>IF(OR($C411="*",$C411&lt;400),"",IF(AND('201819 DATA'!BE411="*",$C411&gt;=400),"*",IF($C411&gt;=400,ROUND('201819 DATA'!BE411/$C411,2),"")))</f>
        <v>0.01</v>
      </c>
      <c r="AG411" s="289">
        <f>IF(OR($C411="*",$C411&lt;400),"",IF(AND('201819 DATA'!BF411="*",$C411&gt;=400),"*",IF($C411&gt;=400,ROUND('201819 DATA'!BF411/$C411,2),"")))</f>
        <v>0</v>
      </c>
      <c r="AH411" s="289" t="str">
        <f>IF(OR($C411="*",$C411&lt;400),"",IF(AND('201819 DATA'!BG411="*",$C411&gt;=400),"*",IF($C411&gt;=400,ROUND('201819 DATA'!BG411/$C411,2),"")))</f>
        <v>*</v>
      </c>
      <c r="AI411" s="289">
        <f>IF(OR($C411="*",$C411&lt;400),"",IF(AND('201819 DATA'!BH411="*",$C411&gt;=400),"*",IF($C411&gt;=400,ROUND('201819 DATA'!BH411/$C411,2),"")))</f>
        <v>0.02</v>
      </c>
      <c r="AJ411" s="289">
        <f>IF(OR($C411="*",$C411&lt;400),"",IF(AND('201819 DATA'!BI411="*",$C411&gt;=400),"*",IF($C411&gt;=400,ROUND('201819 DATA'!BI411/$C411,2),"")))</f>
        <v>0</v>
      </c>
      <c r="AK411" s="289" t="str">
        <f>IF(OR($C411="*",$C411&lt;400),"",IF(AND('201819 DATA'!BJ411="*",$C411&gt;=400),"*",IF($C411&gt;=400,ROUND('201819 DATA'!BJ411/$C411,2),"")))</f>
        <v>*</v>
      </c>
      <c r="AL411" s="289" t="str">
        <f>IF(OR($C411="*",$C411&lt;400),"",IF(AND('201819 DATA'!BK411="*",$C411&gt;=400),"*",IF($C411&gt;=400,ROUND('201819 DATA'!BK411/$C411,2),"")))</f>
        <v>*</v>
      </c>
      <c r="AM411" s="289" t="str">
        <f>IF(OR($C411="*",$C411&lt;400),"",IF(AND('201819 DATA'!BL411="*",$C411&gt;=400),"*",IF($C411&gt;=400,ROUND('201819 DATA'!BL411/$C411,2),"")))</f>
        <v>*</v>
      </c>
      <c r="AN411" s="289">
        <f>IF(OR($C411="*",$C411&lt;400),"",IF(AND('201819 DATA'!BM411="*",$C411&gt;=400),"*",IF($C411&gt;=400,ROUND('201819 DATA'!BM411/$C411,2),"")))</f>
        <v>0.45</v>
      </c>
      <c r="AO411" s="289">
        <f>IF(OR($C411="*",$C411&lt;400),"",IF(AND('201819 DATA'!BN411="*",$C411&gt;=400),"*",IF($C411&gt;=400,ROUND('201819 DATA'!BN411/$C411,2),"")))</f>
        <v>0.12</v>
      </c>
      <c r="AP411" s="289">
        <f>IF(OR($C411="*",$C411&lt;400),"",IF(AND('201819 DATA'!BO411="*",$C411&gt;=400),"*",IF($C411&gt;=400,ROUND('201819 DATA'!BO411/$C411,2),"")))</f>
        <v>0.09</v>
      </c>
      <c r="AQ411" s="289">
        <f>IF(OR($C411="*",$C411&lt;400),"",IF(AND('201819 DATA'!BP411="*",$C411&gt;=400),"*",IF($C411&gt;=400,ROUND('201819 DATA'!BP411/$C411,2),"")))</f>
        <v>0.04</v>
      </c>
      <c r="AR411" s="289" t="str">
        <f>IF(OR($C411="*",$C411&lt;400),"",IF(AND('201819 DATA'!BQ411="*",$C411&gt;=400),"*",IF($C411&gt;=400,ROUND('201819 DATA'!BQ411/$C411,2),"")))</f>
        <v>*</v>
      </c>
      <c r="AS411" s="289">
        <f>IF(OR($C411="*",$C411&lt;400),"",IF(AND('201819 DATA'!BR411="*",$C411&gt;=400),"*",IF($C411&gt;=400,ROUND('201819 DATA'!BR411/$C411,2),"")))</f>
        <v>0</v>
      </c>
      <c r="AT411" s="289" t="str">
        <f>IF(OR($C411="*",$C411&lt;400),"",IF(AND('201819 DATA'!BS411="*",$C411&gt;=400),"*",IF($C411&gt;=400,ROUND('201819 DATA'!BS411/$C411,2),"")))</f>
        <v>*</v>
      </c>
      <c r="AU411" s="289">
        <f>IF(OR($C411="*",$C411&lt;400),"",IF(AND('201819 DATA'!BT411="*",$C411&gt;=400),"*",IF($C411&gt;=400,ROUND('201819 DATA'!BT411/$C411,2),"")))</f>
        <v>0.1</v>
      </c>
      <c r="AV411" s="289">
        <f>IF(OR($C411="*",$C411&lt;400),"",IF(AND('201819 DATA'!BU411="*",$C411&gt;=400),"*",IF($C411&gt;=400,ROUND('201819 DATA'!BU411/$C411,2),"")))</f>
        <v>0</v>
      </c>
      <c r="AW411" s="289">
        <f>IF(OR($C411="*",$C411&lt;400),"",IF(AND('201819 DATA'!BV411="*",$C411&gt;=400),"*",IF($C411&gt;=400,ROUND('201819 DATA'!BV411/$C411,2),"")))</f>
        <v>0</v>
      </c>
      <c r="AX411" s="289">
        <f>IF(OR($C411="*",$C411&lt;400),"",IF(AND('201819 DATA'!BW411="*",$C411&gt;=400),"*",IF($C411&gt;=400,ROUND('201819 DATA'!BW411/$C411,2),"")))</f>
        <v>0.01</v>
      </c>
    </row>
    <row r="412" spans="1:50" x14ac:dyDescent="0.2">
      <c r="A412" s="13" t="s">
        <v>359</v>
      </c>
      <c r="B412" s="287">
        <f>'201819 DATA'!B412</f>
        <v>365</v>
      </c>
      <c r="C412" s="288">
        <f>'201819 DATA'!C412</f>
        <v>365</v>
      </c>
      <c r="D412" s="293">
        <f>'201819 DATA'!FN412</f>
        <v>360</v>
      </c>
      <c r="G412" s="295" t="str">
        <f t="shared" si="6"/>
        <v/>
      </c>
      <c r="H412" s="289" t="str">
        <f>IF(OR($C412="*",$C412&lt;400),"",IF(AND('201819 DATA'!F412="*",$C412&gt;=400),"*",IF($C412&gt;=400,ROUND('201819 DATA'!F412/$C412,2),"")))</f>
        <v/>
      </c>
      <c r="I412" s="296" t="str">
        <f>IF(OR($B412="*",$B412&lt;400),"",IF(AND('201819 DATA'!Y412="*",$B412&gt;=400),"*",IF($B412&gt;=400,ROUND('201819 DATA'!Y412/$B412,2),"")))</f>
        <v/>
      </c>
      <c r="J412" s="296" t="str">
        <f>IF(OR($B412="*",$B412&lt;400),"",IF(AND('201819 DATA'!Z412="*",$B412&gt;=400),"*",IF($B412&gt;=400,ROUND('201819 DATA'!Z412/$B412,2),"")))</f>
        <v/>
      </c>
      <c r="K412" s="296" t="str">
        <f>IF(OR($B412="*",$B412&lt;400),"",IF(AND('201819 DATA'!AA412="*",$B412&gt;=400),"*",IF($B412&gt;=400,ROUND('201819 DATA'!AA412/$B412,2),"")))</f>
        <v/>
      </c>
      <c r="L412" s="296" t="str">
        <f>IF(OR($B412="*",$B412&lt;400),"",IF(AND('201819 DATA'!AB412="*",$B412&gt;=400),"*",IF($B412&gt;=400,ROUND('201819 DATA'!AB412/$B412,2),"")))</f>
        <v/>
      </c>
      <c r="M412" s="296" t="str">
        <f>IF(OR($B412="*",$B412&lt;400),"",IF(AND('201819 DATA'!AC412="*",$B412&gt;=400),"*",IF($B412&gt;=400,ROUND('201819 DATA'!AC412/$B412,2),"")))</f>
        <v/>
      </c>
      <c r="N412" s="296" t="str">
        <f>IF(OR($B412="*",$B412&lt;400),"",IF(AND('201819 DATA'!AD412="*",$B412&gt;=400),"*",IF($B412&gt;=400,ROUND('201819 DATA'!AD412/$B412,2),"")))</f>
        <v/>
      </c>
      <c r="O412" s="296" t="str">
        <f>IF(OR($B412="*",$B412&lt;400),"",IF(AND('201819 DATA'!AE412="*",$B412&gt;=400),"*",IF($B412&gt;=400,ROUND('201819 DATA'!AE412/$B412,2),"")))</f>
        <v/>
      </c>
      <c r="P412" s="297"/>
      <c r="Q412" s="296" t="str">
        <f>IF(OR($B412="*",$B412&lt;400),"",IF(AND('201819 DATA'!FL412="*",$B412&gt;=400),"*",IF($B412&gt;=400,ROUND('201819 DATA'!FL412/$B412,2),"")))</f>
        <v/>
      </c>
      <c r="R412" s="289" t="str">
        <f>IF(OR($C412="*",$C412&lt;400),"",IF(AND('201819 DATA'!F412="*",$C412&gt;=400),"*",IF($C412&gt;=400,ROUND('201819 DATA'!F412/$C412,2),"")))</f>
        <v/>
      </c>
      <c r="S412" s="289" t="str">
        <f>IF(OR($C412="*",$C412&lt;400),"",IF(AND('201819 DATA'!G412="*",$C412&gt;=400),"*",IF($C412&gt;=400,ROUND('201819 DATA'!G412/$C412,2),"")))</f>
        <v/>
      </c>
      <c r="T412" s="289" t="str">
        <f>IF(OR($C412="*",$C412&lt;400),"",IF(AND('201819 DATA'!H412="*",$C412&gt;=400),"*",IF($C412&gt;=400,ROUND('201819 DATA'!H412/$C412,2),"")))</f>
        <v/>
      </c>
      <c r="U412" s="289" t="str">
        <f>IF(OR($C412="*",$C412&lt;400),"",IF(AND('201819 DATA'!FM412="*",$C412&gt;=400),"*",IF($C412&gt;=400,ROUND('201819 DATA'!FM412/$C412,2),"")))</f>
        <v/>
      </c>
      <c r="V412" s="312" t="str">
        <f>IF(OR($D412="*",$D412&lt;400),"",IF(AND('201819 DATA'!M412="*",$D412&gt;=400),"*",IF($D412&gt;=400,ROUND('201819 DATA'!M412/$D412,2),"")))</f>
        <v/>
      </c>
      <c r="W412" s="312" t="str">
        <f>IF(OR($D412="*",$D412&lt;400),"",IF(AND('201819 DATA'!N412="*",$D412&gt;=400),"*",IF($D412&gt;=400,ROUND('201819 DATA'!N412/$D412,2),"")))</f>
        <v/>
      </c>
      <c r="X412" s="312" t="str">
        <f>IF(OR($D412="*",$D412&lt;400),"",IF(AND('201819 DATA'!O412="*",$D412&gt;=400),"*",IF($D412&gt;=400,ROUND('201819 DATA'!O412/$D412,2),"")))</f>
        <v/>
      </c>
      <c r="Y412" s="312" t="str">
        <f>IF(OR($D412="*",$D412&lt;400),"",IF(AND('201819 DATA'!P412="*",$D412&gt;=400),"*",IF($D412&gt;=400,ROUND('201819 DATA'!P412/$D412,2),"")))</f>
        <v/>
      </c>
      <c r="Z412" s="312" t="str">
        <f>IF(OR($D412="*",$D412&lt;400),"",IF(AND('201819 DATA'!Q412="*",$D412&gt;=400),"*",IF($D412&gt;=400,ROUND('201819 DATA'!Q412/$D412,2),"")))</f>
        <v/>
      </c>
      <c r="AA412" s="312" t="str">
        <f>IF(OR($D412="*",$D412&lt;400),"",IF(AND('201819 DATA'!R412="*",$D412&gt;=400),"*",IF($D412&gt;=400,ROUND('201819 DATA'!R412/$D412,2),"")))</f>
        <v/>
      </c>
      <c r="AB412" s="312" t="str">
        <f>IF(OR($D412="*",$D412&lt;400),"",IF(AND('201819 DATA'!S412="*",$D412&gt;=400),"*",IF($D412&gt;=400,ROUND('201819 DATA'!S412/$D412,2),"")))</f>
        <v/>
      </c>
      <c r="AC412" s="312" t="str">
        <f>IF(OR($D412="*",$D412&lt;400),"",IF(AND('201819 DATA'!T412="*",$D412&gt;=400),"*",IF($D412&gt;=400,ROUND('201819 DATA'!T412/$D412,2),"")))</f>
        <v/>
      </c>
      <c r="AD412" s="289" t="str">
        <f>IF(OR($C412="*",$C412&lt;400),"",IF(AND('201819 DATA'!BC412="*",$C412&gt;=400),"*",IF($C412&gt;=400,ROUND('201819 DATA'!BC412/$C412,2),"")))</f>
        <v/>
      </c>
      <c r="AE412" s="289" t="str">
        <f>IF(OR($C412="*",$C412&lt;400),"",IF(AND('201819 DATA'!BD412="*",$C412&gt;=400),"*",IF($C412&gt;=400,ROUND('201819 DATA'!BD412/$C412,2),"")))</f>
        <v/>
      </c>
      <c r="AF412" s="289" t="str">
        <f>IF(OR($C412="*",$C412&lt;400),"",IF(AND('201819 DATA'!BE412="*",$C412&gt;=400),"*",IF($C412&gt;=400,ROUND('201819 DATA'!BE412/$C412,2),"")))</f>
        <v/>
      </c>
      <c r="AG412" s="289" t="str">
        <f>IF(OR($C412="*",$C412&lt;400),"",IF(AND('201819 DATA'!BF412="*",$C412&gt;=400),"*",IF($C412&gt;=400,ROUND('201819 DATA'!BF412/$C412,2),"")))</f>
        <v/>
      </c>
      <c r="AH412" s="289" t="str">
        <f>IF(OR($C412="*",$C412&lt;400),"",IF(AND('201819 DATA'!BG412="*",$C412&gt;=400),"*",IF($C412&gt;=400,ROUND('201819 DATA'!BG412/$C412,2),"")))</f>
        <v/>
      </c>
      <c r="AI412" s="289" t="str">
        <f>IF(OR($C412="*",$C412&lt;400),"",IF(AND('201819 DATA'!BH412="*",$C412&gt;=400),"*",IF($C412&gt;=400,ROUND('201819 DATA'!BH412/$C412,2),"")))</f>
        <v/>
      </c>
      <c r="AJ412" s="289" t="str">
        <f>IF(OR($C412="*",$C412&lt;400),"",IF(AND('201819 DATA'!BI412="*",$C412&gt;=400),"*",IF($C412&gt;=400,ROUND('201819 DATA'!BI412/$C412,2),"")))</f>
        <v/>
      </c>
      <c r="AK412" s="289" t="str">
        <f>IF(OR($C412="*",$C412&lt;400),"",IF(AND('201819 DATA'!BJ412="*",$C412&gt;=400),"*",IF($C412&gt;=400,ROUND('201819 DATA'!BJ412/$C412,2),"")))</f>
        <v/>
      </c>
      <c r="AL412" s="289" t="str">
        <f>IF(OR($C412="*",$C412&lt;400),"",IF(AND('201819 DATA'!BK412="*",$C412&gt;=400),"*",IF($C412&gt;=400,ROUND('201819 DATA'!BK412/$C412,2),"")))</f>
        <v/>
      </c>
      <c r="AM412" s="289" t="str">
        <f>IF(OR($C412="*",$C412&lt;400),"",IF(AND('201819 DATA'!BL412="*",$C412&gt;=400),"*",IF($C412&gt;=400,ROUND('201819 DATA'!BL412/$C412,2),"")))</f>
        <v/>
      </c>
      <c r="AN412" s="289" t="str">
        <f>IF(OR($C412="*",$C412&lt;400),"",IF(AND('201819 DATA'!BM412="*",$C412&gt;=400),"*",IF($C412&gt;=400,ROUND('201819 DATA'!BM412/$C412,2),"")))</f>
        <v/>
      </c>
      <c r="AO412" s="289" t="str">
        <f>IF(OR($C412="*",$C412&lt;400),"",IF(AND('201819 DATA'!BN412="*",$C412&gt;=400),"*",IF($C412&gt;=400,ROUND('201819 DATA'!BN412/$C412,2),"")))</f>
        <v/>
      </c>
      <c r="AP412" s="289" t="str">
        <f>IF(OR($C412="*",$C412&lt;400),"",IF(AND('201819 DATA'!BO412="*",$C412&gt;=400),"*",IF($C412&gt;=400,ROUND('201819 DATA'!BO412/$C412,2),"")))</f>
        <v/>
      </c>
      <c r="AQ412" s="289" t="str">
        <f>IF(OR($C412="*",$C412&lt;400),"",IF(AND('201819 DATA'!BP412="*",$C412&gt;=400),"*",IF($C412&gt;=400,ROUND('201819 DATA'!BP412/$C412,2),"")))</f>
        <v/>
      </c>
      <c r="AR412" s="289" t="str">
        <f>IF(OR($C412="*",$C412&lt;400),"",IF(AND('201819 DATA'!BQ412="*",$C412&gt;=400),"*",IF($C412&gt;=400,ROUND('201819 DATA'!BQ412/$C412,2),"")))</f>
        <v/>
      </c>
      <c r="AS412" s="289" t="str">
        <f>IF(OR($C412="*",$C412&lt;400),"",IF(AND('201819 DATA'!BR412="*",$C412&gt;=400),"*",IF($C412&gt;=400,ROUND('201819 DATA'!BR412/$C412,2),"")))</f>
        <v/>
      </c>
      <c r="AT412" s="289" t="str">
        <f>IF(OR($C412="*",$C412&lt;400),"",IF(AND('201819 DATA'!BS412="*",$C412&gt;=400),"*",IF($C412&gt;=400,ROUND('201819 DATA'!BS412/$C412,2),"")))</f>
        <v/>
      </c>
      <c r="AU412" s="289" t="str">
        <f>IF(OR($C412="*",$C412&lt;400),"",IF(AND('201819 DATA'!BT412="*",$C412&gt;=400),"*",IF($C412&gt;=400,ROUND('201819 DATA'!BT412/$C412,2),"")))</f>
        <v/>
      </c>
      <c r="AV412" s="289" t="str">
        <f>IF(OR($C412="*",$C412&lt;400),"",IF(AND('201819 DATA'!BU412="*",$C412&gt;=400),"*",IF($C412&gt;=400,ROUND('201819 DATA'!BU412/$C412,2),"")))</f>
        <v/>
      </c>
      <c r="AW412" s="289" t="str">
        <f>IF(OR($C412="*",$C412&lt;400),"",IF(AND('201819 DATA'!BV412="*",$C412&gt;=400),"*",IF($C412&gt;=400,ROUND('201819 DATA'!BV412/$C412,2),"")))</f>
        <v/>
      </c>
      <c r="AX412" s="289" t="str">
        <f>IF(OR($C412="*",$C412&lt;400),"",IF(AND('201819 DATA'!BW412="*",$C412&gt;=400),"*",IF($C412&gt;=400,ROUND('201819 DATA'!BW412/$C412,2),"")))</f>
        <v/>
      </c>
    </row>
    <row r="413" spans="1:50" x14ac:dyDescent="0.2">
      <c r="A413" s="13" t="s">
        <v>237</v>
      </c>
      <c r="B413" s="287">
        <f>'201819 DATA'!B413</f>
        <v>8440</v>
      </c>
      <c r="C413" s="288">
        <f>'201819 DATA'!C413</f>
        <v>6430</v>
      </c>
      <c r="D413" s="293">
        <f>'201819 DATA'!FN413</f>
        <v>0</v>
      </c>
      <c r="G413" s="295">
        <f t="shared" si="6"/>
        <v>0.76</v>
      </c>
      <c r="H413" s="289">
        <f>IF(OR($C413="*",$C413&lt;400),"",IF(AND('201819 DATA'!F413="*",$C413&gt;=400),"*",IF($C413&gt;=400,ROUND('201819 DATA'!F413/$C413,2),"")))</f>
        <v>0.53</v>
      </c>
      <c r="I413" s="296">
        <f>IF(OR($B413="*",$B413&lt;400),"",IF(AND('201819 DATA'!Y413="*",$B413&gt;=400),"*",IF($B413&gt;=400,ROUND('201819 DATA'!Y413/$B413,2),"")))</f>
        <v>0.14000000000000001</v>
      </c>
      <c r="J413" s="296">
        <f>IF(OR($B413="*",$B413&lt;400),"",IF(AND('201819 DATA'!Z413="*",$B413&gt;=400),"*",IF($B413&gt;=400,ROUND('201819 DATA'!Z413/$B413,2),"")))</f>
        <v>0.28000000000000003</v>
      </c>
      <c r="K413" s="296">
        <f>IF(OR($B413="*",$B413&lt;400),"",IF(AND('201819 DATA'!AA413="*",$B413&gt;=400),"*",IF($B413&gt;=400,ROUND('201819 DATA'!AA413/$B413,2),"")))</f>
        <v>0.24</v>
      </c>
      <c r="L413" s="296">
        <f>IF(OR($B413="*",$B413&lt;400),"",IF(AND('201819 DATA'!AB413="*",$B413&gt;=400),"*",IF($B413&gt;=400,ROUND('201819 DATA'!AB413/$B413,2),"")))</f>
        <v>0.16</v>
      </c>
      <c r="M413" s="296">
        <f>IF(OR($B413="*",$B413&lt;400),"",IF(AND('201819 DATA'!AC413="*",$B413&gt;=400),"*",IF($B413&gt;=400,ROUND('201819 DATA'!AC413/$B413,2),"")))</f>
        <v>0.11</v>
      </c>
      <c r="N413" s="296">
        <f>IF(OR($B413="*",$B413&lt;400),"",IF(AND('201819 DATA'!AD413="*",$B413&gt;=400),"*",IF($B413&gt;=400,ROUND('201819 DATA'!AD413/$B413,2),"")))</f>
        <v>7.0000000000000007E-2</v>
      </c>
      <c r="O413" s="296">
        <f>IF(OR($B413="*",$B413&lt;400),"",IF(AND('201819 DATA'!AE413="*",$B413&gt;=400),"*",IF($B413&gt;=400,ROUND('201819 DATA'!AE413/$B413,2),"")))</f>
        <v>0.01</v>
      </c>
      <c r="P413" s="297"/>
      <c r="Q413" s="296">
        <f>IF(OR($B413="*",$B413&lt;400),"",IF(AND('201819 DATA'!FL413="*",$B413&gt;=400),"*",IF($B413&gt;=400,ROUND('201819 DATA'!FL413/$B413,2),"")))</f>
        <v>0</v>
      </c>
      <c r="R413" s="289">
        <f>IF(OR($C413="*",$C413&lt;400),"",IF(AND('201819 DATA'!F413="*",$C413&gt;=400),"*",IF($C413&gt;=400,ROUND('201819 DATA'!F413/$C413,2),"")))</f>
        <v>0.53</v>
      </c>
      <c r="S413" s="289">
        <f>IF(OR($C413="*",$C413&lt;400),"",IF(AND('201819 DATA'!G413="*",$C413&gt;=400),"*",IF($C413&gt;=400,ROUND('201819 DATA'!G413/$C413,2),"")))</f>
        <v>0.3</v>
      </c>
      <c r="T413" s="289">
        <f>IF(OR($C413="*",$C413&lt;400),"",IF(AND('201819 DATA'!H413="*",$C413&gt;=400),"*",IF($C413&gt;=400,ROUND('201819 DATA'!H413/$C413,2),"")))</f>
        <v>0.14000000000000001</v>
      </c>
      <c r="U413" s="289">
        <f>IF(OR($C413="*",$C413&lt;400),"",IF(AND('201819 DATA'!FM413="*",$C413&gt;=400),"*",IF($C413&gt;=400,ROUND('201819 DATA'!FM413/$C413,2),"")))</f>
        <v>0.03</v>
      </c>
      <c r="V413" s="312" t="str">
        <f>IF(OR($D413="*",$D413&lt;400),"",IF(AND('201819 DATA'!M413="*",$D413&gt;=400),"*",IF($D413&gt;=400,ROUND('201819 DATA'!M413/$D413,2),"")))</f>
        <v/>
      </c>
      <c r="W413" s="312" t="str">
        <f>IF(OR($D413="*",$D413&lt;400),"",IF(AND('201819 DATA'!N413="*",$D413&gt;=400),"*",IF($D413&gt;=400,ROUND('201819 DATA'!N413/$D413,2),"")))</f>
        <v/>
      </c>
      <c r="X413" s="312" t="str">
        <f>IF(OR($D413="*",$D413&lt;400),"",IF(AND('201819 DATA'!O413="*",$D413&gt;=400),"*",IF($D413&gt;=400,ROUND('201819 DATA'!O413/$D413,2),"")))</f>
        <v/>
      </c>
      <c r="Y413" s="312" t="str">
        <f>IF(OR($D413="*",$D413&lt;400),"",IF(AND('201819 DATA'!P413="*",$D413&gt;=400),"*",IF($D413&gt;=400,ROUND('201819 DATA'!P413/$D413,2),"")))</f>
        <v/>
      </c>
      <c r="Z413" s="312" t="str">
        <f>IF(OR($D413="*",$D413&lt;400),"",IF(AND('201819 DATA'!Q413="*",$D413&gt;=400),"*",IF($D413&gt;=400,ROUND('201819 DATA'!Q413/$D413,2),"")))</f>
        <v/>
      </c>
      <c r="AA413" s="312" t="str">
        <f>IF(OR($D413="*",$D413&lt;400),"",IF(AND('201819 DATA'!R413="*",$D413&gt;=400),"*",IF($D413&gt;=400,ROUND('201819 DATA'!R413/$D413,2),"")))</f>
        <v/>
      </c>
      <c r="AB413" s="312" t="str">
        <f>IF(OR($D413="*",$D413&lt;400),"",IF(AND('201819 DATA'!S413="*",$D413&gt;=400),"*",IF($D413&gt;=400,ROUND('201819 DATA'!S413/$D413,2),"")))</f>
        <v/>
      </c>
      <c r="AC413" s="312" t="str">
        <f>IF(OR($D413="*",$D413&lt;400),"",IF(AND('201819 DATA'!T413="*",$D413&gt;=400),"*",IF($D413&gt;=400,ROUND('201819 DATA'!T413/$D413,2),"")))</f>
        <v/>
      </c>
      <c r="AD413" s="289" t="str">
        <f>IF(OR($C413="*",$C413&lt;400),"",IF(AND('201819 DATA'!BC413="*",$C413&gt;=400),"*",IF($C413&gt;=400,ROUND('201819 DATA'!BC413/$C413,2),"")))</f>
        <v>*</v>
      </c>
      <c r="AE413" s="289">
        <f>IF(OR($C413="*",$C413&lt;400),"",IF(AND('201819 DATA'!BD413="*",$C413&gt;=400),"*",IF($C413&gt;=400,ROUND('201819 DATA'!BD413/$C413,2),"")))</f>
        <v>0</v>
      </c>
      <c r="AF413" s="289">
        <f>IF(OR($C413="*",$C413&lt;400),"",IF(AND('201819 DATA'!BE413="*",$C413&gt;=400),"*",IF($C413&gt;=400,ROUND('201819 DATA'!BE413/$C413,2),"")))</f>
        <v>0</v>
      </c>
      <c r="AG413" s="289" t="str">
        <f>IF(OR($C413="*",$C413&lt;400),"",IF(AND('201819 DATA'!BF413="*",$C413&gt;=400),"*",IF($C413&gt;=400,ROUND('201819 DATA'!BF413/$C413,2),"")))</f>
        <v>*</v>
      </c>
      <c r="AH413" s="289">
        <f>IF(OR($C413="*",$C413&lt;400),"",IF(AND('201819 DATA'!BG413="*",$C413&gt;=400),"*",IF($C413&gt;=400,ROUND('201819 DATA'!BG413/$C413,2),"")))</f>
        <v>0.59</v>
      </c>
      <c r="AI413" s="289">
        <f>IF(OR($C413="*",$C413&lt;400),"",IF(AND('201819 DATA'!BH413="*",$C413&gt;=400),"*",IF($C413&gt;=400,ROUND('201819 DATA'!BH413/$C413,2),"")))</f>
        <v>0.04</v>
      </c>
      <c r="AJ413" s="289">
        <f>IF(OR($C413="*",$C413&lt;400),"",IF(AND('201819 DATA'!BI413="*",$C413&gt;=400),"*",IF($C413&gt;=400,ROUND('201819 DATA'!BI413/$C413,2),"")))</f>
        <v>0</v>
      </c>
      <c r="AK413" s="289">
        <f>IF(OR($C413="*",$C413&lt;400),"",IF(AND('201819 DATA'!BJ413="*",$C413&gt;=400),"*",IF($C413&gt;=400,ROUND('201819 DATA'!BJ413/$C413,2),"")))</f>
        <v>0</v>
      </c>
      <c r="AL413" s="289">
        <f>IF(OR($C413="*",$C413&lt;400),"",IF(AND('201819 DATA'!BK413="*",$C413&gt;=400),"*",IF($C413&gt;=400,ROUND('201819 DATA'!BK413/$C413,2),"")))</f>
        <v>0</v>
      </c>
      <c r="AM413" s="289">
        <f>IF(OR($C413="*",$C413&lt;400),"",IF(AND('201819 DATA'!BL413="*",$C413&gt;=400),"*",IF($C413&gt;=400,ROUND('201819 DATA'!BL413/$C413,2),"")))</f>
        <v>0</v>
      </c>
      <c r="AN413" s="289">
        <f>IF(OR($C413="*",$C413&lt;400),"",IF(AND('201819 DATA'!BM413="*",$C413&gt;=400),"*",IF($C413&gt;=400,ROUND('201819 DATA'!BM413/$C413,2),"")))</f>
        <v>0</v>
      </c>
      <c r="AO413" s="289">
        <f>IF(OR($C413="*",$C413&lt;400),"",IF(AND('201819 DATA'!BN413="*",$C413&gt;=400),"*",IF($C413&gt;=400,ROUND('201819 DATA'!BN413/$C413,2),"")))</f>
        <v>0</v>
      </c>
      <c r="AP413" s="289">
        <f>IF(OR($C413="*",$C413&lt;400),"",IF(AND('201819 DATA'!BO413="*",$C413&gt;=400),"*",IF($C413&gt;=400,ROUND('201819 DATA'!BO413/$C413,2),"")))</f>
        <v>0</v>
      </c>
      <c r="AQ413" s="289">
        <f>IF(OR($C413="*",$C413&lt;400),"",IF(AND('201819 DATA'!BP413="*",$C413&gt;=400),"*",IF($C413&gt;=400,ROUND('201819 DATA'!BP413/$C413,2),"")))</f>
        <v>0</v>
      </c>
      <c r="AR413" s="289">
        <f>IF(OR($C413="*",$C413&lt;400),"",IF(AND('201819 DATA'!BQ413="*",$C413&gt;=400),"*",IF($C413&gt;=400,ROUND('201819 DATA'!BQ413/$C413,2),"")))</f>
        <v>0</v>
      </c>
      <c r="AS413" s="289">
        <f>IF(OR($C413="*",$C413&lt;400),"",IF(AND('201819 DATA'!BR413="*",$C413&gt;=400),"*",IF($C413&gt;=400,ROUND('201819 DATA'!BR413/$C413,2),"")))</f>
        <v>0</v>
      </c>
      <c r="AT413" s="289" t="str">
        <f>IF(OR($C413="*",$C413&lt;400),"",IF(AND('201819 DATA'!BS413="*",$C413&gt;=400),"*",IF($C413&gt;=400,ROUND('201819 DATA'!BS413/$C413,2),"")))</f>
        <v>*</v>
      </c>
      <c r="AU413" s="289">
        <f>IF(OR($C413="*",$C413&lt;400),"",IF(AND('201819 DATA'!BT413="*",$C413&gt;=400),"*",IF($C413&gt;=400,ROUND('201819 DATA'!BT413/$C413,2),"")))</f>
        <v>0.01</v>
      </c>
      <c r="AV413" s="289" t="str">
        <f>IF(OR($C413="*",$C413&lt;400),"",IF(AND('201819 DATA'!BU413="*",$C413&gt;=400),"*",IF($C413&gt;=400,ROUND('201819 DATA'!BU413/$C413,2),"")))</f>
        <v>*</v>
      </c>
      <c r="AW413" s="289">
        <f>IF(OR($C413="*",$C413&lt;400),"",IF(AND('201819 DATA'!BV413="*",$C413&gt;=400),"*",IF($C413&gt;=400,ROUND('201819 DATA'!BV413/$C413,2),"")))</f>
        <v>0</v>
      </c>
      <c r="AX413" s="289">
        <f>IF(OR($C413="*",$C413&lt;400),"",IF(AND('201819 DATA'!BW413="*",$C413&gt;=400),"*",IF($C413&gt;=400,ROUND('201819 DATA'!BW413/$C413,2),"")))</f>
        <v>0.36</v>
      </c>
    </row>
    <row r="414" spans="1:50" x14ac:dyDescent="0.2">
      <c r="A414" s="13" t="s">
        <v>783</v>
      </c>
      <c r="B414" s="287">
        <f>'201819 DATA'!B414</f>
        <v>1130</v>
      </c>
      <c r="C414" s="288">
        <f>'201819 DATA'!C414</f>
        <v>1130</v>
      </c>
      <c r="D414" s="293">
        <f>'201819 DATA'!FN414</f>
        <v>1120</v>
      </c>
      <c r="G414" s="295">
        <f t="shared" si="6"/>
        <v>1</v>
      </c>
      <c r="H414" s="289">
        <f>IF(OR($C414="*",$C414&lt;400),"",IF(AND('201819 DATA'!F414="*",$C414&gt;=400),"*",IF($C414&gt;=400,ROUND('201819 DATA'!F414/$C414,2),"")))</f>
        <v>0</v>
      </c>
      <c r="I414" s="296">
        <f>IF(OR($B414="*",$B414&lt;400),"",IF(AND('201819 DATA'!Y414="*",$B414&gt;=400),"*",IF($B414&gt;=400,ROUND('201819 DATA'!Y414/$B414,2),"")))</f>
        <v>0</v>
      </c>
      <c r="J414" s="296">
        <f>IF(OR($B414="*",$B414&lt;400),"",IF(AND('201819 DATA'!Z414="*",$B414&gt;=400),"*",IF($B414&gt;=400,ROUND('201819 DATA'!Z414/$B414,2),"")))</f>
        <v>0.05</v>
      </c>
      <c r="K414" s="296">
        <f>IF(OR($B414="*",$B414&lt;400),"",IF(AND('201819 DATA'!AA414="*",$B414&gt;=400),"*",IF($B414&gt;=400,ROUND('201819 DATA'!AA414/$B414,2),"")))</f>
        <v>0.09</v>
      </c>
      <c r="L414" s="296">
        <f>IF(OR($B414="*",$B414&lt;400),"",IF(AND('201819 DATA'!AB414="*",$B414&gt;=400),"*",IF($B414&gt;=400,ROUND('201819 DATA'!AB414/$B414,2),"")))</f>
        <v>0.16</v>
      </c>
      <c r="M414" s="296">
        <f>IF(OR($B414="*",$B414&lt;400),"",IF(AND('201819 DATA'!AC414="*",$B414&gt;=400),"*",IF($B414&gt;=400,ROUND('201819 DATA'!AC414/$B414,2),"")))</f>
        <v>0.3</v>
      </c>
      <c r="N414" s="296">
        <f>IF(OR($B414="*",$B414&lt;400),"",IF(AND('201819 DATA'!AD414="*",$B414&gt;=400),"*",IF($B414&gt;=400,ROUND('201819 DATA'!AD414/$B414,2),"")))</f>
        <v>0.35</v>
      </c>
      <c r="O414" s="296">
        <f>IF(OR($B414="*",$B414&lt;400),"",IF(AND('201819 DATA'!AE414="*",$B414&gt;=400),"*",IF($B414&gt;=400,ROUND('201819 DATA'!AE414/$B414,2),"")))</f>
        <v>0.04</v>
      </c>
      <c r="P414" s="297"/>
      <c r="Q414" s="296">
        <f>IF(OR($B414="*",$B414&lt;400),"",IF(AND('201819 DATA'!FL414="*",$B414&gt;=400),"*",IF($B414&gt;=400,ROUND('201819 DATA'!FL414/$B414,2),"")))</f>
        <v>0.98</v>
      </c>
      <c r="R414" s="289">
        <f>IF(OR($C414="*",$C414&lt;400),"",IF(AND('201819 DATA'!F414="*",$C414&gt;=400),"*",IF($C414&gt;=400,ROUND('201819 DATA'!F414/$C414,2),"")))</f>
        <v>0</v>
      </c>
      <c r="S414" s="289">
        <f>IF(OR($C414="*",$C414&lt;400),"",IF(AND('201819 DATA'!G414="*",$C414&gt;=400),"*",IF($C414&gt;=400,ROUND('201819 DATA'!G414/$C414,2),"")))</f>
        <v>0.01</v>
      </c>
      <c r="T414" s="289">
        <f>IF(OR($C414="*",$C414&lt;400),"",IF(AND('201819 DATA'!H414="*",$C414&gt;=400),"*",IF($C414&gt;=400,ROUND('201819 DATA'!H414/$C414,2),"")))</f>
        <v>0.99</v>
      </c>
      <c r="U414" s="289">
        <f>IF(OR($C414="*",$C414&lt;400),"",IF(AND('201819 DATA'!FM414="*",$C414&gt;=400),"*",IF($C414&gt;=400,ROUND('201819 DATA'!FM414/$C414,2),"")))</f>
        <v>0</v>
      </c>
      <c r="V414" s="312">
        <f>IF(OR($D414="*",$D414&lt;400),"",IF(AND('201819 DATA'!M414="*",$D414&gt;=400),"*",IF($D414&gt;=400,ROUND('201819 DATA'!M414/$D414,2),"")))</f>
        <v>0.28999999999999998</v>
      </c>
      <c r="W414" s="312">
        <f>IF(OR($D414="*",$D414&lt;400),"",IF(AND('201819 DATA'!N414="*",$D414&gt;=400),"*",IF($D414&gt;=400,ROUND('201819 DATA'!N414/$D414,2),"")))</f>
        <v>0.35</v>
      </c>
      <c r="X414" s="312">
        <f>IF(OR($D414="*",$D414&lt;400),"",IF(AND('201819 DATA'!O414="*",$D414&gt;=400),"*",IF($D414&gt;=400,ROUND('201819 DATA'!O414/$D414,2),"")))</f>
        <v>0.21</v>
      </c>
      <c r="Y414" s="312">
        <f>IF(OR($D414="*",$D414&lt;400),"",IF(AND('201819 DATA'!P414="*",$D414&gt;=400),"*",IF($D414&gt;=400,ROUND('201819 DATA'!P414/$D414,2),"")))</f>
        <v>0.13</v>
      </c>
      <c r="Z414" s="312" t="str">
        <f>IF(OR($D414="*",$D414&lt;400),"",IF(AND('201819 DATA'!Q414="*",$D414&gt;=400),"*",IF($D414&gt;=400,ROUND('201819 DATA'!Q414/$D414,2),"")))</f>
        <v>*</v>
      </c>
      <c r="AA414" s="312">
        <f>IF(OR($D414="*",$D414&lt;400),"",IF(AND('201819 DATA'!R414="*",$D414&gt;=400),"*",IF($D414&gt;=400,ROUND('201819 DATA'!R414/$D414,2),"")))</f>
        <v>0</v>
      </c>
      <c r="AB414" s="312">
        <f>IF(OR($D414="*",$D414&lt;400),"",IF(AND('201819 DATA'!S414="*",$D414&gt;=400),"*",IF($D414&gt;=400,ROUND('201819 DATA'!S414/$D414,2),"")))</f>
        <v>0</v>
      </c>
      <c r="AC414" s="312">
        <f>IF(OR($D414="*",$D414&lt;400),"",IF(AND('201819 DATA'!T414="*",$D414&gt;=400),"*",IF($D414&gt;=400,ROUND('201819 DATA'!T414/$D414,2),"")))</f>
        <v>0</v>
      </c>
      <c r="AD414" s="289" t="str">
        <f>IF(OR($C414="*",$C414&lt;400),"",IF(AND('201819 DATA'!BC414="*",$C414&gt;=400),"*",IF($C414&gt;=400,ROUND('201819 DATA'!BC414/$C414,2),"")))</f>
        <v>*</v>
      </c>
      <c r="AE414" s="289">
        <f>IF(OR($C414="*",$C414&lt;400),"",IF(AND('201819 DATA'!BD414="*",$C414&gt;=400),"*",IF($C414&gt;=400,ROUND('201819 DATA'!BD414/$C414,2),"")))</f>
        <v>0.17</v>
      </c>
      <c r="AF414" s="289">
        <f>IF(OR($C414="*",$C414&lt;400),"",IF(AND('201819 DATA'!BE414="*",$C414&gt;=400),"*",IF($C414&gt;=400,ROUND('201819 DATA'!BE414/$C414,2),"")))</f>
        <v>0</v>
      </c>
      <c r="AG414" s="289">
        <f>IF(OR($C414="*",$C414&lt;400),"",IF(AND('201819 DATA'!BF414="*",$C414&gt;=400),"*",IF($C414&gt;=400,ROUND('201819 DATA'!BF414/$C414,2),"")))</f>
        <v>0</v>
      </c>
      <c r="AH414" s="289">
        <f>IF(OR($C414="*",$C414&lt;400),"",IF(AND('201819 DATA'!BG414="*",$C414&gt;=400),"*",IF($C414&gt;=400,ROUND('201819 DATA'!BG414/$C414,2),"")))</f>
        <v>0</v>
      </c>
      <c r="AI414" s="289">
        <f>IF(OR($C414="*",$C414&lt;400),"",IF(AND('201819 DATA'!BH414="*",$C414&gt;=400),"*",IF($C414&gt;=400,ROUND('201819 DATA'!BH414/$C414,2),"")))</f>
        <v>0.01</v>
      </c>
      <c r="AJ414" s="289">
        <f>IF(OR($C414="*",$C414&lt;400),"",IF(AND('201819 DATA'!BI414="*",$C414&gt;=400),"*",IF($C414&gt;=400,ROUND('201819 DATA'!BI414/$C414,2),"")))</f>
        <v>0.39</v>
      </c>
      <c r="AK414" s="289" t="str">
        <f>IF(OR($C414="*",$C414&lt;400),"",IF(AND('201819 DATA'!BJ414="*",$C414&gt;=400),"*",IF($C414&gt;=400,ROUND('201819 DATA'!BJ414/$C414,2),"")))</f>
        <v>*</v>
      </c>
      <c r="AL414" s="289">
        <f>IF(OR($C414="*",$C414&lt;400),"",IF(AND('201819 DATA'!BK414="*",$C414&gt;=400),"*",IF($C414&gt;=400,ROUND('201819 DATA'!BK414/$C414,2),"")))</f>
        <v>0</v>
      </c>
      <c r="AM414" s="289">
        <f>IF(OR($C414="*",$C414&lt;400),"",IF(AND('201819 DATA'!BL414="*",$C414&gt;=400),"*",IF($C414&gt;=400,ROUND('201819 DATA'!BL414/$C414,2),"")))</f>
        <v>0</v>
      </c>
      <c r="AN414" s="289">
        <f>IF(OR($C414="*",$C414&lt;400),"",IF(AND('201819 DATA'!BM414="*",$C414&gt;=400),"*",IF($C414&gt;=400,ROUND('201819 DATA'!BM414/$C414,2),"")))</f>
        <v>0.15</v>
      </c>
      <c r="AO414" s="289">
        <f>IF(OR($C414="*",$C414&lt;400),"",IF(AND('201819 DATA'!BN414="*",$C414&gt;=400),"*",IF($C414&gt;=400,ROUND('201819 DATA'!BN414/$C414,2),"")))</f>
        <v>0.03</v>
      </c>
      <c r="AP414" s="289">
        <f>IF(OR($C414="*",$C414&lt;400),"",IF(AND('201819 DATA'!BO414="*",$C414&gt;=400),"*",IF($C414&gt;=400,ROUND('201819 DATA'!BO414/$C414,2),"")))</f>
        <v>0.14000000000000001</v>
      </c>
      <c r="AQ414" s="289">
        <f>IF(OR($C414="*",$C414&lt;400),"",IF(AND('201819 DATA'!BP414="*",$C414&gt;=400),"*",IF($C414&gt;=400,ROUND('201819 DATA'!BP414/$C414,2),"")))</f>
        <v>0.08</v>
      </c>
      <c r="AR414" s="289">
        <f>IF(OR($C414="*",$C414&lt;400),"",IF(AND('201819 DATA'!BQ414="*",$C414&gt;=400),"*",IF($C414&gt;=400,ROUND('201819 DATA'!BQ414/$C414,2),"")))</f>
        <v>0</v>
      </c>
      <c r="AS414" s="289">
        <f>IF(OR($C414="*",$C414&lt;400),"",IF(AND('201819 DATA'!BR414="*",$C414&gt;=400),"*",IF($C414&gt;=400,ROUND('201819 DATA'!BR414/$C414,2),"")))</f>
        <v>0</v>
      </c>
      <c r="AT414" s="289">
        <f>IF(OR($C414="*",$C414&lt;400),"",IF(AND('201819 DATA'!BS414="*",$C414&gt;=400),"*",IF($C414&gt;=400,ROUND('201819 DATA'!BS414/$C414,2),"")))</f>
        <v>0</v>
      </c>
      <c r="AU414" s="289">
        <f>IF(OR($C414="*",$C414&lt;400),"",IF(AND('201819 DATA'!BT414="*",$C414&gt;=400),"*",IF($C414&gt;=400,ROUND('201819 DATA'!BT414/$C414,2),"")))</f>
        <v>0.02</v>
      </c>
      <c r="AV414" s="289" t="str">
        <f>IF(OR($C414="*",$C414&lt;400),"",IF(AND('201819 DATA'!BU414="*",$C414&gt;=400),"*",IF($C414&gt;=400,ROUND('201819 DATA'!BU414/$C414,2),"")))</f>
        <v>*</v>
      </c>
      <c r="AW414" s="289">
        <f>IF(OR($C414="*",$C414&lt;400),"",IF(AND('201819 DATA'!BV414="*",$C414&gt;=400),"*",IF($C414&gt;=400,ROUND('201819 DATA'!BV414/$C414,2),"")))</f>
        <v>0</v>
      </c>
      <c r="AX414" s="289" t="str">
        <f>IF(OR($C414="*",$C414&lt;400),"",IF(AND('201819 DATA'!BW414="*",$C414&gt;=400),"*",IF($C414&gt;=400,ROUND('201819 DATA'!BW414/$C414,2),"")))</f>
        <v>*</v>
      </c>
    </row>
    <row r="415" spans="1:50" x14ac:dyDescent="0.2">
      <c r="A415" s="13" t="s">
        <v>334</v>
      </c>
      <c r="B415" s="287">
        <f>'201819 DATA'!B415</f>
        <v>2435</v>
      </c>
      <c r="C415" s="288">
        <f>'201819 DATA'!C415</f>
        <v>2435</v>
      </c>
      <c r="D415" s="293">
        <f>'201819 DATA'!FN415</f>
        <v>2380</v>
      </c>
      <c r="G415" s="295">
        <f t="shared" si="6"/>
        <v>1</v>
      </c>
      <c r="H415" s="289">
        <f>IF(OR($C415="*",$C415&lt;400),"",IF(AND('201819 DATA'!F415="*",$C415&gt;=400),"*",IF($C415&gt;=400,ROUND('201819 DATA'!F415/$C415,2),"")))</f>
        <v>0</v>
      </c>
      <c r="I415" s="296">
        <f>IF(OR($B415="*",$B415&lt;400),"",IF(AND('201819 DATA'!Y415="*",$B415&gt;=400),"*",IF($B415&gt;=400,ROUND('201819 DATA'!Y415/$B415,2),"")))</f>
        <v>0</v>
      </c>
      <c r="J415" s="296">
        <f>IF(OR($B415="*",$B415&lt;400),"",IF(AND('201819 DATA'!Z415="*",$B415&gt;=400),"*",IF($B415&gt;=400,ROUND('201819 DATA'!Z415/$B415,2),"")))</f>
        <v>0.08</v>
      </c>
      <c r="K415" s="296">
        <f>IF(OR($B415="*",$B415&lt;400),"",IF(AND('201819 DATA'!AA415="*",$B415&gt;=400),"*",IF($B415&gt;=400,ROUND('201819 DATA'!AA415/$B415,2),"")))</f>
        <v>0.14000000000000001</v>
      </c>
      <c r="L415" s="296">
        <f>IF(OR($B415="*",$B415&lt;400),"",IF(AND('201819 DATA'!AB415="*",$B415&gt;=400),"*",IF($B415&gt;=400,ROUND('201819 DATA'!AB415/$B415,2),"")))</f>
        <v>0.27</v>
      </c>
      <c r="M415" s="296">
        <f>IF(OR($B415="*",$B415&lt;400),"",IF(AND('201819 DATA'!AC415="*",$B415&gt;=400),"*",IF($B415&gt;=400,ROUND('201819 DATA'!AC415/$B415,2),"")))</f>
        <v>0.32</v>
      </c>
      <c r="N415" s="296">
        <f>IF(OR($B415="*",$B415&lt;400),"",IF(AND('201819 DATA'!AD415="*",$B415&gt;=400),"*",IF($B415&gt;=400,ROUND('201819 DATA'!AD415/$B415,2),"")))</f>
        <v>0.18</v>
      </c>
      <c r="O415" s="296">
        <f>IF(OR($B415="*",$B415&lt;400),"",IF(AND('201819 DATA'!AE415="*",$B415&gt;=400),"*",IF($B415&gt;=400,ROUND('201819 DATA'!AE415/$B415,2),"")))</f>
        <v>0.01</v>
      </c>
      <c r="P415" s="297"/>
      <c r="Q415" s="296">
        <f>IF(OR($B415="*",$B415&lt;400),"",IF(AND('201819 DATA'!FL415="*",$B415&gt;=400),"*",IF($B415&gt;=400,ROUND('201819 DATA'!FL415/$B415,2),"")))</f>
        <v>0.97</v>
      </c>
      <c r="R415" s="289">
        <f>IF(OR($C415="*",$C415&lt;400),"",IF(AND('201819 DATA'!F415="*",$C415&gt;=400),"*",IF($C415&gt;=400,ROUND('201819 DATA'!F415/$C415,2),"")))</f>
        <v>0</v>
      </c>
      <c r="S415" s="289">
        <f>IF(OR($C415="*",$C415&lt;400),"",IF(AND('201819 DATA'!G415="*",$C415&gt;=400),"*",IF($C415&gt;=400,ROUND('201819 DATA'!G415/$C415,2),"")))</f>
        <v>0</v>
      </c>
      <c r="T415" s="289">
        <f>IF(OR($C415="*",$C415&lt;400),"",IF(AND('201819 DATA'!H415="*",$C415&gt;=400),"*",IF($C415&gt;=400,ROUND('201819 DATA'!H415/$C415,2),"")))</f>
        <v>1</v>
      </c>
      <c r="U415" s="289">
        <f>IF(OR($C415="*",$C415&lt;400),"",IF(AND('201819 DATA'!FM415="*",$C415&gt;=400),"*",IF($C415&gt;=400,ROUND('201819 DATA'!FM415/$C415,2),"")))</f>
        <v>0</v>
      </c>
      <c r="V415" s="312">
        <f>IF(OR($D415="*",$D415&lt;400),"",IF(AND('201819 DATA'!M415="*",$D415&gt;=400),"*",IF($D415&gt;=400,ROUND('201819 DATA'!M415/$D415,2),"")))</f>
        <v>0.53</v>
      </c>
      <c r="W415" s="312">
        <f>IF(OR($D415="*",$D415&lt;400),"",IF(AND('201819 DATA'!N415="*",$D415&gt;=400),"*",IF($D415&gt;=400,ROUND('201819 DATA'!N415/$D415,2),"")))</f>
        <v>0.18</v>
      </c>
      <c r="X415" s="312">
        <f>IF(OR($D415="*",$D415&lt;400),"",IF(AND('201819 DATA'!O415="*",$D415&gt;=400),"*",IF($D415&gt;=400,ROUND('201819 DATA'!O415/$D415,2),"")))</f>
        <v>0.13</v>
      </c>
      <c r="Y415" s="312">
        <f>IF(OR($D415="*",$D415&lt;400),"",IF(AND('201819 DATA'!P415="*",$D415&gt;=400),"*",IF($D415&gt;=400,ROUND('201819 DATA'!P415/$D415,2),"")))</f>
        <v>0.09</v>
      </c>
      <c r="Z415" s="312">
        <f>IF(OR($D415="*",$D415&lt;400),"",IF(AND('201819 DATA'!Q415="*",$D415&gt;=400),"*",IF($D415&gt;=400,ROUND('201819 DATA'!Q415/$D415,2),"")))</f>
        <v>0.03</v>
      </c>
      <c r="AA415" s="312">
        <f>IF(OR($D415="*",$D415&lt;400),"",IF(AND('201819 DATA'!R415="*",$D415&gt;=400),"*",IF($D415&gt;=400,ROUND('201819 DATA'!R415/$D415,2),"")))</f>
        <v>0.01</v>
      </c>
      <c r="AB415" s="312">
        <f>IF(OR($D415="*",$D415&lt;400),"",IF(AND('201819 DATA'!S415="*",$D415&gt;=400),"*",IF($D415&gt;=400,ROUND('201819 DATA'!S415/$D415,2),"")))</f>
        <v>0.01</v>
      </c>
      <c r="AC415" s="312">
        <f>IF(OR($D415="*",$D415&lt;400),"",IF(AND('201819 DATA'!T415="*",$D415&gt;=400),"*",IF($D415&gt;=400,ROUND('201819 DATA'!T415/$D415,2),"")))</f>
        <v>0</v>
      </c>
      <c r="AD415" s="289" t="str">
        <f>IF(OR($C415="*",$C415&lt;400),"",IF(AND('201819 DATA'!BC415="*",$C415&gt;=400),"*",IF($C415&gt;=400,ROUND('201819 DATA'!BC415/$C415,2),"")))</f>
        <v>*</v>
      </c>
      <c r="AE415" s="289">
        <f>IF(OR($C415="*",$C415&lt;400),"",IF(AND('201819 DATA'!BD415="*",$C415&gt;=400),"*",IF($C415&gt;=400,ROUND('201819 DATA'!BD415/$C415,2),"")))</f>
        <v>0.01</v>
      </c>
      <c r="AF415" s="289" t="str">
        <f>IF(OR($C415="*",$C415&lt;400),"",IF(AND('201819 DATA'!BE415="*",$C415&gt;=400),"*",IF($C415&gt;=400,ROUND('201819 DATA'!BE415/$C415,2),"")))</f>
        <v>*</v>
      </c>
      <c r="AG415" s="289">
        <f>IF(OR($C415="*",$C415&lt;400),"",IF(AND('201819 DATA'!BF415="*",$C415&gt;=400),"*",IF($C415&gt;=400,ROUND('201819 DATA'!BF415/$C415,2),"")))</f>
        <v>0</v>
      </c>
      <c r="AH415" s="289" t="str">
        <f>IF(OR($C415="*",$C415&lt;400),"",IF(AND('201819 DATA'!BG415="*",$C415&gt;=400),"*",IF($C415&gt;=400,ROUND('201819 DATA'!BG415/$C415,2),"")))</f>
        <v>*</v>
      </c>
      <c r="AI415" s="289">
        <f>IF(OR($C415="*",$C415&lt;400),"",IF(AND('201819 DATA'!BH415="*",$C415&gt;=400),"*",IF($C415&gt;=400,ROUND('201819 DATA'!BH415/$C415,2),"")))</f>
        <v>0.06</v>
      </c>
      <c r="AJ415" s="289">
        <f>IF(OR($C415="*",$C415&lt;400),"",IF(AND('201819 DATA'!BI415="*",$C415&gt;=400),"*",IF($C415&gt;=400,ROUND('201819 DATA'!BI415/$C415,2),"")))</f>
        <v>0.2</v>
      </c>
      <c r="AK415" s="289">
        <f>IF(OR($C415="*",$C415&lt;400),"",IF(AND('201819 DATA'!BJ415="*",$C415&gt;=400),"*",IF($C415&gt;=400,ROUND('201819 DATA'!BJ415/$C415,2),"")))</f>
        <v>0</v>
      </c>
      <c r="AL415" s="289">
        <f>IF(OR($C415="*",$C415&lt;400),"",IF(AND('201819 DATA'!BK415="*",$C415&gt;=400),"*",IF($C415&gt;=400,ROUND('201819 DATA'!BK415/$C415,2),"")))</f>
        <v>0</v>
      </c>
      <c r="AM415" s="289">
        <f>IF(OR($C415="*",$C415&lt;400),"",IF(AND('201819 DATA'!BL415="*",$C415&gt;=400),"*",IF($C415&gt;=400,ROUND('201819 DATA'!BL415/$C415,2),"")))</f>
        <v>0</v>
      </c>
      <c r="AN415" s="289">
        <f>IF(OR($C415="*",$C415&lt;400),"",IF(AND('201819 DATA'!BM415="*",$C415&gt;=400),"*",IF($C415&gt;=400,ROUND('201819 DATA'!BM415/$C415,2),"")))</f>
        <v>0.17</v>
      </c>
      <c r="AO415" s="289">
        <f>IF(OR($C415="*",$C415&lt;400),"",IF(AND('201819 DATA'!BN415="*",$C415&gt;=400),"*",IF($C415&gt;=400,ROUND('201819 DATA'!BN415/$C415,2),"")))</f>
        <v>0.01</v>
      </c>
      <c r="AP415" s="289">
        <f>IF(OR($C415="*",$C415&lt;400),"",IF(AND('201819 DATA'!BO415="*",$C415&gt;=400),"*",IF($C415&gt;=400,ROUND('201819 DATA'!BO415/$C415,2),"")))</f>
        <v>0.32</v>
      </c>
      <c r="AQ415" s="289">
        <f>IF(OR($C415="*",$C415&lt;400),"",IF(AND('201819 DATA'!BP415="*",$C415&gt;=400),"*",IF($C415&gt;=400,ROUND('201819 DATA'!BP415/$C415,2),"")))</f>
        <v>0.14000000000000001</v>
      </c>
      <c r="AR415" s="289">
        <f>IF(OR($C415="*",$C415&lt;400),"",IF(AND('201819 DATA'!BQ415="*",$C415&gt;=400),"*",IF($C415&gt;=400,ROUND('201819 DATA'!BQ415/$C415,2),"")))</f>
        <v>0</v>
      </c>
      <c r="AS415" s="289">
        <f>IF(OR($C415="*",$C415&lt;400),"",IF(AND('201819 DATA'!BR415="*",$C415&gt;=400),"*",IF($C415&gt;=400,ROUND('201819 DATA'!BR415/$C415,2),"")))</f>
        <v>0</v>
      </c>
      <c r="AT415" s="289" t="str">
        <f>IF(OR($C415="*",$C415&lt;400),"",IF(AND('201819 DATA'!BS415="*",$C415&gt;=400),"*",IF($C415&gt;=400,ROUND('201819 DATA'!BS415/$C415,2),"")))</f>
        <v>*</v>
      </c>
      <c r="AU415" s="289">
        <f>IF(OR($C415="*",$C415&lt;400),"",IF(AND('201819 DATA'!BT415="*",$C415&gt;=400),"*",IF($C415&gt;=400,ROUND('201819 DATA'!BT415/$C415,2),"")))</f>
        <v>0.04</v>
      </c>
      <c r="AV415" s="289">
        <f>IF(OR($C415="*",$C415&lt;400),"",IF(AND('201819 DATA'!BU415="*",$C415&gt;=400),"*",IF($C415&gt;=400,ROUND('201819 DATA'!BU415/$C415,2),"")))</f>
        <v>0.01</v>
      </c>
      <c r="AW415" s="289">
        <f>IF(OR($C415="*",$C415&lt;400),"",IF(AND('201819 DATA'!BV415="*",$C415&gt;=400),"*",IF($C415&gt;=400,ROUND('201819 DATA'!BV415/$C415,2),"")))</f>
        <v>0</v>
      </c>
      <c r="AX415" s="289">
        <f>IF(OR($C415="*",$C415&lt;400),"",IF(AND('201819 DATA'!BW415="*",$C415&gt;=400),"*",IF($C415&gt;=400,ROUND('201819 DATA'!BW415/$C415,2),"")))</f>
        <v>0.02</v>
      </c>
    </row>
    <row r="416" spans="1:50" x14ac:dyDescent="0.2">
      <c r="A416" s="13" t="s">
        <v>383</v>
      </c>
      <c r="B416" s="287">
        <f>'201819 DATA'!B416</f>
        <v>22815</v>
      </c>
      <c r="C416" s="288">
        <f>'201819 DATA'!C416</f>
        <v>22555</v>
      </c>
      <c r="D416" s="293">
        <f>'201819 DATA'!FN416</f>
        <v>10375</v>
      </c>
      <c r="G416" s="295">
        <f t="shared" si="6"/>
        <v>0.99</v>
      </c>
      <c r="H416" s="289">
        <f>IF(OR($C416="*",$C416&lt;400),"",IF(AND('201819 DATA'!F416="*",$C416&gt;=400),"*",IF($C416&gt;=400,ROUND('201819 DATA'!F416/$C416,2),"")))</f>
        <v>0.26</v>
      </c>
      <c r="I416" s="296">
        <f>IF(OR($B416="*",$B416&lt;400),"",IF(AND('201819 DATA'!Y416="*",$B416&gt;=400),"*",IF($B416&gt;=400,ROUND('201819 DATA'!Y416/$B416,2),"")))</f>
        <v>0.02</v>
      </c>
      <c r="J416" s="296">
        <f>IF(OR($B416="*",$B416&lt;400),"",IF(AND('201819 DATA'!Z416="*",$B416&gt;=400),"*",IF($B416&gt;=400,ROUND('201819 DATA'!Z416/$B416,2),"")))</f>
        <v>0.06</v>
      </c>
      <c r="K416" s="296">
        <f>IF(OR($B416="*",$B416&lt;400),"",IF(AND('201819 DATA'!AA416="*",$B416&gt;=400),"*",IF($B416&gt;=400,ROUND('201819 DATA'!AA416/$B416,2),"")))</f>
        <v>0.1</v>
      </c>
      <c r="L416" s="296">
        <f>IF(OR($B416="*",$B416&lt;400),"",IF(AND('201819 DATA'!AB416="*",$B416&gt;=400),"*",IF($B416&gt;=400,ROUND('201819 DATA'!AB416/$B416,2),"")))</f>
        <v>0.26</v>
      </c>
      <c r="M416" s="296">
        <f>IF(OR($B416="*",$B416&lt;400),"",IF(AND('201819 DATA'!AC416="*",$B416&gt;=400),"*",IF($B416&gt;=400,ROUND('201819 DATA'!AC416/$B416,2),"")))</f>
        <v>0.41</v>
      </c>
      <c r="N416" s="296">
        <f>IF(OR($B416="*",$B416&lt;400),"",IF(AND('201819 DATA'!AD416="*",$B416&gt;=400),"*",IF($B416&gt;=400,ROUND('201819 DATA'!AD416/$B416,2),"")))</f>
        <v>0.14000000000000001</v>
      </c>
      <c r="O416" s="296">
        <f>IF(OR($B416="*",$B416&lt;400),"",IF(AND('201819 DATA'!AE416="*",$B416&gt;=400),"*",IF($B416&gt;=400,ROUND('201819 DATA'!AE416/$B416,2),"")))</f>
        <v>0</v>
      </c>
      <c r="P416" s="297"/>
      <c r="Q416" s="296">
        <f>IF(OR($B416="*",$B416&lt;400),"",IF(AND('201819 DATA'!FL416="*",$B416&gt;=400),"*",IF($B416&gt;=400,ROUND('201819 DATA'!FL416/$B416,2),"")))</f>
        <v>0.79</v>
      </c>
      <c r="R416" s="289">
        <f>IF(OR($C416="*",$C416&lt;400),"",IF(AND('201819 DATA'!F416="*",$C416&gt;=400),"*",IF($C416&gt;=400,ROUND('201819 DATA'!F416/$C416,2),"")))</f>
        <v>0.26</v>
      </c>
      <c r="S416" s="289">
        <f>IF(OR($C416="*",$C416&lt;400),"",IF(AND('201819 DATA'!G416="*",$C416&gt;=400),"*",IF($C416&gt;=400,ROUND('201819 DATA'!G416/$C416,2),"")))</f>
        <v>0.17</v>
      </c>
      <c r="T416" s="289">
        <f>IF(OR($C416="*",$C416&lt;400),"",IF(AND('201819 DATA'!H416="*",$C416&gt;=400),"*",IF($C416&gt;=400,ROUND('201819 DATA'!H416/$C416,2),"")))</f>
        <v>0.56000000000000005</v>
      </c>
      <c r="U416" s="289">
        <f>IF(OR($C416="*",$C416&lt;400),"",IF(AND('201819 DATA'!FM416="*",$C416&gt;=400),"*",IF($C416&gt;=400,ROUND('201819 DATA'!FM416/$C416,2),"")))</f>
        <v>0.01</v>
      </c>
      <c r="V416" s="312">
        <f>IF(OR($D416="*",$D416&lt;400),"",IF(AND('201819 DATA'!M416="*",$D416&gt;=400),"*",IF($D416&gt;=400,ROUND('201819 DATA'!M416/$D416,2),"")))</f>
        <v>0.86</v>
      </c>
      <c r="W416" s="312">
        <f>IF(OR($D416="*",$D416&lt;400),"",IF(AND('201819 DATA'!N416="*",$D416&gt;=400),"*",IF($D416&gt;=400,ROUND('201819 DATA'!N416/$D416,2),"")))</f>
        <v>0.11</v>
      </c>
      <c r="X416" s="312">
        <f>IF(OR($D416="*",$D416&lt;400),"",IF(AND('201819 DATA'!O416="*",$D416&gt;=400),"*",IF($D416&gt;=400,ROUND('201819 DATA'!O416/$D416,2),"")))</f>
        <v>0.02</v>
      </c>
      <c r="Y416" s="312">
        <f>IF(OR($D416="*",$D416&lt;400),"",IF(AND('201819 DATA'!P416="*",$D416&gt;=400),"*",IF($D416&gt;=400,ROUND('201819 DATA'!P416/$D416,2),"")))</f>
        <v>0.01</v>
      </c>
      <c r="Z416" s="312">
        <f>IF(OR($D416="*",$D416&lt;400),"",IF(AND('201819 DATA'!Q416="*",$D416&gt;=400),"*",IF($D416&gt;=400,ROUND('201819 DATA'!Q416/$D416,2),"")))</f>
        <v>0</v>
      </c>
      <c r="AA416" s="312" t="str">
        <f>IF(OR($D416="*",$D416&lt;400),"",IF(AND('201819 DATA'!R416="*",$D416&gt;=400),"*",IF($D416&gt;=400,ROUND('201819 DATA'!R416/$D416,2),"")))</f>
        <v>*</v>
      </c>
      <c r="AB416" s="312" t="str">
        <f>IF(OR($D416="*",$D416&lt;400),"",IF(AND('201819 DATA'!S416="*",$D416&gt;=400),"*",IF($D416&gt;=400,ROUND('201819 DATA'!S416/$D416,2),"")))</f>
        <v>*</v>
      </c>
      <c r="AC416" s="312" t="str">
        <f>IF(OR($D416="*",$D416&lt;400),"",IF(AND('201819 DATA'!T416="*",$D416&gt;=400),"*",IF($D416&gt;=400,ROUND('201819 DATA'!T416/$D416,2),"")))</f>
        <v>*</v>
      </c>
      <c r="AD416" s="289">
        <f>IF(OR($C416="*",$C416&lt;400),"",IF(AND('201819 DATA'!BC416="*",$C416&gt;=400),"*",IF($C416&gt;=400,ROUND('201819 DATA'!BC416/$C416,2),"")))</f>
        <v>0.03</v>
      </c>
      <c r="AE416" s="289">
        <f>IF(OR($C416="*",$C416&lt;400),"",IF(AND('201819 DATA'!BD416="*",$C416&gt;=400),"*",IF($C416&gt;=400,ROUND('201819 DATA'!BD416/$C416,2),"")))</f>
        <v>0.64</v>
      </c>
      <c r="AF416" s="289">
        <f>IF(OR($C416="*",$C416&lt;400),"",IF(AND('201819 DATA'!BE416="*",$C416&gt;=400),"*",IF($C416&gt;=400,ROUND('201819 DATA'!BE416/$C416,2),"")))</f>
        <v>0.05</v>
      </c>
      <c r="AG416" s="289">
        <f>IF(OR($C416="*",$C416&lt;400),"",IF(AND('201819 DATA'!BF416="*",$C416&gt;=400),"*",IF($C416&gt;=400,ROUND('201819 DATA'!BF416/$C416,2),"")))</f>
        <v>0.03</v>
      </c>
      <c r="AH416" s="289">
        <f>IF(OR($C416="*",$C416&lt;400),"",IF(AND('201819 DATA'!BG416="*",$C416&gt;=400),"*",IF($C416&gt;=400,ROUND('201819 DATA'!BG416/$C416,2),"")))</f>
        <v>0</v>
      </c>
      <c r="AI416" s="289">
        <f>IF(OR($C416="*",$C416&lt;400),"",IF(AND('201819 DATA'!BH416="*",$C416&gt;=400),"*",IF($C416&gt;=400,ROUND('201819 DATA'!BH416/$C416,2),"")))</f>
        <v>0.01</v>
      </c>
      <c r="AJ416" s="289">
        <f>IF(OR($C416="*",$C416&lt;400),"",IF(AND('201819 DATA'!BI416="*",$C416&gt;=400),"*",IF($C416&gt;=400,ROUND('201819 DATA'!BI416/$C416,2),"")))</f>
        <v>0</v>
      </c>
      <c r="AK416" s="289" t="str">
        <f>IF(OR($C416="*",$C416&lt;400),"",IF(AND('201819 DATA'!BJ416="*",$C416&gt;=400),"*",IF($C416&gt;=400,ROUND('201819 DATA'!BJ416/$C416,2),"")))</f>
        <v>*</v>
      </c>
      <c r="AL416" s="289">
        <f>IF(OR($C416="*",$C416&lt;400),"",IF(AND('201819 DATA'!BK416="*",$C416&gt;=400),"*",IF($C416&gt;=400,ROUND('201819 DATA'!BK416/$C416,2),"")))</f>
        <v>0.02</v>
      </c>
      <c r="AM416" s="289">
        <f>IF(OR($C416="*",$C416&lt;400),"",IF(AND('201819 DATA'!BL416="*",$C416&gt;=400),"*",IF($C416&gt;=400,ROUND('201819 DATA'!BL416/$C416,2),"")))</f>
        <v>0.03</v>
      </c>
      <c r="AN416" s="289">
        <f>IF(OR($C416="*",$C416&lt;400),"",IF(AND('201819 DATA'!BM416="*",$C416&gt;=400),"*",IF($C416&gt;=400,ROUND('201819 DATA'!BM416/$C416,2),"")))</f>
        <v>0.03</v>
      </c>
      <c r="AO416" s="289">
        <f>IF(OR($C416="*",$C416&lt;400),"",IF(AND('201819 DATA'!BN416="*",$C416&gt;=400),"*",IF($C416&gt;=400,ROUND('201819 DATA'!BN416/$C416,2),"")))</f>
        <v>0.01</v>
      </c>
      <c r="AP416" s="289">
        <f>IF(OR($C416="*",$C416&lt;400),"",IF(AND('201819 DATA'!BO416="*",$C416&gt;=400),"*",IF($C416&gt;=400,ROUND('201819 DATA'!BO416/$C416,2),"")))</f>
        <v>0.01</v>
      </c>
      <c r="AQ416" s="289">
        <f>IF(OR($C416="*",$C416&lt;400),"",IF(AND('201819 DATA'!BP416="*",$C416&gt;=400),"*",IF($C416&gt;=400,ROUND('201819 DATA'!BP416/$C416,2),"")))</f>
        <v>0.03</v>
      </c>
      <c r="AR416" s="289">
        <f>IF(OR($C416="*",$C416&lt;400),"",IF(AND('201819 DATA'!BQ416="*",$C416&gt;=400),"*",IF($C416&gt;=400,ROUND('201819 DATA'!BQ416/$C416,2),"")))</f>
        <v>0</v>
      </c>
      <c r="AS416" s="289">
        <f>IF(OR($C416="*",$C416&lt;400),"",IF(AND('201819 DATA'!BR416="*",$C416&gt;=400),"*",IF($C416&gt;=400,ROUND('201819 DATA'!BR416/$C416,2),"")))</f>
        <v>0</v>
      </c>
      <c r="AT416" s="289">
        <f>IF(OR($C416="*",$C416&lt;400),"",IF(AND('201819 DATA'!BS416="*",$C416&gt;=400),"*",IF($C416&gt;=400,ROUND('201819 DATA'!BS416/$C416,2),"")))</f>
        <v>0</v>
      </c>
      <c r="AU416" s="289">
        <f>IF(OR($C416="*",$C416&lt;400),"",IF(AND('201819 DATA'!BT416="*",$C416&gt;=400),"*",IF($C416&gt;=400,ROUND('201819 DATA'!BT416/$C416,2),"")))</f>
        <v>0.05</v>
      </c>
      <c r="AV416" s="289">
        <f>IF(OR($C416="*",$C416&lt;400),"",IF(AND('201819 DATA'!BU416="*",$C416&gt;=400),"*",IF($C416&gt;=400,ROUND('201819 DATA'!BU416/$C416,2),"")))</f>
        <v>0.02</v>
      </c>
      <c r="AW416" s="289">
        <f>IF(OR($C416="*",$C416&lt;400),"",IF(AND('201819 DATA'!BV416="*",$C416&gt;=400),"*",IF($C416&gt;=400,ROUND('201819 DATA'!BV416/$C416,2),"")))</f>
        <v>0</v>
      </c>
      <c r="AX416" s="289">
        <f>IF(OR($C416="*",$C416&lt;400),"",IF(AND('201819 DATA'!BW416="*",$C416&gt;=400),"*",IF($C416&gt;=400,ROUND('201819 DATA'!BW416/$C416,2),"")))</f>
        <v>0.05</v>
      </c>
    </row>
    <row r="417" spans="1:50" x14ac:dyDescent="0.2">
      <c r="A417" s="13" t="s">
        <v>403</v>
      </c>
      <c r="B417" s="287">
        <f>'201819 DATA'!B417</f>
        <v>7935</v>
      </c>
      <c r="C417" s="288">
        <f>'201819 DATA'!C417</f>
        <v>7920</v>
      </c>
      <c r="D417" s="293">
        <f>'201819 DATA'!FN417</f>
        <v>1540</v>
      </c>
      <c r="G417" s="295">
        <f t="shared" si="6"/>
        <v>1</v>
      </c>
      <c r="H417" s="289">
        <f>IF(OR($C417="*",$C417&lt;400),"",IF(AND('201819 DATA'!F417="*",$C417&gt;=400),"*",IF($C417&gt;=400,ROUND('201819 DATA'!F417/$C417,2),"")))</f>
        <v>0.21</v>
      </c>
      <c r="I417" s="296">
        <f>IF(OR($B417="*",$B417&lt;400),"",IF(AND('201819 DATA'!Y417="*",$B417&gt;=400),"*",IF($B417&gt;=400,ROUND('201819 DATA'!Y417/$B417,2),"")))</f>
        <v>0</v>
      </c>
      <c r="J417" s="296">
        <f>IF(OR($B417="*",$B417&lt;400),"",IF(AND('201819 DATA'!Z417="*",$B417&gt;=400),"*",IF($B417&gt;=400,ROUND('201819 DATA'!Z417/$B417,2),"")))</f>
        <v>0.05</v>
      </c>
      <c r="K417" s="296">
        <f>IF(OR($B417="*",$B417&lt;400),"",IF(AND('201819 DATA'!AA417="*",$B417&gt;=400),"*",IF($B417&gt;=400,ROUND('201819 DATA'!AA417/$B417,2),"")))</f>
        <v>0.08</v>
      </c>
      <c r="L417" s="296">
        <f>IF(OR($B417="*",$B417&lt;400),"",IF(AND('201819 DATA'!AB417="*",$B417&gt;=400),"*",IF($B417&gt;=400,ROUND('201819 DATA'!AB417/$B417,2),"")))</f>
        <v>0.23</v>
      </c>
      <c r="M417" s="296">
        <f>IF(OR($B417="*",$B417&lt;400),"",IF(AND('201819 DATA'!AC417="*",$B417&gt;=400),"*",IF($B417&gt;=400,ROUND('201819 DATA'!AC417/$B417,2),"")))</f>
        <v>0.44</v>
      </c>
      <c r="N417" s="296">
        <f>IF(OR($B417="*",$B417&lt;400),"",IF(AND('201819 DATA'!AD417="*",$B417&gt;=400),"*",IF($B417&gt;=400,ROUND('201819 DATA'!AD417/$B417,2),"")))</f>
        <v>0.19</v>
      </c>
      <c r="O417" s="296">
        <f>IF(OR($B417="*",$B417&lt;400),"",IF(AND('201819 DATA'!AE417="*",$B417&gt;=400),"*",IF($B417&gt;=400,ROUND('201819 DATA'!AE417/$B417,2),"")))</f>
        <v>0</v>
      </c>
      <c r="P417" s="297"/>
      <c r="Q417" s="296">
        <f>IF(OR($B417="*",$B417&lt;400),"",IF(AND('201819 DATA'!FL417="*",$B417&gt;=400),"*",IF($B417&gt;=400,ROUND('201819 DATA'!FL417/$B417,2),"")))</f>
        <v>0.86</v>
      </c>
      <c r="R417" s="289">
        <f>IF(OR($C417="*",$C417&lt;400),"",IF(AND('201819 DATA'!F417="*",$C417&gt;=400),"*",IF($C417&gt;=400,ROUND('201819 DATA'!F417/$C417,2),"")))</f>
        <v>0.21</v>
      </c>
      <c r="S417" s="289">
        <f>IF(OR($C417="*",$C417&lt;400),"",IF(AND('201819 DATA'!G417="*",$C417&gt;=400),"*",IF($C417&gt;=400,ROUND('201819 DATA'!G417/$C417,2),"")))</f>
        <v>0.26</v>
      </c>
      <c r="T417" s="289">
        <f>IF(OR($C417="*",$C417&lt;400),"",IF(AND('201819 DATA'!H417="*",$C417&gt;=400),"*",IF($C417&gt;=400,ROUND('201819 DATA'!H417/$C417,2),"")))</f>
        <v>0.52</v>
      </c>
      <c r="U417" s="289">
        <f>IF(OR($C417="*",$C417&lt;400),"",IF(AND('201819 DATA'!FM417="*",$C417&gt;=400),"*",IF($C417&gt;=400,ROUND('201819 DATA'!FM417/$C417,2),"")))</f>
        <v>0</v>
      </c>
      <c r="V417" s="312">
        <f>IF(OR($D417="*",$D417&lt;400),"",IF(AND('201819 DATA'!M417="*",$D417&gt;=400),"*",IF($D417&gt;=400,ROUND('201819 DATA'!M417/$D417,2),"")))</f>
        <v>0.97</v>
      </c>
      <c r="W417" s="312">
        <f>IF(OR($D417="*",$D417&lt;400),"",IF(AND('201819 DATA'!N417="*",$D417&gt;=400),"*",IF($D417&gt;=400,ROUND('201819 DATA'!N417/$D417,2),"")))</f>
        <v>0.02</v>
      </c>
      <c r="X417" s="312" t="str">
        <f>IF(OR($D417="*",$D417&lt;400),"",IF(AND('201819 DATA'!O417="*",$D417&gt;=400),"*",IF($D417&gt;=400,ROUND('201819 DATA'!O417/$D417,2),"")))</f>
        <v>*</v>
      </c>
      <c r="Y417" s="312">
        <f>IF(OR($D417="*",$D417&lt;400),"",IF(AND('201819 DATA'!P417="*",$D417&gt;=400),"*",IF($D417&gt;=400,ROUND('201819 DATA'!P417/$D417,2),"")))</f>
        <v>0</v>
      </c>
      <c r="Z417" s="312">
        <f>IF(OR($D417="*",$D417&lt;400),"",IF(AND('201819 DATA'!Q417="*",$D417&gt;=400),"*",IF($D417&gt;=400,ROUND('201819 DATA'!Q417/$D417,2),"")))</f>
        <v>0</v>
      </c>
      <c r="AA417" s="312">
        <f>IF(OR($D417="*",$D417&lt;400),"",IF(AND('201819 DATA'!R417="*",$D417&gt;=400),"*",IF($D417&gt;=400,ROUND('201819 DATA'!R417/$D417,2),"")))</f>
        <v>0</v>
      </c>
      <c r="AB417" s="312">
        <f>IF(OR($D417="*",$D417&lt;400),"",IF(AND('201819 DATA'!S417="*",$D417&gt;=400),"*",IF($D417&gt;=400,ROUND('201819 DATA'!S417/$D417,2),"")))</f>
        <v>0</v>
      </c>
      <c r="AC417" s="312">
        <f>IF(OR($D417="*",$D417&lt;400),"",IF(AND('201819 DATA'!T417="*",$D417&gt;=400),"*",IF($D417&gt;=400,ROUND('201819 DATA'!T417/$D417,2),"")))</f>
        <v>0</v>
      </c>
      <c r="AD417" s="289">
        <f>IF(OR($C417="*",$C417&lt;400),"",IF(AND('201819 DATA'!BC417="*",$C417&gt;=400),"*",IF($C417&gt;=400,ROUND('201819 DATA'!BC417/$C417,2),"")))</f>
        <v>0.05</v>
      </c>
      <c r="AE417" s="289">
        <f>IF(OR($C417="*",$C417&lt;400),"",IF(AND('201819 DATA'!BD417="*",$C417&gt;=400),"*",IF($C417&gt;=400,ROUND('201819 DATA'!BD417/$C417,2),"")))</f>
        <v>0.56000000000000005</v>
      </c>
      <c r="AF417" s="289">
        <f>IF(OR($C417="*",$C417&lt;400),"",IF(AND('201819 DATA'!BE417="*",$C417&gt;=400),"*",IF($C417&gt;=400,ROUND('201819 DATA'!BE417/$C417,2),"")))</f>
        <v>0.17</v>
      </c>
      <c r="AG417" s="289">
        <f>IF(OR($C417="*",$C417&lt;400),"",IF(AND('201819 DATA'!BF417="*",$C417&gt;=400),"*",IF($C417&gt;=400,ROUND('201819 DATA'!BF417/$C417,2),"")))</f>
        <v>0.02</v>
      </c>
      <c r="AH417" s="289" t="str">
        <f>IF(OR($C417="*",$C417&lt;400),"",IF(AND('201819 DATA'!BG417="*",$C417&gt;=400),"*",IF($C417&gt;=400,ROUND('201819 DATA'!BG417/$C417,2),"")))</f>
        <v>*</v>
      </c>
      <c r="AI417" s="289">
        <f>IF(OR($C417="*",$C417&lt;400),"",IF(AND('201819 DATA'!BH417="*",$C417&gt;=400),"*",IF($C417&gt;=400,ROUND('201819 DATA'!BH417/$C417,2),"")))</f>
        <v>0.03</v>
      </c>
      <c r="AJ417" s="289" t="str">
        <f>IF(OR($C417="*",$C417&lt;400),"",IF(AND('201819 DATA'!BI417="*",$C417&gt;=400),"*",IF($C417&gt;=400,ROUND('201819 DATA'!BI417/$C417,2),"")))</f>
        <v>*</v>
      </c>
      <c r="AK417" s="289" t="str">
        <f>IF(OR($C417="*",$C417&lt;400),"",IF(AND('201819 DATA'!BJ417="*",$C417&gt;=400),"*",IF($C417&gt;=400,ROUND('201819 DATA'!BJ417/$C417,2),"")))</f>
        <v>*</v>
      </c>
      <c r="AL417" s="289">
        <f>IF(OR($C417="*",$C417&lt;400),"",IF(AND('201819 DATA'!BK417="*",$C417&gt;=400),"*",IF($C417&gt;=400,ROUND('201819 DATA'!BK417/$C417,2),"")))</f>
        <v>0</v>
      </c>
      <c r="AM417" s="289">
        <f>IF(OR($C417="*",$C417&lt;400),"",IF(AND('201819 DATA'!BL417="*",$C417&gt;=400),"*",IF($C417&gt;=400,ROUND('201819 DATA'!BL417/$C417,2),"")))</f>
        <v>0.01</v>
      </c>
      <c r="AN417" s="289">
        <f>IF(OR($C417="*",$C417&lt;400),"",IF(AND('201819 DATA'!BM417="*",$C417&gt;=400),"*",IF($C417&gt;=400,ROUND('201819 DATA'!BM417/$C417,2),"")))</f>
        <v>0.02</v>
      </c>
      <c r="AO417" s="289">
        <f>IF(OR($C417="*",$C417&lt;400),"",IF(AND('201819 DATA'!BN417="*",$C417&gt;=400),"*",IF($C417&gt;=400,ROUND('201819 DATA'!BN417/$C417,2),"")))</f>
        <v>0</v>
      </c>
      <c r="AP417" s="289">
        <f>IF(OR($C417="*",$C417&lt;400),"",IF(AND('201819 DATA'!BO417="*",$C417&gt;=400),"*",IF($C417&gt;=400,ROUND('201819 DATA'!BO417/$C417,2),"")))</f>
        <v>0</v>
      </c>
      <c r="AQ417" s="289">
        <f>IF(OR($C417="*",$C417&lt;400),"",IF(AND('201819 DATA'!BP417="*",$C417&gt;=400),"*",IF($C417&gt;=400,ROUND('201819 DATA'!BP417/$C417,2),"")))</f>
        <v>0.01</v>
      </c>
      <c r="AR417" s="289" t="str">
        <f>IF(OR($C417="*",$C417&lt;400),"",IF(AND('201819 DATA'!BQ417="*",$C417&gt;=400),"*",IF($C417&gt;=400,ROUND('201819 DATA'!BQ417/$C417,2),"")))</f>
        <v>*</v>
      </c>
      <c r="AS417" s="289">
        <f>IF(OR($C417="*",$C417&lt;400),"",IF(AND('201819 DATA'!BR417="*",$C417&gt;=400),"*",IF($C417&gt;=400,ROUND('201819 DATA'!BR417/$C417,2),"")))</f>
        <v>0</v>
      </c>
      <c r="AT417" s="289">
        <f>IF(OR($C417="*",$C417&lt;400),"",IF(AND('201819 DATA'!BS417="*",$C417&gt;=400),"*",IF($C417&gt;=400,ROUND('201819 DATA'!BS417/$C417,2),"")))</f>
        <v>0</v>
      </c>
      <c r="AU417" s="289">
        <f>IF(OR($C417="*",$C417&lt;400),"",IF(AND('201819 DATA'!BT417="*",$C417&gt;=400),"*",IF($C417&gt;=400,ROUND('201819 DATA'!BT417/$C417,2),"")))</f>
        <v>0.03</v>
      </c>
      <c r="AV417" s="289">
        <f>IF(OR($C417="*",$C417&lt;400),"",IF(AND('201819 DATA'!BU417="*",$C417&gt;=400),"*",IF($C417&gt;=400,ROUND('201819 DATA'!BU417/$C417,2),"")))</f>
        <v>0.04</v>
      </c>
      <c r="AW417" s="289">
        <f>IF(OR($C417="*",$C417&lt;400),"",IF(AND('201819 DATA'!BV417="*",$C417&gt;=400),"*",IF($C417&gt;=400,ROUND('201819 DATA'!BV417/$C417,2),"")))</f>
        <v>0</v>
      </c>
      <c r="AX417" s="289">
        <f>IF(OR($C417="*",$C417&lt;400),"",IF(AND('201819 DATA'!BW417="*",$C417&gt;=400),"*",IF($C417&gt;=400,ROUND('201819 DATA'!BW417/$C417,2),"")))</f>
        <v>0.04</v>
      </c>
    </row>
    <row r="418" spans="1:50" x14ac:dyDescent="0.2">
      <c r="A418" s="13" t="s">
        <v>745</v>
      </c>
      <c r="B418" s="287">
        <f>'201819 DATA'!B418</f>
        <v>1820</v>
      </c>
      <c r="C418" s="288">
        <f>'201819 DATA'!C418</f>
        <v>1385</v>
      </c>
      <c r="D418" s="293">
        <f>'201819 DATA'!FN418</f>
        <v>1385</v>
      </c>
      <c r="G418" s="295">
        <f t="shared" si="6"/>
        <v>0.76</v>
      </c>
      <c r="H418" s="289">
        <f>IF(OR($C418="*",$C418&lt;400),"",IF(AND('201819 DATA'!F418="*",$C418&gt;=400),"*",IF($C418&gt;=400,ROUND('201819 DATA'!F418/$C418,2),"")))</f>
        <v>0</v>
      </c>
      <c r="I418" s="296">
        <f>IF(OR($B418="*",$B418&lt;400),"",IF(AND('201819 DATA'!Y418="*",$B418&gt;=400),"*",IF($B418&gt;=400,ROUND('201819 DATA'!Y418/$B418,2),"")))</f>
        <v>0</v>
      </c>
      <c r="J418" s="296" t="str">
        <f>IF(OR($B418="*",$B418&lt;400),"",IF(AND('201819 DATA'!Z418="*",$B418&gt;=400),"*",IF($B418&gt;=400,ROUND('201819 DATA'!Z418/$B418,2),"")))</f>
        <v>*</v>
      </c>
      <c r="K418" s="296">
        <f>IF(OR($B418="*",$B418&lt;400),"",IF(AND('201819 DATA'!AA418="*",$B418&gt;=400),"*",IF($B418&gt;=400,ROUND('201819 DATA'!AA418/$B418,2),"")))</f>
        <v>0.01</v>
      </c>
      <c r="L418" s="296">
        <f>IF(OR($B418="*",$B418&lt;400),"",IF(AND('201819 DATA'!AB418="*",$B418&gt;=400),"*",IF($B418&gt;=400,ROUND('201819 DATA'!AB418/$B418,2),"")))</f>
        <v>0.09</v>
      </c>
      <c r="M418" s="296">
        <f>IF(OR($B418="*",$B418&lt;400),"",IF(AND('201819 DATA'!AC418="*",$B418&gt;=400),"*",IF($B418&gt;=400,ROUND('201819 DATA'!AC418/$B418,2),"")))</f>
        <v>0.39</v>
      </c>
      <c r="N418" s="296">
        <f>IF(OR($B418="*",$B418&lt;400),"",IF(AND('201819 DATA'!AD418="*",$B418&gt;=400),"*",IF($B418&gt;=400,ROUND('201819 DATA'!AD418/$B418,2),"")))</f>
        <v>0.48</v>
      </c>
      <c r="O418" s="296">
        <f>IF(OR($B418="*",$B418&lt;400),"",IF(AND('201819 DATA'!AE418="*",$B418&gt;=400),"*",IF($B418&gt;=400,ROUND('201819 DATA'!AE418/$B418,2),"")))</f>
        <v>0.02</v>
      </c>
      <c r="P418" s="297"/>
      <c r="Q418" s="296">
        <f>IF(OR($B418="*",$B418&lt;400),"",IF(AND('201819 DATA'!FL418="*",$B418&gt;=400),"*",IF($B418&gt;=400,ROUND('201819 DATA'!FL418/$B418,2),"")))</f>
        <v>1</v>
      </c>
      <c r="R418" s="289">
        <f>IF(OR($C418="*",$C418&lt;400),"",IF(AND('201819 DATA'!F418="*",$C418&gt;=400),"*",IF($C418&gt;=400,ROUND('201819 DATA'!F418/$C418,2),"")))</f>
        <v>0</v>
      </c>
      <c r="S418" s="289">
        <f>IF(OR($C418="*",$C418&lt;400),"",IF(AND('201819 DATA'!G418="*",$C418&gt;=400),"*",IF($C418&gt;=400,ROUND('201819 DATA'!G418/$C418,2),"")))</f>
        <v>0</v>
      </c>
      <c r="T418" s="289">
        <f>IF(OR($C418="*",$C418&lt;400),"",IF(AND('201819 DATA'!H418="*",$C418&gt;=400),"*",IF($C418&gt;=400,ROUND('201819 DATA'!H418/$C418,2),"")))</f>
        <v>1</v>
      </c>
      <c r="U418" s="289">
        <f>IF(OR($C418="*",$C418&lt;400),"",IF(AND('201819 DATA'!FM418="*",$C418&gt;=400),"*",IF($C418&gt;=400,ROUND('201819 DATA'!FM418/$C418,2),"")))</f>
        <v>0</v>
      </c>
      <c r="V418" s="312">
        <f>IF(OR($D418="*",$D418&lt;400),"",IF(AND('201819 DATA'!M418="*",$D418&gt;=400),"*",IF($D418&gt;=400,ROUND('201819 DATA'!M418/$D418,2),"")))</f>
        <v>0.03</v>
      </c>
      <c r="W418" s="312">
        <f>IF(OR($D418="*",$D418&lt;400),"",IF(AND('201819 DATA'!N418="*",$D418&gt;=400),"*",IF($D418&gt;=400,ROUND('201819 DATA'!N418/$D418,2),"")))</f>
        <v>0.22</v>
      </c>
      <c r="X418" s="312">
        <f>IF(OR($D418="*",$D418&lt;400),"",IF(AND('201819 DATA'!O418="*",$D418&gt;=400),"*",IF($D418&gt;=400,ROUND('201819 DATA'!O418/$D418,2),"")))</f>
        <v>0.28999999999999998</v>
      </c>
      <c r="Y418" s="312">
        <f>IF(OR($D418="*",$D418&lt;400),"",IF(AND('201819 DATA'!P418="*",$D418&gt;=400),"*",IF($D418&gt;=400,ROUND('201819 DATA'!P418/$D418,2),"")))</f>
        <v>0.23</v>
      </c>
      <c r="Z418" s="312">
        <f>IF(OR($D418="*",$D418&lt;400),"",IF(AND('201819 DATA'!Q418="*",$D418&gt;=400),"*",IF($D418&gt;=400,ROUND('201819 DATA'!Q418/$D418,2),"")))</f>
        <v>0.05</v>
      </c>
      <c r="AA418" s="312">
        <f>IF(OR($D418="*",$D418&lt;400),"",IF(AND('201819 DATA'!R418="*",$D418&gt;=400),"*",IF($D418&gt;=400,ROUND('201819 DATA'!R418/$D418,2),"")))</f>
        <v>0.03</v>
      </c>
      <c r="AB418" s="312">
        <f>IF(OR($D418="*",$D418&lt;400),"",IF(AND('201819 DATA'!S418="*",$D418&gt;=400),"*",IF($D418&gt;=400,ROUND('201819 DATA'!S418/$D418,2),"")))</f>
        <v>0.02</v>
      </c>
      <c r="AC418" s="312">
        <f>IF(OR($D418="*",$D418&lt;400),"",IF(AND('201819 DATA'!T418="*",$D418&gt;=400),"*",IF($D418&gt;=400,ROUND('201819 DATA'!T418/$D418,2),"")))</f>
        <v>0.12</v>
      </c>
      <c r="AD418" s="289">
        <f>IF(OR($C418="*",$C418&lt;400),"",IF(AND('201819 DATA'!BC418="*",$C418&gt;=400),"*",IF($C418&gt;=400,ROUND('201819 DATA'!BC418/$C418,2),"")))</f>
        <v>0</v>
      </c>
      <c r="AE418" s="289">
        <f>IF(OR($C418="*",$C418&lt;400),"",IF(AND('201819 DATA'!BD418="*",$C418&gt;=400),"*",IF($C418&gt;=400,ROUND('201819 DATA'!BD418/$C418,2),"")))</f>
        <v>0.02</v>
      </c>
      <c r="AF418" s="289">
        <f>IF(OR($C418="*",$C418&lt;400),"",IF(AND('201819 DATA'!BE418="*",$C418&gt;=400),"*",IF($C418&gt;=400,ROUND('201819 DATA'!BE418/$C418,2),"")))</f>
        <v>0</v>
      </c>
      <c r="AG418" s="289">
        <f>IF(OR($C418="*",$C418&lt;400),"",IF(AND('201819 DATA'!BF418="*",$C418&gt;=400),"*",IF($C418&gt;=400,ROUND('201819 DATA'!BF418/$C418,2),"")))</f>
        <v>0</v>
      </c>
      <c r="AH418" s="289">
        <f>IF(OR($C418="*",$C418&lt;400),"",IF(AND('201819 DATA'!BG418="*",$C418&gt;=400),"*",IF($C418&gt;=400,ROUND('201819 DATA'!BG418/$C418,2),"")))</f>
        <v>0</v>
      </c>
      <c r="AI418" s="289">
        <f>IF(OR($C418="*",$C418&lt;400),"",IF(AND('201819 DATA'!BH418="*",$C418&gt;=400),"*",IF($C418&gt;=400,ROUND('201819 DATA'!BH418/$C418,2),"")))</f>
        <v>0.01</v>
      </c>
      <c r="AJ418" s="289">
        <f>IF(OR($C418="*",$C418&lt;400),"",IF(AND('201819 DATA'!BI418="*",$C418&gt;=400),"*",IF($C418&gt;=400,ROUND('201819 DATA'!BI418/$C418,2),"")))</f>
        <v>0.97</v>
      </c>
      <c r="AK418" s="289">
        <f>IF(OR($C418="*",$C418&lt;400),"",IF(AND('201819 DATA'!BJ418="*",$C418&gt;=400),"*",IF($C418&gt;=400,ROUND('201819 DATA'!BJ418/$C418,2),"")))</f>
        <v>0</v>
      </c>
      <c r="AL418" s="289">
        <f>IF(OR($C418="*",$C418&lt;400),"",IF(AND('201819 DATA'!BK418="*",$C418&gt;=400),"*",IF($C418&gt;=400,ROUND('201819 DATA'!BK418/$C418,2),"")))</f>
        <v>0</v>
      </c>
      <c r="AM418" s="289">
        <f>IF(OR($C418="*",$C418&lt;400),"",IF(AND('201819 DATA'!BL418="*",$C418&gt;=400),"*",IF($C418&gt;=400,ROUND('201819 DATA'!BL418/$C418,2),"")))</f>
        <v>0</v>
      </c>
      <c r="AN418" s="289">
        <f>IF(OR($C418="*",$C418&lt;400),"",IF(AND('201819 DATA'!BM418="*",$C418&gt;=400),"*",IF($C418&gt;=400,ROUND('201819 DATA'!BM418/$C418,2),"")))</f>
        <v>0</v>
      </c>
      <c r="AO418" s="289">
        <f>IF(OR($C418="*",$C418&lt;400),"",IF(AND('201819 DATA'!BN418="*",$C418&gt;=400),"*",IF($C418&gt;=400,ROUND('201819 DATA'!BN418/$C418,2),"")))</f>
        <v>0.01</v>
      </c>
      <c r="AP418" s="289">
        <f>IF(OR($C418="*",$C418&lt;400),"",IF(AND('201819 DATA'!BO418="*",$C418&gt;=400),"*",IF($C418&gt;=400,ROUND('201819 DATA'!BO418/$C418,2),"")))</f>
        <v>0</v>
      </c>
      <c r="AQ418" s="289">
        <f>IF(OR($C418="*",$C418&lt;400),"",IF(AND('201819 DATA'!BP418="*",$C418&gt;=400),"*",IF($C418&gt;=400,ROUND('201819 DATA'!BP418/$C418,2),"")))</f>
        <v>0</v>
      </c>
      <c r="AR418" s="289">
        <f>IF(OR($C418="*",$C418&lt;400),"",IF(AND('201819 DATA'!BQ418="*",$C418&gt;=400),"*",IF($C418&gt;=400,ROUND('201819 DATA'!BQ418/$C418,2),"")))</f>
        <v>0</v>
      </c>
      <c r="AS418" s="289">
        <f>IF(OR($C418="*",$C418&lt;400),"",IF(AND('201819 DATA'!BR418="*",$C418&gt;=400),"*",IF($C418&gt;=400,ROUND('201819 DATA'!BR418/$C418,2),"")))</f>
        <v>0</v>
      </c>
      <c r="AT418" s="289" t="str">
        <f>IF(OR($C418="*",$C418&lt;400),"",IF(AND('201819 DATA'!BS418="*",$C418&gt;=400),"*",IF($C418&gt;=400,ROUND('201819 DATA'!BS418/$C418,2),"")))</f>
        <v>*</v>
      </c>
      <c r="AU418" s="289">
        <f>IF(OR($C418="*",$C418&lt;400),"",IF(AND('201819 DATA'!BT418="*",$C418&gt;=400),"*",IF($C418&gt;=400,ROUND('201819 DATA'!BT418/$C418,2),"")))</f>
        <v>0</v>
      </c>
      <c r="AV418" s="289" t="str">
        <f>IF(OR($C418="*",$C418&lt;400),"",IF(AND('201819 DATA'!BU418="*",$C418&gt;=400),"*",IF($C418&gt;=400,ROUND('201819 DATA'!BU418/$C418,2),"")))</f>
        <v>*</v>
      </c>
      <c r="AW418" s="289">
        <f>IF(OR($C418="*",$C418&lt;400),"",IF(AND('201819 DATA'!BV418="*",$C418&gt;=400),"*",IF($C418&gt;=400,ROUND('201819 DATA'!BV418/$C418,2),"")))</f>
        <v>0</v>
      </c>
      <c r="AX418" s="289">
        <f>IF(OR($C418="*",$C418&lt;400),"",IF(AND('201819 DATA'!BW418="*",$C418&gt;=400),"*",IF($C418&gt;=400,ROUND('201819 DATA'!BW418/$C418,2),"")))</f>
        <v>0</v>
      </c>
    </row>
    <row r="419" spans="1:50" x14ac:dyDescent="0.2">
      <c r="A419" s="13" t="s">
        <v>454</v>
      </c>
      <c r="B419" s="287">
        <f>'201819 DATA'!B419</f>
        <v>123060</v>
      </c>
      <c r="C419" s="288">
        <f>'201819 DATA'!C419</f>
        <v>106995</v>
      </c>
      <c r="D419" s="293">
        <f>'201819 DATA'!FN419</f>
        <v>39395</v>
      </c>
      <c r="G419" s="295">
        <f t="shared" si="6"/>
        <v>0.87</v>
      </c>
      <c r="H419" s="289">
        <f>IF(OR($C419="*",$C419&lt;400),"",IF(AND('201819 DATA'!F419="*",$C419&gt;=400),"*",IF($C419&gt;=400,ROUND('201819 DATA'!F419/$C419,2),"")))</f>
        <v>0.34</v>
      </c>
      <c r="I419" s="296">
        <f>IF(OR($B419="*",$B419&lt;400),"",IF(AND('201819 DATA'!Y419="*",$B419&gt;=400),"*",IF($B419&gt;=400,ROUND('201819 DATA'!Y419/$B419,2),"")))</f>
        <v>7.0000000000000007E-2</v>
      </c>
      <c r="J419" s="296">
        <f>IF(OR($B419="*",$B419&lt;400),"",IF(AND('201819 DATA'!Z419="*",$B419&gt;=400),"*",IF($B419&gt;=400,ROUND('201819 DATA'!Z419/$B419,2),"")))</f>
        <v>0.13</v>
      </c>
      <c r="K419" s="296">
        <f>IF(OR($B419="*",$B419&lt;400),"",IF(AND('201819 DATA'!AA419="*",$B419&gt;=400),"*",IF($B419&gt;=400,ROUND('201819 DATA'!AA419/$B419,2),"")))</f>
        <v>0.13</v>
      </c>
      <c r="L419" s="296">
        <f>IF(OR($B419="*",$B419&lt;400),"",IF(AND('201819 DATA'!AB419="*",$B419&gt;=400),"*",IF($B419&gt;=400,ROUND('201819 DATA'!AB419/$B419,2),"")))</f>
        <v>0.15</v>
      </c>
      <c r="M419" s="296">
        <f>IF(OR($B419="*",$B419&lt;400),"",IF(AND('201819 DATA'!AC419="*",$B419&gt;=400),"*",IF($B419&gt;=400,ROUND('201819 DATA'!AC419/$B419,2),"")))</f>
        <v>0.22</v>
      </c>
      <c r="N419" s="296">
        <f>IF(OR($B419="*",$B419&lt;400),"",IF(AND('201819 DATA'!AD419="*",$B419&gt;=400),"*",IF($B419&gt;=400,ROUND('201819 DATA'!AD419/$B419,2),"")))</f>
        <v>0.25</v>
      </c>
      <c r="O419" s="296">
        <f>IF(OR($B419="*",$B419&lt;400),"",IF(AND('201819 DATA'!AE419="*",$B419&gt;=400),"*",IF($B419&gt;=400,ROUND('201819 DATA'!AE419/$B419,2),"")))</f>
        <v>0.04</v>
      </c>
      <c r="P419" s="297"/>
      <c r="Q419" s="296">
        <f>IF(OR($B419="*",$B419&lt;400),"",IF(AND('201819 DATA'!FL419="*",$B419&gt;=400),"*",IF($B419&gt;=400,ROUND('201819 DATA'!FL419/$B419,2),"")))</f>
        <v>0.57999999999999996</v>
      </c>
      <c r="R419" s="289">
        <f>IF(OR($C419="*",$C419&lt;400),"",IF(AND('201819 DATA'!F419="*",$C419&gt;=400),"*",IF($C419&gt;=400,ROUND('201819 DATA'!F419/$C419,2),"")))</f>
        <v>0.34</v>
      </c>
      <c r="S419" s="289">
        <f>IF(OR($C419="*",$C419&lt;400),"",IF(AND('201819 DATA'!G419="*",$C419&gt;=400),"*",IF($C419&gt;=400,ROUND('201819 DATA'!G419/$C419,2),"")))</f>
        <v>0.09</v>
      </c>
      <c r="T419" s="289">
        <f>IF(OR($C419="*",$C419&lt;400),"",IF(AND('201819 DATA'!H419="*",$C419&gt;=400),"*",IF($C419&gt;=400,ROUND('201819 DATA'!H419/$C419,2),"")))</f>
        <v>0.39</v>
      </c>
      <c r="U419" s="289">
        <f>IF(OR($C419="*",$C419&lt;400),"",IF(AND('201819 DATA'!FM419="*",$C419&gt;=400),"*",IF($C419&gt;=400,ROUND('201819 DATA'!FM419/$C419,2),"")))</f>
        <v>0.18</v>
      </c>
      <c r="V419" s="312">
        <f>IF(OR($D419="*",$D419&lt;400),"",IF(AND('201819 DATA'!M419="*",$D419&gt;=400),"*",IF($D419&gt;=400,ROUND('201819 DATA'!M419/$D419,2),"")))</f>
        <v>0.35</v>
      </c>
      <c r="W419" s="312">
        <f>IF(OR($D419="*",$D419&lt;400),"",IF(AND('201819 DATA'!N419="*",$D419&gt;=400),"*",IF($D419&gt;=400,ROUND('201819 DATA'!N419/$D419,2),"")))</f>
        <v>0.28000000000000003</v>
      </c>
      <c r="X419" s="312">
        <f>IF(OR($D419="*",$D419&lt;400),"",IF(AND('201819 DATA'!O419="*",$D419&gt;=400),"*",IF($D419&gt;=400,ROUND('201819 DATA'!O419/$D419,2),"")))</f>
        <v>0.13</v>
      </c>
      <c r="Y419" s="312">
        <f>IF(OR($D419="*",$D419&lt;400),"",IF(AND('201819 DATA'!P419="*",$D419&gt;=400),"*",IF($D419&gt;=400,ROUND('201819 DATA'!P419/$D419,2),"")))</f>
        <v>0.14000000000000001</v>
      </c>
      <c r="Z419" s="312">
        <f>IF(OR($D419="*",$D419&lt;400),"",IF(AND('201819 DATA'!Q419="*",$D419&gt;=400),"*",IF($D419&gt;=400,ROUND('201819 DATA'!Q419/$D419,2),"")))</f>
        <v>0.04</v>
      </c>
      <c r="AA419" s="312">
        <f>IF(OR($D419="*",$D419&lt;400),"",IF(AND('201819 DATA'!R419="*",$D419&gt;=400),"*",IF($D419&gt;=400,ROUND('201819 DATA'!R419/$D419,2),"")))</f>
        <v>0.01</v>
      </c>
      <c r="AB419" s="312">
        <f>IF(OR($D419="*",$D419&lt;400),"",IF(AND('201819 DATA'!S419="*",$D419&gt;=400),"*",IF($D419&gt;=400,ROUND('201819 DATA'!S419/$D419,2),"")))</f>
        <v>0.01</v>
      </c>
      <c r="AC419" s="312">
        <f>IF(OR($D419="*",$D419&lt;400),"",IF(AND('201819 DATA'!T419="*",$D419&gt;=400),"*",IF($D419&gt;=400,ROUND('201819 DATA'!T419/$D419,2),"")))</f>
        <v>0.02</v>
      </c>
      <c r="AD419" s="289">
        <f>IF(OR($C419="*",$C419&lt;400),"",IF(AND('201819 DATA'!BC419="*",$C419&gt;=400),"*",IF($C419&gt;=400,ROUND('201819 DATA'!BC419/$C419,2),"")))</f>
        <v>0.03</v>
      </c>
      <c r="AE419" s="289">
        <f>IF(OR($C419="*",$C419&lt;400),"",IF(AND('201819 DATA'!BD419="*",$C419&gt;=400),"*",IF($C419&gt;=400,ROUND('201819 DATA'!BD419/$C419,2),"")))</f>
        <v>0.1</v>
      </c>
      <c r="AF419" s="289">
        <f>IF(OR($C419="*",$C419&lt;400),"",IF(AND('201819 DATA'!BE419="*",$C419&gt;=400),"*",IF($C419&gt;=400,ROUND('201819 DATA'!BE419/$C419,2),"")))</f>
        <v>0.02</v>
      </c>
      <c r="AG419" s="289">
        <f>IF(OR($C419="*",$C419&lt;400),"",IF(AND('201819 DATA'!BF419="*",$C419&gt;=400),"*",IF($C419&gt;=400,ROUND('201819 DATA'!BF419/$C419,2),"")))</f>
        <v>0.02</v>
      </c>
      <c r="AH419" s="289">
        <f>IF(OR($C419="*",$C419&lt;400),"",IF(AND('201819 DATA'!BG419="*",$C419&gt;=400),"*",IF($C419&gt;=400,ROUND('201819 DATA'!BG419/$C419,2),"")))</f>
        <v>0</v>
      </c>
      <c r="AI419" s="289">
        <f>IF(OR($C419="*",$C419&lt;400),"",IF(AND('201819 DATA'!BH419="*",$C419&gt;=400),"*",IF($C419&gt;=400,ROUND('201819 DATA'!BH419/$C419,2),"")))</f>
        <v>0.01</v>
      </c>
      <c r="AJ419" s="289">
        <f>IF(OR($C419="*",$C419&lt;400),"",IF(AND('201819 DATA'!BI419="*",$C419&gt;=400),"*",IF($C419&gt;=400,ROUND('201819 DATA'!BI419/$C419,2),"")))</f>
        <v>0.06</v>
      </c>
      <c r="AK419" s="289">
        <f>IF(OR($C419="*",$C419&lt;400),"",IF(AND('201819 DATA'!BJ419="*",$C419&gt;=400),"*",IF($C419&gt;=400,ROUND('201819 DATA'!BJ419/$C419,2),"")))</f>
        <v>0</v>
      </c>
      <c r="AL419" s="289">
        <f>IF(OR($C419="*",$C419&lt;400),"",IF(AND('201819 DATA'!BK419="*",$C419&gt;=400),"*",IF($C419&gt;=400,ROUND('201819 DATA'!BK419/$C419,2),"")))</f>
        <v>0.05</v>
      </c>
      <c r="AM419" s="289">
        <f>IF(OR($C419="*",$C419&lt;400),"",IF(AND('201819 DATA'!BL419="*",$C419&gt;=400),"*",IF($C419&gt;=400,ROUND('201819 DATA'!BL419/$C419,2),"")))</f>
        <v>0.06</v>
      </c>
      <c r="AN419" s="289">
        <f>IF(OR($C419="*",$C419&lt;400),"",IF(AND('201819 DATA'!BM419="*",$C419&gt;=400),"*",IF($C419&gt;=400,ROUND('201819 DATA'!BM419/$C419,2),"")))</f>
        <v>0.12</v>
      </c>
      <c r="AO419" s="289">
        <f>IF(OR($C419="*",$C419&lt;400),"",IF(AND('201819 DATA'!BN419="*",$C419&gt;=400),"*",IF($C419&gt;=400,ROUND('201819 DATA'!BN419/$C419,2),"")))</f>
        <v>0.03</v>
      </c>
      <c r="AP419" s="289">
        <f>IF(OR($C419="*",$C419&lt;400),"",IF(AND('201819 DATA'!BO419="*",$C419&gt;=400),"*",IF($C419&gt;=400,ROUND('201819 DATA'!BO419/$C419,2),"")))</f>
        <v>0.09</v>
      </c>
      <c r="AQ419" s="289">
        <f>IF(OR($C419="*",$C419&lt;400),"",IF(AND('201819 DATA'!BP419="*",$C419&gt;=400),"*",IF($C419&gt;=400,ROUND('201819 DATA'!BP419/$C419,2),"")))</f>
        <v>0.06</v>
      </c>
      <c r="AR419" s="289">
        <f>IF(OR($C419="*",$C419&lt;400),"",IF(AND('201819 DATA'!BQ419="*",$C419&gt;=400),"*",IF($C419&gt;=400,ROUND('201819 DATA'!BQ419/$C419,2),"")))</f>
        <v>0.13</v>
      </c>
      <c r="AS419" s="289">
        <f>IF(OR($C419="*",$C419&lt;400),"",IF(AND('201819 DATA'!BR419="*",$C419&gt;=400),"*",IF($C419&gt;=400,ROUND('201819 DATA'!BR419/$C419,2),"")))</f>
        <v>0.02</v>
      </c>
      <c r="AT419" s="289">
        <f>IF(OR($C419="*",$C419&lt;400),"",IF(AND('201819 DATA'!BS419="*",$C419&gt;=400),"*",IF($C419&gt;=400,ROUND('201819 DATA'!BS419/$C419,2),"")))</f>
        <v>0</v>
      </c>
      <c r="AU419" s="289">
        <f>IF(OR($C419="*",$C419&lt;400),"",IF(AND('201819 DATA'!BT419="*",$C419&gt;=400),"*",IF($C419&gt;=400,ROUND('201819 DATA'!BT419/$C419,2),"")))</f>
        <v>0.09</v>
      </c>
      <c r="AV419" s="289">
        <f>IF(OR($C419="*",$C419&lt;400),"",IF(AND('201819 DATA'!BU419="*",$C419&gt;=400),"*",IF($C419&gt;=400,ROUND('201819 DATA'!BU419/$C419,2),"")))</f>
        <v>0.05</v>
      </c>
      <c r="AW419" s="289">
        <f>IF(OR($C419="*",$C419&lt;400),"",IF(AND('201819 DATA'!BV419="*",$C419&gt;=400),"*",IF($C419&gt;=400,ROUND('201819 DATA'!BV419/$C419,2),"")))</f>
        <v>0</v>
      </c>
      <c r="AX419" s="289">
        <f>IF(OR($C419="*",$C419&lt;400),"",IF(AND('201819 DATA'!BW419="*",$C419&gt;=400),"*",IF($C419&gt;=400,ROUND('201819 DATA'!BW419/$C419,2),"")))</f>
        <v>0.06</v>
      </c>
    </row>
    <row r="420" spans="1:50" x14ac:dyDescent="0.2">
      <c r="A420" s="13" t="s">
        <v>372</v>
      </c>
      <c r="B420" s="287">
        <f>'201819 DATA'!B420</f>
        <v>69825</v>
      </c>
      <c r="C420" s="288">
        <f>'201819 DATA'!C420</f>
        <v>64270</v>
      </c>
      <c r="D420" s="293">
        <f>'201819 DATA'!FN420</f>
        <v>20785</v>
      </c>
      <c r="G420" s="295">
        <f t="shared" si="6"/>
        <v>0.92</v>
      </c>
      <c r="H420" s="289">
        <f>IF(OR($C420="*",$C420&lt;400),"",IF(AND('201819 DATA'!F420="*",$C420&gt;=400),"*",IF($C420&gt;=400,ROUND('201819 DATA'!F420/$C420,2),"")))</f>
        <v>0.39</v>
      </c>
      <c r="I420" s="296">
        <f>IF(OR($B420="*",$B420&lt;400),"",IF(AND('201819 DATA'!Y420="*",$B420&gt;=400),"*",IF($B420&gt;=400,ROUND('201819 DATA'!Y420/$B420,2),"")))</f>
        <v>0.15</v>
      </c>
      <c r="J420" s="296">
        <f>IF(OR($B420="*",$B420&lt;400),"",IF(AND('201819 DATA'!Z420="*",$B420&gt;=400),"*",IF($B420&gt;=400,ROUND('201819 DATA'!Z420/$B420,2),"")))</f>
        <v>0.11</v>
      </c>
      <c r="K420" s="296">
        <f>IF(OR($B420="*",$B420&lt;400),"",IF(AND('201819 DATA'!AA420="*",$B420&gt;=400),"*",IF($B420&gt;=400,ROUND('201819 DATA'!AA420/$B420,2),"")))</f>
        <v>0.16</v>
      </c>
      <c r="L420" s="296">
        <f>IF(OR($B420="*",$B420&lt;400),"",IF(AND('201819 DATA'!AB420="*",$B420&gt;=400),"*",IF($B420&gt;=400,ROUND('201819 DATA'!AB420/$B420,2),"")))</f>
        <v>0.15</v>
      </c>
      <c r="M420" s="296">
        <f>IF(OR($B420="*",$B420&lt;400),"",IF(AND('201819 DATA'!AC420="*",$B420&gt;=400),"*",IF($B420&gt;=400,ROUND('201819 DATA'!AC420/$B420,2),"")))</f>
        <v>0.19</v>
      </c>
      <c r="N420" s="296">
        <f>IF(OR($B420="*",$B420&lt;400),"",IF(AND('201819 DATA'!AD420="*",$B420&gt;=400),"*",IF($B420&gt;=400,ROUND('201819 DATA'!AD420/$B420,2),"")))</f>
        <v>0.2</v>
      </c>
      <c r="O420" s="296">
        <f>IF(OR($B420="*",$B420&lt;400),"",IF(AND('201819 DATA'!AE420="*",$B420&gt;=400),"*",IF($B420&gt;=400,ROUND('201819 DATA'!AE420/$B420,2),"")))</f>
        <v>0.04</v>
      </c>
      <c r="P420" s="297"/>
      <c r="Q420" s="296">
        <f>IF(OR($B420="*",$B420&lt;400),"",IF(AND('201819 DATA'!FL420="*",$B420&gt;=400),"*",IF($B420&gt;=400,ROUND('201819 DATA'!FL420/$B420,2),"")))</f>
        <v>0.61</v>
      </c>
      <c r="R420" s="289">
        <f>IF(OR($C420="*",$C420&lt;400),"",IF(AND('201819 DATA'!F420="*",$C420&gt;=400),"*",IF($C420&gt;=400,ROUND('201819 DATA'!F420/$C420,2),"")))</f>
        <v>0.39</v>
      </c>
      <c r="S420" s="289">
        <f>IF(OR($C420="*",$C420&lt;400),"",IF(AND('201819 DATA'!G420="*",$C420&gt;=400),"*",IF($C420&gt;=400,ROUND('201819 DATA'!G420/$C420,2),"")))</f>
        <v>0.1</v>
      </c>
      <c r="T420" s="289">
        <f>IF(OR($C420="*",$C420&lt;400),"",IF(AND('201819 DATA'!H420="*",$C420&gt;=400),"*",IF($C420&gt;=400,ROUND('201819 DATA'!H420/$C420,2),"")))</f>
        <v>0.33</v>
      </c>
      <c r="U420" s="289">
        <f>IF(OR($C420="*",$C420&lt;400),"",IF(AND('201819 DATA'!FM420="*",$C420&gt;=400),"*",IF($C420&gt;=400,ROUND('201819 DATA'!FM420/$C420,2),"")))</f>
        <v>0.19</v>
      </c>
      <c r="V420" s="312">
        <f>IF(OR($D420="*",$D420&lt;400),"",IF(AND('201819 DATA'!M420="*",$D420&gt;=400),"*",IF($D420&gt;=400,ROUND('201819 DATA'!M420/$D420,2),"")))</f>
        <v>0.36</v>
      </c>
      <c r="W420" s="312">
        <f>IF(OR($D420="*",$D420&lt;400),"",IF(AND('201819 DATA'!N420="*",$D420&gt;=400),"*",IF($D420&gt;=400,ROUND('201819 DATA'!N420/$D420,2),"")))</f>
        <v>0.26</v>
      </c>
      <c r="X420" s="312">
        <f>IF(OR($D420="*",$D420&lt;400),"",IF(AND('201819 DATA'!O420="*",$D420&gt;=400),"*",IF($D420&gt;=400,ROUND('201819 DATA'!O420/$D420,2),"")))</f>
        <v>0.1</v>
      </c>
      <c r="Y420" s="312">
        <f>IF(OR($D420="*",$D420&lt;400),"",IF(AND('201819 DATA'!P420="*",$D420&gt;=400),"*",IF($D420&gt;=400,ROUND('201819 DATA'!P420/$D420,2),"")))</f>
        <v>0.16</v>
      </c>
      <c r="Z420" s="312">
        <f>IF(OR($D420="*",$D420&lt;400),"",IF(AND('201819 DATA'!Q420="*",$D420&gt;=400),"*",IF($D420&gt;=400,ROUND('201819 DATA'!Q420/$D420,2),"")))</f>
        <v>0.08</v>
      </c>
      <c r="AA420" s="312">
        <f>IF(OR($D420="*",$D420&lt;400),"",IF(AND('201819 DATA'!R420="*",$D420&gt;=400),"*",IF($D420&gt;=400,ROUND('201819 DATA'!R420/$D420,2),"")))</f>
        <v>0.02</v>
      </c>
      <c r="AB420" s="312">
        <f>IF(OR($D420="*",$D420&lt;400),"",IF(AND('201819 DATA'!S420="*",$D420&gt;=400),"*",IF($D420&gt;=400,ROUND('201819 DATA'!S420/$D420,2),"")))</f>
        <v>0.01</v>
      </c>
      <c r="AC420" s="312">
        <f>IF(OR($D420="*",$D420&lt;400),"",IF(AND('201819 DATA'!T420="*",$D420&gt;=400),"*",IF($D420&gt;=400,ROUND('201819 DATA'!T420/$D420,2),"")))</f>
        <v>0.01</v>
      </c>
      <c r="AD420" s="289">
        <f>IF(OR($C420="*",$C420&lt;400),"",IF(AND('201819 DATA'!BC420="*",$C420&gt;=400),"*",IF($C420&gt;=400,ROUND('201819 DATA'!BC420/$C420,2),"")))</f>
        <v>0.04</v>
      </c>
      <c r="AE420" s="289">
        <f>IF(OR($C420="*",$C420&lt;400),"",IF(AND('201819 DATA'!BD420="*",$C420&gt;=400),"*",IF($C420&gt;=400,ROUND('201819 DATA'!BD420/$C420,2),"")))</f>
        <v>7.0000000000000007E-2</v>
      </c>
      <c r="AF420" s="289">
        <f>IF(OR($C420="*",$C420&lt;400),"",IF(AND('201819 DATA'!BE420="*",$C420&gt;=400),"*",IF($C420&gt;=400,ROUND('201819 DATA'!BE420/$C420,2),"")))</f>
        <v>0.03</v>
      </c>
      <c r="AG420" s="289">
        <f>IF(OR($C420="*",$C420&lt;400),"",IF(AND('201819 DATA'!BF420="*",$C420&gt;=400),"*",IF($C420&gt;=400,ROUND('201819 DATA'!BF420/$C420,2),"")))</f>
        <v>0.01</v>
      </c>
      <c r="AH420" s="289">
        <f>IF(OR($C420="*",$C420&lt;400),"",IF(AND('201819 DATA'!BG420="*",$C420&gt;=400),"*",IF($C420&gt;=400,ROUND('201819 DATA'!BG420/$C420,2),"")))</f>
        <v>0</v>
      </c>
      <c r="AI420" s="289">
        <f>IF(OR($C420="*",$C420&lt;400),"",IF(AND('201819 DATA'!BH420="*",$C420&gt;=400),"*",IF($C420&gt;=400,ROUND('201819 DATA'!BH420/$C420,2),"")))</f>
        <v>0.02</v>
      </c>
      <c r="AJ420" s="289">
        <f>IF(OR($C420="*",$C420&lt;400),"",IF(AND('201819 DATA'!BI420="*",$C420&gt;=400),"*",IF($C420&gt;=400,ROUND('201819 DATA'!BI420/$C420,2),"")))</f>
        <v>0.04</v>
      </c>
      <c r="AK420" s="289">
        <f>IF(OR($C420="*",$C420&lt;400),"",IF(AND('201819 DATA'!BJ420="*",$C420&gt;=400),"*",IF($C420&gt;=400,ROUND('201819 DATA'!BJ420/$C420,2),"")))</f>
        <v>0</v>
      </c>
      <c r="AL420" s="289">
        <f>IF(OR($C420="*",$C420&lt;400),"",IF(AND('201819 DATA'!BK420="*",$C420&gt;=400),"*",IF($C420&gt;=400,ROUND('201819 DATA'!BK420/$C420,2),"")))</f>
        <v>0.03</v>
      </c>
      <c r="AM420" s="289">
        <f>IF(OR($C420="*",$C420&lt;400),"",IF(AND('201819 DATA'!BL420="*",$C420&gt;=400),"*",IF($C420&gt;=400,ROUND('201819 DATA'!BL420/$C420,2),"")))</f>
        <v>0.06</v>
      </c>
      <c r="AN420" s="289">
        <f>IF(OR($C420="*",$C420&lt;400),"",IF(AND('201819 DATA'!BM420="*",$C420&gt;=400),"*",IF($C420&gt;=400,ROUND('201819 DATA'!BM420/$C420,2),"")))</f>
        <v>0.14000000000000001</v>
      </c>
      <c r="AO420" s="289">
        <f>IF(OR($C420="*",$C420&lt;400),"",IF(AND('201819 DATA'!BN420="*",$C420&gt;=400),"*",IF($C420&gt;=400,ROUND('201819 DATA'!BN420/$C420,2),"")))</f>
        <v>0.02</v>
      </c>
      <c r="AP420" s="289">
        <f>IF(OR($C420="*",$C420&lt;400),"",IF(AND('201819 DATA'!BO420="*",$C420&gt;=400),"*",IF($C420&gt;=400,ROUND('201819 DATA'!BO420/$C420,2),"")))</f>
        <v>0.1</v>
      </c>
      <c r="AQ420" s="289">
        <f>IF(OR($C420="*",$C420&lt;400),"",IF(AND('201819 DATA'!BP420="*",$C420&gt;=400),"*",IF($C420&gt;=400,ROUND('201819 DATA'!BP420/$C420,2),"")))</f>
        <v>0.06</v>
      </c>
      <c r="AR420" s="289">
        <f>IF(OR($C420="*",$C420&lt;400),"",IF(AND('201819 DATA'!BQ420="*",$C420&gt;=400),"*",IF($C420&gt;=400,ROUND('201819 DATA'!BQ420/$C420,2),"")))</f>
        <v>0.12</v>
      </c>
      <c r="AS420" s="289">
        <f>IF(OR($C420="*",$C420&lt;400),"",IF(AND('201819 DATA'!BR420="*",$C420&gt;=400),"*",IF($C420&gt;=400,ROUND('201819 DATA'!BR420/$C420,2),"")))</f>
        <v>0.03</v>
      </c>
      <c r="AT420" s="289">
        <f>IF(OR($C420="*",$C420&lt;400),"",IF(AND('201819 DATA'!BS420="*",$C420&gt;=400),"*",IF($C420&gt;=400,ROUND('201819 DATA'!BS420/$C420,2),"")))</f>
        <v>0</v>
      </c>
      <c r="AU420" s="289">
        <f>IF(OR($C420="*",$C420&lt;400),"",IF(AND('201819 DATA'!BT420="*",$C420&gt;=400),"*",IF($C420&gt;=400,ROUND('201819 DATA'!BT420/$C420,2),"")))</f>
        <v>0.11</v>
      </c>
      <c r="AV420" s="289">
        <f>IF(OR($C420="*",$C420&lt;400),"",IF(AND('201819 DATA'!BU420="*",$C420&gt;=400),"*",IF($C420&gt;=400,ROUND('201819 DATA'!BU420/$C420,2),"")))</f>
        <v>0.05</v>
      </c>
      <c r="AW420" s="289">
        <f>IF(OR($C420="*",$C420&lt;400),"",IF(AND('201819 DATA'!BV420="*",$C420&gt;=400),"*",IF($C420&gt;=400,ROUND('201819 DATA'!BV420/$C420,2),"")))</f>
        <v>0</v>
      </c>
      <c r="AX420" s="289">
        <f>IF(OR($C420="*",$C420&lt;400),"",IF(AND('201819 DATA'!BW420="*",$C420&gt;=400),"*",IF($C420&gt;=400,ROUND('201819 DATA'!BW420/$C420,2),"")))</f>
        <v>7.0000000000000007E-2</v>
      </c>
    </row>
    <row r="421" spans="1:50" x14ac:dyDescent="0.2">
      <c r="A421" s="13" t="s">
        <v>50</v>
      </c>
      <c r="B421" s="287">
        <f>'201819 DATA'!B421</f>
        <v>4395</v>
      </c>
      <c r="C421" s="288">
        <f>'201819 DATA'!C421</f>
        <v>4395</v>
      </c>
      <c r="D421" s="293">
        <f>'201819 DATA'!FN421</f>
        <v>0</v>
      </c>
      <c r="G421" s="295">
        <f t="shared" si="6"/>
        <v>1</v>
      </c>
      <c r="H421" s="289" t="str">
        <f>IF(OR($C421="*",$C421&lt;400),"",IF(AND('201819 DATA'!F421="*",$C421&gt;=400),"*",IF($C421&gt;=400,ROUND('201819 DATA'!F421/$C421,2),"")))</f>
        <v>*</v>
      </c>
      <c r="I421" s="296">
        <f>IF(OR($B421="*",$B421&lt;400),"",IF(AND('201819 DATA'!Y421="*",$B421&gt;=400),"*",IF($B421&gt;=400,ROUND('201819 DATA'!Y421/$B421,2),"")))</f>
        <v>0</v>
      </c>
      <c r="J421" s="296">
        <f>IF(OR($B421="*",$B421&lt;400),"",IF(AND('201819 DATA'!Z421="*",$B421&gt;=400),"*",IF($B421&gt;=400,ROUND('201819 DATA'!Z421/$B421,2),"")))</f>
        <v>0.03</v>
      </c>
      <c r="K421" s="296">
        <f>IF(OR($B421="*",$B421&lt;400),"",IF(AND('201819 DATA'!AA421="*",$B421&gt;=400),"*",IF($B421&gt;=400,ROUND('201819 DATA'!AA421/$B421,2),"")))</f>
        <v>0.08</v>
      </c>
      <c r="L421" s="296">
        <f>IF(OR($B421="*",$B421&lt;400),"",IF(AND('201819 DATA'!AB421="*",$B421&gt;=400),"*",IF($B421&gt;=400,ROUND('201819 DATA'!AB421/$B421,2),"")))</f>
        <v>0.22</v>
      </c>
      <c r="M421" s="296">
        <f>IF(OR($B421="*",$B421&lt;400),"",IF(AND('201819 DATA'!AC421="*",$B421&gt;=400),"*",IF($B421&gt;=400,ROUND('201819 DATA'!AC421/$B421,2),"")))</f>
        <v>0.42</v>
      </c>
      <c r="N421" s="296">
        <f>IF(OR($B421="*",$B421&lt;400),"",IF(AND('201819 DATA'!AD421="*",$B421&gt;=400),"*",IF($B421&gt;=400,ROUND('201819 DATA'!AD421/$B421,2),"")))</f>
        <v>0.24</v>
      </c>
      <c r="O421" s="296">
        <f>IF(OR($B421="*",$B421&lt;400),"",IF(AND('201819 DATA'!AE421="*",$B421&gt;=400),"*",IF($B421&gt;=400,ROUND('201819 DATA'!AE421/$B421,2),"")))</f>
        <v>0.01</v>
      </c>
      <c r="P421" s="297"/>
      <c r="Q421" s="296">
        <f>IF(OR($B421="*",$B421&lt;400),"",IF(AND('201819 DATA'!FL421="*",$B421&gt;=400),"*",IF($B421&gt;=400,ROUND('201819 DATA'!FL421/$B421,2),"")))</f>
        <v>1</v>
      </c>
      <c r="R421" s="289" t="str">
        <f>IF(OR($C421="*",$C421&lt;400),"",IF(AND('201819 DATA'!F421="*",$C421&gt;=400),"*",IF($C421&gt;=400,ROUND('201819 DATA'!F421/$C421,2),"")))</f>
        <v>*</v>
      </c>
      <c r="S421" s="289">
        <f>IF(OR($C421="*",$C421&lt;400),"",IF(AND('201819 DATA'!G421="*",$C421&gt;=400),"*",IF($C421&gt;=400,ROUND('201819 DATA'!G421/$C421,2),"")))</f>
        <v>0</v>
      </c>
      <c r="T421" s="289">
        <f>IF(OR($C421="*",$C421&lt;400),"",IF(AND('201819 DATA'!H421="*",$C421&gt;=400),"*",IF($C421&gt;=400,ROUND('201819 DATA'!H421/$C421,2),"")))</f>
        <v>1</v>
      </c>
      <c r="U421" s="289" t="str">
        <f>IF(OR($C421="*",$C421&lt;400),"",IF(AND('201819 DATA'!FM421="*",$C421&gt;=400),"*",IF($C421&gt;=400,ROUND('201819 DATA'!FM421/$C421,2),"")))</f>
        <v>*</v>
      </c>
      <c r="V421" s="312" t="str">
        <f>IF(OR($D421="*",$D421&lt;400),"",IF(AND('201819 DATA'!M421="*",$D421&gt;=400),"*",IF($D421&gt;=400,ROUND('201819 DATA'!M421/$D421,2),"")))</f>
        <v/>
      </c>
      <c r="W421" s="312" t="str">
        <f>IF(OR($D421="*",$D421&lt;400),"",IF(AND('201819 DATA'!N421="*",$D421&gt;=400),"*",IF($D421&gt;=400,ROUND('201819 DATA'!N421/$D421,2),"")))</f>
        <v/>
      </c>
      <c r="X421" s="312" t="str">
        <f>IF(OR($D421="*",$D421&lt;400),"",IF(AND('201819 DATA'!O421="*",$D421&gt;=400),"*",IF($D421&gt;=400,ROUND('201819 DATA'!O421/$D421,2),"")))</f>
        <v/>
      </c>
      <c r="Y421" s="312" t="str">
        <f>IF(OR($D421="*",$D421&lt;400),"",IF(AND('201819 DATA'!P421="*",$D421&gt;=400),"*",IF($D421&gt;=400,ROUND('201819 DATA'!P421/$D421,2),"")))</f>
        <v/>
      </c>
      <c r="Z421" s="312" t="str">
        <f>IF(OR($D421="*",$D421&lt;400),"",IF(AND('201819 DATA'!Q421="*",$D421&gt;=400),"*",IF($D421&gt;=400,ROUND('201819 DATA'!Q421/$D421,2),"")))</f>
        <v/>
      </c>
      <c r="AA421" s="312" t="str">
        <f>IF(OR($D421="*",$D421&lt;400),"",IF(AND('201819 DATA'!R421="*",$D421&gt;=400),"*",IF($D421&gt;=400,ROUND('201819 DATA'!R421/$D421,2),"")))</f>
        <v/>
      </c>
      <c r="AB421" s="312" t="str">
        <f>IF(OR($D421="*",$D421&lt;400),"",IF(AND('201819 DATA'!S421="*",$D421&gt;=400),"*",IF($D421&gt;=400,ROUND('201819 DATA'!S421/$D421,2),"")))</f>
        <v/>
      </c>
      <c r="AC421" s="312" t="str">
        <f>IF(OR($D421="*",$D421&lt;400),"",IF(AND('201819 DATA'!T421="*",$D421&gt;=400),"*",IF($D421&gt;=400,ROUND('201819 DATA'!T421/$D421,2),"")))</f>
        <v/>
      </c>
      <c r="AD421" s="289">
        <f>IF(OR($C421="*",$C421&lt;400),"",IF(AND('201819 DATA'!BC421="*",$C421&gt;=400),"*",IF($C421&gt;=400,ROUND('201819 DATA'!BC421/$C421,2),"")))</f>
        <v>0</v>
      </c>
      <c r="AE421" s="289">
        <f>IF(OR($C421="*",$C421&lt;400),"",IF(AND('201819 DATA'!BD421="*",$C421&gt;=400),"*",IF($C421&gt;=400,ROUND('201819 DATA'!BD421/$C421,2),"")))</f>
        <v>0</v>
      </c>
      <c r="AF421" s="289">
        <f>IF(OR($C421="*",$C421&lt;400),"",IF(AND('201819 DATA'!BE421="*",$C421&gt;=400),"*",IF($C421&gt;=400,ROUND('201819 DATA'!BE421/$C421,2),"")))</f>
        <v>0</v>
      </c>
      <c r="AG421" s="289">
        <f>IF(OR($C421="*",$C421&lt;400),"",IF(AND('201819 DATA'!BF421="*",$C421&gt;=400),"*",IF($C421&gt;=400,ROUND('201819 DATA'!BF421/$C421,2),"")))</f>
        <v>0</v>
      </c>
      <c r="AH421" s="289">
        <f>IF(OR($C421="*",$C421&lt;400),"",IF(AND('201819 DATA'!BG421="*",$C421&gt;=400),"*",IF($C421&gt;=400,ROUND('201819 DATA'!BG421/$C421,2),"")))</f>
        <v>0</v>
      </c>
      <c r="AI421" s="289">
        <f>IF(OR($C421="*",$C421&lt;400),"",IF(AND('201819 DATA'!BH421="*",$C421&gt;=400),"*",IF($C421&gt;=400,ROUND('201819 DATA'!BH421/$C421,2),"")))</f>
        <v>0.04</v>
      </c>
      <c r="AJ421" s="289">
        <f>IF(OR($C421="*",$C421&lt;400),"",IF(AND('201819 DATA'!BI421="*",$C421&gt;=400),"*",IF($C421&gt;=400,ROUND('201819 DATA'!BI421/$C421,2),"")))</f>
        <v>0</v>
      </c>
      <c r="AK421" s="289">
        <f>IF(OR($C421="*",$C421&lt;400),"",IF(AND('201819 DATA'!BJ421="*",$C421&gt;=400),"*",IF($C421&gt;=400,ROUND('201819 DATA'!BJ421/$C421,2),"")))</f>
        <v>0</v>
      </c>
      <c r="AL421" s="289" t="str">
        <f>IF(OR($C421="*",$C421&lt;400),"",IF(AND('201819 DATA'!BK421="*",$C421&gt;=400),"*",IF($C421&gt;=400,ROUND('201819 DATA'!BK421/$C421,2),"")))</f>
        <v>*</v>
      </c>
      <c r="AM421" s="289">
        <f>IF(OR($C421="*",$C421&lt;400),"",IF(AND('201819 DATA'!BL421="*",$C421&gt;=400),"*",IF($C421&gt;=400,ROUND('201819 DATA'!BL421/$C421,2),"")))</f>
        <v>0</v>
      </c>
      <c r="AN421" s="289">
        <f>IF(OR($C421="*",$C421&lt;400),"",IF(AND('201819 DATA'!BM421="*",$C421&gt;=400),"*",IF($C421&gt;=400,ROUND('201819 DATA'!BM421/$C421,2),"")))</f>
        <v>0</v>
      </c>
      <c r="AO421" s="289">
        <f>IF(OR($C421="*",$C421&lt;400),"",IF(AND('201819 DATA'!BN421="*",$C421&gt;=400),"*",IF($C421&gt;=400,ROUND('201819 DATA'!BN421/$C421,2),"")))</f>
        <v>0</v>
      </c>
      <c r="AP421" s="289">
        <f>IF(OR($C421="*",$C421&lt;400),"",IF(AND('201819 DATA'!BO421="*",$C421&gt;=400),"*",IF($C421&gt;=400,ROUND('201819 DATA'!BO421/$C421,2),"")))</f>
        <v>0.9</v>
      </c>
      <c r="AQ421" s="289">
        <f>IF(OR($C421="*",$C421&lt;400),"",IF(AND('201819 DATA'!BP421="*",$C421&gt;=400),"*",IF($C421&gt;=400,ROUND('201819 DATA'!BP421/$C421,2),"")))</f>
        <v>0</v>
      </c>
      <c r="AR421" s="289">
        <f>IF(OR($C421="*",$C421&lt;400),"",IF(AND('201819 DATA'!BQ421="*",$C421&gt;=400),"*",IF($C421&gt;=400,ROUND('201819 DATA'!BQ421/$C421,2),"")))</f>
        <v>0</v>
      </c>
      <c r="AS421" s="289">
        <f>IF(OR($C421="*",$C421&lt;400),"",IF(AND('201819 DATA'!BR421="*",$C421&gt;=400),"*",IF($C421&gt;=400,ROUND('201819 DATA'!BR421/$C421,2),"")))</f>
        <v>0</v>
      </c>
      <c r="AT421" s="289">
        <f>IF(OR($C421="*",$C421&lt;400),"",IF(AND('201819 DATA'!BS421="*",$C421&gt;=400),"*",IF($C421&gt;=400,ROUND('201819 DATA'!BS421/$C421,2),"")))</f>
        <v>0</v>
      </c>
      <c r="AU421" s="289">
        <f>IF(OR($C421="*",$C421&lt;400),"",IF(AND('201819 DATA'!BT421="*",$C421&gt;=400),"*",IF($C421&gt;=400,ROUND('201819 DATA'!BT421/$C421,2),"")))</f>
        <v>0</v>
      </c>
      <c r="AV421" s="289">
        <f>IF(OR($C421="*",$C421&lt;400),"",IF(AND('201819 DATA'!BU421="*",$C421&gt;=400),"*",IF($C421&gt;=400,ROUND('201819 DATA'!BU421/$C421,2),"")))</f>
        <v>0.05</v>
      </c>
      <c r="AW421" s="289">
        <f>IF(OR($C421="*",$C421&lt;400),"",IF(AND('201819 DATA'!BV421="*",$C421&gt;=400),"*",IF($C421&gt;=400,ROUND('201819 DATA'!BV421/$C421,2),"")))</f>
        <v>0</v>
      </c>
      <c r="AX421" s="289">
        <f>IF(OR($C421="*",$C421&lt;400),"",IF(AND('201819 DATA'!BW421="*",$C421&gt;=400),"*",IF($C421&gt;=400,ROUND('201819 DATA'!BW421/$C421,2),"")))</f>
        <v>0</v>
      </c>
    </row>
    <row r="422" spans="1:50" x14ac:dyDescent="0.2">
      <c r="A422" s="13" t="s">
        <v>1587</v>
      </c>
      <c r="B422" s="287">
        <f>'201819 DATA'!B422</f>
        <v>25</v>
      </c>
      <c r="C422" s="288">
        <f>'201819 DATA'!C422</f>
        <v>25</v>
      </c>
      <c r="D422" s="293">
        <f>'201819 DATA'!FN422</f>
        <v>20</v>
      </c>
      <c r="G422" s="295" t="str">
        <f t="shared" si="6"/>
        <v/>
      </c>
      <c r="H422" s="289" t="str">
        <f>IF(OR($C422="*",$C422&lt;400),"",IF(AND('201819 DATA'!F422="*",$C422&gt;=400),"*",IF($C422&gt;=400,ROUND('201819 DATA'!F422/$C422,2),"")))</f>
        <v/>
      </c>
      <c r="I422" s="296" t="str">
        <f>IF(OR($B422="*",$B422&lt;400),"",IF(AND('201819 DATA'!Y422="*",$B422&gt;=400),"*",IF($B422&gt;=400,ROUND('201819 DATA'!Y422/$B422,2),"")))</f>
        <v/>
      </c>
      <c r="J422" s="296" t="str">
        <f>IF(OR($B422="*",$B422&lt;400),"",IF(AND('201819 DATA'!Z422="*",$B422&gt;=400),"*",IF($B422&gt;=400,ROUND('201819 DATA'!Z422/$B422,2),"")))</f>
        <v/>
      </c>
      <c r="K422" s="296" t="str">
        <f>IF(OR($B422="*",$B422&lt;400),"",IF(AND('201819 DATA'!AA422="*",$B422&gt;=400),"*",IF($B422&gt;=400,ROUND('201819 DATA'!AA422/$B422,2),"")))</f>
        <v/>
      </c>
      <c r="L422" s="296" t="str">
        <f>IF(OR($B422="*",$B422&lt;400),"",IF(AND('201819 DATA'!AB422="*",$B422&gt;=400),"*",IF($B422&gt;=400,ROUND('201819 DATA'!AB422/$B422,2),"")))</f>
        <v/>
      </c>
      <c r="M422" s="296" t="str">
        <f>IF(OR($B422="*",$B422&lt;400),"",IF(AND('201819 DATA'!AC422="*",$B422&gt;=400),"*",IF($B422&gt;=400,ROUND('201819 DATA'!AC422/$B422,2),"")))</f>
        <v/>
      </c>
      <c r="N422" s="296" t="str">
        <f>IF(OR($B422="*",$B422&lt;400),"",IF(AND('201819 DATA'!AD422="*",$B422&gt;=400),"*",IF($B422&gt;=400,ROUND('201819 DATA'!AD422/$B422,2),"")))</f>
        <v/>
      </c>
      <c r="O422" s="296" t="str">
        <f>IF(OR($B422="*",$B422&lt;400),"",IF(AND('201819 DATA'!AE422="*",$B422&gt;=400),"*",IF($B422&gt;=400,ROUND('201819 DATA'!AE422/$B422,2),"")))</f>
        <v/>
      </c>
      <c r="P422" s="297"/>
      <c r="Q422" s="296" t="str">
        <f>IF(OR($B422="*",$B422&lt;400),"",IF(AND('201819 DATA'!FL422="*",$B422&gt;=400),"*",IF($B422&gt;=400,ROUND('201819 DATA'!FL422/$B422,2),"")))</f>
        <v/>
      </c>
      <c r="R422" s="289" t="str">
        <f>IF(OR($C422="*",$C422&lt;400),"",IF(AND('201819 DATA'!F422="*",$C422&gt;=400),"*",IF($C422&gt;=400,ROUND('201819 DATA'!F422/$C422,2),"")))</f>
        <v/>
      </c>
      <c r="S422" s="289" t="str">
        <f>IF(OR($C422="*",$C422&lt;400),"",IF(AND('201819 DATA'!G422="*",$C422&gt;=400),"*",IF($C422&gt;=400,ROUND('201819 DATA'!G422/$C422,2),"")))</f>
        <v/>
      </c>
      <c r="T422" s="289" t="str">
        <f>IF(OR($C422="*",$C422&lt;400),"",IF(AND('201819 DATA'!H422="*",$C422&gt;=400),"*",IF($C422&gt;=400,ROUND('201819 DATA'!H422/$C422,2),"")))</f>
        <v/>
      </c>
      <c r="U422" s="289" t="str">
        <f>IF(OR($C422="*",$C422&lt;400),"",IF(AND('201819 DATA'!FM422="*",$C422&gt;=400),"*",IF($C422&gt;=400,ROUND('201819 DATA'!FM422/$C422,2),"")))</f>
        <v/>
      </c>
      <c r="V422" s="312" t="str">
        <f>IF(OR($D422="*",$D422&lt;400),"",IF(AND('201819 DATA'!M422="*",$D422&gt;=400),"*",IF($D422&gt;=400,ROUND('201819 DATA'!M422/$D422,2),"")))</f>
        <v/>
      </c>
      <c r="W422" s="312" t="str">
        <f>IF(OR($D422="*",$D422&lt;400),"",IF(AND('201819 DATA'!N422="*",$D422&gt;=400),"*",IF($D422&gt;=400,ROUND('201819 DATA'!N422/$D422,2),"")))</f>
        <v/>
      </c>
      <c r="X422" s="312" t="str">
        <f>IF(OR($D422="*",$D422&lt;400),"",IF(AND('201819 DATA'!O422="*",$D422&gt;=400),"*",IF($D422&gt;=400,ROUND('201819 DATA'!O422/$D422,2),"")))</f>
        <v/>
      </c>
      <c r="Y422" s="312" t="str">
        <f>IF(OR($D422="*",$D422&lt;400),"",IF(AND('201819 DATA'!P422="*",$D422&gt;=400),"*",IF($D422&gt;=400,ROUND('201819 DATA'!P422/$D422,2),"")))</f>
        <v/>
      </c>
      <c r="Z422" s="312" t="str">
        <f>IF(OR($D422="*",$D422&lt;400),"",IF(AND('201819 DATA'!Q422="*",$D422&gt;=400),"*",IF($D422&gt;=400,ROUND('201819 DATA'!Q422/$D422,2),"")))</f>
        <v/>
      </c>
      <c r="AA422" s="312" t="str">
        <f>IF(OR($D422="*",$D422&lt;400),"",IF(AND('201819 DATA'!R422="*",$D422&gt;=400),"*",IF($D422&gt;=400,ROUND('201819 DATA'!R422/$D422,2),"")))</f>
        <v/>
      </c>
      <c r="AB422" s="312" t="str">
        <f>IF(OR($D422="*",$D422&lt;400),"",IF(AND('201819 DATA'!S422="*",$D422&gt;=400),"*",IF($D422&gt;=400,ROUND('201819 DATA'!S422/$D422,2),"")))</f>
        <v/>
      </c>
      <c r="AC422" s="312" t="str">
        <f>IF(OR($D422="*",$D422&lt;400),"",IF(AND('201819 DATA'!T422="*",$D422&gt;=400),"*",IF($D422&gt;=400,ROUND('201819 DATA'!T422/$D422,2),"")))</f>
        <v/>
      </c>
      <c r="AD422" s="289" t="str">
        <f>IF(OR($C422="*",$C422&lt;400),"",IF(AND('201819 DATA'!BC422="*",$C422&gt;=400),"*",IF($C422&gt;=400,ROUND('201819 DATA'!BC422/$C422,2),"")))</f>
        <v/>
      </c>
      <c r="AE422" s="289" t="str">
        <f>IF(OR($C422="*",$C422&lt;400),"",IF(AND('201819 DATA'!BD422="*",$C422&gt;=400),"*",IF($C422&gt;=400,ROUND('201819 DATA'!BD422/$C422,2),"")))</f>
        <v/>
      </c>
      <c r="AF422" s="289" t="str">
        <f>IF(OR($C422="*",$C422&lt;400),"",IF(AND('201819 DATA'!BE422="*",$C422&gt;=400),"*",IF($C422&gt;=400,ROUND('201819 DATA'!BE422/$C422,2),"")))</f>
        <v/>
      </c>
      <c r="AG422" s="289" t="str">
        <f>IF(OR($C422="*",$C422&lt;400),"",IF(AND('201819 DATA'!BF422="*",$C422&gt;=400),"*",IF($C422&gt;=400,ROUND('201819 DATA'!BF422/$C422,2),"")))</f>
        <v/>
      </c>
      <c r="AH422" s="289" t="str">
        <f>IF(OR($C422="*",$C422&lt;400),"",IF(AND('201819 DATA'!BG422="*",$C422&gt;=400),"*",IF($C422&gt;=400,ROUND('201819 DATA'!BG422/$C422,2),"")))</f>
        <v/>
      </c>
      <c r="AI422" s="289" t="str">
        <f>IF(OR($C422="*",$C422&lt;400),"",IF(AND('201819 DATA'!BH422="*",$C422&gt;=400),"*",IF($C422&gt;=400,ROUND('201819 DATA'!BH422/$C422,2),"")))</f>
        <v/>
      </c>
      <c r="AJ422" s="289" t="str">
        <f>IF(OR($C422="*",$C422&lt;400),"",IF(AND('201819 DATA'!BI422="*",$C422&gt;=400),"*",IF($C422&gt;=400,ROUND('201819 DATA'!BI422/$C422,2),"")))</f>
        <v/>
      </c>
      <c r="AK422" s="289" t="str">
        <f>IF(OR($C422="*",$C422&lt;400),"",IF(AND('201819 DATA'!BJ422="*",$C422&gt;=400),"*",IF($C422&gt;=400,ROUND('201819 DATA'!BJ422/$C422,2),"")))</f>
        <v/>
      </c>
      <c r="AL422" s="289" t="str">
        <f>IF(OR($C422="*",$C422&lt;400),"",IF(AND('201819 DATA'!BK422="*",$C422&gt;=400),"*",IF($C422&gt;=400,ROUND('201819 DATA'!BK422/$C422,2),"")))</f>
        <v/>
      </c>
      <c r="AM422" s="289" t="str">
        <f>IF(OR($C422="*",$C422&lt;400),"",IF(AND('201819 DATA'!BL422="*",$C422&gt;=400),"*",IF($C422&gt;=400,ROUND('201819 DATA'!BL422/$C422,2),"")))</f>
        <v/>
      </c>
      <c r="AN422" s="289" t="str">
        <f>IF(OR($C422="*",$C422&lt;400),"",IF(AND('201819 DATA'!BM422="*",$C422&gt;=400),"*",IF($C422&gt;=400,ROUND('201819 DATA'!BM422/$C422,2),"")))</f>
        <v/>
      </c>
      <c r="AO422" s="289" t="str">
        <f>IF(OR($C422="*",$C422&lt;400),"",IF(AND('201819 DATA'!BN422="*",$C422&gt;=400),"*",IF($C422&gt;=400,ROUND('201819 DATA'!BN422/$C422,2),"")))</f>
        <v/>
      </c>
      <c r="AP422" s="289" t="str">
        <f>IF(OR($C422="*",$C422&lt;400),"",IF(AND('201819 DATA'!BO422="*",$C422&gt;=400),"*",IF($C422&gt;=400,ROUND('201819 DATA'!BO422/$C422,2),"")))</f>
        <v/>
      </c>
      <c r="AQ422" s="289" t="str">
        <f>IF(OR($C422="*",$C422&lt;400),"",IF(AND('201819 DATA'!BP422="*",$C422&gt;=400),"*",IF($C422&gt;=400,ROUND('201819 DATA'!BP422/$C422,2),"")))</f>
        <v/>
      </c>
      <c r="AR422" s="289" t="str">
        <f>IF(OR($C422="*",$C422&lt;400),"",IF(AND('201819 DATA'!BQ422="*",$C422&gt;=400),"*",IF($C422&gt;=400,ROUND('201819 DATA'!BQ422/$C422,2),"")))</f>
        <v/>
      </c>
      <c r="AS422" s="289" t="str">
        <f>IF(OR($C422="*",$C422&lt;400),"",IF(AND('201819 DATA'!BR422="*",$C422&gt;=400),"*",IF($C422&gt;=400,ROUND('201819 DATA'!BR422/$C422,2),"")))</f>
        <v/>
      </c>
      <c r="AT422" s="289" t="str">
        <f>IF(OR($C422="*",$C422&lt;400),"",IF(AND('201819 DATA'!BS422="*",$C422&gt;=400),"*",IF($C422&gt;=400,ROUND('201819 DATA'!BS422/$C422,2),"")))</f>
        <v/>
      </c>
      <c r="AU422" s="289" t="str">
        <f>IF(OR($C422="*",$C422&lt;400),"",IF(AND('201819 DATA'!BT422="*",$C422&gt;=400),"*",IF($C422&gt;=400,ROUND('201819 DATA'!BT422/$C422,2),"")))</f>
        <v/>
      </c>
      <c r="AV422" s="289" t="str">
        <f>IF(OR($C422="*",$C422&lt;400),"",IF(AND('201819 DATA'!BU422="*",$C422&gt;=400),"*",IF($C422&gt;=400,ROUND('201819 DATA'!BU422/$C422,2),"")))</f>
        <v/>
      </c>
      <c r="AW422" s="289" t="str">
        <f>IF(OR($C422="*",$C422&lt;400),"",IF(AND('201819 DATA'!BV422="*",$C422&gt;=400),"*",IF($C422&gt;=400,ROUND('201819 DATA'!BV422/$C422,2),"")))</f>
        <v/>
      </c>
      <c r="AX422" s="289" t="str">
        <f>IF(OR($C422="*",$C422&lt;400),"",IF(AND('201819 DATA'!BW422="*",$C422&gt;=400),"*",IF($C422&gt;=400,ROUND('201819 DATA'!BW422/$C422,2),"")))</f>
        <v/>
      </c>
    </row>
    <row r="423" spans="1:50" x14ac:dyDescent="0.2">
      <c r="A423" s="13" t="s">
        <v>199</v>
      </c>
      <c r="B423" s="287">
        <f>'201819 DATA'!B423</f>
        <v>259930</v>
      </c>
      <c r="C423" s="288">
        <f>'201819 DATA'!C423</f>
        <v>223055</v>
      </c>
      <c r="D423" s="293">
        <f>'201819 DATA'!FN423</f>
        <v>93515</v>
      </c>
      <c r="G423" s="295">
        <f t="shared" si="6"/>
        <v>0.86</v>
      </c>
      <c r="H423" s="289">
        <f>IF(OR($C423="*",$C423&lt;400),"",IF(AND('201819 DATA'!F423="*",$C423&gt;=400),"*",IF($C423&gt;=400,ROUND('201819 DATA'!F423/$C423,2),"")))</f>
        <v>0.26</v>
      </c>
      <c r="I423" s="296">
        <f>IF(OR($B423="*",$B423&lt;400),"",IF(AND('201819 DATA'!Y423="*",$B423&gt;=400),"*",IF($B423&gt;=400,ROUND('201819 DATA'!Y423/$B423,2),"")))</f>
        <v>0.14000000000000001</v>
      </c>
      <c r="J423" s="296">
        <f>IF(OR($B423="*",$B423&lt;400),"",IF(AND('201819 DATA'!Z423="*",$B423&gt;=400),"*",IF($B423&gt;=400,ROUND('201819 DATA'!Z423/$B423,2),"")))</f>
        <v>0.11</v>
      </c>
      <c r="K423" s="296">
        <f>IF(OR($B423="*",$B423&lt;400),"",IF(AND('201819 DATA'!AA423="*",$B423&gt;=400),"*",IF($B423&gt;=400,ROUND('201819 DATA'!AA423/$B423,2),"")))</f>
        <v>0.12</v>
      </c>
      <c r="L423" s="296">
        <f>IF(OR($B423="*",$B423&lt;400),"",IF(AND('201819 DATA'!AB423="*",$B423&gt;=400),"*",IF($B423&gt;=400,ROUND('201819 DATA'!AB423/$B423,2),"")))</f>
        <v>0.17</v>
      </c>
      <c r="M423" s="296">
        <f>IF(OR($B423="*",$B423&lt;400),"",IF(AND('201819 DATA'!AC423="*",$B423&gt;=400),"*",IF($B423&gt;=400,ROUND('201819 DATA'!AC423/$B423,2),"")))</f>
        <v>0.25</v>
      </c>
      <c r="N423" s="296">
        <f>IF(OR($B423="*",$B423&lt;400),"",IF(AND('201819 DATA'!AD423="*",$B423&gt;=400),"*",IF($B423&gt;=400,ROUND('201819 DATA'!AD423/$B423,2),"")))</f>
        <v>0.17</v>
      </c>
      <c r="O423" s="296">
        <f>IF(OR($B423="*",$B423&lt;400),"",IF(AND('201819 DATA'!AE423="*",$B423&gt;=400),"*",IF($B423&gt;=400,ROUND('201819 DATA'!AE423/$B423,2),"")))</f>
        <v>0.02</v>
      </c>
      <c r="P423" s="297"/>
      <c r="Q423" s="296">
        <f>IF(OR($B423="*",$B423&lt;400),"",IF(AND('201819 DATA'!FL423="*",$B423&gt;=400),"*",IF($B423&gt;=400,ROUND('201819 DATA'!FL423/$B423,2),"")))</f>
        <v>0.7</v>
      </c>
      <c r="R423" s="289">
        <f>IF(OR($C423="*",$C423&lt;400),"",IF(AND('201819 DATA'!F423="*",$C423&gt;=400),"*",IF($C423&gt;=400,ROUND('201819 DATA'!F423/$C423,2),"")))</f>
        <v>0.26</v>
      </c>
      <c r="S423" s="289">
        <f>IF(OR($C423="*",$C423&lt;400),"",IF(AND('201819 DATA'!G423="*",$C423&gt;=400),"*",IF($C423&gt;=400,ROUND('201819 DATA'!G423/$C423,2),"")))</f>
        <v>0.23</v>
      </c>
      <c r="T423" s="289">
        <f>IF(OR($C423="*",$C423&lt;400),"",IF(AND('201819 DATA'!H423="*",$C423&gt;=400),"*",IF($C423&gt;=400,ROUND('201819 DATA'!H423/$C423,2),"")))</f>
        <v>0.44</v>
      </c>
      <c r="U423" s="289">
        <f>IF(OR($C423="*",$C423&lt;400),"",IF(AND('201819 DATA'!FM423="*",$C423&gt;=400),"*",IF($C423&gt;=400,ROUND('201819 DATA'!FM423/$C423,2),"")))</f>
        <v>0.08</v>
      </c>
      <c r="V423" s="312">
        <f>IF(OR($D423="*",$D423&lt;400),"",IF(AND('201819 DATA'!M423="*",$D423&gt;=400),"*",IF($D423&gt;=400,ROUND('201819 DATA'!M423/$D423,2),"")))</f>
        <v>0.41</v>
      </c>
      <c r="W423" s="312">
        <f>IF(OR($D423="*",$D423&lt;400),"",IF(AND('201819 DATA'!N423="*",$D423&gt;=400),"*",IF($D423&gt;=400,ROUND('201819 DATA'!N423/$D423,2),"")))</f>
        <v>0.24</v>
      </c>
      <c r="X423" s="312">
        <f>IF(OR($D423="*",$D423&lt;400),"",IF(AND('201819 DATA'!O423="*",$D423&gt;=400),"*",IF($D423&gt;=400,ROUND('201819 DATA'!O423/$D423,2),"")))</f>
        <v>0.13</v>
      </c>
      <c r="Y423" s="312">
        <f>IF(OR($D423="*",$D423&lt;400),"",IF(AND('201819 DATA'!P423="*",$D423&gt;=400),"*",IF($D423&gt;=400,ROUND('201819 DATA'!P423/$D423,2),"")))</f>
        <v>0.16</v>
      </c>
      <c r="Z423" s="312">
        <f>IF(OR($D423="*",$D423&lt;400),"",IF(AND('201819 DATA'!Q423="*",$D423&gt;=400),"*",IF($D423&gt;=400,ROUND('201819 DATA'!Q423/$D423,2),"")))</f>
        <v>0.03</v>
      </c>
      <c r="AA423" s="312">
        <f>IF(OR($D423="*",$D423&lt;400),"",IF(AND('201819 DATA'!R423="*",$D423&gt;=400),"*",IF($D423&gt;=400,ROUND('201819 DATA'!R423/$D423,2),"")))</f>
        <v>0.01</v>
      </c>
      <c r="AB423" s="312">
        <f>IF(OR($D423="*",$D423&lt;400),"",IF(AND('201819 DATA'!S423="*",$D423&gt;=400),"*",IF($D423&gt;=400,ROUND('201819 DATA'!S423/$D423,2),"")))</f>
        <v>0.01</v>
      </c>
      <c r="AC423" s="312">
        <f>IF(OR($D423="*",$D423&lt;400),"",IF(AND('201819 DATA'!T423="*",$D423&gt;=400),"*",IF($D423&gt;=400,ROUND('201819 DATA'!T423/$D423,2),"")))</f>
        <v>0</v>
      </c>
      <c r="AD423" s="289">
        <f>IF(OR($C423="*",$C423&lt;400),"",IF(AND('201819 DATA'!BC423="*",$C423&gt;=400),"*",IF($C423&gt;=400,ROUND('201819 DATA'!BC423/$C423,2),"")))</f>
        <v>0.02</v>
      </c>
      <c r="AE423" s="289">
        <f>IF(OR($C423="*",$C423&lt;400),"",IF(AND('201819 DATA'!BD423="*",$C423&gt;=400),"*",IF($C423&gt;=400,ROUND('201819 DATA'!BD423/$C423,2),"")))</f>
        <v>0.18</v>
      </c>
      <c r="AF423" s="289">
        <f>IF(OR($C423="*",$C423&lt;400),"",IF(AND('201819 DATA'!BE423="*",$C423&gt;=400),"*",IF($C423&gt;=400,ROUND('201819 DATA'!BE423/$C423,2),"")))</f>
        <v>0.02</v>
      </c>
      <c r="AG423" s="289">
        <f>IF(OR($C423="*",$C423&lt;400),"",IF(AND('201819 DATA'!BF423="*",$C423&gt;=400),"*",IF($C423&gt;=400,ROUND('201819 DATA'!BF423/$C423,2),"")))</f>
        <v>0.02</v>
      </c>
      <c r="AH423" s="289">
        <f>IF(OR($C423="*",$C423&lt;400),"",IF(AND('201819 DATA'!BG423="*",$C423&gt;=400),"*",IF($C423&gt;=400,ROUND('201819 DATA'!BG423/$C423,2),"")))</f>
        <v>0</v>
      </c>
      <c r="AI423" s="289">
        <f>IF(OR($C423="*",$C423&lt;400),"",IF(AND('201819 DATA'!BH423="*",$C423&gt;=400),"*",IF($C423&gt;=400,ROUND('201819 DATA'!BH423/$C423,2),"")))</f>
        <v>0.04</v>
      </c>
      <c r="AJ423" s="289">
        <f>IF(OR($C423="*",$C423&lt;400),"",IF(AND('201819 DATA'!BI423="*",$C423&gt;=400),"*",IF($C423&gt;=400,ROUND('201819 DATA'!BI423/$C423,2),"")))</f>
        <v>0.05</v>
      </c>
      <c r="AK423" s="289">
        <f>IF(OR($C423="*",$C423&lt;400),"",IF(AND('201819 DATA'!BJ423="*",$C423&gt;=400),"*",IF($C423&gt;=400,ROUND('201819 DATA'!BJ423/$C423,2),"")))</f>
        <v>0.01</v>
      </c>
      <c r="AL423" s="289">
        <f>IF(OR($C423="*",$C423&lt;400),"",IF(AND('201819 DATA'!BK423="*",$C423&gt;=400),"*",IF($C423&gt;=400,ROUND('201819 DATA'!BK423/$C423,2),"")))</f>
        <v>0.06</v>
      </c>
      <c r="AM423" s="289">
        <f>IF(OR($C423="*",$C423&lt;400),"",IF(AND('201819 DATA'!BL423="*",$C423&gt;=400),"*",IF($C423&gt;=400,ROUND('201819 DATA'!BL423/$C423,2),"")))</f>
        <v>0.05</v>
      </c>
      <c r="AN423" s="289">
        <f>IF(OR($C423="*",$C423&lt;400),"",IF(AND('201819 DATA'!BM423="*",$C423&gt;=400),"*",IF($C423&gt;=400,ROUND('201819 DATA'!BM423/$C423,2),"")))</f>
        <v>0.11</v>
      </c>
      <c r="AO423" s="289">
        <f>IF(OR($C423="*",$C423&lt;400),"",IF(AND('201819 DATA'!BN423="*",$C423&gt;=400),"*",IF($C423&gt;=400,ROUND('201819 DATA'!BN423/$C423,2),"")))</f>
        <v>0.03</v>
      </c>
      <c r="AP423" s="289">
        <f>IF(OR($C423="*",$C423&lt;400),"",IF(AND('201819 DATA'!BO423="*",$C423&gt;=400),"*",IF($C423&gt;=400,ROUND('201819 DATA'!BO423/$C423,2),"")))</f>
        <v>0.08</v>
      </c>
      <c r="AQ423" s="289">
        <f>IF(OR($C423="*",$C423&lt;400),"",IF(AND('201819 DATA'!BP423="*",$C423&gt;=400),"*",IF($C423&gt;=400,ROUND('201819 DATA'!BP423/$C423,2),"")))</f>
        <v>0.06</v>
      </c>
      <c r="AR423" s="289">
        <f>IF(OR($C423="*",$C423&lt;400),"",IF(AND('201819 DATA'!BQ423="*",$C423&gt;=400),"*",IF($C423&gt;=400,ROUND('201819 DATA'!BQ423/$C423,2),"")))</f>
        <v>0.04</v>
      </c>
      <c r="AS423" s="289">
        <f>IF(OR($C423="*",$C423&lt;400),"",IF(AND('201819 DATA'!BR423="*",$C423&gt;=400),"*",IF($C423&gt;=400,ROUND('201819 DATA'!BR423/$C423,2),"")))</f>
        <v>0.01</v>
      </c>
      <c r="AT423" s="289">
        <f>IF(OR($C423="*",$C423&lt;400),"",IF(AND('201819 DATA'!BS423="*",$C423&gt;=400),"*",IF($C423&gt;=400,ROUND('201819 DATA'!BS423/$C423,2),"")))</f>
        <v>0.02</v>
      </c>
      <c r="AU423" s="289">
        <f>IF(OR($C423="*",$C423&lt;400),"",IF(AND('201819 DATA'!BT423="*",$C423&gt;=400),"*",IF($C423&gt;=400,ROUND('201819 DATA'!BT423/$C423,2),"")))</f>
        <v>7.0000000000000007E-2</v>
      </c>
      <c r="AV423" s="289">
        <f>IF(OR($C423="*",$C423&lt;400),"",IF(AND('201819 DATA'!BU423="*",$C423&gt;=400),"*",IF($C423&gt;=400,ROUND('201819 DATA'!BU423/$C423,2),"")))</f>
        <v>7.0000000000000007E-2</v>
      </c>
      <c r="AW423" s="289">
        <f>IF(OR($C423="*",$C423&lt;400),"",IF(AND('201819 DATA'!BV423="*",$C423&gt;=400),"*",IF($C423&gt;=400,ROUND('201819 DATA'!BV423/$C423,2),"")))</f>
        <v>0</v>
      </c>
      <c r="AX423" s="289">
        <f>IF(OR($C423="*",$C423&lt;400),"",IF(AND('201819 DATA'!BW423="*",$C423&gt;=400),"*",IF($C423&gt;=400,ROUND('201819 DATA'!BW423/$C423,2),"")))</f>
        <v>7.0000000000000007E-2</v>
      </c>
    </row>
    <row r="424" spans="1:50" x14ac:dyDescent="0.2">
      <c r="A424" s="13" t="s">
        <v>185</v>
      </c>
      <c r="B424" s="287">
        <f>'201819 DATA'!B424</f>
        <v>86655</v>
      </c>
      <c r="C424" s="288">
        <f>'201819 DATA'!C424</f>
        <v>78415</v>
      </c>
      <c r="D424" s="293">
        <f>'201819 DATA'!FN424</f>
        <v>18420</v>
      </c>
      <c r="G424" s="295">
        <f t="shared" si="6"/>
        <v>0.9</v>
      </c>
      <c r="H424" s="289">
        <f>IF(OR($C424="*",$C424&lt;400),"",IF(AND('201819 DATA'!F424="*",$C424&gt;=400),"*",IF($C424&gt;=400,ROUND('201819 DATA'!F424/$C424,2),"")))</f>
        <v>0.44</v>
      </c>
      <c r="I424" s="296">
        <f>IF(OR($B424="*",$B424&lt;400),"",IF(AND('201819 DATA'!Y424="*",$B424&gt;=400),"*",IF($B424&gt;=400,ROUND('201819 DATA'!Y424/$B424,2),"")))</f>
        <v>0.09</v>
      </c>
      <c r="J424" s="296">
        <f>IF(OR($B424="*",$B424&lt;400),"",IF(AND('201819 DATA'!Z424="*",$B424&gt;=400),"*",IF($B424&gt;=400,ROUND('201819 DATA'!Z424/$B424,2),"")))</f>
        <v>0.14000000000000001</v>
      </c>
      <c r="K424" s="296">
        <f>IF(OR($B424="*",$B424&lt;400),"",IF(AND('201819 DATA'!AA424="*",$B424&gt;=400),"*",IF($B424&gt;=400,ROUND('201819 DATA'!AA424/$B424,2),"")))</f>
        <v>0.17</v>
      </c>
      <c r="L424" s="296">
        <f>IF(OR($B424="*",$B424&lt;400),"",IF(AND('201819 DATA'!AB424="*",$B424&gt;=400),"*",IF($B424&gt;=400,ROUND('201819 DATA'!AB424/$B424,2),"")))</f>
        <v>0.15</v>
      </c>
      <c r="M424" s="296">
        <f>IF(OR($B424="*",$B424&lt;400),"",IF(AND('201819 DATA'!AC424="*",$B424&gt;=400),"*",IF($B424&gt;=400,ROUND('201819 DATA'!AC424/$B424,2),"")))</f>
        <v>0.19</v>
      </c>
      <c r="N424" s="296">
        <f>IF(OR($B424="*",$B424&lt;400),"",IF(AND('201819 DATA'!AD424="*",$B424&gt;=400),"*",IF($B424&gt;=400,ROUND('201819 DATA'!AD424/$B424,2),"")))</f>
        <v>0.21</v>
      </c>
      <c r="O424" s="296">
        <f>IF(OR($B424="*",$B424&lt;400),"",IF(AND('201819 DATA'!AE424="*",$B424&gt;=400),"*",IF($B424&gt;=400,ROUND('201819 DATA'!AE424/$B424,2),"")))</f>
        <v>0.04</v>
      </c>
      <c r="P424" s="297"/>
      <c r="Q424" s="296">
        <f>IF(OR($B424="*",$B424&lt;400),"",IF(AND('201819 DATA'!FL424="*",$B424&gt;=400),"*",IF($B424&gt;=400,ROUND('201819 DATA'!FL424/$B424,2),"")))</f>
        <v>0.52</v>
      </c>
      <c r="R424" s="289">
        <f>IF(OR($C424="*",$C424&lt;400),"",IF(AND('201819 DATA'!F424="*",$C424&gt;=400),"*",IF($C424&gt;=400,ROUND('201819 DATA'!F424/$C424,2),"")))</f>
        <v>0.44</v>
      </c>
      <c r="S424" s="289">
        <f>IF(OR($C424="*",$C424&lt;400),"",IF(AND('201819 DATA'!G424="*",$C424&gt;=400),"*",IF($C424&gt;=400,ROUND('201819 DATA'!G424/$C424,2),"")))</f>
        <v>0.11</v>
      </c>
      <c r="T424" s="289">
        <f>IF(OR($C424="*",$C424&lt;400),"",IF(AND('201819 DATA'!H424="*",$C424&gt;=400),"*",IF($C424&gt;=400,ROUND('201819 DATA'!H424/$C424,2),"")))</f>
        <v>0.24</v>
      </c>
      <c r="U424" s="289">
        <f>IF(OR($C424="*",$C424&lt;400),"",IF(AND('201819 DATA'!FM424="*",$C424&gt;=400),"*",IF($C424&gt;=400,ROUND('201819 DATA'!FM424/$C424,2),"")))</f>
        <v>0.21</v>
      </c>
      <c r="V424" s="312">
        <f>IF(OR($D424="*",$D424&lt;400),"",IF(AND('201819 DATA'!M424="*",$D424&gt;=400),"*",IF($D424&gt;=400,ROUND('201819 DATA'!M424/$D424,2),"")))</f>
        <v>0.45</v>
      </c>
      <c r="W424" s="312">
        <f>IF(OR($D424="*",$D424&lt;400),"",IF(AND('201819 DATA'!N424="*",$D424&gt;=400),"*",IF($D424&gt;=400,ROUND('201819 DATA'!N424/$D424,2),"")))</f>
        <v>0.21</v>
      </c>
      <c r="X424" s="312">
        <f>IF(OR($D424="*",$D424&lt;400),"",IF(AND('201819 DATA'!O424="*",$D424&gt;=400),"*",IF($D424&gt;=400,ROUND('201819 DATA'!O424/$D424,2),"")))</f>
        <v>0.15</v>
      </c>
      <c r="Y424" s="312">
        <f>IF(OR($D424="*",$D424&lt;400),"",IF(AND('201819 DATA'!P424="*",$D424&gt;=400),"*",IF($D424&gt;=400,ROUND('201819 DATA'!P424/$D424,2),"")))</f>
        <v>0.15</v>
      </c>
      <c r="Z424" s="312">
        <f>IF(OR($D424="*",$D424&lt;400),"",IF(AND('201819 DATA'!Q424="*",$D424&gt;=400),"*",IF($D424&gt;=400,ROUND('201819 DATA'!Q424/$D424,2),"")))</f>
        <v>0.03</v>
      </c>
      <c r="AA424" s="312">
        <f>IF(OR($D424="*",$D424&lt;400),"",IF(AND('201819 DATA'!R424="*",$D424&gt;=400),"*",IF($D424&gt;=400,ROUND('201819 DATA'!R424/$D424,2),"")))</f>
        <v>0.01</v>
      </c>
      <c r="AB424" s="312">
        <f>IF(OR($D424="*",$D424&lt;400),"",IF(AND('201819 DATA'!S424="*",$D424&gt;=400),"*",IF($D424&gt;=400,ROUND('201819 DATA'!S424/$D424,2),"")))</f>
        <v>0</v>
      </c>
      <c r="AC424" s="312">
        <f>IF(OR($D424="*",$D424&lt;400),"",IF(AND('201819 DATA'!T424="*",$D424&gt;=400),"*",IF($D424&gt;=400,ROUND('201819 DATA'!T424/$D424,2),"")))</f>
        <v>0</v>
      </c>
      <c r="AD424" s="289">
        <f>IF(OR($C424="*",$C424&lt;400),"",IF(AND('201819 DATA'!BC424="*",$C424&gt;=400),"*",IF($C424&gt;=400,ROUND('201819 DATA'!BC424/$C424,2),"")))</f>
        <v>0.02</v>
      </c>
      <c r="AE424" s="289">
        <f>IF(OR($C424="*",$C424&lt;400),"",IF(AND('201819 DATA'!BD424="*",$C424&gt;=400),"*",IF($C424&gt;=400,ROUND('201819 DATA'!BD424/$C424,2),"")))</f>
        <v>0.1</v>
      </c>
      <c r="AF424" s="289">
        <f>IF(OR($C424="*",$C424&lt;400),"",IF(AND('201819 DATA'!BE424="*",$C424&gt;=400),"*",IF($C424&gt;=400,ROUND('201819 DATA'!BE424/$C424,2),"")))</f>
        <v>0.02</v>
      </c>
      <c r="AG424" s="289">
        <f>IF(OR($C424="*",$C424&lt;400),"",IF(AND('201819 DATA'!BF424="*",$C424&gt;=400),"*",IF($C424&gt;=400,ROUND('201819 DATA'!BF424/$C424,2),"")))</f>
        <v>0.02</v>
      </c>
      <c r="AH424" s="289">
        <f>IF(OR($C424="*",$C424&lt;400),"",IF(AND('201819 DATA'!BG424="*",$C424&gt;=400),"*",IF($C424&gt;=400,ROUND('201819 DATA'!BG424/$C424,2),"")))</f>
        <v>0.01</v>
      </c>
      <c r="AI424" s="289">
        <f>IF(OR($C424="*",$C424&lt;400),"",IF(AND('201819 DATA'!BH424="*",$C424&gt;=400),"*",IF($C424&gt;=400,ROUND('201819 DATA'!BH424/$C424,2),"")))</f>
        <v>0.01</v>
      </c>
      <c r="AJ424" s="289">
        <f>IF(OR($C424="*",$C424&lt;400),"",IF(AND('201819 DATA'!BI424="*",$C424&gt;=400),"*",IF($C424&gt;=400,ROUND('201819 DATA'!BI424/$C424,2),"")))</f>
        <v>0.01</v>
      </c>
      <c r="AK424" s="289">
        <f>IF(OR($C424="*",$C424&lt;400),"",IF(AND('201819 DATA'!BJ424="*",$C424&gt;=400),"*",IF($C424&gt;=400,ROUND('201819 DATA'!BJ424/$C424,2),"")))</f>
        <v>0</v>
      </c>
      <c r="AL424" s="289">
        <f>IF(OR($C424="*",$C424&lt;400),"",IF(AND('201819 DATA'!BK424="*",$C424&gt;=400),"*",IF($C424&gt;=400,ROUND('201819 DATA'!BK424/$C424,2),"")))</f>
        <v>0.05</v>
      </c>
      <c r="AM424" s="289">
        <f>IF(OR($C424="*",$C424&lt;400),"",IF(AND('201819 DATA'!BL424="*",$C424&gt;=400),"*",IF($C424&gt;=400,ROUND('201819 DATA'!BL424/$C424,2),"")))</f>
        <v>0.06</v>
      </c>
      <c r="AN424" s="289">
        <f>IF(OR($C424="*",$C424&lt;400),"",IF(AND('201819 DATA'!BM424="*",$C424&gt;=400),"*",IF($C424&gt;=400,ROUND('201819 DATA'!BM424/$C424,2),"")))</f>
        <v>0.12</v>
      </c>
      <c r="AO424" s="289">
        <f>IF(OR($C424="*",$C424&lt;400),"",IF(AND('201819 DATA'!BN424="*",$C424&gt;=400),"*",IF($C424&gt;=400,ROUND('201819 DATA'!BN424/$C424,2),"")))</f>
        <v>0.02</v>
      </c>
      <c r="AP424" s="289">
        <f>IF(OR($C424="*",$C424&lt;400),"",IF(AND('201819 DATA'!BO424="*",$C424&gt;=400),"*",IF($C424&gt;=400,ROUND('201819 DATA'!BO424/$C424,2),"")))</f>
        <v>0.08</v>
      </c>
      <c r="AQ424" s="289">
        <f>IF(OR($C424="*",$C424&lt;400),"",IF(AND('201819 DATA'!BP424="*",$C424&gt;=400),"*",IF($C424&gt;=400,ROUND('201819 DATA'!BP424/$C424,2),"")))</f>
        <v>0.06</v>
      </c>
      <c r="AR424" s="289">
        <f>IF(OR($C424="*",$C424&lt;400),"",IF(AND('201819 DATA'!BQ424="*",$C424&gt;=400),"*",IF($C424&gt;=400,ROUND('201819 DATA'!BQ424/$C424,2),"")))</f>
        <v>0.16</v>
      </c>
      <c r="AS424" s="289">
        <f>IF(OR($C424="*",$C424&lt;400),"",IF(AND('201819 DATA'!BR424="*",$C424&gt;=400),"*",IF($C424&gt;=400,ROUND('201819 DATA'!BR424/$C424,2),"")))</f>
        <v>0.02</v>
      </c>
      <c r="AT424" s="289">
        <f>IF(OR($C424="*",$C424&lt;400),"",IF(AND('201819 DATA'!BS424="*",$C424&gt;=400),"*",IF($C424&gt;=400,ROUND('201819 DATA'!BS424/$C424,2),"")))</f>
        <v>0</v>
      </c>
      <c r="AU424" s="289">
        <f>IF(OR($C424="*",$C424&lt;400),"",IF(AND('201819 DATA'!BT424="*",$C424&gt;=400),"*",IF($C424&gt;=400,ROUND('201819 DATA'!BT424/$C424,2),"")))</f>
        <v>0.1</v>
      </c>
      <c r="AV424" s="289">
        <f>IF(OR($C424="*",$C424&lt;400),"",IF(AND('201819 DATA'!BU424="*",$C424&gt;=400),"*",IF($C424&gt;=400,ROUND('201819 DATA'!BU424/$C424,2),"")))</f>
        <v>0.06</v>
      </c>
      <c r="AW424" s="289">
        <f>IF(OR($C424="*",$C424&lt;400),"",IF(AND('201819 DATA'!BV424="*",$C424&gt;=400),"*",IF($C424&gt;=400,ROUND('201819 DATA'!BV424/$C424,2),"")))</f>
        <v>0</v>
      </c>
      <c r="AX424" s="289">
        <f>IF(OR($C424="*",$C424&lt;400),"",IF(AND('201819 DATA'!BW424="*",$C424&gt;=400),"*",IF($C424&gt;=400,ROUND('201819 DATA'!BW424/$C424,2),"")))</f>
        <v>7.0000000000000007E-2</v>
      </c>
    </row>
    <row r="425" spans="1:50" x14ac:dyDescent="0.2">
      <c r="A425" s="13" t="s">
        <v>391</v>
      </c>
      <c r="B425" s="287">
        <f>'201819 DATA'!B425</f>
        <v>106045</v>
      </c>
      <c r="C425" s="288">
        <f>'201819 DATA'!C425</f>
        <v>88700</v>
      </c>
      <c r="D425" s="293">
        <f>'201819 DATA'!FN425</f>
        <v>23230</v>
      </c>
      <c r="G425" s="295">
        <f t="shared" si="6"/>
        <v>0.84</v>
      </c>
      <c r="H425" s="289">
        <f>IF(OR($C425="*",$C425&lt;400),"",IF(AND('201819 DATA'!F425="*",$C425&gt;=400),"*",IF($C425&gt;=400,ROUND('201819 DATA'!F425/$C425,2),"")))</f>
        <v>0.4</v>
      </c>
      <c r="I425" s="296">
        <f>IF(OR($B425="*",$B425&lt;400),"",IF(AND('201819 DATA'!Y425="*",$B425&gt;=400),"*",IF($B425&gt;=400,ROUND('201819 DATA'!Y425/$B425,2),"")))</f>
        <v>7.0000000000000007E-2</v>
      </c>
      <c r="J425" s="296">
        <f>IF(OR($B425="*",$B425&lt;400),"",IF(AND('201819 DATA'!Z425="*",$B425&gt;=400),"*",IF($B425&gt;=400,ROUND('201819 DATA'!Z425/$B425,2),"")))</f>
        <v>0.1</v>
      </c>
      <c r="K425" s="296">
        <f>IF(OR($B425="*",$B425&lt;400),"",IF(AND('201819 DATA'!AA425="*",$B425&gt;=400),"*",IF($B425&gt;=400,ROUND('201819 DATA'!AA425/$B425,2),"")))</f>
        <v>0.1</v>
      </c>
      <c r="L425" s="296">
        <f>IF(OR($B425="*",$B425&lt;400),"",IF(AND('201819 DATA'!AB425="*",$B425&gt;=400),"*",IF($B425&gt;=400,ROUND('201819 DATA'!AB425/$B425,2),"")))</f>
        <v>0.14000000000000001</v>
      </c>
      <c r="M425" s="296">
        <f>IF(OR($B425="*",$B425&lt;400),"",IF(AND('201819 DATA'!AC425="*",$B425&gt;=400),"*",IF($B425&gt;=400,ROUND('201819 DATA'!AC425/$B425,2),"")))</f>
        <v>0.26</v>
      </c>
      <c r="N425" s="296">
        <f>IF(OR($B425="*",$B425&lt;400),"",IF(AND('201819 DATA'!AD425="*",$B425&gt;=400),"*",IF($B425&gt;=400,ROUND('201819 DATA'!AD425/$B425,2),"")))</f>
        <v>0.28000000000000003</v>
      </c>
      <c r="O425" s="296">
        <f>IF(OR($B425="*",$B425&lt;400),"",IF(AND('201819 DATA'!AE425="*",$B425&gt;=400),"*",IF($B425&gt;=400,ROUND('201819 DATA'!AE425/$B425,2),"")))</f>
        <v>0.05</v>
      </c>
      <c r="P425" s="297"/>
      <c r="Q425" s="296">
        <f>IF(OR($B425="*",$B425&lt;400),"",IF(AND('201819 DATA'!FL425="*",$B425&gt;=400),"*",IF($B425&gt;=400,ROUND('201819 DATA'!FL425/$B425,2),"")))</f>
        <v>0.56999999999999995</v>
      </c>
      <c r="R425" s="289">
        <f>IF(OR($C425="*",$C425&lt;400),"",IF(AND('201819 DATA'!F425="*",$C425&gt;=400),"*",IF($C425&gt;=400,ROUND('201819 DATA'!F425/$C425,2),"")))</f>
        <v>0.4</v>
      </c>
      <c r="S425" s="289">
        <f>IF(OR($C425="*",$C425&lt;400),"",IF(AND('201819 DATA'!G425="*",$C425&gt;=400),"*",IF($C425&gt;=400,ROUND('201819 DATA'!G425/$C425,2),"")))</f>
        <v>0.18</v>
      </c>
      <c r="T425" s="289">
        <f>IF(OR($C425="*",$C425&lt;400),"",IF(AND('201819 DATA'!H425="*",$C425&gt;=400),"*",IF($C425&gt;=400,ROUND('201819 DATA'!H425/$C425,2),"")))</f>
        <v>0.33</v>
      </c>
      <c r="U425" s="289">
        <f>IF(OR($C425="*",$C425&lt;400),"",IF(AND('201819 DATA'!FM425="*",$C425&gt;=400),"*",IF($C425&gt;=400,ROUND('201819 DATA'!FM425/$C425,2),"")))</f>
        <v>0.09</v>
      </c>
      <c r="V425" s="312">
        <f>IF(OR($D425="*",$D425&lt;400),"",IF(AND('201819 DATA'!M425="*",$D425&gt;=400),"*",IF($D425&gt;=400,ROUND('201819 DATA'!M425/$D425,2),"")))</f>
        <v>0.49</v>
      </c>
      <c r="W425" s="312">
        <f>IF(OR($D425="*",$D425&lt;400),"",IF(AND('201819 DATA'!N425="*",$D425&gt;=400),"*",IF($D425&gt;=400,ROUND('201819 DATA'!N425/$D425,2),"")))</f>
        <v>0.21</v>
      </c>
      <c r="X425" s="312">
        <f>IF(OR($D425="*",$D425&lt;400),"",IF(AND('201819 DATA'!O425="*",$D425&gt;=400),"*",IF($D425&gt;=400,ROUND('201819 DATA'!O425/$D425,2),"")))</f>
        <v>0.1</v>
      </c>
      <c r="Y425" s="312">
        <f>IF(OR($D425="*",$D425&lt;400),"",IF(AND('201819 DATA'!P425="*",$D425&gt;=400),"*",IF($D425&gt;=400,ROUND('201819 DATA'!P425/$D425,2),"")))</f>
        <v>0.14000000000000001</v>
      </c>
      <c r="Z425" s="312">
        <f>IF(OR($D425="*",$D425&lt;400),"",IF(AND('201819 DATA'!Q425="*",$D425&gt;=400),"*",IF($D425&gt;=400,ROUND('201819 DATA'!Q425/$D425,2),"")))</f>
        <v>0.04</v>
      </c>
      <c r="AA425" s="312">
        <f>IF(OR($D425="*",$D425&lt;400),"",IF(AND('201819 DATA'!R425="*",$D425&gt;=400),"*",IF($D425&gt;=400,ROUND('201819 DATA'!R425/$D425,2),"")))</f>
        <v>0.02</v>
      </c>
      <c r="AB425" s="312">
        <f>IF(OR($D425="*",$D425&lt;400),"",IF(AND('201819 DATA'!S425="*",$D425&gt;=400),"*",IF($D425&gt;=400,ROUND('201819 DATA'!S425/$D425,2),"")))</f>
        <v>0</v>
      </c>
      <c r="AC425" s="312" t="str">
        <f>IF(OR($D425="*",$D425&lt;400),"",IF(AND('201819 DATA'!T425="*",$D425&gt;=400),"*",IF($D425&gt;=400,ROUND('201819 DATA'!T425/$D425,2),"")))</f>
        <v>*</v>
      </c>
      <c r="AD425" s="289">
        <f>IF(OR($C425="*",$C425&lt;400),"",IF(AND('201819 DATA'!BC425="*",$C425&gt;=400),"*",IF($C425&gt;=400,ROUND('201819 DATA'!BC425/$C425,2),"")))</f>
        <v>0.03</v>
      </c>
      <c r="AE425" s="289">
        <f>IF(OR($C425="*",$C425&lt;400),"",IF(AND('201819 DATA'!BD425="*",$C425&gt;=400),"*",IF($C425&gt;=400,ROUND('201819 DATA'!BD425/$C425,2),"")))</f>
        <v>0.14000000000000001</v>
      </c>
      <c r="AF425" s="289">
        <f>IF(OR($C425="*",$C425&lt;400),"",IF(AND('201819 DATA'!BE425="*",$C425&gt;=400),"*",IF($C425&gt;=400,ROUND('201819 DATA'!BE425/$C425,2),"")))</f>
        <v>0.03</v>
      </c>
      <c r="AG425" s="289">
        <f>IF(OR($C425="*",$C425&lt;400),"",IF(AND('201819 DATA'!BF425="*",$C425&gt;=400),"*",IF($C425&gt;=400,ROUND('201819 DATA'!BF425/$C425,2),"")))</f>
        <v>0.01</v>
      </c>
      <c r="AH425" s="289">
        <f>IF(OR($C425="*",$C425&lt;400),"",IF(AND('201819 DATA'!BG425="*",$C425&gt;=400),"*",IF($C425&gt;=400,ROUND('201819 DATA'!BG425/$C425,2),"")))</f>
        <v>0.01</v>
      </c>
      <c r="AI425" s="289">
        <f>IF(OR($C425="*",$C425&lt;400),"",IF(AND('201819 DATA'!BH425="*",$C425&gt;=400),"*",IF($C425&gt;=400,ROUND('201819 DATA'!BH425/$C425,2),"")))</f>
        <v>0.01</v>
      </c>
      <c r="AJ425" s="289">
        <f>IF(OR($C425="*",$C425&lt;400),"",IF(AND('201819 DATA'!BI425="*",$C425&gt;=400),"*",IF($C425&gt;=400,ROUND('201819 DATA'!BI425/$C425,2),"")))</f>
        <v>7.0000000000000007E-2</v>
      </c>
      <c r="AK425" s="289">
        <f>IF(OR($C425="*",$C425&lt;400),"",IF(AND('201819 DATA'!BJ425="*",$C425&gt;=400),"*",IF($C425&gt;=400,ROUND('201819 DATA'!BJ425/$C425,2),"")))</f>
        <v>0</v>
      </c>
      <c r="AL425" s="289">
        <f>IF(OR($C425="*",$C425&lt;400),"",IF(AND('201819 DATA'!BK425="*",$C425&gt;=400),"*",IF($C425&gt;=400,ROUND('201819 DATA'!BK425/$C425,2),"")))</f>
        <v>0.05</v>
      </c>
      <c r="AM425" s="289">
        <f>IF(OR($C425="*",$C425&lt;400),"",IF(AND('201819 DATA'!BL425="*",$C425&gt;=400),"*",IF($C425&gt;=400,ROUND('201819 DATA'!BL425/$C425,2),"")))</f>
        <v>0.06</v>
      </c>
      <c r="AN425" s="289">
        <f>IF(OR($C425="*",$C425&lt;400),"",IF(AND('201819 DATA'!BM425="*",$C425&gt;=400),"*",IF($C425&gt;=400,ROUND('201819 DATA'!BM425/$C425,2),"")))</f>
        <v>0.12</v>
      </c>
      <c r="AO425" s="289">
        <f>IF(OR($C425="*",$C425&lt;400),"",IF(AND('201819 DATA'!BN425="*",$C425&gt;=400),"*",IF($C425&gt;=400,ROUND('201819 DATA'!BN425/$C425,2),"")))</f>
        <v>0.03</v>
      </c>
      <c r="AP425" s="289">
        <f>IF(OR($C425="*",$C425&lt;400),"",IF(AND('201819 DATA'!BO425="*",$C425&gt;=400),"*",IF($C425&gt;=400,ROUND('201819 DATA'!BO425/$C425,2),"")))</f>
        <v>0.06</v>
      </c>
      <c r="AQ425" s="289">
        <f>IF(OR($C425="*",$C425&lt;400),"",IF(AND('201819 DATA'!BP425="*",$C425&gt;=400),"*",IF($C425&gt;=400,ROUND('201819 DATA'!BP425/$C425,2),"")))</f>
        <v>0.06</v>
      </c>
      <c r="AR425" s="289">
        <f>IF(OR($C425="*",$C425&lt;400),"",IF(AND('201819 DATA'!BQ425="*",$C425&gt;=400),"*",IF($C425&gt;=400,ROUND('201819 DATA'!BQ425/$C425,2),"")))</f>
        <v>7.0000000000000007E-2</v>
      </c>
      <c r="AS425" s="289">
        <f>IF(OR($C425="*",$C425&lt;400),"",IF(AND('201819 DATA'!BR425="*",$C425&gt;=400),"*",IF($C425&gt;=400,ROUND('201819 DATA'!BR425/$C425,2),"")))</f>
        <v>0.01</v>
      </c>
      <c r="AT425" s="289">
        <f>IF(OR($C425="*",$C425&lt;400),"",IF(AND('201819 DATA'!BS425="*",$C425&gt;=400),"*",IF($C425&gt;=400,ROUND('201819 DATA'!BS425/$C425,2),"")))</f>
        <v>0</v>
      </c>
      <c r="AU425" s="289">
        <f>IF(OR($C425="*",$C425&lt;400),"",IF(AND('201819 DATA'!BT425="*",$C425&gt;=400),"*",IF($C425&gt;=400,ROUND('201819 DATA'!BT425/$C425,2),"")))</f>
        <v>0.12</v>
      </c>
      <c r="AV425" s="289">
        <f>IF(OR($C425="*",$C425&lt;400),"",IF(AND('201819 DATA'!BU425="*",$C425&gt;=400),"*",IF($C425&gt;=400,ROUND('201819 DATA'!BU425/$C425,2),"")))</f>
        <v>0.05</v>
      </c>
      <c r="AW425" s="289">
        <f>IF(OR($C425="*",$C425&lt;400),"",IF(AND('201819 DATA'!BV425="*",$C425&gt;=400),"*",IF($C425&gt;=400,ROUND('201819 DATA'!BV425/$C425,2),"")))</f>
        <v>0</v>
      </c>
      <c r="AX425" s="289">
        <f>IF(OR($C425="*",$C425&lt;400),"",IF(AND('201819 DATA'!BW425="*",$C425&gt;=400),"*",IF($C425&gt;=400,ROUND('201819 DATA'!BW425/$C425,2),"")))</f>
        <v>0.06</v>
      </c>
    </row>
    <row r="426" spans="1:50" x14ac:dyDescent="0.2">
      <c r="A426" s="13" t="s">
        <v>441</v>
      </c>
      <c r="B426" s="287">
        <f>'201819 DATA'!B426</f>
        <v>14950</v>
      </c>
      <c r="C426" s="288">
        <f>'201819 DATA'!C426</f>
        <v>14265</v>
      </c>
      <c r="D426" s="293">
        <f>'201819 DATA'!FN426</f>
        <v>11935</v>
      </c>
      <c r="G426" s="295">
        <f t="shared" si="6"/>
        <v>0.95</v>
      </c>
      <c r="H426" s="289">
        <f>IF(OR($C426="*",$C426&lt;400),"",IF(AND('201819 DATA'!F426="*",$C426&gt;=400),"*",IF($C426&gt;=400,ROUND('201819 DATA'!F426/$C426,2),"")))</f>
        <v>0.02</v>
      </c>
      <c r="I426" s="296">
        <f>IF(OR($B426="*",$B426&lt;400),"",IF(AND('201819 DATA'!Y426="*",$B426&gt;=400),"*",IF($B426&gt;=400,ROUND('201819 DATA'!Y426/$B426,2),"")))</f>
        <v>0.05</v>
      </c>
      <c r="J426" s="296">
        <f>IF(OR($B426="*",$B426&lt;400),"",IF(AND('201819 DATA'!Z426="*",$B426&gt;=400),"*",IF($B426&gt;=400,ROUND('201819 DATA'!Z426/$B426,2),"")))</f>
        <v>0.09</v>
      </c>
      <c r="K426" s="296">
        <f>IF(OR($B426="*",$B426&lt;400),"",IF(AND('201819 DATA'!AA426="*",$B426&gt;=400),"*",IF($B426&gt;=400,ROUND('201819 DATA'!AA426/$B426,2),"")))</f>
        <v>0.11</v>
      </c>
      <c r="L426" s="296">
        <f>IF(OR($B426="*",$B426&lt;400),"",IF(AND('201819 DATA'!AB426="*",$B426&gt;=400),"*",IF($B426&gt;=400,ROUND('201819 DATA'!AB426/$B426,2),"")))</f>
        <v>0.25</v>
      </c>
      <c r="M426" s="296">
        <f>IF(OR($B426="*",$B426&lt;400),"",IF(AND('201819 DATA'!AC426="*",$B426&gt;=400),"*",IF($B426&gt;=400,ROUND('201819 DATA'!AC426/$B426,2),"")))</f>
        <v>0.33</v>
      </c>
      <c r="N426" s="296">
        <f>IF(OR($B426="*",$B426&lt;400),"",IF(AND('201819 DATA'!AD426="*",$B426&gt;=400),"*",IF($B426&gt;=400,ROUND('201819 DATA'!AD426/$B426,2),"")))</f>
        <v>0.17</v>
      </c>
      <c r="O426" s="296">
        <f>IF(OR($B426="*",$B426&lt;400),"",IF(AND('201819 DATA'!AE426="*",$B426&gt;=400),"*",IF($B426&gt;=400,ROUND('201819 DATA'!AE426/$B426,2),"")))</f>
        <v>0.01</v>
      </c>
      <c r="P426" s="297"/>
      <c r="Q426" s="296">
        <f>IF(OR($B426="*",$B426&lt;400),"",IF(AND('201819 DATA'!FL426="*",$B426&gt;=400),"*",IF($B426&gt;=400,ROUND('201819 DATA'!FL426/$B426,2),"")))</f>
        <v>0.92</v>
      </c>
      <c r="R426" s="289">
        <f>IF(OR($C426="*",$C426&lt;400),"",IF(AND('201819 DATA'!F426="*",$C426&gt;=400),"*",IF($C426&gt;=400,ROUND('201819 DATA'!F426/$C426,2),"")))</f>
        <v>0.02</v>
      </c>
      <c r="S426" s="289">
        <f>IF(OR($C426="*",$C426&lt;400),"",IF(AND('201819 DATA'!G426="*",$C426&gt;=400),"*",IF($C426&gt;=400,ROUND('201819 DATA'!G426/$C426,2),"")))</f>
        <v>0.12</v>
      </c>
      <c r="T426" s="289">
        <f>IF(OR($C426="*",$C426&lt;400),"",IF(AND('201819 DATA'!H426="*",$C426&gt;=400),"*",IF($C426&gt;=400,ROUND('201819 DATA'!H426/$C426,2),"")))</f>
        <v>0.84</v>
      </c>
      <c r="U426" s="289">
        <f>IF(OR($C426="*",$C426&lt;400),"",IF(AND('201819 DATA'!FM426="*",$C426&gt;=400),"*",IF($C426&gt;=400,ROUND('201819 DATA'!FM426/$C426,2),"")))</f>
        <v>0.03</v>
      </c>
      <c r="V426" s="312">
        <f>IF(OR($D426="*",$D426&lt;400),"",IF(AND('201819 DATA'!M426="*",$D426&gt;=400),"*",IF($D426&gt;=400,ROUND('201819 DATA'!M426/$D426,2),"")))</f>
        <v>0.21</v>
      </c>
      <c r="W426" s="312">
        <f>IF(OR($D426="*",$D426&lt;400),"",IF(AND('201819 DATA'!N426="*",$D426&gt;=400),"*",IF($D426&gt;=400,ROUND('201819 DATA'!N426/$D426,2),"")))</f>
        <v>0.28000000000000003</v>
      </c>
      <c r="X426" s="312">
        <f>IF(OR($D426="*",$D426&lt;400),"",IF(AND('201819 DATA'!O426="*",$D426&gt;=400),"*",IF($D426&gt;=400,ROUND('201819 DATA'!O426/$D426,2),"")))</f>
        <v>0.2</v>
      </c>
      <c r="Y426" s="312">
        <f>IF(OR($D426="*",$D426&lt;400),"",IF(AND('201819 DATA'!P426="*",$D426&gt;=400),"*",IF($D426&gt;=400,ROUND('201819 DATA'!P426/$D426,2),"")))</f>
        <v>0.23</v>
      </c>
      <c r="Z426" s="312">
        <f>IF(OR($D426="*",$D426&lt;400),"",IF(AND('201819 DATA'!Q426="*",$D426&gt;=400),"*",IF($D426&gt;=400,ROUND('201819 DATA'!Q426/$D426,2),"")))</f>
        <v>0.05</v>
      </c>
      <c r="AA426" s="312">
        <f>IF(OR($D426="*",$D426&lt;400),"",IF(AND('201819 DATA'!R426="*",$D426&gt;=400),"*",IF($D426&gt;=400,ROUND('201819 DATA'!R426/$D426,2),"")))</f>
        <v>0.02</v>
      </c>
      <c r="AB426" s="312">
        <f>IF(OR($D426="*",$D426&lt;400),"",IF(AND('201819 DATA'!S426="*",$D426&gt;=400),"*",IF($D426&gt;=400,ROUND('201819 DATA'!S426/$D426,2),"")))</f>
        <v>0.01</v>
      </c>
      <c r="AC426" s="312" t="str">
        <f>IF(OR($D426="*",$D426&lt;400),"",IF(AND('201819 DATA'!T426="*",$D426&gt;=400),"*",IF($D426&gt;=400,ROUND('201819 DATA'!T426/$D426,2),"")))</f>
        <v>*</v>
      </c>
      <c r="AD426" s="289">
        <f>IF(OR($C426="*",$C426&lt;400),"",IF(AND('201819 DATA'!BC426="*",$C426&gt;=400),"*",IF($C426&gt;=400,ROUND('201819 DATA'!BC426/$C426,2),"")))</f>
        <v>0</v>
      </c>
      <c r="AE426" s="289">
        <f>IF(OR($C426="*",$C426&lt;400),"",IF(AND('201819 DATA'!BD426="*",$C426&gt;=400),"*",IF($C426&gt;=400,ROUND('201819 DATA'!BD426/$C426,2),"")))</f>
        <v>0.03</v>
      </c>
      <c r="AF426" s="289">
        <f>IF(OR($C426="*",$C426&lt;400),"",IF(AND('201819 DATA'!BE426="*",$C426&gt;=400),"*",IF($C426&gt;=400,ROUND('201819 DATA'!BE426/$C426,2),"")))</f>
        <v>0</v>
      </c>
      <c r="AG426" s="289">
        <f>IF(OR($C426="*",$C426&lt;400),"",IF(AND('201819 DATA'!BF426="*",$C426&gt;=400),"*",IF($C426&gt;=400,ROUND('201819 DATA'!BF426/$C426,2),"")))</f>
        <v>0</v>
      </c>
      <c r="AH426" s="289" t="str">
        <f>IF(OR($C426="*",$C426&lt;400),"",IF(AND('201819 DATA'!BG426="*",$C426&gt;=400),"*",IF($C426&gt;=400,ROUND('201819 DATA'!BG426/$C426,2),"")))</f>
        <v>*</v>
      </c>
      <c r="AI426" s="289">
        <f>IF(OR($C426="*",$C426&lt;400),"",IF(AND('201819 DATA'!BH426="*",$C426&gt;=400),"*",IF($C426&gt;=400,ROUND('201819 DATA'!BH426/$C426,2),"")))</f>
        <v>0.1</v>
      </c>
      <c r="AJ426" s="289">
        <f>IF(OR($C426="*",$C426&lt;400),"",IF(AND('201819 DATA'!BI426="*",$C426&gt;=400),"*",IF($C426&gt;=400,ROUND('201819 DATA'!BI426/$C426,2),"")))</f>
        <v>0</v>
      </c>
      <c r="AK426" s="289" t="str">
        <f>IF(OR($C426="*",$C426&lt;400),"",IF(AND('201819 DATA'!BJ426="*",$C426&gt;=400),"*",IF($C426&gt;=400,ROUND('201819 DATA'!BJ426/$C426,2),"")))</f>
        <v>*</v>
      </c>
      <c r="AL426" s="289">
        <f>IF(OR($C426="*",$C426&lt;400),"",IF(AND('201819 DATA'!BK426="*",$C426&gt;=400),"*",IF($C426&gt;=400,ROUND('201819 DATA'!BK426/$C426,2),"")))</f>
        <v>0</v>
      </c>
      <c r="AM426" s="289">
        <f>IF(OR($C426="*",$C426&lt;400),"",IF(AND('201819 DATA'!BL426="*",$C426&gt;=400),"*",IF($C426&gt;=400,ROUND('201819 DATA'!BL426/$C426,2),"")))</f>
        <v>0</v>
      </c>
      <c r="AN426" s="289" t="str">
        <f>IF(OR($C426="*",$C426&lt;400),"",IF(AND('201819 DATA'!BM426="*",$C426&gt;=400),"*",IF($C426&gt;=400,ROUND('201819 DATA'!BM426/$C426,2),"")))</f>
        <v>*</v>
      </c>
      <c r="AO426" s="289">
        <f>IF(OR($C426="*",$C426&lt;400),"",IF(AND('201819 DATA'!BN426="*",$C426&gt;=400),"*",IF($C426&gt;=400,ROUND('201819 DATA'!BN426/$C426,2),"")))</f>
        <v>0.01</v>
      </c>
      <c r="AP426" s="289">
        <f>IF(OR($C426="*",$C426&lt;400),"",IF(AND('201819 DATA'!BO426="*",$C426&gt;=400),"*",IF($C426&gt;=400,ROUND('201819 DATA'!BO426/$C426,2),"")))</f>
        <v>0.66</v>
      </c>
      <c r="AQ426" s="289">
        <f>IF(OR($C426="*",$C426&lt;400),"",IF(AND('201819 DATA'!BP426="*",$C426&gt;=400),"*",IF($C426&gt;=400,ROUND('201819 DATA'!BP426/$C426,2),"")))</f>
        <v>0</v>
      </c>
      <c r="AR426" s="289">
        <f>IF(OR($C426="*",$C426&lt;400),"",IF(AND('201819 DATA'!BQ426="*",$C426&gt;=400),"*",IF($C426&gt;=400,ROUND('201819 DATA'!BQ426/$C426,2),"")))</f>
        <v>0</v>
      </c>
      <c r="AS426" s="289">
        <f>IF(OR($C426="*",$C426&lt;400),"",IF(AND('201819 DATA'!BR426="*",$C426&gt;=400),"*",IF($C426&gt;=400,ROUND('201819 DATA'!BR426/$C426,2),"")))</f>
        <v>0</v>
      </c>
      <c r="AT426" s="289">
        <f>IF(OR($C426="*",$C426&lt;400),"",IF(AND('201819 DATA'!BS426="*",$C426&gt;=400),"*",IF($C426&gt;=400,ROUND('201819 DATA'!BS426/$C426,2),"")))</f>
        <v>0.01</v>
      </c>
      <c r="AU426" s="289">
        <f>IF(OR($C426="*",$C426&lt;400),"",IF(AND('201819 DATA'!BT426="*",$C426&gt;=400),"*",IF($C426&gt;=400,ROUND('201819 DATA'!BT426/$C426,2),"")))</f>
        <v>0</v>
      </c>
      <c r="AV426" s="289">
        <f>IF(OR($C426="*",$C426&lt;400),"",IF(AND('201819 DATA'!BU426="*",$C426&gt;=400),"*",IF($C426&gt;=400,ROUND('201819 DATA'!BU426/$C426,2),"")))</f>
        <v>0.13</v>
      </c>
      <c r="AW426" s="289">
        <f>IF(OR($C426="*",$C426&lt;400),"",IF(AND('201819 DATA'!BV426="*",$C426&gt;=400),"*",IF($C426&gt;=400,ROUND('201819 DATA'!BV426/$C426,2),"")))</f>
        <v>0</v>
      </c>
      <c r="AX426" s="289">
        <f>IF(OR($C426="*",$C426&lt;400),"",IF(AND('201819 DATA'!BW426="*",$C426&gt;=400),"*",IF($C426&gt;=400,ROUND('201819 DATA'!BW426/$C426,2),"")))</f>
        <v>0.04</v>
      </c>
    </row>
    <row r="427" spans="1:50" x14ac:dyDescent="0.2">
      <c r="A427" s="13" t="s">
        <v>408</v>
      </c>
      <c r="B427" s="287">
        <f>'201819 DATA'!B427</f>
        <v>79045</v>
      </c>
      <c r="C427" s="288">
        <f>'201819 DATA'!C427</f>
        <v>64575</v>
      </c>
      <c r="D427" s="293">
        <f>'201819 DATA'!FN427</f>
        <v>21800</v>
      </c>
      <c r="G427" s="295">
        <f t="shared" si="6"/>
        <v>0.82</v>
      </c>
      <c r="H427" s="289">
        <f>IF(OR($C427="*",$C427&lt;400),"",IF(AND('201819 DATA'!F427="*",$C427&gt;=400),"*",IF($C427&gt;=400,ROUND('201819 DATA'!F427/$C427,2),"")))</f>
        <v>0.39</v>
      </c>
      <c r="I427" s="296">
        <f>IF(OR($B427="*",$B427&lt;400),"",IF(AND('201819 DATA'!Y427="*",$B427&gt;=400),"*",IF($B427&gt;=400,ROUND('201819 DATA'!Y427/$B427,2),"")))</f>
        <v>7.0000000000000007E-2</v>
      </c>
      <c r="J427" s="296">
        <f>IF(OR($B427="*",$B427&lt;400),"",IF(AND('201819 DATA'!Z427="*",$B427&gt;=400),"*",IF($B427&gt;=400,ROUND('201819 DATA'!Z427/$B427,2),"")))</f>
        <v>0.11</v>
      </c>
      <c r="K427" s="296">
        <f>IF(OR($B427="*",$B427&lt;400),"",IF(AND('201819 DATA'!AA427="*",$B427&gt;=400),"*",IF($B427&gt;=400,ROUND('201819 DATA'!AA427/$B427,2),"")))</f>
        <v>0.13</v>
      </c>
      <c r="L427" s="296">
        <f>IF(OR($B427="*",$B427&lt;400),"",IF(AND('201819 DATA'!AB427="*",$B427&gt;=400),"*",IF($B427&gt;=400,ROUND('201819 DATA'!AB427/$B427,2),"")))</f>
        <v>0.16</v>
      </c>
      <c r="M427" s="296">
        <f>IF(OR($B427="*",$B427&lt;400),"",IF(AND('201819 DATA'!AC427="*",$B427&gt;=400),"*",IF($B427&gt;=400,ROUND('201819 DATA'!AC427/$B427,2),"")))</f>
        <v>0.24</v>
      </c>
      <c r="N427" s="296">
        <f>IF(OR($B427="*",$B427&lt;400),"",IF(AND('201819 DATA'!AD427="*",$B427&gt;=400),"*",IF($B427&gt;=400,ROUND('201819 DATA'!AD427/$B427,2),"")))</f>
        <v>0.25</v>
      </c>
      <c r="O427" s="296">
        <f>IF(OR($B427="*",$B427&lt;400),"",IF(AND('201819 DATA'!AE427="*",$B427&gt;=400),"*",IF($B427&gt;=400,ROUND('201819 DATA'!AE427/$B427,2),"")))</f>
        <v>0.04</v>
      </c>
      <c r="P427" s="297"/>
      <c r="Q427" s="296">
        <f>IF(OR($B427="*",$B427&lt;400),"",IF(AND('201819 DATA'!FL427="*",$B427&gt;=400),"*",IF($B427&gt;=400,ROUND('201819 DATA'!FL427/$B427,2),"")))</f>
        <v>0.59</v>
      </c>
      <c r="R427" s="289">
        <f>IF(OR($C427="*",$C427&lt;400),"",IF(AND('201819 DATA'!F427="*",$C427&gt;=400),"*",IF($C427&gt;=400,ROUND('201819 DATA'!F427/$C427,2),"")))</f>
        <v>0.39</v>
      </c>
      <c r="S427" s="289">
        <f>IF(OR($C427="*",$C427&lt;400),"",IF(AND('201819 DATA'!G427="*",$C427&gt;=400),"*",IF($C427&gt;=400,ROUND('201819 DATA'!G427/$C427,2),"")))</f>
        <v>0.13</v>
      </c>
      <c r="T427" s="289">
        <f>IF(OR($C427="*",$C427&lt;400),"",IF(AND('201819 DATA'!H427="*",$C427&gt;=400),"*",IF($C427&gt;=400,ROUND('201819 DATA'!H427/$C427,2),"")))</f>
        <v>0.39</v>
      </c>
      <c r="U427" s="289">
        <f>IF(OR($C427="*",$C427&lt;400),"",IF(AND('201819 DATA'!FM427="*",$C427&gt;=400),"*",IF($C427&gt;=400,ROUND('201819 DATA'!FM427/$C427,2),"")))</f>
        <v>0.1</v>
      </c>
      <c r="V427" s="312">
        <f>IF(OR($D427="*",$D427&lt;400),"",IF(AND('201819 DATA'!M427="*",$D427&gt;=400),"*",IF($D427&gt;=400,ROUND('201819 DATA'!M427/$D427,2),"")))</f>
        <v>0.52</v>
      </c>
      <c r="W427" s="312">
        <f>IF(OR($D427="*",$D427&lt;400),"",IF(AND('201819 DATA'!N427="*",$D427&gt;=400),"*",IF($D427&gt;=400,ROUND('201819 DATA'!N427/$D427,2),"")))</f>
        <v>0.22</v>
      </c>
      <c r="X427" s="312">
        <f>IF(OR($D427="*",$D427&lt;400),"",IF(AND('201819 DATA'!O427="*",$D427&gt;=400),"*",IF($D427&gt;=400,ROUND('201819 DATA'!O427/$D427,2),"")))</f>
        <v>0.11</v>
      </c>
      <c r="Y427" s="312">
        <f>IF(OR($D427="*",$D427&lt;400),"",IF(AND('201819 DATA'!P427="*",$D427&gt;=400),"*",IF($D427&gt;=400,ROUND('201819 DATA'!P427/$D427,2),"")))</f>
        <v>0.12</v>
      </c>
      <c r="Z427" s="312">
        <f>IF(OR($D427="*",$D427&lt;400),"",IF(AND('201819 DATA'!Q427="*",$D427&gt;=400),"*",IF($D427&gt;=400,ROUND('201819 DATA'!Q427/$D427,2),"")))</f>
        <v>0.02</v>
      </c>
      <c r="AA427" s="312">
        <f>IF(OR($D427="*",$D427&lt;400),"",IF(AND('201819 DATA'!R427="*",$D427&gt;=400),"*",IF($D427&gt;=400,ROUND('201819 DATA'!R427/$D427,2),"")))</f>
        <v>0</v>
      </c>
      <c r="AB427" s="312">
        <f>IF(OR($D427="*",$D427&lt;400),"",IF(AND('201819 DATA'!S427="*",$D427&gt;=400),"*",IF($D427&gt;=400,ROUND('201819 DATA'!S427/$D427,2),"")))</f>
        <v>0</v>
      </c>
      <c r="AC427" s="312">
        <f>IF(OR($D427="*",$D427&lt;400),"",IF(AND('201819 DATA'!T427="*",$D427&gt;=400),"*",IF($D427&gt;=400,ROUND('201819 DATA'!T427/$D427,2),"")))</f>
        <v>0</v>
      </c>
      <c r="AD427" s="289">
        <f>IF(OR($C427="*",$C427&lt;400),"",IF(AND('201819 DATA'!BC427="*",$C427&gt;=400),"*",IF($C427&gt;=400,ROUND('201819 DATA'!BC427/$C427,2),"")))</f>
        <v>0.03</v>
      </c>
      <c r="AE427" s="289">
        <f>IF(OR($C427="*",$C427&lt;400),"",IF(AND('201819 DATA'!BD427="*",$C427&gt;=400),"*",IF($C427&gt;=400,ROUND('201819 DATA'!BD427/$C427,2),"")))</f>
        <v>0.1</v>
      </c>
      <c r="AF427" s="289">
        <f>IF(OR($C427="*",$C427&lt;400),"",IF(AND('201819 DATA'!BE427="*",$C427&gt;=400),"*",IF($C427&gt;=400,ROUND('201819 DATA'!BE427/$C427,2),"")))</f>
        <v>0.03</v>
      </c>
      <c r="AG427" s="289">
        <f>IF(OR($C427="*",$C427&lt;400),"",IF(AND('201819 DATA'!BF427="*",$C427&gt;=400),"*",IF($C427&gt;=400,ROUND('201819 DATA'!BF427/$C427,2),"")))</f>
        <v>0.01</v>
      </c>
      <c r="AH427" s="289">
        <f>IF(OR($C427="*",$C427&lt;400),"",IF(AND('201819 DATA'!BG427="*",$C427&gt;=400),"*",IF($C427&gt;=400,ROUND('201819 DATA'!BG427/$C427,2),"")))</f>
        <v>0.01</v>
      </c>
      <c r="AI427" s="289">
        <f>IF(OR($C427="*",$C427&lt;400),"",IF(AND('201819 DATA'!BH427="*",$C427&gt;=400),"*",IF($C427&gt;=400,ROUND('201819 DATA'!BH427/$C427,2),"")))</f>
        <v>0.01</v>
      </c>
      <c r="AJ427" s="289">
        <f>IF(OR($C427="*",$C427&lt;400),"",IF(AND('201819 DATA'!BI427="*",$C427&gt;=400),"*",IF($C427&gt;=400,ROUND('201819 DATA'!BI427/$C427,2),"")))</f>
        <v>0.03</v>
      </c>
      <c r="AK427" s="289">
        <f>IF(OR($C427="*",$C427&lt;400),"",IF(AND('201819 DATA'!BJ427="*",$C427&gt;=400),"*",IF($C427&gt;=400,ROUND('201819 DATA'!BJ427/$C427,2),"")))</f>
        <v>0.01</v>
      </c>
      <c r="AL427" s="289">
        <f>IF(OR($C427="*",$C427&lt;400),"",IF(AND('201819 DATA'!BK427="*",$C427&gt;=400),"*",IF($C427&gt;=400,ROUND('201819 DATA'!BK427/$C427,2),"")))</f>
        <v>0.05</v>
      </c>
      <c r="AM427" s="289">
        <f>IF(OR($C427="*",$C427&lt;400),"",IF(AND('201819 DATA'!BL427="*",$C427&gt;=400),"*",IF($C427&gt;=400,ROUND('201819 DATA'!BL427/$C427,2),"")))</f>
        <v>0.08</v>
      </c>
      <c r="AN427" s="289">
        <f>IF(OR($C427="*",$C427&lt;400),"",IF(AND('201819 DATA'!BM427="*",$C427&gt;=400),"*",IF($C427&gt;=400,ROUND('201819 DATA'!BM427/$C427,2),"")))</f>
        <v>0.16</v>
      </c>
      <c r="AO427" s="289">
        <f>IF(OR($C427="*",$C427&lt;400),"",IF(AND('201819 DATA'!BN427="*",$C427&gt;=400),"*",IF($C427&gt;=400,ROUND('201819 DATA'!BN427/$C427,2),"")))</f>
        <v>0.02</v>
      </c>
      <c r="AP427" s="289">
        <f>IF(OR($C427="*",$C427&lt;400),"",IF(AND('201819 DATA'!BO427="*",$C427&gt;=400),"*",IF($C427&gt;=400,ROUND('201819 DATA'!BO427/$C427,2),"")))</f>
        <v>0.06</v>
      </c>
      <c r="AQ427" s="289">
        <f>IF(OR($C427="*",$C427&lt;400),"",IF(AND('201819 DATA'!BP427="*",$C427&gt;=400),"*",IF($C427&gt;=400,ROUND('201819 DATA'!BP427/$C427,2),"")))</f>
        <v>0.08</v>
      </c>
      <c r="AR427" s="289">
        <f>IF(OR($C427="*",$C427&lt;400),"",IF(AND('201819 DATA'!BQ427="*",$C427&gt;=400),"*",IF($C427&gt;=400,ROUND('201819 DATA'!BQ427/$C427,2),"")))</f>
        <v>7.0000000000000007E-2</v>
      </c>
      <c r="AS427" s="289">
        <f>IF(OR($C427="*",$C427&lt;400),"",IF(AND('201819 DATA'!BR427="*",$C427&gt;=400),"*",IF($C427&gt;=400,ROUND('201819 DATA'!BR427/$C427,2),"")))</f>
        <v>0.01</v>
      </c>
      <c r="AT427" s="289">
        <f>IF(OR($C427="*",$C427&lt;400),"",IF(AND('201819 DATA'!BS427="*",$C427&gt;=400),"*",IF($C427&gt;=400,ROUND('201819 DATA'!BS427/$C427,2),"")))</f>
        <v>0</v>
      </c>
      <c r="AU427" s="289">
        <f>IF(OR($C427="*",$C427&lt;400),"",IF(AND('201819 DATA'!BT427="*",$C427&gt;=400),"*",IF($C427&gt;=400,ROUND('201819 DATA'!BT427/$C427,2),"")))</f>
        <v>0.11</v>
      </c>
      <c r="AV427" s="289">
        <f>IF(OR($C427="*",$C427&lt;400),"",IF(AND('201819 DATA'!BU427="*",$C427&gt;=400),"*",IF($C427&gt;=400,ROUND('201819 DATA'!BU427/$C427,2),"")))</f>
        <v>7.0000000000000007E-2</v>
      </c>
      <c r="AW427" s="289">
        <f>IF(OR($C427="*",$C427&lt;400),"",IF(AND('201819 DATA'!BV427="*",$C427&gt;=400),"*",IF($C427&gt;=400,ROUND('201819 DATA'!BV427/$C427,2),"")))</f>
        <v>0</v>
      </c>
      <c r="AX427" s="289">
        <f>IF(OR($C427="*",$C427&lt;400),"",IF(AND('201819 DATA'!BW427="*",$C427&gt;=400),"*",IF($C427&gt;=400,ROUND('201819 DATA'!BW427/$C427,2),"")))</f>
        <v>0.06</v>
      </c>
    </row>
    <row r="428" spans="1:50" x14ac:dyDescent="0.2">
      <c r="A428" s="13" t="s">
        <v>400</v>
      </c>
      <c r="B428" s="287">
        <f>'201819 DATA'!B428</f>
        <v>131250</v>
      </c>
      <c r="C428" s="288">
        <f>'201819 DATA'!C428</f>
        <v>106140</v>
      </c>
      <c r="D428" s="293">
        <f>'201819 DATA'!FN428</f>
        <v>35765</v>
      </c>
      <c r="G428" s="295">
        <f t="shared" si="6"/>
        <v>0.81</v>
      </c>
      <c r="H428" s="289">
        <f>IF(OR($C428="*",$C428&lt;400),"",IF(AND('201819 DATA'!F428="*",$C428&gt;=400),"*",IF($C428&gt;=400,ROUND('201819 DATA'!F428/$C428,2),"")))</f>
        <v>0.36</v>
      </c>
      <c r="I428" s="296">
        <f>IF(OR($B428="*",$B428&lt;400),"",IF(AND('201819 DATA'!Y428="*",$B428&gt;=400),"*",IF($B428&gt;=400,ROUND('201819 DATA'!Y428/$B428,2),"")))</f>
        <v>0</v>
      </c>
      <c r="J428" s="296">
        <f>IF(OR($B428="*",$B428&lt;400),"",IF(AND('201819 DATA'!Z428="*",$B428&gt;=400),"*",IF($B428&gt;=400,ROUND('201819 DATA'!Z428/$B428,2),"")))</f>
        <v>0.06</v>
      </c>
      <c r="K428" s="296">
        <f>IF(OR($B428="*",$B428&lt;400),"",IF(AND('201819 DATA'!AA428="*",$B428&gt;=400),"*",IF($B428&gt;=400,ROUND('201819 DATA'!AA428/$B428,2),"")))</f>
        <v>0.09</v>
      </c>
      <c r="L428" s="296">
        <f>IF(OR($B428="*",$B428&lt;400),"",IF(AND('201819 DATA'!AB428="*",$B428&gt;=400),"*",IF($B428&gt;=400,ROUND('201819 DATA'!AB428/$B428,2),"")))</f>
        <v>0.18</v>
      </c>
      <c r="M428" s="296">
        <f>IF(OR($B428="*",$B428&lt;400),"",IF(AND('201819 DATA'!AC428="*",$B428&gt;=400),"*",IF($B428&gt;=400,ROUND('201819 DATA'!AC428/$B428,2),"")))</f>
        <v>0.28000000000000003</v>
      </c>
      <c r="N428" s="296">
        <f>IF(OR($B428="*",$B428&lt;400),"",IF(AND('201819 DATA'!AD428="*",$B428&gt;=400),"*",IF($B428&gt;=400,ROUND('201819 DATA'!AD428/$B428,2),"")))</f>
        <v>0.32</v>
      </c>
      <c r="O428" s="296">
        <f>IF(OR($B428="*",$B428&lt;400),"",IF(AND('201819 DATA'!AE428="*",$B428&gt;=400),"*",IF($B428&gt;=400,ROUND('201819 DATA'!AE428/$B428,2),"")))</f>
        <v>0.06</v>
      </c>
      <c r="P428" s="297"/>
      <c r="Q428" s="296">
        <f>IF(OR($B428="*",$B428&lt;400),"",IF(AND('201819 DATA'!FL428="*",$B428&gt;=400),"*",IF($B428&gt;=400,ROUND('201819 DATA'!FL428/$B428,2),"")))</f>
        <v>0.63</v>
      </c>
      <c r="R428" s="289">
        <f>IF(OR($C428="*",$C428&lt;400),"",IF(AND('201819 DATA'!F428="*",$C428&gt;=400),"*",IF($C428&gt;=400,ROUND('201819 DATA'!F428/$C428,2),"")))</f>
        <v>0.36</v>
      </c>
      <c r="S428" s="289">
        <f>IF(OR($C428="*",$C428&lt;400),"",IF(AND('201819 DATA'!G428="*",$C428&gt;=400),"*",IF($C428&gt;=400,ROUND('201819 DATA'!G428/$C428,2),"")))</f>
        <v>0.24</v>
      </c>
      <c r="T428" s="289">
        <f>IF(OR($C428="*",$C428&lt;400),"",IF(AND('201819 DATA'!H428="*",$C428&gt;=400),"*",IF($C428&gt;=400,ROUND('201819 DATA'!H428/$C428,2),"")))</f>
        <v>0.38</v>
      </c>
      <c r="U428" s="289">
        <f>IF(OR($C428="*",$C428&lt;400),"",IF(AND('201819 DATA'!FM428="*",$C428&gt;=400),"*",IF($C428&gt;=400,ROUND('201819 DATA'!FM428/$C428,2),"")))</f>
        <v>0.01</v>
      </c>
      <c r="V428" s="312">
        <f>IF(OR($D428="*",$D428&lt;400),"",IF(AND('201819 DATA'!M428="*",$D428&gt;=400),"*",IF($D428&gt;=400,ROUND('201819 DATA'!M428/$D428,2),"")))</f>
        <v>0.41</v>
      </c>
      <c r="W428" s="312">
        <f>IF(OR($D428="*",$D428&lt;400),"",IF(AND('201819 DATA'!N428="*",$D428&gt;=400),"*",IF($D428&gt;=400,ROUND('201819 DATA'!N428/$D428,2),"")))</f>
        <v>0.26</v>
      </c>
      <c r="X428" s="312">
        <f>IF(OR($D428="*",$D428&lt;400),"",IF(AND('201819 DATA'!O428="*",$D428&gt;=400),"*",IF($D428&gt;=400,ROUND('201819 DATA'!O428/$D428,2),"")))</f>
        <v>0.14000000000000001</v>
      </c>
      <c r="Y428" s="312">
        <f>IF(OR($D428="*",$D428&lt;400),"",IF(AND('201819 DATA'!P428="*",$D428&gt;=400),"*",IF($D428&gt;=400,ROUND('201819 DATA'!P428/$D428,2),"")))</f>
        <v>0.16</v>
      </c>
      <c r="Z428" s="312">
        <f>IF(OR($D428="*",$D428&lt;400),"",IF(AND('201819 DATA'!Q428="*",$D428&gt;=400),"*",IF($D428&gt;=400,ROUND('201819 DATA'!Q428/$D428,2),"")))</f>
        <v>0.03</v>
      </c>
      <c r="AA428" s="312">
        <f>IF(OR($D428="*",$D428&lt;400),"",IF(AND('201819 DATA'!R428="*",$D428&gt;=400),"*",IF($D428&gt;=400,ROUND('201819 DATA'!R428/$D428,2),"")))</f>
        <v>0</v>
      </c>
      <c r="AB428" s="312" t="str">
        <f>IF(OR($D428="*",$D428&lt;400),"",IF(AND('201819 DATA'!S428="*",$D428&gt;=400),"*",IF($D428&gt;=400,ROUND('201819 DATA'!S428/$D428,2),"")))</f>
        <v>*</v>
      </c>
      <c r="AC428" s="312">
        <f>IF(OR($D428="*",$D428&lt;400),"",IF(AND('201819 DATA'!T428="*",$D428&gt;=400),"*",IF($D428&gt;=400,ROUND('201819 DATA'!T428/$D428,2),"")))</f>
        <v>0</v>
      </c>
      <c r="AD428" s="289">
        <f>IF(OR($C428="*",$C428&lt;400),"",IF(AND('201819 DATA'!BC428="*",$C428&gt;=400),"*",IF($C428&gt;=400,ROUND('201819 DATA'!BC428/$C428,2),"")))</f>
        <v>0.02</v>
      </c>
      <c r="AE428" s="289">
        <f>IF(OR($C428="*",$C428&lt;400),"",IF(AND('201819 DATA'!BD428="*",$C428&gt;=400),"*",IF($C428&gt;=400,ROUND('201819 DATA'!BD428/$C428,2),"")))</f>
        <v>0.18</v>
      </c>
      <c r="AF428" s="289">
        <f>IF(OR($C428="*",$C428&lt;400),"",IF(AND('201819 DATA'!BE428="*",$C428&gt;=400),"*",IF($C428&gt;=400,ROUND('201819 DATA'!BE428/$C428,2),"")))</f>
        <v>0.03</v>
      </c>
      <c r="AG428" s="289">
        <f>IF(OR($C428="*",$C428&lt;400),"",IF(AND('201819 DATA'!BF428="*",$C428&gt;=400),"*",IF($C428&gt;=400,ROUND('201819 DATA'!BF428/$C428,2),"")))</f>
        <v>0.02</v>
      </c>
      <c r="AH428" s="289">
        <f>IF(OR($C428="*",$C428&lt;400),"",IF(AND('201819 DATA'!BG428="*",$C428&gt;=400),"*",IF($C428&gt;=400,ROUND('201819 DATA'!BG428/$C428,2),"")))</f>
        <v>0.01</v>
      </c>
      <c r="AI428" s="289">
        <f>IF(OR($C428="*",$C428&lt;400),"",IF(AND('201819 DATA'!BH428="*",$C428&gt;=400),"*",IF($C428&gt;=400,ROUND('201819 DATA'!BH428/$C428,2),"")))</f>
        <v>0.02</v>
      </c>
      <c r="AJ428" s="289">
        <f>IF(OR($C428="*",$C428&lt;400),"",IF(AND('201819 DATA'!BI428="*",$C428&gt;=400),"*",IF($C428&gt;=400,ROUND('201819 DATA'!BI428/$C428,2),"")))</f>
        <v>0.08</v>
      </c>
      <c r="AK428" s="289">
        <f>IF(OR($C428="*",$C428&lt;400),"",IF(AND('201819 DATA'!BJ428="*",$C428&gt;=400),"*",IF($C428&gt;=400,ROUND('201819 DATA'!BJ428/$C428,2),"")))</f>
        <v>0</v>
      </c>
      <c r="AL428" s="289">
        <f>IF(OR($C428="*",$C428&lt;400),"",IF(AND('201819 DATA'!BK428="*",$C428&gt;=400),"*",IF($C428&gt;=400,ROUND('201819 DATA'!BK428/$C428,2),"")))</f>
        <v>0.09</v>
      </c>
      <c r="AM428" s="289">
        <f>IF(OR($C428="*",$C428&lt;400),"",IF(AND('201819 DATA'!BL428="*",$C428&gt;=400),"*",IF($C428&gt;=400,ROUND('201819 DATA'!BL428/$C428,2),"")))</f>
        <v>0.05</v>
      </c>
      <c r="AN428" s="289">
        <f>IF(OR($C428="*",$C428&lt;400),"",IF(AND('201819 DATA'!BM428="*",$C428&gt;=400),"*",IF($C428&gt;=400,ROUND('201819 DATA'!BM428/$C428,2),"")))</f>
        <v>0.16</v>
      </c>
      <c r="AO428" s="289">
        <f>IF(OR($C428="*",$C428&lt;400),"",IF(AND('201819 DATA'!BN428="*",$C428&gt;=400),"*",IF($C428&gt;=400,ROUND('201819 DATA'!BN428/$C428,2),"")))</f>
        <v>0.02</v>
      </c>
      <c r="AP428" s="289">
        <f>IF(OR($C428="*",$C428&lt;400),"",IF(AND('201819 DATA'!BO428="*",$C428&gt;=400),"*",IF($C428&gt;=400,ROUND('201819 DATA'!BO428/$C428,2),"")))</f>
        <v>7.0000000000000007E-2</v>
      </c>
      <c r="AQ428" s="289">
        <f>IF(OR($C428="*",$C428&lt;400),"",IF(AND('201819 DATA'!BP428="*",$C428&gt;=400),"*",IF($C428&gt;=400,ROUND('201819 DATA'!BP428/$C428,2),"")))</f>
        <v>0.06</v>
      </c>
      <c r="AR428" s="289">
        <f>IF(OR($C428="*",$C428&lt;400),"",IF(AND('201819 DATA'!BQ428="*",$C428&gt;=400),"*",IF($C428&gt;=400,ROUND('201819 DATA'!BQ428/$C428,2),"")))</f>
        <v>0.01</v>
      </c>
      <c r="AS428" s="289" t="str">
        <f>IF(OR($C428="*",$C428&lt;400),"",IF(AND('201819 DATA'!BR428="*",$C428&gt;=400),"*",IF($C428&gt;=400,ROUND('201819 DATA'!BR428/$C428,2),"")))</f>
        <v>*</v>
      </c>
      <c r="AT428" s="289">
        <f>IF(OR($C428="*",$C428&lt;400),"",IF(AND('201819 DATA'!BS428="*",$C428&gt;=400),"*",IF($C428&gt;=400,ROUND('201819 DATA'!BS428/$C428,2),"")))</f>
        <v>0</v>
      </c>
      <c r="AU428" s="289">
        <f>IF(OR($C428="*",$C428&lt;400),"",IF(AND('201819 DATA'!BT428="*",$C428&gt;=400),"*",IF($C428&gt;=400,ROUND('201819 DATA'!BT428/$C428,2),"")))</f>
        <v>0.09</v>
      </c>
      <c r="AV428" s="289">
        <f>IF(OR($C428="*",$C428&lt;400),"",IF(AND('201819 DATA'!BU428="*",$C428&gt;=400),"*",IF($C428&gt;=400,ROUND('201819 DATA'!BU428/$C428,2),"")))</f>
        <v>0.04</v>
      </c>
      <c r="AW428" s="289">
        <f>IF(OR($C428="*",$C428&lt;400),"",IF(AND('201819 DATA'!BV428="*",$C428&gt;=400),"*",IF($C428&gt;=400,ROUND('201819 DATA'!BV428/$C428,2),"")))</f>
        <v>0</v>
      </c>
      <c r="AX428" s="289">
        <f>IF(OR($C428="*",$C428&lt;400),"",IF(AND('201819 DATA'!BW428="*",$C428&gt;=400),"*",IF($C428&gt;=400,ROUND('201819 DATA'!BW428/$C428,2),"")))</f>
        <v>0.03</v>
      </c>
    </row>
    <row r="429" spans="1:50" x14ac:dyDescent="0.2">
      <c r="A429" s="13" t="s">
        <v>180</v>
      </c>
      <c r="B429" s="287">
        <f>'201819 DATA'!B429</f>
        <v>23355</v>
      </c>
      <c r="C429" s="288">
        <f>'201819 DATA'!C429</f>
        <v>23355</v>
      </c>
      <c r="D429" s="293">
        <f>'201819 DATA'!FN429</f>
        <v>10805</v>
      </c>
      <c r="G429" s="295">
        <f t="shared" si="6"/>
        <v>1</v>
      </c>
      <c r="H429" s="289">
        <f>IF(OR($C429="*",$C429&lt;400),"",IF(AND('201819 DATA'!F429="*",$C429&gt;=400),"*",IF($C429&gt;=400,ROUND('201819 DATA'!F429/$C429,2),"")))</f>
        <v>0.13</v>
      </c>
      <c r="I429" s="296">
        <f>IF(OR($B429="*",$B429&lt;400),"",IF(AND('201819 DATA'!Y429="*",$B429&gt;=400),"*",IF($B429&gt;=400,ROUND('201819 DATA'!Y429/$B429,2),"")))</f>
        <v>0.08</v>
      </c>
      <c r="J429" s="296">
        <f>IF(OR($B429="*",$B429&lt;400),"",IF(AND('201819 DATA'!Z429="*",$B429&gt;=400),"*",IF($B429&gt;=400,ROUND('201819 DATA'!Z429/$B429,2),"")))</f>
        <v>0.05</v>
      </c>
      <c r="K429" s="296">
        <f>IF(OR($B429="*",$B429&lt;400),"",IF(AND('201819 DATA'!AA429="*",$B429&gt;=400),"*",IF($B429&gt;=400,ROUND('201819 DATA'!AA429/$B429,2),"")))</f>
        <v>0.1</v>
      </c>
      <c r="L429" s="296">
        <f>IF(OR($B429="*",$B429&lt;400),"",IF(AND('201819 DATA'!AB429="*",$B429&gt;=400),"*",IF($B429&gt;=400,ROUND('201819 DATA'!AB429/$B429,2),"")))</f>
        <v>0.26</v>
      </c>
      <c r="M429" s="296">
        <f>IF(OR($B429="*",$B429&lt;400),"",IF(AND('201819 DATA'!AC429="*",$B429&gt;=400),"*",IF($B429&gt;=400,ROUND('201819 DATA'!AC429/$B429,2),"")))</f>
        <v>0.37</v>
      </c>
      <c r="N429" s="296">
        <f>IF(OR($B429="*",$B429&lt;400),"",IF(AND('201819 DATA'!AD429="*",$B429&gt;=400),"*",IF($B429&gt;=400,ROUND('201819 DATA'!AD429/$B429,2),"")))</f>
        <v>0.13</v>
      </c>
      <c r="O429" s="296">
        <f>IF(OR($B429="*",$B429&lt;400),"",IF(AND('201819 DATA'!AE429="*",$B429&gt;=400),"*",IF($B429&gt;=400,ROUND('201819 DATA'!AE429/$B429,2),"")))</f>
        <v>0</v>
      </c>
      <c r="P429" s="297"/>
      <c r="Q429" s="296">
        <f>IF(OR($B429="*",$B429&lt;400),"",IF(AND('201819 DATA'!FL429="*",$B429&gt;=400),"*",IF($B429&gt;=400,ROUND('201819 DATA'!FL429/$B429,2),"")))</f>
        <v>0.86</v>
      </c>
      <c r="R429" s="289">
        <f>IF(OR($C429="*",$C429&lt;400),"",IF(AND('201819 DATA'!F429="*",$C429&gt;=400),"*",IF($C429&gt;=400,ROUND('201819 DATA'!F429/$C429,2),"")))</f>
        <v>0.13</v>
      </c>
      <c r="S429" s="289">
        <f>IF(OR($C429="*",$C429&lt;400),"",IF(AND('201819 DATA'!G429="*",$C429&gt;=400),"*",IF($C429&gt;=400,ROUND('201819 DATA'!G429/$C429,2),"")))</f>
        <v>0.36</v>
      </c>
      <c r="T429" s="289">
        <f>IF(OR($C429="*",$C429&lt;400),"",IF(AND('201819 DATA'!H429="*",$C429&gt;=400),"*",IF($C429&gt;=400,ROUND('201819 DATA'!H429/$C429,2),"")))</f>
        <v>0.5</v>
      </c>
      <c r="U429" s="289">
        <f>IF(OR($C429="*",$C429&lt;400),"",IF(AND('201819 DATA'!FM429="*",$C429&gt;=400),"*",IF($C429&gt;=400,ROUND('201819 DATA'!FM429/$C429,2),"")))</f>
        <v>0</v>
      </c>
      <c r="V429" s="312">
        <f>IF(OR($D429="*",$D429&lt;400),"",IF(AND('201819 DATA'!M429="*",$D429&gt;=400),"*",IF($D429&gt;=400,ROUND('201819 DATA'!M429/$D429,2),"")))</f>
        <v>0.89</v>
      </c>
      <c r="W429" s="312">
        <f>IF(OR($D429="*",$D429&lt;400),"",IF(AND('201819 DATA'!N429="*",$D429&gt;=400),"*",IF($D429&gt;=400,ROUND('201819 DATA'!N429/$D429,2),"")))</f>
        <v>0.1</v>
      </c>
      <c r="X429" s="312">
        <f>IF(OR($D429="*",$D429&lt;400),"",IF(AND('201819 DATA'!O429="*",$D429&gt;=400),"*",IF($D429&gt;=400,ROUND('201819 DATA'!O429/$D429,2),"")))</f>
        <v>0.01</v>
      </c>
      <c r="Y429" s="312">
        <f>IF(OR($D429="*",$D429&lt;400),"",IF(AND('201819 DATA'!P429="*",$D429&gt;=400),"*",IF($D429&gt;=400,ROUND('201819 DATA'!P429/$D429,2),"")))</f>
        <v>0</v>
      </c>
      <c r="Z429" s="312">
        <f>IF(OR($D429="*",$D429&lt;400),"",IF(AND('201819 DATA'!Q429="*",$D429&gt;=400),"*",IF($D429&gt;=400,ROUND('201819 DATA'!Q429/$D429,2),"")))</f>
        <v>0</v>
      </c>
      <c r="AA429" s="312">
        <f>IF(OR($D429="*",$D429&lt;400),"",IF(AND('201819 DATA'!R429="*",$D429&gt;=400),"*",IF($D429&gt;=400,ROUND('201819 DATA'!R429/$D429,2),"")))</f>
        <v>0</v>
      </c>
      <c r="AB429" s="312">
        <f>IF(OR($D429="*",$D429&lt;400),"",IF(AND('201819 DATA'!S429="*",$D429&gt;=400),"*",IF($D429&gt;=400,ROUND('201819 DATA'!S429/$D429,2),"")))</f>
        <v>0</v>
      </c>
      <c r="AC429" s="312">
        <f>IF(OR($D429="*",$D429&lt;400),"",IF(AND('201819 DATA'!T429="*",$D429&gt;=400),"*",IF($D429&gt;=400,ROUND('201819 DATA'!T429/$D429,2),"")))</f>
        <v>0</v>
      </c>
      <c r="AD429" s="289">
        <f>IF(OR($C429="*",$C429&lt;400),"",IF(AND('201819 DATA'!BC429="*",$C429&gt;=400),"*",IF($C429&gt;=400,ROUND('201819 DATA'!BC429/$C429,2),"")))</f>
        <v>0.03</v>
      </c>
      <c r="AE429" s="289">
        <f>IF(OR($C429="*",$C429&lt;400),"",IF(AND('201819 DATA'!BD429="*",$C429&gt;=400),"*",IF($C429&gt;=400,ROUND('201819 DATA'!BD429/$C429,2),"")))</f>
        <v>0.6</v>
      </c>
      <c r="AF429" s="289">
        <f>IF(OR($C429="*",$C429&lt;400),"",IF(AND('201819 DATA'!BE429="*",$C429&gt;=400),"*",IF($C429&gt;=400,ROUND('201819 DATA'!BE429/$C429,2),"")))</f>
        <v>0.05</v>
      </c>
      <c r="AG429" s="289">
        <f>IF(OR($C429="*",$C429&lt;400),"",IF(AND('201819 DATA'!BF429="*",$C429&gt;=400),"*",IF($C429&gt;=400,ROUND('201819 DATA'!BF429/$C429,2),"")))</f>
        <v>0.02</v>
      </c>
      <c r="AH429" s="289" t="str">
        <f>IF(OR($C429="*",$C429&lt;400),"",IF(AND('201819 DATA'!BG429="*",$C429&gt;=400),"*",IF($C429&gt;=400,ROUND('201819 DATA'!BG429/$C429,2),"")))</f>
        <v>*</v>
      </c>
      <c r="AI429" s="289">
        <f>IF(OR($C429="*",$C429&lt;400),"",IF(AND('201819 DATA'!BH429="*",$C429&gt;=400),"*",IF($C429&gt;=400,ROUND('201819 DATA'!BH429/$C429,2),"")))</f>
        <v>0</v>
      </c>
      <c r="AJ429" s="289">
        <f>IF(OR($C429="*",$C429&lt;400),"",IF(AND('201819 DATA'!BI429="*",$C429&gt;=400),"*",IF($C429&gt;=400,ROUND('201819 DATA'!BI429/$C429,2),"")))</f>
        <v>0</v>
      </c>
      <c r="AK429" s="289" t="str">
        <f>IF(OR($C429="*",$C429&lt;400),"",IF(AND('201819 DATA'!BJ429="*",$C429&gt;=400),"*",IF($C429&gt;=400,ROUND('201819 DATA'!BJ429/$C429,2),"")))</f>
        <v>*</v>
      </c>
      <c r="AL429" s="289">
        <f>IF(OR($C429="*",$C429&lt;400),"",IF(AND('201819 DATA'!BK429="*",$C429&gt;=400),"*",IF($C429&gt;=400,ROUND('201819 DATA'!BK429/$C429,2),"")))</f>
        <v>0.01</v>
      </c>
      <c r="AM429" s="289">
        <f>IF(OR($C429="*",$C429&lt;400),"",IF(AND('201819 DATA'!BL429="*",$C429&gt;=400),"*",IF($C429&gt;=400,ROUND('201819 DATA'!BL429/$C429,2),"")))</f>
        <v>0.02</v>
      </c>
      <c r="AN429" s="289">
        <f>IF(OR($C429="*",$C429&lt;400),"",IF(AND('201819 DATA'!BM429="*",$C429&gt;=400),"*",IF($C429&gt;=400,ROUND('201819 DATA'!BM429/$C429,2),"")))</f>
        <v>0.06</v>
      </c>
      <c r="AO429" s="289">
        <f>IF(OR($C429="*",$C429&lt;400),"",IF(AND('201819 DATA'!BN429="*",$C429&gt;=400),"*",IF($C429&gt;=400,ROUND('201819 DATA'!BN429/$C429,2),"")))</f>
        <v>0.01</v>
      </c>
      <c r="AP429" s="289">
        <f>IF(OR($C429="*",$C429&lt;400),"",IF(AND('201819 DATA'!BO429="*",$C429&gt;=400),"*",IF($C429&gt;=400,ROUND('201819 DATA'!BO429/$C429,2),"")))</f>
        <v>0.01</v>
      </c>
      <c r="AQ429" s="289">
        <f>IF(OR($C429="*",$C429&lt;400),"",IF(AND('201819 DATA'!BP429="*",$C429&gt;=400),"*",IF($C429&gt;=400,ROUND('201819 DATA'!BP429/$C429,2),"")))</f>
        <v>0.03</v>
      </c>
      <c r="AR429" s="289">
        <f>IF(OR($C429="*",$C429&lt;400),"",IF(AND('201819 DATA'!BQ429="*",$C429&gt;=400),"*",IF($C429&gt;=400,ROUND('201819 DATA'!BQ429/$C429,2),"")))</f>
        <v>0</v>
      </c>
      <c r="AS429" s="289">
        <f>IF(OR($C429="*",$C429&lt;400),"",IF(AND('201819 DATA'!BR429="*",$C429&gt;=400),"*",IF($C429&gt;=400,ROUND('201819 DATA'!BR429/$C429,2),"")))</f>
        <v>0</v>
      </c>
      <c r="AT429" s="289">
        <f>IF(OR($C429="*",$C429&lt;400),"",IF(AND('201819 DATA'!BS429="*",$C429&gt;=400),"*",IF($C429&gt;=400,ROUND('201819 DATA'!BS429/$C429,2),"")))</f>
        <v>0</v>
      </c>
      <c r="AU429" s="289">
        <f>IF(OR($C429="*",$C429&lt;400),"",IF(AND('201819 DATA'!BT429="*",$C429&gt;=400),"*",IF($C429&gt;=400,ROUND('201819 DATA'!BT429/$C429,2),"")))</f>
        <v>0.04</v>
      </c>
      <c r="AV429" s="289">
        <f>IF(OR($C429="*",$C429&lt;400),"",IF(AND('201819 DATA'!BU429="*",$C429&gt;=400),"*",IF($C429&gt;=400,ROUND('201819 DATA'!BU429/$C429,2),"")))</f>
        <v>0.02</v>
      </c>
      <c r="AW429" s="289">
        <f>IF(OR($C429="*",$C429&lt;400),"",IF(AND('201819 DATA'!BV429="*",$C429&gt;=400),"*",IF($C429&gt;=400,ROUND('201819 DATA'!BV429/$C429,2),"")))</f>
        <v>0</v>
      </c>
      <c r="AX429" s="289">
        <f>IF(OR($C429="*",$C429&lt;400),"",IF(AND('201819 DATA'!BW429="*",$C429&gt;=400),"*",IF($C429&gt;=400,ROUND('201819 DATA'!BW429/$C429,2),"")))</f>
        <v>0.11</v>
      </c>
    </row>
    <row r="430" spans="1:50" x14ac:dyDescent="0.2">
      <c r="A430" s="13" t="s">
        <v>192</v>
      </c>
      <c r="B430" s="287">
        <f>'201819 DATA'!B430</f>
        <v>14300</v>
      </c>
      <c r="C430" s="288">
        <f>'201819 DATA'!C430</f>
        <v>14300</v>
      </c>
      <c r="D430" s="293">
        <f>'201819 DATA'!FN430</f>
        <v>0</v>
      </c>
      <c r="G430" s="295">
        <f t="shared" si="6"/>
        <v>1</v>
      </c>
      <c r="H430" s="289">
        <f>IF(OR($C430="*",$C430&lt;400),"",IF(AND('201819 DATA'!F430="*",$C430&gt;=400),"*",IF($C430&gt;=400,ROUND('201819 DATA'!F430/$C430,2),"")))</f>
        <v>0.02</v>
      </c>
      <c r="I430" s="296">
        <f>IF(OR($B430="*",$B430&lt;400),"",IF(AND('201819 DATA'!Y430="*",$B430&gt;=400),"*",IF($B430&gt;=400,ROUND('201819 DATA'!Y430/$B430,2),"")))</f>
        <v>0.06</v>
      </c>
      <c r="J430" s="296">
        <f>IF(OR($B430="*",$B430&lt;400),"",IF(AND('201819 DATA'!Z430="*",$B430&gt;=400),"*",IF($B430&gt;=400,ROUND('201819 DATA'!Z430/$B430,2),"")))</f>
        <v>0.14000000000000001</v>
      </c>
      <c r="K430" s="296">
        <f>IF(OR($B430="*",$B430&lt;400),"",IF(AND('201819 DATA'!AA430="*",$B430&gt;=400),"*",IF($B430&gt;=400,ROUND('201819 DATA'!AA430/$B430,2),"")))</f>
        <v>0.12</v>
      </c>
      <c r="L430" s="296">
        <f>IF(OR($B430="*",$B430&lt;400),"",IF(AND('201819 DATA'!AB430="*",$B430&gt;=400),"*",IF($B430&gt;=400,ROUND('201819 DATA'!AB430/$B430,2),"")))</f>
        <v>0.24</v>
      </c>
      <c r="M430" s="296">
        <f>IF(OR($B430="*",$B430&lt;400),"",IF(AND('201819 DATA'!AC430="*",$B430&gt;=400),"*",IF($B430&gt;=400,ROUND('201819 DATA'!AC430/$B430,2),"")))</f>
        <v>0.28999999999999998</v>
      </c>
      <c r="N430" s="296">
        <f>IF(OR($B430="*",$B430&lt;400),"",IF(AND('201819 DATA'!AD430="*",$B430&gt;=400),"*",IF($B430&gt;=400,ROUND('201819 DATA'!AD430/$B430,2),"")))</f>
        <v>0.15</v>
      </c>
      <c r="O430" s="296">
        <f>IF(OR($B430="*",$B430&lt;400),"",IF(AND('201819 DATA'!AE430="*",$B430&gt;=400),"*",IF($B430&gt;=400,ROUND('201819 DATA'!AE430/$B430,2),"")))</f>
        <v>0</v>
      </c>
      <c r="P430" s="297"/>
      <c r="Q430" s="296">
        <f>IF(OR($B430="*",$B430&lt;400),"",IF(AND('201819 DATA'!FL430="*",$B430&gt;=400),"*",IF($B430&gt;=400,ROUND('201819 DATA'!FL430/$B430,2),"")))</f>
        <v>0.95</v>
      </c>
      <c r="R430" s="289">
        <f>IF(OR($C430="*",$C430&lt;400),"",IF(AND('201819 DATA'!F430="*",$C430&gt;=400),"*",IF($C430&gt;=400,ROUND('201819 DATA'!F430/$C430,2),"")))</f>
        <v>0.02</v>
      </c>
      <c r="S430" s="289">
        <f>IF(OR($C430="*",$C430&lt;400),"",IF(AND('201819 DATA'!G430="*",$C430&gt;=400),"*",IF($C430&gt;=400,ROUND('201819 DATA'!G430/$C430,2),"")))</f>
        <v>0.14000000000000001</v>
      </c>
      <c r="T430" s="289">
        <f>IF(OR($C430="*",$C430&lt;400),"",IF(AND('201819 DATA'!H430="*",$C430&gt;=400),"*",IF($C430&gt;=400,ROUND('201819 DATA'!H430/$C430,2),"")))</f>
        <v>0.83</v>
      </c>
      <c r="U430" s="289">
        <f>IF(OR($C430="*",$C430&lt;400),"",IF(AND('201819 DATA'!FM430="*",$C430&gt;=400),"*",IF($C430&gt;=400,ROUND('201819 DATA'!FM430/$C430,2),"")))</f>
        <v>0</v>
      </c>
      <c r="V430" s="312" t="str">
        <f>IF(OR($D430="*",$D430&lt;400),"",IF(AND('201819 DATA'!M430="*",$D430&gt;=400),"*",IF($D430&gt;=400,ROUND('201819 DATA'!M430/$D430,2),"")))</f>
        <v/>
      </c>
      <c r="W430" s="312" t="str">
        <f>IF(OR($D430="*",$D430&lt;400),"",IF(AND('201819 DATA'!N430="*",$D430&gt;=400),"*",IF($D430&gt;=400,ROUND('201819 DATA'!N430/$D430,2),"")))</f>
        <v/>
      </c>
      <c r="X430" s="312" t="str">
        <f>IF(OR($D430="*",$D430&lt;400),"",IF(AND('201819 DATA'!O430="*",$D430&gt;=400),"*",IF($D430&gt;=400,ROUND('201819 DATA'!O430/$D430,2),"")))</f>
        <v/>
      </c>
      <c r="Y430" s="312" t="str">
        <f>IF(OR($D430="*",$D430&lt;400),"",IF(AND('201819 DATA'!P430="*",$D430&gt;=400),"*",IF($D430&gt;=400,ROUND('201819 DATA'!P430/$D430,2),"")))</f>
        <v/>
      </c>
      <c r="Z430" s="312" t="str">
        <f>IF(OR($D430="*",$D430&lt;400),"",IF(AND('201819 DATA'!Q430="*",$D430&gt;=400),"*",IF($D430&gt;=400,ROUND('201819 DATA'!Q430/$D430,2),"")))</f>
        <v/>
      </c>
      <c r="AA430" s="312" t="str">
        <f>IF(OR($D430="*",$D430&lt;400),"",IF(AND('201819 DATA'!R430="*",$D430&gt;=400),"*",IF($D430&gt;=400,ROUND('201819 DATA'!R430/$D430,2),"")))</f>
        <v/>
      </c>
      <c r="AB430" s="312" t="str">
        <f>IF(OR($D430="*",$D430&lt;400),"",IF(AND('201819 DATA'!S430="*",$D430&gt;=400),"*",IF($D430&gt;=400,ROUND('201819 DATA'!S430/$D430,2),"")))</f>
        <v/>
      </c>
      <c r="AC430" s="312" t="str">
        <f>IF(OR($D430="*",$D430&lt;400),"",IF(AND('201819 DATA'!T430="*",$D430&gt;=400),"*",IF($D430&gt;=400,ROUND('201819 DATA'!T430/$D430,2),"")))</f>
        <v/>
      </c>
      <c r="AD430" s="289">
        <f>IF(OR($C430="*",$C430&lt;400),"",IF(AND('201819 DATA'!BC430="*",$C430&gt;=400),"*",IF($C430&gt;=400,ROUND('201819 DATA'!BC430/$C430,2),"")))</f>
        <v>0</v>
      </c>
      <c r="AE430" s="289">
        <f>IF(OR($C430="*",$C430&lt;400),"",IF(AND('201819 DATA'!BD430="*",$C430&gt;=400),"*",IF($C430&gt;=400,ROUND('201819 DATA'!BD430/$C430,2),"")))</f>
        <v>0.14000000000000001</v>
      </c>
      <c r="AF430" s="289" t="str">
        <f>IF(OR($C430="*",$C430&lt;400),"",IF(AND('201819 DATA'!BE430="*",$C430&gt;=400),"*",IF($C430&gt;=400,ROUND('201819 DATA'!BE430/$C430,2),"")))</f>
        <v>*</v>
      </c>
      <c r="AG430" s="289" t="str">
        <f>IF(OR($C430="*",$C430&lt;400),"",IF(AND('201819 DATA'!BF430="*",$C430&gt;=400),"*",IF($C430&gt;=400,ROUND('201819 DATA'!BF430/$C430,2),"")))</f>
        <v>*</v>
      </c>
      <c r="AH430" s="289" t="str">
        <f>IF(OR($C430="*",$C430&lt;400),"",IF(AND('201819 DATA'!BG430="*",$C430&gt;=400),"*",IF($C430&gt;=400,ROUND('201819 DATA'!BG430/$C430,2),"")))</f>
        <v>*</v>
      </c>
      <c r="AI430" s="289">
        <f>IF(OR($C430="*",$C430&lt;400),"",IF(AND('201819 DATA'!BH430="*",$C430&gt;=400),"*",IF($C430&gt;=400,ROUND('201819 DATA'!BH430/$C430,2),"")))</f>
        <v>0.11</v>
      </c>
      <c r="AJ430" s="289">
        <f>IF(OR($C430="*",$C430&lt;400),"",IF(AND('201819 DATA'!BI430="*",$C430&gt;=400),"*",IF($C430&gt;=400,ROUND('201819 DATA'!BI430/$C430,2),"")))</f>
        <v>0</v>
      </c>
      <c r="AK430" s="289">
        <f>IF(OR($C430="*",$C430&lt;400),"",IF(AND('201819 DATA'!BJ430="*",$C430&gt;=400),"*",IF($C430&gt;=400,ROUND('201819 DATA'!BJ430/$C430,2),"")))</f>
        <v>0</v>
      </c>
      <c r="AL430" s="289" t="str">
        <f>IF(OR($C430="*",$C430&lt;400),"",IF(AND('201819 DATA'!BK430="*",$C430&gt;=400),"*",IF($C430&gt;=400,ROUND('201819 DATA'!BK430/$C430,2),"")))</f>
        <v>*</v>
      </c>
      <c r="AM430" s="289">
        <f>IF(OR($C430="*",$C430&lt;400),"",IF(AND('201819 DATA'!BL430="*",$C430&gt;=400),"*",IF($C430&gt;=400,ROUND('201819 DATA'!BL430/$C430,2),"")))</f>
        <v>0</v>
      </c>
      <c r="AN430" s="289">
        <f>IF(OR($C430="*",$C430&lt;400),"",IF(AND('201819 DATA'!BM430="*",$C430&gt;=400),"*",IF($C430&gt;=400,ROUND('201819 DATA'!BM430/$C430,2),"")))</f>
        <v>0</v>
      </c>
      <c r="AO430" s="289">
        <f>IF(OR($C430="*",$C430&lt;400),"",IF(AND('201819 DATA'!BN430="*",$C430&gt;=400),"*",IF($C430&gt;=400,ROUND('201819 DATA'!BN430/$C430,2),"")))</f>
        <v>0</v>
      </c>
      <c r="AP430" s="289">
        <f>IF(OR($C430="*",$C430&lt;400),"",IF(AND('201819 DATA'!BO430="*",$C430&gt;=400),"*",IF($C430&gt;=400,ROUND('201819 DATA'!BO430/$C430,2),"")))</f>
        <v>0.63</v>
      </c>
      <c r="AQ430" s="289">
        <f>IF(OR($C430="*",$C430&lt;400),"",IF(AND('201819 DATA'!BP430="*",$C430&gt;=400),"*",IF($C430&gt;=400,ROUND('201819 DATA'!BP430/$C430,2),"")))</f>
        <v>0</v>
      </c>
      <c r="AR430" s="289">
        <f>IF(OR($C430="*",$C430&lt;400),"",IF(AND('201819 DATA'!BQ430="*",$C430&gt;=400),"*",IF($C430&gt;=400,ROUND('201819 DATA'!BQ430/$C430,2),"")))</f>
        <v>0</v>
      </c>
      <c r="AS430" s="289">
        <f>IF(OR($C430="*",$C430&lt;400),"",IF(AND('201819 DATA'!BR430="*",$C430&gt;=400),"*",IF($C430&gt;=400,ROUND('201819 DATA'!BR430/$C430,2),"")))</f>
        <v>0</v>
      </c>
      <c r="AT430" s="289">
        <f>IF(OR($C430="*",$C430&lt;400),"",IF(AND('201819 DATA'!BS430="*",$C430&gt;=400),"*",IF($C430&gt;=400,ROUND('201819 DATA'!BS430/$C430,2),"")))</f>
        <v>0.02</v>
      </c>
      <c r="AU430" s="289">
        <f>IF(OR($C430="*",$C430&lt;400),"",IF(AND('201819 DATA'!BT430="*",$C430&gt;=400),"*",IF($C430&gt;=400,ROUND('201819 DATA'!BT430/$C430,2),"")))</f>
        <v>0</v>
      </c>
      <c r="AV430" s="289">
        <f>IF(OR($C430="*",$C430&lt;400),"",IF(AND('201819 DATA'!BU430="*",$C430&gt;=400),"*",IF($C430&gt;=400,ROUND('201819 DATA'!BU430/$C430,2),"")))</f>
        <v>0.09</v>
      </c>
      <c r="AW430" s="289">
        <f>IF(OR($C430="*",$C430&lt;400),"",IF(AND('201819 DATA'!BV430="*",$C430&gt;=400),"*",IF($C430&gt;=400,ROUND('201819 DATA'!BV430/$C430,2),"")))</f>
        <v>0</v>
      </c>
      <c r="AX430" s="289">
        <f>IF(OR($C430="*",$C430&lt;400),"",IF(AND('201819 DATA'!BW430="*",$C430&gt;=400),"*",IF($C430&gt;=400,ROUND('201819 DATA'!BW430/$C430,2),"")))</f>
        <v>0.01</v>
      </c>
    </row>
    <row r="431" spans="1:50" x14ac:dyDescent="0.2">
      <c r="A431" s="13" t="s">
        <v>442</v>
      </c>
      <c r="B431" s="287">
        <f>'201819 DATA'!B431</f>
        <v>148850</v>
      </c>
      <c r="C431" s="288">
        <f>'201819 DATA'!C431</f>
        <v>131055</v>
      </c>
      <c r="D431" s="293">
        <f>'201819 DATA'!FN431</f>
        <v>35525</v>
      </c>
      <c r="G431" s="295">
        <f t="shared" si="6"/>
        <v>0.88</v>
      </c>
      <c r="H431" s="289">
        <f>IF(OR($C431="*",$C431&lt;400),"",IF(AND('201819 DATA'!F431="*",$C431&gt;=400),"*",IF($C431&gt;=400,ROUND('201819 DATA'!F431/$C431,2),"")))</f>
        <v>0.35</v>
      </c>
      <c r="I431" s="296">
        <f>IF(OR($B431="*",$B431&lt;400),"",IF(AND('201819 DATA'!Y431="*",$B431&gt;=400),"*",IF($B431&gt;=400,ROUND('201819 DATA'!Y431/$B431,2),"")))</f>
        <v>0.1</v>
      </c>
      <c r="J431" s="296">
        <f>IF(OR($B431="*",$B431&lt;400),"",IF(AND('201819 DATA'!Z431="*",$B431&gt;=400),"*",IF($B431&gt;=400,ROUND('201819 DATA'!Z431/$B431,2),"")))</f>
        <v>0.1</v>
      </c>
      <c r="K431" s="296">
        <f>IF(OR($B431="*",$B431&lt;400),"",IF(AND('201819 DATA'!AA431="*",$B431&gt;=400),"*",IF($B431&gt;=400,ROUND('201819 DATA'!AA431/$B431,2),"")))</f>
        <v>0.12</v>
      </c>
      <c r="L431" s="296">
        <f>IF(OR($B431="*",$B431&lt;400),"",IF(AND('201819 DATA'!AB431="*",$B431&gt;=400),"*",IF($B431&gt;=400,ROUND('201819 DATA'!AB431/$B431,2),"")))</f>
        <v>0.17</v>
      </c>
      <c r="M431" s="296">
        <f>IF(OR($B431="*",$B431&lt;400),"",IF(AND('201819 DATA'!AC431="*",$B431&gt;=400),"*",IF($B431&gt;=400,ROUND('201819 DATA'!AC431/$B431,2),"")))</f>
        <v>0.25</v>
      </c>
      <c r="N431" s="296">
        <f>IF(OR($B431="*",$B431&lt;400),"",IF(AND('201819 DATA'!AD431="*",$B431&gt;=400),"*",IF($B431&gt;=400,ROUND('201819 DATA'!AD431/$B431,2),"")))</f>
        <v>0.22</v>
      </c>
      <c r="O431" s="296">
        <f>IF(OR($B431="*",$B431&lt;400),"",IF(AND('201819 DATA'!AE431="*",$B431&gt;=400),"*",IF($B431&gt;=400,ROUND('201819 DATA'!AE431/$B431,2),"")))</f>
        <v>0.03</v>
      </c>
      <c r="P431" s="297"/>
      <c r="Q431" s="296">
        <f>IF(OR($B431="*",$B431&lt;400),"",IF(AND('201819 DATA'!FL431="*",$B431&gt;=400),"*",IF($B431&gt;=400,ROUND('201819 DATA'!FL431/$B431,2),"")))</f>
        <v>0.64</v>
      </c>
      <c r="R431" s="289">
        <f>IF(OR($C431="*",$C431&lt;400),"",IF(AND('201819 DATA'!F431="*",$C431&gt;=400),"*",IF($C431&gt;=400,ROUND('201819 DATA'!F431/$C431,2),"")))</f>
        <v>0.35</v>
      </c>
      <c r="S431" s="289">
        <f>IF(OR($C431="*",$C431&lt;400),"",IF(AND('201819 DATA'!G431="*",$C431&gt;=400),"*",IF($C431&gt;=400,ROUND('201819 DATA'!G431/$C431,2),"")))</f>
        <v>0.23</v>
      </c>
      <c r="T431" s="289">
        <f>IF(OR($C431="*",$C431&lt;400),"",IF(AND('201819 DATA'!H431="*",$C431&gt;=400),"*",IF($C431&gt;=400,ROUND('201819 DATA'!H431/$C431,2),"")))</f>
        <v>0.28999999999999998</v>
      </c>
      <c r="U431" s="289">
        <f>IF(OR($C431="*",$C431&lt;400),"",IF(AND('201819 DATA'!FM431="*",$C431&gt;=400),"*",IF($C431&gt;=400,ROUND('201819 DATA'!FM431/$C431,2),"")))</f>
        <v>0.13</v>
      </c>
      <c r="V431" s="312">
        <f>IF(OR($D431="*",$D431&lt;400),"",IF(AND('201819 DATA'!M431="*",$D431&gt;=400),"*",IF($D431&gt;=400,ROUND('201819 DATA'!M431/$D431,2),"")))</f>
        <v>0.42</v>
      </c>
      <c r="W431" s="312">
        <f>IF(OR($D431="*",$D431&lt;400),"",IF(AND('201819 DATA'!N431="*",$D431&gt;=400),"*",IF($D431&gt;=400,ROUND('201819 DATA'!N431/$D431,2),"")))</f>
        <v>0.24</v>
      </c>
      <c r="X431" s="312">
        <f>IF(OR($D431="*",$D431&lt;400),"",IF(AND('201819 DATA'!O431="*",$D431&gt;=400),"*",IF($D431&gt;=400,ROUND('201819 DATA'!O431/$D431,2),"")))</f>
        <v>0.13</v>
      </c>
      <c r="Y431" s="312">
        <f>IF(OR($D431="*",$D431&lt;400),"",IF(AND('201819 DATA'!P431="*",$D431&gt;=400),"*",IF($D431&gt;=400,ROUND('201819 DATA'!P431/$D431,2),"")))</f>
        <v>0.15</v>
      </c>
      <c r="Z431" s="312">
        <f>IF(OR($D431="*",$D431&lt;400),"",IF(AND('201819 DATA'!Q431="*",$D431&gt;=400),"*",IF($D431&gt;=400,ROUND('201819 DATA'!Q431/$D431,2),"")))</f>
        <v>0.05</v>
      </c>
      <c r="AA431" s="312">
        <f>IF(OR($D431="*",$D431&lt;400),"",IF(AND('201819 DATA'!R431="*",$D431&gt;=400),"*",IF($D431&gt;=400,ROUND('201819 DATA'!R431/$D431,2),"")))</f>
        <v>0.01</v>
      </c>
      <c r="AB431" s="312">
        <f>IF(OR($D431="*",$D431&lt;400),"",IF(AND('201819 DATA'!S431="*",$D431&gt;=400),"*",IF($D431&gt;=400,ROUND('201819 DATA'!S431/$D431,2),"")))</f>
        <v>0</v>
      </c>
      <c r="AC431" s="312" t="str">
        <f>IF(OR($D431="*",$D431&lt;400),"",IF(AND('201819 DATA'!T431="*",$D431&gt;=400),"*",IF($D431&gt;=400,ROUND('201819 DATA'!T431/$D431,2),"")))</f>
        <v>*</v>
      </c>
      <c r="AD431" s="289">
        <f>IF(OR($C431="*",$C431&lt;400),"",IF(AND('201819 DATA'!BC431="*",$C431&gt;=400),"*",IF($C431&gt;=400,ROUND('201819 DATA'!BC431/$C431,2),"")))</f>
        <v>0.03</v>
      </c>
      <c r="AE431" s="289">
        <f>IF(OR($C431="*",$C431&lt;400),"",IF(AND('201819 DATA'!BD431="*",$C431&gt;=400),"*",IF($C431&gt;=400,ROUND('201819 DATA'!BD431/$C431,2),"")))</f>
        <v>0.19</v>
      </c>
      <c r="AF431" s="289">
        <f>IF(OR($C431="*",$C431&lt;400),"",IF(AND('201819 DATA'!BE431="*",$C431&gt;=400),"*",IF($C431&gt;=400,ROUND('201819 DATA'!BE431/$C431,2),"")))</f>
        <v>0.02</v>
      </c>
      <c r="AG431" s="289">
        <f>IF(OR($C431="*",$C431&lt;400),"",IF(AND('201819 DATA'!BF431="*",$C431&gt;=400),"*",IF($C431&gt;=400,ROUND('201819 DATA'!BF431/$C431,2),"")))</f>
        <v>0.01</v>
      </c>
      <c r="AH431" s="289">
        <f>IF(OR($C431="*",$C431&lt;400),"",IF(AND('201819 DATA'!BG431="*",$C431&gt;=400),"*",IF($C431&gt;=400,ROUND('201819 DATA'!BG431/$C431,2),"")))</f>
        <v>0.01</v>
      </c>
      <c r="AI431" s="289">
        <f>IF(OR($C431="*",$C431&lt;400),"",IF(AND('201819 DATA'!BH431="*",$C431&gt;=400),"*",IF($C431&gt;=400,ROUND('201819 DATA'!BH431/$C431,2),"")))</f>
        <v>0.01</v>
      </c>
      <c r="AJ431" s="289">
        <f>IF(OR($C431="*",$C431&lt;400),"",IF(AND('201819 DATA'!BI431="*",$C431&gt;=400),"*",IF($C431&gt;=400,ROUND('201819 DATA'!BI431/$C431,2),"")))</f>
        <v>0.04</v>
      </c>
      <c r="AK431" s="289">
        <f>IF(OR($C431="*",$C431&lt;400),"",IF(AND('201819 DATA'!BJ431="*",$C431&gt;=400),"*",IF($C431&gt;=400,ROUND('201819 DATA'!BJ431/$C431,2),"")))</f>
        <v>0</v>
      </c>
      <c r="AL431" s="289">
        <f>IF(OR($C431="*",$C431&lt;400),"",IF(AND('201819 DATA'!BK431="*",$C431&gt;=400),"*",IF($C431&gt;=400,ROUND('201819 DATA'!BK431/$C431,2),"")))</f>
        <v>7.0000000000000007E-2</v>
      </c>
      <c r="AM431" s="289">
        <f>IF(OR($C431="*",$C431&lt;400),"",IF(AND('201819 DATA'!BL431="*",$C431&gt;=400),"*",IF($C431&gt;=400,ROUND('201819 DATA'!BL431/$C431,2),"")))</f>
        <v>0.06</v>
      </c>
      <c r="AN431" s="289">
        <f>IF(OR($C431="*",$C431&lt;400),"",IF(AND('201819 DATA'!BM431="*",$C431&gt;=400),"*",IF($C431&gt;=400,ROUND('201819 DATA'!BM431/$C431,2),"")))</f>
        <v>0.12</v>
      </c>
      <c r="AO431" s="289">
        <f>IF(OR($C431="*",$C431&lt;400),"",IF(AND('201819 DATA'!BN431="*",$C431&gt;=400),"*",IF($C431&gt;=400,ROUND('201819 DATA'!BN431/$C431,2),"")))</f>
        <v>0.01</v>
      </c>
      <c r="AP431" s="289">
        <f>IF(OR($C431="*",$C431&lt;400),"",IF(AND('201819 DATA'!BO431="*",$C431&gt;=400),"*",IF($C431&gt;=400,ROUND('201819 DATA'!BO431/$C431,2),"")))</f>
        <v>0.1</v>
      </c>
      <c r="AQ431" s="289">
        <f>IF(OR($C431="*",$C431&lt;400),"",IF(AND('201819 DATA'!BP431="*",$C431&gt;=400),"*",IF($C431&gt;=400,ROUND('201819 DATA'!BP431/$C431,2),"")))</f>
        <v>0.05</v>
      </c>
      <c r="AR431" s="289">
        <f>IF(OR($C431="*",$C431&lt;400),"",IF(AND('201819 DATA'!BQ431="*",$C431&gt;=400),"*",IF($C431&gt;=400,ROUND('201819 DATA'!BQ431/$C431,2),"")))</f>
        <v>0.08</v>
      </c>
      <c r="AS431" s="289">
        <f>IF(OR($C431="*",$C431&lt;400),"",IF(AND('201819 DATA'!BR431="*",$C431&gt;=400),"*",IF($C431&gt;=400,ROUND('201819 DATA'!BR431/$C431,2),"")))</f>
        <v>0.02</v>
      </c>
      <c r="AT431" s="289">
        <f>IF(OR($C431="*",$C431&lt;400),"",IF(AND('201819 DATA'!BS431="*",$C431&gt;=400),"*",IF($C431&gt;=400,ROUND('201819 DATA'!BS431/$C431,2),"")))</f>
        <v>0</v>
      </c>
      <c r="AU431" s="289">
        <f>IF(OR($C431="*",$C431&lt;400),"",IF(AND('201819 DATA'!BT431="*",$C431&gt;=400),"*",IF($C431&gt;=400,ROUND('201819 DATA'!BT431/$C431,2),"")))</f>
        <v>0.08</v>
      </c>
      <c r="AV431" s="289">
        <f>IF(OR($C431="*",$C431&lt;400),"",IF(AND('201819 DATA'!BU431="*",$C431&gt;=400),"*",IF($C431&gt;=400,ROUND('201819 DATA'!BU431/$C431,2),"")))</f>
        <v>0.05</v>
      </c>
      <c r="AW431" s="289">
        <f>IF(OR($C431="*",$C431&lt;400),"",IF(AND('201819 DATA'!BV431="*",$C431&gt;=400),"*",IF($C431&gt;=400,ROUND('201819 DATA'!BV431/$C431,2),"")))</f>
        <v>0</v>
      </c>
      <c r="AX431" s="289">
        <f>IF(OR($C431="*",$C431&lt;400),"",IF(AND('201819 DATA'!BW431="*",$C431&gt;=400),"*",IF($C431&gt;=400,ROUND('201819 DATA'!BW431/$C431,2),"")))</f>
        <v>0.05</v>
      </c>
    </row>
    <row r="432" spans="1:50" x14ac:dyDescent="0.2">
      <c r="A432" s="13" t="s">
        <v>602</v>
      </c>
      <c r="B432" s="287">
        <f>'201819 DATA'!B432</f>
        <v>2020</v>
      </c>
      <c r="C432" s="288">
        <f>'201819 DATA'!C432</f>
        <v>2020</v>
      </c>
      <c r="D432" s="293" t="str">
        <f>'201819 DATA'!FN432</f>
        <v>*</v>
      </c>
      <c r="G432" s="295">
        <f t="shared" si="6"/>
        <v>1</v>
      </c>
      <c r="H432" s="289">
        <f>IF(OR($C432="*",$C432&lt;400),"",IF(AND('201819 DATA'!F432="*",$C432&gt;=400),"*",IF($C432&gt;=400,ROUND('201819 DATA'!F432/$C432,2),"")))</f>
        <v>0</v>
      </c>
      <c r="I432" s="296">
        <f>IF(OR($B432="*",$B432&lt;400),"",IF(AND('201819 DATA'!Y432="*",$B432&gt;=400),"*",IF($B432&gt;=400,ROUND('201819 DATA'!Y432/$B432,2),"")))</f>
        <v>0</v>
      </c>
      <c r="J432" s="296">
        <f>IF(OR($B432="*",$B432&lt;400),"",IF(AND('201819 DATA'!Z432="*",$B432&gt;=400),"*",IF($B432&gt;=400,ROUND('201819 DATA'!Z432/$B432,2),"")))</f>
        <v>7.0000000000000007E-2</v>
      </c>
      <c r="K432" s="296">
        <f>IF(OR($B432="*",$B432&lt;400),"",IF(AND('201819 DATA'!AA432="*",$B432&gt;=400),"*",IF($B432&gt;=400,ROUND('201819 DATA'!AA432/$B432,2),"")))</f>
        <v>0.17</v>
      </c>
      <c r="L432" s="296">
        <f>IF(OR($B432="*",$B432&lt;400),"",IF(AND('201819 DATA'!AB432="*",$B432&gt;=400),"*",IF($B432&gt;=400,ROUND('201819 DATA'!AB432/$B432,2),"")))</f>
        <v>0.3</v>
      </c>
      <c r="M432" s="296">
        <f>IF(OR($B432="*",$B432&lt;400),"",IF(AND('201819 DATA'!AC432="*",$B432&gt;=400),"*",IF($B432&gt;=400,ROUND('201819 DATA'!AC432/$B432,2),"")))</f>
        <v>0.32</v>
      </c>
      <c r="N432" s="296">
        <f>IF(OR($B432="*",$B432&lt;400),"",IF(AND('201819 DATA'!AD432="*",$B432&gt;=400),"*",IF($B432&gt;=400,ROUND('201819 DATA'!AD432/$B432,2),"")))</f>
        <v>0.13</v>
      </c>
      <c r="O432" s="296">
        <f>IF(OR($B432="*",$B432&lt;400),"",IF(AND('201819 DATA'!AE432="*",$B432&gt;=400),"*",IF($B432&gt;=400,ROUND('201819 DATA'!AE432/$B432,2),"")))</f>
        <v>0</v>
      </c>
      <c r="P432" s="297"/>
      <c r="Q432" s="296">
        <f>IF(OR($B432="*",$B432&lt;400),"",IF(AND('201819 DATA'!FL432="*",$B432&gt;=400),"*",IF($B432&gt;=400,ROUND('201819 DATA'!FL432/$B432,2),"")))</f>
        <v>0.97</v>
      </c>
      <c r="R432" s="289">
        <f>IF(OR($C432="*",$C432&lt;400),"",IF(AND('201819 DATA'!F432="*",$C432&gt;=400),"*",IF($C432&gt;=400,ROUND('201819 DATA'!F432/$C432,2),"")))</f>
        <v>0</v>
      </c>
      <c r="S432" s="289">
        <f>IF(OR($C432="*",$C432&lt;400),"",IF(AND('201819 DATA'!G432="*",$C432&gt;=400),"*",IF($C432&gt;=400,ROUND('201819 DATA'!G432/$C432,2),"")))</f>
        <v>1</v>
      </c>
      <c r="T432" s="289" t="str">
        <f>IF(OR($C432="*",$C432&lt;400),"",IF(AND('201819 DATA'!H432="*",$C432&gt;=400),"*",IF($C432&gt;=400,ROUND('201819 DATA'!H432/$C432,2),"")))</f>
        <v>*</v>
      </c>
      <c r="U432" s="289">
        <f>IF(OR($C432="*",$C432&lt;400),"",IF(AND('201819 DATA'!FM432="*",$C432&gt;=400),"*",IF($C432&gt;=400,ROUND('201819 DATA'!FM432/$C432,2),"")))</f>
        <v>0</v>
      </c>
      <c r="V432" s="312" t="str">
        <f>IF(OR($D432="*",$D432&lt;400),"",IF(AND('201819 DATA'!M432="*",$D432&gt;=400),"*",IF($D432&gt;=400,ROUND('201819 DATA'!M432/$D432,2),"")))</f>
        <v/>
      </c>
      <c r="W432" s="312" t="str">
        <f>IF(OR($D432="*",$D432&lt;400),"",IF(AND('201819 DATA'!N432="*",$D432&gt;=400),"*",IF($D432&gt;=400,ROUND('201819 DATA'!N432/$D432,2),"")))</f>
        <v/>
      </c>
      <c r="X432" s="312" t="str">
        <f>IF(OR($D432="*",$D432&lt;400),"",IF(AND('201819 DATA'!O432="*",$D432&gt;=400),"*",IF($D432&gt;=400,ROUND('201819 DATA'!O432/$D432,2),"")))</f>
        <v/>
      </c>
      <c r="Y432" s="312" t="str">
        <f>IF(OR($D432="*",$D432&lt;400),"",IF(AND('201819 DATA'!P432="*",$D432&gt;=400),"*",IF($D432&gt;=400,ROUND('201819 DATA'!P432/$D432,2),"")))</f>
        <v/>
      </c>
      <c r="Z432" s="312" t="str">
        <f>IF(OR($D432="*",$D432&lt;400),"",IF(AND('201819 DATA'!Q432="*",$D432&gt;=400),"*",IF($D432&gt;=400,ROUND('201819 DATA'!Q432/$D432,2),"")))</f>
        <v/>
      </c>
      <c r="AA432" s="312" t="str">
        <f>IF(OR($D432="*",$D432&lt;400),"",IF(AND('201819 DATA'!R432="*",$D432&gt;=400),"*",IF($D432&gt;=400,ROUND('201819 DATA'!R432/$D432,2),"")))</f>
        <v/>
      </c>
      <c r="AB432" s="312" t="str">
        <f>IF(OR($D432="*",$D432&lt;400),"",IF(AND('201819 DATA'!S432="*",$D432&gt;=400),"*",IF($D432&gt;=400,ROUND('201819 DATA'!S432/$D432,2),"")))</f>
        <v/>
      </c>
      <c r="AC432" s="312" t="str">
        <f>IF(OR($D432="*",$D432&lt;400),"",IF(AND('201819 DATA'!T432="*",$D432&gt;=400),"*",IF($D432&gt;=400,ROUND('201819 DATA'!T432/$D432,2),"")))</f>
        <v/>
      </c>
      <c r="AD432" s="289" t="str">
        <f>IF(OR($C432="*",$C432&lt;400),"",IF(AND('201819 DATA'!BC432="*",$C432&gt;=400),"*",IF($C432&gt;=400,ROUND('201819 DATA'!BC432/$C432,2),"")))</f>
        <v>*</v>
      </c>
      <c r="AE432" s="289">
        <f>IF(OR($C432="*",$C432&lt;400),"",IF(AND('201819 DATA'!BD432="*",$C432&gt;=400),"*",IF($C432&gt;=400,ROUND('201819 DATA'!BD432/$C432,2),"")))</f>
        <v>0.03</v>
      </c>
      <c r="AF432" s="289" t="str">
        <f>IF(OR($C432="*",$C432&lt;400),"",IF(AND('201819 DATA'!BE432="*",$C432&gt;=400),"*",IF($C432&gt;=400,ROUND('201819 DATA'!BE432/$C432,2),"")))</f>
        <v>*</v>
      </c>
      <c r="AG432" s="289" t="str">
        <f>IF(OR($C432="*",$C432&lt;400),"",IF(AND('201819 DATA'!BF432="*",$C432&gt;=400),"*",IF($C432&gt;=400,ROUND('201819 DATA'!BF432/$C432,2),"")))</f>
        <v>*</v>
      </c>
      <c r="AH432" s="289">
        <f>IF(OR($C432="*",$C432&lt;400),"",IF(AND('201819 DATA'!BG432="*",$C432&gt;=400),"*",IF($C432&gt;=400,ROUND('201819 DATA'!BG432/$C432,2),"")))</f>
        <v>0</v>
      </c>
      <c r="AI432" s="289">
        <f>IF(OR($C432="*",$C432&lt;400),"",IF(AND('201819 DATA'!BH432="*",$C432&gt;=400),"*",IF($C432&gt;=400,ROUND('201819 DATA'!BH432/$C432,2),"")))</f>
        <v>0</v>
      </c>
      <c r="AJ432" s="289">
        <f>IF(OR($C432="*",$C432&lt;400),"",IF(AND('201819 DATA'!BI432="*",$C432&gt;=400),"*",IF($C432&gt;=400,ROUND('201819 DATA'!BI432/$C432,2),"")))</f>
        <v>0</v>
      </c>
      <c r="AK432" s="289">
        <f>IF(OR($C432="*",$C432&lt;400),"",IF(AND('201819 DATA'!BJ432="*",$C432&gt;=400),"*",IF($C432&gt;=400,ROUND('201819 DATA'!BJ432/$C432,2),"")))</f>
        <v>0</v>
      </c>
      <c r="AL432" s="289" t="str">
        <f>IF(OR($C432="*",$C432&lt;400),"",IF(AND('201819 DATA'!BK432="*",$C432&gt;=400),"*",IF($C432&gt;=400,ROUND('201819 DATA'!BK432/$C432,2),"")))</f>
        <v>*</v>
      </c>
      <c r="AM432" s="289">
        <f>IF(OR($C432="*",$C432&lt;400),"",IF(AND('201819 DATA'!BL432="*",$C432&gt;=400),"*",IF($C432&gt;=400,ROUND('201819 DATA'!BL432/$C432,2),"")))</f>
        <v>0.01</v>
      </c>
      <c r="AN432" s="289">
        <f>IF(OR($C432="*",$C432&lt;400),"",IF(AND('201819 DATA'!BM432="*",$C432&gt;=400),"*",IF($C432&gt;=400,ROUND('201819 DATA'!BM432/$C432,2),"")))</f>
        <v>0.12</v>
      </c>
      <c r="AO432" s="289">
        <f>IF(OR($C432="*",$C432&lt;400),"",IF(AND('201819 DATA'!BN432="*",$C432&gt;=400),"*",IF($C432&gt;=400,ROUND('201819 DATA'!BN432/$C432,2),"")))</f>
        <v>0.01</v>
      </c>
      <c r="AP432" s="289">
        <f>IF(OR($C432="*",$C432&lt;400),"",IF(AND('201819 DATA'!BO432="*",$C432&gt;=400),"*",IF($C432&gt;=400,ROUND('201819 DATA'!BO432/$C432,2),"")))</f>
        <v>0.6</v>
      </c>
      <c r="AQ432" s="289">
        <f>IF(OR($C432="*",$C432&lt;400),"",IF(AND('201819 DATA'!BP432="*",$C432&gt;=400),"*",IF($C432&gt;=400,ROUND('201819 DATA'!BP432/$C432,2),"")))</f>
        <v>0.15</v>
      </c>
      <c r="AR432" s="289">
        <f>IF(OR($C432="*",$C432&lt;400),"",IF(AND('201819 DATA'!BQ432="*",$C432&gt;=400),"*",IF($C432&gt;=400,ROUND('201819 DATA'!BQ432/$C432,2),"")))</f>
        <v>0</v>
      </c>
      <c r="AS432" s="289">
        <f>IF(OR($C432="*",$C432&lt;400),"",IF(AND('201819 DATA'!BR432="*",$C432&gt;=400),"*",IF($C432&gt;=400,ROUND('201819 DATA'!BR432/$C432,2),"")))</f>
        <v>0</v>
      </c>
      <c r="AT432" s="289" t="str">
        <f>IF(OR($C432="*",$C432&lt;400),"",IF(AND('201819 DATA'!BS432="*",$C432&gt;=400),"*",IF($C432&gt;=400,ROUND('201819 DATA'!BS432/$C432,2),"")))</f>
        <v>*</v>
      </c>
      <c r="AU432" s="289">
        <f>IF(OR($C432="*",$C432&lt;400),"",IF(AND('201819 DATA'!BT432="*",$C432&gt;=400),"*",IF($C432&gt;=400,ROUND('201819 DATA'!BT432/$C432,2),"")))</f>
        <v>0.03</v>
      </c>
      <c r="AV432" s="289">
        <f>IF(OR($C432="*",$C432&lt;400),"",IF(AND('201819 DATA'!BU432="*",$C432&gt;=400),"*",IF($C432&gt;=400,ROUND('201819 DATA'!BU432/$C432,2),"")))</f>
        <v>0.01</v>
      </c>
      <c r="AW432" s="289">
        <f>IF(OR($C432="*",$C432&lt;400),"",IF(AND('201819 DATA'!BV432="*",$C432&gt;=400),"*",IF($C432&gt;=400,ROUND('201819 DATA'!BV432/$C432,2),"")))</f>
        <v>0</v>
      </c>
      <c r="AX432" s="289">
        <f>IF(OR($C432="*",$C432&lt;400),"",IF(AND('201819 DATA'!BW432="*",$C432&gt;=400),"*",IF($C432&gt;=400,ROUND('201819 DATA'!BW432/$C432,2),"")))</f>
        <v>0.01</v>
      </c>
    </row>
    <row r="433" spans="1:50" x14ac:dyDescent="0.2">
      <c r="A433" s="13" t="s">
        <v>1380</v>
      </c>
      <c r="B433" s="287">
        <f>'201819 DATA'!B433</f>
        <v>235</v>
      </c>
      <c r="C433" s="288">
        <f>'201819 DATA'!C433</f>
        <v>235</v>
      </c>
      <c r="D433" s="293">
        <f>'201819 DATA'!FN433</f>
        <v>0</v>
      </c>
      <c r="G433" s="295" t="str">
        <f t="shared" si="6"/>
        <v/>
      </c>
      <c r="H433" s="289" t="str">
        <f>IF(OR($C433="*",$C433&lt;400),"",IF(AND('201819 DATA'!F433="*",$C433&gt;=400),"*",IF($C433&gt;=400,ROUND('201819 DATA'!F433/$C433,2),"")))</f>
        <v/>
      </c>
      <c r="I433" s="296" t="str">
        <f>IF(OR($B433="*",$B433&lt;400),"",IF(AND('201819 DATA'!Y433="*",$B433&gt;=400),"*",IF($B433&gt;=400,ROUND('201819 DATA'!Y433/$B433,2),"")))</f>
        <v/>
      </c>
      <c r="J433" s="296" t="str">
        <f>IF(OR($B433="*",$B433&lt;400),"",IF(AND('201819 DATA'!Z433="*",$B433&gt;=400),"*",IF($B433&gt;=400,ROUND('201819 DATA'!Z433/$B433,2),"")))</f>
        <v/>
      </c>
      <c r="K433" s="296" t="str">
        <f>IF(OR($B433="*",$B433&lt;400),"",IF(AND('201819 DATA'!AA433="*",$B433&gt;=400),"*",IF($B433&gt;=400,ROUND('201819 DATA'!AA433/$B433,2),"")))</f>
        <v/>
      </c>
      <c r="L433" s="296" t="str">
        <f>IF(OR($B433="*",$B433&lt;400),"",IF(AND('201819 DATA'!AB433="*",$B433&gt;=400),"*",IF($B433&gt;=400,ROUND('201819 DATA'!AB433/$B433,2),"")))</f>
        <v/>
      </c>
      <c r="M433" s="296" t="str">
        <f>IF(OR($B433="*",$B433&lt;400),"",IF(AND('201819 DATA'!AC433="*",$B433&gt;=400),"*",IF($B433&gt;=400,ROUND('201819 DATA'!AC433/$B433,2),"")))</f>
        <v/>
      </c>
      <c r="N433" s="296" t="str">
        <f>IF(OR($B433="*",$B433&lt;400),"",IF(AND('201819 DATA'!AD433="*",$B433&gt;=400),"*",IF($B433&gt;=400,ROUND('201819 DATA'!AD433/$B433,2),"")))</f>
        <v/>
      </c>
      <c r="O433" s="296" t="str">
        <f>IF(OR($B433="*",$B433&lt;400),"",IF(AND('201819 DATA'!AE433="*",$B433&gt;=400),"*",IF($B433&gt;=400,ROUND('201819 DATA'!AE433/$B433,2),"")))</f>
        <v/>
      </c>
      <c r="P433" s="297"/>
      <c r="Q433" s="296" t="str">
        <f>IF(OR($B433="*",$B433&lt;400),"",IF(AND('201819 DATA'!FL433="*",$B433&gt;=400),"*",IF($B433&gt;=400,ROUND('201819 DATA'!FL433/$B433,2),"")))</f>
        <v/>
      </c>
      <c r="R433" s="289" t="str">
        <f>IF(OR($C433="*",$C433&lt;400),"",IF(AND('201819 DATA'!F433="*",$C433&gt;=400),"*",IF($C433&gt;=400,ROUND('201819 DATA'!F433/$C433,2),"")))</f>
        <v/>
      </c>
      <c r="S433" s="289" t="str">
        <f>IF(OR($C433="*",$C433&lt;400),"",IF(AND('201819 DATA'!G433="*",$C433&gt;=400),"*",IF($C433&gt;=400,ROUND('201819 DATA'!G433/$C433,2),"")))</f>
        <v/>
      </c>
      <c r="T433" s="289" t="str">
        <f>IF(OR($C433="*",$C433&lt;400),"",IF(AND('201819 DATA'!H433="*",$C433&gt;=400),"*",IF($C433&gt;=400,ROUND('201819 DATA'!H433/$C433,2),"")))</f>
        <v/>
      </c>
      <c r="U433" s="289" t="str">
        <f>IF(OR($C433="*",$C433&lt;400),"",IF(AND('201819 DATA'!FM433="*",$C433&gt;=400),"*",IF($C433&gt;=400,ROUND('201819 DATA'!FM433/$C433,2),"")))</f>
        <v/>
      </c>
      <c r="V433" s="312" t="str">
        <f>IF(OR($D433="*",$D433&lt;400),"",IF(AND('201819 DATA'!M433="*",$D433&gt;=400),"*",IF($D433&gt;=400,ROUND('201819 DATA'!M433/$D433,2),"")))</f>
        <v/>
      </c>
      <c r="W433" s="312" t="str">
        <f>IF(OR($D433="*",$D433&lt;400),"",IF(AND('201819 DATA'!N433="*",$D433&gt;=400),"*",IF($D433&gt;=400,ROUND('201819 DATA'!N433/$D433,2),"")))</f>
        <v/>
      </c>
      <c r="X433" s="312" t="str">
        <f>IF(OR($D433="*",$D433&lt;400),"",IF(AND('201819 DATA'!O433="*",$D433&gt;=400),"*",IF($D433&gt;=400,ROUND('201819 DATA'!O433/$D433,2),"")))</f>
        <v/>
      </c>
      <c r="Y433" s="312" t="str">
        <f>IF(OR($D433="*",$D433&lt;400),"",IF(AND('201819 DATA'!P433="*",$D433&gt;=400),"*",IF($D433&gt;=400,ROUND('201819 DATA'!P433/$D433,2),"")))</f>
        <v/>
      </c>
      <c r="Z433" s="312" t="str">
        <f>IF(OR($D433="*",$D433&lt;400),"",IF(AND('201819 DATA'!Q433="*",$D433&gt;=400),"*",IF($D433&gt;=400,ROUND('201819 DATA'!Q433/$D433,2),"")))</f>
        <v/>
      </c>
      <c r="AA433" s="312" t="str">
        <f>IF(OR($D433="*",$D433&lt;400),"",IF(AND('201819 DATA'!R433="*",$D433&gt;=400),"*",IF($D433&gt;=400,ROUND('201819 DATA'!R433/$D433,2),"")))</f>
        <v/>
      </c>
      <c r="AB433" s="312" t="str">
        <f>IF(OR($D433="*",$D433&lt;400),"",IF(AND('201819 DATA'!S433="*",$D433&gt;=400),"*",IF($D433&gt;=400,ROUND('201819 DATA'!S433/$D433,2),"")))</f>
        <v/>
      </c>
      <c r="AC433" s="312" t="str">
        <f>IF(OR($D433="*",$D433&lt;400),"",IF(AND('201819 DATA'!T433="*",$D433&gt;=400),"*",IF($D433&gt;=400,ROUND('201819 DATA'!T433/$D433,2),"")))</f>
        <v/>
      </c>
      <c r="AD433" s="289" t="str">
        <f>IF(OR($C433="*",$C433&lt;400),"",IF(AND('201819 DATA'!BC433="*",$C433&gt;=400),"*",IF($C433&gt;=400,ROUND('201819 DATA'!BC433/$C433,2),"")))</f>
        <v/>
      </c>
      <c r="AE433" s="289" t="str">
        <f>IF(OR($C433="*",$C433&lt;400),"",IF(AND('201819 DATA'!BD433="*",$C433&gt;=400),"*",IF($C433&gt;=400,ROUND('201819 DATA'!BD433/$C433,2),"")))</f>
        <v/>
      </c>
      <c r="AF433" s="289" t="str">
        <f>IF(OR($C433="*",$C433&lt;400),"",IF(AND('201819 DATA'!BE433="*",$C433&gt;=400),"*",IF($C433&gt;=400,ROUND('201819 DATA'!BE433/$C433,2),"")))</f>
        <v/>
      </c>
      <c r="AG433" s="289" t="str">
        <f>IF(OR($C433="*",$C433&lt;400),"",IF(AND('201819 DATA'!BF433="*",$C433&gt;=400),"*",IF($C433&gt;=400,ROUND('201819 DATA'!BF433/$C433,2),"")))</f>
        <v/>
      </c>
      <c r="AH433" s="289" t="str">
        <f>IF(OR($C433="*",$C433&lt;400),"",IF(AND('201819 DATA'!BG433="*",$C433&gt;=400),"*",IF($C433&gt;=400,ROUND('201819 DATA'!BG433/$C433,2),"")))</f>
        <v/>
      </c>
      <c r="AI433" s="289" t="str">
        <f>IF(OR($C433="*",$C433&lt;400),"",IF(AND('201819 DATA'!BH433="*",$C433&gt;=400),"*",IF($C433&gt;=400,ROUND('201819 DATA'!BH433/$C433,2),"")))</f>
        <v/>
      </c>
      <c r="AJ433" s="289" t="str">
        <f>IF(OR($C433="*",$C433&lt;400),"",IF(AND('201819 DATA'!BI433="*",$C433&gt;=400),"*",IF($C433&gt;=400,ROUND('201819 DATA'!BI433/$C433,2),"")))</f>
        <v/>
      </c>
      <c r="AK433" s="289" t="str">
        <f>IF(OR($C433="*",$C433&lt;400),"",IF(AND('201819 DATA'!BJ433="*",$C433&gt;=400),"*",IF($C433&gt;=400,ROUND('201819 DATA'!BJ433/$C433,2),"")))</f>
        <v/>
      </c>
      <c r="AL433" s="289" t="str">
        <f>IF(OR($C433="*",$C433&lt;400),"",IF(AND('201819 DATA'!BK433="*",$C433&gt;=400),"*",IF($C433&gt;=400,ROUND('201819 DATA'!BK433/$C433,2),"")))</f>
        <v/>
      </c>
      <c r="AM433" s="289" t="str">
        <f>IF(OR($C433="*",$C433&lt;400),"",IF(AND('201819 DATA'!BL433="*",$C433&gt;=400),"*",IF($C433&gt;=400,ROUND('201819 DATA'!BL433/$C433,2),"")))</f>
        <v/>
      </c>
      <c r="AN433" s="289" t="str">
        <f>IF(OR($C433="*",$C433&lt;400),"",IF(AND('201819 DATA'!BM433="*",$C433&gt;=400),"*",IF($C433&gt;=400,ROUND('201819 DATA'!BM433/$C433,2),"")))</f>
        <v/>
      </c>
      <c r="AO433" s="289" t="str">
        <f>IF(OR($C433="*",$C433&lt;400),"",IF(AND('201819 DATA'!BN433="*",$C433&gt;=400),"*",IF($C433&gt;=400,ROUND('201819 DATA'!BN433/$C433,2),"")))</f>
        <v/>
      </c>
      <c r="AP433" s="289" t="str">
        <f>IF(OR($C433="*",$C433&lt;400),"",IF(AND('201819 DATA'!BO433="*",$C433&gt;=400),"*",IF($C433&gt;=400,ROUND('201819 DATA'!BO433/$C433,2),"")))</f>
        <v/>
      </c>
      <c r="AQ433" s="289" t="str">
        <f>IF(OR($C433="*",$C433&lt;400),"",IF(AND('201819 DATA'!BP433="*",$C433&gt;=400),"*",IF($C433&gt;=400,ROUND('201819 DATA'!BP433/$C433,2),"")))</f>
        <v/>
      </c>
      <c r="AR433" s="289" t="str">
        <f>IF(OR($C433="*",$C433&lt;400),"",IF(AND('201819 DATA'!BQ433="*",$C433&gt;=400),"*",IF($C433&gt;=400,ROUND('201819 DATA'!BQ433/$C433,2),"")))</f>
        <v/>
      </c>
      <c r="AS433" s="289" t="str">
        <f>IF(OR($C433="*",$C433&lt;400),"",IF(AND('201819 DATA'!BR433="*",$C433&gt;=400),"*",IF($C433&gt;=400,ROUND('201819 DATA'!BR433/$C433,2),"")))</f>
        <v/>
      </c>
      <c r="AT433" s="289" t="str">
        <f>IF(OR($C433="*",$C433&lt;400),"",IF(AND('201819 DATA'!BS433="*",$C433&gt;=400),"*",IF($C433&gt;=400,ROUND('201819 DATA'!BS433/$C433,2),"")))</f>
        <v/>
      </c>
      <c r="AU433" s="289" t="str">
        <f>IF(OR($C433="*",$C433&lt;400),"",IF(AND('201819 DATA'!BT433="*",$C433&gt;=400),"*",IF($C433&gt;=400,ROUND('201819 DATA'!BT433/$C433,2),"")))</f>
        <v/>
      </c>
      <c r="AV433" s="289" t="str">
        <f>IF(OR($C433="*",$C433&lt;400),"",IF(AND('201819 DATA'!BU433="*",$C433&gt;=400),"*",IF($C433&gt;=400,ROUND('201819 DATA'!BU433/$C433,2),"")))</f>
        <v/>
      </c>
      <c r="AW433" s="289" t="str">
        <f>IF(OR($C433="*",$C433&lt;400),"",IF(AND('201819 DATA'!BV433="*",$C433&gt;=400),"*",IF($C433&gt;=400,ROUND('201819 DATA'!BV433/$C433,2),"")))</f>
        <v/>
      </c>
      <c r="AX433" s="289" t="str">
        <f>IF(OR($C433="*",$C433&lt;400),"",IF(AND('201819 DATA'!BW433="*",$C433&gt;=400),"*",IF($C433&gt;=400,ROUND('201819 DATA'!BW433/$C433,2),"")))</f>
        <v/>
      </c>
    </row>
    <row r="434" spans="1:50" x14ac:dyDescent="0.2">
      <c r="A434" s="13" t="s">
        <v>1596</v>
      </c>
      <c r="B434" s="287">
        <f>'201819 DATA'!B434</f>
        <v>10</v>
      </c>
      <c r="C434" s="288">
        <f>'201819 DATA'!C434</f>
        <v>10</v>
      </c>
      <c r="D434" s="293">
        <f>'201819 DATA'!FN434</f>
        <v>0</v>
      </c>
      <c r="G434" s="295" t="str">
        <f t="shared" si="6"/>
        <v/>
      </c>
      <c r="H434" s="289" t="str">
        <f>IF(OR($C434="*",$C434&lt;400),"",IF(AND('201819 DATA'!F434="*",$C434&gt;=400),"*",IF($C434&gt;=400,ROUND('201819 DATA'!F434/$C434,2),"")))</f>
        <v/>
      </c>
      <c r="I434" s="296" t="str">
        <f>IF(OR($B434="*",$B434&lt;400),"",IF(AND('201819 DATA'!Y434="*",$B434&gt;=400),"*",IF($B434&gt;=400,ROUND('201819 DATA'!Y434/$B434,2),"")))</f>
        <v/>
      </c>
      <c r="J434" s="296" t="str">
        <f>IF(OR($B434="*",$B434&lt;400),"",IF(AND('201819 DATA'!Z434="*",$B434&gt;=400),"*",IF($B434&gt;=400,ROUND('201819 DATA'!Z434/$B434,2),"")))</f>
        <v/>
      </c>
      <c r="K434" s="296" t="str">
        <f>IF(OR($B434="*",$B434&lt;400),"",IF(AND('201819 DATA'!AA434="*",$B434&gt;=400),"*",IF($B434&gt;=400,ROUND('201819 DATA'!AA434/$B434,2),"")))</f>
        <v/>
      </c>
      <c r="L434" s="296" t="str">
        <f>IF(OR($B434="*",$B434&lt;400),"",IF(AND('201819 DATA'!AB434="*",$B434&gt;=400),"*",IF($B434&gt;=400,ROUND('201819 DATA'!AB434/$B434,2),"")))</f>
        <v/>
      </c>
      <c r="M434" s="296" t="str">
        <f>IF(OR($B434="*",$B434&lt;400),"",IF(AND('201819 DATA'!AC434="*",$B434&gt;=400),"*",IF($B434&gt;=400,ROUND('201819 DATA'!AC434/$B434,2),"")))</f>
        <v/>
      </c>
      <c r="N434" s="296" t="str">
        <f>IF(OR($B434="*",$B434&lt;400),"",IF(AND('201819 DATA'!AD434="*",$B434&gt;=400),"*",IF($B434&gt;=400,ROUND('201819 DATA'!AD434/$B434,2),"")))</f>
        <v/>
      </c>
      <c r="O434" s="296" t="str">
        <f>IF(OR($B434="*",$B434&lt;400),"",IF(AND('201819 DATA'!AE434="*",$B434&gt;=400),"*",IF($B434&gt;=400,ROUND('201819 DATA'!AE434/$B434,2),"")))</f>
        <v/>
      </c>
      <c r="P434" s="297"/>
      <c r="Q434" s="296" t="str">
        <f>IF(OR($B434="*",$B434&lt;400),"",IF(AND('201819 DATA'!FL434="*",$B434&gt;=400),"*",IF($B434&gt;=400,ROUND('201819 DATA'!FL434/$B434,2),"")))</f>
        <v/>
      </c>
      <c r="R434" s="289" t="str">
        <f>IF(OR($C434="*",$C434&lt;400),"",IF(AND('201819 DATA'!F434="*",$C434&gt;=400),"*",IF($C434&gt;=400,ROUND('201819 DATA'!F434/$C434,2),"")))</f>
        <v/>
      </c>
      <c r="S434" s="289" t="str">
        <f>IF(OR($C434="*",$C434&lt;400),"",IF(AND('201819 DATA'!G434="*",$C434&gt;=400),"*",IF($C434&gt;=400,ROUND('201819 DATA'!G434/$C434,2),"")))</f>
        <v/>
      </c>
      <c r="T434" s="289" t="str">
        <f>IF(OR($C434="*",$C434&lt;400),"",IF(AND('201819 DATA'!H434="*",$C434&gt;=400),"*",IF($C434&gt;=400,ROUND('201819 DATA'!H434/$C434,2),"")))</f>
        <v/>
      </c>
      <c r="U434" s="289" t="str">
        <f>IF(OR($C434="*",$C434&lt;400),"",IF(AND('201819 DATA'!FM434="*",$C434&gt;=400),"*",IF($C434&gt;=400,ROUND('201819 DATA'!FM434/$C434,2),"")))</f>
        <v/>
      </c>
      <c r="V434" s="312" t="str">
        <f>IF(OR($D434="*",$D434&lt;400),"",IF(AND('201819 DATA'!M434="*",$D434&gt;=400),"*",IF($D434&gt;=400,ROUND('201819 DATA'!M434/$D434,2),"")))</f>
        <v/>
      </c>
      <c r="W434" s="312" t="str">
        <f>IF(OR($D434="*",$D434&lt;400),"",IF(AND('201819 DATA'!N434="*",$D434&gt;=400),"*",IF($D434&gt;=400,ROUND('201819 DATA'!N434/$D434,2),"")))</f>
        <v/>
      </c>
      <c r="X434" s="312" t="str">
        <f>IF(OR($D434="*",$D434&lt;400),"",IF(AND('201819 DATA'!O434="*",$D434&gt;=400),"*",IF($D434&gt;=400,ROUND('201819 DATA'!O434/$D434,2),"")))</f>
        <v/>
      </c>
      <c r="Y434" s="312" t="str">
        <f>IF(OR($D434="*",$D434&lt;400),"",IF(AND('201819 DATA'!P434="*",$D434&gt;=400),"*",IF($D434&gt;=400,ROUND('201819 DATA'!P434/$D434,2),"")))</f>
        <v/>
      </c>
      <c r="Z434" s="312" t="str">
        <f>IF(OR($D434="*",$D434&lt;400),"",IF(AND('201819 DATA'!Q434="*",$D434&gt;=400),"*",IF($D434&gt;=400,ROUND('201819 DATA'!Q434/$D434,2),"")))</f>
        <v/>
      </c>
      <c r="AA434" s="312" t="str">
        <f>IF(OR($D434="*",$D434&lt;400),"",IF(AND('201819 DATA'!R434="*",$D434&gt;=400),"*",IF($D434&gt;=400,ROUND('201819 DATA'!R434/$D434,2),"")))</f>
        <v/>
      </c>
      <c r="AB434" s="312" t="str">
        <f>IF(OR($D434="*",$D434&lt;400),"",IF(AND('201819 DATA'!S434="*",$D434&gt;=400),"*",IF($D434&gt;=400,ROUND('201819 DATA'!S434/$D434,2),"")))</f>
        <v/>
      </c>
      <c r="AC434" s="312" t="str">
        <f>IF(OR($D434="*",$D434&lt;400),"",IF(AND('201819 DATA'!T434="*",$D434&gt;=400),"*",IF($D434&gt;=400,ROUND('201819 DATA'!T434/$D434,2),"")))</f>
        <v/>
      </c>
      <c r="AD434" s="289" t="str">
        <f>IF(OR($C434="*",$C434&lt;400),"",IF(AND('201819 DATA'!BC434="*",$C434&gt;=400),"*",IF($C434&gt;=400,ROUND('201819 DATA'!BC434/$C434,2),"")))</f>
        <v/>
      </c>
      <c r="AE434" s="289" t="str">
        <f>IF(OR($C434="*",$C434&lt;400),"",IF(AND('201819 DATA'!BD434="*",$C434&gt;=400),"*",IF($C434&gt;=400,ROUND('201819 DATA'!BD434/$C434,2),"")))</f>
        <v/>
      </c>
      <c r="AF434" s="289" t="str">
        <f>IF(OR($C434="*",$C434&lt;400),"",IF(AND('201819 DATA'!BE434="*",$C434&gt;=400),"*",IF($C434&gt;=400,ROUND('201819 DATA'!BE434/$C434,2),"")))</f>
        <v/>
      </c>
      <c r="AG434" s="289" t="str">
        <f>IF(OR($C434="*",$C434&lt;400),"",IF(AND('201819 DATA'!BF434="*",$C434&gt;=400),"*",IF($C434&gt;=400,ROUND('201819 DATA'!BF434/$C434,2),"")))</f>
        <v/>
      </c>
      <c r="AH434" s="289" t="str">
        <f>IF(OR($C434="*",$C434&lt;400),"",IF(AND('201819 DATA'!BG434="*",$C434&gt;=400),"*",IF($C434&gt;=400,ROUND('201819 DATA'!BG434/$C434,2),"")))</f>
        <v/>
      </c>
      <c r="AI434" s="289" t="str">
        <f>IF(OR($C434="*",$C434&lt;400),"",IF(AND('201819 DATA'!BH434="*",$C434&gt;=400),"*",IF($C434&gt;=400,ROUND('201819 DATA'!BH434/$C434,2),"")))</f>
        <v/>
      </c>
      <c r="AJ434" s="289" t="str">
        <f>IF(OR($C434="*",$C434&lt;400),"",IF(AND('201819 DATA'!BI434="*",$C434&gt;=400),"*",IF($C434&gt;=400,ROUND('201819 DATA'!BI434/$C434,2),"")))</f>
        <v/>
      </c>
      <c r="AK434" s="289" t="str">
        <f>IF(OR($C434="*",$C434&lt;400),"",IF(AND('201819 DATA'!BJ434="*",$C434&gt;=400),"*",IF($C434&gt;=400,ROUND('201819 DATA'!BJ434/$C434,2),"")))</f>
        <v/>
      </c>
      <c r="AL434" s="289" t="str">
        <f>IF(OR($C434="*",$C434&lt;400),"",IF(AND('201819 DATA'!BK434="*",$C434&gt;=400),"*",IF($C434&gt;=400,ROUND('201819 DATA'!BK434/$C434,2),"")))</f>
        <v/>
      </c>
      <c r="AM434" s="289" t="str">
        <f>IF(OR($C434="*",$C434&lt;400),"",IF(AND('201819 DATA'!BL434="*",$C434&gt;=400),"*",IF($C434&gt;=400,ROUND('201819 DATA'!BL434/$C434,2),"")))</f>
        <v/>
      </c>
      <c r="AN434" s="289" t="str">
        <f>IF(OR($C434="*",$C434&lt;400),"",IF(AND('201819 DATA'!BM434="*",$C434&gt;=400),"*",IF($C434&gt;=400,ROUND('201819 DATA'!BM434/$C434,2),"")))</f>
        <v/>
      </c>
      <c r="AO434" s="289" t="str">
        <f>IF(OR($C434="*",$C434&lt;400),"",IF(AND('201819 DATA'!BN434="*",$C434&gt;=400),"*",IF($C434&gt;=400,ROUND('201819 DATA'!BN434/$C434,2),"")))</f>
        <v/>
      </c>
      <c r="AP434" s="289" t="str">
        <f>IF(OR($C434="*",$C434&lt;400),"",IF(AND('201819 DATA'!BO434="*",$C434&gt;=400),"*",IF($C434&gt;=400,ROUND('201819 DATA'!BO434/$C434,2),"")))</f>
        <v/>
      </c>
      <c r="AQ434" s="289" t="str">
        <f>IF(OR($C434="*",$C434&lt;400),"",IF(AND('201819 DATA'!BP434="*",$C434&gt;=400),"*",IF($C434&gt;=400,ROUND('201819 DATA'!BP434/$C434,2),"")))</f>
        <v/>
      </c>
      <c r="AR434" s="289" t="str">
        <f>IF(OR($C434="*",$C434&lt;400),"",IF(AND('201819 DATA'!BQ434="*",$C434&gt;=400),"*",IF($C434&gt;=400,ROUND('201819 DATA'!BQ434/$C434,2),"")))</f>
        <v/>
      </c>
      <c r="AS434" s="289" t="str">
        <f>IF(OR($C434="*",$C434&lt;400),"",IF(AND('201819 DATA'!BR434="*",$C434&gt;=400),"*",IF($C434&gt;=400,ROUND('201819 DATA'!BR434/$C434,2),"")))</f>
        <v/>
      </c>
      <c r="AT434" s="289" t="str">
        <f>IF(OR($C434="*",$C434&lt;400),"",IF(AND('201819 DATA'!BS434="*",$C434&gt;=400),"*",IF($C434&gt;=400,ROUND('201819 DATA'!BS434/$C434,2),"")))</f>
        <v/>
      </c>
      <c r="AU434" s="289" t="str">
        <f>IF(OR($C434="*",$C434&lt;400),"",IF(AND('201819 DATA'!BT434="*",$C434&gt;=400),"*",IF($C434&gt;=400,ROUND('201819 DATA'!BT434/$C434,2),"")))</f>
        <v/>
      </c>
      <c r="AV434" s="289" t="str">
        <f>IF(OR($C434="*",$C434&lt;400),"",IF(AND('201819 DATA'!BU434="*",$C434&gt;=400),"*",IF($C434&gt;=400,ROUND('201819 DATA'!BU434/$C434,2),"")))</f>
        <v/>
      </c>
      <c r="AW434" s="289" t="str">
        <f>IF(OR($C434="*",$C434&lt;400),"",IF(AND('201819 DATA'!BV434="*",$C434&gt;=400),"*",IF($C434&gt;=400,ROUND('201819 DATA'!BV434/$C434,2),"")))</f>
        <v/>
      </c>
      <c r="AX434" s="289" t="str">
        <f>IF(OR($C434="*",$C434&lt;400),"",IF(AND('201819 DATA'!BW434="*",$C434&gt;=400),"*",IF($C434&gt;=400,ROUND('201819 DATA'!BW434/$C434,2),"")))</f>
        <v/>
      </c>
    </row>
    <row r="435" spans="1:50" x14ac:dyDescent="0.2">
      <c r="A435" s="13" t="s">
        <v>405</v>
      </c>
      <c r="B435" s="287">
        <f>'201819 DATA'!B435</f>
        <v>11305</v>
      </c>
      <c r="C435" s="288">
        <f>'201819 DATA'!C435</f>
        <v>10625</v>
      </c>
      <c r="D435" s="293">
        <f>'201819 DATA'!FN435</f>
        <v>5500</v>
      </c>
      <c r="G435" s="295">
        <f t="shared" si="6"/>
        <v>0.94</v>
      </c>
      <c r="H435" s="289">
        <f>IF(OR($C435="*",$C435&lt;400),"",IF(AND('201819 DATA'!F435="*",$C435&gt;=400),"*",IF($C435&gt;=400,ROUND('201819 DATA'!F435/$C435,2),"")))</f>
        <v>0.16</v>
      </c>
      <c r="I435" s="296">
        <f>IF(OR($B435="*",$B435&lt;400),"",IF(AND('201819 DATA'!Y435="*",$B435&gt;=400),"*",IF($B435&gt;=400,ROUND('201819 DATA'!Y435/$B435,2),"")))</f>
        <v>0</v>
      </c>
      <c r="J435" s="296">
        <f>IF(OR($B435="*",$B435&lt;400),"",IF(AND('201819 DATA'!Z435="*",$B435&gt;=400),"*",IF($B435&gt;=400,ROUND('201819 DATA'!Z435/$B435,2),"")))</f>
        <v>0.1</v>
      </c>
      <c r="K435" s="296">
        <f>IF(OR($B435="*",$B435&lt;400),"",IF(AND('201819 DATA'!AA435="*",$B435&gt;=400),"*",IF($B435&gt;=400,ROUND('201819 DATA'!AA435/$B435,2),"")))</f>
        <v>0.22</v>
      </c>
      <c r="L435" s="296">
        <f>IF(OR($B435="*",$B435&lt;400),"",IF(AND('201819 DATA'!AB435="*",$B435&gt;=400),"*",IF($B435&gt;=400,ROUND('201819 DATA'!AB435/$B435,2),"")))</f>
        <v>0.35</v>
      </c>
      <c r="M435" s="296">
        <f>IF(OR($B435="*",$B435&lt;400),"",IF(AND('201819 DATA'!AC435="*",$B435&gt;=400),"*",IF($B435&gt;=400,ROUND('201819 DATA'!AC435/$B435,2),"")))</f>
        <v>0.25</v>
      </c>
      <c r="N435" s="296">
        <f>IF(OR($B435="*",$B435&lt;400),"",IF(AND('201819 DATA'!AD435="*",$B435&gt;=400),"*",IF($B435&gt;=400,ROUND('201819 DATA'!AD435/$B435,2),"")))</f>
        <v>0.06</v>
      </c>
      <c r="O435" s="296">
        <f>IF(OR($B435="*",$B435&lt;400),"",IF(AND('201819 DATA'!AE435="*",$B435&gt;=400),"*",IF($B435&gt;=400,ROUND('201819 DATA'!AE435/$B435,2),"")))</f>
        <v>0</v>
      </c>
      <c r="P435" s="297"/>
      <c r="Q435" s="296">
        <f>IF(OR($B435="*",$B435&lt;400),"",IF(AND('201819 DATA'!FL435="*",$B435&gt;=400),"*",IF($B435&gt;=400,ROUND('201819 DATA'!FL435/$B435,2),"")))</f>
        <v>0.88</v>
      </c>
      <c r="R435" s="289">
        <f>IF(OR($C435="*",$C435&lt;400),"",IF(AND('201819 DATA'!F435="*",$C435&gt;=400),"*",IF($C435&gt;=400,ROUND('201819 DATA'!F435/$C435,2),"")))</f>
        <v>0.16</v>
      </c>
      <c r="S435" s="289">
        <f>IF(OR($C435="*",$C435&lt;400),"",IF(AND('201819 DATA'!G435="*",$C435&gt;=400),"*",IF($C435&gt;=400,ROUND('201819 DATA'!G435/$C435,2),"")))</f>
        <v>0.31</v>
      </c>
      <c r="T435" s="289">
        <f>IF(OR($C435="*",$C435&lt;400),"",IF(AND('201819 DATA'!H435="*",$C435&gt;=400),"*",IF($C435&gt;=400,ROUND('201819 DATA'!H435/$C435,2),"")))</f>
        <v>0.52</v>
      </c>
      <c r="U435" s="289">
        <f>IF(OR($C435="*",$C435&lt;400),"",IF(AND('201819 DATA'!FM435="*",$C435&gt;=400),"*",IF($C435&gt;=400,ROUND('201819 DATA'!FM435/$C435,2),"")))</f>
        <v>0</v>
      </c>
      <c r="V435" s="312">
        <f>IF(OR($D435="*",$D435&lt;400),"",IF(AND('201819 DATA'!M435="*",$D435&gt;=400),"*",IF($D435&gt;=400,ROUND('201819 DATA'!M435/$D435,2),"")))</f>
        <v>0.41</v>
      </c>
      <c r="W435" s="312">
        <f>IF(OR($D435="*",$D435&lt;400),"",IF(AND('201819 DATA'!N435="*",$D435&gt;=400),"*",IF($D435&gt;=400,ROUND('201819 DATA'!N435/$D435,2),"")))</f>
        <v>0.27</v>
      </c>
      <c r="X435" s="312">
        <f>IF(OR($D435="*",$D435&lt;400),"",IF(AND('201819 DATA'!O435="*",$D435&gt;=400),"*",IF($D435&gt;=400,ROUND('201819 DATA'!O435/$D435,2),"")))</f>
        <v>0.16</v>
      </c>
      <c r="Y435" s="312">
        <f>IF(OR($D435="*",$D435&lt;400),"",IF(AND('201819 DATA'!P435="*",$D435&gt;=400),"*",IF($D435&gt;=400,ROUND('201819 DATA'!P435/$D435,2),"")))</f>
        <v>0.15</v>
      </c>
      <c r="Z435" s="312">
        <f>IF(OR($D435="*",$D435&lt;400),"",IF(AND('201819 DATA'!Q435="*",$D435&gt;=400),"*",IF($D435&gt;=400,ROUND('201819 DATA'!Q435/$D435,2),"")))</f>
        <v>0.01</v>
      </c>
      <c r="AA435" s="312">
        <f>IF(OR($D435="*",$D435&lt;400),"",IF(AND('201819 DATA'!R435="*",$D435&gt;=400),"*",IF($D435&gt;=400,ROUND('201819 DATA'!R435/$D435,2),"")))</f>
        <v>0</v>
      </c>
      <c r="AB435" s="312" t="str">
        <f>IF(OR($D435="*",$D435&lt;400),"",IF(AND('201819 DATA'!S435="*",$D435&gt;=400),"*",IF($D435&gt;=400,ROUND('201819 DATA'!S435/$D435,2),"")))</f>
        <v>*</v>
      </c>
      <c r="AC435" s="312">
        <f>IF(OR($D435="*",$D435&lt;400),"",IF(AND('201819 DATA'!T435="*",$D435&gt;=400),"*",IF($D435&gt;=400,ROUND('201819 DATA'!T435/$D435,2),"")))</f>
        <v>0</v>
      </c>
      <c r="AD435" s="289">
        <f>IF(OR($C435="*",$C435&lt;400),"",IF(AND('201819 DATA'!BC435="*",$C435&gt;=400),"*",IF($C435&gt;=400,ROUND('201819 DATA'!BC435/$C435,2),"")))</f>
        <v>0</v>
      </c>
      <c r="AE435" s="289">
        <f>IF(OR($C435="*",$C435&lt;400),"",IF(AND('201819 DATA'!BD435="*",$C435&gt;=400),"*",IF($C435&gt;=400,ROUND('201819 DATA'!BD435/$C435,2),"")))</f>
        <v>0.06</v>
      </c>
      <c r="AF435" s="289">
        <f>IF(OR($C435="*",$C435&lt;400),"",IF(AND('201819 DATA'!BE435="*",$C435&gt;=400),"*",IF($C435&gt;=400,ROUND('201819 DATA'!BE435/$C435,2),"")))</f>
        <v>0</v>
      </c>
      <c r="AG435" s="289">
        <f>IF(OR($C435="*",$C435&lt;400),"",IF(AND('201819 DATA'!BF435="*",$C435&gt;=400),"*",IF($C435&gt;=400,ROUND('201819 DATA'!BF435/$C435,2),"")))</f>
        <v>0</v>
      </c>
      <c r="AH435" s="289">
        <f>IF(OR($C435="*",$C435&lt;400),"",IF(AND('201819 DATA'!BG435="*",$C435&gt;=400),"*",IF($C435&gt;=400,ROUND('201819 DATA'!BG435/$C435,2),"")))</f>
        <v>0</v>
      </c>
      <c r="AI435" s="289">
        <f>IF(OR($C435="*",$C435&lt;400),"",IF(AND('201819 DATA'!BH435="*",$C435&gt;=400),"*",IF($C435&gt;=400,ROUND('201819 DATA'!BH435/$C435,2),"")))</f>
        <v>0.36</v>
      </c>
      <c r="AJ435" s="289">
        <f>IF(OR($C435="*",$C435&lt;400),"",IF(AND('201819 DATA'!BI435="*",$C435&gt;=400),"*",IF($C435&gt;=400,ROUND('201819 DATA'!BI435/$C435,2),"")))</f>
        <v>0.01</v>
      </c>
      <c r="AK435" s="289" t="str">
        <f>IF(OR($C435="*",$C435&lt;400),"",IF(AND('201819 DATA'!BJ435="*",$C435&gt;=400),"*",IF($C435&gt;=400,ROUND('201819 DATA'!BJ435/$C435,2),"")))</f>
        <v>*</v>
      </c>
      <c r="AL435" s="289">
        <f>IF(OR($C435="*",$C435&lt;400),"",IF(AND('201819 DATA'!BK435="*",$C435&gt;=400),"*",IF($C435&gt;=400,ROUND('201819 DATA'!BK435/$C435,2),"")))</f>
        <v>0.06</v>
      </c>
      <c r="AM435" s="289" t="str">
        <f>IF(OR($C435="*",$C435&lt;400),"",IF(AND('201819 DATA'!BL435="*",$C435&gt;=400),"*",IF($C435&gt;=400,ROUND('201819 DATA'!BL435/$C435,2),"")))</f>
        <v>*</v>
      </c>
      <c r="AN435" s="289" t="str">
        <f>IF(OR($C435="*",$C435&lt;400),"",IF(AND('201819 DATA'!BM435="*",$C435&gt;=400),"*",IF($C435&gt;=400,ROUND('201819 DATA'!BM435/$C435,2),"")))</f>
        <v>*</v>
      </c>
      <c r="AO435" s="289">
        <f>IF(OR($C435="*",$C435&lt;400),"",IF(AND('201819 DATA'!BN435="*",$C435&gt;=400),"*",IF($C435&gt;=400,ROUND('201819 DATA'!BN435/$C435,2),"")))</f>
        <v>0</v>
      </c>
      <c r="AP435" s="289">
        <f>IF(OR($C435="*",$C435&lt;400),"",IF(AND('201819 DATA'!BO435="*",$C435&gt;=400),"*",IF($C435&gt;=400,ROUND('201819 DATA'!BO435/$C435,2),"")))</f>
        <v>0.36</v>
      </c>
      <c r="AQ435" s="289">
        <f>IF(OR($C435="*",$C435&lt;400),"",IF(AND('201819 DATA'!BP435="*",$C435&gt;=400),"*",IF($C435&gt;=400,ROUND('201819 DATA'!BP435/$C435,2),"")))</f>
        <v>0</v>
      </c>
      <c r="AR435" s="289" t="str">
        <f>IF(OR($C435="*",$C435&lt;400),"",IF(AND('201819 DATA'!BQ435="*",$C435&gt;=400),"*",IF($C435&gt;=400,ROUND('201819 DATA'!BQ435/$C435,2),"")))</f>
        <v>*</v>
      </c>
      <c r="AS435" s="289" t="str">
        <f>IF(OR($C435="*",$C435&lt;400),"",IF(AND('201819 DATA'!BR435="*",$C435&gt;=400),"*",IF($C435&gt;=400,ROUND('201819 DATA'!BR435/$C435,2),"")))</f>
        <v>*</v>
      </c>
      <c r="AT435" s="289">
        <f>IF(OR($C435="*",$C435&lt;400),"",IF(AND('201819 DATA'!BS435="*",$C435&gt;=400),"*",IF($C435&gt;=400,ROUND('201819 DATA'!BS435/$C435,2),"")))</f>
        <v>0.01</v>
      </c>
      <c r="AU435" s="289">
        <f>IF(OR($C435="*",$C435&lt;400),"",IF(AND('201819 DATA'!BT435="*",$C435&gt;=400),"*",IF($C435&gt;=400,ROUND('201819 DATA'!BT435/$C435,2),"")))</f>
        <v>0.06</v>
      </c>
      <c r="AV435" s="289">
        <f>IF(OR($C435="*",$C435&lt;400),"",IF(AND('201819 DATA'!BU435="*",$C435&gt;=400),"*",IF($C435&gt;=400,ROUND('201819 DATA'!BU435/$C435,2),"")))</f>
        <v>0.06</v>
      </c>
      <c r="AW435" s="289">
        <f>IF(OR($C435="*",$C435&lt;400),"",IF(AND('201819 DATA'!BV435="*",$C435&gt;=400),"*",IF($C435&gt;=400,ROUND('201819 DATA'!BV435/$C435,2),"")))</f>
        <v>0</v>
      </c>
      <c r="AX435" s="289">
        <f>IF(OR($C435="*",$C435&lt;400),"",IF(AND('201819 DATA'!BW435="*",$C435&gt;=400),"*",IF($C435&gt;=400,ROUND('201819 DATA'!BW435/$C435,2),"")))</f>
        <v>0.01</v>
      </c>
    </row>
    <row r="436" spans="1:50" x14ac:dyDescent="0.2">
      <c r="A436" s="13" t="s">
        <v>594</v>
      </c>
      <c r="B436" s="287">
        <f>'201819 DATA'!B436</f>
        <v>2080</v>
      </c>
      <c r="C436" s="288">
        <f>'201819 DATA'!C436</f>
        <v>2080</v>
      </c>
      <c r="D436" s="293">
        <f>'201819 DATA'!FN436</f>
        <v>2035</v>
      </c>
      <c r="G436" s="295">
        <f t="shared" si="6"/>
        <v>1</v>
      </c>
      <c r="H436" s="289">
        <f>IF(OR($C436="*",$C436&lt;400),"",IF(AND('201819 DATA'!F436="*",$C436&gt;=400),"*",IF($C436&gt;=400,ROUND('201819 DATA'!F436/$C436,2),"")))</f>
        <v>0</v>
      </c>
      <c r="I436" s="296">
        <f>IF(OR($B436="*",$B436&lt;400),"",IF(AND('201819 DATA'!Y436="*",$B436&gt;=400),"*",IF($B436&gt;=400,ROUND('201819 DATA'!Y436/$B436,2),"")))</f>
        <v>0</v>
      </c>
      <c r="J436" s="296">
        <f>IF(OR($B436="*",$B436&lt;400),"",IF(AND('201819 DATA'!Z436="*",$B436&gt;=400),"*",IF($B436&gt;=400,ROUND('201819 DATA'!Z436/$B436,2),"")))</f>
        <v>0.15</v>
      </c>
      <c r="K436" s="296">
        <f>IF(OR($B436="*",$B436&lt;400),"",IF(AND('201819 DATA'!AA436="*",$B436&gt;=400),"*",IF($B436&gt;=400,ROUND('201819 DATA'!AA436/$B436,2),"")))</f>
        <v>0.2</v>
      </c>
      <c r="L436" s="296">
        <f>IF(OR($B436="*",$B436&lt;400),"",IF(AND('201819 DATA'!AB436="*",$B436&gt;=400),"*",IF($B436&gt;=400,ROUND('201819 DATA'!AB436/$B436,2),"")))</f>
        <v>0.19</v>
      </c>
      <c r="M436" s="296">
        <f>IF(OR($B436="*",$B436&lt;400),"",IF(AND('201819 DATA'!AC436="*",$B436&gt;=400),"*",IF($B436&gt;=400,ROUND('201819 DATA'!AC436/$B436,2),"")))</f>
        <v>0.25</v>
      </c>
      <c r="N436" s="296">
        <f>IF(OR($B436="*",$B436&lt;400),"",IF(AND('201819 DATA'!AD436="*",$B436&gt;=400),"*",IF($B436&gt;=400,ROUND('201819 DATA'!AD436/$B436,2),"")))</f>
        <v>0.2</v>
      </c>
      <c r="O436" s="296">
        <f>IF(OR($B436="*",$B436&lt;400),"",IF(AND('201819 DATA'!AE436="*",$B436&gt;=400),"*",IF($B436&gt;=400,ROUND('201819 DATA'!AE436/$B436,2),"")))</f>
        <v>0.01</v>
      </c>
      <c r="P436" s="297"/>
      <c r="Q436" s="296">
        <f>IF(OR($B436="*",$B436&lt;400),"",IF(AND('201819 DATA'!FL436="*",$B436&gt;=400),"*",IF($B436&gt;=400,ROUND('201819 DATA'!FL436/$B436,2),"")))</f>
        <v>0.97</v>
      </c>
      <c r="R436" s="289">
        <f>IF(OR($C436="*",$C436&lt;400),"",IF(AND('201819 DATA'!F436="*",$C436&gt;=400),"*",IF($C436&gt;=400,ROUND('201819 DATA'!F436/$C436,2),"")))</f>
        <v>0</v>
      </c>
      <c r="S436" s="289">
        <f>IF(OR($C436="*",$C436&lt;400),"",IF(AND('201819 DATA'!G436="*",$C436&gt;=400),"*",IF($C436&gt;=400,ROUND('201819 DATA'!G436/$C436,2),"")))</f>
        <v>0</v>
      </c>
      <c r="T436" s="289">
        <f>IF(OR($C436="*",$C436&lt;400),"",IF(AND('201819 DATA'!H436="*",$C436&gt;=400),"*",IF($C436&gt;=400,ROUND('201819 DATA'!H436/$C436,2),"")))</f>
        <v>1</v>
      </c>
      <c r="U436" s="289">
        <f>IF(OR($C436="*",$C436&lt;400),"",IF(AND('201819 DATA'!FM436="*",$C436&gt;=400),"*",IF($C436&gt;=400,ROUND('201819 DATA'!FM436/$C436,2),"")))</f>
        <v>0</v>
      </c>
      <c r="V436" s="312">
        <f>IF(OR($D436="*",$D436&lt;400),"",IF(AND('201819 DATA'!M436="*",$D436&gt;=400),"*",IF($D436&gt;=400,ROUND('201819 DATA'!M436/$D436,2),"")))</f>
        <v>0.43</v>
      </c>
      <c r="W436" s="312">
        <f>IF(OR($D436="*",$D436&lt;400),"",IF(AND('201819 DATA'!N436="*",$D436&gt;=400),"*",IF($D436&gt;=400,ROUND('201819 DATA'!N436/$D436,2),"")))</f>
        <v>0.26</v>
      </c>
      <c r="X436" s="312">
        <f>IF(OR($D436="*",$D436&lt;400),"",IF(AND('201819 DATA'!O436="*",$D436&gt;=400),"*",IF($D436&gt;=400,ROUND('201819 DATA'!O436/$D436,2),"")))</f>
        <v>0.12</v>
      </c>
      <c r="Y436" s="312">
        <f>IF(OR($D436="*",$D436&lt;400),"",IF(AND('201819 DATA'!P436="*",$D436&gt;=400),"*",IF($D436&gt;=400,ROUND('201819 DATA'!P436/$D436,2),"")))</f>
        <v>0.15</v>
      </c>
      <c r="Z436" s="312">
        <f>IF(OR($D436="*",$D436&lt;400),"",IF(AND('201819 DATA'!Q436="*",$D436&gt;=400),"*",IF($D436&gt;=400,ROUND('201819 DATA'!Q436/$D436,2),"")))</f>
        <v>0.02</v>
      </c>
      <c r="AA436" s="312">
        <f>IF(OR($D436="*",$D436&lt;400),"",IF(AND('201819 DATA'!R436="*",$D436&gt;=400),"*",IF($D436&gt;=400,ROUND('201819 DATA'!R436/$D436,2),"")))</f>
        <v>0.01</v>
      </c>
      <c r="AB436" s="312">
        <f>IF(OR($D436="*",$D436&lt;400),"",IF(AND('201819 DATA'!S436="*",$D436&gt;=400),"*",IF($D436&gt;=400,ROUND('201819 DATA'!S436/$D436,2),"")))</f>
        <v>0</v>
      </c>
      <c r="AC436" s="312" t="str">
        <f>IF(OR($D436="*",$D436&lt;400),"",IF(AND('201819 DATA'!T436="*",$D436&gt;=400),"*",IF($D436&gt;=400,ROUND('201819 DATA'!T436/$D436,2),"")))</f>
        <v>*</v>
      </c>
      <c r="AD436" s="289" t="str">
        <f>IF(OR($C436="*",$C436&lt;400),"",IF(AND('201819 DATA'!BC436="*",$C436&gt;=400),"*",IF($C436&gt;=400,ROUND('201819 DATA'!BC436/$C436,2),"")))</f>
        <v>*</v>
      </c>
      <c r="AE436" s="289">
        <f>IF(OR($C436="*",$C436&lt;400),"",IF(AND('201819 DATA'!BD436="*",$C436&gt;=400),"*",IF($C436&gt;=400,ROUND('201819 DATA'!BD436/$C436,2),"")))</f>
        <v>0.02</v>
      </c>
      <c r="AF436" s="289">
        <f>IF(OR($C436="*",$C436&lt;400),"",IF(AND('201819 DATA'!BE436="*",$C436&gt;=400),"*",IF($C436&gt;=400,ROUND('201819 DATA'!BE436/$C436,2),"")))</f>
        <v>0</v>
      </c>
      <c r="AG436" s="289" t="str">
        <f>IF(OR($C436="*",$C436&lt;400),"",IF(AND('201819 DATA'!BF436="*",$C436&gt;=400),"*",IF($C436&gt;=400,ROUND('201819 DATA'!BF436/$C436,2),"")))</f>
        <v>*</v>
      </c>
      <c r="AH436" s="289">
        <f>IF(OR($C436="*",$C436&lt;400),"",IF(AND('201819 DATA'!BG436="*",$C436&gt;=400),"*",IF($C436&gt;=400,ROUND('201819 DATA'!BG436/$C436,2),"")))</f>
        <v>0</v>
      </c>
      <c r="AI436" s="289">
        <f>IF(OR($C436="*",$C436&lt;400),"",IF(AND('201819 DATA'!BH436="*",$C436&gt;=400),"*",IF($C436&gt;=400,ROUND('201819 DATA'!BH436/$C436,2),"")))</f>
        <v>0.02</v>
      </c>
      <c r="AJ436" s="289">
        <f>IF(OR($C436="*",$C436&lt;400),"",IF(AND('201819 DATA'!BI436="*",$C436&gt;=400),"*",IF($C436&gt;=400,ROUND('201819 DATA'!BI436/$C436,2),"")))</f>
        <v>0.38</v>
      </c>
      <c r="AK436" s="289">
        <f>IF(OR($C436="*",$C436&lt;400),"",IF(AND('201819 DATA'!BJ436="*",$C436&gt;=400),"*",IF($C436&gt;=400,ROUND('201819 DATA'!BJ436/$C436,2),"")))</f>
        <v>0</v>
      </c>
      <c r="AL436" s="289">
        <f>IF(OR($C436="*",$C436&lt;400),"",IF(AND('201819 DATA'!BK436="*",$C436&gt;=400),"*",IF($C436&gt;=400,ROUND('201819 DATA'!BK436/$C436,2),"")))</f>
        <v>0.03</v>
      </c>
      <c r="AM436" s="289" t="str">
        <f>IF(OR($C436="*",$C436&lt;400),"",IF(AND('201819 DATA'!BL436="*",$C436&gt;=400),"*",IF($C436&gt;=400,ROUND('201819 DATA'!BL436/$C436,2),"")))</f>
        <v>*</v>
      </c>
      <c r="AN436" s="289">
        <f>IF(OR($C436="*",$C436&lt;400),"",IF(AND('201819 DATA'!BM436="*",$C436&gt;=400),"*",IF($C436&gt;=400,ROUND('201819 DATA'!BM436/$C436,2),"")))</f>
        <v>0.45</v>
      </c>
      <c r="AO436" s="289">
        <f>IF(OR($C436="*",$C436&lt;400),"",IF(AND('201819 DATA'!BN436="*",$C436&gt;=400),"*",IF($C436&gt;=400,ROUND('201819 DATA'!BN436/$C436,2),"")))</f>
        <v>0.04</v>
      </c>
      <c r="AP436" s="289">
        <f>IF(OR($C436="*",$C436&lt;400),"",IF(AND('201819 DATA'!BO436="*",$C436&gt;=400),"*",IF($C436&gt;=400,ROUND('201819 DATA'!BO436/$C436,2),"")))</f>
        <v>0.03</v>
      </c>
      <c r="AQ436" s="289" t="str">
        <f>IF(OR($C436="*",$C436&lt;400),"",IF(AND('201819 DATA'!BP436="*",$C436&gt;=400),"*",IF($C436&gt;=400,ROUND('201819 DATA'!BP436/$C436,2),"")))</f>
        <v>*</v>
      </c>
      <c r="AR436" s="289">
        <f>IF(OR($C436="*",$C436&lt;400),"",IF(AND('201819 DATA'!BQ436="*",$C436&gt;=400),"*",IF($C436&gt;=400,ROUND('201819 DATA'!BQ436/$C436,2),"")))</f>
        <v>0</v>
      </c>
      <c r="AS436" s="289">
        <f>IF(OR($C436="*",$C436&lt;400),"",IF(AND('201819 DATA'!BR436="*",$C436&gt;=400),"*",IF($C436&gt;=400,ROUND('201819 DATA'!BR436/$C436,2),"")))</f>
        <v>0</v>
      </c>
      <c r="AT436" s="289" t="str">
        <f>IF(OR($C436="*",$C436&lt;400),"",IF(AND('201819 DATA'!BS436="*",$C436&gt;=400),"*",IF($C436&gt;=400,ROUND('201819 DATA'!BS436/$C436,2),"")))</f>
        <v>*</v>
      </c>
      <c r="AU436" s="289" t="str">
        <f>IF(OR($C436="*",$C436&lt;400),"",IF(AND('201819 DATA'!BT436="*",$C436&gt;=400),"*",IF($C436&gt;=400,ROUND('201819 DATA'!BT436/$C436,2),"")))</f>
        <v>*</v>
      </c>
      <c r="AV436" s="289" t="str">
        <f>IF(OR($C436="*",$C436&lt;400),"",IF(AND('201819 DATA'!BU436="*",$C436&gt;=400),"*",IF($C436&gt;=400,ROUND('201819 DATA'!BU436/$C436,2),"")))</f>
        <v>*</v>
      </c>
      <c r="AW436" s="289">
        <f>IF(OR($C436="*",$C436&lt;400),"",IF(AND('201819 DATA'!BV436="*",$C436&gt;=400),"*",IF($C436&gt;=400,ROUND('201819 DATA'!BV436/$C436,2),"")))</f>
        <v>0</v>
      </c>
      <c r="AX436" s="289">
        <f>IF(OR($C436="*",$C436&lt;400),"",IF(AND('201819 DATA'!BW436="*",$C436&gt;=400),"*",IF($C436&gt;=400,ROUND('201819 DATA'!BW436/$C436,2),"")))</f>
        <v>0.01</v>
      </c>
    </row>
    <row r="437" spans="1:50" x14ac:dyDescent="0.2">
      <c r="A437" s="13" t="s">
        <v>349</v>
      </c>
      <c r="B437" s="287">
        <f>'201819 DATA'!B437</f>
        <v>14420</v>
      </c>
      <c r="C437" s="288">
        <f>'201819 DATA'!C437</f>
        <v>14420</v>
      </c>
      <c r="D437" s="293">
        <f>'201819 DATA'!FN437</f>
        <v>13695</v>
      </c>
      <c r="G437" s="295">
        <f t="shared" si="6"/>
        <v>1</v>
      </c>
      <c r="H437" s="289">
        <f>IF(OR($C437="*",$C437&lt;400),"",IF(AND('201819 DATA'!F437="*",$C437&gt;=400),"*",IF($C437&gt;=400,ROUND('201819 DATA'!F437/$C437,2),"")))</f>
        <v>0</v>
      </c>
      <c r="I437" s="296">
        <f>IF(OR($B437="*",$B437&lt;400),"",IF(AND('201819 DATA'!Y437="*",$B437&gt;=400),"*",IF($B437&gt;=400,ROUND('201819 DATA'!Y437/$B437,2),"")))</f>
        <v>0</v>
      </c>
      <c r="J437" s="296">
        <f>IF(OR($B437="*",$B437&lt;400),"",IF(AND('201819 DATA'!Z437="*",$B437&gt;=400),"*",IF($B437&gt;=400,ROUND('201819 DATA'!Z437/$B437,2),"")))</f>
        <v>7.0000000000000007E-2</v>
      </c>
      <c r="K437" s="296">
        <f>IF(OR($B437="*",$B437&lt;400),"",IF(AND('201819 DATA'!AA437="*",$B437&gt;=400),"*",IF($B437&gt;=400,ROUND('201819 DATA'!AA437/$B437,2),"")))</f>
        <v>0.18</v>
      </c>
      <c r="L437" s="296">
        <f>IF(OR($B437="*",$B437&lt;400),"",IF(AND('201819 DATA'!AB437="*",$B437&gt;=400),"*",IF($B437&gt;=400,ROUND('201819 DATA'!AB437/$B437,2),"")))</f>
        <v>0.26</v>
      </c>
      <c r="M437" s="296">
        <f>IF(OR($B437="*",$B437&lt;400),"",IF(AND('201819 DATA'!AC437="*",$B437&gt;=400),"*",IF($B437&gt;=400,ROUND('201819 DATA'!AC437/$B437,2),"")))</f>
        <v>0.3</v>
      </c>
      <c r="N437" s="296">
        <f>IF(OR($B437="*",$B437&lt;400),"",IF(AND('201819 DATA'!AD437="*",$B437&gt;=400),"*",IF($B437&gt;=400,ROUND('201819 DATA'!AD437/$B437,2),"")))</f>
        <v>0.18</v>
      </c>
      <c r="O437" s="296">
        <f>IF(OR($B437="*",$B437&lt;400),"",IF(AND('201819 DATA'!AE437="*",$B437&gt;=400),"*",IF($B437&gt;=400,ROUND('201819 DATA'!AE437/$B437,2),"")))</f>
        <v>0.01</v>
      </c>
      <c r="P437" s="297"/>
      <c r="Q437" s="296">
        <f>IF(OR($B437="*",$B437&lt;400),"",IF(AND('201819 DATA'!FL437="*",$B437&gt;=400),"*",IF($B437&gt;=400,ROUND('201819 DATA'!FL437/$B437,2),"")))</f>
        <v>0.98</v>
      </c>
      <c r="R437" s="289">
        <f>IF(OR($C437="*",$C437&lt;400),"",IF(AND('201819 DATA'!F437="*",$C437&gt;=400),"*",IF($C437&gt;=400,ROUND('201819 DATA'!F437/$C437,2),"")))</f>
        <v>0</v>
      </c>
      <c r="S437" s="289">
        <f>IF(OR($C437="*",$C437&lt;400),"",IF(AND('201819 DATA'!G437="*",$C437&gt;=400),"*",IF($C437&gt;=400,ROUND('201819 DATA'!G437/$C437,2),"")))</f>
        <v>0</v>
      </c>
      <c r="T437" s="289">
        <f>IF(OR($C437="*",$C437&lt;400),"",IF(AND('201819 DATA'!H437="*",$C437&gt;=400),"*",IF($C437&gt;=400,ROUND('201819 DATA'!H437/$C437,2),"")))</f>
        <v>1</v>
      </c>
      <c r="U437" s="289">
        <f>IF(OR($C437="*",$C437&lt;400),"",IF(AND('201819 DATA'!FM437="*",$C437&gt;=400),"*",IF($C437&gt;=400,ROUND('201819 DATA'!FM437/$C437,2),"")))</f>
        <v>0</v>
      </c>
      <c r="V437" s="312">
        <f>IF(OR($D437="*",$D437&lt;400),"",IF(AND('201819 DATA'!M437="*",$D437&gt;=400),"*",IF($D437&gt;=400,ROUND('201819 DATA'!M437/$D437,2),"")))</f>
        <v>0.48</v>
      </c>
      <c r="W437" s="312">
        <f>IF(OR($D437="*",$D437&lt;400),"",IF(AND('201819 DATA'!N437="*",$D437&gt;=400),"*",IF($D437&gt;=400,ROUND('201819 DATA'!N437/$D437,2),"")))</f>
        <v>0.15</v>
      </c>
      <c r="X437" s="312">
        <f>IF(OR($D437="*",$D437&lt;400),"",IF(AND('201819 DATA'!O437="*",$D437&gt;=400),"*",IF($D437&gt;=400,ROUND('201819 DATA'!O437/$D437,2),"")))</f>
        <v>0.11</v>
      </c>
      <c r="Y437" s="312">
        <f>IF(OR($D437="*",$D437&lt;400),"",IF(AND('201819 DATA'!P437="*",$D437&gt;=400),"*",IF($D437&gt;=400,ROUND('201819 DATA'!P437/$D437,2),"")))</f>
        <v>0.11</v>
      </c>
      <c r="Z437" s="312">
        <f>IF(OR($D437="*",$D437&lt;400),"",IF(AND('201819 DATA'!Q437="*",$D437&gt;=400),"*",IF($D437&gt;=400,ROUND('201819 DATA'!Q437/$D437,2),"")))</f>
        <v>0.04</v>
      </c>
      <c r="AA437" s="312">
        <f>IF(OR($D437="*",$D437&lt;400),"",IF(AND('201819 DATA'!R437="*",$D437&gt;=400),"*",IF($D437&gt;=400,ROUND('201819 DATA'!R437/$D437,2),"")))</f>
        <v>0.02</v>
      </c>
      <c r="AB437" s="312">
        <f>IF(OR($D437="*",$D437&lt;400),"",IF(AND('201819 DATA'!S437="*",$D437&gt;=400),"*",IF($D437&gt;=400,ROUND('201819 DATA'!S437/$D437,2),"")))</f>
        <v>0.02</v>
      </c>
      <c r="AC437" s="312">
        <f>IF(OR($D437="*",$D437&lt;400),"",IF(AND('201819 DATA'!T437="*",$D437&gt;=400),"*",IF($D437&gt;=400,ROUND('201819 DATA'!T437/$D437,2),"")))</f>
        <v>0.08</v>
      </c>
      <c r="AD437" s="289">
        <f>IF(OR($C437="*",$C437&lt;400),"",IF(AND('201819 DATA'!BC437="*",$C437&gt;=400),"*",IF($C437&gt;=400,ROUND('201819 DATA'!BC437/$C437,2),"")))</f>
        <v>0.01</v>
      </c>
      <c r="AE437" s="289">
        <f>IF(OR($C437="*",$C437&lt;400),"",IF(AND('201819 DATA'!BD437="*",$C437&gt;=400),"*",IF($C437&gt;=400,ROUND('201819 DATA'!BD437/$C437,2),"")))</f>
        <v>0.03</v>
      </c>
      <c r="AF437" s="289">
        <f>IF(OR($C437="*",$C437&lt;400),"",IF(AND('201819 DATA'!BE437="*",$C437&gt;=400),"*",IF($C437&gt;=400,ROUND('201819 DATA'!BE437/$C437,2),"")))</f>
        <v>0.01</v>
      </c>
      <c r="AG437" s="289">
        <f>IF(OR($C437="*",$C437&lt;400),"",IF(AND('201819 DATA'!BF437="*",$C437&gt;=400),"*",IF($C437&gt;=400,ROUND('201819 DATA'!BF437/$C437,2),"")))</f>
        <v>0</v>
      </c>
      <c r="AH437" s="289">
        <f>IF(OR($C437="*",$C437&lt;400),"",IF(AND('201819 DATA'!BG437="*",$C437&gt;=400),"*",IF($C437&gt;=400,ROUND('201819 DATA'!BG437/$C437,2),"")))</f>
        <v>0</v>
      </c>
      <c r="AI437" s="289">
        <f>IF(OR($C437="*",$C437&lt;400),"",IF(AND('201819 DATA'!BH437="*",$C437&gt;=400),"*",IF($C437&gt;=400,ROUND('201819 DATA'!BH437/$C437,2),"")))</f>
        <v>0.04</v>
      </c>
      <c r="AJ437" s="289">
        <f>IF(OR($C437="*",$C437&lt;400),"",IF(AND('201819 DATA'!BI437="*",$C437&gt;=400),"*",IF($C437&gt;=400,ROUND('201819 DATA'!BI437/$C437,2),"")))</f>
        <v>0.16</v>
      </c>
      <c r="AK437" s="289">
        <f>IF(OR($C437="*",$C437&lt;400),"",IF(AND('201819 DATA'!BJ437="*",$C437&gt;=400),"*",IF($C437&gt;=400,ROUND('201819 DATA'!BJ437/$C437,2),"")))</f>
        <v>0.01</v>
      </c>
      <c r="AL437" s="289">
        <f>IF(OR($C437="*",$C437&lt;400),"",IF(AND('201819 DATA'!BK437="*",$C437&gt;=400),"*",IF($C437&gt;=400,ROUND('201819 DATA'!BK437/$C437,2),"")))</f>
        <v>0</v>
      </c>
      <c r="AM437" s="289">
        <f>IF(OR($C437="*",$C437&lt;400),"",IF(AND('201819 DATA'!BL437="*",$C437&gt;=400),"*",IF($C437&gt;=400,ROUND('201819 DATA'!BL437/$C437,2),"")))</f>
        <v>0.02</v>
      </c>
      <c r="AN437" s="289">
        <f>IF(OR($C437="*",$C437&lt;400),"",IF(AND('201819 DATA'!BM437="*",$C437&gt;=400),"*",IF($C437&gt;=400,ROUND('201819 DATA'!BM437/$C437,2),"")))</f>
        <v>0.25</v>
      </c>
      <c r="AO437" s="289">
        <f>IF(OR($C437="*",$C437&lt;400),"",IF(AND('201819 DATA'!BN437="*",$C437&gt;=400),"*",IF($C437&gt;=400,ROUND('201819 DATA'!BN437/$C437,2),"")))</f>
        <v>0.03</v>
      </c>
      <c r="AP437" s="289">
        <f>IF(OR($C437="*",$C437&lt;400),"",IF(AND('201819 DATA'!BO437="*",$C437&gt;=400),"*",IF($C437&gt;=400,ROUND('201819 DATA'!BO437/$C437,2),"")))</f>
        <v>0.28000000000000003</v>
      </c>
      <c r="AQ437" s="289">
        <f>IF(OR($C437="*",$C437&lt;400),"",IF(AND('201819 DATA'!BP437="*",$C437&gt;=400),"*",IF($C437&gt;=400,ROUND('201819 DATA'!BP437/$C437,2),"")))</f>
        <v>7.0000000000000007E-2</v>
      </c>
      <c r="AR437" s="289">
        <f>IF(OR($C437="*",$C437&lt;400),"",IF(AND('201819 DATA'!BQ437="*",$C437&gt;=400),"*",IF($C437&gt;=400,ROUND('201819 DATA'!BQ437/$C437,2),"")))</f>
        <v>0</v>
      </c>
      <c r="AS437" s="289">
        <f>IF(OR($C437="*",$C437&lt;400),"",IF(AND('201819 DATA'!BR437="*",$C437&gt;=400),"*",IF($C437&gt;=400,ROUND('201819 DATA'!BR437/$C437,2),"")))</f>
        <v>0</v>
      </c>
      <c r="AT437" s="289">
        <f>IF(OR($C437="*",$C437&lt;400),"",IF(AND('201819 DATA'!BS437="*",$C437&gt;=400),"*",IF($C437&gt;=400,ROUND('201819 DATA'!BS437/$C437,2),"")))</f>
        <v>0</v>
      </c>
      <c r="AU437" s="289">
        <f>IF(OR($C437="*",$C437&lt;400),"",IF(AND('201819 DATA'!BT437="*",$C437&gt;=400),"*",IF($C437&gt;=400,ROUND('201819 DATA'!BT437/$C437,2),"")))</f>
        <v>0.08</v>
      </c>
      <c r="AV437" s="289">
        <f>IF(OR($C437="*",$C437&lt;400),"",IF(AND('201819 DATA'!BU437="*",$C437&gt;=400),"*",IF($C437&gt;=400,ROUND('201819 DATA'!BU437/$C437,2),"")))</f>
        <v>0.01</v>
      </c>
      <c r="AW437" s="289">
        <f>IF(OR($C437="*",$C437&lt;400),"",IF(AND('201819 DATA'!BV437="*",$C437&gt;=400),"*",IF($C437&gt;=400,ROUND('201819 DATA'!BV437/$C437,2),"")))</f>
        <v>0</v>
      </c>
      <c r="AX437" s="289">
        <f>IF(OR($C437="*",$C437&lt;400),"",IF(AND('201819 DATA'!BW437="*",$C437&gt;=400),"*",IF($C437&gt;=400,ROUND('201819 DATA'!BW437/$C437,2),"")))</f>
        <v>0.02</v>
      </c>
    </row>
    <row r="438" spans="1:50" x14ac:dyDescent="0.2">
      <c r="A438" s="13" t="s">
        <v>1212</v>
      </c>
      <c r="B438" s="287">
        <f>'201819 DATA'!B438</f>
        <v>180</v>
      </c>
      <c r="C438" s="288">
        <f>'201819 DATA'!C438</f>
        <v>180</v>
      </c>
      <c r="D438" s="293">
        <f>'201819 DATA'!FN438</f>
        <v>0</v>
      </c>
      <c r="G438" s="295" t="str">
        <f t="shared" si="6"/>
        <v/>
      </c>
      <c r="H438" s="289" t="str">
        <f>IF(OR($C438="*",$C438&lt;400),"",IF(AND('201819 DATA'!F438="*",$C438&gt;=400),"*",IF($C438&gt;=400,ROUND('201819 DATA'!F438/$C438,2),"")))</f>
        <v/>
      </c>
      <c r="I438" s="296" t="str">
        <f>IF(OR($B438="*",$B438&lt;400),"",IF(AND('201819 DATA'!Y438="*",$B438&gt;=400),"*",IF($B438&gt;=400,ROUND('201819 DATA'!Y438/$B438,2),"")))</f>
        <v/>
      </c>
      <c r="J438" s="296" t="str">
        <f>IF(OR($B438="*",$B438&lt;400),"",IF(AND('201819 DATA'!Z438="*",$B438&gt;=400),"*",IF($B438&gt;=400,ROUND('201819 DATA'!Z438/$B438,2),"")))</f>
        <v/>
      </c>
      <c r="K438" s="296" t="str">
        <f>IF(OR($B438="*",$B438&lt;400),"",IF(AND('201819 DATA'!AA438="*",$B438&gt;=400),"*",IF($B438&gt;=400,ROUND('201819 DATA'!AA438/$B438,2),"")))</f>
        <v/>
      </c>
      <c r="L438" s="296" t="str">
        <f>IF(OR($B438="*",$B438&lt;400),"",IF(AND('201819 DATA'!AB438="*",$B438&gt;=400),"*",IF($B438&gt;=400,ROUND('201819 DATA'!AB438/$B438,2),"")))</f>
        <v/>
      </c>
      <c r="M438" s="296" t="str">
        <f>IF(OR($B438="*",$B438&lt;400),"",IF(AND('201819 DATA'!AC438="*",$B438&gt;=400),"*",IF($B438&gt;=400,ROUND('201819 DATA'!AC438/$B438,2),"")))</f>
        <v/>
      </c>
      <c r="N438" s="296" t="str">
        <f>IF(OR($B438="*",$B438&lt;400),"",IF(AND('201819 DATA'!AD438="*",$B438&gt;=400),"*",IF($B438&gt;=400,ROUND('201819 DATA'!AD438/$B438,2),"")))</f>
        <v/>
      </c>
      <c r="O438" s="296" t="str">
        <f>IF(OR($B438="*",$B438&lt;400),"",IF(AND('201819 DATA'!AE438="*",$B438&gt;=400),"*",IF($B438&gt;=400,ROUND('201819 DATA'!AE438/$B438,2),"")))</f>
        <v/>
      </c>
      <c r="P438" s="297"/>
      <c r="Q438" s="296" t="str">
        <f>IF(OR($B438="*",$B438&lt;400),"",IF(AND('201819 DATA'!FL438="*",$B438&gt;=400),"*",IF($B438&gt;=400,ROUND('201819 DATA'!FL438/$B438,2),"")))</f>
        <v/>
      </c>
      <c r="R438" s="289" t="str">
        <f>IF(OR($C438="*",$C438&lt;400),"",IF(AND('201819 DATA'!F438="*",$C438&gt;=400),"*",IF($C438&gt;=400,ROUND('201819 DATA'!F438/$C438,2),"")))</f>
        <v/>
      </c>
      <c r="S438" s="289" t="str">
        <f>IF(OR($C438="*",$C438&lt;400),"",IF(AND('201819 DATA'!G438="*",$C438&gt;=400),"*",IF($C438&gt;=400,ROUND('201819 DATA'!G438/$C438,2),"")))</f>
        <v/>
      </c>
      <c r="T438" s="289" t="str">
        <f>IF(OR($C438="*",$C438&lt;400),"",IF(AND('201819 DATA'!H438="*",$C438&gt;=400),"*",IF($C438&gt;=400,ROUND('201819 DATA'!H438/$C438,2),"")))</f>
        <v/>
      </c>
      <c r="U438" s="289" t="str">
        <f>IF(OR($C438="*",$C438&lt;400),"",IF(AND('201819 DATA'!FM438="*",$C438&gt;=400),"*",IF($C438&gt;=400,ROUND('201819 DATA'!FM438/$C438,2),"")))</f>
        <v/>
      </c>
      <c r="V438" s="312" t="str">
        <f>IF(OR($D438="*",$D438&lt;400),"",IF(AND('201819 DATA'!M438="*",$D438&gt;=400),"*",IF($D438&gt;=400,ROUND('201819 DATA'!M438/$D438,2),"")))</f>
        <v/>
      </c>
      <c r="W438" s="312" t="str">
        <f>IF(OR($D438="*",$D438&lt;400),"",IF(AND('201819 DATA'!N438="*",$D438&gt;=400),"*",IF($D438&gt;=400,ROUND('201819 DATA'!N438/$D438,2),"")))</f>
        <v/>
      </c>
      <c r="X438" s="312" t="str">
        <f>IF(OR($D438="*",$D438&lt;400),"",IF(AND('201819 DATA'!O438="*",$D438&gt;=400),"*",IF($D438&gt;=400,ROUND('201819 DATA'!O438/$D438,2),"")))</f>
        <v/>
      </c>
      <c r="Y438" s="312" t="str">
        <f>IF(OR($D438="*",$D438&lt;400),"",IF(AND('201819 DATA'!P438="*",$D438&gt;=400),"*",IF($D438&gt;=400,ROUND('201819 DATA'!P438/$D438,2),"")))</f>
        <v/>
      </c>
      <c r="Z438" s="312" t="str">
        <f>IF(OR($D438="*",$D438&lt;400),"",IF(AND('201819 DATA'!Q438="*",$D438&gt;=400),"*",IF($D438&gt;=400,ROUND('201819 DATA'!Q438/$D438,2),"")))</f>
        <v/>
      </c>
      <c r="AA438" s="312" t="str">
        <f>IF(OR($D438="*",$D438&lt;400),"",IF(AND('201819 DATA'!R438="*",$D438&gt;=400),"*",IF($D438&gt;=400,ROUND('201819 DATA'!R438/$D438,2),"")))</f>
        <v/>
      </c>
      <c r="AB438" s="312" t="str">
        <f>IF(OR($D438="*",$D438&lt;400),"",IF(AND('201819 DATA'!S438="*",$D438&gt;=400),"*",IF($D438&gt;=400,ROUND('201819 DATA'!S438/$D438,2),"")))</f>
        <v/>
      </c>
      <c r="AC438" s="312" t="str">
        <f>IF(OR($D438="*",$D438&lt;400),"",IF(AND('201819 DATA'!T438="*",$D438&gt;=400),"*",IF($D438&gt;=400,ROUND('201819 DATA'!T438/$D438,2),"")))</f>
        <v/>
      </c>
      <c r="AD438" s="289" t="str">
        <f>IF(OR($C438="*",$C438&lt;400),"",IF(AND('201819 DATA'!BC438="*",$C438&gt;=400),"*",IF($C438&gt;=400,ROUND('201819 DATA'!BC438/$C438,2),"")))</f>
        <v/>
      </c>
      <c r="AE438" s="289" t="str">
        <f>IF(OR($C438="*",$C438&lt;400),"",IF(AND('201819 DATA'!BD438="*",$C438&gt;=400),"*",IF($C438&gt;=400,ROUND('201819 DATA'!BD438/$C438,2),"")))</f>
        <v/>
      </c>
      <c r="AF438" s="289" t="str">
        <f>IF(OR($C438="*",$C438&lt;400),"",IF(AND('201819 DATA'!BE438="*",$C438&gt;=400),"*",IF($C438&gt;=400,ROUND('201819 DATA'!BE438/$C438,2),"")))</f>
        <v/>
      </c>
      <c r="AG438" s="289" t="str">
        <f>IF(OR($C438="*",$C438&lt;400),"",IF(AND('201819 DATA'!BF438="*",$C438&gt;=400),"*",IF($C438&gt;=400,ROUND('201819 DATA'!BF438/$C438,2),"")))</f>
        <v/>
      </c>
      <c r="AH438" s="289" t="str">
        <f>IF(OR($C438="*",$C438&lt;400),"",IF(AND('201819 DATA'!BG438="*",$C438&gt;=400),"*",IF($C438&gt;=400,ROUND('201819 DATA'!BG438/$C438,2),"")))</f>
        <v/>
      </c>
      <c r="AI438" s="289" t="str">
        <f>IF(OR($C438="*",$C438&lt;400),"",IF(AND('201819 DATA'!BH438="*",$C438&gt;=400),"*",IF($C438&gt;=400,ROUND('201819 DATA'!BH438/$C438,2),"")))</f>
        <v/>
      </c>
      <c r="AJ438" s="289" t="str">
        <f>IF(OR($C438="*",$C438&lt;400),"",IF(AND('201819 DATA'!BI438="*",$C438&gt;=400),"*",IF($C438&gt;=400,ROUND('201819 DATA'!BI438/$C438,2),"")))</f>
        <v/>
      </c>
      <c r="AK438" s="289" t="str">
        <f>IF(OR($C438="*",$C438&lt;400),"",IF(AND('201819 DATA'!BJ438="*",$C438&gt;=400),"*",IF($C438&gt;=400,ROUND('201819 DATA'!BJ438/$C438,2),"")))</f>
        <v/>
      </c>
      <c r="AL438" s="289" t="str">
        <f>IF(OR($C438="*",$C438&lt;400),"",IF(AND('201819 DATA'!BK438="*",$C438&gt;=400),"*",IF($C438&gt;=400,ROUND('201819 DATA'!BK438/$C438,2),"")))</f>
        <v/>
      </c>
      <c r="AM438" s="289" t="str">
        <f>IF(OR($C438="*",$C438&lt;400),"",IF(AND('201819 DATA'!BL438="*",$C438&gt;=400),"*",IF($C438&gt;=400,ROUND('201819 DATA'!BL438/$C438,2),"")))</f>
        <v/>
      </c>
      <c r="AN438" s="289" t="str">
        <f>IF(OR($C438="*",$C438&lt;400),"",IF(AND('201819 DATA'!BM438="*",$C438&gt;=400),"*",IF($C438&gt;=400,ROUND('201819 DATA'!BM438/$C438,2),"")))</f>
        <v/>
      </c>
      <c r="AO438" s="289" t="str">
        <f>IF(OR($C438="*",$C438&lt;400),"",IF(AND('201819 DATA'!BN438="*",$C438&gt;=400),"*",IF($C438&gt;=400,ROUND('201819 DATA'!BN438/$C438,2),"")))</f>
        <v/>
      </c>
      <c r="AP438" s="289" t="str">
        <f>IF(OR($C438="*",$C438&lt;400),"",IF(AND('201819 DATA'!BO438="*",$C438&gt;=400),"*",IF($C438&gt;=400,ROUND('201819 DATA'!BO438/$C438,2),"")))</f>
        <v/>
      </c>
      <c r="AQ438" s="289" t="str">
        <f>IF(OR($C438="*",$C438&lt;400),"",IF(AND('201819 DATA'!BP438="*",$C438&gt;=400),"*",IF($C438&gt;=400,ROUND('201819 DATA'!BP438/$C438,2),"")))</f>
        <v/>
      </c>
      <c r="AR438" s="289" t="str">
        <f>IF(OR($C438="*",$C438&lt;400),"",IF(AND('201819 DATA'!BQ438="*",$C438&gt;=400),"*",IF($C438&gt;=400,ROUND('201819 DATA'!BQ438/$C438,2),"")))</f>
        <v/>
      </c>
      <c r="AS438" s="289" t="str">
        <f>IF(OR($C438="*",$C438&lt;400),"",IF(AND('201819 DATA'!BR438="*",$C438&gt;=400),"*",IF($C438&gt;=400,ROUND('201819 DATA'!BR438/$C438,2),"")))</f>
        <v/>
      </c>
      <c r="AT438" s="289" t="str">
        <f>IF(OR($C438="*",$C438&lt;400),"",IF(AND('201819 DATA'!BS438="*",$C438&gt;=400),"*",IF($C438&gt;=400,ROUND('201819 DATA'!BS438/$C438,2),"")))</f>
        <v/>
      </c>
      <c r="AU438" s="289" t="str">
        <f>IF(OR($C438="*",$C438&lt;400),"",IF(AND('201819 DATA'!BT438="*",$C438&gt;=400),"*",IF($C438&gt;=400,ROUND('201819 DATA'!BT438/$C438,2),"")))</f>
        <v/>
      </c>
      <c r="AV438" s="289" t="str">
        <f>IF(OR($C438="*",$C438&lt;400),"",IF(AND('201819 DATA'!BU438="*",$C438&gt;=400),"*",IF($C438&gt;=400,ROUND('201819 DATA'!BU438/$C438,2),"")))</f>
        <v/>
      </c>
      <c r="AW438" s="289" t="str">
        <f>IF(OR($C438="*",$C438&lt;400),"",IF(AND('201819 DATA'!BV438="*",$C438&gt;=400),"*",IF($C438&gt;=400,ROUND('201819 DATA'!BV438/$C438,2),"")))</f>
        <v/>
      </c>
      <c r="AX438" s="289" t="str">
        <f>IF(OR($C438="*",$C438&lt;400),"",IF(AND('201819 DATA'!BW438="*",$C438&gt;=400),"*",IF($C438&gt;=400,ROUND('201819 DATA'!BW438/$C438,2),"")))</f>
        <v/>
      </c>
    </row>
    <row r="439" spans="1:50" x14ac:dyDescent="0.2">
      <c r="A439" s="13" t="s">
        <v>366</v>
      </c>
      <c r="B439" s="287">
        <f>'201819 DATA'!B439</f>
        <v>109280</v>
      </c>
      <c r="C439" s="288">
        <f>'201819 DATA'!C439</f>
        <v>81800</v>
      </c>
      <c r="D439" s="293">
        <f>'201819 DATA'!FN439</f>
        <v>26290</v>
      </c>
      <c r="G439" s="295">
        <f t="shared" si="6"/>
        <v>0.75</v>
      </c>
      <c r="H439" s="289">
        <f>IF(OR($C439="*",$C439&lt;400),"",IF(AND('201819 DATA'!F439="*",$C439&gt;=400),"*",IF($C439&gt;=400,ROUND('201819 DATA'!F439/$C439,2),"")))</f>
        <v>0.45</v>
      </c>
      <c r="I439" s="296">
        <f>IF(OR($B439="*",$B439&lt;400),"",IF(AND('201819 DATA'!Y439="*",$B439&gt;=400),"*",IF($B439&gt;=400,ROUND('201819 DATA'!Y439/$B439,2),"")))</f>
        <v>7.0000000000000007E-2</v>
      </c>
      <c r="J439" s="296">
        <f>IF(OR($B439="*",$B439&lt;400),"",IF(AND('201819 DATA'!Z439="*",$B439&gt;=400),"*",IF($B439&gt;=400,ROUND('201819 DATA'!Z439/$B439,2),"")))</f>
        <v>0.09</v>
      </c>
      <c r="K439" s="296">
        <f>IF(OR($B439="*",$B439&lt;400),"",IF(AND('201819 DATA'!AA439="*",$B439&gt;=400),"*",IF($B439&gt;=400,ROUND('201819 DATA'!AA439/$B439,2),"")))</f>
        <v>0.1</v>
      </c>
      <c r="L439" s="296">
        <f>IF(OR($B439="*",$B439&lt;400),"",IF(AND('201819 DATA'!AB439="*",$B439&gt;=400),"*",IF($B439&gt;=400,ROUND('201819 DATA'!AB439/$B439,2),"")))</f>
        <v>0.17</v>
      </c>
      <c r="M439" s="296">
        <f>IF(OR($B439="*",$B439&lt;400),"",IF(AND('201819 DATA'!AC439="*",$B439&gt;=400),"*",IF($B439&gt;=400,ROUND('201819 DATA'!AC439/$B439,2),"")))</f>
        <v>0.25</v>
      </c>
      <c r="N439" s="296">
        <f>IF(OR($B439="*",$B439&lt;400),"",IF(AND('201819 DATA'!AD439="*",$B439&gt;=400),"*",IF($B439&gt;=400,ROUND('201819 DATA'!AD439/$B439,2),"")))</f>
        <v>0.27</v>
      </c>
      <c r="O439" s="296">
        <f>IF(OR($B439="*",$B439&lt;400),"",IF(AND('201819 DATA'!AE439="*",$B439&gt;=400),"*",IF($B439&gt;=400,ROUND('201819 DATA'!AE439/$B439,2),"")))</f>
        <v>0.06</v>
      </c>
      <c r="P439" s="297"/>
      <c r="Q439" s="296">
        <f>IF(OR($B439="*",$B439&lt;400),"",IF(AND('201819 DATA'!FL439="*",$B439&gt;=400),"*",IF($B439&gt;=400,ROUND('201819 DATA'!FL439/$B439,2),"")))</f>
        <v>0.51</v>
      </c>
      <c r="R439" s="289">
        <f>IF(OR($C439="*",$C439&lt;400),"",IF(AND('201819 DATA'!F439="*",$C439&gt;=400),"*",IF($C439&gt;=400,ROUND('201819 DATA'!F439/$C439,2),"")))</f>
        <v>0.45</v>
      </c>
      <c r="S439" s="289">
        <f>IF(OR($C439="*",$C439&lt;400),"",IF(AND('201819 DATA'!G439="*",$C439&gt;=400),"*",IF($C439&gt;=400,ROUND('201819 DATA'!G439/$C439,2),"")))</f>
        <v>0.15</v>
      </c>
      <c r="T439" s="289">
        <f>IF(OR($C439="*",$C439&lt;400),"",IF(AND('201819 DATA'!H439="*",$C439&gt;=400),"*",IF($C439&gt;=400,ROUND('201819 DATA'!H439/$C439,2),"")))</f>
        <v>0.33</v>
      </c>
      <c r="U439" s="289">
        <f>IF(OR($C439="*",$C439&lt;400),"",IF(AND('201819 DATA'!FM439="*",$C439&gt;=400),"*",IF($C439&gt;=400,ROUND('201819 DATA'!FM439/$C439,2),"")))</f>
        <v>7.0000000000000007E-2</v>
      </c>
      <c r="V439" s="312">
        <f>IF(OR($D439="*",$D439&lt;400),"",IF(AND('201819 DATA'!M439="*",$D439&gt;=400),"*",IF($D439&gt;=400,ROUND('201819 DATA'!M439/$D439,2),"")))</f>
        <v>0.48</v>
      </c>
      <c r="W439" s="312">
        <f>IF(OR($D439="*",$D439&lt;400),"",IF(AND('201819 DATA'!N439="*",$D439&gt;=400),"*",IF($D439&gt;=400,ROUND('201819 DATA'!N439/$D439,2),"")))</f>
        <v>0.21</v>
      </c>
      <c r="X439" s="312">
        <f>IF(OR($D439="*",$D439&lt;400),"",IF(AND('201819 DATA'!O439="*",$D439&gt;=400),"*",IF($D439&gt;=400,ROUND('201819 DATA'!O439/$D439,2),"")))</f>
        <v>0.09</v>
      </c>
      <c r="Y439" s="312">
        <f>IF(OR($D439="*",$D439&lt;400),"",IF(AND('201819 DATA'!P439="*",$D439&gt;=400),"*",IF($D439&gt;=400,ROUND('201819 DATA'!P439/$D439,2),"")))</f>
        <v>0.13</v>
      </c>
      <c r="Z439" s="312">
        <f>IF(OR($D439="*",$D439&lt;400),"",IF(AND('201819 DATA'!Q439="*",$D439&gt;=400),"*",IF($D439&gt;=400,ROUND('201819 DATA'!Q439/$D439,2),"")))</f>
        <v>0.06</v>
      </c>
      <c r="AA439" s="312">
        <f>IF(OR($D439="*",$D439&lt;400),"",IF(AND('201819 DATA'!R439="*",$D439&gt;=400),"*",IF($D439&gt;=400,ROUND('201819 DATA'!R439/$D439,2),"")))</f>
        <v>0.02</v>
      </c>
      <c r="AB439" s="312">
        <f>IF(OR($D439="*",$D439&lt;400),"",IF(AND('201819 DATA'!S439="*",$D439&gt;=400),"*",IF($D439&gt;=400,ROUND('201819 DATA'!S439/$D439,2),"")))</f>
        <v>0.01</v>
      </c>
      <c r="AC439" s="312" t="str">
        <f>IF(OR($D439="*",$D439&lt;400),"",IF(AND('201819 DATA'!T439="*",$D439&gt;=400),"*",IF($D439&gt;=400,ROUND('201819 DATA'!T439/$D439,2),"")))</f>
        <v>*</v>
      </c>
      <c r="AD439" s="289">
        <f>IF(OR($C439="*",$C439&lt;400),"",IF(AND('201819 DATA'!BC439="*",$C439&gt;=400),"*",IF($C439&gt;=400,ROUND('201819 DATA'!BC439/$C439,2),"")))</f>
        <v>0.03</v>
      </c>
      <c r="AE439" s="289">
        <f>IF(OR($C439="*",$C439&lt;400),"",IF(AND('201819 DATA'!BD439="*",$C439&gt;=400),"*",IF($C439&gt;=400,ROUND('201819 DATA'!BD439/$C439,2),"")))</f>
        <v>0.15</v>
      </c>
      <c r="AF439" s="289">
        <f>IF(OR($C439="*",$C439&lt;400),"",IF(AND('201819 DATA'!BE439="*",$C439&gt;=400),"*",IF($C439&gt;=400,ROUND('201819 DATA'!BE439/$C439,2),"")))</f>
        <v>0.02</v>
      </c>
      <c r="AG439" s="289">
        <f>IF(OR($C439="*",$C439&lt;400),"",IF(AND('201819 DATA'!BF439="*",$C439&gt;=400),"*",IF($C439&gt;=400,ROUND('201819 DATA'!BF439/$C439,2),"")))</f>
        <v>0.01</v>
      </c>
      <c r="AH439" s="289">
        <f>IF(OR($C439="*",$C439&lt;400),"",IF(AND('201819 DATA'!BG439="*",$C439&gt;=400),"*",IF($C439&gt;=400,ROUND('201819 DATA'!BG439/$C439,2),"")))</f>
        <v>0.01</v>
      </c>
      <c r="AI439" s="289">
        <f>IF(OR($C439="*",$C439&lt;400),"",IF(AND('201819 DATA'!BH439="*",$C439&gt;=400),"*",IF($C439&gt;=400,ROUND('201819 DATA'!BH439/$C439,2),"")))</f>
        <v>0.02</v>
      </c>
      <c r="AJ439" s="289">
        <f>IF(OR($C439="*",$C439&lt;400),"",IF(AND('201819 DATA'!BI439="*",$C439&gt;=400),"*",IF($C439&gt;=400,ROUND('201819 DATA'!BI439/$C439,2),"")))</f>
        <v>0.03</v>
      </c>
      <c r="AK439" s="289">
        <f>IF(OR($C439="*",$C439&lt;400),"",IF(AND('201819 DATA'!BJ439="*",$C439&gt;=400),"*",IF($C439&gt;=400,ROUND('201819 DATA'!BJ439/$C439,2),"")))</f>
        <v>0.01</v>
      </c>
      <c r="AL439" s="289">
        <f>IF(OR($C439="*",$C439&lt;400),"",IF(AND('201819 DATA'!BK439="*",$C439&gt;=400),"*",IF($C439&gt;=400,ROUND('201819 DATA'!BK439/$C439,2),"")))</f>
        <v>0.06</v>
      </c>
      <c r="AM439" s="289">
        <f>IF(OR($C439="*",$C439&lt;400),"",IF(AND('201819 DATA'!BL439="*",$C439&gt;=400),"*",IF($C439&gt;=400,ROUND('201819 DATA'!BL439/$C439,2),"")))</f>
        <v>0.06</v>
      </c>
      <c r="AN439" s="289">
        <f>IF(OR($C439="*",$C439&lt;400),"",IF(AND('201819 DATA'!BM439="*",$C439&gt;=400),"*",IF($C439&gt;=400,ROUND('201819 DATA'!BM439/$C439,2),"")))</f>
        <v>0.12</v>
      </c>
      <c r="AO439" s="289">
        <f>IF(OR($C439="*",$C439&lt;400),"",IF(AND('201819 DATA'!BN439="*",$C439&gt;=400),"*",IF($C439&gt;=400,ROUND('201819 DATA'!BN439/$C439,2),"")))</f>
        <v>0.02</v>
      </c>
      <c r="AP439" s="289">
        <f>IF(OR($C439="*",$C439&lt;400),"",IF(AND('201819 DATA'!BO439="*",$C439&gt;=400),"*",IF($C439&gt;=400,ROUND('201819 DATA'!BO439/$C439,2),"")))</f>
        <v>0.06</v>
      </c>
      <c r="AQ439" s="289">
        <f>IF(OR($C439="*",$C439&lt;400),"",IF(AND('201819 DATA'!BP439="*",$C439&gt;=400),"*",IF($C439&gt;=400,ROUND('201819 DATA'!BP439/$C439,2),"")))</f>
        <v>0.05</v>
      </c>
      <c r="AR439" s="289">
        <f>IF(OR($C439="*",$C439&lt;400),"",IF(AND('201819 DATA'!BQ439="*",$C439&gt;=400),"*",IF($C439&gt;=400,ROUND('201819 DATA'!BQ439/$C439,2),"")))</f>
        <v>0.05</v>
      </c>
      <c r="AS439" s="289">
        <f>IF(OR($C439="*",$C439&lt;400),"",IF(AND('201819 DATA'!BR439="*",$C439&gt;=400),"*",IF($C439&gt;=400,ROUND('201819 DATA'!BR439/$C439,2),"")))</f>
        <v>0.01</v>
      </c>
      <c r="AT439" s="289">
        <f>IF(OR($C439="*",$C439&lt;400),"",IF(AND('201819 DATA'!BS439="*",$C439&gt;=400),"*",IF($C439&gt;=400,ROUND('201819 DATA'!BS439/$C439,2),"")))</f>
        <v>0</v>
      </c>
      <c r="AU439" s="289">
        <f>IF(OR($C439="*",$C439&lt;400),"",IF(AND('201819 DATA'!BT439="*",$C439&gt;=400),"*",IF($C439&gt;=400,ROUND('201819 DATA'!BT439/$C439,2),"")))</f>
        <v>0.16</v>
      </c>
      <c r="AV439" s="289">
        <f>IF(OR($C439="*",$C439&lt;400),"",IF(AND('201819 DATA'!BU439="*",$C439&gt;=400),"*",IF($C439&gt;=400,ROUND('201819 DATA'!BU439/$C439,2),"")))</f>
        <v>0.06</v>
      </c>
      <c r="AW439" s="289">
        <f>IF(OR($C439="*",$C439&lt;400),"",IF(AND('201819 DATA'!BV439="*",$C439&gt;=400),"*",IF($C439&gt;=400,ROUND('201819 DATA'!BV439/$C439,2),"")))</f>
        <v>0</v>
      </c>
      <c r="AX439" s="289">
        <f>IF(OR($C439="*",$C439&lt;400),"",IF(AND('201819 DATA'!BW439="*",$C439&gt;=400),"*",IF($C439&gt;=400,ROUND('201819 DATA'!BW439/$C439,2),"")))</f>
        <v>0.06</v>
      </c>
    </row>
    <row r="440" spans="1:50" x14ac:dyDescent="0.2">
      <c r="A440" s="13" t="s">
        <v>1213</v>
      </c>
      <c r="B440" s="287">
        <f>'201819 DATA'!B440</f>
        <v>830</v>
      </c>
      <c r="C440" s="288">
        <f>'201819 DATA'!C440</f>
        <v>830</v>
      </c>
      <c r="D440" s="293">
        <f>'201819 DATA'!FN440</f>
        <v>690</v>
      </c>
      <c r="G440" s="295">
        <f t="shared" si="6"/>
        <v>1</v>
      </c>
      <c r="H440" s="289">
        <f>IF(OR($C440="*",$C440&lt;400),"",IF(AND('201819 DATA'!F440="*",$C440&gt;=400),"*",IF($C440&gt;=400,ROUND('201819 DATA'!F440/$C440,2),"")))</f>
        <v>0</v>
      </c>
      <c r="I440" s="296">
        <f>IF(OR($B440="*",$B440&lt;400),"",IF(AND('201819 DATA'!Y440="*",$B440&gt;=400),"*",IF($B440&gt;=400,ROUND('201819 DATA'!Y440/$B440,2),"")))</f>
        <v>0</v>
      </c>
      <c r="J440" s="296">
        <f>IF(OR($B440="*",$B440&lt;400),"",IF(AND('201819 DATA'!Z440="*",$B440&gt;=400),"*",IF($B440&gt;=400,ROUND('201819 DATA'!Z440/$B440,2),"")))</f>
        <v>0.11</v>
      </c>
      <c r="K440" s="296">
        <f>IF(OR($B440="*",$B440&lt;400),"",IF(AND('201819 DATA'!AA440="*",$B440&gt;=400),"*",IF($B440&gt;=400,ROUND('201819 DATA'!AA440/$B440,2),"")))</f>
        <v>0.21</v>
      </c>
      <c r="L440" s="296">
        <f>IF(OR($B440="*",$B440&lt;400),"",IF(AND('201819 DATA'!AB440="*",$B440&gt;=400),"*",IF($B440&gt;=400,ROUND('201819 DATA'!AB440/$B440,2),"")))</f>
        <v>0.28999999999999998</v>
      </c>
      <c r="M440" s="296">
        <f>IF(OR($B440="*",$B440&lt;400),"",IF(AND('201819 DATA'!AC440="*",$B440&gt;=400),"*",IF($B440&gt;=400,ROUND('201819 DATA'!AC440/$B440,2),"")))</f>
        <v>0.3</v>
      </c>
      <c r="N440" s="296">
        <f>IF(OR($B440="*",$B440&lt;400),"",IF(AND('201819 DATA'!AD440="*",$B440&gt;=400),"*",IF($B440&gt;=400,ROUND('201819 DATA'!AD440/$B440,2),"")))</f>
        <v>0.1</v>
      </c>
      <c r="O440" s="296" t="str">
        <f>IF(OR($B440="*",$B440&lt;400),"",IF(AND('201819 DATA'!AE440="*",$B440&gt;=400),"*",IF($B440&gt;=400,ROUND('201819 DATA'!AE440/$B440,2),"")))</f>
        <v>*</v>
      </c>
      <c r="P440" s="297"/>
      <c r="Q440" s="296">
        <f>IF(OR($B440="*",$B440&lt;400),"",IF(AND('201819 DATA'!FL440="*",$B440&gt;=400),"*",IF($B440&gt;=400,ROUND('201819 DATA'!FL440/$B440,2),"")))</f>
        <v>1</v>
      </c>
      <c r="R440" s="289">
        <f>IF(OR($C440="*",$C440&lt;400),"",IF(AND('201819 DATA'!F440="*",$C440&gt;=400),"*",IF($C440&gt;=400,ROUND('201819 DATA'!F440/$C440,2),"")))</f>
        <v>0</v>
      </c>
      <c r="S440" s="289">
        <f>IF(OR($C440="*",$C440&lt;400),"",IF(AND('201819 DATA'!G440="*",$C440&gt;=400),"*",IF($C440&gt;=400,ROUND('201819 DATA'!G440/$C440,2),"")))</f>
        <v>0</v>
      </c>
      <c r="T440" s="289">
        <f>IF(OR($C440="*",$C440&lt;400),"",IF(AND('201819 DATA'!H440="*",$C440&gt;=400),"*",IF($C440&gt;=400,ROUND('201819 DATA'!H440/$C440,2),"")))</f>
        <v>1</v>
      </c>
      <c r="U440" s="289">
        <f>IF(OR($C440="*",$C440&lt;400),"",IF(AND('201819 DATA'!FM440="*",$C440&gt;=400),"*",IF($C440&gt;=400,ROUND('201819 DATA'!FM440/$C440,2),"")))</f>
        <v>0</v>
      </c>
      <c r="V440" s="312">
        <f>IF(OR($D440="*",$D440&lt;400),"",IF(AND('201819 DATA'!M440="*",$D440&gt;=400),"*",IF($D440&gt;=400,ROUND('201819 DATA'!M440/$D440,2),"")))</f>
        <v>0.12</v>
      </c>
      <c r="W440" s="312">
        <f>IF(OR($D440="*",$D440&lt;400),"",IF(AND('201819 DATA'!N440="*",$D440&gt;=400),"*",IF($D440&gt;=400,ROUND('201819 DATA'!N440/$D440,2),"")))</f>
        <v>0.42</v>
      </c>
      <c r="X440" s="312">
        <f>IF(OR($D440="*",$D440&lt;400),"",IF(AND('201819 DATA'!O440="*",$D440&gt;=400),"*",IF($D440&gt;=400,ROUND('201819 DATA'!O440/$D440,2),"")))</f>
        <v>0.28999999999999998</v>
      </c>
      <c r="Y440" s="312">
        <f>IF(OR($D440="*",$D440&lt;400),"",IF(AND('201819 DATA'!P440="*",$D440&gt;=400),"*",IF($D440&gt;=400,ROUND('201819 DATA'!P440/$D440,2),"")))</f>
        <v>0.16</v>
      </c>
      <c r="Z440" s="312" t="str">
        <f>IF(OR($D440="*",$D440&lt;400),"",IF(AND('201819 DATA'!Q440="*",$D440&gt;=400),"*",IF($D440&gt;=400,ROUND('201819 DATA'!Q440/$D440,2),"")))</f>
        <v>*</v>
      </c>
      <c r="AA440" s="312">
        <f>IF(OR($D440="*",$D440&lt;400),"",IF(AND('201819 DATA'!R440="*",$D440&gt;=400),"*",IF($D440&gt;=400,ROUND('201819 DATA'!R440/$D440,2),"")))</f>
        <v>0</v>
      </c>
      <c r="AB440" s="312">
        <f>IF(OR($D440="*",$D440&lt;400),"",IF(AND('201819 DATA'!S440="*",$D440&gt;=400),"*",IF($D440&gt;=400,ROUND('201819 DATA'!S440/$D440,2),"")))</f>
        <v>0</v>
      </c>
      <c r="AC440" s="312">
        <f>IF(OR($D440="*",$D440&lt;400),"",IF(AND('201819 DATA'!T440="*",$D440&gt;=400),"*",IF($D440&gt;=400,ROUND('201819 DATA'!T440/$D440,2),"")))</f>
        <v>0</v>
      </c>
      <c r="AD440" s="289" t="str">
        <f>IF(OR($C440="*",$C440&lt;400),"",IF(AND('201819 DATA'!BC440="*",$C440&gt;=400),"*",IF($C440&gt;=400,ROUND('201819 DATA'!BC440/$C440,2),"")))</f>
        <v>*</v>
      </c>
      <c r="AE440" s="289">
        <f>IF(OR($C440="*",$C440&lt;400),"",IF(AND('201819 DATA'!BD440="*",$C440&gt;=400),"*",IF($C440&gt;=400,ROUND('201819 DATA'!BD440/$C440,2),"")))</f>
        <v>0.04</v>
      </c>
      <c r="AF440" s="289">
        <f>IF(OR($C440="*",$C440&lt;400),"",IF(AND('201819 DATA'!BE440="*",$C440&gt;=400),"*",IF($C440&gt;=400,ROUND('201819 DATA'!BE440/$C440,2),"")))</f>
        <v>0</v>
      </c>
      <c r="AG440" s="289">
        <f>IF(OR($C440="*",$C440&lt;400),"",IF(AND('201819 DATA'!BF440="*",$C440&gt;=400),"*",IF($C440&gt;=400,ROUND('201819 DATA'!BF440/$C440,2),"")))</f>
        <v>0</v>
      </c>
      <c r="AH440" s="289">
        <f>IF(OR($C440="*",$C440&lt;400),"",IF(AND('201819 DATA'!BG440="*",$C440&gt;=400),"*",IF($C440&gt;=400,ROUND('201819 DATA'!BG440/$C440,2),"")))</f>
        <v>0</v>
      </c>
      <c r="AI440" s="289">
        <f>IF(OR($C440="*",$C440&lt;400),"",IF(AND('201819 DATA'!BH440="*",$C440&gt;=400),"*",IF($C440&gt;=400,ROUND('201819 DATA'!BH440/$C440,2),"")))</f>
        <v>0.08</v>
      </c>
      <c r="AJ440" s="289">
        <f>IF(OR($C440="*",$C440&lt;400),"",IF(AND('201819 DATA'!BI440="*",$C440&gt;=400),"*",IF($C440&gt;=400,ROUND('201819 DATA'!BI440/$C440,2),"")))</f>
        <v>0</v>
      </c>
      <c r="AK440" s="289">
        <f>IF(OR($C440="*",$C440&lt;400),"",IF(AND('201819 DATA'!BJ440="*",$C440&gt;=400),"*",IF($C440&gt;=400,ROUND('201819 DATA'!BJ440/$C440,2),"")))</f>
        <v>0.03</v>
      </c>
      <c r="AL440" s="289" t="str">
        <f>IF(OR($C440="*",$C440&lt;400),"",IF(AND('201819 DATA'!BK440="*",$C440&gt;=400),"*",IF($C440&gt;=400,ROUND('201819 DATA'!BK440/$C440,2),"")))</f>
        <v>*</v>
      </c>
      <c r="AM440" s="289">
        <f>IF(OR($C440="*",$C440&lt;400),"",IF(AND('201819 DATA'!BL440="*",$C440&gt;=400),"*",IF($C440&gt;=400,ROUND('201819 DATA'!BL440/$C440,2),"")))</f>
        <v>0.14000000000000001</v>
      </c>
      <c r="AN440" s="289">
        <f>IF(OR($C440="*",$C440&lt;400),"",IF(AND('201819 DATA'!BM440="*",$C440&gt;=400),"*",IF($C440&gt;=400,ROUND('201819 DATA'!BM440/$C440,2),"")))</f>
        <v>0.13</v>
      </c>
      <c r="AO440" s="289">
        <f>IF(OR($C440="*",$C440&lt;400),"",IF(AND('201819 DATA'!BN440="*",$C440&gt;=400),"*",IF($C440&gt;=400,ROUND('201819 DATA'!BN440/$C440,2),"")))</f>
        <v>0.08</v>
      </c>
      <c r="AP440" s="289">
        <f>IF(OR($C440="*",$C440&lt;400),"",IF(AND('201819 DATA'!BO440="*",$C440&gt;=400),"*",IF($C440&gt;=400,ROUND('201819 DATA'!BO440/$C440,2),"")))</f>
        <v>0.48</v>
      </c>
      <c r="AQ440" s="289">
        <f>IF(OR($C440="*",$C440&lt;400),"",IF(AND('201819 DATA'!BP440="*",$C440&gt;=400),"*",IF($C440&gt;=400,ROUND('201819 DATA'!BP440/$C440,2),"")))</f>
        <v>0.01</v>
      </c>
      <c r="AR440" s="289">
        <f>IF(OR($C440="*",$C440&lt;400),"",IF(AND('201819 DATA'!BQ440="*",$C440&gt;=400),"*",IF($C440&gt;=400,ROUND('201819 DATA'!BQ440/$C440,2),"")))</f>
        <v>0</v>
      </c>
      <c r="AS440" s="289">
        <f>IF(OR($C440="*",$C440&lt;400),"",IF(AND('201819 DATA'!BR440="*",$C440&gt;=400),"*",IF($C440&gt;=400,ROUND('201819 DATA'!BR440/$C440,2),"")))</f>
        <v>0</v>
      </c>
      <c r="AT440" s="289">
        <f>IF(OR($C440="*",$C440&lt;400),"",IF(AND('201819 DATA'!BS440="*",$C440&gt;=400),"*",IF($C440&gt;=400,ROUND('201819 DATA'!BS440/$C440,2),"")))</f>
        <v>0</v>
      </c>
      <c r="AU440" s="289" t="str">
        <f>IF(OR($C440="*",$C440&lt;400),"",IF(AND('201819 DATA'!BT440="*",$C440&gt;=400),"*",IF($C440&gt;=400,ROUND('201819 DATA'!BT440/$C440,2),"")))</f>
        <v>*</v>
      </c>
      <c r="AV440" s="289" t="str">
        <f>IF(OR($C440="*",$C440&lt;400),"",IF(AND('201819 DATA'!BU440="*",$C440&gt;=400),"*",IF($C440&gt;=400,ROUND('201819 DATA'!BU440/$C440,2),"")))</f>
        <v>*</v>
      </c>
      <c r="AW440" s="289">
        <f>IF(OR($C440="*",$C440&lt;400),"",IF(AND('201819 DATA'!BV440="*",$C440&gt;=400),"*",IF($C440&gt;=400,ROUND('201819 DATA'!BV440/$C440,2),"")))</f>
        <v>0</v>
      </c>
      <c r="AX440" s="289" t="str">
        <f>IF(OR($C440="*",$C440&lt;400),"",IF(AND('201819 DATA'!BW440="*",$C440&gt;=400),"*",IF($C440&gt;=400,ROUND('201819 DATA'!BW440/$C440,2),"")))</f>
        <v>*</v>
      </c>
    </row>
    <row r="441" spans="1:50" x14ac:dyDescent="0.2">
      <c r="A441" s="13" t="s">
        <v>553</v>
      </c>
      <c r="B441" s="287">
        <f>'201819 DATA'!B441</f>
        <v>1855</v>
      </c>
      <c r="C441" s="288">
        <f>'201819 DATA'!C441</f>
        <v>1855</v>
      </c>
      <c r="D441" s="293">
        <f>'201819 DATA'!FN441</f>
        <v>1255</v>
      </c>
      <c r="G441" s="295">
        <f t="shared" si="6"/>
        <v>1</v>
      </c>
      <c r="H441" s="289">
        <f>IF(OR($C441="*",$C441&lt;400),"",IF(AND('201819 DATA'!F441="*",$C441&gt;=400),"*",IF($C441&gt;=400,ROUND('201819 DATA'!F441/$C441,2),"")))</f>
        <v>0</v>
      </c>
      <c r="I441" s="296">
        <f>IF(OR($B441="*",$B441&lt;400),"",IF(AND('201819 DATA'!Y441="*",$B441&gt;=400),"*",IF($B441&gt;=400,ROUND('201819 DATA'!Y441/$B441,2),"")))</f>
        <v>0</v>
      </c>
      <c r="J441" s="296">
        <f>IF(OR($B441="*",$B441&lt;400),"",IF(AND('201819 DATA'!Z441="*",$B441&gt;=400),"*",IF($B441&gt;=400,ROUND('201819 DATA'!Z441/$B441,2),"")))</f>
        <v>0.09</v>
      </c>
      <c r="K441" s="296">
        <f>IF(OR($B441="*",$B441&lt;400),"",IF(AND('201819 DATA'!AA441="*",$B441&gt;=400),"*",IF($B441&gt;=400,ROUND('201819 DATA'!AA441/$B441,2),"")))</f>
        <v>0.24</v>
      </c>
      <c r="L441" s="296">
        <f>IF(OR($B441="*",$B441&lt;400),"",IF(AND('201819 DATA'!AB441="*",$B441&gt;=400),"*",IF($B441&gt;=400,ROUND('201819 DATA'!AB441/$B441,2),"")))</f>
        <v>0.32</v>
      </c>
      <c r="M441" s="296">
        <f>IF(OR($B441="*",$B441&lt;400),"",IF(AND('201819 DATA'!AC441="*",$B441&gt;=400),"*",IF($B441&gt;=400,ROUND('201819 DATA'!AC441/$B441,2),"")))</f>
        <v>0.25</v>
      </c>
      <c r="N441" s="296">
        <f>IF(OR($B441="*",$B441&lt;400),"",IF(AND('201819 DATA'!AD441="*",$B441&gt;=400),"*",IF($B441&gt;=400,ROUND('201819 DATA'!AD441/$B441,2),"")))</f>
        <v>0.09</v>
      </c>
      <c r="O441" s="296" t="str">
        <f>IF(OR($B441="*",$B441&lt;400),"",IF(AND('201819 DATA'!AE441="*",$B441&gt;=400),"*",IF($B441&gt;=400,ROUND('201819 DATA'!AE441/$B441,2),"")))</f>
        <v>*</v>
      </c>
      <c r="P441" s="297"/>
      <c r="Q441" s="296">
        <f>IF(OR($B441="*",$B441&lt;400),"",IF(AND('201819 DATA'!FL441="*",$B441&gt;=400),"*",IF($B441&gt;=400,ROUND('201819 DATA'!FL441/$B441,2),"")))</f>
        <v>0.98</v>
      </c>
      <c r="R441" s="289">
        <f>IF(OR($C441="*",$C441&lt;400),"",IF(AND('201819 DATA'!F441="*",$C441&gt;=400),"*",IF($C441&gt;=400,ROUND('201819 DATA'!F441/$C441,2),"")))</f>
        <v>0</v>
      </c>
      <c r="S441" s="289">
        <f>IF(OR($C441="*",$C441&lt;400),"",IF(AND('201819 DATA'!G441="*",$C441&gt;=400),"*",IF($C441&gt;=400,ROUND('201819 DATA'!G441/$C441,2),"")))</f>
        <v>0</v>
      </c>
      <c r="T441" s="289">
        <f>IF(OR($C441="*",$C441&lt;400),"",IF(AND('201819 DATA'!H441="*",$C441&gt;=400),"*",IF($C441&gt;=400,ROUND('201819 DATA'!H441/$C441,2),"")))</f>
        <v>1</v>
      </c>
      <c r="U441" s="289">
        <f>IF(OR($C441="*",$C441&lt;400),"",IF(AND('201819 DATA'!FM441="*",$C441&gt;=400),"*",IF($C441&gt;=400,ROUND('201819 DATA'!FM441/$C441,2),"")))</f>
        <v>0</v>
      </c>
      <c r="V441" s="312">
        <f>IF(OR($D441="*",$D441&lt;400),"",IF(AND('201819 DATA'!M441="*",$D441&gt;=400),"*",IF($D441&gt;=400,ROUND('201819 DATA'!M441/$D441,2),"")))</f>
        <v>0.22</v>
      </c>
      <c r="W441" s="312">
        <f>IF(OR($D441="*",$D441&lt;400),"",IF(AND('201819 DATA'!N441="*",$D441&gt;=400),"*",IF($D441&gt;=400,ROUND('201819 DATA'!N441/$D441,2),"")))</f>
        <v>0.4</v>
      </c>
      <c r="X441" s="312">
        <f>IF(OR($D441="*",$D441&lt;400),"",IF(AND('201819 DATA'!O441="*",$D441&gt;=400),"*",IF($D441&gt;=400,ROUND('201819 DATA'!O441/$D441,2),"")))</f>
        <v>0.23</v>
      </c>
      <c r="Y441" s="312">
        <f>IF(OR($D441="*",$D441&lt;400),"",IF(AND('201819 DATA'!P441="*",$D441&gt;=400),"*",IF($D441&gt;=400,ROUND('201819 DATA'!P441/$D441,2),"")))</f>
        <v>0.15</v>
      </c>
      <c r="Z441" s="312">
        <f>IF(OR($D441="*",$D441&lt;400),"",IF(AND('201819 DATA'!Q441="*",$D441&gt;=400),"*",IF($D441&gt;=400,ROUND('201819 DATA'!Q441/$D441,2),"")))</f>
        <v>0.01</v>
      </c>
      <c r="AA441" s="312" t="str">
        <f>IF(OR($D441="*",$D441&lt;400),"",IF(AND('201819 DATA'!R441="*",$D441&gt;=400),"*",IF($D441&gt;=400,ROUND('201819 DATA'!R441/$D441,2),"")))</f>
        <v>*</v>
      </c>
      <c r="AB441" s="312">
        <f>IF(OR($D441="*",$D441&lt;400),"",IF(AND('201819 DATA'!S441="*",$D441&gt;=400),"*",IF($D441&gt;=400,ROUND('201819 DATA'!S441/$D441,2),"")))</f>
        <v>0</v>
      </c>
      <c r="AC441" s="312" t="str">
        <f>IF(OR($D441="*",$D441&lt;400),"",IF(AND('201819 DATA'!T441="*",$D441&gt;=400),"*",IF($D441&gt;=400,ROUND('201819 DATA'!T441/$D441,2),"")))</f>
        <v>*</v>
      </c>
      <c r="AD441" s="289">
        <f>IF(OR($C441="*",$C441&lt;400),"",IF(AND('201819 DATA'!BC441="*",$C441&gt;=400),"*",IF($C441&gt;=400,ROUND('201819 DATA'!BC441/$C441,2),"")))</f>
        <v>0.02</v>
      </c>
      <c r="AE441" s="289">
        <f>IF(OR($C441="*",$C441&lt;400),"",IF(AND('201819 DATA'!BD441="*",$C441&gt;=400),"*",IF($C441&gt;=400,ROUND('201819 DATA'!BD441/$C441,2),"")))</f>
        <v>0.04</v>
      </c>
      <c r="AF441" s="289">
        <f>IF(OR($C441="*",$C441&lt;400),"",IF(AND('201819 DATA'!BE441="*",$C441&gt;=400),"*",IF($C441&gt;=400,ROUND('201819 DATA'!BE441/$C441,2),"")))</f>
        <v>0.01</v>
      </c>
      <c r="AG441" s="289" t="str">
        <f>IF(OR($C441="*",$C441&lt;400),"",IF(AND('201819 DATA'!BF441="*",$C441&gt;=400),"*",IF($C441&gt;=400,ROUND('201819 DATA'!BF441/$C441,2),"")))</f>
        <v>*</v>
      </c>
      <c r="AH441" s="289">
        <f>IF(OR($C441="*",$C441&lt;400),"",IF(AND('201819 DATA'!BG441="*",$C441&gt;=400),"*",IF($C441&gt;=400,ROUND('201819 DATA'!BG441/$C441,2),"")))</f>
        <v>0</v>
      </c>
      <c r="AI441" s="289">
        <f>IF(OR($C441="*",$C441&lt;400),"",IF(AND('201819 DATA'!BH441="*",$C441&gt;=400),"*",IF($C441&gt;=400,ROUND('201819 DATA'!BH441/$C441,2),"")))</f>
        <v>0.02</v>
      </c>
      <c r="AJ441" s="289" t="str">
        <f>IF(OR($C441="*",$C441&lt;400),"",IF(AND('201819 DATA'!BI441="*",$C441&gt;=400),"*",IF($C441&gt;=400,ROUND('201819 DATA'!BI441/$C441,2),"")))</f>
        <v>*</v>
      </c>
      <c r="AK441" s="289">
        <f>IF(OR($C441="*",$C441&lt;400),"",IF(AND('201819 DATA'!BJ441="*",$C441&gt;=400),"*",IF($C441&gt;=400,ROUND('201819 DATA'!BJ441/$C441,2),"")))</f>
        <v>0</v>
      </c>
      <c r="AL441" s="289" t="str">
        <f>IF(OR($C441="*",$C441&lt;400),"",IF(AND('201819 DATA'!BK441="*",$C441&gt;=400),"*",IF($C441&gt;=400,ROUND('201819 DATA'!BK441/$C441,2),"")))</f>
        <v>*</v>
      </c>
      <c r="AM441" s="289">
        <f>IF(OR($C441="*",$C441&lt;400),"",IF(AND('201819 DATA'!BL441="*",$C441&gt;=400),"*",IF($C441&gt;=400,ROUND('201819 DATA'!BL441/$C441,2),"")))</f>
        <v>0</v>
      </c>
      <c r="AN441" s="289">
        <f>IF(OR($C441="*",$C441&lt;400),"",IF(AND('201819 DATA'!BM441="*",$C441&gt;=400),"*",IF($C441&gt;=400,ROUND('201819 DATA'!BM441/$C441,2),"")))</f>
        <v>0.23</v>
      </c>
      <c r="AO441" s="289">
        <f>IF(OR($C441="*",$C441&lt;400),"",IF(AND('201819 DATA'!BN441="*",$C441&gt;=400),"*",IF($C441&gt;=400,ROUND('201819 DATA'!BN441/$C441,2),"")))</f>
        <v>0.03</v>
      </c>
      <c r="AP441" s="289">
        <f>IF(OR($C441="*",$C441&lt;400),"",IF(AND('201819 DATA'!BO441="*",$C441&gt;=400),"*",IF($C441&gt;=400,ROUND('201819 DATA'!BO441/$C441,2),"")))</f>
        <v>0.46</v>
      </c>
      <c r="AQ441" s="289">
        <f>IF(OR($C441="*",$C441&lt;400),"",IF(AND('201819 DATA'!BP441="*",$C441&gt;=400),"*",IF($C441&gt;=400,ROUND('201819 DATA'!BP441/$C441,2),"")))</f>
        <v>0.09</v>
      </c>
      <c r="AR441" s="289">
        <f>IF(OR($C441="*",$C441&lt;400),"",IF(AND('201819 DATA'!BQ441="*",$C441&gt;=400),"*",IF($C441&gt;=400,ROUND('201819 DATA'!BQ441/$C441,2),"")))</f>
        <v>0</v>
      </c>
      <c r="AS441" s="289">
        <f>IF(OR($C441="*",$C441&lt;400),"",IF(AND('201819 DATA'!BR441="*",$C441&gt;=400),"*",IF($C441&gt;=400,ROUND('201819 DATA'!BR441/$C441,2),"")))</f>
        <v>0</v>
      </c>
      <c r="AT441" s="289" t="str">
        <f>IF(OR($C441="*",$C441&lt;400),"",IF(AND('201819 DATA'!BS441="*",$C441&gt;=400),"*",IF($C441&gt;=400,ROUND('201819 DATA'!BS441/$C441,2),"")))</f>
        <v>*</v>
      </c>
      <c r="AU441" s="289">
        <f>IF(OR($C441="*",$C441&lt;400),"",IF(AND('201819 DATA'!BT441="*",$C441&gt;=400),"*",IF($C441&gt;=400,ROUND('201819 DATA'!BT441/$C441,2),"")))</f>
        <v>0.06</v>
      </c>
      <c r="AV441" s="289">
        <f>IF(OR($C441="*",$C441&lt;400),"",IF(AND('201819 DATA'!BU441="*",$C441&gt;=400),"*",IF($C441&gt;=400,ROUND('201819 DATA'!BU441/$C441,2),"")))</f>
        <v>0.01</v>
      </c>
      <c r="AW441" s="289">
        <f>IF(OR($C441="*",$C441&lt;400),"",IF(AND('201819 DATA'!BV441="*",$C441&gt;=400),"*",IF($C441&gt;=400,ROUND('201819 DATA'!BV441/$C441,2),"")))</f>
        <v>0</v>
      </c>
      <c r="AX441" s="289">
        <f>IF(OR($C441="*",$C441&lt;400),"",IF(AND('201819 DATA'!BW441="*",$C441&gt;=400),"*",IF($C441&gt;=400,ROUND('201819 DATA'!BW441/$C441,2),"")))</f>
        <v>0.03</v>
      </c>
    </row>
    <row r="442" spans="1:50" x14ac:dyDescent="0.2">
      <c r="A442" s="13" t="s">
        <v>222</v>
      </c>
      <c r="B442" s="287">
        <f>'201819 DATA'!B442</f>
        <v>174880</v>
      </c>
      <c r="C442" s="288">
        <f>'201819 DATA'!C442</f>
        <v>149130</v>
      </c>
      <c r="D442" s="293">
        <f>'201819 DATA'!FN442</f>
        <v>47565</v>
      </c>
      <c r="G442" s="295">
        <f t="shared" si="6"/>
        <v>0.85</v>
      </c>
      <c r="H442" s="289">
        <f>IF(OR($C442="*",$C442&lt;400),"",IF(AND('201819 DATA'!F442="*",$C442&gt;=400),"*",IF($C442&gt;=400,ROUND('201819 DATA'!F442/$C442,2),"")))</f>
        <v>0.39</v>
      </c>
      <c r="I442" s="296">
        <f>IF(OR($B442="*",$B442&lt;400),"",IF(AND('201819 DATA'!Y442="*",$B442&gt;=400),"*",IF($B442&gt;=400,ROUND('201819 DATA'!Y442/$B442,2),"")))</f>
        <v>0.08</v>
      </c>
      <c r="J442" s="296">
        <f>IF(OR($B442="*",$B442&lt;400),"",IF(AND('201819 DATA'!Z442="*",$B442&gt;=400),"*",IF($B442&gt;=400,ROUND('201819 DATA'!Z442/$B442,2),"")))</f>
        <v>0.08</v>
      </c>
      <c r="K442" s="296">
        <f>IF(OR($B442="*",$B442&lt;400),"",IF(AND('201819 DATA'!AA442="*",$B442&gt;=400),"*",IF($B442&gt;=400,ROUND('201819 DATA'!AA442/$B442,2),"")))</f>
        <v>0.09</v>
      </c>
      <c r="L442" s="296">
        <f>IF(OR($B442="*",$B442&lt;400),"",IF(AND('201819 DATA'!AB442="*",$B442&gt;=400),"*",IF($B442&gt;=400,ROUND('201819 DATA'!AB442/$B442,2),"")))</f>
        <v>0.17</v>
      </c>
      <c r="M442" s="296">
        <f>IF(OR($B442="*",$B442&lt;400),"",IF(AND('201819 DATA'!AC442="*",$B442&gt;=400),"*",IF($B442&gt;=400,ROUND('201819 DATA'!AC442/$B442,2),"")))</f>
        <v>0.28000000000000003</v>
      </c>
      <c r="N442" s="296">
        <f>IF(OR($B442="*",$B442&lt;400),"",IF(AND('201819 DATA'!AD442="*",$B442&gt;=400),"*",IF($B442&gt;=400,ROUND('201819 DATA'!AD442/$B442,2),"")))</f>
        <v>0.25</v>
      </c>
      <c r="O442" s="296">
        <f>IF(OR($B442="*",$B442&lt;400),"",IF(AND('201819 DATA'!AE442="*",$B442&gt;=400),"*",IF($B442&gt;=400,ROUND('201819 DATA'!AE442/$B442,2),"")))</f>
        <v>0.04</v>
      </c>
      <c r="P442" s="297"/>
      <c r="Q442" s="296">
        <f>IF(OR($B442="*",$B442&lt;400),"",IF(AND('201819 DATA'!FL442="*",$B442&gt;=400),"*",IF($B442&gt;=400,ROUND('201819 DATA'!FL442/$B442,2),"")))</f>
        <v>0.63</v>
      </c>
      <c r="R442" s="289">
        <f>IF(OR($C442="*",$C442&lt;400),"",IF(AND('201819 DATA'!F442="*",$C442&gt;=400),"*",IF($C442&gt;=400,ROUND('201819 DATA'!F442/$C442,2),"")))</f>
        <v>0.39</v>
      </c>
      <c r="S442" s="289">
        <f>IF(OR($C442="*",$C442&lt;400),"",IF(AND('201819 DATA'!G442="*",$C442&gt;=400),"*",IF($C442&gt;=400,ROUND('201819 DATA'!G442/$C442,2),"")))</f>
        <v>0.18</v>
      </c>
      <c r="T442" s="289">
        <f>IF(OR($C442="*",$C442&lt;400),"",IF(AND('201819 DATA'!H442="*",$C442&gt;=400),"*",IF($C442&gt;=400,ROUND('201819 DATA'!H442/$C442,2),"")))</f>
        <v>0.35</v>
      </c>
      <c r="U442" s="289">
        <f>IF(OR($C442="*",$C442&lt;400),"",IF(AND('201819 DATA'!FM442="*",$C442&gt;=400),"*",IF($C442&gt;=400,ROUND('201819 DATA'!FM442/$C442,2),"")))</f>
        <v>0.09</v>
      </c>
      <c r="V442" s="312">
        <f>IF(OR($D442="*",$D442&lt;400),"",IF(AND('201819 DATA'!M442="*",$D442&gt;=400),"*",IF($D442&gt;=400,ROUND('201819 DATA'!M442/$D442,2),"")))</f>
        <v>0.45</v>
      </c>
      <c r="W442" s="312">
        <f>IF(OR($D442="*",$D442&lt;400),"",IF(AND('201819 DATA'!N442="*",$D442&gt;=400),"*",IF($D442&gt;=400,ROUND('201819 DATA'!N442/$D442,2),"")))</f>
        <v>0.24</v>
      </c>
      <c r="X442" s="312">
        <f>IF(OR($D442="*",$D442&lt;400),"",IF(AND('201819 DATA'!O442="*",$D442&gt;=400),"*",IF($D442&gt;=400,ROUND('201819 DATA'!O442/$D442,2),"")))</f>
        <v>0.1</v>
      </c>
      <c r="Y442" s="312">
        <f>IF(OR($D442="*",$D442&lt;400),"",IF(AND('201819 DATA'!P442="*",$D442&gt;=400),"*",IF($D442&gt;=400,ROUND('201819 DATA'!P442/$D442,2),"")))</f>
        <v>0.15</v>
      </c>
      <c r="Z442" s="312">
        <f>IF(OR($D442="*",$D442&lt;400),"",IF(AND('201819 DATA'!Q442="*",$D442&gt;=400),"*",IF($D442&gt;=400,ROUND('201819 DATA'!Q442/$D442,2),"")))</f>
        <v>0.04</v>
      </c>
      <c r="AA442" s="312">
        <f>IF(OR($D442="*",$D442&lt;400),"",IF(AND('201819 DATA'!R442="*",$D442&gt;=400),"*",IF($D442&gt;=400,ROUND('201819 DATA'!R442/$D442,2),"")))</f>
        <v>0.02</v>
      </c>
      <c r="AB442" s="312">
        <f>IF(OR($D442="*",$D442&lt;400),"",IF(AND('201819 DATA'!S442="*",$D442&gt;=400),"*",IF($D442&gt;=400,ROUND('201819 DATA'!S442/$D442,2),"")))</f>
        <v>0</v>
      </c>
      <c r="AC442" s="312">
        <f>IF(OR($D442="*",$D442&lt;400),"",IF(AND('201819 DATA'!T442="*",$D442&gt;=400),"*",IF($D442&gt;=400,ROUND('201819 DATA'!T442/$D442,2),"")))</f>
        <v>0</v>
      </c>
      <c r="AD442" s="289">
        <f>IF(OR($C442="*",$C442&lt;400),"",IF(AND('201819 DATA'!BC442="*",$C442&gt;=400),"*",IF($C442&gt;=400,ROUND('201819 DATA'!BC442/$C442,2),"")))</f>
        <v>0.03</v>
      </c>
      <c r="AE442" s="289">
        <f>IF(OR($C442="*",$C442&lt;400),"",IF(AND('201819 DATA'!BD442="*",$C442&gt;=400),"*",IF($C442&gt;=400,ROUND('201819 DATA'!BD442/$C442,2),"")))</f>
        <v>0.19</v>
      </c>
      <c r="AF442" s="289">
        <f>IF(OR($C442="*",$C442&lt;400),"",IF(AND('201819 DATA'!BE442="*",$C442&gt;=400),"*",IF($C442&gt;=400,ROUND('201819 DATA'!BE442/$C442,2),"")))</f>
        <v>0.02</v>
      </c>
      <c r="AG442" s="289">
        <f>IF(OR($C442="*",$C442&lt;400),"",IF(AND('201819 DATA'!BF442="*",$C442&gt;=400),"*",IF($C442&gt;=400,ROUND('201819 DATA'!BF442/$C442,2),"")))</f>
        <v>0.02</v>
      </c>
      <c r="AH442" s="289">
        <f>IF(OR($C442="*",$C442&lt;400),"",IF(AND('201819 DATA'!BG442="*",$C442&gt;=400),"*",IF($C442&gt;=400,ROUND('201819 DATA'!BG442/$C442,2),"")))</f>
        <v>0</v>
      </c>
      <c r="AI442" s="289">
        <f>IF(OR($C442="*",$C442&lt;400),"",IF(AND('201819 DATA'!BH442="*",$C442&gt;=400),"*",IF($C442&gt;=400,ROUND('201819 DATA'!BH442/$C442,2),"")))</f>
        <v>0.02</v>
      </c>
      <c r="AJ442" s="289">
        <f>IF(OR($C442="*",$C442&lt;400),"",IF(AND('201819 DATA'!BI442="*",$C442&gt;=400),"*",IF($C442&gt;=400,ROUND('201819 DATA'!BI442/$C442,2),"")))</f>
        <v>0.03</v>
      </c>
      <c r="AK442" s="289">
        <f>IF(OR($C442="*",$C442&lt;400),"",IF(AND('201819 DATA'!BJ442="*",$C442&gt;=400),"*",IF($C442&gt;=400,ROUND('201819 DATA'!BJ442/$C442,2),"")))</f>
        <v>0</v>
      </c>
      <c r="AL442" s="289">
        <f>IF(OR($C442="*",$C442&lt;400),"",IF(AND('201819 DATA'!BK442="*",$C442&gt;=400),"*",IF($C442&gt;=400,ROUND('201819 DATA'!BK442/$C442,2),"")))</f>
        <v>0.06</v>
      </c>
      <c r="AM442" s="289">
        <f>IF(OR($C442="*",$C442&lt;400),"",IF(AND('201819 DATA'!BL442="*",$C442&gt;=400),"*",IF($C442&gt;=400,ROUND('201819 DATA'!BL442/$C442,2),"")))</f>
        <v>0.06</v>
      </c>
      <c r="AN442" s="289">
        <f>IF(OR($C442="*",$C442&lt;400),"",IF(AND('201819 DATA'!BM442="*",$C442&gt;=400),"*",IF($C442&gt;=400,ROUND('201819 DATA'!BM442/$C442,2),"")))</f>
        <v>0.13</v>
      </c>
      <c r="AO442" s="289">
        <f>IF(OR($C442="*",$C442&lt;400),"",IF(AND('201819 DATA'!BN442="*",$C442&gt;=400),"*",IF($C442&gt;=400,ROUND('201819 DATA'!BN442/$C442,2),"")))</f>
        <v>0.02</v>
      </c>
      <c r="AP442" s="289">
        <f>IF(OR($C442="*",$C442&lt;400),"",IF(AND('201819 DATA'!BO442="*",$C442&gt;=400),"*",IF($C442&gt;=400,ROUND('201819 DATA'!BO442/$C442,2),"")))</f>
        <v>7.0000000000000007E-2</v>
      </c>
      <c r="AQ442" s="289">
        <f>IF(OR($C442="*",$C442&lt;400),"",IF(AND('201819 DATA'!BP442="*",$C442&gt;=400),"*",IF($C442&gt;=400,ROUND('201819 DATA'!BP442/$C442,2),"")))</f>
        <v>0.05</v>
      </c>
      <c r="AR442" s="289">
        <f>IF(OR($C442="*",$C442&lt;400),"",IF(AND('201819 DATA'!BQ442="*",$C442&gt;=400),"*",IF($C442&gt;=400,ROUND('201819 DATA'!BQ442/$C442,2),"")))</f>
        <v>7.0000000000000007E-2</v>
      </c>
      <c r="AS442" s="289">
        <f>IF(OR($C442="*",$C442&lt;400),"",IF(AND('201819 DATA'!BR442="*",$C442&gt;=400),"*",IF($C442&gt;=400,ROUND('201819 DATA'!BR442/$C442,2),"")))</f>
        <v>0.01</v>
      </c>
      <c r="AT442" s="289">
        <f>IF(OR($C442="*",$C442&lt;400),"",IF(AND('201819 DATA'!BS442="*",$C442&gt;=400),"*",IF($C442&gt;=400,ROUND('201819 DATA'!BS442/$C442,2),"")))</f>
        <v>0</v>
      </c>
      <c r="AU442" s="289">
        <f>IF(OR($C442="*",$C442&lt;400),"",IF(AND('201819 DATA'!BT442="*",$C442&gt;=400),"*",IF($C442&gt;=400,ROUND('201819 DATA'!BT442/$C442,2),"")))</f>
        <v>0.09</v>
      </c>
      <c r="AV442" s="289">
        <f>IF(OR($C442="*",$C442&lt;400),"",IF(AND('201819 DATA'!BU442="*",$C442&gt;=400),"*",IF($C442&gt;=400,ROUND('201819 DATA'!BU442/$C442,2),"")))</f>
        <v>0.06</v>
      </c>
      <c r="AW442" s="289">
        <f>IF(OR($C442="*",$C442&lt;400),"",IF(AND('201819 DATA'!BV442="*",$C442&gt;=400),"*",IF($C442&gt;=400,ROUND('201819 DATA'!BV442/$C442,2),"")))</f>
        <v>0</v>
      </c>
      <c r="AX442" s="289">
        <f>IF(OR($C442="*",$C442&lt;400),"",IF(AND('201819 DATA'!BW442="*",$C442&gt;=400),"*",IF($C442&gt;=400,ROUND('201819 DATA'!BW442/$C442,2),"")))</f>
        <v>0.06</v>
      </c>
    </row>
    <row r="443" spans="1:50" x14ac:dyDescent="0.2">
      <c r="A443" s="13" t="s">
        <v>194</v>
      </c>
      <c r="B443" s="287">
        <f>'201819 DATA'!B443</f>
        <v>186780</v>
      </c>
      <c r="C443" s="288">
        <f>'201819 DATA'!C443</f>
        <v>170155</v>
      </c>
      <c r="D443" s="293">
        <f>'201819 DATA'!FN443</f>
        <v>49310</v>
      </c>
      <c r="G443" s="295">
        <f t="shared" si="6"/>
        <v>0.91</v>
      </c>
      <c r="H443" s="289">
        <f>IF(OR($C443="*",$C443&lt;400),"",IF(AND('201819 DATA'!F443="*",$C443&gt;=400),"*",IF($C443&gt;=400,ROUND('201819 DATA'!F443/$C443,2),"")))</f>
        <v>0.19</v>
      </c>
      <c r="I443" s="296">
        <f>IF(OR($B443="*",$B443&lt;400),"",IF(AND('201819 DATA'!Y443="*",$B443&gt;=400),"*",IF($B443&gt;=400,ROUND('201819 DATA'!Y443/$B443,2),"")))</f>
        <v>0.1</v>
      </c>
      <c r="J443" s="296">
        <f>IF(OR($B443="*",$B443&lt;400),"",IF(AND('201819 DATA'!Z443="*",$B443&gt;=400),"*",IF($B443&gt;=400,ROUND('201819 DATA'!Z443/$B443,2),"")))</f>
        <v>0.13</v>
      </c>
      <c r="K443" s="296">
        <f>IF(OR($B443="*",$B443&lt;400),"",IF(AND('201819 DATA'!AA443="*",$B443&gt;=400),"*",IF($B443&gt;=400,ROUND('201819 DATA'!AA443/$B443,2),"")))</f>
        <v>0.19</v>
      </c>
      <c r="L443" s="296">
        <f>IF(OR($B443="*",$B443&lt;400),"",IF(AND('201819 DATA'!AB443="*",$B443&gt;=400),"*",IF($B443&gt;=400,ROUND('201819 DATA'!AB443/$B443,2),"")))</f>
        <v>0.21</v>
      </c>
      <c r="M443" s="296">
        <f>IF(OR($B443="*",$B443&lt;400),"",IF(AND('201819 DATA'!AC443="*",$B443&gt;=400),"*",IF($B443&gt;=400,ROUND('201819 DATA'!AC443/$B443,2),"")))</f>
        <v>0.23</v>
      </c>
      <c r="N443" s="296">
        <f>IF(OR($B443="*",$B443&lt;400),"",IF(AND('201819 DATA'!AD443="*",$B443&gt;=400),"*",IF($B443&gt;=400,ROUND('201819 DATA'!AD443/$B443,2),"")))</f>
        <v>0.11</v>
      </c>
      <c r="O443" s="296">
        <f>IF(OR($B443="*",$B443&lt;400),"",IF(AND('201819 DATA'!AE443="*",$B443&gt;=400),"*",IF($B443&gt;=400,ROUND('201819 DATA'!AE443/$B443,2),"")))</f>
        <v>0.01</v>
      </c>
      <c r="P443" s="297"/>
      <c r="Q443" s="296">
        <f>IF(OR($B443="*",$B443&lt;400),"",IF(AND('201819 DATA'!FL443="*",$B443&gt;=400),"*",IF($B443&gt;=400,ROUND('201819 DATA'!FL443/$B443,2),"")))</f>
        <v>0.76</v>
      </c>
      <c r="R443" s="289">
        <f>IF(OR($C443="*",$C443&lt;400),"",IF(AND('201819 DATA'!F443="*",$C443&gt;=400),"*",IF($C443&gt;=400,ROUND('201819 DATA'!F443/$C443,2),"")))</f>
        <v>0.19</v>
      </c>
      <c r="S443" s="289">
        <f>IF(OR($C443="*",$C443&lt;400),"",IF(AND('201819 DATA'!G443="*",$C443&gt;=400),"*",IF($C443&gt;=400,ROUND('201819 DATA'!G443/$C443,2),"")))</f>
        <v>0.37</v>
      </c>
      <c r="T443" s="289">
        <f>IF(OR($C443="*",$C443&lt;400),"",IF(AND('201819 DATA'!H443="*",$C443&gt;=400),"*",IF($C443&gt;=400,ROUND('201819 DATA'!H443/$C443,2),"")))</f>
        <v>0.34</v>
      </c>
      <c r="U443" s="289">
        <f>IF(OR($C443="*",$C443&lt;400),"",IF(AND('201819 DATA'!FM443="*",$C443&gt;=400),"*",IF($C443&gt;=400,ROUND('201819 DATA'!FM443/$C443,2),"")))</f>
        <v>0.09</v>
      </c>
      <c r="V443" s="312">
        <f>IF(OR($D443="*",$D443&lt;400),"",IF(AND('201819 DATA'!M443="*",$D443&gt;=400),"*",IF($D443&gt;=400,ROUND('201819 DATA'!M443/$D443,2),"")))</f>
        <v>0.5</v>
      </c>
      <c r="W443" s="312">
        <f>IF(OR($D443="*",$D443&lt;400),"",IF(AND('201819 DATA'!N443="*",$D443&gt;=400),"*",IF($D443&gt;=400,ROUND('201819 DATA'!N443/$D443,2),"")))</f>
        <v>0.25</v>
      </c>
      <c r="X443" s="312">
        <f>IF(OR($D443="*",$D443&lt;400),"",IF(AND('201819 DATA'!O443="*",$D443&gt;=400),"*",IF($D443&gt;=400,ROUND('201819 DATA'!O443/$D443,2),"")))</f>
        <v>0.12</v>
      </c>
      <c r="Y443" s="312">
        <f>IF(OR($D443="*",$D443&lt;400),"",IF(AND('201819 DATA'!P443="*",$D443&gt;=400),"*",IF($D443&gt;=400,ROUND('201819 DATA'!P443/$D443,2),"")))</f>
        <v>0.1</v>
      </c>
      <c r="Z443" s="312">
        <f>IF(OR($D443="*",$D443&lt;400),"",IF(AND('201819 DATA'!Q443="*",$D443&gt;=400),"*",IF($D443&gt;=400,ROUND('201819 DATA'!Q443/$D443,2),"")))</f>
        <v>0.02</v>
      </c>
      <c r="AA443" s="312">
        <f>IF(OR($D443="*",$D443&lt;400),"",IF(AND('201819 DATA'!R443="*",$D443&gt;=400),"*",IF($D443&gt;=400,ROUND('201819 DATA'!R443/$D443,2),"")))</f>
        <v>0.01</v>
      </c>
      <c r="AB443" s="312">
        <f>IF(OR($D443="*",$D443&lt;400),"",IF(AND('201819 DATA'!S443="*",$D443&gt;=400),"*",IF($D443&gt;=400,ROUND('201819 DATA'!S443/$D443,2),"")))</f>
        <v>0</v>
      </c>
      <c r="AC443" s="312">
        <f>IF(OR($D443="*",$D443&lt;400),"",IF(AND('201819 DATA'!T443="*",$D443&gt;=400),"*",IF($D443&gt;=400,ROUND('201819 DATA'!T443/$D443,2),"")))</f>
        <v>0</v>
      </c>
      <c r="AD443" s="289">
        <f>IF(OR($C443="*",$C443&lt;400),"",IF(AND('201819 DATA'!BC443="*",$C443&gt;=400),"*",IF($C443&gt;=400,ROUND('201819 DATA'!BC443/$C443,2),"")))</f>
        <v>0.01</v>
      </c>
      <c r="AE443" s="289">
        <f>IF(OR($C443="*",$C443&lt;400),"",IF(AND('201819 DATA'!BD443="*",$C443&gt;=400),"*",IF($C443&gt;=400,ROUND('201819 DATA'!BD443/$C443,2),"")))</f>
        <v>0.28999999999999998</v>
      </c>
      <c r="AF443" s="289">
        <f>IF(OR($C443="*",$C443&lt;400),"",IF(AND('201819 DATA'!BE443="*",$C443&gt;=400),"*",IF($C443&gt;=400,ROUND('201819 DATA'!BE443/$C443,2),"")))</f>
        <v>0.05</v>
      </c>
      <c r="AG443" s="289">
        <f>IF(OR($C443="*",$C443&lt;400),"",IF(AND('201819 DATA'!BF443="*",$C443&gt;=400),"*",IF($C443&gt;=400,ROUND('201819 DATA'!BF443/$C443,2),"")))</f>
        <v>0.02</v>
      </c>
      <c r="AH443" s="289">
        <f>IF(OR($C443="*",$C443&lt;400),"",IF(AND('201819 DATA'!BG443="*",$C443&gt;=400),"*",IF($C443&gt;=400,ROUND('201819 DATA'!BG443/$C443,2),"")))</f>
        <v>0.01</v>
      </c>
      <c r="AI443" s="289">
        <f>IF(OR($C443="*",$C443&lt;400),"",IF(AND('201819 DATA'!BH443="*",$C443&gt;=400),"*",IF($C443&gt;=400,ROUND('201819 DATA'!BH443/$C443,2),"")))</f>
        <v>0.06</v>
      </c>
      <c r="AJ443" s="289">
        <f>IF(OR($C443="*",$C443&lt;400),"",IF(AND('201819 DATA'!BI443="*",$C443&gt;=400),"*",IF($C443&gt;=400,ROUND('201819 DATA'!BI443/$C443,2),"")))</f>
        <v>0</v>
      </c>
      <c r="AK443" s="289">
        <f>IF(OR($C443="*",$C443&lt;400),"",IF(AND('201819 DATA'!BJ443="*",$C443&gt;=400),"*",IF($C443&gt;=400,ROUND('201819 DATA'!BJ443/$C443,2),"")))</f>
        <v>0.01</v>
      </c>
      <c r="AL443" s="289">
        <f>IF(OR($C443="*",$C443&lt;400),"",IF(AND('201819 DATA'!BK443="*",$C443&gt;=400),"*",IF($C443&gt;=400,ROUND('201819 DATA'!BK443/$C443,2),"")))</f>
        <v>0.03</v>
      </c>
      <c r="AM443" s="289">
        <f>IF(OR($C443="*",$C443&lt;400),"",IF(AND('201819 DATA'!BL443="*",$C443&gt;=400),"*",IF($C443&gt;=400,ROUND('201819 DATA'!BL443/$C443,2),"")))</f>
        <v>0.04</v>
      </c>
      <c r="AN443" s="289">
        <f>IF(OR($C443="*",$C443&lt;400),"",IF(AND('201819 DATA'!BM443="*",$C443&gt;=400),"*",IF($C443&gt;=400,ROUND('201819 DATA'!BM443/$C443,2),"")))</f>
        <v>0.14000000000000001</v>
      </c>
      <c r="AO443" s="289">
        <f>IF(OR($C443="*",$C443&lt;400),"",IF(AND('201819 DATA'!BN443="*",$C443&gt;=400),"*",IF($C443&gt;=400,ROUND('201819 DATA'!BN443/$C443,2),"")))</f>
        <v>0.01</v>
      </c>
      <c r="AP443" s="289">
        <f>IF(OR($C443="*",$C443&lt;400),"",IF(AND('201819 DATA'!BO443="*",$C443&gt;=400),"*",IF($C443&gt;=400,ROUND('201819 DATA'!BO443/$C443,2),"")))</f>
        <v>0.06</v>
      </c>
      <c r="AQ443" s="289">
        <f>IF(OR($C443="*",$C443&lt;400),"",IF(AND('201819 DATA'!BP443="*",$C443&gt;=400),"*",IF($C443&gt;=400,ROUND('201819 DATA'!BP443/$C443,2),"")))</f>
        <v>0.05</v>
      </c>
      <c r="AR443" s="289">
        <f>IF(OR($C443="*",$C443&lt;400),"",IF(AND('201819 DATA'!BQ443="*",$C443&gt;=400),"*",IF($C443&gt;=400,ROUND('201819 DATA'!BQ443/$C443,2),"")))</f>
        <v>0.05</v>
      </c>
      <c r="AS443" s="289">
        <f>IF(OR($C443="*",$C443&lt;400),"",IF(AND('201819 DATA'!BR443="*",$C443&gt;=400),"*",IF($C443&gt;=400,ROUND('201819 DATA'!BR443/$C443,2),"")))</f>
        <v>0.02</v>
      </c>
      <c r="AT443" s="289">
        <f>IF(OR($C443="*",$C443&lt;400),"",IF(AND('201819 DATA'!BS443="*",$C443&gt;=400),"*",IF($C443&gt;=400,ROUND('201819 DATA'!BS443/$C443,2),"")))</f>
        <v>0.01</v>
      </c>
      <c r="AU443" s="289">
        <f>IF(OR($C443="*",$C443&lt;400),"",IF(AND('201819 DATA'!BT443="*",$C443&gt;=400),"*",IF($C443&gt;=400,ROUND('201819 DATA'!BT443/$C443,2),"")))</f>
        <v>7.0000000000000007E-2</v>
      </c>
      <c r="AV443" s="289">
        <f>IF(OR($C443="*",$C443&lt;400),"",IF(AND('201819 DATA'!BU443="*",$C443&gt;=400),"*",IF($C443&gt;=400,ROUND('201819 DATA'!BU443/$C443,2),"")))</f>
        <v>0.03</v>
      </c>
      <c r="AW443" s="289">
        <f>IF(OR($C443="*",$C443&lt;400),"",IF(AND('201819 DATA'!BV443="*",$C443&gt;=400),"*",IF($C443&gt;=400,ROUND('201819 DATA'!BV443/$C443,2),"")))</f>
        <v>0</v>
      </c>
      <c r="AX443" s="289">
        <f>IF(OR($C443="*",$C443&lt;400),"",IF(AND('201819 DATA'!BW443="*",$C443&gt;=400),"*",IF($C443&gt;=400,ROUND('201819 DATA'!BW443/$C443,2),"")))</f>
        <v>0.04</v>
      </c>
    </row>
    <row r="444" spans="1:50" x14ac:dyDescent="0.2">
      <c r="A444" s="13" t="s">
        <v>421</v>
      </c>
      <c r="B444" s="287">
        <f>'201819 DATA'!B444</f>
        <v>204630</v>
      </c>
      <c r="C444" s="288">
        <f>'201819 DATA'!C444</f>
        <v>159925</v>
      </c>
      <c r="D444" s="293">
        <f>'201819 DATA'!FN444</f>
        <v>47335</v>
      </c>
      <c r="G444" s="295">
        <f t="shared" si="6"/>
        <v>0.78</v>
      </c>
      <c r="H444" s="289">
        <f>IF(OR($C444="*",$C444&lt;400),"",IF(AND('201819 DATA'!F444="*",$C444&gt;=400),"*",IF($C444&gt;=400,ROUND('201819 DATA'!F444/$C444,2),"")))</f>
        <v>0.39</v>
      </c>
      <c r="I444" s="296">
        <f>IF(OR($B444="*",$B444&lt;400),"",IF(AND('201819 DATA'!Y444="*",$B444&gt;=400),"*",IF($B444&gt;=400,ROUND('201819 DATA'!Y444/$B444,2),"")))</f>
        <v>0.13</v>
      </c>
      <c r="J444" s="296">
        <f>IF(OR($B444="*",$B444&lt;400),"",IF(AND('201819 DATA'!Z444="*",$B444&gt;=400),"*",IF($B444&gt;=400,ROUND('201819 DATA'!Z444/$B444,2),"")))</f>
        <v>0.11</v>
      </c>
      <c r="K444" s="296">
        <f>IF(OR($B444="*",$B444&lt;400),"",IF(AND('201819 DATA'!AA444="*",$B444&gt;=400),"*",IF($B444&gt;=400,ROUND('201819 DATA'!AA444/$B444,2),"")))</f>
        <v>0.12</v>
      </c>
      <c r="L444" s="296">
        <f>IF(OR($B444="*",$B444&lt;400),"",IF(AND('201819 DATA'!AB444="*",$B444&gt;=400),"*",IF($B444&gt;=400,ROUND('201819 DATA'!AB444/$B444,2),"")))</f>
        <v>0.17</v>
      </c>
      <c r="M444" s="296">
        <f>IF(OR($B444="*",$B444&lt;400),"",IF(AND('201819 DATA'!AC444="*",$B444&gt;=400),"*",IF($B444&gt;=400,ROUND('201819 DATA'!AC444/$B444,2),"")))</f>
        <v>0.24</v>
      </c>
      <c r="N444" s="296">
        <f>IF(OR($B444="*",$B444&lt;400),"",IF(AND('201819 DATA'!AD444="*",$B444&gt;=400),"*",IF($B444&gt;=400,ROUND('201819 DATA'!AD444/$B444,2),"")))</f>
        <v>0.2</v>
      </c>
      <c r="O444" s="296">
        <f>IF(OR($B444="*",$B444&lt;400),"",IF(AND('201819 DATA'!AE444="*",$B444&gt;=400),"*",IF($B444&gt;=400,ROUND('201819 DATA'!AE444/$B444,2),"")))</f>
        <v>0.03</v>
      </c>
      <c r="P444" s="297"/>
      <c r="Q444" s="296">
        <f>IF(OR($B444="*",$B444&lt;400),"",IF(AND('201819 DATA'!FL444="*",$B444&gt;=400),"*",IF($B444&gt;=400,ROUND('201819 DATA'!FL444/$B444,2),"")))</f>
        <v>0.59</v>
      </c>
      <c r="R444" s="289">
        <f>IF(OR($C444="*",$C444&lt;400),"",IF(AND('201819 DATA'!F444="*",$C444&gt;=400),"*",IF($C444&gt;=400,ROUND('201819 DATA'!F444/$C444,2),"")))</f>
        <v>0.39</v>
      </c>
      <c r="S444" s="289">
        <f>IF(OR($C444="*",$C444&lt;400),"",IF(AND('201819 DATA'!G444="*",$C444&gt;=400),"*",IF($C444&gt;=400,ROUND('201819 DATA'!G444/$C444,2),"")))</f>
        <v>0.21</v>
      </c>
      <c r="T444" s="289">
        <f>IF(OR($C444="*",$C444&lt;400),"",IF(AND('201819 DATA'!H444="*",$C444&gt;=400),"*",IF($C444&gt;=400,ROUND('201819 DATA'!H444/$C444,2),"")))</f>
        <v>0.31</v>
      </c>
      <c r="U444" s="289">
        <f>IF(OR($C444="*",$C444&lt;400),"",IF(AND('201819 DATA'!FM444="*",$C444&gt;=400),"*",IF($C444&gt;=400,ROUND('201819 DATA'!FM444/$C444,2),"")))</f>
        <v>0.09</v>
      </c>
      <c r="V444" s="312">
        <f>IF(OR($D444="*",$D444&lt;400),"",IF(AND('201819 DATA'!M444="*",$D444&gt;=400),"*",IF($D444&gt;=400,ROUND('201819 DATA'!M444/$D444,2),"")))</f>
        <v>0.44</v>
      </c>
      <c r="W444" s="312">
        <f>IF(OR($D444="*",$D444&lt;400),"",IF(AND('201819 DATA'!N444="*",$D444&gt;=400),"*",IF($D444&gt;=400,ROUND('201819 DATA'!N444/$D444,2),"")))</f>
        <v>0.23</v>
      </c>
      <c r="X444" s="312">
        <f>IF(OR($D444="*",$D444&lt;400),"",IF(AND('201819 DATA'!O444="*",$D444&gt;=400),"*",IF($D444&gt;=400,ROUND('201819 DATA'!O444/$D444,2),"")))</f>
        <v>0.11</v>
      </c>
      <c r="Y444" s="312">
        <f>IF(OR($D444="*",$D444&lt;400),"",IF(AND('201819 DATA'!P444="*",$D444&gt;=400),"*",IF($D444&gt;=400,ROUND('201819 DATA'!P444/$D444,2),"")))</f>
        <v>0.15</v>
      </c>
      <c r="Z444" s="312">
        <f>IF(OR($D444="*",$D444&lt;400),"",IF(AND('201819 DATA'!Q444="*",$D444&gt;=400),"*",IF($D444&gt;=400,ROUND('201819 DATA'!Q444/$D444,2),"")))</f>
        <v>0.05</v>
      </c>
      <c r="AA444" s="312">
        <f>IF(OR($D444="*",$D444&lt;400),"",IF(AND('201819 DATA'!R444="*",$D444&gt;=400),"*",IF($D444&gt;=400,ROUND('201819 DATA'!R444/$D444,2),"")))</f>
        <v>0.02</v>
      </c>
      <c r="AB444" s="312">
        <f>IF(OR($D444="*",$D444&lt;400),"",IF(AND('201819 DATA'!S444="*",$D444&gt;=400),"*",IF($D444&gt;=400,ROUND('201819 DATA'!S444/$D444,2),"")))</f>
        <v>0.01</v>
      </c>
      <c r="AC444" s="312">
        <f>IF(OR($D444="*",$D444&lt;400),"",IF(AND('201819 DATA'!T444="*",$D444&gt;=400),"*",IF($D444&gt;=400,ROUND('201819 DATA'!T444/$D444,2),"")))</f>
        <v>0</v>
      </c>
      <c r="AD444" s="289">
        <f>IF(OR($C444="*",$C444&lt;400),"",IF(AND('201819 DATA'!BC444="*",$C444&gt;=400),"*",IF($C444&gt;=400,ROUND('201819 DATA'!BC444/$C444,2),"")))</f>
        <v>0.02</v>
      </c>
      <c r="AE444" s="289">
        <f>IF(OR($C444="*",$C444&lt;400),"",IF(AND('201819 DATA'!BD444="*",$C444&gt;=400),"*",IF($C444&gt;=400,ROUND('201819 DATA'!BD444/$C444,2),"")))</f>
        <v>0.18</v>
      </c>
      <c r="AF444" s="289">
        <f>IF(OR($C444="*",$C444&lt;400),"",IF(AND('201819 DATA'!BE444="*",$C444&gt;=400),"*",IF($C444&gt;=400,ROUND('201819 DATA'!BE444/$C444,2),"")))</f>
        <v>0.02</v>
      </c>
      <c r="AG444" s="289">
        <f>IF(OR($C444="*",$C444&lt;400),"",IF(AND('201819 DATA'!BF444="*",$C444&gt;=400),"*",IF($C444&gt;=400,ROUND('201819 DATA'!BF444/$C444,2),"")))</f>
        <v>0.02</v>
      </c>
      <c r="AH444" s="289">
        <f>IF(OR($C444="*",$C444&lt;400),"",IF(AND('201819 DATA'!BG444="*",$C444&gt;=400),"*",IF($C444&gt;=400,ROUND('201819 DATA'!BG444/$C444,2),"")))</f>
        <v>0.01</v>
      </c>
      <c r="AI444" s="289">
        <f>IF(OR($C444="*",$C444&lt;400),"",IF(AND('201819 DATA'!BH444="*",$C444&gt;=400),"*",IF($C444&gt;=400,ROUND('201819 DATA'!BH444/$C444,2),"")))</f>
        <v>0.04</v>
      </c>
      <c r="AJ444" s="289">
        <f>IF(OR($C444="*",$C444&lt;400),"",IF(AND('201819 DATA'!BI444="*",$C444&gt;=400),"*",IF($C444&gt;=400,ROUND('201819 DATA'!BI444/$C444,2),"")))</f>
        <v>0.04</v>
      </c>
      <c r="AK444" s="289">
        <f>IF(OR($C444="*",$C444&lt;400),"",IF(AND('201819 DATA'!BJ444="*",$C444&gt;=400),"*",IF($C444&gt;=400,ROUND('201819 DATA'!BJ444/$C444,2),"")))</f>
        <v>0</v>
      </c>
      <c r="AL444" s="289">
        <f>IF(OR($C444="*",$C444&lt;400),"",IF(AND('201819 DATA'!BK444="*",$C444&gt;=400),"*",IF($C444&gt;=400,ROUND('201819 DATA'!BK444/$C444,2),"")))</f>
        <v>7.0000000000000007E-2</v>
      </c>
      <c r="AM444" s="289">
        <f>IF(OR($C444="*",$C444&lt;400),"",IF(AND('201819 DATA'!BL444="*",$C444&gt;=400),"*",IF($C444&gt;=400,ROUND('201819 DATA'!BL444/$C444,2),"")))</f>
        <v>0.06</v>
      </c>
      <c r="AN444" s="289">
        <f>IF(OR($C444="*",$C444&lt;400),"",IF(AND('201819 DATA'!BM444="*",$C444&gt;=400),"*",IF($C444&gt;=400,ROUND('201819 DATA'!BM444/$C444,2),"")))</f>
        <v>0.11</v>
      </c>
      <c r="AO444" s="289">
        <f>IF(OR($C444="*",$C444&lt;400),"",IF(AND('201819 DATA'!BN444="*",$C444&gt;=400),"*",IF($C444&gt;=400,ROUND('201819 DATA'!BN444/$C444,2),"")))</f>
        <v>0.01</v>
      </c>
      <c r="AP444" s="289">
        <f>IF(OR($C444="*",$C444&lt;400),"",IF(AND('201819 DATA'!BO444="*",$C444&gt;=400),"*",IF($C444&gt;=400,ROUND('201819 DATA'!BO444/$C444,2),"")))</f>
        <v>0.05</v>
      </c>
      <c r="AQ444" s="289">
        <f>IF(OR($C444="*",$C444&lt;400),"",IF(AND('201819 DATA'!BP444="*",$C444&gt;=400),"*",IF($C444&gt;=400,ROUND('201819 DATA'!BP444/$C444,2),"")))</f>
        <v>0.05</v>
      </c>
      <c r="AR444" s="289">
        <f>IF(OR($C444="*",$C444&lt;400),"",IF(AND('201819 DATA'!BQ444="*",$C444&gt;=400),"*",IF($C444&gt;=400,ROUND('201819 DATA'!BQ444/$C444,2),"")))</f>
        <v>0.05</v>
      </c>
      <c r="AS444" s="289">
        <f>IF(OR($C444="*",$C444&lt;400),"",IF(AND('201819 DATA'!BR444="*",$C444&gt;=400),"*",IF($C444&gt;=400,ROUND('201819 DATA'!BR444/$C444,2),"")))</f>
        <v>0.02</v>
      </c>
      <c r="AT444" s="289">
        <f>IF(OR($C444="*",$C444&lt;400),"",IF(AND('201819 DATA'!BS444="*",$C444&gt;=400),"*",IF($C444&gt;=400,ROUND('201819 DATA'!BS444/$C444,2),"")))</f>
        <v>0.02</v>
      </c>
      <c r="AU444" s="289">
        <f>IF(OR($C444="*",$C444&lt;400),"",IF(AND('201819 DATA'!BT444="*",$C444&gt;=400),"*",IF($C444&gt;=400,ROUND('201819 DATA'!BT444/$C444,2),"")))</f>
        <v>0.1</v>
      </c>
      <c r="AV444" s="289">
        <f>IF(OR($C444="*",$C444&lt;400),"",IF(AND('201819 DATA'!BU444="*",$C444&gt;=400),"*",IF($C444&gt;=400,ROUND('201819 DATA'!BU444/$C444,2),"")))</f>
        <v>0.08</v>
      </c>
      <c r="AW444" s="289">
        <f>IF(OR($C444="*",$C444&lt;400),"",IF(AND('201819 DATA'!BV444="*",$C444&gt;=400),"*",IF($C444&gt;=400,ROUND('201819 DATA'!BV444/$C444,2),"")))</f>
        <v>0</v>
      </c>
      <c r="AX444" s="289">
        <f>IF(OR($C444="*",$C444&lt;400),"",IF(AND('201819 DATA'!BW444="*",$C444&gt;=400),"*",IF($C444&gt;=400,ROUND('201819 DATA'!BW444/$C444,2),"")))</f>
        <v>0.05</v>
      </c>
    </row>
    <row r="445" spans="1:50" x14ac:dyDescent="0.2">
      <c r="A445" s="13" t="s">
        <v>574</v>
      </c>
      <c r="B445" s="287">
        <f>'201819 DATA'!B445</f>
        <v>476805</v>
      </c>
      <c r="C445" s="288">
        <f>'201819 DATA'!C445</f>
        <v>393575</v>
      </c>
      <c r="D445" s="293">
        <f>'201819 DATA'!FN445</f>
        <v>106330</v>
      </c>
      <c r="G445" s="295">
        <f t="shared" si="6"/>
        <v>0.83</v>
      </c>
      <c r="H445" s="289">
        <f>IF(OR($C445="*",$C445&lt;400),"",IF(AND('201819 DATA'!F445="*",$C445&gt;=400),"*",IF($C445&gt;=400,ROUND('201819 DATA'!F445/$C445,2),"")))</f>
        <v>0.48</v>
      </c>
      <c r="I445" s="296">
        <f>IF(OR($B445="*",$B445&lt;400),"",IF(AND('201819 DATA'!Y445="*",$B445&gt;=400),"*",IF($B445&gt;=400,ROUND('201819 DATA'!Y445/$B445,2),"")))</f>
        <v>0.06</v>
      </c>
      <c r="J445" s="296">
        <f>IF(OR($B445="*",$B445&lt;400),"",IF(AND('201819 DATA'!Z445="*",$B445&gt;=400),"*",IF($B445&gt;=400,ROUND('201819 DATA'!Z445/$B445,2),"")))</f>
        <v>0.11</v>
      </c>
      <c r="K445" s="296">
        <f>IF(OR($B445="*",$B445&lt;400),"",IF(AND('201819 DATA'!AA445="*",$B445&gt;=400),"*",IF($B445&gt;=400,ROUND('201819 DATA'!AA445/$B445,2),"")))</f>
        <v>0.14000000000000001</v>
      </c>
      <c r="L445" s="296">
        <f>IF(OR($B445="*",$B445&lt;400),"",IF(AND('201819 DATA'!AB445="*",$B445&gt;=400),"*",IF($B445&gt;=400,ROUND('201819 DATA'!AB445/$B445,2),"")))</f>
        <v>0.19</v>
      </c>
      <c r="M445" s="296">
        <f>IF(OR($B445="*",$B445&lt;400),"",IF(AND('201819 DATA'!AC445="*",$B445&gt;=400),"*",IF($B445&gt;=400,ROUND('201819 DATA'!AC445/$B445,2),"")))</f>
        <v>0.23</v>
      </c>
      <c r="N445" s="296">
        <f>IF(OR($B445="*",$B445&lt;400),"",IF(AND('201819 DATA'!AD445="*",$B445&gt;=400),"*",IF($B445&gt;=400,ROUND('201819 DATA'!AD445/$B445,2),"")))</f>
        <v>0.23</v>
      </c>
      <c r="O445" s="296">
        <f>IF(OR($B445="*",$B445&lt;400),"",IF(AND('201819 DATA'!AE445="*",$B445&gt;=400),"*",IF($B445&gt;=400,ROUND('201819 DATA'!AE445/$B445,2),"")))</f>
        <v>0.04</v>
      </c>
      <c r="P445" s="297"/>
      <c r="Q445" s="296">
        <f>IF(OR($B445="*",$B445&lt;400),"",IF(AND('201819 DATA'!FL445="*",$B445&gt;=400),"*",IF($B445&gt;=400,ROUND('201819 DATA'!FL445/$B445,2),"")))</f>
        <v>0.52</v>
      </c>
      <c r="R445" s="289">
        <f>IF(OR($C445="*",$C445&lt;400),"",IF(AND('201819 DATA'!F445="*",$C445&gt;=400),"*",IF($C445&gt;=400,ROUND('201819 DATA'!F445/$C445,2),"")))</f>
        <v>0.48</v>
      </c>
      <c r="S445" s="289">
        <f>IF(OR($C445="*",$C445&lt;400),"",IF(AND('201819 DATA'!G445="*",$C445&gt;=400),"*",IF($C445&gt;=400,ROUND('201819 DATA'!G445/$C445,2),"")))</f>
        <v>0.16</v>
      </c>
      <c r="T445" s="289">
        <f>IF(OR($C445="*",$C445&lt;400),"",IF(AND('201819 DATA'!H445="*",$C445&gt;=400),"*",IF($C445&gt;=400,ROUND('201819 DATA'!H445/$C445,2),"")))</f>
        <v>0.28000000000000003</v>
      </c>
      <c r="U445" s="289">
        <f>IF(OR($C445="*",$C445&lt;400),"",IF(AND('201819 DATA'!FM445="*",$C445&gt;=400),"*",IF($C445&gt;=400,ROUND('201819 DATA'!FM445/$C445,2),"")))</f>
        <v>0.08</v>
      </c>
      <c r="V445" s="312">
        <f>IF(OR($D445="*",$D445&lt;400),"",IF(AND('201819 DATA'!M445="*",$D445&gt;=400),"*",IF($D445&gt;=400,ROUND('201819 DATA'!M445/$D445,2),"")))</f>
        <v>0.45</v>
      </c>
      <c r="W445" s="312">
        <f>IF(OR($D445="*",$D445&lt;400),"",IF(AND('201819 DATA'!N445="*",$D445&gt;=400),"*",IF($D445&gt;=400,ROUND('201819 DATA'!N445/$D445,2),"")))</f>
        <v>0.24</v>
      </c>
      <c r="X445" s="312">
        <f>IF(OR($D445="*",$D445&lt;400),"",IF(AND('201819 DATA'!O445="*",$D445&gt;=400),"*",IF($D445&gt;=400,ROUND('201819 DATA'!O445/$D445,2),"")))</f>
        <v>0.11</v>
      </c>
      <c r="Y445" s="312">
        <f>IF(OR($D445="*",$D445&lt;400),"",IF(AND('201819 DATA'!P445="*",$D445&gt;=400),"*",IF($D445&gt;=400,ROUND('201819 DATA'!P445/$D445,2),"")))</f>
        <v>0.13</v>
      </c>
      <c r="Z445" s="312">
        <f>IF(OR($D445="*",$D445&lt;400),"",IF(AND('201819 DATA'!Q445="*",$D445&gt;=400),"*",IF($D445&gt;=400,ROUND('201819 DATA'!Q445/$D445,2),"")))</f>
        <v>0.04</v>
      </c>
      <c r="AA445" s="312">
        <f>IF(OR($D445="*",$D445&lt;400),"",IF(AND('201819 DATA'!R445="*",$D445&gt;=400),"*",IF($D445&gt;=400,ROUND('201819 DATA'!R445/$D445,2),"")))</f>
        <v>0.02</v>
      </c>
      <c r="AB445" s="312">
        <f>IF(OR($D445="*",$D445&lt;400),"",IF(AND('201819 DATA'!S445="*",$D445&gt;=400),"*",IF($D445&gt;=400,ROUND('201819 DATA'!S445/$D445,2),"")))</f>
        <v>0</v>
      </c>
      <c r="AC445" s="312">
        <f>IF(OR($D445="*",$D445&lt;400),"",IF(AND('201819 DATA'!T445="*",$D445&gt;=400),"*",IF($D445&gt;=400,ROUND('201819 DATA'!T445/$D445,2),"")))</f>
        <v>0</v>
      </c>
      <c r="AD445" s="289">
        <f>IF(OR($C445="*",$C445&lt;400),"",IF(AND('201819 DATA'!BC445="*",$C445&gt;=400),"*",IF($C445&gt;=400,ROUND('201819 DATA'!BC445/$C445,2),"")))</f>
        <v>0.03</v>
      </c>
      <c r="AE445" s="289">
        <f>IF(OR($C445="*",$C445&lt;400),"",IF(AND('201819 DATA'!BD445="*",$C445&gt;=400),"*",IF($C445&gt;=400,ROUND('201819 DATA'!BD445/$C445,2),"")))</f>
        <v>0.13</v>
      </c>
      <c r="AF445" s="289">
        <f>IF(OR($C445="*",$C445&lt;400),"",IF(AND('201819 DATA'!BE445="*",$C445&gt;=400),"*",IF($C445&gt;=400,ROUND('201819 DATA'!BE445/$C445,2),"")))</f>
        <v>0.02</v>
      </c>
      <c r="AG445" s="289">
        <f>IF(OR($C445="*",$C445&lt;400),"",IF(AND('201819 DATA'!BF445="*",$C445&gt;=400),"*",IF($C445&gt;=400,ROUND('201819 DATA'!BF445/$C445,2),"")))</f>
        <v>0.02</v>
      </c>
      <c r="AH445" s="289">
        <f>IF(OR($C445="*",$C445&lt;400),"",IF(AND('201819 DATA'!BG445="*",$C445&gt;=400),"*",IF($C445&gt;=400,ROUND('201819 DATA'!BG445/$C445,2),"")))</f>
        <v>0.01</v>
      </c>
      <c r="AI445" s="289">
        <f>IF(OR($C445="*",$C445&lt;400),"",IF(AND('201819 DATA'!BH445="*",$C445&gt;=400),"*",IF($C445&gt;=400,ROUND('201819 DATA'!BH445/$C445,2),"")))</f>
        <v>0.02</v>
      </c>
      <c r="AJ445" s="289">
        <f>IF(OR($C445="*",$C445&lt;400),"",IF(AND('201819 DATA'!BI445="*",$C445&gt;=400),"*",IF($C445&gt;=400,ROUND('201819 DATA'!BI445/$C445,2),"")))</f>
        <v>0.05</v>
      </c>
      <c r="AK445" s="289">
        <f>IF(OR($C445="*",$C445&lt;400),"",IF(AND('201819 DATA'!BJ445="*",$C445&gt;=400),"*",IF($C445&gt;=400,ROUND('201819 DATA'!BJ445/$C445,2),"")))</f>
        <v>0</v>
      </c>
      <c r="AL445" s="289">
        <f>IF(OR($C445="*",$C445&lt;400),"",IF(AND('201819 DATA'!BK445="*",$C445&gt;=400),"*",IF($C445&gt;=400,ROUND('201819 DATA'!BK445/$C445,2),"")))</f>
        <v>0.06</v>
      </c>
      <c r="AM445" s="289">
        <f>IF(OR($C445="*",$C445&lt;400),"",IF(AND('201819 DATA'!BL445="*",$C445&gt;=400),"*",IF($C445&gt;=400,ROUND('201819 DATA'!BL445/$C445,2),"")))</f>
        <v>7.0000000000000007E-2</v>
      </c>
      <c r="AN445" s="289">
        <f>IF(OR($C445="*",$C445&lt;400),"",IF(AND('201819 DATA'!BM445="*",$C445&gt;=400),"*",IF($C445&gt;=400,ROUND('201819 DATA'!BM445/$C445,2),"")))</f>
        <v>0.11</v>
      </c>
      <c r="AO445" s="289">
        <f>IF(OR($C445="*",$C445&lt;400),"",IF(AND('201819 DATA'!BN445="*",$C445&gt;=400),"*",IF($C445&gt;=400,ROUND('201819 DATA'!BN445/$C445,2),"")))</f>
        <v>0.02</v>
      </c>
      <c r="AP445" s="289">
        <f>IF(OR($C445="*",$C445&lt;400),"",IF(AND('201819 DATA'!BO445="*",$C445&gt;=400),"*",IF($C445&gt;=400,ROUND('201819 DATA'!BO445/$C445,2),"")))</f>
        <v>0.06</v>
      </c>
      <c r="AQ445" s="289">
        <f>IF(OR($C445="*",$C445&lt;400),"",IF(AND('201819 DATA'!BP445="*",$C445&gt;=400),"*",IF($C445&gt;=400,ROUND('201819 DATA'!BP445/$C445,2),"")))</f>
        <v>0.05</v>
      </c>
      <c r="AR445" s="289">
        <f>IF(OR($C445="*",$C445&lt;400),"",IF(AND('201819 DATA'!BQ445="*",$C445&gt;=400),"*",IF($C445&gt;=400,ROUND('201819 DATA'!BQ445/$C445,2),"")))</f>
        <v>0.06</v>
      </c>
      <c r="AS445" s="289">
        <f>IF(OR($C445="*",$C445&lt;400),"",IF(AND('201819 DATA'!BR445="*",$C445&gt;=400),"*",IF($C445&gt;=400,ROUND('201819 DATA'!BR445/$C445,2),"")))</f>
        <v>0.01</v>
      </c>
      <c r="AT445" s="289">
        <f>IF(OR($C445="*",$C445&lt;400),"",IF(AND('201819 DATA'!BS445="*",$C445&gt;=400),"*",IF($C445&gt;=400,ROUND('201819 DATA'!BS445/$C445,2),"")))</f>
        <v>0</v>
      </c>
      <c r="AU445" s="289">
        <f>IF(OR($C445="*",$C445&lt;400),"",IF(AND('201819 DATA'!BT445="*",$C445&gt;=400),"*",IF($C445&gt;=400,ROUND('201819 DATA'!BT445/$C445,2),"")))</f>
        <v>0.17</v>
      </c>
      <c r="AV445" s="289">
        <f>IF(OR($C445="*",$C445&lt;400),"",IF(AND('201819 DATA'!BU445="*",$C445&gt;=400),"*",IF($C445&gt;=400,ROUND('201819 DATA'!BU445/$C445,2),"")))</f>
        <v>7.0000000000000007E-2</v>
      </c>
      <c r="AW445" s="289">
        <f>IF(OR($C445="*",$C445&lt;400),"",IF(AND('201819 DATA'!BV445="*",$C445&gt;=400),"*",IF($C445&gt;=400,ROUND('201819 DATA'!BV445/$C445,2),"")))</f>
        <v>0</v>
      </c>
      <c r="AX445" s="289">
        <f>IF(OR($C445="*",$C445&lt;400),"",IF(AND('201819 DATA'!BW445="*",$C445&gt;=400),"*",IF($C445&gt;=400,ROUND('201819 DATA'!BW445/$C445,2),"")))</f>
        <v>0.05</v>
      </c>
    </row>
    <row r="446" spans="1:50" x14ac:dyDescent="0.2">
      <c r="A446" s="13" t="s">
        <v>365</v>
      </c>
      <c r="B446" s="287">
        <f>'201819 DATA'!B446</f>
        <v>169420</v>
      </c>
      <c r="C446" s="288">
        <f>'201819 DATA'!C446</f>
        <v>146030</v>
      </c>
      <c r="D446" s="293">
        <f>'201819 DATA'!FN446</f>
        <v>45440</v>
      </c>
      <c r="G446" s="295">
        <f t="shared" si="6"/>
        <v>0.86</v>
      </c>
      <c r="H446" s="289">
        <f>IF(OR($C446="*",$C446&lt;400),"",IF(AND('201819 DATA'!F446="*",$C446&gt;=400),"*",IF($C446&gt;=400,ROUND('201819 DATA'!F446/$C446,2),"")))</f>
        <v>0.33</v>
      </c>
      <c r="I446" s="296">
        <f>IF(OR($B446="*",$B446&lt;400),"",IF(AND('201819 DATA'!Y446="*",$B446&gt;=400),"*",IF($B446&gt;=400,ROUND('201819 DATA'!Y446/$B446,2),"")))</f>
        <v>0.18</v>
      </c>
      <c r="J446" s="296">
        <f>IF(OR($B446="*",$B446&lt;400),"",IF(AND('201819 DATA'!Z446="*",$B446&gt;=400),"*",IF($B446&gt;=400,ROUND('201819 DATA'!Z446/$B446,2),"")))</f>
        <v>0.12</v>
      </c>
      <c r="K446" s="296">
        <f>IF(OR($B446="*",$B446&lt;400),"",IF(AND('201819 DATA'!AA446="*",$B446&gt;=400),"*",IF($B446&gt;=400,ROUND('201819 DATA'!AA446/$B446,2),"")))</f>
        <v>0.14000000000000001</v>
      </c>
      <c r="L446" s="296">
        <f>IF(OR($B446="*",$B446&lt;400),"",IF(AND('201819 DATA'!AB446="*",$B446&gt;=400),"*",IF($B446&gt;=400,ROUND('201819 DATA'!AB446/$B446,2),"")))</f>
        <v>0.14000000000000001</v>
      </c>
      <c r="M446" s="296">
        <f>IF(OR($B446="*",$B446&lt;400),"",IF(AND('201819 DATA'!AC446="*",$B446&gt;=400),"*",IF($B446&gt;=400,ROUND('201819 DATA'!AC446/$B446,2),"")))</f>
        <v>0.2</v>
      </c>
      <c r="N446" s="296">
        <f>IF(OR($B446="*",$B446&lt;400),"",IF(AND('201819 DATA'!AD446="*",$B446&gt;=400),"*",IF($B446&gt;=400,ROUND('201819 DATA'!AD446/$B446,2),"")))</f>
        <v>0.17</v>
      </c>
      <c r="O446" s="296">
        <f>IF(OR($B446="*",$B446&lt;400),"",IF(AND('201819 DATA'!AE446="*",$B446&gt;=400),"*",IF($B446&gt;=400,ROUND('201819 DATA'!AE446/$B446,2),"")))</f>
        <v>0.02</v>
      </c>
      <c r="P446" s="297"/>
      <c r="Q446" s="296">
        <f>IF(OR($B446="*",$B446&lt;400),"",IF(AND('201819 DATA'!FL446="*",$B446&gt;=400),"*",IF($B446&gt;=400,ROUND('201819 DATA'!FL446/$B446,2),"")))</f>
        <v>0.64</v>
      </c>
      <c r="R446" s="289">
        <f>IF(OR($C446="*",$C446&lt;400),"",IF(AND('201819 DATA'!F446="*",$C446&gt;=400),"*",IF($C446&gt;=400,ROUND('201819 DATA'!F446/$C446,2),"")))</f>
        <v>0.33</v>
      </c>
      <c r="S446" s="289">
        <f>IF(OR($C446="*",$C446&lt;400),"",IF(AND('201819 DATA'!G446="*",$C446&gt;=400),"*",IF($C446&gt;=400,ROUND('201819 DATA'!G446/$C446,2),"")))</f>
        <v>0.19</v>
      </c>
      <c r="T446" s="289">
        <f>IF(OR($C446="*",$C446&lt;400),"",IF(AND('201819 DATA'!H446="*",$C446&gt;=400),"*",IF($C446&gt;=400,ROUND('201819 DATA'!H446/$C446,2),"")))</f>
        <v>0.34</v>
      </c>
      <c r="U446" s="289">
        <f>IF(OR($C446="*",$C446&lt;400),"",IF(AND('201819 DATA'!FM446="*",$C446&gt;=400),"*",IF($C446&gt;=400,ROUND('201819 DATA'!FM446/$C446,2),"")))</f>
        <v>0.14000000000000001</v>
      </c>
      <c r="V446" s="312">
        <f>IF(OR($D446="*",$D446&lt;400),"",IF(AND('201819 DATA'!M446="*",$D446&gt;=400),"*",IF($D446&gt;=400,ROUND('201819 DATA'!M446/$D446,2),"")))</f>
        <v>0.44</v>
      </c>
      <c r="W446" s="312">
        <f>IF(OR($D446="*",$D446&lt;400),"",IF(AND('201819 DATA'!N446="*",$D446&gt;=400),"*",IF($D446&gt;=400,ROUND('201819 DATA'!N446/$D446,2),"")))</f>
        <v>0.23</v>
      </c>
      <c r="X446" s="312">
        <f>IF(OR($D446="*",$D446&lt;400),"",IF(AND('201819 DATA'!O446="*",$D446&gt;=400),"*",IF($D446&gt;=400,ROUND('201819 DATA'!O446/$D446,2),"")))</f>
        <v>0.1</v>
      </c>
      <c r="Y446" s="312">
        <f>IF(OR($D446="*",$D446&lt;400),"",IF(AND('201819 DATA'!P446="*",$D446&gt;=400),"*",IF($D446&gt;=400,ROUND('201819 DATA'!P446/$D446,2),"")))</f>
        <v>0.16</v>
      </c>
      <c r="Z446" s="312">
        <f>IF(OR($D446="*",$D446&lt;400),"",IF(AND('201819 DATA'!Q446="*",$D446&gt;=400),"*",IF($D446&gt;=400,ROUND('201819 DATA'!Q446/$D446,2),"")))</f>
        <v>0.05</v>
      </c>
      <c r="AA446" s="312">
        <f>IF(OR($D446="*",$D446&lt;400),"",IF(AND('201819 DATA'!R446="*",$D446&gt;=400),"*",IF($D446&gt;=400,ROUND('201819 DATA'!R446/$D446,2),"")))</f>
        <v>0.01</v>
      </c>
      <c r="AB446" s="312">
        <f>IF(OR($D446="*",$D446&lt;400),"",IF(AND('201819 DATA'!S446="*",$D446&gt;=400),"*",IF($D446&gt;=400,ROUND('201819 DATA'!S446/$D446,2),"")))</f>
        <v>0</v>
      </c>
      <c r="AC446" s="312">
        <f>IF(OR($D446="*",$D446&lt;400),"",IF(AND('201819 DATA'!T446="*",$D446&gt;=400),"*",IF($D446&gt;=400,ROUND('201819 DATA'!T446/$D446,2),"")))</f>
        <v>0</v>
      </c>
      <c r="AD446" s="289">
        <f>IF(OR($C446="*",$C446&lt;400),"",IF(AND('201819 DATA'!BC446="*",$C446&gt;=400),"*",IF($C446&gt;=400,ROUND('201819 DATA'!BC446/$C446,2),"")))</f>
        <v>0.03</v>
      </c>
      <c r="AE446" s="289">
        <f>IF(OR($C446="*",$C446&lt;400),"",IF(AND('201819 DATA'!BD446="*",$C446&gt;=400),"*",IF($C446&gt;=400,ROUND('201819 DATA'!BD446/$C446,2),"")))</f>
        <v>0.2</v>
      </c>
      <c r="AF446" s="289">
        <f>IF(OR($C446="*",$C446&lt;400),"",IF(AND('201819 DATA'!BE446="*",$C446&gt;=400),"*",IF($C446&gt;=400,ROUND('201819 DATA'!BE446/$C446,2),"")))</f>
        <v>0.02</v>
      </c>
      <c r="AG446" s="289">
        <f>IF(OR($C446="*",$C446&lt;400),"",IF(AND('201819 DATA'!BF446="*",$C446&gt;=400),"*",IF($C446&gt;=400,ROUND('201819 DATA'!BF446/$C446,2),"")))</f>
        <v>0.02</v>
      </c>
      <c r="AH446" s="289">
        <f>IF(OR($C446="*",$C446&lt;400),"",IF(AND('201819 DATA'!BG446="*",$C446&gt;=400),"*",IF($C446&gt;=400,ROUND('201819 DATA'!BG446/$C446,2),"")))</f>
        <v>0.01</v>
      </c>
      <c r="AI446" s="289">
        <f>IF(OR($C446="*",$C446&lt;400),"",IF(AND('201819 DATA'!BH446="*",$C446&gt;=400),"*",IF($C446&gt;=400,ROUND('201819 DATA'!BH446/$C446,2),"")))</f>
        <v>0.02</v>
      </c>
      <c r="AJ446" s="289">
        <f>IF(OR($C446="*",$C446&lt;400),"",IF(AND('201819 DATA'!BI446="*",$C446&gt;=400),"*",IF($C446&gt;=400,ROUND('201819 DATA'!BI446/$C446,2),"")))</f>
        <v>0.06</v>
      </c>
      <c r="AK446" s="289">
        <f>IF(OR($C446="*",$C446&lt;400),"",IF(AND('201819 DATA'!BJ446="*",$C446&gt;=400),"*",IF($C446&gt;=400,ROUND('201819 DATA'!BJ446/$C446,2),"")))</f>
        <v>0.01</v>
      </c>
      <c r="AL446" s="289">
        <f>IF(OR($C446="*",$C446&lt;400),"",IF(AND('201819 DATA'!BK446="*",$C446&gt;=400),"*",IF($C446&gt;=400,ROUND('201819 DATA'!BK446/$C446,2),"")))</f>
        <v>0.06</v>
      </c>
      <c r="AM446" s="289">
        <f>IF(OR($C446="*",$C446&lt;400),"",IF(AND('201819 DATA'!BL446="*",$C446&gt;=400),"*",IF($C446&gt;=400,ROUND('201819 DATA'!BL446/$C446,2),"")))</f>
        <v>0.05</v>
      </c>
      <c r="AN446" s="289">
        <f>IF(OR($C446="*",$C446&lt;400),"",IF(AND('201819 DATA'!BM446="*",$C446&gt;=400),"*",IF($C446&gt;=400,ROUND('201819 DATA'!BM446/$C446,2),"")))</f>
        <v>0.11</v>
      </c>
      <c r="AO446" s="289">
        <f>IF(OR($C446="*",$C446&lt;400),"",IF(AND('201819 DATA'!BN446="*",$C446&gt;=400),"*",IF($C446&gt;=400,ROUND('201819 DATA'!BN446/$C446,2),"")))</f>
        <v>0.02</v>
      </c>
      <c r="AP446" s="289">
        <f>IF(OR($C446="*",$C446&lt;400),"",IF(AND('201819 DATA'!BO446="*",$C446&gt;=400),"*",IF($C446&gt;=400,ROUND('201819 DATA'!BO446/$C446,2),"")))</f>
        <v>0.03</v>
      </c>
      <c r="AQ446" s="289">
        <f>IF(OR($C446="*",$C446&lt;400),"",IF(AND('201819 DATA'!BP446="*",$C446&gt;=400),"*",IF($C446&gt;=400,ROUND('201819 DATA'!BP446/$C446,2),"")))</f>
        <v>0.02</v>
      </c>
      <c r="AR446" s="289">
        <f>IF(OR($C446="*",$C446&lt;400),"",IF(AND('201819 DATA'!BQ446="*",$C446&gt;=400),"*",IF($C446&gt;=400,ROUND('201819 DATA'!BQ446/$C446,2),"")))</f>
        <v>0.09</v>
      </c>
      <c r="AS446" s="289">
        <f>IF(OR($C446="*",$C446&lt;400),"",IF(AND('201819 DATA'!BR446="*",$C446&gt;=400),"*",IF($C446&gt;=400,ROUND('201819 DATA'!BR446/$C446,2),"")))</f>
        <v>0.02</v>
      </c>
      <c r="AT446" s="289">
        <f>IF(OR($C446="*",$C446&lt;400),"",IF(AND('201819 DATA'!BS446="*",$C446&gt;=400),"*",IF($C446&gt;=400,ROUND('201819 DATA'!BS446/$C446,2),"")))</f>
        <v>0.02</v>
      </c>
      <c r="AU446" s="289">
        <f>IF(OR($C446="*",$C446&lt;400),"",IF(AND('201819 DATA'!BT446="*",$C446&gt;=400),"*",IF($C446&gt;=400,ROUND('201819 DATA'!BT446/$C446,2),"")))</f>
        <v>0.09</v>
      </c>
      <c r="AV446" s="289">
        <f>IF(OR($C446="*",$C446&lt;400),"",IF(AND('201819 DATA'!BU446="*",$C446&gt;=400),"*",IF($C446&gt;=400,ROUND('201819 DATA'!BU446/$C446,2),"")))</f>
        <v>7.0000000000000007E-2</v>
      </c>
      <c r="AW446" s="289">
        <f>IF(OR($C446="*",$C446&lt;400),"",IF(AND('201819 DATA'!BV446="*",$C446&gt;=400),"*",IF($C446&gt;=400,ROUND('201819 DATA'!BV446/$C446,2),"")))</f>
        <v>0</v>
      </c>
      <c r="AX446" s="289">
        <f>IF(OR($C446="*",$C446&lt;400),"",IF(AND('201819 DATA'!BW446="*",$C446&gt;=400),"*",IF($C446&gt;=400,ROUND('201819 DATA'!BW446/$C446,2),"")))</f>
        <v>0.05</v>
      </c>
    </row>
    <row r="447" spans="1:50" x14ac:dyDescent="0.2">
      <c r="A447" s="13" t="s">
        <v>438</v>
      </c>
      <c r="B447" s="287">
        <f>'201819 DATA'!B447</f>
        <v>205990</v>
      </c>
      <c r="C447" s="288">
        <f>'201819 DATA'!C447</f>
        <v>176575</v>
      </c>
      <c r="D447" s="293">
        <f>'201819 DATA'!FN447</f>
        <v>60570</v>
      </c>
      <c r="G447" s="295">
        <f t="shared" si="6"/>
        <v>0.86</v>
      </c>
      <c r="H447" s="289">
        <f>IF(OR($C447="*",$C447&lt;400),"",IF(AND('201819 DATA'!F447="*",$C447&gt;=400),"*",IF($C447&gt;=400,ROUND('201819 DATA'!F447/$C447,2),"")))</f>
        <v>0.36</v>
      </c>
      <c r="I447" s="296">
        <f>IF(OR($B447="*",$B447&lt;400),"",IF(AND('201819 DATA'!Y447="*",$B447&gt;=400),"*",IF($B447&gt;=400,ROUND('201819 DATA'!Y447/$B447,2),"")))</f>
        <v>0.1</v>
      </c>
      <c r="J447" s="296">
        <f>IF(OR($B447="*",$B447&lt;400),"",IF(AND('201819 DATA'!Z447="*",$B447&gt;=400),"*",IF($B447&gt;=400,ROUND('201819 DATA'!Z447/$B447,2),"")))</f>
        <v>0.11</v>
      </c>
      <c r="K447" s="296">
        <f>IF(OR($B447="*",$B447&lt;400),"",IF(AND('201819 DATA'!AA447="*",$B447&gt;=400),"*",IF($B447&gt;=400,ROUND('201819 DATA'!AA447/$B447,2),"")))</f>
        <v>0.14000000000000001</v>
      </c>
      <c r="L447" s="296">
        <f>IF(OR($B447="*",$B447&lt;400),"",IF(AND('201819 DATA'!AB447="*",$B447&gt;=400),"*",IF($B447&gt;=400,ROUND('201819 DATA'!AB447/$B447,2),"")))</f>
        <v>0.18</v>
      </c>
      <c r="M447" s="296">
        <f>IF(OR($B447="*",$B447&lt;400),"",IF(AND('201819 DATA'!AC447="*",$B447&gt;=400),"*",IF($B447&gt;=400,ROUND('201819 DATA'!AC447/$B447,2),"")))</f>
        <v>0.23</v>
      </c>
      <c r="N447" s="296">
        <f>IF(OR($B447="*",$B447&lt;400),"",IF(AND('201819 DATA'!AD447="*",$B447&gt;=400),"*",IF($B447&gt;=400,ROUND('201819 DATA'!AD447/$B447,2),"")))</f>
        <v>0.19</v>
      </c>
      <c r="O447" s="296">
        <f>IF(OR($B447="*",$B447&lt;400),"",IF(AND('201819 DATA'!AE447="*",$B447&gt;=400),"*",IF($B447&gt;=400,ROUND('201819 DATA'!AE447/$B447,2),"")))</f>
        <v>0.03</v>
      </c>
      <c r="P447" s="297"/>
      <c r="Q447" s="296">
        <f>IF(OR($B447="*",$B447&lt;400),"",IF(AND('201819 DATA'!FL447="*",$B447&gt;=400),"*",IF($B447&gt;=400,ROUND('201819 DATA'!FL447/$B447,2),"")))</f>
        <v>0.57999999999999996</v>
      </c>
      <c r="R447" s="289">
        <f>IF(OR($C447="*",$C447&lt;400),"",IF(AND('201819 DATA'!F447="*",$C447&gt;=400),"*",IF($C447&gt;=400,ROUND('201819 DATA'!F447/$C447,2),"")))</f>
        <v>0.36</v>
      </c>
      <c r="S447" s="289">
        <f>IF(OR($C447="*",$C447&lt;400),"",IF(AND('201819 DATA'!G447="*",$C447&gt;=400),"*",IF($C447&gt;=400,ROUND('201819 DATA'!G447/$C447,2),"")))</f>
        <v>0.15</v>
      </c>
      <c r="T447" s="289">
        <f>IF(OR($C447="*",$C447&lt;400),"",IF(AND('201819 DATA'!H447="*",$C447&gt;=400),"*",IF($C447&gt;=400,ROUND('201819 DATA'!H447/$C447,2),"")))</f>
        <v>0.36</v>
      </c>
      <c r="U447" s="289">
        <f>IF(OR($C447="*",$C447&lt;400),"",IF(AND('201819 DATA'!FM447="*",$C447&gt;=400),"*",IF($C447&gt;=400,ROUND('201819 DATA'!FM447/$C447,2),"")))</f>
        <v>0.13</v>
      </c>
      <c r="V447" s="312">
        <f>IF(OR($D447="*",$D447&lt;400),"",IF(AND('201819 DATA'!M447="*",$D447&gt;=400),"*",IF($D447&gt;=400,ROUND('201819 DATA'!M447/$D447,2),"")))</f>
        <v>0.48</v>
      </c>
      <c r="W447" s="312">
        <f>IF(OR($D447="*",$D447&lt;400),"",IF(AND('201819 DATA'!N447="*",$D447&gt;=400),"*",IF($D447&gt;=400,ROUND('201819 DATA'!N447/$D447,2),"")))</f>
        <v>0.18</v>
      </c>
      <c r="X447" s="312">
        <f>IF(OR($D447="*",$D447&lt;400),"",IF(AND('201819 DATA'!O447="*",$D447&gt;=400),"*",IF($D447&gt;=400,ROUND('201819 DATA'!O447/$D447,2),"")))</f>
        <v>0.11</v>
      </c>
      <c r="Y447" s="312">
        <f>IF(OR($D447="*",$D447&lt;400),"",IF(AND('201819 DATA'!P447="*",$D447&gt;=400),"*",IF($D447&gt;=400,ROUND('201819 DATA'!P447/$D447,2),"")))</f>
        <v>0.16</v>
      </c>
      <c r="Z447" s="312">
        <f>IF(OR($D447="*",$D447&lt;400),"",IF(AND('201819 DATA'!Q447="*",$D447&gt;=400),"*",IF($D447&gt;=400,ROUND('201819 DATA'!Q447/$D447,2),"")))</f>
        <v>0.05</v>
      </c>
      <c r="AA447" s="312">
        <f>IF(OR($D447="*",$D447&lt;400),"",IF(AND('201819 DATA'!R447="*",$D447&gt;=400),"*",IF($D447&gt;=400,ROUND('201819 DATA'!R447/$D447,2),"")))</f>
        <v>0.02</v>
      </c>
      <c r="AB447" s="312">
        <f>IF(OR($D447="*",$D447&lt;400),"",IF(AND('201819 DATA'!S447="*",$D447&gt;=400),"*",IF($D447&gt;=400,ROUND('201819 DATA'!S447/$D447,2),"")))</f>
        <v>0</v>
      </c>
      <c r="AC447" s="312">
        <f>IF(OR($D447="*",$D447&lt;400),"",IF(AND('201819 DATA'!T447="*",$D447&gt;=400),"*",IF($D447&gt;=400,ROUND('201819 DATA'!T447/$D447,2),"")))</f>
        <v>0</v>
      </c>
      <c r="AD447" s="289">
        <f>IF(OR($C447="*",$C447&lt;400),"",IF(AND('201819 DATA'!BC447="*",$C447&gt;=400),"*",IF($C447&gt;=400,ROUND('201819 DATA'!BC447/$C447,2),"")))</f>
        <v>0.03</v>
      </c>
      <c r="AE447" s="289">
        <f>IF(OR($C447="*",$C447&lt;400),"",IF(AND('201819 DATA'!BD447="*",$C447&gt;=400),"*",IF($C447&gt;=400,ROUND('201819 DATA'!BD447/$C447,2),"")))</f>
        <v>0.16</v>
      </c>
      <c r="AF447" s="289">
        <f>IF(OR($C447="*",$C447&lt;400),"",IF(AND('201819 DATA'!BE447="*",$C447&gt;=400),"*",IF($C447&gt;=400,ROUND('201819 DATA'!BE447/$C447,2),"")))</f>
        <v>0.02</v>
      </c>
      <c r="AG447" s="289">
        <f>IF(OR($C447="*",$C447&lt;400),"",IF(AND('201819 DATA'!BF447="*",$C447&gt;=400),"*",IF($C447&gt;=400,ROUND('201819 DATA'!BF447/$C447,2),"")))</f>
        <v>0.02</v>
      </c>
      <c r="AH447" s="289">
        <f>IF(OR($C447="*",$C447&lt;400),"",IF(AND('201819 DATA'!BG447="*",$C447&gt;=400),"*",IF($C447&gt;=400,ROUND('201819 DATA'!BG447/$C447,2),"")))</f>
        <v>0.01</v>
      </c>
      <c r="AI447" s="289">
        <f>IF(OR($C447="*",$C447&lt;400),"",IF(AND('201819 DATA'!BH447="*",$C447&gt;=400),"*",IF($C447&gt;=400,ROUND('201819 DATA'!BH447/$C447,2),"")))</f>
        <v>0.02</v>
      </c>
      <c r="AJ447" s="289">
        <f>IF(OR($C447="*",$C447&lt;400),"",IF(AND('201819 DATA'!BI447="*",$C447&gt;=400),"*",IF($C447&gt;=400,ROUND('201819 DATA'!BI447/$C447,2),"")))</f>
        <v>0.03</v>
      </c>
      <c r="AK447" s="289">
        <f>IF(OR($C447="*",$C447&lt;400),"",IF(AND('201819 DATA'!BJ447="*",$C447&gt;=400),"*",IF($C447&gt;=400,ROUND('201819 DATA'!BJ447/$C447,2),"")))</f>
        <v>0</v>
      </c>
      <c r="AL447" s="289">
        <f>IF(OR($C447="*",$C447&lt;400),"",IF(AND('201819 DATA'!BK447="*",$C447&gt;=400),"*",IF($C447&gt;=400,ROUND('201819 DATA'!BK447/$C447,2),"")))</f>
        <v>0.05</v>
      </c>
      <c r="AM447" s="289">
        <f>IF(OR($C447="*",$C447&lt;400),"",IF(AND('201819 DATA'!BL447="*",$C447&gt;=400),"*",IF($C447&gt;=400,ROUND('201819 DATA'!BL447/$C447,2),"")))</f>
        <v>0.06</v>
      </c>
      <c r="AN447" s="289">
        <f>IF(OR($C447="*",$C447&lt;400),"",IF(AND('201819 DATA'!BM447="*",$C447&gt;=400),"*",IF($C447&gt;=400,ROUND('201819 DATA'!BM447/$C447,2),"")))</f>
        <v>0.1</v>
      </c>
      <c r="AO447" s="289">
        <f>IF(OR($C447="*",$C447&lt;400),"",IF(AND('201819 DATA'!BN447="*",$C447&gt;=400),"*",IF($C447&gt;=400,ROUND('201819 DATA'!BN447/$C447,2),"")))</f>
        <v>0.03</v>
      </c>
      <c r="AP447" s="289">
        <f>IF(OR($C447="*",$C447&lt;400),"",IF(AND('201819 DATA'!BO447="*",$C447&gt;=400),"*",IF($C447&gt;=400,ROUND('201819 DATA'!BO447/$C447,2),"")))</f>
        <v>7.0000000000000007E-2</v>
      </c>
      <c r="AQ447" s="289">
        <f>IF(OR($C447="*",$C447&lt;400),"",IF(AND('201819 DATA'!BP447="*",$C447&gt;=400),"*",IF($C447&gt;=400,ROUND('201819 DATA'!BP447/$C447,2),"")))</f>
        <v>0.05</v>
      </c>
      <c r="AR447" s="289">
        <f>IF(OR($C447="*",$C447&lt;400),"",IF(AND('201819 DATA'!BQ447="*",$C447&gt;=400),"*",IF($C447&gt;=400,ROUND('201819 DATA'!BQ447/$C447,2),"")))</f>
        <v>0.06</v>
      </c>
      <c r="AS447" s="289">
        <f>IF(OR($C447="*",$C447&lt;400),"",IF(AND('201819 DATA'!BR447="*",$C447&gt;=400),"*",IF($C447&gt;=400,ROUND('201819 DATA'!BR447/$C447,2),"")))</f>
        <v>0.01</v>
      </c>
      <c r="AT447" s="289">
        <f>IF(OR($C447="*",$C447&lt;400),"",IF(AND('201819 DATA'!BS447="*",$C447&gt;=400),"*",IF($C447&gt;=400,ROUND('201819 DATA'!BS447/$C447,2),"")))</f>
        <v>0</v>
      </c>
      <c r="AU447" s="289">
        <f>IF(OR($C447="*",$C447&lt;400),"",IF(AND('201819 DATA'!BT447="*",$C447&gt;=400),"*",IF($C447&gt;=400,ROUND('201819 DATA'!BT447/$C447,2),"")))</f>
        <v>0.1</v>
      </c>
      <c r="AV447" s="289">
        <f>IF(OR($C447="*",$C447&lt;400),"",IF(AND('201819 DATA'!BU447="*",$C447&gt;=400),"*",IF($C447&gt;=400,ROUND('201819 DATA'!BU447/$C447,2),"")))</f>
        <v>0.08</v>
      </c>
      <c r="AW447" s="289">
        <f>IF(OR($C447="*",$C447&lt;400),"",IF(AND('201819 DATA'!BV447="*",$C447&gt;=400),"*",IF($C447&gt;=400,ROUND('201819 DATA'!BV447/$C447,2),"")))</f>
        <v>0</v>
      </c>
      <c r="AX447" s="289">
        <f>IF(OR($C447="*",$C447&lt;400),"",IF(AND('201819 DATA'!BW447="*",$C447&gt;=400),"*",IF($C447&gt;=400,ROUND('201819 DATA'!BW447/$C447,2),"")))</f>
        <v>0.08</v>
      </c>
    </row>
    <row r="448" spans="1:50" x14ac:dyDescent="0.2">
      <c r="A448" s="13" t="s">
        <v>202</v>
      </c>
      <c r="B448" s="287">
        <f>'201819 DATA'!B448</f>
        <v>309935</v>
      </c>
      <c r="C448" s="288">
        <f>'201819 DATA'!C448</f>
        <v>237985</v>
      </c>
      <c r="D448" s="293">
        <f>'201819 DATA'!FN448</f>
        <v>2915</v>
      </c>
      <c r="G448" s="295">
        <f t="shared" si="6"/>
        <v>0.77</v>
      </c>
      <c r="H448" s="289">
        <f>IF(OR($C448="*",$C448&lt;400),"",IF(AND('201819 DATA'!F448="*",$C448&gt;=400),"*",IF($C448&gt;=400,ROUND('201819 DATA'!F448/$C448,2),"")))</f>
        <v>0.36</v>
      </c>
      <c r="I448" s="296">
        <f>IF(OR($B448="*",$B448&lt;400),"",IF(AND('201819 DATA'!Y448="*",$B448&gt;=400),"*",IF($B448&gt;=400,ROUND('201819 DATA'!Y448/$B448,2),"")))</f>
        <v>0.08</v>
      </c>
      <c r="J448" s="296">
        <f>IF(OR($B448="*",$B448&lt;400),"",IF(AND('201819 DATA'!Z448="*",$B448&gt;=400),"*",IF($B448&gt;=400,ROUND('201819 DATA'!Z448/$B448,2),"")))</f>
        <v>0.1</v>
      </c>
      <c r="K448" s="296">
        <f>IF(OR($B448="*",$B448&lt;400),"",IF(AND('201819 DATA'!AA448="*",$B448&gt;=400),"*",IF($B448&gt;=400,ROUND('201819 DATA'!AA448/$B448,2),"")))</f>
        <v>0.12</v>
      </c>
      <c r="L448" s="296">
        <f>IF(OR($B448="*",$B448&lt;400),"",IF(AND('201819 DATA'!AB448="*",$B448&gt;=400),"*",IF($B448&gt;=400,ROUND('201819 DATA'!AB448/$B448,2),"")))</f>
        <v>0.17</v>
      </c>
      <c r="M448" s="296">
        <f>IF(OR($B448="*",$B448&lt;400),"",IF(AND('201819 DATA'!AC448="*",$B448&gt;=400),"*",IF($B448&gt;=400,ROUND('201819 DATA'!AC448/$B448,2),"")))</f>
        <v>0.24</v>
      </c>
      <c r="N448" s="296">
        <f>IF(OR($B448="*",$B448&lt;400),"",IF(AND('201819 DATA'!AD448="*",$B448&gt;=400),"*",IF($B448&gt;=400,ROUND('201819 DATA'!AD448/$B448,2),"")))</f>
        <v>0.24</v>
      </c>
      <c r="O448" s="296">
        <f>IF(OR($B448="*",$B448&lt;400),"",IF(AND('201819 DATA'!AE448="*",$B448&gt;=400),"*",IF($B448&gt;=400,ROUND('201819 DATA'!AE448/$B448,2),"")))</f>
        <v>0.04</v>
      </c>
      <c r="P448" s="297"/>
      <c r="Q448" s="296">
        <f>IF(OR($B448="*",$B448&lt;400),"",IF(AND('201819 DATA'!FL448="*",$B448&gt;=400),"*",IF($B448&gt;=400,ROUND('201819 DATA'!FL448/$B448,2),"")))</f>
        <v>0.55000000000000004</v>
      </c>
      <c r="R448" s="289">
        <f>IF(OR($C448="*",$C448&lt;400),"",IF(AND('201819 DATA'!F448="*",$C448&gt;=400),"*",IF($C448&gt;=400,ROUND('201819 DATA'!F448/$C448,2),"")))</f>
        <v>0.36</v>
      </c>
      <c r="S448" s="289">
        <f>IF(OR($C448="*",$C448&lt;400),"",IF(AND('201819 DATA'!G448="*",$C448&gt;=400),"*",IF($C448&gt;=400,ROUND('201819 DATA'!G448/$C448,2),"")))</f>
        <v>0.2</v>
      </c>
      <c r="T448" s="289">
        <f>IF(OR($C448="*",$C448&lt;400),"",IF(AND('201819 DATA'!H448="*",$C448&gt;=400),"*",IF($C448&gt;=400,ROUND('201819 DATA'!H448/$C448,2),"")))</f>
        <v>0.32</v>
      </c>
      <c r="U448" s="289">
        <f>IF(OR($C448="*",$C448&lt;400),"",IF(AND('201819 DATA'!FM448="*",$C448&gt;=400),"*",IF($C448&gt;=400,ROUND('201819 DATA'!FM448/$C448,2),"")))</f>
        <v>0.12</v>
      </c>
      <c r="V448" s="312">
        <f>IF(OR($D448="*",$D448&lt;400),"",IF(AND('201819 DATA'!M448="*",$D448&gt;=400),"*",IF($D448&gt;=400,ROUND('201819 DATA'!M448/$D448,2),"")))</f>
        <v>0.61</v>
      </c>
      <c r="W448" s="312">
        <f>IF(OR($D448="*",$D448&lt;400),"",IF(AND('201819 DATA'!N448="*",$D448&gt;=400),"*",IF($D448&gt;=400,ROUND('201819 DATA'!N448/$D448,2),"")))</f>
        <v>0.3</v>
      </c>
      <c r="X448" s="312">
        <f>IF(OR($D448="*",$D448&lt;400),"",IF(AND('201819 DATA'!O448="*",$D448&gt;=400),"*",IF($D448&gt;=400,ROUND('201819 DATA'!O448/$D448,2),"")))</f>
        <v>0.06</v>
      </c>
      <c r="Y448" s="312">
        <f>IF(OR($D448="*",$D448&lt;400),"",IF(AND('201819 DATA'!P448="*",$D448&gt;=400),"*",IF($D448&gt;=400,ROUND('201819 DATA'!P448/$D448,2),"")))</f>
        <v>0.03</v>
      </c>
      <c r="Z448" s="312" t="str">
        <f>IF(OR($D448="*",$D448&lt;400),"",IF(AND('201819 DATA'!Q448="*",$D448&gt;=400),"*",IF($D448&gt;=400,ROUND('201819 DATA'!Q448/$D448,2),"")))</f>
        <v>*</v>
      </c>
      <c r="AA448" s="312">
        <f>IF(OR($D448="*",$D448&lt;400),"",IF(AND('201819 DATA'!R448="*",$D448&gt;=400),"*",IF($D448&gt;=400,ROUND('201819 DATA'!R448/$D448,2),"")))</f>
        <v>0</v>
      </c>
      <c r="AB448" s="312">
        <f>IF(OR($D448="*",$D448&lt;400),"",IF(AND('201819 DATA'!S448="*",$D448&gt;=400),"*",IF($D448&gt;=400,ROUND('201819 DATA'!S448/$D448,2),"")))</f>
        <v>0</v>
      </c>
      <c r="AC448" s="312">
        <f>IF(OR($D448="*",$D448&lt;400),"",IF(AND('201819 DATA'!T448="*",$D448&gt;=400),"*",IF($D448&gt;=400,ROUND('201819 DATA'!T448/$D448,2),"")))</f>
        <v>0</v>
      </c>
      <c r="AD448" s="289">
        <f>IF(OR($C448="*",$C448&lt;400),"",IF(AND('201819 DATA'!BC448="*",$C448&gt;=400),"*",IF($C448&gt;=400,ROUND('201819 DATA'!BC448/$C448,2),"")))</f>
        <v>0.03</v>
      </c>
      <c r="AE448" s="289">
        <f>IF(OR($C448="*",$C448&lt;400),"",IF(AND('201819 DATA'!BD448="*",$C448&gt;=400),"*",IF($C448&gt;=400,ROUND('201819 DATA'!BD448/$C448,2),"")))</f>
        <v>0.14000000000000001</v>
      </c>
      <c r="AF448" s="289">
        <f>IF(OR($C448="*",$C448&lt;400),"",IF(AND('201819 DATA'!BE448="*",$C448&gt;=400),"*",IF($C448&gt;=400,ROUND('201819 DATA'!BE448/$C448,2),"")))</f>
        <v>0.02</v>
      </c>
      <c r="AG448" s="289">
        <f>IF(OR($C448="*",$C448&lt;400),"",IF(AND('201819 DATA'!BF448="*",$C448&gt;=400),"*",IF($C448&gt;=400,ROUND('201819 DATA'!BF448/$C448,2),"")))</f>
        <v>0.02</v>
      </c>
      <c r="AH448" s="289">
        <f>IF(OR($C448="*",$C448&lt;400),"",IF(AND('201819 DATA'!BG448="*",$C448&gt;=400),"*",IF($C448&gt;=400,ROUND('201819 DATA'!BG448/$C448,2),"")))</f>
        <v>0.01</v>
      </c>
      <c r="AI448" s="289">
        <f>IF(OR($C448="*",$C448&lt;400),"",IF(AND('201819 DATA'!BH448="*",$C448&gt;=400),"*",IF($C448&gt;=400,ROUND('201819 DATA'!BH448/$C448,2),"")))</f>
        <v>0.02</v>
      </c>
      <c r="AJ448" s="289">
        <f>IF(OR($C448="*",$C448&lt;400),"",IF(AND('201819 DATA'!BI448="*",$C448&gt;=400),"*",IF($C448&gt;=400,ROUND('201819 DATA'!BI448/$C448,2),"")))</f>
        <v>0.03</v>
      </c>
      <c r="AK448" s="289">
        <f>IF(OR($C448="*",$C448&lt;400),"",IF(AND('201819 DATA'!BJ448="*",$C448&gt;=400),"*",IF($C448&gt;=400,ROUND('201819 DATA'!BJ448/$C448,2),"")))</f>
        <v>0.01</v>
      </c>
      <c r="AL448" s="289">
        <f>IF(OR($C448="*",$C448&lt;400),"",IF(AND('201819 DATA'!BK448="*",$C448&gt;=400),"*",IF($C448&gt;=400,ROUND('201819 DATA'!BK448/$C448,2),"")))</f>
        <v>0.05</v>
      </c>
      <c r="AM448" s="289">
        <f>IF(OR($C448="*",$C448&lt;400),"",IF(AND('201819 DATA'!BL448="*",$C448&gt;=400),"*",IF($C448&gt;=400,ROUND('201819 DATA'!BL448/$C448,2),"")))</f>
        <v>0.06</v>
      </c>
      <c r="AN448" s="289">
        <f>IF(OR($C448="*",$C448&lt;400),"",IF(AND('201819 DATA'!BM448="*",$C448&gt;=400),"*",IF($C448&gt;=400,ROUND('201819 DATA'!BM448/$C448,2),"")))</f>
        <v>0.12</v>
      </c>
      <c r="AO448" s="289">
        <f>IF(OR($C448="*",$C448&lt;400),"",IF(AND('201819 DATA'!BN448="*",$C448&gt;=400),"*",IF($C448&gt;=400,ROUND('201819 DATA'!BN448/$C448,2),"")))</f>
        <v>0.02</v>
      </c>
      <c r="AP448" s="289">
        <f>IF(OR($C448="*",$C448&lt;400),"",IF(AND('201819 DATA'!BO448="*",$C448&gt;=400),"*",IF($C448&gt;=400,ROUND('201819 DATA'!BO448/$C448,2),"")))</f>
        <v>0.08</v>
      </c>
      <c r="AQ448" s="289">
        <f>IF(OR($C448="*",$C448&lt;400),"",IF(AND('201819 DATA'!BP448="*",$C448&gt;=400),"*",IF($C448&gt;=400,ROUND('201819 DATA'!BP448/$C448,2),"")))</f>
        <v>0.04</v>
      </c>
      <c r="AR448" s="289">
        <f>IF(OR($C448="*",$C448&lt;400),"",IF(AND('201819 DATA'!BQ448="*",$C448&gt;=400),"*",IF($C448&gt;=400,ROUND('201819 DATA'!BQ448/$C448,2),"")))</f>
        <v>0.09</v>
      </c>
      <c r="AS448" s="289">
        <f>IF(OR($C448="*",$C448&lt;400),"",IF(AND('201819 DATA'!BR448="*",$C448&gt;=400),"*",IF($C448&gt;=400,ROUND('201819 DATA'!BR448/$C448,2),"")))</f>
        <v>0.01</v>
      </c>
      <c r="AT448" s="289">
        <f>IF(OR($C448="*",$C448&lt;400),"",IF(AND('201819 DATA'!BS448="*",$C448&gt;=400),"*",IF($C448&gt;=400,ROUND('201819 DATA'!BS448/$C448,2),"")))</f>
        <v>0</v>
      </c>
      <c r="AU448" s="289">
        <f>IF(OR($C448="*",$C448&lt;400),"",IF(AND('201819 DATA'!BT448="*",$C448&gt;=400),"*",IF($C448&gt;=400,ROUND('201819 DATA'!BT448/$C448,2),"")))</f>
        <v>0.12</v>
      </c>
      <c r="AV448" s="289">
        <f>IF(OR($C448="*",$C448&lt;400),"",IF(AND('201819 DATA'!BU448="*",$C448&gt;=400),"*",IF($C448&gt;=400,ROUND('201819 DATA'!BU448/$C448,2),"")))</f>
        <v>0.06</v>
      </c>
      <c r="AW448" s="289">
        <f>IF(OR($C448="*",$C448&lt;400),"",IF(AND('201819 DATA'!BV448="*",$C448&gt;=400),"*",IF($C448&gt;=400,ROUND('201819 DATA'!BV448/$C448,2),"")))</f>
        <v>0</v>
      </c>
      <c r="AX448" s="289">
        <f>IF(OR($C448="*",$C448&lt;400),"",IF(AND('201819 DATA'!BW448="*",$C448&gt;=400),"*",IF($C448&gt;=400,ROUND('201819 DATA'!BW448/$C448,2),"")))</f>
        <v>7.0000000000000007E-2</v>
      </c>
    </row>
    <row r="449" spans="1:50" x14ac:dyDescent="0.2">
      <c r="A449" s="13" t="s">
        <v>223</v>
      </c>
      <c r="B449" s="287">
        <f>'201819 DATA'!B449</f>
        <v>332520</v>
      </c>
      <c r="C449" s="288">
        <f>'201819 DATA'!C449</f>
        <v>271830</v>
      </c>
      <c r="D449" s="293">
        <f>'201819 DATA'!FN449</f>
        <v>87995</v>
      </c>
      <c r="G449" s="295">
        <f t="shared" si="6"/>
        <v>0.82</v>
      </c>
      <c r="H449" s="289">
        <f>IF(OR($C449="*",$C449&lt;400),"",IF(AND('201819 DATA'!F449="*",$C449&gt;=400),"*",IF($C449&gt;=400,ROUND('201819 DATA'!F449/$C449,2),"")))</f>
        <v>0.37</v>
      </c>
      <c r="I449" s="296">
        <f>IF(OR($B449="*",$B449&lt;400),"",IF(AND('201819 DATA'!Y449="*",$B449&gt;=400),"*",IF($B449&gt;=400,ROUND('201819 DATA'!Y449/$B449,2),"")))</f>
        <v>0.09</v>
      </c>
      <c r="J449" s="296">
        <f>IF(OR($B449="*",$B449&lt;400),"",IF(AND('201819 DATA'!Z449="*",$B449&gt;=400),"*",IF($B449&gt;=400,ROUND('201819 DATA'!Z449/$B449,2),"")))</f>
        <v>0.11</v>
      </c>
      <c r="K449" s="296">
        <f>IF(OR($B449="*",$B449&lt;400),"",IF(AND('201819 DATA'!AA449="*",$B449&gt;=400),"*",IF($B449&gt;=400,ROUND('201819 DATA'!AA449/$B449,2),"")))</f>
        <v>0.14000000000000001</v>
      </c>
      <c r="L449" s="296">
        <f>IF(OR($B449="*",$B449&lt;400),"",IF(AND('201819 DATA'!AB449="*",$B449&gt;=400),"*",IF($B449&gt;=400,ROUND('201819 DATA'!AB449/$B449,2),"")))</f>
        <v>0.18</v>
      </c>
      <c r="M449" s="296">
        <f>IF(OR($B449="*",$B449&lt;400),"",IF(AND('201819 DATA'!AC449="*",$B449&gt;=400),"*",IF($B449&gt;=400,ROUND('201819 DATA'!AC449/$B449,2),"")))</f>
        <v>0.24</v>
      </c>
      <c r="N449" s="296">
        <f>IF(OR($B449="*",$B449&lt;400),"",IF(AND('201819 DATA'!AD449="*",$B449&gt;=400),"*",IF($B449&gt;=400,ROUND('201819 DATA'!AD449/$B449,2),"")))</f>
        <v>0.21</v>
      </c>
      <c r="O449" s="296">
        <f>IF(OR($B449="*",$B449&lt;400),"",IF(AND('201819 DATA'!AE449="*",$B449&gt;=400),"*",IF($B449&gt;=400,ROUND('201819 DATA'!AE449/$B449,2),"")))</f>
        <v>0.03</v>
      </c>
      <c r="P449" s="297"/>
      <c r="Q449" s="296">
        <f>IF(OR($B449="*",$B449&lt;400),"",IF(AND('201819 DATA'!FL449="*",$B449&gt;=400),"*",IF($B449&gt;=400,ROUND('201819 DATA'!FL449/$B449,2),"")))</f>
        <v>0.56000000000000005</v>
      </c>
      <c r="R449" s="289">
        <f>IF(OR($C449="*",$C449&lt;400),"",IF(AND('201819 DATA'!F449="*",$C449&gt;=400),"*",IF($C449&gt;=400,ROUND('201819 DATA'!F449/$C449,2),"")))</f>
        <v>0.37</v>
      </c>
      <c r="S449" s="289">
        <f>IF(OR($C449="*",$C449&lt;400),"",IF(AND('201819 DATA'!G449="*",$C449&gt;=400),"*",IF($C449&gt;=400,ROUND('201819 DATA'!G449/$C449,2),"")))</f>
        <v>0.17</v>
      </c>
      <c r="T449" s="289">
        <f>IF(OR($C449="*",$C449&lt;400),"",IF(AND('201819 DATA'!H449="*",$C449&gt;=400),"*",IF($C449&gt;=400,ROUND('201819 DATA'!H449/$C449,2),"")))</f>
        <v>0.33</v>
      </c>
      <c r="U449" s="289">
        <f>IF(OR($C449="*",$C449&lt;400),"",IF(AND('201819 DATA'!FM449="*",$C449&gt;=400),"*",IF($C449&gt;=400,ROUND('201819 DATA'!FM449/$C449,2),"")))</f>
        <v>0.13</v>
      </c>
      <c r="V449" s="312">
        <f>IF(OR($D449="*",$D449&lt;400),"",IF(AND('201819 DATA'!M449="*",$D449&gt;=400),"*",IF($D449&gt;=400,ROUND('201819 DATA'!M449/$D449,2),"")))</f>
        <v>0.46</v>
      </c>
      <c r="W449" s="312">
        <f>IF(OR($D449="*",$D449&lt;400),"",IF(AND('201819 DATA'!N449="*",$D449&gt;=400),"*",IF($D449&gt;=400,ROUND('201819 DATA'!N449/$D449,2),"")))</f>
        <v>0.21</v>
      </c>
      <c r="X449" s="312">
        <f>IF(OR($D449="*",$D449&lt;400),"",IF(AND('201819 DATA'!O449="*",$D449&gt;=400),"*",IF($D449&gt;=400,ROUND('201819 DATA'!O449/$D449,2),"")))</f>
        <v>0.1</v>
      </c>
      <c r="Y449" s="312">
        <f>IF(OR($D449="*",$D449&lt;400),"",IF(AND('201819 DATA'!P449="*",$D449&gt;=400),"*",IF($D449&gt;=400,ROUND('201819 DATA'!P449/$D449,2),"")))</f>
        <v>0.14000000000000001</v>
      </c>
      <c r="Z449" s="312">
        <f>IF(OR($D449="*",$D449&lt;400),"",IF(AND('201819 DATA'!Q449="*",$D449&gt;=400),"*",IF($D449&gt;=400,ROUND('201819 DATA'!Q449/$D449,2),"")))</f>
        <v>0.05</v>
      </c>
      <c r="AA449" s="312">
        <f>IF(OR($D449="*",$D449&lt;400),"",IF(AND('201819 DATA'!R449="*",$D449&gt;=400),"*",IF($D449&gt;=400,ROUND('201819 DATA'!R449/$D449,2),"")))</f>
        <v>0.02</v>
      </c>
      <c r="AB449" s="312">
        <f>IF(OR($D449="*",$D449&lt;400),"",IF(AND('201819 DATA'!S449="*",$D449&gt;=400),"*",IF($D449&gt;=400,ROUND('201819 DATA'!S449/$D449,2),"")))</f>
        <v>0</v>
      </c>
      <c r="AC449" s="312">
        <f>IF(OR($D449="*",$D449&lt;400),"",IF(AND('201819 DATA'!T449="*",$D449&gt;=400),"*",IF($D449&gt;=400,ROUND('201819 DATA'!T449/$D449,2),"")))</f>
        <v>0</v>
      </c>
      <c r="AD449" s="289">
        <f>IF(OR($C449="*",$C449&lt;400),"",IF(AND('201819 DATA'!BC449="*",$C449&gt;=400),"*",IF($C449&gt;=400,ROUND('201819 DATA'!BC449/$C449,2),"")))</f>
        <v>0.03</v>
      </c>
      <c r="AE449" s="289">
        <f>IF(OR($C449="*",$C449&lt;400),"",IF(AND('201819 DATA'!BD449="*",$C449&gt;=400),"*",IF($C449&gt;=400,ROUND('201819 DATA'!BD449/$C449,2),"")))</f>
        <v>0.14000000000000001</v>
      </c>
      <c r="AF449" s="289">
        <f>IF(OR($C449="*",$C449&lt;400),"",IF(AND('201819 DATA'!BE449="*",$C449&gt;=400),"*",IF($C449&gt;=400,ROUND('201819 DATA'!BE449/$C449,2),"")))</f>
        <v>0.02</v>
      </c>
      <c r="AG449" s="289">
        <f>IF(OR($C449="*",$C449&lt;400),"",IF(AND('201819 DATA'!BF449="*",$C449&gt;=400),"*",IF($C449&gt;=400,ROUND('201819 DATA'!BF449/$C449,2),"")))</f>
        <v>0.02</v>
      </c>
      <c r="AH449" s="289">
        <f>IF(OR($C449="*",$C449&lt;400),"",IF(AND('201819 DATA'!BG449="*",$C449&gt;=400),"*",IF($C449&gt;=400,ROUND('201819 DATA'!BG449/$C449,2),"")))</f>
        <v>0.01</v>
      </c>
      <c r="AI449" s="289">
        <f>IF(OR($C449="*",$C449&lt;400),"",IF(AND('201819 DATA'!BH449="*",$C449&gt;=400),"*",IF($C449&gt;=400,ROUND('201819 DATA'!BH449/$C449,2),"")))</f>
        <v>0.02</v>
      </c>
      <c r="AJ449" s="289">
        <f>IF(OR($C449="*",$C449&lt;400),"",IF(AND('201819 DATA'!BI449="*",$C449&gt;=400),"*",IF($C449&gt;=400,ROUND('201819 DATA'!BI449/$C449,2),"")))</f>
        <v>0.04</v>
      </c>
      <c r="AK449" s="289">
        <f>IF(OR($C449="*",$C449&lt;400),"",IF(AND('201819 DATA'!BJ449="*",$C449&gt;=400),"*",IF($C449&gt;=400,ROUND('201819 DATA'!BJ449/$C449,2),"")))</f>
        <v>0.01</v>
      </c>
      <c r="AL449" s="289">
        <f>IF(OR($C449="*",$C449&lt;400),"",IF(AND('201819 DATA'!BK449="*",$C449&gt;=400),"*",IF($C449&gt;=400,ROUND('201819 DATA'!BK449/$C449,2),"")))</f>
        <v>0.06</v>
      </c>
      <c r="AM449" s="289">
        <f>IF(OR($C449="*",$C449&lt;400),"",IF(AND('201819 DATA'!BL449="*",$C449&gt;=400),"*",IF($C449&gt;=400,ROUND('201819 DATA'!BL449/$C449,2),"")))</f>
        <v>0.06</v>
      </c>
      <c r="AN449" s="289">
        <f>IF(OR($C449="*",$C449&lt;400),"",IF(AND('201819 DATA'!BM449="*",$C449&gt;=400),"*",IF($C449&gt;=400,ROUND('201819 DATA'!BM449/$C449,2),"")))</f>
        <v>0.13</v>
      </c>
      <c r="AO449" s="289">
        <f>IF(OR($C449="*",$C449&lt;400),"",IF(AND('201819 DATA'!BN449="*",$C449&gt;=400),"*",IF($C449&gt;=400,ROUND('201819 DATA'!BN449/$C449,2),"")))</f>
        <v>0.02</v>
      </c>
      <c r="AP449" s="289">
        <f>IF(OR($C449="*",$C449&lt;400),"",IF(AND('201819 DATA'!BO449="*",$C449&gt;=400),"*",IF($C449&gt;=400,ROUND('201819 DATA'!BO449/$C449,2),"")))</f>
        <v>0.05</v>
      </c>
      <c r="AQ449" s="289">
        <f>IF(OR($C449="*",$C449&lt;400),"",IF(AND('201819 DATA'!BP449="*",$C449&gt;=400),"*",IF($C449&gt;=400,ROUND('201819 DATA'!BP449/$C449,2),"")))</f>
        <v>0.05</v>
      </c>
      <c r="AR449" s="289">
        <f>IF(OR($C449="*",$C449&lt;400),"",IF(AND('201819 DATA'!BQ449="*",$C449&gt;=400),"*",IF($C449&gt;=400,ROUND('201819 DATA'!BQ449/$C449,2),"")))</f>
        <v>0.1</v>
      </c>
      <c r="AS449" s="289">
        <f>IF(OR($C449="*",$C449&lt;400),"",IF(AND('201819 DATA'!BR449="*",$C449&gt;=400),"*",IF($C449&gt;=400,ROUND('201819 DATA'!BR449/$C449,2),"")))</f>
        <v>0.01</v>
      </c>
      <c r="AT449" s="289">
        <f>IF(OR($C449="*",$C449&lt;400),"",IF(AND('201819 DATA'!BS449="*",$C449&gt;=400),"*",IF($C449&gt;=400,ROUND('201819 DATA'!BS449/$C449,2),"")))</f>
        <v>0.01</v>
      </c>
      <c r="AU449" s="289">
        <f>IF(OR($C449="*",$C449&lt;400),"",IF(AND('201819 DATA'!BT449="*",$C449&gt;=400),"*",IF($C449&gt;=400,ROUND('201819 DATA'!BT449/$C449,2),"")))</f>
        <v>0.11</v>
      </c>
      <c r="AV449" s="289">
        <f>IF(OR($C449="*",$C449&lt;400),"",IF(AND('201819 DATA'!BU449="*",$C449&gt;=400),"*",IF($C449&gt;=400,ROUND('201819 DATA'!BU449/$C449,2),"")))</f>
        <v>0.05</v>
      </c>
      <c r="AW449" s="289">
        <f>IF(OR($C449="*",$C449&lt;400),"",IF(AND('201819 DATA'!BV449="*",$C449&gt;=400),"*",IF($C449&gt;=400,ROUND('201819 DATA'!BV449/$C449,2),"")))</f>
        <v>0</v>
      </c>
      <c r="AX449" s="289">
        <f>IF(OR($C449="*",$C449&lt;400),"",IF(AND('201819 DATA'!BW449="*",$C449&gt;=400),"*",IF($C449&gt;=400,ROUND('201819 DATA'!BW449/$C449,2),"")))</f>
        <v>7.0000000000000007E-2</v>
      </c>
    </row>
    <row r="450" spans="1:50" x14ac:dyDescent="0.2">
      <c r="A450" s="13" t="s">
        <v>209</v>
      </c>
      <c r="B450" s="287">
        <f>'201819 DATA'!B450</f>
        <v>112595</v>
      </c>
      <c r="C450" s="288">
        <f>'201819 DATA'!C450</f>
        <v>94170</v>
      </c>
      <c r="D450" s="293">
        <f>'201819 DATA'!FN450</f>
        <v>34565</v>
      </c>
      <c r="G450" s="295">
        <f t="shared" si="6"/>
        <v>0.84</v>
      </c>
      <c r="H450" s="289">
        <f>IF(OR($C450="*",$C450&lt;400),"",IF(AND('201819 DATA'!F450="*",$C450&gt;=400),"*",IF($C450&gt;=400,ROUND('201819 DATA'!F450/$C450,2),"")))</f>
        <v>0.41</v>
      </c>
      <c r="I450" s="296">
        <f>IF(OR($B450="*",$B450&lt;400),"",IF(AND('201819 DATA'!Y450="*",$B450&gt;=400),"*",IF($B450&gt;=400,ROUND('201819 DATA'!Y450/$B450,2),"")))</f>
        <v>0.09</v>
      </c>
      <c r="J450" s="296">
        <f>IF(OR($B450="*",$B450&lt;400),"",IF(AND('201819 DATA'!Z450="*",$B450&gt;=400),"*",IF($B450&gt;=400,ROUND('201819 DATA'!Z450/$B450,2),"")))</f>
        <v>0.08</v>
      </c>
      <c r="K450" s="296">
        <f>IF(OR($B450="*",$B450&lt;400),"",IF(AND('201819 DATA'!AA450="*",$B450&gt;=400),"*",IF($B450&gt;=400,ROUND('201819 DATA'!AA450/$B450,2),"")))</f>
        <v>0.1</v>
      </c>
      <c r="L450" s="296">
        <f>IF(OR($B450="*",$B450&lt;400),"",IF(AND('201819 DATA'!AB450="*",$B450&gt;=400),"*",IF($B450&gt;=400,ROUND('201819 DATA'!AB450/$B450,2),"")))</f>
        <v>0.17</v>
      </c>
      <c r="M450" s="296">
        <f>IF(OR($B450="*",$B450&lt;400),"",IF(AND('201819 DATA'!AC450="*",$B450&gt;=400),"*",IF($B450&gt;=400,ROUND('201819 DATA'!AC450/$B450,2),"")))</f>
        <v>0.26</v>
      </c>
      <c r="N450" s="296">
        <f>IF(OR($B450="*",$B450&lt;400),"",IF(AND('201819 DATA'!AD450="*",$B450&gt;=400),"*",IF($B450&gt;=400,ROUND('201819 DATA'!AD450/$B450,2),"")))</f>
        <v>0.26</v>
      </c>
      <c r="O450" s="296">
        <f>IF(OR($B450="*",$B450&lt;400),"",IF(AND('201819 DATA'!AE450="*",$B450&gt;=400),"*",IF($B450&gt;=400,ROUND('201819 DATA'!AE450/$B450,2),"")))</f>
        <v>0.04</v>
      </c>
      <c r="P450" s="297"/>
      <c r="Q450" s="296">
        <f>IF(OR($B450="*",$B450&lt;400),"",IF(AND('201819 DATA'!FL450="*",$B450&gt;=400),"*",IF($B450&gt;=400,ROUND('201819 DATA'!FL450/$B450,2),"")))</f>
        <v>0.57999999999999996</v>
      </c>
      <c r="R450" s="289">
        <f>IF(OR($C450="*",$C450&lt;400),"",IF(AND('201819 DATA'!F450="*",$C450&gt;=400),"*",IF($C450&gt;=400,ROUND('201819 DATA'!F450/$C450,2),"")))</f>
        <v>0.41</v>
      </c>
      <c r="S450" s="289">
        <f>IF(OR($C450="*",$C450&lt;400),"",IF(AND('201819 DATA'!G450="*",$C450&gt;=400),"*",IF($C450&gt;=400,ROUND('201819 DATA'!G450/$C450,2),"")))</f>
        <v>0.13</v>
      </c>
      <c r="T450" s="289">
        <f>IF(OR($C450="*",$C450&lt;400),"",IF(AND('201819 DATA'!H450="*",$C450&gt;=400),"*",IF($C450&gt;=400,ROUND('201819 DATA'!H450/$C450,2),"")))</f>
        <v>0.38</v>
      </c>
      <c r="U450" s="289">
        <f>IF(OR($C450="*",$C450&lt;400),"",IF(AND('201819 DATA'!FM450="*",$C450&gt;=400),"*",IF($C450&gt;=400,ROUND('201819 DATA'!FM450/$C450,2),"")))</f>
        <v>0.08</v>
      </c>
      <c r="V450" s="312">
        <f>IF(OR($D450="*",$D450&lt;400),"",IF(AND('201819 DATA'!M450="*",$D450&gt;=400),"*",IF($D450&gt;=400,ROUND('201819 DATA'!M450/$D450,2),"")))</f>
        <v>0.43</v>
      </c>
      <c r="W450" s="312">
        <f>IF(OR($D450="*",$D450&lt;400),"",IF(AND('201819 DATA'!N450="*",$D450&gt;=400),"*",IF($D450&gt;=400,ROUND('201819 DATA'!N450/$D450,2),"")))</f>
        <v>0.24</v>
      </c>
      <c r="X450" s="312">
        <f>IF(OR($D450="*",$D450&lt;400),"",IF(AND('201819 DATA'!O450="*",$D450&gt;=400),"*",IF($D450&gt;=400,ROUND('201819 DATA'!O450/$D450,2),"")))</f>
        <v>0.1</v>
      </c>
      <c r="Y450" s="312">
        <f>IF(OR($D450="*",$D450&lt;400),"",IF(AND('201819 DATA'!P450="*",$D450&gt;=400),"*",IF($D450&gt;=400,ROUND('201819 DATA'!P450/$D450,2),"")))</f>
        <v>0.15</v>
      </c>
      <c r="Z450" s="312">
        <f>IF(OR($D450="*",$D450&lt;400),"",IF(AND('201819 DATA'!Q450="*",$D450&gt;=400),"*",IF($D450&gt;=400,ROUND('201819 DATA'!Q450/$D450,2),"")))</f>
        <v>0.06</v>
      </c>
      <c r="AA450" s="312">
        <f>IF(OR($D450="*",$D450&lt;400),"",IF(AND('201819 DATA'!R450="*",$D450&gt;=400),"*",IF($D450&gt;=400,ROUND('201819 DATA'!R450/$D450,2),"")))</f>
        <v>0.01</v>
      </c>
      <c r="AB450" s="312">
        <f>IF(OR($D450="*",$D450&lt;400),"",IF(AND('201819 DATA'!S450="*",$D450&gt;=400),"*",IF($D450&gt;=400,ROUND('201819 DATA'!S450/$D450,2),"")))</f>
        <v>0</v>
      </c>
      <c r="AC450" s="312">
        <f>IF(OR($D450="*",$D450&lt;400),"",IF(AND('201819 DATA'!T450="*",$D450&gt;=400),"*",IF($D450&gt;=400,ROUND('201819 DATA'!T450/$D450,2),"")))</f>
        <v>0</v>
      </c>
      <c r="AD450" s="289">
        <f>IF(OR($C450="*",$C450&lt;400),"",IF(AND('201819 DATA'!BC450="*",$C450&gt;=400),"*",IF($C450&gt;=400,ROUND('201819 DATA'!BC450/$C450,2),"")))</f>
        <v>0.03</v>
      </c>
      <c r="AE450" s="289">
        <f>IF(OR($C450="*",$C450&lt;400),"",IF(AND('201819 DATA'!BD450="*",$C450&gt;=400),"*",IF($C450&gt;=400,ROUND('201819 DATA'!BD450/$C450,2),"")))</f>
        <v>0.14000000000000001</v>
      </c>
      <c r="AF450" s="289">
        <f>IF(OR($C450="*",$C450&lt;400),"",IF(AND('201819 DATA'!BE450="*",$C450&gt;=400),"*",IF($C450&gt;=400,ROUND('201819 DATA'!BE450/$C450,2),"")))</f>
        <v>0.01</v>
      </c>
      <c r="AG450" s="289">
        <f>IF(OR($C450="*",$C450&lt;400),"",IF(AND('201819 DATA'!BF450="*",$C450&gt;=400),"*",IF($C450&gt;=400,ROUND('201819 DATA'!BF450/$C450,2),"")))</f>
        <v>0.01</v>
      </c>
      <c r="AH450" s="289">
        <f>IF(OR($C450="*",$C450&lt;400),"",IF(AND('201819 DATA'!BG450="*",$C450&gt;=400),"*",IF($C450&gt;=400,ROUND('201819 DATA'!BG450/$C450,2),"")))</f>
        <v>0.01</v>
      </c>
      <c r="AI450" s="289">
        <f>IF(OR($C450="*",$C450&lt;400),"",IF(AND('201819 DATA'!BH450="*",$C450&gt;=400),"*",IF($C450&gt;=400,ROUND('201819 DATA'!BH450/$C450,2),"")))</f>
        <v>0.02</v>
      </c>
      <c r="AJ450" s="289">
        <f>IF(OR($C450="*",$C450&lt;400),"",IF(AND('201819 DATA'!BI450="*",$C450&gt;=400),"*",IF($C450&gt;=400,ROUND('201819 DATA'!BI450/$C450,2),"")))</f>
        <v>0.04</v>
      </c>
      <c r="AK450" s="289">
        <f>IF(OR($C450="*",$C450&lt;400),"",IF(AND('201819 DATA'!BJ450="*",$C450&gt;=400),"*",IF($C450&gt;=400,ROUND('201819 DATA'!BJ450/$C450,2),"")))</f>
        <v>0.01</v>
      </c>
      <c r="AL450" s="289">
        <f>IF(OR($C450="*",$C450&lt;400),"",IF(AND('201819 DATA'!BK450="*",$C450&gt;=400),"*",IF($C450&gt;=400,ROUND('201819 DATA'!BK450/$C450,2),"")))</f>
        <v>0.05</v>
      </c>
      <c r="AM450" s="289">
        <f>IF(OR($C450="*",$C450&lt;400),"",IF(AND('201819 DATA'!BL450="*",$C450&gt;=400),"*",IF($C450&gt;=400,ROUND('201819 DATA'!BL450/$C450,2),"")))</f>
        <v>7.0000000000000007E-2</v>
      </c>
      <c r="AN450" s="289">
        <f>IF(OR($C450="*",$C450&lt;400),"",IF(AND('201819 DATA'!BM450="*",$C450&gt;=400),"*",IF($C450&gt;=400,ROUND('201819 DATA'!BM450/$C450,2),"")))</f>
        <v>0.13</v>
      </c>
      <c r="AO450" s="289">
        <f>IF(OR($C450="*",$C450&lt;400),"",IF(AND('201819 DATA'!BN450="*",$C450&gt;=400),"*",IF($C450&gt;=400,ROUND('201819 DATA'!BN450/$C450,2),"")))</f>
        <v>0.02</v>
      </c>
      <c r="AP450" s="289">
        <f>IF(OR($C450="*",$C450&lt;400),"",IF(AND('201819 DATA'!BO450="*",$C450&gt;=400),"*",IF($C450&gt;=400,ROUND('201819 DATA'!BO450/$C450,2),"")))</f>
        <v>0.08</v>
      </c>
      <c r="AQ450" s="289">
        <f>IF(OR($C450="*",$C450&lt;400),"",IF(AND('201819 DATA'!BP450="*",$C450&gt;=400),"*",IF($C450&gt;=400,ROUND('201819 DATA'!BP450/$C450,2),"")))</f>
        <v>0.06</v>
      </c>
      <c r="AR450" s="289">
        <f>IF(OR($C450="*",$C450&lt;400),"",IF(AND('201819 DATA'!BQ450="*",$C450&gt;=400),"*",IF($C450&gt;=400,ROUND('201819 DATA'!BQ450/$C450,2),"")))</f>
        <v>0.05</v>
      </c>
      <c r="AS450" s="289">
        <f>IF(OR($C450="*",$C450&lt;400),"",IF(AND('201819 DATA'!BR450="*",$C450&gt;=400),"*",IF($C450&gt;=400,ROUND('201819 DATA'!BR450/$C450,2),"")))</f>
        <v>0.01</v>
      </c>
      <c r="AT450" s="289">
        <f>IF(OR($C450="*",$C450&lt;400),"",IF(AND('201819 DATA'!BS450="*",$C450&gt;=400),"*",IF($C450&gt;=400,ROUND('201819 DATA'!BS450/$C450,2),"")))</f>
        <v>0</v>
      </c>
      <c r="AU450" s="289">
        <f>IF(OR($C450="*",$C450&lt;400),"",IF(AND('201819 DATA'!BT450="*",$C450&gt;=400),"*",IF($C450&gt;=400,ROUND('201819 DATA'!BT450/$C450,2),"")))</f>
        <v>0.1</v>
      </c>
      <c r="AV450" s="289">
        <f>IF(OR($C450="*",$C450&lt;400),"",IF(AND('201819 DATA'!BU450="*",$C450&gt;=400),"*",IF($C450&gt;=400,ROUND('201819 DATA'!BU450/$C450,2),"")))</f>
        <v>7.0000000000000007E-2</v>
      </c>
      <c r="AW450" s="289">
        <f>IF(OR($C450="*",$C450&lt;400),"",IF(AND('201819 DATA'!BV450="*",$C450&gt;=400),"*",IF($C450&gt;=400,ROUND('201819 DATA'!BV450/$C450,2),"")))</f>
        <v>0</v>
      </c>
      <c r="AX450" s="289">
        <f>IF(OR($C450="*",$C450&lt;400),"",IF(AND('201819 DATA'!BW450="*",$C450&gt;=400),"*",IF($C450&gt;=400,ROUND('201819 DATA'!BW450/$C450,2),"")))</f>
        <v>0.08</v>
      </c>
    </row>
    <row r="451" spans="1:50" x14ac:dyDescent="0.2">
      <c r="A451" s="13" t="s">
        <v>430</v>
      </c>
      <c r="B451" s="287">
        <f>'201819 DATA'!B451</f>
        <v>301765</v>
      </c>
      <c r="C451" s="288">
        <f>'201819 DATA'!C451</f>
        <v>239190</v>
      </c>
      <c r="D451" s="293">
        <f>'201819 DATA'!FN451</f>
        <v>61330</v>
      </c>
      <c r="G451" s="295">
        <f t="shared" si="6"/>
        <v>0.79</v>
      </c>
      <c r="H451" s="289">
        <f>IF(OR($C451="*",$C451&lt;400),"",IF(AND('201819 DATA'!F451="*",$C451&gt;=400),"*",IF($C451&gt;=400,ROUND('201819 DATA'!F451/$C451,2),"")))</f>
        <v>0.43</v>
      </c>
      <c r="I451" s="296">
        <f>IF(OR($B451="*",$B451&lt;400),"",IF(AND('201819 DATA'!Y451="*",$B451&gt;=400),"*",IF($B451&gt;=400,ROUND('201819 DATA'!Y451/$B451,2),"")))</f>
        <v>0.08</v>
      </c>
      <c r="J451" s="296">
        <f>IF(OR($B451="*",$B451&lt;400),"",IF(AND('201819 DATA'!Z451="*",$B451&gt;=400),"*",IF($B451&gt;=400,ROUND('201819 DATA'!Z451/$B451,2),"")))</f>
        <v>0.11</v>
      </c>
      <c r="K451" s="296">
        <f>IF(OR($B451="*",$B451&lt;400),"",IF(AND('201819 DATA'!AA451="*",$B451&gt;=400),"*",IF($B451&gt;=400,ROUND('201819 DATA'!AA451/$B451,2),"")))</f>
        <v>0.12</v>
      </c>
      <c r="L451" s="296">
        <f>IF(OR($B451="*",$B451&lt;400),"",IF(AND('201819 DATA'!AB451="*",$B451&gt;=400),"*",IF($B451&gt;=400,ROUND('201819 DATA'!AB451/$B451,2),"")))</f>
        <v>0.17</v>
      </c>
      <c r="M451" s="296">
        <f>IF(OR($B451="*",$B451&lt;400),"",IF(AND('201819 DATA'!AC451="*",$B451&gt;=400),"*",IF($B451&gt;=400,ROUND('201819 DATA'!AC451/$B451,2),"")))</f>
        <v>0.25</v>
      </c>
      <c r="N451" s="296">
        <f>IF(OR($B451="*",$B451&lt;400),"",IF(AND('201819 DATA'!AD451="*",$B451&gt;=400),"*",IF($B451&gt;=400,ROUND('201819 DATA'!AD451/$B451,2),"")))</f>
        <v>0.23</v>
      </c>
      <c r="O451" s="296">
        <f>IF(OR($B451="*",$B451&lt;400),"",IF(AND('201819 DATA'!AE451="*",$B451&gt;=400),"*",IF($B451&gt;=400,ROUND('201819 DATA'!AE451/$B451,2),"")))</f>
        <v>0.04</v>
      </c>
      <c r="P451" s="297"/>
      <c r="Q451" s="296">
        <f>IF(OR($B451="*",$B451&lt;400),"",IF(AND('201819 DATA'!FL451="*",$B451&gt;=400),"*",IF($B451&gt;=400,ROUND('201819 DATA'!FL451/$B451,2),"")))</f>
        <v>0.51</v>
      </c>
      <c r="R451" s="289">
        <f>IF(OR($C451="*",$C451&lt;400),"",IF(AND('201819 DATA'!F451="*",$C451&gt;=400),"*",IF($C451&gt;=400,ROUND('201819 DATA'!F451/$C451,2),"")))</f>
        <v>0.43</v>
      </c>
      <c r="S451" s="289">
        <f>IF(OR($C451="*",$C451&lt;400),"",IF(AND('201819 DATA'!G451="*",$C451&gt;=400),"*",IF($C451&gt;=400,ROUND('201819 DATA'!G451/$C451,2),"")))</f>
        <v>0.18</v>
      </c>
      <c r="T451" s="289">
        <f>IF(OR($C451="*",$C451&lt;400),"",IF(AND('201819 DATA'!H451="*",$C451&gt;=400),"*",IF($C451&gt;=400,ROUND('201819 DATA'!H451/$C451,2),"")))</f>
        <v>0.27</v>
      </c>
      <c r="U451" s="289">
        <f>IF(OR($C451="*",$C451&lt;400),"",IF(AND('201819 DATA'!FM451="*",$C451&gt;=400),"*",IF($C451&gt;=400,ROUND('201819 DATA'!FM451/$C451,2),"")))</f>
        <v>0.12</v>
      </c>
      <c r="V451" s="312">
        <f>IF(OR($D451="*",$D451&lt;400),"",IF(AND('201819 DATA'!M451="*",$D451&gt;=400),"*",IF($D451&gt;=400,ROUND('201819 DATA'!M451/$D451,2),"")))</f>
        <v>0.54</v>
      </c>
      <c r="W451" s="312">
        <f>IF(OR($D451="*",$D451&lt;400),"",IF(AND('201819 DATA'!N451="*",$D451&gt;=400),"*",IF($D451&gt;=400,ROUND('201819 DATA'!N451/$D451,2),"")))</f>
        <v>0.22</v>
      </c>
      <c r="X451" s="312">
        <f>IF(OR($D451="*",$D451&lt;400),"",IF(AND('201819 DATA'!O451="*",$D451&gt;=400),"*",IF($D451&gt;=400,ROUND('201819 DATA'!O451/$D451,2),"")))</f>
        <v>0.1</v>
      </c>
      <c r="Y451" s="312">
        <f>IF(OR($D451="*",$D451&lt;400),"",IF(AND('201819 DATA'!P451="*",$D451&gt;=400),"*",IF($D451&gt;=400,ROUND('201819 DATA'!P451/$D451,2),"")))</f>
        <v>0.11</v>
      </c>
      <c r="Z451" s="312">
        <f>IF(OR($D451="*",$D451&lt;400),"",IF(AND('201819 DATA'!Q451="*",$D451&gt;=400),"*",IF($D451&gt;=400,ROUND('201819 DATA'!Q451/$D451,2),"")))</f>
        <v>0.03</v>
      </c>
      <c r="AA451" s="312">
        <f>IF(OR($D451="*",$D451&lt;400),"",IF(AND('201819 DATA'!R451="*",$D451&gt;=400),"*",IF($D451&gt;=400,ROUND('201819 DATA'!R451/$D451,2),"")))</f>
        <v>0.01</v>
      </c>
      <c r="AB451" s="312">
        <f>IF(OR($D451="*",$D451&lt;400),"",IF(AND('201819 DATA'!S451="*",$D451&gt;=400),"*",IF($D451&gt;=400,ROUND('201819 DATA'!S451/$D451,2),"")))</f>
        <v>0</v>
      </c>
      <c r="AC451" s="312">
        <f>IF(OR($D451="*",$D451&lt;400),"",IF(AND('201819 DATA'!T451="*",$D451&gt;=400),"*",IF($D451&gt;=400,ROUND('201819 DATA'!T451/$D451,2),"")))</f>
        <v>0</v>
      </c>
      <c r="AD451" s="289">
        <f>IF(OR($C451="*",$C451&lt;400),"",IF(AND('201819 DATA'!BC451="*",$C451&gt;=400),"*",IF($C451&gt;=400,ROUND('201819 DATA'!BC451/$C451,2),"")))</f>
        <v>0.02</v>
      </c>
      <c r="AE451" s="289">
        <f>IF(OR($C451="*",$C451&lt;400),"",IF(AND('201819 DATA'!BD451="*",$C451&gt;=400),"*",IF($C451&gt;=400,ROUND('201819 DATA'!BD451/$C451,2),"")))</f>
        <v>0.18</v>
      </c>
      <c r="AF451" s="289">
        <f>IF(OR($C451="*",$C451&lt;400),"",IF(AND('201819 DATA'!BE451="*",$C451&gt;=400),"*",IF($C451&gt;=400,ROUND('201819 DATA'!BE451/$C451,2),"")))</f>
        <v>0.02</v>
      </c>
      <c r="AG451" s="289">
        <f>IF(OR($C451="*",$C451&lt;400),"",IF(AND('201819 DATA'!BF451="*",$C451&gt;=400),"*",IF($C451&gt;=400,ROUND('201819 DATA'!BF451/$C451,2),"")))</f>
        <v>0.02</v>
      </c>
      <c r="AH451" s="289">
        <f>IF(OR($C451="*",$C451&lt;400),"",IF(AND('201819 DATA'!BG451="*",$C451&gt;=400),"*",IF($C451&gt;=400,ROUND('201819 DATA'!BG451/$C451,2),"")))</f>
        <v>0.01</v>
      </c>
      <c r="AI451" s="289">
        <f>IF(OR($C451="*",$C451&lt;400),"",IF(AND('201819 DATA'!BH451="*",$C451&gt;=400),"*",IF($C451&gt;=400,ROUND('201819 DATA'!BH451/$C451,2),"")))</f>
        <v>0.02</v>
      </c>
      <c r="AJ451" s="289">
        <f>IF(OR($C451="*",$C451&lt;400),"",IF(AND('201819 DATA'!BI451="*",$C451&gt;=400),"*",IF($C451&gt;=400,ROUND('201819 DATA'!BI451/$C451,2),"")))</f>
        <v>0.02</v>
      </c>
      <c r="AK451" s="289">
        <f>IF(OR($C451="*",$C451&lt;400),"",IF(AND('201819 DATA'!BJ451="*",$C451&gt;=400),"*",IF($C451&gt;=400,ROUND('201819 DATA'!BJ451/$C451,2),"")))</f>
        <v>0.01</v>
      </c>
      <c r="AL451" s="289">
        <f>IF(OR($C451="*",$C451&lt;400),"",IF(AND('201819 DATA'!BK451="*",$C451&gt;=400),"*",IF($C451&gt;=400,ROUND('201819 DATA'!BK451/$C451,2),"")))</f>
        <v>7.0000000000000007E-2</v>
      </c>
      <c r="AM451" s="289">
        <f>IF(OR($C451="*",$C451&lt;400),"",IF(AND('201819 DATA'!BL451="*",$C451&gt;=400),"*",IF($C451&gt;=400,ROUND('201819 DATA'!BL451/$C451,2),"")))</f>
        <v>7.0000000000000007E-2</v>
      </c>
      <c r="AN451" s="289">
        <f>IF(OR($C451="*",$C451&lt;400),"",IF(AND('201819 DATA'!BM451="*",$C451&gt;=400),"*",IF($C451&gt;=400,ROUND('201819 DATA'!BM451/$C451,2),"")))</f>
        <v>0.11</v>
      </c>
      <c r="AO451" s="289">
        <f>IF(OR($C451="*",$C451&lt;400),"",IF(AND('201819 DATA'!BN451="*",$C451&gt;=400),"*",IF($C451&gt;=400,ROUND('201819 DATA'!BN451/$C451,2),"")))</f>
        <v>0.02</v>
      </c>
      <c r="AP451" s="289">
        <f>IF(OR($C451="*",$C451&lt;400),"",IF(AND('201819 DATA'!BO451="*",$C451&gt;=400),"*",IF($C451&gt;=400,ROUND('201819 DATA'!BO451/$C451,2),"")))</f>
        <v>0.05</v>
      </c>
      <c r="AQ451" s="289">
        <f>IF(OR($C451="*",$C451&lt;400),"",IF(AND('201819 DATA'!BP451="*",$C451&gt;=400),"*",IF($C451&gt;=400,ROUND('201819 DATA'!BP451/$C451,2),"")))</f>
        <v>0.05</v>
      </c>
      <c r="AR451" s="289">
        <f>IF(OR($C451="*",$C451&lt;400),"",IF(AND('201819 DATA'!BQ451="*",$C451&gt;=400),"*",IF($C451&gt;=400,ROUND('201819 DATA'!BQ451/$C451,2),"")))</f>
        <v>0.08</v>
      </c>
      <c r="AS451" s="289">
        <f>IF(OR($C451="*",$C451&lt;400),"",IF(AND('201819 DATA'!BR451="*",$C451&gt;=400),"*",IF($C451&gt;=400,ROUND('201819 DATA'!BR451/$C451,2),"")))</f>
        <v>0.01</v>
      </c>
      <c r="AT451" s="289">
        <f>IF(OR($C451="*",$C451&lt;400),"",IF(AND('201819 DATA'!BS451="*",$C451&gt;=400),"*",IF($C451&gt;=400,ROUND('201819 DATA'!BS451/$C451,2),"")))</f>
        <v>0</v>
      </c>
      <c r="AU451" s="289">
        <f>IF(OR($C451="*",$C451&lt;400),"",IF(AND('201819 DATA'!BT451="*",$C451&gt;=400),"*",IF($C451&gt;=400,ROUND('201819 DATA'!BT451/$C451,2),"")))</f>
        <v>0.11</v>
      </c>
      <c r="AV451" s="289">
        <f>IF(OR($C451="*",$C451&lt;400),"",IF(AND('201819 DATA'!BU451="*",$C451&gt;=400),"*",IF($C451&gt;=400,ROUND('201819 DATA'!BU451/$C451,2),"")))</f>
        <v>0.06</v>
      </c>
      <c r="AW451" s="289">
        <f>IF(OR($C451="*",$C451&lt;400),"",IF(AND('201819 DATA'!BV451="*",$C451&gt;=400),"*",IF($C451&gt;=400,ROUND('201819 DATA'!BV451/$C451,2),"")))</f>
        <v>0</v>
      </c>
      <c r="AX451" s="289">
        <f>IF(OR($C451="*",$C451&lt;400),"",IF(AND('201819 DATA'!BW451="*",$C451&gt;=400),"*",IF($C451&gt;=400,ROUND('201819 DATA'!BW451/$C451,2),"")))</f>
        <v>0.06</v>
      </c>
    </row>
    <row r="452" spans="1:50" x14ac:dyDescent="0.2">
      <c r="A452" s="13" t="s">
        <v>437</v>
      </c>
      <c r="B452" s="287">
        <f>'201819 DATA'!B452</f>
        <v>164835</v>
      </c>
      <c r="C452" s="288">
        <f>'201819 DATA'!C452</f>
        <v>124810</v>
      </c>
      <c r="D452" s="293">
        <f>'201819 DATA'!FN452</f>
        <v>43135</v>
      </c>
      <c r="G452" s="295">
        <f t="shared" si="6"/>
        <v>0.76</v>
      </c>
      <c r="H452" s="289">
        <f>IF(OR($C452="*",$C452&lt;400),"",IF(AND('201819 DATA'!F452="*",$C452&gt;=400),"*",IF($C452&gt;=400,ROUND('201819 DATA'!F452/$C452,2),"")))</f>
        <v>0.42</v>
      </c>
      <c r="I452" s="296">
        <f>IF(OR($B452="*",$B452&lt;400),"",IF(AND('201819 DATA'!Y452="*",$B452&gt;=400),"*",IF($B452&gt;=400,ROUND('201819 DATA'!Y452/$B452,2),"")))</f>
        <v>0.09</v>
      </c>
      <c r="J452" s="296">
        <f>IF(OR($B452="*",$B452&lt;400),"",IF(AND('201819 DATA'!Z452="*",$B452&gt;=400),"*",IF($B452&gt;=400,ROUND('201819 DATA'!Z452/$B452,2),"")))</f>
        <v>0.09</v>
      </c>
      <c r="K452" s="296">
        <f>IF(OR($B452="*",$B452&lt;400),"",IF(AND('201819 DATA'!AA452="*",$B452&gt;=400),"*",IF($B452&gt;=400,ROUND('201819 DATA'!AA452/$B452,2),"")))</f>
        <v>0.1</v>
      </c>
      <c r="L452" s="296">
        <f>IF(OR($B452="*",$B452&lt;400),"",IF(AND('201819 DATA'!AB452="*",$B452&gt;=400),"*",IF($B452&gt;=400,ROUND('201819 DATA'!AB452/$B452,2),"")))</f>
        <v>0.16</v>
      </c>
      <c r="M452" s="296">
        <f>IF(OR($B452="*",$B452&lt;400),"",IF(AND('201819 DATA'!AC452="*",$B452&gt;=400),"*",IF($B452&gt;=400,ROUND('201819 DATA'!AC452/$B452,2),"")))</f>
        <v>0.26</v>
      </c>
      <c r="N452" s="296">
        <f>IF(OR($B452="*",$B452&lt;400),"",IF(AND('201819 DATA'!AD452="*",$B452&gt;=400),"*",IF($B452&gt;=400,ROUND('201819 DATA'!AD452/$B452,2),"")))</f>
        <v>0.24</v>
      </c>
      <c r="O452" s="296">
        <f>IF(OR($B452="*",$B452&lt;400),"",IF(AND('201819 DATA'!AE452="*",$B452&gt;=400),"*",IF($B452&gt;=400,ROUND('201819 DATA'!AE452/$B452,2),"")))</f>
        <v>0.04</v>
      </c>
      <c r="P452" s="297"/>
      <c r="Q452" s="296">
        <f>IF(OR($B452="*",$B452&lt;400),"",IF(AND('201819 DATA'!FL452="*",$B452&gt;=400),"*",IF($B452&gt;=400,ROUND('201819 DATA'!FL452/$B452,2),"")))</f>
        <v>0.56000000000000005</v>
      </c>
      <c r="R452" s="289">
        <f>IF(OR($C452="*",$C452&lt;400),"",IF(AND('201819 DATA'!F452="*",$C452&gt;=400),"*",IF($C452&gt;=400,ROUND('201819 DATA'!F452/$C452,2),"")))</f>
        <v>0.42</v>
      </c>
      <c r="S452" s="289">
        <f>IF(OR($C452="*",$C452&lt;400),"",IF(AND('201819 DATA'!G452="*",$C452&gt;=400),"*",IF($C452&gt;=400,ROUND('201819 DATA'!G452/$C452,2),"")))</f>
        <v>0.14000000000000001</v>
      </c>
      <c r="T452" s="289">
        <f>IF(OR($C452="*",$C452&lt;400),"",IF(AND('201819 DATA'!H452="*",$C452&gt;=400),"*",IF($C452&gt;=400,ROUND('201819 DATA'!H452/$C452,2),"")))</f>
        <v>0.37</v>
      </c>
      <c r="U452" s="289">
        <f>IF(OR($C452="*",$C452&lt;400),"",IF(AND('201819 DATA'!FM452="*",$C452&gt;=400),"*",IF($C452&gt;=400,ROUND('201819 DATA'!FM452/$C452,2),"")))</f>
        <v>7.0000000000000007E-2</v>
      </c>
      <c r="V452" s="312">
        <f>IF(OR($D452="*",$D452&lt;400),"",IF(AND('201819 DATA'!M452="*",$D452&gt;=400),"*",IF($D452&gt;=400,ROUND('201819 DATA'!M452/$D452,2),"")))</f>
        <v>0.47</v>
      </c>
      <c r="W452" s="312">
        <f>IF(OR($D452="*",$D452&lt;400),"",IF(AND('201819 DATA'!N452="*",$D452&gt;=400),"*",IF($D452&gt;=400,ROUND('201819 DATA'!N452/$D452,2),"")))</f>
        <v>0.18</v>
      </c>
      <c r="X452" s="312">
        <f>IF(OR($D452="*",$D452&lt;400),"",IF(AND('201819 DATA'!O452="*",$D452&gt;=400),"*",IF($D452&gt;=400,ROUND('201819 DATA'!O452/$D452,2),"")))</f>
        <v>0.12</v>
      </c>
      <c r="Y452" s="312">
        <f>IF(OR($D452="*",$D452&lt;400),"",IF(AND('201819 DATA'!P452="*",$D452&gt;=400),"*",IF($D452&gt;=400,ROUND('201819 DATA'!P452/$D452,2),"")))</f>
        <v>0.15</v>
      </c>
      <c r="Z452" s="312">
        <f>IF(OR($D452="*",$D452&lt;400),"",IF(AND('201819 DATA'!Q452="*",$D452&gt;=400),"*",IF($D452&gt;=400,ROUND('201819 DATA'!Q452/$D452,2),"")))</f>
        <v>0.05</v>
      </c>
      <c r="AA452" s="312">
        <f>IF(OR($D452="*",$D452&lt;400),"",IF(AND('201819 DATA'!R452="*",$D452&gt;=400),"*",IF($D452&gt;=400,ROUND('201819 DATA'!R452/$D452,2),"")))</f>
        <v>0.03</v>
      </c>
      <c r="AB452" s="312">
        <f>IF(OR($D452="*",$D452&lt;400),"",IF(AND('201819 DATA'!S452="*",$D452&gt;=400),"*",IF($D452&gt;=400,ROUND('201819 DATA'!S452/$D452,2),"")))</f>
        <v>0.01</v>
      </c>
      <c r="AC452" s="312">
        <f>IF(OR($D452="*",$D452&lt;400),"",IF(AND('201819 DATA'!T452="*",$D452&gt;=400),"*",IF($D452&gt;=400,ROUND('201819 DATA'!T452/$D452,2),"")))</f>
        <v>0</v>
      </c>
      <c r="AD452" s="289">
        <f>IF(OR($C452="*",$C452&lt;400),"",IF(AND('201819 DATA'!BC452="*",$C452&gt;=400),"*",IF($C452&gt;=400,ROUND('201819 DATA'!BC452/$C452,2),"")))</f>
        <v>0.03</v>
      </c>
      <c r="AE452" s="289">
        <f>IF(OR($C452="*",$C452&lt;400),"",IF(AND('201819 DATA'!BD452="*",$C452&gt;=400),"*",IF($C452&gt;=400,ROUND('201819 DATA'!BD452/$C452,2),"")))</f>
        <v>0.17</v>
      </c>
      <c r="AF452" s="289">
        <f>IF(OR($C452="*",$C452&lt;400),"",IF(AND('201819 DATA'!BE452="*",$C452&gt;=400),"*",IF($C452&gt;=400,ROUND('201819 DATA'!BE452/$C452,2),"")))</f>
        <v>0.02</v>
      </c>
      <c r="AG452" s="289">
        <f>IF(OR($C452="*",$C452&lt;400),"",IF(AND('201819 DATA'!BF452="*",$C452&gt;=400),"*",IF($C452&gt;=400,ROUND('201819 DATA'!BF452/$C452,2),"")))</f>
        <v>0.02</v>
      </c>
      <c r="AH452" s="289">
        <f>IF(OR($C452="*",$C452&lt;400),"",IF(AND('201819 DATA'!BG452="*",$C452&gt;=400),"*",IF($C452&gt;=400,ROUND('201819 DATA'!BG452/$C452,2),"")))</f>
        <v>0.01</v>
      </c>
      <c r="AI452" s="289">
        <f>IF(OR($C452="*",$C452&lt;400),"",IF(AND('201819 DATA'!BH452="*",$C452&gt;=400),"*",IF($C452&gt;=400,ROUND('201819 DATA'!BH452/$C452,2),"")))</f>
        <v>0.02</v>
      </c>
      <c r="AJ452" s="289">
        <f>IF(OR($C452="*",$C452&lt;400),"",IF(AND('201819 DATA'!BI452="*",$C452&gt;=400),"*",IF($C452&gt;=400,ROUND('201819 DATA'!BI452/$C452,2),"")))</f>
        <v>0.03</v>
      </c>
      <c r="AK452" s="289">
        <f>IF(OR($C452="*",$C452&lt;400),"",IF(AND('201819 DATA'!BJ452="*",$C452&gt;=400),"*",IF($C452&gt;=400,ROUND('201819 DATA'!BJ452/$C452,2),"")))</f>
        <v>0.01</v>
      </c>
      <c r="AL452" s="289">
        <f>IF(OR($C452="*",$C452&lt;400),"",IF(AND('201819 DATA'!BK452="*",$C452&gt;=400),"*",IF($C452&gt;=400,ROUND('201819 DATA'!BK452/$C452,2),"")))</f>
        <v>7.0000000000000007E-2</v>
      </c>
      <c r="AM452" s="289">
        <f>IF(OR($C452="*",$C452&lt;400),"",IF(AND('201819 DATA'!BL452="*",$C452&gt;=400),"*",IF($C452&gt;=400,ROUND('201819 DATA'!BL452/$C452,2),"")))</f>
        <v>7.0000000000000007E-2</v>
      </c>
      <c r="AN452" s="289">
        <f>IF(OR($C452="*",$C452&lt;400),"",IF(AND('201819 DATA'!BM452="*",$C452&gt;=400),"*",IF($C452&gt;=400,ROUND('201819 DATA'!BM452/$C452,2),"")))</f>
        <v>0.1</v>
      </c>
      <c r="AO452" s="289">
        <f>IF(OR($C452="*",$C452&lt;400),"",IF(AND('201819 DATA'!BN452="*",$C452&gt;=400),"*",IF($C452&gt;=400,ROUND('201819 DATA'!BN452/$C452,2),"")))</f>
        <v>0.02</v>
      </c>
      <c r="AP452" s="289">
        <f>IF(OR($C452="*",$C452&lt;400),"",IF(AND('201819 DATA'!BO452="*",$C452&gt;=400),"*",IF($C452&gt;=400,ROUND('201819 DATA'!BO452/$C452,2),"")))</f>
        <v>0.06</v>
      </c>
      <c r="AQ452" s="289">
        <f>IF(OR($C452="*",$C452&lt;400),"",IF(AND('201819 DATA'!BP452="*",$C452&gt;=400),"*",IF($C452&gt;=400,ROUND('201819 DATA'!BP452/$C452,2),"")))</f>
        <v>0.05</v>
      </c>
      <c r="AR452" s="289">
        <f>IF(OR($C452="*",$C452&lt;400),"",IF(AND('201819 DATA'!BQ452="*",$C452&gt;=400),"*",IF($C452&gt;=400,ROUND('201819 DATA'!BQ452/$C452,2),"")))</f>
        <v>0.05</v>
      </c>
      <c r="AS452" s="289">
        <f>IF(OR($C452="*",$C452&lt;400),"",IF(AND('201819 DATA'!BR452="*",$C452&gt;=400),"*",IF($C452&gt;=400,ROUND('201819 DATA'!BR452/$C452,2),"")))</f>
        <v>0.01</v>
      </c>
      <c r="AT452" s="289">
        <f>IF(OR($C452="*",$C452&lt;400),"",IF(AND('201819 DATA'!BS452="*",$C452&gt;=400),"*",IF($C452&gt;=400,ROUND('201819 DATA'!BS452/$C452,2),"")))</f>
        <v>0.01</v>
      </c>
      <c r="AU452" s="289">
        <f>IF(OR($C452="*",$C452&lt;400),"",IF(AND('201819 DATA'!BT452="*",$C452&gt;=400),"*",IF($C452&gt;=400,ROUND('201819 DATA'!BT452/$C452,2),"")))</f>
        <v>0.13</v>
      </c>
      <c r="AV452" s="289">
        <f>IF(OR($C452="*",$C452&lt;400),"",IF(AND('201819 DATA'!BU452="*",$C452&gt;=400),"*",IF($C452&gt;=400,ROUND('201819 DATA'!BU452/$C452,2),"")))</f>
        <v>0.09</v>
      </c>
      <c r="AW452" s="289">
        <f>IF(OR($C452="*",$C452&lt;400),"",IF(AND('201819 DATA'!BV452="*",$C452&gt;=400),"*",IF($C452&gt;=400,ROUND('201819 DATA'!BV452/$C452,2),"")))</f>
        <v>0</v>
      </c>
      <c r="AX452" s="289">
        <f>IF(OR($C452="*",$C452&lt;400),"",IF(AND('201819 DATA'!BW452="*",$C452&gt;=400),"*",IF($C452&gt;=400,ROUND('201819 DATA'!BW452/$C452,2),"")))</f>
        <v>0.05</v>
      </c>
    </row>
    <row r="453" spans="1:50" x14ac:dyDescent="0.2">
      <c r="A453" s="13" t="s">
        <v>784</v>
      </c>
      <c r="B453" s="287">
        <f>'201819 DATA'!B453</f>
        <v>370</v>
      </c>
      <c r="C453" s="288">
        <f>'201819 DATA'!C453</f>
        <v>370</v>
      </c>
      <c r="D453" s="293">
        <f>'201819 DATA'!FN453</f>
        <v>0</v>
      </c>
      <c r="G453" s="295" t="str">
        <f t="shared" si="6"/>
        <v/>
      </c>
      <c r="H453" s="289" t="str">
        <f>IF(OR($C453="*",$C453&lt;400),"",IF(AND('201819 DATA'!F453="*",$C453&gt;=400),"*",IF($C453&gt;=400,ROUND('201819 DATA'!F453/$C453,2),"")))</f>
        <v/>
      </c>
      <c r="I453" s="296" t="str">
        <f>IF(OR($B453="*",$B453&lt;400),"",IF(AND('201819 DATA'!Y453="*",$B453&gt;=400),"*",IF($B453&gt;=400,ROUND('201819 DATA'!Y453/$B453,2),"")))</f>
        <v/>
      </c>
      <c r="J453" s="296" t="str">
        <f>IF(OR($B453="*",$B453&lt;400),"",IF(AND('201819 DATA'!Z453="*",$B453&gt;=400),"*",IF($B453&gt;=400,ROUND('201819 DATA'!Z453/$B453,2),"")))</f>
        <v/>
      </c>
      <c r="K453" s="296" t="str">
        <f>IF(OR($B453="*",$B453&lt;400),"",IF(AND('201819 DATA'!AA453="*",$B453&gt;=400),"*",IF($B453&gt;=400,ROUND('201819 DATA'!AA453/$B453,2),"")))</f>
        <v/>
      </c>
      <c r="L453" s="296" t="str">
        <f>IF(OR($B453="*",$B453&lt;400),"",IF(AND('201819 DATA'!AB453="*",$B453&gt;=400),"*",IF($B453&gt;=400,ROUND('201819 DATA'!AB453/$B453,2),"")))</f>
        <v/>
      </c>
      <c r="M453" s="296" t="str">
        <f>IF(OR($B453="*",$B453&lt;400),"",IF(AND('201819 DATA'!AC453="*",$B453&gt;=400),"*",IF($B453&gt;=400,ROUND('201819 DATA'!AC453/$B453,2),"")))</f>
        <v/>
      </c>
      <c r="N453" s="296" t="str">
        <f>IF(OR($B453="*",$B453&lt;400),"",IF(AND('201819 DATA'!AD453="*",$B453&gt;=400),"*",IF($B453&gt;=400,ROUND('201819 DATA'!AD453/$B453,2),"")))</f>
        <v/>
      </c>
      <c r="O453" s="296" t="str">
        <f>IF(OR($B453="*",$B453&lt;400),"",IF(AND('201819 DATA'!AE453="*",$B453&gt;=400),"*",IF($B453&gt;=400,ROUND('201819 DATA'!AE453/$B453,2),"")))</f>
        <v/>
      </c>
      <c r="P453" s="297"/>
      <c r="Q453" s="296" t="str">
        <f>IF(OR($B453="*",$B453&lt;400),"",IF(AND('201819 DATA'!FL453="*",$B453&gt;=400),"*",IF($B453&gt;=400,ROUND('201819 DATA'!FL453/$B453,2),"")))</f>
        <v/>
      </c>
      <c r="R453" s="289" t="str">
        <f>IF(OR($C453="*",$C453&lt;400),"",IF(AND('201819 DATA'!F453="*",$C453&gt;=400),"*",IF($C453&gt;=400,ROUND('201819 DATA'!F453/$C453,2),"")))</f>
        <v/>
      </c>
      <c r="S453" s="289" t="str">
        <f>IF(OR($C453="*",$C453&lt;400),"",IF(AND('201819 DATA'!G453="*",$C453&gt;=400),"*",IF($C453&gt;=400,ROUND('201819 DATA'!G453/$C453,2),"")))</f>
        <v/>
      </c>
      <c r="T453" s="289" t="str">
        <f>IF(OR($C453="*",$C453&lt;400),"",IF(AND('201819 DATA'!H453="*",$C453&gt;=400),"*",IF($C453&gt;=400,ROUND('201819 DATA'!H453/$C453,2),"")))</f>
        <v/>
      </c>
      <c r="U453" s="289" t="str">
        <f>IF(OR($C453="*",$C453&lt;400),"",IF(AND('201819 DATA'!FM453="*",$C453&gt;=400),"*",IF($C453&gt;=400,ROUND('201819 DATA'!FM453/$C453,2),"")))</f>
        <v/>
      </c>
      <c r="V453" s="312" t="str">
        <f>IF(OR($D453="*",$D453&lt;400),"",IF(AND('201819 DATA'!M453="*",$D453&gt;=400),"*",IF($D453&gt;=400,ROUND('201819 DATA'!M453/$D453,2),"")))</f>
        <v/>
      </c>
      <c r="W453" s="312" t="str">
        <f>IF(OR($D453="*",$D453&lt;400),"",IF(AND('201819 DATA'!N453="*",$D453&gt;=400),"*",IF($D453&gt;=400,ROUND('201819 DATA'!N453/$D453,2),"")))</f>
        <v/>
      </c>
      <c r="X453" s="312" t="str">
        <f>IF(OR($D453="*",$D453&lt;400),"",IF(AND('201819 DATA'!O453="*",$D453&gt;=400),"*",IF($D453&gt;=400,ROUND('201819 DATA'!O453/$D453,2),"")))</f>
        <v/>
      </c>
      <c r="Y453" s="312" t="str">
        <f>IF(OR($D453="*",$D453&lt;400),"",IF(AND('201819 DATA'!P453="*",$D453&gt;=400),"*",IF($D453&gt;=400,ROUND('201819 DATA'!P453/$D453,2),"")))</f>
        <v/>
      </c>
      <c r="Z453" s="312" t="str">
        <f>IF(OR($D453="*",$D453&lt;400),"",IF(AND('201819 DATA'!Q453="*",$D453&gt;=400),"*",IF($D453&gt;=400,ROUND('201819 DATA'!Q453/$D453,2),"")))</f>
        <v/>
      </c>
      <c r="AA453" s="312" t="str">
        <f>IF(OR($D453="*",$D453&lt;400),"",IF(AND('201819 DATA'!R453="*",$D453&gt;=400),"*",IF($D453&gt;=400,ROUND('201819 DATA'!R453/$D453,2),"")))</f>
        <v/>
      </c>
      <c r="AB453" s="312" t="str">
        <f>IF(OR($D453="*",$D453&lt;400),"",IF(AND('201819 DATA'!S453="*",$D453&gt;=400),"*",IF($D453&gt;=400,ROUND('201819 DATA'!S453/$D453,2),"")))</f>
        <v/>
      </c>
      <c r="AC453" s="312" t="str">
        <f>IF(OR($D453="*",$D453&lt;400),"",IF(AND('201819 DATA'!T453="*",$D453&gt;=400),"*",IF($D453&gt;=400,ROUND('201819 DATA'!T453/$D453,2),"")))</f>
        <v/>
      </c>
      <c r="AD453" s="289" t="str">
        <f>IF(OR($C453="*",$C453&lt;400),"",IF(AND('201819 DATA'!BC453="*",$C453&gt;=400),"*",IF($C453&gt;=400,ROUND('201819 DATA'!BC453/$C453,2),"")))</f>
        <v/>
      </c>
      <c r="AE453" s="289" t="str">
        <f>IF(OR($C453="*",$C453&lt;400),"",IF(AND('201819 DATA'!BD453="*",$C453&gt;=400),"*",IF($C453&gt;=400,ROUND('201819 DATA'!BD453/$C453,2),"")))</f>
        <v/>
      </c>
      <c r="AF453" s="289" t="str">
        <f>IF(OR($C453="*",$C453&lt;400),"",IF(AND('201819 DATA'!BE453="*",$C453&gt;=400),"*",IF($C453&gt;=400,ROUND('201819 DATA'!BE453/$C453,2),"")))</f>
        <v/>
      </c>
      <c r="AG453" s="289" t="str">
        <f>IF(OR($C453="*",$C453&lt;400),"",IF(AND('201819 DATA'!BF453="*",$C453&gt;=400),"*",IF($C453&gt;=400,ROUND('201819 DATA'!BF453/$C453,2),"")))</f>
        <v/>
      </c>
      <c r="AH453" s="289" t="str">
        <f>IF(OR($C453="*",$C453&lt;400),"",IF(AND('201819 DATA'!BG453="*",$C453&gt;=400),"*",IF($C453&gt;=400,ROUND('201819 DATA'!BG453/$C453,2),"")))</f>
        <v/>
      </c>
      <c r="AI453" s="289" t="str">
        <f>IF(OR($C453="*",$C453&lt;400),"",IF(AND('201819 DATA'!BH453="*",$C453&gt;=400),"*",IF($C453&gt;=400,ROUND('201819 DATA'!BH453/$C453,2),"")))</f>
        <v/>
      </c>
      <c r="AJ453" s="289" t="str">
        <f>IF(OR($C453="*",$C453&lt;400),"",IF(AND('201819 DATA'!BI453="*",$C453&gt;=400),"*",IF($C453&gt;=400,ROUND('201819 DATA'!BI453/$C453,2),"")))</f>
        <v/>
      </c>
      <c r="AK453" s="289" t="str">
        <f>IF(OR($C453="*",$C453&lt;400),"",IF(AND('201819 DATA'!BJ453="*",$C453&gt;=400),"*",IF($C453&gt;=400,ROUND('201819 DATA'!BJ453/$C453,2),"")))</f>
        <v/>
      </c>
      <c r="AL453" s="289" t="str">
        <f>IF(OR($C453="*",$C453&lt;400),"",IF(AND('201819 DATA'!BK453="*",$C453&gt;=400),"*",IF($C453&gt;=400,ROUND('201819 DATA'!BK453/$C453,2),"")))</f>
        <v/>
      </c>
      <c r="AM453" s="289" t="str">
        <f>IF(OR($C453="*",$C453&lt;400),"",IF(AND('201819 DATA'!BL453="*",$C453&gt;=400),"*",IF($C453&gt;=400,ROUND('201819 DATA'!BL453/$C453,2),"")))</f>
        <v/>
      </c>
      <c r="AN453" s="289" t="str">
        <f>IF(OR($C453="*",$C453&lt;400),"",IF(AND('201819 DATA'!BM453="*",$C453&gt;=400),"*",IF($C453&gt;=400,ROUND('201819 DATA'!BM453/$C453,2),"")))</f>
        <v/>
      </c>
      <c r="AO453" s="289" t="str">
        <f>IF(OR($C453="*",$C453&lt;400),"",IF(AND('201819 DATA'!BN453="*",$C453&gt;=400),"*",IF($C453&gt;=400,ROUND('201819 DATA'!BN453/$C453,2),"")))</f>
        <v/>
      </c>
      <c r="AP453" s="289" t="str">
        <f>IF(OR($C453="*",$C453&lt;400),"",IF(AND('201819 DATA'!BO453="*",$C453&gt;=400),"*",IF($C453&gt;=400,ROUND('201819 DATA'!BO453/$C453,2),"")))</f>
        <v/>
      </c>
      <c r="AQ453" s="289" t="str">
        <f>IF(OR($C453="*",$C453&lt;400),"",IF(AND('201819 DATA'!BP453="*",$C453&gt;=400),"*",IF($C453&gt;=400,ROUND('201819 DATA'!BP453/$C453,2),"")))</f>
        <v/>
      </c>
      <c r="AR453" s="289" t="str">
        <f>IF(OR($C453="*",$C453&lt;400),"",IF(AND('201819 DATA'!BQ453="*",$C453&gt;=400),"*",IF($C453&gt;=400,ROUND('201819 DATA'!BQ453/$C453,2),"")))</f>
        <v/>
      </c>
      <c r="AS453" s="289" t="str">
        <f>IF(OR($C453="*",$C453&lt;400),"",IF(AND('201819 DATA'!BR453="*",$C453&gt;=400),"*",IF($C453&gt;=400,ROUND('201819 DATA'!BR453/$C453,2),"")))</f>
        <v/>
      </c>
      <c r="AT453" s="289" t="str">
        <f>IF(OR($C453="*",$C453&lt;400),"",IF(AND('201819 DATA'!BS453="*",$C453&gt;=400),"*",IF($C453&gt;=400,ROUND('201819 DATA'!BS453/$C453,2),"")))</f>
        <v/>
      </c>
      <c r="AU453" s="289" t="str">
        <f>IF(OR($C453="*",$C453&lt;400),"",IF(AND('201819 DATA'!BT453="*",$C453&gt;=400),"*",IF($C453&gt;=400,ROUND('201819 DATA'!BT453/$C453,2),"")))</f>
        <v/>
      </c>
      <c r="AV453" s="289" t="str">
        <f>IF(OR($C453="*",$C453&lt;400),"",IF(AND('201819 DATA'!BU453="*",$C453&gt;=400),"*",IF($C453&gt;=400,ROUND('201819 DATA'!BU453/$C453,2),"")))</f>
        <v/>
      </c>
      <c r="AW453" s="289" t="str">
        <f>IF(OR($C453="*",$C453&lt;400),"",IF(AND('201819 DATA'!BV453="*",$C453&gt;=400),"*",IF($C453&gt;=400,ROUND('201819 DATA'!BV453/$C453,2),"")))</f>
        <v/>
      </c>
      <c r="AX453" s="289" t="str">
        <f>IF(OR($C453="*",$C453&lt;400),"",IF(AND('201819 DATA'!BW453="*",$C453&gt;=400),"*",IF($C453&gt;=400,ROUND('201819 DATA'!BW453/$C453,2),"")))</f>
        <v/>
      </c>
    </row>
    <row r="454" spans="1:50" x14ac:dyDescent="0.2">
      <c r="A454" s="13" t="s">
        <v>377</v>
      </c>
      <c r="B454" s="287">
        <f>'201819 DATA'!B454</f>
        <v>84660</v>
      </c>
      <c r="C454" s="288">
        <f>'201819 DATA'!C454</f>
        <v>66520</v>
      </c>
      <c r="D454" s="293">
        <f>'201819 DATA'!FN454</f>
        <v>17510</v>
      </c>
      <c r="G454" s="295">
        <f t="shared" ref="G454:G495" si="7">IF(OR($B454="*",$B454&lt;400),"",IF(AND($C454="*",$B454&gt;=400),"*",IF($B454&gt;=400,ROUND($C454/$B454,2),"")))</f>
        <v>0.79</v>
      </c>
      <c r="H454" s="289">
        <f>IF(OR($C454="*",$C454&lt;400),"",IF(AND('201819 DATA'!F454="*",$C454&gt;=400),"*",IF($C454&gt;=400,ROUND('201819 DATA'!F454/$C454,2),"")))</f>
        <v>0.5</v>
      </c>
      <c r="I454" s="296">
        <f>IF(OR($B454="*",$B454&lt;400),"",IF(AND('201819 DATA'!Y454="*",$B454&gt;=400),"*",IF($B454&gt;=400,ROUND('201819 DATA'!Y454/$B454,2),"")))</f>
        <v>0.09</v>
      </c>
      <c r="J454" s="296">
        <f>IF(OR($B454="*",$B454&lt;400),"",IF(AND('201819 DATA'!Z454="*",$B454&gt;=400),"*",IF($B454&gt;=400,ROUND('201819 DATA'!Z454/$B454,2),"")))</f>
        <v>0.13</v>
      </c>
      <c r="K454" s="296">
        <f>IF(OR($B454="*",$B454&lt;400),"",IF(AND('201819 DATA'!AA454="*",$B454&gt;=400),"*",IF($B454&gt;=400,ROUND('201819 DATA'!AA454/$B454,2),"")))</f>
        <v>0.15</v>
      </c>
      <c r="L454" s="296">
        <f>IF(OR($B454="*",$B454&lt;400),"",IF(AND('201819 DATA'!AB454="*",$B454&gt;=400),"*",IF($B454&gt;=400,ROUND('201819 DATA'!AB454/$B454,2),"")))</f>
        <v>0.16</v>
      </c>
      <c r="M454" s="296">
        <f>IF(OR($B454="*",$B454&lt;400),"",IF(AND('201819 DATA'!AC454="*",$B454&gt;=400),"*",IF($B454&gt;=400,ROUND('201819 DATA'!AC454/$B454,2),"")))</f>
        <v>0.21</v>
      </c>
      <c r="N454" s="296">
        <f>IF(OR($B454="*",$B454&lt;400),"",IF(AND('201819 DATA'!AD454="*",$B454&gt;=400),"*",IF($B454&gt;=400,ROUND('201819 DATA'!AD454/$B454,2),"")))</f>
        <v>0.23</v>
      </c>
      <c r="O454" s="296">
        <f>IF(OR($B454="*",$B454&lt;400),"",IF(AND('201819 DATA'!AE454="*",$B454&gt;=400),"*",IF($B454&gt;=400,ROUND('201819 DATA'!AE454/$B454,2),"")))</f>
        <v>0.04</v>
      </c>
      <c r="P454" s="297"/>
      <c r="Q454" s="296">
        <f>IF(OR($B454="*",$B454&lt;400),"",IF(AND('201819 DATA'!FL454="*",$B454&gt;=400),"*",IF($B454&gt;=400,ROUND('201819 DATA'!FL454/$B454,2),"")))</f>
        <v>0.47</v>
      </c>
      <c r="R454" s="289">
        <f>IF(OR($C454="*",$C454&lt;400),"",IF(AND('201819 DATA'!F454="*",$C454&gt;=400),"*",IF($C454&gt;=400,ROUND('201819 DATA'!F454/$C454,2),"")))</f>
        <v>0.5</v>
      </c>
      <c r="S454" s="289">
        <f>IF(OR($C454="*",$C454&lt;400),"",IF(AND('201819 DATA'!G454="*",$C454&gt;=400),"*",IF($C454&gt;=400,ROUND('201819 DATA'!G454/$C454,2),"")))</f>
        <v>0.1</v>
      </c>
      <c r="T454" s="289">
        <f>IF(OR($C454="*",$C454&lt;400),"",IF(AND('201819 DATA'!H454="*",$C454&gt;=400),"*",IF($C454&gt;=400,ROUND('201819 DATA'!H454/$C454,2),"")))</f>
        <v>0.27</v>
      </c>
      <c r="U454" s="289">
        <f>IF(OR($C454="*",$C454&lt;400),"",IF(AND('201819 DATA'!FM454="*",$C454&gt;=400),"*",IF($C454&gt;=400,ROUND('201819 DATA'!FM454/$C454,2),"")))</f>
        <v>0.12</v>
      </c>
      <c r="V454" s="312">
        <f>IF(OR($D454="*",$D454&lt;400),"",IF(AND('201819 DATA'!M454="*",$D454&gt;=400),"*",IF($D454&gt;=400,ROUND('201819 DATA'!M454/$D454,2),"")))</f>
        <v>0.44</v>
      </c>
      <c r="W454" s="312">
        <f>IF(OR($D454="*",$D454&lt;400),"",IF(AND('201819 DATA'!N454="*",$D454&gt;=400),"*",IF($D454&gt;=400,ROUND('201819 DATA'!N454/$D454,2),"")))</f>
        <v>0.28999999999999998</v>
      </c>
      <c r="X454" s="312">
        <f>IF(OR($D454="*",$D454&lt;400),"",IF(AND('201819 DATA'!O454="*",$D454&gt;=400),"*",IF($D454&gt;=400,ROUND('201819 DATA'!O454/$D454,2),"")))</f>
        <v>0.12</v>
      </c>
      <c r="Y454" s="312">
        <f>IF(OR($D454="*",$D454&lt;400),"",IF(AND('201819 DATA'!P454="*",$D454&gt;=400),"*",IF($D454&gt;=400,ROUND('201819 DATA'!P454/$D454,2),"")))</f>
        <v>0.11</v>
      </c>
      <c r="Z454" s="312">
        <f>IF(OR($D454="*",$D454&lt;400),"",IF(AND('201819 DATA'!Q454="*",$D454&gt;=400),"*",IF($D454&gt;=400,ROUND('201819 DATA'!Q454/$D454,2),"")))</f>
        <v>0.03</v>
      </c>
      <c r="AA454" s="312">
        <f>IF(OR($D454="*",$D454&lt;400),"",IF(AND('201819 DATA'!R454="*",$D454&gt;=400),"*",IF($D454&gt;=400,ROUND('201819 DATA'!R454/$D454,2),"")))</f>
        <v>0.01</v>
      </c>
      <c r="AB454" s="312">
        <f>IF(OR($D454="*",$D454&lt;400),"",IF(AND('201819 DATA'!S454="*",$D454&gt;=400),"*",IF($D454&gt;=400,ROUND('201819 DATA'!S454/$D454,2),"")))</f>
        <v>0</v>
      </c>
      <c r="AC454" s="312">
        <f>IF(OR($D454="*",$D454&lt;400),"",IF(AND('201819 DATA'!T454="*",$D454&gt;=400),"*",IF($D454&gt;=400,ROUND('201819 DATA'!T454/$D454,2),"")))</f>
        <v>0</v>
      </c>
      <c r="AD454" s="289">
        <f>IF(OR($C454="*",$C454&lt;400),"",IF(AND('201819 DATA'!BC454="*",$C454&gt;=400),"*",IF($C454&gt;=400,ROUND('201819 DATA'!BC454/$C454,2),"")))</f>
        <v>0.03</v>
      </c>
      <c r="AE454" s="289">
        <f>IF(OR($C454="*",$C454&lt;400),"",IF(AND('201819 DATA'!BD454="*",$C454&gt;=400),"*",IF($C454&gt;=400,ROUND('201819 DATA'!BD454/$C454,2),"")))</f>
        <v>0.06</v>
      </c>
      <c r="AF454" s="289">
        <f>IF(OR($C454="*",$C454&lt;400),"",IF(AND('201819 DATA'!BE454="*",$C454&gt;=400),"*",IF($C454&gt;=400,ROUND('201819 DATA'!BE454/$C454,2),"")))</f>
        <v>0.02</v>
      </c>
      <c r="AG454" s="289">
        <f>IF(OR($C454="*",$C454&lt;400),"",IF(AND('201819 DATA'!BF454="*",$C454&gt;=400),"*",IF($C454&gt;=400,ROUND('201819 DATA'!BF454/$C454,2),"")))</f>
        <v>0.03</v>
      </c>
      <c r="AH454" s="289">
        <f>IF(OR($C454="*",$C454&lt;400),"",IF(AND('201819 DATA'!BG454="*",$C454&gt;=400),"*",IF($C454&gt;=400,ROUND('201819 DATA'!BG454/$C454,2),"")))</f>
        <v>0.01</v>
      </c>
      <c r="AI454" s="289">
        <f>IF(OR($C454="*",$C454&lt;400),"",IF(AND('201819 DATA'!BH454="*",$C454&gt;=400),"*",IF($C454&gt;=400,ROUND('201819 DATA'!BH454/$C454,2),"")))</f>
        <v>0.01</v>
      </c>
      <c r="AJ454" s="289">
        <f>IF(OR($C454="*",$C454&lt;400),"",IF(AND('201819 DATA'!BI454="*",$C454&gt;=400),"*",IF($C454&gt;=400,ROUND('201819 DATA'!BI454/$C454,2),"")))</f>
        <v>0.01</v>
      </c>
      <c r="AK454" s="289">
        <f>IF(OR($C454="*",$C454&lt;400),"",IF(AND('201819 DATA'!BJ454="*",$C454&gt;=400),"*",IF($C454&gt;=400,ROUND('201819 DATA'!BJ454/$C454,2),"")))</f>
        <v>0</v>
      </c>
      <c r="AL454" s="289">
        <f>IF(OR($C454="*",$C454&lt;400),"",IF(AND('201819 DATA'!BK454="*",$C454&gt;=400),"*",IF($C454&gt;=400,ROUND('201819 DATA'!BK454/$C454,2),"")))</f>
        <v>0.05</v>
      </c>
      <c r="AM454" s="289">
        <f>IF(OR($C454="*",$C454&lt;400),"",IF(AND('201819 DATA'!BL454="*",$C454&gt;=400),"*",IF($C454&gt;=400,ROUND('201819 DATA'!BL454/$C454,2),"")))</f>
        <v>0.08</v>
      </c>
      <c r="AN454" s="289">
        <f>IF(OR($C454="*",$C454&lt;400),"",IF(AND('201819 DATA'!BM454="*",$C454&gt;=400),"*",IF($C454&gt;=400,ROUND('201819 DATA'!BM454/$C454,2),"")))</f>
        <v>0.15</v>
      </c>
      <c r="AO454" s="289">
        <f>IF(OR($C454="*",$C454&lt;400),"",IF(AND('201819 DATA'!BN454="*",$C454&gt;=400),"*",IF($C454&gt;=400,ROUND('201819 DATA'!BN454/$C454,2),"")))</f>
        <v>0.03</v>
      </c>
      <c r="AP454" s="289">
        <f>IF(OR($C454="*",$C454&lt;400),"",IF(AND('201819 DATA'!BO454="*",$C454&gt;=400),"*",IF($C454&gt;=400,ROUND('201819 DATA'!BO454/$C454,2),"")))</f>
        <v>0.08</v>
      </c>
      <c r="AQ454" s="289">
        <f>IF(OR($C454="*",$C454&lt;400),"",IF(AND('201819 DATA'!BP454="*",$C454&gt;=400),"*",IF($C454&gt;=400,ROUND('201819 DATA'!BP454/$C454,2),"")))</f>
        <v>0.06</v>
      </c>
      <c r="AR454" s="289">
        <f>IF(OR($C454="*",$C454&lt;400),"",IF(AND('201819 DATA'!BQ454="*",$C454&gt;=400),"*",IF($C454&gt;=400,ROUND('201819 DATA'!BQ454/$C454,2),"")))</f>
        <v>0.12</v>
      </c>
      <c r="AS454" s="289">
        <f>IF(OR($C454="*",$C454&lt;400),"",IF(AND('201819 DATA'!BR454="*",$C454&gt;=400),"*",IF($C454&gt;=400,ROUND('201819 DATA'!BR454/$C454,2),"")))</f>
        <v>0.02</v>
      </c>
      <c r="AT454" s="289">
        <f>IF(OR($C454="*",$C454&lt;400),"",IF(AND('201819 DATA'!BS454="*",$C454&gt;=400),"*",IF($C454&gt;=400,ROUND('201819 DATA'!BS454/$C454,2),"")))</f>
        <v>0</v>
      </c>
      <c r="AU454" s="289">
        <f>IF(OR($C454="*",$C454&lt;400),"",IF(AND('201819 DATA'!BT454="*",$C454&gt;=400),"*",IF($C454&gt;=400,ROUND('201819 DATA'!BT454/$C454,2),"")))</f>
        <v>0.13</v>
      </c>
      <c r="AV454" s="289">
        <f>IF(OR($C454="*",$C454&lt;400),"",IF(AND('201819 DATA'!BU454="*",$C454&gt;=400),"*",IF($C454&gt;=400,ROUND('201819 DATA'!BU454/$C454,2),"")))</f>
        <v>0.05</v>
      </c>
      <c r="AW454" s="289">
        <f>IF(OR($C454="*",$C454&lt;400),"",IF(AND('201819 DATA'!BV454="*",$C454&gt;=400),"*",IF($C454&gt;=400,ROUND('201819 DATA'!BV454/$C454,2),"")))</f>
        <v>0</v>
      </c>
      <c r="AX454" s="289">
        <f>IF(OR($C454="*",$C454&lt;400),"",IF(AND('201819 DATA'!BW454="*",$C454&gt;=400),"*",IF($C454&gt;=400,ROUND('201819 DATA'!BW454/$C454,2),"")))</f>
        <v>0.06</v>
      </c>
    </row>
    <row r="455" spans="1:50" x14ac:dyDescent="0.2">
      <c r="A455" s="13" t="s">
        <v>1543</v>
      </c>
      <c r="B455" s="287">
        <f>'201819 DATA'!B455</f>
        <v>565</v>
      </c>
      <c r="C455" s="288">
        <f>'201819 DATA'!C455</f>
        <v>565</v>
      </c>
      <c r="D455" s="293">
        <f>'201819 DATA'!FN455</f>
        <v>0</v>
      </c>
      <c r="G455" s="295">
        <f t="shared" si="7"/>
        <v>1</v>
      </c>
      <c r="H455" s="289">
        <f>IF(OR($C455="*",$C455&lt;400),"",IF(AND('201819 DATA'!F455="*",$C455&gt;=400),"*",IF($C455&gt;=400,ROUND('201819 DATA'!F455/$C455,2),"")))</f>
        <v>0.18</v>
      </c>
      <c r="I455" s="296">
        <f>IF(OR($B455="*",$B455&lt;400),"",IF(AND('201819 DATA'!Y455="*",$B455&gt;=400),"*",IF($B455&gt;=400,ROUND('201819 DATA'!Y455/$B455,2),"")))</f>
        <v>0</v>
      </c>
      <c r="J455" s="296">
        <f>IF(OR($B455="*",$B455&lt;400),"",IF(AND('201819 DATA'!Z455="*",$B455&gt;=400),"*",IF($B455&gt;=400,ROUND('201819 DATA'!Z455/$B455,2),"")))</f>
        <v>0</v>
      </c>
      <c r="K455" s="296" t="str">
        <f>IF(OR($B455="*",$B455&lt;400),"",IF(AND('201819 DATA'!AA455="*",$B455&gt;=400),"*",IF($B455&gt;=400,ROUND('201819 DATA'!AA455/$B455,2),"")))</f>
        <v>*</v>
      </c>
      <c r="L455" s="296">
        <f>IF(OR($B455="*",$B455&lt;400),"",IF(AND('201819 DATA'!AB455="*",$B455&gt;=400),"*",IF($B455&gt;=400,ROUND('201819 DATA'!AB455/$B455,2),"")))</f>
        <v>0.02</v>
      </c>
      <c r="M455" s="296">
        <f>IF(OR($B455="*",$B455&lt;400),"",IF(AND('201819 DATA'!AC455="*",$B455&gt;=400),"*",IF($B455&gt;=400,ROUND('201819 DATA'!AC455/$B455,2),"")))</f>
        <v>0.12</v>
      </c>
      <c r="N455" s="296">
        <f>IF(OR($B455="*",$B455&lt;400),"",IF(AND('201819 DATA'!AD455="*",$B455&gt;=400),"*",IF($B455&gt;=400,ROUND('201819 DATA'!AD455/$B455,2),"")))</f>
        <v>0.57999999999999996</v>
      </c>
      <c r="O455" s="296">
        <f>IF(OR($B455="*",$B455&lt;400),"",IF(AND('201819 DATA'!AE455="*",$B455&gt;=400),"*",IF($B455&gt;=400,ROUND('201819 DATA'!AE455/$B455,2),"")))</f>
        <v>0.27</v>
      </c>
      <c r="P455" s="297"/>
      <c r="Q455" s="296">
        <f>IF(OR($B455="*",$B455&lt;400),"",IF(AND('201819 DATA'!FL455="*",$B455&gt;=400),"*",IF($B455&gt;=400,ROUND('201819 DATA'!FL455/$B455,2),"")))</f>
        <v>0</v>
      </c>
      <c r="R455" s="289">
        <f>IF(OR($C455="*",$C455&lt;400),"",IF(AND('201819 DATA'!F455="*",$C455&gt;=400),"*",IF($C455&gt;=400,ROUND('201819 DATA'!F455/$C455,2),"")))</f>
        <v>0.18</v>
      </c>
      <c r="S455" s="289" t="str">
        <f>IF(OR($C455="*",$C455&lt;400),"",IF(AND('201819 DATA'!G455="*",$C455&gt;=400),"*",IF($C455&gt;=400,ROUND('201819 DATA'!G455/$C455,2),"")))</f>
        <v>*</v>
      </c>
      <c r="T455" s="289">
        <f>IF(OR($C455="*",$C455&lt;400),"",IF(AND('201819 DATA'!H455="*",$C455&gt;=400),"*",IF($C455&gt;=400,ROUND('201819 DATA'!H455/$C455,2),"")))</f>
        <v>0</v>
      </c>
      <c r="U455" s="289">
        <f>IF(OR($C455="*",$C455&lt;400),"",IF(AND('201819 DATA'!FM455="*",$C455&gt;=400),"*",IF($C455&gt;=400,ROUND('201819 DATA'!FM455/$C455,2),"")))</f>
        <v>0.81</v>
      </c>
      <c r="V455" s="312" t="str">
        <f>IF(OR($D455="*",$D455&lt;400),"",IF(AND('201819 DATA'!M455="*",$D455&gt;=400),"*",IF($D455&gt;=400,ROUND('201819 DATA'!M455/$D455,2),"")))</f>
        <v/>
      </c>
      <c r="W455" s="312" t="str">
        <f>IF(OR($D455="*",$D455&lt;400),"",IF(AND('201819 DATA'!N455="*",$D455&gt;=400),"*",IF($D455&gt;=400,ROUND('201819 DATA'!N455/$D455,2),"")))</f>
        <v/>
      </c>
      <c r="X455" s="312" t="str">
        <f>IF(OR($D455="*",$D455&lt;400),"",IF(AND('201819 DATA'!O455="*",$D455&gt;=400),"*",IF($D455&gt;=400,ROUND('201819 DATA'!O455/$D455,2),"")))</f>
        <v/>
      </c>
      <c r="Y455" s="312" t="str">
        <f>IF(OR($D455="*",$D455&lt;400),"",IF(AND('201819 DATA'!P455="*",$D455&gt;=400),"*",IF($D455&gt;=400,ROUND('201819 DATA'!P455/$D455,2),"")))</f>
        <v/>
      </c>
      <c r="Z455" s="312" t="str">
        <f>IF(OR($D455="*",$D455&lt;400),"",IF(AND('201819 DATA'!Q455="*",$D455&gt;=400),"*",IF($D455&gt;=400,ROUND('201819 DATA'!Q455/$D455,2),"")))</f>
        <v/>
      </c>
      <c r="AA455" s="312" t="str">
        <f>IF(OR($D455="*",$D455&lt;400),"",IF(AND('201819 DATA'!R455="*",$D455&gt;=400),"*",IF($D455&gt;=400,ROUND('201819 DATA'!R455/$D455,2),"")))</f>
        <v/>
      </c>
      <c r="AB455" s="312" t="str">
        <f>IF(OR($D455="*",$D455&lt;400),"",IF(AND('201819 DATA'!S455="*",$D455&gt;=400),"*",IF($D455&gt;=400,ROUND('201819 DATA'!S455/$D455,2),"")))</f>
        <v/>
      </c>
      <c r="AC455" s="312" t="str">
        <f>IF(OR($D455="*",$D455&lt;400),"",IF(AND('201819 DATA'!T455="*",$D455&gt;=400),"*",IF($D455&gt;=400,ROUND('201819 DATA'!T455/$D455,2),"")))</f>
        <v/>
      </c>
      <c r="AD455" s="289">
        <f>IF(OR($C455="*",$C455&lt;400),"",IF(AND('201819 DATA'!BC455="*",$C455&gt;=400),"*",IF($C455&gt;=400,ROUND('201819 DATA'!BC455/$C455,2),"")))</f>
        <v>0</v>
      </c>
      <c r="AE455" s="289">
        <f>IF(OR($C455="*",$C455&lt;400),"",IF(AND('201819 DATA'!BD455="*",$C455&gt;=400),"*",IF($C455&gt;=400,ROUND('201819 DATA'!BD455/$C455,2),"")))</f>
        <v>0</v>
      </c>
      <c r="AF455" s="289">
        <f>IF(OR($C455="*",$C455&lt;400),"",IF(AND('201819 DATA'!BE455="*",$C455&gt;=400),"*",IF($C455&gt;=400,ROUND('201819 DATA'!BE455/$C455,2),"")))</f>
        <v>0</v>
      </c>
      <c r="AG455" s="289">
        <f>IF(OR($C455="*",$C455&lt;400),"",IF(AND('201819 DATA'!BF455="*",$C455&gt;=400),"*",IF($C455&gt;=400,ROUND('201819 DATA'!BF455/$C455,2),"")))</f>
        <v>0</v>
      </c>
      <c r="AH455" s="289">
        <f>IF(OR($C455="*",$C455&lt;400),"",IF(AND('201819 DATA'!BG455="*",$C455&gt;=400),"*",IF($C455&gt;=400,ROUND('201819 DATA'!BG455/$C455,2),"")))</f>
        <v>0</v>
      </c>
      <c r="AI455" s="289">
        <f>IF(OR($C455="*",$C455&lt;400),"",IF(AND('201819 DATA'!BH455="*",$C455&gt;=400),"*",IF($C455&gt;=400,ROUND('201819 DATA'!BH455/$C455,2),"")))</f>
        <v>0</v>
      </c>
      <c r="AJ455" s="289">
        <f>IF(OR($C455="*",$C455&lt;400),"",IF(AND('201819 DATA'!BI455="*",$C455&gt;=400),"*",IF($C455&gt;=400,ROUND('201819 DATA'!BI455/$C455,2),"")))</f>
        <v>0</v>
      </c>
      <c r="AK455" s="289">
        <f>IF(OR($C455="*",$C455&lt;400),"",IF(AND('201819 DATA'!BJ455="*",$C455&gt;=400),"*",IF($C455&gt;=400,ROUND('201819 DATA'!BJ455/$C455,2),"")))</f>
        <v>0</v>
      </c>
      <c r="AL455" s="289">
        <f>IF(OR($C455="*",$C455&lt;400),"",IF(AND('201819 DATA'!BK455="*",$C455&gt;=400),"*",IF($C455&gt;=400,ROUND('201819 DATA'!BK455/$C455,2),"")))</f>
        <v>0</v>
      </c>
      <c r="AM455" s="289">
        <f>IF(OR($C455="*",$C455&lt;400),"",IF(AND('201819 DATA'!BL455="*",$C455&gt;=400),"*",IF($C455&gt;=400,ROUND('201819 DATA'!BL455/$C455,2),"")))</f>
        <v>0</v>
      </c>
      <c r="AN455" s="289">
        <f>IF(OR($C455="*",$C455&lt;400),"",IF(AND('201819 DATA'!BM455="*",$C455&gt;=400),"*",IF($C455&gt;=400,ROUND('201819 DATA'!BM455/$C455,2),"")))</f>
        <v>0</v>
      </c>
      <c r="AO455" s="289">
        <f>IF(OR($C455="*",$C455&lt;400),"",IF(AND('201819 DATA'!BN455="*",$C455&gt;=400),"*",IF($C455&gt;=400,ROUND('201819 DATA'!BN455/$C455,2),"")))</f>
        <v>0</v>
      </c>
      <c r="AP455" s="289">
        <f>IF(OR($C455="*",$C455&lt;400),"",IF(AND('201819 DATA'!BO455="*",$C455&gt;=400),"*",IF($C455&gt;=400,ROUND('201819 DATA'!BO455/$C455,2),"")))</f>
        <v>0</v>
      </c>
      <c r="AQ455" s="289">
        <f>IF(OR($C455="*",$C455&lt;400),"",IF(AND('201819 DATA'!BP455="*",$C455&gt;=400),"*",IF($C455&gt;=400,ROUND('201819 DATA'!BP455/$C455,2),"")))</f>
        <v>0</v>
      </c>
      <c r="AR455" s="289">
        <f>IF(OR($C455="*",$C455&lt;400),"",IF(AND('201819 DATA'!BQ455="*",$C455&gt;=400),"*",IF($C455&gt;=400,ROUND('201819 DATA'!BQ455/$C455,2),"")))</f>
        <v>0</v>
      </c>
      <c r="AS455" s="289">
        <f>IF(OR($C455="*",$C455&lt;400),"",IF(AND('201819 DATA'!BR455="*",$C455&gt;=400),"*",IF($C455&gt;=400,ROUND('201819 DATA'!BR455/$C455,2),"")))</f>
        <v>0</v>
      </c>
      <c r="AT455" s="289">
        <f>IF(OR($C455="*",$C455&lt;400),"",IF(AND('201819 DATA'!BS455="*",$C455&gt;=400),"*",IF($C455&gt;=400,ROUND('201819 DATA'!BS455/$C455,2),"")))</f>
        <v>0</v>
      </c>
      <c r="AU455" s="289">
        <f>IF(OR($C455="*",$C455&lt;400),"",IF(AND('201819 DATA'!BT455="*",$C455&gt;=400),"*",IF($C455&gt;=400,ROUND('201819 DATA'!BT455/$C455,2),"")))</f>
        <v>1</v>
      </c>
      <c r="AV455" s="289">
        <f>IF(OR($C455="*",$C455&lt;400),"",IF(AND('201819 DATA'!BU455="*",$C455&gt;=400),"*",IF($C455&gt;=400,ROUND('201819 DATA'!BU455/$C455,2),"")))</f>
        <v>0</v>
      </c>
      <c r="AW455" s="289">
        <f>IF(OR($C455="*",$C455&lt;400),"",IF(AND('201819 DATA'!BV455="*",$C455&gt;=400),"*",IF($C455&gt;=400,ROUND('201819 DATA'!BV455/$C455,2),"")))</f>
        <v>0</v>
      </c>
      <c r="AX455" s="289">
        <f>IF(OR($C455="*",$C455&lt;400),"",IF(AND('201819 DATA'!BW455="*",$C455&gt;=400),"*",IF($C455&gt;=400,ROUND('201819 DATA'!BW455/$C455,2),"")))</f>
        <v>0</v>
      </c>
    </row>
    <row r="456" spans="1:50" x14ac:dyDescent="0.2">
      <c r="A456" s="13" t="s">
        <v>1586</v>
      </c>
      <c r="B456" s="287">
        <f>'201819 DATA'!B456</f>
        <v>240</v>
      </c>
      <c r="C456" s="288">
        <f>'201819 DATA'!C456</f>
        <v>235</v>
      </c>
      <c r="D456" s="293">
        <f>'201819 DATA'!FN456</f>
        <v>0</v>
      </c>
      <c r="G456" s="295" t="str">
        <f t="shared" si="7"/>
        <v/>
      </c>
      <c r="H456" s="289" t="str">
        <f>IF(OR($C456="*",$C456&lt;400),"",IF(AND('201819 DATA'!F456="*",$C456&gt;=400),"*",IF($C456&gt;=400,ROUND('201819 DATA'!F456/$C456,2),"")))</f>
        <v/>
      </c>
      <c r="I456" s="296" t="str">
        <f>IF(OR($B456="*",$B456&lt;400),"",IF(AND('201819 DATA'!Y456="*",$B456&gt;=400),"*",IF($B456&gt;=400,ROUND('201819 DATA'!Y456/$B456,2),"")))</f>
        <v/>
      </c>
      <c r="J456" s="296" t="str">
        <f>IF(OR($B456="*",$B456&lt;400),"",IF(AND('201819 DATA'!Z456="*",$B456&gt;=400),"*",IF($B456&gt;=400,ROUND('201819 DATA'!Z456/$B456,2),"")))</f>
        <v/>
      </c>
      <c r="K456" s="296" t="str">
        <f>IF(OR($B456="*",$B456&lt;400),"",IF(AND('201819 DATA'!AA456="*",$B456&gt;=400),"*",IF($B456&gt;=400,ROUND('201819 DATA'!AA456/$B456,2),"")))</f>
        <v/>
      </c>
      <c r="L456" s="296" t="str">
        <f>IF(OR($B456="*",$B456&lt;400),"",IF(AND('201819 DATA'!AB456="*",$B456&gt;=400),"*",IF($B456&gt;=400,ROUND('201819 DATA'!AB456/$B456,2),"")))</f>
        <v/>
      </c>
      <c r="M456" s="296" t="str">
        <f>IF(OR($B456="*",$B456&lt;400),"",IF(AND('201819 DATA'!AC456="*",$B456&gt;=400),"*",IF($B456&gt;=400,ROUND('201819 DATA'!AC456/$B456,2),"")))</f>
        <v/>
      </c>
      <c r="N456" s="296" t="str">
        <f>IF(OR($B456="*",$B456&lt;400),"",IF(AND('201819 DATA'!AD456="*",$B456&gt;=400),"*",IF($B456&gt;=400,ROUND('201819 DATA'!AD456/$B456,2),"")))</f>
        <v/>
      </c>
      <c r="O456" s="296" t="str">
        <f>IF(OR($B456="*",$B456&lt;400),"",IF(AND('201819 DATA'!AE456="*",$B456&gt;=400),"*",IF($B456&gt;=400,ROUND('201819 DATA'!AE456/$B456,2),"")))</f>
        <v/>
      </c>
      <c r="P456" s="297"/>
      <c r="Q456" s="296" t="str">
        <f>IF(OR($B456="*",$B456&lt;400),"",IF(AND('201819 DATA'!FL456="*",$B456&gt;=400),"*",IF($B456&gt;=400,ROUND('201819 DATA'!FL456/$B456,2),"")))</f>
        <v/>
      </c>
      <c r="R456" s="289" t="str">
        <f>IF(OR($C456="*",$C456&lt;400),"",IF(AND('201819 DATA'!F456="*",$C456&gt;=400),"*",IF($C456&gt;=400,ROUND('201819 DATA'!F456/$C456,2),"")))</f>
        <v/>
      </c>
      <c r="S456" s="289" t="str">
        <f>IF(OR($C456="*",$C456&lt;400),"",IF(AND('201819 DATA'!G456="*",$C456&gt;=400),"*",IF($C456&gt;=400,ROUND('201819 DATA'!G456/$C456,2),"")))</f>
        <v/>
      </c>
      <c r="T456" s="289" t="str">
        <f>IF(OR($C456="*",$C456&lt;400),"",IF(AND('201819 DATA'!H456="*",$C456&gt;=400),"*",IF($C456&gt;=400,ROUND('201819 DATA'!H456/$C456,2),"")))</f>
        <v/>
      </c>
      <c r="U456" s="289" t="str">
        <f>IF(OR($C456="*",$C456&lt;400),"",IF(AND('201819 DATA'!FM456="*",$C456&gt;=400),"*",IF($C456&gt;=400,ROUND('201819 DATA'!FM456/$C456,2),"")))</f>
        <v/>
      </c>
      <c r="V456" s="312" t="str">
        <f>IF(OR($D456="*",$D456&lt;400),"",IF(AND('201819 DATA'!M456="*",$D456&gt;=400),"*",IF($D456&gt;=400,ROUND('201819 DATA'!M456/$D456,2),"")))</f>
        <v/>
      </c>
      <c r="W456" s="312" t="str">
        <f>IF(OR($D456="*",$D456&lt;400),"",IF(AND('201819 DATA'!N456="*",$D456&gt;=400),"*",IF($D456&gt;=400,ROUND('201819 DATA'!N456/$D456,2),"")))</f>
        <v/>
      </c>
      <c r="X456" s="312" t="str">
        <f>IF(OR($D456="*",$D456&lt;400),"",IF(AND('201819 DATA'!O456="*",$D456&gt;=400),"*",IF($D456&gt;=400,ROUND('201819 DATA'!O456/$D456,2),"")))</f>
        <v/>
      </c>
      <c r="Y456" s="312" t="str">
        <f>IF(OR($D456="*",$D456&lt;400),"",IF(AND('201819 DATA'!P456="*",$D456&gt;=400),"*",IF($D456&gt;=400,ROUND('201819 DATA'!P456/$D456,2),"")))</f>
        <v/>
      </c>
      <c r="Z456" s="312" t="str">
        <f>IF(OR($D456="*",$D456&lt;400),"",IF(AND('201819 DATA'!Q456="*",$D456&gt;=400),"*",IF($D456&gt;=400,ROUND('201819 DATA'!Q456/$D456,2),"")))</f>
        <v/>
      </c>
      <c r="AA456" s="312" t="str">
        <f>IF(OR($D456="*",$D456&lt;400),"",IF(AND('201819 DATA'!R456="*",$D456&gt;=400),"*",IF($D456&gt;=400,ROUND('201819 DATA'!R456/$D456,2),"")))</f>
        <v/>
      </c>
      <c r="AB456" s="312" t="str">
        <f>IF(OR($D456="*",$D456&lt;400),"",IF(AND('201819 DATA'!S456="*",$D456&gt;=400),"*",IF($D456&gt;=400,ROUND('201819 DATA'!S456/$D456,2),"")))</f>
        <v/>
      </c>
      <c r="AC456" s="312" t="str">
        <f>IF(OR($D456="*",$D456&lt;400),"",IF(AND('201819 DATA'!T456="*",$D456&gt;=400),"*",IF($D456&gt;=400,ROUND('201819 DATA'!T456/$D456,2),"")))</f>
        <v/>
      </c>
      <c r="AD456" s="289" t="str">
        <f>IF(OR($C456="*",$C456&lt;400),"",IF(AND('201819 DATA'!BC456="*",$C456&gt;=400),"*",IF($C456&gt;=400,ROUND('201819 DATA'!BC456/$C456,2),"")))</f>
        <v/>
      </c>
      <c r="AE456" s="289" t="str">
        <f>IF(OR($C456="*",$C456&lt;400),"",IF(AND('201819 DATA'!BD456="*",$C456&gt;=400),"*",IF($C456&gt;=400,ROUND('201819 DATA'!BD456/$C456,2),"")))</f>
        <v/>
      </c>
      <c r="AF456" s="289" t="str">
        <f>IF(OR($C456="*",$C456&lt;400),"",IF(AND('201819 DATA'!BE456="*",$C456&gt;=400),"*",IF($C456&gt;=400,ROUND('201819 DATA'!BE456/$C456,2),"")))</f>
        <v/>
      </c>
      <c r="AG456" s="289" t="str">
        <f>IF(OR($C456="*",$C456&lt;400),"",IF(AND('201819 DATA'!BF456="*",$C456&gt;=400),"*",IF($C456&gt;=400,ROUND('201819 DATA'!BF456/$C456,2),"")))</f>
        <v/>
      </c>
      <c r="AH456" s="289" t="str">
        <f>IF(OR($C456="*",$C456&lt;400),"",IF(AND('201819 DATA'!BG456="*",$C456&gt;=400),"*",IF($C456&gt;=400,ROUND('201819 DATA'!BG456/$C456,2),"")))</f>
        <v/>
      </c>
      <c r="AI456" s="289" t="str">
        <f>IF(OR($C456="*",$C456&lt;400),"",IF(AND('201819 DATA'!BH456="*",$C456&gt;=400),"*",IF($C456&gt;=400,ROUND('201819 DATA'!BH456/$C456,2),"")))</f>
        <v/>
      </c>
      <c r="AJ456" s="289" t="str">
        <f>IF(OR($C456="*",$C456&lt;400),"",IF(AND('201819 DATA'!BI456="*",$C456&gt;=400),"*",IF($C456&gt;=400,ROUND('201819 DATA'!BI456/$C456,2),"")))</f>
        <v/>
      </c>
      <c r="AK456" s="289" t="str">
        <f>IF(OR($C456="*",$C456&lt;400),"",IF(AND('201819 DATA'!BJ456="*",$C456&gt;=400),"*",IF($C456&gt;=400,ROUND('201819 DATA'!BJ456/$C456,2),"")))</f>
        <v/>
      </c>
      <c r="AL456" s="289" t="str">
        <f>IF(OR($C456="*",$C456&lt;400),"",IF(AND('201819 DATA'!BK456="*",$C456&gt;=400),"*",IF($C456&gt;=400,ROUND('201819 DATA'!BK456/$C456,2),"")))</f>
        <v/>
      </c>
      <c r="AM456" s="289" t="str">
        <f>IF(OR($C456="*",$C456&lt;400),"",IF(AND('201819 DATA'!BL456="*",$C456&gt;=400),"*",IF($C456&gt;=400,ROUND('201819 DATA'!BL456/$C456,2),"")))</f>
        <v/>
      </c>
      <c r="AN456" s="289" t="str">
        <f>IF(OR($C456="*",$C456&lt;400),"",IF(AND('201819 DATA'!BM456="*",$C456&gt;=400),"*",IF($C456&gt;=400,ROUND('201819 DATA'!BM456/$C456,2),"")))</f>
        <v/>
      </c>
      <c r="AO456" s="289" t="str">
        <f>IF(OR($C456="*",$C456&lt;400),"",IF(AND('201819 DATA'!BN456="*",$C456&gt;=400),"*",IF($C456&gt;=400,ROUND('201819 DATA'!BN456/$C456,2),"")))</f>
        <v/>
      </c>
      <c r="AP456" s="289" t="str">
        <f>IF(OR($C456="*",$C456&lt;400),"",IF(AND('201819 DATA'!BO456="*",$C456&gt;=400),"*",IF($C456&gt;=400,ROUND('201819 DATA'!BO456/$C456,2),"")))</f>
        <v/>
      </c>
      <c r="AQ456" s="289" t="str">
        <f>IF(OR($C456="*",$C456&lt;400),"",IF(AND('201819 DATA'!BP456="*",$C456&gt;=400),"*",IF($C456&gt;=400,ROUND('201819 DATA'!BP456/$C456,2),"")))</f>
        <v/>
      </c>
      <c r="AR456" s="289" t="str">
        <f>IF(OR($C456="*",$C456&lt;400),"",IF(AND('201819 DATA'!BQ456="*",$C456&gt;=400),"*",IF($C456&gt;=400,ROUND('201819 DATA'!BQ456/$C456,2),"")))</f>
        <v/>
      </c>
      <c r="AS456" s="289" t="str">
        <f>IF(OR($C456="*",$C456&lt;400),"",IF(AND('201819 DATA'!BR456="*",$C456&gt;=400),"*",IF($C456&gt;=400,ROUND('201819 DATA'!BR456/$C456,2),"")))</f>
        <v/>
      </c>
      <c r="AT456" s="289" t="str">
        <f>IF(OR($C456="*",$C456&lt;400),"",IF(AND('201819 DATA'!BS456="*",$C456&gt;=400),"*",IF($C456&gt;=400,ROUND('201819 DATA'!BS456/$C456,2),"")))</f>
        <v/>
      </c>
      <c r="AU456" s="289" t="str">
        <f>IF(OR($C456="*",$C456&lt;400),"",IF(AND('201819 DATA'!BT456="*",$C456&gt;=400),"*",IF($C456&gt;=400,ROUND('201819 DATA'!BT456/$C456,2),"")))</f>
        <v/>
      </c>
      <c r="AV456" s="289" t="str">
        <f>IF(OR($C456="*",$C456&lt;400),"",IF(AND('201819 DATA'!BU456="*",$C456&gt;=400),"*",IF($C456&gt;=400,ROUND('201819 DATA'!BU456/$C456,2),"")))</f>
        <v/>
      </c>
      <c r="AW456" s="289" t="str">
        <f>IF(OR($C456="*",$C456&lt;400),"",IF(AND('201819 DATA'!BV456="*",$C456&gt;=400),"*",IF($C456&gt;=400,ROUND('201819 DATA'!BV456/$C456,2),"")))</f>
        <v/>
      </c>
      <c r="AX456" s="289" t="str">
        <f>IF(OR($C456="*",$C456&lt;400),"",IF(AND('201819 DATA'!BW456="*",$C456&gt;=400),"*",IF($C456&gt;=400,ROUND('201819 DATA'!BW456/$C456,2),"")))</f>
        <v/>
      </c>
    </row>
    <row r="457" spans="1:50" x14ac:dyDescent="0.2">
      <c r="A457" s="13" t="s">
        <v>232</v>
      </c>
      <c r="B457" s="287">
        <f>'201819 DATA'!B457</f>
        <v>89345</v>
      </c>
      <c r="C457" s="288">
        <f>'201819 DATA'!C457</f>
        <v>71870</v>
      </c>
      <c r="D457" s="293">
        <f>'201819 DATA'!FN457</f>
        <v>23825</v>
      </c>
      <c r="G457" s="295">
        <f t="shared" si="7"/>
        <v>0.8</v>
      </c>
      <c r="H457" s="289">
        <f>IF(OR($C457="*",$C457&lt;400),"",IF(AND('201819 DATA'!F457="*",$C457&gt;=400),"*",IF($C457&gt;=400,ROUND('201819 DATA'!F457/$C457,2),"")))</f>
        <v>0.46</v>
      </c>
      <c r="I457" s="296">
        <f>IF(OR($B457="*",$B457&lt;400),"",IF(AND('201819 DATA'!Y457="*",$B457&gt;=400),"*",IF($B457&gt;=400,ROUND('201819 DATA'!Y457/$B457,2),"")))</f>
        <v>0.1</v>
      </c>
      <c r="J457" s="296">
        <f>IF(OR($B457="*",$B457&lt;400),"",IF(AND('201819 DATA'!Z457="*",$B457&gt;=400),"*",IF($B457&gt;=400,ROUND('201819 DATA'!Z457/$B457,2),"")))</f>
        <v>0.11</v>
      </c>
      <c r="K457" s="296">
        <f>IF(OR($B457="*",$B457&lt;400),"",IF(AND('201819 DATA'!AA457="*",$B457&gt;=400),"*",IF($B457&gt;=400,ROUND('201819 DATA'!AA457/$B457,2),"")))</f>
        <v>0.13</v>
      </c>
      <c r="L457" s="296">
        <f>IF(OR($B457="*",$B457&lt;400),"",IF(AND('201819 DATA'!AB457="*",$B457&gt;=400),"*",IF($B457&gt;=400,ROUND('201819 DATA'!AB457/$B457,2),"")))</f>
        <v>0.18</v>
      </c>
      <c r="M457" s="296">
        <f>IF(OR($B457="*",$B457&lt;400),"",IF(AND('201819 DATA'!AC457="*",$B457&gt;=400),"*",IF($B457&gt;=400,ROUND('201819 DATA'!AC457/$B457,2),"")))</f>
        <v>0.23</v>
      </c>
      <c r="N457" s="296">
        <f>IF(OR($B457="*",$B457&lt;400),"",IF(AND('201819 DATA'!AD457="*",$B457&gt;=400),"*",IF($B457&gt;=400,ROUND('201819 DATA'!AD457/$B457,2),"")))</f>
        <v>0.21</v>
      </c>
      <c r="O457" s="296">
        <f>IF(OR($B457="*",$B457&lt;400),"",IF(AND('201819 DATA'!AE457="*",$B457&gt;=400),"*",IF($B457&gt;=400,ROUND('201819 DATA'!AE457/$B457,2),"")))</f>
        <v>0.03</v>
      </c>
      <c r="P457" s="297"/>
      <c r="Q457" s="296">
        <f>IF(OR($B457="*",$B457&lt;400),"",IF(AND('201819 DATA'!FL457="*",$B457&gt;=400),"*",IF($B457&gt;=400,ROUND('201819 DATA'!FL457/$B457,2),"")))</f>
        <v>0.54</v>
      </c>
      <c r="R457" s="289">
        <f>IF(OR($C457="*",$C457&lt;400),"",IF(AND('201819 DATA'!F457="*",$C457&gt;=400),"*",IF($C457&gt;=400,ROUND('201819 DATA'!F457/$C457,2),"")))</f>
        <v>0.46</v>
      </c>
      <c r="S457" s="289">
        <f>IF(OR($C457="*",$C457&lt;400),"",IF(AND('201819 DATA'!G457="*",$C457&gt;=400),"*",IF($C457&gt;=400,ROUND('201819 DATA'!G457/$C457,2),"")))</f>
        <v>0.11</v>
      </c>
      <c r="T457" s="289">
        <f>IF(OR($C457="*",$C457&lt;400),"",IF(AND('201819 DATA'!H457="*",$C457&gt;=400),"*",IF($C457&gt;=400,ROUND('201819 DATA'!H457/$C457,2),"")))</f>
        <v>0.33</v>
      </c>
      <c r="U457" s="289">
        <f>IF(OR($C457="*",$C457&lt;400),"",IF(AND('201819 DATA'!FM457="*",$C457&gt;=400),"*",IF($C457&gt;=400,ROUND('201819 DATA'!FM457/$C457,2),"")))</f>
        <v>0.1</v>
      </c>
      <c r="V457" s="312">
        <f>IF(OR($D457="*",$D457&lt;400),"",IF(AND('201819 DATA'!M457="*",$D457&gt;=400),"*",IF($D457&gt;=400,ROUND('201819 DATA'!M457/$D457,2),"")))</f>
        <v>0.47</v>
      </c>
      <c r="W457" s="312">
        <f>IF(OR($D457="*",$D457&lt;400),"",IF(AND('201819 DATA'!N457="*",$D457&gt;=400),"*",IF($D457&gt;=400,ROUND('201819 DATA'!N457/$D457,2),"")))</f>
        <v>0.25</v>
      </c>
      <c r="X457" s="312">
        <f>IF(OR($D457="*",$D457&lt;400),"",IF(AND('201819 DATA'!O457="*",$D457&gt;=400),"*",IF($D457&gt;=400,ROUND('201819 DATA'!O457/$D457,2),"")))</f>
        <v>0.1</v>
      </c>
      <c r="Y457" s="312">
        <f>IF(OR($D457="*",$D457&lt;400),"",IF(AND('201819 DATA'!P457="*",$D457&gt;=400),"*",IF($D457&gt;=400,ROUND('201819 DATA'!P457/$D457,2),"")))</f>
        <v>0.14000000000000001</v>
      </c>
      <c r="Z457" s="312">
        <f>IF(OR($D457="*",$D457&lt;400),"",IF(AND('201819 DATA'!Q457="*",$D457&gt;=400),"*",IF($D457&gt;=400,ROUND('201819 DATA'!Q457/$D457,2),"")))</f>
        <v>0.04</v>
      </c>
      <c r="AA457" s="312">
        <f>IF(OR($D457="*",$D457&lt;400),"",IF(AND('201819 DATA'!R457="*",$D457&gt;=400),"*",IF($D457&gt;=400,ROUND('201819 DATA'!R457/$D457,2),"")))</f>
        <v>0.01</v>
      </c>
      <c r="AB457" s="312">
        <f>IF(OR($D457="*",$D457&lt;400),"",IF(AND('201819 DATA'!S457="*",$D457&gt;=400),"*",IF($D457&gt;=400,ROUND('201819 DATA'!S457/$D457,2),"")))</f>
        <v>0</v>
      </c>
      <c r="AC457" s="312">
        <f>IF(OR($D457="*",$D457&lt;400),"",IF(AND('201819 DATA'!T457="*",$D457&gt;=400),"*",IF($D457&gt;=400,ROUND('201819 DATA'!T457/$D457,2),"")))</f>
        <v>0</v>
      </c>
      <c r="AD457" s="289">
        <f>IF(OR($C457="*",$C457&lt;400),"",IF(AND('201819 DATA'!BC457="*",$C457&gt;=400),"*",IF($C457&gt;=400,ROUND('201819 DATA'!BC457/$C457,2),"")))</f>
        <v>0.04</v>
      </c>
      <c r="AE457" s="289">
        <f>IF(OR($C457="*",$C457&lt;400),"",IF(AND('201819 DATA'!BD457="*",$C457&gt;=400),"*",IF($C457&gt;=400,ROUND('201819 DATA'!BD457/$C457,2),"")))</f>
        <v>7.0000000000000007E-2</v>
      </c>
      <c r="AF457" s="289">
        <f>IF(OR($C457="*",$C457&lt;400),"",IF(AND('201819 DATA'!BE457="*",$C457&gt;=400),"*",IF($C457&gt;=400,ROUND('201819 DATA'!BE457/$C457,2),"")))</f>
        <v>0.02</v>
      </c>
      <c r="AG457" s="289">
        <f>IF(OR($C457="*",$C457&lt;400),"",IF(AND('201819 DATA'!BF457="*",$C457&gt;=400),"*",IF($C457&gt;=400,ROUND('201819 DATA'!BF457/$C457,2),"")))</f>
        <v>0.03</v>
      </c>
      <c r="AH457" s="289">
        <f>IF(OR($C457="*",$C457&lt;400),"",IF(AND('201819 DATA'!BG457="*",$C457&gt;=400),"*",IF($C457&gt;=400,ROUND('201819 DATA'!BG457/$C457,2),"")))</f>
        <v>0.01</v>
      </c>
      <c r="AI457" s="289">
        <f>IF(OR($C457="*",$C457&lt;400),"",IF(AND('201819 DATA'!BH457="*",$C457&gt;=400),"*",IF($C457&gt;=400,ROUND('201819 DATA'!BH457/$C457,2),"")))</f>
        <v>0.01</v>
      </c>
      <c r="AJ457" s="289">
        <f>IF(OR($C457="*",$C457&lt;400),"",IF(AND('201819 DATA'!BI457="*",$C457&gt;=400),"*",IF($C457&gt;=400,ROUND('201819 DATA'!BI457/$C457,2),"")))</f>
        <v>7.0000000000000007E-2</v>
      </c>
      <c r="AK457" s="289">
        <f>IF(OR($C457="*",$C457&lt;400),"",IF(AND('201819 DATA'!BJ457="*",$C457&gt;=400),"*",IF($C457&gt;=400,ROUND('201819 DATA'!BJ457/$C457,2),"")))</f>
        <v>0.01</v>
      </c>
      <c r="AL457" s="289">
        <f>IF(OR($C457="*",$C457&lt;400),"",IF(AND('201819 DATA'!BK457="*",$C457&gt;=400),"*",IF($C457&gt;=400,ROUND('201819 DATA'!BK457/$C457,2),"")))</f>
        <v>0.05</v>
      </c>
      <c r="AM457" s="289">
        <f>IF(OR($C457="*",$C457&lt;400),"",IF(AND('201819 DATA'!BL457="*",$C457&gt;=400),"*",IF($C457&gt;=400,ROUND('201819 DATA'!BL457/$C457,2),"")))</f>
        <v>7.0000000000000007E-2</v>
      </c>
      <c r="AN457" s="289">
        <f>IF(OR($C457="*",$C457&lt;400),"",IF(AND('201819 DATA'!BM457="*",$C457&gt;=400),"*",IF($C457&gt;=400,ROUND('201819 DATA'!BM457/$C457,2),"")))</f>
        <v>0.15</v>
      </c>
      <c r="AO457" s="289">
        <f>IF(OR($C457="*",$C457&lt;400),"",IF(AND('201819 DATA'!BN457="*",$C457&gt;=400),"*",IF($C457&gt;=400,ROUND('201819 DATA'!BN457/$C457,2),"")))</f>
        <v>0.02</v>
      </c>
      <c r="AP457" s="289">
        <f>IF(OR($C457="*",$C457&lt;400),"",IF(AND('201819 DATA'!BO457="*",$C457&gt;=400),"*",IF($C457&gt;=400,ROUND('201819 DATA'!BO457/$C457,2),"")))</f>
        <v>0.06</v>
      </c>
      <c r="AQ457" s="289">
        <f>IF(OR($C457="*",$C457&lt;400),"",IF(AND('201819 DATA'!BP457="*",$C457&gt;=400),"*",IF($C457&gt;=400,ROUND('201819 DATA'!BP457/$C457,2),"")))</f>
        <v>0.06</v>
      </c>
      <c r="AR457" s="289">
        <f>IF(OR($C457="*",$C457&lt;400),"",IF(AND('201819 DATA'!BQ457="*",$C457&gt;=400),"*",IF($C457&gt;=400,ROUND('201819 DATA'!BQ457/$C457,2),"")))</f>
        <v>0.08</v>
      </c>
      <c r="AS457" s="289">
        <f>IF(OR($C457="*",$C457&lt;400),"",IF(AND('201819 DATA'!BR457="*",$C457&gt;=400),"*",IF($C457&gt;=400,ROUND('201819 DATA'!BR457/$C457,2),"")))</f>
        <v>0.02</v>
      </c>
      <c r="AT457" s="289">
        <f>IF(OR($C457="*",$C457&lt;400),"",IF(AND('201819 DATA'!BS457="*",$C457&gt;=400),"*",IF($C457&gt;=400,ROUND('201819 DATA'!BS457/$C457,2),"")))</f>
        <v>0</v>
      </c>
      <c r="AU457" s="289">
        <f>IF(OR($C457="*",$C457&lt;400),"",IF(AND('201819 DATA'!BT457="*",$C457&gt;=400),"*",IF($C457&gt;=400,ROUND('201819 DATA'!BT457/$C457,2),"")))</f>
        <v>0.12</v>
      </c>
      <c r="AV457" s="289">
        <f>IF(OR($C457="*",$C457&lt;400),"",IF(AND('201819 DATA'!BU457="*",$C457&gt;=400),"*",IF($C457&gt;=400,ROUND('201819 DATA'!BU457/$C457,2),"")))</f>
        <v>7.0000000000000007E-2</v>
      </c>
      <c r="AW457" s="289">
        <f>IF(OR($C457="*",$C457&lt;400),"",IF(AND('201819 DATA'!BV457="*",$C457&gt;=400),"*",IF($C457&gt;=400,ROUND('201819 DATA'!BV457/$C457,2),"")))</f>
        <v>0</v>
      </c>
      <c r="AX457" s="289">
        <f>IF(OR($C457="*",$C457&lt;400),"",IF(AND('201819 DATA'!BW457="*",$C457&gt;=400),"*",IF($C457&gt;=400,ROUND('201819 DATA'!BW457/$C457,2),"")))</f>
        <v>0.06</v>
      </c>
    </row>
    <row r="458" spans="1:50" x14ac:dyDescent="0.2">
      <c r="A458" s="13" t="s">
        <v>225</v>
      </c>
      <c r="B458" s="287">
        <f>'201819 DATA'!B458</f>
        <v>123550</v>
      </c>
      <c r="C458" s="288">
        <f>'201819 DATA'!C458</f>
        <v>104245</v>
      </c>
      <c r="D458" s="293">
        <f>'201819 DATA'!FN458</f>
        <v>33825</v>
      </c>
      <c r="G458" s="295">
        <f t="shared" si="7"/>
        <v>0.84</v>
      </c>
      <c r="H458" s="289">
        <f>IF(OR($C458="*",$C458&lt;400),"",IF(AND('201819 DATA'!F458="*",$C458&gt;=400),"*",IF($C458&gt;=400,ROUND('201819 DATA'!F458/$C458,2),"")))</f>
        <v>0.4</v>
      </c>
      <c r="I458" s="296">
        <f>IF(OR($B458="*",$B458&lt;400),"",IF(AND('201819 DATA'!Y458="*",$B458&gt;=400),"*",IF($B458&gt;=400,ROUND('201819 DATA'!Y458/$B458,2),"")))</f>
        <v>0.09</v>
      </c>
      <c r="J458" s="296">
        <f>IF(OR($B458="*",$B458&lt;400),"",IF(AND('201819 DATA'!Z458="*",$B458&gt;=400),"*",IF($B458&gt;=400,ROUND('201819 DATA'!Z458/$B458,2),"")))</f>
        <v>0.09</v>
      </c>
      <c r="K458" s="296">
        <f>IF(OR($B458="*",$B458&lt;400),"",IF(AND('201819 DATA'!AA458="*",$B458&gt;=400),"*",IF($B458&gt;=400,ROUND('201819 DATA'!AA458/$B458,2),"")))</f>
        <v>0.14000000000000001</v>
      </c>
      <c r="L458" s="296">
        <f>IF(OR($B458="*",$B458&lt;400),"",IF(AND('201819 DATA'!AB458="*",$B458&gt;=400),"*",IF($B458&gt;=400,ROUND('201819 DATA'!AB458/$B458,2),"")))</f>
        <v>0.19</v>
      </c>
      <c r="M458" s="296">
        <f>IF(OR($B458="*",$B458&lt;400),"",IF(AND('201819 DATA'!AC458="*",$B458&gt;=400),"*",IF($B458&gt;=400,ROUND('201819 DATA'!AC458/$B458,2),"")))</f>
        <v>0.21</v>
      </c>
      <c r="N458" s="296">
        <f>IF(OR($B458="*",$B458&lt;400),"",IF(AND('201819 DATA'!AD458="*",$B458&gt;=400),"*",IF($B458&gt;=400,ROUND('201819 DATA'!AD458/$B458,2),"")))</f>
        <v>0.23</v>
      </c>
      <c r="O458" s="296">
        <f>IF(OR($B458="*",$B458&lt;400),"",IF(AND('201819 DATA'!AE458="*",$B458&gt;=400),"*",IF($B458&gt;=400,ROUND('201819 DATA'!AE458/$B458,2),"")))</f>
        <v>0.05</v>
      </c>
      <c r="P458" s="297"/>
      <c r="Q458" s="296">
        <f>IF(OR($B458="*",$B458&lt;400),"",IF(AND('201819 DATA'!FL458="*",$B458&gt;=400),"*",IF($B458&gt;=400,ROUND('201819 DATA'!FL458/$B458,2),"")))</f>
        <v>0.62</v>
      </c>
      <c r="R458" s="289">
        <f>IF(OR($C458="*",$C458&lt;400),"",IF(AND('201819 DATA'!F458="*",$C458&gt;=400),"*",IF($C458&gt;=400,ROUND('201819 DATA'!F458/$C458,2),"")))</f>
        <v>0.4</v>
      </c>
      <c r="S458" s="289">
        <f>IF(OR($C458="*",$C458&lt;400),"",IF(AND('201819 DATA'!G458="*",$C458&gt;=400),"*",IF($C458&gt;=400,ROUND('201819 DATA'!G458/$C458,2),"")))</f>
        <v>0.08</v>
      </c>
      <c r="T458" s="289">
        <f>IF(OR($C458="*",$C458&lt;400),"",IF(AND('201819 DATA'!H458="*",$C458&gt;=400),"*",IF($C458&gt;=400,ROUND('201819 DATA'!H458/$C458,2),"")))</f>
        <v>0.4</v>
      </c>
      <c r="U458" s="289">
        <f>IF(OR($C458="*",$C458&lt;400),"",IF(AND('201819 DATA'!FM458="*",$C458&gt;=400),"*",IF($C458&gt;=400,ROUND('201819 DATA'!FM458/$C458,2),"")))</f>
        <v>0.11</v>
      </c>
      <c r="V458" s="312">
        <f>IF(OR($D458="*",$D458&lt;400),"",IF(AND('201819 DATA'!M458="*",$D458&gt;=400),"*",IF($D458&gt;=400,ROUND('201819 DATA'!M458/$D458,2),"")))</f>
        <v>0.43</v>
      </c>
      <c r="W458" s="312">
        <f>IF(OR($D458="*",$D458&lt;400),"",IF(AND('201819 DATA'!N458="*",$D458&gt;=400),"*",IF($D458&gt;=400,ROUND('201819 DATA'!N458/$D458,2),"")))</f>
        <v>0.24</v>
      </c>
      <c r="X458" s="312">
        <f>IF(OR($D458="*",$D458&lt;400),"",IF(AND('201819 DATA'!O458="*",$D458&gt;=400),"*",IF($D458&gt;=400,ROUND('201819 DATA'!O458/$D458,2),"")))</f>
        <v>0.1</v>
      </c>
      <c r="Y458" s="312">
        <f>IF(OR($D458="*",$D458&lt;400),"",IF(AND('201819 DATA'!P458="*",$D458&gt;=400),"*",IF($D458&gt;=400,ROUND('201819 DATA'!P458/$D458,2),"")))</f>
        <v>0.14000000000000001</v>
      </c>
      <c r="Z458" s="312">
        <f>IF(OR($D458="*",$D458&lt;400),"",IF(AND('201819 DATA'!Q458="*",$D458&gt;=400),"*",IF($D458&gt;=400,ROUND('201819 DATA'!Q458/$D458,2),"")))</f>
        <v>0.06</v>
      </c>
      <c r="AA458" s="312">
        <f>IF(OR($D458="*",$D458&lt;400),"",IF(AND('201819 DATA'!R458="*",$D458&gt;=400),"*",IF($D458&gt;=400,ROUND('201819 DATA'!R458/$D458,2),"")))</f>
        <v>0.03</v>
      </c>
      <c r="AB458" s="312">
        <f>IF(OR($D458="*",$D458&lt;400),"",IF(AND('201819 DATA'!S458="*",$D458&gt;=400),"*",IF($D458&gt;=400,ROUND('201819 DATA'!S458/$D458,2),"")))</f>
        <v>0.01</v>
      </c>
      <c r="AC458" s="312" t="str">
        <f>IF(OR($D458="*",$D458&lt;400),"",IF(AND('201819 DATA'!T458="*",$D458&gt;=400),"*",IF($D458&gt;=400,ROUND('201819 DATA'!T458/$D458,2),"")))</f>
        <v>*</v>
      </c>
      <c r="AD458" s="289">
        <f>IF(OR($C458="*",$C458&lt;400),"",IF(AND('201819 DATA'!BC458="*",$C458&gt;=400),"*",IF($C458&gt;=400,ROUND('201819 DATA'!BC458/$C458,2),"")))</f>
        <v>0.04</v>
      </c>
      <c r="AE458" s="289">
        <f>IF(OR($C458="*",$C458&lt;400),"",IF(AND('201819 DATA'!BD458="*",$C458&gt;=400),"*",IF($C458&gt;=400,ROUND('201819 DATA'!BD458/$C458,2),"")))</f>
        <v>0.08</v>
      </c>
      <c r="AF458" s="289">
        <f>IF(OR($C458="*",$C458&lt;400),"",IF(AND('201819 DATA'!BE458="*",$C458&gt;=400),"*",IF($C458&gt;=400,ROUND('201819 DATA'!BE458/$C458,2),"")))</f>
        <v>0.02</v>
      </c>
      <c r="AG458" s="289">
        <f>IF(OR($C458="*",$C458&lt;400),"",IF(AND('201819 DATA'!BF458="*",$C458&gt;=400),"*",IF($C458&gt;=400,ROUND('201819 DATA'!BF458/$C458,2),"")))</f>
        <v>0.02</v>
      </c>
      <c r="AH458" s="289">
        <f>IF(OR($C458="*",$C458&lt;400),"",IF(AND('201819 DATA'!BG458="*",$C458&gt;=400),"*",IF($C458&gt;=400,ROUND('201819 DATA'!BG458/$C458,2),"")))</f>
        <v>0.01</v>
      </c>
      <c r="AI458" s="289">
        <f>IF(OR($C458="*",$C458&lt;400),"",IF(AND('201819 DATA'!BH458="*",$C458&gt;=400),"*",IF($C458&gt;=400,ROUND('201819 DATA'!BH458/$C458,2),"")))</f>
        <v>0.01</v>
      </c>
      <c r="AJ458" s="289">
        <f>IF(OR($C458="*",$C458&lt;400),"",IF(AND('201819 DATA'!BI458="*",$C458&gt;=400),"*",IF($C458&gt;=400,ROUND('201819 DATA'!BI458/$C458,2),"")))</f>
        <v>0.02</v>
      </c>
      <c r="AK458" s="289">
        <f>IF(OR($C458="*",$C458&lt;400),"",IF(AND('201819 DATA'!BJ458="*",$C458&gt;=400),"*",IF($C458&gt;=400,ROUND('201819 DATA'!BJ458/$C458,2),"")))</f>
        <v>0</v>
      </c>
      <c r="AL458" s="289">
        <f>IF(OR($C458="*",$C458&lt;400),"",IF(AND('201819 DATA'!BK458="*",$C458&gt;=400),"*",IF($C458&gt;=400,ROUND('201819 DATA'!BK458/$C458,2),"")))</f>
        <v>0.06</v>
      </c>
      <c r="AM458" s="289">
        <f>IF(OR($C458="*",$C458&lt;400),"",IF(AND('201819 DATA'!BL458="*",$C458&gt;=400),"*",IF($C458&gt;=400,ROUND('201819 DATA'!BL458/$C458,2),"")))</f>
        <v>0.06</v>
      </c>
      <c r="AN458" s="289">
        <f>IF(OR($C458="*",$C458&lt;400),"",IF(AND('201819 DATA'!BM458="*",$C458&gt;=400),"*",IF($C458&gt;=400,ROUND('201819 DATA'!BM458/$C458,2),"")))</f>
        <v>0.16</v>
      </c>
      <c r="AO458" s="289">
        <f>IF(OR($C458="*",$C458&lt;400),"",IF(AND('201819 DATA'!BN458="*",$C458&gt;=400),"*",IF($C458&gt;=400,ROUND('201819 DATA'!BN458/$C458,2),"")))</f>
        <v>0.02</v>
      </c>
      <c r="AP458" s="289">
        <f>IF(OR($C458="*",$C458&lt;400),"",IF(AND('201819 DATA'!BO458="*",$C458&gt;=400),"*",IF($C458&gt;=400,ROUND('201819 DATA'!BO458/$C458,2),"")))</f>
        <v>7.0000000000000007E-2</v>
      </c>
      <c r="AQ458" s="289">
        <f>IF(OR($C458="*",$C458&lt;400),"",IF(AND('201819 DATA'!BP458="*",$C458&gt;=400),"*",IF($C458&gt;=400,ROUND('201819 DATA'!BP458/$C458,2),"")))</f>
        <v>0.06</v>
      </c>
      <c r="AR458" s="289">
        <f>IF(OR($C458="*",$C458&lt;400),"",IF(AND('201819 DATA'!BQ458="*",$C458&gt;=400),"*",IF($C458&gt;=400,ROUND('201819 DATA'!BQ458/$C458,2),"")))</f>
        <v>7.0000000000000007E-2</v>
      </c>
      <c r="AS458" s="289">
        <f>IF(OR($C458="*",$C458&lt;400),"",IF(AND('201819 DATA'!BR458="*",$C458&gt;=400),"*",IF($C458&gt;=400,ROUND('201819 DATA'!BR458/$C458,2),"")))</f>
        <v>0.02</v>
      </c>
      <c r="AT458" s="289">
        <f>IF(OR($C458="*",$C458&lt;400),"",IF(AND('201819 DATA'!BS458="*",$C458&gt;=400),"*",IF($C458&gt;=400,ROUND('201819 DATA'!BS458/$C458,2),"")))</f>
        <v>0.01</v>
      </c>
      <c r="AU458" s="289">
        <f>IF(OR($C458="*",$C458&lt;400),"",IF(AND('201819 DATA'!BT458="*",$C458&gt;=400),"*",IF($C458&gt;=400,ROUND('201819 DATA'!BT458/$C458,2),"")))</f>
        <v>0.12</v>
      </c>
      <c r="AV458" s="289">
        <f>IF(OR($C458="*",$C458&lt;400),"",IF(AND('201819 DATA'!BU458="*",$C458&gt;=400),"*",IF($C458&gt;=400,ROUND('201819 DATA'!BU458/$C458,2),"")))</f>
        <v>0.06</v>
      </c>
      <c r="AW458" s="289">
        <f>IF(OR($C458="*",$C458&lt;400),"",IF(AND('201819 DATA'!BV458="*",$C458&gt;=400),"*",IF($C458&gt;=400,ROUND('201819 DATA'!BV458/$C458,2),"")))</f>
        <v>0</v>
      </c>
      <c r="AX458" s="289">
        <f>IF(OR($C458="*",$C458&lt;400),"",IF(AND('201819 DATA'!BW458="*",$C458&gt;=400),"*",IF($C458&gt;=400,ROUND('201819 DATA'!BW458/$C458,2),"")))</f>
        <v>0.08</v>
      </c>
    </row>
    <row r="459" spans="1:50" x14ac:dyDescent="0.2">
      <c r="A459" s="13" t="s">
        <v>1552</v>
      </c>
      <c r="B459" s="287">
        <f>'201819 DATA'!B459</f>
        <v>1355</v>
      </c>
      <c r="C459" s="288">
        <f>'201819 DATA'!C459</f>
        <v>1355</v>
      </c>
      <c r="D459" s="293">
        <f>'201819 DATA'!FN459</f>
        <v>0</v>
      </c>
      <c r="G459" s="295">
        <f t="shared" si="7"/>
        <v>1</v>
      </c>
      <c r="H459" s="289">
        <f>IF(OR($C459="*",$C459&lt;400),"",IF(AND('201819 DATA'!F459="*",$C459&gt;=400),"*",IF($C459&gt;=400,ROUND('201819 DATA'!F459/$C459,2),"")))</f>
        <v>0</v>
      </c>
      <c r="I459" s="296" t="str">
        <f>IF(OR($B459="*",$B459&lt;400),"",IF(AND('201819 DATA'!Y459="*",$B459&gt;=400),"*",IF($B459&gt;=400,ROUND('201819 DATA'!Y459/$B459,2),"")))</f>
        <v>*</v>
      </c>
      <c r="J459" s="296">
        <f>IF(OR($B459="*",$B459&lt;400),"",IF(AND('201819 DATA'!Z459="*",$B459&gt;=400),"*",IF($B459&gt;=400,ROUND('201819 DATA'!Z459/$B459,2),"")))</f>
        <v>0.03</v>
      </c>
      <c r="K459" s="296">
        <f>IF(OR($B459="*",$B459&lt;400),"",IF(AND('201819 DATA'!AA459="*",$B459&gt;=400),"*",IF($B459&gt;=400,ROUND('201819 DATA'!AA459/$B459,2),"")))</f>
        <v>0.08</v>
      </c>
      <c r="L459" s="296">
        <f>IF(OR($B459="*",$B459&lt;400),"",IF(AND('201819 DATA'!AB459="*",$B459&gt;=400),"*",IF($B459&gt;=400,ROUND('201819 DATA'!AB459/$B459,2),"")))</f>
        <v>0.17</v>
      </c>
      <c r="M459" s="296">
        <f>IF(OR($B459="*",$B459&lt;400),"",IF(AND('201819 DATA'!AC459="*",$B459&gt;=400),"*",IF($B459&gt;=400,ROUND('201819 DATA'!AC459/$B459,2),"")))</f>
        <v>0.32</v>
      </c>
      <c r="N459" s="296">
        <f>IF(OR($B459="*",$B459&lt;400),"",IF(AND('201819 DATA'!AD459="*",$B459&gt;=400),"*",IF($B459&gt;=400,ROUND('201819 DATA'!AD459/$B459,2),"")))</f>
        <v>0.35</v>
      </c>
      <c r="O459" s="296">
        <f>IF(OR($B459="*",$B459&lt;400),"",IF(AND('201819 DATA'!AE459="*",$B459&gt;=400),"*",IF($B459&gt;=400,ROUND('201819 DATA'!AE459/$B459,2),"")))</f>
        <v>0.04</v>
      </c>
      <c r="P459" s="297"/>
      <c r="Q459" s="296">
        <f>IF(OR($B459="*",$B459&lt;400),"",IF(AND('201819 DATA'!FL459="*",$B459&gt;=400),"*",IF($B459&gt;=400,ROUND('201819 DATA'!FL459/$B459,2),"")))</f>
        <v>1</v>
      </c>
      <c r="R459" s="289">
        <f>IF(OR($C459="*",$C459&lt;400),"",IF(AND('201819 DATA'!F459="*",$C459&gt;=400),"*",IF($C459&gt;=400,ROUND('201819 DATA'!F459/$C459,2),"")))</f>
        <v>0</v>
      </c>
      <c r="S459" s="289">
        <f>IF(OR($C459="*",$C459&lt;400),"",IF(AND('201819 DATA'!G459="*",$C459&gt;=400),"*",IF($C459&gt;=400,ROUND('201819 DATA'!G459/$C459,2),"")))</f>
        <v>0</v>
      </c>
      <c r="T459" s="289">
        <f>IF(OR($C459="*",$C459&lt;400),"",IF(AND('201819 DATA'!H459="*",$C459&gt;=400),"*",IF($C459&gt;=400,ROUND('201819 DATA'!H459/$C459,2),"")))</f>
        <v>1</v>
      </c>
      <c r="U459" s="289">
        <f>IF(OR($C459="*",$C459&lt;400),"",IF(AND('201819 DATA'!FM459="*",$C459&gt;=400),"*",IF($C459&gt;=400,ROUND('201819 DATA'!FM459/$C459,2),"")))</f>
        <v>0</v>
      </c>
      <c r="V459" s="312" t="str">
        <f>IF(OR($D459="*",$D459&lt;400),"",IF(AND('201819 DATA'!M459="*",$D459&gt;=400),"*",IF($D459&gt;=400,ROUND('201819 DATA'!M459/$D459,2),"")))</f>
        <v/>
      </c>
      <c r="W459" s="312" t="str">
        <f>IF(OR($D459="*",$D459&lt;400),"",IF(AND('201819 DATA'!N459="*",$D459&gt;=400),"*",IF($D459&gt;=400,ROUND('201819 DATA'!N459/$D459,2),"")))</f>
        <v/>
      </c>
      <c r="X459" s="312" t="str">
        <f>IF(OR($D459="*",$D459&lt;400),"",IF(AND('201819 DATA'!O459="*",$D459&gt;=400),"*",IF($D459&gt;=400,ROUND('201819 DATA'!O459/$D459,2),"")))</f>
        <v/>
      </c>
      <c r="Y459" s="312" t="str">
        <f>IF(OR($D459="*",$D459&lt;400),"",IF(AND('201819 DATA'!P459="*",$D459&gt;=400),"*",IF($D459&gt;=400,ROUND('201819 DATA'!P459/$D459,2),"")))</f>
        <v/>
      </c>
      <c r="Z459" s="312" t="str">
        <f>IF(OR($D459="*",$D459&lt;400),"",IF(AND('201819 DATA'!Q459="*",$D459&gt;=400),"*",IF($D459&gt;=400,ROUND('201819 DATA'!Q459/$D459,2),"")))</f>
        <v/>
      </c>
      <c r="AA459" s="312" t="str">
        <f>IF(OR($D459="*",$D459&lt;400),"",IF(AND('201819 DATA'!R459="*",$D459&gt;=400),"*",IF($D459&gt;=400,ROUND('201819 DATA'!R459/$D459,2),"")))</f>
        <v/>
      </c>
      <c r="AB459" s="312" t="str">
        <f>IF(OR($D459="*",$D459&lt;400),"",IF(AND('201819 DATA'!S459="*",$D459&gt;=400),"*",IF($D459&gt;=400,ROUND('201819 DATA'!S459/$D459,2),"")))</f>
        <v/>
      </c>
      <c r="AC459" s="312" t="str">
        <f>IF(OR($D459="*",$D459&lt;400),"",IF(AND('201819 DATA'!T459="*",$D459&gt;=400),"*",IF($D459&gt;=400,ROUND('201819 DATA'!T459/$D459,2),"")))</f>
        <v/>
      </c>
      <c r="AD459" s="289">
        <f>IF(OR($C459="*",$C459&lt;400),"",IF(AND('201819 DATA'!BC459="*",$C459&gt;=400),"*",IF($C459&gt;=400,ROUND('201819 DATA'!BC459/$C459,2),"")))</f>
        <v>0</v>
      </c>
      <c r="AE459" s="289">
        <f>IF(OR($C459="*",$C459&lt;400),"",IF(AND('201819 DATA'!BD459="*",$C459&gt;=400),"*",IF($C459&gt;=400,ROUND('201819 DATA'!BD459/$C459,2),"")))</f>
        <v>0</v>
      </c>
      <c r="AF459" s="289">
        <f>IF(OR($C459="*",$C459&lt;400),"",IF(AND('201819 DATA'!BE459="*",$C459&gt;=400),"*",IF($C459&gt;=400,ROUND('201819 DATA'!BE459/$C459,2),"")))</f>
        <v>0</v>
      </c>
      <c r="AG459" s="289">
        <f>IF(OR($C459="*",$C459&lt;400),"",IF(AND('201819 DATA'!BF459="*",$C459&gt;=400),"*",IF($C459&gt;=400,ROUND('201819 DATA'!BF459/$C459,2),"")))</f>
        <v>0</v>
      </c>
      <c r="AH459" s="289">
        <f>IF(OR($C459="*",$C459&lt;400),"",IF(AND('201819 DATA'!BG459="*",$C459&gt;=400),"*",IF($C459&gt;=400,ROUND('201819 DATA'!BG459/$C459,2),"")))</f>
        <v>0</v>
      </c>
      <c r="AI459" s="289">
        <f>IF(OR($C459="*",$C459&lt;400),"",IF(AND('201819 DATA'!BH459="*",$C459&gt;=400),"*",IF($C459&gt;=400,ROUND('201819 DATA'!BH459/$C459,2),"")))</f>
        <v>0</v>
      </c>
      <c r="AJ459" s="289">
        <f>IF(OR($C459="*",$C459&lt;400),"",IF(AND('201819 DATA'!BI459="*",$C459&gt;=400),"*",IF($C459&gt;=400,ROUND('201819 DATA'!BI459/$C459,2),"")))</f>
        <v>0</v>
      </c>
      <c r="AK459" s="289">
        <f>IF(OR($C459="*",$C459&lt;400),"",IF(AND('201819 DATA'!BJ459="*",$C459&gt;=400),"*",IF($C459&gt;=400,ROUND('201819 DATA'!BJ459/$C459,2),"")))</f>
        <v>0</v>
      </c>
      <c r="AL459" s="289">
        <f>IF(OR($C459="*",$C459&lt;400),"",IF(AND('201819 DATA'!BK459="*",$C459&gt;=400),"*",IF($C459&gt;=400,ROUND('201819 DATA'!BK459/$C459,2),"")))</f>
        <v>0</v>
      </c>
      <c r="AM459" s="289">
        <f>IF(OR($C459="*",$C459&lt;400),"",IF(AND('201819 DATA'!BL459="*",$C459&gt;=400),"*",IF($C459&gt;=400,ROUND('201819 DATA'!BL459/$C459,2),"")))</f>
        <v>0</v>
      </c>
      <c r="AN459" s="289">
        <f>IF(OR($C459="*",$C459&lt;400),"",IF(AND('201819 DATA'!BM459="*",$C459&gt;=400),"*",IF($C459&gt;=400,ROUND('201819 DATA'!BM459/$C459,2),"")))</f>
        <v>0</v>
      </c>
      <c r="AO459" s="289">
        <f>IF(OR($C459="*",$C459&lt;400),"",IF(AND('201819 DATA'!BN459="*",$C459&gt;=400),"*",IF($C459&gt;=400,ROUND('201819 DATA'!BN459/$C459,2),"")))</f>
        <v>0</v>
      </c>
      <c r="AP459" s="289">
        <f>IF(OR($C459="*",$C459&lt;400),"",IF(AND('201819 DATA'!BO459="*",$C459&gt;=400),"*",IF($C459&gt;=400,ROUND('201819 DATA'!BO459/$C459,2),"")))</f>
        <v>0</v>
      </c>
      <c r="AQ459" s="289">
        <f>IF(OR($C459="*",$C459&lt;400),"",IF(AND('201819 DATA'!BP459="*",$C459&gt;=400),"*",IF($C459&gt;=400,ROUND('201819 DATA'!BP459/$C459,2),"")))</f>
        <v>0</v>
      </c>
      <c r="AR459" s="289">
        <f>IF(OR($C459="*",$C459&lt;400),"",IF(AND('201819 DATA'!BQ459="*",$C459&gt;=400),"*",IF($C459&gt;=400,ROUND('201819 DATA'!BQ459/$C459,2),"")))</f>
        <v>0</v>
      </c>
      <c r="AS459" s="289">
        <f>IF(OR($C459="*",$C459&lt;400),"",IF(AND('201819 DATA'!BR459="*",$C459&gt;=400),"*",IF($C459&gt;=400,ROUND('201819 DATA'!BR459/$C459,2),"")))</f>
        <v>0</v>
      </c>
      <c r="AT459" s="289">
        <f>IF(OR($C459="*",$C459&lt;400),"",IF(AND('201819 DATA'!BS459="*",$C459&gt;=400),"*",IF($C459&gt;=400,ROUND('201819 DATA'!BS459/$C459,2),"")))</f>
        <v>0</v>
      </c>
      <c r="AU459" s="289">
        <f>IF(OR($C459="*",$C459&lt;400),"",IF(AND('201819 DATA'!BT459="*",$C459&gt;=400),"*",IF($C459&gt;=400,ROUND('201819 DATA'!BT459/$C459,2),"")))</f>
        <v>1</v>
      </c>
      <c r="AV459" s="289">
        <f>IF(OR($C459="*",$C459&lt;400),"",IF(AND('201819 DATA'!BU459="*",$C459&gt;=400),"*",IF($C459&gt;=400,ROUND('201819 DATA'!BU459/$C459,2),"")))</f>
        <v>0</v>
      </c>
      <c r="AW459" s="289">
        <f>IF(OR($C459="*",$C459&lt;400),"",IF(AND('201819 DATA'!BV459="*",$C459&gt;=400),"*",IF($C459&gt;=400,ROUND('201819 DATA'!BV459/$C459,2),"")))</f>
        <v>0</v>
      </c>
      <c r="AX459" s="289">
        <f>IF(OR($C459="*",$C459&lt;400),"",IF(AND('201819 DATA'!BW459="*",$C459&gt;=400),"*",IF($C459&gt;=400,ROUND('201819 DATA'!BW459/$C459,2),"")))</f>
        <v>0</v>
      </c>
    </row>
    <row r="460" spans="1:50" x14ac:dyDescent="0.2">
      <c r="A460" s="13" t="s">
        <v>1390</v>
      </c>
      <c r="B460" s="287">
        <f>'201819 DATA'!B460</f>
        <v>300</v>
      </c>
      <c r="C460" s="288">
        <f>'201819 DATA'!C460</f>
        <v>300</v>
      </c>
      <c r="D460" s="293">
        <f>'201819 DATA'!FN460</f>
        <v>0</v>
      </c>
      <c r="G460" s="295" t="str">
        <f t="shared" si="7"/>
        <v/>
      </c>
      <c r="H460" s="289" t="str">
        <f>IF(OR($C460="*",$C460&lt;400),"",IF(AND('201819 DATA'!F460="*",$C460&gt;=400),"*",IF($C460&gt;=400,ROUND('201819 DATA'!F460/$C460,2),"")))</f>
        <v/>
      </c>
      <c r="I460" s="296" t="str">
        <f>IF(OR($B460="*",$B460&lt;400),"",IF(AND('201819 DATA'!Y460="*",$B460&gt;=400),"*",IF($B460&gt;=400,ROUND('201819 DATA'!Y460/$B460,2),"")))</f>
        <v/>
      </c>
      <c r="J460" s="296" t="str">
        <f>IF(OR($B460="*",$B460&lt;400),"",IF(AND('201819 DATA'!Z460="*",$B460&gt;=400),"*",IF($B460&gt;=400,ROUND('201819 DATA'!Z460/$B460,2),"")))</f>
        <v/>
      </c>
      <c r="K460" s="296" t="str">
        <f>IF(OR($B460="*",$B460&lt;400),"",IF(AND('201819 DATA'!AA460="*",$B460&gt;=400),"*",IF($B460&gt;=400,ROUND('201819 DATA'!AA460/$B460,2),"")))</f>
        <v/>
      </c>
      <c r="L460" s="296" t="str">
        <f>IF(OR($B460="*",$B460&lt;400),"",IF(AND('201819 DATA'!AB460="*",$B460&gt;=400),"*",IF($B460&gt;=400,ROUND('201819 DATA'!AB460/$B460,2),"")))</f>
        <v/>
      </c>
      <c r="M460" s="296" t="str">
        <f>IF(OR($B460="*",$B460&lt;400),"",IF(AND('201819 DATA'!AC460="*",$B460&gt;=400),"*",IF($B460&gt;=400,ROUND('201819 DATA'!AC460/$B460,2),"")))</f>
        <v/>
      </c>
      <c r="N460" s="296" t="str">
        <f>IF(OR($B460="*",$B460&lt;400),"",IF(AND('201819 DATA'!AD460="*",$B460&gt;=400),"*",IF($B460&gt;=400,ROUND('201819 DATA'!AD460/$B460,2),"")))</f>
        <v/>
      </c>
      <c r="O460" s="296" t="str">
        <f>IF(OR($B460="*",$B460&lt;400),"",IF(AND('201819 DATA'!AE460="*",$B460&gt;=400),"*",IF($B460&gt;=400,ROUND('201819 DATA'!AE460/$B460,2),"")))</f>
        <v/>
      </c>
      <c r="P460" s="297"/>
      <c r="Q460" s="296" t="str">
        <f>IF(OR($B460="*",$B460&lt;400),"",IF(AND('201819 DATA'!FL460="*",$B460&gt;=400),"*",IF($B460&gt;=400,ROUND('201819 DATA'!FL460/$B460,2),"")))</f>
        <v/>
      </c>
      <c r="R460" s="289" t="str">
        <f>IF(OR($C460="*",$C460&lt;400),"",IF(AND('201819 DATA'!F460="*",$C460&gt;=400),"*",IF($C460&gt;=400,ROUND('201819 DATA'!F460/$C460,2),"")))</f>
        <v/>
      </c>
      <c r="S460" s="289" t="str">
        <f>IF(OR($C460="*",$C460&lt;400),"",IF(AND('201819 DATA'!G460="*",$C460&gt;=400),"*",IF($C460&gt;=400,ROUND('201819 DATA'!G460/$C460,2),"")))</f>
        <v/>
      </c>
      <c r="T460" s="289" t="str">
        <f>IF(OR($C460="*",$C460&lt;400),"",IF(AND('201819 DATA'!H460="*",$C460&gt;=400),"*",IF($C460&gt;=400,ROUND('201819 DATA'!H460/$C460,2),"")))</f>
        <v/>
      </c>
      <c r="U460" s="289" t="str">
        <f>IF(OR($C460="*",$C460&lt;400),"",IF(AND('201819 DATA'!FM460="*",$C460&gt;=400),"*",IF($C460&gt;=400,ROUND('201819 DATA'!FM460/$C460,2),"")))</f>
        <v/>
      </c>
      <c r="V460" s="312" t="str">
        <f>IF(OR($D460="*",$D460&lt;400),"",IF(AND('201819 DATA'!M460="*",$D460&gt;=400),"*",IF($D460&gt;=400,ROUND('201819 DATA'!M460/$D460,2),"")))</f>
        <v/>
      </c>
      <c r="W460" s="312" t="str">
        <f>IF(OR($D460="*",$D460&lt;400),"",IF(AND('201819 DATA'!N460="*",$D460&gt;=400),"*",IF($D460&gt;=400,ROUND('201819 DATA'!N460/$D460,2),"")))</f>
        <v/>
      </c>
      <c r="X460" s="312" t="str">
        <f>IF(OR($D460="*",$D460&lt;400),"",IF(AND('201819 DATA'!O460="*",$D460&gt;=400),"*",IF($D460&gt;=400,ROUND('201819 DATA'!O460/$D460,2),"")))</f>
        <v/>
      </c>
      <c r="Y460" s="312" t="str">
        <f>IF(OR($D460="*",$D460&lt;400),"",IF(AND('201819 DATA'!P460="*",$D460&gt;=400),"*",IF($D460&gt;=400,ROUND('201819 DATA'!P460/$D460,2),"")))</f>
        <v/>
      </c>
      <c r="Z460" s="312" t="str">
        <f>IF(OR($D460="*",$D460&lt;400),"",IF(AND('201819 DATA'!Q460="*",$D460&gt;=400),"*",IF($D460&gt;=400,ROUND('201819 DATA'!Q460/$D460,2),"")))</f>
        <v/>
      </c>
      <c r="AA460" s="312" t="str">
        <f>IF(OR($D460="*",$D460&lt;400),"",IF(AND('201819 DATA'!R460="*",$D460&gt;=400),"*",IF($D460&gt;=400,ROUND('201819 DATA'!R460/$D460,2),"")))</f>
        <v/>
      </c>
      <c r="AB460" s="312" t="str">
        <f>IF(OR($D460="*",$D460&lt;400),"",IF(AND('201819 DATA'!S460="*",$D460&gt;=400),"*",IF($D460&gt;=400,ROUND('201819 DATA'!S460/$D460,2),"")))</f>
        <v/>
      </c>
      <c r="AC460" s="312" t="str">
        <f>IF(OR($D460="*",$D460&lt;400),"",IF(AND('201819 DATA'!T460="*",$D460&gt;=400),"*",IF($D460&gt;=400,ROUND('201819 DATA'!T460/$D460,2),"")))</f>
        <v/>
      </c>
      <c r="AD460" s="289" t="str">
        <f>IF(OR($C460="*",$C460&lt;400),"",IF(AND('201819 DATA'!BC460="*",$C460&gt;=400),"*",IF($C460&gt;=400,ROUND('201819 DATA'!BC460/$C460,2),"")))</f>
        <v/>
      </c>
      <c r="AE460" s="289" t="str">
        <f>IF(OR($C460="*",$C460&lt;400),"",IF(AND('201819 DATA'!BD460="*",$C460&gt;=400),"*",IF($C460&gt;=400,ROUND('201819 DATA'!BD460/$C460,2),"")))</f>
        <v/>
      </c>
      <c r="AF460" s="289" t="str">
        <f>IF(OR($C460="*",$C460&lt;400),"",IF(AND('201819 DATA'!BE460="*",$C460&gt;=400),"*",IF($C460&gt;=400,ROUND('201819 DATA'!BE460/$C460,2),"")))</f>
        <v/>
      </c>
      <c r="AG460" s="289" t="str">
        <f>IF(OR($C460="*",$C460&lt;400),"",IF(AND('201819 DATA'!BF460="*",$C460&gt;=400),"*",IF($C460&gt;=400,ROUND('201819 DATA'!BF460/$C460,2),"")))</f>
        <v/>
      </c>
      <c r="AH460" s="289" t="str">
        <f>IF(OR($C460="*",$C460&lt;400),"",IF(AND('201819 DATA'!BG460="*",$C460&gt;=400),"*",IF($C460&gt;=400,ROUND('201819 DATA'!BG460/$C460,2),"")))</f>
        <v/>
      </c>
      <c r="AI460" s="289" t="str">
        <f>IF(OR($C460="*",$C460&lt;400),"",IF(AND('201819 DATA'!BH460="*",$C460&gt;=400),"*",IF($C460&gt;=400,ROUND('201819 DATA'!BH460/$C460,2),"")))</f>
        <v/>
      </c>
      <c r="AJ460" s="289" t="str">
        <f>IF(OR($C460="*",$C460&lt;400),"",IF(AND('201819 DATA'!BI460="*",$C460&gt;=400),"*",IF($C460&gt;=400,ROUND('201819 DATA'!BI460/$C460,2),"")))</f>
        <v/>
      </c>
      <c r="AK460" s="289" t="str">
        <f>IF(OR($C460="*",$C460&lt;400),"",IF(AND('201819 DATA'!BJ460="*",$C460&gt;=400),"*",IF($C460&gt;=400,ROUND('201819 DATA'!BJ460/$C460,2),"")))</f>
        <v/>
      </c>
      <c r="AL460" s="289" t="str">
        <f>IF(OR($C460="*",$C460&lt;400),"",IF(AND('201819 DATA'!BK460="*",$C460&gt;=400),"*",IF($C460&gt;=400,ROUND('201819 DATA'!BK460/$C460,2),"")))</f>
        <v/>
      </c>
      <c r="AM460" s="289" t="str">
        <f>IF(OR($C460="*",$C460&lt;400),"",IF(AND('201819 DATA'!BL460="*",$C460&gt;=400),"*",IF($C460&gt;=400,ROUND('201819 DATA'!BL460/$C460,2),"")))</f>
        <v/>
      </c>
      <c r="AN460" s="289" t="str">
        <f>IF(OR($C460="*",$C460&lt;400),"",IF(AND('201819 DATA'!BM460="*",$C460&gt;=400),"*",IF($C460&gt;=400,ROUND('201819 DATA'!BM460/$C460,2),"")))</f>
        <v/>
      </c>
      <c r="AO460" s="289" t="str">
        <f>IF(OR($C460="*",$C460&lt;400),"",IF(AND('201819 DATA'!BN460="*",$C460&gt;=400),"*",IF($C460&gt;=400,ROUND('201819 DATA'!BN460/$C460,2),"")))</f>
        <v/>
      </c>
      <c r="AP460" s="289" t="str">
        <f>IF(OR($C460="*",$C460&lt;400),"",IF(AND('201819 DATA'!BO460="*",$C460&gt;=400),"*",IF($C460&gt;=400,ROUND('201819 DATA'!BO460/$C460,2),"")))</f>
        <v/>
      </c>
      <c r="AQ460" s="289" t="str">
        <f>IF(OR($C460="*",$C460&lt;400),"",IF(AND('201819 DATA'!BP460="*",$C460&gt;=400),"*",IF($C460&gt;=400,ROUND('201819 DATA'!BP460/$C460,2),"")))</f>
        <v/>
      </c>
      <c r="AR460" s="289" t="str">
        <f>IF(OR($C460="*",$C460&lt;400),"",IF(AND('201819 DATA'!BQ460="*",$C460&gt;=400),"*",IF($C460&gt;=400,ROUND('201819 DATA'!BQ460/$C460,2),"")))</f>
        <v/>
      </c>
      <c r="AS460" s="289" t="str">
        <f>IF(OR($C460="*",$C460&lt;400),"",IF(AND('201819 DATA'!BR460="*",$C460&gt;=400),"*",IF($C460&gt;=400,ROUND('201819 DATA'!BR460/$C460,2),"")))</f>
        <v/>
      </c>
      <c r="AT460" s="289" t="str">
        <f>IF(OR($C460="*",$C460&lt;400),"",IF(AND('201819 DATA'!BS460="*",$C460&gt;=400),"*",IF($C460&gt;=400,ROUND('201819 DATA'!BS460/$C460,2),"")))</f>
        <v/>
      </c>
      <c r="AU460" s="289" t="str">
        <f>IF(OR($C460="*",$C460&lt;400),"",IF(AND('201819 DATA'!BT460="*",$C460&gt;=400),"*",IF($C460&gt;=400,ROUND('201819 DATA'!BT460/$C460,2),"")))</f>
        <v/>
      </c>
      <c r="AV460" s="289" t="str">
        <f>IF(OR($C460="*",$C460&lt;400),"",IF(AND('201819 DATA'!BU460="*",$C460&gt;=400),"*",IF($C460&gt;=400,ROUND('201819 DATA'!BU460/$C460,2),"")))</f>
        <v/>
      </c>
      <c r="AW460" s="289" t="str">
        <f>IF(OR($C460="*",$C460&lt;400),"",IF(AND('201819 DATA'!BV460="*",$C460&gt;=400),"*",IF($C460&gt;=400,ROUND('201819 DATA'!BV460/$C460,2),"")))</f>
        <v/>
      </c>
      <c r="AX460" s="289" t="str">
        <f>IF(OR($C460="*",$C460&lt;400),"",IF(AND('201819 DATA'!BW460="*",$C460&gt;=400),"*",IF($C460&gt;=400,ROUND('201819 DATA'!BW460/$C460,2),"")))</f>
        <v/>
      </c>
    </row>
    <row r="461" spans="1:50" x14ac:dyDescent="0.2">
      <c r="A461" s="13" t="s">
        <v>350</v>
      </c>
      <c r="B461" s="287">
        <f>'201819 DATA'!B461</f>
        <v>4315</v>
      </c>
      <c r="C461" s="288">
        <f>'201819 DATA'!C461</f>
        <v>4315</v>
      </c>
      <c r="D461" s="293">
        <f>'201819 DATA'!FN461</f>
        <v>4200</v>
      </c>
      <c r="G461" s="295">
        <f t="shared" si="7"/>
        <v>1</v>
      </c>
      <c r="H461" s="289">
        <f>IF(OR($C461="*",$C461&lt;400),"",IF(AND('201819 DATA'!F461="*",$C461&gt;=400),"*",IF($C461&gt;=400,ROUND('201819 DATA'!F461/$C461,2),"")))</f>
        <v>0</v>
      </c>
      <c r="I461" s="296">
        <f>IF(OR($B461="*",$B461&lt;400),"",IF(AND('201819 DATA'!Y461="*",$B461&gt;=400),"*",IF($B461&gt;=400,ROUND('201819 DATA'!Y461/$B461,2),"")))</f>
        <v>0</v>
      </c>
      <c r="J461" s="296">
        <f>IF(OR($B461="*",$B461&lt;400),"",IF(AND('201819 DATA'!Z461="*",$B461&gt;=400),"*",IF($B461&gt;=400,ROUND('201819 DATA'!Z461/$B461,2),"")))</f>
        <v>7.0000000000000007E-2</v>
      </c>
      <c r="K461" s="296">
        <f>IF(OR($B461="*",$B461&lt;400),"",IF(AND('201819 DATA'!AA461="*",$B461&gt;=400),"*",IF($B461&gt;=400,ROUND('201819 DATA'!AA461/$B461,2),"")))</f>
        <v>0.17</v>
      </c>
      <c r="L461" s="296">
        <f>IF(OR($B461="*",$B461&lt;400),"",IF(AND('201819 DATA'!AB461="*",$B461&gt;=400),"*",IF($B461&gt;=400,ROUND('201819 DATA'!AB461/$B461,2),"")))</f>
        <v>0.3</v>
      </c>
      <c r="M461" s="296">
        <f>IF(OR($B461="*",$B461&lt;400),"",IF(AND('201819 DATA'!AC461="*",$B461&gt;=400),"*",IF($B461&gt;=400,ROUND('201819 DATA'!AC461/$B461,2),"")))</f>
        <v>0.28000000000000003</v>
      </c>
      <c r="N461" s="296">
        <f>IF(OR($B461="*",$B461&lt;400),"",IF(AND('201819 DATA'!AD461="*",$B461&gt;=400),"*",IF($B461&gt;=400,ROUND('201819 DATA'!AD461/$B461,2),"")))</f>
        <v>0.16</v>
      </c>
      <c r="O461" s="296">
        <f>IF(OR($B461="*",$B461&lt;400),"",IF(AND('201819 DATA'!AE461="*",$B461&gt;=400),"*",IF($B461&gt;=400,ROUND('201819 DATA'!AE461/$B461,2),"")))</f>
        <v>0.01</v>
      </c>
      <c r="P461" s="297"/>
      <c r="Q461" s="296">
        <f>IF(OR($B461="*",$B461&lt;400),"",IF(AND('201819 DATA'!FL461="*",$B461&gt;=400),"*",IF($B461&gt;=400,ROUND('201819 DATA'!FL461/$B461,2),"")))</f>
        <v>0.97</v>
      </c>
      <c r="R461" s="289">
        <f>IF(OR($C461="*",$C461&lt;400),"",IF(AND('201819 DATA'!F461="*",$C461&gt;=400),"*",IF($C461&gt;=400,ROUND('201819 DATA'!F461/$C461,2),"")))</f>
        <v>0</v>
      </c>
      <c r="S461" s="289">
        <f>IF(OR($C461="*",$C461&lt;400),"",IF(AND('201819 DATA'!G461="*",$C461&gt;=400),"*",IF($C461&gt;=400,ROUND('201819 DATA'!G461/$C461,2),"")))</f>
        <v>0</v>
      </c>
      <c r="T461" s="289">
        <f>IF(OR($C461="*",$C461&lt;400),"",IF(AND('201819 DATA'!H461="*",$C461&gt;=400),"*",IF($C461&gt;=400,ROUND('201819 DATA'!H461/$C461,2),"")))</f>
        <v>1</v>
      </c>
      <c r="U461" s="289">
        <f>IF(OR($C461="*",$C461&lt;400),"",IF(AND('201819 DATA'!FM461="*",$C461&gt;=400),"*",IF($C461&gt;=400,ROUND('201819 DATA'!FM461/$C461,2),"")))</f>
        <v>0</v>
      </c>
      <c r="V461" s="312">
        <f>IF(OR($D461="*",$D461&lt;400),"",IF(AND('201819 DATA'!M461="*",$D461&gt;=400),"*",IF($D461&gt;=400,ROUND('201819 DATA'!M461/$D461,2),"")))</f>
        <v>0.54</v>
      </c>
      <c r="W461" s="312">
        <f>IF(OR($D461="*",$D461&lt;400),"",IF(AND('201819 DATA'!N461="*",$D461&gt;=400),"*",IF($D461&gt;=400,ROUND('201819 DATA'!N461/$D461,2),"")))</f>
        <v>0.11</v>
      </c>
      <c r="X461" s="312">
        <f>IF(OR($D461="*",$D461&lt;400),"",IF(AND('201819 DATA'!O461="*",$D461&gt;=400),"*",IF($D461&gt;=400,ROUND('201819 DATA'!O461/$D461,2),"")))</f>
        <v>0.06</v>
      </c>
      <c r="Y461" s="312">
        <f>IF(OR($D461="*",$D461&lt;400),"",IF(AND('201819 DATA'!P461="*",$D461&gt;=400),"*",IF($D461&gt;=400,ROUND('201819 DATA'!P461/$D461,2),"")))</f>
        <v>0.12</v>
      </c>
      <c r="Z461" s="312">
        <f>IF(OR($D461="*",$D461&lt;400),"",IF(AND('201819 DATA'!Q461="*",$D461&gt;=400),"*",IF($D461&gt;=400,ROUND('201819 DATA'!Q461/$D461,2),"")))</f>
        <v>0.06</v>
      </c>
      <c r="AA461" s="312">
        <f>IF(OR($D461="*",$D461&lt;400),"",IF(AND('201819 DATA'!R461="*",$D461&gt;=400),"*",IF($D461&gt;=400,ROUND('201819 DATA'!R461/$D461,2),"")))</f>
        <v>0.03</v>
      </c>
      <c r="AB461" s="312">
        <f>IF(OR($D461="*",$D461&lt;400),"",IF(AND('201819 DATA'!S461="*",$D461&gt;=400),"*",IF($D461&gt;=400,ROUND('201819 DATA'!S461/$D461,2),"")))</f>
        <v>0.04</v>
      </c>
      <c r="AC461" s="312">
        <f>IF(OR($D461="*",$D461&lt;400),"",IF(AND('201819 DATA'!T461="*",$D461&gt;=400),"*",IF($D461&gt;=400,ROUND('201819 DATA'!T461/$D461,2),"")))</f>
        <v>0.05</v>
      </c>
      <c r="AD461" s="289" t="str">
        <f>IF(OR($C461="*",$C461&lt;400),"",IF(AND('201819 DATA'!BC461="*",$C461&gt;=400),"*",IF($C461&gt;=400,ROUND('201819 DATA'!BC461/$C461,2),"")))</f>
        <v>*</v>
      </c>
      <c r="AE461" s="289">
        <f>IF(OR($C461="*",$C461&lt;400),"",IF(AND('201819 DATA'!BD461="*",$C461&gt;=400),"*",IF($C461&gt;=400,ROUND('201819 DATA'!BD461/$C461,2),"")))</f>
        <v>0.01</v>
      </c>
      <c r="AF461" s="289" t="str">
        <f>IF(OR($C461="*",$C461&lt;400),"",IF(AND('201819 DATA'!BE461="*",$C461&gt;=400),"*",IF($C461&gt;=400,ROUND('201819 DATA'!BE461/$C461,2),"")))</f>
        <v>*</v>
      </c>
      <c r="AG461" s="289" t="str">
        <f>IF(OR($C461="*",$C461&lt;400),"",IF(AND('201819 DATA'!BF461="*",$C461&gt;=400),"*",IF($C461&gt;=400,ROUND('201819 DATA'!BF461/$C461,2),"")))</f>
        <v>*</v>
      </c>
      <c r="AH461" s="289">
        <f>IF(OR($C461="*",$C461&lt;400),"",IF(AND('201819 DATA'!BG461="*",$C461&gt;=400),"*",IF($C461&gt;=400,ROUND('201819 DATA'!BG461/$C461,2),"")))</f>
        <v>0</v>
      </c>
      <c r="AI461" s="289">
        <f>IF(OR($C461="*",$C461&lt;400),"",IF(AND('201819 DATA'!BH461="*",$C461&gt;=400),"*",IF($C461&gt;=400,ROUND('201819 DATA'!BH461/$C461,2),"")))</f>
        <v>0.04</v>
      </c>
      <c r="AJ461" s="289">
        <f>IF(OR($C461="*",$C461&lt;400),"",IF(AND('201819 DATA'!BI461="*",$C461&gt;=400),"*",IF($C461&gt;=400,ROUND('201819 DATA'!BI461/$C461,2),"")))</f>
        <v>0.1</v>
      </c>
      <c r="AK461" s="289" t="str">
        <f>IF(OR($C461="*",$C461&lt;400),"",IF(AND('201819 DATA'!BJ461="*",$C461&gt;=400),"*",IF($C461&gt;=400,ROUND('201819 DATA'!BJ461/$C461,2),"")))</f>
        <v>*</v>
      </c>
      <c r="AL461" s="289" t="str">
        <f>IF(OR($C461="*",$C461&lt;400),"",IF(AND('201819 DATA'!BK461="*",$C461&gt;=400),"*",IF($C461&gt;=400,ROUND('201819 DATA'!BK461/$C461,2),"")))</f>
        <v>*</v>
      </c>
      <c r="AM461" s="289">
        <f>IF(OR($C461="*",$C461&lt;400),"",IF(AND('201819 DATA'!BL461="*",$C461&gt;=400),"*",IF($C461&gt;=400,ROUND('201819 DATA'!BL461/$C461,2),"")))</f>
        <v>0.01</v>
      </c>
      <c r="AN461" s="289">
        <f>IF(OR($C461="*",$C461&lt;400),"",IF(AND('201819 DATA'!BM461="*",$C461&gt;=400),"*",IF($C461&gt;=400,ROUND('201819 DATA'!BM461/$C461,2),"")))</f>
        <v>0.19</v>
      </c>
      <c r="AO461" s="289">
        <f>IF(OR($C461="*",$C461&lt;400),"",IF(AND('201819 DATA'!BN461="*",$C461&gt;=400),"*",IF($C461&gt;=400,ROUND('201819 DATA'!BN461/$C461,2),"")))</f>
        <v>0.01</v>
      </c>
      <c r="AP461" s="289">
        <f>IF(OR($C461="*",$C461&lt;400),"",IF(AND('201819 DATA'!BO461="*",$C461&gt;=400),"*",IF($C461&gt;=400,ROUND('201819 DATA'!BO461/$C461,2),"")))</f>
        <v>0.4</v>
      </c>
      <c r="AQ461" s="289">
        <f>IF(OR($C461="*",$C461&lt;400),"",IF(AND('201819 DATA'!BP461="*",$C461&gt;=400),"*",IF($C461&gt;=400,ROUND('201819 DATA'!BP461/$C461,2),"")))</f>
        <v>0.16</v>
      </c>
      <c r="AR461" s="289" t="str">
        <f>IF(OR($C461="*",$C461&lt;400),"",IF(AND('201819 DATA'!BQ461="*",$C461&gt;=400),"*",IF($C461&gt;=400,ROUND('201819 DATA'!BQ461/$C461,2),"")))</f>
        <v>*</v>
      </c>
      <c r="AS461" s="289">
        <f>IF(OR($C461="*",$C461&lt;400),"",IF(AND('201819 DATA'!BR461="*",$C461&gt;=400),"*",IF($C461&gt;=400,ROUND('201819 DATA'!BR461/$C461,2),"")))</f>
        <v>0</v>
      </c>
      <c r="AT461" s="289" t="str">
        <f>IF(OR($C461="*",$C461&lt;400),"",IF(AND('201819 DATA'!BS461="*",$C461&gt;=400),"*",IF($C461&gt;=400,ROUND('201819 DATA'!BS461/$C461,2),"")))</f>
        <v>*</v>
      </c>
      <c r="AU461" s="289">
        <f>IF(OR($C461="*",$C461&lt;400),"",IF(AND('201819 DATA'!BT461="*",$C461&gt;=400),"*",IF($C461&gt;=400,ROUND('201819 DATA'!BT461/$C461,2),"")))</f>
        <v>0.03</v>
      </c>
      <c r="AV461" s="289">
        <f>IF(OR($C461="*",$C461&lt;400),"",IF(AND('201819 DATA'!BU461="*",$C461&gt;=400),"*",IF($C461&gt;=400,ROUND('201819 DATA'!BU461/$C461,2),"")))</f>
        <v>0</v>
      </c>
      <c r="AW461" s="289">
        <f>IF(OR($C461="*",$C461&lt;400),"",IF(AND('201819 DATA'!BV461="*",$C461&gt;=400),"*",IF($C461&gt;=400,ROUND('201819 DATA'!BV461/$C461,2),"")))</f>
        <v>0</v>
      </c>
      <c r="AX461" s="289">
        <f>IF(OR($C461="*",$C461&lt;400),"",IF(AND('201819 DATA'!BW461="*",$C461&gt;=400),"*",IF($C461&gt;=400,ROUND('201819 DATA'!BW461/$C461,2),"")))</f>
        <v>0.02</v>
      </c>
    </row>
    <row r="462" spans="1:50" x14ac:dyDescent="0.2">
      <c r="A462" s="13" t="s">
        <v>416</v>
      </c>
      <c r="B462" s="287">
        <f>'201819 DATA'!B462</f>
        <v>93120</v>
      </c>
      <c r="C462" s="288">
        <f>'201819 DATA'!C462</f>
        <v>64320</v>
      </c>
      <c r="D462" s="293">
        <f>'201819 DATA'!FN462</f>
        <v>28600</v>
      </c>
      <c r="G462" s="295">
        <f t="shared" si="7"/>
        <v>0.69</v>
      </c>
      <c r="H462" s="289">
        <f>IF(OR($C462="*",$C462&lt;400),"",IF(AND('201819 DATA'!F462="*",$C462&gt;=400),"*",IF($C462&gt;=400,ROUND('201819 DATA'!F462/$C462,2),"")))</f>
        <v>0.43</v>
      </c>
      <c r="I462" s="296">
        <f>IF(OR($B462="*",$B462&lt;400),"",IF(AND('201819 DATA'!Y462="*",$B462&gt;=400),"*",IF($B462&gt;=400,ROUND('201819 DATA'!Y462/$B462,2),"")))</f>
        <v>0.08</v>
      </c>
      <c r="J462" s="296">
        <f>IF(OR($B462="*",$B462&lt;400),"",IF(AND('201819 DATA'!Z462="*",$B462&gt;=400),"*",IF($B462&gt;=400,ROUND('201819 DATA'!Z462/$B462,2),"")))</f>
        <v>7.0000000000000007E-2</v>
      </c>
      <c r="K462" s="296">
        <f>IF(OR($B462="*",$B462&lt;400),"",IF(AND('201819 DATA'!AA462="*",$B462&gt;=400),"*",IF($B462&gt;=400,ROUND('201819 DATA'!AA462/$B462,2),"")))</f>
        <v>0.09</v>
      </c>
      <c r="L462" s="296">
        <f>IF(OR($B462="*",$B462&lt;400),"",IF(AND('201819 DATA'!AB462="*",$B462&gt;=400),"*",IF($B462&gt;=400,ROUND('201819 DATA'!AB462/$B462,2),"")))</f>
        <v>0.14000000000000001</v>
      </c>
      <c r="M462" s="296">
        <f>IF(OR($B462="*",$B462&lt;400),"",IF(AND('201819 DATA'!AC462="*",$B462&gt;=400),"*",IF($B462&gt;=400,ROUND('201819 DATA'!AC462/$B462,2),"")))</f>
        <v>0.24</v>
      </c>
      <c r="N462" s="296">
        <f>IF(OR($B462="*",$B462&lt;400),"",IF(AND('201819 DATA'!AD462="*",$B462&gt;=400),"*",IF($B462&gt;=400,ROUND('201819 DATA'!AD462/$B462,2),"")))</f>
        <v>0.3</v>
      </c>
      <c r="O462" s="296">
        <f>IF(OR($B462="*",$B462&lt;400),"",IF(AND('201819 DATA'!AE462="*",$B462&gt;=400),"*",IF($B462&gt;=400,ROUND('201819 DATA'!AE462/$B462,2),"")))</f>
        <v>7.0000000000000007E-2</v>
      </c>
      <c r="P462" s="297"/>
      <c r="Q462" s="296">
        <f>IF(OR($B462="*",$B462&lt;400),"",IF(AND('201819 DATA'!FL462="*",$B462&gt;=400),"*",IF($B462&gt;=400,ROUND('201819 DATA'!FL462/$B462,2),"")))</f>
        <v>0.51</v>
      </c>
      <c r="R462" s="289">
        <f>IF(OR($C462="*",$C462&lt;400),"",IF(AND('201819 DATA'!F462="*",$C462&gt;=400),"*",IF($C462&gt;=400,ROUND('201819 DATA'!F462/$C462,2),"")))</f>
        <v>0.43</v>
      </c>
      <c r="S462" s="289">
        <f>IF(OR($C462="*",$C462&lt;400),"",IF(AND('201819 DATA'!G462="*",$C462&gt;=400),"*",IF($C462&gt;=400,ROUND('201819 DATA'!G462/$C462,2),"")))</f>
        <v>0.03</v>
      </c>
      <c r="T462" s="289">
        <f>IF(OR($C462="*",$C462&lt;400),"",IF(AND('201819 DATA'!H462="*",$C462&gt;=400),"*",IF($C462&gt;=400,ROUND('201819 DATA'!H462/$C462,2),"")))</f>
        <v>0.45</v>
      </c>
      <c r="U462" s="289">
        <f>IF(OR($C462="*",$C462&lt;400),"",IF(AND('201819 DATA'!FM462="*",$C462&gt;=400),"*",IF($C462&gt;=400,ROUND('201819 DATA'!FM462/$C462,2),"")))</f>
        <v>0.09</v>
      </c>
      <c r="V462" s="312">
        <f>IF(OR($D462="*",$D462&lt;400),"",IF(AND('201819 DATA'!M462="*",$D462&gt;=400),"*",IF($D462&gt;=400,ROUND('201819 DATA'!M462/$D462,2),"")))</f>
        <v>0.4</v>
      </c>
      <c r="W462" s="312">
        <f>IF(OR($D462="*",$D462&lt;400),"",IF(AND('201819 DATA'!N462="*",$D462&gt;=400),"*",IF($D462&gt;=400,ROUND('201819 DATA'!N462/$D462,2),"")))</f>
        <v>0.28000000000000003</v>
      </c>
      <c r="X462" s="312">
        <f>IF(OR($D462="*",$D462&lt;400),"",IF(AND('201819 DATA'!O462="*",$D462&gt;=400),"*",IF($D462&gt;=400,ROUND('201819 DATA'!O462/$D462,2),"")))</f>
        <v>0.12</v>
      </c>
      <c r="Y462" s="312">
        <f>IF(OR($D462="*",$D462&lt;400),"",IF(AND('201819 DATA'!P462="*",$D462&gt;=400),"*",IF($D462&gt;=400,ROUND('201819 DATA'!P462/$D462,2),"")))</f>
        <v>0.15</v>
      </c>
      <c r="Z462" s="312">
        <f>IF(OR($D462="*",$D462&lt;400),"",IF(AND('201819 DATA'!Q462="*",$D462&gt;=400),"*",IF($D462&gt;=400,ROUND('201819 DATA'!Q462/$D462,2),"")))</f>
        <v>0.04</v>
      </c>
      <c r="AA462" s="312">
        <f>IF(OR($D462="*",$D462&lt;400),"",IF(AND('201819 DATA'!R462="*",$D462&gt;=400),"*",IF($D462&gt;=400,ROUND('201819 DATA'!R462/$D462,2),"")))</f>
        <v>0.01</v>
      </c>
      <c r="AB462" s="312">
        <f>IF(OR($D462="*",$D462&lt;400),"",IF(AND('201819 DATA'!S462="*",$D462&gt;=400),"*",IF($D462&gt;=400,ROUND('201819 DATA'!S462/$D462,2),"")))</f>
        <v>0</v>
      </c>
      <c r="AC462" s="312">
        <f>IF(OR($D462="*",$D462&lt;400),"",IF(AND('201819 DATA'!T462="*",$D462&gt;=400),"*",IF($D462&gt;=400,ROUND('201819 DATA'!T462/$D462,2),"")))</f>
        <v>0</v>
      </c>
      <c r="AD462" s="289">
        <f>IF(OR($C462="*",$C462&lt;400),"",IF(AND('201819 DATA'!BC462="*",$C462&gt;=400),"*",IF($C462&gt;=400,ROUND('201819 DATA'!BC462/$C462,2),"")))</f>
        <v>0.04</v>
      </c>
      <c r="AE462" s="289">
        <f>IF(OR($C462="*",$C462&lt;400),"",IF(AND('201819 DATA'!BD462="*",$C462&gt;=400),"*",IF($C462&gt;=400,ROUND('201819 DATA'!BD462/$C462,2),"")))</f>
        <v>0.11</v>
      </c>
      <c r="AF462" s="289">
        <f>IF(OR($C462="*",$C462&lt;400),"",IF(AND('201819 DATA'!BE462="*",$C462&gt;=400),"*",IF($C462&gt;=400,ROUND('201819 DATA'!BE462/$C462,2),"")))</f>
        <v>0.02</v>
      </c>
      <c r="AG462" s="289">
        <f>IF(OR($C462="*",$C462&lt;400),"",IF(AND('201819 DATA'!BF462="*",$C462&gt;=400),"*",IF($C462&gt;=400,ROUND('201819 DATA'!BF462/$C462,2),"")))</f>
        <v>0.02</v>
      </c>
      <c r="AH462" s="289">
        <f>IF(OR($C462="*",$C462&lt;400),"",IF(AND('201819 DATA'!BG462="*",$C462&gt;=400),"*",IF($C462&gt;=400,ROUND('201819 DATA'!BG462/$C462,2),"")))</f>
        <v>0.01</v>
      </c>
      <c r="AI462" s="289">
        <f>IF(OR($C462="*",$C462&lt;400),"",IF(AND('201819 DATA'!BH462="*",$C462&gt;=400),"*",IF($C462&gt;=400,ROUND('201819 DATA'!BH462/$C462,2),"")))</f>
        <v>0.02</v>
      </c>
      <c r="AJ462" s="289">
        <f>IF(OR($C462="*",$C462&lt;400),"",IF(AND('201819 DATA'!BI462="*",$C462&gt;=400),"*",IF($C462&gt;=400,ROUND('201819 DATA'!BI462/$C462,2),"")))</f>
        <v>0.05</v>
      </c>
      <c r="AK462" s="289">
        <f>IF(OR($C462="*",$C462&lt;400),"",IF(AND('201819 DATA'!BJ462="*",$C462&gt;=400),"*",IF($C462&gt;=400,ROUND('201819 DATA'!BJ462/$C462,2),"")))</f>
        <v>0.01</v>
      </c>
      <c r="AL462" s="289">
        <f>IF(OR($C462="*",$C462&lt;400),"",IF(AND('201819 DATA'!BK462="*",$C462&gt;=400),"*",IF($C462&gt;=400,ROUND('201819 DATA'!BK462/$C462,2),"")))</f>
        <v>0.06</v>
      </c>
      <c r="AM462" s="289">
        <f>IF(OR($C462="*",$C462&lt;400),"",IF(AND('201819 DATA'!BL462="*",$C462&gt;=400),"*",IF($C462&gt;=400,ROUND('201819 DATA'!BL462/$C462,2),"")))</f>
        <v>0.08</v>
      </c>
      <c r="AN462" s="289">
        <f>IF(OR($C462="*",$C462&lt;400),"",IF(AND('201819 DATA'!BM462="*",$C462&gt;=400),"*",IF($C462&gt;=400,ROUND('201819 DATA'!BM462/$C462,2),"")))</f>
        <v>0.14000000000000001</v>
      </c>
      <c r="AO462" s="289">
        <f>IF(OR($C462="*",$C462&lt;400),"",IF(AND('201819 DATA'!BN462="*",$C462&gt;=400),"*",IF($C462&gt;=400,ROUND('201819 DATA'!BN462/$C462,2),"")))</f>
        <v>0.03</v>
      </c>
      <c r="AP462" s="289">
        <f>IF(OR($C462="*",$C462&lt;400),"",IF(AND('201819 DATA'!BO462="*",$C462&gt;=400),"*",IF($C462&gt;=400,ROUND('201819 DATA'!BO462/$C462,2),"")))</f>
        <v>7.0000000000000007E-2</v>
      </c>
      <c r="AQ462" s="289">
        <f>IF(OR($C462="*",$C462&lt;400),"",IF(AND('201819 DATA'!BP462="*",$C462&gt;=400),"*",IF($C462&gt;=400,ROUND('201819 DATA'!BP462/$C462,2),"")))</f>
        <v>0.05</v>
      </c>
      <c r="AR462" s="289">
        <f>IF(OR($C462="*",$C462&lt;400),"",IF(AND('201819 DATA'!BQ462="*",$C462&gt;=400),"*",IF($C462&gt;=400,ROUND('201819 DATA'!BQ462/$C462,2),"")))</f>
        <v>0.06</v>
      </c>
      <c r="AS462" s="289">
        <f>IF(OR($C462="*",$C462&lt;400),"",IF(AND('201819 DATA'!BR462="*",$C462&gt;=400),"*",IF($C462&gt;=400,ROUND('201819 DATA'!BR462/$C462,2),"")))</f>
        <v>0.02</v>
      </c>
      <c r="AT462" s="289">
        <f>IF(OR($C462="*",$C462&lt;400),"",IF(AND('201819 DATA'!BS462="*",$C462&gt;=400),"*",IF($C462&gt;=400,ROUND('201819 DATA'!BS462/$C462,2),"")))</f>
        <v>0</v>
      </c>
      <c r="AU462" s="289">
        <f>IF(OR($C462="*",$C462&lt;400),"",IF(AND('201819 DATA'!BT462="*",$C462&gt;=400),"*",IF($C462&gt;=400,ROUND('201819 DATA'!BT462/$C462,2),"")))</f>
        <v>0.12</v>
      </c>
      <c r="AV462" s="289">
        <f>IF(OR($C462="*",$C462&lt;400),"",IF(AND('201819 DATA'!BU462="*",$C462&gt;=400),"*",IF($C462&gt;=400,ROUND('201819 DATA'!BU462/$C462,2),"")))</f>
        <v>0.06</v>
      </c>
      <c r="AW462" s="289">
        <f>IF(OR($C462="*",$C462&lt;400),"",IF(AND('201819 DATA'!BV462="*",$C462&gt;=400),"*",IF($C462&gt;=400,ROUND('201819 DATA'!BV462/$C462,2),"")))</f>
        <v>0</v>
      </c>
      <c r="AX462" s="289">
        <f>IF(OR($C462="*",$C462&lt;400),"",IF(AND('201819 DATA'!BW462="*",$C462&gt;=400),"*",IF($C462&gt;=400,ROUND('201819 DATA'!BW462/$C462,2),"")))</f>
        <v>0.04</v>
      </c>
    </row>
    <row r="463" spans="1:50" x14ac:dyDescent="0.2">
      <c r="A463" s="13" t="s">
        <v>567</v>
      </c>
      <c r="B463" s="287">
        <f>'201819 DATA'!B463</f>
        <v>170475</v>
      </c>
      <c r="C463" s="288">
        <f>'201819 DATA'!C463</f>
        <v>138615</v>
      </c>
      <c r="D463" s="293">
        <f>'201819 DATA'!FN463</f>
        <v>48490</v>
      </c>
      <c r="G463" s="295">
        <f t="shared" si="7"/>
        <v>0.81</v>
      </c>
      <c r="H463" s="289">
        <f>IF(OR($C463="*",$C463&lt;400),"",IF(AND('201819 DATA'!F463="*",$C463&gt;=400),"*",IF($C463&gt;=400,ROUND('201819 DATA'!F463/$C463,2),"")))</f>
        <v>0.44</v>
      </c>
      <c r="I463" s="296">
        <f>IF(OR($B463="*",$B463&lt;400),"",IF(AND('201819 DATA'!Y463="*",$B463&gt;=400),"*",IF($B463&gt;=400,ROUND('201819 DATA'!Y463/$B463,2),"")))</f>
        <v>0.08</v>
      </c>
      <c r="J463" s="296">
        <f>IF(OR($B463="*",$B463&lt;400),"",IF(AND('201819 DATA'!Z463="*",$B463&gt;=400),"*",IF($B463&gt;=400,ROUND('201819 DATA'!Z463/$B463,2),"")))</f>
        <v>7.0000000000000007E-2</v>
      </c>
      <c r="K463" s="296">
        <f>IF(OR($B463="*",$B463&lt;400),"",IF(AND('201819 DATA'!AA463="*",$B463&gt;=400),"*",IF($B463&gt;=400,ROUND('201819 DATA'!AA463/$B463,2),"")))</f>
        <v>0.1</v>
      </c>
      <c r="L463" s="296">
        <f>IF(OR($B463="*",$B463&lt;400),"",IF(AND('201819 DATA'!AB463="*",$B463&gt;=400),"*",IF($B463&gt;=400,ROUND('201819 DATA'!AB463/$B463,2),"")))</f>
        <v>0.14000000000000001</v>
      </c>
      <c r="M463" s="296">
        <f>IF(OR($B463="*",$B463&lt;400),"",IF(AND('201819 DATA'!AC463="*",$B463&gt;=400),"*",IF($B463&gt;=400,ROUND('201819 DATA'!AC463/$B463,2),"")))</f>
        <v>0.25</v>
      </c>
      <c r="N463" s="296">
        <f>IF(OR($B463="*",$B463&lt;400),"",IF(AND('201819 DATA'!AD463="*",$B463&gt;=400),"*",IF($B463&gt;=400,ROUND('201819 DATA'!AD463/$B463,2),"")))</f>
        <v>0.28999999999999998</v>
      </c>
      <c r="O463" s="296">
        <f>IF(OR($B463="*",$B463&lt;400),"",IF(AND('201819 DATA'!AE463="*",$B463&gt;=400),"*",IF($B463&gt;=400,ROUND('201819 DATA'!AE463/$B463,2),"")))</f>
        <v>0.06</v>
      </c>
      <c r="P463" s="297"/>
      <c r="Q463" s="296">
        <f>IF(OR($B463="*",$B463&lt;400),"",IF(AND('201819 DATA'!FL463="*",$B463&gt;=400),"*",IF($B463&gt;=400,ROUND('201819 DATA'!FL463/$B463,2),"")))</f>
        <v>0.56999999999999995</v>
      </c>
      <c r="R463" s="289">
        <f>IF(OR($C463="*",$C463&lt;400),"",IF(AND('201819 DATA'!F463="*",$C463&gt;=400),"*",IF($C463&gt;=400,ROUND('201819 DATA'!F463/$C463,2),"")))</f>
        <v>0.44</v>
      </c>
      <c r="S463" s="289">
        <f>IF(OR($C463="*",$C463&lt;400),"",IF(AND('201819 DATA'!G463="*",$C463&gt;=400),"*",IF($C463&gt;=400,ROUND('201819 DATA'!G463/$C463,2),"")))</f>
        <v>0.12</v>
      </c>
      <c r="T463" s="289">
        <f>IF(OR($C463="*",$C463&lt;400),"",IF(AND('201819 DATA'!H463="*",$C463&gt;=400),"*",IF($C463&gt;=400,ROUND('201819 DATA'!H463/$C463,2),"")))</f>
        <v>0.36</v>
      </c>
      <c r="U463" s="289">
        <f>IF(OR($C463="*",$C463&lt;400),"",IF(AND('201819 DATA'!FM463="*",$C463&gt;=400),"*",IF($C463&gt;=400,ROUND('201819 DATA'!FM463/$C463,2),"")))</f>
        <v>0.08</v>
      </c>
      <c r="V463" s="312">
        <f>IF(OR($D463="*",$D463&lt;400),"",IF(AND('201819 DATA'!M463="*",$D463&gt;=400),"*",IF($D463&gt;=400,ROUND('201819 DATA'!M463/$D463,2),"")))</f>
        <v>0.45</v>
      </c>
      <c r="W463" s="312">
        <f>IF(OR($D463="*",$D463&lt;400),"",IF(AND('201819 DATA'!N463="*",$D463&gt;=400),"*",IF($D463&gt;=400,ROUND('201819 DATA'!N463/$D463,2),"")))</f>
        <v>0.28000000000000003</v>
      </c>
      <c r="X463" s="312">
        <f>IF(OR($D463="*",$D463&lt;400),"",IF(AND('201819 DATA'!O463="*",$D463&gt;=400),"*",IF($D463&gt;=400,ROUND('201819 DATA'!O463/$D463,2),"")))</f>
        <v>0.1</v>
      </c>
      <c r="Y463" s="312">
        <f>IF(OR($D463="*",$D463&lt;400),"",IF(AND('201819 DATA'!P463="*",$D463&gt;=400),"*",IF($D463&gt;=400,ROUND('201819 DATA'!P463/$D463,2),"")))</f>
        <v>0.12</v>
      </c>
      <c r="Z463" s="312">
        <f>IF(OR($D463="*",$D463&lt;400),"",IF(AND('201819 DATA'!Q463="*",$D463&gt;=400),"*",IF($D463&gt;=400,ROUND('201819 DATA'!Q463/$D463,2),"")))</f>
        <v>0.04</v>
      </c>
      <c r="AA463" s="312">
        <f>IF(OR($D463="*",$D463&lt;400),"",IF(AND('201819 DATA'!R463="*",$D463&gt;=400),"*",IF($D463&gt;=400,ROUND('201819 DATA'!R463/$D463,2),"")))</f>
        <v>0.01</v>
      </c>
      <c r="AB463" s="312">
        <f>IF(OR($D463="*",$D463&lt;400),"",IF(AND('201819 DATA'!S463="*",$D463&gt;=400),"*",IF($D463&gt;=400,ROUND('201819 DATA'!S463/$D463,2),"")))</f>
        <v>0</v>
      </c>
      <c r="AC463" s="312" t="str">
        <f>IF(OR($D463="*",$D463&lt;400),"",IF(AND('201819 DATA'!T463="*",$D463&gt;=400),"*",IF($D463&gt;=400,ROUND('201819 DATA'!T463/$D463,2),"")))</f>
        <v>*</v>
      </c>
      <c r="AD463" s="289">
        <f>IF(OR($C463="*",$C463&lt;400),"",IF(AND('201819 DATA'!BC463="*",$C463&gt;=400),"*",IF($C463&gt;=400,ROUND('201819 DATA'!BC463/$C463,2),"")))</f>
        <v>0.03</v>
      </c>
      <c r="AE463" s="289">
        <f>IF(OR($C463="*",$C463&lt;400),"",IF(AND('201819 DATA'!BD463="*",$C463&gt;=400),"*",IF($C463&gt;=400,ROUND('201819 DATA'!BD463/$C463,2),"")))</f>
        <v>0.15</v>
      </c>
      <c r="AF463" s="289">
        <f>IF(OR($C463="*",$C463&lt;400),"",IF(AND('201819 DATA'!BE463="*",$C463&gt;=400),"*",IF($C463&gt;=400,ROUND('201819 DATA'!BE463/$C463,2),"")))</f>
        <v>0.02</v>
      </c>
      <c r="AG463" s="289">
        <f>IF(OR($C463="*",$C463&lt;400),"",IF(AND('201819 DATA'!BF463="*",$C463&gt;=400),"*",IF($C463&gt;=400,ROUND('201819 DATA'!BF463/$C463,2),"")))</f>
        <v>0.02</v>
      </c>
      <c r="AH463" s="289">
        <f>IF(OR($C463="*",$C463&lt;400),"",IF(AND('201819 DATA'!BG463="*",$C463&gt;=400),"*",IF($C463&gt;=400,ROUND('201819 DATA'!BG463/$C463,2),"")))</f>
        <v>0.01</v>
      </c>
      <c r="AI463" s="289">
        <f>IF(OR($C463="*",$C463&lt;400),"",IF(AND('201819 DATA'!BH463="*",$C463&gt;=400),"*",IF($C463&gt;=400,ROUND('201819 DATA'!BH463/$C463,2),"")))</f>
        <v>0.02</v>
      </c>
      <c r="AJ463" s="289">
        <f>IF(OR($C463="*",$C463&lt;400),"",IF(AND('201819 DATA'!BI463="*",$C463&gt;=400),"*",IF($C463&gt;=400,ROUND('201819 DATA'!BI463/$C463,2),"")))</f>
        <v>0.03</v>
      </c>
      <c r="AK463" s="289">
        <f>IF(OR($C463="*",$C463&lt;400),"",IF(AND('201819 DATA'!BJ463="*",$C463&gt;=400),"*",IF($C463&gt;=400,ROUND('201819 DATA'!BJ463/$C463,2),"")))</f>
        <v>0</v>
      </c>
      <c r="AL463" s="289">
        <f>IF(OR($C463="*",$C463&lt;400),"",IF(AND('201819 DATA'!BK463="*",$C463&gt;=400),"*",IF($C463&gt;=400,ROUND('201819 DATA'!BK463/$C463,2),"")))</f>
        <v>0.06</v>
      </c>
      <c r="AM463" s="289">
        <f>IF(OR($C463="*",$C463&lt;400),"",IF(AND('201819 DATA'!BL463="*",$C463&gt;=400),"*",IF($C463&gt;=400,ROUND('201819 DATA'!BL463/$C463,2),"")))</f>
        <v>0.06</v>
      </c>
      <c r="AN463" s="289">
        <f>IF(OR($C463="*",$C463&lt;400),"",IF(AND('201819 DATA'!BM463="*",$C463&gt;=400),"*",IF($C463&gt;=400,ROUND('201819 DATA'!BM463/$C463,2),"")))</f>
        <v>0.15</v>
      </c>
      <c r="AO463" s="289">
        <f>IF(OR($C463="*",$C463&lt;400),"",IF(AND('201819 DATA'!BN463="*",$C463&gt;=400),"*",IF($C463&gt;=400,ROUND('201819 DATA'!BN463/$C463,2),"")))</f>
        <v>0.03</v>
      </c>
      <c r="AP463" s="289">
        <f>IF(OR($C463="*",$C463&lt;400),"",IF(AND('201819 DATA'!BO463="*",$C463&gt;=400),"*",IF($C463&gt;=400,ROUND('201819 DATA'!BO463/$C463,2),"")))</f>
        <v>0.05</v>
      </c>
      <c r="AQ463" s="289">
        <f>IF(OR($C463="*",$C463&lt;400),"",IF(AND('201819 DATA'!BP463="*",$C463&gt;=400),"*",IF($C463&gt;=400,ROUND('201819 DATA'!BP463/$C463,2),"")))</f>
        <v>0.06</v>
      </c>
      <c r="AR463" s="289">
        <f>IF(OR($C463="*",$C463&lt;400),"",IF(AND('201819 DATA'!BQ463="*",$C463&gt;=400),"*",IF($C463&gt;=400,ROUND('201819 DATA'!BQ463/$C463,2),"")))</f>
        <v>0.05</v>
      </c>
      <c r="AS463" s="289">
        <f>IF(OR($C463="*",$C463&lt;400),"",IF(AND('201819 DATA'!BR463="*",$C463&gt;=400),"*",IF($C463&gt;=400,ROUND('201819 DATA'!BR463/$C463,2),"")))</f>
        <v>0.01</v>
      </c>
      <c r="AT463" s="289">
        <f>IF(OR($C463="*",$C463&lt;400),"",IF(AND('201819 DATA'!BS463="*",$C463&gt;=400),"*",IF($C463&gt;=400,ROUND('201819 DATA'!BS463/$C463,2),"")))</f>
        <v>0</v>
      </c>
      <c r="AU463" s="289">
        <f>IF(OR($C463="*",$C463&lt;400),"",IF(AND('201819 DATA'!BT463="*",$C463&gt;=400),"*",IF($C463&gt;=400,ROUND('201819 DATA'!BT463/$C463,2),"")))</f>
        <v>0.12</v>
      </c>
      <c r="AV463" s="289">
        <f>IF(OR($C463="*",$C463&lt;400),"",IF(AND('201819 DATA'!BU463="*",$C463&gt;=400),"*",IF($C463&gt;=400,ROUND('201819 DATA'!BU463/$C463,2),"")))</f>
        <v>7.0000000000000007E-2</v>
      </c>
      <c r="AW463" s="289">
        <f>IF(OR($C463="*",$C463&lt;400),"",IF(AND('201819 DATA'!BV463="*",$C463&gt;=400),"*",IF($C463&gt;=400,ROUND('201819 DATA'!BV463/$C463,2),"")))</f>
        <v>0</v>
      </c>
      <c r="AX463" s="289">
        <f>IF(OR($C463="*",$C463&lt;400),"",IF(AND('201819 DATA'!BW463="*",$C463&gt;=400),"*",IF($C463&gt;=400,ROUND('201819 DATA'!BW463/$C463,2),"")))</f>
        <v>0.05</v>
      </c>
    </row>
    <row r="464" spans="1:50" x14ac:dyDescent="0.2">
      <c r="A464" s="13" t="s">
        <v>363</v>
      </c>
      <c r="B464" s="287">
        <f>'201819 DATA'!B464</f>
        <v>41145</v>
      </c>
      <c r="C464" s="288">
        <f>'201819 DATA'!C464</f>
        <v>29980</v>
      </c>
      <c r="D464" s="293">
        <f>'201819 DATA'!FN464</f>
        <v>9760</v>
      </c>
      <c r="G464" s="295">
        <f t="shared" si="7"/>
        <v>0.73</v>
      </c>
      <c r="H464" s="289">
        <f>IF(OR($C464="*",$C464&lt;400),"",IF(AND('201819 DATA'!F464="*",$C464&gt;=400),"*",IF($C464&gt;=400,ROUND('201819 DATA'!F464/$C464,2),"")))</f>
        <v>0.49</v>
      </c>
      <c r="I464" s="296">
        <f>IF(OR($B464="*",$B464&lt;400),"",IF(AND('201819 DATA'!Y464="*",$B464&gt;=400),"*",IF($B464&gt;=400,ROUND('201819 DATA'!Y464/$B464,2),"")))</f>
        <v>0.02</v>
      </c>
      <c r="J464" s="296">
        <f>IF(OR($B464="*",$B464&lt;400),"",IF(AND('201819 DATA'!Z464="*",$B464&gt;=400),"*",IF($B464&gt;=400,ROUND('201819 DATA'!Z464/$B464,2),"")))</f>
        <v>0.05</v>
      </c>
      <c r="K464" s="296">
        <f>IF(OR($B464="*",$B464&lt;400),"",IF(AND('201819 DATA'!AA464="*",$B464&gt;=400),"*",IF($B464&gt;=400,ROUND('201819 DATA'!AA464/$B464,2),"")))</f>
        <v>0.08</v>
      </c>
      <c r="L464" s="296">
        <f>IF(OR($B464="*",$B464&lt;400),"",IF(AND('201819 DATA'!AB464="*",$B464&gt;=400),"*",IF($B464&gt;=400,ROUND('201819 DATA'!AB464/$B464,2),"")))</f>
        <v>0.17</v>
      </c>
      <c r="M464" s="296">
        <f>IF(OR($B464="*",$B464&lt;400),"",IF(AND('201819 DATA'!AC464="*",$B464&gt;=400),"*",IF($B464&gt;=400,ROUND('201819 DATA'!AC464/$B464,2),"")))</f>
        <v>0.28000000000000003</v>
      </c>
      <c r="N464" s="296">
        <f>IF(OR($B464="*",$B464&lt;400),"",IF(AND('201819 DATA'!AD464="*",$B464&gt;=400),"*",IF($B464&gt;=400,ROUND('201819 DATA'!AD464/$B464,2),"")))</f>
        <v>0.33</v>
      </c>
      <c r="O464" s="296">
        <f>IF(OR($B464="*",$B464&lt;400),"",IF(AND('201819 DATA'!AE464="*",$B464&gt;=400),"*",IF($B464&gt;=400,ROUND('201819 DATA'!AE464/$B464,2),"")))</f>
        <v>7.0000000000000007E-2</v>
      </c>
      <c r="P464" s="297"/>
      <c r="Q464" s="296">
        <f>IF(OR($B464="*",$B464&lt;400),"",IF(AND('201819 DATA'!FL464="*",$B464&gt;=400),"*",IF($B464&gt;=400,ROUND('201819 DATA'!FL464/$B464,2),"")))</f>
        <v>0.53</v>
      </c>
      <c r="R464" s="289">
        <f>IF(OR($C464="*",$C464&lt;400),"",IF(AND('201819 DATA'!F464="*",$C464&gt;=400),"*",IF($C464&gt;=400,ROUND('201819 DATA'!F464/$C464,2),"")))</f>
        <v>0.49</v>
      </c>
      <c r="S464" s="289">
        <f>IF(OR($C464="*",$C464&lt;400),"",IF(AND('201819 DATA'!G464="*",$C464&gt;=400),"*",IF($C464&gt;=400,ROUND('201819 DATA'!G464/$C464,2),"")))</f>
        <v>0.16</v>
      </c>
      <c r="T464" s="289">
        <f>IF(OR($C464="*",$C464&lt;400),"",IF(AND('201819 DATA'!H464="*",$C464&gt;=400),"*",IF($C464&gt;=400,ROUND('201819 DATA'!H464/$C464,2),"")))</f>
        <v>0.33</v>
      </c>
      <c r="U464" s="289">
        <f>IF(OR($C464="*",$C464&lt;400),"",IF(AND('201819 DATA'!FM464="*",$C464&gt;=400),"*",IF($C464&gt;=400,ROUND('201819 DATA'!FM464/$C464,2),"")))</f>
        <v>0.02</v>
      </c>
      <c r="V464" s="312">
        <f>IF(OR($D464="*",$D464&lt;400),"",IF(AND('201819 DATA'!M464="*",$D464&gt;=400),"*",IF($D464&gt;=400,ROUND('201819 DATA'!M464/$D464,2),"")))</f>
        <v>0.64</v>
      </c>
      <c r="W464" s="312">
        <f>IF(OR($D464="*",$D464&lt;400),"",IF(AND('201819 DATA'!N464="*",$D464&gt;=400),"*",IF($D464&gt;=400,ROUND('201819 DATA'!N464/$D464,2),"")))</f>
        <v>0.18</v>
      </c>
      <c r="X464" s="312">
        <f>IF(OR($D464="*",$D464&lt;400),"",IF(AND('201819 DATA'!O464="*",$D464&gt;=400),"*",IF($D464&gt;=400,ROUND('201819 DATA'!O464/$D464,2),"")))</f>
        <v>0.05</v>
      </c>
      <c r="Y464" s="312">
        <f>IF(OR($D464="*",$D464&lt;400),"",IF(AND('201819 DATA'!P464="*",$D464&gt;=400),"*",IF($D464&gt;=400,ROUND('201819 DATA'!P464/$D464,2),"")))</f>
        <v>0.08</v>
      </c>
      <c r="Z464" s="312">
        <f>IF(OR($D464="*",$D464&lt;400),"",IF(AND('201819 DATA'!Q464="*",$D464&gt;=400),"*",IF($D464&gt;=400,ROUND('201819 DATA'!Q464/$D464,2),"")))</f>
        <v>0.03</v>
      </c>
      <c r="AA464" s="312">
        <f>IF(OR($D464="*",$D464&lt;400),"",IF(AND('201819 DATA'!R464="*",$D464&gt;=400),"*",IF($D464&gt;=400,ROUND('201819 DATA'!R464/$D464,2),"")))</f>
        <v>0.01</v>
      </c>
      <c r="AB464" s="312">
        <f>IF(OR($D464="*",$D464&lt;400),"",IF(AND('201819 DATA'!S464="*",$D464&gt;=400),"*",IF($D464&gt;=400,ROUND('201819 DATA'!S464/$D464,2),"")))</f>
        <v>0.01</v>
      </c>
      <c r="AC464" s="312">
        <f>IF(OR($D464="*",$D464&lt;400),"",IF(AND('201819 DATA'!T464="*",$D464&gt;=400),"*",IF($D464&gt;=400,ROUND('201819 DATA'!T464/$D464,2),"")))</f>
        <v>0</v>
      </c>
      <c r="AD464" s="289">
        <f>IF(OR($C464="*",$C464&lt;400),"",IF(AND('201819 DATA'!BC464="*",$C464&gt;=400),"*",IF($C464&gt;=400,ROUND('201819 DATA'!BC464/$C464,2),"")))</f>
        <v>0.04</v>
      </c>
      <c r="AE464" s="289">
        <f>IF(OR($C464="*",$C464&lt;400),"",IF(AND('201819 DATA'!BD464="*",$C464&gt;=400),"*",IF($C464&gt;=400,ROUND('201819 DATA'!BD464/$C464,2),"")))</f>
        <v>0.17</v>
      </c>
      <c r="AF464" s="289">
        <f>IF(OR($C464="*",$C464&lt;400),"",IF(AND('201819 DATA'!BE464="*",$C464&gt;=400),"*",IF($C464&gt;=400,ROUND('201819 DATA'!BE464/$C464,2),"")))</f>
        <v>0.04</v>
      </c>
      <c r="AG464" s="289">
        <f>IF(OR($C464="*",$C464&lt;400),"",IF(AND('201819 DATA'!BF464="*",$C464&gt;=400),"*",IF($C464&gt;=400,ROUND('201819 DATA'!BF464/$C464,2),"")))</f>
        <v>0.03</v>
      </c>
      <c r="AH464" s="289">
        <f>IF(OR($C464="*",$C464&lt;400),"",IF(AND('201819 DATA'!BG464="*",$C464&gt;=400),"*",IF($C464&gt;=400,ROUND('201819 DATA'!BG464/$C464,2),"")))</f>
        <v>0.01</v>
      </c>
      <c r="AI464" s="289">
        <f>IF(OR($C464="*",$C464&lt;400),"",IF(AND('201819 DATA'!BH464="*",$C464&gt;=400),"*",IF($C464&gt;=400,ROUND('201819 DATA'!BH464/$C464,2),"")))</f>
        <v>0.01</v>
      </c>
      <c r="AJ464" s="289">
        <f>IF(OR($C464="*",$C464&lt;400),"",IF(AND('201819 DATA'!BI464="*",$C464&gt;=400),"*",IF($C464&gt;=400,ROUND('201819 DATA'!BI464/$C464,2),"")))</f>
        <v>0</v>
      </c>
      <c r="AK464" s="289">
        <f>IF(OR($C464="*",$C464&lt;400),"",IF(AND('201819 DATA'!BJ464="*",$C464&gt;=400),"*",IF($C464&gt;=400,ROUND('201819 DATA'!BJ464/$C464,2),"")))</f>
        <v>0</v>
      </c>
      <c r="AL464" s="289">
        <f>IF(OR($C464="*",$C464&lt;400),"",IF(AND('201819 DATA'!BK464="*",$C464&gt;=400),"*",IF($C464&gt;=400,ROUND('201819 DATA'!BK464/$C464,2),"")))</f>
        <v>0.06</v>
      </c>
      <c r="AM464" s="289">
        <f>IF(OR($C464="*",$C464&lt;400),"",IF(AND('201819 DATA'!BL464="*",$C464&gt;=400),"*",IF($C464&gt;=400,ROUND('201819 DATA'!BL464/$C464,2),"")))</f>
        <v>0.09</v>
      </c>
      <c r="AN464" s="289">
        <f>IF(OR($C464="*",$C464&lt;400),"",IF(AND('201819 DATA'!BM464="*",$C464&gt;=400),"*",IF($C464&gt;=400,ROUND('201819 DATA'!BM464/$C464,2),"")))</f>
        <v>0.15</v>
      </c>
      <c r="AO464" s="289">
        <f>IF(OR($C464="*",$C464&lt;400),"",IF(AND('201819 DATA'!BN464="*",$C464&gt;=400),"*",IF($C464&gt;=400,ROUND('201819 DATA'!BN464/$C464,2),"")))</f>
        <v>0.02</v>
      </c>
      <c r="AP464" s="289">
        <f>IF(OR($C464="*",$C464&lt;400),"",IF(AND('201819 DATA'!BO464="*",$C464&gt;=400),"*",IF($C464&gt;=400,ROUND('201819 DATA'!BO464/$C464,2),"")))</f>
        <v>0.08</v>
      </c>
      <c r="AQ464" s="289">
        <f>IF(OR($C464="*",$C464&lt;400),"",IF(AND('201819 DATA'!BP464="*",$C464&gt;=400),"*",IF($C464&gt;=400,ROUND('201819 DATA'!BP464/$C464,2),"")))</f>
        <v>0.06</v>
      </c>
      <c r="AR464" s="289">
        <f>IF(OR($C464="*",$C464&lt;400),"",IF(AND('201819 DATA'!BQ464="*",$C464&gt;=400),"*",IF($C464&gt;=400,ROUND('201819 DATA'!BQ464/$C464,2),"")))</f>
        <v>0</v>
      </c>
      <c r="AS464" s="289">
        <f>IF(OR($C464="*",$C464&lt;400),"",IF(AND('201819 DATA'!BR464="*",$C464&gt;=400),"*",IF($C464&gt;=400,ROUND('201819 DATA'!BR464/$C464,2),"")))</f>
        <v>0</v>
      </c>
      <c r="AT464" s="289">
        <f>IF(OR($C464="*",$C464&lt;400),"",IF(AND('201819 DATA'!BS464="*",$C464&gt;=400),"*",IF($C464&gt;=400,ROUND('201819 DATA'!BS464/$C464,2),"")))</f>
        <v>0</v>
      </c>
      <c r="AU464" s="289">
        <f>IF(OR($C464="*",$C464&lt;400),"",IF(AND('201819 DATA'!BT464="*",$C464&gt;=400),"*",IF($C464&gt;=400,ROUND('201819 DATA'!BT464/$C464,2),"")))</f>
        <v>0.13</v>
      </c>
      <c r="AV464" s="289">
        <f>IF(OR($C464="*",$C464&lt;400),"",IF(AND('201819 DATA'!BU464="*",$C464&gt;=400),"*",IF($C464&gt;=400,ROUND('201819 DATA'!BU464/$C464,2),"")))</f>
        <v>0.06</v>
      </c>
      <c r="AW464" s="289">
        <f>IF(OR($C464="*",$C464&lt;400),"",IF(AND('201819 DATA'!BV464="*",$C464&gt;=400),"*",IF($C464&gt;=400,ROUND('201819 DATA'!BV464/$C464,2),"")))</f>
        <v>0</v>
      </c>
      <c r="AX464" s="289">
        <f>IF(OR($C464="*",$C464&lt;400),"",IF(AND('201819 DATA'!BW464="*",$C464&gt;=400),"*",IF($C464&gt;=400,ROUND('201819 DATA'!BW464/$C464,2),"")))</f>
        <v>0.04</v>
      </c>
    </row>
    <row r="465" spans="1:50" x14ac:dyDescent="0.2">
      <c r="A465" s="13" t="s">
        <v>805</v>
      </c>
      <c r="B465" s="287">
        <f>'201819 DATA'!B465</f>
        <v>670</v>
      </c>
      <c r="C465" s="288">
        <f>'201819 DATA'!C465</f>
        <v>670</v>
      </c>
      <c r="D465" s="293">
        <f>'201819 DATA'!FN465</f>
        <v>25</v>
      </c>
      <c r="G465" s="295">
        <f t="shared" si="7"/>
        <v>1</v>
      </c>
      <c r="H465" s="289">
        <f>IF(OR($C465="*",$C465&lt;400),"",IF(AND('201819 DATA'!F465="*",$C465&gt;=400),"*",IF($C465&gt;=400,ROUND('201819 DATA'!F465/$C465,2),"")))</f>
        <v>0</v>
      </c>
      <c r="I465" s="296">
        <f>IF(OR($B465="*",$B465&lt;400),"",IF(AND('201819 DATA'!Y465="*",$B465&gt;=400),"*",IF($B465&gt;=400,ROUND('201819 DATA'!Y465/$B465,2),"")))</f>
        <v>0</v>
      </c>
      <c r="J465" s="296">
        <f>IF(OR($B465="*",$B465&lt;400),"",IF(AND('201819 DATA'!Z465="*",$B465&gt;=400),"*",IF($B465&gt;=400,ROUND('201819 DATA'!Z465/$B465,2),"")))</f>
        <v>0.03</v>
      </c>
      <c r="K465" s="296">
        <f>IF(OR($B465="*",$B465&lt;400),"",IF(AND('201819 DATA'!AA465="*",$B465&gt;=400),"*",IF($B465&gt;=400,ROUND('201819 DATA'!AA465/$B465,2),"")))</f>
        <v>0.16</v>
      </c>
      <c r="L465" s="296">
        <f>IF(OR($B465="*",$B465&lt;400),"",IF(AND('201819 DATA'!AB465="*",$B465&gt;=400),"*",IF($B465&gt;=400,ROUND('201819 DATA'!AB465/$B465,2),"")))</f>
        <v>0.22</v>
      </c>
      <c r="M465" s="296">
        <f>IF(OR($B465="*",$B465&lt;400),"",IF(AND('201819 DATA'!AC465="*",$B465&gt;=400),"*",IF($B465&gt;=400,ROUND('201819 DATA'!AC465/$B465,2),"")))</f>
        <v>0.32</v>
      </c>
      <c r="N465" s="296">
        <f>IF(OR($B465="*",$B465&lt;400),"",IF(AND('201819 DATA'!AD465="*",$B465&gt;=400),"*",IF($B465&gt;=400,ROUND('201819 DATA'!AD465/$B465,2),"")))</f>
        <v>0.26</v>
      </c>
      <c r="O465" s="296">
        <f>IF(OR($B465="*",$B465&lt;400),"",IF(AND('201819 DATA'!AE465="*",$B465&gt;=400),"*",IF($B465&gt;=400,ROUND('201819 DATA'!AE465/$B465,2),"")))</f>
        <v>0.01</v>
      </c>
      <c r="P465" s="297"/>
      <c r="Q465" s="296">
        <f>IF(OR($B465="*",$B465&lt;400),"",IF(AND('201819 DATA'!FL465="*",$B465&gt;=400),"*",IF($B465&gt;=400,ROUND('201819 DATA'!FL465/$B465,2),"")))</f>
        <v>1</v>
      </c>
      <c r="R465" s="289">
        <f>IF(OR($C465="*",$C465&lt;400),"",IF(AND('201819 DATA'!F465="*",$C465&gt;=400),"*",IF($C465&gt;=400,ROUND('201819 DATA'!F465/$C465,2),"")))</f>
        <v>0</v>
      </c>
      <c r="S465" s="289">
        <f>IF(OR($C465="*",$C465&lt;400),"",IF(AND('201819 DATA'!G465="*",$C465&gt;=400),"*",IF($C465&gt;=400,ROUND('201819 DATA'!G465/$C465,2),"")))</f>
        <v>0</v>
      </c>
      <c r="T465" s="289">
        <f>IF(OR($C465="*",$C465&lt;400),"",IF(AND('201819 DATA'!H465="*",$C465&gt;=400),"*",IF($C465&gt;=400,ROUND('201819 DATA'!H465/$C465,2),"")))</f>
        <v>1</v>
      </c>
      <c r="U465" s="289">
        <f>IF(OR($C465="*",$C465&lt;400),"",IF(AND('201819 DATA'!FM465="*",$C465&gt;=400),"*",IF($C465&gt;=400,ROUND('201819 DATA'!FM465/$C465,2),"")))</f>
        <v>0</v>
      </c>
      <c r="V465" s="312" t="str">
        <f>IF(OR($D465="*",$D465&lt;400),"",IF(AND('201819 DATA'!M465="*",$D465&gt;=400),"*",IF($D465&gt;=400,ROUND('201819 DATA'!M465/$D465,2),"")))</f>
        <v/>
      </c>
      <c r="W465" s="312" t="str">
        <f>IF(OR($D465="*",$D465&lt;400),"",IF(AND('201819 DATA'!N465="*",$D465&gt;=400),"*",IF($D465&gt;=400,ROUND('201819 DATA'!N465/$D465,2),"")))</f>
        <v/>
      </c>
      <c r="X465" s="312" t="str">
        <f>IF(OR($D465="*",$D465&lt;400),"",IF(AND('201819 DATA'!O465="*",$D465&gt;=400),"*",IF($D465&gt;=400,ROUND('201819 DATA'!O465/$D465,2),"")))</f>
        <v/>
      </c>
      <c r="Y465" s="312" t="str">
        <f>IF(OR($D465="*",$D465&lt;400),"",IF(AND('201819 DATA'!P465="*",$D465&gt;=400),"*",IF($D465&gt;=400,ROUND('201819 DATA'!P465/$D465,2),"")))</f>
        <v/>
      </c>
      <c r="Z465" s="312" t="str">
        <f>IF(OR($D465="*",$D465&lt;400),"",IF(AND('201819 DATA'!Q465="*",$D465&gt;=400),"*",IF($D465&gt;=400,ROUND('201819 DATA'!Q465/$D465,2),"")))</f>
        <v/>
      </c>
      <c r="AA465" s="312" t="str">
        <f>IF(OR($D465="*",$D465&lt;400),"",IF(AND('201819 DATA'!R465="*",$D465&gt;=400),"*",IF($D465&gt;=400,ROUND('201819 DATA'!R465/$D465,2),"")))</f>
        <v/>
      </c>
      <c r="AB465" s="312" t="str">
        <f>IF(OR($D465="*",$D465&lt;400),"",IF(AND('201819 DATA'!S465="*",$D465&gt;=400),"*",IF($D465&gt;=400,ROUND('201819 DATA'!S465/$D465,2),"")))</f>
        <v/>
      </c>
      <c r="AC465" s="312" t="str">
        <f>IF(OR($D465="*",$D465&lt;400),"",IF(AND('201819 DATA'!T465="*",$D465&gt;=400),"*",IF($D465&gt;=400,ROUND('201819 DATA'!T465/$D465,2),"")))</f>
        <v/>
      </c>
      <c r="AD465" s="289">
        <f>IF(OR($C465="*",$C465&lt;400),"",IF(AND('201819 DATA'!BC465="*",$C465&gt;=400),"*",IF($C465&gt;=400,ROUND('201819 DATA'!BC465/$C465,2),"")))</f>
        <v>0</v>
      </c>
      <c r="AE465" s="289">
        <f>IF(OR($C465="*",$C465&lt;400),"",IF(AND('201819 DATA'!BD465="*",$C465&gt;=400),"*",IF($C465&gt;=400,ROUND('201819 DATA'!BD465/$C465,2),"")))</f>
        <v>0</v>
      </c>
      <c r="AF465" s="289">
        <f>IF(OR($C465="*",$C465&lt;400),"",IF(AND('201819 DATA'!BE465="*",$C465&gt;=400),"*",IF($C465&gt;=400,ROUND('201819 DATA'!BE465/$C465,2),"")))</f>
        <v>0</v>
      </c>
      <c r="AG465" s="289">
        <f>IF(OR($C465="*",$C465&lt;400),"",IF(AND('201819 DATA'!BF465="*",$C465&gt;=400),"*",IF($C465&gt;=400,ROUND('201819 DATA'!BF465/$C465,2),"")))</f>
        <v>0</v>
      </c>
      <c r="AH465" s="289">
        <f>IF(OR($C465="*",$C465&lt;400),"",IF(AND('201819 DATA'!BG465="*",$C465&gt;=400),"*",IF($C465&gt;=400,ROUND('201819 DATA'!BG465/$C465,2),"")))</f>
        <v>0</v>
      </c>
      <c r="AI465" s="289">
        <f>IF(OR($C465="*",$C465&lt;400),"",IF(AND('201819 DATA'!BH465="*",$C465&gt;=400),"*",IF($C465&gt;=400,ROUND('201819 DATA'!BH465/$C465,2),"")))</f>
        <v>0.17</v>
      </c>
      <c r="AJ465" s="289">
        <f>IF(OR($C465="*",$C465&lt;400),"",IF(AND('201819 DATA'!BI465="*",$C465&gt;=400),"*",IF($C465&gt;=400,ROUND('201819 DATA'!BI465/$C465,2),"")))</f>
        <v>0.31</v>
      </c>
      <c r="AK465" s="289">
        <f>IF(OR($C465="*",$C465&lt;400),"",IF(AND('201819 DATA'!BJ465="*",$C465&gt;=400),"*",IF($C465&gt;=400,ROUND('201819 DATA'!BJ465/$C465,2),"")))</f>
        <v>0</v>
      </c>
      <c r="AL465" s="289">
        <f>IF(OR($C465="*",$C465&lt;400),"",IF(AND('201819 DATA'!BK465="*",$C465&gt;=400),"*",IF($C465&gt;=400,ROUND('201819 DATA'!BK465/$C465,2),"")))</f>
        <v>0</v>
      </c>
      <c r="AM465" s="289">
        <f>IF(OR($C465="*",$C465&lt;400),"",IF(AND('201819 DATA'!BL465="*",$C465&gt;=400),"*",IF($C465&gt;=400,ROUND('201819 DATA'!BL465/$C465,2),"")))</f>
        <v>0</v>
      </c>
      <c r="AN465" s="289">
        <f>IF(OR($C465="*",$C465&lt;400),"",IF(AND('201819 DATA'!BM465="*",$C465&gt;=400),"*",IF($C465&gt;=400,ROUND('201819 DATA'!BM465/$C465,2),"")))</f>
        <v>0.28000000000000003</v>
      </c>
      <c r="AO465" s="289" t="str">
        <f>IF(OR($C465="*",$C465&lt;400),"",IF(AND('201819 DATA'!BN465="*",$C465&gt;=400),"*",IF($C465&gt;=400,ROUND('201819 DATA'!BN465/$C465,2),"")))</f>
        <v>*</v>
      </c>
      <c r="AP465" s="289">
        <f>IF(OR($C465="*",$C465&lt;400),"",IF(AND('201819 DATA'!BO465="*",$C465&gt;=400),"*",IF($C465&gt;=400,ROUND('201819 DATA'!BO465/$C465,2),"")))</f>
        <v>7.0000000000000007E-2</v>
      </c>
      <c r="AQ465" s="289">
        <f>IF(OR($C465="*",$C465&lt;400),"",IF(AND('201819 DATA'!BP465="*",$C465&gt;=400),"*",IF($C465&gt;=400,ROUND('201819 DATA'!BP465/$C465,2),"")))</f>
        <v>0</v>
      </c>
      <c r="AR465" s="289">
        <f>IF(OR($C465="*",$C465&lt;400),"",IF(AND('201819 DATA'!BQ465="*",$C465&gt;=400),"*",IF($C465&gt;=400,ROUND('201819 DATA'!BQ465/$C465,2),"")))</f>
        <v>0</v>
      </c>
      <c r="AS465" s="289">
        <f>IF(OR($C465="*",$C465&lt;400),"",IF(AND('201819 DATA'!BR465="*",$C465&gt;=400),"*",IF($C465&gt;=400,ROUND('201819 DATA'!BR465/$C465,2),"")))</f>
        <v>0</v>
      </c>
      <c r="AT465" s="289" t="str">
        <f>IF(OR($C465="*",$C465&lt;400),"",IF(AND('201819 DATA'!BS465="*",$C465&gt;=400),"*",IF($C465&gt;=400,ROUND('201819 DATA'!BS465/$C465,2),"")))</f>
        <v>*</v>
      </c>
      <c r="AU465" s="289">
        <f>IF(OR($C465="*",$C465&lt;400),"",IF(AND('201819 DATA'!BT465="*",$C465&gt;=400),"*",IF($C465&gt;=400,ROUND('201819 DATA'!BT465/$C465,2),"")))</f>
        <v>0</v>
      </c>
      <c r="AV465" s="289" t="str">
        <f>IF(OR($C465="*",$C465&lt;400),"",IF(AND('201819 DATA'!BU465="*",$C465&gt;=400),"*",IF($C465&gt;=400,ROUND('201819 DATA'!BU465/$C465,2),"")))</f>
        <v>*</v>
      </c>
      <c r="AW465" s="289">
        <f>IF(OR($C465="*",$C465&lt;400),"",IF(AND('201819 DATA'!BV465="*",$C465&gt;=400),"*",IF($C465&gt;=400,ROUND('201819 DATA'!BV465/$C465,2),"")))</f>
        <v>0</v>
      </c>
      <c r="AX465" s="289">
        <f>IF(OR($C465="*",$C465&lt;400),"",IF(AND('201819 DATA'!BW465="*",$C465&gt;=400),"*",IF($C465&gt;=400,ROUND('201819 DATA'!BW465/$C465,2),"")))</f>
        <v>0.15</v>
      </c>
    </row>
    <row r="466" spans="1:50" x14ac:dyDescent="0.2">
      <c r="A466" s="13" t="s">
        <v>439</v>
      </c>
      <c r="B466" s="287">
        <f>'201819 DATA'!B466</f>
        <v>55015</v>
      </c>
      <c r="C466" s="288">
        <f>'201819 DATA'!C466</f>
        <v>46635</v>
      </c>
      <c r="D466" s="293">
        <f>'201819 DATA'!FN466</f>
        <v>15830</v>
      </c>
      <c r="G466" s="295">
        <f t="shared" si="7"/>
        <v>0.85</v>
      </c>
      <c r="H466" s="289">
        <f>IF(OR($C466="*",$C466&lt;400),"",IF(AND('201819 DATA'!F466="*",$C466&gt;=400),"*",IF($C466&gt;=400,ROUND('201819 DATA'!F466/$C466,2),"")))</f>
        <v>0.39</v>
      </c>
      <c r="I466" s="296">
        <f>IF(OR($B466="*",$B466&lt;400),"",IF(AND('201819 DATA'!Y466="*",$B466&gt;=400),"*",IF($B466&gt;=400,ROUND('201819 DATA'!Y466/$B466,2),"")))</f>
        <v>0.11</v>
      </c>
      <c r="J466" s="296">
        <f>IF(OR($B466="*",$B466&lt;400),"",IF(AND('201819 DATA'!Z466="*",$B466&gt;=400),"*",IF($B466&gt;=400,ROUND('201819 DATA'!Z466/$B466,2),"")))</f>
        <v>0.12</v>
      </c>
      <c r="K466" s="296">
        <f>IF(OR($B466="*",$B466&lt;400),"",IF(AND('201819 DATA'!AA466="*",$B466&gt;=400),"*",IF($B466&gt;=400,ROUND('201819 DATA'!AA466/$B466,2),"")))</f>
        <v>0.2</v>
      </c>
      <c r="L466" s="296">
        <f>IF(OR($B466="*",$B466&lt;400),"",IF(AND('201819 DATA'!AB466="*",$B466&gt;=400),"*",IF($B466&gt;=400,ROUND('201819 DATA'!AB466/$B466,2),"")))</f>
        <v>0.19</v>
      </c>
      <c r="M466" s="296">
        <f>IF(OR($B466="*",$B466&lt;400),"",IF(AND('201819 DATA'!AC466="*",$B466&gt;=400),"*",IF($B466&gt;=400,ROUND('201819 DATA'!AC466/$B466,2),"")))</f>
        <v>0.17</v>
      </c>
      <c r="N466" s="296">
        <f>IF(OR($B466="*",$B466&lt;400),"",IF(AND('201819 DATA'!AD466="*",$B466&gt;=400),"*",IF($B466&gt;=400,ROUND('201819 DATA'!AD466/$B466,2),"")))</f>
        <v>0.16</v>
      </c>
      <c r="O466" s="296">
        <f>IF(OR($B466="*",$B466&lt;400),"",IF(AND('201819 DATA'!AE466="*",$B466&gt;=400),"*",IF($B466&gt;=400,ROUND('201819 DATA'!AE466/$B466,2),"")))</f>
        <v>0.03</v>
      </c>
      <c r="P466" s="297"/>
      <c r="Q466" s="296">
        <f>IF(OR($B466="*",$B466&lt;400),"",IF(AND('201819 DATA'!FL466="*",$B466&gt;=400),"*",IF($B466&gt;=400,ROUND('201819 DATA'!FL466/$B466,2),"")))</f>
        <v>0.62</v>
      </c>
      <c r="R466" s="289">
        <f>IF(OR($C466="*",$C466&lt;400),"",IF(AND('201819 DATA'!F466="*",$C466&gt;=400),"*",IF($C466&gt;=400,ROUND('201819 DATA'!F466/$C466,2),"")))</f>
        <v>0.39</v>
      </c>
      <c r="S466" s="289">
        <f>IF(OR($C466="*",$C466&lt;400),"",IF(AND('201819 DATA'!G466="*",$C466&gt;=400),"*",IF($C466&gt;=400,ROUND('201819 DATA'!G466/$C466,2),"")))</f>
        <v>0.14000000000000001</v>
      </c>
      <c r="T466" s="289">
        <f>IF(OR($C466="*",$C466&lt;400),"",IF(AND('201819 DATA'!H466="*",$C466&gt;=400),"*",IF($C466&gt;=400,ROUND('201819 DATA'!H466/$C466,2),"")))</f>
        <v>0.36</v>
      </c>
      <c r="U466" s="289">
        <f>IF(OR($C466="*",$C466&lt;400),"",IF(AND('201819 DATA'!FM466="*",$C466&gt;=400),"*",IF($C466&gt;=400,ROUND('201819 DATA'!FM466/$C466,2),"")))</f>
        <v>0.11</v>
      </c>
      <c r="V466" s="312">
        <f>IF(OR($D466="*",$D466&lt;400),"",IF(AND('201819 DATA'!M466="*",$D466&gt;=400),"*",IF($D466&gt;=400,ROUND('201819 DATA'!M466/$D466,2),"")))</f>
        <v>0.42</v>
      </c>
      <c r="W466" s="312">
        <f>IF(OR($D466="*",$D466&lt;400),"",IF(AND('201819 DATA'!N466="*",$D466&gt;=400),"*",IF($D466&gt;=400,ROUND('201819 DATA'!N466/$D466,2),"")))</f>
        <v>0.24</v>
      </c>
      <c r="X466" s="312">
        <f>IF(OR($D466="*",$D466&lt;400),"",IF(AND('201819 DATA'!O466="*",$D466&gt;=400),"*",IF($D466&gt;=400,ROUND('201819 DATA'!O466/$D466,2),"")))</f>
        <v>0.13</v>
      </c>
      <c r="Y466" s="312">
        <f>IF(OR($D466="*",$D466&lt;400),"",IF(AND('201819 DATA'!P466="*",$D466&gt;=400),"*",IF($D466&gt;=400,ROUND('201819 DATA'!P466/$D466,2),"")))</f>
        <v>0.17</v>
      </c>
      <c r="Z466" s="312">
        <f>IF(OR($D466="*",$D466&lt;400),"",IF(AND('201819 DATA'!Q466="*",$D466&gt;=400),"*",IF($D466&gt;=400,ROUND('201819 DATA'!Q466/$D466,2),"")))</f>
        <v>0.03</v>
      </c>
      <c r="AA466" s="312">
        <f>IF(OR($D466="*",$D466&lt;400),"",IF(AND('201819 DATA'!R466="*",$D466&gt;=400),"*",IF($D466&gt;=400,ROUND('201819 DATA'!R466/$D466,2),"")))</f>
        <v>0.01</v>
      </c>
      <c r="AB466" s="312">
        <f>IF(OR($D466="*",$D466&lt;400),"",IF(AND('201819 DATA'!S466="*",$D466&gt;=400),"*",IF($D466&gt;=400,ROUND('201819 DATA'!S466/$D466,2),"")))</f>
        <v>0</v>
      </c>
      <c r="AC466" s="312" t="str">
        <f>IF(OR($D466="*",$D466&lt;400),"",IF(AND('201819 DATA'!T466="*",$D466&gt;=400),"*",IF($D466&gt;=400,ROUND('201819 DATA'!T466/$D466,2),"")))</f>
        <v>*</v>
      </c>
      <c r="AD466" s="289">
        <f>IF(OR($C466="*",$C466&lt;400),"",IF(AND('201819 DATA'!BC466="*",$C466&gt;=400),"*",IF($C466&gt;=400,ROUND('201819 DATA'!BC466/$C466,2),"")))</f>
        <v>0.03</v>
      </c>
      <c r="AE466" s="289">
        <f>IF(OR($C466="*",$C466&lt;400),"",IF(AND('201819 DATA'!BD466="*",$C466&gt;=400),"*",IF($C466&gt;=400,ROUND('201819 DATA'!BD466/$C466,2),"")))</f>
        <v>0.1</v>
      </c>
      <c r="AF466" s="289">
        <f>IF(OR($C466="*",$C466&lt;400),"",IF(AND('201819 DATA'!BE466="*",$C466&gt;=400),"*",IF($C466&gt;=400,ROUND('201819 DATA'!BE466/$C466,2),"")))</f>
        <v>7.0000000000000007E-2</v>
      </c>
      <c r="AG466" s="289">
        <f>IF(OR($C466="*",$C466&lt;400),"",IF(AND('201819 DATA'!BF466="*",$C466&gt;=400),"*",IF($C466&gt;=400,ROUND('201819 DATA'!BF466/$C466,2),"")))</f>
        <v>0.02</v>
      </c>
      <c r="AH466" s="289">
        <f>IF(OR($C466="*",$C466&lt;400),"",IF(AND('201819 DATA'!BG466="*",$C466&gt;=400),"*",IF($C466&gt;=400,ROUND('201819 DATA'!BG466/$C466,2),"")))</f>
        <v>0.01</v>
      </c>
      <c r="AI466" s="289">
        <f>IF(OR($C466="*",$C466&lt;400),"",IF(AND('201819 DATA'!BH466="*",$C466&gt;=400),"*",IF($C466&gt;=400,ROUND('201819 DATA'!BH466/$C466,2),"")))</f>
        <v>0.01</v>
      </c>
      <c r="AJ466" s="289">
        <f>IF(OR($C466="*",$C466&lt;400),"",IF(AND('201819 DATA'!BI466="*",$C466&gt;=400),"*",IF($C466&gt;=400,ROUND('201819 DATA'!BI466/$C466,2),"")))</f>
        <v>0</v>
      </c>
      <c r="AK466" s="289">
        <f>IF(OR($C466="*",$C466&lt;400),"",IF(AND('201819 DATA'!BJ466="*",$C466&gt;=400),"*",IF($C466&gt;=400,ROUND('201819 DATA'!BJ466/$C466,2),"")))</f>
        <v>0</v>
      </c>
      <c r="AL466" s="289">
        <f>IF(OR($C466="*",$C466&lt;400),"",IF(AND('201819 DATA'!BK466="*",$C466&gt;=400),"*",IF($C466&gt;=400,ROUND('201819 DATA'!BK466/$C466,2),"")))</f>
        <v>0.02</v>
      </c>
      <c r="AM466" s="289">
        <f>IF(OR($C466="*",$C466&lt;400),"",IF(AND('201819 DATA'!BL466="*",$C466&gt;=400),"*",IF($C466&gt;=400,ROUND('201819 DATA'!BL466/$C466,2),"")))</f>
        <v>0.05</v>
      </c>
      <c r="AN466" s="289">
        <f>IF(OR($C466="*",$C466&lt;400),"",IF(AND('201819 DATA'!BM466="*",$C466&gt;=400),"*",IF($C466&gt;=400,ROUND('201819 DATA'!BM466/$C466,2),"")))</f>
        <v>0.2</v>
      </c>
      <c r="AO466" s="289">
        <f>IF(OR($C466="*",$C466&lt;400),"",IF(AND('201819 DATA'!BN466="*",$C466&gt;=400),"*",IF($C466&gt;=400,ROUND('201819 DATA'!BN466/$C466,2),"")))</f>
        <v>0.02</v>
      </c>
      <c r="AP466" s="289">
        <f>IF(OR($C466="*",$C466&lt;400),"",IF(AND('201819 DATA'!BO466="*",$C466&gt;=400),"*",IF($C466&gt;=400,ROUND('201819 DATA'!BO466/$C466,2),"")))</f>
        <v>0.06</v>
      </c>
      <c r="AQ466" s="289">
        <f>IF(OR($C466="*",$C466&lt;400),"",IF(AND('201819 DATA'!BP466="*",$C466&gt;=400),"*",IF($C466&gt;=400,ROUND('201819 DATA'!BP466/$C466,2),"")))</f>
        <v>0.06</v>
      </c>
      <c r="AR466" s="289">
        <f>IF(OR($C466="*",$C466&lt;400),"",IF(AND('201819 DATA'!BQ466="*",$C466&gt;=400),"*",IF($C466&gt;=400,ROUND('201819 DATA'!BQ466/$C466,2),"")))</f>
        <v>0.11</v>
      </c>
      <c r="AS466" s="289">
        <f>IF(OR($C466="*",$C466&lt;400),"",IF(AND('201819 DATA'!BR466="*",$C466&gt;=400),"*",IF($C466&gt;=400,ROUND('201819 DATA'!BR466/$C466,2),"")))</f>
        <v>0.01</v>
      </c>
      <c r="AT466" s="289">
        <f>IF(OR($C466="*",$C466&lt;400),"",IF(AND('201819 DATA'!BS466="*",$C466&gt;=400),"*",IF($C466&gt;=400,ROUND('201819 DATA'!BS466/$C466,2),"")))</f>
        <v>0</v>
      </c>
      <c r="AU466" s="289">
        <f>IF(OR($C466="*",$C466&lt;400),"",IF(AND('201819 DATA'!BT466="*",$C466&gt;=400),"*",IF($C466&gt;=400,ROUND('201819 DATA'!BT466/$C466,2),"")))</f>
        <v>0.12</v>
      </c>
      <c r="AV466" s="289">
        <f>IF(OR($C466="*",$C466&lt;400),"",IF(AND('201819 DATA'!BU466="*",$C466&gt;=400),"*",IF($C466&gt;=400,ROUND('201819 DATA'!BU466/$C466,2),"")))</f>
        <v>0.06</v>
      </c>
      <c r="AW466" s="289">
        <f>IF(OR($C466="*",$C466&lt;400),"",IF(AND('201819 DATA'!BV466="*",$C466&gt;=400),"*",IF($C466&gt;=400,ROUND('201819 DATA'!BV466/$C466,2),"")))</f>
        <v>0</v>
      </c>
      <c r="AX466" s="289">
        <f>IF(OR($C466="*",$C466&lt;400),"",IF(AND('201819 DATA'!BW466="*",$C466&gt;=400),"*",IF($C466&gt;=400,ROUND('201819 DATA'!BW466/$C466,2),"")))</f>
        <v>0.03</v>
      </c>
    </row>
    <row r="467" spans="1:50" x14ac:dyDescent="0.2">
      <c r="A467" s="13" t="s">
        <v>563</v>
      </c>
      <c r="B467" s="287">
        <f>'201819 DATA'!B467</f>
        <v>5790</v>
      </c>
      <c r="C467" s="288">
        <f>'201819 DATA'!C467</f>
        <v>4500</v>
      </c>
      <c r="D467" s="293">
        <f>'201819 DATA'!FN467</f>
        <v>4485</v>
      </c>
      <c r="G467" s="295">
        <f t="shared" si="7"/>
        <v>0.78</v>
      </c>
      <c r="H467" s="289">
        <f>IF(OR($C467="*",$C467&lt;400),"",IF(AND('201819 DATA'!F467="*",$C467&gt;=400),"*",IF($C467&gt;=400,ROUND('201819 DATA'!F467/$C467,2),"")))</f>
        <v>0</v>
      </c>
      <c r="I467" s="296">
        <f>IF(OR($B467="*",$B467&lt;400),"",IF(AND('201819 DATA'!Y467="*",$B467&gt;=400),"*",IF($B467&gt;=400,ROUND('201819 DATA'!Y467/$B467,2),"")))</f>
        <v>0</v>
      </c>
      <c r="J467" s="296">
        <f>IF(OR($B467="*",$B467&lt;400),"",IF(AND('201819 DATA'!Z467="*",$B467&gt;=400),"*",IF($B467&gt;=400,ROUND('201819 DATA'!Z467/$B467,2),"")))</f>
        <v>0.05</v>
      </c>
      <c r="K467" s="296">
        <f>IF(OR($B467="*",$B467&lt;400),"",IF(AND('201819 DATA'!AA467="*",$B467&gt;=400),"*",IF($B467&gt;=400,ROUND('201819 DATA'!AA467/$B467,2),"")))</f>
        <v>0.12</v>
      </c>
      <c r="L467" s="296">
        <f>IF(OR($B467="*",$B467&lt;400),"",IF(AND('201819 DATA'!AB467="*",$B467&gt;=400),"*",IF($B467&gt;=400,ROUND('201819 DATA'!AB467/$B467,2),"")))</f>
        <v>0.17</v>
      </c>
      <c r="M467" s="296">
        <f>IF(OR($B467="*",$B467&lt;400),"",IF(AND('201819 DATA'!AC467="*",$B467&gt;=400),"*",IF($B467&gt;=400,ROUND('201819 DATA'!AC467/$B467,2),"")))</f>
        <v>0.33</v>
      </c>
      <c r="N467" s="296">
        <f>IF(OR($B467="*",$B467&lt;400),"",IF(AND('201819 DATA'!AD467="*",$B467&gt;=400),"*",IF($B467&gt;=400,ROUND('201819 DATA'!AD467/$B467,2),"")))</f>
        <v>0.31</v>
      </c>
      <c r="O467" s="296">
        <f>IF(OR($B467="*",$B467&lt;400),"",IF(AND('201819 DATA'!AE467="*",$B467&gt;=400),"*",IF($B467&gt;=400,ROUND('201819 DATA'!AE467/$B467,2),"")))</f>
        <v>0.02</v>
      </c>
      <c r="P467" s="297"/>
      <c r="Q467" s="296">
        <f>IF(OR($B467="*",$B467&lt;400),"",IF(AND('201819 DATA'!FL467="*",$B467&gt;=400),"*",IF($B467&gt;=400,ROUND('201819 DATA'!FL467/$B467,2),"")))</f>
        <v>0.96</v>
      </c>
      <c r="R467" s="289">
        <f>IF(OR($C467="*",$C467&lt;400),"",IF(AND('201819 DATA'!F467="*",$C467&gt;=400),"*",IF($C467&gt;=400,ROUND('201819 DATA'!F467/$C467,2),"")))</f>
        <v>0</v>
      </c>
      <c r="S467" s="289" t="str">
        <f>IF(OR($C467="*",$C467&lt;400),"",IF(AND('201819 DATA'!G467="*",$C467&gt;=400),"*",IF($C467&gt;=400,ROUND('201819 DATA'!G467/$C467,2),"")))</f>
        <v>*</v>
      </c>
      <c r="T467" s="289">
        <f>IF(OR($C467="*",$C467&lt;400),"",IF(AND('201819 DATA'!H467="*",$C467&gt;=400),"*",IF($C467&gt;=400,ROUND('201819 DATA'!H467/$C467,2),"")))</f>
        <v>1</v>
      </c>
      <c r="U467" s="289">
        <f>IF(OR($C467="*",$C467&lt;400),"",IF(AND('201819 DATA'!FM467="*",$C467&gt;=400),"*",IF($C467&gt;=400,ROUND('201819 DATA'!FM467/$C467,2),"")))</f>
        <v>0</v>
      </c>
      <c r="V467" s="312">
        <f>IF(OR($D467="*",$D467&lt;400),"",IF(AND('201819 DATA'!M467="*",$D467&gt;=400),"*",IF($D467&gt;=400,ROUND('201819 DATA'!M467/$D467,2),"")))</f>
        <v>0.56999999999999995</v>
      </c>
      <c r="W467" s="312">
        <f>IF(OR($D467="*",$D467&lt;400),"",IF(AND('201819 DATA'!N467="*",$D467&gt;=400),"*",IF($D467&gt;=400,ROUND('201819 DATA'!N467/$D467,2),"")))</f>
        <v>0.28999999999999998</v>
      </c>
      <c r="X467" s="312">
        <f>IF(OR($D467="*",$D467&lt;400),"",IF(AND('201819 DATA'!O467="*",$D467&gt;=400),"*",IF($D467&gt;=400,ROUND('201819 DATA'!O467/$D467,2),"")))</f>
        <v>0.11</v>
      </c>
      <c r="Y467" s="312">
        <f>IF(OR($D467="*",$D467&lt;400),"",IF(AND('201819 DATA'!P467="*",$D467&gt;=400),"*",IF($D467&gt;=400,ROUND('201819 DATA'!P467/$D467,2),"")))</f>
        <v>0.02</v>
      </c>
      <c r="Z467" s="312" t="str">
        <f>IF(OR($D467="*",$D467&lt;400),"",IF(AND('201819 DATA'!Q467="*",$D467&gt;=400),"*",IF($D467&gt;=400,ROUND('201819 DATA'!Q467/$D467,2),"")))</f>
        <v>*</v>
      </c>
      <c r="AA467" s="312">
        <f>IF(OR($D467="*",$D467&lt;400),"",IF(AND('201819 DATA'!R467="*",$D467&gt;=400),"*",IF($D467&gt;=400,ROUND('201819 DATA'!R467/$D467,2),"")))</f>
        <v>0</v>
      </c>
      <c r="AB467" s="312">
        <f>IF(OR($D467="*",$D467&lt;400),"",IF(AND('201819 DATA'!S467="*",$D467&gt;=400),"*",IF($D467&gt;=400,ROUND('201819 DATA'!S467/$D467,2),"")))</f>
        <v>0</v>
      </c>
      <c r="AC467" s="312">
        <f>IF(OR($D467="*",$D467&lt;400),"",IF(AND('201819 DATA'!T467="*",$D467&gt;=400),"*",IF($D467&gt;=400,ROUND('201819 DATA'!T467/$D467,2),"")))</f>
        <v>0</v>
      </c>
      <c r="AD467" s="289">
        <f>IF(OR($C467="*",$C467&lt;400),"",IF(AND('201819 DATA'!BC467="*",$C467&gt;=400),"*",IF($C467&gt;=400,ROUND('201819 DATA'!BC467/$C467,2),"")))</f>
        <v>0.01</v>
      </c>
      <c r="AE467" s="289">
        <f>IF(OR($C467="*",$C467&lt;400),"",IF(AND('201819 DATA'!BD467="*",$C467&gt;=400),"*",IF($C467&gt;=400,ROUND('201819 DATA'!BD467/$C467,2),"")))</f>
        <v>0.05</v>
      </c>
      <c r="AF467" s="289">
        <f>IF(OR($C467="*",$C467&lt;400),"",IF(AND('201819 DATA'!BE467="*",$C467&gt;=400),"*",IF($C467&gt;=400,ROUND('201819 DATA'!BE467/$C467,2),"")))</f>
        <v>0</v>
      </c>
      <c r="AG467" s="289" t="str">
        <f>IF(OR($C467="*",$C467&lt;400),"",IF(AND('201819 DATA'!BF467="*",$C467&gt;=400),"*",IF($C467&gt;=400,ROUND('201819 DATA'!BF467/$C467,2),"")))</f>
        <v>*</v>
      </c>
      <c r="AH467" s="289">
        <f>IF(OR($C467="*",$C467&lt;400),"",IF(AND('201819 DATA'!BG467="*",$C467&gt;=400),"*",IF($C467&gt;=400,ROUND('201819 DATA'!BG467/$C467,2),"")))</f>
        <v>0</v>
      </c>
      <c r="AI467" s="289">
        <f>IF(OR($C467="*",$C467&lt;400),"",IF(AND('201819 DATA'!BH467="*",$C467&gt;=400),"*",IF($C467&gt;=400,ROUND('201819 DATA'!BH467/$C467,2),"")))</f>
        <v>0.01</v>
      </c>
      <c r="AJ467" s="289">
        <f>IF(OR($C467="*",$C467&lt;400),"",IF(AND('201819 DATA'!BI467="*",$C467&gt;=400),"*",IF($C467&gt;=400,ROUND('201819 DATA'!BI467/$C467,2),"")))</f>
        <v>0.4</v>
      </c>
      <c r="AK467" s="289">
        <f>IF(OR($C467="*",$C467&lt;400),"",IF(AND('201819 DATA'!BJ467="*",$C467&gt;=400),"*",IF($C467&gt;=400,ROUND('201819 DATA'!BJ467/$C467,2),"")))</f>
        <v>0</v>
      </c>
      <c r="AL467" s="289">
        <f>IF(OR($C467="*",$C467&lt;400),"",IF(AND('201819 DATA'!BK467="*",$C467&gt;=400),"*",IF($C467&gt;=400,ROUND('201819 DATA'!BK467/$C467,2),"")))</f>
        <v>0.02</v>
      </c>
      <c r="AM467" s="289">
        <f>IF(OR($C467="*",$C467&lt;400),"",IF(AND('201819 DATA'!BL467="*",$C467&gt;=400),"*",IF($C467&gt;=400,ROUND('201819 DATA'!BL467/$C467,2),"")))</f>
        <v>0</v>
      </c>
      <c r="AN467" s="289">
        <f>IF(OR($C467="*",$C467&lt;400),"",IF(AND('201819 DATA'!BM467="*",$C467&gt;=400),"*",IF($C467&gt;=400,ROUND('201819 DATA'!BM467/$C467,2),"")))</f>
        <v>0.36</v>
      </c>
      <c r="AO467" s="289">
        <f>IF(OR($C467="*",$C467&lt;400),"",IF(AND('201819 DATA'!BN467="*",$C467&gt;=400),"*",IF($C467&gt;=400,ROUND('201819 DATA'!BN467/$C467,2),"")))</f>
        <v>0.04</v>
      </c>
      <c r="AP467" s="289">
        <f>IF(OR($C467="*",$C467&lt;400),"",IF(AND('201819 DATA'!BO467="*",$C467&gt;=400),"*",IF($C467&gt;=400,ROUND('201819 DATA'!BO467/$C467,2),"")))</f>
        <v>0.03</v>
      </c>
      <c r="AQ467" s="289">
        <f>IF(OR($C467="*",$C467&lt;400),"",IF(AND('201819 DATA'!BP467="*",$C467&gt;=400),"*",IF($C467&gt;=400,ROUND('201819 DATA'!BP467/$C467,2),"")))</f>
        <v>0</v>
      </c>
      <c r="AR467" s="289">
        <f>IF(OR($C467="*",$C467&lt;400),"",IF(AND('201819 DATA'!BQ467="*",$C467&gt;=400),"*",IF($C467&gt;=400,ROUND('201819 DATA'!BQ467/$C467,2),"")))</f>
        <v>0</v>
      </c>
      <c r="AS467" s="289">
        <f>IF(OR($C467="*",$C467&lt;400),"",IF(AND('201819 DATA'!BR467="*",$C467&gt;=400),"*",IF($C467&gt;=400,ROUND('201819 DATA'!BR467/$C467,2),"")))</f>
        <v>0</v>
      </c>
      <c r="AT467" s="289" t="str">
        <f>IF(OR($C467="*",$C467&lt;400),"",IF(AND('201819 DATA'!BS467="*",$C467&gt;=400),"*",IF($C467&gt;=400,ROUND('201819 DATA'!BS467/$C467,2),"")))</f>
        <v>*</v>
      </c>
      <c r="AU467" s="289">
        <f>IF(OR($C467="*",$C467&lt;400),"",IF(AND('201819 DATA'!BT467="*",$C467&gt;=400),"*",IF($C467&gt;=400,ROUND('201819 DATA'!BT467/$C467,2),"")))</f>
        <v>0.06</v>
      </c>
      <c r="AV467" s="289" t="str">
        <f>IF(OR($C467="*",$C467&lt;400),"",IF(AND('201819 DATA'!BU467="*",$C467&gt;=400),"*",IF($C467&gt;=400,ROUND('201819 DATA'!BU467/$C467,2),"")))</f>
        <v>*</v>
      </c>
      <c r="AW467" s="289">
        <f>IF(OR($C467="*",$C467&lt;400),"",IF(AND('201819 DATA'!BV467="*",$C467&gt;=400),"*",IF($C467&gt;=400,ROUND('201819 DATA'!BV467/$C467,2),"")))</f>
        <v>0</v>
      </c>
      <c r="AX467" s="289">
        <f>IF(OR($C467="*",$C467&lt;400),"",IF(AND('201819 DATA'!BW467="*",$C467&gt;=400),"*",IF($C467&gt;=400,ROUND('201819 DATA'!BW467/$C467,2),"")))</f>
        <v>0.01</v>
      </c>
    </row>
    <row r="468" spans="1:50" x14ac:dyDescent="0.2">
      <c r="A468" s="13" t="s">
        <v>1584</v>
      </c>
      <c r="B468" s="287">
        <f>'201819 DATA'!B468</f>
        <v>455</v>
      </c>
      <c r="C468" s="288">
        <f>'201819 DATA'!C468</f>
        <v>455</v>
      </c>
      <c r="D468" s="293">
        <f>'201819 DATA'!FN468</f>
        <v>0</v>
      </c>
      <c r="G468" s="295">
        <f t="shared" si="7"/>
        <v>1</v>
      </c>
      <c r="H468" s="289">
        <f>IF(OR($C468="*",$C468&lt;400),"",IF(AND('201819 DATA'!F468="*",$C468&gt;=400),"*",IF($C468&gt;=400,ROUND('201819 DATA'!F468/$C468,2),"")))</f>
        <v>0.02</v>
      </c>
      <c r="I468" s="296">
        <f>IF(OR($B468="*",$B468&lt;400),"",IF(AND('201819 DATA'!Y468="*",$B468&gt;=400),"*",IF($B468&gt;=400,ROUND('201819 DATA'!Y468/$B468,2),"")))</f>
        <v>0</v>
      </c>
      <c r="J468" s="296">
        <f>IF(OR($B468="*",$B468&lt;400),"",IF(AND('201819 DATA'!Z468="*",$B468&gt;=400),"*",IF($B468&gt;=400,ROUND('201819 DATA'!Z468/$B468,2),"")))</f>
        <v>0</v>
      </c>
      <c r="K468" s="296" t="str">
        <f>IF(OR($B468="*",$B468&lt;400),"",IF(AND('201819 DATA'!AA468="*",$B468&gt;=400),"*",IF($B468&gt;=400,ROUND('201819 DATA'!AA468/$B468,2),"")))</f>
        <v>*</v>
      </c>
      <c r="L468" s="296">
        <f>IF(OR($B468="*",$B468&lt;400),"",IF(AND('201819 DATA'!AB468="*",$B468&gt;=400),"*",IF($B468&gt;=400,ROUND('201819 DATA'!AB468/$B468,2),"")))</f>
        <v>7.0000000000000007E-2</v>
      </c>
      <c r="M468" s="296">
        <f>IF(OR($B468="*",$B468&lt;400),"",IF(AND('201819 DATA'!AC468="*",$B468&gt;=400),"*",IF($B468&gt;=400,ROUND('201819 DATA'!AC468/$B468,2),"")))</f>
        <v>0.4</v>
      </c>
      <c r="N468" s="296">
        <f>IF(OR($B468="*",$B468&lt;400),"",IF(AND('201819 DATA'!AD468="*",$B468&gt;=400),"*",IF($B468&gt;=400,ROUND('201819 DATA'!AD468/$B468,2),"")))</f>
        <v>0.42</v>
      </c>
      <c r="O468" s="296">
        <f>IF(OR($B468="*",$B468&lt;400),"",IF(AND('201819 DATA'!AE468="*",$B468&gt;=400),"*",IF($B468&gt;=400,ROUND('201819 DATA'!AE468/$B468,2),"")))</f>
        <v>0.11</v>
      </c>
      <c r="P468" s="297"/>
      <c r="Q468" s="296">
        <f>IF(OR($B468="*",$B468&lt;400),"",IF(AND('201819 DATA'!FL468="*",$B468&gt;=400),"*",IF($B468&gt;=400,ROUND('201819 DATA'!FL468/$B468,2),"")))</f>
        <v>0.89</v>
      </c>
      <c r="R468" s="289">
        <f>IF(OR($C468="*",$C468&lt;400),"",IF(AND('201819 DATA'!F468="*",$C468&gt;=400),"*",IF($C468&gt;=400,ROUND('201819 DATA'!F468/$C468,2),"")))</f>
        <v>0.02</v>
      </c>
      <c r="S468" s="289">
        <f>IF(OR($C468="*",$C468&lt;400),"",IF(AND('201819 DATA'!G466="*",$C468&gt;=400),"*",IF($C468&gt;=400,ROUND('201819 DATA'!G466/$C468,2),"")))</f>
        <v>14.37</v>
      </c>
      <c r="T468" s="289">
        <f>IF(OR($C468="*",$C468&lt;400),"",IF(AND('201819 DATA'!H466="*",$C468&gt;=400),"*",IF($C468&gt;=400,ROUND('201819 DATA'!H466/$C468,2),"")))</f>
        <v>36.479999999999997</v>
      </c>
      <c r="V468" s="312" t="str">
        <f>IF(OR($D468="*",$D468&lt;400),"",IF(AND('201819 DATA'!M468="*",$D468&gt;=400),"*",IF($D468&gt;=400,ROUND('201819 DATA'!M468/$D468,2),"")))</f>
        <v/>
      </c>
      <c r="W468" s="312" t="str">
        <f>IF(OR($D468="*",$D468&lt;400),"",IF(AND('201819 DATA'!N468="*",$D468&gt;=400),"*",IF($D468&gt;=400,ROUND('201819 DATA'!N468/$D468,2),"")))</f>
        <v/>
      </c>
      <c r="X468" s="312" t="str">
        <f>IF(OR($D468="*",$D468&lt;400),"",IF(AND('201819 DATA'!O468="*",$D468&gt;=400),"*",IF($D468&gt;=400,ROUND('201819 DATA'!O468/$D468,2),"")))</f>
        <v/>
      </c>
      <c r="Y468" s="312" t="str">
        <f>IF(OR($D468="*",$D468&lt;400),"",IF(AND('201819 DATA'!P468="*",$D468&gt;=400),"*",IF($D468&gt;=400,ROUND('201819 DATA'!P468/$D468,2),"")))</f>
        <v/>
      </c>
      <c r="Z468" s="312" t="str">
        <f>IF(OR($D468="*",$D468&lt;400),"",IF(AND('201819 DATA'!Q468="*",$D468&gt;=400),"*",IF($D468&gt;=400,ROUND('201819 DATA'!Q468/$D468,2),"")))</f>
        <v/>
      </c>
      <c r="AA468" s="312" t="str">
        <f>IF(OR($D468="*",$D468&lt;400),"",IF(AND('201819 DATA'!R468="*",$D468&gt;=400),"*",IF($D468&gt;=400,ROUND('201819 DATA'!R468/$D468,2),"")))</f>
        <v/>
      </c>
      <c r="AB468" s="312" t="str">
        <f>IF(OR($D468="*",$D468&lt;400),"",IF(AND('201819 DATA'!S468="*",$D468&gt;=400),"*",IF($D468&gt;=400,ROUND('201819 DATA'!S468/$D468,2),"")))</f>
        <v/>
      </c>
      <c r="AC468" s="312" t="str">
        <f>IF(OR($D468="*",$D468&lt;400),"",IF(AND('201819 DATA'!T468="*",$D468&gt;=400),"*",IF($D468&gt;=400,ROUND('201819 DATA'!T468/$D468,2),"")))</f>
        <v/>
      </c>
      <c r="AD468" s="289">
        <f>IF(OR($C468="*",$C468&lt;400),"",IF(AND('201819 DATA'!BC468="*",$C468&gt;=400),"*",IF($C468&gt;=400,ROUND('201819 DATA'!BC468/$C468,2),"")))</f>
        <v>0.08</v>
      </c>
      <c r="AE468" s="289">
        <f>IF(OR($C468="*",$C468&lt;400),"",IF(AND('201819 DATA'!BD468="*",$C468&gt;=400),"*",IF($C468&gt;=400,ROUND('201819 DATA'!BD468/$C468,2),"")))</f>
        <v>0.02</v>
      </c>
      <c r="AF468" s="289" t="str">
        <f>IF(OR($C468="*",$C468&lt;400),"",IF(AND('201819 DATA'!BE468="*",$C468&gt;=400),"*",IF($C468&gt;=400,ROUND('201819 DATA'!BE468/$C468,2),"")))</f>
        <v>*</v>
      </c>
      <c r="AG468" s="289" t="str">
        <f>IF(OR($C468="*",$C468&lt;400),"",IF(AND('201819 DATA'!BF468="*",$C468&gt;=400),"*",IF($C468&gt;=400,ROUND('201819 DATA'!BF468/$C468,2),"")))</f>
        <v>*</v>
      </c>
      <c r="AH468" s="289" t="str">
        <f>IF(OR($C468="*",$C468&lt;400),"",IF(AND('201819 DATA'!BG468="*",$C468&gt;=400),"*",IF($C468&gt;=400,ROUND('201819 DATA'!BG468/$C468,2),"")))</f>
        <v>*</v>
      </c>
      <c r="AI468" s="289">
        <f>IF(OR($C468="*",$C468&lt;400),"",IF(AND('201819 DATA'!BH468="*",$C468&gt;=400),"*",IF($C468&gt;=400,ROUND('201819 DATA'!BH468/$C468,2),"")))</f>
        <v>0.02</v>
      </c>
      <c r="AJ468" s="289">
        <f>IF(OR($C468="*",$C468&lt;400),"",IF(AND('201819 DATA'!BI468="*",$C468&gt;=400),"*",IF($C468&gt;=400,ROUND('201819 DATA'!BI468/$C468,2),"")))</f>
        <v>0</v>
      </c>
      <c r="AK468" s="289" t="str">
        <f>IF(OR($C468="*",$C468&lt;400),"",IF(AND('201819 DATA'!BJ468="*",$C468&gt;=400),"*",IF($C468&gt;=400,ROUND('201819 DATA'!BJ468/$C468,2),"")))</f>
        <v>*</v>
      </c>
      <c r="AL468" s="289">
        <f>IF(OR($C468="*",$C468&lt;400),"",IF(AND('201819 DATA'!BK468="*",$C468&gt;=400),"*",IF($C468&gt;=400,ROUND('201819 DATA'!BK468/$C468,2),"")))</f>
        <v>0.34</v>
      </c>
      <c r="AM468" s="289">
        <f>IF(OR($C468="*",$C468&lt;400),"",IF(AND('201819 DATA'!BL468="*",$C468&gt;=400),"*",IF($C468&gt;=400,ROUND('201819 DATA'!BL468/$C468,2),"")))</f>
        <v>0.15</v>
      </c>
      <c r="AN468" s="289" t="str">
        <f>IF(OR($C468="*",$C468&lt;400),"",IF(AND('201819 DATA'!BM468="*",$C468&gt;=400),"*",IF($C468&gt;=400,ROUND('201819 DATA'!BM468/$C468,2),"")))</f>
        <v>*</v>
      </c>
      <c r="AO468" s="289" t="str">
        <f>IF(OR($C468="*",$C468&lt;400),"",IF(AND('201819 DATA'!BN468="*",$C468&gt;=400),"*",IF($C468&gt;=400,ROUND('201819 DATA'!BN468/$C468,2),"")))</f>
        <v>*</v>
      </c>
      <c r="AP468" s="289">
        <f>IF(OR($C468="*",$C468&lt;400),"",IF(AND('201819 DATA'!BO468="*",$C468&gt;=400),"*",IF($C468&gt;=400,ROUND('201819 DATA'!BO468/$C468,2),"")))</f>
        <v>0.03</v>
      </c>
      <c r="AQ468" s="289" t="str">
        <f>IF(OR($C468="*",$C468&lt;400),"",IF(AND('201819 DATA'!BP468="*",$C468&gt;=400),"*",IF($C468&gt;=400,ROUND('201819 DATA'!BP468/$C468,2),"")))</f>
        <v>*</v>
      </c>
      <c r="AR468" s="289">
        <f>IF(OR($C468="*",$C468&lt;400),"",IF(AND('201819 DATA'!BQ468="*",$C468&gt;=400),"*",IF($C468&gt;=400,ROUND('201819 DATA'!BQ468/$C468,2),"")))</f>
        <v>0</v>
      </c>
      <c r="AS468" s="289">
        <f>IF(OR($C468="*",$C468&lt;400),"",IF(AND('201819 DATA'!BR468="*",$C468&gt;=400),"*",IF($C468&gt;=400,ROUND('201819 DATA'!BR468/$C468,2),"")))</f>
        <v>0</v>
      </c>
      <c r="AT468" s="289">
        <f>IF(OR($C468="*",$C468&lt;400),"",IF(AND('201819 DATA'!BS468="*",$C468&gt;=400),"*",IF($C468&gt;=400,ROUND('201819 DATA'!BS468/$C468,2),"")))</f>
        <v>0</v>
      </c>
      <c r="AU468" s="289">
        <f>IF(OR($C468="*",$C468&lt;400),"",IF(AND('201819 DATA'!BT468="*",$C468&gt;=400),"*",IF($C468&gt;=400,ROUND('201819 DATA'!BT468/$C468,2),"")))</f>
        <v>0.13</v>
      </c>
      <c r="AV468" s="289">
        <f>IF(OR($C468="*",$C468&lt;400),"",IF(AND('201819 DATA'!BU468="*",$C468&gt;=400),"*",IF($C468&gt;=400,ROUND('201819 DATA'!BU468/$C468,2),"")))</f>
        <v>0.18</v>
      </c>
      <c r="AW468" s="289">
        <f>IF(OR($C468="*",$C468&lt;400),"",IF(AND('201819 DATA'!BV468="*",$C468&gt;=400),"*",IF($C468&gt;=400,ROUND('201819 DATA'!BV468/$C468,2),"")))</f>
        <v>0</v>
      </c>
      <c r="AX468" s="289">
        <f>IF(OR($C468="*",$C468&lt;400),"",IF(AND('201819 DATA'!BW468="*",$C468&gt;=400),"*",IF($C468&gt;=400,ROUND('201819 DATA'!BW468/$C468,2),"")))</f>
        <v>0</v>
      </c>
    </row>
    <row r="469" spans="1:50" x14ac:dyDescent="0.2">
      <c r="A469" s="13" t="s">
        <v>1211</v>
      </c>
      <c r="B469" s="287">
        <f>'201819 DATA'!B469</f>
        <v>60</v>
      </c>
      <c r="C469" s="288">
        <f>'201819 DATA'!C469</f>
        <v>60</v>
      </c>
      <c r="D469" s="293">
        <f>'201819 DATA'!FN469</f>
        <v>0</v>
      </c>
      <c r="G469" s="295" t="str">
        <f t="shared" si="7"/>
        <v/>
      </c>
      <c r="H469" s="289" t="str">
        <f>IF(OR($C469="*",$C469&lt;400),"",IF(AND('201819 DATA'!F469="*",$C469&gt;=400),"*",IF($C469&gt;=400,ROUND('201819 DATA'!F469/$C469,2),"")))</f>
        <v/>
      </c>
      <c r="I469" s="296" t="str">
        <f>IF(OR($B469="*",$B469&lt;400),"",IF(AND('201819 DATA'!Y469="*",$B469&gt;=400),"*",IF($B469&gt;=400,ROUND('201819 DATA'!Y469/$B469,2),"")))</f>
        <v/>
      </c>
      <c r="J469" s="296" t="str">
        <f>IF(OR($B469="*",$B469&lt;400),"",IF(AND('201819 DATA'!Z469="*",$B469&gt;=400),"*",IF($B469&gt;=400,ROUND('201819 DATA'!Z469/$B469,2),"")))</f>
        <v/>
      </c>
      <c r="K469" s="296" t="str">
        <f>IF(OR($B469="*",$B469&lt;400),"",IF(AND('201819 DATA'!AA469="*",$B469&gt;=400),"*",IF($B469&gt;=400,ROUND('201819 DATA'!AA469/$B469,2),"")))</f>
        <v/>
      </c>
      <c r="L469" s="296" t="str">
        <f>IF(OR($B469="*",$B469&lt;400),"",IF(AND('201819 DATA'!AB469="*",$B469&gt;=400),"*",IF($B469&gt;=400,ROUND('201819 DATA'!AB469/$B469,2),"")))</f>
        <v/>
      </c>
      <c r="M469" s="296" t="str">
        <f>IF(OR($B469="*",$B469&lt;400),"",IF(AND('201819 DATA'!AC469="*",$B469&gt;=400),"*",IF($B469&gt;=400,ROUND('201819 DATA'!AC469/$B469,2),"")))</f>
        <v/>
      </c>
      <c r="N469" s="296" t="str">
        <f>IF(OR($B469="*",$B469&lt;400),"",IF(AND('201819 DATA'!AD469="*",$B469&gt;=400),"*",IF($B469&gt;=400,ROUND('201819 DATA'!AD469/$B469,2),"")))</f>
        <v/>
      </c>
      <c r="O469" s="296" t="str">
        <f>IF(OR($B469="*",$B469&lt;400),"",IF(AND('201819 DATA'!AE469="*",$B469&gt;=400),"*",IF($B469&gt;=400,ROUND('201819 DATA'!AE469/$B469,2),"")))</f>
        <v/>
      </c>
      <c r="P469" s="297"/>
      <c r="Q469" s="296" t="str">
        <f>IF(OR($B469="*",$B469&lt;400),"",IF(AND('201819 DATA'!FL469="*",$B469&gt;=400),"*",IF($B469&gt;=400,ROUND('201819 DATA'!FL469/$B469,2),"")))</f>
        <v/>
      </c>
      <c r="R469" s="289" t="str">
        <f>IF(OR($C469="*",$C469&lt;400),"",IF(AND('201819 DATA'!F469="*",$C469&gt;=400),"*",IF($C469&gt;=400,ROUND('201819 DATA'!F469/$C469,2),"")))</f>
        <v/>
      </c>
      <c r="S469" s="289" t="str">
        <f>IF(OR($C469="*",$C469&lt;400),"",IF(AND('201819 DATA'!G467="*",$C469&gt;=400),"*",IF($C469&gt;=400,ROUND('201819 DATA'!G467/$C469,2),"")))</f>
        <v/>
      </c>
      <c r="T469" s="289" t="str">
        <f>IF(OR($C469="*",$C469&lt;400),"",IF(AND('201819 DATA'!H467="*",$C469&gt;=400),"*",IF($C469&gt;=400,ROUND('201819 DATA'!H467/$C469,2),"")))</f>
        <v/>
      </c>
      <c r="V469" s="312" t="str">
        <f>IF(OR($D469="*",$D469&lt;400),"",IF(AND('201819 DATA'!M469="*",$D469&gt;=400),"*",IF($D469&gt;=400,ROUND('201819 DATA'!M469/$D469,2),"")))</f>
        <v/>
      </c>
      <c r="W469" s="312" t="str">
        <f>IF(OR($D469="*",$D469&lt;400),"",IF(AND('201819 DATA'!N469="*",$D469&gt;=400),"*",IF($D469&gt;=400,ROUND('201819 DATA'!N469/$D469,2),"")))</f>
        <v/>
      </c>
      <c r="X469" s="312" t="str">
        <f>IF(OR($D469="*",$D469&lt;400),"",IF(AND('201819 DATA'!O469="*",$D469&gt;=400),"*",IF($D469&gt;=400,ROUND('201819 DATA'!O469/$D469,2),"")))</f>
        <v/>
      </c>
      <c r="Y469" s="312" t="str">
        <f>IF(OR($D469="*",$D469&lt;400),"",IF(AND('201819 DATA'!P469="*",$D469&gt;=400),"*",IF($D469&gt;=400,ROUND('201819 DATA'!P469/$D469,2),"")))</f>
        <v/>
      </c>
      <c r="Z469" s="312" t="str">
        <f>IF(OR($D469="*",$D469&lt;400),"",IF(AND('201819 DATA'!Q469="*",$D469&gt;=400),"*",IF($D469&gt;=400,ROUND('201819 DATA'!Q469/$D469,2),"")))</f>
        <v/>
      </c>
      <c r="AA469" s="312" t="str">
        <f>IF(OR($D469="*",$D469&lt;400),"",IF(AND('201819 DATA'!R469="*",$D469&gt;=400),"*",IF($D469&gt;=400,ROUND('201819 DATA'!R469/$D469,2),"")))</f>
        <v/>
      </c>
      <c r="AB469" s="312" t="str">
        <f>IF(OR($D469="*",$D469&lt;400),"",IF(AND('201819 DATA'!S469="*",$D469&gt;=400),"*",IF($D469&gt;=400,ROUND('201819 DATA'!S469/$D469,2),"")))</f>
        <v/>
      </c>
      <c r="AC469" s="312" t="str">
        <f>IF(OR($D469="*",$D469&lt;400),"",IF(AND('201819 DATA'!T469="*",$D469&gt;=400),"*",IF($D469&gt;=400,ROUND('201819 DATA'!T469/$D469,2),"")))</f>
        <v/>
      </c>
      <c r="AD469" s="289" t="str">
        <f>IF(OR($C469="*",$C469&lt;400),"",IF(AND('201819 DATA'!BC469="*",$C469&gt;=400),"*",IF($C469&gt;=400,ROUND('201819 DATA'!BC469/$C469,2),"")))</f>
        <v/>
      </c>
      <c r="AE469" s="289" t="str">
        <f>IF(OR($C469="*",$C469&lt;400),"",IF(AND('201819 DATA'!BD469="*",$C469&gt;=400),"*",IF($C469&gt;=400,ROUND('201819 DATA'!BD469/$C469,2),"")))</f>
        <v/>
      </c>
      <c r="AF469" s="289" t="str">
        <f>IF(OR($C469="*",$C469&lt;400),"",IF(AND('201819 DATA'!BE469="*",$C469&gt;=400),"*",IF($C469&gt;=400,ROUND('201819 DATA'!BE469/$C469,2),"")))</f>
        <v/>
      </c>
      <c r="AG469" s="289" t="str">
        <f>IF(OR($C469="*",$C469&lt;400),"",IF(AND('201819 DATA'!BF469="*",$C469&gt;=400),"*",IF($C469&gt;=400,ROUND('201819 DATA'!BF469/$C469,2),"")))</f>
        <v/>
      </c>
      <c r="AH469" s="289" t="str">
        <f>IF(OR($C469="*",$C469&lt;400),"",IF(AND('201819 DATA'!BG469="*",$C469&gt;=400),"*",IF($C469&gt;=400,ROUND('201819 DATA'!BG469/$C469,2),"")))</f>
        <v/>
      </c>
      <c r="AI469" s="289" t="str">
        <f>IF(OR($C469="*",$C469&lt;400),"",IF(AND('201819 DATA'!BH469="*",$C469&gt;=400),"*",IF($C469&gt;=400,ROUND('201819 DATA'!BH469/$C469,2),"")))</f>
        <v/>
      </c>
      <c r="AJ469" s="289" t="str">
        <f>IF(OR($C469="*",$C469&lt;400),"",IF(AND('201819 DATA'!BI469="*",$C469&gt;=400),"*",IF($C469&gt;=400,ROUND('201819 DATA'!BI469/$C469,2),"")))</f>
        <v/>
      </c>
      <c r="AK469" s="289" t="str">
        <f>IF(OR($C469="*",$C469&lt;400),"",IF(AND('201819 DATA'!BJ469="*",$C469&gt;=400),"*",IF($C469&gt;=400,ROUND('201819 DATA'!BJ469/$C469,2),"")))</f>
        <v/>
      </c>
      <c r="AL469" s="289" t="str">
        <f>IF(OR($C469="*",$C469&lt;400),"",IF(AND('201819 DATA'!BK469="*",$C469&gt;=400),"*",IF($C469&gt;=400,ROUND('201819 DATA'!BK469/$C469,2),"")))</f>
        <v/>
      </c>
      <c r="AM469" s="289" t="str">
        <f>IF(OR($C469="*",$C469&lt;400),"",IF(AND('201819 DATA'!BL469="*",$C469&gt;=400),"*",IF($C469&gt;=400,ROUND('201819 DATA'!BL469/$C469,2),"")))</f>
        <v/>
      </c>
      <c r="AN469" s="289" t="str">
        <f>IF(OR($C469="*",$C469&lt;400),"",IF(AND('201819 DATA'!BM469="*",$C469&gt;=400),"*",IF($C469&gt;=400,ROUND('201819 DATA'!BM469/$C469,2),"")))</f>
        <v/>
      </c>
      <c r="AO469" s="289" t="str">
        <f>IF(OR($C469="*",$C469&lt;400),"",IF(AND('201819 DATA'!BN469="*",$C469&gt;=400),"*",IF($C469&gt;=400,ROUND('201819 DATA'!BN469/$C469,2),"")))</f>
        <v/>
      </c>
      <c r="AP469" s="289" t="str">
        <f>IF(OR($C469="*",$C469&lt;400),"",IF(AND('201819 DATA'!BO469="*",$C469&gt;=400),"*",IF($C469&gt;=400,ROUND('201819 DATA'!BO469/$C469,2),"")))</f>
        <v/>
      </c>
      <c r="AQ469" s="289" t="str">
        <f>IF(OR($C469="*",$C469&lt;400),"",IF(AND('201819 DATA'!BP469="*",$C469&gt;=400),"*",IF($C469&gt;=400,ROUND('201819 DATA'!BP469/$C469,2),"")))</f>
        <v/>
      </c>
      <c r="AR469" s="289" t="str">
        <f>IF(OR($C469="*",$C469&lt;400),"",IF(AND('201819 DATA'!BQ469="*",$C469&gt;=400),"*",IF($C469&gt;=400,ROUND('201819 DATA'!BQ469/$C469,2),"")))</f>
        <v/>
      </c>
      <c r="AS469" s="289" t="str">
        <f>IF(OR($C469="*",$C469&lt;400),"",IF(AND('201819 DATA'!BR469="*",$C469&gt;=400),"*",IF($C469&gt;=400,ROUND('201819 DATA'!BR469/$C469,2),"")))</f>
        <v/>
      </c>
      <c r="AT469" s="289" t="str">
        <f>IF(OR($C469="*",$C469&lt;400),"",IF(AND('201819 DATA'!BS469="*",$C469&gt;=400),"*",IF($C469&gt;=400,ROUND('201819 DATA'!BS469/$C469,2),"")))</f>
        <v/>
      </c>
      <c r="AU469" s="289" t="str">
        <f>IF(OR($C469="*",$C469&lt;400),"",IF(AND('201819 DATA'!BT469="*",$C469&gt;=400),"*",IF($C469&gt;=400,ROUND('201819 DATA'!BT469/$C469,2),"")))</f>
        <v/>
      </c>
      <c r="AV469" s="289" t="str">
        <f>IF(OR($C469="*",$C469&lt;400),"",IF(AND('201819 DATA'!BU469="*",$C469&gt;=400),"*",IF($C469&gt;=400,ROUND('201819 DATA'!BU469/$C469,2),"")))</f>
        <v/>
      </c>
      <c r="AW469" s="289" t="str">
        <f>IF(OR($C469="*",$C469&lt;400),"",IF(AND('201819 DATA'!BV469="*",$C469&gt;=400),"*",IF($C469&gt;=400,ROUND('201819 DATA'!BV469/$C469,2),"")))</f>
        <v/>
      </c>
      <c r="AX469" s="289" t="str">
        <f>IF(OR($C469="*",$C469&lt;400),"",IF(AND('201819 DATA'!BW469="*",$C469&gt;=400),"*",IF($C469&gt;=400,ROUND('201819 DATA'!BW469/$C469,2),"")))</f>
        <v/>
      </c>
    </row>
    <row r="470" spans="1:50" x14ac:dyDescent="0.2">
      <c r="A470" s="13" t="s">
        <v>351</v>
      </c>
      <c r="B470" s="287">
        <f>'201819 DATA'!B470</f>
        <v>3180</v>
      </c>
      <c r="C470" s="288">
        <f>'201819 DATA'!C470</f>
        <v>3180</v>
      </c>
      <c r="D470" s="293">
        <f>'201819 DATA'!FN470</f>
        <v>3025</v>
      </c>
      <c r="G470" s="295">
        <f t="shared" si="7"/>
        <v>1</v>
      </c>
      <c r="H470" s="289">
        <f>IF(OR($C470="*",$C470&lt;400),"",IF(AND('201819 DATA'!F470="*",$C470&gt;=400),"*",IF($C470&gt;=400,ROUND('201819 DATA'!F470/$C470,2),"")))</f>
        <v>0</v>
      </c>
      <c r="I470" s="296">
        <f>IF(OR($B470="*",$B470&lt;400),"",IF(AND('201819 DATA'!Y470="*",$B470&gt;=400),"*",IF($B470&gt;=400,ROUND('201819 DATA'!Y470/$B470,2),"")))</f>
        <v>0</v>
      </c>
      <c r="J470" s="296">
        <f>IF(OR($B470="*",$B470&lt;400),"",IF(AND('201819 DATA'!Z470="*",$B470&gt;=400),"*",IF($B470&gt;=400,ROUND('201819 DATA'!Z470/$B470,2),"")))</f>
        <v>0.09</v>
      </c>
      <c r="K470" s="296">
        <f>IF(OR($B470="*",$B470&lt;400),"",IF(AND('201819 DATA'!AA470="*",$B470&gt;=400),"*",IF($B470&gt;=400,ROUND('201819 DATA'!AA470/$B470,2),"")))</f>
        <v>0.18</v>
      </c>
      <c r="L470" s="296">
        <f>IF(OR($B470="*",$B470&lt;400),"",IF(AND('201819 DATA'!AB470="*",$B470&gt;=400),"*",IF($B470&gt;=400,ROUND('201819 DATA'!AB470/$B470,2),"")))</f>
        <v>0.3</v>
      </c>
      <c r="M470" s="296">
        <f>IF(OR($B470="*",$B470&lt;400),"",IF(AND('201819 DATA'!AC470="*",$B470&gt;=400),"*",IF($B470&gt;=400,ROUND('201819 DATA'!AC470/$B470,2),"")))</f>
        <v>0.31</v>
      </c>
      <c r="N470" s="296">
        <f>IF(OR($B470="*",$B470&lt;400),"",IF(AND('201819 DATA'!AD470="*",$B470&gt;=400),"*",IF($B470&gt;=400,ROUND('201819 DATA'!AD470/$B470,2),"")))</f>
        <v>0.12</v>
      </c>
      <c r="O470" s="296">
        <f>IF(OR($B470="*",$B470&lt;400),"",IF(AND('201819 DATA'!AE470="*",$B470&gt;=400),"*",IF($B470&gt;=400,ROUND('201819 DATA'!AE470/$B470,2),"")))</f>
        <v>0</v>
      </c>
      <c r="P470" s="297"/>
      <c r="Q470" s="296">
        <f>IF(OR($B470="*",$B470&lt;400),"",IF(AND('201819 DATA'!FL470="*",$B470&gt;=400),"*",IF($B470&gt;=400,ROUND('201819 DATA'!FL470/$B470,2),"")))</f>
        <v>0.99</v>
      </c>
      <c r="R470" s="289">
        <f>IF(OR($C470="*",$C470&lt;400),"",IF(AND('201819 DATA'!F470="*",$C470&gt;=400),"*",IF($C470&gt;=400,ROUND('201819 DATA'!F470/$C470,2),"")))</f>
        <v>0</v>
      </c>
      <c r="S470" s="289">
        <f>IF(OR($C470="*",$C470&lt;400),"",IF(AND('201819 DATA'!G468="*",$C470&gt;=400),"*",IF($C470&gt;=400,ROUND('201819 DATA'!G468/$C470,2),"")))</f>
        <v>0.03</v>
      </c>
      <c r="T470" s="289">
        <f>IF(OR($C470="*",$C470&lt;400),"",IF(AND('201819 DATA'!H468="*",$C470&gt;=400),"*",IF($C470&gt;=400,ROUND('201819 DATA'!H468/$C470,2),"")))</f>
        <v>0</v>
      </c>
      <c r="V470" s="312">
        <f>IF(OR($D470="*",$D470&lt;400),"",IF(AND('201819 DATA'!M470="*",$D470&gt;=400),"*",IF($D470&gt;=400,ROUND('201819 DATA'!M470/$D470,2),"")))</f>
        <v>0.44</v>
      </c>
      <c r="W470" s="312">
        <f>IF(OR($D470="*",$D470&lt;400),"",IF(AND('201819 DATA'!N470="*",$D470&gt;=400),"*",IF($D470&gt;=400,ROUND('201819 DATA'!N470/$D470,2),"")))</f>
        <v>0.22</v>
      </c>
      <c r="X470" s="312">
        <f>IF(OR($D470="*",$D470&lt;400),"",IF(AND('201819 DATA'!O470="*",$D470&gt;=400),"*",IF($D470&gt;=400,ROUND('201819 DATA'!O470/$D470,2),"")))</f>
        <v>0.1</v>
      </c>
      <c r="Y470" s="312">
        <f>IF(OR($D470="*",$D470&lt;400),"",IF(AND('201819 DATA'!P470="*",$D470&gt;=400),"*",IF($D470&gt;=400,ROUND('201819 DATA'!P470/$D470,2),"")))</f>
        <v>0.09</v>
      </c>
      <c r="Z470" s="312">
        <f>IF(OR($D470="*",$D470&lt;400),"",IF(AND('201819 DATA'!Q470="*",$D470&gt;=400),"*",IF($D470&gt;=400,ROUND('201819 DATA'!Q470/$D470,2),"")))</f>
        <v>0.04</v>
      </c>
      <c r="AA470" s="312">
        <f>IF(OR($D470="*",$D470&lt;400),"",IF(AND('201819 DATA'!R470="*",$D470&gt;=400),"*",IF($D470&gt;=400,ROUND('201819 DATA'!R470/$D470,2),"")))</f>
        <v>0.02</v>
      </c>
      <c r="AB470" s="312">
        <f>IF(OR($D470="*",$D470&lt;400),"",IF(AND('201819 DATA'!S470="*",$D470&gt;=400),"*",IF($D470&gt;=400,ROUND('201819 DATA'!S470/$D470,2),"")))</f>
        <v>0.02</v>
      </c>
      <c r="AC470" s="312">
        <f>IF(OR($D470="*",$D470&lt;400),"",IF(AND('201819 DATA'!T470="*",$D470&gt;=400),"*",IF($D470&gt;=400,ROUND('201819 DATA'!T470/$D470,2),"")))</f>
        <v>0.06</v>
      </c>
      <c r="AD470" s="289">
        <f>IF(OR($C470="*",$C470&lt;400),"",IF(AND('201819 DATA'!BC470="*",$C470&gt;=400),"*",IF($C470&gt;=400,ROUND('201819 DATA'!BC470/$C470,2),"")))</f>
        <v>0.01</v>
      </c>
      <c r="AE470" s="289">
        <f>IF(OR($C470="*",$C470&lt;400),"",IF(AND('201819 DATA'!BD470="*",$C470&gt;=400),"*",IF($C470&gt;=400,ROUND('201819 DATA'!BD470/$C470,2),"")))</f>
        <v>0.01</v>
      </c>
      <c r="AF470" s="289">
        <f>IF(OR($C470="*",$C470&lt;400),"",IF(AND('201819 DATA'!BE470="*",$C470&gt;=400),"*",IF($C470&gt;=400,ROUND('201819 DATA'!BE470/$C470,2),"")))</f>
        <v>0</v>
      </c>
      <c r="AG470" s="289" t="str">
        <f>IF(OR($C470="*",$C470&lt;400),"",IF(AND('201819 DATA'!BF470="*",$C470&gt;=400),"*",IF($C470&gt;=400,ROUND('201819 DATA'!BF470/$C470,2),"")))</f>
        <v>*</v>
      </c>
      <c r="AH470" s="289">
        <f>IF(OR($C470="*",$C470&lt;400),"",IF(AND('201819 DATA'!BG470="*",$C470&gt;=400),"*",IF($C470&gt;=400,ROUND('201819 DATA'!BG470/$C470,2),"")))</f>
        <v>0</v>
      </c>
      <c r="AI470" s="289">
        <f>IF(OR($C470="*",$C470&lt;400),"",IF(AND('201819 DATA'!BH470="*",$C470&gt;=400),"*",IF($C470&gt;=400,ROUND('201819 DATA'!BH470/$C470,2),"")))</f>
        <v>0.06</v>
      </c>
      <c r="AJ470" s="289">
        <f>IF(OR($C470="*",$C470&lt;400),"",IF(AND('201819 DATA'!BI470="*",$C470&gt;=400),"*",IF($C470&gt;=400,ROUND('201819 DATA'!BI470/$C470,2),"")))</f>
        <v>0</v>
      </c>
      <c r="AK470" s="289">
        <f>IF(OR($C470="*",$C470&lt;400),"",IF(AND('201819 DATA'!BJ470="*",$C470&gt;=400),"*",IF($C470&gt;=400,ROUND('201819 DATA'!BJ470/$C470,2),"")))</f>
        <v>0</v>
      </c>
      <c r="AL470" s="289" t="str">
        <f>IF(OR($C470="*",$C470&lt;400),"",IF(AND('201819 DATA'!BK470="*",$C470&gt;=400),"*",IF($C470&gt;=400,ROUND('201819 DATA'!BK470/$C470,2),"")))</f>
        <v>*</v>
      </c>
      <c r="AM470" s="289">
        <f>IF(OR($C470="*",$C470&lt;400),"",IF(AND('201819 DATA'!BL470="*",$C470&gt;=400),"*",IF($C470&gt;=400,ROUND('201819 DATA'!BL470/$C470,2),"")))</f>
        <v>0.02</v>
      </c>
      <c r="AN470" s="289">
        <f>IF(OR($C470="*",$C470&lt;400),"",IF(AND('201819 DATA'!BM470="*",$C470&gt;=400),"*",IF($C470&gt;=400,ROUND('201819 DATA'!BM470/$C470,2),"")))</f>
        <v>0.31</v>
      </c>
      <c r="AO470" s="289">
        <f>IF(OR($C470="*",$C470&lt;400),"",IF(AND('201819 DATA'!BN470="*",$C470&gt;=400),"*",IF($C470&gt;=400,ROUND('201819 DATA'!BN470/$C470,2),"")))</f>
        <v>0.01</v>
      </c>
      <c r="AP470" s="289">
        <f>IF(OR($C470="*",$C470&lt;400),"",IF(AND('201819 DATA'!BO470="*",$C470&gt;=400),"*",IF($C470&gt;=400,ROUND('201819 DATA'!BO470/$C470,2),"")))</f>
        <v>0.46</v>
      </c>
      <c r="AQ470" s="289">
        <f>IF(OR($C470="*",$C470&lt;400),"",IF(AND('201819 DATA'!BP470="*",$C470&gt;=400),"*",IF($C470&gt;=400,ROUND('201819 DATA'!BP470/$C470,2),"")))</f>
        <v>0.05</v>
      </c>
      <c r="AR470" s="289">
        <f>IF(OR($C470="*",$C470&lt;400),"",IF(AND('201819 DATA'!BQ470="*",$C470&gt;=400),"*",IF($C470&gt;=400,ROUND('201819 DATA'!BQ470/$C470,2),"")))</f>
        <v>0</v>
      </c>
      <c r="AS470" s="289">
        <f>IF(OR($C470="*",$C470&lt;400),"",IF(AND('201819 DATA'!BR470="*",$C470&gt;=400),"*",IF($C470&gt;=400,ROUND('201819 DATA'!BR470/$C470,2),"")))</f>
        <v>0</v>
      </c>
      <c r="AT470" s="289" t="str">
        <f>IF(OR($C470="*",$C470&lt;400),"",IF(AND('201819 DATA'!BS470="*",$C470&gt;=400),"*",IF($C470&gt;=400,ROUND('201819 DATA'!BS470/$C470,2),"")))</f>
        <v>*</v>
      </c>
      <c r="AU470" s="289">
        <f>IF(OR($C470="*",$C470&lt;400),"",IF(AND('201819 DATA'!BT470="*",$C470&gt;=400),"*",IF($C470&gt;=400,ROUND('201819 DATA'!BT470/$C470,2),"")))</f>
        <v>0.06</v>
      </c>
      <c r="AV470" s="289">
        <f>IF(OR($C470="*",$C470&lt;400),"",IF(AND('201819 DATA'!BU470="*",$C470&gt;=400),"*",IF($C470&gt;=400,ROUND('201819 DATA'!BU470/$C470,2),"")))</f>
        <v>0.01</v>
      </c>
      <c r="AW470" s="289">
        <f>IF(OR($C470="*",$C470&lt;400),"",IF(AND('201819 DATA'!BV470="*",$C470&gt;=400),"*",IF($C470&gt;=400,ROUND('201819 DATA'!BV470/$C470,2),"")))</f>
        <v>0</v>
      </c>
      <c r="AX470" s="289">
        <f>IF(OR($C470="*",$C470&lt;400),"",IF(AND('201819 DATA'!BW470="*",$C470&gt;=400),"*",IF($C470&gt;=400,ROUND('201819 DATA'!BW470/$C470,2),"")))</f>
        <v>0.01</v>
      </c>
    </row>
    <row r="471" spans="1:50" x14ac:dyDescent="0.2">
      <c r="A471" s="13" t="s">
        <v>378</v>
      </c>
      <c r="B471" s="287">
        <f>'201819 DATA'!B471</f>
        <v>149050</v>
      </c>
      <c r="C471" s="288">
        <f>'201819 DATA'!C471</f>
        <v>109000</v>
      </c>
      <c r="D471" s="293">
        <f>'201819 DATA'!FN471</f>
        <v>40450</v>
      </c>
      <c r="G471" s="295">
        <f t="shared" si="7"/>
        <v>0.73</v>
      </c>
      <c r="H471" s="289">
        <f>IF(OR($C471="*",$C471&lt;400),"",IF(AND('201819 DATA'!F471="*",$C471&gt;=400),"*",IF($C471&gt;=400,ROUND('201819 DATA'!F471/$C471,2),"")))</f>
        <v>0.44</v>
      </c>
      <c r="I471" s="296">
        <f>IF(OR($B471="*",$B471&lt;400),"",IF(AND('201819 DATA'!Y471="*",$B471&gt;=400),"*",IF($B471&gt;=400,ROUND('201819 DATA'!Y471/$B471,2),"")))</f>
        <v>7.0000000000000007E-2</v>
      </c>
      <c r="J471" s="296">
        <f>IF(OR($B471="*",$B471&lt;400),"",IF(AND('201819 DATA'!Z471="*",$B471&gt;=400),"*",IF($B471&gt;=400,ROUND('201819 DATA'!Z471/$B471,2),"")))</f>
        <v>0.1</v>
      </c>
      <c r="K471" s="296">
        <f>IF(OR($B471="*",$B471&lt;400),"",IF(AND('201819 DATA'!AA471="*",$B471&gt;=400),"*",IF($B471&gt;=400,ROUND('201819 DATA'!AA471/$B471,2),"")))</f>
        <v>0.12</v>
      </c>
      <c r="L471" s="296">
        <f>IF(OR($B471="*",$B471&lt;400),"",IF(AND('201819 DATA'!AB471="*",$B471&gt;=400),"*",IF($B471&gt;=400,ROUND('201819 DATA'!AB471/$B471,2),"")))</f>
        <v>0.17</v>
      </c>
      <c r="M471" s="296">
        <f>IF(OR($B471="*",$B471&lt;400),"",IF(AND('201819 DATA'!AC471="*",$B471&gt;=400),"*",IF($B471&gt;=400,ROUND('201819 DATA'!AC471/$B471,2),"")))</f>
        <v>0.24</v>
      </c>
      <c r="N471" s="296">
        <f>IF(OR($B471="*",$B471&lt;400),"",IF(AND('201819 DATA'!AD471="*",$B471&gt;=400),"*",IF($B471&gt;=400,ROUND('201819 DATA'!AD471/$B471,2),"")))</f>
        <v>0.25</v>
      </c>
      <c r="O471" s="296">
        <f>IF(OR($B471="*",$B471&lt;400),"",IF(AND('201819 DATA'!AE471="*",$B471&gt;=400),"*",IF($B471&gt;=400,ROUND('201819 DATA'!AE471/$B471,2),"")))</f>
        <v>0.05</v>
      </c>
      <c r="P471" s="297"/>
      <c r="Q471" s="296">
        <f>IF(OR($B471="*",$B471&lt;400),"",IF(AND('201819 DATA'!FL471="*",$B471&gt;=400),"*",IF($B471&gt;=400,ROUND('201819 DATA'!FL471/$B471,2),"")))</f>
        <v>0.5</v>
      </c>
      <c r="R471" s="289">
        <f>IF(OR($C471="*",$C471&lt;400),"",IF(AND('201819 DATA'!F471="*",$C471&gt;=400),"*",IF($C471&gt;=400,ROUND('201819 DATA'!F471/$C471,2),"")))</f>
        <v>0.44</v>
      </c>
      <c r="S471" s="289">
        <f>IF(OR($C471="*",$C471&lt;400),"",IF(AND('201819 DATA'!G469="*",$C471&gt;=400),"*",IF($C471&gt;=400,ROUND('201819 DATA'!G469/$C471,2),"")))</f>
        <v>0</v>
      </c>
      <c r="T471" s="289">
        <f>IF(OR($C471="*",$C471&lt;400),"",IF(AND('201819 DATA'!H469="*",$C471&gt;=400),"*",IF($C471&gt;=400,ROUND('201819 DATA'!H469/$C471,2),"")))</f>
        <v>0</v>
      </c>
      <c r="V471" s="312">
        <f>IF(OR($D471="*",$D471&lt;400),"",IF(AND('201819 DATA'!M471="*",$D471&gt;=400),"*",IF($D471&gt;=400,ROUND('201819 DATA'!M471/$D471,2),"")))</f>
        <v>0.56999999999999995</v>
      </c>
      <c r="W471" s="312">
        <f>IF(OR($D471="*",$D471&lt;400),"",IF(AND('201819 DATA'!N471="*",$D471&gt;=400),"*",IF($D471&gt;=400,ROUND('201819 DATA'!N471/$D471,2),"")))</f>
        <v>0.18</v>
      </c>
      <c r="X471" s="312">
        <f>IF(OR($D471="*",$D471&lt;400),"",IF(AND('201819 DATA'!O471="*",$D471&gt;=400),"*",IF($D471&gt;=400,ROUND('201819 DATA'!O471/$D471,2),"")))</f>
        <v>0.06</v>
      </c>
      <c r="Y471" s="312">
        <f>IF(OR($D471="*",$D471&lt;400),"",IF(AND('201819 DATA'!P471="*",$D471&gt;=400),"*",IF($D471&gt;=400,ROUND('201819 DATA'!P471/$D471,2),"")))</f>
        <v>0.12</v>
      </c>
      <c r="Z471" s="312">
        <f>IF(OR($D471="*",$D471&lt;400),"",IF(AND('201819 DATA'!Q471="*",$D471&gt;=400),"*",IF($D471&gt;=400,ROUND('201819 DATA'!Q471/$D471,2),"")))</f>
        <v>0.04</v>
      </c>
      <c r="AA471" s="312">
        <f>IF(OR($D471="*",$D471&lt;400),"",IF(AND('201819 DATA'!R471="*",$D471&gt;=400),"*",IF($D471&gt;=400,ROUND('201819 DATA'!R471/$D471,2),"")))</f>
        <v>0.02</v>
      </c>
      <c r="AB471" s="312">
        <f>IF(OR($D471="*",$D471&lt;400),"",IF(AND('201819 DATA'!S471="*",$D471&gt;=400),"*",IF($D471&gt;=400,ROUND('201819 DATA'!S471/$D471,2),"")))</f>
        <v>0</v>
      </c>
      <c r="AC471" s="312">
        <f>IF(OR($D471="*",$D471&lt;400),"",IF(AND('201819 DATA'!T471="*",$D471&gt;=400),"*",IF($D471&gt;=400,ROUND('201819 DATA'!T471/$D471,2),"")))</f>
        <v>0</v>
      </c>
      <c r="AD471" s="289">
        <f>IF(OR($C471="*",$C471&lt;400),"",IF(AND('201819 DATA'!BC471="*",$C471&gt;=400),"*",IF($C471&gt;=400,ROUND('201819 DATA'!BC471/$C471,2),"")))</f>
        <v>0.03</v>
      </c>
      <c r="AE471" s="289">
        <f>IF(OR($C471="*",$C471&lt;400),"",IF(AND('201819 DATA'!BD471="*",$C471&gt;=400),"*",IF($C471&gt;=400,ROUND('201819 DATA'!BD471/$C471,2),"")))</f>
        <v>0.1</v>
      </c>
      <c r="AF471" s="289">
        <f>IF(OR($C471="*",$C471&lt;400),"",IF(AND('201819 DATA'!BE471="*",$C471&gt;=400),"*",IF($C471&gt;=400,ROUND('201819 DATA'!BE471/$C471,2),"")))</f>
        <v>0.02</v>
      </c>
      <c r="AG471" s="289">
        <f>IF(OR($C471="*",$C471&lt;400),"",IF(AND('201819 DATA'!BF471="*",$C471&gt;=400),"*",IF($C471&gt;=400,ROUND('201819 DATA'!BF471/$C471,2),"")))</f>
        <v>0.03</v>
      </c>
      <c r="AH471" s="289">
        <f>IF(OR($C471="*",$C471&lt;400),"",IF(AND('201819 DATA'!BG471="*",$C471&gt;=400),"*",IF($C471&gt;=400,ROUND('201819 DATA'!BG471/$C471,2),"")))</f>
        <v>0.01</v>
      </c>
      <c r="AI471" s="289">
        <f>IF(OR($C471="*",$C471&lt;400),"",IF(AND('201819 DATA'!BH471="*",$C471&gt;=400),"*",IF($C471&gt;=400,ROUND('201819 DATA'!BH471/$C471,2),"")))</f>
        <v>0.02</v>
      </c>
      <c r="AJ471" s="289">
        <f>IF(OR($C471="*",$C471&lt;400),"",IF(AND('201819 DATA'!BI471="*",$C471&gt;=400),"*",IF($C471&gt;=400,ROUND('201819 DATA'!BI471/$C471,2),"")))</f>
        <v>0.02</v>
      </c>
      <c r="AK471" s="289">
        <f>IF(OR($C471="*",$C471&lt;400),"",IF(AND('201819 DATA'!BJ471="*",$C471&gt;=400),"*",IF($C471&gt;=400,ROUND('201819 DATA'!BJ471/$C471,2),"")))</f>
        <v>0.01</v>
      </c>
      <c r="AL471" s="289">
        <f>IF(OR($C471="*",$C471&lt;400),"",IF(AND('201819 DATA'!BK471="*",$C471&gt;=400),"*",IF($C471&gt;=400,ROUND('201819 DATA'!BK471/$C471,2),"")))</f>
        <v>0.05</v>
      </c>
      <c r="AM471" s="289">
        <f>IF(OR($C471="*",$C471&lt;400),"",IF(AND('201819 DATA'!BL471="*",$C471&gt;=400),"*",IF($C471&gt;=400,ROUND('201819 DATA'!BL471/$C471,2),"")))</f>
        <v>0.08</v>
      </c>
      <c r="AN471" s="289">
        <f>IF(OR($C471="*",$C471&lt;400),"",IF(AND('201819 DATA'!BM471="*",$C471&gt;=400),"*",IF($C471&gt;=400,ROUND('201819 DATA'!BM471/$C471,2),"")))</f>
        <v>0.15</v>
      </c>
      <c r="AO471" s="289">
        <f>IF(OR($C471="*",$C471&lt;400),"",IF(AND('201819 DATA'!BN471="*",$C471&gt;=400),"*",IF($C471&gt;=400,ROUND('201819 DATA'!BN471/$C471,2),"")))</f>
        <v>0.03</v>
      </c>
      <c r="AP471" s="289">
        <f>IF(OR($C471="*",$C471&lt;400),"",IF(AND('201819 DATA'!BO471="*",$C471&gt;=400),"*",IF($C471&gt;=400,ROUND('201819 DATA'!BO471/$C471,2),"")))</f>
        <v>0.06</v>
      </c>
      <c r="AQ471" s="289">
        <f>IF(OR($C471="*",$C471&lt;400),"",IF(AND('201819 DATA'!BP471="*",$C471&gt;=400),"*",IF($C471&gt;=400,ROUND('201819 DATA'!BP471/$C471,2),"")))</f>
        <v>7.0000000000000007E-2</v>
      </c>
      <c r="AR471" s="289">
        <f>IF(OR($C471="*",$C471&lt;400),"",IF(AND('201819 DATA'!BQ471="*",$C471&gt;=400),"*",IF($C471&gt;=400,ROUND('201819 DATA'!BQ471/$C471,2),"")))</f>
        <v>0.08</v>
      </c>
      <c r="AS471" s="289">
        <f>IF(OR($C471="*",$C471&lt;400),"",IF(AND('201819 DATA'!BR471="*",$C471&gt;=400),"*",IF($C471&gt;=400,ROUND('201819 DATA'!BR471/$C471,2),"")))</f>
        <v>0.02</v>
      </c>
      <c r="AT471" s="289">
        <f>IF(OR($C471="*",$C471&lt;400),"",IF(AND('201819 DATA'!BS471="*",$C471&gt;=400),"*",IF($C471&gt;=400,ROUND('201819 DATA'!BS471/$C471,2),"")))</f>
        <v>0</v>
      </c>
      <c r="AU471" s="289">
        <f>IF(OR($C471="*",$C471&lt;400),"",IF(AND('201819 DATA'!BT471="*",$C471&gt;=400),"*",IF($C471&gt;=400,ROUND('201819 DATA'!BT471/$C471,2),"")))</f>
        <v>0.11</v>
      </c>
      <c r="AV471" s="289">
        <f>IF(OR($C471="*",$C471&lt;400),"",IF(AND('201819 DATA'!BU471="*",$C471&gt;=400),"*",IF($C471&gt;=400,ROUND('201819 DATA'!BU471/$C471,2),"")))</f>
        <v>0.06</v>
      </c>
      <c r="AW471" s="289">
        <f>IF(OR($C471="*",$C471&lt;400),"",IF(AND('201819 DATA'!BV471="*",$C471&gt;=400),"*",IF($C471&gt;=400,ROUND('201819 DATA'!BV471/$C471,2),"")))</f>
        <v>0</v>
      </c>
      <c r="AX471" s="289">
        <f>IF(OR($C471="*",$C471&lt;400),"",IF(AND('201819 DATA'!BW471="*",$C471&gt;=400),"*",IF($C471&gt;=400,ROUND('201819 DATA'!BW471/$C471,2),"")))</f>
        <v>0.05</v>
      </c>
    </row>
    <row r="472" spans="1:50" x14ac:dyDescent="0.2">
      <c r="A472" s="13" t="s">
        <v>604</v>
      </c>
      <c r="B472" s="287">
        <f>'201819 DATA'!B472</f>
        <v>30</v>
      </c>
      <c r="C472" s="288">
        <f>'201819 DATA'!C472</f>
        <v>30</v>
      </c>
      <c r="D472" s="293">
        <f>'201819 DATA'!FN472</f>
        <v>0</v>
      </c>
      <c r="G472" s="295" t="str">
        <f t="shared" si="7"/>
        <v/>
      </c>
      <c r="H472" s="289" t="str">
        <f>IF(OR($C472="*",$C472&lt;400),"",IF(AND('201819 DATA'!F472="*",$C472&gt;=400),"*",IF($C472&gt;=400,ROUND('201819 DATA'!F472/$C472,2),"")))</f>
        <v/>
      </c>
      <c r="I472" s="296" t="str">
        <f>IF(OR($B472="*",$B472&lt;400),"",IF(AND('201819 DATA'!Y472="*",$B472&gt;=400),"*",IF($B472&gt;=400,ROUND('201819 DATA'!Y472/$B472,2),"")))</f>
        <v/>
      </c>
      <c r="J472" s="296" t="str">
        <f>IF(OR($B472="*",$B472&lt;400),"",IF(AND('201819 DATA'!Z472="*",$B472&gt;=400),"*",IF($B472&gt;=400,ROUND('201819 DATA'!Z472/$B472,2),"")))</f>
        <v/>
      </c>
      <c r="K472" s="296" t="str">
        <f>IF(OR($B472="*",$B472&lt;400),"",IF(AND('201819 DATA'!AA472="*",$B472&gt;=400),"*",IF($B472&gt;=400,ROUND('201819 DATA'!AA472/$B472,2),"")))</f>
        <v/>
      </c>
      <c r="L472" s="296" t="str">
        <f>IF(OR($B472="*",$B472&lt;400),"",IF(AND('201819 DATA'!AB472="*",$B472&gt;=400),"*",IF($B472&gt;=400,ROUND('201819 DATA'!AB472/$B472,2),"")))</f>
        <v/>
      </c>
      <c r="M472" s="296" t="str">
        <f>IF(OR($B472="*",$B472&lt;400),"",IF(AND('201819 DATA'!AC472="*",$B472&gt;=400),"*",IF($B472&gt;=400,ROUND('201819 DATA'!AC472/$B472,2),"")))</f>
        <v/>
      </c>
      <c r="N472" s="296" t="str">
        <f>IF(OR($B472="*",$B472&lt;400),"",IF(AND('201819 DATA'!AD472="*",$B472&gt;=400),"*",IF($B472&gt;=400,ROUND('201819 DATA'!AD472/$B472,2),"")))</f>
        <v/>
      </c>
      <c r="O472" s="296" t="str">
        <f>IF(OR($B472="*",$B472&lt;400),"",IF(AND('201819 DATA'!AE472="*",$B472&gt;=400),"*",IF($B472&gt;=400,ROUND('201819 DATA'!AE472/$B472,2),"")))</f>
        <v/>
      </c>
      <c r="P472" s="297"/>
      <c r="Q472" s="296" t="str">
        <f>IF(OR($B472="*",$B472&lt;400),"",IF(AND('201819 DATA'!FL472="*",$B472&gt;=400),"*",IF($B472&gt;=400,ROUND('201819 DATA'!FL472/$B472,2),"")))</f>
        <v/>
      </c>
      <c r="R472" s="289" t="str">
        <f>IF(OR($C472="*",$C472&lt;400),"",IF(AND('201819 DATA'!F472="*",$C472&gt;=400),"*",IF($C472&gt;=400,ROUND('201819 DATA'!F472/$C472,2),"")))</f>
        <v/>
      </c>
      <c r="S472" s="289" t="str">
        <f>IF(OR($C472="*",$C472&lt;400),"",IF(AND('201819 DATA'!G470="*",$C472&gt;=400),"*",IF($C472&gt;=400,ROUND('201819 DATA'!G470/$C472,2),"")))</f>
        <v/>
      </c>
      <c r="T472" s="289" t="str">
        <f>IF(OR($C472="*",$C472&lt;400),"",IF(AND('201819 DATA'!H470="*",$C472&gt;=400),"*",IF($C472&gt;=400,ROUND('201819 DATA'!H470/$C472,2),"")))</f>
        <v/>
      </c>
      <c r="V472" s="312" t="str">
        <f>IF(OR($D472="*",$D472&lt;400),"",IF(AND('201819 DATA'!M472="*",$D472&gt;=400),"*",IF($D472&gt;=400,ROUND('201819 DATA'!M472/$D472,2),"")))</f>
        <v/>
      </c>
      <c r="W472" s="312" t="str">
        <f>IF(OR($D472="*",$D472&lt;400),"",IF(AND('201819 DATA'!N472="*",$D472&gt;=400),"*",IF($D472&gt;=400,ROUND('201819 DATA'!N472/$D472,2),"")))</f>
        <v/>
      </c>
      <c r="X472" s="312" t="str">
        <f>IF(OR($D472="*",$D472&lt;400),"",IF(AND('201819 DATA'!O472="*",$D472&gt;=400),"*",IF($D472&gt;=400,ROUND('201819 DATA'!O472/$D472,2),"")))</f>
        <v/>
      </c>
      <c r="Y472" s="312" t="str">
        <f>IF(OR($D472="*",$D472&lt;400),"",IF(AND('201819 DATA'!P472="*",$D472&gt;=400),"*",IF($D472&gt;=400,ROUND('201819 DATA'!P472/$D472,2),"")))</f>
        <v/>
      </c>
      <c r="Z472" s="312" t="str">
        <f>IF(OR($D472="*",$D472&lt;400),"",IF(AND('201819 DATA'!Q472="*",$D472&gt;=400),"*",IF($D472&gt;=400,ROUND('201819 DATA'!Q472/$D472,2),"")))</f>
        <v/>
      </c>
      <c r="AA472" s="312" t="str">
        <f>IF(OR($D472="*",$D472&lt;400),"",IF(AND('201819 DATA'!R472="*",$D472&gt;=400),"*",IF($D472&gt;=400,ROUND('201819 DATA'!R472/$D472,2),"")))</f>
        <v/>
      </c>
      <c r="AB472" s="312" t="str">
        <f>IF(OR($D472="*",$D472&lt;400),"",IF(AND('201819 DATA'!S472="*",$D472&gt;=400),"*",IF($D472&gt;=400,ROUND('201819 DATA'!S472/$D472,2),"")))</f>
        <v/>
      </c>
      <c r="AC472" s="312" t="str">
        <f>IF(OR($D472="*",$D472&lt;400),"",IF(AND('201819 DATA'!T472="*",$D472&gt;=400),"*",IF($D472&gt;=400,ROUND('201819 DATA'!T472/$D472,2),"")))</f>
        <v/>
      </c>
      <c r="AD472" s="289" t="str">
        <f>IF(OR($C472="*",$C472&lt;400),"",IF(AND('201819 DATA'!BC472="*",$C472&gt;=400),"*",IF($C472&gt;=400,ROUND('201819 DATA'!BC472/$C472,2),"")))</f>
        <v/>
      </c>
      <c r="AE472" s="289" t="str">
        <f>IF(OR($C472="*",$C472&lt;400),"",IF(AND('201819 DATA'!BD472="*",$C472&gt;=400),"*",IF($C472&gt;=400,ROUND('201819 DATA'!BD472/$C472,2),"")))</f>
        <v/>
      </c>
      <c r="AF472" s="289" t="str">
        <f>IF(OR($C472="*",$C472&lt;400),"",IF(AND('201819 DATA'!BE472="*",$C472&gt;=400),"*",IF($C472&gt;=400,ROUND('201819 DATA'!BE472/$C472,2),"")))</f>
        <v/>
      </c>
      <c r="AG472" s="289" t="str">
        <f>IF(OR($C472="*",$C472&lt;400),"",IF(AND('201819 DATA'!BF472="*",$C472&gt;=400),"*",IF($C472&gt;=400,ROUND('201819 DATA'!BF472/$C472,2),"")))</f>
        <v/>
      </c>
      <c r="AH472" s="289" t="str">
        <f>IF(OR($C472="*",$C472&lt;400),"",IF(AND('201819 DATA'!BG472="*",$C472&gt;=400),"*",IF($C472&gt;=400,ROUND('201819 DATA'!BG472/$C472,2),"")))</f>
        <v/>
      </c>
      <c r="AI472" s="289" t="str">
        <f>IF(OR($C472="*",$C472&lt;400),"",IF(AND('201819 DATA'!BH472="*",$C472&gt;=400),"*",IF($C472&gt;=400,ROUND('201819 DATA'!BH472/$C472,2),"")))</f>
        <v/>
      </c>
      <c r="AJ472" s="289" t="str">
        <f>IF(OR($C472="*",$C472&lt;400),"",IF(AND('201819 DATA'!BI472="*",$C472&gt;=400),"*",IF($C472&gt;=400,ROUND('201819 DATA'!BI472/$C472,2),"")))</f>
        <v/>
      </c>
      <c r="AK472" s="289" t="str">
        <f>IF(OR($C472="*",$C472&lt;400),"",IF(AND('201819 DATA'!BJ472="*",$C472&gt;=400),"*",IF($C472&gt;=400,ROUND('201819 DATA'!BJ472/$C472,2),"")))</f>
        <v/>
      </c>
      <c r="AL472" s="289" t="str">
        <f>IF(OR($C472="*",$C472&lt;400),"",IF(AND('201819 DATA'!BK472="*",$C472&gt;=400),"*",IF($C472&gt;=400,ROUND('201819 DATA'!BK472/$C472,2),"")))</f>
        <v/>
      </c>
      <c r="AM472" s="289" t="str">
        <f>IF(OR($C472="*",$C472&lt;400),"",IF(AND('201819 DATA'!BL472="*",$C472&gt;=400),"*",IF($C472&gt;=400,ROUND('201819 DATA'!BL472/$C472,2),"")))</f>
        <v/>
      </c>
      <c r="AN472" s="289" t="str">
        <f>IF(OR($C472="*",$C472&lt;400),"",IF(AND('201819 DATA'!BM472="*",$C472&gt;=400),"*",IF($C472&gt;=400,ROUND('201819 DATA'!BM472/$C472,2),"")))</f>
        <v/>
      </c>
      <c r="AO472" s="289" t="str">
        <f>IF(OR($C472="*",$C472&lt;400),"",IF(AND('201819 DATA'!BN472="*",$C472&gt;=400),"*",IF($C472&gt;=400,ROUND('201819 DATA'!BN472/$C472,2),"")))</f>
        <v/>
      </c>
      <c r="AP472" s="289" t="str">
        <f>IF(OR($C472="*",$C472&lt;400),"",IF(AND('201819 DATA'!BO472="*",$C472&gt;=400),"*",IF($C472&gt;=400,ROUND('201819 DATA'!BO472/$C472,2),"")))</f>
        <v/>
      </c>
      <c r="AQ472" s="289" t="str">
        <f>IF(OR($C472="*",$C472&lt;400),"",IF(AND('201819 DATA'!BP472="*",$C472&gt;=400),"*",IF($C472&gt;=400,ROUND('201819 DATA'!BP472/$C472,2),"")))</f>
        <v/>
      </c>
      <c r="AR472" s="289" t="str">
        <f>IF(OR($C472="*",$C472&lt;400),"",IF(AND('201819 DATA'!BQ472="*",$C472&gt;=400),"*",IF($C472&gt;=400,ROUND('201819 DATA'!BQ472/$C472,2),"")))</f>
        <v/>
      </c>
      <c r="AS472" s="289" t="str">
        <f>IF(OR($C472="*",$C472&lt;400),"",IF(AND('201819 DATA'!BR472="*",$C472&gt;=400),"*",IF($C472&gt;=400,ROUND('201819 DATA'!BR472/$C472,2),"")))</f>
        <v/>
      </c>
      <c r="AT472" s="289" t="str">
        <f>IF(OR($C472="*",$C472&lt;400),"",IF(AND('201819 DATA'!BS472="*",$C472&gt;=400),"*",IF($C472&gt;=400,ROUND('201819 DATA'!BS472/$C472,2),"")))</f>
        <v/>
      </c>
      <c r="AU472" s="289" t="str">
        <f>IF(OR($C472="*",$C472&lt;400),"",IF(AND('201819 DATA'!BT472="*",$C472&gt;=400),"*",IF($C472&gt;=400,ROUND('201819 DATA'!BT472/$C472,2),"")))</f>
        <v/>
      </c>
      <c r="AV472" s="289" t="str">
        <f>IF(OR($C472="*",$C472&lt;400),"",IF(AND('201819 DATA'!BU472="*",$C472&gt;=400),"*",IF($C472&gt;=400,ROUND('201819 DATA'!BU472/$C472,2),"")))</f>
        <v/>
      </c>
      <c r="AW472" s="289" t="str">
        <f>IF(OR($C472="*",$C472&lt;400),"",IF(AND('201819 DATA'!BV472="*",$C472&gt;=400),"*",IF($C472&gt;=400,ROUND('201819 DATA'!BV472/$C472,2),"")))</f>
        <v/>
      </c>
      <c r="AX472" s="289" t="str">
        <f>IF(OR($C472="*",$C472&lt;400),"",IF(AND('201819 DATA'!BW472="*",$C472&gt;=400),"*",IF($C472&gt;=400,ROUND('201819 DATA'!BW472/$C472,2),"")))</f>
        <v/>
      </c>
    </row>
    <row r="473" spans="1:50" x14ac:dyDescent="0.2">
      <c r="A473" s="13" t="s">
        <v>1542</v>
      </c>
      <c r="B473" s="287">
        <f>'201819 DATA'!B473</f>
        <v>290</v>
      </c>
      <c r="C473" s="288">
        <f>'201819 DATA'!C473</f>
        <v>290</v>
      </c>
      <c r="D473" s="293">
        <f>'201819 DATA'!FN473</f>
        <v>0</v>
      </c>
      <c r="G473" s="295" t="str">
        <f t="shared" si="7"/>
        <v/>
      </c>
      <c r="H473" s="289" t="str">
        <f>IF(OR($C473="*",$C473&lt;400),"",IF(AND('201819 DATA'!F473="*",$C473&gt;=400),"*",IF($C473&gt;=400,ROUND('201819 DATA'!F473/$C473,2),"")))</f>
        <v/>
      </c>
      <c r="I473" s="296" t="str">
        <f>IF(OR($B473="*",$B473&lt;400),"",IF(AND('201819 DATA'!Y473="*",$B473&gt;=400),"*",IF($B473&gt;=400,ROUND('201819 DATA'!Y473/$B473,2),"")))</f>
        <v/>
      </c>
      <c r="J473" s="296" t="str">
        <f>IF(OR($B473="*",$B473&lt;400),"",IF(AND('201819 DATA'!Z473="*",$B473&gt;=400),"*",IF($B473&gt;=400,ROUND('201819 DATA'!Z473/$B473,2),"")))</f>
        <v/>
      </c>
      <c r="K473" s="296" t="str">
        <f>IF(OR($B473="*",$B473&lt;400),"",IF(AND('201819 DATA'!AA473="*",$B473&gt;=400),"*",IF($B473&gt;=400,ROUND('201819 DATA'!AA473/$B473,2),"")))</f>
        <v/>
      </c>
      <c r="L473" s="296" t="str">
        <f>IF(OR($B473="*",$B473&lt;400),"",IF(AND('201819 DATA'!AB473="*",$B473&gt;=400),"*",IF($B473&gt;=400,ROUND('201819 DATA'!AB473/$B473,2),"")))</f>
        <v/>
      </c>
      <c r="M473" s="296" t="str">
        <f>IF(OR($B473="*",$B473&lt;400),"",IF(AND('201819 DATA'!AC473="*",$B473&gt;=400),"*",IF($B473&gt;=400,ROUND('201819 DATA'!AC473/$B473,2),"")))</f>
        <v/>
      </c>
      <c r="N473" s="296" t="str">
        <f>IF(OR($B473="*",$B473&lt;400),"",IF(AND('201819 DATA'!AD473="*",$B473&gt;=400),"*",IF($B473&gt;=400,ROUND('201819 DATA'!AD473/$B473,2),"")))</f>
        <v/>
      </c>
      <c r="O473" s="296" t="str">
        <f>IF(OR($B473="*",$B473&lt;400),"",IF(AND('201819 DATA'!AE473="*",$B473&gt;=400),"*",IF($B473&gt;=400,ROUND('201819 DATA'!AE473/$B473,2),"")))</f>
        <v/>
      </c>
      <c r="P473" s="297"/>
      <c r="Q473" s="296" t="str">
        <f>IF(OR($B473="*",$B473&lt;400),"",IF(AND('201819 DATA'!FL473="*",$B473&gt;=400),"*",IF($B473&gt;=400,ROUND('201819 DATA'!FL473/$B473,2),"")))</f>
        <v/>
      </c>
      <c r="R473" s="289" t="str">
        <f>IF(OR($C473="*",$C473&lt;400),"",IF(AND('201819 DATA'!F473="*",$C473&gt;=400),"*",IF($C473&gt;=400,ROUND('201819 DATA'!F473/$C473,2),"")))</f>
        <v/>
      </c>
      <c r="S473" s="289" t="str">
        <f>IF(OR($C473="*",$C473&lt;400),"",IF(AND('201819 DATA'!G471="*",$C473&gt;=400),"*",IF($C473&gt;=400,ROUND('201819 DATA'!G471/$C473,2),"")))</f>
        <v/>
      </c>
      <c r="T473" s="289" t="str">
        <f>IF(OR($C473="*",$C473&lt;400),"",IF(AND('201819 DATA'!H471="*",$C473&gt;=400),"*",IF($C473&gt;=400,ROUND('201819 DATA'!H471/$C473,2),"")))</f>
        <v/>
      </c>
      <c r="V473" s="312" t="str">
        <f>IF(OR($D473="*",$D473&lt;400),"",IF(AND('201819 DATA'!M473="*",$D473&gt;=400),"*",IF($D473&gt;=400,ROUND('201819 DATA'!M473/$D473,2),"")))</f>
        <v/>
      </c>
      <c r="W473" s="312" t="str">
        <f>IF(OR($D473="*",$D473&lt;400),"",IF(AND('201819 DATA'!N473="*",$D473&gt;=400),"*",IF($D473&gt;=400,ROUND('201819 DATA'!N473/$D473,2),"")))</f>
        <v/>
      </c>
      <c r="X473" s="312" t="str">
        <f>IF(OR($D473="*",$D473&lt;400),"",IF(AND('201819 DATA'!O473="*",$D473&gt;=400),"*",IF($D473&gt;=400,ROUND('201819 DATA'!O473/$D473,2),"")))</f>
        <v/>
      </c>
      <c r="Y473" s="312" t="str">
        <f>IF(OR($D473="*",$D473&lt;400),"",IF(AND('201819 DATA'!P473="*",$D473&gt;=400),"*",IF($D473&gt;=400,ROUND('201819 DATA'!P473/$D473,2),"")))</f>
        <v/>
      </c>
      <c r="Z473" s="312" t="str">
        <f>IF(OR($D473="*",$D473&lt;400),"",IF(AND('201819 DATA'!Q473="*",$D473&gt;=400),"*",IF($D473&gt;=400,ROUND('201819 DATA'!Q473/$D473,2),"")))</f>
        <v/>
      </c>
      <c r="AA473" s="312" t="str">
        <f>IF(OR($D473="*",$D473&lt;400),"",IF(AND('201819 DATA'!R473="*",$D473&gt;=400),"*",IF($D473&gt;=400,ROUND('201819 DATA'!R473/$D473,2),"")))</f>
        <v/>
      </c>
      <c r="AB473" s="312" t="str">
        <f>IF(OR($D473="*",$D473&lt;400),"",IF(AND('201819 DATA'!S473="*",$D473&gt;=400),"*",IF($D473&gt;=400,ROUND('201819 DATA'!S473/$D473,2),"")))</f>
        <v/>
      </c>
      <c r="AC473" s="312" t="str">
        <f>IF(OR($D473="*",$D473&lt;400),"",IF(AND('201819 DATA'!T473="*",$D473&gt;=400),"*",IF($D473&gt;=400,ROUND('201819 DATA'!T473/$D473,2),"")))</f>
        <v/>
      </c>
      <c r="AD473" s="289" t="str">
        <f>IF(OR($C473="*",$C473&lt;400),"",IF(AND('201819 DATA'!BC473="*",$C473&gt;=400),"*",IF($C473&gt;=400,ROUND('201819 DATA'!BC473/$C473,2),"")))</f>
        <v/>
      </c>
      <c r="AE473" s="289" t="str">
        <f>IF(OR($C473="*",$C473&lt;400),"",IF(AND('201819 DATA'!BD473="*",$C473&gt;=400),"*",IF($C473&gt;=400,ROUND('201819 DATA'!BD473/$C473,2),"")))</f>
        <v/>
      </c>
      <c r="AF473" s="289" t="str">
        <f>IF(OR($C473="*",$C473&lt;400),"",IF(AND('201819 DATA'!BE473="*",$C473&gt;=400),"*",IF($C473&gt;=400,ROUND('201819 DATA'!BE473/$C473,2),"")))</f>
        <v/>
      </c>
      <c r="AG473" s="289" t="str">
        <f>IF(OR($C473="*",$C473&lt;400),"",IF(AND('201819 DATA'!BF473="*",$C473&gt;=400),"*",IF($C473&gt;=400,ROUND('201819 DATA'!BF473/$C473,2),"")))</f>
        <v/>
      </c>
      <c r="AH473" s="289" t="str">
        <f>IF(OR($C473="*",$C473&lt;400),"",IF(AND('201819 DATA'!BG473="*",$C473&gt;=400),"*",IF($C473&gt;=400,ROUND('201819 DATA'!BG473/$C473,2),"")))</f>
        <v/>
      </c>
      <c r="AI473" s="289" t="str">
        <f>IF(OR($C473="*",$C473&lt;400),"",IF(AND('201819 DATA'!BH473="*",$C473&gt;=400),"*",IF($C473&gt;=400,ROUND('201819 DATA'!BH473/$C473,2),"")))</f>
        <v/>
      </c>
      <c r="AJ473" s="289" t="str">
        <f>IF(OR($C473="*",$C473&lt;400),"",IF(AND('201819 DATA'!BI473="*",$C473&gt;=400),"*",IF($C473&gt;=400,ROUND('201819 DATA'!BI473/$C473,2),"")))</f>
        <v/>
      </c>
      <c r="AK473" s="289" t="str">
        <f>IF(OR($C473="*",$C473&lt;400),"",IF(AND('201819 DATA'!BJ473="*",$C473&gt;=400),"*",IF($C473&gt;=400,ROUND('201819 DATA'!BJ473/$C473,2),"")))</f>
        <v/>
      </c>
      <c r="AL473" s="289" t="str">
        <f>IF(OR($C473="*",$C473&lt;400),"",IF(AND('201819 DATA'!BK473="*",$C473&gt;=400),"*",IF($C473&gt;=400,ROUND('201819 DATA'!BK473/$C473,2),"")))</f>
        <v/>
      </c>
      <c r="AM473" s="289" t="str">
        <f>IF(OR($C473="*",$C473&lt;400),"",IF(AND('201819 DATA'!BL473="*",$C473&gt;=400),"*",IF($C473&gt;=400,ROUND('201819 DATA'!BL473/$C473,2),"")))</f>
        <v/>
      </c>
      <c r="AN473" s="289" t="str">
        <f>IF(OR($C473="*",$C473&lt;400),"",IF(AND('201819 DATA'!BM473="*",$C473&gt;=400),"*",IF($C473&gt;=400,ROUND('201819 DATA'!BM473/$C473,2),"")))</f>
        <v/>
      </c>
      <c r="AO473" s="289" t="str">
        <f>IF(OR($C473="*",$C473&lt;400),"",IF(AND('201819 DATA'!BN473="*",$C473&gt;=400),"*",IF($C473&gt;=400,ROUND('201819 DATA'!BN473/$C473,2),"")))</f>
        <v/>
      </c>
      <c r="AP473" s="289" t="str">
        <f>IF(OR($C473="*",$C473&lt;400),"",IF(AND('201819 DATA'!BO473="*",$C473&gt;=400),"*",IF($C473&gt;=400,ROUND('201819 DATA'!BO473/$C473,2),"")))</f>
        <v/>
      </c>
      <c r="AQ473" s="289" t="str">
        <f>IF(OR($C473="*",$C473&lt;400),"",IF(AND('201819 DATA'!BP473="*",$C473&gt;=400),"*",IF($C473&gt;=400,ROUND('201819 DATA'!BP473/$C473,2),"")))</f>
        <v/>
      </c>
      <c r="AR473" s="289" t="str">
        <f>IF(OR($C473="*",$C473&lt;400),"",IF(AND('201819 DATA'!BQ473="*",$C473&gt;=400),"*",IF($C473&gt;=400,ROUND('201819 DATA'!BQ473/$C473,2),"")))</f>
        <v/>
      </c>
      <c r="AS473" s="289" t="str">
        <f>IF(OR($C473="*",$C473&lt;400),"",IF(AND('201819 DATA'!BR473="*",$C473&gt;=400),"*",IF($C473&gt;=400,ROUND('201819 DATA'!BR473/$C473,2),"")))</f>
        <v/>
      </c>
      <c r="AT473" s="289" t="str">
        <f>IF(OR($C473="*",$C473&lt;400),"",IF(AND('201819 DATA'!BS473="*",$C473&gt;=400),"*",IF($C473&gt;=400,ROUND('201819 DATA'!BS473/$C473,2),"")))</f>
        <v/>
      </c>
      <c r="AU473" s="289" t="str">
        <f>IF(OR($C473="*",$C473&lt;400),"",IF(AND('201819 DATA'!BT473="*",$C473&gt;=400),"*",IF($C473&gt;=400,ROUND('201819 DATA'!BT473/$C473,2),"")))</f>
        <v/>
      </c>
      <c r="AV473" s="289" t="str">
        <f>IF(OR($C473="*",$C473&lt;400),"",IF(AND('201819 DATA'!BU473="*",$C473&gt;=400),"*",IF($C473&gt;=400,ROUND('201819 DATA'!BU473/$C473,2),"")))</f>
        <v/>
      </c>
      <c r="AW473" s="289" t="str">
        <f>IF(OR($C473="*",$C473&lt;400),"",IF(AND('201819 DATA'!BV473="*",$C473&gt;=400),"*",IF($C473&gt;=400,ROUND('201819 DATA'!BV473/$C473,2),"")))</f>
        <v/>
      </c>
      <c r="AX473" s="289" t="str">
        <f>IF(OR($C473="*",$C473&lt;400),"",IF(AND('201819 DATA'!BW473="*",$C473&gt;=400),"*",IF($C473&gt;=400,ROUND('201819 DATA'!BW473/$C473,2),"")))</f>
        <v/>
      </c>
    </row>
    <row r="474" spans="1:50" x14ac:dyDescent="0.2">
      <c r="A474" s="13" t="s">
        <v>352</v>
      </c>
      <c r="B474" s="287">
        <f>'201819 DATA'!B474</f>
        <v>8660</v>
      </c>
      <c r="C474" s="288">
        <f>'201819 DATA'!C474</f>
        <v>8660</v>
      </c>
      <c r="D474" s="293">
        <f>'201819 DATA'!FN474</f>
        <v>8595</v>
      </c>
      <c r="G474" s="295">
        <f t="shared" si="7"/>
        <v>1</v>
      </c>
      <c r="H474" s="289">
        <f>IF(OR($C474="*",$C474&lt;400),"",IF(AND('201819 DATA'!F474="*",$C474&gt;=400),"*",IF($C474&gt;=400,ROUND('201819 DATA'!F474/$C474,2),"")))</f>
        <v>0</v>
      </c>
      <c r="I474" s="296">
        <f>IF(OR($B474="*",$B474&lt;400),"",IF(AND('201819 DATA'!Y474="*",$B474&gt;=400),"*",IF($B474&gt;=400,ROUND('201819 DATA'!Y474/$B474,2),"")))</f>
        <v>0</v>
      </c>
      <c r="J474" s="296">
        <f>IF(OR($B474="*",$B474&lt;400),"",IF(AND('201819 DATA'!Z474="*",$B474&gt;=400),"*",IF($B474&gt;=400,ROUND('201819 DATA'!Z474/$B474,2),"")))</f>
        <v>7.0000000000000007E-2</v>
      </c>
      <c r="K474" s="296">
        <f>IF(OR($B474="*",$B474&lt;400),"",IF(AND('201819 DATA'!AA474="*",$B474&gt;=400),"*",IF($B474&gt;=400,ROUND('201819 DATA'!AA474/$B474,2),"")))</f>
        <v>0.17</v>
      </c>
      <c r="L474" s="296">
        <f>IF(OR($B474="*",$B474&lt;400),"",IF(AND('201819 DATA'!AB474="*",$B474&gt;=400),"*",IF($B474&gt;=400,ROUND('201819 DATA'!AB474/$B474,2),"")))</f>
        <v>0.28000000000000003</v>
      </c>
      <c r="M474" s="296">
        <f>IF(OR($B474="*",$B474&lt;400),"",IF(AND('201819 DATA'!AC474="*",$B474&gt;=400),"*",IF($B474&gt;=400,ROUND('201819 DATA'!AC474/$B474,2),"")))</f>
        <v>0.3</v>
      </c>
      <c r="N474" s="296">
        <f>IF(OR($B474="*",$B474&lt;400),"",IF(AND('201819 DATA'!AD474="*",$B474&gt;=400),"*",IF($B474&gt;=400,ROUND('201819 DATA'!AD474/$B474,2),"")))</f>
        <v>0.17</v>
      </c>
      <c r="O474" s="296">
        <f>IF(OR($B474="*",$B474&lt;400),"",IF(AND('201819 DATA'!AE474="*",$B474&gt;=400),"*",IF($B474&gt;=400,ROUND('201819 DATA'!AE474/$B474,2),"")))</f>
        <v>0.01</v>
      </c>
      <c r="P474" s="297"/>
      <c r="Q474" s="296">
        <f>IF(OR($B474="*",$B474&lt;400),"",IF(AND('201819 DATA'!FL474="*",$B474&gt;=400),"*",IF($B474&gt;=400,ROUND('201819 DATA'!FL474/$B474,2),"")))</f>
        <v>0.97</v>
      </c>
      <c r="R474" s="289">
        <f>IF(OR($C474="*",$C474&lt;400),"",IF(AND('201819 DATA'!F474="*",$C474&gt;=400),"*",IF($C474&gt;=400,ROUND('201819 DATA'!F474/$C474,2),"")))</f>
        <v>0</v>
      </c>
      <c r="S474" s="289">
        <f>IF(OR($C474="*",$C474&lt;400),"",IF(AND('201819 DATA'!G472="*",$C474&gt;=400),"*",IF($C474&gt;=400,ROUND('201819 DATA'!G472/$C474,2),"")))</f>
        <v>0</v>
      </c>
      <c r="T474" s="289">
        <f>IF(OR($C474="*",$C474&lt;400),"",IF(AND('201819 DATA'!H472="*",$C474&gt;=400),"*",IF($C474&gt;=400,ROUND('201819 DATA'!H472/$C474,2),"")))</f>
        <v>0</v>
      </c>
      <c r="V474" s="312">
        <f>IF(OR($D474="*",$D474&lt;400),"",IF(AND('201819 DATA'!M474="*",$D474&gt;=400),"*",IF($D474&gt;=400,ROUND('201819 DATA'!M474/$D474,2),"")))</f>
        <v>0.44</v>
      </c>
      <c r="W474" s="312">
        <f>IF(OR($D474="*",$D474&lt;400),"",IF(AND('201819 DATA'!N474="*",$D474&gt;=400),"*",IF($D474&gt;=400,ROUND('201819 DATA'!N474/$D474,2),"")))</f>
        <v>0.24</v>
      </c>
      <c r="X474" s="312">
        <f>IF(OR($D474="*",$D474&lt;400),"",IF(AND('201819 DATA'!O474="*",$D474&gt;=400),"*",IF($D474&gt;=400,ROUND('201819 DATA'!O474/$D474,2),"")))</f>
        <v>0.11</v>
      </c>
      <c r="Y474" s="312">
        <f>IF(OR($D474="*",$D474&lt;400),"",IF(AND('201819 DATA'!P474="*",$D474&gt;=400),"*",IF($D474&gt;=400,ROUND('201819 DATA'!P474/$D474,2),"")))</f>
        <v>0.11</v>
      </c>
      <c r="Z474" s="312">
        <f>IF(OR($D474="*",$D474&lt;400),"",IF(AND('201819 DATA'!Q474="*",$D474&gt;=400),"*",IF($D474&gt;=400,ROUND('201819 DATA'!Q474/$D474,2),"")))</f>
        <v>0.04</v>
      </c>
      <c r="AA474" s="312">
        <f>IF(OR($D474="*",$D474&lt;400),"",IF(AND('201819 DATA'!R474="*",$D474&gt;=400),"*",IF($D474&gt;=400,ROUND('201819 DATA'!R474/$D474,2),"")))</f>
        <v>0.02</v>
      </c>
      <c r="AB474" s="312">
        <f>IF(OR($D474="*",$D474&lt;400),"",IF(AND('201819 DATA'!S474="*",$D474&gt;=400),"*",IF($D474&gt;=400,ROUND('201819 DATA'!S474/$D474,2),"")))</f>
        <v>0.02</v>
      </c>
      <c r="AC474" s="312">
        <f>IF(OR($D474="*",$D474&lt;400),"",IF(AND('201819 DATA'!T474="*",$D474&gt;=400),"*",IF($D474&gt;=400,ROUND('201819 DATA'!T474/$D474,2),"")))</f>
        <v>0.04</v>
      </c>
      <c r="AD474" s="289">
        <f>IF(OR($C474="*",$C474&lt;400),"",IF(AND('201819 DATA'!BC474="*",$C474&gt;=400),"*",IF($C474&gt;=400,ROUND('201819 DATA'!BC474/$C474,2),"")))</f>
        <v>0.01</v>
      </c>
      <c r="AE474" s="289">
        <f>IF(OR($C474="*",$C474&lt;400),"",IF(AND('201819 DATA'!BD474="*",$C474&gt;=400),"*",IF($C474&gt;=400,ROUND('201819 DATA'!BD474/$C474,2),"")))</f>
        <v>0.01</v>
      </c>
      <c r="AF474" s="289">
        <f>IF(OR($C474="*",$C474&lt;400),"",IF(AND('201819 DATA'!BE474="*",$C474&gt;=400),"*",IF($C474&gt;=400,ROUND('201819 DATA'!BE474/$C474,2),"")))</f>
        <v>0.01</v>
      </c>
      <c r="AG474" s="289" t="str">
        <f>IF(OR($C474="*",$C474&lt;400),"",IF(AND('201819 DATA'!BF474="*",$C474&gt;=400),"*",IF($C474&gt;=400,ROUND('201819 DATA'!BF474/$C474,2),"")))</f>
        <v>*</v>
      </c>
      <c r="AH474" s="289" t="str">
        <f>IF(OR($C474="*",$C474&lt;400),"",IF(AND('201819 DATA'!BG474="*",$C474&gt;=400),"*",IF($C474&gt;=400,ROUND('201819 DATA'!BG474/$C474,2),"")))</f>
        <v>*</v>
      </c>
      <c r="AI474" s="289">
        <f>IF(OR($C474="*",$C474&lt;400),"",IF(AND('201819 DATA'!BH474="*",$C474&gt;=400),"*",IF($C474&gt;=400,ROUND('201819 DATA'!BH474/$C474,2),"")))</f>
        <v>0.03</v>
      </c>
      <c r="AJ474" s="289">
        <f>IF(OR($C474="*",$C474&lt;400),"",IF(AND('201819 DATA'!BI474="*",$C474&gt;=400),"*",IF($C474&gt;=400,ROUND('201819 DATA'!BI474/$C474,2),"")))</f>
        <v>0.16</v>
      </c>
      <c r="AK474" s="289">
        <f>IF(OR($C474="*",$C474&lt;400),"",IF(AND('201819 DATA'!BJ474="*",$C474&gt;=400),"*",IF($C474&gt;=400,ROUND('201819 DATA'!BJ474/$C474,2),"")))</f>
        <v>0</v>
      </c>
      <c r="AL474" s="289" t="str">
        <f>IF(OR($C474="*",$C474&lt;400),"",IF(AND('201819 DATA'!BK474="*",$C474&gt;=400),"*",IF($C474&gt;=400,ROUND('201819 DATA'!BK474/$C474,2),"")))</f>
        <v>*</v>
      </c>
      <c r="AM474" s="289">
        <f>IF(OR($C474="*",$C474&lt;400),"",IF(AND('201819 DATA'!BL474="*",$C474&gt;=400),"*",IF($C474&gt;=400,ROUND('201819 DATA'!BL474/$C474,2),"")))</f>
        <v>0.01</v>
      </c>
      <c r="AN474" s="289">
        <f>IF(OR($C474="*",$C474&lt;400),"",IF(AND('201819 DATA'!BM474="*",$C474&gt;=400),"*",IF($C474&gt;=400,ROUND('201819 DATA'!BM474/$C474,2),"")))</f>
        <v>0.26</v>
      </c>
      <c r="AO474" s="289">
        <f>IF(OR($C474="*",$C474&lt;400),"",IF(AND('201819 DATA'!BN474="*",$C474&gt;=400),"*",IF($C474&gt;=400,ROUND('201819 DATA'!BN474/$C474,2),"")))</f>
        <v>0.01</v>
      </c>
      <c r="AP474" s="289">
        <f>IF(OR($C474="*",$C474&lt;400),"",IF(AND('201819 DATA'!BO474="*",$C474&gt;=400),"*",IF($C474&gt;=400,ROUND('201819 DATA'!BO474/$C474,2),"")))</f>
        <v>0.33</v>
      </c>
      <c r="AQ474" s="289">
        <f>IF(OR($C474="*",$C474&lt;400),"",IF(AND('201819 DATA'!BP474="*",$C474&gt;=400),"*",IF($C474&gt;=400,ROUND('201819 DATA'!BP474/$C474,2),"")))</f>
        <v>0.1</v>
      </c>
      <c r="AR474" s="289" t="str">
        <f>IF(OR($C474="*",$C474&lt;400),"",IF(AND('201819 DATA'!BQ474="*",$C474&gt;=400),"*",IF($C474&gt;=400,ROUND('201819 DATA'!BQ474/$C474,2),"")))</f>
        <v>*</v>
      </c>
      <c r="AS474" s="289">
        <f>IF(OR($C474="*",$C474&lt;400),"",IF(AND('201819 DATA'!BR474="*",$C474&gt;=400),"*",IF($C474&gt;=400,ROUND('201819 DATA'!BR474/$C474,2),"")))</f>
        <v>0</v>
      </c>
      <c r="AT474" s="289">
        <f>IF(OR($C474="*",$C474&lt;400),"",IF(AND('201819 DATA'!BS474="*",$C474&gt;=400),"*",IF($C474&gt;=400,ROUND('201819 DATA'!BS474/$C474,2),"")))</f>
        <v>0</v>
      </c>
      <c r="AU474" s="289">
        <f>IF(OR($C474="*",$C474&lt;400),"",IF(AND('201819 DATA'!BT474="*",$C474&gt;=400),"*",IF($C474&gt;=400,ROUND('201819 DATA'!BT474/$C474,2),"")))</f>
        <v>0.05</v>
      </c>
      <c r="AV474" s="289">
        <f>IF(OR($C474="*",$C474&lt;400),"",IF(AND('201819 DATA'!BU474="*",$C474&gt;=400),"*",IF($C474&gt;=400,ROUND('201819 DATA'!BU474/$C474,2),"")))</f>
        <v>0.01</v>
      </c>
      <c r="AW474" s="289">
        <f>IF(OR($C474="*",$C474&lt;400),"",IF(AND('201819 DATA'!BV474="*",$C474&gt;=400),"*",IF($C474&gt;=400,ROUND('201819 DATA'!BV474/$C474,2),"")))</f>
        <v>0</v>
      </c>
      <c r="AX474" s="289">
        <f>IF(OR($C474="*",$C474&lt;400),"",IF(AND('201819 DATA'!BW474="*",$C474&gt;=400),"*",IF($C474&gt;=400,ROUND('201819 DATA'!BW474/$C474,2),"")))</f>
        <v>0.01</v>
      </c>
    </row>
    <row r="475" spans="1:50" x14ac:dyDescent="0.2">
      <c r="A475" s="13" t="s">
        <v>360</v>
      </c>
      <c r="B475" s="287">
        <f>'201819 DATA'!B475</f>
        <v>6140</v>
      </c>
      <c r="C475" s="288">
        <f>'201819 DATA'!C475</f>
        <v>6140</v>
      </c>
      <c r="D475" s="293">
        <f>'201819 DATA'!FN475</f>
        <v>5715</v>
      </c>
      <c r="G475" s="295">
        <f t="shared" si="7"/>
        <v>1</v>
      </c>
      <c r="H475" s="289">
        <f>IF(OR($C475="*",$C475&lt;400),"",IF(AND('201819 DATA'!F475="*",$C475&gt;=400),"*",IF($C475&gt;=400,ROUND('201819 DATA'!F475/$C475,2),"")))</f>
        <v>0</v>
      </c>
      <c r="I475" s="296">
        <f>IF(OR($B475="*",$B475&lt;400),"",IF(AND('201819 DATA'!Y475="*",$B475&gt;=400),"*",IF($B475&gt;=400,ROUND('201819 DATA'!Y475/$B475,2),"")))</f>
        <v>0</v>
      </c>
      <c r="J475" s="296">
        <f>IF(OR($B475="*",$B475&lt;400),"",IF(AND('201819 DATA'!Z475="*",$B475&gt;=400),"*",IF($B475&gt;=400,ROUND('201819 DATA'!Z475/$B475,2),"")))</f>
        <v>0.08</v>
      </c>
      <c r="K475" s="296">
        <f>IF(OR($B475="*",$B475&lt;400),"",IF(AND('201819 DATA'!AA475="*",$B475&gt;=400),"*",IF($B475&gt;=400,ROUND('201819 DATA'!AA475/$B475,2),"")))</f>
        <v>0.16</v>
      </c>
      <c r="L475" s="296">
        <f>IF(OR($B475="*",$B475&lt;400),"",IF(AND('201819 DATA'!AB475="*",$B475&gt;=400),"*",IF($B475&gt;=400,ROUND('201819 DATA'!AB475/$B475,2),"")))</f>
        <v>0.27</v>
      </c>
      <c r="M475" s="296">
        <f>IF(OR($B475="*",$B475&lt;400),"",IF(AND('201819 DATA'!AC475="*",$B475&gt;=400),"*",IF($B475&gt;=400,ROUND('201819 DATA'!AC475/$B475,2),"")))</f>
        <v>0.28999999999999998</v>
      </c>
      <c r="N475" s="296">
        <f>IF(OR($B475="*",$B475&lt;400),"",IF(AND('201819 DATA'!AD475="*",$B475&gt;=400),"*",IF($B475&gt;=400,ROUND('201819 DATA'!AD475/$B475,2),"")))</f>
        <v>0.18</v>
      </c>
      <c r="O475" s="296">
        <f>IF(OR($B475="*",$B475&lt;400),"",IF(AND('201819 DATA'!AE475="*",$B475&gt;=400),"*",IF($B475&gt;=400,ROUND('201819 DATA'!AE475/$B475,2),"")))</f>
        <v>0.01</v>
      </c>
      <c r="P475" s="297"/>
      <c r="Q475" s="296">
        <f>IF(OR($B475="*",$B475&lt;400),"",IF(AND('201819 DATA'!FL475="*",$B475&gt;=400),"*",IF($B475&gt;=400,ROUND('201819 DATA'!FL475/$B475,2),"")))</f>
        <v>0.97</v>
      </c>
      <c r="R475" s="289">
        <f>IF(OR($C475="*",$C475&lt;400),"",IF(AND('201819 DATA'!F475="*",$C475&gt;=400),"*",IF($C475&gt;=400,ROUND('201819 DATA'!F475/$C475,2),"")))</f>
        <v>0</v>
      </c>
      <c r="S475" s="289" t="str">
        <f>IF(OR($C475="*",$C475&lt;400),"",IF(AND('201819 DATA'!G473="*",$C475&gt;=400),"*",IF($C475&gt;=400,ROUND('201819 DATA'!G473/$C475,2),"")))</f>
        <v>*</v>
      </c>
      <c r="T475" s="289">
        <f>IF(OR($C475="*",$C475&lt;400),"",IF(AND('201819 DATA'!H473="*",$C475&gt;=400),"*",IF($C475&gt;=400,ROUND('201819 DATA'!H473/$C475,2),"")))</f>
        <v>0</v>
      </c>
      <c r="V475" s="312">
        <f>IF(OR($D475="*",$D475&lt;400),"",IF(AND('201819 DATA'!M475="*",$D475&gt;=400),"*",IF($D475&gt;=400,ROUND('201819 DATA'!M475/$D475,2),"")))</f>
        <v>0.57999999999999996</v>
      </c>
      <c r="W475" s="312">
        <f>IF(OR($D475="*",$D475&lt;400),"",IF(AND('201819 DATA'!N475="*",$D475&gt;=400),"*",IF($D475&gt;=400,ROUND('201819 DATA'!N475/$D475,2),"")))</f>
        <v>0.17</v>
      </c>
      <c r="X475" s="312">
        <f>IF(OR($D475="*",$D475&lt;400),"",IF(AND('201819 DATA'!O475="*",$D475&gt;=400),"*",IF($D475&gt;=400,ROUND('201819 DATA'!O475/$D475,2),"")))</f>
        <v>7.0000000000000007E-2</v>
      </c>
      <c r="Y475" s="312">
        <f>IF(OR($D475="*",$D475&lt;400),"",IF(AND('201819 DATA'!P475="*",$D475&gt;=400),"*",IF($D475&gt;=400,ROUND('201819 DATA'!P475/$D475,2),"")))</f>
        <v>7.0000000000000007E-2</v>
      </c>
      <c r="Z475" s="312">
        <f>IF(OR($D475="*",$D475&lt;400),"",IF(AND('201819 DATA'!Q475="*",$D475&gt;=400),"*",IF($D475&gt;=400,ROUND('201819 DATA'!Q475/$D475,2),"")))</f>
        <v>0.03</v>
      </c>
      <c r="AA475" s="312">
        <f>IF(OR($D475="*",$D475&lt;400),"",IF(AND('201819 DATA'!R475="*",$D475&gt;=400),"*",IF($D475&gt;=400,ROUND('201819 DATA'!R475/$D475,2),"")))</f>
        <v>0.02</v>
      </c>
      <c r="AB475" s="312">
        <f>IF(OR($D475="*",$D475&lt;400),"",IF(AND('201819 DATA'!S475="*",$D475&gt;=400),"*",IF($D475&gt;=400,ROUND('201819 DATA'!S475/$D475,2),"")))</f>
        <v>0.03</v>
      </c>
      <c r="AC475" s="312">
        <f>IF(OR($D475="*",$D475&lt;400),"",IF(AND('201819 DATA'!T475="*",$D475&gt;=400),"*",IF($D475&gt;=400,ROUND('201819 DATA'!T475/$D475,2),"")))</f>
        <v>0.03</v>
      </c>
      <c r="AD475" s="289">
        <f>IF(OR($C475="*",$C475&lt;400),"",IF(AND('201819 DATA'!BC475="*",$C475&gt;=400),"*",IF($C475&gt;=400,ROUND('201819 DATA'!BC475/$C475,2),"")))</f>
        <v>0</v>
      </c>
      <c r="AE475" s="289">
        <f>IF(OR($C475="*",$C475&lt;400),"",IF(AND('201819 DATA'!BD475="*",$C475&gt;=400),"*",IF($C475&gt;=400,ROUND('201819 DATA'!BD475/$C475,2),"")))</f>
        <v>0.01</v>
      </c>
      <c r="AF475" s="289">
        <f>IF(OR($C475="*",$C475&lt;400),"",IF(AND('201819 DATA'!BE475="*",$C475&gt;=400),"*",IF($C475&gt;=400,ROUND('201819 DATA'!BE475/$C475,2),"")))</f>
        <v>0.02</v>
      </c>
      <c r="AG475" s="289" t="str">
        <f>IF(OR($C475="*",$C475&lt;400),"",IF(AND('201819 DATA'!BF475="*",$C475&gt;=400),"*",IF($C475&gt;=400,ROUND('201819 DATA'!BF475/$C475,2),"")))</f>
        <v>*</v>
      </c>
      <c r="AH475" s="289" t="str">
        <f>IF(OR($C475="*",$C475&lt;400),"",IF(AND('201819 DATA'!BG475="*",$C475&gt;=400),"*",IF($C475&gt;=400,ROUND('201819 DATA'!BG475/$C475,2),"")))</f>
        <v>*</v>
      </c>
      <c r="AI475" s="289">
        <f>IF(OR($C475="*",$C475&lt;400),"",IF(AND('201819 DATA'!BH475="*",$C475&gt;=400),"*",IF($C475&gt;=400,ROUND('201819 DATA'!BH475/$C475,2),"")))</f>
        <v>0.04</v>
      </c>
      <c r="AJ475" s="289">
        <f>IF(OR($C475="*",$C475&lt;400),"",IF(AND('201819 DATA'!BI475="*",$C475&gt;=400),"*",IF($C475&gt;=400,ROUND('201819 DATA'!BI475/$C475,2),"")))</f>
        <v>0.16</v>
      </c>
      <c r="AK475" s="289">
        <f>IF(OR($C475="*",$C475&lt;400),"",IF(AND('201819 DATA'!BJ475="*",$C475&gt;=400),"*",IF($C475&gt;=400,ROUND('201819 DATA'!BJ475/$C475,2),"")))</f>
        <v>0</v>
      </c>
      <c r="AL475" s="289" t="str">
        <f>IF(OR($C475="*",$C475&lt;400),"",IF(AND('201819 DATA'!BK475="*",$C475&gt;=400),"*",IF($C475&gt;=400,ROUND('201819 DATA'!BK475/$C475,2),"")))</f>
        <v>*</v>
      </c>
      <c r="AM475" s="289">
        <f>IF(OR($C475="*",$C475&lt;400),"",IF(AND('201819 DATA'!BL475="*",$C475&gt;=400),"*",IF($C475&gt;=400,ROUND('201819 DATA'!BL475/$C475,2),"")))</f>
        <v>0.02</v>
      </c>
      <c r="AN475" s="289">
        <f>IF(OR($C475="*",$C475&lt;400),"",IF(AND('201819 DATA'!BM475="*",$C475&gt;=400),"*",IF($C475&gt;=400,ROUND('201819 DATA'!BM475/$C475,2),"")))</f>
        <v>0.24</v>
      </c>
      <c r="AO475" s="289">
        <f>IF(OR($C475="*",$C475&lt;400),"",IF(AND('201819 DATA'!BN475="*",$C475&gt;=400),"*",IF($C475&gt;=400,ROUND('201819 DATA'!BN475/$C475,2),"")))</f>
        <v>0</v>
      </c>
      <c r="AP475" s="289">
        <f>IF(OR($C475="*",$C475&lt;400),"",IF(AND('201819 DATA'!BO475="*",$C475&gt;=400),"*",IF($C475&gt;=400,ROUND('201819 DATA'!BO475/$C475,2),"")))</f>
        <v>0.35</v>
      </c>
      <c r="AQ475" s="289">
        <f>IF(OR($C475="*",$C475&lt;400),"",IF(AND('201819 DATA'!BP475="*",$C475&gt;=400),"*",IF($C475&gt;=400,ROUND('201819 DATA'!BP475/$C475,2),"")))</f>
        <v>0.05</v>
      </c>
      <c r="AR475" s="289">
        <f>IF(OR($C475="*",$C475&lt;400),"",IF(AND('201819 DATA'!BQ475="*",$C475&gt;=400),"*",IF($C475&gt;=400,ROUND('201819 DATA'!BQ475/$C475,2),"")))</f>
        <v>0</v>
      </c>
      <c r="AS475" s="289">
        <f>IF(OR($C475="*",$C475&lt;400),"",IF(AND('201819 DATA'!BR475="*",$C475&gt;=400),"*",IF($C475&gt;=400,ROUND('201819 DATA'!BR475/$C475,2),"")))</f>
        <v>0</v>
      </c>
      <c r="AT475" s="289">
        <f>IF(OR($C475="*",$C475&lt;400),"",IF(AND('201819 DATA'!BS475="*",$C475&gt;=400),"*",IF($C475&gt;=400,ROUND('201819 DATA'!BS475/$C475,2),"")))</f>
        <v>0</v>
      </c>
      <c r="AU475" s="289">
        <f>IF(OR($C475="*",$C475&lt;400),"",IF(AND('201819 DATA'!BT475="*",$C475&gt;=400),"*",IF($C475&gt;=400,ROUND('201819 DATA'!BT475/$C475,2),"")))</f>
        <v>7.0000000000000007E-2</v>
      </c>
      <c r="AV475" s="289">
        <f>IF(OR($C475="*",$C475&lt;400),"",IF(AND('201819 DATA'!BU475="*",$C475&gt;=400),"*",IF($C475&gt;=400,ROUND('201819 DATA'!BU475/$C475,2),"")))</f>
        <v>0</v>
      </c>
      <c r="AW475" s="289">
        <f>IF(OR($C475="*",$C475&lt;400),"",IF(AND('201819 DATA'!BV475="*",$C475&gt;=400),"*",IF($C475&gt;=400,ROUND('201819 DATA'!BV475/$C475,2),"")))</f>
        <v>0</v>
      </c>
      <c r="AX475" s="289">
        <f>IF(OR($C475="*",$C475&lt;400),"",IF(AND('201819 DATA'!BW475="*",$C475&gt;=400),"*",IF($C475&gt;=400,ROUND('201819 DATA'!BW475/$C475,2),"")))</f>
        <v>0.02</v>
      </c>
    </row>
    <row r="476" spans="1:50" x14ac:dyDescent="0.2">
      <c r="A476" s="13" t="s">
        <v>575</v>
      </c>
      <c r="B476" s="287">
        <f>'201819 DATA'!B476</f>
        <v>186585</v>
      </c>
      <c r="C476" s="288">
        <f>'201819 DATA'!C476</f>
        <v>155555</v>
      </c>
      <c r="D476" s="293">
        <f>'201819 DATA'!FN476</f>
        <v>53975</v>
      </c>
      <c r="G476" s="295">
        <f t="shared" si="7"/>
        <v>0.83</v>
      </c>
      <c r="H476" s="289">
        <f>IF(OR($C476="*",$C476&lt;400),"",IF(AND('201819 DATA'!F476="*",$C476&gt;=400),"*",IF($C476&gt;=400,ROUND('201819 DATA'!F476/$C476,2),"")))</f>
        <v>0.34</v>
      </c>
      <c r="I476" s="296">
        <f>IF(OR($B476="*",$B476&lt;400),"",IF(AND('201819 DATA'!Y476="*",$B476&gt;=400),"*",IF($B476&gt;=400,ROUND('201819 DATA'!Y476/$B476,2),"")))</f>
        <v>7.0000000000000007E-2</v>
      </c>
      <c r="J476" s="296">
        <f>IF(OR($B476="*",$B476&lt;400),"",IF(AND('201819 DATA'!Z476="*",$B476&gt;=400),"*",IF($B476&gt;=400,ROUND('201819 DATA'!Z476/$B476,2),"")))</f>
        <v>7.0000000000000007E-2</v>
      </c>
      <c r="K476" s="296">
        <f>IF(OR($B476="*",$B476&lt;400),"",IF(AND('201819 DATA'!AA476="*",$B476&gt;=400),"*",IF($B476&gt;=400,ROUND('201819 DATA'!AA476/$B476,2),"")))</f>
        <v>0.09</v>
      </c>
      <c r="L476" s="296">
        <f>IF(OR($B476="*",$B476&lt;400),"",IF(AND('201819 DATA'!AB476="*",$B476&gt;=400),"*",IF($B476&gt;=400,ROUND('201819 DATA'!AB476/$B476,2),"")))</f>
        <v>0.16</v>
      </c>
      <c r="M476" s="296">
        <f>IF(OR($B476="*",$B476&lt;400),"",IF(AND('201819 DATA'!AC476="*",$B476&gt;=400),"*",IF($B476&gt;=400,ROUND('201819 DATA'!AC476/$B476,2),"")))</f>
        <v>0.28000000000000003</v>
      </c>
      <c r="N476" s="296">
        <f>IF(OR($B476="*",$B476&lt;400),"",IF(AND('201819 DATA'!AD476="*",$B476&gt;=400),"*",IF($B476&gt;=400,ROUND('201819 DATA'!AD476/$B476,2),"")))</f>
        <v>0.28000000000000003</v>
      </c>
      <c r="O476" s="296">
        <f>IF(OR($B476="*",$B476&lt;400),"",IF(AND('201819 DATA'!AE476="*",$B476&gt;=400),"*",IF($B476&gt;=400,ROUND('201819 DATA'!AE476/$B476,2),"")))</f>
        <v>0.04</v>
      </c>
      <c r="P476" s="297"/>
      <c r="Q476" s="296">
        <f>IF(OR($B476="*",$B476&lt;400),"",IF(AND('201819 DATA'!FL476="*",$B476&gt;=400),"*",IF($B476&gt;=400,ROUND('201819 DATA'!FL476/$B476,2),"")))</f>
        <v>0.64</v>
      </c>
      <c r="R476" s="289">
        <f>IF(OR($C476="*",$C476&lt;400),"",IF(AND('201819 DATA'!F476="*",$C476&gt;=400),"*",IF($C476&gt;=400,ROUND('201819 DATA'!F476/$C476,2),"")))</f>
        <v>0.34</v>
      </c>
      <c r="S476" s="289">
        <f>IF(OR($C476="*",$C476&lt;400),"",IF(AND('201819 DATA'!G474="*",$C476&gt;=400),"*",IF($C476&gt;=400,ROUND('201819 DATA'!G474/$C476,2),"")))</f>
        <v>0</v>
      </c>
      <c r="T476" s="289">
        <f>IF(OR($C476="*",$C476&lt;400),"",IF(AND('201819 DATA'!H474="*",$C476&gt;=400),"*",IF($C476&gt;=400,ROUND('201819 DATA'!H474/$C476,2),"")))</f>
        <v>0.06</v>
      </c>
      <c r="V476" s="312">
        <f>IF(OR($D476="*",$D476&lt;400),"",IF(AND('201819 DATA'!M476="*",$D476&gt;=400),"*",IF($D476&gt;=400,ROUND('201819 DATA'!M476/$D476,2),"")))</f>
        <v>0.45</v>
      </c>
      <c r="W476" s="312">
        <f>IF(OR($D476="*",$D476&lt;400),"",IF(AND('201819 DATA'!N476="*",$D476&gt;=400),"*",IF($D476&gt;=400,ROUND('201819 DATA'!N476/$D476,2),"")))</f>
        <v>0.21</v>
      </c>
      <c r="X476" s="312">
        <f>IF(OR($D476="*",$D476&lt;400),"",IF(AND('201819 DATA'!O476="*",$D476&gt;=400),"*",IF($D476&gt;=400,ROUND('201819 DATA'!O476/$D476,2),"")))</f>
        <v>0.11</v>
      </c>
      <c r="Y476" s="312">
        <f>IF(OR($D476="*",$D476&lt;400),"",IF(AND('201819 DATA'!P476="*",$D476&gt;=400),"*",IF($D476&gt;=400,ROUND('201819 DATA'!P476/$D476,2),"")))</f>
        <v>0.14000000000000001</v>
      </c>
      <c r="Z476" s="312">
        <f>IF(OR($D476="*",$D476&lt;400),"",IF(AND('201819 DATA'!Q476="*",$D476&gt;=400),"*",IF($D476&gt;=400,ROUND('201819 DATA'!Q476/$D476,2),"")))</f>
        <v>0.05</v>
      </c>
      <c r="AA476" s="312">
        <f>IF(OR($D476="*",$D476&lt;400),"",IF(AND('201819 DATA'!R476="*",$D476&gt;=400),"*",IF($D476&gt;=400,ROUND('201819 DATA'!R476/$D476,2),"")))</f>
        <v>0.02</v>
      </c>
      <c r="AB476" s="312">
        <f>IF(OR($D476="*",$D476&lt;400),"",IF(AND('201819 DATA'!S476="*",$D476&gt;=400),"*",IF($D476&gt;=400,ROUND('201819 DATA'!S476/$D476,2),"")))</f>
        <v>0.01</v>
      </c>
      <c r="AC476" s="312">
        <f>IF(OR($D476="*",$D476&lt;400),"",IF(AND('201819 DATA'!T476="*",$D476&gt;=400),"*",IF($D476&gt;=400,ROUND('201819 DATA'!T476/$D476,2),"")))</f>
        <v>0.02</v>
      </c>
      <c r="AD476" s="289">
        <f>IF(OR($C476="*",$C476&lt;400),"",IF(AND('201819 DATA'!BC476="*",$C476&gt;=400),"*",IF($C476&gt;=400,ROUND('201819 DATA'!BC476/$C476,2),"")))</f>
        <v>0.02</v>
      </c>
      <c r="AE476" s="289">
        <f>IF(OR($C476="*",$C476&lt;400),"",IF(AND('201819 DATA'!BD476="*",$C476&gt;=400),"*",IF($C476&gt;=400,ROUND('201819 DATA'!BD476/$C476,2),"")))</f>
        <v>0.19</v>
      </c>
      <c r="AF476" s="289">
        <f>IF(OR($C476="*",$C476&lt;400),"",IF(AND('201819 DATA'!BE476="*",$C476&gt;=400),"*",IF($C476&gt;=400,ROUND('201819 DATA'!BE476/$C476,2),"")))</f>
        <v>0.02</v>
      </c>
      <c r="AG476" s="289">
        <f>IF(OR($C476="*",$C476&lt;400),"",IF(AND('201819 DATA'!BF476="*",$C476&gt;=400),"*",IF($C476&gt;=400,ROUND('201819 DATA'!BF476/$C476,2),"")))</f>
        <v>0.02</v>
      </c>
      <c r="AH476" s="289">
        <f>IF(OR($C476="*",$C476&lt;400),"",IF(AND('201819 DATA'!BG476="*",$C476&gt;=400),"*",IF($C476&gt;=400,ROUND('201819 DATA'!BG476/$C476,2),"")))</f>
        <v>0</v>
      </c>
      <c r="AI476" s="289">
        <f>IF(OR($C476="*",$C476&lt;400),"",IF(AND('201819 DATA'!BH476="*",$C476&gt;=400),"*",IF($C476&gt;=400,ROUND('201819 DATA'!BH476/$C476,2),"")))</f>
        <v>0.01</v>
      </c>
      <c r="AJ476" s="289">
        <f>IF(OR($C476="*",$C476&lt;400),"",IF(AND('201819 DATA'!BI476="*",$C476&gt;=400),"*",IF($C476&gt;=400,ROUND('201819 DATA'!BI476/$C476,2),"")))</f>
        <v>0.09</v>
      </c>
      <c r="AK476" s="289">
        <f>IF(OR($C476="*",$C476&lt;400),"",IF(AND('201819 DATA'!BJ476="*",$C476&gt;=400),"*",IF($C476&gt;=400,ROUND('201819 DATA'!BJ476/$C476,2),"")))</f>
        <v>0</v>
      </c>
      <c r="AL476" s="289">
        <f>IF(OR($C476="*",$C476&lt;400),"",IF(AND('201819 DATA'!BK476="*",$C476&gt;=400),"*",IF($C476&gt;=400,ROUND('201819 DATA'!BK476/$C476,2),"")))</f>
        <v>0.05</v>
      </c>
      <c r="AM476" s="289">
        <f>IF(OR($C476="*",$C476&lt;400),"",IF(AND('201819 DATA'!BL476="*",$C476&gt;=400),"*",IF($C476&gt;=400,ROUND('201819 DATA'!BL476/$C476,2),"")))</f>
        <v>0.06</v>
      </c>
      <c r="AN476" s="289">
        <f>IF(OR($C476="*",$C476&lt;400),"",IF(AND('201819 DATA'!BM476="*",$C476&gt;=400),"*",IF($C476&gt;=400,ROUND('201819 DATA'!BM476/$C476,2),"")))</f>
        <v>0.14000000000000001</v>
      </c>
      <c r="AO476" s="289">
        <f>IF(OR($C476="*",$C476&lt;400),"",IF(AND('201819 DATA'!BN476="*",$C476&gt;=400),"*",IF($C476&gt;=400,ROUND('201819 DATA'!BN476/$C476,2),"")))</f>
        <v>0.02</v>
      </c>
      <c r="AP476" s="289">
        <f>IF(OR($C476="*",$C476&lt;400),"",IF(AND('201819 DATA'!BO476="*",$C476&gt;=400),"*",IF($C476&gt;=400,ROUND('201819 DATA'!BO476/$C476,2),"")))</f>
        <v>0.05</v>
      </c>
      <c r="AQ476" s="289">
        <f>IF(OR($C476="*",$C476&lt;400),"",IF(AND('201819 DATA'!BP476="*",$C476&gt;=400),"*",IF($C476&gt;=400,ROUND('201819 DATA'!BP476/$C476,2),"")))</f>
        <v>0.05</v>
      </c>
      <c r="AR476" s="289">
        <f>IF(OR($C476="*",$C476&lt;400),"",IF(AND('201819 DATA'!BQ476="*",$C476&gt;=400),"*",IF($C476&gt;=400,ROUND('201819 DATA'!BQ476/$C476,2),"")))</f>
        <v>0.06</v>
      </c>
      <c r="AS476" s="289">
        <f>IF(OR($C476="*",$C476&lt;400),"",IF(AND('201819 DATA'!BR476="*",$C476&gt;=400),"*",IF($C476&gt;=400,ROUND('201819 DATA'!BR476/$C476,2),"")))</f>
        <v>0.01</v>
      </c>
      <c r="AT476" s="289">
        <f>IF(OR($C476="*",$C476&lt;400),"",IF(AND('201819 DATA'!BS476="*",$C476&gt;=400),"*",IF($C476&gt;=400,ROUND('201819 DATA'!BS476/$C476,2),"")))</f>
        <v>0</v>
      </c>
      <c r="AU476" s="289">
        <f>IF(OR($C476="*",$C476&lt;400),"",IF(AND('201819 DATA'!BT476="*",$C476&gt;=400),"*",IF($C476&gt;=400,ROUND('201819 DATA'!BT476/$C476,2),"")))</f>
        <v>0.1</v>
      </c>
      <c r="AV476" s="289">
        <f>IF(OR($C476="*",$C476&lt;400),"",IF(AND('201819 DATA'!BU476="*",$C476&gt;=400),"*",IF($C476&gt;=400,ROUND('201819 DATA'!BU476/$C476,2),"")))</f>
        <v>0.05</v>
      </c>
      <c r="AW476" s="289">
        <f>IF(OR($C476="*",$C476&lt;400),"",IF(AND('201819 DATA'!BV476="*",$C476&gt;=400),"*",IF($C476&gt;=400,ROUND('201819 DATA'!BV476/$C476,2),"")))</f>
        <v>0</v>
      </c>
      <c r="AX476" s="289">
        <f>IF(OR($C476="*",$C476&lt;400),"",IF(AND('201819 DATA'!BW476="*",$C476&gt;=400),"*",IF($C476&gt;=400,ROUND('201819 DATA'!BW476/$C476,2),"")))</f>
        <v>0.05</v>
      </c>
    </row>
    <row r="477" spans="1:50" x14ac:dyDescent="0.2">
      <c r="A477" s="13" t="s">
        <v>595</v>
      </c>
      <c r="B477" s="287">
        <f>'201819 DATA'!B477</f>
        <v>7905</v>
      </c>
      <c r="C477" s="288">
        <f>'201819 DATA'!C477</f>
        <v>7385</v>
      </c>
      <c r="D477" s="293">
        <f>'201819 DATA'!FN477</f>
        <v>0</v>
      </c>
      <c r="G477" s="295">
        <f t="shared" si="7"/>
        <v>0.93</v>
      </c>
      <c r="H477" s="289">
        <f>IF(OR($C477="*",$C477&lt;400),"",IF(AND('201819 DATA'!F477="*",$C477&gt;=400),"*",IF($C477&gt;=400,ROUND('201819 DATA'!F477/$C477,2),"")))</f>
        <v>0.28000000000000003</v>
      </c>
      <c r="I477" s="296">
        <f>IF(OR($B477="*",$B477&lt;400),"",IF(AND('201819 DATA'!Y477="*",$B477&gt;=400),"*",IF($B477&gt;=400,ROUND('201819 DATA'!Y477/$B477,2),"")))</f>
        <v>0.14000000000000001</v>
      </c>
      <c r="J477" s="296">
        <f>IF(OR($B477="*",$B477&lt;400),"",IF(AND('201819 DATA'!Z477="*",$B477&gt;=400),"*",IF($B477&gt;=400,ROUND('201819 DATA'!Z477/$B477,2),"")))</f>
        <v>0.24</v>
      </c>
      <c r="K477" s="296">
        <f>IF(OR($B477="*",$B477&lt;400),"",IF(AND('201819 DATA'!AA477="*",$B477&gt;=400),"*",IF($B477&gt;=400,ROUND('201819 DATA'!AA477/$B477,2),"")))</f>
        <v>0.09</v>
      </c>
      <c r="L477" s="296">
        <f>IF(OR($B477="*",$B477&lt;400),"",IF(AND('201819 DATA'!AB477="*",$B477&gt;=400),"*",IF($B477&gt;=400,ROUND('201819 DATA'!AB477/$B477,2),"")))</f>
        <v>7.0000000000000007E-2</v>
      </c>
      <c r="M477" s="296">
        <f>IF(OR($B477="*",$B477&lt;400),"",IF(AND('201819 DATA'!AC477="*",$B477&gt;=400),"*",IF($B477&gt;=400,ROUND('201819 DATA'!AC477/$B477,2),"")))</f>
        <v>0.1</v>
      </c>
      <c r="N477" s="296">
        <f>IF(OR($B477="*",$B477&lt;400),"",IF(AND('201819 DATA'!AD477="*",$B477&gt;=400),"*",IF($B477&gt;=400,ROUND('201819 DATA'!AD477/$B477,2),"")))</f>
        <v>0.26</v>
      </c>
      <c r="O477" s="296">
        <f>IF(OR($B477="*",$B477&lt;400),"",IF(AND('201819 DATA'!AE477="*",$B477&gt;=400),"*",IF($B477&gt;=400,ROUND('201819 DATA'!AE477/$B477,2),"")))</f>
        <v>0.09</v>
      </c>
      <c r="P477" s="297"/>
      <c r="Q477" s="296">
        <f>IF(OR($B477="*",$B477&lt;400),"",IF(AND('201819 DATA'!FL477="*",$B477&gt;=400),"*",IF($B477&gt;=400,ROUND('201819 DATA'!FL477/$B477,2),"")))</f>
        <v>0.11</v>
      </c>
      <c r="R477" s="289">
        <f>IF(OR($C477="*",$C477&lt;400),"",IF(AND('201819 DATA'!F477="*",$C477&gt;=400),"*",IF($C477&gt;=400,ROUND('201819 DATA'!F477/$C477,2),"")))</f>
        <v>0.28000000000000003</v>
      </c>
      <c r="S477" s="289">
        <f>IF(OR($C477="*",$C477&lt;400),"",IF(AND('201819 DATA'!G475="*",$C477&gt;=400),"*",IF($C477&gt;=400,ROUND('201819 DATA'!G475/$C477,2),"")))</f>
        <v>0</v>
      </c>
      <c r="T477" s="289">
        <f>IF(OR($C477="*",$C477&lt;400),"",IF(AND('201819 DATA'!H475="*",$C477&gt;=400),"*",IF($C477&gt;=400,ROUND('201819 DATA'!H475/$C477,2),"")))</f>
        <v>0.83</v>
      </c>
      <c r="V477" s="312" t="str">
        <f>IF(OR($D477="*",$D477&lt;400),"",IF(AND('201819 DATA'!M477="*",$D477&gt;=400),"*",IF($D477&gt;=400,ROUND('201819 DATA'!M477/$D477,2),"")))</f>
        <v/>
      </c>
      <c r="W477" s="312" t="str">
        <f>IF(OR($D477="*",$D477&lt;400),"",IF(AND('201819 DATA'!N477="*",$D477&gt;=400),"*",IF($D477&gt;=400,ROUND('201819 DATA'!N477/$D477,2),"")))</f>
        <v/>
      </c>
      <c r="X477" s="312" t="str">
        <f>IF(OR($D477="*",$D477&lt;400),"",IF(AND('201819 DATA'!O477="*",$D477&gt;=400),"*",IF($D477&gt;=400,ROUND('201819 DATA'!O477/$D477,2),"")))</f>
        <v/>
      </c>
      <c r="Y477" s="312" t="str">
        <f>IF(OR($D477="*",$D477&lt;400),"",IF(AND('201819 DATA'!P477="*",$D477&gt;=400),"*",IF($D477&gt;=400,ROUND('201819 DATA'!P477/$D477,2),"")))</f>
        <v/>
      </c>
      <c r="Z477" s="312" t="str">
        <f>IF(OR($D477="*",$D477&lt;400),"",IF(AND('201819 DATA'!Q477="*",$D477&gt;=400),"*",IF($D477&gt;=400,ROUND('201819 DATA'!Q477/$D477,2),"")))</f>
        <v/>
      </c>
      <c r="AA477" s="312" t="str">
        <f>IF(OR($D477="*",$D477&lt;400),"",IF(AND('201819 DATA'!R477="*",$D477&gt;=400),"*",IF($D477&gt;=400,ROUND('201819 DATA'!R477/$D477,2),"")))</f>
        <v/>
      </c>
      <c r="AB477" s="312" t="str">
        <f>IF(OR($D477="*",$D477&lt;400),"",IF(AND('201819 DATA'!S477="*",$D477&gt;=400),"*",IF($D477&gt;=400,ROUND('201819 DATA'!S477/$D477,2),"")))</f>
        <v/>
      </c>
      <c r="AC477" s="312" t="str">
        <f>IF(OR($D477="*",$D477&lt;400),"",IF(AND('201819 DATA'!T477="*",$D477&gt;=400),"*",IF($D477&gt;=400,ROUND('201819 DATA'!T477/$D477,2),"")))</f>
        <v/>
      </c>
      <c r="AD477" s="289">
        <f>IF(OR($C477="*",$C477&lt;400),"",IF(AND('201819 DATA'!BC477="*",$C477&gt;=400),"*",IF($C477&gt;=400,ROUND('201819 DATA'!BC477/$C477,2),"")))</f>
        <v>0</v>
      </c>
      <c r="AE477" s="289">
        <f>IF(OR($C477="*",$C477&lt;400),"",IF(AND('201819 DATA'!BD477="*",$C477&gt;=400),"*",IF($C477&gt;=400,ROUND('201819 DATA'!BD477/$C477,2),"")))</f>
        <v>0.03</v>
      </c>
      <c r="AF477" s="289">
        <f>IF(OR($C477="*",$C477&lt;400),"",IF(AND('201819 DATA'!BE477="*",$C477&gt;=400),"*",IF($C477&gt;=400,ROUND('201819 DATA'!BE477/$C477,2),"")))</f>
        <v>0.01</v>
      </c>
      <c r="AG477" s="289">
        <f>IF(OR($C477="*",$C477&lt;400),"",IF(AND('201819 DATA'!BF477="*",$C477&gt;=400),"*",IF($C477&gt;=400,ROUND('201819 DATA'!BF477/$C477,2),"")))</f>
        <v>0</v>
      </c>
      <c r="AH477" s="289">
        <f>IF(OR($C477="*",$C477&lt;400),"",IF(AND('201819 DATA'!BG477="*",$C477&gt;=400),"*",IF($C477&gt;=400,ROUND('201819 DATA'!BG477/$C477,2),"")))</f>
        <v>0.08</v>
      </c>
      <c r="AI477" s="289">
        <f>IF(OR($C477="*",$C477&lt;400),"",IF(AND('201819 DATA'!BH477="*",$C477&gt;=400),"*",IF($C477&gt;=400,ROUND('201819 DATA'!BH477/$C477,2),"")))</f>
        <v>0.01</v>
      </c>
      <c r="AJ477" s="289" t="str">
        <f>IF(OR($C477="*",$C477&lt;400),"",IF(AND('201819 DATA'!BI477="*",$C477&gt;=400),"*",IF($C477&gt;=400,ROUND('201819 DATA'!BI477/$C477,2),"")))</f>
        <v>*</v>
      </c>
      <c r="AK477" s="289" t="str">
        <f>IF(OR($C477="*",$C477&lt;400),"",IF(AND('201819 DATA'!BJ477="*",$C477&gt;=400),"*",IF($C477&gt;=400,ROUND('201819 DATA'!BJ477/$C477,2),"")))</f>
        <v>*</v>
      </c>
      <c r="AL477" s="289">
        <f>IF(OR($C477="*",$C477&lt;400),"",IF(AND('201819 DATA'!BK477="*",$C477&gt;=400),"*",IF($C477&gt;=400,ROUND('201819 DATA'!BK477/$C477,2),"")))</f>
        <v>0.05</v>
      </c>
      <c r="AM477" s="289">
        <f>IF(OR($C477="*",$C477&lt;400),"",IF(AND('201819 DATA'!BL477="*",$C477&gt;=400),"*",IF($C477&gt;=400,ROUND('201819 DATA'!BL477/$C477,2),"")))</f>
        <v>0.03</v>
      </c>
      <c r="AN477" s="289">
        <f>IF(OR($C477="*",$C477&lt;400),"",IF(AND('201819 DATA'!BM477="*",$C477&gt;=400),"*",IF($C477&gt;=400,ROUND('201819 DATA'!BM477/$C477,2),"")))</f>
        <v>0.01</v>
      </c>
      <c r="AO477" s="289">
        <f>IF(OR($C477="*",$C477&lt;400),"",IF(AND('201819 DATA'!BN477="*",$C477&gt;=400),"*",IF($C477&gt;=400,ROUND('201819 DATA'!BN477/$C477,2),"")))</f>
        <v>0.01</v>
      </c>
      <c r="AP477" s="289">
        <f>IF(OR($C477="*",$C477&lt;400),"",IF(AND('201819 DATA'!BO477="*",$C477&gt;=400),"*",IF($C477&gt;=400,ROUND('201819 DATA'!BO477/$C477,2),"")))</f>
        <v>0.02</v>
      </c>
      <c r="AQ477" s="289">
        <f>IF(OR($C477="*",$C477&lt;400),"",IF(AND('201819 DATA'!BP477="*",$C477&gt;=400),"*",IF($C477&gt;=400,ROUND('201819 DATA'!BP477/$C477,2),"")))</f>
        <v>0.02</v>
      </c>
      <c r="AR477" s="289" t="str">
        <f>IF(OR($C477="*",$C477&lt;400),"",IF(AND('201819 DATA'!BQ477="*",$C477&gt;=400),"*",IF($C477&gt;=400,ROUND('201819 DATA'!BQ477/$C477,2),"")))</f>
        <v>*</v>
      </c>
      <c r="AS477" s="289">
        <f>IF(OR($C477="*",$C477&lt;400),"",IF(AND('201819 DATA'!BR477="*",$C477&gt;=400),"*",IF($C477&gt;=400,ROUND('201819 DATA'!BR477/$C477,2),"")))</f>
        <v>0</v>
      </c>
      <c r="AT477" s="289" t="str">
        <f>IF(OR($C477="*",$C477&lt;400),"",IF(AND('201819 DATA'!BS477="*",$C477&gt;=400),"*",IF($C477&gt;=400,ROUND('201819 DATA'!BS477/$C477,2),"")))</f>
        <v>*</v>
      </c>
      <c r="AU477" s="289">
        <f>IF(OR($C477="*",$C477&lt;400),"",IF(AND('201819 DATA'!BT477="*",$C477&gt;=400),"*",IF($C477&gt;=400,ROUND('201819 DATA'!BT477/$C477,2),"")))</f>
        <v>0.17</v>
      </c>
      <c r="AV477" s="289">
        <f>IF(OR($C477="*",$C477&lt;400),"",IF(AND('201819 DATA'!BU477="*",$C477&gt;=400),"*",IF($C477&gt;=400,ROUND('201819 DATA'!BU477/$C477,2),"")))</f>
        <v>0.09</v>
      </c>
      <c r="AW477" s="289">
        <f>IF(OR($C477="*",$C477&lt;400),"",IF(AND('201819 DATA'!BV477="*",$C477&gt;=400),"*",IF($C477&gt;=400,ROUND('201819 DATA'!BV477/$C477,2),"")))</f>
        <v>0</v>
      </c>
      <c r="AX477" s="289">
        <f>IF(OR($C477="*",$C477&lt;400),"",IF(AND('201819 DATA'!BW477="*",$C477&gt;=400),"*",IF($C477&gt;=400,ROUND('201819 DATA'!BW477/$C477,2),"")))</f>
        <v>0.47</v>
      </c>
    </row>
    <row r="478" spans="1:50" x14ac:dyDescent="0.2">
      <c r="A478" s="13" t="s">
        <v>191</v>
      </c>
      <c r="B478" s="287">
        <f>'201819 DATA'!B478</f>
        <v>100140</v>
      </c>
      <c r="C478" s="288">
        <f>'201819 DATA'!C478</f>
        <v>86645</v>
      </c>
      <c r="D478" s="293">
        <f>'201819 DATA'!FN478</f>
        <v>33195</v>
      </c>
      <c r="G478" s="295">
        <f t="shared" si="7"/>
        <v>0.87</v>
      </c>
      <c r="H478" s="289">
        <f>IF(OR($C478="*",$C478&lt;400),"",IF(AND('201819 DATA'!F478="*",$C478&gt;=400),"*",IF($C478&gt;=400,ROUND('201819 DATA'!F478/$C478,2),"")))</f>
        <v>0.4</v>
      </c>
      <c r="I478" s="296">
        <f>IF(OR($B478="*",$B478&lt;400),"",IF(AND('201819 DATA'!Y478="*",$B478&gt;=400),"*",IF($B478&gt;=400,ROUND('201819 DATA'!Y478/$B478,2),"")))</f>
        <v>0.06</v>
      </c>
      <c r="J478" s="296">
        <f>IF(OR($B478="*",$B478&lt;400),"",IF(AND('201819 DATA'!Z478="*",$B478&gt;=400),"*",IF($B478&gt;=400,ROUND('201819 DATA'!Z478/$B478,2),"")))</f>
        <v>0.09</v>
      </c>
      <c r="K478" s="296">
        <f>IF(OR($B478="*",$B478&lt;400),"",IF(AND('201819 DATA'!AA478="*",$B478&gt;=400),"*",IF($B478&gt;=400,ROUND('201819 DATA'!AA478/$B478,2),"")))</f>
        <v>0.12</v>
      </c>
      <c r="L478" s="296">
        <f>IF(OR($B478="*",$B478&lt;400),"",IF(AND('201819 DATA'!AB478="*",$B478&gt;=400),"*",IF($B478&gt;=400,ROUND('201819 DATA'!AB478/$B478,2),"")))</f>
        <v>0.2</v>
      </c>
      <c r="M478" s="296">
        <f>IF(OR($B478="*",$B478&lt;400),"",IF(AND('201819 DATA'!AC478="*",$B478&gt;=400),"*",IF($B478&gt;=400,ROUND('201819 DATA'!AC478/$B478,2),"")))</f>
        <v>0.27</v>
      </c>
      <c r="N478" s="296">
        <f>IF(OR($B478="*",$B478&lt;400),"",IF(AND('201819 DATA'!AD478="*",$B478&gt;=400),"*",IF($B478&gt;=400,ROUND('201819 DATA'!AD478/$B478,2),"")))</f>
        <v>0.23</v>
      </c>
      <c r="O478" s="296">
        <f>IF(OR($B478="*",$B478&lt;400),"",IF(AND('201819 DATA'!AE478="*",$B478&gt;=400),"*",IF($B478&gt;=400,ROUND('201819 DATA'!AE478/$B478,2),"")))</f>
        <v>0.03</v>
      </c>
      <c r="P478" s="297"/>
      <c r="Q478" s="296">
        <f>IF(OR($B478="*",$B478&lt;400),"",IF(AND('201819 DATA'!FL478="*",$B478&gt;=400),"*",IF($B478&gt;=400,ROUND('201819 DATA'!FL478/$B478,2),"")))</f>
        <v>0.65</v>
      </c>
      <c r="R478" s="289">
        <f>IF(OR($C478="*",$C478&lt;400),"",IF(AND('201819 DATA'!F478="*",$C478&gt;=400),"*",IF($C478&gt;=400,ROUND('201819 DATA'!F478/$C478,2),"")))</f>
        <v>0.4</v>
      </c>
      <c r="S478" s="289">
        <f>IF(OR($C478="*",$C478&lt;400),"",IF(AND('201819 DATA'!G476="*",$C478&gt;=400),"*",IF($C478&gt;=400,ROUND('201819 DATA'!G476/$C478,2),"")))</f>
        <v>0.41</v>
      </c>
      <c r="T478" s="289">
        <f>IF(OR($C478="*",$C478&lt;400),"",IF(AND('201819 DATA'!H476="*",$C478&gt;=400),"*",IF($C478&gt;=400,ROUND('201819 DATA'!H476/$C478,2),"")))</f>
        <v>0.63</v>
      </c>
      <c r="V478" s="312">
        <f>IF(OR($D478="*",$D478&lt;400),"",IF(AND('201819 DATA'!M478="*",$D478&gt;=400),"*",IF($D478&gt;=400,ROUND('201819 DATA'!M478/$D478,2),"")))</f>
        <v>0.44</v>
      </c>
      <c r="W478" s="312">
        <f>IF(OR($D478="*",$D478&lt;400),"",IF(AND('201819 DATA'!N478="*",$D478&gt;=400),"*",IF($D478&gt;=400,ROUND('201819 DATA'!N478/$D478,2),"")))</f>
        <v>0.25</v>
      </c>
      <c r="X478" s="312">
        <f>IF(OR($D478="*",$D478&lt;400),"",IF(AND('201819 DATA'!O478="*",$D478&gt;=400),"*",IF($D478&gt;=400,ROUND('201819 DATA'!O478/$D478,2),"")))</f>
        <v>0.13</v>
      </c>
      <c r="Y478" s="312">
        <f>IF(OR($D478="*",$D478&lt;400),"",IF(AND('201819 DATA'!P478="*",$D478&gt;=400),"*",IF($D478&gt;=400,ROUND('201819 DATA'!P478/$D478,2),"")))</f>
        <v>0.16</v>
      </c>
      <c r="Z478" s="312">
        <f>IF(OR($D478="*",$D478&lt;400),"",IF(AND('201819 DATA'!Q478="*",$D478&gt;=400),"*",IF($D478&gt;=400,ROUND('201819 DATA'!Q478/$D478,2),"")))</f>
        <v>0.02</v>
      </c>
      <c r="AA478" s="312">
        <f>IF(OR($D478="*",$D478&lt;400),"",IF(AND('201819 DATA'!R478="*",$D478&gt;=400),"*",IF($D478&gt;=400,ROUND('201819 DATA'!R478/$D478,2),"")))</f>
        <v>0</v>
      </c>
      <c r="AB478" s="312" t="str">
        <f>IF(OR($D478="*",$D478&lt;400),"",IF(AND('201819 DATA'!S478="*",$D478&gt;=400),"*",IF($D478&gt;=400,ROUND('201819 DATA'!S478/$D478,2),"")))</f>
        <v>*</v>
      </c>
      <c r="AC478" s="312" t="str">
        <f>IF(OR($D478="*",$D478&lt;400),"",IF(AND('201819 DATA'!T478="*",$D478&gt;=400),"*",IF($D478&gt;=400,ROUND('201819 DATA'!T478/$D478,2),"")))</f>
        <v>*</v>
      </c>
      <c r="AD478" s="289">
        <f>IF(OR($C478="*",$C478&lt;400),"",IF(AND('201819 DATA'!BC478="*",$C478&gt;=400),"*",IF($C478&gt;=400,ROUND('201819 DATA'!BC478/$C478,2),"")))</f>
        <v>0.02</v>
      </c>
      <c r="AE478" s="289">
        <f>IF(OR($C478="*",$C478&lt;400),"",IF(AND('201819 DATA'!BD478="*",$C478&gt;=400),"*",IF($C478&gt;=400,ROUND('201819 DATA'!BD478/$C478,2),"")))</f>
        <v>0.06</v>
      </c>
      <c r="AF478" s="289">
        <f>IF(OR($C478="*",$C478&lt;400),"",IF(AND('201819 DATA'!BE478="*",$C478&gt;=400),"*",IF($C478&gt;=400,ROUND('201819 DATA'!BE478/$C478,2),"")))</f>
        <v>0.03</v>
      </c>
      <c r="AG478" s="289">
        <f>IF(OR($C478="*",$C478&lt;400),"",IF(AND('201819 DATA'!BF478="*",$C478&gt;=400),"*",IF($C478&gt;=400,ROUND('201819 DATA'!BF478/$C478,2),"")))</f>
        <v>0.03</v>
      </c>
      <c r="AH478" s="289">
        <f>IF(OR($C478="*",$C478&lt;400),"",IF(AND('201819 DATA'!BG478="*",$C478&gt;=400),"*",IF($C478&gt;=400,ROUND('201819 DATA'!BG478/$C478,2),"")))</f>
        <v>0.01</v>
      </c>
      <c r="AI478" s="289">
        <f>IF(OR($C478="*",$C478&lt;400),"",IF(AND('201819 DATA'!BH478="*",$C478&gt;=400),"*",IF($C478&gt;=400,ROUND('201819 DATA'!BH478/$C478,2),"")))</f>
        <v>0.02</v>
      </c>
      <c r="AJ478" s="289">
        <f>IF(OR($C478="*",$C478&lt;400),"",IF(AND('201819 DATA'!BI478="*",$C478&gt;=400),"*",IF($C478&gt;=400,ROUND('201819 DATA'!BI478/$C478,2),"")))</f>
        <v>0.02</v>
      </c>
      <c r="AK478" s="289">
        <f>IF(OR($C478="*",$C478&lt;400),"",IF(AND('201819 DATA'!BJ478="*",$C478&gt;=400),"*",IF($C478&gt;=400,ROUND('201819 DATA'!BJ478/$C478,2),"")))</f>
        <v>0</v>
      </c>
      <c r="AL478" s="289">
        <f>IF(OR($C478="*",$C478&lt;400),"",IF(AND('201819 DATA'!BK478="*",$C478&gt;=400),"*",IF($C478&gt;=400,ROUND('201819 DATA'!BK478/$C478,2),"")))</f>
        <v>0.06</v>
      </c>
      <c r="AM478" s="289">
        <f>IF(OR($C478="*",$C478&lt;400),"",IF(AND('201819 DATA'!BL478="*",$C478&gt;=400),"*",IF($C478&gt;=400,ROUND('201819 DATA'!BL478/$C478,2),"")))</f>
        <v>0.06</v>
      </c>
      <c r="AN478" s="289">
        <f>IF(OR($C478="*",$C478&lt;400),"",IF(AND('201819 DATA'!BM478="*",$C478&gt;=400),"*",IF($C478&gt;=400,ROUND('201819 DATA'!BM478/$C478,2),"")))</f>
        <v>0.16</v>
      </c>
      <c r="AO478" s="289">
        <f>IF(OR($C478="*",$C478&lt;400),"",IF(AND('201819 DATA'!BN478="*",$C478&gt;=400),"*",IF($C478&gt;=400,ROUND('201819 DATA'!BN478/$C478,2),"")))</f>
        <v>0.02</v>
      </c>
      <c r="AP478" s="289">
        <f>IF(OR($C478="*",$C478&lt;400),"",IF(AND('201819 DATA'!BO478="*",$C478&gt;=400),"*",IF($C478&gt;=400,ROUND('201819 DATA'!BO478/$C478,2),"")))</f>
        <v>0.16</v>
      </c>
      <c r="AQ478" s="289">
        <f>IF(OR($C478="*",$C478&lt;400),"",IF(AND('201819 DATA'!BP478="*",$C478&gt;=400),"*",IF($C478&gt;=400,ROUND('201819 DATA'!BP478/$C478,2),"")))</f>
        <v>0.04</v>
      </c>
      <c r="AR478" s="289">
        <f>IF(OR($C478="*",$C478&lt;400),"",IF(AND('201819 DATA'!BQ478="*",$C478&gt;=400),"*",IF($C478&gt;=400,ROUND('201819 DATA'!BQ478/$C478,2),"")))</f>
        <v>0.04</v>
      </c>
      <c r="AS478" s="289">
        <f>IF(OR($C478="*",$C478&lt;400),"",IF(AND('201819 DATA'!BR478="*",$C478&gt;=400),"*",IF($C478&gt;=400,ROUND('201819 DATA'!BR478/$C478,2),"")))</f>
        <v>0.02</v>
      </c>
      <c r="AT478" s="289">
        <f>IF(OR($C478="*",$C478&lt;400),"",IF(AND('201819 DATA'!BS478="*",$C478&gt;=400),"*",IF($C478&gt;=400,ROUND('201819 DATA'!BS478/$C478,2),"")))</f>
        <v>0</v>
      </c>
      <c r="AU478" s="289">
        <f>IF(OR($C478="*",$C478&lt;400),"",IF(AND('201819 DATA'!BT478="*",$C478&gt;=400),"*",IF($C478&gt;=400,ROUND('201819 DATA'!BT478/$C478,2),"")))</f>
        <v>0.13</v>
      </c>
      <c r="AV478" s="289">
        <f>IF(OR($C478="*",$C478&lt;400),"",IF(AND('201819 DATA'!BU478="*",$C478&gt;=400),"*",IF($C478&gt;=400,ROUND('201819 DATA'!BU478/$C478,2),"")))</f>
        <v>0.08</v>
      </c>
      <c r="AW478" s="289">
        <f>IF(OR($C478="*",$C478&lt;400),"",IF(AND('201819 DATA'!BV478="*",$C478&gt;=400),"*",IF($C478&gt;=400,ROUND('201819 DATA'!BV478/$C478,2),"")))</f>
        <v>0</v>
      </c>
      <c r="AX478" s="289">
        <f>IF(OR($C478="*",$C478&lt;400),"",IF(AND('201819 DATA'!BW478="*",$C478&gt;=400),"*",IF($C478&gt;=400,ROUND('201819 DATA'!BW478/$C478,2),"")))</f>
        <v>0.04</v>
      </c>
    </row>
    <row r="479" spans="1:50" x14ac:dyDescent="0.2">
      <c r="A479" s="13" t="s">
        <v>444</v>
      </c>
      <c r="B479" s="287">
        <f>'201819 DATA'!B479</f>
        <v>76125</v>
      </c>
      <c r="C479" s="288">
        <f>'201819 DATA'!C479</f>
        <v>59285</v>
      </c>
      <c r="D479" s="293">
        <f>'201819 DATA'!FN479</f>
        <v>25395</v>
      </c>
      <c r="G479" s="295">
        <f t="shared" si="7"/>
        <v>0.78</v>
      </c>
      <c r="H479" s="289">
        <f>IF(OR($C479="*",$C479&lt;400),"",IF(AND('201819 DATA'!F479="*",$C479&gt;=400),"*",IF($C479&gt;=400,ROUND('201819 DATA'!F479/$C479,2),"")))</f>
        <v>0.36</v>
      </c>
      <c r="I479" s="296">
        <f>IF(OR($B479="*",$B479&lt;400),"",IF(AND('201819 DATA'!Y479="*",$B479&gt;=400),"*",IF($B479&gt;=400,ROUND('201819 DATA'!Y479/$B479,2),"")))</f>
        <v>0.09</v>
      </c>
      <c r="J479" s="296">
        <f>IF(OR($B479="*",$B479&lt;400),"",IF(AND('201819 DATA'!Z479="*",$B479&gt;=400),"*",IF($B479&gt;=400,ROUND('201819 DATA'!Z479/$B479,2),"")))</f>
        <v>7.0000000000000007E-2</v>
      </c>
      <c r="K479" s="296">
        <f>IF(OR($B479="*",$B479&lt;400),"",IF(AND('201819 DATA'!AA479="*",$B479&gt;=400),"*",IF($B479&gt;=400,ROUND('201819 DATA'!AA479/$B479,2),"")))</f>
        <v>0.08</v>
      </c>
      <c r="L479" s="296">
        <f>IF(OR($B479="*",$B479&lt;400),"",IF(AND('201819 DATA'!AB479="*",$B479&gt;=400),"*",IF($B479&gt;=400,ROUND('201819 DATA'!AB479/$B479,2),"")))</f>
        <v>0.14000000000000001</v>
      </c>
      <c r="M479" s="296">
        <f>IF(OR($B479="*",$B479&lt;400),"",IF(AND('201819 DATA'!AC479="*",$B479&gt;=400),"*",IF($B479&gt;=400,ROUND('201819 DATA'!AC479/$B479,2),"")))</f>
        <v>0.26</v>
      </c>
      <c r="N479" s="296">
        <f>IF(OR($B479="*",$B479&lt;400),"",IF(AND('201819 DATA'!AD479="*",$B479&gt;=400),"*",IF($B479&gt;=400,ROUND('201819 DATA'!AD479/$B479,2),"")))</f>
        <v>0.28999999999999998</v>
      </c>
      <c r="O479" s="296">
        <f>IF(OR($B479="*",$B479&lt;400),"",IF(AND('201819 DATA'!AE479="*",$B479&gt;=400),"*",IF($B479&gt;=400,ROUND('201819 DATA'!AE479/$B479,2),"")))</f>
        <v>0.05</v>
      </c>
      <c r="P479" s="297"/>
      <c r="Q479" s="296">
        <f>IF(OR($B479="*",$B479&lt;400),"",IF(AND('201819 DATA'!FL479="*",$B479&gt;=400),"*",IF($B479&gt;=400,ROUND('201819 DATA'!FL479/$B479,2),"")))</f>
        <v>0.56999999999999995</v>
      </c>
      <c r="R479" s="289">
        <f>IF(OR($C479="*",$C479&lt;400),"",IF(AND('201819 DATA'!F479="*",$C479&gt;=400),"*",IF($C479&gt;=400,ROUND('201819 DATA'!F479/$C479,2),"")))</f>
        <v>0.36</v>
      </c>
      <c r="S479" s="289">
        <f>IF(OR($C479="*",$C479&lt;400),"",IF(AND('201819 DATA'!G477="*",$C479&gt;=400),"*",IF($C479&gt;=400,ROUND('201819 DATA'!G477/$C479,2),"")))</f>
        <v>0.05</v>
      </c>
      <c r="T479" s="289">
        <f>IF(OR($C479="*",$C479&lt;400),"",IF(AND('201819 DATA'!H477="*",$C479&gt;=400),"*",IF($C479&gt;=400,ROUND('201819 DATA'!H477/$C479,2),"")))</f>
        <v>0</v>
      </c>
      <c r="V479" s="312">
        <f>IF(OR($D479="*",$D479&lt;400),"",IF(AND('201819 DATA'!M479="*",$D479&gt;=400),"*",IF($D479&gt;=400,ROUND('201819 DATA'!M479/$D479,2),"")))</f>
        <v>0.42</v>
      </c>
      <c r="W479" s="312">
        <f>IF(OR($D479="*",$D479&lt;400),"",IF(AND('201819 DATA'!N479="*",$D479&gt;=400),"*",IF($D479&gt;=400,ROUND('201819 DATA'!N479/$D479,2),"")))</f>
        <v>0.15</v>
      </c>
      <c r="X479" s="312">
        <f>IF(OR($D479="*",$D479&lt;400),"",IF(AND('201819 DATA'!O479="*",$D479&gt;=400),"*",IF($D479&gt;=400,ROUND('201819 DATA'!O479/$D479,2),"")))</f>
        <v>0.1</v>
      </c>
      <c r="Y479" s="312">
        <f>IF(OR($D479="*",$D479&lt;400),"",IF(AND('201819 DATA'!P479="*",$D479&gt;=400),"*",IF($D479&gt;=400,ROUND('201819 DATA'!P479/$D479,2),"")))</f>
        <v>0.2</v>
      </c>
      <c r="Z479" s="312">
        <f>IF(OR($D479="*",$D479&lt;400),"",IF(AND('201819 DATA'!Q479="*",$D479&gt;=400),"*",IF($D479&gt;=400,ROUND('201819 DATA'!Q479/$D479,2),"")))</f>
        <v>0.08</v>
      </c>
      <c r="AA479" s="312">
        <f>IF(OR($D479="*",$D479&lt;400),"",IF(AND('201819 DATA'!R479="*",$D479&gt;=400),"*",IF($D479&gt;=400,ROUND('201819 DATA'!R479/$D479,2),"")))</f>
        <v>0.03</v>
      </c>
      <c r="AB479" s="312">
        <f>IF(OR($D479="*",$D479&lt;400),"",IF(AND('201819 DATA'!S479="*",$D479&gt;=400),"*",IF($D479&gt;=400,ROUND('201819 DATA'!S479/$D479,2),"")))</f>
        <v>0.01</v>
      </c>
      <c r="AC479" s="312">
        <f>IF(OR($D479="*",$D479&lt;400),"",IF(AND('201819 DATA'!T479="*",$D479&gt;=400),"*",IF($D479&gt;=400,ROUND('201819 DATA'!T479/$D479,2),"")))</f>
        <v>0</v>
      </c>
      <c r="AD479" s="289">
        <f>IF(OR($C479="*",$C479&lt;400),"",IF(AND('201819 DATA'!BC479="*",$C479&gt;=400),"*",IF($C479&gt;=400,ROUND('201819 DATA'!BC479/$C479,2),"")))</f>
        <v>0.03</v>
      </c>
      <c r="AE479" s="289">
        <f>IF(OR($C479="*",$C479&lt;400),"",IF(AND('201819 DATA'!BD479="*",$C479&gt;=400),"*",IF($C479&gt;=400,ROUND('201819 DATA'!BD479/$C479,2),"")))</f>
        <v>0.12</v>
      </c>
      <c r="AF479" s="289">
        <f>IF(OR($C479="*",$C479&lt;400),"",IF(AND('201819 DATA'!BE479="*",$C479&gt;=400),"*",IF($C479&gt;=400,ROUND('201819 DATA'!BE479/$C479,2),"")))</f>
        <v>0.03</v>
      </c>
      <c r="AG479" s="289">
        <f>IF(OR($C479="*",$C479&lt;400),"",IF(AND('201819 DATA'!BF479="*",$C479&gt;=400),"*",IF($C479&gt;=400,ROUND('201819 DATA'!BF479/$C479,2),"")))</f>
        <v>0.02</v>
      </c>
      <c r="AH479" s="289">
        <f>IF(OR($C479="*",$C479&lt;400),"",IF(AND('201819 DATA'!BG479="*",$C479&gt;=400),"*",IF($C479&gt;=400,ROUND('201819 DATA'!BG479/$C479,2),"")))</f>
        <v>0.01</v>
      </c>
      <c r="AI479" s="289">
        <f>IF(OR($C479="*",$C479&lt;400),"",IF(AND('201819 DATA'!BH479="*",$C479&gt;=400),"*",IF($C479&gt;=400,ROUND('201819 DATA'!BH479/$C479,2),"")))</f>
        <v>0.02</v>
      </c>
      <c r="AJ479" s="289">
        <f>IF(OR($C479="*",$C479&lt;400),"",IF(AND('201819 DATA'!BI479="*",$C479&gt;=400),"*",IF($C479&gt;=400,ROUND('201819 DATA'!BI479/$C479,2),"")))</f>
        <v>0.05</v>
      </c>
      <c r="AK479" s="289">
        <f>IF(OR($C479="*",$C479&lt;400),"",IF(AND('201819 DATA'!BJ479="*",$C479&gt;=400),"*",IF($C479&gt;=400,ROUND('201819 DATA'!BJ479/$C479,2),"")))</f>
        <v>0.01</v>
      </c>
      <c r="AL479" s="289">
        <f>IF(OR($C479="*",$C479&lt;400),"",IF(AND('201819 DATA'!BK479="*",$C479&gt;=400),"*",IF($C479&gt;=400,ROUND('201819 DATA'!BK479/$C479,2),"")))</f>
        <v>0.05</v>
      </c>
      <c r="AM479" s="289">
        <f>IF(OR($C479="*",$C479&lt;400),"",IF(AND('201819 DATA'!BL479="*",$C479&gt;=400),"*",IF($C479&gt;=400,ROUND('201819 DATA'!BL479/$C479,2),"")))</f>
        <v>7.0000000000000007E-2</v>
      </c>
      <c r="AN479" s="289">
        <f>IF(OR($C479="*",$C479&lt;400),"",IF(AND('201819 DATA'!BM479="*",$C479&gt;=400),"*",IF($C479&gt;=400,ROUND('201819 DATA'!BM479/$C479,2),"")))</f>
        <v>0.13</v>
      </c>
      <c r="AO479" s="289">
        <f>IF(OR($C479="*",$C479&lt;400),"",IF(AND('201819 DATA'!BN479="*",$C479&gt;=400),"*",IF($C479&gt;=400,ROUND('201819 DATA'!BN479/$C479,2),"")))</f>
        <v>0.03</v>
      </c>
      <c r="AP479" s="289">
        <f>IF(OR($C479="*",$C479&lt;400),"",IF(AND('201819 DATA'!BO479="*",$C479&gt;=400),"*",IF($C479&gt;=400,ROUND('201819 DATA'!BO479/$C479,2),"")))</f>
        <v>0.08</v>
      </c>
      <c r="AQ479" s="289">
        <f>IF(OR($C479="*",$C479&lt;400),"",IF(AND('201819 DATA'!BP479="*",$C479&gt;=400),"*",IF($C479&gt;=400,ROUND('201819 DATA'!BP479/$C479,2),"")))</f>
        <v>0.06</v>
      </c>
      <c r="AR479" s="289">
        <f>IF(OR($C479="*",$C479&lt;400),"",IF(AND('201819 DATA'!BQ479="*",$C479&gt;=400),"*",IF($C479&gt;=400,ROUND('201819 DATA'!BQ479/$C479,2),"")))</f>
        <v>0.05</v>
      </c>
      <c r="AS479" s="289">
        <f>IF(OR($C479="*",$C479&lt;400),"",IF(AND('201819 DATA'!BR479="*",$C479&gt;=400),"*",IF($C479&gt;=400,ROUND('201819 DATA'!BR479/$C479,2),"")))</f>
        <v>0.01</v>
      </c>
      <c r="AT479" s="289">
        <f>IF(OR($C479="*",$C479&lt;400),"",IF(AND('201819 DATA'!BS479="*",$C479&gt;=400),"*",IF($C479&gt;=400,ROUND('201819 DATA'!BS479/$C479,2),"")))</f>
        <v>0</v>
      </c>
      <c r="AU479" s="289">
        <f>IF(OR($C479="*",$C479&lt;400),"",IF(AND('201819 DATA'!BT479="*",$C479&gt;=400),"*",IF($C479&gt;=400,ROUND('201819 DATA'!BT479/$C479,2),"")))</f>
        <v>0.12</v>
      </c>
      <c r="AV479" s="289">
        <f>IF(OR($C479="*",$C479&lt;400),"",IF(AND('201819 DATA'!BU479="*",$C479&gt;=400),"*",IF($C479&gt;=400,ROUND('201819 DATA'!BU479/$C479,2),"")))</f>
        <v>0.05</v>
      </c>
      <c r="AW479" s="289">
        <f>IF(OR($C479="*",$C479&lt;400),"",IF(AND('201819 DATA'!BV479="*",$C479&gt;=400),"*",IF($C479&gt;=400,ROUND('201819 DATA'!BV479/$C479,2),"")))</f>
        <v>0</v>
      </c>
      <c r="AX479" s="289">
        <f>IF(OR($C479="*",$C479&lt;400),"",IF(AND('201819 DATA'!BW479="*",$C479&gt;=400),"*",IF($C479&gt;=400,ROUND('201819 DATA'!BW479/$C479,2),"")))</f>
        <v>0.06</v>
      </c>
    </row>
    <row r="480" spans="1:50" x14ac:dyDescent="0.2">
      <c r="A480" s="13" t="s">
        <v>364</v>
      </c>
      <c r="B480" s="287">
        <f>'201819 DATA'!B480</f>
        <v>54725</v>
      </c>
      <c r="C480" s="288">
        <f>'201819 DATA'!C480</f>
        <v>48645</v>
      </c>
      <c r="D480" s="293">
        <f>'201819 DATA'!FN480</f>
        <v>12955</v>
      </c>
      <c r="G480" s="295">
        <f t="shared" si="7"/>
        <v>0.89</v>
      </c>
      <c r="H480" s="289">
        <f>IF(OR($C480="*",$C480&lt;400),"",IF(AND('201819 DATA'!F480="*",$C480&gt;=400),"*",IF($C480&gt;=400,ROUND('201819 DATA'!F480/$C480,2),"")))</f>
        <v>0.47</v>
      </c>
      <c r="I480" s="296">
        <f>IF(OR($B480="*",$B480&lt;400),"",IF(AND('201819 DATA'!Y480="*",$B480&gt;=400),"*",IF($B480&gt;=400,ROUND('201819 DATA'!Y480/$B480,2),"")))</f>
        <v>7.0000000000000007E-2</v>
      </c>
      <c r="J480" s="296">
        <f>IF(OR($B480="*",$B480&lt;400),"",IF(AND('201819 DATA'!Z480="*",$B480&gt;=400),"*",IF($B480&gt;=400,ROUND('201819 DATA'!Z480/$B480,2),"")))</f>
        <v>0.09</v>
      </c>
      <c r="K480" s="296">
        <f>IF(OR($B480="*",$B480&lt;400),"",IF(AND('201819 DATA'!AA480="*",$B480&gt;=400),"*",IF($B480&gt;=400,ROUND('201819 DATA'!AA480/$B480,2),"")))</f>
        <v>0.1</v>
      </c>
      <c r="L480" s="296">
        <f>IF(OR($B480="*",$B480&lt;400),"",IF(AND('201819 DATA'!AB480="*",$B480&gt;=400),"*",IF($B480&gt;=400,ROUND('201819 DATA'!AB480/$B480,2),"")))</f>
        <v>0.16</v>
      </c>
      <c r="M480" s="296">
        <f>IF(OR($B480="*",$B480&lt;400),"",IF(AND('201819 DATA'!AC480="*",$B480&gt;=400),"*",IF($B480&gt;=400,ROUND('201819 DATA'!AC480/$B480,2),"")))</f>
        <v>0.25</v>
      </c>
      <c r="N480" s="296">
        <f>IF(OR($B480="*",$B480&lt;400),"",IF(AND('201819 DATA'!AD480="*",$B480&gt;=400),"*",IF($B480&gt;=400,ROUND('201819 DATA'!AD480/$B480,2),"")))</f>
        <v>0.27</v>
      </c>
      <c r="O480" s="296">
        <f>IF(OR($B480="*",$B480&lt;400),"",IF(AND('201819 DATA'!AE480="*",$B480&gt;=400),"*",IF($B480&gt;=400,ROUND('201819 DATA'!AE480/$B480,2),"")))</f>
        <v>0.06</v>
      </c>
      <c r="P480" s="297"/>
      <c r="Q480" s="296">
        <f>IF(OR($B480="*",$B480&lt;400),"",IF(AND('201819 DATA'!FL480="*",$B480&gt;=400),"*",IF($B480&gt;=400,ROUND('201819 DATA'!FL480/$B480,2),"")))</f>
        <v>0.56999999999999995</v>
      </c>
      <c r="R480" s="289">
        <f>IF(OR($C480="*",$C480&lt;400),"",IF(AND('201819 DATA'!F480="*",$C480&gt;=400),"*",IF($C480&gt;=400,ROUND('201819 DATA'!F480/$C480,2),"")))</f>
        <v>0.47</v>
      </c>
      <c r="S480" s="289">
        <f>IF(OR($C480="*",$C480&lt;400),"",IF(AND('201819 DATA'!G478="*",$C480&gt;=400),"*",IF($C480&gt;=400,ROUND('201819 DATA'!G478/$C480,2),"")))</f>
        <v>0.26</v>
      </c>
      <c r="T480" s="289">
        <f>IF(OR($C480="*",$C480&lt;400),"",IF(AND('201819 DATA'!H478="*",$C480&gt;=400),"*",IF($C480&gt;=400,ROUND('201819 DATA'!H478/$C480,2),"")))</f>
        <v>0.71</v>
      </c>
      <c r="V480" s="312">
        <f>IF(OR($D480="*",$D480&lt;400),"",IF(AND('201819 DATA'!M480="*",$D480&gt;=400),"*",IF($D480&gt;=400,ROUND('201819 DATA'!M480/$D480,2),"")))</f>
        <v>0.48</v>
      </c>
      <c r="W480" s="312">
        <f>IF(OR($D480="*",$D480&lt;400),"",IF(AND('201819 DATA'!N480="*",$D480&gt;=400),"*",IF($D480&gt;=400,ROUND('201819 DATA'!N480/$D480,2),"")))</f>
        <v>0.21</v>
      </c>
      <c r="X480" s="312">
        <f>IF(OR($D480="*",$D480&lt;400),"",IF(AND('201819 DATA'!O480="*",$D480&gt;=400),"*",IF($D480&gt;=400,ROUND('201819 DATA'!O480/$D480,2),"")))</f>
        <v>0.09</v>
      </c>
      <c r="Y480" s="312">
        <f>IF(OR($D480="*",$D480&lt;400),"",IF(AND('201819 DATA'!P480="*",$D480&gt;=400),"*",IF($D480&gt;=400,ROUND('201819 DATA'!P480/$D480,2),"")))</f>
        <v>0.17</v>
      </c>
      <c r="Z480" s="312">
        <f>IF(OR($D480="*",$D480&lt;400),"",IF(AND('201819 DATA'!Q480="*",$D480&gt;=400),"*",IF($D480&gt;=400,ROUND('201819 DATA'!Q480/$D480,2),"")))</f>
        <v>0.05</v>
      </c>
      <c r="AA480" s="312">
        <f>IF(OR($D480="*",$D480&lt;400),"",IF(AND('201819 DATA'!R480="*",$D480&gt;=400),"*",IF($D480&gt;=400,ROUND('201819 DATA'!R480/$D480,2),"")))</f>
        <v>0.01</v>
      </c>
      <c r="AB480" s="312">
        <f>IF(OR($D480="*",$D480&lt;400),"",IF(AND('201819 DATA'!S480="*",$D480&gt;=400),"*",IF($D480&gt;=400,ROUND('201819 DATA'!S480/$D480,2),"")))</f>
        <v>0.01</v>
      </c>
      <c r="AC480" s="312">
        <f>IF(OR($D480="*",$D480&lt;400),"",IF(AND('201819 DATA'!T480="*",$D480&gt;=400),"*",IF($D480&gt;=400,ROUND('201819 DATA'!T480/$D480,2),"")))</f>
        <v>0</v>
      </c>
      <c r="AD480" s="289">
        <f>IF(OR($C480="*",$C480&lt;400),"",IF(AND('201819 DATA'!BC480="*",$C480&gt;=400),"*",IF($C480&gt;=400,ROUND('201819 DATA'!BC480/$C480,2),"")))</f>
        <v>0.03</v>
      </c>
      <c r="AE480" s="289">
        <f>IF(OR($C480="*",$C480&lt;400),"",IF(AND('201819 DATA'!BD480="*",$C480&gt;=400),"*",IF($C480&gt;=400,ROUND('201819 DATA'!BD480/$C480,2),"")))</f>
        <v>0.15</v>
      </c>
      <c r="AF480" s="289">
        <f>IF(OR($C480="*",$C480&lt;400),"",IF(AND('201819 DATA'!BE480="*",$C480&gt;=400),"*",IF($C480&gt;=400,ROUND('201819 DATA'!BE480/$C480,2),"")))</f>
        <v>0.03</v>
      </c>
      <c r="AG480" s="289">
        <f>IF(OR($C480="*",$C480&lt;400),"",IF(AND('201819 DATA'!BF480="*",$C480&gt;=400),"*",IF($C480&gt;=400,ROUND('201819 DATA'!BF480/$C480,2),"")))</f>
        <v>0.02</v>
      </c>
      <c r="AH480" s="289">
        <f>IF(OR($C480="*",$C480&lt;400),"",IF(AND('201819 DATA'!BG480="*",$C480&gt;=400),"*",IF($C480&gt;=400,ROUND('201819 DATA'!BG480/$C480,2),"")))</f>
        <v>0.01</v>
      </c>
      <c r="AI480" s="289">
        <f>IF(OR($C480="*",$C480&lt;400),"",IF(AND('201819 DATA'!BH480="*",$C480&gt;=400),"*",IF($C480&gt;=400,ROUND('201819 DATA'!BH480/$C480,2),"")))</f>
        <v>0.02</v>
      </c>
      <c r="AJ480" s="289">
        <f>IF(OR($C480="*",$C480&lt;400),"",IF(AND('201819 DATA'!BI480="*",$C480&gt;=400),"*",IF($C480&gt;=400,ROUND('201819 DATA'!BI480/$C480,2),"")))</f>
        <v>0.04</v>
      </c>
      <c r="AK480" s="289">
        <f>IF(OR($C480="*",$C480&lt;400),"",IF(AND('201819 DATA'!BJ480="*",$C480&gt;=400),"*",IF($C480&gt;=400,ROUND('201819 DATA'!BJ480/$C480,2),"")))</f>
        <v>0</v>
      </c>
      <c r="AL480" s="289">
        <f>IF(OR($C480="*",$C480&lt;400),"",IF(AND('201819 DATA'!BK480="*",$C480&gt;=400),"*",IF($C480&gt;=400,ROUND('201819 DATA'!BK480/$C480,2),"")))</f>
        <v>0.05</v>
      </c>
      <c r="AM480" s="289">
        <f>IF(OR($C480="*",$C480&lt;400),"",IF(AND('201819 DATA'!BL480="*",$C480&gt;=400),"*",IF($C480&gt;=400,ROUND('201819 DATA'!BL480/$C480,2),"")))</f>
        <v>0.05</v>
      </c>
      <c r="AN480" s="289">
        <f>IF(OR($C480="*",$C480&lt;400),"",IF(AND('201819 DATA'!BM480="*",$C480&gt;=400),"*",IF($C480&gt;=400,ROUND('201819 DATA'!BM480/$C480,2),"")))</f>
        <v>0.13</v>
      </c>
      <c r="AO480" s="289">
        <f>IF(OR($C480="*",$C480&lt;400),"",IF(AND('201819 DATA'!BN480="*",$C480&gt;=400),"*",IF($C480&gt;=400,ROUND('201819 DATA'!BN480/$C480,2),"")))</f>
        <v>0.02</v>
      </c>
      <c r="AP480" s="289">
        <f>IF(OR($C480="*",$C480&lt;400),"",IF(AND('201819 DATA'!BO480="*",$C480&gt;=400),"*",IF($C480&gt;=400,ROUND('201819 DATA'!BO480/$C480,2),"")))</f>
        <v>7.0000000000000007E-2</v>
      </c>
      <c r="AQ480" s="289">
        <f>IF(OR($C480="*",$C480&lt;400),"",IF(AND('201819 DATA'!BP480="*",$C480&gt;=400),"*",IF($C480&gt;=400,ROUND('201819 DATA'!BP480/$C480,2),"")))</f>
        <v>0.05</v>
      </c>
      <c r="AR480" s="289">
        <f>IF(OR($C480="*",$C480&lt;400),"",IF(AND('201819 DATA'!BQ480="*",$C480&gt;=400),"*",IF($C480&gt;=400,ROUND('201819 DATA'!BQ480/$C480,2),"")))</f>
        <v>0.05</v>
      </c>
      <c r="AS480" s="289">
        <f>IF(OR($C480="*",$C480&lt;400),"",IF(AND('201819 DATA'!BR480="*",$C480&gt;=400),"*",IF($C480&gt;=400,ROUND('201819 DATA'!BR480/$C480,2),"")))</f>
        <v>0.01</v>
      </c>
      <c r="AT480" s="289">
        <f>IF(OR($C480="*",$C480&lt;400),"",IF(AND('201819 DATA'!BS480="*",$C480&gt;=400),"*",IF($C480&gt;=400,ROUND('201819 DATA'!BS480/$C480,2),"")))</f>
        <v>0</v>
      </c>
      <c r="AU480" s="289">
        <f>IF(OR($C480="*",$C480&lt;400),"",IF(AND('201819 DATA'!BT480="*",$C480&gt;=400),"*",IF($C480&gt;=400,ROUND('201819 DATA'!BT480/$C480,2),"")))</f>
        <v>0.14000000000000001</v>
      </c>
      <c r="AV480" s="289">
        <f>IF(OR($C480="*",$C480&lt;400),"",IF(AND('201819 DATA'!BU480="*",$C480&gt;=400),"*",IF($C480&gt;=400,ROUND('201819 DATA'!BU480/$C480,2),"")))</f>
        <v>0.08</v>
      </c>
      <c r="AW480" s="289">
        <f>IF(OR($C480="*",$C480&lt;400),"",IF(AND('201819 DATA'!BV480="*",$C480&gt;=400),"*",IF($C480&gt;=400,ROUND('201819 DATA'!BV480/$C480,2),"")))</f>
        <v>0</v>
      </c>
      <c r="AX480" s="289">
        <f>IF(OR($C480="*",$C480&lt;400),"",IF(AND('201819 DATA'!BW480="*",$C480&gt;=400),"*",IF($C480&gt;=400,ROUND('201819 DATA'!BW480/$C480,2),"")))</f>
        <v>0.05</v>
      </c>
    </row>
    <row r="481" spans="1:50" x14ac:dyDescent="0.2">
      <c r="A481" s="13" t="s">
        <v>387</v>
      </c>
      <c r="B481" s="287">
        <f>'201819 DATA'!B481</f>
        <v>213030</v>
      </c>
      <c r="C481" s="288">
        <f>'201819 DATA'!C481</f>
        <v>163380</v>
      </c>
      <c r="D481" s="293">
        <f>'201819 DATA'!FN481</f>
        <v>47770</v>
      </c>
      <c r="G481" s="295">
        <f t="shared" si="7"/>
        <v>0.77</v>
      </c>
      <c r="H481" s="289">
        <f>IF(OR($C481="*",$C481&lt;400),"",IF(AND('201819 DATA'!F481="*",$C481&gt;=400),"*",IF($C481&gt;=400,ROUND('201819 DATA'!F481/$C481,2),"")))</f>
        <v>0.39</v>
      </c>
      <c r="I481" s="296">
        <f>IF(OR($B481="*",$B481&lt;400),"",IF(AND('201819 DATA'!Y481="*",$B481&gt;=400),"*",IF($B481&gt;=400,ROUND('201819 DATA'!Y481/$B481,2),"")))</f>
        <v>0.08</v>
      </c>
      <c r="J481" s="296">
        <f>IF(OR($B481="*",$B481&lt;400),"",IF(AND('201819 DATA'!Z481="*",$B481&gt;=400),"*",IF($B481&gt;=400,ROUND('201819 DATA'!Z481/$B481,2),"")))</f>
        <v>0.09</v>
      </c>
      <c r="K481" s="296">
        <f>IF(OR($B481="*",$B481&lt;400),"",IF(AND('201819 DATA'!AA481="*",$B481&gt;=400),"*",IF($B481&gt;=400,ROUND('201819 DATA'!AA481/$B481,2),"")))</f>
        <v>0.1</v>
      </c>
      <c r="L481" s="296">
        <f>IF(OR($B481="*",$B481&lt;400),"",IF(AND('201819 DATA'!AB481="*",$B481&gt;=400),"*",IF($B481&gt;=400,ROUND('201819 DATA'!AB481/$B481,2),"")))</f>
        <v>0.15</v>
      </c>
      <c r="M481" s="296">
        <f>IF(OR($B481="*",$B481&lt;400),"",IF(AND('201819 DATA'!AC481="*",$B481&gt;=400),"*",IF($B481&gt;=400,ROUND('201819 DATA'!AC481/$B481,2),"")))</f>
        <v>0.25</v>
      </c>
      <c r="N481" s="296">
        <f>IF(OR($B481="*",$B481&lt;400),"",IF(AND('201819 DATA'!AD481="*",$B481&gt;=400),"*",IF($B481&gt;=400,ROUND('201819 DATA'!AD481/$B481,2),"")))</f>
        <v>0.27</v>
      </c>
      <c r="O481" s="296">
        <f>IF(OR($B481="*",$B481&lt;400),"",IF(AND('201819 DATA'!AE481="*",$B481&gt;=400),"*",IF($B481&gt;=400,ROUND('201819 DATA'!AE481/$B481,2),"")))</f>
        <v>0.05</v>
      </c>
      <c r="P481" s="297"/>
      <c r="Q481" s="296">
        <f>IF(OR($B481="*",$B481&lt;400),"",IF(AND('201819 DATA'!FL481="*",$B481&gt;=400),"*",IF($B481&gt;=400,ROUND('201819 DATA'!FL481/$B481,2),"")))</f>
        <v>0.54</v>
      </c>
      <c r="R481" s="289">
        <f>IF(OR($C481="*",$C481&lt;400),"",IF(AND('201819 DATA'!F481="*",$C481&gt;=400),"*",IF($C481&gt;=400,ROUND('201819 DATA'!F481/$C481,2),"")))</f>
        <v>0.39</v>
      </c>
      <c r="S481" s="289">
        <f>IF(OR($C481="*",$C481&lt;400),"",IF(AND('201819 DATA'!G479="*",$C481&gt;=400),"*",IF($C481&gt;=400,ROUND('201819 DATA'!G479/$C481,2),"")))</f>
        <v>0.04</v>
      </c>
      <c r="T481" s="289">
        <f>IF(OR($C481="*",$C481&lt;400),"",IF(AND('201819 DATA'!H479="*",$C481&gt;=400),"*",IF($C481&gt;=400,ROUND('201819 DATA'!H479/$C481,2),"")))</f>
        <v>0.17</v>
      </c>
      <c r="V481" s="312">
        <f>IF(OR($D481="*",$D481&lt;400),"",IF(AND('201819 DATA'!M481="*",$D481&gt;=400),"*",IF($D481&gt;=400,ROUND('201819 DATA'!M481/$D481,2),"")))</f>
        <v>0.41</v>
      </c>
      <c r="W481" s="312">
        <f>IF(OR($D481="*",$D481&lt;400),"",IF(AND('201819 DATA'!N481="*",$D481&gt;=400),"*",IF($D481&gt;=400,ROUND('201819 DATA'!N481/$D481,2),"")))</f>
        <v>0.22</v>
      </c>
      <c r="X481" s="312">
        <f>IF(OR($D481="*",$D481&lt;400),"",IF(AND('201819 DATA'!O481="*",$D481&gt;=400),"*",IF($D481&gt;=400,ROUND('201819 DATA'!O481/$D481,2),"")))</f>
        <v>0.11</v>
      </c>
      <c r="Y481" s="312">
        <f>IF(OR($D481="*",$D481&lt;400),"",IF(AND('201819 DATA'!P481="*",$D481&gt;=400),"*",IF($D481&gt;=400,ROUND('201819 DATA'!P481/$D481,2),"")))</f>
        <v>0.16</v>
      </c>
      <c r="Z481" s="312">
        <f>IF(OR($D481="*",$D481&lt;400),"",IF(AND('201819 DATA'!Q481="*",$D481&gt;=400),"*",IF($D481&gt;=400,ROUND('201819 DATA'!Q481/$D481,2),"")))</f>
        <v>7.0000000000000007E-2</v>
      </c>
      <c r="AA481" s="312">
        <f>IF(OR($D481="*",$D481&lt;400),"",IF(AND('201819 DATA'!R481="*",$D481&gt;=400),"*",IF($D481&gt;=400,ROUND('201819 DATA'!R481/$D481,2),"")))</f>
        <v>0.01</v>
      </c>
      <c r="AB481" s="312">
        <f>IF(OR($D481="*",$D481&lt;400),"",IF(AND('201819 DATA'!S481="*",$D481&gt;=400),"*",IF($D481&gt;=400,ROUND('201819 DATA'!S481/$D481,2),"")))</f>
        <v>0.01</v>
      </c>
      <c r="AC481" s="312">
        <f>IF(OR($D481="*",$D481&lt;400),"",IF(AND('201819 DATA'!T481="*",$D481&gt;=400),"*",IF($D481&gt;=400,ROUND('201819 DATA'!T481/$D481,2),"")))</f>
        <v>0.02</v>
      </c>
      <c r="AD481" s="289">
        <f>IF(OR($C481="*",$C481&lt;400),"",IF(AND('201819 DATA'!BC481="*",$C481&gt;=400),"*",IF($C481&gt;=400,ROUND('201819 DATA'!BC481/$C481,2),"")))</f>
        <v>0.03</v>
      </c>
      <c r="AE481" s="289">
        <f>IF(OR($C481="*",$C481&lt;400),"",IF(AND('201819 DATA'!BD481="*",$C481&gt;=400),"*",IF($C481&gt;=400,ROUND('201819 DATA'!BD481/$C481,2),"")))</f>
        <v>0.14000000000000001</v>
      </c>
      <c r="AF481" s="289">
        <f>IF(OR($C481="*",$C481&lt;400),"",IF(AND('201819 DATA'!BE481="*",$C481&gt;=400),"*",IF($C481&gt;=400,ROUND('201819 DATA'!BE481/$C481,2),"")))</f>
        <v>0.03</v>
      </c>
      <c r="AG481" s="289">
        <f>IF(OR($C481="*",$C481&lt;400),"",IF(AND('201819 DATA'!BF481="*",$C481&gt;=400),"*",IF($C481&gt;=400,ROUND('201819 DATA'!BF481/$C481,2),"")))</f>
        <v>0.03</v>
      </c>
      <c r="AH481" s="289">
        <f>IF(OR($C481="*",$C481&lt;400),"",IF(AND('201819 DATA'!BG481="*",$C481&gt;=400),"*",IF($C481&gt;=400,ROUND('201819 DATA'!BG481/$C481,2),"")))</f>
        <v>0.01</v>
      </c>
      <c r="AI481" s="289">
        <f>IF(OR($C481="*",$C481&lt;400),"",IF(AND('201819 DATA'!BH481="*",$C481&gt;=400),"*",IF($C481&gt;=400,ROUND('201819 DATA'!BH481/$C481,2),"")))</f>
        <v>0.02</v>
      </c>
      <c r="AJ481" s="289">
        <f>IF(OR($C481="*",$C481&lt;400),"",IF(AND('201819 DATA'!BI481="*",$C481&gt;=400),"*",IF($C481&gt;=400,ROUND('201819 DATA'!BI481/$C481,2),"")))</f>
        <v>0.04</v>
      </c>
      <c r="AK481" s="289">
        <f>IF(OR($C481="*",$C481&lt;400),"",IF(AND('201819 DATA'!BJ481="*",$C481&gt;=400),"*",IF($C481&gt;=400,ROUND('201819 DATA'!BJ481/$C481,2),"")))</f>
        <v>0.01</v>
      </c>
      <c r="AL481" s="289">
        <f>IF(OR($C481="*",$C481&lt;400),"",IF(AND('201819 DATA'!BK481="*",$C481&gt;=400),"*",IF($C481&gt;=400,ROUND('201819 DATA'!BK481/$C481,2),"")))</f>
        <v>0.06</v>
      </c>
      <c r="AM481" s="289">
        <f>IF(OR($C481="*",$C481&lt;400),"",IF(AND('201819 DATA'!BL481="*",$C481&gt;=400),"*",IF($C481&gt;=400,ROUND('201819 DATA'!BL481/$C481,2),"")))</f>
        <v>0.06</v>
      </c>
      <c r="AN481" s="289">
        <f>IF(OR($C481="*",$C481&lt;400),"",IF(AND('201819 DATA'!BM481="*",$C481&gt;=400),"*",IF($C481&gt;=400,ROUND('201819 DATA'!BM481/$C481,2),"")))</f>
        <v>0.12</v>
      </c>
      <c r="AO481" s="289">
        <f>IF(OR($C481="*",$C481&lt;400),"",IF(AND('201819 DATA'!BN481="*",$C481&gt;=400),"*",IF($C481&gt;=400,ROUND('201819 DATA'!BN481/$C481,2),"")))</f>
        <v>0.03</v>
      </c>
      <c r="AP481" s="289">
        <f>IF(OR($C481="*",$C481&lt;400),"",IF(AND('201819 DATA'!BO481="*",$C481&gt;=400),"*",IF($C481&gt;=400,ROUND('201819 DATA'!BO481/$C481,2),"")))</f>
        <v>7.0000000000000007E-2</v>
      </c>
      <c r="AQ481" s="289">
        <f>IF(OR($C481="*",$C481&lt;400),"",IF(AND('201819 DATA'!BP481="*",$C481&gt;=400),"*",IF($C481&gt;=400,ROUND('201819 DATA'!BP481/$C481,2),"")))</f>
        <v>0.06</v>
      </c>
      <c r="AR481" s="289">
        <f>IF(OR($C481="*",$C481&lt;400),"",IF(AND('201819 DATA'!BQ481="*",$C481&gt;=400),"*",IF($C481&gt;=400,ROUND('201819 DATA'!BQ481/$C481,2),"")))</f>
        <v>7.0000000000000007E-2</v>
      </c>
      <c r="AS481" s="289">
        <f>IF(OR($C481="*",$C481&lt;400),"",IF(AND('201819 DATA'!BR481="*",$C481&gt;=400),"*",IF($C481&gt;=400,ROUND('201819 DATA'!BR481/$C481,2),"")))</f>
        <v>0.01</v>
      </c>
      <c r="AT481" s="289">
        <f>IF(OR($C481="*",$C481&lt;400),"",IF(AND('201819 DATA'!BS481="*",$C481&gt;=400),"*",IF($C481&gt;=400,ROUND('201819 DATA'!BS481/$C481,2),"")))</f>
        <v>0</v>
      </c>
      <c r="AU481" s="289">
        <f>IF(OR($C481="*",$C481&lt;400),"",IF(AND('201819 DATA'!BT481="*",$C481&gt;=400),"*",IF($C481&gt;=400,ROUND('201819 DATA'!BT481/$C481,2),"")))</f>
        <v>0.1</v>
      </c>
      <c r="AV481" s="289">
        <f>IF(OR($C481="*",$C481&lt;400),"",IF(AND('201819 DATA'!BU481="*",$C481&gt;=400),"*",IF($C481&gt;=400,ROUND('201819 DATA'!BU481/$C481,2),"")))</f>
        <v>0.06</v>
      </c>
      <c r="AW481" s="289">
        <f>IF(OR($C481="*",$C481&lt;400),"",IF(AND('201819 DATA'!BV481="*",$C481&gt;=400),"*",IF($C481&gt;=400,ROUND('201819 DATA'!BV481/$C481,2),"")))</f>
        <v>0</v>
      </c>
      <c r="AX481" s="289">
        <f>IF(OR($C481="*",$C481&lt;400),"",IF(AND('201819 DATA'!BW481="*",$C481&gt;=400),"*",IF($C481&gt;=400,ROUND('201819 DATA'!BW481/$C481,2),"")))</f>
        <v>0.06</v>
      </c>
    </row>
    <row r="482" spans="1:50" x14ac:dyDescent="0.2">
      <c r="B482" s="287"/>
      <c r="C482" s="288"/>
      <c r="D482" s="293"/>
      <c r="G482" s="295" t="str">
        <f t="shared" si="7"/>
        <v/>
      </c>
      <c r="H482" s="289" t="str">
        <f>IF(OR($C482="*",$C482&lt;400),"",IF(AND('201819 DATA'!F482="*",$C482&gt;=400),"*",IF($C482&gt;=400,ROUND('201819 DATA'!F482/$C482,2),"")))</f>
        <v/>
      </c>
      <c r="I482" s="296" t="str">
        <f>IF(OR($B482="*",$B482&lt;400),"",IF(AND('201819 DATA'!Y482="*",$B482&gt;=400),"*",IF($B482&gt;=400,ROUND('201819 DATA'!Y482/$B482,2),"")))</f>
        <v/>
      </c>
      <c r="J482" s="296" t="str">
        <f>IF(OR($B482="*",$B482&lt;400),"",IF(AND('201819 DATA'!Z482="*",$B482&gt;=400),"*",IF($B482&gt;=400,ROUND('201819 DATA'!Z482/$B482,2),"")))</f>
        <v/>
      </c>
      <c r="K482" s="296" t="str">
        <f>IF(OR($B482="*",$B482&lt;400),"",IF(AND('201819 DATA'!AA482="*",$B482&gt;=400),"*",IF($B482&gt;=400,ROUND('201819 DATA'!AA482/$B482,2),"")))</f>
        <v/>
      </c>
      <c r="L482" s="296" t="str">
        <f>IF(OR($B482="*",$B482&lt;400),"",IF(AND('201819 DATA'!AB482="*",$B482&gt;=400),"*",IF($B482&gt;=400,ROUND('201819 DATA'!AB482/$B482,2),"")))</f>
        <v/>
      </c>
      <c r="M482" s="296" t="str">
        <f>IF(OR($B482="*",$B482&lt;400),"",IF(AND('201819 DATA'!AC482="*",$B482&gt;=400),"*",IF($B482&gt;=400,ROUND('201819 DATA'!AC482/$B482,2),"")))</f>
        <v/>
      </c>
      <c r="N482" s="296" t="str">
        <f>IF(OR($B482="*",$B482&lt;400),"",IF(AND('201819 DATA'!AD482="*",$B482&gt;=400),"*",IF($B482&gt;=400,ROUND('201819 DATA'!AD482/$B482,2),"")))</f>
        <v/>
      </c>
      <c r="O482" s="296" t="str">
        <f>IF(OR($B482="*",$B482&lt;400),"",IF(AND('201819 DATA'!AE482="*",$B482&gt;=400),"*",IF($B482&gt;=400,ROUND('201819 DATA'!AE482/$B482,2),"")))</f>
        <v/>
      </c>
      <c r="P482" s="297"/>
      <c r="Q482" s="296" t="str">
        <f>IF(OR($B482="*",$B482&lt;400),"",IF(AND('201819 DATA'!FL482="*",$B482&gt;=400),"*",IF($B482&gt;=400,ROUND('201819 DATA'!FL482/$B482,2),"")))</f>
        <v/>
      </c>
      <c r="R482" s="289" t="str">
        <f>IF(OR($C482="*",$C482&lt;400),"",IF(AND('201819 DATA'!F482="*",$C482&gt;=400),"*",IF($C482&gt;=400,ROUND('201819 DATA'!F482/$C482,2),"")))</f>
        <v/>
      </c>
      <c r="S482" s="289" t="str">
        <f>IF(OR($C482="*",$C482&lt;400),"",IF(AND('201819 DATA'!G480="*",$C482&gt;=400),"*",IF($C482&gt;=400,ROUND('201819 DATA'!G480/$C482,2),"")))</f>
        <v/>
      </c>
      <c r="T482" s="289" t="str">
        <f>IF(OR($C482="*",$C482&lt;400),"",IF(AND('201819 DATA'!H480="*",$C482&gt;=400),"*",IF($C482&gt;=400,ROUND('201819 DATA'!H480/$C482,2),"")))</f>
        <v/>
      </c>
      <c r="V482" s="312" t="str">
        <f>IF(OR($D482="*",$D482&lt;400),"",IF(AND('201819 DATA'!M482="*",$D482&gt;=400),"*",IF($D482&gt;=400,ROUND('201819 DATA'!M482/$D482,2),"")))</f>
        <v/>
      </c>
      <c r="W482" s="312" t="str">
        <f>IF(OR($D482="*",$D482&lt;400),"",IF(AND('201819 DATA'!N482="*",$D482&gt;=400),"*",IF($D482&gt;=400,ROUND('201819 DATA'!N482/$D482,2),"")))</f>
        <v/>
      </c>
      <c r="X482" s="312" t="str">
        <f>IF(OR($D482="*",$D482&lt;400),"",IF(AND('201819 DATA'!O482="*",$D482&gt;=400),"*",IF($D482&gt;=400,ROUND('201819 DATA'!O482/$D482,2),"")))</f>
        <v/>
      </c>
      <c r="Y482" s="312" t="str">
        <f>IF(OR($D482="*",$D482&lt;400),"",IF(AND('201819 DATA'!P482="*",$D482&gt;=400),"*",IF($D482&gt;=400,ROUND('201819 DATA'!P482/$D482,2),"")))</f>
        <v/>
      </c>
      <c r="Z482" s="312" t="str">
        <f>IF(OR($D482="*",$D482&lt;400),"",IF(AND('201819 DATA'!Q482="*",$D482&gt;=400),"*",IF($D482&gt;=400,ROUND('201819 DATA'!Q482/$D482,2),"")))</f>
        <v/>
      </c>
      <c r="AA482" s="312" t="str">
        <f>IF(OR($D482="*",$D482&lt;400),"",IF(AND('201819 DATA'!R482="*",$D482&gt;=400),"*",IF($D482&gt;=400,ROUND('201819 DATA'!R482/$D482,2),"")))</f>
        <v/>
      </c>
      <c r="AB482" s="312" t="str">
        <f>IF(OR($D482="*",$D482&lt;400),"",IF(AND('201819 DATA'!S482="*",$D482&gt;=400),"*",IF($D482&gt;=400,ROUND('201819 DATA'!S482/$D482,2),"")))</f>
        <v/>
      </c>
      <c r="AC482" s="312" t="str">
        <f>IF(OR($D482="*",$D482&lt;400),"",IF(AND('201819 DATA'!T482="*",$D482&gt;=400),"*",IF($D482&gt;=400,ROUND('201819 DATA'!T482/$D482,2),"")))</f>
        <v/>
      </c>
      <c r="AD482" s="289" t="str">
        <f>IF(OR($C482="*",$C482&lt;400),"",IF(AND('201819 DATA'!BC482="*",$C482&gt;=400),"*",IF($C482&gt;=400,ROUND('201819 DATA'!BC482/$C482,2),"")))</f>
        <v/>
      </c>
      <c r="AE482" s="289" t="str">
        <f>IF(OR($C482="*",$C482&lt;400),"",IF(AND('201819 DATA'!BD482="*",$C482&gt;=400),"*",IF($C482&gt;=400,ROUND('201819 DATA'!BD482/$C482,2),"")))</f>
        <v/>
      </c>
      <c r="AF482" s="289" t="str">
        <f>IF(OR($C482="*",$C482&lt;400),"",IF(AND('201819 DATA'!BE482="*",$C482&gt;=400),"*",IF($C482&gt;=400,ROUND('201819 DATA'!BE482/$C482,2),"")))</f>
        <v/>
      </c>
      <c r="AG482" s="289" t="str">
        <f>IF(OR($C482="*",$C482&lt;400),"",IF(AND('201819 DATA'!BF482="*",$C482&gt;=400),"*",IF($C482&gt;=400,ROUND('201819 DATA'!BF482/$C482,2),"")))</f>
        <v/>
      </c>
      <c r="AH482" s="289" t="str">
        <f>IF(OR($C482="*",$C482&lt;400),"",IF(AND('201819 DATA'!BG482="*",$C482&gt;=400),"*",IF($C482&gt;=400,ROUND('201819 DATA'!BG482/$C482,2),"")))</f>
        <v/>
      </c>
      <c r="AI482" s="289" t="str">
        <f>IF(OR($C482="*",$C482&lt;400),"",IF(AND('201819 DATA'!BH482="*",$C482&gt;=400),"*",IF($C482&gt;=400,ROUND('201819 DATA'!BH482/$C482,2),"")))</f>
        <v/>
      </c>
      <c r="AJ482" s="289" t="str">
        <f>IF(OR($C482="*",$C482&lt;400),"",IF(AND('201819 DATA'!BI482="*",$C482&gt;=400),"*",IF($C482&gt;=400,ROUND('201819 DATA'!BI482/$C482,2),"")))</f>
        <v/>
      </c>
      <c r="AK482" s="289" t="str">
        <f>IF(OR($C482="*",$C482&lt;400),"",IF(AND('201819 DATA'!BJ482="*",$C482&gt;=400),"*",IF($C482&gt;=400,ROUND('201819 DATA'!BJ482/$C482,2),"")))</f>
        <v/>
      </c>
      <c r="AL482" s="289" t="str">
        <f>IF(OR($C482="*",$C482&lt;400),"",IF(AND('201819 DATA'!BK482="*",$C482&gt;=400),"*",IF($C482&gt;=400,ROUND('201819 DATA'!BK482/$C482,2),"")))</f>
        <v/>
      </c>
      <c r="AM482" s="289" t="str">
        <f>IF(OR($C482="*",$C482&lt;400),"",IF(AND('201819 DATA'!BL482="*",$C482&gt;=400),"*",IF($C482&gt;=400,ROUND('201819 DATA'!BL482/$C482,2),"")))</f>
        <v/>
      </c>
      <c r="AN482" s="289" t="str">
        <f>IF(OR($C482="*",$C482&lt;400),"",IF(AND('201819 DATA'!BM482="*",$C482&gt;=400),"*",IF($C482&gt;=400,ROUND('201819 DATA'!BM482/$C482,2),"")))</f>
        <v/>
      </c>
      <c r="AO482" s="289" t="str">
        <f>IF(OR($C482="*",$C482&lt;400),"",IF(AND('201819 DATA'!BN482="*",$C482&gt;=400),"*",IF($C482&gt;=400,ROUND('201819 DATA'!BN482/$C482,2),"")))</f>
        <v/>
      </c>
      <c r="AP482" s="289" t="str">
        <f>IF(OR($C482="*",$C482&lt;400),"",IF(AND('201819 DATA'!BO482="*",$C482&gt;=400),"*",IF($C482&gt;=400,ROUND('201819 DATA'!BO482/$C482,2),"")))</f>
        <v/>
      </c>
      <c r="AQ482" s="289" t="str">
        <f>IF(OR($C482="*",$C482&lt;400),"",IF(AND('201819 DATA'!BP482="*",$C482&gt;=400),"*",IF($C482&gt;=400,ROUND('201819 DATA'!BP482/$C482,2),"")))</f>
        <v/>
      </c>
      <c r="AR482" s="289" t="str">
        <f>IF(OR($C482="*",$C482&lt;400),"",IF(AND('201819 DATA'!BQ482="*",$C482&gt;=400),"*",IF($C482&gt;=400,ROUND('201819 DATA'!BQ482/$C482,2),"")))</f>
        <v/>
      </c>
      <c r="AS482" s="289" t="str">
        <f>IF(OR($C482="*",$C482&lt;400),"",IF(AND('201819 DATA'!BR482="*",$C482&gt;=400),"*",IF($C482&gt;=400,ROUND('201819 DATA'!BR482/$C482,2),"")))</f>
        <v/>
      </c>
      <c r="AT482" s="289" t="str">
        <f>IF(OR($C482="*",$C482&lt;400),"",IF(AND('201819 DATA'!BS482="*",$C482&gt;=400),"*",IF($C482&gt;=400,ROUND('201819 DATA'!BS482/$C482,2),"")))</f>
        <v/>
      </c>
      <c r="AU482" s="289" t="str">
        <f>IF(OR($C482="*",$C482&lt;400),"",IF(AND('201819 DATA'!BT482="*",$C482&gt;=400),"*",IF($C482&gt;=400,ROUND('201819 DATA'!BT482/$C482,2),"")))</f>
        <v/>
      </c>
      <c r="AV482" s="289" t="str">
        <f>IF(OR($C482="*",$C482&lt;400),"",IF(AND('201819 DATA'!BU482="*",$C482&gt;=400),"*",IF($C482&gt;=400,ROUND('201819 DATA'!BU482/$C482,2),"")))</f>
        <v/>
      </c>
      <c r="AW482" s="289" t="str">
        <f>IF(OR($C482="*",$C482&lt;400),"",IF(AND('201819 DATA'!BV482="*",$C482&gt;=400),"*",IF($C482&gt;=400,ROUND('201819 DATA'!BV482/$C482,2),"")))</f>
        <v/>
      </c>
      <c r="AX482" s="289" t="str">
        <f>IF(OR($C482="*",$C482&lt;400),"",IF(AND('201819 DATA'!BW482="*",$C482&gt;=400),"*",IF($C482&gt;=400,ROUND('201819 DATA'!BW482/$C482,2),"")))</f>
        <v/>
      </c>
    </row>
    <row r="483" spans="1:50" x14ac:dyDescent="0.2">
      <c r="B483" s="287"/>
      <c r="C483" s="288"/>
      <c r="D483" s="293"/>
      <c r="G483" s="295" t="str">
        <f t="shared" si="7"/>
        <v/>
      </c>
      <c r="H483" s="289" t="str">
        <f>IF(OR($C483="*",$C483&lt;400),"",IF(AND('201819 DATA'!F483="*",$C483&gt;=400),"*",IF($C483&gt;=400,ROUND('201819 DATA'!F483/$C483,2),"")))</f>
        <v/>
      </c>
      <c r="I483" s="296" t="str">
        <f>IF(OR($B483="*",$B483&lt;400),"",IF(AND('201819 DATA'!Y483="*",$B483&gt;=400),"*",IF($B483&gt;=400,ROUND('201819 DATA'!Y483/$B483,2),"")))</f>
        <v/>
      </c>
      <c r="J483" s="296" t="str">
        <f>IF(OR($B483="*",$B483&lt;400),"",IF(AND('201819 DATA'!Z483="*",$B483&gt;=400),"*",IF($B483&gt;=400,ROUND('201819 DATA'!Z483/$B483,2),"")))</f>
        <v/>
      </c>
      <c r="K483" s="296" t="str">
        <f>IF(OR($B483="*",$B483&lt;400),"",IF(AND('201819 DATA'!AA483="*",$B483&gt;=400),"*",IF($B483&gt;=400,ROUND('201819 DATA'!AA483/$B483,2),"")))</f>
        <v/>
      </c>
      <c r="L483" s="296" t="str">
        <f>IF(OR($B483="*",$B483&lt;400),"",IF(AND('201819 DATA'!AB483="*",$B483&gt;=400),"*",IF($B483&gt;=400,ROUND('201819 DATA'!AB483/$B483,2),"")))</f>
        <v/>
      </c>
      <c r="M483" s="296" t="str">
        <f>IF(OR($B483="*",$B483&lt;400),"",IF(AND('201819 DATA'!AC483="*",$B483&gt;=400),"*",IF($B483&gt;=400,ROUND('201819 DATA'!AC483/$B483,2),"")))</f>
        <v/>
      </c>
      <c r="N483" s="296" t="str">
        <f>IF(OR($B483="*",$B483&lt;400),"",IF(AND('201819 DATA'!AD483="*",$B483&gt;=400),"*",IF($B483&gt;=400,ROUND('201819 DATA'!AD483/$B483,2),"")))</f>
        <v/>
      </c>
      <c r="O483" s="296" t="str">
        <f>IF(OR($B483="*",$B483&lt;400),"",IF(AND('201819 DATA'!AE483="*",$B483&gt;=400),"*",IF($B483&gt;=400,ROUND('201819 DATA'!AE483/$B483,2),"")))</f>
        <v/>
      </c>
      <c r="P483" s="297"/>
      <c r="Q483" s="296" t="str">
        <f>IF(OR($B483="*",$B483&lt;400),"",IF(AND('201819 DATA'!FL483="*",$B483&gt;=400),"*",IF($B483&gt;=400,ROUND('201819 DATA'!FL483/$B483,2),"")))</f>
        <v/>
      </c>
      <c r="R483" s="289" t="str">
        <f>IF(OR($C483="*",$C483&lt;400),"",IF(AND('201819 DATA'!F483="*",$C483&gt;=400),"*",IF($C483&gt;=400,ROUND('201819 DATA'!F483/$C483,2),"")))</f>
        <v/>
      </c>
      <c r="S483" s="289" t="str">
        <f>IF(OR($C483="*",$C483&lt;400),"",IF(AND('201819 DATA'!G481="*",$C483&gt;=400),"*",IF($C483&gt;=400,ROUND('201819 DATA'!G481/$C483,2),"")))</f>
        <v/>
      </c>
      <c r="T483" s="289" t="str">
        <f>IF(OR($C483="*",$C483&lt;400),"",IF(AND('201819 DATA'!H481="*",$C483&gt;=400),"*",IF($C483&gt;=400,ROUND('201819 DATA'!H481/$C483,2),"")))</f>
        <v/>
      </c>
      <c r="V483" s="312" t="str">
        <f>IF(OR($D483="*",$D483&lt;400),"",IF(AND('201819 DATA'!M483="*",$D483&gt;=400),"*",IF($D483&gt;=400,ROUND('201819 DATA'!M483/$D483,2),"")))</f>
        <v/>
      </c>
      <c r="W483" s="312" t="str">
        <f>IF(OR($D483="*",$D483&lt;400),"",IF(AND('201819 DATA'!N483="*",$D483&gt;=400),"*",IF($D483&gt;=400,ROUND('201819 DATA'!N483/$D483,2),"")))</f>
        <v/>
      </c>
      <c r="X483" s="312" t="str">
        <f>IF(OR($D483="*",$D483&lt;400),"",IF(AND('201819 DATA'!O483="*",$D483&gt;=400),"*",IF($D483&gt;=400,ROUND('201819 DATA'!O483/$D483,2),"")))</f>
        <v/>
      </c>
      <c r="Y483" s="312" t="str">
        <f>IF(OR($D483="*",$D483&lt;400),"",IF(AND('201819 DATA'!P483="*",$D483&gt;=400),"*",IF($D483&gt;=400,ROUND('201819 DATA'!P483/$D483,2),"")))</f>
        <v/>
      </c>
      <c r="Z483" s="312" t="str">
        <f>IF(OR($D483="*",$D483&lt;400),"",IF(AND('201819 DATA'!Q483="*",$D483&gt;=400),"*",IF($D483&gt;=400,ROUND('201819 DATA'!Q483/$D483,2),"")))</f>
        <v/>
      </c>
      <c r="AA483" s="312" t="str">
        <f>IF(OR($D483="*",$D483&lt;400),"",IF(AND('201819 DATA'!R483="*",$D483&gt;=400),"*",IF($D483&gt;=400,ROUND('201819 DATA'!R483/$D483,2),"")))</f>
        <v/>
      </c>
      <c r="AB483" s="312" t="str">
        <f>IF(OR($D483="*",$D483&lt;400),"",IF(AND('201819 DATA'!S483="*",$D483&gt;=400),"*",IF($D483&gt;=400,ROUND('201819 DATA'!S483/$D483,2),"")))</f>
        <v/>
      </c>
      <c r="AC483" s="312" t="str">
        <f>IF(OR($D483="*",$D483&lt;400),"",IF(AND('201819 DATA'!T483="*",$D483&gt;=400),"*",IF($D483&gt;=400,ROUND('201819 DATA'!T483/$D483,2),"")))</f>
        <v/>
      </c>
      <c r="AD483" s="289" t="str">
        <f>IF(OR($C483="*",$C483&lt;400),"",IF(AND('201819 DATA'!BC483="*",$C483&gt;=400),"*",IF($C483&gt;=400,ROUND('201819 DATA'!BC483/$C483,2),"")))</f>
        <v/>
      </c>
      <c r="AE483" s="289" t="str">
        <f>IF(OR($C483="*",$C483&lt;400),"",IF(AND('201819 DATA'!BD483="*",$C483&gt;=400),"*",IF($C483&gt;=400,ROUND('201819 DATA'!BD483/$C483,2),"")))</f>
        <v/>
      </c>
      <c r="AF483" s="289" t="str">
        <f>IF(OR($C483="*",$C483&lt;400),"",IF(AND('201819 DATA'!BE483="*",$C483&gt;=400),"*",IF($C483&gt;=400,ROUND('201819 DATA'!BE483/$C483,2),"")))</f>
        <v/>
      </c>
      <c r="AG483" s="289" t="str">
        <f>IF(OR($C483="*",$C483&lt;400),"",IF(AND('201819 DATA'!BF483="*",$C483&gt;=400),"*",IF($C483&gt;=400,ROUND('201819 DATA'!BF483/$C483,2),"")))</f>
        <v/>
      </c>
      <c r="AH483" s="289" t="str">
        <f>IF(OR($C483="*",$C483&lt;400),"",IF(AND('201819 DATA'!BG483="*",$C483&gt;=400),"*",IF($C483&gt;=400,ROUND('201819 DATA'!BG483/$C483,2),"")))</f>
        <v/>
      </c>
      <c r="AI483" s="289" t="str">
        <f>IF(OR($C483="*",$C483&lt;400),"",IF(AND('201819 DATA'!BH483="*",$C483&gt;=400),"*",IF($C483&gt;=400,ROUND('201819 DATA'!BH483/$C483,2),"")))</f>
        <v/>
      </c>
      <c r="AJ483" s="289" t="str">
        <f>IF(OR($C483="*",$C483&lt;400),"",IF(AND('201819 DATA'!BI483="*",$C483&gt;=400),"*",IF($C483&gt;=400,ROUND('201819 DATA'!BI483/$C483,2),"")))</f>
        <v/>
      </c>
      <c r="AK483" s="289" t="str">
        <f>IF(OR($C483="*",$C483&lt;400),"",IF(AND('201819 DATA'!BJ483="*",$C483&gt;=400),"*",IF($C483&gt;=400,ROUND('201819 DATA'!BJ483/$C483,2),"")))</f>
        <v/>
      </c>
      <c r="AL483" s="289" t="str">
        <f>IF(OR($C483="*",$C483&lt;400),"",IF(AND('201819 DATA'!BK483="*",$C483&gt;=400),"*",IF($C483&gt;=400,ROUND('201819 DATA'!BK483/$C483,2),"")))</f>
        <v/>
      </c>
      <c r="AM483" s="289" t="str">
        <f>IF(OR($C483="*",$C483&lt;400),"",IF(AND('201819 DATA'!BL483="*",$C483&gt;=400),"*",IF($C483&gt;=400,ROUND('201819 DATA'!BL483/$C483,2),"")))</f>
        <v/>
      </c>
      <c r="AN483" s="289" t="str">
        <f>IF(OR($C483="*",$C483&lt;400),"",IF(AND('201819 DATA'!BM483="*",$C483&gt;=400),"*",IF($C483&gt;=400,ROUND('201819 DATA'!BM483/$C483,2),"")))</f>
        <v/>
      </c>
      <c r="AO483" s="289" t="str">
        <f>IF(OR($C483="*",$C483&lt;400),"",IF(AND('201819 DATA'!BN483="*",$C483&gt;=400),"*",IF($C483&gt;=400,ROUND('201819 DATA'!BN483/$C483,2),"")))</f>
        <v/>
      </c>
      <c r="AP483" s="289" t="str">
        <f>IF(OR($C483="*",$C483&lt;400),"",IF(AND('201819 DATA'!BO483="*",$C483&gt;=400),"*",IF($C483&gt;=400,ROUND('201819 DATA'!BO483/$C483,2),"")))</f>
        <v/>
      </c>
      <c r="AQ483" s="289" t="str">
        <f>IF(OR($C483="*",$C483&lt;400),"",IF(AND('201819 DATA'!BP483="*",$C483&gt;=400),"*",IF($C483&gt;=400,ROUND('201819 DATA'!BP483/$C483,2),"")))</f>
        <v/>
      </c>
      <c r="AR483" s="289" t="str">
        <f>IF(OR($C483="*",$C483&lt;400),"",IF(AND('201819 DATA'!BQ483="*",$C483&gt;=400),"*",IF($C483&gt;=400,ROUND('201819 DATA'!BQ483/$C483,2),"")))</f>
        <v/>
      </c>
      <c r="AS483" s="289" t="str">
        <f>IF(OR($C483="*",$C483&lt;400),"",IF(AND('201819 DATA'!BR483="*",$C483&gt;=400),"*",IF($C483&gt;=400,ROUND('201819 DATA'!BR483/$C483,2),"")))</f>
        <v/>
      </c>
      <c r="AT483" s="289" t="str">
        <f>IF(OR($C483="*",$C483&lt;400),"",IF(AND('201819 DATA'!BS483="*",$C483&gt;=400),"*",IF($C483&gt;=400,ROUND('201819 DATA'!BS483/$C483,2),"")))</f>
        <v/>
      </c>
      <c r="AU483" s="289" t="str">
        <f>IF(OR($C483="*",$C483&lt;400),"",IF(AND('201819 DATA'!BT483="*",$C483&gt;=400),"*",IF($C483&gt;=400,ROUND('201819 DATA'!BT483/$C483,2),"")))</f>
        <v/>
      </c>
      <c r="AV483" s="289" t="str">
        <f>IF(OR($C483="*",$C483&lt;400),"",IF(AND('201819 DATA'!BU483="*",$C483&gt;=400),"*",IF($C483&gt;=400,ROUND('201819 DATA'!BU483/$C483,2),"")))</f>
        <v/>
      </c>
      <c r="AW483" s="289" t="str">
        <f>IF(OR($C483="*",$C483&lt;400),"",IF(AND('201819 DATA'!BV483="*",$C483&gt;=400),"*",IF($C483&gt;=400,ROUND('201819 DATA'!BV483/$C483,2),"")))</f>
        <v/>
      </c>
      <c r="AX483" s="289" t="str">
        <f>IF(OR($C483="*",$C483&lt;400),"",IF(AND('201819 DATA'!BW483="*",$C483&gt;=400),"*",IF($C483&gt;=400,ROUND('201819 DATA'!BW483/$C483,2),"")))</f>
        <v/>
      </c>
    </row>
    <row r="484" spans="1:50" x14ac:dyDescent="0.2">
      <c r="B484" s="287"/>
      <c r="C484" s="288"/>
      <c r="D484" s="293"/>
      <c r="G484" s="295" t="str">
        <f t="shared" si="7"/>
        <v/>
      </c>
      <c r="H484" s="289" t="str">
        <f>IF(OR($C484="*",$C484&lt;400),"",IF(AND('201819 DATA'!F484="*",$C484&gt;=400),"*",IF($C484&gt;=400,ROUND('201819 DATA'!F484/$C484,2),"")))</f>
        <v/>
      </c>
      <c r="I484" s="296" t="str">
        <f>IF(OR($B484="*",$B484&lt;400),"",IF(AND('201819 DATA'!Y484="*",$B484&gt;=400),"*",IF($B484&gt;=400,ROUND('201819 DATA'!Y484/$B484,2),"")))</f>
        <v/>
      </c>
      <c r="J484" s="296" t="str">
        <f>IF(OR($B484="*",$B484&lt;400),"",IF(AND('201819 DATA'!Z484="*",$B484&gt;=400),"*",IF($B484&gt;=400,ROUND('201819 DATA'!Z484/$B484,2),"")))</f>
        <v/>
      </c>
      <c r="K484" s="296" t="str">
        <f>IF(OR($B484="*",$B484&lt;400),"",IF(AND('201819 DATA'!AA484="*",$B484&gt;=400),"*",IF($B484&gt;=400,ROUND('201819 DATA'!AA484/$B484,2),"")))</f>
        <v/>
      </c>
      <c r="L484" s="296" t="str">
        <f>IF(OR($B484="*",$B484&lt;400),"",IF(AND('201819 DATA'!AB484="*",$B484&gt;=400),"*",IF($B484&gt;=400,ROUND('201819 DATA'!AB484/$B484,2),"")))</f>
        <v/>
      </c>
      <c r="M484" s="296" t="str">
        <f>IF(OR($B484="*",$B484&lt;400),"",IF(AND('201819 DATA'!AC484="*",$B484&gt;=400),"*",IF($B484&gt;=400,ROUND('201819 DATA'!AC484/$B484,2),"")))</f>
        <v/>
      </c>
      <c r="N484" s="296" t="str">
        <f>IF(OR($B484="*",$B484&lt;400),"",IF(AND('201819 DATA'!AD484="*",$B484&gt;=400),"*",IF($B484&gt;=400,ROUND('201819 DATA'!AD484/$B484,2),"")))</f>
        <v/>
      </c>
      <c r="O484" s="296" t="str">
        <f>IF(OR($B484="*",$B484&lt;400),"",IF(AND('201819 DATA'!AE484="*",$B484&gt;=400),"*",IF($B484&gt;=400,ROUND('201819 DATA'!AE484/$B484,2),"")))</f>
        <v/>
      </c>
      <c r="P484" s="297"/>
      <c r="Q484" s="296" t="str">
        <f>IF(OR($B484="*",$B484&lt;400),"",IF(AND('201819 DATA'!FL484="*",$B484&gt;=400),"*",IF($B484&gt;=400,ROUND('201819 DATA'!FL484/$B484,2),"")))</f>
        <v/>
      </c>
      <c r="R484" s="289" t="str">
        <f>IF(OR($C484="*",$C484&lt;400),"",IF(AND('201819 DATA'!F484="*",$C484&gt;=400),"*",IF($C484&gt;=400,ROUND('201819 DATA'!F484/$C484,2),"")))</f>
        <v/>
      </c>
      <c r="S484" s="289" t="str">
        <f>IF(OR($C484="*",$C484&lt;400),"",IF(AND('201819 DATA'!G482="*",$C484&gt;=400),"*",IF($C484&gt;=400,ROUND('201819 DATA'!G482/$C484,2),"")))</f>
        <v/>
      </c>
      <c r="T484" s="289" t="str">
        <f>IF(OR($C484="*",$C484&lt;400),"",IF(AND('201819 DATA'!H482="*",$C484&gt;=400),"*",IF($C484&gt;=400,ROUND('201819 DATA'!H482/$C484,2),"")))</f>
        <v/>
      </c>
      <c r="V484" s="312" t="str">
        <f>IF(OR($D484="*",$D484&lt;400),"",IF(AND('201819 DATA'!M484="*",$D484&gt;=400),"*",IF($D484&gt;=400,ROUND('201819 DATA'!M484/$D484,2),"")))</f>
        <v/>
      </c>
      <c r="W484" s="312" t="str">
        <f>IF(OR($D484="*",$D484&lt;400),"",IF(AND('201819 DATA'!N484="*",$D484&gt;=400),"*",IF($D484&gt;=400,ROUND('201819 DATA'!N484/$D484,2),"")))</f>
        <v/>
      </c>
      <c r="X484" s="312" t="str">
        <f>IF(OR($D484="*",$D484&lt;400),"",IF(AND('201819 DATA'!O484="*",$D484&gt;=400),"*",IF($D484&gt;=400,ROUND('201819 DATA'!O484/$D484,2),"")))</f>
        <v/>
      </c>
      <c r="Y484" s="312" t="str">
        <f>IF(OR($D484="*",$D484&lt;400),"",IF(AND('201819 DATA'!P484="*",$D484&gt;=400),"*",IF($D484&gt;=400,ROUND('201819 DATA'!P484/$D484,2),"")))</f>
        <v/>
      </c>
      <c r="Z484" s="312" t="str">
        <f>IF(OR($D484="*",$D484&lt;400),"",IF(AND('201819 DATA'!Q484="*",$D484&gt;=400),"*",IF($D484&gt;=400,ROUND('201819 DATA'!Q484/$D484,2),"")))</f>
        <v/>
      </c>
      <c r="AA484" s="312" t="str">
        <f>IF(OR($D484="*",$D484&lt;400),"",IF(AND('201819 DATA'!R484="*",$D484&gt;=400),"*",IF($D484&gt;=400,ROUND('201819 DATA'!R484/$D484,2),"")))</f>
        <v/>
      </c>
      <c r="AB484" s="312" t="str">
        <f>IF(OR($D484="*",$D484&lt;400),"",IF(AND('201819 DATA'!S484="*",$D484&gt;=400),"*",IF($D484&gt;=400,ROUND('201819 DATA'!S484/$D484,2),"")))</f>
        <v/>
      </c>
      <c r="AC484" s="312" t="str">
        <f>IF(OR($D484="*",$D484&lt;400),"",IF(AND('201819 DATA'!T484="*",$D484&gt;=400),"*",IF($D484&gt;=400,ROUND('201819 DATA'!T484/$D484,2),"")))</f>
        <v/>
      </c>
      <c r="AD484" s="289" t="str">
        <f>IF(OR($C484="*",$C484&lt;400),"",IF(AND('201819 DATA'!BC484="*",$C484&gt;=400),"*",IF($C484&gt;=400,ROUND('201819 DATA'!BC484/$C484,2),"")))</f>
        <v/>
      </c>
      <c r="AE484" s="289" t="str">
        <f>IF(OR($C484="*",$C484&lt;400),"",IF(AND('201819 DATA'!BD484="*",$C484&gt;=400),"*",IF($C484&gt;=400,ROUND('201819 DATA'!BD484/$C484,2),"")))</f>
        <v/>
      </c>
      <c r="AF484" s="289" t="str">
        <f>IF(OR($C484="*",$C484&lt;400),"",IF(AND('201819 DATA'!BE484="*",$C484&gt;=400),"*",IF($C484&gt;=400,ROUND('201819 DATA'!BE484/$C484,2),"")))</f>
        <v/>
      </c>
      <c r="AG484" s="289" t="str">
        <f>IF(OR($C484="*",$C484&lt;400),"",IF(AND('201819 DATA'!BF484="*",$C484&gt;=400),"*",IF($C484&gt;=400,ROUND('201819 DATA'!BF484/$C484,2),"")))</f>
        <v/>
      </c>
      <c r="AH484" s="289" t="str">
        <f>IF(OR($C484="*",$C484&lt;400),"",IF(AND('201819 DATA'!BG484="*",$C484&gt;=400),"*",IF($C484&gt;=400,ROUND('201819 DATA'!BG484/$C484,2),"")))</f>
        <v/>
      </c>
      <c r="AI484" s="289" t="str">
        <f>IF(OR($C484="*",$C484&lt;400),"",IF(AND('201819 DATA'!BH484="*",$C484&gt;=400),"*",IF($C484&gt;=400,ROUND('201819 DATA'!BH484/$C484,2),"")))</f>
        <v/>
      </c>
      <c r="AJ484" s="289" t="str">
        <f>IF(OR($C484="*",$C484&lt;400),"",IF(AND('201819 DATA'!BI484="*",$C484&gt;=400),"*",IF($C484&gt;=400,ROUND('201819 DATA'!BI484/$C484,2),"")))</f>
        <v/>
      </c>
      <c r="AK484" s="289" t="str">
        <f>IF(OR($C484="*",$C484&lt;400),"",IF(AND('201819 DATA'!BJ484="*",$C484&gt;=400),"*",IF($C484&gt;=400,ROUND('201819 DATA'!BJ484/$C484,2),"")))</f>
        <v/>
      </c>
      <c r="AL484" s="289" t="str">
        <f>IF(OR($C484="*",$C484&lt;400),"",IF(AND('201819 DATA'!BK484="*",$C484&gt;=400),"*",IF($C484&gt;=400,ROUND('201819 DATA'!BK484/$C484,2),"")))</f>
        <v/>
      </c>
      <c r="AM484" s="289" t="str">
        <f>IF(OR($C484="*",$C484&lt;400),"",IF(AND('201819 DATA'!BL484="*",$C484&gt;=400),"*",IF($C484&gt;=400,ROUND('201819 DATA'!BL484/$C484,2),"")))</f>
        <v/>
      </c>
      <c r="AN484" s="289" t="str">
        <f>IF(OR($C484="*",$C484&lt;400),"",IF(AND('201819 DATA'!BM484="*",$C484&gt;=400),"*",IF($C484&gt;=400,ROUND('201819 DATA'!BM484/$C484,2),"")))</f>
        <v/>
      </c>
      <c r="AO484" s="289" t="str">
        <f>IF(OR($C484="*",$C484&lt;400),"",IF(AND('201819 DATA'!BN484="*",$C484&gt;=400),"*",IF($C484&gt;=400,ROUND('201819 DATA'!BN484/$C484,2),"")))</f>
        <v/>
      </c>
      <c r="AP484" s="289" t="str">
        <f>IF(OR($C484="*",$C484&lt;400),"",IF(AND('201819 DATA'!BO484="*",$C484&gt;=400),"*",IF($C484&gt;=400,ROUND('201819 DATA'!BO484/$C484,2),"")))</f>
        <v/>
      </c>
      <c r="AQ484" s="289" t="str">
        <f>IF(OR($C484="*",$C484&lt;400),"",IF(AND('201819 DATA'!BP484="*",$C484&gt;=400),"*",IF($C484&gt;=400,ROUND('201819 DATA'!BP484/$C484,2),"")))</f>
        <v/>
      </c>
      <c r="AR484" s="289" t="str">
        <f>IF(OR($C484="*",$C484&lt;400),"",IF(AND('201819 DATA'!BQ484="*",$C484&gt;=400),"*",IF($C484&gt;=400,ROUND('201819 DATA'!BQ484/$C484,2),"")))</f>
        <v/>
      </c>
      <c r="AS484" s="289" t="str">
        <f>IF(OR($C484="*",$C484&lt;400),"",IF(AND('201819 DATA'!BR484="*",$C484&gt;=400),"*",IF($C484&gt;=400,ROUND('201819 DATA'!BR484/$C484,2),"")))</f>
        <v/>
      </c>
      <c r="AT484" s="289" t="str">
        <f>IF(OR($C484="*",$C484&lt;400),"",IF(AND('201819 DATA'!BS484="*",$C484&gt;=400),"*",IF($C484&gt;=400,ROUND('201819 DATA'!BS484/$C484,2),"")))</f>
        <v/>
      </c>
      <c r="AU484" s="289" t="str">
        <f>IF(OR($C484="*",$C484&lt;400),"",IF(AND('201819 DATA'!BT484="*",$C484&gt;=400),"*",IF($C484&gt;=400,ROUND('201819 DATA'!BT484/$C484,2),"")))</f>
        <v/>
      </c>
      <c r="AV484" s="289" t="str">
        <f>IF(OR($C484="*",$C484&lt;400),"",IF(AND('201819 DATA'!BU484="*",$C484&gt;=400),"*",IF($C484&gt;=400,ROUND('201819 DATA'!BU484/$C484,2),"")))</f>
        <v/>
      </c>
      <c r="AW484" s="289" t="str">
        <f>IF(OR($C484="*",$C484&lt;400),"",IF(AND('201819 DATA'!BV484="*",$C484&gt;=400),"*",IF($C484&gt;=400,ROUND('201819 DATA'!BV484/$C484,2),"")))</f>
        <v/>
      </c>
      <c r="AX484" s="289" t="str">
        <f>IF(OR($C484="*",$C484&lt;400),"",IF(AND('201819 DATA'!BW484="*",$C484&gt;=400),"*",IF($C484&gt;=400,ROUND('201819 DATA'!BW484/$C484,2),"")))</f>
        <v/>
      </c>
    </row>
    <row r="485" spans="1:50" x14ac:dyDescent="0.2">
      <c r="B485" s="287"/>
      <c r="C485" s="288"/>
      <c r="D485" s="293"/>
      <c r="G485" s="295" t="str">
        <f t="shared" si="7"/>
        <v/>
      </c>
      <c r="H485" s="289" t="str">
        <f>IF(OR($C485="*",$C485&lt;400),"",IF(AND('201819 DATA'!F485="*",$C485&gt;=400),"*",IF($C485&gt;=400,ROUND('201819 DATA'!F485/$C485,2),"")))</f>
        <v/>
      </c>
      <c r="I485" s="296" t="str">
        <f>IF(OR($B485="*",$B485&lt;400),"",IF(AND('201819 DATA'!Y485="*",$B485&gt;=400),"*",IF($B485&gt;=400,ROUND('201819 DATA'!Y485/$B485,2),"")))</f>
        <v/>
      </c>
      <c r="J485" s="296" t="str">
        <f>IF(OR($B485="*",$B485&lt;400),"",IF(AND('201819 DATA'!Z485="*",$B485&gt;=400),"*",IF($B485&gt;=400,ROUND('201819 DATA'!Z485/$B485,2),"")))</f>
        <v/>
      </c>
      <c r="K485" s="296" t="str">
        <f>IF(OR($B485="*",$B485&lt;400),"",IF(AND('201819 DATA'!AA485="*",$B485&gt;=400),"*",IF($B485&gt;=400,ROUND('201819 DATA'!AA485/$B485,2),"")))</f>
        <v/>
      </c>
      <c r="L485" s="296" t="str">
        <f>IF(OR($B485="*",$B485&lt;400),"",IF(AND('201819 DATA'!AB485="*",$B485&gt;=400),"*",IF($B485&gt;=400,ROUND('201819 DATA'!AB485/$B485,2),"")))</f>
        <v/>
      </c>
      <c r="M485" s="296" t="str">
        <f>IF(OR($B485="*",$B485&lt;400),"",IF(AND('201819 DATA'!AC485="*",$B485&gt;=400),"*",IF($B485&gt;=400,ROUND('201819 DATA'!AC485/$B485,2),"")))</f>
        <v/>
      </c>
      <c r="N485" s="296" t="str">
        <f>IF(OR($B485="*",$B485&lt;400),"",IF(AND('201819 DATA'!AD485="*",$B485&gt;=400),"*",IF($B485&gt;=400,ROUND('201819 DATA'!AD485/$B485,2),"")))</f>
        <v/>
      </c>
      <c r="O485" s="296" t="str">
        <f>IF(OR($B485="*",$B485&lt;400),"",IF(AND('201819 DATA'!AE485="*",$B485&gt;=400),"*",IF($B485&gt;=400,ROUND('201819 DATA'!AE485/$B485,2),"")))</f>
        <v/>
      </c>
      <c r="P485" s="297"/>
      <c r="Q485" s="296" t="str">
        <f>IF(OR($B485="*",$B485&lt;400),"",IF(AND('201819 DATA'!FL485="*",$B485&gt;=400),"*",IF($B485&gt;=400,ROUND('201819 DATA'!FL485/$B485,2),"")))</f>
        <v/>
      </c>
      <c r="R485" s="289" t="str">
        <f>IF(OR($C485="*",$C485&lt;400),"",IF(AND('201819 DATA'!F485="*",$C485&gt;=400),"*",IF($C485&gt;=400,ROUND('201819 DATA'!F485/$C485,2),"")))</f>
        <v/>
      </c>
      <c r="S485" s="289" t="str">
        <f>IF(OR($C485="*",$C485&lt;400),"",IF(AND('201819 DATA'!G483="*",$C485&gt;=400),"*",IF($C485&gt;=400,ROUND('201819 DATA'!G483/$C485,2),"")))</f>
        <v/>
      </c>
      <c r="T485" s="289" t="str">
        <f>IF(OR($C485="*",$C485&lt;400),"",IF(AND('201819 DATA'!H483="*",$C485&gt;=400),"*",IF($C485&gt;=400,ROUND('201819 DATA'!H483/$C485,2),"")))</f>
        <v/>
      </c>
      <c r="V485" s="312" t="str">
        <f>IF(OR($D485="*",$D485&lt;400),"",IF(AND('201819 DATA'!M485="*",$D485&gt;=400),"*",IF($D485&gt;=400,ROUND('201819 DATA'!M485/$D485,2),"")))</f>
        <v/>
      </c>
      <c r="W485" s="312" t="str">
        <f>IF(OR($D485="*",$D485&lt;400),"",IF(AND('201819 DATA'!N485="*",$D485&gt;=400),"*",IF($D485&gt;=400,ROUND('201819 DATA'!N485/$D485,2),"")))</f>
        <v/>
      </c>
      <c r="X485" s="312" t="str">
        <f>IF(OR($D485="*",$D485&lt;400),"",IF(AND('201819 DATA'!O485="*",$D485&gt;=400),"*",IF($D485&gt;=400,ROUND('201819 DATA'!O485/$D485,2),"")))</f>
        <v/>
      </c>
      <c r="Y485" s="312" t="str">
        <f>IF(OR($D485="*",$D485&lt;400),"",IF(AND('201819 DATA'!P485="*",$D485&gt;=400),"*",IF($D485&gt;=400,ROUND('201819 DATA'!P485/$D485,2),"")))</f>
        <v/>
      </c>
      <c r="Z485" s="312" t="str">
        <f>IF(OR($D485="*",$D485&lt;400),"",IF(AND('201819 DATA'!Q485="*",$D485&gt;=400),"*",IF($D485&gt;=400,ROUND('201819 DATA'!Q485/$D485,2),"")))</f>
        <v/>
      </c>
      <c r="AA485" s="312" t="str">
        <f>IF(OR($D485="*",$D485&lt;400),"",IF(AND('201819 DATA'!R485="*",$D485&gt;=400),"*",IF($D485&gt;=400,ROUND('201819 DATA'!R485/$D485,2),"")))</f>
        <v/>
      </c>
      <c r="AB485" s="312" t="str">
        <f>IF(OR($D485="*",$D485&lt;400),"",IF(AND('201819 DATA'!S485="*",$D485&gt;=400),"*",IF($D485&gt;=400,ROUND('201819 DATA'!S485/$D485,2),"")))</f>
        <v/>
      </c>
      <c r="AC485" s="312" t="str">
        <f>IF(OR($D485="*",$D485&lt;400),"",IF(AND('201819 DATA'!T485="*",$D485&gt;=400),"*",IF($D485&gt;=400,ROUND('201819 DATA'!T485/$D485,2),"")))</f>
        <v/>
      </c>
      <c r="AD485" s="289" t="str">
        <f>IF(OR($C485="*",$C485&lt;400),"",IF(AND('201819 DATA'!BC485="*",$C485&gt;=400),"*",IF($C485&gt;=400,ROUND('201819 DATA'!BC485/$C485,2),"")))</f>
        <v/>
      </c>
      <c r="AE485" s="289" t="str">
        <f>IF(OR($C485="*",$C485&lt;400),"",IF(AND('201819 DATA'!BD485="*",$C485&gt;=400),"*",IF($C485&gt;=400,ROUND('201819 DATA'!BD485/$C485,2),"")))</f>
        <v/>
      </c>
      <c r="AF485" s="289" t="str">
        <f>IF(OR($C485="*",$C485&lt;400),"",IF(AND('201819 DATA'!BE485="*",$C485&gt;=400),"*",IF($C485&gt;=400,ROUND('201819 DATA'!BE485/$C485,2),"")))</f>
        <v/>
      </c>
      <c r="AG485" s="289" t="str">
        <f>IF(OR($C485="*",$C485&lt;400),"",IF(AND('201819 DATA'!BF485="*",$C485&gt;=400),"*",IF($C485&gt;=400,ROUND('201819 DATA'!BF485/$C485,2),"")))</f>
        <v/>
      </c>
      <c r="AH485" s="289" t="str">
        <f>IF(OR($C485="*",$C485&lt;400),"",IF(AND('201819 DATA'!BG485="*",$C485&gt;=400),"*",IF($C485&gt;=400,ROUND('201819 DATA'!BG485/$C485,2),"")))</f>
        <v/>
      </c>
      <c r="AI485" s="289" t="str">
        <f>IF(OR($C485="*",$C485&lt;400),"",IF(AND('201819 DATA'!BH485="*",$C485&gt;=400),"*",IF($C485&gt;=400,ROUND('201819 DATA'!BH485/$C485,2),"")))</f>
        <v/>
      </c>
      <c r="AJ485" s="289" t="str">
        <f>IF(OR($C485="*",$C485&lt;400),"",IF(AND('201819 DATA'!BI485="*",$C485&gt;=400),"*",IF($C485&gt;=400,ROUND('201819 DATA'!BI485/$C485,2),"")))</f>
        <v/>
      </c>
      <c r="AK485" s="289" t="str">
        <f>IF(OR($C485="*",$C485&lt;400),"",IF(AND('201819 DATA'!BJ485="*",$C485&gt;=400),"*",IF($C485&gt;=400,ROUND('201819 DATA'!BJ485/$C485,2),"")))</f>
        <v/>
      </c>
      <c r="AL485" s="289" t="str">
        <f>IF(OR($C485="*",$C485&lt;400),"",IF(AND('201819 DATA'!BK485="*",$C485&gt;=400),"*",IF($C485&gt;=400,ROUND('201819 DATA'!BK485/$C485,2),"")))</f>
        <v/>
      </c>
      <c r="AM485" s="289" t="str">
        <f>IF(OR($C485="*",$C485&lt;400),"",IF(AND('201819 DATA'!BL485="*",$C485&gt;=400),"*",IF($C485&gt;=400,ROUND('201819 DATA'!BL485/$C485,2),"")))</f>
        <v/>
      </c>
      <c r="AN485" s="289" t="str">
        <f>IF(OR($C485="*",$C485&lt;400),"",IF(AND('201819 DATA'!BM485="*",$C485&gt;=400),"*",IF($C485&gt;=400,ROUND('201819 DATA'!BM485/$C485,2),"")))</f>
        <v/>
      </c>
      <c r="AO485" s="289" t="str">
        <f>IF(OR($C485="*",$C485&lt;400),"",IF(AND('201819 DATA'!BN485="*",$C485&gt;=400),"*",IF($C485&gt;=400,ROUND('201819 DATA'!BN485/$C485,2),"")))</f>
        <v/>
      </c>
      <c r="AP485" s="289" t="str">
        <f>IF(OR($C485="*",$C485&lt;400),"",IF(AND('201819 DATA'!BO485="*",$C485&gt;=400),"*",IF($C485&gt;=400,ROUND('201819 DATA'!BO485/$C485,2),"")))</f>
        <v/>
      </c>
      <c r="AQ485" s="289" t="str">
        <f>IF(OR($C485="*",$C485&lt;400),"",IF(AND('201819 DATA'!BP485="*",$C485&gt;=400),"*",IF($C485&gt;=400,ROUND('201819 DATA'!BP485/$C485,2),"")))</f>
        <v/>
      </c>
      <c r="AR485" s="289" t="str">
        <f>IF(OR($C485="*",$C485&lt;400),"",IF(AND('201819 DATA'!BQ485="*",$C485&gt;=400),"*",IF($C485&gt;=400,ROUND('201819 DATA'!BQ485/$C485,2),"")))</f>
        <v/>
      </c>
      <c r="AS485" s="289" t="str">
        <f>IF(OR($C485="*",$C485&lt;400),"",IF(AND('201819 DATA'!BR485="*",$C485&gt;=400),"*",IF($C485&gt;=400,ROUND('201819 DATA'!BR485/$C485,2),"")))</f>
        <v/>
      </c>
      <c r="AT485" s="289" t="str">
        <f>IF(OR($C485="*",$C485&lt;400),"",IF(AND('201819 DATA'!BS485="*",$C485&gt;=400),"*",IF($C485&gt;=400,ROUND('201819 DATA'!BS485/$C485,2),"")))</f>
        <v/>
      </c>
      <c r="AU485" s="289" t="str">
        <f>IF(OR($C485="*",$C485&lt;400),"",IF(AND('201819 DATA'!BT485="*",$C485&gt;=400),"*",IF($C485&gt;=400,ROUND('201819 DATA'!BT485/$C485,2),"")))</f>
        <v/>
      </c>
      <c r="AV485" s="289" t="str">
        <f>IF(OR($C485="*",$C485&lt;400),"",IF(AND('201819 DATA'!BU485="*",$C485&gt;=400),"*",IF($C485&gt;=400,ROUND('201819 DATA'!BU485/$C485,2),"")))</f>
        <v/>
      </c>
      <c r="AW485" s="289" t="str">
        <f>IF(OR($C485="*",$C485&lt;400),"",IF(AND('201819 DATA'!BV485="*",$C485&gt;=400),"*",IF($C485&gt;=400,ROUND('201819 DATA'!BV485/$C485,2),"")))</f>
        <v/>
      </c>
      <c r="AX485" s="289" t="str">
        <f>IF(OR($C485="*",$C485&lt;400),"",IF(AND('201819 DATA'!BW485="*",$C485&gt;=400),"*",IF($C485&gt;=400,ROUND('201819 DATA'!BW485/$C485,2),"")))</f>
        <v/>
      </c>
    </row>
    <row r="486" spans="1:50" x14ac:dyDescent="0.2">
      <c r="B486" s="287"/>
      <c r="C486" s="288"/>
      <c r="D486" s="293"/>
      <c r="G486" s="295" t="str">
        <f t="shared" si="7"/>
        <v/>
      </c>
      <c r="H486" s="289" t="str">
        <f>IF(OR($C486="*",$C486&lt;400),"",IF(AND('201819 DATA'!F486="*",$C486&gt;=400),"*",IF($C486&gt;=400,ROUND('201819 DATA'!F486/$C486,2),"")))</f>
        <v/>
      </c>
      <c r="I486" s="296" t="str">
        <f>IF(OR($B486="*",$B486&lt;400),"",IF(AND('201819 DATA'!Y486="*",$B486&gt;=400),"*",IF($B486&gt;=400,ROUND('201819 DATA'!Y486/$B486,2),"")))</f>
        <v/>
      </c>
      <c r="J486" s="296" t="str">
        <f>IF(OR($B486="*",$B486&lt;400),"",IF(AND('201819 DATA'!Z486="*",$B486&gt;=400),"*",IF($B486&gt;=400,ROUND('201819 DATA'!Z486/$B486,2),"")))</f>
        <v/>
      </c>
      <c r="K486" s="296" t="str">
        <f>IF(OR($B486="*",$B486&lt;400),"",IF(AND('201819 DATA'!AA486="*",$B486&gt;=400),"*",IF($B486&gt;=400,ROUND('201819 DATA'!AA486/$B486,2),"")))</f>
        <v/>
      </c>
      <c r="L486" s="296" t="str">
        <f>IF(OR($B486="*",$B486&lt;400),"",IF(AND('201819 DATA'!AB486="*",$B486&gt;=400),"*",IF($B486&gt;=400,ROUND('201819 DATA'!AB486/$B486,2),"")))</f>
        <v/>
      </c>
      <c r="M486" s="296" t="str">
        <f>IF(OR($B486="*",$B486&lt;400),"",IF(AND('201819 DATA'!AC486="*",$B486&gt;=400),"*",IF($B486&gt;=400,ROUND('201819 DATA'!AC486/$B486,2),"")))</f>
        <v/>
      </c>
      <c r="N486" s="296" t="str">
        <f>IF(OR($B486="*",$B486&lt;400),"",IF(AND('201819 DATA'!AD486="*",$B486&gt;=400),"*",IF($B486&gt;=400,ROUND('201819 DATA'!AD486/$B486,2),"")))</f>
        <v/>
      </c>
      <c r="O486" s="296" t="str">
        <f>IF(OR($B486="*",$B486&lt;400),"",IF(AND('201819 DATA'!AE486="*",$B486&gt;=400),"*",IF($B486&gt;=400,ROUND('201819 DATA'!AE486/$B486,2),"")))</f>
        <v/>
      </c>
      <c r="P486" s="297"/>
      <c r="Q486" s="296" t="str">
        <f>IF(OR($B486="*",$B486&lt;400),"",IF(AND('201819 DATA'!FL486="*",$B486&gt;=400),"*",IF($B486&gt;=400,ROUND('201819 DATA'!FL486/$B486,2),"")))</f>
        <v/>
      </c>
      <c r="R486" s="289" t="str">
        <f>IF(OR($C486="*",$C486&lt;400),"",IF(AND('201819 DATA'!F486="*",$C486&gt;=400),"*",IF($C486&gt;=400,ROUND('201819 DATA'!F486/$C486,2),"")))</f>
        <v/>
      </c>
      <c r="S486" s="289" t="str">
        <f>IF(OR($C486="*",$C486&lt;400),"",IF(AND('201819 DATA'!G484="*",$C486&gt;=400),"*",IF($C486&gt;=400,ROUND('201819 DATA'!G484/$C486,2),"")))</f>
        <v/>
      </c>
      <c r="T486" s="289" t="str">
        <f>IF(OR($C486="*",$C486&lt;400),"",IF(AND('201819 DATA'!H484="*",$C486&gt;=400),"*",IF($C486&gt;=400,ROUND('201819 DATA'!H484/$C486,2),"")))</f>
        <v/>
      </c>
      <c r="V486" s="312" t="str">
        <f>IF(OR($D486="*",$D486&lt;400),"",IF(AND('201819 DATA'!M486="*",$D486&gt;=400),"*",IF($D486&gt;=400,ROUND('201819 DATA'!M486/$D486,2),"")))</f>
        <v/>
      </c>
      <c r="W486" s="312" t="str">
        <f>IF(OR($D486="*",$D486&lt;400),"",IF(AND('201819 DATA'!N486="*",$D486&gt;=400),"*",IF($D486&gt;=400,ROUND('201819 DATA'!N486/$D486,2),"")))</f>
        <v/>
      </c>
      <c r="X486" s="312" t="str">
        <f>IF(OR($D486="*",$D486&lt;400),"",IF(AND('201819 DATA'!O486="*",$D486&gt;=400),"*",IF($D486&gt;=400,ROUND('201819 DATA'!O486/$D486,2),"")))</f>
        <v/>
      </c>
      <c r="Y486" s="312" t="str">
        <f>IF(OR($D486="*",$D486&lt;400),"",IF(AND('201819 DATA'!P486="*",$D486&gt;=400),"*",IF($D486&gt;=400,ROUND('201819 DATA'!P486/$D486,2),"")))</f>
        <v/>
      </c>
      <c r="Z486" s="312" t="str">
        <f>IF(OR($D486="*",$D486&lt;400),"",IF(AND('201819 DATA'!Q486="*",$D486&gt;=400),"*",IF($D486&gt;=400,ROUND('201819 DATA'!Q486/$D486,2),"")))</f>
        <v/>
      </c>
      <c r="AA486" s="312" t="str">
        <f>IF(OR($D486="*",$D486&lt;400),"",IF(AND('201819 DATA'!R486="*",$D486&gt;=400),"*",IF($D486&gt;=400,ROUND('201819 DATA'!R486/$D486,2),"")))</f>
        <v/>
      </c>
      <c r="AB486" s="312" t="str">
        <f>IF(OR($D486="*",$D486&lt;400),"",IF(AND('201819 DATA'!S486="*",$D486&gt;=400),"*",IF($D486&gt;=400,ROUND('201819 DATA'!S486/$D486,2),"")))</f>
        <v/>
      </c>
      <c r="AC486" s="312" t="str">
        <f>IF(OR($D486="*",$D486&lt;400),"",IF(AND('201819 DATA'!T486="*",$D486&gt;=400),"*",IF($D486&gt;=400,ROUND('201819 DATA'!T486/$D486,2),"")))</f>
        <v/>
      </c>
      <c r="AD486" s="289" t="str">
        <f>IF(OR($C486="*",$C486&lt;400),"",IF(AND('201819 DATA'!BC486="*",$C486&gt;=400),"*",IF($C486&gt;=400,ROUND('201819 DATA'!BC486/$C486,2),"")))</f>
        <v/>
      </c>
      <c r="AE486" s="289" t="str">
        <f>IF(OR($C486="*",$C486&lt;400),"",IF(AND('201819 DATA'!BD486="*",$C486&gt;=400),"*",IF($C486&gt;=400,ROUND('201819 DATA'!BD486/$C486,2),"")))</f>
        <v/>
      </c>
      <c r="AF486" s="289" t="str">
        <f>IF(OR($C486="*",$C486&lt;400),"",IF(AND('201819 DATA'!BE486="*",$C486&gt;=400),"*",IF($C486&gt;=400,ROUND('201819 DATA'!BE486/$C486,2),"")))</f>
        <v/>
      </c>
      <c r="AG486" s="289" t="str">
        <f>IF(OR($C486="*",$C486&lt;400),"",IF(AND('201819 DATA'!BF486="*",$C486&gt;=400),"*",IF($C486&gt;=400,ROUND('201819 DATA'!BF486/$C486,2),"")))</f>
        <v/>
      </c>
      <c r="AH486" s="289" t="str">
        <f>IF(OR($C486="*",$C486&lt;400),"",IF(AND('201819 DATA'!BG486="*",$C486&gt;=400),"*",IF($C486&gt;=400,ROUND('201819 DATA'!BG486/$C486,2),"")))</f>
        <v/>
      </c>
      <c r="AI486" s="289" t="str">
        <f>IF(OR($C486="*",$C486&lt;400),"",IF(AND('201819 DATA'!BH486="*",$C486&gt;=400),"*",IF($C486&gt;=400,ROUND('201819 DATA'!BH486/$C486,2),"")))</f>
        <v/>
      </c>
      <c r="AJ486" s="289" t="str">
        <f>IF(OR($C486="*",$C486&lt;400),"",IF(AND('201819 DATA'!BI486="*",$C486&gt;=400),"*",IF($C486&gt;=400,ROUND('201819 DATA'!BI486/$C486,2),"")))</f>
        <v/>
      </c>
      <c r="AK486" s="289" t="str">
        <f>IF(OR($C486="*",$C486&lt;400),"",IF(AND('201819 DATA'!BJ486="*",$C486&gt;=400),"*",IF($C486&gt;=400,ROUND('201819 DATA'!BJ486/$C486,2),"")))</f>
        <v/>
      </c>
      <c r="AL486" s="289" t="str">
        <f>IF(OR($C486="*",$C486&lt;400),"",IF(AND('201819 DATA'!BK486="*",$C486&gt;=400),"*",IF($C486&gt;=400,ROUND('201819 DATA'!BK486/$C486,2),"")))</f>
        <v/>
      </c>
      <c r="AM486" s="289" t="str">
        <f>IF(OR($C486="*",$C486&lt;400),"",IF(AND('201819 DATA'!BL486="*",$C486&gt;=400),"*",IF($C486&gt;=400,ROUND('201819 DATA'!BL486/$C486,2),"")))</f>
        <v/>
      </c>
      <c r="AN486" s="289" t="str">
        <f>IF(OR($C486="*",$C486&lt;400),"",IF(AND('201819 DATA'!BM486="*",$C486&gt;=400),"*",IF($C486&gt;=400,ROUND('201819 DATA'!BM486/$C486,2),"")))</f>
        <v/>
      </c>
      <c r="AO486" s="289" t="str">
        <f>IF(OR($C486="*",$C486&lt;400),"",IF(AND('201819 DATA'!BN486="*",$C486&gt;=400),"*",IF($C486&gt;=400,ROUND('201819 DATA'!BN486/$C486,2),"")))</f>
        <v/>
      </c>
      <c r="AP486" s="289" t="str">
        <f>IF(OR($C486="*",$C486&lt;400),"",IF(AND('201819 DATA'!BO486="*",$C486&gt;=400),"*",IF($C486&gt;=400,ROUND('201819 DATA'!BO486/$C486,2),"")))</f>
        <v/>
      </c>
      <c r="AQ486" s="289" t="str">
        <f>IF(OR($C486="*",$C486&lt;400),"",IF(AND('201819 DATA'!BP486="*",$C486&gt;=400),"*",IF($C486&gt;=400,ROUND('201819 DATA'!BP486/$C486,2),"")))</f>
        <v/>
      </c>
      <c r="AR486" s="289" t="str">
        <f>IF(OR($C486="*",$C486&lt;400),"",IF(AND('201819 DATA'!BQ486="*",$C486&gt;=400),"*",IF($C486&gt;=400,ROUND('201819 DATA'!BQ486/$C486,2),"")))</f>
        <v/>
      </c>
      <c r="AS486" s="289" t="str">
        <f>IF(OR($C486="*",$C486&lt;400),"",IF(AND('201819 DATA'!BR486="*",$C486&gt;=400),"*",IF($C486&gt;=400,ROUND('201819 DATA'!BR486/$C486,2),"")))</f>
        <v/>
      </c>
      <c r="AT486" s="289" t="str">
        <f>IF(OR($C486="*",$C486&lt;400),"",IF(AND('201819 DATA'!BS486="*",$C486&gt;=400),"*",IF($C486&gt;=400,ROUND('201819 DATA'!BS486/$C486,2),"")))</f>
        <v/>
      </c>
      <c r="AU486" s="289" t="str">
        <f>IF(OR($C486="*",$C486&lt;400),"",IF(AND('201819 DATA'!BT486="*",$C486&gt;=400),"*",IF($C486&gt;=400,ROUND('201819 DATA'!BT486/$C486,2),"")))</f>
        <v/>
      </c>
      <c r="AV486" s="289" t="str">
        <f>IF(OR($C486="*",$C486&lt;400),"",IF(AND('201819 DATA'!BU486="*",$C486&gt;=400),"*",IF($C486&gt;=400,ROUND('201819 DATA'!BU486/$C486,2),"")))</f>
        <v/>
      </c>
      <c r="AW486" s="289" t="str">
        <f>IF(OR($C486="*",$C486&lt;400),"",IF(AND('201819 DATA'!BV486="*",$C486&gt;=400),"*",IF($C486&gt;=400,ROUND('201819 DATA'!BV486/$C486,2),"")))</f>
        <v/>
      </c>
      <c r="AX486" s="289" t="str">
        <f>IF(OR($C486="*",$C486&lt;400),"",IF(AND('201819 DATA'!BW486="*",$C486&gt;=400),"*",IF($C486&gt;=400,ROUND('201819 DATA'!BW486/$C486,2),"")))</f>
        <v/>
      </c>
    </row>
    <row r="487" spans="1:50" x14ac:dyDescent="0.2">
      <c r="B487" s="287"/>
      <c r="C487" s="288"/>
      <c r="D487" s="293"/>
      <c r="G487" s="295" t="str">
        <f t="shared" si="7"/>
        <v/>
      </c>
      <c r="H487" s="289" t="str">
        <f>IF(OR($C487="*",$C487&lt;400),"",IF(AND('201819 DATA'!F487="*",$C487&gt;=400),"*",IF($C487&gt;=400,ROUND('201819 DATA'!F487/$C487,2),"")))</f>
        <v/>
      </c>
      <c r="I487" s="296" t="str">
        <f>IF(OR($B487="*",$B487&lt;400),"",IF(AND('201819 DATA'!Y487="*",$B487&gt;=400),"*",IF($B487&gt;=400,ROUND('201819 DATA'!Y487/$B487,2),"")))</f>
        <v/>
      </c>
      <c r="J487" s="296" t="str">
        <f>IF(OR($B487="*",$B487&lt;400),"",IF(AND('201819 DATA'!Z487="*",$B487&gt;=400),"*",IF($B487&gt;=400,ROUND('201819 DATA'!Z487/$B487,2),"")))</f>
        <v/>
      </c>
      <c r="K487" s="296" t="str">
        <f>IF(OR($B487="*",$B487&lt;400),"",IF(AND('201819 DATA'!AA487="*",$B487&gt;=400),"*",IF($B487&gt;=400,ROUND('201819 DATA'!AA487/$B487,2),"")))</f>
        <v/>
      </c>
      <c r="L487" s="296" t="str">
        <f>IF(OR($B487="*",$B487&lt;400),"",IF(AND('201819 DATA'!AB487="*",$B487&gt;=400),"*",IF($B487&gt;=400,ROUND('201819 DATA'!AB487/$B487,2),"")))</f>
        <v/>
      </c>
      <c r="M487" s="296" t="str">
        <f>IF(OR($B487="*",$B487&lt;400),"",IF(AND('201819 DATA'!AC487="*",$B487&gt;=400),"*",IF($B487&gt;=400,ROUND('201819 DATA'!AC487/$B487,2),"")))</f>
        <v/>
      </c>
      <c r="N487" s="296" t="str">
        <f>IF(OR($B487="*",$B487&lt;400),"",IF(AND('201819 DATA'!AD487="*",$B487&gt;=400),"*",IF($B487&gt;=400,ROUND('201819 DATA'!AD487/$B487,2),"")))</f>
        <v/>
      </c>
      <c r="O487" s="296" t="str">
        <f>IF(OR($B487="*",$B487&lt;400),"",IF(AND('201819 DATA'!AE487="*",$B487&gt;=400),"*",IF($B487&gt;=400,ROUND('201819 DATA'!AE487/$B487,2),"")))</f>
        <v/>
      </c>
      <c r="P487" s="297"/>
      <c r="Q487" s="296" t="str">
        <f>IF(OR($B487="*",$B487&lt;400),"",IF(AND('201819 DATA'!FL487="*",$B487&gt;=400),"*",IF($B487&gt;=400,ROUND('201819 DATA'!FL487/$B487,2),"")))</f>
        <v/>
      </c>
      <c r="R487" s="289" t="str">
        <f>IF(OR($C487="*",$C487&lt;400),"",IF(AND('201819 DATA'!F487="*",$C487&gt;=400),"*",IF($C487&gt;=400,ROUND('201819 DATA'!F487/$C487,2),"")))</f>
        <v/>
      </c>
      <c r="S487" s="289" t="str">
        <f>IF(OR($C487="*",$C487&lt;400),"",IF(AND('201819 DATA'!G485="*",$C487&gt;=400),"*",IF($C487&gt;=400,ROUND('201819 DATA'!G485/$C487,2),"")))</f>
        <v/>
      </c>
      <c r="T487" s="289" t="str">
        <f>IF(OR($C487="*",$C487&lt;400),"",IF(AND('201819 DATA'!H485="*",$C487&gt;=400),"*",IF($C487&gt;=400,ROUND('201819 DATA'!H485/$C487,2),"")))</f>
        <v/>
      </c>
      <c r="V487" s="312" t="str">
        <f>IF(OR($D487="*",$D487&lt;400),"",IF(AND('201819 DATA'!M487="*",$D487&gt;=400),"*",IF($D487&gt;=400,ROUND('201819 DATA'!M487/$D487,2),"")))</f>
        <v/>
      </c>
      <c r="W487" s="312" t="str">
        <f>IF(OR($D487="*",$D487&lt;400),"",IF(AND('201819 DATA'!N487="*",$D487&gt;=400),"*",IF($D487&gt;=400,ROUND('201819 DATA'!N487/$D487,2),"")))</f>
        <v/>
      </c>
      <c r="X487" s="312" t="str">
        <f>IF(OR($D487="*",$D487&lt;400),"",IF(AND('201819 DATA'!O487="*",$D487&gt;=400),"*",IF($D487&gt;=400,ROUND('201819 DATA'!O487/$D487,2),"")))</f>
        <v/>
      </c>
      <c r="Y487" s="312" t="str">
        <f>IF(OR($D487="*",$D487&lt;400),"",IF(AND('201819 DATA'!P487="*",$D487&gt;=400),"*",IF($D487&gt;=400,ROUND('201819 DATA'!P487/$D487,2),"")))</f>
        <v/>
      </c>
      <c r="Z487" s="312" t="str">
        <f>IF(OR($D487="*",$D487&lt;400),"",IF(AND('201819 DATA'!Q487="*",$D487&gt;=400),"*",IF($D487&gt;=400,ROUND('201819 DATA'!Q487/$D487,2),"")))</f>
        <v/>
      </c>
      <c r="AA487" s="312" t="str">
        <f>IF(OR($D487="*",$D487&lt;400),"",IF(AND('201819 DATA'!R487="*",$D487&gt;=400),"*",IF($D487&gt;=400,ROUND('201819 DATA'!R487/$D487,2),"")))</f>
        <v/>
      </c>
      <c r="AB487" s="312" t="str">
        <f>IF(OR($D487="*",$D487&lt;400),"",IF(AND('201819 DATA'!S487="*",$D487&gt;=400),"*",IF($D487&gt;=400,ROUND('201819 DATA'!S487/$D487,2),"")))</f>
        <v/>
      </c>
      <c r="AC487" s="312" t="str">
        <f>IF(OR($D487="*",$D487&lt;400),"",IF(AND('201819 DATA'!T487="*",$D487&gt;=400),"*",IF($D487&gt;=400,ROUND('201819 DATA'!T487/$D487,2),"")))</f>
        <v/>
      </c>
      <c r="AD487" s="289" t="str">
        <f>IF(OR($C487="*",$C487&lt;400),"",IF(AND('201819 DATA'!BC487="*",$C487&gt;=400),"*",IF($C487&gt;=400,ROUND('201819 DATA'!BC487/$C487,2),"")))</f>
        <v/>
      </c>
      <c r="AE487" s="289" t="str">
        <f>IF(OR($C487="*",$C487&lt;400),"",IF(AND('201819 DATA'!BD487="*",$C487&gt;=400),"*",IF($C487&gt;=400,ROUND('201819 DATA'!BD487/$C487,2),"")))</f>
        <v/>
      </c>
      <c r="AF487" s="289" t="str">
        <f>IF(OR($C487="*",$C487&lt;400),"",IF(AND('201819 DATA'!BE487="*",$C487&gt;=400),"*",IF($C487&gt;=400,ROUND('201819 DATA'!BE487/$C487,2),"")))</f>
        <v/>
      </c>
      <c r="AG487" s="289" t="str">
        <f>IF(OR($C487="*",$C487&lt;400),"",IF(AND('201819 DATA'!BF487="*",$C487&gt;=400),"*",IF($C487&gt;=400,ROUND('201819 DATA'!BF487/$C487,2),"")))</f>
        <v/>
      </c>
      <c r="AH487" s="289" t="str">
        <f>IF(OR($C487="*",$C487&lt;400),"",IF(AND('201819 DATA'!BG487="*",$C487&gt;=400),"*",IF($C487&gt;=400,ROUND('201819 DATA'!BG487/$C487,2),"")))</f>
        <v/>
      </c>
      <c r="AI487" s="289" t="str">
        <f>IF(OR($C487="*",$C487&lt;400),"",IF(AND('201819 DATA'!BH487="*",$C487&gt;=400),"*",IF($C487&gt;=400,ROUND('201819 DATA'!BH487/$C487,2),"")))</f>
        <v/>
      </c>
      <c r="AJ487" s="289" t="str">
        <f>IF(OR($C487="*",$C487&lt;400),"",IF(AND('201819 DATA'!BI487="*",$C487&gt;=400),"*",IF($C487&gt;=400,ROUND('201819 DATA'!BI487/$C487,2),"")))</f>
        <v/>
      </c>
      <c r="AK487" s="289" t="str">
        <f>IF(OR($C487="*",$C487&lt;400),"",IF(AND('201819 DATA'!BJ487="*",$C487&gt;=400),"*",IF($C487&gt;=400,ROUND('201819 DATA'!BJ487/$C487,2),"")))</f>
        <v/>
      </c>
      <c r="AL487" s="289" t="str">
        <f>IF(OR($C487="*",$C487&lt;400),"",IF(AND('201819 DATA'!BK487="*",$C487&gt;=400),"*",IF($C487&gt;=400,ROUND('201819 DATA'!BK487/$C487,2),"")))</f>
        <v/>
      </c>
      <c r="AM487" s="289" t="str">
        <f>IF(OR($C487="*",$C487&lt;400),"",IF(AND('201819 DATA'!BL487="*",$C487&gt;=400),"*",IF($C487&gt;=400,ROUND('201819 DATA'!BL487/$C487,2),"")))</f>
        <v/>
      </c>
      <c r="AN487" s="289" t="str">
        <f>IF(OR($C487="*",$C487&lt;400),"",IF(AND('201819 DATA'!BM487="*",$C487&gt;=400),"*",IF($C487&gt;=400,ROUND('201819 DATA'!BM487/$C487,2),"")))</f>
        <v/>
      </c>
      <c r="AO487" s="289" t="str">
        <f>IF(OR($C487="*",$C487&lt;400),"",IF(AND('201819 DATA'!BN487="*",$C487&gt;=400),"*",IF($C487&gt;=400,ROUND('201819 DATA'!BN487/$C487,2),"")))</f>
        <v/>
      </c>
      <c r="AP487" s="289" t="str">
        <f>IF(OR($C487="*",$C487&lt;400),"",IF(AND('201819 DATA'!BO487="*",$C487&gt;=400),"*",IF($C487&gt;=400,ROUND('201819 DATA'!BO487/$C487,2),"")))</f>
        <v/>
      </c>
      <c r="AQ487" s="289" t="str">
        <f>IF(OR($C487="*",$C487&lt;400),"",IF(AND('201819 DATA'!BP487="*",$C487&gt;=400),"*",IF($C487&gt;=400,ROUND('201819 DATA'!BP487/$C487,2),"")))</f>
        <v/>
      </c>
      <c r="AR487" s="289" t="str">
        <f>IF(OR($C487="*",$C487&lt;400),"",IF(AND('201819 DATA'!BQ487="*",$C487&gt;=400),"*",IF($C487&gt;=400,ROUND('201819 DATA'!BQ487/$C487,2),"")))</f>
        <v/>
      </c>
      <c r="AS487" s="289" t="str">
        <f>IF(OR($C487="*",$C487&lt;400),"",IF(AND('201819 DATA'!BR487="*",$C487&gt;=400),"*",IF($C487&gt;=400,ROUND('201819 DATA'!BR487/$C487,2),"")))</f>
        <v/>
      </c>
      <c r="AT487" s="289" t="str">
        <f>IF(OR($C487="*",$C487&lt;400),"",IF(AND('201819 DATA'!BS487="*",$C487&gt;=400),"*",IF($C487&gt;=400,ROUND('201819 DATA'!BS487/$C487,2),"")))</f>
        <v/>
      </c>
      <c r="AU487" s="289" t="str">
        <f>IF(OR($C487="*",$C487&lt;400),"",IF(AND('201819 DATA'!BT487="*",$C487&gt;=400),"*",IF($C487&gt;=400,ROUND('201819 DATA'!BT487/$C487,2),"")))</f>
        <v/>
      </c>
      <c r="AV487" s="289" t="str">
        <f>IF(OR($C487="*",$C487&lt;400),"",IF(AND('201819 DATA'!BU487="*",$C487&gt;=400),"*",IF($C487&gt;=400,ROUND('201819 DATA'!BU487/$C487,2),"")))</f>
        <v/>
      </c>
      <c r="AW487" s="289" t="str">
        <f>IF(OR($C487="*",$C487&lt;400),"",IF(AND('201819 DATA'!BV487="*",$C487&gt;=400),"*",IF($C487&gt;=400,ROUND('201819 DATA'!BV487/$C487,2),"")))</f>
        <v/>
      </c>
      <c r="AX487" s="289" t="str">
        <f>IF(OR($C487="*",$C487&lt;400),"",IF(AND('201819 DATA'!BW487="*",$C487&gt;=400),"*",IF($C487&gt;=400,ROUND('201819 DATA'!BW487/$C487,2),"")))</f>
        <v/>
      </c>
    </row>
    <row r="488" spans="1:50" x14ac:dyDescent="0.2">
      <c r="B488" s="287"/>
      <c r="C488" s="288"/>
      <c r="D488" s="293"/>
      <c r="G488" s="295" t="str">
        <f t="shared" si="7"/>
        <v/>
      </c>
      <c r="H488" s="289" t="str">
        <f>IF(OR($C488="*",$C488&lt;400),"",IF(AND('201819 DATA'!F488="*",$C488&gt;=400),"*",IF($C488&gt;=400,ROUND('201819 DATA'!F488/$C488,2),"")))</f>
        <v/>
      </c>
      <c r="I488" s="296" t="str">
        <f>IF(OR($B488="*",$B488&lt;400),"",IF(AND('201819 DATA'!Y488="*",$B488&gt;=400),"*",IF($B488&gt;=400,ROUND('201819 DATA'!Y488/$B488,2),"")))</f>
        <v/>
      </c>
      <c r="J488" s="296" t="str">
        <f>IF(OR($B488="*",$B488&lt;400),"",IF(AND('201819 DATA'!Z488="*",$B488&gt;=400),"*",IF($B488&gt;=400,ROUND('201819 DATA'!Z488/$B488,2),"")))</f>
        <v/>
      </c>
      <c r="K488" s="296" t="str">
        <f>IF(OR($B488="*",$B488&lt;400),"",IF(AND('201819 DATA'!AA488="*",$B488&gt;=400),"*",IF($B488&gt;=400,ROUND('201819 DATA'!AA488/$B488,2),"")))</f>
        <v/>
      </c>
      <c r="L488" s="296" t="str">
        <f>IF(OR($B488="*",$B488&lt;400),"",IF(AND('201819 DATA'!AB488="*",$B488&gt;=400),"*",IF($B488&gt;=400,ROUND('201819 DATA'!AB488/$B488,2),"")))</f>
        <v/>
      </c>
      <c r="M488" s="296" t="str">
        <f>IF(OR($B488="*",$B488&lt;400),"",IF(AND('201819 DATA'!AC488="*",$B488&gt;=400),"*",IF($B488&gt;=400,ROUND('201819 DATA'!AC488/$B488,2),"")))</f>
        <v/>
      </c>
      <c r="N488" s="296" t="str">
        <f>IF(OR($B488="*",$B488&lt;400),"",IF(AND('201819 DATA'!AD488="*",$B488&gt;=400),"*",IF($B488&gt;=400,ROUND('201819 DATA'!AD488/$B488,2),"")))</f>
        <v/>
      </c>
      <c r="O488" s="296" t="str">
        <f>IF(OR($B488="*",$B488&lt;400),"",IF(AND('201819 DATA'!AE488="*",$B488&gt;=400),"*",IF($B488&gt;=400,ROUND('201819 DATA'!AE488/$B488,2),"")))</f>
        <v/>
      </c>
      <c r="P488" s="297"/>
      <c r="Q488" s="296" t="str">
        <f>IF(OR($B488="*",$B488&lt;400),"",IF(AND('201819 DATA'!FL488="*",$B488&gt;=400),"*",IF($B488&gt;=400,ROUND('201819 DATA'!FL488/$B488,2),"")))</f>
        <v/>
      </c>
      <c r="R488" s="289" t="str">
        <f>IF(OR($C488="*",$C488&lt;400),"",IF(AND('201819 DATA'!F488="*",$C488&gt;=400),"*",IF($C488&gt;=400,ROUND('201819 DATA'!F488/$C488,2),"")))</f>
        <v/>
      </c>
      <c r="S488" s="289" t="str">
        <f>IF(OR($C488="*",$C488&lt;400),"",IF(AND('201819 DATA'!G486="*",$C488&gt;=400),"*",IF($C488&gt;=400,ROUND('201819 DATA'!G486/$C488,2),"")))</f>
        <v/>
      </c>
      <c r="T488" s="289" t="str">
        <f>IF(OR($C488="*",$C488&lt;400),"",IF(AND('201819 DATA'!H486="*",$C488&gt;=400),"*",IF($C488&gt;=400,ROUND('201819 DATA'!H486/$C488,2),"")))</f>
        <v/>
      </c>
      <c r="V488" s="312" t="str">
        <f>IF(OR($D488="*",$D488&lt;400),"",IF(AND('201819 DATA'!M488="*",$D488&gt;=400),"*",IF($D488&gt;=400,ROUND('201819 DATA'!M488/$D488,2),"")))</f>
        <v/>
      </c>
      <c r="W488" s="312" t="str">
        <f>IF(OR($D488="*",$D488&lt;400),"",IF(AND('201819 DATA'!N488="*",$D488&gt;=400),"*",IF($D488&gt;=400,ROUND('201819 DATA'!N488/$D488,2),"")))</f>
        <v/>
      </c>
      <c r="X488" s="312" t="str">
        <f>IF(OR($D488="*",$D488&lt;400),"",IF(AND('201819 DATA'!O488="*",$D488&gt;=400),"*",IF($D488&gt;=400,ROUND('201819 DATA'!O488/$D488,2),"")))</f>
        <v/>
      </c>
      <c r="Y488" s="312" t="str">
        <f>IF(OR($D488="*",$D488&lt;400),"",IF(AND('201819 DATA'!P488="*",$D488&gt;=400),"*",IF($D488&gt;=400,ROUND('201819 DATA'!P488/$D488,2),"")))</f>
        <v/>
      </c>
      <c r="Z488" s="312" t="str">
        <f>IF(OR($D488="*",$D488&lt;400),"",IF(AND('201819 DATA'!Q488="*",$D488&gt;=400),"*",IF($D488&gt;=400,ROUND('201819 DATA'!Q488/$D488,2),"")))</f>
        <v/>
      </c>
      <c r="AA488" s="312" t="str">
        <f>IF(OR($D488="*",$D488&lt;400),"",IF(AND('201819 DATA'!R488="*",$D488&gt;=400),"*",IF($D488&gt;=400,ROUND('201819 DATA'!R488/$D488,2),"")))</f>
        <v/>
      </c>
      <c r="AB488" s="312" t="str">
        <f>IF(OR($D488="*",$D488&lt;400),"",IF(AND('201819 DATA'!S488="*",$D488&gt;=400),"*",IF($D488&gt;=400,ROUND('201819 DATA'!S488/$D488,2),"")))</f>
        <v/>
      </c>
      <c r="AC488" s="312" t="str">
        <f>IF(OR($D488="*",$D488&lt;400),"",IF(AND('201819 DATA'!T488="*",$D488&gt;=400),"*",IF($D488&gt;=400,ROUND('201819 DATA'!T488/$D488,2),"")))</f>
        <v/>
      </c>
      <c r="AD488" s="289" t="str">
        <f>IF(OR($C488="*",$C488&lt;400),"",IF(AND('201819 DATA'!BC488="*",$C488&gt;=400),"*",IF($C488&gt;=400,ROUND('201819 DATA'!BC488/$C488,2),"")))</f>
        <v/>
      </c>
      <c r="AE488" s="289" t="str">
        <f>IF(OR($C488="*",$C488&lt;400),"",IF(AND('201819 DATA'!BD488="*",$C488&gt;=400),"*",IF($C488&gt;=400,ROUND('201819 DATA'!BD488/$C488,2),"")))</f>
        <v/>
      </c>
      <c r="AF488" s="289" t="str">
        <f>IF(OR($C488="*",$C488&lt;400),"",IF(AND('201819 DATA'!BE488="*",$C488&gt;=400),"*",IF($C488&gt;=400,ROUND('201819 DATA'!BE488/$C488,2),"")))</f>
        <v/>
      </c>
      <c r="AG488" s="289" t="str">
        <f>IF(OR($C488="*",$C488&lt;400),"",IF(AND('201819 DATA'!BF488="*",$C488&gt;=400),"*",IF($C488&gt;=400,ROUND('201819 DATA'!BF488/$C488,2),"")))</f>
        <v/>
      </c>
      <c r="AH488" s="289" t="str">
        <f>IF(OR($C488="*",$C488&lt;400),"",IF(AND('201819 DATA'!BG488="*",$C488&gt;=400),"*",IF($C488&gt;=400,ROUND('201819 DATA'!BG488/$C488,2),"")))</f>
        <v/>
      </c>
      <c r="AI488" s="289" t="str">
        <f>IF(OR($C488="*",$C488&lt;400),"",IF(AND('201819 DATA'!BH488="*",$C488&gt;=400),"*",IF($C488&gt;=400,ROUND('201819 DATA'!BH488/$C488,2),"")))</f>
        <v/>
      </c>
      <c r="AJ488" s="289" t="str">
        <f>IF(OR($C488="*",$C488&lt;400),"",IF(AND('201819 DATA'!BI488="*",$C488&gt;=400),"*",IF($C488&gt;=400,ROUND('201819 DATA'!BI488/$C488,2),"")))</f>
        <v/>
      </c>
      <c r="AK488" s="289" t="str">
        <f>IF(OR($C488="*",$C488&lt;400),"",IF(AND('201819 DATA'!BJ488="*",$C488&gt;=400),"*",IF($C488&gt;=400,ROUND('201819 DATA'!BJ488/$C488,2),"")))</f>
        <v/>
      </c>
      <c r="AL488" s="289" t="str">
        <f>IF(OR($C488="*",$C488&lt;400),"",IF(AND('201819 DATA'!BK488="*",$C488&gt;=400),"*",IF($C488&gt;=400,ROUND('201819 DATA'!BK488/$C488,2),"")))</f>
        <v/>
      </c>
      <c r="AM488" s="289" t="str">
        <f>IF(OR($C488="*",$C488&lt;400),"",IF(AND('201819 DATA'!BL488="*",$C488&gt;=400),"*",IF($C488&gt;=400,ROUND('201819 DATA'!BL488/$C488,2),"")))</f>
        <v/>
      </c>
      <c r="AN488" s="289" t="str">
        <f>IF(OR($C488="*",$C488&lt;400),"",IF(AND('201819 DATA'!BM488="*",$C488&gt;=400),"*",IF($C488&gt;=400,ROUND('201819 DATA'!BM488/$C488,2),"")))</f>
        <v/>
      </c>
      <c r="AO488" s="289" t="str">
        <f>IF(OR($C488="*",$C488&lt;400),"",IF(AND('201819 DATA'!BN488="*",$C488&gt;=400),"*",IF($C488&gt;=400,ROUND('201819 DATA'!BN488/$C488,2),"")))</f>
        <v/>
      </c>
      <c r="AP488" s="289" t="str">
        <f>IF(OR($C488="*",$C488&lt;400),"",IF(AND('201819 DATA'!BO488="*",$C488&gt;=400),"*",IF($C488&gt;=400,ROUND('201819 DATA'!BO488/$C488,2),"")))</f>
        <v/>
      </c>
      <c r="AQ488" s="289" t="str">
        <f>IF(OR($C488="*",$C488&lt;400),"",IF(AND('201819 DATA'!BP488="*",$C488&gt;=400),"*",IF($C488&gt;=400,ROUND('201819 DATA'!BP488/$C488,2),"")))</f>
        <v/>
      </c>
      <c r="AR488" s="289" t="str">
        <f>IF(OR($C488="*",$C488&lt;400),"",IF(AND('201819 DATA'!BQ488="*",$C488&gt;=400),"*",IF($C488&gt;=400,ROUND('201819 DATA'!BQ488/$C488,2),"")))</f>
        <v/>
      </c>
      <c r="AS488" s="289" t="str">
        <f>IF(OR($C488="*",$C488&lt;400),"",IF(AND('201819 DATA'!BR488="*",$C488&gt;=400),"*",IF($C488&gt;=400,ROUND('201819 DATA'!BR488/$C488,2),"")))</f>
        <v/>
      </c>
      <c r="AT488" s="289" t="str">
        <f>IF(OR($C488="*",$C488&lt;400),"",IF(AND('201819 DATA'!BS488="*",$C488&gt;=400),"*",IF($C488&gt;=400,ROUND('201819 DATA'!BS488/$C488,2),"")))</f>
        <v/>
      </c>
      <c r="AU488" s="289" t="str">
        <f>IF(OR($C488="*",$C488&lt;400),"",IF(AND('201819 DATA'!BT488="*",$C488&gt;=400),"*",IF($C488&gt;=400,ROUND('201819 DATA'!BT488/$C488,2),"")))</f>
        <v/>
      </c>
      <c r="AV488" s="289" t="str">
        <f>IF(OR($C488="*",$C488&lt;400),"",IF(AND('201819 DATA'!BU488="*",$C488&gt;=400),"*",IF($C488&gt;=400,ROUND('201819 DATA'!BU488/$C488,2),"")))</f>
        <v/>
      </c>
      <c r="AW488" s="289" t="str">
        <f>IF(OR($C488="*",$C488&lt;400),"",IF(AND('201819 DATA'!BV488="*",$C488&gt;=400),"*",IF($C488&gt;=400,ROUND('201819 DATA'!BV488/$C488,2),"")))</f>
        <v/>
      </c>
      <c r="AX488" s="289" t="str">
        <f>IF(OR($C488="*",$C488&lt;400),"",IF(AND('201819 DATA'!BW488="*",$C488&gt;=400),"*",IF($C488&gt;=400,ROUND('201819 DATA'!BW488/$C488,2),"")))</f>
        <v/>
      </c>
    </row>
    <row r="489" spans="1:50" x14ac:dyDescent="0.2">
      <c r="B489" s="287"/>
      <c r="C489" s="288"/>
      <c r="D489" s="293"/>
      <c r="G489" s="295" t="str">
        <f t="shared" si="7"/>
        <v/>
      </c>
      <c r="H489" s="289" t="str">
        <f>IF(OR($C489="*",$C489&lt;400),"",IF(AND('201819 DATA'!F489="*",$C489&gt;=400),"*",IF($C489&gt;=400,ROUND('201819 DATA'!F489/$C489,2),"")))</f>
        <v/>
      </c>
      <c r="I489" s="296" t="str">
        <f>IF(OR($B489="*",$B489&lt;400),"",IF(AND('201819 DATA'!Y489="*",$B489&gt;=400),"*",IF($B489&gt;=400,ROUND('201819 DATA'!Y489/$B489,2),"")))</f>
        <v/>
      </c>
      <c r="J489" s="296" t="str">
        <f>IF(OR($B489="*",$B489&lt;400),"",IF(AND('201819 DATA'!Z489="*",$B489&gt;=400),"*",IF($B489&gt;=400,ROUND('201819 DATA'!Z489/$B489,2),"")))</f>
        <v/>
      </c>
      <c r="K489" s="296" t="str">
        <f>IF(OR($B489="*",$B489&lt;400),"",IF(AND('201819 DATA'!AA489="*",$B489&gt;=400),"*",IF($B489&gt;=400,ROUND('201819 DATA'!AA489/$B489,2),"")))</f>
        <v/>
      </c>
      <c r="L489" s="296" t="str">
        <f>IF(OR($B489="*",$B489&lt;400),"",IF(AND('201819 DATA'!AB489="*",$B489&gt;=400),"*",IF($B489&gt;=400,ROUND('201819 DATA'!AB489/$B489,2),"")))</f>
        <v/>
      </c>
      <c r="M489" s="296" t="str">
        <f>IF(OR($B489="*",$B489&lt;400),"",IF(AND('201819 DATA'!AC489="*",$B489&gt;=400),"*",IF($B489&gt;=400,ROUND('201819 DATA'!AC489/$B489,2),"")))</f>
        <v/>
      </c>
      <c r="N489" s="296" t="str">
        <f>IF(OR($B489="*",$B489&lt;400),"",IF(AND('201819 DATA'!AD489="*",$B489&gt;=400),"*",IF($B489&gt;=400,ROUND('201819 DATA'!AD489/$B489,2),"")))</f>
        <v/>
      </c>
      <c r="O489" s="296" t="str">
        <f>IF(OR($B489="*",$B489&lt;400),"",IF(AND('201819 DATA'!AE489="*",$B489&gt;=400),"*",IF($B489&gt;=400,ROUND('201819 DATA'!AE489/$B489,2),"")))</f>
        <v/>
      </c>
      <c r="P489" s="297"/>
      <c r="Q489" s="296" t="str">
        <f>IF(OR($B489="*",$B489&lt;400),"",IF(AND('201819 DATA'!FL489="*",$B489&gt;=400),"*",IF($B489&gt;=400,ROUND('201819 DATA'!FL489/$B489,2),"")))</f>
        <v/>
      </c>
      <c r="R489" s="289" t="str">
        <f>IF(OR($C489="*",$C489&lt;400),"",IF(AND('201819 DATA'!F489="*",$C489&gt;=400),"*",IF($C489&gt;=400,ROUND('201819 DATA'!F489/$C489,2),"")))</f>
        <v/>
      </c>
      <c r="S489" s="289" t="str">
        <f>IF(OR($C489="*",$C489&lt;400),"",IF(AND('201819 DATA'!G487="*",$C489&gt;=400),"*",IF($C489&gt;=400,ROUND('201819 DATA'!G487/$C489,2),"")))</f>
        <v/>
      </c>
      <c r="T489" s="289" t="str">
        <f>IF(OR($C489="*",$C489&lt;400),"",IF(AND('201819 DATA'!H487="*",$C489&gt;=400),"*",IF($C489&gt;=400,ROUND('201819 DATA'!H487/$C489,2),"")))</f>
        <v/>
      </c>
      <c r="V489" s="312" t="str">
        <f>IF(OR($D489="*",$D489&lt;400),"",IF(AND('201819 DATA'!M489="*",$D489&gt;=400),"*",IF($D489&gt;=400,ROUND('201819 DATA'!M489/$D489,2),"")))</f>
        <v/>
      </c>
      <c r="W489" s="312" t="str">
        <f>IF(OR($D489="*",$D489&lt;400),"",IF(AND('201819 DATA'!N489="*",$D489&gt;=400),"*",IF($D489&gt;=400,ROUND('201819 DATA'!N489/$D489,2),"")))</f>
        <v/>
      </c>
      <c r="X489" s="312" t="str">
        <f>IF(OR($D489="*",$D489&lt;400),"",IF(AND('201819 DATA'!O489="*",$D489&gt;=400),"*",IF($D489&gt;=400,ROUND('201819 DATA'!O489/$D489,2),"")))</f>
        <v/>
      </c>
      <c r="Y489" s="312" t="str">
        <f>IF(OR($D489="*",$D489&lt;400),"",IF(AND('201819 DATA'!P489="*",$D489&gt;=400),"*",IF($D489&gt;=400,ROUND('201819 DATA'!P489/$D489,2),"")))</f>
        <v/>
      </c>
      <c r="Z489" s="312" t="str">
        <f>IF(OR($D489="*",$D489&lt;400),"",IF(AND('201819 DATA'!Q489="*",$D489&gt;=400),"*",IF($D489&gt;=400,ROUND('201819 DATA'!Q489/$D489,2),"")))</f>
        <v/>
      </c>
      <c r="AA489" s="312" t="str">
        <f>IF(OR($D489="*",$D489&lt;400),"",IF(AND('201819 DATA'!R489="*",$D489&gt;=400),"*",IF($D489&gt;=400,ROUND('201819 DATA'!R489/$D489,2),"")))</f>
        <v/>
      </c>
      <c r="AB489" s="312" t="str">
        <f>IF(OR($D489="*",$D489&lt;400),"",IF(AND('201819 DATA'!S489="*",$D489&gt;=400),"*",IF($D489&gt;=400,ROUND('201819 DATA'!S489/$D489,2),"")))</f>
        <v/>
      </c>
      <c r="AC489" s="312" t="str">
        <f>IF(OR($D489="*",$D489&lt;400),"",IF(AND('201819 DATA'!T489="*",$D489&gt;=400),"*",IF($D489&gt;=400,ROUND('201819 DATA'!T489/$D489,2),"")))</f>
        <v/>
      </c>
      <c r="AD489" s="289" t="str">
        <f>IF(OR($C489="*",$C489&lt;400),"",IF(AND('201819 DATA'!BC489="*",$C489&gt;=400),"*",IF($C489&gt;=400,ROUND('201819 DATA'!BC489/$C489,2),"")))</f>
        <v/>
      </c>
      <c r="AE489" s="289" t="str">
        <f>IF(OR($C489="*",$C489&lt;400),"",IF(AND('201819 DATA'!BD489="*",$C489&gt;=400),"*",IF($C489&gt;=400,ROUND('201819 DATA'!BD489/$C489,2),"")))</f>
        <v/>
      </c>
      <c r="AF489" s="289" t="str">
        <f>IF(OR($C489="*",$C489&lt;400),"",IF(AND('201819 DATA'!BE489="*",$C489&gt;=400),"*",IF($C489&gt;=400,ROUND('201819 DATA'!BE489/$C489,2),"")))</f>
        <v/>
      </c>
      <c r="AG489" s="289" t="str">
        <f>IF(OR($C489="*",$C489&lt;400),"",IF(AND('201819 DATA'!BF489="*",$C489&gt;=400),"*",IF($C489&gt;=400,ROUND('201819 DATA'!BF489/$C489,2),"")))</f>
        <v/>
      </c>
      <c r="AH489" s="289" t="str">
        <f>IF(OR($C489="*",$C489&lt;400),"",IF(AND('201819 DATA'!BG489="*",$C489&gt;=400),"*",IF($C489&gt;=400,ROUND('201819 DATA'!BG489/$C489,2),"")))</f>
        <v/>
      </c>
      <c r="AI489" s="289" t="str">
        <f>IF(OR($C489="*",$C489&lt;400),"",IF(AND('201819 DATA'!BH489="*",$C489&gt;=400),"*",IF($C489&gt;=400,ROUND('201819 DATA'!BH489/$C489,2),"")))</f>
        <v/>
      </c>
      <c r="AJ489" s="289" t="str">
        <f>IF(OR($C489="*",$C489&lt;400),"",IF(AND('201819 DATA'!BI489="*",$C489&gt;=400),"*",IF($C489&gt;=400,ROUND('201819 DATA'!BI489/$C489,2),"")))</f>
        <v/>
      </c>
      <c r="AK489" s="289" t="str">
        <f>IF(OR($C489="*",$C489&lt;400),"",IF(AND('201819 DATA'!BJ489="*",$C489&gt;=400),"*",IF($C489&gt;=400,ROUND('201819 DATA'!BJ489/$C489,2),"")))</f>
        <v/>
      </c>
      <c r="AL489" s="289" t="str">
        <f>IF(OR($C489="*",$C489&lt;400),"",IF(AND('201819 DATA'!BK489="*",$C489&gt;=400),"*",IF($C489&gt;=400,ROUND('201819 DATA'!BK489/$C489,2),"")))</f>
        <v/>
      </c>
      <c r="AM489" s="289" t="str">
        <f>IF(OR($C489="*",$C489&lt;400),"",IF(AND('201819 DATA'!BL489="*",$C489&gt;=400),"*",IF($C489&gt;=400,ROUND('201819 DATA'!BL489/$C489,2),"")))</f>
        <v/>
      </c>
      <c r="AN489" s="289" t="str">
        <f>IF(OR($C489="*",$C489&lt;400),"",IF(AND('201819 DATA'!BM489="*",$C489&gt;=400),"*",IF($C489&gt;=400,ROUND('201819 DATA'!BM489/$C489,2),"")))</f>
        <v/>
      </c>
      <c r="AO489" s="289" t="str">
        <f>IF(OR($C489="*",$C489&lt;400),"",IF(AND('201819 DATA'!BN489="*",$C489&gt;=400),"*",IF($C489&gt;=400,ROUND('201819 DATA'!BN489/$C489,2),"")))</f>
        <v/>
      </c>
      <c r="AP489" s="289" t="str">
        <f>IF(OR($C489="*",$C489&lt;400),"",IF(AND('201819 DATA'!BO489="*",$C489&gt;=400),"*",IF($C489&gt;=400,ROUND('201819 DATA'!BO489/$C489,2),"")))</f>
        <v/>
      </c>
      <c r="AQ489" s="289" t="str">
        <f>IF(OR($C489="*",$C489&lt;400),"",IF(AND('201819 DATA'!BP489="*",$C489&gt;=400),"*",IF($C489&gt;=400,ROUND('201819 DATA'!BP489/$C489,2),"")))</f>
        <v/>
      </c>
      <c r="AR489" s="289" t="str">
        <f>IF(OR($C489="*",$C489&lt;400),"",IF(AND('201819 DATA'!BQ489="*",$C489&gt;=400),"*",IF($C489&gt;=400,ROUND('201819 DATA'!BQ489/$C489,2),"")))</f>
        <v/>
      </c>
      <c r="AS489" s="289" t="str">
        <f>IF(OR($C489="*",$C489&lt;400),"",IF(AND('201819 DATA'!BR489="*",$C489&gt;=400),"*",IF($C489&gt;=400,ROUND('201819 DATA'!BR489/$C489,2),"")))</f>
        <v/>
      </c>
      <c r="AT489" s="289" t="str">
        <f>IF(OR($C489="*",$C489&lt;400),"",IF(AND('201819 DATA'!BS489="*",$C489&gt;=400),"*",IF($C489&gt;=400,ROUND('201819 DATA'!BS489/$C489,2),"")))</f>
        <v/>
      </c>
      <c r="AU489" s="289" t="str">
        <f>IF(OR($C489="*",$C489&lt;400),"",IF(AND('201819 DATA'!BT489="*",$C489&gt;=400),"*",IF($C489&gt;=400,ROUND('201819 DATA'!BT489/$C489,2),"")))</f>
        <v/>
      </c>
      <c r="AV489" s="289" t="str">
        <f>IF(OR($C489="*",$C489&lt;400),"",IF(AND('201819 DATA'!BU489="*",$C489&gt;=400),"*",IF($C489&gt;=400,ROUND('201819 DATA'!BU489/$C489,2),"")))</f>
        <v/>
      </c>
      <c r="AW489" s="289" t="str">
        <f>IF(OR($C489="*",$C489&lt;400),"",IF(AND('201819 DATA'!BV489="*",$C489&gt;=400),"*",IF($C489&gt;=400,ROUND('201819 DATA'!BV489/$C489,2),"")))</f>
        <v/>
      </c>
      <c r="AX489" s="289" t="str">
        <f>IF(OR($C489="*",$C489&lt;400),"",IF(AND('201819 DATA'!BW489="*",$C489&gt;=400),"*",IF($C489&gt;=400,ROUND('201819 DATA'!BW489/$C489,2),"")))</f>
        <v/>
      </c>
    </row>
    <row r="490" spans="1:50" x14ac:dyDescent="0.2">
      <c r="B490" s="287"/>
      <c r="C490" s="288"/>
      <c r="D490" s="293"/>
      <c r="G490" s="295" t="str">
        <f t="shared" si="7"/>
        <v/>
      </c>
      <c r="H490" s="289" t="str">
        <f>IF(OR($C490="*",$C490&lt;400),"",IF(AND('201819 DATA'!F490="*",$C490&gt;=400),"*",IF($C490&gt;=400,ROUND('201819 DATA'!F490/$C490,2),"")))</f>
        <v/>
      </c>
      <c r="I490" s="296" t="str">
        <f>IF(OR($B490="*",$B490&lt;400),"",IF(AND('201819 DATA'!Y490="*",$B490&gt;=400),"*",IF($B490&gt;=400,ROUND('201819 DATA'!Y490/$B490,2),"")))</f>
        <v/>
      </c>
      <c r="J490" s="296" t="str">
        <f>IF(OR($B490="*",$B490&lt;400),"",IF(AND('201819 DATA'!Z490="*",$B490&gt;=400),"*",IF($B490&gt;=400,ROUND('201819 DATA'!Z490/$B490,2),"")))</f>
        <v/>
      </c>
      <c r="K490" s="296" t="str">
        <f>IF(OR($B490="*",$B490&lt;400),"",IF(AND('201819 DATA'!AA490="*",$B490&gt;=400),"*",IF($B490&gt;=400,ROUND('201819 DATA'!AA490/$B490,2),"")))</f>
        <v/>
      </c>
      <c r="L490" s="296" t="str">
        <f>IF(OR($B490="*",$B490&lt;400),"",IF(AND('201819 DATA'!AB490="*",$B490&gt;=400),"*",IF($B490&gt;=400,ROUND('201819 DATA'!AB490/$B490,2),"")))</f>
        <v/>
      </c>
      <c r="M490" s="296" t="str">
        <f>IF(OR($B490="*",$B490&lt;400),"",IF(AND('201819 DATA'!AC490="*",$B490&gt;=400),"*",IF($B490&gt;=400,ROUND('201819 DATA'!AC490/$B490,2),"")))</f>
        <v/>
      </c>
      <c r="N490" s="296" t="str">
        <f>IF(OR($B490="*",$B490&lt;400),"",IF(AND('201819 DATA'!AD490="*",$B490&gt;=400),"*",IF($B490&gt;=400,ROUND('201819 DATA'!AD490/$B490,2),"")))</f>
        <v/>
      </c>
      <c r="O490" s="296" t="str">
        <f>IF(OR($B490="*",$B490&lt;400),"",IF(AND('201819 DATA'!AE490="*",$B490&gt;=400),"*",IF($B490&gt;=400,ROUND('201819 DATA'!AE490/$B490,2),"")))</f>
        <v/>
      </c>
      <c r="P490" s="297"/>
      <c r="Q490" s="296" t="str">
        <f>IF(OR($B490="*",$B490&lt;400),"",IF(AND('201819 DATA'!FL490="*",$B490&gt;=400),"*",IF($B490&gt;=400,ROUND('201819 DATA'!FL490/$B490,2),"")))</f>
        <v/>
      </c>
      <c r="R490" s="289" t="str">
        <f>IF(OR($C490="*",$C490&lt;400),"",IF(AND('201819 DATA'!F490="*",$C490&gt;=400),"*",IF($C490&gt;=400,ROUND('201819 DATA'!F490/$C490,2),"")))</f>
        <v/>
      </c>
      <c r="S490" s="289" t="str">
        <f>IF(OR($C490="*",$C490&lt;400),"",IF(AND('201819 DATA'!G488="*",$C490&gt;=400),"*",IF($C490&gt;=400,ROUND('201819 DATA'!G488/$C490,2),"")))</f>
        <v/>
      </c>
      <c r="T490" s="289" t="str">
        <f>IF(OR($C490="*",$C490&lt;400),"",IF(AND('201819 DATA'!H488="*",$C490&gt;=400),"*",IF($C490&gt;=400,ROUND('201819 DATA'!H488/$C490,2),"")))</f>
        <v/>
      </c>
      <c r="V490" s="312" t="str">
        <f>IF(OR($D490="*",$D490&lt;400),"",IF(AND('201819 DATA'!M490="*",$D490&gt;=400),"*",IF($D490&gt;=400,ROUND('201819 DATA'!M490/$D490,2),"")))</f>
        <v/>
      </c>
      <c r="W490" s="312" t="str">
        <f>IF(OR($D490="*",$D490&lt;400),"",IF(AND('201819 DATA'!N490="*",$D490&gt;=400),"*",IF($D490&gt;=400,ROUND('201819 DATA'!N490/$D490,2),"")))</f>
        <v/>
      </c>
      <c r="X490" s="312" t="str">
        <f>IF(OR($D490="*",$D490&lt;400),"",IF(AND('201819 DATA'!O490="*",$D490&gt;=400),"*",IF($D490&gt;=400,ROUND('201819 DATA'!O490/$D490,2),"")))</f>
        <v/>
      </c>
      <c r="Y490" s="312" t="str">
        <f>IF(OR($D490="*",$D490&lt;400),"",IF(AND('201819 DATA'!P490="*",$D490&gt;=400),"*",IF($D490&gt;=400,ROUND('201819 DATA'!P490/$D490,2),"")))</f>
        <v/>
      </c>
      <c r="Z490" s="312" t="str">
        <f>IF(OR($D490="*",$D490&lt;400),"",IF(AND('201819 DATA'!Q490="*",$D490&gt;=400),"*",IF($D490&gt;=400,ROUND('201819 DATA'!Q490/$D490,2),"")))</f>
        <v/>
      </c>
      <c r="AA490" s="312" t="str">
        <f>IF(OR($D490="*",$D490&lt;400),"",IF(AND('201819 DATA'!R490="*",$D490&gt;=400),"*",IF($D490&gt;=400,ROUND('201819 DATA'!R490/$D490,2),"")))</f>
        <v/>
      </c>
      <c r="AB490" s="312" t="str">
        <f>IF(OR($D490="*",$D490&lt;400),"",IF(AND('201819 DATA'!S490="*",$D490&gt;=400),"*",IF($D490&gt;=400,ROUND('201819 DATA'!S490/$D490,2),"")))</f>
        <v/>
      </c>
      <c r="AC490" s="312" t="str">
        <f>IF(OR($D490="*",$D490&lt;400),"",IF(AND('201819 DATA'!T490="*",$D490&gt;=400),"*",IF($D490&gt;=400,ROUND('201819 DATA'!T490/$D490,2),"")))</f>
        <v/>
      </c>
      <c r="AD490" s="289" t="str">
        <f>IF(OR($C490="*",$C490&lt;400),"",IF(AND('201819 DATA'!BC490="*",$C490&gt;=400),"*",IF($C490&gt;=400,ROUND('201819 DATA'!BC490/$C490,2),"")))</f>
        <v/>
      </c>
      <c r="AE490" s="289" t="str">
        <f>IF(OR($C490="*",$C490&lt;400),"",IF(AND('201819 DATA'!BD490="*",$C490&gt;=400),"*",IF($C490&gt;=400,ROUND('201819 DATA'!BD490/$C490,2),"")))</f>
        <v/>
      </c>
      <c r="AF490" s="289" t="str">
        <f>IF(OR($C490="*",$C490&lt;400),"",IF(AND('201819 DATA'!BE490="*",$C490&gt;=400),"*",IF($C490&gt;=400,ROUND('201819 DATA'!BE490/$C490,2),"")))</f>
        <v/>
      </c>
      <c r="AG490" s="289" t="str">
        <f>IF(OR($C490="*",$C490&lt;400),"",IF(AND('201819 DATA'!BF490="*",$C490&gt;=400),"*",IF($C490&gt;=400,ROUND('201819 DATA'!BF490/$C490,2),"")))</f>
        <v/>
      </c>
      <c r="AH490" s="289" t="str">
        <f>IF(OR($C490="*",$C490&lt;400),"",IF(AND('201819 DATA'!BG490="*",$C490&gt;=400),"*",IF($C490&gt;=400,ROUND('201819 DATA'!BG490/$C490,2),"")))</f>
        <v/>
      </c>
      <c r="AI490" s="289" t="str">
        <f>IF(OR($C490="*",$C490&lt;400),"",IF(AND('201819 DATA'!BH490="*",$C490&gt;=400),"*",IF($C490&gt;=400,ROUND('201819 DATA'!BH490/$C490,2),"")))</f>
        <v/>
      </c>
      <c r="AJ490" s="289" t="str">
        <f>IF(OR($C490="*",$C490&lt;400),"",IF(AND('201819 DATA'!BI490="*",$C490&gt;=400),"*",IF($C490&gt;=400,ROUND('201819 DATA'!BI490/$C490,2),"")))</f>
        <v/>
      </c>
      <c r="AK490" s="289" t="str">
        <f>IF(OR($C490="*",$C490&lt;400),"",IF(AND('201819 DATA'!BJ490="*",$C490&gt;=400),"*",IF($C490&gt;=400,ROUND('201819 DATA'!BJ490/$C490,2),"")))</f>
        <v/>
      </c>
      <c r="AL490" s="289" t="str">
        <f>IF(OR($C490="*",$C490&lt;400),"",IF(AND('201819 DATA'!BK490="*",$C490&gt;=400),"*",IF($C490&gt;=400,ROUND('201819 DATA'!BK490/$C490,2),"")))</f>
        <v/>
      </c>
      <c r="AM490" s="289" t="str">
        <f>IF(OR($C490="*",$C490&lt;400),"",IF(AND('201819 DATA'!BL490="*",$C490&gt;=400),"*",IF($C490&gt;=400,ROUND('201819 DATA'!BL490/$C490,2),"")))</f>
        <v/>
      </c>
      <c r="AN490" s="289" t="str">
        <f>IF(OR($C490="*",$C490&lt;400),"",IF(AND('201819 DATA'!BM490="*",$C490&gt;=400),"*",IF($C490&gt;=400,ROUND('201819 DATA'!BM490/$C490,2),"")))</f>
        <v/>
      </c>
      <c r="AO490" s="289" t="str">
        <f>IF(OR($C490="*",$C490&lt;400),"",IF(AND('201819 DATA'!BN490="*",$C490&gt;=400),"*",IF($C490&gt;=400,ROUND('201819 DATA'!BN490/$C490,2),"")))</f>
        <v/>
      </c>
      <c r="AP490" s="289" t="str">
        <f>IF(OR($C490="*",$C490&lt;400),"",IF(AND('201819 DATA'!BO490="*",$C490&gt;=400),"*",IF($C490&gt;=400,ROUND('201819 DATA'!BO490/$C490,2),"")))</f>
        <v/>
      </c>
      <c r="AQ490" s="289" t="str">
        <f>IF(OR($C490="*",$C490&lt;400),"",IF(AND('201819 DATA'!BP490="*",$C490&gt;=400),"*",IF($C490&gt;=400,ROUND('201819 DATA'!BP490/$C490,2),"")))</f>
        <v/>
      </c>
      <c r="AR490" s="289" t="str">
        <f>IF(OR($C490="*",$C490&lt;400),"",IF(AND('201819 DATA'!BQ490="*",$C490&gt;=400),"*",IF($C490&gt;=400,ROUND('201819 DATA'!BQ490/$C490,2),"")))</f>
        <v/>
      </c>
      <c r="AS490" s="289" t="str">
        <f>IF(OR($C490="*",$C490&lt;400),"",IF(AND('201819 DATA'!BR490="*",$C490&gt;=400),"*",IF($C490&gt;=400,ROUND('201819 DATA'!BR490/$C490,2),"")))</f>
        <v/>
      </c>
      <c r="AT490" s="289" t="str">
        <f>IF(OR($C490="*",$C490&lt;400),"",IF(AND('201819 DATA'!BS490="*",$C490&gt;=400),"*",IF($C490&gt;=400,ROUND('201819 DATA'!BS490/$C490,2),"")))</f>
        <v/>
      </c>
      <c r="AU490" s="289" t="str">
        <f>IF(OR($C490="*",$C490&lt;400),"",IF(AND('201819 DATA'!BT490="*",$C490&gt;=400),"*",IF($C490&gt;=400,ROUND('201819 DATA'!BT490/$C490,2),"")))</f>
        <v/>
      </c>
      <c r="AV490" s="289" t="str">
        <f>IF(OR($C490="*",$C490&lt;400),"",IF(AND('201819 DATA'!BU490="*",$C490&gt;=400),"*",IF($C490&gt;=400,ROUND('201819 DATA'!BU490/$C490,2),"")))</f>
        <v/>
      </c>
      <c r="AW490" s="289" t="str">
        <f>IF(OR($C490="*",$C490&lt;400),"",IF(AND('201819 DATA'!BV490="*",$C490&gt;=400),"*",IF($C490&gt;=400,ROUND('201819 DATA'!BV490/$C490,2),"")))</f>
        <v/>
      </c>
      <c r="AX490" s="289" t="str">
        <f>IF(OR($C490="*",$C490&lt;400),"",IF(AND('201819 DATA'!BW490="*",$C490&gt;=400),"*",IF($C490&gt;=400,ROUND('201819 DATA'!BW490/$C490,2),"")))</f>
        <v/>
      </c>
    </row>
    <row r="491" spans="1:50" x14ac:dyDescent="0.2">
      <c r="B491" s="287"/>
      <c r="C491" s="288"/>
      <c r="D491" s="293"/>
      <c r="G491" s="295" t="str">
        <f t="shared" si="7"/>
        <v/>
      </c>
      <c r="H491" s="289" t="str">
        <f>IF(OR($C491="*",$C491&lt;400),"",IF(AND('201819 DATA'!F491="*",$C491&gt;=400),"*",IF($C491&gt;=400,ROUND('201819 DATA'!F491/$C491,2),"")))</f>
        <v/>
      </c>
      <c r="I491" s="296" t="str">
        <f>IF(OR($B491="*",$B491&lt;400),"",IF(AND('201819 DATA'!Y491="*",$B491&gt;=400),"*",IF($B491&gt;=400,ROUND('201819 DATA'!Y491/$B491,2),"")))</f>
        <v/>
      </c>
      <c r="J491" s="296" t="str">
        <f>IF(OR($B491="*",$B491&lt;400),"",IF(AND('201819 DATA'!Z491="*",$B491&gt;=400),"*",IF($B491&gt;=400,ROUND('201819 DATA'!Z491/$B491,2),"")))</f>
        <v/>
      </c>
      <c r="K491" s="296" t="str">
        <f>IF(OR($B491="*",$B491&lt;400),"",IF(AND('201819 DATA'!AA491="*",$B491&gt;=400),"*",IF($B491&gt;=400,ROUND('201819 DATA'!AA491/$B491,2),"")))</f>
        <v/>
      </c>
      <c r="L491" s="296" t="str">
        <f>IF(OR($B491="*",$B491&lt;400),"",IF(AND('201819 DATA'!AB491="*",$B491&gt;=400),"*",IF($B491&gt;=400,ROUND('201819 DATA'!AB491/$B491,2),"")))</f>
        <v/>
      </c>
      <c r="M491" s="296" t="str">
        <f>IF(OR($B491="*",$B491&lt;400),"",IF(AND('201819 DATA'!AC491="*",$B491&gt;=400),"*",IF($B491&gt;=400,ROUND('201819 DATA'!AC491/$B491,2),"")))</f>
        <v/>
      </c>
      <c r="N491" s="296" t="str">
        <f>IF(OR($B491="*",$B491&lt;400),"",IF(AND('201819 DATA'!AD491="*",$B491&gt;=400),"*",IF($B491&gt;=400,ROUND('201819 DATA'!AD491/$B491,2),"")))</f>
        <v/>
      </c>
      <c r="O491" s="296" t="str">
        <f>IF(OR($B491="*",$B491&lt;400),"",IF(AND('201819 DATA'!AE491="*",$B491&gt;=400),"*",IF($B491&gt;=400,ROUND('201819 DATA'!AE491/$B491,2),"")))</f>
        <v/>
      </c>
      <c r="P491" s="297"/>
      <c r="Q491" s="296" t="str">
        <f>IF(OR($B491="*",$B491&lt;400),"",IF(AND('201819 DATA'!FL491="*",$B491&gt;=400),"*",IF($B491&gt;=400,ROUND('201819 DATA'!FL491/$B491,2),"")))</f>
        <v/>
      </c>
      <c r="R491" s="289" t="str">
        <f>IF(OR($C491="*",$C491&lt;400),"",IF(AND('201819 DATA'!F491="*",$C491&gt;=400),"*",IF($C491&gt;=400,ROUND('201819 DATA'!F491/$C491,2),"")))</f>
        <v/>
      </c>
      <c r="S491" s="289" t="str">
        <f>IF(OR($C491="*",$C491&lt;400),"",IF(AND('201819 DATA'!G489="*",$C491&gt;=400),"*",IF($C491&gt;=400,ROUND('201819 DATA'!G489/$C491,2),"")))</f>
        <v/>
      </c>
      <c r="T491" s="289" t="str">
        <f>IF(OR($C491="*",$C491&lt;400),"",IF(AND('201819 DATA'!H489="*",$C491&gt;=400),"*",IF($C491&gt;=400,ROUND('201819 DATA'!H489/$C491,2),"")))</f>
        <v/>
      </c>
      <c r="V491" s="312" t="str">
        <f>IF(OR($D491="*",$D491&lt;400),"",IF(AND('201819 DATA'!M491="*",$D491&gt;=400),"*",IF($D491&gt;=400,ROUND('201819 DATA'!M491/$D491,2),"")))</f>
        <v/>
      </c>
      <c r="W491" s="312" t="str">
        <f>IF(OR($D491="*",$D491&lt;400),"",IF(AND('201819 DATA'!N491="*",$D491&gt;=400),"*",IF($D491&gt;=400,ROUND('201819 DATA'!N491/$D491,2),"")))</f>
        <v/>
      </c>
      <c r="X491" s="312" t="str">
        <f>IF(OR($D491="*",$D491&lt;400),"",IF(AND('201819 DATA'!O491="*",$D491&gt;=400),"*",IF($D491&gt;=400,ROUND('201819 DATA'!O491/$D491,2),"")))</f>
        <v/>
      </c>
      <c r="Y491" s="312" t="str">
        <f>IF(OR($D491="*",$D491&lt;400),"",IF(AND('201819 DATA'!P491="*",$D491&gt;=400),"*",IF($D491&gt;=400,ROUND('201819 DATA'!P491/$D491,2),"")))</f>
        <v/>
      </c>
      <c r="Z491" s="312" t="str">
        <f>IF(OR($D491="*",$D491&lt;400),"",IF(AND('201819 DATA'!Q491="*",$D491&gt;=400),"*",IF($D491&gt;=400,ROUND('201819 DATA'!Q491/$D491,2),"")))</f>
        <v/>
      </c>
      <c r="AA491" s="312" t="str">
        <f>IF(OR($D491="*",$D491&lt;400),"",IF(AND('201819 DATA'!R491="*",$D491&gt;=400),"*",IF($D491&gt;=400,ROUND('201819 DATA'!R491/$D491,2),"")))</f>
        <v/>
      </c>
      <c r="AB491" s="312" t="str">
        <f>IF(OR($D491="*",$D491&lt;400),"",IF(AND('201819 DATA'!S491="*",$D491&gt;=400),"*",IF($D491&gt;=400,ROUND('201819 DATA'!S491/$D491,2),"")))</f>
        <v/>
      </c>
      <c r="AC491" s="312" t="str">
        <f>IF(OR($D491="*",$D491&lt;400),"",IF(AND('201819 DATA'!T491="*",$D491&gt;=400),"*",IF($D491&gt;=400,ROUND('201819 DATA'!T491/$D491,2),"")))</f>
        <v/>
      </c>
      <c r="AD491" s="289" t="str">
        <f>IF(OR($C491="*",$C491&lt;400),"",IF(AND('201819 DATA'!BC491="*",$C491&gt;=400),"*",IF($C491&gt;=400,ROUND('201819 DATA'!BC491/$C491,2),"")))</f>
        <v/>
      </c>
      <c r="AE491" s="289" t="str">
        <f>IF(OR($C491="*",$C491&lt;400),"",IF(AND('201819 DATA'!BD491="*",$C491&gt;=400),"*",IF($C491&gt;=400,ROUND('201819 DATA'!BD491/$C491,2),"")))</f>
        <v/>
      </c>
      <c r="AF491" s="289" t="str">
        <f>IF(OR($C491="*",$C491&lt;400),"",IF(AND('201819 DATA'!BE491="*",$C491&gt;=400),"*",IF($C491&gt;=400,ROUND('201819 DATA'!BE491/$C491,2),"")))</f>
        <v/>
      </c>
      <c r="AG491" s="289" t="str">
        <f>IF(OR($C491="*",$C491&lt;400),"",IF(AND('201819 DATA'!BF491="*",$C491&gt;=400),"*",IF($C491&gt;=400,ROUND('201819 DATA'!BF491/$C491,2),"")))</f>
        <v/>
      </c>
      <c r="AH491" s="289" t="str">
        <f>IF(OR($C491="*",$C491&lt;400),"",IF(AND('201819 DATA'!BG491="*",$C491&gt;=400),"*",IF($C491&gt;=400,ROUND('201819 DATA'!BG491/$C491,2),"")))</f>
        <v/>
      </c>
      <c r="AI491" s="289" t="str">
        <f>IF(OR($C491="*",$C491&lt;400),"",IF(AND('201819 DATA'!BH491="*",$C491&gt;=400),"*",IF($C491&gt;=400,ROUND('201819 DATA'!BH491/$C491,2),"")))</f>
        <v/>
      </c>
      <c r="AJ491" s="289" t="str">
        <f>IF(OR($C491="*",$C491&lt;400),"",IF(AND('201819 DATA'!BI491="*",$C491&gt;=400),"*",IF($C491&gt;=400,ROUND('201819 DATA'!BI491/$C491,2),"")))</f>
        <v/>
      </c>
      <c r="AK491" s="289" t="str">
        <f>IF(OR($C491="*",$C491&lt;400),"",IF(AND('201819 DATA'!BJ491="*",$C491&gt;=400),"*",IF($C491&gt;=400,ROUND('201819 DATA'!BJ491/$C491,2),"")))</f>
        <v/>
      </c>
      <c r="AL491" s="289" t="str">
        <f>IF(OR($C491="*",$C491&lt;400),"",IF(AND('201819 DATA'!BK491="*",$C491&gt;=400),"*",IF($C491&gt;=400,ROUND('201819 DATA'!BK491/$C491,2),"")))</f>
        <v/>
      </c>
      <c r="AM491" s="289" t="str">
        <f>IF(OR($C491="*",$C491&lt;400),"",IF(AND('201819 DATA'!BL491="*",$C491&gt;=400),"*",IF($C491&gt;=400,ROUND('201819 DATA'!BL491/$C491,2),"")))</f>
        <v/>
      </c>
      <c r="AN491" s="289" t="str">
        <f>IF(OR($C491="*",$C491&lt;400),"",IF(AND('201819 DATA'!BM491="*",$C491&gt;=400),"*",IF($C491&gt;=400,ROUND('201819 DATA'!BM491/$C491,2),"")))</f>
        <v/>
      </c>
      <c r="AO491" s="289" t="str">
        <f>IF(OR($C491="*",$C491&lt;400),"",IF(AND('201819 DATA'!BN491="*",$C491&gt;=400),"*",IF($C491&gt;=400,ROUND('201819 DATA'!BN491/$C491,2),"")))</f>
        <v/>
      </c>
      <c r="AP491" s="289" t="str">
        <f>IF(OR($C491="*",$C491&lt;400),"",IF(AND('201819 DATA'!BO491="*",$C491&gt;=400),"*",IF($C491&gt;=400,ROUND('201819 DATA'!BO491/$C491,2),"")))</f>
        <v/>
      </c>
      <c r="AQ491" s="289" t="str">
        <f>IF(OR($C491="*",$C491&lt;400),"",IF(AND('201819 DATA'!BP491="*",$C491&gt;=400),"*",IF($C491&gt;=400,ROUND('201819 DATA'!BP491/$C491,2),"")))</f>
        <v/>
      </c>
      <c r="AR491" s="289" t="str">
        <f>IF(OR($C491="*",$C491&lt;400),"",IF(AND('201819 DATA'!BQ491="*",$C491&gt;=400),"*",IF($C491&gt;=400,ROUND('201819 DATA'!BQ491/$C491,2),"")))</f>
        <v/>
      </c>
      <c r="AS491" s="289" t="str">
        <f>IF(OR($C491="*",$C491&lt;400),"",IF(AND('201819 DATA'!BR491="*",$C491&gt;=400),"*",IF($C491&gt;=400,ROUND('201819 DATA'!BR491/$C491,2),"")))</f>
        <v/>
      </c>
      <c r="AT491" s="289" t="str">
        <f>IF(OR($C491="*",$C491&lt;400),"",IF(AND('201819 DATA'!BS491="*",$C491&gt;=400),"*",IF($C491&gt;=400,ROUND('201819 DATA'!BS491/$C491,2),"")))</f>
        <v/>
      </c>
      <c r="AU491" s="289" t="str">
        <f>IF(OR($C491="*",$C491&lt;400),"",IF(AND('201819 DATA'!BT491="*",$C491&gt;=400),"*",IF($C491&gt;=400,ROUND('201819 DATA'!BT491/$C491,2),"")))</f>
        <v/>
      </c>
      <c r="AV491" s="289" t="str">
        <f>IF(OR($C491="*",$C491&lt;400),"",IF(AND('201819 DATA'!BU491="*",$C491&gt;=400),"*",IF($C491&gt;=400,ROUND('201819 DATA'!BU491/$C491,2),"")))</f>
        <v/>
      </c>
      <c r="AW491" s="289" t="str">
        <f>IF(OR($C491="*",$C491&lt;400),"",IF(AND('201819 DATA'!BV491="*",$C491&gt;=400),"*",IF($C491&gt;=400,ROUND('201819 DATA'!BV491/$C491,2),"")))</f>
        <v/>
      </c>
      <c r="AX491" s="289" t="str">
        <f>IF(OR($C491="*",$C491&lt;400),"",IF(AND('201819 DATA'!BW491="*",$C491&gt;=400),"*",IF($C491&gt;=400,ROUND('201819 DATA'!BW491/$C491,2),"")))</f>
        <v/>
      </c>
    </row>
    <row r="492" spans="1:50" x14ac:dyDescent="0.2">
      <c r="B492" s="287"/>
      <c r="C492" s="288"/>
      <c r="D492" s="293"/>
      <c r="G492" s="295" t="str">
        <f t="shared" si="7"/>
        <v/>
      </c>
      <c r="H492" s="289" t="str">
        <f>IF(OR($C492="*",$C492&lt;400),"",IF(AND('201819 DATA'!F492="*",$C492&gt;=400),"*",IF($C492&gt;=400,ROUND('201819 DATA'!F492/$C492,2),"")))</f>
        <v/>
      </c>
      <c r="I492" s="296" t="str">
        <f>IF(OR($B492="*",$B492&lt;400),"",IF(AND('201819 DATA'!Y492="*",$B492&gt;=400),"*",IF($B492&gt;=400,ROUND('201819 DATA'!Y492/$B492,2),"")))</f>
        <v/>
      </c>
      <c r="J492" s="296" t="str">
        <f>IF(OR($B492="*",$B492&lt;400),"",IF(AND('201819 DATA'!Z492="*",$B492&gt;=400),"*",IF($B492&gt;=400,ROUND('201819 DATA'!Z492/$B492,2),"")))</f>
        <v/>
      </c>
      <c r="K492" s="296" t="str">
        <f>IF(OR($B492="*",$B492&lt;400),"",IF(AND('201819 DATA'!AA492="*",$B492&gt;=400),"*",IF($B492&gt;=400,ROUND('201819 DATA'!AA492/$B492,2),"")))</f>
        <v/>
      </c>
      <c r="L492" s="296" t="str">
        <f>IF(OR($B492="*",$B492&lt;400),"",IF(AND('201819 DATA'!AB492="*",$B492&gt;=400),"*",IF($B492&gt;=400,ROUND('201819 DATA'!AB492/$B492,2),"")))</f>
        <v/>
      </c>
      <c r="M492" s="296" t="str">
        <f>IF(OR($B492="*",$B492&lt;400),"",IF(AND('201819 DATA'!AC492="*",$B492&gt;=400),"*",IF($B492&gt;=400,ROUND('201819 DATA'!AC492/$B492,2),"")))</f>
        <v/>
      </c>
      <c r="N492" s="296" t="str">
        <f>IF(OR($B492="*",$B492&lt;400),"",IF(AND('201819 DATA'!AD492="*",$B492&gt;=400),"*",IF($B492&gt;=400,ROUND('201819 DATA'!AD492/$B492,2),"")))</f>
        <v/>
      </c>
      <c r="O492" s="296" t="str">
        <f>IF(OR($B492="*",$B492&lt;400),"",IF(AND('201819 DATA'!AE492="*",$B492&gt;=400),"*",IF($B492&gt;=400,ROUND('201819 DATA'!AE492/$B492,2),"")))</f>
        <v/>
      </c>
      <c r="P492" s="297"/>
      <c r="Q492" s="296" t="str">
        <f>IF(OR($B492="*",$B492&lt;400),"",IF(AND('201819 DATA'!FL492="*",$B492&gt;=400),"*",IF($B492&gt;=400,ROUND('201819 DATA'!FL492/$B492,2),"")))</f>
        <v/>
      </c>
      <c r="R492" s="289" t="str">
        <f>IF(OR($C492="*",$C492&lt;400),"",IF(AND('201819 DATA'!F492="*",$C492&gt;=400),"*",IF($C492&gt;=400,ROUND('201819 DATA'!F492/$C492,2),"")))</f>
        <v/>
      </c>
      <c r="S492" s="289" t="str">
        <f>IF(OR($C492="*",$C492&lt;400),"",IF(AND('201819 DATA'!G490="*",$C492&gt;=400),"*",IF($C492&gt;=400,ROUND('201819 DATA'!G490/$C492,2),"")))</f>
        <v/>
      </c>
      <c r="T492" s="289" t="str">
        <f>IF(OR($C492="*",$C492&lt;400),"",IF(AND('201819 DATA'!H490="*",$C492&gt;=400),"*",IF($C492&gt;=400,ROUND('201819 DATA'!H490/$C492,2),"")))</f>
        <v/>
      </c>
      <c r="V492" s="312" t="str">
        <f>IF(OR($D492="*",$D492&lt;400),"",IF(AND('201819 DATA'!M492="*",$D492&gt;=400),"*",IF($D492&gt;=400,ROUND('201819 DATA'!M492/$D492,2),"")))</f>
        <v/>
      </c>
      <c r="W492" s="312" t="str">
        <f>IF(OR($D492="*",$D492&lt;400),"",IF(AND('201819 DATA'!N492="*",$D492&gt;=400),"*",IF($D492&gt;=400,ROUND('201819 DATA'!N492/$D492,2),"")))</f>
        <v/>
      </c>
      <c r="X492" s="312" t="str">
        <f>IF(OR($D492="*",$D492&lt;400),"",IF(AND('201819 DATA'!O492="*",$D492&gt;=400),"*",IF($D492&gt;=400,ROUND('201819 DATA'!O492/$D492,2),"")))</f>
        <v/>
      </c>
      <c r="Y492" s="312" t="str">
        <f>IF(OR($D492="*",$D492&lt;400),"",IF(AND('201819 DATA'!P492="*",$D492&gt;=400),"*",IF($D492&gt;=400,ROUND('201819 DATA'!P492/$D492,2),"")))</f>
        <v/>
      </c>
      <c r="Z492" s="312" t="str">
        <f>IF(OR($D492="*",$D492&lt;400),"",IF(AND('201819 DATA'!Q492="*",$D492&gt;=400),"*",IF($D492&gt;=400,ROUND('201819 DATA'!Q492/$D492,2),"")))</f>
        <v/>
      </c>
      <c r="AA492" s="312" t="str">
        <f>IF(OR($D492="*",$D492&lt;400),"",IF(AND('201819 DATA'!R492="*",$D492&gt;=400),"*",IF($D492&gt;=400,ROUND('201819 DATA'!R492/$D492,2),"")))</f>
        <v/>
      </c>
      <c r="AB492" s="312" t="str">
        <f>IF(OR($D492="*",$D492&lt;400),"",IF(AND('201819 DATA'!S492="*",$D492&gt;=400),"*",IF($D492&gt;=400,ROUND('201819 DATA'!S492/$D492,2),"")))</f>
        <v/>
      </c>
      <c r="AC492" s="312" t="str">
        <f>IF(OR($D492="*",$D492&lt;400),"",IF(AND('201819 DATA'!T492="*",$D492&gt;=400),"*",IF($D492&gt;=400,ROUND('201819 DATA'!T492/$D492,2),"")))</f>
        <v/>
      </c>
      <c r="AD492" s="289" t="str">
        <f>IF(OR($C492="*",$C492&lt;400),"",IF(AND('201819 DATA'!BC492="*",$C492&gt;=400),"*",IF($C492&gt;=400,ROUND('201819 DATA'!BC492/$C492,2),"")))</f>
        <v/>
      </c>
      <c r="AE492" s="289" t="str">
        <f>IF(OR($C492="*",$C492&lt;400),"",IF(AND('201819 DATA'!BD492="*",$C492&gt;=400),"*",IF($C492&gt;=400,ROUND('201819 DATA'!BD492/$C492,2),"")))</f>
        <v/>
      </c>
      <c r="AF492" s="289" t="str">
        <f>IF(OR($C492="*",$C492&lt;400),"",IF(AND('201819 DATA'!BE492="*",$C492&gt;=400),"*",IF($C492&gt;=400,ROUND('201819 DATA'!BE492/$C492,2),"")))</f>
        <v/>
      </c>
      <c r="AG492" s="289" t="str">
        <f>IF(OR($C492="*",$C492&lt;400),"",IF(AND('201819 DATA'!BF492="*",$C492&gt;=400),"*",IF($C492&gt;=400,ROUND('201819 DATA'!BF492/$C492,2),"")))</f>
        <v/>
      </c>
      <c r="AH492" s="289" t="str">
        <f>IF(OR($C492="*",$C492&lt;400),"",IF(AND('201819 DATA'!BG492="*",$C492&gt;=400),"*",IF($C492&gt;=400,ROUND('201819 DATA'!BG492/$C492,2),"")))</f>
        <v/>
      </c>
      <c r="AI492" s="289" t="str">
        <f>IF(OR($C492="*",$C492&lt;400),"",IF(AND('201819 DATA'!BH492="*",$C492&gt;=400),"*",IF($C492&gt;=400,ROUND('201819 DATA'!BH492/$C492,2),"")))</f>
        <v/>
      </c>
      <c r="AJ492" s="289" t="str">
        <f>IF(OR($C492="*",$C492&lt;400),"",IF(AND('201819 DATA'!BI492="*",$C492&gt;=400),"*",IF($C492&gt;=400,ROUND('201819 DATA'!BI492/$C492,2),"")))</f>
        <v/>
      </c>
      <c r="AK492" s="289" t="str">
        <f>IF(OR($C492="*",$C492&lt;400),"",IF(AND('201819 DATA'!BJ492="*",$C492&gt;=400),"*",IF($C492&gt;=400,ROUND('201819 DATA'!BJ492/$C492,2),"")))</f>
        <v/>
      </c>
      <c r="AL492" s="289" t="str">
        <f>IF(OR($C492="*",$C492&lt;400),"",IF(AND('201819 DATA'!BK492="*",$C492&gt;=400),"*",IF($C492&gt;=400,ROUND('201819 DATA'!BK492/$C492,2),"")))</f>
        <v/>
      </c>
      <c r="AM492" s="289" t="str">
        <f>IF(OR($C492="*",$C492&lt;400),"",IF(AND('201819 DATA'!BL492="*",$C492&gt;=400),"*",IF($C492&gt;=400,ROUND('201819 DATA'!BL492/$C492,2),"")))</f>
        <v/>
      </c>
      <c r="AN492" s="289" t="str">
        <f>IF(OR($C492="*",$C492&lt;400),"",IF(AND('201819 DATA'!BM492="*",$C492&gt;=400),"*",IF($C492&gt;=400,ROUND('201819 DATA'!BM492/$C492,2),"")))</f>
        <v/>
      </c>
      <c r="AO492" s="289" t="str">
        <f>IF(OR($C492="*",$C492&lt;400),"",IF(AND('201819 DATA'!BN492="*",$C492&gt;=400),"*",IF($C492&gt;=400,ROUND('201819 DATA'!BN492/$C492,2),"")))</f>
        <v/>
      </c>
      <c r="AP492" s="289" t="str">
        <f>IF(OR($C492="*",$C492&lt;400),"",IF(AND('201819 DATA'!BO492="*",$C492&gt;=400),"*",IF($C492&gt;=400,ROUND('201819 DATA'!BO492/$C492,2),"")))</f>
        <v/>
      </c>
      <c r="AQ492" s="289" t="str">
        <f>IF(OR($C492="*",$C492&lt;400),"",IF(AND('201819 DATA'!BP492="*",$C492&gt;=400),"*",IF($C492&gt;=400,ROUND('201819 DATA'!BP492/$C492,2),"")))</f>
        <v/>
      </c>
      <c r="AR492" s="289" t="str">
        <f>IF(OR($C492="*",$C492&lt;400),"",IF(AND('201819 DATA'!BQ492="*",$C492&gt;=400),"*",IF($C492&gt;=400,ROUND('201819 DATA'!BQ492/$C492,2),"")))</f>
        <v/>
      </c>
      <c r="AS492" s="289" t="str">
        <f>IF(OR($C492="*",$C492&lt;400),"",IF(AND('201819 DATA'!BR492="*",$C492&gt;=400),"*",IF($C492&gt;=400,ROUND('201819 DATA'!BR492/$C492,2),"")))</f>
        <v/>
      </c>
      <c r="AT492" s="289" t="str">
        <f>IF(OR($C492="*",$C492&lt;400),"",IF(AND('201819 DATA'!BS492="*",$C492&gt;=400),"*",IF($C492&gt;=400,ROUND('201819 DATA'!BS492/$C492,2),"")))</f>
        <v/>
      </c>
      <c r="AU492" s="289" t="str">
        <f>IF(OR($C492="*",$C492&lt;400),"",IF(AND('201819 DATA'!BT492="*",$C492&gt;=400),"*",IF($C492&gt;=400,ROUND('201819 DATA'!BT492/$C492,2),"")))</f>
        <v/>
      </c>
      <c r="AV492" s="289" t="str">
        <f>IF(OR($C492="*",$C492&lt;400),"",IF(AND('201819 DATA'!BU492="*",$C492&gt;=400),"*",IF($C492&gt;=400,ROUND('201819 DATA'!BU492/$C492,2),"")))</f>
        <v/>
      </c>
      <c r="AW492" s="289" t="str">
        <f>IF(OR($C492="*",$C492&lt;400),"",IF(AND('201819 DATA'!BV492="*",$C492&gt;=400),"*",IF($C492&gt;=400,ROUND('201819 DATA'!BV492/$C492,2),"")))</f>
        <v/>
      </c>
      <c r="AX492" s="289" t="str">
        <f>IF(OR($C492="*",$C492&lt;400),"",IF(AND('201819 DATA'!BW492="*",$C492&gt;=400),"*",IF($C492&gt;=400,ROUND('201819 DATA'!BW492/$C492,2),"")))</f>
        <v/>
      </c>
    </row>
    <row r="493" spans="1:50" x14ac:dyDescent="0.2">
      <c r="B493" s="287"/>
      <c r="C493" s="288"/>
      <c r="D493" s="293"/>
      <c r="G493" s="295" t="str">
        <f t="shared" si="7"/>
        <v/>
      </c>
      <c r="H493" s="289" t="str">
        <f>IF(OR($C493="*",$C493&lt;400),"",IF(AND('201819 DATA'!F493="*",$C493&gt;=400),"*",IF($C493&gt;=400,ROUND('201819 DATA'!F493/$C493,2),"")))</f>
        <v/>
      </c>
      <c r="I493" s="296" t="str">
        <f>IF(OR($B493="*",$B493&lt;400),"",IF(AND('201819 DATA'!Y493="*",$B493&gt;=400),"*",IF($B493&gt;=400,ROUND('201819 DATA'!Y493/$B493,2),"")))</f>
        <v/>
      </c>
      <c r="J493" s="296" t="str">
        <f>IF(OR($B493="*",$B493&lt;400),"",IF(AND('201819 DATA'!Z493="*",$B493&gt;=400),"*",IF($B493&gt;=400,ROUND('201819 DATA'!Z493/$B493,2),"")))</f>
        <v/>
      </c>
      <c r="K493" s="296" t="str">
        <f>IF(OR($B493="*",$B493&lt;400),"",IF(AND('201819 DATA'!AA493="*",$B493&gt;=400),"*",IF($B493&gt;=400,ROUND('201819 DATA'!AA493/$B493,2),"")))</f>
        <v/>
      </c>
      <c r="L493" s="296" t="str">
        <f>IF(OR($B493="*",$B493&lt;400),"",IF(AND('201819 DATA'!AB493="*",$B493&gt;=400),"*",IF($B493&gt;=400,ROUND('201819 DATA'!AB493/$B493,2),"")))</f>
        <v/>
      </c>
      <c r="M493" s="296" t="str">
        <f>IF(OR($B493="*",$B493&lt;400),"",IF(AND('201819 DATA'!AC493="*",$B493&gt;=400),"*",IF($B493&gt;=400,ROUND('201819 DATA'!AC493/$B493,2),"")))</f>
        <v/>
      </c>
      <c r="N493" s="296" t="str">
        <f>IF(OR($B493="*",$B493&lt;400),"",IF(AND('201819 DATA'!AD493="*",$B493&gt;=400),"*",IF($B493&gt;=400,ROUND('201819 DATA'!AD493/$B493,2),"")))</f>
        <v/>
      </c>
      <c r="O493" s="296" t="str">
        <f>IF(OR($B493="*",$B493&lt;400),"",IF(AND('201819 DATA'!AE493="*",$B493&gt;=400),"*",IF($B493&gt;=400,ROUND('201819 DATA'!AE493/$B493,2),"")))</f>
        <v/>
      </c>
      <c r="P493" s="297"/>
      <c r="Q493" s="296" t="str">
        <f>IF(OR($B493="*",$B493&lt;400),"",IF(AND('201819 DATA'!FL493="*",$B493&gt;=400),"*",IF($B493&gt;=400,ROUND('201819 DATA'!FL493/$B493,2),"")))</f>
        <v/>
      </c>
      <c r="R493" s="289" t="str">
        <f>IF(OR($C493="*",$C493&lt;400),"",IF(AND('201819 DATA'!F493="*",$C493&gt;=400),"*",IF($C493&gt;=400,ROUND('201819 DATA'!F493/$C493,2),"")))</f>
        <v/>
      </c>
      <c r="S493" s="289" t="str">
        <f>IF(OR($C493="*",$C493&lt;400),"",IF(AND('201819 DATA'!G491="*",$C493&gt;=400),"*",IF($C493&gt;=400,ROUND('201819 DATA'!G491/$C493,2),"")))</f>
        <v/>
      </c>
      <c r="T493" s="289" t="str">
        <f>IF(OR($C493="*",$C493&lt;400),"",IF(AND('201819 DATA'!H491="*",$C493&gt;=400),"*",IF($C493&gt;=400,ROUND('201819 DATA'!H491/$C493,2),"")))</f>
        <v/>
      </c>
      <c r="V493" s="312" t="str">
        <f>IF(OR($D493="*",$D493&lt;400),"",IF(AND('201819 DATA'!M493="*",$D493&gt;=400),"*",IF($D493&gt;=400,ROUND('201819 DATA'!M493/$D493,2),"")))</f>
        <v/>
      </c>
      <c r="W493" s="312" t="str">
        <f>IF(OR($D493="*",$D493&lt;400),"",IF(AND('201819 DATA'!N493="*",$D493&gt;=400),"*",IF($D493&gt;=400,ROUND('201819 DATA'!N493/$D493,2),"")))</f>
        <v/>
      </c>
      <c r="X493" s="312" t="str">
        <f>IF(OR($D493="*",$D493&lt;400),"",IF(AND('201819 DATA'!O493="*",$D493&gt;=400),"*",IF($D493&gt;=400,ROUND('201819 DATA'!O493/$D493,2),"")))</f>
        <v/>
      </c>
      <c r="Y493" s="312" t="str">
        <f>IF(OR($D493="*",$D493&lt;400),"",IF(AND('201819 DATA'!P493="*",$D493&gt;=400),"*",IF($D493&gt;=400,ROUND('201819 DATA'!P493/$D493,2),"")))</f>
        <v/>
      </c>
      <c r="Z493" s="312" t="str">
        <f>IF(OR($D493="*",$D493&lt;400),"",IF(AND('201819 DATA'!Q493="*",$D493&gt;=400),"*",IF($D493&gt;=400,ROUND('201819 DATA'!Q493/$D493,2),"")))</f>
        <v/>
      </c>
      <c r="AA493" s="312" t="str">
        <f>IF(OR($D493="*",$D493&lt;400),"",IF(AND('201819 DATA'!R493="*",$D493&gt;=400),"*",IF($D493&gt;=400,ROUND('201819 DATA'!R493/$D493,2),"")))</f>
        <v/>
      </c>
      <c r="AB493" s="312" t="str">
        <f>IF(OR($D493="*",$D493&lt;400),"",IF(AND('201819 DATA'!S493="*",$D493&gt;=400),"*",IF($D493&gt;=400,ROUND('201819 DATA'!S493/$D493,2),"")))</f>
        <v/>
      </c>
      <c r="AC493" s="312" t="str">
        <f>IF(OR($D493="*",$D493&lt;400),"",IF(AND('201819 DATA'!T493="*",$D493&gt;=400),"*",IF($D493&gt;=400,ROUND('201819 DATA'!T493/$D493,2),"")))</f>
        <v/>
      </c>
      <c r="AD493" s="289" t="str">
        <f>IF(OR($C493="*",$C493&lt;400),"",IF(AND('201819 DATA'!BC493="*",$C493&gt;=400),"*",IF($C493&gt;=400,ROUND('201819 DATA'!BC493/$C493,2),"")))</f>
        <v/>
      </c>
      <c r="AE493" s="289" t="str">
        <f>IF(OR($C493="*",$C493&lt;400),"",IF(AND('201819 DATA'!BD493="*",$C493&gt;=400),"*",IF($C493&gt;=400,ROUND('201819 DATA'!BD493/$C493,2),"")))</f>
        <v/>
      </c>
      <c r="AF493" s="289" t="str">
        <f>IF(OR($C493="*",$C493&lt;400),"",IF(AND('201819 DATA'!BE493="*",$C493&gt;=400),"*",IF($C493&gt;=400,ROUND('201819 DATA'!BE493/$C493,2),"")))</f>
        <v/>
      </c>
      <c r="AG493" s="289" t="str">
        <f>IF(OR($C493="*",$C493&lt;400),"",IF(AND('201819 DATA'!BF493="*",$C493&gt;=400),"*",IF($C493&gt;=400,ROUND('201819 DATA'!BF493/$C493,2),"")))</f>
        <v/>
      </c>
      <c r="AH493" s="289" t="str">
        <f>IF(OR($C493="*",$C493&lt;400),"",IF(AND('201819 DATA'!BG493="*",$C493&gt;=400),"*",IF($C493&gt;=400,ROUND('201819 DATA'!BG493/$C493,2),"")))</f>
        <v/>
      </c>
      <c r="AI493" s="289" t="str">
        <f>IF(OR($C493="*",$C493&lt;400),"",IF(AND('201819 DATA'!BH493="*",$C493&gt;=400),"*",IF($C493&gt;=400,ROUND('201819 DATA'!BH493/$C493,2),"")))</f>
        <v/>
      </c>
      <c r="AJ493" s="289" t="str">
        <f>IF(OR($C493="*",$C493&lt;400),"",IF(AND('201819 DATA'!BI493="*",$C493&gt;=400),"*",IF($C493&gt;=400,ROUND('201819 DATA'!BI493/$C493,2),"")))</f>
        <v/>
      </c>
      <c r="AK493" s="289" t="str">
        <f>IF(OR($C493="*",$C493&lt;400),"",IF(AND('201819 DATA'!BJ493="*",$C493&gt;=400),"*",IF($C493&gt;=400,ROUND('201819 DATA'!BJ493/$C493,2),"")))</f>
        <v/>
      </c>
      <c r="AL493" s="289" t="str">
        <f>IF(OR($C493="*",$C493&lt;400),"",IF(AND('201819 DATA'!BK493="*",$C493&gt;=400),"*",IF($C493&gt;=400,ROUND('201819 DATA'!BK493/$C493,2),"")))</f>
        <v/>
      </c>
      <c r="AM493" s="289" t="str">
        <f>IF(OR($C493="*",$C493&lt;400),"",IF(AND('201819 DATA'!BL493="*",$C493&gt;=400),"*",IF($C493&gt;=400,ROUND('201819 DATA'!BL493/$C493,2),"")))</f>
        <v/>
      </c>
      <c r="AN493" s="289" t="str">
        <f>IF(OR($C493="*",$C493&lt;400),"",IF(AND('201819 DATA'!BM493="*",$C493&gt;=400),"*",IF($C493&gt;=400,ROUND('201819 DATA'!BM493/$C493,2),"")))</f>
        <v/>
      </c>
      <c r="AO493" s="289" t="str">
        <f>IF(OR($C493="*",$C493&lt;400),"",IF(AND('201819 DATA'!BN493="*",$C493&gt;=400),"*",IF($C493&gt;=400,ROUND('201819 DATA'!BN493/$C493,2),"")))</f>
        <v/>
      </c>
      <c r="AP493" s="289" t="str">
        <f>IF(OR($C493="*",$C493&lt;400),"",IF(AND('201819 DATA'!BO493="*",$C493&gt;=400),"*",IF($C493&gt;=400,ROUND('201819 DATA'!BO493/$C493,2),"")))</f>
        <v/>
      </c>
      <c r="AQ493" s="289" t="str">
        <f>IF(OR($C493="*",$C493&lt;400),"",IF(AND('201819 DATA'!BP493="*",$C493&gt;=400),"*",IF($C493&gt;=400,ROUND('201819 DATA'!BP493/$C493,2),"")))</f>
        <v/>
      </c>
      <c r="AR493" s="289" t="str">
        <f>IF(OR($C493="*",$C493&lt;400),"",IF(AND('201819 DATA'!BQ493="*",$C493&gt;=400),"*",IF($C493&gt;=400,ROUND('201819 DATA'!BQ493/$C493,2),"")))</f>
        <v/>
      </c>
      <c r="AS493" s="289" t="str">
        <f>IF(OR($C493="*",$C493&lt;400),"",IF(AND('201819 DATA'!BR493="*",$C493&gt;=400),"*",IF($C493&gt;=400,ROUND('201819 DATA'!BR493/$C493,2),"")))</f>
        <v/>
      </c>
      <c r="AT493" s="289" t="str">
        <f>IF(OR($C493="*",$C493&lt;400),"",IF(AND('201819 DATA'!BS493="*",$C493&gt;=400),"*",IF($C493&gt;=400,ROUND('201819 DATA'!BS493/$C493,2),"")))</f>
        <v/>
      </c>
      <c r="AU493" s="289" t="str">
        <f>IF(OR($C493="*",$C493&lt;400),"",IF(AND('201819 DATA'!BT493="*",$C493&gt;=400),"*",IF($C493&gt;=400,ROUND('201819 DATA'!BT493/$C493,2),"")))</f>
        <v/>
      </c>
      <c r="AV493" s="289" t="str">
        <f>IF(OR($C493="*",$C493&lt;400),"",IF(AND('201819 DATA'!BU493="*",$C493&gt;=400),"*",IF($C493&gt;=400,ROUND('201819 DATA'!BU493/$C493,2),"")))</f>
        <v/>
      </c>
      <c r="AW493" s="289" t="str">
        <f>IF(OR($C493="*",$C493&lt;400),"",IF(AND('201819 DATA'!BV493="*",$C493&gt;=400),"*",IF($C493&gt;=400,ROUND('201819 DATA'!BV493/$C493,2),"")))</f>
        <v/>
      </c>
      <c r="AX493" s="289" t="str">
        <f>IF(OR($C493="*",$C493&lt;400),"",IF(AND('201819 DATA'!BW493="*",$C493&gt;=400),"*",IF($C493&gt;=400,ROUND('201819 DATA'!BW493/$C493,2),"")))</f>
        <v/>
      </c>
    </row>
    <row r="494" spans="1:50" x14ac:dyDescent="0.2">
      <c r="B494" s="287"/>
      <c r="C494" s="288"/>
      <c r="D494" s="293"/>
      <c r="G494" s="295" t="str">
        <f t="shared" si="7"/>
        <v/>
      </c>
      <c r="H494" s="289" t="str">
        <f>IF(OR($C494="*",$C494&lt;400),"",IF(AND('201819 DATA'!F494="*",$C494&gt;=400),"*",IF($C494&gt;=400,ROUND('201819 DATA'!F494/$C494,2),"")))</f>
        <v/>
      </c>
      <c r="I494" s="296" t="str">
        <f>IF(OR($B494="*",$B494&lt;400),"",IF(AND('201819 DATA'!Y494="*",$B494&gt;=400),"*",IF($B494&gt;=400,ROUND('201819 DATA'!Y494/$B494,2),"")))</f>
        <v/>
      </c>
      <c r="J494" s="296" t="str">
        <f>IF(OR($B494="*",$B494&lt;400),"",IF(AND('201819 DATA'!Z494="*",$B494&gt;=400),"*",IF($B494&gt;=400,ROUND('201819 DATA'!Z494/$B494,2),"")))</f>
        <v/>
      </c>
      <c r="K494" s="296" t="str">
        <f>IF(OR($B494="*",$B494&lt;400),"",IF(AND('201819 DATA'!AA494="*",$B494&gt;=400),"*",IF($B494&gt;=400,ROUND('201819 DATA'!AA494/$B494,2),"")))</f>
        <v/>
      </c>
      <c r="L494" s="296" t="str">
        <f>IF(OR($B494="*",$B494&lt;400),"",IF(AND('201819 DATA'!AB494="*",$B494&gt;=400),"*",IF($B494&gt;=400,ROUND('201819 DATA'!AB494/$B494,2),"")))</f>
        <v/>
      </c>
      <c r="M494" s="296" t="str">
        <f>IF(OR($B494="*",$B494&lt;400),"",IF(AND('201819 DATA'!AC494="*",$B494&gt;=400),"*",IF($B494&gt;=400,ROUND('201819 DATA'!AC494/$B494,2),"")))</f>
        <v/>
      </c>
      <c r="N494" s="296" t="str">
        <f>IF(OR($B494="*",$B494&lt;400),"",IF(AND('201819 DATA'!AD494="*",$B494&gt;=400),"*",IF($B494&gt;=400,ROUND('201819 DATA'!AD494/$B494,2),"")))</f>
        <v/>
      </c>
      <c r="O494" s="296" t="str">
        <f>IF(OR($B494="*",$B494&lt;400),"",IF(AND('201819 DATA'!AE494="*",$B494&gt;=400),"*",IF($B494&gt;=400,ROUND('201819 DATA'!AE494/$B494,2),"")))</f>
        <v/>
      </c>
      <c r="P494" s="297"/>
      <c r="Q494" s="296" t="str">
        <f>IF(OR($B494="*",$B494&lt;400),"",IF(AND('201819 DATA'!FL494="*",$B494&gt;=400),"*",IF($B494&gt;=400,ROUND('201819 DATA'!FL494/$B494,2),"")))</f>
        <v/>
      </c>
      <c r="R494" s="289" t="str">
        <f>IF(OR($C494="*",$C494&lt;400),"",IF(AND('201819 DATA'!F494="*",$C494&gt;=400),"*",IF($C494&gt;=400,ROUND('201819 DATA'!F494/$C494,2),"")))</f>
        <v/>
      </c>
      <c r="S494" s="289" t="str">
        <f>IF(OR($C494="*",$C494&lt;400),"",IF(AND('201819 DATA'!G492="*",$C494&gt;=400),"*",IF($C494&gt;=400,ROUND('201819 DATA'!G492/$C494,2),"")))</f>
        <v/>
      </c>
      <c r="T494" s="289" t="str">
        <f>IF(OR($C494="*",$C494&lt;400),"",IF(AND('201819 DATA'!H492="*",$C494&gt;=400),"*",IF($C494&gt;=400,ROUND('201819 DATA'!H492/$C494,2),"")))</f>
        <v/>
      </c>
      <c r="V494" s="312" t="str">
        <f>IF(OR($D494="*",$D494&lt;400),"",IF(AND('201819 DATA'!M494="*",$D494&gt;=400),"*",IF($D494&gt;=400,ROUND('201819 DATA'!M494/$D494,2),"")))</f>
        <v/>
      </c>
      <c r="W494" s="312" t="str">
        <f>IF(OR($D494="*",$D494&lt;400),"",IF(AND('201819 DATA'!N494="*",$D494&gt;=400),"*",IF($D494&gt;=400,ROUND('201819 DATA'!N494/$D494,2),"")))</f>
        <v/>
      </c>
      <c r="X494" s="312" t="str">
        <f>IF(OR($D494="*",$D494&lt;400),"",IF(AND('201819 DATA'!O494="*",$D494&gt;=400),"*",IF($D494&gt;=400,ROUND('201819 DATA'!O494/$D494,2),"")))</f>
        <v/>
      </c>
      <c r="Y494" s="312" t="str">
        <f>IF(OR($D494="*",$D494&lt;400),"",IF(AND('201819 DATA'!P494="*",$D494&gt;=400),"*",IF($D494&gt;=400,ROUND('201819 DATA'!P494/$D494,2),"")))</f>
        <v/>
      </c>
      <c r="Z494" s="312" t="str">
        <f>IF(OR($D494="*",$D494&lt;400),"",IF(AND('201819 DATA'!Q494="*",$D494&gt;=400),"*",IF($D494&gt;=400,ROUND('201819 DATA'!Q494/$D494,2),"")))</f>
        <v/>
      </c>
      <c r="AA494" s="312" t="str">
        <f>IF(OR($D494="*",$D494&lt;400),"",IF(AND('201819 DATA'!R494="*",$D494&gt;=400),"*",IF($D494&gt;=400,ROUND('201819 DATA'!R494/$D494,2),"")))</f>
        <v/>
      </c>
      <c r="AB494" s="312" t="str">
        <f>IF(OR($D494="*",$D494&lt;400),"",IF(AND('201819 DATA'!S494="*",$D494&gt;=400),"*",IF($D494&gt;=400,ROUND('201819 DATA'!S494/$D494,2),"")))</f>
        <v/>
      </c>
      <c r="AC494" s="312" t="str">
        <f>IF(OR($D494="*",$D494&lt;400),"",IF(AND('201819 DATA'!T494="*",$D494&gt;=400),"*",IF($D494&gt;=400,ROUND('201819 DATA'!T494/$D494,2),"")))</f>
        <v/>
      </c>
      <c r="AD494" s="289" t="str">
        <f>IF(OR($C494="*",$C494&lt;400),"",IF(AND('201819 DATA'!BC494="*",$C494&gt;=400),"*",IF($C494&gt;=400,ROUND('201819 DATA'!BC494/$C494,2),"")))</f>
        <v/>
      </c>
      <c r="AE494" s="289" t="str">
        <f>IF(OR($C494="*",$C494&lt;400),"",IF(AND('201819 DATA'!BD494="*",$C494&gt;=400),"*",IF($C494&gt;=400,ROUND('201819 DATA'!BD494/$C494,2),"")))</f>
        <v/>
      </c>
      <c r="AF494" s="289" t="str">
        <f>IF(OR($C494="*",$C494&lt;400),"",IF(AND('201819 DATA'!BE494="*",$C494&gt;=400),"*",IF($C494&gt;=400,ROUND('201819 DATA'!BE494/$C494,2),"")))</f>
        <v/>
      </c>
      <c r="AG494" s="289" t="str">
        <f>IF(OR($C494="*",$C494&lt;400),"",IF(AND('201819 DATA'!BF494="*",$C494&gt;=400),"*",IF($C494&gt;=400,ROUND('201819 DATA'!BF494/$C494,2),"")))</f>
        <v/>
      </c>
      <c r="AH494" s="289" t="str">
        <f>IF(OR($C494="*",$C494&lt;400),"",IF(AND('201819 DATA'!BG494="*",$C494&gt;=400),"*",IF($C494&gt;=400,ROUND('201819 DATA'!BG494/$C494,2),"")))</f>
        <v/>
      </c>
      <c r="AI494" s="289" t="str">
        <f>IF(OR($C494="*",$C494&lt;400),"",IF(AND('201819 DATA'!BH494="*",$C494&gt;=400),"*",IF($C494&gt;=400,ROUND('201819 DATA'!BH494/$C494,2),"")))</f>
        <v/>
      </c>
      <c r="AJ494" s="289" t="str">
        <f>IF(OR($C494="*",$C494&lt;400),"",IF(AND('201819 DATA'!BI494="*",$C494&gt;=400),"*",IF($C494&gt;=400,ROUND('201819 DATA'!BI494/$C494,2),"")))</f>
        <v/>
      </c>
      <c r="AK494" s="289" t="str">
        <f>IF(OR($C494="*",$C494&lt;400),"",IF(AND('201819 DATA'!BJ494="*",$C494&gt;=400),"*",IF($C494&gt;=400,ROUND('201819 DATA'!BJ494/$C494,2),"")))</f>
        <v/>
      </c>
      <c r="AL494" s="289" t="str">
        <f>IF(OR($C494="*",$C494&lt;400),"",IF(AND('201819 DATA'!BK494="*",$C494&gt;=400),"*",IF($C494&gt;=400,ROUND('201819 DATA'!BK494/$C494,2),"")))</f>
        <v/>
      </c>
      <c r="AM494" s="289" t="str">
        <f>IF(OR($C494="*",$C494&lt;400),"",IF(AND('201819 DATA'!BL494="*",$C494&gt;=400),"*",IF($C494&gt;=400,ROUND('201819 DATA'!BL494/$C494,2),"")))</f>
        <v/>
      </c>
      <c r="AN494" s="289" t="str">
        <f>IF(OR($C494="*",$C494&lt;400),"",IF(AND('201819 DATA'!BM494="*",$C494&gt;=400),"*",IF($C494&gt;=400,ROUND('201819 DATA'!BM494/$C494,2),"")))</f>
        <v/>
      </c>
      <c r="AO494" s="289" t="str">
        <f>IF(OR($C494="*",$C494&lt;400),"",IF(AND('201819 DATA'!BN494="*",$C494&gt;=400),"*",IF($C494&gt;=400,ROUND('201819 DATA'!BN494/$C494,2),"")))</f>
        <v/>
      </c>
      <c r="AP494" s="289" t="str">
        <f>IF(OR($C494="*",$C494&lt;400),"",IF(AND('201819 DATA'!BO494="*",$C494&gt;=400),"*",IF($C494&gt;=400,ROUND('201819 DATA'!BO494/$C494,2),"")))</f>
        <v/>
      </c>
      <c r="AQ494" s="289" t="str">
        <f>IF(OR($C494="*",$C494&lt;400),"",IF(AND('201819 DATA'!BP494="*",$C494&gt;=400),"*",IF($C494&gt;=400,ROUND('201819 DATA'!BP494/$C494,2),"")))</f>
        <v/>
      </c>
      <c r="AR494" s="289" t="str">
        <f>IF(OR($C494="*",$C494&lt;400),"",IF(AND('201819 DATA'!BQ494="*",$C494&gt;=400),"*",IF($C494&gt;=400,ROUND('201819 DATA'!BQ494/$C494,2),"")))</f>
        <v/>
      </c>
      <c r="AS494" s="289" t="str">
        <f>IF(OR($C494="*",$C494&lt;400),"",IF(AND('201819 DATA'!BR494="*",$C494&gt;=400),"*",IF($C494&gt;=400,ROUND('201819 DATA'!BR494/$C494,2),"")))</f>
        <v/>
      </c>
      <c r="AT494" s="289" t="str">
        <f>IF(OR($C494="*",$C494&lt;400),"",IF(AND('201819 DATA'!BS494="*",$C494&gt;=400),"*",IF($C494&gt;=400,ROUND('201819 DATA'!BS494/$C494,2),"")))</f>
        <v/>
      </c>
      <c r="AU494" s="289" t="str">
        <f>IF(OR($C494="*",$C494&lt;400),"",IF(AND('201819 DATA'!BT494="*",$C494&gt;=400),"*",IF($C494&gt;=400,ROUND('201819 DATA'!BT494/$C494,2),"")))</f>
        <v/>
      </c>
      <c r="AV494" s="289" t="str">
        <f>IF(OR($C494="*",$C494&lt;400),"",IF(AND('201819 DATA'!BU494="*",$C494&gt;=400),"*",IF($C494&gt;=400,ROUND('201819 DATA'!BU494/$C494,2),"")))</f>
        <v/>
      </c>
      <c r="AW494" s="289" t="str">
        <f>IF(OR($C494="*",$C494&lt;400),"",IF(AND('201819 DATA'!BV494="*",$C494&gt;=400),"*",IF($C494&gt;=400,ROUND('201819 DATA'!BV494/$C494,2),"")))</f>
        <v/>
      </c>
      <c r="AX494" s="289" t="str">
        <f>IF(OR($C494="*",$C494&lt;400),"",IF(AND('201819 DATA'!BW494="*",$C494&gt;=400),"*",IF($C494&gt;=400,ROUND('201819 DATA'!BW494/$C494,2),"")))</f>
        <v/>
      </c>
    </row>
    <row r="495" spans="1:50" x14ac:dyDescent="0.2">
      <c r="B495" s="287"/>
      <c r="C495" s="288"/>
      <c r="D495" s="293"/>
      <c r="G495" s="295" t="str">
        <f t="shared" si="7"/>
        <v/>
      </c>
      <c r="H495" s="289" t="str">
        <f>IF(OR($C495="*",$C495&lt;400),"",IF(AND('201819 DATA'!F495="*",$C495&gt;=400),"*",IF($C495&gt;=400,ROUND('201819 DATA'!F495/$C495,2),"")))</f>
        <v/>
      </c>
      <c r="I495" s="296" t="str">
        <f>IF(OR($B495="*",$B495&lt;400),"",IF(AND('201819 DATA'!Y495="*",$B495&gt;=400),"*",IF($B495&gt;=400,ROUND('201819 DATA'!Y495/$B495,2),"")))</f>
        <v/>
      </c>
      <c r="J495" s="296" t="str">
        <f>IF(OR($B495="*",$B495&lt;400),"",IF(AND('201819 DATA'!Z495="*",$B495&gt;=400),"*",IF($B495&gt;=400,ROUND('201819 DATA'!Z495/$B495,2),"")))</f>
        <v/>
      </c>
      <c r="K495" s="296" t="str">
        <f>IF(OR($B495="*",$B495&lt;400),"",IF(AND('201819 DATA'!AA495="*",$B495&gt;=400),"*",IF($B495&gt;=400,ROUND('201819 DATA'!AA495/$B495,2),"")))</f>
        <v/>
      </c>
      <c r="L495" s="296" t="str">
        <f>IF(OR($B495="*",$B495&lt;400),"",IF(AND('201819 DATA'!AB495="*",$B495&gt;=400),"*",IF($B495&gt;=400,ROUND('201819 DATA'!AB495/$B495,2),"")))</f>
        <v/>
      </c>
      <c r="M495" s="296" t="str">
        <f>IF(OR($B495="*",$B495&lt;400),"",IF(AND('201819 DATA'!AC495="*",$B495&gt;=400),"*",IF($B495&gt;=400,ROUND('201819 DATA'!AC495/$B495,2),"")))</f>
        <v/>
      </c>
      <c r="N495" s="296" t="str">
        <f>IF(OR($B495="*",$B495&lt;400),"",IF(AND('201819 DATA'!AD495="*",$B495&gt;=400),"*",IF($B495&gt;=400,ROUND('201819 DATA'!AD495/$B495,2),"")))</f>
        <v/>
      </c>
      <c r="O495" s="296" t="str">
        <f>IF(OR($B495="*",$B495&lt;400),"",IF(AND('201819 DATA'!AE495="*",$B495&gt;=400),"*",IF($B495&gt;=400,ROUND('201819 DATA'!AE495/$B495,2),"")))</f>
        <v/>
      </c>
      <c r="P495" s="297"/>
      <c r="Q495" s="296" t="str">
        <f>IF(OR($B495="*",$B495&lt;400),"",IF(AND('201819 DATA'!FL495="*",$B495&gt;=400),"*",IF($B495&gt;=400,ROUND('201819 DATA'!FL495/$B495,2),"")))</f>
        <v/>
      </c>
      <c r="R495" s="289" t="str">
        <f>IF(OR($C495="*",$C495&lt;400),"",IF(AND('201819 DATA'!F495="*",$C495&gt;=400),"*",IF($C495&gt;=400,ROUND('201819 DATA'!F495/$C495,2),"")))</f>
        <v/>
      </c>
      <c r="S495" s="289" t="str">
        <f>IF(OR($C495="*",$C495&lt;400),"",IF(AND('201819 DATA'!G493="*",$C495&gt;=400),"*",IF($C495&gt;=400,ROUND('201819 DATA'!G493/$C495,2),"")))</f>
        <v/>
      </c>
      <c r="T495" s="289" t="str">
        <f>IF(OR($C495="*",$C495&lt;400),"",IF(AND('201819 DATA'!H493="*",$C495&gt;=400),"*",IF($C495&gt;=400,ROUND('201819 DATA'!H493/$C495,2),"")))</f>
        <v/>
      </c>
      <c r="V495" s="312" t="str">
        <f>IF(OR($D495="*",$D495&lt;400),"",IF(AND('201819 DATA'!M495="*",$D495&gt;=400),"*",IF($D495&gt;=400,ROUND('201819 DATA'!M495/$D495,2),"")))</f>
        <v/>
      </c>
      <c r="W495" s="312" t="str">
        <f>IF(OR($D495="*",$D495&lt;400),"",IF(AND('201819 DATA'!N495="*",$D495&gt;=400),"*",IF($D495&gt;=400,ROUND('201819 DATA'!N495/$D495,2),"")))</f>
        <v/>
      </c>
      <c r="X495" s="312" t="str">
        <f>IF(OR($D495="*",$D495&lt;400),"",IF(AND('201819 DATA'!O495="*",$D495&gt;=400),"*",IF($D495&gt;=400,ROUND('201819 DATA'!O495/$D495,2),"")))</f>
        <v/>
      </c>
      <c r="Y495" s="312" t="str">
        <f>IF(OR($D495="*",$D495&lt;400),"",IF(AND('201819 DATA'!P495="*",$D495&gt;=400),"*",IF($D495&gt;=400,ROUND('201819 DATA'!P495/$D495,2),"")))</f>
        <v/>
      </c>
      <c r="Z495" s="312" t="str">
        <f>IF(OR($D495="*",$D495&lt;400),"",IF(AND('201819 DATA'!Q495="*",$D495&gt;=400),"*",IF($D495&gt;=400,ROUND('201819 DATA'!Q495/$D495,2),"")))</f>
        <v/>
      </c>
      <c r="AA495" s="312" t="str">
        <f>IF(OR($D495="*",$D495&lt;400),"",IF(AND('201819 DATA'!R495="*",$D495&gt;=400),"*",IF($D495&gt;=400,ROUND('201819 DATA'!R495/$D495,2),"")))</f>
        <v/>
      </c>
      <c r="AB495" s="312" t="str">
        <f>IF(OR($D495="*",$D495&lt;400),"",IF(AND('201819 DATA'!S495="*",$D495&gt;=400),"*",IF($D495&gt;=400,ROUND('201819 DATA'!S495/$D495,2),"")))</f>
        <v/>
      </c>
      <c r="AC495" s="312" t="str">
        <f>IF(OR($D495="*",$D495&lt;400),"",IF(AND('201819 DATA'!T495="*",$D495&gt;=400),"*",IF($D495&gt;=400,ROUND('201819 DATA'!T495/$D495,2),"")))</f>
        <v/>
      </c>
      <c r="AD495" s="289" t="str">
        <f>IF(OR($C495="*",$C495&lt;400),"",IF(AND('201819 DATA'!BC495="*",$C495&gt;=400),"*",IF($C495&gt;=400,ROUND('201819 DATA'!BC495/$C495,2),"")))</f>
        <v/>
      </c>
      <c r="AE495" s="289" t="str">
        <f>IF(OR($C495="*",$C495&lt;400),"",IF(AND('201819 DATA'!BD495="*",$C495&gt;=400),"*",IF($C495&gt;=400,ROUND('201819 DATA'!BD495/$C495,2),"")))</f>
        <v/>
      </c>
      <c r="AF495" s="289" t="str">
        <f>IF(OR($C495="*",$C495&lt;400),"",IF(AND('201819 DATA'!BE495="*",$C495&gt;=400),"*",IF($C495&gt;=400,ROUND('201819 DATA'!BE495/$C495,2),"")))</f>
        <v/>
      </c>
      <c r="AG495" s="289" t="str">
        <f>IF(OR($C495="*",$C495&lt;400),"",IF(AND('201819 DATA'!BF495="*",$C495&gt;=400),"*",IF($C495&gt;=400,ROUND('201819 DATA'!BF495/$C495,2),"")))</f>
        <v/>
      </c>
      <c r="AH495" s="289" t="str">
        <f>IF(OR($C495="*",$C495&lt;400),"",IF(AND('201819 DATA'!BG495="*",$C495&gt;=400),"*",IF($C495&gt;=400,ROUND('201819 DATA'!BG495/$C495,2),"")))</f>
        <v/>
      </c>
      <c r="AI495" s="289" t="str">
        <f>IF(OR($C495="*",$C495&lt;400),"",IF(AND('201819 DATA'!BH495="*",$C495&gt;=400),"*",IF($C495&gt;=400,ROUND('201819 DATA'!BH495/$C495,2),"")))</f>
        <v/>
      </c>
      <c r="AJ495" s="289" t="str">
        <f>IF(OR($C495="*",$C495&lt;400),"",IF(AND('201819 DATA'!BI495="*",$C495&gt;=400),"*",IF($C495&gt;=400,ROUND('201819 DATA'!BI495/$C495,2),"")))</f>
        <v/>
      </c>
      <c r="AK495" s="289" t="str">
        <f>IF(OR($C495="*",$C495&lt;400),"",IF(AND('201819 DATA'!BJ495="*",$C495&gt;=400),"*",IF($C495&gt;=400,ROUND('201819 DATA'!BJ495/$C495,2),"")))</f>
        <v/>
      </c>
      <c r="AL495" s="289" t="str">
        <f>IF(OR($C495="*",$C495&lt;400),"",IF(AND('201819 DATA'!BK495="*",$C495&gt;=400),"*",IF($C495&gt;=400,ROUND('201819 DATA'!BK495/$C495,2),"")))</f>
        <v/>
      </c>
      <c r="AM495" s="289" t="str">
        <f>IF(OR($C495="*",$C495&lt;400),"",IF(AND('201819 DATA'!BL495="*",$C495&gt;=400),"*",IF($C495&gt;=400,ROUND('201819 DATA'!BL495/$C495,2),"")))</f>
        <v/>
      </c>
      <c r="AN495" s="289" t="str">
        <f>IF(OR($C495="*",$C495&lt;400),"",IF(AND('201819 DATA'!BM495="*",$C495&gt;=400),"*",IF($C495&gt;=400,ROUND('201819 DATA'!BM495/$C495,2),"")))</f>
        <v/>
      </c>
      <c r="AO495" s="289" t="str">
        <f>IF(OR($C495="*",$C495&lt;400),"",IF(AND('201819 DATA'!BN495="*",$C495&gt;=400),"*",IF($C495&gt;=400,ROUND('201819 DATA'!BN495/$C495,2),"")))</f>
        <v/>
      </c>
      <c r="AP495" s="289" t="str">
        <f>IF(OR($C495="*",$C495&lt;400),"",IF(AND('201819 DATA'!BO495="*",$C495&gt;=400),"*",IF($C495&gt;=400,ROUND('201819 DATA'!BO495/$C495,2),"")))</f>
        <v/>
      </c>
      <c r="AQ495" s="289" t="str">
        <f>IF(OR($C495="*",$C495&lt;400),"",IF(AND('201819 DATA'!BP495="*",$C495&gt;=400),"*",IF($C495&gt;=400,ROUND('201819 DATA'!BP495/$C495,2),"")))</f>
        <v/>
      </c>
      <c r="AR495" s="289" t="str">
        <f>IF(OR($C495="*",$C495&lt;400),"",IF(AND('201819 DATA'!BQ495="*",$C495&gt;=400),"*",IF($C495&gt;=400,ROUND('201819 DATA'!BQ495/$C495,2),"")))</f>
        <v/>
      </c>
      <c r="AS495" s="289" t="str">
        <f>IF(OR($C495="*",$C495&lt;400),"",IF(AND('201819 DATA'!BR495="*",$C495&gt;=400),"*",IF($C495&gt;=400,ROUND('201819 DATA'!BR495/$C495,2),"")))</f>
        <v/>
      </c>
      <c r="AT495" s="289" t="str">
        <f>IF(OR($C495="*",$C495&lt;400),"",IF(AND('201819 DATA'!BS495="*",$C495&gt;=400),"*",IF($C495&gt;=400,ROUND('201819 DATA'!BS495/$C495,2),"")))</f>
        <v/>
      </c>
      <c r="AU495" s="289" t="str">
        <f>IF(OR($C495="*",$C495&lt;400),"",IF(AND('201819 DATA'!BT495="*",$C495&gt;=400),"*",IF($C495&gt;=400,ROUND('201819 DATA'!BT495/$C495,2),"")))</f>
        <v/>
      </c>
      <c r="AV495" s="289" t="str">
        <f>IF(OR($C495="*",$C495&lt;400),"",IF(AND('201819 DATA'!BU495="*",$C495&gt;=400),"*",IF($C495&gt;=400,ROUND('201819 DATA'!BU495/$C495,2),"")))</f>
        <v/>
      </c>
      <c r="AW495" s="289" t="str">
        <f>IF(OR($C495="*",$C495&lt;400),"",IF(AND('201819 DATA'!BV495="*",$C495&gt;=400),"*",IF($C495&gt;=400,ROUND('201819 DATA'!BV495/$C495,2),"")))</f>
        <v/>
      </c>
      <c r="AX495" s="289" t="str">
        <f>IF(OR($C495="*",$C495&lt;400),"",IF(AND('201819 DATA'!BW495="*",$C495&gt;=400),"*",IF($C495&gt;=400,ROUND('201819 DATA'!BW495/$C495,2),"")))</f>
        <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B7017-54B4-4586-A412-3B4976110898}">
  <sheetPr>
    <tabColor theme="9" tint="0.59999389629810485"/>
  </sheetPr>
  <dimension ref="A1:AZ496"/>
  <sheetViews>
    <sheetView zoomScale="85" zoomScaleNormal="85" workbookViewId="0">
      <pane xSplit="1" ySplit="2" topLeftCell="B3" activePane="bottomRight" state="frozen"/>
      <selection pane="topRight"/>
      <selection pane="bottomLeft"/>
      <selection pane="bottomRight"/>
    </sheetView>
  </sheetViews>
  <sheetFormatPr defaultRowHeight="12.75" x14ac:dyDescent="0.2"/>
  <cols>
    <col min="1" max="1" width="12.140625" style="310" customWidth="1"/>
    <col min="2" max="2" width="15" style="290" customWidth="1"/>
    <col min="3" max="3" width="17.5703125" style="291" customWidth="1"/>
    <col min="4" max="4" width="15.28515625" style="298" customWidth="1"/>
    <col min="5" max="5" width="6.28515625" style="294" customWidth="1"/>
    <col min="6" max="6" width="11.85546875" style="290" customWidth="1"/>
    <col min="7" max="7" width="11.140625" style="290" customWidth="1"/>
    <col min="8" max="8" width="13.28515625" style="291" customWidth="1"/>
    <col min="9" max="15" width="9.140625" style="290"/>
    <col min="16" max="16" width="9.140625" style="286"/>
    <col min="17" max="17" width="13.140625" style="290" customWidth="1"/>
    <col min="18" max="18" width="13.7109375" style="291" customWidth="1"/>
    <col min="19" max="19" width="11.85546875" style="291" customWidth="1"/>
    <col min="20" max="20" width="12.140625" style="291" customWidth="1"/>
    <col min="21" max="21" width="14" style="291" customWidth="1"/>
    <col min="22" max="27" width="9.140625" style="298"/>
    <col min="28" max="28" width="16.28515625" style="298" customWidth="1"/>
    <col min="29" max="29" width="9.140625" style="298"/>
    <col min="30" max="50" width="9.140625" style="291"/>
    <col min="52" max="52" width="12.140625" style="364" bestFit="1" customWidth="1"/>
  </cols>
  <sheetData>
    <row r="1" spans="1:52" x14ac:dyDescent="0.2">
      <c r="A1" s="310">
        <v>1</v>
      </c>
      <c r="B1" s="286">
        <v>2</v>
      </c>
      <c r="C1" s="286">
        <v>3</v>
      </c>
      <c r="D1" s="286">
        <v>4</v>
      </c>
      <c r="E1" s="310">
        <v>5</v>
      </c>
      <c r="F1" s="286">
        <v>6</v>
      </c>
      <c r="G1" s="286">
        <v>7</v>
      </c>
      <c r="H1" s="286">
        <v>8</v>
      </c>
      <c r="I1" s="310">
        <v>9</v>
      </c>
      <c r="J1" s="286">
        <v>10</v>
      </c>
      <c r="K1" s="286">
        <v>11</v>
      </c>
      <c r="L1" s="286">
        <v>12</v>
      </c>
      <c r="M1" s="310">
        <v>13</v>
      </c>
      <c r="N1" s="286">
        <v>14</v>
      </c>
      <c r="O1" s="286">
        <v>15</v>
      </c>
      <c r="P1" s="286">
        <v>16</v>
      </c>
      <c r="Q1" s="310">
        <v>17</v>
      </c>
      <c r="R1" s="286">
        <v>18</v>
      </c>
      <c r="S1" s="286">
        <v>19</v>
      </c>
      <c r="T1" s="286">
        <v>20</v>
      </c>
      <c r="U1" s="310">
        <v>21</v>
      </c>
      <c r="V1" s="286">
        <v>22</v>
      </c>
      <c r="W1" s="286">
        <v>23</v>
      </c>
      <c r="X1" s="286">
        <v>24</v>
      </c>
      <c r="Y1" s="310">
        <v>25</v>
      </c>
      <c r="Z1" s="286">
        <v>26</v>
      </c>
      <c r="AA1" s="286">
        <v>27</v>
      </c>
      <c r="AB1" s="286">
        <v>28</v>
      </c>
      <c r="AC1" s="310">
        <v>29</v>
      </c>
      <c r="AD1" s="286">
        <v>30</v>
      </c>
      <c r="AE1" s="286">
        <v>31</v>
      </c>
      <c r="AF1" s="286">
        <v>32</v>
      </c>
      <c r="AG1" s="310">
        <v>33</v>
      </c>
      <c r="AH1" s="286">
        <v>34</v>
      </c>
      <c r="AI1" s="286">
        <v>35</v>
      </c>
      <c r="AJ1" s="286">
        <v>36</v>
      </c>
      <c r="AK1" s="310">
        <v>37</v>
      </c>
      <c r="AL1" s="286">
        <v>38</v>
      </c>
      <c r="AM1" s="286">
        <v>39</v>
      </c>
      <c r="AN1" s="286">
        <v>40</v>
      </c>
      <c r="AO1" s="310">
        <v>41</v>
      </c>
      <c r="AP1" s="286">
        <v>42</v>
      </c>
      <c r="AQ1" s="286">
        <v>43</v>
      </c>
      <c r="AR1" s="286">
        <v>44</v>
      </c>
      <c r="AS1" s="310">
        <v>45</v>
      </c>
      <c r="AT1" s="286">
        <v>46</v>
      </c>
      <c r="AU1" s="286">
        <v>47</v>
      </c>
      <c r="AV1" s="286">
        <v>48</v>
      </c>
      <c r="AW1" s="310">
        <v>49</v>
      </c>
      <c r="AX1" s="286">
        <v>50</v>
      </c>
      <c r="AY1" s="286">
        <v>51</v>
      </c>
      <c r="AZ1" s="363">
        <v>52</v>
      </c>
    </row>
    <row r="2" spans="1:52" ht="229.5" x14ac:dyDescent="0.2">
      <c r="A2" s="268" t="s">
        <v>1523</v>
      </c>
      <c r="B2" s="303" t="s">
        <v>1570</v>
      </c>
      <c r="C2" s="304" t="s">
        <v>1571</v>
      </c>
      <c r="D2" s="305" t="s">
        <v>1572</v>
      </c>
      <c r="E2" s="301"/>
      <c r="F2" s="303" t="s">
        <v>1563</v>
      </c>
      <c r="G2" s="303" t="s">
        <v>1564</v>
      </c>
      <c r="H2" s="304" t="s">
        <v>1565</v>
      </c>
      <c r="I2" s="306" t="s">
        <v>72</v>
      </c>
      <c r="J2" s="306" t="s">
        <v>73</v>
      </c>
      <c r="K2" s="306" t="s">
        <v>74</v>
      </c>
      <c r="L2" s="306" t="s">
        <v>75</v>
      </c>
      <c r="M2" s="306" t="s">
        <v>76</v>
      </c>
      <c r="N2" s="306" t="s">
        <v>77</v>
      </c>
      <c r="O2" s="306" t="s">
        <v>96</v>
      </c>
      <c r="P2" s="300"/>
      <c r="Q2" s="303" t="s">
        <v>522</v>
      </c>
      <c r="R2" s="304" t="s">
        <v>1566</v>
      </c>
      <c r="S2" s="304" t="s">
        <v>1567</v>
      </c>
      <c r="T2" s="304" t="s">
        <v>1568</v>
      </c>
      <c r="U2" s="304" t="s">
        <v>1569</v>
      </c>
      <c r="V2" s="307" t="s">
        <v>63</v>
      </c>
      <c r="W2" s="307" t="s">
        <v>64</v>
      </c>
      <c r="X2" s="307" t="s">
        <v>65</v>
      </c>
      <c r="Y2" s="307" t="s">
        <v>66</v>
      </c>
      <c r="Z2" s="307" t="s">
        <v>67</v>
      </c>
      <c r="AA2" s="307" t="s">
        <v>68</v>
      </c>
      <c r="AB2" s="307" t="s">
        <v>69</v>
      </c>
      <c r="AC2" s="307" t="s">
        <v>70</v>
      </c>
      <c r="AD2" s="308" t="s">
        <v>97</v>
      </c>
      <c r="AE2" s="308" t="s">
        <v>98</v>
      </c>
      <c r="AF2" s="308" t="s">
        <v>99</v>
      </c>
      <c r="AG2" s="308" t="s">
        <v>100</v>
      </c>
      <c r="AH2" s="308" t="s">
        <v>101</v>
      </c>
      <c r="AI2" s="308" t="s">
        <v>102</v>
      </c>
      <c r="AJ2" s="308" t="s">
        <v>103</v>
      </c>
      <c r="AK2" s="308" t="s">
        <v>104</v>
      </c>
      <c r="AL2" s="308" t="s">
        <v>105</v>
      </c>
      <c r="AM2" s="308" t="s">
        <v>106</v>
      </c>
      <c r="AN2" s="308" t="s">
        <v>107</v>
      </c>
      <c r="AO2" s="308" t="s">
        <v>108</v>
      </c>
      <c r="AP2" s="308" t="s">
        <v>109</v>
      </c>
      <c r="AQ2" s="308" t="s">
        <v>110</v>
      </c>
      <c r="AR2" s="308" t="s">
        <v>111</v>
      </c>
      <c r="AS2" s="308" t="s">
        <v>112</v>
      </c>
      <c r="AT2" s="308" t="s">
        <v>113</v>
      </c>
      <c r="AU2" s="308" t="s">
        <v>114</v>
      </c>
      <c r="AV2" s="308" t="s">
        <v>115</v>
      </c>
      <c r="AW2" s="308" t="s">
        <v>1355</v>
      </c>
      <c r="AX2" s="308" t="s">
        <v>80</v>
      </c>
      <c r="AZ2" s="306" t="s">
        <v>1677</v>
      </c>
    </row>
    <row r="3" spans="1:52" x14ac:dyDescent="0.2">
      <c r="A3" s="372" t="s">
        <v>542</v>
      </c>
      <c r="B3" s="287">
        <f>'201920 DATA'!B3</f>
        <v>20912276</v>
      </c>
      <c r="C3" s="288">
        <f>'201920 DATA'!C3</f>
        <v>17202558</v>
      </c>
      <c r="D3" s="293">
        <f>'201920 DATA'!FQ3</f>
        <v>5502381</v>
      </c>
      <c r="F3" s="313">
        <f>IF(OR($B3="*",$B3&lt;400),"",IF(AND(AZ3="*",$B3&gt;=400),"*",IF($B3&gt;=400,ROUND(1-(AZ3/$B3),2),"")))</f>
        <v>0.01</v>
      </c>
      <c r="G3" s="295">
        <f>IF(OR($B3="*",$B3&lt;400),"",IF(AND($C3="*",$B3&gt;=400),"*",IF($B3&gt;=400,ROUND($C3/$B3,2),"")))</f>
        <v>0.82</v>
      </c>
      <c r="H3" s="289">
        <f>IF(OR($C3="*",$C3&lt;400),"",IF(AND('201920 DATA'!F3="*",$C3&gt;=400),"*",IF($C3&gt;=400,ROUND('201920 DATA'!F3/$C3,2),"")))</f>
        <v>0.38</v>
      </c>
      <c r="I3" s="296">
        <f>IF(OR($B3="*",'201920 DATA'!Y3="*"),"*",IF($B3&gt;=400,ROUND('201920 DATA'!Y3/$B3,2),""))</f>
        <v>0.1</v>
      </c>
      <c r="J3" s="296">
        <f>IF(OR($B3="*",'201920 DATA'!Z3="*"),"*",IF($B3&gt;=400,ROUND('201920 DATA'!Z3/$B3,2),""))</f>
        <v>0.1</v>
      </c>
      <c r="K3" s="296">
        <f>IF(OR($B3="*",'201920 DATA'!AA3="*"),"*",IF($B3&gt;=400,ROUND('201920 DATA'!AA3/$B3,2),""))</f>
        <v>0.13</v>
      </c>
      <c r="L3" s="296">
        <f>IF(OR($B3="*",'201920 DATA'!AB3="*"),"*",IF($B3&gt;=400,ROUND('201920 DATA'!AB3/$B3,2),""))</f>
        <v>0.17</v>
      </c>
      <c r="M3" s="296">
        <f>IF(OR($B3="*",'201920 DATA'!AC3="*"),"*",IF($B3&gt;=400,ROUND('201920 DATA'!AC3/$B3,2),""))</f>
        <v>0.23</v>
      </c>
      <c r="N3" s="296">
        <f>IF(OR($B3="*",'201920 DATA'!AD3="*"),"*",IF($B3&gt;=400,ROUND('201920 DATA'!AD3/$B3,2),""))</f>
        <v>0.22</v>
      </c>
      <c r="O3" s="296">
        <f>IF(OR($B3="*",'201920 DATA'!AE3="*"),"*",IF($B3&gt;=400,ROUND('201920 DATA'!AE3/$B3,2),""))</f>
        <v>0.04</v>
      </c>
      <c r="P3" s="297"/>
      <c r="Q3" s="296">
        <f>IF(OR($B3="*",$B3&lt;400),"",IF(AND('201920 DATA'!FO3="*",$B3&gt;=400),"*",IF($B3&gt;=400,ROUND('201920 DATA'!FO3/$B3,2),"")))</f>
        <v>0.59</v>
      </c>
      <c r="R3" s="289">
        <f>IF(OR($C3="*",$C3&lt;400),"",IF(AND('201920 DATA'!F3="*",$C3&gt;=400),"*",IF($C3&gt;=400,ROUND('201920 DATA'!F3/$C3,2),"")))</f>
        <v>0.38</v>
      </c>
      <c r="S3" s="289">
        <f>IF(OR($C3="*",$C3&lt;400),"",IF(AND('201920 DATA'!G3="*",$C3&gt;=400),"*",IF($C3&gt;=400,ROUND('201920 DATA'!G3/$C3,2),"")))</f>
        <v>0.14000000000000001</v>
      </c>
      <c r="T3" s="289">
        <f>IF(OR($C3="*",$C3&lt;400),"",IF(AND('201920 DATA'!H3="*",$C3&gt;=400),"*",IF($C3&gt;=400,ROUND('201920 DATA'!H3/$C3,2),"")))</f>
        <v>0.37</v>
      </c>
      <c r="U3" s="289">
        <f>IF(OR($C3="*",$C3&lt;400),"",IF(AND('201920 DATA'!FP3="*",$C3&gt;=400),"*",IF($C3&gt;=400,ROUND('201920 DATA'!FP3/$C3,2),"")))</f>
        <v>0.11</v>
      </c>
      <c r="V3" s="312">
        <f>IF(OR($D3="*",$D3&lt;400),"",IF(AND('201920 DATA'!M3="*",$D3&gt;=400),"*",IF($D3&gt;=400,ROUND('201920 DATA'!M3/$D3,2),"")))</f>
        <v>0</v>
      </c>
      <c r="W3" s="312">
        <f>IF(OR($D3="*",$D3&lt;400),"",IF(AND('201920 DATA'!N3="*",$D3&gt;=400),"*",IF($D3&gt;=400,ROUND('201920 DATA'!N3/$D3,2),"")))</f>
        <v>0.47</v>
      </c>
      <c r="X3" s="312">
        <f>IF(OR($D3="*",$D3&lt;400),"",IF(AND('201920 DATA'!O3="*",$D3&gt;=400),"*",IF($D3&gt;=400,ROUND('201920 DATA'!O3/$D3,2),"")))</f>
        <v>0.22</v>
      </c>
      <c r="Y3" s="312">
        <f>IF(OR($D3="*",$D3&lt;400),"",IF(AND('201920 DATA'!P3="*",$D3&gt;=400),"*",IF($D3&gt;=400,ROUND('201920 DATA'!P3/$D3,2),"")))</f>
        <v>0.11</v>
      </c>
      <c r="Z3" s="312">
        <f>IF(OR($D3="*",$D3&lt;400),"",IF(AND('201920 DATA'!Q3="*",$D3&gt;=400),"*",IF($D3&gt;=400,ROUND('201920 DATA'!Q3/$D3,2),"")))</f>
        <v>0.13</v>
      </c>
      <c r="AA3" s="312">
        <f>IF(OR($D3="*",$D3&lt;400),"",IF(AND('201920 DATA'!R3="*",$D3&gt;=400),"*",IF($D3&gt;=400,ROUND('201920 DATA'!R3/$D3,2),"")))</f>
        <v>0.04</v>
      </c>
      <c r="AB3" s="312">
        <f>IF(OR($D3="*",$D3&lt;400),"",IF(AND('201920 DATA'!S3="*",$D3&gt;=400),"*",IF($D3&gt;=400,ROUND('201920 DATA'!S3/$D3,2),"")))</f>
        <v>0.01</v>
      </c>
      <c r="AC3" s="312">
        <f>IF(OR($D3="*",$D3&lt;400),"",IF(AND('201920 DATA'!T3="*",$D3&gt;=400),"*",IF($D3&gt;=400,ROUND('201920 DATA'!T3/$D3,2),"")))</f>
        <v>0</v>
      </c>
      <c r="AD3" s="289">
        <f>IF(OR($C3="*",$C3&lt;400),"",IF(AND('201920 DATA'!BC3="*",$C3&gt;=400),"*",IF($C3&gt;=400,ROUND('201920 DATA'!BC3/$C3,2),"")))</f>
        <v>0.03</v>
      </c>
      <c r="AE3" s="289">
        <f>IF(OR($C3="*",$C3&lt;400),"",IF(AND('201920 DATA'!BD3="*",$C3&gt;=400),"*",IF($C3&gt;=400,ROUND('201920 DATA'!BD3/$C3,2),"")))</f>
        <v>0.13</v>
      </c>
      <c r="AF3" s="289">
        <f>IF(OR($C3="*",$C3&lt;400),"",IF(AND('201920 DATA'!BE3="*",$C3&gt;=400),"*",IF($C3&gt;=400,ROUND('201920 DATA'!BE3/$C3,2),"")))</f>
        <v>0.02</v>
      </c>
      <c r="AG3" s="289">
        <f>IF(OR($C3="*",$C3&lt;400),"",IF(AND('201920 DATA'!BF3="*",$C3&gt;=400),"*",IF($C3&gt;=400,ROUND('201920 DATA'!BF3/$C3,2),"")))</f>
        <v>0.02</v>
      </c>
      <c r="AH3" s="289">
        <f>IF(OR($C3="*",$C3&lt;400),"",IF(AND('201920 DATA'!BG3="*",$C3&gt;=400),"*",IF($C3&gt;=400,ROUND('201920 DATA'!BG3/$C3,2),"")))</f>
        <v>0.01</v>
      </c>
      <c r="AI3" s="289">
        <f>IF(OR($C3="*",$C3&lt;400),"",IF(AND('201920 DATA'!BH3="*",$C3&gt;=400),"*",IF($C3&gt;=400,ROUND('201920 DATA'!BH3/$C3,2),"")))</f>
        <v>0.02</v>
      </c>
      <c r="AJ3" s="289">
        <f>IF(OR($C3="*",$C3&lt;400),"",IF(AND('201920 DATA'!BI3="*",$C3&gt;=400),"*",IF($C3&gt;=400,ROUND('201920 DATA'!BI3/$C3,2),"")))</f>
        <v>0.04</v>
      </c>
      <c r="AK3" s="289">
        <f>IF(OR($C3="*",$C3&lt;400),"",IF(AND('201920 DATA'!BJ3="*",$C3&gt;=400),"*",IF($C3&gt;=400,ROUND('201920 DATA'!BJ3/$C3,2),"")))</f>
        <v>0</v>
      </c>
      <c r="AL3" s="289">
        <f>IF(OR($C3="*",$C3&lt;400),"",IF(AND('201920 DATA'!BK3="*",$C3&gt;=400),"*",IF($C3&gt;=400,ROUND('201920 DATA'!BK3/$C3,2),"")))</f>
        <v>0.06</v>
      </c>
      <c r="AM3" s="289">
        <f>IF(OR($C3="*",$C3&lt;400),"",IF(AND('201920 DATA'!BL3="*",$C3&gt;=400),"*",IF($C3&gt;=400,ROUND('201920 DATA'!BL3/$C3,2),"")))</f>
        <v>7.0000000000000007E-2</v>
      </c>
      <c r="AN3" s="289">
        <f>IF(OR($C3="*",$C3&lt;400),"",IF(AND('201920 DATA'!BM3="*",$C3&gt;=400),"*",IF($C3&gt;=400,ROUND('201920 DATA'!BM3/$C3,2),"")))</f>
        <v>0.13</v>
      </c>
      <c r="AO3" s="289">
        <f>IF(OR($C3="*",$C3&lt;400),"",IF(AND('201920 DATA'!BN3="*",$C3&gt;=400),"*",IF($C3&gt;=400,ROUND('201920 DATA'!BN3/$C3,2),"")))</f>
        <v>0.02</v>
      </c>
      <c r="AP3" s="289">
        <f>IF(OR($C3="*",$C3&lt;400),"",IF(AND('201920 DATA'!BO3="*",$C3&gt;=400),"*",IF($C3&gt;=400,ROUND('201920 DATA'!BO3/$C3,2),"")))</f>
        <v>7.0000000000000007E-2</v>
      </c>
      <c r="AQ3" s="289">
        <f>IF(OR($C3="*",$C3&lt;400),"",IF(AND('201920 DATA'!BP3="*",$C3&gt;=400),"*",IF($C3&gt;=400,ROUND('201920 DATA'!BP3/$C3,2),"")))</f>
        <v>0.05</v>
      </c>
      <c r="AR3" s="289">
        <f>IF(OR($C3="*",$C3&lt;400),"",IF(AND('201920 DATA'!BQ3="*",$C3&gt;=400),"*",IF($C3&gt;=400,ROUND('201920 DATA'!BQ3/$C3,2),"")))</f>
        <v>7.0000000000000007E-2</v>
      </c>
      <c r="AS3" s="289">
        <f>IF(OR($C3="*",$C3&lt;400),"",IF(AND('201920 DATA'!BR3="*",$C3&gt;=400),"*",IF($C3&gt;=400,ROUND('201920 DATA'!BR3/$C3,2),"")))</f>
        <v>0.01</v>
      </c>
      <c r="AT3" s="289">
        <f>IF(OR($C3="*",$C3&lt;400),"",IF(AND('201920 DATA'!BS3="*",$C3&gt;=400),"*",IF($C3&gt;=400,ROUND('201920 DATA'!BS3/$C3,2),"")))</f>
        <v>0.01</v>
      </c>
      <c r="AU3" s="289">
        <f>IF(OR($C3="*",$C3&lt;400),"",IF(AND('201920 DATA'!BT3="*",$C3&gt;=400),"*",IF($C3&gt;=400,ROUND('201920 DATA'!BT3/$C3,2),"")))</f>
        <v>0.11</v>
      </c>
      <c r="AV3" s="289">
        <f>IF(OR($C3="*",$C3&lt;400),"",IF(AND('201920 DATA'!BU3="*",$C3&gt;=400),"*",IF($C3&gt;=400,ROUND('201920 DATA'!BU3/$C3,2),"")))</f>
        <v>0.06</v>
      </c>
      <c r="AW3" s="289">
        <f>IF(OR($C3="*",$C3&lt;400),"",IF(AND('201920 DATA'!BV3="*",$C3&gt;=400),"*",IF($C3&gt;=400,ROUND('201920 DATA'!BV3/$C3,2),"")))</f>
        <v>0</v>
      </c>
      <c r="AX3" s="289">
        <f>IF(OR($C3="*",$C3&lt;400),"",IF(AND('201920 DATA'!BW3="*",$C3&gt;=400),"*",IF($C3&gt;=400,ROUND('201920 DATA'!BW3/$C3,2),"")))</f>
        <v>0.06</v>
      </c>
      <c r="AZ3" s="365">
        <f>IFERROR(VLOOKUP(A3,'201819 DATA'!$A$3:$C$494,2,FALSE),0)</f>
        <v>20760699</v>
      </c>
    </row>
    <row r="4" spans="1:52" x14ac:dyDescent="0.2">
      <c r="A4" s="372"/>
      <c r="F4" s="313" t="str">
        <f t="shared" ref="F4:F69" si="0">IF(OR($B4="*",$B4&lt;400),"",IF(AND(AZ4="*",$B4&gt;=400),"*",IF($B4&gt;=400,ROUND(1-(AZ4/$B4),2),"")))</f>
        <v/>
      </c>
      <c r="AZ4" s="365"/>
    </row>
    <row r="5" spans="1:52" x14ac:dyDescent="0.2">
      <c r="A5" s="372" t="s">
        <v>1323</v>
      </c>
      <c r="B5" s="287">
        <f>'201920 DATA'!B5</f>
        <v>3190005</v>
      </c>
      <c r="C5" s="288">
        <f>'201920 DATA'!C5</f>
        <v>2668030</v>
      </c>
      <c r="D5" s="293">
        <f>'201920 DATA'!FQ5</f>
        <v>778845</v>
      </c>
      <c r="F5" s="313">
        <f t="shared" si="0"/>
        <v>0.01</v>
      </c>
      <c r="G5" s="295">
        <f t="shared" ref="G5:G70" si="1">IF(OR($B5="*",$B5&lt;400),"",IF(AND($C5="*",$B5&gt;=400),"*",IF($B5&gt;=400,ROUND($C5/$B5,2),"")))</f>
        <v>0.84</v>
      </c>
      <c r="H5" s="289">
        <f>IF(OR($C5="*",$C5&lt;400),"",IF(AND('201920 DATA'!F5="*",$C5&gt;=400),"*",IF($C5&gt;=400,ROUND('201920 DATA'!F5/$C5,2),"")))</f>
        <v>0.34</v>
      </c>
      <c r="I5" s="296">
        <f>IF(OR($B5="*",$B5&lt;400),"",IF(AND('201920 DATA'!Y5="*",$B5&gt;=400),"*",IF($B5&gt;=400,ROUND('201920 DATA'!Y5/$B5,2),"")))</f>
        <v>0.12</v>
      </c>
      <c r="J5" s="296">
        <f>IF(OR($B5="*",$B5&lt;400),"",IF(AND('201920 DATA'!Z5="*",$B5&gt;=400),"*",IF($B5&gt;=400,ROUND('201920 DATA'!Z5/$B5,2),"")))</f>
        <v>0.11</v>
      </c>
      <c r="K5" s="296">
        <f>IF(OR($B5="*",$B5&lt;400),"",IF(AND('201920 DATA'!AA5="*",$B5&gt;=400),"*",IF($B5&gt;=400,ROUND('201920 DATA'!AA5/$B5,2),"")))</f>
        <v>0.17</v>
      </c>
      <c r="L5" s="296">
        <f>IF(OR($B5="*",$B5&lt;400),"",IF(AND('201920 DATA'!AB5="*",$B5&gt;=400),"*",IF($B5&gt;=400,ROUND('201920 DATA'!AB5/$B5,2),"")))</f>
        <v>0.18</v>
      </c>
      <c r="M5" s="296">
        <f>IF(OR($B5="*",$B5&lt;400),"",IF(AND('201920 DATA'!AC5="*",$B5&gt;=400),"*",IF($B5&gt;=400,ROUND('201920 DATA'!AC5/$B5,2),"")))</f>
        <v>0.2</v>
      </c>
      <c r="N5" s="296">
        <f>IF(OR($B5="*",$B5&lt;400),"",IF(AND('201920 DATA'!AD5="*",$B5&gt;=400),"*",IF($B5&gt;=400,ROUND('201920 DATA'!AD5/$B5,2),"")))</f>
        <v>0.17</v>
      </c>
      <c r="O5" s="296">
        <f>IF(OR($B5="*",$B5&lt;400),"",IF(AND('201920 DATA'!AE5="*",$B5&gt;=400),"*",IF($B5&gt;=400,ROUND('201920 DATA'!AE5/$B5,2),"")))</f>
        <v>0.03</v>
      </c>
      <c r="P5" s="297"/>
      <c r="Q5" s="296">
        <f>IF(OR($B5="*",$B5&lt;400),"",IF(AND('201920 DATA'!FO5="*",$B5&gt;=400),"*",IF($B5&gt;=400,ROUND('201920 DATA'!FO5/$B5,2),"")))</f>
        <v>0.62</v>
      </c>
      <c r="R5" s="289">
        <f>IF(OR($C5="*",$C5&lt;400),"",IF(AND('201920 DATA'!F5="*",$C5&gt;=400),"*",IF($C5&gt;=400,ROUND('201920 DATA'!F5/$C5,2),"")))</f>
        <v>0.34</v>
      </c>
      <c r="S5" s="289">
        <f>IF(OR($C5="*",$C5&lt;400),"",IF(AND('201920 DATA'!G5="*",$C5&gt;=400),"*",IF($C5&gt;=400,ROUND('201920 DATA'!G5/$C5,2),"")))</f>
        <v>0.14000000000000001</v>
      </c>
      <c r="T5" s="289">
        <f>IF(OR($C5="*",$C5&lt;400),"",IF(AND('201920 DATA'!H5="*",$C5&gt;=400),"*",IF($C5&gt;=400,ROUND('201920 DATA'!H5/$C5,2),"")))</f>
        <v>0.39</v>
      </c>
      <c r="U5" s="289">
        <f>IF(OR($C5="*",$C5&lt;400),"",IF(AND('201920 DATA'!FP5="*",$C5&gt;=400),"*",IF($C5&gt;=400,ROUND('201920 DATA'!FP5/$C5,2),"")))</f>
        <v>0.13</v>
      </c>
      <c r="V5" s="312">
        <f>IF(OR($D5="*",$D5&lt;400),"",IF(AND('201920 DATA'!M5="*",$D5&gt;=400),"*",IF($D5&gt;=400,ROUND('201920 DATA'!M5/$D5,2),"")))</f>
        <v>0</v>
      </c>
      <c r="W5" s="312">
        <f>IF(OR($D5="*",$D5&lt;400),"",IF(AND('201920 DATA'!N5="*",$D5&gt;=400),"*",IF($D5&gt;=400,ROUND('201920 DATA'!N5/$D5,2),"")))</f>
        <v>0.49</v>
      </c>
      <c r="X5" s="312">
        <f>IF(OR($D5="*",$D5&lt;400),"",IF(AND('201920 DATA'!O5="*",$D5&gt;=400),"*",IF($D5&gt;=400,ROUND('201920 DATA'!O5/$D5,2),"")))</f>
        <v>0.23</v>
      </c>
      <c r="Y5" s="312">
        <f>IF(OR($D5="*",$D5&lt;400),"",IF(AND('201920 DATA'!P5="*",$D5&gt;=400),"*",IF($D5&gt;=400,ROUND('201920 DATA'!P5/$D5,2),"")))</f>
        <v>0.11</v>
      </c>
      <c r="Z5" s="312">
        <f>IF(OR($D5="*",$D5&lt;400),"",IF(AND('201920 DATA'!Q5="*",$D5&gt;=400),"*",IF($D5&gt;=400,ROUND('201920 DATA'!Q5/$D5,2),"")))</f>
        <v>0.12</v>
      </c>
      <c r="AA5" s="312">
        <f>IF(OR($D5="*",$D5&lt;400),"",IF(AND('201920 DATA'!R5="*",$D5&gt;=400),"*",IF($D5&gt;=400,ROUND('201920 DATA'!R5/$D5,2),"")))</f>
        <v>0.03</v>
      </c>
      <c r="AB5" s="312">
        <f>IF(OR($D5="*",$D5&lt;400),"",IF(AND('201920 DATA'!S5="*",$D5&gt;=400),"*",IF($D5&gt;=400,ROUND('201920 DATA'!S5/$D5,2),"")))</f>
        <v>0.01</v>
      </c>
      <c r="AC5" s="312">
        <f>IF(OR($D5="*",$D5&lt;400),"",IF(AND('201920 DATA'!T5="*",$D5&gt;=400),"*",IF($D5&gt;=400,ROUND('201920 DATA'!T5/$D5,2),"")))</f>
        <v>0</v>
      </c>
      <c r="AD5" s="289">
        <f>IF(OR($C5="*",$C5&lt;400),"",IF(AND('201920 DATA'!BC5="*",$C5&gt;=400),"*",IF($C5&gt;=400,ROUND('201920 DATA'!BC5/$C5,2),"")))</f>
        <v>0.02</v>
      </c>
      <c r="AE5" s="289">
        <f>IF(OR($C5="*",$C5&lt;400),"",IF(AND('201920 DATA'!BD5="*",$C5&gt;=400),"*",IF($C5&gt;=400,ROUND('201920 DATA'!BD5/$C5,2),"")))</f>
        <v>0.11</v>
      </c>
      <c r="AF5" s="289">
        <f>IF(OR($C5="*",$C5&lt;400),"",IF(AND('201920 DATA'!BE5="*",$C5&gt;=400),"*",IF($C5&gt;=400,ROUND('201920 DATA'!BE5/$C5,2),"")))</f>
        <v>0.03</v>
      </c>
      <c r="AG5" s="289">
        <f>IF(OR($C5="*",$C5&lt;400),"",IF(AND('201920 DATA'!BF5="*",$C5&gt;=400),"*",IF($C5&gt;=400,ROUND('201920 DATA'!BF5/$C5,2),"")))</f>
        <v>0.02</v>
      </c>
      <c r="AH5" s="289">
        <f>IF(OR($C5="*",$C5&lt;400),"",IF(AND('201920 DATA'!BG5="*",$C5&gt;=400),"*",IF($C5&gt;=400,ROUND('201920 DATA'!BG5/$C5,2),"")))</f>
        <v>0.01</v>
      </c>
      <c r="AI5" s="289">
        <f>IF(OR($C5="*",$C5&lt;400),"",IF(AND('201920 DATA'!BH5="*",$C5&gt;=400),"*",IF($C5&gt;=400,ROUND('201920 DATA'!BH5/$C5,2),"")))</f>
        <v>0.03</v>
      </c>
      <c r="AJ5" s="289">
        <f>IF(OR($C5="*",$C5&lt;400),"",IF(AND('201920 DATA'!BI5="*",$C5&gt;=400),"*",IF($C5&gt;=400,ROUND('201920 DATA'!BI5/$C5,2),"")))</f>
        <v>0.03</v>
      </c>
      <c r="AK5" s="289">
        <f>IF(OR($C5="*",$C5&lt;400),"",IF(AND('201920 DATA'!BJ5="*",$C5&gt;=400),"*",IF($C5&gt;=400,ROUND('201920 DATA'!BJ5/$C5,2),"")))</f>
        <v>0</v>
      </c>
      <c r="AL5" s="289">
        <f>IF(OR($C5="*",$C5&lt;400),"",IF(AND('201920 DATA'!BK5="*",$C5&gt;=400),"*",IF($C5&gt;=400,ROUND('201920 DATA'!BK5/$C5,2),"")))</f>
        <v>0.05</v>
      </c>
      <c r="AM5" s="289">
        <f>IF(OR($C5="*",$C5&lt;400),"",IF(AND('201920 DATA'!BL5="*",$C5&gt;=400),"*",IF($C5&gt;=400,ROUND('201920 DATA'!BL5/$C5,2),"")))</f>
        <v>0.06</v>
      </c>
      <c r="AN5" s="289">
        <f>IF(OR($C5="*",$C5&lt;400),"",IF(AND('201920 DATA'!BM5="*",$C5&gt;=400),"*",IF($C5&gt;=400,ROUND('201920 DATA'!BM5/$C5,2),"")))</f>
        <v>0.14000000000000001</v>
      </c>
      <c r="AO5" s="289">
        <f>IF(OR($C5="*",$C5&lt;400),"",IF(AND('201920 DATA'!BN5="*",$C5&gt;=400),"*",IF($C5&gt;=400,ROUND('201920 DATA'!BN5/$C5,2),"")))</f>
        <v>0.02</v>
      </c>
      <c r="AP5" s="289">
        <f>IF(OR($C5="*",$C5&lt;400),"",IF(AND('201920 DATA'!BO5="*",$C5&gt;=400),"*",IF($C5&gt;=400,ROUND('201920 DATA'!BO5/$C5,2),"")))</f>
        <v>0.06</v>
      </c>
      <c r="AQ5" s="289">
        <f>IF(OR($C5="*",$C5&lt;400),"",IF(AND('201920 DATA'!BP5="*",$C5&gt;=400),"*",IF($C5&gt;=400,ROUND('201920 DATA'!BP5/$C5,2),"")))</f>
        <v>0.06</v>
      </c>
      <c r="AR5" s="289">
        <f>IF(OR($C5="*",$C5&lt;400),"",IF(AND('201920 DATA'!BQ5="*",$C5&gt;=400),"*",IF($C5&gt;=400,ROUND('201920 DATA'!BQ5/$C5,2),"")))</f>
        <v>0.08</v>
      </c>
      <c r="AS5" s="289">
        <f>IF(OR($C5="*",$C5&lt;400),"",IF(AND('201920 DATA'!BR5="*",$C5&gt;=400),"*",IF($C5&gt;=400,ROUND('201920 DATA'!BR5/$C5,2),"")))</f>
        <v>0.02</v>
      </c>
      <c r="AT5" s="289">
        <f>IF(OR($C5="*",$C5&lt;400),"",IF(AND('201920 DATA'!BS5="*",$C5&gt;=400),"*",IF($C5&gt;=400,ROUND('201920 DATA'!BS5/$C5,2),"")))</f>
        <v>0.01</v>
      </c>
      <c r="AU5" s="289">
        <f>IF(OR($C5="*",$C5&lt;400),"",IF(AND('201920 DATA'!BT5="*",$C5&gt;=400),"*",IF($C5&gt;=400,ROUND('201920 DATA'!BT5/$C5,2),"")))</f>
        <v>0.11</v>
      </c>
      <c r="AV5" s="289">
        <f>IF(OR($C5="*",$C5&lt;400),"",IF(AND('201920 DATA'!BU5="*",$C5&gt;=400),"*",IF($C5&gt;=400,ROUND('201920 DATA'!BU5/$C5,2),"")))</f>
        <v>0.05</v>
      </c>
      <c r="AW5" s="289">
        <f>IF(OR($C5="*",$C5&lt;400),"",IF(AND('201920 DATA'!BV5="*",$C5&gt;=400),"*",IF($C5&gt;=400,ROUND('201920 DATA'!BV5/$C5,2),"")))</f>
        <v>0</v>
      </c>
      <c r="AX5" s="289">
        <f>IF(OR($C5="*",$C5&lt;400),"",IF(AND('201920 DATA'!BW5="*",$C5&gt;=400),"*",IF($C5&gt;=400,ROUND('201920 DATA'!BW5/$C5,2),"")))</f>
        <v>0.06</v>
      </c>
      <c r="AZ5" s="365">
        <f>IFERROR(VLOOKUP(A5,'201819 DATA'!$A$3:$C$494,2,FALSE),0)</f>
        <v>3166653</v>
      </c>
    </row>
    <row r="6" spans="1:52" x14ac:dyDescent="0.2">
      <c r="A6" s="372" t="s">
        <v>1579</v>
      </c>
      <c r="B6" s="287">
        <f>'201920 DATA'!B6</f>
        <v>2174125</v>
      </c>
      <c r="C6" s="288">
        <f>'201920 DATA'!C6</f>
        <v>1752115</v>
      </c>
      <c r="D6" s="293">
        <f>'201920 DATA'!FQ6</f>
        <v>580950</v>
      </c>
      <c r="F6" s="313">
        <f t="shared" si="0"/>
        <v>0.01</v>
      </c>
      <c r="G6" s="295">
        <f t="shared" si="1"/>
        <v>0.81</v>
      </c>
      <c r="H6" s="289">
        <f>IF(OR($C6="*",$C6&lt;400),"",IF(AND('201920 DATA'!F6="*",$C6&gt;=400),"*",IF($C6&gt;=400,ROUND('201920 DATA'!F6/$C6,2),"")))</f>
        <v>0.38</v>
      </c>
      <c r="I6" s="296">
        <f>IF(OR($B6="*",$B6&lt;400),"",IF(AND('201920 DATA'!Y6="*",$B6&gt;=400),"*",IF($B6&gt;=400,ROUND('201920 DATA'!Y6/$B6,2),"")))</f>
        <v>0.08</v>
      </c>
      <c r="J6" s="296">
        <f>IF(OR($B6="*",$B6&lt;400),"",IF(AND('201920 DATA'!Z6="*",$B6&gt;=400),"*",IF($B6&gt;=400,ROUND('201920 DATA'!Z6/$B6,2),"")))</f>
        <v>0.09</v>
      </c>
      <c r="K6" s="296">
        <f>IF(OR($B6="*",$B6&lt;400),"",IF(AND('201920 DATA'!AA6="*",$B6&gt;=400),"*",IF($B6&gt;=400,ROUND('201920 DATA'!AA6/$B6,2),"")))</f>
        <v>0.12</v>
      </c>
      <c r="L6" s="296">
        <f>IF(OR($B6="*",$B6&lt;400),"",IF(AND('201920 DATA'!AB6="*",$B6&gt;=400),"*",IF($B6&gt;=400,ROUND('201920 DATA'!AB6/$B6,2),"")))</f>
        <v>0.16</v>
      </c>
      <c r="M6" s="296">
        <f>IF(OR($B6="*",$B6&lt;400),"",IF(AND('201920 DATA'!AC6="*",$B6&gt;=400),"*",IF($B6&gt;=400,ROUND('201920 DATA'!AC6/$B6,2),"")))</f>
        <v>0.25</v>
      </c>
      <c r="N6" s="296">
        <f>IF(OR($B6="*",$B6&lt;400),"",IF(AND('201920 DATA'!AD6="*",$B6&gt;=400),"*",IF($B6&gt;=400,ROUND('201920 DATA'!AD6/$B6,2),"")))</f>
        <v>0.25</v>
      </c>
      <c r="O6" s="296">
        <f>IF(OR($B6="*",$B6&lt;400),"",IF(AND('201920 DATA'!AE6="*",$B6&gt;=400),"*",IF($B6&gt;=400,ROUND('201920 DATA'!AE6/$B6,2),"")))</f>
        <v>0.05</v>
      </c>
      <c r="P6" s="297"/>
      <c r="Q6" s="296">
        <f>IF(OR($B6="*",$B6&lt;400),"",IF(AND('201920 DATA'!FO6="*",$B6&gt;=400),"*",IF($B6&gt;=400,ROUND('201920 DATA'!FO6/$B6,2),"")))</f>
        <v>0.57999999999999996</v>
      </c>
      <c r="R6" s="289">
        <f>IF(OR($C6="*",$C6&lt;400),"",IF(AND('201920 DATA'!F6="*",$C6&gt;=400),"*",IF($C6&gt;=400,ROUND('201920 DATA'!F6/$C6,2),"")))</f>
        <v>0.38</v>
      </c>
      <c r="S6" s="289">
        <f>IF(OR($C6="*",$C6&lt;400),"",IF(AND('201920 DATA'!G6="*",$C6&gt;=400),"*",IF($C6&gt;=400,ROUND('201920 DATA'!G6/$C6,2),"")))</f>
        <v>0.16</v>
      </c>
      <c r="T6" s="289">
        <f>IF(OR($C6="*",$C6&lt;400),"",IF(AND('201920 DATA'!H6="*",$C6&gt;=400),"*",IF($C6&gt;=400,ROUND('201920 DATA'!H6/$C6,2),"")))</f>
        <v>0.36</v>
      </c>
      <c r="U6" s="289">
        <f>IF(OR($C6="*",$C6&lt;400),"",IF(AND('201920 DATA'!FP6="*",$C6&gt;=400),"*",IF($C6&gt;=400,ROUND('201920 DATA'!FP6/$C6,2),"")))</f>
        <v>0.1</v>
      </c>
      <c r="V6" s="312">
        <f>IF(OR($D6="*",$D6&lt;400),"",IF(AND('201920 DATA'!M6="*",$D6&gt;=400),"*",IF($D6&gt;=400,ROUND('201920 DATA'!M6/$D6,2),"")))</f>
        <v>0</v>
      </c>
      <c r="W6" s="312">
        <f>IF(OR($D6="*",$D6&lt;400),"",IF(AND('201920 DATA'!N6="*",$D6&gt;=400),"*",IF($D6&gt;=400,ROUND('201920 DATA'!N6/$D6,2),"")))</f>
        <v>0.45</v>
      </c>
      <c r="X6" s="312">
        <f>IF(OR($D6="*",$D6&lt;400),"",IF(AND('201920 DATA'!O6="*",$D6&gt;=400),"*",IF($D6&gt;=400,ROUND('201920 DATA'!O6/$D6,2),"")))</f>
        <v>0.21</v>
      </c>
      <c r="Y6" s="312">
        <f>IF(OR($D6="*",$D6&lt;400),"",IF(AND('201920 DATA'!P6="*",$D6&gt;=400),"*",IF($D6&gt;=400,ROUND('201920 DATA'!P6/$D6,2),"")))</f>
        <v>0.11</v>
      </c>
      <c r="Z6" s="312">
        <f>IF(OR($D6="*",$D6&lt;400),"",IF(AND('201920 DATA'!Q6="*",$D6&gt;=400),"*",IF($D6&gt;=400,ROUND('201920 DATA'!Q6/$D6,2),"")))</f>
        <v>0.15</v>
      </c>
      <c r="AA6" s="312">
        <f>IF(OR($D6="*",$D6&lt;400),"",IF(AND('201920 DATA'!R6="*",$D6&gt;=400),"*",IF($D6&gt;=400,ROUND('201920 DATA'!R6/$D6,2),"")))</f>
        <v>0.05</v>
      </c>
      <c r="AB6" s="312">
        <f>IF(OR($D6="*",$D6&lt;400),"",IF(AND('201920 DATA'!S6="*",$D6&gt;=400),"*",IF($D6&gt;=400,ROUND('201920 DATA'!S6/$D6,2),"")))</f>
        <v>0.02</v>
      </c>
      <c r="AC6" s="312">
        <f>IF(OR($D6="*",$D6&lt;400),"",IF(AND('201920 DATA'!T6="*",$D6&gt;=400),"*",IF($D6&gt;=400,ROUND('201920 DATA'!T6/$D6,2),"")))</f>
        <v>0.01</v>
      </c>
      <c r="AD6" s="289">
        <f>IF(OR($C6="*",$C6&lt;400),"",IF(AND('201920 DATA'!BC6="*",$C6&gt;=400),"*",IF($C6&gt;=400,ROUND('201920 DATA'!BC6/$C6,2),"")))</f>
        <v>0.03</v>
      </c>
      <c r="AE6" s="289">
        <f>IF(OR($C6="*",$C6&lt;400),"",IF(AND('201920 DATA'!BD6="*",$C6&gt;=400),"*",IF($C6&gt;=400,ROUND('201920 DATA'!BD6/$C6,2),"")))</f>
        <v>0.14000000000000001</v>
      </c>
      <c r="AF6" s="289">
        <f>IF(OR($C6="*",$C6&lt;400),"",IF(AND('201920 DATA'!BE6="*",$C6&gt;=400),"*",IF($C6&gt;=400,ROUND('201920 DATA'!BE6/$C6,2),"")))</f>
        <v>0.02</v>
      </c>
      <c r="AG6" s="289">
        <f>IF(OR($C6="*",$C6&lt;400),"",IF(AND('201920 DATA'!BF6="*",$C6&gt;=400),"*",IF($C6&gt;=400,ROUND('201920 DATA'!BF6/$C6,2),"")))</f>
        <v>0.02</v>
      </c>
      <c r="AH6" s="289">
        <f>IF(OR($C6="*",$C6&lt;400),"",IF(AND('201920 DATA'!BG6="*",$C6&gt;=400),"*",IF($C6&gt;=400,ROUND('201920 DATA'!BG6/$C6,2),"")))</f>
        <v>0.01</v>
      </c>
      <c r="AI6" s="289">
        <f>IF(OR($C6="*",$C6&lt;400),"",IF(AND('201920 DATA'!BH6="*",$C6&gt;=400),"*",IF($C6&gt;=400,ROUND('201920 DATA'!BH6/$C6,2),"")))</f>
        <v>0.02</v>
      </c>
      <c r="AJ6" s="289">
        <f>IF(OR($C6="*",$C6&lt;400),"",IF(AND('201920 DATA'!BI6="*",$C6&gt;=400),"*",IF($C6&gt;=400,ROUND('201920 DATA'!BI6/$C6,2),"")))</f>
        <v>0.05</v>
      </c>
      <c r="AK6" s="289">
        <f>IF(OR($C6="*",$C6&lt;400),"",IF(AND('201920 DATA'!BJ6="*",$C6&gt;=400),"*",IF($C6&gt;=400,ROUND('201920 DATA'!BJ6/$C6,2),"")))</f>
        <v>0</v>
      </c>
      <c r="AL6" s="289">
        <f>IF(OR($C6="*",$C6&lt;400),"",IF(AND('201920 DATA'!BK6="*",$C6&gt;=400),"*",IF($C6&gt;=400,ROUND('201920 DATA'!BK6/$C6,2),"")))</f>
        <v>0.06</v>
      </c>
      <c r="AM6" s="289">
        <f>IF(OR($C6="*",$C6&lt;400),"",IF(AND('201920 DATA'!BL6="*",$C6&gt;=400),"*",IF($C6&gt;=400,ROUND('201920 DATA'!BL6/$C6,2),"")))</f>
        <v>0.06</v>
      </c>
      <c r="AN6" s="289">
        <f>IF(OR($C6="*",$C6&lt;400),"",IF(AND('201920 DATA'!BM6="*",$C6&gt;=400),"*",IF($C6&gt;=400,ROUND('201920 DATA'!BM6/$C6,2),"")))</f>
        <v>0.14000000000000001</v>
      </c>
      <c r="AO6" s="289">
        <f>IF(OR($C6="*",$C6&lt;400),"",IF(AND('201920 DATA'!BN6="*",$C6&gt;=400),"*",IF($C6&gt;=400,ROUND('201920 DATA'!BN6/$C6,2),"")))</f>
        <v>0.02</v>
      </c>
      <c r="AP6" s="289">
        <f>IF(OR($C6="*",$C6&lt;400),"",IF(AND('201920 DATA'!BO6="*",$C6&gt;=400),"*",IF($C6&gt;=400,ROUND('201920 DATA'!BO6/$C6,2),"")))</f>
        <v>7.0000000000000007E-2</v>
      </c>
      <c r="AQ6" s="289">
        <f>IF(OR($C6="*",$C6&lt;400),"",IF(AND('201920 DATA'!BP6="*",$C6&gt;=400),"*",IF($C6&gt;=400,ROUND('201920 DATA'!BP6/$C6,2),"")))</f>
        <v>0.05</v>
      </c>
      <c r="AR6" s="289">
        <f>IF(OR($C6="*",$C6&lt;400),"",IF(AND('201920 DATA'!BQ6="*",$C6&gt;=400),"*",IF($C6&gt;=400,ROUND('201920 DATA'!BQ6/$C6,2),"")))</f>
        <v>0.06</v>
      </c>
      <c r="AS6" s="289">
        <f>IF(OR($C6="*",$C6&lt;400),"",IF(AND('201920 DATA'!BR6="*",$C6&gt;=400),"*",IF($C6&gt;=400,ROUND('201920 DATA'!BR6/$C6,2),"")))</f>
        <v>0.01</v>
      </c>
      <c r="AT6" s="289">
        <f>IF(OR($C6="*",$C6&lt;400),"",IF(AND('201920 DATA'!BS6="*",$C6&gt;=400),"*",IF($C6&gt;=400,ROUND('201920 DATA'!BS6/$C6,2),"")))</f>
        <v>0</v>
      </c>
      <c r="AU6" s="289">
        <f>IF(OR($C6="*",$C6&lt;400),"",IF(AND('201920 DATA'!BT6="*",$C6&gt;=400),"*",IF($C6&gt;=400,ROUND('201920 DATA'!BT6/$C6,2),"")))</f>
        <v>0.11</v>
      </c>
      <c r="AV6" s="289">
        <f>IF(OR($C6="*",$C6&lt;400),"",IF(AND('201920 DATA'!BU6="*",$C6&gt;=400),"*",IF($C6&gt;=400,ROUND('201920 DATA'!BU6/$C6,2),"")))</f>
        <v>7.0000000000000007E-2</v>
      </c>
      <c r="AW6" s="289">
        <f>IF(OR($C6="*",$C6&lt;400),"",IF(AND('201920 DATA'!BV6="*",$C6&gt;=400),"*",IF($C6&gt;=400,ROUND('201920 DATA'!BV6/$C6,2),"")))</f>
        <v>0</v>
      </c>
      <c r="AX6" s="289">
        <f>IF(OR($C6="*",$C6&lt;400),"",IF(AND('201920 DATA'!BW6="*",$C6&gt;=400),"*",IF($C6&gt;=400,ROUND('201920 DATA'!BW6/$C6,2),"")))</f>
        <v>0.05</v>
      </c>
      <c r="AZ6" s="365">
        <f>IFERROR(VLOOKUP(A6,'201819 DATA'!$A$3:$C$494,2,FALSE),0)</f>
        <v>2158444</v>
      </c>
    </row>
    <row r="7" spans="1:52" x14ac:dyDescent="0.2">
      <c r="A7" s="372" t="s">
        <v>1580</v>
      </c>
      <c r="B7" s="287">
        <f>'201920 DATA'!B7</f>
        <v>2918490</v>
      </c>
      <c r="C7" s="288">
        <f>'201920 DATA'!C7</f>
        <v>2371085</v>
      </c>
      <c r="D7" s="293">
        <f>'201920 DATA'!FQ7</f>
        <v>835750</v>
      </c>
      <c r="F7" s="313">
        <f t="shared" si="0"/>
        <v>0</v>
      </c>
      <c r="G7" s="295">
        <f t="shared" si="1"/>
        <v>0.81</v>
      </c>
      <c r="H7" s="289">
        <f>IF(OR($C7="*",$C7&lt;400),"",IF(AND('201920 DATA'!F7="*",$C7&gt;=400),"*",IF($C7&gt;=400,ROUND('201920 DATA'!F7/$C7,2),"")))</f>
        <v>0.4</v>
      </c>
      <c r="I7" s="296">
        <f>IF(OR($B7="*",$B7&lt;400),"",IF(AND('201920 DATA'!Y7="*",$B7&gt;=400),"*",IF($B7&gt;=400,ROUND('201920 DATA'!Y7/$B7,2),"")))</f>
        <v>0.1</v>
      </c>
      <c r="J7" s="296">
        <f>IF(OR($B7="*",$B7&lt;400),"",IF(AND('201920 DATA'!Z7="*",$B7&gt;=400),"*",IF($B7&gt;=400,ROUND('201920 DATA'!Z7/$B7,2),"")))</f>
        <v>0.09</v>
      </c>
      <c r="K7" s="296">
        <f>IF(OR($B7="*",$B7&lt;400),"",IF(AND('201920 DATA'!AA7="*",$B7&gt;=400),"*",IF($B7&gt;=400,ROUND('201920 DATA'!AA7/$B7,2),"")))</f>
        <v>0.12</v>
      </c>
      <c r="L7" s="296">
        <f>IF(OR($B7="*",$B7&lt;400),"",IF(AND('201920 DATA'!AB7="*",$B7&gt;=400),"*",IF($B7&gt;=400,ROUND('201920 DATA'!AB7/$B7,2),"")))</f>
        <v>0.17</v>
      </c>
      <c r="M7" s="296">
        <f>IF(OR($B7="*",$B7&lt;400),"",IF(AND('201920 DATA'!AC7="*",$B7&gt;=400),"*",IF($B7&gt;=400,ROUND('201920 DATA'!AC7/$B7,2),"")))</f>
        <v>0.23</v>
      </c>
      <c r="N7" s="296">
        <f>IF(OR($B7="*",$B7&lt;400),"",IF(AND('201920 DATA'!AD7="*",$B7&gt;=400),"*",IF($B7&gt;=400,ROUND('201920 DATA'!AD7/$B7,2),"")))</f>
        <v>0.24</v>
      </c>
      <c r="O7" s="296">
        <f>IF(OR($B7="*",$B7&lt;400),"",IF(AND('201920 DATA'!AE7="*",$B7&gt;=400),"*",IF($B7&gt;=400,ROUND('201920 DATA'!AE7/$B7,2),"")))</f>
        <v>0.05</v>
      </c>
      <c r="P7" s="297"/>
      <c r="Q7" s="296">
        <f>IF(OR($B7="*",$B7&lt;400),"",IF(AND('201920 DATA'!FO7="*",$B7&gt;=400),"*",IF($B7&gt;=400,ROUND('201920 DATA'!FO7/$B7,2),"")))</f>
        <v>0.59</v>
      </c>
      <c r="R7" s="289">
        <f>IF(OR($C7="*",$C7&lt;400),"",IF(AND('201920 DATA'!F7="*",$C7&gt;=400),"*",IF($C7&gt;=400,ROUND('201920 DATA'!F7/$C7,2),"")))</f>
        <v>0.4</v>
      </c>
      <c r="S7" s="289">
        <f>IF(OR($C7="*",$C7&lt;400),"",IF(AND('201920 DATA'!G7="*",$C7&gt;=400),"*",IF($C7&gt;=400,ROUND('201920 DATA'!G7/$C7,2),"")))</f>
        <v>0.11</v>
      </c>
      <c r="T7" s="289">
        <f>IF(OR($C7="*",$C7&lt;400),"",IF(AND('201920 DATA'!H7="*",$C7&gt;=400),"*",IF($C7&gt;=400,ROUND('201920 DATA'!H7/$C7,2),"")))</f>
        <v>0.39</v>
      </c>
      <c r="U7" s="289">
        <f>IF(OR($C7="*",$C7&lt;400),"",IF(AND('201920 DATA'!FP7="*",$C7&gt;=400),"*",IF($C7&gt;=400,ROUND('201920 DATA'!FP7/$C7,2),"")))</f>
        <v>0.1</v>
      </c>
      <c r="V7" s="312">
        <f>IF(OR($D7="*",$D7&lt;400),"",IF(AND('201920 DATA'!M7="*",$D7&gt;=400),"*",IF($D7&gt;=400,ROUND('201920 DATA'!M7/$D7,2),"")))</f>
        <v>0</v>
      </c>
      <c r="W7" s="312">
        <f>IF(OR($D7="*",$D7&lt;400),"",IF(AND('201920 DATA'!N7="*",$D7&gt;=400),"*",IF($D7&gt;=400,ROUND('201920 DATA'!N7/$D7,2),"")))</f>
        <v>0.44</v>
      </c>
      <c r="X7" s="312">
        <f>IF(OR($D7="*",$D7&lt;400),"",IF(AND('201920 DATA'!O7="*",$D7&gt;=400),"*",IF($D7&gt;=400,ROUND('201920 DATA'!O7/$D7,2),"")))</f>
        <v>0.24</v>
      </c>
      <c r="Y7" s="312">
        <f>IF(OR($D7="*",$D7&lt;400),"",IF(AND('201920 DATA'!P7="*",$D7&gt;=400),"*",IF($D7&gt;=400,ROUND('201920 DATA'!P7/$D7,2),"")))</f>
        <v>0.12</v>
      </c>
      <c r="Z7" s="312">
        <f>IF(OR($D7="*",$D7&lt;400),"",IF(AND('201920 DATA'!Q7="*",$D7&gt;=400),"*",IF($D7&gt;=400,ROUND('201920 DATA'!Q7/$D7,2),"")))</f>
        <v>0.14000000000000001</v>
      </c>
      <c r="AA7" s="312">
        <f>IF(OR($D7="*",$D7&lt;400),"",IF(AND('201920 DATA'!R7="*",$D7&gt;=400),"*",IF($D7&gt;=400,ROUND('201920 DATA'!R7/$D7,2),"")))</f>
        <v>0.04</v>
      </c>
      <c r="AB7" s="312">
        <f>IF(OR($D7="*",$D7&lt;400),"",IF(AND('201920 DATA'!S7="*",$D7&gt;=400),"*",IF($D7&gt;=400,ROUND('201920 DATA'!S7/$D7,2),"")))</f>
        <v>0.01</v>
      </c>
      <c r="AC7" s="312">
        <f>IF(OR($D7="*",$D7&lt;400),"",IF(AND('201920 DATA'!T7="*",$D7&gt;=400),"*",IF($D7&gt;=400,ROUND('201920 DATA'!T7/$D7,2),"")))</f>
        <v>0</v>
      </c>
      <c r="AD7" s="289">
        <f>IF(OR($C7="*",$C7&lt;400),"",IF(AND('201920 DATA'!BC7="*",$C7&gt;=400),"*",IF($C7&gt;=400,ROUND('201920 DATA'!BC7/$C7,2),"")))</f>
        <v>0.03</v>
      </c>
      <c r="AE7" s="289">
        <f>IF(OR($C7="*",$C7&lt;400),"",IF(AND('201920 DATA'!BD7="*",$C7&gt;=400),"*",IF($C7&gt;=400,ROUND('201920 DATA'!BD7/$C7,2),"")))</f>
        <v>0.1</v>
      </c>
      <c r="AF7" s="289">
        <f>IF(OR($C7="*",$C7&lt;400),"",IF(AND('201920 DATA'!BE7="*",$C7&gt;=400),"*",IF($C7&gt;=400,ROUND('201920 DATA'!BE7/$C7,2),"")))</f>
        <v>0.02</v>
      </c>
      <c r="AG7" s="289">
        <f>IF(OR($C7="*",$C7&lt;400),"",IF(AND('201920 DATA'!BF7="*",$C7&gt;=400),"*",IF($C7&gt;=400,ROUND('201920 DATA'!BF7/$C7,2),"")))</f>
        <v>0.02</v>
      </c>
      <c r="AH7" s="289">
        <f>IF(OR($C7="*",$C7&lt;400),"",IF(AND('201920 DATA'!BG7="*",$C7&gt;=400),"*",IF($C7&gt;=400,ROUND('201920 DATA'!BG7/$C7,2),"")))</f>
        <v>0.01</v>
      </c>
      <c r="AI7" s="289">
        <f>IF(OR($C7="*",$C7&lt;400),"",IF(AND('201920 DATA'!BH7="*",$C7&gt;=400),"*",IF($C7&gt;=400,ROUND('201920 DATA'!BH7/$C7,2),"")))</f>
        <v>0.02</v>
      </c>
      <c r="AJ7" s="289">
        <f>IF(OR($C7="*",$C7&lt;400),"",IF(AND('201920 DATA'!BI7="*",$C7&gt;=400),"*",IF($C7&gt;=400,ROUND('201920 DATA'!BI7/$C7,2),"")))</f>
        <v>0.05</v>
      </c>
      <c r="AK7" s="289">
        <f>IF(OR($C7="*",$C7&lt;400),"",IF(AND('201920 DATA'!BJ7="*",$C7&gt;=400),"*",IF($C7&gt;=400,ROUND('201920 DATA'!BJ7/$C7,2),"")))</f>
        <v>0</v>
      </c>
      <c r="AL7" s="289">
        <f>IF(OR($C7="*",$C7&lt;400),"",IF(AND('201920 DATA'!BK7="*",$C7&gt;=400),"*",IF($C7&gt;=400,ROUND('201920 DATA'!BK7/$C7,2),"")))</f>
        <v>0.06</v>
      </c>
      <c r="AM7" s="289">
        <f>IF(OR($C7="*",$C7&lt;400),"",IF(AND('201920 DATA'!BL7="*",$C7&gt;=400),"*",IF($C7&gt;=400,ROUND('201920 DATA'!BL7/$C7,2),"")))</f>
        <v>0.06</v>
      </c>
      <c r="AN7" s="289">
        <f>IF(OR($C7="*",$C7&lt;400),"",IF(AND('201920 DATA'!BM7="*",$C7&gt;=400),"*",IF($C7&gt;=400,ROUND('201920 DATA'!BM7/$C7,2),"")))</f>
        <v>0.14000000000000001</v>
      </c>
      <c r="AO7" s="289">
        <f>IF(OR($C7="*",$C7&lt;400),"",IF(AND('201920 DATA'!BN7="*",$C7&gt;=400),"*",IF($C7&gt;=400,ROUND('201920 DATA'!BN7/$C7,2),"")))</f>
        <v>0.02</v>
      </c>
      <c r="AP7" s="289">
        <f>IF(OR($C7="*",$C7&lt;400),"",IF(AND('201920 DATA'!BO7="*",$C7&gt;=400),"*",IF($C7&gt;=400,ROUND('201920 DATA'!BO7/$C7,2),"")))</f>
        <v>0.08</v>
      </c>
      <c r="AQ7" s="289">
        <f>IF(OR($C7="*",$C7&lt;400),"",IF(AND('201920 DATA'!BP7="*",$C7&gt;=400),"*",IF($C7&gt;=400,ROUND('201920 DATA'!BP7/$C7,2),"")))</f>
        <v>0.06</v>
      </c>
      <c r="AR7" s="289">
        <f>IF(OR($C7="*",$C7&lt;400),"",IF(AND('201920 DATA'!BQ7="*",$C7&gt;=400),"*",IF($C7&gt;=400,ROUND('201920 DATA'!BQ7/$C7,2),"")))</f>
        <v>0.06</v>
      </c>
      <c r="AS7" s="289">
        <f>IF(OR($C7="*",$C7&lt;400),"",IF(AND('201920 DATA'!BR7="*",$C7&gt;=400),"*",IF($C7&gt;=400,ROUND('201920 DATA'!BR7/$C7,2),"")))</f>
        <v>0.01</v>
      </c>
      <c r="AT7" s="289">
        <f>IF(OR($C7="*",$C7&lt;400),"",IF(AND('201920 DATA'!BS7="*",$C7&gt;=400),"*",IF($C7&gt;=400,ROUND('201920 DATA'!BS7/$C7,2),"")))</f>
        <v>0</v>
      </c>
      <c r="AU7" s="289">
        <f>IF(OR($C7="*",$C7&lt;400),"",IF(AND('201920 DATA'!BT7="*",$C7&gt;=400),"*",IF($C7&gt;=400,ROUND('201920 DATA'!BT7/$C7,2),"")))</f>
        <v>0.12</v>
      </c>
      <c r="AV7" s="289">
        <f>IF(OR($C7="*",$C7&lt;400),"",IF(AND('201920 DATA'!BU7="*",$C7&gt;=400),"*",IF($C7&gt;=400,ROUND('201920 DATA'!BU7/$C7,2),"")))</f>
        <v>7.0000000000000007E-2</v>
      </c>
      <c r="AW7" s="289">
        <f>IF(OR($C7="*",$C7&lt;400),"",IF(AND('201920 DATA'!BV7="*",$C7&gt;=400),"*",IF($C7&gt;=400,ROUND('201920 DATA'!BV7/$C7,2),"")))</f>
        <v>0</v>
      </c>
      <c r="AX7" s="289">
        <f>IF(OR($C7="*",$C7&lt;400),"",IF(AND('201920 DATA'!BW7="*",$C7&gt;=400),"*",IF($C7&gt;=400,ROUND('201920 DATA'!BW7/$C7,2),"")))</f>
        <v>0.06</v>
      </c>
      <c r="AZ7" s="365">
        <f>IFERROR(VLOOKUP(A7,'201819 DATA'!$A$3:$C$494,2,FALSE),0)</f>
        <v>2904694</v>
      </c>
    </row>
    <row r="8" spans="1:52" x14ac:dyDescent="0.2">
      <c r="A8" s="372" t="s">
        <v>1606</v>
      </c>
      <c r="B8" s="287">
        <f>'201920 DATA'!B8</f>
        <v>3954270</v>
      </c>
      <c r="C8" s="288">
        <f>'201920 DATA'!C8</f>
        <v>3251525</v>
      </c>
      <c r="D8" s="293">
        <f>'201920 DATA'!FQ8</f>
        <v>951685</v>
      </c>
      <c r="F8" s="313">
        <f t="shared" si="0"/>
        <v>1</v>
      </c>
      <c r="G8" s="295">
        <f t="shared" si="1"/>
        <v>0.82</v>
      </c>
      <c r="H8" s="289">
        <f>IF(OR($C8="*",$C8&lt;400),"",IF(AND('201920 DATA'!F8="*",$C8&gt;=400),"*",IF($C8&gt;=400,ROUND('201920 DATA'!F8/$C8,2),"")))</f>
        <v>0.38</v>
      </c>
      <c r="I8" s="296">
        <f>IF(OR($B8="*",$B8&lt;400),"",IF(AND('201920 DATA'!Y8="*",$B8&gt;=400),"*",IF($B8&gt;=400,ROUND('201920 DATA'!Y8/$B8,2),"")))</f>
        <v>0.09</v>
      </c>
      <c r="J8" s="296">
        <f>IF(OR($B8="*",$B8&lt;400),"",IF(AND('201920 DATA'!Z8="*",$B8&gt;=400),"*",IF($B8&gt;=400,ROUND('201920 DATA'!Z8/$B8,2),"")))</f>
        <v>0.1</v>
      </c>
      <c r="K8" s="296">
        <f>IF(OR($B8="*",$B8&lt;400),"",IF(AND('201920 DATA'!AA8="*",$B8&gt;=400),"*",IF($B8&gt;=400,ROUND('201920 DATA'!AA8/$B8,2),"")))</f>
        <v>0.12</v>
      </c>
      <c r="L8" s="296">
        <f>IF(OR($B8="*",$B8&lt;400),"",IF(AND('201920 DATA'!AB8="*",$B8&gt;=400),"*",IF($B8&gt;=400,ROUND('201920 DATA'!AB8/$B8,2),"")))</f>
        <v>0.17</v>
      </c>
      <c r="M8" s="296">
        <f>IF(OR($B8="*",$B8&lt;400),"",IF(AND('201920 DATA'!AC8="*",$B8&gt;=400),"*",IF($B8&gt;=400,ROUND('201920 DATA'!AC8/$B8,2),"")))</f>
        <v>0.24</v>
      </c>
      <c r="N8" s="296">
        <f>IF(OR($B8="*",$B8&lt;400),"",IF(AND('201920 DATA'!AD8="*",$B8&gt;=400),"*",IF($B8&gt;=400,ROUND('201920 DATA'!AD8/$B8,2),"")))</f>
        <v>0.23</v>
      </c>
      <c r="O8" s="296">
        <f>IF(OR($B8="*",$B8&lt;400),"",IF(AND('201920 DATA'!AE8="*",$B8&gt;=400),"*",IF($B8&gt;=400,ROUND('201920 DATA'!AE8/$B8,2),"")))</f>
        <v>0.04</v>
      </c>
      <c r="P8" s="297"/>
      <c r="Q8" s="296">
        <f>IF(OR($B8="*",$B8&lt;400),"",IF(AND('201920 DATA'!FO8="*",$B8&gt;=400),"*",IF($B8&gt;=400,ROUND('201920 DATA'!FO8/$B8,2),"")))</f>
        <v>0.56999999999999995</v>
      </c>
      <c r="R8" s="289">
        <f>IF(OR($C8="*",$C8&lt;400),"",IF(AND('201920 DATA'!F8="*",$C8&gt;=400),"*",IF($C8&gt;=400,ROUND('201920 DATA'!F8/$C8,2),"")))</f>
        <v>0.38</v>
      </c>
      <c r="S8" s="289">
        <f>IF(OR($C8="*",$C8&lt;400),"",IF(AND('201920 DATA'!G8="*",$C8&gt;=400),"*",IF($C8&gt;=400,ROUND('201920 DATA'!G8/$C8,2),"")))</f>
        <v>0.16</v>
      </c>
      <c r="T8" s="289">
        <f>IF(OR($C8="*",$C8&lt;400),"",IF(AND('201920 DATA'!H8="*",$C8&gt;=400),"*",IF($C8&gt;=400,ROUND('201920 DATA'!H8/$C8,2),"")))</f>
        <v>0.35</v>
      </c>
      <c r="U8" s="289">
        <f>IF(OR($C8="*",$C8&lt;400),"",IF(AND('201920 DATA'!FP8="*",$C8&gt;=400),"*",IF($C8&gt;=400,ROUND('201920 DATA'!FP8/$C8,2),"")))</f>
        <v>0.11</v>
      </c>
      <c r="V8" s="312">
        <f>IF(OR($D8="*",$D8&lt;400),"",IF(AND('201920 DATA'!M8="*",$D8&gt;=400),"*",IF($D8&gt;=400,ROUND('201920 DATA'!M8/$D8,2),"")))</f>
        <v>0</v>
      </c>
      <c r="W8" s="312">
        <f>IF(OR($D8="*",$D8&lt;400),"",IF(AND('201920 DATA'!N8="*",$D8&gt;=400),"*",IF($D8&gt;=400,ROUND('201920 DATA'!N8/$D8,2),"")))</f>
        <v>0.49</v>
      </c>
      <c r="X8" s="312">
        <f>IF(OR($D8="*",$D8&lt;400),"",IF(AND('201920 DATA'!O8="*",$D8&gt;=400),"*",IF($D8&gt;=400,ROUND('201920 DATA'!O8/$D8,2),"")))</f>
        <v>0.21</v>
      </c>
      <c r="Y8" s="312">
        <f>IF(OR($D8="*",$D8&lt;400),"",IF(AND('201920 DATA'!P8="*",$D8&gt;=400),"*",IF($D8&gt;=400,ROUND('201920 DATA'!P8/$D8,2),"")))</f>
        <v>0.11</v>
      </c>
      <c r="Z8" s="312">
        <f>IF(OR($D8="*",$D8&lt;400),"",IF(AND('201920 DATA'!Q8="*",$D8&gt;=400),"*",IF($D8&gt;=400,ROUND('201920 DATA'!Q8/$D8,2),"")))</f>
        <v>0.13</v>
      </c>
      <c r="AA8" s="312">
        <f>IF(OR($D8="*",$D8&lt;400),"",IF(AND('201920 DATA'!R8="*",$D8&gt;=400),"*",IF($D8&gt;=400,ROUND('201920 DATA'!R8/$D8,2),"")))</f>
        <v>0.04</v>
      </c>
      <c r="AB8" s="312">
        <f>IF(OR($D8="*",$D8&lt;400),"",IF(AND('201920 DATA'!S8="*",$D8&gt;=400),"*",IF($D8&gt;=400,ROUND('201920 DATA'!S8/$D8,2),"")))</f>
        <v>0.01</v>
      </c>
      <c r="AC8" s="312">
        <f>IF(OR($D8="*",$D8&lt;400),"",IF(AND('201920 DATA'!T8="*",$D8&gt;=400),"*",IF($D8&gt;=400,ROUND('201920 DATA'!T8/$D8,2),"")))</f>
        <v>0</v>
      </c>
      <c r="AD8" s="289">
        <f>IF(OR($C8="*",$C8&lt;400),"",IF(AND('201920 DATA'!BC8="*",$C8&gt;=400),"*",IF($C8&gt;=400,ROUND('201920 DATA'!BC8/$C8,2),"")))</f>
        <v>0.03</v>
      </c>
      <c r="AE8" s="289">
        <f>IF(OR($C8="*",$C8&lt;400),"",IF(AND('201920 DATA'!BD8="*",$C8&gt;=400),"*",IF($C8&gt;=400,ROUND('201920 DATA'!BD8/$C8,2),"")))</f>
        <v>0.15</v>
      </c>
      <c r="AF8" s="289">
        <f>IF(OR($C8="*",$C8&lt;400),"",IF(AND('201920 DATA'!BE8="*",$C8&gt;=400),"*",IF($C8&gt;=400,ROUND('201920 DATA'!BE8/$C8,2),"")))</f>
        <v>0.02</v>
      </c>
      <c r="AG8" s="289">
        <f>IF(OR($C8="*",$C8&lt;400),"",IF(AND('201920 DATA'!BF8="*",$C8&gt;=400),"*",IF($C8&gt;=400,ROUND('201920 DATA'!BF8/$C8,2),"")))</f>
        <v>0.02</v>
      </c>
      <c r="AH8" s="289">
        <f>IF(OR($C8="*",$C8&lt;400),"",IF(AND('201920 DATA'!BG8="*",$C8&gt;=400),"*",IF($C8&gt;=400,ROUND('201920 DATA'!BG8/$C8,2),"")))</f>
        <v>0.01</v>
      </c>
      <c r="AI8" s="289">
        <f>IF(OR($C8="*",$C8&lt;400),"",IF(AND('201920 DATA'!BH8="*",$C8&gt;=400),"*",IF($C8&gt;=400,ROUND('201920 DATA'!BH8/$C8,2),"")))</f>
        <v>0.02</v>
      </c>
      <c r="AJ8" s="289">
        <f>IF(OR($C8="*",$C8&lt;400),"",IF(AND('201920 DATA'!BI8="*",$C8&gt;=400),"*",IF($C8&gt;=400,ROUND('201920 DATA'!BI8/$C8,2),"")))</f>
        <v>0.05</v>
      </c>
      <c r="AK8" s="289">
        <f>IF(OR($C8="*",$C8&lt;400),"",IF(AND('201920 DATA'!BJ8="*",$C8&gt;=400),"*",IF($C8&gt;=400,ROUND('201920 DATA'!BJ8/$C8,2),"")))</f>
        <v>0</v>
      </c>
      <c r="AL8" s="289">
        <f>IF(OR($C8="*",$C8&lt;400),"",IF(AND('201920 DATA'!BK8="*",$C8&gt;=400),"*",IF($C8&gt;=400,ROUND('201920 DATA'!BK8/$C8,2),"")))</f>
        <v>0.05</v>
      </c>
      <c r="AM8" s="289">
        <f>IF(OR($C8="*",$C8&lt;400),"",IF(AND('201920 DATA'!BL8="*",$C8&gt;=400),"*",IF($C8&gt;=400,ROUND('201920 DATA'!BL8/$C8,2),"")))</f>
        <v>7.0000000000000007E-2</v>
      </c>
      <c r="AN8" s="289">
        <f>IF(OR($C8="*",$C8&lt;400),"",IF(AND('201920 DATA'!BM8="*",$C8&gt;=400),"*",IF($C8&gt;=400,ROUND('201920 DATA'!BM8/$C8,2),"")))</f>
        <v>0.12</v>
      </c>
      <c r="AO8" s="289">
        <f>IF(OR($C8="*",$C8&lt;400),"",IF(AND('201920 DATA'!BN8="*",$C8&gt;=400),"*",IF($C8&gt;=400,ROUND('201920 DATA'!BN8/$C8,2),"")))</f>
        <v>0.02</v>
      </c>
      <c r="AP8" s="289">
        <f>IF(OR($C8="*",$C8&lt;400),"",IF(AND('201920 DATA'!BO8="*",$C8&gt;=400),"*",IF($C8&gt;=400,ROUND('201920 DATA'!BO8/$C8,2),"")))</f>
        <v>0.08</v>
      </c>
      <c r="AQ8" s="289">
        <f>IF(OR($C8="*",$C8&lt;400),"",IF(AND('201920 DATA'!BP8="*",$C8&gt;=400),"*",IF($C8&gt;=400,ROUND('201920 DATA'!BP8/$C8,2),"")))</f>
        <v>0.05</v>
      </c>
      <c r="AR8" s="289">
        <f>IF(OR($C8="*",$C8&lt;400),"",IF(AND('201920 DATA'!BQ8="*",$C8&gt;=400),"*",IF($C8&gt;=400,ROUND('201920 DATA'!BQ8/$C8,2),"")))</f>
        <v>7.0000000000000007E-2</v>
      </c>
      <c r="AS8" s="289">
        <f>IF(OR($C8="*",$C8&lt;400),"",IF(AND('201920 DATA'!BR8="*",$C8&gt;=400),"*",IF($C8&gt;=400,ROUND('201920 DATA'!BR8/$C8,2),"")))</f>
        <v>0.01</v>
      </c>
      <c r="AT8" s="289">
        <f>IF(OR($C8="*",$C8&lt;400),"",IF(AND('201920 DATA'!BS8="*",$C8&gt;=400),"*",IF($C8&gt;=400,ROUND('201920 DATA'!BS8/$C8,2),"")))</f>
        <v>0.01</v>
      </c>
      <c r="AU8" s="289">
        <f>IF(OR($C8="*",$C8&lt;400),"",IF(AND('201920 DATA'!BT8="*",$C8&gt;=400),"*",IF($C8&gt;=400,ROUND('201920 DATA'!BT8/$C8,2),"")))</f>
        <v>0.11</v>
      </c>
      <c r="AV8" s="289">
        <f>IF(OR($C8="*",$C8&lt;400),"",IF(AND('201920 DATA'!BU8="*",$C8&gt;=400),"*",IF($C8&gt;=400,ROUND('201920 DATA'!BU8/$C8,2),"")))</f>
        <v>0.06</v>
      </c>
      <c r="AW8" s="289">
        <f>IF(OR($C8="*",$C8&lt;400),"",IF(AND('201920 DATA'!BV8="*",$C8&gt;=400),"*",IF($C8&gt;=400,ROUND('201920 DATA'!BV8/$C8,2),"")))</f>
        <v>0</v>
      </c>
      <c r="AX8" s="289">
        <f>IF(OR($C8="*",$C8&lt;400),"",IF(AND('201920 DATA'!BW8="*",$C8&gt;=400),"*",IF($C8&gt;=400,ROUND('201920 DATA'!BW8/$C8,2),"")))</f>
        <v>0.06</v>
      </c>
      <c r="AZ8" s="365">
        <f>IFERROR(VLOOKUP(A8,'201819 DATA'!$A$3:$C$494,2,FALSE),0)</f>
        <v>0</v>
      </c>
    </row>
    <row r="9" spans="1:52" x14ac:dyDescent="0.2">
      <c r="A9" s="372" t="s">
        <v>1607</v>
      </c>
      <c r="B9" s="287">
        <f>'201920 DATA'!B9</f>
        <v>2294645</v>
      </c>
      <c r="C9" s="288">
        <f>'201920 DATA'!C9</f>
        <v>1861160</v>
      </c>
      <c r="D9" s="293">
        <f>'201920 DATA'!FQ9</f>
        <v>573250</v>
      </c>
      <c r="F9" s="313">
        <f t="shared" si="0"/>
        <v>1</v>
      </c>
      <c r="G9" s="295">
        <f t="shared" si="1"/>
        <v>0.81</v>
      </c>
      <c r="H9" s="289">
        <f>IF(OR($C9="*",$C9&lt;400),"",IF(AND('201920 DATA'!F9="*",$C9&gt;=400),"*",IF($C9&gt;=400,ROUND('201920 DATA'!F9/$C9,2),"")))</f>
        <v>0.38</v>
      </c>
      <c r="I9" s="296">
        <f>IF(OR($B9="*",$B9&lt;400),"",IF(AND('201920 DATA'!Y9="*",$B9&gt;=400),"*",IF($B9&gt;=400,ROUND('201920 DATA'!Y9/$B9,2),"")))</f>
        <v>0.09</v>
      </c>
      <c r="J9" s="296">
        <f>IF(OR($B9="*",$B9&lt;400),"",IF(AND('201920 DATA'!Z9="*",$B9&gt;=400),"*",IF($B9&gt;=400,ROUND('201920 DATA'!Z9/$B9,2),"")))</f>
        <v>0.09</v>
      </c>
      <c r="K9" s="296">
        <f>IF(OR($B9="*",$B9&lt;400),"",IF(AND('201920 DATA'!AA9="*",$B9&gt;=400),"*",IF($B9&gt;=400,ROUND('201920 DATA'!AA9/$B9,2),"")))</f>
        <v>0.12</v>
      </c>
      <c r="L9" s="296">
        <f>IF(OR($B9="*",$B9&lt;400),"",IF(AND('201920 DATA'!AB9="*",$B9&gt;=400),"*",IF($B9&gt;=400,ROUND('201920 DATA'!AB9/$B9,2),"")))</f>
        <v>0.16</v>
      </c>
      <c r="M9" s="296">
        <f>IF(OR($B9="*",$B9&lt;400),"",IF(AND('201920 DATA'!AC9="*",$B9&gt;=400),"*",IF($B9&gt;=400,ROUND('201920 DATA'!AC9/$B9,2),"")))</f>
        <v>0.24</v>
      </c>
      <c r="N9" s="296">
        <f>IF(OR($B9="*",$B9&lt;400),"",IF(AND('201920 DATA'!AD9="*",$B9&gt;=400),"*",IF($B9&gt;=400,ROUND('201920 DATA'!AD9/$B9,2),"")))</f>
        <v>0.24</v>
      </c>
      <c r="O9" s="296">
        <f>IF(OR($B9="*",$B9&lt;400),"",IF(AND('201920 DATA'!AE9="*",$B9&gt;=400),"*",IF($B9&gt;=400,ROUND('201920 DATA'!AE9/$B9,2),"")))</f>
        <v>0.05</v>
      </c>
      <c r="P9" s="297"/>
      <c r="Q9" s="296">
        <f>IF(OR($B9="*",$B9&lt;400),"",IF(AND('201920 DATA'!FO9="*",$B9&gt;=400),"*",IF($B9&gt;=400,ROUND('201920 DATA'!FO9/$B9,2),"")))</f>
        <v>0.57999999999999996</v>
      </c>
      <c r="R9" s="289">
        <f>IF(OR($C9="*",$C9&lt;400),"",IF(AND('201920 DATA'!F9="*",$C9&gt;=400),"*",IF($C9&gt;=400,ROUND('201920 DATA'!F9/$C9,2),"")))</f>
        <v>0.38</v>
      </c>
      <c r="S9" s="289">
        <f>IF(OR($C9="*",$C9&lt;400),"",IF(AND('201920 DATA'!G9="*",$C9&gt;=400),"*",IF($C9&gt;=400,ROUND('201920 DATA'!G9/$C9,2),"")))</f>
        <v>0.15</v>
      </c>
      <c r="T9" s="289">
        <f>IF(OR($C9="*",$C9&lt;400),"",IF(AND('201920 DATA'!H9="*",$C9&gt;=400),"*",IF($C9&gt;=400,ROUND('201920 DATA'!H9/$C9,2),"")))</f>
        <v>0.35</v>
      </c>
      <c r="U9" s="289">
        <f>IF(OR($C9="*",$C9&lt;400),"",IF(AND('201920 DATA'!FP9="*",$C9&gt;=400),"*",IF($C9&gt;=400,ROUND('201920 DATA'!FP9/$C9,2),"")))</f>
        <v>0.12</v>
      </c>
      <c r="V9" s="312">
        <f>IF(OR($D9="*",$D9&lt;400),"",IF(AND('201920 DATA'!M9="*",$D9&gt;=400),"*",IF($D9&gt;=400,ROUND('201920 DATA'!M9/$D9,2),"")))</f>
        <v>0</v>
      </c>
      <c r="W9" s="312">
        <f>IF(OR($D9="*",$D9&lt;400),"",IF(AND('201920 DATA'!N9="*",$D9&gt;=400),"*",IF($D9&gt;=400,ROUND('201920 DATA'!N9/$D9,2),"")))</f>
        <v>0.47</v>
      </c>
      <c r="X9" s="312">
        <f>IF(OR($D9="*",$D9&lt;400),"",IF(AND('201920 DATA'!O9="*",$D9&gt;=400),"*",IF($D9&gt;=400,ROUND('201920 DATA'!O9/$D9,2),"")))</f>
        <v>0.23</v>
      </c>
      <c r="Y9" s="312">
        <f>IF(OR($D9="*",$D9&lt;400),"",IF(AND('201920 DATA'!P9="*",$D9&gt;=400),"*",IF($D9&gt;=400,ROUND('201920 DATA'!P9/$D9,2),"")))</f>
        <v>0.1</v>
      </c>
      <c r="Z9" s="312">
        <f>IF(OR($D9="*",$D9&lt;400),"",IF(AND('201920 DATA'!Q9="*",$D9&gt;=400),"*",IF($D9&gt;=400,ROUND('201920 DATA'!Q9/$D9,2),"")))</f>
        <v>0.13</v>
      </c>
      <c r="AA9" s="312">
        <f>IF(OR($D9="*",$D9&lt;400),"",IF(AND('201920 DATA'!R9="*",$D9&gt;=400),"*",IF($D9&gt;=400,ROUND('201920 DATA'!R9/$D9,2),"")))</f>
        <v>0.05</v>
      </c>
      <c r="AB9" s="312">
        <f>IF(OR($D9="*",$D9&lt;400),"",IF(AND('201920 DATA'!S9="*",$D9&gt;=400),"*",IF($D9&gt;=400,ROUND('201920 DATA'!S9/$D9,2),"")))</f>
        <v>0.02</v>
      </c>
      <c r="AC9" s="312">
        <f>IF(OR($D9="*",$D9&lt;400),"",IF(AND('201920 DATA'!T9="*",$D9&gt;=400),"*",IF($D9&gt;=400,ROUND('201920 DATA'!T9/$D9,2),"")))</f>
        <v>0</v>
      </c>
      <c r="AD9" s="289">
        <f>IF(OR($C9="*",$C9&lt;400),"",IF(AND('201920 DATA'!BC9="*",$C9&gt;=400),"*",IF($C9&gt;=400,ROUND('201920 DATA'!BC9/$C9,2),"")))</f>
        <v>0.03</v>
      </c>
      <c r="AE9" s="289">
        <f>IF(OR($C9="*",$C9&lt;400),"",IF(AND('201920 DATA'!BD9="*",$C9&gt;=400),"*",IF($C9&gt;=400,ROUND('201920 DATA'!BD9/$C9,2),"")))</f>
        <v>0.14000000000000001</v>
      </c>
      <c r="AF9" s="289">
        <f>IF(OR($C9="*",$C9&lt;400),"",IF(AND('201920 DATA'!BE9="*",$C9&gt;=400),"*",IF($C9&gt;=400,ROUND('201920 DATA'!BE9/$C9,2),"")))</f>
        <v>0.02</v>
      </c>
      <c r="AG9" s="289">
        <f>IF(OR($C9="*",$C9&lt;400),"",IF(AND('201920 DATA'!BF9="*",$C9&gt;=400),"*",IF($C9&gt;=400,ROUND('201920 DATA'!BF9/$C9,2),"")))</f>
        <v>0.02</v>
      </c>
      <c r="AH9" s="289">
        <f>IF(OR($C9="*",$C9&lt;400),"",IF(AND('201920 DATA'!BG9="*",$C9&gt;=400),"*",IF($C9&gt;=400,ROUND('201920 DATA'!BG9/$C9,2),"")))</f>
        <v>0.01</v>
      </c>
      <c r="AI9" s="289">
        <f>IF(OR($C9="*",$C9&lt;400),"",IF(AND('201920 DATA'!BH9="*",$C9&gt;=400),"*",IF($C9&gt;=400,ROUND('201920 DATA'!BH9/$C9,2),"")))</f>
        <v>0.02</v>
      </c>
      <c r="AJ9" s="289">
        <f>IF(OR($C9="*",$C9&lt;400),"",IF(AND('201920 DATA'!BI9="*",$C9&gt;=400),"*",IF($C9&gt;=400,ROUND('201920 DATA'!BI9/$C9,2),"")))</f>
        <v>0.04</v>
      </c>
      <c r="AK9" s="289">
        <f>IF(OR($C9="*",$C9&lt;400),"",IF(AND('201920 DATA'!BJ9="*",$C9&gt;=400),"*",IF($C9&gt;=400,ROUND('201920 DATA'!BJ9/$C9,2),"")))</f>
        <v>0</v>
      </c>
      <c r="AL9" s="289">
        <f>IF(OR($C9="*",$C9&lt;400),"",IF(AND('201920 DATA'!BK9="*",$C9&gt;=400),"*",IF($C9&gt;=400,ROUND('201920 DATA'!BK9/$C9,2),"")))</f>
        <v>0.06</v>
      </c>
      <c r="AM9" s="289">
        <f>IF(OR($C9="*",$C9&lt;400),"",IF(AND('201920 DATA'!BL9="*",$C9&gt;=400),"*",IF($C9&gt;=400,ROUND('201920 DATA'!BL9/$C9,2),"")))</f>
        <v>7.0000000000000007E-2</v>
      </c>
      <c r="AN9" s="289">
        <f>IF(OR($C9="*",$C9&lt;400),"",IF(AND('201920 DATA'!BM9="*",$C9&gt;=400),"*",IF($C9&gt;=400,ROUND('201920 DATA'!BM9/$C9,2),"")))</f>
        <v>0.13</v>
      </c>
      <c r="AO9" s="289">
        <f>IF(OR($C9="*",$C9&lt;400),"",IF(AND('201920 DATA'!BN9="*",$C9&gt;=400),"*",IF($C9&gt;=400,ROUND('201920 DATA'!BN9/$C9,2),"")))</f>
        <v>0.02</v>
      </c>
      <c r="AP9" s="289">
        <f>IF(OR($C9="*",$C9&lt;400),"",IF(AND('201920 DATA'!BO9="*",$C9&gt;=400),"*",IF($C9&gt;=400,ROUND('201920 DATA'!BO9/$C9,2),"")))</f>
        <v>7.0000000000000007E-2</v>
      </c>
      <c r="AQ9" s="289">
        <f>IF(OR($C9="*",$C9&lt;400),"",IF(AND('201920 DATA'!BP9="*",$C9&gt;=400),"*",IF($C9&gt;=400,ROUND('201920 DATA'!BP9/$C9,2),"")))</f>
        <v>0.05</v>
      </c>
      <c r="AR9" s="289">
        <f>IF(OR($C9="*",$C9&lt;400),"",IF(AND('201920 DATA'!BQ9="*",$C9&gt;=400),"*",IF($C9&gt;=400,ROUND('201920 DATA'!BQ9/$C9,2),"")))</f>
        <v>7.0000000000000007E-2</v>
      </c>
      <c r="AS9" s="289">
        <f>IF(OR($C9="*",$C9&lt;400),"",IF(AND('201920 DATA'!BR9="*",$C9&gt;=400),"*",IF($C9&gt;=400,ROUND('201920 DATA'!BR9/$C9,2),"")))</f>
        <v>0.01</v>
      </c>
      <c r="AT9" s="289">
        <f>IF(OR($C9="*",$C9&lt;400),"",IF(AND('201920 DATA'!BS9="*",$C9&gt;=400),"*",IF($C9&gt;=400,ROUND('201920 DATA'!BS9/$C9,2),"")))</f>
        <v>0</v>
      </c>
      <c r="AU9" s="289">
        <f>IF(OR($C9="*",$C9&lt;400),"",IF(AND('201920 DATA'!BT9="*",$C9&gt;=400),"*",IF($C9&gt;=400,ROUND('201920 DATA'!BT9/$C9,2),"")))</f>
        <v>0.11</v>
      </c>
      <c r="AV9" s="289">
        <f>IF(OR($C9="*",$C9&lt;400),"",IF(AND('201920 DATA'!BU9="*",$C9&gt;=400),"*",IF($C9&gt;=400,ROUND('201920 DATA'!BU9/$C9,2),"")))</f>
        <v>0.06</v>
      </c>
      <c r="AW9" s="289">
        <f>IF(OR($C9="*",$C9&lt;400),"",IF(AND('201920 DATA'!BV9="*",$C9&gt;=400),"*",IF($C9&gt;=400,ROUND('201920 DATA'!BV9/$C9,2),"")))</f>
        <v>0</v>
      </c>
      <c r="AX9" s="289">
        <f>IF(OR($C9="*",$C9&lt;400),"",IF(AND('201920 DATA'!BW9="*",$C9&gt;=400),"*",IF($C9&gt;=400,ROUND('201920 DATA'!BW9/$C9,2),"")))</f>
        <v>0.06</v>
      </c>
      <c r="AZ9" s="365">
        <f>IFERROR(VLOOKUP(A9,'201819 DATA'!$A$3:$C$494,2,FALSE),0)</f>
        <v>0</v>
      </c>
    </row>
    <row r="10" spans="1:52" x14ac:dyDescent="0.2">
      <c r="A10" s="372" t="s">
        <v>1608</v>
      </c>
      <c r="B10" s="287">
        <f>'201920 DATA'!B10</f>
        <v>2961010</v>
      </c>
      <c r="C10" s="288">
        <f>'201920 DATA'!C10</f>
        <v>2445540</v>
      </c>
      <c r="D10" s="293">
        <f>'201920 DATA'!FQ10</f>
        <v>837720</v>
      </c>
      <c r="F10" s="313">
        <f t="shared" si="0"/>
        <v>1</v>
      </c>
      <c r="G10" s="295">
        <f t="shared" si="1"/>
        <v>0.83</v>
      </c>
      <c r="H10" s="289">
        <f>IF(OR($C10="*",$C10&lt;400),"",IF(AND('201920 DATA'!F10="*",$C10&gt;=400),"*",IF($C10&gt;=400,ROUND('201920 DATA'!F10/$C10,2),"")))</f>
        <v>0.39</v>
      </c>
      <c r="I10" s="296">
        <f>IF(OR($B10="*",$B10&lt;400),"",IF(AND('201920 DATA'!Y10="*",$B10&gt;=400),"*",IF($B10&gt;=400,ROUND('201920 DATA'!Y10/$B10,2),"")))</f>
        <v>0.1</v>
      </c>
      <c r="J10" s="296">
        <f>IF(OR($B10="*",$B10&lt;400),"",IF(AND('201920 DATA'!Z10="*",$B10&gt;=400),"*",IF($B10&gt;=400,ROUND('201920 DATA'!Z10/$B10,2),"")))</f>
        <v>0.1</v>
      </c>
      <c r="K10" s="296">
        <f>IF(OR($B10="*",$B10&lt;400),"",IF(AND('201920 DATA'!AA10="*",$B10&gt;=400),"*",IF($B10&gt;=400,ROUND('201920 DATA'!AA10/$B10,2),"")))</f>
        <v>0.13</v>
      </c>
      <c r="L10" s="296">
        <f>IF(OR($B10="*",$B10&lt;400),"",IF(AND('201920 DATA'!AB10="*",$B10&gt;=400),"*",IF($B10&gt;=400,ROUND('201920 DATA'!AB10/$B10,2),"")))</f>
        <v>0.17</v>
      </c>
      <c r="M10" s="296">
        <f>IF(OR($B10="*",$B10&lt;400),"",IF(AND('201920 DATA'!AC10="*",$B10&gt;=400),"*",IF($B10&gt;=400,ROUND('201920 DATA'!AC10/$B10,2),"")))</f>
        <v>0.23</v>
      </c>
      <c r="N10" s="296">
        <f>IF(OR($B10="*",$B10&lt;400),"",IF(AND('201920 DATA'!AD10="*",$B10&gt;=400),"*",IF($B10&gt;=400,ROUND('201920 DATA'!AD10/$B10,2),"")))</f>
        <v>0.21</v>
      </c>
      <c r="O10" s="296">
        <f>IF(OR($B10="*",$B10&lt;400),"",IF(AND('201920 DATA'!AE10="*",$B10&gt;=400),"*",IF($B10&gt;=400,ROUND('201920 DATA'!AE10/$B10,2),"")))</f>
        <v>0.03</v>
      </c>
      <c r="P10" s="297"/>
      <c r="Q10" s="296">
        <f>IF(OR($B10="*",$B10&lt;400),"",IF(AND('201920 DATA'!FO10="*",$B10&gt;=400),"*",IF($B10&gt;=400,ROUND('201920 DATA'!FO10/$B10,2),"")))</f>
        <v>0.56999999999999995</v>
      </c>
      <c r="R10" s="289">
        <f>IF(OR($C10="*",$C10&lt;400),"",IF(AND('201920 DATA'!F10="*",$C10&gt;=400),"*",IF($C10&gt;=400,ROUND('201920 DATA'!F10/$C10,2),"")))</f>
        <v>0.39</v>
      </c>
      <c r="S10" s="289">
        <f>IF(OR($C10="*",$C10&lt;400),"",IF(AND('201920 DATA'!G10="*",$C10&gt;=400),"*",IF($C10&gt;=400,ROUND('201920 DATA'!G10/$C10,2),"")))</f>
        <v>0.12</v>
      </c>
      <c r="T10" s="289">
        <f>IF(OR($C10="*",$C10&lt;400),"",IF(AND('201920 DATA'!H10="*",$C10&gt;=400),"*",IF($C10&gt;=400,ROUND('201920 DATA'!H10/$C10,2),"")))</f>
        <v>0.38</v>
      </c>
      <c r="U10" s="289">
        <f>IF(OR($C10="*",$C10&lt;400),"",IF(AND('201920 DATA'!FP10="*",$C10&gt;=400),"*",IF($C10&gt;=400,ROUND('201920 DATA'!FP10/$C10,2),"")))</f>
        <v>0.1</v>
      </c>
      <c r="V10" s="312">
        <f>IF(OR($D10="*",$D10&lt;400),"",IF(AND('201920 DATA'!M10="*",$D10&gt;=400),"*",IF($D10&gt;=400,ROUND('201920 DATA'!M10/$D10,2),"")))</f>
        <v>0</v>
      </c>
      <c r="W10" s="312">
        <f>IF(OR($D10="*",$D10&lt;400),"",IF(AND('201920 DATA'!N10="*",$D10&gt;=400),"*",IF($D10&gt;=400,ROUND('201920 DATA'!N10/$D10,2),"")))</f>
        <v>0.49</v>
      </c>
      <c r="X10" s="312">
        <f>IF(OR($D10="*",$D10&lt;400),"",IF(AND('201920 DATA'!O10="*",$D10&gt;=400),"*",IF($D10&gt;=400,ROUND('201920 DATA'!O10/$D10,2),"")))</f>
        <v>0.22</v>
      </c>
      <c r="Y10" s="312">
        <f>IF(OR($D10="*",$D10&lt;400),"",IF(AND('201920 DATA'!P10="*",$D10&gt;=400),"*",IF($D10&gt;=400,ROUND('201920 DATA'!P10/$D10,2),"")))</f>
        <v>0.1</v>
      </c>
      <c r="Z10" s="312">
        <f>IF(OR($D10="*",$D10&lt;400),"",IF(AND('201920 DATA'!Q10="*",$D10&gt;=400),"*",IF($D10&gt;=400,ROUND('201920 DATA'!Q10/$D10,2),"")))</f>
        <v>0.12</v>
      </c>
      <c r="AA10" s="312">
        <f>IF(OR($D10="*",$D10&lt;400),"",IF(AND('201920 DATA'!R10="*",$D10&gt;=400),"*",IF($D10&gt;=400,ROUND('201920 DATA'!R10/$D10,2),"")))</f>
        <v>0.04</v>
      </c>
      <c r="AB10" s="312">
        <f>IF(OR($D10="*",$D10&lt;400),"",IF(AND('201920 DATA'!S10="*",$D10&gt;=400),"*",IF($D10&gt;=400,ROUND('201920 DATA'!S10/$D10,2),"")))</f>
        <v>0.01</v>
      </c>
      <c r="AC10" s="312">
        <f>IF(OR($D10="*",$D10&lt;400),"",IF(AND('201920 DATA'!T10="*",$D10&gt;=400),"*",IF($D10&gt;=400,ROUND('201920 DATA'!T10/$D10,2),"")))</f>
        <v>0</v>
      </c>
      <c r="AD10" s="289">
        <f>IF(OR($C10="*",$C10&lt;400),"",IF(AND('201920 DATA'!BC10="*",$C10&gt;=400),"*",IF($C10&gt;=400,ROUND('201920 DATA'!BC10/$C10,2),"")))</f>
        <v>0.03</v>
      </c>
      <c r="AE10" s="289">
        <f>IF(OR($C10="*",$C10&lt;400),"",IF(AND('201920 DATA'!BD10="*",$C10&gt;=400),"*",IF($C10&gt;=400,ROUND('201920 DATA'!BD10/$C10,2),"")))</f>
        <v>0.1</v>
      </c>
      <c r="AF10" s="289">
        <f>IF(OR($C10="*",$C10&lt;400),"",IF(AND('201920 DATA'!BE10="*",$C10&gt;=400),"*",IF($C10&gt;=400,ROUND('201920 DATA'!BE10/$C10,2),"")))</f>
        <v>0.02</v>
      </c>
      <c r="AG10" s="289">
        <f>IF(OR($C10="*",$C10&lt;400),"",IF(AND('201920 DATA'!BF10="*",$C10&gt;=400),"*",IF($C10&gt;=400,ROUND('201920 DATA'!BF10/$C10,2),"")))</f>
        <v>0.02</v>
      </c>
      <c r="AH10" s="289">
        <f>IF(OR($C10="*",$C10&lt;400),"",IF(AND('201920 DATA'!BG10="*",$C10&gt;=400),"*",IF($C10&gt;=400,ROUND('201920 DATA'!BG10/$C10,2),"")))</f>
        <v>0.01</v>
      </c>
      <c r="AI10" s="289">
        <f>IF(OR($C10="*",$C10&lt;400),"",IF(AND('201920 DATA'!BH10="*",$C10&gt;=400),"*",IF($C10&gt;=400,ROUND('201920 DATA'!BH10/$C10,2),"")))</f>
        <v>0.02</v>
      </c>
      <c r="AJ10" s="289">
        <f>IF(OR($C10="*",$C10&lt;400),"",IF(AND('201920 DATA'!BI10="*",$C10&gt;=400),"*",IF($C10&gt;=400,ROUND('201920 DATA'!BI10/$C10,2),"")))</f>
        <v>0.05</v>
      </c>
      <c r="AK10" s="289">
        <f>IF(OR($C10="*",$C10&lt;400),"",IF(AND('201920 DATA'!BJ10="*",$C10&gt;=400),"*",IF($C10&gt;=400,ROUND('201920 DATA'!BJ10/$C10,2),"")))</f>
        <v>0</v>
      </c>
      <c r="AL10" s="289">
        <f>IF(OR($C10="*",$C10&lt;400),"",IF(AND('201920 DATA'!BK10="*",$C10&gt;=400),"*",IF($C10&gt;=400,ROUND('201920 DATA'!BK10/$C10,2),"")))</f>
        <v>0.06</v>
      </c>
      <c r="AM10" s="289">
        <f>IF(OR($C10="*",$C10&lt;400),"",IF(AND('201920 DATA'!BL10="*",$C10&gt;=400),"*",IF($C10&gt;=400,ROUND('201920 DATA'!BL10/$C10,2),"")))</f>
        <v>7.0000000000000007E-2</v>
      </c>
      <c r="AN10" s="289">
        <f>IF(OR($C10="*",$C10&lt;400),"",IF(AND('201920 DATA'!BM10="*",$C10&gt;=400),"*",IF($C10&gt;=400,ROUND('201920 DATA'!BM10/$C10,2),"")))</f>
        <v>0.14000000000000001</v>
      </c>
      <c r="AO10" s="289">
        <f>IF(OR($C10="*",$C10&lt;400),"",IF(AND('201920 DATA'!BN10="*",$C10&gt;=400),"*",IF($C10&gt;=400,ROUND('201920 DATA'!BN10/$C10,2),"")))</f>
        <v>0.02</v>
      </c>
      <c r="AP10" s="289">
        <f>IF(OR($C10="*",$C10&lt;400),"",IF(AND('201920 DATA'!BO10="*",$C10&gt;=400),"*",IF($C10&gt;=400,ROUND('201920 DATA'!BO10/$C10,2),"")))</f>
        <v>0.08</v>
      </c>
      <c r="AQ10" s="289">
        <f>IF(OR($C10="*",$C10&lt;400),"",IF(AND('201920 DATA'!BP10="*",$C10&gt;=400),"*",IF($C10&gt;=400,ROUND('201920 DATA'!BP10/$C10,2),"")))</f>
        <v>0.06</v>
      </c>
      <c r="AR10" s="289">
        <f>IF(OR($C10="*",$C10&lt;400),"",IF(AND('201920 DATA'!BQ10="*",$C10&gt;=400),"*",IF($C10&gt;=400,ROUND('201920 DATA'!BQ10/$C10,2),"")))</f>
        <v>7.0000000000000007E-2</v>
      </c>
      <c r="AS10" s="289">
        <f>IF(OR($C10="*",$C10&lt;400),"",IF(AND('201920 DATA'!BR10="*",$C10&gt;=400),"*",IF($C10&gt;=400,ROUND('201920 DATA'!BR10/$C10,2),"")))</f>
        <v>0.01</v>
      </c>
      <c r="AT10" s="289">
        <f>IF(OR($C10="*",$C10&lt;400),"",IF(AND('201920 DATA'!BS10="*",$C10&gt;=400),"*",IF($C10&gt;=400,ROUND('201920 DATA'!BS10/$C10,2),"")))</f>
        <v>0.01</v>
      </c>
      <c r="AU10" s="289">
        <f>IF(OR($C10="*",$C10&lt;400),"",IF(AND('201920 DATA'!BT10="*",$C10&gt;=400),"*",IF($C10&gt;=400,ROUND('201920 DATA'!BT10/$C10,2),"")))</f>
        <v>0.1</v>
      </c>
      <c r="AV10" s="289">
        <f>IF(OR($C10="*",$C10&lt;400),"",IF(AND('201920 DATA'!BU10="*",$C10&gt;=400),"*",IF($C10&gt;=400,ROUND('201920 DATA'!BU10/$C10,2),"")))</f>
        <v>0.06</v>
      </c>
      <c r="AW10" s="289">
        <f>IF(OR($C10="*",$C10&lt;400),"",IF(AND('201920 DATA'!BV10="*",$C10&gt;=400),"*",IF($C10&gt;=400,ROUND('201920 DATA'!BV10/$C10,2),"")))</f>
        <v>0</v>
      </c>
      <c r="AX10" s="289">
        <f>IF(OR($C10="*",$C10&lt;400),"",IF(AND('201920 DATA'!BW10="*",$C10&gt;=400),"*",IF($C10&gt;=400,ROUND('201920 DATA'!BW10/$C10,2),"")))</f>
        <v>0.06</v>
      </c>
      <c r="AZ10" s="365">
        <f>IFERROR(VLOOKUP(A10,'201819 DATA'!$A$3:$C$494,2,FALSE),0)</f>
        <v>0</v>
      </c>
    </row>
    <row r="11" spans="1:52" x14ac:dyDescent="0.2">
      <c r="A11" s="372" t="s">
        <v>1609</v>
      </c>
      <c r="B11" s="287">
        <f>'201920 DATA'!B11</f>
        <v>3419445</v>
      </c>
      <c r="C11" s="288">
        <f>'201920 DATA'!C11</f>
        <v>2852815</v>
      </c>
      <c r="D11" s="293">
        <f>'201920 DATA'!FQ11</f>
        <v>944175</v>
      </c>
      <c r="F11" s="313">
        <f t="shared" si="0"/>
        <v>1</v>
      </c>
      <c r="G11" s="295">
        <f t="shared" si="1"/>
        <v>0.83</v>
      </c>
      <c r="H11" s="289">
        <f>IF(OR($C11="*",$C11&lt;400),"",IF(AND('201920 DATA'!F11="*",$C11&gt;=400),"*",IF($C11&gt;=400,ROUND('201920 DATA'!F11/$C11,2),"")))</f>
        <v>0.37</v>
      </c>
      <c r="I11" s="296">
        <f>IF(OR($B11="*",$B11&lt;400),"",IF(AND('201920 DATA'!Y11="*",$B11&gt;=400),"*",IF($B11&gt;=400,ROUND('201920 DATA'!Y11/$B11,2),"")))</f>
        <v>0.1</v>
      </c>
      <c r="J11" s="296">
        <f>IF(OR($B11="*",$B11&lt;400),"",IF(AND('201920 DATA'!Z11="*",$B11&gt;=400),"*",IF($B11&gt;=400,ROUND('201920 DATA'!Z11/$B11,2),"")))</f>
        <v>0.1</v>
      </c>
      <c r="K11" s="296">
        <f>IF(OR($B11="*",$B11&lt;400),"",IF(AND('201920 DATA'!AA11="*",$B11&gt;=400),"*",IF($B11&gt;=400,ROUND('201920 DATA'!AA11/$B11,2),"")))</f>
        <v>0.12</v>
      </c>
      <c r="L11" s="296">
        <f>IF(OR($B11="*",$B11&lt;400),"",IF(AND('201920 DATA'!AB11="*",$B11&gt;=400),"*",IF($B11&gt;=400,ROUND('201920 DATA'!AB11/$B11,2),"")))</f>
        <v>0.17</v>
      </c>
      <c r="M11" s="296">
        <f>IF(OR($B11="*",$B11&lt;400),"",IF(AND('201920 DATA'!AC11="*",$B11&gt;=400),"*",IF($B11&gt;=400,ROUND('201920 DATA'!AC11/$B11,2),"")))</f>
        <v>0.25</v>
      </c>
      <c r="N11" s="296">
        <f>IF(OR($B11="*",$B11&lt;400),"",IF(AND('201920 DATA'!AD11="*",$B11&gt;=400),"*",IF($B11&gt;=400,ROUND('201920 DATA'!AD11/$B11,2),"")))</f>
        <v>0.22</v>
      </c>
      <c r="O11" s="296">
        <f>IF(OR($B11="*",$B11&lt;400),"",IF(AND('201920 DATA'!AE11="*",$B11&gt;=400),"*",IF($B11&gt;=400,ROUND('201920 DATA'!AE11/$B11,2),"")))</f>
        <v>0.03</v>
      </c>
      <c r="P11" s="297"/>
      <c r="Q11" s="296">
        <f>IF(OR($B11="*",$B11&lt;400),"",IF(AND('201920 DATA'!FO11="*",$B11&gt;=400),"*",IF($B11&gt;=400,ROUND('201920 DATA'!FO11/$B11,2),"")))</f>
        <v>0.6</v>
      </c>
      <c r="R11" s="289">
        <f>IF(OR($C11="*",$C11&lt;400),"",IF(AND('201920 DATA'!F11="*",$C11&gt;=400),"*",IF($C11&gt;=400,ROUND('201920 DATA'!F11/$C11,2),"")))</f>
        <v>0.37</v>
      </c>
      <c r="S11" s="289">
        <f>IF(OR($C11="*",$C11&lt;400),"",IF(AND('201920 DATA'!G11="*",$C11&gt;=400),"*",IF($C11&gt;=400,ROUND('201920 DATA'!G11/$C11,2),"")))</f>
        <v>0.16</v>
      </c>
      <c r="T11" s="289">
        <f>IF(OR($C11="*",$C11&lt;400),"",IF(AND('201920 DATA'!H11="*",$C11&gt;=400),"*",IF($C11&gt;=400,ROUND('201920 DATA'!H11/$C11,2),"")))</f>
        <v>0.38</v>
      </c>
      <c r="U11" s="289">
        <f>IF(OR($C11="*",$C11&lt;400),"",IF(AND('201920 DATA'!FP11="*",$C11&gt;=400),"*",IF($C11&gt;=400,ROUND('201920 DATA'!FP11/$C11,2),"")))</f>
        <v>0.09</v>
      </c>
      <c r="V11" s="312">
        <f>IF(OR($D11="*",$D11&lt;400),"",IF(AND('201920 DATA'!M11="*",$D11&gt;=400),"*",IF($D11&gt;=400,ROUND('201920 DATA'!M11/$D11,2),"")))</f>
        <v>0</v>
      </c>
      <c r="W11" s="312">
        <f>IF(OR($D11="*",$D11&lt;400),"",IF(AND('201920 DATA'!N11="*",$D11&gt;=400),"*",IF($D11&gt;=400,ROUND('201920 DATA'!N11/$D11,2),"")))</f>
        <v>0.48</v>
      </c>
      <c r="X11" s="312">
        <f>IF(OR($D11="*",$D11&lt;400),"",IF(AND('201920 DATA'!O11="*",$D11&gt;=400),"*",IF($D11&gt;=400,ROUND('201920 DATA'!O11/$D11,2),"")))</f>
        <v>0.22</v>
      </c>
      <c r="Y11" s="312">
        <f>IF(OR($D11="*",$D11&lt;400),"",IF(AND('201920 DATA'!P11="*",$D11&gt;=400),"*",IF($D11&gt;=400,ROUND('201920 DATA'!P11/$D11,2),"")))</f>
        <v>0.11</v>
      </c>
      <c r="Z11" s="312">
        <f>IF(OR($D11="*",$D11&lt;400),"",IF(AND('201920 DATA'!Q11="*",$D11&gt;=400),"*",IF($D11&gt;=400,ROUND('201920 DATA'!Q11/$D11,2),"")))</f>
        <v>0.14000000000000001</v>
      </c>
      <c r="AA11" s="312">
        <f>IF(OR($D11="*",$D11&lt;400),"",IF(AND('201920 DATA'!R11="*",$D11&gt;=400),"*",IF($D11&gt;=400,ROUND('201920 DATA'!R11/$D11,2),"")))</f>
        <v>0.04</v>
      </c>
      <c r="AB11" s="312">
        <f>IF(OR($D11="*",$D11&lt;400),"",IF(AND('201920 DATA'!S11="*",$D11&gt;=400),"*",IF($D11&gt;=400,ROUND('201920 DATA'!S11/$D11,2),"")))</f>
        <v>0.01</v>
      </c>
      <c r="AC11" s="312">
        <f>IF(OR($D11="*",$D11&lt;400),"",IF(AND('201920 DATA'!T11="*",$D11&gt;=400),"*",IF($D11&gt;=400,ROUND('201920 DATA'!T11/$D11,2),"")))</f>
        <v>0</v>
      </c>
      <c r="AD11" s="289">
        <f>IF(OR($C11="*",$C11&lt;400),"",IF(AND('201920 DATA'!BC11="*",$C11&gt;=400),"*",IF($C11&gt;=400,ROUND('201920 DATA'!BC11/$C11,2),"")))</f>
        <v>0.03</v>
      </c>
      <c r="AE11" s="289">
        <f>IF(OR($C11="*",$C11&lt;400),"",IF(AND('201920 DATA'!BD11="*",$C11&gt;=400),"*",IF($C11&gt;=400,ROUND('201920 DATA'!BD11/$C11,2),"")))</f>
        <v>0.14000000000000001</v>
      </c>
      <c r="AF11" s="289">
        <f>IF(OR($C11="*",$C11&lt;400),"",IF(AND('201920 DATA'!BE11="*",$C11&gt;=400),"*",IF($C11&gt;=400,ROUND('201920 DATA'!BE11/$C11,2),"")))</f>
        <v>0.02</v>
      </c>
      <c r="AG11" s="289">
        <f>IF(OR($C11="*",$C11&lt;400),"",IF(AND('201920 DATA'!BF11="*",$C11&gt;=400),"*",IF($C11&gt;=400,ROUND('201920 DATA'!BF11/$C11,2),"")))</f>
        <v>0.02</v>
      </c>
      <c r="AH11" s="289">
        <f>IF(OR($C11="*",$C11&lt;400),"",IF(AND('201920 DATA'!BG11="*",$C11&gt;=400),"*",IF($C11&gt;=400,ROUND('201920 DATA'!BG11/$C11,2),"")))</f>
        <v>0.01</v>
      </c>
      <c r="AI11" s="289">
        <f>IF(OR($C11="*",$C11&lt;400),"",IF(AND('201920 DATA'!BH11="*",$C11&gt;=400),"*",IF($C11&gt;=400,ROUND('201920 DATA'!BH11/$C11,2),"")))</f>
        <v>0.02</v>
      </c>
      <c r="AJ11" s="289">
        <f>IF(OR($C11="*",$C11&lt;400),"",IF(AND('201920 DATA'!BI11="*",$C11&gt;=400),"*",IF($C11&gt;=400,ROUND('201920 DATA'!BI11/$C11,2),"")))</f>
        <v>0.05</v>
      </c>
      <c r="AK11" s="289">
        <f>IF(OR($C11="*",$C11&lt;400),"",IF(AND('201920 DATA'!BJ11="*",$C11&gt;=400),"*",IF($C11&gt;=400,ROUND('201920 DATA'!BJ11/$C11,2),"")))</f>
        <v>0.01</v>
      </c>
      <c r="AL11" s="289">
        <f>IF(OR($C11="*",$C11&lt;400),"",IF(AND('201920 DATA'!BK11="*",$C11&gt;=400),"*",IF($C11&gt;=400,ROUND('201920 DATA'!BK11/$C11,2),"")))</f>
        <v>0.06</v>
      </c>
      <c r="AM11" s="289">
        <f>IF(OR($C11="*",$C11&lt;400),"",IF(AND('201920 DATA'!BL11="*",$C11&gt;=400),"*",IF($C11&gt;=400,ROUND('201920 DATA'!BL11/$C11,2),"")))</f>
        <v>7.0000000000000007E-2</v>
      </c>
      <c r="AN11" s="289">
        <f>IF(OR($C11="*",$C11&lt;400),"",IF(AND('201920 DATA'!BM11="*",$C11&gt;=400),"*",IF($C11&gt;=400,ROUND('201920 DATA'!BM11/$C11,2),"")))</f>
        <v>0.14000000000000001</v>
      </c>
      <c r="AO11" s="289">
        <f>IF(OR($C11="*",$C11&lt;400),"",IF(AND('201920 DATA'!BN11="*",$C11&gt;=400),"*",IF($C11&gt;=400,ROUND('201920 DATA'!BN11/$C11,2),"")))</f>
        <v>0.02</v>
      </c>
      <c r="AP11" s="289">
        <f>IF(OR($C11="*",$C11&lt;400),"",IF(AND('201920 DATA'!BO11="*",$C11&gt;=400),"*",IF($C11&gt;=400,ROUND('201920 DATA'!BO11/$C11,2),"")))</f>
        <v>0.08</v>
      </c>
      <c r="AQ11" s="289">
        <f>IF(OR($C11="*",$C11&lt;400),"",IF(AND('201920 DATA'!BP11="*",$C11&gt;=400),"*",IF($C11&gt;=400,ROUND('201920 DATA'!BP11/$C11,2),"")))</f>
        <v>0.05</v>
      </c>
      <c r="AR11" s="289">
        <f>IF(OR($C11="*",$C11&lt;400),"",IF(AND('201920 DATA'!BQ11="*",$C11&gt;=400),"*",IF($C11&gt;=400,ROUND('201920 DATA'!BQ11/$C11,2),"")))</f>
        <v>0.06</v>
      </c>
      <c r="AS11" s="289">
        <f>IF(OR($C11="*",$C11&lt;400),"",IF(AND('201920 DATA'!BR11="*",$C11&gt;=400),"*",IF($C11&gt;=400,ROUND('201920 DATA'!BR11/$C11,2),"")))</f>
        <v>0.01</v>
      </c>
      <c r="AT11" s="289">
        <f>IF(OR($C11="*",$C11&lt;400),"",IF(AND('201920 DATA'!BS11="*",$C11&gt;=400),"*",IF($C11&gt;=400,ROUND('201920 DATA'!BS11/$C11,2),"")))</f>
        <v>0.01</v>
      </c>
      <c r="AU11" s="289">
        <f>IF(OR($C11="*",$C11&lt;400),"",IF(AND('201920 DATA'!BT11="*",$C11&gt;=400),"*",IF($C11&gt;=400,ROUND('201920 DATA'!BT11/$C11,2),"")))</f>
        <v>0.09</v>
      </c>
      <c r="AV11" s="289">
        <f>IF(OR($C11="*",$C11&lt;400),"",IF(AND('201920 DATA'!BU11="*",$C11&gt;=400),"*",IF($C11&gt;=400,ROUND('201920 DATA'!BU11/$C11,2),"")))</f>
        <v>0.06</v>
      </c>
      <c r="AW11" s="289">
        <f>IF(OR($C11="*",$C11&lt;400),"",IF(AND('201920 DATA'!BV11="*",$C11&gt;=400),"*",IF($C11&gt;=400,ROUND('201920 DATA'!BV11/$C11,2),"")))</f>
        <v>0</v>
      </c>
      <c r="AX11" s="289">
        <f>IF(OR($C11="*",$C11&lt;400),"",IF(AND('201920 DATA'!BW11="*",$C11&gt;=400),"*",IF($C11&gt;=400,ROUND('201920 DATA'!BW11/$C11,2),"")))</f>
        <v>0.06</v>
      </c>
      <c r="AZ11" s="365">
        <f>IFERROR(VLOOKUP(A11,'201819 DATA'!$A$3:$C$494,2,FALSE),0)</f>
        <v>0</v>
      </c>
    </row>
    <row r="12" spans="1:52" x14ac:dyDescent="0.2">
      <c r="A12" s="372"/>
      <c r="B12" s="287"/>
      <c r="C12" s="288"/>
      <c r="D12" s="293"/>
      <c r="F12" s="313" t="str">
        <f t="shared" si="0"/>
        <v/>
      </c>
      <c r="G12" s="295"/>
      <c r="H12" s="289" t="str">
        <f>IF(OR($C12="*",$C12&lt;400),"",IF(AND('201920 DATA'!F12="*",$C12&gt;=400),"*",IF($C12&gt;=400,ROUND('201920 DATA'!F12/$C12,2),"")))</f>
        <v/>
      </c>
      <c r="I12" s="296"/>
      <c r="J12" s="296"/>
      <c r="K12" s="296"/>
      <c r="L12" s="296"/>
      <c r="M12" s="296"/>
      <c r="N12" s="296"/>
      <c r="O12" s="296"/>
      <c r="P12" s="297"/>
      <c r="Q12" s="296"/>
      <c r="R12" s="289"/>
      <c r="S12" s="289"/>
      <c r="T12" s="289"/>
      <c r="U12" s="289"/>
      <c r="V12" s="312"/>
      <c r="W12" s="312"/>
      <c r="X12" s="312"/>
      <c r="Y12" s="312"/>
      <c r="Z12" s="312"/>
      <c r="AA12" s="312"/>
      <c r="AB12" s="312"/>
      <c r="AC12" s="312"/>
      <c r="AD12" s="289"/>
      <c r="AE12" s="289"/>
      <c r="AF12" s="289"/>
      <c r="AG12" s="289"/>
      <c r="AH12" s="289"/>
      <c r="AI12" s="289"/>
      <c r="AJ12" s="289"/>
      <c r="AK12" s="289"/>
      <c r="AL12" s="289"/>
      <c r="AM12" s="289"/>
      <c r="AN12" s="289"/>
      <c r="AO12" s="289"/>
      <c r="AP12" s="289"/>
      <c r="AQ12" s="289"/>
      <c r="AR12" s="289"/>
      <c r="AS12" s="289"/>
      <c r="AT12" s="289"/>
      <c r="AU12" s="289"/>
      <c r="AV12" s="289"/>
      <c r="AW12" s="289"/>
      <c r="AX12" s="289"/>
      <c r="AZ12" s="365"/>
    </row>
    <row r="13" spans="1:52" x14ac:dyDescent="0.2">
      <c r="A13" s="373" t="s">
        <v>783</v>
      </c>
      <c r="B13" s="287">
        <f>'201920 DATA'!B13</f>
        <v>1265</v>
      </c>
      <c r="C13" s="288">
        <f>'201920 DATA'!C13</f>
        <v>1265</v>
      </c>
      <c r="D13" s="293">
        <f>'201920 DATA'!FQ13</f>
        <v>1260</v>
      </c>
      <c r="F13" s="313">
        <f t="shared" si="0"/>
        <v>0.11</v>
      </c>
      <c r="G13" s="295">
        <f t="shared" si="1"/>
        <v>1</v>
      </c>
      <c r="H13" s="289">
        <f>IF(OR($C13="*",$C13&lt;400),"",IF(AND('201920 DATA'!F13="*",$C13&gt;=400),"*",IF($C13&gt;=400,ROUND('201920 DATA'!F13/$C13,2),"")))</f>
        <v>0</v>
      </c>
      <c r="I13" s="296">
        <f>IF(OR($B13="*",$B13&lt;400),"",IF(AND('201920 DATA'!Y13="*",$B13&gt;=400),"*",IF($B13&gt;=400,ROUND('201920 DATA'!Y13/$B13,2),"")))</f>
        <v>0</v>
      </c>
      <c r="J13" s="296">
        <f>IF(OR($B13="*",$B13&lt;400),"",IF(AND('201920 DATA'!Z13="*",$B13&gt;=400),"*",IF($B13&gt;=400,ROUND('201920 DATA'!Z13/$B13,2),"")))</f>
        <v>0.05</v>
      </c>
      <c r="K13" s="296">
        <f>IF(OR($B13="*",$B13&lt;400),"",IF(AND('201920 DATA'!AA13="*",$B13&gt;=400),"*",IF($B13&gt;=400,ROUND('201920 DATA'!AA13/$B13,2),"")))</f>
        <v>0.08</v>
      </c>
      <c r="L13" s="296">
        <f>IF(OR($B13="*",$B13&lt;400),"",IF(AND('201920 DATA'!AB13="*",$B13&gt;=400),"*",IF($B13&gt;=400,ROUND('201920 DATA'!AB13/$B13,2),"")))</f>
        <v>0.12</v>
      </c>
      <c r="M13" s="296">
        <f>IF(OR($B13="*",$B13&lt;400),"",IF(AND('201920 DATA'!AC13="*",$B13&gt;=400),"*",IF($B13&gt;=400,ROUND('201920 DATA'!AC13/$B13,2),"")))</f>
        <v>0.27</v>
      </c>
      <c r="N13" s="296">
        <f>IF(OR($B13="*",$B13&lt;400),"",IF(AND('201920 DATA'!AD13="*",$B13&gt;=400),"*",IF($B13&gt;=400,ROUND('201920 DATA'!AD13/$B13,2),"")))</f>
        <v>0.45</v>
      </c>
      <c r="O13" s="296">
        <f>IF(OR($B13="*",$B13&lt;400),"",IF(AND('201920 DATA'!AE13="*",$B13&gt;=400),"*",IF($B13&gt;=400,ROUND('201920 DATA'!AE13/$B13,2),"")))</f>
        <v>0.03</v>
      </c>
      <c r="P13" s="297"/>
      <c r="Q13" s="296">
        <f>IF(OR($B13="*",$B13&lt;400),"",IF(AND('201920 DATA'!FO13="*",$B13&gt;=400),"*",IF($B13&gt;=400,ROUND('201920 DATA'!FO13/$B13,2),"")))</f>
        <v>0.98</v>
      </c>
      <c r="R13" s="289">
        <f>IF(OR($C13="*",$C13&lt;400),"",IF(AND('201920 DATA'!F13="*",$C13&gt;=400),"*",IF($C13&gt;=400,ROUND('201920 DATA'!F13/$C13,2),"")))</f>
        <v>0</v>
      </c>
      <c r="S13" s="289" t="str">
        <f>IF(OR($C13="*",$C13&lt;400),"",IF(AND('201920 DATA'!G13="*",$C13&gt;=400),"*",IF($C13&gt;=400,ROUND('201920 DATA'!G13/$C13,2),"")))</f>
        <v>*</v>
      </c>
      <c r="T13" s="289">
        <f>IF(OR($C13="*",$C13&lt;400),"",IF(AND('201920 DATA'!H13="*",$C13&gt;=400),"*",IF($C13&gt;=400,ROUND('201920 DATA'!H13/$C13,2),"")))</f>
        <v>1</v>
      </c>
      <c r="U13" s="289">
        <f>IF(OR($C13="*",$C13&lt;400),"",IF(AND('201920 DATA'!FP13="*",$C13&gt;=400),"*",IF($C13&gt;=400,ROUND('201920 DATA'!FP13/$C13,2),"")))</f>
        <v>0</v>
      </c>
      <c r="V13" s="312">
        <f>IF(OR($D13="*",$D13&lt;400),"",IF(AND('201920 DATA'!M13="*",$D13&gt;=400),"*",IF($D13&gt;=400,ROUND('201920 DATA'!M13/$D13,2),"")))</f>
        <v>0.03</v>
      </c>
      <c r="W13" s="312">
        <f>IF(OR($D13="*",$D13&lt;400),"",IF(AND('201920 DATA'!N13="*",$D13&gt;=400),"*",IF($D13&gt;=400,ROUND('201920 DATA'!N13/$D13,2),"")))</f>
        <v>0.25</v>
      </c>
      <c r="X13" s="312">
        <f>IF(OR($D13="*",$D13&lt;400),"",IF(AND('201920 DATA'!O13="*",$D13&gt;=400),"*",IF($D13&gt;=400,ROUND('201920 DATA'!O13/$D13,2),"")))</f>
        <v>0.41</v>
      </c>
      <c r="Y13" s="312">
        <f>IF(OR($D13="*",$D13&lt;400),"",IF(AND('201920 DATA'!P13="*",$D13&gt;=400),"*",IF($D13&gt;=400,ROUND('201920 DATA'!P13/$D13,2),"")))</f>
        <v>0.15</v>
      </c>
      <c r="Z13" s="312">
        <f>IF(OR($D13="*",$D13&lt;400),"",IF(AND('201920 DATA'!Q13="*",$D13&gt;=400),"*",IF($D13&gt;=400,ROUND('201920 DATA'!Q13/$D13,2),"")))</f>
        <v>0.17</v>
      </c>
      <c r="AA13" s="312">
        <f>IF(OR($D13="*",$D13&lt;400),"",IF(AND('201920 DATA'!R13="*",$D13&gt;=400),"*",IF($D13&gt;=400,ROUND('201920 DATA'!R13/$D13,2),"")))</f>
        <v>0.01</v>
      </c>
      <c r="AB13" s="312">
        <f>IF(OR($D13="*",$D13&lt;400),"",IF(AND('201920 DATA'!S13="*",$D13&gt;=400),"*",IF($D13&gt;=400,ROUND('201920 DATA'!S13/$D13,2),"")))</f>
        <v>0</v>
      </c>
      <c r="AC13" s="312">
        <f>IF(OR($D13="*",$D13&lt;400),"",IF(AND('201920 DATA'!T13="*",$D13&gt;=400),"*",IF($D13&gt;=400,ROUND('201920 DATA'!T13/$D13,2),"")))</f>
        <v>0</v>
      </c>
      <c r="AD13" s="289">
        <f>IF(OR($C13="*",$C13&lt;400),"",IF(AND('201920 DATA'!BC13="*",$C13&gt;=400),"*",IF($C13&gt;=400,ROUND('201920 DATA'!BC13/$C13,2),"")))</f>
        <v>0</v>
      </c>
      <c r="AE13" s="289">
        <f>IF(OR($C13="*",$C13&lt;400),"",IF(AND('201920 DATA'!BD13="*",$C13&gt;=400),"*",IF($C13&gt;=400,ROUND('201920 DATA'!BD13/$C13,2),"")))</f>
        <v>7.0000000000000007E-2</v>
      </c>
      <c r="AF13" s="289">
        <f>IF(OR($C13="*",$C13&lt;400),"",IF(AND('201920 DATA'!BE13="*",$C13&gt;=400),"*",IF($C13&gt;=400,ROUND('201920 DATA'!BE13/$C13,2),"")))</f>
        <v>0</v>
      </c>
      <c r="AG13" s="289">
        <f>IF(OR($C13="*",$C13&lt;400),"",IF(AND('201920 DATA'!BF13="*",$C13&gt;=400),"*",IF($C13&gt;=400,ROUND('201920 DATA'!BF13/$C13,2),"")))</f>
        <v>0</v>
      </c>
      <c r="AH13" s="289">
        <f>IF(OR($C13="*",$C13&lt;400),"",IF(AND('201920 DATA'!BG13="*",$C13&gt;=400),"*",IF($C13&gt;=400,ROUND('201920 DATA'!BG13/$C13,2),"")))</f>
        <v>0</v>
      </c>
      <c r="AI13" s="289">
        <f>IF(OR($C13="*",$C13&lt;400),"",IF(AND('201920 DATA'!BH13="*",$C13&gt;=400),"*",IF($C13&gt;=400,ROUND('201920 DATA'!BH13/$C13,2),"")))</f>
        <v>0.01</v>
      </c>
      <c r="AJ13" s="289">
        <f>IF(OR($C13="*",$C13&lt;400),"",IF(AND('201920 DATA'!BI13="*",$C13&gt;=400),"*",IF($C13&gt;=400,ROUND('201920 DATA'!BI13/$C13,2),"")))</f>
        <v>0.57999999999999996</v>
      </c>
      <c r="AK13" s="289">
        <f>IF(OR($C13="*",$C13&lt;400),"",IF(AND('201920 DATA'!BJ13="*",$C13&gt;=400),"*",IF($C13&gt;=400,ROUND('201920 DATA'!BJ13/$C13,2),"")))</f>
        <v>0</v>
      </c>
      <c r="AL13" s="289">
        <f>IF(OR($C13="*",$C13&lt;400),"",IF(AND('201920 DATA'!BK13="*",$C13&gt;=400),"*",IF($C13&gt;=400,ROUND('201920 DATA'!BK13/$C13,2),"")))</f>
        <v>0</v>
      </c>
      <c r="AM13" s="289">
        <f>IF(OR($C13="*",$C13&lt;400),"",IF(AND('201920 DATA'!BL13="*",$C13&gt;=400),"*",IF($C13&gt;=400,ROUND('201920 DATA'!BL13/$C13,2),"")))</f>
        <v>0</v>
      </c>
      <c r="AN13" s="289">
        <f>IF(OR($C13="*",$C13&lt;400),"",IF(AND('201920 DATA'!BM13="*",$C13&gt;=400),"*",IF($C13&gt;=400,ROUND('201920 DATA'!BM13/$C13,2),"")))</f>
        <v>0.11</v>
      </c>
      <c r="AO13" s="289">
        <f>IF(OR($C13="*",$C13&lt;400),"",IF(AND('201920 DATA'!BN13="*",$C13&gt;=400),"*",IF($C13&gt;=400,ROUND('201920 DATA'!BN13/$C13,2),"")))</f>
        <v>0.02</v>
      </c>
      <c r="AP13" s="289">
        <f>IF(OR($C13="*",$C13&lt;400),"",IF(AND('201920 DATA'!BO13="*",$C13&gt;=400),"*",IF($C13&gt;=400,ROUND('201920 DATA'!BO13/$C13,2),"")))</f>
        <v>0.09</v>
      </c>
      <c r="AQ13" s="289">
        <f>IF(OR($C13="*",$C13&lt;400),"",IF(AND('201920 DATA'!BP13="*",$C13&gt;=400),"*",IF($C13&gt;=400,ROUND('201920 DATA'!BP13/$C13,2),"")))</f>
        <v>0.08</v>
      </c>
      <c r="AR13" s="289">
        <f>IF(OR($C13="*",$C13&lt;400),"",IF(AND('201920 DATA'!BQ13="*",$C13&gt;=400),"*",IF($C13&gt;=400,ROUND('201920 DATA'!BQ13/$C13,2),"")))</f>
        <v>0</v>
      </c>
      <c r="AS13" s="289">
        <f>IF(OR($C13="*",$C13&lt;400),"",IF(AND('201920 DATA'!BR13="*",$C13&gt;=400),"*",IF($C13&gt;=400,ROUND('201920 DATA'!BR13/$C13,2),"")))</f>
        <v>0</v>
      </c>
      <c r="AT13" s="289">
        <f>IF(OR($C13="*",$C13&lt;400),"",IF(AND('201920 DATA'!BS13="*",$C13&gt;=400),"*",IF($C13&gt;=400,ROUND('201920 DATA'!BS13/$C13,2),"")))</f>
        <v>0</v>
      </c>
      <c r="AU13" s="289">
        <f>IF(OR($C13="*",$C13&lt;400),"",IF(AND('201920 DATA'!BT13="*",$C13&gt;=400),"*",IF($C13&gt;=400,ROUND('201920 DATA'!BT13/$C13,2),"")))</f>
        <v>0.03</v>
      </c>
      <c r="AV13" s="289">
        <f>IF(OR($C13="*",$C13&lt;400),"",IF(AND('201920 DATA'!BU13="*",$C13&gt;=400),"*",IF($C13&gt;=400,ROUND('201920 DATA'!BU13/$C13,2),"")))</f>
        <v>0.01</v>
      </c>
      <c r="AW13" s="289">
        <f>IF(OR($C13="*",$C13&lt;400),"",IF(AND('201920 DATA'!BV13="*",$C13&gt;=400),"*",IF($C13&gt;=400,ROUND('201920 DATA'!BV13/$C13,2),"")))</f>
        <v>0</v>
      </c>
      <c r="AX13" s="289" t="str">
        <f>IF(OR($C13="*",$C13&lt;400),"",IF(AND('201920 DATA'!BW13="*",$C13&gt;=400),"*",IF($C13&gt;=400,ROUND('201920 DATA'!BW13/$C13,2),"")))</f>
        <v>*</v>
      </c>
      <c r="AZ13" s="365">
        <f>IFERROR(VLOOKUP(A13,'201819 DATA'!$A$3:$C$494,2,FALSE),0)</f>
        <v>1130</v>
      </c>
    </row>
    <row r="14" spans="1:52" x14ac:dyDescent="0.2">
      <c r="A14" s="373" t="s">
        <v>1363</v>
      </c>
      <c r="B14" s="287">
        <f>'201920 DATA'!B14</f>
        <v>2655</v>
      </c>
      <c r="C14" s="288">
        <f>'201920 DATA'!C14</f>
        <v>2655</v>
      </c>
      <c r="D14" s="293">
        <f>'201920 DATA'!FQ14</f>
        <v>0</v>
      </c>
      <c r="F14" s="313">
        <f t="shared" si="0"/>
        <v>0.18</v>
      </c>
      <c r="G14" s="295">
        <f t="shared" si="1"/>
        <v>1</v>
      </c>
      <c r="H14" s="289">
        <f>IF(OR($C14="*",$C14&lt;400),"",IF(AND('201920 DATA'!F14="*",$C14&gt;=400),"*",IF($C14&gt;=400,ROUND('201920 DATA'!F14/$C14,2),"")))</f>
        <v>0</v>
      </c>
      <c r="I14" s="296">
        <f>IF(OR($B14="*",$B14&lt;400),"",IF(AND('201920 DATA'!Y14="*",$B14&gt;=400),"*",IF($B14&gt;=400,ROUND('201920 DATA'!Y14/$B14,2),"")))</f>
        <v>0</v>
      </c>
      <c r="J14" s="296">
        <f>IF(OR($B14="*",$B14&lt;400),"",IF(AND('201920 DATA'!Z14="*",$B14&gt;=400),"*",IF($B14&gt;=400,ROUND('201920 DATA'!Z14/$B14,2),"")))</f>
        <v>0</v>
      </c>
      <c r="K14" s="296">
        <f>IF(OR($B14="*",$B14&lt;400),"",IF(AND('201920 DATA'!AA14="*",$B14&gt;=400),"*",IF($B14&gt;=400,ROUND('201920 DATA'!AA14/$B14,2),"")))</f>
        <v>0.01</v>
      </c>
      <c r="L14" s="296">
        <f>IF(OR($B14="*",$B14&lt;400),"",IF(AND('201920 DATA'!AB14="*",$B14&gt;=400),"*",IF($B14&gt;=400,ROUND('201920 DATA'!AB14/$B14,2),"")))</f>
        <v>0.08</v>
      </c>
      <c r="M14" s="296">
        <f>IF(OR($B14="*",$B14&lt;400),"",IF(AND('201920 DATA'!AC14="*",$B14&gt;=400),"*",IF($B14&gt;=400,ROUND('201920 DATA'!AC14/$B14,2),"")))</f>
        <v>0.41</v>
      </c>
      <c r="N14" s="296">
        <f>IF(OR($B14="*",$B14&lt;400),"",IF(AND('201920 DATA'!AD14="*",$B14&gt;=400),"*",IF($B14&gt;=400,ROUND('201920 DATA'!AD14/$B14,2),"")))</f>
        <v>0.47</v>
      </c>
      <c r="O14" s="296">
        <f>IF(OR($B14="*",$B14&lt;400),"",IF(AND('201920 DATA'!AE14="*",$B14&gt;=400),"*",IF($B14&gt;=400,ROUND('201920 DATA'!AE14/$B14,2),"")))</f>
        <v>0.03</v>
      </c>
      <c r="P14" s="297"/>
      <c r="Q14" s="296">
        <f>IF(OR($B14="*",$B14&lt;400),"",IF(AND('201920 DATA'!FO14="*",$B14&gt;=400),"*",IF($B14&gt;=400,ROUND('201920 DATA'!FO14/$B14,2),"")))</f>
        <v>0.96</v>
      </c>
      <c r="R14" s="289">
        <f>IF(OR($C14="*",$C14&lt;400),"",IF(AND('201920 DATA'!F14="*",$C14&gt;=400),"*",IF($C14&gt;=400,ROUND('201920 DATA'!F14/$C14,2),"")))</f>
        <v>0</v>
      </c>
      <c r="S14" s="289">
        <f>IF(OR($C14="*",$C14&lt;400),"",IF(AND('201920 DATA'!G14="*",$C14&gt;=400),"*",IF($C14&gt;=400,ROUND('201920 DATA'!G14/$C14,2),"")))</f>
        <v>1</v>
      </c>
      <c r="T14" s="289">
        <f>IF(OR($C14="*",$C14&lt;400),"",IF(AND('201920 DATA'!H14="*",$C14&gt;=400),"*",IF($C14&gt;=400,ROUND('201920 DATA'!H14/$C14,2),"")))</f>
        <v>0</v>
      </c>
      <c r="U14" s="289">
        <f>IF(OR($C14="*",$C14&lt;400),"",IF(AND('201920 DATA'!FP14="*",$C14&gt;=400),"*",IF($C14&gt;=400,ROUND('201920 DATA'!FP14/$C14,2),"")))</f>
        <v>0</v>
      </c>
      <c r="V14" s="312" t="str">
        <f>IF(OR($D14="*",$D14&lt;400),"",IF(AND('201920 DATA'!M14="*",$D14&gt;=400),"*",IF($D14&gt;=400,ROUND('201920 DATA'!M14/$D14,2),"")))</f>
        <v/>
      </c>
      <c r="W14" s="312" t="str">
        <f>IF(OR($D14="*",$D14&lt;400),"",IF(AND('201920 DATA'!N14="*",$D14&gt;=400),"*",IF($D14&gt;=400,ROUND('201920 DATA'!N14/$D14,2),"")))</f>
        <v/>
      </c>
      <c r="X14" s="312" t="str">
        <f>IF(OR($D14="*",$D14&lt;400),"",IF(AND('201920 DATA'!O14="*",$D14&gt;=400),"*",IF($D14&gt;=400,ROUND('201920 DATA'!O14/$D14,2),"")))</f>
        <v/>
      </c>
      <c r="Y14" s="312" t="str">
        <f>IF(OR($D14="*",$D14&lt;400),"",IF(AND('201920 DATA'!P14="*",$D14&gt;=400),"*",IF($D14&gt;=400,ROUND('201920 DATA'!P14/$D14,2),"")))</f>
        <v/>
      </c>
      <c r="Z14" s="312" t="str">
        <f>IF(OR($D14="*",$D14&lt;400),"",IF(AND('201920 DATA'!Q14="*",$D14&gt;=400),"*",IF($D14&gt;=400,ROUND('201920 DATA'!Q14/$D14,2),"")))</f>
        <v/>
      </c>
      <c r="AA14" s="312" t="str">
        <f>IF(OR($D14="*",$D14&lt;400),"",IF(AND('201920 DATA'!R14="*",$D14&gt;=400),"*",IF($D14&gt;=400,ROUND('201920 DATA'!R14/$D14,2),"")))</f>
        <v/>
      </c>
      <c r="AB14" s="312" t="str">
        <f>IF(OR($D14="*",$D14&lt;400),"",IF(AND('201920 DATA'!S14="*",$D14&gt;=400),"*",IF($D14&gt;=400,ROUND('201920 DATA'!S14/$D14,2),"")))</f>
        <v/>
      </c>
      <c r="AC14" s="312" t="str">
        <f>IF(OR($D14="*",$D14&lt;400),"",IF(AND('201920 DATA'!T14="*",$D14&gt;=400),"*",IF($D14&gt;=400,ROUND('201920 DATA'!T14/$D14,2),"")))</f>
        <v/>
      </c>
      <c r="AD14" s="289">
        <f>IF(OR($C14="*",$C14&lt;400),"",IF(AND('201920 DATA'!BC14="*",$C14&gt;=400),"*",IF($C14&gt;=400,ROUND('201920 DATA'!BC14/$C14,2),"")))</f>
        <v>0</v>
      </c>
      <c r="AE14" s="289">
        <f>IF(OR($C14="*",$C14&lt;400),"",IF(AND('201920 DATA'!BD14="*",$C14&gt;=400),"*",IF($C14&gt;=400,ROUND('201920 DATA'!BD14/$C14,2),"")))</f>
        <v>0</v>
      </c>
      <c r="AF14" s="289">
        <f>IF(OR($C14="*",$C14&lt;400),"",IF(AND('201920 DATA'!BE14="*",$C14&gt;=400),"*",IF($C14&gt;=400,ROUND('201920 DATA'!BE14/$C14,2),"")))</f>
        <v>0</v>
      </c>
      <c r="AG14" s="289">
        <f>IF(OR($C14="*",$C14&lt;400),"",IF(AND('201920 DATA'!BF14="*",$C14&gt;=400),"*",IF($C14&gt;=400,ROUND('201920 DATA'!BF14/$C14,2),"")))</f>
        <v>0</v>
      </c>
      <c r="AH14" s="289">
        <f>IF(OR($C14="*",$C14&lt;400),"",IF(AND('201920 DATA'!BG14="*",$C14&gt;=400),"*",IF($C14&gt;=400,ROUND('201920 DATA'!BG14/$C14,2),"")))</f>
        <v>0</v>
      </c>
      <c r="AI14" s="289">
        <f>IF(OR($C14="*",$C14&lt;400),"",IF(AND('201920 DATA'!BH14="*",$C14&gt;=400),"*",IF($C14&gt;=400,ROUND('201920 DATA'!BH14/$C14,2),"")))</f>
        <v>0</v>
      </c>
      <c r="AJ14" s="289">
        <f>IF(OR($C14="*",$C14&lt;400),"",IF(AND('201920 DATA'!BI14="*",$C14&gt;=400),"*",IF($C14&gt;=400,ROUND('201920 DATA'!BI14/$C14,2),"")))</f>
        <v>1</v>
      </c>
      <c r="AK14" s="289">
        <f>IF(OR($C14="*",$C14&lt;400),"",IF(AND('201920 DATA'!BJ14="*",$C14&gt;=400),"*",IF($C14&gt;=400,ROUND('201920 DATA'!BJ14/$C14,2),"")))</f>
        <v>0</v>
      </c>
      <c r="AL14" s="289">
        <f>IF(OR($C14="*",$C14&lt;400),"",IF(AND('201920 DATA'!BK14="*",$C14&gt;=400),"*",IF($C14&gt;=400,ROUND('201920 DATA'!BK14/$C14,2),"")))</f>
        <v>0</v>
      </c>
      <c r="AM14" s="289">
        <f>IF(OR($C14="*",$C14&lt;400),"",IF(AND('201920 DATA'!BL14="*",$C14&gt;=400),"*",IF($C14&gt;=400,ROUND('201920 DATA'!BL14/$C14,2),"")))</f>
        <v>0</v>
      </c>
      <c r="AN14" s="289">
        <f>IF(OR($C14="*",$C14&lt;400),"",IF(AND('201920 DATA'!BM14="*",$C14&gt;=400),"*",IF($C14&gt;=400,ROUND('201920 DATA'!BM14/$C14,2),"")))</f>
        <v>0</v>
      </c>
      <c r="AO14" s="289">
        <f>IF(OR($C14="*",$C14&lt;400),"",IF(AND('201920 DATA'!BN14="*",$C14&gt;=400),"*",IF($C14&gt;=400,ROUND('201920 DATA'!BN14/$C14,2),"")))</f>
        <v>0</v>
      </c>
      <c r="AP14" s="289">
        <f>IF(OR($C14="*",$C14&lt;400),"",IF(AND('201920 DATA'!BO14="*",$C14&gt;=400),"*",IF($C14&gt;=400,ROUND('201920 DATA'!BO14/$C14,2),"")))</f>
        <v>0</v>
      </c>
      <c r="AQ14" s="289">
        <f>IF(OR($C14="*",$C14&lt;400),"",IF(AND('201920 DATA'!BP14="*",$C14&gt;=400),"*",IF($C14&gt;=400,ROUND('201920 DATA'!BP14/$C14,2),"")))</f>
        <v>0</v>
      </c>
      <c r="AR14" s="289">
        <f>IF(OR($C14="*",$C14&lt;400),"",IF(AND('201920 DATA'!BQ14="*",$C14&gt;=400),"*",IF($C14&gt;=400,ROUND('201920 DATA'!BQ14/$C14,2),"")))</f>
        <v>0</v>
      </c>
      <c r="AS14" s="289">
        <f>IF(OR($C14="*",$C14&lt;400),"",IF(AND('201920 DATA'!BR14="*",$C14&gt;=400),"*",IF($C14&gt;=400,ROUND('201920 DATA'!BR14/$C14,2),"")))</f>
        <v>0</v>
      </c>
      <c r="AT14" s="289">
        <f>IF(OR($C14="*",$C14&lt;400),"",IF(AND('201920 DATA'!BS14="*",$C14&gt;=400),"*",IF($C14&gt;=400,ROUND('201920 DATA'!BS14/$C14,2),"")))</f>
        <v>0</v>
      </c>
      <c r="AU14" s="289">
        <f>IF(OR($C14="*",$C14&lt;400),"",IF(AND('201920 DATA'!BT14="*",$C14&gt;=400),"*",IF($C14&gt;=400,ROUND('201920 DATA'!BT14/$C14,2),"")))</f>
        <v>0</v>
      </c>
      <c r="AV14" s="289">
        <f>IF(OR($C14="*",$C14&lt;400),"",IF(AND('201920 DATA'!BU14="*",$C14&gt;=400),"*",IF($C14&gt;=400,ROUND('201920 DATA'!BU14/$C14,2),"")))</f>
        <v>0</v>
      </c>
      <c r="AW14" s="289">
        <f>IF(OR($C14="*",$C14&lt;400),"",IF(AND('201920 DATA'!BV14="*",$C14&gt;=400),"*",IF($C14&gt;=400,ROUND('201920 DATA'!BV14/$C14,2),"")))</f>
        <v>0</v>
      </c>
      <c r="AX14" s="289">
        <f>IF(OR($C14="*",$C14&lt;400),"",IF(AND('201920 DATA'!BW14="*",$C14&gt;=400),"*",IF($C14&gt;=400,ROUND('201920 DATA'!BW14/$C14,2),"")))</f>
        <v>0</v>
      </c>
      <c r="AZ14" s="365">
        <v>2180</v>
      </c>
    </row>
    <row r="15" spans="1:52" x14ac:dyDescent="0.2">
      <c r="A15" s="373" t="s">
        <v>1610</v>
      </c>
      <c r="B15" s="287">
        <f>'201920 DATA'!B15</f>
        <v>3755</v>
      </c>
      <c r="C15" s="288">
        <f>'201920 DATA'!C15</f>
        <v>3755</v>
      </c>
      <c r="D15" s="293">
        <f>'201920 DATA'!FQ15</f>
        <v>0</v>
      </c>
      <c r="F15" s="313">
        <f t="shared" si="0"/>
        <v>1</v>
      </c>
      <c r="G15" s="295">
        <f t="shared" si="1"/>
        <v>1</v>
      </c>
      <c r="H15" s="289">
        <f>IF(OR($C15="*",$C15&lt;400),"",IF(AND('201920 DATA'!F15="*",$C15&gt;=400),"*",IF($C15&gt;=400,ROUND('201920 DATA'!F15/$C15,2),"")))</f>
        <v>0</v>
      </c>
      <c r="I15" s="296">
        <f>IF(OR($B15="*",$B15&lt;400),"",IF(AND('201920 DATA'!Y15="*",$B15&gt;=400),"*",IF($B15&gt;=400,ROUND('201920 DATA'!Y15/$B15,2),"")))</f>
        <v>0</v>
      </c>
      <c r="J15" s="296" t="str">
        <f>IF(OR($B15="*",$B15&lt;400),"",IF(AND('201920 DATA'!Z15="*",$B15&gt;=400),"*",IF($B15&gt;=400,ROUND('201920 DATA'!Z15/$B15,2),"")))</f>
        <v>*</v>
      </c>
      <c r="K15" s="296">
        <f>IF(OR($B15="*",$B15&lt;400),"",IF(AND('201920 DATA'!AA15="*",$B15&gt;=400),"*",IF($B15&gt;=400,ROUND('201920 DATA'!AA15/$B15,2),"")))</f>
        <v>0.01</v>
      </c>
      <c r="L15" s="296">
        <f>IF(OR($B15="*",$B15&lt;400),"",IF(AND('201920 DATA'!AB15="*",$B15&gt;=400),"*",IF($B15&gt;=400,ROUND('201920 DATA'!AB15/$B15,2),"")))</f>
        <v>7.0000000000000007E-2</v>
      </c>
      <c r="M15" s="296">
        <f>IF(OR($B15="*",$B15&lt;400),"",IF(AND('201920 DATA'!AC15="*",$B15&gt;=400),"*",IF($B15&gt;=400,ROUND('201920 DATA'!AC15/$B15,2),"")))</f>
        <v>0.28999999999999998</v>
      </c>
      <c r="N15" s="296">
        <f>IF(OR($B15="*",$B15&lt;400),"",IF(AND('201920 DATA'!AD15="*",$B15&gt;=400),"*",IF($B15&gt;=400,ROUND('201920 DATA'!AD15/$B15,2),"")))</f>
        <v>0.55000000000000004</v>
      </c>
      <c r="O15" s="296">
        <f>IF(OR($B15="*",$B15&lt;400),"",IF(AND('201920 DATA'!AE15="*",$B15&gt;=400),"*",IF($B15&gt;=400,ROUND('201920 DATA'!AE15/$B15,2),"")))</f>
        <v>0.08</v>
      </c>
      <c r="P15" s="297"/>
      <c r="Q15" s="296">
        <f>IF(OR($B15="*",$B15&lt;400),"",IF(AND('201920 DATA'!FO15="*",$B15&gt;=400),"*",IF($B15&gt;=400,ROUND('201920 DATA'!FO15/$B15,2),"")))</f>
        <v>1</v>
      </c>
      <c r="R15" s="289">
        <f>IF(OR($C15="*",$C15&lt;400),"",IF(AND('201920 DATA'!F15="*",$C15&gt;=400),"*",IF($C15&gt;=400,ROUND('201920 DATA'!F15/$C15,2),"")))</f>
        <v>0</v>
      </c>
      <c r="S15" s="289">
        <f>IF(OR($C15="*",$C15&lt;400),"",IF(AND('201920 DATA'!G15="*",$C15&gt;=400),"*",IF($C15&gt;=400,ROUND('201920 DATA'!G15/$C15,2),"")))</f>
        <v>1</v>
      </c>
      <c r="T15" s="289">
        <f>IF(OR($C15="*",$C15&lt;400),"",IF(AND('201920 DATA'!H15="*",$C15&gt;=400),"*",IF($C15&gt;=400,ROUND('201920 DATA'!H15/$C15,2),"")))</f>
        <v>0</v>
      </c>
      <c r="U15" s="289">
        <f>IF(OR($C15="*",$C15&lt;400),"",IF(AND('201920 DATA'!FP15="*",$C15&gt;=400),"*",IF($C15&gt;=400,ROUND('201920 DATA'!FP15/$C15,2),"")))</f>
        <v>0</v>
      </c>
      <c r="V15" s="312" t="str">
        <f>IF(OR($D15="*",$D15&lt;400),"",IF(AND('201920 DATA'!M15="*",$D15&gt;=400),"*",IF($D15&gt;=400,ROUND('201920 DATA'!M15/$D15,2),"")))</f>
        <v/>
      </c>
      <c r="W15" s="312" t="str">
        <f>IF(OR($D15="*",$D15&lt;400),"",IF(AND('201920 DATA'!N15="*",$D15&gt;=400),"*",IF($D15&gt;=400,ROUND('201920 DATA'!N15/$D15,2),"")))</f>
        <v/>
      </c>
      <c r="X15" s="312" t="str">
        <f>IF(OR($D15="*",$D15&lt;400),"",IF(AND('201920 DATA'!O15="*",$D15&gt;=400),"*",IF($D15&gt;=400,ROUND('201920 DATA'!O15/$D15,2),"")))</f>
        <v/>
      </c>
      <c r="Y15" s="312" t="str">
        <f>IF(OR($D15="*",$D15&lt;400),"",IF(AND('201920 DATA'!P15="*",$D15&gt;=400),"*",IF($D15&gt;=400,ROUND('201920 DATA'!P15/$D15,2),"")))</f>
        <v/>
      </c>
      <c r="Z15" s="312" t="str">
        <f>IF(OR($D15="*",$D15&lt;400),"",IF(AND('201920 DATA'!Q15="*",$D15&gt;=400),"*",IF($D15&gt;=400,ROUND('201920 DATA'!Q15/$D15,2),"")))</f>
        <v/>
      </c>
      <c r="AA15" s="312" t="str">
        <f>IF(OR($D15="*",$D15&lt;400),"",IF(AND('201920 DATA'!R15="*",$D15&gt;=400),"*",IF($D15&gt;=400,ROUND('201920 DATA'!R15/$D15,2),"")))</f>
        <v/>
      </c>
      <c r="AB15" s="312" t="str">
        <f>IF(OR($D15="*",$D15&lt;400),"",IF(AND('201920 DATA'!S15="*",$D15&gt;=400),"*",IF($D15&gt;=400,ROUND('201920 DATA'!S15/$D15,2),"")))</f>
        <v/>
      </c>
      <c r="AC15" s="312" t="str">
        <f>IF(OR($D15="*",$D15&lt;400),"",IF(AND('201920 DATA'!T15="*",$D15&gt;=400),"*",IF($D15&gt;=400,ROUND('201920 DATA'!T15/$D15,2),"")))</f>
        <v/>
      </c>
      <c r="AD15" s="289">
        <f>IF(OR($C15="*",$C15&lt;400),"",IF(AND('201920 DATA'!BC15="*",$C15&gt;=400),"*",IF($C15&gt;=400,ROUND('201920 DATA'!BC15/$C15,2),"")))</f>
        <v>0</v>
      </c>
      <c r="AE15" s="289">
        <f>IF(OR($C15="*",$C15&lt;400),"",IF(AND('201920 DATA'!BD15="*",$C15&gt;=400),"*",IF($C15&gt;=400,ROUND('201920 DATA'!BD15/$C15,2),"")))</f>
        <v>0</v>
      </c>
      <c r="AF15" s="289">
        <f>IF(OR($C15="*",$C15&lt;400),"",IF(AND('201920 DATA'!BE15="*",$C15&gt;=400),"*",IF($C15&gt;=400,ROUND('201920 DATA'!BE15/$C15,2),"")))</f>
        <v>0</v>
      </c>
      <c r="AG15" s="289">
        <f>IF(OR($C15="*",$C15&lt;400),"",IF(AND('201920 DATA'!BF15="*",$C15&gt;=400),"*",IF($C15&gt;=400,ROUND('201920 DATA'!BF15/$C15,2),"")))</f>
        <v>0</v>
      </c>
      <c r="AH15" s="289">
        <f>IF(OR($C15="*",$C15&lt;400),"",IF(AND('201920 DATA'!BG15="*",$C15&gt;=400),"*",IF($C15&gt;=400,ROUND('201920 DATA'!BG15/$C15,2),"")))</f>
        <v>0</v>
      </c>
      <c r="AI15" s="289">
        <f>IF(OR($C15="*",$C15&lt;400),"",IF(AND('201920 DATA'!BH15="*",$C15&gt;=400),"*",IF($C15&gt;=400,ROUND('201920 DATA'!BH15/$C15,2),"")))</f>
        <v>0</v>
      </c>
      <c r="AJ15" s="289">
        <f>IF(OR($C15="*",$C15&lt;400),"",IF(AND('201920 DATA'!BI15="*",$C15&gt;=400),"*",IF($C15&gt;=400,ROUND('201920 DATA'!BI15/$C15,2),"")))</f>
        <v>1</v>
      </c>
      <c r="AK15" s="289">
        <f>IF(OR($C15="*",$C15&lt;400),"",IF(AND('201920 DATA'!BJ15="*",$C15&gt;=400),"*",IF($C15&gt;=400,ROUND('201920 DATA'!BJ15/$C15,2),"")))</f>
        <v>0</v>
      </c>
      <c r="AL15" s="289">
        <f>IF(OR($C15="*",$C15&lt;400),"",IF(AND('201920 DATA'!BK15="*",$C15&gt;=400),"*",IF($C15&gt;=400,ROUND('201920 DATA'!BK15/$C15,2),"")))</f>
        <v>0</v>
      </c>
      <c r="AM15" s="289">
        <f>IF(OR($C15="*",$C15&lt;400),"",IF(AND('201920 DATA'!BL15="*",$C15&gt;=400),"*",IF($C15&gt;=400,ROUND('201920 DATA'!BL15/$C15,2),"")))</f>
        <v>0</v>
      </c>
      <c r="AN15" s="289">
        <f>IF(OR($C15="*",$C15&lt;400),"",IF(AND('201920 DATA'!BM15="*",$C15&gt;=400),"*",IF($C15&gt;=400,ROUND('201920 DATA'!BM15/$C15,2),"")))</f>
        <v>0</v>
      </c>
      <c r="AO15" s="289">
        <f>IF(OR($C15="*",$C15&lt;400),"",IF(AND('201920 DATA'!BN15="*",$C15&gt;=400),"*",IF($C15&gt;=400,ROUND('201920 DATA'!BN15/$C15,2),"")))</f>
        <v>0</v>
      </c>
      <c r="AP15" s="289">
        <f>IF(OR($C15="*",$C15&lt;400),"",IF(AND('201920 DATA'!BO15="*",$C15&gt;=400),"*",IF($C15&gt;=400,ROUND('201920 DATA'!BO15/$C15,2),"")))</f>
        <v>0</v>
      </c>
      <c r="AQ15" s="289">
        <f>IF(OR($C15="*",$C15&lt;400),"",IF(AND('201920 DATA'!BP15="*",$C15&gt;=400),"*",IF($C15&gt;=400,ROUND('201920 DATA'!BP15/$C15,2),"")))</f>
        <v>0</v>
      </c>
      <c r="AR15" s="289">
        <f>IF(OR($C15="*",$C15&lt;400),"",IF(AND('201920 DATA'!BQ15="*",$C15&gt;=400),"*",IF($C15&gt;=400,ROUND('201920 DATA'!BQ15/$C15,2),"")))</f>
        <v>0</v>
      </c>
      <c r="AS15" s="289">
        <f>IF(OR($C15="*",$C15&lt;400),"",IF(AND('201920 DATA'!BR15="*",$C15&gt;=400),"*",IF($C15&gt;=400,ROUND('201920 DATA'!BR15/$C15,2),"")))</f>
        <v>0</v>
      </c>
      <c r="AT15" s="289">
        <f>IF(OR($C15="*",$C15&lt;400),"",IF(AND('201920 DATA'!BS15="*",$C15&gt;=400),"*",IF($C15&gt;=400,ROUND('201920 DATA'!BS15/$C15,2),"")))</f>
        <v>0</v>
      </c>
      <c r="AU15" s="289">
        <f>IF(OR($C15="*",$C15&lt;400),"",IF(AND('201920 DATA'!BT15="*",$C15&gt;=400),"*",IF($C15&gt;=400,ROUND('201920 DATA'!BT15/$C15,2),"")))</f>
        <v>0</v>
      </c>
      <c r="AV15" s="289">
        <f>IF(OR($C15="*",$C15&lt;400),"",IF(AND('201920 DATA'!BU15="*",$C15&gt;=400),"*",IF($C15&gt;=400,ROUND('201920 DATA'!BU15/$C15,2),"")))</f>
        <v>0</v>
      </c>
      <c r="AW15" s="289">
        <f>IF(OR($C15="*",$C15&lt;400),"",IF(AND('201920 DATA'!BV15="*",$C15&gt;=400),"*",IF($C15&gt;=400,ROUND('201920 DATA'!BV15/$C15,2),"")))</f>
        <v>0</v>
      </c>
      <c r="AX15" s="289">
        <f>IF(OR($C15="*",$C15&lt;400),"",IF(AND('201920 DATA'!BW15="*",$C15&gt;=400),"*",IF($C15&gt;=400,ROUND('201920 DATA'!BW15/$C15,2),"")))</f>
        <v>0</v>
      </c>
      <c r="AZ15" s="365">
        <v>0</v>
      </c>
    </row>
    <row r="16" spans="1:52" x14ac:dyDescent="0.2">
      <c r="A16" s="373" t="s">
        <v>1364</v>
      </c>
      <c r="B16" s="287">
        <f>'201920 DATA'!B16</f>
        <v>2795</v>
      </c>
      <c r="C16" s="288">
        <f>'201920 DATA'!C16</f>
        <v>2795</v>
      </c>
      <c r="D16" s="293">
        <f>'201920 DATA'!FQ16</f>
        <v>0</v>
      </c>
      <c r="F16" s="313">
        <f t="shared" si="0"/>
        <v>0.75</v>
      </c>
      <c r="G16" s="295">
        <f t="shared" si="1"/>
        <v>1</v>
      </c>
      <c r="H16" s="289">
        <f>IF(OR($C16="*",$C16&lt;400),"",IF(AND('201920 DATA'!F16="*",$C16&gt;=400),"*",IF($C16&gt;=400,ROUND('201920 DATA'!F16/$C16,2),"")))</f>
        <v>0</v>
      </c>
      <c r="I16" s="296">
        <f>IF(OR($B16="*",$B16&lt;400),"",IF(AND('201920 DATA'!Y16="*",$B16&gt;=400),"*",IF($B16&gt;=400,ROUND('201920 DATA'!Y16/$B16,2),"")))</f>
        <v>0</v>
      </c>
      <c r="J16" s="296" t="str">
        <f>IF(OR($B16="*",$B16&lt;400),"",IF(AND('201920 DATA'!Z16="*",$B16&gt;=400),"*",IF($B16&gt;=400,ROUND('201920 DATA'!Z16/$B16,2),"")))</f>
        <v>*</v>
      </c>
      <c r="K16" s="296">
        <f>IF(OR($B16="*",$B16&lt;400),"",IF(AND('201920 DATA'!AA16="*",$B16&gt;=400),"*",IF($B16&gt;=400,ROUND('201920 DATA'!AA16/$B16,2),"")))</f>
        <v>0</v>
      </c>
      <c r="L16" s="296">
        <f>IF(OR($B16="*",$B16&lt;400),"",IF(AND('201920 DATA'!AB16="*",$B16&gt;=400),"*",IF($B16&gt;=400,ROUND('201920 DATA'!AB16/$B16,2),"")))</f>
        <v>0.06</v>
      </c>
      <c r="M16" s="296">
        <f>IF(OR($B16="*",$B16&lt;400),"",IF(AND('201920 DATA'!AC16="*",$B16&gt;=400),"*",IF($B16&gt;=400,ROUND('201920 DATA'!AC16/$B16,2),"")))</f>
        <v>0.39</v>
      </c>
      <c r="N16" s="296">
        <f>IF(OR($B16="*",$B16&lt;400),"",IF(AND('201920 DATA'!AD16="*",$B16&gt;=400),"*",IF($B16&gt;=400,ROUND('201920 DATA'!AD16/$B16,2),"")))</f>
        <v>0.52</v>
      </c>
      <c r="O16" s="296">
        <f>IF(OR($B16="*",$B16&lt;400),"",IF(AND('201920 DATA'!AE16="*",$B16&gt;=400),"*",IF($B16&gt;=400,ROUND('201920 DATA'!AE16/$B16,2),"")))</f>
        <v>0.02</v>
      </c>
      <c r="P16" s="297"/>
      <c r="Q16" s="296">
        <f>IF(OR($B16="*",$B16&lt;400),"",IF(AND('201920 DATA'!FO16="*",$B16&gt;=400),"*",IF($B16&gt;=400,ROUND('201920 DATA'!FO16/$B16,2),"")))</f>
        <v>0.98</v>
      </c>
      <c r="R16" s="289">
        <f>IF(OR($C16="*",$C16&lt;400),"",IF(AND('201920 DATA'!F16="*",$C16&gt;=400),"*",IF($C16&gt;=400,ROUND('201920 DATA'!F16/$C16,2),"")))</f>
        <v>0</v>
      </c>
      <c r="S16" s="289">
        <f>IF(OR($C16="*",$C16&lt;400),"",IF(AND('201920 DATA'!G16="*",$C16&gt;=400),"*",IF($C16&gt;=400,ROUND('201920 DATA'!G16/$C16,2),"")))</f>
        <v>1</v>
      </c>
      <c r="T16" s="289">
        <f>IF(OR($C16="*",$C16&lt;400),"",IF(AND('201920 DATA'!H16="*",$C16&gt;=400),"*",IF($C16&gt;=400,ROUND('201920 DATA'!H16/$C16,2),"")))</f>
        <v>0</v>
      </c>
      <c r="U16" s="289">
        <f>IF(OR($C16="*",$C16&lt;400),"",IF(AND('201920 DATA'!FP16="*",$C16&gt;=400),"*",IF($C16&gt;=400,ROUND('201920 DATA'!FP16/$C16,2),"")))</f>
        <v>0</v>
      </c>
      <c r="V16" s="312" t="str">
        <f>IF(OR($D16="*",$D16&lt;400),"",IF(AND('201920 DATA'!M16="*",$D16&gt;=400),"*",IF($D16&gt;=400,ROUND('201920 DATA'!M16/$D16,2),"")))</f>
        <v/>
      </c>
      <c r="W16" s="312" t="str">
        <f>IF(OR($D16="*",$D16&lt;400),"",IF(AND('201920 DATA'!N16="*",$D16&gt;=400),"*",IF($D16&gt;=400,ROUND('201920 DATA'!N16/$D16,2),"")))</f>
        <v/>
      </c>
      <c r="X16" s="312" t="str">
        <f>IF(OR($D16="*",$D16&lt;400),"",IF(AND('201920 DATA'!O16="*",$D16&gt;=400),"*",IF($D16&gt;=400,ROUND('201920 DATA'!O16/$D16,2),"")))</f>
        <v/>
      </c>
      <c r="Y16" s="312" t="str">
        <f>IF(OR($D16="*",$D16&lt;400),"",IF(AND('201920 DATA'!P16="*",$D16&gt;=400),"*",IF($D16&gt;=400,ROUND('201920 DATA'!P16/$D16,2),"")))</f>
        <v/>
      </c>
      <c r="Z16" s="312" t="str">
        <f>IF(OR($D16="*",$D16&lt;400),"",IF(AND('201920 DATA'!Q16="*",$D16&gt;=400),"*",IF($D16&gt;=400,ROUND('201920 DATA'!Q16/$D16,2),"")))</f>
        <v/>
      </c>
      <c r="AA16" s="312" t="str">
        <f>IF(OR($D16="*",$D16&lt;400),"",IF(AND('201920 DATA'!R16="*",$D16&gt;=400),"*",IF($D16&gt;=400,ROUND('201920 DATA'!R16/$D16,2),"")))</f>
        <v/>
      </c>
      <c r="AB16" s="312" t="str">
        <f>IF(OR($D16="*",$D16&lt;400),"",IF(AND('201920 DATA'!S16="*",$D16&gt;=400),"*",IF($D16&gt;=400,ROUND('201920 DATA'!S16/$D16,2),"")))</f>
        <v/>
      </c>
      <c r="AC16" s="312" t="str">
        <f>IF(OR($D16="*",$D16&lt;400),"",IF(AND('201920 DATA'!T16="*",$D16&gt;=400),"*",IF($D16&gt;=400,ROUND('201920 DATA'!T16/$D16,2),"")))</f>
        <v/>
      </c>
      <c r="AD16" s="289">
        <f>IF(OR($C16="*",$C16&lt;400),"",IF(AND('201920 DATA'!BC16="*",$C16&gt;=400),"*",IF($C16&gt;=400,ROUND('201920 DATA'!BC16/$C16,2),"")))</f>
        <v>0</v>
      </c>
      <c r="AE16" s="289">
        <f>IF(OR($C16="*",$C16&lt;400),"",IF(AND('201920 DATA'!BD16="*",$C16&gt;=400),"*",IF($C16&gt;=400,ROUND('201920 DATA'!BD16/$C16,2),"")))</f>
        <v>0</v>
      </c>
      <c r="AF16" s="289">
        <f>IF(OR($C16="*",$C16&lt;400),"",IF(AND('201920 DATA'!BE16="*",$C16&gt;=400),"*",IF($C16&gt;=400,ROUND('201920 DATA'!BE16/$C16,2),"")))</f>
        <v>0</v>
      </c>
      <c r="AG16" s="289">
        <f>IF(OR($C16="*",$C16&lt;400),"",IF(AND('201920 DATA'!BF16="*",$C16&gt;=400),"*",IF($C16&gt;=400,ROUND('201920 DATA'!BF16/$C16,2),"")))</f>
        <v>0</v>
      </c>
      <c r="AH16" s="289">
        <f>IF(OR($C16="*",$C16&lt;400),"",IF(AND('201920 DATA'!BG16="*",$C16&gt;=400),"*",IF($C16&gt;=400,ROUND('201920 DATA'!BG16/$C16,2),"")))</f>
        <v>0</v>
      </c>
      <c r="AI16" s="289">
        <f>IF(OR($C16="*",$C16&lt;400),"",IF(AND('201920 DATA'!BH16="*",$C16&gt;=400),"*",IF($C16&gt;=400,ROUND('201920 DATA'!BH16/$C16,2),"")))</f>
        <v>0</v>
      </c>
      <c r="AJ16" s="289">
        <f>IF(OR($C16="*",$C16&lt;400),"",IF(AND('201920 DATA'!BI16="*",$C16&gt;=400),"*",IF($C16&gt;=400,ROUND('201920 DATA'!BI16/$C16,2),"")))</f>
        <v>1</v>
      </c>
      <c r="AK16" s="289">
        <f>IF(OR($C16="*",$C16&lt;400),"",IF(AND('201920 DATA'!BJ16="*",$C16&gt;=400),"*",IF($C16&gt;=400,ROUND('201920 DATA'!BJ16/$C16,2),"")))</f>
        <v>0</v>
      </c>
      <c r="AL16" s="289">
        <f>IF(OR($C16="*",$C16&lt;400),"",IF(AND('201920 DATA'!BK16="*",$C16&gt;=400),"*",IF($C16&gt;=400,ROUND('201920 DATA'!BK16/$C16,2),"")))</f>
        <v>0</v>
      </c>
      <c r="AM16" s="289">
        <f>IF(OR($C16="*",$C16&lt;400),"",IF(AND('201920 DATA'!BL16="*",$C16&gt;=400),"*",IF($C16&gt;=400,ROUND('201920 DATA'!BL16/$C16,2),"")))</f>
        <v>0</v>
      </c>
      <c r="AN16" s="289">
        <f>IF(OR($C16="*",$C16&lt;400),"",IF(AND('201920 DATA'!BM16="*",$C16&gt;=400),"*",IF($C16&gt;=400,ROUND('201920 DATA'!BM16/$C16,2),"")))</f>
        <v>0</v>
      </c>
      <c r="AO16" s="289" t="str">
        <f>IF(OR($C16="*",$C16&lt;400),"",IF(AND('201920 DATA'!BN16="*",$C16&gt;=400),"*",IF($C16&gt;=400,ROUND('201920 DATA'!BN16/$C16,2),"")))</f>
        <v>*</v>
      </c>
      <c r="AP16" s="289">
        <f>IF(OR($C16="*",$C16&lt;400),"",IF(AND('201920 DATA'!BO16="*",$C16&gt;=400),"*",IF($C16&gt;=400,ROUND('201920 DATA'!BO16/$C16,2),"")))</f>
        <v>0</v>
      </c>
      <c r="AQ16" s="289">
        <f>IF(OR($C16="*",$C16&lt;400),"",IF(AND('201920 DATA'!BP16="*",$C16&gt;=400),"*",IF($C16&gt;=400,ROUND('201920 DATA'!BP16/$C16,2),"")))</f>
        <v>0</v>
      </c>
      <c r="AR16" s="289">
        <f>IF(OR($C16="*",$C16&lt;400),"",IF(AND('201920 DATA'!BQ16="*",$C16&gt;=400),"*",IF($C16&gt;=400,ROUND('201920 DATA'!BQ16/$C16,2),"")))</f>
        <v>0</v>
      </c>
      <c r="AS16" s="289">
        <f>IF(OR($C16="*",$C16&lt;400),"",IF(AND('201920 DATA'!BR16="*",$C16&gt;=400),"*",IF($C16&gt;=400,ROUND('201920 DATA'!BR16/$C16,2),"")))</f>
        <v>0</v>
      </c>
      <c r="AT16" s="289">
        <f>IF(OR($C16="*",$C16&lt;400),"",IF(AND('201920 DATA'!BS16="*",$C16&gt;=400),"*",IF($C16&gt;=400,ROUND('201920 DATA'!BS16/$C16,2),"")))</f>
        <v>0</v>
      </c>
      <c r="AU16" s="289">
        <f>IF(OR($C16="*",$C16&lt;400),"",IF(AND('201920 DATA'!BT16="*",$C16&gt;=400),"*",IF($C16&gt;=400,ROUND('201920 DATA'!BT16/$C16,2),"")))</f>
        <v>0</v>
      </c>
      <c r="AV16" s="289">
        <f>IF(OR($C16="*",$C16&lt;400),"",IF(AND('201920 DATA'!BU16="*",$C16&gt;=400),"*",IF($C16&gt;=400,ROUND('201920 DATA'!BU16/$C16,2),"")))</f>
        <v>0</v>
      </c>
      <c r="AW16" s="289">
        <f>IF(OR($C16="*",$C16&lt;400),"",IF(AND('201920 DATA'!BV16="*",$C16&gt;=400),"*",IF($C16&gt;=400,ROUND('201920 DATA'!BV16/$C16,2),"")))</f>
        <v>0</v>
      </c>
      <c r="AX16" s="289">
        <f>IF(OR($C16="*",$C16&lt;400),"",IF(AND('201920 DATA'!BW16="*",$C16&gt;=400),"*",IF($C16&gt;=400,ROUND('201920 DATA'!BW16/$C16,2),"")))</f>
        <v>0</v>
      </c>
      <c r="AZ16" s="365">
        <v>705</v>
      </c>
    </row>
    <row r="17" spans="1:52" x14ac:dyDescent="0.2">
      <c r="A17" s="373" t="s">
        <v>1527</v>
      </c>
      <c r="B17" s="287">
        <f>'201920 DATA'!B17</f>
        <v>1970</v>
      </c>
      <c r="C17" s="288">
        <f>'201920 DATA'!C17</f>
        <v>1970</v>
      </c>
      <c r="D17" s="293">
        <f>'201920 DATA'!FQ17</f>
        <v>0</v>
      </c>
      <c r="F17" s="313">
        <f t="shared" si="0"/>
        <v>0.73</v>
      </c>
      <c r="G17" s="295">
        <f t="shared" si="1"/>
        <v>1</v>
      </c>
      <c r="H17" s="289">
        <f>IF(OR($C17="*",$C17&lt;400),"",IF(AND('201920 DATA'!F17="*",$C17&gt;=400),"*",IF($C17&gt;=400,ROUND('201920 DATA'!F17/$C17,2),"")))</f>
        <v>0</v>
      </c>
      <c r="I17" s="296">
        <f>IF(OR($B17="*",$B17&lt;400),"",IF(AND('201920 DATA'!Y17="*",$B17&gt;=400),"*",IF($B17&gt;=400,ROUND('201920 DATA'!Y17/$B17,2),"")))</f>
        <v>0</v>
      </c>
      <c r="J17" s="296">
        <f>IF(OR($B17="*",$B17&lt;400),"",IF(AND('201920 DATA'!Z17="*",$B17&gt;=400),"*",IF($B17&gt;=400,ROUND('201920 DATA'!Z17/$B17,2),"")))</f>
        <v>0</v>
      </c>
      <c r="K17" s="296" t="str">
        <f>IF(OR($B17="*",$B17&lt;400),"",IF(AND('201920 DATA'!AA17="*",$B17&gt;=400),"*",IF($B17&gt;=400,ROUND('201920 DATA'!AA17/$B17,2),"")))</f>
        <v>*</v>
      </c>
      <c r="L17" s="296">
        <f>IF(OR($B17="*",$B17&lt;400),"",IF(AND('201920 DATA'!AB17="*",$B17&gt;=400),"*",IF($B17&gt;=400,ROUND('201920 DATA'!AB17/$B17,2),"")))</f>
        <v>0.05</v>
      </c>
      <c r="M17" s="296">
        <f>IF(OR($B17="*",$B17&lt;400),"",IF(AND('201920 DATA'!AC17="*",$B17&gt;=400),"*",IF($B17&gt;=400,ROUND('201920 DATA'!AC17/$B17,2),"")))</f>
        <v>0.41</v>
      </c>
      <c r="N17" s="296">
        <f>IF(OR($B17="*",$B17&lt;400),"",IF(AND('201920 DATA'!AD17="*",$B17&gt;=400),"*",IF($B17&gt;=400,ROUND('201920 DATA'!AD17/$B17,2),"")))</f>
        <v>0.51</v>
      </c>
      <c r="O17" s="296">
        <f>IF(OR($B17="*",$B17&lt;400),"",IF(AND('201920 DATA'!AE17="*",$B17&gt;=400),"*",IF($B17&gt;=400,ROUND('201920 DATA'!AE17/$B17,2),"")))</f>
        <v>0.03</v>
      </c>
      <c r="P17" s="297"/>
      <c r="Q17" s="296">
        <f>IF(OR($B17="*",$B17&lt;400),"",IF(AND('201920 DATA'!FO17="*",$B17&gt;=400),"*",IF($B17&gt;=400,ROUND('201920 DATA'!FO17/$B17,2),"")))</f>
        <v>0.96</v>
      </c>
      <c r="R17" s="289">
        <f>IF(OR($C17="*",$C17&lt;400),"",IF(AND('201920 DATA'!F17="*",$C17&gt;=400),"*",IF($C17&gt;=400,ROUND('201920 DATA'!F17/$C17,2),"")))</f>
        <v>0</v>
      </c>
      <c r="S17" s="289">
        <f>IF(OR($C17="*",$C17&lt;400),"",IF(AND('201920 DATA'!G17="*",$C17&gt;=400),"*",IF($C17&gt;=400,ROUND('201920 DATA'!G17/$C17,2),"")))</f>
        <v>1</v>
      </c>
      <c r="T17" s="289">
        <f>IF(OR($C17="*",$C17&lt;400),"",IF(AND('201920 DATA'!H17="*",$C17&gt;=400),"*",IF($C17&gt;=400,ROUND('201920 DATA'!H17/$C17,2),"")))</f>
        <v>0</v>
      </c>
      <c r="U17" s="289">
        <f>IF(OR($C17="*",$C17&lt;400),"",IF(AND('201920 DATA'!FP17="*",$C17&gt;=400),"*",IF($C17&gt;=400,ROUND('201920 DATA'!FP17/$C17,2),"")))</f>
        <v>0</v>
      </c>
      <c r="V17" s="312" t="str">
        <f>IF(OR($D17="*",$D17&lt;400),"",IF(AND('201920 DATA'!M17="*",$D17&gt;=400),"*",IF($D17&gt;=400,ROUND('201920 DATA'!M17/$D17,2),"")))</f>
        <v/>
      </c>
      <c r="W17" s="312" t="str">
        <f>IF(OR($D17="*",$D17&lt;400),"",IF(AND('201920 DATA'!N17="*",$D17&gt;=400),"*",IF($D17&gt;=400,ROUND('201920 DATA'!N17/$D17,2),"")))</f>
        <v/>
      </c>
      <c r="X17" s="312" t="str">
        <f>IF(OR($D17="*",$D17&lt;400),"",IF(AND('201920 DATA'!O17="*",$D17&gt;=400),"*",IF($D17&gt;=400,ROUND('201920 DATA'!O17/$D17,2),"")))</f>
        <v/>
      </c>
      <c r="Y17" s="312" t="str">
        <f>IF(OR($D17="*",$D17&lt;400),"",IF(AND('201920 DATA'!P17="*",$D17&gt;=400),"*",IF($D17&gt;=400,ROUND('201920 DATA'!P17/$D17,2),"")))</f>
        <v/>
      </c>
      <c r="Z17" s="312" t="str">
        <f>IF(OR($D17="*",$D17&lt;400),"",IF(AND('201920 DATA'!Q17="*",$D17&gt;=400),"*",IF($D17&gt;=400,ROUND('201920 DATA'!Q17/$D17,2),"")))</f>
        <v/>
      </c>
      <c r="AA17" s="312" t="str">
        <f>IF(OR($D17="*",$D17&lt;400),"",IF(AND('201920 DATA'!R17="*",$D17&gt;=400),"*",IF($D17&gt;=400,ROUND('201920 DATA'!R17/$D17,2),"")))</f>
        <v/>
      </c>
      <c r="AB17" s="312" t="str">
        <f>IF(OR($D17="*",$D17&lt;400),"",IF(AND('201920 DATA'!S17="*",$D17&gt;=400),"*",IF($D17&gt;=400,ROUND('201920 DATA'!S17/$D17,2),"")))</f>
        <v/>
      </c>
      <c r="AC17" s="312" t="str">
        <f>IF(OR($D17="*",$D17&lt;400),"",IF(AND('201920 DATA'!T17="*",$D17&gt;=400),"*",IF($D17&gt;=400,ROUND('201920 DATA'!T17/$D17,2),"")))</f>
        <v/>
      </c>
      <c r="AD17" s="289">
        <f>IF(OR($C17="*",$C17&lt;400),"",IF(AND('201920 DATA'!BC17="*",$C17&gt;=400),"*",IF($C17&gt;=400,ROUND('201920 DATA'!BC17/$C17,2),"")))</f>
        <v>0</v>
      </c>
      <c r="AE17" s="289">
        <f>IF(OR($C17="*",$C17&lt;400),"",IF(AND('201920 DATA'!BD17="*",$C17&gt;=400),"*",IF($C17&gt;=400,ROUND('201920 DATA'!BD17/$C17,2),"")))</f>
        <v>0</v>
      </c>
      <c r="AF17" s="289">
        <f>IF(OR($C17="*",$C17&lt;400),"",IF(AND('201920 DATA'!BE17="*",$C17&gt;=400),"*",IF($C17&gt;=400,ROUND('201920 DATA'!BE17/$C17,2),"")))</f>
        <v>0</v>
      </c>
      <c r="AG17" s="289">
        <f>IF(OR($C17="*",$C17&lt;400),"",IF(AND('201920 DATA'!BF17="*",$C17&gt;=400),"*",IF($C17&gt;=400,ROUND('201920 DATA'!BF17/$C17,2),"")))</f>
        <v>0</v>
      </c>
      <c r="AH17" s="289">
        <f>IF(OR($C17="*",$C17&lt;400),"",IF(AND('201920 DATA'!BG17="*",$C17&gt;=400),"*",IF($C17&gt;=400,ROUND('201920 DATA'!BG17/$C17,2),"")))</f>
        <v>0</v>
      </c>
      <c r="AI17" s="289">
        <f>IF(OR($C17="*",$C17&lt;400),"",IF(AND('201920 DATA'!BH17="*",$C17&gt;=400),"*",IF($C17&gt;=400,ROUND('201920 DATA'!BH17/$C17,2),"")))</f>
        <v>0</v>
      </c>
      <c r="AJ17" s="289">
        <f>IF(OR($C17="*",$C17&lt;400),"",IF(AND('201920 DATA'!BI17="*",$C17&gt;=400),"*",IF($C17&gt;=400,ROUND('201920 DATA'!BI17/$C17,2),"")))</f>
        <v>1</v>
      </c>
      <c r="AK17" s="289">
        <f>IF(OR($C17="*",$C17&lt;400),"",IF(AND('201920 DATA'!BJ17="*",$C17&gt;=400),"*",IF($C17&gt;=400,ROUND('201920 DATA'!BJ17/$C17,2),"")))</f>
        <v>0</v>
      </c>
      <c r="AL17" s="289">
        <f>IF(OR($C17="*",$C17&lt;400),"",IF(AND('201920 DATA'!BK17="*",$C17&gt;=400),"*",IF($C17&gt;=400,ROUND('201920 DATA'!BK17/$C17,2),"")))</f>
        <v>0</v>
      </c>
      <c r="AM17" s="289">
        <f>IF(OR($C17="*",$C17&lt;400),"",IF(AND('201920 DATA'!BL17="*",$C17&gt;=400),"*",IF($C17&gt;=400,ROUND('201920 DATA'!BL17/$C17,2),"")))</f>
        <v>0</v>
      </c>
      <c r="AN17" s="289">
        <f>IF(OR($C17="*",$C17&lt;400),"",IF(AND('201920 DATA'!BM17="*",$C17&gt;=400),"*",IF($C17&gt;=400,ROUND('201920 DATA'!BM17/$C17,2),"")))</f>
        <v>0</v>
      </c>
      <c r="AO17" s="289" t="str">
        <f>IF(OR($C17="*",$C17&lt;400),"",IF(AND('201920 DATA'!BN17="*",$C17&gt;=400),"*",IF($C17&gt;=400,ROUND('201920 DATA'!BN17/$C17,2),"")))</f>
        <v>*</v>
      </c>
      <c r="AP17" s="289">
        <f>IF(OR($C17="*",$C17&lt;400),"",IF(AND('201920 DATA'!BO17="*",$C17&gt;=400),"*",IF($C17&gt;=400,ROUND('201920 DATA'!BO17/$C17,2),"")))</f>
        <v>0</v>
      </c>
      <c r="AQ17" s="289">
        <f>IF(OR($C17="*",$C17&lt;400),"",IF(AND('201920 DATA'!BP17="*",$C17&gt;=400),"*",IF($C17&gt;=400,ROUND('201920 DATA'!BP17/$C17,2),"")))</f>
        <v>0</v>
      </c>
      <c r="AR17" s="289">
        <f>IF(OR($C17="*",$C17&lt;400),"",IF(AND('201920 DATA'!BQ17="*",$C17&gt;=400),"*",IF($C17&gt;=400,ROUND('201920 DATA'!BQ17/$C17,2),"")))</f>
        <v>0</v>
      </c>
      <c r="AS17" s="289">
        <f>IF(OR($C17="*",$C17&lt;400),"",IF(AND('201920 DATA'!BR17="*",$C17&gt;=400),"*",IF($C17&gt;=400,ROUND('201920 DATA'!BR17/$C17,2),"")))</f>
        <v>0</v>
      </c>
      <c r="AT17" s="289">
        <f>IF(OR($C17="*",$C17&lt;400),"",IF(AND('201920 DATA'!BS17="*",$C17&gt;=400),"*",IF($C17&gt;=400,ROUND('201920 DATA'!BS17/$C17,2),"")))</f>
        <v>0</v>
      </c>
      <c r="AU17" s="289">
        <f>IF(OR($C17="*",$C17&lt;400),"",IF(AND('201920 DATA'!BT17="*",$C17&gt;=400),"*",IF($C17&gt;=400,ROUND('201920 DATA'!BT17/$C17,2),"")))</f>
        <v>0</v>
      </c>
      <c r="AV17" s="289" t="str">
        <f>IF(OR($C17="*",$C17&lt;400),"",IF(AND('201920 DATA'!BU17="*",$C17&gt;=400),"*",IF($C17&gt;=400,ROUND('201920 DATA'!BU17/$C17,2),"")))</f>
        <v>*</v>
      </c>
      <c r="AW17" s="289">
        <f>IF(OR($C17="*",$C17&lt;400),"",IF(AND('201920 DATA'!BV17="*",$C17&gt;=400),"*",IF($C17&gt;=400,ROUND('201920 DATA'!BV17/$C17,2),"")))</f>
        <v>0</v>
      </c>
      <c r="AX17" s="289">
        <f>IF(OR($C17="*",$C17&lt;400),"",IF(AND('201920 DATA'!BW17="*",$C17&gt;=400),"*",IF($C17&gt;=400,ROUND('201920 DATA'!BW17/$C17,2),"")))</f>
        <v>0</v>
      </c>
      <c r="AZ17" s="365">
        <v>535</v>
      </c>
    </row>
    <row r="18" spans="1:52" x14ac:dyDescent="0.2">
      <c r="A18" s="373" t="s">
        <v>1528</v>
      </c>
      <c r="B18" s="287">
        <f>'201920 DATA'!B18</f>
        <v>4320</v>
      </c>
      <c r="C18" s="288">
        <f>'201920 DATA'!C18</f>
        <v>4320</v>
      </c>
      <c r="D18" s="293">
        <f>'201920 DATA'!FQ18</f>
        <v>0</v>
      </c>
      <c r="F18" s="313">
        <f t="shared" si="0"/>
        <v>0.94</v>
      </c>
      <c r="G18" s="295">
        <f t="shared" si="1"/>
        <v>1</v>
      </c>
      <c r="H18" s="289">
        <f>IF(OR($C18="*",$C18&lt;400),"",IF(AND('201920 DATA'!F18="*",$C18&gt;=400),"*",IF($C18&gt;=400,ROUND('201920 DATA'!F18/$C18,2),"")))</f>
        <v>0</v>
      </c>
      <c r="I18" s="296">
        <f>IF(OR($B18="*",$B18&lt;400),"",IF(AND('201920 DATA'!Y18="*",$B18&gt;=400),"*",IF($B18&gt;=400,ROUND('201920 DATA'!Y18/$B18,2),"")))</f>
        <v>0</v>
      </c>
      <c r="J18" s="296" t="str">
        <f>IF(OR($B18="*",$B18&lt;400),"",IF(AND('201920 DATA'!Z18="*",$B18&gt;=400),"*",IF($B18&gt;=400,ROUND('201920 DATA'!Z18/$B18,2),"")))</f>
        <v>*</v>
      </c>
      <c r="K18" s="296">
        <f>IF(OR($B18="*",$B18&lt;400),"",IF(AND('201920 DATA'!AA18="*",$B18&gt;=400),"*",IF($B18&gt;=400,ROUND('201920 DATA'!AA18/$B18,2),"")))</f>
        <v>0.01</v>
      </c>
      <c r="L18" s="296">
        <f>IF(OR($B18="*",$B18&lt;400),"",IF(AND('201920 DATA'!AB18="*",$B18&gt;=400),"*",IF($B18&gt;=400,ROUND('201920 DATA'!AB18/$B18,2),"")))</f>
        <v>0.06</v>
      </c>
      <c r="M18" s="296">
        <f>IF(OR($B18="*",$B18&lt;400),"",IF(AND('201920 DATA'!AC18="*",$B18&gt;=400),"*",IF($B18&gt;=400,ROUND('201920 DATA'!AC18/$B18,2),"")))</f>
        <v>0.33</v>
      </c>
      <c r="N18" s="296">
        <f>IF(OR($B18="*",$B18&lt;400),"",IF(AND('201920 DATA'!AD18="*",$B18&gt;=400),"*",IF($B18&gt;=400,ROUND('201920 DATA'!AD18/$B18,2),"")))</f>
        <v>0.56000000000000005</v>
      </c>
      <c r="O18" s="296">
        <f>IF(OR($B18="*",$B18&lt;400),"",IF(AND('201920 DATA'!AE18="*",$B18&gt;=400),"*",IF($B18&gt;=400,ROUND('201920 DATA'!AE18/$B18,2),"")))</f>
        <v>0.03</v>
      </c>
      <c r="P18" s="297"/>
      <c r="Q18" s="296">
        <f>IF(OR($B18="*",$B18&lt;400),"",IF(AND('201920 DATA'!FO18="*",$B18&gt;=400),"*",IF($B18&gt;=400,ROUND('201920 DATA'!FO18/$B18,2),"")))</f>
        <v>0.99</v>
      </c>
      <c r="R18" s="289">
        <f>IF(OR($C18="*",$C18&lt;400),"",IF(AND('201920 DATA'!F18="*",$C18&gt;=400),"*",IF($C18&gt;=400,ROUND('201920 DATA'!F18/$C18,2),"")))</f>
        <v>0</v>
      </c>
      <c r="S18" s="289">
        <f>IF(OR($C18="*",$C18&lt;400),"",IF(AND('201920 DATA'!G18="*",$C18&gt;=400),"*",IF($C18&gt;=400,ROUND('201920 DATA'!G18/$C18,2),"")))</f>
        <v>1</v>
      </c>
      <c r="T18" s="289">
        <f>IF(OR($C18="*",$C18&lt;400),"",IF(AND('201920 DATA'!H18="*",$C18&gt;=400),"*",IF($C18&gt;=400,ROUND('201920 DATA'!H18/$C18,2),"")))</f>
        <v>0</v>
      </c>
      <c r="U18" s="289">
        <f>IF(OR($C18="*",$C18&lt;400),"",IF(AND('201920 DATA'!FP18="*",$C18&gt;=400),"*",IF($C18&gt;=400,ROUND('201920 DATA'!FP18/$C18,2),"")))</f>
        <v>0</v>
      </c>
      <c r="V18" s="312" t="str">
        <f>IF(OR($D18="*",$D18&lt;400),"",IF(AND('201920 DATA'!M18="*",$D18&gt;=400),"*",IF($D18&gt;=400,ROUND('201920 DATA'!M18/$D18,2),"")))</f>
        <v/>
      </c>
      <c r="W18" s="312" t="str">
        <f>IF(OR($D18="*",$D18&lt;400),"",IF(AND('201920 DATA'!N18="*",$D18&gt;=400),"*",IF($D18&gt;=400,ROUND('201920 DATA'!N18/$D18,2),"")))</f>
        <v/>
      </c>
      <c r="X18" s="312" t="str">
        <f>IF(OR($D18="*",$D18&lt;400),"",IF(AND('201920 DATA'!O18="*",$D18&gt;=400),"*",IF($D18&gt;=400,ROUND('201920 DATA'!O18/$D18,2),"")))</f>
        <v/>
      </c>
      <c r="Y18" s="312" t="str">
        <f>IF(OR($D18="*",$D18&lt;400),"",IF(AND('201920 DATA'!P18="*",$D18&gt;=400),"*",IF($D18&gt;=400,ROUND('201920 DATA'!P18/$D18,2),"")))</f>
        <v/>
      </c>
      <c r="Z18" s="312" t="str">
        <f>IF(OR($D18="*",$D18&lt;400),"",IF(AND('201920 DATA'!Q18="*",$D18&gt;=400),"*",IF($D18&gt;=400,ROUND('201920 DATA'!Q18/$D18,2),"")))</f>
        <v/>
      </c>
      <c r="AA18" s="312" t="str">
        <f>IF(OR($D18="*",$D18&lt;400),"",IF(AND('201920 DATA'!R18="*",$D18&gt;=400),"*",IF($D18&gt;=400,ROUND('201920 DATA'!R18/$D18,2),"")))</f>
        <v/>
      </c>
      <c r="AB18" s="312" t="str">
        <f>IF(OR($D18="*",$D18&lt;400),"",IF(AND('201920 DATA'!S18="*",$D18&gt;=400),"*",IF($D18&gt;=400,ROUND('201920 DATA'!S18/$D18,2),"")))</f>
        <v/>
      </c>
      <c r="AC18" s="312" t="str">
        <f>IF(OR($D18="*",$D18&lt;400),"",IF(AND('201920 DATA'!T18="*",$D18&gt;=400),"*",IF($D18&gt;=400,ROUND('201920 DATA'!T18/$D18,2),"")))</f>
        <v/>
      </c>
      <c r="AD18" s="289">
        <f>IF(OR($C18="*",$C18&lt;400),"",IF(AND('201920 DATA'!BC18="*",$C18&gt;=400),"*",IF($C18&gt;=400,ROUND('201920 DATA'!BC18/$C18,2),"")))</f>
        <v>0</v>
      </c>
      <c r="AE18" s="289">
        <f>IF(OR($C18="*",$C18&lt;400),"",IF(AND('201920 DATA'!BD18="*",$C18&gt;=400),"*",IF($C18&gt;=400,ROUND('201920 DATA'!BD18/$C18,2),"")))</f>
        <v>0</v>
      </c>
      <c r="AF18" s="289">
        <f>IF(OR($C18="*",$C18&lt;400),"",IF(AND('201920 DATA'!BE18="*",$C18&gt;=400),"*",IF($C18&gt;=400,ROUND('201920 DATA'!BE18/$C18,2),"")))</f>
        <v>0</v>
      </c>
      <c r="AG18" s="289">
        <f>IF(OR($C18="*",$C18&lt;400),"",IF(AND('201920 DATA'!BF18="*",$C18&gt;=400),"*",IF($C18&gt;=400,ROUND('201920 DATA'!BF18/$C18,2),"")))</f>
        <v>0</v>
      </c>
      <c r="AH18" s="289">
        <f>IF(OR($C18="*",$C18&lt;400),"",IF(AND('201920 DATA'!BG18="*",$C18&gt;=400),"*",IF($C18&gt;=400,ROUND('201920 DATA'!BG18/$C18,2),"")))</f>
        <v>0</v>
      </c>
      <c r="AI18" s="289">
        <f>IF(OR($C18="*",$C18&lt;400),"",IF(AND('201920 DATA'!BH18="*",$C18&gt;=400),"*",IF($C18&gt;=400,ROUND('201920 DATA'!BH18/$C18,2),"")))</f>
        <v>0</v>
      </c>
      <c r="AJ18" s="289">
        <f>IF(OR($C18="*",$C18&lt;400),"",IF(AND('201920 DATA'!BI18="*",$C18&gt;=400),"*",IF($C18&gt;=400,ROUND('201920 DATA'!BI18/$C18,2),"")))</f>
        <v>1</v>
      </c>
      <c r="AK18" s="289">
        <f>IF(OR($C18="*",$C18&lt;400),"",IF(AND('201920 DATA'!BJ18="*",$C18&gt;=400),"*",IF($C18&gt;=400,ROUND('201920 DATA'!BJ18/$C18,2),"")))</f>
        <v>0</v>
      </c>
      <c r="AL18" s="289">
        <f>IF(OR($C18="*",$C18&lt;400),"",IF(AND('201920 DATA'!BK18="*",$C18&gt;=400),"*",IF($C18&gt;=400,ROUND('201920 DATA'!BK18/$C18,2),"")))</f>
        <v>0</v>
      </c>
      <c r="AM18" s="289">
        <f>IF(OR($C18="*",$C18&lt;400),"",IF(AND('201920 DATA'!BL18="*",$C18&gt;=400),"*",IF($C18&gt;=400,ROUND('201920 DATA'!BL18/$C18,2),"")))</f>
        <v>0</v>
      </c>
      <c r="AN18" s="289">
        <f>IF(OR($C18="*",$C18&lt;400),"",IF(AND('201920 DATA'!BM18="*",$C18&gt;=400),"*",IF($C18&gt;=400,ROUND('201920 DATA'!BM18/$C18,2),"")))</f>
        <v>0</v>
      </c>
      <c r="AO18" s="289">
        <f>IF(OR($C18="*",$C18&lt;400),"",IF(AND('201920 DATA'!BN18="*",$C18&gt;=400),"*",IF($C18&gt;=400,ROUND('201920 DATA'!BN18/$C18,2),"")))</f>
        <v>0</v>
      </c>
      <c r="AP18" s="289">
        <f>IF(OR($C18="*",$C18&lt;400),"",IF(AND('201920 DATA'!BO18="*",$C18&gt;=400),"*",IF($C18&gt;=400,ROUND('201920 DATA'!BO18/$C18,2),"")))</f>
        <v>0</v>
      </c>
      <c r="AQ18" s="289">
        <f>IF(OR($C18="*",$C18&lt;400),"",IF(AND('201920 DATA'!BP18="*",$C18&gt;=400),"*",IF($C18&gt;=400,ROUND('201920 DATA'!BP18/$C18,2),"")))</f>
        <v>0</v>
      </c>
      <c r="AR18" s="289">
        <f>IF(OR($C18="*",$C18&lt;400),"",IF(AND('201920 DATA'!BQ18="*",$C18&gt;=400),"*",IF($C18&gt;=400,ROUND('201920 DATA'!BQ18/$C18,2),"")))</f>
        <v>0</v>
      </c>
      <c r="AS18" s="289">
        <f>IF(OR($C18="*",$C18&lt;400),"",IF(AND('201920 DATA'!BR18="*",$C18&gt;=400),"*",IF($C18&gt;=400,ROUND('201920 DATA'!BR18/$C18,2),"")))</f>
        <v>0</v>
      </c>
      <c r="AT18" s="289">
        <f>IF(OR($C18="*",$C18&lt;400),"",IF(AND('201920 DATA'!BS18="*",$C18&gt;=400),"*",IF($C18&gt;=400,ROUND('201920 DATA'!BS18/$C18,2),"")))</f>
        <v>0</v>
      </c>
      <c r="AU18" s="289">
        <f>IF(OR($C18="*",$C18&lt;400),"",IF(AND('201920 DATA'!BT18="*",$C18&gt;=400),"*",IF($C18&gt;=400,ROUND('201920 DATA'!BT18/$C18,2),"")))</f>
        <v>0</v>
      </c>
      <c r="AV18" s="289">
        <f>IF(OR($C18="*",$C18&lt;400),"",IF(AND('201920 DATA'!BU18="*",$C18&gt;=400),"*",IF($C18&gt;=400,ROUND('201920 DATA'!BU18/$C18,2),"")))</f>
        <v>0</v>
      </c>
      <c r="AW18" s="289">
        <f>IF(OR($C18="*",$C18&lt;400),"",IF(AND('201920 DATA'!BV18="*",$C18&gt;=400),"*",IF($C18&gt;=400,ROUND('201920 DATA'!BV18/$C18,2),"")))</f>
        <v>0</v>
      </c>
      <c r="AX18" s="289">
        <f>IF(OR($C18="*",$C18&lt;400),"",IF(AND('201920 DATA'!BW18="*",$C18&gt;=400),"*",IF($C18&gt;=400,ROUND('201920 DATA'!BW18/$C18,2),"")))</f>
        <v>0</v>
      </c>
      <c r="AZ18" s="365">
        <v>240</v>
      </c>
    </row>
    <row r="19" spans="1:52" x14ac:dyDescent="0.2">
      <c r="A19" s="373" t="s">
        <v>1581</v>
      </c>
      <c r="B19" s="287">
        <f>'201920 DATA'!B19</f>
        <v>1940</v>
      </c>
      <c r="C19" s="288">
        <f>'201920 DATA'!C19</f>
        <v>1940</v>
      </c>
      <c r="D19" s="293">
        <f>'201920 DATA'!FQ19</f>
        <v>0</v>
      </c>
      <c r="F19" s="313">
        <f t="shared" si="0"/>
        <v>1</v>
      </c>
      <c r="G19" s="295">
        <f t="shared" si="1"/>
        <v>1</v>
      </c>
      <c r="H19" s="289">
        <f>IF(OR($C19="*",$C19&lt;400),"",IF(AND('201920 DATA'!F19="*",$C19&gt;=400),"*",IF($C19&gt;=400,ROUND('201920 DATA'!F19/$C19,2),"")))</f>
        <v>0</v>
      </c>
      <c r="I19" s="296">
        <f>IF(OR($B19="*",$B19&lt;400),"",IF(AND('201920 DATA'!Y19="*",$B19&gt;=400),"*",IF($B19&gt;=400,ROUND('201920 DATA'!Y19/$B19,2),"")))</f>
        <v>0</v>
      </c>
      <c r="J19" s="296" t="str">
        <f>IF(OR($B19="*",$B19&lt;400),"",IF(AND('201920 DATA'!Z19="*",$B19&gt;=400),"*",IF($B19&gt;=400,ROUND('201920 DATA'!Z19/$B19,2),"")))</f>
        <v>*</v>
      </c>
      <c r="K19" s="296">
        <f>IF(OR($B19="*",$B19&lt;400),"",IF(AND('201920 DATA'!AA19="*",$B19&gt;=400),"*",IF($B19&gt;=400,ROUND('201920 DATA'!AA19/$B19,2),"")))</f>
        <v>0.01</v>
      </c>
      <c r="L19" s="296">
        <f>IF(OR($B19="*",$B19&lt;400),"",IF(AND('201920 DATA'!AB19="*",$B19&gt;=400),"*",IF($B19&gt;=400,ROUND('201920 DATA'!AB19/$B19,2),"")))</f>
        <v>7.0000000000000007E-2</v>
      </c>
      <c r="M19" s="296">
        <f>IF(OR($B19="*",$B19&lt;400),"",IF(AND('201920 DATA'!AC19="*",$B19&gt;=400),"*",IF($B19&gt;=400,ROUND('201920 DATA'!AC19/$B19,2),"")))</f>
        <v>0.4</v>
      </c>
      <c r="N19" s="296">
        <f>IF(OR($B19="*",$B19&lt;400),"",IF(AND('201920 DATA'!AD19="*",$B19&gt;=400),"*",IF($B19&gt;=400,ROUND('201920 DATA'!AD19/$B19,2),"")))</f>
        <v>0.49</v>
      </c>
      <c r="O19" s="296">
        <f>IF(OR($B19="*",$B19&lt;400),"",IF(AND('201920 DATA'!AE19="*",$B19&gt;=400),"*",IF($B19&gt;=400,ROUND('201920 DATA'!AE19/$B19,2),"")))</f>
        <v>0.02</v>
      </c>
      <c r="P19" s="297"/>
      <c r="Q19" s="296">
        <f>IF(OR($B19="*",$B19&lt;400),"",IF(AND('201920 DATA'!FO19="*",$B19&gt;=400),"*",IF($B19&gt;=400,ROUND('201920 DATA'!FO19/$B19,2),"")))</f>
        <v>0.97</v>
      </c>
      <c r="R19" s="289">
        <f>IF(OR($C19="*",$C19&lt;400),"",IF(AND('201920 DATA'!F19="*",$C19&gt;=400),"*",IF($C19&gt;=400,ROUND('201920 DATA'!F19/$C19,2),"")))</f>
        <v>0</v>
      </c>
      <c r="S19" s="289">
        <f>IF(OR($C19="*",$C19&lt;400),"",IF(AND('201920 DATA'!G19="*",$C19&gt;=400),"*",IF($C19&gt;=400,ROUND('201920 DATA'!G19/$C19,2),"")))</f>
        <v>1</v>
      </c>
      <c r="T19" s="289">
        <f>IF(OR($C19="*",$C19&lt;400),"",IF(AND('201920 DATA'!H19="*",$C19&gt;=400),"*",IF($C19&gt;=400,ROUND('201920 DATA'!H19/$C19,2),"")))</f>
        <v>0</v>
      </c>
      <c r="U19" s="289">
        <f>IF(OR($C19="*",$C19&lt;400),"",IF(AND('201920 DATA'!FP19="*",$C19&gt;=400),"*",IF($C19&gt;=400,ROUND('201920 DATA'!FP19/$C19,2),"")))</f>
        <v>0</v>
      </c>
      <c r="V19" s="312" t="str">
        <f>IF(OR($D19="*",$D19&lt;400),"",IF(AND('201920 DATA'!M19="*",$D19&gt;=400),"*",IF($D19&gt;=400,ROUND('201920 DATA'!M19/$D19,2),"")))</f>
        <v/>
      </c>
      <c r="W19" s="312" t="str">
        <f>IF(OR($D19="*",$D19&lt;400),"",IF(AND('201920 DATA'!N19="*",$D19&gt;=400),"*",IF($D19&gt;=400,ROUND('201920 DATA'!N19/$D19,2),"")))</f>
        <v/>
      </c>
      <c r="X19" s="312" t="str">
        <f>IF(OR($D19="*",$D19&lt;400),"",IF(AND('201920 DATA'!O19="*",$D19&gt;=400),"*",IF($D19&gt;=400,ROUND('201920 DATA'!O19/$D19,2),"")))</f>
        <v/>
      </c>
      <c r="Y19" s="312" t="str">
        <f>IF(OR($D19="*",$D19&lt;400),"",IF(AND('201920 DATA'!P19="*",$D19&gt;=400),"*",IF($D19&gt;=400,ROUND('201920 DATA'!P19/$D19,2),"")))</f>
        <v/>
      </c>
      <c r="Z19" s="312" t="str">
        <f>IF(OR($D19="*",$D19&lt;400),"",IF(AND('201920 DATA'!Q19="*",$D19&gt;=400),"*",IF($D19&gt;=400,ROUND('201920 DATA'!Q19/$D19,2),"")))</f>
        <v/>
      </c>
      <c r="AA19" s="312" t="str">
        <f>IF(OR($D19="*",$D19&lt;400),"",IF(AND('201920 DATA'!R19="*",$D19&gt;=400),"*",IF($D19&gt;=400,ROUND('201920 DATA'!R19/$D19,2),"")))</f>
        <v/>
      </c>
      <c r="AB19" s="312" t="str">
        <f>IF(OR($D19="*",$D19&lt;400),"",IF(AND('201920 DATA'!S19="*",$D19&gt;=400),"*",IF($D19&gt;=400,ROUND('201920 DATA'!S19/$D19,2),"")))</f>
        <v/>
      </c>
      <c r="AC19" s="312" t="str">
        <f>IF(OR($D19="*",$D19&lt;400),"",IF(AND('201920 DATA'!T19="*",$D19&gt;=400),"*",IF($D19&gt;=400,ROUND('201920 DATA'!T19/$D19,2),"")))</f>
        <v/>
      </c>
      <c r="AD19" s="289">
        <f>IF(OR($C19="*",$C19&lt;400),"",IF(AND('201920 DATA'!BC19="*",$C19&gt;=400),"*",IF($C19&gt;=400,ROUND('201920 DATA'!BC19/$C19,2),"")))</f>
        <v>0</v>
      </c>
      <c r="AE19" s="289">
        <f>IF(OR($C19="*",$C19&lt;400),"",IF(AND('201920 DATA'!BD19="*",$C19&gt;=400),"*",IF($C19&gt;=400,ROUND('201920 DATA'!BD19/$C19,2),"")))</f>
        <v>0</v>
      </c>
      <c r="AF19" s="289">
        <f>IF(OR($C19="*",$C19&lt;400),"",IF(AND('201920 DATA'!BE19="*",$C19&gt;=400),"*",IF($C19&gt;=400,ROUND('201920 DATA'!BE19/$C19,2),"")))</f>
        <v>0</v>
      </c>
      <c r="AG19" s="289">
        <f>IF(OR($C19="*",$C19&lt;400),"",IF(AND('201920 DATA'!BF19="*",$C19&gt;=400),"*",IF($C19&gt;=400,ROUND('201920 DATA'!BF19/$C19,2),"")))</f>
        <v>0</v>
      </c>
      <c r="AH19" s="289">
        <f>IF(OR($C19="*",$C19&lt;400),"",IF(AND('201920 DATA'!BG19="*",$C19&gt;=400),"*",IF($C19&gt;=400,ROUND('201920 DATA'!BG19/$C19,2),"")))</f>
        <v>0</v>
      </c>
      <c r="AI19" s="289">
        <f>IF(OR($C19="*",$C19&lt;400),"",IF(AND('201920 DATA'!BH19="*",$C19&gt;=400),"*",IF($C19&gt;=400,ROUND('201920 DATA'!BH19/$C19,2),"")))</f>
        <v>0</v>
      </c>
      <c r="AJ19" s="289">
        <f>IF(OR($C19="*",$C19&lt;400),"",IF(AND('201920 DATA'!BI19="*",$C19&gt;=400),"*",IF($C19&gt;=400,ROUND('201920 DATA'!BI19/$C19,2),"")))</f>
        <v>1</v>
      </c>
      <c r="AK19" s="289">
        <f>IF(OR($C19="*",$C19&lt;400),"",IF(AND('201920 DATA'!BJ19="*",$C19&gt;=400),"*",IF($C19&gt;=400,ROUND('201920 DATA'!BJ19/$C19,2),"")))</f>
        <v>0</v>
      </c>
      <c r="AL19" s="289">
        <f>IF(OR($C19="*",$C19&lt;400),"",IF(AND('201920 DATA'!BK19="*",$C19&gt;=400),"*",IF($C19&gt;=400,ROUND('201920 DATA'!BK19/$C19,2),"")))</f>
        <v>0</v>
      </c>
      <c r="AM19" s="289">
        <f>IF(OR($C19="*",$C19&lt;400),"",IF(AND('201920 DATA'!BL19="*",$C19&gt;=400),"*",IF($C19&gt;=400,ROUND('201920 DATA'!BL19/$C19,2),"")))</f>
        <v>0</v>
      </c>
      <c r="AN19" s="289">
        <f>IF(OR($C19="*",$C19&lt;400),"",IF(AND('201920 DATA'!BM19="*",$C19&gt;=400),"*",IF($C19&gt;=400,ROUND('201920 DATA'!BM19/$C19,2),"")))</f>
        <v>0</v>
      </c>
      <c r="AO19" s="289">
        <f>IF(OR($C19="*",$C19&lt;400),"",IF(AND('201920 DATA'!BN19="*",$C19&gt;=400),"*",IF($C19&gt;=400,ROUND('201920 DATA'!BN19/$C19,2),"")))</f>
        <v>0</v>
      </c>
      <c r="AP19" s="289">
        <f>IF(OR($C19="*",$C19&lt;400),"",IF(AND('201920 DATA'!BO19="*",$C19&gt;=400),"*",IF($C19&gt;=400,ROUND('201920 DATA'!BO19/$C19,2),"")))</f>
        <v>0</v>
      </c>
      <c r="AQ19" s="289">
        <f>IF(OR($C19="*",$C19&lt;400),"",IF(AND('201920 DATA'!BP19="*",$C19&gt;=400),"*",IF($C19&gt;=400,ROUND('201920 DATA'!BP19/$C19,2),"")))</f>
        <v>0</v>
      </c>
      <c r="AR19" s="289">
        <f>IF(OR($C19="*",$C19&lt;400),"",IF(AND('201920 DATA'!BQ19="*",$C19&gt;=400),"*",IF($C19&gt;=400,ROUND('201920 DATA'!BQ19/$C19,2),"")))</f>
        <v>0</v>
      </c>
      <c r="AS19" s="289">
        <f>IF(OR($C19="*",$C19&lt;400),"",IF(AND('201920 DATA'!BR19="*",$C19&gt;=400),"*",IF($C19&gt;=400,ROUND('201920 DATA'!BR19/$C19,2),"")))</f>
        <v>0</v>
      </c>
      <c r="AT19" s="289">
        <f>IF(OR($C19="*",$C19&lt;400),"",IF(AND('201920 DATA'!BS19="*",$C19&gt;=400),"*",IF($C19&gt;=400,ROUND('201920 DATA'!BS19/$C19,2),"")))</f>
        <v>0</v>
      </c>
      <c r="AU19" s="289">
        <f>IF(OR($C19="*",$C19&lt;400),"",IF(AND('201920 DATA'!BT19="*",$C19&gt;=400),"*",IF($C19&gt;=400,ROUND('201920 DATA'!BT19/$C19,2),"")))</f>
        <v>0</v>
      </c>
      <c r="AV19" s="289">
        <f>IF(OR($C19="*",$C19&lt;400),"",IF(AND('201920 DATA'!BU19="*",$C19&gt;=400),"*",IF($C19&gt;=400,ROUND('201920 DATA'!BU19/$C19,2),"")))</f>
        <v>0</v>
      </c>
      <c r="AW19" s="289">
        <f>IF(OR($C19="*",$C19&lt;400),"",IF(AND('201920 DATA'!BV19="*",$C19&gt;=400),"*",IF($C19&gt;=400,ROUND('201920 DATA'!BV19/$C19,2),"")))</f>
        <v>0</v>
      </c>
      <c r="AX19" s="289">
        <f>IF(OR($C19="*",$C19&lt;400),"",IF(AND('201920 DATA'!BW19="*",$C19&gt;=400),"*",IF($C19&gt;=400,ROUND('201920 DATA'!BW19/$C19,2),"")))</f>
        <v>0</v>
      </c>
      <c r="AZ19" s="365">
        <v>0</v>
      </c>
    </row>
    <row r="20" spans="1:52" x14ac:dyDescent="0.2">
      <c r="A20" s="373" t="s">
        <v>1582</v>
      </c>
      <c r="B20" s="287">
        <f>'201920 DATA'!B20</f>
        <v>2715</v>
      </c>
      <c r="C20" s="288">
        <f>'201920 DATA'!C20</f>
        <v>2715</v>
      </c>
      <c r="D20" s="293">
        <f>'201920 DATA'!FQ20</f>
        <v>0</v>
      </c>
      <c r="F20" s="313">
        <f t="shared" si="0"/>
        <v>1</v>
      </c>
      <c r="G20" s="295">
        <f t="shared" si="1"/>
        <v>1</v>
      </c>
      <c r="H20" s="289">
        <f>IF(OR($C20="*",$C20&lt;400),"",IF(AND('201920 DATA'!F20="*",$C20&gt;=400),"*",IF($C20&gt;=400,ROUND('201920 DATA'!F20/$C20,2),"")))</f>
        <v>0</v>
      </c>
      <c r="I20" s="296">
        <f>IF(OR($B20="*",$B20&lt;400),"",IF(AND('201920 DATA'!Y20="*",$B20&gt;=400),"*",IF($B20&gt;=400,ROUND('201920 DATA'!Y20/$B20,2),"")))</f>
        <v>0</v>
      </c>
      <c r="J20" s="296" t="str">
        <f>IF(OR($B20="*",$B20&lt;400),"",IF(AND('201920 DATA'!Z20="*",$B20&gt;=400),"*",IF($B20&gt;=400,ROUND('201920 DATA'!Z20/$B20,2),"")))</f>
        <v>*</v>
      </c>
      <c r="K20" s="296">
        <f>IF(OR($B20="*",$B20&lt;400),"",IF(AND('201920 DATA'!AA20="*",$B20&gt;=400),"*",IF($B20&gt;=400,ROUND('201920 DATA'!AA20/$B20,2),"")))</f>
        <v>0.01</v>
      </c>
      <c r="L20" s="296">
        <f>IF(OR($B20="*",$B20&lt;400),"",IF(AND('201920 DATA'!AB20="*",$B20&gt;=400),"*",IF($B20&gt;=400,ROUND('201920 DATA'!AB20/$B20,2),"")))</f>
        <v>0.06</v>
      </c>
      <c r="M20" s="296">
        <f>IF(OR($B20="*",$B20&lt;400),"",IF(AND('201920 DATA'!AC20="*",$B20&gt;=400),"*",IF($B20&gt;=400,ROUND('201920 DATA'!AC20/$B20,2),"")))</f>
        <v>0.38</v>
      </c>
      <c r="N20" s="296">
        <f>IF(OR($B20="*",$B20&lt;400),"",IF(AND('201920 DATA'!AD20="*",$B20&gt;=400),"*",IF($B20&gt;=400,ROUND('201920 DATA'!AD20/$B20,2),"")))</f>
        <v>0.51</v>
      </c>
      <c r="O20" s="296">
        <f>IF(OR($B20="*",$B20&lt;400),"",IF(AND('201920 DATA'!AE20="*",$B20&gt;=400),"*",IF($B20&gt;=400,ROUND('201920 DATA'!AE20/$B20,2),"")))</f>
        <v>0.03</v>
      </c>
      <c r="P20" s="297"/>
      <c r="Q20" s="296">
        <f>IF(OR($B20="*",$B20&lt;400),"",IF(AND('201920 DATA'!FO20="*",$B20&gt;=400),"*",IF($B20&gt;=400,ROUND('201920 DATA'!FO20/$B20,2),"")))</f>
        <v>0.99</v>
      </c>
      <c r="R20" s="289">
        <f>IF(OR($C20="*",$C20&lt;400),"",IF(AND('201920 DATA'!F20="*",$C20&gt;=400),"*",IF($C20&gt;=400,ROUND('201920 DATA'!F20/$C20,2),"")))</f>
        <v>0</v>
      </c>
      <c r="S20" s="289">
        <f>IF(OR($C20="*",$C20&lt;400),"",IF(AND('201920 DATA'!G20="*",$C20&gt;=400),"*",IF($C20&gt;=400,ROUND('201920 DATA'!G20/$C20,2),"")))</f>
        <v>1</v>
      </c>
      <c r="T20" s="289">
        <f>IF(OR($C20="*",$C20&lt;400),"",IF(AND('201920 DATA'!H20="*",$C20&gt;=400),"*",IF($C20&gt;=400,ROUND('201920 DATA'!H20/$C20,2),"")))</f>
        <v>0</v>
      </c>
      <c r="U20" s="289">
        <f>IF(OR($C20="*",$C20&lt;400),"",IF(AND('201920 DATA'!FP20="*",$C20&gt;=400),"*",IF($C20&gt;=400,ROUND('201920 DATA'!FP20/$C20,2),"")))</f>
        <v>0</v>
      </c>
      <c r="V20" s="312" t="str">
        <f>IF(OR($D20="*",$D20&lt;400),"",IF(AND('201920 DATA'!M20="*",$D20&gt;=400),"*",IF($D20&gt;=400,ROUND('201920 DATA'!M20/$D20,2),"")))</f>
        <v/>
      </c>
      <c r="W20" s="312" t="str">
        <f>IF(OR($D20="*",$D20&lt;400),"",IF(AND('201920 DATA'!N20="*",$D20&gt;=400),"*",IF($D20&gt;=400,ROUND('201920 DATA'!N20/$D20,2),"")))</f>
        <v/>
      </c>
      <c r="X20" s="312" t="str">
        <f>IF(OR($D20="*",$D20&lt;400),"",IF(AND('201920 DATA'!O20="*",$D20&gt;=400),"*",IF($D20&gt;=400,ROUND('201920 DATA'!O20/$D20,2),"")))</f>
        <v/>
      </c>
      <c r="Y20" s="312" t="str">
        <f>IF(OR($D20="*",$D20&lt;400),"",IF(AND('201920 DATA'!P20="*",$D20&gt;=400),"*",IF($D20&gt;=400,ROUND('201920 DATA'!P20/$D20,2),"")))</f>
        <v/>
      </c>
      <c r="Z20" s="312" t="str">
        <f>IF(OR($D20="*",$D20&lt;400),"",IF(AND('201920 DATA'!Q20="*",$D20&gt;=400),"*",IF($D20&gt;=400,ROUND('201920 DATA'!Q20/$D20,2),"")))</f>
        <v/>
      </c>
      <c r="AA20" s="312" t="str">
        <f>IF(OR($D20="*",$D20&lt;400),"",IF(AND('201920 DATA'!R20="*",$D20&gt;=400),"*",IF($D20&gt;=400,ROUND('201920 DATA'!R20/$D20,2),"")))</f>
        <v/>
      </c>
      <c r="AB20" s="312" t="str">
        <f>IF(OR($D20="*",$D20&lt;400),"",IF(AND('201920 DATA'!S20="*",$D20&gt;=400),"*",IF($D20&gt;=400,ROUND('201920 DATA'!S20/$D20,2),"")))</f>
        <v/>
      </c>
      <c r="AC20" s="312" t="str">
        <f>IF(OR($D20="*",$D20&lt;400),"",IF(AND('201920 DATA'!T20="*",$D20&gt;=400),"*",IF($D20&gt;=400,ROUND('201920 DATA'!T20/$D20,2),"")))</f>
        <v/>
      </c>
      <c r="AD20" s="289">
        <f>IF(OR($C20="*",$C20&lt;400),"",IF(AND('201920 DATA'!BC20="*",$C20&gt;=400),"*",IF($C20&gt;=400,ROUND('201920 DATA'!BC20/$C20,2),"")))</f>
        <v>0</v>
      </c>
      <c r="AE20" s="289">
        <f>IF(OR($C20="*",$C20&lt;400),"",IF(AND('201920 DATA'!BD20="*",$C20&gt;=400),"*",IF($C20&gt;=400,ROUND('201920 DATA'!BD20/$C20,2),"")))</f>
        <v>0</v>
      </c>
      <c r="AF20" s="289">
        <f>IF(OR($C20="*",$C20&lt;400),"",IF(AND('201920 DATA'!BE20="*",$C20&gt;=400),"*",IF($C20&gt;=400,ROUND('201920 DATA'!BE20/$C20,2),"")))</f>
        <v>0</v>
      </c>
      <c r="AG20" s="289">
        <f>IF(OR($C20="*",$C20&lt;400),"",IF(AND('201920 DATA'!BF20="*",$C20&gt;=400),"*",IF($C20&gt;=400,ROUND('201920 DATA'!BF20/$C20,2),"")))</f>
        <v>0</v>
      </c>
      <c r="AH20" s="289">
        <f>IF(OR($C20="*",$C20&lt;400),"",IF(AND('201920 DATA'!BG20="*",$C20&gt;=400),"*",IF($C20&gt;=400,ROUND('201920 DATA'!BG20/$C20,2),"")))</f>
        <v>0</v>
      </c>
      <c r="AI20" s="289">
        <f>IF(OR($C20="*",$C20&lt;400),"",IF(AND('201920 DATA'!BH20="*",$C20&gt;=400),"*",IF($C20&gt;=400,ROUND('201920 DATA'!BH20/$C20,2),"")))</f>
        <v>0</v>
      </c>
      <c r="AJ20" s="289">
        <f>IF(OR($C20="*",$C20&lt;400),"",IF(AND('201920 DATA'!BI20="*",$C20&gt;=400),"*",IF($C20&gt;=400,ROUND('201920 DATA'!BI20/$C20,2),"")))</f>
        <v>1</v>
      </c>
      <c r="AK20" s="289">
        <f>IF(OR($C20="*",$C20&lt;400),"",IF(AND('201920 DATA'!BJ20="*",$C20&gt;=400),"*",IF($C20&gt;=400,ROUND('201920 DATA'!BJ20/$C20,2),"")))</f>
        <v>0</v>
      </c>
      <c r="AL20" s="289">
        <f>IF(OR($C20="*",$C20&lt;400),"",IF(AND('201920 DATA'!BK20="*",$C20&gt;=400),"*",IF($C20&gt;=400,ROUND('201920 DATA'!BK20/$C20,2),"")))</f>
        <v>0</v>
      </c>
      <c r="AM20" s="289">
        <f>IF(OR($C20="*",$C20&lt;400),"",IF(AND('201920 DATA'!BL20="*",$C20&gt;=400),"*",IF($C20&gt;=400,ROUND('201920 DATA'!BL20/$C20,2),"")))</f>
        <v>0</v>
      </c>
      <c r="AN20" s="289">
        <f>IF(OR($C20="*",$C20&lt;400),"",IF(AND('201920 DATA'!BM20="*",$C20&gt;=400),"*",IF($C20&gt;=400,ROUND('201920 DATA'!BM20/$C20,2),"")))</f>
        <v>0</v>
      </c>
      <c r="AO20" s="289">
        <f>IF(OR($C20="*",$C20&lt;400),"",IF(AND('201920 DATA'!BN20="*",$C20&gt;=400),"*",IF($C20&gt;=400,ROUND('201920 DATA'!BN20/$C20,2),"")))</f>
        <v>0</v>
      </c>
      <c r="AP20" s="289">
        <f>IF(OR($C20="*",$C20&lt;400),"",IF(AND('201920 DATA'!BO20="*",$C20&gt;=400),"*",IF($C20&gt;=400,ROUND('201920 DATA'!BO20/$C20,2),"")))</f>
        <v>0</v>
      </c>
      <c r="AQ20" s="289">
        <f>IF(OR($C20="*",$C20&lt;400),"",IF(AND('201920 DATA'!BP20="*",$C20&gt;=400),"*",IF($C20&gt;=400,ROUND('201920 DATA'!BP20/$C20,2),"")))</f>
        <v>0</v>
      </c>
      <c r="AR20" s="289">
        <f>IF(OR($C20="*",$C20&lt;400),"",IF(AND('201920 DATA'!BQ20="*",$C20&gt;=400),"*",IF($C20&gt;=400,ROUND('201920 DATA'!BQ20/$C20,2),"")))</f>
        <v>0</v>
      </c>
      <c r="AS20" s="289">
        <f>IF(OR($C20="*",$C20&lt;400),"",IF(AND('201920 DATA'!BR20="*",$C20&gt;=400),"*",IF($C20&gt;=400,ROUND('201920 DATA'!BR20/$C20,2),"")))</f>
        <v>0</v>
      </c>
      <c r="AT20" s="289">
        <f>IF(OR($C20="*",$C20&lt;400),"",IF(AND('201920 DATA'!BS20="*",$C20&gt;=400),"*",IF($C20&gt;=400,ROUND('201920 DATA'!BS20/$C20,2),"")))</f>
        <v>0</v>
      </c>
      <c r="AU20" s="289">
        <f>IF(OR($C20="*",$C20&lt;400),"",IF(AND('201920 DATA'!BT20="*",$C20&gt;=400),"*",IF($C20&gt;=400,ROUND('201920 DATA'!BT20/$C20,2),"")))</f>
        <v>0</v>
      </c>
      <c r="AV20" s="289" t="str">
        <f>IF(OR($C20="*",$C20&lt;400),"",IF(AND('201920 DATA'!BU20="*",$C20&gt;=400),"*",IF($C20&gt;=400,ROUND('201920 DATA'!BU20/$C20,2),"")))</f>
        <v>*</v>
      </c>
      <c r="AW20" s="289">
        <f>IF(OR($C20="*",$C20&lt;400),"",IF(AND('201920 DATA'!BV20="*",$C20&gt;=400),"*",IF($C20&gt;=400,ROUND('201920 DATA'!BV20/$C20,2),"")))</f>
        <v>0</v>
      </c>
      <c r="AX20" s="289">
        <f>IF(OR($C20="*",$C20&lt;400),"",IF(AND('201920 DATA'!BW20="*",$C20&gt;=400),"*",IF($C20&gt;=400,ROUND('201920 DATA'!BW20/$C20,2),"")))</f>
        <v>0</v>
      </c>
      <c r="AZ20" s="365">
        <v>0</v>
      </c>
    </row>
    <row r="21" spans="1:52" x14ac:dyDescent="0.2">
      <c r="A21" s="373" t="s">
        <v>1611</v>
      </c>
      <c r="B21" s="287">
        <f>'201920 DATA'!B21</f>
        <v>1370</v>
      </c>
      <c r="C21" s="288">
        <f>'201920 DATA'!C21</f>
        <v>1370</v>
      </c>
      <c r="D21" s="293">
        <f>'201920 DATA'!FQ21</f>
        <v>0</v>
      </c>
      <c r="F21" s="313">
        <f t="shared" si="0"/>
        <v>1</v>
      </c>
      <c r="G21" s="295">
        <f t="shared" si="1"/>
        <v>1</v>
      </c>
      <c r="H21" s="289">
        <f>IF(OR($C21="*",$C21&lt;400),"",IF(AND('201920 DATA'!F21="*",$C21&gt;=400),"*",IF($C21&gt;=400,ROUND('201920 DATA'!F21/$C21,2),"")))</f>
        <v>0</v>
      </c>
      <c r="I21" s="296">
        <f>IF(OR($B21="*",$B21&lt;400),"",IF(AND('201920 DATA'!Y21="*",$B21&gt;=400),"*",IF($B21&gt;=400,ROUND('201920 DATA'!Y21/$B21,2),"")))</f>
        <v>0</v>
      </c>
      <c r="J21" s="296">
        <f>IF(OR($B21="*",$B21&lt;400),"",IF(AND('201920 DATA'!Z21="*",$B21&gt;=400),"*",IF($B21&gt;=400,ROUND('201920 DATA'!Z21/$B21,2),"")))</f>
        <v>0</v>
      </c>
      <c r="K21" s="296">
        <f>IF(OR($B21="*",$B21&lt;400),"",IF(AND('201920 DATA'!AA21="*",$B21&gt;=400),"*",IF($B21&gt;=400,ROUND('201920 DATA'!AA21/$B21,2),"")))</f>
        <v>0.01</v>
      </c>
      <c r="L21" s="296">
        <f>IF(OR($B21="*",$B21&lt;400),"",IF(AND('201920 DATA'!AB21="*",$B21&gt;=400),"*",IF($B21&gt;=400,ROUND('201920 DATA'!AB21/$B21,2),"")))</f>
        <v>0.06</v>
      </c>
      <c r="M21" s="296">
        <f>IF(OR($B21="*",$B21&lt;400),"",IF(AND('201920 DATA'!AC21="*",$B21&gt;=400),"*",IF($B21&gt;=400,ROUND('201920 DATA'!AC21/$B21,2),"")))</f>
        <v>0.42</v>
      </c>
      <c r="N21" s="296">
        <f>IF(OR($B21="*",$B21&lt;400),"",IF(AND('201920 DATA'!AD21="*",$B21&gt;=400),"*",IF($B21&gt;=400,ROUND('201920 DATA'!AD21/$B21,2),"")))</f>
        <v>0.49</v>
      </c>
      <c r="O21" s="296">
        <f>IF(OR($B21="*",$B21&lt;400),"",IF(AND('201920 DATA'!AE21="*",$B21&gt;=400),"*",IF($B21&gt;=400,ROUND('201920 DATA'!AE21/$B21,2),"")))</f>
        <v>0.02</v>
      </c>
      <c r="P21" s="297"/>
      <c r="Q21" s="296">
        <f>IF(OR($B21="*",$B21&lt;400),"",IF(AND('201920 DATA'!FO21="*",$B21&gt;=400),"*",IF($B21&gt;=400,ROUND('201920 DATA'!FO21/$B21,2),"")))</f>
        <v>0.99</v>
      </c>
      <c r="R21" s="289">
        <f>IF(OR($C21="*",$C21&lt;400),"",IF(AND('201920 DATA'!F21="*",$C21&gt;=400),"*",IF($C21&gt;=400,ROUND('201920 DATA'!F21/$C21,2),"")))</f>
        <v>0</v>
      </c>
      <c r="S21" s="289">
        <f>IF(OR($C21="*",$C21&lt;400),"",IF(AND('201920 DATA'!G21="*",$C21&gt;=400),"*",IF($C21&gt;=400,ROUND('201920 DATA'!G21/$C21,2),"")))</f>
        <v>1</v>
      </c>
      <c r="T21" s="289">
        <f>IF(OR($C21="*",$C21&lt;400),"",IF(AND('201920 DATA'!H21="*",$C21&gt;=400),"*",IF($C21&gt;=400,ROUND('201920 DATA'!H21/$C21,2),"")))</f>
        <v>0</v>
      </c>
      <c r="U21" s="289">
        <f>IF(OR($C21="*",$C21&lt;400),"",IF(AND('201920 DATA'!FP21="*",$C21&gt;=400),"*",IF($C21&gt;=400,ROUND('201920 DATA'!FP21/$C21,2),"")))</f>
        <v>0</v>
      </c>
      <c r="V21" s="312" t="str">
        <f>IF(OR($D21="*",$D21&lt;400),"",IF(AND('201920 DATA'!M21="*",$D21&gt;=400),"*",IF($D21&gt;=400,ROUND('201920 DATA'!M21/$D21,2),"")))</f>
        <v/>
      </c>
      <c r="W21" s="312" t="str">
        <f>IF(OR($D21="*",$D21&lt;400),"",IF(AND('201920 DATA'!N21="*",$D21&gt;=400),"*",IF($D21&gt;=400,ROUND('201920 DATA'!N21/$D21,2),"")))</f>
        <v/>
      </c>
      <c r="X21" s="312" t="str">
        <f>IF(OR($D21="*",$D21&lt;400),"",IF(AND('201920 DATA'!O21="*",$D21&gt;=400),"*",IF($D21&gt;=400,ROUND('201920 DATA'!O21/$D21,2),"")))</f>
        <v/>
      </c>
      <c r="Y21" s="312" t="str">
        <f>IF(OR($D21="*",$D21&lt;400),"",IF(AND('201920 DATA'!P21="*",$D21&gt;=400),"*",IF($D21&gt;=400,ROUND('201920 DATA'!P21/$D21,2),"")))</f>
        <v/>
      </c>
      <c r="Z21" s="312" t="str">
        <f>IF(OR($D21="*",$D21&lt;400),"",IF(AND('201920 DATA'!Q21="*",$D21&gt;=400),"*",IF($D21&gt;=400,ROUND('201920 DATA'!Q21/$D21,2),"")))</f>
        <v/>
      </c>
      <c r="AA21" s="312" t="str">
        <f>IF(OR($D21="*",$D21&lt;400),"",IF(AND('201920 DATA'!R21="*",$D21&gt;=400),"*",IF($D21&gt;=400,ROUND('201920 DATA'!R21/$D21,2),"")))</f>
        <v/>
      </c>
      <c r="AB21" s="312" t="str">
        <f>IF(OR($D21="*",$D21&lt;400),"",IF(AND('201920 DATA'!S21="*",$D21&gt;=400),"*",IF($D21&gt;=400,ROUND('201920 DATA'!S21/$D21,2),"")))</f>
        <v/>
      </c>
      <c r="AC21" s="312" t="str">
        <f>IF(OR($D21="*",$D21&lt;400),"",IF(AND('201920 DATA'!T21="*",$D21&gt;=400),"*",IF($D21&gt;=400,ROUND('201920 DATA'!T21/$D21,2),"")))</f>
        <v/>
      </c>
      <c r="AD21" s="289">
        <f>IF(OR($C21="*",$C21&lt;400),"",IF(AND('201920 DATA'!BC21="*",$C21&gt;=400),"*",IF($C21&gt;=400,ROUND('201920 DATA'!BC21/$C21,2),"")))</f>
        <v>0</v>
      </c>
      <c r="AE21" s="289">
        <f>IF(OR($C21="*",$C21&lt;400),"",IF(AND('201920 DATA'!BD21="*",$C21&gt;=400),"*",IF($C21&gt;=400,ROUND('201920 DATA'!BD21/$C21,2),"")))</f>
        <v>0</v>
      </c>
      <c r="AF21" s="289">
        <f>IF(OR($C21="*",$C21&lt;400),"",IF(AND('201920 DATA'!BE21="*",$C21&gt;=400),"*",IF($C21&gt;=400,ROUND('201920 DATA'!BE21/$C21,2),"")))</f>
        <v>0</v>
      </c>
      <c r="AG21" s="289">
        <f>IF(OR($C21="*",$C21&lt;400),"",IF(AND('201920 DATA'!BF21="*",$C21&gt;=400),"*",IF($C21&gt;=400,ROUND('201920 DATA'!BF21/$C21,2),"")))</f>
        <v>0</v>
      </c>
      <c r="AH21" s="289">
        <f>IF(OR($C21="*",$C21&lt;400),"",IF(AND('201920 DATA'!BG21="*",$C21&gt;=400),"*",IF($C21&gt;=400,ROUND('201920 DATA'!BG21/$C21,2),"")))</f>
        <v>0</v>
      </c>
      <c r="AI21" s="289">
        <f>IF(OR($C21="*",$C21&lt;400),"",IF(AND('201920 DATA'!BH21="*",$C21&gt;=400),"*",IF($C21&gt;=400,ROUND('201920 DATA'!BH21/$C21,2),"")))</f>
        <v>0</v>
      </c>
      <c r="AJ21" s="289">
        <f>IF(OR($C21="*",$C21&lt;400),"",IF(AND('201920 DATA'!BI21="*",$C21&gt;=400),"*",IF($C21&gt;=400,ROUND('201920 DATA'!BI21/$C21,2),"")))</f>
        <v>1</v>
      </c>
      <c r="AK21" s="289">
        <f>IF(OR($C21="*",$C21&lt;400),"",IF(AND('201920 DATA'!BJ21="*",$C21&gt;=400),"*",IF($C21&gt;=400,ROUND('201920 DATA'!BJ21/$C21,2),"")))</f>
        <v>0</v>
      </c>
      <c r="AL21" s="289">
        <f>IF(OR($C21="*",$C21&lt;400),"",IF(AND('201920 DATA'!BK21="*",$C21&gt;=400),"*",IF($C21&gt;=400,ROUND('201920 DATA'!BK21/$C21,2),"")))</f>
        <v>0</v>
      </c>
      <c r="AM21" s="289">
        <f>IF(OR($C21="*",$C21&lt;400),"",IF(AND('201920 DATA'!BL21="*",$C21&gt;=400),"*",IF($C21&gt;=400,ROUND('201920 DATA'!BL21/$C21,2),"")))</f>
        <v>0</v>
      </c>
      <c r="AN21" s="289">
        <f>IF(OR($C21="*",$C21&lt;400),"",IF(AND('201920 DATA'!BM21="*",$C21&gt;=400),"*",IF($C21&gt;=400,ROUND('201920 DATA'!BM21/$C21,2),"")))</f>
        <v>0</v>
      </c>
      <c r="AO21" s="289">
        <f>IF(OR($C21="*",$C21&lt;400),"",IF(AND('201920 DATA'!BN21="*",$C21&gt;=400),"*",IF($C21&gt;=400,ROUND('201920 DATA'!BN21/$C21,2),"")))</f>
        <v>0</v>
      </c>
      <c r="AP21" s="289">
        <f>IF(OR($C21="*",$C21&lt;400),"",IF(AND('201920 DATA'!BO21="*",$C21&gt;=400),"*",IF($C21&gt;=400,ROUND('201920 DATA'!BO21/$C21,2),"")))</f>
        <v>0</v>
      </c>
      <c r="AQ21" s="289">
        <f>IF(OR($C21="*",$C21&lt;400),"",IF(AND('201920 DATA'!BP21="*",$C21&gt;=400),"*",IF($C21&gt;=400,ROUND('201920 DATA'!BP21/$C21,2),"")))</f>
        <v>0</v>
      </c>
      <c r="AR21" s="289">
        <f>IF(OR($C21="*",$C21&lt;400),"",IF(AND('201920 DATA'!BQ21="*",$C21&gt;=400),"*",IF($C21&gt;=400,ROUND('201920 DATA'!BQ21/$C21,2),"")))</f>
        <v>0</v>
      </c>
      <c r="AS21" s="289">
        <f>IF(OR($C21="*",$C21&lt;400),"",IF(AND('201920 DATA'!BR21="*",$C21&gt;=400),"*",IF($C21&gt;=400,ROUND('201920 DATA'!BR21/$C21,2),"")))</f>
        <v>0</v>
      </c>
      <c r="AT21" s="289">
        <f>IF(OR($C21="*",$C21&lt;400),"",IF(AND('201920 DATA'!BS21="*",$C21&gt;=400),"*",IF($C21&gt;=400,ROUND('201920 DATA'!BS21/$C21,2),"")))</f>
        <v>0</v>
      </c>
      <c r="AU21" s="289" t="str">
        <f>IF(OR($C21="*",$C21&lt;400),"",IF(AND('201920 DATA'!BT21="*",$C21&gt;=400),"*",IF($C21&gt;=400,ROUND('201920 DATA'!BT21/$C21,2),"")))</f>
        <v>*</v>
      </c>
      <c r="AV21" s="289">
        <f>IF(OR($C21="*",$C21&lt;400),"",IF(AND('201920 DATA'!BU21="*",$C21&gt;=400),"*",IF($C21&gt;=400,ROUND('201920 DATA'!BU21/$C21,2),"")))</f>
        <v>0</v>
      </c>
      <c r="AW21" s="289">
        <f>IF(OR($C21="*",$C21&lt;400),"",IF(AND('201920 DATA'!BV21="*",$C21&gt;=400),"*",IF($C21&gt;=400,ROUND('201920 DATA'!BV21/$C21,2),"")))</f>
        <v>0</v>
      </c>
      <c r="AX21" s="289">
        <f>IF(OR($C21="*",$C21&lt;400),"",IF(AND('201920 DATA'!BW21="*",$C21&gt;=400),"*",IF($C21&gt;=400,ROUND('201920 DATA'!BW21/$C21,2),"")))</f>
        <v>0</v>
      </c>
      <c r="AZ21" s="365">
        <v>0</v>
      </c>
    </row>
    <row r="22" spans="1:52" x14ac:dyDescent="0.2">
      <c r="A22" s="373" t="s">
        <v>1327</v>
      </c>
      <c r="B22" s="287">
        <f>'201920 DATA'!B22</f>
        <v>4695</v>
      </c>
      <c r="C22" s="288">
        <f>'201920 DATA'!C22</f>
        <v>4695</v>
      </c>
      <c r="D22" s="293">
        <f>'201920 DATA'!FQ22</f>
        <v>2310</v>
      </c>
      <c r="F22" s="313">
        <f t="shared" si="0"/>
        <v>0.15</v>
      </c>
      <c r="G22" s="295">
        <f t="shared" si="1"/>
        <v>1</v>
      </c>
      <c r="H22" s="289" t="str">
        <f>IF(OR($C22="*",$C22&lt;400),"",IF(AND('201920 DATA'!F22="*",$C22&gt;=400),"*",IF($C22&gt;=400,ROUND('201920 DATA'!F22/$C22,2),"")))</f>
        <v>*</v>
      </c>
      <c r="I22" s="296">
        <f>IF(OR($B22="*",$B22&lt;400),"",IF(AND('201920 DATA'!Y22="*",$B22&gt;=400),"*",IF($B22&gt;=400,ROUND('201920 DATA'!Y22/$B22,2),"")))</f>
        <v>0</v>
      </c>
      <c r="J22" s="296">
        <f>IF(OR($B22="*",$B22&lt;400),"",IF(AND('201920 DATA'!Z22="*",$B22&gt;=400),"*",IF($B22&gt;=400,ROUND('201920 DATA'!Z22/$B22,2),"")))</f>
        <v>0.06</v>
      </c>
      <c r="K22" s="296">
        <f>IF(OR($B22="*",$B22&lt;400),"",IF(AND('201920 DATA'!AA22="*",$B22&gt;=400),"*",IF($B22&gt;=400,ROUND('201920 DATA'!AA22/$B22,2),"")))</f>
        <v>0.18</v>
      </c>
      <c r="L22" s="296">
        <f>IF(OR($B22="*",$B22&lt;400),"",IF(AND('201920 DATA'!AB22="*",$B22&gt;=400),"*",IF($B22&gt;=400,ROUND('201920 DATA'!AB22/$B22,2),"")))</f>
        <v>0.3</v>
      </c>
      <c r="M22" s="296">
        <f>IF(OR($B22="*",$B22&lt;400),"",IF(AND('201920 DATA'!AC22="*",$B22&gt;=400),"*",IF($B22&gt;=400,ROUND('201920 DATA'!AC22/$B22,2),"")))</f>
        <v>0.31</v>
      </c>
      <c r="N22" s="296">
        <f>IF(OR($B22="*",$B22&lt;400),"",IF(AND('201920 DATA'!AD22="*",$B22&gt;=400),"*",IF($B22&gt;=400,ROUND('201920 DATA'!AD22/$B22,2),"")))</f>
        <v>0.15</v>
      </c>
      <c r="O22" s="296">
        <f>IF(OR($B22="*",$B22&lt;400),"",IF(AND('201920 DATA'!AE22="*",$B22&gt;=400),"*",IF($B22&gt;=400,ROUND('201920 DATA'!AE22/$B22,2),"")))</f>
        <v>0</v>
      </c>
      <c r="P22" s="297"/>
      <c r="Q22" s="296">
        <f>IF(OR($B22="*",$B22&lt;400),"",IF(AND('201920 DATA'!FO22="*",$B22&gt;=400),"*",IF($B22&gt;=400,ROUND('201920 DATA'!FO22/$B22,2),"")))</f>
        <v>0.97</v>
      </c>
      <c r="R22" s="289" t="str">
        <f>IF(OR($C22="*",$C22&lt;400),"",IF(AND('201920 DATA'!F22="*",$C22&gt;=400),"*",IF($C22&gt;=400,ROUND('201920 DATA'!F22/$C22,2),"")))</f>
        <v>*</v>
      </c>
      <c r="S22" s="289">
        <f>IF(OR($C22="*",$C22&lt;400),"",IF(AND('201920 DATA'!G22="*",$C22&gt;=400),"*",IF($C22&gt;=400,ROUND('201920 DATA'!G22/$C22,2),"")))</f>
        <v>0.47</v>
      </c>
      <c r="T22" s="289">
        <f>IF(OR($C22="*",$C22&lt;400),"",IF(AND('201920 DATA'!H22="*",$C22&gt;=400),"*",IF($C22&gt;=400,ROUND('201920 DATA'!H22/$C22,2),"")))</f>
        <v>0.53</v>
      </c>
      <c r="U22" s="289">
        <f>IF(OR($C22="*",$C22&lt;400),"",IF(AND('201920 DATA'!FP22="*",$C22&gt;=400),"*",IF($C22&gt;=400,ROUND('201920 DATA'!FP22/$C22,2),"")))</f>
        <v>0</v>
      </c>
      <c r="V22" s="312">
        <f>IF(OR($D22="*",$D22&lt;400),"",IF(AND('201920 DATA'!M22="*",$D22&gt;=400),"*",IF($D22&gt;=400,ROUND('201920 DATA'!M22/$D22,2),"")))</f>
        <v>0.03</v>
      </c>
      <c r="W22" s="312">
        <f>IF(OR($D22="*",$D22&lt;400),"",IF(AND('201920 DATA'!N22="*",$D22&gt;=400),"*",IF($D22&gt;=400,ROUND('201920 DATA'!N22/$D22,2),"")))</f>
        <v>0.21</v>
      </c>
      <c r="X22" s="312">
        <f>IF(OR($D22="*",$D22&lt;400),"",IF(AND('201920 DATA'!O22="*",$D22&gt;=400),"*",IF($D22&gt;=400,ROUND('201920 DATA'!O22/$D22,2),"")))</f>
        <v>0.19</v>
      </c>
      <c r="Y22" s="312">
        <f>IF(OR($D22="*",$D22&lt;400),"",IF(AND('201920 DATA'!P22="*",$D22&gt;=400),"*",IF($D22&gt;=400,ROUND('201920 DATA'!P22/$D22,2),"")))</f>
        <v>0.28999999999999998</v>
      </c>
      <c r="Z22" s="312">
        <f>IF(OR($D22="*",$D22&lt;400),"",IF(AND('201920 DATA'!Q22="*",$D22&gt;=400),"*",IF($D22&gt;=400,ROUND('201920 DATA'!Q22/$D22,2),"")))</f>
        <v>0.24</v>
      </c>
      <c r="AA22" s="312">
        <f>IF(OR($D22="*",$D22&lt;400),"",IF(AND('201920 DATA'!R22="*",$D22&gt;=400),"*",IF($D22&gt;=400,ROUND('201920 DATA'!R22/$D22,2),"")))</f>
        <v>0.03</v>
      </c>
      <c r="AB22" s="312">
        <f>IF(OR($D22="*",$D22&lt;400),"",IF(AND('201920 DATA'!S22="*",$D22&gt;=400),"*",IF($D22&gt;=400,ROUND('201920 DATA'!S22/$D22,2),"")))</f>
        <v>0.02</v>
      </c>
      <c r="AC22" s="312">
        <f>IF(OR($D22="*",$D22&lt;400),"",IF(AND('201920 DATA'!T22="*",$D22&gt;=400),"*",IF($D22&gt;=400,ROUND('201920 DATA'!T22/$D22,2),"")))</f>
        <v>0.01</v>
      </c>
      <c r="AD22" s="289" t="str">
        <f>IF(OR($C22="*",$C22&lt;400),"",IF(AND('201920 DATA'!BC22="*",$C22&gt;=400),"*",IF($C22&gt;=400,ROUND('201920 DATA'!BC22/$C22,2),"")))</f>
        <v>*</v>
      </c>
      <c r="AE22" s="289">
        <f>IF(OR($C22="*",$C22&lt;400),"",IF(AND('201920 DATA'!BD22="*",$C22&gt;=400),"*",IF($C22&gt;=400,ROUND('201920 DATA'!BD22/$C22,2),"")))</f>
        <v>0.02</v>
      </c>
      <c r="AF22" s="289">
        <f>IF(OR($C22="*",$C22&lt;400),"",IF(AND('201920 DATA'!BE22="*",$C22&gt;=400),"*",IF($C22&gt;=400,ROUND('201920 DATA'!BE22/$C22,2),"")))</f>
        <v>0.01</v>
      </c>
      <c r="AG22" s="289" t="str">
        <f>IF(OR($C22="*",$C22&lt;400),"",IF(AND('201920 DATA'!BF22="*",$C22&gt;=400),"*",IF($C22&gt;=400,ROUND('201920 DATA'!BF22/$C22,2),"")))</f>
        <v>*</v>
      </c>
      <c r="AH22" s="289" t="str">
        <f>IF(OR($C22="*",$C22&lt;400),"",IF(AND('201920 DATA'!BG22="*",$C22&gt;=400),"*",IF($C22&gt;=400,ROUND('201920 DATA'!BG22/$C22,2),"")))</f>
        <v>*</v>
      </c>
      <c r="AI22" s="289">
        <f>IF(OR($C22="*",$C22&lt;400),"",IF(AND('201920 DATA'!BH22="*",$C22&gt;=400),"*",IF($C22&gt;=400,ROUND('201920 DATA'!BH22/$C22,2),"")))</f>
        <v>0.03</v>
      </c>
      <c r="AJ22" s="289">
        <f>IF(OR($C22="*",$C22&lt;400),"",IF(AND('201920 DATA'!BI22="*",$C22&gt;=400),"*",IF($C22&gt;=400,ROUND('201920 DATA'!BI22/$C22,2),"")))</f>
        <v>0.04</v>
      </c>
      <c r="AK22" s="289">
        <f>IF(OR($C22="*",$C22&lt;400),"",IF(AND('201920 DATA'!BJ22="*",$C22&gt;=400),"*",IF($C22&gt;=400,ROUND('201920 DATA'!BJ22/$C22,2),"")))</f>
        <v>0</v>
      </c>
      <c r="AL22" s="289">
        <f>IF(OR($C22="*",$C22&lt;400),"",IF(AND('201920 DATA'!BK22="*",$C22&gt;=400),"*",IF($C22&gt;=400,ROUND('201920 DATA'!BK22/$C22,2),"")))</f>
        <v>0</v>
      </c>
      <c r="AM22" s="289">
        <f>IF(OR($C22="*",$C22&lt;400),"",IF(AND('201920 DATA'!BL22="*",$C22&gt;=400),"*",IF($C22&gt;=400,ROUND('201920 DATA'!BL22/$C22,2),"")))</f>
        <v>0</v>
      </c>
      <c r="AN22" s="289">
        <f>IF(OR($C22="*",$C22&lt;400),"",IF(AND('201920 DATA'!BM22="*",$C22&gt;=400),"*",IF($C22&gt;=400,ROUND('201920 DATA'!BM22/$C22,2),"")))</f>
        <v>0.1</v>
      </c>
      <c r="AO22" s="289">
        <f>IF(OR($C22="*",$C22&lt;400),"",IF(AND('201920 DATA'!BN22="*",$C22&gt;=400),"*",IF($C22&gt;=400,ROUND('201920 DATA'!BN22/$C22,2),"")))</f>
        <v>0.02</v>
      </c>
      <c r="AP22" s="289">
        <f>IF(OR($C22="*",$C22&lt;400),"",IF(AND('201920 DATA'!BO22="*",$C22&gt;=400),"*",IF($C22&gt;=400,ROUND('201920 DATA'!BO22/$C22,2),"")))</f>
        <v>0.66</v>
      </c>
      <c r="AQ22" s="289">
        <f>IF(OR($C22="*",$C22&lt;400),"",IF(AND('201920 DATA'!BP22="*",$C22&gt;=400),"*",IF($C22&gt;=400,ROUND('201920 DATA'!BP22/$C22,2),"")))</f>
        <v>7.0000000000000007E-2</v>
      </c>
      <c r="AR22" s="289">
        <f>IF(OR($C22="*",$C22&lt;400),"",IF(AND('201920 DATA'!BQ22="*",$C22&gt;=400),"*",IF($C22&gt;=400,ROUND('201920 DATA'!BQ22/$C22,2),"")))</f>
        <v>0</v>
      </c>
      <c r="AS22" s="289">
        <f>IF(OR($C22="*",$C22&lt;400),"",IF(AND('201920 DATA'!BR22="*",$C22&gt;=400),"*",IF($C22&gt;=400,ROUND('201920 DATA'!BR22/$C22,2),"")))</f>
        <v>0</v>
      </c>
      <c r="AT22" s="289" t="str">
        <f>IF(OR($C22="*",$C22&lt;400),"",IF(AND('201920 DATA'!BS22="*",$C22&gt;=400),"*",IF($C22&gt;=400,ROUND('201920 DATA'!BS22/$C22,2),"")))</f>
        <v>*</v>
      </c>
      <c r="AU22" s="289">
        <f>IF(OR($C22="*",$C22&lt;400),"",IF(AND('201920 DATA'!BT22="*",$C22&gt;=400),"*",IF($C22&gt;=400,ROUND('201920 DATA'!BT22/$C22,2),"")))</f>
        <v>0.01</v>
      </c>
      <c r="AV22" s="289">
        <f>IF(OR($C22="*",$C22&lt;400),"",IF(AND('201920 DATA'!BU22="*",$C22&gt;=400),"*",IF($C22&gt;=400,ROUND('201920 DATA'!BU22/$C22,2),"")))</f>
        <v>0.01</v>
      </c>
      <c r="AW22" s="289">
        <f>IF(OR($C22="*",$C22&lt;400),"",IF(AND('201920 DATA'!BV22="*",$C22&gt;=400),"*",IF($C22&gt;=400,ROUND('201920 DATA'!BV22/$C22,2),"")))</f>
        <v>0</v>
      </c>
      <c r="AX22" s="289">
        <f>IF(OR($C22="*",$C22&lt;400),"",IF(AND('201920 DATA'!BW22="*",$C22&gt;=400),"*",IF($C22&gt;=400,ROUND('201920 DATA'!BW22/$C22,2),"")))</f>
        <v>0.01</v>
      </c>
      <c r="AZ22" s="365">
        <v>3985</v>
      </c>
    </row>
    <row r="23" spans="1:52" x14ac:dyDescent="0.2">
      <c r="A23" s="373" t="s">
        <v>1331</v>
      </c>
      <c r="B23" s="287">
        <f>'201920 DATA'!B23</f>
        <v>3180</v>
      </c>
      <c r="C23" s="288">
        <f>'201920 DATA'!C23</f>
        <v>3155</v>
      </c>
      <c r="D23" s="293">
        <f>'201920 DATA'!FQ23</f>
        <v>1580</v>
      </c>
      <c r="F23" s="313">
        <f t="shared" si="0"/>
        <v>-0.11</v>
      </c>
      <c r="G23" s="295">
        <f t="shared" si="1"/>
        <v>0.99</v>
      </c>
      <c r="H23" s="289">
        <f>IF(OR($C23="*",$C23&lt;400),"",IF(AND('201920 DATA'!F23="*",$C23&gt;=400),"*",IF($C23&gt;=400,ROUND('201920 DATA'!F23/$C23,2),"")))</f>
        <v>0</v>
      </c>
      <c r="I23" s="296">
        <f>IF(OR($B23="*",$B23&lt;400),"",IF(AND('201920 DATA'!Y23="*",$B23&gt;=400),"*",IF($B23&gt;=400,ROUND('201920 DATA'!Y23/$B23,2),"")))</f>
        <v>0</v>
      </c>
      <c r="J23" s="296">
        <f>IF(OR($B23="*",$B23&lt;400),"",IF(AND('201920 DATA'!Z23="*",$B23&gt;=400),"*",IF($B23&gt;=400,ROUND('201920 DATA'!Z23/$B23,2),"")))</f>
        <v>0.05</v>
      </c>
      <c r="K23" s="296">
        <f>IF(OR($B23="*",$B23&lt;400),"",IF(AND('201920 DATA'!AA23="*",$B23&gt;=400),"*",IF($B23&gt;=400,ROUND('201920 DATA'!AA23/$B23,2),"")))</f>
        <v>0.1</v>
      </c>
      <c r="L23" s="296">
        <f>IF(OR($B23="*",$B23&lt;400),"",IF(AND('201920 DATA'!AB23="*",$B23&gt;=400),"*",IF($B23&gt;=400,ROUND('201920 DATA'!AB23/$B23,2),"")))</f>
        <v>0.26</v>
      </c>
      <c r="M23" s="296">
        <f>IF(OR($B23="*",$B23&lt;400),"",IF(AND('201920 DATA'!AC23="*",$B23&gt;=400),"*",IF($B23&gt;=400,ROUND('201920 DATA'!AC23/$B23,2),"")))</f>
        <v>0.34</v>
      </c>
      <c r="N23" s="296">
        <f>IF(OR($B23="*",$B23&lt;400),"",IF(AND('201920 DATA'!AD23="*",$B23&gt;=400),"*",IF($B23&gt;=400,ROUND('201920 DATA'!AD23/$B23,2),"")))</f>
        <v>0.23</v>
      </c>
      <c r="O23" s="296">
        <f>IF(OR($B23="*",$B23&lt;400),"",IF(AND('201920 DATA'!AE23="*",$B23&gt;=400),"*",IF($B23&gt;=400,ROUND('201920 DATA'!AE23/$B23,2),"")))</f>
        <v>0.01</v>
      </c>
      <c r="P23" s="297"/>
      <c r="Q23" s="296">
        <f>IF(OR($B23="*",$B23&lt;400),"",IF(AND('201920 DATA'!FO23="*",$B23&gt;=400),"*",IF($B23&gt;=400,ROUND('201920 DATA'!FO23/$B23,2),"")))</f>
        <v>0.97</v>
      </c>
      <c r="R23" s="289">
        <f>IF(OR($C23="*",$C23&lt;400),"",IF(AND('201920 DATA'!F23="*",$C23&gt;=400),"*",IF($C23&gt;=400,ROUND('201920 DATA'!F23/$C23,2),"")))</f>
        <v>0</v>
      </c>
      <c r="S23" s="289">
        <f>IF(OR($C23="*",$C23&lt;400),"",IF(AND('201920 DATA'!G23="*",$C23&gt;=400),"*",IF($C23&gt;=400,ROUND('201920 DATA'!G23/$C23,2),"")))</f>
        <v>0.49</v>
      </c>
      <c r="T23" s="289">
        <f>IF(OR($C23="*",$C23&lt;400),"",IF(AND('201920 DATA'!H23="*",$C23&gt;=400),"*",IF($C23&gt;=400,ROUND('201920 DATA'!H23/$C23,2),"")))</f>
        <v>0.51</v>
      </c>
      <c r="U23" s="289">
        <f>IF(OR($C23="*",$C23&lt;400),"",IF(AND('201920 DATA'!FP23="*",$C23&gt;=400),"*",IF($C23&gt;=400,ROUND('201920 DATA'!FP23/$C23,2),"")))</f>
        <v>0</v>
      </c>
      <c r="V23" s="312">
        <f>IF(OR($D23="*",$D23&lt;400),"",IF(AND('201920 DATA'!M23="*",$D23&gt;=400),"*",IF($D23&gt;=400,ROUND('201920 DATA'!M23/$D23,2),"")))</f>
        <v>0.04</v>
      </c>
      <c r="W23" s="312">
        <f>IF(OR($D23="*",$D23&lt;400),"",IF(AND('201920 DATA'!N23="*",$D23&gt;=400),"*",IF($D23&gt;=400,ROUND('201920 DATA'!N23/$D23,2),"")))</f>
        <v>0.18</v>
      </c>
      <c r="X23" s="312">
        <f>IF(OR($D23="*",$D23&lt;400),"",IF(AND('201920 DATA'!O23="*",$D23&gt;=400),"*",IF($D23&gt;=400,ROUND('201920 DATA'!O23/$D23,2),"")))</f>
        <v>0.25</v>
      </c>
      <c r="Y23" s="312">
        <f>IF(OR($D23="*",$D23&lt;400),"",IF(AND('201920 DATA'!P23="*",$D23&gt;=400),"*",IF($D23&gt;=400,ROUND('201920 DATA'!P23/$D23,2),"")))</f>
        <v>0.23</v>
      </c>
      <c r="Z23" s="312">
        <f>IF(OR($D23="*",$D23&lt;400),"",IF(AND('201920 DATA'!Q23="*",$D23&gt;=400),"*",IF($D23&gt;=400,ROUND('201920 DATA'!Q23/$D23,2),"")))</f>
        <v>0.3</v>
      </c>
      <c r="AA23" s="312">
        <f>IF(OR($D23="*",$D23&lt;400),"",IF(AND('201920 DATA'!R23="*",$D23&gt;=400),"*",IF($D23&gt;=400,ROUND('201920 DATA'!R23/$D23,2),"")))</f>
        <v>0.04</v>
      </c>
      <c r="AB23" s="312" t="str">
        <f>IF(OR($D23="*",$D23&lt;400),"",IF(AND('201920 DATA'!S23="*",$D23&gt;=400),"*",IF($D23&gt;=400,ROUND('201920 DATA'!S23/$D23,2),"")))</f>
        <v>*</v>
      </c>
      <c r="AC23" s="312">
        <f>IF(OR($D23="*",$D23&lt;400),"",IF(AND('201920 DATA'!T23="*",$D23&gt;=400),"*",IF($D23&gt;=400,ROUND('201920 DATA'!T23/$D23,2),"")))</f>
        <v>0</v>
      </c>
      <c r="AD23" s="289" t="str">
        <f>IF(OR($C23="*",$C23&lt;400),"",IF(AND('201920 DATA'!BC23="*",$C23&gt;=400),"*",IF($C23&gt;=400,ROUND('201920 DATA'!BC23/$C23,2),"")))</f>
        <v>*</v>
      </c>
      <c r="AE23" s="289">
        <f>IF(OR($C23="*",$C23&lt;400),"",IF(AND('201920 DATA'!BD23="*",$C23&gt;=400),"*",IF($C23&gt;=400,ROUND('201920 DATA'!BD23/$C23,2),"")))</f>
        <v>0.01</v>
      </c>
      <c r="AF23" s="289">
        <f>IF(OR($C23="*",$C23&lt;400),"",IF(AND('201920 DATA'!BE23="*",$C23&gt;=400),"*",IF($C23&gt;=400,ROUND('201920 DATA'!BE23/$C23,2),"")))</f>
        <v>0</v>
      </c>
      <c r="AG23" s="289" t="str">
        <f>IF(OR($C23="*",$C23&lt;400),"",IF(AND('201920 DATA'!BF23="*",$C23&gt;=400),"*",IF($C23&gt;=400,ROUND('201920 DATA'!BF23/$C23,2),"")))</f>
        <v>*</v>
      </c>
      <c r="AH23" s="289">
        <f>IF(OR($C23="*",$C23&lt;400),"",IF(AND('201920 DATA'!BG23="*",$C23&gt;=400),"*",IF($C23&gt;=400,ROUND('201920 DATA'!BG23/$C23,2),"")))</f>
        <v>0</v>
      </c>
      <c r="AI23" s="289">
        <f>IF(OR($C23="*",$C23&lt;400),"",IF(AND('201920 DATA'!BH23="*",$C23&gt;=400),"*",IF($C23&gt;=400,ROUND('201920 DATA'!BH23/$C23,2),"")))</f>
        <v>0.06</v>
      </c>
      <c r="AJ23" s="289" t="str">
        <f>IF(OR($C23="*",$C23&lt;400),"",IF(AND('201920 DATA'!BI23="*",$C23&gt;=400),"*",IF($C23&gt;=400,ROUND('201920 DATA'!BI23/$C23,2),"")))</f>
        <v>*</v>
      </c>
      <c r="AK23" s="289">
        <f>IF(OR($C23="*",$C23&lt;400),"",IF(AND('201920 DATA'!BJ23="*",$C23&gt;=400),"*",IF($C23&gt;=400,ROUND('201920 DATA'!BJ23/$C23,2),"")))</f>
        <v>0</v>
      </c>
      <c r="AL23" s="289">
        <f>IF(OR($C23="*",$C23&lt;400),"",IF(AND('201920 DATA'!BK23="*",$C23&gt;=400),"*",IF($C23&gt;=400,ROUND('201920 DATA'!BK23/$C23,2),"")))</f>
        <v>0.01</v>
      </c>
      <c r="AM23" s="289" t="str">
        <f>IF(OR($C23="*",$C23&lt;400),"",IF(AND('201920 DATA'!BL23="*",$C23&gt;=400),"*",IF($C23&gt;=400,ROUND('201920 DATA'!BL23/$C23,2),"")))</f>
        <v>*</v>
      </c>
      <c r="AN23" s="289">
        <f>IF(OR($C23="*",$C23&lt;400),"",IF(AND('201920 DATA'!BM23="*",$C23&gt;=400),"*",IF($C23&gt;=400,ROUND('201920 DATA'!BM23/$C23,2),"")))</f>
        <v>0</v>
      </c>
      <c r="AO23" s="289">
        <f>IF(OR($C23="*",$C23&lt;400),"",IF(AND('201920 DATA'!BN23="*",$C23&gt;=400),"*",IF($C23&gt;=400,ROUND('201920 DATA'!BN23/$C23,2),"")))</f>
        <v>0.01</v>
      </c>
      <c r="AP23" s="289">
        <f>IF(OR($C23="*",$C23&lt;400),"",IF(AND('201920 DATA'!BO23="*",$C23&gt;=400),"*",IF($C23&gt;=400,ROUND('201920 DATA'!BO23/$C23,2),"")))</f>
        <v>0.79</v>
      </c>
      <c r="AQ23" s="289">
        <f>IF(OR($C23="*",$C23&lt;400),"",IF(AND('201920 DATA'!BP23="*",$C23&gt;=400),"*",IF($C23&gt;=400,ROUND('201920 DATA'!BP23/$C23,2),"")))</f>
        <v>0</v>
      </c>
      <c r="AR23" s="289">
        <f>IF(OR($C23="*",$C23&lt;400),"",IF(AND('201920 DATA'!BQ23="*",$C23&gt;=400),"*",IF($C23&gt;=400,ROUND('201920 DATA'!BQ23/$C23,2),"")))</f>
        <v>0</v>
      </c>
      <c r="AS23" s="289">
        <f>IF(OR($C23="*",$C23&lt;400),"",IF(AND('201920 DATA'!BR23="*",$C23&gt;=400),"*",IF($C23&gt;=400,ROUND('201920 DATA'!BR23/$C23,2),"")))</f>
        <v>0</v>
      </c>
      <c r="AT23" s="289">
        <f>IF(OR($C23="*",$C23&lt;400),"",IF(AND('201920 DATA'!BS23="*",$C23&gt;=400),"*",IF($C23&gt;=400,ROUND('201920 DATA'!BS23/$C23,2),"")))</f>
        <v>0</v>
      </c>
      <c r="AU23" s="289">
        <f>IF(OR($C23="*",$C23&lt;400),"",IF(AND('201920 DATA'!BT23="*",$C23&gt;=400),"*",IF($C23&gt;=400,ROUND('201920 DATA'!BT23/$C23,2),"")))</f>
        <v>0</v>
      </c>
      <c r="AV23" s="289">
        <f>IF(OR($C23="*",$C23&lt;400),"",IF(AND('201920 DATA'!BU23="*",$C23&gt;=400),"*",IF($C23&gt;=400,ROUND('201920 DATA'!BU23/$C23,2),"")))</f>
        <v>0.1</v>
      </c>
      <c r="AW23" s="289">
        <f>IF(OR($C23="*",$C23&lt;400),"",IF(AND('201920 DATA'!BV23="*",$C23&gt;=400),"*",IF($C23&gt;=400,ROUND('201920 DATA'!BV23/$C23,2),"")))</f>
        <v>0</v>
      </c>
      <c r="AX23" s="289">
        <f>IF(OR($C23="*",$C23&lt;400),"",IF(AND('201920 DATA'!BW23="*",$C23&gt;=400),"*",IF($C23&gt;=400,ROUND('201920 DATA'!BW23/$C23,2),"")))</f>
        <v>0.01</v>
      </c>
      <c r="AZ23" s="365">
        <v>3520</v>
      </c>
    </row>
    <row r="24" spans="1:52" x14ac:dyDescent="0.2">
      <c r="A24" s="373" t="s">
        <v>1529</v>
      </c>
      <c r="B24" s="287">
        <f>'201920 DATA'!B24</f>
        <v>1130</v>
      </c>
      <c r="C24" s="288">
        <f>'201920 DATA'!C24</f>
        <v>1130</v>
      </c>
      <c r="D24" s="293">
        <f>'201920 DATA'!FQ24</f>
        <v>915</v>
      </c>
      <c r="F24" s="313">
        <f t="shared" si="0"/>
        <v>0.49</v>
      </c>
      <c r="G24" s="295">
        <f t="shared" si="1"/>
        <v>1</v>
      </c>
      <c r="H24" s="289">
        <f>IF(OR($C24="*",$C24&lt;400),"",IF(AND('201920 DATA'!F24="*",$C24&gt;=400),"*",IF($C24&gt;=400,ROUND('201920 DATA'!F24/$C24,2),"")))</f>
        <v>0</v>
      </c>
      <c r="I24" s="296">
        <f>IF(OR($B24="*",$B24&lt;400),"",IF(AND('201920 DATA'!Y24="*",$B24&gt;=400),"*",IF($B24&gt;=400,ROUND('201920 DATA'!Y24/$B24,2),"")))</f>
        <v>0</v>
      </c>
      <c r="J24" s="296">
        <f>IF(OR($B24="*",$B24&lt;400),"",IF(AND('201920 DATA'!Z24="*",$B24&gt;=400),"*",IF($B24&gt;=400,ROUND('201920 DATA'!Z24/$B24,2),"")))</f>
        <v>7.0000000000000007E-2</v>
      </c>
      <c r="K24" s="296">
        <f>IF(OR($B24="*",$B24&lt;400),"",IF(AND('201920 DATA'!AA24="*",$B24&gt;=400),"*",IF($B24&gt;=400,ROUND('201920 DATA'!AA24/$B24,2),"")))</f>
        <v>0.12</v>
      </c>
      <c r="L24" s="296">
        <f>IF(OR($B24="*",$B24&lt;400),"",IF(AND('201920 DATA'!AB24="*",$B24&gt;=400),"*",IF($B24&gt;=400,ROUND('201920 DATA'!AB24/$B24,2),"")))</f>
        <v>0.32</v>
      </c>
      <c r="M24" s="296">
        <f>IF(OR($B24="*",$B24&lt;400),"",IF(AND('201920 DATA'!AC24="*",$B24&gt;=400),"*",IF($B24&gt;=400,ROUND('201920 DATA'!AC24/$B24,2),"")))</f>
        <v>0.34</v>
      </c>
      <c r="N24" s="296">
        <f>IF(OR($B24="*",$B24&lt;400),"",IF(AND('201920 DATA'!AD24="*",$B24&gt;=400),"*",IF($B24&gt;=400,ROUND('201920 DATA'!AD24/$B24,2),"")))</f>
        <v>0.15</v>
      </c>
      <c r="O24" s="296" t="str">
        <f>IF(OR($B24="*",$B24&lt;400),"",IF(AND('201920 DATA'!AE24="*",$B24&gt;=400),"*",IF($B24&gt;=400,ROUND('201920 DATA'!AE24/$B24,2),"")))</f>
        <v>*</v>
      </c>
      <c r="P24" s="297"/>
      <c r="Q24" s="296">
        <f>IF(OR($B24="*",$B24&lt;400),"",IF(AND('201920 DATA'!FO24="*",$B24&gt;=400),"*",IF($B24&gt;=400,ROUND('201920 DATA'!FO24/$B24,2),"")))</f>
        <v>0.95</v>
      </c>
      <c r="R24" s="289">
        <f>IF(OR($C24="*",$C24&lt;400),"",IF(AND('201920 DATA'!F24="*",$C24&gt;=400),"*",IF($C24&gt;=400,ROUND('201920 DATA'!F24/$C24,2),"")))</f>
        <v>0</v>
      </c>
      <c r="S24" s="289">
        <f>IF(OR($C24="*",$C24&lt;400),"",IF(AND('201920 DATA'!G24="*",$C24&gt;=400),"*",IF($C24&gt;=400,ROUND('201920 DATA'!G24/$C24,2),"")))</f>
        <v>0</v>
      </c>
      <c r="T24" s="289">
        <f>IF(OR($C24="*",$C24&lt;400),"",IF(AND('201920 DATA'!H24="*",$C24&gt;=400),"*",IF($C24&gt;=400,ROUND('201920 DATA'!H24/$C24,2),"")))</f>
        <v>1</v>
      </c>
      <c r="U24" s="289">
        <f>IF(OR($C24="*",$C24&lt;400),"",IF(AND('201920 DATA'!FP24="*",$C24&gt;=400),"*",IF($C24&gt;=400,ROUND('201920 DATA'!FP24/$C24,2),"")))</f>
        <v>0</v>
      </c>
      <c r="V24" s="312">
        <f>IF(OR($D24="*",$D24&lt;400),"",IF(AND('201920 DATA'!M24="*",$D24&gt;=400),"*",IF($D24&gt;=400,ROUND('201920 DATA'!M24/$D24,2),"")))</f>
        <v>7.0000000000000007E-2</v>
      </c>
      <c r="W24" s="312">
        <f>IF(OR($D24="*",$D24&lt;400),"",IF(AND('201920 DATA'!N24="*",$D24&gt;=400),"*",IF($D24&gt;=400,ROUND('201920 DATA'!N24/$D24,2),"")))</f>
        <v>0.2</v>
      </c>
      <c r="X24" s="312">
        <f>IF(OR($D24="*",$D24&lt;400),"",IF(AND('201920 DATA'!O24="*",$D24&gt;=400),"*",IF($D24&gt;=400,ROUND('201920 DATA'!O24/$D24,2),"")))</f>
        <v>0.25</v>
      </c>
      <c r="Y24" s="312">
        <f>IF(OR($D24="*",$D24&lt;400),"",IF(AND('201920 DATA'!P24="*",$D24&gt;=400),"*",IF($D24&gt;=400,ROUND('201920 DATA'!P24/$D24,2),"")))</f>
        <v>0.27</v>
      </c>
      <c r="Z24" s="312">
        <f>IF(OR($D24="*",$D24&lt;400),"",IF(AND('201920 DATA'!Q24="*",$D24&gt;=400),"*",IF($D24&gt;=400,ROUND('201920 DATA'!Q24/$D24,2),"")))</f>
        <v>0.23</v>
      </c>
      <c r="AA24" s="312">
        <f>IF(OR($D24="*",$D24&lt;400),"",IF(AND('201920 DATA'!R24="*",$D24&gt;=400),"*",IF($D24&gt;=400,ROUND('201920 DATA'!R24/$D24,2),"")))</f>
        <v>0.04</v>
      </c>
      <c r="AB24" s="312">
        <f>IF(OR($D24="*",$D24&lt;400),"",IF(AND('201920 DATA'!S24="*",$D24&gt;=400),"*",IF($D24&gt;=400,ROUND('201920 DATA'!S24/$D24,2),"")))</f>
        <v>0.01</v>
      </c>
      <c r="AC24" s="312" t="str">
        <f>IF(OR($D24="*",$D24&lt;400),"",IF(AND('201920 DATA'!T24="*",$D24&gt;=400),"*",IF($D24&gt;=400,ROUND('201920 DATA'!T24/$D24,2),"")))</f>
        <v>*</v>
      </c>
      <c r="AD24" s="289" t="str">
        <f>IF(OR($C24="*",$C24&lt;400),"",IF(AND('201920 DATA'!BC24="*",$C24&gt;=400),"*",IF($C24&gt;=400,ROUND('201920 DATA'!BC24/$C24,2),"")))</f>
        <v>*</v>
      </c>
      <c r="AE24" s="289">
        <f>IF(OR($C24="*",$C24&lt;400),"",IF(AND('201920 DATA'!BD24="*",$C24&gt;=400),"*",IF($C24&gt;=400,ROUND('201920 DATA'!BD24/$C24,2),"")))</f>
        <v>0.01</v>
      </c>
      <c r="AF24" s="289" t="str">
        <f>IF(OR($C24="*",$C24&lt;400),"",IF(AND('201920 DATA'!BE24="*",$C24&gt;=400),"*",IF($C24&gt;=400,ROUND('201920 DATA'!BE24/$C24,2),"")))</f>
        <v>*</v>
      </c>
      <c r="AG24" s="289">
        <f>IF(OR($C24="*",$C24&lt;400),"",IF(AND('201920 DATA'!BF24="*",$C24&gt;=400),"*",IF($C24&gt;=400,ROUND('201920 DATA'!BF24/$C24,2),"")))</f>
        <v>0</v>
      </c>
      <c r="AH24" s="289">
        <f>IF(OR($C24="*",$C24&lt;400),"",IF(AND('201920 DATA'!BG24="*",$C24&gt;=400),"*",IF($C24&gt;=400,ROUND('201920 DATA'!BG24/$C24,2),"")))</f>
        <v>0</v>
      </c>
      <c r="AI24" s="289">
        <f>IF(OR($C24="*",$C24&lt;400),"",IF(AND('201920 DATA'!BH24="*",$C24&gt;=400),"*",IF($C24&gt;=400,ROUND('201920 DATA'!BH24/$C24,2),"")))</f>
        <v>0.01</v>
      </c>
      <c r="AJ24" s="289">
        <f>IF(OR($C24="*",$C24&lt;400),"",IF(AND('201920 DATA'!BI24="*",$C24&gt;=400),"*",IF($C24&gt;=400,ROUND('201920 DATA'!BI24/$C24,2),"")))</f>
        <v>0</v>
      </c>
      <c r="AK24" s="289">
        <f>IF(OR($C24="*",$C24&lt;400),"",IF(AND('201920 DATA'!BJ24="*",$C24&gt;=400),"*",IF($C24&gt;=400,ROUND('201920 DATA'!BJ24/$C24,2),"")))</f>
        <v>0</v>
      </c>
      <c r="AL24" s="289" t="str">
        <f>IF(OR($C24="*",$C24&lt;400),"",IF(AND('201920 DATA'!BK24="*",$C24&gt;=400),"*",IF($C24&gt;=400,ROUND('201920 DATA'!BK24/$C24,2),"")))</f>
        <v>*</v>
      </c>
      <c r="AM24" s="289">
        <f>IF(OR($C24="*",$C24&lt;400),"",IF(AND('201920 DATA'!BL24="*",$C24&gt;=400),"*",IF($C24&gt;=400,ROUND('201920 DATA'!BL24/$C24,2),"")))</f>
        <v>0</v>
      </c>
      <c r="AN24" s="289">
        <f>IF(OR($C24="*",$C24&lt;400),"",IF(AND('201920 DATA'!BM24="*",$C24&gt;=400),"*",IF($C24&gt;=400,ROUND('201920 DATA'!BM24/$C24,2),"")))</f>
        <v>0.2</v>
      </c>
      <c r="AO24" s="289">
        <f>IF(OR($C24="*",$C24&lt;400),"",IF(AND('201920 DATA'!BN24="*",$C24&gt;=400),"*",IF($C24&gt;=400,ROUND('201920 DATA'!BN24/$C24,2),"")))</f>
        <v>0.01</v>
      </c>
      <c r="AP24" s="289">
        <f>IF(OR($C24="*",$C24&lt;400),"",IF(AND('201920 DATA'!BO24="*",$C24&gt;=400),"*",IF($C24&gt;=400,ROUND('201920 DATA'!BO24/$C24,2),"")))</f>
        <v>0.61</v>
      </c>
      <c r="AQ24" s="289">
        <f>IF(OR($C24="*",$C24&lt;400),"",IF(AND('201920 DATA'!BP24="*",$C24&gt;=400),"*",IF($C24&gt;=400,ROUND('201920 DATA'!BP24/$C24,2),"")))</f>
        <v>0.12</v>
      </c>
      <c r="AR24" s="289">
        <f>IF(OR($C24="*",$C24&lt;400),"",IF(AND('201920 DATA'!BQ24="*",$C24&gt;=400),"*",IF($C24&gt;=400,ROUND('201920 DATA'!BQ24/$C24,2),"")))</f>
        <v>0</v>
      </c>
      <c r="AS24" s="289">
        <f>IF(OR($C24="*",$C24&lt;400),"",IF(AND('201920 DATA'!BR24="*",$C24&gt;=400),"*",IF($C24&gt;=400,ROUND('201920 DATA'!BR24/$C24,2),"")))</f>
        <v>0</v>
      </c>
      <c r="AT24" s="289" t="str">
        <f>IF(OR($C24="*",$C24&lt;400),"",IF(AND('201920 DATA'!BS24="*",$C24&gt;=400),"*",IF($C24&gt;=400,ROUND('201920 DATA'!BS24/$C24,2),"")))</f>
        <v>*</v>
      </c>
      <c r="AU24" s="289">
        <f>IF(OR($C24="*",$C24&lt;400),"",IF(AND('201920 DATA'!BT24="*",$C24&gt;=400),"*",IF($C24&gt;=400,ROUND('201920 DATA'!BT24/$C24,2),"")))</f>
        <v>0.02</v>
      </c>
      <c r="AV24" s="289">
        <f>IF(OR($C24="*",$C24&lt;400),"",IF(AND('201920 DATA'!BU24="*",$C24&gt;=400),"*",IF($C24&gt;=400,ROUND('201920 DATA'!BU24/$C24,2),"")))</f>
        <v>0.01</v>
      </c>
      <c r="AW24" s="289">
        <f>IF(OR($C24="*",$C24&lt;400),"",IF(AND('201920 DATA'!BV24="*",$C24&gt;=400),"*",IF($C24&gt;=400,ROUND('201920 DATA'!BV24/$C24,2),"")))</f>
        <v>0</v>
      </c>
      <c r="AX24" s="289" t="str">
        <f>IF(OR($C24="*",$C24&lt;400),"",IF(AND('201920 DATA'!BW24="*",$C24&gt;=400),"*",IF($C24&gt;=400,ROUND('201920 DATA'!BW24/$C24,2),"")))</f>
        <v>*</v>
      </c>
      <c r="AZ24" s="365">
        <v>575</v>
      </c>
    </row>
    <row r="25" spans="1:52" x14ac:dyDescent="0.2">
      <c r="A25" s="373" t="s">
        <v>1583</v>
      </c>
      <c r="B25" s="287">
        <f>'201920 DATA'!B25</f>
        <v>135</v>
      </c>
      <c r="C25" s="288">
        <f>'201920 DATA'!C25</f>
        <v>135</v>
      </c>
      <c r="D25" s="293">
        <f>'201920 DATA'!FQ25</f>
        <v>100</v>
      </c>
      <c r="F25" s="313" t="str">
        <f t="shared" si="0"/>
        <v/>
      </c>
      <c r="G25" s="295" t="str">
        <f t="shared" si="1"/>
        <v/>
      </c>
      <c r="H25" s="289" t="str">
        <f>IF(OR($C25="*",$C25&lt;400),"",IF(AND('201920 DATA'!F25="*",$C25&gt;=400),"*",IF($C25&gt;=400,ROUND('201920 DATA'!F25/$C25,2),"")))</f>
        <v/>
      </c>
      <c r="I25" s="296" t="str">
        <f>IF(OR($B25="*",$B25&lt;400),"",IF(AND('201920 DATA'!Y25="*",$B25&gt;=400),"*",IF($B25&gt;=400,ROUND('201920 DATA'!Y25/$B25,2),"")))</f>
        <v/>
      </c>
      <c r="J25" s="296" t="str">
        <f>IF(OR($B25="*",$B25&lt;400),"",IF(AND('201920 DATA'!Z25="*",$B25&gt;=400),"*",IF($B25&gt;=400,ROUND('201920 DATA'!Z25/$B25,2),"")))</f>
        <v/>
      </c>
      <c r="K25" s="296" t="str">
        <f>IF(OR($B25="*",$B25&lt;400),"",IF(AND('201920 DATA'!AA25="*",$B25&gt;=400),"*",IF($B25&gt;=400,ROUND('201920 DATA'!AA25/$B25,2),"")))</f>
        <v/>
      </c>
      <c r="L25" s="296" t="str">
        <f>IF(OR($B25="*",$B25&lt;400),"",IF(AND('201920 DATA'!AB25="*",$B25&gt;=400),"*",IF($B25&gt;=400,ROUND('201920 DATA'!AB25/$B25,2),"")))</f>
        <v/>
      </c>
      <c r="M25" s="296" t="str">
        <f>IF(OR($B25="*",$B25&lt;400),"",IF(AND('201920 DATA'!AC25="*",$B25&gt;=400),"*",IF($B25&gt;=400,ROUND('201920 DATA'!AC25/$B25,2),"")))</f>
        <v/>
      </c>
      <c r="N25" s="296" t="str">
        <f>IF(OR($B25="*",$B25&lt;400),"",IF(AND('201920 DATA'!AD25="*",$B25&gt;=400),"*",IF($B25&gt;=400,ROUND('201920 DATA'!AD25/$B25,2),"")))</f>
        <v/>
      </c>
      <c r="O25" s="296" t="str">
        <f>IF(OR($B25="*",$B25&lt;400),"",IF(AND('201920 DATA'!AE25="*",$B25&gt;=400),"*",IF($B25&gt;=400,ROUND('201920 DATA'!AE25/$B25,2),"")))</f>
        <v/>
      </c>
      <c r="P25" s="297"/>
      <c r="Q25" s="296" t="str">
        <f>IF(OR($B25="*",$B25&lt;400),"",IF(AND('201920 DATA'!FO25="*",$B25&gt;=400),"*",IF($B25&gt;=400,ROUND('201920 DATA'!FO25/$B25,2),"")))</f>
        <v/>
      </c>
      <c r="R25" s="289" t="str">
        <f>IF(OR($C25="*",$C25&lt;400),"",IF(AND('201920 DATA'!F25="*",$C25&gt;=400),"*",IF($C25&gt;=400,ROUND('201920 DATA'!F25/$C25,2),"")))</f>
        <v/>
      </c>
      <c r="S25" s="289" t="str">
        <f>IF(OR($C25="*",$C25&lt;400),"",IF(AND('201920 DATA'!G25="*",$C25&gt;=400),"*",IF($C25&gt;=400,ROUND('201920 DATA'!G25/$C25,2),"")))</f>
        <v/>
      </c>
      <c r="T25" s="289" t="str">
        <f>IF(OR($C25="*",$C25&lt;400),"",IF(AND('201920 DATA'!H25="*",$C25&gt;=400),"*",IF($C25&gt;=400,ROUND('201920 DATA'!H25/$C25,2),"")))</f>
        <v/>
      </c>
      <c r="U25" s="289" t="str">
        <f>IF(OR($C25="*",$C25&lt;400),"",IF(AND('201920 DATA'!FP25="*",$C25&gt;=400),"*",IF($C25&gt;=400,ROUND('201920 DATA'!FP25/$C25,2),"")))</f>
        <v/>
      </c>
      <c r="V25" s="312" t="str">
        <f>IF(OR($D25="*",$D25&lt;400),"",IF(AND('201920 DATA'!M25="*",$D25&gt;=400),"*",IF($D25&gt;=400,ROUND('201920 DATA'!M25/$D25,2),"")))</f>
        <v/>
      </c>
      <c r="W25" s="312" t="str">
        <f>IF(OR($D25="*",$D25&lt;400),"",IF(AND('201920 DATA'!N25="*",$D25&gt;=400),"*",IF($D25&gt;=400,ROUND('201920 DATA'!N25/$D25,2),"")))</f>
        <v/>
      </c>
      <c r="X25" s="312" t="str">
        <f>IF(OR($D25="*",$D25&lt;400),"",IF(AND('201920 DATA'!O25="*",$D25&gt;=400),"*",IF($D25&gt;=400,ROUND('201920 DATA'!O25/$D25,2),"")))</f>
        <v/>
      </c>
      <c r="Y25" s="312" t="str">
        <f>IF(OR($D25="*",$D25&lt;400),"",IF(AND('201920 DATA'!P25="*",$D25&gt;=400),"*",IF($D25&gt;=400,ROUND('201920 DATA'!P25/$D25,2),"")))</f>
        <v/>
      </c>
      <c r="Z25" s="312" t="str">
        <f>IF(OR($D25="*",$D25&lt;400),"",IF(AND('201920 DATA'!Q25="*",$D25&gt;=400),"*",IF($D25&gt;=400,ROUND('201920 DATA'!Q25/$D25,2),"")))</f>
        <v/>
      </c>
      <c r="AA25" s="312" t="str">
        <f>IF(OR($D25="*",$D25&lt;400),"",IF(AND('201920 DATA'!R25="*",$D25&gt;=400),"*",IF($D25&gt;=400,ROUND('201920 DATA'!R25/$D25,2),"")))</f>
        <v/>
      </c>
      <c r="AB25" s="312" t="str">
        <f>IF(OR($D25="*",$D25&lt;400),"",IF(AND('201920 DATA'!S25="*",$D25&gt;=400),"*",IF($D25&gt;=400,ROUND('201920 DATA'!S25/$D25,2),"")))</f>
        <v/>
      </c>
      <c r="AC25" s="312" t="str">
        <f>IF(OR($D25="*",$D25&lt;400),"",IF(AND('201920 DATA'!T25="*",$D25&gt;=400),"*",IF($D25&gt;=400,ROUND('201920 DATA'!T25/$D25,2),"")))</f>
        <v/>
      </c>
      <c r="AD25" s="289" t="str">
        <f>IF(OR($C25="*",$C25&lt;400),"",IF(AND('201920 DATA'!BC25="*",$C25&gt;=400),"*",IF($C25&gt;=400,ROUND('201920 DATA'!BC25/$C25,2),"")))</f>
        <v/>
      </c>
      <c r="AE25" s="289" t="str">
        <f>IF(OR($C25="*",$C25&lt;400),"",IF(AND('201920 DATA'!BD25="*",$C25&gt;=400),"*",IF($C25&gt;=400,ROUND('201920 DATA'!BD25/$C25,2),"")))</f>
        <v/>
      </c>
      <c r="AF25" s="289" t="str">
        <f>IF(OR($C25="*",$C25&lt;400),"",IF(AND('201920 DATA'!BE25="*",$C25&gt;=400),"*",IF($C25&gt;=400,ROUND('201920 DATA'!BE25/$C25,2),"")))</f>
        <v/>
      </c>
      <c r="AG25" s="289" t="str">
        <f>IF(OR($C25="*",$C25&lt;400),"",IF(AND('201920 DATA'!BF25="*",$C25&gt;=400),"*",IF($C25&gt;=400,ROUND('201920 DATA'!BF25/$C25,2),"")))</f>
        <v/>
      </c>
      <c r="AH25" s="289" t="str">
        <f>IF(OR($C25="*",$C25&lt;400),"",IF(AND('201920 DATA'!BG25="*",$C25&gt;=400),"*",IF($C25&gt;=400,ROUND('201920 DATA'!BG25/$C25,2),"")))</f>
        <v/>
      </c>
      <c r="AI25" s="289" t="str">
        <f>IF(OR($C25="*",$C25&lt;400),"",IF(AND('201920 DATA'!BH25="*",$C25&gt;=400),"*",IF($C25&gt;=400,ROUND('201920 DATA'!BH25/$C25,2),"")))</f>
        <v/>
      </c>
      <c r="AJ25" s="289" t="str">
        <f>IF(OR($C25="*",$C25&lt;400),"",IF(AND('201920 DATA'!BI25="*",$C25&gt;=400),"*",IF($C25&gt;=400,ROUND('201920 DATA'!BI25/$C25,2),"")))</f>
        <v/>
      </c>
      <c r="AK25" s="289" t="str">
        <f>IF(OR($C25="*",$C25&lt;400),"",IF(AND('201920 DATA'!BJ25="*",$C25&gt;=400),"*",IF($C25&gt;=400,ROUND('201920 DATA'!BJ25/$C25,2),"")))</f>
        <v/>
      </c>
      <c r="AL25" s="289" t="str">
        <f>IF(OR($C25="*",$C25&lt;400),"",IF(AND('201920 DATA'!BK25="*",$C25&gt;=400),"*",IF($C25&gt;=400,ROUND('201920 DATA'!BK25/$C25,2),"")))</f>
        <v/>
      </c>
      <c r="AM25" s="289" t="str">
        <f>IF(OR($C25="*",$C25&lt;400),"",IF(AND('201920 DATA'!BL25="*",$C25&gt;=400),"*",IF($C25&gt;=400,ROUND('201920 DATA'!BL25/$C25,2),"")))</f>
        <v/>
      </c>
      <c r="AN25" s="289" t="str">
        <f>IF(OR($C25="*",$C25&lt;400),"",IF(AND('201920 DATA'!BM25="*",$C25&gt;=400),"*",IF($C25&gt;=400,ROUND('201920 DATA'!BM25/$C25,2),"")))</f>
        <v/>
      </c>
      <c r="AO25" s="289" t="str">
        <f>IF(OR($C25="*",$C25&lt;400),"",IF(AND('201920 DATA'!BN25="*",$C25&gt;=400),"*",IF($C25&gt;=400,ROUND('201920 DATA'!BN25/$C25,2),"")))</f>
        <v/>
      </c>
      <c r="AP25" s="289" t="str">
        <f>IF(OR($C25="*",$C25&lt;400),"",IF(AND('201920 DATA'!BO25="*",$C25&gt;=400),"*",IF($C25&gt;=400,ROUND('201920 DATA'!BO25/$C25,2),"")))</f>
        <v/>
      </c>
      <c r="AQ25" s="289" t="str">
        <f>IF(OR($C25="*",$C25&lt;400),"",IF(AND('201920 DATA'!BP25="*",$C25&gt;=400),"*",IF($C25&gt;=400,ROUND('201920 DATA'!BP25/$C25,2),"")))</f>
        <v/>
      </c>
      <c r="AR25" s="289" t="str">
        <f>IF(OR($C25="*",$C25&lt;400),"",IF(AND('201920 DATA'!BQ25="*",$C25&gt;=400),"*",IF($C25&gt;=400,ROUND('201920 DATA'!BQ25/$C25,2),"")))</f>
        <v/>
      </c>
      <c r="AS25" s="289" t="str">
        <f>IF(OR($C25="*",$C25&lt;400),"",IF(AND('201920 DATA'!BR25="*",$C25&gt;=400),"*",IF($C25&gt;=400,ROUND('201920 DATA'!BR25/$C25,2),"")))</f>
        <v/>
      </c>
      <c r="AT25" s="289" t="str">
        <f>IF(OR($C25="*",$C25&lt;400),"",IF(AND('201920 DATA'!BS25="*",$C25&gt;=400),"*",IF($C25&gt;=400,ROUND('201920 DATA'!BS25/$C25,2),"")))</f>
        <v/>
      </c>
      <c r="AU25" s="289" t="str">
        <f>IF(OR($C25="*",$C25&lt;400),"",IF(AND('201920 DATA'!BT25="*",$C25&gt;=400),"*",IF($C25&gt;=400,ROUND('201920 DATA'!BT25/$C25,2),"")))</f>
        <v/>
      </c>
      <c r="AV25" s="289" t="str">
        <f>IF(OR($C25="*",$C25&lt;400),"",IF(AND('201920 DATA'!BU25="*",$C25&gt;=400),"*",IF($C25&gt;=400,ROUND('201920 DATA'!BU25/$C25,2),"")))</f>
        <v/>
      </c>
      <c r="AW25" s="289" t="str">
        <f>IF(OR($C25="*",$C25&lt;400),"",IF(AND('201920 DATA'!BV25="*",$C25&gt;=400),"*",IF($C25&gt;=400,ROUND('201920 DATA'!BV25/$C25,2),"")))</f>
        <v/>
      </c>
      <c r="AX25" s="289" t="str">
        <f>IF(OR($C25="*",$C25&lt;400),"",IF(AND('201920 DATA'!BW25="*",$C25&gt;=400),"*",IF($C25&gt;=400,ROUND('201920 DATA'!BW25/$C25,2),"")))</f>
        <v/>
      </c>
      <c r="AZ25" s="365">
        <v>0</v>
      </c>
    </row>
    <row r="26" spans="1:52" x14ac:dyDescent="0.2">
      <c r="A26" s="373" t="s">
        <v>1584</v>
      </c>
      <c r="B26" s="287">
        <f>'201920 DATA'!B26</f>
        <v>305</v>
      </c>
      <c r="C26" s="288">
        <f>'201920 DATA'!C26</f>
        <v>305</v>
      </c>
      <c r="D26" s="293">
        <f>'201920 DATA'!FQ26</f>
        <v>0</v>
      </c>
      <c r="F26" s="313" t="str">
        <f t="shared" si="0"/>
        <v/>
      </c>
      <c r="G26" s="295" t="str">
        <f t="shared" si="1"/>
        <v/>
      </c>
      <c r="H26" s="289" t="str">
        <f>IF(OR($C26="*",$C26&lt;400),"",IF(AND('201920 DATA'!F26="*",$C26&gt;=400),"*",IF($C26&gt;=400,ROUND('201920 DATA'!F26/$C26,2),"")))</f>
        <v/>
      </c>
      <c r="I26" s="296" t="str">
        <f>IF(OR($B26="*",$B26&lt;400),"",IF(AND('201920 DATA'!Y26="*",$B26&gt;=400),"*",IF($B26&gt;=400,ROUND('201920 DATA'!Y26/$B26,2),"")))</f>
        <v/>
      </c>
      <c r="J26" s="296" t="str">
        <f>IF(OR($B26="*",$B26&lt;400),"",IF(AND('201920 DATA'!Z26="*",$B26&gt;=400),"*",IF($B26&gt;=400,ROUND('201920 DATA'!Z26/$B26,2),"")))</f>
        <v/>
      </c>
      <c r="K26" s="296" t="str">
        <f>IF(OR($B26="*",$B26&lt;400),"",IF(AND('201920 DATA'!AA26="*",$B26&gt;=400),"*",IF($B26&gt;=400,ROUND('201920 DATA'!AA26/$B26,2),"")))</f>
        <v/>
      </c>
      <c r="L26" s="296" t="str">
        <f>IF(OR($B26="*",$B26&lt;400),"",IF(AND('201920 DATA'!AB26="*",$B26&gt;=400),"*",IF($B26&gt;=400,ROUND('201920 DATA'!AB26/$B26,2),"")))</f>
        <v/>
      </c>
      <c r="M26" s="296" t="str">
        <f>IF(OR($B26="*",$B26&lt;400),"",IF(AND('201920 DATA'!AC26="*",$B26&gt;=400),"*",IF($B26&gt;=400,ROUND('201920 DATA'!AC26/$B26,2),"")))</f>
        <v/>
      </c>
      <c r="N26" s="296" t="str">
        <f>IF(OR($B26="*",$B26&lt;400),"",IF(AND('201920 DATA'!AD26="*",$B26&gt;=400),"*",IF($B26&gt;=400,ROUND('201920 DATA'!AD26/$B26,2),"")))</f>
        <v/>
      </c>
      <c r="O26" s="296" t="str">
        <f>IF(OR($B26="*",$B26&lt;400),"",IF(AND('201920 DATA'!AE26="*",$B26&gt;=400),"*",IF($B26&gt;=400,ROUND('201920 DATA'!AE26/$B26,2),"")))</f>
        <v/>
      </c>
      <c r="P26" s="297"/>
      <c r="Q26" s="296" t="str">
        <f>IF(OR($B26="*",$B26&lt;400),"",IF(AND('201920 DATA'!FO26="*",$B26&gt;=400),"*",IF($B26&gt;=400,ROUND('201920 DATA'!FO26/$B26,2),"")))</f>
        <v/>
      </c>
      <c r="R26" s="289" t="str">
        <f>IF(OR($C26="*",$C26&lt;400),"",IF(AND('201920 DATA'!F26="*",$C26&gt;=400),"*",IF($C26&gt;=400,ROUND('201920 DATA'!F26/$C26,2),"")))</f>
        <v/>
      </c>
      <c r="S26" s="289" t="str">
        <f>IF(OR($C26="*",$C26&lt;400),"",IF(AND('201920 DATA'!G26="*",$C26&gt;=400),"*",IF($C26&gt;=400,ROUND('201920 DATA'!G26/$C26,2),"")))</f>
        <v/>
      </c>
      <c r="T26" s="289" t="str">
        <f>IF(OR($C26="*",$C26&lt;400),"",IF(AND('201920 DATA'!H26="*",$C26&gt;=400),"*",IF($C26&gt;=400,ROUND('201920 DATA'!H26/$C26,2),"")))</f>
        <v/>
      </c>
      <c r="U26" s="289" t="str">
        <f>IF(OR($C26="*",$C26&lt;400),"",IF(AND('201920 DATA'!FP26="*",$C26&gt;=400),"*",IF($C26&gt;=400,ROUND('201920 DATA'!FP26/$C26,2),"")))</f>
        <v/>
      </c>
      <c r="V26" s="312" t="str">
        <f>IF(OR($D26="*",$D26&lt;400),"",IF(AND('201920 DATA'!M26="*",$D26&gt;=400),"*",IF($D26&gt;=400,ROUND('201920 DATA'!M26/$D26,2),"")))</f>
        <v/>
      </c>
      <c r="W26" s="312" t="str">
        <f>IF(OR($D26="*",$D26&lt;400),"",IF(AND('201920 DATA'!N26="*",$D26&gt;=400),"*",IF($D26&gt;=400,ROUND('201920 DATA'!N26/$D26,2),"")))</f>
        <v/>
      </c>
      <c r="X26" s="312" t="str">
        <f>IF(OR($D26="*",$D26&lt;400),"",IF(AND('201920 DATA'!O26="*",$D26&gt;=400),"*",IF($D26&gt;=400,ROUND('201920 DATA'!O26/$D26,2),"")))</f>
        <v/>
      </c>
      <c r="Y26" s="312" t="str">
        <f>IF(OR($D26="*",$D26&lt;400),"",IF(AND('201920 DATA'!P26="*",$D26&gt;=400),"*",IF($D26&gt;=400,ROUND('201920 DATA'!P26/$D26,2),"")))</f>
        <v/>
      </c>
      <c r="Z26" s="312" t="str">
        <f>IF(OR($D26="*",$D26&lt;400),"",IF(AND('201920 DATA'!Q26="*",$D26&gt;=400),"*",IF($D26&gt;=400,ROUND('201920 DATA'!Q26/$D26,2),"")))</f>
        <v/>
      </c>
      <c r="AA26" s="312" t="str">
        <f>IF(OR($D26="*",$D26&lt;400),"",IF(AND('201920 DATA'!R26="*",$D26&gt;=400),"*",IF($D26&gt;=400,ROUND('201920 DATA'!R26/$D26,2),"")))</f>
        <v/>
      </c>
      <c r="AB26" s="312" t="str">
        <f>IF(OR($D26="*",$D26&lt;400),"",IF(AND('201920 DATA'!S26="*",$D26&gt;=400),"*",IF($D26&gt;=400,ROUND('201920 DATA'!S26/$D26,2),"")))</f>
        <v/>
      </c>
      <c r="AC26" s="312" t="str">
        <f>IF(OR($D26="*",$D26&lt;400),"",IF(AND('201920 DATA'!T26="*",$D26&gt;=400),"*",IF($D26&gt;=400,ROUND('201920 DATA'!T26/$D26,2),"")))</f>
        <v/>
      </c>
      <c r="AD26" s="289" t="str">
        <f>IF(OR($C26="*",$C26&lt;400),"",IF(AND('201920 DATA'!BC26="*",$C26&gt;=400),"*",IF($C26&gt;=400,ROUND('201920 DATA'!BC26/$C26,2),"")))</f>
        <v/>
      </c>
      <c r="AE26" s="289" t="str">
        <f>IF(OR($C26="*",$C26&lt;400),"",IF(AND('201920 DATA'!BD26="*",$C26&gt;=400),"*",IF($C26&gt;=400,ROUND('201920 DATA'!BD26/$C26,2),"")))</f>
        <v/>
      </c>
      <c r="AF26" s="289" t="str">
        <f>IF(OR($C26="*",$C26&lt;400),"",IF(AND('201920 DATA'!BE26="*",$C26&gt;=400),"*",IF($C26&gt;=400,ROUND('201920 DATA'!BE26/$C26,2),"")))</f>
        <v/>
      </c>
      <c r="AG26" s="289" t="str">
        <f>IF(OR($C26="*",$C26&lt;400),"",IF(AND('201920 DATA'!BF26="*",$C26&gt;=400),"*",IF($C26&gt;=400,ROUND('201920 DATA'!BF26/$C26,2),"")))</f>
        <v/>
      </c>
      <c r="AH26" s="289" t="str">
        <f>IF(OR($C26="*",$C26&lt;400),"",IF(AND('201920 DATA'!BG26="*",$C26&gt;=400),"*",IF($C26&gt;=400,ROUND('201920 DATA'!BG26/$C26,2),"")))</f>
        <v/>
      </c>
      <c r="AI26" s="289" t="str">
        <f>IF(OR($C26="*",$C26&lt;400),"",IF(AND('201920 DATA'!BH26="*",$C26&gt;=400),"*",IF($C26&gt;=400,ROUND('201920 DATA'!BH26/$C26,2),"")))</f>
        <v/>
      </c>
      <c r="AJ26" s="289" t="str">
        <f>IF(OR($C26="*",$C26&lt;400),"",IF(AND('201920 DATA'!BI26="*",$C26&gt;=400),"*",IF($C26&gt;=400,ROUND('201920 DATA'!BI26/$C26,2),"")))</f>
        <v/>
      </c>
      <c r="AK26" s="289" t="str">
        <f>IF(OR($C26="*",$C26&lt;400),"",IF(AND('201920 DATA'!BJ26="*",$C26&gt;=400),"*",IF($C26&gt;=400,ROUND('201920 DATA'!BJ26/$C26,2),"")))</f>
        <v/>
      </c>
      <c r="AL26" s="289" t="str">
        <f>IF(OR($C26="*",$C26&lt;400),"",IF(AND('201920 DATA'!BK26="*",$C26&gt;=400),"*",IF($C26&gt;=400,ROUND('201920 DATA'!BK26/$C26,2),"")))</f>
        <v/>
      </c>
      <c r="AM26" s="289" t="str">
        <f>IF(OR($C26="*",$C26&lt;400),"",IF(AND('201920 DATA'!BL26="*",$C26&gt;=400),"*",IF($C26&gt;=400,ROUND('201920 DATA'!BL26/$C26,2),"")))</f>
        <v/>
      </c>
      <c r="AN26" s="289" t="str">
        <f>IF(OR($C26="*",$C26&lt;400),"",IF(AND('201920 DATA'!BM26="*",$C26&gt;=400),"*",IF($C26&gt;=400,ROUND('201920 DATA'!BM26/$C26,2),"")))</f>
        <v/>
      </c>
      <c r="AO26" s="289" t="str">
        <f>IF(OR($C26="*",$C26&lt;400),"",IF(AND('201920 DATA'!BN26="*",$C26&gt;=400),"*",IF($C26&gt;=400,ROUND('201920 DATA'!BN26/$C26,2),"")))</f>
        <v/>
      </c>
      <c r="AP26" s="289" t="str">
        <f>IF(OR($C26="*",$C26&lt;400),"",IF(AND('201920 DATA'!BO26="*",$C26&gt;=400),"*",IF($C26&gt;=400,ROUND('201920 DATA'!BO26/$C26,2),"")))</f>
        <v/>
      </c>
      <c r="AQ26" s="289" t="str">
        <f>IF(OR($C26="*",$C26&lt;400),"",IF(AND('201920 DATA'!BP26="*",$C26&gt;=400),"*",IF($C26&gt;=400,ROUND('201920 DATA'!BP26/$C26,2),"")))</f>
        <v/>
      </c>
      <c r="AR26" s="289" t="str">
        <f>IF(OR($C26="*",$C26&lt;400),"",IF(AND('201920 DATA'!BQ26="*",$C26&gt;=400),"*",IF($C26&gt;=400,ROUND('201920 DATA'!BQ26/$C26,2),"")))</f>
        <v/>
      </c>
      <c r="AS26" s="289" t="str">
        <f>IF(OR($C26="*",$C26&lt;400),"",IF(AND('201920 DATA'!BR26="*",$C26&gt;=400),"*",IF($C26&gt;=400,ROUND('201920 DATA'!BR26/$C26,2),"")))</f>
        <v/>
      </c>
      <c r="AT26" s="289" t="str">
        <f>IF(OR($C26="*",$C26&lt;400),"",IF(AND('201920 DATA'!BS26="*",$C26&gt;=400),"*",IF($C26&gt;=400,ROUND('201920 DATA'!BS26/$C26,2),"")))</f>
        <v/>
      </c>
      <c r="AU26" s="289" t="str">
        <f>IF(OR($C26="*",$C26&lt;400),"",IF(AND('201920 DATA'!BT26="*",$C26&gt;=400),"*",IF($C26&gt;=400,ROUND('201920 DATA'!BT26/$C26,2),"")))</f>
        <v/>
      </c>
      <c r="AV26" s="289" t="str">
        <f>IF(OR($C26="*",$C26&lt;400),"",IF(AND('201920 DATA'!BU26="*",$C26&gt;=400),"*",IF($C26&gt;=400,ROUND('201920 DATA'!BU26/$C26,2),"")))</f>
        <v/>
      </c>
      <c r="AW26" s="289" t="str">
        <f>IF(OR($C26="*",$C26&lt;400),"",IF(AND('201920 DATA'!BV26="*",$C26&gt;=400),"*",IF($C26&gt;=400,ROUND('201920 DATA'!BV26/$C26,2),"")))</f>
        <v/>
      </c>
      <c r="AX26" s="289" t="str">
        <f>IF(OR($C26="*",$C26&lt;400),"",IF(AND('201920 DATA'!BW26="*",$C26&gt;=400),"*",IF($C26&gt;=400,ROUND('201920 DATA'!BW26/$C26,2),"")))</f>
        <v/>
      </c>
      <c r="AZ26" s="365">
        <v>0</v>
      </c>
    </row>
    <row r="27" spans="1:52" x14ac:dyDescent="0.2">
      <c r="A27" s="373" t="s">
        <v>1585</v>
      </c>
      <c r="B27" s="287">
        <f>'201920 DATA'!B27</f>
        <v>405</v>
      </c>
      <c r="C27" s="288">
        <f>'201920 DATA'!C27</f>
        <v>400</v>
      </c>
      <c r="D27" s="293" t="str">
        <f>'201920 DATA'!FQ27</f>
        <v>*</v>
      </c>
      <c r="F27" s="313">
        <f t="shared" si="0"/>
        <v>1</v>
      </c>
      <c r="G27" s="295">
        <f t="shared" si="1"/>
        <v>0.99</v>
      </c>
      <c r="H27" s="289">
        <f>IF(OR($C27="*",$C27&lt;400),"",IF(AND('201920 DATA'!F27="*",$C27&gt;=400),"*",IF($C27&gt;=400,ROUND('201920 DATA'!F27/$C27,2),"")))</f>
        <v>0.19</v>
      </c>
      <c r="I27" s="296" t="str">
        <f>IF(OR($B27="*",$B27&lt;400),"",IF(AND('201920 DATA'!Y27="*",$B27&gt;=400),"*",IF($B27&gt;=400,ROUND('201920 DATA'!Y27/$B27,2),"")))</f>
        <v>*</v>
      </c>
      <c r="J27" s="296">
        <f>IF(OR($B27="*",$B27&lt;400),"",IF(AND('201920 DATA'!Z27="*",$B27&gt;=400),"*",IF($B27&gt;=400,ROUND('201920 DATA'!Z27/$B27,2),"")))</f>
        <v>0</v>
      </c>
      <c r="K27" s="296">
        <f>IF(OR($B27="*",$B27&lt;400),"",IF(AND('201920 DATA'!AA27="*",$B27&gt;=400),"*",IF($B27&gt;=400,ROUND('201920 DATA'!AA27/$B27,2),"")))</f>
        <v>0</v>
      </c>
      <c r="L27" s="296">
        <f>IF(OR($B27="*",$B27&lt;400),"",IF(AND('201920 DATA'!AB27="*",$B27&gt;=400),"*",IF($B27&gt;=400,ROUND('201920 DATA'!AB27/$B27,2),"")))</f>
        <v>0.04</v>
      </c>
      <c r="M27" s="296">
        <f>IF(OR($B27="*",$B27&lt;400),"",IF(AND('201920 DATA'!AC27="*",$B27&gt;=400),"*",IF($B27&gt;=400,ROUND('201920 DATA'!AC27/$B27,2),"")))</f>
        <v>0.11</v>
      </c>
      <c r="N27" s="296">
        <f>IF(OR($B27="*",$B27&lt;400),"",IF(AND('201920 DATA'!AD27="*",$B27&gt;=400),"*",IF($B27&gt;=400,ROUND('201920 DATA'!AD27/$B27,2),"")))</f>
        <v>0.56000000000000005</v>
      </c>
      <c r="O27" s="296">
        <f>IF(OR($B27="*",$B27&lt;400),"",IF(AND('201920 DATA'!AE27="*",$B27&gt;=400),"*",IF($B27&gt;=400,ROUND('201920 DATA'!AE27/$B27,2),"")))</f>
        <v>0.28000000000000003</v>
      </c>
      <c r="P27" s="297"/>
      <c r="Q27" s="296">
        <f>IF(OR($B27="*",$B27&lt;400),"",IF(AND('201920 DATA'!FO27="*",$B27&gt;=400),"*",IF($B27&gt;=400,ROUND('201920 DATA'!FO27/$B27,2),"")))</f>
        <v>0.78</v>
      </c>
      <c r="R27" s="289">
        <f>IF(OR($C27="*",$C27&lt;400),"",IF(AND('201920 DATA'!F27="*",$C27&gt;=400),"*",IF($C27&gt;=400,ROUND('201920 DATA'!F27/$C27,2),"")))</f>
        <v>0.19</v>
      </c>
      <c r="S27" s="289">
        <f>IF(OR($C27="*",$C27&lt;400),"",IF(AND('201920 DATA'!G27="*",$C27&gt;=400),"*",IF($C27&gt;=400,ROUND('201920 DATA'!G27/$C27,2),"")))</f>
        <v>0</v>
      </c>
      <c r="T27" s="289" t="str">
        <f>IF(OR($C27="*",$C27&lt;400),"",IF(AND('201920 DATA'!H27="*",$C27&gt;=400),"*",IF($C27&gt;=400,ROUND('201920 DATA'!H27/$C27,2),"")))</f>
        <v>*</v>
      </c>
      <c r="U27" s="289">
        <f>IF(OR($C27="*",$C27&lt;400),"",IF(AND('201920 DATA'!FP27="*",$C27&gt;=400),"*",IF($C27&gt;=400,ROUND('201920 DATA'!FP27/$C27,2),"")))</f>
        <v>0.79</v>
      </c>
      <c r="V27" s="312" t="str">
        <f>IF(OR($D27="*",$D27&lt;400),"",IF(AND('201920 DATA'!M27="*",$D27&gt;=400),"*",IF($D27&gt;=400,ROUND('201920 DATA'!M27/$D27,2),"")))</f>
        <v/>
      </c>
      <c r="W27" s="312" t="str">
        <f>IF(OR($D27="*",$D27&lt;400),"",IF(AND('201920 DATA'!N27="*",$D27&gt;=400),"*",IF($D27&gt;=400,ROUND('201920 DATA'!N27/$D27,2),"")))</f>
        <v/>
      </c>
      <c r="X27" s="312" t="str">
        <f>IF(OR($D27="*",$D27&lt;400),"",IF(AND('201920 DATA'!O27="*",$D27&gt;=400),"*",IF($D27&gt;=400,ROUND('201920 DATA'!O27/$D27,2),"")))</f>
        <v/>
      </c>
      <c r="Y27" s="312" t="str">
        <f>IF(OR($D27="*",$D27&lt;400),"",IF(AND('201920 DATA'!P27="*",$D27&gt;=400),"*",IF($D27&gt;=400,ROUND('201920 DATA'!P27/$D27,2),"")))</f>
        <v/>
      </c>
      <c r="Z27" s="312" t="str">
        <f>IF(OR($D27="*",$D27&lt;400),"",IF(AND('201920 DATA'!Q27="*",$D27&gt;=400),"*",IF($D27&gt;=400,ROUND('201920 DATA'!Q27/$D27,2),"")))</f>
        <v/>
      </c>
      <c r="AA27" s="312" t="str">
        <f>IF(OR($D27="*",$D27&lt;400),"",IF(AND('201920 DATA'!R27="*",$D27&gt;=400),"*",IF($D27&gt;=400,ROUND('201920 DATA'!R27/$D27,2),"")))</f>
        <v/>
      </c>
      <c r="AB27" s="312" t="str">
        <f>IF(OR($D27="*",$D27&lt;400),"",IF(AND('201920 DATA'!S27="*",$D27&gt;=400),"*",IF($D27&gt;=400,ROUND('201920 DATA'!S27/$D27,2),"")))</f>
        <v/>
      </c>
      <c r="AC27" s="312" t="str">
        <f>IF(OR($D27="*",$D27&lt;400),"",IF(AND('201920 DATA'!T27="*",$D27&gt;=400),"*",IF($D27&gt;=400,ROUND('201920 DATA'!T27/$D27,2),"")))</f>
        <v/>
      </c>
      <c r="AD27" s="289">
        <f>IF(OR($C27="*",$C27&lt;400),"",IF(AND('201920 DATA'!BC27="*",$C27&gt;=400),"*",IF($C27&gt;=400,ROUND('201920 DATA'!BC27/$C27,2),"")))</f>
        <v>0.04</v>
      </c>
      <c r="AE27" s="289" t="str">
        <f>IF(OR($C27="*",$C27&lt;400),"",IF(AND('201920 DATA'!BD27="*",$C27&gt;=400),"*",IF($C27&gt;=400,ROUND('201920 DATA'!BD27/$C27,2),"")))</f>
        <v>*</v>
      </c>
      <c r="AF27" s="289">
        <f>IF(OR($C27="*",$C27&lt;400),"",IF(AND('201920 DATA'!BE27="*",$C27&gt;=400),"*",IF($C27&gt;=400,ROUND('201920 DATA'!BE27/$C27,2),"")))</f>
        <v>0</v>
      </c>
      <c r="AG27" s="289" t="str">
        <f>IF(OR($C27="*",$C27&lt;400),"",IF(AND('201920 DATA'!BF27="*",$C27&gt;=400),"*",IF($C27&gt;=400,ROUND('201920 DATA'!BF27/$C27,2),"")))</f>
        <v>*</v>
      </c>
      <c r="AH27" s="289" t="str">
        <f>IF(OR($C27="*",$C27&lt;400),"",IF(AND('201920 DATA'!BG27="*",$C27&gt;=400),"*",IF($C27&gt;=400,ROUND('201920 DATA'!BG27/$C27,2),"")))</f>
        <v>*</v>
      </c>
      <c r="AI27" s="289">
        <f>IF(OR($C27="*",$C27&lt;400),"",IF(AND('201920 DATA'!BH27="*",$C27&gt;=400),"*",IF($C27&gt;=400,ROUND('201920 DATA'!BH27/$C27,2),"")))</f>
        <v>0.03</v>
      </c>
      <c r="AJ27" s="289">
        <f>IF(OR($C27="*",$C27&lt;400),"",IF(AND('201920 DATA'!BI27="*",$C27&gt;=400),"*",IF($C27&gt;=400,ROUND('201920 DATA'!BI27/$C27,2),"")))</f>
        <v>0</v>
      </c>
      <c r="AK27" s="289">
        <f>IF(OR($C27="*",$C27&lt;400),"",IF(AND('201920 DATA'!BJ27="*",$C27&gt;=400),"*",IF($C27&gt;=400,ROUND('201920 DATA'!BJ27/$C27,2),"")))</f>
        <v>0</v>
      </c>
      <c r="AL27" s="289">
        <f>IF(OR($C27="*",$C27&lt;400),"",IF(AND('201920 DATA'!BK27="*",$C27&gt;=400),"*",IF($C27&gt;=400,ROUND('201920 DATA'!BK27/$C27,2),"")))</f>
        <v>0.04</v>
      </c>
      <c r="AM27" s="289">
        <f>IF(OR($C27="*",$C27&lt;400),"",IF(AND('201920 DATA'!BL27="*",$C27&gt;=400),"*",IF($C27&gt;=400,ROUND('201920 DATA'!BL27/$C27,2),"")))</f>
        <v>0.16</v>
      </c>
      <c r="AN27" s="289">
        <f>IF(OR($C27="*",$C27&lt;400),"",IF(AND('201920 DATA'!BM27="*",$C27&gt;=400),"*",IF($C27&gt;=400,ROUND('201920 DATA'!BM27/$C27,2),"")))</f>
        <v>0.03</v>
      </c>
      <c r="AO27" s="289">
        <f>IF(OR($C27="*",$C27&lt;400),"",IF(AND('201920 DATA'!BN27="*",$C27&gt;=400),"*",IF($C27&gt;=400,ROUND('201920 DATA'!BN27/$C27,2),"")))</f>
        <v>0.03</v>
      </c>
      <c r="AP27" s="289">
        <f>IF(OR($C27="*",$C27&lt;400),"",IF(AND('201920 DATA'!BO27="*",$C27&gt;=400),"*",IF($C27&gt;=400,ROUND('201920 DATA'!BO27/$C27,2),"")))</f>
        <v>0.08</v>
      </c>
      <c r="AQ27" s="289">
        <f>IF(OR($C27="*",$C27&lt;400),"",IF(AND('201920 DATA'!BP27="*",$C27&gt;=400),"*",IF($C27&gt;=400,ROUND('201920 DATA'!BP27/$C27,2),"")))</f>
        <v>0.05</v>
      </c>
      <c r="AR27" s="289" t="str">
        <f>IF(OR($C27="*",$C27&lt;400),"",IF(AND('201920 DATA'!BQ27="*",$C27&gt;=400),"*",IF($C27&gt;=400,ROUND('201920 DATA'!BQ27/$C27,2),"")))</f>
        <v>*</v>
      </c>
      <c r="AS27" s="289">
        <f>IF(OR($C27="*",$C27&lt;400),"",IF(AND('201920 DATA'!BR27="*",$C27&gt;=400),"*",IF($C27&gt;=400,ROUND('201920 DATA'!BR27/$C27,2),"")))</f>
        <v>0</v>
      </c>
      <c r="AT27" s="289">
        <f>IF(OR($C27="*",$C27&lt;400),"",IF(AND('201920 DATA'!BS27="*",$C27&gt;=400),"*",IF($C27&gt;=400,ROUND('201920 DATA'!BS27/$C27,2),"")))</f>
        <v>0</v>
      </c>
      <c r="AU27" s="289">
        <f>IF(OR($C27="*",$C27&lt;400),"",IF(AND('201920 DATA'!BT27="*",$C27&gt;=400),"*",IF($C27&gt;=400,ROUND('201920 DATA'!BT27/$C27,2),"")))</f>
        <v>0.19</v>
      </c>
      <c r="AV27" s="289">
        <f>IF(OR($C27="*",$C27&lt;400),"",IF(AND('201920 DATA'!BU27="*",$C27&gt;=400),"*",IF($C27&gt;=400,ROUND('201920 DATA'!BU27/$C27,2),"")))</f>
        <v>0.34</v>
      </c>
      <c r="AW27" s="289">
        <f>IF(OR($C27="*",$C27&lt;400),"",IF(AND('201920 DATA'!BV27="*",$C27&gt;=400),"*",IF($C27&gt;=400,ROUND('201920 DATA'!BV27/$C27,2),"")))</f>
        <v>0</v>
      </c>
      <c r="AX27" s="289">
        <f>IF(OR($C27="*",$C27&lt;400),"",IF(AND('201920 DATA'!BW27="*",$C27&gt;=400),"*",IF($C27&gt;=400,ROUND('201920 DATA'!BW27/$C27,2),"")))</f>
        <v>0</v>
      </c>
      <c r="AZ27" s="365">
        <v>0</v>
      </c>
    </row>
    <row r="28" spans="1:52" x14ac:dyDescent="0.2">
      <c r="A28" s="373" t="s">
        <v>1586</v>
      </c>
      <c r="B28" s="287">
        <f>'201920 DATA'!B28</f>
        <v>250</v>
      </c>
      <c r="C28" s="288">
        <f>'201920 DATA'!C28</f>
        <v>250</v>
      </c>
      <c r="D28" s="293">
        <f>'201920 DATA'!FQ28</f>
        <v>0</v>
      </c>
      <c r="F28" s="313" t="str">
        <f t="shared" si="0"/>
        <v/>
      </c>
      <c r="G28" s="295" t="str">
        <f t="shared" si="1"/>
        <v/>
      </c>
      <c r="H28" s="289" t="str">
        <f>IF(OR($C28="*",$C28&lt;400),"",IF(AND('201920 DATA'!F28="*",$C28&gt;=400),"*",IF($C28&gt;=400,ROUND('201920 DATA'!F28/$C28,2),"")))</f>
        <v/>
      </c>
      <c r="I28" s="296" t="str">
        <f>IF(OR($B28="*",$B28&lt;400),"",IF(AND('201920 DATA'!Y28="*",$B28&gt;=400),"*",IF($B28&gt;=400,ROUND('201920 DATA'!Y28/$B28,2),"")))</f>
        <v/>
      </c>
      <c r="J28" s="296" t="str">
        <f>IF(OR($B28="*",$B28&lt;400),"",IF(AND('201920 DATA'!Z28="*",$B28&gt;=400),"*",IF($B28&gt;=400,ROUND('201920 DATA'!Z28/$B28,2),"")))</f>
        <v/>
      </c>
      <c r="K28" s="296" t="str">
        <f>IF(OR($B28="*",$B28&lt;400),"",IF(AND('201920 DATA'!AA28="*",$B28&gt;=400),"*",IF($B28&gt;=400,ROUND('201920 DATA'!AA28/$B28,2),"")))</f>
        <v/>
      </c>
      <c r="L28" s="296" t="str">
        <f>IF(OR($B28="*",$B28&lt;400),"",IF(AND('201920 DATA'!AB28="*",$B28&gt;=400),"*",IF($B28&gt;=400,ROUND('201920 DATA'!AB28/$B28,2),"")))</f>
        <v/>
      </c>
      <c r="M28" s="296" t="str">
        <f>IF(OR($B28="*",$B28&lt;400),"",IF(AND('201920 DATA'!AC28="*",$B28&gt;=400),"*",IF($B28&gt;=400,ROUND('201920 DATA'!AC28/$B28,2),"")))</f>
        <v/>
      </c>
      <c r="N28" s="296" t="str">
        <f>IF(OR($B28="*",$B28&lt;400),"",IF(AND('201920 DATA'!AD28="*",$B28&gt;=400),"*",IF($B28&gt;=400,ROUND('201920 DATA'!AD28/$B28,2),"")))</f>
        <v/>
      </c>
      <c r="O28" s="296" t="str">
        <f>IF(OR($B28="*",$B28&lt;400),"",IF(AND('201920 DATA'!AE28="*",$B28&gt;=400),"*",IF($B28&gt;=400,ROUND('201920 DATA'!AE28/$B28,2),"")))</f>
        <v/>
      </c>
      <c r="P28" s="297"/>
      <c r="Q28" s="296" t="str">
        <f>IF(OR($B28="*",$B28&lt;400),"",IF(AND('201920 DATA'!FO28="*",$B28&gt;=400),"*",IF($B28&gt;=400,ROUND('201920 DATA'!FO28/$B28,2),"")))</f>
        <v/>
      </c>
      <c r="R28" s="289" t="str">
        <f>IF(OR($C28="*",$C28&lt;400),"",IF(AND('201920 DATA'!F28="*",$C28&gt;=400),"*",IF($C28&gt;=400,ROUND('201920 DATA'!F28/$C28,2),"")))</f>
        <v/>
      </c>
      <c r="S28" s="289" t="str">
        <f>IF(OR($C28="*",$C28&lt;400),"",IF(AND('201920 DATA'!G28="*",$C28&gt;=400),"*",IF($C28&gt;=400,ROUND('201920 DATA'!G28/$C28,2),"")))</f>
        <v/>
      </c>
      <c r="T28" s="289" t="str">
        <f>IF(OR($C28="*",$C28&lt;400),"",IF(AND('201920 DATA'!H28="*",$C28&gt;=400),"*",IF($C28&gt;=400,ROUND('201920 DATA'!H28/$C28,2),"")))</f>
        <v/>
      </c>
      <c r="U28" s="289" t="str">
        <f>IF(OR($C28="*",$C28&lt;400),"",IF(AND('201920 DATA'!FP28="*",$C28&gt;=400),"*",IF($C28&gt;=400,ROUND('201920 DATA'!FP28/$C28,2),"")))</f>
        <v/>
      </c>
      <c r="V28" s="312" t="str">
        <f>IF(OR($D28="*",$D28&lt;400),"",IF(AND('201920 DATA'!M28="*",$D28&gt;=400),"*",IF($D28&gt;=400,ROUND('201920 DATA'!M28/$D28,2),"")))</f>
        <v/>
      </c>
      <c r="W28" s="312" t="str">
        <f>IF(OR($D28="*",$D28&lt;400),"",IF(AND('201920 DATA'!N28="*",$D28&gt;=400),"*",IF($D28&gt;=400,ROUND('201920 DATA'!N28/$D28,2),"")))</f>
        <v/>
      </c>
      <c r="X28" s="312" t="str">
        <f>IF(OR($D28="*",$D28&lt;400),"",IF(AND('201920 DATA'!O28="*",$D28&gt;=400),"*",IF($D28&gt;=400,ROUND('201920 DATA'!O28/$D28,2),"")))</f>
        <v/>
      </c>
      <c r="Y28" s="312" t="str">
        <f>IF(OR($D28="*",$D28&lt;400),"",IF(AND('201920 DATA'!P28="*",$D28&gt;=400),"*",IF($D28&gt;=400,ROUND('201920 DATA'!P28/$D28,2),"")))</f>
        <v/>
      </c>
      <c r="Z28" s="312" t="str">
        <f>IF(OR($D28="*",$D28&lt;400),"",IF(AND('201920 DATA'!Q28="*",$D28&gt;=400),"*",IF($D28&gt;=400,ROUND('201920 DATA'!Q28/$D28,2),"")))</f>
        <v/>
      </c>
      <c r="AA28" s="312" t="str">
        <f>IF(OR($D28="*",$D28&lt;400),"",IF(AND('201920 DATA'!R28="*",$D28&gt;=400),"*",IF($D28&gt;=400,ROUND('201920 DATA'!R28/$D28,2),"")))</f>
        <v/>
      </c>
      <c r="AB28" s="312" t="str">
        <f>IF(OR($D28="*",$D28&lt;400),"",IF(AND('201920 DATA'!S28="*",$D28&gt;=400),"*",IF($D28&gt;=400,ROUND('201920 DATA'!S28/$D28,2),"")))</f>
        <v/>
      </c>
      <c r="AC28" s="312" t="str">
        <f>IF(OR($D28="*",$D28&lt;400),"",IF(AND('201920 DATA'!T28="*",$D28&gt;=400),"*",IF($D28&gt;=400,ROUND('201920 DATA'!T28/$D28,2),"")))</f>
        <v/>
      </c>
      <c r="AD28" s="289" t="str">
        <f>IF(OR($C28="*",$C28&lt;400),"",IF(AND('201920 DATA'!BC28="*",$C28&gt;=400),"*",IF($C28&gt;=400,ROUND('201920 DATA'!BC28/$C28,2),"")))</f>
        <v/>
      </c>
      <c r="AE28" s="289" t="str">
        <f>IF(OR($C28="*",$C28&lt;400),"",IF(AND('201920 DATA'!BD28="*",$C28&gt;=400),"*",IF($C28&gt;=400,ROUND('201920 DATA'!BD28/$C28,2),"")))</f>
        <v/>
      </c>
      <c r="AF28" s="289" t="str">
        <f>IF(OR($C28="*",$C28&lt;400),"",IF(AND('201920 DATA'!BE28="*",$C28&gt;=400),"*",IF($C28&gt;=400,ROUND('201920 DATA'!BE28/$C28,2),"")))</f>
        <v/>
      </c>
      <c r="AG28" s="289" t="str">
        <f>IF(OR($C28="*",$C28&lt;400),"",IF(AND('201920 DATA'!BF28="*",$C28&gt;=400),"*",IF($C28&gt;=400,ROUND('201920 DATA'!BF28/$C28,2),"")))</f>
        <v/>
      </c>
      <c r="AH28" s="289" t="str">
        <f>IF(OR($C28="*",$C28&lt;400),"",IF(AND('201920 DATA'!BG28="*",$C28&gt;=400),"*",IF($C28&gt;=400,ROUND('201920 DATA'!BG28/$C28,2),"")))</f>
        <v/>
      </c>
      <c r="AI28" s="289" t="str">
        <f>IF(OR($C28="*",$C28&lt;400),"",IF(AND('201920 DATA'!BH28="*",$C28&gt;=400),"*",IF($C28&gt;=400,ROUND('201920 DATA'!BH28/$C28,2),"")))</f>
        <v/>
      </c>
      <c r="AJ28" s="289" t="str">
        <f>IF(OR($C28="*",$C28&lt;400),"",IF(AND('201920 DATA'!BI28="*",$C28&gt;=400),"*",IF($C28&gt;=400,ROUND('201920 DATA'!BI28/$C28,2),"")))</f>
        <v/>
      </c>
      <c r="AK28" s="289" t="str">
        <f>IF(OR($C28="*",$C28&lt;400),"",IF(AND('201920 DATA'!BJ28="*",$C28&gt;=400),"*",IF($C28&gt;=400,ROUND('201920 DATA'!BJ28/$C28,2),"")))</f>
        <v/>
      </c>
      <c r="AL28" s="289" t="str">
        <f>IF(OR($C28="*",$C28&lt;400),"",IF(AND('201920 DATA'!BK28="*",$C28&gt;=400),"*",IF($C28&gt;=400,ROUND('201920 DATA'!BK28/$C28,2),"")))</f>
        <v/>
      </c>
      <c r="AM28" s="289" t="str">
        <f>IF(OR($C28="*",$C28&lt;400),"",IF(AND('201920 DATA'!BL28="*",$C28&gt;=400),"*",IF($C28&gt;=400,ROUND('201920 DATA'!BL28/$C28,2),"")))</f>
        <v/>
      </c>
      <c r="AN28" s="289" t="str">
        <f>IF(OR($C28="*",$C28&lt;400),"",IF(AND('201920 DATA'!BM28="*",$C28&gt;=400),"*",IF($C28&gt;=400,ROUND('201920 DATA'!BM28/$C28,2),"")))</f>
        <v/>
      </c>
      <c r="AO28" s="289" t="str">
        <f>IF(OR($C28="*",$C28&lt;400),"",IF(AND('201920 DATA'!BN28="*",$C28&gt;=400),"*",IF($C28&gt;=400,ROUND('201920 DATA'!BN28/$C28,2),"")))</f>
        <v/>
      </c>
      <c r="AP28" s="289" t="str">
        <f>IF(OR($C28="*",$C28&lt;400),"",IF(AND('201920 DATA'!BO28="*",$C28&gt;=400),"*",IF($C28&gt;=400,ROUND('201920 DATA'!BO28/$C28,2),"")))</f>
        <v/>
      </c>
      <c r="AQ28" s="289" t="str">
        <f>IF(OR($C28="*",$C28&lt;400),"",IF(AND('201920 DATA'!BP28="*",$C28&gt;=400),"*",IF($C28&gt;=400,ROUND('201920 DATA'!BP28/$C28,2),"")))</f>
        <v/>
      </c>
      <c r="AR28" s="289" t="str">
        <f>IF(OR($C28="*",$C28&lt;400),"",IF(AND('201920 DATA'!BQ28="*",$C28&gt;=400),"*",IF($C28&gt;=400,ROUND('201920 DATA'!BQ28/$C28,2),"")))</f>
        <v/>
      </c>
      <c r="AS28" s="289" t="str">
        <f>IF(OR($C28="*",$C28&lt;400),"",IF(AND('201920 DATA'!BR28="*",$C28&gt;=400),"*",IF($C28&gt;=400,ROUND('201920 DATA'!BR28/$C28,2),"")))</f>
        <v/>
      </c>
      <c r="AT28" s="289" t="str">
        <f>IF(OR($C28="*",$C28&lt;400),"",IF(AND('201920 DATA'!BS28="*",$C28&gt;=400),"*",IF($C28&gt;=400,ROUND('201920 DATA'!BS28/$C28,2),"")))</f>
        <v/>
      </c>
      <c r="AU28" s="289" t="str">
        <f>IF(OR($C28="*",$C28&lt;400),"",IF(AND('201920 DATA'!BT28="*",$C28&gt;=400),"*",IF($C28&gt;=400,ROUND('201920 DATA'!BT28/$C28,2),"")))</f>
        <v/>
      </c>
      <c r="AV28" s="289" t="str">
        <f>IF(OR($C28="*",$C28&lt;400),"",IF(AND('201920 DATA'!BU28="*",$C28&gt;=400),"*",IF($C28&gt;=400,ROUND('201920 DATA'!BU28/$C28,2),"")))</f>
        <v/>
      </c>
      <c r="AW28" s="289" t="str">
        <f>IF(OR($C28="*",$C28&lt;400),"",IF(AND('201920 DATA'!BV28="*",$C28&gt;=400),"*",IF($C28&gt;=400,ROUND('201920 DATA'!BV28/$C28,2),"")))</f>
        <v/>
      </c>
      <c r="AX28" s="289" t="str">
        <f>IF(OR($C28="*",$C28&lt;400),"",IF(AND('201920 DATA'!BW28="*",$C28&gt;=400),"*",IF($C28&gt;=400,ROUND('201920 DATA'!BW28/$C28,2),"")))</f>
        <v/>
      </c>
      <c r="AZ28" s="365">
        <v>0</v>
      </c>
    </row>
    <row r="29" spans="1:52" x14ac:dyDescent="0.2">
      <c r="A29" s="373" t="s">
        <v>1587</v>
      </c>
      <c r="B29" s="287">
        <f>'201920 DATA'!B29</f>
        <v>405</v>
      </c>
      <c r="C29" s="288">
        <f>'201920 DATA'!C29</f>
        <v>405</v>
      </c>
      <c r="D29" s="293">
        <f>'201920 DATA'!FQ29</f>
        <v>340</v>
      </c>
      <c r="F29" s="313">
        <f t="shared" si="0"/>
        <v>1</v>
      </c>
      <c r="G29" s="295">
        <f t="shared" si="1"/>
        <v>1</v>
      </c>
      <c r="H29" s="289">
        <f>IF(OR($C29="*",$C29&lt;400),"",IF(AND('201920 DATA'!F29="*",$C29&gt;=400),"*",IF($C29&gt;=400,ROUND('201920 DATA'!F29/$C29,2),"")))</f>
        <v>0</v>
      </c>
      <c r="I29" s="296">
        <f>IF(OR($B29="*",$B29&lt;400),"",IF(AND('201920 DATA'!Y29="*",$B29&gt;=400),"*",IF($B29&gt;=400,ROUND('201920 DATA'!Y29/$B29,2),"")))</f>
        <v>0</v>
      </c>
      <c r="J29" s="296">
        <f>IF(OR($B29="*",$B29&lt;400),"",IF(AND('201920 DATA'!Z29="*",$B29&gt;=400),"*",IF($B29&gt;=400,ROUND('201920 DATA'!Z29/$B29,2),"")))</f>
        <v>0.09</v>
      </c>
      <c r="K29" s="296">
        <f>IF(OR($B29="*",$B29&lt;400),"",IF(AND('201920 DATA'!AA29="*",$B29&gt;=400),"*",IF($B29&gt;=400,ROUND('201920 DATA'!AA29/$B29,2),"")))</f>
        <v>0.23</v>
      </c>
      <c r="L29" s="296">
        <f>IF(OR($B29="*",$B29&lt;400),"",IF(AND('201920 DATA'!AB29="*",$B29&gt;=400),"*",IF($B29&gt;=400,ROUND('201920 DATA'!AB29/$B29,2),"")))</f>
        <v>0.32</v>
      </c>
      <c r="M29" s="296">
        <f>IF(OR($B29="*",$B29&lt;400),"",IF(AND('201920 DATA'!AC29="*",$B29&gt;=400),"*",IF($B29&gt;=400,ROUND('201920 DATA'!AC29/$B29,2),"")))</f>
        <v>0.26</v>
      </c>
      <c r="N29" s="296">
        <f>IF(OR($B29="*",$B29&lt;400),"",IF(AND('201920 DATA'!AD29="*",$B29&gt;=400),"*",IF($B29&gt;=400,ROUND('201920 DATA'!AD29/$B29,2),"")))</f>
        <v>0.09</v>
      </c>
      <c r="O29" s="296" t="str">
        <f>IF(OR($B29="*",$B29&lt;400),"",IF(AND('201920 DATA'!AE29="*",$B29&gt;=400),"*",IF($B29&gt;=400,ROUND('201920 DATA'!AE29/$B29,2),"")))</f>
        <v>*</v>
      </c>
      <c r="P29" s="297"/>
      <c r="Q29" s="296">
        <f>IF(OR($B29="*",$B29&lt;400),"",IF(AND('201920 DATA'!FO29="*",$B29&gt;=400),"*",IF($B29&gt;=400,ROUND('201920 DATA'!FO29/$B29,2),"")))</f>
        <v>0.99</v>
      </c>
      <c r="R29" s="289">
        <f>IF(OR($C29="*",$C29&lt;400),"",IF(AND('201920 DATA'!F29="*",$C29&gt;=400),"*",IF($C29&gt;=400,ROUND('201920 DATA'!F29/$C29,2),"")))</f>
        <v>0</v>
      </c>
      <c r="S29" s="289">
        <f>IF(OR($C29="*",$C29&lt;400),"",IF(AND('201920 DATA'!G29="*",$C29&gt;=400),"*",IF($C29&gt;=400,ROUND('201920 DATA'!G29/$C29,2),"")))</f>
        <v>0</v>
      </c>
      <c r="T29" s="289">
        <f>IF(OR($C29="*",$C29&lt;400),"",IF(AND('201920 DATA'!H29="*",$C29&gt;=400),"*",IF($C29&gt;=400,ROUND('201920 DATA'!H29/$C29,2),"")))</f>
        <v>1</v>
      </c>
      <c r="U29" s="289">
        <f>IF(OR($C29="*",$C29&lt;400),"",IF(AND('201920 DATA'!FP29="*",$C29&gt;=400),"*",IF($C29&gt;=400,ROUND('201920 DATA'!FP29/$C29,2),"")))</f>
        <v>0</v>
      </c>
      <c r="V29" s="312" t="str">
        <f>IF(OR($D29="*",$D29&lt;400),"",IF(AND('201920 DATA'!M29="*",$D29&gt;=400),"*",IF($D29&gt;=400,ROUND('201920 DATA'!M29/$D29,2),"")))</f>
        <v/>
      </c>
      <c r="W29" s="312" t="str">
        <f>IF(OR($D29="*",$D29&lt;400),"",IF(AND('201920 DATA'!N29="*",$D29&gt;=400),"*",IF($D29&gt;=400,ROUND('201920 DATA'!N29/$D29,2),"")))</f>
        <v/>
      </c>
      <c r="X29" s="312" t="str">
        <f>IF(OR($D29="*",$D29&lt;400),"",IF(AND('201920 DATA'!O29="*",$D29&gt;=400),"*",IF($D29&gt;=400,ROUND('201920 DATA'!O29/$D29,2),"")))</f>
        <v/>
      </c>
      <c r="Y29" s="312" t="str">
        <f>IF(OR($D29="*",$D29&lt;400),"",IF(AND('201920 DATA'!P29="*",$D29&gt;=400),"*",IF($D29&gt;=400,ROUND('201920 DATA'!P29/$D29,2),"")))</f>
        <v/>
      </c>
      <c r="Z29" s="312" t="str">
        <f>IF(OR($D29="*",$D29&lt;400),"",IF(AND('201920 DATA'!Q29="*",$D29&gt;=400),"*",IF($D29&gt;=400,ROUND('201920 DATA'!Q29/$D29,2),"")))</f>
        <v/>
      </c>
      <c r="AA29" s="312" t="str">
        <f>IF(OR($D29="*",$D29&lt;400),"",IF(AND('201920 DATA'!R29="*",$D29&gt;=400),"*",IF($D29&gt;=400,ROUND('201920 DATA'!R29/$D29,2),"")))</f>
        <v/>
      </c>
      <c r="AB29" s="312" t="str">
        <f>IF(OR($D29="*",$D29&lt;400),"",IF(AND('201920 DATA'!S29="*",$D29&gt;=400),"*",IF($D29&gt;=400,ROUND('201920 DATA'!S29/$D29,2),"")))</f>
        <v/>
      </c>
      <c r="AC29" s="312" t="str">
        <f>IF(OR($D29="*",$D29&lt;400),"",IF(AND('201920 DATA'!T29="*",$D29&gt;=400),"*",IF($D29&gt;=400,ROUND('201920 DATA'!T29/$D29,2),"")))</f>
        <v/>
      </c>
      <c r="AD29" s="289">
        <f>IF(OR($C29="*",$C29&lt;400),"",IF(AND('201920 DATA'!BC29="*",$C29&gt;=400),"*",IF($C29&gt;=400,ROUND('201920 DATA'!BC29/$C29,2),"")))</f>
        <v>0</v>
      </c>
      <c r="AE29" s="289">
        <f>IF(OR($C29="*",$C29&lt;400),"",IF(AND('201920 DATA'!BD29="*",$C29&gt;=400),"*",IF($C29&gt;=400,ROUND('201920 DATA'!BD29/$C29,2),"")))</f>
        <v>0</v>
      </c>
      <c r="AF29" s="289">
        <f>IF(OR($C29="*",$C29&lt;400),"",IF(AND('201920 DATA'!BE29="*",$C29&gt;=400),"*",IF($C29&gt;=400,ROUND('201920 DATA'!BE29/$C29,2),"")))</f>
        <v>0</v>
      </c>
      <c r="AG29" s="289">
        <f>IF(OR($C29="*",$C29&lt;400),"",IF(AND('201920 DATA'!BF29="*",$C29&gt;=400),"*",IF($C29&gt;=400,ROUND('201920 DATA'!BF29/$C29,2),"")))</f>
        <v>0</v>
      </c>
      <c r="AH29" s="289">
        <f>IF(OR($C29="*",$C29&lt;400),"",IF(AND('201920 DATA'!BG29="*",$C29&gt;=400),"*",IF($C29&gt;=400,ROUND('201920 DATA'!BG29/$C29,2),"")))</f>
        <v>0</v>
      </c>
      <c r="AI29" s="289">
        <f>IF(OR($C29="*",$C29&lt;400),"",IF(AND('201920 DATA'!BH29="*",$C29&gt;=400),"*",IF($C29&gt;=400,ROUND('201920 DATA'!BH29/$C29,2),"")))</f>
        <v>0.04</v>
      </c>
      <c r="AJ29" s="289">
        <f>IF(OR($C29="*",$C29&lt;400),"",IF(AND('201920 DATA'!BI29="*",$C29&gt;=400),"*",IF($C29&gt;=400,ROUND('201920 DATA'!BI29/$C29,2),"")))</f>
        <v>0</v>
      </c>
      <c r="AK29" s="289">
        <f>IF(OR($C29="*",$C29&lt;400),"",IF(AND('201920 DATA'!BJ29="*",$C29&gt;=400),"*",IF($C29&gt;=400,ROUND('201920 DATA'!BJ29/$C29,2),"")))</f>
        <v>0</v>
      </c>
      <c r="AL29" s="289">
        <f>IF(OR($C29="*",$C29&lt;400),"",IF(AND('201920 DATA'!BK29="*",$C29&gt;=400),"*",IF($C29&gt;=400,ROUND('201920 DATA'!BK29/$C29,2),"")))</f>
        <v>0</v>
      </c>
      <c r="AM29" s="289">
        <f>IF(OR($C29="*",$C29&lt;400),"",IF(AND('201920 DATA'!BL29="*",$C29&gt;=400),"*",IF($C29&gt;=400,ROUND('201920 DATA'!BL29/$C29,2),"")))</f>
        <v>0</v>
      </c>
      <c r="AN29" s="289">
        <f>IF(OR($C29="*",$C29&lt;400),"",IF(AND('201920 DATA'!BM29="*",$C29&gt;=400),"*",IF($C29&gt;=400,ROUND('201920 DATA'!BM29/$C29,2),"")))</f>
        <v>0.56000000000000005</v>
      </c>
      <c r="AO29" s="289" t="str">
        <f>IF(OR($C29="*",$C29&lt;400),"",IF(AND('201920 DATA'!BN29="*",$C29&gt;=400),"*",IF($C29&gt;=400,ROUND('201920 DATA'!BN29/$C29,2),"")))</f>
        <v>*</v>
      </c>
      <c r="AP29" s="289">
        <f>IF(OR($C29="*",$C29&lt;400),"",IF(AND('201920 DATA'!BO29="*",$C29&gt;=400),"*",IF($C29&gt;=400,ROUND('201920 DATA'!BO29/$C29,2),"")))</f>
        <v>0.11</v>
      </c>
      <c r="AQ29" s="289">
        <f>IF(OR($C29="*",$C29&lt;400),"",IF(AND('201920 DATA'!BP29="*",$C29&gt;=400),"*",IF($C29&gt;=400,ROUND('201920 DATA'!BP29/$C29,2),"")))</f>
        <v>0.2</v>
      </c>
      <c r="AR29" s="289">
        <f>IF(OR($C29="*",$C29&lt;400),"",IF(AND('201920 DATA'!BQ29="*",$C29&gt;=400),"*",IF($C29&gt;=400,ROUND('201920 DATA'!BQ29/$C29,2),"")))</f>
        <v>0</v>
      </c>
      <c r="AS29" s="289">
        <f>IF(OR($C29="*",$C29&lt;400),"",IF(AND('201920 DATA'!BR29="*",$C29&gt;=400),"*",IF($C29&gt;=400,ROUND('201920 DATA'!BR29/$C29,2),"")))</f>
        <v>0</v>
      </c>
      <c r="AT29" s="289" t="str">
        <f>IF(OR($C29="*",$C29&lt;400),"",IF(AND('201920 DATA'!BS29="*",$C29&gt;=400),"*",IF($C29&gt;=400,ROUND('201920 DATA'!BS29/$C29,2),"")))</f>
        <v>*</v>
      </c>
      <c r="AU29" s="289">
        <f>IF(OR($C29="*",$C29&lt;400),"",IF(AND('201920 DATA'!BT29="*",$C29&gt;=400),"*",IF($C29&gt;=400,ROUND('201920 DATA'!BT29/$C29,2),"")))</f>
        <v>7.0000000000000007E-2</v>
      </c>
      <c r="AV29" s="289" t="str">
        <f>IF(OR($C29="*",$C29&lt;400),"",IF(AND('201920 DATA'!BU29="*",$C29&gt;=400),"*",IF($C29&gt;=400,ROUND('201920 DATA'!BU29/$C29,2),"")))</f>
        <v>*</v>
      </c>
      <c r="AW29" s="289">
        <f>IF(OR($C29="*",$C29&lt;400),"",IF(AND('201920 DATA'!BV29="*",$C29&gt;=400),"*",IF($C29&gt;=400,ROUND('201920 DATA'!BV29/$C29,2),"")))</f>
        <v>0</v>
      </c>
      <c r="AX29" s="289" t="str">
        <f>IF(OR($C29="*",$C29&lt;400),"",IF(AND('201920 DATA'!BW29="*",$C29&gt;=400),"*",IF($C29&gt;=400,ROUND('201920 DATA'!BW29/$C29,2),"")))</f>
        <v>*</v>
      </c>
      <c r="AZ29" s="365">
        <v>0</v>
      </c>
    </row>
    <row r="30" spans="1:52" x14ac:dyDescent="0.2">
      <c r="A30" s="373" t="s">
        <v>1365</v>
      </c>
      <c r="B30" s="287">
        <f>'201920 DATA'!B30</f>
        <v>2595</v>
      </c>
      <c r="C30" s="288">
        <f>'201920 DATA'!C30</f>
        <v>2595</v>
      </c>
      <c r="D30" s="293">
        <f>'201920 DATA'!FQ30</f>
        <v>0</v>
      </c>
      <c r="F30" s="313">
        <f t="shared" si="0"/>
        <v>0.02</v>
      </c>
      <c r="G30" s="295">
        <f t="shared" si="1"/>
        <v>1</v>
      </c>
      <c r="H30" s="289">
        <f>IF(OR($C30="*",$C30&lt;400),"",IF(AND('201920 DATA'!F30="*",$C30&gt;=400),"*",IF($C30&gt;=400,ROUND('201920 DATA'!F30/$C30,2),"")))</f>
        <v>0</v>
      </c>
      <c r="I30" s="296">
        <f>IF(OR($B30="*",$B30&lt;400),"",IF(AND('201920 DATA'!Y30="*",$B30&gt;=400),"*",IF($B30&gt;=400,ROUND('201920 DATA'!Y30/$B30,2),"")))</f>
        <v>0</v>
      </c>
      <c r="J30" s="296">
        <f>IF(OR($B30="*",$B30&lt;400),"",IF(AND('201920 DATA'!Z30="*",$B30&gt;=400),"*",IF($B30&gt;=400,ROUND('201920 DATA'!Z30/$B30,2),"")))</f>
        <v>0.02</v>
      </c>
      <c r="K30" s="296">
        <f>IF(OR($B30="*",$B30&lt;400),"",IF(AND('201920 DATA'!AA30="*",$B30&gt;=400),"*",IF($B30&gt;=400,ROUND('201920 DATA'!AA30/$B30,2),"")))</f>
        <v>0.13</v>
      </c>
      <c r="L30" s="296">
        <f>IF(OR($B30="*",$B30&lt;400),"",IF(AND('201920 DATA'!AB30="*",$B30&gt;=400),"*",IF($B30&gt;=400,ROUND('201920 DATA'!AB30/$B30,2),"")))</f>
        <v>0.13</v>
      </c>
      <c r="M30" s="296">
        <f>IF(OR($B30="*",$B30&lt;400),"",IF(AND('201920 DATA'!AC30="*",$B30&gt;=400),"*",IF($B30&gt;=400,ROUND('201920 DATA'!AC30/$B30,2),"")))</f>
        <v>0.32</v>
      </c>
      <c r="N30" s="296">
        <f>IF(OR($B30="*",$B30&lt;400),"",IF(AND('201920 DATA'!AD30="*",$B30&gt;=400),"*",IF($B30&gt;=400,ROUND('201920 DATA'!AD30/$B30,2),"")))</f>
        <v>0.39</v>
      </c>
      <c r="O30" s="296">
        <f>IF(OR($B30="*",$B30&lt;400),"",IF(AND('201920 DATA'!AE30="*",$B30&gt;=400),"*",IF($B30&gt;=400,ROUND('201920 DATA'!AE30/$B30,2),"")))</f>
        <v>0.02</v>
      </c>
      <c r="P30" s="297"/>
      <c r="Q30" s="296">
        <f>IF(OR($B30="*",$B30&lt;400),"",IF(AND('201920 DATA'!FO30="*",$B30&gt;=400),"*",IF($B30&gt;=400,ROUND('201920 DATA'!FO30/$B30,2),"")))</f>
        <v>1</v>
      </c>
      <c r="R30" s="289">
        <f>IF(OR($C30="*",$C30&lt;400),"",IF(AND('201920 DATA'!F30="*",$C30&gt;=400),"*",IF($C30&gt;=400,ROUND('201920 DATA'!F30/$C30,2),"")))</f>
        <v>0</v>
      </c>
      <c r="S30" s="289">
        <f>IF(OR($C30="*",$C30&lt;400),"",IF(AND('201920 DATA'!G30="*",$C30&gt;=400),"*",IF($C30&gt;=400,ROUND('201920 DATA'!G30/$C30,2),"")))</f>
        <v>0</v>
      </c>
      <c r="T30" s="289">
        <f>IF(OR($C30="*",$C30&lt;400),"",IF(AND('201920 DATA'!H30="*",$C30&gt;=400),"*",IF($C30&gt;=400,ROUND('201920 DATA'!H30/$C30,2),"")))</f>
        <v>1</v>
      </c>
      <c r="U30" s="289">
        <f>IF(OR($C30="*",$C30&lt;400),"",IF(AND('201920 DATA'!FP30="*",$C30&gt;=400),"*",IF($C30&gt;=400,ROUND('201920 DATA'!FP30/$C30,2),"")))</f>
        <v>0</v>
      </c>
      <c r="V30" s="312" t="str">
        <f>IF(OR($D30="*",$D30&lt;400),"",IF(AND('201920 DATA'!M30="*",$D30&gt;=400),"*",IF($D30&gt;=400,ROUND('201920 DATA'!M30/$D30,2),"")))</f>
        <v/>
      </c>
      <c r="W30" s="312" t="str">
        <f>IF(OR($D30="*",$D30&lt;400),"",IF(AND('201920 DATA'!N30="*",$D30&gt;=400),"*",IF($D30&gt;=400,ROUND('201920 DATA'!N30/$D30,2),"")))</f>
        <v/>
      </c>
      <c r="X30" s="312" t="str">
        <f>IF(OR($D30="*",$D30&lt;400),"",IF(AND('201920 DATA'!O30="*",$D30&gt;=400),"*",IF($D30&gt;=400,ROUND('201920 DATA'!O30/$D30,2),"")))</f>
        <v/>
      </c>
      <c r="Y30" s="312" t="str">
        <f>IF(OR($D30="*",$D30&lt;400),"",IF(AND('201920 DATA'!P30="*",$D30&gt;=400),"*",IF($D30&gt;=400,ROUND('201920 DATA'!P30/$D30,2),"")))</f>
        <v/>
      </c>
      <c r="Z30" s="312" t="str">
        <f>IF(OR($D30="*",$D30&lt;400),"",IF(AND('201920 DATA'!Q30="*",$D30&gt;=400),"*",IF($D30&gt;=400,ROUND('201920 DATA'!Q30/$D30,2),"")))</f>
        <v/>
      </c>
      <c r="AA30" s="312" t="str">
        <f>IF(OR($D30="*",$D30&lt;400),"",IF(AND('201920 DATA'!R30="*",$D30&gt;=400),"*",IF($D30&gt;=400,ROUND('201920 DATA'!R30/$D30,2),"")))</f>
        <v/>
      </c>
      <c r="AB30" s="312" t="str">
        <f>IF(OR($D30="*",$D30&lt;400),"",IF(AND('201920 DATA'!S30="*",$D30&gt;=400),"*",IF($D30&gt;=400,ROUND('201920 DATA'!S30/$D30,2),"")))</f>
        <v/>
      </c>
      <c r="AC30" s="312" t="str">
        <f>IF(OR($D30="*",$D30&lt;400),"",IF(AND('201920 DATA'!T30="*",$D30&gt;=400),"*",IF($D30&gt;=400,ROUND('201920 DATA'!T30/$D30,2),"")))</f>
        <v/>
      </c>
      <c r="AD30" s="289">
        <f>IF(OR($C30="*",$C30&lt;400),"",IF(AND('201920 DATA'!BC30="*",$C30&gt;=400),"*",IF($C30&gt;=400,ROUND('201920 DATA'!BC30/$C30,2),"")))</f>
        <v>0</v>
      </c>
      <c r="AE30" s="289" t="str">
        <f>IF(OR($C30="*",$C30&lt;400),"",IF(AND('201920 DATA'!BD30="*",$C30&gt;=400),"*",IF($C30&gt;=400,ROUND('201920 DATA'!BD30/$C30,2),"")))</f>
        <v>*</v>
      </c>
      <c r="AF30" s="289">
        <f>IF(OR($C30="*",$C30&lt;400),"",IF(AND('201920 DATA'!BE30="*",$C30&gt;=400),"*",IF($C30&gt;=400,ROUND('201920 DATA'!BE30/$C30,2),"")))</f>
        <v>0</v>
      </c>
      <c r="AG30" s="289">
        <f>IF(OR($C30="*",$C30&lt;400),"",IF(AND('201920 DATA'!BF30="*",$C30&gt;=400),"*",IF($C30&gt;=400,ROUND('201920 DATA'!BF30/$C30,2),"")))</f>
        <v>0</v>
      </c>
      <c r="AH30" s="289">
        <f>IF(OR($C30="*",$C30&lt;400),"",IF(AND('201920 DATA'!BG30="*",$C30&gt;=400),"*",IF($C30&gt;=400,ROUND('201920 DATA'!BG30/$C30,2),"")))</f>
        <v>0</v>
      </c>
      <c r="AI30" s="289">
        <f>IF(OR($C30="*",$C30&lt;400),"",IF(AND('201920 DATA'!BH30="*",$C30&gt;=400),"*",IF($C30&gt;=400,ROUND('201920 DATA'!BH30/$C30,2),"")))</f>
        <v>0.11</v>
      </c>
      <c r="AJ30" s="289">
        <f>IF(OR($C30="*",$C30&lt;400),"",IF(AND('201920 DATA'!BI30="*",$C30&gt;=400),"*",IF($C30&gt;=400,ROUND('201920 DATA'!BI30/$C30,2),"")))</f>
        <v>0.57999999999999996</v>
      </c>
      <c r="AK30" s="289">
        <f>IF(OR($C30="*",$C30&lt;400),"",IF(AND('201920 DATA'!BJ30="*",$C30&gt;=400),"*",IF($C30&gt;=400,ROUND('201920 DATA'!BJ30/$C30,2),"")))</f>
        <v>0</v>
      </c>
      <c r="AL30" s="289">
        <f>IF(OR($C30="*",$C30&lt;400),"",IF(AND('201920 DATA'!BK30="*",$C30&gt;=400),"*",IF($C30&gt;=400,ROUND('201920 DATA'!BK30/$C30,2),"")))</f>
        <v>0</v>
      </c>
      <c r="AM30" s="289">
        <f>IF(OR($C30="*",$C30&lt;400),"",IF(AND('201920 DATA'!BL30="*",$C30&gt;=400),"*",IF($C30&gt;=400,ROUND('201920 DATA'!BL30/$C30,2),"")))</f>
        <v>0</v>
      </c>
      <c r="AN30" s="289">
        <f>IF(OR($C30="*",$C30&lt;400),"",IF(AND('201920 DATA'!BM30="*",$C30&gt;=400),"*",IF($C30&gt;=400,ROUND('201920 DATA'!BM30/$C30,2),"")))</f>
        <v>0.19</v>
      </c>
      <c r="AO30" s="289">
        <f>IF(OR($C30="*",$C30&lt;400),"",IF(AND('201920 DATA'!BN30="*",$C30&gt;=400),"*",IF($C30&gt;=400,ROUND('201920 DATA'!BN30/$C30,2),"")))</f>
        <v>0</v>
      </c>
      <c r="AP30" s="289">
        <f>IF(OR($C30="*",$C30&lt;400),"",IF(AND('201920 DATA'!BO30="*",$C30&gt;=400),"*",IF($C30&gt;=400,ROUND('201920 DATA'!BO30/$C30,2),"")))</f>
        <v>0</v>
      </c>
      <c r="AQ30" s="289">
        <f>IF(OR($C30="*",$C30&lt;400),"",IF(AND('201920 DATA'!BP30="*",$C30&gt;=400),"*",IF($C30&gt;=400,ROUND('201920 DATA'!BP30/$C30,2),"")))</f>
        <v>0</v>
      </c>
      <c r="AR30" s="289">
        <f>IF(OR($C30="*",$C30&lt;400),"",IF(AND('201920 DATA'!BQ30="*",$C30&gt;=400),"*",IF($C30&gt;=400,ROUND('201920 DATA'!BQ30/$C30,2),"")))</f>
        <v>0</v>
      </c>
      <c r="AS30" s="289">
        <f>IF(OR($C30="*",$C30&lt;400),"",IF(AND('201920 DATA'!BR30="*",$C30&gt;=400),"*",IF($C30&gt;=400,ROUND('201920 DATA'!BR30/$C30,2),"")))</f>
        <v>0</v>
      </c>
      <c r="AT30" s="289">
        <f>IF(OR($C30="*",$C30&lt;400),"",IF(AND('201920 DATA'!BS30="*",$C30&gt;=400),"*",IF($C30&gt;=400,ROUND('201920 DATA'!BS30/$C30,2),"")))</f>
        <v>0</v>
      </c>
      <c r="AU30" s="289">
        <f>IF(OR($C30="*",$C30&lt;400),"",IF(AND('201920 DATA'!BT30="*",$C30&gt;=400),"*",IF($C30&gt;=400,ROUND('201920 DATA'!BT30/$C30,2),"")))</f>
        <v>0</v>
      </c>
      <c r="AV30" s="289" t="str">
        <f>IF(OR($C30="*",$C30&lt;400),"",IF(AND('201920 DATA'!BU30="*",$C30&gt;=400),"*",IF($C30&gt;=400,ROUND('201920 DATA'!BU30/$C30,2),"")))</f>
        <v>*</v>
      </c>
      <c r="AW30" s="289">
        <f>IF(OR($C30="*",$C30&lt;400),"",IF(AND('201920 DATA'!BV30="*",$C30&gt;=400),"*",IF($C30&gt;=400,ROUND('201920 DATA'!BV30/$C30,2),"")))</f>
        <v>0</v>
      </c>
      <c r="AX30" s="289">
        <f>IF(OR($C30="*",$C30&lt;400),"",IF(AND('201920 DATA'!BW30="*",$C30&gt;=400),"*",IF($C30&gt;=400,ROUND('201920 DATA'!BW30/$C30,2),"")))</f>
        <v>0.13</v>
      </c>
      <c r="AZ30" s="365">
        <v>2555</v>
      </c>
    </row>
    <row r="31" spans="1:52" x14ac:dyDescent="0.2">
      <c r="A31" s="373" t="s">
        <v>1530</v>
      </c>
      <c r="B31" s="287">
        <f>'201920 DATA'!B31</f>
        <v>345</v>
      </c>
      <c r="C31" s="288">
        <f>'201920 DATA'!C31</f>
        <v>340</v>
      </c>
      <c r="D31" s="293">
        <f>'201920 DATA'!FQ31</f>
        <v>90</v>
      </c>
      <c r="F31" s="313" t="str">
        <f t="shared" si="0"/>
        <v/>
      </c>
      <c r="G31" s="295" t="str">
        <f t="shared" si="1"/>
        <v/>
      </c>
      <c r="H31" s="289" t="str">
        <f>IF(OR($C31="*",$C31&lt;400),"",IF(AND('201920 DATA'!F31="*",$C31&gt;=400),"*",IF($C31&gt;=400,ROUND('201920 DATA'!F31/$C31,2),"")))</f>
        <v/>
      </c>
      <c r="I31" s="296" t="str">
        <f>IF(OR($B31="*",$B31&lt;400),"",IF(AND('201920 DATA'!Y31="*",$B31&gt;=400),"*",IF($B31&gt;=400,ROUND('201920 DATA'!Y31/$B31,2),"")))</f>
        <v/>
      </c>
      <c r="J31" s="296" t="str">
        <f>IF(OR($B31="*",$B31&lt;400),"",IF(AND('201920 DATA'!Z31="*",$B31&gt;=400),"*",IF($B31&gt;=400,ROUND('201920 DATA'!Z31/$B31,2),"")))</f>
        <v/>
      </c>
      <c r="K31" s="296" t="str">
        <f>IF(OR($B31="*",$B31&lt;400),"",IF(AND('201920 DATA'!AA31="*",$B31&gt;=400),"*",IF($B31&gt;=400,ROUND('201920 DATA'!AA31/$B31,2),"")))</f>
        <v/>
      </c>
      <c r="L31" s="296" t="str">
        <f>IF(OR($B31="*",$B31&lt;400),"",IF(AND('201920 DATA'!AB31="*",$B31&gt;=400),"*",IF($B31&gt;=400,ROUND('201920 DATA'!AB31/$B31,2),"")))</f>
        <v/>
      </c>
      <c r="M31" s="296" t="str">
        <f>IF(OR($B31="*",$B31&lt;400),"",IF(AND('201920 DATA'!AC31="*",$B31&gt;=400),"*",IF($B31&gt;=400,ROUND('201920 DATA'!AC31/$B31,2),"")))</f>
        <v/>
      </c>
      <c r="N31" s="296" t="str">
        <f>IF(OR($B31="*",$B31&lt;400),"",IF(AND('201920 DATA'!AD31="*",$B31&gt;=400),"*",IF($B31&gt;=400,ROUND('201920 DATA'!AD31/$B31,2),"")))</f>
        <v/>
      </c>
      <c r="O31" s="296" t="str">
        <f>IF(OR($B31="*",$B31&lt;400),"",IF(AND('201920 DATA'!AE31="*",$B31&gt;=400),"*",IF($B31&gt;=400,ROUND('201920 DATA'!AE31/$B31,2),"")))</f>
        <v/>
      </c>
      <c r="P31" s="297"/>
      <c r="Q31" s="296" t="str">
        <f>IF(OR($B31="*",$B31&lt;400),"",IF(AND('201920 DATA'!FO31="*",$B31&gt;=400),"*",IF($B31&gt;=400,ROUND('201920 DATA'!FO31/$B31,2),"")))</f>
        <v/>
      </c>
      <c r="R31" s="289" t="str">
        <f>IF(OR($C31="*",$C31&lt;400),"",IF(AND('201920 DATA'!F31="*",$C31&gt;=400),"*",IF($C31&gt;=400,ROUND('201920 DATA'!F31/$C31,2),"")))</f>
        <v/>
      </c>
      <c r="S31" s="289" t="str">
        <f>IF(OR($C31="*",$C31&lt;400),"",IF(AND('201920 DATA'!G31="*",$C31&gt;=400),"*",IF($C31&gt;=400,ROUND('201920 DATA'!G31/$C31,2),"")))</f>
        <v/>
      </c>
      <c r="T31" s="289" t="str">
        <f>IF(OR($C31="*",$C31&lt;400),"",IF(AND('201920 DATA'!H31="*",$C31&gt;=400),"*",IF($C31&gt;=400,ROUND('201920 DATA'!H31/$C31,2),"")))</f>
        <v/>
      </c>
      <c r="U31" s="289" t="str">
        <f>IF(OR($C31="*",$C31&lt;400),"",IF(AND('201920 DATA'!FP31="*",$C31&gt;=400),"*",IF($C31&gt;=400,ROUND('201920 DATA'!FP31/$C31,2),"")))</f>
        <v/>
      </c>
      <c r="V31" s="312" t="str">
        <f>IF(OR($D31="*",$D31&lt;400),"",IF(AND('201920 DATA'!M31="*",$D31&gt;=400),"*",IF($D31&gt;=400,ROUND('201920 DATA'!M31/$D31,2),"")))</f>
        <v/>
      </c>
      <c r="W31" s="312" t="str">
        <f>IF(OR($D31="*",$D31&lt;400),"",IF(AND('201920 DATA'!N31="*",$D31&gt;=400),"*",IF($D31&gt;=400,ROUND('201920 DATA'!N31/$D31,2),"")))</f>
        <v/>
      </c>
      <c r="X31" s="312" t="str">
        <f>IF(OR($D31="*",$D31&lt;400),"",IF(AND('201920 DATA'!O31="*",$D31&gt;=400),"*",IF($D31&gt;=400,ROUND('201920 DATA'!O31/$D31,2),"")))</f>
        <v/>
      </c>
      <c r="Y31" s="312" t="str">
        <f>IF(OR($D31="*",$D31&lt;400),"",IF(AND('201920 DATA'!P31="*",$D31&gt;=400),"*",IF($D31&gt;=400,ROUND('201920 DATA'!P31/$D31,2),"")))</f>
        <v/>
      </c>
      <c r="Z31" s="312" t="str">
        <f>IF(OR($D31="*",$D31&lt;400),"",IF(AND('201920 DATA'!Q31="*",$D31&gt;=400),"*",IF($D31&gt;=400,ROUND('201920 DATA'!Q31/$D31,2),"")))</f>
        <v/>
      </c>
      <c r="AA31" s="312" t="str">
        <f>IF(OR($D31="*",$D31&lt;400),"",IF(AND('201920 DATA'!R31="*",$D31&gt;=400),"*",IF($D31&gt;=400,ROUND('201920 DATA'!R31/$D31,2),"")))</f>
        <v/>
      </c>
      <c r="AB31" s="312" t="str">
        <f>IF(OR($D31="*",$D31&lt;400),"",IF(AND('201920 DATA'!S31="*",$D31&gt;=400),"*",IF($D31&gt;=400,ROUND('201920 DATA'!S31/$D31,2),"")))</f>
        <v/>
      </c>
      <c r="AC31" s="312" t="str">
        <f>IF(OR($D31="*",$D31&lt;400),"",IF(AND('201920 DATA'!T31="*",$D31&gt;=400),"*",IF($D31&gt;=400,ROUND('201920 DATA'!T31/$D31,2),"")))</f>
        <v/>
      </c>
      <c r="AD31" s="289" t="str">
        <f>IF(OR($C31="*",$C31&lt;400),"",IF(AND('201920 DATA'!BC31="*",$C31&gt;=400),"*",IF($C31&gt;=400,ROUND('201920 DATA'!BC31/$C31,2),"")))</f>
        <v/>
      </c>
      <c r="AE31" s="289" t="str">
        <f>IF(OR($C31="*",$C31&lt;400),"",IF(AND('201920 DATA'!BD31="*",$C31&gt;=400),"*",IF($C31&gt;=400,ROUND('201920 DATA'!BD31/$C31,2),"")))</f>
        <v/>
      </c>
      <c r="AF31" s="289" t="str">
        <f>IF(OR($C31="*",$C31&lt;400),"",IF(AND('201920 DATA'!BE31="*",$C31&gt;=400),"*",IF($C31&gt;=400,ROUND('201920 DATA'!BE31/$C31,2),"")))</f>
        <v/>
      </c>
      <c r="AG31" s="289" t="str">
        <f>IF(OR($C31="*",$C31&lt;400),"",IF(AND('201920 DATA'!BF31="*",$C31&gt;=400),"*",IF($C31&gt;=400,ROUND('201920 DATA'!BF31/$C31,2),"")))</f>
        <v/>
      </c>
      <c r="AH31" s="289" t="str">
        <f>IF(OR($C31="*",$C31&lt;400),"",IF(AND('201920 DATA'!BG31="*",$C31&gt;=400),"*",IF($C31&gt;=400,ROUND('201920 DATA'!BG31/$C31,2),"")))</f>
        <v/>
      </c>
      <c r="AI31" s="289" t="str">
        <f>IF(OR($C31="*",$C31&lt;400),"",IF(AND('201920 DATA'!BH31="*",$C31&gt;=400),"*",IF($C31&gt;=400,ROUND('201920 DATA'!BH31/$C31,2),"")))</f>
        <v/>
      </c>
      <c r="AJ31" s="289" t="str">
        <f>IF(OR($C31="*",$C31&lt;400),"",IF(AND('201920 DATA'!BI31="*",$C31&gt;=400),"*",IF($C31&gt;=400,ROUND('201920 DATA'!BI31/$C31,2),"")))</f>
        <v/>
      </c>
      <c r="AK31" s="289" t="str">
        <f>IF(OR($C31="*",$C31&lt;400),"",IF(AND('201920 DATA'!BJ31="*",$C31&gt;=400),"*",IF($C31&gt;=400,ROUND('201920 DATA'!BJ31/$C31,2),"")))</f>
        <v/>
      </c>
      <c r="AL31" s="289" t="str">
        <f>IF(OR($C31="*",$C31&lt;400),"",IF(AND('201920 DATA'!BK31="*",$C31&gt;=400),"*",IF($C31&gt;=400,ROUND('201920 DATA'!BK31/$C31,2),"")))</f>
        <v/>
      </c>
      <c r="AM31" s="289" t="str">
        <f>IF(OR($C31="*",$C31&lt;400),"",IF(AND('201920 DATA'!BL31="*",$C31&gt;=400),"*",IF($C31&gt;=400,ROUND('201920 DATA'!BL31/$C31,2),"")))</f>
        <v/>
      </c>
      <c r="AN31" s="289" t="str">
        <f>IF(OR($C31="*",$C31&lt;400),"",IF(AND('201920 DATA'!BM31="*",$C31&gt;=400),"*",IF($C31&gt;=400,ROUND('201920 DATA'!BM31/$C31,2),"")))</f>
        <v/>
      </c>
      <c r="AO31" s="289" t="str">
        <f>IF(OR($C31="*",$C31&lt;400),"",IF(AND('201920 DATA'!BN31="*",$C31&gt;=400),"*",IF($C31&gt;=400,ROUND('201920 DATA'!BN31/$C31,2),"")))</f>
        <v/>
      </c>
      <c r="AP31" s="289" t="str">
        <f>IF(OR($C31="*",$C31&lt;400),"",IF(AND('201920 DATA'!BO31="*",$C31&gt;=400),"*",IF($C31&gt;=400,ROUND('201920 DATA'!BO31/$C31,2),"")))</f>
        <v/>
      </c>
      <c r="AQ31" s="289" t="str">
        <f>IF(OR($C31="*",$C31&lt;400),"",IF(AND('201920 DATA'!BP31="*",$C31&gt;=400),"*",IF($C31&gt;=400,ROUND('201920 DATA'!BP31/$C31,2),"")))</f>
        <v/>
      </c>
      <c r="AR31" s="289" t="str">
        <f>IF(OR($C31="*",$C31&lt;400),"",IF(AND('201920 DATA'!BQ31="*",$C31&gt;=400),"*",IF($C31&gt;=400,ROUND('201920 DATA'!BQ31/$C31,2),"")))</f>
        <v/>
      </c>
      <c r="AS31" s="289" t="str">
        <f>IF(OR($C31="*",$C31&lt;400),"",IF(AND('201920 DATA'!BR31="*",$C31&gt;=400),"*",IF($C31&gt;=400,ROUND('201920 DATA'!BR31/$C31,2),"")))</f>
        <v/>
      </c>
      <c r="AT31" s="289" t="str">
        <f>IF(OR($C31="*",$C31&lt;400),"",IF(AND('201920 DATA'!BS31="*",$C31&gt;=400),"*",IF($C31&gt;=400,ROUND('201920 DATA'!BS31/$C31,2),"")))</f>
        <v/>
      </c>
      <c r="AU31" s="289" t="str">
        <f>IF(OR($C31="*",$C31&lt;400),"",IF(AND('201920 DATA'!BT31="*",$C31&gt;=400),"*",IF($C31&gt;=400,ROUND('201920 DATA'!BT31/$C31,2),"")))</f>
        <v/>
      </c>
      <c r="AV31" s="289" t="str">
        <f>IF(OR($C31="*",$C31&lt;400),"",IF(AND('201920 DATA'!BU31="*",$C31&gt;=400),"*",IF($C31&gt;=400,ROUND('201920 DATA'!BU31/$C31,2),"")))</f>
        <v/>
      </c>
      <c r="AW31" s="289" t="str">
        <f>IF(OR($C31="*",$C31&lt;400),"",IF(AND('201920 DATA'!BV31="*",$C31&gt;=400),"*",IF($C31&gt;=400,ROUND('201920 DATA'!BV31/$C31,2),"")))</f>
        <v/>
      </c>
      <c r="AX31" s="289" t="str">
        <f>IF(OR($C31="*",$C31&lt;400),"",IF(AND('201920 DATA'!BW31="*",$C31&gt;=400),"*",IF($C31&gt;=400,ROUND('201920 DATA'!BW31/$C31,2),"")))</f>
        <v/>
      </c>
      <c r="AZ31" s="365">
        <v>400</v>
      </c>
    </row>
    <row r="32" spans="1:52" x14ac:dyDescent="0.2">
      <c r="A32" s="373" t="s">
        <v>1612</v>
      </c>
      <c r="B32" s="287">
        <f>'201920 DATA'!B32</f>
        <v>1735</v>
      </c>
      <c r="C32" s="288">
        <f>'201920 DATA'!C32</f>
        <v>1735</v>
      </c>
      <c r="D32" s="293">
        <f>'201920 DATA'!FQ32</f>
        <v>0</v>
      </c>
      <c r="F32" s="313">
        <f t="shared" si="0"/>
        <v>1</v>
      </c>
      <c r="G32" s="295">
        <f t="shared" si="1"/>
        <v>1</v>
      </c>
      <c r="H32" s="289">
        <f>IF(OR($C32="*",$C32&lt;400),"",IF(AND('201920 DATA'!F32="*",$C32&gt;=400),"*",IF($C32&gt;=400,ROUND('201920 DATA'!F32/$C32,2),"")))</f>
        <v>0</v>
      </c>
      <c r="I32" s="296">
        <f>IF(OR($B32="*",$B32&lt;400),"",IF(AND('201920 DATA'!Y32="*",$B32&gt;=400),"*",IF($B32&gt;=400,ROUND('201920 DATA'!Y32/$B32,2),"")))</f>
        <v>0</v>
      </c>
      <c r="J32" s="296">
        <f>IF(OR($B32="*",$B32&lt;400),"",IF(AND('201920 DATA'!Z32="*",$B32&gt;=400),"*",IF($B32&gt;=400,ROUND('201920 DATA'!Z32/$B32,2),"")))</f>
        <v>0</v>
      </c>
      <c r="K32" s="296">
        <f>IF(OR($B32="*",$B32&lt;400),"",IF(AND('201920 DATA'!AA32="*",$B32&gt;=400),"*",IF($B32&gt;=400,ROUND('201920 DATA'!AA32/$B32,2),"")))</f>
        <v>0.01</v>
      </c>
      <c r="L32" s="296">
        <f>IF(OR($B32="*",$B32&lt;400),"",IF(AND('201920 DATA'!AB32="*",$B32&gt;=400),"*",IF($B32&gt;=400,ROUND('201920 DATA'!AB32/$B32,2),"")))</f>
        <v>0.04</v>
      </c>
      <c r="M32" s="296">
        <f>IF(OR($B32="*",$B32&lt;400),"",IF(AND('201920 DATA'!AC32="*",$B32&gt;=400),"*",IF($B32&gt;=400,ROUND('201920 DATA'!AC32/$B32,2),"")))</f>
        <v>0.23</v>
      </c>
      <c r="N32" s="296">
        <f>IF(OR($B32="*",$B32&lt;400),"",IF(AND('201920 DATA'!AD32="*",$B32&gt;=400),"*",IF($B32&gt;=400,ROUND('201920 DATA'!AD32/$B32,2),"")))</f>
        <v>0.66</v>
      </c>
      <c r="O32" s="296">
        <f>IF(OR($B32="*",$B32&lt;400),"",IF(AND('201920 DATA'!AE32="*",$B32&gt;=400),"*",IF($B32&gt;=400,ROUND('201920 DATA'!AE32/$B32,2),"")))</f>
        <v>0.06</v>
      </c>
      <c r="P32" s="297"/>
      <c r="Q32" s="296">
        <f>IF(OR($B32="*",$B32&lt;400),"",IF(AND('201920 DATA'!FO32="*",$B32&gt;=400),"*",IF($B32&gt;=400,ROUND('201920 DATA'!FO32/$B32,2),"")))</f>
        <v>0.99</v>
      </c>
      <c r="R32" s="289">
        <f>IF(OR($C32="*",$C32&lt;400),"",IF(AND('201920 DATA'!F32="*",$C32&gt;=400),"*",IF($C32&gt;=400,ROUND('201920 DATA'!F32/$C32,2),"")))</f>
        <v>0</v>
      </c>
      <c r="S32" s="289">
        <f>IF(OR($C32="*",$C32&lt;400),"",IF(AND('201920 DATA'!G32="*",$C32&gt;=400),"*",IF($C32&gt;=400,ROUND('201920 DATA'!G32/$C32,2),"")))</f>
        <v>0</v>
      </c>
      <c r="T32" s="289">
        <f>IF(OR($C32="*",$C32&lt;400),"",IF(AND('201920 DATA'!H32="*",$C32&gt;=400),"*",IF($C32&gt;=400,ROUND('201920 DATA'!H32/$C32,2),"")))</f>
        <v>1</v>
      </c>
      <c r="U32" s="289">
        <f>IF(OR($C32="*",$C32&lt;400),"",IF(AND('201920 DATA'!FP32="*",$C32&gt;=400),"*",IF($C32&gt;=400,ROUND('201920 DATA'!FP32/$C32,2),"")))</f>
        <v>0</v>
      </c>
      <c r="V32" s="312" t="str">
        <f>IF(OR($D32="*",$D32&lt;400),"",IF(AND('201920 DATA'!M32="*",$D32&gt;=400),"*",IF($D32&gt;=400,ROUND('201920 DATA'!M32/$D32,2),"")))</f>
        <v/>
      </c>
      <c r="W32" s="312" t="str">
        <f>IF(OR($D32="*",$D32&lt;400),"",IF(AND('201920 DATA'!N32="*",$D32&gt;=400),"*",IF($D32&gt;=400,ROUND('201920 DATA'!N32/$D32,2),"")))</f>
        <v/>
      </c>
      <c r="X32" s="312" t="str">
        <f>IF(OR($D32="*",$D32&lt;400),"",IF(AND('201920 DATA'!O32="*",$D32&gt;=400),"*",IF($D32&gt;=400,ROUND('201920 DATA'!O32/$D32,2),"")))</f>
        <v/>
      </c>
      <c r="Y32" s="312" t="str">
        <f>IF(OR($D32="*",$D32&lt;400),"",IF(AND('201920 DATA'!P32="*",$D32&gt;=400),"*",IF($D32&gt;=400,ROUND('201920 DATA'!P32/$D32,2),"")))</f>
        <v/>
      </c>
      <c r="Z32" s="312" t="str">
        <f>IF(OR($D32="*",$D32&lt;400),"",IF(AND('201920 DATA'!Q32="*",$D32&gt;=400),"*",IF($D32&gt;=400,ROUND('201920 DATA'!Q32/$D32,2),"")))</f>
        <v/>
      </c>
      <c r="AA32" s="312" t="str">
        <f>IF(OR($D32="*",$D32&lt;400),"",IF(AND('201920 DATA'!R32="*",$D32&gt;=400),"*",IF($D32&gt;=400,ROUND('201920 DATA'!R32/$D32,2),"")))</f>
        <v/>
      </c>
      <c r="AB32" s="312" t="str">
        <f>IF(OR($D32="*",$D32&lt;400),"",IF(AND('201920 DATA'!S32="*",$D32&gt;=400),"*",IF($D32&gt;=400,ROUND('201920 DATA'!S32/$D32,2),"")))</f>
        <v/>
      </c>
      <c r="AC32" s="312" t="str">
        <f>IF(OR($D32="*",$D32&lt;400),"",IF(AND('201920 DATA'!T32="*",$D32&gt;=400),"*",IF($D32&gt;=400,ROUND('201920 DATA'!T32/$D32,2),"")))</f>
        <v/>
      </c>
      <c r="AD32" s="289">
        <f>IF(OR($C32="*",$C32&lt;400),"",IF(AND('201920 DATA'!BC32="*",$C32&gt;=400),"*",IF($C32&gt;=400,ROUND('201920 DATA'!BC32/$C32,2),"")))</f>
        <v>0</v>
      </c>
      <c r="AE32" s="289">
        <f>IF(OR($C32="*",$C32&lt;400),"",IF(AND('201920 DATA'!BD32="*",$C32&gt;=400),"*",IF($C32&gt;=400,ROUND('201920 DATA'!BD32/$C32,2),"")))</f>
        <v>0</v>
      </c>
      <c r="AF32" s="289">
        <f>IF(OR($C32="*",$C32&lt;400),"",IF(AND('201920 DATA'!BE32="*",$C32&gt;=400),"*",IF($C32&gt;=400,ROUND('201920 DATA'!BE32/$C32,2),"")))</f>
        <v>0</v>
      </c>
      <c r="AG32" s="289">
        <f>IF(OR($C32="*",$C32&lt;400),"",IF(AND('201920 DATA'!BF32="*",$C32&gt;=400),"*",IF($C32&gt;=400,ROUND('201920 DATA'!BF32/$C32,2),"")))</f>
        <v>0</v>
      </c>
      <c r="AH32" s="289">
        <f>IF(OR($C32="*",$C32&lt;400),"",IF(AND('201920 DATA'!BG32="*",$C32&gt;=400),"*",IF($C32&gt;=400,ROUND('201920 DATA'!BG32/$C32,2),"")))</f>
        <v>0</v>
      </c>
      <c r="AI32" s="289" t="str">
        <f>IF(OR($C32="*",$C32&lt;400),"",IF(AND('201920 DATA'!BH32="*",$C32&gt;=400),"*",IF($C32&gt;=400,ROUND('201920 DATA'!BH32/$C32,2),"")))</f>
        <v>*</v>
      </c>
      <c r="AJ32" s="289">
        <f>IF(OR($C32="*",$C32&lt;400),"",IF(AND('201920 DATA'!BI32="*",$C32&gt;=400),"*",IF($C32&gt;=400,ROUND('201920 DATA'!BI32/$C32,2),"")))</f>
        <v>0.99</v>
      </c>
      <c r="AK32" s="289">
        <f>IF(OR($C32="*",$C32&lt;400),"",IF(AND('201920 DATA'!BJ32="*",$C32&gt;=400),"*",IF($C32&gt;=400,ROUND('201920 DATA'!BJ32/$C32,2),"")))</f>
        <v>0</v>
      </c>
      <c r="AL32" s="289">
        <f>IF(OR($C32="*",$C32&lt;400),"",IF(AND('201920 DATA'!BK32="*",$C32&gt;=400),"*",IF($C32&gt;=400,ROUND('201920 DATA'!BK32/$C32,2),"")))</f>
        <v>0</v>
      </c>
      <c r="AM32" s="289">
        <f>IF(OR($C32="*",$C32&lt;400),"",IF(AND('201920 DATA'!BL32="*",$C32&gt;=400),"*",IF($C32&gt;=400,ROUND('201920 DATA'!BL32/$C32,2),"")))</f>
        <v>0</v>
      </c>
      <c r="AN32" s="289">
        <f>IF(OR($C32="*",$C32&lt;400),"",IF(AND('201920 DATA'!BM32="*",$C32&gt;=400),"*",IF($C32&gt;=400,ROUND('201920 DATA'!BM32/$C32,2),"")))</f>
        <v>0</v>
      </c>
      <c r="AO32" s="289">
        <f>IF(OR($C32="*",$C32&lt;400),"",IF(AND('201920 DATA'!BN32="*",$C32&gt;=400),"*",IF($C32&gt;=400,ROUND('201920 DATA'!BN32/$C32,2),"")))</f>
        <v>0</v>
      </c>
      <c r="AP32" s="289">
        <f>IF(OR($C32="*",$C32&lt;400),"",IF(AND('201920 DATA'!BO32="*",$C32&gt;=400),"*",IF($C32&gt;=400,ROUND('201920 DATA'!BO32/$C32,2),"")))</f>
        <v>0</v>
      </c>
      <c r="AQ32" s="289">
        <f>IF(OR($C32="*",$C32&lt;400),"",IF(AND('201920 DATA'!BP32="*",$C32&gt;=400),"*",IF($C32&gt;=400,ROUND('201920 DATA'!BP32/$C32,2),"")))</f>
        <v>0</v>
      </c>
      <c r="AR32" s="289">
        <f>IF(OR($C32="*",$C32&lt;400),"",IF(AND('201920 DATA'!BQ32="*",$C32&gt;=400),"*",IF($C32&gt;=400,ROUND('201920 DATA'!BQ32/$C32,2),"")))</f>
        <v>0</v>
      </c>
      <c r="AS32" s="289">
        <f>IF(OR($C32="*",$C32&lt;400),"",IF(AND('201920 DATA'!BR32="*",$C32&gt;=400),"*",IF($C32&gt;=400,ROUND('201920 DATA'!BR32/$C32,2),"")))</f>
        <v>0</v>
      </c>
      <c r="AT32" s="289">
        <f>IF(OR($C32="*",$C32&lt;400),"",IF(AND('201920 DATA'!BS32="*",$C32&gt;=400),"*",IF($C32&gt;=400,ROUND('201920 DATA'!BS32/$C32,2),"")))</f>
        <v>0</v>
      </c>
      <c r="AU32" s="289">
        <f>IF(OR($C32="*",$C32&lt;400),"",IF(AND('201920 DATA'!BT32="*",$C32&gt;=400),"*",IF($C32&gt;=400,ROUND('201920 DATA'!BT32/$C32,2),"")))</f>
        <v>0.01</v>
      </c>
      <c r="AV32" s="289">
        <f>IF(OR($C32="*",$C32&lt;400),"",IF(AND('201920 DATA'!BU32="*",$C32&gt;=400),"*",IF($C32&gt;=400,ROUND('201920 DATA'!BU32/$C32,2),"")))</f>
        <v>0</v>
      </c>
      <c r="AW32" s="289">
        <f>IF(OR($C32="*",$C32&lt;400),"",IF(AND('201920 DATA'!BV32="*",$C32&gt;=400),"*",IF($C32&gt;=400,ROUND('201920 DATA'!BV32/$C32,2),"")))</f>
        <v>0</v>
      </c>
      <c r="AX32" s="289">
        <f>IF(OR($C32="*",$C32&lt;400),"",IF(AND('201920 DATA'!BW32="*",$C32&gt;=400),"*",IF($C32&gt;=400,ROUND('201920 DATA'!BW32/$C32,2),"")))</f>
        <v>0</v>
      </c>
      <c r="AZ32" s="365">
        <v>0</v>
      </c>
    </row>
    <row r="33" spans="1:52" x14ac:dyDescent="0.2">
      <c r="A33" s="373" t="s">
        <v>784</v>
      </c>
      <c r="B33" s="287">
        <f>'201920 DATA'!B33</f>
        <v>440</v>
      </c>
      <c r="C33" s="288">
        <f>'201920 DATA'!C33</f>
        <v>440</v>
      </c>
      <c r="D33" s="293">
        <f>'201920 DATA'!FQ33</f>
        <v>0</v>
      </c>
      <c r="F33" s="313">
        <f t="shared" si="0"/>
        <v>1</v>
      </c>
      <c r="G33" s="295">
        <f t="shared" si="1"/>
        <v>1</v>
      </c>
      <c r="H33" s="289">
        <f>IF(OR($C33="*",$C33&lt;400),"",IF(AND('201920 DATA'!F33="*",$C33&gt;=400),"*",IF($C33&gt;=400,ROUND('201920 DATA'!F33/$C33,2),"")))</f>
        <v>0</v>
      </c>
      <c r="I33" s="296">
        <f>IF(OR($B33="*",$B33&lt;400),"",IF(AND('201920 DATA'!Y33="*",$B33&gt;=400),"*",IF($B33&gt;=400,ROUND('201920 DATA'!Y33/$B33,2),"")))</f>
        <v>0</v>
      </c>
      <c r="J33" s="296">
        <f>IF(OR($B33="*",$B33&lt;400),"",IF(AND('201920 DATA'!Z33="*",$B33&gt;=400),"*",IF($B33&gt;=400,ROUND('201920 DATA'!Z33/$B33,2),"")))</f>
        <v>0</v>
      </c>
      <c r="K33" s="296">
        <f>IF(OR($B33="*",$B33&lt;400),"",IF(AND('201920 DATA'!AA33="*",$B33&gt;=400),"*",IF($B33&gt;=400,ROUND('201920 DATA'!AA33/$B33,2),"")))</f>
        <v>0</v>
      </c>
      <c r="L33" s="296">
        <f>IF(OR($B33="*",$B33&lt;400),"",IF(AND('201920 DATA'!AB33="*",$B33&gt;=400),"*",IF($B33&gt;=400,ROUND('201920 DATA'!AB33/$B33,2),"")))</f>
        <v>0.03</v>
      </c>
      <c r="M33" s="296">
        <f>IF(OR($B33="*",$B33&lt;400),"",IF(AND('201920 DATA'!AC33="*",$B33&gt;=400),"*",IF($B33&gt;=400,ROUND('201920 DATA'!AC33/$B33,2),"")))</f>
        <v>0.19</v>
      </c>
      <c r="N33" s="296">
        <f>IF(OR($B33="*",$B33&lt;400),"",IF(AND('201920 DATA'!AD33="*",$B33&gt;=400),"*",IF($B33&gt;=400,ROUND('201920 DATA'!AD33/$B33,2),"")))</f>
        <v>0.53</v>
      </c>
      <c r="O33" s="296">
        <f>IF(OR($B33="*",$B33&lt;400),"",IF(AND('201920 DATA'!AE33="*",$B33&gt;=400),"*",IF($B33&gt;=400,ROUND('201920 DATA'!AE33/$B33,2),"")))</f>
        <v>0.25</v>
      </c>
      <c r="P33" s="297"/>
      <c r="Q33" s="296">
        <f>IF(OR($B33="*",$B33&lt;400),"",IF(AND('201920 DATA'!FO33="*",$B33&gt;=400),"*",IF($B33&gt;=400,ROUND('201920 DATA'!FO33/$B33,2),"")))</f>
        <v>0</v>
      </c>
      <c r="R33" s="289">
        <f>IF(OR($C33="*",$C33&lt;400),"",IF(AND('201920 DATA'!F33="*",$C33&gt;=400),"*",IF($C33&gt;=400,ROUND('201920 DATA'!F33/$C33,2),"")))</f>
        <v>0</v>
      </c>
      <c r="S33" s="289">
        <f>IF(OR($C33="*",$C33&lt;400),"",IF(AND('201920 DATA'!G33="*",$C33&gt;=400),"*",IF($C33&gt;=400,ROUND('201920 DATA'!G33/$C33,2),"")))</f>
        <v>1</v>
      </c>
      <c r="T33" s="289">
        <f>IF(OR($C33="*",$C33&lt;400),"",IF(AND('201920 DATA'!H33="*",$C33&gt;=400),"*",IF($C33&gt;=400,ROUND('201920 DATA'!H33/$C33,2),"")))</f>
        <v>0</v>
      </c>
      <c r="U33" s="289">
        <f>IF(OR($C33="*",$C33&lt;400),"",IF(AND('201920 DATA'!FP33="*",$C33&gt;=400),"*",IF($C33&gt;=400,ROUND('201920 DATA'!FP33/$C33,2),"")))</f>
        <v>0</v>
      </c>
      <c r="V33" s="312" t="str">
        <f>IF(OR($D33="*",$D33&lt;400),"",IF(AND('201920 DATA'!M33="*",$D33&gt;=400),"*",IF($D33&gt;=400,ROUND('201920 DATA'!M33/$D33,2),"")))</f>
        <v/>
      </c>
      <c r="W33" s="312" t="str">
        <f>IF(OR($D33="*",$D33&lt;400),"",IF(AND('201920 DATA'!N33="*",$D33&gt;=400),"*",IF($D33&gt;=400,ROUND('201920 DATA'!N33/$D33,2),"")))</f>
        <v/>
      </c>
      <c r="X33" s="312" t="str">
        <f>IF(OR($D33="*",$D33&lt;400),"",IF(AND('201920 DATA'!O33="*",$D33&gt;=400),"*",IF($D33&gt;=400,ROUND('201920 DATA'!O33/$D33,2),"")))</f>
        <v/>
      </c>
      <c r="Y33" s="312" t="str">
        <f>IF(OR($D33="*",$D33&lt;400),"",IF(AND('201920 DATA'!P33="*",$D33&gt;=400),"*",IF($D33&gt;=400,ROUND('201920 DATA'!P33/$D33,2),"")))</f>
        <v/>
      </c>
      <c r="Z33" s="312" t="str">
        <f>IF(OR($D33="*",$D33&lt;400),"",IF(AND('201920 DATA'!Q33="*",$D33&gt;=400),"*",IF($D33&gt;=400,ROUND('201920 DATA'!Q33/$D33,2),"")))</f>
        <v/>
      </c>
      <c r="AA33" s="312" t="str">
        <f>IF(OR($D33="*",$D33&lt;400),"",IF(AND('201920 DATA'!R33="*",$D33&gt;=400),"*",IF($D33&gt;=400,ROUND('201920 DATA'!R33/$D33,2),"")))</f>
        <v/>
      </c>
      <c r="AB33" s="312" t="str">
        <f>IF(OR($D33="*",$D33&lt;400),"",IF(AND('201920 DATA'!S33="*",$D33&gt;=400),"*",IF($D33&gt;=400,ROUND('201920 DATA'!S33/$D33,2),"")))</f>
        <v/>
      </c>
      <c r="AC33" s="312" t="str">
        <f>IF(OR($D33="*",$D33&lt;400),"",IF(AND('201920 DATA'!T33="*",$D33&gt;=400),"*",IF($D33&gt;=400,ROUND('201920 DATA'!T33/$D33,2),"")))</f>
        <v/>
      </c>
      <c r="AD33" s="289">
        <f>IF(OR($C33="*",$C33&lt;400),"",IF(AND('201920 DATA'!BC33="*",$C33&gt;=400),"*",IF($C33&gt;=400,ROUND('201920 DATA'!BC33/$C33,2),"")))</f>
        <v>0</v>
      </c>
      <c r="AE33" s="289">
        <f>IF(OR($C33="*",$C33&lt;400),"",IF(AND('201920 DATA'!BD33="*",$C33&gt;=400),"*",IF($C33&gt;=400,ROUND('201920 DATA'!BD33/$C33,2),"")))</f>
        <v>0</v>
      </c>
      <c r="AF33" s="289">
        <f>IF(OR($C33="*",$C33&lt;400),"",IF(AND('201920 DATA'!BE33="*",$C33&gt;=400),"*",IF($C33&gt;=400,ROUND('201920 DATA'!BE33/$C33,2),"")))</f>
        <v>0</v>
      </c>
      <c r="AG33" s="289">
        <f>IF(OR($C33="*",$C33&lt;400),"",IF(AND('201920 DATA'!BF33="*",$C33&gt;=400),"*",IF($C33&gt;=400,ROUND('201920 DATA'!BF33/$C33,2),"")))</f>
        <v>0</v>
      </c>
      <c r="AH33" s="289">
        <f>IF(OR($C33="*",$C33&lt;400),"",IF(AND('201920 DATA'!BG33="*",$C33&gt;=400),"*",IF($C33&gt;=400,ROUND('201920 DATA'!BG33/$C33,2),"")))</f>
        <v>0</v>
      </c>
      <c r="AI33" s="289">
        <f>IF(OR($C33="*",$C33&lt;400),"",IF(AND('201920 DATA'!BH33="*",$C33&gt;=400),"*",IF($C33&gt;=400,ROUND('201920 DATA'!BH33/$C33,2),"")))</f>
        <v>0</v>
      </c>
      <c r="AJ33" s="289">
        <f>IF(OR($C33="*",$C33&lt;400),"",IF(AND('201920 DATA'!BI33="*",$C33&gt;=400),"*",IF($C33&gt;=400,ROUND('201920 DATA'!BI33/$C33,2),"")))</f>
        <v>0</v>
      </c>
      <c r="AK33" s="289">
        <f>IF(OR($C33="*",$C33&lt;400),"",IF(AND('201920 DATA'!BJ33="*",$C33&gt;=400),"*",IF($C33&gt;=400,ROUND('201920 DATA'!BJ33/$C33,2),"")))</f>
        <v>0</v>
      </c>
      <c r="AL33" s="289" t="str">
        <f>IF(OR($C33="*",$C33&lt;400),"",IF(AND('201920 DATA'!BK33="*",$C33&gt;=400),"*",IF($C33&gt;=400,ROUND('201920 DATA'!BK33/$C33,2),"")))</f>
        <v>*</v>
      </c>
      <c r="AM33" s="289">
        <f>IF(OR($C33="*",$C33&lt;400),"",IF(AND('201920 DATA'!BL33="*",$C33&gt;=400),"*",IF($C33&gt;=400,ROUND('201920 DATA'!BL33/$C33,2),"")))</f>
        <v>0</v>
      </c>
      <c r="AN33" s="289">
        <f>IF(OR($C33="*",$C33&lt;400),"",IF(AND('201920 DATA'!BM33="*",$C33&gt;=400),"*",IF($C33&gt;=400,ROUND('201920 DATA'!BM33/$C33,2),"")))</f>
        <v>0</v>
      </c>
      <c r="AO33" s="289">
        <f>IF(OR($C33="*",$C33&lt;400),"",IF(AND('201920 DATA'!BN33="*",$C33&gt;=400),"*",IF($C33&gt;=400,ROUND('201920 DATA'!BN33/$C33,2),"")))</f>
        <v>0</v>
      </c>
      <c r="AP33" s="289" t="str">
        <f>IF(OR($C33="*",$C33&lt;400),"",IF(AND('201920 DATA'!BO33="*",$C33&gt;=400),"*",IF($C33&gt;=400,ROUND('201920 DATA'!BO33/$C33,2),"")))</f>
        <v>*</v>
      </c>
      <c r="AQ33" s="289" t="str">
        <f>IF(OR($C33="*",$C33&lt;400),"",IF(AND('201920 DATA'!BP33="*",$C33&gt;=400),"*",IF($C33&gt;=400,ROUND('201920 DATA'!BP33/$C33,2),"")))</f>
        <v>*</v>
      </c>
      <c r="AR33" s="289">
        <f>IF(OR($C33="*",$C33&lt;400),"",IF(AND('201920 DATA'!BQ33="*",$C33&gt;=400),"*",IF($C33&gt;=400,ROUND('201920 DATA'!BQ33/$C33,2),"")))</f>
        <v>0</v>
      </c>
      <c r="AS33" s="289">
        <f>IF(OR($C33="*",$C33&lt;400),"",IF(AND('201920 DATA'!BR33="*",$C33&gt;=400),"*",IF($C33&gt;=400,ROUND('201920 DATA'!BR33/$C33,2),"")))</f>
        <v>0</v>
      </c>
      <c r="AT33" s="289">
        <f>IF(OR($C33="*",$C33&lt;400),"",IF(AND('201920 DATA'!BS33="*",$C33&gt;=400),"*",IF($C33&gt;=400,ROUND('201920 DATA'!BS33/$C33,2),"")))</f>
        <v>0</v>
      </c>
      <c r="AU33" s="289">
        <f>IF(OR($C33="*",$C33&lt;400),"",IF(AND('201920 DATA'!BT33="*",$C33&gt;=400),"*",IF($C33&gt;=400,ROUND('201920 DATA'!BT33/$C33,2),"")))</f>
        <v>0.98</v>
      </c>
      <c r="AV33" s="289" t="str">
        <f>IF(OR($C33="*",$C33&lt;400),"",IF(AND('201920 DATA'!BU33="*",$C33&gt;=400),"*",IF($C33&gt;=400,ROUND('201920 DATA'!BU33/$C33,2),"")))</f>
        <v>*</v>
      </c>
      <c r="AW33" s="289">
        <f>IF(OR($C33="*",$C33&lt;400),"",IF(AND('201920 DATA'!BV33="*",$C33&gt;=400),"*",IF($C33&gt;=400,ROUND('201920 DATA'!BV33/$C33,2),"")))</f>
        <v>0</v>
      </c>
      <c r="AX33" s="289">
        <f>IF(OR($C33="*",$C33&lt;400),"",IF(AND('201920 DATA'!BW33="*",$C33&gt;=400),"*",IF($C33&gt;=400,ROUND('201920 DATA'!BW33/$C33,2),"")))</f>
        <v>0</v>
      </c>
      <c r="AZ33" s="365">
        <v>0</v>
      </c>
    </row>
    <row r="34" spans="1:52" x14ac:dyDescent="0.2">
      <c r="A34" s="373" t="s">
        <v>1372</v>
      </c>
      <c r="B34" s="287">
        <f>'201920 DATA'!B34</f>
        <v>185</v>
      </c>
      <c r="C34" s="288">
        <f>'201920 DATA'!C34</f>
        <v>185</v>
      </c>
      <c r="D34" s="293">
        <f>'201920 DATA'!FQ34</f>
        <v>0</v>
      </c>
      <c r="F34" s="313" t="str">
        <f t="shared" si="0"/>
        <v/>
      </c>
      <c r="G34" s="295" t="str">
        <f t="shared" si="1"/>
        <v/>
      </c>
      <c r="H34" s="289" t="str">
        <f>IF(OR($C34="*",$C34&lt;400),"",IF(AND('201920 DATA'!F34="*",$C34&gt;=400),"*",IF($C34&gt;=400,ROUND('201920 DATA'!F34/$C34,2),"")))</f>
        <v/>
      </c>
      <c r="I34" s="296" t="str">
        <f>IF(OR($B34="*",$B34&lt;400),"",IF(AND('201920 DATA'!Y34="*",$B34&gt;=400),"*",IF($B34&gt;=400,ROUND('201920 DATA'!Y34/$B34,2),"")))</f>
        <v/>
      </c>
      <c r="J34" s="296" t="str">
        <f>IF(OR($B34="*",$B34&lt;400),"",IF(AND('201920 DATA'!Z34="*",$B34&gt;=400),"*",IF($B34&gt;=400,ROUND('201920 DATA'!Z34/$B34,2),"")))</f>
        <v/>
      </c>
      <c r="K34" s="296" t="str">
        <f>IF(OR($B34="*",$B34&lt;400),"",IF(AND('201920 DATA'!AA34="*",$B34&gt;=400),"*",IF($B34&gt;=400,ROUND('201920 DATA'!AA34/$B34,2),"")))</f>
        <v/>
      </c>
      <c r="L34" s="296" t="str">
        <f>IF(OR($B34="*",$B34&lt;400),"",IF(AND('201920 DATA'!AB34="*",$B34&gt;=400),"*",IF($B34&gt;=400,ROUND('201920 DATA'!AB34/$B34,2),"")))</f>
        <v/>
      </c>
      <c r="M34" s="296" t="str">
        <f>IF(OR($B34="*",$B34&lt;400),"",IF(AND('201920 DATA'!AC34="*",$B34&gt;=400),"*",IF($B34&gt;=400,ROUND('201920 DATA'!AC34/$B34,2),"")))</f>
        <v/>
      </c>
      <c r="N34" s="296" t="str">
        <f>IF(OR($B34="*",$B34&lt;400),"",IF(AND('201920 DATA'!AD34="*",$B34&gt;=400),"*",IF($B34&gt;=400,ROUND('201920 DATA'!AD34/$B34,2),"")))</f>
        <v/>
      </c>
      <c r="O34" s="296" t="str">
        <f>IF(OR($B34="*",$B34&lt;400),"",IF(AND('201920 DATA'!AE34="*",$B34&gt;=400),"*",IF($B34&gt;=400,ROUND('201920 DATA'!AE34/$B34,2),"")))</f>
        <v/>
      </c>
      <c r="P34" s="297"/>
      <c r="Q34" s="296" t="str">
        <f>IF(OR($B34="*",$B34&lt;400),"",IF(AND('201920 DATA'!FO34="*",$B34&gt;=400),"*",IF($B34&gt;=400,ROUND('201920 DATA'!FO34/$B34,2),"")))</f>
        <v/>
      </c>
      <c r="R34" s="289" t="str">
        <f>IF(OR($C34="*",$C34&lt;400),"",IF(AND('201920 DATA'!F34="*",$C34&gt;=400),"*",IF($C34&gt;=400,ROUND('201920 DATA'!F34/$C34,2),"")))</f>
        <v/>
      </c>
      <c r="S34" s="289" t="str">
        <f>IF(OR($C34="*",$C34&lt;400),"",IF(AND('201920 DATA'!G34="*",$C34&gt;=400),"*",IF($C34&gt;=400,ROUND('201920 DATA'!G34/$C34,2),"")))</f>
        <v/>
      </c>
      <c r="T34" s="289" t="str">
        <f>IF(OR($C34="*",$C34&lt;400),"",IF(AND('201920 DATA'!H34="*",$C34&gt;=400),"*",IF($C34&gt;=400,ROUND('201920 DATA'!H34/$C34,2),"")))</f>
        <v/>
      </c>
      <c r="U34" s="289" t="str">
        <f>IF(OR($C34="*",$C34&lt;400),"",IF(AND('201920 DATA'!FP34="*",$C34&gt;=400),"*",IF($C34&gt;=400,ROUND('201920 DATA'!FP34/$C34,2),"")))</f>
        <v/>
      </c>
      <c r="V34" s="312" t="str">
        <f>IF(OR($D34="*",$D34&lt;400),"",IF(AND('201920 DATA'!M34="*",$D34&gt;=400),"*",IF($D34&gt;=400,ROUND('201920 DATA'!M34/$D34,2),"")))</f>
        <v/>
      </c>
      <c r="W34" s="312" t="str">
        <f>IF(OR($D34="*",$D34&lt;400),"",IF(AND('201920 DATA'!N34="*",$D34&gt;=400),"*",IF($D34&gt;=400,ROUND('201920 DATA'!N34/$D34,2),"")))</f>
        <v/>
      </c>
      <c r="X34" s="312" t="str">
        <f>IF(OR($D34="*",$D34&lt;400),"",IF(AND('201920 DATA'!O34="*",$D34&gt;=400),"*",IF($D34&gt;=400,ROUND('201920 DATA'!O34/$D34,2),"")))</f>
        <v/>
      </c>
      <c r="Y34" s="312" t="str">
        <f>IF(OR($D34="*",$D34&lt;400),"",IF(AND('201920 DATA'!P34="*",$D34&gt;=400),"*",IF($D34&gt;=400,ROUND('201920 DATA'!P34/$D34,2),"")))</f>
        <v/>
      </c>
      <c r="Z34" s="312" t="str">
        <f>IF(OR($D34="*",$D34&lt;400),"",IF(AND('201920 DATA'!Q34="*",$D34&gt;=400),"*",IF($D34&gt;=400,ROUND('201920 DATA'!Q34/$D34,2),"")))</f>
        <v/>
      </c>
      <c r="AA34" s="312" t="str">
        <f>IF(OR($D34="*",$D34&lt;400),"",IF(AND('201920 DATA'!R34="*",$D34&gt;=400),"*",IF($D34&gt;=400,ROUND('201920 DATA'!R34/$D34,2),"")))</f>
        <v/>
      </c>
      <c r="AB34" s="312" t="str">
        <f>IF(OR($D34="*",$D34&lt;400),"",IF(AND('201920 DATA'!S34="*",$D34&gt;=400),"*",IF($D34&gt;=400,ROUND('201920 DATA'!S34/$D34,2),"")))</f>
        <v/>
      </c>
      <c r="AC34" s="312" t="str">
        <f>IF(OR($D34="*",$D34&lt;400),"",IF(AND('201920 DATA'!T34="*",$D34&gt;=400),"*",IF($D34&gt;=400,ROUND('201920 DATA'!T34/$D34,2),"")))</f>
        <v/>
      </c>
      <c r="AD34" s="289" t="str">
        <f>IF(OR($C34="*",$C34&lt;400),"",IF(AND('201920 DATA'!BC34="*",$C34&gt;=400),"*",IF($C34&gt;=400,ROUND('201920 DATA'!BC34/$C34,2),"")))</f>
        <v/>
      </c>
      <c r="AE34" s="289" t="str">
        <f>IF(OR($C34="*",$C34&lt;400),"",IF(AND('201920 DATA'!BD34="*",$C34&gt;=400),"*",IF($C34&gt;=400,ROUND('201920 DATA'!BD34/$C34,2),"")))</f>
        <v/>
      </c>
      <c r="AF34" s="289" t="str">
        <f>IF(OR($C34="*",$C34&lt;400),"",IF(AND('201920 DATA'!BE34="*",$C34&gt;=400),"*",IF($C34&gt;=400,ROUND('201920 DATA'!BE34/$C34,2),"")))</f>
        <v/>
      </c>
      <c r="AG34" s="289" t="str">
        <f>IF(OR($C34="*",$C34&lt;400),"",IF(AND('201920 DATA'!BF34="*",$C34&gt;=400),"*",IF($C34&gt;=400,ROUND('201920 DATA'!BF34/$C34,2),"")))</f>
        <v/>
      </c>
      <c r="AH34" s="289" t="str">
        <f>IF(OR($C34="*",$C34&lt;400),"",IF(AND('201920 DATA'!BG34="*",$C34&gt;=400),"*",IF($C34&gt;=400,ROUND('201920 DATA'!BG34/$C34,2),"")))</f>
        <v/>
      </c>
      <c r="AI34" s="289" t="str">
        <f>IF(OR($C34="*",$C34&lt;400),"",IF(AND('201920 DATA'!BH34="*",$C34&gt;=400),"*",IF($C34&gt;=400,ROUND('201920 DATA'!BH34/$C34,2),"")))</f>
        <v/>
      </c>
      <c r="AJ34" s="289" t="str">
        <f>IF(OR($C34="*",$C34&lt;400),"",IF(AND('201920 DATA'!BI34="*",$C34&gt;=400),"*",IF($C34&gt;=400,ROUND('201920 DATA'!BI34/$C34,2),"")))</f>
        <v/>
      </c>
      <c r="AK34" s="289" t="str">
        <f>IF(OR($C34="*",$C34&lt;400),"",IF(AND('201920 DATA'!BJ34="*",$C34&gt;=400),"*",IF($C34&gt;=400,ROUND('201920 DATA'!BJ34/$C34,2),"")))</f>
        <v/>
      </c>
      <c r="AL34" s="289" t="str">
        <f>IF(OR($C34="*",$C34&lt;400),"",IF(AND('201920 DATA'!BK34="*",$C34&gt;=400),"*",IF($C34&gt;=400,ROUND('201920 DATA'!BK34/$C34,2),"")))</f>
        <v/>
      </c>
      <c r="AM34" s="289" t="str">
        <f>IF(OR($C34="*",$C34&lt;400),"",IF(AND('201920 DATA'!BL34="*",$C34&gt;=400),"*",IF($C34&gt;=400,ROUND('201920 DATA'!BL34/$C34,2),"")))</f>
        <v/>
      </c>
      <c r="AN34" s="289" t="str">
        <f>IF(OR($C34="*",$C34&lt;400),"",IF(AND('201920 DATA'!BM34="*",$C34&gt;=400),"*",IF($C34&gt;=400,ROUND('201920 DATA'!BM34/$C34,2),"")))</f>
        <v/>
      </c>
      <c r="AO34" s="289" t="str">
        <f>IF(OR($C34="*",$C34&lt;400),"",IF(AND('201920 DATA'!BN34="*",$C34&gt;=400),"*",IF($C34&gt;=400,ROUND('201920 DATA'!BN34/$C34,2),"")))</f>
        <v/>
      </c>
      <c r="AP34" s="289" t="str">
        <f>IF(OR($C34="*",$C34&lt;400),"",IF(AND('201920 DATA'!BO34="*",$C34&gt;=400),"*",IF($C34&gt;=400,ROUND('201920 DATA'!BO34/$C34,2),"")))</f>
        <v/>
      </c>
      <c r="AQ34" s="289" t="str">
        <f>IF(OR($C34="*",$C34&lt;400),"",IF(AND('201920 DATA'!BP34="*",$C34&gt;=400),"*",IF($C34&gt;=400,ROUND('201920 DATA'!BP34/$C34,2),"")))</f>
        <v/>
      </c>
      <c r="AR34" s="289" t="str">
        <f>IF(OR($C34="*",$C34&lt;400),"",IF(AND('201920 DATA'!BQ34="*",$C34&gt;=400),"*",IF($C34&gt;=400,ROUND('201920 DATA'!BQ34/$C34,2),"")))</f>
        <v/>
      </c>
      <c r="AS34" s="289" t="str">
        <f>IF(OR($C34="*",$C34&lt;400),"",IF(AND('201920 DATA'!BR34="*",$C34&gt;=400),"*",IF($C34&gt;=400,ROUND('201920 DATA'!BR34/$C34,2),"")))</f>
        <v/>
      </c>
      <c r="AT34" s="289" t="str">
        <f>IF(OR($C34="*",$C34&lt;400),"",IF(AND('201920 DATA'!BS34="*",$C34&gt;=400),"*",IF($C34&gt;=400,ROUND('201920 DATA'!BS34/$C34,2),"")))</f>
        <v/>
      </c>
      <c r="AU34" s="289" t="str">
        <f>IF(OR($C34="*",$C34&lt;400),"",IF(AND('201920 DATA'!BT34="*",$C34&gt;=400),"*",IF($C34&gt;=400,ROUND('201920 DATA'!BT34/$C34,2),"")))</f>
        <v/>
      </c>
      <c r="AV34" s="289" t="str">
        <f>IF(OR($C34="*",$C34&lt;400),"",IF(AND('201920 DATA'!BU34="*",$C34&gt;=400),"*",IF($C34&gt;=400,ROUND('201920 DATA'!BU34/$C34,2),"")))</f>
        <v/>
      </c>
      <c r="AW34" s="289" t="str">
        <f>IF(OR($C34="*",$C34&lt;400),"",IF(AND('201920 DATA'!BV34="*",$C34&gt;=400),"*",IF($C34&gt;=400,ROUND('201920 DATA'!BV34/$C34,2),"")))</f>
        <v/>
      </c>
      <c r="AX34" s="289" t="str">
        <f>IF(OR($C34="*",$C34&lt;400),"",IF(AND('201920 DATA'!BW34="*",$C34&gt;=400),"*",IF($C34&gt;=400,ROUND('201920 DATA'!BW34/$C34,2),"")))</f>
        <v/>
      </c>
      <c r="AZ34" s="365">
        <v>230</v>
      </c>
    </row>
    <row r="35" spans="1:52" x14ac:dyDescent="0.2">
      <c r="A35" s="373" t="s">
        <v>1373</v>
      </c>
      <c r="B35" s="287">
        <f>'201920 DATA'!B35</f>
        <v>345</v>
      </c>
      <c r="C35" s="288">
        <f>'201920 DATA'!C35</f>
        <v>345</v>
      </c>
      <c r="D35" s="293">
        <f>'201920 DATA'!FQ35</f>
        <v>0</v>
      </c>
      <c r="F35" s="313" t="str">
        <f t="shared" si="0"/>
        <v/>
      </c>
      <c r="G35" s="295" t="str">
        <f t="shared" si="1"/>
        <v/>
      </c>
      <c r="H35" s="289" t="str">
        <f>IF(OR($C35="*",$C35&lt;400),"",IF(AND('201920 DATA'!F35="*",$C35&gt;=400),"*",IF($C35&gt;=400,ROUND('201920 DATA'!F35/$C35,2),"")))</f>
        <v/>
      </c>
      <c r="I35" s="296" t="str">
        <f>IF(OR($B35="*",$B35&lt;400),"",IF(AND('201920 DATA'!Y35="*",$B35&gt;=400),"*",IF($B35&gt;=400,ROUND('201920 DATA'!Y35/$B35,2),"")))</f>
        <v/>
      </c>
      <c r="J35" s="296" t="str">
        <f>IF(OR($B35="*",$B35&lt;400),"",IF(AND('201920 DATA'!Z35="*",$B35&gt;=400),"*",IF($B35&gt;=400,ROUND('201920 DATA'!Z35/$B35,2),"")))</f>
        <v/>
      </c>
      <c r="K35" s="296" t="str">
        <f>IF(OR($B35="*",$B35&lt;400),"",IF(AND('201920 DATA'!AA35="*",$B35&gt;=400),"*",IF($B35&gt;=400,ROUND('201920 DATA'!AA35/$B35,2),"")))</f>
        <v/>
      </c>
      <c r="L35" s="296" t="str">
        <f>IF(OR($B35="*",$B35&lt;400),"",IF(AND('201920 DATA'!AB35="*",$B35&gt;=400),"*",IF($B35&gt;=400,ROUND('201920 DATA'!AB35/$B35,2),"")))</f>
        <v/>
      </c>
      <c r="M35" s="296" t="str">
        <f>IF(OR($B35="*",$B35&lt;400),"",IF(AND('201920 DATA'!AC35="*",$B35&gt;=400),"*",IF($B35&gt;=400,ROUND('201920 DATA'!AC35/$B35,2),"")))</f>
        <v/>
      </c>
      <c r="N35" s="296" t="str">
        <f>IF(OR($B35="*",$B35&lt;400),"",IF(AND('201920 DATA'!AD35="*",$B35&gt;=400),"*",IF($B35&gt;=400,ROUND('201920 DATA'!AD35/$B35,2),"")))</f>
        <v/>
      </c>
      <c r="O35" s="296" t="str">
        <f>IF(OR($B35="*",$B35&lt;400),"",IF(AND('201920 DATA'!AE35="*",$B35&gt;=400),"*",IF($B35&gt;=400,ROUND('201920 DATA'!AE35/$B35,2),"")))</f>
        <v/>
      </c>
      <c r="P35" s="297"/>
      <c r="Q35" s="296" t="str">
        <f>IF(OR($B35="*",$B35&lt;400),"",IF(AND('201920 DATA'!FO35="*",$B35&gt;=400),"*",IF($B35&gt;=400,ROUND('201920 DATA'!FO35/$B35,2),"")))</f>
        <v/>
      </c>
      <c r="R35" s="289" t="str">
        <f>IF(OR($C35="*",$C35&lt;400),"",IF(AND('201920 DATA'!F35="*",$C35&gt;=400),"*",IF($C35&gt;=400,ROUND('201920 DATA'!F35/$C35,2),"")))</f>
        <v/>
      </c>
      <c r="S35" s="289" t="str">
        <f>IF(OR($C35="*",$C35&lt;400),"",IF(AND('201920 DATA'!G35="*",$C35&gt;=400),"*",IF($C35&gt;=400,ROUND('201920 DATA'!G35/$C35,2),"")))</f>
        <v/>
      </c>
      <c r="T35" s="289" t="str">
        <f>IF(OR($C35="*",$C35&lt;400),"",IF(AND('201920 DATA'!H35="*",$C35&gt;=400),"*",IF($C35&gt;=400,ROUND('201920 DATA'!H35/$C35,2),"")))</f>
        <v/>
      </c>
      <c r="U35" s="289" t="str">
        <f>IF(OR($C35="*",$C35&lt;400),"",IF(AND('201920 DATA'!FP35="*",$C35&gt;=400),"*",IF($C35&gt;=400,ROUND('201920 DATA'!FP35/$C35,2),"")))</f>
        <v/>
      </c>
      <c r="V35" s="312" t="str">
        <f>IF(OR($D35="*",$D35&lt;400),"",IF(AND('201920 DATA'!M35="*",$D35&gt;=400),"*",IF($D35&gt;=400,ROUND('201920 DATA'!M35/$D35,2),"")))</f>
        <v/>
      </c>
      <c r="W35" s="312" t="str">
        <f>IF(OR($D35="*",$D35&lt;400),"",IF(AND('201920 DATA'!N35="*",$D35&gt;=400),"*",IF($D35&gt;=400,ROUND('201920 DATA'!N35/$D35,2),"")))</f>
        <v/>
      </c>
      <c r="X35" s="312" t="str">
        <f>IF(OR($D35="*",$D35&lt;400),"",IF(AND('201920 DATA'!O35="*",$D35&gt;=400),"*",IF($D35&gt;=400,ROUND('201920 DATA'!O35/$D35,2),"")))</f>
        <v/>
      </c>
      <c r="Y35" s="312" t="str">
        <f>IF(OR($D35="*",$D35&lt;400),"",IF(AND('201920 DATA'!P35="*",$D35&gt;=400),"*",IF($D35&gt;=400,ROUND('201920 DATA'!P35/$D35,2),"")))</f>
        <v/>
      </c>
      <c r="Z35" s="312" t="str">
        <f>IF(OR($D35="*",$D35&lt;400),"",IF(AND('201920 DATA'!Q35="*",$D35&gt;=400),"*",IF($D35&gt;=400,ROUND('201920 DATA'!Q35/$D35,2),"")))</f>
        <v/>
      </c>
      <c r="AA35" s="312" t="str">
        <f>IF(OR($D35="*",$D35&lt;400),"",IF(AND('201920 DATA'!R35="*",$D35&gt;=400),"*",IF($D35&gt;=400,ROUND('201920 DATA'!R35/$D35,2),"")))</f>
        <v/>
      </c>
      <c r="AB35" s="312" t="str">
        <f>IF(OR($D35="*",$D35&lt;400),"",IF(AND('201920 DATA'!S35="*",$D35&gt;=400),"*",IF($D35&gt;=400,ROUND('201920 DATA'!S35/$D35,2),"")))</f>
        <v/>
      </c>
      <c r="AC35" s="312" t="str">
        <f>IF(OR($D35="*",$D35&lt;400),"",IF(AND('201920 DATA'!T35="*",$D35&gt;=400),"*",IF($D35&gt;=400,ROUND('201920 DATA'!T35/$D35,2),"")))</f>
        <v/>
      </c>
      <c r="AD35" s="289" t="str">
        <f>IF(OR($C35="*",$C35&lt;400),"",IF(AND('201920 DATA'!BC35="*",$C35&gt;=400),"*",IF($C35&gt;=400,ROUND('201920 DATA'!BC35/$C35,2),"")))</f>
        <v/>
      </c>
      <c r="AE35" s="289" t="str">
        <f>IF(OR($C35="*",$C35&lt;400),"",IF(AND('201920 DATA'!BD35="*",$C35&gt;=400),"*",IF($C35&gt;=400,ROUND('201920 DATA'!BD35/$C35,2),"")))</f>
        <v/>
      </c>
      <c r="AF35" s="289" t="str">
        <f>IF(OR($C35="*",$C35&lt;400),"",IF(AND('201920 DATA'!BE35="*",$C35&gt;=400),"*",IF($C35&gt;=400,ROUND('201920 DATA'!BE35/$C35,2),"")))</f>
        <v/>
      </c>
      <c r="AG35" s="289" t="str">
        <f>IF(OR($C35="*",$C35&lt;400),"",IF(AND('201920 DATA'!BF35="*",$C35&gt;=400),"*",IF($C35&gt;=400,ROUND('201920 DATA'!BF35/$C35,2),"")))</f>
        <v/>
      </c>
      <c r="AH35" s="289" t="str">
        <f>IF(OR($C35="*",$C35&lt;400),"",IF(AND('201920 DATA'!BG35="*",$C35&gt;=400),"*",IF($C35&gt;=400,ROUND('201920 DATA'!BG35/$C35,2),"")))</f>
        <v/>
      </c>
      <c r="AI35" s="289" t="str">
        <f>IF(OR($C35="*",$C35&lt;400),"",IF(AND('201920 DATA'!BH35="*",$C35&gt;=400),"*",IF($C35&gt;=400,ROUND('201920 DATA'!BH35/$C35,2),"")))</f>
        <v/>
      </c>
      <c r="AJ35" s="289" t="str">
        <f>IF(OR($C35="*",$C35&lt;400),"",IF(AND('201920 DATA'!BI35="*",$C35&gt;=400),"*",IF($C35&gt;=400,ROUND('201920 DATA'!BI35/$C35,2),"")))</f>
        <v/>
      </c>
      <c r="AK35" s="289" t="str">
        <f>IF(OR($C35="*",$C35&lt;400),"",IF(AND('201920 DATA'!BJ35="*",$C35&gt;=400),"*",IF($C35&gt;=400,ROUND('201920 DATA'!BJ35/$C35,2),"")))</f>
        <v/>
      </c>
      <c r="AL35" s="289" t="str">
        <f>IF(OR($C35="*",$C35&lt;400),"",IF(AND('201920 DATA'!BK35="*",$C35&gt;=400),"*",IF($C35&gt;=400,ROUND('201920 DATA'!BK35/$C35,2),"")))</f>
        <v/>
      </c>
      <c r="AM35" s="289" t="str">
        <f>IF(OR($C35="*",$C35&lt;400),"",IF(AND('201920 DATA'!BL35="*",$C35&gt;=400),"*",IF($C35&gt;=400,ROUND('201920 DATA'!BL35/$C35,2),"")))</f>
        <v/>
      </c>
      <c r="AN35" s="289" t="str">
        <f>IF(OR($C35="*",$C35&lt;400),"",IF(AND('201920 DATA'!BM35="*",$C35&gt;=400),"*",IF($C35&gt;=400,ROUND('201920 DATA'!BM35/$C35,2),"")))</f>
        <v/>
      </c>
      <c r="AO35" s="289" t="str">
        <f>IF(OR($C35="*",$C35&lt;400),"",IF(AND('201920 DATA'!BN35="*",$C35&gt;=400),"*",IF($C35&gt;=400,ROUND('201920 DATA'!BN35/$C35,2),"")))</f>
        <v/>
      </c>
      <c r="AP35" s="289" t="str">
        <f>IF(OR($C35="*",$C35&lt;400),"",IF(AND('201920 DATA'!BO35="*",$C35&gt;=400),"*",IF($C35&gt;=400,ROUND('201920 DATA'!BO35/$C35,2),"")))</f>
        <v/>
      </c>
      <c r="AQ35" s="289" t="str">
        <f>IF(OR($C35="*",$C35&lt;400),"",IF(AND('201920 DATA'!BP35="*",$C35&gt;=400),"*",IF($C35&gt;=400,ROUND('201920 DATA'!BP35/$C35,2),"")))</f>
        <v/>
      </c>
      <c r="AR35" s="289" t="str">
        <f>IF(OR($C35="*",$C35&lt;400),"",IF(AND('201920 DATA'!BQ35="*",$C35&gt;=400),"*",IF($C35&gt;=400,ROUND('201920 DATA'!BQ35/$C35,2),"")))</f>
        <v/>
      </c>
      <c r="AS35" s="289" t="str">
        <f>IF(OR($C35="*",$C35&lt;400),"",IF(AND('201920 DATA'!BR35="*",$C35&gt;=400),"*",IF($C35&gt;=400,ROUND('201920 DATA'!BR35/$C35,2),"")))</f>
        <v/>
      </c>
      <c r="AT35" s="289" t="str">
        <f>IF(OR($C35="*",$C35&lt;400),"",IF(AND('201920 DATA'!BS35="*",$C35&gt;=400),"*",IF($C35&gt;=400,ROUND('201920 DATA'!BS35/$C35,2),"")))</f>
        <v/>
      </c>
      <c r="AU35" s="289" t="str">
        <f>IF(OR($C35="*",$C35&lt;400),"",IF(AND('201920 DATA'!BT35="*",$C35&gt;=400),"*",IF($C35&gt;=400,ROUND('201920 DATA'!BT35/$C35,2),"")))</f>
        <v/>
      </c>
      <c r="AV35" s="289" t="str">
        <f>IF(OR($C35="*",$C35&lt;400),"",IF(AND('201920 DATA'!BU35="*",$C35&gt;=400),"*",IF($C35&gt;=400,ROUND('201920 DATA'!BU35/$C35,2),"")))</f>
        <v/>
      </c>
      <c r="AW35" s="289" t="str">
        <f>IF(OR($C35="*",$C35&lt;400),"",IF(AND('201920 DATA'!BV35="*",$C35&gt;=400),"*",IF($C35&gt;=400,ROUND('201920 DATA'!BV35/$C35,2),"")))</f>
        <v/>
      </c>
      <c r="AX35" s="289" t="str">
        <f>IF(OR($C35="*",$C35&lt;400),"",IF(AND('201920 DATA'!BW35="*",$C35&gt;=400),"*",IF($C35&gt;=400,ROUND('201920 DATA'!BW35/$C35,2),"")))</f>
        <v/>
      </c>
      <c r="AZ35" s="365">
        <v>275</v>
      </c>
    </row>
    <row r="36" spans="1:52" x14ac:dyDescent="0.2">
      <c r="A36" s="373" t="s">
        <v>1531</v>
      </c>
      <c r="B36" s="287">
        <f>'201920 DATA'!B36</f>
        <v>210</v>
      </c>
      <c r="C36" s="288">
        <f>'201920 DATA'!C36</f>
        <v>210</v>
      </c>
      <c r="D36" s="293">
        <f>'201920 DATA'!FQ36</f>
        <v>0</v>
      </c>
      <c r="F36" s="313" t="str">
        <f t="shared" si="0"/>
        <v/>
      </c>
      <c r="G36" s="295" t="str">
        <f t="shared" si="1"/>
        <v/>
      </c>
      <c r="H36" s="289" t="str">
        <f>IF(OR($C36="*",$C36&lt;400),"",IF(AND('201920 DATA'!F36="*",$C36&gt;=400),"*",IF($C36&gt;=400,ROUND('201920 DATA'!F36/$C36,2),"")))</f>
        <v/>
      </c>
      <c r="I36" s="296" t="str">
        <f>IF(OR($B36="*",$B36&lt;400),"",IF(AND('201920 DATA'!Y36="*",$B36&gt;=400),"*",IF($B36&gt;=400,ROUND('201920 DATA'!Y36/$B36,2),"")))</f>
        <v/>
      </c>
      <c r="J36" s="296" t="str">
        <f>IF(OR($B36="*",$B36&lt;400),"",IF(AND('201920 DATA'!Z36="*",$B36&gt;=400),"*",IF($B36&gt;=400,ROUND('201920 DATA'!Z36/$B36,2),"")))</f>
        <v/>
      </c>
      <c r="K36" s="296" t="str">
        <f>IF(OR($B36="*",$B36&lt;400),"",IF(AND('201920 DATA'!AA36="*",$B36&gt;=400),"*",IF($B36&gt;=400,ROUND('201920 DATA'!AA36/$B36,2),"")))</f>
        <v/>
      </c>
      <c r="L36" s="296" t="str">
        <f>IF(OR($B36="*",$B36&lt;400),"",IF(AND('201920 DATA'!AB36="*",$B36&gt;=400),"*",IF($B36&gt;=400,ROUND('201920 DATA'!AB36/$B36,2),"")))</f>
        <v/>
      </c>
      <c r="M36" s="296" t="str">
        <f>IF(OR($B36="*",$B36&lt;400),"",IF(AND('201920 DATA'!AC36="*",$B36&gt;=400),"*",IF($B36&gt;=400,ROUND('201920 DATA'!AC36/$B36,2),"")))</f>
        <v/>
      </c>
      <c r="N36" s="296" t="str">
        <f>IF(OR($B36="*",$B36&lt;400),"",IF(AND('201920 DATA'!AD36="*",$B36&gt;=400),"*",IF($B36&gt;=400,ROUND('201920 DATA'!AD36/$B36,2),"")))</f>
        <v/>
      </c>
      <c r="O36" s="296" t="str">
        <f>IF(OR($B36="*",$B36&lt;400),"",IF(AND('201920 DATA'!AE36="*",$B36&gt;=400),"*",IF($B36&gt;=400,ROUND('201920 DATA'!AE36/$B36,2),"")))</f>
        <v/>
      </c>
      <c r="P36" s="297"/>
      <c r="Q36" s="296" t="str">
        <f>IF(OR($B36="*",$B36&lt;400),"",IF(AND('201920 DATA'!FO36="*",$B36&gt;=400),"*",IF($B36&gt;=400,ROUND('201920 DATA'!FO36/$B36,2),"")))</f>
        <v/>
      </c>
      <c r="R36" s="289" t="str">
        <f>IF(OR($C36="*",$C36&lt;400),"",IF(AND('201920 DATA'!F36="*",$C36&gt;=400),"*",IF($C36&gt;=400,ROUND('201920 DATA'!F36/$C36,2),"")))</f>
        <v/>
      </c>
      <c r="S36" s="289" t="str">
        <f>IF(OR($C36="*",$C36&lt;400),"",IF(AND('201920 DATA'!G36="*",$C36&gt;=400),"*",IF($C36&gt;=400,ROUND('201920 DATA'!G36/$C36,2),"")))</f>
        <v/>
      </c>
      <c r="T36" s="289" t="str">
        <f>IF(OR($C36="*",$C36&lt;400),"",IF(AND('201920 DATA'!H36="*",$C36&gt;=400),"*",IF($C36&gt;=400,ROUND('201920 DATA'!H36/$C36,2),"")))</f>
        <v/>
      </c>
      <c r="U36" s="289" t="str">
        <f>IF(OR($C36="*",$C36&lt;400),"",IF(AND('201920 DATA'!FP36="*",$C36&gt;=400),"*",IF($C36&gt;=400,ROUND('201920 DATA'!FP36/$C36,2),"")))</f>
        <v/>
      </c>
      <c r="V36" s="312" t="str">
        <f>IF(OR($D36="*",$D36&lt;400),"",IF(AND('201920 DATA'!M36="*",$D36&gt;=400),"*",IF($D36&gt;=400,ROUND('201920 DATA'!M36/$D36,2),"")))</f>
        <v/>
      </c>
      <c r="W36" s="312" t="str">
        <f>IF(OR($D36="*",$D36&lt;400),"",IF(AND('201920 DATA'!N36="*",$D36&gt;=400),"*",IF($D36&gt;=400,ROUND('201920 DATA'!N36/$D36,2),"")))</f>
        <v/>
      </c>
      <c r="X36" s="312" t="str">
        <f>IF(OR($D36="*",$D36&lt;400),"",IF(AND('201920 DATA'!O36="*",$D36&gt;=400),"*",IF($D36&gt;=400,ROUND('201920 DATA'!O36/$D36,2),"")))</f>
        <v/>
      </c>
      <c r="Y36" s="312" t="str">
        <f>IF(OR($D36="*",$D36&lt;400),"",IF(AND('201920 DATA'!P36="*",$D36&gt;=400),"*",IF($D36&gt;=400,ROUND('201920 DATA'!P36/$D36,2),"")))</f>
        <v/>
      </c>
      <c r="Z36" s="312" t="str">
        <f>IF(OR($D36="*",$D36&lt;400),"",IF(AND('201920 DATA'!Q36="*",$D36&gt;=400),"*",IF($D36&gt;=400,ROUND('201920 DATA'!Q36/$D36,2),"")))</f>
        <v/>
      </c>
      <c r="AA36" s="312" t="str">
        <f>IF(OR($D36="*",$D36&lt;400),"",IF(AND('201920 DATA'!R36="*",$D36&gt;=400),"*",IF($D36&gt;=400,ROUND('201920 DATA'!R36/$D36,2),"")))</f>
        <v/>
      </c>
      <c r="AB36" s="312" t="str">
        <f>IF(OR($D36="*",$D36&lt;400),"",IF(AND('201920 DATA'!S36="*",$D36&gt;=400),"*",IF($D36&gt;=400,ROUND('201920 DATA'!S36/$D36,2),"")))</f>
        <v/>
      </c>
      <c r="AC36" s="312" t="str">
        <f>IF(OR($D36="*",$D36&lt;400),"",IF(AND('201920 DATA'!T36="*",$D36&gt;=400),"*",IF($D36&gt;=400,ROUND('201920 DATA'!T36/$D36,2),"")))</f>
        <v/>
      </c>
      <c r="AD36" s="289" t="str">
        <f>IF(OR($C36="*",$C36&lt;400),"",IF(AND('201920 DATA'!BC36="*",$C36&gt;=400),"*",IF($C36&gt;=400,ROUND('201920 DATA'!BC36/$C36,2),"")))</f>
        <v/>
      </c>
      <c r="AE36" s="289" t="str">
        <f>IF(OR($C36="*",$C36&lt;400),"",IF(AND('201920 DATA'!BD36="*",$C36&gt;=400),"*",IF($C36&gt;=400,ROUND('201920 DATA'!BD36/$C36,2),"")))</f>
        <v/>
      </c>
      <c r="AF36" s="289" t="str">
        <f>IF(OR($C36="*",$C36&lt;400),"",IF(AND('201920 DATA'!BE36="*",$C36&gt;=400),"*",IF($C36&gt;=400,ROUND('201920 DATA'!BE36/$C36,2),"")))</f>
        <v/>
      </c>
      <c r="AG36" s="289" t="str">
        <f>IF(OR($C36="*",$C36&lt;400),"",IF(AND('201920 DATA'!BF36="*",$C36&gt;=400),"*",IF($C36&gt;=400,ROUND('201920 DATA'!BF36/$C36,2),"")))</f>
        <v/>
      </c>
      <c r="AH36" s="289" t="str">
        <f>IF(OR($C36="*",$C36&lt;400),"",IF(AND('201920 DATA'!BG36="*",$C36&gt;=400),"*",IF($C36&gt;=400,ROUND('201920 DATA'!BG36/$C36,2),"")))</f>
        <v/>
      </c>
      <c r="AI36" s="289" t="str">
        <f>IF(OR($C36="*",$C36&lt;400),"",IF(AND('201920 DATA'!BH36="*",$C36&gt;=400),"*",IF($C36&gt;=400,ROUND('201920 DATA'!BH36/$C36,2),"")))</f>
        <v/>
      </c>
      <c r="AJ36" s="289" t="str">
        <f>IF(OR($C36="*",$C36&lt;400),"",IF(AND('201920 DATA'!BI36="*",$C36&gt;=400),"*",IF($C36&gt;=400,ROUND('201920 DATA'!BI36/$C36,2),"")))</f>
        <v/>
      </c>
      <c r="AK36" s="289" t="str">
        <f>IF(OR($C36="*",$C36&lt;400),"",IF(AND('201920 DATA'!BJ36="*",$C36&gt;=400),"*",IF($C36&gt;=400,ROUND('201920 DATA'!BJ36/$C36,2),"")))</f>
        <v/>
      </c>
      <c r="AL36" s="289" t="str">
        <f>IF(OR($C36="*",$C36&lt;400),"",IF(AND('201920 DATA'!BK36="*",$C36&gt;=400),"*",IF($C36&gt;=400,ROUND('201920 DATA'!BK36/$C36,2),"")))</f>
        <v/>
      </c>
      <c r="AM36" s="289" t="str">
        <f>IF(OR($C36="*",$C36&lt;400),"",IF(AND('201920 DATA'!BL36="*",$C36&gt;=400),"*",IF($C36&gt;=400,ROUND('201920 DATA'!BL36/$C36,2),"")))</f>
        <v/>
      </c>
      <c r="AN36" s="289" t="str">
        <f>IF(OR($C36="*",$C36&lt;400),"",IF(AND('201920 DATA'!BM36="*",$C36&gt;=400),"*",IF($C36&gt;=400,ROUND('201920 DATA'!BM36/$C36,2),"")))</f>
        <v/>
      </c>
      <c r="AO36" s="289" t="str">
        <f>IF(OR($C36="*",$C36&lt;400),"",IF(AND('201920 DATA'!BN36="*",$C36&gt;=400),"*",IF($C36&gt;=400,ROUND('201920 DATA'!BN36/$C36,2),"")))</f>
        <v/>
      </c>
      <c r="AP36" s="289" t="str">
        <f>IF(OR($C36="*",$C36&lt;400),"",IF(AND('201920 DATA'!BO36="*",$C36&gt;=400),"*",IF($C36&gt;=400,ROUND('201920 DATA'!BO36/$C36,2),"")))</f>
        <v/>
      </c>
      <c r="AQ36" s="289" t="str">
        <f>IF(OR($C36="*",$C36&lt;400),"",IF(AND('201920 DATA'!BP36="*",$C36&gt;=400),"*",IF($C36&gt;=400,ROUND('201920 DATA'!BP36/$C36,2),"")))</f>
        <v/>
      </c>
      <c r="AR36" s="289" t="str">
        <f>IF(OR($C36="*",$C36&lt;400),"",IF(AND('201920 DATA'!BQ36="*",$C36&gt;=400),"*",IF($C36&gt;=400,ROUND('201920 DATA'!BQ36/$C36,2),"")))</f>
        <v/>
      </c>
      <c r="AS36" s="289" t="str">
        <f>IF(OR($C36="*",$C36&lt;400),"",IF(AND('201920 DATA'!BR36="*",$C36&gt;=400),"*",IF($C36&gt;=400,ROUND('201920 DATA'!BR36/$C36,2),"")))</f>
        <v/>
      </c>
      <c r="AT36" s="289" t="str">
        <f>IF(OR($C36="*",$C36&lt;400),"",IF(AND('201920 DATA'!BS36="*",$C36&gt;=400),"*",IF($C36&gt;=400,ROUND('201920 DATA'!BS36/$C36,2),"")))</f>
        <v/>
      </c>
      <c r="AU36" s="289" t="str">
        <f>IF(OR($C36="*",$C36&lt;400),"",IF(AND('201920 DATA'!BT36="*",$C36&gt;=400),"*",IF($C36&gt;=400,ROUND('201920 DATA'!BT36/$C36,2),"")))</f>
        <v/>
      </c>
      <c r="AV36" s="289" t="str">
        <f>IF(OR($C36="*",$C36&lt;400),"",IF(AND('201920 DATA'!BU36="*",$C36&gt;=400),"*",IF($C36&gt;=400,ROUND('201920 DATA'!BU36/$C36,2),"")))</f>
        <v/>
      </c>
      <c r="AW36" s="289" t="str">
        <f>IF(OR($C36="*",$C36&lt;400),"",IF(AND('201920 DATA'!BV36="*",$C36&gt;=400),"*",IF($C36&gt;=400,ROUND('201920 DATA'!BV36/$C36,2),"")))</f>
        <v/>
      </c>
      <c r="AX36" s="289" t="str">
        <f>IF(OR($C36="*",$C36&lt;400),"",IF(AND('201920 DATA'!BW36="*",$C36&gt;=400),"*",IF($C36&gt;=400,ROUND('201920 DATA'!BW36/$C36,2),"")))</f>
        <v/>
      </c>
      <c r="AZ36" s="365">
        <v>140</v>
      </c>
    </row>
    <row r="37" spans="1:52" x14ac:dyDescent="0.2">
      <c r="A37" s="373" t="s">
        <v>1532</v>
      </c>
      <c r="B37" s="287">
        <f>'201920 DATA'!B37</f>
        <v>140</v>
      </c>
      <c r="C37" s="288">
        <f>'201920 DATA'!C37</f>
        <v>140</v>
      </c>
      <c r="D37" s="293">
        <f>'201920 DATA'!FQ37</f>
        <v>0</v>
      </c>
      <c r="F37" s="313" t="str">
        <f t="shared" si="0"/>
        <v/>
      </c>
      <c r="G37" s="295" t="str">
        <f t="shared" si="1"/>
        <v/>
      </c>
      <c r="H37" s="289" t="str">
        <f>IF(OR($C37="*",$C37&lt;400),"",IF(AND('201920 DATA'!F37="*",$C37&gt;=400),"*",IF($C37&gt;=400,ROUND('201920 DATA'!F37/$C37,2),"")))</f>
        <v/>
      </c>
      <c r="I37" s="296" t="str">
        <f>IF(OR($B37="*",$B37&lt;400),"",IF(AND('201920 DATA'!Y37="*",$B37&gt;=400),"*",IF($B37&gt;=400,ROUND('201920 DATA'!Y37/$B37,2),"")))</f>
        <v/>
      </c>
      <c r="J37" s="296" t="str">
        <f>IF(OR($B37="*",$B37&lt;400),"",IF(AND('201920 DATA'!Z37="*",$B37&gt;=400),"*",IF($B37&gt;=400,ROUND('201920 DATA'!Z37/$B37,2),"")))</f>
        <v/>
      </c>
      <c r="K37" s="296" t="str">
        <f>IF(OR($B37="*",$B37&lt;400),"",IF(AND('201920 DATA'!AA37="*",$B37&gt;=400),"*",IF($B37&gt;=400,ROUND('201920 DATA'!AA37/$B37,2),"")))</f>
        <v/>
      </c>
      <c r="L37" s="296" t="str">
        <f>IF(OR($B37="*",$B37&lt;400),"",IF(AND('201920 DATA'!AB37="*",$B37&gt;=400),"*",IF($B37&gt;=400,ROUND('201920 DATA'!AB37/$B37,2),"")))</f>
        <v/>
      </c>
      <c r="M37" s="296" t="str">
        <f>IF(OR($B37="*",$B37&lt;400),"",IF(AND('201920 DATA'!AC37="*",$B37&gt;=400),"*",IF($B37&gt;=400,ROUND('201920 DATA'!AC37/$B37,2),"")))</f>
        <v/>
      </c>
      <c r="N37" s="296" t="str">
        <f>IF(OR($B37="*",$B37&lt;400),"",IF(AND('201920 DATA'!AD37="*",$B37&gt;=400),"*",IF($B37&gt;=400,ROUND('201920 DATA'!AD37/$B37,2),"")))</f>
        <v/>
      </c>
      <c r="O37" s="296" t="str">
        <f>IF(OR($B37="*",$B37&lt;400),"",IF(AND('201920 DATA'!AE37="*",$B37&gt;=400),"*",IF($B37&gt;=400,ROUND('201920 DATA'!AE37/$B37,2),"")))</f>
        <v/>
      </c>
      <c r="P37" s="297"/>
      <c r="Q37" s="296" t="str">
        <f>IF(OR($B37="*",$B37&lt;400),"",IF(AND('201920 DATA'!FO37="*",$B37&gt;=400),"*",IF($B37&gt;=400,ROUND('201920 DATA'!FO37/$B37,2),"")))</f>
        <v/>
      </c>
      <c r="R37" s="289" t="str">
        <f>IF(OR($C37="*",$C37&lt;400),"",IF(AND('201920 DATA'!F37="*",$C37&gt;=400),"*",IF($C37&gt;=400,ROUND('201920 DATA'!F37/$C37,2),"")))</f>
        <v/>
      </c>
      <c r="S37" s="289" t="str">
        <f>IF(OR($C37="*",$C37&lt;400),"",IF(AND('201920 DATA'!G37="*",$C37&gt;=400),"*",IF($C37&gt;=400,ROUND('201920 DATA'!G37/$C37,2),"")))</f>
        <v/>
      </c>
      <c r="T37" s="289" t="str">
        <f>IF(OR($C37="*",$C37&lt;400),"",IF(AND('201920 DATA'!H37="*",$C37&gt;=400),"*",IF($C37&gt;=400,ROUND('201920 DATA'!H37/$C37,2),"")))</f>
        <v/>
      </c>
      <c r="U37" s="289" t="str">
        <f>IF(OR($C37="*",$C37&lt;400),"",IF(AND('201920 DATA'!FP37="*",$C37&gt;=400),"*",IF($C37&gt;=400,ROUND('201920 DATA'!FP37/$C37,2),"")))</f>
        <v/>
      </c>
      <c r="V37" s="312" t="str">
        <f>IF(OR($D37="*",$D37&lt;400),"",IF(AND('201920 DATA'!M37="*",$D37&gt;=400),"*",IF($D37&gt;=400,ROUND('201920 DATA'!M37/$D37,2),"")))</f>
        <v/>
      </c>
      <c r="W37" s="312" t="str">
        <f>IF(OR($D37="*",$D37&lt;400),"",IF(AND('201920 DATA'!N37="*",$D37&gt;=400),"*",IF($D37&gt;=400,ROUND('201920 DATA'!N37/$D37,2),"")))</f>
        <v/>
      </c>
      <c r="X37" s="312" t="str">
        <f>IF(OR($D37="*",$D37&lt;400),"",IF(AND('201920 DATA'!O37="*",$D37&gt;=400),"*",IF($D37&gt;=400,ROUND('201920 DATA'!O37/$D37,2),"")))</f>
        <v/>
      </c>
      <c r="Y37" s="312" t="str">
        <f>IF(OR($D37="*",$D37&lt;400),"",IF(AND('201920 DATA'!P37="*",$D37&gt;=400),"*",IF($D37&gt;=400,ROUND('201920 DATA'!P37/$D37,2),"")))</f>
        <v/>
      </c>
      <c r="Z37" s="312" t="str">
        <f>IF(OR($D37="*",$D37&lt;400),"",IF(AND('201920 DATA'!Q37="*",$D37&gt;=400),"*",IF($D37&gt;=400,ROUND('201920 DATA'!Q37/$D37,2),"")))</f>
        <v/>
      </c>
      <c r="AA37" s="312" t="str">
        <f>IF(OR($D37="*",$D37&lt;400),"",IF(AND('201920 DATA'!R37="*",$D37&gt;=400),"*",IF($D37&gt;=400,ROUND('201920 DATA'!R37/$D37,2),"")))</f>
        <v/>
      </c>
      <c r="AB37" s="312" t="str">
        <f>IF(OR($D37="*",$D37&lt;400),"",IF(AND('201920 DATA'!S37="*",$D37&gt;=400),"*",IF($D37&gt;=400,ROUND('201920 DATA'!S37/$D37,2),"")))</f>
        <v/>
      </c>
      <c r="AC37" s="312" t="str">
        <f>IF(OR($D37="*",$D37&lt;400),"",IF(AND('201920 DATA'!T37="*",$D37&gt;=400),"*",IF($D37&gt;=400,ROUND('201920 DATA'!T37/$D37,2),"")))</f>
        <v/>
      </c>
      <c r="AD37" s="289" t="str">
        <f>IF(OR($C37="*",$C37&lt;400),"",IF(AND('201920 DATA'!BC37="*",$C37&gt;=400),"*",IF($C37&gt;=400,ROUND('201920 DATA'!BC37/$C37,2),"")))</f>
        <v/>
      </c>
      <c r="AE37" s="289" t="str">
        <f>IF(OR($C37="*",$C37&lt;400),"",IF(AND('201920 DATA'!BD37="*",$C37&gt;=400),"*",IF($C37&gt;=400,ROUND('201920 DATA'!BD37/$C37,2),"")))</f>
        <v/>
      </c>
      <c r="AF37" s="289" t="str">
        <f>IF(OR($C37="*",$C37&lt;400),"",IF(AND('201920 DATA'!BE37="*",$C37&gt;=400),"*",IF($C37&gt;=400,ROUND('201920 DATA'!BE37/$C37,2),"")))</f>
        <v/>
      </c>
      <c r="AG37" s="289" t="str">
        <f>IF(OR($C37="*",$C37&lt;400),"",IF(AND('201920 DATA'!BF37="*",$C37&gt;=400),"*",IF($C37&gt;=400,ROUND('201920 DATA'!BF37/$C37,2),"")))</f>
        <v/>
      </c>
      <c r="AH37" s="289" t="str">
        <f>IF(OR($C37="*",$C37&lt;400),"",IF(AND('201920 DATA'!BG37="*",$C37&gt;=400),"*",IF($C37&gt;=400,ROUND('201920 DATA'!BG37/$C37,2),"")))</f>
        <v/>
      </c>
      <c r="AI37" s="289" t="str">
        <f>IF(OR($C37="*",$C37&lt;400),"",IF(AND('201920 DATA'!BH37="*",$C37&gt;=400),"*",IF($C37&gt;=400,ROUND('201920 DATA'!BH37/$C37,2),"")))</f>
        <v/>
      </c>
      <c r="AJ37" s="289" t="str">
        <f>IF(OR($C37="*",$C37&lt;400),"",IF(AND('201920 DATA'!BI37="*",$C37&gt;=400),"*",IF($C37&gt;=400,ROUND('201920 DATA'!BI37/$C37,2),"")))</f>
        <v/>
      </c>
      <c r="AK37" s="289" t="str">
        <f>IF(OR($C37="*",$C37&lt;400),"",IF(AND('201920 DATA'!BJ37="*",$C37&gt;=400),"*",IF($C37&gt;=400,ROUND('201920 DATA'!BJ37/$C37,2),"")))</f>
        <v/>
      </c>
      <c r="AL37" s="289" t="str">
        <f>IF(OR($C37="*",$C37&lt;400),"",IF(AND('201920 DATA'!BK37="*",$C37&gt;=400),"*",IF($C37&gt;=400,ROUND('201920 DATA'!BK37/$C37,2),"")))</f>
        <v/>
      </c>
      <c r="AM37" s="289" t="str">
        <f>IF(OR($C37="*",$C37&lt;400),"",IF(AND('201920 DATA'!BL37="*",$C37&gt;=400),"*",IF($C37&gt;=400,ROUND('201920 DATA'!BL37/$C37,2),"")))</f>
        <v/>
      </c>
      <c r="AN37" s="289" t="str">
        <f>IF(OR($C37="*",$C37&lt;400),"",IF(AND('201920 DATA'!BM37="*",$C37&gt;=400),"*",IF($C37&gt;=400,ROUND('201920 DATA'!BM37/$C37,2),"")))</f>
        <v/>
      </c>
      <c r="AO37" s="289" t="str">
        <f>IF(OR($C37="*",$C37&lt;400),"",IF(AND('201920 DATA'!BN37="*",$C37&gt;=400),"*",IF($C37&gt;=400,ROUND('201920 DATA'!BN37/$C37,2),"")))</f>
        <v/>
      </c>
      <c r="AP37" s="289" t="str">
        <f>IF(OR($C37="*",$C37&lt;400),"",IF(AND('201920 DATA'!BO37="*",$C37&gt;=400),"*",IF($C37&gt;=400,ROUND('201920 DATA'!BO37/$C37,2),"")))</f>
        <v/>
      </c>
      <c r="AQ37" s="289" t="str">
        <f>IF(OR($C37="*",$C37&lt;400),"",IF(AND('201920 DATA'!BP37="*",$C37&gt;=400),"*",IF($C37&gt;=400,ROUND('201920 DATA'!BP37/$C37,2),"")))</f>
        <v/>
      </c>
      <c r="AR37" s="289" t="str">
        <f>IF(OR($C37="*",$C37&lt;400),"",IF(AND('201920 DATA'!BQ37="*",$C37&gt;=400),"*",IF($C37&gt;=400,ROUND('201920 DATA'!BQ37/$C37,2),"")))</f>
        <v/>
      </c>
      <c r="AS37" s="289" t="str">
        <f>IF(OR($C37="*",$C37&lt;400),"",IF(AND('201920 DATA'!BR37="*",$C37&gt;=400),"*",IF($C37&gt;=400,ROUND('201920 DATA'!BR37/$C37,2),"")))</f>
        <v/>
      </c>
      <c r="AT37" s="289" t="str">
        <f>IF(OR($C37="*",$C37&lt;400),"",IF(AND('201920 DATA'!BS37="*",$C37&gt;=400),"*",IF($C37&gt;=400,ROUND('201920 DATA'!BS37/$C37,2),"")))</f>
        <v/>
      </c>
      <c r="AU37" s="289" t="str">
        <f>IF(OR($C37="*",$C37&lt;400),"",IF(AND('201920 DATA'!BT37="*",$C37&gt;=400),"*",IF($C37&gt;=400,ROUND('201920 DATA'!BT37/$C37,2),"")))</f>
        <v/>
      </c>
      <c r="AV37" s="289" t="str">
        <f>IF(OR($C37="*",$C37&lt;400),"",IF(AND('201920 DATA'!BU37="*",$C37&gt;=400),"*",IF($C37&gt;=400,ROUND('201920 DATA'!BU37/$C37,2),"")))</f>
        <v/>
      </c>
      <c r="AW37" s="289" t="str">
        <f>IF(OR($C37="*",$C37&lt;400),"",IF(AND('201920 DATA'!BV37="*",$C37&gt;=400),"*",IF($C37&gt;=400,ROUND('201920 DATA'!BV37/$C37,2),"")))</f>
        <v/>
      </c>
      <c r="AX37" s="289" t="str">
        <f>IF(OR($C37="*",$C37&lt;400),"",IF(AND('201920 DATA'!BW37="*",$C37&gt;=400),"*",IF($C37&gt;=400,ROUND('201920 DATA'!BW37/$C37,2),"")))</f>
        <v/>
      </c>
      <c r="AZ37" s="365">
        <v>145</v>
      </c>
    </row>
    <row r="38" spans="1:52" x14ac:dyDescent="0.2">
      <c r="A38" s="373" t="s">
        <v>786</v>
      </c>
      <c r="B38" s="287">
        <f>'201920 DATA'!B38</f>
        <v>1845</v>
      </c>
      <c r="C38" s="288">
        <f>'201920 DATA'!C38</f>
        <v>1845</v>
      </c>
      <c r="D38" s="293">
        <f>'201920 DATA'!FQ38</f>
        <v>1830</v>
      </c>
      <c r="F38" s="313">
        <f t="shared" si="0"/>
        <v>-0.59</v>
      </c>
      <c r="G38" s="295">
        <f t="shared" si="1"/>
        <v>1</v>
      </c>
      <c r="H38" s="289">
        <f>IF(OR($C38="*",$C38&lt;400),"",IF(AND('201920 DATA'!F38="*",$C38&gt;=400),"*",IF($C38&gt;=400,ROUND('201920 DATA'!F38/$C38,2),"")))</f>
        <v>0</v>
      </c>
      <c r="I38" s="296">
        <f>IF(OR($B38="*",$B38&lt;400),"",IF(AND('201920 DATA'!Y38="*",$B38&gt;=400),"*",IF($B38&gt;=400,ROUND('201920 DATA'!Y38/$B38,2),"")))</f>
        <v>0</v>
      </c>
      <c r="J38" s="296">
        <f>IF(OR($B38="*",$B38&lt;400),"",IF(AND('201920 DATA'!Z38="*",$B38&gt;=400),"*",IF($B38&gt;=400,ROUND('201920 DATA'!Z38/$B38,2),"")))</f>
        <v>7.0000000000000007E-2</v>
      </c>
      <c r="K38" s="296">
        <f>IF(OR($B38="*",$B38&lt;400),"",IF(AND('201920 DATA'!AA38="*",$B38&gt;=400),"*",IF($B38&gt;=400,ROUND('201920 DATA'!AA38/$B38,2),"")))</f>
        <v>0.18</v>
      </c>
      <c r="L38" s="296">
        <f>IF(OR($B38="*",$B38&lt;400),"",IF(AND('201920 DATA'!AB38="*",$B38&gt;=400),"*",IF($B38&gt;=400,ROUND('201920 DATA'!AB38/$B38,2),"")))</f>
        <v>0.31</v>
      </c>
      <c r="M38" s="296">
        <f>IF(OR($B38="*",$B38&lt;400),"",IF(AND('201920 DATA'!AC38="*",$B38&gt;=400),"*",IF($B38&gt;=400,ROUND('201920 DATA'!AC38/$B38,2),"")))</f>
        <v>0.28000000000000003</v>
      </c>
      <c r="N38" s="296">
        <f>IF(OR($B38="*",$B38&lt;400),"",IF(AND('201920 DATA'!AD38="*",$B38&gt;=400),"*",IF($B38&gt;=400,ROUND('201920 DATA'!AD38/$B38,2),"")))</f>
        <v>0.14000000000000001</v>
      </c>
      <c r="O38" s="296">
        <f>IF(OR($B38="*",$B38&lt;400),"",IF(AND('201920 DATA'!AE38="*",$B38&gt;=400),"*",IF($B38&gt;=400,ROUND('201920 DATA'!AE38/$B38,2),"")))</f>
        <v>0.01</v>
      </c>
      <c r="P38" s="297"/>
      <c r="Q38" s="296">
        <f>IF(OR($B38="*",$B38&lt;400),"",IF(AND('201920 DATA'!FO38="*",$B38&gt;=400),"*",IF($B38&gt;=400,ROUND('201920 DATA'!FO38/$B38,2),"")))</f>
        <v>0.98</v>
      </c>
      <c r="R38" s="289">
        <f>IF(OR($C38="*",$C38&lt;400),"",IF(AND('201920 DATA'!F38="*",$C38&gt;=400),"*",IF($C38&gt;=400,ROUND('201920 DATA'!F38/$C38,2),"")))</f>
        <v>0</v>
      </c>
      <c r="S38" s="289">
        <f>IF(OR($C38="*",$C38&lt;400),"",IF(AND('201920 DATA'!G38="*",$C38&gt;=400),"*",IF($C38&gt;=400,ROUND('201920 DATA'!G38/$C38,2),"")))</f>
        <v>0</v>
      </c>
      <c r="T38" s="289">
        <f>IF(OR($C38="*",$C38&lt;400),"",IF(AND('201920 DATA'!H38="*",$C38&gt;=400),"*",IF($C38&gt;=400,ROUND('201920 DATA'!H38/$C38,2),"")))</f>
        <v>1</v>
      </c>
      <c r="U38" s="289">
        <f>IF(OR($C38="*",$C38&lt;400),"",IF(AND('201920 DATA'!FP38="*",$C38&gt;=400),"*",IF($C38&gt;=400,ROUND('201920 DATA'!FP38/$C38,2),"")))</f>
        <v>0</v>
      </c>
      <c r="V38" s="312">
        <f>IF(OR($D38="*",$D38&lt;400),"",IF(AND('201920 DATA'!M38="*",$D38&gt;=400),"*",IF($D38&gt;=400,ROUND('201920 DATA'!M38/$D38,2),"")))</f>
        <v>0.01</v>
      </c>
      <c r="W38" s="312">
        <f>IF(OR($D38="*",$D38&lt;400),"",IF(AND('201920 DATA'!N38="*",$D38&gt;=400),"*",IF($D38&gt;=400,ROUND('201920 DATA'!N38/$D38,2),"")))</f>
        <v>0.64</v>
      </c>
      <c r="X38" s="312">
        <f>IF(OR($D38="*",$D38&lt;400),"",IF(AND('201920 DATA'!O38="*",$D38&gt;=400),"*",IF($D38&gt;=400,ROUND('201920 DATA'!O38/$D38,2),"")))</f>
        <v>0.28000000000000003</v>
      </c>
      <c r="Y38" s="312">
        <f>IF(OR($D38="*",$D38&lt;400),"",IF(AND('201920 DATA'!P38="*",$D38&gt;=400),"*",IF($D38&gt;=400,ROUND('201920 DATA'!P38/$D38,2),"")))</f>
        <v>0.06</v>
      </c>
      <c r="Z38" s="312">
        <f>IF(OR($D38="*",$D38&lt;400),"",IF(AND('201920 DATA'!Q38="*",$D38&gt;=400),"*",IF($D38&gt;=400,ROUND('201920 DATA'!Q38/$D38,2),"")))</f>
        <v>0.02</v>
      </c>
      <c r="AA38" s="312" t="str">
        <f>IF(OR($D38="*",$D38&lt;400),"",IF(AND('201920 DATA'!R38="*",$D38&gt;=400),"*",IF($D38&gt;=400,ROUND('201920 DATA'!R38/$D38,2),"")))</f>
        <v>*</v>
      </c>
      <c r="AB38" s="312">
        <f>IF(OR($D38="*",$D38&lt;400),"",IF(AND('201920 DATA'!S38="*",$D38&gt;=400),"*",IF($D38&gt;=400,ROUND('201920 DATA'!S38/$D38,2),"")))</f>
        <v>0</v>
      </c>
      <c r="AC38" s="312">
        <f>IF(OR($D38="*",$D38&lt;400),"",IF(AND('201920 DATA'!T38="*",$D38&gt;=400),"*",IF($D38&gt;=400,ROUND('201920 DATA'!T38/$D38,2),"")))</f>
        <v>0</v>
      </c>
      <c r="AD38" s="289">
        <f>IF(OR($C38="*",$C38&lt;400),"",IF(AND('201920 DATA'!BC38="*",$C38&gt;=400),"*",IF($C38&gt;=400,ROUND('201920 DATA'!BC38/$C38,2),"")))</f>
        <v>0</v>
      </c>
      <c r="AE38" s="289">
        <f>IF(OR($C38="*",$C38&lt;400),"",IF(AND('201920 DATA'!BD38="*",$C38&gt;=400),"*",IF($C38&gt;=400,ROUND('201920 DATA'!BD38/$C38,2),"")))</f>
        <v>0.04</v>
      </c>
      <c r="AF38" s="289">
        <f>IF(OR($C38="*",$C38&lt;400),"",IF(AND('201920 DATA'!BE38="*",$C38&gt;=400),"*",IF($C38&gt;=400,ROUND('201920 DATA'!BE38/$C38,2),"")))</f>
        <v>0.02</v>
      </c>
      <c r="AG38" s="289">
        <f>IF(OR($C38="*",$C38&lt;400),"",IF(AND('201920 DATA'!BF38="*",$C38&gt;=400),"*",IF($C38&gt;=400,ROUND('201920 DATA'!BF38/$C38,2),"")))</f>
        <v>0</v>
      </c>
      <c r="AH38" s="289">
        <f>IF(OR($C38="*",$C38&lt;400),"",IF(AND('201920 DATA'!BG38="*",$C38&gt;=400),"*",IF($C38&gt;=400,ROUND('201920 DATA'!BG38/$C38,2),"")))</f>
        <v>0</v>
      </c>
      <c r="AI38" s="289">
        <f>IF(OR($C38="*",$C38&lt;400),"",IF(AND('201920 DATA'!BH38="*",$C38&gt;=400),"*",IF($C38&gt;=400,ROUND('201920 DATA'!BH38/$C38,2),"")))</f>
        <v>0.02</v>
      </c>
      <c r="AJ38" s="289">
        <f>IF(OR($C38="*",$C38&lt;400),"",IF(AND('201920 DATA'!BI38="*",$C38&gt;=400),"*",IF($C38&gt;=400,ROUND('201920 DATA'!BI38/$C38,2),"")))</f>
        <v>0.14000000000000001</v>
      </c>
      <c r="AK38" s="289">
        <f>IF(OR($C38="*",$C38&lt;400),"",IF(AND('201920 DATA'!BJ38="*",$C38&gt;=400),"*",IF($C38&gt;=400,ROUND('201920 DATA'!BJ38/$C38,2),"")))</f>
        <v>0</v>
      </c>
      <c r="AL38" s="289">
        <f>IF(OR($C38="*",$C38&lt;400),"",IF(AND('201920 DATA'!BK38="*",$C38&gt;=400),"*",IF($C38&gt;=400,ROUND('201920 DATA'!BK38/$C38,2),"")))</f>
        <v>0.01</v>
      </c>
      <c r="AM38" s="289">
        <f>IF(OR($C38="*",$C38&lt;400),"",IF(AND('201920 DATA'!BL38="*",$C38&gt;=400),"*",IF($C38&gt;=400,ROUND('201920 DATA'!BL38/$C38,2),"")))</f>
        <v>0</v>
      </c>
      <c r="AN38" s="289">
        <f>IF(OR($C38="*",$C38&lt;400),"",IF(AND('201920 DATA'!BM38="*",$C38&gt;=400),"*",IF($C38&gt;=400,ROUND('201920 DATA'!BM38/$C38,2),"")))</f>
        <v>0.18</v>
      </c>
      <c r="AO38" s="289">
        <f>IF(OR($C38="*",$C38&lt;400),"",IF(AND('201920 DATA'!BN38="*",$C38&gt;=400),"*",IF($C38&gt;=400,ROUND('201920 DATA'!BN38/$C38,2),"")))</f>
        <v>0</v>
      </c>
      <c r="AP38" s="289">
        <f>IF(OR($C38="*",$C38&lt;400),"",IF(AND('201920 DATA'!BO38="*",$C38&gt;=400),"*",IF($C38&gt;=400,ROUND('201920 DATA'!BO38/$C38,2),"")))</f>
        <v>0</v>
      </c>
      <c r="AQ38" s="289">
        <f>IF(OR($C38="*",$C38&lt;400),"",IF(AND('201920 DATA'!BP38="*",$C38&gt;=400),"*",IF($C38&gt;=400,ROUND('201920 DATA'!BP38/$C38,2),"")))</f>
        <v>0.01</v>
      </c>
      <c r="AR38" s="289">
        <f>IF(OR($C38="*",$C38&lt;400),"",IF(AND('201920 DATA'!BQ38="*",$C38&gt;=400),"*",IF($C38&gt;=400,ROUND('201920 DATA'!BQ38/$C38,2),"")))</f>
        <v>0</v>
      </c>
      <c r="AS38" s="289">
        <f>IF(OR($C38="*",$C38&lt;400),"",IF(AND('201920 DATA'!BR38="*",$C38&gt;=400),"*",IF($C38&gt;=400,ROUND('201920 DATA'!BR38/$C38,2),"")))</f>
        <v>0</v>
      </c>
      <c r="AT38" s="289">
        <f>IF(OR($C38="*",$C38&lt;400),"",IF(AND('201920 DATA'!BS38="*",$C38&gt;=400),"*",IF($C38&gt;=400,ROUND('201920 DATA'!BS38/$C38,2),"")))</f>
        <v>0</v>
      </c>
      <c r="AU38" s="289">
        <f>IF(OR($C38="*",$C38&lt;400),"",IF(AND('201920 DATA'!BT38="*",$C38&gt;=400),"*",IF($C38&gt;=400,ROUND('201920 DATA'!BT38/$C38,2),"")))</f>
        <v>0.4</v>
      </c>
      <c r="AV38" s="289">
        <f>IF(OR($C38="*",$C38&lt;400),"",IF(AND('201920 DATA'!BU38="*",$C38&gt;=400),"*",IF($C38&gt;=400,ROUND('201920 DATA'!BU38/$C38,2),"")))</f>
        <v>0</v>
      </c>
      <c r="AW38" s="289">
        <f>IF(OR($C38="*",$C38&lt;400),"",IF(AND('201920 DATA'!BV38="*",$C38&gt;=400),"*",IF($C38&gt;=400,ROUND('201920 DATA'!BV38/$C38,2),"")))</f>
        <v>0</v>
      </c>
      <c r="AX38" s="289">
        <f>IF(OR($C38="*",$C38&lt;400),"",IF(AND('201920 DATA'!BW38="*",$C38&gt;=400),"*",IF($C38&gt;=400,ROUND('201920 DATA'!BW38/$C38,2),"")))</f>
        <v>0.16</v>
      </c>
      <c r="AZ38" s="365">
        <v>2930</v>
      </c>
    </row>
    <row r="39" spans="1:52" x14ac:dyDescent="0.2">
      <c r="A39" s="373" t="s">
        <v>787</v>
      </c>
      <c r="B39" s="287">
        <f>'201920 DATA'!B39</f>
        <v>180</v>
      </c>
      <c r="C39" s="288">
        <f>'201920 DATA'!C39</f>
        <v>75</v>
      </c>
      <c r="D39" s="293">
        <f>'201920 DATA'!FQ39</f>
        <v>0</v>
      </c>
      <c r="F39" s="313" t="str">
        <f t="shared" si="0"/>
        <v/>
      </c>
      <c r="G39" s="295" t="str">
        <f t="shared" si="1"/>
        <v/>
      </c>
      <c r="H39" s="289" t="str">
        <f>IF(OR($C39="*",$C39&lt;400),"",IF(AND('201920 DATA'!F39="*",$C39&gt;=400),"*",IF($C39&gt;=400,ROUND('201920 DATA'!F39/$C39,2),"")))</f>
        <v/>
      </c>
      <c r="I39" s="296" t="str">
        <f>IF(OR($B39="*",$B39&lt;400),"",IF(AND('201920 DATA'!Y39="*",$B39&gt;=400),"*",IF($B39&gt;=400,ROUND('201920 DATA'!Y39/$B39,2),"")))</f>
        <v/>
      </c>
      <c r="J39" s="296" t="str">
        <f>IF(OR($B39="*",$B39&lt;400),"",IF(AND('201920 DATA'!Z39="*",$B39&gt;=400),"*",IF($B39&gt;=400,ROUND('201920 DATA'!Z39/$B39,2),"")))</f>
        <v/>
      </c>
      <c r="K39" s="296" t="str">
        <f>IF(OR($B39="*",$B39&lt;400),"",IF(AND('201920 DATA'!AA39="*",$B39&gt;=400),"*",IF($B39&gt;=400,ROUND('201920 DATA'!AA39/$B39,2),"")))</f>
        <v/>
      </c>
      <c r="L39" s="296" t="str">
        <f>IF(OR($B39="*",$B39&lt;400),"",IF(AND('201920 DATA'!AB39="*",$B39&gt;=400),"*",IF($B39&gt;=400,ROUND('201920 DATA'!AB39/$B39,2),"")))</f>
        <v/>
      </c>
      <c r="M39" s="296" t="str">
        <f>IF(OR($B39="*",$B39&lt;400),"",IF(AND('201920 DATA'!AC39="*",$B39&gt;=400),"*",IF($B39&gt;=400,ROUND('201920 DATA'!AC39/$B39,2),"")))</f>
        <v/>
      </c>
      <c r="N39" s="296" t="str">
        <f>IF(OR($B39="*",$B39&lt;400),"",IF(AND('201920 DATA'!AD39="*",$B39&gt;=400),"*",IF($B39&gt;=400,ROUND('201920 DATA'!AD39/$B39,2),"")))</f>
        <v/>
      </c>
      <c r="O39" s="296" t="str">
        <f>IF(OR($B39="*",$B39&lt;400),"",IF(AND('201920 DATA'!AE39="*",$B39&gt;=400),"*",IF($B39&gt;=400,ROUND('201920 DATA'!AE39/$B39,2),"")))</f>
        <v/>
      </c>
      <c r="P39" s="297"/>
      <c r="Q39" s="296" t="str">
        <f>IF(OR($B39="*",$B39&lt;400),"",IF(AND('201920 DATA'!FO39="*",$B39&gt;=400),"*",IF($B39&gt;=400,ROUND('201920 DATA'!FO39/$B39,2),"")))</f>
        <v/>
      </c>
      <c r="R39" s="289" t="str">
        <f>IF(OR($C39="*",$C39&lt;400),"",IF(AND('201920 DATA'!F39="*",$C39&gt;=400),"*",IF($C39&gt;=400,ROUND('201920 DATA'!F39/$C39,2),"")))</f>
        <v/>
      </c>
      <c r="S39" s="289" t="str">
        <f>IF(OR($C39="*",$C39&lt;400),"",IF(AND('201920 DATA'!G39="*",$C39&gt;=400),"*",IF($C39&gt;=400,ROUND('201920 DATA'!G39/$C39,2),"")))</f>
        <v/>
      </c>
      <c r="T39" s="289" t="str">
        <f>IF(OR($C39="*",$C39&lt;400),"",IF(AND('201920 DATA'!H39="*",$C39&gt;=400),"*",IF($C39&gt;=400,ROUND('201920 DATA'!H39/$C39,2),"")))</f>
        <v/>
      </c>
      <c r="U39" s="289" t="str">
        <f>IF(OR($C39="*",$C39&lt;400),"",IF(AND('201920 DATA'!FP39="*",$C39&gt;=400),"*",IF($C39&gt;=400,ROUND('201920 DATA'!FP39/$C39,2),"")))</f>
        <v/>
      </c>
      <c r="V39" s="312" t="str">
        <f>IF(OR($D39="*",$D39&lt;400),"",IF(AND('201920 DATA'!M39="*",$D39&gt;=400),"*",IF($D39&gt;=400,ROUND('201920 DATA'!M39/$D39,2),"")))</f>
        <v/>
      </c>
      <c r="W39" s="312" t="str">
        <f>IF(OR($D39="*",$D39&lt;400),"",IF(AND('201920 DATA'!N39="*",$D39&gt;=400),"*",IF($D39&gt;=400,ROUND('201920 DATA'!N39/$D39,2),"")))</f>
        <v/>
      </c>
      <c r="X39" s="312" t="str">
        <f>IF(OR($D39="*",$D39&lt;400),"",IF(AND('201920 DATA'!O39="*",$D39&gt;=400),"*",IF($D39&gt;=400,ROUND('201920 DATA'!O39/$D39,2),"")))</f>
        <v/>
      </c>
      <c r="Y39" s="312" t="str">
        <f>IF(OR($D39="*",$D39&lt;400),"",IF(AND('201920 DATA'!P39="*",$D39&gt;=400),"*",IF($D39&gt;=400,ROUND('201920 DATA'!P39/$D39,2),"")))</f>
        <v/>
      </c>
      <c r="Z39" s="312" t="str">
        <f>IF(OR($D39="*",$D39&lt;400),"",IF(AND('201920 DATA'!Q39="*",$D39&gt;=400),"*",IF($D39&gt;=400,ROUND('201920 DATA'!Q39/$D39,2),"")))</f>
        <v/>
      </c>
      <c r="AA39" s="312" t="str">
        <f>IF(OR($D39="*",$D39&lt;400),"",IF(AND('201920 DATA'!R39="*",$D39&gt;=400),"*",IF($D39&gt;=400,ROUND('201920 DATA'!R39/$D39,2),"")))</f>
        <v/>
      </c>
      <c r="AB39" s="312" t="str">
        <f>IF(OR($D39="*",$D39&lt;400),"",IF(AND('201920 DATA'!S39="*",$D39&gt;=400),"*",IF($D39&gt;=400,ROUND('201920 DATA'!S39/$D39,2),"")))</f>
        <v/>
      </c>
      <c r="AC39" s="312" t="str">
        <f>IF(OR($D39="*",$D39&lt;400),"",IF(AND('201920 DATA'!T39="*",$D39&gt;=400),"*",IF($D39&gt;=400,ROUND('201920 DATA'!T39/$D39,2),"")))</f>
        <v/>
      </c>
      <c r="AD39" s="289" t="str">
        <f>IF(OR($C39="*",$C39&lt;400),"",IF(AND('201920 DATA'!BC39="*",$C39&gt;=400),"*",IF($C39&gt;=400,ROUND('201920 DATA'!BC39/$C39,2),"")))</f>
        <v/>
      </c>
      <c r="AE39" s="289" t="str">
        <f>IF(OR($C39="*",$C39&lt;400),"",IF(AND('201920 DATA'!BD39="*",$C39&gt;=400),"*",IF($C39&gt;=400,ROUND('201920 DATA'!BD39/$C39,2),"")))</f>
        <v/>
      </c>
      <c r="AF39" s="289" t="str">
        <f>IF(OR($C39="*",$C39&lt;400),"",IF(AND('201920 DATA'!BE39="*",$C39&gt;=400),"*",IF($C39&gt;=400,ROUND('201920 DATA'!BE39/$C39,2),"")))</f>
        <v/>
      </c>
      <c r="AG39" s="289" t="str">
        <f>IF(OR($C39="*",$C39&lt;400),"",IF(AND('201920 DATA'!BF39="*",$C39&gt;=400),"*",IF($C39&gt;=400,ROUND('201920 DATA'!BF39/$C39,2),"")))</f>
        <v/>
      </c>
      <c r="AH39" s="289" t="str">
        <f>IF(OR($C39="*",$C39&lt;400),"",IF(AND('201920 DATA'!BG39="*",$C39&gt;=400),"*",IF($C39&gt;=400,ROUND('201920 DATA'!BG39/$C39,2),"")))</f>
        <v/>
      </c>
      <c r="AI39" s="289" t="str">
        <f>IF(OR($C39="*",$C39&lt;400),"",IF(AND('201920 DATA'!BH39="*",$C39&gt;=400),"*",IF($C39&gt;=400,ROUND('201920 DATA'!BH39/$C39,2),"")))</f>
        <v/>
      </c>
      <c r="AJ39" s="289" t="str">
        <f>IF(OR($C39="*",$C39&lt;400),"",IF(AND('201920 DATA'!BI39="*",$C39&gt;=400),"*",IF($C39&gt;=400,ROUND('201920 DATA'!BI39/$C39,2),"")))</f>
        <v/>
      </c>
      <c r="AK39" s="289" t="str">
        <f>IF(OR($C39="*",$C39&lt;400),"",IF(AND('201920 DATA'!BJ39="*",$C39&gt;=400),"*",IF($C39&gt;=400,ROUND('201920 DATA'!BJ39/$C39,2),"")))</f>
        <v/>
      </c>
      <c r="AL39" s="289" t="str">
        <f>IF(OR($C39="*",$C39&lt;400),"",IF(AND('201920 DATA'!BK39="*",$C39&gt;=400),"*",IF($C39&gt;=400,ROUND('201920 DATA'!BK39/$C39,2),"")))</f>
        <v/>
      </c>
      <c r="AM39" s="289" t="str">
        <f>IF(OR($C39="*",$C39&lt;400),"",IF(AND('201920 DATA'!BL39="*",$C39&gt;=400),"*",IF($C39&gt;=400,ROUND('201920 DATA'!BL39/$C39,2),"")))</f>
        <v/>
      </c>
      <c r="AN39" s="289" t="str">
        <f>IF(OR($C39="*",$C39&lt;400),"",IF(AND('201920 DATA'!BM39="*",$C39&gt;=400),"*",IF($C39&gt;=400,ROUND('201920 DATA'!BM39/$C39,2),"")))</f>
        <v/>
      </c>
      <c r="AO39" s="289" t="str">
        <f>IF(OR($C39="*",$C39&lt;400),"",IF(AND('201920 DATA'!BN39="*",$C39&gt;=400),"*",IF($C39&gt;=400,ROUND('201920 DATA'!BN39/$C39,2),"")))</f>
        <v/>
      </c>
      <c r="AP39" s="289" t="str">
        <f>IF(OR($C39="*",$C39&lt;400),"",IF(AND('201920 DATA'!BO39="*",$C39&gt;=400),"*",IF($C39&gt;=400,ROUND('201920 DATA'!BO39/$C39,2),"")))</f>
        <v/>
      </c>
      <c r="AQ39" s="289" t="str">
        <f>IF(OR($C39="*",$C39&lt;400),"",IF(AND('201920 DATA'!BP39="*",$C39&gt;=400),"*",IF($C39&gt;=400,ROUND('201920 DATA'!BP39/$C39,2),"")))</f>
        <v/>
      </c>
      <c r="AR39" s="289" t="str">
        <f>IF(OR($C39="*",$C39&lt;400),"",IF(AND('201920 DATA'!BQ39="*",$C39&gt;=400),"*",IF($C39&gt;=400,ROUND('201920 DATA'!BQ39/$C39,2),"")))</f>
        <v/>
      </c>
      <c r="AS39" s="289" t="str">
        <f>IF(OR($C39="*",$C39&lt;400),"",IF(AND('201920 DATA'!BR39="*",$C39&gt;=400),"*",IF($C39&gt;=400,ROUND('201920 DATA'!BR39/$C39,2),"")))</f>
        <v/>
      </c>
      <c r="AT39" s="289" t="str">
        <f>IF(OR($C39="*",$C39&lt;400),"",IF(AND('201920 DATA'!BS39="*",$C39&gt;=400),"*",IF($C39&gt;=400,ROUND('201920 DATA'!BS39/$C39,2),"")))</f>
        <v/>
      </c>
      <c r="AU39" s="289" t="str">
        <f>IF(OR($C39="*",$C39&lt;400),"",IF(AND('201920 DATA'!BT39="*",$C39&gt;=400),"*",IF($C39&gt;=400,ROUND('201920 DATA'!BT39/$C39,2),"")))</f>
        <v/>
      </c>
      <c r="AV39" s="289" t="str">
        <f>IF(OR($C39="*",$C39&lt;400),"",IF(AND('201920 DATA'!BU39="*",$C39&gt;=400),"*",IF($C39&gt;=400,ROUND('201920 DATA'!BU39/$C39,2),"")))</f>
        <v/>
      </c>
      <c r="AW39" s="289" t="str">
        <f>IF(OR($C39="*",$C39&lt;400),"",IF(AND('201920 DATA'!BV39="*",$C39&gt;=400),"*",IF($C39&gt;=400,ROUND('201920 DATA'!BV39/$C39,2),"")))</f>
        <v/>
      </c>
      <c r="AX39" s="289" t="str">
        <f>IF(OR($C39="*",$C39&lt;400),"",IF(AND('201920 DATA'!BW39="*",$C39&gt;=400),"*",IF($C39&gt;=400,ROUND('201920 DATA'!BW39/$C39,2),"")))</f>
        <v/>
      </c>
      <c r="AZ39" s="365">
        <v>285</v>
      </c>
    </row>
    <row r="40" spans="1:52" x14ac:dyDescent="0.2">
      <c r="A40" s="373" t="s">
        <v>1588</v>
      </c>
      <c r="B40" s="287">
        <f>'201920 DATA'!B40</f>
        <v>185</v>
      </c>
      <c r="C40" s="288">
        <f>'201920 DATA'!C40</f>
        <v>85</v>
      </c>
      <c r="D40" s="293">
        <f>'201920 DATA'!FQ40</f>
        <v>0</v>
      </c>
      <c r="F40" s="313" t="str">
        <f t="shared" si="0"/>
        <v/>
      </c>
      <c r="G40" s="295" t="str">
        <f t="shared" si="1"/>
        <v/>
      </c>
      <c r="H40" s="289" t="str">
        <f>IF(OR($C40="*",$C40&lt;400),"",IF(AND('201920 DATA'!F40="*",$C40&gt;=400),"*",IF($C40&gt;=400,ROUND('201920 DATA'!F40/$C40,2),"")))</f>
        <v/>
      </c>
      <c r="I40" s="296" t="str">
        <f>IF(OR($B40="*",$B40&lt;400),"",IF(AND('201920 DATA'!Y40="*",$B40&gt;=400),"*",IF($B40&gt;=400,ROUND('201920 DATA'!Y40/$B40,2),"")))</f>
        <v/>
      </c>
      <c r="J40" s="296" t="str">
        <f>IF(OR($B40="*",$B40&lt;400),"",IF(AND('201920 DATA'!Z40="*",$B40&gt;=400),"*",IF($B40&gt;=400,ROUND('201920 DATA'!Z40/$B40,2),"")))</f>
        <v/>
      </c>
      <c r="K40" s="296" t="str">
        <f>IF(OR($B40="*",$B40&lt;400),"",IF(AND('201920 DATA'!AA40="*",$B40&gt;=400),"*",IF($B40&gt;=400,ROUND('201920 DATA'!AA40/$B40,2),"")))</f>
        <v/>
      </c>
      <c r="L40" s="296" t="str">
        <f>IF(OR($B40="*",$B40&lt;400),"",IF(AND('201920 DATA'!AB40="*",$B40&gt;=400),"*",IF($B40&gt;=400,ROUND('201920 DATA'!AB40/$B40,2),"")))</f>
        <v/>
      </c>
      <c r="M40" s="296" t="str">
        <f>IF(OR($B40="*",$B40&lt;400),"",IF(AND('201920 DATA'!AC40="*",$B40&gt;=400),"*",IF($B40&gt;=400,ROUND('201920 DATA'!AC40/$B40,2),"")))</f>
        <v/>
      </c>
      <c r="N40" s="296" t="str">
        <f>IF(OR($B40="*",$B40&lt;400),"",IF(AND('201920 DATA'!AD40="*",$B40&gt;=400),"*",IF($B40&gt;=400,ROUND('201920 DATA'!AD40/$B40,2),"")))</f>
        <v/>
      </c>
      <c r="O40" s="296" t="str">
        <f>IF(OR($B40="*",$B40&lt;400),"",IF(AND('201920 DATA'!AE40="*",$B40&gt;=400),"*",IF($B40&gt;=400,ROUND('201920 DATA'!AE40/$B40,2),"")))</f>
        <v/>
      </c>
      <c r="P40" s="297"/>
      <c r="Q40" s="296" t="str">
        <f>IF(OR($B40="*",$B40&lt;400),"",IF(AND('201920 DATA'!FO40="*",$B40&gt;=400),"*",IF($B40&gt;=400,ROUND('201920 DATA'!FO40/$B40,2),"")))</f>
        <v/>
      </c>
      <c r="R40" s="289" t="str">
        <f>IF(OR($C40="*",$C40&lt;400),"",IF(AND('201920 DATA'!F40="*",$C40&gt;=400),"*",IF($C40&gt;=400,ROUND('201920 DATA'!F40/$C40,2),"")))</f>
        <v/>
      </c>
      <c r="S40" s="289" t="str">
        <f>IF(OR($C40="*",$C40&lt;400),"",IF(AND('201920 DATA'!G40="*",$C40&gt;=400),"*",IF($C40&gt;=400,ROUND('201920 DATA'!G40/$C40,2),"")))</f>
        <v/>
      </c>
      <c r="T40" s="289" t="str">
        <f>IF(OR($C40="*",$C40&lt;400),"",IF(AND('201920 DATA'!H40="*",$C40&gt;=400),"*",IF($C40&gt;=400,ROUND('201920 DATA'!H40/$C40,2),"")))</f>
        <v/>
      </c>
      <c r="U40" s="289" t="str">
        <f>IF(OR($C40="*",$C40&lt;400),"",IF(AND('201920 DATA'!FP40="*",$C40&gt;=400),"*",IF($C40&gt;=400,ROUND('201920 DATA'!FP40/$C40,2),"")))</f>
        <v/>
      </c>
      <c r="V40" s="312" t="str">
        <f>IF(OR($D40="*",$D40&lt;400),"",IF(AND('201920 DATA'!M40="*",$D40&gt;=400),"*",IF($D40&gt;=400,ROUND('201920 DATA'!M40/$D40,2),"")))</f>
        <v/>
      </c>
      <c r="W40" s="312" t="str">
        <f>IF(OR($D40="*",$D40&lt;400),"",IF(AND('201920 DATA'!N40="*",$D40&gt;=400),"*",IF($D40&gt;=400,ROUND('201920 DATA'!N40/$D40,2),"")))</f>
        <v/>
      </c>
      <c r="X40" s="312" t="str">
        <f>IF(OR($D40="*",$D40&lt;400),"",IF(AND('201920 DATA'!O40="*",$D40&gt;=400),"*",IF($D40&gt;=400,ROUND('201920 DATA'!O40/$D40,2),"")))</f>
        <v/>
      </c>
      <c r="Y40" s="312" t="str">
        <f>IF(OR($D40="*",$D40&lt;400),"",IF(AND('201920 DATA'!P40="*",$D40&gt;=400),"*",IF($D40&gt;=400,ROUND('201920 DATA'!P40/$D40,2),"")))</f>
        <v/>
      </c>
      <c r="Z40" s="312" t="str">
        <f>IF(OR($D40="*",$D40&lt;400),"",IF(AND('201920 DATA'!Q40="*",$D40&gt;=400),"*",IF($D40&gt;=400,ROUND('201920 DATA'!Q40/$D40,2),"")))</f>
        <v/>
      </c>
      <c r="AA40" s="312" t="str">
        <f>IF(OR($D40="*",$D40&lt;400),"",IF(AND('201920 DATA'!R40="*",$D40&gt;=400),"*",IF($D40&gt;=400,ROUND('201920 DATA'!R40/$D40,2),"")))</f>
        <v/>
      </c>
      <c r="AB40" s="312" t="str">
        <f>IF(OR($D40="*",$D40&lt;400),"",IF(AND('201920 DATA'!S40="*",$D40&gt;=400),"*",IF($D40&gt;=400,ROUND('201920 DATA'!S40/$D40,2),"")))</f>
        <v/>
      </c>
      <c r="AC40" s="312" t="str">
        <f>IF(OR($D40="*",$D40&lt;400),"",IF(AND('201920 DATA'!T40="*",$D40&gt;=400),"*",IF($D40&gt;=400,ROUND('201920 DATA'!T40/$D40,2),"")))</f>
        <v/>
      </c>
      <c r="AD40" s="289" t="str">
        <f>IF(OR($C40="*",$C40&lt;400),"",IF(AND('201920 DATA'!BC40="*",$C40&gt;=400),"*",IF($C40&gt;=400,ROUND('201920 DATA'!BC40/$C40,2),"")))</f>
        <v/>
      </c>
      <c r="AE40" s="289" t="str">
        <f>IF(OR($C40="*",$C40&lt;400),"",IF(AND('201920 DATA'!BD40="*",$C40&gt;=400),"*",IF($C40&gt;=400,ROUND('201920 DATA'!BD40/$C40,2),"")))</f>
        <v/>
      </c>
      <c r="AF40" s="289" t="str">
        <f>IF(OR($C40="*",$C40&lt;400),"",IF(AND('201920 DATA'!BE40="*",$C40&gt;=400),"*",IF($C40&gt;=400,ROUND('201920 DATA'!BE40/$C40,2),"")))</f>
        <v/>
      </c>
      <c r="AG40" s="289" t="str">
        <f>IF(OR($C40="*",$C40&lt;400),"",IF(AND('201920 DATA'!BF40="*",$C40&gt;=400),"*",IF($C40&gt;=400,ROUND('201920 DATA'!BF40/$C40,2),"")))</f>
        <v/>
      </c>
      <c r="AH40" s="289" t="str">
        <f>IF(OR($C40="*",$C40&lt;400),"",IF(AND('201920 DATA'!BG40="*",$C40&gt;=400),"*",IF($C40&gt;=400,ROUND('201920 DATA'!BG40/$C40,2),"")))</f>
        <v/>
      </c>
      <c r="AI40" s="289" t="str">
        <f>IF(OR($C40="*",$C40&lt;400),"",IF(AND('201920 DATA'!BH40="*",$C40&gt;=400),"*",IF($C40&gt;=400,ROUND('201920 DATA'!BH40/$C40,2),"")))</f>
        <v/>
      </c>
      <c r="AJ40" s="289" t="str">
        <f>IF(OR($C40="*",$C40&lt;400),"",IF(AND('201920 DATA'!BI40="*",$C40&gt;=400),"*",IF($C40&gt;=400,ROUND('201920 DATA'!BI40/$C40,2),"")))</f>
        <v/>
      </c>
      <c r="AK40" s="289" t="str">
        <f>IF(OR($C40="*",$C40&lt;400),"",IF(AND('201920 DATA'!BJ40="*",$C40&gt;=400),"*",IF($C40&gt;=400,ROUND('201920 DATA'!BJ40/$C40,2),"")))</f>
        <v/>
      </c>
      <c r="AL40" s="289" t="str">
        <f>IF(OR($C40="*",$C40&lt;400),"",IF(AND('201920 DATA'!BK40="*",$C40&gt;=400),"*",IF($C40&gt;=400,ROUND('201920 DATA'!BK40/$C40,2),"")))</f>
        <v/>
      </c>
      <c r="AM40" s="289" t="str">
        <f>IF(OR($C40="*",$C40&lt;400),"",IF(AND('201920 DATA'!BL40="*",$C40&gt;=400),"*",IF($C40&gt;=400,ROUND('201920 DATA'!BL40/$C40,2),"")))</f>
        <v/>
      </c>
      <c r="AN40" s="289" t="str">
        <f>IF(OR($C40="*",$C40&lt;400),"",IF(AND('201920 DATA'!BM40="*",$C40&gt;=400),"*",IF($C40&gt;=400,ROUND('201920 DATA'!BM40/$C40,2),"")))</f>
        <v/>
      </c>
      <c r="AO40" s="289" t="str">
        <f>IF(OR($C40="*",$C40&lt;400),"",IF(AND('201920 DATA'!BN40="*",$C40&gt;=400),"*",IF($C40&gt;=400,ROUND('201920 DATA'!BN40/$C40,2),"")))</f>
        <v/>
      </c>
      <c r="AP40" s="289" t="str">
        <f>IF(OR($C40="*",$C40&lt;400),"",IF(AND('201920 DATA'!BO40="*",$C40&gt;=400),"*",IF($C40&gt;=400,ROUND('201920 DATA'!BO40/$C40,2),"")))</f>
        <v/>
      </c>
      <c r="AQ40" s="289" t="str">
        <f>IF(OR($C40="*",$C40&lt;400),"",IF(AND('201920 DATA'!BP40="*",$C40&gt;=400),"*",IF($C40&gt;=400,ROUND('201920 DATA'!BP40/$C40,2),"")))</f>
        <v/>
      </c>
      <c r="AR40" s="289" t="str">
        <f>IF(OR($C40="*",$C40&lt;400),"",IF(AND('201920 DATA'!BQ40="*",$C40&gt;=400),"*",IF($C40&gt;=400,ROUND('201920 DATA'!BQ40/$C40,2),"")))</f>
        <v/>
      </c>
      <c r="AS40" s="289" t="str">
        <f>IF(OR($C40="*",$C40&lt;400),"",IF(AND('201920 DATA'!BR40="*",$C40&gt;=400),"*",IF($C40&gt;=400,ROUND('201920 DATA'!BR40/$C40,2),"")))</f>
        <v/>
      </c>
      <c r="AT40" s="289" t="str">
        <f>IF(OR($C40="*",$C40&lt;400),"",IF(AND('201920 DATA'!BS40="*",$C40&gt;=400),"*",IF($C40&gt;=400,ROUND('201920 DATA'!BS40/$C40,2),"")))</f>
        <v/>
      </c>
      <c r="AU40" s="289" t="str">
        <f>IF(OR($C40="*",$C40&lt;400),"",IF(AND('201920 DATA'!BT40="*",$C40&gt;=400),"*",IF($C40&gt;=400,ROUND('201920 DATA'!BT40/$C40,2),"")))</f>
        <v/>
      </c>
      <c r="AV40" s="289" t="str">
        <f>IF(OR($C40="*",$C40&lt;400),"",IF(AND('201920 DATA'!BU40="*",$C40&gt;=400),"*",IF($C40&gt;=400,ROUND('201920 DATA'!BU40/$C40,2),"")))</f>
        <v/>
      </c>
      <c r="AW40" s="289" t="str">
        <f>IF(OR($C40="*",$C40&lt;400),"",IF(AND('201920 DATA'!BV40="*",$C40&gt;=400),"*",IF($C40&gt;=400,ROUND('201920 DATA'!BV40/$C40,2),"")))</f>
        <v/>
      </c>
      <c r="AX40" s="289" t="str">
        <f>IF(OR($C40="*",$C40&lt;400),"",IF(AND('201920 DATA'!BW40="*",$C40&gt;=400),"*",IF($C40&gt;=400,ROUND('201920 DATA'!BW40/$C40,2),"")))</f>
        <v/>
      </c>
      <c r="AZ40" s="365">
        <v>0</v>
      </c>
    </row>
    <row r="41" spans="1:52" x14ac:dyDescent="0.2">
      <c r="A41" s="373" t="s">
        <v>788</v>
      </c>
      <c r="B41" s="287">
        <f>'201920 DATA'!B41</f>
        <v>1720</v>
      </c>
      <c r="C41" s="288">
        <f>'201920 DATA'!C41</f>
        <v>1715</v>
      </c>
      <c r="D41" s="293">
        <f>'201920 DATA'!FQ41</f>
        <v>1710</v>
      </c>
      <c r="F41" s="313">
        <f t="shared" si="0"/>
        <v>0.04</v>
      </c>
      <c r="G41" s="295">
        <f t="shared" si="1"/>
        <v>1</v>
      </c>
      <c r="H41" s="289">
        <f>IF(OR($C41="*",$C41&lt;400),"",IF(AND('201920 DATA'!F41="*",$C41&gt;=400),"*",IF($C41&gt;=400,ROUND('201920 DATA'!F41/$C41,2),"")))</f>
        <v>0</v>
      </c>
      <c r="I41" s="296">
        <f>IF(OR($B41="*",$B41&lt;400),"",IF(AND('201920 DATA'!Y41="*",$B41&gt;=400),"*",IF($B41&gt;=400,ROUND('201920 DATA'!Y41/$B41,2),"")))</f>
        <v>0</v>
      </c>
      <c r="J41" s="296">
        <f>IF(OR($B41="*",$B41&lt;400),"",IF(AND('201920 DATA'!Z41="*",$B41&gt;=400),"*",IF($B41&gt;=400,ROUND('201920 DATA'!Z41/$B41,2),"")))</f>
        <v>0.04</v>
      </c>
      <c r="K41" s="296">
        <f>IF(OR($B41="*",$B41&lt;400),"",IF(AND('201920 DATA'!AA41="*",$B41&gt;=400),"*",IF($B41&gt;=400,ROUND('201920 DATA'!AA41/$B41,2),"")))</f>
        <v>0.08</v>
      </c>
      <c r="L41" s="296">
        <f>IF(OR($B41="*",$B41&lt;400),"",IF(AND('201920 DATA'!AB41="*",$B41&gt;=400),"*",IF($B41&gt;=400,ROUND('201920 DATA'!AB41/$B41,2),"")))</f>
        <v>0.16</v>
      </c>
      <c r="M41" s="296">
        <f>IF(OR($B41="*",$B41&lt;400),"",IF(AND('201920 DATA'!AC41="*",$B41&gt;=400),"*",IF($B41&gt;=400,ROUND('201920 DATA'!AC41/$B41,2),"")))</f>
        <v>0.34</v>
      </c>
      <c r="N41" s="296">
        <f>IF(OR($B41="*",$B41&lt;400),"",IF(AND('201920 DATA'!AD41="*",$B41&gt;=400),"*",IF($B41&gt;=400,ROUND('201920 DATA'!AD41/$B41,2),"")))</f>
        <v>0.35</v>
      </c>
      <c r="O41" s="296">
        <f>IF(OR($B41="*",$B41&lt;400),"",IF(AND('201920 DATA'!AE41="*",$B41&gt;=400),"*",IF($B41&gt;=400,ROUND('201920 DATA'!AE41/$B41,2),"")))</f>
        <v>0.02</v>
      </c>
      <c r="P41" s="297"/>
      <c r="Q41" s="296">
        <f>IF(OR($B41="*",$B41&lt;400),"",IF(AND('201920 DATA'!FO41="*",$B41&gt;=400),"*",IF($B41&gt;=400,ROUND('201920 DATA'!FO41/$B41,2),"")))</f>
        <v>0.98</v>
      </c>
      <c r="R41" s="289">
        <f>IF(OR($C41="*",$C41&lt;400),"",IF(AND('201920 DATA'!F41="*",$C41&gt;=400),"*",IF($C41&gt;=400,ROUND('201920 DATA'!F41/$C41,2),"")))</f>
        <v>0</v>
      </c>
      <c r="S41" s="289" t="str">
        <f>IF(OR($C41="*",$C41&lt;400),"",IF(AND('201920 DATA'!G41="*",$C41&gt;=400),"*",IF($C41&gt;=400,ROUND('201920 DATA'!G41/$C41,2),"")))</f>
        <v>*</v>
      </c>
      <c r="T41" s="289">
        <f>IF(OR($C41="*",$C41&lt;400),"",IF(AND('201920 DATA'!H41="*",$C41&gt;=400),"*",IF($C41&gt;=400,ROUND('201920 DATA'!H41/$C41,2),"")))</f>
        <v>1</v>
      </c>
      <c r="U41" s="289">
        <f>IF(OR($C41="*",$C41&lt;400),"",IF(AND('201920 DATA'!FP41="*",$C41&gt;=400),"*",IF($C41&gt;=400,ROUND('201920 DATA'!FP41/$C41,2),"")))</f>
        <v>0</v>
      </c>
      <c r="V41" s="312">
        <f>IF(OR($D41="*",$D41&lt;400),"",IF(AND('201920 DATA'!M41="*",$D41&gt;=400),"*",IF($D41&gt;=400,ROUND('201920 DATA'!M41/$D41,2),"")))</f>
        <v>0.02</v>
      </c>
      <c r="W41" s="312">
        <f>IF(OR($D41="*",$D41&lt;400),"",IF(AND('201920 DATA'!N41="*",$D41&gt;=400),"*",IF($D41&gt;=400,ROUND('201920 DATA'!N41/$D41,2),"")))</f>
        <v>0.4</v>
      </c>
      <c r="X41" s="312">
        <f>IF(OR($D41="*",$D41&lt;400),"",IF(AND('201920 DATA'!O41="*",$D41&gt;=400),"*",IF($D41&gt;=400,ROUND('201920 DATA'!O41/$D41,2),"")))</f>
        <v>0.32</v>
      </c>
      <c r="Y41" s="312">
        <f>IF(OR($D41="*",$D41&lt;400),"",IF(AND('201920 DATA'!P41="*",$D41&gt;=400),"*",IF($D41&gt;=400,ROUND('201920 DATA'!P41/$D41,2),"")))</f>
        <v>0.18</v>
      </c>
      <c r="Z41" s="312">
        <f>IF(OR($D41="*",$D41&lt;400),"",IF(AND('201920 DATA'!Q41="*",$D41&gt;=400),"*",IF($D41&gt;=400,ROUND('201920 DATA'!Q41/$D41,2),"")))</f>
        <v>0.09</v>
      </c>
      <c r="AA41" s="312">
        <f>IF(OR($D41="*",$D41&lt;400),"",IF(AND('201920 DATA'!R41="*",$D41&gt;=400),"*",IF($D41&gt;=400,ROUND('201920 DATA'!R41/$D41,2),"")))</f>
        <v>0.01</v>
      </c>
      <c r="AB41" s="312" t="str">
        <f>IF(OR($D41="*",$D41&lt;400),"",IF(AND('201920 DATA'!S41="*",$D41&gt;=400),"*",IF($D41&gt;=400,ROUND('201920 DATA'!S41/$D41,2),"")))</f>
        <v>*</v>
      </c>
      <c r="AC41" s="312" t="str">
        <f>IF(OR($D41="*",$D41&lt;400),"",IF(AND('201920 DATA'!T41="*",$D41&gt;=400),"*",IF($D41&gt;=400,ROUND('201920 DATA'!T41/$D41,2),"")))</f>
        <v>*</v>
      </c>
      <c r="AD41" s="289" t="str">
        <f>IF(OR($C41="*",$C41&lt;400),"",IF(AND('201920 DATA'!BC41="*",$C41&gt;=400),"*",IF($C41&gt;=400,ROUND('201920 DATA'!BC41/$C41,2),"")))</f>
        <v>*</v>
      </c>
      <c r="AE41" s="289">
        <f>IF(OR($C41="*",$C41&lt;400),"",IF(AND('201920 DATA'!BD41="*",$C41&gt;=400),"*",IF($C41&gt;=400,ROUND('201920 DATA'!BD41/$C41,2),"")))</f>
        <v>0.16</v>
      </c>
      <c r="AF41" s="289" t="str">
        <f>IF(OR($C41="*",$C41&lt;400),"",IF(AND('201920 DATA'!BE41="*",$C41&gt;=400),"*",IF($C41&gt;=400,ROUND('201920 DATA'!BE41/$C41,2),"")))</f>
        <v>*</v>
      </c>
      <c r="AG41" s="289">
        <f>IF(OR($C41="*",$C41&lt;400),"",IF(AND('201920 DATA'!BF41="*",$C41&gt;=400),"*",IF($C41&gt;=400,ROUND('201920 DATA'!BF41/$C41,2),"")))</f>
        <v>0</v>
      </c>
      <c r="AH41" s="289">
        <f>IF(OR($C41="*",$C41&lt;400),"",IF(AND('201920 DATA'!BG41="*",$C41&gt;=400),"*",IF($C41&gt;=400,ROUND('201920 DATA'!BG41/$C41,2),"")))</f>
        <v>0</v>
      </c>
      <c r="AI41" s="289">
        <f>IF(OR($C41="*",$C41&lt;400),"",IF(AND('201920 DATA'!BH41="*",$C41&gt;=400),"*",IF($C41&gt;=400,ROUND('201920 DATA'!BH41/$C41,2),"")))</f>
        <v>0.02</v>
      </c>
      <c r="AJ41" s="289">
        <f>IF(OR($C41="*",$C41&lt;400),"",IF(AND('201920 DATA'!BI41="*",$C41&gt;=400),"*",IF($C41&gt;=400,ROUND('201920 DATA'!BI41/$C41,2),"")))</f>
        <v>0.32</v>
      </c>
      <c r="AK41" s="289" t="str">
        <f>IF(OR($C41="*",$C41&lt;400),"",IF(AND('201920 DATA'!BJ41="*",$C41&gt;=400),"*",IF($C41&gt;=400,ROUND('201920 DATA'!BJ41/$C41,2),"")))</f>
        <v>*</v>
      </c>
      <c r="AL41" s="289">
        <f>IF(OR($C41="*",$C41&lt;400),"",IF(AND('201920 DATA'!BK41="*",$C41&gt;=400),"*",IF($C41&gt;=400,ROUND('201920 DATA'!BK41/$C41,2),"")))</f>
        <v>0</v>
      </c>
      <c r="AM41" s="289">
        <f>IF(OR($C41="*",$C41&lt;400),"",IF(AND('201920 DATA'!BL41="*",$C41&gt;=400),"*",IF($C41&gt;=400,ROUND('201920 DATA'!BL41/$C41,2),"")))</f>
        <v>0</v>
      </c>
      <c r="AN41" s="289">
        <f>IF(OR($C41="*",$C41&lt;400),"",IF(AND('201920 DATA'!BM41="*",$C41&gt;=400),"*",IF($C41&gt;=400,ROUND('201920 DATA'!BM41/$C41,2),"")))</f>
        <v>0.25</v>
      </c>
      <c r="AO41" s="289">
        <f>IF(OR($C41="*",$C41&lt;400),"",IF(AND('201920 DATA'!BN41="*",$C41&gt;=400),"*",IF($C41&gt;=400,ROUND('201920 DATA'!BN41/$C41,2),"")))</f>
        <v>0.08</v>
      </c>
      <c r="AP41" s="289">
        <f>IF(OR($C41="*",$C41&lt;400),"",IF(AND('201920 DATA'!BO41="*",$C41&gt;=400),"*",IF($C41&gt;=400,ROUND('201920 DATA'!BO41/$C41,2),"")))</f>
        <v>0.16</v>
      </c>
      <c r="AQ41" s="289" t="str">
        <f>IF(OR($C41="*",$C41&lt;400),"",IF(AND('201920 DATA'!BP41="*",$C41&gt;=400),"*",IF($C41&gt;=400,ROUND('201920 DATA'!BP41/$C41,2),"")))</f>
        <v>*</v>
      </c>
      <c r="AR41" s="289">
        <f>IF(OR($C41="*",$C41&lt;400),"",IF(AND('201920 DATA'!BQ41="*",$C41&gt;=400),"*",IF($C41&gt;=400,ROUND('201920 DATA'!BQ41/$C41,2),"")))</f>
        <v>0</v>
      </c>
      <c r="AS41" s="289">
        <f>IF(OR($C41="*",$C41&lt;400),"",IF(AND('201920 DATA'!BR41="*",$C41&gt;=400),"*",IF($C41&gt;=400,ROUND('201920 DATA'!BR41/$C41,2),"")))</f>
        <v>0</v>
      </c>
      <c r="AT41" s="289" t="str">
        <f>IF(OR($C41="*",$C41&lt;400),"",IF(AND('201920 DATA'!BS41="*",$C41&gt;=400),"*",IF($C41&gt;=400,ROUND('201920 DATA'!BS41/$C41,2),"")))</f>
        <v>*</v>
      </c>
      <c r="AU41" s="289" t="str">
        <f>IF(OR($C41="*",$C41&lt;400),"",IF(AND('201920 DATA'!BT41="*",$C41&gt;=400),"*",IF($C41&gt;=400,ROUND('201920 DATA'!BT41/$C41,2),"")))</f>
        <v>*</v>
      </c>
      <c r="AV41" s="289">
        <f>IF(OR($C41="*",$C41&lt;400),"",IF(AND('201920 DATA'!BU41="*",$C41&gt;=400),"*",IF($C41&gt;=400,ROUND('201920 DATA'!BU41/$C41,2),"")))</f>
        <v>0.01</v>
      </c>
      <c r="AW41" s="289">
        <f>IF(OR($C41="*",$C41&lt;400),"",IF(AND('201920 DATA'!BV41="*",$C41&gt;=400),"*",IF($C41&gt;=400,ROUND('201920 DATA'!BV41/$C41,2),"")))</f>
        <v>0</v>
      </c>
      <c r="AX41" s="289" t="str">
        <f>IF(OR($C41="*",$C41&lt;400),"",IF(AND('201920 DATA'!BW41="*",$C41&gt;=400),"*",IF($C41&gt;=400,ROUND('201920 DATA'!BW41/$C41,2),"")))</f>
        <v>*</v>
      </c>
      <c r="AZ41" s="365">
        <v>1655</v>
      </c>
    </row>
    <row r="42" spans="1:52" x14ac:dyDescent="0.2">
      <c r="A42" s="373" t="s">
        <v>1589</v>
      </c>
      <c r="B42" s="287">
        <f>'201920 DATA'!B42</f>
        <v>25</v>
      </c>
      <c r="C42" s="288">
        <f>'201920 DATA'!C42</f>
        <v>25</v>
      </c>
      <c r="D42" s="293">
        <f>'201920 DATA'!FQ42</f>
        <v>0</v>
      </c>
      <c r="F42" s="313" t="str">
        <f t="shared" si="0"/>
        <v/>
      </c>
      <c r="G42" s="295" t="str">
        <f t="shared" si="1"/>
        <v/>
      </c>
      <c r="H42" s="289" t="str">
        <f>IF(OR($C42="*",$C42&lt;400),"",IF(AND('201920 DATA'!F42="*",$C42&gt;=400),"*",IF($C42&gt;=400,ROUND('201920 DATA'!F42/$C42,2),"")))</f>
        <v/>
      </c>
      <c r="I42" s="296" t="str">
        <f>IF(OR($B42="*",$B42&lt;400),"",IF(AND('201920 DATA'!Y42="*",$B42&gt;=400),"*",IF($B42&gt;=400,ROUND('201920 DATA'!Y42/$B42,2),"")))</f>
        <v/>
      </c>
      <c r="J42" s="296" t="str">
        <f>IF(OR($B42="*",$B42&lt;400),"",IF(AND('201920 DATA'!Z42="*",$B42&gt;=400),"*",IF($B42&gt;=400,ROUND('201920 DATA'!Z42/$B42,2),"")))</f>
        <v/>
      </c>
      <c r="K42" s="296" t="str">
        <f>IF(OR($B42="*",$B42&lt;400),"",IF(AND('201920 DATA'!AA42="*",$B42&gt;=400),"*",IF($B42&gt;=400,ROUND('201920 DATA'!AA42/$B42,2),"")))</f>
        <v/>
      </c>
      <c r="L42" s="296" t="str">
        <f>IF(OR($B42="*",$B42&lt;400),"",IF(AND('201920 DATA'!AB42="*",$B42&gt;=400),"*",IF($B42&gt;=400,ROUND('201920 DATA'!AB42/$B42,2),"")))</f>
        <v/>
      </c>
      <c r="M42" s="296" t="str">
        <f>IF(OR($B42="*",$B42&lt;400),"",IF(AND('201920 DATA'!AC42="*",$B42&gt;=400),"*",IF($B42&gt;=400,ROUND('201920 DATA'!AC42/$B42,2),"")))</f>
        <v/>
      </c>
      <c r="N42" s="296" t="str">
        <f>IF(OR($B42="*",$B42&lt;400),"",IF(AND('201920 DATA'!AD42="*",$B42&gt;=400),"*",IF($B42&gt;=400,ROUND('201920 DATA'!AD42/$B42,2),"")))</f>
        <v/>
      </c>
      <c r="O42" s="296" t="str">
        <f>IF(OR($B42="*",$B42&lt;400),"",IF(AND('201920 DATA'!AE42="*",$B42&gt;=400),"*",IF($B42&gt;=400,ROUND('201920 DATA'!AE42/$B42,2),"")))</f>
        <v/>
      </c>
      <c r="P42" s="297"/>
      <c r="Q42" s="296" t="str">
        <f>IF(OR($B42="*",$B42&lt;400),"",IF(AND('201920 DATA'!FO42="*",$B42&gt;=400),"*",IF($B42&gt;=400,ROUND('201920 DATA'!FO42/$B42,2),"")))</f>
        <v/>
      </c>
      <c r="R42" s="289" t="str">
        <f>IF(OR($C42="*",$C42&lt;400),"",IF(AND('201920 DATA'!F42="*",$C42&gt;=400),"*",IF($C42&gt;=400,ROUND('201920 DATA'!F42/$C42,2),"")))</f>
        <v/>
      </c>
      <c r="S42" s="289" t="str">
        <f>IF(OR($C42="*",$C42&lt;400),"",IF(AND('201920 DATA'!G42="*",$C42&gt;=400),"*",IF($C42&gt;=400,ROUND('201920 DATA'!G42/$C42,2),"")))</f>
        <v/>
      </c>
      <c r="T42" s="289" t="str">
        <f>IF(OR($C42="*",$C42&lt;400),"",IF(AND('201920 DATA'!H42="*",$C42&gt;=400),"*",IF($C42&gt;=400,ROUND('201920 DATA'!H42/$C42,2),"")))</f>
        <v/>
      </c>
      <c r="U42" s="289" t="str">
        <f>IF(OR($C42="*",$C42&lt;400),"",IF(AND('201920 DATA'!FP42="*",$C42&gt;=400),"*",IF($C42&gt;=400,ROUND('201920 DATA'!FP42/$C42,2),"")))</f>
        <v/>
      </c>
      <c r="V42" s="312" t="str">
        <f>IF(OR($D42="*",$D42&lt;400),"",IF(AND('201920 DATA'!M42="*",$D42&gt;=400),"*",IF($D42&gt;=400,ROUND('201920 DATA'!M42/$D42,2),"")))</f>
        <v/>
      </c>
      <c r="W42" s="312" t="str">
        <f>IF(OR($D42="*",$D42&lt;400),"",IF(AND('201920 DATA'!N42="*",$D42&gt;=400),"*",IF($D42&gt;=400,ROUND('201920 DATA'!N42/$D42,2),"")))</f>
        <v/>
      </c>
      <c r="X42" s="312" t="str">
        <f>IF(OR($D42="*",$D42&lt;400),"",IF(AND('201920 DATA'!O42="*",$D42&gt;=400),"*",IF($D42&gt;=400,ROUND('201920 DATA'!O42/$D42,2),"")))</f>
        <v/>
      </c>
      <c r="Y42" s="312" t="str">
        <f>IF(OR($D42="*",$D42&lt;400),"",IF(AND('201920 DATA'!P42="*",$D42&gt;=400),"*",IF($D42&gt;=400,ROUND('201920 DATA'!P42/$D42,2),"")))</f>
        <v/>
      </c>
      <c r="Z42" s="312" t="str">
        <f>IF(OR($D42="*",$D42&lt;400),"",IF(AND('201920 DATA'!Q42="*",$D42&gt;=400),"*",IF($D42&gt;=400,ROUND('201920 DATA'!Q42/$D42,2),"")))</f>
        <v/>
      </c>
      <c r="AA42" s="312" t="str">
        <f>IF(OR($D42="*",$D42&lt;400),"",IF(AND('201920 DATA'!R42="*",$D42&gt;=400),"*",IF($D42&gt;=400,ROUND('201920 DATA'!R42/$D42,2),"")))</f>
        <v/>
      </c>
      <c r="AB42" s="312" t="str">
        <f>IF(OR($D42="*",$D42&lt;400),"",IF(AND('201920 DATA'!S42="*",$D42&gt;=400),"*",IF($D42&gt;=400,ROUND('201920 DATA'!S42/$D42,2),"")))</f>
        <v/>
      </c>
      <c r="AC42" s="312" t="str">
        <f>IF(OR($D42="*",$D42&lt;400),"",IF(AND('201920 DATA'!T42="*",$D42&gt;=400),"*",IF($D42&gt;=400,ROUND('201920 DATA'!T42/$D42,2),"")))</f>
        <v/>
      </c>
      <c r="AD42" s="289" t="str">
        <f>IF(OR($C42="*",$C42&lt;400),"",IF(AND('201920 DATA'!BC42="*",$C42&gt;=400),"*",IF($C42&gt;=400,ROUND('201920 DATA'!BC42/$C42,2),"")))</f>
        <v/>
      </c>
      <c r="AE42" s="289" t="str">
        <f>IF(OR($C42="*",$C42&lt;400),"",IF(AND('201920 DATA'!BD42="*",$C42&gt;=400),"*",IF($C42&gt;=400,ROUND('201920 DATA'!BD42/$C42,2),"")))</f>
        <v/>
      </c>
      <c r="AF42" s="289" t="str">
        <f>IF(OR($C42="*",$C42&lt;400),"",IF(AND('201920 DATA'!BE42="*",$C42&gt;=400),"*",IF($C42&gt;=400,ROUND('201920 DATA'!BE42/$C42,2),"")))</f>
        <v/>
      </c>
      <c r="AG42" s="289" t="str">
        <f>IF(OR($C42="*",$C42&lt;400),"",IF(AND('201920 DATA'!BF42="*",$C42&gt;=400),"*",IF($C42&gt;=400,ROUND('201920 DATA'!BF42/$C42,2),"")))</f>
        <v/>
      </c>
      <c r="AH42" s="289" t="str">
        <f>IF(OR($C42="*",$C42&lt;400),"",IF(AND('201920 DATA'!BG42="*",$C42&gt;=400),"*",IF($C42&gt;=400,ROUND('201920 DATA'!BG42/$C42,2),"")))</f>
        <v/>
      </c>
      <c r="AI42" s="289" t="str">
        <f>IF(OR($C42="*",$C42&lt;400),"",IF(AND('201920 DATA'!BH42="*",$C42&gt;=400),"*",IF($C42&gt;=400,ROUND('201920 DATA'!BH42/$C42,2),"")))</f>
        <v/>
      </c>
      <c r="AJ42" s="289" t="str">
        <f>IF(OR($C42="*",$C42&lt;400),"",IF(AND('201920 DATA'!BI42="*",$C42&gt;=400),"*",IF($C42&gt;=400,ROUND('201920 DATA'!BI42/$C42,2),"")))</f>
        <v/>
      </c>
      <c r="AK42" s="289" t="str">
        <f>IF(OR($C42="*",$C42&lt;400),"",IF(AND('201920 DATA'!BJ42="*",$C42&gt;=400),"*",IF($C42&gt;=400,ROUND('201920 DATA'!BJ42/$C42,2),"")))</f>
        <v/>
      </c>
      <c r="AL42" s="289" t="str">
        <f>IF(OR($C42="*",$C42&lt;400),"",IF(AND('201920 DATA'!BK42="*",$C42&gt;=400),"*",IF($C42&gt;=400,ROUND('201920 DATA'!BK42/$C42,2),"")))</f>
        <v/>
      </c>
      <c r="AM42" s="289" t="str">
        <f>IF(OR($C42="*",$C42&lt;400),"",IF(AND('201920 DATA'!BL42="*",$C42&gt;=400),"*",IF($C42&gt;=400,ROUND('201920 DATA'!BL42/$C42,2),"")))</f>
        <v/>
      </c>
      <c r="AN42" s="289" t="str">
        <f>IF(OR($C42="*",$C42&lt;400),"",IF(AND('201920 DATA'!BM42="*",$C42&gt;=400),"*",IF($C42&gt;=400,ROUND('201920 DATA'!BM42/$C42,2),"")))</f>
        <v/>
      </c>
      <c r="AO42" s="289" t="str">
        <f>IF(OR($C42="*",$C42&lt;400),"",IF(AND('201920 DATA'!BN42="*",$C42&gt;=400),"*",IF($C42&gt;=400,ROUND('201920 DATA'!BN42/$C42,2),"")))</f>
        <v/>
      </c>
      <c r="AP42" s="289" t="str">
        <f>IF(OR($C42="*",$C42&lt;400),"",IF(AND('201920 DATA'!BO42="*",$C42&gt;=400),"*",IF($C42&gt;=400,ROUND('201920 DATA'!BO42/$C42,2),"")))</f>
        <v/>
      </c>
      <c r="AQ42" s="289" t="str">
        <f>IF(OR($C42="*",$C42&lt;400),"",IF(AND('201920 DATA'!BP42="*",$C42&gt;=400),"*",IF($C42&gt;=400,ROUND('201920 DATA'!BP42/$C42,2),"")))</f>
        <v/>
      </c>
      <c r="AR42" s="289" t="str">
        <f>IF(OR($C42="*",$C42&lt;400),"",IF(AND('201920 DATA'!BQ42="*",$C42&gt;=400),"*",IF($C42&gt;=400,ROUND('201920 DATA'!BQ42/$C42,2),"")))</f>
        <v/>
      </c>
      <c r="AS42" s="289" t="str">
        <f>IF(OR($C42="*",$C42&lt;400),"",IF(AND('201920 DATA'!BR42="*",$C42&gt;=400),"*",IF($C42&gt;=400,ROUND('201920 DATA'!BR42/$C42,2),"")))</f>
        <v/>
      </c>
      <c r="AT42" s="289" t="str">
        <f>IF(OR($C42="*",$C42&lt;400),"",IF(AND('201920 DATA'!BS42="*",$C42&gt;=400),"*",IF($C42&gt;=400,ROUND('201920 DATA'!BS42/$C42,2),"")))</f>
        <v/>
      </c>
      <c r="AU42" s="289" t="str">
        <f>IF(OR($C42="*",$C42&lt;400),"",IF(AND('201920 DATA'!BT42="*",$C42&gt;=400),"*",IF($C42&gt;=400,ROUND('201920 DATA'!BT42/$C42,2),"")))</f>
        <v/>
      </c>
      <c r="AV42" s="289" t="str">
        <f>IF(OR($C42="*",$C42&lt;400),"",IF(AND('201920 DATA'!BU42="*",$C42&gt;=400),"*",IF($C42&gt;=400,ROUND('201920 DATA'!BU42/$C42,2),"")))</f>
        <v/>
      </c>
      <c r="AW42" s="289" t="str">
        <f>IF(OR($C42="*",$C42&lt;400),"",IF(AND('201920 DATA'!BV42="*",$C42&gt;=400),"*",IF($C42&gt;=400,ROUND('201920 DATA'!BV42/$C42,2),"")))</f>
        <v/>
      </c>
      <c r="AX42" s="289" t="str">
        <f>IF(OR($C42="*",$C42&lt;400),"",IF(AND('201920 DATA'!BW42="*",$C42&gt;=400),"*",IF($C42&gt;=400,ROUND('201920 DATA'!BW42/$C42,2),"")))</f>
        <v/>
      </c>
      <c r="AZ42" s="365">
        <v>0</v>
      </c>
    </row>
    <row r="43" spans="1:52" x14ac:dyDescent="0.2">
      <c r="A43" s="373" t="s">
        <v>1211</v>
      </c>
      <c r="B43" s="287">
        <f>'201920 DATA'!B43</f>
        <v>95</v>
      </c>
      <c r="C43" s="288">
        <f>'201920 DATA'!C43</f>
        <v>95</v>
      </c>
      <c r="D43" s="293">
        <f>'201920 DATA'!FQ43</f>
        <v>0</v>
      </c>
      <c r="F43" s="313" t="str">
        <f t="shared" si="0"/>
        <v/>
      </c>
      <c r="G43" s="295" t="str">
        <f t="shared" si="1"/>
        <v/>
      </c>
      <c r="H43" s="289" t="str">
        <f>IF(OR($C43="*",$C43&lt;400),"",IF(AND('201920 DATA'!F43="*",$C43&gt;=400),"*",IF($C43&gt;=400,ROUND('201920 DATA'!F43/$C43,2),"")))</f>
        <v/>
      </c>
      <c r="I43" s="296" t="str">
        <f>IF(OR($B43="*",$B43&lt;400),"",IF(AND('201920 DATA'!Y43="*",$B43&gt;=400),"*",IF($B43&gt;=400,ROUND('201920 DATA'!Y43/$B43,2),"")))</f>
        <v/>
      </c>
      <c r="J43" s="296" t="str">
        <f>IF(OR($B43="*",$B43&lt;400),"",IF(AND('201920 DATA'!Z43="*",$B43&gt;=400),"*",IF($B43&gt;=400,ROUND('201920 DATA'!Z43/$B43,2),"")))</f>
        <v/>
      </c>
      <c r="K43" s="296" t="str">
        <f>IF(OR($B43="*",$B43&lt;400),"",IF(AND('201920 DATA'!AA43="*",$B43&gt;=400),"*",IF($B43&gt;=400,ROUND('201920 DATA'!AA43/$B43,2),"")))</f>
        <v/>
      </c>
      <c r="L43" s="296" t="str">
        <f>IF(OR($B43="*",$B43&lt;400),"",IF(AND('201920 DATA'!AB43="*",$B43&gt;=400),"*",IF($B43&gt;=400,ROUND('201920 DATA'!AB43/$B43,2),"")))</f>
        <v/>
      </c>
      <c r="M43" s="296" t="str">
        <f>IF(OR($B43="*",$B43&lt;400),"",IF(AND('201920 DATA'!AC43="*",$B43&gt;=400),"*",IF($B43&gt;=400,ROUND('201920 DATA'!AC43/$B43,2),"")))</f>
        <v/>
      </c>
      <c r="N43" s="296" t="str">
        <f>IF(OR($B43="*",$B43&lt;400),"",IF(AND('201920 DATA'!AD43="*",$B43&gt;=400),"*",IF($B43&gt;=400,ROUND('201920 DATA'!AD43/$B43,2),"")))</f>
        <v/>
      </c>
      <c r="O43" s="296" t="str">
        <f>IF(OR($B43="*",$B43&lt;400),"",IF(AND('201920 DATA'!AE43="*",$B43&gt;=400),"*",IF($B43&gt;=400,ROUND('201920 DATA'!AE43/$B43,2),"")))</f>
        <v/>
      </c>
      <c r="P43" s="297"/>
      <c r="Q43" s="296" t="str">
        <f>IF(OR($B43="*",$B43&lt;400),"",IF(AND('201920 DATA'!FO43="*",$B43&gt;=400),"*",IF($B43&gt;=400,ROUND('201920 DATA'!FO43/$B43,2),"")))</f>
        <v/>
      </c>
      <c r="R43" s="289" t="str">
        <f>IF(OR($C43="*",$C43&lt;400),"",IF(AND('201920 DATA'!F43="*",$C43&gt;=400),"*",IF($C43&gt;=400,ROUND('201920 DATA'!F43/$C43,2),"")))</f>
        <v/>
      </c>
      <c r="S43" s="289" t="str">
        <f>IF(OR($C43="*",$C43&lt;400),"",IF(AND('201920 DATA'!G43="*",$C43&gt;=400),"*",IF($C43&gt;=400,ROUND('201920 DATA'!G43/$C43,2),"")))</f>
        <v/>
      </c>
      <c r="T43" s="289" t="str">
        <f>IF(OR($C43="*",$C43&lt;400),"",IF(AND('201920 DATA'!H43="*",$C43&gt;=400),"*",IF($C43&gt;=400,ROUND('201920 DATA'!H43/$C43,2),"")))</f>
        <v/>
      </c>
      <c r="U43" s="289" t="str">
        <f>IF(OR($C43="*",$C43&lt;400),"",IF(AND('201920 DATA'!FP43="*",$C43&gt;=400),"*",IF($C43&gt;=400,ROUND('201920 DATA'!FP43/$C43,2),"")))</f>
        <v/>
      </c>
      <c r="V43" s="312" t="str">
        <f>IF(OR($D43="*",$D43&lt;400),"",IF(AND('201920 DATA'!M43="*",$D43&gt;=400),"*",IF($D43&gt;=400,ROUND('201920 DATA'!M43/$D43,2),"")))</f>
        <v/>
      </c>
      <c r="W43" s="312" t="str">
        <f>IF(OR($D43="*",$D43&lt;400),"",IF(AND('201920 DATA'!N43="*",$D43&gt;=400),"*",IF($D43&gt;=400,ROUND('201920 DATA'!N43/$D43,2),"")))</f>
        <v/>
      </c>
      <c r="X43" s="312" t="str">
        <f>IF(OR($D43="*",$D43&lt;400),"",IF(AND('201920 DATA'!O43="*",$D43&gt;=400),"*",IF($D43&gt;=400,ROUND('201920 DATA'!O43/$D43,2),"")))</f>
        <v/>
      </c>
      <c r="Y43" s="312" t="str">
        <f>IF(OR($D43="*",$D43&lt;400),"",IF(AND('201920 DATA'!P43="*",$D43&gt;=400),"*",IF($D43&gt;=400,ROUND('201920 DATA'!P43/$D43,2),"")))</f>
        <v/>
      </c>
      <c r="Z43" s="312" t="str">
        <f>IF(OR($D43="*",$D43&lt;400),"",IF(AND('201920 DATA'!Q43="*",$D43&gt;=400),"*",IF($D43&gt;=400,ROUND('201920 DATA'!Q43/$D43,2),"")))</f>
        <v/>
      </c>
      <c r="AA43" s="312" t="str">
        <f>IF(OR($D43="*",$D43&lt;400),"",IF(AND('201920 DATA'!R43="*",$D43&gt;=400),"*",IF($D43&gt;=400,ROUND('201920 DATA'!R43/$D43,2),"")))</f>
        <v/>
      </c>
      <c r="AB43" s="312" t="str">
        <f>IF(OR($D43="*",$D43&lt;400),"",IF(AND('201920 DATA'!S43="*",$D43&gt;=400),"*",IF($D43&gt;=400,ROUND('201920 DATA'!S43/$D43,2),"")))</f>
        <v/>
      </c>
      <c r="AC43" s="312" t="str">
        <f>IF(OR($D43="*",$D43&lt;400),"",IF(AND('201920 DATA'!T43="*",$D43&gt;=400),"*",IF($D43&gt;=400,ROUND('201920 DATA'!T43/$D43,2),"")))</f>
        <v/>
      </c>
      <c r="AD43" s="289" t="str">
        <f>IF(OR($C43="*",$C43&lt;400),"",IF(AND('201920 DATA'!BC43="*",$C43&gt;=400),"*",IF($C43&gt;=400,ROUND('201920 DATA'!BC43/$C43,2),"")))</f>
        <v/>
      </c>
      <c r="AE43" s="289" t="str">
        <f>IF(OR($C43="*",$C43&lt;400),"",IF(AND('201920 DATA'!BD43="*",$C43&gt;=400),"*",IF($C43&gt;=400,ROUND('201920 DATA'!BD43/$C43,2),"")))</f>
        <v/>
      </c>
      <c r="AF43" s="289" t="str">
        <f>IF(OR($C43="*",$C43&lt;400),"",IF(AND('201920 DATA'!BE43="*",$C43&gt;=400),"*",IF($C43&gt;=400,ROUND('201920 DATA'!BE43/$C43,2),"")))</f>
        <v/>
      </c>
      <c r="AG43" s="289" t="str">
        <f>IF(OR($C43="*",$C43&lt;400),"",IF(AND('201920 DATA'!BF43="*",$C43&gt;=400),"*",IF($C43&gt;=400,ROUND('201920 DATA'!BF43/$C43,2),"")))</f>
        <v/>
      </c>
      <c r="AH43" s="289" t="str">
        <f>IF(OR($C43="*",$C43&lt;400),"",IF(AND('201920 DATA'!BG43="*",$C43&gt;=400),"*",IF($C43&gt;=400,ROUND('201920 DATA'!BG43/$C43,2),"")))</f>
        <v/>
      </c>
      <c r="AI43" s="289" t="str">
        <f>IF(OR($C43="*",$C43&lt;400),"",IF(AND('201920 DATA'!BH43="*",$C43&gt;=400),"*",IF($C43&gt;=400,ROUND('201920 DATA'!BH43/$C43,2),"")))</f>
        <v/>
      </c>
      <c r="AJ43" s="289" t="str">
        <f>IF(OR($C43="*",$C43&lt;400),"",IF(AND('201920 DATA'!BI43="*",$C43&gt;=400),"*",IF($C43&gt;=400,ROUND('201920 DATA'!BI43/$C43,2),"")))</f>
        <v/>
      </c>
      <c r="AK43" s="289" t="str">
        <f>IF(OR($C43="*",$C43&lt;400),"",IF(AND('201920 DATA'!BJ43="*",$C43&gt;=400),"*",IF($C43&gt;=400,ROUND('201920 DATA'!BJ43/$C43,2),"")))</f>
        <v/>
      </c>
      <c r="AL43" s="289" t="str">
        <f>IF(OR($C43="*",$C43&lt;400),"",IF(AND('201920 DATA'!BK43="*",$C43&gt;=400),"*",IF($C43&gt;=400,ROUND('201920 DATA'!BK43/$C43,2),"")))</f>
        <v/>
      </c>
      <c r="AM43" s="289" t="str">
        <f>IF(OR($C43="*",$C43&lt;400),"",IF(AND('201920 DATA'!BL43="*",$C43&gt;=400),"*",IF($C43&gt;=400,ROUND('201920 DATA'!BL43/$C43,2),"")))</f>
        <v/>
      </c>
      <c r="AN43" s="289" t="str">
        <f>IF(OR($C43="*",$C43&lt;400),"",IF(AND('201920 DATA'!BM43="*",$C43&gt;=400),"*",IF($C43&gt;=400,ROUND('201920 DATA'!BM43/$C43,2),"")))</f>
        <v/>
      </c>
      <c r="AO43" s="289" t="str">
        <f>IF(OR($C43="*",$C43&lt;400),"",IF(AND('201920 DATA'!BN43="*",$C43&gt;=400),"*",IF($C43&gt;=400,ROUND('201920 DATA'!BN43/$C43,2),"")))</f>
        <v/>
      </c>
      <c r="AP43" s="289" t="str">
        <f>IF(OR($C43="*",$C43&lt;400),"",IF(AND('201920 DATA'!BO43="*",$C43&gt;=400),"*",IF($C43&gt;=400,ROUND('201920 DATA'!BO43/$C43,2),"")))</f>
        <v/>
      </c>
      <c r="AQ43" s="289" t="str">
        <f>IF(OR($C43="*",$C43&lt;400),"",IF(AND('201920 DATA'!BP43="*",$C43&gt;=400),"*",IF($C43&gt;=400,ROUND('201920 DATA'!BP43/$C43,2),"")))</f>
        <v/>
      </c>
      <c r="AR43" s="289" t="str">
        <f>IF(OR($C43="*",$C43&lt;400),"",IF(AND('201920 DATA'!BQ43="*",$C43&gt;=400),"*",IF($C43&gt;=400,ROUND('201920 DATA'!BQ43/$C43,2),"")))</f>
        <v/>
      </c>
      <c r="AS43" s="289" t="str">
        <f>IF(OR($C43="*",$C43&lt;400),"",IF(AND('201920 DATA'!BR43="*",$C43&gt;=400),"*",IF($C43&gt;=400,ROUND('201920 DATA'!BR43/$C43,2),"")))</f>
        <v/>
      </c>
      <c r="AT43" s="289" t="str">
        <f>IF(OR($C43="*",$C43&lt;400),"",IF(AND('201920 DATA'!BS43="*",$C43&gt;=400),"*",IF($C43&gt;=400,ROUND('201920 DATA'!BS43/$C43,2),"")))</f>
        <v/>
      </c>
      <c r="AU43" s="289" t="str">
        <f>IF(OR($C43="*",$C43&lt;400),"",IF(AND('201920 DATA'!BT43="*",$C43&gt;=400),"*",IF($C43&gt;=400,ROUND('201920 DATA'!BT43/$C43,2),"")))</f>
        <v/>
      </c>
      <c r="AV43" s="289" t="str">
        <f>IF(OR($C43="*",$C43&lt;400),"",IF(AND('201920 DATA'!BU43="*",$C43&gt;=400),"*",IF($C43&gt;=400,ROUND('201920 DATA'!BU43/$C43,2),"")))</f>
        <v/>
      </c>
      <c r="AW43" s="289" t="str">
        <f>IF(OR($C43="*",$C43&lt;400),"",IF(AND('201920 DATA'!BV43="*",$C43&gt;=400),"*",IF($C43&gt;=400,ROUND('201920 DATA'!BV43/$C43,2),"")))</f>
        <v/>
      </c>
      <c r="AX43" s="289" t="str">
        <f>IF(OR($C43="*",$C43&lt;400),"",IF(AND('201920 DATA'!BW43="*",$C43&gt;=400),"*",IF($C43&gt;=400,ROUND('201920 DATA'!BW43/$C43,2),"")))</f>
        <v/>
      </c>
      <c r="AZ43" s="365">
        <v>0</v>
      </c>
    </row>
    <row r="44" spans="1:52" x14ac:dyDescent="0.2">
      <c r="A44" s="373" t="s">
        <v>1212</v>
      </c>
      <c r="B44" s="287">
        <f>'201920 DATA'!B44</f>
        <v>120</v>
      </c>
      <c r="C44" s="288">
        <f>'201920 DATA'!C44</f>
        <v>120</v>
      </c>
      <c r="D44" s="293">
        <f>'201920 DATA'!FQ44</f>
        <v>0</v>
      </c>
      <c r="F44" s="313" t="str">
        <f t="shared" si="0"/>
        <v/>
      </c>
      <c r="G44" s="295" t="str">
        <f t="shared" si="1"/>
        <v/>
      </c>
      <c r="H44" s="289" t="str">
        <f>IF(OR($C44="*",$C44&lt;400),"",IF(AND('201920 DATA'!F44="*",$C44&gt;=400),"*",IF($C44&gt;=400,ROUND('201920 DATA'!F44/$C44,2),"")))</f>
        <v/>
      </c>
      <c r="I44" s="296" t="str">
        <f>IF(OR($B44="*",$B44&lt;400),"",IF(AND('201920 DATA'!Y44="*",$B44&gt;=400),"*",IF($B44&gt;=400,ROUND('201920 DATA'!Y44/$B44,2),"")))</f>
        <v/>
      </c>
      <c r="J44" s="296" t="str">
        <f>IF(OR($B44="*",$B44&lt;400),"",IF(AND('201920 DATA'!Z44="*",$B44&gt;=400),"*",IF($B44&gt;=400,ROUND('201920 DATA'!Z44/$B44,2),"")))</f>
        <v/>
      </c>
      <c r="K44" s="296" t="str">
        <f>IF(OR($B44="*",$B44&lt;400),"",IF(AND('201920 DATA'!AA44="*",$B44&gt;=400),"*",IF($B44&gt;=400,ROUND('201920 DATA'!AA44/$B44,2),"")))</f>
        <v/>
      </c>
      <c r="L44" s="296" t="str">
        <f>IF(OR($B44="*",$B44&lt;400),"",IF(AND('201920 DATA'!AB44="*",$B44&gt;=400),"*",IF($B44&gt;=400,ROUND('201920 DATA'!AB44/$B44,2),"")))</f>
        <v/>
      </c>
      <c r="M44" s="296" t="str">
        <f>IF(OR($B44="*",$B44&lt;400),"",IF(AND('201920 DATA'!AC44="*",$B44&gt;=400),"*",IF($B44&gt;=400,ROUND('201920 DATA'!AC44/$B44,2),"")))</f>
        <v/>
      </c>
      <c r="N44" s="296" t="str">
        <f>IF(OR($B44="*",$B44&lt;400),"",IF(AND('201920 DATA'!AD44="*",$B44&gt;=400),"*",IF($B44&gt;=400,ROUND('201920 DATA'!AD44/$B44,2),"")))</f>
        <v/>
      </c>
      <c r="O44" s="296" t="str">
        <f>IF(OR($B44="*",$B44&lt;400),"",IF(AND('201920 DATA'!AE44="*",$B44&gt;=400),"*",IF($B44&gt;=400,ROUND('201920 DATA'!AE44/$B44,2),"")))</f>
        <v/>
      </c>
      <c r="P44" s="297"/>
      <c r="Q44" s="296" t="str">
        <f>IF(OR($B44="*",$B44&lt;400),"",IF(AND('201920 DATA'!FO44="*",$B44&gt;=400),"*",IF($B44&gt;=400,ROUND('201920 DATA'!FO44/$B44,2),"")))</f>
        <v/>
      </c>
      <c r="R44" s="289" t="str">
        <f>IF(OR($C44="*",$C44&lt;400),"",IF(AND('201920 DATA'!F44="*",$C44&gt;=400),"*",IF($C44&gt;=400,ROUND('201920 DATA'!F44/$C44,2),"")))</f>
        <v/>
      </c>
      <c r="S44" s="289" t="str">
        <f>IF(OR($C44="*",$C44&lt;400),"",IF(AND('201920 DATA'!G44="*",$C44&gt;=400),"*",IF($C44&gt;=400,ROUND('201920 DATA'!G44/$C44,2),"")))</f>
        <v/>
      </c>
      <c r="T44" s="289" t="str">
        <f>IF(OR($C44="*",$C44&lt;400),"",IF(AND('201920 DATA'!H44="*",$C44&gt;=400),"*",IF($C44&gt;=400,ROUND('201920 DATA'!H44/$C44,2),"")))</f>
        <v/>
      </c>
      <c r="U44" s="289" t="str">
        <f>IF(OR($C44="*",$C44&lt;400),"",IF(AND('201920 DATA'!FP44="*",$C44&gt;=400),"*",IF($C44&gt;=400,ROUND('201920 DATA'!FP44/$C44,2),"")))</f>
        <v/>
      </c>
      <c r="V44" s="312" t="str">
        <f>IF(OR($D44="*",$D44&lt;400),"",IF(AND('201920 DATA'!M44="*",$D44&gt;=400),"*",IF($D44&gt;=400,ROUND('201920 DATA'!M44/$D44,2),"")))</f>
        <v/>
      </c>
      <c r="W44" s="312" t="str">
        <f>IF(OR($D44="*",$D44&lt;400),"",IF(AND('201920 DATA'!N44="*",$D44&gt;=400),"*",IF($D44&gt;=400,ROUND('201920 DATA'!N44/$D44,2),"")))</f>
        <v/>
      </c>
      <c r="X44" s="312" t="str">
        <f>IF(OR($D44="*",$D44&lt;400),"",IF(AND('201920 DATA'!O44="*",$D44&gt;=400),"*",IF($D44&gt;=400,ROUND('201920 DATA'!O44/$D44,2),"")))</f>
        <v/>
      </c>
      <c r="Y44" s="312" t="str">
        <f>IF(OR($D44="*",$D44&lt;400),"",IF(AND('201920 DATA'!P44="*",$D44&gt;=400),"*",IF($D44&gt;=400,ROUND('201920 DATA'!P44/$D44,2),"")))</f>
        <v/>
      </c>
      <c r="Z44" s="312" t="str">
        <f>IF(OR($D44="*",$D44&lt;400),"",IF(AND('201920 DATA'!Q44="*",$D44&gt;=400),"*",IF($D44&gt;=400,ROUND('201920 DATA'!Q44/$D44,2),"")))</f>
        <v/>
      </c>
      <c r="AA44" s="312" t="str">
        <f>IF(OR($D44="*",$D44&lt;400),"",IF(AND('201920 DATA'!R44="*",$D44&gt;=400),"*",IF($D44&gt;=400,ROUND('201920 DATA'!R44/$D44,2),"")))</f>
        <v/>
      </c>
      <c r="AB44" s="312" t="str">
        <f>IF(OR($D44="*",$D44&lt;400),"",IF(AND('201920 DATA'!S44="*",$D44&gt;=400),"*",IF($D44&gt;=400,ROUND('201920 DATA'!S44/$D44,2),"")))</f>
        <v/>
      </c>
      <c r="AC44" s="312" t="str">
        <f>IF(OR($D44="*",$D44&lt;400),"",IF(AND('201920 DATA'!T44="*",$D44&gt;=400),"*",IF($D44&gt;=400,ROUND('201920 DATA'!T44/$D44,2),"")))</f>
        <v/>
      </c>
      <c r="AD44" s="289" t="str">
        <f>IF(OR($C44="*",$C44&lt;400),"",IF(AND('201920 DATA'!BC44="*",$C44&gt;=400),"*",IF($C44&gt;=400,ROUND('201920 DATA'!BC44/$C44,2),"")))</f>
        <v/>
      </c>
      <c r="AE44" s="289" t="str">
        <f>IF(OR($C44="*",$C44&lt;400),"",IF(AND('201920 DATA'!BD44="*",$C44&gt;=400),"*",IF($C44&gt;=400,ROUND('201920 DATA'!BD44/$C44,2),"")))</f>
        <v/>
      </c>
      <c r="AF44" s="289" t="str">
        <f>IF(OR($C44="*",$C44&lt;400),"",IF(AND('201920 DATA'!BE44="*",$C44&gt;=400),"*",IF($C44&gt;=400,ROUND('201920 DATA'!BE44/$C44,2),"")))</f>
        <v/>
      </c>
      <c r="AG44" s="289" t="str">
        <f>IF(OR($C44="*",$C44&lt;400),"",IF(AND('201920 DATA'!BF44="*",$C44&gt;=400),"*",IF($C44&gt;=400,ROUND('201920 DATA'!BF44/$C44,2),"")))</f>
        <v/>
      </c>
      <c r="AH44" s="289" t="str">
        <f>IF(OR($C44="*",$C44&lt;400),"",IF(AND('201920 DATA'!BG44="*",$C44&gt;=400),"*",IF($C44&gt;=400,ROUND('201920 DATA'!BG44/$C44,2),"")))</f>
        <v/>
      </c>
      <c r="AI44" s="289" t="str">
        <f>IF(OR($C44="*",$C44&lt;400),"",IF(AND('201920 DATA'!BH44="*",$C44&gt;=400),"*",IF($C44&gt;=400,ROUND('201920 DATA'!BH44/$C44,2),"")))</f>
        <v/>
      </c>
      <c r="AJ44" s="289" t="str">
        <f>IF(OR($C44="*",$C44&lt;400),"",IF(AND('201920 DATA'!BI44="*",$C44&gt;=400),"*",IF($C44&gt;=400,ROUND('201920 DATA'!BI44/$C44,2),"")))</f>
        <v/>
      </c>
      <c r="AK44" s="289" t="str">
        <f>IF(OR($C44="*",$C44&lt;400),"",IF(AND('201920 DATA'!BJ44="*",$C44&gt;=400),"*",IF($C44&gt;=400,ROUND('201920 DATA'!BJ44/$C44,2),"")))</f>
        <v/>
      </c>
      <c r="AL44" s="289" t="str">
        <f>IF(OR($C44="*",$C44&lt;400),"",IF(AND('201920 DATA'!BK44="*",$C44&gt;=400),"*",IF($C44&gt;=400,ROUND('201920 DATA'!BK44/$C44,2),"")))</f>
        <v/>
      </c>
      <c r="AM44" s="289" t="str">
        <f>IF(OR($C44="*",$C44&lt;400),"",IF(AND('201920 DATA'!BL44="*",$C44&gt;=400),"*",IF($C44&gt;=400,ROUND('201920 DATA'!BL44/$C44,2),"")))</f>
        <v/>
      </c>
      <c r="AN44" s="289" t="str">
        <f>IF(OR($C44="*",$C44&lt;400),"",IF(AND('201920 DATA'!BM44="*",$C44&gt;=400),"*",IF($C44&gt;=400,ROUND('201920 DATA'!BM44/$C44,2),"")))</f>
        <v/>
      </c>
      <c r="AO44" s="289" t="str">
        <f>IF(OR($C44="*",$C44&lt;400),"",IF(AND('201920 DATA'!BN44="*",$C44&gt;=400),"*",IF($C44&gt;=400,ROUND('201920 DATA'!BN44/$C44,2),"")))</f>
        <v/>
      </c>
      <c r="AP44" s="289" t="str">
        <f>IF(OR($C44="*",$C44&lt;400),"",IF(AND('201920 DATA'!BO44="*",$C44&gt;=400),"*",IF($C44&gt;=400,ROUND('201920 DATA'!BO44/$C44,2),"")))</f>
        <v/>
      </c>
      <c r="AQ44" s="289" t="str">
        <f>IF(OR($C44="*",$C44&lt;400),"",IF(AND('201920 DATA'!BP44="*",$C44&gt;=400),"*",IF($C44&gt;=400,ROUND('201920 DATA'!BP44/$C44,2),"")))</f>
        <v/>
      </c>
      <c r="AR44" s="289" t="str">
        <f>IF(OR($C44="*",$C44&lt;400),"",IF(AND('201920 DATA'!BQ44="*",$C44&gt;=400),"*",IF($C44&gt;=400,ROUND('201920 DATA'!BQ44/$C44,2),"")))</f>
        <v/>
      </c>
      <c r="AS44" s="289" t="str">
        <f>IF(OR($C44="*",$C44&lt;400),"",IF(AND('201920 DATA'!BR44="*",$C44&gt;=400),"*",IF($C44&gt;=400,ROUND('201920 DATA'!BR44/$C44,2),"")))</f>
        <v/>
      </c>
      <c r="AT44" s="289" t="str">
        <f>IF(OR($C44="*",$C44&lt;400),"",IF(AND('201920 DATA'!BS44="*",$C44&gt;=400),"*",IF($C44&gt;=400,ROUND('201920 DATA'!BS44/$C44,2),"")))</f>
        <v/>
      </c>
      <c r="AU44" s="289" t="str">
        <f>IF(OR($C44="*",$C44&lt;400),"",IF(AND('201920 DATA'!BT44="*",$C44&gt;=400),"*",IF($C44&gt;=400,ROUND('201920 DATA'!BT44/$C44,2),"")))</f>
        <v/>
      </c>
      <c r="AV44" s="289" t="str">
        <f>IF(OR($C44="*",$C44&lt;400),"",IF(AND('201920 DATA'!BU44="*",$C44&gt;=400),"*",IF($C44&gt;=400,ROUND('201920 DATA'!BU44/$C44,2),"")))</f>
        <v/>
      </c>
      <c r="AW44" s="289" t="str">
        <f>IF(OR($C44="*",$C44&lt;400),"",IF(AND('201920 DATA'!BV44="*",$C44&gt;=400),"*",IF($C44&gt;=400,ROUND('201920 DATA'!BV44/$C44,2),"")))</f>
        <v/>
      </c>
      <c r="AX44" s="289" t="str">
        <f>IF(OR($C44="*",$C44&lt;400),"",IF(AND('201920 DATA'!BW44="*",$C44&gt;=400),"*",IF($C44&gt;=400,ROUND('201920 DATA'!BW44/$C44,2),"")))</f>
        <v/>
      </c>
      <c r="AZ44" s="365">
        <v>180</v>
      </c>
    </row>
    <row r="45" spans="1:52" x14ac:dyDescent="0.2">
      <c r="A45" s="373" t="s">
        <v>1613</v>
      </c>
      <c r="B45" s="287">
        <f>'201920 DATA'!B45</f>
        <v>15</v>
      </c>
      <c r="C45" s="288">
        <f>'201920 DATA'!C45</f>
        <v>15</v>
      </c>
      <c r="D45" s="293">
        <f>'201920 DATA'!FQ45</f>
        <v>15</v>
      </c>
      <c r="F45" s="313" t="str">
        <f t="shared" si="0"/>
        <v/>
      </c>
      <c r="G45" s="295" t="str">
        <f t="shared" si="1"/>
        <v/>
      </c>
      <c r="H45" s="289" t="str">
        <f>IF(OR($C45="*",$C45&lt;400),"",IF(AND('201920 DATA'!F45="*",$C45&gt;=400),"*",IF($C45&gt;=400,ROUND('201920 DATA'!F45/$C45,2),"")))</f>
        <v/>
      </c>
      <c r="I45" s="296" t="str">
        <f>IF(OR($B45="*",$B45&lt;400),"",IF(AND('201920 DATA'!Y45="*",$B45&gt;=400),"*",IF($B45&gt;=400,ROUND('201920 DATA'!Y45/$B45,2),"")))</f>
        <v/>
      </c>
      <c r="J45" s="296" t="str">
        <f>IF(OR($B45="*",$B45&lt;400),"",IF(AND('201920 DATA'!Z45="*",$B45&gt;=400),"*",IF($B45&gt;=400,ROUND('201920 DATA'!Z45/$B45,2),"")))</f>
        <v/>
      </c>
      <c r="K45" s="296" t="str">
        <f>IF(OR($B45="*",$B45&lt;400),"",IF(AND('201920 DATA'!AA45="*",$B45&gt;=400),"*",IF($B45&gt;=400,ROUND('201920 DATA'!AA45/$B45,2),"")))</f>
        <v/>
      </c>
      <c r="L45" s="296" t="str">
        <f>IF(OR($B45="*",$B45&lt;400),"",IF(AND('201920 DATA'!AB45="*",$B45&gt;=400),"*",IF($B45&gt;=400,ROUND('201920 DATA'!AB45/$B45,2),"")))</f>
        <v/>
      </c>
      <c r="M45" s="296" t="str">
        <f>IF(OR($B45="*",$B45&lt;400),"",IF(AND('201920 DATA'!AC45="*",$B45&gt;=400),"*",IF($B45&gt;=400,ROUND('201920 DATA'!AC45/$B45,2),"")))</f>
        <v/>
      </c>
      <c r="N45" s="296" t="str">
        <f>IF(OR($B45="*",$B45&lt;400),"",IF(AND('201920 DATA'!AD45="*",$B45&gt;=400),"*",IF($B45&gt;=400,ROUND('201920 DATA'!AD45/$B45,2),"")))</f>
        <v/>
      </c>
      <c r="O45" s="296" t="str">
        <f>IF(OR($B45="*",$B45&lt;400),"",IF(AND('201920 DATA'!AE45="*",$B45&gt;=400),"*",IF($B45&gt;=400,ROUND('201920 DATA'!AE45/$B45,2),"")))</f>
        <v/>
      </c>
      <c r="P45" s="297"/>
      <c r="Q45" s="296" t="str">
        <f>IF(OR($B45="*",$B45&lt;400),"",IF(AND('201920 DATA'!FO45="*",$B45&gt;=400),"*",IF($B45&gt;=400,ROUND('201920 DATA'!FO45/$B45,2),"")))</f>
        <v/>
      </c>
      <c r="R45" s="289" t="str">
        <f>IF(OR($C45="*",$C45&lt;400),"",IF(AND('201920 DATA'!F45="*",$C45&gt;=400),"*",IF($C45&gt;=400,ROUND('201920 DATA'!F45/$C45,2),"")))</f>
        <v/>
      </c>
      <c r="S45" s="289" t="str">
        <f>IF(OR($C45="*",$C45&lt;400),"",IF(AND('201920 DATA'!G45="*",$C45&gt;=400),"*",IF($C45&gt;=400,ROUND('201920 DATA'!G45/$C45,2),"")))</f>
        <v/>
      </c>
      <c r="T45" s="289" t="str">
        <f>IF(OR($C45="*",$C45&lt;400),"",IF(AND('201920 DATA'!H45="*",$C45&gt;=400),"*",IF($C45&gt;=400,ROUND('201920 DATA'!H45/$C45,2),"")))</f>
        <v/>
      </c>
      <c r="U45" s="289" t="str">
        <f>IF(OR($C45="*",$C45&lt;400),"",IF(AND('201920 DATA'!FP45="*",$C45&gt;=400),"*",IF($C45&gt;=400,ROUND('201920 DATA'!FP45/$C45,2),"")))</f>
        <v/>
      </c>
      <c r="V45" s="312" t="str">
        <f>IF(OR($D45="*",$D45&lt;400),"",IF(AND('201920 DATA'!M45="*",$D45&gt;=400),"*",IF($D45&gt;=400,ROUND('201920 DATA'!M45/$D45,2),"")))</f>
        <v/>
      </c>
      <c r="W45" s="312" t="str">
        <f>IF(OR($D45="*",$D45&lt;400),"",IF(AND('201920 DATA'!N45="*",$D45&gt;=400),"*",IF($D45&gt;=400,ROUND('201920 DATA'!N45/$D45,2),"")))</f>
        <v/>
      </c>
      <c r="X45" s="312" t="str">
        <f>IF(OR($D45="*",$D45&lt;400),"",IF(AND('201920 DATA'!O45="*",$D45&gt;=400),"*",IF($D45&gt;=400,ROUND('201920 DATA'!O45/$D45,2),"")))</f>
        <v/>
      </c>
      <c r="Y45" s="312" t="str">
        <f>IF(OR($D45="*",$D45&lt;400),"",IF(AND('201920 DATA'!P45="*",$D45&gt;=400),"*",IF($D45&gt;=400,ROUND('201920 DATA'!P45/$D45,2),"")))</f>
        <v/>
      </c>
      <c r="Z45" s="312" t="str">
        <f>IF(OR($D45="*",$D45&lt;400),"",IF(AND('201920 DATA'!Q45="*",$D45&gt;=400),"*",IF($D45&gt;=400,ROUND('201920 DATA'!Q45/$D45,2),"")))</f>
        <v/>
      </c>
      <c r="AA45" s="312" t="str">
        <f>IF(OR($D45="*",$D45&lt;400),"",IF(AND('201920 DATA'!R45="*",$D45&gt;=400),"*",IF($D45&gt;=400,ROUND('201920 DATA'!R45/$D45,2),"")))</f>
        <v/>
      </c>
      <c r="AB45" s="312" t="str">
        <f>IF(OR($D45="*",$D45&lt;400),"",IF(AND('201920 DATA'!S45="*",$D45&gt;=400),"*",IF($D45&gt;=400,ROUND('201920 DATA'!S45/$D45,2),"")))</f>
        <v/>
      </c>
      <c r="AC45" s="312" t="str">
        <f>IF(OR($D45="*",$D45&lt;400),"",IF(AND('201920 DATA'!T45="*",$D45&gt;=400),"*",IF($D45&gt;=400,ROUND('201920 DATA'!T45/$D45,2),"")))</f>
        <v/>
      </c>
      <c r="AD45" s="289" t="str">
        <f>IF(OR($C45="*",$C45&lt;400),"",IF(AND('201920 DATA'!BC45="*",$C45&gt;=400),"*",IF($C45&gt;=400,ROUND('201920 DATA'!BC45/$C45,2),"")))</f>
        <v/>
      </c>
      <c r="AE45" s="289" t="str">
        <f>IF(OR($C45="*",$C45&lt;400),"",IF(AND('201920 DATA'!BD45="*",$C45&gt;=400),"*",IF($C45&gt;=400,ROUND('201920 DATA'!BD45/$C45,2),"")))</f>
        <v/>
      </c>
      <c r="AF45" s="289" t="str">
        <f>IF(OR($C45="*",$C45&lt;400),"",IF(AND('201920 DATA'!BE45="*",$C45&gt;=400),"*",IF($C45&gt;=400,ROUND('201920 DATA'!BE45/$C45,2),"")))</f>
        <v/>
      </c>
      <c r="AG45" s="289" t="str">
        <f>IF(OR($C45="*",$C45&lt;400),"",IF(AND('201920 DATA'!BF45="*",$C45&gt;=400),"*",IF($C45&gt;=400,ROUND('201920 DATA'!BF45/$C45,2),"")))</f>
        <v/>
      </c>
      <c r="AH45" s="289" t="str">
        <f>IF(OR($C45="*",$C45&lt;400),"",IF(AND('201920 DATA'!BG45="*",$C45&gt;=400),"*",IF($C45&gt;=400,ROUND('201920 DATA'!BG45/$C45,2),"")))</f>
        <v/>
      </c>
      <c r="AI45" s="289" t="str">
        <f>IF(OR($C45="*",$C45&lt;400),"",IF(AND('201920 DATA'!BH45="*",$C45&gt;=400),"*",IF($C45&gt;=400,ROUND('201920 DATA'!BH45/$C45,2),"")))</f>
        <v/>
      </c>
      <c r="AJ45" s="289" t="str">
        <f>IF(OR($C45="*",$C45&lt;400),"",IF(AND('201920 DATA'!BI45="*",$C45&gt;=400),"*",IF($C45&gt;=400,ROUND('201920 DATA'!BI45/$C45,2),"")))</f>
        <v/>
      </c>
      <c r="AK45" s="289" t="str">
        <f>IF(OR($C45="*",$C45&lt;400),"",IF(AND('201920 DATA'!BJ45="*",$C45&gt;=400),"*",IF($C45&gt;=400,ROUND('201920 DATA'!BJ45/$C45,2),"")))</f>
        <v/>
      </c>
      <c r="AL45" s="289" t="str">
        <f>IF(OR($C45="*",$C45&lt;400),"",IF(AND('201920 DATA'!BK45="*",$C45&gt;=400),"*",IF($C45&gt;=400,ROUND('201920 DATA'!BK45/$C45,2),"")))</f>
        <v/>
      </c>
      <c r="AM45" s="289" t="str">
        <f>IF(OR($C45="*",$C45&lt;400),"",IF(AND('201920 DATA'!BL45="*",$C45&gt;=400),"*",IF($C45&gt;=400,ROUND('201920 DATA'!BL45/$C45,2),"")))</f>
        <v/>
      </c>
      <c r="AN45" s="289" t="str">
        <f>IF(OR($C45="*",$C45&lt;400),"",IF(AND('201920 DATA'!BM45="*",$C45&gt;=400),"*",IF($C45&gt;=400,ROUND('201920 DATA'!BM45/$C45,2),"")))</f>
        <v/>
      </c>
      <c r="AO45" s="289" t="str">
        <f>IF(OR($C45="*",$C45&lt;400),"",IF(AND('201920 DATA'!BN45="*",$C45&gt;=400),"*",IF($C45&gt;=400,ROUND('201920 DATA'!BN45/$C45,2),"")))</f>
        <v/>
      </c>
      <c r="AP45" s="289" t="str">
        <f>IF(OR($C45="*",$C45&lt;400),"",IF(AND('201920 DATA'!BO45="*",$C45&gt;=400),"*",IF($C45&gt;=400,ROUND('201920 DATA'!BO45/$C45,2),"")))</f>
        <v/>
      </c>
      <c r="AQ45" s="289" t="str">
        <f>IF(OR($C45="*",$C45&lt;400),"",IF(AND('201920 DATA'!BP45="*",$C45&gt;=400),"*",IF($C45&gt;=400,ROUND('201920 DATA'!BP45/$C45,2),"")))</f>
        <v/>
      </c>
      <c r="AR45" s="289" t="str">
        <f>IF(OR($C45="*",$C45&lt;400),"",IF(AND('201920 DATA'!BQ45="*",$C45&gt;=400),"*",IF($C45&gt;=400,ROUND('201920 DATA'!BQ45/$C45,2),"")))</f>
        <v/>
      </c>
      <c r="AS45" s="289" t="str">
        <f>IF(OR($C45="*",$C45&lt;400),"",IF(AND('201920 DATA'!BR45="*",$C45&gt;=400),"*",IF($C45&gt;=400,ROUND('201920 DATA'!BR45/$C45,2),"")))</f>
        <v/>
      </c>
      <c r="AT45" s="289" t="str">
        <f>IF(OR($C45="*",$C45&lt;400),"",IF(AND('201920 DATA'!BS45="*",$C45&gt;=400),"*",IF($C45&gt;=400,ROUND('201920 DATA'!BS45/$C45,2),"")))</f>
        <v/>
      </c>
      <c r="AU45" s="289" t="str">
        <f>IF(OR($C45="*",$C45&lt;400),"",IF(AND('201920 DATA'!BT45="*",$C45&gt;=400),"*",IF($C45&gt;=400,ROUND('201920 DATA'!BT45/$C45,2),"")))</f>
        <v/>
      </c>
      <c r="AV45" s="289" t="str">
        <f>IF(OR($C45="*",$C45&lt;400),"",IF(AND('201920 DATA'!BU45="*",$C45&gt;=400),"*",IF($C45&gt;=400,ROUND('201920 DATA'!BU45/$C45,2),"")))</f>
        <v/>
      </c>
      <c r="AW45" s="289" t="str">
        <f>IF(OR($C45="*",$C45&lt;400),"",IF(AND('201920 DATA'!BV45="*",$C45&gt;=400),"*",IF($C45&gt;=400,ROUND('201920 DATA'!BV45/$C45,2),"")))</f>
        <v/>
      </c>
      <c r="AX45" s="289" t="str">
        <f>IF(OR($C45="*",$C45&lt;400),"",IF(AND('201920 DATA'!BW45="*",$C45&gt;=400),"*",IF($C45&gt;=400,ROUND('201920 DATA'!BW45/$C45,2),"")))</f>
        <v/>
      </c>
      <c r="AZ45" s="365">
        <v>0</v>
      </c>
    </row>
    <row r="46" spans="1:52" x14ac:dyDescent="0.2">
      <c r="A46" s="373" t="s">
        <v>553</v>
      </c>
      <c r="B46" s="287">
        <f>'201920 DATA'!B46</f>
        <v>2560</v>
      </c>
      <c r="C46" s="288">
        <f>'201920 DATA'!C46</f>
        <v>2560</v>
      </c>
      <c r="D46" s="293">
        <f>'201920 DATA'!FQ46</f>
        <v>1695</v>
      </c>
      <c r="F46" s="313">
        <f t="shared" si="0"/>
        <v>0.4</v>
      </c>
      <c r="G46" s="295">
        <f t="shared" si="1"/>
        <v>1</v>
      </c>
      <c r="H46" s="289">
        <f>IF(OR($C46="*",$C46&lt;400),"",IF(AND('201920 DATA'!F46="*",$C46&gt;=400),"*",IF($C46&gt;=400,ROUND('201920 DATA'!F46/$C46,2),"")))</f>
        <v>0</v>
      </c>
      <c r="I46" s="296">
        <f>IF(OR($B46="*",$B46&lt;400),"",IF(AND('201920 DATA'!Y46="*",$B46&gt;=400),"*",IF($B46&gt;=400,ROUND('201920 DATA'!Y46/$B46,2),"")))</f>
        <v>0</v>
      </c>
      <c r="J46" s="296">
        <f>IF(OR($B46="*",$B46&lt;400),"",IF(AND('201920 DATA'!Z46="*",$B46&gt;=400),"*",IF($B46&gt;=400,ROUND('201920 DATA'!Z46/$B46,2),"")))</f>
        <v>0.09</v>
      </c>
      <c r="K46" s="296">
        <f>IF(OR($B46="*",$B46&lt;400),"",IF(AND('201920 DATA'!AA46="*",$B46&gt;=400),"*",IF($B46&gt;=400,ROUND('201920 DATA'!AA46/$B46,2),"")))</f>
        <v>0.22</v>
      </c>
      <c r="L46" s="296">
        <f>IF(OR($B46="*",$B46&lt;400),"",IF(AND('201920 DATA'!AB46="*",$B46&gt;=400),"*",IF($B46&gt;=400,ROUND('201920 DATA'!AB46/$B46,2),"")))</f>
        <v>0.33</v>
      </c>
      <c r="M46" s="296">
        <f>IF(OR($B46="*",$B46&lt;400),"",IF(AND('201920 DATA'!AC46="*",$B46&gt;=400),"*",IF($B46&gt;=400,ROUND('201920 DATA'!AC46/$B46,2),"")))</f>
        <v>0.25</v>
      </c>
      <c r="N46" s="296">
        <f>IF(OR($B46="*",$B46&lt;400),"",IF(AND('201920 DATA'!AD46="*",$B46&gt;=400),"*",IF($B46&gt;=400,ROUND('201920 DATA'!AD46/$B46,2),"")))</f>
        <v>0.1</v>
      </c>
      <c r="O46" s="296">
        <f>IF(OR($B46="*",$B46&lt;400),"",IF(AND('201920 DATA'!AE46="*",$B46&gt;=400),"*",IF($B46&gt;=400,ROUND('201920 DATA'!AE46/$B46,2),"")))</f>
        <v>0</v>
      </c>
      <c r="P46" s="297"/>
      <c r="Q46" s="296">
        <f>IF(OR($B46="*",$B46&lt;400),"",IF(AND('201920 DATA'!FO46="*",$B46&gt;=400),"*",IF($B46&gt;=400,ROUND('201920 DATA'!FO46/$B46,2),"")))</f>
        <v>0.98</v>
      </c>
      <c r="R46" s="289">
        <f>IF(OR($C46="*",$C46&lt;400),"",IF(AND('201920 DATA'!F46="*",$C46&gt;=400),"*",IF($C46&gt;=400,ROUND('201920 DATA'!F46/$C46,2),"")))</f>
        <v>0</v>
      </c>
      <c r="S46" s="289">
        <f>IF(OR($C46="*",$C46&lt;400),"",IF(AND('201920 DATA'!G46="*",$C46&gt;=400),"*",IF($C46&gt;=400,ROUND('201920 DATA'!G46/$C46,2),"")))</f>
        <v>0</v>
      </c>
      <c r="T46" s="289">
        <f>IF(OR($C46="*",$C46&lt;400),"",IF(AND('201920 DATA'!H46="*",$C46&gt;=400),"*",IF($C46&gt;=400,ROUND('201920 DATA'!H46/$C46,2),"")))</f>
        <v>1</v>
      </c>
      <c r="U46" s="289">
        <f>IF(OR($C46="*",$C46&lt;400),"",IF(AND('201920 DATA'!FP46="*",$C46&gt;=400),"*",IF($C46&gt;=400,ROUND('201920 DATA'!FP46/$C46,2),"")))</f>
        <v>0</v>
      </c>
      <c r="V46" s="312">
        <f>IF(OR($D46="*",$D46&lt;400),"",IF(AND('201920 DATA'!M46="*",$D46&gt;=400),"*",IF($D46&gt;=400,ROUND('201920 DATA'!M46/$D46,2),"")))</f>
        <v>0.04</v>
      </c>
      <c r="W46" s="312">
        <f>IF(OR($D46="*",$D46&lt;400),"",IF(AND('201920 DATA'!N46="*",$D46&gt;=400),"*",IF($D46&gt;=400,ROUND('201920 DATA'!N46/$D46,2),"")))</f>
        <v>0.13</v>
      </c>
      <c r="X46" s="312">
        <f>IF(OR($D46="*",$D46&lt;400),"",IF(AND('201920 DATA'!O46="*",$D46&gt;=400),"*",IF($D46&gt;=400,ROUND('201920 DATA'!O46/$D46,2),"")))</f>
        <v>0.26</v>
      </c>
      <c r="Y46" s="312">
        <f>IF(OR($D46="*",$D46&lt;400),"",IF(AND('201920 DATA'!P46="*",$D46&gt;=400),"*",IF($D46&gt;=400,ROUND('201920 DATA'!P46/$D46,2),"")))</f>
        <v>0.28999999999999998</v>
      </c>
      <c r="Z46" s="312">
        <f>IF(OR($D46="*",$D46&lt;400),"",IF(AND('201920 DATA'!Q46="*",$D46&gt;=400),"*",IF($D46&gt;=400,ROUND('201920 DATA'!Q46/$D46,2),"")))</f>
        <v>0.28999999999999998</v>
      </c>
      <c r="AA46" s="312">
        <f>IF(OR($D46="*",$D46&lt;400),"",IF(AND('201920 DATA'!R46="*",$D46&gt;=400),"*",IF($D46&gt;=400,ROUND('201920 DATA'!R46/$D46,2),"")))</f>
        <v>0.03</v>
      </c>
      <c r="AB46" s="312" t="str">
        <f>IF(OR($D46="*",$D46&lt;400),"",IF(AND('201920 DATA'!S46="*",$D46&gt;=400),"*",IF($D46&gt;=400,ROUND('201920 DATA'!S46/$D46,2),"")))</f>
        <v>*</v>
      </c>
      <c r="AC46" s="312" t="str">
        <f>IF(OR($D46="*",$D46&lt;400),"",IF(AND('201920 DATA'!T46="*",$D46&gt;=400),"*",IF($D46&gt;=400,ROUND('201920 DATA'!T46/$D46,2),"")))</f>
        <v>*</v>
      </c>
      <c r="AD46" s="289">
        <f>IF(OR($C46="*",$C46&lt;400),"",IF(AND('201920 DATA'!BC46="*",$C46&gt;=400),"*",IF($C46&gt;=400,ROUND('201920 DATA'!BC46/$C46,2),"")))</f>
        <v>0.02</v>
      </c>
      <c r="AE46" s="289">
        <f>IF(OR($C46="*",$C46&lt;400),"",IF(AND('201920 DATA'!BD46="*",$C46&gt;=400),"*",IF($C46&gt;=400,ROUND('201920 DATA'!BD46/$C46,2),"")))</f>
        <v>0.05</v>
      </c>
      <c r="AF46" s="289">
        <f>IF(OR($C46="*",$C46&lt;400),"",IF(AND('201920 DATA'!BE46="*",$C46&gt;=400),"*",IF($C46&gt;=400,ROUND('201920 DATA'!BE46/$C46,2),"")))</f>
        <v>0.01</v>
      </c>
      <c r="AG46" s="289" t="str">
        <f>IF(OR($C46="*",$C46&lt;400),"",IF(AND('201920 DATA'!BF46="*",$C46&gt;=400),"*",IF($C46&gt;=400,ROUND('201920 DATA'!BF46/$C46,2),"")))</f>
        <v>*</v>
      </c>
      <c r="AH46" s="289">
        <f>IF(OR($C46="*",$C46&lt;400),"",IF(AND('201920 DATA'!BG46="*",$C46&gt;=400),"*",IF($C46&gt;=400,ROUND('201920 DATA'!BG46/$C46,2),"")))</f>
        <v>0</v>
      </c>
      <c r="AI46" s="289">
        <f>IF(OR($C46="*",$C46&lt;400),"",IF(AND('201920 DATA'!BH46="*",$C46&gt;=400),"*",IF($C46&gt;=400,ROUND('201920 DATA'!BH46/$C46,2),"")))</f>
        <v>0.02</v>
      </c>
      <c r="AJ46" s="289" t="str">
        <f>IF(OR($C46="*",$C46&lt;400),"",IF(AND('201920 DATA'!BI46="*",$C46&gt;=400),"*",IF($C46&gt;=400,ROUND('201920 DATA'!BI46/$C46,2),"")))</f>
        <v>*</v>
      </c>
      <c r="AK46" s="289" t="str">
        <f>IF(OR($C46="*",$C46&lt;400),"",IF(AND('201920 DATA'!BJ46="*",$C46&gt;=400),"*",IF($C46&gt;=400,ROUND('201920 DATA'!BJ46/$C46,2),"")))</f>
        <v>*</v>
      </c>
      <c r="AL46" s="289" t="str">
        <f>IF(OR($C46="*",$C46&lt;400),"",IF(AND('201920 DATA'!BK46="*",$C46&gt;=400),"*",IF($C46&gt;=400,ROUND('201920 DATA'!BK46/$C46,2),"")))</f>
        <v>*</v>
      </c>
      <c r="AM46" s="289">
        <f>IF(OR($C46="*",$C46&lt;400),"",IF(AND('201920 DATA'!BL46="*",$C46&gt;=400),"*",IF($C46&gt;=400,ROUND('201920 DATA'!BL46/$C46,2),"")))</f>
        <v>0</v>
      </c>
      <c r="AN46" s="289">
        <f>IF(OR($C46="*",$C46&lt;400),"",IF(AND('201920 DATA'!BM46="*",$C46&gt;=400),"*",IF($C46&gt;=400,ROUND('201920 DATA'!BM46/$C46,2),"")))</f>
        <v>0.23</v>
      </c>
      <c r="AO46" s="289">
        <f>IF(OR($C46="*",$C46&lt;400),"",IF(AND('201920 DATA'!BN46="*",$C46&gt;=400),"*",IF($C46&gt;=400,ROUND('201920 DATA'!BN46/$C46,2),"")))</f>
        <v>0.02</v>
      </c>
      <c r="AP46" s="289">
        <f>IF(OR($C46="*",$C46&lt;400),"",IF(AND('201920 DATA'!BO46="*",$C46&gt;=400),"*",IF($C46&gt;=400,ROUND('201920 DATA'!BO46/$C46,2),"")))</f>
        <v>0.45</v>
      </c>
      <c r="AQ46" s="289">
        <f>IF(OR($C46="*",$C46&lt;400),"",IF(AND('201920 DATA'!BP46="*",$C46&gt;=400),"*",IF($C46&gt;=400,ROUND('201920 DATA'!BP46/$C46,2),"")))</f>
        <v>0.09</v>
      </c>
      <c r="AR46" s="289">
        <f>IF(OR($C46="*",$C46&lt;400),"",IF(AND('201920 DATA'!BQ46="*",$C46&gt;=400),"*",IF($C46&gt;=400,ROUND('201920 DATA'!BQ46/$C46,2),"")))</f>
        <v>0</v>
      </c>
      <c r="AS46" s="289">
        <f>IF(OR($C46="*",$C46&lt;400),"",IF(AND('201920 DATA'!BR46="*",$C46&gt;=400),"*",IF($C46&gt;=400,ROUND('201920 DATA'!BR46/$C46,2),"")))</f>
        <v>0</v>
      </c>
      <c r="AT46" s="289" t="str">
        <f>IF(OR($C46="*",$C46&lt;400),"",IF(AND('201920 DATA'!BS46="*",$C46&gt;=400),"*",IF($C46&gt;=400,ROUND('201920 DATA'!BS46/$C46,2),"")))</f>
        <v>*</v>
      </c>
      <c r="AU46" s="289">
        <f>IF(OR($C46="*",$C46&lt;400),"",IF(AND('201920 DATA'!BT46="*",$C46&gt;=400),"*",IF($C46&gt;=400,ROUND('201920 DATA'!BT46/$C46,2),"")))</f>
        <v>0.08</v>
      </c>
      <c r="AV46" s="289">
        <f>IF(OR($C46="*",$C46&lt;400),"",IF(AND('201920 DATA'!BU46="*",$C46&gt;=400),"*",IF($C46&gt;=400,ROUND('201920 DATA'!BU46/$C46,2),"")))</f>
        <v>0.01</v>
      </c>
      <c r="AW46" s="289">
        <f>IF(OR($C46="*",$C46&lt;400),"",IF(AND('201920 DATA'!BV46="*",$C46&gt;=400),"*",IF($C46&gt;=400,ROUND('201920 DATA'!BV46/$C46,2),"")))</f>
        <v>0</v>
      </c>
      <c r="AX46" s="289">
        <f>IF(OR($C46="*",$C46&lt;400),"",IF(AND('201920 DATA'!BW46="*",$C46&gt;=400),"*",IF($C46&gt;=400,ROUND('201920 DATA'!BW46/$C46,2),"")))</f>
        <v>0.04</v>
      </c>
      <c r="AZ46" s="365">
        <v>1545</v>
      </c>
    </row>
    <row r="47" spans="1:52" x14ac:dyDescent="0.2">
      <c r="A47" s="373" t="s">
        <v>1213</v>
      </c>
      <c r="B47" s="287">
        <f>'201920 DATA'!B47</f>
        <v>1275</v>
      </c>
      <c r="C47" s="288">
        <f>'201920 DATA'!C47</f>
        <v>1275</v>
      </c>
      <c r="D47" s="293">
        <f>'201920 DATA'!FQ47</f>
        <v>995</v>
      </c>
      <c r="F47" s="313">
        <f t="shared" si="0"/>
        <v>0.41</v>
      </c>
      <c r="G47" s="295">
        <f t="shared" si="1"/>
        <v>1</v>
      </c>
      <c r="H47" s="289">
        <f>IF(OR($C47="*",$C47&lt;400),"",IF(AND('201920 DATA'!F47="*",$C47&gt;=400),"*",IF($C47&gt;=400,ROUND('201920 DATA'!F47/$C47,2),"")))</f>
        <v>0</v>
      </c>
      <c r="I47" s="296">
        <f>IF(OR($B47="*",$B47&lt;400),"",IF(AND('201920 DATA'!Y47="*",$B47&gt;=400),"*",IF($B47&gt;=400,ROUND('201920 DATA'!Y47/$B47,2),"")))</f>
        <v>0</v>
      </c>
      <c r="J47" s="296">
        <f>IF(OR($B47="*",$B47&lt;400),"",IF(AND('201920 DATA'!Z47="*",$B47&gt;=400),"*",IF($B47&gt;=400,ROUND('201920 DATA'!Z47/$B47,2),"")))</f>
        <v>0.11</v>
      </c>
      <c r="K47" s="296">
        <f>IF(OR($B47="*",$B47&lt;400),"",IF(AND('201920 DATA'!AA47="*",$B47&gt;=400),"*",IF($B47&gt;=400,ROUND('201920 DATA'!AA47/$B47,2),"")))</f>
        <v>0.24</v>
      </c>
      <c r="L47" s="296">
        <f>IF(OR($B47="*",$B47&lt;400),"",IF(AND('201920 DATA'!AB47="*",$B47&gt;=400),"*",IF($B47&gt;=400,ROUND('201920 DATA'!AB47/$B47,2),"")))</f>
        <v>0.28999999999999998</v>
      </c>
      <c r="M47" s="296">
        <f>IF(OR($B47="*",$B47&lt;400),"",IF(AND('201920 DATA'!AC47="*",$B47&gt;=400),"*",IF($B47&gt;=400,ROUND('201920 DATA'!AC47/$B47,2),"")))</f>
        <v>0.25</v>
      </c>
      <c r="N47" s="296">
        <f>IF(OR($B47="*",$B47&lt;400),"",IF(AND('201920 DATA'!AD47="*",$B47&gt;=400),"*",IF($B47&gt;=400,ROUND('201920 DATA'!AD47/$B47,2),"")))</f>
        <v>0.1</v>
      </c>
      <c r="O47" s="296" t="str">
        <f>IF(OR($B47="*",$B47&lt;400),"",IF(AND('201920 DATA'!AE47="*",$B47&gt;=400),"*",IF($B47&gt;=400,ROUND('201920 DATA'!AE47/$B47,2),"")))</f>
        <v>*</v>
      </c>
      <c r="P47" s="297"/>
      <c r="Q47" s="296">
        <f>IF(OR($B47="*",$B47&lt;400),"",IF(AND('201920 DATA'!FO47="*",$B47&gt;=400),"*",IF($B47&gt;=400,ROUND('201920 DATA'!FO47/$B47,2),"")))</f>
        <v>1</v>
      </c>
      <c r="R47" s="289">
        <f>IF(OR($C47="*",$C47&lt;400),"",IF(AND('201920 DATA'!F47="*",$C47&gt;=400),"*",IF($C47&gt;=400,ROUND('201920 DATA'!F47/$C47,2),"")))</f>
        <v>0</v>
      </c>
      <c r="S47" s="289">
        <f>IF(OR($C47="*",$C47&lt;400),"",IF(AND('201920 DATA'!G47="*",$C47&gt;=400),"*",IF($C47&gt;=400,ROUND('201920 DATA'!G47/$C47,2),"")))</f>
        <v>0</v>
      </c>
      <c r="T47" s="289">
        <f>IF(OR($C47="*",$C47&lt;400),"",IF(AND('201920 DATA'!H47="*",$C47&gt;=400),"*",IF($C47&gt;=400,ROUND('201920 DATA'!H47/$C47,2),"")))</f>
        <v>1</v>
      </c>
      <c r="U47" s="289">
        <f>IF(OR($C47="*",$C47&lt;400),"",IF(AND('201920 DATA'!FP47="*",$C47&gt;=400),"*",IF($C47&gt;=400,ROUND('201920 DATA'!FP47/$C47,2),"")))</f>
        <v>0</v>
      </c>
      <c r="V47" s="312">
        <f>IF(OR($D47="*",$D47&lt;400),"",IF(AND('201920 DATA'!M47="*",$D47&gt;=400),"*",IF($D47&gt;=400,ROUND('201920 DATA'!M47/$D47,2),"")))</f>
        <v>0.06</v>
      </c>
      <c r="W47" s="312">
        <f>IF(OR($D47="*",$D47&lt;400),"",IF(AND('201920 DATA'!N47="*",$D47&gt;=400),"*",IF($D47&gt;=400,ROUND('201920 DATA'!N47/$D47,2),"")))</f>
        <v>0.08</v>
      </c>
      <c r="X47" s="312">
        <f>IF(OR($D47="*",$D47&lt;400),"",IF(AND('201920 DATA'!O47="*",$D47&gt;=400),"*",IF($D47&gt;=400,ROUND('201920 DATA'!O47/$D47,2),"")))</f>
        <v>0.41</v>
      </c>
      <c r="Y47" s="312">
        <f>IF(OR($D47="*",$D47&lt;400),"",IF(AND('201920 DATA'!P47="*",$D47&gt;=400),"*",IF($D47&gt;=400,ROUND('201920 DATA'!P47/$D47,2),"")))</f>
        <v>0.28000000000000003</v>
      </c>
      <c r="Z47" s="312">
        <f>IF(OR($D47="*",$D47&lt;400),"",IF(AND('201920 DATA'!Q47="*",$D47&gt;=400),"*",IF($D47&gt;=400,ROUND('201920 DATA'!Q47/$D47,2),"")))</f>
        <v>0.18</v>
      </c>
      <c r="AA47" s="312">
        <f>IF(OR($D47="*",$D47&lt;400),"",IF(AND('201920 DATA'!R47="*",$D47&gt;=400),"*",IF($D47&gt;=400,ROUND('201920 DATA'!R47/$D47,2),"")))</f>
        <v>0.03</v>
      </c>
      <c r="AB47" s="312">
        <f>IF(OR($D47="*",$D47&lt;400),"",IF(AND('201920 DATA'!S47="*",$D47&gt;=400),"*",IF($D47&gt;=400,ROUND('201920 DATA'!S47/$D47,2),"")))</f>
        <v>0.01</v>
      </c>
      <c r="AC47" s="312" t="str">
        <f>IF(OR($D47="*",$D47&lt;400),"",IF(AND('201920 DATA'!T47="*",$D47&gt;=400),"*",IF($D47&gt;=400,ROUND('201920 DATA'!T47/$D47,2),"")))</f>
        <v>*</v>
      </c>
      <c r="AD47" s="289" t="str">
        <f>IF(OR($C47="*",$C47&lt;400),"",IF(AND('201920 DATA'!BC47="*",$C47&gt;=400),"*",IF($C47&gt;=400,ROUND('201920 DATA'!BC47/$C47,2),"")))</f>
        <v>*</v>
      </c>
      <c r="AE47" s="289">
        <f>IF(OR($C47="*",$C47&lt;400),"",IF(AND('201920 DATA'!BD47="*",$C47&gt;=400),"*",IF($C47&gt;=400,ROUND('201920 DATA'!BD47/$C47,2),"")))</f>
        <v>0.04</v>
      </c>
      <c r="AF47" s="289" t="str">
        <f>IF(OR($C47="*",$C47&lt;400),"",IF(AND('201920 DATA'!BE47="*",$C47&gt;=400),"*",IF($C47&gt;=400,ROUND('201920 DATA'!BE47/$C47,2),"")))</f>
        <v>*</v>
      </c>
      <c r="AG47" s="289">
        <f>IF(OR($C47="*",$C47&lt;400),"",IF(AND('201920 DATA'!BF47="*",$C47&gt;=400),"*",IF($C47&gt;=400,ROUND('201920 DATA'!BF47/$C47,2),"")))</f>
        <v>0</v>
      </c>
      <c r="AH47" s="289">
        <f>IF(OR($C47="*",$C47&lt;400),"",IF(AND('201920 DATA'!BG47="*",$C47&gt;=400),"*",IF($C47&gt;=400,ROUND('201920 DATA'!BG47/$C47,2),"")))</f>
        <v>0</v>
      </c>
      <c r="AI47" s="289">
        <f>IF(OR($C47="*",$C47&lt;400),"",IF(AND('201920 DATA'!BH47="*",$C47&gt;=400),"*",IF($C47&gt;=400,ROUND('201920 DATA'!BH47/$C47,2),"")))</f>
        <v>0.06</v>
      </c>
      <c r="AJ47" s="289">
        <f>IF(OR($C47="*",$C47&lt;400),"",IF(AND('201920 DATA'!BI47="*",$C47&gt;=400),"*",IF($C47&gt;=400,ROUND('201920 DATA'!BI47/$C47,2),"")))</f>
        <v>0</v>
      </c>
      <c r="AK47" s="289">
        <f>IF(OR($C47="*",$C47&lt;400),"",IF(AND('201920 DATA'!BJ47="*",$C47&gt;=400),"*",IF($C47&gt;=400,ROUND('201920 DATA'!BJ47/$C47,2),"")))</f>
        <v>0.03</v>
      </c>
      <c r="AL47" s="289">
        <f>IF(OR($C47="*",$C47&lt;400),"",IF(AND('201920 DATA'!BK47="*",$C47&gt;=400),"*",IF($C47&gt;=400,ROUND('201920 DATA'!BK47/$C47,2),"")))</f>
        <v>0</v>
      </c>
      <c r="AM47" s="289">
        <f>IF(OR($C47="*",$C47&lt;400),"",IF(AND('201920 DATA'!BL47="*",$C47&gt;=400),"*",IF($C47&gt;=400,ROUND('201920 DATA'!BL47/$C47,2),"")))</f>
        <v>0.11</v>
      </c>
      <c r="AN47" s="289">
        <f>IF(OR($C47="*",$C47&lt;400),"",IF(AND('201920 DATA'!BM47="*",$C47&gt;=400),"*",IF($C47&gt;=400,ROUND('201920 DATA'!BM47/$C47,2),"")))</f>
        <v>0.19</v>
      </c>
      <c r="AO47" s="289">
        <f>IF(OR($C47="*",$C47&lt;400),"",IF(AND('201920 DATA'!BN47="*",$C47&gt;=400),"*",IF($C47&gt;=400,ROUND('201920 DATA'!BN47/$C47,2),"")))</f>
        <v>0.1</v>
      </c>
      <c r="AP47" s="289">
        <f>IF(OR($C47="*",$C47&lt;400),"",IF(AND('201920 DATA'!BO47="*",$C47&gt;=400),"*",IF($C47&gt;=400,ROUND('201920 DATA'!BO47/$C47,2),"")))</f>
        <v>0.38</v>
      </c>
      <c r="AQ47" s="289">
        <f>IF(OR($C47="*",$C47&lt;400),"",IF(AND('201920 DATA'!BP47="*",$C47&gt;=400),"*",IF($C47&gt;=400,ROUND('201920 DATA'!BP47/$C47,2),"")))</f>
        <v>0.04</v>
      </c>
      <c r="AR47" s="289">
        <f>IF(OR($C47="*",$C47&lt;400),"",IF(AND('201920 DATA'!BQ47="*",$C47&gt;=400),"*",IF($C47&gt;=400,ROUND('201920 DATA'!BQ47/$C47,2),"")))</f>
        <v>0</v>
      </c>
      <c r="AS47" s="289">
        <f>IF(OR($C47="*",$C47&lt;400),"",IF(AND('201920 DATA'!BR47="*",$C47&gt;=400),"*",IF($C47&gt;=400,ROUND('201920 DATA'!BR47/$C47,2),"")))</f>
        <v>0</v>
      </c>
      <c r="AT47" s="289" t="str">
        <f>IF(OR($C47="*",$C47&lt;400),"",IF(AND('201920 DATA'!BS47="*",$C47&gt;=400),"*",IF($C47&gt;=400,ROUND('201920 DATA'!BS47/$C47,2),"")))</f>
        <v>*</v>
      </c>
      <c r="AU47" s="289">
        <f>IF(OR($C47="*",$C47&lt;400),"",IF(AND('201920 DATA'!BT47="*",$C47&gt;=400),"*",IF($C47&gt;=400,ROUND('201920 DATA'!BT47/$C47,2),"")))</f>
        <v>0.03</v>
      </c>
      <c r="AV47" s="289">
        <f>IF(OR($C47="*",$C47&lt;400),"",IF(AND('201920 DATA'!BU47="*",$C47&gt;=400),"*",IF($C47&gt;=400,ROUND('201920 DATA'!BU47/$C47,2),"")))</f>
        <v>0.01</v>
      </c>
      <c r="AW47" s="289">
        <f>IF(OR($C47="*",$C47&lt;400),"",IF(AND('201920 DATA'!BV47="*",$C47&gt;=400),"*",IF($C47&gt;=400,ROUND('201920 DATA'!BV47/$C47,2),"")))</f>
        <v>0</v>
      </c>
      <c r="AX47" s="289" t="str">
        <f>IF(OR($C47="*",$C47&lt;400),"",IF(AND('201920 DATA'!BW47="*",$C47&gt;=400),"*",IF($C47&gt;=400,ROUND('201920 DATA'!BW47/$C47,2),"")))</f>
        <v>*</v>
      </c>
      <c r="AZ47" s="365">
        <v>755</v>
      </c>
    </row>
    <row r="48" spans="1:52" x14ac:dyDescent="0.2">
      <c r="A48" s="373" t="s">
        <v>602</v>
      </c>
      <c r="B48" s="287">
        <f>'201920 DATA'!B48</f>
        <v>2080</v>
      </c>
      <c r="C48" s="288">
        <f>'201920 DATA'!C48</f>
        <v>2080</v>
      </c>
      <c r="D48" s="293">
        <f>'201920 DATA'!FQ48</f>
        <v>0</v>
      </c>
      <c r="F48" s="313">
        <f t="shared" si="0"/>
        <v>0.16</v>
      </c>
      <c r="G48" s="295">
        <f t="shared" si="1"/>
        <v>1</v>
      </c>
      <c r="H48" s="289">
        <f>IF(OR($C48="*",$C48&lt;400),"",IF(AND('201920 DATA'!F48="*",$C48&gt;=400),"*",IF($C48&gt;=400,ROUND('201920 DATA'!F48/$C48,2),"")))</f>
        <v>0</v>
      </c>
      <c r="I48" s="296">
        <f>IF(OR($B48="*",$B48&lt;400),"",IF(AND('201920 DATA'!Y48="*",$B48&gt;=400),"*",IF($B48&gt;=400,ROUND('201920 DATA'!Y48/$B48,2),"")))</f>
        <v>0</v>
      </c>
      <c r="J48" s="296">
        <f>IF(OR($B48="*",$B48&lt;400),"",IF(AND('201920 DATA'!Z48="*",$B48&gt;=400),"*",IF($B48&gt;=400,ROUND('201920 DATA'!Z48/$B48,2),"")))</f>
        <v>0.08</v>
      </c>
      <c r="K48" s="296">
        <f>IF(OR($B48="*",$B48&lt;400),"",IF(AND('201920 DATA'!AA48="*",$B48&gt;=400),"*",IF($B48&gt;=400,ROUND('201920 DATA'!AA48/$B48,2),"")))</f>
        <v>0.17</v>
      </c>
      <c r="L48" s="296">
        <f>IF(OR($B48="*",$B48&lt;400),"",IF(AND('201920 DATA'!AB48="*",$B48&gt;=400),"*",IF($B48&gt;=400,ROUND('201920 DATA'!AB48/$B48,2),"")))</f>
        <v>0.28999999999999998</v>
      </c>
      <c r="M48" s="296">
        <f>IF(OR($B48="*",$B48&lt;400),"",IF(AND('201920 DATA'!AC48="*",$B48&gt;=400),"*",IF($B48&gt;=400,ROUND('201920 DATA'!AC48/$B48,2),"")))</f>
        <v>0.31</v>
      </c>
      <c r="N48" s="296">
        <f>IF(OR($B48="*",$B48&lt;400),"",IF(AND('201920 DATA'!AD48="*",$B48&gt;=400),"*",IF($B48&gt;=400,ROUND('201920 DATA'!AD48/$B48,2),"")))</f>
        <v>0.13</v>
      </c>
      <c r="O48" s="296" t="str">
        <f>IF(OR($B48="*",$B48&lt;400),"",IF(AND('201920 DATA'!AE48="*",$B48&gt;=400),"*",IF($B48&gt;=400,ROUND('201920 DATA'!AE48/$B48,2),"")))</f>
        <v>*</v>
      </c>
      <c r="P48" s="297"/>
      <c r="Q48" s="296">
        <f>IF(OR($B48="*",$B48&lt;400),"",IF(AND('201920 DATA'!FO48="*",$B48&gt;=400),"*",IF($B48&gt;=400,ROUND('201920 DATA'!FO48/$B48,2),"")))</f>
        <v>0.96</v>
      </c>
      <c r="R48" s="289">
        <f>IF(OR($C48="*",$C48&lt;400),"",IF(AND('201920 DATA'!F48="*",$C48&gt;=400),"*",IF($C48&gt;=400,ROUND('201920 DATA'!F48/$C48,2),"")))</f>
        <v>0</v>
      </c>
      <c r="S48" s="289">
        <f>IF(OR($C48="*",$C48&lt;400),"",IF(AND('201920 DATA'!G48="*",$C48&gt;=400),"*",IF($C48&gt;=400,ROUND('201920 DATA'!G48/$C48,2),"")))</f>
        <v>1</v>
      </c>
      <c r="T48" s="289">
        <f>IF(OR($C48="*",$C48&lt;400),"",IF(AND('201920 DATA'!H48="*",$C48&gt;=400),"*",IF($C48&gt;=400,ROUND('201920 DATA'!H48/$C48,2),"")))</f>
        <v>0</v>
      </c>
      <c r="U48" s="289">
        <f>IF(OR($C48="*",$C48&lt;400),"",IF(AND('201920 DATA'!FP48="*",$C48&gt;=400),"*",IF($C48&gt;=400,ROUND('201920 DATA'!FP48/$C48,2),"")))</f>
        <v>0</v>
      </c>
      <c r="V48" s="312" t="str">
        <f>IF(OR($D48="*",$D48&lt;400),"",IF(AND('201920 DATA'!M48="*",$D48&gt;=400),"*",IF($D48&gt;=400,ROUND('201920 DATA'!M48/$D48,2),"")))</f>
        <v/>
      </c>
      <c r="W48" s="312" t="str">
        <f>IF(OR($D48="*",$D48&lt;400),"",IF(AND('201920 DATA'!N48="*",$D48&gt;=400),"*",IF($D48&gt;=400,ROUND('201920 DATA'!N48/$D48,2),"")))</f>
        <v/>
      </c>
      <c r="X48" s="312" t="str">
        <f>IF(OR($D48="*",$D48&lt;400),"",IF(AND('201920 DATA'!O48="*",$D48&gt;=400),"*",IF($D48&gt;=400,ROUND('201920 DATA'!O48/$D48,2),"")))</f>
        <v/>
      </c>
      <c r="Y48" s="312" t="str">
        <f>IF(OR($D48="*",$D48&lt;400),"",IF(AND('201920 DATA'!P48="*",$D48&gt;=400),"*",IF($D48&gt;=400,ROUND('201920 DATA'!P48/$D48,2),"")))</f>
        <v/>
      </c>
      <c r="Z48" s="312" t="str">
        <f>IF(OR($D48="*",$D48&lt;400),"",IF(AND('201920 DATA'!Q48="*",$D48&gt;=400),"*",IF($D48&gt;=400,ROUND('201920 DATA'!Q48/$D48,2),"")))</f>
        <v/>
      </c>
      <c r="AA48" s="312" t="str">
        <f>IF(OR($D48="*",$D48&lt;400),"",IF(AND('201920 DATA'!R48="*",$D48&gt;=400),"*",IF($D48&gt;=400,ROUND('201920 DATA'!R48/$D48,2),"")))</f>
        <v/>
      </c>
      <c r="AB48" s="312" t="str">
        <f>IF(OR($D48="*",$D48&lt;400),"",IF(AND('201920 DATA'!S48="*",$D48&gt;=400),"*",IF($D48&gt;=400,ROUND('201920 DATA'!S48/$D48,2),"")))</f>
        <v/>
      </c>
      <c r="AC48" s="312" t="str">
        <f>IF(OR($D48="*",$D48&lt;400),"",IF(AND('201920 DATA'!T48="*",$D48&gt;=400),"*",IF($D48&gt;=400,ROUND('201920 DATA'!T48/$D48,2),"")))</f>
        <v/>
      </c>
      <c r="AD48" s="289" t="str">
        <f>IF(OR($C48="*",$C48&lt;400),"",IF(AND('201920 DATA'!BC48="*",$C48&gt;=400),"*",IF($C48&gt;=400,ROUND('201920 DATA'!BC48/$C48,2),"")))</f>
        <v>*</v>
      </c>
      <c r="AE48" s="289">
        <f>IF(OR($C48="*",$C48&lt;400),"",IF(AND('201920 DATA'!BD48="*",$C48&gt;=400),"*",IF($C48&gt;=400,ROUND('201920 DATA'!BD48/$C48,2),"")))</f>
        <v>0.04</v>
      </c>
      <c r="AF48" s="289" t="str">
        <f>IF(OR($C48="*",$C48&lt;400),"",IF(AND('201920 DATA'!BE48="*",$C48&gt;=400),"*",IF($C48&gt;=400,ROUND('201920 DATA'!BE48/$C48,2),"")))</f>
        <v>*</v>
      </c>
      <c r="AG48" s="289">
        <f>IF(OR($C48="*",$C48&lt;400),"",IF(AND('201920 DATA'!BF48="*",$C48&gt;=400),"*",IF($C48&gt;=400,ROUND('201920 DATA'!BF48/$C48,2),"")))</f>
        <v>0</v>
      </c>
      <c r="AH48" s="289" t="str">
        <f>IF(OR($C48="*",$C48&lt;400),"",IF(AND('201920 DATA'!BG48="*",$C48&gt;=400),"*",IF($C48&gt;=400,ROUND('201920 DATA'!BG48/$C48,2),"")))</f>
        <v>*</v>
      </c>
      <c r="AI48" s="289">
        <f>IF(OR($C48="*",$C48&lt;400),"",IF(AND('201920 DATA'!BH48="*",$C48&gt;=400),"*",IF($C48&gt;=400,ROUND('201920 DATA'!BH48/$C48,2),"")))</f>
        <v>0.01</v>
      </c>
      <c r="AJ48" s="289">
        <f>IF(OR($C48="*",$C48&lt;400),"",IF(AND('201920 DATA'!BI48="*",$C48&gt;=400),"*",IF($C48&gt;=400,ROUND('201920 DATA'!BI48/$C48,2),"")))</f>
        <v>0</v>
      </c>
      <c r="AK48" s="289" t="str">
        <f>IF(OR($C48="*",$C48&lt;400),"",IF(AND('201920 DATA'!BJ48="*",$C48&gt;=400),"*",IF($C48&gt;=400,ROUND('201920 DATA'!BJ48/$C48,2),"")))</f>
        <v>*</v>
      </c>
      <c r="AL48" s="289">
        <f>IF(OR($C48="*",$C48&lt;400),"",IF(AND('201920 DATA'!BK48="*",$C48&gt;=400),"*",IF($C48&gt;=400,ROUND('201920 DATA'!BK48/$C48,2),"")))</f>
        <v>0</v>
      </c>
      <c r="AM48" s="289">
        <f>IF(OR($C48="*",$C48&lt;400),"",IF(AND('201920 DATA'!BL48="*",$C48&gt;=400),"*",IF($C48&gt;=400,ROUND('201920 DATA'!BL48/$C48,2),"")))</f>
        <v>0</v>
      </c>
      <c r="AN48" s="289">
        <f>IF(OR($C48="*",$C48&lt;400),"",IF(AND('201920 DATA'!BM48="*",$C48&gt;=400),"*",IF($C48&gt;=400,ROUND('201920 DATA'!BM48/$C48,2),"")))</f>
        <v>0.13</v>
      </c>
      <c r="AO48" s="289">
        <f>IF(OR($C48="*",$C48&lt;400),"",IF(AND('201920 DATA'!BN48="*",$C48&gt;=400),"*",IF($C48&gt;=400,ROUND('201920 DATA'!BN48/$C48,2),"")))</f>
        <v>0.02</v>
      </c>
      <c r="AP48" s="289">
        <f>IF(OR($C48="*",$C48&lt;400),"",IF(AND('201920 DATA'!BO48="*",$C48&gt;=400),"*",IF($C48&gt;=400,ROUND('201920 DATA'!BO48/$C48,2),"")))</f>
        <v>0.59</v>
      </c>
      <c r="AQ48" s="289">
        <f>IF(OR($C48="*",$C48&lt;400),"",IF(AND('201920 DATA'!BP48="*",$C48&gt;=400),"*",IF($C48&gt;=400,ROUND('201920 DATA'!BP48/$C48,2),"")))</f>
        <v>0.16</v>
      </c>
      <c r="AR48" s="289">
        <f>IF(OR($C48="*",$C48&lt;400),"",IF(AND('201920 DATA'!BQ48="*",$C48&gt;=400),"*",IF($C48&gt;=400,ROUND('201920 DATA'!BQ48/$C48,2),"")))</f>
        <v>0</v>
      </c>
      <c r="AS48" s="289">
        <f>IF(OR($C48="*",$C48&lt;400),"",IF(AND('201920 DATA'!BR48="*",$C48&gt;=400),"*",IF($C48&gt;=400,ROUND('201920 DATA'!BR48/$C48,2),"")))</f>
        <v>0</v>
      </c>
      <c r="AT48" s="289">
        <f>IF(OR($C48="*",$C48&lt;400),"",IF(AND('201920 DATA'!BS48="*",$C48&gt;=400),"*",IF($C48&gt;=400,ROUND('201920 DATA'!BS48/$C48,2),"")))</f>
        <v>0</v>
      </c>
      <c r="AU48" s="289">
        <f>IF(OR($C48="*",$C48&lt;400),"",IF(AND('201920 DATA'!BT48="*",$C48&gt;=400),"*",IF($C48&gt;=400,ROUND('201920 DATA'!BT48/$C48,2),"")))</f>
        <v>0.02</v>
      </c>
      <c r="AV48" s="289">
        <f>IF(OR($C48="*",$C48&lt;400),"",IF(AND('201920 DATA'!BU48="*",$C48&gt;=400),"*",IF($C48&gt;=400,ROUND('201920 DATA'!BU48/$C48,2),"")))</f>
        <v>0.01</v>
      </c>
      <c r="AW48" s="289">
        <f>IF(OR($C48="*",$C48&lt;400),"",IF(AND('201920 DATA'!BV48="*",$C48&gt;=400),"*",IF($C48&gt;=400,ROUND('201920 DATA'!BV48/$C48,2),"")))</f>
        <v>0</v>
      </c>
      <c r="AX48" s="289">
        <f>IF(OR($C48="*",$C48&lt;400),"",IF(AND('201920 DATA'!BW48="*",$C48&gt;=400),"*",IF($C48&gt;=400,ROUND('201920 DATA'!BW48/$C48,2),"")))</f>
        <v>0.01</v>
      </c>
      <c r="AZ48" s="365">
        <v>1755</v>
      </c>
    </row>
    <row r="49" spans="1:52" x14ac:dyDescent="0.2">
      <c r="A49" s="373" t="s">
        <v>1380</v>
      </c>
      <c r="B49" s="287">
        <f>'201920 DATA'!B49</f>
        <v>255</v>
      </c>
      <c r="C49" s="288">
        <f>'201920 DATA'!C49</f>
        <v>255</v>
      </c>
      <c r="D49" s="293">
        <f>'201920 DATA'!FQ49</f>
        <v>0</v>
      </c>
      <c r="F49" s="313" t="str">
        <f t="shared" si="0"/>
        <v/>
      </c>
      <c r="G49" s="295" t="str">
        <f t="shared" si="1"/>
        <v/>
      </c>
      <c r="H49" s="289" t="str">
        <f>IF(OR($C49="*",$C49&lt;400),"",IF(AND('201920 DATA'!F49="*",$C49&gt;=400),"*",IF($C49&gt;=400,ROUND('201920 DATA'!F49/$C49,2),"")))</f>
        <v/>
      </c>
      <c r="I49" s="296" t="str">
        <f>IF(OR($B49="*",$B49&lt;400),"",IF(AND('201920 DATA'!Y49="*",$B49&gt;=400),"*",IF($B49&gt;=400,ROUND('201920 DATA'!Y49/$B49,2),"")))</f>
        <v/>
      </c>
      <c r="J49" s="296" t="str">
        <f>IF(OR($B49="*",$B49&lt;400),"",IF(AND('201920 DATA'!Z49="*",$B49&gt;=400),"*",IF($B49&gt;=400,ROUND('201920 DATA'!Z49/$B49,2),"")))</f>
        <v/>
      </c>
      <c r="K49" s="296" t="str">
        <f>IF(OR($B49="*",$B49&lt;400),"",IF(AND('201920 DATA'!AA49="*",$B49&gt;=400),"*",IF($B49&gt;=400,ROUND('201920 DATA'!AA49/$B49,2),"")))</f>
        <v/>
      </c>
      <c r="L49" s="296" t="str">
        <f>IF(OR($B49="*",$B49&lt;400),"",IF(AND('201920 DATA'!AB49="*",$B49&gt;=400),"*",IF($B49&gt;=400,ROUND('201920 DATA'!AB49/$B49,2),"")))</f>
        <v/>
      </c>
      <c r="M49" s="296" t="str">
        <f>IF(OR($B49="*",$B49&lt;400),"",IF(AND('201920 DATA'!AC49="*",$B49&gt;=400),"*",IF($B49&gt;=400,ROUND('201920 DATA'!AC49/$B49,2),"")))</f>
        <v/>
      </c>
      <c r="N49" s="296" t="str">
        <f>IF(OR($B49="*",$B49&lt;400),"",IF(AND('201920 DATA'!AD49="*",$B49&gt;=400),"*",IF($B49&gt;=400,ROUND('201920 DATA'!AD49/$B49,2),"")))</f>
        <v/>
      </c>
      <c r="O49" s="296" t="str">
        <f>IF(OR($B49="*",$B49&lt;400),"",IF(AND('201920 DATA'!AE49="*",$B49&gt;=400),"*",IF($B49&gt;=400,ROUND('201920 DATA'!AE49/$B49,2),"")))</f>
        <v/>
      </c>
      <c r="P49" s="297"/>
      <c r="Q49" s="296" t="str">
        <f>IF(OR($B49="*",$B49&lt;400),"",IF(AND('201920 DATA'!FO49="*",$B49&gt;=400),"*",IF($B49&gt;=400,ROUND('201920 DATA'!FO49/$B49,2),"")))</f>
        <v/>
      </c>
      <c r="R49" s="289" t="str">
        <f>IF(OR($C49="*",$C49&lt;400),"",IF(AND('201920 DATA'!F49="*",$C49&gt;=400),"*",IF($C49&gt;=400,ROUND('201920 DATA'!F49/$C49,2),"")))</f>
        <v/>
      </c>
      <c r="S49" s="289" t="str">
        <f>IF(OR($C49="*",$C49&lt;400),"",IF(AND('201920 DATA'!G49="*",$C49&gt;=400),"*",IF($C49&gt;=400,ROUND('201920 DATA'!G49/$C49,2),"")))</f>
        <v/>
      </c>
      <c r="T49" s="289" t="str">
        <f>IF(OR($C49="*",$C49&lt;400),"",IF(AND('201920 DATA'!H49="*",$C49&gt;=400),"*",IF($C49&gt;=400,ROUND('201920 DATA'!H49/$C49,2),"")))</f>
        <v/>
      </c>
      <c r="U49" s="289" t="str">
        <f>IF(OR($C49="*",$C49&lt;400),"",IF(AND('201920 DATA'!FP49="*",$C49&gt;=400),"*",IF($C49&gt;=400,ROUND('201920 DATA'!FP49/$C49,2),"")))</f>
        <v/>
      </c>
      <c r="V49" s="312" t="str">
        <f>IF(OR($D49="*",$D49&lt;400),"",IF(AND('201920 DATA'!M49="*",$D49&gt;=400),"*",IF($D49&gt;=400,ROUND('201920 DATA'!M49/$D49,2),"")))</f>
        <v/>
      </c>
      <c r="W49" s="312" t="str">
        <f>IF(OR($D49="*",$D49&lt;400),"",IF(AND('201920 DATA'!N49="*",$D49&gt;=400),"*",IF($D49&gt;=400,ROUND('201920 DATA'!N49/$D49,2),"")))</f>
        <v/>
      </c>
      <c r="X49" s="312" t="str">
        <f>IF(OR($D49="*",$D49&lt;400),"",IF(AND('201920 DATA'!O49="*",$D49&gt;=400),"*",IF($D49&gt;=400,ROUND('201920 DATA'!O49/$D49,2),"")))</f>
        <v/>
      </c>
      <c r="Y49" s="312" t="str">
        <f>IF(OR($D49="*",$D49&lt;400),"",IF(AND('201920 DATA'!P49="*",$D49&gt;=400),"*",IF($D49&gt;=400,ROUND('201920 DATA'!P49/$D49,2),"")))</f>
        <v/>
      </c>
      <c r="Z49" s="312" t="str">
        <f>IF(OR($D49="*",$D49&lt;400),"",IF(AND('201920 DATA'!Q49="*",$D49&gt;=400),"*",IF($D49&gt;=400,ROUND('201920 DATA'!Q49/$D49,2),"")))</f>
        <v/>
      </c>
      <c r="AA49" s="312" t="str">
        <f>IF(OR($D49="*",$D49&lt;400),"",IF(AND('201920 DATA'!R49="*",$D49&gt;=400),"*",IF($D49&gt;=400,ROUND('201920 DATA'!R49/$D49,2),"")))</f>
        <v/>
      </c>
      <c r="AB49" s="312" t="str">
        <f>IF(OR($D49="*",$D49&lt;400),"",IF(AND('201920 DATA'!S49="*",$D49&gt;=400),"*",IF($D49&gt;=400,ROUND('201920 DATA'!S49/$D49,2),"")))</f>
        <v/>
      </c>
      <c r="AC49" s="312" t="str">
        <f>IF(OR($D49="*",$D49&lt;400),"",IF(AND('201920 DATA'!T49="*",$D49&gt;=400),"*",IF($D49&gt;=400,ROUND('201920 DATA'!T49/$D49,2),"")))</f>
        <v/>
      </c>
      <c r="AD49" s="289" t="str">
        <f>IF(OR($C49="*",$C49&lt;400),"",IF(AND('201920 DATA'!BC49="*",$C49&gt;=400),"*",IF($C49&gt;=400,ROUND('201920 DATA'!BC49/$C49,2),"")))</f>
        <v/>
      </c>
      <c r="AE49" s="289" t="str">
        <f>IF(OR($C49="*",$C49&lt;400),"",IF(AND('201920 DATA'!BD49="*",$C49&gt;=400),"*",IF($C49&gt;=400,ROUND('201920 DATA'!BD49/$C49,2),"")))</f>
        <v/>
      </c>
      <c r="AF49" s="289" t="str">
        <f>IF(OR($C49="*",$C49&lt;400),"",IF(AND('201920 DATA'!BE49="*",$C49&gt;=400),"*",IF($C49&gt;=400,ROUND('201920 DATA'!BE49/$C49,2),"")))</f>
        <v/>
      </c>
      <c r="AG49" s="289" t="str">
        <f>IF(OR($C49="*",$C49&lt;400),"",IF(AND('201920 DATA'!BF49="*",$C49&gt;=400),"*",IF($C49&gt;=400,ROUND('201920 DATA'!BF49/$C49,2),"")))</f>
        <v/>
      </c>
      <c r="AH49" s="289" t="str">
        <f>IF(OR($C49="*",$C49&lt;400),"",IF(AND('201920 DATA'!BG49="*",$C49&gt;=400),"*",IF($C49&gt;=400,ROUND('201920 DATA'!BG49/$C49,2),"")))</f>
        <v/>
      </c>
      <c r="AI49" s="289" t="str">
        <f>IF(OR($C49="*",$C49&lt;400),"",IF(AND('201920 DATA'!BH49="*",$C49&gt;=400),"*",IF($C49&gt;=400,ROUND('201920 DATA'!BH49/$C49,2),"")))</f>
        <v/>
      </c>
      <c r="AJ49" s="289" t="str">
        <f>IF(OR($C49="*",$C49&lt;400),"",IF(AND('201920 DATA'!BI49="*",$C49&gt;=400),"*",IF($C49&gt;=400,ROUND('201920 DATA'!BI49/$C49,2),"")))</f>
        <v/>
      </c>
      <c r="AK49" s="289" t="str">
        <f>IF(OR($C49="*",$C49&lt;400),"",IF(AND('201920 DATA'!BJ49="*",$C49&gt;=400),"*",IF($C49&gt;=400,ROUND('201920 DATA'!BJ49/$C49,2),"")))</f>
        <v/>
      </c>
      <c r="AL49" s="289" t="str">
        <f>IF(OR($C49="*",$C49&lt;400),"",IF(AND('201920 DATA'!BK49="*",$C49&gt;=400),"*",IF($C49&gt;=400,ROUND('201920 DATA'!BK49/$C49,2),"")))</f>
        <v/>
      </c>
      <c r="AM49" s="289" t="str">
        <f>IF(OR($C49="*",$C49&lt;400),"",IF(AND('201920 DATA'!BL49="*",$C49&gt;=400),"*",IF($C49&gt;=400,ROUND('201920 DATA'!BL49/$C49,2),"")))</f>
        <v/>
      </c>
      <c r="AN49" s="289" t="str">
        <f>IF(OR($C49="*",$C49&lt;400),"",IF(AND('201920 DATA'!BM49="*",$C49&gt;=400),"*",IF($C49&gt;=400,ROUND('201920 DATA'!BM49/$C49,2),"")))</f>
        <v/>
      </c>
      <c r="AO49" s="289" t="str">
        <f>IF(OR($C49="*",$C49&lt;400),"",IF(AND('201920 DATA'!BN49="*",$C49&gt;=400),"*",IF($C49&gt;=400,ROUND('201920 DATA'!BN49/$C49,2),"")))</f>
        <v/>
      </c>
      <c r="AP49" s="289" t="str">
        <f>IF(OR($C49="*",$C49&lt;400),"",IF(AND('201920 DATA'!BO49="*",$C49&gt;=400),"*",IF($C49&gt;=400,ROUND('201920 DATA'!BO49/$C49,2),"")))</f>
        <v/>
      </c>
      <c r="AQ49" s="289" t="str">
        <f>IF(OR($C49="*",$C49&lt;400),"",IF(AND('201920 DATA'!BP49="*",$C49&gt;=400),"*",IF($C49&gt;=400,ROUND('201920 DATA'!BP49/$C49,2),"")))</f>
        <v/>
      </c>
      <c r="AR49" s="289" t="str">
        <f>IF(OR($C49="*",$C49&lt;400),"",IF(AND('201920 DATA'!BQ49="*",$C49&gt;=400),"*",IF($C49&gt;=400,ROUND('201920 DATA'!BQ49/$C49,2),"")))</f>
        <v/>
      </c>
      <c r="AS49" s="289" t="str">
        <f>IF(OR($C49="*",$C49&lt;400),"",IF(AND('201920 DATA'!BR49="*",$C49&gt;=400),"*",IF($C49&gt;=400,ROUND('201920 DATA'!BR49/$C49,2),"")))</f>
        <v/>
      </c>
      <c r="AT49" s="289" t="str">
        <f>IF(OR($C49="*",$C49&lt;400),"",IF(AND('201920 DATA'!BS49="*",$C49&gt;=400),"*",IF($C49&gt;=400,ROUND('201920 DATA'!BS49/$C49,2),"")))</f>
        <v/>
      </c>
      <c r="AU49" s="289" t="str">
        <f>IF(OR($C49="*",$C49&lt;400),"",IF(AND('201920 DATA'!BT49="*",$C49&gt;=400),"*",IF($C49&gt;=400,ROUND('201920 DATA'!BT49/$C49,2),"")))</f>
        <v/>
      </c>
      <c r="AV49" s="289" t="str">
        <f>IF(OR($C49="*",$C49&lt;400),"",IF(AND('201920 DATA'!BU49="*",$C49&gt;=400),"*",IF($C49&gt;=400,ROUND('201920 DATA'!BU49/$C49,2),"")))</f>
        <v/>
      </c>
      <c r="AW49" s="289" t="str">
        <f>IF(OR($C49="*",$C49&lt;400),"",IF(AND('201920 DATA'!BV49="*",$C49&gt;=400),"*",IF($C49&gt;=400,ROUND('201920 DATA'!BV49/$C49,2),"")))</f>
        <v/>
      </c>
      <c r="AX49" s="289" t="str">
        <f>IF(OR($C49="*",$C49&lt;400),"",IF(AND('201920 DATA'!BW49="*",$C49&gt;=400),"*",IF($C49&gt;=400,ROUND('201920 DATA'!BW49/$C49,2),"")))</f>
        <v/>
      </c>
      <c r="AZ49" s="365">
        <v>265</v>
      </c>
    </row>
    <row r="50" spans="1:52" x14ac:dyDescent="0.2">
      <c r="A50" s="373" t="s">
        <v>749</v>
      </c>
      <c r="B50" s="287">
        <f>'201920 DATA'!B50</f>
        <v>1620</v>
      </c>
      <c r="C50" s="288">
        <f>'201920 DATA'!C50</f>
        <v>1620</v>
      </c>
      <c r="D50" s="293">
        <f>'201920 DATA'!FQ50</f>
        <v>530</v>
      </c>
      <c r="F50" s="313">
        <f t="shared" si="0"/>
        <v>-0.17</v>
      </c>
      <c r="G50" s="295">
        <f t="shared" si="1"/>
        <v>1</v>
      </c>
      <c r="H50" s="289">
        <f>IF(OR($C50="*",$C50&lt;400),"",IF(AND('201920 DATA'!F50="*",$C50&gt;=400),"*",IF($C50&gt;=400,ROUND('201920 DATA'!F50/$C50,2),"")))</f>
        <v>0</v>
      </c>
      <c r="I50" s="296">
        <f>IF(OR($B50="*",$B50&lt;400),"",IF(AND('201920 DATA'!Y50="*",$B50&gt;=400),"*",IF($B50&gt;=400,ROUND('201920 DATA'!Y50/$B50,2),"")))</f>
        <v>0</v>
      </c>
      <c r="J50" s="296">
        <f>IF(OR($B50="*",$B50&lt;400),"",IF(AND('201920 DATA'!Z50="*",$B50&gt;=400),"*",IF($B50&gt;=400,ROUND('201920 DATA'!Z50/$B50,2),"")))</f>
        <v>7.0000000000000007E-2</v>
      </c>
      <c r="K50" s="296">
        <f>IF(OR($B50="*",$B50&lt;400),"",IF(AND('201920 DATA'!AA50="*",$B50&gt;=400),"*",IF($B50&gt;=400,ROUND('201920 DATA'!AA50/$B50,2),"")))</f>
        <v>0.15</v>
      </c>
      <c r="L50" s="296">
        <f>IF(OR($B50="*",$B50&lt;400),"",IF(AND('201920 DATA'!AB50="*",$B50&gt;=400),"*",IF($B50&gt;=400,ROUND('201920 DATA'!AB50/$B50,2),"")))</f>
        <v>0.27</v>
      </c>
      <c r="M50" s="296">
        <f>IF(OR($B50="*",$B50&lt;400),"",IF(AND('201920 DATA'!AC50="*",$B50&gt;=400),"*",IF($B50&gt;=400,ROUND('201920 DATA'!AC50/$B50,2),"")))</f>
        <v>0.31</v>
      </c>
      <c r="N50" s="296">
        <f>IF(OR($B50="*",$B50&lt;400),"",IF(AND('201920 DATA'!AD50="*",$B50&gt;=400),"*",IF($B50&gt;=400,ROUND('201920 DATA'!AD50/$B50,2),"")))</f>
        <v>0.19</v>
      </c>
      <c r="O50" s="296" t="str">
        <f>IF(OR($B50="*",$B50&lt;400),"",IF(AND('201920 DATA'!AE50="*",$B50&gt;=400),"*",IF($B50&gt;=400,ROUND('201920 DATA'!AE50/$B50,2),"")))</f>
        <v>*</v>
      </c>
      <c r="P50" s="297"/>
      <c r="Q50" s="296">
        <f>IF(OR($B50="*",$B50&lt;400),"",IF(AND('201920 DATA'!FO50="*",$B50&gt;=400),"*",IF($B50&gt;=400,ROUND('201920 DATA'!FO50/$B50,2),"")))</f>
        <v>0.98</v>
      </c>
      <c r="R50" s="289">
        <f>IF(OR($C50="*",$C50&lt;400),"",IF(AND('201920 DATA'!F50="*",$C50&gt;=400),"*",IF($C50&gt;=400,ROUND('201920 DATA'!F50/$C50,2),"")))</f>
        <v>0</v>
      </c>
      <c r="S50" s="289">
        <f>IF(OR($C50="*",$C50&lt;400),"",IF(AND('201920 DATA'!G50="*",$C50&gt;=400),"*",IF($C50&gt;=400,ROUND('201920 DATA'!G50/$C50,2),"")))</f>
        <v>0</v>
      </c>
      <c r="T50" s="289">
        <f>IF(OR($C50="*",$C50&lt;400),"",IF(AND('201920 DATA'!H50="*",$C50&gt;=400),"*",IF($C50&gt;=400,ROUND('201920 DATA'!H50/$C50,2),"")))</f>
        <v>1</v>
      </c>
      <c r="U50" s="289">
        <f>IF(OR($C50="*",$C50&lt;400),"",IF(AND('201920 DATA'!FP50="*",$C50&gt;=400),"*",IF($C50&gt;=400,ROUND('201920 DATA'!FP50/$C50,2),"")))</f>
        <v>0</v>
      </c>
      <c r="V50" s="312">
        <f>IF(OR($D50="*",$D50&lt;400),"",IF(AND('201920 DATA'!M50="*",$D50&gt;=400),"*",IF($D50&gt;=400,ROUND('201920 DATA'!M50/$D50,2),"")))</f>
        <v>0.05</v>
      </c>
      <c r="W50" s="312">
        <f>IF(OR($D50="*",$D50&lt;400),"",IF(AND('201920 DATA'!N50="*",$D50&gt;=400),"*",IF($D50&gt;=400,ROUND('201920 DATA'!N50/$D50,2),"")))</f>
        <v>0.54</v>
      </c>
      <c r="X50" s="312">
        <f>IF(OR($D50="*",$D50&lt;400),"",IF(AND('201920 DATA'!O50="*",$D50&gt;=400),"*",IF($D50&gt;=400,ROUND('201920 DATA'!O50/$D50,2),"")))</f>
        <v>0.25</v>
      </c>
      <c r="Y50" s="312">
        <f>IF(OR($D50="*",$D50&lt;400),"",IF(AND('201920 DATA'!P50="*",$D50&gt;=400),"*",IF($D50&gt;=400,ROUND('201920 DATA'!P50/$D50,2),"")))</f>
        <v>0.12</v>
      </c>
      <c r="Z50" s="312">
        <f>IF(OR($D50="*",$D50&lt;400),"",IF(AND('201920 DATA'!Q50="*",$D50&gt;=400),"*",IF($D50&gt;=400,ROUND('201920 DATA'!Q50/$D50,2),"")))</f>
        <v>0.08</v>
      </c>
      <c r="AA50" s="312" t="str">
        <f>IF(OR($D50="*",$D50&lt;400),"",IF(AND('201920 DATA'!R50="*",$D50&gt;=400),"*",IF($D50&gt;=400,ROUND('201920 DATA'!R50/$D50,2),"")))</f>
        <v>*</v>
      </c>
      <c r="AB50" s="312">
        <f>IF(OR($D50="*",$D50&lt;400),"",IF(AND('201920 DATA'!S50="*",$D50&gt;=400),"*",IF($D50&gt;=400,ROUND('201920 DATA'!S50/$D50,2),"")))</f>
        <v>0</v>
      </c>
      <c r="AC50" s="312">
        <f>IF(OR($D50="*",$D50&lt;400),"",IF(AND('201920 DATA'!T50="*",$D50&gt;=400),"*",IF($D50&gt;=400,ROUND('201920 DATA'!T50/$D50,2),"")))</f>
        <v>0</v>
      </c>
      <c r="AD50" s="289">
        <f>IF(OR($C50="*",$C50&lt;400),"",IF(AND('201920 DATA'!BC50="*",$C50&gt;=400),"*",IF($C50&gt;=400,ROUND('201920 DATA'!BC50/$C50,2),"")))</f>
        <v>0.01</v>
      </c>
      <c r="AE50" s="289">
        <f>IF(OR($C50="*",$C50&lt;400),"",IF(AND('201920 DATA'!BD50="*",$C50&gt;=400),"*",IF($C50&gt;=400,ROUND('201920 DATA'!BD50/$C50,2),"")))</f>
        <v>0.03</v>
      </c>
      <c r="AF50" s="289">
        <f>IF(OR($C50="*",$C50&lt;400),"",IF(AND('201920 DATA'!BE50="*",$C50&gt;=400),"*",IF($C50&gt;=400,ROUND('201920 DATA'!BE50/$C50,2),"")))</f>
        <v>0.01</v>
      </c>
      <c r="AG50" s="289">
        <f>IF(OR($C50="*",$C50&lt;400),"",IF(AND('201920 DATA'!BF50="*",$C50&gt;=400),"*",IF($C50&gt;=400,ROUND('201920 DATA'!BF50/$C50,2),"")))</f>
        <v>0</v>
      </c>
      <c r="AH50" s="289">
        <f>IF(OR($C50="*",$C50&lt;400),"",IF(AND('201920 DATA'!BG50="*",$C50&gt;=400),"*",IF($C50&gt;=400,ROUND('201920 DATA'!BG50/$C50,2),"")))</f>
        <v>0</v>
      </c>
      <c r="AI50" s="289">
        <f>IF(OR($C50="*",$C50&lt;400),"",IF(AND('201920 DATA'!BH50="*",$C50&gt;=400),"*",IF($C50&gt;=400,ROUND('201920 DATA'!BH50/$C50,2),"")))</f>
        <v>0.03</v>
      </c>
      <c r="AJ50" s="289">
        <f>IF(OR($C50="*",$C50&lt;400),"",IF(AND('201920 DATA'!BI50="*",$C50&gt;=400),"*",IF($C50&gt;=400,ROUND('201920 DATA'!BI50/$C50,2),"")))</f>
        <v>0.08</v>
      </c>
      <c r="AK50" s="289">
        <f>IF(OR($C50="*",$C50&lt;400),"",IF(AND('201920 DATA'!BJ50="*",$C50&gt;=400),"*",IF($C50&gt;=400,ROUND('201920 DATA'!BJ50/$C50,2),"")))</f>
        <v>0</v>
      </c>
      <c r="AL50" s="289">
        <f>IF(OR($C50="*",$C50&lt;400),"",IF(AND('201920 DATA'!BK50="*",$C50&gt;=400),"*",IF($C50&gt;=400,ROUND('201920 DATA'!BK50/$C50,2),"")))</f>
        <v>0.01</v>
      </c>
      <c r="AM50" s="289">
        <f>IF(OR($C50="*",$C50&lt;400),"",IF(AND('201920 DATA'!BL50="*",$C50&gt;=400),"*",IF($C50&gt;=400,ROUND('201920 DATA'!BL50/$C50,2),"")))</f>
        <v>0</v>
      </c>
      <c r="AN50" s="289">
        <f>IF(OR($C50="*",$C50&lt;400),"",IF(AND('201920 DATA'!BM50="*",$C50&gt;=400),"*",IF($C50&gt;=400,ROUND('201920 DATA'!BM50/$C50,2),"")))</f>
        <v>0.26</v>
      </c>
      <c r="AO50" s="289" t="str">
        <f>IF(OR($C50="*",$C50&lt;400),"",IF(AND('201920 DATA'!BN50="*",$C50&gt;=400),"*",IF($C50&gt;=400,ROUND('201920 DATA'!BN50/$C50,2),"")))</f>
        <v>*</v>
      </c>
      <c r="AP50" s="289">
        <f>IF(OR($C50="*",$C50&lt;400),"",IF(AND('201920 DATA'!BO50="*",$C50&gt;=400),"*",IF($C50&gt;=400,ROUND('201920 DATA'!BO50/$C50,2),"")))</f>
        <v>0.43</v>
      </c>
      <c r="AQ50" s="289">
        <f>IF(OR($C50="*",$C50&lt;400),"",IF(AND('201920 DATA'!BP50="*",$C50&gt;=400),"*",IF($C50&gt;=400,ROUND('201920 DATA'!BP50/$C50,2),"")))</f>
        <v>0.04</v>
      </c>
      <c r="AR50" s="289">
        <f>IF(OR($C50="*",$C50&lt;400),"",IF(AND('201920 DATA'!BQ50="*",$C50&gt;=400),"*",IF($C50&gt;=400,ROUND('201920 DATA'!BQ50/$C50,2),"")))</f>
        <v>0</v>
      </c>
      <c r="AS50" s="289">
        <f>IF(OR($C50="*",$C50&lt;400),"",IF(AND('201920 DATA'!BR50="*",$C50&gt;=400),"*",IF($C50&gt;=400,ROUND('201920 DATA'!BR50/$C50,2),"")))</f>
        <v>0</v>
      </c>
      <c r="AT50" s="289">
        <f>IF(OR($C50="*",$C50&lt;400),"",IF(AND('201920 DATA'!BS50="*",$C50&gt;=400),"*",IF($C50&gt;=400,ROUND('201920 DATA'!BS50/$C50,2),"")))</f>
        <v>0</v>
      </c>
      <c r="AU50" s="289">
        <f>IF(OR($C50="*",$C50&lt;400),"",IF(AND('201920 DATA'!BT50="*",$C50&gt;=400),"*",IF($C50&gt;=400,ROUND('201920 DATA'!BT50/$C50,2),"")))</f>
        <v>7.0000000000000007E-2</v>
      </c>
      <c r="AV50" s="289">
        <f>IF(OR($C50="*",$C50&lt;400),"",IF(AND('201920 DATA'!BU50="*",$C50&gt;=400),"*",IF($C50&gt;=400,ROUND('201920 DATA'!BU50/$C50,2),"")))</f>
        <v>0.02</v>
      </c>
      <c r="AW50" s="289">
        <f>IF(OR($C50="*",$C50&lt;400),"",IF(AND('201920 DATA'!BV50="*",$C50&gt;=400),"*",IF($C50&gt;=400,ROUND('201920 DATA'!BV50/$C50,2),"")))</f>
        <v>0</v>
      </c>
      <c r="AX50" s="289">
        <f>IF(OR($C50="*",$C50&lt;400),"",IF(AND('201920 DATA'!BW50="*",$C50&gt;=400),"*",IF($C50&gt;=400,ROUND('201920 DATA'!BW50/$C50,2),"")))</f>
        <v>0.02</v>
      </c>
      <c r="AZ50" s="365">
        <v>1890</v>
      </c>
    </row>
    <row r="51" spans="1:52" x14ac:dyDescent="0.2">
      <c r="A51" s="373" t="s">
        <v>814</v>
      </c>
      <c r="B51" s="287">
        <f>'201920 DATA'!B51</f>
        <v>1285</v>
      </c>
      <c r="C51" s="288">
        <f>'201920 DATA'!C51</f>
        <v>1285</v>
      </c>
      <c r="D51" s="293">
        <f>'201920 DATA'!FQ51</f>
        <v>0</v>
      </c>
      <c r="F51" s="313">
        <f t="shared" si="0"/>
        <v>0.36</v>
      </c>
      <c r="G51" s="295">
        <f t="shared" si="1"/>
        <v>1</v>
      </c>
      <c r="H51" s="289">
        <f>IF(OR($C51="*",$C51&lt;400),"",IF(AND('201920 DATA'!F51="*",$C51&gt;=400),"*",IF($C51&gt;=400,ROUND('201920 DATA'!F51/$C51,2),"")))</f>
        <v>0</v>
      </c>
      <c r="I51" s="296">
        <f>IF(OR($B51="*",$B51&lt;400),"",IF(AND('201920 DATA'!Y51="*",$B51&gt;=400),"*",IF($B51&gt;=400,ROUND('201920 DATA'!Y51/$B51,2),"")))</f>
        <v>0</v>
      </c>
      <c r="J51" s="296" t="str">
        <f>IF(OR($B51="*",$B51&lt;400),"",IF(AND('201920 DATA'!Z51="*",$B51&gt;=400),"*",IF($B51&gt;=400,ROUND('201920 DATA'!Z51/$B51,2),"")))</f>
        <v>*</v>
      </c>
      <c r="K51" s="296">
        <f>IF(OR($B51="*",$B51&lt;400),"",IF(AND('201920 DATA'!AA51="*",$B51&gt;=400),"*",IF($B51&gt;=400,ROUND('201920 DATA'!AA51/$B51,2),"")))</f>
        <v>0.01</v>
      </c>
      <c r="L51" s="296">
        <f>IF(OR($B51="*",$B51&lt;400),"",IF(AND('201920 DATA'!AB51="*",$B51&gt;=400),"*",IF($B51&gt;=400,ROUND('201920 DATA'!AB51/$B51,2),"")))</f>
        <v>0.06</v>
      </c>
      <c r="M51" s="296">
        <f>IF(OR($B51="*",$B51&lt;400),"",IF(AND('201920 DATA'!AC51="*",$B51&gt;=400),"*",IF($B51&gt;=400,ROUND('201920 DATA'!AC51/$B51,2),"")))</f>
        <v>0.35</v>
      </c>
      <c r="N51" s="296">
        <f>IF(OR($B51="*",$B51&lt;400),"",IF(AND('201920 DATA'!AD51="*",$B51&gt;=400),"*",IF($B51&gt;=400,ROUND('201920 DATA'!AD51/$B51,2),"")))</f>
        <v>0.42</v>
      </c>
      <c r="O51" s="296">
        <f>IF(OR($B51="*",$B51&lt;400),"",IF(AND('201920 DATA'!AE51="*",$B51&gt;=400),"*",IF($B51&gt;=400,ROUND('201920 DATA'!AE51/$B51,2),"")))</f>
        <v>0.04</v>
      </c>
      <c r="P51" s="297"/>
      <c r="Q51" s="296">
        <f>IF(OR($B51="*",$B51&lt;400),"",IF(AND('201920 DATA'!FO51="*",$B51&gt;=400),"*",IF($B51&gt;=400,ROUND('201920 DATA'!FO51/$B51,2),"")))</f>
        <v>0.9</v>
      </c>
      <c r="R51" s="289">
        <f>IF(OR($C51="*",$C51&lt;400),"",IF(AND('201920 DATA'!F51="*",$C51&gt;=400),"*",IF($C51&gt;=400,ROUND('201920 DATA'!F51/$C51,2),"")))</f>
        <v>0</v>
      </c>
      <c r="S51" s="289">
        <f>IF(OR($C51="*",$C51&lt;400),"",IF(AND('201920 DATA'!G51="*",$C51&gt;=400),"*",IF($C51&gt;=400,ROUND('201920 DATA'!G51/$C51,2),"")))</f>
        <v>1</v>
      </c>
      <c r="T51" s="289">
        <f>IF(OR($C51="*",$C51&lt;400),"",IF(AND('201920 DATA'!H51="*",$C51&gt;=400),"*",IF($C51&gt;=400,ROUND('201920 DATA'!H51/$C51,2),"")))</f>
        <v>0</v>
      </c>
      <c r="U51" s="289">
        <f>IF(OR($C51="*",$C51&lt;400),"",IF(AND('201920 DATA'!FP51="*",$C51&gt;=400),"*",IF($C51&gt;=400,ROUND('201920 DATA'!FP51/$C51,2),"")))</f>
        <v>0</v>
      </c>
      <c r="V51" s="312" t="str">
        <f>IF(OR($D51="*",$D51&lt;400),"",IF(AND('201920 DATA'!M51="*",$D51&gt;=400),"*",IF($D51&gt;=400,ROUND('201920 DATA'!M51/$D51,2),"")))</f>
        <v/>
      </c>
      <c r="W51" s="312" t="str">
        <f>IF(OR($D51="*",$D51&lt;400),"",IF(AND('201920 DATA'!N51="*",$D51&gt;=400),"*",IF($D51&gt;=400,ROUND('201920 DATA'!N51/$D51,2),"")))</f>
        <v/>
      </c>
      <c r="X51" s="312" t="str">
        <f>IF(OR($D51="*",$D51&lt;400),"",IF(AND('201920 DATA'!O51="*",$D51&gt;=400),"*",IF($D51&gt;=400,ROUND('201920 DATA'!O51/$D51,2),"")))</f>
        <v/>
      </c>
      <c r="Y51" s="312" t="str">
        <f>IF(OR($D51="*",$D51&lt;400),"",IF(AND('201920 DATA'!P51="*",$D51&gt;=400),"*",IF($D51&gt;=400,ROUND('201920 DATA'!P51/$D51,2),"")))</f>
        <v/>
      </c>
      <c r="Z51" s="312" t="str">
        <f>IF(OR($D51="*",$D51&lt;400),"",IF(AND('201920 DATA'!Q51="*",$D51&gt;=400),"*",IF($D51&gt;=400,ROUND('201920 DATA'!Q51/$D51,2),"")))</f>
        <v/>
      </c>
      <c r="AA51" s="312" t="str">
        <f>IF(OR($D51="*",$D51&lt;400),"",IF(AND('201920 DATA'!R51="*",$D51&gt;=400),"*",IF($D51&gt;=400,ROUND('201920 DATA'!R51/$D51,2),"")))</f>
        <v/>
      </c>
      <c r="AB51" s="312" t="str">
        <f>IF(OR($D51="*",$D51&lt;400),"",IF(AND('201920 DATA'!S51="*",$D51&gt;=400),"*",IF($D51&gt;=400,ROUND('201920 DATA'!S51/$D51,2),"")))</f>
        <v/>
      </c>
      <c r="AC51" s="312" t="str">
        <f>IF(OR($D51="*",$D51&lt;400),"",IF(AND('201920 DATA'!T51="*",$D51&gt;=400),"*",IF($D51&gt;=400,ROUND('201920 DATA'!T51/$D51,2),"")))</f>
        <v/>
      </c>
      <c r="AD51" s="289">
        <f>IF(OR($C51="*",$C51&lt;400),"",IF(AND('201920 DATA'!BC51="*",$C51&gt;=400),"*",IF($C51&gt;=400,ROUND('201920 DATA'!BC51/$C51,2),"")))</f>
        <v>0</v>
      </c>
      <c r="AE51" s="289">
        <f>IF(OR($C51="*",$C51&lt;400),"",IF(AND('201920 DATA'!BD51="*",$C51&gt;=400),"*",IF($C51&gt;=400,ROUND('201920 DATA'!BD51/$C51,2),"")))</f>
        <v>0</v>
      </c>
      <c r="AF51" s="289">
        <f>IF(OR($C51="*",$C51&lt;400),"",IF(AND('201920 DATA'!BE51="*",$C51&gt;=400),"*",IF($C51&gt;=400,ROUND('201920 DATA'!BE51/$C51,2),"")))</f>
        <v>0</v>
      </c>
      <c r="AG51" s="289">
        <f>IF(OR($C51="*",$C51&lt;400),"",IF(AND('201920 DATA'!BF51="*",$C51&gt;=400),"*",IF($C51&gt;=400,ROUND('201920 DATA'!BF51/$C51,2),"")))</f>
        <v>0</v>
      </c>
      <c r="AH51" s="289">
        <f>IF(OR($C51="*",$C51&lt;400),"",IF(AND('201920 DATA'!BG51="*",$C51&gt;=400),"*",IF($C51&gt;=400,ROUND('201920 DATA'!BG51/$C51,2),"")))</f>
        <v>0</v>
      </c>
      <c r="AI51" s="289">
        <f>IF(OR($C51="*",$C51&lt;400),"",IF(AND('201920 DATA'!BH51="*",$C51&gt;=400),"*",IF($C51&gt;=400,ROUND('201920 DATA'!BH51/$C51,2),"")))</f>
        <v>0</v>
      </c>
      <c r="AJ51" s="289">
        <f>IF(OR($C51="*",$C51&lt;400),"",IF(AND('201920 DATA'!BI51="*",$C51&gt;=400),"*",IF($C51&gt;=400,ROUND('201920 DATA'!BI51/$C51,2),"")))</f>
        <v>1</v>
      </c>
      <c r="AK51" s="289">
        <f>IF(OR($C51="*",$C51&lt;400),"",IF(AND('201920 DATA'!BJ51="*",$C51&gt;=400),"*",IF($C51&gt;=400,ROUND('201920 DATA'!BJ51/$C51,2),"")))</f>
        <v>0</v>
      </c>
      <c r="AL51" s="289">
        <f>IF(OR($C51="*",$C51&lt;400),"",IF(AND('201920 DATA'!BK51="*",$C51&gt;=400),"*",IF($C51&gt;=400,ROUND('201920 DATA'!BK51/$C51,2),"")))</f>
        <v>0</v>
      </c>
      <c r="AM51" s="289">
        <f>IF(OR($C51="*",$C51&lt;400),"",IF(AND('201920 DATA'!BL51="*",$C51&gt;=400),"*",IF($C51&gt;=400,ROUND('201920 DATA'!BL51/$C51,2),"")))</f>
        <v>0</v>
      </c>
      <c r="AN51" s="289">
        <f>IF(OR($C51="*",$C51&lt;400),"",IF(AND('201920 DATA'!BM51="*",$C51&gt;=400),"*",IF($C51&gt;=400,ROUND('201920 DATA'!BM51/$C51,2),"")))</f>
        <v>0</v>
      </c>
      <c r="AO51" s="289">
        <f>IF(OR($C51="*",$C51&lt;400),"",IF(AND('201920 DATA'!BN51="*",$C51&gt;=400),"*",IF($C51&gt;=400,ROUND('201920 DATA'!BN51/$C51,2),"")))</f>
        <v>0</v>
      </c>
      <c r="AP51" s="289">
        <f>IF(OR($C51="*",$C51&lt;400),"",IF(AND('201920 DATA'!BO51="*",$C51&gt;=400),"*",IF($C51&gt;=400,ROUND('201920 DATA'!BO51/$C51,2),"")))</f>
        <v>0</v>
      </c>
      <c r="AQ51" s="289">
        <f>IF(OR($C51="*",$C51&lt;400),"",IF(AND('201920 DATA'!BP51="*",$C51&gt;=400),"*",IF($C51&gt;=400,ROUND('201920 DATA'!BP51/$C51,2),"")))</f>
        <v>0</v>
      </c>
      <c r="AR51" s="289">
        <f>IF(OR($C51="*",$C51&lt;400),"",IF(AND('201920 DATA'!BQ51="*",$C51&gt;=400),"*",IF($C51&gt;=400,ROUND('201920 DATA'!BQ51/$C51,2),"")))</f>
        <v>0</v>
      </c>
      <c r="AS51" s="289">
        <f>IF(OR($C51="*",$C51&lt;400),"",IF(AND('201920 DATA'!BR51="*",$C51&gt;=400),"*",IF($C51&gt;=400,ROUND('201920 DATA'!BR51/$C51,2),"")))</f>
        <v>0</v>
      </c>
      <c r="AT51" s="289">
        <f>IF(OR($C51="*",$C51&lt;400),"",IF(AND('201920 DATA'!BS51="*",$C51&gt;=400),"*",IF($C51&gt;=400,ROUND('201920 DATA'!BS51/$C51,2),"")))</f>
        <v>0</v>
      </c>
      <c r="AU51" s="289">
        <f>IF(OR($C51="*",$C51&lt;400),"",IF(AND('201920 DATA'!BT51="*",$C51&gt;=400),"*",IF($C51&gt;=400,ROUND('201920 DATA'!BT51/$C51,2),"")))</f>
        <v>0</v>
      </c>
      <c r="AV51" s="289">
        <f>IF(OR($C51="*",$C51&lt;400),"",IF(AND('201920 DATA'!BU51="*",$C51&gt;=400),"*",IF($C51&gt;=400,ROUND('201920 DATA'!BU51/$C51,2),"")))</f>
        <v>0</v>
      </c>
      <c r="AW51" s="289">
        <f>IF(OR($C51="*",$C51&lt;400),"",IF(AND('201920 DATA'!BV51="*",$C51&gt;=400),"*",IF($C51&gt;=400,ROUND('201920 DATA'!BV51/$C51,2),"")))</f>
        <v>0</v>
      </c>
      <c r="AX51" s="289">
        <f>IF(OR($C51="*",$C51&lt;400),"",IF(AND('201920 DATA'!BW51="*",$C51&gt;=400),"*",IF($C51&gt;=400,ROUND('201920 DATA'!BW51/$C51,2),"")))</f>
        <v>0</v>
      </c>
      <c r="AZ51" s="365">
        <v>820</v>
      </c>
    </row>
    <row r="52" spans="1:52" x14ac:dyDescent="0.2">
      <c r="A52" s="373" t="s">
        <v>1533</v>
      </c>
      <c r="B52" s="287">
        <f>'201920 DATA'!B52</f>
        <v>170</v>
      </c>
      <c r="C52" s="288">
        <f>'201920 DATA'!C52</f>
        <v>170</v>
      </c>
      <c r="D52" s="293">
        <f>'201920 DATA'!FQ52</f>
        <v>0</v>
      </c>
      <c r="F52" s="313" t="str">
        <f t="shared" si="0"/>
        <v/>
      </c>
      <c r="G52" s="295" t="str">
        <f t="shared" si="1"/>
        <v/>
      </c>
      <c r="H52" s="289" t="str">
        <f>IF(OR($C52="*",$C52&lt;400),"",IF(AND('201920 DATA'!F52="*",$C52&gt;=400),"*",IF($C52&gt;=400,ROUND('201920 DATA'!F52/$C52,2),"")))</f>
        <v/>
      </c>
      <c r="I52" s="296" t="str">
        <f>IF(OR($B52="*",$B52&lt;400),"",IF(AND('201920 DATA'!Y52="*",$B52&gt;=400),"*",IF($B52&gt;=400,ROUND('201920 DATA'!Y52/$B52,2),"")))</f>
        <v/>
      </c>
      <c r="J52" s="296" t="str">
        <f>IF(OR($B52="*",$B52&lt;400),"",IF(AND('201920 DATA'!Z52="*",$B52&gt;=400),"*",IF($B52&gt;=400,ROUND('201920 DATA'!Z52/$B52,2),"")))</f>
        <v/>
      </c>
      <c r="K52" s="296" t="str">
        <f>IF(OR($B52="*",$B52&lt;400),"",IF(AND('201920 DATA'!AA52="*",$B52&gt;=400),"*",IF($B52&gt;=400,ROUND('201920 DATA'!AA52/$B52,2),"")))</f>
        <v/>
      </c>
      <c r="L52" s="296" t="str">
        <f>IF(OR($B52="*",$B52&lt;400),"",IF(AND('201920 DATA'!AB52="*",$B52&gt;=400),"*",IF($B52&gt;=400,ROUND('201920 DATA'!AB52/$B52,2),"")))</f>
        <v/>
      </c>
      <c r="M52" s="296" t="str">
        <f>IF(OR($B52="*",$B52&lt;400),"",IF(AND('201920 DATA'!AC52="*",$B52&gt;=400),"*",IF($B52&gt;=400,ROUND('201920 DATA'!AC52/$B52,2),"")))</f>
        <v/>
      </c>
      <c r="N52" s="296" t="str">
        <f>IF(OR($B52="*",$B52&lt;400),"",IF(AND('201920 DATA'!AD52="*",$B52&gt;=400),"*",IF($B52&gt;=400,ROUND('201920 DATA'!AD52/$B52,2),"")))</f>
        <v/>
      </c>
      <c r="O52" s="296" t="str">
        <f>IF(OR($B52="*",$B52&lt;400),"",IF(AND('201920 DATA'!AE52="*",$B52&gt;=400),"*",IF($B52&gt;=400,ROUND('201920 DATA'!AE52/$B52,2),"")))</f>
        <v/>
      </c>
      <c r="P52" s="297"/>
      <c r="Q52" s="296" t="str">
        <f>IF(OR($B52="*",$B52&lt;400),"",IF(AND('201920 DATA'!FO52="*",$B52&gt;=400),"*",IF($B52&gt;=400,ROUND('201920 DATA'!FO52/$B52,2),"")))</f>
        <v/>
      </c>
      <c r="R52" s="289" t="str">
        <f>IF(OR($C52="*",$C52&lt;400),"",IF(AND('201920 DATA'!F52="*",$C52&gt;=400),"*",IF($C52&gt;=400,ROUND('201920 DATA'!F52/$C52,2),"")))</f>
        <v/>
      </c>
      <c r="S52" s="289" t="str">
        <f>IF(OR($C52="*",$C52&lt;400),"",IF(AND('201920 DATA'!G52="*",$C52&gt;=400),"*",IF($C52&gt;=400,ROUND('201920 DATA'!G52/$C52,2),"")))</f>
        <v/>
      </c>
      <c r="T52" s="289" t="str">
        <f>IF(OR($C52="*",$C52&lt;400),"",IF(AND('201920 DATA'!H52="*",$C52&gt;=400),"*",IF($C52&gt;=400,ROUND('201920 DATA'!H52/$C52,2),"")))</f>
        <v/>
      </c>
      <c r="U52" s="289" t="str">
        <f>IF(OR($C52="*",$C52&lt;400),"",IF(AND('201920 DATA'!FP52="*",$C52&gt;=400),"*",IF($C52&gt;=400,ROUND('201920 DATA'!FP52/$C52,2),"")))</f>
        <v/>
      </c>
      <c r="V52" s="312" t="str">
        <f>IF(OR($D52="*",$D52&lt;400),"",IF(AND('201920 DATA'!M52="*",$D52&gt;=400),"*",IF($D52&gt;=400,ROUND('201920 DATA'!M52/$D52,2),"")))</f>
        <v/>
      </c>
      <c r="W52" s="312" t="str">
        <f>IF(OR($D52="*",$D52&lt;400),"",IF(AND('201920 DATA'!N52="*",$D52&gt;=400),"*",IF($D52&gt;=400,ROUND('201920 DATA'!N52/$D52,2),"")))</f>
        <v/>
      </c>
      <c r="X52" s="312" t="str">
        <f>IF(OR($D52="*",$D52&lt;400),"",IF(AND('201920 DATA'!O52="*",$D52&gt;=400),"*",IF($D52&gt;=400,ROUND('201920 DATA'!O52/$D52,2),"")))</f>
        <v/>
      </c>
      <c r="Y52" s="312" t="str">
        <f>IF(OR($D52="*",$D52&lt;400),"",IF(AND('201920 DATA'!P52="*",$D52&gt;=400),"*",IF($D52&gt;=400,ROUND('201920 DATA'!P52/$D52,2),"")))</f>
        <v/>
      </c>
      <c r="Z52" s="312" t="str">
        <f>IF(OR($D52="*",$D52&lt;400),"",IF(AND('201920 DATA'!Q52="*",$D52&gt;=400),"*",IF($D52&gt;=400,ROUND('201920 DATA'!Q52/$D52,2),"")))</f>
        <v/>
      </c>
      <c r="AA52" s="312" t="str">
        <f>IF(OR($D52="*",$D52&lt;400),"",IF(AND('201920 DATA'!R52="*",$D52&gt;=400),"*",IF($D52&gt;=400,ROUND('201920 DATA'!R52/$D52,2),"")))</f>
        <v/>
      </c>
      <c r="AB52" s="312" t="str">
        <f>IF(OR($D52="*",$D52&lt;400),"",IF(AND('201920 DATA'!S52="*",$D52&gt;=400),"*",IF($D52&gt;=400,ROUND('201920 DATA'!S52/$D52,2),"")))</f>
        <v/>
      </c>
      <c r="AC52" s="312" t="str">
        <f>IF(OR($D52="*",$D52&lt;400),"",IF(AND('201920 DATA'!T52="*",$D52&gt;=400),"*",IF($D52&gt;=400,ROUND('201920 DATA'!T52/$D52,2),"")))</f>
        <v/>
      </c>
      <c r="AD52" s="289" t="str">
        <f>IF(OR($C52="*",$C52&lt;400),"",IF(AND('201920 DATA'!BC52="*",$C52&gt;=400),"*",IF($C52&gt;=400,ROUND('201920 DATA'!BC52/$C52,2),"")))</f>
        <v/>
      </c>
      <c r="AE52" s="289" t="str">
        <f>IF(OR($C52="*",$C52&lt;400),"",IF(AND('201920 DATA'!BD52="*",$C52&gt;=400),"*",IF($C52&gt;=400,ROUND('201920 DATA'!BD52/$C52,2),"")))</f>
        <v/>
      </c>
      <c r="AF52" s="289" t="str">
        <f>IF(OR($C52="*",$C52&lt;400),"",IF(AND('201920 DATA'!BE52="*",$C52&gt;=400),"*",IF($C52&gt;=400,ROUND('201920 DATA'!BE52/$C52,2),"")))</f>
        <v/>
      </c>
      <c r="AG52" s="289" t="str">
        <f>IF(OR($C52="*",$C52&lt;400),"",IF(AND('201920 DATA'!BF52="*",$C52&gt;=400),"*",IF($C52&gt;=400,ROUND('201920 DATA'!BF52/$C52,2),"")))</f>
        <v/>
      </c>
      <c r="AH52" s="289" t="str">
        <f>IF(OR($C52="*",$C52&lt;400),"",IF(AND('201920 DATA'!BG52="*",$C52&gt;=400),"*",IF($C52&gt;=400,ROUND('201920 DATA'!BG52/$C52,2),"")))</f>
        <v/>
      </c>
      <c r="AI52" s="289" t="str">
        <f>IF(OR($C52="*",$C52&lt;400),"",IF(AND('201920 DATA'!BH52="*",$C52&gt;=400),"*",IF($C52&gt;=400,ROUND('201920 DATA'!BH52/$C52,2),"")))</f>
        <v/>
      </c>
      <c r="AJ52" s="289" t="str">
        <f>IF(OR($C52="*",$C52&lt;400),"",IF(AND('201920 DATA'!BI52="*",$C52&gt;=400),"*",IF($C52&gt;=400,ROUND('201920 DATA'!BI52/$C52,2),"")))</f>
        <v/>
      </c>
      <c r="AK52" s="289" t="str">
        <f>IF(OR($C52="*",$C52&lt;400),"",IF(AND('201920 DATA'!BJ52="*",$C52&gt;=400),"*",IF($C52&gt;=400,ROUND('201920 DATA'!BJ52/$C52,2),"")))</f>
        <v/>
      </c>
      <c r="AL52" s="289" t="str">
        <f>IF(OR($C52="*",$C52&lt;400),"",IF(AND('201920 DATA'!BK52="*",$C52&gt;=400),"*",IF($C52&gt;=400,ROUND('201920 DATA'!BK52/$C52,2),"")))</f>
        <v/>
      </c>
      <c r="AM52" s="289" t="str">
        <f>IF(OR($C52="*",$C52&lt;400),"",IF(AND('201920 DATA'!BL52="*",$C52&gt;=400),"*",IF($C52&gt;=400,ROUND('201920 DATA'!BL52/$C52,2),"")))</f>
        <v/>
      </c>
      <c r="AN52" s="289" t="str">
        <f>IF(OR($C52="*",$C52&lt;400),"",IF(AND('201920 DATA'!BM52="*",$C52&gt;=400),"*",IF($C52&gt;=400,ROUND('201920 DATA'!BM52/$C52,2),"")))</f>
        <v/>
      </c>
      <c r="AO52" s="289" t="str">
        <f>IF(OR($C52="*",$C52&lt;400),"",IF(AND('201920 DATA'!BN52="*",$C52&gt;=400),"*",IF($C52&gt;=400,ROUND('201920 DATA'!BN52/$C52,2),"")))</f>
        <v/>
      </c>
      <c r="AP52" s="289" t="str">
        <f>IF(OR($C52="*",$C52&lt;400),"",IF(AND('201920 DATA'!BO52="*",$C52&gt;=400),"*",IF($C52&gt;=400,ROUND('201920 DATA'!BO52/$C52,2),"")))</f>
        <v/>
      </c>
      <c r="AQ52" s="289" t="str">
        <f>IF(OR($C52="*",$C52&lt;400),"",IF(AND('201920 DATA'!BP52="*",$C52&gt;=400),"*",IF($C52&gt;=400,ROUND('201920 DATA'!BP52/$C52,2),"")))</f>
        <v/>
      </c>
      <c r="AR52" s="289" t="str">
        <f>IF(OR($C52="*",$C52&lt;400),"",IF(AND('201920 DATA'!BQ52="*",$C52&gt;=400),"*",IF($C52&gt;=400,ROUND('201920 DATA'!BQ52/$C52,2),"")))</f>
        <v/>
      </c>
      <c r="AS52" s="289" t="str">
        <f>IF(OR($C52="*",$C52&lt;400),"",IF(AND('201920 DATA'!BR52="*",$C52&gt;=400),"*",IF($C52&gt;=400,ROUND('201920 DATA'!BR52/$C52,2),"")))</f>
        <v/>
      </c>
      <c r="AT52" s="289" t="str">
        <f>IF(OR($C52="*",$C52&lt;400),"",IF(AND('201920 DATA'!BS52="*",$C52&gt;=400),"*",IF($C52&gt;=400,ROUND('201920 DATA'!BS52/$C52,2),"")))</f>
        <v/>
      </c>
      <c r="AU52" s="289" t="str">
        <f>IF(OR($C52="*",$C52&lt;400),"",IF(AND('201920 DATA'!BT52="*",$C52&gt;=400),"*",IF($C52&gt;=400,ROUND('201920 DATA'!BT52/$C52,2),"")))</f>
        <v/>
      </c>
      <c r="AV52" s="289" t="str">
        <f>IF(OR($C52="*",$C52&lt;400),"",IF(AND('201920 DATA'!BU52="*",$C52&gt;=400),"*",IF($C52&gt;=400,ROUND('201920 DATA'!BU52/$C52,2),"")))</f>
        <v/>
      </c>
      <c r="AW52" s="289" t="str">
        <f>IF(OR($C52="*",$C52&lt;400),"",IF(AND('201920 DATA'!BV52="*",$C52&gt;=400),"*",IF($C52&gt;=400,ROUND('201920 DATA'!BV52/$C52,2),"")))</f>
        <v/>
      </c>
      <c r="AX52" s="289" t="str">
        <f>IF(OR($C52="*",$C52&lt;400),"",IF(AND('201920 DATA'!BW52="*",$C52&gt;=400),"*",IF($C52&gt;=400,ROUND('201920 DATA'!BW52/$C52,2),"")))</f>
        <v/>
      </c>
      <c r="AZ52" s="365">
        <v>145</v>
      </c>
    </row>
    <row r="53" spans="1:52" x14ac:dyDescent="0.2">
      <c r="A53" s="373" t="s">
        <v>815</v>
      </c>
      <c r="B53" s="287">
        <f>'201920 DATA'!B53</f>
        <v>6615</v>
      </c>
      <c r="C53" s="288">
        <f>'201920 DATA'!C53</f>
        <v>6615</v>
      </c>
      <c r="D53" s="293">
        <f>'201920 DATA'!FQ53</f>
        <v>0</v>
      </c>
      <c r="F53" s="313">
        <f t="shared" si="0"/>
        <v>0.38</v>
      </c>
      <c r="G53" s="295">
        <f t="shared" si="1"/>
        <v>1</v>
      </c>
      <c r="H53" s="289">
        <f>IF(OR($C53="*",$C53&lt;400),"",IF(AND('201920 DATA'!F53="*",$C53&gt;=400),"*",IF($C53&gt;=400,ROUND('201920 DATA'!F53/$C53,2),"")))</f>
        <v>0</v>
      </c>
      <c r="I53" s="296">
        <f>IF(OR($B53="*",$B53&lt;400),"",IF(AND('201920 DATA'!Y53="*",$B53&gt;=400),"*",IF($B53&gt;=400,ROUND('201920 DATA'!Y53/$B53,2),"")))</f>
        <v>0</v>
      </c>
      <c r="J53" s="296">
        <f>IF(OR($B53="*",$B53&lt;400),"",IF(AND('201920 DATA'!Z53="*",$B53&gt;=400),"*",IF($B53&gt;=400,ROUND('201920 DATA'!Z53/$B53,2),"")))</f>
        <v>0</v>
      </c>
      <c r="K53" s="296">
        <f>IF(OR($B53="*",$B53&lt;400),"",IF(AND('201920 DATA'!AA53="*",$B53&gt;=400),"*",IF($B53&gt;=400,ROUND('201920 DATA'!AA53/$B53,2),"")))</f>
        <v>0</v>
      </c>
      <c r="L53" s="296">
        <f>IF(OR($B53="*",$B53&lt;400),"",IF(AND('201920 DATA'!AB53="*",$B53&gt;=400),"*",IF($B53&gt;=400,ROUND('201920 DATA'!AB53/$B53,2),"")))</f>
        <v>0.04</v>
      </c>
      <c r="M53" s="296">
        <f>IF(OR($B53="*",$B53&lt;400),"",IF(AND('201920 DATA'!AC53="*",$B53&gt;=400),"*",IF($B53&gt;=400,ROUND('201920 DATA'!AC53/$B53,2),"")))</f>
        <v>0.23</v>
      </c>
      <c r="N53" s="296">
        <f>IF(OR($B53="*",$B53&lt;400),"",IF(AND('201920 DATA'!AD53="*",$B53&gt;=400),"*",IF($B53&gt;=400,ROUND('201920 DATA'!AD53/$B53,2),"")))</f>
        <v>0.54</v>
      </c>
      <c r="O53" s="296">
        <f>IF(OR($B53="*",$B53&lt;400),"",IF(AND('201920 DATA'!AE53="*",$B53&gt;=400),"*",IF($B53&gt;=400,ROUND('201920 DATA'!AE53/$B53,2),"")))</f>
        <v>0.09</v>
      </c>
      <c r="P53" s="297"/>
      <c r="Q53" s="296">
        <f>IF(OR($B53="*",$B53&lt;400),"",IF(AND('201920 DATA'!FO53="*",$B53&gt;=400),"*",IF($B53&gt;=400,ROUND('201920 DATA'!FO53/$B53,2),"")))</f>
        <v>0.98</v>
      </c>
      <c r="R53" s="289">
        <f>IF(OR($C53="*",$C53&lt;400),"",IF(AND('201920 DATA'!F53="*",$C53&gt;=400),"*",IF($C53&gt;=400,ROUND('201920 DATA'!F53/$C53,2),"")))</f>
        <v>0</v>
      </c>
      <c r="S53" s="289">
        <f>IF(OR($C53="*",$C53&lt;400),"",IF(AND('201920 DATA'!G53="*",$C53&gt;=400),"*",IF($C53&gt;=400,ROUND('201920 DATA'!G53/$C53,2),"")))</f>
        <v>1</v>
      </c>
      <c r="T53" s="289">
        <f>IF(OR($C53="*",$C53&lt;400),"",IF(AND('201920 DATA'!H53="*",$C53&gt;=400),"*",IF($C53&gt;=400,ROUND('201920 DATA'!H53/$C53,2),"")))</f>
        <v>0</v>
      </c>
      <c r="U53" s="289">
        <f>IF(OR($C53="*",$C53&lt;400),"",IF(AND('201920 DATA'!FP53="*",$C53&gt;=400),"*",IF($C53&gt;=400,ROUND('201920 DATA'!FP53/$C53,2),"")))</f>
        <v>0</v>
      </c>
      <c r="V53" s="312" t="str">
        <f>IF(OR($D53="*",$D53&lt;400),"",IF(AND('201920 DATA'!M53="*",$D53&gt;=400),"*",IF($D53&gt;=400,ROUND('201920 DATA'!M53/$D53,2),"")))</f>
        <v/>
      </c>
      <c r="W53" s="312" t="str">
        <f>IF(OR($D53="*",$D53&lt;400),"",IF(AND('201920 DATA'!N53="*",$D53&gt;=400),"*",IF($D53&gt;=400,ROUND('201920 DATA'!N53/$D53,2),"")))</f>
        <v/>
      </c>
      <c r="X53" s="312" t="str">
        <f>IF(OR($D53="*",$D53&lt;400),"",IF(AND('201920 DATA'!O53="*",$D53&gt;=400),"*",IF($D53&gt;=400,ROUND('201920 DATA'!O53/$D53,2),"")))</f>
        <v/>
      </c>
      <c r="Y53" s="312" t="str">
        <f>IF(OR($D53="*",$D53&lt;400),"",IF(AND('201920 DATA'!P53="*",$D53&gt;=400),"*",IF($D53&gt;=400,ROUND('201920 DATA'!P53/$D53,2),"")))</f>
        <v/>
      </c>
      <c r="Z53" s="312" t="str">
        <f>IF(OR($D53="*",$D53&lt;400),"",IF(AND('201920 DATA'!Q53="*",$D53&gt;=400),"*",IF($D53&gt;=400,ROUND('201920 DATA'!Q53/$D53,2),"")))</f>
        <v/>
      </c>
      <c r="AA53" s="312" t="str">
        <f>IF(OR($D53="*",$D53&lt;400),"",IF(AND('201920 DATA'!R53="*",$D53&gt;=400),"*",IF($D53&gt;=400,ROUND('201920 DATA'!R53/$D53,2),"")))</f>
        <v/>
      </c>
      <c r="AB53" s="312" t="str">
        <f>IF(OR($D53="*",$D53&lt;400),"",IF(AND('201920 DATA'!S53="*",$D53&gt;=400),"*",IF($D53&gt;=400,ROUND('201920 DATA'!S53/$D53,2),"")))</f>
        <v/>
      </c>
      <c r="AC53" s="312" t="str">
        <f>IF(OR($D53="*",$D53&lt;400),"",IF(AND('201920 DATA'!T53="*",$D53&gt;=400),"*",IF($D53&gt;=400,ROUND('201920 DATA'!T53/$D53,2),"")))</f>
        <v/>
      </c>
      <c r="AD53" s="289">
        <f>IF(OR($C53="*",$C53&lt;400),"",IF(AND('201920 DATA'!BC53="*",$C53&gt;=400),"*",IF($C53&gt;=400,ROUND('201920 DATA'!BC53/$C53,2),"")))</f>
        <v>0</v>
      </c>
      <c r="AE53" s="289">
        <f>IF(OR($C53="*",$C53&lt;400),"",IF(AND('201920 DATA'!BD53="*",$C53&gt;=400),"*",IF($C53&gt;=400,ROUND('201920 DATA'!BD53/$C53,2),"")))</f>
        <v>0</v>
      </c>
      <c r="AF53" s="289">
        <f>IF(OR($C53="*",$C53&lt;400),"",IF(AND('201920 DATA'!BE53="*",$C53&gt;=400),"*",IF($C53&gt;=400,ROUND('201920 DATA'!BE53/$C53,2),"")))</f>
        <v>0</v>
      </c>
      <c r="AG53" s="289">
        <f>IF(OR($C53="*",$C53&lt;400),"",IF(AND('201920 DATA'!BF53="*",$C53&gt;=400),"*",IF($C53&gt;=400,ROUND('201920 DATA'!BF53/$C53,2),"")))</f>
        <v>0</v>
      </c>
      <c r="AH53" s="289">
        <f>IF(OR($C53="*",$C53&lt;400),"",IF(AND('201920 DATA'!BG53="*",$C53&gt;=400),"*",IF($C53&gt;=400,ROUND('201920 DATA'!BG53/$C53,2),"")))</f>
        <v>0</v>
      </c>
      <c r="AI53" s="289">
        <f>IF(OR($C53="*",$C53&lt;400),"",IF(AND('201920 DATA'!BH53="*",$C53&gt;=400),"*",IF($C53&gt;=400,ROUND('201920 DATA'!BH53/$C53,2),"")))</f>
        <v>0</v>
      </c>
      <c r="AJ53" s="289">
        <f>IF(OR($C53="*",$C53&lt;400),"",IF(AND('201920 DATA'!BI53="*",$C53&gt;=400),"*",IF($C53&gt;=400,ROUND('201920 DATA'!BI53/$C53,2),"")))</f>
        <v>1</v>
      </c>
      <c r="AK53" s="289">
        <f>IF(OR($C53="*",$C53&lt;400),"",IF(AND('201920 DATA'!BJ53="*",$C53&gt;=400),"*",IF($C53&gt;=400,ROUND('201920 DATA'!BJ53/$C53,2),"")))</f>
        <v>0</v>
      </c>
      <c r="AL53" s="289">
        <f>IF(OR($C53="*",$C53&lt;400),"",IF(AND('201920 DATA'!BK53="*",$C53&gt;=400),"*",IF($C53&gt;=400,ROUND('201920 DATA'!BK53/$C53,2),"")))</f>
        <v>0</v>
      </c>
      <c r="AM53" s="289">
        <f>IF(OR($C53="*",$C53&lt;400),"",IF(AND('201920 DATA'!BL53="*",$C53&gt;=400),"*",IF($C53&gt;=400,ROUND('201920 DATA'!BL53/$C53,2),"")))</f>
        <v>0</v>
      </c>
      <c r="AN53" s="289">
        <f>IF(OR($C53="*",$C53&lt;400),"",IF(AND('201920 DATA'!BM53="*",$C53&gt;=400),"*",IF($C53&gt;=400,ROUND('201920 DATA'!BM53/$C53,2),"")))</f>
        <v>0</v>
      </c>
      <c r="AO53" s="289">
        <f>IF(OR($C53="*",$C53&lt;400),"",IF(AND('201920 DATA'!BN53="*",$C53&gt;=400),"*",IF($C53&gt;=400,ROUND('201920 DATA'!BN53/$C53,2),"")))</f>
        <v>0</v>
      </c>
      <c r="AP53" s="289">
        <f>IF(OR($C53="*",$C53&lt;400),"",IF(AND('201920 DATA'!BO53="*",$C53&gt;=400),"*",IF($C53&gt;=400,ROUND('201920 DATA'!BO53/$C53,2),"")))</f>
        <v>0</v>
      </c>
      <c r="AQ53" s="289">
        <f>IF(OR($C53="*",$C53&lt;400),"",IF(AND('201920 DATA'!BP53="*",$C53&gt;=400),"*",IF($C53&gt;=400,ROUND('201920 DATA'!BP53/$C53,2),"")))</f>
        <v>0</v>
      </c>
      <c r="AR53" s="289">
        <f>IF(OR($C53="*",$C53&lt;400),"",IF(AND('201920 DATA'!BQ53="*",$C53&gt;=400),"*",IF($C53&gt;=400,ROUND('201920 DATA'!BQ53/$C53,2),"")))</f>
        <v>0</v>
      </c>
      <c r="AS53" s="289">
        <f>IF(OR($C53="*",$C53&lt;400),"",IF(AND('201920 DATA'!BR53="*",$C53&gt;=400),"*",IF($C53&gt;=400,ROUND('201920 DATA'!BR53/$C53,2),"")))</f>
        <v>0</v>
      </c>
      <c r="AT53" s="289">
        <f>IF(OR($C53="*",$C53&lt;400),"",IF(AND('201920 DATA'!BS53="*",$C53&gt;=400),"*",IF($C53&gt;=400,ROUND('201920 DATA'!BS53/$C53,2),"")))</f>
        <v>0</v>
      </c>
      <c r="AU53" s="289">
        <f>IF(OR($C53="*",$C53&lt;400),"",IF(AND('201920 DATA'!BT53="*",$C53&gt;=400),"*",IF($C53&gt;=400,ROUND('201920 DATA'!BT53/$C53,2),"")))</f>
        <v>0</v>
      </c>
      <c r="AV53" s="289">
        <f>IF(OR($C53="*",$C53&lt;400),"",IF(AND('201920 DATA'!BU53="*",$C53&gt;=400),"*",IF($C53&gt;=400,ROUND('201920 DATA'!BU53/$C53,2),"")))</f>
        <v>0</v>
      </c>
      <c r="AW53" s="289">
        <f>IF(OR($C53="*",$C53&lt;400),"",IF(AND('201920 DATA'!BV53="*",$C53&gt;=400),"*",IF($C53&gt;=400,ROUND('201920 DATA'!BV53/$C53,2),"")))</f>
        <v>0</v>
      </c>
      <c r="AX53" s="289">
        <f>IF(OR($C53="*",$C53&lt;400),"",IF(AND('201920 DATA'!BW53="*",$C53&gt;=400),"*",IF($C53&gt;=400,ROUND('201920 DATA'!BW53/$C53,2),"")))</f>
        <v>0</v>
      </c>
      <c r="AZ53" s="365">
        <v>4110</v>
      </c>
    </row>
    <row r="54" spans="1:52" x14ac:dyDescent="0.2">
      <c r="A54" s="373" t="s">
        <v>1591</v>
      </c>
      <c r="B54" s="287">
        <f>'201920 DATA'!B54</f>
        <v>1000</v>
      </c>
      <c r="C54" s="288">
        <f>'201920 DATA'!C54</f>
        <v>1000</v>
      </c>
      <c r="D54" s="293">
        <f>'201920 DATA'!FQ54</f>
        <v>0</v>
      </c>
      <c r="F54" s="313">
        <f t="shared" si="0"/>
        <v>1</v>
      </c>
      <c r="G54" s="295">
        <f t="shared" si="1"/>
        <v>1</v>
      </c>
      <c r="H54" s="289">
        <f>IF(OR($C54="*",$C54&lt;400),"",IF(AND('201920 DATA'!F54="*",$C54&gt;=400),"*",IF($C54&gt;=400,ROUND('201920 DATA'!F54/$C54,2),"")))</f>
        <v>0</v>
      </c>
      <c r="I54" s="296">
        <f>IF(OR($B54="*",$B54&lt;400),"",IF(AND('201920 DATA'!Y54="*",$B54&gt;=400),"*",IF($B54&gt;=400,ROUND('201920 DATA'!Y54/$B54,2),"")))</f>
        <v>0</v>
      </c>
      <c r="J54" s="296">
        <f>IF(OR($B54="*",$B54&lt;400),"",IF(AND('201920 DATA'!Z54="*",$B54&gt;=400),"*",IF($B54&gt;=400,ROUND('201920 DATA'!Z54/$B54,2),"")))</f>
        <v>0</v>
      </c>
      <c r="K54" s="296" t="str">
        <f>IF(OR($B54="*",$B54&lt;400),"",IF(AND('201920 DATA'!AA54="*",$B54&gt;=400),"*",IF($B54&gt;=400,ROUND('201920 DATA'!AA54/$B54,2),"")))</f>
        <v>*</v>
      </c>
      <c r="L54" s="296">
        <f>IF(OR($B54="*",$B54&lt;400),"",IF(AND('201920 DATA'!AB54="*",$B54&gt;=400),"*",IF($B54&gt;=400,ROUND('201920 DATA'!AB54/$B54,2),"")))</f>
        <v>0.06</v>
      </c>
      <c r="M54" s="296">
        <f>IF(OR($B54="*",$B54&lt;400),"",IF(AND('201920 DATA'!AC54="*",$B54&gt;=400),"*",IF($B54&gt;=400,ROUND('201920 DATA'!AC54/$B54,2),"")))</f>
        <v>0.38</v>
      </c>
      <c r="N54" s="296">
        <f>IF(OR($B54="*",$B54&lt;400),"",IF(AND('201920 DATA'!AD54="*",$B54&gt;=400),"*",IF($B54&gt;=400,ROUND('201920 DATA'!AD54/$B54,2),"")))</f>
        <v>0.47</v>
      </c>
      <c r="O54" s="296">
        <f>IF(OR($B54="*",$B54&lt;400),"",IF(AND('201920 DATA'!AE54="*",$B54&gt;=400),"*",IF($B54&gt;=400,ROUND('201920 DATA'!AE54/$B54,2),"")))</f>
        <v>0.02</v>
      </c>
      <c r="P54" s="297"/>
      <c r="Q54" s="296">
        <f>IF(OR($B54="*",$B54&lt;400),"",IF(AND('201920 DATA'!FO54="*",$B54&gt;=400),"*",IF($B54&gt;=400,ROUND('201920 DATA'!FO54/$B54,2),"")))</f>
        <v>0.93</v>
      </c>
      <c r="R54" s="289">
        <f>IF(OR($C54="*",$C54&lt;400),"",IF(AND('201920 DATA'!F54="*",$C54&gt;=400),"*",IF($C54&gt;=400,ROUND('201920 DATA'!F54/$C54,2),"")))</f>
        <v>0</v>
      </c>
      <c r="S54" s="289">
        <f>IF(OR($C54="*",$C54&lt;400),"",IF(AND('201920 DATA'!G54="*",$C54&gt;=400),"*",IF($C54&gt;=400,ROUND('201920 DATA'!G54/$C54,2),"")))</f>
        <v>1</v>
      </c>
      <c r="T54" s="289">
        <f>IF(OR($C54="*",$C54&lt;400),"",IF(AND('201920 DATA'!H54="*",$C54&gt;=400),"*",IF($C54&gt;=400,ROUND('201920 DATA'!H54/$C54,2),"")))</f>
        <v>0</v>
      </c>
      <c r="U54" s="289">
        <f>IF(OR($C54="*",$C54&lt;400),"",IF(AND('201920 DATA'!FP54="*",$C54&gt;=400),"*",IF($C54&gt;=400,ROUND('201920 DATA'!FP54/$C54,2),"")))</f>
        <v>0</v>
      </c>
      <c r="V54" s="312" t="str">
        <f>IF(OR($D54="*",$D54&lt;400),"",IF(AND('201920 DATA'!M54="*",$D54&gt;=400),"*",IF($D54&gt;=400,ROUND('201920 DATA'!M54/$D54,2),"")))</f>
        <v/>
      </c>
      <c r="W54" s="312" t="str">
        <f>IF(OR($D54="*",$D54&lt;400),"",IF(AND('201920 DATA'!N54="*",$D54&gt;=400),"*",IF($D54&gt;=400,ROUND('201920 DATA'!N54/$D54,2),"")))</f>
        <v/>
      </c>
      <c r="X54" s="312" t="str">
        <f>IF(OR($D54="*",$D54&lt;400),"",IF(AND('201920 DATA'!O54="*",$D54&gt;=400),"*",IF($D54&gt;=400,ROUND('201920 DATA'!O54/$D54,2),"")))</f>
        <v/>
      </c>
      <c r="Y54" s="312" t="str">
        <f>IF(OR($D54="*",$D54&lt;400),"",IF(AND('201920 DATA'!P54="*",$D54&gt;=400),"*",IF($D54&gt;=400,ROUND('201920 DATA'!P54/$D54,2),"")))</f>
        <v/>
      </c>
      <c r="Z54" s="312" t="str">
        <f>IF(OR($D54="*",$D54&lt;400),"",IF(AND('201920 DATA'!Q54="*",$D54&gt;=400),"*",IF($D54&gt;=400,ROUND('201920 DATA'!Q54/$D54,2),"")))</f>
        <v/>
      </c>
      <c r="AA54" s="312" t="str">
        <f>IF(OR($D54="*",$D54&lt;400),"",IF(AND('201920 DATA'!R54="*",$D54&gt;=400),"*",IF($D54&gt;=400,ROUND('201920 DATA'!R54/$D54,2),"")))</f>
        <v/>
      </c>
      <c r="AB54" s="312" t="str">
        <f>IF(OR($D54="*",$D54&lt;400),"",IF(AND('201920 DATA'!S54="*",$D54&gt;=400),"*",IF($D54&gt;=400,ROUND('201920 DATA'!S54/$D54,2),"")))</f>
        <v/>
      </c>
      <c r="AC54" s="312" t="str">
        <f>IF(OR($D54="*",$D54&lt;400),"",IF(AND('201920 DATA'!T54="*",$D54&gt;=400),"*",IF($D54&gt;=400,ROUND('201920 DATA'!T54/$D54,2),"")))</f>
        <v/>
      </c>
      <c r="AD54" s="289">
        <f>IF(OR($C54="*",$C54&lt;400),"",IF(AND('201920 DATA'!BC54="*",$C54&gt;=400),"*",IF($C54&gt;=400,ROUND('201920 DATA'!BC54/$C54,2),"")))</f>
        <v>0</v>
      </c>
      <c r="AE54" s="289">
        <f>IF(OR($C54="*",$C54&lt;400),"",IF(AND('201920 DATA'!BD54="*",$C54&gt;=400),"*",IF($C54&gt;=400,ROUND('201920 DATA'!BD54/$C54,2),"")))</f>
        <v>0</v>
      </c>
      <c r="AF54" s="289">
        <f>IF(OR($C54="*",$C54&lt;400),"",IF(AND('201920 DATA'!BE54="*",$C54&gt;=400),"*",IF($C54&gt;=400,ROUND('201920 DATA'!BE54/$C54,2),"")))</f>
        <v>0</v>
      </c>
      <c r="AG54" s="289">
        <f>IF(OR($C54="*",$C54&lt;400),"",IF(AND('201920 DATA'!BF54="*",$C54&gt;=400),"*",IF($C54&gt;=400,ROUND('201920 DATA'!BF54/$C54,2),"")))</f>
        <v>0</v>
      </c>
      <c r="AH54" s="289">
        <f>IF(OR($C54="*",$C54&lt;400),"",IF(AND('201920 DATA'!BG54="*",$C54&gt;=400),"*",IF($C54&gt;=400,ROUND('201920 DATA'!BG54/$C54,2),"")))</f>
        <v>0</v>
      </c>
      <c r="AI54" s="289">
        <f>IF(OR($C54="*",$C54&lt;400),"",IF(AND('201920 DATA'!BH54="*",$C54&gt;=400),"*",IF($C54&gt;=400,ROUND('201920 DATA'!BH54/$C54,2),"")))</f>
        <v>0</v>
      </c>
      <c r="AJ54" s="289">
        <f>IF(OR($C54="*",$C54&lt;400),"",IF(AND('201920 DATA'!BI54="*",$C54&gt;=400),"*",IF($C54&gt;=400,ROUND('201920 DATA'!BI54/$C54,2),"")))</f>
        <v>1</v>
      </c>
      <c r="AK54" s="289">
        <f>IF(OR($C54="*",$C54&lt;400),"",IF(AND('201920 DATA'!BJ54="*",$C54&gt;=400),"*",IF($C54&gt;=400,ROUND('201920 DATA'!BJ54/$C54,2),"")))</f>
        <v>0</v>
      </c>
      <c r="AL54" s="289">
        <f>IF(OR($C54="*",$C54&lt;400),"",IF(AND('201920 DATA'!BK54="*",$C54&gt;=400),"*",IF($C54&gt;=400,ROUND('201920 DATA'!BK54/$C54,2),"")))</f>
        <v>0</v>
      </c>
      <c r="AM54" s="289">
        <f>IF(OR($C54="*",$C54&lt;400),"",IF(AND('201920 DATA'!BL54="*",$C54&gt;=400),"*",IF($C54&gt;=400,ROUND('201920 DATA'!BL54/$C54,2),"")))</f>
        <v>0</v>
      </c>
      <c r="AN54" s="289">
        <f>IF(OR($C54="*",$C54&lt;400),"",IF(AND('201920 DATA'!BM54="*",$C54&gt;=400),"*",IF($C54&gt;=400,ROUND('201920 DATA'!BM54/$C54,2),"")))</f>
        <v>0</v>
      </c>
      <c r="AO54" s="289">
        <f>IF(OR($C54="*",$C54&lt;400),"",IF(AND('201920 DATA'!BN54="*",$C54&gt;=400),"*",IF($C54&gt;=400,ROUND('201920 DATA'!BN54/$C54,2),"")))</f>
        <v>0</v>
      </c>
      <c r="AP54" s="289">
        <f>IF(OR($C54="*",$C54&lt;400),"",IF(AND('201920 DATA'!BO54="*",$C54&gt;=400),"*",IF($C54&gt;=400,ROUND('201920 DATA'!BO54/$C54,2),"")))</f>
        <v>0</v>
      </c>
      <c r="AQ54" s="289">
        <f>IF(OR($C54="*",$C54&lt;400),"",IF(AND('201920 DATA'!BP54="*",$C54&gt;=400),"*",IF($C54&gt;=400,ROUND('201920 DATA'!BP54/$C54,2),"")))</f>
        <v>0</v>
      </c>
      <c r="AR54" s="289">
        <f>IF(OR($C54="*",$C54&lt;400),"",IF(AND('201920 DATA'!BQ54="*",$C54&gt;=400),"*",IF($C54&gt;=400,ROUND('201920 DATA'!BQ54/$C54,2),"")))</f>
        <v>0</v>
      </c>
      <c r="AS54" s="289">
        <f>IF(OR($C54="*",$C54&lt;400),"",IF(AND('201920 DATA'!BR54="*",$C54&gt;=400),"*",IF($C54&gt;=400,ROUND('201920 DATA'!BR54/$C54,2),"")))</f>
        <v>0</v>
      </c>
      <c r="AT54" s="289">
        <f>IF(OR($C54="*",$C54&lt;400),"",IF(AND('201920 DATA'!BS54="*",$C54&gt;=400),"*",IF($C54&gt;=400,ROUND('201920 DATA'!BS54/$C54,2),"")))</f>
        <v>0</v>
      </c>
      <c r="AU54" s="289">
        <f>IF(OR($C54="*",$C54&lt;400),"",IF(AND('201920 DATA'!BT54="*",$C54&gt;=400),"*",IF($C54&gt;=400,ROUND('201920 DATA'!BT54/$C54,2),"")))</f>
        <v>0</v>
      </c>
      <c r="AV54" s="289">
        <f>IF(OR($C54="*",$C54&lt;400),"",IF(AND('201920 DATA'!BU54="*",$C54&gt;=400),"*",IF($C54&gt;=400,ROUND('201920 DATA'!BU54/$C54,2),"")))</f>
        <v>0</v>
      </c>
      <c r="AW54" s="289">
        <f>IF(OR($C54="*",$C54&lt;400),"",IF(AND('201920 DATA'!BV54="*",$C54&gt;=400),"*",IF($C54&gt;=400,ROUND('201920 DATA'!BV54/$C54,2),"")))</f>
        <v>0</v>
      </c>
      <c r="AX54" s="289">
        <f>IF(OR($C54="*",$C54&lt;400),"",IF(AND('201920 DATA'!BW54="*",$C54&gt;=400),"*",IF($C54&gt;=400,ROUND('201920 DATA'!BW54/$C54,2),"")))</f>
        <v>0</v>
      </c>
      <c r="AZ54" s="365">
        <v>0</v>
      </c>
    </row>
    <row r="55" spans="1:52" x14ac:dyDescent="0.2">
      <c r="A55" s="373" t="s">
        <v>1534</v>
      </c>
      <c r="B55" s="287">
        <f>'201920 DATA'!B55</f>
        <v>555</v>
      </c>
      <c r="C55" s="288">
        <f>'201920 DATA'!C55</f>
        <v>555</v>
      </c>
      <c r="D55" s="293">
        <f>'201920 DATA'!FQ55</f>
        <v>0</v>
      </c>
      <c r="F55" s="313">
        <f t="shared" si="0"/>
        <v>0.76</v>
      </c>
      <c r="G55" s="295">
        <f t="shared" si="1"/>
        <v>1</v>
      </c>
      <c r="H55" s="289">
        <f>IF(OR($C55="*",$C55&lt;400),"",IF(AND('201920 DATA'!F55="*",$C55&gt;=400),"*",IF($C55&gt;=400,ROUND('201920 DATA'!F55/$C55,2),"")))</f>
        <v>0</v>
      </c>
      <c r="I55" s="296">
        <f>IF(OR($B55="*",$B55&lt;400),"",IF(AND('201920 DATA'!Y55="*",$B55&gt;=400),"*",IF($B55&gt;=400,ROUND('201920 DATA'!Y55/$B55,2),"")))</f>
        <v>0</v>
      </c>
      <c r="J55" s="296">
        <f>IF(OR($B55="*",$B55&lt;400),"",IF(AND('201920 DATA'!Z55="*",$B55&gt;=400),"*",IF($B55&gt;=400,ROUND('201920 DATA'!Z55/$B55,2),"")))</f>
        <v>0</v>
      </c>
      <c r="K55" s="296" t="str">
        <f>IF(OR($B55="*",$B55&lt;400),"",IF(AND('201920 DATA'!AA55="*",$B55&gt;=400),"*",IF($B55&gt;=400,ROUND('201920 DATA'!AA55/$B55,2),"")))</f>
        <v>*</v>
      </c>
      <c r="L55" s="296">
        <f>IF(OR($B55="*",$B55&lt;400),"",IF(AND('201920 DATA'!AB55="*",$B55&gt;=400),"*",IF($B55&gt;=400,ROUND('201920 DATA'!AB55/$B55,2),"")))</f>
        <v>0.05</v>
      </c>
      <c r="M55" s="296">
        <f>IF(OR($B55="*",$B55&lt;400),"",IF(AND('201920 DATA'!AC55="*",$B55&gt;=400),"*",IF($B55&gt;=400,ROUND('201920 DATA'!AC55/$B55,2),"")))</f>
        <v>0.32</v>
      </c>
      <c r="N55" s="296">
        <f>IF(OR($B55="*",$B55&lt;400),"",IF(AND('201920 DATA'!AD55="*",$B55&gt;=400),"*",IF($B55&gt;=400,ROUND('201920 DATA'!AD55/$B55,2),"")))</f>
        <v>0.45</v>
      </c>
      <c r="O55" s="296">
        <f>IF(OR($B55="*",$B55&lt;400),"",IF(AND('201920 DATA'!AE55="*",$B55&gt;=400),"*",IF($B55&gt;=400,ROUND('201920 DATA'!AE55/$B55,2),"")))</f>
        <v>0.04</v>
      </c>
      <c r="P55" s="297"/>
      <c r="Q55" s="296">
        <f>IF(OR($B55="*",$B55&lt;400),"",IF(AND('201920 DATA'!FO55="*",$B55&gt;=400),"*",IF($B55&gt;=400,ROUND('201920 DATA'!FO55/$B55,2),"")))</f>
        <v>0.95</v>
      </c>
      <c r="R55" s="289">
        <f>IF(OR($C55="*",$C55&lt;400),"",IF(AND('201920 DATA'!F55="*",$C55&gt;=400),"*",IF($C55&gt;=400,ROUND('201920 DATA'!F55/$C55,2),"")))</f>
        <v>0</v>
      </c>
      <c r="S55" s="289">
        <f>IF(OR($C55="*",$C55&lt;400),"",IF(AND('201920 DATA'!G55="*",$C55&gt;=400),"*",IF($C55&gt;=400,ROUND('201920 DATA'!G55/$C55,2),"")))</f>
        <v>1</v>
      </c>
      <c r="T55" s="289">
        <f>IF(OR($C55="*",$C55&lt;400),"",IF(AND('201920 DATA'!H55="*",$C55&gt;=400),"*",IF($C55&gt;=400,ROUND('201920 DATA'!H55/$C55,2),"")))</f>
        <v>0</v>
      </c>
      <c r="U55" s="289">
        <f>IF(OR($C55="*",$C55&lt;400),"",IF(AND('201920 DATA'!FP55="*",$C55&gt;=400),"*",IF($C55&gt;=400,ROUND('201920 DATA'!FP55/$C55,2),"")))</f>
        <v>0</v>
      </c>
      <c r="V55" s="312" t="str">
        <f>IF(OR($D55="*",$D55&lt;400),"",IF(AND('201920 DATA'!M55="*",$D55&gt;=400),"*",IF($D55&gt;=400,ROUND('201920 DATA'!M55/$D55,2),"")))</f>
        <v/>
      </c>
      <c r="W55" s="312" t="str">
        <f>IF(OR($D55="*",$D55&lt;400),"",IF(AND('201920 DATA'!N55="*",$D55&gt;=400),"*",IF($D55&gt;=400,ROUND('201920 DATA'!N55/$D55,2),"")))</f>
        <v/>
      </c>
      <c r="X55" s="312" t="str">
        <f>IF(OR($D55="*",$D55&lt;400),"",IF(AND('201920 DATA'!O55="*",$D55&gt;=400),"*",IF($D55&gt;=400,ROUND('201920 DATA'!O55/$D55,2),"")))</f>
        <v/>
      </c>
      <c r="Y55" s="312" t="str">
        <f>IF(OR($D55="*",$D55&lt;400),"",IF(AND('201920 DATA'!P55="*",$D55&gt;=400),"*",IF($D55&gt;=400,ROUND('201920 DATA'!P55/$D55,2),"")))</f>
        <v/>
      </c>
      <c r="Z55" s="312" t="str">
        <f>IF(OR($D55="*",$D55&lt;400),"",IF(AND('201920 DATA'!Q55="*",$D55&gt;=400),"*",IF($D55&gt;=400,ROUND('201920 DATA'!Q55/$D55,2),"")))</f>
        <v/>
      </c>
      <c r="AA55" s="312" t="str">
        <f>IF(OR($D55="*",$D55&lt;400),"",IF(AND('201920 DATA'!R55="*",$D55&gt;=400),"*",IF($D55&gt;=400,ROUND('201920 DATA'!R55/$D55,2),"")))</f>
        <v/>
      </c>
      <c r="AB55" s="312" t="str">
        <f>IF(OR($D55="*",$D55&lt;400),"",IF(AND('201920 DATA'!S55="*",$D55&gt;=400),"*",IF($D55&gt;=400,ROUND('201920 DATA'!S55/$D55,2),"")))</f>
        <v/>
      </c>
      <c r="AC55" s="312" t="str">
        <f>IF(OR($D55="*",$D55&lt;400),"",IF(AND('201920 DATA'!T55="*",$D55&gt;=400),"*",IF($D55&gt;=400,ROUND('201920 DATA'!T55/$D55,2),"")))</f>
        <v/>
      </c>
      <c r="AD55" s="289">
        <f>IF(OR($C55="*",$C55&lt;400),"",IF(AND('201920 DATA'!BC55="*",$C55&gt;=400),"*",IF($C55&gt;=400,ROUND('201920 DATA'!BC55/$C55,2),"")))</f>
        <v>0</v>
      </c>
      <c r="AE55" s="289">
        <f>IF(OR($C55="*",$C55&lt;400),"",IF(AND('201920 DATA'!BD55="*",$C55&gt;=400),"*",IF($C55&gt;=400,ROUND('201920 DATA'!BD55/$C55,2),"")))</f>
        <v>0</v>
      </c>
      <c r="AF55" s="289">
        <f>IF(OR($C55="*",$C55&lt;400),"",IF(AND('201920 DATA'!BE55="*",$C55&gt;=400),"*",IF($C55&gt;=400,ROUND('201920 DATA'!BE55/$C55,2),"")))</f>
        <v>0</v>
      </c>
      <c r="AG55" s="289">
        <f>IF(OR($C55="*",$C55&lt;400),"",IF(AND('201920 DATA'!BF55="*",$C55&gt;=400),"*",IF($C55&gt;=400,ROUND('201920 DATA'!BF55/$C55,2),"")))</f>
        <v>0</v>
      </c>
      <c r="AH55" s="289">
        <f>IF(OR($C55="*",$C55&lt;400),"",IF(AND('201920 DATA'!BG55="*",$C55&gt;=400),"*",IF($C55&gt;=400,ROUND('201920 DATA'!BG55/$C55,2),"")))</f>
        <v>0</v>
      </c>
      <c r="AI55" s="289">
        <f>IF(OR($C55="*",$C55&lt;400),"",IF(AND('201920 DATA'!BH55="*",$C55&gt;=400),"*",IF($C55&gt;=400,ROUND('201920 DATA'!BH55/$C55,2),"")))</f>
        <v>0</v>
      </c>
      <c r="AJ55" s="289">
        <f>IF(OR($C55="*",$C55&lt;400),"",IF(AND('201920 DATA'!BI55="*",$C55&gt;=400),"*",IF($C55&gt;=400,ROUND('201920 DATA'!BI55/$C55,2),"")))</f>
        <v>1</v>
      </c>
      <c r="AK55" s="289">
        <f>IF(OR($C55="*",$C55&lt;400),"",IF(AND('201920 DATA'!BJ55="*",$C55&gt;=400),"*",IF($C55&gt;=400,ROUND('201920 DATA'!BJ55/$C55,2),"")))</f>
        <v>0</v>
      </c>
      <c r="AL55" s="289">
        <f>IF(OR($C55="*",$C55&lt;400),"",IF(AND('201920 DATA'!BK55="*",$C55&gt;=400),"*",IF($C55&gt;=400,ROUND('201920 DATA'!BK55/$C55,2),"")))</f>
        <v>0</v>
      </c>
      <c r="AM55" s="289">
        <f>IF(OR($C55="*",$C55&lt;400),"",IF(AND('201920 DATA'!BL55="*",$C55&gt;=400),"*",IF($C55&gt;=400,ROUND('201920 DATA'!BL55/$C55,2),"")))</f>
        <v>0</v>
      </c>
      <c r="AN55" s="289">
        <f>IF(OR($C55="*",$C55&lt;400),"",IF(AND('201920 DATA'!BM55="*",$C55&gt;=400),"*",IF($C55&gt;=400,ROUND('201920 DATA'!BM55/$C55,2),"")))</f>
        <v>0</v>
      </c>
      <c r="AO55" s="289">
        <f>IF(OR($C55="*",$C55&lt;400),"",IF(AND('201920 DATA'!BN55="*",$C55&gt;=400),"*",IF($C55&gt;=400,ROUND('201920 DATA'!BN55/$C55,2),"")))</f>
        <v>0</v>
      </c>
      <c r="AP55" s="289">
        <f>IF(OR($C55="*",$C55&lt;400),"",IF(AND('201920 DATA'!BO55="*",$C55&gt;=400),"*",IF($C55&gt;=400,ROUND('201920 DATA'!BO55/$C55,2),"")))</f>
        <v>0</v>
      </c>
      <c r="AQ55" s="289">
        <f>IF(OR($C55="*",$C55&lt;400),"",IF(AND('201920 DATA'!BP55="*",$C55&gt;=400),"*",IF($C55&gt;=400,ROUND('201920 DATA'!BP55/$C55,2),"")))</f>
        <v>0</v>
      </c>
      <c r="AR55" s="289">
        <f>IF(OR($C55="*",$C55&lt;400),"",IF(AND('201920 DATA'!BQ55="*",$C55&gt;=400),"*",IF($C55&gt;=400,ROUND('201920 DATA'!BQ55/$C55,2),"")))</f>
        <v>0</v>
      </c>
      <c r="AS55" s="289">
        <f>IF(OR($C55="*",$C55&lt;400),"",IF(AND('201920 DATA'!BR55="*",$C55&gt;=400),"*",IF($C55&gt;=400,ROUND('201920 DATA'!BR55/$C55,2),"")))</f>
        <v>0</v>
      </c>
      <c r="AT55" s="289">
        <f>IF(OR($C55="*",$C55&lt;400),"",IF(AND('201920 DATA'!BS55="*",$C55&gt;=400),"*",IF($C55&gt;=400,ROUND('201920 DATA'!BS55/$C55,2),"")))</f>
        <v>0</v>
      </c>
      <c r="AU55" s="289">
        <f>IF(OR($C55="*",$C55&lt;400),"",IF(AND('201920 DATA'!BT55="*",$C55&gt;=400),"*",IF($C55&gt;=400,ROUND('201920 DATA'!BT55/$C55,2),"")))</f>
        <v>0</v>
      </c>
      <c r="AV55" s="289">
        <f>IF(OR($C55="*",$C55&lt;400),"",IF(AND('201920 DATA'!BU55="*",$C55&gt;=400),"*",IF($C55&gt;=400,ROUND('201920 DATA'!BU55/$C55,2),"")))</f>
        <v>0</v>
      </c>
      <c r="AW55" s="289">
        <f>IF(OR($C55="*",$C55&lt;400),"",IF(AND('201920 DATA'!BV55="*",$C55&gt;=400),"*",IF($C55&gt;=400,ROUND('201920 DATA'!BV55/$C55,2),"")))</f>
        <v>0</v>
      </c>
      <c r="AX55" s="289">
        <f>IF(OR($C55="*",$C55&lt;400),"",IF(AND('201920 DATA'!BW55="*",$C55&gt;=400),"*",IF($C55&gt;=400,ROUND('201920 DATA'!BW55/$C55,2),"")))</f>
        <v>0</v>
      </c>
      <c r="AZ55" s="365">
        <v>135</v>
      </c>
    </row>
    <row r="56" spans="1:52" x14ac:dyDescent="0.2">
      <c r="A56" s="373" t="s">
        <v>1535</v>
      </c>
      <c r="B56" s="287">
        <f>'201920 DATA'!B56</f>
        <v>1675</v>
      </c>
      <c r="C56" s="288">
        <f>'201920 DATA'!C56</f>
        <v>1675</v>
      </c>
      <c r="D56" s="293">
        <f>'201920 DATA'!FQ56</f>
        <v>0</v>
      </c>
      <c r="F56" s="313">
        <f t="shared" si="0"/>
        <v>0.79</v>
      </c>
      <c r="G56" s="295">
        <f t="shared" si="1"/>
        <v>1</v>
      </c>
      <c r="H56" s="289">
        <f>IF(OR($C56="*",$C56&lt;400),"",IF(AND('201920 DATA'!F56="*",$C56&gt;=400),"*",IF($C56&gt;=400,ROUND('201920 DATA'!F56/$C56,2),"")))</f>
        <v>0</v>
      </c>
      <c r="I56" s="296">
        <f>IF(OR($B56="*",$B56&lt;400),"",IF(AND('201920 DATA'!Y56="*",$B56&gt;=400),"*",IF($B56&gt;=400,ROUND('201920 DATA'!Y56/$B56,2),"")))</f>
        <v>0</v>
      </c>
      <c r="J56" s="296">
        <f>IF(OR($B56="*",$B56&lt;400),"",IF(AND('201920 DATA'!Z56="*",$B56&gt;=400),"*",IF($B56&gt;=400,ROUND('201920 DATA'!Z56/$B56,2),"")))</f>
        <v>0.01</v>
      </c>
      <c r="K56" s="296">
        <f>IF(OR($B56="*",$B56&lt;400),"",IF(AND('201920 DATA'!AA56="*",$B56&gt;=400),"*",IF($B56&gt;=400,ROUND('201920 DATA'!AA56/$B56,2),"")))</f>
        <v>0.02</v>
      </c>
      <c r="L56" s="296">
        <f>IF(OR($B56="*",$B56&lt;400),"",IF(AND('201920 DATA'!AB56="*",$B56&gt;=400),"*",IF($B56&gt;=400,ROUND('201920 DATA'!AB56/$B56,2),"")))</f>
        <v>0.08</v>
      </c>
      <c r="M56" s="296">
        <f>IF(OR($B56="*",$B56&lt;400),"",IF(AND('201920 DATA'!AC56="*",$B56&gt;=400),"*",IF($B56&gt;=400,ROUND('201920 DATA'!AC56/$B56,2),"")))</f>
        <v>0.39</v>
      </c>
      <c r="N56" s="296">
        <f>IF(OR($B56="*",$B56&lt;400),"",IF(AND('201920 DATA'!AD56="*",$B56&gt;=400),"*",IF($B56&gt;=400,ROUND('201920 DATA'!AD56/$B56,2),"")))</f>
        <v>0.36</v>
      </c>
      <c r="O56" s="296">
        <f>IF(OR($B56="*",$B56&lt;400),"",IF(AND('201920 DATA'!AE56="*",$B56&gt;=400),"*",IF($B56&gt;=400,ROUND('201920 DATA'!AE56/$B56,2),"")))</f>
        <v>0.02</v>
      </c>
      <c r="P56" s="297"/>
      <c r="Q56" s="296">
        <f>IF(OR($B56="*",$B56&lt;400),"",IF(AND('201920 DATA'!FO56="*",$B56&gt;=400),"*",IF($B56&gt;=400,ROUND('201920 DATA'!FO56/$B56,2),"")))</f>
        <v>0.92</v>
      </c>
      <c r="R56" s="289">
        <f>IF(OR($C56="*",$C56&lt;400),"",IF(AND('201920 DATA'!F56="*",$C56&gt;=400),"*",IF($C56&gt;=400,ROUND('201920 DATA'!F56/$C56,2),"")))</f>
        <v>0</v>
      </c>
      <c r="S56" s="289">
        <f>IF(OR($C56="*",$C56&lt;400),"",IF(AND('201920 DATA'!G56="*",$C56&gt;=400),"*",IF($C56&gt;=400,ROUND('201920 DATA'!G56/$C56,2),"")))</f>
        <v>1</v>
      </c>
      <c r="T56" s="289">
        <f>IF(OR($C56="*",$C56&lt;400),"",IF(AND('201920 DATA'!H56="*",$C56&gt;=400),"*",IF($C56&gt;=400,ROUND('201920 DATA'!H56/$C56,2),"")))</f>
        <v>0</v>
      </c>
      <c r="U56" s="289">
        <f>IF(OR($C56="*",$C56&lt;400),"",IF(AND('201920 DATA'!FP56="*",$C56&gt;=400),"*",IF($C56&gt;=400,ROUND('201920 DATA'!FP56/$C56,2),"")))</f>
        <v>0</v>
      </c>
      <c r="V56" s="312" t="str">
        <f>IF(OR($D56="*",$D56&lt;400),"",IF(AND('201920 DATA'!M56="*",$D56&gt;=400),"*",IF($D56&gt;=400,ROUND('201920 DATA'!M56/$D56,2),"")))</f>
        <v/>
      </c>
      <c r="W56" s="312" t="str">
        <f>IF(OR($D56="*",$D56&lt;400),"",IF(AND('201920 DATA'!N56="*",$D56&gt;=400),"*",IF($D56&gt;=400,ROUND('201920 DATA'!N56/$D56,2),"")))</f>
        <v/>
      </c>
      <c r="X56" s="312" t="str">
        <f>IF(OR($D56="*",$D56&lt;400),"",IF(AND('201920 DATA'!O56="*",$D56&gt;=400),"*",IF($D56&gt;=400,ROUND('201920 DATA'!O56/$D56,2),"")))</f>
        <v/>
      </c>
      <c r="Y56" s="312" t="str">
        <f>IF(OR($D56="*",$D56&lt;400),"",IF(AND('201920 DATA'!P56="*",$D56&gt;=400),"*",IF($D56&gt;=400,ROUND('201920 DATA'!P56/$D56,2),"")))</f>
        <v/>
      </c>
      <c r="Z56" s="312" t="str">
        <f>IF(OR($D56="*",$D56&lt;400),"",IF(AND('201920 DATA'!Q56="*",$D56&gt;=400),"*",IF($D56&gt;=400,ROUND('201920 DATA'!Q56/$D56,2),"")))</f>
        <v/>
      </c>
      <c r="AA56" s="312" t="str">
        <f>IF(OR($D56="*",$D56&lt;400),"",IF(AND('201920 DATA'!R56="*",$D56&gt;=400),"*",IF($D56&gt;=400,ROUND('201920 DATA'!R56/$D56,2),"")))</f>
        <v/>
      </c>
      <c r="AB56" s="312" t="str">
        <f>IF(OR($D56="*",$D56&lt;400),"",IF(AND('201920 DATA'!S56="*",$D56&gt;=400),"*",IF($D56&gt;=400,ROUND('201920 DATA'!S56/$D56,2),"")))</f>
        <v/>
      </c>
      <c r="AC56" s="312" t="str">
        <f>IF(OR($D56="*",$D56&lt;400),"",IF(AND('201920 DATA'!T56="*",$D56&gt;=400),"*",IF($D56&gt;=400,ROUND('201920 DATA'!T56/$D56,2),"")))</f>
        <v/>
      </c>
      <c r="AD56" s="289">
        <f>IF(OR($C56="*",$C56&lt;400),"",IF(AND('201920 DATA'!BC56="*",$C56&gt;=400),"*",IF($C56&gt;=400,ROUND('201920 DATA'!BC56/$C56,2),"")))</f>
        <v>0</v>
      </c>
      <c r="AE56" s="289">
        <f>IF(OR($C56="*",$C56&lt;400),"",IF(AND('201920 DATA'!BD56="*",$C56&gt;=400),"*",IF($C56&gt;=400,ROUND('201920 DATA'!BD56/$C56,2),"")))</f>
        <v>0</v>
      </c>
      <c r="AF56" s="289">
        <f>IF(OR($C56="*",$C56&lt;400),"",IF(AND('201920 DATA'!BE56="*",$C56&gt;=400),"*",IF($C56&gt;=400,ROUND('201920 DATA'!BE56/$C56,2),"")))</f>
        <v>0</v>
      </c>
      <c r="AG56" s="289">
        <f>IF(OR($C56="*",$C56&lt;400),"",IF(AND('201920 DATA'!BF56="*",$C56&gt;=400),"*",IF($C56&gt;=400,ROUND('201920 DATA'!BF56/$C56,2),"")))</f>
        <v>0</v>
      </c>
      <c r="AH56" s="289">
        <f>IF(OR($C56="*",$C56&lt;400),"",IF(AND('201920 DATA'!BG56="*",$C56&gt;=400),"*",IF($C56&gt;=400,ROUND('201920 DATA'!BG56/$C56,2),"")))</f>
        <v>0</v>
      </c>
      <c r="AI56" s="289">
        <f>IF(OR($C56="*",$C56&lt;400),"",IF(AND('201920 DATA'!BH56="*",$C56&gt;=400),"*",IF($C56&gt;=400,ROUND('201920 DATA'!BH56/$C56,2),"")))</f>
        <v>0</v>
      </c>
      <c r="AJ56" s="289">
        <f>IF(OR($C56="*",$C56&lt;400),"",IF(AND('201920 DATA'!BI56="*",$C56&gt;=400),"*",IF($C56&gt;=400,ROUND('201920 DATA'!BI56/$C56,2),"")))</f>
        <v>1</v>
      </c>
      <c r="AK56" s="289">
        <f>IF(OR($C56="*",$C56&lt;400),"",IF(AND('201920 DATA'!BJ56="*",$C56&gt;=400),"*",IF($C56&gt;=400,ROUND('201920 DATA'!BJ56/$C56,2),"")))</f>
        <v>0</v>
      </c>
      <c r="AL56" s="289">
        <f>IF(OR($C56="*",$C56&lt;400),"",IF(AND('201920 DATA'!BK56="*",$C56&gt;=400),"*",IF($C56&gt;=400,ROUND('201920 DATA'!BK56/$C56,2),"")))</f>
        <v>0</v>
      </c>
      <c r="AM56" s="289">
        <f>IF(OR($C56="*",$C56&lt;400),"",IF(AND('201920 DATA'!BL56="*",$C56&gt;=400),"*",IF($C56&gt;=400,ROUND('201920 DATA'!BL56/$C56,2),"")))</f>
        <v>0</v>
      </c>
      <c r="AN56" s="289">
        <f>IF(OR($C56="*",$C56&lt;400),"",IF(AND('201920 DATA'!BM56="*",$C56&gt;=400),"*",IF($C56&gt;=400,ROUND('201920 DATA'!BM56/$C56,2),"")))</f>
        <v>0</v>
      </c>
      <c r="AO56" s="289">
        <f>IF(OR($C56="*",$C56&lt;400),"",IF(AND('201920 DATA'!BN56="*",$C56&gt;=400),"*",IF($C56&gt;=400,ROUND('201920 DATA'!BN56/$C56,2),"")))</f>
        <v>0</v>
      </c>
      <c r="AP56" s="289">
        <f>IF(OR($C56="*",$C56&lt;400),"",IF(AND('201920 DATA'!BO56="*",$C56&gt;=400),"*",IF($C56&gt;=400,ROUND('201920 DATA'!BO56/$C56,2),"")))</f>
        <v>0</v>
      </c>
      <c r="AQ56" s="289">
        <f>IF(OR($C56="*",$C56&lt;400),"",IF(AND('201920 DATA'!BP56="*",$C56&gt;=400),"*",IF($C56&gt;=400,ROUND('201920 DATA'!BP56/$C56,2),"")))</f>
        <v>0</v>
      </c>
      <c r="AR56" s="289">
        <f>IF(OR($C56="*",$C56&lt;400),"",IF(AND('201920 DATA'!BQ56="*",$C56&gt;=400),"*",IF($C56&gt;=400,ROUND('201920 DATA'!BQ56/$C56,2),"")))</f>
        <v>0</v>
      </c>
      <c r="AS56" s="289">
        <f>IF(OR($C56="*",$C56&lt;400),"",IF(AND('201920 DATA'!BR56="*",$C56&gt;=400),"*",IF($C56&gt;=400,ROUND('201920 DATA'!BR56/$C56,2),"")))</f>
        <v>0</v>
      </c>
      <c r="AT56" s="289">
        <f>IF(OR($C56="*",$C56&lt;400),"",IF(AND('201920 DATA'!BS56="*",$C56&gt;=400),"*",IF($C56&gt;=400,ROUND('201920 DATA'!BS56/$C56,2),"")))</f>
        <v>0</v>
      </c>
      <c r="AU56" s="289">
        <f>IF(OR($C56="*",$C56&lt;400),"",IF(AND('201920 DATA'!BT56="*",$C56&gt;=400),"*",IF($C56&gt;=400,ROUND('201920 DATA'!BT56/$C56,2),"")))</f>
        <v>0</v>
      </c>
      <c r="AV56" s="289">
        <f>IF(OR($C56="*",$C56&lt;400),"",IF(AND('201920 DATA'!BU56="*",$C56&gt;=400),"*",IF($C56&gt;=400,ROUND('201920 DATA'!BU56/$C56,2),"")))</f>
        <v>0</v>
      </c>
      <c r="AW56" s="289">
        <f>IF(OR($C56="*",$C56&lt;400),"",IF(AND('201920 DATA'!BV56="*",$C56&gt;=400),"*",IF($C56&gt;=400,ROUND('201920 DATA'!BV56/$C56,2),"")))</f>
        <v>0</v>
      </c>
      <c r="AX56" s="289">
        <f>IF(OR($C56="*",$C56&lt;400),"",IF(AND('201920 DATA'!BW56="*",$C56&gt;=400),"*",IF($C56&gt;=400,ROUND('201920 DATA'!BW56/$C56,2),"")))</f>
        <v>0</v>
      </c>
      <c r="AZ56" s="365">
        <v>350</v>
      </c>
    </row>
    <row r="57" spans="1:52" x14ac:dyDescent="0.2">
      <c r="A57" s="373" t="s">
        <v>584</v>
      </c>
      <c r="B57" s="287">
        <f>'201920 DATA'!B57</f>
        <v>7675</v>
      </c>
      <c r="C57" s="288">
        <f>'201920 DATA'!C57</f>
        <v>7675</v>
      </c>
      <c r="D57" s="293">
        <f>'201920 DATA'!FQ57</f>
        <v>5905</v>
      </c>
      <c r="F57" s="313">
        <f t="shared" si="0"/>
        <v>-0.19</v>
      </c>
      <c r="G57" s="295">
        <f t="shared" si="1"/>
        <v>1</v>
      </c>
      <c r="H57" s="289">
        <f>IF(OR($C57="*",$C57&lt;400),"",IF(AND('201920 DATA'!F57="*",$C57&gt;=400),"*",IF($C57&gt;=400,ROUND('201920 DATA'!F57/$C57,2),"")))</f>
        <v>0</v>
      </c>
      <c r="I57" s="296">
        <f>IF(OR($B57="*",$B57&lt;400),"",IF(AND('201920 DATA'!Y57="*",$B57&gt;=400),"*",IF($B57&gt;=400,ROUND('201920 DATA'!Y57/$B57,2),"")))</f>
        <v>0</v>
      </c>
      <c r="J57" s="296">
        <f>IF(OR($B57="*",$B57&lt;400),"",IF(AND('201920 DATA'!Z57="*",$B57&gt;=400),"*",IF($B57&gt;=400,ROUND('201920 DATA'!Z57/$B57,2),"")))</f>
        <v>0</v>
      </c>
      <c r="K57" s="296">
        <f>IF(OR($B57="*",$B57&lt;400),"",IF(AND('201920 DATA'!AA57="*",$B57&gt;=400),"*",IF($B57&gt;=400,ROUND('201920 DATA'!AA57/$B57,2),"")))</f>
        <v>0.01</v>
      </c>
      <c r="L57" s="296">
        <f>IF(OR($B57="*",$B57&lt;400),"",IF(AND('201920 DATA'!AB57="*",$B57&gt;=400),"*",IF($B57&gt;=400,ROUND('201920 DATA'!AB57/$B57,2),"")))</f>
        <v>0.08</v>
      </c>
      <c r="M57" s="296">
        <f>IF(OR($B57="*",$B57&lt;400),"",IF(AND('201920 DATA'!AC57="*",$B57&gt;=400),"*",IF($B57&gt;=400,ROUND('201920 DATA'!AC57/$B57,2),"")))</f>
        <v>0.38</v>
      </c>
      <c r="N57" s="296">
        <f>IF(OR($B57="*",$B57&lt;400),"",IF(AND('201920 DATA'!AD57="*",$B57&gt;=400),"*",IF($B57&gt;=400,ROUND('201920 DATA'!AD57/$B57,2),"")))</f>
        <v>0.51</v>
      </c>
      <c r="O57" s="296">
        <f>IF(OR($B57="*",$B57&lt;400),"",IF(AND('201920 DATA'!AE57="*",$B57&gt;=400),"*",IF($B57&gt;=400,ROUND('201920 DATA'!AE57/$B57,2),"")))</f>
        <v>0.03</v>
      </c>
      <c r="P57" s="297"/>
      <c r="Q57" s="296">
        <f>IF(OR($B57="*",$B57&lt;400),"",IF(AND('201920 DATA'!FO57="*",$B57&gt;=400),"*",IF($B57&gt;=400,ROUND('201920 DATA'!FO57/$B57,2),"")))</f>
        <v>0.98</v>
      </c>
      <c r="R57" s="289">
        <f>IF(OR($C57="*",$C57&lt;400),"",IF(AND('201920 DATA'!F57="*",$C57&gt;=400),"*",IF($C57&gt;=400,ROUND('201920 DATA'!F57/$C57,2),"")))</f>
        <v>0</v>
      </c>
      <c r="S57" s="289">
        <f>IF(OR($C57="*",$C57&lt;400),"",IF(AND('201920 DATA'!G57="*",$C57&gt;=400),"*",IF($C57&gt;=400,ROUND('201920 DATA'!G57/$C57,2),"")))</f>
        <v>0</v>
      </c>
      <c r="T57" s="289">
        <f>IF(OR($C57="*",$C57&lt;400),"",IF(AND('201920 DATA'!H57="*",$C57&gt;=400),"*",IF($C57&gt;=400,ROUND('201920 DATA'!H57/$C57,2),"")))</f>
        <v>1</v>
      </c>
      <c r="U57" s="289">
        <f>IF(OR($C57="*",$C57&lt;400),"",IF(AND('201920 DATA'!FP57="*",$C57&gt;=400),"*",IF($C57&gt;=400,ROUND('201920 DATA'!FP57/$C57,2),"")))</f>
        <v>0</v>
      </c>
      <c r="V57" s="312">
        <f>IF(OR($D57="*",$D57&lt;400),"",IF(AND('201920 DATA'!M57="*",$D57&gt;=400),"*",IF($D57&gt;=400,ROUND('201920 DATA'!M57/$D57,2),"")))</f>
        <v>0</v>
      </c>
      <c r="W57" s="312">
        <f>IF(OR($D57="*",$D57&lt;400),"",IF(AND('201920 DATA'!N57="*",$D57&gt;=400),"*",IF($D57&gt;=400,ROUND('201920 DATA'!N57/$D57,2),"")))</f>
        <v>0.85</v>
      </c>
      <c r="X57" s="312">
        <f>IF(OR($D57="*",$D57&lt;400),"",IF(AND('201920 DATA'!O57="*",$D57&gt;=400),"*",IF($D57&gt;=400,ROUND('201920 DATA'!O57/$D57,2),"")))</f>
        <v>0.09</v>
      </c>
      <c r="Y57" s="312">
        <f>IF(OR($D57="*",$D57&lt;400),"",IF(AND('201920 DATA'!P57="*",$D57&gt;=400),"*",IF($D57&gt;=400,ROUND('201920 DATA'!P57/$D57,2),"")))</f>
        <v>0.03</v>
      </c>
      <c r="Z57" s="312">
        <f>IF(OR($D57="*",$D57&lt;400),"",IF(AND('201920 DATA'!Q57="*",$D57&gt;=400),"*",IF($D57&gt;=400,ROUND('201920 DATA'!Q57/$D57,2),"")))</f>
        <v>0.02</v>
      </c>
      <c r="AA57" s="312">
        <f>IF(OR($D57="*",$D57&lt;400),"",IF(AND('201920 DATA'!R57="*",$D57&gt;=400),"*",IF($D57&gt;=400,ROUND('201920 DATA'!R57/$D57,2),"")))</f>
        <v>0</v>
      </c>
      <c r="AB57" s="312">
        <f>IF(OR($D57="*",$D57&lt;400),"",IF(AND('201920 DATA'!S57="*",$D57&gt;=400),"*",IF($D57&gt;=400,ROUND('201920 DATA'!S57/$D57,2),"")))</f>
        <v>0</v>
      </c>
      <c r="AC57" s="312">
        <f>IF(OR($D57="*",$D57&lt;400),"",IF(AND('201920 DATA'!T57="*",$D57&gt;=400),"*",IF($D57&gt;=400,ROUND('201920 DATA'!T57/$D57,2),"")))</f>
        <v>0.01</v>
      </c>
      <c r="AD57" s="289">
        <f>IF(OR($C57="*",$C57&lt;400),"",IF(AND('201920 DATA'!BC57="*",$C57&gt;=400),"*",IF($C57&gt;=400,ROUND('201920 DATA'!BC57/$C57,2),"")))</f>
        <v>0</v>
      </c>
      <c r="AE57" s="289">
        <f>IF(OR($C57="*",$C57&lt;400),"",IF(AND('201920 DATA'!BD57="*",$C57&gt;=400),"*",IF($C57&gt;=400,ROUND('201920 DATA'!BD57/$C57,2),"")))</f>
        <v>0</v>
      </c>
      <c r="AF57" s="289">
        <f>IF(OR($C57="*",$C57&lt;400),"",IF(AND('201920 DATA'!BE57="*",$C57&gt;=400),"*",IF($C57&gt;=400,ROUND('201920 DATA'!BE57/$C57,2),"")))</f>
        <v>0</v>
      </c>
      <c r="AG57" s="289">
        <f>IF(OR($C57="*",$C57&lt;400),"",IF(AND('201920 DATA'!BF57="*",$C57&gt;=400),"*",IF($C57&gt;=400,ROUND('201920 DATA'!BF57/$C57,2),"")))</f>
        <v>0</v>
      </c>
      <c r="AH57" s="289">
        <f>IF(OR($C57="*",$C57&lt;400),"",IF(AND('201920 DATA'!BG57="*",$C57&gt;=400),"*",IF($C57&gt;=400,ROUND('201920 DATA'!BG57/$C57,2),"")))</f>
        <v>0</v>
      </c>
      <c r="AI57" s="289">
        <f>IF(OR($C57="*",$C57&lt;400),"",IF(AND('201920 DATA'!BH57="*",$C57&gt;=400),"*",IF($C57&gt;=400,ROUND('201920 DATA'!BH57/$C57,2),"")))</f>
        <v>0</v>
      </c>
      <c r="AJ57" s="289">
        <f>IF(OR($C57="*",$C57&lt;400),"",IF(AND('201920 DATA'!BI57="*",$C57&gt;=400),"*",IF($C57&gt;=400,ROUND('201920 DATA'!BI57/$C57,2),"")))</f>
        <v>1</v>
      </c>
      <c r="AK57" s="289">
        <f>IF(OR($C57="*",$C57&lt;400),"",IF(AND('201920 DATA'!BJ57="*",$C57&gt;=400),"*",IF($C57&gt;=400,ROUND('201920 DATA'!BJ57/$C57,2),"")))</f>
        <v>0</v>
      </c>
      <c r="AL57" s="289">
        <f>IF(OR($C57="*",$C57&lt;400),"",IF(AND('201920 DATA'!BK57="*",$C57&gt;=400),"*",IF($C57&gt;=400,ROUND('201920 DATA'!BK57/$C57,2),"")))</f>
        <v>0</v>
      </c>
      <c r="AM57" s="289">
        <f>IF(OR($C57="*",$C57&lt;400),"",IF(AND('201920 DATA'!BL57="*",$C57&gt;=400),"*",IF($C57&gt;=400,ROUND('201920 DATA'!BL57/$C57,2),"")))</f>
        <v>0</v>
      </c>
      <c r="AN57" s="289">
        <f>IF(OR($C57="*",$C57&lt;400),"",IF(AND('201920 DATA'!BM57="*",$C57&gt;=400),"*",IF($C57&gt;=400,ROUND('201920 DATA'!BM57/$C57,2),"")))</f>
        <v>0</v>
      </c>
      <c r="AO57" s="289">
        <f>IF(OR($C57="*",$C57&lt;400),"",IF(AND('201920 DATA'!BN57="*",$C57&gt;=400),"*",IF($C57&gt;=400,ROUND('201920 DATA'!BN57/$C57,2),"")))</f>
        <v>0</v>
      </c>
      <c r="AP57" s="289">
        <f>IF(OR($C57="*",$C57&lt;400),"",IF(AND('201920 DATA'!BO57="*",$C57&gt;=400),"*",IF($C57&gt;=400,ROUND('201920 DATA'!BO57/$C57,2),"")))</f>
        <v>0</v>
      </c>
      <c r="AQ57" s="289">
        <f>IF(OR($C57="*",$C57&lt;400),"",IF(AND('201920 DATA'!BP57="*",$C57&gt;=400),"*",IF($C57&gt;=400,ROUND('201920 DATA'!BP57/$C57,2),"")))</f>
        <v>0</v>
      </c>
      <c r="AR57" s="289">
        <f>IF(OR($C57="*",$C57&lt;400),"",IF(AND('201920 DATA'!BQ57="*",$C57&gt;=400),"*",IF($C57&gt;=400,ROUND('201920 DATA'!BQ57/$C57,2),"")))</f>
        <v>0</v>
      </c>
      <c r="AS57" s="289">
        <f>IF(OR($C57="*",$C57&lt;400),"",IF(AND('201920 DATA'!BR57="*",$C57&gt;=400),"*",IF($C57&gt;=400,ROUND('201920 DATA'!BR57/$C57,2),"")))</f>
        <v>0</v>
      </c>
      <c r="AT57" s="289" t="str">
        <f>IF(OR($C57="*",$C57&lt;400),"",IF(AND('201920 DATA'!BS57="*",$C57&gt;=400),"*",IF($C57&gt;=400,ROUND('201920 DATA'!BS57/$C57,2),"")))</f>
        <v>*</v>
      </c>
      <c r="AU57" s="289">
        <f>IF(OR($C57="*",$C57&lt;400),"",IF(AND('201920 DATA'!BT57="*",$C57&gt;=400),"*",IF($C57&gt;=400,ROUND('201920 DATA'!BT57/$C57,2),"")))</f>
        <v>0</v>
      </c>
      <c r="AV57" s="289">
        <f>IF(OR($C57="*",$C57&lt;400),"",IF(AND('201920 DATA'!BU57="*",$C57&gt;=400),"*",IF($C57&gt;=400,ROUND('201920 DATA'!BU57/$C57,2),"")))</f>
        <v>0</v>
      </c>
      <c r="AW57" s="289">
        <f>IF(OR($C57="*",$C57&lt;400),"",IF(AND('201920 DATA'!BV57="*",$C57&gt;=400),"*",IF($C57&gt;=400,ROUND('201920 DATA'!BV57/$C57,2),"")))</f>
        <v>0</v>
      </c>
      <c r="AX57" s="289" t="str">
        <f>IF(OR($C57="*",$C57&lt;400),"",IF(AND('201920 DATA'!BW57="*",$C57&gt;=400),"*",IF($C57&gt;=400,ROUND('201920 DATA'!BW57/$C57,2),"")))</f>
        <v>*</v>
      </c>
      <c r="AZ57" s="365">
        <v>9150</v>
      </c>
    </row>
    <row r="58" spans="1:52" x14ac:dyDescent="0.2">
      <c r="A58" s="373" t="s">
        <v>1381</v>
      </c>
      <c r="B58" s="287">
        <f>'201920 DATA'!B58</f>
        <v>4505</v>
      </c>
      <c r="C58" s="288">
        <f>'201920 DATA'!C58</f>
        <v>4505</v>
      </c>
      <c r="D58" s="293">
        <f>'201920 DATA'!FQ58</f>
        <v>4120</v>
      </c>
      <c r="F58" s="313">
        <f t="shared" si="0"/>
        <v>0.18</v>
      </c>
      <c r="G58" s="295">
        <f t="shared" si="1"/>
        <v>1</v>
      </c>
      <c r="H58" s="289">
        <f>IF(OR($C58="*",$C58&lt;400),"",IF(AND('201920 DATA'!F58="*",$C58&gt;=400),"*",IF($C58&gt;=400,ROUND('201920 DATA'!F58/$C58,2),"")))</f>
        <v>0</v>
      </c>
      <c r="I58" s="296">
        <f>IF(OR($B58="*",$B58&lt;400),"",IF(AND('201920 DATA'!Y58="*",$B58&gt;=400),"*",IF($B58&gt;=400,ROUND('201920 DATA'!Y58/$B58,2),"")))</f>
        <v>0</v>
      </c>
      <c r="J58" s="296" t="str">
        <f>IF(OR($B58="*",$B58&lt;400),"",IF(AND('201920 DATA'!Z58="*",$B58&gt;=400),"*",IF($B58&gt;=400,ROUND('201920 DATA'!Z58/$B58,2),"")))</f>
        <v>*</v>
      </c>
      <c r="K58" s="296">
        <f>IF(OR($B58="*",$B58&lt;400),"",IF(AND('201920 DATA'!AA58="*",$B58&gt;=400),"*",IF($B58&gt;=400,ROUND('201920 DATA'!AA58/$B58,2),"")))</f>
        <v>0</v>
      </c>
      <c r="L58" s="296">
        <f>IF(OR($B58="*",$B58&lt;400),"",IF(AND('201920 DATA'!AB58="*",$B58&gt;=400),"*",IF($B58&gt;=400,ROUND('201920 DATA'!AB58/$B58,2),"")))</f>
        <v>0.05</v>
      </c>
      <c r="M58" s="296">
        <f>IF(OR($B58="*",$B58&lt;400),"",IF(AND('201920 DATA'!AC58="*",$B58&gt;=400),"*",IF($B58&gt;=400,ROUND('201920 DATA'!AC58/$B58,2),"")))</f>
        <v>0.37</v>
      </c>
      <c r="N58" s="296">
        <f>IF(OR($B58="*",$B58&lt;400),"",IF(AND('201920 DATA'!AD58="*",$B58&gt;=400),"*",IF($B58&gt;=400,ROUND('201920 DATA'!AD58/$B58,2),"")))</f>
        <v>0.55000000000000004</v>
      </c>
      <c r="O58" s="296">
        <f>IF(OR($B58="*",$B58&lt;400),"",IF(AND('201920 DATA'!AE58="*",$B58&gt;=400),"*",IF($B58&gt;=400,ROUND('201920 DATA'!AE58/$B58,2),"")))</f>
        <v>0.04</v>
      </c>
      <c r="P58" s="297"/>
      <c r="Q58" s="296">
        <f>IF(OR($B58="*",$B58&lt;400),"",IF(AND('201920 DATA'!FO58="*",$B58&gt;=400),"*",IF($B58&gt;=400,ROUND('201920 DATA'!FO58/$B58,2),"")))</f>
        <v>0.99</v>
      </c>
      <c r="R58" s="289">
        <f>IF(OR($C58="*",$C58&lt;400),"",IF(AND('201920 DATA'!F58="*",$C58&gt;=400),"*",IF($C58&gt;=400,ROUND('201920 DATA'!F58/$C58,2),"")))</f>
        <v>0</v>
      </c>
      <c r="S58" s="289">
        <f>IF(OR($C58="*",$C58&lt;400),"",IF(AND('201920 DATA'!G58="*",$C58&gt;=400),"*",IF($C58&gt;=400,ROUND('201920 DATA'!G58/$C58,2),"")))</f>
        <v>0</v>
      </c>
      <c r="T58" s="289">
        <f>IF(OR($C58="*",$C58&lt;400),"",IF(AND('201920 DATA'!H58="*",$C58&gt;=400),"*",IF($C58&gt;=400,ROUND('201920 DATA'!H58/$C58,2),"")))</f>
        <v>1</v>
      </c>
      <c r="U58" s="289">
        <f>IF(OR($C58="*",$C58&lt;400),"",IF(AND('201920 DATA'!FP58="*",$C58&gt;=400),"*",IF($C58&gt;=400,ROUND('201920 DATA'!FP58/$C58,2),"")))</f>
        <v>0</v>
      </c>
      <c r="V58" s="312">
        <f>IF(OR($D58="*",$D58&lt;400),"",IF(AND('201920 DATA'!M58="*",$D58&gt;=400),"*",IF($D58&gt;=400,ROUND('201920 DATA'!M58/$D58,2),"")))</f>
        <v>0</v>
      </c>
      <c r="W58" s="312">
        <f>IF(OR($D58="*",$D58&lt;400),"",IF(AND('201920 DATA'!N58="*",$D58&gt;=400),"*",IF($D58&gt;=400,ROUND('201920 DATA'!N58/$D58,2),"")))</f>
        <v>0.76</v>
      </c>
      <c r="X58" s="312">
        <f>IF(OR($D58="*",$D58&lt;400),"",IF(AND('201920 DATA'!O58="*",$D58&gt;=400),"*",IF($D58&gt;=400,ROUND('201920 DATA'!O58/$D58,2),"")))</f>
        <v>0.18</v>
      </c>
      <c r="Y58" s="312">
        <f>IF(OR($D58="*",$D58&lt;400),"",IF(AND('201920 DATA'!P58="*",$D58&gt;=400),"*",IF($D58&gt;=400,ROUND('201920 DATA'!P58/$D58,2),"")))</f>
        <v>0.04</v>
      </c>
      <c r="Z58" s="312">
        <f>IF(OR($D58="*",$D58&lt;400),"",IF(AND('201920 DATA'!Q58="*",$D58&gt;=400),"*",IF($D58&gt;=400,ROUND('201920 DATA'!Q58/$D58,2),"")))</f>
        <v>0.02</v>
      </c>
      <c r="AA58" s="312" t="str">
        <f>IF(OR($D58="*",$D58&lt;400),"",IF(AND('201920 DATA'!R58="*",$D58&gt;=400),"*",IF($D58&gt;=400,ROUND('201920 DATA'!R58/$D58,2),"")))</f>
        <v>*</v>
      </c>
      <c r="AB58" s="312">
        <f>IF(OR($D58="*",$D58&lt;400),"",IF(AND('201920 DATA'!S58="*",$D58&gt;=400),"*",IF($D58&gt;=400,ROUND('201920 DATA'!S58/$D58,2),"")))</f>
        <v>0</v>
      </c>
      <c r="AC58" s="312">
        <f>IF(OR($D58="*",$D58&lt;400),"",IF(AND('201920 DATA'!T58="*",$D58&gt;=400),"*",IF($D58&gt;=400,ROUND('201920 DATA'!T58/$D58,2),"")))</f>
        <v>0</v>
      </c>
      <c r="AD58" s="289">
        <f>IF(OR($C58="*",$C58&lt;400),"",IF(AND('201920 DATA'!BC58="*",$C58&gt;=400),"*",IF($C58&gt;=400,ROUND('201920 DATA'!BC58/$C58,2),"")))</f>
        <v>0</v>
      </c>
      <c r="AE58" s="289">
        <f>IF(OR($C58="*",$C58&lt;400),"",IF(AND('201920 DATA'!BD58="*",$C58&gt;=400),"*",IF($C58&gt;=400,ROUND('201920 DATA'!BD58/$C58,2),"")))</f>
        <v>0</v>
      </c>
      <c r="AF58" s="289">
        <f>IF(OR($C58="*",$C58&lt;400),"",IF(AND('201920 DATA'!BE58="*",$C58&gt;=400),"*",IF($C58&gt;=400,ROUND('201920 DATA'!BE58/$C58,2),"")))</f>
        <v>0</v>
      </c>
      <c r="AG58" s="289">
        <f>IF(OR($C58="*",$C58&lt;400),"",IF(AND('201920 DATA'!BF58="*",$C58&gt;=400),"*",IF($C58&gt;=400,ROUND('201920 DATA'!BF58/$C58,2),"")))</f>
        <v>0</v>
      </c>
      <c r="AH58" s="289">
        <f>IF(OR($C58="*",$C58&lt;400),"",IF(AND('201920 DATA'!BG58="*",$C58&gt;=400),"*",IF($C58&gt;=400,ROUND('201920 DATA'!BG58/$C58,2),"")))</f>
        <v>0</v>
      </c>
      <c r="AI58" s="289">
        <f>IF(OR($C58="*",$C58&lt;400),"",IF(AND('201920 DATA'!BH58="*",$C58&gt;=400),"*",IF($C58&gt;=400,ROUND('201920 DATA'!BH58/$C58,2),"")))</f>
        <v>0</v>
      </c>
      <c r="AJ58" s="289">
        <f>IF(OR($C58="*",$C58&lt;400),"",IF(AND('201920 DATA'!BI58="*",$C58&gt;=400),"*",IF($C58&gt;=400,ROUND('201920 DATA'!BI58/$C58,2),"")))</f>
        <v>1</v>
      </c>
      <c r="AK58" s="289">
        <f>IF(OR($C58="*",$C58&lt;400),"",IF(AND('201920 DATA'!BJ58="*",$C58&gt;=400),"*",IF($C58&gt;=400,ROUND('201920 DATA'!BJ58/$C58,2),"")))</f>
        <v>0</v>
      </c>
      <c r="AL58" s="289">
        <f>IF(OR($C58="*",$C58&lt;400),"",IF(AND('201920 DATA'!BK58="*",$C58&gt;=400),"*",IF($C58&gt;=400,ROUND('201920 DATA'!BK58/$C58,2),"")))</f>
        <v>0</v>
      </c>
      <c r="AM58" s="289">
        <f>IF(OR($C58="*",$C58&lt;400),"",IF(AND('201920 DATA'!BL58="*",$C58&gt;=400),"*",IF($C58&gt;=400,ROUND('201920 DATA'!BL58/$C58,2),"")))</f>
        <v>0</v>
      </c>
      <c r="AN58" s="289">
        <f>IF(OR($C58="*",$C58&lt;400),"",IF(AND('201920 DATA'!BM58="*",$C58&gt;=400),"*",IF($C58&gt;=400,ROUND('201920 DATA'!BM58/$C58,2),"")))</f>
        <v>0</v>
      </c>
      <c r="AO58" s="289">
        <f>IF(OR($C58="*",$C58&lt;400),"",IF(AND('201920 DATA'!BN58="*",$C58&gt;=400),"*",IF($C58&gt;=400,ROUND('201920 DATA'!BN58/$C58,2),"")))</f>
        <v>0</v>
      </c>
      <c r="AP58" s="289">
        <f>IF(OR($C58="*",$C58&lt;400),"",IF(AND('201920 DATA'!BO58="*",$C58&gt;=400),"*",IF($C58&gt;=400,ROUND('201920 DATA'!BO58/$C58,2),"")))</f>
        <v>0</v>
      </c>
      <c r="AQ58" s="289">
        <f>IF(OR($C58="*",$C58&lt;400),"",IF(AND('201920 DATA'!BP58="*",$C58&gt;=400),"*",IF($C58&gt;=400,ROUND('201920 DATA'!BP58/$C58,2),"")))</f>
        <v>0</v>
      </c>
      <c r="AR58" s="289">
        <f>IF(OR($C58="*",$C58&lt;400),"",IF(AND('201920 DATA'!BQ58="*",$C58&gt;=400),"*",IF($C58&gt;=400,ROUND('201920 DATA'!BQ58/$C58,2),"")))</f>
        <v>0</v>
      </c>
      <c r="AS58" s="289">
        <f>IF(OR($C58="*",$C58&lt;400),"",IF(AND('201920 DATA'!BR58="*",$C58&gt;=400),"*",IF($C58&gt;=400,ROUND('201920 DATA'!BR58/$C58,2),"")))</f>
        <v>0</v>
      </c>
      <c r="AT58" s="289" t="str">
        <f>IF(OR($C58="*",$C58&lt;400),"",IF(AND('201920 DATA'!BS58="*",$C58&gt;=400),"*",IF($C58&gt;=400,ROUND('201920 DATA'!BS58/$C58,2),"")))</f>
        <v>*</v>
      </c>
      <c r="AU58" s="289">
        <f>IF(OR($C58="*",$C58&lt;400),"",IF(AND('201920 DATA'!BT58="*",$C58&gt;=400),"*",IF($C58&gt;=400,ROUND('201920 DATA'!BT58/$C58,2),"")))</f>
        <v>0</v>
      </c>
      <c r="AV58" s="289">
        <f>IF(OR($C58="*",$C58&lt;400),"",IF(AND('201920 DATA'!BU58="*",$C58&gt;=400),"*",IF($C58&gt;=400,ROUND('201920 DATA'!BU58/$C58,2),"")))</f>
        <v>0</v>
      </c>
      <c r="AW58" s="289">
        <f>IF(OR($C58="*",$C58&lt;400),"",IF(AND('201920 DATA'!BV58="*",$C58&gt;=400),"*",IF($C58&gt;=400,ROUND('201920 DATA'!BV58/$C58,2),"")))</f>
        <v>0</v>
      </c>
      <c r="AX58" s="289" t="str">
        <f>IF(OR($C58="*",$C58&lt;400),"",IF(AND('201920 DATA'!BW58="*",$C58&gt;=400),"*",IF($C58&gt;=400,ROUND('201920 DATA'!BW58/$C58,2),"")))</f>
        <v>*</v>
      </c>
      <c r="AZ58" s="365">
        <v>3705</v>
      </c>
    </row>
    <row r="59" spans="1:52" x14ac:dyDescent="0.2">
      <c r="A59" s="373" t="s">
        <v>1382</v>
      </c>
      <c r="B59" s="287">
        <f>'201920 DATA'!B59</f>
        <v>1145</v>
      </c>
      <c r="C59" s="288">
        <f>'201920 DATA'!C59</f>
        <v>1145</v>
      </c>
      <c r="D59" s="293">
        <f>'201920 DATA'!FQ59</f>
        <v>1020</v>
      </c>
      <c r="F59" s="313">
        <f t="shared" si="0"/>
        <v>-1.0900000000000001</v>
      </c>
      <c r="G59" s="295">
        <f t="shared" si="1"/>
        <v>1</v>
      </c>
      <c r="H59" s="289">
        <f>IF(OR($C59="*",$C59&lt;400),"",IF(AND('201920 DATA'!F59="*",$C59&gt;=400),"*",IF($C59&gt;=400,ROUND('201920 DATA'!F59/$C59,2),"")))</f>
        <v>0</v>
      </c>
      <c r="I59" s="296">
        <f>IF(OR($B59="*",$B59&lt;400),"",IF(AND('201920 DATA'!Y59="*",$B59&gt;=400),"*",IF($B59&gt;=400,ROUND('201920 DATA'!Y59/$B59,2),"")))</f>
        <v>0</v>
      </c>
      <c r="J59" s="296">
        <f>IF(OR($B59="*",$B59&lt;400),"",IF(AND('201920 DATA'!Z59="*",$B59&gt;=400),"*",IF($B59&gt;=400,ROUND('201920 DATA'!Z59/$B59,2),"")))</f>
        <v>0</v>
      </c>
      <c r="K59" s="296" t="str">
        <f>IF(OR($B59="*",$B59&lt;400),"",IF(AND('201920 DATA'!AA59="*",$B59&gt;=400),"*",IF($B59&gt;=400,ROUND('201920 DATA'!AA59/$B59,2),"")))</f>
        <v>*</v>
      </c>
      <c r="L59" s="296">
        <f>IF(OR($B59="*",$B59&lt;400),"",IF(AND('201920 DATA'!AB59="*",$B59&gt;=400),"*",IF($B59&gt;=400,ROUND('201920 DATA'!AB59/$B59,2),"")))</f>
        <v>0.05</v>
      </c>
      <c r="M59" s="296">
        <f>IF(OR($B59="*",$B59&lt;400),"",IF(AND('201920 DATA'!AC59="*",$B59&gt;=400),"*",IF($B59&gt;=400,ROUND('201920 DATA'!AC59/$B59,2),"")))</f>
        <v>0.42</v>
      </c>
      <c r="N59" s="296">
        <f>IF(OR($B59="*",$B59&lt;400),"",IF(AND('201920 DATA'!AD59="*",$B59&gt;=400),"*",IF($B59&gt;=400,ROUND('201920 DATA'!AD59/$B59,2),"")))</f>
        <v>0.5</v>
      </c>
      <c r="O59" s="296">
        <f>IF(OR($B59="*",$B59&lt;400),"",IF(AND('201920 DATA'!AE59="*",$B59&gt;=400),"*",IF($B59&gt;=400,ROUND('201920 DATA'!AE59/$B59,2),"")))</f>
        <v>0.02</v>
      </c>
      <c r="P59" s="297"/>
      <c r="Q59" s="296">
        <f>IF(OR($B59="*",$B59&lt;400),"",IF(AND('201920 DATA'!FO59="*",$B59&gt;=400),"*",IF($B59&gt;=400,ROUND('201920 DATA'!FO59/$B59,2),"")))</f>
        <v>0.99</v>
      </c>
      <c r="R59" s="289">
        <f>IF(OR($C59="*",$C59&lt;400),"",IF(AND('201920 DATA'!F59="*",$C59&gt;=400),"*",IF($C59&gt;=400,ROUND('201920 DATA'!F59/$C59,2),"")))</f>
        <v>0</v>
      </c>
      <c r="S59" s="289">
        <f>IF(OR($C59="*",$C59&lt;400),"",IF(AND('201920 DATA'!G59="*",$C59&gt;=400),"*",IF($C59&gt;=400,ROUND('201920 DATA'!G59/$C59,2),"")))</f>
        <v>0</v>
      </c>
      <c r="T59" s="289">
        <f>IF(OR($C59="*",$C59&lt;400),"",IF(AND('201920 DATA'!H59="*",$C59&gt;=400),"*",IF($C59&gt;=400,ROUND('201920 DATA'!H59/$C59,2),"")))</f>
        <v>1</v>
      </c>
      <c r="U59" s="289">
        <f>IF(OR($C59="*",$C59&lt;400),"",IF(AND('201920 DATA'!FP59="*",$C59&gt;=400),"*",IF($C59&gt;=400,ROUND('201920 DATA'!FP59/$C59,2),"")))</f>
        <v>0</v>
      </c>
      <c r="V59" s="312">
        <f>IF(OR($D59="*",$D59&lt;400),"",IF(AND('201920 DATA'!M59="*",$D59&gt;=400),"*",IF($D59&gt;=400,ROUND('201920 DATA'!M59/$D59,2),"")))</f>
        <v>0.01</v>
      </c>
      <c r="W59" s="312">
        <f>IF(OR($D59="*",$D59&lt;400),"",IF(AND('201920 DATA'!N59="*",$D59&gt;=400),"*",IF($D59&gt;=400,ROUND('201920 DATA'!N59/$D59,2),"")))</f>
        <v>0.86</v>
      </c>
      <c r="X59" s="312">
        <f>IF(OR($D59="*",$D59&lt;400),"",IF(AND('201920 DATA'!O59="*",$D59&gt;=400),"*",IF($D59&gt;=400,ROUND('201920 DATA'!O59/$D59,2),"")))</f>
        <v>0.09</v>
      </c>
      <c r="Y59" s="312">
        <f>IF(OR($D59="*",$D59&lt;400),"",IF(AND('201920 DATA'!P59="*",$D59&gt;=400),"*",IF($D59&gt;=400,ROUND('201920 DATA'!P59/$D59,2),"")))</f>
        <v>0.04</v>
      </c>
      <c r="Z59" s="312">
        <f>IF(OR($D59="*",$D59&lt;400),"",IF(AND('201920 DATA'!Q59="*",$D59&gt;=400),"*",IF($D59&gt;=400,ROUND('201920 DATA'!Q59/$D59,2),"")))</f>
        <v>0.01</v>
      </c>
      <c r="AA59" s="312">
        <f>IF(OR($D59="*",$D59&lt;400),"",IF(AND('201920 DATA'!R59="*",$D59&gt;=400),"*",IF($D59&gt;=400,ROUND('201920 DATA'!R59/$D59,2),"")))</f>
        <v>0</v>
      </c>
      <c r="AB59" s="312">
        <f>IF(OR($D59="*",$D59&lt;400),"",IF(AND('201920 DATA'!S59="*",$D59&gt;=400),"*",IF($D59&gt;=400,ROUND('201920 DATA'!S59/$D59,2),"")))</f>
        <v>0</v>
      </c>
      <c r="AC59" s="312">
        <f>IF(OR($D59="*",$D59&lt;400),"",IF(AND('201920 DATA'!T59="*",$D59&gt;=400),"*",IF($D59&gt;=400,ROUND('201920 DATA'!T59/$D59,2),"")))</f>
        <v>0</v>
      </c>
      <c r="AD59" s="289">
        <f>IF(OR($C59="*",$C59&lt;400),"",IF(AND('201920 DATA'!BC59="*",$C59&gt;=400),"*",IF($C59&gt;=400,ROUND('201920 DATA'!BC59/$C59,2),"")))</f>
        <v>0</v>
      </c>
      <c r="AE59" s="289">
        <f>IF(OR($C59="*",$C59&lt;400),"",IF(AND('201920 DATA'!BD59="*",$C59&gt;=400),"*",IF($C59&gt;=400,ROUND('201920 DATA'!BD59/$C59,2),"")))</f>
        <v>0</v>
      </c>
      <c r="AF59" s="289">
        <f>IF(OR($C59="*",$C59&lt;400),"",IF(AND('201920 DATA'!BE59="*",$C59&gt;=400),"*",IF($C59&gt;=400,ROUND('201920 DATA'!BE59/$C59,2),"")))</f>
        <v>0</v>
      </c>
      <c r="AG59" s="289">
        <f>IF(OR($C59="*",$C59&lt;400),"",IF(AND('201920 DATA'!BF59="*",$C59&gt;=400),"*",IF($C59&gt;=400,ROUND('201920 DATA'!BF59/$C59,2),"")))</f>
        <v>0</v>
      </c>
      <c r="AH59" s="289">
        <f>IF(OR($C59="*",$C59&lt;400),"",IF(AND('201920 DATA'!BG59="*",$C59&gt;=400),"*",IF($C59&gt;=400,ROUND('201920 DATA'!BG59/$C59,2),"")))</f>
        <v>0</v>
      </c>
      <c r="AI59" s="289">
        <f>IF(OR($C59="*",$C59&lt;400),"",IF(AND('201920 DATA'!BH59="*",$C59&gt;=400),"*",IF($C59&gt;=400,ROUND('201920 DATA'!BH59/$C59,2),"")))</f>
        <v>0</v>
      </c>
      <c r="AJ59" s="289">
        <f>IF(OR($C59="*",$C59&lt;400),"",IF(AND('201920 DATA'!BI59="*",$C59&gt;=400),"*",IF($C59&gt;=400,ROUND('201920 DATA'!BI59/$C59,2),"")))</f>
        <v>1</v>
      </c>
      <c r="AK59" s="289">
        <f>IF(OR($C59="*",$C59&lt;400),"",IF(AND('201920 DATA'!BJ59="*",$C59&gt;=400),"*",IF($C59&gt;=400,ROUND('201920 DATA'!BJ59/$C59,2),"")))</f>
        <v>0</v>
      </c>
      <c r="AL59" s="289">
        <f>IF(OR($C59="*",$C59&lt;400),"",IF(AND('201920 DATA'!BK59="*",$C59&gt;=400),"*",IF($C59&gt;=400,ROUND('201920 DATA'!BK59/$C59,2),"")))</f>
        <v>0</v>
      </c>
      <c r="AM59" s="289">
        <f>IF(OR($C59="*",$C59&lt;400),"",IF(AND('201920 DATA'!BL59="*",$C59&gt;=400),"*",IF($C59&gt;=400,ROUND('201920 DATA'!BL59/$C59,2),"")))</f>
        <v>0</v>
      </c>
      <c r="AN59" s="289">
        <f>IF(OR($C59="*",$C59&lt;400),"",IF(AND('201920 DATA'!BM59="*",$C59&gt;=400),"*",IF($C59&gt;=400,ROUND('201920 DATA'!BM59/$C59,2),"")))</f>
        <v>0</v>
      </c>
      <c r="AO59" s="289">
        <f>IF(OR($C59="*",$C59&lt;400),"",IF(AND('201920 DATA'!BN59="*",$C59&gt;=400),"*",IF($C59&gt;=400,ROUND('201920 DATA'!BN59/$C59,2),"")))</f>
        <v>0</v>
      </c>
      <c r="AP59" s="289">
        <f>IF(OR($C59="*",$C59&lt;400),"",IF(AND('201920 DATA'!BO59="*",$C59&gt;=400),"*",IF($C59&gt;=400,ROUND('201920 DATA'!BO59/$C59,2),"")))</f>
        <v>0</v>
      </c>
      <c r="AQ59" s="289">
        <f>IF(OR($C59="*",$C59&lt;400),"",IF(AND('201920 DATA'!BP59="*",$C59&gt;=400),"*",IF($C59&gt;=400,ROUND('201920 DATA'!BP59/$C59,2),"")))</f>
        <v>0</v>
      </c>
      <c r="AR59" s="289">
        <f>IF(OR($C59="*",$C59&lt;400),"",IF(AND('201920 DATA'!BQ59="*",$C59&gt;=400),"*",IF($C59&gt;=400,ROUND('201920 DATA'!BQ59/$C59,2),"")))</f>
        <v>0</v>
      </c>
      <c r="AS59" s="289">
        <f>IF(OR($C59="*",$C59&lt;400),"",IF(AND('201920 DATA'!BR59="*",$C59&gt;=400),"*",IF($C59&gt;=400,ROUND('201920 DATA'!BR59/$C59,2),"")))</f>
        <v>0</v>
      </c>
      <c r="AT59" s="289">
        <f>IF(OR($C59="*",$C59&lt;400),"",IF(AND('201920 DATA'!BS59="*",$C59&gt;=400),"*",IF($C59&gt;=400,ROUND('201920 DATA'!BS59/$C59,2),"")))</f>
        <v>0</v>
      </c>
      <c r="AU59" s="289">
        <f>IF(OR($C59="*",$C59&lt;400),"",IF(AND('201920 DATA'!BT59="*",$C59&gt;=400),"*",IF($C59&gt;=400,ROUND('201920 DATA'!BT59/$C59,2),"")))</f>
        <v>0</v>
      </c>
      <c r="AV59" s="289" t="str">
        <f>IF(OR($C59="*",$C59&lt;400),"",IF(AND('201920 DATA'!BU59="*",$C59&gt;=400),"*",IF($C59&gt;=400,ROUND('201920 DATA'!BU59/$C59,2),"")))</f>
        <v>*</v>
      </c>
      <c r="AW59" s="289">
        <f>IF(OR($C59="*",$C59&lt;400),"",IF(AND('201920 DATA'!BV59="*",$C59&gt;=400),"*",IF($C59&gt;=400,ROUND('201920 DATA'!BV59/$C59,2),"")))</f>
        <v>0</v>
      </c>
      <c r="AX59" s="289">
        <f>IF(OR($C59="*",$C59&lt;400),"",IF(AND('201920 DATA'!BW59="*",$C59&gt;=400),"*",IF($C59&gt;=400,ROUND('201920 DATA'!BW59/$C59,2),"")))</f>
        <v>0</v>
      </c>
      <c r="AZ59" s="365">
        <v>2390</v>
      </c>
    </row>
    <row r="60" spans="1:52" x14ac:dyDescent="0.2">
      <c r="A60" s="373" t="s">
        <v>1383</v>
      </c>
      <c r="B60" s="287">
        <f>'201920 DATA'!B60</f>
        <v>2290</v>
      </c>
      <c r="C60" s="288">
        <f>'201920 DATA'!C60</f>
        <v>2290</v>
      </c>
      <c r="D60" s="293">
        <f>'201920 DATA'!FQ60</f>
        <v>2070</v>
      </c>
      <c r="F60" s="313">
        <f t="shared" si="0"/>
        <v>0.17</v>
      </c>
      <c r="G60" s="295">
        <f t="shared" si="1"/>
        <v>1</v>
      </c>
      <c r="H60" s="289">
        <f>IF(OR($C60="*",$C60&lt;400),"",IF(AND('201920 DATA'!F60="*",$C60&gt;=400),"*",IF($C60&gt;=400,ROUND('201920 DATA'!F60/$C60,2),"")))</f>
        <v>0</v>
      </c>
      <c r="I60" s="296">
        <f>IF(OR($B60="*",$B60&lt;400),"",IF(AND('201920 DATA'!Y60="*",$B60&gt;=400),"*",IF($B60&gt;=400,ROUND('201920 DATA'!Y60/$B60,2),"")))</f>
        <v>0</v>
      </c>
      <c r="J60" s="296" t="str">
        <f>IF(OR($B60="*",$B60&lt;400),"",IF(AND('201920 DATA'!Z60="*",$B60&gt;=400),"*",IF($B60&gt;=400,ROUND('201920 DATA'!Z60/$B60,2),"")))</f>
        <v>*</v>
      </c>
      <c r="K60" s="296">
        <f>IF(OR($B60="*",$B60&lt;400),"",IF(AND('201920 DATA'!AA60="*",$B60&gt;=400),"*",IF($B60&gt;=400,ROUND('201920 DATA'!AA60/$B60,2),"")))</f>
        <v>0.01</v>
      </c>
      <c r="L60" s="296">
        <f>IF(OR($B60="*",$B60&lt;400),"",IF(AND('201920 DATA'!AB60="*",$B60&gt;=400),"*",IF($B60&gt;=400,ROUND('201920 DATA'!AB60/$B60,2),"")))</f>
        <v>7.0000000000000007E-2</v>
      </c>
      <c r="M60" s="296">
        <f>IF(OR($B60="*",$B60&lt;400),"",IF(AND('201920 DATA'!AC60="*",$B60&gt;=400),"*",IF($B60&gt;=400,ROUND('201920 DATA'!AC60/$B60,2),"")))</f>
        <v>0.4</v>
      </c>
      <c r="N60" s="296">
        <f>IF(OR($B60="*",$B60&lt;400),"",IF(AND('201920 DATA'!AD60="*",$B60&gt;=400),"*",IF($B60&gt;=400,ROUND('201920 DATA'!AD60/$B60,2),"")))</f>
        <v>0.49</v>
      </c>
      <c r="O60" s="296">
        <f>IF(OR($B60="*",$B60&lt;400),"",IF(AND('201920 DATA'!AE60="*",$B60&gt;=400),"*",IF($B60&gt;=400,ROUND('201920 DATA'!AE60/$B60,2),"")))</f>
        <v>0.02</v>
      </c>
      <c r="P60" s="297"/>
      <c r="Q60" s="296">
        <f>IF(OR($B60="*",$B60&lt;400),"",IF(AND('201920 DATA'!FO60="*",$B60&gt;=400),"*",IF($B60&gt;=400,ROUND('201920 DATA'!FO60/$B60,2),"")))</f>
        <v>0.98</v>
      </c>
      <c r="R60" s="289">
        <f>IF(OR($C60="*",$C60&lt;400),"",IF(AND('201920 DATA'!F60="*",$C60&gt;=400),"*",IF($C60&gt;=400,ROUND('201920 DATA'!F60/$C60,2),"")))</f>
        <v>0</v>
      </c>
      <c r="S60" s="289">
        <f>IF(OR($C60="*",$C60&lt;400),"",IF(AND('201920 DATA'!G60="*",$C60&gt;=400),"*",IF($C60&gt;=400,ROUND('201920 DATA'!G60/$C60,2),"")))</f>
        <v>0</v>
      </c>
      <c r="T60" s="289">
        <f>IF(OR($C60="*",$C60&lt;400),"",IF(AND('201920 DATA'!H60="*",$C60&gt;=400),"*",IF($C60&gt;=400,ROUND('201920 DATA'!H60/$C60,2),"")))</f>
        <v>1</v>
      </c>
      <c r="U60" s="289">
        <f>IF(OR($C60="*",$C60&lt;400),"",IF(AND('201920 DATA'!FP60="*",$C60&gt;=400),"*",IF($C60&gt;=400,ROUND('201920 DATA'!FP60/$C60,2),"")))</f>
        <v>0</v>
      </c>
      <c r="V60" s="312">
        <f>IF(OR($D60="*",$D60&lt;400),"",IF(AND('201920 DATA'!M60="*",$D60&gt;=400),"*",IF($D60&gt;=400,ROUND('201920 DATA'!M60/$D60,2),"")))</f>
        <v>0.01</v>
      </c>
      <c r="W60" s="312">
        <f>IF(OR($D60="*",$D60&lt;400),"",IF(AND('201920 DATA'!N60="*",$D60&gt;=400),"*",IF($D60&gt;=400,ROUND('201920 DATA'!N60/$D60,2),"")))</f>
        <v>0.82</v>
      </c>
      <c r="X60" s="312">
        <f>IF(OR($D60="*",$D60&lt;400),"",IF(AND('201920 DATA'!O60="*",$D60&gt;=400),"*",IF($D60&gt;=400,ROUND('201920 DATA'!O60/$D60,2),"")))</f>
        <v>0.12</v>
      </c>
      <c r="Y60" s="312">
        <f>IF(OR($D60="*",$D60&lt;400),"",IF(AND('201920 DATA'!P60="*",$D60&gt;=400),"*",IF($D60&gt;=400,ROUND('201920 DATA'!P60/$D60,2),"")))</f>
        <v>0.03</v>
      </c>
      <c r="Z60" s="312">
        <f>IF(OR($D60="*",$D60&lt;400),"",IF(AND('201920 DATA'!Q60="*",$D60&gt;=400),"*",IF($D60&gt;=400,ROUND('201920 DATA'!Q60/$D60,2),"")))</f>
        <v>0.02</v>
      </c>
      <c r="AA60" s="312" t="str">
        <f>IF(OR($D60="*",$D60&lt;400),"",IF(AND('201920 DATA'!R60="*",$D60&gt;=400),"*",IF($D60&gt;=400,ROUND('201920 DATA'!R60/$D60,2),"")))</f>
        <v>*</v>
      </c>
      <c r="AB60" s="312">
        <f>IF(OR($D60="*",$D60&lt;400),"",IF(AND('201920 DATA'!S60="*",$D60&gt;=400),"*",IF($D60&gt;=400,ROUND('201920 DATA'!S60/$D60,2),"")))</f>
        <v>0</v>
      </c>
      <c r="AC60" s="312">
        <f>IF(OR($D60="*",$D60&lt;400),"",IF(AND('201920 DATA'!T60="*",$D60&gt;=400),"*",IF($D60&gt;=400,ROUND('201920 DATA'!T60/$D60,2),"")))</f>
        <v>0</v>
      </c>
      <c r="AD60" s="289">
        <f>IF(OR($C60="*",$C60&lt;400),"",IF(AND('201920 DATA'!BC60="*",$C60&gt;=400),"*",IF($C60&gt;=400,ROUND('201920 DATA'!BC60/$C60,2),"")))</f>
        <v>0</v>
      </c>
      <c r="AE60" s="289">
        <f>IF(OR($C60="*",$C60&lt;400),"",IF(AND('201920 DATA'!BD60="*",$C60&gt;=400),"*",IF($C60&gt;=400,ROUND('201920 DATA'!BD60/$C60,2),"")))</f>
        <v>0</v>
      </c>
      <c r="AF60" s="289">
        <f>IF(OR($C60="*",$C60&lt;400),"",IF(AND('201920 DATA'!BE60="*",$C60&gt;=400),"*",IF($C60&gt;=400,ROUND('201920 DATA'!BE60/$C60,2),"")))</f>
        <v>0</v>
      </c>
      <c r="AG60" s="289">
        <f>IF(OR($C60="*",$C60&lt;400),"",IF(AND('201920 DATA'!BF60="*",$C60&gt;=400),"*",IF($C60&gt;=400,ROUND('201920 DATA'!BF60/$C60,2),"")))</f>
        <v>0</v>
      </c>
      <c r="AH60" s="289">
        <f>IF(OR($C60="*",$C60&lt;400),"",IF(AND('201920 DATA'!BG60="*",$C60&gt;=400),"*",IF($C60&gt;=400,ROUND('201920 DATA'!BG60/$C60,2),"")))</f>
        <v>0</v>
      </c>
      <c r="AI60" s="289">
        <f>IF(OR($C60="*",$C60&lt;400),"",IF(AND('201920 DATA'!BH60="*",$C60&gt;=400),"*",IF($C60&gt;=400,ROUND('201920 DATA'!BH60/$C60,2),"")))</f>
        <v>0</v>
      </c>
      <c r="AJ60" s="289">
        <f>IF(OR($C60="*",$C60&lt;400),"",IF(AND('201920 DATA'!BI60="*",$C60&gt;=400),"*",IF($C60&gt;=400,ROUND('201920 DATA'!BI60/$C60,2),"")))</f>
        <v>1</v>
      </c>
      <c r="AK60" s="289">
        <f>IF(OR($C60="*",$C60&lt;400),"",IF(AND('201920 DATA'!BJ60="*",$C60&gt;=400),"*",IF($C60&gt;=400,ROUND('201920 DATA'!BJ60/$C60,2),"")))</f>
        <v>0</v>
      </c>
      <c r="AL60" s="289">
        <f>IF(OR($C60="*",$C60&lt;400),"",IF(AND('201920 DATA'!BK60="*",$C60&gt;=400),"*",IF($C60&gt;=400,ROUND('201920 DATA'!BK60/$C60,2),"")))</f>
        <v>0</v>
      </c>
      <c r="AM60" s="289">
        <f>IF(OR($C60="*",$C60&lt;400),"",IF(AND('201920 DATA'!BL60="*",$C60&gt;=400),"*",IF($C60&gt;=400,ROUND('201920 DATA'!BL60/$C60,2),"")))</f>
        <v>0</v>
      </c>
      <c r="AN60" s="289">
        <f>IF(OR($C60="*",$C60&lt;400),"",IF(AND('201920 DATA'!BM60="*",$C60&gt;=400),"*",IF($C60&gt;=400,ROUND('201920 DATA'!BM60/$C60,2),"")))</f>
        <v>0</v>
      </c>
      <c r="AO60" s="289">
        <f>IF(OR($C60="*",$C60&lt;400),"",IF(AND('201920 DATA'!BN60="*",$C60&gt;=400),"*",IF($C60&gt;=400,ROUND('201920 DATA'!BN60/$C60,2),"")))</f>
        <v>0</v>
      </c>
      <c r="AP60" s="289">
        <f>IF(OR($C60="*",$C60&lt;400),"",IF(AND('201920 DATA'!BO60="*",$C60&gt;=400),"*",IF($C60&gt;=400,ROUND('201920 DATA'!BO60/$C60,2),"")))</f>
        <v>0</v>
      </c>
      <c r="AQ60" s="289">
        <f>IF(OR($C60="*",$C60&lt;400),"",IF(AND('201920 DATA'!BP60="*",$C60&gt;=400),"*",IF($C60&gt;=400,ROUND('201920 DATA'!BP60/$C60,2),"")))</f>
        <v>0</v>
      </c>
      <c r="AR60" s="289">
        <f>IF(OR($C60="*",$C60&lt;400),"",IF(AND('201920 DATA'!BQ60="*",$C60&gt;=400),"*",IF($C60&gt;=400,ROUND('201920 DATA'!BQ60/$C60,2),"")))</f>
        <v>0</v>
      </c>
      <c r="AS60" s="289">
        <f>IF(OR($C60="*",$C60&lt;400),"",IF(AND('201920 DATA'!BR60="*",$C60&gt;=400),"*",IF($C60&gt;=400,ROUND('201920 DATA'!BR60/$C60,2),"")))</f>
        <v>0</v>
      </c>
      <c r="AT60" s="289" t="str">
        <f>IF(OR($C60="*",$C60&lt;400),"",IF(AND('201920 DATA'!BS60="*",$C60&gt;=400),"*",IF($C60&gt;=400,ROUND('201920 DATA'!BS60/$C60,2),"")))</f>
        <v>*</v>
      </c>
      <c r="AU60" s="289">
        <f>IF(OR($C60="*",$C60&lt;400),"",IF(AND('201920 DATA'!BT60="*",$C60&gt;=400),"*",IF($C60&gt;=400,ROUND('201920 DATA'!BT60/$C60,2),"")))</f>
        <v>0</v>
      </c>
      <c r="AV60" s="289" t="str">
        <f>IF(OR($C60="*",$C60&lt;400),"",IF(AND('201920 DATA'!BU60="*",$C60&gt;=400),"*",IF($C60&gt;=400,ROUND('201920 DATA'!BU60/$C60,2),"")))</f>
        <v>*</v>
      </c>
      <c r="AW60" s="289">
        <f>IF(OR($C60="*",$C60&lt;400),"",IF(AND('201920 DATA'!BV60="*",$C60&gt;=400),"*",IF($C60&gt;=400,ROUND('201920 DATA'!BV60/$C60,2),"")))</f>
        <v>0</v>
      </c>
      <c r="AX60" s="289" t="str">
        <f>IF(OR($C60="*",$C60&lt;400),"",IF(AND('201920 DATA'!BW60="*",$C60&gt;=400),"*",IF($C60&gt;=400,ROUND('201920 DATA'!BW60/$C60,2),"")))</f>
        <v>*</v>
      </c>
      <c r="AZ60" s="365">
        <v>1910</v>
      </c>
    </row>
    <row r="61" spans="1:52" x14ac:dyDescent="0.2">
      <c r="A61" s="373" t="s">
        <v>1384</v>
      </c>
      <c r="B61" s="287">
        <f>'201920 DATA'!B61</f>
        <v>6500</v>
      </c>
      <c r="C61" s="288">
        <f>'201920 DATA'!C61</f>
        <v>6500</v>
      </c>
      <c r="D61" s="293">
        <f>'201920 DATA'!FQ61</f>
        <v>5885</v>
      </c>
      <c r="F61" s="313">
        <f t="shared" si="0"/>
        <v>-0.16</v>
      </c>
      <c r="G61" s="295">
        <f t="shared" si="1"/>
        <v>1</v>
      </c>
      <c r="H61" s="289">
        <f>IF(OR($C61="*",$C61&lt;400),"",IF(AND('201920 DATA'!F61="*",$C61&gt;=400),"*",IF($C61&gt;=400,ROUND('201920 DATA'!F61/$C61,2),"")))</f>
        <v>0</v>
      </c>
      <c r="I61" s="296">
        <f>IF(OR($B61="*",$B61&lt;400),"",IF(AND('201920 DATA'!Y61="*",$B61&gt;=400),"*",IF($B61&gt;=400,ROUND('201920 DATA'!Y61/$B61,2),"")))</f>
        <v>0</v>
      </c>
      <c r="J61" s="296" t="str">
        <f>IF(OR($B61="*",$B61&lt;400),"",IF(AND('201920 DATA'!Z61="*",$B61&gt;=400),"*",IF($B61&gt;=400,ROUND('201920 DATA'!Z61/$B61,2),"")))</f>
        <v>*</v>
      </c>
      <c r="K61" s="296">
        <f>IF(OR($B61="*",$B61&lt;400),"",IF(AND('201920 DATA'!AA61="*",$B61&gt;=400),"*",IF($B61&gt;=400,ROUND('201920 DATA'!AA61/$B61,2),"")))</f>
        <v>0.01</v>
      </c>
      <c r="L61" s="296">
        <f>IF(OR($B61="*",$B61&lt;400),"",IF(AND('201920 DATA'!AB61="*",$B61&gt;=400),"*",IF($B61&gt;=400,ROUND('201920 DATA'!AB61/$B61,2),"")))</f>
        <v>0.06</v>
      </c>
      <c r="M61" s="296">
        <f>IF(OR($B61="*",$B61&lt;400),"",IF(AND('201920 DATA'!AC61="*",$B61&gt;=400),"*",IF($B61&gt;=400,ROUND('201920 DATA'!AC61/$B61,2),"")))</f>
        <v>0.39</v>
      </c>
      <c r="N61" s="296">
        <f>IF(OR($B61="*",$B61&lt;400),"",IF(AND('201920 DATA'!AD61="*",$B61&gt;=400),"*",IF($B61&gt;=400,ROUND('201920 DATA'!AD61/$B61,2),"")))</f>
        <v>0.52</v>
      </c>
      <c r="O61" s="296">
        <f>IF(OR($B61="*",$B61&lt;400),"",IF(AND('201920 DATA'!AE61="*",$B61&gt;=400),"*",IF($B61&gt;=400,ROUND('201920 DATA'!AE61/$B61,2),"")))</f>
        <v>0.02</v>
      </c>
      <c r="P61" s="297"/>
      <c r="Q61" s="296">
        <f>IF(OR($B61="*",$B61&lt;400),"",IF(AND('201920 DATA'!FO61="*",$B61&gt;=400),"*",IF($B61&gt;=400,ROUND('201920 DATA'!FO61/$B61,2),"")))</f>
        <v>0.98</v>
      </c>
      <c r="R61" s="289">
        <f>IF(OR($C61="*",$C61&lt;400),"",IF(AND('201920 DATA'!F61="*",$C61&gt;=400),"*",IF($C61&gt;=400,ROUND('201920 DATA'!F61/$C61,2),"")))</f>
        <v>0</v>
      </c>
      <c r="S61" s="289">
        <f>IF(OR($C61="*",$C61&lt;400),"",IF(AND('201920 DATA'!G61="*",$C61&gt;=400),"*",IF($C61&gt;=400,ROUND('201920 DATA'!G61/$C61,2),"")))</f>
        <v>0</v>
      </c>
      <c r="T61" s="289">
        <f>IF(OR($C61="*",$C61&lt;400),"",IF(AND('201920 DATA'!H61="*",$C61&gt;=400),"*",IF($C61&gt;=400,ROUND('201920 DATA'!H61/$C61,2),"")))</f>
        <v>1</v>
      </c>
      <c r="U61" s="289">
        <f>IF(OR($C61="*",$C61&lt;400),"",IF(AND('201920 DATA'!FP61="*",$C61&gt;=400),"*",IF($C61&gt;=400,ROUND('201920 DATA'!FP61/$C61,2),"")))</f>
        <v>0</v>
      </c>
      <c r="V61" s="312">
        <f>IF(OR($D61="*",$D61&lt;400),"",IF(AND('201920 DATA'!M61="*",$D61&gt;=400),"*",IF($D61&gt;=400,ROUND('201920 DATA'!M61/$D61,2),"")))</f>
        <v>0</v>
      </c>
      <c r="W61" s="312">
        <f>IF(OR($D61="*",$D61&lt;400),"",IF(AND('201920 DATA'!N61="*",$D61&gt;=400),"*",IF($D61&gt;=400,ROUND('201920 DATA'!N61/$D61,2),"")))</f>
        <v>0.89</v>
      </c>
      <c r="X61" s="312">
        <f>IF(OR($D61="*",$D61&lt;400),"",IF(AND('201920 DATA'!O61="*",$D61&gt;=400),"*",IF($D61&gt;=400,ROUND('201920 DATA'!O61/$D61,2),"")))</f>
        <v>7.0000000000000007E-2</v>
      </c>
      <c r="Y61" s="312">
        <f>IF(OR($D61="*",$D61&lt;400),"",IF(AND('201920 DATA'!P61="*",$D61&gt;=400),"*",IF($D61&gt;=400,ROUND('201920 DATA'!P61/$D61,2),"")))</f>
        <v>0.03</v>
      </c>
      <c r="Z61" s="312">
        <f>IF(OR($D61="*",$D61&lt;400),"",IF(AND('201920 DATA'!Q61="*",$D61&gt;=400),"*",IF($D61&gt;=400,ROUND('201920 DATA'!Q61/$D61,2),"")))</f>
        <v>0.01</v>
      </c>
      <c r="AA61" s="312">
        <f>IF(OR($D61="*",$D61&lt;400),"",IF(AND('201920 DATA'!R61="*",$D61&gt;=400),"*",IF($D61&gt;=400,ROUND('201920 DATA'!R61/$D61,2),"")))</f>
        <v>0</v>
      </c>
      <c r="AB61" s="312">
        <f>IF(OR($D61="*",$D61&lt;400),"",IF(AND('201920 DATA'!S61="*",$D61&gt;=400),"*",IF($D61&gt;=400,ROUND('201920 DATA'!S61/$D61,2),"")))</f>
        <v>0</v>
      </c>
      <c r="AC61" s="312" t="str">
        <f>IF(OR($D61="*",$D61&lt;400),"",IF(AND('201920 DATA'!T61="*",$D61&gt;=400),"*",IF($D61&gt;=400,ROUND('201920 DATA'!T61/$D61,2),"")))</f>
        <v>*</v>
      </c>
      <c r="AD61" s="289">
        <f>IF(OR($C61="*",$C61&lt;400),"",IF(AND('201920 DATA'!BC61="*",$C61&gt;=400),"*",IF($C61&gt;=400,ROUND('201920 DATA'!BC61/$C61,2),"")))</f>
        <v>0</v>
      </c>
      <c r="AE61" s="289">
        <f>IF(OR($C61="*",$C61&lt;400),"",IF(AND('201920 DATA'!BD61="*",$C61&gt;=400),"*",IF($C61&gt;=400,ROUND('201920 DATA'!BD61/$C61,2),"")))</f>
        <v>0</v>
      </c>
      <c r="AF61" s="289">
        <f>IF(OR($C61="*",$C61&lt;400),"",IF(AND('201920 DATA'!BE61="*",$C61&gt;=400),"*",IF($C61&gt;=400,ROUND('201920 DATA'!BE61/$C61,2),"")))</f>
        <v>0</v>
      </c>
      <c r="AG61" s="289">
        <f>IF(OR($C61="*",$C61&lt;400),"",IF(AND('201920 DATA'!BF61="*",$C61&gt;=400),"*",IF($C61&gt;=400,ROUND('201920 DATA'!BF61/$C61,2),"")))</f>
        <v>0</v>
      </c>
      <c r="AH61" s="289">
        <f>IF(OR($C61="*",$C61&lt;400),"",IF(AND('201920 DATA'!BG61="*",$C61&gt;=400),"*",IF($C61&gt;=400,ROUND('201920 DATA'!BG61/$C61,2),"")))</f>
        <v>0</v>
      </c>
      <c r="AI61" s="289">
        <f>IF(OR($C61="*",$C61&lt;400),"",IF(AND('201920 DATA'!BH61="*",$C61&gt;=400),"*",IF($C61&gt;=400,ROUND('201920 DATA'!BH61/$C61,2),"")))</f>
        <v>0</v>
      </c>
      <c r="AJ61" s="289">
        <f>IF(OR($C61="*",$C61&lt;400),"",IF(AND('201920 DATA'!BI61="*",$C61&gt;=400),"*",IF($C61&gt;=400,ROUND('201920 DATA'!BI61/$C61,2),"")))</f>
        <v>1</v>
      </c>
      <c r="AK61" s="289">
        <f>IF(OR($C61="*",$C61&lt;400),"",IF(AND('201920 DATA'!BJ61="*",$C61&gt;=400),"*",IF($C61&gt;=400,ROUND('201920 DATA'!BJ61/$C61,2),"")))</f>
        <v>0</v>
      </c>
      <c r="AL61" s="289">
        <f>IF(OR($C61="*",$C61&lt;400),"",IF(AND('201920 DATA'!BK61="*",$C61&gt;=400),"*",IF($C61&gt;=400,ROUND('201920 DATA'!BK61/$C61,2),"")))</f>
        <v>0</v>
      </c>
      <c r="AM61" s="289">
        <f>IF(OR($C61="*",$C61&lt;400),"",IF(AND('201920 DATA'!BL61="*",$C61&gt;=400),"*",IF($C61&gt;=400,ROUND('201920 DATA'!BL61/$C61,2),"")))</f>
        <v>0</v>
      </c>
      <c r="AN61" s="289">
        <f>IF(OR($C61="*",$C61&lt;400),"",IF(AND('201920 DATA'!BM61="*",$C61&gt;=400),"*",IF($C61&gt;=400,ROUND('201920 DATA'!BM61/$C61,2),"")))</f>
        <v>0</v>
      </c>
      <c r="AO61" s="289">
        <f>IF(OR($C61="*",$C61&lt;400),"",IF(AND('201920 DATA'!BN61="*",$C61&gt;=400),"*",IF($C61&gt;=400,ROUND('201920 DATA'!BN61/$C61,2),"")))</f>
        <v>0</v>
      </c>
      <c r="AP61" s="289">
        <f>IF(OR($C61="*",$C61&lt;400),"",IF(AND('201920 DATA'!BO61="*",$C61&gt;=400),"*",IF($C61&gt;=400,ROUND('201920 DATA'!BO61/$C61,2),"")))</f>
        <v>0</v>
      </c>
      <c r="AQ61" s="289">
        <f>IF(OR($C61="*",$C61&lt;400),"",IF(AND('201920 DATA'!BP61="*",$C61&gt;=400),"*",IF($C61&gt;=400,ROUND('201920 DATA'!BP61/$C61,2),"")))</f>
        <v>0</v>
      </c>
      <c r="AR61" s="289">
        <f>IF(OR($C61="*",$C61&lt;400),"",IF(AND('201920 DATA'!BQ61="*",$C61&gt;=400),"*",IF($C61&gt;=400,ROUND('201920 DATA'!BQ61/$C61,2),"")))</f>
        <v>0</v>
      </c>
      <c r="AS61" s="289">
        <f>IF(OR($C61="*",$C61&lt;400),"",IF(AND('201920 DATA'!BR61="*",$C61&gt;=400),"*",IF($C61&gt;=400,ROUND('201920 DATA'!BR61/$C61,2),"")))</f>
        <v>0</v>
      </c>
      <c r="AT61" s="289" t="str">
        <f>IF(OR($C61="*",$C61&lt;400),"",IF(AND('201920 DATA'!BS61="*",$C61&gt;=400),"*",IF($C61&gt;=400,ROUND('201920 DATA'!BS61/$C61,2),"")))</f>
        <v>*</v>
      </c>
      <c r="AU61" s="289">
        <f>IF(OR($C61="*",$C61&lt;400),"",IF(AND('201920 DATA'!BT61="*",$C61&gt;=400),"*",IF($C61&gt;=400,ROUND('201920 DATA'!BT61/$C61,2),"")))</f>
        <v>0</v>
      </c>
      <c r="AV61" s="289">
        <f>IF(OR($C61="*",$C61&lt;400),"",IF(AND('201920 DATA'!BU61="*",$C61&gt;=400),"*",IF($C61&gt;=400,ROUND('201920 DATA'!BU61/$C61,2),"")))</f>
        <v>0</v>
      </c>
      <c r="AW61" s="289">
        <f>IF(OR($C61="*",$C61&lt;400),"",IF(AND('201920 DATA'!BV61="*",$C61&gt;=400),"*",IF($C61&gt;=400,ROUND('201920 DATA'!BV61/$C61,2),"")))</f>
        <v>0</v>
      </c>
      <c r="AX61" s="289" t="str">
        <f>IF(OR($C61="*",$C61&lt;400),"",IF(AND('201920 DATA'!BW61="*",$C61&gt;=400),"*",IF($C61&gt;=400,ROUND('201920 DATA'!BW61/$C61,2),"")))</f>
        <v>*</v>
      </c>
      <c r="AZ61" s="365">
        <v>7550</v>
      </c>
    </row>
    <row r="62" spans="1:52" x14ac:dyDescent="0.2">
      <c r="A62" s="373" t="s">
        <v>1536</v>
      </c>
      <c r="B62" s="287">
        <f>'201920 DATA'!B62</f>
        <v>7005</v>
      </c>
      <c r="C62" s="288">
        <f>'201920 DATA'!C62</f>
        <v>7005</v>
      </c>
      <c r="D62" s="293">
        <f>'201920 DATA'!FQ62</f>
        <v>6225</v>
      </c>
      <c r="F62" s="313">
        <f t="shared" si="0"/>
        <v>0.55000000000000004</v>
      </c>
      <c r="G62" s="295">
        <f t="shared" si="1"/>
        <v>1</v>
      </c>
      <c r="H62" s="289">
        <f>IF(OR($C62="*",$C62&lt;400),"",IF(AND('201920 DATA'!F62="*",$C62&gt;=400),"*",IF($C62&gt;=400,ROUND('201920 DATA'!F62/$C62,2),"")))</f>
        <v>0</v>
      </c>
      <c r="I62" s="296">
        <f>IF(OR($B62="*",$B62&lt;400),"",IF(AND('201920 DATA'!Y62="*",$B62&gt;=400),"*",IF($B62&gt;=400,ROUND('201920 DATA'!Y62/$B62,2),"")))</f>
        <v>0</v>
      </c>
      <c r="J62" s="296" t="str">
        <f>IF(OR($B62="*",$B62&lt;400),"",IF(AND('201920 DATA'!Z62="*",$B62&gt;=400),"*",IF($B62&gt;=400,ROUND('201920 DATA'!Z62/$B62,2),"")))</f>
        <v>*</v>
      </c>
      <c r="K62" s="296">
        <f>IF(OR($B62="*",$B62&lt;400),"",IF(AND('201920 DATA'!AA62="*",$B62&gt;=400),"*",IF($B62&gt;=400,ROUND('201920 DATA'!AA62/$B62,2),"")))</f>
        <v>0.01</v>
      </c>
      <c r="L62" s="296">
        <f>IF(OR($B62="*",$B62&lt;400),"",IF(AND('201920 DATA'!AB62="*",$B62&gt;=400),"*",IF($B62&gt;=400,ROUND('201920 DATA'!AB62/$B62,2),"")))</f>
        <v>0.08</v>
      </c>
      <c r="M62" s="296">
        <f>IF(OR($B62="*",$B62&lt;400),"",IF(AND('201920 DATA'!AC62="*",$B62&gt;=400),"*",IF($B62&gt;=400,ROUND('201920 DATA'!AC62/$B62,2),"")))</f>
        <v>0.41</v>
      </c>
      <c r="N62" s="296">
        <f>IF(OR($B62="*",$B62&lt;400),"",IF(AND('201920 DATA'!AD62="*",$B62&gt;=400),"*",IF($B62&gt;=400,ROUND('201920 DATA'!AD62/$B62,2),"")))</f>
        <v>0.48</v>
      </c>
      <c r="O62" s="296">
        <f>IF(OR($B62="*",$B62&lt;400),"",IF(AND('201920 DATA'!AE62="*",$B62&gt;=400),"*",IF($B62&gt;=400,ROUND('201920 DATA'!AE62/$B62,2),"")))</f>
        <v>0.03</v>
      </c>
      <c r="P62" s="297"/>
      <c r="Q62" s="296">
        <f>IF(OR($B62="*",$B62&lt;400),"",IF(AND('201920 DATA'!FO62="*",$B62&gt;=400),"*",IF($B62&gt;=400,ROUND('201920 DATA'!FO62/$B62,2),"")))</f>
        <v>0.98</v>
      </c>
      <c r="R62" s="289">
        <f>IF(OR($C62="*",$C62&lt;400),"",IF(AND('201920 DATA'!F62="*",$C62&gt;=400),"*",IF($C62&gt;=400,ROUND('201920 DATA'!F62/$C62,2),"")))</f>
        <v>0</v>
      </c>
      <c r="S62" s="289">
        <f>IF(OR($C62="*",$C62&lt;400),"",IF(AND('201920 DATA'!G62="*",$C62&gt;=400),"*",IF($C62&gt;=400,ROUND('201920 DATA'!G62/$C62,2),"")))</f>
        <v>0</v>
      </c>
      <c r="T62" s="289">
        <f>IF(OR($C62="*",$C62&lt;400),"",IF(AND('201920 DATA'!H62="*",$C62&gt;=400),"*",IF($C62&gt;=400,ROUND('201920 DATA'!H62/$C62,2),"")))</f>
        <v>1</v>
      </c>
      <c r="U62" s="289">
        <f>IF(OR($C62="*",$C62&lt;400),"",IF(AND('201920 DATA'!FP62="*",$C62&gt;=400),"*",IF($C62&gt;=400,ROUND('201920 DATA'!FP62/$C62,2),"")))</f>
        <v>0</v>
      </c>
      <c r="V62" s="312">
        <f>IF(OR($D62="*",$D62&lt;400),"",IF(AND('201920 DATA'!M62="*",$D62&gt;=400),"*",IF($D62&gt;=400,ROUND('201920 DATA'!M62/$D62,2),"")))</f>
        <v>0</v>
      </c>
      <c r="W62" s="312">
        <f>IF(OR($D62="*",$D62&lt;400),"",IF(AND('201920 DATA'!N62="*",$D62&gt;=400),"*",IF($D62&gt;=400,ROUND('201920 DATA'!N62/$D62,2),"")))</f>
        <v>0.83</v>
      </c>
      <c r="X62" s="312">
        <f>IF(OR($D62="*",$D62&lt;400),"",IF(AND('201920 DATA'!O62="*",$D62&gt;=400),"*",IF($D62&gt;=400,ROUND('201920 DATA'!O62/$D62,2),"")))</f>
        <v>0.11</v>
      </c>
      <c r="Y62" s="312">
        <f>IF(OR($D62="*",$D62&lt;400),"",IF(AND('201920 DATA'!P62="*",$D62&gt;=400),"*",IF($D62&gt;=400,ROUND('201920 DATA'!P62/$D62,2),"")))</f>
        <v>0.03</v>
      </c>
      <c r="Z62" s="312">
        <f>IF(OR($D62="*",$D62&lt;400),"",IF(AND('201920 DATA'!Q62="*",$D62&gt;=400),"*",IF($D62&gt;=400,ROUND('201920 DATA'!Q62/$D62,2),"")))</f>
        <v>0.02</v>
      </c>
      <c r="AA62" s="312">
        <f>IF(OR($D62="*",$D62&lt;400),"",IF(AND('201920 DATA'!R62="*",$D62&gt;=400),"*",IF($D62&gt;=400,ROUND('201920 DATA'!R62/$D62,2),"")))</f>
        <v>0</v>
      </c>
      <c r="AB62" s="312" t="str">
        <f>IF(OR($D62="*",$D62&lt;400),"",IF(AND('201920 DATA'!S62="*",$D62&gt;=400),"*",IF($D62&gt;=400,ROUND('201920 DATA'!S62/$D62,2),"")))</f>
        <v>*</v>
      </c>
      <c r="AC62" s="312">
        <f>IF(OR($D62="*",$D62&lt;400),"",IF(AND('201920 DATA'!T62="*",$D62&gt;=400),"*",IF($D62&gt;=400,ROUND('201920 DATA'!T62/$D62,2),"")))</f>
        <v>0</v>
      </c>
      <c r="AD62" s="289">
        <f>IF(OR($C62="*",$C62&lt;400),"",IF(AND('201920 DATA'!BC62="*",$C62&gt;=400),"*",IF($C62&gt;=400,ROUND('201920 DATA'!BC62/$C62,2),"")))</f>
        <v>0</v>
      </c>
      <c r="AE62" s="289">
        <f>IF(OR($C62="*",$C62&lt;400),"",IF(AND('201920 DATA'!BD62="*",$C62&gt;=400),"*",IF($C62&gt;=400,ROUND('201920 DATA'!BD62/$C62,2),"")))</f>
        <v>0</v>
      </c>
      <c r="AF62" s="289">
        <f>IF(OR($C62="*",$C62&lt;400),"",IF(AND('201920 DATA'!BE62="*",$C62&gt;=400),"*",IF($C62&gt;=400,ROUND('201920 DATA'!BE62/$C62,2),"")))</f>
        <v>0</v>
      </c>
      <c r="AG62" s="289">
        <f>IF(OR($C62="*",$C62&lt;400),"",IF(AND('201920 DATA'!BF62="*",$C62&gt;=400),"*",IF($C62&gt;=400,ROUND('201920 DATA'!BF62/$C62,2),"")))</f>
        <v>0</v>
      </c>
      <c r="AH62" s="289">
        <f>IF(OR($C62="*",$C62&lt;400),"",IF(AND('201920 DATA'!BG62="*",$C62&gt;=400),"*",IF($C62&gt;=400,ROUND('201920 DATA'!BG62/$C62,2),"")))</f>
        <v>0</v>
      </c>
      <c r="AI62" s="289">
        <f>IF(OR($C62="*",$C62&lt;400),"",IF(AND('201920 DATA'!BH62="*",$C62&gt;=400),"*",IF($C62&gt;=400,ROUND('201920 DATA'!BH62/$C62,2),"")))</f>
        <v>0</v>
      </c>
      <c r="AJ62" s="289">
        <f>IF(OR($C62="*",$C62&lt;400),"",IF(AND('201920 DATA'!BI62="*",$C62&gt;=400),"*",IF($C62&gt;=400,ROUND('201920 DATA'!BI62/$C62,2),"")))</f>
        <v>1</v>
      </c>
      <c r="AK62" s="289">
        <f>IF(OR($C62="*",$C62&lt;400),"",IF(AND('201920 DATA'!BJ62="*",$C62&gt;=400),"*",IF($C62&gt;=400,ROUND('201920 DATA'!BJ62/$C62,2),"")))</f>
        <v>0</v>
      </c>
      <c r="AL62" s="289">
        <f>IF(OR($C62="*",$C62&lt;400),"",IF(AND('201920 DATA'!BK62="*",$C62&gt;=400),"*",IF($C62&gt;=400,ROUND('201920 DATA'!BK62/$C62,2),"")))</f>
        <v>0</v>
      </c>
      <c r="AM62" s="289">
        <f>IF(OR($C62="*",$C62&lt;400),"",IF(AND('201920 DATA'!BL62="*",$C62&gt;=400),"*",IF($C62&gt;=400,ROUND('201920 DATA'!BL62/$C62,2),"")))</f>
        <v>0</v>
      </c>
      <c r="AN62" s="289">
        <f>IF(OR($C62="*",$C62&lt;400),"",IF(AND('201920 DATA'!BM62="*",$C62&gt;=400),"*",IF($C62&gt;=400,ROUND('201920 DATA'!BM62/$C62,2),"")))</f>
        <v>0</v>
      </c>
      <c r="AO62" s="289">
        <f>IF(OR($C62="*",$C62&lt;400),"",IF(AND('201920 DATA'!BN62="*",$C62&gt;=400),"*",IF($C62&gt;=400,ROUND('201920 DATA'!BN62/$C62,2),"")))</f>
        <v>0</v>
      </c>
      <c r="AP62" s="289">
        <f>IF(OR($C62="*",$C62&lt;400),"",IF(AND('201920 DATA'!BO62="*",$C62&gt;=400),"*",IF($C62&gt;=400,ROUND('201920 DATA'!BO62/$C62,2),"")))</f>
        <v>0</v>
      </c>
      <c r="AQ62" s="289">
        <f>IF(OR($C62="*",$C62&lt;400),"",IF(AND('201920 DATA'!BP62="*",$C62&gt;=400),"*",IF($C62&gt;=400,ROUND('201920 DATA'!BP62/$C62,2),"")))</f>
        <v>0</v>
      </c>
      <c r="AR62" s="289">
        <f>IF(OR($C62="*",$C62&lt;400),"",IF(AND('201920 DATA'!BQ62="*",$C62&gt;=400),"*",IF($C62&gt;=400,ROUND('201920 DATA'!BQ62/$C62,2),"")))</f>
        <v>0</v>
      </c>
      <c r="AS62" s="289">
        <f>IF(OR($C62="*",$C62&lt;400),"",IF(AND('201920 DATA'!BR62="*",$C62&gt;=400),"*",IF($C62&gt;=400,ROUND('201920 DATA'!BR62/$C62,2),"")))</f>
        <v>0</v>
      </c>
      <c r="AT62" s="289">
        <f>IF(OR($C62="*",$C62&lt;400),"",IF(AND('201920 DATA'!BS62="*",$C62&gt;=400),"*",IF($C62&gt;=400,ROUND('201920 DATA'!BS62/$C62,2),"")))</f>
        <v>0</v>
      </c>
      <c r="AU62" s="289">
        <f>IF(OR($C62="*",$C62&lt;400),"",IF(AND('201920 DATA'!BT62="*",$C62&gt;=400),"*",IF($C62&gt;=400,ROUND('201920 DATA'!BT62/$C62,2),"")))</f>
        <v>0</v>
      </c>
      <c r="AV62" s="289">
        <f>IF(OR($C62="*",$C62&lt;400),"",IF(AND('201920 DATA'!BU62="*",$C62&gt;=400),"*",IF($C62&gt;=400,ROUND('201920 DATA'!BU62/$C62,2),"")))</f>
        <v>0</v>
      </c>
      <c r="AW62" s="289">
        <f>IF(OR($C62="*",$C62&lt;400),"",IF(AND('201920 DATA'!BV62="*",$C62&gt;=400),"*",IF($C62&gt;=400,ROUND('201920 DATA'!BV62/$C62,2),"")))</f>
        <v>0</v>
      </c>
      <c r="AX62" s="289" t="str">
        <f>IF(OR($C62="*",$C62&lt;400),"",IF(AND('201920 DATA'!BW62="*",$C62&gt;=400),"*",IF($C62&gt;=400,ROUND('201920 DATA'!BW62/$C62,2),"")))</f>
        <v>*</v>
      </c>
      <c r="AZ62" s="365">
        <v>3155</v>
      </c>
    </row>
    <row r="63" spans="1:52" x14ac:dyDescent="0.2">
      <c r="A63" s="373" t="s">
        <v>1537</v>
      </c>
      <c r="B63" s="287">
        <f>'201920 DATA'!B63</f>
        <v>5835</v>
      </c>
      <c r="C63" s="288">
        <f>'201920 DATA'!C63</f>
        <v>5835</v>
      </c>
      <c r="D63" s="293">
        <f>'201920 DATA'!FQ63</f>
        <v>5125</v>
      </c>
      <c r="F63" s="313">
        <f t="shared" si="0"/>
        <v>0.89</v>
      </c>
      <c r="G63" s="295">
        <f t="shared" si="1"/>
        <v>1</v>
      </c>
      <c r="H63" s="289">
        <f>IF(OR($C63="*",$C63&lt;400),"",IF(AND('201920 DATA'!F63="*",$C63&gt;=400),"*",IF($C63&gt;=400,ROUND('201920 DATA'!F63/$C63,2),"")))</f>
        <v>0</v>
      </c>
      <c r="I63" s="296">
        <f>IF(OR($B63="*",$B63&lt;400),"",IF(AND('201920 DATA'!Y63="*",$B63&gt;=400),"*",IF($B63&gt;=400,ROUND('201920 DATA'!Y63/$B63,2),"")))</f>
        <v>0</v>
      </c>
      <c r="J63" s="296" t="str">
        <f>IF(OR($B63="*",$B63&lt;400),"",IF(AND('201920 DATA'!Z63="*",$B63&gt;=400),"*",IF($B63&gt;=400,ROUND('201920 DATA'!Z63/$B63,2),"")))</f>
        <v>*</v>
      </c>
      <c r="K63" s="296">
        <f>IF(OR($B63="*",$B63&lt;400),"",IF(AND('201920 DATA'!AA63="*",$B63&gt;=400),"*",IF($B63&gt;=400,ROUND('201920 DATA'!AA63/$B63,2),"")))</f>
        <v>0.01</v>
      </c>
      <c r="L63" s="296">
        <f>IF(OR($B63="*",$B63&lt;400),"",IF(AND('201920 DATA'!AB63="*",$B63&gt;=400),"*",IF($B63&gt;=400,ROUND('201920 DATA'!AB63/$B63,2),"")))</f>
        <v>0.06</v>
      </c>
      <c r="M63" s="296">
        <f>IF(OR($B63="*",$B63&lt;400),"",IF(AND('201920 DATA'!AC63="*",$B63&gt;=400),"*",IF($B63&gt;=400,ROUND('201920 DATA'!AC63/$B63,2),"")))</f>
        <v>0.4</v>
      </c>
      <c r="N63" s="296">
        <f>IF(OR($B63="*",$B63&lt;400),"",IF(AND('201920 DATA'!AD63="*",$B63&gt;=400),"*",IF($B63&gt;=400,ROUND('201920 DATA'!AD63/$B63,2),"")))</f>
        <v>0.51</v>
      </c>
      <c r="O63" s="296">
        <f>IF(OR($B63="*",$B63&lt;400),"",IF(AND('201920 DATA'!AE63="*",$B63&gt;=400),"*",IF($B63&gt;=400,ROUND('201920 DATA'!AE63/$B63,2),"")))</f>
        <v>0.02</v>
      </c>
      <c r="P63" s="297"/>
      <c r="Q63" s="296">
        <f>IF(OR($B63="*",$B63&lt;400),"",IF(AND('201920 DATA'!FO63="*",$B63&gt;=400),"*",IF($B63&gt;=400,ROUND('201920 DATA'!FO63/$B63,2),"")))</f>
        <v>0.98</v>
      </c>
      <c r="R63" s="289">
        <f>IF(OR($C63="*",$C63&lt;400),"",IF(AND('201920 DATA'!F63="*",$C63&gt;=400),"*",IF($C63&gt;=400,ROUND('201920 DATA'!F63/$C63,2),"")))</f>
        <v>0</v>
      </c>
      <c r="S63" s="289">
        <f>IF(OR($C63="*",$C63&lt;400),"",IF(AND('201920 DATA'!G63="*",$C63&gt;=400),"*",IF($C63&gt;=400,ROUND('201920 DATA'!G63/$C63,2),"")))</f>
        <v>0</v>
      </c>
      <c r="T63" s="289">
        <f>IF(OR($C63="*",$C63&lt;400),"",IF(AND('201920 DATA'!H63="*",$C63&gt;=400),"*",IF($C63&gt;=400,ROUND('201920 DATA'!H63/$C63,2),"")))</f>
        <v>1</v>
      </c>
      <c r="U63" s="289">
        <f>IF(OR($C63="*",$C63&lt;400),"",IF(AND('201920 DATA'!FP63="*",$C63&gt;=400),"*",IF($C63&gt;=400,ROUND('201920 DATA'!FP63/$C63,2),"")))</f>
        <v>0</v>
      </c>
      <c r="V63" s="312">
        <f>IF(OR($D63="*",$D63&lt;400),"",IF(AND('201920 DATA'!M63="*",$D63&gt;=400),"*",IF($D63&gt;=400,ROUND('201920 DATA'!M63/$D63,2),"")))</f>
        <v>0</v>
      </c>
      <c r="W63" s="312">
        <f>IF(OR($D63="*",$D63&lt;400),"",IF(AND('201920 DATA'!N63="*",$D63&gt;=400),"*",IF($D63&gt;=400,ROUND('201920 DATA'!N63/$D63,2),"")))</f>
        <v>0.82</v>
      </c>
      <c r="X63" s="312">
        <f>IF(OR($D63="*",$D63&lt;400),"",IF(AND('201920 DATA'!O63="*",$D63&gt;=400),"*",IF($D63&gt;=400,ROUND('201920 DATA'!O63/$D63,2),"")))</f>
        <v>0.12</v>
      </c>
      <c r="Y63" s="312">
        <f>IF(OR($D63="*",$D63&lt;400),"",IF(AND('201920 DATA'!P63="*",$D63&gt;=400),"*",IF($D63&gt;=400,ROUND('201920 DATA'!P63/$D63,2),"")))</f>
        <v>0.04</v>
      </c>
      <c r="Z63" s="312">
        <f>IF(OR($D63="*",$D63&lt;400),"",IF(AND('201920 DATA'!Q63="*",$D63&gt;=400),"*",IF($D63&gt;=400,ROUND('201920 DATA'!Q63/$D63,2),"")))</f>
        <v>0.02</v>
      </c>
      <c r="AA63" s="312" t="str">
        <f>IF(OR($D63="*",$D63&lt;400),"",IF(AND('201920 DATA'!R63="*",$D63&gt;=400),"*",IF($D63&gt;=400,ROUND('201920 DATA'!R63/$D63,2),"")))</f>
        <v>*</v>
      </c>
      <c r="AB63" s="312" t="str">
        <f>IF(OR($D63="*",$D63&lt;400),"",IF(AND('201920 DATA'!S63="*",$D63&gt;=400),"*",IF($D63&gt;=400,ROUND('201920 DATA'!S63/$D63,2),"")))</f>
        <v>*</v>
      </c>
      <c r="AC63" s="312" t="str">
        <f>IF(OR($D63="*",$D63&lt;400),"",IF(AND('201920 DATA'!T63="*",$D63&gt;=400),"*",IF($D63&gt;=400,ROUND('201920 DATA'!T63/$D63,2),"")))</f>
        <v>*</v>
      </c>
      <c r="AD63" s="289">
        <f>IF(OR($C63="*",$C63&lt;400),"",IF(AND('201920 DATA'!BC63="*",$C63&gt;=400),"*",IF($C63&gt;=400,ROUND('201920 DATA'!BC63/$C63,2),"")))</f>
        <v>0</v>
      </c>
      <c r="AE63" s="289">
        <f>IF(OR($C63="*",$C63&lt;400),"",IF(AND('201920 DATA'!BD63="*",$C63&gt;=400),"*",IF($C63&gt;=400,ROUND('201920 DATA'!BD63/$C63,2),"")))</f>
        <v>0</v>
      </c>
      <c r="AF63" s="289">
        <f>IF(OR($C63="*",$C63&lt;400),"",IF(AND('201920 DATA'!BE63="*",$C63&gt;=400),"*",IF($C63&gt;=400,ROUND('201920 DATA'!BE63/$C63,2),"")))</f>
        <v>0</v>
      </c>
      <c r="AG63" s="289">
        <f>IF(OR($C63="*",$C63&lt;400),"",IF(AND('201920 DATA'!BF63="*",$C63&gt;=400),"*",IF($C63&gt;=400,ROUND('201920 DATA'!BF63/$C63,2),"")))</f>
        <v>0</v>
      </c>
      <c r="AH63" s="289">
        <f>IF(OR($C63="*",$C63&lt;400),"",IF(AND('201920 DATA'!BG63="*",$C63&gt;=400),"*",IF($C63&gt;=400,ROUND('201920 DATA'!BG63/$C63,2),"")))</f>
        <v>0</v>
      </c>
      <c r="AI63" s="289">
        <f>IF(OR($C63="*",$C63&lt;400),"",IF(AND('201920 DATA'!BH63="*",$C63&gt;=400),"*",IF($C63&gt;=400,ROUND('201920 DATA'!BH63/$C63,2),"")))</f>
        <v>0</v>
      </c>
      <c r="AJ63" s="289">
        <f>IF(OR($C63="*",$C63&lt;400),"",IF(AND('201920 DATA'!BI63="*",$C63&gt;=400),"*",IF($C63&gt;=400,ROUND('201920 DATA'!BI63/$C63,2),"")))</f>
        <v>0.99</v>
      </c>
      <c r="AK63" s="289">
        <f>IF(OR($C63="*",$C63&lt;400),"",IF(AND('201920 DATA'!BJ63="*",$C63&gt;=400),"*",IF($C63&gt;=400,ROUND('201920 DATA'!BJ63/$C63,2),"")))</f>
        <v>0</v>
      </c>
      <c r="AL63" s="289">
        <f>IF(OR($C63="*",$C63&lt;400),"",IF(AND('201920 DATA'!BK63="*",$C63&gt;=400),"*",IF($C63&gt;=400,ROUND('201920 DATA'!BK63/$C63,2),"")))</f>
        <v>0</v>
      </c>
      <c r="AM63" s="289">
        <f>IF(OR($C63="*",$C63&lt;400),"",IF(AND('201920 DATA'!BL63="*",$C63&gt;=400),"*",IF($C63&gt;=400,ROUND('201920 DATA'!BL63/$C63,2),"")))</f>
        <v>0</v>
      </c>
      <c r="AN63" s="289">
        <f>IF(OR($C63="*",$C63&lt;400),"",IF(AND('201920 DATA'!BM63="*",$C63&gt;=400),"*",IF($C63&gt;=400,ROUND('201920 DATA'!BM63/$C63,2),"")))</f>
        <v>0</v>
      </c>
      <c r="AO63" s="289">
        <f>IF(OR($C63="*",$C63&lt;400),"",IF(AND('201920 DATA'!BN63="*",$C63&gt;=400),"*",IF($C63&gt;=400,ROUND('201920 DATA'!BN63/$C63,2),"")))</f>
        <v>0</v>
      </c>
      <c r="AP63" s="289">
        <f>IF(OR($C63="*",$C63&lt;400),"",IF(AND('201920 DATA'!BO63="*",$C63&gt;=400),"*",IF($C63&gt;=400,ROUND('201920 DATA'!BO63/$C63,2),"")))</f>
        <v>0</v>
      </c>
      <c r="AQ63" s="289">
        <f>IF(OR($C63="*",$C63&lt;400),"",IF(AND('201920 DATA'!BP63="*",$C63&gt;=400),"*",IF($C63&gt;=400,ROUND('201920 DATA'!BP63/$C63,2),"")))</f>
        <v>0</v>
      </c>
      <c r="AR63" s="289">
        <f>IF(OR($C63="*",$C63&lt;400),"",IF(AND('201920 DATA'!BQ63="*",$C63&gt;=400),"*",IF($C63&gt;=400,ROUND('201920 DATA'!BQ63/$C63,2),"")))</f>
        <v>0</v>
      </c>
      <c r="AS63" s="289">
        <f>IF(OR($C63="*",$C63&lt;400),"",IF(AND('201920 DATA'!BR63="*",$C63&gt;=400),"*",IF($C63&gt;=400,ROUND('201920 DATA'!BR63/$C63,2),"")))</f>
        <v>0</v>
      </c>
      <c r="AT63" s="289">
        <f>IF(OR($C63="*",$C63&lt;400),"",IF(AND('201920 DATA'!BS63="*",$C63&gt;=400),"*",IF($C63&gt;=400,ROUND('201920 DATA'!BS63/$C63,2),"")))</f>
        <v>0</v>
      </c>
      <c r="AU63" s="289">
        <f>IF(OR($C63="*",$C63&lt;400),"",IF(AND('201920 DATA'!BT63="*",$C63&gt;=400),"*",IF($C63&gt;=400,ROUND('201920 DATA'!BT63/$C63,2),"")))</f>
        <v>0</v>
      </c>
      <c r="AV63" s="289">
        <f>IF(OR($C63="*",$C63&lt;400),"",IF(AND('201920 DATA'!BU63="*",$C63&gt;=400),"*",IF($C63&gt;=400,ROUND('201920 DATA'!BU63/$C63,2),"")))</f>
        <v>0</v>
      </c>
      <c r="AW63" s="289">
        <f>IF(OR($C63="*",$C63&lt;400),"",IF(AND('201920 DATA'!BV63="*",$C63&gt;=400),"*",IF($C63&gt;=400,ROUND('201920 DATA'!BV63/$C63,2),"")))</f>
        <v>0</v>
      </c>
      <c r="AX63" s="289">
        <f>IF(OR($C63="*",$C63&lt;400),"",IF(AND('201920 DATA'!BW63="*",$C63&gt;=400),"*",IF($C63&gt;=400,ROUND('201920 DATA'!BW63/$C63,2),"")))</f>
        <v>0</v>
      </c>
      <c r="AZ63" s="365">
        <v>655</v>
      </c>
    </row>
    <row r="64" spans="1:52" x14ac:dyDescent="0.2">
      <c r="A64" s="373" t="s">
        <v>1592</v>
      </c>
      <c r="B64" s="287">
        <f>'201920 DATA'!B64</f>
        <v>7245</v>
      </c>
      <c r="C64" s="288">
        <f>'201920 DATA'!C64</f>
        <v>7245</v>
      </c>
      <c r="D64" s="293">
        <f>'201920 DATA'!FQ64</f>
        <v>6510</v>
      </c>
      <c r="F64" s="313">
        <f t="shared" si="0"/>
        <v>1</v>
      </c>
      <c r="G64" s="295">
        <f t="shared" si="1"/>
        <v>1</v>
      </c>
      <c r="H64" s="289">
        <f>IF(OR($C64="*",$C64&lt;400),"",IF(AND('201920 DATA'!F64="*",$C64&gt;=400),"*",IF($C64&gt;=400,ROUND('201920 DATA'!F64/$C64,2),"")))</f>
        <v>0</v>
      </c>
      <c r="I64" s="296">
        <f>IF(OR($B64="*",$B64&lt;400),"",IF(AND('201920 DATA'!Y64="*",$B64&gt;=400),"*",IF($B64&gt;=400,ROUND('201920 DATA'!Y64/$B64,2),"")))</f>
        <v>0</v>
      </c>
      <c r="J64" s="296" t="str">
        <f>IF(OR($B64="*",$B64&lt;400),"",IF(AND('201920 DATA'!Z64="*",$B64&gt;=400),"*",IF($B64&gt;=400,ROUND('201920 DATA'!Z64/$B64,2),"")))</f>
        <v>*</v>
      </c>
      <c r="K64" s="296">
        <f>IF(OR($B64="*",$B64&lt;400),"",IF(AND('201920 DATA'!AA64="*",$B64&gt;=400),"*",IF($B64&gt;=400,ROUND('201920 DATA'!AA64/$B64,2),"")))</f>
        <v>0.01</v>
      </c>
      <c r="L64" s="296">
        <f>IF(OR($B64="*",$B64&lt;400),"",IF(AND('201920 DATA'!AB64="*",$B64&gt;=400),"*",IF($B64&gt;=400,ROUND('201920 DATA'!AB64/$B64,2),"")))</f>
        <v>7.0000000000000007E-2</v>
      </c>
      <c r="M64" s="296">
        <f>IF(OR($B64="*",$B64&lt;400),"",IF(AND('201920 DATA'!AC64="*",$B64&gt;=400),"*",IF($B64&gt;=400,ROUND('201920 DATA'!AC64/$B64,2),"")))</f>
        <v>0.41</v>
      </c>
      <c r="N64" s="296">
        <f>IF(OR($B64="*",$B64&lt;400),"",IF(AND('201920 DATA'!AD64="*",$B64&gt;=400),"*",IF($B64&gt;=400,ROUND('201920 DATA'!AD64/$B64,2),"")))</f>
        <v>0.49</v>
      </c>
      <c r="O64" s="296">
        <f>IF(OR($B64="*",$B64&lt;400),"",IF(AND('201920 DATA'!AE64="*",$B64&gt;=400),"*",IF($B64&gt;=400,ROUND('201920 DATA'!AE64/$B64,2),"")))</f>
        <v>0.02</v>
      </c>
      <c r="P64" s="297"/>
      <c r="Q64" s="296">
        <f>IF(OR($B64="*",$B64&lt;400),"",IF(AND('201920 DATA'!FO64="*",$B64&gt;=400),"*",IF($B64&gt;=400,ROUND('201920 DATA'!FO64/$B64,2),"")))</f>
        <v>0.97</v>
      </c>
      <c r="R64" s="289">
        <f>IF(OR($C64="*",$C64&lt;400),"",IF(AND('201920 DATA'!F64="*",$C64&gt;=400),"*",IF($C64&gt;=400,ROUND('201920 DATA'!F64/$C64,2),"")))</f>
        <v>0</v>
      </c>
      <c r="S64" s="289">
        <f>IF(OR($C64="*",$C64&lt;400),"",IF(AND('201920 DATA'!G64="*",$C64&gt;=400),"*",IF($C64&gt;=400,ROUND('201920 DATA'!G64/$C64,2),"")))</f>
        <v>0</v>
      </c>
      <c r="T64" s="289">
        <f>IF(OR($C64="*",$C64&lt;400),"",IF(AND('201920 DATA'!H64="*",$C64&gt;=400),"*",IF($C64&gt;=400,ROUND('201920 DATA'!H64/$C64,2),"")))</f>
        <v>1</v>
      </c>
      <c r="U64" s="289">
        <f>IF(OR($C64="*",$C64&lt;400),"",IF(AND('201920 DATA'!FP64="*",$C64&gt;=400),"*",IF($C64&gt;=400,ROUND('201920 DATA'!FP64/$C64,2),"")))</f>
        <v>0</v>
      </c>
      <c r="V64" s="312">
        <f>IF(OR($D64="*",$D64&lt;400),"",IF(AND('201920 DATA'!M64="*",$D64&gt;=400),"*",IF($D64&gt;=400,ROUND('201920 DATA'!M64/$D64,2),"")))</f>
        <v>0</v>
      </c>
      <c r="W64" s="312">
        <f>IF(OR($D64="*",$D64&lt;400),"",IF(AND('201920 DATA'!N64="*",$D64&gt;=400),"*",IF($D64&gt;=400,ROUND('201920 DATA'!N64/$D64,2),"")))</f>
        <v>0.69</v>
      </c>
      <c r="X64" s="312">
        <f>IF(OR($D64="*",$D64&lt;400),"",IF(AND('201920 DATA'!O64="*",$D64&gt;=400),"*",IF($D64&gt;=400,ROUND('201920 DATA'!O64/$D64,2),"")))</f>
        <v>0.23</v>
      </c>
      <c r="Y64" s="312">
        <f>IF(OR($D64="*",$D64&lt;400),"",IF(AND('201920 DATA'!P64="*",$D64&gt;=400),"*",IF($D64&gt;=400,ROUND('201920 DATA'!P64/$D64,2),"")))</f>
        <v>0.05</v>
      </c>
      <c r="Z64" s="312">
        <f>IF(OR($D64="*",$D64&lt;400),"",IF(AND('201920 DATA'!Q64="*",$D64&gt;=400),"*",IF($D64&gt;=400,ROUND('201920 DATA'!Q64/$D64,2),"")))</f>
        <v>0.02</v>
      </c>
      <c r="AA64" s="312">
        <f>IF(OR($D64="*",$D64&lt;400),"",IF(AND('201920 DATA'!R64="*",$D64&gt;=400),"*",IF($D64&gt;=400,ROUND('201920 DATA'!R64/$D64,2),"")))</f>
        <v>0</v>
      </c>
      <c r="AB64" s="312" t="str">
        <f>IF(OR($D64="*",$D64&lt;400),"",IF(AND('201920 DATA'!S64="*",$D64&gt;=400),"*",IF($D64&gt;=400,ROUND('201920 DATA'!S64/$D64,2),"")))</f>
        <v>*</v>
      </c>
      <c r="AC64" s="312">
        <f>IF(OR($D64="*",$D64&lt;400),"",IF(AND('201920 DATA'!T64="*",$D64&gt;=400),"*",IF($D64&gt;=400,ROUND('201920 DATA'!T64/$D64,2),"")))</f>
        <v>0</v>
      </c>
      <c r="AD64" s="289">
        <f>IF(OR($C64="*",$C64&lt;400),"",IF(AND('201920 DATA'!BC64="*",$C64&gt;=400),"*",IF($C64&gt;=400,ROUND('201920 DATA'!BC64/$C64,2),"")))</f>
        <v>0</v>
      </c>
      <c r="AE64" s="289">
        <f>IF(OR($C64="*",$C64&lt;400),"",IF(AND('201920 DATA'!BD64="*",$C64&gt;=400),"*",IF($C64&gt;=400,ROUND('201920 DATA'!BD64/$C64,2),"")))</f>
        <v>0</v>
      </c>
      <c r="AF64" s="289">
        <f>IF(OR($C64="*",$C64&lt;400),"",IF(AND('201920 DATA'!BE64="*",$C64&gt;=400),"*",IF($C64&gt;=400,ROUND('201920 DATA'!BE64/$C64,2),"")))</f>
        <v>0</v>
      </c>
      <c r="AG64" s="289">
        <f>IF(OR($C64="*",$C64&lt;400),"",IF(AND('201920 DATA'!BF64="*",$C64&gt;=400),"*",IF($C64&gt;=400,ROUND('201920 DATA'!BF64/$C64,2),"")))</f>
        <v>0</v>
      </c>
      <c r="AH64" s="289">
        <f>IF(OR($C64="*",$C64&lt;400),"",IF(AND('201920 DATA'!BG64="*",$C64&gt;=400),"*",IF($C64&gt;=400,ROUND('201920 DATA'!BG64/$C64,2),"")))</f>
        <v>0</v>
      </c>
      <c r="AI64" s="289">
        <f>IF(OR($C64="*",$C64&lt;400),"",IF(AND('201920 DATA'!BH64="*",$C64&gt;=400),"*",IF($C64&gt;=400,ROUND('201920 DATA'!BH64/$C64,2),"")))</f>
        <v>0</v>
      </c>
      <c r="AJ64" s="289">
        <f>IF(OR($C64="*",$C64&lt;400),"",IF(AND('201920 DATA'!BI64="*",$C64&gt;=400),"*",IF($C64&gt;=400,ROUND('201920 DATA'!BI64/$C64,2),"")))</f>
        <v>1</v>
      </c>
      <c r="AK64" s="289">
        <f>IF(OR($C64="*",$C64&lt;400),"",IF(AND('201920 DATA'!BJ64="*",$C64&gt;=400),"*",IF($C64&gt;=400,ROUND('201920 DATA'!BJ64/$C64,2),"")))</f>
        <v>0</v>
      </c>
      <c r="AL64" s="289">
        <f>IF(OR($C64="*",$C64&lt;400),"",IF(AND('201920 DATA'!BK64="*",$C64&gt;=400),"*",IF($C64&gt;=400,ROUND('201920 DATA'!BK64/$C64,2),"")))</f>
        <v>0</v>
      </c>
      <c r="AM64" s="289">
        <f>IF(OR($C64="*",$C64&lt;400),"",IF(AND('201920 DATA'!BL64="*",$C64&gt;=400),"*",IF($C64&gt;=400,ROUND('201920 DATA'!BL64/$C64,2),"")))</f>
        <v>0</v>
      </c>
      <c r="AN64" s="289">
        <f>IF(OR($C64="*",$C64&lt;400),"",IF(AND('201920 DATA'!BM64="*",$C64&gt;=400),"*",IF($C64&gt;=400,ROUND('201920 DATA'!BM64/$C64,2),"")))</f>
        <v>0</v>
      </c>
      <c r="AO64" s="289">
        <f>IF(OR($C64="*",$C64&lt;400),"",IF(AND('201920 DATA'!BN64="*",$C64&gt;=400),"*",IF($C64&gt;=400,ROUND('201920 DATA'!BN64/$C64,2),"")))</f>
        <v>0</v>
      </c>
      <c r="AP64" s="289">
        <f>IF(OR($C64="*",$C64&lt;400),"",IF(AND('201920 DATA'!BO64="*",$C64&gt;=400),"*",IF($C64&gt;=400,ROUND('201920 DATA'!BO64/$C64,2),"")))</f>
        <v>0</v>
      </c>
      <c r="AQ64" s="289">
        <f>IF(OR($C64="*",$C64&lt;400),"",IF(AND('201920 DATA'!BP64="*",$C64&gt;=400),"*",IF($C64&gt;=400,ROUND('201920 DATA'!BP64/$C64,2),"")))</f>
        <v>0</v>
      </c>
      <c r="AR64" s="289">
        <f>IF(OR($C64="*",$C64&lt;400),"",IF(AND('201920 DATA'!BQ64="*",$C64&gt;=400),"*",IF($C64&gt;=400,ROUND('201920 DATA'!BQ64/$C64,2),"")))</f>
        <v>0</v>
      </c>
      <c r="AS64" s="289">
        <f>IF(OR($C64="*",$C64&lt;400),"",IF(AND('201920 DATA'!BR64="*",$C64&gt;=400),"*",IF($C64&gt;=400,ROUND('201920 DATA'!BR64/$C64,2),"")))</f>
        <v>0</v>
      </c>
      <c r="AT64" s="289">
        <f>IF(OR($C64="*",$C64&lt;400),"",IF(AND('201920 DATA'!BS64="*",$C64&gt;=400),"*",IF($C64&gt;=400,ROUND('201920 DATA'!BS64/$C64,2),"")))</f>
        <v>0</v>
      </c>
      <c r="AU64" s="289">
        <f>IF(OR($C64="*",$C64&lt;400),"",IF(AND('201920 DATA'!BT64="*",$C64&gt;=400),"*",IF($C64&gt;=400,ROUND('201920 DATA'!BT64/$C64,2),"")))</f>
        <v>0</v>
      </c>
      <c r="AV64" s="289">
        <f>IF(OR($C64="*",$C64&lt;400),"",IF(AND('201920 DATA'!BU64="*",$C64&gt;=400),"*",IF($C64&gt;=400,ROUND('201920 DATA'!BU64/$C64,2),"")))</f>
        <v>0</v>
      </c>
      <c r="AW64" s="289">
        <f>IF(OR($C64="*",$C64&lt;400),"",IF(AND('201920 DATA'!BV64="*",$C64&gt;=400),"*",IF($C64&gt;=400,ROUND('201920 DATA'!BV64/$C64,2),"")))</f>
        <v>0</v>
      </c>
      <c r="AX64" s="289">
        <f>IF(OR($C64="*",$C64&lt;400),"",IF(AND('201920 DATA'!BW64="*",$C64&gt;=400),"*",IF($C64&gt;=400,ROUND('201920 DATA'!BW64/$C64,2),"")))</f>
        <v>0</v>
      </c>
      <c r="AZ64" s="365">
        <v>0</v>
      </c>
    </row>
    <row r="65" spans="1:52" x14ac:dyDescent="0.2">
      <c r="A65" s="373" t="s">
        <v>1593</v>
      </c>
      <c r="B65" s="287">
        <f>'201920 DATA'!B65</f>
        <v>2225</v>
      </c>
      <c r="C65" s="288">
        <f>'201920 DATA'!C65</f>
        <v>2225</v>
      </c>
      <c r="D65" s="293">
        <f>'201920 DATA'!FQ65</f>
        <v>2010</v>
      </c>
      <c r="F65" s="313">
        <f t="shared" si="0"/>
        <v>1</v>
      </c>
      <c r="G65" s="295">
        <f t="shared" si="1"/>
        <v>1</v>
      </c>
      <c r="H65" s="289">
        <f>IF(OR($C65="*",$C65&lt;400),"",IF(AND('201920 DATA'!F65="*",$C65&gt;=400),"*",IF($C65&gt;=400,ROUND('201920 DATA'!F65/$C65,2),"")))</f>
        <v>0</v>
      </c>
      <c r="I65" s="296">
        <f>IF(OR($B65="*",$B65&lt;400),"",IF(AND('201920 DATA'!Y65="*",$B65&gt;=400),"*",IF($B65&gt;=400,ROUND('201920 DATA'!Y65/$B65,2),"")))</f>
        <v>0</v>
      </c>
      <c r="J65" s="296" t="str">
        <f>IF(OR($B65="*",$B65&lt;400),"",IF(AND('201920 DATA'!Z65="*",$B65&gt;=400),"*",IF($B65&gt;=400,ROUND('201920 DATA'!Z65/$B65,2),"")))</f>
        <v>*</v>
      </c>
      <c r="K65" s="296">
        <f>IF(OR($B65="*",$B65&lt;400),"",IF(AND('201920 DATA'!AA65="*",$B65&gt;=400),"*",IF($B65&gt;=400,ROUND('201920 DATA'!AA65/$B65,2),"")))</f>
        <v>0.01</v>
      </c>
      <c r="L65" s="296">
        <f>IF(OR($B65="*",$B65&lt;400),"",IF(AND('201920 DATA'!AB65="*",$B65&gt;=400),"*",IF($B65&gt;=400,ROUND('201920 DATA'!AB65/$B65,2),"")))</f>
        <v>0.08</v>
      </c>
      <c r="M65" s="296">
        <f>IF(OR($B65="*",$B65&lt;400),"",IF(AND('201920 DATA'!AC65="*",$B65&gt;=400),"*",IF($B65&gt;=400,ROUND('201920 DATA'!AC65/$B65,2),"")))</f>
        <v>0.4</v>
      </c>
      <c r="N65" s="296">
        <f>IF(OR($B65="*",$B65&lt;400),"",IF(AND('201920 DATA'!AD65="*",$B65&gt;=400),"*",IF($B65&gt;=400,ROUND('201920 DATA'!AD65/$B65,2),"")))</f>
        <v>0.49</v>
      </c>
      <c r="O65" s="296">
        <f>IF(OR($B65="*",$B65&lt;400),"",IF(AND('201920 DATA'!AE65="*",$B65&gt;=400),"*",IF($B65&gt;=400,ROUND('201920 DATA'!AE65/$B65,2),"")))</f>
        <v>0.02</v>
      </c>
      <c r="P65" s="297"/>
      <c r="Q65" s="296">
        <f>IF(OR($B65="*",$B65&lt;400),"",IF(AND('201920 DATA'!FO65="*",$B65&gt;=400),"*",IF($B65&gt;=400,ROUND('201920 DATA'!FO65/$B65,2),"")))</f>
        <v>0.98</v>
      </c>
      <c r="R65" s="289">
        <f>IF(OR($C65="*",$C65&lt;400),"",IF(AND('201920 DATA'!F65="*",$C65&gt;=400),"*",IF($C65&gt;=400,ROUND('201920 DATA'!F65/$C65,2),"")))</f>
        <v>0</v>
      </c>
      <c r="S65" s="289">
        <f>IF(OR($C65="*",$C65&lt;400),"",IF(AND('201920 DATA'!G65="*",$C65&gt;=400),"*",IF($C65&gt;=400,ROUND('201920 DATA'!G65/$C65,2),"")))</f>
        <v>0</v>
      </c>
      <c r="T65" s="289">
        <f>IF(OR($C65="*",$C65&lt;400),"",IF(AND('201920 DATA'!H65="*",$C65&gt;=400),"*",IF($C65&gt;=400,ROUND('201920 DATA'!H65/$C65,2),"")))</f>
        <v>1</v>
      </c>
      <c r="U65" s="289">
        <f>IF(OR($C65="*",$C65&lt;400),"",IF(AND('201920 DATA'!FP65="*",$C65&gt;=400),"*",IF($C65&gt;=400,ROUND('201920 DATA'!FP65/$C65,2),"")))</f>
        <v>0</v>
      </c>
      <c r="V65" s="312">
        <f>IF(OR($D65="*",$D65&lt;400),"",IF(AND('201920 DATA'!M65="*",$D65&gt;=400),"*",IF($D65&gt;=400,ROUND('201920 DATA'!M65/$D65,2),"")))</f>
        <v>0.01</v>
      </c>
      <c r="W65" s="312">
        <f>IF(OR($D65="*",$D65&lt;400),"",IF(AND('201920 DATA'!N65="*",$D65&gt;=400),"*",IF($D65&gt;=400,ROUND('201920 DATA'!N65/$D65,2),"")))</f>
        <v>0.83</v>
      </c>
      <c r="X65" s="312">
        <f>IF(OR($D65="*",$D65&lt;400),"",IF(AND('201920 DATA'!O65="*",$D65&gt;=400),"*",IF($D65&gt;=400,ROUND('201920 DATA'!O65/$D65,2),"")))</f>
        <v>0.12</v>
      </c>
      <c r="Y65" s="312">
        <f>IF(OR($D65="*",$D65&lt;400),"",IF(AND('201920 DATA'!P65="*",$D65&gt;=400),"*",IF($D65&gt;=400,ROUND('201920 DATA'!P65/$D65,2),"")))</f>
        <v>0.03</v>
      </c>
      <c r="Z65" s="312">
        <f>IF(OR($D65="*",$D65&lt;400),"",IF(AND('201920 DATA'!Q65="*",$D65&gt;=400),"*",IF($D65&gt;=400,ROUND('201920 DATA'!Q65/$D65,2),"")))</f>
        <v>0.02</v>
      </c>
      <c r="AA65" s="312" t="str">
        <f>IF(OR($D65="*",$D65&lt;400),"",IF(AND('201920 DATA'!R65="*",$D65&gt;=400),"*",IF($D65&gt;=400,ROUND('201920 DATA'!R65/$D65,2),"")))</f>
        <v>*</v>
      </c>
      <c r="AB65" s="312">
        <f>IF(OR($D65="*",$D65&lt;400),"",IF(AND('201920 DATA'!S65="*",$D65&gt;=400),"*",IF($D65&gt;=400,ROUND('201920 DATA'!S65/$D65,2),"")))</f>
        <v>0</v>
      </c>
      <c r="AC65" s="312">
        <f>IF(OR($D65="*",$D65&lt;400),"",IF(AND('201920 DATA'!T65="*",$D65&gt;=400),"*",IF($D65&gt;=400,ROUND('201920 DATA'!T65/$D65,2),"")))</f>
        <v>0</v>
      </c>
      <c r="AD65" s="289">
        <f>IF(OR($C65="*",$C65&lt;400),"",IF(AND('201920 DATA'!BC65="*",$C65&gt;=400),"*",IF($C65&gt;=400,ROUND('201920 DATA'!BC65/$C65,2),"")))</f>
        <v>0</v>
      </c>
      <c r="AE65" s="289">
        <f>IF(OR($C65="*",$C65&lt;400),"",IF(AND('201920 DATA'!BD65="*",$C65&gt;=400),"*",IF($C65&gt;=400,ROUND('201920 DATA'!BD65/$C65,2),"")))</f>
        <v>0</v>
      </c>
      <c r="AF65" s="289">
        <f>IF(OR($C65="*",$C65&lt;400),"",IF(AND('201920 DATA'!BE65="*",$C65&gt;=400),"*",IF($C65&gt;=400,ROUND('201920 DATA'!BE65/$C65,2),"")))</f>
        <v>0</v>
      </c>
      <c r="AG65" s="289">
        <f>IF(OR($C65="*",$C65&lt;400),"",IF(AND('201920 DATA'!BF65="*",$C65&gt;=400),"*",IF($C65&gt;=400,ROUND('201920 DATA'!BF65/$C65,2),"")))</f>
        <v>0</v>
      </c>
      <c r="AH65" s="289">
        <f>IF(OR($C65="*",$C65&lt;400),"",IF(AND('201920 DATA'!BG65="*",$C65&gt;=400),"*",IF($C65&gt;=400,ROUND('201920 DATA'!BG65/$C65,2),"")))</f>
        <v>0</v>
      </c>
      <c r="AI65" s="289">
        <f>IF(OR($C65="*",$C65&lt;400),"",IF(AND('201920 DATA'!BH65="*",$C65&gt;=400),"*",IF($C65&gt;=400,ROUND('201920 DATA'!BH65/$C65,2),"")))</f>
        <v>0</v>
      </c>
      <c r="AJ65" s="289">
        <f>IF(OR($C65="*",$C65&lt;400),"",IF(AND('201920 DATA'!BI65="*",$C65&gt;=400),"*",IF($C65&gt;=400,ROUND('201920 DATA'!BI65/$C65,2),"")))</f>
        <v>1</v>
      </c>
      <c r="AK65" s="289">
        <f>IF(OR($C65="*",$C65&lt;400),"",IF(AND('201920 DATA'!BJ65="*",$C65&gt;=400),"*",IF($C65&gt;=400,ROUND('201920 DATA'!BJ65/$C65,2),"")))</f>
        <v>0</v>
      </c>
      <c r="AL65" s="289">
        <f>IF(OR($C65="*",$C65&lt;400),"",IF(AND('201920 DATA'!BK65="*",$C65&gt;=400),"*",IF($C65&gt;=400,ROUND('201920 DATA'!BK65/$C65,2),"")))</f>
        <v>0</v>
      </c>
      <c r="AM65" s="289">
        <f>IF(OR($C65="*",$C65&lt;400),"",IF(AND('201920 DATA'!BL65="*",$C65&gt;=400),"*",IF($C65&gt;=400,ROUND('201920 DATA'!BL65/$C65,2),"")))</f>
        <v>0</v>
      </c>
      <c r="AN65" s="289">
        <f>IF(OR($C65="*",$C65&lt;400),"",IF(AND('201920 DATA'!BM65="*",$C65&gt;=400),"*",IF($C65&gt;=400,ROUND('201920 DATA'!BM65/$C65,2),"")))</f>
        <v>0</v>
      </c>
      <c r="AO65" s="289">
        <f>IF(OR($C65="*",$C65&lt;400),"",IF(AND('201920 DATA'!BN65="*",$C65&gt;=400),"*",IF($C65&gt;=400,ROUND('201920 DATA'!BN65/$C65,2),"")))</f>
        <v>0</v>
      </c>
      <c r="AP65" s="289">
        <f>IF(OR($C65="*",$C65&lt;400),"",IF(AND('201920 DATA'!BO65="*",$C65&gt;=400),"*",IF($C65&gt;=400,ROUND('201920 DATA'!BO65/$C65,2),"")))</f>
        <v>0</v>
      </c>
      <c r="AQ65" s="289">
        <f>IF(OR($C65="*",$C65&lt;400),"",IF(AND('201920 DATA'!BP65="*",$C65&gt;=400),"*",IF($C65&gt;=400,ROUND('201920 DATA'!BP65/$C65,2),"")))</f>
        <v>0</v>
      </c>
      <c r="AR65" s="289">
        <f>IF(OR($C65="*",$C65&lt;400),"",IF(AND('201920 DATA'!BQ65="*",$C65&gt;=400),"*",IF($C65&gt;=400,ROUND('201920 DATA'!BQ65/$C65,2),"")))</f>
        <v>0</v>
      </c>
      <c r="AS65" s="289">
        <f>IF(OR($C65="*",$C65&lt;400),"",IF(AND('201920 DATA'!BR65="*",$C65&gt;=400),"*",IF($C65&gt;=400,ROUND('201920 DATA'!BR65/$C65,2),"")))</f>
        <v>0</v>
      </c>
      <c r="AT65" s="289" t="str">
        <f>IF(OR($C65="*",$C65&lt;400),"",IF(AND('201920 DATA'!BS65="*",$C65&gt;=400),"*",IF($C65&gt;=400,ROUND('201920 DATA'!BS65/$C65,2),"")))</f>
        <v>*</v>
      </c>
      <c r="AU65" s="289">
        <f>IF(OR($C65="*",$C65&lt;400),"",IF(AND('201920 DATA'!BT65="*",$C65&gt;=400),"*",IF($C65&gt;=400,ROUND('201920 DATA'!BT65/$C65,2),"")))</f>
        <v>0</v>
      </c>
      <c r="AV65" s="289" t="str">
        <f>IF(OR($C65="*",$C65&lt;400),"",IF(AND('201920 DATA'!BU65="*",$C65&gt;=400),"*",IF($C65&gt;=400,ROUND('201920 DATA'!BU65/$C65,2),"")))</f>
        <v>*</v>
      </c>
      <c r="AW65" s="289">
        <f>IF(OR($C65="*",$C65&lt;400),"",IF(AND('201920 DATA'!BV65="*",$C65&gt;=400),"*",IF($C65&gt;=400,ROUND('201920 DATA'!BV65/$C65,2),"")))</f>
        <v>0</v>
      </c>
      <c r="AX65" s="289" t="str">
        <f>IF(OR($C65="*",$C65&lt;400),"",IF(AND('201920 DATA'!BW65="*",$C65&gt;=400),"*",IF($C65&gt;=400,ROUND('201920 DATA'!BW65/$C65,2),"")))</f>
        <v>*</v>
      </c>
      <c r="AZ65" s="365">
        <v>0</v>
      </c>
    </row>
    <row r="66" spans="1:52" x14ac:dyDescent="0.2">
      <c r="A66" s="373" t="s">
        <v>1594</v>
      </c>
      <c r="B66" s="287">
        <f>'201920 DATA'!B66</f>
        <v>3485</v>
      </c>
      <c r="C66" s="288">
        <f>'201920 DATA'!C66</f>
        <v>3485</v>
      </c>
      <c r="D66" s="293">
        <f>'201920 DATA'!FQ66</f>
        <v>2400</v>
      </c>
      <c r="F66" s="313">
        <f t="shared" si="0"/>
        <v>1</v>
      </c>
      <c r="G66" s="295">
        <f t="shared" si="1"/>
        <v>1</v>
      </c>
      <c r="H66" s="289">
        <f>IF(OR($C66="*",$C66&lt;400),"",IF(AND('201920 DATA'!F66="*",$C66&gt;=400),"*",IF($C66&gt;=400,ROUND('201920 DATA'!F66/$C66,2),"")))</f>
        <v>0</v>
      </c>
      <c r="I66" s="296">
        <f>IF(OR($B66="*",$B66&lt;400),"",IF(AND('201920 DATA'!Y66="*",$B66&gt;=400),"*",IF($B66&gt;=400,ROUND('201920 DATA'!Y66/$B66,2),"")))</f>
        <v>0</v>
      </c>
      <c r="J66" s="296">
        <f>IF(OR($B66="*",$B66&lt;400),"",IF(AND('201920 DATA'!Z66="*",$B66&gt;=400),"*",IF($B66&gt;=400,ROUND('201920 DATA'!Z66/$B66,2),"")))</f>
        <v>0</v>
      </c>
      <c r="K66" s="296" t="str">
        <f>IF(OR($B66="*",$B66&lt;400),"",IF(AND('201920 DATA'!AA66="*",$B66&gt;=400),"*",IF($B66&gt;=400,ROUND('201920 DATA'!AA66/$B66,2),"")))</f>
        <v>*</v>
      </c>
      <c r="L66" s="296">
        <f>IF(OR($B66="*",$B66&lt;400),"",IF(AND('201920 DATA'!AB66="*",$B66&gt;=400),"*",IF($B66&gt;=400,ROUND('201920 DATA'!AB66/$B66,2),"")))</f>
        <v>0.05</v>
      </c>
      <c r="M66" s="296">
        <f>IF(OR($B66="*",$B66&lt;400),"",IF(AND('201920 DATA'!AC66="*",$B66&gt;=400),"*",IF($B66&gt;=400,ROUND('201920 DATA'!AC66/$B66,2),"")))</f>
        <v>0.36</v>
      </c>
      <c r="N66" s="296">
        <f>IF(OR($B66="*",$B66&lt;400),"",IF(AND('201920 DATA'!AD66="*",$B66&gt;=400),"*",IF($B66&gt;=400,ROUND('201920 DATA'!AD66/$B66,2),"")))</f>
        <v>0.54</v>
      </c>
      <c r="O66" s="296">
        <f>IF(OR($B66="*",$B66&lt;400),"",IF(AND('201920 DATA'!AE66="*",$B66&gt;=400),"*",IF($B66&gt;=400,ROUND('201920 DATA'!AE66/$B66,2),"")))</f>
        <v>0.04</v>
      </c>
      <c r="P66" s="297"/>
      <c r="Q66" s="296">
        <f>IF(OR($B66="*",$B66&lt;400),"",IF(AND('201920 DATA'!FO66="*",$B66&gt;=400),"*",IF($B66&gt;=400,ROUND('201920 DATA'!FO66/$B66,2),"")))</f>
        <v>0.98</v>
      </c>
      <c r="R66" s="289">
        <f>IF(OR($C66="*",$C66&lt;400),"",IF(AND('201920 DATA'!F66="*",$C66&gt;=400),"*",IF($C66&gt;=400,ROUND('201920 DATA'!F66/$C66,2),"")))</f>
        <v>0</v>
      </c>
      <c r="S66" s="289">
        <f>IF(OR($C66="*",$C66&lt;400),"",IF(AND('201920 DATA'!G66="*",$C66&gt;=400),"*",IF($C66&gt;=400,ROUND('201920 DATA'!G66/$C66,2),"")))</f>
        <v>0</v>
      </c>
      <c r="T66" s="289">
        <f>IF(OR($C66="*",$C66&lt;400),"",IF(AND('201920 DATA'!H66="*",$C66&gt;=400),"*",IF($C66&gt;=400,ROUND('201920 DATA'!H66/$C66,2),"")))</f>
        <v>1</v>
      </c>
      <c r="U66" s="289">
        <f>IF(OR($C66="*",$C66&lt;400),"",IF(AND('201920 DATA'!FP66="*",$C66&gt;=400),"*",IF($C66&gt;=400,ROUND('201920 DATA'!FP66/$C66,2),"")))</f>
        <v>0</v>
      </c>
      <c r="V66" s="312">
        <f>IF(OR($D66="*",$D66&lt;400),"",IF(AND('201920 DATA'!M66="*",$D66&gt;=400),"*",IF($D66&gt;=400,ROUND('201920 DATA'!M66/$D66,2),"")))</f>
        <v>0</v>
      </c>
      <c r="W66" s="312">
        <f>IF(OR($D66="*",$D66&lt;400),"",IF(AND('201920 DATA'!N66="*",$D66&gt;=400),"*",IF($D66&gt;=400,ROUND('201920 DATA'!N66/$D66,2),"")))</f>
        <v>0.78</v>
      </c>
      <c r="X66" s="312">
        <f>IF(OR($D66="*",$D66&lt;400),"",IF(AND('201920 DATA'!O66="*",$D66&gt;=400),"*",IF($D66&gt;=400,ROUND('201920 DATA'!O66/$D66,2),"")))</f>
        <v>0.12</v>
      </c>
      <c r="Y66" s="312">
        <f>IF(OR($D66="*",$D66&lt;400),"",IF(AND('201920 DATA'!P66="*",$D66&gt;=400),"*",IF($D66&gt;=400,ROUND('201920 DATA'!P66/$D66,2),"")))</f>
        <v>0.05</v>
      </c>
      <c r="Z66" s="312">
        <f>IF(OR($D66="*",$D66&lt;400),"",IF(AND('201920 DATA'!Q66="*",$D66&gt;=400),"*",IF($D66&gt;=400,ROUND('201920 DATA'!Q66/$D66,2),"")))</f>
        <v>0.04</v>
      </c>
      <c r="AA66" s="312">
        <f>IF(OR($D66="*",$D66&lt;400),"",IF(AND('201920 DATA'!R66="*",$D66&gt;=400),"*",IF($D66&gt;=400,ROUND('201920 DATA'!R66/$D66,2),"")))</f>
        <v>0</v>
      </c>
      <c r="AB66" s="312" t="str">
        <f>IF(OR($D66="*",$D66&lt;400),"",IF(AND('201920 DATA'!S66="*",$D66&gt;=400),"*",IF($D66&gt;=400,ROUND('201920 DATA'!S66/$D66,2),"")))</f>
        <v>*</v>
      </c>
      <c r="AC66" s="312">
        <f>IF(OR($D66="*",$D66&lt;400),"",IF(AND('201920 DATA'!T66="*",$D66&gt;=400),"*",IF($D66&gt;=400,ROUND('201920 DATA'!T66/$D66,2),"")))</f>
        <v>0</v>
      </c>
      <c r="AD66" s="289">
        <f>IF(OR($C66="*",$C66&lt;400),"",IF(AND('201920 DATA'!BC66="*",$C66&gt;=400),"*",IF($C66&gt;=400,ROUND('201920 DATA'!BC66/$C66,2),"")))</f>
        <v>0</v>
      </c>
      <c r="AE66" s="289">
        <f>IF(OR($C66="*",$C66&lt;400),"",IF(AND('201920 DATA'!BD66="*",$C66&gt;=400),"*",IF($C66&gt;=400,ROUND('201920 DATA'!BD66/$C66,2),"")))</f>
        <v>0</v>
      </c>
      <c r="AF66" s="289">
        <f>IF(OR($C66="*",$C66&lt;400),"",IF(AND('201920 DATA'!BE66="*",$C66&gt;=400),"*",IF($C66&gt;=400,ROUND('201920 DATA'!BE66/$C66,2),"")))</f>
        <v>0</v>
      </c>
      <c r="AG66" s="289">
        <f>IF(OR($C66="*",$C66&lt;400),"",IF(AND('201920 DATA'!BF66="*",$C66&gt;=400),"*",IF($C66&gt;=400,ROUND('201920 DATA'!BF66/$C66,2),"")))</f>
        <v>0</v>
      </c>
      <c r="AH66" s="289">
        <f>IF(OR($C66="*",$C66&lt;400),"",IF(AND('201920 DATA'!BG66="*",$C66&gt;=400),"*",IF($C66&gt;=400,ROUND('201920 DATA'!BG66/$C66,2),"")))</f>
        <v>0</v>
      </c>
      <c r="AI66" s="289">
        <f>IF(OR($C66="*",$C66&lt;400),"",IF(AND('201920 DATA'!BH66="*",$C66&gt;=400),"*",IF($C66&gt;=400,ROUND('201920 DATA'!BH66/$C66,2),"")))</f>
        <v>0</v>
      </c>
      <c r="AJ66" s="289">
        <f>IF(OR($C66="*",$C66&lt;400),"",IF(AND('201920 DATA'!BI66="*",$C66&gt;=400),"*",IF($C66&gt;=400,ROUND('201920 DATA'!BI66/$C66,2),"")))</f>
        <v>1</v>
      </c>
      <c r="AK66" s="289">
        <f>IF(OR($C66="*",$C66&lt;400),"",IF(AND('201920 DATA'!BJ66="*",$C66&gt;=400),"*",IF($C66&gt;=400,ROUND('201920 DATA'!BJ66/$C66,2),"")))</f>
        <v>0</v>
      </c>
      <c r="AL66" s="289">
        <f>IF(OR($C66="*",$C66&lt;400),"",IF(AND('201920 DATA'!BK66="*",$C66&gt;=400),"*",IF($C66&gt;=400,ROUND('201920 DATA'!BK66/$C66,2),"")))</f>
        <v>0</v>
      </c>
      <c r="AM66" s="289">
        <f>IF(OR($C66="*",$C66&lt;400),"",IF(AND('201920 DATA'!BL66="*",$C66&gt;=400),"*",IF($C66&gt;=400,ROUND('201920 DATA'!BL66/$C66,2),"")))</f>
        <v>0</v>
      </c>
      <c r="AN66" s="289">
        <f>IF(OR($C66="*",$C66&lt;400),"",IF(AND('201920 DATA'!BM66="*",$C66&gt;=400),"*",IF($C66&gt;=400,ROUND('201920 DATA'!BM66/$C66,2),"")))</f>
        <v>0</v>
      </c>
      <c r="AO66" s="289">
        <f>IF(OR($C66="*",$C66&lt;400),"",IF(AND('201920 DATA'!BN66="*",$C66&gt;=400),"*",IF($C66&gt;=400,ROUND('201920 DATA'!BN66/$C66,2),"")))</f>
        <v>0</v>
      </c>
      <c r="AP66" s="289">
        <f>IF(OR($C66="*",$C66&lt;400),"",IF(AND('201920 DATA'!BO66="*",$C66&gt;=400),"*",IF($C66&gt;=400,ROUND('201920 DATA'!BO66/$C66,2),"")))</f>
        <v>0</v>
      </c>
      <c r="AQ66" s="289">
        <f>IF(OR($C66="*",$C66&lt;400),"",IF(AND('201920 DATA'!BP66="*",$C66&gt;=400),"*",IF($C66&gt;=400,ROUND('201920 DATA'!BP66/$C66,2),"")))</f>
        <v>0</v>
      </c>
      <c r="AR66" s="289">
        <f>IF(OR($C66="*",$C66&lt;400),"",IF(AND('201920 DATA'!BQ66="*",$C66&gt;=400),"*",IF($C66&gt;=400,ROUND('201920 DATA'!BQ66/$C66,2),"")))</f>
        <v>0</v>
      </c>
      <c r="AS66" s="289">
        <f>IF(OR($C66="*",$C66&lt;400),"",IF(AND('201920 DATA'!BR66="*",$C66&gt;=400),"*",IF($C66&gt;=400,ROUND('201920 DATA'!BR66/$C66,2),"")))</f>
        <v>0</v>
      </c>
      <c r="AT66" s="289">
        <f>IF(OR($C66="*",$C66&lt;400),"",IF(AND('201920 DATA'!BS66="*",$C66&gt;=400),"*",IF($C66&gt;=400,ROUND('201920 DATA'!BS66/$C66,2),"")))</f>
        <v>0</v>
      </c>
      <c r="AU66" s="289">
        <f>IF(OR($C66="*",$C66&lt;400),"",IF(AND('201920 DATA'!BT66="*",$C66&gt;=400),"*",IF($C66&gt;=400,ROUND('201920 DATA'!BT66/$C66,2),"")))</f>
        <v>0</v>
      </c>
      <c r="AV66" s="289" t="str">
        <f>IF(OR($C66="*",$C66&lt;400),"",IF(AND('201920 DATA'!BU66="*",$C66&gt;=400),"*",IF($C66&gt;=400,ROUND('201920 DATA'!BU66/$C66,2),"")))</f>
        <v>*</v>
      </c>
      <c r="AW66" s="289">
        <f>IF(OR($C66="*",$C66&lt;400),"",IF(AND('201920 DATA'!BV66="*",$C66&gt;=400),"*",IF($C66&gt;=400,ROUND('201920 DATA'!BV66/$C66,2),"")))</f>
        <v>0</v>
      </c>
      <c r="AX66" s="289" t="str">
        <f>IF(OR($C66="*",$C66&lt;400),"",IF(AND('201920 DATA'!BW66="*",$C66&gt;=400),"*",IF($C66&gt;=400,ROUND('201920 DATA'!BW66/$C66,2),"")))</f>
        <v>*</v>
      </c>
      <c r="AZ66" s="365">
        <v>0</v>
      </c>
    </row>
    <row r="67" spans="1:52" x14ac:dyDescent="0.2">
      <c r="A67" s="373" t="s">
        <v>1614</v>
      </c>
      <c r="B67" s="287">
        <f>'201920 DATA'!B67</f>
        <v>1615</v>
      </c>
      <c r="C67" s="288">
        <f>'201920 DATA'!C67</f>
        <v>1615</v>
      </c>
      <c r="D67" s="293">
        <f>'201920 DATA'!FQ67</f>
        <v>1485</v>
      </c>
      <c r="F67" s="313">
        <f t="shared" si="0"/>
        <v>1</v>
      </c>
      <c r="G67" s="295">
        <f t="shared" si="1"/>
        <v>1</v>
      </c>
      <c r="H67" s="289">
        <f>IF(OR($C67="*",$C67&lt;400),"",IF(AND('201920 DATA'!F67="*",$C67&gt;=400),"*",IF($C67&gt;=400,ROUND('201920 DATA'!F67/$C67,2),"")))</f>
        <v>0</v>
      </c>
      <c r="I67" s="296">
        <f>IF(OR($B67="*",$B67&lt;400),"",IF(AND('201920 DATA'!Y67="*",$B67&gt;=400),"*",IF($B67&gt;=400,ROUND('201920 DATA'!Y67/$B67,2),"")))</f>
        <v>0</v>
      </c>
      <c r="J67" s="296">
        <f>IF(OR($B67="*",$B67&lt;400),"",IF(AND('201920 DATA'!Z67="*",$B67&gt;=400),"*",IF($B67&gt;=400,ROUND('201920 DATA'!Z67/$B67,2),"")))</f>
        <v>0</v>
      </c>
      <c r="K67" s="296" t="str">
        <f>IF(OR($B67="*",$B67&lt;400),"",IF(AND('201920 DATA'!AA67="*",$B67&gt;=400),"*",IF($B67&gt;=400,ROUND('201920 DATA'!AA67/$B67,2),"")))</f>
        <v>*</v>
      </c>
      <c r="L67" s="296">
        <f>IF(OR($B67="*",$B67&lt;400),"",IF(AND('201920 DATA'!AB67="*",$B67&gt;=400),"*",IF($B67&gt;=400,ROUND('201920 DATA'!AB67/$B67,2),"")))</f>
        <v>0.05</v>
      </c>
      <c r="M67" s="296">
        <f>IF(OR($B67="*",$B67&lt;400),"",IF(AND('201920 DATA'!AC67="*",$B67&gt;=400),"*",IF($B67&gt;=400,ROUND('201920 DATA'!AC67/$B67,2),"")))</f>
        <v>0.42</v>
      </c>
      <c r="N67" s="296">
        <f>IF(OR($B67="*",$B67&lt;400),"",IF(AND('201920 DATA'!AD67="*",$B67&gt;=400),"*",IF($B67&gt;=400,ROUND('201920 DATA'!AD67/$B67,2),"")))</f>
        <v>0.51</v>
      </c>
      <c r="O67" s="296">
        <f>IF(OR($B67="*",$B67&lt;400),"",IF(AND('201920 DATA'!AE67="*",$B67&gt;=400),"*",IF($B67&gt;=400,ROUND('201920 DATA'!AE67/$B67,2),"")))</f>
        <v>0.02</v>
      </c>
      <c r="P67" s="297"/>
      <c r="Q67" s="296">
        <f>IF(OR($B67="*",$B67&lt;400),"",IF(AND('201920 DATA'!FO67="*",$B67&gt;=400),"*",IF($B67&gt;=400,ROUND('201920 DATA'!FO67/$B67,2),"")))</f>
        <v>0.99</v>
      </c>
      <c r="R67" s="289">
        <f>IF(OR($C67="*",$C67&lt;400),"",IF(AND('201920 DATA'!F67="*",$C67&gt;=400),"*",IF($C67&gt;=400,ROUND('201920 DATA'!F67/$C67,2),"")))</f>
        <v>0</v>
      </c>
      <c r="S67" s="289">
        <f>IF(OR($C67="*",$C67&lt;400),"",IF(AND('201920 DATA'!G67="*",$C67&gt;=400),"*",IF($C67&gt;=400,ROUND('201920 DATA'!G67/$C67,2),"")))</f>
        <v>0</v>
      </c>
      <c r="T67" s="289">
        <f>IF(OR($C67="*",$C67&lt;400),"",IF(AND('201920 DATA'!H67="*",$C67&gt;=400),"*",IF($C67&gt;=400,ROUND('201920 DATA'!H67/$C67,2),"")))</f>
        <v>1</v>
      </c>
      <c r="U67" s="289">
        <f>IF(OR($C67="*",$C67&lt;400),"",IF(AND('201920 DATA'!FP67="*",$C67&gt;=400),"*",IF($C67&gt;=400,ROUND('201920 DATA'!FP67/$C67,2),"")))</f>
        <v>0</v>
      </c>
      <c r="V67" s="312">
        <f>IF(OR($D67="*",$D67&lt;400),"",IF(AND('201920 DATA'!M67="*",$D67&gt;=400),"*",IF($D67&gt;=400,ROUND('201920 DATA'!M67/$D67,2),"")))</f>
        <v>0.01</v>
      </c>
      <c r="W67" s="312">
        <f>IF(OR($D67="*",$D67&lt;400),"",IF(AND('201920 DATA'!N67="*",$D67&gt;=400),"*",IF($D67&gt;=400,ROUND('201920 DATA'!N67/$D67,2),"")))</f>
        <v>0.89</v>
      </c>
      <c r="X67" s="312">
        <f>IF(OR($D67="*",$D67&lt;400),"",IF(AND('201920 DATA'!O67="*",$D67&gt;=400),"*",IF($D67&gt;=400,ROUND('201920 DATA'!O67/$D67,2),"")))</f>
        <v>0.08</v>
      </c>
      <c r="Y67" s="312">
        <f>IF(OR($D67="*",$D67&lt;400),"",IF(AND('201920 DATA'!P67="*",$D67&gt;=400),"*",IF($D67&gt;=400,ROUND('201920 DATA'!P67/$D67,2),"")))</f>
        <v>0.02</v>
      </c>
      <c r="Z67" s="312">
        <f>IF(OR($D67="*",$D67&lt;400),"",IF(AND('201920 DATA'!Q67="*",$D67&gt;=400),"*",IF($D67&gt;=400,ROUND('201920 DATA'!Q67/$D67,2),"")))</f>
        <v>0.01</v>
      </c>
      <c r="AA67" s="312">
        <f>IF(OR($D67="*",$D67&lt;400),"",IF(AND('201920 DATA'!R67="*",$D67&gt;=400),"*",IF($D67&gt;=400,ROUND('201920 DATA'!R67/$D67,2),"")))</f>
        <v>0</v>
      </c>
      <c r="AB67" s="312" t="str">
        <f>IF(OR($D67="*",$D67&lt;400),"",IF(AND('201920 DATA'!S67="*",$D67&gt;=400),"*",IF($D67&gt;=400,ROUND('201920 DATA'!S67/$D67,2),"")))</f>
        <v>*</v>
      </c>
      <c r="AC67" s="312">
        <f>IF(OR($D67="*",$D67&lt;400),"",IF(AND('201920 DATA'!T67="*",$D67&gt;=400),"*",IF($D67&gt;=400,ROUND('201920 DATA'!T67/$D67,2),"")))</f>
        <v>0</v>
      </c>
      <c r="AD67" s="289">
        <f>IF(OR($C67="*",$C67&lt;400),"",IF(AND('201920 DATA'!BC67="*",$C67&gt;=400),"*",IF($C67&gt;=400,ROUND('201920 DATA'!BC67/$C67,2),"")))</f>
        <v>0</v>
      </c>
      <c r="AE67" s="289">
        <f>IF(OR($C67="*",$C67&lt;400),"",IF(AND('201920 DATA'!BD67="*",$C67&gt;=400),"*",IF($C67&gt;=400,ROUND('201920 DATA'!BD67/$C67,2),"")))</f>
        <v>0</v>
      </c>
      <c r="AF67" s="289">
        <f>IF(OR($C67="*",$C67&lt;400),"",IF(AND('201920 DATA'!BE67="*",$C67&gt;=400),"*",IF($C67&gt;=400,ROUND('201920 DATA'!BE67/$C67,2),"")))</f>
        <v>0</v>
      </c>
      <c r="AG67" s="289">
        <f>IF(OR($C67="*",$C67&lt;400),"",IF(AND('201920 DATA'!BF67="*",$C67&gt;=400),"*",IF($C67&gt;=400,ROUND('201920 DATA'!BF67/$C67,2),"")))</f>
        <v>0</v>
      </c>
      <c r="AH67" s="289">
        <f>IF(OR($C67="*",$C67&lt;400),"",IF(AND('201920 DATA'!BG67="*",$C67&gt;=400),"*",IF($C67&gt;=400,ROUND('201920 DATA'!BG67/$C67,2),"")))</f>
        <v>0</v>
      </c>
      <c r="AI67" s="289">
        <f>IF(OR($C67="*",$C67&lt;400),"",IF(AND('201920 DATA'!BH67="*",$C67&gt;=400),"*",IF($C67&gt;=400,ROUND('201920 DATA'!BH67/$C67,2),"")))</f>
        <v>0</v>
      </c>
      <c r="AJ67" s="289">
        <f>IF(OR($C67="*",$C67&lt;400),"",IF(AND('201920 DATA'!BI67="*",$C67&gt;=400),"*",IF($C67&gt;=400,ROUND('201920 DATA'!BI67/$C67,2),"")))</f>
        <v>1</v>
      </c>
      <c r="AK67" s="289">
        <f>IF(OR($C67="*",$C67&lt;400),"",IF(AND('201920 DATA'!BJ67="*",$C67&gt;=400),"*",IF($C67&gt;=400,ROUND('201920 DATA'!BJ67/$C67,2),"")))</f>
        <v>0</v>
      </c>
      <c r="AL67" s="289">
        <f>IF(OR($C67="*",$C67&lt;400),"",IF(AND('201920 DATA'!BK67="*",$C67&gt;=400),"*",IF($C67&gt;=400,ROUND('201920 DATA'!BK67/$C67,2),"")))</f>
        <v>0</v>
      </c>
      <c r="AM67" s="289">
        <f>IF(OR($C67="*",$C67&lt;400),"",IF(AND('201920 DATA'!BL67="*",$C67&gt;=400),"*",IF($C67&gt;=400,ROUND('201920 DATA'!BL67/$C67,2),"")))</f>
        <v>0</v>
      </c>
      <c r="AN67" s="289">
        <f>IF(OR($C67="*",$C67&lt;400),"",IF(AND('201920 DATA'!BM67="*",$C67&gt;=400),"*",IF($C67&gt;=400,ROUND('201920 DATA'!BM67/$C67,2),"")))</f>
        <v>0</v>
      </c>
      <c r="AO67" s="289">
        <f>IF(OR($C67="*",$C67&lt;400),"",IF(AND('201920 DATA'!BN67="*",$C67&gt;=400),"*",IF($C67&gt;=400,ROUND('201920 DATA'!BN67/$C67,2),"")))</f>
        <v>0</v>
      </c>
      <c r="AP67" s="289">
        <f>IF(OR($C67="*",$C67&lt;400),"",IF(AND('201920 DATA'!BO67="*",$C67&gt;=400),"*",IF($C67&gt;=400,ROUND('201920 DATA'!BO67/$C67,2),"")))</f>
        <v>0</v>
      </c>
      <c r="AQ67" s="289">
        <f>IF(OR($C67="*",$C67&lt;400),"",IF(AND('201920 DATA'!BP67="*",$C67&gt;=400),"*",IF($C67&gt;=400,ROUND('201920 DATA'!BP67/$C67,2),"")))</f>
        <v>0</v>
      </c>
      <c r="AR67" s="289">
        <f>IF(OR($C67="*",$C67&lt;400),"",IF(AND('201920 DATA'!BQ67="*",$C67&gt;=400),"*",IF($C67&gt;=400,ROUND('201920 DATA'!BQ67/$C67,2),"")))</f>
        <v>0</v>
      </c>
      <c r="AS67" s="289">
        <f>IF(OR($C67="*",$C67&lt;400),"",IF(AND('201920 DATA'!BR67="*",$C67&gt;=400),"*",IF($C67&gt;=400,ROUND('201920 DATA'!BR67/$C67,2),"")))</f>
        <v>0</v>
      </c>
      <c r="AT67" s="289" t="str">
        <f>IF(OR($C67="*",$C67&lt;400),"",IF(AND('201920 DATA'!BS67="*",$C67&gt;=400),"*",IF($C67&gt;=400,ROUND('201920 DATA'!BS67/$C67,2),"")))</f>
        <v>*</v>
      </c>
      <c r="AU67" s="289">
        <f>IF(OR($C67="*",$C67&lt;400),"",IF(AND('201920 DATA'!BT67="*",$C67&gt;=400),"*",IF($C67&gt;=400,ROUND('201920 DATA'!BT67/$C67,2),"")))</f>
        <v>0</v>
      </c>
      <c r="AV67" s="289">
        <f>IF(OR($C67="*",$C67&lt;400),"",IF(AND('201920 DATA'!BU67="*",$C67&gt;=400),"*",IF($C67&gt;=400,ROUND('201920 DATA'!BU67/$C67,2),"")))</f>
        <v>0</v>
      </c>
      <c r="AW67" s="289">
        <f>IF(OR($C67="*",$C67&lt;400),"",IF(AND('201920 DATA'!BV67="*",$C67&gt;=400),"*",IF($C67&gt;=400,ROUND('201920 DATA'!BV67/$C67,2),"")))</f>
        <v>0</v>
      </c>
      <c r="AX67" s="289" t="str">
        <f>IF(OR($C67="*",$C67&lt;400),"",IF(AND('201920 DATA'!BW67="*",$C67&gt;=400),"*",IF($C67&gt;=400,ROUND('201920 DATA'!BW67/$C67,2),"")))</f>
        <v>*</v>
      </c>
      <c r="AZ67" s="365">
        <v>0</v>
      </c>
    </row>
    <row r="68" spans="1:52" x14ac:dyDescent="0.2">
      <c r="A68" s="373" t="s">
        <v>1615</v>
      </c>
      <c r="B68" s="287">
        <f>'201920 DATA'!B68</f>
        <v>1690</v>
      </c>
      <c r="C68" s="288">
        <f>'201920 DATA'!C68</f>
        <v>1690</v>
      </c>
      <c r="D68" s="293">
        <f>'201920 DATA'!FQ68</f>
        <v>1395</v>
      </c>
      <c r="F68" s="313">
        <f t="shared" si="0"/>
        <v>1</v>
      </c>
      <c r="G68" s="295">
        <f t="shared" si="1"/>
        <v>1</v>
      </c>
      <c r="H68" s="289">
        <f>IF(OR($C68="*",$C68&lt;400),"",IF(AND('201920 DATA'!F68="*",$C68&gt;=400),"*",IF($C68&gt;=400,ROUND('201920 DATA'!F68/$C68,2),"")))</f>
        <v>0</v>
      </c>
      <c r="I68" s="296">
        <f>IF(OR($B68="*",$B68&lt;400),"",IF(AND('201920 DATA'!Y68="*",$B68&gt;=400),"*",IF($B68&gt;=400,ROUND('201920 DATA'!Y68/$B68,2),"")))</f>
        <v>0</v>
      </c>
      <c r="J68" s="296" t="str">
        <f>IF(OR($B68="*",$B68&lt;400),"",IF(AND('201920 DATA'!Z68="*",$B68&gt;=400),"*",IF($B68&gt;=400,ROUND('201920 DATA'!Z68/$B68,2),"")))</f>
        <v>*</v>
      </c>
      <c r="K68" s="296">
        <f>IF(OR($B68="*",$B68&lt;400),"",IF(AND('201920 DATA'!AA68="*",$B68&gt;=400),"*",IF($B68&gt;=400,ROUND('201920 DATA'!AA68/$B68,2),"")))</f>
        <v>0.01</v>
      </c>
      <c r="L68" s="296">
        <f>IF(OR($B68="*",$B68&lt;400),"",IF(AND('201920 DATA'!AB68="*",$B68&gt;=400),"*",IF($B68&gt;=400,ROUND('201920 DATA'!AB68/$B68,2),"")))</f>
        <v>0.1</v>
      </c>
      <c r="M68" s="296">
        <f>IF(OR($B68="*",$B68&lt;400),"",IF(AND('201920 DATA'!AC68="*",$B68&gt;=400),"*",IF($B68&gt;=400,ROUND('201920 DATA'!AC68/$B68,2),"")))</f>
        <v>0.41</v>
      </c>
      <c r="N68" s="296">
        <f>IF(OR($B68="*",$B68&lt;400),"",IF(AND('201920 DATA'!AD68="*",$B68&gt;=400),"*",IF($B68&gt;=400,ROUND('201920 DATA'!AD68/$B68,2),"")))</f>
        <v>0.45</v>
      </c>
      <c r="O68" s="296">
        <f>IF(OR($B68="*",$B68&lt;400),"",IF(AND('201920 DATA'!AE68="*",$B68&gt;=400),"*",IF($B68&gt;=400,ROUND('201920 DATA'!AE68/$B68,2),"")))</f>
        <v>0.03</v>
      </c>
      <c r="P68" s="297"/>
      <c r="Q68" s="296">
        <f>IF(OR($B68="*",$B68&lt;400),"",IF(AND('201920 DATA'!FO68="*",$B68&gt;=400),"*",IF($B68&gt;=400,ROUND('201920 DATA'!FO68/$B68,2),"")))</f>
        <v>0.96</v>
      </c>
      <c r="R68" s="289">
        <f>IF(OR($C68="*",$C68&lt;400),"",IF(AND('201920 DATA'!F68="*",$C68&gt;=400),"*",IF($C68&gt;=400,ROUND('201920 DATA'!F68/$C68,2),"")))</f>
        <v>0</v>
      </c>
      <c r="S68" s="289">
        <f>IF(OR($C68="*",$C68&lt;400),"",IF(AND('201920 DATA'!G68="*",$C68&gt;=400),"*",IF($C68&gt;=400,ROUND('201920 DATA'!G68/$C68,2),"")))</f>
        <v>0</v>
      </c>
      <c r="T68" s="289">
        <f>IF(OR($C68="*",$C68&lt;400),"",IF(AND('201920 DATA'!H68="*",$C68&gt;=400),"*",IF($C68&gt;=400,ROUND('201920 DATA'!H68/$C68,2),"")))</f>
        <v>1</v>
      </c>
      <c r="U68" s="289">
        <f>IF(OR($C68="*",$C68&lt;400),"",IF(AND('201920 DATA'!FP68="*",$C68&gt;=400),"*",IF($C68&gt;=400,ROUND('201920 DATA'!FP68/$C68,2),"")))</f>
        <v>0</v>
      </c>
      <c r="V68" s="312">
        <f>IF(OR($D68="*",$D68&lt;400),"",IF(AND('201920 DATA'!M68="*",$D68&gt;=400),"*",IF($D68&gt;=400,ROUND('201920 DATA'!M68/$D68,2),"")))</f>
        <v>0.01</v>
      </c>
      <c r="W68" s="312">
        <f>IF(OR($D68="*",$D68&lt;400),"",IF(AND('201920 DATA'!N68="*",$D68&gt;=400),"*",IF($D68&gt;=400,ROUND('201920 DATA'!N68/$D68,2),"")))</f>
        <v>0.74</v>
      </c>
      <c r="X68" s="312">
        <f>IF(OR($D68="*",$D68&lt;400),"",IF(AND('201920 DATA'!O68="*",$D68&gt;=400),"*",IF($D68&gt;=400,ROUND('201920 DATA'!O68/$D68,2),"")))</f>
        <v>0.18</v>
      </c>
      <c r="Y68" s="312">
        <f>IF(OR($D68="*",$D68&lt;400),"",IF(AND('201920 DATA'!P68="*",$D68&gt;=400),"*",IF($D68&gt;=400,ROUND('201920 DATA'!P68/$D68,2),"")))</f>
        <v>0.05</v>
      </c>
      <c r="Z68" s="312">
        <f>IF(OR($D68="*",$D68&lt;400),"",IF(AND('201920 DATA'!Q68="*",$D68&gt;=400),"*",IF($D68&gt;=400,ROUND('201920 DATA'!Q68/$D68,2),"")))</f>
        <v>0.04</v>
      </c>
      <c r="AA68" s="312" t="str">
        <f>IF(OR($D68="*",$D68&lt;400),"",IF(AND('201920 DATA'!R68="*",$D68&gt;=400),"*",IF($D68&gt;=400,ROUND('201920 DATA'!R68/$D68,2),"")))</f>
        <v>*</v>
      </c>
      <c r="AB68" s="312">
        <f>IF(OR($D68="*",$D68&lt;400),"",IF(AND('201920 DATA'!S68="*",$D68&gt;=400),"*",IF($D68&gt;=400,ROUND('201920 DATA'!S68/$D68,2),"")))</f>
        <v>0</v>
      </c>
      <c r="AC68" s="312">
        <f>IF(OR($D68="*",$D68&lt;400),"",IF(AND('201920 DATA'!T68="*",$D68&gt;=400),"*",IF($D68&gt;=400,ROUND('201920 DATA'!T68/$D68,2),"")))</f>
        <v>0</v>
      </c>
      <c r="AD68" s="289">
        <f>IF(OR($C68="*",$C68&lt;400),"",IF(AND('201920 DATA'!BC68="*",$C68&gt;=400),"*",IF($C68&gt;=400,ROUND('201920 DATA'!BC68/$C68,2),"")))</f>
        <v>0</v>
      </c>
      <c r="AE68" s="289">
        <f>IF(OR($C68="*",$C68&lt;400),"",IF(AND('201920 DATA'!BD68="*",$C68&gt;=400),"*",IF($C68&gt;=400,ROUND('201920 DATA'!BD68/$C68,2),"")))</f>
        <v>0</v>
      </c>
      <c r="AF68" s="289">
        <f>IF(OR($C68="*",$C68&lt;400),"",IF(AND('201920 DATA'!BE68="*",$C68&gt;=400),"*",IF($C68&gt;=400,ROUND('201920 DATA'!BE68/$C68,2),"")))</f>
        <v>0</v>
      </c>
      <c r="AG68" s="289">
        <f>IF(OR($C68="*",$C68&lt;400),"",IF(AND('201920 DATA'!BF68="*",$C68&gt;=400),"*",IF($C68&gt;=400,ROUND('201920 DATA'!BF68/$C68,2),"")))</f>
        <v>0</v>
      </c>
      <c r="AH68" s="289">
        <f>IF(OR($C68="*",$C68&lt;400),"",IF(AND('201920 DATA'!BG68="*",$C68&gt;=400),"*",IF($C68&gt;=400,ROUND('201920 DATA'!BG68/$C68,2),"")))</f>
        <v>0</v>
      </c>
      <c r="AI68" s="289">
        <f>IF(OR($C68="*",$C68&lt;400),"",IF(AND('201920 DATA'!BH68="*",$C68&gt;=400),"*",IF($C68&gt;=400,ROUND('201920 DATA'!BH68/$C68,2),"")))</f>
        <v>0</v>
      </c>
      <c r="AJ68" s="289">
        <f>IF(OR($C68="*",$C68&lt;400),"",IF(AND('201920 DATA'!BI68="*",$C68&gt;=400),"*",IF($C68&gt;=400,ROUND('201920 DATA'!BI68/$C68,2),"")))</f>
        <v>0.99</v>
      </c>
      <c r="AK68" s="289">
        <f>IF(OR($C68="*",$C68&lt;400),"",IF(AND('201920 DATA'!BJ68="*",$C68&gt;=400),"*",IF($C68&gt;=400,ROUND('201920 DATA'!BJ68/$C68,2),"")))</f>
        <v>0</v>
      </c>
      <c r="AL68" s="289">
        <f>IF(OR($C68="*",$C68&lt;400),"",IF(AND('201920 DATA'!BK68="*",$C68&gt;=400),"*",IF($C68&gt;=400,ROUND('201920 DATA'!BK68/$C68,2),"")))</f>
        <v>0</v>
      </c>
      <c r="AM68" s="289">
        <f>IF(OR($C68="*",$C68&lt;400),"",IF(AND('201920 DATA'!BL68="*",$C68&gt;=400),"*",IF($C68&gt;=400,ROUND('201920 DATA'!BL68/$C68,2),"")))</f>
        <v>0</v>
      </c>
      <c r="AN68" s="289">
        <f>IF(OR($C68="*",$C68&lt;400),"",IF(AND('201920 DATA'!BM68="*",$C68&gt;=400),"*",IF($C68&gt;=400,ROUND('201920 DATA'!BM68/$C68,2),"")))</f>
        <v>0</v>
      </c>
      <c r="AO68" s="289">
        <f>IF(OR($C68="*",$C68&lt;400),"",IF(AND('201920 DATA'!BN68="*",$C68&gt;=400),"*",IF($C68&gt;=400,ROUND('201920 DATA'!BN68/$C68,2),"")))</f>
        <v>0</v>
      </c>
      <c r="AP68" s="289">
        <f>IF(OR($C68="*",$C68&lt;400),"",IF(AND('201920 DATA'!BO68="*",$C68&gt;=400),"*",IF($C68&gt;=400,ROUND('201920 DATA'!BO68/$C68,2),"")))</f>
        <v>0</v>
      </c>
      <c r="AQ68" s="289">
        <f>IF(OR($C68="*",$C68&lt;400),"",IF(AND('201920 DATA'!BP68="*",$C68&gt;=400),"*",IF($C68&gt;=400,ROUND('201920 DATA'!BP68/$C68,2),"")))</f>
        <v>0</v>
      </c>
      <c r="AR68" s="289">
        <f>IF(OR($C68="*",$C68&lt;400),"",IF(AND('201920 DATA'!BQ68="*",$C68&gt;=400),"*",IF($C68&gt;=400,ROUND('201920 DATA'!BQ68/$C68,2),"")))</f>
        <v>0</v>
      </c>
      <c r="AS68" s="289">
        <f>IF(OR($C68="*",$C68&lt;400),"",IF(AND('201920 DATA'!BR68="*",$C68&gt;=400),"*",IF($C68&gt;=400,ROUND('201920 DATA'!BR68/$C68,2),"")))</f>
        <v>0</v>
      </c>
      <c r="AT68" s="289">
        <f>IF(OR($C68="*",$C68&lt;400),"",IF(AND('201920 DATA'!BS68="*",$C68&gt;=400),"*",IF($C68&gt;=400,ROUND('201920 DATA'!BS68/$C68,2),"")))</f>
        <v>0</v>
      </c>
      <c r="AU68" s="289">
        <f>IF(OR($C68="*",$C68&lt;400),"",IF(AND('201920 DATA'!BT68="*",$C68&gt;=400),"*",IF($C68&gt;=400,ROUND('201920 DATA'!BT68/$C68,2),"")))</f>
        <v>0</v>
      </c>
      <c r="AV68" s="289">
        <f>IF(OR($C68="*",$C68&lt;400),"",IF(AND('201920 DATA'!BU68="*",$C68&gt;=400),"*",IF($C68&gt;=400,ROUND('201920 DATA'!BU68/$C68,2),"")))</f>
        <v>0.01</v>
      </c>
      <c r="AW68" s="289">
        <f>IF(OR($C68="*",$C68&lt;400),"",IF(AND('201920 DATA'!BV68="*",$C68&gt;=400),"*",IF($C68&gt;=400,ROUND('201920 DATA'!BV68/$C68,2),"")))</f>
        <v>0</v>
      </c>
      <c r="AX68" s="289" t="str">
        <f>IF(OR($C68="*",$C68&lt;400),"",IF(AND('201920 DATA'!BW68="*",$C68&gt;=400),"*",IF($C68&gt;=400,ROUND('201920 DATA'!BW68/$C68,2),"")))</f>
        <v>*</v>
      </c>
      <c r="AZ68" s="365">
        <v>0</v>
      </c>
    </row>
    <row r="69" spans="1:52" x14ac:dyDescent="0.2">
      <c r="A69" s="373" t="s">
        <v>1616</v>
      </c>
      <c r="B69" s="287">
        <f>'201920 DATA'!B69</f>
        <v>2165</v>
      </c>
      <c r="C69" s="288">
        <f>'201920 DATA'!C69</f>
        <v>2165</v>
      </c>
      <c r="D69" s="293">
        <f>'201920 DATA'!FQ69</f>
        <v>1910</v>
      </c>
      <c r="F69" s="313">
        <f t="shared" si="0"/>
        <v>1</v>
      </c>
      <c r="G69" s="295">
        <f t="shared" si="1"/>
        <v>1</v>
      </c>
      <c r="H69" s="289">
        <f>IF(OR($C69="*",$C69&lt;400),"",IF(AND('201920 DATA'!F69="*",$C69&gt;=400),"*",IF($C69&gt;=400,ROUND('201920 DATA'!F69/$C69,2),"")))</f>
        <v>0</v>
      </c>
      <c r="I69" s="296">
        <f>IF(OR($B69="*",$B69&lt;400),"",IF(AND('201920 DATA'!Y69="*",$B69&gt;=400),"*",IF($B69&gt;=400,ROUND('201920 DATA'!Y69/$B69,2),"")))</f>
        <v>0</v>
      </c>
      <c r="J69" s="296" t="str">
        <f>IF(OR($B69="*",$B69&lt;400),"",IF(AND('201920 DATA'!Z69="*",$B69&gt;=400),"*",IF($B69&gt;=400,ROUND('201920 DATA'!Z69/$B69,2),"")))</f>
        <v>*</v>
      </c>
      <c r="K69" s="296">
        <f>IF(OR($B69="*",$B69&lt;400),"",IF(AND('201920 DATA'!AA69="*",$B69&gt;=400),"*",IF($B69&gt;=400,ROUND('201920 DATA'!AA69/$B69,2),"")))</f>
        <v>0</v>
      </c>
      <c r="L69" s="296">
        <f>IF(OR($B69="*",$B69&lt;400),"",IF(AND('201920 DATA'!AB69="*",$B69&gt;=400),"*",IF($B69&gt;=400,ROUND('201920 DATA'!AB69/$B69,2),"")))</f>
        <v>7.0000000000000007E-2</v>
      </c>
      <c r="M69" s="296">
        <f>IF(OR($B69="*",$B69&lt;400),"",IF(AND('201920 DATA'!AC69="*",$B69&gt;=400),"*",IF($B69&gt;=400,ROUND('201920 DATA'!AC69/$B69,2),"")))</f>
        <v>0.4</v>
      </c>
      <c r="N69" s="296">
        <f>IF(OR($B69="*",$B69&lt;400),"",IF(AND('201920 DATA'!AD69="*",$B69&gt;=400),"*",IF($B69&gt;=400,ROUND('201920 DATA'!AD69/$B69,2),"")))</f>
        <v>0.5</v>
      </c>
      <c r="O69" s="296">
        <f>IF(OR($B69="*",$B69&lt;400),"",IF(AND('201920 DATA'!AE69="*",$B69&gt;=400),"*",IF($B69&gt;=400,ROUND('201920 DATA'!AE69/$B69,2),"")))</f>
        <v>0.03</v>
      </c>
      <c r="P69" s="297"/>
      <c r="Q69" s="296">
        <f>IF(OR($B69="*",$B69&lt;400),"",IF(AND('201920 DATA'!FO69="*",$B69&gt;=400),"*",IF($B69&gt;=400,ROUND('201920 DATA'!FO69/$B69,2),"")))</f>
        <v>0.99</v>
      </c>
      <c r="R69" s="289">
        <f>IF(OR($C69="*",$C69&lt;400),"",IF(AND('201920 DATA'!F69="*",$C69&gt;=400),"*",IF($C69&gt;=400,ROUND('201920 DATA'!F69/$C69,2),"")))</f>
        <v>0</v>
      </c>
      <c r="S69" s="289">
        <f>IF(OR($C69="*",$C69&lt;400),"",IF(AND('201920 DATA'!G69="*",$C69&gt;=400),"*",IF($C69&gt;=400,ROUND('201920 DATA'!G69/$C69,2),"")))</f>
        <v>0</v>
      </c>
      <c r="T69" s="289">
        <f>IF(OR($C69="*",$C69&lt;400),"",IF(AND('201920 DATA'!H69="*",$C69&gt;=400),"*",IF($C69&gt;=400,ROUND('201920 DATA'!H69/$C69,2),"")))</f>
        <v>1</v>
      </c>
      <c r="U69" s="289">
        <f>IF(OR($C69="*",$C69&lt;400),"",IF(AND('201920 DATA'!FP69="*",$C69&gt;=400),"*",IF($C69&gt;=400,ROUND('201920 DATA'!FP69/$C69,2),"")))</f>
        <v>0</v>
      </c>
      <c r="V69" s="312">
        <f>IF(OR($D69="*",$D69&lt;400),"",IF(AND('201920 DATA'!M69="*",$D69&gt;=400),"*",IF($D69&gt;=400,ROUND('201920 DATA'!M69/$D69,2),"")))</f>
        <v>0</v>
      </c>
      <c r="W69" s="312">
        <f>IF(OR($D69="*",$D69&lt;400),"",IF(AND('201920 DATA'!N69="*",$D69&gt;=400),"*",IF($D69&gt;=400,ROUND('201920 DATA'!N69/$D69,2),"")))</f>
        <v>0.85</v>
      </c>
      <c r="X69" s="312">
        <f>IF(OR($D69="*",$D69&lt;400),"",IF(AND('201920 DATA'!O69="*",$D69&gt;=400),"*",IF($D69&gt;=400,ROUND('201920 DATA'!O69/$D69,2),"")))</f>
        <v>0.12</v>
      </c>
      <c r="Y69" s="312">
        <f>IF(OR($D69="*",$D69&lt;400),"",IF(AND('201920 DATA'!P69="*",$D69&gt;=400),"*",IF($D69&gt;=400,ROUND('201920 DATA'!P69/$D69,2),"")))</f>
        <v>0.02</v>
      </c>
      <c r="Z69" s="312">
        <f>IF(OR($D69="*",$D69&lt;400),"",IF(AND('201920 DATA'!Q69="*",$D69&gt;=400),"*",IF($D69&gt;=400,ROUND('201920 DATA'!Q69/$D69,2),"")))</f>
        <v>0.01</v>
      </c>
      <c r="AA69" s="312">
        <f>IF(OR($D69="*",$D69&lt;400),"",IF(AND('201920 DATA'!R69="*",$D69&gt;=400),"*",IF($D69&gt;=400,ROUND('201920 DATA'!R69/$D69,2),"")))</f>
        <v>0</v>
      </c>
      <c r="AB69" s="312">
        <f>IF(OR($D69="*",$D69&lt;400),"",IF(AND('201920 DATA'!S69="*",$D69&gt;=400),"*",IF($D69&gt;=400,ROUND('201920 DATA'!S69/$D69,2),"")))</f>
        <v>0</v>
      </c>
      <c r="AC69" s="312">
        <f>IF(OR($D69="*",$D69&lt;400),"",IF(AND('201920 DATA'!T69="*",$D69&gt;=400),"*",IF($D69&gt;=400,ROUND('201920 DATA'!T69/$D69,2),"")))</f>
        <v>0</v>
      </c>
      <c r="AD69" s="289">
        <f>IF(OR($C69="*",$C69&lt;400),"",IF(AND('201920 DATA'!BC69="*",$C69&gt;=400),"*",IF($C69&gt;=400,ROUND('201920 DATA'!BC69/$C69,2),"")))</f>
        <v>0</v>
      </c>
      <c r="AE69" s="289">
        <f>IF(OR($C69="*",$C69&lt;400),"",IF(AND('201920 DATA'!BD69="*",$C69&gt;=400),"*",IF($C69&gt;=400,ROUND('201920 DATA'!BD69/$C69,2),"")))</f>
        <v>0</v>
      </c>
      <c r="AF69" s="289">
        <f>IF(OR($C69="*",$C69&lt;400),"",IF(AND('201920 DATA'!BE69="*",$C69&gt;=400),"*",IF($C69&gt;=400,ROUND('201920 DATA'!BE69/$C69,2),"")))</f>
        <v>0</v>
      </c>
      <c r="AG69" s="289">
        <f>IF(OR($C69="*",$C69&lt;400),"",IF(AND('201920 DATA'!BF69="*",$C69&gt;=400),"*",IF($C69&gt;=400,ROUND('201920 DATA'!BF69/$C69,2),"")))</f>
        <v>0</v>
      </c>
      <c r="AH69" s="289">
        <f>IF(OR($C69="*",$C69&lt;400),"",IF(AND('201920 DATA'!BG69="*",$C69&gt;=400),"*",IF($C69&gt;=400,ROUND('201920 DATA'!BG69/$C69,2),"")))</f>
        <v>0</v>
      </c>
      <c r="AI69" s="289">
        <f>IF(OR($C69="*",$C69&lt;400),"",IF(AND('201920 DATA'!BH69="*",$C69&gt;=400),"*",IF($C69&gt;=400,ROUND('201920 DATA'!BH69/$C69,2),"")))</f>
        <v>0</v>
      </c>
      <c r="AJ69" s="289">
        <f>IF(OR($C69="*",$C69&lt;400),"",IF(AND('201920 DATA'!BI69="*",$C69&gt;=400),"*",IF($C69&gt;=400,ROUND('201920 DATA'!BI69/$C69,2),"")))</f>
        <v>0.99</v>
      </c>
      <c r="AK69" s="289">
        <f>IF(OR($C69="*",$C69&lt;400),"",IF(AND('201920 DATA'!BJ69="*",$C69&gt;=400),"*",IF($C69&gt;=400,ROUND('201920 DATA'!BJ69/$C69,2),"")))</f>
        <v>0</v>
      </c>
      <c r="AL69" s="289">
        <f>IF(OR($C69="*",$C69&lt;400),"",IF(AND('201920 DATA'!BK69="*",$C69&gt;=400),"*",IF($C69&gt;=400,ROUND('201920 DATA'!BK69/$C69,2),"")))</f>
        <v>0</v>
      </c>
      <c r="AM69" s="289">
        <f>IF(OR($C69="*",$C69&lt;400),"",IF(AND('201920 DATA'!BL69="*",$C69&gt;=400),"*",IF($C69&gt;=400,ROUND('201920 DATA'!BL69/$C69,2),"")))</f>
        <v>0</v>
      </c>
      <c r="AN69" s="289">
        <f>IF(OR($C69="*",$C69&lt;400),"",IF(AND('201920 DATA'!BM69="*",$C69&gt;=400),"*",IF($C69&gt;=400,ROUND('201920 DATA'!BM69/$C69,2),"")))</f>
        <v>0</v>
      </c>
      <c r="AO69" s="289">
        <f>IF(OR($C69="*",$C69&lt;400),"",IF(AND('201920 DATA'!BN69="*",$C69&gt;=400),"*",IF($C69&gt;=400,ROUND('201920 DATA'!BN69/$C69,2),"")))</f>
        <v>0</v>
      </c>
      <c r="AP69" s="289">
        <f>IF(OR($C69="*",$C69&lt;400),"",IF(AND('201920 DATA'!BO69="*",$C69&gt;=400),"*",IF($C69&gt;=400,ROUND('201920 DATA'!BO69/$C69,2),"")))</f>
        <v>0</v>
      </c>
      <c r="AQ69" s="289">
        <f>IF(OR($C69="*",$C69&lt;400),"",IF(AND('201920 DATA'!BP69="*",$C69&gt;=400),"*",IF($C69&gt;=400,ROUND('201920 DATA'!BP69/$C69,2),"")))</f>
        <v>0</v>
      </c>
      <c r="AR69" s="289">
        <f>IF(OR($C69="*",$C69&lt;400),"",IF(AND('201920 DATA'!BQ69="*",$C69&gt;=400),"*",IF($C69&gt;=400,ROUND('201920 DATA'!BQ69/$C69,2),"")))</f>
        <v>0</v>
      </c>
      <c r="AS69" s="289">
        <f>IF(OR($C69="*",$C69&lt;400),"",IF(AND('201920 DATA'!BR69="*",$C69&gt;=400),"*",IF($C69&gt;=400,ROUND('201920 DATA'!BR69/$C69,2),"")))</f>
        <v>0</v>
      </c>
      <c r="AT69" s="289">
        <f>IF(OR($C69="*",$C69&lt;400),"",IF(AND('201920 DATA'!BS69="*",$C69&gt;=400),"*",IF($C69&gt;=400,ROUND('201920 DATA'!BS69/$C69,2),"")))</f>
        <v>0</v>
      </c>
      <c r="AU69" s="289">
        <f>IF(OR($C69="*",$C69&lt;400),"",IF(AND('201920 DATA'!BT69="*",$C69&gt;=400),"*",IF($C69&gt;=400,ROUND('201920 DATA'!BT69/$C69,2),"")))</f>
        <v>0</v>
      </c>
      <c r="AV69" s="289" t="str">
        <f>IF(OR($C69="*",$C69&lt;400),"",IF(AND('201920 DATA'!BU69="*",$C69&gt;=400),"*",IF($C69&gt;=400,ROUND('201920 DATA'!BU69/$C69,2),"")))</f>
        <v>*</v>
      </c>
      <c r="AW69" s="289">
        <f>IF(OR($C69="*",$C69&lt;400),"",IF(AND('201920 DATA'!BV69="*",$C69&gt;=400),"*",IF($C69&gt;=400,ROUND('201920 DATA'!BV69/$C69,2),"")))</f>
        <v>0</v>
      </c>
      <c r="AX69" s="289">
        <f>IF(OR($C69="*",$C69&lt;400),"",IF(AND('201920 DATA'!BW69="*",$C69&gt;=400),"*",IF($C69&gt;=400,ROUND('201920 DATA'!BW69/$C69,2),"")))</f>
        <v>0</v>
      </c>
      <c r="AZ69" s="365">
        <v>0</v>
      </c>
    </row>
    <row r="70" spans="1:52" x14ac:dyDescent="0.2">
      <c r="A70" s="373" t="s">
        <v>1617</v>
      </c>
      <c r="B70" s="287">
        <f>'201920 DATA'!B70</f>
        <v>445</v>
      </c>
      <c r="C70" s="288">
        <f>'201920 DATA'!C70</f>
        <v>445</v>
      </c>
      <c r="D70" s="293">
        <f>'201920 DATA'!FQ70</f>
        <v>420</v>
      </c>
      <c r="F70" s="313">
        <f t="shared" ref="F70:F133" si="2">IF(OR($B70="*",$B70&lt;400),"",IF(AND(AZ70="*",$B70&gt;=400),"*",IF($B70&gt;=400,ROUND(1-(AZ70/$B70),2),"")))</f>
        <v>1</v>
      </c>
      <c r="G70" s="295">
        <f t="shared" si="1"/>
        <v>1</v>
      </c>
      <c r="H70" s="289">
        <f>IF(OR($C70="*",$C70&lt;400),"",IF(AND('201920 DATA'!F70="*",$C70&gt;=400),"*",IF($C70&gt;=400,ROUND('201920 DATA'!F70/$C70,2),"")))</f>
        <v>0</v>
      </c>
      <c r="I70" s="296">
        <f>IF(OR($B70="*",$B70&lt;400),"",IF(AND('201920 DATA'!Y70="*",$B70&gt;=400),"*",IF($B70&gt;=400,ROUND('201920 DATA'!Y70/$B70,2),"")))</f>
        <v>0</v>
      </c>
      <c r="J70" s="296">
        <f>IF(OR($B70="*",$B70&lt;400),"",IF(AND('201920 DATA'!Z70="*",$B70&gt;=400),"*",IF($B70&gt;=400,ROUND('201920 DATA'!Z70/$B70,2),"")))</f>
        <v>0</v>
      </c>
      <c r="K70" s="296">
        <f>IF(OR($B70="*",$B70&lt;400),"",IF(AND('201920 DATA'!AA70="*",$B70&gt;=400),"*",IF($B70&gt;=400,ROUND('201920 DATA'!AA70/$B70,2),"")))</f>
        <v>0</v>
      </c>
      <c r="L70" s="296">
        <f>IF(OR($B70="*",$B70&lt;400),"",IF(AND('201920 DATA'!AB70="*",$B70&gt;=400),"*",IF($B70&gt;=400,ROUND('201920 DATA'!AB70/$B70,2),"")))</f>
        <v>0.04</v>
      </c>
      <c r="M70" s="296">
        <f>IF(OR($B70="*",$B70&lt;400),"",IF(AND('201920 DATA'!AC70="*",$B70&gt;=400),"*",IF($B70&gt;=400,ROUND('201920 DATA'!AC70/$B70,2),"")))</f>
        <v>0.34</v>
      </c>
      <c r="N70" s="296">
        <f>IF(OR($B70="*",$B70&lt;400),"",IF(AND('201920 DATA'!AD70="*",$B70&gt;=400),"*",IF($B70&gt;=400,ROUND('201920 DATA'!AD70/$B70,2),"")))</f>
        <v>0.56999999999999995</v>
      </c>
      <c r="O70" s="296">
        <f>IF(OR($B70="*",$B70&lt;400),"",IF(AND('201920 DATA'!AE70="*",$B70&gt;=400),"*",IF($B70&gt;=400,ROUND('201920 DATA'!AE70/$B70,2),"")))</f>
        <v>0.04</v>
      </c>
      <c r="P70" s="297"/>
      <c r="Q70" s="296">
        <f>IF(OR($B70="*",$B70&lt;400),"",IF(AND('201920 DATA'!FO70="*",$B70&gt;=400),"*",IF($B70&gt;=400,ROUND('201920 DATA'!FO70/$B70,2),"")))</f>
        <v>1</v>
      </c>
      <c r="R70" s="289">
        <f>IF(OR($C70="*",$C70&lt;400),"",IF(AND('201920 DATA'!F70="*",$C70&gt;=400),"*",IF($C70&gt;=400,ROUND('201920 DATA'!F70/$C70,2),"")))</f>
        <v>0</v>
      </c>
      <c r="S70" s="289">
        <f>IF(OR($C70="*",$C70&lt;400),"",IF(AND('201920 DATA'!G70="*",$C70&gt;=400),"*",IF($C70&gt;=400,ROUND('201920 DATA'!G70/$C70,2),"")))</f>
        <v>0</v>
      </c>
      <c r="T70" s="289">
        <f>IF(OR($C70="*",$C70&lt;400),"",IF(AND('201920 DATA'!H70="*",$C70&gt;=400),"*",IF($C70&gt;=400,ROUND('201920 DATA'!H70/$C70,2),"")))</f>
        <v>1</v>
      </c>
      <c r="U70" s="289">
        <f>IF(OR($C70="*",$C70&lt;400),"",IF(AND('201920 DATA'!FP70="*",$C70&gt;=400),"*",IF($C70&gt;=400,ROUND('201920 DATA'!FP70/$C70,2),"")))</f>
        <v>0</v>
      </c>
      <c r="V70" s="312">
        <f>IF(OR($D70="*",$D70&lt;400),"",IF(AND('201920 DATA'!M70="*",$D70&gt;=400),"*",IF($D70&gt;=400,ROUND('201920 DATA'!M70/$D70,2),"")))</f>
        <v>0.05</v>
      </c>
      <c r="W70" s="312">
        <f>IF(OR($D70="*",$D70&lt;400),"",IF(AND('201920 DATA'!N70="*",$D70&gt;=400),"*",IF($D70&gt;=400,ROUND('201920 DATA'!N70/$D70,2),"")))</f>
        <v>0.77</v>
      </c>
      <c r="X70" s="312">
        <f>IF(OR($D70="*",$D70&lt;400),"",IF(AND('201920 DATA'!O70="*",$D70&gt;=400),"*",IF($D70&gt;=400,ROUND('201920 DATA'!O70/$D70,2),"")))</f>
        <v>0.14000000000000001</v>
      </c>
      <c r="Y70" s="312">
        <f>IF(OR($D70="*",$D70&lt;400),"",IF(AND('201920 DATA'!P70="*",$D70&gt;=400),"*",IF($D70&gt;=400,ROUND('201920 DATA'!P70/$D70,2),"")))</f>
        <v>0.04</v>
      </c>
      <c r="Z70" s="312">
        <f>IF(OR($D70="*",$D70&lt;400),"",IF(AND('201920 DATA'!Q70="*",$D70&gt;=400),"*",IF($D70&gt;=400,ROUND('201920 DATA'!Q70/$D70,2),"")))</f>
        <v>0.04</v>
      </c>
      <c r="AA70" s="312">
        <f>IF(OR($D70="*",$D70&lt;400),"",IF(AND('201920 DATA'!R70="*",$D70&gt;=400),"*",IF($D70&gt;=400,ROUND('201920 DATA'!R70/$D70,2),"")))</f>
        <v>0</v>
      </c>
      <c r="AB70" s="312">
        <f>IF(OR($D70="*",$D70&lt;400),"",IF(AND('201920 DATA'!S70="*",$D70&gt;=400),"*",IF($D70&gt;=400,ROUND('201920 DATA'!S70/$D70,2),"")))</f>
        <v>0</v>
      </c>
      <c r="AC70" s="312">
        <f>IF(OR($D70="*",$D70&lt;400),"",IF(AND('201920 DATA'!T70="*",$D70&gt;=400),"*",IF($D70&gt;=400,ROUND('201920 DATA'!T70/$D70,2),"")))</f>
        <v>0</v>
      </c>
      <c r="AD70" s="289">
        <f>IF(OR($C70="*",$C70&lt;400),"",IF(AND('201920 DATA'!BC70="*",$C70&gt;=400),"*",IF($C70&gt;=400,ROUND('201920 DATA'!BC70/$C70,2),"")))</f>
        <v>0</v>
      </c>
      <c r="AE70" s="289">
        <f>IF(OR($C70="*",$C70&lt;400),"",IF(AND('201920 DATA'!BD70="*",$C70&gt;=400),"*",IF($C70&gt;=400,ROUND('201920 DATA'!BD70/$C70,2),"")))</f>
        <v>0</v>
      </c>
      <c r="AF70" s="289">
        <f>IF(OR($C70="*",$C70&lt;400),"",IF(AND('201920 DATA'!BE70="*",$C70&gt;=400),"*",IF($C70&gt;=400,ROUND('201920 DATA'!BE70/$C70,2),"")))</f>
        <v>0</v>
      </c>
      <c r="AG70" s="289">
        <f>IF(OR($C70="*",$C70&lt;400),"",IF(AND('201920 DATA'!BF70="*",$C70&gt;=400),"*",IF($C70&gt;=400,ROUND('201920 DATA'!BF70/$C70,2),"")))</f>
        <v>0</v>
      </c>
      <c r="AH70" s="289">
        <f>IF(OR($C70="*",$C70&lt;400),"",IF(AND('201920 DATA'!BG70="*",$C70&gt;=400),"*",IF($C70&gt;=400,ROUND('201920 DATA'!BG70/$C70,2),"")))</f>
        <v>0</v>
      </c>
      <c r="AI70" s="289">
        <f>IF(OR($C70="*",$C70&lt;400),"",IF(AND('201920 DATA'!BH70="*",$C70&gt;=400),"*",IF($C70&gt;=400,ROUND('201920 DATA'!BH70/$C70,2),"")))</f>
        <v>0</v>
      </c>
      <c r="AJ70" s="289">
        <f>IF(OR($C70="*",$C70&lt;400),"",IF(AND('201920 DATA'!BI70="*",$C70&gt;=400),"*",IF($C70&gt;=400,ROUND('201920 DATA'!BI70/$C70,2),"")))</f>
        <v>1</v>
      </c>
      <c r="AK70" s="289">
        <f>IF(OR($C70="*",$C70&lt;400),"",IF(AND('201920 DATA'!BJ70="*",$C70&gt;=400),"*",IF($C70&gt;=400,ROUND('201920 DATA'!BJ70/$C70,2),"")))</f>
        <v>0</v>
      </c>
      <c r="AL70" s="289">
        <f>IF(OR($C70="*",$C70&lt;400),"",IF(AND('201920 DATA'!BK70="*",$C70&gt;=400),"*",IF($C70&gt;=400,ROUND('201920 DATA'!BK70/$C70,2),"")))</f>
        <v>0</v>
      </c>
      <c r="AM70" s="289">
        <f>IF(OR($C70="*",$C70&lt;400),"",IF(AND('201920 DATA'!BL70="*",$C70&gt;=400),"*",IF($C70&gt;=400,ROUND('201920 DATA'!BL70/$C70,2),"")))</f>
        <v>0</v>
      </c>
      <c r="AN70" s="289">
        <f>IF(OR($C70="*",$C70&lt;400),"",IF(AND('201920 DATA'!BM70="*",$C70&gt;=400),"*",IF($C70&gt;=400,ROUND('201920 DATA'!BM70/$C70,2),"")))</f>
        <v>0</v>
      </c>
      <c r="AO70" s="289">
        <f>IF(OR($C70="*",$C70&lt;400),"",IF(AND('201920 DATA'!BN70="*",$C70&gt;=400),"*",IF($C70&gt;=400,ROUND('201920 DATA'!BN70/$C70,2),"")))</f>
        <v>0</v>
      </c>
      <c r="AP70" s="289">
        <f>IF(OR($C70="*",$C70&lt;400),"",IF(AND('201920 DATA'!BO70="*",$C70&gt;=400),"*",IF($C70&gt;=400,ROUND('201920 DATA'!BO70/$C70,2),"")))</f>
        <v>0</v>
      </c>
      <c r="AQ70" s="289">
        <f>IF(OR($C70="*",$C70&lt;400),"",IF(AND('201920 DATA'!BP70="*",$C70&gt;=400),"*",IF($C70&gt;=400,ROUND('201920 DATA'!BP70/$C70,2),"")))</f>
        <v>0</v>
      </c>
      <c r="AR70" s="289">
        <f>IF(OR($C70="*",$C70&lt;400),"",IF(AND('201920 DATA'!BQ70="*",$C70&gt;=400),"*",IF($C70&gt;=400,ROUND('201920 DATA'!BQ70/$C70,2),"")))</f>
        <v>0</v>
      </c>
      <c r="AS70" s="289">
        <f>IF(OR($C70="*",$C70&lt;400),"",IF(AND('201920 DATA'!BR70="*",$C70&gt;=400),"*",IF($C70&gt;=400,ROUND('201920 DATA'!BR70/$C70,2),"")))</f>
        <v>0</v>
      </c>
      <c r="AT70" s="289">
        <f>IF(OR($C70="*",$C70&lt;400),"",IF(AND('201920 DATA'!BS70="*",$C70&gt;=400),"*",IF($C70&gt;=400,ROUND('201920 DATA'!BS70/$C70,2),"")))</f>
        <v>0</v>
      </c>
      <c r="AU70" s="289">
        <f>IF(OR($C70="*",$C70&lt;400),"",IF(AND('201920 DATA'!BT70="*",$C70&gt;=400),"*",IF($C70&gt;=400,ROUND('201920 DATA'!BT70/$C70,2),"")))</f>
        <v>0</v>
      </c>
      <c r="AV70" s="289">
        <f>IF(OR($C70="*",$C70&lt;400),"",IF(AND('201920 DATA'!BU70="*",$C70&gt;=400),"*",IF($C70&gt;=400,ROUND('201920 DATA'!BU70/$C70,2),"")))</f>
        <v>0</v>
      </c>
      <c r="AW70" s="289">
        <f>IF(OR($C70="*",$C70&lt;400),"",IF(AND('201920 DATA'!BV70="*",$C70&gt;=400),"*",IF($C70&gt;=400,ROUND('201920 DATA'!BV70/$C70,2),"")))</f>
        <v>0</v>
      </c>
      <c r="AX70" s="289">
        <f>IF(OR($C70="*",$C70&lt;400),"",IF(AND('201920 DATA'!BW70="*",$C70&gt;=400),"*",IF($C70&gt;=400,ROUND('201920 DATA'!BW70/$C70,2),"")))</f>
        <v>0</v>
      </c>
      <c r="AZ70" s="365">
        <v>0</v>
      </c>
    </row>
    <row r="71" spans="1:52" x14ac:dyDescent="0.2">
      <c r="A71" s="373" t="s">
        <v>1618</v>
      </c>
      <c r="B71" s="287">
        <f>'201920 DATA'!B71</f>
        <v>905</v>
      </c>
      <c r="C71" s="288">
        <f>'201920 DATA'!C71</f>
        <v>905</v>
      </c>
      <c r="D71" s="293">
        <f>'201920 DATA'!FQ71</f>
        <v>835</v>
      </c>
      <c r="F71" s="313">
        <f t="shared" si="2"/>
        <v>1</v>
      </c>
      <c r="G71" s="295">
        <f t="shared" ref="G71:G134" si="3">IF(OR($B71="*",$B71&lt;400),"",IF(AND($C71="*",$B71&gt;=400),"*",IF($B71&gt;=400,ROUND($C71/$B71,2),"")))</f>
        <v>1</v>
      </c>
      <c r="H71" s="289">
        <f>IF(OR($C71="*",$C71&lt;400),"",IF(AND('201920 DATA'!F71="*",$C71&gt;=400),"*",IF($C71&gt;=400,ROUND('201920 DATA'!F71/$C71,2),"")))</f>
        <v>0</v>
      </c>
      <c r="I71" s="296">
        <f>IF(OR($B71="*",$B71&lt;400),"",IF(AND('201920 DATA'!Y71="*",$B71&gt;=400),"*",IF($B71&gt;=400,ROUND('201920 DATA'!Y71/$B71,2),"")))</f>
        <v>0</v>
      </c>
      <c r="J71" s="296">
        <f>IF(OR($B71="*",$B71&lt;400),"",IF(AND('201920 DATA'!Z71="*",$B71&gt;=400),"*",IF($B71&gt;=400,ROUND('201920 DATA'!Z71/$B71,2),"")))</f>
        <v>0</v>
      </c>
      <c r="K71" s="296" t="str">
        <f>IF(OR($B71="*",$B71&lt;400),"",IF(AND('201920 DATA'!AA71="*",$B71&gt;=400),"*",IF($B71&gt;=400,ROUND('201920 DATA'!AA71/$B71,2),"")))</f>
        <v>*</v>
      </c>
      <c r="L71" s="296">
        <f>IF(OR($B71="*",$B71&lt;400),"",IF(AND('201920 DATA'!AB71="*",$B71&gt;=400),"*",IF($B71&gt;=400,ROUND('201920 DATA'!AB71/$B71,2),"")))</f>
        <v>0.04</v>
      </c>
      <c r="M71" s="296">
        <f>IF(OR($B71="*",$B71&lt;400),"",IF(AND('201920 DATA'!AC71="*",$B71&gt;=400),"*",IF($B71&gt;=400,ROUND('201920 DATA'!AC71/$B71,2),"")))</f>
        <v>0.38</v>
      </c>
      <c r="N71" s="296">
        <f>IF(OR($B71="*",$B71&lt;400),"",IF(AND('201920 DATA'!AD71="*",$B71&gt;=400),"*",IF($B71&gt;=400,ROUND('201920 DATA'!AD71/$B71,2),"")))</f>
        <v>0.55000000000000004</v>
      </c>
      <c r="O71" s="296">
        <f>IF(OR($B71="*",$B71&lt;400),"",IF(AND('201920 DATA'!AE71="*",$B71&gt;=400),"*",IF($B71&gt;=400,ROUND('201920 DATA'!AE71/$B71,2),"")))</f>
        <v>0.03</v>
      </c>
      <c r="P71" s="297"/>
      <c r="Q71" s="296">
        <f>IF(OR($B71="*",$B71&lt;400),"",IF(AND('201920 DATA'!FO71="*",$B71&gt;=400),"*",IF($B71&gt;=400,ROUND('201920 DATA'!FO71/$B71,2),"")))</f>
        <v>0.94</v>
      </c>
      <c r="R71" s="289">
        <f>IF(OR($C71="*",$C71&lt;400),"",IF(AND('201920 DATA'!F71="*",$C71&gt;=400),"*",IF($C71&gt;=400,ROUND('201920 DATA'!F71/$C71,2),"")))</f>
        <v>0</v>
      </c>
      <c r="S71" s="289">
        <f>IF(OR($C71="*",$C71&lt;400),"",IF(AND('201920 DATA'!G71="*",$C71&gt;=400),"*",IF($C71&gt;=400,ROUND('201920 DATA'!G71/$C71,2),"")))</f>
        <v>0</v>
      </c>
      <c r="T71" s="289">
        <f>IF(OR($C71="*",$C71&lt;400),"",IF(AND('201920 DATA'!H71="*",$C71&gt;=400),"*",IF($C71&gt;=400,ROUND('201920 DATA'!H71/$C71,2),"")))</f>
        <v>1</v>
      </c>
      <c r="U71" s="289">
        <f>IF(OR($C71="*",$C71&lt;400),"",IF(AND('201920 DATA'!FP71="*",$C71&gt;=400),"*",IF($C71&gt;=400,ROUND('201920 DATA'!FP71/$C71,2),"")))</f>
        <v>0</v>
      </c>
      <c r="V71" s="312">
        <f>IF(OR($D71="*",$D71&lt;400),"",IF(AND('201920 DATA'!M71="*",$D71&gt;=400),"*",IF($D71&gt;=400,ROUND('201920 DATA'!M71/$D71,2),"")))</f>
        <v>0.02</v>
      </c>
      <c r="W71" s="312">
        <f>IF(OR($D71="*",$D71&lt;400),"",IF(AND('201920 DATA'!N71="*",$D71&gt;=400),"*",IF($D71&gt;=400,ROUND('201920 DATA'!N71/$D71,2),"")))</f>
        <v>0.74</v>
      </c>
      <c r="X71" s="312">
        <f>IF(OR($D71="*",$D71&lt;400),"",IF(AND('201920 DATA'!O71="*",$D71&gt;=400),"*",IF($D71&gt;=400,ROUND('201920 DATA'!O71/$D71,2),"")))</f>
        <v>0.2</v>
      </c>
      <c r="Y71" s="312">
        <f>IF(OR($D71="*",$D71&lt;400),"",IF(AND('201920 DATA'!P71="*",$D71&gt;=400),"*",IF($D71&gt;=400,ROUND('201920 DATA'!P71/$D71,2),"")))</f>
        <v>0.04</v>
      </c>
      <c r="Z71" s="312">
        <f>IF(OR($D71="*",$D71&lt;400),"",IF(AND('201920 DATA'!Q71="*",$D71&gt;=400),"*",IF($D71&gt;=400,ROUND('201920 DATA'!Q71/$D71,2),"")))</f>
        <v>0.01</v>
      </c>
      <c r="AA71" s="312">
        <f>IF(OR($D71="*",$D71&lt;400),"",IF(AND('201920 DATA'!R71="*",$D71&gt;=400),"*",IF($D71&gt;=400,ROUND('201920 DATA'!R71/$D71,2),"")))</f>
        <v>0</v>
      </c>
      <c r="AB71" s="312">
        <f>IF(OR($D71="*",$D71&lt;400),"",IF(AND('201920 DATA'!S71="*",$D71&gt;=400),"*",IF($D71&gt;=400,ROUND('201920 DATA'!S71/$D71,2),"")))</f>
        <v>0</v>
      </c>
      <c r="AC71" s="312">
        <f>IF(OR($D71="*",$D71&lt;400),"",IF(AND('201920 DATA'!T71="*",$D71&gt;=400),"*",IF($D71&gt;=400,ROUND('201920 DATA'!T71/$D71,2),"")))</f>
        <v>0</v>
      </c>
      <c r="AD71" s="289">
        <f>IF(OR($C71="*",$C71&lt;400),"",IF(AND('201920 DATA'!BC71="*",$C71&gt;=400),"*",IF($C71&gt;=400,ROUND('201920 DATA'!BC71/$C71,2),"")))</f>
        <v>0</v>
      </c>
      <c r="AE71" s="289">
        <f>IF(OR($C71="*",$C71&lt;400),"",IF(AND('201920 DATA'!BD71="*",$C71&gt;=400),"*",IF($C71&gt;=400,ROUND('201920 DATA'!BD71/$C71,2),"")))</f>
        <v>0</v>
      </c>
      <c r="AF71" s="289">
        <f>IF(OR($C71="*",$C71&lt;400),"",IF(AND('201920 DATA'!BE71="*",$C71&gt;=400),"*",IF($C71&gt;=400,ROUND('201920 DATA'!BE71/$C71,2),"")))</f>
        <v>0</v>
      </c>
      <c r="AG71" s="289">
        <f>IF(OR($C71="*",$C71&lt;400),"",IF(AND('201920 DATA'!BF71="*",$C71&gt;=400),"*",IF($C71&gt;=400,ROUND('201920 DATA'!BF71/$C71,2),"")))</f>
        <v>0</v>
      </c>
      <c r="AH71" s="289">
        <f>IF(OR($C71="*",$C71&lt;400),"",IF(AND('201920 DATA'!BG71="*",$C71&gt;=400),"*",IF($C71&gt;=400,ROUND('201920 DATA'!BG71/$C71,2),"")))</f>
        <v>0</v>
      </c>
      <c r="AI71" s="289">
        <f>IF(OR($C71="*",$C71&lt;400),"",IF(AND('201920 DATA'!BH71="*",$C71&gt;=400),"*",IF($C71&gt;=400,ROUND('201920 DATA'!BH71/$C71,2),"")))</f>
        <v>0</v>
      </c>
      <c r="AJ71" s="289">
        <f>IF(OR($C71="*",$C71&lt;400),"",IF(AND('201920 DATA'!BI71="*",$C71&gt;=400),"*",IF($C71&gt;=400,ROUND('201920 DATA'!BI71/$C71,2),"")))</f>
        <v>0.99</v>
      </c>
      <c r="AK71" s="289">
        <f>IF(OR($C71="*",$C71&lt;400),"",IF(AND('201920 DATA'!BJ71="*",$C71&gt;=400),"*",IF($C71&gt;=400,ROUND('201920 DATA'!BJ71/$C71,2),"")))</f>
        <v>0</v>
      </c>
      <c r="AL71" s="289">
        <f>IF(OR($C71="*",$C71&lt;400),"",IF(AND('201920 DATA'!BK71="*",$C71&gt;=400),"*",IF($C71&gt;=400,ROUND('201920 DATA'!BK71/$C71,2),"")))</f>
        <v>0</v>
      </c>
      <c r="AM71" s="289">
        <f>IF(OR($C71="*",$C71&lt;400),"",IF(AND('201920 DATA'!BL71="*",$C71&gt;=400),"*",IF($C71&gt;=400,ROUND('201920 DATA'!BL71/$C71,2),"")))</f>
        <v>0</v>
      </c>
      <c r="AN71" s="289">
        <f>IF(OR($C71="*",$C71&lt;400),"",IF(AND('201920 DATA'!BM71="*",$C71&gt;=400),"*",IF($C71&gt;=400,ROUND('201920 DATA'!BM71/$C71,2),"")))</f>
        <v>0</v>
      </c>
      <c r="AO71" s="289">
        <f>IF(OR($C71="*",$C71&lt;400),"",IF(AND('201920 DATA'!BN71="*",$C71&gt;=400),"*",IF($C71&gt;=400,ROUND('201920 DATA'!BN71/$C71,2),"")))</f>
        <v>0</v>
      </c>
      <c r="AP71" s="289">
        <f>IF(OR($C71="*",$C71&lt;400),"",IF(AND('201920 DATA'!BO71="*",$C71&gt;=400),"*",IF($C71&gt;=400,ROUND('201920 DATA'!BO71/$C71,2),"")))</f>
        <v>0</v>
      </c>
      <c r="AQ71" s="289">
        <f>IF(OR($C71="*",$C71&lt;400),"",IF(AND('201920 DATA'!BP71="*",$C71&gt;=400),"*",IF($C71&gt;=400,ROUND('201920 DATA'!BP71/$C71,2),"")))</f>
        <v>0</v>
      </c>
      <c r="AR71" s="289">
        <f>IF(OR($C71="*",$C71&lt;400),"",IF(AND('201920 DATA'!BQ71="*",$C71&gt;=400),"*",IF($C71&gt;=400,ROUND('201920 DATA'!BQ71/$C71,2),"")))</f>
        <v>0</v>
      </c>
      <c r="AS71" s="289">
        <f>IF(OR($C71="*",$C71&lt;400),"",IF(AND('201920 DATA'!BR71="*",$C71&gt;=400),"*",IF($C71&gt;=400,ROUND('201920 DATA'!BR71/$C71,2),"")))</f>
        <v>0</v>
      </c>
      <c r="AT71" s="289" t="str">
        <f>IF(OR($C71="*",$C71&lt;400),"",IF(AND('201920 DATA'!BS71="*",$C71&gt;=400),"*",IF($C71&gt;=400,ROUND('201920 DATA'!BS71/$C71,2),"")))</f>
        <v>*</v>
      </c>
      <c r="AU71" s="289">
        <f>IF(OR($C71="*",$C71&lt;400),"",IF(AND('201920 DATA'!BT71="*",$C71&gt;=400),"*",IF($C71&gt;=400,ROUND('201920 DATA'!BT71/$C71,2),"")))</f>
        <v>0</v>
      </c>
      <c r="AV71" s="289">
        <f>IF(OR($C71="*",$C71&lt;400),"",IF(AND('201920 DATA'!BU71="*",$C71&gt;=400),"*",IF($C71&gt;=400,ROUND('201920 DATA'!BU71/$C71,2),"")))</f>
        <v>0</v>
      </c>
      <c r="AW71" s="289">
        <f>IF(OR($C71="*",$C71&lt;400),"",IF(AND('201920 DATA'!BV71="*",$C71&gt;=400),"*",IF($C71&gt;=400,ROUND('201920 DATA'!BV71/$C71,2),"")))</f>
        <v>0</v>
      </c>
      <c r="AX71" s="289" t="str">
        <f>IF(OR($C71="*",$C71&lt;400),"",IF(AND('201920 DATA'!BW71="*",$C71&gt;=400),"*",IF($C71&gt;=400,ROUND('201920 DATA'!BW71/$C71,2),"")))</f>
        <v>*</v>
      </c>
      <c r="AZ71" s="365">
        <v>0</v>
      </c>
    </row>
    <row r="72" spans="1:52" x14ac:dyDescent="0.2">
      <c r="A72" s="373" t="s">
        <v>1619</v>
      </c>
      <c r="B72" s="287">
        <f>'201920 DATA'!B72</f>
        <v>345</v>
      </c>
      <c r="C72" s="288">
        <f>'201920 DATA'!C72</f>
        <v>345</v>
      </c>
      <c r="D72" s="293">
        <f>'201920 DATA'!FQ72</f>
        <v>325</v>
      </c>
      <c r="F72" s="313" t="str">
        <f t="shared" si="2"/>
        <v/>
      </c>
      <c r="G72" s="295" t="str">
        <f t="shared" si="3"/>
        <v/>
      </c>
      <c r="H72" s="289" t="str">
        <f>IF(OR($C72="*",$C72&lt;400),"",IF(AND('201920 DATA'!F72="*",$C72&gt;=400),"*",IF($C72&gt;=400,ROUND('201920 DATA'!F72/$C72,2),"")))</f>
        <v/>
      </c>
      <c r="I72" s="296" t="str">
        <f>IF(OR($B72="*",$B72&lt;400),"",IF(AND('201920 DATA'!Y72="*",$B72&gt;=400),"*",IF($B72&gt;=400,ROUND('201920 DATA'!Y72/$B72,2),"")))</f>
        <v/>
      </c>
      <c r="J72" s="296" t="str">
        <f>IF(OR($B72="*",$B72&lt;400),"",IF(AND('201920 DATA'!Z72="*",$B72&gt;=400),"*",IF($B72&gt;=400,ROUND('201920 DATA'!Z72/$B72,2),"")))</f>
        <v/>
      </c>
      <c r="K72" s="296" t="str">
        <f>IF(OR($B72="*",$B72&lt;400),"",IF(AND('201920 DATA'!AA72="*",$B72&gt;=400),"*",IF($B72&gt;=400,ROUND('201920 DATA'!AA72/$B72,2),"")))</f>
        <v/>
      </c>
      <c r="L72" s="296" t="str">
        <f>IF(OR($B72="*",$B72&lt;400),"",IF(AND('201920 DATA'!AB72="*",$B72&gt;=400),"*",IF($B72&gt;=400,ROUND('201920 DATA'!AB72/$B72,2),"")))</f>
        <v/>
      </c>
      <c r="M72" s="296" t="str">
        <f>IF(OR($B72="*",$B72&lt;400),"",IF(AND('201920 DATA'!AC72="*",$B72&gt;=400),"*",IF($B72&gt;=400,ROUND('201920 DATA'!AC72/$B72,2),"")))</f>
        <v/>
      </c>
      <c r="N72" s="296" t="str">
        <f>IF(OR($B72="*",$B72&lt;400),"",IF(AND('201920 DATA'!AD72="*",$B72&gt;=400),"*",IF($B72&gt;=400,ROUND('201920 DATA'!AD72/$B72,2),"")))</f>
        <v/>
      </c>
      <c r="O72" s="296" t="str">
        <f>IF(OR($B72="*",$B72&lt;400),"",IF(AND('201920 DATA'!AE72="*",$B72&gt;=400),"*",IF($B72&gt;=400,ROUND('201920 DATA'!AE72/$B72,2),"")))</f>
        <v/>
      </c>
      <c r="P72" s="297"/>
      <c r="Q72" s="296" t="str">
        <f>IF(OR($B72="*",$B72&lt;400),"",IF(AND('201920 DATA'!FO72="*",$B72&gt;=400),"*",IF($B72&gt;=400,ROUND('201920 DATA'!FO72/$B72,2),"")))</f>
        <v/>
      </c>
      <c r="R72" s="289" t="str">
        <f>IF(OR($C72="*",$C72&lt;400),"",IF(AND('201920 DATA'!F72="*",$C72&gt;=400),"*",IF($C72&gt;=400,ROUND('201920 DATA'!F72/$C72,2),"")))</f>
        <v/>
      </c>
      <c r="S72" s="289" t="str">
        <f>IF(OR($C72="*",$C72&lt;400),"",IF(AND('201920 DATA'!G72="*",$C72&gt;=400),"*",IF($C72&gt;=400,ROUND('201920 DATA'!G72/$C72,2),"")))</f>
        <v/>
      </c>
      <c r="T72" s="289" t="str">
        <f>IF(OR($C72="*",$C72&lt;400),"",IF(AND('201920 DATA'!H72="*",$C72&gt;=400),"*",IF($C72&gt;=400,ROUND('201920 DATA'!H72/$C72,2),"")))</f>
        <v/>
      </c>
      <c r="U72" s="289" t="str">
        <f>IF(OR($C72="*",$C72&lt;400),"",IF(AND('201920 DATA'!FP72="*",$C72&gt;=400),"*",IF($C72&gt;=400,ROUND('201920 DATA'!FP72/$C72,2),"")))</f>
        <v/>
      </c>
      <c r="V72" s="312" t="str">
        <f>IF(OR($D72="*",$D72&lt;400),"",IF(AND('201920 DATA'!M72="*",$D72&gt;=400),"*",IF($D72&gt;=400,ROUND('201920 DATA'!M72/$D72,2),"")))</f>
        <v/>
      </c>
      <c r="W72" s="312" t="str">
        <f>IF(OR($D72="*",$D72&lt;400),"",IF(AND('201920 DATA'!N72="*",$D72&gt;=400),"*",IF($D72&gt;=400,ROUND('201920 DATA'!N72/$D72,2),"")))</f>
        <v/>
      </c>
      <c r="X72" s="312" t="str">
        <f>IF(OR($D72="*",$D72&lt;400),"",IF(AND('201920 DATA'!O72="*",$D72&gt;=400),"*",IF($D72&gt;=400,ROUND('201920 DATA'!O72/$D72,2),"")))</f>
        <v/>
      </c>
      <c r="Y72" s="312" t="str">
        <f>IF(OR($D72="*",$D72&lt;400),"",IF(AND('201920 DATA'!P72="*",$D72&gt;=400),"*",IF($D72&gt;=400,ROUND('201920 DATA'!P72/$D72,2),"")))</f>
        <v/>
      </c>
      <c r="Z72" s="312" t="str">
        <f>IF(OR($D72="*",$D72&lt;400),"",IF(AND('201920 DATA'!Q72="*",$D72&gt;=400),"*",IF($D72&gt;=400,ROUND('201920 DATA'!Q72/$D72,2),"")))</f>
        <v/>
      </c>
      <c r="AA72" s="312" t="str">
        <f>IF(OR($D72="*",$D72&lt;400),"",IF(AND('201920 DATA'!R72="*",$D72&gt;=400),"*",IF($D72&gt;=400,ROUND('201920 DATA'!R72/$D72,2),"")))</f>
        <v/>
      </c>
      <c r="AB72" s="312" t="str">
        <f>IF(OR($D72="*",$D72&lt;400),"",IF(AND('201920 DATA'!S72="*",$D72&gt;=400),"*",IF($D72&gt;=400,ROUND('201920 DATA'!S72/$D72,2),"")))</f>
        <v/>
      </c>
      <c r="AC72" s="312" t="str">
        <f>IF(OR($D72="*",$D72&lt;400),"",IF(AND('201920 DATA'!T72="*",$D72&gt;=400),"*",IF($D72&gt;=400,ROUND('201920 DATA'!T72/$D72,2),"")))</f>
        <v/>
      </c>
      <c r="AD72" s="289" t="str">
        <f>IF(OR($C72="*",$C72&lt;400),"",IF(AND('201920 DATA'!BC72="*",$C72&gt;=400),"*",IF($C72&gt;=400,ROUND('201920 DATA'!BC72/$C72,2),"")))</f>
        <v/>
      </c>
      <c r="AE72" s="289" t="str">
        <f>IF(OR($C72="*",$C72&lt;400),"",IF(AND('201920 DATA'!BD72="*",$C72&gt;=400),"*",IF($C72&gt;=400,ROUND('201920 DATA'!BD72/$C72,2),"")))</f>
        <v/>
      </c>
      <c r="AF72" s="289" t="str">
        <f>IF(OR($C72="*",$C72&lt;400),"",IF(AND('201920 DATA'!BE72="*",$C72&gt;=400),"*",IF($C72&gt;=400,ROUND('201920 DATA'!BE72/$C72,2),"")))</f>
        <v/>
      </c>
      <c r="AG72" s="289" t="str">
        <f>IF(OR($C72="*",$C72&lt;400),"",IF(AND('201920 DATA'!BF72="*",$C72&gt;=400),"*",IF($C72&gt;=400,ROUND('201920 DATA'!BF72/$C72,2),"")))</f>
        <v/>
      </c>
      <c r="AH72" s="289" t="str">
        <f>IF(OR($C72="*",$C72&lt;400),"",IF(AND('201920 DATA'!BG72="*",$C72&gt;=400),"*",IF($C72&gt;=400,ROUND('201920 DATA'!BG72/$C72,2),"")))</f>
        <v/>
      </c>
      <c r="AI72" s="289" t="str">
        <f>IF(OR($C72="*",$C72&lt;400),"",IF(AND('201920 DATA'!BH72="*",$C72&gt;=400),"*",IF($C72&gt;=400,ROUND('201920 DATA'!BH72/$C72,2),"")))</f>
        <v/>
      </c>
      <c r="AJ72" s="289" t="str">
        <f>IF(OR($C72="*",$C72&lt;400),"",IF(AND('201920 DATA'!BI72="*",$C72&gt;=400),"*",IF($C72&gt;=400,ROUND('201920 DATA'!BI72/$C72,2),"")))</f>
        <v/>
      </c>
      <c r="AK72" s="289" t="str">
        <f>IF(OR($C72="*",$C72&lt;400),"",IF(AND('201920 DATA'!BJ72="*",$C72&gt;=400),"*",IF($C72&gt;=400,ROUND('201920 DATA'!BJ72/$C72,2),"")))</f>
        <v/>
      </c>
      <c r="AL72" s="289" t="str">
        <f>IF(OR($C72="*",$C72&lt;400),"",IF(AND('201920 DATA'!BK72="*",$C72&gt;=400),"*",IF($C72&gt;=400,ROUND('201920 DATA'!BK72/$C72,2),"")))</f>
        <v/>
      </c>
      <c r="AM72" s="289" t="str">
        <f>IF(OR($C72="*",$C72&lt;400),"",IF(AND('201920 DATA'!BL72="*",$C72&gt;=400),"*",IF($C72&gt;=400,ROUND('201920 DATA'!BL72/$C72,2),"")))</f>
        <v/>
      </c>
      <c r="AN72" s="289" t="str">
        <f>IF(OR($C72="*",$C72&lt;400),"",IF(AND('201920 DATA'!BM72="*",$C72&gt;=400),"*",IF($C72&gt;=400,ROUND('201920 DATA'!BM72/$C72,2),"")))</f>
        <v/>
      </c>
      <c r="AO72" s="289" t="str">
        <f>IF(OR($C72="*",$C72&lt;400),"",IF(AND('201920 DATA'!BN72="*",$C72&gt;=400),"*",IF($C72&gt;=400,ROUND('201920 DATA'!BN72/$C72,2),"")))</f>
        <v/>
      </c>
      <c r="AP72" s="289" t="str">
        <f>IF(OR($C72="*",$C72&lt;400),"",IF(AND('201920 DATA'!BO72="*",$C72&gt;=400),"*",IF($C72&gt;=400,ROUND('201920 DATA'!BO72/$C72,2),"")))</f>
        <v/>
      </c>
      <c r="AQ72" s="289" t="str">
        <f>IF(OR($C72="*",$C72&lt;400),"",IF(AND('201920 DATA'!BP72="*",$C72&gt;=400),"*",IF($C72&gt;=400,ROUND('201920 DATA'!BP72/$C72,2),"")))</f>
        <v/>
      </c>
      <c r="AR72" s="289" t="str">
        <f>IF(OR($C72="*",$C72&lt;400),"",IF(AND('201920 DATA'!BQ72="*",$C72&gt;=400),"*",IF($C72&gt;=400,ROUND('201920 DATA'!BQ72/$C72,2),"")))</f>
        <v/>
      </c>
      <c r="AS72" s="289" t="str">
        <f>IF(OR($C72="*",$C72&lt;400),"",IF(AND('201920 DATA'!BR72="*",$C72&gt;=400),"*",IF($C72&gt;=400,ROUND('201920 DATA'!BR72/$C72,2),"")))</f>
        <v/>
      </c>
      <c r="AT72" s="289" t="str">
        <f>IF(OR($C72="*",$C72&lt;400),"",IF(AND('201920 DATA'!BS72="*",$C72&gt;=400),"*",IF($C72&gt;=400,ROUND('201920 DATA'!BS72/$C72,2),"")))</f>
        <v/>
      </c>
      <c r="AU72" s="289" t="str">
        <f>IF(OR($C72="*",$C72&lt;400),"",IF(AND('201920 DATA'!BT72="*",$C72&gt;=400),"*",IF($C72&gt;=400,ROUND('201920 DATA'!BT72/$C72,2),"")))</f>
        <v/>
      </c>
      <c r="AV72" s="289" t="str">
        <f>IF(OR($C72="*",$C72&lt;400),"",IF(AND('201920 DATA'!BU72="*",$C72&gt;=400),"*",IF($C72&gt;=400,ROUND('201920 DATA'!BU72/$C72,2),"")))</f>
        <v/>
      </c>
      <c r="AW72" s="289" t="str">
        <f>IF(OR($C72="*",$C72&lt;400),"",IF(AND('201920 DATA'!BV72="*",$C72&gt;=400),"*",IF($C72&gt;=400,ROUND('201920 DATA'!BV72/$C72,2),"")))</f>
        <v/>
      </c>
      <c r="AX72" s="289" t="str">
        <f>IF(OR($C72="*",$C72&lt;400),"",IF(AND('201920 DATA'!BW72="*",$C72&gt;=400),"*",IF($C72&gt;=400,ROUND('201920 DATA'!BW72/$C72,2),"")))</f>
        <v/>
      </c>
      <c r="AZ72" s="365">
        <v>0</v>
      </c>
    </row>
    <row r="73" spans="1:52" x14ac:dyDescent="0.2">
      <c r="A73" s="373" t="s">
        <v>1620</v>
      </c>
      <c r="B73" s="287">
        <f>'201920 DATA'!B73</f>
        <v>430</v>
      </c>
      <c r="C73" s="288">
        <f>'201920 DATA'!C73</f>
        <v>430</v>
      </c>
      <c r="D73" s="293">
        <f>'201920 DATA'!FQ73</f>
        <v>395</v>
      </c>
      <c r="F73" s="313">
        <f t="shared" si="2"/>
        <v>1</v>
      </c>
      <c r="G73" s="295">
        <f t="shared" si="3"/>
        <v>1</v>
      </c>
      <c r="H73" s="289">
        <f>IF(OR($C73="*",$C73&lt;400),"",IF(AND('201920 DATA'!F73="*",$C73&gt;=400),"*",IF($C73&gt;=400,ROUND('201920 DATA'!F73/$C73,2),"")))</f>
        <v>0</v>
      </c>
      <c r="I73" s="296">
        <f>IF(OR($B73="*",$B73&lt;400),"",IF(AND('201920 DATA'!Y73="*",$B73&gt;=400),"*",IF($B73&gt;=400,ROUND('201920 DATA'!Y73/$B73,2),"")))</f>
        <v>0</v>
      </c>
      <c r="J73" s="296">
        <f>IF(OR($B73="*",$B73&lt;400),"",IF(AND('201920 DATA'!Z73="*",$B73&gt;=400),"*",IF($B73&gt;=400,ROUND('201920 DATA'!Z73/$B73,2),"")))</f>
        <v>0</v>
      </c>
      <c r="K73" s="296" t="str">
        <f>IF(OR($B73="*",$B73&lt;400),"",IF(AND('201920 DATA'!AA73="*",$B73&gt;=400),"*",IF($B73&gt;=400,ROUND('201920 DATA'!AA73/$B73,2),"")))</f>
        <v>*</v>
      </c>
      <c r="L73" s="296">
        <f>IF(OR($B73="*",$B73&lt;400),"",IF(AND('201920 DATA'!AB73="*",$B73&gt;=400),"*",IF($B73&gt;=400,ROUND('201920 DATA'!AB73/$B73,2),"")))</f>
        <v>7.0000000000000007E-2</v>
      </c>
      <c r="M73" s="296">
        <f>IF(OR($B73="*",$B73&lt;400),"",IF(AND('201920 DATA'!AC73="*",$B73&gt;=400),"*",IF($B73&gt;=400,ROUND('201920 DATA'!AC73/$B73,2),"")))</f>
        <v>0.43</v>
      </c>
      <c r="N73" s="296">
        <f>IF(OR($B73="*",$B73&lt;400),"",IF(AND('201920 DATA'!AD73="*",$B73&gt;=400),"*",IF($B73&gt;=400,ROUND('201920 DATA'!AD73/$B73,2),"")))</f>
        <v>0.47</v>
      </c>
      <c r="O73" s="296">
        <f>IF(OR($B73="*",$B73&lt;400),"",IF(AND('201920 DATA'!AE73="*",$B73&gt;=400),"*",IF($B73&gt;=400,ROUND('201920 DATA'!AE73/$B73,2),"")))</f>
        <v>0.02</v>
      </c>
      <c r="P73" s="297"/>
      <c r="Q73" s="296">
        <f>IF(OR($B73="*",$B73&lt;400),"",IF(AND('201920 DATA'!FO73="*",$B73&gt;=400),"*",IF($B73&gt;=400,ROUND('201920 DATA'!FO73/$B73,2),"")))</f>
        <v>0.97</v>
      </c>
      <c r="R73" s="289">
        <f>IF(OR($C73="*",$C73&lt;400),"",IF(AND('201920 DATA'!F73="*",$C73&gt;=400),"*",IF($C73&gt;=400,ROUND('201920 DATA'!F73/$C73,2),"")))</f>
        <v>0</v>
      </c>
      <c r="S73" s="289">
        <f>IF(OR($C73="*",$C73&lt;400),"",IF(AND('201920 DATA'!G73="*",$C73&gt;=400),"*",IF($C73&gt;=400,ROUND('201920 DATA'!G73/$C73,2),"")))</f>
        <v>0</v>
      </c>
      <c r="T73" s="289">
        <f>IF(OR($C73="*",$C73&lt;400),"",IF(AND('201920 DATA'!H73="*",$C73&gt;=400),"*",IF($C73&gt;=400,ROUND('201920 DATA'!H73/$C73,2),"")))</f>
        <v>1</v>
      </c>
      <c r="U73" s="289">
        <f>IF(OR($C73="*",$C73&lt;400),"",IF(AND('201920 DATA'!FP73="*",$C73&gt;=400),"*",IF($C73&gt;=400,ROUND('201920 DATA'!FP73/$C73,2),"")))</f>
        <v>0</v>
      </c>
      <c r="V73" s="312" t="str">
        <f>IF(OR($D73="*",$D73&lt;400),"",IF(AND('201920 DATA'!M73="*",$D73&gt;=400),"*",IF($D73&gt;=400,ROUND('201920 DATA'!M73/$D73,2),"")))</f>
        <v/>
      </c>
      <c r="W73" s="312" t="str">
        <f>IF(OR($D73="*",$D73&lt;400),"",IF(AND('201920 DATA'!N73="*",$D73&gt;=400),"*",IF($D73&gt;=400,ROUND('201920 DATA'!N73/$D73,2),"")))</f>
        <v/>
      </c>
      <c r="X73" s="312" t="str">
        <f>IF(OR($D73="*",$D73&lt;400),"",IF(AND('201920 DATA'!O73="*",$D73&gt;=400),"*",IF($D73&gt;=400,ROUND('201920 DATA'!O73/$D73,2),"")))</f>
        <v/>
      </c>
      <c r="Y73" s="312" t="str">
        <f>IF(OR($D73="*",$D73&lt;400),"",IF(AND('201920 DATA'!P73="*",$D73&gt;=400),"*",IF($D73&gt;=400,ROUND('201920 DATA'!P73/$D73,2),"")))</f>
        <v/>
      </c>
      <c r="Z73" s="312" t="str">
        <f>IF(OR($D73="*",$D73&lt;400),"",IF(AND('201920 DATA'!Q73="*",$D73&gt;=400),"*",IF($D73&gt;=400,ROUND('201920 DATA'!Q73/$D73,2),"")))</f>
        <v/>
      </c>
      <c r="AA73" s="312" t="str">
        <f>IF(OR($D73="*",$D73&lt;400),"",IF(AND('201920 DATA'!R73="*",$D73&gt;=400),"*",IF($D73&gt;=400,ROUND('201920 DATA'!R73/$D73,2),"")))</f>
        <v/>
      </c>
      <c r="AB73" s="312" t="str">
        <f>IF(OR($D73="*",$D73&lt;400),"",IF(AND('201920 DATA'!S73="*",$D73&gt;=400),"*",IF($D73&gt;=400,ROUND('201920 DATA'!S73/$D73,2),"")))</f>
        <v/>
      </c>
      <c r="AC73" s="312" t="str">
        <f>IF(OR($D73="*",$D73&lt;400),"",IF(AND('201920 DATA'!T73="*",$D73&gt;=400),"*",IF($D73&gt;=400,ROUND('201920 DATA'!T73/$D73,2),"")))</f>
        <v/>
      </c>
      <c r="AD73" s="289">
        <f>IF(OR($C73="*",$C73&lt;400),"",IF(AND('201920 DATA'!BC73="*",$C73&gt;=400),"*",IF($C73&gt;=400,ROUND('201920 DATA'!BC73/$C73,2),"")))</f>
        <v>0</v>
      </c>
      <c r="AE73" s="289">
        <f>IF(OR($C73="*",$C73&lt;400),"",IF(AND('201920 DATA'!BD73="*",$C73&gt;=400),"*",IF($C73&gt;=400,ROUND('201920 DATA'!BD73/$C73,2),"")))</f>
        <v>0</v>
      </c>
      <c r="AF73" s="289">
        <f>IF(OR($C73="*",$C73&lt;400),"",IF(AND('201920 DATA'!BE73="*",$C73&gt;=400),"*",IF($C73&gt;=400,ROUND('201920 DATA'!BE73/$C73,2),"")))</f>
        <v>0</v>
      </c>
      <c r="AG73" s="289">
        <f>IF(OR($C73="*",$C73&lt;400),"",IF(AND('201920 DATA'!BF73="*",$C73&gt;=400),"*",IF($C73&gt;=400,ROUND('201920 DATA'!BF73/$C73,2),"")))</f>
        <v>0</v>
      </c>
      <c r="AH73" s="289">
        <f>IF(OR($C73="*",$C73&lt;400),"",IF(AND('201920 DATA'!BG73="*",$C73&gt;=400),"*",IF($C73&gt;=400,ROUND('201920 DATA'!BG73/$C73,2),"")))</f>
        <v>0</v>
      </c>
      <c r="AI73" s="289">
        <f>IF(OR($C73="*",$C73&lt;400),"",IF(AND('201920 DATA'!BH73="*",$C73&gt;=400),"*",IF($C73&gt;=400,ROUND('201920 DATA'!BH73/$C73,2),"")))</f>
        <v>0</v>
      </c>
      <c r="AJ73" s="289">
        <f>IF(OR($C73="*",$C73&lt;400),"",IF(AND('201920 DATA'!BI73="*",$C73&gt;=400),"*",IF($C73&gt;=400,ROUND('201920 DATA'!BI73/$C73,2),"")))</f>
        <v>1</v>
      </c>
      <c r="AK73" s="289">
        <f>IF(OR($C73="*",$C73&lt;400),"",IF(AND('201920 DATA'!BJ73="*",$C73&gt;=400),"*",IF($C73&gt;=400,ROUND('201920 DATA'!BJ73/$C73,2),"")))</f>
        <v>0</v>
      </c>
      <c r="AL73" s="289">
        <f>IF(OR($C73="*",$C73&lt;400),"",IF(AND('201920 DATA'!BK73="*",$C73&gt;=400),"*",IF($C73&gt;=400,ROUND('201920 DATA'!BK73/$C73,2),"")))</f>
        <v>0</v>
      </c>
      <c r="AM73" s="289">
        <f>IF(OR($C73="*",$C73&lt;400),"",IF(AND('201920 DATA'!BL73="*",$C73&gt;=400),"*",IF($C73&gt;=400,ROUND('201920 DATA'!BL73/$C73,2),"")))</f>
        <v>0</v>
      </c>
      <c r="AN73" s="289">
        <f>IF(OR($C73="*",$C73&lt;400),"",IF(AND('201920 DATA'!BM73="*",$C73&gt;=400),"*",IF($C73&gt;=400,ROUND('201920 DATA'!BM73/$C73,2),"")))</f>
        <v>0</v>
      </c>
      <c r="AO73" s="289">
        <f>IF(OR($C73="*",$C73&lt;400),"",IF(AND('201920 DATA'!BN73="*",$C73&gt;=400),"*",IF($C73&gt;=400,ROUND('201920 DATA'!BN73/$C73,2),"")))</f>
        <v>0</v>
      </c>
      <c r="AP73" s="289">
        <f>IF(OR($C73="*",$C73&lt;400),"",IF(AND('201920 DATA'!BO73="*",$C73&gt;=400),"*",IF($C73&gt;=400,ROUND('201920 DATA'!BO73/$C73,2),"")))</f>
        <v>0</v>
      </c>
      <c r="AQ73" s="289">
        <f>IF(OR($C73="*",$C73&lt;400),"",IF(AND('201920 DATA'!BP73="*",$C73&gt;=400),"*",IF($C73&gt;=400,ROUND('201920 DATA'!BP73/$C73,2),"")))</f>
        <v>0</v>
      </c>
      <c r="AR73" s="289">
        <f>IF(OR($C73="*",$C73&lt;400),"",IF(AND('201920 DATA'!BQ73="*",$C73&gt;=400),"*",IF($C73&gt;=400,ROUND('201920 DATA'!BQ73/$C73,2),"")))</f>
        <v>0</v>
      </c>
      <c r="AS73" s="289">
        <f>IF(OR($C73="*",$C73&lt;400),"",IF(AND('201920 DATA'!BR73="*",$C73&gt;=400),"*",IF($C73&gt;=400,ROUND('201920 DATA'!BR73/$C73,2),"")))</f>
        <v>0</v>
      </c>
      <c r="AT73" s="289">
        <f>IF(OR($C73="*",$C73&lt;400),"",IF(AND('201920 DATA'!BS73="*",$C73&gt;=400),"*",IF($C73&gt;=400,ROUND('201920 DATA'!BS73/$C73,2),"")))</f>
        <v>0</v>
      </c>
      <c r="AU73" s="289">
        <f>IF(OR($C73="*",$C73&lt;400),"",IF(AND('201920 DATA'!BT73="*",$C73&gt;=400),"*",IF($C73&gt;=400,ROUND('201920 DATA'!BT73/$C73,2),"")))</f>
        <v>0</v>
      </c>
      <c r="AV73" s="289">
        <f>IF(OR($C73="*",$C73&lt;400),"",IF(AND('201920 DATA'!BU73="*",$C73&gt;=400),"*",IF($C73&gt;=400,ROUND('201920 DATA'!BU73/$C73,2),"")))</f>
        <v>0</v>
      </c>
      <c r="AW73" s="289">
        <f>IF(OR($C73="*",$C73&lt;400),"",IF(AND('201920 DATA'!BV73="*",$C73&gt;=400),"*",IF($C73&gt;=400,ROUND('201920 DATA'!BV73/$C73,2),"")))</f>
        <v>0</v>
      </c>
      <c r="AX73" s="289">
        <f>IF(OR($C73="*",$C73&lt;400),"",IF(AND('201920 DATA'!BW73="*",$C73&gt;=400),"*",IF($C73&gt;=400,ROUND('201920 DATA'!BW73/$C73,2),"")))</f>
        <v>0</v>
      </c>
      <c r="AZ73" s="365">
        <v>0</v>
      </c>
    </row>
    <row r="74" spans="1:52" x14ac:dyDescent="0.2">
      <c r="A74" s="373" t="s">
        <v>739</v>
      </c>
      <c r="B74" s="287">
        <f>'201920 DATA'!B74</f>
        <v>345</v>
      </c>
      <c r="C74" s="288">
        <f>'201920 DATA'!C74</f>
        <v>340</v>
      </c>
      <c r="D74" s="293">
        <f>'201920 DATA'!FQ74</f>
        <v>0</v>
      </c>
      <c r="F74" s="313" t="str">
        <f t="shared" si="2"/>
        <v/>
      </c>
      <c r="G74" s="295" t="str">
        <f t="shared" si="3"/>
        <v/>
      </c>
      <c r="H74" s="289" t="str">
        <f>IF(OR($C74="*",$C74&lt;400),"",IF(AND('201920 DATA'!F74="*",$C74&gt;=400),"*",IF($C74&gt;=400,ROUND('201920 DATA'!F74/$C74,2),"")))</f>
        <v/>
      </c>
      <c r="I74" s="296" t="str">
        <f>IF(OR($B74="*",$B74&lt;400),"",IF(AND('201920 DATA'!Y74="*",$B74&gt;=400),"*",IF($B74&gt;=400,ROUND('201920 DATA'!Y74/$B74,2),"")))</f>
        <v/>
      </c>
      <c r="J74" s="296" t="str">
        <f>IF(OR($B74="*",$B74&lt;400),"",IF(AND('201920 DATA'!Z74="*",$B74&gt;=400),"*",IF($B74&gt;=400,ROUND('201920 DATA'!Z74/$B74,2),"")))</f>
        <v/>
      </c>
      <c r="K74" s="296" t="str">
        <f>IF(OR($B74="*",$B74&lt;400),"",IF(AND('201920 DATA'!AA74="*",$B74&gt;=400),"*",IF($B74&gt;=400,ROUND('201920 DATA'!AA74/$B74,2),"")))</f>
        <v/>
      </c>
      <c r="L74" s="296" t="str">
        <f>IF(OR($B74="*",$B74&lt;400),"",IF(AND('201920 DATA'!AB74="*",$B74&gt;=400),"*",IF($B74&gt;=400,ROUND('201920 DATA'!AB74/$B74,2),"")))</f>
        <v/>
      </c>
      <c r="M74" s="296" t="str">
        <f>IF(OR($B74="*",$B74&lt;400),"",IF(AND('201920 DATA'!AC74="*",$B74&gt;=400),"*",IF($B74&gt;=400,ROUND('201920 DATA'!AC74/$B74,2),"")))</f>
        <v/>
      </c>
      <c r="N74" s="296" t="str">
        <f>IF(OR($B74="*",$B74&lt;400),"",IF(AND('201920 DATA'!AD74="*",$B74&gt;=400),"*",IF($B74&gt;=400,ROUND('201920 DATA'!AD74/$B74,2),"")))</f>
        <v/>
      </c>
      <c r="O74" s="296" t="str">
        <f>IF(OR($B74="*",$B74&lt;400),"",IF(AND('201920 DATA'!AE74="*",$B74&gt;=400),"*",IF($B74&gt;=400,ROUND('201920 DATA'!AE74/$B74,2),"")))</f>
        <v/>
      </c>
      <c r="P74" s="297"/>
      <c r="Q74" s="296" t="str">
        <f>IF(OR($B74="*",$B74&lt;400),"",IF(AND('201920 DATA'!FO74="*",$B74&gt;=400),"*",IF($B74&gt;=400,ROUND('201920 DATA'!FO74/$B74,2),"")))</f>
        <v/>
      </c>
      <c r="R74" s="289" t="str">
        <f>IF(OR($C74="*",$C74&lt;400),"",IF(AND('201920 DATA'!F74="*",$C74&gt;=400),"*",IF($C74&gt;=400,ROUND('201920 DATA'!F74/$C74,2),"")))</f>
        <v/>
      </c>
      <c r="S74" s="289" t="str">
        <f>IF(OR($C74="*",$C74&lt;400),"",IF(AND('201920 DATA'!G74="*",$C74&gt;=400),"*",IF($C74&gt;=400,ROUND('201920 DATA'!G74/$C74,2),"")))</f>
        <v/>
      </c>
      <c r="T74" s="289" t="str">
        <f>IF(OR($C74="*",$C74&lt;400),"",IF(AND('201920 DATA'!H74="*",$C74&gt;=400),"*",IF($C74&gt;=400,ROUND('201920 DATA'!H74/$C74,2),"")))</f>
        <v/>
      </c>
      <c r="U74" s="289" t="str">
        <f>IF(OR($C74="*",$C74&lt;400),"",IF(AND('201920 DATA'!FP74="*",$C74&gt;=400),"*",IF($C74&gt;=400,ROUND('201920 DATA'!FP74/$C74,2),"")))</f>
        <v/>
      </c>
      <c r="V74" s="312" t="str">
        <f>IF(OR($D74="*",$D74&lt;400),"",IF(AND('201920 DATA'!M74="*",$D74&gt;=400),"*",IF($D74&gt;=400,ROUND('201920 DATA'!M74/$D74,2),"")))</f>
        <v/>
      </c>
      <c r="W74" s="312" t="str">
        <f>IF(OR($D74="*",$D74&lt;400),"",IF(AND('201920 DATA'!N74="*",$D74&gt;=400),"*",IF($D74&gt;=400,ROUND('201920 DATA'!N74/$D74,2),"")))</f>
        <v/>
      </c>
      <c r="X74" s="312" t="str">
        <f>IF(OR($D74="*",$D74&lt;400),"",IF(AND('201920 DATA'!O74="*",$D74&gt;=400),"*",IF($D74&gt;=400,ROUND('201920 DATA'!O74/$D74,2),"")))</f>
        <v/>
      </c>
      <c r="Y74" s="312" t="str">
        <f>IF(OR($D74="*",$D74&lt;400),"",IF(AND('201920 DATA'!P74="*",$D74&gt;=400),"*",IF($D74&gt;=400,ROUND('201920 DATA'!P74/$D74,2),"")))</f>
        <v/>
      </c>
      <c r="Z74" s="312" t="str">
        <f>IF(OR($D74="*",$D74&lt;400),"",IF(AND('201920 DATA'!Q74="*",$D74&gt;=400),"*",IF($D74&gt;=400,ROUND('201920 DATA'!Q74/$D74,2),"")))</f>
        <v/>
      </c>
      <c r="AA74" s="312" t="str">
        <f>IF(OR($D74="*",$D74&lt;400),"",IF(AND('201920 DATA'!R74="*",$D74&gt;=400),"*",IF($D74&gt;=400,ROUND('201920 DATA'!R74/$D74,2),"")))</f>
        <v/>
      </c>
      <c r="AB74" s="312" t="str">
        <f>IF(OR($D74="*",$D74&lt;400),"",IF(AND('201920 DATA'!S74="*",$D74&gt;=400),"*",IF($D74&gt;=400,ROUND('201920 DATA'!S74/$D74,2),"")))</f>
        <v/>
      </c>
      <c r="AC74" s="312" t="str">
        <f>IF(OR($D74="*",$D74&lt;400),"",IF(AND('201920 DATA'!T74="*",$D74&gt;=400),"*",IF($D74&gt;=400,ROUND('201920 DATA'!T74/$D74,2),"")))</f>
        <v/>
      </c>
      <c r="AD74" s="289" t="str">
        <f>IF(OR($C74="*",$C74&lt;400),"",IF(AND('201920 DATA'!BC74="*",$C74&gt;=400),"*",IF($C74&gt;=400,ROUND('201920 DATA'!BC74/$C74,2),"")))</f>
        <v/>
      </c>
      <c r="AE74" s="289" t="str">
        <f>IF(OR($C74="*",$C74&lt;400),"",IF(AND('201920 DATA'!BD74="*",$C74&gt;=400),"*",IF($C74&gt;=400,ROUND('201920 DATA'!BD74/$C74,2),"")))</f>
        <v/>
      </c>
      <c r="AF74" s="289" t="str">
        <f>IF(OR($C74="*",$C74&lt;400),"",IF(AND('201920 DATA'!BE74="*",$C74&gt;=400),"*",IF($C74&gt;=400,ROUND('201920 DATA'!BE74/$C74,2),"")))</f>
        <v/>
      </c>
      <c r="AG74" s="289" t="str">
        <f>IF(OR($C74="*",$C74&lt;400),"",IF(AND('201920 DATA'!BF74="*",$C74&gt;=400),"*",IF($C74&gt;=400,ROUND('201920 DATA'!BF74/$C74,2),"")))</f>
        <v/>
      </c>
      <c r="AH74" s="289" t="str">
        <f>IF(OR($C74="*",$C74&lt;400),"",IF(AND('201920 DATA'!BG74="*",$C74&gt;=400),"*",IF($C74&gt;=400,ROUND('201920 DATA'!BG74/$C74,2),"")))</f>
        <v/>
      </c>
      <c r="AI74" s="289" t="str">
        <f>IF(OR($C74="*",$C74&lt;400),"",IF(AND('201920 DATA'!BH74="*",$C74&gt;=400),"*",IF($C74&gt;=400,ROUND('201920 DATA'!BH74/$C74,2),"")))</f>
        <v/>
      </c>
      <c r="AJ74" s="289" t="str">
        <f>IF(OR($C74="*",$C74&lt;400),"",IF(AND('201920 DATA'!BI74="*",$C74&gt;=400),"*",IF($C74&gt;=400,ROUND('201920 DATA'!BI74/$C74,2),"")))</f>
        <v/>
      </c>
      <c r="AK74" s="289" t="str">
        <f>IF(OR($C74="*",$C74&lt;400),"",IF(AND('201920 DATA'!BJ74="*",$C74&gt;=400),"*",IF($C74&gt;=400,ROUND('201920 DATA'!BJ74/$C74,2),"")))</f>
        <v/>
      </c>
      <c r="AL74" s="289" t="str">
        <f>IF(OR($C74="*",$C74&lt;400),"",IF(AND('201920 DATA'!BK74="*",$C74&gt;=400),"*",IF($C74&gt;=400,ROUND('201920 DATA'!BK74/$C74,2),"")))</f>
        <v/>
      </c>
      <c r="AM74" s="289" t="str">
        <f>IF(OR($C74="*",$C74&lt;400),"",IF(AND('201920 DATA'!BL74="*",$C74&gt;=400),"*",IF($C74&gt;=400,ROUND('201920 DATA'!BL74/$C74,2),"")))</f>
        <v/>
      </c>
      <c r="AN74" s="289" t="str">
        <f>IF(OR($C74="*",$C74&lt;400),"",IF(AND('201920 DATA'!BM74="*",$C74&gt;=400),"*",IF($C74&gt;=400,ROUND('201920 DATA'!BM74/$C74,2),"")))</f>
        <v/>
      </c>
      <c r="AO74" s="289" t="str">
        <f>IF(OR($C74="*",$C74&lt;400),"",IF(AND('201920 DATA'!BN74="*",$C74&gt;=400),"*",IF($C74&gt;=400,ROUND('201920 DATA'!BN74/$C74,2),"")))</f>
        <v/>
      </c>
      <c r="AP74" s="289" t="str">
        <f>IF(OR($C74="*",$C74&lt;400),"",IF(AND('201920 DATA'!BO74="*",$C74&gt;=400),"*",IF($C74&gt;=400,ROUND('201920 DATA'!BO74/$C74,2),"")))</f>
        <v/>
      </c>
      <c r="AQ74" s="289" t="str">
        <f>IF(OR($C74="*",$C74&lt;400),"",IF(AND('201920 DATA'!BP74="*",$C74&gt;=400),"*",IF($C74&gt;=400,ROUND('201920 DATA'!BP74/$C74,2),"")))</f>
        <v/>
      </c>
      <c r="AR74" s="289" t="str">
        <f>IF(OR($C74="*",$C74&lt;400),"",IF(AND('201920 DATA'!BQ74="*",$C74&gt;=400),"*",IF($C74&gt;=400,ROUND('201920 DATA'!BQ74/$C74,2),"")))</f>
        <v/>
      </c>
      <c r="AS74" s="289" t="str">
        <f>IF(OR($C74="*",$C74&lt;400),"",IF(AND('201920 DATA'!BR74="*",$C74&gt;=400),"*",IF($C74&gt;=400,ROUND('201920 DATA'!BR74/$C74,2),"")))</f>
        <v/>
      </c>
      <c r="AT74" s="289" t="str">
        <f>IF(OR($C74="*",$C74&lt;400),"",IF(AND('201920 DATA'!BS74="*",$C74&gt;=400),"*",IF($C74&gt;=400,ROUND('201920 DATA'!BS74/$C74,2),"")))</f>
        <v/>
      </c>
      <c r="AU74" s="289" t="str">
        <f>IF(OR($C74="*",$C74&lt;400),"",IF(AND('201920 DATA'!BT74="*",$C74&gt;=400),"*",IF($C74&gt;=400,ROUND('201920 DATA'!BT74/$C74,2),"")))</f>
        <v/>
      </c>
      <c r="AV74" s="289" t="str">
        <f>IF(OR($C74="*",$C74&lt;400),"",IF(AND('201920 DATA'!BU74="*",$C74&gt;=400),"*",IF($C74&gt;=400,ROUND('201920 DATA'!BU74/$C74,2),"")))</f>
        <v/>
      </c>
      <c r="AW74" s="289" t="str">
        <f>IF(OR($C74="*",$C74&lt;400),"",IF(AND('201920 DATA'!BV74="*",$C74&gt;=400),"*",IF($C74&gt;=400,ROUND('201920 DATA'!BV74/$C74,2),"")))</f>
        <v/>
      </c>
      <c r="AX74" s="289" t="str">
        <f>IF(OR($C74="*",$C74&lt;400),"",IF(AND('201920 DATA'!BW74="*",$C74&gt;=400),"*",IF($C74&gt;=400,ROUND('201920 DATA'!BW74/$C74,2),"")))</f>
        <v/>
      </c>
      <c r="AZ74" s="365">
        <v>315</v>
      </c>
    </row>
    <row r="75" spans="1:52" x14ac:dyDescent="0.2">
      <c r="A75" s="373" t="s">
        <v>738</v>
      </c>
      <c r="B75" s="287">
        <f>'201920 DATA'!B75</f>
        <v>575</v>
      </c>
      <c r="C75" s="288">
        <f>'201920 DATA'!C75</f>
        <v>565</v>
      </c>
      <c r="D75" s="293">
        <f>'201920 DATA'!FQ75</f>
        <v>0</v>
      </c>
      <c r="F75" s="313">
        <f t="shared" si="2"/>
        <v>-0.03</v>
      </c>
      <c r="G75" s="295">
        <f t="shared" si="3"/>
        <v>0.98</v>
      </c>
      <c r="H75" s="289">
        <f>IF(OR($C75="*",$C75&lt;400),"",IF(AND('201920 DATA'!F75="*",$C75&gt;=400),"*",IF($C75&gt;=400,ROUND('201920 DATA'!F75/$C75,2),"")))</f>
        <v>0.02</v>
      </c>
      <c r="I75" s="296">
        <f>IF(OR($B75="*",$B75&lt;400),"",IF(AND('201920 DATA'!Y75="*",$B75&gt;=400),"*",IF($B75&gt;=400,ROUND('201920 DATA'!Y75/$B75,2),"")))</f>
        <v>0</v>
      </c>
      <c r="J75" s="296" t="str">
        <f>IF(OR($B75="*",$B75&lt;400),"",IF(AND('201920 DATA'!Z75="*",$B75&gt;=400),"*",IF($B75&gt;=400,ROUND('201920 DATA'!Z75/$B75,2),"")))</f>
        <v>*</v>
      </c>
      <c r="K75" s="296" t="str">
        <f>IF(OR($B75="*",$B75&lt;400),"",IF(AND('201920 DATA'!AA75="*",$B75&gt;=400),"*",IF($B75&gt;=400,ROUND('201920 DATA'!AA75/$B75,2),"")))</f>
        <v>*</v>
      </c>
      <c r="L75" s="296">
        <f>IF(OR($B75="*",$B75&lt;400),"",IF(AND('201920 DATA'!AB75="*",$B75&gt;=400),"*",IF($B75&gt;=400,ROUND('201920 DATA'!AB75/$B75,2),"")))</f>
        <v>0.05</v>
      </c>
      <c r="M75" s="296">
        <f>IF(OR($B75="*",$B75&lt;400),"",IF(AND('201920 DATA'!AC75="*",$B75&gt;=400),"*",IF($B75&gt;=400,ROUND('201920 DATA'!AC75/$B75,2),"")))</f>
        <v>0.18</v>
      </c>
      <c r="N75" s="296">
        <f>IF(OR($B75="*",$B75&lt;400),"",IF(AND('201920 DATA'!AD75="*",$B75&gt;=400),"*",IF($B75&gt;=400,ROUND('201920 DATA'!AD75/$B75,2),"")))</f>
        <v>0.56999999999999995</v>
      </c>
      <c r="O75" s="296">
        <f>IF(OR($B75="*",$B75&lt;400),"",IF(AND('201920 DATA'!AE75="*",$B75&gt;=400),"*",IF($B75&gt;=400,ROUND('201920 DATA'!AE75/$B75,2),"")))</f>
        <v>0.2</v>
      </c>
      <c r="P75" s="297"/>
      <c r="Q75" s="296">
        <f>IF(OR($B75="*",$B75&lt;400),"",IF(AND('201920 DATA'!FO75="*",$B75&gt;=400),"*",IF($B75&gt;=400,ROUND('201920 DATA'!FO75/$B75,2),"")))</f>
        <v>0.9</v>
      </c>
      <c r="R75" s="289">
        <f>IF(OR($C75="*",$C75&lt;400),"",IF(AND('201920 DATA'!F75="*",$C75&gt;=400),"*",IF($C75&gt;=400,ROUND('201920 DATA'!F75/$C75,2),"")))</f>
        <v>0.02</v>
      </c>
      <c r="S75" s="289">
        <f>IF(OR($C75="*",$C75&lt;400),"",IF(AND('201920 DATA'!G75="*",$C75&gt;=400),"*",IF($C75&gt;=400,ROUND('201920 DATA'!G75/$C75,2),"")))</f>
        <v>0.03</v>
      </c>
      <c r="T75" s="289">
        <f>IF(OR($C75="*",$C75&lt;400),"",IF(AND('201920 DATA'!H75="*",$C75&gt;=400),"*",IF($C75&gt;=400,ROUND('201920 DATA'!H75/$C75,2),"")))</f>
        <v>0</v>
      </c>
      <c r="U75" s="289">
        <f>IF(OR($C75="*",$C75&lt;400),"",IF(AND('201920 DATA'!FP75="*",$C75&gt;=400),"*",IF($C75&gt;=400,ROUND('201920 DATA'!FP75/$C75,2),"")))</f>
        <v>0.96</v>
      </c>
      <c r="V75" s="312" t="str">
        <f>IF(OR($D75="*",$D75&lt;400),"",IF(AND('201920 DATA'!M75="*",$D75&gt;=400),"*",IF($D75&gt;=400,ROUND('201920 DATA'!M75/$D75,2),"")))</f>
        <v/>
      </c>
      <c r="W75" s="312" t="str">
        <f>IF(OR($D75="*",$D75&lt;400),"",IF(AND('201920 DATA'!N75="*",$D75&gt;=400),"*",IF($D75&gt;=400,ROUND('201920 DATA'!N75/$D75,2),"")))</f>
        <v/>
      </c>
      <c r="X75" s="312" t="str">
        <f>IF(OR($D75="*",$D75&lt;400),"",IF(AND('201920 DATA'!O75="*",$D75&gt;=400),"*",IF($D75&gt;=400,ROUND('201920 DATA'!O75/$D75,2),"")))</f>
        <v/>
      </c>
      <c r="Y75" s="312" t="str">
        <f>IF(OR($D75="*",$D75&lt;400),"",IF(AND('201920 DATA'!P75="*",$D75&gt;=400),"*",IF($D75&gt;=400,ROUND('201920 DATA'!P75/$D75,2),"")))</f>
        <v/>
      </c>
      <c r="Z75" s="312" t="str">
        <f>IF(OR($D75="*",$D75&lt;400),"",IF(AND('201920 DATA'!Q75="*",$D75&gt;=400),"*",IF($D75&gt;=400,ROUND('201920 DATA'!Q75/$D75,2),"")))</f>
        <v/>
      </c>
      <c r="AA75" s="312" t="str">
        <f>IF(OR($D75="*",$D75&lt;400),"",IF(AND('201920 DATA'!R75="*",$D75&gt;=400),"*",IF($D75&gt;=400,ROUND('201920 DATA'!R75/$D75,2),"")))</f>
        <v/>
      </c>
      <c r="AB75" s="312" t="str">
        <f>IF(OR($D75="*",$D75&lt;400),"",IF(AND('201920 DATA'!S75="*",$D75&gt;=400),"*",IF($D75&gt;=400,ROUND('201920 DATA'!S75/$D75,2),"")))</f>
        <v/>
      </c>
      <c r="AC75" s="312" t="str">
        <f>IF(OR($D75="*",$D75&lt;400),"",IF(AND('201920 DATA'!T75="*",$D75&gt;=400),"*",IF($D75&gt;=400,ROUND('201920 DATA'!T75/$D75,2),"")))</f>
        <v/>
      </c>
      <c r="AD75" s="289">
        <f>IF(OR($C75="*",$C75&lt;400),"",IF(AND('201920 DATA'!BC75="*",$C75&gt;=400),"*",IF($C75&gt;=400,ROUND('201920 DATA'!BC75/$C75,2),"")))</f>
        <v>0.04</v>
      </c>
      <c r="AE75" s="289">
        <f>IF(OR($C75="*",$C75&lt;400),"",IF(AND('201920 DATA'!BD75="*",$C75&gt;=400),"*",IF($C75&gt;=400,ROUND('201920 DATA'!BD75/$C75,2),"")))</f>
        <v>0.05</v>
      </c>
      <c r="AF75" s="289" t="str">
        <f>IF(OR($C75="*",$C75&lt;400),"",IF(AND('201920 DATA'!BE75="*",$C75&gt;=400),"*",IF($C75&gt;=400,ROUND('201920 DATA'!BE75/$C75,2),"")))</f>
        <v>*</v>
      </c>
      <c r="AG75" s="289" t="str">
        <f>IF(OR($C75="*",$C75&lt;400),"",IF(AND('201920 DATA'!BF75="*",$C75&gt;=400),"*",IF($C75&gt;=400,ROUND('201920 DATA'!BF75/$C75,2),"")))</f>
        <v>*</v>
      </c>
      <c r="AH75" s="289" t="str">
        <f>IF(OR($C75="*",$C75&lt;400),"",IF(AND('201920 DATA'!BG75="*",$C75&gt;=400),"*",IF($C75&gt;=400,ROUND('201920 DATA'!BG75/$C75,2),"")))</f>
        <v>*</v>
      </c>
      <c r="AI75" s="289">
        <f>IF(OR($C75="*",$C75&lt;400),"",IF(AND('201920 DATA'!BH75="*",$C75&gt;=400),"*",IF($C75&gt;=400,ROUND('201920 DATA'!BH75/$C75,2),"")))</f>
        <v>0.03</v>
      </c>
      <c r="AJ75" s="289">
        <f>IF(OR($C75="*",$C75&lt;400),"",IF(AND('201920 DATA'!BI75="*",$C75&gt;=400),"*",IF($C75&gt;=400,ROUND('201920 DATA'!BI75/$C75,2),"")))</f>
        <v>0</v>
      </c>
      <c r="AK75" s="289">
        <f>IF(OR($C75="*",$C75&lt;400),"",IF(AND('201920 DATA'!BJ75="*",$C75&gt;=400),"*",IF($C75&gt;=400,ROUND('201920 DATA'!BJ75/$C75,2),"")))</f>
        <v>0</v>
      </c>
      <c r="AL75" s="289">
        <f>IF(OR($C75="*",$C75&lt;400),"",IF(AND('201920 DATA'!BK75="*",$C75&gt;=400),"*",IF($C75&gt;=400,ROUND('201920 DATA'!BK75/$C75,2),"")))</f>
        <v>0.2</v>
      </c>
      <c r="AM75" s="289">
        <f>IF(OR($C75="*",$C75&lt;400),"",IF(AND('201920 DATA'!BL75="*",$C75&gt;=400),"*",IF($C75&gt;=400,ROUND('201920 DATA'!BL75/$C75,2),"")))</f>
        <v>0.04</v>
      </c>
      <c r="AN75" s="289">
        <f>IF(OR($C75="*",$C75&lt;400),"",IF(AND('201920 DATA'!BM75="*",$C75&gt;=400),"*",IF($C75&gt;=400,ROUND('201920 DATA'!BM75/$C75,2),"")))</f>
        <v>0.04</v>
      </c>
      <c r="AO75" s="289">
        <f>IF(OR($C75="*",$C75&lt;400),"",IF(AND('201920 DATA'!BN75="*",$C75&gt;=400),"*",IF($C75&gt;=400,ROUND('201920 DATA'!BN75/$C75,2),"")))</f>
        <v>0.03</v>
      </c>
      <c r="AP75" s="289">
        <f>IF(OR($C75="*",$C75&lt;400),"",IF(AND('201920 DATA'!BO75="*",$C75&gt;=400),"*",IF($C75&gt;=400,ROUND('201920 DATA'!BO75/$C75,2),"")))</f>
        <v>0.06</v>
      </c>
      <c r="AQ75" s="289">
        <f>IF(OR($C75="*",$C75&lt;400),"",IF(AND('201920 DATA'!BP75="*",$C75&gt;=400),"*",IF($C75&gt;=400,ROUND('201920 DATA'!BP75/$C75,2),"")))</f>
        <v>0.02</v>
      </c>
      <c r="AR75" s="289">
        <f>IF(OR($C75="*",$C75&lt;400),"",IF(AND('201920 DATA'!BQ75="*",$C75&gt;=400),"*",IF($C75&gt;=400,ROUND('201920 DATA'!BQ75/$C75,2),"")))</f>
        <v>0</v>
      </c>
      <c r="AS75" s="289">
        <f>IF(OR($C75="*",$C75&lt;400),"",IF(AND('201920 DATA'!BR75="*",$C75&gt;=400),"*",IF($C75&gt;=400,ROUND('201920 DATA'!BR75/$C75,2),"")))</f>
        <v>0</v>
      </c>
      <c r="AT75" s="289">
        <f>IF(OR($C75="*",$C75&lt;400),"",IF(AND('201920 DATA'!BS75="*",$C75&gt;=400),"*",IF($C75&gt;=400,ROUND('201920 DATA'!BS75/$C75,2),"")))</f>
        <v>0</v>
      </c>
      <c r="AU75" s="289">
        <f>IF(OR($C75="*",$C75&lt;400),"",IF(AND('201920 DATA'!BT75="*",$C75&gt;=400),"*",IF($C75&gt;=400,ROUND('201920 DATA'!BT75/$C75,2),"")))</f>
        <v>0.16</v>
      </c>
      <c r="AV75" s="289">
        <f>IF(OR($C75="*",$C75&lt;400),"",IF(AND('201920 DATA'!BU75="*",$C75&gt;=400),"*",IF($C75&gt;=400,ROUND('201920 DATA'!BU75/$C75,2),"")))</f>
        <v>0.34</v>
      </c>
      <c r="AW75" s="289">
        <f>IF(OR($C75="*",$C75&lt;400),"",IF(AND('201920 DATA'!BV75="*",$C75&gt;=400),"*",IF($C75&gt;=400,ROUND('201920 DATA'!BV75/$C75,2),"")))</f>
        <v>0</v>
      </c>
      <c r="AX75" s="289">
        <f>IF(OR($C75="*",$C75&lt;400),"",IF(AND('201920 DATA'!BW75="*",$C75&gt;=400),"*",IF($C75&gt;=400,ROUND('201920 DATA'!BW75/$C75,2),"")))</f>
        <v>0</v>
      </c>
      <c r="AZ75" s="365">
        <v>595</v>
      </c>
    </row>
    <row r="76" spans="1:52" x14ac:dyDescent="0.2">
      <c r="A76" s="373" t="s">
        <v>1385</v>
      </c>
      <c r="B76" s="287">
        <f>'201920 DATA'!B76</f>
        <v>105</v>
      </c>
      <c r="C76" s="288">
        <f>'201920 DATA'!C76</f>
        <v>105</v>
      </c>
      <c r="D76" s="293">
        <f>'201920 DATA'!FQ76</f>
        <v>105</v>
      </c>
      <c r="F76" s="313" t="str">
        <f t="shared" si="2"/>
        <v/>
      </c>
      <c r="G76" s="295" t="str">
        <f t="shared" si="3"/>
        <v/>
      </c>
      <c r="H76" s="289" t="str">
        <f>IF(OR($C76="*",$C76&lt;400),"",IF(AND('201920 DATA'!F76="*",$C76&gt;=400),"*",IF($C76&gt;=400,ROUND('201920 DATA'!F76/$C76,2),"")))</f>
        <v/>
      </c>
      <c r="I76" s="296" t="str">
        <f>IF(OR($B76="*",$B76&lt;400),"",IF(AND('201920 DATA'!Y76="*",$B76&gt;=400),"*",IF($B76&gt;=400,ROUND('201920 DATA'!Y76/$B76,2),"")))</f>
        <v/>
      </c>
      <c r="J76" s="296" t="str">
        <f>IF(OR($B76="*",$B76&lt;400),"",IF(AND('201920 DATA'!Z76="*",$B76&gt;=400),"*",IF($B76&gt;=400,ROUND('201920 DATA'!Z76/$B76,2),"")))</f>
        <v/>
      </c>
      <c r="K76" s="296" t="str">
        <f>IF(OR($B76="*",$B76&lt;400),"",IF(AND('201920 DATA'!AA76="*",$B76&gt;=400),"*",IF($B76&gt;=400,ROUND('201920 DATA'!AA76/$B76,2),"")))</f>
        <v/>
      </c>
      <c r="L76" s="296" t="str">
        <f>IF(OR($B76="*",$B76&lt;400),"",IF(AND('201920 DATA'!AB76="*",$B76&gt;=400),"*",IF($B76&gt;=400,ROUND('201920 DATA'!AB76/$B76,2),"")))</f>
        <v/>
      </c>
      <c r="M76" s="296" t="str">
        <f>IF(OR($B76="*",$B76&lt;400),"",IF(AND('201920 DATA'!AC76="*",$B76&gt;=400),"*",IF($B76&gt;=400,ROUND('201920 DATA'!AC76/$B76,2),"")))</f>
        <v/>
      </c>
      <c r="N76" s="296" t="str">
        <f>IF(OR($B76="*",$B76&lt;400),"",IF(AND('201920 DATA'!AD76="*",$B76&gt;=400),"*",IF($B76&gt;=400,ROUND('201920 DATA'!AD76/$B76,2),"")))</f>
        <v/>
      </c>
      <c r="O76" s="296" t="str">
        <f>IF(OR($B76="*",$B76&lt;400),"",IF(AND('201920 DATA'!AE76="*",$B76&gt;=400),"*",IF($B76&gt;=400,ROUND('201920 DATA'!AE76/$B76,2),"")))</f>
        <v/>
      </c>
      <c r="P76" s="297"/>
      <c r="Q76" s="296" t="str">
        <f>IF(OR($B76="*",$B76&lt;400),"",IF(AND('201920 DATA'!FO76="*",$B76&gt;=400),"*",IF($B76&gt;=400,ROUND('201920 DATA'!FO76/$B76,2),"")))</f>
        <v/>
      </c>
      <c r="R76" s="289" t="str">
        <f>IF(OR($C76="*",$C76&lt;400),"",IF(AND('201920 DATA'!F76="*",$C76&gt;=400),"*",IF($C76&gt;=400,ROUND('201920 DATA'!F76/$C76,2),"")))</f>
        <v/>
      </c>
      <c r="S76" s="289" t="str">
        <f>IF(OR($C76="*",$C76&lt;400),"",IF(AND('201920 DATA'!G76="*",$C76&gt;=400),"*",IF($C76&gt;=400,ROUND('201920 DATA'!G76/$C76,2),"")))</f>
        <v/>
      </c>
      <c r="T76" s="289" t="str">
        <f>IF(OR($C76="*",$C76&lt;400),"",IF(AND('201920 DATA'!H76="*",$C76&gt;=400),"*",IF($C76&gt;=400,ROUND('201920 DATA'!H76/$C76,2),"")))</f>
        <v/>
      </c>
      <c r="U76" s="289" t="str">
        <f>IF(OR($C76="*",$C76&lt;400),"",IF(AND('201920 DATA'!FP76="*",$C76&gt;=400),"*",IF($C76&gt;=400,ROUND('201920 DATA'!FP76/$C76,2),"")))</f>
        <v/>
      </c>
      <c r="V76" s="312" t="str">
        <f>IF(OR($D76="*",$D76&lt;400),"",IF(AND('201920 DATA'!M76="*",$D76&gt;=400),"*",IF($D76&gt;=400,ROUND('201920 DATA'!M76/$D76,2),"")))</f>
        <v/>
      </c>
      <c r="W76" s="312" t="str">
        <f>IF(OR($D76="*",$D76&lt;400),"",IF(AND('201920 DATA'!N76="*",$D76&gt;=400),"*",IF($D76&gt;=400,ROUND('201920 DATA'!N76/$D76,2),"")))</f>
        <v/>
      </c>
      <c r="X76" s="312" t="str">
        <f>IF(OR($D76="*",$D76&lt;400),"",IF(AND('201920 DATA'!O76="*",$D76&gt;=400),"*",IF($D76&gt;=400,ROUND('201920 DATA'!O76/$D76,2),"")))</f>
        <v/>
      </c>
      <c r="Y76" s="312" t="str">
        <f>IF(OR($D76="*",$D76&lt;400),"",IF(AND('201920 DATA'!P76="*",$D76&gt;=400),"*",IF($D76&gt;=400,ROUND('201920 DATA'!P76/$D76,2),"")))</f>
        <v/>
      </c>
      <c r="Z76" s="312" t="str">
        <f>IF(OR($D76="*",$D76&lt;400),"",IF(AND('201920 DATA'!Q76="*",$D76&gt;=400),"*",IF($D76&gt;=400,ROUND('201920 DATA'!Q76/$D76,2),"")))</f>
        <v/>
      </c>
      <c r="AA76" s="312" t="str">
        <f>IF(OR($D76="*",$D76&lt;400),"",IF(AND('201920 DATA'!R76="*",$D76&gt;=400),"*",IF($D76&gt;=400,ROUND('201920 DATA'!R76/$D76,2),"")))</f>
        <v/>
      </c>
      <c r="AB76" s="312" t="str">
        <f>IF(OR($D76="*",$D76&lt;400),"",IF(AND('201920 DATA'!S76="*",$D76&gt;=400),"*",IF($D76&gt;=400,ROUND('201920 DATA'!S76/$D76,2),"")))</f>
        <v/>
      </c>
      <c r="AC76" s="312" t="str">
        <f>IF(OR($D76="*",$D76&lt;400),"",IF(AND('201920 DATA'!T76="*",$D76&gt;=400),"*",IF($D76&gt;=400,ROUND('201920 DATA'!T76/$D76,2),"")))</f>
        <v/>
      </c>
      <c r="AD76" s="289" t="str">
        <f>IF(OR($C76="*",$C76&lt;400),"",IF(AND('201920 DATA'!BC76="*",$C76&gt;=400),"*",IF($C76&gt;=400,ROUND('201920 DATA'!BC76/$C76,2),"")))</f>
        <v/>
      </c>
      <c r="AE76" s="289" t="str">
        <f>IF(OR($C76="*",$C76&lt;400),"",IF(AND('201920 DATA'!BD76="*",$C76&gt;=400),"*",IF($C76&gt;=400,ROUND('201920 DATA'!BD76/$C76,2),"")))</f>
        <v/>
      </c>
      <c r="AF76" s="289" t="str">
        <f>IF(OR($C76="*",$C76&lt;400),"",IF(AND('201920 DATA'!BE76="*",$C76&gt;=400),"*",IF($C76&gt;=400,ROUND('201920 DATA'!BE76/$C76,2),"")))</f>
        <v/>
      </c>
      <c r="AG76" s="289" t="str">
        <f>IF(OR($C76="*",$C76&lt;400),"",IF(AND('201920 DATA'!BF76="*",$C76&gt;=400),"*",IF($C76&gt;=400,ROUND('201920 DATA'!BF76/$C76,2),"")))</f>
        <v/>
      </c>
      <c r="AH76" s="289" t="str">
        <f>IF(OR($C76="*",$C76&lt;400),"",IF(AND('201920 DATA'!BG76="*",$C76&gt;=400),"*",IF($C76&gt;=400,ROUND('201920 DATA'!BG76/$C76,2),"")))</f>
        <v/>
      </c>
      <c r="AI76" s="289" t="str">
        <f>IF(OR($C76="*",$C76&lt;400),"",IF(AND('201920 DATA'!BH76="*",$C76&gt;=400),"*",IF($C76&gt;=400,ROUND('201920 DATA'!BH76/$C76,2),"")))</f>
        <v/>
      </c>
      <c r="AJ76" s="289" t="str">
        <f>IF(OR($C76="*",$C76&lt;400),"",IF(AND('201920 DATA'!BI76="*",$C76&gt;=400),"*",IF($C76&gt;=400,ROUND('201920 DATA'!BI76/$C76,2),"")))</f>
        <v/>
      </c>
      <c r="AK76" s="289" t="str">
        <f>IF(OR($C76="*",$C76&lt;400),"",IF(AND('201920 DATA'!BJ76="*",$C76&gt;=400),"*",IF($C76&gt;=400,ROUND('201920 DATA'!BJ76/$C76,2),"")))</f>
        <v/>
      </c>
      <c r="AL76" s="289" t="str">
        <f>IF(OR($C76="*",$C76&lt;400),"",IF(AND('201920 DATA'!BK76="*",$C76&gt;=400),"*",IF($C76&gt;=400,ROUND('201920 DATA'!BK76/$C76,2),"")))</f>
        <v/>
      </c>
      <c r="AM76" s="289" t="str">
        <f>IF(OR($C76="*",$C76&lt;400),"",IF(AND('201920 DATA'!BL76="*",$C76&gt;=400),"*",IF($C76&gt;=400,ROUND('201920 DATA'!BL76/$C76,2),"")))</f>
        <v/>
      </c>
      <c r="AN76" s="289" t="str">
        <f>IF(OR($C76="*",$C76&lt;400),"",IF(AND('201920 DATA'!BM76="*",$C76&gt;=400),"*",IF($C76&gt;=400,ROUND('201920 DATA'!BM76/$C76,2),"")))</f>
        <v/>
      </c>
      <c r="AO76" s="289" t="str">
        <f>IF(OR($C76="*",$C76&lt;400),"",IF(AND('201920 DATA'!BN76="*",$C76&gt;=400),"*",IF($C76&gt;=400,ROUND('201920 DATA'!BN76/$C76,2),"")))</f>
        <v/>
      </c>
      <c r="AP76" s="289" t="str">
        <f>IF(OR($C76="*",$C76&lt;400),"",IF(AND('201920 DATA'!BO76="*",$C76&gt;=400),"*",IF($C76&gt;=400,ROUND('201920 DATA'!BO76/$C76,2),"")))</f>
        <v/>
      </c>
      <c r="AQ76" s="289" t="str">
        <f>IF(OR($C76="*",$C76&lt;400),"",IF(AND('201920 DATA'!BP76="*",$C76&gt;=400),"*",IF($C76&gt;=400,ROUND('201920 DATA'!BP76/$C76,2),"")))</f>
        <v/>
      </c>
      <c r="AR76" s="289" t="str">
        <f>IF(OR($C76="*",$C76&lt;400),"",IF(AND('201920 DATA'!BQ76="*",$C76&gt;=400),"*",IF($C76&gt;=400,ROUND('201920 DATA'!BQ76/$C76,2),"")))</f>
        <v/>
      </c>
      <c r="AS76" s="289" t="str">
        <f>IF(OR($C76="*",$C76&lt;400),"",IF(AND('201920 DATA'!BR76="*",$C76&gt;=400),"*",IF($C76&gt;=400,ROUND('201920 DATA'!BR76/$C76,2),"")))</f>
        <v/>
      </c>
      <c r="AT76" s="289" t="str">
        <f>IF(OR($C76="*",$C76&lt;400),"",IF(AND('201920 DATA'!BS76="*",$C76&gt;=400),"*",IF($C76&gt;=400,ROUND('201920 DATA'!BS76/$C76,2),"")))</f>
        <v/>
      </c>
      <c r="AU76" s="289" t="str">
        <f>IF(OR($C76="*",$C76&lt;400),"",IF(AND('201920 DATA'!BT76="*",$C76&gt;=400),"*",IF($C76&gt;=400,ROUND('201920 DATA'!BT76/$C76,2),"")))</f>
        <v/>
      </c>
      <c r="AV76" s="289" t="str">
        <f>IF(OR($C76="*",$C76&lt;400),"",IF(AND('201920 DATA'!BU76="*",$C76&gt;=400),"*",IF($C76&gt;=400,ROUND('201920 DATA'!BU76/$C76,2),"")))</f>
        <v/>
      </c>
      <c r="AW76" s="289" t="str">
        <f>IF(OR($C76="*",$C76&lt;400),"",IF(AND('201920 DATA'!BV76="*",$C76&gt;=400),"*",IF($C76&gt;=400,ROUND('201920 DATA'!BV76/$C76,2),"")))</f>
        <v/>
      </c>
      <c r="AX76" s="289" t="str">
        <f>IF(OR($C76="*",$C76&lt;400),"",IF(AND('201920 DATA'!BW76="*",$C76&gt;=400),"*",IF($C76&gt;=400,ROUND('201920 DATA'!BW76/$C76,2),"")))</f>
        <v/>
      </c>
      <c r="AZ76" s="365">
        <v>135</v>
      </c>
    </row>
    <row r="77" spans="1:52" x14ac:dyDescent="0.2">
      <c r="A77" s="373" t="s">
        <v>1621</v>
      </c>
      <c r="B77" s="287">
        <f>'201920 DATA'!B77</f>
        <v>455</v>
      </c>
      <c r="C77" s="288">
        <f>'201920 DATA'!C77</f>
        <v>455</v>
      </c>
      <c r="D77" s="293">
        <f>'201920 DATA'!FQ77</f>
        <v>455</v>
      </c>
      <c r="F77" s="313">
        <f t="shared" si="2"/>
        <v>1</v>
      </c>
      <c r="G77" s="295">
        <f t="shared" si="3"/>
        <v>1</v>
      </c>
      <c r="H77" s="289">
        <f>IF(OR($C77="*",$C77&lt;400),"",IF(AND('201920 DATA'!F77="*",$C77&gt;=400),"*",IF($C77&gt;=400,ROUND('201920 DATA'!F77/$C77,2),"")))</f>
        <v>0</v>
      </c>
      <c r="I77" s="296">
        <f>IF(OR($B77="*",$B77&lt;400),"",IF(AND('201920 DATA'!Y77="*",$B77&gt;=400),"*",IF($B77&gt;=400,ROUND('201920 DATA'!Y77/$B77,2),"")))</f>
        <v>0</v>
      </c>
      <c r="J77" s="296">
        <f>IF(OR($B77="*",$B77&lt;400),"",IF(AND('201920 DATA'!Z77="*",$B77&gt;=400),"*",IF($B77&gt;=400,ROUND('201920 DATA'!Z77/$B77,2),"")))</f>
        <v>0.03</v>
      </c>
      <c r="K77" s="296">
        <f>IF(OR($B77="*",$B77&lt;400),"",IF(AND('201920 DATA'!AA77="*",$B77&gt;=400),"*",IF($B77&gt;=400,ROUND('201920 DATA'!AA77/$B77,2),"")))</f>
        <v>0.12</v>
      </c>
      <c r="L77" s="296">
        <f>IF(OR($B77="*",$B77&lt;400),"",IF(AND('201920 DATA'!AB77="*",$B77&gt;=400),"*",IF($B77&gt;=400,ROUND('201920 DATA'!AB77/$B77,2),"")))</f>
        <v>0.35</v>
      </c>
      <c r="M77" s="296">
        <f>IF(OR($B77="*",$B77&lt;400),"",IF(AND('201920 DATA'!AC77="*",$B77&gt;=400),"*",IF($B77&gt;=400,ROUND('201920 DATA'!AC77/$B77,2),"")))</f>
        <v>0.31</v>
      </c>
      <c r="N77" s="296">
        <f>IF(OR($B77="*",$B77&lt;400),"",IF(AND('201920 DATA'!AD77="*",$B77&gt;=400),"*",IF($B77&gt;=400,ROUND('201920 DATA'!AD77/$B77,2),"")))</f>
        <v>0.18</v>
      </c>
      <c r="O77" s="296" t="str">
        <f>IF(OR($B77="*",$B77&lt;400),"",IF(AND('201920 DATA'!AE77="*",$B77&gt;=400),"*",IF($B77&gt;=400,ROUND('201920 DATA'!AE77/$B77,2),"")))</f>
        <v>*</v>
      </c>
      <c r="P77" s="297"/>
      <c r="Q77" s="296">
        <f>IF(OR($B77="*",$B77&lt;400),"",IF(AND('201920 DATA'!FO77="*",$B77&gt;=400),"*",IF($B77&gt;=400,ROUND('201920 DATA'!FO77/$B77,2),"")))</f>
        <v>1</v>
      </c>
      <c r="R77" s="289">
        <f>IF(OR($C77="*",$C77&lt;400),"",IF(AND('201920 DATA'!F77="*",$C77&gt;=400),"*",IF($C77&gt;=400,ROUND('201920 DATA'!F77/$C77,2),"")))</f>
        <v>0</v>
      </c>
      <c r="S77" s="289">
        <f>IF(OR($C77="*",$C77&lt;400),"",IF(AND('201920 DATA'!G77="*",$C77&gt;=400),"*",IF($C77&gt;=400,ROUND('201920 DATA'!G77/$C77,2),"")))</f>
        <v>0</v>
      </c>
      <c r="T77" s="289">
        <f>IF(OR($C77="*",$C77&lt;400),"",IF(AND('201920 DATA'!H77="*",$C77&gt;=400),"*",IF($C77&gt;=400,ROUND('201920 DATA'!H77/$C77,2),"")))</f>
        <v>1</v>
      </c>
      <c r="U77" s="289">
        <f>IF(OR($C77="*",$C77&lt;400),"",IF(AND('201920 DATA'!FP77="*",$C77&gt;=400),"*",IF($C77&gt;=400,ROUND('201920 DATA'!FP77/$C77,2),"")))</f>
        <v>0</v>
      </c>
      <c r="V77" s="312">
        <f>IF(OR($D77="*",$D77&lt;400),"",IF(AND('201920 DATA'!M77="*",$D77&gt;=400),"*",IF($D77&gt;=400,ROUND('201920 DATA'!M77/$D77,2),"")))</f>
        <v>7.0000000000000007E-2</v>
      </c>
      <c r="W77" s="312">
        <f>IF(OR($D77="*",$D77&lt;400),"",IF(AND('201920 DATA'!N77="*",$D77&gt;=400),"*",IF($D77&gt;=400,ROUND('201920 DATA'!N77/$D77,2),"")))</f>
        <v>0.48</v>
      </c>
      <c r="X77" s="312">
        <f>IF(OR($D77="*",$D77&lt;400),"",IF(AND('201920 DATA'!O77="*",$D77&gt;=400),"*",IF($D77&gt;=400,ROUND('201920 DATA'!O77/$D77,2),"")))</f>
        <v>0.25</v>
      </c>
      <c r="Y77" s="312">
        <f>IF(OR($D77="*",$D77&lt;400),"",IF(AND('201920 DATA'!P77="*",$D77&gt;=400),"*",IF($D77&gt;=400,ROUND('201920 DATA'!P77/$D77,2),"")))</f>
        <v>0.11</v>
      </c>
      <c r="Z77" s="312">
        <f>IF(OR($D77="*",$D77&lt;400),"",IF(AND('201920 DATA'!Q77="*",$D77&gt;=400),"*",IF($D77&gt;=400,ROUND('201920 DATA'!Q77/$D77,2),"")))</f>
        <v>0.1</v>
      </c>
      <c r="AA77" s="312">
        <f>IF(OR($D77="*",$D77&lt;400),"",IF(AND('201920 DATA'!R77="*",$D77&gt;=400),"*",IF($D77&gt;=400,ROUND('201920 DATA'!R77/$D77,2),"")))</f>
        <v>0.03</v>
      </c>
      <c r="AB77" s="312" t="str">
        <f>IF(OR($D77="*",$D77&lt;400),"",IF(AND('201920 DATA'!S77="*",$D77&gt;=400),"*",IF($D77&gt;=400,ROUND('201920 DATA'!S77/$D77,2),"")))</f>
        <v>*</v>
      </c>
      <c r="AC77" s="312" t="str">
        <f>IF(OR($D77="*",$D77&lt;400),"",IF(AND('201920 DATA'!T77="*",$D77&gt;=400),"*",IF($D77&gt;=400,ROUND('201920 DATA'!T77/$D77,2),"")))</f>
        <v>*</v>
      </c>
      <c r="AD77" s="289">
        <f>IF(OR($C77="*",$C77&lt;400),"",IF(AND('201920 DATA'!BC77="*",$C77&gt;=400),"*",IF($C77&gt;=400,ROUND('201920 DATA'!BC77/$C77,2),"")))</f>
        <v>0</v>
      </c>
      <c r="AE77" s="289">
        <f>IF(OR($C77="*",$C77&lt;400),"",IF(AND('201920 DATA'!BD77="*",$C77&gt;=400),"*",IF($C77&gt;=400,ROUND('201920 DATA'!BD77/$C77,2),"")))</f>
        <v>0.31</v>
      </c>
      <c r="AF77" s="289">
        <f>IF(OR($C77="*",$C77&lt;400),"",IF(AND('201920 DATA'!BE77="*",$C77&gt;=400),"*",IF($C77&gt;=400,ROUND('201920 DATA'!BE77/$C77,2),"")))</f>
        <v>0</v>
      </c>
      <c r="AG77" s="289">
        <f>IF(OR($C77="*",$C77&lt;400),"",IF(AND('201920 DATA'!BF77="*",$C77&gt;=400),"*",IF($C77&gt;=400,ROUND('201920 DATA'!BF77/$C77,2),"")))</f>
        <v>0</v>
      </c>
      <c r="AH77" s="289">
        <f>IF(OR($C77="*",$C77&lt;400),"",IF(AND('201920 DATA'!BG77="*",$C77&gt;=400),"*",IF($C77&gt;=400,ROUND('201920 DATA'!BG77/$C77,2),"")))</f>
        <v>0</v>
      </c>
      <c r="AI77" s="289">
        <f>IF(OR($C77="*",$C77&lt;400),"",IF(AND('201920 DATA'!BH77="*",$C77&gt;=400),"*",IF($C77&gt;=400,ROUND('201920 DATA'!BH77/$C77,2),"")))</f>
        <v>0.64</v>
      </c>
      <c r="AJ77" s="289">
        <f>IF(OR($C77="*",$C77&lt;400),"",IF(AND('201920 DATA'!BI77="*",$C77&gt;=400),"*",IF($C77&gt;=400,ROUND('201920 DATA'!BI77/$C77,2),"")))</f>
        <v>0.03</v>
      </c>
      <c r="AK77" s="289">
        <f>IF(OR($C77="*",$C77&lt;400),"",IF(AND('201920 DATA'!BJ77="*",$C77&gt;=400),"*",IF($C77&gt;=400,ROUND('201920 DATA'!BJ77/$C77,2),"")))</f>
        <v>0</v>
      </c>
      <c r="AL77" s="289" t="str">
        <f>IF(OR($C77="*",$C77&lt;400),"",IF(AND('201920 DATA'!BK77="*",$C77&gt;=400),"*",IF($C77&gt;=400,ROUND('201920 DATA'!BK77/$C77,2),"")))</f>
        <v>*</v>
      </c>
      <c r="AM77" s="289">
        <f>IF(OR($C77="*",$C77&lt;400),"",IF(AND('201920 DATA'!BL77="*",$C77&gt;=400),"*",IF($C77&gt;=400,ROUND('201920 DATA'!BL77/$C77,2),"")))</f>
        <v>0</v>
      </c>
      <c r="AN77" s="289">
        <f>IF(OR($C77="*",$C77&lt;400),"",IF(AND('201920 DATA'!BM77="*",$C77&gt;=400),"*",IF($C77&gt;=400,ROUND('201920 DATA'!BM77/$C77,2),"")))</f>
        <v>0</v>
      </c>
      <c r="AO77" s="289" t="str">
        <f>IF(OR($C77="*",$C77&lt;400),"",IF(AND('201920 DATA'!BN77="*",$C77&gt;=400),"*",IF($C77&gt;=400,ROUND('201920 DATA'!BN77/$C77,2),"")))</f>
        <v>*</v>
      </c>
      <c r="AP77" s="289" t="str">
        <f>IF(OR($C77="*",$C77&lt;400),"",IF(AND('201920 DATA'!BO77="*",$C77&gt;=400),"*",IF($C77&gt;=400,ROUND('201920 DATA'!BO77/$C77,2),"")))</f>
        <v>*</v>
      </c>
      <c r="AQ77" s="289">
        <f>IF(OR($C77="*",$C77&lt;400),"",IF(AND('201920 DATA'!BP77="*",$C77&gt;=400),"*",IF($C77&gt;=400,ROUND('201920 DATA'!BP77/$C77,2),"")))</f>
        <v>0</v>
      </c>
      <c r="AR77" s="289">
        <f>IF(OR($C77="*",$C77&lt;400),"",IF(AND('201920 DATA'!BQ77="*",$C77&gt;=400),"*",IF($C77&gt;=400,ROUND('201920 DATA'!BQ77/$C77,2),"")))</f>
        <v>0</v>
      </c>
      <c r="AS77" s="289">
        <f>IF(OR($C77="*",$C77&lt;400),"",IF(AND('201920 DATA'!BR77="*",$C77&gt;=400),"*",IF($C77&gt;=400,ROUND('201920 DATA'!BR77/$C77,2),"")))</f>
        <v>0</v>
      </c>
      <c r="AT77" s="289">
        <f>IF(OR($C77="*",$C77&lt;400),"",IF(AND('201920 DATA'!BS77="*",$C77&gt;=400),"*",IF($C77&gt;=400,ROUND('201920 DATA'!BS77/$C77,2),"")))</f>
        <v>0</v>
      </c>
      <c r="AU77" s="289">
        <f>IF(OR($C77="*",$C77&lt;400),"",IF(AND('201920 DATA'!BT77="*",$C77&gt;=400),"*",IF($C77&gt;=400,ROUND('201920 DATA'!BT77/$C77,2),"")))</f>
        <v>0</v>
      </c>
      <c r="AV77" s="289">
        <f>IF(OR($C77="*",$C77&lt;400),"",IF(AND('201920 DATA'!BU77="*",$C77&gt;=400),"*",IF($C77&gt;=400,ROUND('201920 DATA'!BU77/$C77,2),"")))</f>
        <v>0</v>
      </c>
      <c r="AW77" s="289">
        <f>IF(OR($C77="*",$C77&lt;400),"",IF(AND('201920 DATA'!BV77="*",$C77&gt;=400),"*",IF($C77&gt;=400,ROUND('201920 DATA'!BV77/$C77,2),"")))</f>
        <v>0</v>
      </c>
      <c r="AX77" s="289">
        <f>IF(OR($C77="*",$C77&lt;400),"",IF(AND('201920 DATA'!BW77="*",$C77&gt;=400),"*",IF($C77&gt;=400,ROUND('201920 DATA'!BW77/$C77,2),"")))</f>
        <v>0</v>
      </c>
      <c r="AZ77" s="365">
        <v>0</v>
      </c>
    </row>
    <row r="78" spans="1:52" x14ac:dyDescent="0.2">
      <c r="A78" s="373" t="s">
        <v>1538</v>
      </c>
      <c r="B78" s="287">
        <f>'201920 DATA'!B78</f>
        <v>450</v>
      </c>
      <c r="C78" s="288">
        <f>'201920 DATA'!C78</f>
        <v>300</v>
      </c>
      <c r="D78" s="293">
        <f>'201920 DATA'!FQ78</f>
        <v>0</v>
      </c>
      <c r="F78" s="313">
        <f t="shared" si="2"/>
        <v>0.31</v>
      </c>
      <c r="G78" s="295">
        <f t="shared" si="3"/>
        <v>0.67</v>
      </c>
      <c r="H78" s="289" t="str">
        <f>IF(OR($C78="*",$C78&lt;400),"",IF(AND('201920 DATA'!F78="*",$C78&gt;=400),"*",IF($C78&gt;=400,ROUND('201920 DATA'!F78/$C78,2),"")))</f>
        <v/>
      </c>
      <c r="I78" s="296">
        <f>IF(OR($B78="*",$B78&lt;400),"",IF(AND('201920 DATA'!Y78="*",$B78&gt;=400),"*",IF($B78&gt;=400,ROUND('201920 DATA'!Y78/$B78,2),"")))</f>
        <v>0</v>
      </c>
      <c r="J78" s="296">
        <f>IF(OR($B78="*",$B78&lt;400),"",IF(AND('201920 DATA'!Z78="*",$B78&gt;=400),"*",IF($B78&gt;=400,ROUND('201920 DATA'!Z78/$B78,2),"")))</f>
        <v>0.03</v>
      </c>
      <c r="K78" s="296">
        <f>IF(OR($B78="*",$B78&lt;400),"",IF(AND('201920 DATA'!AA78="*",$B78&gt;=400),"*",IF($B78&gt;=400,ROUND('201920 DATA'!AA78/$B78,2),"")))</f>
        <v>0.16</v>
      </c>
      <c r="L78" s="296">
        <f>IF(OR($B78="*",$B78&lt;400),"",IF(AND('201920 DATA'!AB78="*",$B78&gt;=400),"*",IF($B78&gt;=400,ROUND('201920 DATA'!AB78/$B78,2),"")))</f>
        <v>0.31</v>
      </c>
      <c r="M78" s="296">
        <f>IF(OR($B78="*",$B78&lt;400),"",IF(AND('201920 DATA'!AC78="*",$B78&gt;=400),"*",IF($B78&gt;=400,ROUND('201920 DATA'!AC78/$B78,2),"")))</f>
        <v>0.34</v>
      </c>
      <c r="N78" s="296">
        <f>IF(OR($B78="*",$B78&lt;400),"",IF(AND('201920 DATA'!AD78="*",$B78&gt;=400),"*",IF($B78&gt;=400,ROUND('201920 DATA'!AD78/$B78,2),"")))</f>
        <v>0.14000000000000001</v>
      </c>
      <c r="O78" s="296" t="str">
        <f>IF(OR($B78="*",$B78&lt;400),"",IF(AND('201920 DATA'!AE78="*",$B78&gt;=400),"*",IF($B78&gt;=400,ROUND('201920 DATA'!AE78/$B78,2),"")))</f>
        <v>*</v>
      </c>
      <c r="P78" s="297"/>
      <c r="Q78" s="296">
        <f>IF(OR($B78="*",$B78&lt;400),"",IF(AND('201920 DATA'!FO78="*",$B78&gt;=400),"*",IF($B78&gt;=400,ROUND('201920 DATA'!FO78/$B78,2),"")))</f>
        <v>1</v>
      </c>
      <c r="R78" s="289" t="str">
        <f>IF(OR($C78="*",$C78&lt;400),"",IF(AND('201920 DATA'!F78="*",$C78&gt;=400),"*",IF($C78&gt;=400,ROUND('201920 DATA'!F78/$C78,2),"")))</f>
        <v/>
      </c>
      <c r="S78" s="289" t="str">
        <f>IF(OR($C78="*",$C78&lt;400),"",IF(AND('201920 DATA'!G78="*",$C78&gt;=400),"*",IF($C78&gt;=400,ROUND('201920 DATA'!G78/$C78,2),"")))</f>
        <v/>
      </c>
      <c r="T78" s="289" t="str">
        <f>IF(OR($C78="*",$C78&lt;400),"",IF(AND('201920 DATA'!H78="*",$C78&gt;=400),"*",IF($C78&gt;=400,ROUND('201920 DATA'!H78/$C78,2),"")))</f>
        <v/>
      </c>
      <c r="U78" s="289" t="str">
        <f>IF(OR($C78="*",$C78&lt;400),"",IF(AND('201920 DATA'!FP78="*",$C78&gt;=400),"*",IF($C78&gt;=400,ROUND('201920 DATA'!FP78/$C78,2),"")))</f>
        <v/>
      </c>
      <c r="V78" s="312" t="str">
        <f>IF(OR($D78="*",$D78&lt;400),"",IF(AND('201920 DATA'!M78="*",$D78&gt;=400),"*",IF($D78&gt;=400,ROUND('201920 DATA'!M78/$D78,2),"")))</f>
        <v/>
      </c>
      <c r="W78" s="312" t="str">
        <f>IF(OR($D78="*",$D78&lt;400),"",IF(AND('201920 DATA'!N78="*",$D78&gt;=400),"*",IF($D78&gt;=400,ROUND('201920 DATA'!N78/$D78,2),"")))</f>
        <v/>
      </c>
      <c r="X78" s="312" t="str">
        <f>IF(OR($D78="*",$D78&lt;400),"",IF(AND('201920 DATA'!O78="*",$D78&gt;=400),"*",IF($D78&gt;=400,ROUND('201920 DATA'!O78/$D78,2),"")))</f>
        <v/>
      </c>
      <c r="Y78" s="312" t="str">
        <f>IF(OR($D78="*",$D78&lt;400),"",IF(AND('201920 DATA'!P78="*",$D78&gt;=400),"*",IF($D78&gt;=400,ROUND('201920 DATA'!P78/$D78,2),"")))</f>
        <v/>
      </c>
      <c r="Z78" s="312" t="str">
        <f>IF(OR($D78="*",$D78&lt;400),"",IF(AND('201920 DATA'!Q78="*",$D78&gt;=400),"*",IF($D78&gt;=400,ROUND('201920 DATA'!Q78/$D78,2),"")))</f>
        <v/>
      </c>
      <c r="AA78" s="312" t="str">
        <f>IF(OR($D78="*",$D78&lt;400),"",IF(AND('201920 DATA'!R78="*",$D78&gt;=400),"*",IF($D78&gt;=400,ROUND('201920 DATA'!R78/$D78,2),"")))</f>
        <v/>
      </c>
      <c r="AB78" s="312" t="str">
        <f>IF(OR($D78="*",$D78&lt;400),"",IF(AND('201920 DATA'!S78="*",$D78&gt;=400),"*",IF($D78&gt;=400,ROUND('201920 DATA'!S78/$D78,2),"")))</f>
        <v/>
      </c>
      <c r="AC78" s="312" t="str">
        <f>IF(OR($D78="*",$D78&lt;400),"",IF(AND('201920 DATA'!T78="*",$D78&gt;=400),"*",IF($D78&gt;=400,ROUND('201920 DATA'!T78/$D78,2),"")))</f>
        <v/>
      </c>
      <c r="AD78" s="289" t="str">
        <f>IF(OR($C78="*",$C78&lt;400),"",IF(AND('201920 DATA'!BC78="*",$C78&gt;=400),"*",IF($C78&gt;=400,ROUND('201920 DATA'!BC78/$C78,2),"")))</f>
        <v/>
      </c>
      <c r="AE78" s="289" t="str">
        <f>IF(OR($C78="*",$C78&lt;400),"",IF(AND('201920 DATA'!BD78="*",$C78&gt;=400),"*",IF($C78&gt;=400,ROUND('201920 DATA'!BD78/$C78,2),"")))</f>
        <v/>
      </c>
      <c r="AF78" s="289" t="str">
        <f>IF(OR($C78="*",$C78&lt;400),"",IF(AND('201920 DATA'!BE78="*",$C78&gt;=400),"*",IF($C78&gt;=400,ROUND('201920 DATA'!BE78/$C78,2),"")))</f>
        <v/>
      </c>
      <c r="AG78" s="289" t="str">
        <f>IF(OR($C78="*",$C78&lt;400),"",IF(AND('201920 DATA'!BF78="*",$C78&gt;=400),"*",IF($C78&gt;=400,ROUND('201920 DATA'!BF78/$C78,2),"")))</f>
        <v/>
      </c>
      <c r="AH78" s="289" t="str">
        <f>IF(OR($C78="*",$C78&lt;400),"",IF(AND('201920 DATA'!BG78="*",$C78&gt;=400),"*",IF($C78&gt;=400,ROUND('201920 DATA'!BG78/$C78,2),"")))</f>
        <v/>
      </c>
      <c r="AI78" s="289" t="str">
        <f>IF(OR($C78="*",$C78&lt;400),"",IF(AND('201920 DATA'!BH78="*",$C78&gt;=400),"*",IF($C78&gt;=400,ROUND('201920 DATA'!BH78/$C78,2),"")))</f>
        <v/>
      </c>
      <c r="AJ78" s="289" t="str">
        <f>IF(OR($C78="*",$C78&lt;400),"",IF(AND('201920 DATA'!BI78="*",$C78&gt;=400),"*",IF($C78&gt;=400,ROUND('201920 DATA'!BI78/$C78,2),"")))</f>
        <v/>
      </c>
      <c r="AK78" s="289" t="str">
        <f>IF(OR($C78="*",$C78&lt;400),"",IF(AND('201920 DATA'!BJ78="*",$C78&gt;=400),"*",IF($C78&gt;=400,ROUND('201920 DATA'!BJ78/$C78,2),"")))</f>
        <v/>
      </c>
      <c r="AL78" s="289" t="str">
        <f>IF(OR($C78="*",$C78&lt;400),"",IF(AND('201920 DATA'!BK78="*",$C78&gt;=400),"*",IF($C78&gt;=400,ROUND('201920 DATA'!BK78/$C78,2),"")))</f>
        <v/>
      </c>
      <c r="AM78" s="289" t="str">
        <f>IF(OR($C78="*",$C78&lt;400),"",IF(AND('201920 DATA'!BL78="*",$C78&gt;=400),"*",IF($C78&gt;=400,ROUND('201920 DATA'!BL78/$C78,2),"")))</f>
        <v/>
      </c>
      <c r="AN78" s="289" t="str">
        <f>IF(OR($C78="*",$C78&lt;400),"",IF(AND('201920 DATA'!BM78="*",$C78&gt;=400),"*",IF($C78&gt;=400,ROUND('201920 DATA'!BM78/$C78,2),"")))</f>
        <v/>
      </c>
      <c r="AO78" s="289" t="str">
        <f>IF(OR($C78="*",$C78&lt;400),"",IF(AND('201920 DATA'!BN78="*",$C78&gt;=400),"*",IF($C78&gt;=400,ROUND('201920 DATA'!BN78/$C78,2),"")))</f>
        <v/>
      </c>
      <c r="AP78" s="289" t="str">
        <f>IF(OR($C78="*",$C78&lt;400),"",IF(AND('201920 DATA'!BO78="*",$C78&gt;=400),"*",IF($C78&gt;=400,ROUND('201920 DATA'!BO78/$C78,2),"")))</f>
        <v/>
      </c>
      <c r="AQ78" s="289" t="str">
        <f>IF(OR($C78="*",$C78&lt;400),"",IF(AND('201920 DATA'!BP78="*",$C78&gt;=400),"*",IF($C78&gt;=400,ROUND('201920 DATA'!BP78/$C78,2),"")))</f>
        <v/>
      </c>
      <c r="AR78" s="289" t="str">
        <f>IF(OR($C78="*",$C78&lt;400),"",IF(AND('201920 DATA'!BQ78="*",$C78&gt;=400),"*",IF($C78&gt;=400,ROUND('201920 DATA'!BQ78/$C78,2),"")))</f>
        <v/>
      </c>
      <c r="AS78" s="289" t="str">
        <f>IF(OR($C78="*",$C78&lt;400),"",IF(AND('201920 DATA'!BR78="*",$C78&gt;=400),"*",IF($C78&gt;=400,ROUND('201920 DATA'!BR78/$C78,2),"")))</f>
        <v/>
      </c>
      <c r="AT78" s="289" t="str">
        <f>IF(OR($C78="*",$C78&lt;400),"",IF(AND('201920 DATA'!BS78="*",$C78&gt;=400),"*",IF($C78&gt;=400,ROUND('201920 DATA'!BS78/$C78,2),"")))</f>
        <v/>
      </c>
      <c r="AU78" s="289" t="str">
        <f>IF(OR($C78="*",$C78&lt;400),"",IF(AND('201920 DATA'!BT78="*",$C78&gt;=400),"*",IF($C78&gt;=400,ROUND('201920 DATA'!BT78/$C78,2),"")))</f>
        <v/>
      </c>
      <c r="AV78" s="289" t="str">
        <f>IF(OR($C78="*",$C78&lt;400),"",IF(AND('201920 DATA'!BU78="*",$C78&gt;=400),"*",IF($C78&gt;=400,ROUND('201920 DATA'!BU78/$C78,2),"")))</f>
        <v/>
      </c>
      <c r="AW78" s="289" t="str">
        <f>IF(OR($C78="*",$C78&lt;400),"",IF(AND('201920 DATA'!BV78="*",$C78&gt;=400),"*",IF($C78&gt;=400,ROUND('201920 DATA'!BV78/$C78,2),"")))</f>
        <v/>
      </c>
      <c r="AX78" s="289" t="str">
        <f>IF(OR($C78="*",$C78&lt;400),"",IF(AND('201920 DATA'!BW78="*",$C78&gt;=400),"*",IF($C78&gt;=400,ROUND('201920 DATA'!BW78/$C78,2),"")))</f>
        <v/>
      </c>
      <c r="AZ78" s="365">
        <v>310</v>
      </c>
    </row>
    <row r="79" spans="1:52" x14ac:dyDescent="0.2">
      <c r="A79" s="373" t="s">
        <v>1539</v>
      </c>
      <c r="B79" s="287">
        <f>'201920 DATA'!B79</f>
        <v>335</v>
      </c>
      <c r="C79" s="288">
        <f>'201920 DATA'!C79</f>
        <v>335</v>
      </c>
      <c r="D79" s="293">
        <f>'201920 DATA'!FQ79</f>
        <v>0</v>
      </c>
      <c r="F79" s="313" t="str">
        <f t="shared" si="2"/>
        <v/>
      </c>
      <c r="G79" s="295" t="str">
        <f t="shared" si="3"/>
        <v/>
      </c>
      <c r="H79" s="289" t="str">
        <f>IF(OR($C79="*",$C79&lt;400),"",IF(AND('201920 DATA'!F79="*",$C79&gt;=400),"*",IF($C79&gt;=400,ROUND('201920 DATA'!F79/$C79,2),"")))</f>
        <v/>
      </c>
      <c r="I79" s="296" t="str">
        <f>IF(OR($B79="*",$B79&lt;400),"",IF(AND('201920 DATA'!Y79="*",$B79&gt;=400),"*",IF($B79&gt;=400,ROUND('201920 DATA'!Y79/$B79,2),"")))</f>
        <v/>
      </c>
      <c r="J79" s="296" t="str">
        <f>IF(OR($B79="*",$B79&lt;400),"",IF(AND('201920 DATA'!Z79="*",$B79&gt;=400),"*",IF($B79&gt;=400,ROUND('201920 DATA'!Z79/$B79,2),"")))</f>
        <v/>
      </c>
      <c r="K79" s="296" t="str">
        <f>IF(OR($B79="*",$B79&lt;400),"",IF(AND('201920 DATA'!AA79="*",$B79&gt;=400),"*",IF($B79&gt;=400,ROUND('201920 DATA'!AA79/$B79,2),"")))</f>
        <v/>
      </c>
      <c r="L79" s="296" t="str">
        <f>IF(OR($B79="*",$B79&lt;400),"",IF(AND('201920 DATA'!AB79="*",$B79&gt;=400),"*",IF($B79&gt;=400,ROUND('201920 DATA'!AB79/$B79,2),"")))</f>
        <v/>
      </c>
      <c r="M79" s="296" t="str">
        <f>IF(OR($B79="*",$B79&lt;400),"",IF(AND('201920 DATA'!AC79="*",$B79&gt;=400),"*",IF($B79&gt;=400,ROUND('201920 DATA'!AC79/$B79,2),"")))</f>
        <v/>
      </c>
      <c r="N79" s="296" t="str">
        <f>IF(OR($B79="*",$B79&lt;400),"",IF(AND('201920 DATA'!AD79="*",$B79&gt;=400),"*",IF($B79&gt;=400,ROUND('201920 DATA'!AD79/$B79,2),"")))</f>
        <v/>
      </c>
      <c r="O79" s="296" t="str">
        <f>IF(OR($B79="*",$B79&lt;400),"",IF(AND('201920 DATA'!AE79="*",$B79&gt;=400),"*",IF($B79&gt;=400,ROUND('201920 DATA'!AE79/$B79,2),"")))</f>
        <v/>
      </c>
      <c r="P79" s="297"/>
      <c r="Q79" s="296" t="str">
        <f>IF(OR($B79="*",$B79&lt;400),"",IF(AND('201920 DATA'!FO79="*",$B79&gt;=400),"*",IF($B79&gt;=400,ROUND('201920 DATA'!FO79/$B79,2),"")))</f>
        <v/>
      </c>
      <c r="R79" s="289" t="str">
        <f>IF(OR($C79="*",$C79&lt;400),"",IF(AND('201920 DATA'!F79="*",$C79&gt;=400),"*",IF($C79&gt;=400,ROUND('201920 DATA'!F79/$C79,2),"")))</f>
        <v/>
      </c>
      <c r="S79" s="289" t="str">
        <f>IF(OR($C79="*",$C79&lt;400),"",IF(AND('201920 DATA'!G79="*",$C79&gt;=400),"*",IF($C79&gt;=400,ROUND('201920 DATA'!G79/$C79,2),"")))</f>
        <v/>
      </c>
      <c r="T79" s="289" t="str">
        <f>IF(OR($C79="*",$C79&lt;400),"",IF(AND('201920 DATA'!H79="*",$C79&gt;=400),"*",IF($C79&gt;=400,ROUND('201920 DATA'!H79/$C79,2),"")))</f>
        <v/>
      </c>
      <c r="U79" s="289" t="str">
        <f>IF(OR($C79="*",$C79&lt;400),"",IF(AND('201920 DATA'!FP79="*",$C79&gt;=400),"*",IF($C79&gt;=400,ROUND('201920 DATA'!FP79/$C79,2),"")))</f>
        <v/>
      </c>
      <c r="V79" s="312" t="str">
        <f>IF(OR($D79="*",$D79&lt;400),"",IF(AND('201920 DATA'!M79="*",$D79&gt;=400),"*",IF($D79&gt;=400,ROUND('201920 DATA'!M79/$D79,2),"")))</f>
        <v/>
      </c>
      <c r="W79" s="312" t="str">
        <f>IF(OR($D79="*",$D79&lt;400),"",IF(AND('201920 DATA'!N79="*",$D79&gt;=400),"*",IF($D79&gt;=400,ROUND('201920 DATA'!N79/$D79,2),"")))</f>
        <v/>
      </c>
      <c r="X79" s="312" t="str">
        <f>IF(OR($D79="*",$D79&lt;400),"",IF(AND('201920 DATA'!O79="*",$D79&gt;=400),"*",IF($D79&gt;=400,ROUND('201920 DATA'!O79/$D79,2),"")))</f>
        <v/>
      </c>
      <c r="Y79" s="312" t="str">
        <f>IF(OR($D79="*",$D79&lt;400),"",IF(AND('201920 DATA'!P79="*",$D79&gt;=400),"*",IF($D79&gt;=400,ROUND('201920 DATA'!P79/$D79,2),"")))</f>
        <v/>
      </c>
      <c r="Z79" s="312" t="str">
        <f>IF(OR($D79="*",$D79&lt;400),"",IF(AND('201920 DATA'!Q79="*",$D79&gt;=400),"*",IF($D79&gt;=400,ROUND('201920 DATA'!Q79/$D79,2),"")))</f>
        <v/>
      </c>
      <c r="AA79" s="312" t="str">
        <f>IF(OR($D79="*",$D79&lt;400),"",IF(AND('201920 DATA'!R79="*",$D79&gt;=400),"*",IF($D79&gt;=400,ROUND('201920 DATA'!R79/$D79,2),"")))</f>
        <v/>
      </c>
      <c r="AB79" s="312" t="str">
        <f>IF(OR($D79="*",$D79&lt;400),"",IF(AND('201920 DATA'!S79="*",$D79&gt;=400),"*",IF($D79&gt;=400,ROUND('201920 DATA'!S79/$D79,2),"")))</f>
        <v/>
      </c>
      <c r="AC79" s="312" t="str">
        <f>IF(OR($D79="*",$D79&lt;400),"",IF(AND('201920 DATA'!T79="*",$D79&gt;=400),"*",IF($D79&gt;=400,ROUND('201920 DATA'!T79/$D79,2),"")))</f>
        <v/>
      </c>
      <c r="AD79" s="289" t="str">
        <f>IF(OR($C79="*",$C79&lt;400),"",IF(AND('201920 DATA'!BC79="*",$C79&gt;=400),"*",IF($C79&gt;=400,ROUND('201920 DATA'!BC79/$C79,2),"")))</f>
        <v/>
      </c>
      <c r="AE79" s="289" t="str">
        <f>IF(OR($C79="*",$C79&lt;400),"",IF(AND('201920 DATA'!BD79="*",$C79&gt;=400),"*",IF($C79&gt;=400,ROUND('201920 DATA'!BD79/$C79,2),"")))</f>
        <v/>
      </c>
      <c r="AF79" s="289" t="str">
        <f>IF(OR($C79="*",$C79&lt;400),"",IF(AND('201920 DATA'!BE79="*",$C79&gt;=400),"*",IF($C79&gt;=400,ROUND('201920 DATA'!BE79/$C79,2),"")))</f>
        <v/>
      </c>
      <c r="AG79" s="289" t="str">
        <f>IF(OR($C79="*",$C79&lt;400),"",IF(AND('201920 DATA'!BF79="*",$C79&gt;=400),"*",IF($C79&gt;=400,ROUND('201920 DATA'!BF79/$C79,2),"")))</f>
        <v/>
      </c>
      <c r="AH79" s="289" t="str">
        <f>IF(OR($C79="*",$C79&lt;400),"",IF(AND('201920 DATA'!BG79="*",$C79&gt;=400),"*",IF($C79&gt;=400,ROUND('201920 DATA'!BG79/$C79,2),"")))</f>
        <v/>
      </c>
      <c r="AI79" s="289" t="str">
        <f>IF(OR($C79="*",$C79&lt;400),"",IF(AND('201920 DATA'!BH79="*",$C79&gt;=400),"*",IF($C79&gt;=400,ROUND('201920 DATA'!BH79/$C79,2),"")))</f>
        <v/>
      </c>
      <c r="AJ79" s="289" t="str">
        <f>IF(OR($C79="*",$C79&lt;400),"",IF(AND('201920 DATA'!BI79="*",$C79&gt;=400),"*",IF($C79&gt;=400,ROUND('201920 DATA'!BI79/$C79,2),"")))</f>
        <v/>
      </c>
      <c r="AK79" s="289" t="str">
        <f>IF(OR($C79="*",$C79&lt;400),"",IF(AND('201920 DATA'!BJ79="*",$C79&gt;=400),"*",IF($C79&gt;=400,ROUND('201920 DATA'!BJ79/$C79,2),"")))</f>
        <v/>
      </c>
      <c r="AL79" s="289" t="str">
        <f>IF(OR($C79="*",$C79&lt;400),"",IF(AND('201920 DATA'!BK79="*",$C79&gt;=400),"*",IF($C79&gt;=400,ROUND('201920 DATA'!BK79/$C79,2),"")))</f>
        <v/>
      </c>
      <c r="AM79" s="289" t="str">
        <f>IF(OR($C79="*",$C79&lt;400),"",IF(AND('201920 DATA'!BL79="*",$C79&gt;=400),"*",IF($C79&gt;=400,ROUND('201920 DATA'!BL79/$C79,2),"")))</f>
        <v/>
      </c>
      <c r="AN79" s="289" t="str">
        <f>IF(OR($C79="*",$C79&lt;400),"",IF(AND('201920 DATA'!BM79="*",$C79&gt;=400),"*",IF($C79&gt;=400,ROUND('201920 DATA'!BM79/$C79,2),"")))</f>
        <v/>
      </c>
      <c r="AO79" s="289" t="str">
        <f>IF(OR($C79="*",$C79&lt;400),"",IF(AND('201920 DATA'!BN79="*",$C79&gt;=400),"*",IF($C79&gt;=400,ROUND('201920 DATA'!BN79/$C79,2),"")))</f>
        <v/>
      </c>
      <c r="AP79" s="289" t="str">
        <f>IF(OR($C79="*",$C79&lt;400),"",IF(AND('201920 DATA'!BO79="*",$C79&gt;=400),"*",IF($C79&gt;=400,ROUND('201920 DATA'!BO79/$C79,2),"")))</f>
        <v/>
      </c>
      <c r="AQ79" s="289" t="str">
        <f>IF(OR($C79="*",$C79&lt;400),"",IF(AND('201920 DATA'!BP79="*",$C79&gt;=400),"*",IF($C79&gt;=400,ROUND('201920 DATA'!BP79/$C79,2),"")))</f>
        <v/>
      </c>
      <c r="AR79" s="289" t="str">
        <f>IF(OR($C79="*",$C79&lt;400),"",IF(AND('201920 DATA'!BQ79="*",$C79&gt;=400),"*",IF($C79&gt;=400,ROUND('201920 DATA'!BQ79/$C79,2),"")))</f>
        <v/>
      </c>
      <c r="AS79" s="289" t="str">
        <f>IF(OR($C79="*",$C79&lt;400),"",IF(AND('201920 DATA'!BR79="*",$C79&gt;=400),"*",IF($C79&gt;=400,ROUND('201920 DATA'!BR79/$C79,2),"")))</f>
        <v/>
      </c>
      <c r="AT79" s="289" t="str">
        <f>IF(OR($C79="*",$C79&lt;400),"",IF(AND('201920 DATA'!BS79="*",$C79&gt;=400),"*",IF($C79&gt;=400,ROUND('201920 DATA'!BS79/$C79,2),"")))</f>
        <v/>
      </c>
      <c r="AU79" s="289" t="str">
        <f>IF(OR($C79="*",$C79&lt;400),"",IF(AND('201920 DATA'!BT79="*",$C79&gt;=400),"*",IF($C79&gt;=400,ROUND('201920 DATA'!BT79/$C79,2),"")))</f>
        <v/>
      </c>
      <c r="AV79" s="289" t="str">
        <f>IF(OR($C79="*",$C79&lt;400),"",IF(AND('201920 DATA'!BU79="*",$C79&gt;=400),"*",IF($C79&gt;=400,ROUND('201920 DATA'!BU79/$C79,2),"")))</f>
        <v/>
      </c>
      <c r="AW79" s="289" t="str">
        <f>IF(OR($C79="*",$C79&lt;400),"",IF(AND('201920 DATA'!BV79="*",$C79&gt;=400),"*",IF($C79&gt;=400,ROUND('201920 DATA'!BV79/$C79,2),"")))</f>
        <v/>
      </c>
      <c r="AX79" s="289" t="str">
        <f>IF(OR($C79="*",$C79&lt;400),"",IF(AND('201920 DATA'!BW79="*",$C79&gt;=400),"*",IF($C79&gt;=400,ROUND('201920 DATA'!BW79/$C79,2),"")))</f>
        <v/>
      </c>
      <c r="AZ79" s="365">
        <v>275</v>
      </c>
    </row>
    <row r="80" spans="1:52" x14ac:dyDescent="0.2">
      <c r="A80" s="373" t="s">
        <v>1540</v>
      </c>
      <c r="B80" s="287">
        <f>'201920 DATA'!B80</f>
        <v>300</v>
      </c>
      <c r="C80" s="288">
        <f>'201920 DATA'!C80</f>
        <v>300</v>
      </c>
      <c r="D80" s="293">
        <f>'201920 DATA'!FQ80</f>
        <v>0</v>
      </c>
      <c r="F80" s="313" t="str">
        <f t="shared" si="2"/>
        <v/>
      </c>
      <c r="G80" s="295" t="str">
        <f t="shared" si="3"/>
        <v/>
      </c>
      <c r="H80" s="289" t="str">
        <f>IF(OR($C80="*",$C80&lt;400),"",IF(AND('201920 DATA'!F80="*",$C80&gt;=400),"*",IF($C80&gt;=400,ROUND('201920 DATA'!F80/$C80,2),"")))</f>
        <v/>
      </c>
      <c r="I80" s="296" t="str">
        <f>IF(OR($B80="*",$B80&lt;400),"",IF(AND('201920 DATA'!Y80="*",$B80&gt;=400),"*",IF($B80&gt;=400,ROUND('201920 DATA'!Y80/$B80,2),"")))</f>
        <v/>
      </c>
      <c r="J80" s="296" t="str">
        <f>IF(OR($B80="*",$B80&lt;400),"",IF(AND('201920 DATA'!Z80="*",$B80&gt;=400),"*",IF($B80&gt;=400,ROUND('201920 DATA'!Z80/$B80,2),"")))</f>
        <v/>
      </c>
      <c r="K80" s="296" t="str">
        <f>IF(OR($B80="*",$B80&lt;400),"",IF(AND('201920 DATA'!AA80="*",$B80&gt;=400),"*",IF($B80&gt;=400,ROUND('201920 DATA'!AA80/$B80,2),"")))</f>
        <v/>
      </c>
      <c r="L80" s="296" t="str">
        <f>IF(OR($B80="*",$B80&lt;400),"",IF(AND('201920 DATA'!AB80="*",$B80&gt;=400),"*",IF($B80&gt;=400,ROUND('201920 DATA'!AB80/$B80,2),"")))</f>
        <v/>
      </c>
      <c r="M80" s="296" t="str">
        <f>IF(OR($B80="*",$B80&lt;400),"",IF(AND('201920 DATA'!AC80="*",$B80&gt;=400),"*",IF($B80&gt;=400,ROUND('201920 DATA'!AC80/$B80,2),"")))</f>
        <v/>
      </c>
      <c r="N80" s="296" t="str">
        <f>IF(OR($B80="*",$B80&lt;400),"",IF(AND('201920 DATA'!AD80="*",$B80&gt;=400),"*",IF($B80&gt;=400,ROUND('201920 DATA'!AD80/$B80,2),"")))</f>
        <v/>
      </c>
      <c r="O80" s="296" t="str">
        <f>IF(OR($B80="*",$B80&lt;400),"",IF(AND('201920 DATA'!AE80="*",$B80&gt;=400),"*",IF($B80&gt;=400,ROUND('201920 DATA'!AE80/$B80,2),"")))</f>
        <v/>
      </c>
      <c r="P80" s="297"/>
      <c r="Q80" s="296" t="str">
        <f>IF(OR($B80="*",$B80&lt;400),"",IF(AND('201920 DATA'!FO80="*",$B80&gt;=400),"*",IF($B80&gt;=400,ROUND('201920 DATA'!FO80/$B80,2),"")))</f>
        <v/>
      </c>
      <c r="R80" s="289" t="str">
        <f>IF(OR($C80="*",$C80&lt;400),"",IF(AND('201920 DATA'!F80="*",$C80&gt;=400),"*",IF($C80&gt;=400,ROUND('201920 DATA'!F80/$C80,2),"")))</f>
        <v/>
      </c>
      <c r="S80" s="289" t="str">
        <f>IF(OR($C80="*",$C80&lt;400),"",IF(AND('201920 DATA'!G80="*",$C80&gt;=400),"*",IF($C80&gt;=400,ROUND('201920 DATA'!G80/$C80,2),"")))</f>
        <v/>
      </c>
      <c r="T80" s="289" t="str">
        <f>IF(OR($C80="*",$C80&lt;400),"",IF(AND('201920 DATA'!H80="*",$C80&gt;=400),"*",IF($C80&gt;=400,ROUND('201920 DATA'!H80/$C80,2),"")))</f>
        <v/>
      </c>
      <c r="U80" s="289" t="str">
        <f>IF(OR($C80="*",$C80&lt;400),"",IF(AND('201920 DATA'!FP80="*",$C80&gt;=400),"*",IF($C80&gt;=400,ROUND('201920 DATA'!FP80/$C80,2),"")))</f>
        <v/>
      </c>
      <c r="V80" s="312" t="str">
        <f>IF(OR($D80="*",$D80&lt;400),"",IF(AND('201920 DATA'!M80="*",$D80&gt;=400),"*",IF($D80&gt;=400,ROUND('201920 DATA'!M80/$D80,2),"")))</f>
        <v/>
      </c>
      <c r="W80" s="312" t="str">
        <f>IF(OR($D80="*",$D80&lt;400),"",IF(AND('201920 DATA'!N80="*",$D80&gt;=400),"*",IF($D80&gt;=400,ROUND('201920 DATA'!N80/$D80,2),"")))</f>
        <v/>
      </c>
      <c r="X80" s="312" t="str">
        <f>IF(OR($D80="*",$D80&lt;400),"",IF(AND('201920 DATA'!O80="*",$D80&gt;=400),"*",IF($D80&gt;=400,ROUND('201920 DATA'!O80/$D80,2),"")))</f>
        <v/>
      </c>
      <c r="Y80" s="312" t="str">
        <f>IF(OR($D80="*",$D80&lt;400),"",IF(AND('201920 DATA'!P80="*",$D80&gt;=400),"*",IF($D80&gt;=400,ROUND('201920 DATA'!P80/$D80,2),"")))</f>
        <v/>
      </c>
      <c r="Z80" s="312" t="str">
        <f>IF(OR($D80="*",$D80&lt;400),"",IF(AND('201920 DATA'!Q80="*",$D80&gt;=400),"*",IF($D80&gt;=400,ROUND('201920 DATA'!Q80/$D80,2),"")))</f>
        <v/>
      </c>
      <c r="AA80" s="312" t="str">
        <f>IF(OR($D80="*",$D80&lt;400),"",IF(AND('201920 DATA'!R80="*",$D80&gt;=400),"*",IF($D80&gt;=400,ROUND('201920 DATA'!R80/$D80,2),"")))</f>
        <v/>
      </c>
      <c r="AB80" s="312" t="str">
        <f>IF(OR($D80="*",$D80&lt;400),"",IF(AND('201920 DATA'!S80="*",$D80&gt;=400),"*",IF($D80&gt;=400,ROUND('201920 DATA'!S80/$D80,2),"")))</f>
        <v/>
      </c>
      <c r="AC80" s="312" t="str">
        <f>IF(OR($D80="*",$D80&lt;400),"",IF(AND('201920 DATA'!T80="*",$D80&gt;=400),"*",IF($D80&gt;=400,ROUND('201920 DATA'!T80/$D80,2),"")))</f>
        <v/>
      </c>
      <c r="AD80" s="289" t="str">
        <f>IF(OR($C80="*",$C80&lt;400),"",IF(AND('201920 DATA'!BC80="*",$C80&gt;=400),"*",IF($C80&gt;=400,ROUND('201920 DATA'!BC80/$C80,2),"")))</f>
        <v/>
      </c>
      <c r="AE80" s="289" t="str">
        <f>IF(OR($C80="*",$C80&lt;400),"",IF(AND('201920 DATA'!BD80="*",$C80&gt;=400),"*",IF($C80&gt;=400,ROUND('201920 DATA'!BD80/$C80,2),"")))</f>
        <v/>
      </c>
      <c r="AF80" s="289" t="str">
        <f>IF(OR($C80="*",$C80&lt;400),"",IF(AND('201920 DATA'!BE80="*",$C80&gt;=400),"*",IF($C80&gt;=400,ROUND('201920 DATA'!BE80/$C80,2),"")))</f>
        <v/>
      </c>
      <c r="AG80" s="289" t="str">
        <f>IF(OR($C80="*",$C80&lt;400),"",IF(AND('201920 DATA'!BF80="*",$C80&gt;=400),"*",IF($C80&gt;=400,ROUND('201920 DATA'!BF80/$C80,2),"")))</f>
        <v/>
      </c>
      <c r="AH80" s="289" t="str">
        <f>IF(OR($C80="*",$C80&lt;400),"",IF(AND('201920 DATA'!BG80="*",$C80&gt;=400),"*",IF($C80&gt;=400,ROUND('201920 DATA'!BG80/$C80,2),"")))</f>
        <v/>
      </c>
      <c r="AI80" s="289" t="str">
        <f>IF(OR($C80="*",$C80&lt;400),"",IF(AND('201920 DATA'!BH80="*",$C80&gt;=400),"*",IF($C80&gt;=400,ROUND('201920 DATA'!BH80/$C80,2),"")))</f>
        <v/>
      </c>
      <c r="AJ80" s="289" t="str">
        <f>IF(OR($C80="*",$C80&lt;400),"",IF(AND('201920 DATA'!BI80="*",$C80&gt;=400),"*",IF($C80&gt;=400,ROUND('201920 DATA'!BI80/$C80,2),"")))</f>
        <v/>
      </c>
      <c r="AK80" s="289" t="str">
        <f>IF(OR($C80="*",$C80&lt;400),"",IF(AND('201920 DATA'!BJ80="*",$C80&gt;=400),"*",IF($C80&gt;=400,ROUND('201920 DATA'!BJ80/$C80,2),"")))</f>
        <v/>
      </c>
      <c r="AL80" s="289" t="str">
        <f>IF(OR($C80="*",$C80&lt;400),"",IF(AND('201920 DATA'!BK80="*",$C80&gt;=400),"*",IF($C80&gt;=400,ROUND('201920 DATA'!BK80/$C80,2),"")))</f>
        <v/>
      </c>
      <c r="AM80" s="289" t="str">
        <f>IF(OR($C80="*",$C80&lt;400),"",IF(AND('201920 DATA'!BL80="*",$C80&gt;=400),"*",IF($C80&gt;=400,ROUND('201920 DATA'!BL80/$C80,2),"")))</f>
        <v/>
      </c>
      <c r="AN80" s="289" t="str">
        <f>IF(OR($C80="*",$C80&lt;400),"",IF(AND('201920 DATA'!BM80="*",$C80&gt;=400),"*",IF($C80&gt;=400,ROUND('201920 DATA'!BM80/$C80,2),"")))</f>
        <v/>
      </c>
      <c r="AO80" s="289" t="str">
        <f>IF(OR($C80="*",$C80&lt;400),"",IF(AND('201920 DATA'!BN80="*",$C80&gt;=400),"*",IF($C80&gt;=400,ROUND('201920 DATA'!BN80/$C80,2),"")))</f>
        <v/>
      </c>
      <c r="AP80" s="289" t="str">
        <f>IF(OR($C80="*",$C80&lt;400),"",IF(AND('201920 DATA'!BO80="*",$C80&gt;=400),"*",IF($C80&gt;=400,ROUND('201920 DATA'!BO80/$C80,2),"")))</f>
        <v/>
      </c>
      <c r="AQ80" s="289" t="str">
        <f>IF(OR($C80="*",$C80&lt;400),"",IF(AND('201920 DATA'!BP80="*",$C80&gt;=400),"*",IF($C80&gt;=400,ROUND('201920 DATA'!BP80/$C80,2),"")))</f>
        <v/>
      </c>
      <c r="AR80" s="289" t="str">
        <f>IF(OR($C80="*",$C80&lt;400),"",IF(AND('201920 DATA'!BQ80="*",$C80&gt;=400),"*",IF($C80&gt;=400,ROUND('201920 DATA'!BQ80/$C80,2),"")))</f>
        <v/>
      </c>
      <c r="AS80" s="289" t="str">
        <f>IF(OR($C80="*",$C80&lt;400),"",IF(AND('201920 DATA'!BR80="*",$C80&gt;=400),"*",IF($C80&gt;=400,ROUND('201920 DATA'!BR80/$C80,2),"")))</f>
        <v/>
      </c>
      <c r="AT80" s="289" t="str">
        <f>IF(OR($C80="*",$C80&lt;400),"",IF(AND('201920 DATA'!BS80="*",$C80&gt;=400),"*",IF($C80&gt;=400,ROUND('201920 DATA'!BS80/$C80,2),"")))</f>
        <v/>
      </c>
      <c r="AU80" s="289" t="str">
        <f>IF(OR($C80="*",$C80&lt;400),"",IF(AND('201920 DATA'!BT80="*",$C80&gt;=400),"*",IF($C80&gt;=400,ROUND('201920 DATA'!BT80/$C80,2),"")))</f>
        <v/>
      </c>
      <c r="AV80" s="289" t="str">
        <f>IF(OR($C80="*",$C80&lt;400),"",IF(AND('201920 DATA'!BU80="*",$C80&gt;=400),"*",IF($C80&gt;=400,ROUND('201920 DATA'!BU80/$C80,2),"")))</f>
        <v/>
      </c>
      <c r="AW80" s="289" t="str">
        <f>IF(OR($C80="*",$C80&lt;400),"",IF(AND('201920 DATA'!BV80="*",$C80&gt;=400),"*",IF($C80&gt;=400,ROUND('201920 DATA'!BV80/$C80,2),"")))</f>
        <v/>
      </c>
      <c r="AX80" s="289" t="str">
        <f>IF(OR($C80="*",$C80&lt;400),"",IF(AND('201920 DATA'!BW80="*",$C80&gt;=400),"*",IF($C80&gt;=400,ROUND('201920 DATA'!BW80/$C80,2),"")))</f>
        <v/>
      </c>
      <c r="AZ80" s="365">
        <v>310</v>
      </c>
    </row>
    <row r="81" spans="1:52" x14ac:dyDescent="0.2">
      <c r="A81" s="373" t="s">
        <v>609</v>
      </c>
      <c r="B81" s="287">
        <f>'201920 DATA'!B81</f>
        <v>800</v>
      </c>
      <c r="C81" s="288">
        <f>'201920 DATA'!C81</f>
        <v>770</v>
      </c>
      <c r="D81" s="293">
        <f>'201920 DATA'!FQ81</f>
        <v>35</v>
      </c>
      <c r="F81" s="313">
        <f t="shared" si="2"/>
        <v>-0.16</v>
      </c>
      <c r="G81" s="295">
        <f t="shared" si="3"/>
        <v>0.96</v>
      </c>
      <c r="H81" s="289" t="str">
        <f>IF(OR($C81="*",$C81&lt;400),"",IF(AND('201920 DATA'!F81="*",$C81&gt;=400),"*",IF($C81&gt;=400,ROUND('201920 DATA'!F81/$C81,2),"")))</f>
        <v>*</v>
      </c>
      <c r="I81" s="296">
        <f>IF(OR($B81="*",$B81&lt;400),"",IF(AND('201920 DATA'!Y81="*",$B81&gt;=400),"*",IF($B81&gt;=400,ROUND('201920 DATA'!Y81/$B81,2),"")))</f>
        <v>0</v>
      </c>
      <c r="J81" s="296" t="str">
        <f>IF(OR($B81="*",$B81&lt;400),"",IF(AND('201920 DATA'!Z81="*",$B81&gt;=400),"*",IF($B81&gt;=400,ROUND('201920 DATA'!Z81/$B81,2),"")))</f>
        <v>*</v>
      </c>
      <c r="K81" s="296" t="str">
        <f>IF(OR($B81="*",$B81&lt;400),"",IF(AND('201920 DATA'!AA81="*",$B81&gt;=400),"*",IF($B81&gt;=400,ROUND('201920 DATA'!AA81/$B81,2),"")))</f>
        <v>*</v>
      </c>
      <c r="L81" s="296">
        <f>IF(OR($B81="*",$B81&lt;400),"",IF(AND('201920 DATA'!AB81="*",$B81&gt;=400),"*",IF($B81&gt;=400,ROUND('201920 DATA'!AB81/$B81,2),"")))</f>
        <v>0.04</v>
      </c>
      <c r="M81" s="296">
        <f>IF(OR($B81="*",$B81&lt;400),"",IF(AND('201920 DATA'!AC81="*",$B81&gt;=400),"*",IF($B81&gt;=400,ROUND('201920 DATA'!AC81/$B81,2),"")))</f>
        <v>0.21</v>
      </c>
      <c r="N81" s="296">
        <f>IF(OR($B81="*",$B81&lt;400),"",IF(AND('201920 DATA'!AD81="*",$B81&gt;=400),"*",IF($B81&gt;=400,ROUND('201920 DATA'!AD81/$B81,2),"")))</f>
        <v>0.6</v>
      </c>
      <c r="O81" s="296">
        <f>IF(OR($B81="*",$B81&lt;400),"",IF(AND('201920 DATA'!AE81="*",$B81&gt;=400),"*",IF($B81&gt;=400,ROUND('201920 DATA'!AE81/$B81,2),"")))</f>
        <v>0.14000000000000001</v>
      </c>
      <c r="P81" s="297"/>
      <c r="Q81" s="296">
        <f>IF(OR($B81="*",$B81&lt;400),"",IF(AND('201920 DATA'!FO81="*",$B81&gt;=400),"*",IF($B81&gt;=400,ROUND('201920 DATA'!FO81/$B81,2),"")))</f>
        <v>0.84</v>
      </c>
      <c r="R81" s="289" t="str">
        <f>IF(OR($C81="*",$C81&lt;400),"",IF(AND('201920 DATA'!F81="*",$C81&gt;=400),"*",IF($C81&gt;=400,ROUND('201920 DATA'!F81/$C81,2),"")))</f>
        <v>*</v>
      </c>
      <c r="S81" s="289">
        <f>IF(OR($C81="*",$C81&lt;400),"",IF(AND('201920 DATA'!G81="*",$C81&gt;=400),"*",IF($C81&gt;=400,ROUND('201920 DATA'!G81/$C81,2),"")))</f>
        <v>0</v>
      </c>
      <c r="T81" s="289">
        <f>IF(OR($C81="*",$C81&lt;400),"",IF(AND('201920 DATA'!H81="*",$C81&gt;=400),"*",IF($C81&gt;=400,ROUND('201920 DATA'!H81/$C81,2),"")))</f>
        <v>0.17</v>
      </c>
      <c r="U81" s="289">
        <f>IF(OR($C81="*",$C81&lt;400),"",IF(AND('201920 DATA'!FP81="*",$C81&gt;=400),"*",IF($C81&gt;=400,ROUND('201920 DATA'!FP81/$C81,2),"")))</f>
        <v>0.82</v>
      </c>
      <c r="V81" s="312" t="str">
        <f>IF(OR($D81="*",$D81&lt;400),"",IF(AND('201920 DATA'!M81="*",$D81&gt;=400),"*",IF($D81&gt;=400,ROUND('201920 DATA'!M81/$D81,2),"")))</f>
        <v/>
      </c>
      <c r="W81" s="312" t="str">
        <f>IF(OR($D81="*",$D81&lt;400),"",IF(AND('201920 DATA'!N81="*",$D81&gt;=400),"*",IF($D81&gt;=400,ROUND('201920 DATA'!N81/$D81,2),"")))</f>
        <v/>
      </c>
      <c r="X81" s="312" t="str">
        <f>IF(OR($D81="*",$D81&lt;400),"",IF(AND('201920 DATA'!O81="*",$D81&gt;=400),"*",IF($D81&gt;=400,ROUND('201920 DATA'!O81/$D81,2),"")))</f>
        <v/>
      </c>
      <c r="Y81" s="312" t="str">
        <f>IF(OR($D81="*",$D81&lt;400),"",IF(AND('201920 DATA'!P81="*",$D81&gt;=400),"*",IF($D81&gt;=400,ROUND('201920 DATA'!P81/$D81,2),"")))</f>
        <v/>
      </c>
      <c r="Z81" s="312" t="str">
        <f>IF(OR($D81="*",$D81&lt;400),"",IF(AND('201920 DATA'!Q81="*",$D81&gt;=400),"*",IF($D81&gt;=400,ROUND('201920 DATA'!Q81/$D81,2),"")))</f>
        <v/>
      </c>
      <c r="AA81" s="312" t="str">
        <f>IF(OR($D81="*",$D81&lt;400),"",IF(AND('201920 DATA'!R81="*",$D81&gt;=400),"*",IF($D81&gt;=400,ROUND('201920 DATA'!R81/$D81,2),"")))</f>
        <v/>
      </c>
      <c r="AB81" s="312" t="str">
        <f>IF(OR($D81="*",$D81&lt;400),"",IF(AND('201920 DATA'!S81="*",$D81&gt;=400),"*",IF($D81&gt;=400,ROUND('201920 DATA'!S81/$D81,2),"")))</f>
        <v/>
      </c>
      <c r="AC81" s="312" t="str">
        <f>IF(OR($D81="*",$D81&lt;400),"",IF(AND('201920 DATA'!T81="*",$D81&gt;=400),"*",IF($D81&gt;=400,ROUND('201920 DATA'!T81/$D81,2),"")))</f>
        <v/>
      </c>
      <c r="AD81" s="289">
        <f>IF(OR($C81="*",$C81&lt;400),"",IF(AND('201920 DATA'!BC81="*",$C81&gt;=400),"*",IF($C81&gt;=400,ROUND('201920 DATA'!BC81/$C81,2),"")))</f>
        <v>0.02</v>
      </c>
      <c r="AE81" s="289">
        <f>IF(OR($C81="*",$C81&lt;400),"",IF(AND('201920 DATA'!BD81="*",$C81&gt;=400),"*",IF($C81&gt;=400,ROUND('201920 DATA'!BD81/$C81,2),"")))</f>
        <v>0.01</v>
      </c>
      <c r="AF81" s="289" t="str">
        <f>IF(OR($C81="*",$C81&lt;400),"",IF(AND('201920 DATA'!BE81="*",$C81&gt;=400),"*",IF($C81&gt;=400,ROUND('201920 DATA'!BE81/$C81,2),"")))</f>
        <v>*</v>
      </c>
      <c r="AG81" s="289">
        <f>IF(OR($C81="*",$C81&lt;400),"",IF(AND('201920 DATA'!BF81="*",$C81&gt;=400),"*",IF($C81&gt;=400,ROUND('201920 DATA'!BF81/$C81,2),"")))</f>
        <v>0.01</v>
      </c>
      <c r="AH81" s="289">
        <f>IF(OR($C81="*",$C81&lt;400),"",IF(AND('201920 DATA'!BG81="*",$C81&gt;=400),"*",IF($C81&gt;=400,ROUND('201920 DATA'!BG81/$C81,2),"")))</f>
        <v>0.02</v>
      </c>
      <c r="AI81" s="289">
        <f>IF(OR($C81="*",$C81&lt;400),"",IF(AND('201920 DATA'!BH81="*",$C81&gt;=400),"*",IF($C81&gt;=400,ROUND('201920 DATA'!BH81/$C81,2),"")))</f>
        <v>0.03</v>
      </c>
      <c r="AJ81" s="289">
        <f>IF(OR($C81="*",$C81&lt;400),"",IF(AND('201920 DATA'!BI81="*",$C81&gt;=400),"*",IF($C81&gt;=400,ROUND('201920 DATA'!BI81/$C81,2),"")))</f>
        <v>0</v>
      </c>
      <c r="AK81" s="289">
        <f>IF(OR($C81="*",$C81&lt;400),"",IF(AND('201920 DATA'!BJ81="*",$C81&gt;=400),"*",IF($C81&gt;=400,ROUND('201920 DATA'!BJ81/$C81,2),"")))</f>
        <v>0</v>
      </c>
      <c r="AL81" s="289">
        <f>IF(OR($C81="*",$C81&lt;400),"",IF(AND('201920 DATA'!BK81="*",$C81&gt;=400),"*",IF($C81&gt;=400,ROUND('201920 DATA'!BK81/$C81,2),"")))</f>
        <v>0.13</v>
      </c>
      <c r="AM81" s="289">
        <f>IF(OR($C81="*",$C81&lt;400),"",IF(AND('201920 DATA'!BL81="*",$C81&gt;=400),"*",IF($C81&gt;=400,ROUND('201920 DATA'!BL81/$C81,2),"")))</f>
        <v>7.0000000000000007E-2</v>
      </c>
      <c r="AN81" s="289">
        <f>IF(OR($C81="*",$C81&lt;400),"",IF(AND('201920 DATA'!BM81="*",$C81&gt;=400),"*",IF($C81&gt;=400,ROUND('201920 DATA'!BM81/$C81,2),"")))</f>
        <v>0.04</v>
      </c>
      <c r="AO81" s="289">
        <f>IF(OR($C81="*",$C81&lt;400),"",IF(AND('201920 DATA'!BN81="*",$C81&gt;=400),"*",IF($C81&gt;=400,ROUND('201920 DATA'!BN81/$C81,2),"")))</f>
        <v>0.03</v>
      </c>
      <c r="AP81" s="289">
        <f>IF(OR($C81="*",$C81&lt;400),"",IF(AND('201920 DATA'!BO81="*",$C81&gt;=400),"*",IF($C81&gt;=400,ROUND('201920 DATA'!BO81/$C81,2),"")))</f>
        <v>0.06</v>
      </c>
      <c r="AQ81" s="289">
        <f>IF(OR($C81="*",$C81&lt;400),"",IF(AND('201920 DATA'!BP81="*",$C81&gt;=400),"*",IF($C81&gt;=400,ROUND('201920 DATA'!BP81/$C81,2),"")))</f>
        <v>0.03</v>
      </c>
      <c r="AR81" s="289">
        <f>IF(OR($C81="*",$C81&lt;400),"",IF(AND('201920 DATA'!BQ81="*",$C81&gt;=400),"*",IF($C81&gt;=400,ROUND('201920 DATA'!BQ81/$C81,2),"")))</f>
        <v>0</v>
      </c>
      <c r="AS81" s="289">
        <f>IF(OR($C81="*",$C81&lt;400),"",IF(AND('201920 DATA'!BR81="*",$C81&gt;=400),"*",IF($C81&gt;=400,ROUND('201920 DATA'!BR81/$C81,2),"")))</f>
        <v>0</v>
      </c>
      <c r="AT81" s="289">
        <f>IF(OR($C81="*",$C81&lt;400),"",IF(AND('201920 DATA'!BS81="*",$C81&gt;=400),"*",IF($C81&gt;=400,ROUND('201920 DATA'!BS81/$C81,2),"")))</f>
        <v>0</v>
      </c>
      <c r="AU81" s="289">
        <f>IF(OR($C81="*",$C81&lt;400),"",IF(AND('201920 DATA'!BT81="*",$C81&gt;=400),"*",IF($C81&gt;=400,ROUND('201920 DATA'!BT81/$C81,2),"")))</f>
        <v>0.22</v>
      </c>
      <c r="AV81" s="289">
        <f>IF(OR($C81="*",$C81&lt;400),"",IF(AND('201920 DATA'!BU81="*",$C81&gt;=400),"*",IF($C81&gt;=400,ROUND('201920 DATA'!BU81/$C81,2),"")))</f>
        <v>0.3</v>
      </c>
      <c r="AW81" s="289">
        <f>IF(OR($C81="*",$C81&lt;400),"",IF(AND('201920 DATA'!BV81="*",$C81&gt;=400),"*",IF($C81&gt;=400,ROUND('201920 DATA'!BV81/$C81,2),"")))</f>
        <v>0</v>
      </c>
      <c r="AX81" s="289">
        <f>IF(OR($C81="*",$C81&lt;400),"",IF(AND('201920 DATA'!BW81="*",$C81&gt;=400),"*",IF($C81&gt;=400,ROUND('201920 DATA'!BW81/$C81,2),"")))</f>
        <v>0.04</v>
      </c>
      <c r="AZ81" s="365">
        <v>925</v>
      </c>
    </row>
    <row r="82" spans="1:52" x14ac:dyDescent="0.2">
      <c r="A82" s="373" t="s">
        <v>1595</v>
      </c>
      <c r="B82" s="287">
        <f>'201920 DATA'!B82</f>
        <v>855</v>
      </c>
      <c r="C82" s="288">
        <f>'201920 DATA'!C82</f>
        <v>855</v>
      </c>
      <c r="D82" s="293">
        <f>'201920 DATA'!FQ82</f>
        <v>855</v>
      </c>
      <c r="F82" s="313">
        <f t="shared" si="2"/>
        <v>1</v>
      </c>
      <c r="G82" s="295">
        <f t="shared" si="3"/>
        <v>1</v>
      </c>
      <c r="H82" s="289">
        <f>IF(OR($C82="*",$C82&lt;400),"",IF(AND('201920 DATA'!F82="*",$C82&gt;=400),"*",IF($C82&gt;=400,ROUND('201920 DATA'!F82/$C82,2),"")))</f>
        <v>0</v>
      </c>
      <c r="I82" s="296">
        <f>IF(OR($B82="*",$B82&lt;400),"",IF(AND('201920 DATA'!Y82="*",$B82&gt;=400),"*",IF($B82&gt;=400,ROUND('201920 DATA'!Y82/$B82,2),"")))</f>
        <v>0.98</v>
      </c>
      <c r="J82" s="296">
        <f>IF(OR($B82="*",$B82&lt;400),"",IF(AND('201920 DATA'!Z82="*",$B82&gt;=400),"*",IF($B82&gt;=400,ROUND('201920 DATA'!Z82/$B82,2),"")))</f>
        <v>0.02</v>
      </c>
      <c r="K82" s="296">
        <f>IF(OR($B82="*",$B82&lt;400),"",IF(AND('201920 DATA'!AA82="*",$B82&gt;=400),"*",IF($B82&gt;=400,ROUND('201920 DATA'!AA82/$B82,2),"")))</f>
        <v>0</v>
      </c>
      <c r="L82" s="296">
        <f>IF(OR($B82="*",$B82&lt;400),"",IF(AND('201920 DATA'!AB82="*",$B82&gt;=400),"*",IF($B82&gt;=400,ROUND('201920 DATA'!AB82/$B82,2),"")))</f>
        <v>0</v>
      </c>
      <c r="M82" s="296">
        <f>IF(OR($B82="*",$B82&lt;400),"",IF(AND('201920 DATA'!AC82="*",$B82&gt;=400),"*",IF($B82&gt;=400,ROUND('201920 DATA'!AC82/$B82,2),"")))</f>
        <v>0</v>
      </c>
      <c r="N82" s="296" t="str">
        <f>IF(OR($B82="*",$B82&lt;400),"",IF(AND('201920 DATA'!AD82="*",$B82&gt;=400),"*",IF($B82&gt;=400,ROUND('201920 DATA'!AD82/$B82,2),"")))</f>
        <v>*</v>
      </c>
      <c r="O82" s="296">
        <f>IF(OR($B82="*",$B82&lt;400),"",IF(AND('201920 DATA'!AE82="*",$B82&gt;=400),"*",IF($B82&gt;=400,ROUND('201920 DATA'!AE82/$B82,2),"")))</f>
        <v>0</v>
      </c>
      <c r="P82" s="297"/>
      <c r="Q82" s="296" t="str">
        <f>IF(OR($B82="*",$B82&lt;400),"",IF(AND('201920 DATA'!FO82="*",$B82&gt;=400),"*",IF($B82&gt;=400,ROUND('201920 DATA'!FO82/$B82,2),"")))</f>
        <v>*</v>
      </c>
      <c r="R82" s="289">
        <f>IF(OR($C82="*",$C82&lt;400),"",IF(AND('201920 DATA'!F82="*",$C82&gt;=400),"*",IF($C82&gt;=400,ROUND('201920 DATA'!F82/$C82,2),"")))</f>
        <v>0</v>
      </c>
      <c r="S82" s="289">
        <f>IF(OR($C82="*",$C82&lt;400),"",IF(AND('201920 DATA'!G82="*",$C82&gt;=400),"*",IF($C82&gt;=400,ROUND('201920 DATA'!G82/$C82,2),"")))</f>
        <v>0</v>
      </c>
      <c r="T82" s="289">
        <f>IF(OR($C82="*",$C82&lt;400),"",IF(AND('201920 DATA'!H82="*",$C82&gt;=400),"*",IF($C82&gt;=400,ROUND('201920 DATA'!H82/$C82,2),"")))</f>
        <v>1</v>
      </c>
      <c r="U82" s="289">
        <f>IF(OR($C82="*",$C82&lt;400),"",IF(AND('201920 DATA'!FP82="*",$C82&gt;=400),"*",IF($C82&gt;=400,ROUND('201920 DATA'!FP82/$C82,2),"")))</f>
        <v>0</v>
      </c>
      <c r="V82" s="312">
        <f>IF(OR($D82="*",$D82&lt;400),"",IF(AND('201920 DATA'!M82="*",$D82&gt;=400),"*",IF($D82&gt;=400,ROUND('201920 DATA'!M82/$D82,2),"")))</f>
        <v>0.04</v>
      </c>
      <c r="W82" s="312">
        <f>IF(OR($D82="*",$D82&lt;400),"",IF(AND('201920 DATA'!N82="*",$D82&gt;=400),"*",IF($D82&gt;=400,ROUND('201920 DATA'!N82/$D82,2),"")))</f>
        <v>0.49</v>
      </c>
      <c r="X82" s="312">
        <f>IF(OR($D82="*",$D82&lt;400),"",IF(AND('201920 DATA'!O82="*",$D82&gt;=400),"*",IF($D82&gt;=400,ROUND('201920 DATA'!O82/$D82,2),"")))</f>
        <v>0.4</v>
      </c>
      <c r="Y82" s="312">
        <f>IF(OR($D82="*",$D82&lt;400),"",IF(AND('201920 DATA'!P82="*",$D82&gt;=400),"*",IF($D82&gt;=400,ROUND('201920 DATA'!P82/$D82,2),"")))</f>
        <v>0.06</v>
      </c>
      <c r="Z82" s="312">
        <f>IF(OR($D82="*",$D82&lt;400),"",IF(AND('201920 DATA'!Q82="*",$D82&gt;=400),"*",IF($D82&gt;=400,ROUND('201920 DATA'!Q82/$D82,2),"")))</f>
        <v>0.04</v>
      </c>
      <c r="AA82" s="312" t="str">
        <f>IF(OR($D82="*",$D82&lt;400),"",IF(AND('201920 DATA'!R82="*",$D82&gt;=400),"*",IF($D82&gt;=400,ROUND('201920 DATA'!R82/$D82,2),"")))</f>
        <v>*</v>
      </c>
      <c r="AB82" s="312">
        <f>IF(OR($D82="*",$D82&lt;400),"",IF(AND('201920 DATA'!S82="*",$D82&gt;=400),"*",IF($D82&gt;=400,ROUND('201920 DATA'!S82/$D82,2),"")))</f>
        <v>0</v>
      </c>
      <c r="AC82" s="312">
        <f>IF(OR($D82="*",$D82&lt;400),"",IF(AND('201920 DATA'!T82="*",$D82&gt;=400),"*",IF($D82&gt;=400,ROUND('201920 DATA'!T82/$D82,2),"")))</f>
        <v>0</v>
      </c>
      <c r="AD82" s="289">
        <f>IF(OR($C82="*",$C82&lt;400),"",IF(AND('201920 DATA'!BC82="*",$C82&gt;=400),"*",IF($C82&gt;=400,ROUND('201920 DATA'!BC82/$C82,2),"")))</f>
        <v>0</v>
      </c>
      <c r="AE82" s="289">
        <f>IF(OR($C82="*",$C82&lt;400),"",IF(AND('201920 DATA'!BD82="*",$C82&gt;=400),"*",IF($C82&gt;=400,ROUND('201920 DATA'!BD82/$C82,2),"")))</f>
        <v>0</v>
      </c>
      <c r="AF82" s="289">
        <f>IF(OR($C82="*",$C82&lt;400),"",IF(AND('201920 DATA'!BE82="*",$C82&gt;=400),"*",IF($C82&gt;=400,ROUND('201920 DATA'!BE82/$C82,2),"")))</f>
        <v>0</v>
      </c>
      <c r="AG82" s="289">
        <f>IF(OR($C82="*",$C82&lt;400),"",IF(AND('201920 DATA'!BF82="*",$C82&gt;=400),"*",IF($C82&gt;=400,ROUND('201920 DATA'!BF82/$C82,2),"")))</f>
        <v>0</v>
      </c>
      <c r="AH82" s="289">
        <f>IF(OR($C82="*",$C82&lt;400),"",IF(AND('201920 DATA'!BG82="*",$C82&gt;=400),"*",IF($C82&gt;=400,ROUND('201920 DATA'!BG82/$C82,2),"")))</f>
        <v>0</v>
      </c>
      <c r="AI82" s="289">
        <f>IF(OR($C82="*",$C82&lt;400),"",IF(AND('201920 DATA'!BH82="*",$C82&gt;=400),"*",IF($C82&gt;=400,ROUND('201920 DATA'!BH82/$C82,2),"")))</f>
        <v>0</v>
      </c>
      <c r="AJ82" s="289">
        <f>IF(OR($C82="*",$C82&lt;400),"",IF(AND('201920 DATA'!BI82="*",$C82&gt;=400),"*",IF($C82&gt;=400,ROUND('201920 DATA'!BI82/$C82,2),"")))</f>
        <v>0</v>
      </c>
      <c r="AK82" s="289">
        <f>IF(OR($C82="*",$C82&lt;400),"",IF(AND('201920 DATA'!BJ82="*",$C82&gt;=400),"*",IF($C82&gt;=400,ROUND('201920 DATA'!BJ82/$C82,2),"")))</f>
        <v>0</v>
      </c>
      <c r="AL82" s="289">
        <f>IF(OR($C82="*",$C82&lt;400),"",IF(AND('201920 DATA'!BK82="*",$C82&gt;=400),"*",IF($C82&gt;=400,ROUND('201920 DATA'!BK82/$C82,2),"")))</f>
        <v>0</v>
      </c>
      <c r="AM82" s="289">
        <f>IF(OR($C82="*",$C82&lt;400),"",IF(AND('201920 DATA'!BL82="*",$C82&gt;=400),"*",IF($C82&gt;=400,ROUND('201920 DATA'!BL82/$C82,2),"")))</f>
        <v>0</v>
      </c>
      <c r="AN82" s="289" t="str">
        <f>IF(OR($C82="*",$C82&lt;400),"",IF(AND('201920 DATA'!BM82="*",$C82&gt;=400),"*",IF($C82&gt;=400,ROUND('201920 DATA'!BM82/$C82,2),"")))</f>
        <v>*</v>
      </c>
      <c r="AO82" s="289">
        <f>IF(OR($C82="*",$C82&lt;400),"",IF(AND('201920 DATA'!BN82="*",$C82&gt;=400),"*",IF($C82&gt;=400,ROUND('201920 DATA'!BN82/$C82,2),"")))</f>
        <v>0</v>
      </c>
      <c r="AP82" s="289">
        <f>IF(OR($C82="*",$C82&lt;400),"",IF(AND('201920 DATA'!BO82="*",$C82&gt;=400),"*",IF($C82&gt;=400,ROUND('201920 DATA'!BO82/$C82,2),"")))</f>
        <v>0</v>
      </c>
      <c r="AQ82" s="289" t="str">
        <f>IF(OR($C82="*",$C82&lt;400),"",IF(AND('201920 DATA'!BP82="*",$C82&gt;=400),"*",IF($C82&gt;=400,ROUND('201920 DATA'!BP82/$C82,2),"")))</f>
        <v>*</v>
      </c>
      <c r="AR82" s="289">
        <f>IF(OR($C82="*",$C82&lt;400),"",IF(AND('201920 DATA'!BQ82="*",$C82&gt;=400),"*",IF($C82&gt;=400,ROUND('201920 DATA'!BQ82/$C82,2),"")))</f>
        <v>0</v>
      </c>
      <c r="AS82" s="289">
        <f>IF(OR($C82="*",$C82&lt;400),"",IF(AND('201920 DATA'!BR82="*",$C82&gt;=400),"*",IF($C82&gt;=400,ROUND('201920 DATA'!BR82/$C82,2),"")))</f>
        <v>0</v>
      </c>
      <c r="AT82" s="289">
        <f>IF(OR($C82="*",$C82&lt;400),"",IF(AND('201920 DATA'!BS82="*",$C82&gt;=400),"*",IF($C82&gt;=400,ROUND('201920 DATA'!BS82/$C82,2),"")))</f>
        <v>0</v>
      </c>
      <c r="AU82" s="289">
        <f>IF(OR($C82="*",$C82&lt;400),"",IF(AND('201920 DATA'!BT82="*",$C82&gt;=400),"*",IF($C82&gt;=400,ROUND('201920 DATA'!BT82/$C82,2),"")))</f>
        <v>0.99</v>
      </c>
      <c r="AV82" s="289">
        <f>IF(OR($C82="*",$C82&lt;400),"",IF(AND('201920 DATA'!BU82="*",$C82&gt;=400),"*",IF($C82&gt;=400,ROUND('201920 DATA'!BU82/$C82,2),"")))</f>
        <v>0</v>
      </c>
      <c r="AW82" s="289">
        <f>IF(OR($C82="*",$C82&lt;400),"",IF(AND('201920 DATA'!BV82="*",$C82&gt;=400),"*",IF($C82&gt;=400,ROUND('201920 DATA'!BV82/$C82,2),"")))</f>
        <v>0</v>
      </c>
      <c r="AX82" s="289">
        <f>IF(OR($C82="*",$C82&lt;400),"",IF(AND('201920 DATA'!BW82="*",$C82&gt;=400),"*",IF($C82&gt;=400,ROUND('201920 DATA'!BW82/$C82,2),"")))</f>
        <v>0</v>
      </c>
      <c r="AZ82" s="365">
        <v>0</v>
      </c>
    </row>
    <row r="83" spans="1:52" x14ac:dyDescent="0.2">
      <c r="A83" s="373" t="s">
        <v>1332</v>
      </c>
      <c r="B83" s="287">
        <f>'201920 DATA'!B83</f>
        <v>255</v>
      </c>
      <c r="C83" s="288">
        <f>'201920 DATA'!C83</f>
        <v>255</v>
      </c>
      <c r="D83" s="293">
        <f>'201920 DATA'!FQ83</f>
        <v>20</v>
      </c>
      <c r="F83" s="313" t="str">
        <f t="shared" si="2"/>
        <v/>
      </c>
      <c r="G83" s="295" t="str">
        <f t="shared" si="3"/>
        <v/>
      </c>
      <c r="H83" s="289" t="str">
        <f>IF(OR($C83="*",$C83&lt;400),"",IF(AND('201920 DATA'!F83="*",$C83&gt;=400),"*",IF($C83&gt;=400,ROUND('201920 DATA'!F83/$C83,2),"")))</f>
        <v/>
      </c>
      <c r="I83" s="296" t="str">
        <f>IF(OR($B83="*",$B83&lt;400),"",IF(AND('201920 DATA'!Y83="*",$B83&gt;=400),"*",IF($B83&gt;=400,ROUND('201920 DATA'!Y83/$B83,2),"")))</f>
        <v/>
      </c>
      <c r="J83" s="296" t="str">
        <f>IF(OR($B83="*",$B83&lt;400),"",IF(AND('201920 DATA'!Z83="*",$B83&gt;=400),"*",IF($B83&gt;=400,ROUND('201920 DATA'!Z83/$B83,2),"")))</f>
        <v/>
      </c>
      <c r="K83" s="296" t="str">
        <f>IF(OR($B83="*",$B83&lt;400),"",IF(AND('201920 DATA'!AA83="*",$B83&gt;=400),"*",IF($B83&gt;=400,ROUND('201920 DATA'!AA83/$B83,2),"")))</f>
        <v/>
      </c>
      <c r="L83" s="296" t="str">
        <f>IF(OR($B83="*",$B83&lt;400),"",IF(AND('201920 DATA'!AB83="*",$B83&gt;=400),"*",IF($B83&gt;=400,ROUND('201920 DATA'!AB83/$B83,2),"")))</f>
        <v/>
      </c>
      <c r="M83" s="296" t="str">
        <f>IF(OR($B83="*",$B83&lt;400),"",IF(AND('201920 DATA'!AC83="*",$B83&gt;=400),"*",IF($B83&gt;=400,ROUND('201920 DATA'!AC83/$B83,2),"")))</f>
        <v/>
      </c>
      <c r="N83" s="296" t="str">
        <f>IF(OR($B83="*",$B83&lt;400),"",IF(AND('201920 DATA'!AD83="*",$B83&gt;=400),"*",IF($B83&gt;=400,ROUND('201920 DATA'!AD83/$B83,2),"")))</f>
        <v/>
      </c>
      <c r="O83" s="296" t="str">
        <f>IF(OR($B83="*",$B83&lt;400),"",IF(AND('201920 DATA'!AE83="*",$B83&gt;=400),"*",IF($B83&gt;=400,ROUND('201920 DATA'!AE83/$B83,2),"")))</f>
        <v/>
      </c>
      <c r="P83" s="297"/>
      <c r="Q83" s="296" t="str">
        <f>IF(OR($B83="*",$B83&lt;400),"",IF(AND('201920 DATA'!FO83="*",$B83&gt;=400),"*",IF($B83&gt;=400,ROUND('201920 DATA'!FO83/$B83,2),"")))</f>
        <v/>
      </c>
      <c r="R83" s="289" t="str">
        <f>IF(OR($C83="*",$C83&lt;400),"",IF(AND('201920 DATA'!F83="*",$C83&gt;=400),"*",IF($C83&gt;=400,ROUND('201920 DATA'!F83/$C83,2),"")))</f>
        <v/>
      </c>
      <c r="S83" s="289" t="str">
        <f>IF(OR($C83="*",$C83&lt;400),"",IF(AND('201920 DATA'!G83="*",$C83&gt;=400),"*",IF($C83&gt;=400,ROUND('201920 DATA'!G83/$C83,2),"")))</f>
        <v/>
      </c>
      <c r="T83" s="289" t="str">
        <f>IF(OR($C83="*",$C83&lt;400),"",IF(AND('201920 DATA'!H83="*",$C83&gt;=400),"*",IF($C83&gt;=400,ROUND('201920 DATA'!H83/$C83,2),"")))</f>
        <v/>
      </c>
      <c r="U83" s="289" t="str">
        <f>IF(OR($C83="*",$C83&lt;400),"",IF(AND('201920 DATA'!FP83="*",$C83&gt;=400),"*",IF($C83&gt;=400,ROUND('201920 DATA'!FP83/$C83,2),"")))</f>
        <v/>
      </c>
      <c r="V83" s="312" t="str">
        <f>IF(OR($D83="*",$D83&lt;400),"",IF(AND('201920 DATA'!M83="*",$D83&gt;=400),"*",IF($D83&gt;=400,ROUND('201920 DATA'!M83/$D83,2),"")))</f>
        <v/>
      </c>
      <c r="W83" s="312" t="str">
        <f>IF(OR($D83="*",$D83&lt;400),"",IF(AND('201920 DATA'!N83="*",$D83&gt;=400),"*",IF($D83&gt;=400,ROUND('201920 DATA'!N83/$D83,2),"")))</f>
        <v/>
      </c>
      <c r="X83" s="312" t="str">
        <f>IF(OR($D83="*",$D83&lt;400),"",IF(AND('201920 DATA'!O83="*",$D83&gt;=400),"*",IF($D83&gt;=400,ROUND('201920 DATA'!O83/$D83,2),"")))</f>
        <v/>
      </c>
      <c r="Y83" s="312" t="str">
        <f>IF(OR($D83="*",$D83&lt;400),"",IF(AND('201920 DATA'!P83="*",$D83&gt;=400),"*",IF($D83&gt;=400,ROUND('201920 DATA'!P83/$D83,2),"")))</f>
        <v/>
      </c>
      <c r="Z83" s="312" t="str">
        <f>IF(OR($D83="*",$D83&lt;400),"",IF(AND('201920 DATA'!Q83="*",$D83&gt;=400),"*",IF($D83&gt;=400,ROUND('201920 DATA'!Q83/$D83,2),"")))</f>
        <v/>
      </c>
      <c r="AA83" s="312" t="str">
        <f>IF(OR($D83="*",$D83&lt;400),"",IF(AND('201920 DATA'!R83="*",$D83&gt;=400),"*",IF($D83&gt;=400,ROUND('201920 DATA'!R83/$D83,2),"")))</f>
        <v/>
      </c>
      <c r="AB83" s="312" t="str">
        <f>IF(OR($D83="*",$D83&lt;400),"",IF(AND('201920 DATA'!S83="*",$D83&gt;=400),"*",IF($D83&gt;=400,ROUND('201920 DATA'!S83/$D83,2),"")))</f>
        <v/>
      </c>
      <c r="AC83" s="312" t="str">
        <f>IF(OR($D83="*",$D83&lt;400),"",IF(AND('201920 DATA'!T83="*",$D83&gt;=400),"*",IF($D83&gt;=400,ROUND('201920 DATA'!T83/$D83,2),"")))</f>
        <v/>
      </c>
      <c r="AD83" s="289" t="str">
        <f>IF(OR($C83="*",$C83&lt;400),"",IF(AND('201920 DATA'!BC83="*",$C83&gt;=400),"*",IF($C83&gt;=400,ROUND('201920 DATA'!BC83/$C83,2),"")))</f>
        <v/>
      </c>
      <c r="AE83" s="289" t="str">
        <f>IF(OR($C83="*",$C83&lt;400),"",IF(AND('201920 DATA'!BD83="*",$C83&gt;=400),"*",IF($C83&gt;=400,ROUND('201920 DATA'!BD83/$C83,2),"")))</f>
        <v/>
      </c>
      <c r="AF83" s="289" t="str">
        <f>IF(OR($C83="*",$C83&lt;400),"",IF(AND('201920 DATA'!BE83="*",$C83&gt;=400),"*",IF($C83&gt;=400,ROUND('201920 DATA'!BE83/$C83,2),"")))</f>
        <v/>
      </c>
      <c r="AG83" s="289" t="str">
        <f>IF(OR($C83="*",$C83&lt;400),"",IF(AND('201920 DATA'!BF83="*",$C83&gt;=400),"*",IF($C83&gt;=400,ROUND('201920 DATA'!BF83/$C83,2),"")))</f>
        <v/>
      </c>
      <c r="AH83" s="289" t="str">
        <f>IF(OR($C83="*",$C83&lt;400),"",IF(AND('201920 DATA'!BG83="*",$C83&gt;=400),"*",IF($C83&gt;=400,ROUND('201920 DATA'!BG83/$C83,2),"")))</f>
        <v/>
      </c>
      <c r="AI83" s="289" t="str">
        <f>IF(OR($C83="*",$C83&lt;400),"",IF(AND('201920 DATA'!BH83="*",$C83&gt;=400),"*",IF($C83&gt;=400,ROUND('201920 DATA'!BH83/$C83,2),"")))</f>
        <v/>
      </c>
      <c r="AJ83" s="289" t="str">
        <f>IF(OR($C83="*",$C83&lt;400),"",IF(AND('201920 DATA'!BI83="*",$C83&gt;=400),"*",IF($C83&gt;=400,ROUND('201920 DATA'!BI83/$C83,2),"")))</f>
        <v/>
      </c>
      <c r="AK83" s="289" t="str">
        <f>IF(OR($C83="*",$C83&lt;400),"",IF(AND('201920 DATA'!BJ83="*",$C83&gt;=400),"*",IF($C83&gt;=400,ROUND('201920 DATA'!BJ83/$C83,2),"")))</f>
        <v/>
      </c>
      <c r="AL83" s="289" t="str">
        <f>IF(OR($C83="*",$C83&lt;400),"",IF(AND('201920 DATA'!BK83="*",$C83&gt;=400),"*",IF($C83&gt;=400,ROUND('201920 DATA'!BK83/$C83,2),"")))</f>
        <v/>
      </c>
      <c r="AM83" s="289" t="str">
        <f>IF(OR($C83="*",$C83&lt;400),"",IF(AND('201920 DATA'!BL83="*",$C83&gt;=400),"*",IF($C83&gt;=400,ROUND('201920 DATA'!BL83/$C83,2),"")))</f>
        <v/>
      </c>
      <c r="AN83" s="289" t="str">
        <f>IF(OR($C83="*",$C83&lt;400),"",IF(AND('201920 DATA'!BM83="*",$C83&gt;=400),"*",IF($C83&gt;=400,ROUND('201920 DATA'!BM83/$C83,2),"")))</f>
        <v/>
      </c>
      <c r="AO83" s="289" t="str">
        <f>IF(OR($C83="*",$C83&lt;400),"",IF(AND('201920 DATA'!BN83="*",$C83&gt;=400),"*",IF($C83&gt;=400,ROUND('201920 DATA'!BN83/$C83,2),"")))</f>
        <v/>
      </c>
      <c r="AP83" s="289" t="str">
        <f>IF(OR($C83="*",$C83&lt;400),"",IF(AND('201920 DATA'!BO83="*",$C83&gt;=400),"*",IF($C83&gt;=400,ROUND('201920 DATA'!BO83/$C83,2),"")))</f>
        <v/>
      </c>
      <c r="AQ83" s="289" t="str">
        <f>IF(OR($C83="*",$C83&lt;400),"",IF(AND('201920 DATA'!BP83="*",$C83&gt;=400),"*",IF($C83&gt;=400,ROUND('201920 DATA'!BP83/$C83,2),"")))</f>
        <v/>
      </c>
      <c r="AR83" s="289" t="str">
        <f>IF(OR($C83="*",$C83&lt;400),"",IF(AND('201920 DATA'!BQ83="*",$C83&gt;=400),"*",IF($C83&gt;=400,ROUND('201920 DATA'!BQ83/$C83,2),"")))</f>
        <v/>
      </c>
      <c r="AS83" s="289" t="str">
        <f>IF(OR($C83="*",$C83&lt;400),"",IF(AND('201920 DATA'!BR83="*",$C83&gt;=400),"*",IF($C83&gt;=400,ROUND('201920 DATA'!BR83/$C83,2),"")))</f>
        <v/>
      </c>
      <c r="AT83" s="289" t="str">
        <f>IF(OR($C83="*",$C83&lt;400),"",IF(AND('201920 DATA'!BS83="*",$C83&gt;=400),"*",IF($C83&gt;=400,ROUND('201920 DATA'!BS83/$C83,2),"")))</f>
        <v/>
      </c>
      <c r="AU83" s="289" t="str">
        <f>IF(OR($C83="*",$C83&lt;400),"",IF(AND('201920 DATA'!BT83="*",$C83&gt;=400),"*",IF($C83&gt;=400,ROUND('201920 DATA'!BT83/$C83,2),"")))</f>
        <v/>
      </c>
      <c r="AV83" s="289" t="str">
        <f>IF(OR($C83="*",$C83&lt;400),"",IF(AND('201920 DATA'!BU83="*",$C83&gt;=400),"*",IF($C83&gt;=400,ROUND('201920 DATA'!BU83/$C83,2),"")))</f>
        <v/>
      </c>
      <c r="AW83" s="289" t="str">
        <f>IF(OR($C83="*",$C83&lt;400),"",IF(AND('201920 DATA'!BV83="*",$C83&gt;=400),"*",IF($C83&gt;=400,ROUND('201920 DATA'!BV83/$C83,2),"")))</f>
        <v/>
      </c>
      <c r="AX83" s="289" t="str">
        <f>IF(OR($C83="*",$C83&lt;400),"",IF(AND('201920 DATA'!BW83="*",$C83&gt;=400),"*",IF($C83&gt;=400,ROUND('201920 DATA'!BW83/$C83,2),"")))</f>
        <v/>
      </c>
      <c r="AZ83" s="365">
        <v>255</v>
      </c>
    </row>
    <row r="84" spans="1:52" x14ac:dyDescent="0.2">
      <c r="A84" s="373" t="s">
        <v>1330</v>
      </c>
      <c r="B84" s="287">
        <f>'201920 DATA'!B84</f>
        <v>285</v>
      </c>
      <c r="C84" s="288">
        <f>'201920 DATA'!C84</f>
        <v>285</v>
      </c>
      <c r="D84" s="293">
        <f>'201920 DATA'!FQ84</f>
        <v>115</v>
      </c>
      <c r="F84" s="313" t="str">
        <f t="shared" si="2"/>
        <v/>
      </c>
      <c r="G84" s="295" t="str">
        <f t="shared" si="3"/>
        <v/>
      </c>
      <c r="H84" s="289" t="str">
        <f>IF(OR($C84="*",$C84&lt;400),"",IF(AND('201920 DATA'!F84="*",$C84&gt;=400),"*",IF($C84&gt;=400,ROUND('201920 DATA'!F84/$C84,2),"")))</f>
        <v/>
      </c>
      <c r="I84" s="296" t="str">
        <f>IF(OR($B84="*",$B84&lt;400),"",IF(AND('201920 DATA'!Y84="*",$B84&gt;=400),"*",IF($B84&gt;=400,ROUND('201920 DATA'!Y84/$B84,2),"")))</f>
        <v/>
      </c>
      <c r="J84" s="296" t="str">
        <f>IF(OR($B84="*",$B84&lt;400),"",IF(AND('201920 DATA'!Z84="*",$B84&gt;=400),"*",IF($B84&gt;=400,ROUND('201920 DATA'!Z84/$B84,2),"")))</f>
        <v/>
      </c>
      <c r="K84" s="296" t="str">
        <f>IF(OR($B84="*",$B84&lt;400),"",IF(AND('201920 DATA'!AA84="*",$B84&gt;=400),"*",IF($B84&gt;=400,ROUND('201920 DATA'!AA84/$B84,2),"")))</f>
        <v/>
      </c>
      <c r="L84" s="296" t="str">
        <f>IF(OR($B84="*",$B84&lt;400),"",IF(AND('201920 DATA'!AB84="*",$B84&gt;=400),"*",IF($B84&gt;=400,ROUND('201920 DATA'!AB84/$B84,2),"")))</f>
        <v/>
      </c>
      <c r="M84" s="296" t="str">
        <f>IF(OR($B84="*",$B84&lt;400),"",IF(AND('201920 DATA'!AC84="*",$B84&gt;=400),"*",IF($B84&gt;=400,ROUND('201920 DATA'!AC84/$B84,2),"")))</f>
        <v/>
      </c>
      <c r="N84" s="296" t="str">
        <f>IF(OR($B84="*",$B84&lt;400),"",IF(AND('201920 DATA'!AD84="*",$B84&gt;=400),"*",IF($B84&gt;=400,ROUND('201920 DATA'!AD84/$B84,2),"")))</f>
        <v/>
      </c>
      <c r="O84" s="296" t="str">
        <f>IF(OR($B84="*",$B84&lt;400),"",IF(AND('201920 DATA'!AE84="*",$B84&gt;=400),"*",IF($B84&gt;=400,ROUND('201920 DATA'!AE84/$B84,2),"")))</f>
        <v/>
      </c>
      <c r="P84" s="297"/>
      <c r="Q84" s="296" t="str">
        <f>IF(OR($B84="*",$B84&lt;400),"",IF(AND('201920 DATA'!FO84="*",$B84&gt;=400),"*",IF($B84&gt;=400,ROUND('201920 DATA'!FO84/$B84,2),"")))</f>
        <v/>
      </c>
      <c r="R84" s="289" t="str">
        <f>IF(OR($C84="*",$C84&lt;400),"",IF(AND('201920 DATA'!F84="*",$C84&gt;=400),"*",IF($C84&gt;=400,ROUND('201920 DATA'!F84/$C84,2),"")))</f>
        <v/>
      </c>
      <c r="S84" s="289" t="str">
        <f>IF(OR($C84="*",$C84&lt;400),"",IF(AND('201920 DATA'!G84="*",$C84&gt;=400),"*",IF($C84&gt;=400,ROUND('201920 DATA'!G84/$C84,2),"")))</f>
        <v/>
      </c>
      <c r="T84" s="289" t="str">
        <f>IF(OR($C84="*",$C84&lt;400),"",IF(AND('201920 DATA'!H84="*",$C84&gt;=400),"*",IF($C84&gt;=400,ROUND('201920 DATA'!H84/$C84,2),"")))</f>
        <v/>
      </c>
      <c r="U84" s="289" t="str">
        <f>IF(OR($C84="*",$C84&lt;400),"",IF(AND('201920 DATA'!FP84="*",$C84&gt;=400),"*",IF($C84&gt;=400,ROUND('201920 DATA'!FP84/$C84,2),"")))</f>
        <v/>
      </c>
      <c r="V84" s="312" t="str">
        <f>IF(OR($D84="*",$D84&lt;400),"",IF(AND('201920 DATA'!M84="*",$D84&gt;=400),"*",IF($D84&gt;=400,ROUND('201920 DATA'!M84/$D84,2),"")))</f>
        <v/>
      </c>
      <c r="W84" s="312" t="str">
        <f>IF(OR($D84="*",$D84&lt;400),"",IF(AND('201920 DATA'!N84="*",$D84&gt;=400),"*",IF($D84&gt;=400,ROUND('201920 DATA'!N84/$D84,2),"")))</f>
        <v/>
      </c>
      <c r="X84" s="312" t="str">
        <f>IF(OR($D84="*",$D84&lt;400),"",IF(AND('201920 DATA'!O84="*",$D84&gt;=400),"*",IF($D84&gt;=400,ROUND('201920 DATA'!O84/$D84,2),"")))</f>
        <v/>
      </c>
      <c r="Y84" s="312" t="str">
        <f>IF(OR($D84="*",$D84&lt;400),"",IF(AND('201920 DATA'!P84="*",$D84&gt;=400),"*",IF($D84&gt;=400,ROUND('201920 DATA'!P84/$D84,2),"")))</f>
        <v/>
      </c>
      <c r="Z84" s="312" t="str">
        <f>IF(OR($D84="*",$D84&lt;400),"",IF(AND('201920 DATA'!Q84="*",$D84&gt;=400),"*",IF($D84&gt;=400,ROUND('201920 DATA'!Q84/$D84,2),"")))</f>
        <v/>
      </c>
      <c r="AA84" s="312" t="str">
        <f>IF(OR($D84="*",$D84&lt;400),"",IF(AND('201920 DATA'!R84="*",$D84&gt;=400),"*",IF($D84&gt;=400,ROUND('201920 DATA'!R84/$D84,2),"")))</f>
        <v/>
      </c>
      <c r="AB84" s="312" t="str">
        <f>IF(OR($D84="*",$D84&lt;400),"",IF(AND('201920 DATA'!S84="*",$D84&gt;=400),"*",IF($D84&gt;=400,ROUND('201920 DATA'!S84/$D84,2),"")))</f>
        <v/>
      </c>
      <c r="AC84" s="312" t="str">
        <f>IF(OR($D84="*",$D84&lt;400),"",IF(AND('201920 DATA'!T84="*",$D84&gt;=400),"*",IF($D84&gt;=400,ROUND('201920 DATA'!T84/$D84,2),"")))</f>
        <v/>
      </c>
      <c r="AD84" s="289" t="str">
        <f>IF(OR($C84="*",$C84&lt;400),"",IF(AND('201920 DATA'!BC84="*",$C84&gt;=400),"*",IF($C84&gt;=400,ROUND('201920 DATA'!BC84/$C84,2),"")))</f>
        <v/>
      </c>
      <c r="AE84" s="289" t="str">
        <f>IF(OR($C84="*",$C84&lt;400),"",IF(AND('201920 DATA'!BD84="*",$C84&gt;=400),"*",IF($C84&gt;=400,ROUND('201920 DATA'!BD84/$C84,2),"")))</f>
        <v/>
      </c>
      <c r="AF84" s="289" t="str">
        <f>IF(OR($C84="*",$C84&lt;400),"",IF(AND('201920 DATA'!BE84="*",$C84&gt;=400),"*",IF($C84&gt;=400,ROUND('201920 DATA'!BE84/$C84,2),"")))</f>
        <v/>
      </c>
      <c r="AG84" s="289" t="str">
        <f>IF(OR($C84="*",$C84&lt;400),"",IF(AND('201920 DATA'!BF84="*",$C84&gt;=400),"*",IF($C84&gt;=400,ROUND('201920 DATA'!BF84/$C84,2),"")))</f>
        <v/>
      </c>
      <c r="AH84" s="289" t="str">
        <f>IF(OR($C84="*",$C84&lt;400),"",IF(AND('201920 DATA'!BG84="*",$C84&gt;=400),"*",IF($C84&gt;=400,ROUND('201920 DATA'!BG84/$C84,2),"")))</f>
        <v/>
      </c>
      <c r="AI84" s="289" t="str">
        <f>IF(OR($C84="*",$C84&lt;400),"",IF(AND('201920 DATA'!BH84="*",$C84&gt;=400),"*",IF($C84&gt;=400,ROUND('201920 DATA'!BH84/$C84,2),"")))</f>
        <v/>
      </c>
      <c r="AJ84" s="289" t="str">
        <f>IF(OR($C84="*",$C84&lt;400),"",IF(AND('201920 DATA'!BI84="*",$C84&gt;=400),"*",IF($C84&gt;=400,ROUND('201920 DATA'!BI84/$C84,2),"")))</f>
        <v/>
      </c>
      <c r="AK84" s="289" t="str">
        <f>IF(OR($C84="*",$C84&lt;400),"",IF(AND('201920 DATA'!BJ84="*",$C84&gt;=400),"*",IF($C84&gt;=400,ROUND('201920 DATA'!BJ84/$C84,2),"")))</f>
        <v/>
      </c>
      <c r="AL84" s="289" t="str">
        <f>IF(OR($C84="*",$C84&lt;400),"",IF(AND('201920 DATA'!BK84="*",$C84&gt;=400),"*",IF($C84&gt;=400,ROUND('201920 DATA'!BK84/$C84,2),"")))</f>
        <v/>
      </c>
      <c r="AM84" s="289" t="str">
        <f>IF(OR($C84="*",$C84&lt;400),"",IF(AND('201920 DATA'!BL84="*",$C84&gt;=400),"*",IF($C84&gt;=400,ROUND('201920 DATA'!BL84/$C84,2),"")))</f>
        <v/>
      </c>
      <c r="AN84" s="289" t="str">
        <f>IF(OR($C84="*",$C84&lt;400),"",IF(AND('201920 DATA'!BM84="*",$C84&gt;=400),"*",IF($C84&gt;=400,ROUND('201920 DATA'!BM84/$C84,2),"")))</f>
        <v/>
      </c>
      <c r="AO84" s="289" t="str">
        <f>IF(OR($C84="*",$C84&lt;400),"",IF(AND('201920 DATA'!BN84="*",$C84&gt;=400),"*",IF($C84&gt;=400,ROUND('201920 DATA'!BN84/$C84,2),"")))</f>
        <v/>
      </c>
      <c r="AP84" s="289" t="str">
        <f>IF(OR($C84="*",$C84&lt;400),"",IF(AND('201920 DATA'!BO84="*",$C84&gt;=400),"*",IF($C84&gt;=400,ROUND('201920 DATA'!BO84/$C84,2),"")))</f>
        <v/>
      </c>
      <c r="AQ84" s="289" t="str">
        <f>IF(OR($C84="*",$C84&lt;400),"",IF(AND('201920 DATA'!BP84="*",$C84&gt;=400),"*",IF($C84&gt;=400,ROUND('201920 DATA'!BP84/$C84,2),"")))</f>
        <v/>
      </c>
      <c r="AR84" s="289" t="str">
        <f>IF(OR($C84="*",$C84&lt;400),"",IF(AND('201920 DATA'!BQ84="*",$C84&gt;=400),"*",IF($C84&gt;=400,ROUND('201920 DATA'!BQ84/$C84,2),"")))</f>
        <v/>
      </c>
      <c r="AS84" s="289" t="str">
        <f>IF(OR($C84="*",$C84&lt;400),"",IF(AND('201920 DATA'!BR84="*",$C84&gt;=400),"*",IF($C84&gt;=400,ROUND('201920 DATA'!BR84/$C84,2),"")))</f>
        <v/>
      </c>
      <c r="AT84" s="289" t="str">
        <f>IF(OR($C84="*",$C84&lt;400),"",IF(AND('201920 DATA'!BS84="*",$C84&gt;=400),"*",IF($C84&gt;=400,ROUND('201920 DATA'!BS84/$C84,2),"")))</f>
        <v/>
      </c>
      <c r="AU84" s="289" t="str">
        <f>IF(OR($C84="*",$C84&lt;400),"",IF(AND('201920 DATA'!BT84="*",$C84&gt;=400),"*",IF($C84&gt;=400,ROUND('201920 DATA'!BT84/$C84,2),"")))</f>
        <v/>
      </c>
      <c r="AV84" s="289" t="str">
        <f>IF(OR($C84="*",$C84&lt;400),"",IF(AND('201920 DATA'!BU84="*",$C84&gt;=400),"*",IF($C84&gt;=400,ROUND('201920 DATA'!BU84/$C84,2),"")))</f>
        <v/>
      </c>
      <c r="AW84" s="289" t="str">
        <f>IF(OR($C84="*",$C84&lt;400),"",IF(AND('201920 DATA'!BV84="*",$C84&gt;=400),"*",IF($C84&gt;=400,ROUND('201920 DATA'!BV84/$C84,2),"")))</f>
        <v/>
      </c>
      <c r="AX84" s="289" t="str">
        <f>IF(OR($C84="*",$C84&lt;400),"",IF(AND('201920 DATA'!BW84="*",$C84&gt;=400),"*",IF($C84&gt;=400,ROUND('201920 DATA'!BW84/$C84,2),"")))</f>
        <v/>
      </c>
      <c r="AZ84" s="365">
        <v>335</v>
      </c>
    </row>
    <row r="85" spans="1:52" x14ac:dyDescent="0.2">
      <c r="A85" s="373" t="s">
        <v>793</v>
      </c>
      <c r="B85" s="287">
        <f>'201920 DATA'!B85</f>
        <v>85</v>
      </c>
      <c r="C85" s="288">
        <f>'201920 DATA'!C85</f>
        <v>80</v>
      </c>
      <c r="D85" s="293" t="str">
        <f>'201920 DATA'!FQ85</f>
        <v>*</v>
      </c>
      <c r="F85" s="313" t="str">
        <f t="shared" si="2"/>
        <v/>
      </c>
      <c r="G85" s="295" t="str">
        <f t="shared" si="3"/>
        <v/>
      </c>
      <c r="H85" s="289" t="str">
        <f>IF(OR($C85="*",$C85&lt;400),"",IF(AND('201920 DATA'!F85="*",$C85&gt;=400),"*",IF($C85&gt;=400,ROUND('201920 DATA'!F85/$C85,2),"")))</f>
        <v/>
      </c>
      <c r="I85" s="296" t="str">
        <f>IF(OR($B85="*",$B85&lt;400),"",IF(AND('201920 DATA'!Y85="*",$B85&gt;=400),"*",IF($B85&gt;=400,ROUND('201920 DATA'!Y85/$B85,2),"")))</f>
        <v/>
      </c>
      <c r="J85" s="296" t="str">
        <f>IF(OR($B85="*",$B85&lt;400),"",IF(AND('201920 DATA'!Z85="*",$B85&gt;=400),"*",IF($B85&gt;=400,ROUND('201920 DATA'!Z85/$B85,2),"")))</f>
        <v/>
      </c>
      <c r="K85" s="296" t="str">
        <f>IF(OR($B85="*",$B85&lt;400),"",IF(AND('201920 DATA'!AA85="*",$B85&gt;=400),"*",IF($B85&gt;=400,ROUND('201920 DATA'!AA85/$B85,2),"")))</f>
        <v/>
      </c>
      <c r="L85" s="296" t="str">
        <f>IF(OR($B85="*",$B85&lt;400),"",IF(AND('201920 DATA'!AB85="*",$B85&gt;=400),"*",IF($B85&gt;=400,ROUND('201920 DATA'!AB85/$B85,2),"")))</f>
        <v/>
      </c>
      <c r="M85" s="296" t="str">
        <f>IF(OR($B85="*",$B85&lt;400),"",IF(AND('201920 DATA'!AC85="*",$B85&gt;=400),"*",IF($B85&gt;=400,ROUND('201920 DATA'!AC85/$B85,2),"")))</f>
        <v/>
      </c>
      <c r="N85" s="296" t="str">
        <f>IF(OR($B85="*",$B85&lt;400),"",IF(AND('201920 DATA'!AD85="*",$B85&gt;=400),"*",IF($B85&gt;=400,ROUND('201920 DATA'!AD85/$B85,2),"")))</f>
        <v/>
      </c>
      <c r="O85" s="296" t="str">
        <f>IF(OR($B85="*",$B85&lt;400),"",IF(AND('201920 DATA'!AE85="*",$B85&gt;=400),"*",IF($B85&gt;=400,ROUND('201920 DATA'!AE85/$B85,2),"")))</f>
        <v/>
      </c>
      <c r="P85" s="297"/>
      <c r="Q85" s="296" t="str">
        <f>IF(OR($B85="*",$B85&lt;400),"",IF(AND('201920 DATA'!FO85="*",$B85&gt;=400),"*",IF($B85&gt;=400,ROUND('201920 DATA'!FO85/$B85,2),"")))</f>
        <v/>
      </c>
      <c r="R85" s="289" t="str">
        <f>IF(OR($C85="*",$C85&lt;400),"",IF(AND('201920 DATA'!F85="*",$C85&gt;=400),"*",IF($C85&gt;=400,ROUND('201920 DATA'!F85/$C85,2),"")))</f>
        <v/>
      </c>
      <c r="S85" s="289" t="str">
        <f>IF(OR($C85="*",$C85&lt;400),"",IF(AND('201920 DATA'!G85="*",$C85&gt;=400),"*",IF($C85&gt;=400,ROUND('201920 DATA'!G85/$C85,2),"")))</f>
        <v/>
      </c>
      <c r="T85" s="289" t="str">
        <f>IF(OR($C85="*",$C85&lt;400),"",IF(AND('201920 DATA'!H85="*",$C85&gt;=400),"*",IF($C85&gt;=400,ROUND('201920 DATA'!H85/$C85,2),"")))</f>
        <v/>
      </c>
      <c r="U85" s="289" t="str">
        <f>IF(OR($C85="*",$C85&lt;400),"",IF(AND('201920 DATA'!FP85="*",$C85&gt;=400),"*",IF($C85&gt;=400,ROUND('201920 DATA'!FP85/$C85,2),"")))</f>
        <v/>
      </c>
      <c r="V85" s="312" t="str">
        <f>IF(OR($D85="*",$D85&lt;400),"",IF(AND('201920 DATA'!M85="*",$D85&gt;=400),"*",IF($D85&gt;=400,ROUND('201920 DATA'!M85/$D85,2),"")))</f>
        <v/>
      </c>
      <c r="W85" s="312" t="str">
        <f>IF(OR($D85="*",$D85&lt;400),"",IF(AND('201920 DATA'!N85="*",$D85&gt;=400),"*",IF($D85&gt;=400,ROUND('201920 DATA'!N85/$D85,2),"")))</f>
        <v/>
      </c>
      <c r="X85" s="312" t="str">
        <f>IF(OR($D85="*",$D85&lt;400),"",IF(AND('201920 DATA'!O85="*",$D85&gt;=400),"*",IF($D85&gt;=400,ROUND('201920 DATA'!O85/$D85,2),"")))</f>
        <v/>
      </c>
      <c r="Y85" s="312" t="str">
        <f>IF(OR($D85="*",$D85&lt;400),"",IF(AND('201920 DATA'!P85="*",$D85&gt;=400),"*",IF($D85&gt;=400,ROUND('201920 DATA'!P85/$D85,2),"")))</f>
        <v/>
      </c>
      <c r="Z85" s="312" t="str">
        <f>IF(OR($D85="*",$D85&lt;400),"",IF(AND('201920 DATA'!Q85="*",$D85&gt;=400),"*",IF($D85&gt;=400,ROUND('201920 DATA'!Q85/$D85,2),"")))</f>
        <v/>
      </c>
      <c r="AA85" s="312" t="str">
        <f>IF(OR($D85="*",$D85&lt;400),"",IF(AND('201920 DATA'!R85="*",$D85&gt;=400),"*",IF($D85&gt;=400,ROUND('201920 DATA'!R85/$D85,2),"")))</f>
        <v/>
      </c>
      <c r="AB85" s="312" t="str">
        <f>IF(OR($D85="*",$D85&lt;400),"",IF(AND('201920 DATA'!S85="*",$D85&gt;=400),"*",IF($D85&gt;=400,ROUND('201920 DATA'!S85/$D85,2),"")))</f>
        <v/>
      </c>
      <c r="AC85" s="312" t="str">
        <f>IF(OR($D85="*",$D85&lt;400),"",IF(AND('201920 DATA'!T85="*",$D85&gt;=400),"*",IF($D85&gt;=400,ROUND('201920 DATA'!T85/$D85,2),"")))</f>
        <v/>
      </c>
      <c r="AD85" s="289" t="str">
        <f>IF(OR($C85="*",$C85&lt;400),"",IF(AND('201920 DATA'!BC85="*",$C85&gt;=400),"*",IF($C85&gt;=400,ROUND('201920 DATA'!BC85/$C85,2),"")))</f>
        <v/>
      </c>
      <c r="AE85" s="289" t="str">
        <f>IF(OR($C85="*",$C85&lt;400),"",IF(AND('201920 DATA'!BD85="*",$C85&gt;=400),"*",IF($C85&gt;=400,ROUND('201920 DATA'!BD85/$C85,2),"")))</f>
        <v/>
      </c>
      <c r="AF85" s="289" t="str">
        <f>IF(OR($C85="*",$C85&lt;400),"",IF(AND('201920 DATA'!BE85="*",$C85&gt;=400),"*",IF($C85&gt;=400,ROUND('201920 DATA'!BE85/$C85,2),"")))</f>
        <v/>
      </c>
      <c r="AG85" s="289" t="str">
        <f>IF(OR($C85="*",$C85&lt;400),"",IF(AND('201920 DATA'!BF85="*",$C85&gt;=400),"*",IF($C85&gt;=400,ROUND('201920 DATA'!BF85/$C85,2),"")))</f>
        <v/>
      </c>
      <c r="AH85" s="289" t="str">
        <f>IF(OR($C85="*",$C85&lt;400),"",IF(AND('201920 DATA'!BG85="*",$C85&gt;=400),"*",IF($C85&gt;=400,ROUND('201920 DATA'!BG85/$C85,2),"")))</f>
        <v/>
      </c>
      <c r="AI85" s="289" t="str">
        <f>IF(OR($C85="*",$C85&lt;400),"",IF(AND('201920 DATA'!BH85="*",$C85&gt;=400),"*",IF($C85&gt;=400,ROUND('201920 DATA'!BH85/$C85,2),"")))</f>
        <v/>
      </c>
      <c r="AJ85" s="289" t="str">
        <f>IF(OR($C85="*",$C85&lt;400),"",IF(AND('201920 DATA'!BI85="*",$C85&gt;=400),"*",IF($C85&gt;=400,ROUND('201920 DATA'!BI85/$C85,2),"")))</f>
        <v/>
      </c>
      <c r="AK85" s="289" t="str">
        <f>IF(OR($C85="*",$C85&lt;400),"",IF(AND('201920 DATA'!BJ85="*",$C85&gt;=400),"*",IF($C85&gt;=400,ROUND('201920 DATA'!BJ85/$C85,2),"")))</f>
        <v/>
      </c>
      <c r="AL85" s="289" t="str">
        <f>IF(OR($C85="*",$C85&lt;400),"",IF(AND('201920 DATA'!BK85="*",$C85&gt;=400),"*",IF($C85&gt;=400,ROUND('201920 DATA'!BK85/$C85,2),"")))</f>
        <v/>
      </c>
      <c r="AM85" s="289" t="str">
        <f>IF(OR($C85="*",$C85&lt;400),"",IF(AND('201920 DATA'!BL85="*",$C85&gt;=400),"*",IF($C85&gt;=400,ROUND('201920 DATA'!BL85/$C85,2),"")))</f>
        <v/>
      </c>
      <c r="AN85" s="289" t="str">
        <f>IF(OR($C85="*",$C85&lt;400),"",IF(AND('201920 DATA'!BM85="*",$C85&gt;=400),"*",IF($C85&gt;=400,ROUND('201920 DATA'!BM85/$C85,2),"")))</f>
        <v/>
      </c>
      <c r="AO85" s="289" t="str">
        <f>IF(OR($C85="*",$C85&lt;400),"",IF(AND('201920 DATA'!BN85="*",$C85&gt;=400),"*",IF($C85&gt;=400,ROUND('201920 DATA'!BN85/$C85,2),"")))</f>
        <v/>
      </c>
      <c r="AP85" s="289" t="str">
        <f>IF(OR($C85="*",$C85&lt;400),"",IF(AND('201920 DATA'!BO85="*",$C85&gt;=400),"*",IF($C85&gt;=400,ROUND('201920 DATA'!BO85/$C85,2),"")))</f>
        <v/>
      </c>
      <c r="AQ85" s="289" t="str">
        <f>IF(OR($C85="*",$C85&lt;400),"",IF(AND('201920 DATA'!BP85="*",$C85&gt;=400),"*",IF($C85&gt;=400,ROUND('201920 DATA'!BP85/$C85,2),"")))</f>
        <v/>
      </c>
      <c r="AR85" s="289" t="str">
        <f>IF(OR($C85="*",$C85&lt;400),"",IF(AND('201920 DATA'!BQ85="*",$C85&gt;=400),"*",IF($C85&gt;=400,ROUND('201920 DATA'!BQ85/$C85,2),"")))</f>
        <v/>
      </c>
      <c r="AS85" s="289" t="str">
        <f>IF(OR($C85="*",$C85&lt;400),"",IF(AND('201920 DATA'!BR85="*",$C85&gt;=400),"*",IF($C85&gt;=400,ROUND('201920 DATA'!BR85/$C85,2),"")))</f>
        <v/>
      </c>
      <c r="AT85" s="289" t="str">
        <f>IF(OR($C85="*",$C85&lt;400),"",IF(AND('201920 DATA'!BS85="*",$C85&gt;=400),"*",IF($C85&gt;=400,ROUND('201920 DATA'!BS85/$C85,2),"")))</f>
        <v/>
      </c>
      <c r="AU85" s="289" t="str">
        <f>IF(OR($C85="*",$C85&lt;400),"",IF(AND('201920 DATA'!BT85="*",$C85&gt;=400),"*",IF($C85&gt;=400,ROUND('201920 DATA'!BT85/$C85,2),"")))</f>
        <v/>
      </c>
      <c r="AV85" s="289" t="str">
        <f>IF(OR($C85="*",$C85&lt;400),"",IF(AND('201920 DATA'!BU85="*",$C85&gt;=400),"*",IF($C85&gt;=400,ROUND('201920 DATA'!BU85/$C85,2),"")))</f>
        <v/>
      </c>
      <c r="AW85" s="289" t="str">
        <f>IF(OR($C85="*",$C85&lt;400),"",IF(AND('201920 DATA'!BV85="*",$C85&gt;=400),"*",IF($C85&gt;=400,ROUND('201920 DATA'!BV85/$C85,2),"")))</f>
        <v/>
      </c>
      <c r="AX85" s="289" t="str">
        <f>IF(OR($C85="*",$C85&lt;400),"",IF(AND('201920 DATA'!BW85="*",$C85&gt;=400),"*",IF($C85&gt;=400,ROUND('201920 DATA'!BW85/$C85,2),"")))</f>
        <v/>
      </c>
      <c r="AZ85" s="365">
        <v>85</v>
      </c>
    </row>
    <row r="86" spans="1:52" x14ac:dyDescent="0.2">
      <c r="A86" s="373" t="s">
        <v>568</v>
      </c>
      <c r="B86" s="287">
        <f>'201920 DATA'!B86</f>
        <v>835</v>
      </c>
      <c r="C86" s="288">
        <f>'201920 DATA'!C86</f>
        <v>835</v>
      </c>
      <c r="D86" s="293">
        <f>'201920 DATA'!FQ86</f>
        <v>830</v>
      </c>
      <c r="F86" s="313">
        <f t="shared" si="2"/>
        <v>-0.05</v>
      </c>
      <c r="G86" s="295">
        <f t="shared" si="3"/>
        <v>1</v>
      </c>
      <c r="H86" s="289">
        <f>IF(OR($C86="*",$C86&lt;400),"",IF(AND('201920 DATA'!F86="*",$C86&gt;=400),"*",IF($C86&gt;=400,ROUND('201920 DATA'!F86/$C86,2),"")))</f>
        <v>0</v>
      </c>
      <c r="I86" s="296">
        <f>IF(OR($B86="*",$B86&lt;400),"",IF(AND('201920 DATA'!Y86="*",$B86&gt;=400),"*",IF($B86&gt;=400,ROUND('201920 DATA'!Y86/$B86,2),"")))</f>
        <v>0</v>
      </c>
      <c r="J86" s="296">
        <f>IF(OR($B86="*",$B86&lt;400),"",IF(AND('201920 DATA'!Z86="*",$B86&gt;=400),"*",IF($B86&gt;=400,ROUND('201920 DATA'!Z86/$B86,2),"")))</f>
        <v>0.04</v>
      </c>
      <c r="K86" s="296">
        <f>IF(OR($B86="*",$B86&lt;400),"",IF(AND('201920 DATA'!AA86="*",$B86&gt;=400),"*",IF($B86&gt;=400,ROUND('201920 DATA'!AA86/$B86,2),"")))</f>
        <v>0.13</v>
      </c>
      <c r="L86" s="296">
        <f>IF(OR($B86="*",$B86&lt;400),"",IF(AND('201920 DATA'!AB86="*",$B86&gt;=400),"*",IF($B86&gt;=400,ROUND('201920 DATA'!AB86/$B86,2),"")))</f>
        <v>0.17</v>
      </c>
      <c r="M86" s="296">
        <f>IF(OR($B86="*",$B86&lt;400),"",IF(AND('201920 DATA'!AC86="*",$B86&gt;=400),"*",IF($B86&gt;=400,ROUND('201920 DATA'!AC86/$B86,2),"")))</f>
        <v>0.38</v>
      </c>
      <c r="N86" s="296">
        <f>IF(OR($B86="*",$B86&lt;400),"",IF(AND('201920 DATA'!AD86="*",$B86&gt;=400),"*",IF($B86&gt;=400,ROUND('201920 DATA'!AD86/$B86,2),"")))</f>
        <v>0.26</v>
      </c>
      <c r="O86" s="296">
        <f>IF(OR($B86="*",$B86&lt;400),"",IF(AND('201920 DATA'!AE86="*",$B86&gt;=400),"*",IF($B86&gt;=400,ROUND('201920 DATA'!AE86/$B86,2),"")))</f>
        <v>0.02</v>
      </c>
      <c r="P86" s="297"/>
      <c r="Q86" s="296">
        <f>IF(OR($B86="*",$B86&lt;400),"",IF(AND('201920 DATA'!FO86="*",$B86&gt;=400),"*",IF($B86&gt;=400,ROUND('201920 DATA'!FO86/$B86,2),"")))</f>
        <v>0.98</v>
      </c>
      <c r="R86" s="289">
        <f>IF(OR($C86="*",$C86&lt;400),"",IF(AND('201920 DATA'!F86="*",$C86&gt;=400),"*",IF($C86&gt;=400,ROUND('201920 DATA'!F86/$C86,2),"")))</f>
        <v>0</v>
      </c>
      <c r="S86" s="289">
        <f>IF(OR($C86="*",$C86&lt;400),"",IF(AND('201920 DATA'!G86="*",$C86&gt;=400),"*",IF($C86&gt;=400,ROUND('201920 DATA'!G86/$C86,2),"")))</f>
        <v>0</v>
      </c>
      <c r="T86" s="289">
        <f>IF(OR($C86="*",$C86&lt;400),"",IF(AND('201920 DATA'!H86="*",$C86&gt;=400),"*",IF($C86&gt;=400,ROUND('201920 DATA'!H86/$C86,2),"")))</f>
        <v>1</v>
      </c>
      <c r="U86" s="289">
        <f>IF(OR($C86="*",$C86&lt;400),"",IF(AND('201920 DATA'!FP86="*",$C86&gt;=400),"*",IF($C86&gt;=400,ROUND('201920 DATA'!FP86/$C86,2),"")))</f>
        <v>0</v>
      </c>
      <c r="V86" s="312">
        <f>IF(OR($D86="*",$D86&lt;400),"",IF(AND('201920 DATA'!M86="*",$D86&gt;=400),"*",IF($D86&gt;=400,ROUND('201920 DATA'!M86/$D86,2),"")))</f>
        <v>0.06</v>
      </c>
      <c r="W86" s="312">
        <f>IF(OR($D86="*",$D86&lt;400),"",IF(AND('201920 DATA'!N86="*",$D86&gt;=400),"*",IF($D86&gt;=400,ROUND('201920 DATA'!N86/$D86,2),"")))</f>
        <v>0.27</v>
      </c>
      <c r="X86" s="312">
        <f>IF(OR($D86="*",$D86&lt;400),"",IF(AND('201920 DATA'!O86="*",$D86&gt;=400),"*",IF($D86&gt;=400,ROUND('201920 DATA'!O86/$D86,2),"")))</f>
        <v>0.32</v>
      </c>
      <c r="Y86" s="312">
        <f>IF(OR($D86="*",$D86&lt;400),"",IF(AND('201920 DATA'!P86="*",$D86&gt;=400),"*",IF($D86&gt;=400,ROUND('201920 DATA'!P86/$D86,2),"")))</f>
        <v>0.25</v>
      </c>
      <c r="Z86" s="312">
        <f>IF(OR($D86="*",$D86&lt;400),"",IF(AND('201920 DATA'!Q86="*",$D86&gt;=400),"*",IF($D86&gt;=400,ROUND('201920 DATA'!Q86/$D86,2),"")))</f>
        <v>0.12</v>
      </c>
      <c r="AA86" s="312">
        <f>IF(OR($D86="*",$D86&lt;400),"",IF(AND('201920 DATA'!R86="*",$D86&gt;=400),"*",IF($D86&gt;=400,ROUND('201920 DATA'!R86/$D86,2),"")))</f>
        <v>0.01</v>
      </c>
      <c r="AB86" s="312" t="str">
        <f>IF(OR($D86="*",$D86&lt;400),"",IF(AND('201920 DATA'!S86="*",$D86&gt;=400),"*",IF($D86&gt;=400,ROUND('201920 DATA'!S86/$D86,2),"")))</f>
        <v>*</v>
      </c>
      <c r="AC86" s="312" t="str">
        <f>IF(OR($D86="*",$D86&lt;400),"",IF(AND('201920 DATA'!T86="*",$D86&gt;=400),"*",IF($D86&gt;=400,ROUND('201920 DATA'!T86/$D86,2),"")))</f>
        <v>*</v>
      </c>
      <c r="AD86" s="289" t="str">
        <f>IF(OR($C86="*",$C86&lt;400),"",IF(AND('201920 DATA'!BC86="*",$C86&gt;=400),"*",IF($C86&gt;=400,ROUND('201920 DATA'!BC86/$C86,2),"")))</f>
        <v>*</v>
      </c>
      <c r="AE86" s="289">
        <f>IF(OR($C86="*",$C86&lt;400),"",IF(AND('201920 DATA'!BD86="*",$C86&gt;=400),"*",IF($C86&gt;=400,ROUND('201920 DATA'!BD86/$C86,2),"")))</f>
        <v>0.39</v>
      </c>
      <c r="AF86" s="289">
        <f>IF(OR($C86="*",$C86&lt;400),"",IF(AND('201920 DATA'!BE86="*",$C86&gt;=400),"*",IF($C86&gt;=400,ROUND('201920 DATA'!BE86/$C86,2),"")))</f>
        <v>0</v>
      </c>
      <c r="AG86" s="289">
        <f>IF(OR($C86="*",$C86&lt;400),"",IF(AND('201920 DATA'!BF86="*",$C86&gt;=400),"*",IF($C86&gt;=400,ROUND('201920 DATA'!BF86/$C86,2),"")))</f>
        <v>0</v>
      </c>
      <c r="AH86" s="289">
        <f>IF(OR($C86="*",$C86&lt;400),"",IF(AND('201920 DATA'!BG86="*",$C86&gt;=400),"*",IF($C86&gt;=400,ROUND('201920 DATA'!BG86/$C86,2),"")))</f>
        <v>0</v>
      </c>
      <c r="AI86" s="289">
        <f>IF(OR($C86="*",$C86&lt;400),"",IF(AND('201920 DATA'!BH86="*",$C86&gt;=400),"*",IF($C86&gt;=400,ROUND('201920 DATA'!BH86/$C86,2),"")))</f>
        <v>0.02</v>
      </c>
      <c r="AJ86" s="289" t="str">
        <f>IF(OR($C86="*",$C86&lt;400),"",IF(AND('201920 DATA'!BI86="*",$C86&gt;=400),"*",IF($C86&gt;=400,ROUND('201920 DATA'!BI86/$C86,2),"")))</f>
        <v>*</v>
      </c>
      <c r="AK86" s="289" t="str">
        <f>IF(OR($C86="*",$C86&lt;400),"",IF(AND('201920 DATA'!BJ86="*",$C86&gt;=400),"*",IF($C86&gt;=400,ROUND('201920 DATA'!BJ86/$C86,2),"")))</f>
        <v>*</v>
      </c>
      <c r="AL86" s="289">
        <f>IF(OR($C86="*",$C86&lt;400),"",IF(AND('201920 DATA'!BK86="*",$C86&gt;=400),"*",IF($C86&gt;=400,ROUND('201920 DATA'!BK86/$C86,2),"")))</f>
        <v>0</v>
      </c>
      <c r="AM86" s="289" t="str">
        <f>IF(OR($C86="*",$C86&lt;400),"",IF(AND('201920 DATA'!BL86="*",$C86&gt;=400),"*",IF($C86&gt;=400,ROUND('201920 DATA'!BL86/$C86,2),"")))</f>
        <v>*</v>
      </c>
      <c r="AN86" s="289">
        <f>IF(OR($C86="*",$C86&lt;400),"",IF(AND('201920 DATA'!BM86="*",$C86&gt;=400),"*",IF($C86&gt;=400,ROUND('201920 DATA'!BM86/$C86,2),"")))</f>
        <v>0.14000000000000001</v>
      </c>
      <c r="AO86" s="289">
        <f>IF(OR($C86="*",$C86&lt;400),"",IF(AND('201920 DATA'!BN86="*",$C86&gt;=400),"*",IF($C86&gt;=400,ROUND('201920 DATA'!BN86/$C86,2),"")))</f>
        <v>7.0000000000000007E-2</v>
      </c>
      <c r="AP86" s="289">
        <f>IF(OR($C86="*",$C86&lt;400),"",IF(AND('201920 DATA'!BO86="*",$C86&gt;=400),"*",IF($C86&gt;=400,ROUND('201920 DATA'!BO86/$C86,2),"")))</f>
        <v>0.24</v>
      </c>
      <c r="AQ86" s="289">
        <f>IF(OR($C86="*",$C86&lt;400),"",IF(AND('201920 DATA'!BP86="*",$C86&gt;=400),"*",IF($C86&gt;=400,ROUND('201920 DATA'!BP86/$C86,2),"")))</f>
        <v>0.1</v>
      </c>
      <c r="AR86" s="289">
        <f>IF(OR($C86="*",$C86&lt;400),"",IF(AND('201920 DATA'!BQ86="*",$C86&gt;=400),"*",IF($C86&gt;=400,ROUND('201920 DATA'!BQ86/$C86,2),"")))</f>
        <v>0</v>
      </c>
      <c r="AS86" s="289">
        <f>IF(OR($C86="*",$C86&lt;400),"",IF(AND('201920 DATA'!BR86="*",$C86&gt;=400),"*",IF($C86&gt;=400,ROUND('201920 DATA'!BR86/$C86,2),"")))</f>
        <v>0</v>
      </c>
      <c r="AT86" s="289" t="str">
        <f>IF(OR($C86="*",$C86&lt;400),"",IF(AND('201920 DATA'!BS86="*",$C86&gt;=400),"*",IF($C86&gt;=400,ROUND('201920 DATA'!BS86/$C86,2),"")))</f>
        <v>*</v>
      </c>
      <c r="AU86" s="289">
        <f>IF(OR($C86="*",$C86&lt;400),"",IF(AND('201920 DATA'!BT86="*",$C86&gt;=400),"*",IF($C86&gt;=400,ROUND('201920 DATA'!BT86/$C86,2),"")))</f>
        <v>0.01</v>
      </c>
      <c r="AV86" s="289" t="str">
        <f>IF(OR($C86="*",$C86&lt;400),"",IF(AND('201920 DATA'!BU86="*",$C86&gt;=400),"*",IF($C86&gt;=400,ROUND('201920 DATA'!BU86/$C86,2),"")))</f>
        <v>*</v>
      </c>
      <c r="AW86" s="289">
        <f>IF(OR($C86="*",$C86&lt;400),"",IF(AND('201920 DATA'!BV86="*",$C86&gt;=400),"*",IF($C86&gt;=400,ROUND('201920 DATA'!BV86/$C86,2),"")))</f>
        <v>0</v>
      </c>
      <c r="AX86" s="289">
        <f>IF(OR($C86="*",$C86&lt;400),"",IF(AND('201920 DATA'!BW86="*",$C86&gt;=400),"*",IF($C86&gt;=400,ROUND('201920 DATA'!BW86/$C86,2),"")))</f>
        <v>0.01</v>
      </c>
      <c r="AZ86" s="365">
        <v>880</v>
      </c>
    </row>
    <row r="87" spans="1:52" x14ac:dyDescent="0.2">
      <c r="A87" s="373" t="s">
        <v>268</v>
      </c>
      <c r="B87" s="287">
        <f>'201920 DATA'!B87</f>
        <v>1280</v>
      </c>
      <c r="C87" s="288">
        <f>'201920 DATA'!C87</f>
        <v>1280</v>
      </c>
      <c r="D87" s="293">
        <f>'201920 DATA'!FQ87</f>
        <v>1280</v>
      </c>
      <c r="F87" s="313">
        <f t="shared" si="2"/>
        <v>-0.38</v>
      </c>
      <c r="G87" s="295">
        <f t="shared" si="3"/>
        <v>1</v>
      </c>
      <c r="H87" s="289">
        <f>IF(OR($C87="*",$C87&lt;400),"",IF(AND('201920 DATA'!F87="*",$C87&gt;=400),"*",IF($C87&gt;=400,ROUND('201920 DATA'!F87/$C87,2),"")))</f>
        <v>0</v>
      </c>
      <c r="I87" s="296">
        <f>IF(OR($B87="*",$B87&lt;400),"",IF(AND('201920 DATA'!Y87="*",$B87&gt;=400),"*",IF($B87&gt;=400,ROUND('201920 DATA'!Y87/$B87,2),"")))</f>
        <v>0</v>
      </c>
      <c r="J87" s="296">
        <f>IF(OR($B87="*",$B87&lt;400),"",IF(AND('201920 DATA'!Z87="*",$B87&gt;=400),"*",IF($B87&gt;=400,ROUND('201920 DATA'!Z87/$B87,2),"")))</f>
        <v>0.09</v>
      </c>
      <c r="K87" s="296">
        <f>IF(OR($B87="*",$B87&lt;400),"",IF(AND('201920 DATA'!AA87="*",$B87&gt;=400),"*",IF($B87&gt;=400,ROUND('201920 DATA'!AA87/$B87,2),"")))</f>
        <v>0.25</v>
      </c>
      <c r="L87" s="296">
        <f>IF(OR($B87="*",$B87&lt;400),"",IF(AND('201920 DATA'!AB87="*",$B87&gt;=400),"*",IF($B87&gt;=400,ROUND('201920 DATA'!AB87/$B87,2),"")))</f>
        <v>0.33</v>
      </c>
      <c r="M87" s="296">
        <f>IF(OR($B87="*",$B87&lt;400),"",IF(AND('201920 DATA'!AC87="*",$B87&gt;=400),"*",IF($B87&gt;=400,ROUND('201920 DATA'!AC87/$B87,2),"")))</f>
        <v>0.23</v>
      </c>
      <c r="N87" s="296">
        <f>IF(OR($B87="*",$B87&lt;400),"",IF(AND('201920 DATA'!AD87="*",$B87&gt;=400),"*",IF($B87&gt;=400,ROUND('201920 DATA'!AD87/$B87,2),"")))</f>
        <v>0.09</v>
      </c>
      <c r="O87" s="296">
        <f>IF(OR($B87="*",$B87&lt;400),"",IF(AND('201920 DATA'!AE87="*",$B87&gt;=400),"*",IF($B87&gt;=400,ROUND('201920 DATA'!AE87/$B87,2),"")))</f>
        <v>0</v>
      </c>
      <c r="P87" s="297"/>
      <c r="Q87" s="296">
        <f>IF(OR($B87="*",$B87&lt;400),"",IF(AND('201920 DATA'!FO87="*",$B87&gt;=400),"*",IF($B87&gt;=400,ROUND('201920 DATA'!FO87/$B87,2),"")))</f>
        <v>0.98</v>
      </c>
      <c r="R87" s="289">
        <f>IF(OR($C87="*",$C87&lt;400),"",IF(AND('201920 DATA'!F87="*",$C87&gt;=400),"*",IF($C87&gt;=400,ROUND('201920 DATA'!F87/$C87,2),"")))</f>
        <v>0</v>
      </c>
      <c r="S87" s="289">
        <f>IF(OR($C87="*",$C87&lt;400),"",IF(AND('201920 DATA'!G87="*",$C87&gt;=400),"*",IF($C87&gt;=400,ROUND('201920 DATA'!G87/$C87,2),"")))</f>
        <v>0</v>
      </c>
      <c r="T87" s="289">
        <f>IF(OR($C87="*",$C87&lt;400),"",IF(AND('201920 DATA'!H87="*",$C87&gt;=400),"*",IF($C87&gt;=400,ROUND('201920 DATA'!H87/$C87,2),"")))</f>
        <v>1</v>
      </c>
      <c r="U87" s="289">
        <f>IF(OR($C87="*",$C87&lt;400),"",IF(AND('201920 DATA'!FP87="*",$C87&gt;=400),"*",IF($C87&gt;=400,ROUND('201920 DATA'!FP87/$C87,2),"")))</f>
        <v>0</v>
      </c>
      <c r="V87" s="312">
        <f>IF(OR($D87="*",$D87&lt;400),"",IF(AND('201920 DATA'!M87="*",$D87&gt;=400),"*",IF($D87&gt;=400,ROUND('201920 DATA'!M87/$D87,2),"")))</f>
        <v>0.03</v>
      </c>
      <c r="W87" s="312">
        <f>IF(OR($D87="*",$D87&lt;400),"",IF(AND('201920 DATA'!N87="*",$D87&gt;=400),"*",IF($D87&gt;=400,ROUND('201920 DATA'!N87/$D87,2),"")))</f>
        <v>0.39</v>
      </c>
      <c r="X87" s="312">
        <f>IF(OR($D87="*",$D87&lt;400),"",IF(AND('201920 DATA'!O87="*",$D87&gt;=400),"*",IF($D87&gt;=400,ROUND('201920 DATA'!O87/$D87,2),"")))</f>
        <v>0.25</v>
      </c>
      <c r="Y87" s="312">
        <f>IF(OR($D87="*",$D87&lt;400),"",IF(AND('201920 DATA'!P87="*",$D87&gt;=400),"*",IF($D87&gt;=400,ROUND('201920 DATA'!P87/$D87,2),"")))</f>
        <v>0.25</v>
      </c>
      <c r="Z87" s="312">
        <f>IF(OR($D87="*",$D87&lt;400),"",IF(AND('201920 DATA'!Q87="*",$D87&gt;=400),"*",IF($D87&gt;=400,ROUND('201920 DATA'!Q87/$D87,2),"")))</f>
        <v>0.09</v>
      </c>
      <c r="AA87" s="312" t="str">
        <f>IF(OR($D87="*",$D87&lt;400),"",IF(AND('201920 DATA'!R87="*",$D87&gt;=400),"*",IF($D87&gt;=400,ROUND('201920 DATA'!R87/$D87,2),"")))</f>
        <v>*</v>
      </c>
      <c r="AB87" s="312">
        <f>IF(OR($D87="*",$D87&lt;400),"",IF(AND('201920 DATA'!S87="*",$D87&gt;=400),"*",IF($D87&gt;=400,ROUND('201920 DATA'!S87/$D87,2),"")))</f>
        <v>0.01</v>
      </c>
      <c r="AC87" s="312" t="str">
        <f>IF(OR($D87="*",$D87&lt;400),"",IF(AND('201920 DATA'!T87="*",$D87&gt;=400),"*",IF($D87&gt;=400,ROUND('201920 DATA'!T87/$D87,2),"")))</f>
        <v>*</v>
      </c>
      <c r="AD87" s="289">
        <f>IF(OR($C87="*",$C87&lt;400),"",IF(AND('201920 DATA'!BC87="*",$C87&gt;=400),"*",IF($C87&gt;=400,ROUND('201920 DATA'!BC87/$C87,2),"")))</f>
        <v>0</v>
      </c>
      <c r="AE87" s="289">
        <f>IF(OR($C87="*",$C87&lt;400),"",IF(AND('201920 DATA'!BD87="*",$C87&gt;=400),"*",IF($C87&gt;=400,ROUND('201920 DATA'!BD87/$C87,2),"")))</f>
        <v>0.06</v>
      </c>
      <c r="AF87" s="289">
        <f>IF(OR($C87="*",$C87&lt;400),"",IF(AND('201920 DATA'!BE87="*",$C87&gt;=400),"*",IF($C87&gt;=400,ROUND('201920 DATA'!BE87/$C87,2),"")))</f>
        <v>0</v>
      </c>
      <c r="AG87" s="289" t="str">
        <f>IF(OR($C87="*",$C87&lt;400),"",IF(AND('201920 DATA'!BF87="*",$C87&gt;=400),"*",IF($C87&gt;=400,ROUND('201920 DATA'!BF87/$C87,2),"")))</f>
        <v>*</v>
      </c>
      <c r="AH87" s="289">
        <f>IF(OR($C87="*",$C87&lt;400),"",IF(AND('201920 DATA'!BG87="*",$C87&gt;=400),"*",IF($C87&gt;=400,ROUND('201920 DATA'!BG87/$C87,2),"")))</f>
        <v>0</v>
      </c>
      <c r="AI87" s="289" t="str">
        <f>IF(OR($C87="*",$C87&lt;400),"",IF(AND('201920 DATA'!BH87="*",$C87&gt;=400),"*",IF($C87&gt;=400,ROUND('201920 DATA'!BH87/$C87,2),"")))</f>
        <v>*</v>
      </c>
      <c r="AJ87" s="289">
        <f>IF(OR($C87="*",$C87&lt;400),"",IF(AND('201920 DATA'!BI87="*",$C87&gt;=400),"*",IF($C87&gt;=400,ROUND('201920 DATA'!BI87/$C87,2),"")))</f>
        <v>0</v>
      </c>
      <c r="AK87" s="289" t="str">
        <f>IF(OR($C87="*",$C87&lt;400),"",IF(AND('201920 DATA'!BJ87="*",$C87&gt;=400),"*",IF($C87&gt;=400,ROUND('201920 DATA'!BJ87/$C87,2),"")))</f>
        <v>*</v>
      </c>
      <c r="AL87" s="289">
        <f>IF(OR($C87="*",$C87&lt;400),"",IF(AND('201920 DATA'!BK87="*",$C87&gt;=400),"*",IF($C87&gt;=400,ROUND('201920 DATA'!BK87/$C87,2),"")))</f>
        <v>0</v>
      </c>
      <c r="AM87" s="289" t="str">
        <f>IF(OR($C87="*",$C87&lt;400),"",IF(AND('201920 DATA'!BL87="*",$C87&gt;=400),"*",IF($C87&gt;=400,ROUND('201920 DATA'!BL87/$C87,2),"")))</f>
        <v>*</v>
      </c>
      <c r="AN87" s="289">
        <f>IF(OR($C87="*",$C87&lt;400),"",IF(AND('201920 DATA'!BM87="*",$C87&gt;=400),"*",IF($C87&gt;=400,ROUND('201920 DATA'!BM87/$C87,2),"")))</f>
        <v>0.11</v>
      </c>
      <c r="AO87" s="289" t="str">
        <f>IF(OR($C87="*",$C87&lt;400),"",IF(AND('201920 DATA'!BN87="*",$C87&gt;=400),"*",IF($C87&gt;=400,ROUND('201920 DATA'!BN87/$C87,2),"")))</f>
        <v>*</v>
      </c>
      <c r="AP87" s="289">
        <f>IF(OR($C87="*",$C87&lt;400),"",IF(AND('201920 DATA'!BO87="*",$C87&gt;=400),"*",IF($C87&gt;=400,ROUND('201920 DATA'!BO87/$C87,2),"")))</f>
        <v>0.35</v>
      </c>
      <c r="AQ87" s="289">
        <f>IF(OR($C87="*",$C87&lt;400),"",IF(AND('201920 DATA'!BP87="*",$C87&gt;=400),"*",IF($C87&gt;=400,ROUND('201920 DATA'!BP87/$C87,2),"")))</f>
        <v>0.43</v>
      </c>
      <c r="AR87" s="289">
        <f>IF(OR($C87="*",$C87&lt;400),"",IF(AND('201920 DATA'!BQ87="*",$C87&gt;=400),"*",IF($C87&gt;=400,ROUND('201920 DATA'!BQ87/$C87,2),"")))</f>
        <v>0</v>
      </c>
      <c r="AS87" s="289">
        <f>IF(OR($C87="*",$C87&lt;400),"",IF(AND('201920 DATA'!BR87="*",$C87&gt;=400),"*",IF($C87&gt;=400,ROUND('201920 DATA'!BR87/$C87,2),"")))</f>
        <v>0</v>
      </c>
      <c r="AT87" s="289" t="str">
        <f>IF(OR($C87="*",$C87&lt;400),"",IF(AND('201920 DATA'!BS87="*",$C87&gt;=400),"*",IF($C87&gt;=400,ROUND('201920 DATA'!BS87/$C87,2),"")))</f>
        <v>*</v>
      </c>
      <c r="AU87" s="289">
        <f>IF(OR($C87="*",$C87&lt;400),"",IF(AND('201920 DATA'!BT87="*",$C87&gt;=400),"*",IF($C87&gt;=400,ROUND('201920 DATA'!BT87/$C87,2),"")))</f>
        <v>0.02</v>
      </c>
      <c r="AV87" s="289">
        <f>IF(OR($C87="*",$C87&lt;400),"",IF(AND('201920 DATA'!BU87="*",$C87&gt;=400),"*",IF($C87&gt;=400,ROUND('201920 DATA'!BU87/$C87,2),"")))</f>
        <v>0.02</v>
      </c>
      <c r="AW87" s="289">
        <f>IF(OR($C87="*",$C87&lt;400),"",IF(AND('201920 DATA'!BV87="*",$C87&gt;=400),"*",IF($C87&gt;=400,ROUND('201920 DATA'!BV87/$C87,2),"")))</f>
        <v>0</v>
      </c>
      <c r="AX87" s="289">
        <f>IF(OR($C87="*",$C87&lt;400),"",IF(AND('201920 DATA'!BW87="*",$C87&gt;=400),"*",IF($C87&gt;=400,ROUND('201920 DATA'!BW87/$C87,2),"")))</f>
        <v>0.02</v>
      </c>
      <c r="AZ87" s="365">
        <v>1770</v>
      </c>
    </row>
    <row r="88" spans="1:52" x14ac:dyDescent="0.2">
      <c r="A88" s="373" t="s">
        <v>605</v>
      </c>
      <c r="B88" s="287">
        <f>'201920 DATA'!B88</f>
        <v>600</v>
      </c>
      <c r="C88" s="288">
        <f>'201920 DATA'!C88</f>
        <v>600</v>
      </c>
      <c r="D88" s="293">
        <f>'201920 DATA'!FQ88</f>
        <v>600</v>
      </c>
      <c r="F88" s="313">
        <f t="shared" si="2"/>
        <v>0.1</v>
      </c>
      <c r="G88" s="295">
        <f t="shared" si="3"/>
        <v>1</v>
      </c>
      <c r="H88" s="289">
        <f>IF(OR($C88="*",$C88&lt;400),"",IF(AND('201920 DATA'!F88="*",$C88&gt;=400),"*",IF($C88&gt;=400,ROUND('201920 DATA'!F88/$C88,2),"")))</f>
        <v>0</v>
      </c>
      <c r="I88" s="296">
        <f>IF(OR($B88="*",$B88&lt;400),"",IF(AND('201920 DATA'!Y88="*",$B88&gt;=400),"*",IF($B88&gt;=400,ROUND('201920 DATA'!Y88/$B88,2),"")))</f>
        <v>0</v>
      </c>
      <c r="J88" s="296">
        <f>IF(OR($B88="*",$B88&lt;400),"",IF(AND('201920 DATA'!Z88="*",$B88&gt;=400),"*",IF($B88&gt;=400,ROUND('201920 DATA'!Z88/$B88,2),"")))</f>
        <v>0.03</v>
      </c>
      <c r="K88" s="296">
        <f>IF(OR($B88="*",$B88&lt;400),"",IF(AND('201920 DATA'!AA88="*",$B88&gt;=400),"*",IF($B88&gt;=400,ROUND('201920 DATA'!AA88/$B88,2),"")))</f>
        <v>0.08</v>
      </c>
      <c r="L88" s="296">
        <f>IF(OR($B88="*",$B88&lt;400),"",IF(AND('201920 DATA'!AB88="*",$B88&gt;=400),"*",IF($B88&gt;=400,ROUND('201920 DATA'!AB88/$B88,2),"")))</f>
        <v>0.18</v>
      </c>
      <c r="M88" s="296">
        <f>IF(OR($B88="*",$B88&lt;400),"",IF(AND('201920 DATA'!AC88="*",$B88&gt;=400),"*",IF($B88&gt;=400,ROUND('201920 DATA'!AC88/$B88,2),"")))</f>
        <v>0.21</v>
      </c>
      <c r="N88" s="296">
        <f>IF(OR($B88="*",$B88&lt;400),"",IF(AND('201920 DATA'!AD88="*",$B88&gt;=400),"*",IF($B88&gt;=400,ROUND('201920 DATA'!AD88/$B88,2),"")))</f>
        <v>0.08</v>
      </c>
      <c r="O88" s="296" t="str">
        <f>IF(OR($B88="*",$B88&lt;400),"",IF(AND('201920 DATA'!AE88="*",$B88&gt;=400),"*",IF($B88&gt;=400,ROUND('201920 DATA'!AE88/$B88,2),"")))</f>
        <v>*</v>
      </c>
      <c r="P88" s="297"/>
      <c r="Q88" s="296">
        <f>IF(OR($B88="*",$B88&lt;400),"",IF(AND('201920 DATA'!FO88="*",$B88&gt;=400),"*",IF($B88&gt;=400,ROUND('201920 DATA'!FO88/$B88,2),"")))</f>
        <v>0.98</v>
      </c>
      <c r="R88" s="289">
        <f>IF(OR($C88="*",$C88&lt;400),"",IF(AND('201920 DATA'!F88="*",$C88&gt;=400),"*",IF($C88&gt;=400,ROUND('201920 DATA'!F88/$C88,2),"")))</f>
        <v>0</v>
      </c>
      <c r="S88" s="289">
        <f>IF(OR($C88="*",$C88&lt;400),"",IF(AND('201920 DATA'!G88="*",$C88&gt;=400),"*",IF($C88&gt;=400,ROUND('201920 DATA'!G88/$C88,2),"")))</f>
        <v>0</v>
      </c>
      <c r="T88" s="289">
        <f>IF(OR($C88="*",$C88&lt;400),"",IF(AND('201920 DATA'!H88="*",$C88&gt;=400),"*",IF($C88&gt;=400,ROUND('201920 DATA'!H88/$C88,2),"")))</f>
        <v>1</v>
      </c>
      <c r="U88" s="289">
        <f>IF(OR($C88="*",$C88&lt;400),"",IF(AND('201920 DATA'!FP88="*",$C88&gt;=400),"*",IF($C88&gt;=400,ROUND('201920 DATA'!FP88/$C88,2),"")))</f>
        <v>0</v>
      </c>
      <c r="V88" s="312">
        <f>IF(OR($D88="*",$D88&lt;400),"",IF(AND('201920 DATA'!M88="*",$D88&gt;=400),"*",IF($D88&gt;=400,ROUND('201920 DATA'!M88/$D88,2),"")))</f>
        <v>0.11</v>
      </c>
      <c r="W88" s="312">
        <f>IF(OR($D88="*",$D88&lt;400),"",IF(AND('201920 DATA'!N88="*",$D88&gt;=400),"*",IF($D88&gt;=400,ROUND('201920 DATA'!N88/$D88,2),"")))</f>
        <v>0.21</v>
      </c>
      <c r="X88" s="312">
        <f>IF(OR($D88="*",$D88&lt;400),"",IF(AND('201920 DATA'!O88="*",$D88&gt;=400),"*",IF($D88&gt;=400,ROUND('201920 DATA'!O88/$D88,2),"")))</f>
        <v>0.28000000000000003</v>
      </c>
      <c r="Y88" s="312">
        <f>IF(OR($D88="*",$D88&lt;400),"",IF(AND('201920 DATA'!P88="*",$D88&gt;=400),"*",IF($D88&gt;=400,ROUND('201920 DATA'!P88/$D88,2),"")))</f>
        <v>0.15</v>
      </c>
      <c r="Z88" s="312">
        <f>IF(OR($D88="*",$D88&lt;400),"",IF(AND('201920 DATA'!Q88="*",$D88&gt;=400),"*",IF($D88&gt;=400,ROUND('201920 DATA'!Q88/$D88,2),"")))</f>
        <v>0.17</v>
      </c>
      <c r="AA88" s="312">
        <f>IF(OR($D88="*",$D88&lt;400),"",IF(AND('201920 DATA'!R88="*",$D88&gt;=400),"*",IF($D88&gt;=400,ROUND('201920 DATA'!R88/$D88,2),"")))</f>
        <v>0.08</v>
      </c>
      <c r="AB88" s="312">
        <f>IF(OR($D88="*",$D88&lt;400),"",IF(AND('201920 DATA'!S88="*",$D88&gt;=400),"*",IF($D88&gt;=400,ROUND('201920 DATA'!S88/$D88,2),"")))</f>
        <v>0.03</v>
      </c>
      <c r="AC88" s="312">
        <f>IF(OR($D88="*",$D88&lt;400),"",IF(AND('201920 DATA'!T88="*",$D88&gt;=400),"*",IF($D88&gt;=400,ROUND('201920 DATA'!T88/$D88,2),"")))</f>
        <v>0.08</v>
      </c>
      <c r="AD88" s="289">
        <f>IF(OR($C88="*",$C88&lt;400),"",IF(AND('201920 DATA'!BC88="*",$C88&gt;=400),"*",IF($C88&gt;=400,ROUND('201920 DATA'!BC88/$C88,2),"")))</f>
        <v>0</v>
      </c>
      <c r="AE88" s="289" t="str">
        <f>IF(OR($C88="*",$C88&lt;400),"",IF(AND('201920 DATA'!BD88="*",$C88&gt;=400),"*",IF($C88&gt;=400,ROUND('201920 DATA'!BD88/$C88,2),"")))</f>
        <v>*</v>
      </c>
      <c r="AF88" s="289">
        <f>IF(OR($C88="*",$C88&lt;400),"",IF(AND('201920 DATA'!BE88="*",$C88&gt;=400),"*",IF($C88&gt;=400,ROUND('201920 DATA'!BE88/$C88,2),"")))</f>
        <v>0</v>
      </c>
      <c r="AG88" s="289">
        <f>IF(OR($C88="*",$C88&lt;400),"",IF(AND('201920 DATA'!BF88="*",$C88&gt;=400),"*",IF($C88&gt;=400,ROUND('201920 DATA'!BF88/$C88,2),"")))</f>
        <v>0</v>
      </c>
      <c r="AH88" s="289">
        <f>IF(OR($C88="*",$C88&lt;400),"",IF(AND('201920 DATA'!BG88="*",$C88&gt;=400),"*",IF($C88&gt;=400,ROUND('201920 DATA'!BG88/$C88,2),"")))</f>
        <v>0.42</v>
      </c>
      <c r="AI88" s="289">
        <f>IF(OR($C88="*",$C88&lt;400),"",IF(AND('201920 DATA'!BH88="*",$C88&gt;=400),"*",IF($C88&gt;=400,ROUND('201920 DATA'!BH88/$C88,2),"")))</f>
        <v>0</v>
      </c>
      <c r="AJ88" s="289">
        <f>IF(OR($C88="*",$C88&lt;400),"",IF(AND('201920 DATA'!BI88="*",$C88&gt;=400),"*",IF($C88&gt;=400,ROUND('201920 DATA'!BI88/$C88,2),"")))</f>
        <v>0</v>
      </c>
      <c r="AK88" s="289">
        <f>IF(OR($C88="*",$C88&lt;400),"",IF(AND('201920 DATA'!BJ88="*",$C88&gt;=400),"*",IF($C88&gt;=400,ROUND('201920 DATA'!BJ88/$C88,2),"")))</f>
        <v>0</v>
      </c>
      <c r="AL88" s="289">
        <f>IF(OR($C88="*",$C88&lt;400),"",IF(AND('201920 DATA'!BK88="*",$C88&gt;=400),"*",IF($C88&gt;=400,ROUND('201920 DATA'!BK88/$C88,2),"")))</f>
        <v>0</v>
      </c>
      <c r="AM88" s="289">
        <f>IF(OR($C88="*",$C88&lt;400),"",IF(AND('201920 DATA'!BL88="*",$C88&gt;=400),"*",IF($C88&gt;=400,ROUND('201920 DATA'!BL88/$C88,2),"")))</f>
        <v>0</v>
      </c>
      <c r="AN88" s="289">
        <f>IF(OR($C88="*",$C88&lt;400),"",IF(AND('201920 DATA'!BM88="*",$C88&gt;=400),"*",IF($C88&gt;=400,ROUND('201920 DATA'!BM88/$C88,2),"")))</f>
        <v>0.13</v>
      </c>
      <c r="AO88" s="289">
        <f>IF(OR($C88="*",$C88&lt;400),"",IF(AND('201920 DATA'!BN88="*",$C88&gt;=400),"*",IF($C88&gt;=400,ROUND('201920 DATA'!BN88/$C88,2),"")))</f>
        <v>0</v>
      </c>
      <c r="AP88" s="289">
        <f>IF(OR($C88="*",$C88&lt;400),"",IF(AND('201920 DATA'!BO88="*",$C88&gt;=400),"*",IF($C88&gt;=400,ROUND('201920 DATA'!BO88/$C88,2),"")))</f>
        <v>0.42</v>
      </c>
      <c r="AQ88" s="289" t="str">
        <f>IF(OR($C88="*",$C88&lt;400),"",IF(AND('201920 DATA'!BP88="*",$C88&gt;=400),"*",IF($C88&gt;=400,ROUND('201920 DATA'!BP88/$C88,2),"")))</f>
        <v>*</v>
      </c>
      <c r="AR88" s="289">
        <f>IF(OR($C88="*",$C88&lt;400),"",IF(AND('201920 DATA'!BQ88="*",$C88&gt;=400),"*",IF($C88&gt;=400,ROUND('201920 DATA'!BQ88/$C88,2),"")))</f>
        <v>0</v>
      </c>
      <c r="AS88" s="289">
        <f>IF(OR($C88="*",$C88&lt;400),"",IF(AND('201920 DATA'!BR88="*",$C88&gt;=400),"*",IF($C88&gt;=400,ROUND('201920 DATA'!BR88/$C88,2),"")))</f>
        <v>0</v>
      </c>
      <c r="AT88" s="289">
        <f>IF(OR($C88="*",$C88&lt;400),"",IF(AND('201920 DATA'!BS88="*",$C88&gt;=400),"*",IF($C88&gt;=400,ROUND('201920 DATA'!BS88/$C88,2),"")))</f>
        <v>0</v>
      </c>
      <c r="AU88" s="289">
        <f>IF(OR($C88="*",$C88&lt;400),"",IF(AND('201920 DATA'!BT88="*",$C88&gt;=400),"*",IF($C88&gt;=400,ROUND('201920 DATA'!BT88/$C88,2),"")))</f>
        <v>0</v>
      </c>
      <c r="AV88" s="289" t="str">
        <f>IF(OR($C88="*",$C88&lt;400),"",IF(AND('201920 DATA'!BU88="*",$C88&gt;=400),"*",IF($C88&gt;=400,ROUND('201920 DATA'!BU88/$C88,2),"")))</f>
        <v>*</v>
      </c>
      <c r="AW88" s="289">
        <f>IF(OR($C88="*",$C88&lt;400),"",IF(AND('201920 DATA'!BV88="*",$C88&gt;=400),"*",IF($C88&gt;=400,ROUND('201920 DATA'!BV88/$C88,2),"")))</f>
        <v>0</v>
      </c>
      <c r="AX88" s="289">
        <f>IF(OR($C88="*",$C88&lt;400),"",IF(AND('201920 DATA'!BW88="*",$C88&gt;=400),"*",IF($C88&gt;=400,ROUND('201920 DATA'!BW88/$C88,2),"")))</f>
        <v>0.02</v>
      </c>
      <c r="AZ88" s="365">
        <v>540</v>
      </c>
    </row>
    <row r="89" spans="1:52" x14ac:dyDescent="0.2">
      <c r="A89" s="373" t="s">
        <v>795</v>
      </c>
      <c r="B89" s="287">
        <f>'201920 DATA'!B89</f>
        <v>1925</v>
      </c>
      <c r="C89" s="288">
        <f>'201920 DATA'!C89</f>
        <v>1925</v>
      </c>
      <c r="D89" s="293">
        <f>'201920 DATA'!FQ89</f>
        <v>1920</v>
      </c>
      <c r="F89" s="313">
        <f t="shared" si="2"/>
        <v>0.28000000000000003</v>
      </c>
      <c r="G89" s="295">
        <f t="shared" si="3"/>
        <v>1</v>
      </c>
      <c r="H89" s="289">
        <f>IF(OR($C89="*",$C89&lt;400),"",IF(AND('201920 DATA'!F89="*",$C89&gt;=400),"*",IF($C89&gt;=400,ROUND('201920 DATA'!F89/$C89,2),"")))</f>
        <v>0</v>
      </c>
      <c r="I89" s="296">
        <f>IF(OR($B89="*",$B89&lt;400),"",IF(AND('201920 DATA'!Y89="*",$B89&gt;=400),"*",IF($B89&gt;=400,ROUND('201920 DATA'!Y89/$B89,2),"")))</f>
        <v>0</v>
      </c>
      <c r="J89" s="296">
        <f>IF(OR($B89="*",$B89&lt;400),"",IF(AND('201920 DATA'!Z89="*",$B89&gt;=400),"*",IF($B89&gt;=400,ROUND('201920 DATA'!Z89/$B89,2),"")))</f>
        <v>7.0000000000000007E-2</v>
      </c>
      <c r="K89" s="296">
        <f>IF(OR($B89="*",$B89&lt;400),"",IF(AND('201920 DATA'!AA89="*",$B89&gt;=400),"*",IF($B89&gt;=400,ROUND('201920 DATA'!AA89/$B89,2),"")))</f>
        <v>0.17</v>
      </c>
      <c r="L89" s="296">
        <f>IF(OR($B89="*",$B89&lt;400),"",IF(AND('201920 DATA'!AB89="*",$B89&gt;=400),"*",IF($B89&gt;=400,ROUND('201920 DATA'!AB89/$B89,2),"")))</f>
        <v>0.3</v>
      </c>
      <c r="M89" s="296">
        <f>IF(OR($B89="*",$B89&lt;400),"",IF(AND('201920 DATA'!AC89="*",$B89&gt;=400),"*",IF($B89&gt;=400,ROUND('201920 DATA'!AC89/$B89,2),"")))</f>
        <v>0.3</v>
      </c>
      <c r="N89" s="296">
        <f>IF(OR($B89="*",$B89&lt;400),"",IF(AND('201920 DATA'!AD89="*",$B89&gt;=400),"*",IF($B89&gt;=400,ROUND('201920 DATA'!AD89/$B89,2),"")))</f>
        <v>0.15</v>
      </c>
      <c r="O89" s="296">
        <f>IF(OR($B89="*",$B89&lt;400),"",IF(AND('201920 DATA'!AE89="*",$B89&gt;=400),"*",IF($B89&gt;=400,ROUND('201920 DATA'!AE89/$B89,2),"")))</f>
        <v>0.01</v>
      </c>
      <c r="P89" s="297"/>
      <c r="Q89" s="296">
        <f>IF(OR($B89="*",$B89&lt;400),"",IF(AND('201920 DATA'!FO89="*",$B89&gt;=400),"*",IF($B89&gt;=400,ROUND('201920 DATA'!FO89/$B89,2),"")))</f>
        <v>0.98</v>
      </c>
      <c r="R89" s="289">
        <f>IF(OR($C89="*",$C89&lt;400),"",IF(AND('201920 DATA'!F89="*",$C89&gt;=400),"*",IF($C89&gt;=400,ROUND('201920 DATA'!F89/$C89,2),"")))</f>
        <v>0</v>
      </c>
      <c r="S89" s="289">
        <f>IF(OR($C89="*",$C89&lt;400),"",IF(AND('201920 DATA'!G89="*",$C89&gt;=400),"*",IF($C89&gt;=400,ROUND('201920 DATA'!G89/$C89,2),"")))</f>
        <v>0</v>
      </c>
      <c r="T89" s="289">
        <f>IF(OR($C89="*",$C89&lt;400),"",IF(AND('201920 DATA'!H89="*",$C89&gt;=400),"*",IF($C89&gt;=400,ROUND('201920 DATA'!H89/$C89,2),"")))</f>
        <v>1</v>
      </c>
      <c r="U89" s="289" t="str">
        <f>IF(OR($C89="*",$C89&lt;400),"",IF(AND('201920 DATA'!FP89="*",$C89&gt;=400),"*",IF($C89&gt;=400,ROUND('201920 DATA'!FP89/$C89,2),"")))</f>
        <v>*</v>
      </c>
      <c r="V89" s="312">
        <f>IF(OR($D89="*",$D89&lt;400),"",IF(AND('201920 DATA'!M89="*",$D89&gt;=400),"*",IF($D89&gt;=400,ROUND('201920 DATA'!M89/$D89,2),"")))</f>
        <v>0.02</v>
      </c>
      <c r="W89" s="312">
        <f>IF(OR($D89="*",$D89&lt;400),"",IF(AND('201920 DATA'!N89="*",$D89&gt;=400),"*",IF($D89&gt;=400,ROUND('201920 DATA'!N89/$D89,2),"")))</f>
        <v>0.46</v>
      </c>
      <c r="X89" s="312">
        <f>IF(OR($D89="*",$D89&lt;400),"",IF(AND('201920 DATA'!O89="*",$D89&gt;=400),"*",IF($D89&gt;=400,ROUND('201920 DATA'!O89/$D89,2),"")))</f>
        <v>0.31</v>
      </c>
      <c r="Y89" s="312">
        <f>IF(OR($D89="*",$D89&lt;400),"",IF(AND('201920 DATA'!P89="*",$D89&gt;=400),"*",IF($D89&gt;=400,ROUND('201920 DATA'!P89/$D89,2),"")))</f>
        <v>0.11</v>
      </c>
      <c r="Z89" s="312">
        <f>IF(OR($D89="*",$D89&lt;400),"",IF(AND('201920 DATA'!Q89="*",$D89&gt;=400),"*",IF($D89&gt;=400,ROUND('201920 DATA'!Q89/$D89,2),"")))</f>
        <v>0.09</v>
      </c>
      <c r="AA89" s="312">
        <f>IF(OR($D89="*",$D89&lt;400),"",IF(AND('201920 DATA'!R89="*",$D89&gt;=400),"*",IF($D89&gt;=400,ROUND('201920 DATA'!R89/$D89,2),"")))</f>
        <v>0.01</v>
      </c>
      <c r="AB89" s="312">
        <f>IF(OR($D89="*",$D89&lt;400),"",IF(AND('201920 DATA'!S89="*",$D89&gt;=400),"*",IF($D89&gt;=400,ROUND('201920 DATA'!S89/$D89,2),"")))</f>
        <v>0.01</v>
      </c>
      <c r="AC89" s="312">
        <f>IF(OR($D89="*",$D89&lt;400),"",IF(AND('201920 DATA'!T89="*",$D89&gt;=400),"*",IF($D89&gt;=400,ROUND('201920 DATA'!T89/$D89,2),"")))</f>
        <v>0.01</v>
      </c>
      <c r="AD89" s="289" t="str">
        <f>IF(OR($C89="*",$C89&lt;400),"",IF(AND('201920 DATA'!BC89="*",$C89&gt;=400),"*",IF($C89&gt;=400,ROUND('201920 DATA'!BC89/$C89,2),"")))</f>
        <v>*</v>
      </c>
      <c r="AE89" s="289" t="str">
        <f>IF(OR($C89="*",$C89&lt;400),"",IF(AND('201920 DATA'!BD89="*",$C89&gt;=400),"*",IF($C89&gt;=400,ROUND('201920 DATA'!BD89/$C89,2),"")))</f>
        <v>*</v>
      </c>
      <c r="AF89" s="289">
        <f>IF(OR($C89="*",$C89&lt;400),"",IF(AND('201920 DATA'!BE89="*",$C89&gt;=400),"*",IF($C89&gt;=400,ROUND('201920 DATA'!BE89/$C89,2),"")))</f>
        <v>0.01</v>
      </c>
      <c r="AG89" s="289" t="str">
        <f>IF(OR($C89="*",$C89&lt;400),"",IF(AND('201920 DATA'!BF89="*",$C89&gt;=400),"*",IF($C89&gt;=400,ROUND('201920 DATA'!BF89/$C89,2),"")))</f>
        <v>*</v>
      </c>
      <c r="AH89" s="289">
        <f>IF(OR($C89="*",$C89&lt;400),"",IF(AND('201920 DATA'!BG89="*",$C89&gt;=400),"*",IF($C89&gt;=400,ROUND('201920 DATA'!BG89/$C89,2),"")))</f>
        <v>0</v>
      </c>
      <c r="AI89" s="289">
        <f>IF(OR($C89="*",$C89&lt;400),"",IF(AND('201920 DATA'!BH89="*",$C89&gt;=400),"*",IF($C89&gt;=400,ROUND('201920 DATA'!BH89/$C89,2),"")))</f>
        <v>0.09</v>
      </c>
      <c r="AJ89" s="289">
        <f>IF(OR($C89="*",$C89&lt;400),"",IF(AND('201920 DATA'!BI89="*",$C89&gt;=400),"*",IF($C89&gt;=400,ROUND('201920 DATA'!BI89/$C89,2),"")))</f>
        <v>0.06</v>
      </c>
      <c r="AK89" s="289" t="str">
        <f>IF(OR($C89="*",$C89&lt;400),"",IF(AND('201920 DATA'!BJ89="*",$C89&gt;=400),"*",IF($C89&gt;=400,ROUND('201920 DATA'!BJ89/$C89,2),"")))</f>
        <v>*</v>
      </c>
      <c r="AL89" s="289">
        <f>IF(OR($C89="*",$C89&lt;400),"",IF(AND('201920 DATA'!BK89="*",$C89&gt;=400),"*",IF($C89&gt;=400,ROUND('201920 DATA'!BK89/$C89,2),"")))</f>
        <v>0</v>
      </c>
      <c r="AM89" s="289">
        <f>IF(OR($C89="*",$C89&lt;400),"",IF(AND('201920 DATA'!BL89="*",$C89&gt;=400),"*",IF($C89&gt;=400,ROUND('201920 DATA'!BL89/$C89,2),"")))</f>
        <v>0</v>
      </c>
      <c r="AN89" s="289">
        <f>IF(OR($C89="*",$C89&lt;400),"",IF(AND('201920 DATA'!BM89="*",$C89&gt;=400),"*",IF($C89&gt;=400,ROUND('201920 DATA'!BM89/$C89,2),"")))</f>
        <v>0.15</v>
      </c>
      <c r="AO89" s="289" t="str">
        <f>IF(OR($C89="*",$C89&lt;400),"",IF(AND('201920 DATA'!BN89="*",$C89&gt;=400),"*",IF($C89&gt;=400,ROUND('201920 DATA'!BN89/$C89,2),"")))</f>
        <v>*</v>
      </c>
      <c r="AP89" s="289">
        <f>IF(OR($C89="*",$C89&lt;400),"",IF(AND('201920 DATA'!BO89="*",$C89&gt;=400),"*",IF($C89&gt;=400,ROUND('201920 DATA'!BO89/$C89,2),"")))</f>
        <v>0.57999999999999996</v>
      </c>
      <c r="AQ89" s="289" t="str">
        <f>IF(OR($C89="*",$C89&lt;400),"",IF(AND('201920 DATA'!BP89="*",$C89&gt;=400),"*",IF($C89&gt;=400,ROUND('201920 DATA'!BP89/$C89,2),"")))</f>
        <v>*</v>
      </c>
      <c r="AR89" s="289">
        <f>IF(OR($C89="*",$C89&lt;400),"",IF(AND('201920 DATA'!BQ89="*",$C89&gt;=400),"*",IF($C89&gt;=400,ROUND('201920 DATA'!BQ89/$C89,2),"")))</f>
        <v>0</v>
      </c>
      <c r="AS89" s="289">
        <f>IF(OR($C89="*",$C89&lt;400),"",IF(AND('201920 DATA'!BR89="*",$C89&gt;=400),"*",IF($C89&gt;=400,ROUND('201920 DATA'!BR89/$C89,2),"")))</f>
        <v>0</v>
      </c>
      <c r="AT89" s="289" t="str">
        <f>IF(OR($C89="*",$C89&lt;400),"",IF(AND('201920 DATA'!BS89="*",$C89&gt;=400),"*",IF($C89&gt;=400,ROUND('201920 DATA'!BS89/$C89,2),"")))</f>
        <v>*</v>
      </c>
      <c r="AU89" s="289">
        <f>IF(OR($C89="*",$C89&lt;400),"",IF(AND('201920 DATA'!BT89="*",$C89&gt;=400),"*",IF($C89&gt;=400,ROUND('201920 DATA'!BT89/$C89,2),"")))</f>
        <v>0.09</v>
      </c>
      <c r="AV89" s="289">
        <f>IF(OR($C89="*",$C89&lt;400),"",IF(AND('201920 DATA'!BU89="*",$C89&gt;=400),"*",IF($C89&gt;=400,ROUND('201920 DATA'!BU89/$C89,2),"")))</f>
        <v>0.01</v>
      </c>
      <c r="AW89" s="289">
        <f>IF(OR($C89="*",$C89&lt;400),"",IF(AND('201920 DATA'!BV89="*",$C89&gt;=400),"*",IF($C89&gt;=400,ROUND('201920 DATA'!BV89/$C89,2),"")))</f>
        <v>0</v>
      </c>
      <c r="AX89" s="289" t="str">
        <f>IF(OR($C89="*",$C89&lt;400),"",IF(AND('201920 DATA'!BW89="*",$C89&gt;=400),"*",IF($C89&gt;=400,ROUND('201920 DATA'!BW89/$C89,2),"")))</f>
        <v>*</v>
      </c>
      <c r="AZ89" s="365">
        <v>1390</v>
      </c>
    </row>
    <row r="90" spans="1:52" x14ac:dyDescent="0.2">
      <c r="A90" s="373" t="s">
        <v>544</v>
      </c>
      <c r="B90" s="287">
        <f>'201920 DATA'!B90</f>
        <v>470</v>
      </c>
      <c r="C90" s="288">
        <f>'201920 DATA'!C90</f>
        <v>470</v>
      </c>
      <c r="D90" s="293">
        <f>'201920 DATA'!FQ90</f>
        <v>470</v>
      </c>
      <c r="F90" s="313">
        <f t="shared" si="2"/>
        <v>-0.06</v>
      </c>
      <c r="G90" s="295">
        <f t="shared" si="3"/>
        <v>1</v>
      </c>
      <c r="H90" s="289">
        <f>IF(OR($C90="*",$C90&lt;400),"",IF(AND('201920 DATA'!F90="*",$C90&gt;=400),"*",IF($C90&gt;=400,ROUND('201920 DATA'!F90/$C90,2),"")))</f>
        <v>0</v>
      </c>
      <c r="I90" s="296">
        <f>IF(OR($B90="*",$B90&lt;400),"",IF(AND('201920 DATA'!Y90="*",$B90&gt;=400),"*",IF($B90&gt;=400,ROUND('201920 DATA'!Y90/$B90,2),"")))</f>
        <v>0</v>
      </c>
      <c r="J90" s="296">
        <f>IF(OR($B90="*",$B90&lt;400),"",IF(AND('201920 DATA'!Z90="*",$B90&gt;=400),"*",IF($B90&gt;=400,ROUND('201920 DATA'!Z90/$B90,2),"")))</f>
        <v>0.05</v>
      </c>
      <c r="K90" s="296">
        <f>IF(OR($B90="*",$B90&lt;400),"",IF(AND('201920 DATA'!AA90="*",$B90&gt;=400),"*",IF($B90&gt;=400,ROUND('201920 DATA'!AA90/$B90,2),"")))</f>
        <v>0.13</v>
      </c>
      <c r="L90" s="296">
        <f>IF(OR($B90="*",$B90&lt;400),"",IF(AND('201920 DATA'!AB90="*",$B90&gt;=400),"*",IF($B90&gt;=400,ROUND('201920 DATA'!AB90/$B90,2),"")))</f>
        <v>0.24</v>
      </c>
      <c r="M90" s="296">
        <f>IF(OR($B90="*",$B90&lt;400),"",IF(AND('201920 DATA'!AC90="*",$B90&gt;=400),"*",IF($B90&gt;=400,ROUND('201920 DATA'!AC90/$B90,2),"")))</f>
        <v>0.4</v>
      </c>
      <c r="N90" s="296">
        <f>IF(OR($B90="*",$B90&lt;400),"",IF(AND('201920 DATA'!AD90="*",$B90&gt;=400),"*",IF($B90&gt;=400,ROUND('201920 DATA'!AD90/$B90,2),"")))</f>
        <v>0.17</v>
      </c>
      <c r="O90" s="296" t="str">
        <f>IF(OR($B90="*",$B90&lt;400),"",IF(AND('201920 DATA'!AE90="*",$B90&gt;=400),"*",IF($B90&gt;=400,ROUND('201920 DATA'!AE90/$B90,2),"")))</f>
        <v>*</v>
      </c>
      <c r="P90" s="297"/>
      <c r="Q90" s="296">
        <f>IF(OR($B90="*",$B90&lt;400),"",IF(AND('201920 DATA'!FO90="*",$B90&gt;=400),"*",IF($B90&gt;=400,ROUND('201920 DATA'!FO90/$B90,2),"")))</f>
        <v>0.98</v>
      </c>
      <c r="R90" s="289">
        <f>IF(OR($C90="*",$C90&lt;400),"",IF(AND('201920 DATA'!F90="*",$C90&gt;=400),"*",IF($C90&gt;=400,ROUND('201920 DATA'!F90/$C90,2),"")))</f>
        <v>0</v>
      </c>
      <c r="S90" s="289">
        <f>IF(OR($C90="*",$C90&lt;400),"",IF(AND('201920 DATA'!G90="*",$C90&gt;=400),"*",IF($C90&gt;=400,ROUND('201920 DATA'!G90/$C90,2),"")))</f>
        <v>0</v>
      </c>
      <c r="T90" s="289">
        <f>IF(OR($C90="*",$C90&lt;400),"",IF(AND('201920 DATA'!H90="*",$C90&gt;=400),"*",IF($C90&gt;=400,ROUND('201920 DATA'!H90/$C90,2),"")))</f>
        <v>1</v>
      </c>
      <c r="U90" s="289">
        <f>IF(OR($C90="*",$C90&lt;400),"",IF(AND('201920 DATA'!FP90="*",$C90&gt;=400),"*",IF($C90&gt;=400,ROUND('201920 DATA'!FP90/$C90,2),"")))</f>
        <v>0</v>
      </c>
      <c r="V90" s="312">
        <f>IF(OR($D90="*",$D90&lt;400),"",IF(AND('201920 DATA'!M90="*",$D90&gt;=400),"*",IF($D90&gt;=400,ROUND('201920 DATA'!M90/$D90,2),"")))</f>
        <v>0.09</v>
      </c>
      <c r="W90" s="312">
        <f>IF(OR($D90="*",$D90&lt;400),"",IF(AND('201920 DATA'!N90="*",$D90&gt;=400),"*",IF($D90&gt;=400,ROUND('201920 DATA'!N90/$D90,2),"")))</f>
        <v>0.37</v>
      </c>
      <c r="X90" s="312">
        <f>IF(OR($D90="*",$D90&lt;400),"",IF(AND('201920 DATA'!O90="*",$D90&gt;=400),"*",IF($D90&gt;=400,ROUND('201920 DATA'!O90/$D90,2),"")))</f>
        <v>0.33</v>
      </c>
      <c r="Y90" s="312">
        <f>IF(OR($D90="*",$D90&lt;400),"",IF(AND('201920 DATA'!P90="*",$D90&gt;=400),"*",IF($D90&gt;=400,ROUND('201920 DATA'!P90/$D90,2),"")))</f>
        <v>0.17</v>
      </c>
      <c r="Z90" s="312">
        <f>IF(OR($D90="*",$D90&lt;400),"",IF(AND('201920 DATA'!Q90="*",$D90&gt;=400),"*",IF($D90&gt;=400,ROUND('201920 DATA'!Q90/$D90,2),"")))</f>
        <v>0.11</v>
      </c>
      <c r="AA90" s="312" t="str">
        <f>IF(OR($D90="*",$D90&lt;400),"",IF(AND('201920 DATA'!R90="*",$D90&gt;=400),"*",IF($D90&gt;=400,ROUND('201920 DATA'!R90/$D90,2),"")))</f>
        <v>*</v>
      </c>
      <c r="AB90" s="312">
        <f>IF(OR($D90="*",$D90&lt;400),"",IF(AND('201920 DATA'!S90="*",$D90&gt;=400),"*",IF($D90&gt;=400,ROUND('201920 DATA'!S90/$D90,2),"")))</f>
        <v>0</v>
      </c>
      <c r="AC90" s="312">
        <f>IF(OR($D90="*",$D90&lt;400),"",IF(AND('201920 DATA'!T90="*",$D90&gt;=400),"*",IF($D90&gt;=400,ROUND('201920 DATA'!T90/$D90,2),"")))</f>
        <v>0</v>
      </c>
      <c r="AD90" s="289" t="str">
        <f>IF(OR($C90="*",$C90&lt;400),"",IF(AND('201920 DATA'!BC90="*",$C90&gt;=400),"*",IF($C90&gt;=400,ROUND('201920 DATA'!BC90/$C90,2),"")))</f>
        <v>*</v>
      </c>
      <c r="AE90" s="289" t="str">
        <f>IF(OR($C90="*",$C90&lt;400),"",IF(AND('201920 DATA'!BD90="*",$C90&gt;=400),"*",IF($C90&gt;=400,ROUND('201920 DATA'!BD90/$C90,2),"")))</f>
        <v>*</v>
      </c>
      <c r="AF90" s="289" t="str">
        <f>IF(OR($C90="*",$C90&lt;400),"",IF(AND('201920 DATA'!BE90="*",$C90&gt;=400),"*",IF($C90&gt;=400,ROUND('201920 DATA'!BE90/$C90,2),"")))</f>
        <v>*</v>
      </c>
      <c r="AG90" s="289">
        <f>IF(OR($C90="*",$C90&lt;400),"",IF(AND('201920 DATA'!BF90="*",$C90&gt;=400),"*",IF($C90&gt;=400,ROUND('201920 DATA'!BF90/$C90,2),"")))</f>
        <v>0</v>
      </c>
      <c r="AH90" s="289">
        <f>IF(OR($C90="*",$C90&lt;400),"",IF(AND('201920 DATA'!BG90="*",$C90&gt;=400),"*",IF($C90&gt;=400,ROUND('201920 DATA'!BG90/$C90,2),"")))</f>
        <v>0</v>
      </c>
      <c r="AI90" s="289">
        <f>IF(OR($C90="*",$C90&lt;400),"",IF(AND('201920 DATA'!BH90="*",$C90&gt;=400),"*",IF($C90&gt;=400,ROUND('201920 DATA'!BH90/$C90,2),"")))</f>
        <v>0.05</v>
      </c>
      <c r="AJ90" s="289">
        <f>IF(OR($C90="*",$C90&lt;400),"",IF(AND('201920 DATA'!BI90="*",$C90&gt;=400),"*",IF($C90&gt;=400,ROUND('201920 DATA'!BI90/$C90,2),"")))</f>
        <v>0</v>
      </c>
      <c r="AK90" s="289">
        <f>IF(OR($C90="*",$C90&lt;400),"",IF(AND('201920 DATA'!BJ90="*",$C90&gt;=400),"*",IF($C90&gt;=400,ROUND('201920 DATA'!BJ90/$C90,2),"")))</f>
        <v>0</v>
      </c>
      <c r="AL90" s="289">
        <f>IF(OR($C90="*",$C90&lt;400),"",IF(AND('201920 DATA'!BK90="*",$C90&gt;=400),"*",IF($C90&gt;=400,ROUND('201920 DATA'!BK90/$C90,2),"")))</f>
        <v>0</v>
      </c>
      <c r="AM90" s="289">
        <f>IF(OR($C90="*",$C90&lt;400),"",IF(AND('201920 DATA'!BL90="*",$C90&gt;=400),"*",IF($C90&gt;=400,ROUND('201920 DATA'!BL90/$C90,2),"")))</f>
        <v>0</v>
      </c>
      <c r="AN90" s="289">
        <f>IF(OR($C90="*",$C90&lt;400),"",IF(AND('201920 DATA'!BM90="*",$C90&gt;=400),"*",IF($C90&gt;=400,ROUND('201920 DATA'!BM90/$C90,2),"")))</f>
        <v>0.16</v>
      </c>
      <c r="AO90" s="289" t="str">
        <f>IF(OR($C90="*",$C90&lt;400),"",IF(AND('201920 DATA'!BN90="*",$C90&gt;=400),"*",IF($C90&gt;=400,ROUND('201920 DATA'!BN90/$C90,2),"")))</f>
        <v>*</v>
      </c>
      <c r="AP90" s="289">
        <f>IF(OR($C90="*",$C90&lt;400),"",IF(AND('201920 DATA'!BO90="*",$C90&gt;=400),"*",IF($C90&gt;=400,ROUND('201920 DATA'!BO90/$C90,2),"")))</f>
        <v>0.68</v>
      </c>
      <c r="AQ90" s="289">
        <f>IF(OR($C90="*",$C90&lt;400),"",IF(AND('201920 DATA'!BP90="*",$C90&gt;=400),"*",IF($C90&gt;=400,ROUND('201920 DATA'!BP90/$C90,2),"")))</f>
        <v>0</v>
      </c>
      <c r="AR90" s="289">
        <f>IF(OR($C90="*",$C90&lt;400),"",IF(AND('201920 DATA'!BQ90="*",$C90&gt;=400),"*",IF($C90&gt;=400,ROUND('201920 DATA'!BQ90/$C90,2),"")))</f>
        <v>0</v>
      </c>
      <c r="AS90" s="289">
        <f>IF(OR($C90="*",$C90&lt;400),"",IF(AND('201920 DATA'!BR90="*",$C90&gt;=400),"*",IF($C90&gt;=400,ROUND('201920 DATA'!BR90/$C90,2),"")))</f>
        <v>0</v>
      </c>
      <c r="AT90" s="289">
        <f>IF(OR($C90="*",$C90&lt;400),"",IF(AND('201920 DATA'!BS90="*",$C90&gt;=400),"*",IF($C90&gt;=400,ROUND('201920 DATA'!BS90/$C90,2),"")))</f>
        <v>0</v>
      </c>
      <c r="AU90" s="289">
        <f>IF(OR($C90="*",$C90&lt;400),"",IF(AND('201920 DATA'!BT90="*",$C90&gt;=400),"*",IF($C90&gt;=400,ROUND('201920 DATA'!BT90/$C90,2),"")))</f>
        <v>0.06</v>
      </c>
      <c r="AV90" s="289" t="str">
        <f>IF(OR($C90="*",$C90&lt;400),"",IF(AND('201920 DATA'!BU90="*",$C90&gt;=400),"*",IF($C90&gt;=400,ROUND('201920 DATA'!BU90/$C90,2),"")))</f>
        <v>*</v>
      </c>
      <c r="AW90" s="289">
        <f>IF(OR($C90="*",$C90&lt;400),"",IF(AND('201920 DATA'!BV90="*",$C90&gt;=400),"*",IF($C90&gt;=400,ROUND('201920 DATA'!BV90/$C90,2),"")))</f>
        <v>0</v>
      </c>
      <c r="AX90" s="289" t="str">
        <f>IF(OR($C90="*",$C90&lt;400),"",IF(AND('201920 DATA'!BW90="*",$C90&gt;=400),"*",IF($C90&gt;=400,ROUND('201920 DATA'!BW90/$C90,2),"")))</f>
        <v>*</v>
      </c>
      <c r="AZ90" s="365">
        <v>500</v>
      </c>
    </row>
    <row r="91" spans="1:52" x14ac:dyDescent="0.2">
      <c r="A91" s="373" t="s">
        <v>269</v>
      </c>
      <c r="B91" s="287">
        <f>'201920 DATA'!B91</f>
        <v>865</v>
      </c>
      <c r="C91" s="288">
        <f>'201920 DATA'!C91</f>
        <v>865</v>
      </c>
      <c r="D91" s="293">
        <f>'201920 DATA'!FQ91</f>
        <v>850</v>
      </c>
      <c r="F91" s="313">
        <f t="shared" si="2"/>
        <v>0.4</v>
      </c>
      <c r="G91" s="295">
        <f t="shared" si="3"/>
        <v>1</v>
      </c>
      <c r="H91" s="289">
        <f>IF(OR($C91="*",$C91&lt;400),"",IF(AND('201920 DATA'!F91="*",$C91&gt;=400),"*",IF($C91&gt;=400,ROUND('201920 DATA'!F91/$C91,2),"")))</f>
        <v>0</v>
      </c>
      <c r="I91" s="296">
        <f>IF(OR($B91="*",$B91&lt;400),"",IF(AND('201920 DATA'!Y91="*",$B91&gt;=400),"*",IF($B91&gt;=400,ROUND('201920 DATA'!Y91/$B91,2),"")))</f>
        <v>0</v>
      </c>
      <c r="J91" s="296">
        <f>IF(OR($B91="*",$B91&lt;400),"",IF(AND('201920 DATA'!Z91="*",$B91&gt;=400),"*",IF($B91&gt;=400,ROUND('201920 DATA'!Z91/$B91,2),"")))</f>
        <v>0.06</v>
      </c>
      <c r="K91" s="296">
        <f>IF(OR($B91="*",$B91&lt;400),"",IF(AND('201920 DATA'!AA91="*",$B91&gt;=400),"*",IF($B91&gt;=400,ROUND('201920 DATA'!AA91/$B91,2),"")))</f>
        <v>0.25</v>
      </c>
      <c r="L91" s="296">
        <f>IF(OR($B91="*",$B91&lt;400),"",IF(AND('201920 DATA'!AB91="*",$B91&gt;=400),"*",IF($B91&gt;=400,ROUND('201920 DATA'!AB91/$B91,2),"")))</f>
        <v>0.34</v>
      </c>
      <c r="M91" s="296">
        <f>IF(OR($B91="*",$B91&lt;400),"",IF(AND('201920 DATA'!AC91="*",$B91&gt;=400),"*",IF($B91&gt;=400,ROUND('201920 DATA'!AC91/$B91,2),"")))</f>
        <v>0.27</v>
      </c>
      <c r="N91" s="296">
        <f>IF(OR($B91="*",$B91&lt;400),"",IF(AND('201920 DATA'!AD91="*",$B91&gt;=400),"*",IF($B91&gt;=400,ROUND('201920 DATA'!AD91/$B91,2),"")))</f>
        <v>0.09</v>
      </c>
      <c r="O91" s="296">
        <f>IF(OR($B91="*",$B91&lt;400),"",IF(AND('201920 DATA'!AE91="*",$B91&gt;=400),"*",IF($B91&gt;=400,ROUND('201920 DATA'!AE91/$B91,2),"")))</f>
        <v>0</v>
      </c>
      <c r="P91" s="297"/>
      <c r="Q91" s="296">
        <f>IF(OR($B91="*",$B91&lt;400),"",IF(AND('201920 DATA'!FO91="*",$B91&gt;=400),"*",IF($B91&gt;=400,ROUND('201920 DATA'!FO91/$B91,2),"")))</f>
        <v>0.98</v>
      </c>
      <c r="R91" s="289">
        <f>IF(OR($C91="*",$C91&lt;400),"",IF(AND('201920 DATA'!F91="*",$C91&gt;=400),"*",IF($C91&gt;=400,ROUND('201920 DATA'!F91/$C91,2),"")))</f>
        <v>0</v>
      </c>
      <c r="S91" s="289">
        <f>IF(OR($C91="*",$C91&lt;400),"",IF(AND('201920 DATA'!G91="*",$C91&gt;=400),"*",IF($C91&gt;=400,ROUND('201920 DATA'!G91/$C91,2),"")))</f>
        <v>0</v>
      </c>
      <c r="T91" s="289">
        <f>IF(OR($C91="*",$C91&lt;400),"",IF(AND('201920 DATA'!H91="*",$C91&gt;=400),"*",IF($C91&gt;=400,ROUND('201920 DATA'!H91/$C91,2),"")))</f>
        <v>1</v>
      </c>
      <c r="U91" s="289">
        <f>IF(OR($C91="*",$C91&lt;400),"",IF(AND('201920 DATA'!FP91="*",$C91&gt;=400),"*",IF($C91&gt;=400,ROUND('201920 DATA'!FP91/$C91,2),"")))</f>
        <v>0</v>
      </c>
      <c r="V91" s="312">
        <f>IF(OR($D91="*",$D91&lt;400),"",IF(AND('201920 DATA'!M91="*",$D91&gt;=400),"*",IF($D91&gt;=400,ROUND('201920 DATA'!M91/$D91,2),"")))</f>
        <v>0.04</v>
      </c>
      <c r="W91" s="312">
        <f>IF(OR($D91="*",$D91&lt;400),"",IF(AND('201920 DATA'!N91="*",$D91&gt;=400),"*",IF($D91&gt;=400,ROUND('201920 DATA'!N91/$D91,2),"")))</f>
        <v>0.48</v>
      </c>
      <c r="X91" s="312">
        <f>IF(OR($D91="*",$D91&lt;400),"",IF(AND('201920 DATA'!O91="*",$D91&gt;=400),"*",IF($D91&gt;=400,ROUND('201920 DATA'!O91/$D91,2),"")))</f>
        <v>0.25</v>
      </c>
      <c r="Y91" s="312">
        <f>IF(OR($D91="*",$D91&lt;400),"",IF(AND('201920 DATA'!P91="*",$D91&gt;=400),"*",IF($D91&gt;=400,ROUND('201920 DATA'!P91/$D91,2),"")))</f>
        <v>0.13</v>
      </c>
      <c r="Z91" s="312">
        <f>IF(OR($D91="*",$D91&lt;400),"",IF(AND('201920 DATA'!Q91="*",$D91&gt;=400),"*",IF($D91&gt;=400,ROUND('201920 DATA'!Q91/$D91,2),"")))</f>
        <v>0.09</v>
      </c>
      <c r="AA91" s="312">
        <f>IF(OR($D91="*",$D91&lt;400),"",IF(AND('201920 DATA'!R91="*",$D91&gt;=400),"*",IF($D91&gt;=400,ROUND('201920 DATA'!R91/$D91,2),"")))</f>
        <v>0.04</v>
      </c>
      <c r="AB91" s="312">
        <f>IF(OR($D91="*",$D91&lt;400),"",IF(AND('201920 DATA'!S91="*",$D91&gt;=400),"*",IF($D91&gt;=400,ROUND('201920 DATA'!S91/$D91,2),"")))</f>
        <v>0.01</v>
      </c>
      <c r="AC91" s="312" t="str">
        <f>IF(OR($D91="*",$D91&lt;400),"",IF(AND('201920 DATA'!T91="*",$D91&gt;=400),"*",IF($D91&gt;=400,ROUND('201920 DATA'!T91/$D91,2),"")))</f>
        <v>*</v>
      </c>
      <c r="AD91" s="289">
        <f>IF(OR($C91="*",$C91&lt;400),"",IF(AND('201920 DATA'!BC91="*",$C91&gt;=400),"*",IF($C91&gt;=400,ROUND('201920 DATA'!BC91/$C91,2),"")))</f>
        <v>0</v>
      </c>
      <c r="AE91" s="289">
        <f>IF(OR($C91="*",$C91&lt;400),"",IF(AND('201920 DATA'!BD91="*",$C91&gt;=400),"*",IF($C91&gt;=400,ROUND('201920 DATA'!BD91/$C91,2),"")))</f>
        <v>0</v>
      </c>
      <c r="AF91" s="289" t="str">
        <f>IF(OR($C91="*",$C91&lt;400),"",IF(AND('201920 DATA'!BE91="*",$C91&gt;=400),"*",IF($C91&gt;=400,ROUND('201920 DATA'!BE91/$C91,2),"")))</f>
        <v>*</v>
      </c>
      <c r="AG91" s="289">
        <f>IF(OR($C91="*",$C91&lt;400),"",IF(AND('201920 DATA'!BF91="*",$C91&gt;=400),"*",IF($C91&gt;=400,ROUND('201920 DATA'!BF91/$C91,2),"")))</f>
        <v>0.36</v>
      </c>
      <c r="AH91" s="289" t="str">
        <f>IF(OR($C91="*",$C91&lt;400),"",IF(AND('201920 DATA'!BG91="*",$C91&gt;=400),"*",IF($C91&gt;=400,ROUND('201920 DATA'!BG91/$C91,2),"")))</f>
        <v>*</v>
      </c>
      <c r="AI91" s="289" t="str">
        <f>IF(OR($C91="*",$C91&lt;400),"",IF(AND('201920 DATA'!BH91="*",$C91&gt;=400),"*",IF($C91&gt;=400,ROUND('201920 DATA'!BH91/$C91,2),"")))</f>
        <v>*</v>
      </c>
      <c r="AJ91" s="289">
        <f>IF(OR($C91="*",$C91&lt;400),"",IF(AND('201920 DATA'!BI91="*",$C91&gt;=400),"*",IF($C91&gt;=400,ROUND('201920 DATA'!BI91/$C91,2),"")))</f>
        <v>0</v>
      </c>
      <c r="AK91" s="289">
        <f>IF(OR($C91="*",$C91&lt;400),"",IF(AND('201920 DATA'!BJ91="*",$C91&gt;=400),"*",IF($C91&gt;=400,ROUND('201920 DATA'!BJ91/$C91,2),"")))</f>
        <v>0</v>
      </c>
      <c r="AL91" s="289">
        <f>IF(OR($C91="*",$C91&lt;400),"",IF(AND('201920 DATA'!BK91="*",$C91&gt;=400),"*",IF($C91&gt;=400,ROUND('201920 DATA'!BK91/$C91,2),"")))</f>
        <v>0</v>
      </c>
      <c r="AM91" s="289">
        <f>IF(OR($C91="*",$C91&lt;400),"",IF(AND('201920 DATA'!BL91="*",$C91&gt;=400),"*",IF($C91&gt;=400,ROUND('201920 DATA'!BL91/$C91,2),"")))</f>
        <v>0</v>
      </c>
      <c r="AN91" s="289">
        <f>IF(OR($C91="*",$C91&lt;400),"",IF(AND('201920 DATA'!BM91="*",$C91&gt;=400),"*",IF($C91&gt;=400,ROUND('201920 DATA'!BM91/$C91,2),"")))</f>
        <v>0.08</v>
      </c>
      <c r="AO91" s="289" t="str">
        <f>IF(OR($C91="*",$C91&lt;400),"",IF(AND('201920 DATA'!BN91="*",$C91&gt;=400),"*",IF($C91&gt;=400,ROUND('201920 DATA'!BN91/$C91,2),"")))</f>
        <v>*</v>
      </c>
      <c r="AP91" s="289">
        <f>IF(OR($C91="*",$C91&lt;400),"",IF(AND('201920 DATA'!BO91="*",$C91&gt;=400),"*",IF($C91&gt;=400,ROUND('201920 DATA'!BO91/$C91,2),"")))</f>
        <v>0.47</v>
      </c>
      <c r="AQ91" s="289">
        <f>IF(OR($C91="*",$C91&lt;400),"",IF(AND('201920 DATA'!BP91="*",$C91&gt;=400),"*",IF($C91&gt;=400,ROUND('201920 DATA'!BP91/$C91,2),"")))</f>
        <v>0</v>
      </c>
      <c r="AR91" s="289">
        <f>IF(OR($C91="*",$C91&lt;400),"",IF(AND('201920 DATA'!BQ91="*",$C91&gt;=400),"*",IF($C91&gt;=400,ROUND('201920 DATA'!BQ91/$C91,2),"")))</f>
        <v>0</v>
      </c>
      <c r="AS91" s="289">
        <f>IF(OR($C91="*",$C91&lt;400),"",IF(AND('201920 DATA'!BR91="*",$C91&gt;=400),"*",IF($C91&gt;=400,ROUND('201920 DATA'!BR91/$C91,2),"")))</f>
        <v>0</v>
      </c>
      <c r="AT91" s="289">
        <f>IF(OR($C91="*",$C91&lt;400),"",IF(AND('201920 DATA'!BS91="*",$C91&gt;=400),"*",IF($C91&gt;=400,ROUND('201920 DATA'!BS91/$C91,2),"")))</f>
        <v>0</v>
      </c>
      <c r="AU91" s="289">
        <f>IF(OR($C91="*",$C91&lt;400),"",IF(AND('201920 DATA'!BT91="*",$C91&gt;=400),"*",IF($C91&gt;=400,ROUND('201920 DATA'!BT91/$C91,2),"")))</f>
        <v>0.02</v>
      </c>
      <c r="AV91" s="289">
        <f>IF(OR($C91="*",$C91&lt;400),"",IF(AND('201920 DATA'!BU91="*",$C91&gt;=400),"*",IF($C91&gt;=400,ROUND('201920 DATA'!BU91/$C91,2),"")))</f>
        <v>0.06</v>
      </c>
      <c r="AW91" s="289">
        <f>IF(OR($C91="*",$C91&lt;400),"",IF(AND('201920 DATA'!BV91="*",$C91&gt;=400),"*",IF($C91&gt;=400,ROUND('201920 DATA'!BV91/$C91,2),"")))</f>
        <v>0</v>
      </c>
      <c r="AX91" s="289" t="str">
        <f>IF(OR($C91="*",$C91&lt;400),"",IF(AND('201920 DATA'!BW91="*",$C91&gt;=400),"*",IF($C91&gt;=400,ROUND('201920 DATA'!BW91/$C91,2),"")))</f>
        <v>*</v>
      </c>
      <c r="AZ91" s="365">
        <v>520</v>
      </c>
    </row>
    <row r="92" spans="1:52" x14ac:dyDescent="0.2">
      <c r="A92" s="373" t="s">
        <v>610</v>
      </c>
      <c r="B92" s="287">
        <f>'201920 DATA'!B92</f>
        <v>150</v>
      </c>
      <c r="C92" s="288">
        <f>'201920 DATA'!C92</f>
        <v>150</v>
      </c>
      <c r="D92" s="293">
        <f>'201920 DATA'!FQ92</f>
        <v>150</v>
      </c>
      <c r="F92" s="313" t="str">
        <f t="shared" si="2"/>
        <v/>
      </c>
      <c r="G92" s="295" t="str">
        <f t="shared" si="3"/>
        <v/>
      </c>
      <c r="H92" s="289" t="str">
        <f>IF(OR($C92="*",$C92&lt;400),"",IF(AND('201920 DATA'!F92="*",$C92&gt;=400),"*",IF($C92&gt;=400,ROUND('201920 DATA'!F92/$C92,2),"")))</f>
        <v/>
      </c>
      <c r="I92" s="296" t="str">
        <f>IF(OR($B92="*",$B92&lt;400),"",IF(AND('201920 DATA'!Y92="*",$B92&gt;=400),"*",IF($B92&gt;=400,ROUND('201920 DATA'!Y92/$B92,2),"")))</f>
        <v/>
      </c>
      <c r="J92" s="296" t="str">
        <f>IF(OR($B92="*",$B92&lt;400),"",IF(AND('201920 DATA'!Z92="*",$B92&gt;=400),"*",IF($B92&gt;=400,ROUND('201920 DATA'!Z92/$B92,2),"")))</f>
        <v/>
      </c>
      <c r="K92" s="296" t="str">
        <f>IF(OR($B92="*",$B92&lt;400),"",IF(AND('201920 DATA'!AA92="*",$B92&gt;=400),"*",IF($B92&gt;=400,ROUND('201920 DATA'!AA92/$B92,2),"")))</f>
        <v/>
      </c>
      <c r="L92" s="296" t="str">
        <f>IF(OR($B92="*",$B92&lt;400),"",IF(AND('201920 DATA'!AB92="*",$B92&gt;=400),"*",IF($B92&gt;=400,ROUND('201920 DATA'!AB92/$B92,2),"")))</f>
        <v/>
      </c>
      <c r="M92" s="296" t="str">
        <f>IF(OR($B92="*",$B92&lt;400),"",IF(AND('201920 DATA'!AC92="*",$B92&gt;=400),"*",IF($B92&gt;=400,ROUND('201920 DATA'!AC92/$B92,2),"")))</f>
        <v/>
      </c>
      <c r="N92" s="296" t="str">
        <f>IF(OR($B92="*",$B92&lt;400),"",IF(AND('201920 DATA'!AD92="*",$B92&gt;=400),"*",IF($B92&gt;=400,ROUND('201920 DATA'!AD92/$B92,2),"")))</f>
        <v/>
      </c>
      <c r="O92" s="296" t="str">
        <f>IF(OR($B92="*",$B92&lt;400),"",IF(AND('201920 DATA'!AE92="*",$B92&gt;=400),"*",IF($B92&gt;=400,ROUND('201920 DATA'!AE92/$B92,2),"")))</f>
        <v/>
      </c>
      <c r="P92" s="297"/>
      <c r="Q92" s="296" t="str">
        <f>IF(OR($B92="*",$B92&lt;400),"",IF(AND('201920 DATA'!FO92="*",$B92&gt;=400),"*",IF($B92&gt;=400,ROUND('201920 DATA'!FO92/$B92,2),"")))</f>
        <v/>
      </c>
      <c r="R92" s="289" t="str">
        <f>IF(OR($C92="*",$C92&lt;400),"",IF(AND('201920 DATA'!F92="*",$C92&gt;=400),"*",IF($C92&gt;=400,ROUND('201920 DATA'!F92/$C92,2),"")))</f>
        <v/>
      </c>
      <c r="S92" s="289" t="str">
        <f>IF(OR($C92="*",$C92&lt;400),"",IF(AND('201920 DATA'!G92="*",$C92&gt;=400),"*",IF($C92&gt;=400,ROUND('201920 DATA'!G92/$C92,2),"")))</f>
        <v/>
      </c>
      <c r="T92" s="289" t="str">
        <f>IF(OR($C92="*",$C92&lt;400),"",IF(AND('201920 DATA'!H92="*",$C92&gt;=400),"*",IF($C92&gt;=400,ROUND('201920 DATA'!H92/$C92,2),"")))</f>
        <v/>
      </c>
      <c r="U92" s="289" t="str">
        <f>IF(OR($C92="*",$C92&lt;400),"",IF(AND('201920 DATA'!FP92="*",$C92&gt;=400),"*",IF($C92&gt;=400,ROUND('201920 DATA'!FP92/$C92,2),"")))</f>
        <v/>
      </c>
      <c r="V92" s="312" t="str">
        <f>IF(OR($D92="*",$D92&lt;400),"",IF(AND('201920 DATA'!M92="*",$D92&gt;=400),"*",IF($D92&gt;=400,ROUND('201920 DATA'!M92/$D92,2),"")))</f>
        <v/>
      </c>
      <c r="W92" s="312" t="str">
        <f>IF(OR($D92="*",$D92&lt;400),"",IF(AND('201920 DATA'!N92="*",$D92&gt;=400),"*",IF($D92&gt;=400,ROUND('201920 DATA'!N92/$D92,2),"")))</f>
        <v/>
      </c>
      <c r="X92" s="312" t="str">
        <f>IF(OR($D92="*",$D92&lt;400),"",IF(AND('201920 DATA'!O92="*",$D92&gt;=400),"*",IF($D92&gt;=400,ROUND('201920 DATA'!O92/$D92,2),"")))</f>
        <v/>
      </c>
      <c r="Y92" s="312" t="str">
        <f>IF(OR($D92="*",$D92&lt;400),"",IF(AND('201920 DATA'!P92="*",$D92&gt;=400),"*",IF($D92&gt;=400,ROUND('201920 DATA'!P92/$D92,2),"")))</f>
        <v/>
      </c>
      <c r="Z92" s="312" t="str">
        <f>IF(OR($D92="*",$D92&lt;400),"",IF(AND('201920 DATA'!Q92="*",$D92&gt;=400),"*",IF($D92&gt;=400,ROUND('201920 DATA'!Q92/$D92,2),"")))</f>
        <v/>
      </c>
      <c r="AA92" s="312" t="str">
        <f>IF(OR($D92="*",$D92&lt;400),"",IF(AND('201920 DATA'!R92="*",$D92&gt;=400),"*",IF($D92&gt;=400,ROUND('201920 DATA'!R92/$D92,2),"")))</f>
        <v/>
      </c>
      <c r="AB92" s="312" t="str">
        <f>IF(OR($D92="*",$D92&lt;400),"",IF(AND('201920 DATA'!S92="*",$D92&gt;=400),"*",IF($D92&gt;=400,ROUND('201920 DATA'!S92/$D92,2),"")))</f>
        <v/>
      </c>
      <c r="AC92" s="312" t="str">
        <f>IF(OR($D92="*",$D92&lt;400),"",IF(AND('201920 DATA'!T92="*",$D92&gt;=400),"*",IF($D92&gt;=400,ROUND('201920 DATA'!T92/$D92,2),"")))</f>
        <v/>
      </c>
      <c r="AD92" s="289" t="str">
        <f>IF(OR($C92="*",$C92&lt;400),"",IF(AND('201920 DATA'!BC92="*",$C92&gt;=400),"*",IF($C92&gt;=400,ROUND('201920 DATA'!BC92/$C92,2),"")))</f>
        <v/>
      </c>
      <c r="AE92" s="289" t="str">
        <f>IF(OR($C92="*",$C92&lt;400),"",IF(AND('201920 DATA'!BD92="*",$C92&gt;=400),"*",IF($C92&gt;=400,ROUND('201920 DATA'!BD92/$C92,2),"")))</f>
        <v/>
      </c>
      <c r="AF92" s="289" t="str">
        <f>IF(OR($C92="*",$C92&lt;400),"",IF(AND('201920 DATA'!BE92="*",$C92&gt;=400),"*",IF($C92&gt;=400,ROUND('201920 DATA'!BE92/$C92,2),"")))</f>
        <v/>
      </c>
      <c r="AG92" s="289" t="str">
        <f>IF(OR($C92="*",$C92&lt;400),"",IF(AND('201920 DATA'!BF92="*",$C92&gt;=400),"*",IF($C92&gt;=400,ROUND('201920 DATA'!BF92/$C92,2),"")))</f>
        <v/>
      </c>
      <c r="AH92" s="289" t="str">
        <f>IF(OR($C92="*",$C92&lt;400),"",IF(AND('201920 DATA'!BG92="*",$C92&gt;=400),"*",IF($C92&gt;=400,ROUND('201920 DATA'!BG92/$C92,2),"")))</f>
        <v/>
      </c>
      <c r="AI92" s="289" t="str">
        <f>IF(OR($C92="*",$C92&lt;400),"",IF(AND('201920 DATA'!BH92="*",$C92&gt;=400),"*",IF($C92&gt;=400,ROUND('201920 DATA'!BH92/$C92,2),"")))</f>
        <v/>
      </c>
      <c r="AJ92" s="289" t="str">
        <f>IF(OR($C92="*",$C92&lt;400),"",IF(AND('201920 DATA'!BI92="*",$C92&gt;=400),"*",IF($C92&gt;=400,ROUND('201920 DATA'!BI92/$C92,2),"")))</f>
        <v/>
      </c>
      <c r="AK92" s="289" t="str">
        <f>IF(OR($C92="*",$C92&lt;400),"",IF(AND('201920 DATA'!BJ92="*",$C92&gt;=400),"*",IF($C92&gt;=400,ROUND('201920 DATA'!BJ92/$C92,2),"")))</f>
        <v/>
      </c>
      <c r="AL92" s="289" t="str">
        <f>IF(OR($C92="*",$C92&lt;400),"",IF(AND('201920 DATA'!BK92="*",$C92&gt;=400),"*",IF($C92&gt;=400,ROUND('201920 DATA'!BK92/$C92,2),"")))</f>
        <v/>
      </c>
      <c r="AM92" s="289" t="str">
        <f>IF(OR($C92="*",$C92&lt;400),"",IF(AND('201920 DATA'!BL92="*",$C92&gt;=400),"*",IF($C92&gt;=400,ROUND('201920 DATA'!BL92/$C92,2),"")))</f>
        <v/>
      </c>
      <c r="AN92" s="289" t="str">
        <f>IF(OR($C92="*",$C92&lt;400),"",IF(AND('201920 DATA'!BM92="*",$C92&gt;=400),"*",IF($C92&gt;=400,ROUND('201920 DATA'!BM92/$C92,2),"")))</f>
        <v/>
      </c>
      <c r="AO92" s="289" t="str">
        <f>IF(OR($C92="*",$C92&lt;400),"",IF(AND('201920 DATA'!BN92="*",$C92&gt;=400),"*",IF($C92&gt;=400,ROUND('201920 DATA'!BN92/$C92,2),"")))</f>
        <v/>
      </c>
      <c r="AP92" s="289" t="str">
        <f>IF(OR($C92="*",$C92&lt;400),"",IF(AND('201920 DATA'!BO92="*",$C92&gt;=400),"*",IF($C92&gt;=400,ROUND('201920 DATA'!BO92/$C92,2),"")))</f>
        <v/>
      </c>
      <c r="AQ92" s="289" t="str">
        <f>IF(OR($C92="*",$C92&lt;400),"",IF(AND('201920 DATA'!BP92="*",$C92&gt;=400),"*",IF($C92&gt;=400,ROUND('201920 DATA'!BP92/$C92,2),"")))</f>
        <v/>
      </c>
      <c r="AR92" s="289" t="str">
        <f>IF(OR($C92="*",$C92&lt;400),"",IF(AND('201920 DATA'!BQ92="*",$C92&gt;=400),"*",IF($C92&gt;=400,ROUND('201920 DATA'!BQ92/$C92,2),"")))</f>
        <v/>
      </c>
      <c r="AS92" s="289" t="str">
        <f>IF(OR($C92="*",$C92&lt;400),"",IF(AND('201920 DATA'!BR92="*",$C92&gt;=400),"*",IF($C92&gt;=400,ROUND('201920 DATA'!BR92/$C92,2),"")))</f>
        <v/>
      </c>
      <c r="AT92" s="289" t="str">
        <f>IF(OR($C92="*",$C92&lt;400),"",IF(AND('201920 DATA'!BS92="*",$C92&gt;=400),"*",IF($C92&gt;=400,ROUND('201920 DATA'!BS92/$C92,2),"")))</f>
        <v/>
      </c>
      <c r="AU92" s="289" t="str">
        <f>IF(OR($C92="*",$C92&lt;400),"",IF(AND('201920 DATA'!BT92="*",$C92&gt;=400),"*",IF($C92&gt;=400,ROUND('201920 DATA'!BT92/$C92,2),"")))</f>
        <v/>
      </c>
      <c r="AV92" s="289" t="str">
        <f>IF(OR($C92="*",$C92&lt;400),"",IF(AND('201920 DATA'!BU92="*",$C92&gt;=400),"*",IF($C92&gt;=400,ROUND('201920 DATA'!BU92/$C92,2),"")))</f>
        <v/>
      </c>
      <c r="AW92" s="289" t="str">
        <f>IF(OR($C92="*",$C92&lt;400),"",IF(AND('201920 DATA'!BV92="*",$C92&gt;=400),"*",IF($C92&gt;=400,ROUND('201920 DATA'!BV92/$C92,2),"")))</f>
        <v/>
      </c>
      <c r="AX92" s="289" t="str">
        <f>IF(OR($C92="*",$C92&lt;400),"",IF(AND('201920 DATA'!BW92="*",$C92&gt;=400),"*",IF($C92&gt;=400,ROUND('201920 DATA'!BW92/$C92,2),"")))</f>
        <v/>
      </c>
      <c r="AZ92" s="365">
        <v>120</v>
      </c>
    </row>
    <row r="93" spans="1:52" x14ac:dyDescent="0.2">
      <c r="A93" s="373" t="s">
        <v>561</v>
      </c>
      <c r="B93" s="287">
        <f>'201920 DATA'!B93</f>
        <v>1365</v>
      </c>
      <c r="C93" s="288">
        <f>'201920 DATA'!C93</f>
        <v>1365</v>
      </c>
      <c r="D93" s="293">
        <f>'201920 DATA'!FQ93</f>
        <v>1360</v>
      </c>
      <c r="F93" s="313">
        <f t="shared" si="2"/>
        <v>-0.25</v>
      </c>
      <c r="G93" s="295">
        <f t="shared" si="3"/>
        <v>1</v>
      </c>
      <c r="H93" s="289">
        <f>IF(OR($C93="*",$C93&lt;400),"",IF(AND('201920 DATA'!F93="*",$C93&gt;=400),"*",IF($C93&gt;=400,ROUND('201920 DATA'!F93/$C93,2),"")))</f>
        <v>0</v>
      </c>
      <c r="I93" s="296">
        <f>IF(OR($B93="*",$B93&lt;400),"",IF(AND('201920 DATA'!Y93="*",$B93&gt;=400),"*",IF($B93&gt;=400,ROUND('201920 DATA'!Y93/$B93,2),"")))</f>
        <v>0</v>
      </c>
      <c r="J93" s="296">
        <f>IF(OR($B93="*",$B93&lt;400),"",IF(AND('201920 DATA'!Z93="*",$B93&gt;=400),"*",IF($B93&gt;=400,ROUND('201920 DATA'!Z93/$B93,2),"")))</f>
        <v>0.05</v>
      </c>
      <c r="K93" s="296">
        <f>IF(OR($B93="*",$B93&lt;400),"",IF(AND('201920 DATA'!AA93="*",$B93&gt;=400),"*",IF($B93&gt;=400,ROUND('201920 DATA'!AA93/$B93,2),"")))</f>
        <v>0.14000000000000001</v>
      </c>
      <c r="L93" s="296">
        <f>IF(OR($B93="*",$B93&lt;400),"",IF(AND('201920 DATA'!AB93="*",$B93&gt;=400),"*",IF($B93&gt;=400,ROUND('201920 DATA'!AB93/$B93,2),"")))</f>
        <v>0.25</v>
      </c>
      <c r="M93" s="296">
        <f>IF(OR($B93="*",$B93&lt;400),"",IF(AND('201920 DATA'!AC93="*",$B93&gt;=400),"*",IF($B93&gt;=400,ROUND('201920 DATA'!AC93/$B93,2),"")))</f>
        <v>0.33</v>
      </c>
      <c r="N93" s="296">
        <f>IF(OR($B93="*",$B93&lt;400),"",IF(AND('201920 DATA'!AD93="*",$B93&gt;=400),"*",IF($B93&gt;=400,ROUND('201920 DATA'!AD93/$B93,2),"")))</f>
        <v>0.21</v>
      </c>
      <c r="O93" s="296">
        <f>IF(OR($B93="*",$B93&lt;400),"",IF(AND('201920 DATA'!AE93="*",$B93&gt;=400),"*",IF($B93&gt;=400,ROUND('201920 DATA'!AE93/$B93,2),"")))</f>
        <v>0.01</v>
      </c>
      <c r="P93" s="297"/>
      <c r="Q93" s="296">
        <f>IF(OR($B93="*",$B93&lt;400),"",IF(AND('201920 DATA'!FO93="*",$B93&gt;=400),"*",IF($B93&gt;=400,ROUND('201920 DATA'!FO93/$B93,2),"")))</f>
        <v>0.98</v>
      </c>
      <c r="R93" s="289">
        <f>IF(OR($C93="*",$C93&lt;400),"",IF(AND('201920 DATA'!F93="*",$C93&gt;=400),"*",IF($C93&gt;=400,ROUND('201920 DATA'!F93/$C93,2),"")))</f>
        <v>0</v>
      </c>
      <c r="S93" s="289">
        <f>IF(OR($C93="*",$C93&lt;400),"",IF(AND('201920 DATA'!G93="*",$C93&gt;=400),"*",IF($C93&gt;=400,ROUND('201920 DATA'!G93/$C93,2),"")))</f>
        <v>0</v>
      </c>
      <c r="T93" s="289">
        <f>IF(OR($C93="*",$C93&lt;400),"",IF(AND('201920 DATA'!H93="*",$C93&gt;=400),"*",IF($C93&gt;=400,ROUND('201920 DATA'!H93/$C93,2),"")))</f>
        <v>1</v>
      </c>
      <c r="U93" s="289">
        <f>IF(OR($C93="*",$C93&lt;400),"",IF(AND('201920 DATA'!FP93="*",$C93&gt;=400),"*",IF($C93&gt;=400,ROUND('201920 DATA'!FP93/$C93,2),"")))</f>
        <v>0</v>
      </c>
      <c r="V93" s="312">
        <f>IF(OR($D93="*",$D93&lt;400),"",IF(AND('201920 DATA'!M93="*",$D93&gt;=400),"*",IF($D93&gt;=400,ROUND('201920 DATA'!M93/$D93,2),"")))</f>
        <v>0.02</v>
      </c>
      <c r="W93" s="312">
        <f>IF(OR($D93="*",$D93&lt;400),"",IF(AND('201920 DATA'!N93="*",$D93&gt;=400),"*",IF($D93&gt;=400,ROUND('201920 DATA'!N93/$D93,2),"")))</f>
        <v>0.49</v>
      </c>
      <c r="X93" s="312">
        <f>IF(OR($D93="*",$D93&lt;400),"",IF(AND('201920 DATA'!O93="*",$D93&gt;=400),"*",IF($D93&gt;=400,ROUND('201920 DATA'!O93/$D93,2),"")))</f>
        <v>0.13</v>
      </c>
      <c r="Y93" s="312">
        <f>IF(OR($D93="*",$D93&lt;400),"",IF(AND('201920 DATA'!P93="*",$D93&gt;=400),"*",IF($D93&gt;=400,ROUND('201920 DATA'!P93/$D93,2),"")))</f>
        <v>0.11</v>
      </c>
      <c r="Z93" s="312">
        <f>IF(OR($D93="*",$D93&lt;400),"",IF(AND('201920 DATA'!Q93="*",$D93&gt;=400),"*",IF($D93&gt;=400,ROUND('201920 DATA'!Q93/$D93,2),"")))</f>
        <v>0.15</v>
      </c>
      <c r="AA93" s="312">
        <f>IF(OR($D93="*",$D93&lt;400),"",IF(AND('201920 DATA'!R93="*",$D93&gt;=400),"*",IF($D93&gt;=400,ROUND('201920 DATA'!R93/$D93,2),"")))</f>
        <v>0.04</v>
      </c>
      <c r="AB93" s="312">
        <f>IF(OR($D93="*",$D93&lt;400),"",IF(AND('201920 DATA'!S93="*",$D93&gt;=400),"*",IF($D93&gt;=400,ROUND('201920 DATA'!S93/$D93,2),"")))</f>
        <v>0.02</v>
      </c>
      <c r="AC93" s="312">
        <f>IF(OR($D93="*",$D93&lt;400),"",IF(AND('201920 DATA'!T93="*",$D93&gt;=400),"*",IF($D93&gt;=400,ROUND('201920 DATA'!T93/$D93,2),"")))</f>
        <v>0.03</v>
      </c>
      <c r="AD93" s="289">
        <f>IF(OR($C93="*",$C93&lt;400),"",IF(AND('201920 DATA'!BC93="*",$C93&gt;=400),"*",IF($C93&gt;=400,ROUND('201920 DATA'!BC93/$C93,2),"")))</f>
        <v>0</v>
      </c>
      <c r="AE93" s="289">
        <f>IF(OR($C93="*",$C93&lt;400),"",IF(AND('201920 DATA'!BD93="*",$C93&gt;=400),"*",IF($C93&gt;=400,ROUND('201920 DATA'!BD93/$C93,2),"")))</f>
        <v>0.01</v>
      </c>
      <c r="AF93" s="289">
        <f>IF(OR($C93="*",$C93&lt;400),"",IF(AND('201920 DATA'!BE93="*",$C93&gt;=400),"*",IF($C93&gt;=400,ROUND('201920 DATA'!BE93/$C93,2),"")))</f>
        <v>0</v>
      </c>
      <c r="AG93" s="289">
        <f>IF(OR($C93="*",$C93&lt;400),"",IF(AND('201920 DATA'!BF93="*",$C93&gt;=400),"*",IF($C93&gt;=400,ROUND('201920 DATA'!BF93/$C93,2),"")))</f>
        <v>0</v>
      </c>
      <c r="AH93" s="289">
        <f>IF(OR($C93="*",$C93&lt;400),"",IF(AND('201920 DATA'!BG93="*",$C93&gt;=400),"*",IF($C93&gt;=400,ROUND('201920 DATA'!BG93/$C93,2),"")))</f>
        <v>0</v>
      </c>
      <c r="AI93" s="289">
        <f>IF(OR($C93="*",$C93&lt;400),"",IF(AND('201920 DATA'!BH93="*",$C93&gt;=400),"*",IF($C93&gt;=400,ROUND('201920 DATA'!BH93/$C93,2),"")))</f>
        <v>0.01</v>
      </c>
      <c r="AJ93" s="289">
        <f>IF(OR($C93="*",$C93&lt;400),"",IF(AND('201920 DATA'!BI93="*",$C93&gt;=400),"*",IF($C93&gt;=400,ROUND('201920 DATA'!BI93/$C93,2),"")))</f>
        <v>0</v>
      </c>
      <c r="AK93" s="289">
        <f>IF(OR($C93="*",$C93&lt;400),"",IF(AND('201920 DATA'!BJ93="*",$C93&gt;=400),"*",IF($C93&gt;=400,ROUND('201920 DATA'!BJ93/$C93,2),"")))</f>
        <v>0</v>
      </c>
      <c r="AL93" s="289">
        <f>IF(OR($C93="*",$C93&lt;400),"",IF(AND('201920 DATA'!BK93="*",$C93&gt;=400),"*",IF($C93&gt;=400,ROUND('201920 DATA'!BK93/$C93,2),"")))</f>
        <v>0</v>
      </c>
      <c r="AM93" s="289">
        <f>IF(OR($C93="*",$C93&lt;400),"",IF(AND('201920 DATA'!BL93="*",$C93&gt;=400),"*",IF($C93&gt;=400,ROUND('201920 DATA'!BL93/$C93,2),"")))</f>
        <v>0</v>
      </c>
      <c r="AN93" s="289">
        <f>IF(OR($C93="*",$C93&lt;400),"",IF(AND('201920 DATA'!BM93="*",$C93&gt;=400),"*",IF($C93&gt;=400,ROUND('201920 DATA'!BM93/$C93,2),"")))</f>
        <v>0.03</v>
      </c>
      <c r="AO93" s="289" t="str">
        <f>IF(OR($C93="*",$C93&lt;400),"",IF(AND('201920 DATA'!BN93="*",$C93&gt;=400),"*",IF($C93&gt;=400,ROUND('201920 DATA'!BN93/$C93,2),"")))</f>
        <v>*</v>
      </c>
      <c r="AP93" s="289">
        <f>IF(OR($C93="*",$C93&lt;400),"",IF(AND('201920 DATA'!BO93="*",$C93&gt;=400),"*",IF($C93&gt;=400,ROUND('201920 DATA'!BO93/$C93,2),"")))</f>
        <v>0.84</v>
      </c>
      <c r="AQ93" s="289">
        <f>IF(OR($C93="*",$C93&lt;400),"",IF(AND('201920 DATA'!BP93="*",$C93&gt;=400),"*",IF($C93&gt;=400,ROUND('201920 DATA'!BP93/$C93,2),"")))</f>
        <v>0.08</v>
      </c>
      <c r="AR93" s="289">
        <f>IF(OR($C93="*",$C93&lt;400),"",IF(AND('201920 DATA'!BQ93="*",$C93&gt;=400),"*",IF($C93&gt;=400,ROUND('201920 DATA'!BQ93/$C93,2),"")))</f>
        <v>0</v>
      </c>
      <c r="AS93" s="289">
        <f>IF(OR($C93="*",$C93&lt;400),"",IF(AND('201920 DATA'!BR93="*",$C93&gt;=400),"*",IF($C93&gt;=400,ROUND('201920 DATA'!BR93/$C93,2),"")))</f>
        <v>0</v>
      </c>
      <c r="AT93" s="289">
        <f>IF(OR($C93="*",$C93&lt;400),"",IF(AND('201920 DATA'!BS93="*",$C93&gt;=400),"*",IF($C93&gt;=400,ROUND('201920 DATA'!BS93/$C93,2),"")))</f>
        <v>0</v>
      </c>
      <c r="AU93" s="289">
        <f>IF(OR($C93="*",$C93&lt;400),"",IF(AND('201920 DATA'!BT93="*",$C93&gt;=400),"*",IF($C93&gt;=400,ROUND('201920 DATA'!BT93/$C93,2),"")))</f>
        <v>0.01</v>
      </c>
      <c r="AV93" s="289">
        <f>IF(OR($C93="*",$C93&lt;400),"",IF(AND('201920 DATA'!BU93="*",$C93&gt;=400),"*",IF($C93&gt;=400,ROUND('201920 DATA'!BU93/$C93,2),"")))</f>
        <v>0.01</v>
      </c>
      <c r="AW93" s="289">
        <f>IF(OR($C93="*",$C93&lt;400),"",IF(AND('201920 DATA'!BV93="*",$C93&gt;=400),"*",IF($C93&gt;=400,ROUND('201920 DATA'!BV93/$C93,2),"")))</f>
        <v>0</v>
      </c>
      <c r="AX93" s="289" t="str">
        <f>IF(OR($C93="*",$C93&lt;400),"",IF(AND('201920 DATA'!BW93="*",$C93&gt;=400),"*",IF($C93&gt;=400,ROUND('201920 DATA'!BW93/$C93,2),"")))</f>
        <v>*</v>
      </c>
      <c r="AZ93" s="365">
        <v>1705</v>
      </c>
    </row>
    <row r="94" spans="1:52" x14ac:dyDescent="0.2">
      <c r="A94" s="373" t="s">
        <v>270</v>
      </c>
      <c r="B94" s="287">
        <f>'201920 DATA'!B94</f>
        <v>1925</v>
      </c>
      <c r="C94" s="288">
        <f>'201920 DATA'!C94</f>
        <v>1925</v>
      </c>
      <c r="D94" s="293">
        <f>'201920 DATA'!FQ94</f>
        <v>1915</v>
      </c>
      <c r="F94" s="313">
        <f t="shared" si="2"/>
        <v>0.14000000000000001</v>
      </c>
      <c r="G94" s="295">
        <f t="shared" si="3"/>
        <v>1</v>
      </c>
      <c r="H94" s="289">
        <f>IF(OR($C94="*",$C94&lt;400),"",IF(AND('201920 DATA'!F94="*",$C94&gt;=400),"*",IF($C94&gt;=400,ROUND('201920 DATA'!F94/$C94,2),"")))</f>
        <v>0</v>
      </c>
      <c r="I94" s="296">
        <f>IF(OR($B94="*",$B94&lt;400),"",IF(AND('201920 DATA'!Y94="*",$B94&gt;=400),"*",IF($B94&gt;=400,ROUND('201920 DATA'!Y94/$B94,2),"")))</f>
        <v>0</v>
      </c>
      <c r="J94" s="296">
        <f>IF(OR($B94="*",$B94&lt;400),"",IF(AND('201920 DATA'!Z94="*",$B94&gt;=400),"*",IF($B94&gt;=400,ROUND('201920 DATA'!Z94/$B94,2),"")))</f>
        <v>0.05</v>
      </c>
      <c r="K94" s="296">
        <f>IF(OR($B94="*",$B94&lt;400),"",IF(AND('201920 DATA'!AA94="*",$B94&gt;=400),"*",IF($B94&gt;=400,ROUND('201920 DATA'!AA94/$B94,2),"")))</f>
        <v>0.11</v>
      </c>
      <c r="L94" s="296">
        <f>IF(OR($B94="*",$B94&lt;400),"",IF(AND('201920 DATA'!AB94="*",$B94&gt;=400),"*",IF($B94&gt;=400,ROUND('201920 DATA'!AB94/$B94,2),"")))</f>
        <v>0.28000000000000003</v>
      </c>
      <c r="M94" s="296">
        <f>IF(OR($B94="*",$B94&lt;400),"",IF(AND('201920 DATA'!AC94="*",$B94&gt;=400),"*",IF($B94&gt;=400,ROUND('201920 DATA'!AC94/$B94,2),"")))</f>
        <v>0.39</v>
      </c>
      <c r="N94" s="296">
        <f>IF(OR($B94="*",$B94&lt;400),"",IF(AND('201920 DATA'!AD94="*",$B94&gt;=400),"*",IF($B94&gt;=400,ROUND('201920 DATA'!AD94/$B94,2),"")))</f>
        <v>0.17</v>
      </c>
      <c r="O94" s="296" t="str">
        <f>IF(OR($B94="*",$B94&lt;400),"",IF(AND('201920 DATA'!AE94="*",$B94&gt;=400),"*",IF($B94&gt;=400,ROUND('201920 DATA'!AE94/$B94,2),"")))</f>
        <v>*</v>
      </c>
      <c r="P94" s="297"/>
      <c r="Q94" s="296">
        <f>IF(OR($B94="*",$B94&lt;400),"",IF(AND('201920 DATA'!FO94="*",$B94&gt;=400),"*",IF($B94&gt;=400,ROUND('201920 DATA'!FO94/$B94,2),"")))</f>
        <v>0.98</v>
      </c>
      <c r="R94" s="289">
        <f>IF(OR($C94="*",$C94&lt;400),"",IF(AND('201920 DATA'!F94="*",$C94&gt;=400),"*",IF($C94&gt;=400,ROUND('201920 DATA'!F94/$C94,2),"")))</f>
        <v>0</v>
      </c>
      <c r="S94" s="289">
        <f>IF(OR($C94="*",$C94&lt;400),"",IF(AND('201920 DATA'!G94="*",$C94&gt;=400),"*",IF($C94&gt;=400,ROUND('201920 DATA'!G94/$C94,2),"")))</f>
        <v>0</v>
      </c>
      <c r="T94" s="289">
        <f>IF(OR($C94="*",$C94&lt;400),"",IF(AND('201920 DATA'!H94="*",$C94&gt;=400),"*",IF($C94&gt;=400,ROUND('201920 DATA'!H94/$C94,2),"")))</f>
        <v>1</v>
      </c>
      <c r="U94" s="289">
        <f>IF(OR($C94="*",$C94&lt;400),"",IF(AND('201920 DATA'!FP94="*",$C94&gt;=400),"*",IF($C94&gt;=400,ROUND('201920 DATA'!FP94/$C94,2),"")))</f>
        <v>0</v>
      </c>
      <c r="V94" s="312">
        <f>IF(OR($D94="*",$D94&lt;400),"",IF(AND('201920 DATA'!M94="*",$D94&gt;=400),"*",IF($D94&gt;=400,ROUND('201920 DATA'!M94/$D94,2),"")))</f>
        <v>0.01</v>
      </c>
      <c r="W94" s="312">
        <f>IF(OR($D94="*",$D94&lt;400),"",IF(AND('201920 DATA'!N94="*",$D94&gt;=400),"*",IF($D94&gt;=400,ROUND('201920 DATA'!N94/$D94,2),"")))</f>
        <v>0.6</v>
      </c>
      <c r="X94" s="312">
        <f>IF(OR($D94="*",$D94&lt;400),"",IF(AND('201920 DATA'!O94="*",$D94&gt;=400),"*",IF($D94&gt;=400,ROUND('201920 DATA'!O94/$D94,2),"")))</f>
        <v>0.14000000000000001</v>
      </c>
      <c r="Y94" s="312">
        <f>IF(OR($D94="*",$D94&lt;400),"",IF(AND('201920 DATA'!P94="*",$D94&gt;=400),"*",IF($D94&gt;=400,ROUND('201920 DATA'!P94/$D94,2),"")))</f>
        <v>0.12</v>
      </c>
      <c r="Z94" s="312">
        <f>IF(OR($D94="*",$D94&lt;400),"",IF(AND('201920 DATA'!Q94="*",$D94&gt;=400),"*",IF($D94&gt;=400,ROUND('201920 DATA'!Q94/$D94,2),"")))</f>
        <v>0.13</v>
      </c>
      <c r="AA94" s="312">
        <f>IF(OR($D94="*",$D94&lt;400),"",IF(AND('201920 DATA'!R94="*",$D94&gt;=400),"*",IF($D94&gt;=400,ROUND('201920 DATA'!R94/$D94,2),"")))</f>
        <v>0.01</v>
      </c>
      <c r="AB94" s="312" t="str">
        <f>IF(OR($D94="*",$D94&lt;400),"",IF(AND('201920 DATA'!S94="*",$D94&gt;=400),"*",IF($D94&gt;=400,ROUND('201920 DATA'!S94/$D94,2),"")))</f>
        <v>*</v>
      </c>
      <c r="AC94" s="312" t="str">
        <f>IF(OR($D94="*",$D94&lt;400),"",IF(AND('201920 DATA'!T94="*",$D94&gt;=400),"*",IF($D94&gt;=400,ROUND('201920 DATA'!T94/$D94,2),"")))</f>
        <v>*</v>
      </c>
      <c r="AD94" s="289" t="str">
        <f>IF(OR($C94="*",$C94&lt;400),"",IF(AND('201920 DATA'!BC94="*",$C94&gt;=400),"*",IF($C94&gt;=400,ROUND('201920 DATA'!BC94/$C94,2),"")))</f>
        <v>*</v>
      </c>
      <c r="AE94" s="289">
        <f>IF(OR($C94="*",$C94&lt;400),"",IF(AND('201920 DATA'!BD94="*",$C94&gt;=400),"*",IF($C94&gt;=400,ROUND('201920 DATA'!BD94/$C94,2),"")))</f>
        <v>0.01</v>
      </c>
      <c r="AF94" s="289">
        <f>IF(OR($C94="*",$C94&lt;400),"",IF(AND('201920 DATA'!BE94="*",$C94&gt;=400),"*",IF($C94&gt;=400,ROUND('201920 DATA'!BE94/$C94,2),"")))</f>
        <v>0</v>
      </c>
      <c r="AG94" s="289" t="str">
        <f>IF(OR($C94="*",$C94&lt;400),"",IF(AND('201920 DATA'!BF94="*",$C94&gt;=400),"*",IF($C94&gt;=400,ROUND('201920 DATA'!BF94/$C94,2),"")))</f>
        <v>*</v>
      </c>
      <c r="AH94" s="289" t="str">
        <f>IF(OR($C94="*",$C94&lt;400),"",IF(AND('201920 DATA'!BG94="*",$C94&gt;=400),"*",IF($C94&gt;=400,ROUND('201920 DATA'!BG94/$C94,2),"")))</f>
        <v>*</v>
      </c>
      <c r="AI94" s="289">
        <f>IF(OR($C94="*",$C94&lt;400),"",IF(AND('201920 DATA'!BH94="*",$C94&gt;=400),"*",IF($C94&gt;=400,ROUND('201920 DATA'!BH94/$C94,2),"")))</f>
        <v>0.01</v>
      </c>
      <c r="AJ94" s="289">
        <f>IF(OR($C94="*",$C94&lt;400),"",IF(AND('201920 DATA'!BI94="*",$C94&gt;=400),"*",IF($C94&gt;=400,ROUND('201920 DATA'!BI94/$C94,2),"")))</f>
        <v>0</v>
      </c>
      <c r="AK94" s="289">
        <f>IF(OR($C94="*",$C94&lt;400),"",IF(AND('201920 DATA'!BJ94="*",$C94&gt;=400),"*",IF($C94&gt;=400,ROUND('201920 DATA'!BJ94/$C94,2),"")))</f>
        <v>0.02</v>
      </c>
      <c r="AL94" s="289" t="str">
        <f>IF(OR($C94="*",$C94&lt;400),"",IF(AND('201920 DATA'!BK94="*",$C94&gt;=400),"*",IF($C94&gt;=400,ROUND('201920 DATA'!BK94/$C94,2),"")))</f>
        <v>*</v>
      </c>
      <c r="AM94" s="289">
        <f>IF(OR($C94="*",$C94&lt;400),"",IF(AND('201920 DATA'!BL94="*",$C94&gt;=400),"*",IF($C94&gt;=400,ROUND('201920 DATA'!BL94/$C94,2),"")))</f>
        <v>0.05</v>
      </c>
      <c r="AN94" s="289">
        <f>IF(OR($C94="*",$C94&lt;400),"",IF(AND('201920 DATA'!BM94="*",$C94&gt;=400),"*",IF($C94&gt;=400,ROUND('201920 DATA'!BM94/$C94,2),"")))</f>
        <v>0.11</v>
      </c>
      <c r="AO94" s="289" t="str">
        <f>IF(OR($C94="*",$C94&lt;400),"",IF(AND('201920 DATA'!BN94="*",$C94&gt;=400),"*",IF($C94&gt;=400,ROUND('201920 DATA'!BN94/$C94,2),"")))</f>
        <v>*</v>
      </c>
      <c r="AP94" s="289">
        <f>IF(OR($C94="*",$C94&lt;400),"",IF(AND('201920 DATA'!BO94="*",$C94&gt;=400),"*",IF($C94&gt;=400,ROUND('201920 DATA'!BO94/$C94,2),"")))</f>
        <v>0.78</v>
      </c>
      <c r="AQ94" s="289" t="str">
        <f>IF(OR($C94="*",$C94&lt;400),"",IF(AND('201920 DATA'!BP94="*",$C94&gt;=400),"*",IF($C94&gt;=400,ROUND('201920 DATA'!BP94/$C94,2),"")))</f>
        <v>*</v>
      </c>
      <c r="AR94" s="289">
        <f>IF(OR($C94="*",$C94&lt;400),"",IF(AND('201920 DATA'!BQ94="*",$C94&gt;=400),"*",IF($C94&gt;=400,ROUND('201920 DATA'!BQ94/$C94,2),"")))</f>
        <v>0</v>
      </c>
      <c r="AS94" s="289">
        <f>IF(OR($C94="*",$C94&lt;400),"",IF(AND('201920 DATA'!BR94="*",$C94&gt;=400),"*",IF($C94&gt;=400,ROUND('201920 DATA'!BR94/$C94,2),"")))</f>
        <v>0</v>
      </c>
      <c r="AT94" s="289" t="str">
        <f>IF(OR($C94="*",$C94&lt;400),"",IF(AND('201920 DATA'!BS94="*",$C94&gt;=400),"*",IF($C94&gt;=400,ROUND('201920 DATA'!BS94/$C94,2),"")))</f>
        <v>*</v>
      </c>
      <c r="AU94" s="289">
        <f>IF(OR($C94="*",$C94&lt;400),"",IF(AND('201920 DATA'!BT94="*",$C94&gt;=400),"*",IF($C94&gt;=400,ROUND('201920 DATA'!BT94/$C94,2),"")))</f>
        <v>0.01</v>
      </c>
      <c r="AV94" s="289">
        <f>IF(OR($C94="*",$C94&lt;400),"",IF(AND('201920 DATA'!BU94="*",$C94&gt;=400),"*",IF($C94&gt;=400,ROUND('201920 DATA'!BU94/$C94,2),"")))</f>
        <v>0.02</v>
      </c>
      <c r="AW94" s="289">
        <f>IF(OR($C94="*",$C94&lt;400),"",IF(AND('201920 DATA'!BV94="*",$C94&gt;=400),"*",IF($C94&gt;=400,ROUND('201920 DATA'!BV94/$C94,2),"")))</f>
        <v>0</v>
      </c>
      <c r="AX94" s="289">
        <f>IF(OR($C94="*",$C94&lt;400),"",IF(AND('201920 DATA'!BW94="*",$C94&gt;=400),"*",IF($C94&gt;=400,ROUND('201920 DATA'!BW94/$C94,2),"")))</f>
        <v>0.01</v>
      </c>
      <c r="AZ94" s="365">
        <v>1650</v>
      </c>
    </row>
    <row r="95" spans="1:52" x14ac:dyDescent="0.2">
      <c r="A95" s="373" t="s">
        <v>271</v>
      </c>
      <c r="B95" s="287">
        <f>'201920 DATA'!B95</f>
        <v>870</v>
      </c>
      <c r="C95" s="288">
        <f>'201920 DATA'!C95</f>
        <v>870</v>
      </c>
      <c r="D95" s="293">
        <f>'201920 DATA'!FQ95</f>
        <v>870</v>
      </c>
      <c r="F95" s="313">
        <f t="shared" si="2"/>
        <v>-0.66</v>
      </c>
      <c r="G95" s="295">
        <f t="shared" si="3"/>
        <v>1</v>
      </c>
      <c r="H95" s="289">
        <f>IF(OR($C95="*",$C95&lt;400),"",IF(AND('201920 DATA'!F95="*",$C95&gt;=400),"*",IF($C95&gt;=400,ROUND('201920 DATA'!F95/$C95,2),"")))</f>
        <v>0</v>
      </c>
      <c r="I95" s="296">
        <f>IF(OR($B95="*",$B95&lt;400),"",IF(AND('201920 DATA'!Y95="*",$B95&gt;=400),"*",IF($B95&gt;=400,ROUND('201920 DATA'!Y95/$B95,2),"")))</f>
        <v>0</v>
      </c>
      <c r="J95" s="296">
        <f>IF(OR($B95="*",$B95&lt;400),"",IF(AND('201920 DATA'!Z95="*",$B95&gt;=400),"*",IF($B95&gt;=400,ROUND('201920 DATA'!Z95/$B95,2),"")))</f>
        <v>0.03</v>
      </c>
      <c r="K95" s="296">
        <f>IF(OR($B95="*",$B95&lt;400),"",IF(AND('201920 DATA'!AA95="*",$B95&gt;=400),"*",IF($B95&gt;=400,ROUND('201920 DATA'!AA95/$B95,2),"")))</f>
        <v>0.11</v>
      </c>
      <c r="L95" s="296">
        <f>IF(OR($B95="*",$B95&lt;400),"",IF(AND('201920 DATA'!AB95="*",$B95&gt;=400),"*",IF($B95&gt;=400,ROUND('201920 DATA'!AB95/$B95,2),"")))</f>
        <v>0.28999999999999998</v>
      </c>
      <c r="M95" s="296">
        <f>IF(OR($B95="*",$B95&lt;400),"",IF(AND('201920 DATA'!AC95="*",$B95&gt;=400),"*",IF($B95&gt;=400,ROUND('201920 DATA'!AC95/$B95,2),"")))</f>
        <v>0.43</v>
      </c>
      <c r="N95" s="296">
        <f>IF(OR($B95="*",$B95&lt;400),"",IF(AND('201920 DATA'!AD95="*",$B95&gt;=400),"*",IF($B95&gt;=400,ROUND('201920 DATA'!AD95/$B95,2),"")))</f>
        <v>0.14000000000000001</v>
      </c>
      <c r="O95" s="296" t="str">
        <f>IF(OR($B95="*",$B95&lt;400),"",IF(AND('201920 DATA'!AE95="*",$B95&gt;=400),"*",IF($B95&gt;=400,ROUND('201920 DATA'!AE95/$B95,2),"")))</f>
        <v>*</v>
      </c>
      <c r="P95" s="297"/>
      <c r="Q95" s="296">
        <f>IF(OR($B95="*",$B95&lt;400),"",IF(AND('201920 DATA'!FO95="*",$B95&gt;=400),"*",IF($B95&gt;=400,ROUND('201920 DATA'!FO95/$B95,2),"")))</f>
        <v>0.98</v>
      </c>
      <c r="R95" s="289">
        <f>IF(OR($C95="*",$C95&lt;400),"",IF(AND('201920 DATA'!F95="*",$C95&gt;=400),"*",IF($C95&gt;=400,ROUND('201920 DATA'!F95/$C95,2),"")))</f>
        <v>0</v>
      </c>
      <c r="S95" s="289">
        <f>IF(OR($C95="*",$C95&lt;400),"",IF(AND('201920 DATA'!G95="*",$C95&gt;=400),"*",IF($C95&gt;=400,ROUND('201920 DATA'!G95/$C95,2),"")))</f>
        <v>0</v>
      </c>
      <c r="T95" s="289">
        <f>IF(OR($C95="*",$C95&lt;400),"",IF(AND('201920 DATA'!H95="*",$C95&gt;=400),"*",IF($C95&gt;=400,ROUND('201920 DATA'!H95/$C95,2),"")))</f>
        <v>1</v>
      </c>
      <c r="U95" s="289">
        <f>IF(OR($C95="*",$C95&lt;400),"",IF(AND('201920 DATA'!FP95="*",$C95&gt;=400),"*",IF($C95&gt;=400,ROUND('201920 DATA'!FP95/$C95,2),"")))</f>
        <v>0</v>
      </c>
      <c r="V95" s="312">
        <f>IF(OR($D95="*",$D95&lt;400),"",IF(AND('201920 DATA'!M95="*",$D95&gt;=400),"*",IF($D95&gt;=400,ROUND('201920 DATA'!M95/$D95,2),"")))</f>
        <v>7.0000000000000007E-2</v>
      </c>
      <c r="W95" s="312">
        <f>IF(OR($D95="*",$D95&lt;400),"",IF(AND('201920 DATA'!N95="*",$D95&gt;=400),"*",IF($D95&gt;=400,ROUND('201920 DATA'!N95/$D95,2),"")))</f>
        <v>0.19</v>
      </c>
      <c r="X95" s="312">
        <f>IF(OR($D95="*",$D95&lt;400),"",IF(AND('201920 DATA'!O95="*",$D95&gt;=400),"*",IF($D95&gt;=400,ROUND('201920 DATA'!O95/$D95,2),"")))</f>
        <v>0.32</v>
      </c>
      <c r="Y95" s="312">
        <f>IF(OR($D95="*",$D95&lt;400),"",IF(AND('201920 DATA'!P95="*",$D95&gt;=400),"*",IF($D95&gt;=400,ROUND('201920 DATA'!P95/$D95,2),"")))</f>
        <v>0.3</v>
      </c>
      <c r="Z95" s="312">
        <f>IF(OR($D95="*",$D95&lt;400),"",IF(AND('201920 DATA'!Q95="*",$D95&gt;=400),"*",IF($D95&gt;=400,ROUND('201920 DATA'!Q95/$D95,2),"")))</f>
        <v>0.17</v>
      </c>
      <c r="AA95" s="312">
        <f>IF(OR($D95="*",$D95&lt;400),"",IF(AND('201920 DATA'!R95="*",$D95&gt;=400),"*",IF($D95&gt;=400,ROUND('201920 DATA'!R95/$D95,2),"")))</f>
        <v>0.01</v>
      </c>
      <c r="AB95" s="312" t="str">
        <f>IF(OR($D95="*",$D95&lt;400),"",IF(AND('201920 DATA'!S95="*",$D95&gt;=400),"*",IF($D95&gt;=400,ROUND('201920 DATA'!S95/$D95,2),"")))</f>
        <v>*</v>
      </c>
      <c r="AC95" s="312" t="str">
        <f>IF(OR($D95="*",$D95&lt;400),"",IF(AND('201920 DATA'!T95="*",$D95&gt;=400),"*",IF($D95&gt;=400,ROUND('201920 DATA'!T95/$D95,2),"")))</f>
        <v>*</v>
      </c>
      <c r="AD95" s="289">
        <f>IF(OR($C95="*",$C95&lt;400),"",IF(AND('201920 DATA'!BC95="*",$C95&gt;=400),"*",IF($C95&gt;=400,ROUND('201920 DATA'!BC95/$C95,2),"")))</f>
        <v>0</v>
      </c>
      <c r="AE95" s="289" t="str">
        <f>IF(OR($C95="*",$C95&lt;400),"",IF(AND('201920 DATA'!BD95="*",$C95&gt;=400),"*",IF($C95&gt;=400,ROUND('201920 DATA'!BD95/$C95,2),"")))</f>
        <v>*</v>
      </c>
      <c r="AF95" s="289">
        <f>IF(OR($C95="*",$C95&lt;400),"",IF(AND('201920 DATA'!BE95="*",$C95&gt;=400),"*",IF($C95&gt;=400,ROUND('201920 DATA'!BE95/$C95,2),"")))</f>
        <v>0</v>
      </c>
      <c r="AG95" s="289">
        <f>IF(OR($C95="*",$C95&lt;400),"",IF(AND('201920 DATA'!BF95="*",$C95&gt;=400),"*",IF($C95&gt;=400,ROUND('201920 DATA'!BF95/$C95,2),"")))</f>
        <v>0</v>
      </c>
      <c r="AH95" s="289">
        <f>IF(OR($C95="*",$C95&lt;400),"",IF(AND('201920 DATA'!BG95="*",$C95&gt;=400),"*",IF($C95&gt;=400,ROUND('201920 DATA'!BG95/$C95,2),"")))</f>
        <v>0</v>
      </c>
      <c r="AI95" s="289">
        <f>IF(OR($C95="*",$C95&lt;400),"",IF(AND('201920 DATA'!BH95="*",$C95&gt;=400),"*",IF($C95&gt;=400,ROUND('201920 DATA'!BH95/$C95,2),"")))</f>
        <v>0.03</v>
      </c>
      <c r="AJ95" s="289">
        <f>IF(OR($C95="*",$C95&lt;400),"",IF(AND('201920 DATA'!BI95="*",$C95&gt;=400),"*",IF($C95&gt;=400,ROUND('201920 DATA'!BI95/$C95,2),"")))</f>
        <v>0</v>
      </c>
      <c r="AK95" s="289">
        <f>IF(OR($C95="*",$C95&lt;400),"",IF(AND('201920 DATA'!BJ95="*",$C95&gt;=400),"*",IF($C95&gt;=400,ROUND('201920 DATA'!BJ95/$C95,2),"")))</f>
        <v>0</v>
      </c>
      <c r="AL95" s="289">
        <f>IF(OR($C95="*",$C95&lt;400),"",IF(AND('201920 DATA'!BK95="*",$C95&gt;=400),"*",IF($C95&gt;=400,ROUND('201920 DATA'!BK95/$C95,2),"")))</f>
        <v>0</v>
      </c>
      <c r="AM95" s="289">
        <f>IF(OR($C95="*",$C95&lt;400),"",IF(AND('201920 DATA'!BL95="*",$C95&gt;=400),"*",IF($C95&gt;=400,ROUND('201920 DATA'!BL95/$C95,2),"")))</f>
        <v>0</v>
      </c>
      <c r="AN95" s="289">
        <f>IF(OR($C95="*",$C95&lt;400),"",IF(AND('201920 DATA'!BM95="*",$C95&gt;=400),"*",IF($C95&gt;=400,ROUND('201920 DATA'!BM95/$C95,2),"")))</f>
        <v>0.06</v>
      </c>
      <c r="AO95" s="289" t="str">
        <f>IF(OR($C95="*",$C95&lt;400),"",IF(AND('201920 DATA'!BN95="*",$C95&gt;=400),"*",IF($C95&gt;=400,ROUND('201920 DATA'!BN95/$C95,2),"")))</f>
        <v>*</v>
      </c>
      <c r="AP95" s="289">
        <f>IF(OR($C95="*",$C95&lt;400),"",IF(AND('201920 DATA'!BO95="*",$C95&gt;=400),"*",IF($C95&gt;=400,ROUND('201920 DATA'!BO95/$C95,2),"")))</f>
        <v>0.89</v>
      </c>
      <c r="AQ95" s="289" t="str">
        <f>IF(OR($C95="*",$C95&lt;400),"",IF(AND('201920 DATA'!BP95="*",$C95&gt;=400),"*",IF($C95&gt;=400,ROUND('201920 DATA'!BP95/$C95,2),"")))</f>
        <v>*</v>
      </c>
      <c r="AR95" s="289">
        <f>IF(OR($C95="*",$C95&lt;400),"",IF(AND('201920 DATA'!BQ95="*",$C95&gt;=400),"*",IF($C95&gt;=400,ROUND('201920 DATA'!BQ95/$C95,2),"")))</f>
        <v>0</v>
      </c>
      <c r="AS95" s="289">
        <f>IF(OR($C95="*",$C95&lt;400),"",IF(AND('201920 DATA'!BR95="*",$C95&gt;=400),"*",IF($C95&gt;=400,ROUND('201920 DATA'!BR95/$C95,2),"")))</f>
        <v>0</v>
      </c>
      <c r="AT95" s="289" t="str">
        <f>IF(OR($C95="*",$C95&lt;400),"",IF(AND('201920 DATA'!BS95="*",$C95&gt;=400),"*",IF($C95&gt;=400,ROUND('201920 DATA'!BS95/$C95,2),"")))</f>
        <v>*</v>
      </c>
      <c r="AU95" s="289">
        <f>IF(OR($C95="*",$C95&lt;400),"",IF(AND('201920 DATA'!BT95="*",$C95&gt;=400),"*",IF($C95&gt;=400,ROUND('201920 DATA'!BT95/$C95,2),"")))</f>
        <v>0</v>
      </c>
      <c r="AV95" s="289">
        <f>IF(OR($C95="*",$C95&lt;400),"",IF(AND('201920 DATA'!BU95="*",$C95&gt;=400),"*",IF($C95&gt;=400,ROUND('201920 DATA'!BU95/$C95,2),"")))</f>
        <v>0.02</v>
      </c>
      <c r="AW95" s="289">
        <f>IF(OR($C95="*",$C95&lt;400),"",IF(AND('201920 DATA'!BV95="*",$C95&gt;=400),"*",IF($C95&gt;=400,ROUND('201920 DATA'!BV95/$C95,2),"")))</f>
        <v>0</v>
      </c>
      <c r="AX95" s="289">
        <f>IF(OR($C95="*",$C95&lt;400),"",IF(AND('201920 DATA'!BW95="*",$C95&gt;=400),"*",IF($C95&gt;=400,ROUND('201920 DATA'!BW95/$C95,2),"")))</f>
        <v>0</v>
      </c>
      <c r="AZ95" s="365">
        <v>1440</v>
      </c>
    </row>
    <row r="96" spans="1:52" x14ac:dyDescent="0.2">
      <c r="A96" s="373" t="s">
        <v>272</v>
      </c>
      <c r="B96" s="287">
        <f>'201920 DATA'!B96</f>
        <v>165</v>
      </c>
      <c r="C96" s="288">
        <f>'201920 DATA'!C96</f>
        <v>165</v>
      </c>
      <c r="D96" s="293">
        <f>'201920 DATA'!FQ96</f>
        <v>165</v>
      </c>
      <c r="F96" s="313" t="str">
        <f t="shared" si="2"/>
        <v/>
      </c>
      <c r="G96" s="295" t="str">
        <f t="shared" si="3"/>
        <v/>
      </c>
      <c r="H96" s="289" t="str">
        <f>IF(OR($C96="*",$C96&lt;400),"",IF(AND('201920 DATA'!F96="*",$C96&gt;=400),"*",IF($C96&gt;=400,ROUND('201920 DATA'!F96/$C96,2),"")))</f>
        <v/>
      </c>
      <c r="I96" s="296" t="str">
        <f>IF(OR($B96="*",$B96&lt;400),"",IF(AND('201920 DATA'!Y96="*",$B96&gt;=400),"*",IF($B96&gt;=400,ROUND('201920 DATA'!Y96/$B96,2),"")))</f>
        <v/>
      </c>
      <c r="J96" s="296" t="str">
        <f>IF(OR($B96="*",$B96&lt;400),"",IF(AND('201920 DATA'!Z96="*",$B96&gt;=400),"*",IF($B96&gt;=400,ROUND('201920 DATA'!Z96/$B96,2),"")))</f>
        <v/>
      </c>
      <c r="K96" s="296" t="str">
        <f>IF(OR($B96="*",$B96&lt;400),"",IF(AND('201920 DATA'!AA96="*",$B96&gt;=400),"*",IF($B96&gt;=400,ROUND('201920 DATA'!AA96/$B96,2),"")))</f>
        <v/>
      </c>
      <c r="L96" s="296" t="str">
        <f>IF(OR($B96="*",$B96&lt;400),"",IF(AND('201920 DATA'!AB96="*",$B96&gt;=400),"*",IF($B96&gt;=400,ROUND('201920 DATA'!AB96/$B96,2),"")))</f>
        <v/>
      </c>
      <c r="M96" s="296" t="str">
        <f>IF(OR($B96="*",$B96&lt;400),"",IF(AND('201920 DATA'!AC96="*",$B96&gt;=400),"*",IF($B96&gt;=400,ROUND('201920 DATA'!AC96/$B96,2),"")))</f>
        <v/>
      </c>
      <c r="N96" s="296" t="str">
        <f>IF(OR($B96="*",$B96&lt;400),"",IF(AND('201920 DATA'!AD96="*",$B96&gt;=400),"*",IF($B96&gt;=400,ROUND('201920 DATA'!AD96/$B96,2),"")))</f>
        <v/>
      </c>
      <c r="O96" s="296" t="str">
        <f>IF(OR($B96="*",$B96&lt;400),"",IF(AND('201920 DATA'!AE96="*",$B96&gt;=400),"*",IF($B96&gt;=400,ROUND('201920 DATA'!AE96/$B96,2),"")))</f>
        <v/>
      </c>
      <c r="P96" s="297"/>
      <c r="Q96" s="296" t="str">
        <f>IF(OR($B96="*",$B96&lt;400),"",IF(AND('201920 DATA'!FO96="*",$B96&gt;=400),"*",IF($B96&gt;=400,ROUND('201920 DATA'!FO96/$B96,2),"")))</f>
        <v/>
      </c>
      <c r="R96" s="289" t="str">
        <f>IF(OR($C96="*",$C96&lt;400),"",IF(AND('201920 DATA'!F96="*",$C96&gt;=400),"*",IF($C96&gt;=400,ROUND('201920 DATA'!F96/$C96,2),"")))</f>
        <v/>
      </c>
      <c r="S96" s="289" t="str">
        <f>IF(OR($C96="*",$C96&lt;400),"",IF(AND('201920 DATA'!G96="*",$C96&gt;=400),"*",IF($C96&gt;=400,ROUND('201920 DATA'!G96/$C96,2),"")))</f>
        <v/>
      </c>
      <c r="T96" s="289" t="str">
        <f>IF(OR($C96="*",$C96&lt;400),"",IF(AND('201920 DATA'!H96="*",$C96&gt;=400),"*",IF($C96&gt;=400,ROUND('201920 DATA'!H96/$C96,2),"")))</f>
        <v/>
      </c>
      <c r="U96" s="289" t="str">
        <f>IF(OR($C96="*",$C96&lt;400),"",IF(AND('201920 DATA'!FP96="*",$C96&gt;=400),"*",IF($C96&gt;=400,ROUND('201920 DATA'!FP96/$C96,2),"")))</f>
        <v/>
      </c>
      <c r="V96" s="312" t="str">
        <f>IF(OR($D96="*",$D96&lt;400),"",IF(AND('201920 DATA'!M96="*",$D96&gt;=400),"*",IF($D96&gt;=400,ROUND('201920 DATA'!M96/$D96,2),"")))</f>
        <v/>
      </c>
      <c r="W96" s="312" t="str">
        <f>IF(OR($D96="*",$D96&lt;400),"",IF(AND('201920 DATA'!N96="*",$D96&gt;=400),"*",IF($D96&gt;=400,ROUND('201920 DATA'!N96/$D96,2),"")))</f>
        <v/>
      </c>
      <c r="X96" s="312" t="str">
        <f>IF(OR($D96="*",$D96&lt;400),"",IF(AND('201920 DATA'!O96="*",$D96&gt;=400),"*",IF($D96&gt;=400,ROUND('201920 DATA'!O96/$D96,2),"")))</f>
        <v/>
      </c>
      <c r="Y96" s="312" t="str">
        <f>IF(OR($D96="*",$D96&lt;400),"",IF(AND('201920 DATA'!P96="*",$D96&gt;=400),"*",IF($D96&gt;=400,ROUND('201920 DATA'!P96/$D96,2),"")))</f>
        <v/>
      </c>
      <c r="Z96" s="312" t="str">
        <f>IF(OR($D96="*",$D96&lt;400),"",IF(AND('201920 DATA'!Q96="*",$D96&gt;=400),"*",IF($D96&gt;=400,ROUND('201920 DATA'!Q96/$D96,2),"")))</f>
        <v/>
      </c>
      <c r="AA96" s="312" t="str">
        <f>IF(OR($D96="*",$D96&lt;400),"",IF(AND('201920 DATA'!R96="*",$D96&gt;=400),"*",IF($D96&gt;=400,ROUND('201920 DATA'!R96/$D96,2),"")))</f>
        <v/>
      </c>
      <c r="AB96" s="312" t="str">
        <f>IF(OR($D96="*",$D96&lt;400),"",IF(AND('201920 DATA'!S96="*",$D96&gt;=400),"*",IF($D96&gt;=400,ROUND('201920 DATA'!S96/$D96,2),"")))</f>
        <v/>
      </c>
      <c r="AC96" s="312" t="str">
        <f>IF(OR($D96="*",$D96&lt;400),"",IF(AND('201920 DATA'!T96="*",$D96&gt;=400),"*",IF($D96&gt;=400,ROUND('201920 DATA'!T96/$D96,2),"")))</f>
        <v/>
      </c>
      <c r="AD96" s="289" t="str">
        <f>IF(OR($C96="*",$C96&lt;400),"",IF(AND('201920 DATA'!BC96="*",$C96&gt;=400),"*",IF($C96&gt;=400,ROUND('201920 DATA'!BC96/$C96,2),"")))</f>
        <v/>
      </c>
      <c r="AE96" s="289" t="str">
        <f>IF(OR($C96="*",$C96&lt;400),"",IF(AND('201920 DATA'!BD96="*",$C96&gt;=400),"*",IF($C96&gt;=400,ROUND('201920 DATA'!BD96/$C96,2),"")))</f>
        <v/>
      </c>
      <c r="AF96" s="289" t="str">
        <f>IF(OR($C96="*",$C96&lt;400),"",IF(AND('201920 DATA'!BE96="*",$C96&gt;=400),"*",IF($C96&gt;=400,ROUND('201920 DATA'!BE96/$C96,2),"")))</f>
        <v/>
      </c>
      <c r="AG96" s="289" t="str">
        <f>IF(OR($C96="*",$C96&lt;400),"",IF(AND('201920 DATA'!BF96="*",$C96&gt;=400),"*",IF($C96&gt;=400,ROUND('201920 DATA'!BF96/$C96,2),"")))</f>
        <v/>
      </c>
      <c r="AH96" s="289" t="str">
        <f>IF(OR($C96="*",$C96&lt;400),"",IF(AND('201920 DATA'!BG96="*",$C96&gt;=400),"*",IF($C96&gt;=400,ROUND('201920 DATA'!BG96/$C96,2),"")))</f>
        <v/>
      </c>
      <c r="AI96" s="289" t="str">
        <f>IF(OR($C96="*",$C96&lt;400),"",IF(AND('201920 DATA'!BH96="*",$C96&gt;=400),"*",IF($C96&gt;=400,ROUND('201920 DATA'!BH96/$C96,2),"")))</f>
        <v/>
      </c>
      <c r="AJ96" s="289" t="str">
        <f>IF(OR($C96="*",$C96&lt;400),"",IF(AND('201920 DATA'!BI96="*",$C96&gt;=400),"*",IF($C96&gt;=400,ROUND('201920 DATA'!BI96/$C96,2),"")))</f>
        <v/>
      </c>
      <c r="AK96" s="289" t="str">
        <f>IF(OR($C96="*",$C96&lt;400),"",IF(AND('201920 DATA'!BJ96="*",$C96&gt;=400),"*",IF($C96&gt;=400,ROUND('201920 DATA'!BJ96/$C96,2),"")))</f>
        <v/>
      </c>
      <c r="AL96" s="289" t="str">
        <f>IF(OR($C96="*",$C96&lt;400),"",IF(AND('201920 DATA'!BK96="*",$C96&gt;=400),"*",IF($C96&gt;=400,ROUND('201920 DATA'!BK96/$C96,2),"")))</f>
        <v/>
      </c>
      <c r="AM96" s="289" t="str">
        <f>IF(OR($C96="*",$C96&lt;400),"",IF(AND('201920 DATA'!BL96="*",$C96&gt;=400),"*",IF($C96&gt;=400,ROUND('201920 DATA'!BL96/$C96,2),"")))</f>
        <v/>
      </c>
      <c r="AN96" s="289" t="str">
        <f>IF(OR($C96="*",$C96&lt;400),"",IF(AND('201920 DATA'!BM96="*",$C96&gt;=400),"*",IF($C96&gt;=400,ROUND('201920 DATA'!BM96/$C96,2),"")))</f>
        <v/>
      </c>
      <c r="AO96" s="289" t="str">
        <f>IF(OR($C96="*",$C96&lt;400),"",IF(AND('201920 DATA'!BN96="*",$C96&gt;=400),"*",IF($C96&gt;=400,ROUND('201920 DATA'!BN96/$C96,2),"")))</f>
        <v/>
      </c>
      <c r="AP96" s="289" t="str">
        <f>IF(OR($C96="*",$C96&lt;400),"",IF(AND('201920 DATA'!BO96="*",$C96&gt;=400),"*",IF($C96&gt;=400,ROUND('201920 DATA'!BO96/$C96,2),"")))</f>
        <v/>
      </c>
      <c r="AQ96" s="289" t="str">
        <f>IF(OR($C96="*",$C96&lt;400),"",IF(AND('201920 DATA'!BP96="*",$C96&gt;=400),"*",IF($C96&gt;=400,ROUND('201920 DATA'!BP96/$C96,2),"")))</f>
        <v/>
      </c>
      <c r="AR96" s="289" t="str">
        <f>IF(OR($C96="*",$C96&lt;400),"",IF(AND('201920 DATA'!BQ96="*",$C96&gt;=400),"*",IF($C96&gt;=400,ROUND('201920 DATA'!BQ96/$C96,2),"")))</f>
        <v/>
      </c>
      <c r="AS96" s="289" t="str">
        <f>IF(OR($C96="*",$C96&lt;400),"",IF(AND('201920 DATA'!BR96="*",$C96&gt;=400),"*",IF($C96&gt;=400,ROUND('201920 DATA'!BR96/$C96,2),"")))</f>
        <v/>
      </c>
      <c r="AT96" s="289" t="str">
        <f>IF(OR($C96="*",$C96&lt;400),"",IF(AND('201920 DATA'!BS96="*",$C96&gt;=400),"*",IF($C96&gt;=400,ROUND('201920 DATA'!BS96/$C96,2),"")))</f>
        <v/>
      </c>
      <c r="AU96" s="289" t="str">
        <f>IF(OR($C96="*",$C96&lt;400),"",IF(AND('201920 DATA'!BT96="*",$C96&gt;=400),"*",IF($C96&gt;=400,ROUND('201920 DATA'!BT96/$C96,2),"")))</f>
        <v/>
      </c>
      <c r="AV96" s="289" t="str">
        <f>IF(OR($C96="*",$C96&lt;400),"",IF(AND('201920 DATA'!BU96="*",$C96&gt;=400),"*",IF($C96&gt;=400,ROUND('201920 DATA'!BU96/$C96,2),"")))</f>
        <v/>
      </c>
      <c r="AW96" s="289" t="str">
        <f>IF(OR($C96="*",$C96&lt;400),"",IF(AND('201920 DATA'!BV96="*",$C96&gt;=400),"*",IF($C96&gt;=400,ROUND('201920 DATA'!BV96/$C96,2),"")))</f>
        <v/>
      </c>
      <c r="AX96" s="289" t="str">
        <f>IF(OR($C96="*",$C96&lt;400),"",IF(AND('201920 DATA'!BW96="*",$C96&gt;=400),"*",IF($C96&gt;=400,ROUND('201920 DATA'!BW96/$C96,2),"")))</f>
        <v/>
      </c>
      <c r="AZ96" s="365">
        <v>315</v>
      </c>
    </row>
    <row r="97" spans="1:52" x14ac:dyDescent="0.2">
      <c r="A97" s="373" t="s">
        <v>606</v>
      </c>
      <c r="B97" s="287">
        <f>'201920 DATA'!B97</f>
        <v>485</v>
      </c>
      <c r="C97" s="288">
        <f>'201920 DATA'!C97</f>
        <v>485</v>
      </c>
      <c r="D97" s="293">
        <f>'201920 DATA'!FQ97</f>
        <v>485</v>
      </c>
      <c r="F97" s="313">
        <f t="shared" si="2"/>
        <v>0.11</v>
      </c>
      <c r="G97" s="295">
        <f t="shared" si="3"/>
        <v>1</v>
      </c>
      <c r="H97" s="289">
        <f>IF(OR($C97="*",$C97&lt;400),"",IF(AND('201920 DATA'!F97="*",$C97&gt;=400),"*",IF($C97&gt;=400,ROUND('201920 DATA'!F97/$C97,2),"")))</f>
        <v>0</v>
      </c>
      <c r="I97" s="296">
        <f>IF(OR($B97="*",$B97&lt;400),"",IF(AND('201920 DATA'!Y97="*",$B97&gt;=400),"*",IF($B97&gt;=400,ROUND('201920 DATA'!Y97/$B97,2),"")))</f>
        <v>0</v>
      </c>
      <c r="J97" s="296">
        <f>IF(OR($B97="*",$B97&lt;400),"",IF(AND('201920 DATA'!Z97="*",$B97&gt;=400),"*",IF($B97&gt;=400,ROUND('201920 DATA'!Z97/$B97,2),"")))</f>
        <v>0.05</v>
      </c>
      <c r="K97" s="296">
        <f>IF(OR($B97="*",$B97&lt;400),"",IF(AND('201920 DATA'!AA97="*",$B97&gt;=400),"*",IF($B97&gt;=400,ROUND('201920 DATA'!AA97/$B97,2),"")))</f>
        <v>0.16</v>
      </c>
      <c r="L97" s="296">
        <f>IF(OR($B97="*",$B97&lt;400),"",IF(AND('201920 DATA'!AB97="*",$B97&gt;=400),"*",IF($B97&gt;=400,ROUND('201920 DATA'!AB97/$B97,2),"")))</f>
        <v>0.32</v>
      </c>
      <c r="M97" s="296">
        <f>IF(OR($B97="*",$B97&lt;400),"",IF(AND('201920 DATA'!AC97="*",$B97&gt;=400),"*",IF($B97&gt;=400,ROUND('201920 DATA'!AC97/$B97,2),"")))</f>
        <v>0.32</v>
      </c>
      <c r="N97" s="296">
        <f>IF(OR($B97="*",$B97&lt;400),"",IF(AND('201920 DATA'!AD97="*",$B97&gt;=400),"*",IF($B97&gt;=400,ROUND('201920 DATA'!AD97/$B97,2),"")))</f>
        <v>0.13</v>
      </c>
      <c r="O97" s="296" t="str">
        <f>IF(OR($B97="*",$B97&lt;400),"",IF(AND('201920 DATA'!AE97="*",$B97&gt;=400),"*",IF($B97&gt;=400,ROUND('201920 DATA'!AE97/$B97,2),"")))</f>
        <v>*</v>
      </c>
      <c r="P97" s="297"/>
      <c r="Q97" s="296">
        <f>IF(OR($B97="*",$B97&lt;400),"",IF(AND('201920 DATA'!FO97="*",$B97&gt;=400),"*",IF($B97&gt;=400,ROUND('201920 DATA'!FO97/$B97,2),"")))</f>
        <v>0.98</v>
      </c>
      <c r="R97" s="289">
        <f>IF(OR($C97="*",$C97&lt;400),"",IF(AND('201920 DATA'!F97="*",$C97&gt;=400),"*",IF($C97&gt;=400,ROUND('201920 DATA'!F97/$C97,2),"")))</f>
        <v>0</v>
      </c>
      <c r="S97" s="289">
        <f>IF(OR($C97="*",$C97&lt;400),"",IF(AND('201920 DATA'!G97="*",$C97&gt;=400),"*",IF($C97&gt;=400,ROUND('201920 DATA'!G97/$C97,2),"")))</f>
        <v>0</v>
      </c>
      <c r="T97" s="289">
        <f>IF(OR($C97="*",$C97&lt;400),"",IF(AND('201920 DATA'!H97="*",$C97&gt;=400),"*",IF($C97&gt;=400,ROUND('201920 DATA'!H97/$C97,2),"")))</f>
        <v>1</v>
      </c>
      <c r="U97" s="289">
        <f>IF(OR($C97="*",$C97&lt;400),"",IF(AND('201920 DATA'!FP97="*",$C97&gt;=400),"*",IF($C97&gt;=400,ROUND('201920 DATA'!FP97/$C97,2),"")))</f>
        <v>0</v>
      </c>
      <c r="V97" s="312">
        <f>IF(OR($D97="*",$D97&lt;400),"",IF(AND('201920 DATA'!M97="*",$D97&gt;=400),"*",IF($D97&gt;=400,ROUND('201920 DATA'!M97/$D97,2),"")))</f>
        <v>0.05</v>
      </c>
      <c r="W97" s="312">
        <f>IF(OR($D97="*",$D97&lt;400),"",IF(AND('201920 DATA'!N97="*",$D97&gt;=400),"*",IF($D97&gt;=400,ROUND('201920 DATA'!N97/$D97,2),"")))</f>
        <v>0.56000000000000005</v>
      </c>
      <c r="X97" s="312">
        <f>IF(OR($D97="*",$D97&lt;400),"",IF(AND('201920 DATA'!O97="*",$D97&gt;=400),"*",IF($D97&gt;=400,ROUND('201920 DATA'!O97/$D97,2),"")))</f>
        <v>0.23</v>
      </c>
      <c r="Y97" s="312">
        <f>IF(OR($D97="*",$D97&lt;400),"",IF(AND('201920 DATA'!P97="*",$D97&gt;=400),"*",IF($D97&gt;=400,ROUND('201920 DATA'!P97/$D97,2),"")))</f>
        <v>0.13</v>
      </c>
      <c r="Z97" s="312">
        <f>IF(OR($D97="*",$D97&lt;400),"",IF(AND('201920 DATA'!Q97="*",$D97&gt;=400),"*",IF($D97&gt;=400,ROUND('201920 DATA'!Q97/$D97,2),"")))</f>
        <v>0.06</v>
      </c>
      <c r="AA97" s="312" t="str">
        <f>IF(OR($D97="*",$D97&lt;400),"",IF(AND('201920 DATA'!R97="*",$D97&gt;=400),"*",IF($D97&gt;=400,ROUND('201920 DATA'!R97/$D97,2),"")))</f>
        <v>*</v>
      </c>
      <c r="AB97" s="312" t="str">
        <f>IF(OR($D97="*",$D97&lt;400),"",IF(AND('201920 DATA'!S97="*",$D97&gt;=400),"*",IF($D97&gt;=400,ROUND('201920 DATA'!S97/$D97,2),"")))</f>
        <v>*</v>
      </c>
      <c r="AC97" s="312">
        <f>IF(OR($D97="*",$D97&lt;400),"",IF(AND('201920 DATA'!T97="*",$D97&gt;=400),"*",IF($D97&gt;=400,ROUND('201920 DATA'!T97/$D97,2),"")))</f>
        <v>0</v>
      </c>
      <c r="AD97" s="289">
        <f>IF(OR($C97="*",$C97&lt;400),"",IF(AND('201920 DATA'!BC97="*",$C97&gt;=400),"*",IF($C97&gt;=400,ROUND('201920 DATA'!BC97/$C97,2),"")))</f>
        <v>0</v>
      </c>
      <c r="AE97" s="289" t="str">
        <f>IF(OR($C97="*",$C97&lt;400),"",IF(AND('201920 DATA'!BD97="*",$C97&gt;=400),"*",IF($C97&gt;=400,ROUND('201920 DATA'!BD97/$C97,2),"")))</f>
        <v>*</v>
      </c>
      <c r="AF97" s="289">
        <f>IF(OR($C97="*",$C97&lt;400),"",IF(AND('201920 DATA'!BE97="*",$C97&gt;=400),"*",IF($C97&gt;=400,ROUND('201920 DATA'!BE97/$C97,2),"")))</f>
        <v>0</v>
      </c>
      <c r="AG97" s="289">
        <f>IF(OR($C97="*",$C97&lt;400),"",IF(AND('201920 DATA'!BF97="*",$C97&gt;=400),"*",IF($C97&gt;=400,ROUND('201920 DATA'!BF97/$C97,2),"")))</f>
        <v>0</v>
      </c>
      <c r="AH97" s="289">
        <f>IF(OR($C97="*",$C97&lt;400),"",IF(AND('201920 DATA'!BG97="*",$C97&gt;=400),"*",IF($C97&gt;=400,ROUND('201920 DATA'!BG97/$C97,2),"")))</f>
        <v>0</v>
      </c>
      <c r="AI97" s="289">
        <f>IF(OR($C97="*",$C97&lt;400),"",IF(AND('201920 DATA'!BH97="*",$C97&gt;=400),"*",IF($C97&gt;=400,ROUND('201920 DATA'!BH97/$C97,2),"")))</f>
        <v>0.09</v>
      </c>
      <c r="AJ97" s="289" t="str">
        <f>IF(OR($C97="*",$C97&lt;400),"",IF(AND('201920 DATA'!BI97="*",$C97&gt;=400),"*",IF($C97&gt;=400,ROUND('201920 DATA'!BI97/$C97,2),"")))</f>
        <v>*</v>
      </c>
      <c r="AK97" s="289">
        <f>IF(OR($C97="*",$C97&lt;400),"",IF(AND('201920 DATA'!BJ97="*",$C97&gt;=400),"*",IF($C97&gt;=400,ROUND('201920 DATA'!BJ97/$C97,2),"")))</f>
        <v>0</v>
      </c>
      <c r="AL97" s="289">
        <f>IF(OR($C97="*",$C97&lt;400),"",IF(AND('201920 DATA'!BK97="*",$C97&gt;=400),"*",IF($C97&gt;=400,ROUND('201920 DATA'!BK97/$C97,2),"")))</f>
        <v>0</v>
      </c>
      <c r="AM97" s="289">
        <f>IF(OR($C97="*",$C97&lt;400),"",IF(AND('201920 DATA'!BL97="*",$C97&gt;=400),"*",IF($C97&gt;=400,ROUND('201920 DATA'!BL97/$C97,2),"")))</f>
        <v>0</v>
      </c>
      <c r="AN97" s="289">
        <f>IF(OR($C97="*",$C97&lt;400),"",IF(AND('201920 DATA'!BM97="*",$C97&gt;=400),"*",IF($C97&gt;=400,ROUND('201920 DATA'!BM97/$C97,2),"")))</f>
        <v>0.23</v>
      </c>
      <c r="AO97" s="289" t="str">
        <f>IF(OR($C97="*",$C97&lt;400),"",IF(AND('201920 DATA'!BN97="*",$C97&gt;=400),"*",IF($C97&gt;=400,ROUND('201920 DATA'!BN97/$C97,2),"")))</f>
        <v>*</v>
      </c>
      <c r="AP97" s="289">
        <f>IF(OR($C97="*",$C97&lt;400),"",IF(AND('201920 DATA'!BO97="*",$C97&gt;=400),"*",IF($C97&gt;=400,ROUND('201920 DATA'!BO97/$C97,2),"")))</f>
        <v>0.6</v>
      </c>
      <c r="AQ97" s="289">
        <f>IF(OR($C97="*",$C97&lt;400),"",IF(AND('201920 DATA'!BP97="*",$C97&gt;=400),"*",IF($C97&gt;=400,ROUND('201920 DATA'!BP97/$C97,2),"")))</f>
        <v>0</v>
      </c>
      <c r="AR97" s="289">
        <f>IF(OR($C97="*",$C97&lt;400),"",IF(AND('201920 DATA'!BQ97="*",$C97&gt;=400),"*",IF($C97&gt;=400,ROUND('201920 DATA'!BQ97/$C97,2),"")))</f>
        <v>0</v>
      </c>
      <c r="AS97" s="289">
        <f>IF(OR($C97="*",$C97&lt;400),"",IF(AND('201920 DATA'!BR97="*",$C97&gt;=400),"*",IF($C97&gt;=400,ROUND('201920 DATA'!BR97/$C97,2),"")))</f>
        <v>0</v>
      </c>
      <c r="AT97" s="289" t="str">
        <f>IF(OR($C97="*",$C97&lt;400),"",IF(AND('201920 DATA'!BS97="*",$C97&gt;=400),"*",IF($C97&gt;=400,ROUND('201920 DATA'!BS97/$C97,2),"")))</f>
        <v>*</v>
      </c>
      <c r="AU97" s="289">
        <f>IF(OR($C97="*",$C97&lt;400),"",IF(AND('201920 DATA'!BT97="*",$C97&gt;=400),"*",IF($C97&gt;=400,ROUND('201920 DATA'!BT97/$C97,2),"")))</f>
        <v>0.06</v>
      </c>
      <c r="AV97" s="289" t="str">
        <f>IF(OR($C97="*",$C97&lt;400),"",IF(AND('201920 DATA'!BU97="*",$C97&gt;=400),"*",IF($C97&gt;=400,ROUND('201920 DATA'!BU97/$C97,2),"")))</f>
        <v>*</v>
      </c>
      <c r="AW97" s="289">
        <f>IF(OR($C97="*",$C97&lt;400),"",IF(AND('201920 DATA'!BV97="*",$C97&gt;=400),"*",IF($C97&gt;=400,ROUND('201920 DATA'!BV97/$C97,2),"")))</f>
        <v>0</v>
      </c>
      <c r="AX97" s="289" t="str">
        <f>IF(OR($C97="*",$C97&lt;400),"",IF(AND('201920 DATA'!BW97="*",$C97&gt;=400),"*",IF($C97&gt;=400,ROUND('201920 DATA'!BW97/$C97,2),"")))</f>
        <v>*</v>
      </c>
      <c r="AZ97" s="365">
        <v>430</v>
      </c>
    </row>
    <row r="98" spans="1:52" x14ac:dyDescent="0.2">
      <c r="A98" s="373" t="s">
        <v>273</v>
      </c>
      <c r="B98" s="287">
        <f>'201920 DATA'!B98</f>
        <v>575</v>
      </c>
      <c r="C98" s="288">
        <f>'201920 DATA'!C98</f>
        <v>575</v>
      </c>
      <c r="D98" s="293">
        <f>'201920 DATA'!FQ98</f>
        <v>575</v>
      </c>
      <c r="F98" s="313">
        <f t="shared" si="2"/>
        <v>-0.04</v>
      </c>
      <c r="G98" s="295">
        <f t="shared" si="3"/>
        <v>1</v>
      </c>
      <c r="H98" s="289">
        <f>IF(OR($C98="*",$C98&lt;400),"",IF(AND('201920 DATA'!F98="*",$C98&gt;=400),"*",IF($C98&gt;=400,ROUND('201920 DATA'!F98/$C98,2),"")))</f>
        <v>0</v>
      </c>
      <c r="I98" s="296">
        <f>IF(OR($B98="*",$B98&lt;400),"",IF(AND('201920 DATA'!Y98="*",$B98&gt;=400),"*",IF($B98&gt;=400,ROUND('201920 DATA'!Y98/$B98,2),"")))</f>
        <v>0</v>
      </c>
      <c r="J98" s="296">
        <f>IF(OR($B98="*",$B98&lt;400),"",IF(AND('201920 DATA'!Z98="*",$B98&gt;=400),"*",IF($B98&gt;=400,ROUND('201920 DATA'!Z98/$B98,2),"")))</f>
        <v>0.04</v>
      </c>
      <c r="K98" s="296">
        <f>IF(OR($B98="*",$B98&lt;400),"",IF(AND('201920 DATA'!AA98="*",$B98&gt;=400),"*",IF($B98&gt;=400,ROUND('201920 DATA'!AA98/$B98,2),"")))</f>
        <v>0.08</v>
      </c>
      <c r="L98" s="296">
        <f>IF(OR($B98="*",$B98&lt;400),"",IF(AND('201920 DATA'!AB98="*",$B98&gt;=400),"*",IF($B98&gt;=400,ROUND('201920 DATA'!AB98/$B98,2),"")))</f>
        <v>0.25</v>
      </c>
      <c r="M98" s="296">
        <f>IF(OR($B98="*",$B98&lt;400),"",IF(AND('201920 DATA'!AC98="*",$B98&gt;=400),"*",IF($B98&gt;=400,ROUND('201920 DATA'!AC98/$B98,2),"")))</f>
        <v>0.43</v>
      </c>
      <c r="N98" s="296">
        <f>IF(OR($B98="*",$B98&lt;400),"",IF(AND('201920 DATA'!AD98="*",$B98&gt;=400),"*",IF($B98&gt;=400,ROUND('201920 DATA'!AD98/$B98,2),"")))</f>
        <v>0.19</v>
      </c>
      <c r="O98" s="296" t="str">
        <f>IF(OR($B98="*",$B98&lt;400),"",IF(AND('201920 DATA'!AE98="*",$B98&gt;=400),"*",IF($B98&gt;=400,ROUND('201920 DATA'!AE98/$B98,2),"")))</f>
        <v>*</v>
      </c>
      <c r="P98" s="297"/>
      <c r="Q98" s="296">
        <f>IF(OR($B98="*",$B98&lt;400),"",IF(AND('201920 DATA'!FO98="*",$B98&gt;=400),"*",IF($B98&gt;=400,ROUND('201920 DATA'!FO98/$B98,2),"")))</f>
        <v>0.98</v>
      </c>
      <c r="R98" s="289">
        <f>IF(OR($C98="*",$C98&lt;400),"",IF(AND('201920 DATA'!F98="*",$C98&gt;=400),"*",IF($C98&gt;=400,ROUND('201920 DATA'!F98/$C98,2),"")))</f>
        <v>0</v>
      </c>
      <c r="S98" s="289">
        <f>IF(OR($C98="*",$C98&lt;400),"",IF(AND('201920 DATA'!G98="*",$C98&gt;=400),"*",IF($C98&gt;=400,ROUND('201920 DATA'!G98/$C98,2),"")))</f>
        <v>0</v>
      </c>
      <c r="T98" s="289">
        <f>IF(OR($C98="*",$C98&lt;400),"",IF(AND('201920 DATA'!H98="*",$C98&gt;=400),"*",IF($C98&gt;=400,ROUND('201920 DATA'!H98/$C98,2),"")))</f>
        <v>1</v>
      </c>
      <c r="U98" s="289">
        <f>IF(OR($C98="*",$C98&lt;400),"",IF(AND('201920 DATA'!FP98="*",$C98&gt;=400),"*",IF($C98&gt;=400,ROUND('201920 DATA'!FP98/$C98,2),"")))</f>
        <v>0</v>
      </c>
      <c r="V98" s="312">
        <f>IF(OR($D98="*",$D98&lt;400),"",IF(AND('201920 DATA'!M98="*",$D98&gt;=400),"*",IF($D98&gt;=400,ROUND('201920 DATA'!M98/$D98,2),"")))</f>
        <v>0.14000000000000001</v>
      </c>
      <c r="W98" s="312">
        <f>IF(OR($D98="*",$D98&lt;400),"",IF(AND('201920 DATA'!N98="*",$D98&gt;=400),"*",IF($D98&gt;=400,ROUND('201920 DATA'!N98/$D98,2),"")))</f>
        <v>0.08</v>
      </c>
      <c r="X98" s="312">
        <f>IF(OR($D98="*",$D98&lt;400),"",IF(AND('201920 DATA'!O98="*",$D98&gt;=400),"*",IF($D98&gt;=400,ROUND('201920 DATA'!O98/$D98,2),"")))</f>
        <v>0.16</v>
      </c>
      <c r="Y98" s="312">
        <f>IF(OR($D98="*",$D98&lt;400),"",IF(AND('201920 DATA'!P98="*",$D98&gt;=400),"*",IF($D98&gt;=400,ROUND('201920 DATA'!P98/$D98,2),"")))</f>
        <v>0.43</v>
      </c>
      <c r="Z98" s="312">
        <f>IF(OR($D98="*",$D98&lt;400),"",IF(AND('201920 DATA'!Q98="*",$D98&gt;=400),"*",IF($D98&gt;=400,ROUND('201920 DATA'!Q98/$D98,2),"")))</f>
        <v>0.33</v>
      </c>
      <c r="AA98" s="312" t="str">
        <f>IF(OR($D98="*",$D98&lt;400),"",IF(AND('201920 DATA'!R98="*",$D98&gt;=400),"*",IF($D98&gt;=400,ROUND('201920 DATA'!R98/$D98,2),"")))</f>
        <v>*</v>
      </c>
      <c r="AB98" s="312">
        <f>IF(OR($D98="*",$D98&lt;400),"",IF(AND('201920 DATA'!S98="*",$D98&gt;=400),"*",IF($D98&gt;=400,ROUND('201920 DATA'!S98/$D98,2),"")))</f>
        <v>0</v>
      </c>
      <c r="AC98" s="312" t="str">
        <f>IF(OR($D98="*",$D98&lt;400),"",IF(AND('201920 DATA'!T98="*",$D98&gt;=400),"*",IF($D98&gt;=400,ROUND('201920 DATA'!T98/$D98,2),"")))</f>
        <v>*</v>
      </c>
      <c r="AD98" s="289">
        <f>IF(OR($C98="*",$C98&lt;400),"",IF(AND('201920 DATA'!BC98="*",$C98&gt;=400),"*",IF($C98&gt;=400,ROUND('201920 DATA'!BC98/$C98,2),"")))</f>
        <v>0</v>
      </c>
      <c r="AE98" s="289" t="str">
        <f>IF(OR($C98="*",$C98&lt;400),"",IF(AND('201920 DATA'!BD98="*",$C98&gt;=400),"*",IF($C98&gt;=400,ROUND('201920 DATA'!BD98/$C98,2),"")))</f>
        <v>*</v>
      </c>
      <c r="AF98" s="289">
        <f>IF(OR($C98="*",$C98&lt;400),"",IF(AND('201920 DATA'!BE98="*",$C98&gt;=400),"*",IF($C98&gt;=400,ROUND('201920 DATA'!BE98/$C98,2),"")))</f>
        <v>0</v>
      </c>
      <c r="AG98" s="289">
        <f>IF(OR($C98="*",$C98&lt;400),"",IF(AND('201920 DATA'!BF98="*",$C98&gt;=400),"*",IF($C98&gt;=400,ROUND('201920 DATA'!BF98/$C98,2),"")))</f>
        <v>0</v>
      </c>
      <c r="AH98" s="289" t="str">
        <f>IF(OR($C98="*",$C98&lt;400),"",IF(AND('201920 DATA'!BG98="*",$C98&gt;=400),"*",IF($C98&gt;=400,ROUND('201920 DATA'!BG98/$C98,2),"")))</f>
        <v>*</v>
      </c>
      <c r="AI98" s="289">
        <f>IF(OR($C98="*",$C98&lt;400),"",IF(AND('201920 DATA'!BH98="*",$C98&gt;=400),"*",IF($C98&gt;=400,ROUND('201920 DATA'!BH98/$C98,2),"")))</f>
        <v>0.02</v>
      </c>
      <c r="AJ98" s="289">
        <f>IF(OR($C98="*",$C98&lt;400),"",IF(AND('201920 DATA'!BI98="*",$C98&gt;=400),"*",IF($C98&gt;=400,ROUND('201920 DATA'!BI98/$C98,2),"")))</f>
        <v>0</v>
      </c>
      <c r="AK98" s="289">
        <f>IF(OR($C98="*",$C98&lt;400),"",IF(AND('201920 DATA'!BJ98="*",$C98&gt;=400),"*",IF($C98&gt;=400,ROUND('201920 DATA'!BJ98/$C98,2),"")))</f>
        <v>0</v>
      </c>
      <c r="AL98" s="289">
        <f>IF(OR($C98="*",$C98&lt;400),"",IF(AND('201920 DATA'!BK98="*",$C98&gt;=400),"*",IF($C98&gt;=400,ROUND('201920 DATA'!BK98/$C98,2),"")))</f>
        <v>0</v>
      </c>
      <c r="AM98" s="289" t="str">
        <f>IF(OR($C98="*",$C98&lt;400),"",IF(AND('201920 DATA'!BL98="*",$C98&gt;=400),"*",IF($C98&gt;=400,ROUND('201920 DATA'!BL98/$C98,2),"")))</f>
        <v>*</v>
      </c>
      <c r="AN98" s="289">
        <f>IF(OR($C98="*",$C98&lt;400),"",IF(AND('201920 DATA'!BM98="*",$C98&gt;=400),"*",IF($C98&gt;=400,ROUND('201920 DATA'!BM98/$C98,2),"")))</f>
        <v>0.43</v>
      </c>
      <c r="AO98" s="289" t="str">
        <f>IF(OR($C98="*",$C98&lt;400),"",IF(AND('201920 DATA'!BN98="*",$C98&gt;=400),"*",IF($C98&gt;=400,ROUND('201920 DATA'!BN98/$C98,2),"")))</f>
        <v>*</v>
      </c>
      <c r="AP98" s="289">
        <f>IF(OR($C98="*",$C98&lt;400),"",IF(AND('201920 DATA'!BO98="*",$C98&gt;=400),"*",IF($C98&gt;=400,ROUND('201920 DATA'!BO98/$C98,2),"")))</f>
        <v>0.53</v>
      </c>
      <c r="AQ98" s="289">
        <f>IF(OR($C98="*",$C98&lt;400),"",IF(AND('201920 DATA'!BP98="*",$C98&gt;=400),"*",IF($C98&gt;=400,ROUND('201920 DATA'!BP98/$C98,2),"")))</f>
        <v>0</v>
      </c>
      <c r="AR98" s="289">
        <f>IF(OR($C98="*",$C98&lt;400),"",IF(AND('201920 DATA'!BQ98="*",$C98&gt;=400),"*",IF($C98&gt;=400,ROUND('201920 DATA'!BQ98/$C98,2),"")))</f>
        <v>0</v>
      </c>
      <c r="AS98" s="289">
        <f>IF(OR($C98="*",$C98&lt;400),"",IF(AND('201920 DATA'!BR98="*",$C98&gt;=400),"*",IF($C98&gt;=400,ROUND('201920 DATA'!BR98/$C98,2),"")))</f>
        <v>0</v>
      </c>
      <c r="AT98" s="289">
        <f>IF(OR($C98="*",$C98&lt;400),"",IF(AND('201920 DATA'!BS98="*",$C98&gt;=400),"*",IF($C98&gt;=400,ROUND('201920 DATA'!BS98/$C98,2),"")))</f>
        <v>0</v>
      </c>
      <c r="AU98" s="289">
        <f>IF(OR($C98="*",$C98&lt;400),"",IF(AND('201920 DATA'!BT98="*",$C98&gt;=400),"*",IF($C98&gt;=400,ROUND('201920 DATA'!BT98/$C98,2),"")))</f>
        <v>0</v>
      </c>
      <c r="AV98" s="289" t="str">
        <f>IF(OR($C98="*",$C98&lt;400),"",IF(AND('201920 DATA'!BU98="*",$C98&gt;=400),"*",IF($C98&gt;=400,ROUND('201920 DATA'!BU98/$C98,2),"")))</f>
        <v>*</v>
      </c>
      <c r="AW98" s="289">
        <f>IF(OR($C98="*",$C98&lt;400),"",IF(AND('201920 DATA'!BV98="*",$C98&gt;=400),"*",IF($C98&gt;=400,ROUND('201920 DATA'!BV98/$C98,2),"")))</f>
        <v>0</v>
      </c>
      <c r="AX98" s="289" t="str">
        <f>IF(OR($C98="*",$C98&lt;400),"",IF(AND('201920 DATA'!BW98="*",$C98&gt;=400),"*",IF($C98&gt;=400,ROUND('201920 DATA'!BW98/$C98,2),"")))</f>
        <v>*</v>
      </c>
      <c r="AZ98" s="365">
        <v>600</v>
      </c>
    </row>
    <row r="99" spans="1:52" x14ac:dyDescent="0.2">
      <c r="A99" s="373" t="s">
        <v>593</v>
      </c>
      <c r="B99" s="287">
        <f>'201920 DATA'!B99</f>
        <v>525</v>
      </c>
      <c r="C99" s="288">
        <f>'201920 DATA'!C99</f>
        <v>525</v>
      </c>
      <c r="D99" s="293">
        <f>'201920 DATA'!FQ99</f>
        <v>525</v>
      </c>
      <c r="F99" s="313">
        <f t="shared" si="2"/>
        <v>-0.41</v>
      </c>
      <c r="G99" s="295">
        <f t="shared" si="3"/>
        <v>1</v>
      </c>
      <c r="H99" s="289">
        <f>IF(OR($C99="*",$C99&lt;400),"",IF(AND('201920 DATA'!F99="*",$C99&gt;=400),"*",IF($C99&gt;=400,ROUND('201920 DATA'!F99/$C99,2),"")))</f>
        <v>0</v>
      </c>
      <c r="I99" s="296">
        <f>IF(OR($B99="*",$B99&lt;400),"",IF(AND('201920 DATA'!Y99="*",$B99&gt;=400),"*",IF($B99&gt;=400,ROUND('201920 DATA'!Y99/$B99,2),"")))</f>
        <v>0</v>
      </c>
      <c r="J99" s="296">
        <f>IF(OR($B99="*",$B99&lt;400),"",IF(AND('201920 DATA'!Z99="*",$B99&gt;=400),"*",IF($B99&gt;=400,ROUND('201920 DATA'!Z99/$B99,2),"")))</f>
        <v>0.04</v>
      </c>
      <c r="K99" s="296">
        <f>IF(OR($B99="*",$B99&lt;400),"",IF(AND('201920 DATA'!AA99="*",$B99&gt;=400),"*",IF($B99&gt;=400,ROUND('201920 DATA'!AA99/$B99,2),"")))</f>
        <v>0.09</v>
      </c>
      <c r="L99" s="296">
        <f>IF(OR($B99="*",$B99&lt;400),"",IF(AND('201920 DATA'!AB99="*",$B99&gt;=400),"*",IF($B99&gt;=400,ROUND('201920 DATA'!AB99/$B99,2),"")))</f>
        <v>0.28000000000000003</v>
      </c>
      <c r="M99" s="296">
        <f>IF(OR($B99="*",$B99&lt;400),"",IF(AND('201920 DATA'!AC99="*",$B99&gt;=400),"*",IF($B99&gt;=400,ROUND('201920 DATA'!AC99/$B99,2),"")))</f>
        <v>0.38</v>
      </c>
      <c r="N99" s="296">
        <f>IF(OR($B99="*",$B99&lt;400),"",IF(AND('201920 DATA'!AD99="*",$B99&gt;=400),"*",IF($B99&gt;=400,ROUND('201920 DATA'!AD99/$B99,2),"")))</f>
        <v>0.21</v>
      </c>
      <c r="O99" s="296" t="str">
        <f>IF(OR($B99="*",$B99&lt;400),"",IF(AND('201920 DATA'!AE99="*",$B99&gt;=400),"*",IF($B99&gt;=400,ROUND('201920 DATA'!AE99/$B99,2),"")))</f>
        <v>*</v>
      </c>
      <c r="P99" s="297"/>
      <c r="Q99" s="296">
        <f>IF(OR($B99="*",$B99&lt;400),"",IF(AND('201920 DATA'!FO99="*",$B99&gt;=400),"*",IF($B99&gt;=400,ROUND('201920 DATA'!FO99/$B99,2),"")))</f>
        <v>0.98</v>
      </c>
      <c r="R99" s="289">
        <f>IF(OR($C99="*",$C99&lt;400),"",IF(AND('201920 DATA'!F99="*",$C99&gt;=400),"*",IF($C99&gt;=400,ROUND('201920 DATA'!F99/$C99,2),"")))</f>
        <v>0</v>
      </c>
      <c r="S99" s="289">
        <f>IF(OR($C99="*",$C99&lt;400),"",IF(AND('201920 DATA'!G99="*",$C99&gt;=400),"*",IF($C99&gt;=400,ROUND('201920 DATA'!G99/$C99,2),"")))</f>
        <v>0</v>
      </c>
      <c r="T99" s="289">
        <f>IF(OR($C99="*",$C99&lt;400),"",IF(AND('201920 DATA'!H99="*",$C99&gt;=400),"*",IF($C99&gt;=400,ROUND('201920 DATA'!H99/$C99,2),"")))</f>
        <v>1</v>
      </c>
      <c r="U99" s="289">
        <f>IF(OR($C99="*",$C99&lt;400),"",IF(AND('201920 DATA'!FP99="*",$C99&gt;=400),"*",IF($C99&gt;=400,ROUND('201920 DATA'!FP99/$C99,2),"")))</f>
        <v>0</v>
      </c>
      <c r="V99" s="312">
        <f>IF(OR($D99="*",$D99&lt;400),"",IF(AND('201920 DATA'!M99="*",$D99&gt;=400),"*",IF($D99&gt;=400,ROUND('201920 DATA'!M99/$D99,2),"")))</f>
        <v>0.08</v>
      </c>
      <c r="W99" s="312">
        <f>IF(OR($D99="*",$D99&lt;400),"",IF(AND('201920 DATA'!N99="*",$D99&gt;=400),"*",IF($D99&gt;=400,ROUND('201920 DATA'!N99/$D99,2),"")))</f>
        <v>0.34</v>
      </c>
      <c r="X99" s="312">
        <f>IF(OR($D99="*",$D99&lt;400),"",IF(AND('201920 DATA'!O99="*",$D99&gt;=400),"*",IF($D99&gt;=400,ROUND('201920 DATA'!O99/$D99,2),"")))</f>
        <v>0.3</v>
      </c>
      <c r="Y99" s="312">
        <f>IF(OR($D99="*",$D99&lt;400),"",IF(AND('201920 DATA'!P99="*",$D99&gt;=400),"*",IF($D99&gt;=400,ROUND('201920 DATA'!P99/$D99,2),"")))</f>
        <v>0.2</v>
      </c>
      <c r="Z99" s="312">
        <f>IF(OR($D99="*",$D99&lt;400),"",IF(AND('201920 DATA'!Q99="*",$D99&gt;=400),"*",IF($D99&gt;=400,ROUND('201920 DATA'!Q99/$D99,2),"")))</f>
        <v>0.11</v>
      </c>
      <c r="AA99" s="312">
        <f>IF(OR($D99="*",$D99&lt;400),"",IF(AND('201920 DATA'!R99="*",$D99&gt;=400),"*",IF($D99&gt;=400,ROUND('201920 DATA'!R99/$D99,2),"")))</f>
        <v>0.02</v>
      </c>
      <c r="AB99" s="312" t="str">
        <f>IF(OR($D99="*",$D99&lt;400),"",IF(AND('201920 DATA'!S99="*",$D99&gt;=400),"*",IF($D99&gt;=400,ROUND('201920 DATA'!S99/$D99,2),"")))</f>
        <v>*</v>
      </c>
      <c r="AC99" s="312" t="str">
        <f>IF(OR($D99="*",$D99&lt;400),"",IF(AND('201920 DATA'!T99="*",$D99&gt;=400),"*",IF($D99&gt;=400,ROUND('201920 DATA'!T99/$D99,2),"")))</f>
        <v>*</v>
      </c>
      <c r="AD99" s="289">
        <f>IF(OR($C99="*",$C99&lt;400),"",IF(AND('201920 DATA'!BC99="*",$C99&gt;=400),"*",IF($C99&gt;=400,ROUND('201920 DATA'!BC99/$C99,2),"")))</f>
        <v>0</v>
      </c>
      <c r="AE99" s="289" t="str">
        <f>IF(OR($C99="*",$C99&lt;400),"",IF(AND('201920 DATA'!BD99="*",$C99&gt;=400),"*",IF($C99&gt;=400,ROUND('201920 DATA'!BD99/$C99,2),"")))</f>
        <v>*</v>
      </c>
      <c r="AF99" s="289">
        <f>IF(OR($C99="*",$C99&lt;400),"",IF(AND('201920 DATA'!BE99="*",$C99&gt;=400),"*",IF($C99&gt;=400,ROUND('201920 DATA'!BE99/$C99,2),"")))</f>
        <v>0</v>
      </c>
      <c r="AG99" s="289">
        <f>IF(OR($C99="*",$C99&lt;400),"",IF(AND('201920 DATA'!BF99="*",$C99&gt;=400),"*",IF($C99&gt;=400,ROUND('201920 DATA'!BF99/$C99,2),"")))</f>
        <v>0</v>
      </c>
      <c r="AH99" s="289">
        <f>IF(OR($C99="*",$C99&lt;400),"",IF(AND('201920 DATA'!BG99="*",$C99&gt;=400),"*",IF($C99&gt;=400,ROUND('201920 DATA'!BG99/$C99,2),"")))</f>
        <v>0</v>
      </c>
      <c r="AI99" s="289">
        <f>IF(OR($C99="*",$C99&lt;400),"",IF(AND('201920 DATA'!BH99="*",$C99&gt;=400),"*",IF($C99&gt;=400,ROUND('201920 DATA'!BH99/$C99,2),"")))</f>
        <v>0.08</v>
      </c>
      <c r="AJ99" s="289">
        <f>IF(OR($C99="*",$C99&lt;400),"",IF(AND('201920 DATA'!BI99="*",$C99&gt;=400),"*",IF($C99&gt;=400,ROUND('201920 DATA'!BI99/$C99,2),"")))</f>
        <v>0</v>
      </c>
      <c r="AK99" s="289">
        <f>IF(OR($C99="*",$C99&lt;400),"",IF(AND('201920 DATA'!BJ99="*",$C99&gt;=400),"*",IF($C99&gt;=400,ROUND('201920 DATA'!BJ99/$C99,2),"")))</f>
        <v>0</v>
      </c>
      <c r="AL99" s="289">
        <f>IF(OR($C99="*",$C99&lt;400),"",IF(AND('201920 DATA'!BK99="*",$C99&gt;=400),"*",IF($C99&gt;=400,ROUND('201920 DATA'!BK99/$C99,2),"")))</f>
        <v>0</v>
      </c>
      <c r="AM99" s="289">
        <f>IF(OR($C99="*",$C99&lt;400),"",IF(AND('201920 DATA'!BL99="*",$C99&gt;=400),"*",IF($C99&gt;=400,ROUND('201920 DATA'!BL99/$C99,2),"")))</f>
        <v>0</v>
      </c>
      <c r="AN99" s="289">
        <f>IF(OR($C99="*",$C99&lt;400),"",IF(AND('201920 DATA'!BM99="*",$C99&gt;=400),"*",IF($C99&gt;=400,ROUND('201920 DATA'!BM99/$C99,2),"")))</f>
        <v>0</v>
      </c>
      <c r="AO99" s="289" t="str">
        <f>IF(OR($C99="*",$C99&lt;400),"",IF(AND('201920 DATA'!BN99="*",$C99&gt;=400),"*",IF($C99&gt;=400,ROUND('201920 DATA'!BN99/$C99,2),"")))</f>
        <v>*</v>
      </c>
      <c r="AP99" s="289">
        <f>IF(OR($C99="*",$C99&lt;400),"",IF(AND('201920 DATA'!BO99="*",$C99&gt;=400),"*",IF($C99&gt;=400,ROUND('201920 DATA'!BO99/$C99,2),"")))</f>
        <v>0.86</v>
      </c>
      <c r="AQ99" s="289">
        <f>IF(OR($C99="*",$C99&lt;400),"",IF(AND('201920 DATA'!BP99="*",$C99&gt;=400),"*",IF($C99&gt;=400,ROUND('201920 DATA'!BP99/$C99,2),"")))</f>
        <v>0</v>
      </c>
      <c r="AR99" s="289">
        <f>IF(OR($C99="*",$C99&lt;400),"",IF(AND('201920 DATA'!BQ99="*",$C99&gt;=400),"*",IF($C99&gt;=400,ROUND('201920 DATA'!BQ99/$C99,2),"")))</f>
        <v>0</v>
      </c>
      <c r="AS99" s="289">
        <f>IF(OR($C99="*",$C99&lt;400),"",IF(AND('201920 DATA'!BR99="*",$C99&gt;=400),"*",IF($C99&gt;=400,ROUND('201920 DATA'!BR99/$C99,2),"")))</f>
        <v>0</v>
      </c>
      <c r="AT99" s="289">
        <f>IF(OR($C99="*",$C99&lt;400),"",IF(AND('201920 DATA'!BS99="*",$C99&gt;=400),"*",IF($C99&gt;=400,ROUND('201920 DATA'!BS99/$C99,2),"")))</f>
        <v>0</v>
      </c>
      <c r="AU99" s="289">
        <f>IF(OR($C99="*",$C99&lt;400),"",IF(AND('201920 DATA'!BT99="*",$C99&gt;=400),"*",IF($C99&gt;=400,ROUND('201920 DATA'!BT99/$C99,2),"")))</f>
        <v>0</v>
      </c>
      <c r="AV99" s="289">
        <f>IF(OR($C99="*",$C99&lt;400),"",IF(AND('201920 DATA'!BU99="*",$C99&gt;=400),"*",IF($C99&gt;=400,ROUND('201920 DATA'!BU99/$C99,2),"")))</f>
        <v>0.05</v>
      </c>
      <c r="AW99" s="289">
        <f>IF(OR($C99="*",$C99&lt;400),"",IF(AND('201920 DATA'!BV99="*",$C99&gt;=400),"*",IF($C99&gt;=400,ROUND('201920 DATA'!BV99/$C99,2),"")))</f>
        <v>0</v>
      </c>
      <c r="AX99" s="289" t="str">
        <f>IF(OR($C99="*",$C99&lt;400),"",IF(AND('201920 DATA'!BW99="*",$C99&gt;=400),"*",IF($C99&gt;=400,ROUND('201920 DATA'!BW99/$C99,2),"")))</f>
        <v>*</v>
      </c>
      <c r="AZ99" s="365">
        <v>740</v>
      </c>
    </row>
    <row r="100" spans="1:52" x14ac:dyDescent="0.2">
      <c r="A100" s="373" t="s">
        <v>275</v>
      </c>
      <c r="B100" s="287">
        <f>'201920 DATA'!B100</f>
        <v>3665</v>
      </c>
      <c r="C100" s="288">
        <f>'201920 DATA'!C100</f>
        <v>3665</v>
      </c>
      <c r="D100" s="293">
        <f>'201920 DATA'!FQ100</f>
        <v>3665</v>
      </c>
      <c r="F100" s="313">
        <f t="shared" si="2"/>
        <v>-0.28999999999999998</v>
      </c>
      <c r="G100" s="295">
        <f t="shared" si="3"/>
        <v>1</v>
      </c>
      <c r="H100" s="289">
        <f>IF(OR($C100="*",$C100&lt;400),"",IF(AND('201920 DATA'!F100="*",$C100&gt;=400),"*",IF($C100&gt;=400,ROUND('201920 DATA'!F100/$C100,2),"")))</f>
        <v>0</v>
      </c>
      <c r="I100" s="296">
        <f>IF(OR($B100="*",$B100&lt;400),"",IF(AND('201920 DATA'!Y100="*",$B100&gt;=400),"*",IF($B100&gt;=400,ROUND('201920 DATA'!Y100/$B100,2),"")))</f>
        <v>0</v>
      </c>
      <c r="J100" s="296">
        <f>IF(OR($B100="*",$B100&lt;400),"",IF(AND('201920 DATA'!Z100="*",$B100&gt;=400),"*",IF($B100&gt;=400,ROUND('201920 DATA'!Z100/$B100,2),"")))</f>
        <v>0.14000000000000001</v>
      </c>
      <c r="K100" s="296">
        <f>IF(OR($B100="*",$B100&lt;400),"",IF(AND('201920 DATA'!AA100="*",$B100&gt;=400),"*",IF($B100&gt;=400,ROUND('201920 DATA'!AA100/$B100,2),"")))</f>
        <v>0.23</v>
      </c>
      <c r="L100" s="296">
        <f>IF(OR($B100="*",$B100&lt;400),"",IF(AND('201920 DATA'!AB100="*",$B100&gt;=400),"*",IF($B100&gt;=400,ROUND('201920 DATA'!AB100/$B100,2),"")))</f>
        <v>0.28999999999999998</v>
      </c>
      <c r="M100" s="296">
        <f>IF(OR($B100="*",$B100&lt;400),"",IF(AND('201920 DATA'!AC100="*",$B100&gt;=400),"*",IF($B100&gt;=400,ROUND('201920 DATA'!AC100/$B100,2),"")))</f>
        <v>0.25</v>
      </c>
      <c r="N100" s="296">
        <f>IF(OR($B100="*",$B100&lt;400),"",IF(AND('201920 DATA'!AD100="*",$B100&gt;=400),"*",IF($B100&gt;=400,ROUND('201920 DATA'!AD100/$B100,2),"")))</f>
        <v>0.09</v>
      </c>
      <c r="O100" s="296" t="str">
        <f>IF(OR($B100="*",$B100&lt;400),"",IF(AND('201920 DATA'!AE100="*",$B100&gt;=400),"*",IF($B100&gt;=400,ROUND('201920 DATA'!AE100/$B100,2),"")))</f>
        <v>*</v>
      </c>
      <c r="P100" s="297"/>
      <c r="Q100" s="296">
        <f>IF(OR($B100="*",$B100&lt;400),"",IF(AND('201920 DATA'!FO100="*",$B100&gt;=400),"*",IF($B100&gt;=400,ROUND('201920 DATA'!FO100/$B100,2),"")))</f>
        <v>0.98</v>
      </c>
      <c r="R100" s="289">
        <f>IF(OR($C100="*",$C100&lt;400),"",IF(AND('201920 DATA'!F100="*",$C100&gt;=400),"*",IF($C100&gt;=400,ROUND('201920 DATA'!F100/$C100,2),"")))</f>
        <v>0</v>
      </c>
      <c r="S100" s="289">
        <f>IF(OR($C100="*",$C100&lt;400),"",IF(AND('201920 DATA'!G100="*",$C100&gt;=400),"*",IF($C100&gt;=400,ROUND('201920 DATA'!G100/$C100,2),"")))</f>
        <v>0</v>
      </c>
      <c r="T100" s="289">
        <f>IF(OR($C100="*",$C100&lt;400),"",IF(AND('201920 DATA'!H100="*",$C100&gt;=400),"*",IF($C100&gt;=400,ROUND('201920 DATA'!H100/$C100,2),"")))</f>
        <v>1</v>
      </c>
      <c r="U100" s="289">
        <f>IF(OR($C100="*",$C100&lt;400),"",IF(AND('201920 DATA'!FP100="*",$C100&gt;=400),"*",IF($C100&gt;=400,ROUND('201920 DATA'!FP100/$C100,2),"")))</f>
        <v>0</v>
      </c>
      <c r="V100" s="312">
        <f>IF(OR($D100="*",$D100&lt;400),"",IF(AND('201920 DATA'!M100="*",$D100&gt;=400),"*",IF($D100&gt;=400,ROUND('201920 DATA'!M100/$D100,2),"")))</f>
        <v>0.01</v>
      </c>
      <c r="W100" s="312">
        <f>IF(OR($D100="*",$D100&lt;400),"",IF(AND('201920 DATA'!N100="*",$D100&gt;=400),"*",IF($D100&gt;=400,ROUND('201920 DATA'!N100/$D100,2),"")))</f>
        <v>0.27</v>
      </c>
      <c r="X100" s="312">
        <f>IF(OR($D100="*",$D100&lt;400),"",IF(AND('201920 DATA'!O100="*",$D100&gt;=400),"*",IF($D100&gt;=400,ROUND('201920 DATA'!O100/$D100,2),"")))</f>
        <v>0.33</v>
      </c>
      <c r="Y100" s="312">
        <f>IF(OR($D100="*",$D100&lt;400),"",IF(AND('201920 DATA'!P100="*",$D100&gt;=400),"*",IF($D100&gt;=400,ROUND('201920 DATA'!P100/$D100,2),"")))</f>
        <v>0.18</v>
      </c>
      <c r="Z100" s="312">
        <f>IF(OR($D100="*",$D100&lt;400),"",IF(AND('201920 DATA'!Q100="*",$D100&gt;=400),"*",IF($D100&gt;=400,ROUND('201920 DATA'!Q100/$D100,2),"")))</f>
        <v>0.14000000000000001</v>
      </c>
      <c r="AA100" s="312">
        <f>IF(OR($D100="*",$D100&lt;400),"",IF(AND('201920 DATA'!R100="*",$D100&gt;=400),"*",IF($D100&gt;=400,ROUND('201920 DATA'!R100/$D100,2),"")))</f>
        <v>0.03</v>
      </c>
      <c r="AB100" s="312">
        <f>IF(OR($D100="*",$D100&lt;400),"",IF(AND('201920 DATA'!S100="*",$D100&gt;=400),"*",IF($D100&gt;=400,ROUND('201920 DATA'!S100/$D100,2),"")))</f>
        <v>0.01</v>
      </c>
      <c r="AC100" s="312">
        <f>IF(OR($D100="*",$D100&lt;400),"",IF(AND('201920 DATA'!T100="*",$D100&gt;=400),"*",IF($D100&gt;=400,ROUND('201920 DATA'!T100/$D100,2),"")))</f>
        <v>0.02</v>
      </c>
      <c r="AD100" s="289">
        <f>IF(OR($C100="*",$C100&lt;400),"",IF(AND('201920 DATA'!BC100="*",$C100&gt;=400),"*",IF($C100&gt;=400,ROUND('201920 DATA'!BC100/$C100,2),"")))</f>
        <v>0.02</v>
      </c>
      <c r="AE100" s="289">
        <f>IF(OR($C100="*",$C100&lt;400),"",IF(AND('201920 DATA'!BD100="*",$C100&gt;=400),"*",IF($C100&gt;=400,ROUND('201920 DATA'!BD100/$C100,2),"")))</f>
        <v>0.02</v>
      </c>
      <c r="AF100" s="289" t="str">
        <f>IF(OR($C100="*",$C100&lt;400),"",IF(AND('201920 DATA'!BE100="*",$C100&gt;=400),"*",IF($C100&gt;=400,ROUND('201920 DATA'!BE100/$C100,2),"")))</f>
        <v>*</v>
      </c>
      <c r="AG100" s="289">
        <f>IF(OR($C100="*",$C100&lt;400),"",IF(AND('201920 DATA'!BF100="*",$C100&gt;=400),"*",IF($C100&gt;=400,ROUND('201920 DATA'!BF100/$C100,2),"")))</f>
        <v>0</v>
      </c>
      <c r="AH100" s="289" t="str">
        <f>IF(OR($C100="*",$C100&lt;400),"",IF(AND('201920 DATA'!BG100="*",$C100&gt;=400),"*",IF($C100&gt;=400,ROUND('201920 DATA'!BG100/$C100,2),"")))</f>
        <v>*</v>
      </c>
      <c r="AI100" s="289">
        <f>IF(OR($C100="*",$C100&lt;400),"",IF(AND('201920 DATA'!BH100="*",$C100&gt;=400),"*",IF($C100&gt;=400,ROUND('201920 DATA'!BH100/$C100,2),"")))</f>
        <v>0.04</v>
      </c>
      <c r="AJ100" s="289">
        <f>IF(OR($C100="*",$C100&lt;400),"",IF(AND('201920 DATA'!BI100="*",$C100&gt;=400),"*",IF($C100&gt;=400,ROUND('201920 DATA'!BI100/$C100,2),"")))</f>
        <v>0</v>
      </c>
      <c r="AK100" s="289">
        <f>IF(OR($C100="*",$C100&lt;400),"",IF(AND('201920 DATA'!BJ100="*",$C100&gt;=400),"*",IF($C100&gt;=400,ROUND('201920 DATA'!BJ100/$C100,2),"")))</f>
        <v>0</v>
      </c>
      <c r="AL100" s="289" t="str">
        <f>IF(OR($C100="*",$C100&lt;400),"",IF(AND('201920 DATA'!BK100="*",$C100&gt;=400),"*",IF($C100&gt;=400,ROUND('201920 DATA'!BK100/$C100,2),"")))</f>
        <v>*</v>
      </c>
      <c r="AM100" s="289">
        <f>IF(OR($C100="*",$C100&lt;400),"",IF(AND('201920 DATA'!BL100="*",$C100&gt;=400),"*",IF($C100&gt;=400,ROUND('201920 DATA'!BL100/$C100,2),"")))</f>
        <v>0.08</v>
      </c>
      <c r="AN100" s="289">
        <f>IF(OR($C100="*",$C100&lt;400),"",IF(AND('201920 DATA'!BM100="*",$C100&gt;=400),"*",IF($C100&gt;=400,ROUND('201920 DATA'!BM100/$C100,2),"")))</f>
        <v>0.28999999999999998</v>
      </c>
      <c r="AO100" s="289">
        <f>IF(OR($C100="*",$C100&lt;400),"",IF(AND('201920 DATA'!BN100="*",$C100&gt;=400),"*",IF($C100&gt;=400,ROUND('201920 DATA'!BN100/$C100,2),"")))</f>
        <v>0.01</v>
      </c>
      <c r="AP100" s="289">
        <f>IF(OR($C100="*",$C100&lt;400),"",IF(AND('201920 DATA'!BO100="*",$C100&gt;=400),"*",IF($C100&gt;=400,ROUND('201920 DATA'!BO100/$C100,2),"")))</f>
        <v>0.38</v>
      </c>
      <c r="AQ100" s="289">
        <f>IF(OR($C100="*",$C100&lt;400),"",IF(AND('201920 DATA'!BP100="*",$C100&gt;=400),"*",IF($C100&gt;=400,ROUND('201920 DATA'!BP100/$C100,2),"")))</f>
        <v>0.11</v>
      </c>
      <c r="AR100" s="289">
        <f>IF(OR($C100="*",$C100&lt;400),"",IF(AND('201920 DATA'!BQ100="*",$C100&gt;=400),"*",IF($C100&gt;=400,ROUND('201920 DATA'!BQ100/$C100,2),"")))</f>
        <v>0</v>
      </c>
      <c r="AS100" s="289">
        <f>IF(OR($C100="*",$C100&lt;400),"",IF(AND('201920 DATA'!BR100="*",$C100&gt;=400),"*",IF($C100&gt;=400,ROUND('201920 DATA'!BR100/$C100,2),"")))</f>
        <v>0</v>
      </c>
      <c r="AT100" s="289">
        <f>IF(OR($C100="*",$C100&lt;400),"",IF(AND('201920 DATA'!BS100="*",$C100&gt;=400),"*",IF($C100&gt;=400,ROUND('201920 DATA'!BS100/$C100,2),"")))</f>
        <v>0</v>
      </c>
      <c r="AU100" s="289">
        <f>IF(OR($C100="*",$C100&lt;400),"",IF(AND('201920 DATA'!BT100="*",$C100&gt;=400),"*",IF($C100&gt;=400,ROUND('201920 DATA'!BT100/$C100,2),"")))</f>
        <v>0.04</v>
      </c>
      <c r="AV100" s="289">
        <f>IF(OR($C100="*",$C100&lt;400),"",IF(AND('201920 DATA'!BU100="*",$C100&gt;=400),"*",IF($C100&gt;=400,ROUND('201920 DATA'!BU100/$C100,2),"")))</f>
        <v>0.01</v>
      </c>
      <c r="AW100" s="289">
        <f>IF(OR($C100="*",$C100&lt;400),"",IF(AND('201920 DATA'!BV100="*",$C100&gt;=400),"*",IF($C100&gt;=400,ROUND('201920 DATA'!BV100/$C100,2),"")))</f>
        <v>0</v>
      </c>
      <c r="AX100" s="289">
        <f>IF(OR($C100="*",$C100&lt;400),"",IF(AND('201920 DATA'!BW100="*",$C100&gt;=400),"*",IF($C100&gt;=400,ROUND('201920 DATA'!BW100/$C100,2),"")))</f>
        <v>0.01</v>
      </c>
      <c r="AZ100" s="365">
        <v>4730</v>
      </c>
    </row>
    <row r="101" spans="1:52" x14ac:dyDescent="0.2">
      <c r="A101" s="373" t="s">
        <v>276</v>
      </c>
      <c r="B101" s="287">
        <f>'201920 DATA'!B101</f>
        <v>970</v>
      </c>
      <c r="C101" s="288">
        <f>'201920 DATA'!C101</f>
        <v>970</v>
      </c>
      <c r="D101" s="293">
        <f>'201920 DATA'!FQ101</f>
        <v>970</v>
      </c>
      <c r="F101" s="313">
        <f t="shared" si="2"/>
        <v>-0.76</v>
      </c>
      <c r="G101" s="295">
        <f t="shared" si="3"/>
        <v>1</v>
      </c>
      <c r="H101" s="289">
        <f>IF(OR($C101="*",$C101&lt;400),"",IF(AND('201920 DATA'!F101="*",$C101&gt;=400),"*",IF($C101&gt;=400,ROUND('201920 DATA'!F101/$C101,2),"")))</f>
        <v>0</v>
      </c>
      <c r="I101" s="296">
        <f>IF(OR($B101="*",$B101&lt;400),"",IF(AND('201920 DATA'!Y101="*",$B101&gt;=400),"*",IF($B101&gt;=400,ROUND('201920 DATA'!Y101/$B101,2),"")))</f>
        <v>0</v>
      </c>
      <c r="J101" s="296">
        <f>IF(OR($B101="*",$B101&lt;400),"",IF(AND('201920 DATA'!Z101="*",$B101&gt;=400),"*",IF($B101&gt;=400,ROUND('201920 DATA'!Z101/$B101,2),"")))</f>
        <v>7.0000000000000007E-2</v>
      </c>
      <c r="K101" s="296">
        <f>IF(OR($B101="*",$B101&lt;400),"",IF(AND('201920 DATA'!AA101="*",$B101&gt;=400),"*",IF($B101&gt;=400,ROUND('201920 DATA'!AA101/$B101,2),"")))</f>
        <v>0.15</v>
      </c>
      <c r="L101" s="296">
        <f>IF(OR($B101="*",$B101&lt;400),"",IF(AND('201920 DATA'!AB101="*",$B101&gt;=400),"*",IF($B101&gt;=400,ROUND('201920 DATA'!AB101/$B101,2),"")))</f>
        <v>0.27</v>
      </c>
      <c r="M101" s="296">
        <f>IF(OR($B101="*",$B101&lt;400),"",IF(AND('201920 DATA'!AC101="*",$B101&gt;=400),"*",IF($B101&gt;=400,ROUND('201920 DATA'!AC101/$B101,2),"")))</f>
        <v>0.37</v>
      </c>
      <c r="N101" s="296">
        <f>IF(OR($B101="*",$B101&lt;400),"",IF(AND('201920 DATA'!AD101="*",$B101&gt;=400),"*",IF($B101&gt;=400,ROUND('201920 DATA'!AD101/$B101,2),"")))</f>
        <v>0.14000000000000001</v>
      </c>
      <c r="O101" s="296" t="str">
        <f>IF(OR($B101="*",$B101&lt;400),"",IF(AND('201920 DATA'!AE101="*",$B101&gt;=400),"*",IF($B101&gt;=400,ROUND('201920 DATA'!AE101/$B101,2),"")))</f>
        <v>*</v>
      </c>
      <c r="P101" s="297"/>
      <c r="Q101" s="296">
        <f>IF(OR($B101="*",$B101&lt;400),"",IF(AND('201920 DATA'!FO101="*",$B101&gt;=400),"*",IF($B101&gt;=400,ROUND('201920 DATA'!FO101/$B101,2),"")))</f>
        <v>0.98</v>
      </c>
      <c r="R101" s="289">
        <f>IF(OR($C101="*",$C101&lt;400),"",IF(AND('201920 DATA'!F101="*",$C101&gt;=400),"*",IF($C101&gt;=400,ROUND('201920 DATA'!F101/$C101,2),"")))</f>
        <v>0</v>
      </c>
      <c r="S101" s="289">
        <f>IF(OR($C101="*",$C101&lt;400),"",IF(AND('201920 DATA'!G101="*",$C101&gt;=400),"*",IF($C101&gt;=400,ROUND('201920 DATA'!G101/$C101,2),"")))</f>
        <v>0</v>
      </c>
      <c r="T101" s="289">
        <f>IF(OR($C101="*",$C101&lt;400),"",IF(AND('201920 DATA'!H101="*",$C101&gt;=400),"*",IF($C101&gt;=400,ROUND('201920 DATA'!H101/$C101,2),"")))</f>
        <v>1</v>
      </c>
      <c r="U101" s="289">
        <f>IF(OR($C101="*",$C101&lt;400),"",IF(AND('201920 DATA'!FP101="*",$C101&gt;=400),"*",IF($C101&gt;=400,ROUND('201920 DATA'!FP101/$C101,2),"")))</f>
        <v>0</v>
      </c>
      <c r="V101" s="312">
        <f>IF(OR($D101="*",$D101&lt;400),"",IF(AND('201920 DATA'!M101="*",$D101&gt;=400),"*",IF($D101&gt;=400,ROUND('201920 DATA'!M101/$D101,2),"")))</f>
        <v>0.06</v>
      </c>
      <c r="W101" s="312">
        <f>IF(OR($D101="*",$D101&lt;400),"",IF(AND('201920 DATA'!N101="*",$D101&gt;=400),"*",IF($D101&gt;=400,ROUND('201920 DATA'!N101/$D101,2),"")))</f>
        <v>0.2</v>
      </c>
      <c r="X101" s="312">
        <f>IF(OR($D101="*",$D101&lt;400),"",IF(AND('201920 DATA'!O101="*",$D101&gt;=400),"*",IF($D101&gt;=400,ROUND('201920 DATA'!O101/$D101,2),"")))</f>
        <v>0.37</v>
      </c>
      <c r="Y101" s="312">
        <f>IF(OR($D101="*",$D101&lt;400),"",IF(AND('201920 DATA'!P101="*",$D101&gt;=400),"*",IF($D101&gt;=400,ROUND('201920 DATA'!P101/$D101,2),"")))</f>
        <v>0.27</v>
      </c>
      <c r="Z101" s="312">
        <f>IF(OR($D101="*",$D101&lt;400),"",IF(AND('201920 DATA'!Q101="*",$D101&gt;=400),"*",IF($D101&gt;=400,ROUND('201920 DATA'!Q101/$D101,2),"")))</f>
        <v>0.15</v>
      </c>
      <c r="AA101" s="312">
        <f>IF(OR($D101="*",$D101&lt;400),"",IF(AND('201920 DATA'!R101="*",$D101&gt;=400),"*",IF($D101&gt;=400,ROUND('201920 DATA'!R101/$D101,2),"")))</f>
        <v>0.01</v>
      </c>
      <c r="AB101" s="312" t="str">
        <f>IF(OR($D101="*",$D101&lt;400),"",IF(AND('201920 DATA'!S101="*",$D101&gt;=400),"*",IF($D101&gt;=400,ROUND('201920 DATA'!S101/$D101,2),"")))</f>
        <v>*</v>
      </c>
      <c r="AC101" s="312" t="str">
        <f>IF(OR($D101="*",$D101&lt;400),"",IF(AND('201920 DATA'!T101="*",$D101&gt;=400),"*",IF($D101&gt;=400,ROUND('201920 DATA'!T101/$D101,2),"")))</f>
        <v>*</v>
      </c>
      <c r="AD101" s="289" t="str">
        <f>IF(OR($C101="*",$C101&lt;400),"",IF(AND('201920 DATA'!BC101="*",$C101&gt;=400),"*",IF($C101&gt;=400,ROUND('201920 DATA'!BC101/$C101,2),"")))</f>
        <v>*</v>
      </c>
      <c r="AE101" s="289" t="str">
        <f>IF(OR($C101="*",$C101&lt;400),"",IF(AND('201920 DATA'!BD101="*",$C101&gt;=400),"*",IF($C101&gt;=400,ROUND('201920 DATA'!BD101/$C101,2),"")))</f>
        <v>*</v>
      </c>
      <c r="AF101" s="289">
        <f>IF(OR($C101="*",$C101&lt;400),"",IF(AND('201920 DATA'!BE101="*",$C101&gt;=400),"*",IF($C101&gt;=400,ROUND('201920 DATA'!BE101/$C101,2),"")))</f>
        <v>0</v>
      </c>
      <c r="AG101" s="289">
        <f>IF(OR($C101="*",$C101&lt;400),"",IF(AND('201920 DATA'!BF101="*",$C101&gt;=400),"*",IF($C101&gt;=400,ROUND('201920 DATA'!BF101/$C101,2),"")))</f>
        <v>0</v>
      </c>
      <c r="AH101" s="289">
        <f>IF(OR($C101="*",$C101&lt;400),"",IF(AND('201920 DATA'!BG101="*",$C101&gt;=400),"*",IF($C101&gt;=400,ROUND('201920 DATA'!BG101/$C101,2),"")))</f>
        <v>0</v>
      </c>
      <c r="AI101" s="289">
        <f>IF(OR($C101="*",$C101&lt;400),"",IF(AND('201920 DATA'!BH101="*",$C101&gt;=400),"*",IF($C101&gt;=400,ROUND('201920 DATA'!BH101/$C101,2),"")))</f>
        <v>0.03</v>
      </c>
      <c r="AJ101" s="289">
        <f>IF(OR($C101="*",$C101&lt;400),"",IF(AND('201920 DATA'!BI101="*",$C101&gt;=400),"*",IF($C101&gt;=400,ROUND('201920 DATA'!BI101/$C101,2),"")))</f>
        <v>0</v>
      </c>
      <c r="AK101" s="289">
        <f>IF(OR($C101="*",$C101&lt;400),"",IF(AND('201920 DATA'!BJ101="*",$C101&gt;=400),"*",IF($C101&gt;=400,ROUND('201920 DATA'!BJ101/$C101,2),"")))</f>
        <v>0.02</v>
      </c>
      <c r="AL101" s="289" t="str">
        <f>IF(OR($C101="*",$C101&lt;400),"",IF(AND('201920 DATA'!BK101="*",$C101&gt;=400),"*",IF($C101&gt;=400,ROUND('201920 DATA'!BK101/$C101,2),"")))</f>
        <v>*</v>
      </c>
      <c r="AM101" s="289">
        <f>IF(OR($C101="*",$C101&lt;400),"",IF(AND('201920 DATA'!BL101="*",$C101&gt;=400),"*",IF($C101&gt;=400,ROUND('201920 DATA'!BL101/$C101,2),"")))</f>
        <v>0.13</v>
      </c>
      <c r="AN101" s="289">
        <f>IF(OR($C101="*",$C101&lt;400),"",IF(AND('201920 DATA'!BM101="*",$C101&gt;=400),"*",IF($C101&gt;=400,ROUND('201920 DATA'!BM101/$C101,2),"")))</f>
        <v>0.27</v>
      </c>
      <c r="AO101" s="289" t="str">
        <f>IF(OR($C101="*",$C101&lt;400),"",IF(AND('201920 DATA'!BN101="*",$C101&gt;=400),"*",IF($C101&gt;=400,ROUND('201920 DATA'!BN101/$C101,2),"")))</f>
        <v>*</v>
      </c>
      <c r="AP101" s="289">
        <f>IF(OR($C101="*",$C101&lt;400),"",IF(AND('201920 DATA'!BO101="*",$C101&gt;=400),"*",IF($C101&gt;=400,ROUND('201920 DATA'!BO101/$C101,2),"")))</f>
        <v>0.52</v>
      </c>
      <c r="AQ101" s="289">
        <f>IF(OR($C101="*",$C101&lt;400),"",IF(AND('201920 DATA'!BP101="*",$C101&gt;=400),"*",IF($C101&gt;=400,ROUND('201920 DATA'!BP101/$C101,2),"")))</f>
        <v>0</v>
      </c>
      <c r="AR101" s="289">
        <f>IF(OR($C101="*",$C101&lt;400),"",IF(AND('201920 DATA'!BQ101="*",$C101&gt;=400),"*",IF($C101&gt;=400,ROUND('201920 DATA'!BQ101/$C101,2),"")))</f>
        <v>0</v>
      </c>
      <c r="AS101" s="289">
        <f>IF(OR($C101="*",$C101&lt;400),"",IF(AND('201920 DATA'!BR101="*",$C101&gt;=400),"*",IF($C101&gt;=400,ROUND('201920 DATA'!BR101/$C101,2),"")))</f>
        <v>0</v>
      </c>
      <c r="AT101" s="289" t="str">
        <f>IF(OR($C101="*",$C101&lt;400),"",IF(AND('201920 DATA'!BS101="*",$C101&gt;=400),"*",IF($C101&gt;=400,ROUND('201920 DATA'!BS101/$C101,2),"")))</f>
        <v>*</v>
      </c>
      <c r="AU101" s="289" t="str">
        <f>IF(OR($C101="*",$C101&lt;400),"",IF(AND('201920 DATA'!BT101="*",$C101&gt;=400),"*",IF($C101&gt;=400,ROUND('201920 DATA'!BT101/$C101,2),"")))</f>
        <v>*</v>
      </c>
      <c r="AV101" s="289" t="str">
        <f>IF(OR($C101="*",$C101&lt;400),"",IF(AND('201920 DATA'!BU101="*",$C101&gt;=400),"*",IF($C101&gt;=400,ROUND('201920 DATA'!BU101/$C101,2),"")))</f>
        <v>*</v>
      </c>
      <c r="AW101" s="289">
        <f>IF(OR($C101="*",$C101&lt;400),"",IF(AND('201920 DATA'!BV101="*",$C101&gt;=400),"*",IF($C101&gt;=400,ROUND('201920 DATA'!BV101/$C101,2),"")))</f>
        <v>0</v>
      </c>
      <c r="AX101" s="289" t="str">
        <f>IF(OR($C101="*",$C101&lt;400),"",IF(AND('201920 DATA'!BW101="*",$C101&gt;=400),"*",IF($C101&gt;=400,ROUND('201920 DATA'!BW101/$C101,2),"")))</f>
        <v>*</v>
      </c>
      <c r="AZ101" s="365">
        <v>1705</v>
      </c>
    </row>
    <row r="102" spans="1:52" x14ac:dyDescent="0.2">
      <c r="A102" s="373" t="s">
        <v>277</v>
      </c>
      <c r="B102" s="287">
        <f>'201920 DATA'!B102</f>
        <v>345</v>
      </c>
      <c r="C102" s="288">
        <f>'201920 DATA'!C102</f>
        <v>345</v>
      </c>
      <c r="D102" s="293">
        <f>'201920 DATA'!FQ102</f>
        <v>345</v>
      </c>
      <c r="F102" s="313" t="str">
        <f t="shared" si="2"/>
        <v/>
      </c>
      <c r="G102" s="295" t="str">
        <f t="shared" si="3"/>
        <v/>
      </c>
      <c r="H102" s="289" t="str">
        <f>IF(OR($C102="*",$C102&lt;400),"",IF(AND('201920 DATA'!F102="*",$C102&gt;=400),"*",IF($C102&gt;=400,ROUND('201920 DATA'!F102/$C102,2),"")))</f>
        <v/>
      </c>
      <c r="I102" s="296" t="str">
        <f>IF(OR($B102="*",$B102&lt;400),"",IF(AND('201920 DATA'!Y102="*",$B102&gt;=400),"*",IF($B102&gt;=400,ROUND('201920 DATA'!Y102/$B102,2),"")))</f>
        <v/>
      </c>
      <c r="J102" s="296" t="str">
        <f>IF(OR($B102="*",$B102&lt;400),"",IF(AND('201920 DATA'!Z102="*",$B102&gt;=400),"*",IF($B102&gt;=400,ROUND('201920 DATA'!Z102/$B102,2),"")))</f>
        <v/>
      </c>
      <c r="K102" s="296" t="str">
        <f>IF(OR($B102="*",$B102&lt;400),"",IF(AND('201920 DATA'!AA102="*",$B102&gt;=400),"*",IF($B102&gt;=400,ROUND('201920 DATA'!AA102/$B102,2),"")))</f>
        <v/>
      </c>
      <c r="L102" s="296" t="str">
        <f>IF(OR($B102="*",$B102&lt;400),"",IF(AND('201920 DATA'!AB102="*",$B102&gt;=400),"*",IF($B102&gt;=400,ROUND('201920 DATA'!AB102/$B102,2),"")))</f>
        <v/>
      </c>
      <c r="M102" s="296" t="str">
        <f>IF(OR($B102="*",$B102&lt;400),"",IF(AND('201920 DATA'!AC102="*",$B102&gt;=400),"*",IF($B102&gt;=400,ROUND('201920 DATA'!AC102/$B102,2),"")))</f>
        <v/>
      </c>
      <c r="N102" s="296" t="str">
        <f>IF(OR($B102="*",$B102&lt;400),"",IF(AND('201920 DATA'!AD102="*",$B102&gt;=400),"*",IF($B102&gt;=400,ROUND('201920 DATA'!AD102/$B102,2),"")))</f>
        <v/>
      </c>
      <c r="O102" s="296" t="str">
        <f>IF(OR($B102="*",$B102&lt;400),"",IF(AND('201920 DATA'!AE102="*",$B102&gt;=400),"*",IF($B102&gt;=400,ROUND('201920 DATA'!AE102/$B102,2),"")))</f>
        <v/>
      </c>
      <c r="P102" s="297"/>
      <c r="Q102" s="296" t="str">
        <f>IF(OR($B102="*",$B102&lt;400),"",IF(AND('201920 DATA'!FO102="*",$B102&gt;=400),"*",IF($B102&gt;=400,ROUND('201920 DATA'!FO102/$B102,2),"")))</f>
        <v/>
      </c>
      <c r="R102" s="289" t="str">
        <f>IF(OR($C102="*",$C102&lt;400),"",IF(AND('201920 DATA'!F102="*",$C102&gt;=400),"*",IF($C102&gt;=400,ROUND('201920 DATA'!F102/$C102,2),"")))</f>
        <v/>
      </c>
      <c r="S102" s="289" t="str">
        <f>IF(OR($C102="*",$C102&lt;400),"",IF(AND('201920 DATA'!G102="*",$C102&gt;=400),"*",IF($C102&gt;=400,ROUND('201920 DATA'!G102/$C102,2),"")))</f>
        <v/>
      </c>
      <c r="T102" s="289" t="str">
        <f>IF(OR($C102="*",$C102&lt;400),"",IF(AND('201920 DATA'!H102="*",$C102&gt;=400),"*",IF($C102&gt;=400,ROUND('201920 DATA'!H102/$C102,2),"")))</f>
        <v/>
      </c>
      <c r="U102" s="289" t="str">
        <f>IF(OR($C102="*",$C102&lt;400),"",IF(AND('201920 DATA'!FP102="*",$C102&gt;=400),"*",IF($C102&gt;=400,ROUND('201920 DATA'!FP102/$C102,2),"")))</f>
        <v/>
      </c>
      <c r="V102" s="312" t="str">
        <f>IF(OR($D102="*",$D102&lt;400),"",IF(AND('201920 DATA'!M102="*",$D102&gt;=400),"*",IF($D102&gt;=400,ROUND('201920 DATA'!M102/$D102,2),"")))</f>
        <v/>
      </c>
      <c r="W102" s="312" t="str">
        <f>IF(OR($D102="*",$D102&lt;400),"",IF(AND('201920 DATA'!N102="*",$D102&gt;=400),"*",IF($D102&gt;=400,ROUND('201920 DATA'!N102/$D102,2),"")))</f>
        <v/>
      </c>
      <c r="X102" s="312" t="str">
        <f>IF(OR($D102="*",$D102&lt;400),"",IF(AND('201920 DATA'!O102="*",$D102&gt;=400),"*",IF($D102&gt;=400,ROUND('201920 DATA'!O102/$D102,2),"")))</f>
        <v/>
      </c>
      <c r="Y102" s="312" t="str">
        <f>IF(OR($D102="*",$D102&lt;400),"",IF(AND('201920 DATA'!P102="*",$D102&gt;=400),"*",IF($D102&gt;=400,ROUND('201920 DATA'!P102/$D102,2),"")))</f>
        <v/>
      </c>
      <c r="Z102" s="312" t="str">
        <f>IF(OR($D102="*",$D102&lt;400),"",IF(AND('201920 DATA'!Q102="*",$D102&gt;=400),"*",IF($D102&gt;=400,ROUND('201920 DATA'!Q102/$D102,2),"")))</f>
        <v/>
      </c>
      <c r="AA102" s="312" t="str">
        <f>IF(OR($D102="*",$D102&lt;400),"",IF(AND('201920 DATA'!R102="*",$D102&gt;=400),"*",IF($D102&gt;=400,ROUND('201920 DATA'!R102/$D102,2),"")))</f>
        <v/>
      </c>
      <c r="AB102" s="312" t="str">
        <f>IF(OR($D102="*",$D102&lt;400),"",IF(AND('201920 DATA'!S102="*",$D102&gt;=400),"*",IF($D102&gt;=400,ROUND('201920 DATA'!S102/$D102,2),"")))</f>
        <v/>
      </c>
      <c r="AC102" s="312" t="str">
        <f>IF(OR($D102="*",$D102&lt;400),"",IF(AND('201920 DATA'!T102="*",$D102&gt;=400),"*",IF($D102&gt;=400,ROUND('201920 DATA'!T102/$D102,2),"")))</f>
        <v/>
      </c>
      <c r="AD102" s="289" t="str">
        <f>IF(OR($C102="*",$C102&lt;400),"",IF(AND('201920 DATA'!BC102="*",$C102&gt;=400),"*",IF($C102&gt;=400,ROUND('201920 DATA'!BC102/$C102,2),"")))</f>
        <v/>
      </c>
      <c r="AE102" s="289" t="str">
        <f>IF(OR($C102="*",$C102&lt;400),"",IF(AND('201920 DATA'!BD102="*",$C102&gt;=400),"*",IF($C102&gt;=400,ROUND('201920 DATA'!BD102/$C102,2),"")))</f>
        <v/>
      </c>
      <c r="AF102" s="289" t="str">
        <f>IF(OR($C102="*",$C102&lt;400),"",IF(AND('201920 DATA'!BE102="*",$C102&gt;=400),"*",IF($C102&gt;=400,ROUND('201920 DATA'!BE102/$C102,2),"")))</f>
        <v/>
      </c>
      <c r="AG102" s="289" t="str">
        <f>IF(OR($C102="*",$C102&lt;400),"",IF(AND('201920 DATA'!BF102="*",$C102&gt;=400),"*",IF($C102&gt;=400,ROUND('201920 DATA'!BF102/$C102,2),"")))</f>
        <v/>
      </c>
      <c r="AH102" s="289" t="str">
        <f>IF(OR($C102="*",$C102&lt;400),"",IF(AND('201920 DATA'!BG102="*",$C102&gt;=400),"*",IF($C102&gt;=400,ROUND('201920 DATA'!BG102/$C102,2),"")))</f>
        <v/>
      </c>
      <c r="AI102" s="289" t="str">
        <f>IF(OR($C102="*",$C102&lt;400),"",IF(AND('201920 DATA'!BH102="*",$C102&gt;=400),"*",IF($C102&gt;=400,ROUND('201920 DATA'!BH102/$C102,2),"")))</f>
        <v/>
      </c>
      <c r="AJ102" s="289" t="str">
        <f>IF(OR($C102="*",$C102&lt;400),"",IF(AND('201920 DATA'!BI102="*",$C102&gt;=400),"*",IF($C102&gt;=400,ROUND('201920 DATA'!BI102/$C102,2),"")))</f>
        <v/>
      </c>
      <c r="AK102" s="289" t="str">
        <f>IF(OR($C102="*",$C102&lt;400),"",IF(AND('201920 DATA'!BJ102="*",$C102&gt;=400),"*",IF($C102&gt;=400,ROUND('201920 DATA'!BJ102/$C102,2),"")))</f>
        <v/>
      </c>
      <c r="AL102" s="289" t="str">
        <f>IF(OR($C102="*",$C102&lt;400),"",IF(AND('201920 DATA'!BK102="*",$C102&gt;=400),"*",IF($C102&gt;=400,ROUND('201920 DATA'!BK102/$C102,2),"")))</f>
        <v/>
      </c>
      <c r="AM102" s="289" t="str">
        <f>IF(OR($C102="*",$C102&lt;400),"",IF(AND('201920 DATA'!BL102="*",$C102&gt;=400),"*",IF($C102&gt;=400,ROUND('201920 DATA'!BL102/$C102,2),"")))</f>
        <v/>
      </c>
      <c r="AN102" s="289" t="str">
        <f>IF(OR($C102="*",$C102&lt;400),"",IF(AND('201920 DATA'!BM102="*",$C102&gt;=400),"*",IF($C102&gt;=400,ROUND('201920 DATA'!BM102/$C102,2),"")))</f>
        <v/>
      </c>
      <c r="AO102" s="289" t="str">
        <f>IF(OR($C102="*",$C102&lt;400),"",IF(AND('201920 DATA'!BN102="*",$C102&gt;=400),"*",IF($C102&gt;=400,ROUND('201920 DATA'!BN102/$C102,2),"")))</f>
        <v/>
      </c>
      <c r="AP102" s="289" t="str">
        <f>IF(OR($C102="*",$C102&lt;400),"",IF(AND('201920 DATA'!BO102="*",$C102&gt;=400),"*",IF($C102&gt;=400,ROUND('201920 DATA'!BO102/$C102,2),"")))</f>
        <v/>
      </c>
      <c r="AQ102" s="289" t="str">
        <f>IF(OR($C102="*",$C102&lt;400),"",IF(AND('201920 DATA'!BP102="*",$C102&gt;=400),"*",IF($C102&gt;=400,ROUND('201920 DATA'!BP102/$C102,2),"")))</f>
        <v/>
      </c>
      <c r="AR102" s="289" t="str">
        <f>IF(OR($C102="*",$C102&lt;400),"",IF(AND('201920 DATA'!BQ102="*",$C102&gt;=400),"*",IF($C102&gt;=400,ROUND('201920 DATA'!BQ102/$C102,2),"")))</f>
        <v/>
      </c>
      <c r="AS102" s="289" t="str">
        <f>IF(OR($C102="*",$C102&lt;400),"",IF(AND('201920 DATA'!BR102="*",$C102&gt;=400),"*",IF($C102&gt;=400,ROUND('201920 DATA'!BR102/$C102,2),"")))</f>
        <v/>
      </c>
      <c r="AT102" s="289" t="str">
        <f>IF(OR($C102="*",$C102&lt;400),"",IF(AND('201920 DATA'!BS102="*",$C102&gt;=400),"*",IF($C102&gt;=400,ROUND('201920 DATA'!BS102/$C102,2),"")))</f>
        <v/>
      </c>
      <c r="AU102" s="289" t="str">
        <f>IF(OR($C102="*",$C102&lt;400),"",IF(AND('201920 DATA'!BT102="*",$C102&gt;=400),"*",IF($C102&gt;=400,ROUND('201920 DATA'!BT102/$C102,2),"")))</f>
        <v/>
      </c>
      <c r="AV102" s="289" t="str">
        <f>IF(OR($C102="*",$C102&lt;400),"",IF(AND('201920 DATA'!BU102="*",$C102&gt;=400),"*",IF($C102&gt;=400,ROUND('201920 DATA'!BU102/$C102,2),"")))</f>
        <v/>
      </c>
      <c r="AW102" s="289" t="str">
        <f>IF(OR($C102="*",$C102&lt;400),"",IF(AND('201920 DATA'!BV102="*",$C102&gt;=400),"*",IF($C102&gt;=400,ROUND('201920 DATA'!BV102/$C102,2),"")))</f>
        <v/>
      </c>
      <c r="AX102" s="289" t="str">
        <f>IF(OR($C102="*",$C102&lt;400),"",IF(AND('201920 DATA'!BW102="*",$C102&gt;=400),"*",IF($C102&gt;=400,ROUND('201920 DATA'!BW102/$C102,2),"")))</f>
        <v/>
      </c>
      <c r="AZ102" s="365">
        <v>360</v>
      </c>
    </row>
    <row r="103" spans="1:52" x14ac:dyDescent="0.2">
      <c r="A103" s="373" t="s">
        <v>278</v>
      </c>
      <c r="B103" s="287">
        <f>'201920 DATA'!B103</f>
        <v>2270</v>
      </c>
      <c r="C103" s="288">
        <f>'201920 DATA'!C103</f>
        <v>2270</v>
      </c>
      <c r="D103" s="293">
        <f>'201920 DATA'!FQ103</f>
        <v>2255</v>
      </c>
      <c r="F103" s="313">
        <f t="shared" si="2"/>
        <v>-0.12</v>
      </c>
      <c r="G103" s="295">
        <f t="shared" si="3"/>
        <v>1</v>
      </c>
      <c r="H103" s="289">
        <f>IF(OR($C103="*",$C103&lt;400),"",IF(AND('201920 DATA'!F103="*",$C103&gt;=400),"*",IF($C103&gt;=400,ROUND('201920 DATA'!F103/$C103,2),"")))</f>
        <v>0</v>
      </c>
      <c r="I103" s="296">
        <f>IF(OR($B103="*",$B103&lt;400),"",IF(AND('201920 DATA'!Y103="*",$B103&gt;=400),"*",IF($B103&gt;=400,ROUND('201920 DATA'!Y103/$B103,2),"")))</f>
        <v>0</v>
      </c>
      <c r="J103" s="296">
        <f>IF(OR($B103="*",$B103&lt;400),"",IF(AND('201920 DATA'!Z103="*",$B103&gt;=400),"*",IF($B103&gt;=400,ROUND('201920 DATA'!Z103/$B103,2),"")))</f>
        <v>0.04</v>
      </c>
      <c r="K103" s="296">
        <f>IF(OR($B103="*",$B103&lt;400),"",IF(AND('201920 DATA'!AA103="*",$B103&gt;=400),"*",IF($B103&gt;=400,ROUND('201920 DATA'!AA103/$B103,2),"")))</f>
        <v>0.11</v>
      </c>
      <c r="L103" s="296">
        <f>IF(OR($B103="*",$B103&lt;400),"",IF(AND('201920 DATA'!AB103="*",$B103&gt;=400),"*",IF($B103&gt;=400,ROUND('201920 DATA'!AB103/$B103,2),"")))</f>
        <v>0.33</v>
      </c>
      <c r="M103" s="296">
        <f>IF(OR($B103="*",$B103&lt;400),"",IF(AND('201920 DATA'!AC103="*",$B103&gt;=400),"*",IF($B103&gt;=400,ROUND('201920 DATA'!AC103/$B103,2),"")))</f>
        <v>0.39</v>
      </c>
      <c r="N103" s="296">
        <f>IF(OR($B103="*",$B103&lt;400),"",IF(AND('201920 DATA'!AD103="*",$B103&gt;=400),"*",IF($B103&gt;=400,ROUND('201920 DATA'!AD103/$B103,2),"")))</f>
        <v>0.13</v>
      </c>
      <c r="O103" s="296" t="str">
        <f>IF(OR($B103="*",$B103&lt;400),"",IF(AND('201920 DATA'!AE103="*",$B103&gt;=400),"*",IF($B103&gt;=400,ROUND('201920 DATA'!AE103/$B103,2),"")))</f>
        <v>*</v>
      </c>
      <c r="P103" s="297"/>
      <c r="Q103" s="296">
        <f>IF(OR($B103="*",$B103&lt;400),"",IF(AND('201920 DATA'!FO103="*",$B103&gt;=400),"*",IF($B103&gt;=400,ROUND('201920 DATA'!FO103/$B103,2),"")))</f>
        <v>0.97</v>
      </c>
      <c r="R103" s="289">
        <f>IF(OR($C103="*",$C103&lt;400),"",IF(AND('201920 DATA'!F103="*",$C103&gt;=400),"*",IF($C103&gt;=400,ROUND('201920 DATA'!F103/$C103,2),"")))</f>
        <v>0</v>
      </c>
      <c r="S103" s="289">
        <f>IF(OR($C103="*",$C103&lt;400),"",IF(AND('201920 DATA'!G103="*",$C103&gt;=400),"*",IF($C103&gt;=400,ROUND('201920 DATA'!G103/$C103,2),"")))</f>
        <v>0</v>
      </c>
      <c r="T103" s="289">
        <f>IF(OR($C103="*",$C103&lt;400),"",IF(AND('201920 DATA'!H103="*",$C103&gt;=400),"*",IF($C103&gt;=400,ROUND('201920 DATA'!H103/$C103,2),"")))</f>
        <v>1</v>
      </c>
      <c r="U103" s="289">
        <f>IF(OR($C103="*",$C103&lt;400),"",IF(AND('201920 DATA'!FP103="*",$C103&gt;=400),"*",IF($C103&gt;=400,ROUND('201920 DATA'!FP103/$C103,2),"")))</f>
        <v>0</v>
      </c>
      <c r="V103" s="312">
        <f>IF(OR($D103="*",$D103&lt;400),"",IF(AND('201920 DATA'!M103="*",$D103&gt;=400),"*",IF($D103&gt;=400,ROUND('201920 DATA'!M103/$D103,2),"")))</f>
        <v>0.02</v>
      </c>
      <c r="W103" s="312">
        <f>IF(OR($D103="*",$D103&lt;400),"",IF(AND('201920 DATA'!N103="*",$D103&gt;=400),"*",IF($D103&gt;=400,ROUND('201920 DATA'!N103/$D103,2),"")))</f>
        <v>0.24</v>
      </c>
      <c r="X103" s="312">
        <f>IF(OR($D103="*",$D103&lt;400),"",IF(AND('201920 DATA'!O103="*",$D103&gt;=400),"*",IF($D103&gt;=400,ROUND('201920 DATA'!O103/$D103,2),"")))</f>
        <v>0.33</v>
      </c>
      <c r="Y103" s="312">
        <f>IF(OR($D103="*",$D103&lt;400),"",IF(AND('201920 DATA'!P103="*",$D103&gt;=400),"*",IF($D103&gt;=400,ROUND('201920 DATA'!P103/$D103,2),"")))</f>
        <v>0.24</v>
      </c>
      <c r="Z103" s="312">
        <f>IF(OR($D103="*",$D103&lt;400),"",IF(AND('201920 DATA'!Q103="*",$D103&gt;=400),"*",IF($D103&gt;=400,ROUND('201920 DATA'!Q103/$D103,2),"")))</f>
        <v>0.18</v>
      </c>
      <c r="AA103" s="312">
        <f>IF(OR($D103="*",$D103&lt;400),"",IF(AND('201920 DATA'!R103="*",$D103&gt;=400),"*",IF($D103&gt;=400,ROUND('201920 DATA'!R103/$D103,2),"")))</f>
        <v>0.01</v>
      </c>
      <c r="AB103" s="312" t="str">
        <f>IF(OR($D103="*",$D103&lt;400),"",IF(AND('201920 DATA'!S103="*",$D103&gt;=400),"*",IF($D103&gt;=400,ROUND('201920 DATA'!S103/$D103,2),"")))</f>
        <v>*</v>
      </c>
      <c r="AC103" s="312" t="str">
        <f>IF(OR($D103="*",$D103&lt;400),"",IF(AND('201920 DATA'!T103="*",$D103&gt;=400),"*",IF($D103&gt;=400,ROUND('201920 DATA'!T103/$D103,2),"")))</f>
        <v>*</v>
      </c>
      <c r="AD103" s="289">
        <f>IF(OR($C103="*",$C103&lt;400),"",IF(AND('201920 DATA'!BC103="*",$C103&gt;=400),"*",IF($C103&gt;=400,ROUND('201920 DATA'!BC103/$C103,2),"")))</f>
        <v>0</v>
      </c>
      <c r="AE103" s="289" t="str">
        <f>IF(OR($C103="*",$C103&lt;400),"",IF(AND('201920 DATA'!BD103="*",$C103&gt;=400),"*",IF($C103&gt;=400,ROUND('201920 DATA'!BD103/$C103,2),"")))</f>
        <v>*</v>
      </c>
      <c r="AF103" s="289">
        <f>IF(OR($C103="*",$C103&lt;400),"",IF(AND('201920 DATA'!BE103="*",$C103&gt;=400),"*",IF($C103&gt;=400,ROUND('201920 DATA'!BE103/$C103,2),"")))</f>
        <v>0</v>
      </c>
      <c r="AG103" s="289">
        <f>IF(OR($C103="*",$C103&lt;400),"",IF(AND('201920 DATA'!BF103="*",$C103&gt;=400),"*",IF($C103&gt;=400,ROUND('201920 DATA'!BF103/$C103,2),"")))</f>
        <v>0</v>
      </c>
      <c r="AH103" s="289">
        <f>IF(OR($C103="*",$C103&lt;400),"",IF(AND('201920 DATA'!BG103="*",$C103&gt;=400),"*",IF($C103&gt;=400,ROUND('201920 DATA'!BG103/$C103,2),"")))</f>
        <v>0</v>
      </c>
      <c r="AI103" s="289">
        <f>IF(OR($C103="*",$C103&lt;400),"",IF(AND('201920 DATA'!BH103="*",$C103&gt;=400),"*",IF($C103&gt;=400,ROUND('201920 DATA'!BH103/$C103,2),"")))</f>
        <v>0.02</v>
      </c>
      <c r="AJ103" s="289">
        <f>IF(OR($C103="*",$C103&lt;400),"",IF(AND('201920 DATA'!BI103="*",$C103&gt;=400),"*",IF($C103&gt;=400,ROUND('201920 DATA'!BI103/$C103,2),"")))</f>
        <v>0</v>
      </c>
      <c r="AK103" s="289">
        <f>IF(OR($C103="*",$C103&lt;400),"",IF(AND('201920 DATA'!BJ103="*",$C103&gt;=400),"*",IF($C103&gt;=400,ROUND('201920 DATA'!BJ103/$C103,2),"")))</f>
        <v>0</v>
      </c>
      <c r="AL103" s="289">
        <f>IF(OR($C103="*",$C103&lt;400),"",IF(AND('201920 DATA'!BK103="*",$C103&gt;=400),"*",IF($C103&gt;=400,ROUND('201920 DATA'!BK103/$C103,2),"")))</f>
        <v>0</v>
      </c>
      <c r="AM103" s="289">
        <f>IF(OR($C103="*",$C103&lt;400),"",IF(AND('201920 DATA'!BL103="*",$C103&gt;=400),"*",IF($C103&gt;=400,ROUND('201920 DATA'!BL103/$C103,2),"")))</f>
        <v>0</v>
      </c>
      <c r="AN103" s="289">
        <f>IF(OR($C103="*",$C103&lt;400),"",IF(AND('201920 DATA'!BM103="*",$C103&gt;=400),"*",IF($C103&gt;=400,ROUND('201920 DATA'!BM103/$C103,2),"")))</f>
        <v>0.03</v>
      </c>
      <c r="AO103" s="289">
        <f>IF(OR($C103="*",$C103&lt;400),"",IF(AND('201920 DATA'!BN103="*",$C103&gt;=400),"*",IF($C103&gt;=400,ROUND('201920 DATA'!BN103/$C103,2),"")))</f>
        <v>0</v>
      </c>
      <c r="AP103" s="289">
        <f>IF(OR($C103="*",$C103&lt;400),"",IF(AND('201920 DATA'!BO103="*",$C103&gt;=400),"*",IF($C103&gt;=400,ROUND('201920 DATA'!BO103/$C103,2),"")))</f>
        <v>0.91</v>
      </c>
      <c r="AQ103" s="289">
        <f>IF(OR($C103="*",$C103&lt;400),"",IF(AND('201920 DATA'!BP103="*",$C103&gt;=400),"*",IF($C103&gt;=400,ROUND('201920 DATA'!BP103/$C103,2),"")))</f>
        <v>0</v>
      </c>
      <c r="AR103" s="289">
        <f>IF(OR($C103="*",$C103&lt;400),"",IF(AND('201920 DATA'!BQ103="*",$C103&gt;=400),"*",IF($C103&gt;=400,ROUND('201920 DATA'!BQ103/$C103,2),"")))</f>
        <v>0</v>
      </c>
      <c r="AS103" s="289">
        <f>IF(OR($C103="*",$C103&lt;400),"",IF(AND('201920 DATA'!BR103="*",$C103&gt;=400),"*",IF($C103&gt;=400,ROUND('201920 DATA'!BR103/$C103,2),"")))</f>
        <v>0</v>
      </c>
      <c r="AT103" s="289" t="str">
        <f>IF(OR($C103="*",$C103&lt;400),"",IF(AND('201920 DATA'!BS103="*",$C103&gt;=400),"*",IF($C103&gt;=400,ROUND('201920 DATA'!BS103/$C103,2),"")))</f>
        <v>*</v>
      </c>
      <c r="AU103" s="289">
        <f>IF(OR($C103="*",$C103&lt;400),"",IF(AND('201920 DATA'!BT103="*",$C103&gt;=400),"*",IF($C103&gt;=400,ROUND('201920 DATA'!BT103/$C103,2),"")))</f>
        <v>0</v>
      </c>
      <c r="AV103" s="289">
        <f>IF(OR($C103="*",$C103&lt;400),"",IF(AND('201920 DATA'!BU103="*",$C103&gt;=400),"*",IF($C103&gt;=400,ROUND('201920 DATA'!BU103/$C103,2),"")))</f>
        <v>0.02</v>
      </c>
      <c r="AW103" s="289">
        <f>IF(OR($C103="*",$C103&lt;400),"",IF(AND('201920 DATA'!BV103="*",$C103&gt;=400),"*",IF($C103&gt;=400,ROUND('201920 DATA'!BV103/$C103,2),"")))</f>
        <v>0</v>
      </c>
      <c r="AX103" s="289" t="str">
        <f>IF(OR($C103="*",$C103&lt;400),"",IF(AND('201920 DATA'!BW103="*",$C103&gt;=400),"*",IF($C103&gt;=400,ROUND('201920 DATA'!BW103/$C103,2),"")))</f>
        <v>*</v>
      </c>
      <c r="AZ103" s="365">
        <v>2550</v>
      </c>
    </row>
    <row r="104" spans="1:52" x14ac:dyDescent="0.2">
      <c r="A104" s="373" t="s">
        <v>279</v>
      </c>
      <c r="B104" s="287">
        <f>'201920 DATA'!B104</f>
        <v>2425</v>
      </c>
      <c r="C104" s="288">
        <f>'201920 DATA'!C104</f>
        <v>2425</v>
      </c>
      <c r="D104" s="293">
        <f>'201920 DATA'!FQ104</f>
        <v>2425</v>
      </c>
      <c r="F104" s="313">
        <f t="shared" si="2"/>
        <v>0.1</v>
      </c>
      <c r="G104" s="295">
        <f t="shared" si="3"/>
        <v>1</v>
      </c>
      <c r="H104" s="289">
        <f>IF(OR($C104="*",$C104&lt;400),"",IF(AND('201920 DATA'!F104="*",$C104&gt;=400),"*",IF($C104&gt;=400,ROUND('201920 DATA'!F104/$C104,2),"")))</f>
        <v>0</v>
      </c>
      <c r="I104" s="296">
        <f>IF(OR($B104="*",$B104&lt;400),"",IF(AND('201920 DATA'!Y104="*",$B104&gt;=400),"*",IF($B104&gt;=400,ROUND('201920 DATA'!Y104/$B104,2),"")))</f>
        <v>0</v>
      </c>
      <c r="J104" s="296">
        <f>IF(OR($B104="*",$B104&lt;400),"",IF(AND('201920 DATA'!Z104="*",$B104&gt;=400),"*",IF($B104&gt;=400,ROUND('201920 DATA'!Z104/$B104,2),"")))</f>
        <v>0.09</v>
      </c>
      <c r="K104" s="296">
        <f>IF(OR($B104="*",$B104&lt;400),"",IF(AND('201920 DATA'!AA104="*",$B104&gt;=400),"*",IF($B104&gt;=400,ROUND('201920 DATA'!AA104/$B104,2),"")))</f>
        <v>0.2</v>
      </c>
      <c r="L104" s="296">
        <f>IF(OR($B104="*",$B104&lt;400),"",IF(AND('201920 DATA'!AB104="*",$B104&gt;=400),"*",IF($B104&gt;=400,ROUND('201920 DATA'!AB104/$B104,2),"")))</f>
        <v>0.28000000000000003</v>
      </c>
      <c r="M104" s="296">
        <f>IF(OR($B104="*",$B104&lt;400),"",IF(AND('201920 DATA'!AC104="*",$B104&gt;=400),"*",IF($B104&gt;=400,ROUND('201920 DATA'!AC104/$B104,2),"")))</f>
        <v>0.3</v>
      </c>
      <c r="N104" s="296">
        <f>IF(OR($B104="*",$B104&lt;400),"",IF(AND('201920 DATA'!AD104="*",$B104&gt;=400),"*",IF($B104&gt;=400,ROUND('201920 DATA'!AD104/$B104,2),"")))</f>
        <v>0.1</v>
      </c>
      <c r="O104" s="296" t="str">
        <f>IF(OR($B104="*",$B104&lt;400),"",IF(AND('201920 DATA'!AE104="*",$B104&gt;=400),"*",IF($B104&gt;=400,ROUND('201920 DATA'!AE104/$B104,2),"")))</f>
        <v>*</v>
      </c>
      <c r="P104" s="297"/>
      <c r="Q104" s="296">
        <f>IF(OR($B104="*",$B104&lt;400),"",IF(AND('201920 DATA'!FO104="*",$B104&gt;=400),"*",IF($B104&gt;=400,ROUND('201920 DATA'!FO104/$B104,2),"")))</f>
        <v>0.97</v>
      </c>
      <c r="R104" s="289">
        <f>IF(OR($C104="*",$C104&lt;400),"",IF(AND('201920 DATA'!F104="*",$C104&gt;=400),"*",IF($C104&gt;=400,ROUND('201920 DATA'!F104/$C104,2),"")))</f>
        <v>0</v>
      </c>
      <c r="S104" s="289">
        <f>IF(OR($C104="*",$C104&lt;400),"",IF(AND('201920 DATA'!G104="*",$C104&gt;=400),"*",IF($C104&gt;=400,ROUND('201920 DATA'!G104/$C104,2),"")))</f>
        <v>0</v>
      </c>
      <c r="T104" s="289">
        <f>IF(OR($C104="*",$C104&lt;400),"",IF(AND('201920 DATA'!H104="*",$C104&gt;=400),"*",IF($C104&gt;=400,ROUND('201920 DATA'!H104/$C104,2),"")))</f>
        <v>1</v>
      </c>
      <c r="U104" s="289">
        <f>IF(OR($C104="*",$C104&lt;400),"",IF(AND('201920 DATA'!FP104="*",$C104&gt;=400),"*",IF($C104&gt;=400,ROUND('201920 DATA'!FP104/$C104,2),"")))</f>
        <v>0</v>
      </c>
      <c r="V104" s="312">
        <f>IF(OR($D104="*",$D104&lt;400),"",IF(AND('201920 DATA'!M104="*",$D104&gt;=400),"*",IF($D104&gt;=400,ROUND('201920 DATA'!M104/$D104,2),"")))</f>
        <v>0.03</v>
      </c>
      <c r="W104" s="312">
        <f>IF(OR($D104="*",$D104&lt;400),"",IF(AND('201920 DATA'!N104="*",$D104&gt;=400),"*",IF($D104&gt;=400,ROUND('201920 DATA'!N104/$D104,2),"")))</f>
        <v>0.28999999999999998</v>
      </c>
      <c r="X104" s="312">
        <f>IF(OR($D104="*",$D104&lt;400),"",IF(AND('201920 DATA'!O104="*",$D104&gt;=400),"*",IF($D104&gt;=400,ROUND('201920 DATA'!O104/$D104,2),"")))</f>
        <v>0.18</v>
      </c>
      <c r="Y104" s="312">
        <f>IF(OR($D104="*",$D104&lt;400),"",IF(AND('201920 DATA'!P104="*",$D104&gt;=400),"*",IF($D104&gt;=400,ROUND('201920 DATA'!P104/$D104,2),"")))</f>
        <v>0.24</v>
      </c>
      <c r="Z104" s="312">
        <f>IF(OR($D104="*",$D104&lt;400),"",IF(AND('201920 DATA'!Q104="*",$D104&gt;=400),"*",IF($D104&gt;=400,ROUND('201920 DATA'!Q104/$D104,2),"")))</f>
        <v>0.28000000000000003</v>
      </c>
      <c r="AA104" s="312">
        <f>IF(OR($D104="*",$D104&lt;400),"",IF(AND('201920 DATA'!R104="*",$D104&gt;=400),"*",IF($D104&gt;=400,ROUND('201920 DATA'!R104/$D104,2),"")))</f>
        <v>0.01</v>
      </c>
      <c r="AB104" s="312" t="str">
        <f>IF(OR($D104="*",$D104&lt;400),"",IF(AND('201920 DATA'!S104="*",$D104&gt;=400),"*",IF($D104&gt;=400,ROUND('201920 DATA'!S104/$D104,2),"")))</f>
        <v>*</v>
      </c>
      <c r="AC104" s="312" t="str">
        <f>IF(OR($D104="*",$D104&lt;400),"",IF(AND('201920 DATA'!T104="*",$D104&gt;=400),"*",IF($D104&gt;=400,ROUND('201920 DATA'!T104/$D104,2),"")))</f>
        <v>*</v>
      </c>
      <c r="AD104" s="289">
        <f>IF(OR($C104="*",$C104&lt;400),"",IF(AND('201920 DATA'!BC104="*",$C104&gt;=400),"*",IF($C104&gt;=400,ROUND('201920 DATA'!BC104/$C104,2),"")))</f>
        <v>0</v>
      </c>
      <c r="AE104" s="289">
        <f>IF(OR($C104="*",$C104&lt;400),"",IF(AND('201920 DATA'!BD104="*",$C104&gt;=400),"*",IF($C104&gt;=400,ROUND('201920 DATA'!BD104/$C104,2),"")))</f>
        <v>0.02</v>
      </c>
      <c r="AF104" s="289">
        <f>IF(OR($C104="*",$C104&lt;400),"",IF(AND('201920 DATA'!BE104="*",$C104&gt;=400),"*",IF($C104&gt;=400,ROUND('201920 DATA'!BE104/$C104,2),"")))</f>
        <v>0.01</v>
      </c>
      <c r="AG104" s="289" t="str">
        <f>IF(OR($C104="*",$C104&lt;400),"",IF(AND('201920 DATA'!BF104="*",$C104&gt;=400),"*",IF($C104&gt;=400,ROUND('201920 DATA'!BF104/$C104,2),"")))</f>
        <v>*</v>
      </c>
      <c r="AH104" s="289">
        <f>IF(OR($C104="*",$C104&lt;400),"",IF(AND('201920 DATA'!BG104="*",$C104&gt;=400),"*",IF($C104&gt;=400,ROUND('201920 DATA'!BG104/$C104,2),"")))</f>
        <v>0.03</v>
      </c>
      <c r="AI104" s="289">
        <f>IF(OR($C104="*",$C104&lt;400),"",IF(AND('201920 DATA'!BH104="*",$C104&gt;=400),"*",IF($C104&gt;=400,ROUND('201920 DATA'!BH104/$C104,2),"")))</f>
        <v>0</v>
      </c>
      <c r="AJ104" s="289">
        <f>IF(OR($C104="*",$C104&lt;400),"",IF(AND('201920 DATA'!BI104="*",$C104&gt;=400),"*",IF($C104&gt;=400,ROUND('201920 DATA'!BI104/$C104,2),"")))</f>
        <v>0</v>
      </c>
      <c r="AK104" s="289">
        <f>IF(OR($C104="*",$C104&lt;400),"",IF(AND('201920 DATA'!BJ104="*",$C104&gt;=400),"*",IF($C104&gt;=400,ROUND('201920 DATA'!BJ104/$C104,2),"")))</f>
        <v>0</v>
      </c>
      <c r="AL104" s="289">
        <f>IF(OR($C104="*",$C104&lt;400),"",IF(AND('201920 DATA'!BK104="*",$C104&gt;=400),"*",IF($C104&gt;=400,ROUND('201920 DATA'!BK104/$C104,2),"")))</f>
        <v>0</v>
      </c>
      <c r="AM104" s="289">
        <f>IF(OR($C104="*",$C104&lt;400),"",IF(AND('201920 DATA'!BL104="*",$C104&gt;=400),"*",IF($C104&gt;=400,ROUND('201920 DATA'!BL104/$C104,2),"")))</f>
        <v>0</v>
      </c>
      <c r="AN104" s="289">
        <f>IF(OR($C104="*",$C104&lt;400),"",IF(AND('201920 DATA'!BM104="*",$C104&gt;=400),"*",IF($C104&gt;=400,ROUND('201920 DATA'!BM104/$C104,2),"")))</f>
        <v>0.3</v>
      </c>
      <c r="AO104" s="289">
        <f>IF(OR($C104="*",$C104&lt;400),"",IF(AND('201920 DATA'!BN104="*",$C104&gt;=400),"*",IF($C104&gt;=400,ROUND('201920 DATA'!BN104/$C104,2),"")))</f>
        <v>0.01</v>
      </c>
      <c r="AP104" s="289">
        <f>IF(OR($C104="*",$C104&lt;400),"",IF(AND('201920 DATA'!BO104="*",$C104&gt;=400),"*",IF($C104&gt;=400,ROUND('201920 DATA'!BO104/$C104,2),"")))</f>
        <v>0.51</v>
      </c>
      <c r="AQ104" s="289">
        <f>IF(OR($C104="*",$C104&lt;400),"",IF(AND('201920 DATA'!BP104="*",$C104&gt;=400),"*",IF($C104&gt;=400,ROUND('201920 DATA'!BP104/$C104,2),"")))</f>
        <v>0.01</v>
      </c>
      <c r="AR104" s="289">
        <f>IF(OR($C104="*",$C104&lt;400),"",IF(AND('201920 DATA'!BQ104="*",$C104&gt;=400),"*",IF($C104&gt;=400,ROUND('201920 DATA'!BQ104/$C104,2),"")))</f>
        <v>0</v>
      </c>
      <c r="AS104" s="289">
        <f>IF(OR($C104="*",$C104&lt;400),"",IF(AND('201920 DATA'!BR104="*",$C104&gt;=400),"*",IF($C104&gt;=400,ROUND('201920 DATA'!BR104/$C104,2),"")))</f>
        <v>0</v>
      </c>
      <c r="AT104" s="289" t="str">
        <f>IF(OR($C104="*",$C104&lt;400),"",IF(AND('201920 DATA'!BS104="*",$C104&gt;=400),"*",IF($C104&gt;=400,ROUND('201920 DATA'!BS104/$C104,2),"")))</f>
        <v>*</v>
      </c>
      <c r="AU104" s="289">
        <f>IF(OR($C104="*",$C104&lt;400),"",IF(AND('201920 DATA'!BT104="*",$C104&gt;=400),"*",IF($C104&gt;=400,ROUND('201920 DATA'!BT104/$C104,2),"")))</f>
        <v>7.0000000000000007E-2</v>
      </c>
      <c r="AV104" s="289">
        <f>IF(OR($C104="*",$C104&lt;400),"",IF(AND('201920 DATA'!BU104="*",$C104&gt;=400),"*",IF($C104&gt;=400,ROUND('201920 DATA'!BU104/$C104,2),"")))</f>
        <v>0.01</v>
      </c>
      <c r="AW104" s="289">
        <f>IF(OR($C104="*",$C104&lt;400),"",IF(AND('201920 DATA'!BV104="*",$C104&gt;=400),"*",IF($C104&gt;=400,ROUND('201920 DATA'!BV104/$C104,2),"")))</f>
        <v>0</v>
      </c>
      <c r="AX104" s="289">
        <f>IF(OR($C104="*",$C104&lt;400),"",IF(AND('201920 DATA'!BW104="*",$C104&gt;=400),"*",IF($C104&gt;=400,ROUND('201920 DATA'!BW104/$C104,2),"")))</f>
        <v>0.02</v>
      </c>
      <c r="AZ104" s="365">
        <v>2180</v>
      </c>
    </row>
    <row r="105" spans="1:52" x14ac:dyDescent="0.2">
      <c r="A105" s="373" t="s">
        <v>280</v>
      </c>
      <c r="B105" s="287">
        <f>'201920 DATA'!B105</f>
        <v>2060</v>
      </c>
      <c r="C105" s="288">
        <f>'201920 DATA'!C105</f>
        <v>2060</v>
      </c>
      <c r="D105" s="293">
        <f>'201920 DATA'!FQ105</f>
        <v>2060</v>
      </c>
      <c r="F105" s="313">
        <f t="shared" si="2"/>
        <v>0.19</v>
      </c>
      <c r="G105" s="295">
        <f t="shared" si="3"/>
        <v>1</v>
      </c>
      <c r="H105" s="289">
        <f>IF(OR($C105="*",$C105&lt;400),"",IF(AND('201920 DATA'!F105="*",$C105&gt;=400),"*",IF($C105&gt;=400,ROUND('201920 DATA'!F105/$C105,2),"")))</f>
        <v>0</v>
      </c>
      <c r="I105" s="296">
        <f>IF(OR($B105="*",$B105&lt;400),"",IF(AND('201920 DATA'!Y105="*",$B105&gt;=400),"*",IF($B105&gt;=400,ROUND('201920 DATA'!Y105/$B105,2),"")))</f>
        <v>0</v>
      </c>
      <c r="J105" s="296">
        <f>IF(OR($B105="*",$B105&lt;400),"",IF(AND('201920 DATA'!Z105="*",$B105&gt;=400),"*",IF($B105&gt;=400,ROUND('201920 DATA'!Z105/$B105,2),"")))</f>
        <v>0.02</v>
      </c>
      <c r="K105" s="296">
        <f>IF(OR($B105="*",$B105&lt;400),"",IF(AND('201920 DATA'!AA105="*",$B105&gt;=400),"*",IF($B105&gt;=400,ROUND('201920 DATA'!AA105/$B105,2),"")))</f>
        <v>0.05</v>
      </c>
      <c r="L105" s="296">
        <f>IF(OR($B105="*",$B105&lt;400),"",IF(AND('201920 DATA'!AB105="*",$B105&gt;=400),"*",IF($B105&gt;=400,ROUND('201920 DATA'!AB105/$B105,2),"")))</f>
        <v>0.16</v>
      </c>
      <c r="M105" s="296">
        <f>IF(OR($B105="*",$B105&lt;400),"",IF(AND('201920 DATA'!AC105="*",$B105&gt;=400),"*",IF($B105&gt;=400,ROUND('201920 DATA'!AC105/$B105,2),"")))</f>
        <v>0.38</v>
      </c>
      <c r="N105" s="296">
        <f>IF(OR($B105="*",$B105&lt;400),"",IF(AND('201920 DATA'!AD105="*",$B105&gt;=400),"*",IF($B105&gt;=400,ROUND('201920 DATA'!AD105/$B105,2),"")))</f>
        <v>0.38</v>
      </c>
      <c r="O105" s="296">
        <f>IF(OR($B105="*",$B105&lt;400),"",IF(AND('201920 DATA'!AE105="*",$B105&gt;=400),"*",IF($B105&gt;=400,ROUND('201920 DATA'!AE105/$B105,2),"")))</f>
        <v>0.02</v>
      </c>
      <c r="P105" s="297"/>
      <c r="Q105" s="296">
        <f>IF(OR($B105="*",$B105&lt;400),"",IF(AND('201920 DATA'!FO105="*",$B105&gt;=400),"*",IF($B105&gt;=400,ROUND('201920 DATA'!FO105/$B105,2),"")))</f>
        <v>0.99</v>
      </c>
      <c r="R105" s="289">
        <f>IF(OR($C105="*",$C105&lt;400),"",IF(AND('201920 DATA'!F105="*",$C105&gt;=400),"*",IF($C105&gt;=400,ROUND('201920 DATA'!F105/$C105,2),"")))</f>
        <v>0</v>
      </c>
      <c r="S105" s="289">
        <f>IF(OR($C105="*",$C105&lt;400),"",IF(AND('201920 DATA'!G105="*",$C105&gt;=400),"*",IF($C105&gt;=400,ROUND('201920 DATA'!G105/$C105,2),"")))</f>
        <v>0</v>
      </c>
      <c r="T105" s="289">
        <f>IF(OR($C105="*",$C105&lt;400),"",IF(AND('201920 DATA'!H105="*",$C105&gt;=400),"*",IF($C105&gt;=400,ROUND('201920 DATA'!H105/$C105,2),"")))</f>
        <v>1</v>
      </c>
      <c r="U105" s="289">
        <f>IF(OR($C105="*",$C105&lt;400),"",IF(AND('201920 DATA'!FP105="*",$C105&gt;=400),"*",IF($C105&gt;=400,ROUND('201920 DATA'!FP105/$C105,2),"")))</f>
        <v>0</v>
      </c>
      <c r="V105" s="312">
        <f>IF(OR($D105="*",$D105&lt;400),"",IF(AND('201920 DATA'!M105="*",$D105&gt;=400),"*",IF($D105&gt;=400,ROUND('201920 DATA'!M105/$D105,2),"")))</f>
        <v>0.02</v>
      </c>
      <c r="W105" s="312">
        <f>IF(OR($D105="*",$D105&lt;400),"",IF(AND('201920 DATA'!N105="*",$D105&gt;=400),"*",IF($D105&gt;=400,ROUND('201920 DATA'!N105/$D105,2),"")))</f>
        <v>0.33</v>
      </c>
      <c r="X105" s="312">
        <f>IF(OR($D105="*",$D105&lt;400),"",IF(AND('201920 DATA'!O105="*",$D105&gt;=400),"*",IF($D105&gt;=400,ROUND('201920 DATA'!O105/$D105,2),"")))</f>
        <v>0.25</v>
      </c>
      <c r="Y105" s="312">
        <f>IF(OR($D105="*",$D105&lt;400),"",IF(AND('201920 DATA'!P105="*",$D105&gt;=400),"*",IF($D105&gt;=400,ROUND('201920 DATA'!P105/$D105,2),"")))</f>
        <v>0.16</v>
      </c>
      <c r="Z105" s="312">
        <f>IF(OR($D105="*",$D105&lt;400),"",IF(AND('201920 DATA'!Q105="*",$D105&gt;=400),"*",IF($D105&gt;=400,ROUND('201920 DATA'!Q105/$D105,2),"")))</f>
        <v>0.17</v>
      </c>
      <c r="AA105" s="312">
        <f>IF(OR($D105="*",$D105&lt;400),"",IF(AND('201920 DATA'!R105="*",$D105&gt;=400),"*",IF($D105&gt;=400,ROUND('201920 DATA'!R105/$D105,2),"")))</f>
        <v>0.08</v>
      </c>
      <c r="AB105" s="312">
        <f>IF(OR($D105="*",$D105&lt;400),"",IF(AND('201920 DATA'!S105="*",$D105&gt;=400),"*",IF($D105&gt;=400,ROUND('201920 DATA'!S105/$D105,2),"")))</f>
        <v>0.01</v>
      </c>
      <c r="AC105" s="312" t="str">
        <f>IF(OR($D105="*",$D105&lt;400),"",IF(AND('201920 DATA'!T105="*",$D105&gt;=400),"*",IF($D105&gt;=400,ROUND('201920 DATA'!T105/$D105,2),"")))</f>
        <v>*</v>
      </c>
      <c r="AD105" s="289">
        <f>IF(OR($C105="*",$C105&lt;400),"",IF(AND('201920 DATA'!BC105="*",$C105&gt;=400),"*",IF($C105&gt;=400,ROUND('201920 DATA'!BC105/$C105,2),"")))</f>
        <v>0</v>
      </c>
      <c r="AE105" s="289">
        <f>IF(OR($C105="*",$C105&lt;400),"",IF(AND('201920 DATA'!BD105="*",$C105&gt;=400),"*",IF($C105&gt;=400,ROUND('201920 DATA'!BD105/$C105,2),"")))</f>
        <v>0</v>
      </c>
      <c r="AF105" s="289">
        <f>IF(OR($C105="*",$C105&lt;400),"",IF(AND('201920 DATA'!BE105="*",$C105&gt;=400),"*",IF($C105&gt;=400,ROUND('201920 DATA'!BE105/$C105,2),"")))</f>
        <v>0</v>
      </c>
      <c r="AG105" s="289" t="str">
        <f>IF(OR($C105="*",$C105&lt;400),"",IF(AND('201920 DATA'!BF105="*",$C105&gt;=400),"*",IF($C105&gt;=400,ROUND('201920 DATA'!BF105/$C105,2),"")))</f>
        <v>*</v>
      </c>
      <c r="AH105" s="289">
        <f>IF(OR($C105="*",$C105&lt;400),"",IF(AND('201920 DATA'!BG105="*",$C105&gt;=400),"*",IF($C105&gt;=400,ROUND('201920 DATA'!BG105/$C105,2),"")))</f>
        <v>0</v>
      </c>
      <c r="AI105" s="289">
        <f>IF(OR($C105="*",$C105&lt;400),"",IF(AND('201920 DATA'!BH105="*",$C105&gt;=400),"*",IF($C105&gt;=400,ROUND('201920 DATA'!BH105/$C105,2),"")))</f>
        <v>0.05</v>
      </c>
      <c r="AJ105" s="289">
        <f>IF(OR($C105="*",$C105&lt;400),"",IF(AND('201920 DATA'!BI105="*",$C105&gt;=400),"*",IF($C105&gt;=400,ROUND('201920 DATA'!BI105/$C105,2),"")))</f>
        <v>0.6</v>
      </c>
      <c r="AK105" s="289">
        <f>IF(OR($C105="*",$C105&lt;400),"",IF(AND('201920 DATA'!BJ105="*",$C105&gt;=400),"*",IF($C105&gt;=400,ROUND('201920 DATA'!BJ105/$C105,2),"")))</f>
        <v>0</v>
      </c>
      <c r="AL105" s="289">
        <f>IF(OR($C105="*",$C105&lt;400),"",IF(AND('201920 DATA'!BK105="*",$C105&gt;=400),"*",IF($C105&gt;=400,ROUND('201920 DATA'!BK105/$C105,2),"")))</f>
        <v>0</v>
      </c>
      <c r="AM105" s="289">
        <f>IF(OR($C105="*",$C105&lt;400),"",IF(AND('201920 DATA'!BL105="*",$C105&gt;=400),"*",IF($C105&gt;=400,ROUND('201920 DATA'!BL105/$C105,2),"")))</f>
        <v>0</v>
      </c>
      <c r="AN105" s="289">
        <f>IF(OR($C105="*",$C105&lt;400),"",IF(AND('201920 DATA'!BM105="*",$C105&gt;=400),"*",IF($C105&gt;=400,ROUND('201920 DATA'!BM105/$C105,2),"")))</f>
        <v>0.04</v>
      </c>
      <c r="AO105" s="289" t="str">
        <f>IF(OR($C105="*",$C105&lt;400),"",IF(AND('201920 DATA'!BN105="*",$C105&gt;=400),"*",IF($C105&gt;=400,ROUND('201920 DATA'!BN105/$C105,2),"")))</f>
        <v>*</v>
      </c>
      <c r="AP105" s="289">
        <f>IF(OR($C105="*",$C105&lt;400),"",IF(AND('201920 DATA'!BO105="*",$C105&gt;=400),"*",IF($C105&gt;=400,ROUND('201920 DATA'!BO105/$C105,2),"")))</f>
        <v>0.28999999999999998</v>
      </c>
      <c r="AQ105" s="289">
        <f>IF(OR($C105="*",$C105&lt;400),"",IF(AND('201920 DATA'!BP105="*",$C105&gt;=400),"*",IF($C105&gt;=400,ROUND('201920 DATA'!BP105/$C105,2),"")))</f>
        <v>0</v>
      </c>
      <c r="AR105" s="289">
        <f>IF(OR($C105="*",$C105&lt;400),"",IF(AND('201920 DATA'!BQ105="*",$C105&gt;=400),"*",IF($C105&gt;=400,ROUND('201920 DATA'!BQ105/$C105,2),"")))</f>
        <v>0</v>
      </c>
      <c r="AS105" s="289">
        <f>IF(OR($C105="*",$C105&lt;400),"",IF(AND('201920 DATA'!BR105="*",$C105&gt;=400),"*",IF($C105&gt;=400,ROUND('201920 DATA'!BR105/$C105,2),"")))</f>
        <v>0</v>
      </c>
      <c r="AT105" s="289" t="str">
        <f>IF(OR($C105="*",$C105&lt;400),"",IF(AND('201920 DATA'!BS105="*",$C105&gt;=400),"*",IF($C105&gt;=400,ROUND('201920 DATA'!BS105/$C105,2),"")))</f>
        <v>*</v>
      </c>
      <c r="AU105" s="289" t="str">
        <f>IF(OR($C105="*",$C105&lt;400),"",IF(AND('201920 DATA'!BT105="*",$C105&gt;=400),"*",IF($C105&gt;=400,ROUND('201920 DATA'!BT105/$C105,2),"")))</f>
        <v>*</v>
      </c>
      <c r="AV105" s="289">
        <f>IF(OR($C105="*",$C105&lt;400),"",IF(AND('201920 DATA'!BU105="*",$C105&gt;=400),"*",IF($C105&gt;=400,ROUND('201920 DATA'!BU105/$C105,2),"")))</f>
        <v>0.01</v>
      </c>
      <c r="AW105" s="289">
        <f>IF(OR($C105="*",$C105&lt;400),"",IF(AND('201920 DATA'!BV105="*",$C105&gt;=400),"*",IF($C105&gt;=400,ROUND('201920 DATA'!BV105/$C105,2),"")))</f>
        <v>0</v>
      </c>
      <c r="AX105" s="289" t="str">
        <f>IF(OR($C105="*",$C105&lt;400),"",IF(AND('201920 DATA'!BW105="*",$C105&gt;=400),"*",IF($C105&gt;=400,ROUND('201920 DATA'!BW105/$C105,2),"")))</f>
        <v>*</v>
      </c>
      <c r="AZ105" s="365">
        <v>1670</v>
      </c>
    </row>
    <row r="106" spans="1:52" x14ac:dyDescent="0.2">
      <c r="A106" s="373" t="s">
        <v>281</v>
      </c>
      <c r="B106" s="287">
        <f>'201920 DATA'!B106</f>
        <v>3790</v>
      </c>
      <c r="C106" s="288">
        <f>'201920 DATA'!C106</f>
        <v>3790</v>
      </c>
      <c r="D106" s="293">
        <f>'201920 DATA'!FQ106</f>
        <v>3785</v>
      </c>
      <c r="F106" s="313">
        <f t="shared" si="2"/>
        <v>-0.08</v>
      </c>
      <c r="G106" s="295">
        <f t="shared" si="3"/>
        <v>1</v>
      </c>
      <c r="H106" s="289">
        <f>IF(OR($C106="*",$C106&lt;400),"",IF(AND('201920 DATA'!F106="*",$C106&gt;=400),"*",IF($C106&gt;=400,ROUND('201920 DATA'!F106/$C106,2),"")))</f>
        <v>0</v>
      </c>
      <c r="I106" s="296">
        <f>IF(OR($B106="*",$B106&lt;400),"",IF(AND('201920 DATA'!Y106="*",$B106&gt;=400),"*",IF($B106&gt;=400,ROUND('201920 DATA'!Y106/$B106,2),"")))</f>
        <v>0</v>
      </c>
      <c r="J106" s="296">
        <f>IF(OR($B106="*",$B106&lt;400),"",IF(AND('201920 DATA'!Z106="*",$B106&gt;=400),"*",IF($B106&gt;=400,ROUND('201920 DATA'!Z106/$B106,2),"")))</f>
        <v>0.03</v>
      </c>
      <c r="K106" s="296">
        <f>IF(OR($B106="*",$B106&lt;400),"",IF(AND('201920 DATA'!AA106="*",$B106&gt;=400),"*",IF($B106&gt;=400,ROUND('201920 DATA'!AA106/$B106,2),"")))</f>
        <v>0.06</v>
      </c>
      <c r="L106" s="296">
        <f>IF(OR($B106="*",$B106&lt;400),"",IF(AND('201920 DATA'!AB106="*",$B106&gt;=400),"*",IF($B106&gt;=400,ROUND('201920 DATA'!AB106/$B106,2),"")))</f>
        <v>0.17</v>
      </c>
      <c r="M106" s="296">
        <f>IF(OR($B106="*",$B106&lt;400),"",IF(AND('201920 DATA'!AC106="*",$B106&gt;=400),"*",IF($B106&gt;=400,ROUND('201920 DATA'!AC106/$B106,2),"")))</f>
        <v>0.39</v>
      </c>
      <c r="N106" s="296">
        <f>IF(OR($B106="*",$B106&lt;400),"",IF(AND('201920 DATA'!AD106="*",$B106&gt;=400),"*",IF($B106&gt;=400,ROUND('201920 DATA'!AD106/$B106,2),"")))</f>
        <v>0.34</v>
      </c>
      <c r="O106" s="296">
        <f>IF(OR($B106="*",$B106&lt;400),"",IF(AND('201920 DATA'!AE106="*",$B106&gt;=400),"*",IF($B106&gt;=400,ROUND('201920 DATA'!AE106/$B106,2),"")))</f>
        <v>0.01</v>
      </c>
      <c r="P106" s="297"/>
      <c r="Q106" s="296">
        <f>IF(OR($B106="*",$B106&lt;400),"",IF(AND('201920 DATA'!FO106="*",$B106&gt;=400),"*",IF($B106&gt;=400,ROUND('201920 DATA'!FO106/$B106,2),"")))</f>
        <v>0.98</v>
      </c>
      <c r="R106" s="289">
        <f>IF(OR($C106="*",$C106&lt;400),"",IF(AND('201920 DATA'!F106="*",$C106&gt;=400),"*",IF($C106&gt;=400,ROUND('201920 DATA'!F106/$C106,2),"")))</f>
        <v>0</v>
      </c>
      <c r="S106" s="289">
        <f>IF(OR($C106="*",$C106&lt;400),"",IF(AND('201920 DATA'!G106="*",$C106&gt;=400),"*",IF($C106&gt;=400,ROUND('201920 DATA'!G106/$C106,2),"")))</f>
        <v>0</v>
      </c>
      <c r="T106" s="289">
        <f>IF(OR($C106="*",$C106&lt;400),"",IF(AND('201920 DATA'!H106="*",$C106&gt;=400),"*",IF($C106&gt;=400,ROUND('201920 DATA'!H106/$C106,2),"")))</f>
        <v>1</v>
      </c>
      <c r="U106" s="289">
        <f>IF(OR($C106="*",$C106&lt;400),"",IF(AND('201920 DATA'!FP106="*",$C106&gt;=400),"*",IF($C106&gt;=400,ROUND('201920 DATA'!FP106/$C106,2),"")))</f>
        <v>0</v>
      </c>
      <c r="V106" s="312">
        <f>IF(OR($D106="*",$D106&lt;400),"",IF(AND('201920 DATA'!M106="*",$D106&gt;=400),"*",IF($D106&gt;=400,ROUND('201920 DATA'!M106/$D106,2),"")))</f>
        <v>0.01</v>
      </c>
      <c r="W106" s="312">
        <f>IF(OR($D106="*",$D106&lt;400),"",IF(AND('201920 DATA'!N106="*",$D106&gt;=400),"*",IF($D106&gt;=400,ROUND('201920 DATA'!N106/$D106,2),"")))</f>
        <v>0.26</v>
      </c>
      <c r="X106" s="312">
        <f>IF(OR($D106="*",$D106&lt;400),"",IF(AND('201920 DATA'!O106="*",$D106&gt;=400),"*",IF($D106&gt;=400,ROUND('201920 DATA'!O106/$D106,2),"")))</f>
        <v>0.42</v>
      </c>
      <c r="Y106" s="312">
        <f>IF(OR($D106="*",$D106&lt;400),"",IF(AND('201920 DATA'!P106="*",$D106&gt;=400),"*",IF($D106&gt;=400,ROUND('201920 DATA'!P106/$D106,2),"")))</f>
        <v>0.23</v>
      </c>
      <c r="Z106" s="312">
        <f>IF(OR($D106="*",$D106&lt;400),"",IF(AND('201920 DATA'!Q106="*",$D106&gt;=400),"*",IF($D106&gt;=400,ROUND('201920 DATA'!Q106/$D106,2),"")))</f>
        <v>0.08</v>
      </c>
      <c r="AA106" s="312">
        <f>IF(OR($D106="*",$D106&lt;400),"",IF(AND('201920 DATA'!R106="*",$D106&gt;=400),"*",IF($D106&gt;=400,ROUND('201920 DATA'!R106/$D106,2),"")))</f>
        <v>0.01</v>
      </c>
      <c r="AB106" s="312">
        <f>IF(OR($D106="*",$D106&lt;400),"",IF(AND('201920 DATA'!S106="*",$D106&gt;=400),"*",IF($D106&gt;=400,ROUND('201920 DATA'!S106/$D106,2),"")))</f>
        <v>0</v>
      </c>
      <c r="AC106" s="312" t="str">
        <f>IF(OR($D106="*",$D106&lt;400),"",IF(AND('201920 DATA'!T106="*",$D106&gt;=400),"*",IF($D106&gt;=400,ROUND('201920 DATA'!T106/$D106,2),"")))</f>
        <v>*</v>
      </c>
      <c r="AD106" s="289">
        <f>IF(OR($C106="*",$C106&lt;400),"",IF(AND('201920 DATA'!BC106="*",$C106&gt;=400),"*",IF($C106&gt;=400,ROUND('201920 DATA'!BC106/$C106,2),"")))</f>
        <v>0</v>
      </c>
      <c r="AE106" s="289">
        <f>IF(OR($C106="*",$C106&lt;400),"",IF(AND('201920 DATA'!BD106="*",$C106&gt;=400),"*",IF($C106&gt;=400,ROUND('201920 DATA'!BD106/$C106,2),"")))</f>
        <v>0</v>
      </c>
      <c r="AF106" s="289">
        <f>IF(OR($C106="*",$C106&lt;400),"",IF(AND('201920 DATA'!BE106="*",$C106&gt;=400),"*",IF($C106&gt;=400,ROUND('201920 DATA'!BE106/$C106,2),"")))</f>
        <v>0</v>
      </c>
      <c r="AG106" s="289">
        <f>IF(OR($C106="*",$C106&lt;400),"",IF(AND('201920 DATA'!BF106="*",$C106&gt;=400),"*",IF($C106&gt;=400,ROUND('201920 DATA'!BF106/$C106,2),"")))</f>
        <v>0.01</v>
      </c>
      <c r="AH106" s="289">
        <f>IF(OR($C106="*",$C106&lt;400),"",IF(AND('201920 DATA'!BG106="*",$C106&gt;=400),"*",IF($C106&gt;=400,ROUND('201920 DATA'!BG106/$C106,2),"")))</f>
        <v>0</v>
      </c>
      <c r="AI106" s="289">
        <f>IF(OR($C106="*",$C106&lt;400),"",IF(AND('201920 DATA'!BH106="*",$C106&gt;=400),"*",IF($C106&gt;=400,ROUND('201920 DATA'!BH106/$C106,2),"")))</f>
        <v>0.02</v>
      </c>
      <c r="AJ106" s="289">
        <f>IF(OR($C106="*",$C106&lt;400),"",IF(AND('201920 DATA'!BI106="*",$C106&gt;=400),"*",IF($C106&gt;=400,ROUND('201920 DATA'!BI106/$C106,2),"")))</f>
        <v>0.5</v>
      </c>
      <c r="AK106" s="289">
        <f>IF(OR($C106="*",$C106&lt;400),"",IF(AND('201920 DATA'!BJ106="*",$C106&gt;=400),"*",IF($C106&gt;=400,ROUND('201920 DATA'!BJ106/$C106,2),"")))</f>
        <v>0</v>
      </c>
      <c r="AL106" s="289" t="str">
        <f>IF(OR($C106="*",$C106&lt;400),"",IF(AND('201920 DATA'!BK106="*",$C106&gt;=400),"*",IF($C106&gt;=400,ROUND('201920 DATA'!BK106/$C106,2),"")))</f>
        <v>*</v>
      </c>
      <c r="AM106" s="289">
        <f>IF(OR($C106="*",$C106&lt;400),"",IF(AND('201920 DATA'!BL106="*",$C106&gt;=400),"*",IF($C106&gt;=400,ROUND('201920 DATA'!BL106/$C106,2),"")))</f>
        <v>0</v>
      </c>
      <c r="AN106" s="289">
        <f>IF(OR($C106="*",$C106&lt;400),"",IF(AND('201920 DATA'!BM106="*",$C106&gt;=400),"*",IF($C106&gt;=400,ROUND('201920 DATA'!BM106/$C106,2),"")))</f>
        <v>0.05</v>
      </c>
      <c r="AO106" s="289" t="str">
        <f>IF(OR($C106="*",$C106&lt;400),"",IF(AND('201920 DATA'!BN106="*",$C106&gt;=400),"*",IF($C106&gt;=400,ROUND('201920 DATA'!BN106/$C106,2),"")))</f>
        <v>*</v>
      </c>
      <c r="AP106" s="289">
        <f>IF(OR($C106="*",$C106&lt;400),"",IF(AND('201920 DATA'!BO106="*",$C106&gt;=400),"*",IF($C106&gt;=400,ROUND('201920 DATA'!BO106/$C106,2),"")))</f>
        <v>0.41</v>
      </c>
      <c r="AQ106" s="289" t="str">
        <f>IF(OR($C106="*",$C106&lt;400),"",IF(AND('201920 DATA'!BP106="*",$C106&gt;=400),"*",IF($C106&gt;=400,ROUND('201920 DATA'!BP106/$C106,2),"")))</f>
        <v>*</v>
      </c>
      <c r="AR106" s="289">
        <f>IF(OR($C106="*",$C106&lt;400),"",IF(AND('201920 DATA'!BQ106="*",$C106&gt;=400),"*",IF($C106&gt;=400,ROUND('201920 DATA'!BQ106/$C106,2),"")))</f>
        <v>0</v>
      </c>
      <c r="AS106" s="289">
        <f>IF(OR($C106="*",$C106&lt;400),"",IF(AND('201920 DATA'!BR106="*",$C106&gt;=400),"*",IF($C106&gt;=400,ROUND('201920 DATA'!BR106/$C106,2),"")))</f>
        <v>0</v>
      </c>
      <c r="AT106" s="289" t="str">
        <f>IF(OR($C106="*",$C106&lt;400),"",IF(AND('201920 DATA'!BS106="*",$C106&gt;=400),"*",IF($C106&gt;=400,ROUND('201920 DATA'!BS106/$C106,2),"")))</f>
        <v>*</v>
      </c>
      <c r="AU106" s="289" t="str">
        <f>IF(OR($C106="*",$C106&lt;400),"",IF(AND('201920 DATA'!BT106="*",$C106&gt;=400),"*",IF($C106&gt;=400,ROUND('201920 DATA'!BT106/$C106,2),"")))</f>
        <v>*</v>
      </c>
      <c r="AV106" s="289">
        <f>IF(OR($C106="*",$C106&lt;400),"",IF(AND('201920 DATA'!BU106="*",$C106&gt;=400),"*",IF($C106&gt;=400,ROUND('201920 DATA'!BU106/$C106,2),"")))</f>
        <v>0.01</v>
      </c>
      <c r="AW106" s="289">
        <f>IF(OR($C106="*",$C106&lt;400),"",IF(AND('201920 DATA'!BV106="*",$C106&gt;=400),"*",IF($C106&gt;=400,ROUND('201920 DATA'!BV106/$C106,2),"")))</f>
        <v>0</v>
      </c>
      <c r="AX106" s="289">
        <f>IF(OR($C106="*",$C106&lt;400),"",IF(AND('201920 DATA'!BW106="*",$C106&gt;=400),"*",IF($C106&gt;=400,ROUND('201920 DATA'!BW106/$C106,2),"")))</f>
        <v>0</v>
      </c>
      <c r="AZ106" s="365">
        <v>4075</v>
      </c>
    </row>
    <row r="107" spans="1:52" x14ac:dyDescent="0.2">
      <c r="A107" s="373" t="s">
        <v>282</v>
      </c>
      <c r="B107" s="287">
        <f>'201920 DATA'!B107</f>
        <v>830</v>
      </c>
      <c r="C107" s="288">
        <f>'201920 DATA'!C107</f>
        <v>830</v>
      </c>
      <c r="D107" s="293">
        <f>'201920 DATA'!FQ107</f>
        <v>830</v>
      </c>
      <c r="F107" s="313">
        <f t="shared" si="2"/>
        <v>-7.0000000000000007E-2</v>
      </c>
      <c r="G107" s="295">
        <f t="shared" si="3"/>
        <v>1</v>
      </c>
      <c r="H107" s="289">
        <f>IF(OR($C107="*",$C107&lt;400),"",IF(AND('201920 DATA'!F107="*",$C107&gt;=400),"*",IF($C107&gt;=400,ROUND('201920 DATA'!F107/$C107,2),"")))</f>
        <v>0</v>
      </c>
      <c r="I107" s="296">
        <f>IF(OR($B107="*",$B107&lt;400),"",IF(AND('201920 DATA'!Y107="*",$B107&gt;=400),"*",IF($B107&gt;=400,ROUND('201920 DATA'!Y107/$B107,2),"")))</f>
        <v>0</v>
      </c>
      <c r="J107" s="296">
        <f>IF(OR($B107="*",$B107&lt;400),"",IF(AND('201920 DATA'!Z107="*",$B107&gt;=400),"*",IF($B107&gt;=400,ROUND('201920 DATA'!Z107/$B107,2),"")))</f>
        <v>0.03</v>
      </c>
      <c r="K107" s="296">
        <f>IF(OR($B107="*",$B107&lt;400),"",IF(AND('201920 DATA'!AA107="*",$B107&gt;=400),"*",IF($B107&gt;=400,ROUND('201920 DATA'!AA107/$B107,2),"")))</f>
        <v>0.08</v>
      </c>
      <c r="L107" s="296">
        <f>IF(OR($B107="*",$B107&lt;400),"",IF(AND('201920 DATA'!AB107="*",$B107&gt;=400),"*",IF($B107&gt;=400,ROUND('201920 DATA'!AB107/$B107,2),"")))</f>
        <v>0.25</v>
      </c>
      <c r="M107" s="296">
        <f>IF(OR($B107="*",$B107&lt;400),"",IF(AND('201920 DATA'!AC107="*",$B107&gt;=400),"*",IF($B107&gt;=400,ROUND('201920 DATA'!AC107/$B107,2),"")))</f>
        <v>0.45</v>
      </c>
      <c r="N107" s="296">
        <f>IF(OR($B107="*",$B107&lt;400),"",IF(AND('201920 DATA'!AD107="*",$B107&gt;=400),"*",IF($B107&gt;=400,ROUND('201920 DATA'!AD107/$B107,2),"")))</f>
        <v>0.19</v>
      </c>
      <c r="O107" s="296" t="str">
        <f>IF(OR($B107="*",$B107&lt;400),"",IF(AND('201920 DATA'!AE107="*",$B107&gt;=400),"*",IF($B107&gt;=400,ROUND('201920 DATA'!AE107/$B107,2),"")))</f>
        <v>*</v>
      </c>
      <c r="P107" s="297"/>
      <c r="Q107" s="296">
        <f>IF(OR($B107="*",$B107&lt;400),"",IF(AND('201920 DATA'!FO107="*",$B107&gt;=400),"*",IF($B107&gt;=400,ROUND('201920 DATA'!FO107/$B107,2),"")))</f>
        <v>0.98</v>
      </c>
      <c r="R107" s="289">
        <f>IF(OR($C107="*",$C107&lt;400),"",IF(AND('201920 DATA'!F107="*",$C107&gt;=400),"*",IF($C107&gt;=400,ROUND('201920 DATA'!F107/$C107,2),"")))</f>
        <v>0</v>
      </c>
      <c r="S107" s="289">
        <f>IF(OR($C107="*",$C107&lt;400),"",IF(AND('201920 DATA'!G107="*",$C107&gt;=400),"*",IF($C107&gt;=400,ROUND('201920 DATA'!G107/$C107,2),"")))</f>
        <v>0</v>
      </c>
      <c r="T107" s="289">
        <f>IF(OR($C107="*",$C107&lt;400),"",IF(AND('201920 DATA'!H107="*",$C107&gt;=400),"*",IF($C107&gt;=400,ROUND('201920 DATA'!H107/$C107,2),"")))</f>
        <v>1</v>
      </c>
      <c r="U107" s="289">
        <f>IF(OR($C107="*",$C107&lt;400),"",IF(AND('201920 DATA'!FP107="*",$C107&gt;=400),"*",IF($C107&gt;=400,ROUND('201920 DATA'!FP107/$C107,2),"")))</f>
        <v>0</v>
      </c>
      <c r="V107" s="312">
        <f>IF(OR($D107="*",$D107&lt;400),"",IF(AND('201920 DATA'!M107="*",$D107&gt;=400),"*",IF($D107&gt;=400,ROUND('201920 DATA'!M107/$D107,2),"")))</f>
        <v>7.0000000000000007E-2</v>
      </c>
      <c r="W107" s="312">
        <f>IF(OR($D107="*",$D107&lt;400),"",IF(AND('201920 DATA'!N107="*",$D107&gt;=400),"*",IF($D107&gt;=400,ROUND('201920 DATA'!N107/$D107,2),"")))</f>
        <v>0.2</v>
      </c>
      <c r="X107" s="312">
        <f>IF(OR($D107="*",$D107&lt;400),"",IF(AND('201920 DATA'!O107="*",$D107&gt;=400),"*",IF($D107&gt;=400,ROUND('201920 DATA'!O107/$D107,2),"")))</f>
        <v>0.31</v>
      </c>
      <c r="Y107" s="312">
        <f>IF(OR($D107="*",$D107&lt;400),"",IF(AND('201920 DATA'!P107="*",$D107&gt;=400),"*",IF($D107&gt;=400,ROUND('201920 DATA'!P107/$D107,2),"")))</f>
        <v>0.27</v>
      </c>
      <c r="Z107" s="312">
        <f>IF(OR($D107="*",$D107&lt;400),"",IF(AND('201920 DATA'!Q107="*",$D107&gt;=400),"*",IF($D107&gt;=400,ROUND('201920 DATA'!Q107/$D107,2),"")))</f>
        <v>0.21</v>
      </c>
      <c r="AA107" s="312">
        <f>IF(OR($D107="*",$D107&lt;400),"",IF(AND('201920 DATA'!R107="*",$D107&gt;=400),"*",IF($D107&gt;=400,ROUND('201920 DATA'!R107/$D107,2),"")))</f>
        <v>0.01</v>
      </c>
      <c r="AB107" s="312">
        <f>IF(OR($D107="*",$D107&lt;400),"",IF(AND('201920 DATA'!S107="*",$D107&gt;=400),"*",IF($D107&gt;=400,ROUND('201920 DATA'!S107/$D107,2),"")))</f>
        <v>0</v>
      </c>
      <c r="AC107" s="312">
        <f>IF(OR($D107="*",$D107&lt;400),"",IF(AND('201920 DATA'!T107="*",$D107&gt;=400),"*",IF($D107&gt;=400,ROUND('201920 DATA'!T107/$D107,2),"")))</f>
        <v>0</v>
      </c>
      <c r="AD107" s="289">
        <f>IF(OR($C107="*",$C107&lt;400),"",IF(AND('201920 DATA'!BC107="*",$C107&gt;=400),"*",IF($C107&gt;=400,ROUND('201920 DATA'!BC107/$C107,2),"")))</f>
        <v>0</v>
      </c>
      <c r="AE107" s="289" t="str">
        <f>IF(OR($C107="*",$C107&lt;400),"",IF(AND('201920 DATA'!BD107="*",$C107&gt;=400),"*",IF($C107&gt;=400,ROUND('201920 DATA'!BD107/$C107,2),"")))</f>
        <v>*</v>
      </c>
      <c r="AF107" s="289">
        <f>IF(OR($C107="*",$C107&lt;400),"",IF(AND('201920 DATA'!BE107="*",$C107&gt;=400),"*",IF($C107&gt;=400,ROUND('201920 DATA'!BE107/$C107,2),"")))</f>
        <v>0.02</v>
      </c>
      <c r="AG107" s="289" t="str">
        <f>IF(OR($C107="*",$C107&lt;400),"",IF(AND('201920 DATA'!BF107="*",$C107&gt;=400),"*",IF($C107&gt;=400,ROUND('201920 DATA'!BF107/$C107,2),"")))</f>
        <v>*</v>
      </c>
      <c r="AH107" s="289">
        <f>IF(OR($C107="*",$C107&lt;400),"",IF(AND('201920 DATA'!BG107="*",$C107&gt;=400),"*",IF($C107&gt;=400,ROUND('201920 DATA'!BG107/$C107,2),"")))</f>
        <v>0</v>
      </c>
      <c r="AI107" s="289">
        <f>IF(OR($C107="*",$C107&lt;400),"",IF(AND('201920 DATA'!BH107="*",$C107&gt;=400),"*",IF($C107&gt;=400,ROUND('201920 DATA'!BH107/$C107,2),"")))</f>
        <v>0.14000000000000001</v>
      </c>
      <c r="AJ107" s="289">
        <f>IF(OR($C107="*",$C107&lt;400),"",IF(AND('201920 DATA'!BI107="*",$C107&gt;=400),"*",IF($C107&gt;=400,ROUND('201920 DATA'!BI107/$C107,2),"")))</f>
        <v>0</v>
      </c>
      <c r="AK107" s="289">
        <f>IF(OR($C107="*",$C107&lt;400),"",IF(AND('201920 DATA'!BJ107="*",$C107&gt;=400),"*",IF($C107&gt;=400,ROUND('201920 DATA'!BJ107/$C107,2),"")))</f>
        <v>0.01</v>
      </c>
      <c r="AL107" s="289">
        <f>IF(OR($C107="*",$C107&lt;400),"",IF(AND('201920 DATA'!BK107="*",$C107&gt;=400),"*",IF($C107&gt;=400,ROUND('201920 DATA'!BK107/$C107,2),"")))</f>
        <v>0</v>
      </c>
      <c r="AM107" s="289">
        <f>IF(OR($C107="*",$C107&lt;400),"",IF(AND('201920 DATA'!BL107="*",$C107&gt;=400),"*",IF($C107&gt;=400,ROUND('201920 DATA'!BL107/$C107,2),"")))</f>
        <v>0.04</v>
      </c>
      <c r="AN107" s="289">
        <f>IF(OR($C107="*",$C107&lt;400),"",IF(AND('201920 DATA'!BM107="*",$C107&gt;=400),"*",IF($C107&gt;=400,ROUND('201920 DATA'!BM107/$C107,2),"")))</f>
        <v>0.1</v>
      </c>
      <c r="AO107" s="289" t="str">
        <f>IF(OR($C107="*",$C107&lt;400),"",IF(AND('201920 DATA'!BN107="*",$C107&gt;=400),"*",IF($C107&gt;=400,ROUND('201920 DATA'!BN107/$C107,2),"")))</f>
        <v>*</v>
      </c>
      <c r="AP107" s="289">
        <f>IF(OR($C107="*",$C107&lt;400),"",IF(AND('201920 DATA'!BO107="*",$C107&gt;=400),"*",IF($C107&gt;=400,ROUND('201920 DATA'!BO107/$C107,2),"")))</f>
        <v>0.66</v>
      </c>
      <c r="AQ107" s="289" t="str">
        <f>IF(OR($C107="*",$C107&lt;400),"",IF(AND('201920 DATA'!BP107="*",$C107&gt;=400),"*",IF($C107&gt;=400,ROUND('201920 DATA'!BP107/$C107,2),"")))</f>
        <v>*</v>
      </c>
      <c r="AR107" s="289">
        <f>IF(OR($C107="*",$C107&lt;400),"",IF(AND('201920 DATA'!BQ107="*",$C107&gt;=400),"*",IF($C107&gt;=400,ROUND('201920 DATA'!BQ107/$C107,2),"")))</f>
        <v>0</v>
      </c>
      <c r="AS107" s="289">
        <f>IF(OR($C107="*",$C107&lt;400),"",IF(AND('201920 DATA'!BR107="*",$C107&gt;=400),"*",IF($C107&gt;=400,ROUND('201920 DATA'!BR107/$C107,2),"")))</f>
        <v>0</v>
      </c>
      <c r="AT107" s="289" t="str">
        <f>IF(OR($C107="*",$C107&lt;400),"",IF(AND('201920 DATA'!BS107="*",$C107&gt;=400),"*",IF($C107&gt;=400,ROUND('201920 DATA'!BS107/$C107,2),"")))</f>
        <v>*</v>
      </c>
      <c r="AU107" s="289">
        <f>IF(OR($C107="*",$C107&lt;400),"",IF(AND('201920 DATA'!BT107="*",$C107&gt;=400),"*",IF($C107&gt;=400,ROUND('201920 DATA'!BT107/$C107,2),"")))</f>
        <v>0</v>
      </c>
      <c r="AV107" s="289" t="str">
        <f>IF(OR($C107="*",$C107&lt;400),"",IF(AND('201920 DATA'!BU107="*",$C107&gt;=400),"*",IF($C107&gt;=400,ROUND('201920 DATA'!BU107/$C107,2),"")))</f>
        <v>*</v>
      </c>
      <c r="AW107" s="289">
        <f>IF(OR($C107="*",$C107&lt;400),"",IF(AND('201920 DATA'!BV107="*",$C107&gt;=400),"*",IF($C107&gt;=400,ROUND('201920 DATA'!BV107/$C107,2),"")))</f>
        <v>0</v>
      </c>
      <c r="AX107" s="289" t="str">
        <f>IF(OR($C107="*",$C107&lt;400),"",IF(AND('201920 DATA'!BW107="*",$C107&gt;=400),"*",IF($C107&gt;=400,ROUND('201920 DATA'!BW107/$C107,2),"")))</f>
        <v>*</v>
      </c>
      <c r="AZ107" s="365">
        <v>890</v>
      </c>
    </row>
    <row r="108" spans="1:52" x14ac:dyDescent="0.2">
      <c r="A108" s="373" t="s">
        <v>283</v>
      </c>
      <c r="B108" s="287">
        <f>'201920 DATA'!B108</f>
        <v>340</v>
      </c>
      <c r="C108" s="288">
        <f>'201920 DATA'!C108</f>
        <v>340</v>
      </c>
      <c r="D108" s="293">
        <f>'201920 DATA'!FQ108</f>
        <v>335</v>
      </c>
      <c r="F108" s="313" t="str">
        <f t="shared" si="2"/>
        <v/>
      </c>
      <c r="G108" s="295" t="str">
        <f t="shared" si="3"/>
        <v/>
      </c>
      <c r="H108" s="289" t="str">
        <f>IF(OR($C108="*",$C108&lt;400),"",IF(AND('201920 DATA'!F108="*",$C108&gt;=400),"*",IF($C108&gt;=400,ROUND('201920 DATA'!F108/$C108,2),"")))</f>
        <v/>
      </c>
      <c r="I108" s="296" t="str">
        <f>IF(OR($B108="*",$B108&lt;400),"",IF(AND('201920 DATA'!Y108="*",$B108&gt;=400),"*",IF($B108&gt;=400,ROUND('201920 DATA'!Y108/$B108,2),"")))</f>
        <v/>
      </c>
      <c r="J108" s="296" t="str">
        <f>IF(OR($B108="*",$B108&lt;400),"",IF(AND('201920 DATA'!Z108="*",$B108&gt;=400),"*",IF($B108&gt;=400,ROUND('201920 DATA'!Z108/$B108,2),"")))</f>
        <v/>
      </c>
      <c r="K108" s="296" t="str">
        <f>IF(OR($B108="*",$B108&lt;400),"",IF(AND('201920 DATA'!AA108="*",$B108&gt;=400),"*",IF($B108&gt;=400,ROUND('201920 DATA'!AA108/$B108,2),"")))</f>
        <v/>
      </c>
      <c r="L108" s="296" t="str">
        <f>IF(OR($B108="*",$B108&lt;400),"",IF(AND('201920 DATA'!AB108="*",$B108&gt;=400),"*",IF($B108&gt;=400,ROUND('201920 DATA'!AB108/$B108,2),"")))</f>
        <v/>
      </c>
      <c r="M108" s="296" t="str">
        <f>IF(OR($B108="*",$B108&lt;400),"",IF(AND('201920 DATA'!AC108="*",$B108&gt;=400),"*",IF($B108&gt;=400,ROUND('201920 DATA'!AC108/$B108,2),"")))</f>
        <v/>
      </c>
      <c r="N108" s="296" t="str">
        <f>IF(OR($B108="*",$B108&lt;400),"",IF(AND('201920 DATA'!AD108="*",$B108&gt;=400),"*",IF($B108&gt;=400,ROUND('201920 DATA'!AD108/$B108,2),"")))</f>
        <v/>
      </c>
      <c r="O108" s="296" t="str">
        <f>IF(OR($B108="*",$B108&lt;400),"",IF(AND('201920 DATA'!AE108="*",$B108&gt;=400),"*",IF($B108&gt;=400,ROUND('201920 DATA'!AE108/$B108,2),"")))</f>
        <v/>
      </c>
      <c r="P108" s="297"/>
      <c r="Q108" s="296" t="str">
        <f>IF(OR($B108="*",$B108&lt;400),"",IF(AND('201920 DATA'!FO108="*",$B108&gt;=400),"*",IF($B108&gt;=400,ROUND('201920 DATA'!FO108/$B108,2),"")))</f>
        <v/>
      </c>
      <c r="R108" s="289" t="str">
        <f>IF(OR($C108="*",$C108&lt;400),"",IF(AND('201920 DATA'!F108="*",$C108&gt;=400),"*",IF($C108&gt;=400,ROUND('201920 DATA'!F108/$C108,2),"")))</f>
        <v/>
      </c>
      <c r="S108" s="289" t="str">
        <f>IF(OR($C108="*",$C108&lt;400),"",IF(AND('201920 DATA'!G108="*",$C108&gt;=400),"*",IF($C108&gt;=400,ROUND('201920 DATA'!G108/$C108,2),"")))</f>
        <v/>
      </c>
      <c r="T108" s="289" t="str">
        <f>IF(OR($C108="*",$C108&lt;400),"",IF(AND('201920 DATA'!H108="*",$C108&gt;=400),"*",IF($C108&gt;=400,ROUND('201920 DATA'!H108/$C108,2),"")))</f>
        <v/>
      </c>
      <c r="U108" s="289" t="str">
        <f>IF(OR($C108="*",$C108&lt;400),"",IF(AND('201920 DATA'!FP108="*",$C108&gt;=400),"*",IF($C108&gt;=400,ROUND('201920 DATA'!FP108/$C108,2),"")))</f>
        <v/>
      </c>
      <c r="V108" s="312" t="str">
        <f>IF(OR($D108="*",$D108&lt;400),"",IF(AND('201920 DATA'!M108="*",$D108&gt;=400),"*",IF($D108&gt;=400,ROUND('201920 DATA'!M108/$D108,2),"")))</f>
        <v/>
      </c>
      <c r="W108" s="312" t="str">
        <f>IF(OR($D108="*",$D108&lt;400),"",IF(AND('201920 DATA'!N108="*",$D108&gt;=400),"*",IF($D108&gt;=400,ROUND('201920 DATA'!N108/$D108,2),"")))</f>
        <v/>
      </c>
      <c r="X108" s="312" t="str">
        <f>IF(OR($D108="*",$D108&lt;400),"",IF(AND('201920 DATA'!O108="*",$D108&gt;=400),"*",IF($D108&gt;=400,ROUND('201920 DATA'!O108/$D108,2),"")))</f>
        <v/>
      </c>
      <c r="Y108" s="312" t="str">
        <f>IF(OR($D108="*",$D108&lt;400),"",IF(AND('201920 DATA'!P108="*",$D108&gt;=400),"*",IF($D108&gt;=400,ROUND('201920 DATA'!P108/$D108,2),"")))</f>
        <v/>
      </c>
      <c r="Z108" s="312" t="str">
        <f>IF(OR($D108="*",$D108&lt;400),"",IF(AND('201920 DATA'!Q108="*",$D108&gt;=400),"*",IF($D108&gt;=400,ROUND('201920 DATA'!Q108/$D108,2),"")))</f>
        <v/>
      </c>
      <c r="AA108" s="312" t="str">
        <f>IF(OR($D108="*",$D108&lt;400),"",IF(AND('201920 DATA'!R108="*",$D108&gt;=400),"*",IF($D108&gt;=400,ROUND('201920 DATA'!R108/$D108,2),"")))</f>
        <v/>
      </c>
      <c r="AB108" s="312" t="str">
        <f>IF(OR($D108="*",$D108&lt;400),"",IF(AND('201920 DATA'!S108="*",$D108&gt;=400),"*",IF($D108&gt;=400,ROUND('201920 DATA'!S108/$D108,2),"")))</f>
        <v/>
      </c>
      <c r="AC108" s="312" t="str">
        <f>IF(OR($D108="*",$D108&lt;400),"",IF(AND('201920 DATA'!T108="*",$D108&gt;=400),"*",IF($D108&gt;=400,ROUND('201920 DATA'!T108/$D108,2),"")))</f>
        <v/>
      </c>
      <c r="AD108" s="289" t="str">
        <f>IF(OR($C108="*",$C108&lt;400),"",IF(AND('201920 DATA'!BC108="*",$C108&gt;=400),"*",IF($C108&gt;=400,ROUND('201920 DATA'!BC108/$C108,2),"")))</f>
        <v/>
      </c>
      <c r="AE108" s="289" t="str">
        <f>IF(OR($C108="*",$C108&lt;400),"",IF(AND('201920 DATA'!BD108="*",$C108&gt;=400),"*",IF($C108&gt;=400,ROUND('201920 DATA'!BD108/$C108,2),"")))</f>
        <v/>
      </c>
      <c r="AF108" s="289" t="str">
        <f>IF(OR($C108="*",$C108&lt;400),"",IF(AND('201920 DATA'!BE108="*",$C108&gt;=400),"*",IF($C108&gt;=400,ROUND('201920 DATA'!BE108/$C108,2),"")))</f>
        <v/>
      </c>
      <c r="AG108" s="289" t="str">
        <f>IF(OR($C108="*",$C108&lt;400),"",IF(AND('201920 DATA'!BF108="*",$C108&gt;=400),"*",IF($C108&gt;=400,ROUND('201920 DATA'!BF108/$C108,2),"")))</f>
        <v/>
      </c>
      <c r="AH108" s="289" t="str">
        <f>IF(OR($C108="*",$C108&lt;400),"",IF(AND('201920 DATA'!BG108="*",$C108&gt;=400),"*",IF($C108&gt;=400,ROUND('201920 DATA'!BG108/$C108,2),"")))</f>
        <v/>
      </c>
      <c r="AI108" s="289" t="str">
        <f>IF(OR($C108="*",$C108&lt;400),"",IF(AND('201920 DATA'!BH108="*",$C108&gt;=400),"*",IF($C108&gt;=400,ROUND('201920 DATA'!BH108/$C108,2),"")))</f>
        <v/>
      </c>
      <c r="AJ108" s="289" t="str">
        <f>IF(OR($C108="*",$C108&lt;400),"",IF(AND('201920 DATA'!BI108="*",$C108&gt;=400),"*",IF($C108&gt;=400,ROUND('201920 DATA'!BI108/$C108,2),"")))</f>
        <v/>
      </c>
      <c r="AK108" s="289" t="str">
        <f>IF(OR($C108="*",$C108&lt;400),"",IF(AND('201920 DATA'!BJ108="*",$C108&gt;=400),"*",IF($C108&gt;=400,ROUND('201920 DATA'!BJ108/$C108,2),"")))</f>
        <v/>
      </c>
      <c r="AL108" s="289" t="str">
        <f>IF(OR($C108="*",$C108&lt;400),"",IF(AND('201920 DATA'!BK108="*",$C108&gt;=400),"*",IF($C108&gt;=400,ROUND('201920 DATA'!BK108/$C108,2),"")))</f>
        <v/>
      </c>
      <c r="AM108" s="289" t="str">
        <f>IF(OR($C108="*",$C108&lt;400),"",IF(AND('201920 DATA'!BL108="*",$C108&gt;=400),"*",IF($C108&gt;=400,ROUND('201920 DATA'!BL108/$C108,2),"")))</f>
        <v/>
      </c>
      <c r="AN108" s="289" t="str">
        <f>IF(OR($C108="*",$C108&lt;400),"",IF(AND('201920 DATA'!BM108="*",$C108&gt;=400),"*",IF($C108&gt;=400,ROUND('201920 DATA'!BM108/$C108,2),"")))</f>
        <v/>
      </c>
      <c r="AO108" s="289" t="str">
        <f>IF(OR($C108="*",$C108&lt;400),"",IF(AND('201920 DATA'!BN108="*",$C108&gt;=400),"*",IF($C108&gt;=400,ROUND('201920 DATA'!BN108/$C108,2),"")))</f>
        <v/>
      </c>
      <c r="AP108" s="289" t="str">
        <f>IF(OR($C108="*",$C108&lt;400),"",IF(AND('201920 DATA'!BO108="*",$C108&gt;=400),"*",IF($C108&gt;=400,ROUND('201920 DATA'!BO108/$C108,2),"")))</f>
        <v/>
      </c>
      <c r="AQ108" s="289" t="str">
        <f>IF(OR($C108="*",$C108&lt;400),"",IF(AND('201920 DATA'!BP108="*",$C108&gt;=400),"*",IF($C108&gt;=400,ROUND('201920 DATA'!BP108/$C108,2),"")))</f>
        <v/>
      </c>
      <c r="AR108" s="289" t="str">
        <f>IF(OR($C108="*",$C108&lt;400),"",IF(AND('201920 DATA'!BQ108="*",$C108&gt;=400),"*",IF($C108&gt;=400,ROUND('201920 DATA'!BQ108/$C108,2),"")))</f>
        <v/>
      </c>
      <c r="AS108" s="289" t="str">
        <f>IF(OR($C108="*",$C108&lt;400),"",IF(AND('201920 DATA'!BR108="*",$C108&gt;=400),"*",IF($C108&gt;=400,ROUND('201920 DATA'!BR108/$C108,2),"")))</f>
        <v/>
      </c>
      <c r="AT108" s="289" t="str">
        <f>IF(OR($C108="*",$C108&lt;400),"",IF(AND('201920 DATA'!BS108="*",$C108&gt;=400),"*",IF($C108&gt;=400,ROUND('201920 DATA'!BS108/$C108,2),"")))</f>
        <v/>
      </c>
      <c r="AU108" s="289" t="str">
        <f>IF(OR($C108="*",$C108&lt;400),"",IF(AND('201920 DATA'!BT108="*",$C108&gt;=400),"*",IF($C108&gt;=400,ROUND('201920 DATA'!BT108/$C108,2),"")))</f>
        <v/>
      </c>
      <c r="AV108" s="289" t="str">
        <f>IF(OR($C108="*",$C108&lt;400),"",IF(AND('201920 DATA'!BU108="*",$C108&gt;=400),"*",IF($C108&gt;=400,ROUND('201920 DATA'!BU108/$C108,2),"")))</f>
        <v/>
      </c>
      <c r="AW108" s="289" t="str">
        <f>IF(OR($C108="*",$C108&lt;400),"",IF(AND('201920 DATA'!BV108="*",$C108&gt;=400),"*",IF($C108&gt;=400,ROUND('201920 DATA'!BV108/$C108,2),"")))</f>
        <v/>
      </c>
      <c r="AX108" s="289" t="str">
        <f>IF(OR($C108="*",$C108&lt;400),"",IF(AND('201920 DATA'!BW108="*",$C108&gt;=400),"*",IF($C108&gt;=400,ROUND('201920 DATA'!BW108/$C108,2),"")))</f>
        <v/>
      </c>
      <c r="AZ108" s="365">
        <v>790</v>
      </c>
    </row>
    <row r="109" spans="1:52" x14ac:dyDescent="0.2">
      <c r="A109" s="373" t="s">
        <v>562</v>
      </c>
      <c r="B109" s="287">
        <f>'201920 DATA'!B109</f>
        <v>405</v>
      </c>
      <c r="C109" s="288">
        <f>'201920 DATA'!C109</f>
        <v>405</v>
      </c>
      <c r="D109" s="293">
        <f>'201920 DATA'!FQ109</f>
        <v>405</v>
      </c>
      <c r="F109" s="313">
        <f t="shared" si="2"/>
        <v>-0.7</v>
      </c>
      <c r="G109" s="295">
        <f t="shared" si="3"/>
        <v>1</v>
      </c>
      <c r="H109" s="289">
        <f>IF(OR($C109="*",$C109&lt;400),"",IF(AND('201920 DATA'!F109="*",$C109&gt;=400),"*",IF($C109&gt;=400,ROUND('201920 DATA'!F109/$C109,2),"")))</f>
        <v>0</v>
      </c>
      <c r="I109" s="296">
        <f>IF(OR($B109="*",$B109&lt;400),"",IF(AND('201920 DATA'!Y109="*",$B109&gt;=400),"*",IF($B109&gt;=400,ROUND('201920 DATA'!Y109/$B109,2),"")))</f>
        <v>0</v>
      </c>
      <c r="J109" s="296" t="str">
        <f>IF(OR($B109="*",$B109&lt;400),"",IF(AND('201920 DATA'!Z109="*",$B109&gt;=400),"*",IF($B109&gt;=400,ROUND('201920 DATA'!Z109/$B109,2),"")))</f>
        <v>*</v>
      </c>
      <c r="K109" s="296">
        <f>IF(OR($B109="*",$B109&lt;400),"",IF(AND('201920 DATA'!AA109="*",$B109&gt;=400),"*",IF($B109&gt;=400,ROUND('201920 DATA'!AA109/$B109,2),"")))</f>
        <v>0.11</v>
      </c>
      <c r="L109" s="296">
        <f>IF(OR($B109="*",$B109&lt;400),"",IF(AND('201920 DATA'!AB109="*",$B109&gt;=400),"*",IF($B109&gt;=400,ROUND('201920 DATA'!AB109/$B109,2),"")))</f>
        <v>0.27</v>
      </c>
      <c r="M109" s="296">
        <f>IF(OR($B109="*",$B109&lt;400),"",IF(AND('201920 DATA'!AC109="*",$B109&gt;=400),"*",IF($B109&gt;=400,ROUND('201920 DATA'!AC109/$B109,2),"")))</f>
        <v>0.37</v>
      </c>
      <c r="N109" s="296">
        <f>IF(OR($B109="*",$B109&lt;400),"",IF(AND('201920 DATA'!AD109="*",$B109&gt;=400),"*",IF($B109&gt;=400,ROUND('201920 DATA'!AD109/$B109,2),"")))</f>
        <v>0.22</v>
      </c>
      <c r="O109" s="296" t="str">
        <f>IF(OR($B109="*",$B109&lt;400),"",IF(AND('201920 DATA'!AE109="*",$B109&gt;=400),"*",IF($B109&gt;=400,ROUND('201920 DATA'!AE109/$B109,2),"")))</f>
        <v>*</v>
      </c>
      <c r="P109" s="297"/>
      <c r="Q109" s="296">
        <f>IF(OR($B109="*",$B109&lt;400),"",IF(AND('201920 DATA'!FO109="*",$B109&gt;=400),"*",IF($B109&gt;=400,ROUND('201920 DATA'!FO109/$B109,2),"")))</f>
        <v>0.99</v>
      </c>
      <c r="R109" s="289">
        <f>IF(OR($C109="*",$C109&lt;400),"",IF(AND('201920 DATA'!F109="*",$C109&gt;=400),"*",IF($C109&gt;=400,ROUND('201920 DATA'!F109/$C109,2),"")))</f>
        <v>0</v>
      </c>
      <c r="S109" s="289">
        <f>IF(OR($C109="*",$C109&lt;400),"",IF(AND('201920 DATA'!G109="*",$C109&gt;=400),"*",IF($C109&gt;=400,ROUND('201920 DATA'!G109/$C109,2),"")))</f>
        <v>0</v>
      </c>
      <c r="T109" s="289">
        <f>IF(OR($C109="*",$C109&lt;400),"",IF(AND('201920 DATA'!H109="*",$C109&gt;=400),"*",IF($C109&gt;=400,ROUND('201920 DATA'!H109/$C109,2),"")))</f>
        <v>1</v>
      </c>
      <c r="U109" s="289">
        <f>IF(OR($C109="*",$C109&lt;400),"",IF(AND('201920 DATA'!FP109="*",$C109&gt;=400),"*",IF($C109&gt;=400,ROUND('201920 DATA'!FP109/$C109,2),"")))</f>
        <v>0</v>
      </c>
      <c r="V109" s="312">
        <f>IF(OR($D109="*",$D109&lt;400),"",IF(AND('201920 DATA'!M109="*",$D109&gt;=400),"*",IF($D109&gt;=400,ROUND('201920 DATA'!M109/$D109,2),"")))</f>
        <v>0.13</v>
      </c>
      <c r="W109" s="312">
        <f>IF(OR($D109="*",$D109&lt;400),"",IF(AND('201920 DATA'!N109="*",$D109&gt;=400),"*",IF($D109&gt;=400,ROUND('201920 DATA'!N109/$D109,2),"")))</f>
        <v>0.33</v>
      </c>
      <c r="X109" s="312">
        <f>IF(OR($D109="*",$D109&lt;400),"",IF(AND('201920 DATA'!O109="*",$D109&gt;=400),"*",IF($D109&gt;=400,ROUND('201920 DATA'!O109/$D109,2),"")))</f>
        <v>0.22</v>
      </c>
      <c r="Y109" s="312">
        <f>IF(OR($D109="*",$D109&lt;400),"",IF(AND('201920 DATA'!P109="*",$D109&gt;=400),"*",IF($D109&gt;=400,ROUND('201920 DATA'!P109/$D109,2),"")))</f>
        <v>0.1</v>
      </c>
      <c r="Z109" s="312">
        <f>IF(OR($D109="*",$D109&lt;400),"",IF(AND('201920 DATA'!Q109="*",$D109&gt;=400),"*",IF($D109&gt;=400,ROUND('201920 DATA'!Q109/$D109,2),"")))</f>
        <v>0.12</v>
      </c>
      <c r="AA109" s="312">
        <f>IF(OR($D109="*",$D109&lt;400),"",IF(AND('201920 DATA'!R109="*",$D109&gt;=400),"*",IF($D109&gt;=400,ROUND('201920 DATA'!R109/$D109,2),"")))</f>
        <v>0.06</v>
      </c>
      <c r="AB109" s="312">
        <f>IF(OR($D109="*",$D109&lt;400),"",IF(AND('201920 DATA'!S109="*",$D109&gt;=400),"*",IF($D109&gt;=400,ROUND('201920 DATA'!S109/$D109,2),"")))</f>
        <v>0.05</v>
      </c>
      <c r="AC109" s="312">
        <f>IF(OR($D109="*",$D109&lt;400),"",IF(AND('201920 DATA'!T109="*",$D109&gt;=400),"*",IF($D109&gt;=400,ROUND('201920 DATA'!T109/$D109,2),"")))</f>
        <v>0.06</v>
      </c>
      <c r="AD109" s="289">
        <f>IF(OR($C109="*",$C109&lt;400),"",IF(AND('201920 DATA'!BC109="*",$C109&gt;=400),"*",IF($C109&gt;=400,ROUND('201920 DATA'!BC109/$C109,2),"")))</f>
        <v>0</v>
      </c>
      <c r="AE109" s="289" t="str">
        <f>IF(OR($C109="*",$C109&lt;400),"",IF(AND('201920 DATA'!BD109="*",$C109&gt;=400),"*",IF($C109&gt;=400,ROUND('201920 DATA'!BD109/$C109,2),"")))</f>
        <v>*</v>
      </c>
      <c r="AF109" s="289">
        <f>IF(OR($C109="*",$C109&lt;400),"",IF(AND('201920 DATA'!BE109="*",$C109&gt;=400),"*",IF($C109&gt;=400,ROUND('201920 DATA'!BE109/$C109,2),"")))</f>
        <v>0</v>
      </c>
      <c r="AG109" s="289">
        <f>IF(OR($C109="*",$C109&lt;400),"",IF(AND('201920 DATA'!BF109="*",$C109&gt;=400),"*",IF($C109&gt;=400,ROUND('201920 DATA'!BF109/$C109,2),"")))</f>
        <v>0</v>
      </c>
      <c r="AH109" s="289">
        <f>IF(OR($C109="*",$C109&lt;400),"",IF(AND('201920 DATA'!BG109="*",$C109&gt;=400),"*",IF($C109&gt;=400,ROUND('201920 DATA'!BG109/$C109,2),"")))</f>
        <v>0</v>
      </c>
      <c r="AI109" s="289">
        <f>IF(OR($C109="*",$C109&lt;400),"",IF(AND('201920 DATA'!BH109="*",$C109&gt;=400),"*",IF($C109&gt;=400,ROUND('201920 DATA'!BH109/$C109,2),"")))</f>
        <v>0.04</v>
      </c>
      <c r="AJ109" s="289">
        <f>IF(OR($C109="*",$C109&lt;400),"",IF(AND('201920 DATA'!BI109="*",$C109&gt;=400),"*",IF($C109&gt;=400,ROUND('201920 DATA'!BI109/$C109,2),"")))</f>
        <v>0.05</v>
      </c>
      <c r="AK109" s="289">
        <f>IF(OR($C109="*",$C109&lt;400),"",IF(AND('201920 DATA'!BJ109="*",$C109&gt;=400),"*",IF($C109&gt;=400,ROUND('201920 DATA'!BJ109/$C109,2),"")))</f>
        <v>0</v>
      </c>
      <c r="AL109" s="289">
        <f>IF(OR($C109="*",$C109&lt;400),"",IF(AND('201920 DATA'!BK109="*",$C109&gt;=400),"*",IF($C109&gt;=400,ROUND('201920 DATA'!BK109/$C109,2),"")))</f>
        <v>0</v>
      </c>
      <c r="AM109" s="289">
        <f>IF(OR($C109="*",$C109&lt;400),"",IF(AND('201920 DATA'!BL109="*",$C109&gt;=400),"*",IF($C109&gt;=400,ROUND('201920 DATA'!BL109/$C109,2),"")))</f>
        <v>0</v>
      </c>
      <c r="AN109" s="289">
        <f>IF(OR($C109="*",$C109&lt;400),"",IF(AND('201920 DATA'!BM109="*",$C109&gt;=400),"*",IF($C109&gt;=400,ROUND('201920 DATA'!BM109/$C109,2),"")))</f>
        <v>0</v>
      </c>
      <c r="AO109" s="289">
        <f>IF(OR($C109="*",$C109&lt;400),"",IF(AND('201920 DATA'!BN109="*",$C109&gt;=400),"*",IF($C109&gt;=400,ROUND('201920 DATA'!BN109/$C109,2),"")))</f>
        <v>0</v>
      </c>
      <c r="AP109" s="289">
        <f>IF(OR($C109="*",$C109&lt;400),"",IF(AND('201920 DATA'!BO109="*",$C109&gt;=400),"*",IF($C109&gt;=400,ROUND('201920 DATA'!BO109/$C109,2),"")))</f>
        <v>0.89</v>
      </c>
      <c r="AQ109" s="289" t="str">
        <f>IF(OR($C109="*",$C109&lt;400),"",IF(AND('201920 DATA'!BP109="*",$C109&gt;=400),"*",IF($C109&gt;=400,ROUND('201920 DATA'!BP109/$C109,2),"")))</f>
        <v>*</v>
      </c>
      <c r="AR109" s="289">
        <f>IF(OR($C109="*",$C109&lt;400),"",IF(AND('201920 DATA'!BQ109="*",$C109&gt;=400),"*",IF($C109&gt;=400,ROUND('201920 DATA'!BQ109/$C109,2),"")))</f>
        <v>0</v>
      </c>
      <c r="AS109" s="289">
        <f>IF(OR($C109="*",$C109&lt;400),"",IF(AND('201920 DATA'!BR109="*",$C109&gt;=400),"*",IF($C109&gt;=400,ROUND('201920 DATA'!BR109/$C109,2),"")))</f>
        <v>0</v>
      </c>
      <c r="AT109" s="289" t="str">
        <f>IF(OR($C109="*",$C109&lt;400),"",IF(AND('201920 DATA'!BS109="*",$C109&gt;=400),"*",IF($C109&gt;=400,ROUND('201920 DATA'!BS109/$C109,2),"")))</f>
        <v>*</v>
      </c>
      <c r="AU109" s="289" t="str">
        <f>IF(OR($C109="*",$C109&lt;400),"",IF(AND('201920 DATA'!BT109="*",$C109&gt;=400),"*",IF($C109&gt;=400,ROUND('201920 DATA'!BT109/$C109,2),"")))</f>
        <v>*</v>
      </c>
      <c r="AV109" s="289" t="str">
        <f>IF(OR($C109="*",$C109&lt;400),"",IF(AND('201920 DATA'!BU109="*",$C109&gt;=400),"*",IF($C109&gt;=400,ROUND('201920 DATA'!BU109/$C109,2),"")))</f>
        <v>*</v>
      </c>
      <c r="AW109" s="289">
        <f>IF(OR($C109="*",$C109&lt;400),"",IF(AND('201920 DATA'!BV109="*",$C109&gt;=400),"*",IF($C109&gt;=400,ROUND('201920 DATA'!BV109/$C109,2),"")))</f>
        <v>0</v>
      </c>
      <c r="AX109" s="289" t="str">
        <f>IF(OR($C109="*",$C109&lt;400),"",IF(AND('201920 DATA'!BW109="*",$C109&gt;=400),"*",IF($C109&gt;=400,ROUND('201920 DATA'!BW109/$C109,2),"")))</f>
        <v>*</v>
      </c>
      <c r="AZ109" s="365">
        <v>690</v>
      </c>
    </row>
    <row r="110" spans="1:52" x14ac:dyDescent="0.2">
      <c r="A110" s="373" t="s">
        <v>284</v>
      </c>
      <c r="B110" s="287">
        <f>'201920 DATA'!B110</f>
        <v>3035</v>
      </c>
      <c r="C110" s="288">
        <f>'201920 DATA'!C110</f>
        <v>3035</v>
      </c>
      <c r="D110" s="293">
        <f>'201920 DATA'!FQ110</f>
        <v>3035</v>
      </c>
      <c r="F110" s="313">
        <f t="shared" si="2"/>
        <v>0.14000000000000001</v>
      </c>
      <c r="G110" s="295">
        <f t="shared" si="3"/>
        <v>1</v>
      </c>
      <c r="H110" s="289">
        <f>IF(OR($C110="*",$C110&lt;400),"",IF(AND('201920 DATA'!F110="*",$C110&gt;=400),"*",IF($C110&gt;=400,ROUND('201920 DATA'!F110/$C110,2),"")))</f>
        <v>0</v>
      </c>
      <c r="I110" s="296">
        <f>IF(OR($B110="*",$B110&lt;400),"",IF(AND('201920 DATA'!Y110="*",$B110&gt;=400),"*",IF($B110&gt;=400,ROUND('201920 DATA'!Y110/$B110,2),"")))</f>
        <v>0</v>
      </c>
      <c r="J110" s="296">
        <f>IF(OR($B110="*",$B110&lt;400),"",IF(AND('201920 DATA'!Z110="*",$B110&gt;=400),"*",IF($B110&gt;=400,ROUND('201920 DATA'!Z110/$B110,2),"")))</f>
        <v>0.01</v>
      </c>
      <c r="K110" s="296">
        <f>IF(OR($B110="*",$B110&lt;400),"",IF(AND('201920 DATA'!AA110="*",$B110&gt;=400),"*",IF($B110&gt;=400,ROUND('201920 DATA'!AA110/$B110,2),"")))</f>
        <v>0.04</v>
      </c>
      <c r="L110" s="296">
        <f>IF(OR($B110="*",$B110&lt;400),"",IF(AND('201920 DATA'!AB110="*",$B110&gt;=400),"*",IF($B110&gt;=400,ROUND('201920 DATA'!AB110/$B110,2),"")))</f>
        <v>0.15</v>
      </c>
      <c r="M110" s="296">
        <f>IF(OR($B110="*",$B110&lt;400),"",IF(AND('201920 DATA'!AC110="*",$B110&gt;=400),"*",IF($B110&gt;=400,ROUND('201920 DATA'!AC110/$B110,2),"")))</f>
        <v>0.36</v>
      </c>
      <c r="N110" s="296">
        <f>IF(OR($B110="*",$B110&lt;400),"",IF(AND('201920 DATA'!AD110="*",$B110&gt;=400),"*",IF($B110&gt;=400,ROUND('201920 DATA'!AD110/$B110,2),"")))</f>
        <v>0.42</v>
      </c>
      <c r="O110" s="296">
        <f>IF(OR($B110="*",$B110&lt;400),"",IF(AND('201920 DATA'!AE110="*",$B110&gt;=400),"*",IF($B110&gt;=400,ROUND('201920 DATA'!AE110/$B110,2),"")))</f>
        <v>0.02</v>
      </c>
      <c r="P110" s="297"/>
      <c r="Q110" s="296">
        <f>IF(OR($B110="*",$B110&lt;400),"",IF(AND('201920 DATA'!FO110="*",$B110&gt;=400),"*",IF($B110&gt;=400,ROUND('201920 DATA'!FO110/$B110,2),"")))</f>
        <v>0.96</v>
      </c>
      <c r="R110" s="289">
        <f>IF(OR($C110="*",$C110&lt;400),"",IF(AND('201920 DATA'!F110="*",$C110&gt;=400),"*",IF($C110&gt;=400,ROUND('201920 DATA'!F110/$C110,2),"")))</f>
        <v>0</v>
      </c>
      <c r="S110" s="289">
        <f>IF(OR($C110="*",$C110&lt;400),"",IF(AND('201920 DATA'!G110="*",$C110&gt;=400),"*",IF($C110&gt;=400,ROUND('201920 DATA'!G110/$C110,2),"")))</f>
        <v>0</v>
      </c>
      <c r="T110" s="289">
        <f>IF(OR($C110="*",$C110&lt;400),"",IF(AND('201920 DATA'!H110="*",$C110&gt;=400),"*",IF($C110&gt;=400,ROUND('201920 DATA'!H110/$C110,2),"")))</f>
        <v>1</v>
      </c>
      <c r="U110" s="289">
        <f>IF(OR($C110="*",$C110&lt;400),"",IF(AND('201920 DATA'!FP110="*",$C110&gt;=400),"*",IF($C110&gt;=400,ROUND('201920 DATA'!FP110/$C110,2),"")))</f>
        <v>0</v>
      </c>
      <c r="V110" s="312">
        <f>IF(OR($D110="*",$D110&lt;400),"",IF(AND('201920 DATA'!M110="*",$D110&gt;=400),"*",IF($D110&gt;=400,ROUND('201920 DATA'!M110/$D110,2),"")))</f>
        <v>0.02</v>
      </c>
      <c r="W110" s="312">
        <f>IF(OR($D110="*",$D110&lt;400),"",IF(AND('201920 DATA'!N110="*",$D110&gt;=400),"*",IF($D110&gt;=400,ROUND('201920 DATA'!N110/$D110,2),"")))</f>
        <v>0.16</v>
      </c>
      <c r="X110" s="312">
        <f>IF(OR($D110="*",$D110&lt;400),"",IF(AND('201920 DATA'!O110="*",$D110&gt;=400),"*",IF($D110&gt;=400,ROUND('201920 DATA'!O110/$D110,2),"")))</f>
        <v>0.33</v>
      </c>
      <c r="Y110" s="312">
        <f>IF(OR($D110="*",$D110&lt;400),"",IF(AND('201920 DATA'!P110="*",$D110&gt;=400),"*",IF($D110&gt;=400,ROUND('201920 DATA'!P110/$D110,2),"")))</f>
        <v>0.27</v>
      </c>
      <c r="Z110" s="312">
        <f>IF(OR($D110="*",$D110&lt;400),"",IF(AND('201920 DATA'!Q110="*",$D110&gt;=400),"*",IF($D110&gt;=400,ROUND('201920 DATA'!Q110/$D110,2),"")))</f>
        <v>0.19</v>
      </c>
      <c r="AA110" s="312">
        <f>IF(OR($D110="*",$D110&lt;400),"",IF(AND('201920 DATA'!R110="*",$D110&gt;=400),"*",IF($D110&gt;=400,ROUND('201920 DATA'!R110/$D110,2),"")))</f>
        <v>0.03</v>
      </c>
      <c r="AB110" s="312">
        <f>IF(OR($D110="*",$D110&lt;400),"",IF(AND('201920 DATA'!S110="*",$D110&gt;=400),"*",IF($D110&gt;=400,ROUND('201920 DATA'!S110/$D110,2),"")))</f>
        <v>0.01</v>
      </c>
      <c r="AC110" s="312">
        <f>IF(OR($D110="*",$D110&lt;400),"",IF(AND('201920 DATA'!T110="*",$D110&gt;=400),"*",IF($D110&gt;=400,ROUND('201920 DATA'!T110/$D110,2),"")))</f>
        <v>0</v>
      </c>
      <c r="AD110" s="289">
        <f>IF(OR($C110="*",$C110&lt;400),"",IF(AND('201920 DATA'!BC110="*",$C110&gt;=400),"*",IF($C110&gt;=400,ROUND('201920 DATA'!BC110/$C110,2),"")))</f>
        <v>0</v>
      </c>
      <c r="AE110" s="289" t="str">
        <f>IF(OR($C110="*",$C110&lt;400),"",IF(AND('201920 DATA'!BD110="*",$C110&gt;=400),"*",IF($C110&gt;=400,ROUND('201920 DATA'!BD110/$C110,2),"")))</f>
        <v>*</v>
      </c>
      <c r="AF110" s="289">
        <f>IF(OR($C110="*",$C110&lt;400),"",IF(AND('201920 DATA'!BE110="*",$C110&gt;=400),"*",IF($C110&gt;=400,ROUND('201920 DATA'!BE110/$C110,2),"")))</f>
        <v>0</v>
      </c>
      <c r="AG110" s="289">
        <f>IF(OR($C110="*",$C110&lt;400),"",IF(AND('201920 DATA'!BF110="*",$C110&gt;=400),"*",IF($C110&gt;=400,ROUND('201920 DATA'!BF110/$C110,2),"")))</f>
        <v>0</v>
      </c>
      <c r="AH110" s="289">
        <f>IF(OR($C110="*",$C110&lt;400),"",IF(AND('201920 DATA'!BG110="*",$C110&gt;=400),"*",IF($C110&gt;=400,ROUND('201920 DATA'!BG110/$C110,2),"")))</f>
        <v>0</v>
      </c>
      <c r="AI110" s="289">
        <f>IF(OR($C110="*",$C110&lt;400),"",IF(AND('201920 DATA'!BH110="*",$C110&gt;=400),"*",IF($C110&gt;=400,ROUND('201920 DATA'!BH110/$C110,2),"")))</f>
        <v>0.03</v>
      </c>
      <c r="AJ110" s="289">
        <f>IF(OR($C110="*",$C110&lt;400),"",IF(AND('201920 DATA'!BI110="*",$C110&gt;=400),"*",IF($C110&gt;=400,ROUND('201920 DATA'!BI110/$C110,2),"")))</f>
        <v>0.63</v>
      </c>
      <c r="AK110" s="289">
        <f>IF(OR($C110="*",$C110&lt;400),"",IF(AND('201920 DATA'!BJ110="*",$C110&gt;=400),"*",IF($C110&gt;=400,ROUND('201920 DATA'!BJ110/$C110,2),"")))</f>
        <v>0</v>
      </c>
      <c r="AL110" s="289">
        <f>IF(OR($C110="*",$C110&lt;400),"",IF(AND('201920 DATA'!BK110="*",$C110&gt;=400),"*",IF($C110&gt;=400,ROUND('201920 DATA'!BK110/$C110,2),"")))</f>
        <v>0</v>
      </c>
      <c r="AM110" s="289">
        <f>IF(OR($C110="*",$C110&lt;400),"",IF(AND('201920 DATA'!BL110="*",$C110&gt;=400),"*",IF($C110&gt;=400,ROUND('201920 DATA'!BL110/$C110,2),"")))</f>
        <v>0</v>
      </c>
      <c r="AN110" s="289">
        <f>IF(OR($C110="*",$C110&lt;400),"",IF(AND('201920 DATA'!BM110="*",$C110&gt;=400),"*",IF($C110&gt;=400,ROUND('201920 DATA'!BM110/$C110,2),"")))</f>
        <v>0.04</v>
      </c>
      <c r="AO110" s="289" t="str">
        <f>IF(OR($C110="*",$C110&lt;400),"",IF(AND('201920 DATA'!BN110="*",$C110&gt;=400),"*",IF($C110&gt;=400,ROUND('201920 DATA'!BN110/$C110,2),"")))</f>
        <v>*</v>
      </c>
      <c r="AP110" s="289">
        <f>IF(OR($C110="*",$C110&lt;400),"",IF(AND('201920 DATA'!BO110="*",$C110&gt;=400),"*",IF($C110&gt;=400,ROUND('201920 DATA'!BO110/$C110,2),"")))</f>
        <v>0.3</v>
      </c>
      <c r="AQ110" s="289">
        <f>IF(OR($C110="*",$C110&lt;400),"",IF(AND('201920 DATA'!BP110="*",$C110&gt;=400),"*",IF($C110&gt;=400,ROUND('201920 DATA'!BP110/$C110,2),"")))</f>
        <v>0</v>
      </c>
      <c r="AR110" s="289">
        <f>IF(OR($C110="*",$C110&lt;400),"",IF(AND('201920 DATA'!BQ110="*",$C110&gt;=400),"*",IF($C110&gt;=400,ROUND('201920 DATA'!BQ110/$C110,2),"")))</f>
        <v>0</v>
      </c>
      <c r="AS110" s="289">
        <f>IF(OR($C110="*",$C110&lt;400),"",IF(AND('201920 DATA'!BR110="*",$C110&gt;=400),"*",IF($C110&gt;=400,ROUND('201920 DATA'!BR110/$C110,2),"")))</f>
        <v>0</v>
      </c>
      <c r="AT110" s="289" t="str">
        <f>IF(OR($C110="*",$C110&lt;400),"",IF(AND('201920 DATA'!BS110="*",$C110&gt;=400),"*",IF($C110&gt;=400,ROUND('201920 DATA'!BS110/$C110,2),"")))</f>
        <v>*</v>
      </c>
      <c r="AU110" s="289">
        <f>IF(OR($C110="*",$C110&lt;400),"",IF(AND('201920 DATA'!BT110="*",$C110&gt;=400),"*",IF($C110&gt;=400,ROUND('201920 DATA'!BT110/$C110,2),"")))</f>
        <v>0</v>
      </c>
      <c r="AV110" s="289" t="str">
        <f>IF(OR($C110="*",$C110&lt;400),"",IF(AND('201920 DATA'!BU110="*",$C110&gt;=400),"*",IF($C110&gt;=400,ROUND('201920 DATA'!BU110/$C110,2),"")))</f>
        <v>*</v>
      </c>
      <c r="AW110" s="289">
        <f>IF(OR($C110="*",$C110&lt;400),"",IF(AND('201920 DATA'!BV110="*",$C110&gt;=400),"*",IF($C110&gt;=400,ROUND('201920 DATA'!BV110/$C110,2),"")))</f>
        <v>0</v>
      </c>
      <c r="AX110" s="289" t="str">
        <f>IF(OR($C110="*",$C110&lt;400),"",IF(AND('201920 DATA'!BW110="*",$C110&gt;=400),"*",IF($C110&gt;=400,ROUND('201920 DATA'!BW110/$C110,2),"")))</f>
        <v>*</v>
      </c>
      <c r="AZ110" s="365">
        <v>2605</v>
      </c>
    </row>
    <row r="111" spans="1:52" x14ac:dyDescent="0.2">
      <c r="A111" s="373" t="s">
        <v>558</v>
      </c>
      <c r="B111" s="287">
        <f>'201920 DATA'!B111</f>
        <v>205</v>
      </c>
      <c r="C111" s="288">
        <f>'201920 DATA'!C111</f>
        <v>205</v>
      </c>
      <c r="D111" s="293">
        <f>'201920 DATA'!FQ111</f>
        <v>185</v>
      </c>
      <c r="F111" s="313" t="str">
        <f t="shared" si="2"/>
        <v/>
      </c>
      <c r="G111" s="295" t="str">
        <f t="shared" si="3"/>
        <v/>
      </c>
      <c r="H111" s="289" t="str">
        <f>IF(OR($C111="*",$C111&lt;400),"",IF(AND('201920 DATA'!F111="*",$C111&gt;=400),"*",IF($C111&gt;=400,ROUND('201920 DATA'!F111/$C111,2),"")))</f>
        <v/>
      </c>
      <c r="I111" s="296" t="str">
        <f>IF(OR($B111="*",$B111&lt;400),"",IF(AND('201920 DATA'!Y111="*",$B111&gt;=400),"*",IF($B111&gt;=400,ROUND('201920 DATA'!Y111/$B111,2),"")))</f>
        <v/>
      </c>
      <c r="J111" s="296" t="str">
        <f>IF(OR($B111="*",$B111&lt;400),"",IF(AND('201920 DATA'!Z111="*",$B111&gt;=400),"*",IF($B111&gt;=400,ROUND('201920 DATA'!Z111/$B111,2),"")))</f>
        <v/>
      </c>
      <c r="K111" s="296" t="str">
        <f>IF(OR($B111="*",$B111&lt;400),"",IF(AND('201920 DATA'!AA111="*",$B111&gt;=400),"*",IF($B111&gt;=400,ROUND('201920 DATA'!AA111/$B111,2),"")))</f>
        <v/>
      </c>
      <c r="L111" s="296" t="str">
        <f>IF(OR($B111="*",$B111&lt;400),"",IF(AND('201920 DATA'!AB111="*",$B111&gt;=400),"*",IF($B111&gt;=400,ROUND('201920 DATA'!AB111/$B111,2),"")))</f>
        <v/>
      </c>
      <c r="M111" s="296" t="str">
        <f>IF(OR($B111="*",$B111&lt;400),"",IF(AND('201920 DATA'!AC111="*",$B111&gt;=400),"*",IF($B111&gt;=400,ROUND('201920 DATA'!AC111/$B111,2),"")))</f>
        <v/>
      </c>
      <c r="N111" s="296" t="str">
        <f>IF(OR($B111="*",$B111&lt;400),"",IF(AND('201920 DATA'!AD111="*",$B111&gt;=400),"*",IF($B111&gt;=400,ROUND('201920 DATA'!AD111/$B111,2),"")))</f>
        <v/>
      </c>
      <c r="O111" s="296" t="str">
        <f>IF(OR($B111="*",$B111&lt;400),"",IF(AND('201920 DATA'!AE111="*",$B111&gt;=400),"*",IF($B111&gt;=400,ROUND('201920 DATA'!AE111/$B111,2),"")))</f>
        <v/>
      </c>
      <c r="P111" s="297"/>
      <c r="Q111" s="296" t="str">
        <f>IF(OR($B111="*",$B111&lt;400),"",IF(AND('201920 DATA'!FO111="*",$B111&gt;=400),"*",IF($B111&gt;=400,ROUND('201920 DATA'!FO111/$B111,2),"")))</f>
        <v/>
      </c>
      <c r="R111" s="289" t="str">
        <f>IF(OR($C111="*",$C111&lt;400),"",IF(AND('201920 DATA'!F111="*",$C111&gt;=400),"*",IF($C111&gt;=400,ROUND('201920 DATA'!F111/$C111,2),"")))</f>
        <v/>
      </c>
      <c r="S111" s="289" t="str">
        <f>IF(OR($C111="*",$C111&lt;400),"",IF(AND('201920 DATA'!G111="*",$C111&gt;=400),"*",IF($C111&gt;=400,ROUND('201920 DATA'!G111/$C111,2),"")))</f>
        <v/>
      </c>
      <c r="T111" s="289" t="str">
        <f>IF(OR($C111="*",$C111&lt;400),"",IF(AND('201920 DATA'!H111="*",$C111&gt;=400),"*",IF($C111&gt;=400,ROUND('201920 DATA'!H111/$C111,2),"")))</f>
        <v/>
      </c>
      <c r="U111" s="289" t="str">
        <f>IF(OR($C111="*",$C111&lt;400),"",IF(AND('201920 DATA'!FP111="*",$C111&gt;=400),"*",IF($C111&gt;=400,ROUND('201920 DATA'!FP111/$C111,2),"")))</f>
        <v/>
      </c>
      <c r="V111" s="312" t="str">
        <f>IF(OR($D111="*",$D111&lt;400),"",IF(AND('201920 DATA'!M111="*",$D111&gt;=400),"*",IF($D111&gt;=400,ROUND('201920 DATA'!M111/$D111,2),"")))</f>
        <v/>
      </c>
      <c r="W111" s="312" t="str">
        <f>IF(OR($D111="*",$D111&lt;400),"",IF(AND('201920 DATA'!N111="*",$D111&gt;=400),"*",IF($D111&gt;=400,ROUND('201920 DATA'!N111/$D111,2),"")))</f>
        <v/>
      </c>
      <c r="X111" s="312" t="str">
        <f>IF(OR($D111="*",$D111&lt;400),"",IF(AND('201920 DATA'!O111="*",$D111&gt;=400),"*",IF($D111&gt;=400,ROUND('201920 DATA'!O111/$D111,2),"")))</f>
        <v/>
      </c>
      <c r="Y111" s="312" t="str">
        <f>IF(OR($D111="*",$D111&lt;400),"",IF(AND('201920 DATA'!P111="*",$D111&gt;=400),"*",IF($D111&gt;=400,ROUND('201920 DATA'!P111/$D111,2),"")))</f>
        <v/>
      </c>
      <c r="Z111" s="312" t="str">
        <f>IF(OR($D111="*",$D111&lt;400),"",IF(AND('201920 DATA'!Q111="*",$D111&gt;=400),"*",IF($D111&gt;=400,ROUND('201920 DATA'!Q111/$D111,2),"")))</f>
        <v/>
      </c>
      <c r="AA111" s="312" t="str">
        <f>IF(OR($D111="*",$D111&lt;400),"",IF(AND('201920 DATA'!R111="*",$D111&gt;=400),"*",IF($D111&gt;=400,ROUND('201920 DATA'!R111/$D111,2),"")))</f>
        <v/>
      </c>
      <c r="AB111" s="312" t="str">
        <f>IF(OR($D111="*",$D111&lt;400),"",IF(AND('201920 DATA'!S111="*",$D111&gt;=400),"*",IF($D111&gt;=400,ROUND('201920 DATA'!S111/$D111,2),"")))</f>
        <v/>
      </c>
      <c r="AC111" s="312" t="str">
        <f>IF(OR($D111="*",$D111&lt;400),"",IF(AND('201920 DATA'!T111="*",$D111&gt;=400),"*",IF($D111&gt;=400,ROUND('201920 DATA'!T111/$D111,2),"")))</f>
        <v/>
      </c>
      <c r="AD111" s="289" t="str">
        <f>IF(OR($C111="*",$C111&lt;400),"",IF(AND('201920 DATA'!BC111="*",$C111&gt;=400),"*",IF($C111&gt;=400,ROUND('201920 DATA'!BC111/$C111,2),"")))</f>
        <v/>
      </c>
      <c r="AE111" s="289" t="str">
        <f>IF(OR($C111="*",$C111&lt;400),"",IF(AND('201920 DATA'!BD111="*",$C111&gt;=400),"*",IF($C111&gt;=400,ROUND('201920 DATA'!BD111/$C111,2),"")))</f>
        <v/>
      </c>
      <c r="AF111" s="289" t="str">
        <f>IF(OR($C111="*",$C111&lt;400),"",IF(AND('201920 DATA'!BE111="*",$C111&gt;=400),"*",IF($C111&gt;=400,ROUND('201920 DATA'!BE111/$C111,2),"")))</f>
        <v/>
      </c>
      <c r="AG111" s="289" t="str">
        <f>IF(OR($C111="*",$C111&lt;400),"",IF(AND('201920 DATA'!BF111="*",$C111&gt;=400),"*",IF($C111&gt;=400,ROUND('201920 DATA'!BF111/$C111,2),"")))</f>
        <v/>
      </c>
      <c r="AH111" s="289" t="str">
        <f>IF(OR($C111="*",$C111&lt;400),"",IF(AND('201920 DATA'!BG111="*",$C111&gt;=400),"*",IF($C111&gt;=400,ROUND('201920 DATA'!BG111/$C111,2),"")))</f>
        <v/>
      </c>
      <c r="AI111" s="289" t="str">
        <f>IF(OR($C111="*",$C111&lt;400),"",IF(AND('201920 DATA'!BH111="*",$C111&gt;=400),"*",IF($C111&gt;=400,ROUND('201920 DATA'!BH111/$C111,2),"")))</f>
        <v/>
      </c>
      <c r="AJ111" s="289" t="str">
        <f>IF(OR($C111="*",$C111&lt;400),"",IF(AND('201920 DATA'!BI111="*",$C111&gt;=400),"*",IF($C111&gt;=400,ROUND('201920 DATA'!BI111/$C111,2),"")))</f>
        <v/>
      </c>
      <c r="AK111" s="289" t="str">
        <f>IF(OR($C111="*",$C111&lt;400),"",IF(AND('201920 DATA'!BJ111="*",$C111&gt;=400),"*",IF($C111&gt;=400,ROUND('201920 DATA'!BJ111/$C111,2),"")))</f>
        <v/>
      </c>
      <c r="AL111" s="289" t="str">
        <f>IF(OR($C111="*",$C111&lt;400),"",IF(AND('201920 DATA'!BK111="*",$C111&gt;=400),"*",IF($C111&gt;=400,ROUND('201920 DATA'!BK111/$C111,2),"")))</f>
        <v/>
      </c>
      <c r="AM111" s="289" t="str">
        <f>IF(OR($C111="*",$C111&lt;400),"",IF(AND('201920 DATA'!BL111="*",$C111&gt;=400),"*",IF($C111&gt;=400,ROUND('201920 DATA'!BL111/$C111,2),"")))</f>
        <v/>
      </c>
      <c r="AN111" s="289" t="str">
        <f>IF(OR($C111="*",$C111&lt;400),"",IF(AND('201920 DATA'!BM111="*",$C111&gt;=400),"*",IF($C111&gt;=400,ROUND('201920 DATA'!BM111/$C111,2),"")))</f>
        <v/>
      </c>
      <c r="AO111" s="289" t="str">
        <f>IF(OR($C111="*",$C111&lt;400),"",IF(AND('201920 DATA'!BN111="*",$C111&gt;=400),"*",IF($C111&gt;=400,ROUND('201920 DATA'!BN111/$C111,2),"")))</f>
        <v/>
      </c>
      <c r="AP111" s="289" t="str">
        <f>IF(OR($C111="*",$C111&lt;400),"",IF(AND('201920 DATA'!BO111="*",$C111&gt;=400),"*",IF($C111&gt;=400,ROUND('201920 DATA'!BO111/$C111,2),"")))</f>
        <v/>
      </c>
      <c r="AQ111" s="289" t="str">
        <f>IF(OR($C111="*",$C111&lt;400),"",IF(AND('201920 DATA'!BP111="*",$C111&gt;=400),"*",IF($C111&gt;=400,ROUND('201920 DATA'!BP111/$C111,2),"")))</f>
        <v/>
      </c>
      <c r="AR111" s="289" t="str">
        <f>IF(OR($C111="*",$C111&lt;400),"",IF(AND('201920 DATA'!BQ111="*",$C111&gt;=400),"*",IF($C111&gt;=400,ROUND('201920 DATA'!BQ111/$C111,2),"")))</f>
        <v/>
      </c>
      <c r="AS111" s="289" t="str">
        <f>IF(OR($C111="*",$C111&lt;400),"",IF(AND('201920 DATA'!BR111="*",$C111&gt;=400),"*",IF($C111&gt;=400,ROUND('201920 DATA'!BR111/$C111,2),"")))</f>
        <v/>
      </c>
      <c r="AT111" s="289" t="str">
        <f>IF(OR($C111="*",$C111&lt;400),"",IF(AND('201920 DATA'!BS111="*",$C111&gt;=400),"*",IF($C111&gt;=400,ROUND('201920 DATA'!BS111/$C111,2),"")))</f>
        <v/>
      </c>
      <c r="AU111" s="289" t="str">
        <f>IF(OR($C111="*",$C111&lt;400),"",IF(AND('201920 DATA'!BT111="*",$C111&gt;=400),"*",IF($C111&gt;=400,ROUND('201920 DATA'!BT111/$C111,2),"")))</f>
        <v/>
      </c>
      <c r="AV111" s="289" t="str">
        <f>IF(OR($C111="*",$C111&lt;400),"",IF(AND('201920 DATA'!BU111="*",$C111&gt;=400),"*",IF($C111&gt;=400,ROUND('201920 DATA'!BU111/$C111,2),"")))</f>
        <v/>
      </c>
      <c r="AW111" s="289" t="str">
        <f>IF(OR($C111="*",$C111&lt;400),"",IF(AND('201920 DATA'!BV111="*",$C111&gt;=400),"*",IF($C111&gt;=400,ROUND('201920 DATA'!BV111/$C111,2),"")))</f>
        <v/>
      </c>
      <c r="AX111" s="289" t="str">
        <f>IF(OR($C111="*",$C111&lt;400),"",IF(AND('201920 DATA'!BW111="*",$C111&gt;=400),"*",IF($C111&gt;=400,ROUND('201920 DATA'!BW111/$C111,2),"")))</f>
        <v/>
      </c>
      <c r="AZ111" s="365">
        <v>280</v>
      </c>
    </row>
    <row r="112" spans="1:52" x14ac:dyDescent="0.2">
      <c r="A112" s="373" t="s">
        <v>578</v>
      </c>
      <c r="B112" s="287">
        <f>'201920 DATA'!B112</f>
        <v>645</v>
      </c>
      <c r="C112" s="288">
        <f>'201920 DATA'!C112</f>
        <v>645</v>
      </c>
      <c r="D112" s="293">
        <f>'201920 DATA'!FQ112</f>
        <v>645</v>
      </c>
      <c r="F112" s="313">
        <f t="shared" si="2"/>
        <v>-0.12</v>
      </c>
      <c r="G112" s="295">
        <f t="shared" si="3"/>
        <v>1</v>
      </c>
      <c r="H112" s="289">
        <f>IF(OR($C112="*",$C112&lt;400),"",IF(AND('201920 DATA'!F112="*",$C112&gt;=400),"*",IF($C112&gt;=400,ROUND('201920 DATA'!F112/$C112,2),"")))</f>
        <v>0</v>
      </c>
      <c r="I112" s="296">
        <f>IF(OR($B112="*",$B112&lt;400),"",IF(AND('201920 DATA'!Y112="*",$B112&gt;=400),"*",IF($B112&gt;=400,ROUND('201920 DATA'!Y112/$B112,2),"")))</f>
        <v>0</v>
      </c>
      <c r="J112" s="296">
        <f>IF(OR($B112="*",$B112&lt;400),"",IF(AND('201920 DATA'!Z112="*",$B112&gt;=400),"*",IF($B112&gt;=400,ROUND('201920 DATA'!Z112/$B112,2),"")))</f>
        <v>0.04</v>
      </c>
      <c r="K112" s="296">
        <f>IF(OR($B112="*",$B112&lt;400),"",IF(AND('201920 DATA'!AA112="*",$B112&gt;=400),"*",IF($B112&gt;=400,ROUND('201920 DATA'!AA112/$B112,2),"")))</f>
        <v>0.08</v>
      </c>
      <c r="L112" s="296">
        <f>IF(OR($B112="*",$B112&lt;400),"",IF(AND('201920 DATA'!AB112="*",$B112&gt;=400),"*",IF($B112&gt;=400,ROUND('201920 DATA'!AB112/$B112,2),"")))</f>
        <v>0.23</v>
      </c>
      <c r="M112" s="296">
        <f>IF(OR($B112="*",$B112&lt;400),"",IF(AND('201920 DATA'!AC112="*",$B112&gt;=400),"*",IF($B112&gt;=400,ROUND('201920 DATA'!AC112/$B112,2),"")))</f>
        <v>0.45</v>
      </c>
      <c r="N112" s="296">
        <f>IF(OR($B112="*",$B112&lt;400),"",IF(AND('201920 DATA'!AD112="*",$B112&gt;=400),"*",IF($B112&gt;=400,ROUND('201920 DATA'!AD112/$B112,2),"")))</f>
        <v>0.19</v>
      </c>
      <c r="O112" s="296" t="str">
        <f>IF(OR($B112="*",$B112&lt;400),"",IF(AND('201920 DATA'!AE112="*",$B112&gt;=400),"*",IF($B112&gt;=400,ROUND('201920 DATA'!AE112/$B112,2),"")))</f>
        <v>*</v>
      </c>
      <c r="P112" s="297"/>
      <c r="Q112" s="296">
        <f>IF(OR($B112="*",$B112&lt;400),"",IF(AND('201920 DATA'!FO112="*",$B112&gt;=400),"*",IF($B112&gt;=400,ROUND('201920 DATA'!FO112/$B112,2),"")))</f>
        <v>0.97</v>
      </c>
      <c r="R112" s="289">
        <f>IF(OR($C112="*",$C112&lt;400),"",IF(AND('201920 DATA'!F112="*",$C112&gt;=400),"*",IF($C112&gt;=400,ROUND('201920 DATA'!F112/$C112,2),"")))</f>
        <v>0</v>
      </c>
      <c r="S112" s="289">
        <f>IF(OR($C112="*",$C112&lt;400),"",IF(AND('201920 DATA'!G112="*",$C112&gt;=400),"*",IF($C112&gt;=400,ROUND('201920 DATA'!G112/$C112,2),"")))</f>
        <v>0</v>
      </c>
      <c r="T112" s="289">
        <f>IF(OR($C112="*",$C112&lt;400),"",IF(AND('201920 DATA'!H112="*",$C112&gt;=400),"*",IF($C112&gt;=400,ROUND('201920 DATA'!H112/$C112,2),"")))</f>
        <v>1</v>
      </c>
      <c r="U112" s="289">
        <f>IF(OR($C112="*",$C112&lt;400),"",IF(AND('201920 DATA'!FP112="*",$C112&gt;=400),"*",IF($C112&gt;=400,ROUND('201920 DATA'!FP112/$C112,2),"")))</f>
        <v>0</v>
      </c>
      <c r="V112" s="312">
        <f>IF(OR($D112="*",$D112&lt;400),"",IF(AND('201920 DATA'!M112="*",$D112&gt;=400),"*",IF($D112&gt;=400,ROUND('201920 DATA'!M112/$D112,2),"")))</f>
        <v>0.08</v>
      </c>
      <c r="W112" s="312">
        <f>IF(OR($D112="*",$D112&lt;400),"",IF(AND('201920 DATA'!N112="*",$D112&gt;=400),"*",IF($D112&gt;=400,ROUND('201920 DATA'!N112/$D112,2),"")))</f>
        <v>0.23</v>
      </c>
      <c r="X112" s="312">
        <f>IF(OR($D112="*",$D112&lt;400),"",IF(AND('201920 DATA'!O112="*",$D112&gt;=400),"*",IF($D112&gt;=400,ROUND('201920 DATA'!O112/$D112,2),"")))</f>
        <v>0.35</v>
      </c>
      <c r="Y112" s="312">
        <f>IF(OR($D112="*",$D112&lt;400),"",IF(AND('201920 DATA'!P112="*",$D112&gt;=400),"*",IF($D112&gt;=400,ROUND('201920 DATA'!P112/$D112,2),"")))</f>
        <v>0.26</v>
      </c>
      <c r="Z112" s="312">
        <f>IF(OR($D112="*",$D112&lt;400),"",IF(AND('201920 DATA'!Q112="*",$D112&gt;=400),"*",IF($D112&gt;=400,ROUND('201920 DATA'!Q112/$D112,2),"")))</f>
        <v>0.15</v>
      </c>
      <c r="AA112" s="312" t="str">
        <f>IF(OR($D112="*",$D112&lt;400),"",IF(AND('201920 DATA'!R112="*",$D112&gt;=400),"*",IF($D112&gt;=400,ROUND('201920 DATA'!R112/$D112,2),"")))</f>
        <v>*</v>
      </c>
      <c r="AB112" s="312" t="str">
        <f>IF(OR($D112="*",$D112&lt;400),"",IF(AND('201920 DATA'!S112="*",$D112&gt;=400),"*",IF($D112&gt;=400,ROUND('201920 DATA'!S112/$D112,2),"")))</f>
        <v>*</v>
      </c>
      <c r="AC112" s="312" t="str">
        <f>IF(OR($D112="*",$D112&lt;400),"",IF(AND('201920 DATA'!T112="*",$D112&gt;=400),"*",IF($D112&gt;=400,ROUND('201920 DATA'!T112/$D112,2),"")))</f>
        <v>*</v>
      </c>
      <c r="AD112" s="289">
        <f>IF(OR($C112="*",$C112&lt;400),"",IF(AND('201920 DATA'!BC112="*",$C112&gt;=400),"*",IF($C112&gt;=400,ROUND('201920 DATA'!BC112/$C112,2),"")))</f>
        <v>0</v>
      </c>
      <c r="AE112" s="289" t="str">
        <f>IF(OR($C112="*",$C112&lt;400),"",IF(AND('201920 DATA'!BD112="*",$C112&gt;=400),"*",IF($C112&gt;=400,ROUND('201920 DATA'!BD112/$C112,2),"")))</f>
        <v>*</v>
      </c>
      <c r="AF112" s="289" t="str">
        <f>IF(OR($C112="*",$C112&lt;400),"",IF(AND('201920 DATA'!BE112="*",$C112&gt;=400),"*",IF($C112&gt;=400,ROUND('201920 DATA'!BE112/$C112,2),"")))</f>
        <v>*</v>
      </c>
      <c r="AG112" s="289">
        <f>IF(OR($C112="*",$C112&lt;400),"",IF(AND('201920 DATA'!BF112="*",$C112&gt;=400),"*",IF($C112&gt;=400,ROUND('201920 DATA'!BF112/$C112,2),"")))</f>
        <v>0</v>
      </c>
      <c r="AH112" s="289">
        <f>IF(OR($C112="*",$C112&lt;400),"",IF(AND('201920 DATA'!BG112="*",$C112&gt;=400),"*",IF($C112&gt;=400,ROUND('201920 DATA'!BG112/$C112,2),"")))</f>
        <v>0</v>
      </c>
      <c r="AI112" s="289">
        <f>IF(OR($C112="*",$C112&lt;400),"",IF(AND('201920 DATA'!BH112="*",$C112&gt;=400),"*",IF($C112&gt;=400,ROUND('201920 DATA'!BH112/$C112,2),"")))</f>
        <v>0.03</v>
      </c>
      <c r="AJ112" s="289">
        <f>IF(OR($C112="*",$C112&lt;400),"",IF(AND('201920 DATA'!BI112="*",$C112&gt;=400),"*",IF($C112&gt;=400,ROUND('201920 DATA'!BI112/$C112,2),"")))</f>
        <v>0</v>
      </c>
      <c r="AK112" s="289">
        <f>IF(OR($C112="*",$C112&lt;400),"",IF(AND('201920 DATA'!BJ112="*",$C112&gt;=400),"*",IF($C112&gt;=400,ROUND('201920 DATA'!BJ112/$C112,2),"")))</f>
        <v>0</v>
      </c>
      <c r="AL112" s="289">
        <f>IF(OR($C112="*",$C112&lt;400),"",IF(AND('201920 DATA'!BK112="*",$C112&gt;=400),"*",IF($C112&gt;=400,ROUND('201920 DATA'!BK112/$C112,2),"")))</f>
        <v>0</v>
      </c>
      <c r="AM112" s="289">
        <f>IF(OR($C112="*",$C112&lt;400),"",IF(AND('201920 DATA'!BL112="*",$C112&gt;=400),"*",IF($C112&gt;=400,ROUND('201920 DATA'!BL112/$C112,2),"")))</f>
        <v>0</v>
      </c>
      <c r="AN112" s="289">
        <f>IF(OR($C112="*",$C112&lt;400),"",IF(AND('201920 DATA'!BM112="*",$C112&gt;=400),"*",IF($C112&gt;=400,ROUND('201920 DATA'!BM112/$C112,2),"")))</f>
        <v>0</v>
      </c>
      <c r="AO112" s="289" t="str">
        <f>IF(OR($C112="*",$C112&lt;400),"",IF(AND('201920 DATA'!BN112="*",$C112&gt;=400),"*",IF($C112&gt;=400,ROUND('201920 DATA'!BN112/$C112,2),"")))</f>
        <v>*</v>
      </c>
      <c r="AP112" s="289">
        <f>IF(OR($C112="*",$C112&lt;400),"",IF(AND('201920 DATA'!BO112="*",$C112&gt;=400),"*",IF($C112&gt;=400,ROUND('201920 DATA'!BO112/$C112,2),"")))</f>
        <v>0.91</v>
      </c>
      <c r="AQ112" s="289">
        <f>IF(OR($C112="*",$C112&lt;400),"",IF(AND('201920 DATA'!BP112="*",$C112&gt;=400),"*",IF($C112&gt;=400,ROUND('201920 DATA'!BP112/$C112,2),"")))</f>
        <v>0</v>
      </c>
      <c r="AR112" s="289">
        <f>IF(OR($C112="*",$C112&lt;400),"",IF(AND('201920 DATA'!BQ112="*",$C112&gt;=400),"*",IF($C112&gt;=400,ROUND('201920 DATA'!BQ112/$C112,2),"")))</f>
        <v>0</v>
      </c>
      <c r="AS112" s="289">
        <f>IF(OR($C112="*",$C112&lt;400),"",IF(AND('201920 DATA'!BR112="*",$C112&gt;=400),"*",IF($C112&gt;=400,ROUND('201920 DATA'!BR112/$C112,2),"")))</f>
        <v>0</v>
      </c>
      <c r="AT112" s="289" t="str">
        <f>IF(OR($C112="*",$C112&lt;400),"",IF(AND('201920 DATA'!BS112="*",$C112&gt;=400),"*",IF($C112&gt;=400,ROUND('201920 DATA'!BS112/$C112,2),"")))</f>
        <v>*</v>
      </c>
      <c r="AU112" s="289">
        <f>IF(OR($C112="*",$C112&lt;400),"",IF(AND('201920 DATA'!BT112="*",$C112&gt;=400),"*",IF($C112&gt;=400,ROUND('201920 DATA'!BT112/$C112,2),"")))</f>
        <v>0</v>
      </c>
      <c r="AV112" s="289">
        <f>IF(OR($C112="*",$C112&lt;400),"",IF(AND('201920 DATA'!BU112="*",$C112&gt;=400),"*",IF($C112&gt;=400,ROUND('201920 DATA'!BU112/$C112,2),"")))</f>
        <v>0.04</v>
      </c>
      <c r="AW112" s="289">
        <f>IF(OR($C112="*",$C112&lt;400),"",IF(AND('201920 DATA'!BV112="*",$C112&gt;=400),"*",IF($C112&gt;=400,ROUND('201920 DATA'!BV112/$C112,2),"")))</f>
        <v>0</v>
      </c>
      <c r="AX112" s="289">
        <f>IF(OR($C112="*",$C112&lt;400),"",IF(AND('201920 DATA'!BW112="*",$C112&gt;=400),"*",IF($C112&gt;=400,ROUND('201920 DATA'!BW112/$C112,2),"")))</f>
        <v>0</v>
      </c>
      <c r="AZ112" s="365">
        <v>720</v>
      </c>
    </row>
    <row r="113" spans="1:52" x14ac:dyDescent="0.2">
      <c r="A113" s="373" t="s">
        <v>1596</v>
      </c>
      <c r="B113" s="287" t="str">
        <f>'201920 DATA'!B113</f>
        <v>*</v>
      </c>
      <c r="C113" s="288" t="str">
        <f>'201920 DATA'!C113</f>
        <v>*</v>
      </c>
      <c r="D113" s="293">
        <f>'201920 DATA'!FQ113</f>
        <v>0</v>
      </c>
      <c r="F113" s="313" t="str">
        <f t="shared" si="2"/>
        <v/>
      </c>
      <c r="G113" s="295" t="str">
        <f t="shared" si="3"/>
        <v/>
      </c>
      <c r="H113" s="289" t="str">
        <f>IF(OR($C113="*",$C113&lt;400),"",IF(AND('201920 DATA'!F113="*",$C113&gt;=400),"*",IF($C113&gt;=400,ROUND('201920 DATA'!F113/$C113,2),"")))</f>
        <v/>
      </c>
      <c r="I113" s="296" t="str">
        <f>IF(OR($B113="*",$B113&lt;400),"",IF(AND('201920 DATA'!Y113="*",$B113&gt;=400),"*",IF($B113&gt;=400,ROUND('201920 DATA'!Y113/$B113,2),"")))</f>
        <v/>
      </c>
      <c r="J113" s="296" t="str">
        <f>IF(OR($B113="*",$B113&lt;400),"",IF(AND('201920 DATA'!Z113="*",$B113&gt;=400),"*",IF($B113&gt;=400,ROUND('201920 DATA'!Z113/$B113,2),"")))</f>
        <v/>
      </c>
      <c r="K113" s="296" t="str">
        <f>IF(OR($B113="*",$B113&lt;400),"",IF(AND('201920 DATA'!AA113="*",$B113&gt;=400),"*",IF($B113&gt;=400,ROUND('201920 DATA'!AA113/$B113,2),"")))</f>
        <v/>
      </c>
      <c r="L113" s="296" t="str">
        <f>IF(OR($B113="*",$B113&lt;400),"",IF(AND('201920 DATA'!AB113="*",$B113&gt;=400),"*",IF($B113&gt;=400,ROUND('201920 DATA'!AB113/$B113,2),"")))</f>
        <v/>
      </c>
      <c r="M113" s="296" t="str">
        <f>IF(OR($B113="*",$B113&lt;400),"",IF(AND('201920 DATA'!AC113="*",$B113&gt;=400),"*",IF($B113&gt;=400,ROUND('201920 DATA'!AC113/$B113,2),"")))</f>
        <v/>
      </c>
      <c r="N113" s="296" t="str">
        <f>IF(OR($B113="*",$B113&lt;400),"",IF(AND('201920 DATA'!AD113="*",$B113&gt;=400),"*",IF($B113&gt;=400,ROUND('201920 DATA'!AD113/$B113,2),"")))</f>
        <v/>
      </c>
      <c r="O113" s="296" t="str">
        <f>IF(OR($B113="*",$B113&lt;400),"",IF(AND('201920 DATA'!AE113="*",$B113&gt;=400),"*",IF($B113&gt;=400,ROUND('201920 DATA'!AE113/$B113,2),"")))</f>
        <v/>
      </c>
      <c r="P113" s="297"/>
      <c r="Q113" s="296" t="str">
        <f>IF(OR($B113="*",$B113&lt;400),"",IF(AND('201920 DATA'!FO113="*",$B113&gt;=400),"*",IF($B113&gt;=400,ROUND('201920 DATA'!FO113/$B113,2),"")))</f>
        <v/>
      </c>
      <c r="R113" s="289" t="str">
        <f>IF(OR($C113="*",$C113&lt;400),"",IF(AND('201920 DATA'!F113="*",$C113&gt;=400),"*",IF($C113&gt;=400,ROUND('201920 DATA'!F113/$C113,2),"")))</f>
        <v/>
      </c>
      <c r="S113" s="289" t="str">
        <f>IF(OR($C113="*",$C113&lt;400),"",IF(AND('201920 DATA'!G113="*",$C113&gt;=400),"*",IF($C113&gt;=400,ROUND('201920 DATA'!G113/$C113,2),"")))</f>
        <v/>
      </c>
      <c r="T113" s="289" t="str">
        <f>IF(OR($C113="*",$C113&lt;400),"",IF(AND('201920 DATA'!H113="*",$C113&gt;=400),"*",IF($C113&gt;=400,ROUND('201920 DATA'!H113/$C113,2),"")))</f>
        <v/>
      </c>
      <c r="U113" s="289" t="str">
        <f>IF(OR($C113="*",$C113&lt;400),"",IF(AND('201920 DATA'!FP113="*",$C113&gt;=400),"*",IF($C113&gt;=400,ROUND('201920 DATA'!FP113/$C113,2),"")))</f>
        <v/>
      </c>
      <c r="V113" s="312" t="str">
        <f>IF(OR($D113="*",$D113&lt;400),"",IF(AND('201920 DATA'!M113="*",$D113&gt;=400),"*",IF($D113&gt;=400,ROUND('201920 DATA'!M113/$D113,2),"")))</f>
        <v/>
      </c>
      <c r="W113" s="312" t="str">
        <f>IF(OR($D113="*",$D113&lt;400),"",IF(AND('201920 DATA'!N113="*",$D113&gt;=400),"*",IF($D113&gt;=400,ROUND('201920 DATA'!N113/$D113,2),"")))</f>
        <v/>
      </c>
      <c r="X113" s="312" t="str">
        <f>IF(OR($D113="*",$D113&lt;400),"",IF(AND('201920 DATA'!O113="*",$D113&gt;=400),"*",IF($D113&gt;=400,ROUND('201920 DATA'!O113/$D113,2),"")))</f>
        <v/>
      </c>
      <c r="Y113" s="312" t="str">
        <f>IF(OR($D113="*",$D113&lt;400),"",IF(AND('201920 DATA'!P113="*",$D113&gt;=400),"*",IF($D113&gt;=400,ROUND('201920 DATA'!P113/$D113,2),"")))</f>
        <v/>
      </c>
      <c r="Z113" s="312" t="str">
        <f>IF(OR($D113="*",$D113&lt;400),"",IF(AND('201920 DATA'!Q113="*",$D113&gt;=400),"*",IF($D113&gt;=400,ROUND('201920 DATA'!Q113/$D113,2),"")))</f>
        <v/>
      </c>
      <c r="AA113" s="312" t="str">
        <f>IF(OR($D113="*",$D113&lt;400),"",IF(AND('201920 DATA'!R113="*",$D113&gt;=400),"*",IF($D113&gt;=400,ROUND('201920 DATA'!R113/$D113,2),"")))</f>
        <v/>
      </c>
      <c r="AB113" s="312" t="str">
        <f>IF(OR($D113="*",$D113&lt;400),"",IF(AND('201920 DATA'!S113="*",$D113&gt;=400),"*",IF($D113&gt;=400,ROUND('201920 DATA'!S113/$D113,2),"")))</f>
        <v/>
      </c>
      <c r="AC113" s="312" t="str">
        <f>IF(OR($D113="*",$D113&lt;400),"",IF(AND('201920 DATA'!T113="*",$D113&gt;=400),"*",IF($D113&gt;=400,ROUND('201920 DATA'!T113/$D113,2),"")))</f>
        <v/>
      </c>
      <c r="AD113" s="289" t="str">
        <f>IF(OR($C113="*",$C113&lt;400),"",IF(AND('201920 DATA'!BC113="*",$C113&gt;=400),"*",IF($C113&gt;=400,ROUND('201920 DATA'!BC113/$C113,2),"")))</f>
        <v/>
      </c>
      <c r="AE113" s="289" t="str">
        <f>IF(OR($C113="*",$C113&lt;400),"",IF(AND('201920 DATA'!BD113="*",$C113&gt;=400),"*",IF($C113&gt;=400,ROUND('201920 DATA'!BD113/$C113,2),"")))</f>
        <v/>
      </c>
      <c r="AF113" s="289" t="str">
        <f>IF(OR($C113="*",$C113&lt;400),"",IF(AND('201920 DATA'!BE113="*",$C113&gt;=400),"*",IF($C113&gt;=400,ROUND('201920 DATA'!BE113/$C113,2),"")))</f>
        <v/>
      </c>
      <c r="AG113" s="289" t="str">
        <f>IF(OR($C113="*",$C113&lt;400),"",IF(AND('201920 DATA'!BF113="*",$C113&gt;=400),"*",IF($C113&gt;=400,ROUND('201920 DATA'!BF113/$C113,2),"")))</f>
        <v/>
      </c>
      <c r="AH113" s="289" t="str">
        <f>IF(OR($C113="*",$C113&lt;400),"",IF(AND('201920 DATA'!BG113="*",$C113&gt;=400),"*",IF($C113&gt;=400,ROUND('201920 DATA'!BG113/$C113,2),"")))</f>
        <v/>
      </c>
      <c r="AI113" s="289" t="str">
        <f>IF(OR($C113="*",$C113&lt;400),"",IF(AND('201920 DATA'!BH113="*",$C113&gt;=400),"*",IF($C113&gt;=400,ROUND('201920 DATA'!BH113/$C113,2),"")))</f>
        <v/>
      </c>
      <c r="AJ113" s="289" t="str">
        <f>IF(OR($C113="*",$C113&lt;400),"",IF(AND('201920 DATA'!BI113="*",$C113&gt;=400),"*",IF($C113&gt;=400,ROUND('201920 DATA'!BI113/$C113,2),"")))</f>
        <v/>
      </c>
      <c r="AK113" s="289" t="str">
        <f>IF(OR($C113="*",$C113&lt;400),"",IF(AND('201920 DATA'!BJ113="*",$C113&gt;=400),"*",IF($C113&gt;=400,ROUND('201920 DATA'!BJ113/$C113,2),"")))</f>
        <v/>
      </c>
      <c r="AL113" s="289" t="str">
        <f>IF(OR($C113="*",$C113&lt;400),"",IF(AND('201920 DATA'!BK113="*",$C113&gt;=400),"*",IF($C113&gt;=400,ROUND('201920 DATA'!BK113/$C113,2),"")))</f>
        <v/>
      </c>
      <c r="AM113" s="289" t="str">
        <f>IF(OR($C113="*",$C113&lt;400),"",IF(AND('201920 DATA'!BL113="*",$C113&gt;=400),"*",IF($C113&gt;=400,ROUND('201920 DATA'!BL113/$C113,2),"")))</f>
        <v/>
      </c>
      <c r="AN113" s="289" t="str">
        <f>IF(OR($C113="*",$C113&lt;400),"",IF(AND('201920 DATA'!BM113="*",$C113&gt;=400),"*",IF($C113&gt;=400,ROUND('201920 DATA'!BM113/$C113,2),"")))</f>
        <v/>
      </c>
      <c r="AO113" s="289" t="str">
        <f>IF(OR($C113="*",$C113&lt;400),"",IF(AND('201920 DATA'!BN113="*",$C113&gt;=400),"*",IF($C113&gt;=400,ROUND('201920 DATA'!BN113/$C113,2),"")))</f>
        <v/>
      </c>
      <c r="AP113" s="289" t="str">
        <f>IF(OR($C113="*",$C113&lt;400),"",IF(AND('201920 DATA'!BO113="*",$C113&gt;=400),"*",IF($C113&gt;=400,ROUND('201920 DATA'!BO113/$C113,2),"")))</f>
        <v/>
      </c>
      <c r="AQ113" s="289" t="str">
        <f>IF(OR($C113="*",$C113&lt;400),"",IF(AND('201920 DATA'!BP113="*",$C113&gt;=400),"*",IF($C113&gt;=400,ROUND('201920 DATA'!BP113/$C113,2),"")))</f>
        <v/>
      </c>
      <c r="AR113" s="289" t="str">
        <f>IF(OR($C113="*",$C113&lt;400),"",IF(AND('201920 DATA'!BQ113="*",$C113&gt;=400),"*",IF($C113&gt;=400,ROUND('201920 DATA'!BQ113/$C113,2),"")))</f>
        <v/>
      </c>
      <c r="AS113" s="289" t="str">
        <f>IF(OR($C113="*",$C113&lt;400),"",IF(AND('201920 DATA'!BR113="*",$C113&gt;=400),"*",IF($C113&gt;=400,ROUND('201920 DATA'!BR113/$C113,2),"")))</f>
        <v/>
      </c>
      <c r="AT113" s="289" t="str">
        <f>IF(OR($C113="*",$C113&lt;400),"",IF(AND('201920 DATA'!BS113="*",$C113&gt;=400),"*",IF($C113&gt;=400,ROUND('201920 DATA'!BS113/$C113,2),"")))</f>
        <v/>
      </c>
      <c r="AU113" s="289" t="str">
        <f>IF(OR($C113="*",$C113&lt;400),"",IF(AND('201920 DATA'!BT113="*",$C113&gt;=400),"*",IF($C113&gt;=400,ROUND('201920 DATA'!BT113/$C113,2),"")))</f>
        <v/>
      </c>
      <c r="AV113" s="289" t="str">
        <f>IF(OR($C113="*",$C113&lt;400),"",IF(AND('201920 DATA'!BU113="*",$C113&gt;=400),"*",IF($C113&gt;=400,ROUND('201920 DATA'!BU113/$C113,2),"")))</f>
        <v/>
      </c>
      <c r="AW113" s="289" t="str">
        <f>IF(OR($C113="*",$C113&lt;400),"",IF(AND('201920 DATA'!BV113="*",$C113&gt;=400),"*",IF($C113&gt;=400,ROUND('201920 DATA'!BV113/$C113,2),"")))</f>
        <v/>
      </c>
      <c r="AX113" s="289" t="str">
        <f>IF(OR($C113="*",$C113&lt;400),"",IF(AND('201920 DATA'!BW113="*",$C113&gt;=400),"*",IF($C113&gt;=400,ROUND('201920 DATA'!BW113/$C113,2),"")))</f>
        <v/>
      </c>
      <c r="AZ113" s="365">
        <v>0</v>
      </c>
    </row>
    <row r="114" spans="1:52" x14ac:dyDescent="0.2">
      <c r="A114" s="373" t="s">
        <v>285</v>
      </c>
      <c r="B114" s="287">
        <f>'201920 DATA'!B114</f>
        <v>1915</v>
      </c>
      <c r="C114" s="288">
        <f>'201920 DATA'!C114</f>
        <v>1915</v>
      </c>
      <c r="D114" s="293">
        <f>'201920 DATA'!FQ114</f>
        <v>1905</v>
      </c>
      <c r="F114" s="313">
        <f t="shared" si="2"/>
        <v>-0.28000000000000003</v>
      </c>
      <c r="G114" s="295">
        <f t="shared" si="3"/>
        <v>1</v>
      </c>
      <c r="H114" s="289">
        <f>IF(OR($C114="*",$C114&lt;400),"",IF(AND('201920 DATA'!F114="*",$C114&gt;=400),"*",IF($C114&gt;=400,ROUND('201920 DATA'!F114/$C114,2),"")))</f>
        <v>0</v>
      </c>
      <c r="I114" s="296">
        <f>IF(OR($B114="*",$B114&lt;400),"",IF(AND('201920 DATA'!Y114="*",$B114&gt;=400),"*",IF($B114&gt;=400,ROUND('201920 DATA'!Y114/$B114,2),"")))</f>
        <v>0</v>
      </c>
      <c r="J114" s="296">
        <f>IF(OR($B114="*",$B114&lt;400),"",IF(AND('201920 DATA'!Z114="*",$B114&gt;=400),"*",IF($B114&gt;=400,ROUND('201920 DATA'!Z114/$B114,2),"")))</f>
        <v>7.0000000000000007E-2</v>
      </c>
      <c r="K114" s="296">
        <f>IF(OR($B114="*",$B114&lt;400),"",IF(AND('201920 DATA'!AA114="*",$B114&gt;=400),"*",IF($B114&gt;=400,ROUND('201920 DATA'!AA114/$B114,2),"")))</f>
        <v>0.17</v>
      </c>
      <c r="L114" s="296">
        <f>IF(OR($B114="*",$B114&lt;400),"",IF(AND('201920 DATA'!AB114="*",$B114&gt;=400),"*",IF($B114&gt;=400,ROUND('201920 DATA'!AB114/$B114,2),"")))</f>
        <v>0.32</v>
      </c>
      <c r="M114" s="296">
        <f>IF(OR($B114="*",$B114&lt;400),"",IF(AND('201920 DATA'!AC114="*",$B114&gt;=400),"*",IF($B114&gt;=400,ROUND('201920 DATA'!AC114/$B114,2),"")))</f>
        <v>0.31</v>
      </c>
      <c r="N114" s="296">
        <f>IF(OR($B114="*",$B114&lt;400),"",IF(AND('201920 DATA'!AD114="*",$B114&gt;=400),"*",IF($B114&gt;=400,ROUND('201920 DATA'!AD114/$B114,2),"")))</f>
        <v>0.12</v>
      </c>
      <c r="O114" s="296" t="str">
        <f>IF(OR($B114="*",$B114&lt;400),"",IF(AND('201920 DATA'!AE114="*",$B114&gt;=400),"*",IF($B114&gt;=400,ROUND('201920 DATA'!AE114/$B114,2),"")))</f>
        <v>*</v>
      </c>
      <c r="P114" s="297"/>
      <c r="Q114" s="296">
        <f>IF(OR($B114="*",$B114&lt;400),"",IF(AND('201920 DATA'!FO114="*",$B114&gt;=400),"*",IF($B114&gt;=400,ROUND('201920 DATA'!FO114/$B114,2),"")))</f>
        <v>0.97</v>
      </c>
      <c r="R114" s="289">
        <f>IF(OR($C114="*",$C114&lt;400),"",IF(AND('201920 DATA'!F114="*",$C114&gt;=400),"*",IF($C114&gt;=400,ROUND('201920 DATA'!F114/$C114,2),"")))</f>
        <v>0</v>
      </c>
      <c r="S114" s="289">
        <f>IF(OR($C114="*",$C114&lt;400),"",IF(AND('201920 DATA'!G114="*",$C114&gt;=400),"*",IF($C114&gt;=400,ROUND('201920 DATA'!G114/$C114,2),"")))</f>
        <v>0</v>
      </c>
      <c r="T114" s="289">
        <f>IF(OR($C114="*",$C114&lt;400),"",IF(AND('201920 DATA'!H114="*",$C114&gt;=400),"*",IF($C114&gt;=400,ROUND('201920 DATA'!H114/$C114,2),"")))</f>
        <v>1</v>
      </c>
      <c r="U114" s="289">
        <f>IF(OR($C114="*",$C114&lt;400),"",IF(AND('201920 DATA'!FP114="*",$C114&gt;=400),"*",IF($C114&gt;=400,ROUND('201920 DATA'!FP114/$C114,2),"")))</f>
        <v>0</v>
      </c>
      <c r="V114" s="312">
        <f>IF(OR($D114="*",$D114&lt;400),"",IF(AND('201920 DATA'!M114="*",$D114&gt;=400),"*",IF($D114&gt;=400,ROUND('201920 DATA'!M114/$D114,2),"")))</f>
        <v>0.02</v>
      </c>
      <c r="W114" s="312">
        <f>IF(OR($D114="*",$D114&lt;400),"",IF(AND('201920 DATA'!N114="*",$D114&gt;=400),"*",IF($D114&gt;=400,ROUND('201920 DATA'!N114/$D114,2),"")))</f>
        <v>0.35</v>
      </c>
      <c r="X114" s="312">
        <f>IF(OR($D114="*",$D114&lt;400),"",IF(AND('201920 DATA'!O114="*",$D114&gt;=400),"*",IF($D114&gt;=400,ROUND('201920 DATA'!O114/$D114,2),"")))</f>
        <v>0.26</v>
      </c>
      <c r="Y114" s="312">
        <f>IF(OR($D114="*",$D114&lt;400),"",IF(AND('201920 DATA'!P114="*",$D114&gt;=400),"*",IF($D114&gt;=400,ROUND('201920 DATA'!P114/$D114,2),"")))</f>
        <v>0.2</v>
      </c>
      <c r="Z114" s="312">
        <f>IF(OR($D114="*",$D114&lt;400),"",IF(AND('201920 DATA'!Q114="*",$D114&gt;=400),"*",IF($D114&gt;=400,ROUND('201920 DATA'!Q114/$D114,2),"")))</f>
        <v>0.18</v>
      </c>
      <c r="AA114" s="312">
        <f>IF(OR($D114="*",$D114&lt;400),"",IF(AND('201920 DATA'!R114="*",$D114&gt;=400),"*",IF($D114&gt;=400,ROUND('201920 DATA'!R114/$D114,2),"")))</f>
        <v>0.01</v>
      </c>
      <c r="AB114" s="312" t="str">
        <f>IF(OR($D114="*",$D114&lt;400),"",IF(AND('201920 DATA'!S114="*",$D114&gt;=400),"*",IF($D114&gt;=400,ROUND('201920 DATA'!S114/$D114,2),"")))</f>
        <v>*</v>
      </c>
      <c r="AC114" s="312">
        <f>IF(OR($D114="*",$D114&lt;400),"",IF(AND('201920 DATA'!T114="*",$D114&gt;=400),"*",IF($D114&gt;=400,ROUND('201920 DATA'!T114/$D114,2),"")))</f>
        <v>0</v>
      </c>
      <c r="AD114" s="289" t="str">
        <f>IF(OR($C114="*",$C114&lt;400),"",IF(AND('201920 DATA'!BC114="*",$C114&gt;=400),"*",IF($C114&gt;=400,ROUND('201920 DATA'!BC114/$C114,2),"")))</f>
        <v>*</v>
      </c>
      <c r="AE114" s="289">
        <f>IF(OR($C114="*",$C114&lt;400),"",IF(AND('201920 DATA'!BD114="*",$C114&gt;=400),"*",IF($C114&gt;=400,ROUND('201920 DATA'!BD114/$C114,2),"")))</f>
        <v>0.04</v>
      </c>
      <c r="AF114" s="289">
        <f>IF(OR($C114="*",$C114&lt;400),"",IF(AND('201920 DATA'!BE114="*",$C114&gt;=400),"*",IF($C114&gt;=400,ROUND('201920 DATA'!BE114/$C114,2),"")))</f>
        <v>0.01</v>
      </c>
      <c r="AG114" s="289">
        <f>IF(OR($C114="*",$C114&lt;400),"",IF(AND('201920 DATA'!BF114="*",$C114&gt;=400),"*",IF($C114&gt;=400,ROUND('201920 DATA'!BF114/$C114,2),"")))</f>
        <v>0</v>
      </c>
      <c r="AH114" s="289">
        <f>IF(OR($C114="*",$C114&lt;400),"",IF(AND('201920 DATA'!BG114="*",$C114&gt;=400),"*",IF($C114&gt;=400,ROUND('201920 DATA'!BG114/$C114,2),"")))</f>
        <v>0</v>
      </c>
      <c r="AI114" s="289">
        <f>IF(OR($C114="*",$C114&lt;400),"",IF(AND('201920 DATA'!BH114="*",$C114&gt;=400),"*",IF($C114&gt;=400,ROUND('201920 DATA'!BH114/$C114,2),"")))</f>
        <v>0.06</v>
      </c>
      <c r="AJ114" s="289">
        <f>IF(OR($C114="*",$C114&lt;400),"",IF(AND('201920 DATA'!BI114="*",$C114&gt;=400),"*",IF($C114&gt;=400,ROUND('201920 DATA'!BI114/$C114,2),"")))</f>
        <v>0</v>
      </c>
      <c r="AK114" s="289">
        <f>IF(OR($C114="*",$C114&lt;400),"",IF(AND('201920 DATA'!BJ114="*",$C114&gt;=400),"*",IF($C114&gt;=400,ROUND('201920 DATA'!BJ114/$C114,2),"")))</f>
        <v>0.01</v>
      </c>
      <c r="AL114" s="289" t="str">
        <f>IF(OR($C114="*",$C114&lt;400),"",IF(AND('201920 DATA'!BK114="*",$C114&gt;=400),"*",IF($C114&gt;=400,ROUND('201920 DATA'!BK114/$C114,2),"")))</f>
        <v>*</v>
      </c>
      <c r="AM114" s="289">
        <f>IF(OR($C114="*",$C114&lt;400),"",IF(AND('201920 DATA'!BL114="*",$C114&gt;=400),"*",IF($C114&gt;=400,ROUND('201920 DATA'!BL114/$C114,2),"")))</f>
        <v>0.03</v>
      </c>
      <c r="AN114" s="289">
        <f>IF(OR($C114="*",$C114&lt;400),"",IF(AND('201920 DATA'!BM114="*",$C114&gt;=400),"*",IF($C114&gt;=400,ROUND('201920 DATA'!BM114/$C114,2),"")))</f>
        <v>0.35</v>
      </c>
      <c r="AO114" s="289">
        <f>IF(OR($C114="*",$C114&lt;400),"",IF(AND('201920 DATA'!BN114="*",$C114&gt;=400),"*",IF($C114&gt;=400,ROUND('201920 DATA'!BN114/$C114,2),"")))</f>
        <v>0.01</v>
      </c>
      <c r="AP114" s="289">
        <f>IF(OR($C114="*",$C114&lt;400),"",IF(AND('201920 DATA'!BO114="*",$C114&gt;=400),"*",IF($C114&gt;=400,ROUND('201920 DATA'!BO114/$C114,2),"")))</f>
        <v>0.3</v>
      </c>
      <c r="AQ114" s="289">
        <f>IF(OR($C114="*",$C114&lt;400),"",IF(AND('201920 DATA'!BP114="*",$C114&gt;=400),"*",IF($C114&gt;=400,ROUND('201920 DATA'!BP114/$C114,2),"")))</f>
        <v>0.09</v>
      </c>
      <c r="AR114" s="289" t="str">
        <f>IF(OR($C114="*",$C114&lt;400),"",IF(AND('201920 DATA'!BQ114="*",$C114&gt;=400),"*",IF($C114&gt;=400,ROUND('201920 DATA'!BQ114/$C114,2),"")))</f>
        <v>*</v>
      </c>
      <c r="AS114" s="289">
        <f>IF(OR($C114="*",$C114&lt;400),"",IF(AND('201920 DATA'!BR114="*",$C114&gt;=400),"*",IF($C114&gt;=400,ROUND('201920 DATA'!BR114/$C114,2),"")))</f>
        <v>0</v>
      </c>
      <c r="AT114" s="289" t="str">
        <f>IF(OR($C114="*",$C114&lt;400),"",IF(AND('201920 DATA'!BS114="*",$C114&gt;=400),"*",IF($C114&gt;=400,ROUND('201920 DATA'!BS114/$C114,2),"")))</f>
        <v>*</v>
      </c>
      <c r="AU114" s="289">
        <f>IF(OR($C114="*",$C114&lt;400),"",IF(AND('201920 DATA'!BT114="*",$C114&gt;=400),"*",IF($C114&gt;=400,ROUND('201920 DATA'!BT114/$C114,2),"")))</f>
        <v>0.06</v>
      </c>
      <c r="AV114" s="289">
        <f>IF(OR($C114="*",$C114&lt;400),"",IF(AND('201920 DATA'!BU114="*",$C114&gt;=400),"*",IF($C114&gt;=400,ROUND('201920 DATA'!BU114/$C114,2),"")))</f>
        <v>0.01</v>
      </c>
      <c r="AW114" s="289">
        <f>IF(OR($C114="*",$C114&lt;400),"",IF(AND('201920 DATA'!BV114="*",$C114&gt;=400),"*",IF($C114&gt;=400,ROUND('201920 DATA'!BV114/$C114,2),"")))</f>
        <v>0</v>
      </c>
      <c r="AX114" s="289">
        <f>IF(OR($C114="*",$C114&lt;400),"",IF(AND('201920 DATA'!BW114="*",$C114&gt;=400),"*",IF($C114&gt;=400,ROUND('201920 DATA'!BW114/$C114,2),"")))</f>
        <v>0.02</v>
      </c>
      <c r="AZ114" s="365">
        <v>2450</v>
      </c>
    </row>
    <row r="115" spans="1:52" x14ac:dyDescent="0.2">
      <c r="A115" s="373" t="s">
        <v>286</v>
      </c>
      <c r="B115" s="287">
        <f>'201920 DATA'!B115</f>
        <v>1885</v>
      </c>
      <c r="C115" s="288">
        <f>'201920 DATA'!C115</f>
        <v>1885</v>
      </c>
      <c r="D115" s="293">
        <f>'201920 DATA'!FQ115</f>
        <v>1885</v>
      </c>
      <c r="F115" s="313">
        <f t="shared" si="2"/>
        <v>0.21</v>
      </c>
      <c r="G115" s="295">
        <f t="shared" si="3"/>
        <v>1</v>
      </c>
      <c r="H115" s="289">
        <f>IF(OR($C115="*",$C115&lt;400),"",IF(AND('201920 DATA'!F115="*",$C115&gt;=400),"*",IF($C115&gt;=400,ROUND('201920 DATA'!F115/$C115,2),"")))</f>
        <v>0</v>
      </c>
      <c r="I115" s="296">
        <f>IF(OR($B115="*",$B115&lt;400),"",IF(AND('201920 DATA'!Y115="*",$B115&gt;=400),"*",IF($B115&gt;=400,ROUND('201920 DATA'!Y115/$B115,2),"")))</f>
        <v>0</v>
      </c>
      <c r="J115" s="296">
        <f>IF(OR($B115="*",$B115&lt;400),"",IF(AND('201920 DATA'!Z115="*",$B115&gt;=400),"*",IF($B115&gt;=400,ROUND('201920 DATA'!Z115/$B115,2),"")))</f>
        <v>0.03</v>
      </c>
      <c r="K115" s="296">
        <f>IF(OR($B115="*",$B115&lt;400),"",IF(AND('201920 DATA'!AA115="*",$B115&gt;=400),"*",IF($B115&gt;=400,ROUND('201920 DATA'!AA115/$B115,2),"")))</f>
        <v>0.08</v>
      </c>
      <c r="L115" s="296">
        <f>IF(OR($B115="*",$B115&lt;400),"",IF(AND('201920 DATA'!AB115="*",$B115&gt;=400),"*",IF($B115&gt;=400,ROUND('201920 DATA'!AB115/$B115,2),"")))</f>
        <v>0.23</v>
      </c>
      <c r="M115" s="296">
        <f>IF(OR($B115="*",$B115&lt;400),"",IF(AND('201920 DATA'!AC115="*",$B115&gt;=400),"*",IF($B115&gt;=400,ROUND('201920 DATA'!AC115/$B115,2),"")))</f>
        <v>0.39</v>
      </c>
      <c r="N115" s="296">
        <f>IF(OR($B115="*",$B115&lt;400),"",IF(AND('201920 DATA'!AD115="*",$B115&gt;=400),"*",IF($B115&gt;=400,ROUND('201920 DATA'!AD115/$B115,2),"")))</f>
        <v>0.25</v>
      </c>
      <c r="O115" s="296">
        <f>IF(OR($B115="*",$B115&lt;400),"",IF(AND('201920 DATA'!AE115="*",$B115&gt;=400),"*",IF($B115&gt;=400,ROUND('201920 DATA'!AE115/$B115,2),"")))</f>
        <v>0.01</v>
      </c>
      <c r="P115" s="297"/>
      <c r="Q115" s="296">
        <f>IF(OR($B115="*",$B115&lt;400),"",IF(AND('201920 DATA'!FO115="*",$B115&gt;=400),"*",IF($B115&gt;=400,ROUND('201920 DATA'!FO115/$B115,2),"")))</f>
        <v>0.98</v>
      </c>
      <c r="R115" s="289">
        <f>IF(OR($C115="*",$C115&lt;400),"",IF(AND('201920 DATA'!F115="*",$C115&gt;=400),"*",IF($C115&gt;=400,ROUND('201920 DATA'!F115/$C115,2),"")))</f>
        <v>0</v>
      </c>
      <c r="S115" s="289">
        <f>IF(OR($C115="*",$C115&lt;400),"",IF(AND('201920 DATA'!G115="*",$C115&gt;=400),"*",IF($C115&gt;=400,ROUND('201920 DATA'!G115/$C115,2),"")))</f>
        <v>0</v>
      </c>
      <c r="T115" s="289">
        <f>IF(OR($C115="*",$C115&lt;400),"",IF(AND('201920 DATA'!H115="*",$C115&gt;=400),"*",IF($C115&gt;=400,ROUND('201920 DATA'!H115/$C115,2),"")))</f>
        <v>1</v>
      </c>
      <c r="U115" s="289">
        <f>IF(OR($C115="*",$C115&lt;400),"",IF(AND('201920 DATA'!FP115="*",$C115&gt;=400),"*",IF($C115&gt;=400,ROUND('201920 DATA'!FP115/$C115,2),"")))</f>
        <v>0</v>
      </c>
      <c r="V115" s="312">
        <f>IF(OR($D115="*",$D115&lt;400),"",IF(AND('201920 DATA'!M115="*",$D115&gt;=400),"*",IF($D115&gt;=400,ROUND('201920 DATA'!M115/$D115,2),"")))</f>
        <v>0.02</v>
      </c>
      <c r="W115" s="312">
        <f>IF(OR($D115="*",$D115&lt;400),"",IF(AND('201920 DATA'!N115="*",$D115&gt;=400),"*",IF($D115&gt;=400,ROUND('201920 DATA'!N115/$D115,2),"")))</f>
        <v>0.34</v>
      </c>
      <c r="X115" s="312">
        <f>IF(OR($D115="*",$D115&lt;400),"",IF(AND('201920 DATA'!O115="*",$D115&gt;=400),"*",IF($D115&gt;=400,ROUND('201920 DATA'!O115/$D115,2),"")))</f>
        <v>0.49</v>
      </c>
      <c r="Y115" s="312">
        <f>IF(OR($D115="*",$D115&lt;400),"",IF(AND('201920 DATA'!P115="*",$D115&gt;=400),"*",IF($D115&gt;=400,ROUND('201920 DATA'!P115/$D115,2),"")))</f>
        <v>0.14000000000000001</v>
      </c>
      <c r="Z115" s="312">
        <f>IF(OR($D115="*",$D115&lt;400),"",IF(AND('201920 DATA'!Q115="*",$D115&gt;=400),"*",IF($D115&gt;=400,ROUND('201920 DATA'!Q115/$D115,2),"")))</f>
        <v>0.03</v>
      </c>
      <c r="AA115" s="312" t="str">
        <f>IF(OR($D115="*",$D115&lt;400),"",IF(AND('201920 DATA'!R115="*",$D115&gt;=400),"*",IF($D115&gt;=400,ROUND('201920 DATA'!R115/$D115,2),"")))</f>
        <v>*</v>
      </c>
      <c r="AB115" s="312" t="str">
        <f>IF(OR($D115="*",$D115&lt;400),"",IF(AND('201920 DATA'!S115="*",$D115&gt;=400),"*",IF($D115&gt;=400,ROUND('201920 DATA'!S115/$D115,2),"")))</f>
        <v>*</v>
      </c>
      <c r="AC115" s="312">
        <f>IF(OR($D115="*",$D115&lt;400),"",IF(AND('201920 DATA'!T115="*",$D115&gt;=400),"*",IF($D115&gt;=400,ROUND('201920 DATA'!T115/$D115,2),"")))</f>
        <v>0</v>
      </c>
      <c r="AD115" s="289">
        <f>IF(OR($C115="*",$C115&lt;400),"",IF(AND('201920 DATA'!BC115="*",$C115&gt;=400),"*",IF($C115&gt;=400,ROUND('201920 DATA'!BC115/$C115,2),"")))</f>
        <v>0</v>
      </c>
      <c r="AE115" s="289">
        <f>IF(OR($C115="*",$C115&lt;400),"",IF(AND('201920 DATA'!BD115="*",$C115&gt;=400),"*",IF($C115&gt;=400,ROUND('201920 DATA'!BD115/$C115,2),"")))</f>
        <v>0</v>
      </c>
      <c r="AF115" s="289">
        <f>IF(OR($C115="*",$C115&lt;400),"",IF(AND('201920 DATA'!BE115="*",$C115&gt;=400),"*",IF($C115&gt;=400,ROUND('201920 DATA'!BE115/$C115,2),"")))</f>
        <v>0</v>
      </c>
      <c r="AG115" s="289" t="str">
        <f>IF(OR($C115="*",$C115&lt;400),"",IF(AND('201920 DATA'!BF115="*",$C115&gt;=400),"*",IF($C115&gt;=400,ROUND('201920 DATA'!BF115/$C115,2),"")))</f>
        <v>*</v>
      </c>
      <c r="AH115" s="289">
        <f>IF(OR($C115="*",$C115&lt;400),"",IF(AND('201920 DATA'!BG115="*",$C115&gt;=400),"*",IF($C115&gt;=400,ROUND('201920 DATA'!BG115/$C115,2),"")))</f>
        <v>0</v>
      </c>
      <c r="AI115" s="289">
        <f>IF(OR($C115="*",$C115&lt;400),"",IF(AND('201920 DATA'!BH115="*",$C115&gt;=400),"*",IF($C115&gt;=400,ROUND('201920 DATA'!BH115/$C115,2),"")))</f>
        <v>0.09</v>
      </c>
      <c r="AJ115" s="289">
        <f>IF(OR($C115="*",$C115&lt;400),"",IF(AND('201920 DATA'!BI115="*",$C115&gt;=400),"*",IF($C115&gt;=400,ROUND('201920 DATA'!BI115/$C115,2),"")))</f>
        <v>0.23</v>
      </c>
      <c r="AK115" s="289">
        <f>IF(OR($C115="*",$C115&lt;400),"",IF(AND('201920 DATA'!BJ115="*",$C115&gt;=400),"*",IF($C115&gt;=400,ROUND('201920 DATA'!BJ115/$C115,2),"")))</f>
        <v>0</v>
      </c>
      <c r="AL115" s="289">
        <f>IF(OR($C115="*",$C115&lt;400),"",IF(AND('201920 DATA'!BK115="*",$C115&gt;=400),"*",IF($C115&gt;=400,ROUND('201920 DATA'!BK115/$C115,2),"")))</f>
        <v>0</v>
      </c>
      <c r="AM115" s="289">
        <f>IF(OR($C115="*",$C115&lt;400),"",IF(AND('201920 DATA'!BL115="*",$C115&gt;=400),"*",IF($C115&gt;=400,ROUND('201920 DATA'!BL115/$C115,2),"")))</f>
        <v>0</v>
      </c>
      <c r="AN115" s="289" t="str">
        <f>IF(OR($C115="*",$C115&lt;400),"",IF(AND('201920 DATA'!BM115="*",$C115&gt;=400),"*",IF($C115&gt;=400,ROUND('201920 DATA'!BM115/$C115,2),"")))</f>
        <v>*</v>
      </c>
      <c r="AO115" s="289" t="str">
        <f>IF(OR($C115="*",$C115&lt;400),"",IF(AND('201920 DATA'!BN115="*",$C115&gt;=400),"*",IF($C115&gt;=400,ROUND('201920 DATA'!BN115/$C115,2),"")))</f>
        <v>*</v>
      </c>
      <c r="AP115" s="289">
        <f>IF(OR($C115="*",$C115&lt;400),"",IF(AND('201920 DATA'!BO115="*",$C115&gt;=400),"*",IF($C115&gt;=400,ROUND('201920 DATA'!BO115/$C115,2),"")))</f>
        <v>0.67</v>
      </c>
      <c r="AQ115" s="289">
        <f>IF(OR($C115="*",$C115&lt;400),"",IF(AND('201920 DATA'!BP115="*",$C115&gt;=400),"*",IF($C115&gt;=400,ROUND('201920 DATA'!BP115/$C115,2),"")))</f>
        <v>0</v>
      </c>
      <c r="AR115" s="289">
        <f>IF(OR($C115="*",$C115&lt;400),"",IF(AND('201920 DATA'!BQ115="*",$C115&gt;=400),"*",IF($C115&gt;=400,ROUND('201920 DATA'!BQ115/$C115,2),"")))</f>
        <v>0</v>
      </c>
      <c r="AS115" s="289">
        <f>IF(OR($C115="*",$C115&lt;400),"",IF(AND('201920 DATA'!BR115="*",$C115&gt;=400),"*",IF($C115&gt;=400,ROUND('201920 DATA'!BR115/$C115,2),"")))</f>
        <v>0</v>
      </c>
      <c r="AT115" s="289" t="str">
        <f>IF(OR($C115="*",$C115&lt;400),"",IF(AND('201920 DATA'!BS115="*",$C115&gt;=400),"*",IF($C115&gt;=400,ROUND('201920 DATA'!BS115/$C115,2),"")))</f>
        <v>*</v>
      </c>
      <c r="AU115" s="289">
        <f>IF(OR($C115="*",$C115&lt;400),"",IF(AND('201920 DATA'!BT115="*",$C115&gt;=400),"*",IF($C115&gt;=400,ROUND('201920 DATA'!BT115/$C115,2),"")))</f>
        <v>0</v>
      </c>
      <c r="AV115" s="289">
        <f>IF(OR($C115="*",$C115&lt;400),"",IF(AND('201920 DATA'!BU115="*",$C115&gt;=400),"*",IF($C115&gt;=400,ROUND('201920 DATA'!BU115/$C115,2),"")))</f>
        <v>0.01</v>
      </c>
      <c r="AW115" s="289">
        <f>IF(OR($C115="*",$C115&lt;400),"",IF(AND('201920 DATA'!BV115="*",$C115&gt;=400),"*",IF($C115&gt;=400,ROUND('201920 DATA'!BV115/$C115,2),"")))</f>
        <v>0</v>
      </c>
      <c r="AX115" s="289" t="str">
        <f>IF(OR($C115="*",$C115&lt;400),"",IF(AND('201920 DATA'!BW115="*",$C115&gt;=400),"*",IF($C115&gt;=400,ROUND('201920 DATA'!BW115/$C115,2),"")))</f>
        <v>*</v>
      </c>
      <c r="AZ115" s="365">
        <v>1485</v>
      </c>
    </row>
    <row r="116" spans="1:52" x14ac:dyDescent="0.2">
      <c r="A116" s="373" t="s">
        <v>287</v>
      </c>
      <c r="B116" s="287">
        <f>'201920 DATA'!B116</f>
        <v>1230</v>
      </c>
      <c r="C116" s="288">
        <f>'201920 DATA'!C116</f>
        <v>1230</v>
      </c>
      <c r="D116" s="293">
        <f>'201920 DATA'!FQ116</f>
        <v>1230</v>
      </c>
      <c r="F116" s="313">
        <f t="shared" si="2"/>
        <v>-0.33</v>
      </c>
      <c r="G116" s="295">
        <f t="shared" si="3"/>
        <v>1</v>
      </c>
      <c r="H116" s="289">
        <f>IF(OR($C116="*",$C116&lt;400),"",IF(AND('201920 DATA'!F116="*",$C116&gt;=400),"*",IF($C116&gt;=400,ROUND('201920 DATA'!F116/$C116,2),"")))</f>
        <v>0</v>
      </c>
      <c r="I116" s="296">
        <f>IF(OR($B116="*",$B116&lt;400),"",IF(AND('201920 DATA'!Y116="*",$B116&gt;=400),"*",IF($B116&gt;=400,ROUND('201920 DATA'!Y116/$B116,2),"")))</f>
        <v>0</v>
      </c>
      <c r="J116" s="296">
        <f>IF(OR($B116="*",$B116&lt;400),"",IF(AND('201920 DATA'!Z116="*",$B116&gt;=400),"*",IF($B116&gt;=400,ROUND('201920 DATA'!Z116/$B116,2),"")))</f>
        <v>0.06</v>
      </c>
      <c r="K116" s="296">
        <f>IF(OR($B116="*",$B116&lt;400),"",IF(AND('201920 DATA'!AA116="*",$B116&gt;=400),"*",IF($B116&gt;=400,ROUND('201920 DATA'!AA116/$B116,2),"")))</f>
        <v>0.15</v>
      </c>
      <c r="L116" s="296">
        <f>IF(OR($B116="*",$B116&lt;400),"",IF(AND('201920 DATA'!AB116="*",$B116&gt;=400),"*",IF($B116&gt;=400,ROUND('201920 DATA'!AB116/$B116,2),"")))</f>
        <v>0.28000000000000003</v>
      </c>
      <c r="M116" s="296">
        <f>IF(OR($B116="*",$B116&lt;400),"",IF(AND('201920 DATA'!AC116="*",$B116&gt;=400),"*",IF($B116&gt;=400,ROUND('201920 DATA'!AC116/$B116,2),"")))</f>
        <v>0.36</v>
      </c>
      <c r="N116" s="296">
        <f>IF(OR($B116="*",$B116&lt;400),"",IF(AND('201920 DATA'!AD116="*",$B116&gt;=400),"*",IF($B116&gt;=400,ROUND('201920 DATA'!AD116/$B116,2),"")))</f>
        <v>0.14000000000000001</v>
      </c>
      <c r="O116" s="296" t="str">
        <f>IF(OR($B116="*",$B116&lt;400),"",IF(AND('201920 DATA'!AE116="*",$B116&gt;=400),"*",IF($B116&gt;=400,ROUND('201920 DATA'!AE116/$B116,2),"")))</f>
        <v>*</v>
      </c>
      <c r="P116" s="297"/>
      <c r="Q116" s="296">
        <f>IF(OR($B116="*",$B116&lt;400),"",IF(AND('201920 DATA'!FO116="*",$B116&gt;=400),"*",IF($B116&gt;=400,ROUND('201920 DATA'!FO116/$B116,2),"")))</f>
        <v>0.99</v>
      </c>
      <c r="R116" s="289">
        <f>IF(OR($C116="*",$C116&lt;400),"",IF(AND('201920 DATA'!F116="*",$C116&gt;=400),"*",IF($C116&gt;=400,ROUND('201920 DATA'!F116/$C116,2),"")))</f>
        <v>0</v>
      </c>
      <c r="S116" s="289">
        <f>IF(OR($C116="*",$C116&lt;400),"",IF(AND('201920 DATA'!G116="*",$C116&gt;=400),"*",IF($C116&gt;=400,ROUND('201920 DATA'!G116/$C116,2),"")))</f>
        <v>0</v>
      </c>
      <c r="T116" s="289">
        <f>IF(OR($C116="*",$C116&lt;400),"",IF(AND('201920 DATA'!H116="*",$C116&gt;=400),"*",IF($C116&gt;=400,ROUND('201920 DATA'!H116/$C116,2),"")))</f>
        <v>1</v>
      </c>
      <c r="U116" s="289">
        <f>IF(OR($C116="*",$C116&lt;400),"",IF(AND('201920 DATA'!FP116="*",$C116&gt;=400),"*",IF($C116&gt;=400,ROUND('201920 DATA'!FP116/$C116,2),"")))</f>
        <v>0</v>
      </c>
      <c r="V116" s="312">
        <f>IF(OR($D116="*",$D116&lt;400),"",IF(AND('201920 DATA'!M116="*",$D116&gt;=400),"*",IF($D116&gt;=400,ROUND('201920 DATA'!M116/$D116,2),"")))</f>
        <v>0.03</v>
      </c>
      <c r="W116" s="312">
        <f>IF(OR($D116="*",$D116&lt;400),"",IF(AND('201920 DATA'!N116="*",$D116&gt;=400),"*",IF($D116&gt;=400,ROUND('201920 DATA'!N116/$D116,2),"")))</f>
        <v>0.35</v>
      </c>
      <c r="X116" s="312">
        <f>IF(OR($D116="*",$D116&lt;400),"",IF(AND('201920 DATA'!O116="*",$D116&gt;=400),"*",IF($D116&gt;=400,ROUND('201920 DATA'!O116/$D116,2),"")))</f>
        <v>0.35</v>
      </c>
      <c r="Y116" s="312">
        <f>IF(OR($D116="*",$D116&lt;400),"",IF(AND('201920 DATA'!P116="*",$D116&gt;=400),"*",IF($D116&gt;=400,ROUND('201920 DATA'!P116/$D116,2),"")))</f>
        <v>0.22</v>
      </c>
      <c r="Z116" s="312">
        <f>IF(OR($D116="*",$D116&lt;400),"",IF(AND('201920 DATA'!Q116="*",$D116&gt;=400),"*",IF($D116&gt;=400,ROUND('201920 DATA'!Q116/$D116,2),"")))</f>
        <v>0.09</v>
      </c>
      <c r="AA116" s="312" t="str">
        <f>IF(OR($D116="*",$D116&lt;400),"",IF(AND('201920 DATA'!R116="*",$D116&gt;=400),"*",IF($D116&gt;=400,ROUND('201920 DATA'!R116/$D116,2),"")))</f>
        <v>*</v>
      </c>
      <c r="AB116" s="312">
        <f>IF(OR($D116="*",$D116&lt;400),"",IF(AND('201920 DATA'!S116="*",$D116&gt;=400),"*",IF($D116&gt;=400,ROUND('201920 DATA'!S116/$D116,2),"")))</f>
        <v>0</v>
      </c>
      <c r="AC116" s="312">
        <f>IF(OR($D116="*",$D116&lt;400),"",IF(AND('201920 DATA'!T116="*",$D116&gt;=400),"*",IF($D116&gt;=400,ROUND('201920 DATA'!T116/$D116,2),"")))</f>
        <v>0</v>
      </c>
      <c r="AD116" s="289">
        <f>IF(OR($C116="*",$C116&lt;400),"",IF(AND('201920 DATA'!BC116="*",$C116&gt;=400),"*",IF($C116&gt;=400,ROUND('201920 DATA'!BC116/$C116,2),"")))</f>
        <v>0</v>
      </c>
      <c r="AE116" s="289" t="str">
        <f>IF(OR($C116="*",$C116&lt;400),"",IF(AND('201920 DATA'!BD116="*",$C116&gt;=400),"*",IF($C116&gt;=400,ROUND('201920 DATA'!BD116/$C116,2),"")))</f>
        <v>*</v>
      </c>
      <c r="AF116" s="289">
        <f>IF(OR($C116="*",$C116&lt;400),"",IF(AND('201920 DATA'!BE116="*",$C116&gt;=400),"*",IF($C116&gt;=400,ROUND('201920 DATA'!BE116/$C116,2),"")))</f>
        <v>0</v>
      </c>
      <c r="AG116" s="289">
        <f>IF(OR($C116="*",$C116&lt;400),"",IF(AND('201920 DATA'!BF116="*",$C116&gt;=400),"*",IF($C116&gt;=400,ROUND('201920 DATA'!BF116/$C116,2),"")))</f>
        <v>0.15</v>
      </c>
      <c r="AH116" s="289">
        <f>IF(OR($C116="*",$C116&lt;400),"",IF(AND('201920 DATA'!BG116="*",$C116&gt;=400),"*",IF($C116&gt;=400,ROUND('201920 DATA'!BG116/$C116,2),"")))</f>
        <v>0</v>
      </c>
      <c r="AI116" s="289">
        <f>IF(OR($C116="*",$C116&lt;400),"",IF(AND('201920 DATA'!BH116="*",$C116&gt;=400),"*",IF($C116&gt;=400,ROUND('201920 DATA'!BH116/$C116,2),"")))</f>
        <v>0.02</v>
      </c>
      <c r="AJ116" s="289">
        <f>IF(OR($C116="*",$C116&lt;400),"",IF(AND('201920 DATA'!BI116="*",$C116&gt;=400),"*",IF($C116&gt;=400,ROUND('201920 DATA'!BI116/$C116,2),"")))</f>
        <v>0</v>
      </c>
      <c r="AK116" s="289">
        <f>IF(OR($C116="*",$C116&lt;400),"",IF(AND('201920 DATA'!BJ116="*",$C116&gt;=400),"*",IF($C116&gt;=400,ROUND('201920 DATA'!BJ116/$C116,2),"")))</f>
        <v>0</v>
      </c>
      <c r="AL116" s="289">
        <f>IF(OR($C116="*",$C116&lt;400),"",IF(AND('201920 DATA'!BK116="*",$C116&gt;=400),"*",IF($C116&gt;=400,ROUND('201920 DATA'!BK116/$C116,2),"")))</f>
        <v>0.02</v>
      </c>
      <c r="AM116" s="289">
        <f>IF(OR($C116="*",$C116&lt;400),"",IF(AND('201920 DATA'!BL116="*",$C116&gt;=400),"*",IF($C116&gt;=400,ROUND('201920 DATA'!BL116/$C116,2),"")))</f>
        <v>0</v>
      </c>
      <c r="AN116" s="289">
        <f>IF(OR($C116="*",$C116&lt;400),"",IF(AND('201920 DATA'!BM116="*",$C116&gt;=400),"*",IF($C116&gt;=400,ROUND('201920 DATA'!BM116/$C116,2),"")))</f>
        <v>0.05</v>
      </c>
      <c r="AO116" s="289" t="str">
        <f>IF(OR($C116="*",$C116&lt;400),"",IF(AND('201920 DATA'!BN116="*",$C116&gt;=400),"*",IF($C116&gt;=400,ROUND('201920 DATA'!BN116/$C116,2),"")))</f>
        <v>*</v>
      </c>
      <c r="AP116" s="289">
        <f>IF(OR($C116="*",$C116&lt;400),"",IF(AND('201920 DATA'!BO116="*",$C116&gt;=400),"*",IF($C116&gt;=400,ROUND('201920 DATA'!BO116/$C116,2),"")))</f>
        <v>0.7</v>
      </c>
      <c r="AQ116" s="289" t="str">
        <f>IF(OR($C116="*",$C116&lt;400),"",IF(AND('201920 DATA'!BP116="*",$C116&gt;=400),"*",IF($C116&gt;=400,ROUND('201920 DATA'!BP116/$C116,2),"")))</f>
        <v>*</v>
      </c>
      <c r="AR116" s="289">
        <f>IF(OR($C116="*",$C116&lt;400),"",IF(AND('201920 DATA'!BQ116="*",$C116&gt;=400),"*",IF($C116&gt;=400,ROUND('201920 DATA'!BQ116/$C116,2),"")))</f>
        <v>0</v>
      </c>
      <c r="AS116" s="289">
        <f>IF(OR($C116="*",$C116&lt;400),"",IF(AND('201920 DATA'!BR116="*",$C116&gt;=400),"*",IF($C116&gt;=400,ROUND('201920 DATA'!BR116/$C116,2),"")))</f>
        <v>0</v>
      </c>
      <c r="AT116" s="289" t="str">
        <f>IF(OR($C116="*",$C116&lt;400),"",IF(AND('201920 DATA'!BS116="*",$C116&gt;=400),"*",IF($C116&gt;=400,ROUND('201920 DATA'!BS116/$C116,2),"")))</f>
        <v>*</v>
      </c>
      <c r="AU116" s="289">
        <f>IF(OR($C116="*",$C116&lt;400),"",IF(AND('201920 DATA'!BT116="*",$C116&gt;=400),"*",IF($C116&gt;=400,ROUND('201920 DATA'!BT116/$C116,2),"")))</f>
        <v>0.01</v>
      </c>
      <c r="AV116" s="289">
        <f>IF(OR($C116="*",$C116&lt;400),"",IF(AND('201920 DATA'!BU116="*",$C116&gt;=400),"*",IF($C116&gt;=400,ROUND('201920 DATA'!BU116/$C116,2),"")))</f>
        <v>0.04</v>
      </c>
      <c r="AW116" s="289">
        <f>IF(OR($C116="*",$C116&lt;400),"",IF(AND('201920 DATA'!BV116="*",$C116&gt;=400),"*",IF($C116&gt;=400,ROUND('201920 DATA'!BV116/$C116,2),"")))</f>
        <v>0</v>
      </c>
      <c r="AX116" s="289">
        <f>IF(OR($C116="*",$C116&lt;400),"",IF(AND('201920 DATA'!BW116="*",$C116&gt;=400),"*",IF($C116&gt;=400,ROUND('201920 DATA'!BW116/$C116,2),"")))</f>
        <v>0</v>
      </c>
      <c r="AZ116" s="365">
        <v>1640</v>
      </c>
    </row>
    <row r="117" spans="1:52" x14ac:dyDescent="0.2">
      <c r="A117" s="373" t="s">
        <v>288</v>
      </c>
      <c r="B117" s="287">
        <f>'201920 DATA'!B117</f>
        <v>1310</v>
      </c>
      <c r="C117" s="288">
        <f>'201920 DATA'!C117</f>
        <v>1310</v>
      </c>
      <c r="D117" s="293">
        <f>'201920 DATA'!FQ117</f>
        <v>1305</v>
      </c>
      <c r="F117" s="313">
        <f t="shared" si="2"/>
        <v>0.09</v>
      </c>
      <c r="G117" s="295">
        <f t="shared" si="3"/>
        <v>1</v>
      </c>
      <c r="H117" s="289">
        <f>IF(OR($C117="*",$C117&lt;400),"",IF(AND('201920 DATA'!F117="*",$C117&gt;=400),"*",IF($C117&gt;=400,ROUND('201920 DATA'!F117/$C117,2),"")))</f>
        <v>0</v>
      </c>
      <c r="I117" s="296">
        <f>IF(OR($B117="*",$B117&lt;400),"",IF(AND('201920 DATA'!Y117="*",$B117&gt;=400),"*",IF($B117&gt;=400,ROUND('201920 DATA'!Y117/$B117,2),"")))</f>
        <v>0</v>
      </c>
      <c r="J117" s="296">
        <f>IF(OR($B117="*",$B117&lt;400),"",IF(AND('201920 DATA'!Z117="*",$B117&gt;=400),"*",IF($B117&gt;=400,ROUND('201920 DATA'!Z117/$B117,2),"")))</f>
        <v>0.05</v>
      </c>
      <c r="K117" s="296">
        <f>IF(OR($B117="*",$B117&lt;400),"",IF(AND('201920 DATA'!AA117="*",$B117&gt;=400),"*",IF($B117&gt;=400,ROUND('201920 DATA'!AA117/$B117,2),"")))</f>
        <v>0.12</v>
      </c>
      <c r="L117" s="296">
        <f>IF(OR($B117="*",$B117&lt;400),"",IF(AND('201920 DATA'!AB117="*",$B117&gt;=400),"*",IF($B117&gt;=400,ROUND('201920 DATA'!AB117/$B117,2),"")))</f>
        <v>0.25</v>
      </c>
      <c r="M117" s="296">
        <f>IF(OR($B117="*",$B117&lt;400),"",IF(AND('201920 DATA'!AC117="*",$B117&gt;=400),"*",IF($B117&gt;=400,ROUND('201920 DATA'!AC117/$B117,2),"")))</f>
        <v>0.4</v>
      </c>
      <c r="N117" s="296">
        <f>IF(OR($B117="*",$B117&lt;400),"",IF(AND('201920 DATA'!AD117="*",$B117&gt;=400),"*",IF($B117&gt;=400,ROUND('201920 DATA'!AD117/$B117,2),"")))</f>
        <v>0.17</v>
      </c>
      <c r="O117" s="296">
        <f>IF(OR($B117="*",$B117&lt;400),"",IF(AND('201920 DATA'!AE117="*",$B117&gt;=400),"*",IF($B117&gt;=400,ROUND('201920 DATA'!AE117/$B117,2),"")))</f>
        <v>0</v>
      </c>
      <c r="P117" s="297"/>
      <c r="Q117" s="296">
        <f>IF(OR($B117="*",$B117&lt;400),"",IF(AND('201920 DATA'!FO117="*",$B117&gt;=400),"*",IF($B117&gt;=400,ROUND('201920 DATA'!FO117/$B117,2),"")))</f>
        <v>0.97</v>
      </c>
      <c r="R117" s="289">
        <f>IF(OR($C117="*",$C117&lt;400),"",IF(AND('201920 DATA'!F117="*",$C117&gt;=400),"*",IF($C117&gt;=400,ROUND('201920 DATA'!F117/$C117,2),"")))</f>
        <v>0</v>
      </c>
      <c r="S117" s="289">
        <f>IF(OR($C117="*",$C117&lt;400),"",IF(AND('201920 DATA'!G117="*",$C117&gt;=400),"*",IF($C117&gt;=400,ROUND('201920 DATA'!G117/$C117,2),"")))</f>
        <v>0</v>
      </c>
      <c r="T117" s="289">
        <f>IF(OR($C117="*",$C117&lt;400),"",IF(AND('201920 DATA'!H117="*",$C117&gt;=400),"*",IF($C117&gt;=400,ROUND('201920 DATA'!H117/$C117,2),"")))</f>
        <v>1</v>
      </c>
      <c r="U117" s="289">
        <f>IF(OR($C117="*",$C117&lt;400),"",IF(AND('201920 DATA'!FP117="*",$C117&gt;=400),"*",IF($C117&gt;=400,ROUND('201920 DATA'!FP117/$C117,2),"")))</f>
        <v>0</v>
      </c>
      <c r="V117" s="312">
        <f>IF(OR($D117="*",$D117&lt;400),"",IF(AND('201920 DATA'!M117="*",$D117&gt;=400),"*",IF($D117&gt;=400,ROUND('201920 DATA'!M117/$D117,2),"")))</f>
        <v>0.04</v>
      </c>
      <c r="W117" s="312">
        <f>IF(OR($D117="*",$D117&lt;400),"",IF(AND('201920 DATA'!N117="*",$D117&gt;=400),"*",IF($D117&gt;=400,ROUND('201920 DATA'!N117/$D117,2),"")))</f>
        <v>0.34</v>
      </c>
      <c r="X117" s="312">
        <f>IF(OR($D117="*",$D117&lt;400),"",IF(AND('201920 DATA'!O117="*",$D117&gt;=400),"*",IF($D117&gt;=400,ROUND('201920 DATA'!O117/$D117,2),"")))</f>
        <v>0.25</v>
      </c>
      <c r="Y117" s="312">
        <f>IF(OR($D117="*",$D117&lt;400),"",IF(AND('201920 DATA'!P117="*",$D117&gt;=400),"*",IF($D117&gt;=400,ROUND('201920 DATA'!P117/$D117,2),"")))</f>
        <v>0.24</v>
      </c>
      <c r="Z117" s="312">
        <f>IF(OR($D117="*",$D117&lt;400),"",IF(AND('201920 DATA'!Q117="*",$D117&gt;=400),"*",IF($D117&gt;=400,ROUND('201920 DATA'!Q117/$D117,2),"")))</f>
        <v>0.16</v>
      </c>
      <c r="AA117" s="312">
        <f>IF(OR($D117="*",$D117&lt;400),"",IF(AND('201920 DATA'!R117="*",$D117&gt;=400),"*",IF($D117&gt;=400,ROUND('201920 DATA'!R117/$D117,2),"")))</f>
        <v>0.01</v>
      </c>
      <c r="AB117" s="312">
        <f>IF(OR($D117="*",$D117&lt;400),"",IF(AND('201920 DATA'!S117="*",$D117&gt;=400),"*",IF($D117&gt;=400,ROUND('201920 DATA'!S117/$D117,2),"")))</f>
        <v>0</v>
      </c>
      <c r="AC117" s="312">
        <f>IF(OR($D117="*",$D117&lt;400),"",IF(AND('201920 DATA'!T117="*",$D117&gt;=400),"*",IF($D117&gt;=400,ROUND('201920 DATA'!T117/$D117,2),"")))</f>
        <v>0</v>
      </c>
      <c r="AD117" s="289">
        <f>IF(OR($C117="*",$C117&lt;400),"",IF(AND('201920 DATA'!BC117="*",$C117&gt;=400),"*",IF($C117&gt;=400,ROUND('201920 DATA'!BC117/$C117,2),"")))</f>
        <v>0</v>
      </c>
      <c r="AE117" s="289" t="str">
        <f>IF(OR($C117="*",$C117&lt;400),"",IF(AND('201920 DATA'!BD117="*",$C117&gt;=400),"*",IF($C117&gt;=400,ROUND('201920 DATA'!BD117/$C117,2),"")))</f>
        <v>*</v>
      </c>
      <c r="AF117" s="289">
        <f>IF(OR($C117="*",$C117&lt;400),"",IF(AND('201920 DATA'!BE117="*",$C117&gt;=400),"*",IF($C117&gt;=400,ROUND('201920 DATA'!BE117/$C117,2),"")))</f>
        <v>0</v>
      </c>
      <c r="AG117" s="289">
        <f>IF(OR($C117="*",$C117&lt;400),"",IF(AND('201920 DATA'!BF117="*",$C117&gt;=400),"*",IF($C117&gt;=400,ROUND('201920 DATA'!BF117/$C117,2),"")))</f>
        <v>0</v>
      </c>
      <c r="AH117" s="289">
        <f>IF(OR($C117="*",$C117&lt;400),"",IF(AND('201920 DATA'!BG117="*",$C117&gt;=400),"*",IF($C117&gt;=400,ROUND('201920 DATA'!BG117/$C117,2),"")))</f>
        <v>0</v>
      </c>
      <c r="AI117" s="289">
        <f>IF(OR($C117="*",$C117&lt;400),"",IF(AND('201920 DATA'!BH117="*",$C117&gt;=400),"*",IF($C117&gt;=400,ROUND('201920 DATA'!BH117/$C117,2),"")))</f>
        <v>0.05</v>
      </c>
      <c r="AJ117" s="289">
        <f>IF(OR($C117="*",$C117&lt;400),"",IF(AND('201920 DATA'!BI117="*",$C117&gt;=400),"*",IF($C117&gt;=400,ROUND('201920 DATA'!BI117/$C117,2),"")))</f>
        <v>0</v>
      </c>
      <c r="AK117" s="289">
        <f>IF(OR($C117="*",$C117&lt;400),"",IF(AND('201920 DATA'!BJ117="*",$C117&gt;=400),"*",IF($C117&gt;=400,ROUND('201920 DATA'!BJ117/$C117,2),"")))</f>
        <v>0</v>
      </c>
      <c r="AL117" s="289">
        <f>IF(OR($C117="*",$C117&lt;400),"",IF(AND('201920 DATA'!BK117="*",$C117&gt;=400),"*",IF($C117&gt;=400,ROUND('201920 DATA'!BK117/$C117,2),"")))</f>
        <v>0</v>
      </c>
      <c r="AM117" s="289">
        <f>IF(OR($C117="*",$C117&lt;400),"",IF(AND('201920 DATA'!BL117="*",$C117&gt;=400),"*",IF($C117&gt;=400,ROUND('201920 DATA'!BL117/$C117,2),"")))</f>
        <v>0.01</v>
      </c>
      <c r="AN117" s="289">
        <f>IF(OR($C117="*",$C117&lt;400),"",IF(AND('201920 DATA'!BM117="*",$C117&gt;=400),"*",IF($C117&gt;=400,ROUND('201920 DATA'!BM117/$C117,2),"")))</f>
        <v>0.08</v>
      </c>
      <c r="AO117" s="289" t="str">
        <f>IF(OR($C117="*",$C117&lt;400),"",IF(AND('201920 DATA'!BN117="*",$C117&gt;=400),"*",IF($C117&gt;=400,ROUND('201920 DATA'!BN117/$C117,2),"")))</f>
        <v>*</v>
      </c>
      <c r="AP117" s="289">
        <f>IF(OR($C117="*",$C117&lt;400),"",IF(AND('201920 DATA'!BO117="*",$C117&gt;=400),"*",IF($C117&gt;=400,ROUND('201920 DATA'!BO117/$C117,2),"")))</f>
        <v>0.8</v>
      </c>
      <c r="AQ117" s="289">
        <f>IF(OR($C117="*",$C117&lt;400),"",IF(AND('201920 DATA'!BP117="*",$C117&gt;=400),"*",IF($C117&gt;=400,ROUND('201920 DATA'!BP117/$C117,2),"")))</f>
        <v>0</v>
      </c>
      <c r="AR117" s="289">
        <f>IF(OR($C117="*",$C117&lt;400),"",IF(AND('201920 DATA'!BQ117="*",$C117&gt;=400),"*",IF($C117&gt;=400,ROUND('201920 DATA'!BQ117/$C117,2),"")))</f>
        <v>0</v>
      </c>
      <c r="AS117" s="289">
        <f>IF(OR($C117="*",$C117&lt;400),"",IF(AND('201920 DATA'!BR117="*",$C117&gt;=400),"*",IF($C117&gt;=400,ROUND('201920 DATA'!BR117/$C117,2),"")))</f>
        <v>0</v>
      </c>
      <c r="AT117" s="289" t="str">
        <f>IF(OR($C117="*",$C117&lt;400),"",IF(AND('201920 DATA'!BS117="*",$C117&gt;=400),"*",IF($C117&gt;=400,ROUND('201920 DATA'!BS117/$C117,2),"")))</f>
        <v>*</v>
      </c>
      <c r="AU117" s="289" t="str">
        <f>IF(OR($C117="*",$C117&lt;400),"",IF(AND('201920 DATA'!BT117="*",$C117&gt;=400),"*",IF($C117&gt;=400,ROUND('201920 DATA'!BT117/$C117,2),"")))</f>
        <v>*</v>
      </c>
      <c r="AV117" s="289">
        <f>IF(OR($C117="*",$C117&lt;400),"",IF(AND('201920 DATA'!BU117="*",$C117&gt;=400),"*",IF($C117&gt;=400,ROUND('201920 DATA'!BU117/$C117,2),"")))</f>
        <v>0.05</v>
      </c>
      <c r="AW117" s="289">
        <f>IF(OR($C117="*",$C117&lt;400),"",IF(AND('201920 DATA'!BV117="*",$C117&gt;=400),"*",IF($C117&gt;=400,ROUND('201920 DATA'!BV117/$C117,2),"")))</f>
        <v>0</v>
      </c>
      <c r="AX117" s="289" t="str">
        <f>IF(OR($C117="*",$C117&lt;400),"",IF(AND('201920 DATA'!BW117="*",$C117&gt;=400),"*",IF($C117&gt;=400,ROUND('201920 DATA'!BW117/$C117,2),"")))</f>
        <v>*</v>
      </c>
      <c r="AZ117" s="365">
        <v>1195</v>
      </c>
    </row>
    <row r="118" spans="1:52" x14ac:dyDescent="0.2">
      <c r="A118" s="373" t="s">
        <v>289</v>
      </c>
      <c r="B118" s="287">
        <f>'201920 DATA'!B118</f>
        <v>510</v>
      </c>
      <c r="C118" s="288">
        <f>'201920 DATA'!C118</f>
        <v>510</v>
      </c>
      <c r="D118" s="293">
        <f>'201920 DATA'!FQ118</f>
        <v>505</v>
      </c>
      <c r="F118" s="313">
        <f t="shared" si="2"/>
        <v>-0.39</v>
      </c>
      <c r="G118" s="295">
        <f t="shared" si="3"/>
        <v>1</v>
      </c>
      <c r="H118" s="289">
        <f>IF(OR($C118="*",$C118&lt;400),"",IF(AND('201920 DATA'!F118="*",$C118&gt;=400),"*",IF($C118&gt;=400,ROUND('201920 DATA'!F118/$C118,2),"")))</f>
        <v>0</v>
      </c>
      <c r="I118" s="296">
        <f>IF(OR($B118="*",$B118&lt;400),"",IF(AND('201920 DATA'!Y118="*",$B118&gt;=400),"*",IF($B118&gt;=400,ROUND('201920 DATA'!Y118/$B118,2),"")))</f>
        <v>0</v>
      </c>
      <c r="J118" s="296">
        <f>IF(OR($B118="*",$B118&lt;400),"",IF(AND('201920 DATA'!Z118="*",$B118&gt;=400),"*",IF($B118&gt;=400,ROUND('201920 DATA'!Z118/$B118,2),"")))</f>
        <v>0.06</v>
      </c>
      <c r="K118" s="296">
        <f>IF(OR($B118="*",$B118&lt;400),"",IF(AND('201920 DATA'!AA118="*",$B118&gt;=400),"*",IF($B118&gt;=400,ROUND('201920 DATA'!AA118/$B118,2),"")))</f>
        <v>0.17</v>
      </c>
      <c r="L118" s="296">
        <f>IF(OR($B118="*",$B118&lt;400),"",IF(AND('201920 DATA'!AB118="*",$B118&gt;=400),"*",IF($B118&gt;=400,ROUND('201920 DATA'!AB118/$B118,2),"")))</f>
        <v>0.3</v>
      </c>
      <c r="M118" s="296">
        <f>IF(OR($B118="*",$B118&lt;400),"",IF(AND('201920 DATA'!AC118="*",$B118&gt;=400),"*",IF($B118&gt;=400,ROUND('201920 DATA'!AC118/$B118,2),"")))</f>
        <v>0.32</v>
      </c>
      <c r="N118" s="296">
        <f>IF(OR($B118="*",$B118&lt;400),"",IF(AND('201920 DATA'!AD118="*",$B118&gt;=400),"*",IF($B118&gt;=400,ROUND('201920 DATA'!AD118/$B118,2),"")))</f>
        <v>0.14000000000000001</v>
      </c>
      <c r="O118" s="296" t="str">
        <f>IF(OR($B118="*",$B118&lt;400),"",IF(AND('201920 DATA'!AE118="*",$B118&gt;=400),"*",IF($B118&gt;=400,ROUND('201920 DATA'!AE118/$B118,2),"")))</f>
        <v>*</v>
      </c>
      <c r="P118" s="297"/>
      <c r="Q118" s="296">
        <f>IF(OR($B118="*",$B118&lt;400),"",IF(AND('201920 DATA'!FO118="*",$B118&gt;=400),"*",IF($B118&gt;=400,ROUND('201920 DATA'!FO118/$B118,2),"")))</f>
        <v>0.99</v>
      </c>
      <c r="R118" s="289">
        <f>IF(OR($C118="*",$C118&lt;400),"",IF(AND('201920 DATA'!F118="*",$C118&gt;=400),"*",IF($C118&gt;=400,ROUND('201920 DATA'!F118/$C118,2),"")))</f>
        <v>0</v>
      </c>
      <c r="S118" s="289">
        <f>IF(OR($C118="*",$C118&lt;400),"",IF(AND('201920 DATA'!G118="*",$C118&gt;=400),"*",IF($C118&gt;=400,ROUND('201920 DATA'!G118/$C118,2),"")))</f>
        <v>0</v>
      </c>
      <c r="T118" s="289">
        <f>IF(OR($C118="*",$C118&lt;400),"",IF(AND('201920 DATA'!H118="*",$C118&gt;=400),"*",IF($C118&gt;=400,ROUND('201920 DATA'!H118/$C118,2),"")))</f>
        <v>1</v>
      </c>
      <c r="U118" s="289">
        <f>IF(OR($C118="*",$C118&lt;400),"",IF(AND('201920 DATA'!FP118="*",$C118&gt;=400),"*",IF($C118&gt;=400,ROUND('201920 DATA'!FP118/$C118,2),"")))</f>
        <v>0</v>
      </c>
      <c r="V118" s="312">
        <f>IF(OR($D118="*",$D118&lt;400),"",IF(AND('201920 DATA'!M118="*",$D118&gt;=400),"*",IF($D118&gt;=400,ROUND('201920 DATA'!M118/$D118,2),"")))</f>
        <v>0.06</v>
      </c>
      <c r="W118" s="312">
        <f>IF(OR($D118="*",$D118&lt;400),"",IF(AND('201920 DATA'!N118="*",$D118&gt;=400),"*",IF($D118&gt;=400,ROUND('201920 DATA'!N118/$D118,2),"")))</f>
        <v>0.49</v>
      </c>
      <c r="X118" s="312">
        <f>IF(OR($D118="*",$D118&lt;400),"",IF(AND('201920 DATA'!O118="*",$D118&gt;=400),"*",IF($D118&gt;=400,ROUND('201920 DATA'!O118/$D118,2),"")))</f>
        <v>0.3</v>
      </c>
      <c r="Y118" s="312">
        <f>IF(OR($D118="*",$D118&lt;400),"",IF(AND('201920 DATA'!P118="*",$D118&gt;=400),"*",IF($D118&gt;=400,ROUND('201920 DATA'!P118/$D118,2),"")))</f>
        <v>0.14000000000000001</v>
      </c>
      <c r="Z118" s="312">
        <f>IF(OR($D118="*",$D118&lt;400),"",IF(AND('201920 DATA'!Q118="*",$D118&gt;=400),"*",IF($D118&gt;=400,ROUND('201920 DATA'!Q118/$D118,2),"")))</f>
        <v>0.08</v>
      </c>
      <c r="AA118" s="312" t="str">
        <f>IF(OR($D118="*",$D118&lt;400),"",IF(AND('201920 DATA'!R118="*",$D118&gt;=400),"*",IF($D118&gt;=400,ROUND('201920 DATA'!R118/$D118,2),"")))</f>
        <v>*</v>
      </c>
      <c r="AB118" s="312">
        <f>IF(OR($D118="*",$D118&lt;400),"",IF(AND('201920 DATA'!S118="*",$D118&gt;=400),"*",IF($D118&gt;=400,ROUND('201920 DATA'!S118/$D118,2),"")))</f>
        <v>0</v>
      </c>
      <c r="AC118" s="312">
        <f>IF(OR($D118="*",$D118&lt;400),"",IF(AND('201920 DATA'!T118="*",$D118&gt;=400),"*",IF($D118&gt;=400,ROUND('201920 DATA'!T118/$D118,2),"")))</f>
        <v>0</v>
      </c>
      <c r="AD118" s="289" t="str">
        <f>IF(OR($C118="*",$C118&lt;400),"",IF(AND('201920 DATA'!BC118="*",$C118&gt;=400),"*",IF($C118&gt;=400,ROUND('201920 DATA'!BC118/$C118,2),"")))</f>
        <v>*</v>
      </c>
      <c r="AE118" s="289" t="str">
        <f>IF(OR($C118="*",$C118&lt;400),"",IF(AND('201920 DATA'!BD118="*",$C118&gt;=400),"*",IF($C118&gt;=400,ROUND('201920 DATA'!BD118/$C118,2),"")))</f>
        <v>*</v>
      </c>
      <c r="AF118" s="289">
        <f>IF(OR($C118="*",$C118&lt;400),"",IF(AND('201920 DATA'!BE118="*",$C118&gt;=400),"*",IF($C118&gt;=400,ROUND('201920 DATA'!BE118/$C118,2),"")))</f>
        <v>0</v>
      </c>
      <c r="AG118" s="289">
        <f>IF(OR($C118="*",$C118&lt;400),"",IF(AND('201920 DATA'!BF118="*",$C118&gt;=400),"*",IF($C118&gt;=400,ROUND('201920 DATA'!BF118/$C118,2),"")))</f>
        <v>0</v>
      </c>
      <c r="AH118" s="289">
        <f>IF(OR($C118="*",$C118&lt;400),"",IF(AND('201920 DATA'!BG118="*",$C118&gt;=400),"*",IF($C118&gt;=400,ROUND('201920 DATA'!BG118/$C118,2),"")))</f>
        <v>0</v>
      </c>
      <c r="AI118" s="289">
        <f>IF(OR($C118="*",$C118&lt;400),"",IF(AND('201920 DATA'!BH118="*",$C118&gt;=400),"*",IF($C118&gt;=400,ROUND('201920 DATA'!BH118/$C118,2),"")))</f>
        <v>0.03</v>
      </c>
      <c r="AJ118" s="289">
        <f>IF(OR($C118="*",$C118&lt;400),"",IF(AND('201920 DATA'!BI118="*",$C118&gt;=400),"*",IF($C118&gt;=400,ROUND('201920 DATA'!BI118/$C118,2),"")))</f>
        <v>0</v>
      </c>
      <c r="AK118" s="289">
        <f>IF(OR($C118="*",$C118&lt;400),"",IF(AND('201920 DATA'!BJ118="*",$C118&gt;=400),"*",IF($C118&gt;=400,ROUND('201920 DATA'!BJ118/$C118,2),"")))</f>
        <v>0</v>
      </c>
      <c r="AL118" s="289">
        <f>IF(OR($C118="*",$C118&lt;400),"",IF(AND('201920 DATA'!BK118="*",$C118&gt;=400),"*",IF($C118&gt;=400,ROUND('201920 DATA'!BK118/$C118,2),"")))</f>
        <v>0.03</v>
      </c>
      <c r="AM118" s="289">
        <f>IF(OR($C118="*",$C118&lt;400),"",IF(AND('201920 DATA'!BL118="*",$C118&gt;=400),"*",IF($C118&gt;=400,ROUND('201920 DATA'!BL118/$C118,2),"")))</f>
        <v>0</v>
      </c>
      <c r="AN118" s="289">
        <f>IF(OR($C118="*",$C118&lt;400),"",IF(AND('201920 DATA'!BM118="*",$C118&gt;=400),"*",IF($C118&gt;=400,ROUND('201920 DATA'!BM118/$C118,2),"")))</f>
        <v>0.17</v>
      </c>
      <c r="AO118" s="289" t="str">
        <f>IF(OR($C118="*",$C118&lt;400),"",IF(AND('201920 DATA'!BN118="*",$C118&gt;=400),"*",IF($C118&gt;=400,ROUND('201920 DATA'!BN118/$C118,2),"")))</f>
        <v>*</v>
      </c>
      <c r="AP118" s="289">
        <f>IF(OR($C118="*",$C118&lt;400),"",IF(AND('201920 DATA'!BO118="*",$C118&gt;=400),"*",IF($C118&gt;=400,ROUND('201920 DATA'!BO118/$C118,2),"")))</f>
        <v>0.72</v>
      </c>
      <c r="AQ118" s="289" t="str">
        <f>IF(OR($C118="*",$C118&lt;400),"",IF(AND('201920 DATA'!BP118="*",$C118&gt;=400),"*",IF($C118&gt;=400,ROUND('201920 DATA'!BP118/$C118,2),"")))</f>
        <v>*</v>
      </c>
      <c r="AR118" s="289">
        <f>IF(OR($C118="*",$C118&lt;400),"",IF(AND('201920 DATA'!BQ118="*",$C118&gt;=400),"*",IF($C118&gt;=400,ROUND('201920 DATA'!BQ118/$C118,2),"")))</f>
        <v>0</v>
      </c>
      <c r="AS118" s="289">
        <f>IF(OR($C118="*",$C118&lt;400),"",IF(AND('201920 DATA'!BR118="*",$C118&gt;=400),"*",IF($C118&gt;=400,ROUND('201920 DATA'!BR118/$C118,2),"")))</f>
        <v>0</v>
      </c>
      <c r="AT118" s="289">
        <f>IF(OR($C118="*",$C118&lt;400),"",IF(AND('201920 DATA'!BS118="*",$C118&gt;=400),"*",IF($C118&gt;=400,ROUND('201920 DATA'!BS118/$C118,2),"")))</f>
        <v>0</v>
      </c>
      <c r="AU118" s="289" t="str">
        <f>IF(OR($C118="*",$C118&lt;400),"",IF(AND('201920 DATA'!BT118="*",$C118&gt;=400),"*",IF($C118&gt;=400,ROUND('201920 DATA'!BT118/$C118,2),"")))</f>
        <v>*</v>
      </c>
      <c r="AV118" s="289">
        <f>IF(OR($C118="*",$C118&lt;400),"",IF(AND('201920 DATA'!BU118="*",$C118&gt;=400),"*",IF($C118&gt;=400,ROUND('201920 DATA'!BU118/$C118,2),"")))</f>
        <v>0.02</v>
      </c>
      <c r="AW118" s="289">
        <f>IF(OR($C118="*",$C118&lt;400),"",IF(AND('201920 DATA'!BV118="*",$C118&gt;=400),"*",IF($C118&gt;=400,ROUND('201920 DATA'!BV118/$C118,2),"")))</f>
        <v>0</v>
      </c>
      <c r="AX118" s="289" t="str">
        <f>IF(OR($C118="*",$C118&lt;400),"",IF(AND('201920 DATA'!BW118="*",$C118&gt;=400),"*",IF($C118&gt;=400,ROUND('201920 DATA'!BW118/$C118,2),"")))</f>
        <v>*</v>
      </c>
      <c r="AZ118" s="365">
        <v>710</v>
      </c>
    </row>
    <row r="119" spans="1:52" x14ac:dyDescent="0.2">
      <c r="A119" s="373" t="s">
        <v>11</v>
      </c>
      <c r="B119" s="287">
        <f>'201920 DATA'!B119</f>
        <v>1585</v>
      </c>
      <c r="C119" s="288">
        <f>'201920 DATA'!C119</f>
        <v>1585</v>
      </c>
      <c r="D119" s="293">
        <f>'201920 DATA'!FQ119</f>
        <v>1580</v>
      </c>
      <c r="F119" s="313">
        <f t="shared" si="2"/>
        <v>0.35</v>
      </c>
      <c r="G119" s="295">
        <f t="shared" si="3"/>
        <v>1</v>
      </c>
      <c r="H119" s="289">
        <f>IF(OR($C119="*",$C119&lt;400),"",IF(AND('201920 DATA'!F119="*",$C119&gt;=400),"*",IF($C119&gt;=400,ROUND('201920 DATA'!F119/$C119,2),"")))</f>
        <v>0</v>
      </c>
      <c r="I119" s="296">
        <f>IF(OR($B119="*",$B119&lt;400),"",IF(AND('201920 DATA'!Y119="*",$B119&gt;=400),"*",IF($B119&gt;=400,ROUND('201920 DATA'!Y119/$B119,2),"")))</f>
        <v>0</v>
      </c>
      <c r="J119" s="296">
        <f>IF(OR($B119="*",$B119&lt;400),"",IF(AND('201920 DATA'!Z119="*",$B119&gt;=400),"*",IF($B119&gt;=400,ROUND('201920 DATA'!Z119/$B119,2),"")))</f>
        <v>7.0000000000000007E-2</v>
      </c>
      <c r="K119" s="296">
        <f>IF(OR($B119="*",$B119&lt;400),"",IF(AND('201920 DATA'!AA119="*",$B119&gt;=400),"*",IF($B119&gt;=400,ROUND('201920 DATA'!AA119/$B119,2),"")))</f>
        <v>0.16</v>
      </c>
      <c r="L119" s="296">
        <f>IF(OR($B119="*",$B119&lt;400),"",IF(AND('201920 DATA'!AB119="*",$B119&gt;=400),"*",IF($B119&gt;=400,ROUND('201920 DATA'!AB119/$B119,2),"")))</f>
        <v>0.24</v>
      </c>
      <c r="M119" s="296">
        <f>IF(OR($B119="*",$B119&lt;400),"",IF(AND('201920 DATA'!AC119="*",$B119&gt;=400),"*",IF($B119&gt;=400,ROUND('201920 DATA'!AC119/$B119,2),"")))</f>
        <v>0.32</v>
      </c>
      <c r="N119" s="296">
        <f>IF(OR($B119="*",$B119&lt;400),"",IF(AND('201920 DATA'!AD119="*",$B119&gt;=400),"*",IF($B119&gt;=400,ROUND('201920 DATA'!AD119/$B119,2),"")))</f>
        <v>0.2</v>
      </c>
      <c r="O119" s="296">
        <f>IF(OR($B119="*",$B119&lt;400),"",IF(AND('201920 DATA'!AE119="*",$B119&gt;=400),"*",IF($B119&gt;=400,ROUND('201920 DATA'!AE119/$B119,2),"")))</f>
        <v>0.01</v>
      </c>
      <c r="P119" s="297"/>
      <c r="Q119" s="296">
        <f>IF(OR($B119="*",$B119&lt;400),"",IF(AND('201920 DATA'!FO119="*",$B119&gt;=400),"*",IF($B119&gt;=400,ROUND('201920 DATA'!FO119/$B119,2),"")))</f>
        <v>0.95</v>
      </c>
      <c r="R119" s="289">
        <f>IF(OR($C119="*",$C119&lt;400),"",IF(AND('201920 DATA'!F119="*",$C119&gt;=400),"*",IF($C119&gt;=400,ROUND('201920 DATA'!F119/$C119,2),"")))</f>
        <v>0</v>
      </c>
      <c r="S119" s="289">
        <f>IF(OR($C119="*",$C119&lt;400),"",IF(AND('201920 DATA'!G119="*",$C119&gt;=400),"*",IF($C119&gt;=400,ROUND('201920 DATA'!G119/$C119,2),"")))</f>
        <v>0</v>
      </c>
      <c r="T119" s="289">
        <f>IF(OR($C119="*",$C119&lt;400),"",IF(AND('201920 DATA'!H119="*",$C119&gt;=400),"*",IF($C119&gt;=400,ROUND('201920 DATA'!H119/$C119,2),"")))</f>
        <v>1</v>
      </c>
      <c r="U119" s="289">
        <f>IF(OR($C119="*",$C119&lt;400),"",IF(AND('201920 DATA'!FP119="*",$C119&gt;=400),"*",IF($C119&gt;=400,ROUND('201920 DATA'!FP119/$C119,2),"")))</f>
        <v>0</v>
      </c>
      <c r="V119" s="312">
        <f>IF(OR($D119="*",$D119&lt;400),"",IF(AND('201920 DATA'!M119="*",$D119&gt;=400),"*",IF($D119&gt;=400,ROUND('201920 DATA'!M119/$D119,2),"")))</f>
        <v>0.03</v>
      </c>
      <c r="W119" s="312">
        <f>IF(OR($D119="*",$D119&lt;400),"",IF(AND('201920 DATA'!N119="*",$D119&gt;=400),"*",IF($D119&gt;=400,ROUND('201920 DATA'!N119/$D119,2),"")))</f>
        <v>0.31</v>
      </c>
      <c r="X119" s="312">
        <f>IF(OR($D119="*",$D119&lt;400),"",IF(AND('201920 DATA'!O119="*",$D119&gt;=400),"*",IF($D119&gt;=400,ROUND('201920 DATA'!O119/$D119,2),"")))</f>
        <v>0.36</v>
      </c>
      <c r="Y119" s="312">
        <f>IF(OR($D119="*",$D119&lt;400),"",IF(AND('201920 DATA'!P119="*",$D119&gt;=400),"*",IF($D119&gt;=400,ROUND('201920 DATA'!P119/$D119,2),"")))</f>
        <v>0.2</v>
      </c>
      <c r="Z119" s="312">
        <f>IF(OR($D119="*",$D119&lt;400),"",IF(AND('201920 DATA'!Q119="*",$D119&gt;=400),"*",IF($D119&gt;=400,ROUND('201920 DATA'!Q119/$D119,2),"")))</f>
        <v>0.12</v>
      </c>
      <c r="AA119" s="312">
        <f>IF(OR($D119="*",$D119&lt;400),"",IF(AND('201920 DATA'!R119="*",$D119&gt;=400),"*",IF($D119&gt;=400,ROUND('201920 DATA'!R119/$D119,2),"")))</f>
        <v>0.01</v>
      </c>
      <c r="AB119" s="312">
        <f>IF(OR($D119="*",$D119&lt;400),"",IF(AND('201920 DATA'!S119="*",$D119&gt;=400),"*",IF($D119&gt;=400,ROUND('201920 DATA'!S119/$D119,2),"")))</f>
        <v>0</v>
      </c>
      <c r="AC119" s="312">
        <f>IF(OR($D119="*",$D119&lt;400),"",IF(AND('201920 DATA'!T119="*",$D119&gt;=400),"*",IF($D119&gt;=400,ROUND('201920 DATA'!T119/$D119,2),"")))</f>
        <v>0</v>
      </c>
      <c r="AD119" s="289" t="str">
        <f>IF(OR($C119="*",$C119&lt;400),"",IF(AND('201920 DATA'!BC119="*",$C119&gt;=400),"*",IF($C119&gt;=400,ROUND('201920 DATA'!BC119/$C119,2),"")))</f>
        <v>*</v>
      </c>
      <c r="AE119" s="289">
        <f>IF(OR($C119="*",$C119&lt;400),"",IF(AND('201920 DATA'!BD119="*",$C119&gt;=400),"*",IF($C119&gt;=400,ROUND('201920 DATA'!BD119/$C119,2),"")))</f>
        <v>0.04</v>
      </c>
      <c r="AF119" s="289" t="str">
        <f>IF(OR($C119="*",$C119&lt;400),"",IF(AND('201920 DATA'!BE119="*",$C119&gt;=400),"*",IF($C119&gt;=400,ROUND('201920 DATA'!BE119/$C119,2),"")))</f>
        <v>*</v>
      </c>
      <c r="AG119" s="289">
        <f>IF(OR($C119="*",$C119&lt;400),"",IF(AND('201920 DATA'!BF119="*",$C119&gt;=400),"*",IF($C119&gt;=400,ROUND('201920 DATA'!BF119/$C119,2),"")))</f>
        <v>0</v>
      </c>
      <c r="AH119" s="289">
        <f>IF(OR($C119="*",$C119&lt;400),"",IF(AND('201920 DATA'!BG119="*",$C119&gt;=400),"*",IF($C119&gt;=400,ROUND('201920 DATA'!BG119/$C119,2),"")))</f>
        <v>0</v>
      </c>
      <c r="AI119" s="289">
        <f>IF(OR($C119="*",$C119&lt;400),"",IF(AND('201920 DATA'!BH119="*",$C119&gt;=400),"*",IF($C119&gt;=400,ROUND('201920 DATA'!BH119/$C119,2),"")))</f>
        <v>0.03</v>
      </c>
      <c r="AJ119" s="289">
        <f>IF(OR($C119="*",$C119&lt;400),"",IF(AND('201920 DATA'!BI119="*",$C119&gt;=400),"*",IF($C119&gt;=400,ROUND('201920 DATA'!BI119/$C119,2),"")))</f>
        <v>0.14000000000000001</v>
      </c>
      <c r="AK119" s="289">
        <f>IF(OR($C119="*",$C119&lt;400),"",IF(AND('201920 DATA'!BJ119="*",$C119&gt;=400),"*",IF($C119&gt;=400,ROUND('201920 DATA'!BJ119/$C119,2),"")))</f>
        <v>0.01</v>
      </c>
      <c r="AL119" s="289" t="str">
        <f>IF(OR($C119="*",$C119&lt;400),"",IF(AND('201920 DATA'!BK119="*",$C119&gt;=400),"*",IF($C119&gt;=400,ROUND('201920 DATA'!BK119/$C119,2),"")))</f>
        <v>*</v>
      </c>
      <c r="AM119" s="289">
        <f>IF(OR($C119="*",$C119&lt;400),"",IF(AND('201920 DATA'!BL119="*",$C119&gt;=400),"*",IF($C119&gt;=400,ROUND('201920 DATA'!BL119/$C119,2),"")))</f>
        <v>0.04</v>
      </c>
      <c r="AN119" s="289">
        <f>IF(OR($C119="*",$C119&lt;400),"",IF(AND('201920 DATA'!BM119="*",$C119&gt;=400),"*",IF($C119&gt;=400,ROUND('201920 DATA'!BM119/$C119,2),"")))</f>
        <v>0.2</v>
      </c>
      <c r="AO119" s="289">
        <f>IF(OR($C119="*",$C119&lt;400),"",IF(AND('201920 DATA'!BN119="*",$C119&gt;=400),"*",IF($C119&gt;=400,ROUND('201920 DATA'!BN119/$C119,2),"")))</f>
        <v>0.01</v>
      </c>
      <c r="AP119" s="289">
        <f>IF(OR($C119="*",$C119&lt;400),"",IF(AND('201920 DATA'!BO119="*",$C119&gt;=400),"*",IF($C119&gt;=400,ROUND('201920 DATA'!BO119/$C119,2),"")))</f>
        <v>0.27</v>
      </c>
      <c r="AQ119" s="289">
        <f>IF(OR($C119="*",$C119&lt;400),"",IF(AND('201920 DATA'!BP119="*",$C119&gt;=400),"*",IF($C119&gt;=400,ROUND('201920 DATA'!BP119/$C119,2),"")))</f>
        <v>0.18</v>
      </c>
      <c r="AR119" s="289">
        <f>IF(OR($C119="*",$C119&lt;400),"",IF(AND('201920 DATA'!BQ119="*",$C119&gt;=400),"*",IF($C119&gt;=400,ROUND('201920 DATA'!BQ119/$C119,2),"")))</f>
        <v>0</v>
      </c>
      <c r="AS119" s="289">
        <f>IF(OR($C119="*",$C119&lt;400),"",IF(AND('201920 DATA'!BR119="*",$C119&gt;=400),"*",IF($C119&gt;=400,ROUND('201920 DATA'!BR119/$C119,2),"")))</f>
        <v>0</v>
      </c>
      <c r="AT119" s="289" t="str">
        <f>IF(OR($C119="*",$C119&lt;400),"",IF(AND('201920 DATA'!BS119="*",$C119&gt;=400),"*",IF($C119&gt;=400,ROUND('201920 DATA'!BS119/$C119,2),"")))</f>
        <v>*</v>
      </c>
      <c r="AU119" s="289">
        <f>IF(OR($C119="*",$C119&lt;400),"",IF(AND('201920 DATA'!BT119="*",$C119&gt;=400),"*",IF($C119&gt;=400,ROUND('201920 DATA'!BT119/$C119,2),"")))</f>
        <v>0.05</v>
      </c>
      <c r="AV119" s="289">
        <f>IF(OR($C119="*",$C119&lt;400),"",IF(AND('201920 DATA'!BU119="*",$C119&gt;=400),"*",IF($C119&gt;=400,ROUND('201920 DATA'!BU119/$C119,2),"")))</f>
        <v>0.01</v>
      </c>
      <c r="AW119" s="289">
        <f>IF(OR($C119="*",$C119&lt;400),"",IF(AND('201920 DATA'!BV119="*",$C119&gt;=400),"*",IF($C119&gt;=400,ROUND('201920 DATA'!BV119/$C119,2),"")))</f>
        <v>0</v>
      </c>
      <c r="AX119" s="289">
        <f>IF(OR($C119="*",$C119&lt;400),"",IF(AND('201920 DATA'!BW119="*",$C119&gt;=400),"*",IF($C119&gt;=400,ROUND('201920 DATA'!BW119/$C119,2),"")))</f>
        <v>0.02</v>
      </c>
      <c r="AZ119" s="365">
        <v>1025</v>
      </c>
    </row>
    <row r="120" spans="1:52" x14ac:dyDescent="0.2">
      <c r="A120" s="373" t="s">
        <v>1541</v>
      </c>
      <c r="B120" s="287">
        <f>'201920 DATA'!B120</f>
        <v>1295</v>
      </c>
      <c r="C120" s="288">
        <f>'201920 DATA'!C120</f>
        <v>1295</v>
      </c>
      <c r="D120" s="293">
        <f>'201920 DATA'!FQ120</f>
        <v>1290</v>
      </c>
      <c r="F120" s="313">
        <f t="shared" si="2"/>
        <v>0.99</v>
      </c>
      <c r="G120" s="295">
        <f t="shared" si="3"/>
        <v>1</v>
      </c>
      <c r="H120" s="289">
        <f>IF(OR($C120="*",$C120&lt;400),"",IF(AND('201920 DATA'!F120="*",$C120&gt;=400),"*",IF($C120&gt;=400,ROUND('201920 DATA'!F120/$C120,2),"")))</f>
        <v>0</v>
      </c>
      <c r="I120" s="296">
        <f>IF(OR($B120="*",$B120&lt;400),"",IF(AND('201920 DATA'!Y120="*",$B120&gt;=400),"*",IF($B120&gt;=400,ROUND('201920 DATA'!Y120/$B120,2),"")))</f>
        <v>0</v>
      </c>
      <c r="J120" s="296">
        <f>IF(OR($B120="*",$B120&lt;400),"",IF(AND('201920 DATA'!Z120="*",$B120&gt;=400),"*",IF($B120&gt;=400,ROUND('201920 DATA'!Z120/$B120,2),"")))</f>
        <v>0.03</v>
      </c>
      <c r="K120" s="296">
        <f>IF(OR($B120="*",$B120&lt;400),"",IF(AND('201920 DATA'!AA120="*",$B120&gt;=400),"*",IF($B120&gt;=400,ROUND('201920 DATA'!AA120/$B120,2),"")))</f>
        <v>0.13</v>
      </c>
      <c r="L120" s="296">
        <f>IF(OR($B120="*",$B120&lt;400),"",IF(AND('201920 DATA'!AB120="*",$B120&gt;=400),"*",IF($B120&gt;=400,ROUND('201920 DATA'!AB120/$B120,2),"")))</f>
        <v>0.25</v>
      </c>
      <c r="M120" s="296">
        <f>IF(OR($B120="*",$B120&lt;400),"",IF(AND('201920 DATA'!AC120="*",$B120&gt;=400),"*",IF($B120&gt;=400,ROUND('201920 DATA'!AC120/$B120,2),"")))</f>
        <v>0.34</v>
      </c>
      <c r="N120" s="296">
        <f>IF(OR($B120="*",$B120&lt;400),"",IF(AND('201920 DATA'!AD120="*",$B120&gt;=400),"*",IF($B120&gt;=400,ROUND('201920 DATA'!AD120/$B120,2),"")))</f>
        <v>0.24</v>
      </c>
      <c r="O120" s="296">
        <f>IF(OR($B120="*",$B120&lt;400),"",IF(AND('201920 DATA'!AE120="*",$B120&gt;=400),"*",IF($B120&gt;=400,ROUND('201920 DATA'!AE120/$B120,2),"")))</f>
        <v>0.01</v>
      </c>
      <c r="P120" s="297"/>
      <c r="Q120" s="296">
        <f>IF(OR($B120="*",$B120&lt;400),"",IF(AND('201920 DATA'!FO120="*",$B120&gt;=400),"*",IF($B120&gt;=400,ROUND('201920 DATA'!FO120/$B120,2),"")))</f>
        <v>0.97</v>
      </c>
      <c r="R120" s="289">
        <f>IF(OR($C120="*",$C120&lt;400),"",IF(AND('201920 DATA'!F120="*",$C120&gt;=400),"*",IF($C120&gt;=400,ROUND('201920 DATA'!F120/$C120,2),"")))</f>
        <v>0</v>
      </c>
      <c r="S120" s="289">
        <f>IF(OR($C120="*",$C120&lt;400),"",IF(AND('201920 DATA'!G120="*",$C120&gt;=400),"*",IF($C120&gt;=400,ROUND('201920 DATA'!G120/$C120,2),"")))</f>
        <v>0</v>
      </c>
      <c r="T120" s="289">
        <f>IF(OR($C120="*",$C120&lt;400),"",IF(AND('201920 DATA'!H120="*",$C120&gt;=400),"*",IF($C120&gt;=400,ROUND('201920 DATA'!H120/$C120,2),"")))</f>
        <v>1</v>
      </c>
      <c r="U120" s="289">
        <f>IF(OR($C120="*",$C120&lt;400),"",IF(AND('201920 DATA'!FP120="*",$C120&gt;=400),"*",IF($C120&gt;=400,ROUND('201920 DATA'!FP120/$C120,2),"")))</f>
        <v>0</v>
      </c>
      <c r="V120" s="312">
        <f>IF(OR($D120="*",$D120&lt;400),"",IF(AND('201920 DATA'!M120="*",$D120&gt;=400),"*",IF($D120&gt;=400,ROUND('201920 DATA'!M120/$D120,2),"")))</f>
        <v>0.03</v>
      </c>
      <c r="W120" s="312">
        <f>IF(OR($D120="*",$D120&lt;400),"",IF(AND('201920 DATA'!N120="*",$D120&gt;=400),"*",IF($D120&gt;=400,ROUND('201920 DATA'!N120/$D120,2),"")))</f>
        <v>0.32</v>
      </c>
      <c r="X120" s="312">
        <f>IF(OR($D120="*",$D120&lt;400),"",IF(AND('201920 DATA'!O120="*",$D120&gt;=400),"*",IF($D120&gt;=400,ROUND('201920 DATA'!O120/$D120,2),"")))</f>
        <v>0.31</v>
      </c>
      <c r="Y120" s="312">
        <f>IF(OR($D120="*",$D120&lt;400),"",IF(AND('201920 DATA'!P120="*",$D120&gt;=400),"*",IF($D120&gt;=400,ROUND('201920 DATA'!P120/$D120,2),"")))</f>
        <v>0.24</v>
      </c>
      <c r="Z120" s="312">
        <f>IF(OR($D120="*",$D120&lt;400),"",IF(AND('201920 DATA'!Q120="*",$D120&gt;=400),"*",IF($D120&gt;=400,ROUND('201920 DATA'!Q120/$D120,2),"")))</f>
        <v>0.12</v>
      </c>
      <c r="AA120" s="312">
        <f>IF(OR($D120="*",$D120&lt;400),"",IF(AND('201920 DATA'!R120="*",$D120&gt;=400),"*",IF($D120&gt;=400,ROUND('201920 DATA'!R120/$D120,2),"")))</f>
        <v>0.01</v>
      </c>
      <c r="AB120" s="312" t="str">
        <f>IF(OR($D120="*",$D120&lt;400),"",IF(AND('201920 DATA'!S120="*",$D120&gt;=400),"*",IF($D120&gt;=400,ROUND('201920 DATA'!S120/$D120,2),"")))</f>
        <v>*</v>
      </c>
      <c r="AC120" s="312">
        <f>IF(OR($D120="*",$D120&lt;400),"",IF(AND('201920 DATA'!T120="*",$D120&gt;=400),"*",IF($D120&gt;=400,ROUND('201920 DATA'!T120/$D120,2),"")))</f>
        <v>0</v>
      </c>
      <c r="AD120" s="289">
        <f>IF(OR($C120="*",$C120&lt;400),"",IF(AND('201920 DATA'!BC120="*",$C120&gt;=400),"*",IF($C120&gt;=400,ROUND('201920 DATA'!BC120/$C120,2),"")))</f>
        <v>0</v>
      </c>
      <c r="AE120" s="289">
        <f>IF(OR($C120="*",$C120&lt;400),"",IF(AND('201920 DATA'!BD120="*",$C120&gt;=400),"*",IF($C120&gt;=400,ROUND('201920 DATA'!BD120/$C120,2),"")))</f>
        <v>0.02</v>
      </c>
      <c r="AF120" s="289">
        <f>IF(OR($C120="*",$C120&lt;400),"",IF(AND('201920 DATA'!BE120="*",$C120&gt;=400),"*",IF($C120&gt;=400,ROUND('201920 DATA'!BE120/$C120,2),"")))</f>
        <v>0</v>
      </c>
      <c r="AG120" s="289">
        <f>IF(OR($C120="*",$C120&lt;400),"",IF(AND('201920 DATA'!BF120="*",$C120&gt;=400),"*",IF($C120&gt;=400,ROUND('201920 DATA'!BF120/$C120,2),"")))</f>
        <v>0</v>
      </c>
      <c r="AH120" s="289">
        <f>IF(OR($C120="*",$C120&lt;400),"",IF(AND('201920 DATA'!BG120="*",$C120&gt;=400),"*",IF($C120&gt;=400,ROUND('201920 DATA'!BG120/$C120,2),"")))</f>
        <v>0</v>
      </c>
      <c r="AI120" s="289">
        <f>IF(OR($C120="*",$C120&lt;400),"",IF(AND('201920 DATA'!BH120="*",$C120&gt;=400),"*",IF($C120&gt;=400,ROUND('201920 DATA'!BH120/$C120,2),"")))</f>
        <v>0.03</v>
      </c>
      <c r="AJ120" s="289">
        <f>IF(OR($C120="*",$C120&lt;400),"",IF(AND('201920 DATA'!BI120="*",$C120&gt;=400),"*",IF($C120&gt;=400,ROUND('201920 DATA'!BI120/$C120,2),"")))</f>
        <v>0.22</v>
      </c>
      <c r="AK120" s="289">
        <f>IF(OR($C120="*",$C120&lt;400),"",IF(AND('201920 DATA'!BJ120="*",$C120&gt;=400),"*",IF($C120&gt;=400,ROUND('201920 DATA'!BJ120/$C120,2),"")))</f>
        <v>0</v>
      </c>
      <c r="AL120" s="289">
        <f>IF(OR($C120="*",$C120&lt;400),"",IF(AND('201920 DATA'!BK120="*",$C120&gt;=400),"*",IF($C120&gt;=400,ROUND('201920 DATA'!BK120/$C120,2),"")))</f>
        <v>0</v>
      </c>
      <c r="AM120" s="289">
        <f>IF(OR($C120="*",$C120&lt;400),"",IF(AND('201920 DATA'!BL120="*",$C120&gt;=400),"*",IF($C120&gt;=400,ROUND('201920 DATA'!BL120/$C120,2),"")))</f>
        <v>0</v>
      </c>
      <c r="AN120" s="289">
        <f>IF(OR($C120="*",$C120&lt;400),"",IF(AND('201920 DATA'!BM120="*",$C120&gt;=400),"*",IF($C120&gt;=400,ROUND('201920 DATA'!BM120/$C120,2),"")))</f>
        <v>0.12</v>
      </c>
      <c r="AO120" s="289" t="str">
        <f>IF(OR($C120="*",$C120&lt;400),"",IF(AND('201920 DATA'!BN120="*",$C120&gt;=400),"*",IF($C120&gt;=400,ROUND('201920 DATA'!BN120/$C120,2),"")))</f>
        <v>*</v>
      </c>
      <c r="AP120" s="289">
        <f>IF(OR($C120="*",$C120&lt;400),"",IF(AND('201920 DATA'!BO120="*",$C120&gt;=400),"*",IF($C120&gt;=400,ROUND('201920 DATA'!BO120/$C120,2),"")))</f>
        <v>0.46</v>
      </c>
      <c r="AQ120" s="289">
        <f>IF(OR($C120="*",$C120&lt;400),"",IF(AND('201920 DATA'!BP120="*",$C120&gt;=400),"*",IF($C120&gt;=400,ROUND('201920 DATA'!BP120/$C120,2),"")))</f>
        <v>0.09</v>
      </c>
      <c r="AR120" s="289">
        <f>IF(OR($C120="*",$C120&lt;400),"",IF(AND('201920 DATA'!BQ120="*",$C120&gt;=400),"*",IF($C120&gt;=400,ROUND('201920 DATA'!BQ120/$C120,2),"")))</f>
        <v>0</v>
      </c>
      <c r="AS120" s="289">
        <f>IF(OR($C120="*",$C120&lt;400),"",IF(AND('201920 DATA'!BR120="*",$C120&gt;=400),"*",IF($C120&gt;=400,ROUND('201920 DATA'!BR120/$C120,2),"")))</f>
        <v>0</v>
      </c>
      <c r="AT120" s="289" t="str">
        <f>IF(OR($C120="*",$C120&lt;400),"",IF(AND('201920 DATA'!BS120="*",$C120&gt;=400),"*",IF($C120&gt;=400,ROUND('201920 DATA'!BS120/$C120,2),"")))</f>
        <v>*</v>
      </c>
      <c r="AU120" s="289">
        <f>IF(OR($C120="*",$C120&lt;400),"",IF(AND('201920 DATA'!BT120="*",$C120&gt;=400),"*",IF($C120&gt;=400,ROUND('201920 DATA'!BT120/$C120,2),"")))</f>
        <v>0.03</v>
      </c>
      <c r="AV120" s="289">
        <f>IF(OR($C120="*",$C120&lt;400),"",IF(AND('201920 DATA'!BU120="*",$C120&gt;=400),"*",IF($C120&gt;=400,ROUND('201920 DATA'!BU120/$C120,2),"")))</f>
        <v>0.02</v>
      </c>
      <c r="AW120" s="289">
        <f>IF(OR($C120="*",$C120&lt;400),"",IF(AND('201920 DATA'!BV120="*",$C120&gt;=400),"*",IF($C120&gt;=400,ROUND('201920 DATA'!BV120/$C120,2),"")))</f>
        <v>0</v>
      </c>
      <c r="AX120" s="289" t="str">
        <f>IF(OR($C120="*",$C120&lt;400),"",IF(AND('201920 DATA'!BW120="*",$C120&gt;=400),"*",IF($C120&gt;=400,ROUND('201920 DATA'!BW120/$C120,2),"")))</f>
        <v>*</v>
      </c>
      <c r="AZ120" s="365">
        <v>10</v>
      </c>
    </row>
    <row r="121" spans="1:52" x14ac:dyDescent="0.2">
      <c r="A121" s="373" t="s">
        <v>290</v>
      </c>
      <c r="B121" s="287">
        <f>'201920 DATA'!B121</f>
        <v>495</v>
      </c>
      <c r="C121" s="288">
        <f>'201920 DATA'!C121</f>
        <v>495</v>
      </c>
      <c r="D121" s="293">
        <f>'201920 DATA'!FQ121</f>
        <v>495</v>
      </c>
      <c r="F121" s="313">
        <f t="shared" si="2"/>
        <v>-0.69</v>
      </c>
      <c r="G121" s="295">
        <f t="shared" si="3"/>
        <v>1</v>
      </c>
      <c r="H121" s="289">
        <f>IF(OR($C121="*",$C121&lt;400),"",IF(AND('201920 DATA'!F121="*",$C121&gt;=400),"*",IF($C121&gt;=400,ROUND('201920 DATA'!F121/$C121,2),"")))</f>
        <v>0</v>
      </c>
      <c r="I121" s="296">
        <f>IF(OR($B121="*",$B121&lt;400),"",IF(AND('201920 DATA'!Y121="*",$B121&gt;=400),"*",IF($B121&gt;=400,ROUND('201920 DATA'!Y121/$B121,2),"")))</f>
        <v>0</v>
      </c>
      <c r="J121" s="296">
        <f>IF(OR($B121="*",$B121&lt;400),"",IF(AND('201920 DATA'!Z121="*",$B121&gt;=400),"*",IF($B121&gt;=400,ROUND('201920 DATA'!Z121/$B121,2),"")))</f>
        <v>0.09</v>
      </c>
      <c r="K121" s="296">
        <f>IF(OR($B121="*",$B121&lt;400),"",IF(AND('201920 DATA'!AA121="*",$B121&gt;=400),"*",IF($B121&gt;=400,ROUND('201920 DATA'!AA121/$B121,2),"")))</f>
        <v>0.22</v>
      </c>
      <c r="L121" s="296">
        <f>IF(OR($B121="*",$B121&lt;400),"",IF(AND('201920 DATA'!AB121="*",$B121&gt;=400),"*",IF($B121&gt;=400,ROUND('201920 DATA'!AB121/$B121,2),"")))</f>
        <v>0.31</v>
      </c>
      <c r="M121" s="296">
        <f>IF(OR($B121="*",$B121&lt;400),"",IF(AND('201920 DATA'!AC121="*",$B121&gt;=400),"*",IF($B121&gt;=400,ROUND('201920 DATA'!AC121/$B121,2),"")))</f>
        <v>0.28000000000000003</v>
      </c>
      <c r="N121" s="296">
        <f>IF(OR($B121="*",$B121&lt;400),"",IF(AND('201920 DATA'!AD121="*",$B121&gt;=400),"*",IF($B121&gt;=400,ROUND('201920 DATA'!AD121/$B121,2),"")))</f>
        <v>0.08</v>
      </c>
      <c r="O121" s="296" t="str">
        <f>IF(OR($B121="*",$B121&lt;400),"",IF(AND('201920 DATA'!AE121="*",$B121&gt;=400),"*",IF($B121&gt;=400,ROUND('201920 DATA'!AE121/$B121,2),"")))</f>
        <v>*</v>
      </c>
      <c r="P121" s="297"/>
      <c r="Q121" s="296">
        <f>IF(OR($B121="*",$B121&lt;400),"",IF(AND('201920 DATA'!FO121="*",$B121&gt;=400),"*",IF($B121&gt;=400,ROUND('201920 DATA'!FO121/$B121,2),"")))</f>
        <v>0.98</v>
      </c>
      <c r="R121" s="289">
        <f>IF(OR($C121="*",$C121&lt;400),"",IF(AND('201920 DATA'!F121="*",$C121&gt;=400),"*",IF($C121&gt;=400,ROUND('201920 DATA'!F121/$C121,2),"")))</f>
        <v>0</v>
      </c>
      <c r="S121" s="289">
        <f>IF(OR($C121="*",$C121&lt;400),"",IF(AND('201920 DATA'!G121="*",$C121&gt;=400),"*",IF($C121&gt;=400,ROUND('201920 DATA'!G121/$C121,2),"")))</f>
        <v>0</v>
      </c>
      <c r="T121" s="289">
        <f>IF(OR($C121="*",$C121&lt;400),"",IF(AND('201920 DATA'!H121="*",$C121&gt;=400),"*",IF($C121&gt;=400,ROUND('201920 DATA'!H121/$C121,2),"")))</f>
        <v>1</v>
      </c>
      <c r="U121" s="289">
        <f>IF(OR($C121="*",$C121&lt;400),"",IF(AND('201920 DATA'!FP121="*",$C121&gt;=400),"*",IF($C121&gt;=400,ROUND('201920 DATA'!FP121/$C121,2),"")))</f>
        <v>0</v>
      </c>
      <c r="V121" s="312">
        <f>IF(OR($D121="*",$D121&lt;400),"",IF(AND('201920 DATA'!M121="*",$D121&gt;=400),"*",IF($D121&gt;=400,ROUND('201920 DATA'!M121/$D121,2),"")))</f>
        <v>0.08</v>
      </c>
      <c r="W121" s="312">
        <f>IF(OR($D121="*",$D121&lt;400),"",IF(AND('201920 DATA'!N121="*",$D121&gt;=400),"*",IF($D121&gt;=400,ROUND('201920 DATA'!N121/$D121,2),"")))</f>
        <v>0.37</v>
      </c>
      <c r="X121" s="312">
        <f>IF(OR($D121="*",$D121&lt;400),"",IF(AND('201920 DATA'!O121="*",$D121&gt;=400),"*",IF($D121&gt;=400,ROUND('201920 DATA'!O121/$D121,2),"")))</f>
        <v>0.37</v>
      </c>
      <c r="Y121" s="312">
        <f>IF(OR($D121="*",$D121&lt;400),"",IF(AND('201920 DATA'!P121="*",$D121&gt;=400),"*",IF($D121&gt;=400,ROUND('201920 DATA'!P121/$D121,2),"")))</f>
        <v>0.19</v>
      </c>
      <c r="Z121" s="312">
        <f>IF(OR($D121="*",$D121&lt;400),"",IF(AND('201920 DATA'!Q121="*",$D121&gt;=400),"*",IF($D121&gt;=400,ROUND('201920 DATA'!Q121/$D121,2),"")))</f>
        <v>0.04</v>
      </c>
      <c r="AA121" s="312" t="str">
        <f>IF(OR($D121="*",$D121&lt;400),"",IF(AND('201920 DATA'!R121="*",$D121&gt;=400),"*",IF($D121&gt;=400,ROUND('201920 DATA'!R121/$D121,2),"")))</f>
        <v>*</v>
      </c>
      <c r="AB121" s="312" t="str">
        <f>IF(OR($D121="*",$D121&lt;400),"",IF(AND('201920 DATA'!S121="*",$D121&gt;=400),"*",IF($D121&gt;=400,ROUND('201920 DATA'!S121/$D121,2),"")))</f>
        <v>*</v>
      </c>
      <c r="AC121" s="312">
        <f>IF(OR($D121="*",$D121&lt;400),"",IF(AND('201920 DATA'!T121="*",$D121&gt;=400),"*",IF($D121&gt;=400,ROUND('201920 DATA'!T121/$D121,2),"")))</f>
        <v>0</v>
      </c>
      <c r="AD121" s="289" t="str">
        <f>IF(OR($C121="*",$C121&lt;400),"",IF(AND('201920 DATA'!BC121="*",$C121&gt;=400),"*",IF($C121&gt;=400,ROUND('201920 DATA'!BC121/$C121,2),"")))</f>
        <v>*</v>
      </c>
      <c r="AE121" s="289">
        <f>IF(OR($C121="*",$C121&lt;400),"",IF(AND('201920 DATA'!BD121="*",$C121&gt;=400),"*",IF($C121&gt;=400,ROUND('201920 DATA'!BD121/$C121,2),"")))</f>
        <v>0.05</v>
      </c>
      <c r="AF121" s="289" t="str">
        <f>IF(OR($C121="*",$C121&lt;400),"",IF(AND('201920 DATA'!BE121="*",$C121&gt;=400),"*",IF($C121&gt;=400,ROUND('201920 DATA'!BE121/$C121,2),"")))</f>
        <v>*</v>
      </c>
      <c r="AG121" s="289">
        <f>IF(OR($C121="*",$C121&lt;400),"",IF(AND('201920 DATA'!BF121="*",$C121&gt;=400),"*",IF($C121&gt;=400,ROUND('201920 DATA'!BF121/$C121,2),"")))</f>
        <v>0</v>
      </c>
      <c r="AH121" s="289">
        <f>IF(OR($C121="*",$C121&lt;400),"",IF(AND('201920 DATA'!BG121="*",$C121&gt;=400),"*",IF($C121&gt;=400,ROUND('201920 DATA'!BG121/$C121,2),"")))</f>
        <v>0</v>
      </c>
      <c r="AI121" s="289" t="str">
        <f>IF(OR($C121="*",$C121&lt;400),"",IF(AND('201920 DATA'!BH121="*",$C121&gt;=400),"*",IF($C121&gt;=400,ROUND('201920 DATA'!BH121/$C121,2),"")))</f>
        <v>*</v>
      </c>
      <c r="AJ121" s="289" t="str">
        <f>IF(OR($C121="*",$C121&lt;400),"",IF(AND('201920 DATA'!BI121="*",$C121&gt;=400),"*",IF($C121&gt;=400,ROUND('201920 DATA'!BI121/$C121,2),"")))</f>
        <v>*</v>
      </c>
      <c r="AK121" s="289" t="str">
        <f>IF(OR($C121="*",$C121&lt;400),"",IF(AND('201920 DATA'!BJ121="*",$C121&gt;=400),"*",IF($C121&gt;=400,ROUND('201920 DATA'!BJ121/$C121,2),"")))</f>
        <v>*</v>
      </c>
      <c r="AL121" s="289">
        <f>IF(OR($C121="*",$C121&lt;400),"",IF(AND('201920 DATA'!BK121="*",$C121&gt;=400),"*",IF($C121&gt;=400,ROUND('201920 DATA'!BK121/$C121,2),"")))</f>
        <v>0</v>
      </c>
      <c r="AM121" s="289">
        <f>IF(OR($C121="*",$C121&lt;400),"",IF(AND('201920 DATA'!BL121="*",$C121&gt;=400),"*",IF($C121&gt;=400,ROUND('201920 DATA'!BL121/$C121,2),"")))</f>
        <v>7.0000000000000007E-2</v>
      </c>
      <c r="AN121" s="289">
        <f>IF(OR($C121="*",$C121&lt;400),"",IF(AND('201920 DATA'!BM121="*",$C121&gt;=400),"*",IF($C121&gt;=400,ROUND('201920 DATA'!BM121/$C121,2),"")))</f>
        <v>0.54</v>
      </c>
      <c r="AO121" s="289">
        <f>IF(OR($C121="*",$C121&lt;400),"",IF(AND('201920 DATA'!BN121="*",$C121&gt;=400),"*",IF($C121&gt;=400,ROUND('201920 DATA'!BN121/$C121,2),"")))</f>
        <v>0.02</v>
      </c>
      <c r="AP121" s="289">
        <f>IF(OR($C121="*",$C121&lt;400),"",IF(AND('201920 DATA'!BO121="*",$C121&gt;=400),"*",IF($C121&gt;=400,ROUND('201920 DATA'!BO121/$C121,2),"")))</f>
        <v>0.1</v>
      </c>
      <c r="AQ121" s="289">
        <f>IF(OR($C121="*",$C121&lt;400),"",IF(AND('201920 DATA'!BP121="*",$C121&gt;=400),"*",IF($C121&gt;=400,ROUND('201920 DATA'!BP121/$C121,2),"")))</f>
        <v>0.12</v>
      </c>
      <c r="AR121" s="289">
        <f>IF(OR($C121="*",$C121&lt;400),"",IF(AND('201920 DATA'!BQ121="*",$C121&gt;=400),"*",IF($C121&gt;=400,ROUND('201920 DATA'!BQ121/$C121,2),"")))</f>
        <v>0</v>
      </c>
      <c r="AS121" s="289">
        <f>IF(OR($C121="*",$C121&lt;400),"",IF(AND('201920 DATA'!BR121="*",$C121&gt;=400),"*",IF($C121&gt;=400,ROUND('201920 DATA'!BR121/$C121,2),"")))</f>
        <v>0</v>
      </c>
      <c r="AT121" s="289">
        <f>IF(OR($C121="*",$C121&lt;400),"",IF(AND('201920 DATA'!BS121="*",$C121&gt;=400),"*",IF($C121&gt;=400,ROUND('201920 DATA'!BS121/$C121,2),"")))</f>
        <v>0</v>
      </c>
      <c r="AU121" s="289">
        <f>IF(OR($C121="*",$C121&lt;400),"",IF(AND('201920 DATA'!BT121="*",$C121&gt;=400),"*",IF($C121&gt;=400,ROUND('201920 DATA'!BT121/$C121,2),"")))</f>
        <v>0.05</v>
      </c>
      <c r="AV121" s="289" t="str">
        <f>IF(OR($C121="*",$C121&lt;400),"",IF(AND('201920 DATA'!BU121="*",$C121&gt;=400),"*",IF($C121&gt;=400,ROUND('201920 DATA'!BU121/$C121,2),"")))</f>
        <v>*</v>
      </c>
      <c r="AW121" s="289">
        <f>IF(OR($C121="*",$C121&lt;400),"",IF(AND('201920 DATA'!BV121="*",$C121&gt;=400),"*",IF($C121&gt;=400,ROUND('201920 DATA'!BV121/$C121,2),"")))</f>
        <v>0</v>
      </c>
      <c r="AX121" s="289">
        <f>IF(OR($C121="*",$C121&lt;400),"",IF(AND('201920 DATA'!BW121="*",$C121&gt;=400),"*",IF($C121&gt;=400,ROUND('201920 DATA'!BW121/$C121,2),"")))</f>
        <v>0</v>
      </c>
      <c r="AZ121" s="365">
        <v>835</v>
      </c>
    </row>
    <row r="122" spans="1:52" x14ac:dyDescent="0.2">
      <c r="A122" s="373" t="s">
        <v>291</v>
      </c>
      <c r="B122" s="287">
        <f>'201920 DATA'!B122</f>
        <v>1600</v>
      </c>
      <c r="C122" s="288">
        <f>'201920 DATA'!C122</f>
        <v>1600</v>
      </c>
      <c r="D122" s="293">
        <f>'201920 DATA'!FQ122</f>
        <v>1600</v>
      </c>
      <c r="F122" s="313">
        <f t="shared" si="2"/>
        <v>0.05</v>
      </c>
      <c r="G122" s="295">
        <f t="shared" si="3"/>
        <v>1</v>
      </c>
      <c r="H122" s="289">
        <f>IF(OR($C122="*",$C122&lt;400),"",IF(AND('201920 DATA'!F122="*",$C122&gt;=400),"*",IF($C122&gt;=400,ROUND('201920 DATA'!F122/$C122,2),"")))</f>
        <v>0</v>
      </c>
      <c r="I122" s="296">
        <f>IF(OR($B122="*",$B122&lt;400),"",IF(AND('201920 DATA'!Y122="*",$B122&gt;=400),"*",IF($B122&gt;=400,ROUND('201920 DATA'!Y122/$B122,2),"")))</f>
        <v>0</v>
      </c>
      <c r="J122" s="296">
        <f>IF(OR($B122="*",$B122&lt;400),"",IF(AND('201920 DATA'!Z122="*",$B122&gt;=400),"*",IF($B122&gt;=400,ROUND('201920 DATA'!Z122/$B122,2),"")))</f>
        <v>7.0000000000000007E-2</v>
      </c>
      <c r="K122" s="296">
        <f>IF(OR($B122="*",$B122&lt;400),"",IF(AND('201920 DATA'!AA122="*",$B122&gt;=400),"*",IF($B122&gt;=400,ROUND('201920 DATA'!AA122/$B122,2),"")))</f>
        <v>0.14000000000000001</v>
      </c>
      <c r="L122" s="296">
        <f>IF(OR($B122="*",$B122&lt;400),"",IF(AND('201920 DATA'!AB122="*",$B122&gt;=400),"*",IF($B122&gt;=400,ROUND('201920 DATA'!AB122/$B122,2),"")))</f>
        <v>0.34</v>
      </c>
      <c r="M122" s="296">
        <f>IF(OR($B122="*",$B122&lt;400),"",IF(AND('201920 DATA'!AC122="*",$B122&gt;=400),"*",IF($B122&gt;=400,ROUND('201920 DATA'!AC122/$B122,2),"")))</f>
        <v>0.34</v>
      </c>
      <c r="N122" s="296">
        <f>IF(OR($B122="*",$B122&lt;400),"",IF(AND('201920 DATA'!AD122="*",$B122&gt;=400),"*",IF($B122&gt;=400,ROUND('201920 DATA'!AD122/$B122,2),"")))</f>
        <v>0.11</v>
      </c>
      <c r="O122" s="296" t="str">
        <f>IF(OR($B122="*",$B122&lt;400),"",IF(AND('201920 DATA'!AE122="*",$B122&gt;=400),"*",IF($B122&gt;=400,ROUND('201920 DATA'!AE122/$B122,2),"")))</f>
        <v>*</v>
      </c>
      <c r="P122" s="297"/>
      <c r="Q122" s="296">
        <f>IF(OR($B122="*",$B122&lt;400),"",IF(AND('201920 DATA'!FO122="*",$B122&gt;=400),"*",IF($B122&gt;=400,ROUND('201920 DATA'!FO122/$B122,2),"")))</f>
        <v>0.97</v>
      </c>
      <c r="R122" s="289">
        <f>IF(OR($C122="*",$C122&lt;400),"",IF(AND('201920 DATA'!F122="*",$C122&gt;=400),"*",IF($C122&gt;=400,ROUND('201920 DATA'!F122/$C122,2),"")))</f>
        <v>0</v>
      </c>
      <c r="S122" s="289">
        <f>IF(OR($C122="*",$C122&lt;400),"",IF(AND('201920 DATA'!G122="*",$C122&gt;=400),"*",IF($C122&gt;=400,ROUND('201920 DATA'!G122/$C122,2),"")))</f>
        <v>0</v>
      </c>
      <c r="T122" s="289">
        <f>IF(OR($C122="*",$C122&lt;400),"",IF(AND('201920 DATA'!H122="*",$C122&gt;=400),"*",IF($C122&gt;=400,ROUND('201920 DATA'!H122/$C122,2),"")))</f>
        <v>1</v>
      </c>
      <c r="U122" s="289">
        <f>IF(OR($C122="*",$C122&lt;400),"",IF(AND('201920 DATA'!FP122="*",$C122&gt;=400),"*",IF($C122&gt;=400,ROUND('201920 DATA'!FP122/$C122,2),"")))</f>
        <v>0</v>
      </c>
      <c r="V122" s="312">
        <f>IF(OR($D122="*",$D122&lt;400),"",IF(AND('201920 DATA'!M122="*",$D122&gt;=400),"*",IF($D122&gt;=400,ROUND('201920 DATA'!M122/$D122,2),"")))</f>
        <v>0.04</v>
      </c>
      <c r="W122" s="312">
        <f>IF(OR($D122="*",$D122&lt;400),"",IF(AND('201920 DATA'!N122="*",$D122&gt;=400),"*",IF($D122&gt;=400,ROUND('201920 DATA'!N122/$D122,2),"")))</f>
        <v>0.16</v>
      </c>
      <c r="X122" s="312">
        <f>IF(OR($D122="*",$D122&lt;400),"",IF(AND('201920 DATA'!O122="*",$D122&gt;=400),"*",IF($D122&gt;=400,ROUND('201920 DATA'!O122/$D122,2),"")))</f>
        <v>0.35</v>
      </c>
      <c r="Y122" s="312">
        <f>IF(OR($D122="*",$D122&lt;400),"",IF(AND('201920 DATA'!P122="*",$D122&gt;=400),"*",IF($D122&gt;=400,ROUND('201920 DATA'!P122/$D122,2),"")))</f>
        <v>0.33</v>
      </c>
      <c r="Z122" s="312">
        <f>IF(OR($D122="*",$D122&lt;400),"",IF(AND('201920 DATA'!Q122="*",$D122&gt;=400),"*",IF($D122&gt;=400,ROUND('201920 DATA'!Q122/$D122,2),"")))</f>
        <v>0.17</v>
      </c>
      <c r="AA122" s="312">
        <f>IF(OR($D122="*",$D122&lt;400),"",IF(AND('201920 DATA'!R122="*",$D122&gt;=400),"*",IF($D122&gt;=400,ROUND('201920 DATA'!R122/$D122,2),"")))</f>
        <v>0.01</v>
      </c>
      <c r="AB122" s="312" t="str">
        <f>IF(OR($D122="*",$D122&lt;400),"",IF(AND('201920 DATA'!S122="*",$D122&gt;=400),"*",IF($D122&gt;=400,ROUND('201920 DATA'!S122/$D122,2),"")))</f>
        <v>*</v>
      </c>
      <c r="AC122" s="312">
        <f>IF(OR($D122="*",$D122&lt;400),"",IF(AND('201920 DATA'!T122="*",$D122&gt;=400),"*",IF($D122&gt;=400,ROUND('201920 DATA'!T122/$D122,2),"")))</f>
        <v>0</v>
      </c>
      <c r="AD122" s="289">
        <f>IF(OR($C122="*",$C122&lt;400),"",IF(AND('201920 DATA'!BC122="*",$C122&gt;=400),"*",IF($C122&gt;=400,ROUND('201920 DATA'!BC122/$C122,2),"")))</f>
        <v>0</v>
      </c>
      <c r="AE122" s="289">
        <f>IF(OR($C122="*",$C122&lt;400),"",IF(AND('201920 DATA'!BD122="*",$C122&gt;=400),"*",IF($C122&gt;=400,ROUND('201920 DATA'!BD122/$C122,2),"")))</f>
        <v>0.04</v>
      </c>
      <c r="AF122" s="289" t="str">
        <f>IF(OR($C122="*",$C122&lt;400),"",IF(AND('201920 DATA'!BE122="*",$C122&gt;=400),"*",IF($C122&gt;=400,ROUND('201920 DATA'!BE122/$C122,2),"")))</f>
        <v>*</v>
      </c>
      <c r="AG122" s="289">
        <f>IF(OR($C122="*",$C122&lt;400),"",IF(AND('201920 DATA'!BF122="*",$C122&gt;=400),"*",IF($C122&gt;=400,ROUND('201920 DATA'!BF122/$C122,2),"")))</f>
        <v>0</v>
      </c>
      <c r="AH122" s="289">
        <f>IF(OR($C122="*",$C122&lt;400),"",IF(AND('201920 DATA'!BG122="*",$C122&gt;=400),"*",IF($C122&gt;=400,ROUND('201920 DATA'!BG122/$C122,2),"")))</f>
        <v>0</v>
      </c>
      <c r="AI122" s="289">
        <f>IF(OR($C122="*",$C122&lt;400),"",IF(AND('201920 DATA'!BH122="*",$C122&gt;=400),"*",IF($C122&gt;=400,ROUND('201920 DATA'!BH122/$C122,2),"")))</f>
        <v>0.01</v>
      </c>
      <c r="AJ122" s="289">
        <f>IF(OR($C122="*",$C122&lt;400),"",IF(AND('201920 DATA'!BI122="*",$C122&gt;=400),"*",IF($C122&gt;=400,ROUND('201920 DATA'!BI122/$C122,2),"")))</f>
        <v>0</v>
      </c>
      <c r="AK122" s="289">
        <f>IF(OR($C122="*",$C122&lt;400),"",IF(AND('201920 DATA'!BJ122="*",$C122&gt;=400),"*",IF($C122&gt;=400,ROUND('201920 DATA'!BJ122/$C122,2),"")))</f>
        <v>0</v>
      </c>
      <c r="AL122" s="289">
        <f>IF(OR($C122="*",$C122&lt;400),"",IF(AND('201920 DATA'!BK122="*",$C122&gt;=400),"*",IF($C122&gt;=400,ROUND('201920 DATA'!BK122/$C122,2),"")))</f>
        <v>0</v>
      </c>
      <c r="AM122" s="289">
        <f>IF(OR($C122="*",$C122&lt;400),"",IF(AND('201920 DATA'!BL122="*",$C122&gt;=400),"*",IF($C122&gt;=400,ROUND('201920 DATA'!BL122/$C122,2),"")))</f>
        <v>0</v>
      </c>
      <c r="AN122" s="289">
        <f>IF(OR($C122="*",$C122&lt;400),"",IF(AND('201920 DATA'!BM122="*",$C122&gt;=400),"*",IF($C122&gt;=400,ROUND('201920 DATA'!BM122/$C122,2),"")))</f>
        <v>0.15</v>
      </c>
      <c r="AO122" s="289">
        <f>IF(OR($C122="*",$C122&lt;400),"",IF(AND('201920 DATA'!BN122="*",$C122&gt;=400),"*",IF($C122&gt;=400,ROUND('201920 DATA'!BN122/$C122,2),"")))</f>
        <v>0.04</v>
      </c>
      <c r="AP122" s="289">
        <f>IF(OR($C122="*",$C122&lt;400),"",IF(AND('201920 DATA'!BO122="*",$C122&gt;=400),"*",IF($C122&gt;=400,ROUND('201920 DATA'!BO122/$C122,2),"")))</f>
        <v>0.53</v>
      </c>
      <c r="AQ122" s="289">
        <f>IF(OR($C122="*",$C122&lt;400),"",IF(AND('201920 DATA'!BP122="*",$C122&gt;=400),"*",IF($C122&gt;=400,ROUND('201920 DATA'!BP122/$C122,2),"")))</f>
        <v>0.18</v>
      </c>
      <c r="AR122" s="289">
        <f>IF(OR($C122="*",$C122&lt;400),"",IF(AND('201920 DATA'!BQ122="*",$C122&gt;=400),"*",IF($C122&gt;=400,ROUND('201920 DATA'!BQ122/$C122,2),"")))</f>
        <v>0</v>
      </c>
      <c r="AS122" s="289">
        <f>IF(OR($C122="*",$C122&lt;400),"",IF(AND('201920 DATA'!BR122="*",$C122&gt;=400),"*",IF($C122&gt;=400,ROUND('201920 DATA'!BR122/$C122,2),"")))</f>
        <v>0</v>
      </c>
      <c r="AT122" s="289" t="str">
        <f>IF(OR($C122="*",$C122&lt;400),"",IF(AND('201920 DATA'!BS122="*",$C122&gt;=400),"*",IF($C122&gt;=400,ROUND('201920 DATA'!BS122/$C122,2),"")))</f>
        <v>*</v>
      </c>
      <c r="AU122" s="289">
        <f>IF(OR($C122="*",$C122&lt;400),"",IF(AND('201920 DATA'!BT122="*",$C122&gt;=400),"*",IF($C122&gt;=400,ROUND('201920 DATA'!BT122/$C122,2),"")))</f>
        <v>0.02</v>
      </c>
      <c r="AV122" s="289">
        <f>IF(OR($C122="*",$C122&lt;400),"",IF(AND('201920 DATA'!BU122="*",$C122&gt;=400),"*",IF($C122&gt;=400,ROUND('201920 DATA'!BU122/$C122,2),"")))</f>
        <v>0.03</v>
      </c>
      <c r="AW122" s="289">
        <f>IF(OR($C122="*",$C122&lt;400),"",IF(AND('201920 DATA'!BV122="*",$C122&gt;=400),"*",IF($C122&gt;=400,ROUND('201920 DATA'!BV122/$C122,2),"")))</f>
        <v>0</v>
      </c>
      <c r="AX122" s="289">
        <f>IF(OR($C122="*",$C122&lt;400),"",IF(AND('201920 DATA'!BW122="*",$C122&gt;=400),"*",IF($C122&gt;=400,ROUND('201920 DATA'!BW122/$C122,2),"")))</f>
        <v>0.01</v>
      </c>
      <c r="AZ122" s="365">
        <v>1515</v>
      </c>
    </row>
    <row r="123" spans="1:52" x14ac:dyDescent="0.2">
      <c r="A123" s="373" t="s">
        <v>292</v>
      </c>
      <c r="B123" s="287">
        <f>'201920 DATA'!B123</f>
        <v>5250</v>
      </c>
      <c r="C123" s="288">
        <f>'201920 DATA'!C123</f>
        <v>5250</v>
      </c>
      <c r="D123" s="293">
        <f>'201920 DATA'!FQ123</f>
        <v>5210</v>
      </c>
      <c r="F123" s="313">
        <f t="shared" si="2"/>
        <v>-0.04</v>
      </c>
      <c r="G123" s="295">
        <f t="shared" si="3"/>
        <v>1</v>
      </c>
      <c r="H123" s="289">
        <f>IF(OR($C123="*",$C123&lt;400),"",IF(AND('201920 DATA'!F123="*",$C123&gt;=400),"*",IF($C123&gt;=400,ROUND('201920 DATA'!F123/$C123,2),"")))</f>
        <v>0</v>
      </c>
      <c r="I123" s="296">
        <f>IF(OR($B123="*",$B123&lt;400),"",IF(AND('201920 DATA'!Y123="*",$B123&gt;=400),"*",IF($B123&gt;=400,ROUND('201920 DATA'!Y123/$B123,2),"")))</f>
        <v>0</v>
      </c>
      <c r="J123" s="296">
        <f>IF(OR($B123="*",$B123&lt;400),"",IF(AND('201920 DATA'!Z123="*",$B123&gt;=400),"*",IF($B123&gt;=400,ROUND('201920 DATA'!Z123/$B123,2),"")))</f>
        <v>0.02</v>
      </c>
      <c r="K123" s="296">
        <f>IF(OR($B123="*",$B123&lt;400),"",IF(AND('201920 DATA'!AA123="*",$B123&gt;=400),"*",IF($B123&gt;=400,ROUND('201920 DATA'!AA123/$B123,2),"")))</f>
        <v>0.09</v>
      </c>
      <c r="L123" s="296">
        <f>IF(OR($B123="*",$B123&lt;400),"",IF(AND('201920 DATA'!AB123="*",$B123&gt;=400),"*",IF($B123&gt;=400,ROUND('201920 DATA'!AB123/$B123,2),"")))</f>
        <v>0.32</v>
      </c>
      <c r="M123" s="296">
        <f>IF(OR($B123="*",$B123&lt;400),"",IF(AND('201920 DATA'!AC123="*",$B123&gt;=400),"*",IF($B123&gt;=400,ROUND('201920 DATA'!AC123/$B123,2),"")))</f>
        <v>0.38</v>
      </c>
      <c r="N123" s="296">
        <f>IF(OR($B123="*",$B123&lt;400),"",IF(AND('201920 DATA'!AD123="*",$B123&gt;=400),"*",IF($B123&gt;=400,ROUND('201920 DATA'!AD123/$B123,2),"")))</f>
        <v>0.19</v>
      </c>
      <c r="O123" s="296">
        <f>IF(OR($B123="*",$B123&lt;400),"",IF(AND('201920 DATA'!AE123="*",$B123&gt;=400),"*",IF($B123&gt;=400,ROUND('201920 DATA'!AE123/$B123,2),"")))</f>
        <v>0</v>
      </c>
      <c r="P123" s="297"/>
      <c r="Q123" s="296">
        <f>IF(OR($B123="*",$B123&lt;400),"",IF(AND('201920 DATA'!FO123="*",$B123&gt;=400),"*",IF($B123&gt;=400,ROUND('201920 DATA'!FO123/$B123,2),"")))</f>
        <v>0.94</v>
      </c>
      <c r="R123" s="289">
        <f>IF(OR($C123="*",$C123&lt;400),"",IF(AND('201920 DATA'!F123="*",$C123&gt;=400),"*",IF($C123&gt;=400,ROUND('201920 DATA'!F123/$C123,2),"")))</f>
        <v>0</v>
      </c>
      <c r="S123" s="289">
        <f>IF(OR($C123="*",$C123&lt;400),"",IF(AND('201920 DATA'!G123="*",$C123&gt;=400),"*",IF($C123&gt;=400,ROUND('201920 DATA'!G123/$C123,2),"")))</f>
        <v>0</v>
      </c>
      <c r="T123" s="289">
        <f>IF(OR($C123="*",$C123&lt;400),"",IF(AND('201920 DATA'!H123="*",$C123&gt;=400),"*",IF($C123&gt;=400,ROUND('201920 DATA'!H123/$C123,2),"")))</f>
        <v>1</v>
      </c>
      <c r="U123" s="289">
        <f>IF(OR($C123="*",$C123&lt;400),"",IF(AND('201920 DATA'!FP123="*",$C123&gt;=400),"*",IF($C123&gt;=400,ROUND('201920 DATA'!FP123/$C123,2),"")))</f>
        <v>0</v>
      </c>
      <c r="V123" s="312">
        <f>IF(OR($D123="*",$D123&lt;400),"",IF(AND('201920 DATA'!M123="*",$D123&gt;=400),"*",IF($D123&gt;=400,ROUND('201920 DATA'!M123/$D123,2),"")))</f>
        <v>0.01</v>
      </c>
      <c r="W123" s="312">
        <f>IF(OR($D123="*",$D123&lt;400),"",IF(AND('201920 DATA'!N123="*",$D123&gt;=400),"*",IF($D123&gt;=400,ROUND('201920 DATA'!N123/$D123,2),"")))</f>
        <v>0.21</v>
      </c>
      <c r="X123" s="312">
        <f>IF(OR($D123="*",$D123&lt;400),"",IF(AND('201920 DATA'!O123="*",$D123&gt;=400),"*",IF($D123&gt;=400,ROUND('201920 DATA'!O123/$D123,2),"")))</f>
        <v>0.37</v>
      </c>
      <c r="Y123" s="312">
        <f>IF(OR($D123="*",$D123&lt;400),"",IF(AND('201920 DATA'!P123="*",$D123&gt;=400),"*",IF($D123&gt;=400,ROUND('201920 DATA'!P123/$D123,2),"")))</f>
        <v>0.25</v>
      </c>
      <c r="Z123" s="312">
        <f>IF(OR($D123="*",$D123&lt;400),"",IF(AND('201920 DATA'!Q123="*",$D123&gt;=400),"*",IF($D123&gt;=400,ROUND('201920 DATA'!Q123/$D123,2),"")))</f>
        <v>0.14000000000000001</v>
      </c>
      <c r="AA123" s="312">
        <f>IF(OR($D123="*",$D123&lt;400),"",IF(AND('201920 DATA'!R123="*",$D123&gt;=400),"*",IF($D123&gt;=400,ROUND('201920 DATA'!R123/$D123,2),"")))</f>
        <v>0.03</v>
      </c>
      <c r="AB123" s="312">
        <f>IF(OR($D123="*",$D123&lt;400),"",IF(AND('201920 DATA'!S123="*",$D123&gt;=400),"*",IF($D123&gt;=400,ROUND('201920 DATA'!S123/$D123,2),"")))</f>
        <v>0.01</v>
      </c>
      <c r="AC123" s="312">
        <f>IF(OR($D123="*",$D123&lt;400),"",IF(AND('201920 DATA'!T123="*",$D123&gt;=400),"*",IF($D123&gt;=400,ROUND('201920 DATA'!T123/$D123,2),"")))</f>
        <v>0</v>
      </c>
      <c r="AD123" s="289" t="str">
        <f>IF(OR($C123="*",$C123&lt;400),"",IF(AND('201920 DATA'!BC123="*",$C123&gt;=400),"*",IF($C123&gt;=400,ROUND('201920 DATA'!BC123/$C123,2),"")))</f>
        <v>*</v>
      </c>
      <c r="AE123" s="289">
        <f>IF(OR($C123="*",$C123&lt;400),"",IF(AND('201920 DATA'!BD123="*",$C123&gt;=400),"*",IF($C123&gt;=400,ROUND('201920 DATA'!BD123/$C123,2),"")))</f>
        <v>0</v>
      </c>
      <c r="AF123" s="289">
        <f>IF(OR($C123="*",$C123&lt;400),"",IF(AND('201920 DATA'!BE123="*",$C123&gt;=400),"*",IF($C123&gt;=400,ROUND('201920 DATA'!BE123/$C123,2),"")))</f>
        <v>0</v>
      </c>
      <c r="AG123" s="289">
        <f>IF(OR($C123="*",$C123&lt;400),"",IF(AND('201920 DATA'!BF123="*",$C123&gt;=400),"*",IF($C123&gt;=400,ROUND('201920 DATA'!BF123/$C123,2),"")))</f>
        <v>0</v>
      </c>
      <c r="AH123" s="289">
        <f>IF(OR($C123="*",$C123&lt;400),"",IF(AND('201920 DATA'!BG123="*",$C123&gt;=400),"*",IF($C123&gt;=400,ROUND('201920 DATA'!BG123/$C123,2),"")))</f>
        <v>0</v>
      </c>
      <c r="AI123" s="289">
        <f>IF(OR($C123="*",$C123&lt;400),"",IF(AND('201920 DATA'!BH123="*",$C123&gt;=400),"*",IF($C123&gt;=400,ROUND('201920 DATA'!BH123/$C123,2),"")))</f>
        <v>7.0000000000000007E-2</v>
      </c>
      <c r="AJ123" s="289">
        <f>IF(OR($C123="*",$C123&lt;400),"",IF(AND('201920 DATA'!BI123="*",$C123&gt;=400),"*",IF($C123&gt;=400,ROUND('201920 DATA'!BI123/$C123,2),"")))</f>
        <v>0</v>
      </c>
      <c r="AK123" s="289">
        <f>IF(OR($C123="*",$C123&lt;400),"",IF(AND('201920 DATA'!BJ123="*",$C123&gt;=400),"*",IF($C123&gt;=400,ROUND('201920 DATA'!BJ123/$C123,2),"")))</f>
        <v>0</v>
      </c>
      <c r="AL123" s="289">
        <f>IF(OR($C123="*",$C123&lt;400),"",IF(AND('201920 DATA'!BK123="*",$C123&gt;=400),"*",IF($C123&gt;=400,ROUND('201920 DATA'!BK123/$C123,2),"")))</f>
        <v>0</v>
      </c>
      <c r="AM123" s="289">
        <f>IF(OR($C123="*",$C123&lt;400),"",IF(AND('201920 DATA'!BL123="*",$C123&gt;=400),"*",IF($C123&gt;=400,ROUND('201920 DATA'!BL123/$C123,2),"")))</f>
        <v>0</v>
      </c>
      <c r="AN123" s="289">
        <f>IF(OR($C123="*",$C123&lt;400),"",IF(AND('201920 DATA'!BM123="*",$C123&gt;=400),"*",IF($C123&gt;=400,ROUND('201920 DATA'!BM123/$C123,2),"")))</f>
        <v>0.05</v>
      </c>
      <c r="AO123" s="289">
        <f>IF(OR($C123="*",$C123&lt;400),"",IF(AND('201920 DATA'!BN123="*",$C123&gt;=400),"*",IF($C123&gt;=400,ROUND('201920 DATA'!BN123/$C123,2),"")))</f>
        <v>0</v>
      </c>
      <c r="AP123" s="289">
        <f>IF(OR($C123="*",$C123&lt;400),"",IF(AND('201920 DATA'!BO123="*",$C123&gt;=400),"*",IF($C123&gt;=400,ROUND('201920 DATA'!BO123/$C123,2),"")))</f>
        <v>0.86</v>
      </c>
      <c r="AQ123" s="289">
        <f>IF(OR($C123="*",$C123&lt;400),"",IF(AND('201920 DATA'!BP123="*",$C123&gt;=400),"*",IF($C123&gt;=400,ROUND('201920 DATA'!BP123/$C123,2),"")))</f>
        <v>0</v>
      </c>
      <c r="AR123" s="289">
        <f>IF(OR($C123="*",$C123&lt;400),"",IF(AND('201920 DATA'!BQ123="*",$C123&gt;=400),"*",IF($C123&gt;=400,ROUND('201920 DATA'!BQ123/$C123,2),"")))</f>
        <v>0</v>
      </c>
      <c r="AS123" s="289">
        <f>IF(OR($C123="*",$C123&lt;400),"",IF(AND('201920 DATA'!BR123="*",$C123&gt;=400),"*",IF($C123&gt;=400,ROUND('201920 DATA'!BR123/$C123,2),"")))</f>
        <v>0</v>
      </c>
      <c r="AT123" s="289" t="str">
        <f>IF(OR($C123="*",$C123&lt;400),"",IF(AND('201920 DATA'!BS123="*",$C123&gt;=400),"*",IF($C123&gt;=400,ROUND('201920 DATA'!BS123/$C123,2),"")))</f>
        <v>*</v>
      </c>
      <c r="AU123" s="289">
        <f>IF(OR($C123="*",$C123&lt;400),"",IF(AND('201920 DATA'!BT123="*",$C123&gt;=400),"*",IF($C123&gt;=400,ROUND('201920 DATA'!BT123/$C123,2),"")))</f>
        <v>0</v>
      </c>
      <c r="AV123" s="289">
        <f>IF(OR($C123="*",$C123&lt;400),"",IF(AND('201920 DATA'!BU123="*",$C123&gt;=400),"*",IF($C123&gt;=400,ROUND('201920 DATA'!BU123/$C123,2),"")))</f>
        <v>0.01</v>
      </c>
      <c r="AW123" s="289">
        <f>IF(OR($C123="*",$C123&lt;400),"",IF(AND('201920 DATA'!BV123="*",$C123&gt;=400),"*",IF($C123&gt;=400,ROUND('201920 DATA'!BV123/$C123,2),"")))</f>
        <v>0</v>
      </c>
      <c r="AX123" s="289">
        <f>IF(OR($C123="*",$C123&lt;400),"",IF(AND('201920 DATA'!BW123="*",$C123&gt;=400),"*",IF($C123&gt;=400,ROUND('201920 DATA'!BW123/$C123,2),"")))</f>
        <v>0</v>
      </c>
      <c r="AZ123" s="365">
        <v>5485</v>
      </c>
    </row>
    <row r="124" spans="1:52" x14ac:dyDescent="0.2">
      <c r="A124" s="373" t="s">
        <v>293</v>
      </c>
      <c r="B124" s="287">
        <f>'201920 DATA'!B124</f>
        <v>4815</v>
      </c>
      <c r="C124" s="288">
        <f>'201920 DATA'!C124</f>
        <v>4815</v>
      </c>
      <c r="D124" s="293">
        <f>'201920 DATA'!FQ124</f>
        <v>4800</v>
      </c>
      <c r="F124" s="313">
        <f t="shared" si="2"/>
        <v>0.01</v>
      </c>
      <c r="G124" s="295">
        <f t="shared" si="3"/>
        <v>1</v>
      </c>
      <c r="H124" s="289">
        <f>IF(OR($C124="*",$C124&lt;400),"",IF(AND('201920 DATA'!F124="*",$C124&gt;=400),"*",IF($C124&gt;=400,ROUND('201920 DATA'!F124/$C124,2),"")))</f>
        <v>0</v>
      </c>
      <c r="I124" s="296">
        <f>IF(OR($B124="*",$B124&lt;400),"",IF(AND('201920 DATA'!Y124="*",$B124&gt;=400),"*",IF($B124&gt;=400,ROUND('201920 DATA'!Y124/$B124,2),"")))</f>
        <v>0</v>
      </c>
      <c r="J124" s="296">
        <f>IF(OR($B124="*",$B124&lt;400),"",IF(AND('201920 DATA'!Z124="*",$B124&gt;=400),"*",IF($B124&gt;=400,ROUND('201920 DATA'!Z124/$B124,2),"")))</f>
        <v>0.08</v>
      </c>
      <c r="K124" s="296">
        <f>IF(OR($B124="*",$B124&lt;400),"",IF(AND('201920 DATA'!AA124="*",$B124&gt;=400),"*",IF($B124&gt;=400,ROUND('201920 DATA'!AA124/$B124,2),"")))</f>
        <v>0.25</v>
      </c>
      <c r="L124" s="296">
        <f>IF(OR($B124="*",$B124&lt;400),"",IF(AND('201920 DATA'!AB124="*",$B124&gt;=400),"*",IF($B124&gt;=400,ROUND('201920 DATA'!AB124/$B124,2),"")))</f>
        <v>0.36</v>
      </c>
      <c r="M124" s="296">
        <f>IF(OR($B124="*",$B124&lt;400),"",IF(AND('201920 DATA'!AC124="*",$B124&gt;=400),"*",IF($B124&gt;=400,ROUND('201920 DATA'!AC124/$B124,2),"")))</f>
        <v>0.24</v>
      </c>
      <c r="N124" s="296">
        <f>IF(OR($B124="*",$B124&lt;400),"",IF(AND('201920 DATA'!AD124="*",$B124&gt;=400),"*",IF($B124&gt;=400,ROUND('201920 DATA'!AD124/$B124,2),"")))</f>
        <v>7.0000000000000007E-2</v>
      </c>
      <c r="O124" s="296" t="str">
        <f>IF(OR($B124="*",$B124&lt;400),"",IF(AND('201920 DATA'!AE124="*",$B124&gt;=400),"*",IF($B124&gt;=400,ROUND('201920 DATA'!AE124/$B124,2),"")))</f>
        <v>*</v>
      </c>
      <c r="P124" s="297"/>
      <c r="Q124" s="296">
        <f>IF(OR($B124="*",$B124&lt;400),"",IF(AND('201920 DATA'!FO124="*",$B124&gt;=400),"*",IF($B124&gt;=400,ROUND('201920 DATA'!FO124/$B124,2),"")))</f>
        <v>0.91</v>
      </c>
      <c r="R124" s="289">
        <f>IF(OR($C124="*",$C124&lt;400),"",IF(AND('201920 DATA'!F124="*",$C124&gt;=400),"*",IF($C124&gt;=400,ROUND('201920 DATA'!F124/$C124,2),"")))</f>
        <v>0</v>
      </c>
      <c r="S124" s="289">
        <f>IF(OR($C124="*",$C124&lt;400),"",IF(AND('201920 DATA'!G124="*",$C124&gt;=400),"*",IF($C124&gt;=400,ROUND('201920 DATA'!G124/$C124,2),"")))</f>
        <v>0</v>
      </c>
      <c r="T124" s="289">
        <f>IF(OR($C124="*",$C124&lt;400),"",IF(AND('201920 DATA'!H124="*",$C124&gt;=400),"*",IF($C124&gt;=400,ROUND('201920 DATA'!H124/$C124,2),"")))</f>
        <v>1</v>
      </c>
      <c r="U124" s="289">
        <f>IF(OR($C124="*",$C124&lt;400),"",IF(AND('201920 DATA'!FP124="*",$C124&gt;=400),"*",IF($C124&gt;=400,ROUND('201920 DATA'!FP124/$C124,2),"")))</f>
        <v>0</v>
      </c>
      <c r="V124" s="312">
        <f>IF(OR($D124="*",$D124&lt;400),"",IF(AND('201920 DATA'!M124="*",$D124&gt;=400),"*",IF($D124&gt;=400,ROUND('201920 DATA'!M124/$D124,2),"")))</f>
        <v>0.01</v>
      </c>
      <c r="W124" s="312">
        <f>IF(OR($D124="*",$D124&lt;400),"",IF(AND('201920 DATA'!N124="*",$D124&gt;=400),"*",IF($D124&gt;=400,ROUND('201920 DATA'!N124/$D124,2),"")))</f>
        <v>0.28000000000000003</v>
      </c>
      <c r="X124" s="312">
        <f>IF(OR($D124="*",$D124&lt;400),"",IF(AND('201920 DATA'!O124="*",$D124&gt;=400),"*",IF($D124&gt;=400,ROUND('201920 DATA'!O124/$D124,2),"")))</f>
        <v>0.32</v>
      </c>
      <c r="Y124" s="312">
        <f>IF(OR($D124="*",$D124&lt;400),"",IF(AND('201920 DATA'!P124="*",$D124&gt;=400),"*",IF($D124&gt;=400,ROUND('201920 DATA'!P124/$D124,2),"")))</f>
        <v>0.21</v>
      </c>
      <c r="Z124" s="312">
        <f>IF(OR($D124="*",$D124&lt;400),"",IF(AND('201920 DATA'!Q124="*",$D124&gt;=400),"*",IF($D124&gt;=400,ROUND('201920 DATA'!Q124/$D124,2),"")))</f>
        <v>0.18</v>
      </c>
      <c r="AA124" s="312">
        <f>IF(OR($D124="*",$D124&lt;400),"",IF(AND('201920 DATA'!R124="*",$D124&gt;=400),"*",IF($D124&gt;=400,ROUND('201920 DATA'!R124/$D124,2),"")))</f>
        <v>0.02</v>
      </c>
      <c r="AB124" s="312">
        <f>IF(OR($D124="*",$D124&lt;400),"",IF(AND('201920 DATA'!S124="*",$D124&gt;=400),"*",IF($D124&gt;=400,ROUND('201920 DATA'!S124/$D124,2),"")))</f>
        <v>0</v>
      </c>
      <c r="AC124" s="312">
        <f>IF(OR($D124="*",$D124&lt;400),"",IF(AND('201920 DATA'!T124="*",$D124&gt;=400),"*",IF($D124&gt;=400,ROUND('201920 DATA'!T124/$D124,2),"")))</f>
        <v>0</v>
      </c>
      <c r="AD124" s="289">
        <f>IF(OR($C124="*",$C124&lt;400),"",IF(AND('201920 DATA'!BC124="*",$C124&gt;=400),"*",IF($C124&gt;=400,ROUND('201920 DATA'!BC124/$C124,2),"")))</f>
        <v>0</v>
      </c>
      <c r="AE124" s="289">
        <f>IF(OR($C124="*",$C124&lt;400),"",IF(AND('201920 DATA'!BD124="*",$C124&gt;=400),"*",IF($C124&gt;=400,ROUND('201920 DATA'!BD124/$C124,2),"")))</f>
        <v>0.02</v>
      </c>
      <c r="AF124" s="289" t="str">
        <f>IF(OR($C124="*",$C124&lt;400),"",IF(AND('201920 DATA'!BE124="*",$C124&gt;=400),"*",IF($C124&gt;=400,ROUND('201920 DATA'!BE124/$C124,2),"")))</f>
        <v>*</v>
      </c>
      <c r="AG124" s="289" t="str">
        <f>IF(OR($C124="*",$C124&lt;400),"",IF(AND('201920 DATA'!BF124="*",$C124&gt;=400),"*",IF($C124&gt;=400,ROUND('201920 DATA'!BF124/$C124,2),"")))</f>
        <v>*</v>
      </c>
      <c r="AH124" s="289" t="str">
        <f>IF(OR($C124="*",$C124&lt;400),"",IF(AND('201920 DATA'!BG124="*",$C124&gt;=400),"*",IF($C124&gt;=400,ROUND('201920 DATA'!BG124/$C124,2),"")))</f>
        <v>*</v>
      </c>
      <c r="AI124" s="289">
        <f>IF(OR($C124="*",$C124&lt;400),"",IF(AND('201920 DATA'!BH124="*",$C124&gt;=400),"*",IF($C124&gt;=400,ROUND('201920 DATA'!BH124/$C124,2),"")))</f>
        <v>0.02</v>
      </c>
      <c r="AJ124" s="289">
        <f>IF(OR($C124="*",$C124&lt;400),"",IF(AND('201920 DATA'!BI124="*",$C124&gt;=400),"*",IF($C124&gt;=400,ROUND('201920 DATA'!BI124/$C124,2),"")))</f>
        <v>0</v>
      </c>
      <c r="AK124" s="289">
        <f>IF(OR($C124="*",$C124&lt;400),"",IF(AND('201920 DATA'!BJ124="*",$C124&gt;=400),"*",IF($C124&gt;=400,ROUND('201920 DATA'!BJ124/$C124,2),"")))</f>
        <v>0.01</v>
      </c>
      <c r="AL124" s="289">
        <f>IF(OR($C124="*",$C124&lt;400),"",IF(AND('201920 DATA'!BK124="*",$C124&gt;=400),"*",IF($C124&gt;=400,ROUND('201920 DATA'!BK124/$C124,2),"")))</f>
        <v>0</v>
      </c>
      <c r="AM124" s="289">
        <f>IF(OR($C124="*",$C124&lt;400),"",IF(AND('201920 DATA'!BL124="*",$C124&gt;=400),"*",IF($C124&gt;=400,ROUND('201920 DATA'!BL124/$C124,2),"")))</f>
        <v>0.04</v>
      </c>
      <c r="AN124" s="289">
        <f>IF(OR($C124="*",$C124&lt;400),"",IF(AND('201920 DATA'!BM124="*",$C124&gt;=400),"*",IF($C124&gt;=400,ROUND('201920 DATA'!BM124/$C124,2),"")))</f>
        <v>0.11</v>
      </c>
      <c r="AO124" s="289">
        <f>IF(OR($C124="*",$C124&lt;400),"",IF(AND('201920 DATA'!BN124="*",$C124&gt;=400),"*",IF($C124&gt;=400,ROUND('201920 DATA'!BN124/$C124,2),"")))</f>
        <v>0.03</v>
      </c>
      <c r="AP124" s="289">
        <f>IF(OR($C124="*",$C124&lt;400),"",IF(AND('201920 DATA'!BO124="*",$C124&gt;=400),"*",IF($C124&gt;=400,ROUND('201920 DATA'!BO124/$C124,2),"")))</f>
        <v>0.71</v>
      </c>
      <c r="AQ124" s="289">
        <f>IF(OR($C124="*",$C124&lt;400),"",IF(AND('201920 DATA'!BP124="*",$C124&gt;=400),"*",IF($C124&gt;=400,ROUND('201920 DATA'!BP124/$C124,2),"")))</f>
        <v>0.03</v>
      </c>
      <c r="AR124" s="289">
        <f>IF(OR($C124="*",$C124&lt;400),"",IF(AND('201920 DATA'!BQ124="*",$C124&gt;=400),"*",IF($C124&gt;=400,ROUND('201920 DATA'!BQ124/$C124,2),"")))</f>
        <v>0</v>
      </c>
      <c r="AS124" s="289">
        <f>IF(OR($C124="*",$C124&lt;400),"",IF(AND('201920 DATA'!BR124="*",$C124&gt;=400),"*",IF($C124&gt;=400,ROUND('201920 DATA'!BR124/$C124,2),"")))</f>
        <v>0</v>
      </c>
      <c r="AT124" s="289" t="str">
        <f>IF(OR($C124="*",$C124&lt;400),"",IF(AND('201920 DATA'!BS124="*",$C124&gt;=400),"*",IF($C124&gt;=400,ROUND('201920 DATA'!BS124/$C124,2),"")))</f>
        <v>*</v>
      </c>
      <c r="AU124" s="289">
        <f>IF(OR($C124="*",$C124&lt;400),"",IF(AND('201920 DATA'!BT124="*",$C124&gt;=400),"*",IF($C124&gt;=400,ROUND('201920 DATA'!BT124/$C124,2),"")))</f>
        <v>0.01</v>
      </c>
      <c r="AV124" s="289">
        <f>IF(OR($C124="*",$C124&lt;400),"",IF(AND('201920 DATA'!BU124="*",$C124&gt;=400),"*",IF($C124&gt;=400,ROUND('201920 DATA'!BU124/$C124,2),"")))</f>
        <v>0.01</v>
      </c>
      <c r="AW124" s="289">
        <f>IF(OR($C124="*",$C124&lt;400),"",IF(AND('201920 DATA'!BV124="*",$C124&gt;=400),"*",IF($C124&gt;=400,ROUND('201920 DATA'!BV124/$C124,2),"")))</f>
        <v>0</v>
      </c>
      <c r="AX124" s="289">
        <f>IF(OR($C124="*",$C124&lt;400),"",IF(AND('201920 DATA'!BW124="*",$C124&gt;=400),"*",IF($C124&gt;=400,ROUND('201920 DATA'!BW124/$C124,2),"")))</f>
        <v>0</v>
      </c>
      <c r="AZ124" s="365">
        <v>4745</v>
      </c>
    </row>
    <row r="125" spans="1:52" x14ac:dyDescent="0.2">
      <c r="A125" s="373" t="s">
        <v>294</v>
      </c>
      <c r="B125" s="287">
        <f>'201920 DATA'!B125</f>
        <v>1170</v>
      </c>
      <c r="C125" s="288">
        <f>'201920 DATA'!C125</f>
        <v>1170</v>
      </c>
      <c r="D125" s="293">
        <f>'201920 DATA'!FQ125</f>
        <v>1165</v>
      </c>
      <c r="F125" s="313">
        <f t="shared" si="2"/>
        <v>0.02</v>
      </c>
      <c r="G125" s="295">
        <f t="shared" si="3"/>
        <v>1</v>
      </c>
      <c r="H125" s="289">
        <f>IF(OR($C125="*",$C125&lt;400),"",IF(AND('201920 DATA'!F125="*",$C125&gt;=400),"*",IF($C125&gt;=400,ROUND('201920 DATA'!F125/$C125,2),"")))</f>
        <v>0</v>
      </c>
      <c r="I125" s="296">
        <f>IF(OR($B125="*",$B125&lt;400),"",IF(AND('201920 DATA'!Y125="*",$B125&gt;=400),"*",IF($B125&gt;=400,ROUND('201920 DATA'!Y125/$B125,2),"")))</f>
        <v>0</v>
      </c>
      <c r="J125" s="296">
        <f>IF(OR($B125="*",$B125&lt;400),"",IF(AND('201920 DATA'!Z125="*",$B125&gt;=400),"*",IF($B125&gt;=400,ROUND('201920 DATA'!Z125/$B125,2),"")))</f>
        <v>0.08</v>
      </c>
      <c r="K125" s="296">
        <f>IF(OR($B125="*",$B125&lt;400),"",IF(AND('201920 DATA'!AA125="*",$B125&gt;=400),"*",IF($B125&gt;=400,ROUND('201920 DATA'!AA125/$B125,2),"")))</f>
        <v>0.21</v>
      </c>
      <c r="L125" s="296">
        <f>IF(OR($B125="*",$B125&lt;400),"",IF(AND('201920 DATA'!AB125="*",$B125&gt;=400),"*",IF($B125&gt;=400,ROUND('201920 DATA'!AB125/$B125,2),"")))</f>
        <v>0.3</v>
      </c>
      <c r="M125" s="296">
        <f>IF(OR($B125="*",$B125&lt;400),"",IF(AND('201920 DATA'!AC125="*",$B125&gt;=400),"*",IF($B125&gt;=400,ROUND('201920 DATA'!AC125/$B125,2),"")))</f>
        <v>0.28999999999999998</v>
      </c>
      <c r="N125" s="296">
        <f>IF(OR($B125="*",$B125&lt;400),"",IF(AND('201920 DATA'!AD125="*",$B125&gt;=400),"*",IF($B125&gt;=400,ROUND('201920 DATA'!AD125/$B125,2),"")))</f>
        <v>0.12</v>
      </c>
      <c r="O125" s="296" t="str">
        <f>IF(OR($B125="*",$B125&lt;400),"",IF(AND('201920 DATA'!AE125="*",$B125&gt;=400),"*",IF($B125&gt;=400,ROUND('201920 DATA'!AE125/$B125,2),"")))</f>
        <v>*</v>
      </c>
      <c r="P125" s="297"/>
      <c r="Q125" s="296">
        <f>IF(OR($B125="*",$B125&lt;400),"",IF(AND('201920 DATA'!FO125="*",$B125&gt;=400),"*",IF($B125&gt;=400,ROUND('201920 DATA'!FO125/$B125,2),"")))</f>
        <v>0.98</v>
      </c>
      <c r="R125" s="289">
        <f>IF(OR($C125="*",$C125&lt;400),"",IF(AND('201920 DATA'!F125="*",$C125&gt;=400),"*",IF($C125&gt;=400,ROUND('201920 DATA'!F125/$C125,2),"")))</f>
        <v>0</v>
      </c>
      <c r="S125" s="289" t="str">
        <f>IF(OR($C125="*",$C125&lt;400),"",IF(AND('201920 DATA'!G125="*",$C125&gt;=400),"*",IF($C125&gt;=400,ROUND('201920 DATA'!G125/$C125,2),"")))</f>
        <v>*</v>
      </c>
      <c r="T125" s="289">
        <f>IF(OR($C125="*",$C125&lt;400),"",IF(AND('201920 DATA'!H125="*",$C125&gt;=400),"*",IF($C125&gt;=400,ROUND('201920 DATA'!H125/$C125,2),"")))</f>
        <v>1</v>
      </c>
      <c r="U125" s="289">
        <f>IF(OR($C125="*",$C125&lt;400),"",IF(AND('201920 DATA'!FP125="*",$C125&gt;=400),"*",IF($C125&gt;=400,ROUND('201920 DATA'!FP125/$C125,2),"")))</f>
        <v>0</v>
      </c>
      <c r="V125" s="312">
        <f>IF(OR($D125="*",$D125&lt;400),"",IF(AND('201920 DATA'!M125="*",$D125&gt;=400),"*",IF($D125&gt;=400,ROUND('201920 DATA'!M125/$D125,2),"")))</f>
        <v>0.03</v>
      </c>
      <c r="W125" s="312">
        <f>IF(OR($D125="*",$D125&lt;400),"",IF(AND('201920 DATA'!N125="*",$D125&gt;=400),"*",IF($D125&gt;=400,ROUND('201920 DATA'!N125/$D125,2),"")))</f>
        <v>0.43</v>
      </c>
      <c r="X125" s="312">
        <f>IF(OR($D125="*",$D125&lt;400),"",IF(AND('201920 DATA'!O125="*",$D125&gt;=400),"*",IF($D125&gt;=400,ROUND('201920 DATA'!O125/$D125,2),"")))</f>
        <v>0.33</v>
      </c>
      <c r="Y125" s="312">
        <f>IF(OR($D125="*",$D125&lt;400),"",IF(AND('201920 DATA'!P125="*",$D125&gt;=400),"*",IF($D125&gt;=400,ROUND('201920 DATA'!P125/$D125,2),"")))</f>
        <v>0.16</v>
      </c>
      <c r="Z125" s="312">
        <f>IF(OR($D125="*",$D125&lt;400),"",IF(AND('201920 DATA'!Q125="*",$D125&gt;=400),"*",IF($D125&gt;=400,ROUND('201920 DATA'!Q125/$D125,2),"")))</f>
        <v>7.0000000000000007E-2</v>
      </c>
      <c r="AA125" s="312" t="str">
        <f>IF(OR($D125="*",$D125&lt;400),"",IF(AND('201920 DATA'!R125="*",$D125&gt;=400),"*",IF($D125&gt;=400,ROUND('201920 DATA'!R125/$D125,2),"")))</f>
        <v>*</v>
      </c>
      <c r="AB125" s="312">
        <f>IF(OR($D125="*",$D125&lt;400),"",IF(AND('201920 DATA'!S125="*",$D125&gt;=400),"*",IF($D125&gt;=400,ROUND('201920 DATA'!S125/$D125,2),"")))</f>
        <v>0</v>
      </c>
      <c r="AC125" s="312">
        <f>IF(OR($D125="*",$D125&lt;400),"",IF(AND('201920 DATA'!T125="*",$D125&gt;=400),"*",IF($D125&gt;=400,ROUND('201920 DATA'!T125/$D125,2),"")))</f>
        <v>0</v>
      </c>
      <c r="AD125" s="289" t="str">
        <f>IF(OR($C125="*",$C125&lt;400),"",IF(AND('201920 DATA'!BC125="*",$C125&gt;=400),"*",IF($C125&gt;=400,ROUND('201920 DATA'!BC125/$C125,2),"")))</f>
        <v>*</v>
      </c>
      <c r="AE125" s="289">
        <f>IF(OR($C125="*",$C125&lt;400),"",IF(AND('201920 DATA'!BD125="*",$C125&gt;=400),"*",IF($C125&gt;=400,ROUND('201920 DATA'!BD125/$C125,2),"")))</f>
        <v>0.01</v>
      </c>
      <c r="AF125" s="289">
        <f>IF(OR($C125="*",$C125&lt;400),"",IF(AND('201920 DATA'!BE125="*",$C125&gt;=400),"*",IF($C125&gt;=400,ROUND('201920 DATA'!BE125/$C125,2),"")))</f>
        <v>0</v>
      </c>
      <c r="AG125" s="289">
        <f>IF(OR($C125="*",$C125&lt;400),"",IF(AND('201920 DATA'!BF125="*",$C125&gt;=400),"*",IF($C125&gt;=400,ROUND('201920 DATA'!BF125/$C125,2),"")))</f>
        <v>0</v>
      </c>
      <c r="AH125" s="289">
        <f>IF(OR($C125="*",$C125&lt;400),"",IF(AND('201920 DATA'!BG125="*",$C125&gt;=400),"*",IF($C125&gt;=400,ROUND('201920 DATA'!BG125/$C125,2),"")))</f>
        <v>0</v>
      </c>
      <c r="AI125" s="289">
        <f>IF(OR($C125="*",$C125&lt;400),"",IF(AND('201920 DATA'!BH125="*",$C125&gt;=400),"*",IF($C125&gt;=400,ROUND('201920 DATA'!BH125/$C125,2),"")))</f>
        <v>0.03</v>
      </c>
      <c r="AJ125" s="289" t="str">
        <f>IF(OR($C125="*",$C125&lt;400),"",IF(AND('201920 DATA'!BI125="*",$C125&gt;=400),"*",IF($C125&gt;=400,ROUND('201920 DATA'!BI125/$C125,2),"")))</f>
        <v>*</v>
      </c>
      <c r="AK125" s="289" t="str">
        <f>IF(OR($C125="*",$C125&lt;400),"",IF(AND('201920 DATA'!BJ125="*",$C125&gt;=400),"*",IF($C125&gt;=400,ROUND('201920 DATA'!BJ125/$C125,2),"")))</f>
        <v>*</v>
      </c>
      <c r="AL125" s="289">
        <f>IF(OR($C125="*",$C125&lt;400),"",IF(AND('201920 DATA'!BK125="*",$C125&gt;=400),"*",IF($C125&gt;=400,ROUND('201920 DATA'!BK125/$C125,2),"")))</f>
        <v>0</v>
      </c>
      <c r="AM125" s="289">
        <f>IF(OR($C125="*",$C125&lt;400),"",IF(AND('201920 DATA'!BL125="*",$C125&gt;=400),"*",IF($C125&gt;=400,ROUND('201920 DATA'!BL125/$C125,2),"")))</f>
        <v>0.02</v>
      </c>
      <c r="AN125" s="289">
        <f>IF(OR($C125="*",$C125&lt;400),"",IF(AND('201920 DATA'!BM125="*",$C125&gt;=400),"*",IF($C125&gt;=400,ROUND('201920 DATA'!BM125/$C125,2),"")))</f>
        <v>0.37</v>
      </c>
      <c r="AO125" s="289">
        <f>IF(OR($C125="*",$C125&lt;400),"",IF(AND('201920 DATA'!BN125="*",$C125&gt;=400),"*",IF($C125&gt;=400,ROUND('201920 DATA'!BN125/$C125,2),"")))</f>
        <v>0.03</v>
      </c>
      <c r="AP125" s="289">
        <f>IF(OR($C125="*",$C125&lt;400),"",IF(AND('201920 DATA'!BO125="*",$C125&gt;=400),"*",IF($C125&gt;=400,ROUND('201920 DATA'!BO125/$C125,2),"")))</f>
        <v>0.49</v>
      </c>
      <c r="AQ125" s="289" t="str">
        <f>IF(OR($C125="*",$C125&lt;400),"",IF(AND('201920 DATA'!BP125="*",$C125&gt;=400),"*",IF($C125&gt;=400,ROUND('201920 DATA'!BP125/$C125,2),"")))</f>
        <v>*</v>
      </c>
      <c r="AR125" s="289">
        <f>IF(OR($C125="*",$C125&lt;400),"",IF(AND('201920 DATA'!BQ125="*",$C125&gt;=400),"*",IF($C125&gt;=400,ROUND('201920 DATA'!BQ125/$C125,2),"")))</f>
        <v>0</v>
      </c>
      <c r="AS125" s="289">
        <f>IF(OR($C125="*",$C125&lt;400),"",IF(AND('201920 DATA'!BR125="*",$C125&gt;=400),"*",IF($C125&gt;=400,ROUND('201920 DATA'!BR125/$C125,2),"")))</f>
        <v>0</v>
      </c>
      <c r="AT125" s="289">
        <f>IF(OR($C125="*",$C125&lt;400),"",IF(AND('201920 DATA'!BS125="*",$C125&gt;=400),"*",IF($C125&gt;=400,ROUND('201920 DATA'!BS125/$C125,2),"")))</f>
        <v>0</v>
      </c>
      <c r="AU125" s="289">
        <f>IF(OR($C125="*",$C125&lt;400),"",IF(AND('201920 DATA'!BT125="*",$C125&gt;=400),"*",IF($C125&gt;=400,ROUND('201920 DATA'!BT125/$C125,2),"")))</f>
        <v>0.01</v>
      </c>
      <c r="AV125" s="289">
        <f>IF(OR($C125="*",$C125&lt;400),"",IF(AND('201920 DATA'!BU125="*",$C125&gt;=400),"*",IF($C125&gt;=400,ROUND('201920 DATA'!BU125/$C125,2),"")))</f>
        <v>0.03</v>
      </c>
      <c r="AW125" s="289">
        <f>IF(OR($C125="*",$C125&lt;400),"",IF(AND('201920 DATA'!BV125="*",$C125&gt;=400),"*",IF($C125&gt;=400,ROUND('201920 DATA'!BV125/$C125,2),"")))</f>
        <v>0</v>
      </c>
      <c r="AX125" s="289" t="str">
        <f>IF(OR($C125="*",$C125&lt;400),"",IF(AND('201920 DATA'!BW125="*",$C125&gt;=400),"*",IF($C125&gt;=400,ROUND('201920 DATA'!BW125/$C125,2),"")))</f>
        <v>*</v>
      </c>
      <c r="AZ125" s="365">
        <v>1145</v>
      </c>
    </row>
    <row r="126" spans="1:52" x14ac:dyDescent="0.2">
      <c r="A126" s="373" t="s">
        <v>295</v>
      </c>
      <c r="B126" s="287">
        <f>'201920 DATA'!B126</f>
        <v>1910</v>
      </c>
      <c r="C126" s="288">
        <f>'201920 DATA'!C126</f>
        <v>1910</v>
      </c>
      <c r="D126" s="293">
        <f>'201920 DATA'!FQ126</f>
        <v>1885</v>
      </c>
      <c r="F126" s="313">
        <f t="shared" si="2"/>
        <v>0.15</v>
      </c>
      <c r="G126" s="295">
        <f t="shared" si="3"/>
        <v>1</v>
      </c>
      <c r="H126" s="289">
        <f>IF(OR($C126="*",$C126&lt;400),"",IF(AND('201920 DATA'!F126="*",$C126&gt;=400),"*",IF($C126&gt;=400,ROUND('201920 DATA'!F126/$C126,2),"")))</f>
        <v>0</v>
      </c>
      <c r="I126" s="296">
        <f>IF(OR($B126="*",$B126&lt;400),"",IF(AND('201920 DATA'!Y126="*",$B126&gt;=400),"*",IF($B126&gt;=400,ROUND('201920 DATA'!Y126/$B126,2),"")))</f>
        <v>0</v>
      </c>
      <c r="J126" s="296">
        <f>IF(OR($B126="*",$B126&lt;400),"",IF(AND('201920 DATA'!Z126="*",$B126&gt;=400),"*",IF($B126&gt;=400,ROUND('201920 DATA'!Z126/$B126,2),"")))</f>
        <v>0.08</v>
      </c>
      <c r="K126" s="296">
        <f>IF(OR($B126="*",$B126&lt;400),"",IF(AND('201920 DATA'!AA126="*",$B126&gt;=400),"*",IF($B126&gt;=400,ROUND('201920 DATA'!AA126/$B126,2),"")))</f>
        <v>0.18</v>
      </c>
      <c r="L126" s="296">
        <f>IF(OR($B126="*",$B126&lt;400),"",IF(AND('201920 DATA'!AB126="*",$B126&gt;=400),"*",IF($B126&gt;=400,ROUND('201920 DATA'!AB126/$B126,2),"")))</f>
        <v>0.34</v>
      </c>
      <c r="M126" s="296">
        <f>IF(OR($B126="*",$B126&lt;400),"",IF(AND('201920 DATA'!AC126="*",$B126&gt;=400),"*",IF($B126&gt;=400,ROUND('201920 DATA'!AC126/$B126,2),"")))</f>
        <v>0.3</v>
      </c>
      <c r="N126" s="296">
        <f>IF(OR($B126="*",$B126&lt;400),"",IF(AND('201920 DATA'!AD126="*",$B126&gt;=400),"*",IF($B126&gt;=400,ROUND('201920 DATA'!AD126/$B126,2),"")))</f>
        <v>0.1</v>
      </c>
      <c r="O126" s="296" t="str">
        <f>IF(OR($B126="*",$B126&lt;400),"",IF(AND('201920 DATA'!AE126="*",$B126&gt;=400),"*",IF($B126&gt;=400,ROUND('201920 DATA'!AE126/$B126,2),"")))</f>
        <v>*</v>
      </c>
      <c r="P126" s="297"/>
      <c r="Q126" s="296">
        <f>IF(OR($B126="*",$B126&lt;400),"",IF(AND('201920 DATA'!FO126="*",$B126&gt;=400),"*",IF($B126&gt;=400,ROUND('201920 DATA'!FO126/$B126,2),"")))</f>
        <v>0.97</v>
      </c>
      <c r="R126" s="289">
        <f>IF(OR($C126="*",$C126&lt;400),"",IF(AND('201920 DATA'!F126="*",$C126&gt;=400),"*",IF($C126&gt;=400,ROUND('201920 DATA'!F126/$C126,2),"")))</f>
        <v>0</v>
      </c>
      <c r="S126" s="289">
        <f>IF(OR($C126="*",$C126&lt;400),"",IF(AND('201920 DATA'!G126="*",$C126&gt;=400),"*",IF($C126&gt;=400,ROUND('201920 DATA'!G126/$C126,2),"")))</f>
        <v>0</v>
      </c>
      <c r="T126" s="289">
        <f>IF(OR($C126="*",$C126&lt;400),"",IF(AND('201920 DATA'!H126="*",$C126&gt;=400),"*",IF($C126&gt;=400,ROUND('201920 DATA'!H126/$C126,2),"")))</f>
        <v>1</v>
      </c>
      <c r="U126" s="289">
        <f>IF(OR($C126="*",$C126&lt;400),"",IF(AND('201920 DATA'!FP126="*",$C126&gt;=400),"*",IF($C126&gt;=400,ROUND('201920 DATA'!FP126/$C126,2),"")))</f>
        <v>0</v>
      </c>
      <c r="V126" s="312">
        <f>IF(OR($D126="*",$D126&lt;400),"",IF(AND('201920 DATA'!M126="*",$D126&gt;=400),"*",IF($D126&gt;=400,ROUND('201920 DATA'!M126/$D126,2),"")))</f>
        <v>0.02</v>
      </c>
      <c r="W126" s="312">
        <f>IF(OR($D126="*",$D126&lt;400),"",IF(AND('201920 DATA'!N126="*",$D126&gt;=400),"*",IF($D126&gt;=400,ROUND('201920 DATA'!N126/$D126,2),"")))</f>
        <v>0.38</v>
      </c>
      <c r="X126" s="312">
        <f>IF(OR($D126="*",$D126&lt;400),"",IF(AND('201920 DATA'!O126="*",$D126&gt;=400),"*",IF($D126&gt;=400,ROUND('201920 DATA'!O126/$D126,2),"")))</f>
        <v>0.28999999999999998</v>
      </c>
      <c r="Y126" s="312">
        <f>IF(OR($D126="*",$D126&lt;400),"",IF(AND('201920 DATA'!P126="*",$D126&gt;=400),"*",IF($D126&gt;=400,ROUND('201920 DATA'!P126/$D126,2),"")))</f>
        <v>0.23</v>
      </c>
      <c r="Z126" s="312">
        <f>IF(OR($D126="*",$D126&lt;400),"",IF(AND('201920 DATA'!Q126="*",$D126&gt;=400),"*",IF($D126&gt;=400,ROUND('201920 DATA'!Q126/$D126,2),"")))</f>
        <v>0.09</v>
      </c>
      <c r="AA126" s="312">
        <f>IF(OR($D126="*",$D126&lt;400),"",IF(AND('201920 DATA'!R126="*",$D126&gt;=400),"*",IF($D126&gt;=400,ROUND('201920 DATA'!R126/$D126,2),"")))</f>
        <v>0.01</v>
      </c>
      <c r="AB126" s="312" t="str">
        <f>IF(OR($D126="*",$D126&lt;400),"",IF(AND('201920 DATA'!S126="*",$D126&gt;=400),"*",IF($D126&gt;=400,ROUND('201920 DATA'!S126/$D126,2),"")))</f>
        <v>*</v>
      </c>
      <c r="AC126" s="312">
        <f>IF(OR($D126="*",$D126&lt;400),"",IF(AND('201920 DATA'!T126="*",$D126&gt;=400),"*",IF($D126&gt;=400,ROUND('201920 DATA'!T126/$D126,2),"")))</f>
        <v>0</v>
      </c>
      <c r="AD126" s="289">
        <f>IF(OR($C126="*",$C126&lt;400),"",IF(AND('201920 DATA'!BC126="*",$C126&gt;=400),"*",IF($C126&gt;=400,ROUND('201920 DATA'!BC126/$C126,2),"")))</f>
        <v>0.01</v>
      </c>
      <c r="AE126" s="289">
        <f>IF(OR($C126="*",$C126&lt;400),"",IF(AND('201920 DATA'!BD126="*",$C126&gt;=400),"*",IF($C126&gt;=400,ROUND('201920 DATA'!BD126/$C126,2),"")))</f>
        <v>0.02</v>
      </c>
      <c r="AF126" s="289" t="str">
        <f>IF(OR($C126="*",$C126&lt;400),"",IF(AND('201920 DATA'!BE126="*",$C126&gt;=400),"*",IF($C126&gt;=400,ROUND('201920 DATA'!BE126/$C126,2),"")))</f>
        <v>*</v>
      </c>
      <c r="AG126" s="289" t="str">
        <f>IF(OR($C126="*",$C126&lt;400),"",IF(AND('201920 DATA'!BF126="*",$C126&gt;=400),"*",IF($C126&gt;=400,ROUND('201920 DATA'!BF126/$C126,2),"")))</f>
        <v>*</v>
      </c>
      <c r="AH126" s="289">
        <f>IF(OR($C126="*",$C126&lt;400),"",IF(AND('201920 DATA'!BG126="*",$C126&gt;=400),"*",IF($C126&gt;=400,ROUND('201920 DATA'!BG126/$C126,2),"")))</f>
        <v>0</v>
      </c>
      <c r="AI126" s="289">
        <f>IF(OR($C126="*",$C126&lt;400),"",IF(AND('201920 DATA'!BH126="*",$C126&gt;=400),"*",IF($C126&gt;=400,ROUND('201920 DATA'!BH126/$C126,2),"")))</f>
        <v>0.08</v>
      </c>
      <c r="AJ126" s="289">
        <f>IF(OR($C126="*",$C126&lt;400),"",IF(AND('201920 DATA'!BI126="*",$C126&gt;=400),"*",IF($C126&gt;=400,ROUND('201920 DATA'!BI126/$C126,2),"")))</f>
        <v>0</v>
      </c>
      <c r="AK126" s="289" t="str">
        <f>IF(OR($C126="*",$C126&lt;400),"",IF(AND('201920 DATA'!BJ126="*",$C126&gt;=400),"*",IF($C126&gt;=400,ROUND('201920 DATA'!BJ126/$C126,2),"")))</f>
        <v>*</v>
      </c>
      <c r="AL126" s="289">
        <f>IF(OR($C126="*",$C126&lt;400),"",IF(AND('201920 DATA'!BK126="*",$C126&gt;=400),"*",IF($C126&gt;=400,ROUND('201920 DATA'!BK126/$C126,2),"")))</f>
        <v>0</v>
      </c>
      <c r="AM126" s="289">
        <f>IF(OR($C126="*",$C126&lt;400),"",IF(AND('201920 DATA'!BL126="*",$C126&gt;=400),"*",IF($C126&gt;=400,ROUND('201920 DATA'!BL126/$C126,2),"")))</f>
        <v>0.05</v>
      </c>
      <c r="AN126" s="289">
        <f>IF(OR($C126="*",$C126&lt;400),"",IF(AND('201920 DATA'!BM126="*",$C126&gt;=400),"*",IF($C126&gt;=400,ROUND('201920 DATA'!BM126/$C126,2),"")))</f>
        <v>0.18</v>
      </c>
      <c r="AO126" s="289">
        <f>IF(OR($C126="*",$C126&lt;400),"",IF(AND('201920 DATA'!BN126="*",$C126&gt;=400),"*",IF($C126&gt;=400,ROUND('201920 DATA'!BN126/$C126,2),"")))</f>
        <v>0.02</v>
      </c>
      <c r="AP126" s="289">
        <f>IF(OR($C126="*",$C126&lt;400),"",IF(AND('201920 DATA'!BO126="*",$C126&gt;=400),"*",IF($C126&gt;=400,ROUND('201920 DATA'!BO126/$C126,2),"")))</f>
        <v>0.56999999999999995</v>
      </c>
      <c r="AQ126" s="289">
        <f>IF(OR($C126="*",$C126&lt;400),"",IF(AND('201920 DATA'!BP126="*",$C126&gt;=400),"*",IF($C126&gt;=400,ROUND('201920 DATA'!BP126/$C126,2),"")))</f>
        <v>0</v>
      </c>
      <c r="AR126" s="289">
        <f>IF(OR($C126="*",$C126&lt;400),"",IF(AND('201920 DATA'!BQ126="*",$C126&gt;=400),"*",IF($C126&gt;=400,ROUND('201920 DATA'!BQ126/$C126,2),"")))</f>
        <v>0</v>
      </c>
      <c r="AS126" s="289">
        <f>IF(OR($C126="*",$C126&lt;400),"",IF(AND('201920 DATA'!BR126="*",$C126&gt;=400),"*",IF($C126&gt;=400,ROUND('201920 DATA'!BR126/$C126,2),"")))</f>
        <v>0</v>
      </c>
      <c r="AT126" s="289">
        <f>IF(OR($C126="*",$C126&lt;400),"",IF(AND('201920 DATA'!BS126="*",$C126&gt;=400),"*",IF($C126&gt;=400,ROUND('201920 DATA'!BS126/$C126,2),"")))</f>
        <v>0</v>
      </c>
      <c r="AU126" s="289">
        <f>IF(OR($C126="*",$C126&lt;400),"",IF(AND('201920 DATA'!BT126="*",$C126&gt;=400),"*",IF($C126&gt;=400,ROUND('201920 DATA'!BT126/$C126,2),"")))</f>
        <v>0.02</v>
      </c>
      <c r="AV126" s="289">
        <f>IF(OR($C126="*",$C126&lt;400),"",IF(AND('201920 DATA'!BU126="*",$C126&gt;=400),"*",IF($C126&gt;=400,ROUND('201920 DATA'!BU126/$C126,2),"")))</f>
        <v>0.04</v>
      </c>
      <c r="AW126" s="289">
        <f>IF(OR($C126="*",$C126&lt;400),"",IF(AND('201920 DATA'!BV126="*",$C126&gt;=400),"*",IF($C126&gt;=400,ROUND('201920 DATA'!BV126/$C126,2),"")))</f>
        <v>0</v>
      </c>
      <c r="AX126" s="289" t="str">
        <f>IF(OR($C126="*",$C126&lt;400),"",IF(AND('201920 DATA'!BW126="*",$C126&gt;=400),"*",IF($C126&gt;=400,ROUND('201920 DATA'!BW126/$C126,2),"")))</f>
        <v>*</v>
      </c>
      <c r="AZ126" s="365">
        <v>1625</v>
      </c>
    </row>
    <row r="127" spans="1:52" x14ac:dyDescent="0.2">
      <c r="A127" s="373" t="s">
        <v>296</v>
      </c>
      <c r="B127" s="287">
        <f>'201920 DATA'!B127</f>
        <v>765</v>
      </c>
      <c r="C127" s="288">
        <f>'201920 DATA'!C127</f>
        <v>765</v>
      </c>
      <c r="D127" s="293">
        <f>'201920 DATA'!FQ127</f>
        <v>760</v>
      </c>
      <c r="F127" s="313">
        <f t="shared" si="2"/>
        <v>-0.16</v>
      </c>
      <c r="G127" s="295">
        <f t="shared" si="3"/>
        <v>1</v>
      </c>
      <c r="H127" s="289">
        <f>IF(OR($C127="*",$C127&lt;400),"",IF(AND('201920 DATA'!F127="*",$C127&gt;=400),"*",IF($C127&gt;=400,ROUND('201920 DATA'!F127/$C127,2),"")))</f>
        <v>0</v>
      </c>
      <c r="I127" s="296">
        <f>IF(OR($B127="*",$B127&lt;400),"",IF(AND('201920 DATA'!Y127="*",$B127&gt;=400),"*",IF($B127&gt;=400,ROUND('201920 DATA'!Y127/$B127,2),"")))</f>
        <v>0</v>
      </c>
      <c r="J127" s="296">
        <f>IF(OR($B127="*",$B127&lt;400),"",IF(AND('201920 DATA'!Z127="*",$B127&gt;=400),"*",IF($B127&gt;=400,ROUND('201920 DATA'!Z127/$B127,2),"")))</f>
        <v>0.08</v>
      </c>
      <c r="K127" s="296">
        <f>IF(OR($B127="*",$B127&lt;400),"",IF(AND('201920 DATA'!AA127="*",$B127&gt;=400),"*",IF($B127&gt;=400,ROUND('201920 DATA'!AA127/$B127,2),"")))</f>
        <v>0.14000000000000001</v>
      </c>
      <c r="L127" s="296">
        <f>IF(OR($B127="*",$B127&lt;400),"",IF(AND('201920 DATA'!AB127="*",$B127&gt;=400),"*",IF($B127&gt;=400,ROUND('201920 DATA'!AB127/$B127,2),"")))</f>
        <v>0.27</v>
      </c>
      <c r="M127" s="296">
        <f>IF(OR($B127="*",$B127&lt;400),"",IF(AND('201920 DATA'!AC127="*",$B127&gt;=400),"*",IF($B127&gt;=400,ROUND('201920 DATA'!AC127/$B127,2),"")))</f>
        <v>0.39</v>
      </c>
      <c r="N127" s="296">
        <f>IF(OR($B127="*",$B127&lt;400),"",IF(AND('201920 DATA'!AD127="*",$B127&gt;=400),"*",IF($B127&gt;=400,ROUND('201920 DATA'!AD127/$B127,2),"")))</f>
        <v>0.12</v>
      </c>
      <c r="O127" s="296">
        <f>IF(OR($B127="*",$B127&lt;400),"",IF(AND('201920 DATA'!AE127="*",$B127&gt;=400),"*",IF($B127&gt;=400,ROUND('201920 DATA'!AE127/$B127,2),"")))</f>
        <v>0</v>
      </c>
      <c r="P127" s="297"/>
      <c r="Q127" s="296">
        <f>IF(OR($B127="*",$B127&lt;400),"",IF(AND('201920 DATA'!FO127="*",$B127&gt;=400),"*",IF($B127&gt;=400,ROUND('201920 DATA'!FO127/$B127,2),"")))</f>
        <v>0.97</v>
      </c>
      <c r="R127" s="289">
        <f>IF(OR($C127="*",$C127&lt;400),"",IF(AND('201920 DATA'!F127="*",$C127&gt;=400),"*",IF($C127&gt;=400,ROUND('201920 DATA'!F127/$C127,2),"")))</f>
        <v>0</v>
      </c>
      <c r="S127" s="289">
        <f>IF(OR($C127="*",$C127&lt;400),"",IF(AND('201920 DATA'!G127="*",$C127&gt;=400),"*",IF($C127&gt;=400,ROUND('201920 DATA'!G127/$C127,2),"")))</f>
        <v>0</v>
      </c>
      <c r="T127" s="289">
        <f>IF(OR($C127="*",$C127&lt;400),"",IF(AND('201920 DATA'!H127="*",$C127&gt;=400),"*",IF($C127&gt;=400,ROUND('201920 DATA'!H127/$C127,2),"")))</f>
        <v>1</v>
      </c>
      <c r="U127" s="289">
        <f>IF(OR($C127="*",$C127&lt;400),"",IF(AND('201920 DATA'!FP127="*",$C127&gt;=400),"*",IF($C127&gt;=400,ROUND('201920 DATA'!FP127/$C127,2),"")))</f>
        <v>0</v>
      </c>
      <c r="V127" s="312">
        <f>IF(OR($D127="*",$D127&lt;400),"",IF(AND('201920 DATA'!M127="*",$D127&gt;=400),"*",IF($D127&gt;=400,ROUND('201920 DATA'!M127/$D127,2),"")))</f>
        <v>0.04</v>
      </c>
      <c r="W127" s="312">
        <f>IF(OR($D127="*",$D127&lt;400),"",IF(AND('201920 DATA'!N127="*",$D127&gt;=400),"*",IF($D127&gt;=400,ROUND('201920 DATA'!N127/$D127,2),"")))</f>
        <v>0.53</v>
      </c>
      <c r="X127" s="312">
        <f>IF(OR($D127="*",$D127&lt;400),"",IF(AND('201920 DATA'!O127="*",$D127&gt;=400),"*",IF($D127&gt;=400,ROUND('201920 DATA'!O127/$D127,2),"")))</f>
        <v>0.36</v>
      </c>
      <c r="Y127" s="312">
        <f>IF(OR($D127="*",$D127&lt;400),"",IF(AND('201920 DATA'!P127="*",$D127&gt;=400),"*",IF($D127&gt;=400,ROUND('201920 DATA'!P127/$D127,2),"")))</f>
        <v>0.08</v>
      </c>
      <c r="Z127" s="312">
        <f>IF(OR($D127="*",$D127&lt;400),"",IF(AND('201920 DATA'!Q127="*",$D127&gt;=400),"*",IF($D127&gt;=400,ROUND('201920 DATA'!Q127/$D127,2),"")))</f>
        <v>0.02</v>
      </c>
      <c r="AA127" s="312" t="str">
        <f>IF(OR($D127="*",$D127&lt;400),"",IF(AND('201920 DATA'!R127="*",$D127&gt;=400),"*",IF($D127&gt;=400,ROUND('201920 DATA'!R127/$D127,2),"")))</f>
        <v>*</v>
      </c>
      <c r="AB127" s="312" t="str">
        <f>IF(OR($D127="*",$D127&lt;400),"",IF(AND('201920 DATA'!S127="*",$D127&gt;=400),"*",IF($D127&gt;=400,ROUND('201920 DATA'!S127/$D127,2),"")))</f>
        <v>*</v>
      </c>
      <c r="AC127" s="312">
        <f>IF(OR($D127="*",$D127&lt;400),"",IF(AND('201920 DATA'!T127="*",$D127&gt;=400),"*",IF($D127&gt;=400,ROUND('201920 DATA'!T127/$D127,2),"")))</f>
        <v>0</v>
      </c>
      <c r="AD127" s="289">
        <f>IF(OR($C127="*",$C127&lt;400),"",IF(AND('201920 DATA'!BC127="*",$C127&gt;=400),"*",IF($C127&gt;=400,ROUND('201920 DATA'!BC127/$C127,2),"")))</f>
        <v>0</v>
      </c>
      <c r="AE127" s="289" t="str">
        <f>IF(OR($C127="*",$C127&lt;400),"",IF(AND('201920 DATA'!BD127="*",$C127&gt;=400),"*",IF($C127&gt;=400,ROUND('201920 DATA'!BD127/$C127,2),"")))</f>
        <v>*</v>
      </c>
      <c r="AF127" s="289">
        <f>IF(OR($C127="*",$C127&lt;400),"",IF(AND('201920 DATA'!BE127="*",$C127&gt;=400),"*",IF($C127&gt;=400,ROUND('201920 DATA'!BE127/$C127,2),"")))</f>
        <v>0</v>
      </c>
      <c r="AG127" s="289">
        <f>IF(OR($C127="*",$C127&lt;400),"",IF(AND('201920 DATA'!BF127="*",$C127&gt;=400),"*",IF($C127&gt;=400,ROUND('201920 DATA'!BF127/$C127,2),"")))</f>
        <v>0</v>
      </c>
      <c r="AH127" s="289">
        <f>IF(OR($C127="*",$C127&lt;400),"",IF(AND('201920 DATA'!BG127="*",$C127&gt;=400),"*",IF($C127&gt;=400,ROUND('201920 DATA'!BG127/$C127,2),"")))</f>
        <v>0</v>
      </c>
      <c r="AI127" s="289" t="str">
        <f>IF(OR($C127="*",$C127&lt;400),"",IF(AND('201920 DATA'!BH127="*",$C127&gt;=400),"*",IF($C127&gt;=400,ROUND('201920 DATA'!BH127/$C127,2),"")))</f>
        <v>*</v>
      </c>
      <c r="AJ127" s="289">
        <f>IF(OR($C127="*",$C127&lt;400),"",IF(AND('201920 DATA'!BI127="*",$C127&gt;=400),"*",IF($C127&gt;=400,ROUND('201920 DATA'!BI127/$C127,2),"")))</f>
        <v>0</v>
      </c>
      <c r="AK127" s="289">
        <f>IF(OR($C127="*",$C127&lt;400),"",IF(AND('201920 DATA'!BJ127="*",$C127&gt;=400),"*",IF($C127&gt;=400,ROUND('201920 DATA'!BJ127/$C127,2),"")))</f>
        <v>0</v>
      </c>
      <c r="AL127" s="289">
        <f>IF(OR($C127="*",$C127&lt;400),"",IF(AND('201920 DATA'!BK127="*",$C127&gt;=400),"*",IF($C127&gt;=400,ROUND('201920 DATA'!BK127/$C127,2),"")))</f>
        <v>0</v>
      </c>
      <c r="AM127" s="289">
        <f>IF(OR($C127="*",$C127&lt;400),"",IF(AND('201920 DATA'!BL127="*",$C127&gt;=400),"*",IF($C127&gt;=400,ROUND('201920 DATA'!BL127/$C127,2),"")))</f>
        <v>0</v>
      </c>
      <c r="AN127" s="289">
        <f>IF(OR($C127="*",$C127&lt;400),"",IF(AND('201920 DATA'!BM127="*",$C127&gt;=400),"*",IF($C127&gt;=400,ROUND('201920 DATA'!BM127/$C127,2),"")))</f>
        <v>0.1</v>
      </c>
      <c r="AO127" s="289" t="str">
        <f>IF(OR($C127="*",$C127&lt;400),"",IF(AND('201920 DATA'!BN127="*",$C127&gt;=400),"*",IF($C127&gt;=400,ROUND('201920 DATA'!BN127/$C127,2),"")))</f>
        <v>*</v>
      </c>
      <c r="AP127" s="289">
        <f>IF(OR($C127="*",$C127&lt;400),"",IF(AND('201920 DATA'!BO127="*",$C127&gt;=400),"*",IF($C127&gt;=400,ROUND('201920 DATA'!BO127/$C127,2),"")))</f>
        <v>0.88</v>
      </c>
      <c r="AQ127" s="289">
        <f>IF(OR($C127="*",$C127&lt;400),"",IF(AND('201920 DATA'!BP127="*",$C127&gt;=400),"*",IF($C127&gt;=400,ROUND('201920 DATA'!BP127/$C127,2),"")))</f>
        <v>0</v>
      </c>
      <c r="AR127" s="289">
        <f>IF(OR($C127="*",$C127&lt;400),"",IF(AND('201920 DATA'!BQ127="*",$C127&gt;=400),"*",IF($C127&gt;=400,ROUND('201920 DATA'!BQ127/$C127,2),"")))</f>
        <v>0</v>
      </c>
      <c r="AS127" s="289">
        <f>IF(OR($C127="*",$C127&lt;400),"",IF(AND('201920 DATA'!BR127="*",$C127&gt;=400),"*",IF($C127&gt;=400,ROUND('201920 DATA'!BR127/$C127,2),"")))</f>
        <v>0</v>
      </c>
      <c r="AT127" s="289" t="str">
        <f>IF(OR($C127="*",$C127&lt;400),"",IF(AND('201920 DATA'!BS127="*",$C127&gt;=400),"*",IF($C127&gt;=400,ROUND('201920 DATA'!BS127/$C127,2),"")))</f>
        <v>*</v>
      </c>
      <c r="AU127" s="289">
        <f>IF(OR($C127="*",$C127&lt;400),"",IF(AND('201920 DATA'!BT127="*",$C127&gt;=400),"*",IF($C127&gt;=400,ROUND('201920 DATA'!BT127/$C127,2),"")))</f>
        <v>0</v>
      </c>
      <c r="AV127" s="289">
        <f>IF(OR($C127="*",$C127&lt;400),"",IF(AND('201920 DATA'!BU127="*",$C127&gt;=400),"*",IF($C127&gt;=400,ROUND('201920 DATA'!BU127/$C127,2),"")))</f>
        <v>0.01</v>
      </c>
      <c r="AW127" s="289">
        <f>IF(OR($C127="*",$C127&lt;400),"",IF(AND('201920 DATA'!BV127="*",$C127&gt;=400),"*",IF($C127&gt;=400,ROUND('201920 DATA'!BV127/$C127,2),"")))</f>
        <v>0</v>
      </c>
      <c r="AX127" s="289" t="str">
        <f>IF(OR($C127="*",$C127&lt;400),"",IF(AND('201920 DATA'!BW127="*",$C127&gt;=400),"*",IF($C127&gt;=400,ROUND('201920 DATA'!BW127/$C127,2),"")))</f>
        <v>*</v>
      </c>
      <c r="AZ127" s="365">
        <v>890</v>
      </c>
    </row>
    <row r="128" spans="1:52" x14ac:dyDescent="0.2">
      <c r="A128" s="373" t="s">
        <v>298</v>
      </c>
      <c r="B128" s="287">
        <f>'201920 DATA'!B128</f>
        <v>1150</v>
      </c>
      <c r="C128" s="288">
        <f>'201920 DATA'!C128</f>
        <v>1150</v>
      </c>
      <c r="D128" s="293">
        <f>'201920 DATA'!FQ128</f>
        <v>1150</v>
      </c>
      <c r="F128" s="313">
        <f t="shared" si="2"/>
        <v>-0.06</v>
      </c>
      <c r="G128" s="295">
        <f t="shared" si="3"/>
        <v>1</v>
      </c>
      <c r="H128" s="289">
        <f>IF(OR($C128="*",$C128&lt;400),"",IF(AND('201920 DATA'!F128="*",$C128&gt;=400),"*",IF($C128&gt;=400,ROUND('201920 DATA'!F128/$C128,2),"")))</f>
        <v>0</v>
      </c>
      <c r="I128" s="296">
        <f>IF(OR($B128="*",$B128&lt;400),"",IF(AND('201920 DATA'!Y128="*",$B128&gt;=400),"*",IF($B128&gt;=400,ROUND('201920 DATA'!Y128/$B128,2),"")))</f>
        <v>0</v>
      </c>
      <c r="J128" s="296">
        <f>IF(OR($B128="*",$B128&lt;400),"",IF(AND('201920 DATA'!Z128="*",$B128&gt;=400),"*",IF($B128&gt;=400,ROUND('201920 DATA'!Z128/$B128,2),"")))</f>
        <v>0.08</v>
      </c>
      <c r="K128" s="296">
        <f>IF(OR($B128="*",$B128&lt;400),"",IF(AND('201920 DATA'!AA128="*",$B128&gt;=400),"*",IF($B128&gt;=400,ROUND('201920 DATA'!AA128/$B128,2),"")))</f>
        <v>0.16</v>
      </c>
      <c r="L128" s="296">
        <f>IF(OR($B128="*",$B128&lt;400),"",IF(AND('201920 DATA'!AB128="*",$B128&gt;=400),"*",IF($B128&gt;=400,ROUND('201920 DATA'!AB128/$B128,2),"")))</f>
        <v>0.28999999999999998</v>
      </c>
      <c r="M128" s="296">
        <f>IF(OR($B128="*",$B128&lt;400),"",IF(AND('201920 DATA'!AC128="*",$B128&gt;=400),"*",IF($B128&gt;=400,ROUND('201920 DATA'!AC128/$B128,2),"")))</f>
        <v>0.36</v>
      </c>
      <c r="N128" s="296">
        <f>IF(OR($B128="*",$B128&lt;400),"",IF(AND('201920 DATA'!AD128="*",$B128&gt;=400),"*",IF($B128&gt;=400,ROUND('201920 DATA'!AD128/$B128,2),"")))</f>
        <v>0.11</v>
      </c>
      <c r="O128" s="296" t="str">
        <f>IF(OR($B128="*",$B128&lt;400),"",IF(AND('201920 DATA'!AE128="*",$B128&gt;=400),"*",IF($B128&gt;=400,ROUND('201920 DATA'!AE128/$B128,2),"")))</f>
        <v>*</v>
      </c>
      <c r="P128" s="297"/>
      <c r="Q128" s="296">
        <f>IF(OR($B128="*",$B128&lt;400),"",IF(AND('201920 DATA'!FO128="*",$B128&gt;=400),"*",IF($B128&gt;=400,ROUND('201920 DATA'!FO128/$B128,2),"")))</f>
        <v>0.93</v>
      </c>
      <c r="R128" s="289">
        <f>IF(OR($C128="*",$C128&lt;400),"",IF(AND('201920 DATA'!F128="*",$C128&gt;=400),"*",IF($C128&gt;=400,ROUND('201920 DATA'!F128/$C128,2),"")))</f>
        <v>0</v>
      </c>
      <c r="S128" s="289">
        <f>IF(OR($C128="*",$C128&lt;400),"",IF(AND('201920 DATA'!G128="*",$C128&gt;=400),"*",IF($C128&gt;=400,ROUND('201920 DATA'!G128/$C128,2),"")))</f>
        <v>0</v>
      </c>
      <c r="T128" s="289">
        <f>IF(OR($C128="*",$C128&lt;400),"",IF(AND('201920 DATA'!H128="*",$C128&gt;=400),"*",IF($C128&gt;=400,ROUND('201920 DATA'!H128/$C128,2),"")))</f>
        <v>1</v>
      </c>
      <c r="U128" s="289">
        <f>IF(OR($C128="*",$C128&lt;400),"",IF(AND('201920 DATA'!FP128="*",$C128&gt;=400),"*",IF($C128&gt;=400,ROUND('201920 DATA'!FP128/$C128,2),"")))</f>
        <v>0</v>
      </c>
      <c r="V128" s="312">
        <f>IF(OR($D128="*",$D128&lt;400),"",IF(AND('201920 DATA'!M128="*",$D128&gt;=400),"*",IF($D128&gt;=400,ROUND('201920 DATA'!M128/$D128,2),"")))</f>
        <v>0.03</v>
      </c>
      <c r="W128" s="312">
        <f>IF(OR($D128="*",$D128&lt;400),"",IF(AND('201920 DATA'!N128="*",$D128&gt;=400),"*",IF($D128&gt;=400,ROUND('201920 DATA'!N128/$D128,2),"")))</f>
        <v>0.44</v>
      </c>
      <c r="X128" s="312">
        <f>IF(OR($D128="*",$D128&lt;400),"",IF(AND('201920 DATA'!O128="*",$D128&gt;=400),"*",IF($D128&gt;=400,ROUND('201920 DATA'!O128/$D128,2),"")))</f>
        <v>0.28999999999999998</v>
      </c>
      <c r="Y128" s="312">
        <f>IF(OR($D128="*",$D128&lt;400),"",IF(AND('201920 DATA'!P128="*",$D128&gt;=400),"*",IF($D128&gt;=400,ROUND('201920 DATA'!P128/$D128,2),"")))</f>
        <v>0.21</v>
      </c>
      <c r="Z128" s="312">
        <f>IF(OR($D128="*",$D128&lt;400),"",IF(AND('201920 DATA'!Q128="*",$D128&gt;=400),"*",IF($D128&gt;=400,ROUND('201920 DATA'!Q128/$D128,2),"")))</f>
        <v>0.06</v>
      </c>
      <c r="AA128" s="312" t="str">
        <f>IF(OR($D128="*",$D128&lt;400),"",IF(AND('201920 DATA'!R128="*",$D128&gt;=400),"*",IF($D128&gt;=400,ROUND('201920 DATA'!R128/$D128,2),"")))</f>
        <v>*</v>
      </c>
      <c r="AB128" s="312">
        <f>IF(OR($D128="*",$D128&lt;400),"",IF(AND('201920 DATA'!S128="*",$D128&gt;=400),"*",IF($D128&gt;=400,ROUND('201920 DATA'!S128/$D128,2),"")))</f>
        <v>0</v>
      </c>
      <c r="AC128" s="312">
        <f>IF(OR($D128="*",$D128&lt;400),"",IF(AND('201920 DATA'!T128="*",$D128&gt;=400),"*",IF($D128&gt;=400,ROUND('201920 DATA'!T128/$D128,2),"")))</f>
        <v>0</v>
      </c>
      <c r="AD128" s="289">
        <f>IF(OR($C128="*",$C128&lt;400),"",IF(AND('201920 DATA'!BC128="*",$C128&gt;=400),"*",IF($C128&gt;=400,ROUND('201920 DATA'!BC128/$C128,2),"")))</f>
        <v>0</v>
      </c>
      <c r="AE128" s="289" t="str">
        <f>IF(OR($C128="*",$C128&lt;400),"",IF(AND('201920 DATA'!BD128="*",$C128&gt;=400),"*",IF($C128&gt;=400,ROUND('201920 DATA'!BD128/$C128,2),"")))</f>
        <v>*</v>
      </c>
      <c r="AF128" s="289">
        <f>IF(OR($C128="*",$C128&lt;400),"",IF(AND('201920 DATA'!BE128="*",$C128&gt;=400),"*",IF($C128&gt;=400,ROUND('201920 DATA'!BE128/$C128,2),"")))</f>
        <v>0</v>
      </c>
      <c r="AG128" s="289">
        <f>IF(OR($C128="*",$C128&lt;400),"",IF(AND('201920 DATA'!BF128="*",$C128&gt;=400),"*",IF($C128&gt;=400,ROUND('201920 DATA'!BF128/$C128,2),"")))</f>
        <v>0</v>
      </c>
      <c r="AH128" s="289">
        <f>IF(OR($C128="*",$C128&lt;400),"",IF(AND('201920 DATA'!BG128="*",$C128&gt;=400),"*",IF($C128&gt;=400,ROUND('201920 DATA'!BG128/$C128,2),"")))</f>
        <v>0</v>
      </c>
      <c r="AI128" s="289">
        <f>IF(OR($C128="*",$C128&lt;400),"",IF(AND('201920 DATA'!BH128="*",$C128&gt;=400),"*",IF($C128&gt;=400,ROUND('201920 DATA'!BH128/$C128,2),"")))</f>
        <v>0.08</v>
      </c>
      <c r="AJ128" s="289">
        <f>IF(OR($C128="*",$C128&lt;400),"",IF(AND('201920 DATA'!BI128="*",$C128&gt;=400),"*",IF($C128&gt;=400,ROUND('201920 DATA'!BI128/$C128,2),"")))</f>
        <v>0</v>
      </c>
      <c r="AK128" s="289">
        <f>IF(OR($C128="*",$C128&lt;400),"",IF(AND('201920 DATA'!BJ128="*",$C128&gt;=400),"*",IF($C128&gt;=400,ROUND('201920 DATA'!BJ128/$C128,2),"")))</f>
        <v>0.02</v>
      </c>
      <c r="AL128" s="289">
        <f>IF(OR($C128="*",$C128&lt;400),"",IF(AND('201920 DATA'!BK128="*",$C128&gt;=400),"*",IF($C128&gt;=400,ROUND('201920 DATA'!BK128/$C128,2),"")))</f>
        <v>0</v>
      </c>
      <c r="AM128" s="289">
        <f>IF(OR($C128="*",$C128&lt;400),"",IF(AND('201920 DATA'!BL128="*",$C128&gt;=400),"*",IF($C128&gt;=400,ROUND('201920 DATA'!BL128/$C128,2),"")))</f>
        <v>0.08</v>
      </c>
      <c r="AN128" s="289">
        <f>IF(OR($C128="*",$C128&lt;400),"",IF(AND('201920 DATA'!BM128="*",$C128&gt;=400),"*",IF($C128&gt;=400,ROUND('201920 DATA'!BM128/$C128,2),"")))</f>
        <v>0.2</v>
      </c>
      <c r="AO128" s="289" t="str">
        <f>IF(OR($C128="*",$C128&lt;400),"",IF(AND('201920 DATA'!BN128="*",$C128&gt;=400),"*",IF($C128&gt;=400,ROUND('201920 DATA'!BN128/$C128,2),"")))</f>
        <v>*</v>
      </c>
      <c r="AP128" s="289">
        <f>IF(OR($C128="*",$C128&lt;400),"",IF(AND('201920 DATA'!BO128="*",$C128&gt;=400),"*",IF($C128&gt;=400,ROUND('201920 DATA'!BO128/$C128,2),"")))</f>
        <v>0.56999999999999995</v>
      </c>
      <c r="AQ128" s="289">
        <f>IF(OR($C128="*",$C128&lt;400),"",IF(AND('201920 DATA'!BP128="*",$C128&gt;=400),"*",IF($C128&gt;=400,ROUND('201920 DATA'!BP128/$C128,2),"")))</f>
        <v>0.01</v>
      </c>
      <c r="AR128" s="289">
        <f>IF(OR($C128="*",$C128&lt;400),"",IF(AND('201920 DATA'!BQ128="*",$C128&gt;=400),"*",IF($C128&gt;=400,ROUND('201920 DATA'!BQ128/$C128,2),"")))</f>
        <v>0</v>
      </c>
      <c r="AS128" s="289">
        <f>IF(OR($C128="*",$C128&lt;400),"",IF(AND('201920 DATA'!BR128="*",$C128&gt;=400),"*",IF($C128&gt;=400,ROUND('201920 DATA'!BR128/$C128,2),"")))</f>
        <v>0</v>
      </c>
      <c r="AT128" s="289">
        <f>IF(OR($C128="*",$C128&lt;400),"",IF(AND('201920 DATA'!BS128="*",$C128&gt;=400),"*",IF($C128&gt;=400,ROUND('201920 DATA'!BS128/$C128,2),"")))</f>
        <v>0</v>
      </c>
      <c r="AU128" s="289">
        <f>IF(OR($C128="*",$C128&lt;400),"",IF(AND('201920 DATA'!BT128="*",$C128&gt;=400),"*",IF($C128&gt;=400,ROUND('201920 DATA'!BT128/$C128,2),"")))</f>
        <v>0.01</v>
      </c>
      <c r="AV128" s="289">
        <f>IF(OR($C128="*",$C128&lt;400),"",IF(AND('201920 DATA'!BU128="*",$C128&gt;=400),"*",IF($C128&gt;=400,ROUND('201920 DATA'!BU128/$C128,2),"")))</f>
        <v>0.01</v>
      </c>
      <c r="AW128" s="289">
        <f>IF(OR($C128="*",$C128&lt;400),"",IF(AND('201920 DATA'!BV128="*",$C128&gt;=400),"*",IF($C128&gt;=400,ROUND('201920 DATA'!BV128/$C128,2),"")))</f>
        <v>0</v>
      </c>
      <c r="AX128" s="289" t="str">
        <f>IF(OR($C128="*",$C128&lt;400),"",IF(AND('201920 DATA'!BW128="*",$C128&gt;=400),"*",IF($C128&gt;=400,ROUND('201920 DATA'!BW128/$C128,2),"")))</f>
        <v>*</v>
      </c>
      <c r="AZ128" s="365">
        <v>1215</v>
      </c>
    </row>
    <row r="129" spans="1:52" x14ac:dyDescent="0.2">
      <c r="A129" s="373" t="s">
        <v>299</v>
      </c>
      <c r="B129" s="287">
        <f>'201920 DATA'!B129</f>
        <v>2290</v>
      </c>
      <c r="C129" s="288">
        <f>'201920 DATA'!C129</f>
        <v>2290</v>
      </c>
      <c r="D129" s="293">
        <f>'201920 DATA'!FQ129</f>
        <v>2290</v>
      </c>
      <c r="F129" s="313">
        <f t="shared" si="2"/>
        <v>-0.28999999999999998</v>
      </c>
      <c r="G129" s="295">
        <f t="shared" si="3"/>
        <v>1</v>
      </c>
      <c r="H129" s="289">
        <f>IF(OR($C129="*",$C129&lt;400),"",IF(AND('201920 DATA'!F129="*",$C129&gt;=400),"*",IF($C129&gt;=400,ROUND('201920 DATA'!F129/$C129,2),"")))</f>
        <v>0</v>
      </c>
      <c r="I129" s="296">
        <f>IF(OR($B129="*",$B129&lt;400),"",IF(AND('201920 DATA'!Y129="*",$B129&gt;=400),"*",IF($B129&gt;=400,ROUND('201920 DATA'!Y129/$B129,2),"")))</f>
        <v>0</v>
      </c>
      <c r="J129" s="296">
        <f>IF(OR($B129="*",$B129&lt;400),"",IF(AND('201920 DATA'!Z129="*",$B129&gt;=400),"*",IF($B129&gt;=400,ROUND('201920 DATA'!Z129/$B129,2),"")))</f>
        <v>0.05</v>
      </c>
      <c r="K129" s="296">
        <f>IF(OR($B129="*",$B129&lt;400),"",IF(AND('201920 DATA'!AA129="*",$B129&gt;=400),"*",IF($B129&gt;=400,ROUND('201920 DATA'!AA129/$B129,2),"")))</f>
        <v>0.16</v>
      </c>
      <c r="L129" s="296">
        <f>IF(OR($B129="*",$B129&lt;400),"",IF(AND('201920 DATA'!AB129="*",$B129&gt;=400),"*",IF($B129&gt;=400,ROUND('201920 DATA'!AB129/$B129,2),"")))</f>
        <v>0.31</v>
      </c>
      <c r="M129" s="296">
        <f>IF(OR($B129="*",$B129&lt;400),"",IF(AND('201920 DATA'!AC129="*",$B129&gt;=400),"*",IF($B129&gt;=400,ROUND('201920 DATA'!AC129/$B129,2),"")))</f>
        <v>0.33</v>
      </c>
      <c r="N129" s="296">
        <f>IF(OR($B129="*",$B129&lt;400),"",IF(AND('201920 DATA'!AD129="*",$B129&gt;=400),"*",IF($B129&gt;=400,ROUND('201920 DATA'!AD129/$B129,2),"")))</f>
        <v>0.14000000000000001</v>
      </c>
      <c r="O129" s="296" t="str">
        <f>IF(OR($B129="*",$B129&lt;400),"",IF(AND('201920 DATA'!AE129="*",$B129&gt;=400),"*",IF($B129&gt;=400,ROUND('201920 DATA'!AE129/$B129,2),"")))</f>
        <v>*</v>
      </c>
      <c r="P129" s="297"/>
      <c r="Q129" s="296">
        <f>IF(OR($B129="*",$B129&lt;400),"",IF(AND('201920 DATA'!FO129="*",$B129&gt;=400),"*",IF($B129&gt;=400,ROUND('201920 DATA'!FO129/$B129,2),"")))</f>
        <v>0.98</v>
      </c>
      <c r="R129" s="289">
        <f>IF(OR($C129="*",$C129&lt;400),"",IF(AND('201920 DATA'!F129="*",$C129&gt;=400),"*",IF($C129&gt;=400,ROUND('201920 DATA'!F129/$C129,2),"")))</f>
        <v>0</v>
      </c>
      <c r="S129" s="289">
        <f>IF(OR($C129="*",$C129&lt;400),"",IF(AND('201920 DATA'!G129="*",$C129&gt;=400),"*",IF($C129&gt;=400,ROUND('201920 DATA'!G129/$C129,2),"")))</f>
        <v>0</v>
      </c>
      <c r="T129" s="289">
        <f>IF(OR($C129="*",$C129&lt;400),"",IF(AND('201920 DATA'!H129="*",$C129&gt;=400),"*",IF($C129&gt;=400,ROUND('201920 DATA'!H129/$C129,2),"")))</f>
        <v>1</v>
      </c>
      <c r="U129" s="289">
        <f>IF(OR($C129="*",$C129&lt;400),"",IF(AND('201920 DATA'!FP129="*",$C129&gt;=400),"*",IF($C129&gt;=400,ROUND('201920 DATA'!FP129/$C129,2),"")))</f>
        <v>0</v>
      </c>
      <c r="V129" s="312">
        <f>IF(OR($D129="*",$D129&lt;400),"",IF(AND('201920 DATA'!M129="*",$D129&gt;=400),"*",IF($D129&gt;=400,ROUND('201920 DATA'!M129/$D129,2),"")))</f>
        <v>0.03</v>
      </c>
      <c r="W129" s="312">
        <f>IF(OR($D129="*",$D129&lt;400),"",IF(AND('201920 DATA'!N129="*",$D129&gt;=400),"*",IF($D129&gt;=400,ROUND('201920 DATA'!N129/$D129,2),"")))</f>
        <v>0.17</v>
      </c>
      <c r="X129" s="312">
        <f>IF(OR($D129="*",$D129&lt;400),"",IF(AND('201920 DATA'!O129="*",$D129&gt;=400),"*",IF($D129&gt;=400,ROUND('201920 DATA'!O129/$D129,2),"")))</f>
        <v>0.28000000000000003</v>
      </c>
      <c r="Y129" s="312">
        <f>IF(OR($D129="*",$D129&lt;400),"",IF(AND('201920 DATA'!P129="*",$D129&gt;=400),"*",IF($D129&gt;=400,ROUND('201920 DATA'!P129/$D129,2),"")))</f>
        <v>0.33</v>
      </c>
      <c r="Z129" s="312">
        <f>IF(OR($D129="*",$D129&lt;400),"",IF(AND('201920 DATA'!Q129="*",$D129&gt;=400),"*",IF($D129&gt;=400,ROUND('201920 DATA'!Q129/$D129,2),"")))</f>
        <v>0.21</v>
      </c>
      <c r="AA129" s="312">
        <f>IF(OR($D129="*",$D129&lt;400),"",IF(AND('201920 DATA'!R129="*",$D129&gt;=400),"*",IF($D129&gt;=400,ROUND('201920 DATA'!R129/$D129,2),"")))</f>
        <v>0.01</v>
      </c>
      <c r="AB129" s="312" t="str">
        <f>IF(OR($D129="*",$D129&lt;400),"",IF(AND('201920 DATA'!S129="*",$D129&gt;=400),"*",IF($D129&gt;=400,ROUND('201920 DATA'!S129/$D129,2),"")))</f>
        <v>*</v>
      </c>
      <c r="AC129" s="312">
        <f>IF(OR($D129="*",$D129&lt;400),"",IF(AND('201920 DATA'!T129="*",$D129&gt;=400),"*",IF($D129&gt;=400,ROUND('201920 DATA'!T129/$D129,2),"")))</f>
        <v>0</v>
      </c>
      <c r="AD129" s="289" t="str">
        <f>IF(OR($C129="*",$C129&lt;400),"",IF(AND('201920 DATA'!BC129="*",$C129&gt;=400),"*",IF($C129&gt;=400,ROUND('201920 DATA'!BC129/$C129,2),"")))</f>
        <v>*</v>
      </c>
      <c r="AE129" s="289">
        <f>IF(OR($C129="*",$C129&lt;400),"",IF(AND('201920 DATA'!BD129="*",$C129&gt;=400),"*",IF($C129&gt;=400,ROUND('201920 DATA'!BD129/$C129,2),"")))</f>
        <v>0.03</v>
      </c>
      <c r="AF129" s="289">
        <f>IF(OR($C129="*",$C129&lt;400),"",IF(AND('201920 DATA'!BE129="*",$C129&gt;=400),"*",IF($C129&gt;=400,ROUND('201920 DATA'!BE129/$C129,2),"")))</f>
        <v>0</v>
      </c>
      <c r="AG129" s="289" t="str">
        <f>IF(OR($C129="*",$C129&lt;400),"",IF(AND('201920 DATA'!BF129="*",$C129&gt;=400),"*",IF($C129&gt;=400,ROUND('201920 DATA'!BF129/$C129,2),"")))</f>
        <v>*</v>
      </c>
      <c r="AH129" s="289">
        <f>IF(OR($C129="*",$C129&lt;400),"",IF(AND('201920 DATA'!BG129="*",$C129&gt;=400),"*",IF($C129&gt;=400,ROUND('201920 DATA'!BG129/$C129,2),"")))</f>
        <v>0</v>
      </c>
      <c r="AI129" s="289">
        <f>IF(OR($C129="*",$C129&lt;400),"",IF(AND('201920 DATA'!BH129="*",$C129&gt;=400),"*",IF($C129&gt;=400,ROUND('201920 DATA'!BH129/$C129,2),"")))</f>
        <v>0.04</v>
      </c>
      <c r="AJ129" s="289">
        <f>IF(OR($C129="*",$C129&lt;400),"",IF(AND('201920 DATA'!BI129="*",$C129&gt;=400),"*",IF($C129&gt;=400,ROUND('201920 DATA'!BI129/$C129,2),"")))</f>
        <v>0</v>
      </c>
      <c r="AK129" s="289">
        <f>IF(OR($C129="*",$C129&lt;400),"",IF(AND('201920 DATA'!BJ129="*",$C129&gt;=400),"*",IF($C129&gt;=400,ROUND('201920 DATA'!BJ129/$C129,2),"")))</f>
        <v>0</v>
      </c>
      <c r="AL129" s="289">
        <f>IF(OR($C129="*",$C129&lt;400),"",IF(AND('201920 DATA'!BK129="*",$C129&gt;=400),"*",IF($C129&gt;=400,ROUND('201920 DATA'!BK129/$C129,2),"")))</f>
        <v>0</v>
      </c>
      <c r="AM129" s="289">
        <f>IF(OR($C129="*",$C129&lt;400),"",IF(AND('201920 DATA'!BL129="*",$C129&gt;=400),"*",IF($C129&gt;=400,ROUND('201920 DATA'!BL129/$C129,2),"")))</f>
        <v>0</v>
      </c>
      <c r="AN129" s="289">
        <f>IF(OR($C129="*",$C129&lt;400),"",IF(AND('201920 DATA'!BM129="*",$C129&gt;=400),"*",IF($C129&gt;=400,ROUND('201920 DATA'!BM129/$C129,2),"")))</f>
        <v>0.22</v>
      </c>
      <c r="AO129" s="289">
        <f>IF(OR($C129="*",$C129&lt;400),"",IF(AND('201920 DATA'!BN129="*",$C129&gt;=400),"*",IF($C129&gt;=400,ROUND('201920 DATA'!BN129/$C129,2),"")))</f>
        <v>0.01</v>
      </c>
      <c r="AP129" s="289">
        <f>IF(OR($C129="*",$C129&lt;400),"",IF(AND('201920 DATA'!BO129="*",$C129&gt;=400),"*",IF($C129&gt;=400,ROUND('201920 DATA'!BO129/$C129,2),"")))</f>
        <v>0.56000000000000005</v>
      </c>
      <c r="AQ129" s="289">
        <f>IF(OR($C129="*",$C129&lt;400),"",IF(AND('201920 DATA'!BP129="*",$C129&gt;=400),"*",IF($C129&gt;=400,ROUND('201920 DATA'!BP129/$C129,2),"")))</f>
        <v>7.0000000000000007E-2</v>
      </c>
      <c r="AR129" s="289">
        <f>IF(OR($C129="*",$C129&lt;400),"",IF(AND('201920 DATA'!BQ129="*",$C129&gt;=400),"*",IF($C129&gt;=400,ROUND('201920 DATA'!BQ129/$C129,2),"")))</f>
        <v>0</v>
      </c>
      <c r="AS129" s="289">
        <f>IF(OR($C129="*",$C129&lt;400),"",IF(AND('201920 DATA'!BR129="*",$C129&gt;=400),"*",IF($C129&gt;=400,ROUND('201920 DATA'!BR129/$C129,2),"")))</f>
        <v>0</v>
      </c>
      <c r="AT129" s="289" t="str">
        <f>IF(OR($C129="*",$C129&lt;400),"",IF(AND('201920 DATA'!BS129="*",$C129&gt;=400),"*",IF($C129&gt;=400,ROUND('201920 DATA'!BS129/$C129,2),"")))</f>
        <v>*</v>
      </c>
      <c r="AU129" s="289">
        <f>IF(OR($C129="*",$C129&lt;400),"",IF(AND('201920 DATA'!BT129="*",$C129&gt;=400),"*",IF($C129&gt;=400,ROUND('201920 DATA'!BT129/$C129,2),"")))</f>
        <v>0.02</v>
      </c>
      <c r="AV129" s="289">
        <f>IF(OR($C129="*",$C129&lt;400),"",IF(AND('201920 DATA'!BU129="*",$C129&gt;=400),"*",IF($C129&gt;=400,ROUND('201920 DATA'!BU129/$C129,2),"")))</f>
        <v>0.02</v>
      </c>
      <c r="AW129" s="289">
        <f>IF(OR($C129="*",$C129&lt;400),"",IF(AND('201920 DATA'!BV129="*",$C129&gt;=400),"*",IF($C129&gt;=400,ROUND('201920 DATA'!BV129/$C129,2),"")))</f>
        <v>0</v>
      </c>
      <c r="AX129" s="289">
        <f>IF(OR($C129="*",$C129&lt;400),"",IF(AND('201920 DATA'!BW129="*",$C129&gt;=400),"*",IF($C129&gt;=400,ROUND('201920 DATA'!BW129/$C129,2),"")))</f>
        <v>0.01</v>
      </c>
      <c r="AZ129" s="365">
        <v>2955</v>
      </c>
    </row>
    <row r="130" spans="1:52" x14ac:dyDescent="0.2">
      <c r="A130" s="373" t="s">
        <v>300</v>
      </c>
      <c r="B130" s="287">
        <f>'201920 DATA'!B130</f>
        <v>2315</v>
      </c>
      <c r="C130" s="288">
        <f>'201920 DATA'!C130</f>
        <v>2315</v>
      </c>
      <c r="D130" s="293">
        <f>'201920 DATA'!FQ130</f>
        <v>2310</v>
      </c>
      <c r="F130" s="313">
        <f t="shared" si="2"/>
        <v>-0.08</v>
      </c>
      <c r="G130" s="295">
        <f t="shared" si="3"/>
        <v>1</v>
      </c>
      <c r="H130" s="289">
        <f>IF(OR($C130="*",$C130&lt;400),"",IF(AND('201920 DATA'!F130="*",$C130&gt;=400),"*",IF($C130&gt;=400,ROUND('201920 DATA'!F130/$C130,2),"")))</f>
        <v>0</v>
      </c>
      <c r="I130" s="296">
        <f>IF(OR($B130="*",$B130&lt;400),"",IF(AND('201920 DATA'!Y130="*",$B130&gt;=400),"*",IF($B130&gt;=400,ROUND('201920 DATA'!Y130/$B130,2),"")))</f>
        <v>0</v>
      </c>
      <c r="J130" s="296">
        <f>IF(OR($B130="*",$B130&lt;400),"",IF(AND('201920 DATA'!Z130="*",$B130&gt;=400),"*",IF($B130&gt;=400,ROUND('201920 DATA'!Z130/$B130,2),"")))</f>
        <v>0.06</v>
      </c>
      <c r="K130" s="296">
        <f>IF(OR($B130="*",$B130&lt;400),"",IF(AND('201920 DATA'!AA130="*",$B130&gt;=400),"*",IF($B130&gt;=400,ROUND('201920 DATA'!AA130/$B130,2),"")))</f>
        <v>0.14000000000000001</v>
      </c>
      <c r="L130" s="296">
        <f>IF(OR($B130="*",$B130&lt;400),"",IF(AND('201920 DATA'!AB130="*",$B130&gt;=400),"*",IF($B130&gt;=400,ROUND('201920 DATA'!AB130/$B130,2),"")))</f>
        <v>0.32</v>
      </c>
      <c r="M130" s="296">
        <f>IF(OR($B130="*",$B130&lt;400),"",IF(AND('201920 DATA'!AC130="*",$B130&gt;=400),"*",IF($B130&gt;=400,ROUND('201920 DATA'!AC130/$B130,2),"")))</f>
        <v>0.33</v>
      </c>
      <c r="N130" s="296">
        <f>IF(OR($B130="*",$B130&lt;400),"",IF(AND('201920 DATA'!AD130="*",$B130&gt;=400),"*",IF($B130&gt;=400,ROUND('201920 DATA'!AD130/$B130,2),"")))</f>
        <v>0.14000000000000001</v>
      </c>
      <c r="O130" s="296" t="str">
        <f>IF(OR($B130="*",$B130&lt;400),"",IF(AND('201920 DATA'!AE130="*",$B130&gt;=400),"*",IF($B130&gt;=400,ROUND('201920 DATA'!AE130/$B130,2),"")))</f>
        <v>*</v>
      </c>
      <c r="P130" s="297"/>
      <c r="Q130" s="296">
        <f>IF(OR($B130="*",$B130&lt;400),"",IF(AND('201920 DATA'!FO130="*",$B130&gt;=400),"*",IF($B130&gt;=400,ROUND('201920 DATA'!FO130/$B130,2),"")))</f>
        <v>0.97</v>
      </c>
      <c r="R130" s="289">
        <f>IF(OR($C130="*",$C130&lt;400),"",IF(AND('201920 DATA'!F130="*",$C130&gt;=400),"*",IF($C130&gt;=400,ROUND('201920 DATA'!F130/$C130,2),"")))</f>
        <v>0</v>
      </c>
      <c r="S130" s="289">
        <f>IF(OR($C130="*",$C130&lt;400),"",IF(AND('201920 DATA'!G130="*",$C130&gt;=400),"*",IF($C130&gt;=400,ROUND('201920 DATA'!G130/$C130,2),"")))</f>
        <v>0</v>
      </c>
      <c r="T130" s="289">
        <f>IF(OR($C130="*",$C130&lt;400),"",IF(AND('201920 DATA'!H130="*",$C130&gt;=400),"*",IF($C130&gt;=400,ROUND('201920 DATA'!H130/$C130,2),"")))</f>
        <v>1</v>
      </c>
      <c r="U130" s="289">
        <f>IF(OR($C130="*",$C130&lt;400),"",IF(AND('201920 DATA'!FP130="*",$C130&gt;=400),"*",IF($C130&gt;=400,ROUND('201920 DATA'!FP130/$C130,2),"")))</f>
        <v>0</v>
      </c>
      <c r="V130" s="312">
        <f>IF(OR($D130="*",$D130&lt;400),"",IF(AND('201920 DATA'!M130="*",$D130&gt;=400),"*",IF($D130&gt;=400,ROUND('201920 DATA'!M130/$D130,2),"")))</f>
        <v>0.03</v>
      </c>
      <c r="W130" s="312">
        <f>IF(OR($D130="*",$D130&lt;400),"",IF(AND('201920 DATA'!N130="*",$D130&gt;=400),"*",IF($D130&gt;=400,ROUND('201920 DATA'!N130/$D130,2),"")))</f>
        <v>0.13</v>
      </c>
      <c r="X130" s="312">
        <f>IF(OR($D130="*",$D130&lt;400),"",IF(AND('201920 DATA'!O130="*",$D130&gt;=400),"*",IF($D130&gt;=400,ROUND('201920 DATA'!O130/$D130,2),"")))</f>
        <v>0.32</v>
      </c>
      <c r="Y130" s="312">
        <f>IF(OR($D130="*",$D130&lt;400),"",IF(AND('201920 DATA'!P130="*",$D130&gt;=400),"*",IF($D130&gt;=400,ROUND('201920 DATA'!P130/$D130,2),"")))</f>
        <v>0.39</v>
      </c>
      <c r="Z130" s="312">
        <f>IF(OR($D130="*",$D130&lt;400),"",IF(AND('201920 DATA'!Q130="*",$D130&gt;=400),"*",IF($D130&gt;=400,ROUND('201920 DATA'!Q130/$D130,2),"")))</f>
        <v>0.15</v>
      </c>
      <c r="AA130" s="312">
        <f>IF(OR($D130="*",$D130&lt;400),"",IF(AND('201920 DATA'!R130="*",$D130&gt;=400),"*",IF($D130&gt;=400,ROUND('201920 DATA'!R130/$D130,2),"")))</f>
        <v>0.01</v>
      </c>
      <c r="AB130" s="312" t="str">
        <f>IF(OR($D130="*",$D130&lt;400),"",IF(AND('201920 DATA'!S130="*",$D130&gt;=400),"*",IF($D130&gt;=400,ROUND('201920 DATA'!S130/$D130,2),"")))</f>
        <v>*</v>
      </c>
      <c r="AC130" s="312">
        <f>IF(OR($D130="*",$D130&lt;400),"",IF(AND('201920 DATA'!T130="*",$D130&gt;=400),"*",IF($D130&gt;=400,ROUND('201920 DATA'!T130/$D130,2),"")))</f>
        <v>0</v>
      </c>
      <c r="AD130" s="289" t="str">
        <f>IF(OR($C130="*",$C130&lt;400),"",IF(AND('201920 DATA'!BC130="*",$C130&gt;=400),"*",IF($C130&gt;=400,ROUND('201920 DATA'!BC130/$C130,2),"")))</f>
        <v>*</v>
      </c>
      <c r="AE130" s="289">
        <f>IF(OR($C130="*",$C130&lt;400),"",IF(AND('201920 DATA'!BD130="*",$C130&gt;=400),"*",IF($C130&gt;=400,ROUND('201920 DATA'!BD130/$C130,2),"")))</f>
        <v>0.03</v>
      </c>
      <c r="AF130" s="289">
        <f>IF(OR($C130="*",$C130&lt;400),"",IF(AND('201920 DATA'!BE130="*",$C130&gt;=400),"*",IF($C130&gt;=400,ROUND('201920 DATA'!BE130/$C130,2),"")))</f>
        <v>0</v>
      </c>
      <c r="AG130" s="289">
        <f>IF(OR($C130="*",$C130&lt;400),"",IF(AND('201920 DATA'!BF130="*",$C130&gt;=400),"*",IF($C130&gt;=400,ROUND('201920 DATA'!BF130/$C130,2),"")))</f>
        <v>0</v>
      </c>
      <c r="AH130" s="289">
        <f>IF(OR($C130="*",$C130&lt;400),"",IF(AND('201920 DATA'!BG130="*",$C130&gt;=400),"*",IF($C130&gt;=400,ROUND('201920 DATA'!BG130/$C130,2),"")))</f>
        <v>0</v>
      </c>
      <c r="AI130" s="289">
        <f>IF(OR($C130="*",$C130&lt;400),"",IF(AND('201920 DATA'!BH130="*",$C130&gt;=400),"*",IF($C130&gt;=400,ROUND('201920 DATA'!BH130/$C130,2),"")))</f>
        <v>0.03</v>
      </c>
      <c r="AJ130" s="289">
        <f>IF(OR($C130="*",$C130&lt;400),"",IF(AND('201920 DATA'!BI130="*",$C130&gt;=400),"*",IF($C130&gt;=400,ROUND('201920 DATA'!BI130/$C130,2),"")))</f>
        <v>0</v>
      </c>
      <c r="AK130" s="289" t="str">
        <f>IF(OR($C130="*",$C130&lt;400),"",IF(AND('201920 DATA'!BJ130="*",$C130&gt;=400),"*",IF($C130&gt;=400,ROUND('201920 DATA'!BJ130/$C130,2),"")))</f>
        <v>*</v>
      </c>
      <c r="AL130" s="289">
        <f>IF(OR($C130="*",$C130&lt;400),"",IF(AND('201920 DATA'!BK130="*",$C130&gt;=400),"*",IF($C130&gt;=400,ROUND('201920 DATA'!BK130/$C130,2),"")))</f>
        <v>0</v>
      </c>
      <c r="AM130" s="289">
        <f>IF(OR($C130="*",$C130&lt;400),"",IF(AND('201920 DATA'!BL130="*",$C130&gt;=400),"*",IF($C130&gt;=400,ROUND('201920 DATA'!BL130/$C130,2),"")))</f>
        <v>0.01</v>
      </c>
      <c r="AN130" s="289">
        <f>IF(OR($C130="*",$C130&lt;400),"",IF(AND('201920 DATA'!BM130="*",$C130&gt;=400),"*",IF($C130&gt;=400,ROUND('201920 DATA'!BM130/$C130,2),"")))</f>
        <v>0.1</v>
      </c>
      <c r="AO130" s="289">
        <f>IF(OR($C130="*",$C130&lt;400),"",IF(AND('201920 DATA'!BN130="*",$C130&gt;=400),"*",IF($C130&gt;=400,ROUND('201920 DATA'!BN130/$C130,2),"")))</f>
        <v>0.02</v>
      </c>
      <c r="AP130" s="289">
        <f>IF(OR($C130="*",$C130&lt;400),"",IF(AND('201920 DATA'!BO130="*",$C130&gt;=400),"*",IF($C130&gt;=400,ROUND('201920 DATA'!BO130/$C130,2),"")))</f>
        <v>0.65</v>
      </c>
      <c r="AQ130" s="289">
        <f>IF(OR($C130="*",$C130&lt;400),"",IF(AND('201920 DATA'!BP130="*",$C130&gt;=400),"*",IF($C130&gt;=400,ROUND('201920 DATA'!BP130/$C130,2),"")))</f>
        <v>0.14000000000000001</v>
      </c>
      <c r="AR130" s="289">
        <f>IF(OR($C130="*",$C130&lt;400),"",IF(AND('201920 DATA'!BQ130="*",$C130&gt;=400),"*",IF($C130&gt;=400,ROUND('201920 DATA'!BQ130/$C130,2),"")))</f>
        <v>0</v>
      </c>
      <c r="AS130" s="289">
        <f>IF(OR($C130="*",$C130&lt;400),"",IF(AND('201920 DATA'!BR130="*",$C130&gt;=400),"*",IF($C130&gt;=400,ROUND('201920 DATA'!BR130/$C130,2),"")))</f>
        <v>0</v>
      </c>
      <c r="AT130" s="289" t="str">
        <f>IF(OR($C130="*",$C130&lt;400),"",IF(AND('201920 DATA'!BS130="*",$C130&gt;=400),"*",IF($C130&gt;=400,ROUND('201920 DATA'!BS130/$C130,2),"")))</f>
        <v>*</v>
      </c>
      <c r="AU130" s="289">
        <f>IF(OR($C130="*",$C130&lt;400),"",IF(AND('201920 DATA'!BT130="*",$C130&gt;=400),"*",IF($C130&gt;=400,ROUND('201920 DATA'!BT130/$C130,2),"")))</f>
        <v>0.01</v>
      </c>
      <c r="AV130" s="289">
        <f>IF(OR($C130="*",$C130&lt;400),"",IF(AND('201920 DATA'!BU130="*",$C130&gt;=400),"*",IF($C130&gt;=400,ROUND('201920 DATA'!BU130/$C130,2),"")))</f>
        <v>0.02</v>
      </c>
      <c r="AW130" s="289">
        <f>IF(OR($C130="*",$C130&lt;400),"",IF(AND('201920 DATA'!BV130="*",$C130&gt;=400),"*",IF($C130&gt;=400,ROUND('201920 DATA'!BV130/$C130,2),"")))</f>
        <v>0</v>
      </c>
      <c r="AX130" s="289">
        <f>IF(OR($C130="*",$C130&lt;400),"",IF(AND('201920 DATA'!BW130="*",$C130&gt;=400),"*",IF($C130&gt;=400,ROUND('201920 DATA'!BW130/$C130,2),"")))</f>
        <v>0.01</v>
      </c>
      <c r="AZ130" s="365">
        <v>2505</v>
      </c>
    </row>
    <row r="131" spans="1:52" x14ac:dyDescent="0.2">
      <c r="A131" s="373" t="s">
        <v>301</v>
      </c>
      <c r="B131" s="287">
        <f>'201920 DATA'!B131</f>
        <v>1275</v>
      </c>
      <c r="C131" s="288">
        <f>'201920 DATA'!C131</f>
        <v>1275</v>
      </c>
      <c r="D131" s="293">
        <f>'201920 DATA'!FQ131</f>
        <v>1270</v>
      </c>
      <c r="F131" s="313">
        <f t="shared" si="2"/>
        <v>0</v>
      </c>
      <c r="G131" s="295">
        <f t="shared" si="3"/>
        <v>1</v>
      </c>
      <c r="H131" s="289">
        <f>IF(OR($C131="*",$C131&lt;400),"",IF(AND('201920 DATA'!F131="*",$C131&gt;=400),"*",IF($C131&gt;=400,ROUND('201920 DATA'!F131/$C131,2),"")))</f>
        <v>0</v>
      </c>
      <c r="I131" s="296">
        <f>IF(OR($B131="*",$B131&lt;400),"",IF(AND('201920 DATA'!Y131="*",$B131&gt;=400),"*",IF($B131&gt;=400,ROUND('201920 DATA'!Y131/$B131,2),"")))</f>
        <v>0</v>
      </c>
      <c r="J131" s="296">
        <f>IF(OR($B131="*",$B131&lt;400),"",IF(AND('201920 DATA'!Z131="*",$B131&gt;=400),"*",IF($B131&gt;=400,ROUND('201920 DATA'!Z131/$B131,2),"")))</f>
        <v>0.03</v>
      </c>
      <c r="K131" s="296">
        <f>IF(OR($B131="*",$B131&lt;400),"",IF(AND('201920 DATA'!AA131="*",$B131&gt;=400),"*",IF($B131&gt;=400,ROUND('201920 DATA'!AA131/$B131,2),"")))</f>
        <v>0.09</v>
      </c>
      <c r="L131" s="296">
        <f>IF(OR($B131="*",$B131&lt;400),"",IF(AND('201920 DATA'!AB131="*",$B131&gt;=400),"*",IF($B131&gt;=400,ROUND('201920 DATA'!AB131/$B131,2),"")))</f>
        <v>0.28999999999999998</v>
      </c>
      <c r="M131" s="296">
        <f>IF(OR($B131="*",$B131&lt;400),"",IF(AND('201920 DATA'!AC131="*",$B131&gt;=400),"*",IF($B131&gt;=400,ROUND('201920 DATA'!AC131/$B131,2),"")))</f>
        <v>0.44</v>
      </c>
      <c r="N131" s="296">
        <f>IF(OR($B131="*",$B131&lt;400),"",IF(AND('201920 DATA'!AD131="*",$B131&gt;=400),"*",IF($B131&gt;=400,ROUND('201920 DATA'!AD131/$B131,2),"")))</f>
        <v>0.15</v>
      </c>
      <c r="O131" s="296" t="str">
        <f>IF(OR($B131="*",$B131&lt;400),"",IF(AND('201920 DATA'!AE131="*",$B131&gt;=400),"*",IF($B131&gt;=400,ROUND('201920 DATA'!AE131/$B131,2),"")))</f>
        <v>*</v>
      </c>
      <c r="P131" s="297"/>
      <c r="Q131" s="296">
        <f>IF(OR($B131="*",$B131&lt;400),"",IF(AND('201920 DATA'!FO131="*",$B131&gt;=400),"*",IF($B131&gt;=400,ROUND('201920 DATA'!FO131/$B131,2),"")))</f>
        <v>0.98</v>
      </c>
      <c r="R131" s="289">
        <f>IF(OR($C131="*",$C131&lt;400),"",IF(AND('201920 DATA'!F131="*",$C131&gt;=400),"*",IF($C131&gt;=400,ROUND('201920 DATA'!F131/$C131,2),"")))</f>
        <v>0</v>
      </c>
      <c r="S131" s="289">
        <f>IF(OR($C131="*",$C131&lt;400),"",IF(AND('201920 DATA'!G131="*",$C131&gt;=400),"*",IF($C131&gt;=400,ROUND('201920 DATA'!G131/$C131,2),"")))</f>
        <v>0</v>
      </c>
      <c r="T131" s="289">
        <f>IF(OR($C131="*",$C131&lt;400),"",IF(AND('201920 DATA'!H131="*",$C131&gt;=400),"*",IF($C131&gt;=400,ROUND('201920 DATA'!H131/$C131,2),"")))</f>
        <v>1</v>
      </c>
      <c r="U131" s="289">
        <f>IF(OR($C131="*",$C131&lt;400),"",IF(AND('201920 DATA'!FP131="*",$C131&gt;=400),"*",IF($C131&gt;=400,ROUND('201920 DATA'!FP131/$C131,2),"")))</f>
        <v>0</v>
      </c>
      <c r="V131" s="312">
        <f>IF(OR($D131="*",$D131&lt;400),"",IF(AND('201920 DATA'!M131="*",$D131&gt;=400),"*",IF($D131&gt;=400,ROUND('201920 DATA'!M131/$D131,2),"")))</f>
        <v>0.04</v>
      </c>
      <c r="W131" s="312">
        <f>IF(OR($D131="*",$D131&lt;400),"",IF(AND('201920 DATA'!N131="*",$D131&gt;=400),"*",IF($D131&gt;=400,ROUND('201920 DATA'!N131/$D131,2),"")))</f>
        <v>0.3</v>
      </c>
      <c r="X131" s="312">
        <f>IF(OR($D131="*",$D131&lt;400),"",IF(AND('201920 DATA'!O131="*",$D131&gt;=400),"*",IF($D131&gt;=400,ROUND('201920 DATA'!O131/$D131,2),"")))</f>
        <v>0.27</v>
      </c>
      <c r="Y131" s="312">
        <f>IF(OR($D131="*",$D131&lt;400),"",IF(AND('201920 DATA'!P131="*",$D131&gt;=400),"*",IF($D131&gt;=400,ROUND('201920 DATA'!P131/$D131,2),"")))</f>
        <v>0.25</v>
      </c>
      <c r="Z131" s="312">
        <f>IF(OR($D131="*",$D131&lt;400),"",IF(AND('201920 DATA'!Q131="*",$D131&gt;=400),"*",IF($D131&gt;=400,ROUND('201920 DATA'!Q131/$D131,2),"")))</f>
        <v>0.17</v>
      </c>
      <c r="AA131" s="312">
        <f>IF(OR($D131="*",$D131&lt;400),"",IF(AND('201920 DATA'!R131="*",$D131&gt;=400),"*",IF($D131&gt;=400,ROUND('201920 DATA'!R131/$D131,2),"")))</f>
        <v>0.01</v>
      </c>
      <c r="AB131" s="312" t="str">
        <f>IF(OR($D131="*",$D131&lt;400),"",IF(AND('201920 DATA'!S131="*",$D131&gt;=400),"*",IF($D131&gt;=400,ROUND('201920 DATA'!S131/$D131,2),"")))</f>
        <v>*</v>
      </c>
      <c r="AC131" s="312">
        <f>IF(OR($D131="*",$D131&lt;400),"",IF(AND('201920 DATA'!T131="*",$D131&gt;=400),"*",IF($D131&gt;=400,ROUND('201920 DATA'!T131/$D131,2),"")))</f>
        <v>0</v>
      </c>
      <c r="AD131" s="289">
        <f>IF(OR($C131="*",$C131&lt;400),"",IF(AND('201920 DATA'!BC131="*",$C131&gt;=400),"*",IF($C131&gt;=400,ROUND('201920 DATA'!BC131/$C131,2),"")))</f>
        <v>0</v>
      </c>
      <c r="AE131" s="289">
        <f>IF(OR($C131="*",$C131&lt;400),"",IF(AND('201920 DATA'!BD131="*",$C131&gt;=400),"*",IF($C131&gt;=400,ROUND('201920 DATA'!BD131/$C131,2),"")))</f>
        <v>0.01</v>
      </c>
      <c r="AF131" s="289" t="str">
        <f>IF(OR($C131="*",$C131&lt;400),"",IF(AND('201920 DATA'!BE131="*",$C131&gt;=400),"*",IF($C131&gt;=400,ROUND('201920 DATA'!BE131/$C131,2),"")))</f>
        <v>*</v>
      </c>
      <c r="AG131" s="289">
        <f>IF(OR($C131="*",$C131&lt;400),"",IF(AND('201920 DATA'!BF131="*",$C131&gt;=400),"*",IF($C131&gt;=400,ROUND('201920 DATA'!BF131/$C131,2),"")))</f>
        <v>0</v>
      </c>
      <c r="AH131" s="289">
        <f>IF(OR($C131="*",$C131&lt;400),"",IF(AND('201920 DATA'!BG131="*",$C131&gt;=400),"*",IF($C131&gt;=400,ROUND('201920 DATA'!BG131/$C131,2),"")))</f>
        <v>0</v>
      </c>
      <c r="AI131" s="289">
        <f>IF(OR($C131="*",$C131&lt;400),"",IF(AND('201920 DATA'!BH131="*",$C131&gt;=400),"*",IF($C131&gt;=400,ROUND('201920 DATA'!BH131/$C131,2),"")))</f>
        <v>0.03</v>
      </c>
      <c r="AJ131" s="289">
        <f>IF(OR($C131="*",$C131&lt;400),"",IF(AND('201920 DATA'!BI131="*",$C131&gt;=400),"*",IF($C131&gt;=400,ROUND('201920 DATA'!BI131/$C131,2),"")))</f>
        <v>0</v>
      </c>
      <c r="AK131" s="289">
        <f>IF(OR($C131="*",$C131&lt;400),"",IF(AND('201920 DATA'!BJ131="*",$C131&gt;=400),"*",IF($C131&gt;=400,ROUND('201920 DATA'!BJ131/$C131,2),"")))</f>
        <v>0</v>
      </c>
      <c r="AL131" s="289" t="str">
        <f>IF(OR($C131="*",$C131&lt;400),"",IF(AND('201920 DATA'!BK131="*",$C131&gt;=400),"*",IF($C131&gt;=400,ROUND('201920 DATA'!BK131/$C131,2),"")))</f>
        <v>*</v>
      </c>
      <c r="AM131" s="289">
        <f>IF(OR($C131="*",$C131&lt;400),"",IF(AND('201920 DATA'!BL131="*",$C131&gt;=400),"*",IF($C131&gt;=400,ROUND('201920 DATA'!BL131/$C131,2),"")))</f>
        <v>0</v>
      </c>
      <c r="AN131" s="289">
        <f>IF(OR($C131="*",$C131&lt;400),"",IF(AND('201920 DATA'!BM131="*",$C131&gt;=400),"*",IF($C131&gt;=400,ROUND('201920 DATA'!BM131/$C131,2),"")))</f>
        <v>0</v>
      </c>
      <c r="AO131" s="289">
        <f>IF(OR($C131="*",$C131&lt;400),"",IF(AND('201920 DATA'!BN131="*",$C131&gt;=400),"*",IF($C131&gt;=400,ROUND('201920 DATA'!BN131/$C131,2),"")))</f>
        <v>0.01</v>
      </c>
      <c r="AP131" s="289">
        <f>IF(OR($C131="*",$C131&lt;400),"",IF(AND('201920 DATA'!BO131="*",$C131&gt;=400),"*",IF($C131&gt;=400,ROUND('201920 DATA'!BO131/$C131,2),"")))</f>
        <v>0.92</v>
      </c>
      <c r="AQ131" s="289">
        <f>IF(OR($C131="*",$C131&lt;400),"",IF(AND('201920 DATA'!BP131="*",$C131&gt;=400),"*",IF($C131&gt;=400,ROUND('201920 DATA'!BP131/$C131,2),"")))</f>
        <v>0</v>
      </c>
      <c r="AR131" s="289">
        <f>IF(OR($C131="*",$C131&lt;400),"",IF(AND('201920 DATA'!BQ131="*",$C131&gt;=400),"*",IF($C131&gt;=400,ROUND('201920 DATA'!BQ131/$C131,2),"")))</f>
        <v>0</v>
      </c>
      <c r="AS131" s="289">
        <f>IF(OR($C131="*",$C131&lt;400),"",IF(AND('201920 DATA'!BR131="*",$C131&gt;=400),"*",IF($C131&gt;=400,ROUND('201920 DATA'!BR131/$C131,2),"")))</f>
        <v>0</v>
      </c>
      <c r="AT131" s="289">
        <f>IF(OR($C131="*",$C131&lt;400),"",IF(AND('201920 DATA'!BS131="*",$C131&gt;=400),"*",IF($C131&gt;=400,ROUND('201920 DATA'!BS131/$C131,2),"")))</f>
        <v>0</v>
      </c>
      <c r="AU131" s="289" t="str">
        <f>IF(OR($C131="*",$C131&lt;400),"",IF(AND('201920 DATA'!BT131="*",$C131&gt;=400),"*",IF($C131&gt;=400,ROUND('201920 DATA'!BT131/$C131,2),"")))</f>
        <v>*</v>
      </c>
      <c r="AV131" s="289">
        <f>IF(OR($C131="*",$C131&lt;400),"",IF(AND('201920 DATA'!BU131="*",$C131&gt;=400),"*",IF($C131&gt;=400,ROUND('201920 DATA'!BU131/$C131,2),"")))</f>
        <v>0.03</v>
      </c>
      <c r="AW131" s="289">
        <f>IF(OR($C131="*",$C131&lt;400),"",IF(AND('201920 DATA'!BV131="*",$C131&gt;=400),"*",IF($C131&gt;=400,ROUND('201920 DATA'!BV131/$C131,2),"")))</f>
        <v>0</v>
      </c>
      <c r="AX131" s="289" t="str">
        <f>IF(OR($C131="*",$C131&lt;400),"",IF(AND('201920 DATA'!BW131="*",$C131&gt;=400),"*",IF($C131&gt;=400,ROUND('201920 DATA'!BW131/$C131,2),"")))</f>
        <v>*</v>
      </c>
      <c r="AZ131" s="365">
        <v>1280</v>
      </c>
    </row>
    <row r="132" spans="1:52" x14ac:dyDescent="0.2">
      <c r="A132" s="373" t="s">
        <v>302</v>
      </c>
      <c r="B132" s="287">
        <f>'201920 DATA'!B132</f>
        <v>3585</v>
      </c>
      <c r="C132" s="288">
        <f>'201920 DATA'!C132</f>
        <v>3585</v>
      </c>
      <c r="D132" s="293">
        <f>'201920 DATA'!FQ132</f>
        <v>3540</v>
      </c>
      <c r="F132" s="313">
        <f t="shared" si="2"/>
        <v>0.05</v>
      </c>
      <c r="G132" s="295">
        <f t="shared" si="3"/>
        <v>1</v>
      </c>
      <c r="H132" s="289">
        <f>IF(OR($C132="*",$C132&lt;400),"",IF(AND('201920 DATA'!F132="*",$C132&gt;=400),"*",IF($C132&gt;=400,ROUND('201920 DATA'!F132/$C132,2),"")))</f>
        <v>0</v>
      </c>
      <c r="I132" s="296">
        <f>IF(OR($B132="*",$B132&lt;400),"",IF(AND('201920 DATA'!Y132="*",$B132&gt;=400),"*",IF($B132&gt;=400,ROUND('201920 DATA'!Y132/$B132,2),"")))</f>
        <v>0</v>
      </c>
      <c r="J132" s="296">
        <f>IF(OR($B132="*",$B132&lt;400),"",IF(AND('201920 DATA'!Z132="*",$B132&gt;=400),"*",IF($B132&gt;=400,ROUND('201920 DATA'!Z132/$B132,2),"")))</f>
        <v>0.08</v>
      </c>
      <c r="K132" s="296">
        <f>IF(OR($B132="*",$B132&lt;400),"",IF(AND('201920 DATA'!AA132="*",$B132&gt;=400),"*",IF($B132&gt;=400,ROUND('201920 DATA'!AA132/$B132,2),"")))</f>
        <v>0.18</v>
      </c>
      <c r="L132" s="296">
        <f>IF(OR($B132="*",$B132&lt;400),"",IF(AND('201920 DATA'!AB132="*",$B132&gt;=400),"*",IF($B132&gt;=400,ROUND('201920 DATA'!AB132/$B132,2),"")))</f>
        <v>0.31</v>
      </c>
      <c r="M132" s="296">
        <f>IF(OR($B132="*",$B132&lt;400),"",IF(AND('201920 DATA'!AC132="*",$B132&gt;=400),"*",IF($B132&gt;=400,ROUND('201920 DATA'!AC132/$B132,2),"")))</f>
        <v>0.31</v>
      </c>
      <c r="N132" s="296">
        <f>IF(OR($B132="*",$B132&lt;400),"",IF(AND('201920 DATA'!AD132="*",$B132&gt;=400),"*",IF($B132&gt;=400,ROUND('201920 DATA'!AD132/$B132,2),"")))</f>
        <v>0.12</v>
      </c>
      <c r="O132" s="296">
        <f>IF(OR($B132="*",$B132&lt;400),"",IF(AND('201920 DATA'!AE132="*",$B132&gt;=400),"*",IF($B132&gt;=400,ROUND('201920 DATA'!AE132/$B132,2),"")))</f>
        <v>0.01</v>
      </c>
      <c r="P132" s="297"/>
      <c r="Q132" s="296">
        <f>IF(OR($B132="*",$B132&lt;400),"",IF(AND('201920 DATA'!FO132="*",$B132&gt;=400),"*",IF($B132&gt;=400,ROUND('201920 DATA'!FO132/$B132,2),"")))</f>
        <v>0.98</v>
      </c>
      <c r="R132" s="289">
        <f>IF(OR($C132="*",$C132&lt;400),"",IF(AND('201920 DATA'!F132="*",$C132&gt;=400),"*",IF($C132&gt;=400,ROUND('201920 DATA'!F132/$C132,2),"")))</f>
        <v>0</v>
      </c>
      <c r="S132" s="289">
        <f>IF(OR($C132="*",$C132&lt;400),"",IF(AND('201920 DATA'!G132="*",$C132&gt;=400),"*",IF($C132&gt;=400,ROUND('201920 DATA'!G132/$C132,2),"")))</f>
        <v>0</v>
      </c>
      <c r="T132" s="289">
        <f>IF(OR($C132="*",$C132&lt;400),"",IF(AND('201920 DATA'!H132="*",$C132&gt;=400),"*",IF($C132&gt;=400,ROUND('201920 DATA'!H132/$C132,2),"")))</f>
        <v>1</v>
      </c>
      <c r="U132" s="289">
        <f>IF(OR($C132="*",$C132&lt;400),"",IF(AND('201920 DATA'!FP132="*",$C132&gt;=400),"*",IF($C132&gt;=400,ROUND('201920 DATA'!FP132/$C132,2),"")))</f>
        <v>0</v>
      </c>
      <c r="V132" s="312">
        <f>IF(OR($D132="*",$D132&lt;400),"",IF(AND('201920 DATA'!M132="*",$D132&gt;=400),"*",IF($D132&gt;=400,ROUND('201920 DATA'!M132/$D132,2),"")))</f>
        <v>0.01</v>
      </c>
      <c r="W132" s="312">
        <f>IF(OR($D132="*",$D132&lt;400),"",IF(AND('201920 DATA'!N132="*",$D132&gt;=400),"*",IF($D132&gt;=400,ROUND('201920 DATA'!N132/$D132,2),"")))</f>
        <v>0.22</v>
      </c>
      <c r="X132" s="312">
        <f>IF(OR($D132="*",$D132&lt;400),"",IF(AND('201920 DATA'!O132="*",$D132&gt;=400),"*",IF($D132&gt;=400,ROUND('201920 DATA'!O132/$D132,2),"")))</f>
        <v>0.44</v>
      </c>
      <c r="Y132" s="312">
        <f>IF(OR($D132="*",$D132&lt;400),"",IF(AND('201920 DATA'!P132="*",$D132&gt;=400),"*",IF($D132&gt;=400,ROUND('201920 DATA'!P132/$D132,2),"")))</f>
        <v>0.24</v>
      </c>
      <c r="Z132" s="312">
        <f>IF(OR($D132="*",$D132&lt;400),"",IF(AND('201920 DATA'!Q132="*",$D132&gt;=400),"*",IF($D132&gt;=400,ROUND('201920 DATA'!Q132/$D132,2),"")))</f>
        <v>0.1</v>
      </c>
      <c r="AA132" s="312">
        <f>IF(OR($D132="*",$D132&lt;400),"",IF(AND('201920 DATA'!R132="*",$D132&gt;=400),"*",IF($D132&gt;=400,ROUND('201920 DATA'!R132/$D132,2),"")))</f>
        <v>0.01</v>
      </c>
      <c r="AB132" s="312" t="str">
        <f>IF(OR($D132="*",$D132&lt;400),"",IF(AND('201920 DATA'!S132="*",$D132&gt;=400),"*",IF($D132&gt;=400,ROUND('201920 DATA'!S132/$D132,2),"")))</f>
        <v>*</v>
      </c>
      <c r="AC132" s="312">
        <f>IF(OR($D132="*",$D132&lt;400),"",IF(AND('201920 DATA'!T132="*",$D132&gt;=400),"*",IF($D132&gt;=400,ROUND('201920 DATA'!T132/$D132,2),"")))</f>
        <v>0</v>
      </c>
      <c r="AD132" s="289">
        <f>IF(OR($C132="*",$C132&lt;400),"",IF(AND('201920 DATA'!BC132="*",$C132&gt;=400),"*",IF($C132&gt;=400,ROUND('201920 DATA'!BC132/$C132,2),"")))</f>
        <v>0</v>
      </c>
      <c r="AE132" s="289">
        <f>IF(OR($C132="*",$C132&lt;400),"",IF(AND('201920 DATA'!BD132="*",$C132&gt;=400),"*",IF($C132&gt;=400,ROUND('201920 DATA'!BD132/$C132,2),"")))</f>
        <v>0.04</v>
      </c>
      <c r="AF132" s="289">
        <f>IF(OR($C132="*",$C132&lt;400),"",IF(AND('201920 DATA'!BE132="*",$C132&gt;=400),"*",IF($C132&gt;=400,ROUND('201920 DATA'!BE132/$C132,2),"")))</f>
        <v>0</v>
      </c>
      <c r="AG132" s="289" t="str">
        <f>IF(OR($C132="*",$C132&lt;400),"",IF(AND('201920 DATA'!BF132="*",$C132&gt;=400),"*",IF($C132&gt;=400,ROUND('201920 DATA'!BF132/$C132,2),"")))</f>
        <v>*</v>
      </c>
      <c r="AH132" s="289">
        <f>IF(OR($C132="*",$C132&lt;400),"",IF(AND('201920 DATA'!BG132="*",$C132&gt;=400),"*",IF($C132&gt;=400,ROUND('201920 DATA'!BG132/$C132,2),"")))</f>
        <v>0</v>
      </c>
      <c r="AI132" s="289">
        <f>IF(OR($C132="*",$C132&lt;400),"",IF(AND('201920 DATA'!BH132="*",$C132&gt;=400),"*",IF($C132&gt;=400,ROUND('201920 DATA'!BH132/$C132,2),"")))</f>
        <v>0.03</v>
      </c>
      <c r="AJ132" s="289">
        <f>IF(OR($C132="*",$C132&lt;400),"",IF(AND('201920 DATA'!BI132="*",$C132&gt;=400),"*",IF($C132&gt;=400,ROUND('201920 DATA'!BI132/$C132,2),"")))</f>
        <v>0.09</v>
      </c>
      <c r="AK132" s="289">
        <f>IF(OR($C132="*",$C132&lt;400),"",IF(AND('201920 DATA'!BJ132="*",$C132&gt;=400),"*",IF($C132&gt;=400,ROUND('201920 DATA'!BJ132/$C132,2),"")))</f>
        <v>0.02</v>
      </c>
      <c r="AL132" s="289">
        <f>IF(OR($C132="*",$C132&lt;400),"",IF(AND('201920 DATA'!BK132="*",$C132&gt;=400),"*",IF($C132&gt;=400,ROUND('201920 DATA'!BK132/$C132,2),"")))</f>
        <v>0.03</v>
      </c>
      <c r="AM132" s="289">
        <f>IF(OR($C132="*",$C132&lt;400),"",IF(AND('201920 DATA'!BL132="*",$C132&gt;=400),"*",IF($C132&gt;=400,ROUND('201920 DATA'!BL132/$C132,2),"")))</f>
        <v>0.05</v>
      </c>
      <c r="AN132" s="289">
        <f>IF(OR($C132="*",$C132&lt;400),"",IF(AND('201920 DATA'!BM132="*",$C132&gt;=400),"*",IF($C132&gt;=400,ROUND('201920 DATA'!BM132/$C132,2),"")))</f>
        <v>0.26</v>
      </c>
      <c r="AO132" s="289">
        <f>IF(OR($C132="*",$C132&lt;400),"",IF(AND('201920 DATA'!BN132="*",$C132&gt;=400),"*",IF($C132&gt;=400,ROUND('201920 DATA'!BN132/$C132,2),"")))</f>
        <v>0.04</v>
      </c>
      <c r="AP132" s="289">
        <f>IF(OR($C132="*",$C132&lt;400),"",IF(AND('201920 DATA'!BO132="*",$C132&gt;=400),"*",IF($C132&gt;=400,ROUND('201920 DATA'!BO132/$C132,2),"")))</f>
        <v>0.23</v>
      </c>
      <c r="AQ132" s="289">
        <f>IF(OR($C132="*",$C132&lt;400),"",IF(AND('201920 DATA'!BP132="*",$C132&gt;=400),"*",IF($C132&gt;=400,ROUND('201920 DATA'!BP132/$C132,2),"")))</f>
        <v>0.11</v>
      </c>
      <c r="AR132" s="289">
        <f>IF(OR($C132="*",$C132&lt;400),"",IF(AND('201920 DATA'!BQ132="*",$C132&gt;=400),"*",IF($C132&gt;=400,ROUND('201920 DATA'!BQ132/$C132,2),"")))</f>
        <v>0</v>
      </c>
      <c r="AS132" s="289">
        <f>IF(OR($C132="*",$C132&lt;400),"",IF(AND('201920 DATA'!BR132="*",$C132&gt;=400),"*",IF($C132&gt;=400,ROUND('201920 DATA'!BR132/$C132,2),"")))</f>
        <v>0</v>
      </c>
      <c r="AT132" s="289" t="str">
        <f>IF(OR($C132="*",$C132&lt;400),"",IF(AND('201920 DATA'!BS132="*",$C132&gt;=400),"*",IF($C132&gt;=400,ROUND('201920 DATA'!BS132/$C132,2),"")))</f>
        <v>*</v>
      </c>
      <c r="AU132" s="289">
        <f>IF(OR($C132="*",$C132&lt;400),"",IF(AND('201920 DATA'!BT132="*",$C132&gt;=400),"*",IF($C132&gt;=400,ROUND('201920 DATA'!BT132/$C132,2),"")))</f>
        <v>0.05</v>
      </c>
      <c r="AV132" s="289">
        <f>IF(OR($C132="*",$C132&lt;400),"",IF(AND('201920 DATA'!BU132="*",$C132&gt;=400),"*",IF($C132&gt;=400,ROUND('201920 DATA'!BU132/$C132,2),"")))</f>
        <v>0.02</v>
      </c>
      <c r="AW132" s="289">
        <f>IF(OR($C132="*",$C132&lt;400),"",IF(AND('201920 DATA'!BV132="*",$C132&gt;=400),"*",IF($C132&gt;=400,ROUND('201920 DATA'!BV132/$C132,2),"")))</f>
        <v>0</v>
      </c>
      <c r="AX132" s="289">
        <f>IF(OR($C132="*",$C132&lt;400),"",IF(AND('201920 DATA'!BW132="*",$C132&gt;=400),"*",IF($C132&gt;=400,ROUND('201920 DATA'!BW132/$C132,2),"")))</f>
        <v>0.03</v>
      </c>
      <c r="AZ132" s="365">
        <v>3410</v>
      </c>
    </row>
    <row r="133" spans="1:52" x14ac:dyDescent="0.2">
      <c r="A133" s="373" t="s">
        <v>303</v>
      </c>
      <c r="B133" s="287">
        <f>'201920 DATA'!B133</f>
        <v>2240</v>
      </c>
      <c r="C133" s="288">
        <f>'201920 DATA'!C133</f>
        <v>2240</v>
      </c>
      <c r="D133" s="293">
        <f>'201920 DATA'!FQ133</f>
        <v>2235</v>
      </c>
      <c r="F133" s="313">
        <f t="shared" si="2"/>
        <v>-0.08</v>
      </c>
      <c r="G133" s="295">
        <f t="shared" si="3"/>
        <v>1</v>
      </c>
      <c r="H133" s="289">
        <f>IF(OR($C133="*",$C133&lt;400),"",IF(AND('201920 DATA'!F133="*",$C133&gt;=400),"*",IF($C133&gt;=400,ROUND('201920 DATA'!F133/$C133,2),"")))</f>
        <v>0</v>
      </c>
      <c r="I133" s="296">
        <f>IF(OR($B133="*",$B133&lt;400),"",IF(AND('201920 DATA'!Y133="*",$B133&gt;=400),"*",IF($B133&gt;=400,ROUND('201920 DATA'!Y133/$B133,2),"")))</f>
        <v>0</v>
      </c>
      <c r="J133" s="296">
        <f>IF(OR($B133="*",$B133&lt;400),"",IF(AND('201920 DATA'!Z133="*",$B133&gt;=400),"*",IF($B133&gt;=400,ROUND('201920 DATA'!Z133/$B133,2),"")))</f>
        <v>7.0000000000000007E-2</v>
      </c>
      <c r="K133" s="296">
        <f>IF(OR($B133="*",$B133&lt;400),"",IF(AND('201920 DATA'!AA133="*",$B133&gt;=400),"*",IF($B133&gt;=400,ROUND('201920 DATA'!AA133/$B133,2),"")))</f>
        <v>0.18</v>
      </c>
      <c r="L133" s="296">
        <f>IF(OR($B133="*",$B133&lt;400),"",IF(AND('201920 DATA'!AB133="*",$B133&gt;=400),"*",IF($B133&gt;=400,ROUND('201920 DATA'!AB133/$B133,2),"")))</f>
        <v>0.28999999999999998</v>
      </c>
      <c r="M133" s="296">
        <f>IF(OR($B133="*",$B133&lt;400),"",IF(AND('201920 DATA'!AC133="*",$B133&gt;=400),"*",IF($B133&gt;=400,ROUND('201920 DATA'!AC133/$B133,2),"")))</f>
        <v>0.3</v>
      </c>
      <c r="N133" s="296">
        <f>IF(OR($B133="*",$B133&lt;400),"",IF(AND('201920 DATA'!AD133="*",$B133&gt;=400),"*",IF($B133&gt;=400,ROUND('201920 DATA'!AD133/$B133,2),"")))</f>
        <v>0.15</v>
      </c>
      <c r="O133" s="296">
        <f>IF(OR($B133="*",$B133&lt;400),"",IF(AND('201920 DATA'!AE133="*",$B133&gt;=400),"*",IF($B133&gt;=400,ROUND('201920 DATA'!AE133/$B133,2),"")))</f>
        <v>0.01</v>
      </c>
      <c r="P133" s="297"/>
      <c r="Q133" s="296">
        <f>IF(OR($B133="*",$B133&lt;400),"",IF(AND('201920 DATA'!FO133="*",$B133&gt;=400),"*",IF($B133&gt;=400,ROUND('201920 DATA'!FO133/$B133,2),"")))</f>
        <v>0.96</v>
      </c>
      <c r="R133" s="289">
        <f>IF(OR($C133="*",$C133&lt;400),"",IF(AND('201920 DATA'!F133="*",$C133&gt;=400),"*",IF($C133&gt;=400,ROUND('201920 DATA'!F133/$C133,2),"")))</f>
        <v>0</v>
      </c>
      <c r="S133" s="289">
        <f>IF(OR($C133="*",$C133&lt;400),"",IF(AND('201920 DATA'!G133="*",$C133&gt;=400),"*",IF($C133&gt;=400,ROUND('201920 DATA'!G133/$C133,2),"")))</f>
        <v>0</v>
      </c>
      <c r="T133" s="289">
        <f>IF(OR($C133="*",$C133&lt;400),"",IF(AND('201920 DATA'!H133="*",$C133&gt;=400),"*",IF($C133&gt;=400,ROUND('201920 DATA'!H133/$C133,2),"")))</f>
        <v>1</v>
      </c>
      <c r="U133" s="289">
        <f>IF(OR($C133="*",$C133&lt;400),"",IF(AND('201920 DATA'!FP133="*",$C133&gt;=400),"*",IF($C133&gt;=400,ROUND('201920 DATA'!FP133/$C133,2),"")))</f>
        <v>0</v>
      </c>
      <c r="V133" s="312">
        <f>IF(OR($D133="*",$D133&lt;400),"",IF(AND('201920 DATA'!M133="*",$D133&gt;=400),"*",IF($D133&gt;=400,ROUND('201920 DATA'!M133/$D133,2),"")))</f>
        <v>0.02</v>
      </c>
      <c r="W133" s="312">
        <f>IF(OR($D133="*",$D133&lt;400),"",IF(AND('201920 DATA'!N133="*",$D133&gt;=400),"*",IF($D133&gt;=400,ROUND('201920 DATA'!N133/$D133,2),"")))</f>
        <v>0.28000000000000003</v>
      </c>
      <c r="X133" s="312">
        <f>IF(OR($D133="*",$D133&lt;400),"",IF(AND('201920 DATA'!O133="*",$D133&gt;=400),"*",IF($D133&gt;=400,ROUND('201920 DATA'!O133/$D133,2),"")))</f>
        <v>0.38</v>
      </c>
      <c r="Y133" s="312">
        <f>IF(OR($D133="*",$D133&lt;400),"",IF(AND('201920 DATA'!P133="*",$D133&gt;=400),"*",IF($D133&gt;=400,ROUND('201920 DATA'!P133/$D133,2),"")))</f>
        <v>0.22</v>
      </c>
      <c r="Z133" s="312">
        <f>IF(OR($D133="*",$D133&lt;400),"",IF(AND('201920 DATA'!Q133="*",$D133&gt;=400),"*",IF($D133&gt;=400,ROUND('201920 DATA'!Q133/$D133,2),"")))</f>
        <v>0.11</v>
      </c>
      <c r="AA133" s="312">
        <f>IF(OR($D133="*",$D133&lt;400),"",IF(AND('201920 DATA'!R133="*",$D133&gt;=400),"*",IF($D133&gt;=400,ROUND('201920 DATA'!R133/$D133,2),"")))</f>
        <v>0.01</v>
      </c>
      <c r="AB133" s="312" t="str">
        <f>IF(OR($D133="*",$D133&lt;400),"",IF(AND('201920 DATA'!S133="*",$D133&gt;=400),"*",IF($D133&gt;=400,ROUND('201920 DATA'!S133/$D133,2),"")))</f>
        <v>*</v>
      </c>
      <c r="AC133" s="312">
        <f>IF(OR($D133="*",$D133&lt;400),"",IF(AND('201920 DATA'!T133="*",$D133&gt;=400),"*",IF($D133&gt;=400,ROUND('201920 DATA'!T133/$D133,2),"")))</f>
        <v>0</v>
      </c>
      <c r="AD133" s="289" t="str">
        <f>IF(OR($C133="*",$C133&lt;400),"",IF(AND('201920 DATA'!BC133="*",$C133&gt;=400),"*",IF($C133&gt;=400,ROUND('201920 DATA'!BC133/$C133,2),"")))</f>
        <v>*</v>
      </c>
      <c r="AE133" s="289">
        <f>IF(OR($C133="*",$C133&lt;400),"",IF(AND('201920 DATA'!BD133="*",$C133&gt;=400),"*",IF($C133&gt;=400,ROUND('201920 DATA'!BD133/$C133,2),"")))</f>
        <v>0.04</v>
      </c>
      <c r="AF133" s="289">
        <f>IF(OR($C133="*",$C133&lt;400),"",IF(AND('201920 DATA'!BE133="*",$C133&gt;=400),"*",IF($C133&gt;=400,ROUND('201920 DATA'!BE133/$C133,2),"")))</f>
        <v>0</v>
      </c>
      <c r="AG133" s="289">
        <f>IF(OR($C133="*",$C133&lt;400),"",IF(AND('201920 DATA'!BF133="*",$C133&gt;=400),"*",IF($C133&gt;=400,ROUND('201920 DATA'!BF133/$C133,2),"")))</f>
        <v>0</v>
      </c>
      <c r="AH133" s="289">
        <f>IF(OR($C133="*",$C133&lt;400),"",IF(AND('201920 DATA'!BG133="*",$C133&gt;=400),"*",IF($C133&gt;=400,ROUND('201920 DATA'!BG133/$C133,2),"")))</f>
        <v>0</v>
      </c>
      <c r="AI133" s="289">
        <f>IF(OR($C133="*",$C133&lt;400),"",IF(AND('201920 DATA'!BH133="*",$C133&gt;=400),"*",IF($C133&gt;=400,ROUND('201920 DATA'!BH133/$C133,2),"")))</f>
        <v>0.03</v>
      </c>
      <c r="AJ133" s="289">
        <f>IF(OR($C133="*",$C133&lt;400),"",IF(AND('201920 DATA'!BI133="*",$C133&gt;=400),"*",IF($C133&gt;=400,ROUND('201920 DATA'!BI133/$C133,2),"")))</f>
        <v>0.12</v>
      </c>
      <c r="AK133" s="289" t="str">
        <f>IF(OR($C133="*",$C133&lt;400),"",IF(AND('201920 DATA'!BJ133="*",$C133&gt;=400),"*",IF($C133&gt;=400,ROUND('201920 DATA'!BJ133/$C133,2),"")))</f>
        <v>*</v>
      </c>
      <c r="AL133" s="289">
        <f>IF(OR($C133="*",$C133&lt;400),"",IF(AND('201920 DATA'!BK133="*",$C133&gt;=400),"*",IF($C133&gt;=400,ROUND('201920 DATA'!BK133/$C133,2),"")))</f>
        <v>0.04</v>
      </c>
      <c r="AM133" s="289">
        <f>IF(OR($C133="*",$C133&lt;400),"",IF(AND('201920 DATA'!BL133="*",$C133&gt;=400),"*",IF($C133&gt;=400,ROUND('201920 DATA'!BL133/$C133,2),"")))</f>
        <v>0.02</v>
      </c>
      <c r="AN133" s="289">
        <f>IF(OR($C133="*",$C133&lt;400),"",IF(AND('201920 DATA'!BM133="*",$C133&gt;=400),"*",IF($C133&gt;=400,ROUND('201920 DATA'!BM133/$C133,2),"")))</f>
        <v>0.15</v>
      </c>
      <c r="AO133" s="289">
        <f>IF(OR($C133="*",$C133&lt;400),"",IF(AND('201920 DATA'!BN133="*",$C133&gt;=400),"*",IF($C133&gt;=400,ROUND('201920 DATA'!BN133/$C133,2),"")))</f>
        <v>0.02</v>
      </c>
      <c r="AP133" s="289">
        <f>IF(OR($C133="*",$C133&lt;400),"",IF(AND('201920 DATA'!BO133="*",$C133&gt;=400),"*",IF($C133&gt;=400,ROUND('201920 DATA'!BO133/$C133,2),"")))</f>
        <v>0.4</v>
      </c>
      <c r="AQ133" s="289">
        <f>IF(OR($C133="*",$C133&lt;400),"",IF(AND('201920 DATA'!BP133="*",$C133&gt;=400),"*",IF($C133&gt;=400,ROUND('201920 DATA'!BP133/$C133,2),"")))</f>
        <v>0.1</v>
      </c>
      <c r="AR133" s="289" t="str">
        <f>IF(OR($C133="*",$C133&lt;400),"",IF(AND('201920 DATA'!BQ133="*",$C133&gt;=400),"*",IF($C133&gt;=400,ROUND('201920 DATA'!BQ133/$C133,2),"")))</f>
        <v>*</v>
      </c>
      <c r="AS133" s="289">
        <f>IF(OR($C133="*",$C133&lt;400),"",IF(AND('201920 DATA'!BR133="*",$C133&gt;=400),"*",IF($C133&gt;=400,ROUND('201920 DATA'!BR133/$C133,2),"")))</f>
        <v>0</v>
      </c>
      <c r="AT133" s="289" t="str">
        <f>IF(OR($C133="*",$C133&lt;400),"",IF(AND('201920 DATA'!BS133="*",$C133&gt;=400),"*",IF($C133&gt;=400,ROUND('201920 DATA'!BS133/$C133,2),"")))</f>
        <v>*</v>
      </c>
      <c r="AU133" s="289">
        <f>IF(OR($C133="*",$C133&lt;400),"",IF(AND('201920 DATA'!BT133="*",$C133&gt;=400),"*",IF($C133&gt;=400,ROUND('201920 DATA'!BT133/$C133,2),"")))</f>
        <v>0.04</v>
      </c>
      <c r="AV133" s="289">
        <f>IF(OR($C133="*",$C133&lt;400),"",IF(AND('201920 DATA'!BU133="*",$C133&gt;=400),"*",IF($C133&gt;=400,ROUND('201920 DATA'!BU133/$C133,2),"")))</f>
        <v>0.02</v>
      </c>
      <c r="AW133" s="289">
        <f>IF(OR($C133="*",$C133&lt;400),"",IF(AND('201920 DATA'!BV133="*",$C133&gt;=400),"*",IF($C133&gt;=400,ROUND('201920 DATA'!BV133/$C133,2),"")))</f>
        <v>0</v>
      </c>
      <c r="AX133" s="289">
        <f>IF(OR($C133="*",$C133&lt;400),"",IF(AND('201920 DATA'!BW133="*",$C133&gt;=400),"*",IF($C133&gt;=400,ROUND('201920 DATA'!BW133/$C133,2),"")))</f>
        <v>0.02</v>
      </c>
      <c r="AZ133" s="365">
        <v>2430</v>
      </c>
    </row>
    <row r="134" spans="1:52" x14ac:dyDescent="0.2">
      <c r="A134" s="373" t="s">
        <v>304</v>
      </c>
      <c r="B134" s="287">
        <f>'201920 DATA'!B134</f>
        <v>2005</v>
      </c>
      <c r="C134" s="288">
        <f>'201920 DATA'!C134</f>
        <v>2005</v>
      </c>
      <c r="D134" s="293">
        <f>'201920 DATA'!FQ134</f>
        <v>2000</v>
      </c>
      <c r="F134" s="313">
        <f t="shared" ref="F134:F197" si="4">IF(OR($B134="*",$B134&lt;400),"",IF(AND(AZ134="*",$B134&gt;=400),"*",IF($B134&gt;=400,ROUND(1-(AZ134/$B134),2),"")))</f>
        <v>0.3</v>
      </c>
      <c r="G134" s="295">
        <f t="shared" si="3"/>
        <v>1</v>
      </c>
      <c r="H134" s="289">
        <f>IF(OR($C134="*",$C134&lt;400),"",IF(AND('201920 DATA'!F134="*",$C134&gt;=400),"*",IF($C134&gt;=400,ROUND('201920 DATA'!F134/$C134,2),"")))</f>
        <v>0</v>
      </c>
      <c r="I134" s="296">
        <f>IF(OR($B134="*",$B134&lt;400),"",IF(AND('201920 DATA'!Y134="*",$B134&gt;=400),"*",IF($B134&gt;=400,ROUND('201920 DATA'!Y134/$B134,2),"")))</f>
        <v>0</v>
      </c>
      <c r="J134" s="296">
        <f>IF(OR($B134="*",$B134&lt;400),"",IF(AND('201920 DATA'!Z134="*",$B134&gt;=400),"*",IF($B134&gt;=400,ROUND('201920 DATA'!Z134/$B134,2),"")))</f>
        <v>0.15</v>
      </c>
      <c r="K134" s="296">
        <f>IF(OR($B134="*",$B134&lt;400),"",IF(AND('201920 DATA'!AA134="*",$B134&gt;=400),"*",IF($B134&gt;=400,ROUND('201920 DATA'!AA134/$B134,2),"")))</f>
        <v>0.26</v>
      </c>
      <c r="L134" s="296">
        <f>IF(OR($B134="*",$B134&lt;400),"",IF(AND('201920 DATA'!AB134="*",$B134&gt;=400),"*",IF($B134&gt;=400,ROUND('201920 DATA'!AB134/$B134,2),"")))</f>
        <v>0.28999999999999998</v>
      </c>
      <c r="M134" s="296">
        <f>IF(OR($B134="*",$B134&lt;400),"",IF(AND('201920 DATA'!AC134="*",$B134&gt;=400),"*",IF($B134&gt;=400,ROUND('201920 DATA'!AC134/$B134,2),"")))</f>
        <v>0.23</v>
      </c>
      <c r="N134" s="296">
        <f>IF(OR($B134="*",$B134&lt;400),"",IF(AND('201920 DATA'!AD134="*",$B134&gt;=400),"*",IF($B134&gt;=400,ROUND('201920 DATA'!AD134/$B134,2),"")))</f>
        <v>0.06</v>
      </c>
      <c r="O134" s="296" t="str">
        <f>IF(OR($B134="*",$B134&lt;400),"",IF(AND('201920 DATA'!AE134="*",$B134&gt;=400),"*",IF($B134&gt;=400,ROUND('201920 DATA'!AE134/$B134,2),"")))</f>
        <v>*</v>
      </c>
      <c r="P134" s="297"/>
      <c r="Q134" s="296">
        <f>IF(OR($B134="*",$B134&lt;400),"",IF(AND('201920 DATA'!FO134="*",$B134&gt;=400),"*",IF($B134&gt;=400,ROUND('201920 DATA'!FO134/$B134,2),"")))</f>
        <v>0.97</v>
      </c>
      <c r="R134" s="289">
        <f>IF(OR($C134="*",$C134&lt;400),"",IF(AND('201920 DATA'!F134="*",$C134&gt;=400),"*",IF($C134&gt;=400,ROUND('201920 DATA'!F134/$C134,2),"")))</f>
        <v>0</v>
      </c>
      <c r="S134" s="289">
        <f>IF(OR($C134="*",$C134&lt;400),"",IF(AND('201920 DATA'!G134="*",$C134&gt;=400),"*",IF($C134&gt;=400,ROUND('201920 DATA'!G134/$C134,2),"")))</f>
        <v>0</v>
      </c>
      <c r="T134" s="289">
        <f>IF(OR($C134="*",$C134&lt;400),"",IF(AND('201920 DATA'!H134="*",$C134&gt;=400),"*",IF($C134&gt;=400,ROUND('201920 DATA'!H134/$C134,2),"")))</f>
        <v>1</v>
      </c>
      <c r="U134" s="289">
        <f>IF(OR($C134="*",$C134&lt;400),"",IF(AND('201920 DATA'!FP134="*",$C134&gt;=400),"*",IF($C134&gt;=400,ROUND('201920 DATA'!FP134/$C134,2),"")))</f>
        <v>0</v>
      </c>
      <c r="V134" s="312">
        <f>IF(OR($D134="*",$D134&lt;400),"",IF(AND('201920 DATA'!M134="*",$D134&gt;=400),"*",IF($D134&gt;=400,ROUND('201920 DATA'!M134/$D134,2),"")))</f>
        <v>0.02</v>
      </c>
      <c r="W134" s="312">
        <f>IF(OR($D134="*",$D134&lt;400),"",IF(AND('201920 DATA'!N134="*",$D134&gt;=400),"*",IF($D134&gt;=400,ROUND('201920 DATA'!N134/$D134,2),"")))</f>
        <v>0.32</v>
      </c>
      <c r="X134" s="312">
        <f>IF(OR($D134="*",$D134&lt;400),"",IF(AND('201920 DATA'!O134="*",$D134&gt;=400),"*",IF($D134&gt;=400,ROUND('201920 DATA'!O134/$D134,2),"")))</f>
        <v>0.37</v>
      </c>
      <c r="Y134" s="312">
        <f>IF(OR($D134="*",$D134&lt;400),"",IF(AND('201920 DATA'!P134="*",$D134&gt;=400),"*",IF($D134&gt;=400,ROUND('201920 DATA'!P134/$D134,2),"")))</f>
        <v>0.23</v>
      </c>
      <c r="Z134" s="312">
        <f>IF(OR($D134="*",$D134&lt;400),"",IF(AND('201920 DATA'!Q134="*",$D134&gt;=400),"*",IF($D134&gt;=400,ROUND('201920 DATA'!Q134/$D134,2),"")))</f>
        <v>0.08</v>
      </c>
      <c r="AA134" s="312">
        <f>IF(OR($D134="*",$D134&lt;400),"",IF(AND('201920 DATA'!R134="*",$D134&gt;=400),"*",IF($D134&gt;=400,ROUND('201920 DATA'!R134/$D134,2),"")))</f>
        <v>0.01</v>
      </c>
      <c r="AB134" s="312" t="str">
        <f>IF(OR($D134="*",$D134&lt;400),"",IF(AND('201920 DATA'!S134="*",$D134&gt;=400),"*",IF($D134&gt;=400,ROUND('201920 DATA'!S134/$D134,2),"")))</f>
        <v>*</v>
      </c>
      <c r="AC134" s="312">
        <f>IF(OR($D134="*",$D134&lt;400),"",IF(AND('201920 DATA'!T134="*",$D134&gt;=400),"*",IF($D134&gt;=400,ROUND('201920 DATA'!T134/$D134,2),"")))</f>
        <v>0</v>
      </c>
      <c r="AD134" s="289">
        <f>IF(OR($C134="*",$C134&lt;400),"",IF(AND('201920 DATA'!BC134="*",$C134&gt;=400),"*",IF($C134&gt;=400,ROUND('201920 DATA'!BC134/$C134,2),"")))</f>
        <v>0</v>
      </c>
      <c r="AE134" s="289">
        <f>IF(OR($C134="*",$C134&lt;400),"",IF(AND('201920 DATA'!BD134="*",$C134&gt;=400),"*",IF($C134&gt;=400,ROUND('201920 DATA'!BD134/$C134,2),"")))</f>
        <v>0.01</v>
      </c>
      <c r="AF134" s="289" t="str">
        <f>IF(OR($C134="*",$C134&lt;400),"",IF(AND('201920 DATA'!BE134="*",$C134&gt;=400),"*",IF($C134&gt;=400,ROUND('201920 DATA'!BE134/$C134,2),"")))</f>
        <v>*</v>
      </c>
      <c r="AG134" s="289" t="str">
        <f>IF(OR($C134="*",$C134&lt;400),"",IF(AND('201920 DATA'!BF134="*",$C134&gt;=400),"*",IF($C134&gt;=400,ROUND('201920 DATA'!BF134/$C134,2),"")))</f>
        <v>*</v>
      </c>
      <c r="AH134" s="289">
        <f>IF(OR($C134="*",$C134&lt;400),"",IF(AND('201920 DATA'!BG134="*",$C134&gt;=400),"*",IF($C134&gt;=400,ROUND('201920 DATA'!BG134/$C134,2),"")))</f>
        <v>0</v>
      </c>
      <c r="AI134" s="289">
        <f>IF(OR($C134="*",$C134&lt;400),"",IF(AND('201920 DATA'!BH134="*",$C134&gt;=400),"*",IF($C134&gt;=400,ROUND('201920 DATA'!BH134/$C134,2),"")))</f>
        <v>0.05</v>
      </c>
      <c r="AJ134" s="289">
        <f>IF(OR($C134="*",$C134&lt;400),"",IF(AND('201920 DATA'!BI134="*",$C134&gt;=400),"*",IF($C134&gt;=400,ROUND('201920 DATA'!BI134/$C134,2),"")))</f>
        <v>0</v>
      </c>
      <c r="AK134" s="289">
        <f>IF(OR($C134="*",$C134&lt;400),"",IF(AND('201920 DATA'!BJ134="*",$C134&gt;=400),"*",IF($C134&gt;=400,ROUND('201920 DATA'!BJ134/$C134,2),"")))</f>
        <v>0.02</v>
      </c>
      <c r="AL134" s="289">
        <f>IF(OR($C134="*",$C134&lt;400),"",IF(AND('201920 DATA'!BK134="*",$C134&gt;=400),"*",IF($C134&gt;=400,ROUND('201920 DATA'!BK134/$C134,2),"")))</f>
        <v>0.02</v>
      </c>
      <c r="AM134" s="289">
        <f>IF(OR($C134="*",$C134&lt;400),"",IF(AND('201920 DATA'!BL134="*",$C134&gt;=400),"*",IF($C134&gt;=400,ROUND('201920 DATA'!BL134/$C134,2),"")))</f>
        <v>0.09</v>
      </c>
      <c r="AN134" s="289">
        <f>IF(OR($C134="*",$C134&lt;400),"",IF(AND('201920 DATA'!BM134="*",$C134&gt;=400),"*",IF($C134&gt;=400,ROUND('201920 DATA'!BM134/$C134,2),"")))</f>
        <v>0.24</v>
      </c>
      <c r="AO134" s="289">
        <f>IF(OR($C134="*",$C134&lt;400),"",IF(AND('201920 DATA'!BN134="*",$C134&gt;=400),"*",IF($C134&gt;=400,ROUND('201920 DATA'!BN134/$C134,2),"")))</f>
        <v>0.01</v>
      </c>
      <c r="AP134" s="289">
        <f>IF(OR($C134="*",$C134&lt;400),"",IF(AND('201920 DATA'!BO134="*",$C134&gt;=400),"*",IF($C134&gt;=400,ROUND('201920 DATA'!BO134/$C134,2),"")))</f>
        <v>0.38</v>
      </c>
      <c r="AQ134" s="289">
        <f>IF(OR($C134="*",$C134&lt;400),"",IF(AND('201920 DATA'!BP134="*",$C134&gt;=400),"*",IF($C134&gt;=400,ROUND('201920 DATA'!BP134/$C134,2),"")))</f>
        <v>0.06</v>
      </c>
      <c r="AR134" s="289">
        <f>IF(OR($C134="*",$C134&lt;400),"",IF(AND('201920 DATA'!BQ134="*",$C134&gt;=400),"*",IF($C134&gt;=400,ROUND('201920 DATA'!BQ134/$C134,2),"")))</f>
        <v>0</v>
      </c>
      <c r="AS134" s="289">
        <f>IF(OR($C134="*",$C134&lt;400),"",IF(AND('201920 DATA'!BR134="*",$C134&gt;=400),"*",IF($C134&gt;=400,ROUND('201920 DATA'!BR134/$C134,2),"")))</f>
        <v>0</v>
      </c>
      <c r="AT134" s="289" t="str">
        <f>IF(OR($C134="*",$C134&lt;400),"",IF(AND('201920 DATA'!BS134="*",$C134&gt;=400),"*",IF($C134&gt;=400,ROUND('201920 DATA'!BS134/$C134,2),"")))</f>
        <v>*</v>
      </c>
      <c r="AU134" s="289">
        <f>IF(OR($C134="*",$C134&lt;400),"",IF(AND('201920 DATA'!BT134="*",$C134&gt;=400),"*",IF($C134&gt;=400,ROUND('201920 DATA'!BT134/$C134,2),"")))</f>
        <v>0.05</v>
      </c>
      <c r="AV134" s="289">
        <f>IF(OR($C134="*",$C134&lt;400),"",IF(AND('201920 DATA'!BU134="*",$C134&gt;=400),"*",IF($C134&gt;=400,ROUND('201920 DATA'!BU134/$C134,2),"")))</f>
        <v>0.03</v>
      </c>
      <c r="AW134" s="289">
        <f>IF(OR($C134="*",$C134&lt;400),"",IF(AND('201920 DATA'!BV134="*",$C134&gt;=400),"*",IF($C134&gt;=400,ROUND('201920 DATA'!BV134/$C134,2),"")))</f>
        <v>0</v>
      </c>
      <c r="AX134" s="289">
        <f>IF(OR($C134="*",$C134&lt;400),"",IF(AND('201920 DATA'!BW134="*",$C134&gt;=400),"*",IF($C134&gt;=400,ROUND('201920 DATA'!BW134/$C134,2),"")))</f>
        <v>0</v>
      </c>
      <c r="AZ134" s="365">
        <v>1410</v>
      </c>
    </row>
    <row r="135" spans="1:52" x14ac:dyDescent="0.2">
      <c r="A135" s="373" t="s">
        <v>305</v>
      </c>
      <c r="B135" s="287">
        <f>'201920 DATA'!B135</f>
        <v>3045</v>
      </c>
      <c r="C135" s="288">
        <f>'201920 DATA'!C135</f>
        <v>3045</v>
      </c>
      <c r="D135" s="293">
        <f>'201920 DATA'!FQ135</f>
        <v>3040</v>
      </c>
      <c r="F135" s="313">
        <f t="shared" si="4"/>
        <v>-0.08</v>
      </c>
      <c r="G135" s="295">
        <f t="shared" ref="G135:G198" si="5">IF(OR($B135="*",$B135&lt;400),"",IF(AND($C135="*",$B135&gt;=400),"*",IF($B135&gt;=400,ROUND($C135/$B135,2),"")))</f>
        <v>1</v>
      </c>
      <c r="H135" s="289">
        <f>IF(OR($C135="*",$C135&lt;400),"",IF(AND('201920 DATA'!F135="*",$C135&gt;=400),"*",IF($C135&gt;=400,ROUND('201920 DATA'!F135/$C135,2),"")))</f>
        <v>0</v>
      </c>
      <c r="I135" s="296">
        <f>IF(OR($B135="*",$B135&lt;400),"",IF(AND('201920 DATA'!Y135="*",$B135&gt;=400),"*",IF($B135&gt;=400,ROUND('201920 DATA'!Y135/$B135,2),"")))</f>
        <v>0.05</v>
      </c>
      <c r="J135" s="296">
        <f>IF(OR($B135="*",$B135&lt;400),"",IF(AND('201920 DATA'!Z135="*",$B135&gt;=400),"*",IF($B135&gt;=400,ROUND('201920 DATA'!Z135/$B135,2),"")))</f>
        <v>0.12</v>
      </c>
      <c r="K135" s="296">
        <f>IF(OR($B135="*",$B135&lt;400),"",IF(AND('201920 DATA'!AA135="*",$B135&gt;=400),"*",IF($B135&gt;=400,ROUND('201920 DATA'!AA135/$B135,2),"")))</f>
        <v>0.2</v>
      </c>
      <c r="L135" s="296">
        <f>IF(OR($B135="*",$B135&lt;400),"",IF(AND('201920 DATA'!AB135="*",$B135&gt;=400),"*",IF($B135&gt;=400,ROUND('201920 DATA'!AB135/$B135,2),"")))</f>
        <v>0.25</v>
      </c>
      <c r="M135" s="296">
        <f>IF(OR($B135="*",$B135&lt;400),"",IF(AND('201920 DATA'!AC135="*",$B135&gt;=400),"*",IF($B135&gt;=400,ROUND('201920 DATA'!AC135/$B135,2),"")))</f>
        <v>0.27</v>
      </c>
      <c r="N135" s="296">
        <f>IF(OR($B135="*",$B135&lt;400),"",IF(AND('201920 DATA'!AD135="*",$B135&gt;=400),"*",IF($B135&gt;=400,ROUND('201920 DATA'!AD135/$B135,2),"")))</f>
        <v>0.1</v>
      </c>
      <c r="O135" s="296">
        <f>IF(OR($B135="*",$B135&lt;400),"",IF(AND('201920 DATA'!AE135="*",$B135&gt;=400),"*",IF($B135&gt;=400,ROUND('201920 DATA'!AE135/$B135,2),"")))</f>
        <v>0</v>
      </c>
      <c r="P135" s="297"/>
      <c r="Q135" s="296">
        <f>IF(OR($B135="*",$B135&lt;400),"",IF(AND('201920 DATA'!FO135="*",$B135&gt;=400),"*",IF($B135&gt;=400,ROUND('201920 DATA'!FO135/$B135,2),"")))</f>
        <v>0.97</v>
      </c>
      <c r="R135" s="289">
        <f>IF(OR($C135="*",$C135&lt;400),"",IF(AND('201920 DATA'!F135="*",$C135&gt;=400),"*",IF($C135&gt;=400,ROUND('201920 DATA'!F135/$C135,2),"")))</f>
        <v>0</v>
      </c>
      <c r="S135" s="289">
        <f>IF(OR($C135="*",$C135&lt;400),"",IF(AND('201920 DATA'!G135="*",$C135&gt;=400),"*",IF($C135&gt;=400,ROUND('201920 DATA'!G135/$C135,2),"")))</f>
        <v>0</v>
      </c>
      <c r="T135" s="289">
        <f>IF(OR($C135="*",$C135&lt;400),"",IF(AND('201920 DATA'!H135="*",$C135&gt;=400),"*",IF($C135&gt;=400,ROUND('201920 DATA'!H135/$C135,2),"")))</f>
        <v>1</v>
      </c>
      <c r="U135" s="289">
        <f>IF(OR($C135="*",$C135&lt;400),"",IF(AND('201920 DATA'!FP135="*",$C135&gt;=400),"*",IF($C135&gt;=400,ROUND('201920 DATA'!FP135/$C135,2),"")))</f>
        <v>0</v>
      </c>
      <c r="V135" s="312">
        <f>IF(OR($D135="*",$D135&lt;400),"",IF(AND('201920 DATA'!M135="*",$D135&gt;=400),"*",IF($D135&gt;=400,ROUND('201920 DATA'!M135/$D135,2),"")))</f>
        <v>0.02</v>
      </c>
      <c r="W135" s="312">
        <f>IF(OR($D135="*",$D135&lt;400),"",IF(AND('201920 DATA'!N135="*",$D135&gt;=400),"*",IF($D135&gt;=400,ROUND('201920 DATA'!N135/$D135,2),"")))</f>
        <v>0.26</v>
      </c>
      <c r="X135" s="312">
        <f>IF(OR($D135="*",$D135&lt;400),"",IF(AND('201920 DATA'!O135="*",$D135&gt;=400),"*",IF($D135&gt;=400,ROUND('201920 DATA'!O135/$D135,2),"")))</f>
        <v>0.31</v>
      </c>
      <c r="Y135" s="312">
        <f>IF(OR($D135="*",$D135&lt;400),"",IF(AND('201920 DATA'!P135="*",$D135&gt;=400),"*",IF($D135&gt;=400,ROUND('201920 DATA'!P135/$D135,2),"")))</f>
        <v>0.28000000000000003</v>
      </c>
      <c r="Z135" s="312">
        <f>IF(OR($D135="*",$D135&lt;400),"",IF(AND('201920 DATA'!Q135="*",$D135&gt;=400),"*",IF($D135&gt;=400,ROUND('201920 DATA'!Q135/$D135,2),"")))</f>
        <v>0.14000000000000001</v>
      </c>
      <c r="AA135" s="312">
        <f>IF(OR($D135="*",$D135&lt;400),"",IF(AND('201920 DATA'!R135="*",$D135&gt;=400),"*",IF($D135&gt;=400,ROUND('201920 DATA'!R135/$D135,2),"")))</f>
        <v>0</v>
      </c>
      <c r="AB135" s="312" t="str">
        <f>IF(OR($D135="*",$D135&lt;400),"",IF(AND('201920 DATA'!S135="*",$D135&gt;=400),"*",IF($D135&gt;=400,ROUND('201920 DATA'!S135/$D135,2),"")))</f>
        <v>*</v>
      </c>
      <c r="AC135" s="312">
        <f>IF(OR($D135="*",$D135&lt;400),"",IF(AND('201920 DATA'!T135="*",$D135&gt;=400),"*",IF($D135&gt;=400,ROUND('201920 DATA'!T135/$D135,2),"")))</f>
        <v>0</v>
      </c>
      <c r="AD135" s="289">
        <f>IF(OR($C135="*",$C135&lt;400),"",IF(AND('201920 DATA'!BC135="*",$C135&gt;=400),"*",IF($C135&gt;=400,ROUND('201920 DATA'!BC135/$C135,2),"")))</f>
        <v>0</v>
      </c>
      <c r="AE135" s="289">
        <f>IF(OR($C135="*",$C135&lt;400),"",IF(AND('201920 DATA'!BD135="*",$C135&gt;=400),"*",IF($C135&gt;=400,ROUND('201920 DATA'!BD135/$C135,2),"")))</f>
        <v>0.04</v>
      </c>
      <c r="AF135" s="289" t="str">
        <f>IF(OR($C135="*",$C135&lt;400),"",IF(AND('201920 DATA'!BE135="*",$C135&gt;=400),"*",IF($C135&gt;=400,ROUND('201920 DATA'!BE135/$C135,2),"")))</f>
        <v>*</v>
      </c>
      <c r="AG135" s="289" t="str">
        <f>IF(OR($C135="*",$C135&lt;400),"",IF(AND('201920 DATA'!BF135="*",$C135&gt;=400),"*",IF($C135&gt;=400,ROUND('201920 DATA'!BF135/$C135,2),"")))</f>
        <v>*</v>
      </c>
      <c r="AH135" s="289">
        <f>IF(OR($C135="*",$C135&lt;400),"",IF(AND('201920 DATA'!BG135="*",$C135&gt;=400),"*",IF($C135&gt;=400,ROUND('201920 DATA'!BG135/$C135,2),"")))</f>
        <v>0</v>
      </c>
      <c r="AI135" s="289">
        <f>IF(OR($C135="*",$C135&lt;400),"",IF(AND('201920 DATA'!BH135="*",$C135&gt;=400),"*",IF($C135&gt;=400,ROUND('201920 DATA'!BH135/$C135,2),"")))</f>
        <v>0.08</v>
      </c>
      <c r="AJ135" s="289">
        <f>IF(OR($C135="*",$C135&lt;400),"",IF(AND('201920 DATA'!BI135="*",$C135&gt;=400),"*",IF($C135&gt;=400,ROUND('201920 DATA'!BI135/$C135,2),"")))</f>
        <v>0</v>
      </c>
      <c r="AK135" s="289">
        <f>IF(OR($C135="*",$C135&lt;400),"",IF(AND('201920 DATA'!BJ135="*",$C135&gt;=400),"*",IF($C135&gt;=400,ROUND('201920 DATA'!BJ135/$C135,2),"")))</f>
        <v>0.02</v>
      </c>
      <c r="AL135" s="289">
        <f>IF(OR($C135="*",$C135&lt;400),"",IF(AND('201920 DATA'!BK135="*",$C135&gt;=400),"*",IF($C135&gt;=400,ROUND('201920 DATA'!BK135/$C135,2),"")))</f>
        <v>0</v>
      </c>
      <c r="AM135" s="289">
        <f>IF(OR($C135="*",$C135&lt;400),"",IF(AND('201920 DATA'!BL135="*",$C135&gt;=400),"*",IF($C135&gt;=400,ROUND('201920 DATA'!BL135/$C135,2),"")))</f>
        <v>0.08</v>
      </c>
      <c r="AN135" s="289">
        <f>IF(OR($C135="*",$C135&lt;400),"",IF(AND('201920 DATA'!BM135="*",$C135&gt;=400),"*",IF($C135&gt;=400,ROUND('201920 DATA'!BM135/$C135,2),"")))</f>
        <v>0.23</v>
      </c>
      <c r="AO135" s="289">
        <f>IF(OR($C135="*",$C135&lt;400),"",IF(AND('201920 DATA'!BN135="*",$C135&gt;=400),"*",IF($C135&gt;=400,ROUND('201920 DATA'!BN135/$C135,2),"")))</f>
        <v>0.04</v>
      </c>
      <c r="AP135" s="289">
        <f>IF(OR($C135="*",$C135&lt;400),"",IF(AND('201920 DATA'!BO135="*",$C135&gt;=400),"*",IF($C135&gt;=400,ROUND('201920 DATA'!BO135/$C135,2),"")))</f>
        <v>0.39</v>
      </c>
      <c r="AQ135" s="289">
        <f>IF(OR($C135="*",$C135&lt;400),"",IF(AND('201920 DATA'!BP135="*",$C135&gt;=400),"*",IF($C135&gt;=400,ROUND('201920 DATA'!BP135/$C135,2),"")))</f>
        <v>0.06</v>
      </c>
      <c r="AR135" s="289">
        <f>IF(OR($C135="*",$C135&lt;400),"",IF(AND('201920 DATA'!BQ135="*",$C135&gt;=400),"*",IF($C135&gt;=400,ROUND('201920 DATA'!BQ135/$C135,2),"")))</f>
        <v>0</v>
      </c>
      <c r="AS135" s="289">
        <f>IF(OR($C135="*",$C135&lt;400),"",IF(AND('201920 DATA'!BR135="*",$C135&gt;=400),"*",IF($C135&gt;=400,ROUND('201920 DATA'!BR135/$C135,2),"")))</f>
        <v>0</v>
      </c>
      <c r="AT135" s="289">
        <f>IF(OR($C135="*",$C135&lt;400),"",IF(AND('201920 DATA'!BS135="*",$C135&gt;=400),"*",IF($C135&gt;=400,ROUND('201920 DATA'!BS135/$C135,2),"")))</f>
        <v>0</v>
      </c>
      <c r="AU135" s="289">
        <f>IF(OR($C135="*",$C135&lt;400),"",IF(AND('201920 DATA'!BT135="*",$C135&gt;=400),"*",IF($C135&gt;=400,ROUND('201920 DATA'!BT135/$C135,2),"")))</f>
        <v>0.02</v>
      </c>
      <c r="AV135" s="289">
        <f>IF(OR($C135="*",$C135&lt;400),"",IF(AND('201920 DATA'!BU135="*",$C135&gt;=400),"*",IF($C135&gt;=400,ROUND('201920 DATA'!BU135/$C135,2),"")))</f>
        <v>0.02</v>
      </c>
      <c r="AW135" s="289">
        <f>IF(OR($C135="*",$C135&lt;400),"",IF(AND('201920 DATA'!BV135="*",$C135&gt;=400),"*",IF($C135&gt;=400,ROUND('201920 DATA'!BV135/$C135,2),"")))</f>
        <v>0</v>
      </c>
      <c r="AX135" s="289">
        <f>IF(OR($C135="*",$C135&lt;400),"",IF(AND('201920 DATA'!BW135="*",$C135&gt;=400),"*",IF($C135&gt;=400,ROUND('201920 DATA'!BW135/$C135,2),"")))</f>
        <v>0.02</v>
      </c>
      <c r="AZ135" s="365">
        <v>3285</v>
      </c>
    </row>
    <row r="136" spans="1:52" x14ac:dyDescent="0.2">
      <c r="A136" s="373" t="s">
        <v>306</v>
      </c>
      <c r="B136" s="287">
        <f>'201920 DATA'!B136</f>
        <v>4285</v>
      </c>
      <c r="C136" s="288">
        <f>'201920 DATA'!C136</f>
        <v>4285</v>
      </c>
      <c r="D136" s="293">
        <f>'201920 DATA'!FQ136</f>
        <v>4265</v>
      </c>
      <c r="F136" s="313">
        <f t="shared" si="4"/>
        <v>-0.11</v>
      </c>
      <c r="G136" s="295">
        <f t="shared" si="5"/>
        <v>1</v>
      </c>
      <c r="H136" s="289">
        <f>IF(OR($C136="*",$C136&lt;400),"",IF(AND('201920 DATA'!F136="*",$C136&gt;=400),"*",IF($C136&gt;=400,ROUND('201920 DATA'!F136/$C136,2),"")))</f>
        <v>0</v>
      </c>
      <c r="I136" s="296">
        <f>IF(OR($B136="*",$B136&lt;400),"",IF(AND('201920 DATA'!Y136="*",$B136&gt;=400),"*",IF($B136&gt;=400,ROUND('201920 DATA'!Y136/$B136,2),"")))</f>
        <v>0</v>
      </c>
      <c r="J136" s="296">
        <f>IF(OR($B136="*",$B136&lt;400),"",IF(AND('201920 DATA'!Z136="*",$B136&gt;=400),"*",IF($B136&gt;=400,ROUND('201920 DATA'!Z136/$B136,2),"")))</f>
        <v>0.06</v>
      </c>
      <c r="K136" s="296">
        <f>IF(OR($B136="*",$B136&lt;400),"",IF(AND('201920 DATA'!AA136="*",$B136&gt;=400),"*",IF($B136&gt;=400,ROUND('201920 DATA'!AA136/$B136,2),"")))</f>
        <v>0.18</v>
      </c>
      <c r="L136" s="296">
        <f>IF(OR($B136="*",$B136&lt;400),"",IF(AND('201920 DATA'!AB136="*",$B136&gt;=400),"*",IF($B136&gt;=400,ROUND('201920 DATA'!AB136/$B136,2),"")))</f>
        <v>0.33</v>
      </c>
      <c r="M136" s="296">
        <f>IF(OR($B136="*",$B136&lt;400),"",IF(AND('201920 DATA'!AC136="*",$B136&gt;=400),"*",IF($B136&gt;=400,ROUND('201920 DATA'!AC136/$B136,2),"")))</f>
        <v>0.33</v>
      </c>
      <c r="N136" s="296">
        <f>IF(OR($B136="*",$B136&lt;400),"",IF(AND('201920 DATA'!AD136="*",$B136&gt;=400),"*",IF($B136&gt;=400,ROUND('201920 DATA'!AD136/$B136,2),"")))</f>
        <v>0.1</v>
      </c>
      <c r="O136" s="296" t="str">
        <f>IF(OR($B136="*",$B136&lt;400),"",IF(AND('201920 DATA'!AE136="*",$B136&gt;=400),"*",IF($B136&gt;=400,ROUND('201920 DATA'!AE136/$B136,2),"")))</f>
        <v>*</v>
      </c>
      <c r="P136" s="297"/>
      <c r="Q136" s="296">
        <f>IF(OR($B136="*",$B136&lt;400),"",IF(AND('201920 DATA'!FO136="*",$B136&gt;=400),"*",IF($B136&gt;=400,ROUND('201920 DATA'!FO136/$B136,2),"")))</f>
        <v>0.94</v>
      </c>
      <c r="R136" s="289">
        <f>IF(OR($C136="*",$C136&lt;400),"",IF(AND('201920 DATA'!F136="*",$C136&gt;=400),"*",IF($C136&gt;=400,ROUND('201920 DATA'!F136/$C136,2),"")))</f>
        <v>0</v>
      </c>
      <c r="S136" s="289" t="str">
        <f>IF(OR($C136="*",$C136&lt;400),"",IF(AND('201920 DATA'!G136="*",$C136&gt;=400),"*",IF($C136&gt;=400,ROUND('201920 DATA'!G136/$C136,2),"")))</f>
        <v>*</v>
      </c>
      <c r="T136" s="289">
        <f>IF(OR($C136="*",$C136&lt;400),"",IF(AND('201920 DATA'!H136="*",$C136&gt;=400),"*",IF($C136&gt;=400,ROUND('201920 DATA'!H136/$C136,2),"")))</f>
        <v>1</v>
      </c>
      <c r="U136" s="289">
        <f>IF(OR($C136="*",$C136&lt;400),"",IF(AND('201920 DATA'!FP136="*",$C136&gt;=400),"*",IF($C136&gt;=400,ROUND('201920 DATA'!FP136/$C136,2),"")))</f>
        <v>0</v>
      </c>
      <c r="V136" s="312">
        <f>IF(OR($D136="*",$D136&lt;400),"",IF(AND('201920 DATA'!M136="*",$D136&gt;=400),"*",IF($D136&gt;=400,ROUND('201920 DATA'!M136/$D136,2),"")))</f>
        <v>0.01</v>
      </c>
      <c r="W136" s="312">
        <f>IF(OR($D136="*",$D136&lt;400),"",IF(AND('201920 DATA'!N136="*",$D136&gt;=400),"*",IF($D136&gt;=400,ROUND('201920 DATA'!N136/$D136,2),"")))</f>
        <v>0.39</v>
      </c>
      <c r="X136" s="312">
        <f>IF(OR($D136="*",$D136&lt;400),"",IF(AND('201920 DATA'!O136="*",$D136&gt;=400),"*",IF($D136&gt;=400,ROUND('201920 DATA'!O136/$D136,2),"")))</f>
        <v>0.28999999999999998</v>
      </c>
      <c r="Y136" s="312">
        <f>IF(OR($D136="*",$D136&lt;400),"",IF(AND('201920 DATA'!P136="*",$D136&gt;=400),"*",IF($D136&gt;=400,ROUND('201920 DATA'!P136/$D136,2),"")))</f>
        <v>0.21</v>
      </c>
      <c r="Z136" s="312">
        <f>IF(OR($D136="*",$D136&lt;400),"",IF(AND('201920 DATA'!Q136="*",$D136&gt;=400),"*",IF($D136&gt;=400,ROUND('201920 DATA'!Q136/$D136,2),"")))</f>
        <v>0.1</v>
      </c>
      <c r="AA136" s="312">
        <f>IF(OR($D136="*",$D136&lt;400),"",IF(AND('201920 DATA'!R136="*",$D136&gt;=400),"*",IF($D136&gt;=400,ROUND('201920 DATA'!R136/$D136,2),"")))</f>
        <v>0.01</v>
      </c>
      <c r="AB136" s="312">
        <f>IF(OR($D136="*",$D136&lt;400),"",IF(AND('201920 DATA'!S136="*",$D136&gt;=400),"*",IF($D136&gt;=400,ROUND('201920 DATA'!S136/$D136,2),"")))</f>
        <v>0</v>
      </c>
      <c r="AC136" s="312">
        <f>IF(OR($D136="*",$D136&lt;400),"",IF(AND('201920 DATA'!T136="*",$D136&gt;=400),"*",IF($D136&gt;=400,ROUND('201920 DATA'!T136/$D136,2),"")))</f>
        <v>0</v>
      </c>
      <c r="AD136" s="289">
        <f>IF(OR($C136="*",$C136&lt;400),"",IF(AND('201920 DATA'!BC136="*",$C136&gt;=400),"*",IF($C136&gt;=400,ROUND('201920 DATA'!BC136/$C136,2),"")))</f>
        <v>0</v>
      </c>
      <c r="AE136" s="289">
        <f>IF(OR($C136="*",$C136&lt;400),"",IF(AND('201920 DATA'!BD136="*",$C136&gt;=400),"*",IF($C136&gt;=400,ROUND('201920 DATA'!BD136/$C136,2),"")))</f>
        <v>0.02</v>
      </c>
      <c r="AF136" s="289" t="str">
        <f>IF(OR($C136="*",$C136&lt;400),"",IF(AND('201920 DATA'!BE136="*",$C136&gt;=400),"*",IF($C136&gt;=400,ROUND('201920 DATA'!BE136/$C136,2),"")))</f>
        <v>*</v>
      </c>
      <c r="AG136" s="289" t="str">
        <f>IF(OR($C136="*",$C136&lt;400),"",IF(AND('201920 DATA'!BF136="*",$C136&gt;=400),"*",IF($C136&gt;=400,ROUND('201920 DATA'!BF136/$C136,2),"")))</f>
        <v>*</v>
      </c>
      <c r="AH136" s="289" t="str">
        <f>IF(OR($C136="*",$C136&lt;400),"",IF(AND('201920 DATA'!BG136="*",$C136&gt;=400),"*",IF($C136&gt;=400,ROUND('201920 DATA'!BG136/$C136,2),"")))</f>
        <v>*</v>
      </c>
      <c r="AI136" s="289">
        <f>IF(OR($C136="*",$C136&lt;400),"",IF(AND('201920 DATA'!BH136="*",$C136&gt;=400),"*",IF($C136&gt;=400,ROUND('201920 DATA'!BH136/$C136,2),"")))</f>
        <v>0.03</v>
      </c>
      <c r="AJ136" s="289">
        <f>IF(OR($C136="*",$C136&lt;400),"",IF(AND('201920 DATA'!BI136="*",$C136&gt;=400),"*",IF($C136&gt;=400,ROUND('201920 DATA'!BI136/$C136,2),"")))</f>
        <v>0</v>
      </c>
      <c r="AK136" s="289" t="str">
        <f>IF(OR($C136="*",$C136&lt;400),"",IF(AND('201920 DATA'!BJ136="*",$C136&gt;=400),"*",IF($C136&gt;=400,ROUND('201920 DATA'!BJ136/$C136,2),"")))</f>
        <v>*</v>
      </c>
      <c r="AL136" s="289">
        <f>IF(OR($C136="*",$C136&lt;400),"",IF(AND('201920 DATA'!BK136="*",$C136&gt;=400),"*",IF($C136&gt;=400,ROUND('201920 DATA'!BK136/$C136,2),"")))</f>
        <v>7.0000000000000007E-2</v>
      </c>
      <c r="AM136" s="289">
        <f>IF(OR($C136="*",$C136&lt;400),"",IF(AND('201920 DATA'!BL136="*",$C136&gt;=400),"*",IF($C136&gt;=400,ROUND('201920 DATA'!BL136/$C136,2),"")))</f>
        <v>0.01</v>
      </c>
      <c r="AN136" s="289">
        <f>IF(OR($C136="*",$C136&lt;400),"",IF(AND('201920 DATA'!BM136="*",$C136&gt;=400),"*",IF($C136&gt;=400,ROUND('201920 DATA'!BM136/$C136,2),"")))</f>
        <v>0.16</v>
      </c>
      <c r="AO136" s="289">
        <f>IF(OR($C136="*",$C136&lt;400),"",IF(AND('201920 DATA'!BN136="*",$C136&gt;=400),"*",IF($C136&gt;=400,ROUND('201920 DATA'!BN136/$C136,2),"")))</f>
        <v>0.01</v>
      </c>
      <c r="AP136" s="289">
        <f>IF(OR($C136="*",$C136&lt;400),"",IF(AND('201920 DATA'!BO136="*",$C136&gt;=400),"*",IF($C136&gt;=400,ROUND('201920 DATA'!BO136/$C136,2),"")))</f>
        <v>0.61</v>
      </c>
      <c r="AQ136" s="289">
        <f>IF(OR($C136="*",$C136&lt;400),"",IF(AND('201920 DATA'!BP136="*",$C136&gt;=400),"*",IF($C136&gt;=400,ROUND('201920 DATA'!BP136/$C136,2),"")))</f>
        <v>0.02</v>
      </c>
      <c r="AR136" s="289">
        <f>IF(OR($C136="*",$C136&lt;400),"",IF(AND('201920 DATA'!BQ136="*",$C136&gt;=400),"*",IF($C136&gt;=400,ROUND('201920 DATA'!BQ136/$C136,2),"")))</f>
        <v>0</v>
      </c>
      <c r="AS136" s="289">
        <f>IF(OR($C136="*",$C136&lt;400),"",IF(AND('201920 DATA'!BR136="*",$C136&gt;=400),"*",IF($C136&gt;=400,ROUND('201920 DATA'!BR136/$C136,2),"")))</f>
        <v>0</v>
      </c>
      <c r="AT136" s="289" t="str">
        <f>IF(OR($C136="*",$C136&lt;400),"",IF(AND('201920 DATA'!BS136="*",$C136&gt;=400),"*",IF($C136&gt;=400,ROUND('201920 DATA'!BS136/$C136,2),"")))</f>
        <v>*</v>
      </c>
      <c r="AU136" s="289">
        <f>IF(OR($C136="*",$C136&lt;400),"",IF(AND('201920 DATA'!BT136="*",$C136&gt;=400),"*",IF($C136&gt;=400,ROUND('201920 DATA'!BT136/$C136,2),"")))</f>
        <v>0.04</v>
      </c>
      <c r="AV136" s="289">
        <f>IF(OR($C136="*",$C136&lt;400),"",IF(AND('201920 DATA'!BU136="*",$C136&gt;=400),"*",IF($C136&gt;=400,ROUND('201920 DATA'!BU136/$C136,2),"")))</f>
        <v>0.02</v>
      </c>
      <c r="AW136" s="289">
        <f>IF(OR($C136="*",$C136&lt;400),"",IF(AND('201920 DATA'!BV136="*",$C136&gt;=400),"*",IF($C136&gt;=400,ROUND('201920 DATA'!BV136/$C136,2),"")))</f>
        <v>0</v>
      </c>
      <c r="AX136" s="289">
        <f>IF(OR($C136="*",$C136&lt;400),"",IF(AND('201920 DATA'!BW136="*",$C136&gt;=400),"*",IF($C136&gt;=400,ROUND('201920 DATA'!BW136/$C136,2),"")))</f>
        <v>0.01</v>
      </c>
      <c r="AZ136" s="365">
        <v>4770</v>
      </c>
    </row>
    <row r="137" spans="1:52" x14ac:dyDescent="0.2">
      <c r="A137" s="373" t="s">
        <v>307</v>
      </c>
      <c r="B137" s="287">
        <f>'201920 DATA'!B137</f>
        <v>7040</v>
      </c>
      <c r="C137" s="288">
        <f>'201920 DATA'!C137</f>
        <v>7040</v>
      </c>
      <c r="D137" s="293">
        <f>'201920 DATA'!FQ137</f>
        <v>6955</v>
      </c>
      <c r="F137" s="313">
        <f t="shared" si="4"/>
        <v>-0.08</v>
      </c>
      <c r="G137" s="295">
        <f t="shared" si="5"/>
        <v>1</v>
      </c>
      <c r="H137" s="289">
        <f>IF(OR($C137="*",$C137&lt;400),"",IF(AND('201920 DATA'!F137="*",$C137&gt;=400),"*",IF($C137&gt;=400,ROUND('201920 DATA'!F137/$C137,2),"")))</f>
        <v>0</v>
      </c>
      <c r="I137" s="296">
        <f>IF(OR($B137="*",$B137&lt;400),"",IF(AND('201920 DATA'!Y137="*",$B137&gt;=400),"*",IF($B137&gt;=400,ROUND('201920 DATA'!Y137/$B137,2),"")))</f>
        <v>0</v>
      </c>
      <c r="J137" s="296">
        <f>IF(OR($B137="*",$B137&lt;400),"",IF(AND('201920 DATA'!Z137="*",$B137&gt;=400),"*",IF($B137&gt;=400,ROUND('201920 DATA'!Z137/$B137,2),"")))</f>
        <v>0.09</v>
      </c>
      <c r="K137" s="296">
        <f>IF(OR($B137="*",$B137&lt;400),"",IF(AND('201920 DATA'!AA137="*",$B137&gt;=400),"*",IF($B137&gt;=400,ROUND('201920 DATA'!AA137/$B137,2),"")))</f>
        <v>0.23</v>
      </c>
      <c r="L137" s="296">
        <f>IF(OR($B137="*",$B137&lt;400),"",IF(AND('201920 DATA'!AB137="*",$B137&gt;=400),"*",IF($B137&gt;=400,ROUND('201920 DATA'!AB137/$B137,2),"")))</f>
        <v>0.3</v>
      </c>
      <c r="M137" s="296">
        <f>IF(OR($B137="*",$B137&lt;400),"",IF(AND('201920 DATA'!AC137="*",$B137&gt;=400),"*",IF($B137&gt;=400,ROUND('201920 DATA'!AC137/$B137,2),"")))</f>
        <v>0.27</v>
      </c>
      <c r="N137" s="296">
        <f>IF(OR($B137="*",$B137&lt;400),"",IF(AND('201920 DATA'!AD137="*",$B137&gt;=400),"*",IF($B137&gt;=400,ROUND('201920 DATA'!AD137/$B137,2),"")))</f>
        <v>0.1</v>
      </c>
      <c r="O137" s="296">
        <f>IF(OR($B137="*",$B137&lt;400),"",IF(AND('201920 DATA'!AE137="*",$B137&gt;=400),"*",IF($B137&gt;=400,ROUND('201920 DATA'!AE137/$B137,2),"")))</f>
        <v>0</v>
      </c>
      <c r="P137" s="297"/>
      <c r="Q137" s="296">
        <f>IF(OR($B137="*",$B137&lt;400),"",IF(AND('201920 DATA'!FO137="*",$B137&gt;=400),"*",IF($B137&gt;=400,ROUND('201920 DATA'!FO137/$B137,2),"")))</f>
        <v>0.98</v>
      </c>
      <c r="R137" s="289">
        <f>IF(OR($C137="*",$C137&lt;400),"",IF(AND('201920 DATA'!F137="*",$C137&gt;=400),"*",IF($C137&gt;=400,ROUND('201920 DATA'!F137/$C137,2),"")))</f>
        <v>0</v>
      </c>
      <c r="S137" s="289" t="str">
        <f>IF(OR($C137="*",$C137&lt;400),"",IF(AND('201920 DATA'!G137="*",$C137&gt;=400),"*",IF($C137&gt;=400,ROUND('201920 DATA'!G137/$C137,2),"")))</f>
        <v>*</v>
      </c>
      <c r="T137" s="289">
        <f>IF(OR($C137="*",$C137&lt;400),"",IF(AND('201920 DATA'!H137="*",$C137&gt;=400),"*",IF($C137&gt;=400,ROUND('201920 DATA'!H137/$C137,2),"")))</f>
        <v>1</v>
      </c>
      <c r="U137" s="289">
        <f>IF(OR($C137="*",$C137&lt;400),"",IF(AND('201920 DATA'!FP137="*",$C137&gt;=400),"*",IF($C137&gt;=400,ROUND('201920 DATA'!FP137/$C137,2),"")))</f>
        <v>0</v>
      </c>
      <c r="V137" s="312">
        <f>IF(OR($D137="*",$D137&lt;400),"",IF(AND('201920 DATA'!M137="*",$D137&gt;=400),"*",IF($D137&gt;=400,ROUND('201920 DATA'!M137/$D137,2),"")))</f>
        <v>0.01</v>
      </c>
      <c r="W137" s="312">
        <f>IF(OR($D137="*",$D137&lt;400),"",IF(AND('201920 DATA'!N137="*",$D137&gt;=400),"*",IF($D137&gt;=400,ROUND('201920 DATA'!N137/$D137,2),"")))</f>
        <v>0.3</v>
      </c>
      <c r="X137" s="312">
        <f>IF(OR($D137="*",$D137&lt;400),"",IF(AND('201920 DATA'!O137="*",$D137&gt;=400),"*",IF($D137&gt;=400,ROUND('201920 DATA'!O137/$D137,2),"")))</f>
        <v>0.3</v>
      </c>
      <c r="Y137" s="312">
        <f>IF(OR($D137="*",$D137&lt;400),"",IF(AND('201920 DATA'!P137="*",$D137&gt;=400),"*",IF($D137&gt;=400,ROUND('201920 DATA'!P137/$D137,2),"")))</f>
        <v>0.22</v>
      </c>
      <c r="Z137" s="312">
        <f>IF(OR($D137="*",$D137&lt;400),"",IF(AND('201920 DATA'!Q137="*",$D137&gt;=400),"*",IF($D137&gt;=400,ROUND('201920 DATA'!Q137/$D137,2),"")))</f>
        <v>0.16</v>
      </c>
      <c r="AA137" s="312">
        <f>IF(OR($D137="*",$D137&lt;400),"",IF(AND('201920 DATA'!R137="*",$D137&gt;=400),"*",IF($D137&gt;=400,ROUND('201920 DATA'!R137/$D137,2),"")))</f>
        <v>0.02</v>
      </c>
      <c r="AB137" s="312">
        <f>IF(OR($D137="*",$D137&lt;400),"",IF(AND('201920 DATA'!S137="*",$D137&gt;=400),"*",IF($D137&gt;=400,ROUND('201920 DATA'!S137/$D137,2),"")))</f>
        <v>0</v>
      </c>
      <c r="AC137" s="312">
        <f>IF(OR($D137="*",$D137&lt;400),"",IF(AND('201920 DATA'!T137="*",$D137&gt;=400),"*",IF($D137&gt;=400,ROUND('201920 DATA'!T137/$D137,2),"")))</f>
        <v>0</v>
      </c>
      <c r="AD137" s="289">
        <f>IF(OR($C137="*",$C137&lt;400),"",IF(AND('201920 DATA'!BC137="*",$C137&gt;=400),"*",IF($C137&gt;=400,ROUND('201920 DATA'!BC137/$C137,2),"")))</f>
        <v>0.01</v>
      </c>
      <c r="AE137" s="289">
        <f>IF(OR($C137="*",$C137&lt;400),"",IF(AND('201920 DATA'!BD137="*",$C137&gt;=400),"*",IF($C137&gt;=400,ROUND('201920 DATA'!BD137/$C137,2),"")))</f>
        <v>0.02</v>
      </c>
      <c r="AF137" s="289">
        <f>IF(OR($C137="*",$C137&lt;400),"",IF(AND('201920 DATA'!BE137="*",$C137&gt;=400),"*",IF($C137&gt;=400,ROUND('201920 DATA'!BE137/$C137,2),"")))</f>
        <v>0.01</v>
      </c>
      <c r="AG137" s="289" t="str">
        <f>IF(OR($C137="*",$C137&lt;400),"",IF(AND('201920 DATA'!BF137="*",$C137&gt;=400),"*",IF($C137&gt;=400,ROUND('201920 DATA'!BF137/$C137,2),"")))</f>
        <v>*</v>
      </c>
      <c r="AH137" s="289">
        <f>IF(OR($C137="*",$C137&lt;400),"",IF(AND('201920 DATA'!BG137="*",$C137&gt;=400),"*",IF($C137&gt;=400,ROUND('201920 DATA'!BG137/$C137,2),"")))</f>
        <v>0</v>
      </c>
      <c r="AI137" s="289">
        <f>IF(OR($C137="*",$C137&lt;400),"",IF(AND('201920 DATA'!BH137="*",$C137&gt;=400),"*",IF($C137&gt;=400,ROUND('201920 DATA'!BH137/$C137,2),"")))</f>
        <v>0.03</v>
      </c>
      <c r="AJ137" s="289">
        <f>IF(OR($C137="*",$C137&lt;400),"",IF(AND('201920 DATA'!BI137="*",$C137&gt;=400),"*",IF($C137&gt;=400,ROUND('201920 DATA'!BI137/$C137,2),"")))</f>
        <v>0.05</v>
      </c>
      <c r="AK137" s="289">
        <f>IF(OR($C137="*",$C137&lt;400),"",IF(AND('201920 DATA'!BJ137="*",$C137&gt;=400),"*",IF($C137&gt;=400,ROUND('201920 DATA'!BJ137/$C137,2),"")))</f>
        <v>0.01</v>
      </c>
      <c r="AL137" s="289" t="str">
        <f>IF(OR($C137="*",$C137&lt;400),"",IF(AND('201920 DATA'!BK137="*",$C137&gt;=400),"*",IF($C137&gt;=400,ROUND('201920 DATA'!BK137/$C137,2),"")))</f>
        <v>*</v>
      </c>
      <c r="AM137" s="289">
        <f>IF(OR($C137="*",$C137&lt;400),"",IF(AND('201920 DATA'!BL137="*",$C137&gt;=400),"*",IF($C137&gt;=400,ROUND('201920 DATA'!BL137/$C137,2),"")))</f>
        <v>0.03</v>
      </c>
      <c r="AN137" s="289">
        <f>IF(OR($C137="*",$C137&lt;400),"",IF(AND('201920 DATA'!BM137="*",$C137&gt;=400),"*",IF($C137&gt;=400,ROUND('201920 DATA'!BM137/$C137,2),"")))</f>
        <v>0.24</v>
      </c>
      <c r="AO137" s="289">
        <f>IF(OR($C137="*",$C137&lt;400),"",IF(AND('201920 DATA'!BN137="*",$C137&gt;=400),"*",IF($C137&gt;=400,ROUND('201920 DATA'!BN137/$C137,2),"")))</f>
        <v>0</v>
      </c>
      <c r="AP137" s="289">
        <f>IF(OR($C137="*",$C137&lt;400),"",IF(AND('201920 DATA'!BO137="*",$C137&gt;=400),"*",IF($C137&gt;=400,ROUND('201920 DATA'!BO137/$C137,2),"")))</f>
        <v>0.41</v>
      </c>
      <c r="AQ137" s="289">
        <f>IF(OR($C137="*",$C137&lt;400),"",IF(AND('201920 DATA'!BP137="*",$C137&gt;=400),"*",IF($C137&gt;=400,ROUND('201920 DATA'!BP137/$C137,2),"")))</f>
        <v>0.03</v>
      </c>
      <c r="AR137" s="289">
        <f>IF(OR($C137="*",$C137&lt;400),"",IF(AND('201920 DATA'!BQ137="*",$C137&gt;=400),"*",IF($C137&gt;=400,ROUND('201920 DATA'!BQ137/$C137,2),"")))</f>
        <v>0</v>
      </c>
      <c r="AS137" s="289">
        <f>IF(OR($C137="*",$C137&lt;400),"",IF(AND('201920 DATA'!BR137="*",$C137&gt;=400),"*",IF($C137&gt;=400,ROUND('201920 DATA'!BR137/$C137,2),"")))</f>
        <v>0</v>
      </c>
      <c r="AT137" s="289">
        <f>IF(OR($C137="*",$C137&lt;400),"",IF(AND('201920 DATA'!BS137="*",$C137&gt;=400),"*",IF($C137&gt;=400,ROUND('201920 DATA'!BS137/$C137,2),"")))</f>
        <v>0</v>
      </c>
      <c r="AU137" s="289">
        <f>IF(OR($C137="*",$C137&lt;400),"",IF(AND('201920 DATA'!BT137="*",$C137&gt;=400),"*",IF($C137&gt;=400,ROUND('201920 DATA'!BT137/$C137,2),"")))</f>
        <v>0.08</v>
      </c>
      <c r="AV137" s="289">
        <f>IF(OR($C137="*",$C137&lt;400),"",IF(AND('201920 DATA'!BU137="*",$C137&gt;=400),"*",IF($C137&gt;=400,ROUND('201920 DATA'!BU137/$C137,2),"")))</f>
        <v>0.02</v>
      </c>
      <c r="AW137" s="289">
        <f>IF(OR($C137="*",$C137&lt;400),"",IF(AND('201920 DATA'!BV137="*",$C137&gt;=400),"*",IF($C137&gt;=400,ROUND('201920 DATA'!BV137/$C137,2),"")))</f>
        <v>0</v>
      </c>
      <c r="AX137" s="289">
        <f>IF(OR($C137="*",$C137&lt;400),"",IF(AND('201920 DATA'!BW137="*",$C137&gt;=400),"*",IF($C137&gt;=400,ROUND('201920 DATA'!BW137/$C137,2),"")))</f>
        <v>0.06</v>
      </c>
      <c r="AZ137" s="365">
        <v>7615</v>
      </c>
    </row>
    <row r="138" spans="1:52" x14ac:dyDescent="0.2">
      <c r="A138" s="373" t="s">
        <v>308</v>
      </c>
      <c r="B138" s="287" t="str">
        <f>'201920 DATA'!B138</f>
        <v>*</v>
      </c>
      <c r="C138" s="288" t="str">
        <f>'201920 DATA'!C138</f>
        <v>*</v>
      </c>
      <c r="D138" s="293">
        <f>'201920 DATA'!FQ138</f>
        <v>0</v>
      </c>
      <c r="F138" s="313" t="str">
        <f t="shared" si="4"/>
        <v/>
      </c>
      <c r="G138" s="295" t="str">
        <f t="shared" si="5"/>
        <v/>
      </c>
      <c r="H138" s="289" t="str">
        <f>IF(OR($C138="*",$C138&lt;400),"",IF(AND('201920 DATA'!F138="*",$C138&gt;=400),"*",IF($C138&gt;=400,ROUND('201920 DATA'!F138/$C138,2),"")))</f>
        <v/>
      </c>
      <c r="I138" s="296" t="str">
        <f>IF(OR($B138="*",$B138&lt;400),"",IF(AND('201920 DATA'!Y138="*",$B138&gt;=400),"*",IF($B138&gt;=400,ROUND('201920 DATA'!Y138/$B138,2),"")))</f>
        <v/>
      </c>
      <c r="J138" s="296" t="str">
        <f>IF(OR($B138="*",$B138&lt;400),"",IF(AND('201920 DATA'!Z138="*",$B138&gt;=400),"*",IF($B138&gt;=400,ROUND('201920 DATA'!Z138/$B138,2),"")))</f>
        <v/>
      </c>
      <c r="K138" s="296" t="str">
        <f>IF(OR($B138="*",$B138&lt;400),"",IF(AND('201920 DATA'!AA138="*",$B138&gt;=400),"*",IF($B138&gt;=400,ROUND('201920 DATA'!AA138/$B138,2),"")))</f>
        <v/>
      </c>
      <c r="L138" s="296" t="str">
        <f>IF(OR($B138="*",$B138&lt;400),"",IF(AND('201920 DATA'!AB138="*",$B138&gt;=400),"*",IF($B138&gt;=400,ROUND('201920 DATA'!AB138/$B138,2),"")))</f>
        <v/>
      </c>
      <c r="M138" s="296" t="str">
        <f>IF(OR($B138="*",$B138&lt;400),"",IF(AND('201920 DATA'!AC138="*",$B138&gt;=400),"*",IF($B138&gt;=400,ROUND('201920 DATA'!AC138/$B138,2),"")))</f>
        <v/>
      </c>
      <c r="N138" s="296" t="str">
        <f>IF(OR($B138="*",$B138&lt;400),"",IF(AND('201920 DATA'!AD138="*",$B138&gt;=400),"*",IF($B138&gt;=400,ROUND('201920 DATA'!AD138/$B138,2),"")))</f>
        <v/>
      </c>
      <c r="O138" s="296" t="str">
        <f>IF(OR($B138="*",$B138&lt;400),"",IF(AND('201920 DATA'!AE138="*",$B138&gt;=400),"*",IF($B138&gt;=400,ROUND('201920 DATA'!AE138/$B138,2),"")))</f>
        <v/>
      </c>
      <c r="P138" s="297"/>
      <c r="Q138" s="296" t="str">
        <f>IF(OR($B138="*",$B138&lt;400),"",IF(AND('201920 DATA'!FO138="*",$B138&gt;=400),"*",IF($B138&gt;=400,ROUND('201920 DATA'!FO138/$B138,2),"")))</f>
        <v/>
      </c>
      <c r="R138" s="289" t="str">
        <f>IF(OR($C138="*",$C138&lt;400),"",IF(AND('201920 DATA'!F138="*",$C138&gt;=400),"*",IF($C138&gt;=400,ROUND('201920 DATA'!F138/$C138,2),"")))</f>
        <v/>
      </c>
      <c r="S138" s="289" t="str">
        <f>IF(OR($C138="*",$C138&lt;400),"",IF(AND('201920 DATA'!G138="*",$C138&gt;=400),"*",IF($C138&gt;=400,ROUND('201920 DATA'!G138/$C138,2),"")))</f>
        <v/>
      </c>
      <c r="T138" s="289" t="str">
        <f>IF(OR($C138="*",$C138&lt;400),"",IF(AND('201920 DATA'!H138="*",$C138&gt;=400),"*",IF($C138&gt;=400,ROUND('201920 DATA'!H138/$C138,2),"")))</f>
        <v/>
      </c>
      <c r="U138" s="289" t="str">
        <f>IF(OR($C138="*",$C138&lt;400),"",IF(AND('201920 DATA'!FP138="*",$C138&gt;=400),"*",IF($C138&gt;=400,ROUND('201920 DATA'!FP138/$C138,2),"")))</f>
        <v/>
      </c>
      <c r="V138" s="312" t="str">
        <f>IF(OR($D138="*",$D138&lt;400),"",IF(AND('201920 DATA'!M138="*",$D138&gt;=400),"*",IF($D138&gt;=400,ROUND('201920 DATA'!M138/$D138,2),"")))</f>
        <v/>
      </c>
      <c r="W138" s="312" t="str">
        <f>IF(OR($D138="*",$D138&lt;400),"",IF(AND('201920 DATA'!N138="*",$D138&gt;=400),"*",IF($D138&gt;=400,ROUND('201920 DATA'!N138/$D138,2),"")))</f>
        <v/>
      </c>
      <c r="X138" s="312" t="str">
        <f>IF(OR($D138="*",$D138&lt;400),"",IF(AND('201920 DATA'!O138="*",$D138&gt;=400),"*",IF($D138&gt;=400,ROUND('201920 DATA'!O138/$D138,2),"")))</f>
        <v/>
      </c>
      <c r="Y138" s="312" t="str">
        <f>IF(OR($D138="*",$D138&lt;400),"",IF(AND('201920 DATA'!P138="*",$D138&gt;=400),"*",IF($D138&gt;=400,ROUND('201920 DATA'!P138/$D138,2),"")))</f>
        <v/>
      </c>
      <c r="Z138" s="312" t="str">
        <f>IF(OR($D138="*",$D138&lt;400),"",IF(AND('201920 DATA'!Q138="*",$D138&gt;=400),"*",IF($D138&gt;=400,ROUND('201920 DATA'!Q138/$D138,2),"")))</f>
        <v/>
      </c>
      <c r="AA138" s="312" t="str">
        <f>IF(OR($D138="*",$D138&lt;400),"",IF(AND('201920 DATA'!R138="*",$D138&gt;=400),"*",IF($D138&gt;=400,ROUND('201920 DATA'!R138/$D138,2),"")))</f>
        <v/>
      </c>
      <c r="AB138" s="312" t="str">
        <f>IF(OR($D138="*",$D138&lt;400),"",IF(AND('201920 DATA'!S138="*",$D138&gt;=400),"*",IF($D138&gt;=400,ROUND('201920 DATA'!S138/$D138,2),"")))</f>
        <v/>
      </c>
      <c r="AC138" s="312" t="str">
        <f>IF(OR($D138="*",$D138&lt;400),"",IF(AND('201920 DATA'!T138="*",$D138&gt;=400),"*",IF($D138&gt;=400,ROUND('201920 DATA'!T138/$D138,2),"")))</f>
        <v/>
      </c>
      <c r="AD138" s="289" t="str">
        <f>IF(OR($C138="*",$C138&lt;400),"",IF(AND('201920 DATA'!BC138="*",$C138&gt;=400),"*",IF($C138&gt;=400,ROUND('201920 DATA'!BC138/$C138,2),"")))</f>
        <v/>
      </c>
      <c r="AE138" s="289" t="str">
        <f>IF(OR($C138="*",$C138&lt;400),"",IF(AND('201920 DATA'!BD138="*",$C138&gt;=400),"*",IF($C138&gt;=400,ROUND('201920 DATA'!BD138/$C138,2),"")))</f>
        <v/>
      </c>
      <c r="AF138" s="289" t="str">
        <f>IF(OR($C138="*",$C138&lt;400),"",IF(AND('201920 DATA'!BE138="*",$C138&gt;=400),"*",IF($C138&gt;=400,ROUND('201920 DATA'!BE138/$C138,2),"")))</f>
        <v/>
      </c>
      <c r="AG138" s="289" t="str">
        <f>IF(OR($C138="*",$C138&lt;400),"",IF(AND('201920 DATA'!BF138="*",$C138&gt;=400),"*",IF($C138&gt;=400,ROUND('201920 DATA'!BF138/$C138,2),"")))</f>
        <v/>
      </c>
      <c r="AH138" s="289" t="str">
        <f>IF(OR($C138="*",$C138&lt;400),"",IF(AND('201920 DATA'!BG138="*",$C138&gt;=400),"*",IF($C138&gt;=400,ROUND('201920 DATA'!BG138/$C138,2),"")))</f>
        <v/>
      </c>
      <c r="AI138" s="289" t="str">
        <f>IF(OR($C138="*",$C138&lt;400),"",IF(AND('201920 DATA'!BH138="*",$C138&gt;=400),"*",IF($C138&gt;=400,ROUND('201920 DATA'!BH138/$C138,2),"")))</f>
        <v/>
      </c>
      <c r="AJ138" s="289" t="str">
        <f>IF(OR($C138="*",$C138&lt;400),"",IF(AND('201920 DATA'!BI138="*",$C138&gt;=400),"*",IF($C138&gt;=400,ROUND('201920 DATA'!BI138/$C138,2),"")))</f>
        <v/>
      </c>
      <c r="AK138" s="289" t="str">
        <f>IF(OR($C138="*",$C138&lt;400),"",IF(AND('201920 DATA'!BJ138="*",$C138&gt;=400),"*",IF($C138&gt;=400,ROUND('201920 DATA'!BJ138/$C138,2),"")))</f>
        <v/>
      </c>
      <c r="AL138" s="289" t="str">
        <f>IF(OR($C138="*",$C138&lt;400),"",IF(AND('201920 DATA'!BK138="*",$C138&gt;=400),"*",IF($C138&gt;=400,ROUND('201920 DATA'!BK138/$C138,2),"")))</f>
        <v/>
      </c>
      <c r="AM138" s="289" t="str">
        <f>IF(OR($C138="*",$C138&lt;400),"",IF(AND('201920 DATA'!BL138="*",$C138&gt;=400),"*",IF($C138&gt;=400,ROUND('201920 DATA'!BL138/$C138,2),"")))</f>
        <v/>
      </c>
      <c r="AN138" s="289" t="str">
        <f>IF(OR($C138="*",$C138&lt;400),"",IF(AND('201920 DATA'!BM138="*",$C138&gt;=400),"*",IF($C138&gt;=400,ROUND('201920 DATA'!BM138/$C138,2),"")))</f>
        <v/>
      </c>
      <c r="AO138" s="289" t="str">
        <f>IF(OR($C138="*",$C138&lt;400),"",IF(AND('201920 DATA'!BN138="*",$C138&gt;=400),"*",IF($C138&gt;=400,ROUND('201920 DATA'!BN138/$C138,2),"")))</f>
        <v/>
      </c>
      <c r="AP138" s="289" t="str">
        <f>IF(OR($C138="*",$C138&lt;400),"",IF(AND('201920 DATA'!BO138="*",$C138&gt;=400),"*",IF($C138&gt;=400,ROUND('201920 DATA'!BO138/$C138,2),"")))</f>
        <v/>
      </c>
      <c r="AQ138" s="289" t="str">
        <f>IF(OR($C138="*",$C138&lt;400),"",IF(AND('201920 DATA'!BP138="*",$C138&gt;=400),"*",IF($C138&gt;=400,ROUND('201920 DATA'!BP138/$C138,2),"")))</f>
        <v/>
      </c>
      <c r="AR138" s="289" t="str">
        <f>IF(OR($C138="*",$C138&lt;400),"",IF(AND('201920 DATA'!BQ138="*",$C138&gt;=400),"*",IF($C138&gt;=400,ROUND('201920 DATA'!BQ138/$C138,2),"")))</f>
        <v/>
      </c>
      <c r="AS138" s="289" t="str">
        <f>IF(OR($C138="*",$C138&lt;400),"",IF(AND('201920 DATA'!BR138="*",$C138&gt;=400),"*",IF($C138&gt;=400,ROUND('201920 DATA'!BR138/$C138,2),"")))</f>
        <v/>
      </c>
      <c r="AT138" s="289" t="str">
        <f>IF(OR($C138="*",$C138&lt;400),"",IF(AND('201920 DATA'!BS138="*",$C138&gt;=400),"*",IF($C138&gt;=400,ROUND('201920 DATA'!BS138/$C138,2),"")))</f>
        <v/>
      </c>
      <c r="AU138" s="289" t="str">
        <f>IF(OR($C138="*",$C138&lt;400),"",IF(AND('201920 DATA'!BT138="*",$C138&gt;=400),"*",IF($C138&gt;=400,ROUND('201920 DATA'!BT138/$C138,2),"")))</f>
        <v/>
      </c>
      <c r="AV138" s="289" t="str">
        <f>IF(OR($C138="*",$C138&lt;400),"",IF(AND('201920 DATA'!BU138="*",$C138&gt;=400),"*",IF($C138&gt;=400,ROUND('201920 DATA'!BU138/$C138,2),"")))</f>
        <v/>
      </c>
      <c r="AW138" s="289" t="str">
        <f>IF(OR($C138="*",$C138&lt;400),"",IF(AND('201920 DATA'!BV138="*",$C138&gt;=400),"*",IF($C138&gt;=400,ROUND('201920 DATA'!BV138/$C138,2),"")))</f>
        <v/>
      </c>
      <c r="AX138" s="289" t="str">
        <f>IF(OR($C138="*",$C138&lt;400),"",IF(AND('201920 DATA'!BW138="*",$C138&gt;=400),"*",IF($C138&gt;=400,ROUND('201920 DATA'!BW138/$C138,2),"")))</f>
        <v/>
      </c>
      <c r="AZ138" s="365">
        <v>10</v>
      </c>
    </row>
    <row r="139" spans="1:52" x14ac:dyDescent="0.2">
      <c r="A139" s="373" t="s">
        <v>309</v>
      </c>
      <c r="B139" s="287">
        <f>'201920 DATA'!B139</f>
        <v>2050</v>
      </c>
      <c r="C139" s="288">
        <f>'201920 DATA'!C139</f>
        <v>2050</v>
      </c>
      <c r="D139" s="293">
        <f>'201920 DATA'!FQ139</f>
        <v>2045</v>
      </c>
      <c r="F139" s="313">
        <f t="shared" si="4"/>
        <v>0.06</v>
      </c>
      <c r="G139" s="295">
        <f t="shared" si="5"/>
        <v>1</v>
      </c>
      <c r="H139" s="289">
        <f>IF(OR($C139="*",$C139&lt;400),"",IF(AND('201920 DATA'!F139="*",$C139&gt;=400),"*",IF($C139&gt;=400,ROUND('201920 DATA'!F139/$C139,2),"")))</f>
        <v>0</v>
      </c>
      <c r="I139" s="296">
        <f>IF(OR($B139="*",$B139&lt;400),"",IF(AND('201920 DATA'!Y139="*",$B139&gt;=400),"*",IF($B139&gt;=400,ROUND('201920 DATA'!Y139/$B139,2),"")))</f>
        <v>0</v>
      </c>
      <c r="J139" s="296">
        <f>IF(OR($B139="*",$B139&lt;400),"",IF(AND('201920 DATA'!Z139="*",$B139&gt;=400),"*",IF($B139&gt;=400,ROUND('201920 DATA'!Z139/$B139,2),"")))</f>
        <v>7.0000000000000007E-2</v>
      </c>
      <c r="K139" s="296">
        <f>IF(OR($B139="*",$B139&lt;400),"",IF(AND('201920 DATA'!AA139="*",$B139&gt;=400),"*",IF($B139&gt;=400,ROUND('201920 DATA'!AA139/$B139,2),"")))</f>
        <v>0.17</v>
      </c>
      <c r="L139" s="296">
        <f>IF(OR($B139="*",$B139&lt;400),"",IF(AND('201920 DATA'!AB139="*",$B139&gt;=400),"*",IF($B139&gt;=400,ROUND('201920 DATA'!AB139/$B139,2),"")))</f>
        <v>0.3</v>
      </c>
      <c r="M139" s="296">
        <f>IF(OR($B139="*",$B139&lt;400),"",IF(AND('201920 DATA'!AC139="*",$B139&gt;=400),"*",IF($B139&gt;=400,ROUND('201920 DATA'!AC139/$B139,2),"")))</f>
        <v>0.32</v>
      </c>
      <c r="N139" s="296">
        <f>IF(OR($B139="*",$B139&lt;400),"",IF(AND('201920 DATA'!AD139="*",$B139&gt;=400),"*",IF($B139&gt;=400,ROUND('201920 DATA'!AD139/$B139,2),"")))</f>
        <v>0.13</v>
      </c>
      <c r="O139" s="296">
        <f>IF(OR($B139="*",$B139&lt;400),"",IF(AND('201920 DATA'!AE139="*",$B139&gt;=400),"*",IF($B139&gt;=400,ROUND('201920 DATA'!AE139/$B139,2),"")))</f>
        <v>0</v>
      </c>
      <c r="P139" s="297"/>
      <c r="Q139" s="296">
        <f>IF(OR($B139="*",$B139&lt;400),"",IF(AND('201920 DATA'!FO139="*",$B139&gt;=400),"*",IF($B139&gt;=400,ROUND('201920 DATA'!FO139/$B139,2),"")))</f>
        <v>0.98</v>
      </c>
      <c r="R139" s="289">
        <f>IF(OR($C139="*",$C139&lt;400),"",IF(AND('201920 DATA'!F139="*",$C139&gt;=400),"*",IF($C139&gt;=400,ROUND('201920 DATA'!F139/$C139,2),"")))</f>
        <v>0</v>
      </c>
      <c r="S139" s="289">
        <f>IF(OR($C139="*",$C139&lt;400),"",IF(AND('201920 DATA'!G139="*",$C139&gt;=400),"*",IF($C139&gt;=400,ROUND('201920 DATA'!G139/$C139,2),"")))</f>
        <v>0</v>
      </c>
      <c r="T139" s="289">
        <f>IF(OR($C139="*",$C139&lt;400),"",IF(AND('201920 DATA'!H139="*",$C139&gt;=400),"*",IF($C139&gt;=400,ROUND('201920 DATA'!H139/$C139,2),"")))</f>
        <v>1</v>
      </c>
      <c r="U139" s="289">
        <f>IF(OR($C139="*",$C139&lt;400),"",IF(AND('201920 DATA'!FP139="*",$C139&gt;=400),"*",IF($C139&gt;=400,ROUND('201920 DATA'!FP139/$C139,2),"")))</f>
        <v>0</v>
      </c>
      <c r="V139" s="312">
        <f>IF(OR($D139="*",$D139&lt;400),"",IF(AND('201920 DATA'!M139="*",$D139&gt;=400),"*",IF($D139&gt;=400,ROUND('201920 DATA'!M139/$D139,2),"")))</f>
        <v>0.02</v>
      </c>
      <c r="W139" s="312">
        <f>IF(OR($D139="*",$D139&lt;400),"",IF(AND('201920 DATA'!N139="*",$D139&gt;=400),"*",IF($D139&gt;=400,ROUND('201920 DATA'!N139/$D139,2),"")))</f>
        <v>0.41</v>
      </c>
      <c r="X139" s="312">
        <f>IF(OR($D139="*",$D139&lt;400),"",IF(AND('201920 DATA'!O139="*",$D139&gt;=400),"*",IF($D139&gt;=400,ROUND('201920 DATA'!O139/$D139,2),"")))</f>
        <v>0.28000000000000003</v>
      </c>
      <c r="Y139" s="312">
        <f>IF(OR($D139="*",$D139&lt;400),"",IF(AND('201920 DATA'!P139="*",$D139&gt;=400),"*",IF($D139&gt;=400,ROUND('201920 DATA'!P139/$D139,2),"")))</f>
        <v>0.21</v>
      </c>
      <c r="Z139" s="312">
        <f>IF(OR($D139="*",$D139&lt;400),"",IF(AND('201920 DATA'!Q139="*",$D139&gt;=400),"*",IF($D139&gt;=400,ROUND('201920 DATA'!Q139/$D139,2),"")))</f>
        <v>0.09</v>
      </c>
      <c r="AA139" s="312">
        <f>IF(OR($D139="*",$D139&lt;400),"",IF(AND('201920 DATA'!R139="*",$D139&gt;=400),"*",IF($D139&gt;=400,ROUND('201920 DATA'!R139/$D139,2),"")))</f>
        <v>0.01</v>
      </c>
      <c r="AB139" s="312" t="str">
        <f>IF(OR($D139="*",$D139&lt;400),"",IF(AND('201920 DATA'!S139="*",$D139&gt;=400),"*",IF($D139&gt;=400,ROUND('201920 DATA'!S139/$D139,2),"")))</f>
        <v>*</v>
      </c>
      <c r="AC139" s="312">
        <f>IF(OR($D139="*",$D139&lt;400),"",IF(AND('201920 DATA'!T139="*",$D139&gt;=400),"*",IF($D139&gt;=400,ROUND('201920 DATA'!T139/$D139,2),"")))</f>
        <v>0</v>
      </c>
      <c r="AD139" s="289" t="str">
        <f>IF(OR($C139="*",$C139&lt;400),"",IF(AND('201920 DATA'!BC139="*",$C139&gt;=400),"*",IF($C139&gt;=400,ROUND('201920 DATA'!BC139/$C139,2),"")))</f>
        <v>*</v>
      </c>
      <c r="AE139" s="289">
        <f>IF(OR($C139="*",$C139&lt;400),"",IF(AND('201920 DATA'!BD139="*",$C139&gt;=400),"*",IF($C139&gt;=400,ROUND('201920 DATA'!BD139/$C139,2),"")))</f>
        <v>0.02</v>
      </c>
      <c r="AF139" s="289" t="str">
        <f>IF(OR($C139="*",$C139&lt;400),"",IF(AND('201920 DATA'!BE139="*",$C139&gt;=400),"*",IF($C139&gt;=400,ROUND('201920 DATA'!BE139/$C139,2),"")))</f>
        <v>*</v>
      </c>
      <c r="AG139" s="289">
        <f>IF(OR($C139="*",$C139&lt;400),"",IF(AND('201920 DATA'!BF139="*",$C139&gt;=400),"*",IF($C139&gt;=400,ROUND('201920 DATA'!BF139/$C139,2),"")))</f>
        <v>0</v>
      </c>
      <c r="AH139" s="289">
        <f>IF(OR($C139="*",$C139&lt;400),"",IF(AND('201920 DATA'!BG139="*",$C139&gt;=400),"*",IF($C139&gt;=400,ROUND('201920 DATA'!BG139/$C139,2),"")))</f>
        <v>0</v>
      </c>
      <c r="AI139" s="289">
        <f>IF(OR($C139="*",$C139&lt;400),"",IF(AND('201920 DATA'!BH139="*",$C139&gt;=400),"*",IF($C139&gt;=400,ROUND('201920 DATA'!BH139/$C139,2),"")))</f>
        <v>0.04</v>
      </c>
      <c r="AJ139" s="289">
        <f>IF(OR($C139="*",$C139&lt;400),"",IF(AND('201920 DATA'!BI139="*",$C139&gt;=400),"*",IF($C139&gt;=400,ROUND('201920 DATA'!BI139/$C139,2),"")))</f>
        <v>0</v>
      </c>
      <c r="AK139" s="289">
        <f>IF(OR($C139="*",$C139&lt;400),"",IF(AND('201920 DATA'!BJ139="*",$C139&gt;=400),"*",IF($C139&gt;=400,ROUND('201920 DATA'!BJ139/$C139,2),"")))</f>
        <v>0.01</v>
      </c>
      <c r="AL139" s="289" t="str">
        <f>IF(OR($C139="*",$C139&lt;400),"",IF(AND('201920 DATA'!BK139="*",$C139&gt;=400),"*",IF($C139&gt;=400,ROUND('201920 DATA'!BK139/$C139,2),"")))</f>
        <v>*</v>
      </c>
      <c r="AM139" s="289">
        <f>IF(OR($C139="*",$C139&lt;400),"",IF(AND('201920 DATA'!BL139="*",$C139&gt;=400),"*",IF($C139&gt;=400,ROUND('201920 DATA'!BL139/$C139,2),"")))</f>
        <v>0.04</v>
      </c>
      <c r="AN139" s="289">
        <f>IF(OR($C139="*",$C139&lt;400),"",IF(AND('201920 DATA'!BM139="*",$C139&gt;=400),"*",IF($C139&gt;=400,ROUND('201920 DATA'!BM139/$C139,2),"")))</f>
        <v>0.24</v>
      </c>
      <c r="AO139" s="289">
        <f>IF(OR($C139="*",$C139&lt;400),"",IF(AND('201920 DATA'!BN139="*",$C139&gt;=400),"*",IF($C139&gt;=400,ROUND('201920 DATA'!BN139/$C139,2),"")))</f>
        <v>0</v>
      </c>
      <c r="AP139" s="289">
        <f>IF(OR($C139="*",$C139&lt;400),"",IF(AND('201920 DATA'!BO139="*",$C139&gt;=400),"*",IF($C139&gt;=400,ROUND('201920 DATA'!BO139/$C139,2),"")))</f>
        <v>0.5</v>
      </c>
      <c r="AQ139" s="289">
        <f>IF(OR($C139="*",$C139&lt;400),"",IF(AND('201920 DATA'!BP139="*",$C139&gt;=400),"*",IF($C139&gt;=400,ROUND('201920 DATA'!BP139/$C139,2),"")))</f>
        <v>7.0000000000000007E-2</v>
      </c>
      <c r="AR139" s="289">
        <f>IF(OR($C139="*",$C139&lt;400),"",IF(AND('201920 DATA'!BQ139="*",$C139&gt;=400),"*",IF($C139&gt;=400,ROUND('201920 DATA'!BQ139/$C139,2),"")))</f>
        <v>0</v>
      </c>
      <c r="AS139" s="289">
        <f>IF(OR($C139="*",$C139&lt;400),"",IF(AND('201920 DATA'!BR139="*",$C139&gt;=400),"*",IF($C139&gt;=400,ROUND('201920 DATA'!BR139/$C139,2),"")))</f>
        <v>0</v>
      </c>
      <c r="AT139" s="289" t="str">
        <f>IF(OR($C139="*",$C139&lt;400),"",IF(AND('201920 DATA'!BS139="*",$C139&gt;=400),"*",IF($C139&gt;=400,ROUND('201920 DATA'!BS139/$C139,2),"")))</f>
        <v>*</v>
      </c>
      <c r="AU139" s="289">
        <f>IF(OR($C139="*",$C139&lt;400),"",IF(AND('201920 DATA'!BT139="*",$C139&gt;=400),"*",IF($C139&gt;=400,ROUND('201920 DATA'!BT139/$C139,2),"")))</f>
        <v>0.03</v>
      </c>
      <c r="AV139" s="289">
        <f>IF(OR($C139="*",$C139&lt;400),"",IF(AND('201920 DATA'!BU139="*",$C139&gt;=400),"*",IF($C139&gt;=400,ROUND('201920 DATA'!BU139/$C139,2),"")))</f>
        <v>0.03</v>
      </c>
      <c r="AW139" s="289">
        <f>IF(OR($C139="*",$C139&lt;400),"",IF(AND('201920 DATA'!BV139="*",$C139&gt;=400),"*",IF($C139&gt;=400,ROUND('201920 DATA'!BV139/$C139,2),"")))</f>
        <v>0</v>
      </c>
      <c r="AX139" s="289">
        <f>IF(OR($C139="*",$C139&lt;400),"",IF(AND('201920 DATA'!BW139="*",$C139&gt;=400),"*",IF($C139&gt;=400,ROUND('201920 DATA'!BW139/$C139,2),"")))</f>
        <v>0.01</v>
      </c>
      <c r="AZ139" s="365">
        <v>1935</v>
      </c>
    </row>
    <row r="140" spans="1:52" x14ac:dyDescent="0.2">
      <c r="A140" s="373" t="s">
        <v>310</v>
      </c>
      <c r="B140" s="287">
        <f>'201920 DATA'!B140</f>
        <v>235</v>
      </c>
      <c r="C140" s="288">
        <f>'201920 DATA'!C140</f>
        <v>235</v>
      </c>
      <c r="D140" s="293">
        <f>'201920 DATA'!FQ140</f>
        <v>235</v>
      </c>
      <c r="F140" s="313" t="str">
        <f t="shared" si="4"/>
        <v/>
      </c>
      <c r="G140" s="295" t="str">
        <f t="shared" si="5"/>
        <v/>
      </c>
      <c r="H140" s="289" t="str">
        <f>IF(OR($C140="*",$C140&lt;400),"",IF(AND('201920 DATA'!F140="*",$C140&gt;=400),"*",IF($C140&gt;=400,ROUND('201920 DATA'!F140/$C140,2),"")))</f>
        <v/>
      </c>
      <c r="I140" s="296" t="str">
        <f>IF(OR($B140="*",$B140&lt;400),"",IF(AND('201920 DATA'!Y140="*",$B140&gt;=400),"*",IF($B140&gt;=400,ROUND('201920 DATA'!Y140/$B140,2),"")))</f>
        <v/>
      </c>
      <c r="J140" s="296" t="str">
        <f>IF(OR($B140="*",$B140&lt;400),"",IF(AND('201920 DATA'!Z140="*",$B140&gt;=400),"*",IF($B140&gt;=400,ROUND('201920 DATA'!Z140/$B140,2),"")))</f>
        <v/>
      </c>
      <c r="K140" s="296" t="str">
        <f>IF(OR($B140="*",$B140&lt;400),"",IF(AND('201920 DATA'!AA140="*",$B140&gt;=400),"*",IF($B140&gt;=400,ROUND('201920 DATA'!AA140/$B140,2),"")))</f>
        <v/>
      </c>
      <c r="L140" s="296" t="str">
        <f>IF(OR($B140="*",$B140&lt;400),"",IF(AND('201920 DATA'!AB140="*",$B140&gt;=400),"*",IF($B140&gt;=400,ROUND('201920 DATA'!AB140/$B140,2),"")))</f>
        <v/>
      </c>
      <c r="M140" s="296" t="str">
        <f>IF(OR($B140="*",$B140&lt;400),"",IF(AND('201920 DATA'!AC140="*",$B140&gt;=400),"*",IF($B140&gt;=400,ROUND('201920 DATA'!AC140/$B140,2),"")))</f>
        <v/>
      </c>
      <c r="N140" s="296" t="str">
        <f>IF(OR($B140="*",$B140&lt;400),"",IF(AND('201920 DATA'!AD140="*",$B140&gt;=400),"*",IF($B140&gt;=400,ROUND('201920 DATA'!AD140/$B140,2),"")))</f>
        <v/>
      </c>
      <c r="O140" s="296" t="str">
        <f>IF(OR($B140="*",$B140&lt;400),"",IF(AND('201920 DATA'!AE140="*",$B140&gt;=400),"*",IF($B140&gt;=400,ROUND('201920 DATA'!AE140/$B140,2),"")))</f>
        <v/>
      </c>
      <c r="P140" s="297"/>
      <c r="Q140" s="296" t="str">
        <f>IF(OR($B140="*",$B140&lt;400),"",IF(AND('201920 DATA'!FO140="*",$B140&gt;=400),"*",IF($B140&gt;=400,ROUND('201920 DATA'!FO140/$B140,2),"")))</f>
        <v/>
      </c>
      <c r="R140" s="289" t="str">
        <f>IF(OR($C140="*",$C140&lt;400),"",IF(AND('201920 DATA'!F140="*",$C140&gt;=400),"*",IF($C140&gt;=400,ROUND('201920 DATA'!F140/$C140,2),"")))</f>
        <v/>
      </c>
      <c r="S140" s="289" t="str">
        <f>IF(OR($C140="*",$C140&lt;400),"",IF(AND('201920 DATA'!G140="*",$C140&gt;=400),"*",IF($C140&gt;=400,ROUND('201920 DATA'!G140/$C140,2),"")))</f>
        <v/>
      </c>
      <c r="T140" s="289" t="str">
        <f>IF(OR($C140="*",$C140&lt;400),"",IF(AND('201920 DATA'!H140="*",$C140&gt;=400),"*",IF($C140&gt;=400,ROUND('201920 DATA'!H140/$C140,2),"")))</f>
        <v/>
      </c>
      <c r="U140" s="289" t="str">
        <f>IF(OR($C140="*",$C140&lt;400),"",IF(AND('201920 DATA'!FP140="*",$C140&gt;=400),"*",IF($C140&gt;=400,ROUND('201920 DATA'!FP140/$C140,2),"")))</f>
        <v/>
      </c>
      <c r="V140" s="312" t="str">
        <f>IF(OR($D140="*",$D140&lt;400),"",IF(AND('201920 DATA'!M140="*",$D140&gt;=400),"*",IF($D140&gt;=400,ROUND('201920 DATA'!M140/$D140,2),"")))</f>
        <v/>
      </c>
      <c r="W140" s="312" t="str">
        <f>IF(OR($D140="*",$D140&lt;400),"",IF(AND('201920 DATA'!N140="*",$D140&gt;=400),"*",IF($D140&gt;=400,ROUND('201920 DATA'!N140/$D140,2),"")))</f>
        <v/>
      </c>
      <c r="X140" s="312" t="str">
        <f>IF(OR($D140="*",$D140&lt;400),"",IF(AND('201920 DATA'!O140="*",$D140&gt;=400),"*",IF($D140&gt;=400,ROUND('201920 DATA'!O140/$D140,2),"")))</f>
        <v/>
      </c>
      <c r="Y140" s="312" t="str">
        <f>IF(OR($D140="*",$D140&lt;400),"",IF(AND('201920 DATA'!P140="*",$D140&gt;=400),"*",IF($D140&gt;=400,ROUND('201920 DATA'!P140/$D140,2),"")))</f>
        <v/>
      </c>
      <c r="Z140" s="312" t="str">
        <f>IF(OR($D140="*",$D140&lt;400),"",IF(AND('201920 DATA'!Q140="*",$D140&gt;=400),"*",IF($D140&gt;=400,ROUND('201920 DATA'!Q140/$D140,2),"")))</f>
        <v/>
      </c>
      <c r="AA140" s="312" t="str">
        <f>IF(OR($D140="*",$D140&lt;400),"",IF(AND('201920 DATA'!R140="*",$D140&gt;=400),"*",IF($D140&gt;=400,ROUND('201920 DATA'!R140/$D140,2),"")))</f>
        <v/>
      </c>
      <c r="AB140" s="312" t="str">
        <f>IF(OR($D140="*",$D140&lt;400),"",IF(AND('201920 DATA'!S140="*",$D140&gt;=400),"*",IF($D140&gt;=400,ROUND('201920 DATA'!S140/$D140,2),"")))</f>
        <v/>
      </c>
      <c r="AC140" s="312" t="str">
        <f>IF(OR($D140="*",$D140&lt;400),"",IF(AND('201920 DATA'!T140="*",$D140&gt;=400),"*",IF($D140&gt;=400,ROUND('201920 DATA'!T140/$D140,2),"")))</f>
        <v/>
      </c>
      <c r="AD140" s="289" t="str">
        <f>IF(OR($C140="*",$C140&lt;400),"",IF(AND('201920 DATA'!BC140="*",$C140&gt;=400),"*",IF($C140&gt;=400,ROUND('201920 DATA'!BC140/$C140,2),"")))</f>
        <v/>
      </c>
      <c r="AE140" s="289" t="str">
        <f>IF(OR($C140="*",$C140&lt;400),"",IF(AND('201920 DATA'!BD140="*",$C140&gt;=400),"*",IF($C140&gt;=400,ROUND('201920 DATA'!BD140/$C140,2),"")))</f>
        <v/>
      </c>
      <c r="AF140" s="289" t="str">
        <f>IF(OR($C140="*",$C140&lt;400),"",IF(AND('201920 DATA'!BE140="*",$C140&gt;=400),"*",IF($C140&gt;=400,ROUND('201920 DATA'!BE140/$C140,2),"")))</f>
        <v/>
      </c>
      <c r="AG140" s="289" t="str">
        <f>IF(OR($C140="*",$C140&lt;400),"",IF(AND('201920 DATA'!BF140="*",$C140&gt;=400),"*",IF($C140&gt;=400,ROUND('201920 DATA'!BF140/$C140,2),"")))</f>
        <v/>
      </c>
      <c r="AH140" s="289" t="str">
        <f>IF(OR($C140="*",$C140&lt;400),"",IF(AND('201920 DATA'!BG140="*",$C140&gt;=400),"*",IF($C140&gt;=400,ROUND('201920 DATA'!BG140/$C140,2),"")))</f>
        <v/>
      </c>
      <c r="AI140" s="289" t="str">
        <f>IF(OR($C140="*",$C140&lt;400),"",IF(AND('201920 DATA'!BH140="*",$C140&gt;=400),"*",IF($C140&gt;=400,ROUND('201920 DATA'!BH140/$C140,2),"")))</f>
        <v/>
      </c>
      <c r="AJ140" s="289" t="str">
        <f>IF(OR($C140="*",$C140&lt;400),"",IF(AND('201920 DATA'!BI140="*",$C140&gt;=400),"*",IF($C140&gt;=400,ROUND('201920 DATA'!BI140/$C140,2),"")))</f>
        <v/>
      </c>
      <c r="AK140" s="289" t="str">
        <f>IF(OR($C140="*",$C140&lt;400),"",IF(AND('201920 DATA'!BJ140="*",$C140&gt;=400),"*",IF($C140&gt;=400,ROUND('201920 DATA'!BJ140/$C140,2),"")))</f>
        <v/>
      </c>
      <c r="AL140" s="289" t="str">
        <f>IF(OR($C140="*",$C140&lt;400),"",IF(AND('201920 DATA'!BK140="*",$C140&gt;=400),"*",IF($C140&gt;=400,ROUND('201920 DATA'!BK140/$C140,2),"")))</f>
        <v/>
      </c>
      <c r="AM140" s="289" t="str">
        <f>IF(OR($C140="*",$C140&lt;400),"",IF(AND('201920 DATA'!BL140="*",$C140&gt;=400),"*",IF($C140&gt;=400,ROUND('201920 DATA'!BL140/$C140,2),"")))</f>
        <v/>
      </c>
      <c r="AN140" s="289" t="str">
        <f>IF(OR($C140="*",$C140&lt;400),"",IF(AND('201920 DATA'!BM140="*",$C140&gt;=400),"*",IF($C140&gt;=400,ROUND('201920 DATA'!BM140/$C140,2),"")))</f>
        <v/>
      </c>
      <c r="AO140" s="289" t="str">
        <f>IF(OR($C140="*",$C140&lt;400),"",IF(AND('201920 DATA'!BN140="*",$C140&gt;=400),"*",IF($C140&gt;=400,ROUND('201920 DATA'!BN140/$C140,2),"")))</f>
        <v/>
      </c>
      <c r="AP140" s="289" t="str">
        <f>IF(OR($C140="*",$C140&lt;400),"",IF(AND('201920 DATA'!BO140="*",$C140&gt;=400),"*",IF($C140&gt;=400,ROUND('201920 DATA'!BO140/$C140,2),"")))</f>
        <v/>
      </c>
      <c r="AQ140" s="289" t="str">
        <f>IF(OR($C140="*",$C140&lt;400),"",IF(AND('201920 DATA'!BP140="*",$C140&gt;=400),"*",IF($C140&gt;=400,ROUND('201920 DATA'!BP140/$C140,2),"")))</f>
        <v/>
      </c>
      <c r="AR140" s="289" t="str">
        <f>IF(OR($C140="*",$C140&lt;400),"",IF(AND('201920 DATA'!BQ140="*",$C140&gt;=400),"*",IF($C140&gt;=400,ROUND('201920 DATA'!BQ140/$C140,2),"")))</f>
        <v/>
      </c>
      <c r="AS140" s="289" t="str">
        <f>IF(OR($C140="*",$C140&lt;400),"",IF(AND('201920 DATA'!BR140="*",$C140&gt;=400),"*",IF($C140&gt;=400,ROUND('201920 DATA'!BR140/$C140,2),"")))</f>
        <v/>
      </c>
      <c r="AT140" s="289" t="str">
        <f>IF(OR($C140="*",$C140&lt;400),"",IF(AND('201920 DATA'!BS140="*",$C140&gt;=400),"*",IF($C140&gt;=400,ROUND('201920 DATA'!BS140/$C140,2),"")))</f>
        <v/>
      </c>
      <c r="AU140" s="289" t="str">
        <f>IF(OR($C140="*",$C140&lt;400),"",IF(AND('201920 DATA'!BT140="*",$C140&gt;=400),"*",IF($C140&gt;=400,ROUND('201920 DATA'!BT140/$C140,2),"")))</f>
        <v/>
      </c>
      <c r="AV140" s="289" t="str">
        <f>IF(OR($C140="*",$C140&lt;400),"",IF(AND('201920 DATA'!BU140="*",$C140&gt;=400),"*",IF($C140&gt;=400,ROUND('201920 DATA'!BU140/$C140,2),"")))</f>
        <v/>
      </c>
      <c r="AW140" s="289" t="str">
        <f>IF(OR($C140="*",$C140&lt;400),"",IF(AND('201920 DATA'!BV140="*",$C140&gt;=400),"*",IF($C140&gt;=400,ROUND('201920 DATA'!BV140/$C140,2),"")))</f>
        <v/>
      </c>
      <c r="AX140" s="289" t="str">
        <f>IF(OR($C140="*",$C140&lt;400),"",IF(AND('201920 DATA'!BW140="*",$C140&gt;=400),"*",IF($C140&gt;=400,ROUND('201920 DATA'!BW140/$C140,2),"")))</f>
        <v/>
      </c>
      <c r="AZ140" s="365">
        <v>470</v>
      </c>
    </row>
    <row r="141" spans="1:52" x14ac:dyDescent="0.2">
      <c r="A141" s="373" t="s">
        <v>311</v>
      </c>
      <c r="B141" s="287">
        <f>'201920 DATA'!B141</f>
        <v>1695</v>
      </c>
      <c r="C141" s="288">
        <f>'201920 DATA'!C141</f>
        <v>1695</v>
      </c>
      <c r="D141" s="293">
        <f>'201920 DATA'!FQ141</f>
        <v>1685</v>
      </c>
      <c r="F141" s="313">
        <f t="shared" si="4"/>
        <v>-0.06</v>
      </c>
      <c r="G141" s="295">
        <f t="shared" si="5"/>
        <v>1</v>
      </c>
      <c r="H141" s="289">
        <f>IF(OR($C141="*",$C141&lt;400),"",IF(AND('201920 DATA'!F141="*",$C141&gt;=400),"*",IF($C141&gt;=400,ROUND('201920 DATA'!F141/$C141,2),"")))</f>
        <v>0</v>
      </c>
      <c r="I141" s="296">
        <f>IF(OR($B141="*",$B141&lt;400),"",IF(AND('201920 DATA'!Y141="*",$B141&gt;=400),"*",IF($B141&gt;=400,ROUND('201920 DATA'!Y141/$B141,2),"")))</f>
        <v>0</v>
      </c>
      <c r="J141" s="296">
        <f>IF(OR($B141="*",$B141&lt;400),"",IF(AND('201920 DATA'!Z141="*",$B141&gt;=400),"*",IF($B141&gt;=400,ROUND('201920 DATA'!Z141/$B141,2),"")))</f>
        <v>0.1</v>
      </c>
      <c r="K141" s="296">
        <f>IF(OR($B141="*",$B141&lt;400),"",IF(AND('201920 DATA'!AA141="*",$B141&gt;=400),"*",IF($B141&gt;=400,ROUND('201920 DATA'!AA141/$B141,2),"")))</f>
        <v>0.24</v>
      </c>
      <c r="L141" s="296">
        <f>IF(OR($B141="*",$B141&lt;400),"",IF(AND('201920 DATA'!AB141="*",$B141&gt;=400),"*",IF($B141&gt;=400,ROUND('201920 DATA'!AB141/$B141,2),"")))</f>
        <v>0.34</v>
      </c>
      <c r="M141" s="296">
        <f>IF(OR($B141="*",$B141&lt;400),"",IF(AND('201920 DATA'!AC141="*",$B141&gt;=400),"*",IF($B141&gt;=400,ROUND('201920 DATA'!AC141/$B141,2),"")))</f>
        <v>0.24</v>
      </c>
      <c r="N141" s="296">
        <f>IF(OR($B141="*",$B141&lt;400),"",IF(AND('201920 DATA'!AD141="*",$B141&gt;=400),"*",IF($B141&gt;=400,ROUND('201920 DATA'!AD141/$B141,2),"")))</f>
        <v>0.08</v>
      </c>
      <c r="O141" s="296" t="str">
        <f>IF(OR($B141="*",$B141&lt;400),"",IF(AND('201920 DATA'!AE141="*",$B141&gt;=400),"*",IF($B141&gt;=400,ROUND('201920 DATA'!AE141/$B141,2),"")))</f>
        <v>*</v>
      </c>
      <c r="P141" s="297"/>
      <c r="Q141" s="296">
        <f>IF(OR($B141="*",$B141&lt;400),"",IF(AND('201920 DATA'!FO141="*",$B141&gt;=400),"*",IF($B141&gt;=400,ROUND('201920 DATA'!FO141/$B141,2),"")))</f>
        <v>0.98</v>
      </c>
      <c r="R141" s="289">
        <f>IF(OR($C141="*",$C141&lt;400),"",IF(AND('201920 DATA'!F141="*",$C141&gt;=400),"*",IF($C141&gt;=400,ROUND('201920 DATA'!F141/$C141,2),"")))</f>
        <v>0</v>
      </c>
      <c r="S141" s="289">
        <f>IF(OR($C141="*",$C141&lt;400),"",IF(AND('201920 DATA'!G141="*",$C141&gt;=400),"*",IF($C141&gt;=400,ROUND('201920 DATA'!G141/$C141,2),"")))</f>
        <v>0</v>
      </c>
      <c r="T141" s="289">
        <f>IF(OR($C141="*",$C141&lt;400),"",IF(AND('201920 DATA'!H141="*",$C141&gt;=400),"*",IF($C141&gt;=400,ROUND('201920 DATA'!H141/$C141,2),"")))</f>
        <v>1</v>
      </c>
      <c r="U141" s="289">
        <f>IF(OR($C141="*",$C141&lt;400),"",IF(AND('201920 DATA'!FP141="*",$C141&gt;=400),"*",IF($C141&gt;=400,ROUND('201920 DATA'!FP141/$C141,2),"")))</f>
        <v>0</v>
      </c>
      <c r="V141" s="312">
        <f>IF(OR($D141="*",$D141&lt;400),"",IF(AND('201920 DATA'!M141="*",$D141&gt;=400),"*",IF($D141&gt;=400,ROUND('201920 DATA'!M141/$D141,2),"")))</f>
        <v>0.02</v>
      </c>
      <c r="W141" s="312">
        <f>IF(OR($D141="*",$D141&lt;400),"",IF(AND('201920 DATA'!N141="*",$D141&gt;=400),"*",IF($D141&gt;=400,ROUND('201920 DATA'!N141/$D141,2),"")))</f>
        <v>0.39</v>
      </c>
      <c r="X141" s="312">
        <f>IF(OR($D141="*",$D141&lt;400),"",IF(AND('201920 DATA'!O141="*",$D141&gt;=400),"*",IF($D141&gt;=400,ROUND('201920 DATA'!O141/$D141,2),"")))</f>
        <v>0.34</v>
      </c>
      <c r="Y141" s="312">
        <f>IF(OR($D141="*",$D141&lt;400),"",IF(AND('201920 DATA'!P141="*",$D141&gt;=400),"*",IF($D141&gt;=400,ROUND('201920 DATA'!P141/$D141,2),"")))</f>
        <v>0.18</v>
      </c>
      <c r="Z141" s="312">
        <f>IF(OR($D141="*",$D141&lt;400),"",IF(AND('201920 DATA'!Q141="*",$D141&gt;=400),"*",IF($D141&gt;=400,ROUND('201920 DATA'!Q141/$D141,2),"")))</f>
        <v>0.08</v>
      </c>
      <c r="AA141" s="312">
        <f>IF(OR($D141="*",$D141&lt;400),"",IF(AND('201920 DATA'!R141="*",$D141&gt;=400),"*",IF($D141&gt;=400,ROUND('201920 DATA'!R141/$D141,2),"")))</f>
        <v>0.01</v>
      </c>
      <c r="AB141" s="312" t="str">
        <f>IF(OR($D141="*",$D141&lt;400),"",IF(AND('201920 DATA'!S141="*",$D141&gt;=400),"*",IF($D141&gt;=400,ROUND('201920 DATA'!S141/$D141,2),"")))</f>
        <v>*</v>
      </c>
      <c r="AC141" s="312">
        <f>IF(OR($D141="*",$D141&lt;400),"",IF(AND('201920 DATA'!T141="*",$D141&gt;=400),"*",IF($D141&gt;=400,ROUND('201920 DATA'!T141/$D141,2),"")))</f>
        <v>0</v>
      </c>
      <c r="AD141" s="289">
        <f>IF(OR($C141="*",$C141&lt;400),"",IF(AND('201920 DATA'!BC141="*",$C141&gt;=400),"*",IF($C141&gt;=400,ROUND('201920 DATA'!BC141/$C141,2),"")))</f>
        <v>0.01</v>
      </c>
      <c r="AE141" s="289">
        <f>IF(OR($C141="*",$C141&lt;400),"",IF(AND('201920 DATA'!BD141="*",$C141&gt;=400),"*",IF($C141&gt;=400,ROUND('201920 DATA'!BD141/$C141,2),"")))</f>
        <v>0.03</v>
      </c>
      <c r="AF141" s="289">
        <f>IF(OR($C141="*",$C141&lt;400),"",IF(AND('201920 DATA'!BE141="*",$C141&gt;=400),"*",IF($C141&gt;=400,ROUND('201920 DATA'!BE141/$C141,2),"")))</f>
        <v>0.01</v>
      </c>
      <c r="AG141" s="289" t="str">
        <f>IF(OR($C141="*",$C141&lt;400),"",IF(AND('201920 DATA'!BF141="*",$C141&gt;=400),"*",IF($C141&gt;=400,ROUND('201920 DATA'!BF141/$C141,2),"")))</f>
        <v>*</v>
      </c>
      <c r="AH141" s="289">
        <f>IF(OR($C141="*",$C141&lt;400),"",IF(AND('201920 DATA'!BG141="*",$C141&gt;=400),"*",IF($C141&gt;=400,ROUND('201920 DATA'!BG141/$C141,2),"")))</f>
        <v>0</v>
      </c>
      <c r="AI141" s="289">
        <f>IF(OR($C141="*",$C141&lt;400),"",IF(AND('201920 DATA'!BH141="*",$C141&gt;=400),"*",IF($C141&gt;=400,ROUND('201920 DATA'!BH141/$C141,2),"")))</f>
        <v>0.03</v>
      </c>
      <c r="AJ141" s="289">
        <f>IF(OR($C141="*",$C141&lt;400),"",IF(AND('201920 DATA'!BI141="*",$C141&gt;=400),"*",IF($C141&gt;=400,ROUND('201920 DATA'!BI141/$C141,2),"")))</f>
        <v>0</v>
      </c>
      <c r="AK141" s="289">
        <f>IF(OR($C141="*",$C141&lt;400),"",IF(AND('201920 DATA'!BJ141="*",$C141&gt;=400),"*",IF($C141&gt;=400,ROUND('201920 DATA'!BJ141/$C141,2),"")))</f>
        <v>0</v>
      </c>
      <c r="AL141" s="289">
        <f>IF(OR($C141="*",$C141&lt;400),"",IF(AND('201920 DATA'!BK141="*",$C141&gt;=400),"*",IF($C141&gt;=400,ROUND('201920 DATA'!BK141/$C141,2),"")))</f>
        <v>0</v>
      </c>
      <c r="AM141" s="289">
        <f>IF(OR($C141="*",$C141&lt;400),"",IF(AND('201920 DATA'!BL141="*",$C141&gt;=400),"*",IF($C141&gt;=400,ROUND('201920 DATA'!BL141/$C141,2),"")))</f>
        <v>0</v>
      </c>
      <c r="AN141" s="289">
        <f>IF(OR($C141="*",$C141&lt;400),"",IF(AND('201920 DATA'!BM141="*",$C141&gt;=400),"*",IF($C141&gt;=400,ROUND('201920 DATA'!BM141/$C141,2),"")))</f>
        <v>0.38</v>
      </c>
      <c r="AO141" s="289">
        <f>IF(OR($C141="*",$C141&lt;400),"",IF(AND('201920 DATA'!BN141="*",$C141&gt;=400),"*",IF($C141&gt;=400,ROUND('201920 DATA'!BN141/$C141,2),"")))</f>
        <v>0.01</v>
      </c>
      <c r="AP141" s="289">
        <f>IF(OR($C141="*",$C141&lt;400),"",IF(AND('201920 DATA'!BO141="*",$C141&gt;=400),"*",IF($C141&gt;=400,ROUND('201920 DATA'!BO141/$C141,2),"")))</f>
        <v>0.42</v>
      </c>
      <c r="AQ141" s="289" t="str">
        <f>IF(OR($C141="*",$C141&lt;400),"",IF(AND('201920 DATA'!BP141="*",$C141&gt;=400),"*",IF($C141&gt;=400,ROUND('201920 DATA'!BP141/$C141,2),"")))</f>
        <v>*</v>
      </c>
      <c r="AR141" s="289">
        <f>IF(OR($C141="*",$C141&lt;400),"",IF(AND('201920 DATA'!BQ141="*",$C141&gt;=400),"*",IF($C141&gt;=400,ROUND('201920 DATA'!BQ141/$C141,2),"")))</f>
        <v>0</v>
      </c>
      <c r="AS141" s="289">
        <f>IF(OR($C141="*",$C141&lt;400),"",IF(AND('201920 DATA'!BR141="*",$C141&gt;=400),"*",IF($C141&gt;=400,ROUND('201920 DATA'!BR141/$C141,2),"")))</f>
        <v>0</v>
      </c>
      <c r="AT141" s="289" t="str">
        <f>IF(OR($C141="*",$C141&lt;400),"",IF(AND('201920 DATA'!BS141="*",$C141&gt;=400),"*",IF($C141&gt;=400,ROUND('201920 DATA'!BS141/$C141,2),"")))</f>
        <v>*</v>
      </c>
      <c r="AU141" s="289">
        <f>IF(OR($C141="*",$C141&lt;400),"",IF(AND('201920 DATA'!BT141="*",$C141&gt;=400),"*",IF($C141&gt;=400,ROUND('201920 DATA'!BT141/$C141,2),"")))</f>
        <v>0.09</v>
      </c>
      <c r="AV141" s="289">
        <f>IF(OR($C141="*",$C141&lt;400),"",IF(AND('201920 DATA'!BU141="*",$C141&gt;=400),"*",IF($C141&gt;=400,ROUND('201920 DATA'!BU141/$C141,2),"")))</f>
        <v>0.01</v>
      </c>
      <c r="AW141" s="289">
        <f>IF(OR($C141="*",$C141&lt;400),"",IF(AND('201920 DATA'!BV141="*",$C141&gt;=400),"*",IF($C141&gt;=400,ROUND('201920 DATA'!BV141/$C141,2),"")))</f>
        <v>0</v>
      </c>
      <c r="AX141" s="289">
        <f>IF(OR($C141="*",$C141&lt;400),"",IF(AND('201920 DATA'!BW141="*",$C141&gt;=400),"*",IF($C141&gt;=400,ROUND('201920 DATA'!BW141/$C141,2),"")))</f>
        <v>0.02</v>
      </c>
      <c r="AZ141" s="365">
        <v>1805</v>
      </c>
    </row>
    <row r="142" spans="1:52" x14ac:dyDescent="0.2">
      <c r="A142" s="373" t="s">
        <v>312</v>
      </c>
      <c r="B142" s="287">
        <f>'201920 DATA'!B142</f>
        <v>1280</v>
      </c>
      <c r="C142" s="288">
        <f>'201920 DATA'!C142</f>
        <v>1280</v>
      </c>
      <c r="D142" s="293">
        <f>'201920 DATA'!FQ142</f>
        <v>1275</v>
      </c>
      <c r="F142" s="313">
        <f t="shared" si="4"/>
        <v>0.08</v>
      </c>
      <c r="G142" s="295">
        <f t="shared" si="5"/>
        <v>1</v>
      </c>
      <c r="H142" s="289">
        <f>IF(OR($C142="*",$C142&lt;400),"",IF(AND('201920 DATA'!F142="*",$C142&gt;=400),"*",IF($C142&gt;=400,ROUND('201920 DATA'!F142/$C142,2),"")))</f>
        <v>0</v>
      </c>
      <c r="I142" s="296">
        <f>IF(OR($B142="*",$B142&lt;400),"",IF(AND('201920 DATA'!Y142="*",$B142&gt;=400),"*",IF($B142&gt;=400,ROUND('201920 DATA'!Y142/$B142,2),"")))</f>
        <v>0</v>
      </c>
      <c r="J142" s="296">
        <f>IF(OR($B142="*",$B142&lt;400),"",IF(AND('201920 DATA'!Z142="*",$B142&gt;=400),"*",IF($B142&gt;=400,ROUND('201920 DATA'!Z142/$B142,2),"")))</f>
        <v>0.08</v>
      </c>
      <c r="K142" s="296">
        <f>IF(OR($B142="*",$B142&lt;400),"",IF(AND('201920 DATA'!AA142="*",$B142&gt;=400),"*",IF($B142&gt;=400,ROUND('201920 DATA'!AA142/$B142,2),"")))</f>
        <v>0.21</v>
      </c>
      <c r="L142" s="296">
        <f>IF(OR($B142="*",$B142&lt;400),"",IF(AND('201920 DATA'!AB142="*",$B142&gt;=400),"*",IF($B142&gt;=400,ROUND('201920 DATA'!AB142/$B142,2),"")))</f>
        <v>0.32</v>
      </c>
      <c r="M142" s="296">
        <f>IF(OR($B142="*",$B142&lt;400),"",IF(AND('201920 DATA'!AC142="*",$B142&gt;=400),"*",IF($B142&gt;=400,ROUND('201920 DATA'!AC142/$B142,2),"")))</f>
        <v>0.27</v>
      </c>
      <c r="N142" s="296">
        <f>IF(OR($B142="*",$B142&lt;400),"",IF(AND('201920 DATA'!AD142="*",$B142&gt;=400),"*",IF($B142&gt;=400,ROUND('201920 DATA'!AD142/$B142,2),"")))</f>
        <v>0.12</v>
      </c>
      <c r="O142" s="296" t="str">
        <f>IF(OR($B142="*",$B142&lt;400),"",IF(AND('201920 DATA'!AE142="*",$B142&gt;=400),"*",IF($B142&gt;=400,ROUND('201920 DATA'!AE142/$B142,2),"")))</f>
        <v>*</v>
      </c>
      <c r="P142" s="297"/>
      <c r="Q142" s="296">
        <f>IF(OR($B142="*",$B142&lt;400),"",IF(AND('201920 DATA'!FO142="*",$B142&gt;=400),"*",IF($B142&gt;=400,ROUND('201920 DATA'!FO142/$B142,2),"")))</f>
        <v>0.98</v>
      </c>
      <c r="R142" s="289">
        <f>IF(OR($C142="*",$C142&lt;400),"",IF(AND('201920 DATA'!F142="*",$C142&gt;=400),"*",IF($C142&gt;=400,ROUND('201920 DATA'!F142/$C142,2),"")))</f>
        <v>0</v>
      </c>
      <c r="S142" s="289">
        <f>IF(OR($C142="*",$C142&lt;400),"",IF(AND('201920 DATA'!G142="*",$C142&gt;=400),"*",IF($C142&gt;=400,ROUND('201920 DATA'!G142/$C142,2),"")))</f>
        <v>0</v>
      </c>
      <c r="T142" s="289">
        <f>IF(OR($C142="*",$C142&lt;400),"",IF(AND('201920 DATA'!H142="*",$C142&gt;=400),"*",IF($C142&gt;=400,ROUND('201920 DATA'!H142/$C142,2),"")))</f>
        <v>1</v>
      </c>
      <c r="U142" s="289">
        <f>IF(OR($C142="*",$C142&lt;400),"",IF(AND('201920 DATA'!FP142="*",$C142&gt;=400),"*",IF($C142&gt;=400,ROUND('201920 DATA'!FP142/$C142,2),"")))</f>
        <v>0</v>
      </c>
      <c r="V142" s="312">
        <f>IF(OR($D142="*",$D142&lt;400),"",IF(AND('201920 DATA'!M142="*",$D142&gt;=400),"*",IF($D142&gt;=400,ROUND('201920 DATA'!M142/$D142,2),"")))</f>
        <v>0.03</v>
      </c>
      <c r="W142" s="312">
        <f>IF(OR($D142="*",$D142&lt;400),"",IF(AND('201920 DATA'!N142="*",$D142&gt;=400),"*",IF($D142&gt;=400,ROUND('201920 DATA'!N142/$D142,2),"")))</f>
        <v>0.38</v>
      </c>
      <c r="X142" s="312">
        <f>IF(OR($D142="*",$D142&lt;400),"",IF(AND('201920 DATA'!O142="*",$D142&gt;=400),"*",IF($D142&gt;=400,ROUND('201920 DATA'!O142/$D142,2),"")))</f>
        <v>0.26</v>
      </c>
      <c r="Y142" s="312">
        <f>IF(OR($D142="*",$D142&lt;400),"",IF(AND('201920 DATA'!P142="*",$D142&gt;=400),"*",IF($D142&gt;=400,ROUND('201920 DATA'!P142/$D142,2),"")))</f>
        <v>0.21</v>
      </c>
      <c r="Z142" s="312">
        <f>IF(OR($D142="*",$D142&lt;400),"",IF(AND('201920 DATA'!Q142="*",$D142&gt;=400),"*",IF($D142&gt;=400,ROUND('201920 DATA'!Q142/$D142,2),"")))</f>
        <v>0.12</v>
      </c>
      <c r="AA142" s="312">
        <f>IF(OR($D142="*",$D142&lt;400),"",IF(AND('201920 DATA'!R142="*",$D142&gt;=400),"*",IF($D142&gt;=400,ROUND('201920 DATA'!R142/$D142,2),"")))</f>
        <v>0.02</v>
      </c>
      <c r="AB142" s="312" t="str">
        <f>IF(OR($D142="*",$D142&lt;400),"",IF(AND('201920 DATA'!S142="*",$D142&gt;=400),"*",IF($D142&gt;=400,ROUND('201920 DATA'!S142/$D142,2),"")))</f>
        <v>*</v>
      </c>
      <c r="AC142" s="312">
        <f>IF(OR($D142="*",$D142&lt;400),"",IF(AND('201920 DATA'!T142="*",$D142&gt;=400),"*",IF($D142&gt;=400,ROUND('201920 DATA'!T142/$D142,2),"")))</f>
        <v>0</v>
      </c>
      <c r="AD142" s="289">
        <f>IF(OR($C142="*",$C142&lt;400),"",IF(AND('201920 DATA'!BC142="*",$C142&gt;=400),"*",IF($C142&gt;=400,ROUND('201920 DATA'!BC142/$C142,2),"")))</f>
        <v>0.01</v>
      </c>
      <c r="AE142" s="289">
        <f>IF(OR($C142="*",$C142&lt;400),"",IF(AND('201920 DATA'!BD142="*",$C142&gt;=400),"*",IF($C142&gt;=400,ROUND('201920 DATA'!BD142/$C142,2),"")))</f>
        <v>0.02</v>
      </c>
      <c r="AF142" s="289" t="str">
        <f>IF(OR($C142="*",$C142&lt;400),"",IF(AND('201920 DATA'!BE142="*",$C142&gt;=400),"*",IF($C142&gt;=400,ROUND('201920 DATA'!BE142/$C142,2),"")))</f>
        <v>*</v>
      </c>
      <c r="AG142" s="289">
        <f>IF(OR($C142="*",$C142&lt;400),"",IF(AND('201920 DATA'!BF142="*",$C142&gt;=400),"*",IF($C142&gt;=400,ROUND('201920 DATA'!BF142/$C142,2),"")))</f>
        <v>0</v>
      </c>
      <c r="AH142" s="289">
        <f>IF(OR($C142="*",$C142&lt;400),"",IF(AND('201920 DATA'!BG142="*",$C142&gt;=400),"*",IF($C142&gt;=400,ROUND('201920 DATA'!BG142/$C142,2),"")))</f>
        <v>0</v>
      </c>
      <c r="AI142" s="289">
        <f>IF(OR($C142="*",$C142&lt;400),"",IF(AND('201920 DATA'!BH142="*",$C142&gt;=400),"*",IF($C142&gt;=400,ROUND('201920 DATA'!BH142/$C142,2),"")))</f>
        <v>0.02</v>
      </c>
      <c r="AJ142" s="289">
        <f>IF(OR($C142="*",$C142&lt;400),"",IF(AND('201920 DATA'!BI142="*",$C142&gt;=400),"*",IF($C142&gt;=400,ROUND('201920 DATA'!BI142/$C142,2),"")))</f>
        <v>0</v>
      </c>
      <c r="AK142" s="289" t="str">
        <f>IF(OR($C142="*",$C142&lt;400),"",IF(AND('201920 DATA'!BJ142="*",$C142&gt;=400),"*",IF($C142&gt;=400,ROUND('201920 DATA'!BJ142/$C142,2),"")))</f>
        <v>*</v>
      </c>
      <c r="AL142" s="289">
        <f>IF(OR($C142="*",$C142&lt;400),"",IF(AND('201920 DATA'!BK142="*",$C142&gt;=400),"*",IF($C142&gt;=400,ROUND('201920 DATA'!BK142/$C142,2),"")))</f>
        <v>0</v>
      </c>
      <c r="AM142" s="289">
        <f>IF(OR($C142="*",$C142&lt;400),"",IF(AND('201920 DATA'!BL142="*",$C142&gt;=400),"*",IF($C142&gt;=400,ROUND('201920 DATA'!BL142/$C142,2),"")))</f>
        <v>0.01</v>
      </c>
      <c r="AN142" s="289">
        <f>IF(OR($C142="*",$C142&lt;400),"",IF(AND('201920 DATA'!BM142="*",$C142&gt;=400),"*",IF($C142&gt;=400,ROUND('201920 DATA'!BM142/$C142,2),"")))</f>
        <v>0.24</v>
      </c>
      <c r="AO142" s="289" t="str">
        <f>IF(OR($C142="*",$C142&lt;400),"",IF(AND('201920 DATA'!BN142="*",$C142&gt;=400),"*",IF($C142&gt;=400,ROUND('201920 DATA'!BN142/$C142,2),"")))</f>
        <v>*</v>
      </c>
      <c r="AP142" s="289">
        <f>IF(OR($C142="*",$C142&lt;400),"",IF(AND('201920 DATA'!BO142="*",$C142&gt;=400),"*",IF($C142&gt;=400,ROUND('201920 DATA'!BO142/$C142,2),"")))</f>
        <v>0.57999999999999996</v>
      </c>
      <c r="AQ142" s="289">
        <f>IF(OR($C142="*",$C142&lt;400),"",IF(AND('201920 DATA'!BP142="*",$C142&gt;=400),"*",IF($C142&gt;=400,ROUND('201920 DATA'!BP142/$C142,2),"")))</f>
        <v>0.04</v>
      </c>
      <c r="AR142" s="289">
        <f>IF(OR($C142="*",$C142&lt;400),"",IF(AND('201920 DATA'!BQ142="*",$C142&gt;=400),"*",IF($C142&gt;=400,ROUND('201920 DATA'!BQ142/$C142,2),"")))</f>
        <v>0</v>
      </c>
      <c r="AS142" s="289">
        <f>IF(OR($C142="*",$C142&lt;400),"",IF(AND('201920 DATA'!BR142="*",$C142&gt;=400),"*",IF($C142&gt;=400,ROUND('201920 DATA'!BR142/$C142,2),"")))</f>
        <v>0</v>
      </c>
      <c r="AT142" s="289" t="str">
        <f>IF(OR($C142="*",$C142&lt;400),"",IF(AND('201920 DATA'!BS142="*",$C142&gt;=400),"*",IF($C142&gt;=400,ROUND('201920 DATA'!BS142/$C142,2),"")))</f>
        <v>*</v>
      </c>
      <c r="AU142" s="289">
        <f>IF(OR($C142="*",$C142&lt;400),"",IF(AND('201920 DATA'!BT142="*",$C142&gt;=400),"*",IF($C142&gt;=400,ROUND('201920 DATA'!BT142/$C142,2),"")))</f>
        <v>0.04</v>
      </c>
      <c r="AV142" s="289">
        <f>IF(OR($C142="*",$C142&lt;400),"",IF(AND('201920 DATA'!BU142="*",$C142&gt;=400),"*",IF($C142&gt;=400,ROUND('201920 DATA'!BU142/$C142,2),"")))</f>
        <v>0.03</v>
      </c>
      <c r="AW142" s="289">
        <f>IF(OR($C142="*",$C142&lt;400),"",IF(AND('201920 DATA'!BV142="*",$C142&gt;=400),"*",IF($C142&gt;=400,ROUND('201920 DATA'!BV142/$C142,2),"")))</f>
        <v>0</v>
      </c>
      <c r="AX142" s="289">
        <f>IF(OR($C142="*",$C142&lt;400),"",IF(AND('201920 DATA'!BW142="*",$C142&gt;=400),"*",IF($C142&gt;=400,ROUND('201920 DATA'!BW142/$C142,2),"")))</f>
        <v>0.02</v>
      </c>
      <c r="AZ142" s="365">
        <v>1175</v>
      </c>
    </row>
    <row r="143" spans="1:52" x14ac:dyDescent="0.2">
      <c r="A143" s="373" t="s">
        <v>314</v>
      </c>
      <c r="B143" s="287">
        <f>'201920 DATA'!B143</f>
        <v>4910</v>
      </c>
      <c r="C143" s="288">
        <f>'201920 DATA'!C143</f>
        <v>4910</v>
      </c>
      <c r="D143" s="293">
        <f>'201920 DATA'!FQ143</f>
        <v>4905</v>
      </c>
      <c r="F143" s="313">
        <f t="shared" si="4"/>
        <v>0.06</v>
      </c>
      <c r="G143" s="295">
        <f t="shared" si="5"/>
        <v>1</v>
      </c>
      <c r="H143" s="289">
        <f>IF(OR($C143="*",$C143&lt;400),"",IF(AND('201920 DATA'!F143="*",$C143&gt;=400),"*",IF($C143&gt;=400,ROUND('201920 DATA'!F143/$C143,2),"")))</f>
        <v>0</v>
      </c>
      <c r="I143" s="296">
        <f>IF(OR($B143="*",$B143&lt;400),"",IF(AND('201920 DATA'!Y143="*",$B143&gt;=400),"*",IF($B143&gt;=400,ROUND('201920 DATA'!Y143/$B143,2),"")))</f>
        <v>0</v>
      </c>
      <c r="J143" s="296">
        <f>IF(OR($B143="*",$B143&lt;400),"",IF(AND('201920 DATA'!Z143="*",$B143&gt;=400),"*",IF($B143&gt;=400,ROUND('201920 DATA'!Z143/$B143,2),"")))</f>
        <v>0.05</v>
      </c>
      <c r="K143" s="296">
        <f>IF(OR($B143="*",$B143&lt;400),"",IF(AND('201920 DATA'!AA143="*",$B143&gt;=400),"*",IF($B143&gt;=400,ROUND('201920 DATA'!AA143/$B143,2),"")))</f>
        <v>0.13</v>
      </c>
      <c r="L143" s="296">
        <f>IF(OR($B143="*",$B143&lt;400),"",IF(AND('201920 DATA'!AB143="*",$B143&gt;=400),"*",IF($B143&gt;=400,ROUND('201920 DATA'!AB143/$B143,2),"")))</f>
        <v>0.24</v>
      </c>
      <c r="M143" s="296">
        <f>IF(OR($B143="*",$B143&lt;400),"",IF(AND('201920 DATA'!AC143="*",$B143&gt;=400),"*",IF($B143&gt;=400,ROUND('201920 DATA'!AC143/$B143,2),"")))</f>
        <v>0.31</v>
      </c>
      <c r="N143" s="296">
        <f>IF(OR($B143="*",$B143&lt;400),"",IF(AND('201920 DATA'!AD143="*",$B143&gt;=400),"*",IF($B143&gt;=400,ROUND('201920 DATA'!AD143/$B143,2),"")))</f>
        <v>0.26</v>
      </c>
      <c r="O143" s="296">
        <f>IF(OR($B143="*",$B143&lt;400),"",IF(AND('201920 DATA'!AE143="*",$B143&gt;=400),"*",IF($B143&gt;=400,ROUND('201920 DATA'!AE143/$B143,2),"")))</f>
        <v>0.01</v>
      </c>
      <c r="P143" s="297"/>
      <c r="Q143" s="296">
        <f>IF(OR($B143="*",$B143&lt;400),"",IF(AND('201920 DATA'!FO143="*",$B143&gt;=400),"*",IF($B143&gt;=400,ROUND('201920 DATA'!FO143/$B143,2),"")))</f>
        <v>0.97</v>
      </c>
      <c r="R143" s="289">
        <f>IF(OR($C143="*",$C143&lt;400),"",IF(AND('201920 DATA'!F143="*",$C143&gt;=400),"*",IF($C143&gt;=400,ROUND('201920 DATA'!F143/$C143,2),"")))</f>
        <v>0</v>
      </c>
      <c r="S143" s="289">
        <f>IF(OR($C143="*",$C143&lt;400),"",IF(AND('201920 DATA'!G143="*",$C143&gt;=400),"*",IF($C143&gt;=400,ROUND('201920 DATA'!G143/$C143,2),"")))</f>
        <v>0</v>
      </c>
      <c r="T143" s="289">
        <f>IF(OR($C143="*",$C143&lt;400),"",IF(AND('201920 DATA'!H143="*",$C143&gt;=400),"*",IF($C143&gt;=400,ROUND('201920 DATA'!H143/$C143,2),"")))</f>
        <v>1</v>
      </c>
      <c r="U143" s="289">
        <f>IF(OR($C143="*",$C143&lt;400),"",IF(AND('201920 DATA'!FP143="*",$C143&gt;=400),"*",IF($C143&gt;=400,ROUND('201920 DATA'!FP143/$C143,2),"")))</f>
        <v>0</v>
      </c>
      <c r="V143" s="312">
        <f>IF(OR($D143="*",$D143&lt;400),"",IF(AND('201920 DATA'!M143="*",$D143&gt;=400),"*",IF($D143&gt;=400,ROUND('201920 DATA'!M143/$D143,2),"")))</f>
        <v>0.01</v>
      </c>
      <c r="W143" s="312">
        <f>IF(OR($D143="*",$D143&lt;400),"",IF(AND('201920 DATA'!N143="*",$D143&gt;=400),"*",IF($D143&gt;=400,ROUND('201920 DATA'!N143/$D143,2),"")))</f>
        <v>0.16</v>
      </c>
      <c r="X143" s="312">
        <f>IF(OR($D143="*",$D143&lt;400),"",IF(AND('201920 DATA'!O143="*",$D143&gt;=400),"*",IF($D143&gt;=400,ROUND('201920 DATA'!O143/$D143,2),"")))</f>
        <v>0.3</v>
      </c>
      <c r="Y143" s="312">
        <f>IF(OR($D143="*",$D143&lt;400),"",IF(AND('201920 DATA'!P143="*",$D143&gt;=400),"*",IF($D143&gt;=400,ROUND('201920 DATA'!P143/$D143,2),"")))</f>
        <v>0.26</v>
      </c>
      <c r="Z143" s="312">
        <f>IF(OR($D143="*",$D143&lt;400),"",IF(AND('201920 DATA'!Q143="*",$D143&gt;=400),"*",IF($D143&gt;=400,ROUND('201920 DATA'!Q143/$D143,2),"")))</f>
        <v>0.24</v>
      </c>
      <c r="AA143" s="312">
        <f>IF(OR($D143="*",$D143&lt;400),"",IF(AND('201920 DATA'!R143="*",$D143&gt;=400),"*",IF($D143&gt;=400,ROUND('201920 DATA'!R143/$D143,2),"")))</f>
        <v>0.03</v>
      </c>
      <c r="AB143" s="312">
        <f>IF(OR($D143="*",$D143&lt;400),"",IF(AND('201920 DATA'!S143="*",$D143&gt;=400),"*",IF($D143&gt;=400,ROUND('201920 DATA'!S143/$D143,2),"")))</f>
        <v>0</v>
      </c>
      <c r="AC143" s="312">
        <f>IF(OR($D143="*",$D143&lt;400),"",IF(AND('201920 DATA'!T143="*",$D143&gt;=400),"*",IF($D143&gt;=400,ROUND('201920 DATA'!T143/$D143,2),"")))</f>
        <v>0</v>
      </c>
      <c r="AD143" s="289" t="str">
        <f>IF(OR($C143="*",$C143&lt;400),"",IF(AND('201920 DATA'!BC143="*",$C143&gt;=400),"*",IF($C143&gt;=400,ROUND('201920 DATA'!BC143/$C143,2),"")))</f>
        <v>*</v>
      </c>
      <c r="AE143" s="289">
        <f>IF(OR($C143="*",$C143&lt;400),"",IF(AND('201920 DATA'!BD143="*",$C143&gt;=400),"*",IF($C143&gt;=400,ROUND('201920 DATA'!BD143/$C143,2),"")))</f>
        <v>0.02</v>
      </c>
      <c r="AF143" s="289">
        <f>IF(OR($C143="*",$C143&lt;400),"",IF(AND('201920 DATA'!BE143="*",$C143&gt;=400),"*",IF($C143&gt;=400,ROUND('201920 DATA'!BE143/$C143,2),"")))</f>
        <v>0</v>
      </c>
      <c r="AG143" s="289" t="str">
        <f>IF(OR($C143="*",$C143&lt;400),"",IF(AND('201920 DATA'!BF143="*",$C143&gt;=400),"*",IF($C143&gt;=400,ROUND('201920 DATA'!BF143/$C143,2),"")))</f>
        <v>*</v>
      </c>
      <c r="AH143" s="289" t="str">
        <f>IF(OR($C143="*",$C143&lt;400),"",IF(AND('201920 DATA'!BG143="*",$C143&gt;=400),"*",IF($C143&gt;=400,ROUND('201920 DATA'!BG143/$C143,2),"")))</f>
        <v>*</v>
      </c>
      <c r="AI143" s="289">
        <f>IF(OR($C143="*",$C143&lt;400),"",IF(AND('201920 DATA'!BH143="*",$C143&gt;=400),"*",IF($C143&gt;=400,ROUND('201920 DATA'!BH143/$C143,2),"")))</f>
        <v>0.02</v>
      </c>
      <c r="AJ143" s="289">
        <f>IF(OR($C143="*",$C143&lt;400),"",IF(AND('201920 DATA'!BI143="*",$C143&gt;=400),"*",IF($C143&gt;=400,ROUND('201920 DATA'!BI143/$C143,2),"")))</f>
        <v>0.3</v>
      </c>
      <c r="AK143" s="289">
        <f>IF(OR($C143="*",$C143&lt;400),"",IF(AND('201920 DATA'!BJ143="*",$C143&gt;=400),"*",IF($C143&gt;=400,ROUND('201920 DATA'!BJ143/$C143,2),"")))</f>
        <v>0.01</v>
      </c>
      <c r="AL143" s="289">
        <f>IF(OR($C143="*",$C143&lt;400),"",IF(AND('201920 DATA'!BK143="*",$C143&gt;=400),"*",IF($C143&gt;=400,ROUND('201920 DATA'!BK143/$C143,2),"")))</f>
        <v>0.02</v>
      </c>
      <c r="AM143" s="289">
        <f>IF(OR($C143="*",$C143&lt;400),"",IF(AND('201920 DATA'!BL143="*",$C143&gt;=400),"*",IF($C143&gt;=400,ROUND('201920 DATA'!BL143/$C143,2),"")))</f>
        <v>0.04</v>
      </c>
      <c r="AN143" s="289">
        <f>IF(OR($C143="*",$C143&lt;400),"",IF(AND('201920 DATA'!BM143="*",$C143&gt;=400),"*",IF($C143&gt;=400,ROUND('201920 DATA'!BM143/$C143,2),"")))</f>
        <v>0.11</v>
      </c>
      <c r="AO143" s="289">
        <f>IF(OR($C143="*",$C143&lt;400),"",IF(AND('201920 DATA'!BN143="*",$C143&gt;=400),"*",IF($C143&gt;=400,ROUND('201920 DATA'!BN143/$C143,2),"")))</f>
        <v>0</v>
      </c>
      <c r="AP143" s="289">
        <f>IF(OR($C143="*",$C143&lt;400),"",IF(AND('201920 DATA'!BO143="*",$C143&gt;=400),"*",IF($C143&gt;=400,ROUND('201920 DATA'!BO143/$C143,2),"")))</f>
        <v>0.28999999999999998</v>
      </c>
      <c r="AQ143" s="289">
        <f>IF(OR($C143="*",$C143&lt;400),"",IF(AND('201920 DATA'!BP143="*",$C143&gt;=400),"*",IF($C143&gt;=400,ROUND('201920 DATA'!BP143/$C143,2),"")))</f>
        <v>0.11</v>
      </c>
      <c r="AR143" s="289">
        <f>IF(OR($C143="*",$C143&lt;400),"",IF(AND('201920 DATA'!BQ143="*",$C143&gt;=400),"*",IF($C143&gt;=400,ROUND('201920 DATA'!BQ143/$C143,2),"")))</f>
        <v>0</v>
      </c>
      <c r="AS143" s="289">
        <f>IF(OR($C143="*",$C143&lt;400),"",IF(AND('201920 DATA'!BR143="*",$C143&gt;=400),"*",IF($C143&gt;=400,ROUND('201920 DATA'!BR143/$C143,2),"")))</f>
        <v>0</v>
      </c>
      <c r="AT143" s="289" t="str">
        <f>IF(OR($C143="*",$C143&lt;400),"",IF(AND('201920 DATA'!BS143="*",$C143&gt;=400),"*",IF($C143&gt;=400,ROUND('201920 DATA'!BS143/$C143,2),"")))</f>
        <v>*</v>
      </c>
      <c r="AU143" s="289">
        <f>IF(OR($C143="*",$C143&lt;400),"",IF(AND('201920 DATA'!BT143="*",$C143&gt;=400),"*",IF($C143&gt;=400,ROUND('201920 DATA'!BT143/$C143,2),"")))</f>
        <v>0.04</v>
      </c>
      <c r="AV143" s="289">
        <f>IF(OR($C143="*",$C143&lt;400),"",IF(AND('201920 DATA'!BU143="*",$C143&gt;=400),"*",IF($C143&gt;=400,ROUND('201920 DATA'!BU143/$C143,2),"")))</f>
        <v>0.01</v>
      </c>
      <c r="AW143" s="289">
        <f>IF(OR($C143="*",$C143&lt;400),"",IF(AND('201920 DATA'!BV143="*",$C143&gt;=400),"*",IF($C143&gt;=400,ROUND('201920 DATA'!BV143/$C143,2),"")))</f>
        <v>0</v>
      </c>
      <c r="AX143" s="289">
        <f>IF(OR($C143="*",$C143&lt;400),"",IF(AND('201920 DATA'!BW143="*",$C143&gt;=400),"*",IF($C143&gt;=400,ROUND('201920 DATA'!BW143/$C143,2),"")))</f>
        <v>0.03</v>
      </c>
      <c r="AZ143" s="365">
        <v>4630</v>
      </c>
    </row>
    <row r="144" spans="1:52" x14ac:dyDescent="0.2">
      <c r="A144" s="373" t="s">
        <v>315</v>
      </c>
      <c r="B144" s="287">
        <f>'201920 DATA'!B144</f>
        <v>3895</v>
      </c>
      <c r="C144" s="288">
        <f>'201920 DATA'!C144</f>
        <v>3895</v>
      </c>
      <c r="D144" s="293">
        <f>'201920 DATA'!FQ144</f>
        <v>3885</v>
      </c>
      <c r="F144" s="313">
        <f t="shared" si="4"/>
        <v>-0.08</v>
      </c>
      <c r="G144" s="295">
        <f t="shared" si="5"/>
        <v>1</v>
      </c>
      <c r="H144" s="289">
        <f>IF(OR($C144="*",$C144&lt;400),"",IF(AND('201920 DATA'!F144="*",$C144&gt;=400),"*",IF($C144&gt;=400,ROUND('201920 DATA'!F144/$C144,2),"")))</f>
        <v>0</v>
      </c>
      <c r="I144" s="296">
        <f>IF(OR($B144="*",$B144&lt;400),"",IF(AND('201920 DATA'!Y144="*",$B144&gt;=400),"*",IF($B144&gt;=400,ROUND('201920 DATA'!Y144/$B144,2),"")))</f>
        <v>0</v>
      </c>
      <c r="J144" s="296">
        <f>IF(OR($B144="*",$B144&lt;400),"",IF(AND('201920 DATA'!Z144="*",$B144&gt;=400),"*",IF($B144&gt;=400,ROUND('201920 DATA'!Z144/$B144,2),"")))</f>
        <v>0.08</v>
      </c>
      <c r="K144" s="296">
        <f>IF(OR($B144="*",$B144&lt;400),"",IF(AND('201920 DATA'!AA144="*",$B144&gt;=400),"*",IF($B144&gt;=400,ROUND('201920 DATA'!AA144/$B144,2),"")))</f>
        <v>0.19</v>
      </c>
      <c r="L144" s="296">
        <f>IF(OR($B144="*",$B144&lt;400),"",IF(AND('201920 DATA'!AB144="*",$B144&gt;=400),"*",IF($B144&gt;=400,ROUND('201920 DATA'!AB144/$B144,2),"")))</f>
        <v>0.33</v>
      </c>
      <c r="M144" s="296">
        <f>IF(OR($B144="*",$B144&lt;400),"",IF(AND('201920 DATA'!AC144="*",$B144&gt;=400),"*",IF($B144&gt;=400,ROUND('201920 DATA'!AC144/$B144,2),"")))</f>
        <v>0.28000000000000003</v>
      </c>
      <c r="N144" s="296">
        <f>IF(OR($B144="*",$B144&lt;400),"",IF(AND('201920 DATA'!AD144="*",$B144&gt;=400),"*",IF($B144&gt;=400,ROUND('201920 DATA'!AD144/$B144,2),"")))</f>
        <v>0.11</v>
      </c>
      <c r="O144" s="296" t="str">
        <f>IF(OR($B144="*",$B144&lt;400),"",IF(AND('201920 DATA'!AE144="*",$B144&gt;=400),"*",IF($B144&gt;=400,ROUND('201920 DATA'!AE144/$B144,2),"")))</f>
        <v>*</v>
      </c>
      <c r="P144" s="297"/>
      <c r="Q144" s="296">
        <f>IF(OR($B144="*",$B144&lt;400),"",IF(AND('201920 DATA'!FO144="*",$B144&gt;=400),"*",IF($B144&gt;=400,ROUND('201920 DATA'!FO144/$B144,2),"")))</f>
        <v>0.96</v>
      </c>
      <c r="R144" s="289">
        <f>IF(OR($C144="*",$C144&lt;400),"",IF(AND('201920 DATA'!F144="*",$C144&gt;=400),"*",IF($C144&gt;=400,ROUND('201920 DATA'!F144/$C144,2),"")))</f>
        <v>0</v>
      </c>
      <c r="S144" s="289" t="str">
        <f>IF(OR($C144="*",$C144&lt;400),"",IF(AND('201920 DATA'!G144="*",$C144&gt;=400),"*",IF($C144&gt;=400,ROUND('201920 DATA'!G144/$C144,2),"")))</f>
        <v>*</v>
      </c>
      <c r="T144" s="289">
        <f>IF(OR($C144="*",$C144&lt;400),"",IF(AND('201920 DATA'!H144="*",$C144&gt;=400),"*",IF($C144&gt;=400,ROUND('201920 DATA'!H144/$C144,2),"")))</f>
        <v>1</v>
      </c>
      <c r="U144" s="289">
        <f>IF(OR($C144="*",$C144&lt;400),"",IF(AND('201920 DATA'!FP144="*",$C144&gt;=400),"*",IF($C144&gt;=400,ROUND('201920 DATA'!FP144/$C144,2),"")))</f>
        <v>0</v>
      </c>
      <c r="V144" s="312">
        <f>IF(OR($D144="*",$D144&lt;400),"",IF(AND('201920 DATA'!M144="*",$D144&gt;=400),"*",IF($D144&gt;=400,ROUND('201920 DATA'!M144/$D144,2),"")))</f>
        <v>0.01</v>
      </c>
      <c r="W144" s="312">
        <f>IF(OR($D144="*",$D144&lt;400),"",IF(AND('201920 DATA'!N144="*",$D144&gt;=400),"*",IF($D144&gt;=400,ROUND('201920 DATA'!N144/$D144,2),"")))</f>
        <v>0.12</v>
      </c>
      <c r="X144" s="312">
        <f>IF(OR($D144="*",$D144&lt;400),"",IF(AND('201920 DATA'!O144="*",$D144&gt;=400),"*",IF($D144&gt;=400,ROUND('201920 DATA'!O144/$D144,2),"")))</f>
        <v>0.4</v>
      </c>
      <c r="Y144" s="312">
        <f>IF(OR($D144="*",$D144&lt;400),"",IF(AND('201920 DATA'!P144="*",$D144&gt;=400),"*",IF($D144&gt;=400,ROUND('201920 DATA'!P144/$D144,2),"")))</f>
        <v>0.33</v>
      </c>
      <c r="Z144" s="312">
        <f>IF(OR($D144="*",$D144&lt;400),"",IF(AND('201920 DATA'!Q144="*",$D144&gt;=400),"*",IF($D144&gt;=400,ROUND('201920 DATA'!Q144/$D144,2),"")))</f>
        <v>0.14000000000000001</v>
      </c>
      <c r="AA144" s="312">
        <f>IF(OR($D144="*",$D144&lt;400),"",IF(AND('201920 DATA'!R144="*",$D144&gt;=400),"*",IF($D144&gt;=400,ROUND('201920 DATA'!R144/$D144,2),"")))</f>
        <v>0.01</v>
      </c>
      <c r="AB144" s="312">
        <f>IF(OR($D144="*",$D144&lt;400),"",IF(AND('201920 DATA'!S144="*",$D144&gt;=400),"*",IF($D144&gt;=400,ROUND('201920 DATA'!S144/$D144,2),"")))</f>
        <v>0</v>
      </c>
      <c r="AC144" s="312">
        <f>IF(OR($D144="*",$D144&lt;400),"",IF(AND('201920 DATA'!T144="*",$D144&gt;=400),"*",IF($D144&gt;=400,ROUND('201920 DATA'!T144/$D144,2),"")))</f>
        <v>0</v>
      </c>
      <c r="AD144" s="289">
        <f>IF(OR($C144="*",$C144&lt;400),"",IF(AND('201920 DATA'!BC144="*",$C144&gt;=400),"*",IF($C144&gt;=400,ROUND('201920 DATA'!BC144/$C144,2),"")))</f>
        <v>0</v>
      </c>
      <c r="AE144" s="289">
        <f>IF(OR($C144="*",$C144&lt;400),"",IF(AND('201920 DATA'!BD144="*",$C144&gt;=400),"*",IF($C144&gt;=400,ROUND('201920 DATA'!BD144/$C144,2),"")))</f>
        <v>0.02</v>
      </c>
      <c r="AF144" s="289" t="str">
        <f>IF(OR($C144="*",$C144&lt;400),"",IF(AND('201920 DATA'!BE144="*",$C144&gt;=400),"*",IF($C144&gt;=400,ROUND('201920 DATA'!BE144/$C144,2),"")))</f>
        <v>*</v>
      </c>
      <c r="AG144" s="289">
        <f>IF(OR($C144="*",$C144&lt;400),"",IF(AND('201920 DATA'!BF144="*",$C144&gt;=400),"*",IF($C144&gt;=400,ROUND('201920 DATA'!BF144/$C144,2),"")))</f>
        <v>0</v>
      </c>
      <c r="AH144" s="289">
        <f>IF(OR($C144="*",$C144&lt;400),"",IF(AND('201920 DATA'!BG144="*",$C144&gt;=400),"*",IF($C144&gt;=400,ROUND('201920 DATA'!BG144/$C144,2),"")))</f>
        <v>0</v>
      </c>
      <c r="AI144" s="289">
        <f>IF(OR($C144="*",$C144&lt;400),"",IF(AND('201920 DATA'!BH144="*",$C144&gt;=400),"*",IF($C144&gt;=400,ROUND('201920 DATA'!BH144/$C144,2),"")))</f>
        <v>0.03</v>
      </c>
      <c r="AJ144" s="289">
        <f>IF(OR($C144="*",$C144&lt;400),"",IF(AND('201920 DATA'!BI144="*",$C144&gt;=400),"*",IF($C144&gt;=400,ROUND('201920 DATA'!BI144/$C144,2),"")))</f>
        <v>0</v>
      </c>
      <c r="AK144" s="289">
        <f>IF(OR($C144="*",$C144&lt;400),"",IF(AND('201920 DATA'!BJ144="*",$C144&gt;=400),"*",IF($C144&gt;=400,ROUND('201920 DATA'!BJ144/$C144,2),"")))</f>
        <v>0</v>
      </c>
      <c r="AL144" s="289">
        <f>IF(OR($C144="*",$C144&lt;400),"",IF(AND('201920 DATA'!BK144="*",$C144&gt;=400),"*",IF($C144&gt;=400,ROUND('201920 DATA'!BK144/$C144,2),"")))</f>
        <v>0.03</v>
      </c>
      <c r="AM144" s="289" t="str">
        <f>IF(OR($C144="*",$C144&lt;400),"",IF(AND('201920 DATA'!BL144="*",$C144&gt;=400),"*",IF($C144&gt;=400,ROUND('201920 DATA'!BL144/$C144,2),"")))</f>
        <v>*</v>
      </c>
      <c r="AN144" s="289">
        <f>IF(OR($C144="*",$C144&lt;400),"",IF(AND('201920 DATA'!BM144="*",$C144&gt;=400),"*",IF($C144&gt;=400,ROUND('201920 DATA'!BM144/$C144,2),"")))</f>
        <v>0.19</v>
      </c>
      <c r="AO144" s="289">
        <f>IF(OR($C144="*",$C144&lt;400),"",IF(AND('201920 DATA'!BN144="*",$C144&gt;=400),"*",IF($C144&gt;=400,ROUND('201920 DATA'!BN144/$C144,2),"")))</f>
        <v>0.01</v>
      </c>
      <c r="AP144" s="289">
        <f>IF(OR($C144="*",$C144&lt;400),"",IF(AND('201920 DATA'!BO144="*",$C144&gt;=400),"*",IF($C144&gt;=400,ROUND('201920 DATA'!BO144/$C144,2),"")))</f>
        <v>0.4</v>
      </c>
      <c r="AQ144" s="289">
        <f>IF(OR($C144="*",$C144&lt;400),"",IF(AND('201920 DATA'!BP144="*",$C144&gt;=400),"*",IF($C144&gt;=400,ROUND('201920 DATA'!BP144/$C144,2),"")))</f>
        <v>0.2</v>
      </c>
      <c r="AR144" s="289">
        <f>IF(OR($C144="*",$C144&lt;400),"",IF(AND('201920 DATA'!BQ144="*",$C144&gt;=400),"*",IF($C144&gt;=400,ROUND('201920 DATA'!BQ144/$C144,2),"")))</f>
        <v>0</v>
      </c>
      <c r="AS144" s="289">
        <f>IF(OR($C144="*",$C144&lt;400),"",IF(AND('201920 DATA'!BR144="*",$C144&gt;=400),"*",IF($C144&gt;=400,ROUND('201920 DATA'!BR144/$C144,2),"")))</f>
        <v>0</v>
      </c>
      <c r="AT144" s="289" t="str">
        <f>IF(OR($C144="*",$C144&lt;400),"",IF(AND('201920 DATA'!BS144="*",$C144&gt;=400),"*",IF($C144&gt;=400,ROUND('201920 DATA'!BS144/$C144,2),"")))</f>
        <v>*</v>
      </c>
      <c r="AU144" s="289">
        <f>IF(OR($C144="*",$C144&lt;400),"",IF(AND('201920 DATA'!BT144="*",$C144&gt;=400),"*",IF($C144&gt;=400,ROUND('201920 DATA'!BT144/$C144,2),"")))</f>
        <v>0.08</v>
      </c>
      <c r="AV144" s="289">
        <f>IF(OR($C144="*",$C144&lt;400),"",IF(AND('201920 DATA'!BU144="*",$C144&gt;=400),"*",IF($C144&gt;=400,ROUND('201920 DATA'!BU144/$C144,2),"")))</f>
        <v>0.02</v>
      </c>
      <c r="AW144" s="289">
        <f>IF(OR($C144="*",$C144&lt;400),"",IF(AND('201920 DATA'!BV144="*",$C144&gt;=400),"*",IF($C144&gt;=400,ROUND('201920 DATA'!BV144/$C144,2),"")))</f>
        <v>0</v>
      </c>
      <c r="AX144" s="289">
        <f>IF(OR($C144="*",$C144&lt;400),"",IF(AND('201920 DATA'!BW144="*",$C144&gt;=400),"*",IF($C144&gt;=400,ROUND('201920 DATA'!BW144/$C144,2),"")))</f>
        <v>0.02</v>
      </c>
      <c r="AZ144" s="365">
        <v>4225</v>
      </c>
    </row>
    <row r="145" spans="1:52" x14ac:dyDescent="0.2">
      <c r="A145" s="373" t="s">
        <v>316</v>
      </c>
      <c r="B145" s="287">
        <f>'201920 DATA'!B145</f>
        <v>2755</v>
      </c>
      <c r="C145" s="288">
        <f>'201920 DATA'!C145</f>
        <v>2755</v>
      </c>
      <c r="D145" s="293">
        <f>'201920 DATA'!FQ145</f>
        <v>2750</v>
      </c>
      <c r="F145" s="313">
        <f t="shared" si="4"/>
        <v>-0.08</v>
      </c>
      <c r="G145" s="295">
        <f t="shared" si="5"/>
        <v>1</v>
      </c>
      <c r="H145" s="289">
        <f>IF(OR($C145="*",$C145&lt;400),"",IF(AND('201920 DATA'!F145="*",$C145&gt;=400),"*",IF($C145&gt;=400,ROUND('201920 DATA'!F145/$C145,2),"")))</f>
        <v>0</v>
      </c>
      <c r="I145" s="296">
        <f>IF(OR($B145="*",$B145&lt;400),"",IF(AND('201920 DATA'!Y145="*",$B145&gt;=400),"*",IF($B145&gt;=400,ROUND('201920 DATA'!Y145/$B145,2),"")))</f>
        <v>0</v>
      </c>
      <c r="J145" s="296">
        <f>IF(OR($B145="*",$B145&lt;400),"",IF(AND('201920 DATA'!Z145="*",$B145&gt;=400),"*",IF($B145&gt;=400,ROUND('201920 DATA'!Z145/$B145,2),"")))</f>
        <v>7.0000000000000007E-2</v>
      </c>
      <c r="K145" s="296">
        <f>IF(OR($B145="*",$B145&lt;400),"",IF(AND('201920 DATA'!AA145="*",$B145&gt;=400),"*",IF($B145&gt;=400,ROUND('201920 DATA'!AA145/$B145,2),"")))</f>
        <v>0.17</v>
      </c>
      <c r="L145" s="296">
        <f>IF(OR($B145="*",$B145&lt;400),"",IF(AND('201920 DATA'!AB145="*",$B145&gt;=400),"*",IF($B145&gt;=400,ROUND('201920 DATA'!AB145/$B145,2),"")))</f>
        <v>0.33</v>
      </c>
      <c r="M145" s="296">
        <f>IF(OR($B145="*",$B145&lt;400),"",IF(AND('201920 DATA'!AC145="*",$B145&gt;=400),"*",IF($B145&gt;=400,ROUND('201920 DATA'!AC145/$B145,2),"")))</f>
        <v>0.32</v>
      </c>
      <c r="N145" s="296">
        <f>IF(OR($B145="*",$B145&lt;400),"",IF(AND('201920 DATA'!AD145="*",$B145&gt;=400),"*",IF($B145&gt;=400,ROUND('201920 DATA'!AD145/$B145,2),"")))</f>
        <v>0.11</v>
      </c>
      <c r="O145" s="296" t="str">
        <f>IF(OR($B145="*",$B145&lt;400),"",IF(AND('201920 DATA'!AE145="*",$B145&gt;=400),"*",IF($B145&gt;=400,ROUND('201920 DATA'!AE145/$B145,2),"")))</f>
        <v>*</v>
      </c>
      <c r="P145" s="297"/>
      <c r="Q145" s="296">
        <f>IF(OR($B145="*",$B145&lt;400),"",IF(AND('201920 DATA'!FO145="*",$B145&gt;=400),"*",IF($B145&gt;=400,ROUND('201920 DATA'!FO145/$B145,2),"")))</f>
        <v>0.96</v>
      </c>
      <c r="R145" s="289">
        <f>IF(OR($C145="*",$C145&lt;400),"",IF(AND('201920 DATA'!F145="*",$C145&gt;=400),"*",IF($C145&gt;=400,ROUND('201920 DATA'!F145/$C145,2),"")))</f>
        <v>0</v>
      </c>
      <c r="S145" s="289">
        <f>IF(OR($C145="*",$C145&lt;400),"",IF(AND('201920 DATA'!G145="*",$C145&gt;=400),"*",IF($C145&gt;=400,ROUND('201920 DATA'!G145/$C145,2),"")))</f>
        <v>0</v>
      </c>
      <c r="T145" s="289">
        <f>IF(OR($C145="*",$C145&lt;400),"",IF(AND('201920 DATA'!H145="*",$C145&gt;=400),"*",IF($C145&gt;=400,ROUND('201920 DATA'!H145/$C145,2),"")))</f>
        <v>1</v>
      </c>
      <c r="U145" s="289">
        <f>IF(OR($C145="*",$C145&lt;400),"",IF(AND('201920 DATA'!FP145="*",$C145&gt;=400),"*",IF($C145&gt;=400,ROUND('201920 DATA'!FP145/$C145,2),"")))</f>
        <v>0</v>
      </c>
      <c r="V145" s="312">
        <f>IF(OR($D145="*",$D145&lt;400),"",IF(AND('201920 DATA'!M145="*",$D145&gt;=400),"*",IF($D145&gt;=400,ROUND('201920 DATA'!M145/$D145,2),"")))</f>
        <v>0.02</v>
      </c>
      <c r="W145" s="312">
        <f>IF(OR($D145="*",$D145&lt;400),"",IF(AND('201920 DATA'!N145="*",$D145&gt;=400),"*",IF($D145&gt;=400,ROUND('201920 DATA'!N145/$D145,2),"")))</f>
        <v>0.2</v>
      </c>
      <c r="X145" s="312">
        <f>IF(OR($D145="*",$D145&lt;400),"",IF(AND('201920 DATA'!O145="*",$D145&gt;=400),"*",IF($D145&gt;=400,ROUND('201920 DATA'!O145/$D145,2),"")))</f>
        <v>0.4</v>
      </c>
      <c r="Y145" s="312">
        <f>IF(OR($D145="*",$D145&lt;400),"",IF(AND('201920 DATA'!P145="*",$D145&gt;=400),"*",IF($D145&gt;=400,ROUND('201920 DATA'!P145/$D145,2),"")))</f>
        <v>0.23</v>
      </c>
      <c r="Z145" s="312">
        <f>IF(OR($D145="*",$D145&lt;400),"",IF(AND('201920 DATA'!Q145="*",$D145&gt;=400),"*",IF($D145&gt;=400,ROUND('201920 DATA'!Q145/$D145,2),"")))</f>
        <v>0.15</v>
      </c>
      <c r="AA145" s="312">
        <f>IF(OR($D145="*",$D145&lt;400),"",IF(AND('201920 DATA'!R145="*",$D145&gt;=400),"*",IF($D145&gt;=400,ROUND('201920 DATA'!R145/$D145,2),"")))</f>
        <v>0.01</v>
      </c>
      <c r="AB145" s="312" t="str">
        <f>IF(OR($D145="*",$D145&lt;400),"",IF(AND('201920 DATA'!S145="*",$D145&gt;=400),"*",IF($D145&gt;=400,ROUND('201920 DATA'!S145/$D145,2),"")))</f>
        <v>*</v>
      </c>
      <c r="AC145" s="312">
        <f>IF(OR($D145="*",$D145&lt;400),"",IF(AND('201920 DATA'!T145="*",$D145&gt;=400),"*",IF($D145&gt;=400,ROUND('201920 DATA'!T145/$D145,2),"")))</f>
        <v>0</v>
      </c>
      <c r="AD145" s="289" t="str">
        <f>IF(OR($C145="*",$C145&lt;400),"",IF(AND('201920 DATA'!BC145="*",$C145&gt;=400),"*",IF($C145&gt;=400,ROUND('201920 DATA'!BC145/$C145,2),"")))</f>
        <v>*</v>
      </c>
      <c r="AE145" s="289">
        <f>IF(OR($C145="*",$C145&lt;400),"",IF(AND('201920 DATA'!BD145="*",$C145&gt;=400),"*",IF($C145&gt;=400,ROUND('201920 DATA'!BD145/$C145,2),"")))</f>
        <v>0.01</v>
      </c>
      <c r="AF145" s="289" t="str">
        <f>IF(OR($C145="*",$C145&lt;400),"",IF(AND('201920 DATA'!BE145="*",$C145&gt;=400),"*",IF($C145&gt;=400,ROUND('201920 DATA'!BE145/$C145,2),"")))</f>
        <v>*</v>
      </c>
      <c r="AG145" s="289" t="str">
        <f>IF(OR($C145="*",$C145&lt;400),"",IF(AND('201920 DATA'!BF145="*",$C145&gt;=400),"*",IF($C145&gt;=400,ROUND('201920 DATA'!BF145/$C145,2),"")))</f>
        <v>*</v>
      </c>
      <c r="AH145" s="289" t="str">
        <f>IF(OR($C145="*",$C145&lt;400),"",IF(AND('201920 DATA'!BG145="*",$C145&gt;=400),"*",IF($C145&gt;=400,ROUND('201920 DATA'!BG145/$C145,2),"")))</f>
        <v>*</v>
      </c>
      <c r="AI145" s="289">
        <f>IF(OR($C145="*",$C145&lt;400),"",IF(AND('201920 DATA'!BH145="*",$C145&gt;=400),"*",IF($C145&gt;=400,ROUND('201920 DATA'!BH145/$C145,2),"")))</f>
        <v>0.05</v>
      </c>
      <c r="AJ145" s="289">
        <f>IF(OR($C145="*",$C145&lt;400),"",IF(AND('201920 DATA'!BI145="*",$C145&gt;=400),"*",IF($C145&gt;=400,ROUND('201920 DATA'!BI145/$C145,2),"")))</f>
        <v>0</v>
      </c>
      <c r="AK145" s="289" t="str">
        <f>IF(OR($C145="*",$C145&lt;400),"",IF(AND('201920 DATA'!BJ145="*",$C145&gt;=400),"*",IF($C145&gt;=400,ROUND('201920 DATA'!BJ145/$C145,2),"")))</f>
        <v>*</v>
      </c>
      <c r="AL145" s="289">
        <f>IF(OR($C145="*",$C145&lt;400),"",IF(AND('201920 DATA'!BK145="*",$C145&gt;=400),"*",IF($C145&gt;=400,ROUND('201920 DATA'!BK145/$C145,2),"")))</f>
        <v>0.03</v>
      </c>
      <c r="AM145" s="289">
        <f>IF(OR($C145="*",$C145&lt;400),"",IF(AND('201920 DATA'!BL145="*",$C145&gt;=400),"*",IF($C145&gt;=400,ROUND('201920 DATA'!BL145/$C145,2),"")))</f>
        <v>0.01</v>
      </c>
      <c r="AN145" s="289">
        <f>IF(OR($C145="*",$C145&lt;400),"",IF(AND('201920 DATA'!BM145="*",$C145&gt;=400),"*",IF($C145&gt;=400,ROUND('201920 DATA'!BM145/$C145,2),"")))</f>
        <v>0.17</v>
      </c>
      <c r="AO145" s="289">
        <f>IF(OR($C145="*",$C145&lt;400),"",IF(AND('201920 DATA'!BN145="*",$C145&gt;=400),"*",IF($C145&gt;=400,ROUND('201920 DATA'!BN145/$C145,2),"")))</f>
        <v>0</v>
      </c>
      <c r="AP145" s="289">
        <f>IF(OR($C145="*",$C145&lt;400),"",IF(AND('201920 DATA'!BO145="*",$C145&gt;=400),"*",IF($C145&gt;=400,ROUND('201920 DATA'!BO145/$C145,2),"")))</f>
        <v>0.52</v>
      </c>
      <c r="AQ145" s="289">
        <f>IF(OR($C145="*",$C145&lt;400),"",IF(AND('201920 DATA'!BP145="*",$C145&gt;=400),"*",IF($C145&gt;=400,ROUND('201920 DATA'!BP145/$C145,2),"")))</f>
        <v>0.13</v>
      </c>
      <c r="AR145" s="289">
        <f>IF(OR($C145="*",$C145&lt;400),"",IF(AND('201920 DATA'!BQ145="*",$C145&gt;=400),"*",IF($C145&gt;=400,ROUND('201920 DATA'!BQ145/$C145,2),"")))</f>
        <v>0</v>
      </c>
      <c r="AS145" s="289">
        <f>IF(OR($C145="*",$C145&lt;400),"",IF(AND('201920 DATA'!BR145="*",$C145&gt;=400),"*",IF($C145&gt;=400,ROUND('201920 DATA'!BR145/$C145,2),"")))</f>
        <v>0</v>
      </c>
      <c r="AT145" s="289" t="str">
        <f>IF(OR($C145="*",$C145&lt;400),"",IF(AND('201920 DATA'!BS145="*",$C145&gt;=400),"*",IF($C145&gt;=400,ROUND('201920 DATA'!BS145/$C145,2),"")))</f>
        <v>*</v>
      </c>
      <c r="AU145" s="289">
        <f>IF(OR($C145="*",$C145&lt;400),"",IF(AND('201920 DATA'!BT145="*",$C145&gt;=400),"*",IF($C145&gt;=400,ROUND('201920 DATA'!BT145/$C145,2),"")))</f>
        <v>0.03</v>
      </c>
      <c r="AV145" s="289">
        <f>IF(OR($C145="*",$C145&lt;400),"",IF(AND('201920 DATA'!BU145="*",$C145&gt;=400),"*",IF($C145&gt;=400,ROUND('201920 DATA'!BU145/$C145,2),"")))</f>
        <v>0.02</v>
      </c>
      <c r="AW145" s="289">
        <f>IF(OR($C145="*",$C145&lt;400),"",IF(AND('201920 DATA'!BV145="*",$C145&gt;=400),"*",IF($C145&gt;=400,ROUND('201920 DATA'!BV145/$C145,2),"")))</f>
        <v>0</v>
      </c>
      <c r="AX145" s="289">
        <f>IF(OR($C145="*",$C145&lt;400),"",IF(AND('201920 DATA'!BW145="*",$C145&gt;=400),"*",IF($C145&gt;=400,ROUND('201920 DATA'!BW145/$C145,2),"")))</f>
        <v>0.03</v>
      </c>
      <c r="AZ145" s="365">
        <v>2965</v>
      </c>
    </row>
    <row r="146" spans="1:52" x14ac:dyDescent="0.2">
      <c r="A146" s="373" t="s">
        <v>317</v>
      </c>
      <c r="B146" s="287">
        <f>'201920 DATA'!B146</f>
        <v>5130</v>
      </c>
      <c r="C146" s="288">
        <f>'201920 DATA'!C146</f>
        <v>5130</v>
      </c>
      <c r="D146" s="293">
        <f>'201920 DATA'!FQ146</f>
        <v>5085</v>
      </c>
      <c r="F146" s="313">
        <f t="shared" si="4"/>
        <v>-0.79</v>
      </c>
      <c r="G146" s="295">
        <f t="shared" si="5"/>
        <v>1</v>
      </c>
      <c r="H146" s="289">
        <f>IF(OR($C146="*",$C146&lt;400),"",IF(AND('201920 DATA'!F146="*",$C146&gt;=400),"*",IF($C146&gt;=400,ROUND('201920 DATA'!F146/$C146,2),"")))</f>
        <v>0</v>
      </c>
      <c r="I146" s="296">
        <f>IF(OR($B146="*",$B146&lt;400),"",IF(AND('201920 DATA'!Y146="*",$B146&gt;=400),"*",IF($B146&gt;=400,ROUND('201920 DATA'!Y146/$B146,2),"")))</f>
        <v>0</v>
      </c>
      <c r="J146" s="296">
        <f>IF(OR($B146="*",$B146&lt;400),"",IF(AND('201920 DATA'!Z146="*",$B146&gt;=400),"*",IF($B146&gt;=400,ROUND('201920 DATA'!Z146/$B146,2),"")))</f>
        <v>0.05</v>
      </c>
      <c r="K146" s="296">
        <f>IF(OR($B146="*",$B146&lt;400),"",IF(AND('201920 DATA'!AA146="*",$B146&gt;=400),"*",IF($B146&gt;=400,ROUND('201920 DATA'!AA146/$B146,2),"")))</f>
        <v>0.13</v>
      </c>
      <c r="L146" s="296">
        <f>IF(OR($B146="*",$B146&lt;400),"",IF(AND('201920 DATA'!AB146="*",$B146&gt;=400),"*",IF($B146&gt;=400,ROUND('201920 DATA'!AB146/$B146,2),"")))</f>
        <v>0.31</v>
      </c>
      <c r="M146" s="296">
        <f>IF(OR($B146="*",$B146&lt;400),"",IF(AND('201920 DATA'!AC146="*",$B146&gt;=400),"*",IF($B146&gt;=400,ROUND('201920 DATA'!AC146/$B146,2),"")))</f>
        <v>0.34</v>
      </c>
      <c r="N146" s="296">
        <f>IF(OR($B146="*",$B146&lt;400),"",IF(AND('201920 DATA'!AD146="*",$B146&gt;=400),"*",IF($B146&gt;=400,ROUND('201920 DATA'!AD146/$B146,2),"")))</f>
        <v>0.16</v>
      </c>
      <c r="O146" s="296">
        <f>IF(OR($B146="*",$B146&lt;400),"",IF(AND('201920 DATA'!AE146="*",$B146&gt;=400),"*",IF($B146&gt;=400,ROUND('201920 DATA'!AE146/$B146,2),"")))</f>
        <v>0</v>
      </c>
      <c r="P146" s="297"/>
      <c r="Q146" s="296">
        <f>IF(OR($B146="*",$B146&lt;400),"",IF(AND('201920 DATA'!FO146="*",$B146&gt;=400),"*",IF($B146&gt;=400,ROUND('201920 DATA'!FO146/$B146,2),"")))</f>
        <v>0.98</v>
      </c>
      <c r="R146" s="289">
        <f>IF(OR($C146="*",$C146&lt;400),"",IF(AND('201920 DATA'!F146="*",$C146&gt;=400),"*",IF($C146&gt;=400,ROUND('201920 DATA'!F146/$C146,2),"")))</f>
        <v>0</v>
      </c>
      <c r="S146" s="289" t="str">
        <f>IF(OR($C146="*",$C146&lt;400),"",IF(AND('201920 DATA'!G146="*",$C146&gt;=400),"*",IF($C146&gt;=400,ROUND('201920 DATA'!G146/$C146,2),"")))</f>
        <v>*</v>
      </c>
      <c r="T146" s="289">
        <f>IF(OR($C146="*",$C146&lt;400),"",IF(AND('201920 DATA'!H146="*",$C146&gt;=400),"*",IF($C146&gt;=400,ROUND('201920 DATA'!H146/$C146,2),"")))</f>
        <v>1</v>
      </c>
      <c r="U146" s="289">
        <f>IF(OR($C146="*",$C146&lt;400),"",IF(AND('201920 DATA'!FP146="*",$C146&gt;=400),"*",IF($C146&gt;=400,ROUND('201920 DATA'!FP146/$C146,2),"")))</f>
        <v>0</v>
      </c>
      <c r="V146" s="312">
        <f>IF(OR($D146="*",$D146&lt;400),"",IF(AND('201920 DATA'!M146="*",$D146&gt;=400),"*",IF($D146&gt;=400,ROUND('201920 DATA'!M146/$D146,2),"")))</f>
        <v>0.01</v>
      </c>
      <c r="W146" s="312">
        <f>IF(OR($D146="*",$D146&lt;400),"",IF(AND('201920 DATA'!N146="*",$D146&gt;=400),"*",IF($D146&gt;=400,ROUND('201920 DATA'!N146/$D146,2),"")))</f>
        <v>0.3</v>
      </c>
      <c r="X146" s="312">
        <f>IF(OR($D146="*",$D146&lt;400),"",IF(AND('201920 DATA'!O146="*",$D146&gt;=400),"*",IF($D146&gt;=400,ROUND('201920 DATA'!O146/$D146,2),"")))</f>
        <v>0.27</v>
      </c>
      <c r="Y146" s="312">
        <f>IF(OR($D146="*",$D146&lt;400),"",IF(AND('201920 DATA'!P146="*",$D146&gt;=400),"*",IF($D146&gt;=400,ROUND('201920 DATA'!P146/$D146,2),"")))</f>
        <v>0.25</v>
      </c>
      <c r="Z146" s="312">
        <f>IF(OR($D146="*",$D146&lt;400),"",IF(AND('201920 DATA'!Q146="*",$D146&gt;=400),"*",IF($D146&gt;=400,ROUND('201920 DATA'!Q146/$D146,2),"")))</f>
        <v>0.17</v>
      </c>
      <c r="AA146" s="312">
        <f>IF(OR($D146="*",$D146&lt;400),"",IF(AND('201920 DATA'!R146="*",$D146&gt;=400),"*",IF($D146&gt;=400,ROUND('201920 DATA'!R146/$D146,2),"")))</f>
        <v>0.01</v>
      </c>
      <c r="AB146" s="312">
        <f>IF(OR($D146="*",$D146&lt;400),"",IF(AND('201920 DATA'!S146="*",$D146&gt;=400),"*",IF($D146&gt;=400,ROUND('201920 DATA'!S146/$D146,2),"")))</f>
        <v>0</v>
      </c>
      <c r="AC146" s="312">
        <f>IF(OR($D146="*",$D146&lt;400),"",IF(AND('201920 DATA'!T146="*",$D146&gt;=400),"*",IF($D146&gt;=400,ROUND('201920 DATA'!T146/$D146,2),"")))</f>
        <v>0</v>
      </c>
      <c r="AD146" s="289" t="str">
        <f>IF(OR($C146="*",$C146&lt;400),"",IF(AND('201920 DATA'!BC146="*",$C146&gt;=400),"*",IF($C146&gt;=400,ROUND('201920 DATA'!BC146/$C146,2),"")))</f>
        <v>*</v>
      </c>
      <c r="AE146" s="289">
        <f>IF(OR($C146="*",$C146&lt;400),"",IF(AND('201920 DATA'!BD146="*",$C146&gt;=400),"*",IF($C146&gt;=400,ROUND('201920 DATA'!BD146/$C146,2),"")))</f>
        <v>0.01</v>
      </c>
      <c r="AF146" s="289">
        <f>IF(OR($C146="*",$C146&lt;400),"",IF(AND('201920 DATA'!BE146="*",$C146&gt;=400),"*",IF($C146&gt;=400,ROUND('201920 DATA'!BE146/$C146,2),"")))</f>
        <v>0</v>
      </c>
      <c r="AG146" s="289">
        <f>IF(OR($C146="*",$C146&lt;400),"",IF(AND('201920 DATA'!BF146="*",$C146&gt;=400),"*",IF($C146&gt;=400,ROUND('201920 DATA'!BF146/$C146,2),"")))</f>
        <v>0</v>
      </c>
      <c r="AH146" s="289" t="str">
        <f>IF(OR($C146="*",$C146&lt;400),"",IF(AND('201920 DATA'!BG146="*",$C146&gt;=400),"*",IF($C146&gt;=400,ROUND('201920 DATA'!BG146/$C146,2),"")))</f>
        <v>*</v>
      </c>
      <c r="AI146" s="289">
        <f>IF(OR($C146="*",$C146&lt;400),"",IF(AND('201920 DATA'!BH146="*",$C146&gt;=400),"*",IF($C146&gt;=400,ROUND('201920 DATA'!BH146/$C146,2),"")))</f>
        <v>0.02</v>
      </c>
      <c r="AJ146" s="289">
        <f>IF(OR($C146="*",$C146&lt;400),"",IF(AND('201920 DATA'!BI146="*",$C146&gt;=400),"*",IF($C146&gt;=400,ROUND('201920 DATA'!BI146/$C146,2),"")))</f>
        <v>0</v>
      </c>
      <c r="AK146" s="289">
        <f>IF(OR($C146="*",$C146&lt;400),"",IF(AND('201920 DATA'!BJ146="*",$C146&gt;=400),"*",IF($C146&gt;=400,ROUND('201920 DATA'!BJ146/$C146,2),"")))</f>
        <v>0</v>
      </c>
      <c r="AL146" s="289">
        <f>IF(OR($C146="*",$C146&lt;400),"",IF(AND('201920 DATA'!BK146="*",$C146&gt;=400),"*",IF($C146&gt;=400,ROUND('201920 DATA'!BK146/$C146,2),"")))</f>
        <v>0.02</v>
      </c>
      <c r="AM146" s="289">
        <f>IF(OR($C146="*",$C146&lt;400),"",IF(AND('201920 DATA'!BL146="*",$C146&gt;=400),"*",IF($C146&gt;=400,ROUND('201920 DATA'!BL146/$C146,2),"")))</f>
        <v>0.01</v>
      </c>
      <c r="AN146" s="289">
        <f>IF(OR($C146="*",$C146&lt;400),"",IF(AND('201920 DATA'!BM146="*",$C146&gt;=400),"*",IF($C146&gt;=400,ROUND('201920 DATA'!BM146/$C146,2),"")))</f>
        <v>0.13</v>
      </c>
      <c r="AO146" s="289">
        <f>IF(OR($C146="*",$C146&lt;400),"",IF(AND('201920 DATA'!BN146="*",$C146&gt;=400),"*",IF($C146&gt;=400,ROUND('201920 DATA'!BN146/$C146,2),"")))</f>
        <v>0.01</v>
      </c>
      <c r="AP146" s="289">
        <f>IF(OR($C146="*",$C146&lt;400),"",IF(AND('201920 DATA'!BO146="*",$C146&gt;=400),"*",IF($C146&gt;=400,ROUND('201920 DATA'!BO146/$C146,2),"")))</f>
        <v>0.73</v>
      </c>
      <c r="AQ146" s="289">
        <f>IF(OR($C146="*",$C146&lt;400),"",IF(AND('201920 DATA'!BP146="*",$C146&gt;=400),"*",IF($C146&gt;=400,ROUND('201920 DATA'!BP146/$C146,2),"")))</f>
        <v>0.02</v>
      </c>
      <c r="AR146" s="289">
        <f>IF(OR($C146="*",$C146&lt;400),"",IF(AND('201920 DATA'!BQ146="*",$C146&gt;=400),"*",IF($C146&gt;=400,ROUND('201920 DATA'!BQ146/$C146,2),"")))</f>
        <v>0</v>
      </c>
      <c r="AS146" s="289">
        <f>IF(OR($C146="*",$C146&lt;400),"",IF(AND('201920 DATA'!BR146="*",$C146&gt;=400),"*",IF($C146&gt;=400,ROUND('201920 DATA'!BR146/$C146,2),"")))</f>
        <v>0</v>
      </c>
      <c r="AT146" s="289">
        <f>IF(OR($C146="*",$C146&lt;400),"",IF(AND('201920 DATA'!BS146="*",$C146&gt;=400),"*",IF($C146&gt;=400,ROUND('201920 DATA'!BS146/$C146,2),"")))</f>
        <v>0</v>
      </c>
      <c r="AU146" s="289">
        <f>IF(OR($C146="*",$C146&lt;400),"",IF(AND('201920 DATA'!BT146="*",$C146&gt;=400),"*",IF($C146&gt;=400,ROUND('201920 DATA'!BT146/$C146,2),"")))</f>
        <v>0.02</v>
      </c>
      <c r="AV146" s="289">
        <f>IF(OR($C146="*",$C146&lt;400),"",IF(AND('201920 DATA'!BU146="*",$C146&gt;=400),"*",IF($C146&gt;=400,ROUND('201920 DATA'!BU146/$C146,2),"")))</f>
        <v>0.02</v>
      </c>
      <c r="AW146" s="289">
        <f>IF(OR($C146="*",$C146&lt;400),"",IF(AND('201920 DATA'!BV146="*",$C146&gt;=400),"*",IF($C146&gt;=400,ROUND('201920 DATA'!BV146/$C146,2),"")))</f>
        <v>0</v>
      </c>
      <c r="AX146" s="289">
        <f>IF(OR($C146="*",$C146&lt;400),"",IF(AND('201920 DATA'!BW146="*",$C146&gt;=400),"*",IF($C146&gt;=400,ROUND('201920 DATA'!BW146/$C146,2),"")))</f>
        <v>0</v>
      </c>
      <c r="AZ146" s="365">
        <v>9205</v>
      </c>
    </row>
    <row r="147" spans="1:52" x14ac:dyDescent="0.2">
      <c r="A147" s="373" t="s">
        <v>750</v>
      </c>
      <c r="B147" s="287">
        <f>'201920 DATA'!B147</f>
        <v>935</v>
      </c>
      <c r="C147" s="288">
        <f>'201920 DATA'!C147</f>
        <v>935</v>
      </c>
      <c r="D147" s="293">
        <f>'201920 DATA'!FQ147</f>
        <v>930</v>
      </c>
      <c r="F147" s="313">
        <f t="shared" si="4"/>
        <v>-0.27</v>
      </c>
      <c r="G147" s="295">
        <f t="shared" si="5"/>
        <v>1</v>
      </c>
      <c r="H147" s="289">
        <f>IF(OR($C147="*",$C147&lt;400),"",IF(AND('201920 DATA'!F147="*",$C147&gt;=400),"*",IF($C147&gt;=400,ROUND('201920 DATA'!F147/$C147,2),"")))</f>
        <v>0</v>
      </c>
      <c r="I147" s="296">
        <f>IF(OR($B147="*",$B147&lt;400),"",IF(AND('201920 DATA'!Y147="*",$B147&gt;=400),"*",IF($B147&gt;=400,ROUND('201920 DATA'!Y147/$B147,2),"")))</f>
        <v>0</v>
      </c>
      <c r="J147" s="296">
        <f>IF(OR($B147="*",$B147&lt;400),"",IF(AND('201920 DATA'!Z147="*",$B147&gt;=400),"*",IF($B147&gt;=400,ROUND('201920 DATA'!Z147/$B147,2),"")))</f>
        <v>0.08</v>
      </c>
      <c r="K147" s="296">
        <f>IF(OR($B147="*",$B147&lt;400),"",IF(AND('201920 DATA'!AA147="*",$B147&gt;=400),"*",IF($B147&gt;=400,ROUND('201920 DATA'!AA147/$B147,2),"")))</f>
        <v>0.2</v>
      </c>
      <c r="L147" s="296">
        <f>IF(OR($B147="*",$B147&lt;400),"",IF(AND('201920 DATA'!AB147="*",$B147&gt;=400),"*",IF($B147&gt;=400,ROUND('201920 DATA'!AB147/$B147,2),"")))</f>
        <v>0.32</v>
      </c>
      <c r="M147" s="296">
        <f>IF(OR($B147="*",$B147&lt;400),"",IF(AND('201920 DATA'!AC147="*",$B147&gt;=400),"*",IF($B147&gt;=400,ROUND('201920 DATA'!AC147/$B147,2),"")))</f>
        <v>0.28000000000000003</v>
      </c>
      <c r="N147" s="296">
        <f>IF(OR($B147="*",$B147&lt;400),"",IF(AND('201920 DATA'!AD147="*",$B147&gt;=400),"*",IF($B147&gt;=400,ROUND('201920 DATA'!AD147/$B147,2),"")))</f>
        <v>0.12</v>
      </c>
      <c r="O147" s="296" t="str">
        <f>IF(OR($B147="*",$B147&lt;400),"",IF(AND('201920 DATA'!AE147="*",$B147&gt;=400),"*",IF($B147&gt;=400,ROUND('201920 DATA'!AE147/$B147,2),"")))</f>
        <v>*</v>
      </c>
      <c r="P147" s="297"/>
      <c r="Q147" s="296">
        <f>IF(OR($B147="*",$B147&lt;400),"",IF(AND('201920 DATA'!FO147="*",$B147&gt;=400),"*",IF($B147&gt;=400,ROUND('201920 DATA'!FO147/$B147,2),"")))</f>
        <v>0.98</v>
      </c>
      <c r="R147" s="289">
        <f>IF(OR($C147="*",$C147&lt;400),"",IF(AND('201920 DATA'!F147="*",$C147&gt;=400),"*",IF($C147&gt;=400,ROUND('201920 DATA'!F147/$C147,2),"")))</f>
        <v>0</v>
      </c>
      <c r="S147" s="289">
        <f>IF(OR($C147="*",$C147&lt;400),"",IF(AND('201920 DATA'!G147="*",$C147&gt;=400),"*",IF($C147&gt;=400,ROUND('201920 DATA'!G147/$C147,2),"")))</f>
        <v>0</v>
      </c>
      <c r="T147" s="289">
        <f>IF(OR($C147="*",$C147&lt;400),"",IF(AND('201920 DATA'!H147="*",$C147&gt;=400),"*",IF($C147&gt;=400,ROUND('201920 DATA'!H147/$C147,2),"")))</f>
        <v>1</v>
      </c>
      <c r="U147" s="289">
        <f>IF(OR($C147="*",$C147&lt;400),"",IF(AND('201920 DATA'!FP147="*",$C147&gt;=400),"*",IF($C147&gt;=400,ROUND('201920 DATA'!FP147/$C147,2),"")))</f>
        <v>0</v>
      </c>
      <c r="V147" s="312">
        <f>IF(OR($D147="*",$D147&lt;400),"",IF(AND('201920 DATA'!M147="*",$D147&gt;=400),"*",IF($D147&gt;=400,ROUND('201920 DATA'!M147/$D147,2),"")))</f>
        <v>0.03</v>
      </c>
      <c r="W147" s="312">
        <f>IF(OR($D147="*",$D147&lt;400),"",IF(AND('201920 DATA'!N147="*",$D147&gt;=400),"*",IF($D147&gt;=400,ROUND('201920 DATA'!N147/$D147,2),"")))</f>
        <v>0.51</v>
      </c>
      <c r="X147" s="312">
        <f>IF(OR($D147="*",$D147&lt;400),"",IF(AND('201920 DATA'!O147="*",$D147&gt;=400),"*",IF($D147&gt;=400,ROUND('201920 DATA'!O147/$D147,2),"")))</f>
        <v>0.33</v>
      </c>
      <c r="Y147" s="312">
        <f>IF(OR($D147="*",$D147&lt;400),"",IF(AND('201920 DATA'!P147="*",$D147&gt;=400),"*",IF($D147&gt;=400,ROUND('201920 DATA'!P147/$D147,2),"")))</f>
        <v>0.11</v>
      </c>
      <c r="Z147" s="312">
        <f>IF(OR($D147="*",$D147&lt;400),"",IF(AND('201920 DATA'!Q147="*",$D147&gt;=400),"*",IF($D147&gt;=400,ROUND('201920 DATA'!Q147/$D147,2),"")))</f>
        <v>0.04</v>
      </c>
      <c r="AA147" s="312" t="str">
        <f>IF(OR($D147="*",$D147&lt;400),"",IF(AND('201920 DATA'!R147="*",$D147&gt;=400),"*",IF($D147&gt;=400,ROUND('201920 DATA'!R147/$D147,2),"")))</f>
        <v>*</v>
      </c>
      <c r="AB147" s="312" t="str">
        <f>IF(OR($D147="*",$D147&lt;400),"",IF(AND('201920 DATA'!S147="*",$D147&gt;=400),"*",IF($D147&gt;=400,ROUND('201920 DATA'!S147/$D147,2),"")))</f>
        <v>*</v>
      </c>
      <c r="AC147" s="312">
        <f>IF(OR($D147="*",$D147&lt;400),"",IF(AND('201920 DATA'!T147="*",$D147&gt;=400),"*",IF($D147&gt;=400,ROUND('201920 DATA'!T147/$D147,2),"")))</f>
        <v>0</v>
      </c>
      <c r="AD147" s="289">
        <f>IF(OR($C147="*",$C147&lt;400),"",IF(AND('201920 DATA'!BC147="*",$C147&gt;=400),"*",IF($C147&gt;=400,ROUND('201920 DATA'!BC147/$C147,2),"")))</f>
        <v>0.02</v>
      </c>
      <c r="AE147" s="289">
        <f>IF(OR($C147="*",$C147&lt;400),"",IF(AND('201920 DATA'!BD147="*",$C147&gt;=400),"*",IF($C147&gt;=400,ROUND('201920 DATA'!BD147/$C147,2),"")))</f>
        <v>0.03</v>
      </c>
      <c r="AF147" s="289">
        <f>IF(OR($C147="*",$C147&lt;400),"",IF(AND('201920 DATA'!BE147="*",$C147&gt;=400),"*",IF($C147&gt;=400,ROUND('201920 DATA'!BE147/$C147,2),"")))</f>
        <v>0.02</v>
      </c>
      <c r="AG147" s="289">
        <f>IF(OR($C147="*",$C147&lt;400),"",IF(AND('201920 DATA'!BF147="*",$C147&gt;=400),"*",IF($C147&gt;=400,ROUND('201920 DATA'!BF147/$C147,2),"")))</f>
        <v>0</v>
      </c>
      <c r="AH147" s="289">
        <f>IF(OR($C147="*",$C147&lt;400),"",IF(AND('201920 DATA'!BG147="*",$C147&gt;=400),"*",IF($C147&gt;=400,ROUND('201920 DATA'!BG147/$C147,2),"")))</f>
        <v>0</v>
      </c>
      <c r="AI147" s="289">
        <f>IF(OR($C147="*",$C147&lt;400),"",IF(AND('201920 DATA'!BH147="*",$C147&gt;=400),"*",IF($C147&gt;=400,ROUND('201920 DATA'!BH147/$C147,2),"")))</f>
        <v>0.04</v>
      </c>
      <c r="AJ147" s="289">
        <f>IF(OR($C147="*",$C147&lt;400),"",IF(AND('201920 DATA'!BI147="*",$C147&gt;=400),"*",IF($C147&gt;=400,ROUND('201920 DATA'!BI147/$C147,2),"")))</f>
        <v>0</v>
      </c>
      <c r="AK147" s="289">
        <f>IF(OR($C147="*",$C147&lt;400),"",IF(AND('201920 DATA'!BJ147="*",$C147&gt;=400),"*",IF($C147&gt;=400,ROUND('201920 DATA'!BJ147/$C147,2),"")))</f>
        <v>0</v>
      </c>
      <c r="AL147" s="289" t="str">
        <f>IF(OR($C147="*",$C147&lt;400),"",IF(AND('201920 DATA'!BK147="*",$C147&gt;=400),"*",IF($C147&gt;=400,ROUND('201920 DATA'!BK147/$C147,2),"")))</f>
        <v>*</v>
      </c>
      <c r="AM147" s="289">
        <f>IF(OR($C147="*",$C147&lt;400),"",IF(AND('201920 DATA'!BL147="*",$C147&gt;=400),"*",IF($C147&gt;=400,ROUND('201920 DATA'!BL147/$C147,2),"")))</f>
        <v>0</v>
      </c>
      <c r="AN147" s="289">
        <f>IF(OR($C147="*",$C147&lt;400),"",IF(AND('201920 DATA'!BM147="*",$C147&gt;=400),"*",IF($C147&gt;=400,ROUND('201920 DATA'!BM147/$C147,2),"")))</f>
        <v>0.37</v>
      </c>
      <c r="AO147" s="289" t="str">
        <f>IF(OR($C147="*",$C147&lt;400),"",IF(AND('201920 DATA'!BN147="*",$C147&gt;=400),"*",IF($C147&gt;=400,ROUND('201920 DATA'!BN147/$C147,2),"")))</f>
        <v>*</v>
      </c>
      <c r="AP147" s="289">
        <f>IF(OR($C147="*",$C147&lt;400),"",IF(AND('201920 DATA'!BO147="*",$C147&gt;=400),"*",IF($C147&gt;=400,ROUND('201920 DATA'!BO147/$C147,2),"")))</f>
        <v>0.43</v>
      </c>
      <c r="AQ147" s="289">
        <f>IF(OR($C147="*",$C147&lt;400),"",IF(AND('201920 DATA'!BP147="*",$C147&gt;=400),"*",IF($C147&gt;=400,ROUND('201920 DATA'!BP147/$C147,2),"")))</f>
        <v>0</v>
      </c>
      <c r="AR147" s="289">
        <f>IF(OR($C147="*",$C147&lt;400),"",IF(AND('201920 DATA'!BQ147="*",$C147&gt;=400),"*",IF($C147&gt;=400,ROUND('201920 DATA'!BQ147/$C147,2),"")))</f>
        <v>0</v>
      </c>
      <c r="AS147" s="289">
        <f>IF(OR($C147="*",$C147&lt;400),"",IF(AND('201920 DATA'!BR147="*",$C147&gt;=400),"*",IF($C147&gt;=400,ROUND('201920 DATA'!BR147/$C147,2),"")))</f>
        <v>0</v>
      </c>
      <c r="AT147" s="289">
        <f>IF(OR($C147="*",$C147&lt;400),"",IF(AND('201920 DATA'!BS147="*",$C147&gt;=400),"*",IF($C147&gt;=400,ROUND('201920 DATA'!BS147/$C147,2),"")))</f>
        <v>0</v>
      </c>
      <c r="AU147" s="289">
        <f>IF(OR($C147="*",$C147&lt;400),"",IF(AND('201920 DATA'!BT147="*",$C147&gt;=400),"*",IF($C147&gt;=400,ROUND('201920 DATA'!BT147/$C147,2),"")))</f>
        <v>0.06</v>
      </c>
      <c r="AV147" s="289">
        <f>IF(OR($C147="*",$C147&lt;400),"",IF(AND('201920 DATA'!BU147="*",$C147&gt;=400),"*",IF($C147&gt;=400,ROUND('201920 DATA'!BU147/$C147,2),"")))</f>
        <v>0.02</v>
      </c>
      <c r="AW147" s="289">
        <f>IF(OR($C147="*",$C147&lt;400),"",IF(AND('201920 DATA'!BV147="*",$C147&gt;=400),"*",IF($C147&gt;=400,ROUND('201920 DATA'!BV147/$C147,2),"")))</f>
        <v>0</v>
      </c>
      <c r="AX147" s="289">
        <f>IF(OR($C147="*",$C147&lt;400),"",IF(AND('201920 DATA'!BW147="*",$C147&gt;=400),"*",IF($C147&gt;=400,ROUND('201920 DATA'!BW147/$C147,2),"")))</f>
        <v>0.02</v>
      </c>
      <c r="AZ147" s="365">
        <v>1185</v>
      </c>
    </row>
    <row r="148" spans="1:52" x14ac:dyDescent="0.2">
      <c r="A148" s="373" t="s">
        <v>1386</v>
      </c>
      <c r="B148" s="287">
        <f>'201920 DATA'!B148</f>
        <v>370</v>
      </c>
      <c r="C148" s="288">
        <f>'201920 DATA'!C148</f>
        <v>370</v>
      </c>
      <c r="D148" s="293">
        <f>'201920 DATA'!FQ148</f>
        <v>370</v>
      </c>
      <c r="F148" s="313" t="str">
        <f t="shared" si="4"/>
        <v/>
      </c>
      <c r="G148" s="295" t="str">
        <f t="shared" si="5"/>
        <v/>
      </c>
      <c r="H148" s="289" t="str">
        <f>IF(OR($C148="*",$C148&lt;400),"",IF(AND('201920 DATA'!F148="*",$C148&gt;=400),"*",IF($C148&gt;=400,ROUND('201920 DATA'!F148/$C148,2),"")))</f>
        <v/>
      </c>
      <c r="I148" s="296" t="str">
        <f>IF(OR($B148="*",$B148&lt;400),"",IF(AND('201920 DATA'!Y148="*",$B148&gt;=400),"*",IF($B148&gt;=400,ROUND('201920 DATA'!Y148/$B148,2),"")))</f>
        <v/>
      </c>
      <c r="J148" s="296" t="str">
        <f>IF(OR($B148="*",$B148&lt;400),"",IF(AND('201920 DATA'!Z148="*",$B148&gt;=400),"*",IF($B148&gt;=400,ROUND('201920 DATA'!Z148/$B148,2),"")))</f>
        <v/>
      </c>
      <c r="K148" s="296" t="str">
        <f>IF(OR($B148="*",$B148&lt;400),"",IF(AND('201920 DATA'!AA148="*",$B148&gt;=400),"*",IF($B148&gt;=400,ROUND('201920 DATA'!AA148/$B148,2),"")))</f>
        <v/>
      </c>
      <c r="L148" s="296" t="str">
        <f>IF(OR($B148="*",$B148&lt;400),"",IF(AND('201920 DATA'!AB148="*",$B148&gt;=400),"*",IF($B148&gt;=400,ROUND('201920 DATA'!AB148/$B148,2),"")))</f>
        <v/>
      </c>
      <c r="M148" s="296" t="str">
        <f>IF(OR($B148="*",$B148&lt;400),"",IF(AND('201920 DATA'!AC148="*",$B148&gt;=400),"*",IF($B148&gt;=400,ROUND('201920 DATA'!AC148/$B148,2),"")))</f>
        <v/>
      </c>
      <c r="N148" s="296" t="str">
        <f>IF(OR($B148="*",$B148&lt;400),"",IF(AND('201920 DATA'!AD148="*",$B148&gt;=400),"*",IF($B148&gt;=400,ROUND('201920 DATA'!AD148/$B148,2),"")))</f>
        <v/>
      </c>
      <c r="O148" s="296" t="str">
        <f>IF(OR($B148="*",$B148&lt;400),"",IF(AND('201920 DATA'!AE148="*",$B148&gt;=400),"*",IF($B148&gt;=400,ROUND('201920 DATA'!AE148/$B148,2),"")))</f>
        <v/>
      </c>
      <c r="P148" s="297"/>
      <c r="Q148" s="296" t="str">
        <f>IF(OR($B148="*",$B148&lt;400),"",IF(AND('201920 DATA'!FO148="*",$B148&gt;=400),"*",IF($B148&gt;=400,ROUND('201920 DATA'!FO148/$B148,2),"")))</f>
        <v/>
      </c>
      <c r="R148" s="289" t="str">
        <f>IF(OR($C148="*",$C148&lt;400),"",IF(AND('201920 DATA'!F148="*",$C148&gt;=400),"*",IF($C148&gt;=400,ROUND('201920 DATA'!F148/$C148,2),"")))</f>
        <v/>
      </c>
      <c r="S148" s="289" t="str">
        <f>IF(OR($C148="*",$C148&lt;400),"",IF(AND('201920 DATA'!G148="*",$C148&gt;=400),"*",IF($C148&gt;=400,ROUND('201920 DATA'!G148/$C148,2),"")))</f>
        <v/>
      </c>
      <c r="T148" s="289" t="str">
        <f>IF(OR($C148="*",$C148&lt;400),"",IF(AND('201920 DATA'!H148="*",$C148&gt;=400),"*",IF($C148&gt;=400,ROUND('201920 DATA'!H148/$C148,2),"")))</f>
        <v/>
      </c>
      <c r="U148" s="289" t="str">
        <f>IF(OR($C148="*",$C148&lt;400),"",IF(AND('201920 DATA'!FP148="*",$C148&gt;=400),"*",IF($C148&gt;=400,ROUND('201920 DATA'!FP148/$C148,2),"")))</f>
        <v/>
      </c>
      <c r="V148" s="312" t="str">
        <f>IF(OR($D148="*",$D148&lt;400),"",IF(AND('201920 DATA'!M148="*",$D148&gt;=400),"*",IF($D148&gt;=400,ROUND('201920 DATA'!M148/$D148,2),"")))</f>
        <v/>
      </c>
      <c r="W148" s="312" t="str">
        <f>IF(OR($D148="*",$D148&lt;400),"",IF(AND('201920 DATA'!N148="*",$D148&gt;=400),"*",IF($D148&gt;=400,ROUND('201920 DATA'!N148/$D148,2),"")))</f>
        <v/>
      </c>
      <c r="X148" s="312" t="str">
        <f>IF(OR($D148="*",$D148&lt;400),"",IF(AND('201920 DATA'!O148="*",$D148&gt;=400),"*",IF($D148&gt;=400,ROUND('201920 DATA'!O148/$D148,2),"")))</f>
        <v/>
      </c>
      <c r="Y148" s="312" t="str">
        <f>IF(OR($D148="*",$D148&lt;400),"",IF(AND('201920 DATA'!P148="*",$D148&gt;=400),"*",IF($D148&gt;=400,ROUND('201920 DATA'!P148/$D148,2),"")))</f>
        <v/>
      </c>
      <c r="Z148" s="312" t="str">
        <f>IF(OR($D148="*",$D148&lt;400),"",IF(AND('201920 DATA'!Q148="*",$D148&gt;=400),"*",IF($D148&gt;=400,ROUND('201920 DATA'!Q148/$D148,2),"")))</f>
        <v/>
      </c>
      <c r="AA148" s="312" t="str">
        <f>IF(OR($D148="*",$D148&lt;400),"",IF(AND('201920 DATA'!R148="*",$D148&gt;=400),"*",IF($D148&gt;=400,ROUND('201920 DATA'!R148/$D148,2),"")))</f>
        <v/>
      </c>
      <c r="AB148" s="312" t="str">
        <f>IF(OR($D148="*",$D148&lt;400),"",IF(AND('201920 DATA'!S148="*",$D148&gt;=400),"*",IF($D148&gt;=400,ROUND('201920 DATA'!S148/$D148,2),"")))</f>
        <v/>
      </c>
      <c r="AC148" s="312" t="str">
        <f>IF(OR($D148="*",$D148&lt;400),"",IF(AND('201920 DATA'!T148="*",$D148&gt;=400),"*",IF($D148&gt;=400,ROUND('201920 DATA'!T148/$D148,2),"")))</f>
        <v/>
      </c>
      <c r="AD148" s="289" t="str">
        <f>IF(OR($C148="*",$C148&lt;400),"",IF(AND('201920 DATA'!BC148="*",$C148&gt;=400),"*",IF($C148&gt;=400,ROUND('201920 DATA'!BC148/$C148,2),"")))</f>
        <v/>
      </c>
      <c r="AE148" s="289" t="str">
        <f>IF(OR($C148="*",$C148&lt;400),"",IF(AND('201920 DATA'!BD148="*",$C148&gt;=400),"*",IF($C148&gt;=400,ROUND('201920 DATA'!BD148/$C148,2),"")))</f>
        <v/>
      </c>
      <c r="AF148" s="289" t="str">
        <f>IF(OR($C148="*",$C148&lt;400),"",IF(AND('201920 DATA'!BE148="*",$C148&gt;=400),"*",IF($C148&gt;=400,ROUND('201920 DATA'!BE148/$C148,2),"")))</f>
        <v/>
      </c>
      <c r="AG148" s="289" t="str">
        <f>IF(OR($C148="*",$C148&lt;400),"",IF(AND('201920 DATA'!BF148="*",$C148&gt;=400),"*",IF($C148&gt;=400,ROUND('201920 DATA'!BF148/$C148,2),"")))</f>
        <v/>
      </c>
      <c r="AH148" s="289" t="str">
        <f>IF(OR($C148="*",$C148&lt;400),"",IF(AND('201920 DATA'!BG148="*",$C148&gt;=400),"*",IF($C148&gt;=400,ROUND('201920 DATA'!BG148/$C148,2),"")))</f>
        <v/>
      </c>
      <c r="AI148" s="289" t="str">
        <f>IF(OR($C148="*",$C148&lt;400),"",IF(AND('201920 DATA'!BH148="*",$C148&gt;=400),"*",IF($C148&gt;=400,ROUND('201920 DATA'!BH148/$C148,2),"")))</f>
        <v/>
      </c>
      <c r="AJ148" s="289" t="str">
        <f>IF(OR($C148="*",$C148&lt;400),"",IF(AND('201920 DATA'!BI148="*",$C148&gt;=400),"*",IF($C148&gt;=400,ROUND('201920 DATA'!BI148/$C148,2),"")))</f>
        <v/>
      </c>
      <c r="AK148" s="289" t="str">
        <f>IF(OR($C148="*",$C148&lt;400),"",IF(AND('201920 DATA'!BJ148="*",$C148&gt;=400),"*",IF($C148&gt;=400,ROUND('201920 DATA'!BJ148/$C148,2),"")))</f>
        <v/>
      </c>
      <c r="AL148" s="289" t="str">
        <f>IF(OR($C148="*",$C148&lt;400),"",IF(AND('201920 DATA'!BK148="*",$C148&gt;=400),"*",IF($C148&gt;=400,ROUND('201920 DATA'!BK148/$C148,2),"")))</f>
        <v/>
      </c>
      <c r="AM148" s="289" t="str">
        <f>IF(OR($C148="*",$C148&lt;400),"",IF(AND('201920 DATA'!BL148="*",$C148&gt;=400),"*",IF($C148&gt;=400,ROUND('201920 DATA'!BL148/$C148,2),"")))</f>
        <v/>
      </c>
      <c r="AN148" s="289" t="str">
        <f>IF(OR($C148="*",$C148&lt;400),"",IF(AND('201920 DATA'!BM148="*",$C148&gt;=400),"*",IF($C148&gt;=400,ROUND('201920 DATA'!BM148/$C148,2),"")))</f>
        <v/>
      </c>
      <c r="AO148" s="289" t="str">
        <f>IF(OR($C148="*",$C148&lt;400),"",IF(AND('201920 DATA'!BN148="*",$C148&gt;=400),"*",IF($C148&gt;=400,ROUND('201920 DATA'!BN148/$C148,2),"")))</f>
        <v/>
      </c>
      <c r="AP148" s="289" t="str">
        <f>IF(OR($C148="*",$C148&lt;400),"",IF(AND('201920 DATA'!BO148="*",$C148&gt;=400),"*",IF($C148&gt;=400,ROUND('201920 DATA'!BO148/$C148,2),"")))</f>
        <v/>
      </c>
      <c r="AQ148" s="289" t="str">
        <f>IF(OR($C148="*",$C148&lt;400),"",IF(AND('201920 DATA'!BP148="*",$C148&gt;=400),"*",IF($C148&gt;=400,ROUND('201920 DATA'!BP148/$C148,2),"")))</f>
        <v/>
      </c>
      <c r="AR148" s="289" t="str">
        <f>IF(OR($C148="*",$C148&lt;400),"",IF(AND('201920 DATA'!BQ148="*",$C148&gt;=400),"*",IF($C148&gt;=400,ROUND('201920 DATA'!BQ148/$C148,2),"")))</f>
        <v/>
      </c>
      <c r="AS148" s="289" t="str">
        <f>IF(OR($C148="*",$C148&lt;400),"",IF(AND('201920 DATA'!BR148="*",$C148&gt;=400),"*",IF($C148&gt;=400,ROUND('201920 DATA'!BR148/$C148,2),"")))</f>
        <v/>
      </c>
      <c r="AT148" s="289" t="str">
        <f>IF(OR($C148="*",$C148&lt;400),"",IF(AND('201920 DATA'!BS148="*",$C148&gt;=400),"*",IF($C148&gt;=400,ROUND('201920 DATA'!BS148/$C148,2),"")))</f>
        <v/>
      </c>
      <c r="AU148" s="289" t="str">
        <f>IF(OR($C148="*",$C148&lt;400),"",IF(AND('201920 DATA'!BT148="*",$C148&gt;=400),"*",IF($C148&gt;=400,ROUND('201920 DATA'!BT148/$C148,2),"")))</f>
        <v/>
      </c>
      <c r="AV148" s="289" t="str">
        <f>IF(OR($C148="*",$C148&lt;400),"",IF(AND('201920 DATA'!BU148="*",$C148&gt;=400),"*",IF($C148&gt;=400,ROUND('201920 DATA'!BU148/$C148,2),"")))</f>
        <v/>
      </c>
      <c r="AW148" s="289" t="str">
        <f>IF(OR($C148="*",$C148&lt;400),"",IF(AND('201920 DATA'!BV148="*",$C148&gt;=400),"*",IF($C148&gt;=400,ROUND('201920 DATA'!BV148/$C148,2),"")))</f>
        <v/>
      </c>
      <c r="AX148" s="289" t="str">
        <f>IF(OR($C148="*",$C148&lt;400),"",IF(AND('201920 DATA'!BW148="*",$C148&gt;=400),"*",IF($C148&gt;=400,ROUND('201920 DATA'!BW148/$C148,2),"")))</f>
        <v/>
      </c>
      <c r="AZ148" s="365">
        <v>90</v>
      </c>
    </row>
    <row r="149" spans="1:52" x14ac:dyDescent="0.2">
      <c r="A149" s="373" t="s">
        <v>318</v>
      </c>
      <c r="B149" s="287">
        <f>'201920 DATA'!B149</f>
        <v>5370</v>
      </c>
      <c r="C149" s="288">
        <f>'201920 DATA'!C149</f>
        <v>5370</v>
      </c>
      <c r="D149" s="293">
        <f>'201920 DATA'!FQ149</f>
        <v>5290</v>
      </c>
      <c r="F149" s="313">
        <f t="shared" si="4"/>
        <v>-0.13</v>
      </c>
      <c r="G149" s="295">
        <f t="shared" si="5"/>
        <v>1</v>
      </c>
      <c r="H149" s="289">
        <f>IF(OR($C149="*",$C149&lt;400),"",IF(AND('201920 DATA'!F149="*",$C149&gt;=400),"*",IF($C149&gt;=400,ROUND('201920 DATA'!F149/$C149,2),"")))</f>
        <v>0</v>
      </c>
      <c r="I149" s="296">
        <f>IF(OR($B149="*",$B149&lt;400),"",IF(AND('201920 DATA'!Y149="*",$B149&gt;=400),"*",IF($B149&gt;=400,ROUND('201920 DATA'!Y149/$B149,2),"")))</f>
        <v>0</v>
      </c>
      <c r="J149" s="296">
        <f>IF(OR($B149="*",$B149&lt;400),"",IF(AND('201920 DATA'!Z149="*",$B149&gt;=400),"*",IF($B149&gt;=400,ROUND('201920 DATA'!Z149/$B149,2),"")))</f>
        <v>0.06</v>
      </c>
      <c r="K149" s="296">
        <f>IF(OR($B149="*",$B149&lt;400),"",IF(AND('201920 DATA'!AA149="*",$B149&gt;=400),"*",IF($B149&gt;=400,ROUND('201920 DATA'!AA149/$B149,2),"")))</f>
        <v>0.18</v>
      </c>
      <c r="L149" s="296">
        <f>IF(OR($B149="*",$B149&lt;400),"",IF(AND('201920 DATA'!AB149="*",$B149&gt;=400),"*",IF($B149&gt;=400,ROUND('201920 DATA'!AB149/$B149,2),"")))</f>
        <v>0.33</v>
      </c>
      <c r="M149" s="296">
        <f>IF(OR($B149="*",$B149&lt;400),"",IF(AND('201920 DATA'!AC149="*",$B149&gt;=400),"*",IF($B149&gt;=400,ROUND('201920 DATA'!AC149/$B149,2),"")))</f>
        <v>0.32</v>
      </c>
      <c r="N149" s="296">
        <f>IF(OR($B149="*",$B149&lt;400),"",IF(AND('201920 DATA'!AD149="*",$B149&gt;=400),"*",IF($B149&gt;=400,ROUND('201920 DATA'!AD149/$B149,2),"")))</f>
        <v>0.11</v>
      </c>
      <c r="O149" s="296">
        <f>IF(OR($B149="*",$B149&lt;400),"",IF(AND('201920 DATA'!AE149="*",$B149&gt;=400),"*",IF($B149&gt;=400,ROUND('201920 DATA'!AE149/$B149,2),"")))</f>
        <v>0</v>
      </c>
      <c r="P149" s="297"/>
      <c r="Q149" s="296">
        <f>IF(OR($B149="*",$B149&lt;400),"",IF(AND('201920 DATA'!FO149="*",$B149&gt;=400),"*",IF($B149&gt;=400,ROUND('201920 DATA'!FO149/$B149,2),"")))</f>
        <v>0.96</v>
      </c>
      <c r="R149" s="289">
        <f>IF(OR($C149="*",$C149&lt;400),"",IF(AND('201920 DATA'!F149="*",$C149&gt;=400),"*",IF($C149&gt;=400,ROUND('201920 DATA'!F149/$C149,2),"")))</f>
        <v>0</v>
      </c>
      <c r="S149" s="289">
        <f>IF(OR($C149="*",$C149&lt;400),"",IF(AND('201920 DATA'!G149="*",$C149&gt;=400),"*",IF($C149&gt;=400,ROUND('201920 DATA'!G149/$C149,2),"")))</f>
        <v>0</v>
      </c>
      <c r="T149" s="289">
        <f>IF(OR($C149="*",$C149&lt;400),"",IF(AND('201920 DATA'!H149="*",$C149&gt;=400),"*",IF($C149&gt;=400,ROUND('201920 DATA'!H149/$C149,2),"")))</f>
        <v>1</v>
      </c>
      <c r="U149" s="289">
        <f>IF(OR($C149="*",$C149&lt;400),"",IF(AND('201920 DATA'!FP149="*",$C149&gt;=400),"*",IF($C149&gt;=400,ROUND('201920 DATA'!FP149/$C149,2),"")))</f>
        <v>0</v>
      </c>
      <c r="V149" s="312">
        <f>IF(OR($D149="*",$D149&lt;400),"",IF(AND('201920 DATA'!M149="*",$D149&gt;=400),"*",IF($D149&gt;=400,ROUND('201920 DATA'!M149/$D149,2),"")))</f>
        <v>0.01</v>
      </c>
      <c r="W149" s="312">
        <f>IF(OR($D149="*",$D149&lt;400),"",IF(AND('201920 DATA'!N149="*",$D149&gt;=400),"*",IF($D149&gt;=400,ROUND('201920 DATA'!N149/$D149,2),"")))</f>
        <v>0.26</v>
      </c>
      <c r="X149" s="312">
        <f>IF(OR($D149="*",$D149&lt;400),"",IF(AND('201920 DATA'!O149="*",$D149&gt;=400),"*",IF($D149&gt;=400,ROUND('201920 DATA'!O149/$D149,2),"")))</f>
        <v>0.28000000000000003</v>
      </c>
      <c r="Y149" s="312">
        <f>IF(OR($D149="*",$D149&lt;400),"",IF(AND('201920 DATA'!P149="*",$D149&gt;=400),"*",IF($D149&gt;=400,ROUND('201920 DATA'!P149/$D149,2),"")))</f>
        <v>0.19</v>
      </c>
      <c r="Z149" s="312">
        <f>IF(OR($D149="*",$D149&lt;400),"",IF(AND('201920 DATA'!Q149="*",$D149&gt;=400),"*",IF($D149&gt;=400,ROUND('201920 DATA'!Q149/$D149,2),"")))</f>
        <v>0.16</v>
      </c>
      <c r="AA149" s="312">
        <f>IF(OR($D149="*",$D149&lt;400),"",IF(AND('201920 DATA'!R149="*",$D149&gt;=400),"*",IF($D149&gt;=400,ROUND('201920 DATA'!R149/$D149,2),"")))</f>
        <v>0.05</v>
      </c>
      <c r="AB149" s="312">
        <f>IF(OR($D149="*",$D149&lt;400),"",IF(AND('201920 DATA'!S149="*",$D149&gt;=400),"*",IF($D149&gt;=400,ROUND('201920 DATA'!S149/$D149,2),"")))</f>
        <v>0.02</v>
      </c>
      <c r="AC149" s="312">
        <f>IF(OR($D149="*",$D149&lt;400),"",IF(AND('201920 DATA'!T149="*",$D149&gt;=400),"*",IF($D149&gt;=400,ROUND('201920 DATA'!T149/$D149,2),"")))</f>
        <v>0.02</v>
      </c>
      <c r="AD149" s="289">
        <f>IF(OR($C149="*",$C149&lt;400),"",IF(AND('201920 DATA'!BC149="*",$C149&gt;=400),"*",IF($C149&gt;=400,ROUND('201920 DATA'!BC149/$C149,2),"")))</f>
        <v>0</v>
      </c>
      <c r="AE149" s="289">
        <f>IF(OR($C149="*",$C149&lt;400),"",IF(AND('201920 DATA'!BD149="*",$C149&gt;=400),"*",IF($C149&gt;=400,ROUND('201920 DATA'!BD149/$C149,2),"")))</f>
        <v>0.03</v>
      </c>
      <c r="AF149" s="289">
        <f>IF(OR($C149="*",$C149&lt;400),"",IF(AND('201920 DATA'!BE149="*",$C149&gt;=400),"*",IF($C149&gt;=400,ROUND('201920 DATA'!BE149/$C149,2),"")))</f>
        <v>0</v>
      </c>
      <c r="AG149" s="289">
        <f>IF(OR($C149="*",$C149&lt;400),"",IF(AND('201920 DATA'!BF149="*",$C149&gt;=400),"*",IF($C149&gt;=400,ROUND('201920 DATA'!BF149/$C149,2),"")))</f>
        <v>0.02</v>
      </c>
      <c r="AH149" s="289">
        <f>IF(OR($C149="*",$C149&lt;400),"",IF(AND('201920 DATA'!BG149="*",$C149&gt;=400),"*",IF($C149&gt;=400,ROUND('201920 DATA'!BG149/$C149,2),"")))</f>
        <v>0</v>
      </c>
      <c r="AI149" s="289">
        <f>IF(OR($C149="*",$C149&lt;400),"",IF(AND('201920 DATA'!BH149="*",$C149&gt;=400),"*",IF($C149&gt;=400,ROUND('201920 DATA'!BH149/$C149,2),"")))</f>
        <v>0.04</v>
      </c>
      <c r="AJ149" s="289">
        <f>IF(OR($C149="*",$C149&lt;400),"",IF(AND('201920 DATA'!BI149="*",$C149&gt;=400),"*",IF($C149&gt;=400,ROUND('201920 DATA'!BI149/$C149,2),"")))</f>
        <v>0</v>
      </c>
      <c r="AK149" s="289">
        <f>IF(OR($C149="*",$C149&lt;400),"",IF(AND('201920 DATA'!BJ149="*",$C149&gt;=400),"*",IF($C149&gt;=400,ROUND('201920 DATA'!BJ149/$C149,2),"")))</f>
        <v>0</v>
      </c>
      <c r="AL149" s="289" t="str">
        <f>IF(OR($C149="*",$C149&lt;400),"",IF(AND('201920 DATA'!BK149="*",$C149&gt;=400),"*",IF($C149&gt;=400,ROUND('201920 DATA'!BK149/$C149,2),"")))</f>
        <v>*</v>
      </c>
      <c r="AM149" s="289" t="str">
        <f>IF(OR($C149="*",$C149&lt;400),"",IF(AND('201920 DATA'!BL149="*",$C149&gt;=400),"*",IF($C149&gt;=400,ROUND('201920 DATA'!BL149/$C149,2),"")))</f>
        <v>*</v>
      </c>
      <c r="AN149" s="289">
        <f>IF(OR($C149="*",$C149&lt;400),"",IF(AND('201920 DATA'!BM149="*",$C149&gt;=400),"*",IF($C149&gt;=400,ROUND('201920 DATA'!BM149/$C149,2),"")))</f>
        <v>0.24</v>
      </c>
      <c r="AO149" s="289">
        <f>IF(OR($C149="*",$C149&lt;400),"",IF(AND('201920 DATA'!BN149="*",$C149&gt;=400),"*",IF($C149&gt;=400,ROUND('201920 DATA'!BN149/$C149,2),"")))</f>
        <v>0.02</v>
      </c>
      <c r="AP149" s="289">
        <f>IF(OR($C149="*",$C149&lt;400),"",IF(AND('201920 DATA'!BO149="*",$C149&gt;=400),"*",IF($C149&gt;=400,ROUND('201920 DATA'!BO149/$C149,2),"")))</f>
        <v>0.56999999999999995</v>
      </c>
      <c r="AQ149" s="289">
        <f>IF(OR($C149="*",$C149&lt;400),"",IF(AND('201920 DATA'!BP149="*",$C149&gt;=400),"*",IF($C149&gt;=400,ROUND('201920 DATA'!BP149/$C149,2),"")))</f>
        <v>0.02</v>
      </c>
      <c r="AR149" s="289">
        <f>IF(OR($C149="*",$C149&lt;400),"",IF(AND('201920 DATA'!BQ149="*",$C149&gt;=400),"*",IF($C149&gt;=400,ROUND('201920 DATA'!BQ149/$C149,2),"")))</f>
        <v>0</v>
      </c>
      <c r="AS149" s="289">
        <f>IF(OR($C149="*",$C149&lt;400),"",IF(AND('201920 DATA'!BR149="*",$C149&gt;=400),"*",IF($C149&gt;=400,ROUND('201920 DATA'!BR149/$C149,2),"")))</f>
        <v>0</v>
      </c>
      <c r="AT149" s="289" t="str">
        <f>IF(OR($C149="*",$C149&lt;400),"",IF(AND('201920 DATA'!BS149="*",$C149&gt;=400),"*",IF($C149&gt;=400,ROUND('201920 DATA'!BS149/$C149,2),"")))</f>
        <v>*</v>
      </c>
      <c r="AU149" s="289">
        <f>IF(OR($C149="*",$C149&lt;400),"",IF(AND('201920 DATA'!BT149="*",$C149&gt;=400),"*",IF($C149&gt;=400,ROUND('201920 DATA'!BT149/$C149,2),"")))</f>
        <v>0.04</v>
      </c>
      <c r="AV149" s="289">
        <f>IF(OR($C149="*",$C149&lt;400),"",IF(AND('201920 DATA'!BU149="*",$C149&gt;=400),"*",IF($C149&gt;=400,ROUND('201920 DATA'!BU149/$C149,2),"")))</f>
        <v>0.01</v>
      </c>
      <c r="AW149" s="289">
        <f>IF(OR($C149="*",$C149&lt;400),"",IF(AND('201920 DATA'!BV149="*",$C149&gt;=400),"*",IF($C149&gt;=400,ROUND('201920 DATA'!BV149/$C149,2),"")))</f>
        <v>0</v>
      </c>
      <c r="AX149" s="289">
        <f>IF(OR($C149="*",$C149&lt;400),"",IF(AND('201920 DATA'!BW149="*",$C149&gt;=400),"*",IF($C149&gt;=400,ROUND('201920 DATA'!BW149/$C149,2),"")))</f>
        <v>0.01</v>
      </c>
      <c r="AZ149" s="365">
        <v>6050</v>
      </c>
    </row>
    <row r="150" spans="1:52" x14ac:dyDescent="0.2">
      <c r="A150" s="373" t="s">
        <v>12</v>
      </c>
      <c r="B150" s="287">
        <f>'201920 DATA'!B150</f>
        <v>1935</v>
      </c>
      <c r="C150" s="288">
        <f>'201920 DATA'!C150</f>
        <v>1935</v>
      </c>
      <c r="D150" s="293">
        <f>'201920 DATA'!FQ150</f>
        <v>1905</v>
      </c>
      <c r="F150" s="313">
        <f t="shared" si="4"/>
        <v>-0.05</v>
      </c>
      <c r="G150" s="295">
        <f t="shared" si="5"/>
        <v>1</v>
      </c>
      <c r="H150" s="289">
        <f>IF(OR($C150="*",$C150&lt;400),"",IF(AND('201920 DATA'!F150="*",$C150&gt;=400),"*",IF($C150&gt;=400,ROUND('201920 DATA'!F150/$C150,2),"")))</f>
        <v>0</v>
      </c>
      <c r="I150" s="296">
        <f>IF(OR($B150="*",$B150&lt;400),"",IF(AND('201920 DATA'!Y150="*",$B150&gt;=400),"*",IF($B150&gt;=400,ROUND('201920 DATA'!Y150/$B150,2),"")))</f>
        <v>0</v>
      </c>
      <c r="J150" s="296">
        <f>IF(OR($B150="*",$B150&lt;400),"",IF(AND('201920 DATA'!Z150="*",$B150&gt;=400),"*",IF($B150&gt;=400,ROUND('201920 DATA'!Z150/$B150,2),"")))</f>
        <v>7.0000000000000007E-2</v>
      </c>
      <c r="K150" s="296">
        <f>IF(OR($B150="*",$B150&lt;400),"",IF(AND('201920 DATA'!AA150="*",$B150&gt;=400),"*",IF($B150&gt;=400,ROUND('201920 DATA'!AA150/$B150,2),"")))</f>
        <v>0.12</v>
      </c>
      <c r="L150" s="296">
        <f>IF(OR($B150="*",$B150&lt;400),"",IF(AND('201920 DATA'!AB150="*",$B150&gt;=400),"*",IF($B150&gt;=400,ROUND('201920 DATA'!AB150/$B150,2),"")))</f>
        <v>0.24</v>
      </c>
      <c r="M150" s="296">
        <f>IF(OR($B150="*",$B150&lt;400),"",IF(AND('201920 DATA'!AC150="*",$B150&gt;=400),"*",IF($B150&gt;=400,ROUND('201920 DATA'!AC150/$B150,2),"")))</f>
        <v>0.33</v>
      </c>
      <c r="N150" s="296">
        <f>IF(OR($B150="*",$B150&lt;400),"",IF(AND('201920 DATA'!AD150="*",$B150&gt;=400),"*",IF($B150&gt;=400,ROUND('201920 DATA'!AD150/$B150,2),"")))</f>
        <v>0.24</v>
      </c>
      <c r="O150" s="296">
        <f>IF(OR($B150="*",$B150&lt;400),"",IF(AND('201920 DATA'!AE150="*",$B150&gt;=400),"*",IF($B150&gt;=400,ROUND('201920 DATA'!AE150/$B150,2),"")))</f>
        <v>0.02</v>
      </c>
      <c r="P150" s="297"/>
      <c r="Q150" s="296">
        <f>IF(OR($B150="*",$B150&lt;400),"",IF(AND('201920 DATA'!FO150="*",$B150&gt;=400),"*",IF($B150&gt;=400,ROUND('201920 DATA'!FO150/$B150,2),"")))</f>
        <v>0.97</v>
      </c>
      <c r="R150" s="289">
        <f>IF(OR($C150="*",$C150&lt;400),"",IF(AND('201920 DATA'!F150="*",$C150&gt;=400),"*",IF($C150&gt;=400,ROUND('201920 DATA'!F150/$C150,2),"")))</f>
        <v>0</v>
      </c>
      <c r="S150" s="289">
        <f>IF(OR($C150="*",$C150&lt;400),"",IF(AND('201920 DATA'!G150="*",$C150&gt;=400),"*",IF($C150&gt;=400,ROUND('201920 DATA'!G150/$C150,2),"")))</f>
        <v>0</v>
      </c>
      <c r="T150" s="289">
        <f>IF(OR($C150="*",$C150&lt;400),"",IF(AND('201920 DATA'!H150="*",$C150&gt;=400),"*",IF($C150&gt;=400,ROUND('201920 DATA'!H150/$C150,2),"")))</f>
        <v>1</v>
      </c>
      <c r="U150" s="289">
        <f>IF(OR($C150="*",$C150&lt;400),"",IF(AND('201920 DATA'!FP150="*",$C150&gt;=400),"*",IF($C150&gt;=400,ROUND('201920 DATA'!FP150/$C150,2),"")))</f>
        <v>0</v>
      </c>
      <c r="V150" s="312">
        <f>IF(OR($D150="*",$D150&lt;400),"",IF(AND('201920 DATA'!M150="*",$D150&gt;=400),"*",IF($D150&gt;=400,ROUND('201920 DATA'!M150/$D150,2),"")))</f>
        <v>0.03</v>
      </c>
      <c r="W150" s="312">
        <f>IF(OR($D150="*",$D150&lt;400),"",IF(AND('201920 DATA'!N150="*",$D150&gt;=400),"*",IF($D150&gt;=400,ROUND('201920 DATA'!N150/$D150,2),"")))</f>
        <v>0.28999999999999998</v>
      </c>
      <c r="X150" s="312">
        <f>IF(OR($D150="*",$D150&lt;400),"",IF(AND('201920 DATA'!O150="*",$D150&gt;=400),"*",IF($D150&gt;=400,ROUND('201920 DATA'!O150/$D150,2),"")))</f>
        <v>0.28000000000000003</v>
      </c>
      <c r="Y150" s="312">
        <f>IF(OR($D150="*",$D150&lt;400),"",IF(AND('201920 DATA'!P150="*",$D150&gt;=400),"*",IF($D150&gt;=400,ROUND('201920 DATA'!P150/$D150,2),"")))</f>
        <v>0.2</v>
      </c>
      <c r="Z150" s="312">
        <f>IF(OR($D150="*",$D150&lt;400),"",IF(AND('201920 DATA'!Q150="*",$D150&gt;=400),"*",IF($D150&gt;=400,ROUND('201920 DATA'!Q150/$D150,2),"")))</f>
        <v>0.17</v>
      </c>
      <c r="AA150" s="312">
        <f>IF(OR($D150="*",$D150&lt;400),"",IF(AND('201920 DATA'!R150="*",$D150&gt;=400),"*",IF($D150&gt;=400,ROUND('201920 DATA'!R150/$D150,2),"")))</f>
        <v>0.03</v>
      </c>
      <c r="AB150" s="312">
        <f>IF(OR($D150="*",$D150&lt;400),"",IF(AND('201920 DATA'!S150="*",$D150&gt;=400),"*",IF($D150&gt;=400,ROUND('201920 DATA'!S150/$D150,2),"")))</f>
        <v>0.01</v>
      </c>
      <c r="AC150" s="312">
        <f>IF(OR($D150="*",$D150&lt;400),"",IF(AND('201920 DATA'!T150="*",$D150&gt;=400),"*",IF($D150&gt;=400,ROUND('201920 DATA'!T150/$D150,2),"")))</f>
        <v>0.01</v>
      </c>
      <c r="AD150" s="289" t="str">
        <f>IF(OR($C150="*",$C150&lt;400),"",IF(AND('201920 DATA'!BC150="*",$C150&gt;=400),"*",IF($C150&gt;=400,ROUND('201920 DATA'!BC150/$C150,2),"")))</f>
        <v>*</v>
      </c>
      <c r="AE150" s="289">
        <f>IF(OR($C150="*",$C150&lt;400),"",IF(AND('201920 DATA'!BD150="*",$C150&gt;=400),"*",IF($C150&gt;=400,ROUND('201920 DATA'!BD150/$C150,2),"")))</f>
        <v>0.03</v>
      </c>
      <c r="AF150" s="289" t="str">
        <f>IF(OR($C150="*",$C150&lt;400),"",IF(AND('201920 DATA'!BE150="*",$C150&gt;=400),"*",IF($C150&gt;=400,ROUND('201920 DATA'!BE150/$C150,2),"")))</f>
        <v>*</v>
      </c>
      <c r="AG150" s="289" t="str">
        <f>IF(OR($C150="*",$C150&lt;400),"",IF(AND('201920 DATA'!BF150="*",$C150&gt;=400),"*",IF($C150&gt;=400,ROUND('201920 DATA'!BF150/$C150,2),"")))</f>
        <v>*</v>
      </c>
      <c r="AH150" s="289">
        <f>IF(OR($C150="*",$C150&lt;400),"",IF(AND('201920 DATA'!BG150="*",$C150&gt;=400),"*",IF($C150&gt;=400,ROUND('201920 DATA'!BG150/$C150,2),"")))</f>
        <v>0</v>
      </c>
      <c r="AI150" s="289" t="str">
        <f>IF(OR($C150="*",$C150&lt;400),"",IF(AND('201920 DATA'!BH150="*",$C150&gt;=400),"*",IF($C150&gt;=400,ROUND('201920 DATA'!BH150/$C150,2),"")))</f>
        <v>*</v>
      </c>
      <c r="AJ150" s="289">
        <f>IF(OR($C150="*",$C150&lt;400),"",IF(AND('201920 DATA'!BI150="*",$C150&gt;=400),"*",IF($C150&gt;=400,ROUND('201920 DATA'!BI150/$C150,2),"")))</f>
        <v>0.26</v>
      </c>
      <c r="AK150" s="289" t="str">
        <f>IF(OR($C150="*",$C150&lt;400),"",IF(AND('201920 DATA'!BJ150="*",$C150&gt;=400),"*",IF($C150&gt;=400,ROUND('201920 DATA'!BJ150/$C150,2),"")))</f>
        <v>*</v>
      </c>
      <c r="AL150" s="289">
        <f>IF(OR($C150="*",$C150&lt;400),"",IF(AND('201920 DATA'!BK150="*",$C150&gt;=400),"*",IF($C150&gt;=400,ROUND('201920 DATA'!BK150/$C150,2),"")))</f>
        <v>0</v>
      </c>
      <c r="AM150" s="289">
        <f>IF(OR($C150="*",$C150&lt;400),"",IF(AND('201920 DATA'!BL150="*",$C150&gt;=400),"*",IF($C150&gt;=400,ROUND('201920 DATA'!BL150/$C150,2),"")))</f>
        <v>0.01</v>
      </c>
      <c r="AN150" s="289">
        <f>IF(OR($C150="*",$C150&lt;400),"",IF(AND('201920 DATA'!BM150="*",$C150&gt;=400),"*",IF($C150&gt;=400,ROUND('201920 DATA'!BM150/$C150,2),"")))</f>
        <v>0.22</v>
      </c>
      <c r="AO150" s="289">
        <f>IF(OR($C150="*",$C150&lt;400),"",IF(AND('201920 DATA'!BN150="*",$C150&gt;=400),"*",IF($C150&gt;=400,ROUND('201920 DATA'!BN150/$C150,2),"")))</f>
        <v>0.01</v>
      </c>
      <c r="AP150" s="289">
        <f>IF(OR($C150="*",$C150&lt;400),"",IF(AND('201920 DATA'!BO150="*",$C150&gt;=400),"*",IF($C150&gt;=400,ROUND('201920 DATA'!BO150/$C150,2),"")))</f>
        <v>0.28999999999999998</v>
      </c>
      <c r="AQ150" s="289">
        <f>IF(OR($C150="*",$C150&lt;400),"",IF(AND('201920 DATA'!BP150="*",$C150&gt;=400),"*",IF($C150&gt;=400,ROUND('201920 DATA'!BP150/$C150,2),"")))</f>
        <v>0.11</v>
      </c>
      <c r="AR150" s="289">
        <f>IF(OR($C150="*",$C150&lt;400),"",IF(AND('201920 DATA'!BQ150="*",$C150&gt;=400),"*",IF($C150&gt;=400,ROUND('201920 DATA'!BQ150/$C150,2),"")))</f>
        <v>0</v>
      </c>
      <c r="AS150" s="289">
        <f>IF(OR($C150="*",$C150&lt;400),"",IF(AND('201920 DATA'!BR150="*",$C150&gt;=400),"*",IF($C150&gt;=400,ROUND('201920 DATA'!BR150/$C150,2),"")))</f>
        <v>0</v>
      </c>
      <c r="AT150" s="289" t="str">
        <f>IF(OR($C150="*",$C150&lt;400),"",IF(AND('201920 DATA'!BS150="*",$C150&gt;=400),"*",IF($C150&gt;=400,ROUND('201920 DATA'!BS150/$C150,2),"")))</f>
        <v>*</v>
      </c>
      <c r="AU150" s="289">
        <f>IF(OR($C150="*",$C150&lt;400),"",IF(AND('201920 DATA'!BT150="*",$C150&gt;=400),"*",IF($C150&gt;=400,ROUND('201920 DATA'!BT150/$C150,2),"")))</f>
        <v>0.04</v>
      </c>
      <c r="AV150" s="289">
        <f>IF(OR($C150="*",$C150&lt;400),"",IF(AND('201920 DATA'!BU150="*",$C150&gt;=400),"*",IF($C150&gt;=400,ROUND('201920 DATA'!BU150/$C150,2),"")))</f>
        <v>0.01</v>
      </c>
      <c r="AW150" s="289">
        <f>IF(OR($C150="*",$C150&lt;400),"",IF(AND('201920 DATA'!BV150="*",$C150&gt;=400),"*",IF($C150&gt;=400,ROUND('201920 DATA'!BV150/$C150,2),"")))</f>
        <v>0</v>
      </c>
      <c r="AX150" s="289">
        <f>IF(OR($C150="*",$C150&lt;400),"",IF(AND('201920 DATA'!BW150="*",$C150&gt;=400),"*",IF($C150&gt;=400,ROUND('201920 DATA'!BW150/$C150,2),"")))</f>
        <v>0.02</v>
      </c>
      <c r="AZ150" s="365">
        <v>2035</v>
      </c>
    </row>
    <row r="151" spans="1:52" x14ac:dyDescent="0.2">
      <c r="A151" s="373" t="s">
        <v>319</v>
      </c>
      <c r="B151" s="287">
        <f>'201920 DATA'!B151</f>
        <v>7710</v>
      </c>
      <c r="C151" s="288">
        <f>'201920 DATA'!C151</f>
        <v>7710</v>
      </c>
      <c r="D151" s="293">
        <f>'201920 DATA'!FQ151</f>
        <v>7635</v>
      </c>
      <c r="F151" s="313">
        <f t="shared" si="4"/>
        <v>0.11</v>
      </c>
      <c r="G151" s="295">
        <f t="shared" si="5"/>
        <v>1</v>
      </c>
      <c r="H151" s="289">
        <f>IF(OR($C151="*",$C151&lt;400),"",IF(AND('201920 DATA'!F151="*",$C151&gt;=400),"*",IF($C151&gt;=400,ROUND('201920 DATA'!F151/$C151,2),"")))</f>
        <v>0</v>
      </c>
      <c r="I151" s="296">
        <f>IF(OR($B151="*",$B151&lt;400),"",IF(AND('201920 DATA'!Y151="*",$B151&gt;=400),"*",IF($B151&gt;=400,ROUND('201920 DATA'!Y151/$B151,2),"")))</f>
        <v>0</v>
      </c>
      <c r="J151" s="296">
        <f>IF(OR($B151="*",$B151&lt;400),"",IF(AND('201920 DATA'!Z151="*",$B151&gt;=400),"*",IF($B151&gt;=400,ROUND('201920 DATA'!Z151/$B151,2),"")))</f>
        <v>0.04</v>
      </c>
      <c r="K151" s="296">
        <f>IF(OR($B151="*",$B151&lt;400),"",IF(AND('201920 DATA'!AA151="*",$B151&gt;=400),"*",IF($B151&gt;=400,ROUND('201920 DATA'!AA151/$B151,2),"")))</f>
        <v>0.15</v>
      </c>
      <c r="L151" s="296">
        <f>IF(OR($B151="*",$B151&lt;400),"",IF(AND('201920 DATA'!AB151="*",$B151&gt;=400),"*",IF($B151&gt;=400,ROUND('201920 DATA'!AB151/$B151,2),"")))</f>
        <v>0.34</v>
      </c>
      <c r="M151" s="296">
        <f>IF(OR($B151="*",$B151&lt;400),"",IF(AND('201920 DATA'!AC151="*",$B151&gt;=400),"*",IF($B151&gt;=400,ROUND('201920 DATA'!AC151/$B151,2),"")))</f>
        <v>0.33</v>
      </c>
      <c r="N151" s="296">
        <f>IF(OR($B151="*",$B151&lt;400),"",IF(AND('201920 DATA'!AD151="*",$B151&gt;=400),"*",IF($B151&gt;=400,ROUND('201920 DATA'!AD151/$B151,2),"")))</f>
        <v>0.14000000000000001</v>
      </c>
      <c r="O151" s="296">
        <f>IF(OR($B151="*",$B151&lt;400),"",IF(AND('201920 DATA'!AE151="*",$B151&gt;=400),"*",IF($B151&gt;=400,ROUND('201920 DATA'!AE151/$B151,2),"")))</f>
        <v>0</v>
      </c>
      <c r="P151" s="297"/>
      <c r="Q151" s="296">
        <f>IF(OR($B151="*",$B151&lt;400),"",IF(AND('201920 DATA'!FO151="*",$B151&gt;=400),"*",IF($B151&gt;=400,ROUND('201920 DATA'!FO151/$B151,2),"")))</f>
        <v>0.97</v>
      </c>
      <c r="R151" s="289">
        <f>IF(OR($C151="*",$C151&lt;400),"",IF(AND('201920 DATA'!F151="*",$C151&gt;=400),"*",IF($C151&gt;=400,ROUND('201920 DATA'!F151/$C151,2),"")))</f>
        <v>0</v>
      </c>
      <c r="S151" s="289">
        <f>IF(OR($C151="*",$C151&lt;400),"",IF(AND('201920 DATA'!G151="*",$C151&gt;=400),"*",IF($C151&gt;=400,ROUND('201920 DATA'!G151/$C151,2),"")))</f>
        <v>0</v>
      </c>
      <c r="T151" s="289">
        <f>IF(OR($C151="*",$C151&lt;400),"",IF(AND('201920 DATA'!H151="*",$C151&gt;=400),"*",IF($C151&gt;=400,ROUND('201920 DATA'!H151/$C151,2),"")))</f>
        <v>1</v>
      </c>
      <c r="U151" s="289">
        <f>IF(OR($C151="*",$C151&lt;400),"",IF(AND('201920 DATA'!FP151="*",$C151&gt;=400),"*",IF($C151&gt;=400,ROUND('201920 DATA'!FP151/$C151,2),"")))</f>
        <v>0</v>
      </c>
      <c r="V151" s="312">
        <f>IF(OR($D151="*",$D151&lt;400),"",IF(AND('201920 DATA'!M151="*",$D151&gt;=400),"*",IF($D151&gt;=400,ROUND('201920 DATA'!M151/$D151,2),"")))</f>
        <v>0.01</v>
      </c>
      <c r="W151" s="312">
        <f>IF(OR($D151="*",$D151&lt;400),"",IF(AND('201920 DATA'!N151="*",$D151&gt;=400),"*",IF($D151&gt;=400,ROUND('201920 DATA'!N151/$D151,2),"")))</f>
        <v>0.17</v>
      </c>
      <c r="X151" s="312">
        <f>IF(OR($D151="*",$D151&lt;400),"",IF(AND('201920 DATA'!O151="*",$D151&gt;=400),"*",IF($D151&gt;=400,ROUND('201920 DATA'!O151/$D151,2),"")))</f>
        <v>0.19</v>
      </c>
      <c r="Y151" s="312">
        <f>IF(OR($D151="*",$D151&lt;400),"",IF(AND('201920 DATA'!P151="*",$D151&gt;=400),"*",IF($D151&gt;=400,ROUND('201920 DATA'!P151/$D151,2),"")))</f>
        <v>0.14000000000000001</v>
      </c>
      <c r="Z151" s="312">
        <f>IF(OR($D151="*",$D151&lt;400),"",IF(AND('201920 DATA'!Q151="*",$D151&gt;=400),"*",IF($D151&gt;=400,ROUND('201920 DATA'!Q151/$D151,2),"")))</f>
        <v>0.11</v>
      </c>
      <c r="AA151" s="312">
        <f>IF(OR($D151="*",$D151&lt;400),"",IF(AND('201920 DATA'!R151="*",$D151&gt;=400),"*",IF($D151&gt;=400,ROUND('201920 DATA'!R151/$D151,2),"")))</f>
        <v>0.06</v>
      </c>
      <c r="AB151" s="312">
        <f>IF(OR($D151="*",$D151&lt;400),"",IF(AND('201920 DATA'!S151="*",$D151&gt;=400),"*",IF($D151&gt;=400,ROUND('201920 DATA'!S151/$D151,2),"")))</f>
        <v>0.03</v>
      </c>
      <c r="AC151" s="312">
        <f>IF(OR($D151="*",$D151&lt;400),"",IF(AND('201920 DATA'!T151="*",$D151&gt;=400),"*",IF($D151&gt;=400,ROUND('201920 DATA'!T151/$D151,2),"")))</f>
        <v>0.05</v>
      </c>
      <c r="AD151" s="289">
        <f>IF(OR($C151="*",$C151&lt;400),"",IF(AND('201920 DATA'!BC151="*",$C151&gt;=400),"*",IF($C151&gt;=400,ROUND('201920 DATA'!BC151/$C151,2),"")))</f>
        <v>0</v>
      </c>
      <c r="AE151" s="289">
        <f>IF(OR($C151="*",$C151&lt;400),"",IF(AND('201920 DATA'!BD151="*",$C151&gt;=400),"*",IF($C151&gt;=400,ROUND('201920 DATA'!BD151/$C151,2),"")))</f>
        <v>0.01</v>
      </c>
      <c r="AF151" s="289">
        <f>IF(OR($C151="*",$C151&lt;400),"",IF(AND('201920 DATA'!BE151="*",$C151&gt;=400),"*",IF($C151&gt;=400,ROUND('201920 DATA'!BE151/$C151,2),"")))</f>
        <v>0</v>
      </c>
      <c r="AG151" s="289" t="str">
        <f>IF(OR($C151="*",$C151&lt;400),"",IF(AND('201920 DATA'!BF151="*",$C151&gt;=400),"*",IF($C151&gt;=400,ROUND('201920 DATA'!BF151/$C151,2),"")))</f>
        <v>*</v>
      </c>
      <c r="AH151" s="289">
        <f>IF(OR($C151="*",$C151&lt;400),"",IF(AND('201920 DATA'!BG151="*",$C151&gt;=400),"*",IF($C151&gt;=400,ROUND('201920 DATA'!BG151/$C151,2),"")))</f>
        <v>0</v>
      </c>
      <c r="AI151" s="289">
        <f>IF(OR($C151="*",$C151&lt;400),"",IF(AND('201920 DATA'!BH151="*",$C151&gt;=400),"*",IF($C151&gt;=400,ROUND('201920 DATA'!BH151/$C151,2),"")))</f>
        <v>0.03</v>
      </c>
      <c r="AJ151" s="289" t="str">
        <f>IF(OR($C151="*",$C151&lt;400),"",IF(AND('201920 DATA'!BI151="*",$C151&gt;=400),"*",IF($C151&gt;=400,ROUND('201920 DATA'!BI151/$C151,2),"")))</f>
        <v>*</v>
      </c>
      <c r="AK151" s="289">
        <f>IF(OR($C151="*",$C151&lt;400),"",IF(AND('201920 DATA'!BJ151="*",$C151&gt;=400),"*",IF($C151&gt;=400,ROUND('201920 DATA'!BJ151/$C151,2),"")))</f>
        <v>0</v>
      </c>
      <c r="AL151" s="289" t="str">
        <f>IF(OR($C151="*",$C151&lt;400),"",IF(AND('201920 DATA'!BK151="*",$C151&gt;=400),"*",IF($C151&gt;=400,ROUND('201920 DATA'!BK151/$C151,2),"")))</f>
        <v>*</v>
      </c>
      <c r="AM151" s="289">
        <f>IF(OR($C151="*",$C151&lt;400),"",IF(AND('201920 DATA'!BL151="*",$C151&gt;=400),"*",IF($C151&gt;=400,ROUND('201920 DATA'!BL151/$C151,2),"")))</f>
        <v>0.01</v>
      </c>
      <c r="AN151" s="289">
        <f>IF(OR($C151="*",$C151&lt;400),"",IF(AND('201920 DATA'!BM151="*",$C151&gt;=400),"*",IF($C151&gt;=400,ROUND('201920 DATA'!BM151/$C151,2),"")))</f>
        <v>0.13</v>
      </c>
      <c r="AO151" s="289">
        <f>IF(OR($C151="*",$C151&lt;400),"",IF(AND('201920 DATA'!BN151="*",$C151&gt;=400),"*",IF($C151&gt;=400,ROUND('201920 DATA'!BN151/$C151,2),"")))</f>
        <v>0</v>
      </c>
      <c r="AP151" s="289">
        <f>IF(OR($C151="*",$C151&lt;400),"",IF(AND('201920 DATA'!BO151="*",$C151&gt;=400),"*",IF($C151&gt;=400,ROUND('201920 DATA'!BO151/$C151,2),"")))</f>
        <v>0.72</v>
      </c>
      <c r="AQ151" s="289">
        <f>IF(OR($C151="*",$C151&lt;400),"",IF(AND('201920 DATA'!BP151="*",$C151&gt;=400),"*",IF($C151&gt;=400,ROUND('201920 DATA'!BP151/$C151,2),"")))</f>
        <v>0.04</v>
      </c>
      <c r="AR151" s="289">
        <f>IF(OR($C151="*",$C151&lt;400),"",IF(AND('201920 DATA'!BQ151="*",$C151&gt;=400),"*",IF($C151&gt;=400,ROUND('201920 DATA'!BQ151/$C151,2),"")))</f>
        <v>0</v>
      </c>
      <c r="AS151" s="289">
        <f>IF(OR($C151="*",$C151&lt;400),"",IF(AND('201920 DATA'!BR151="*",$C151&gt;=400),"*",IF($C151&gt;=400,ROUND('201920 DATA'!BR151/$C151,2),"")))</f>
        <v>0</v>
      </c>
      <c r="AT151" s="289">
        <f>IF(OR($C151="*",$C151&lt;400),"",IF(AND('201920 DATA'!BS151="*",$C151&gt;=400),"*",IF($C151&gt;=400,ROUND('201920 DATA'!BS151/$C151,2),"")))</f>
        <v>0</v>
      </c>
      <c r="AU151" s="289">
        <f>IF(OR($C151="*",$C151&lt;400),"",IF(AND('201920 DATA'!BT151="*",$C151&gt;=400),"*",IF($C151&gt;=400,ROUND('201920 DATA'!BT151/$C151,2),"")))</f>
        <v>0.03</v>
      </c>
      <c r="AV151" s="289">
        <f>IF(OR($C151="*",$C151&lt;400),"",IF(AND('201920 DATA'!BU151="*",$C151&gt;=400),"*",IF($C151&gt;=400,ROUND('201920 DATA'!BU151/$C151,2),"")))</f>
        <v>0</v>
      </c>
      <c r="AW151" s="289">
        <f>IF(OR($C151="*",$C151&lt;400),"",IF(AND('201920 DATA'!BV151="*",$C151&gt;=400),"*",IF($C151&gt;=400,ROUND('201920 DATA'!BV151/$C151,2),"")))</f>
        <v>0</v>
      </c>
      <c r="AX151" s="289">
        <f>IF(OR($C151="*",$C151&lt;400),"",IF(AND('201920 DATA'!BW151="*",$C151&gt;=400),"*",IF($C151&gt;=400,ROUND('201920 DATA'!BW151/$C151,2),"")))</f>
        <v>0.01</v>
      </c>
      <c r="AZ151" s="365">
        <v>6890</v>
      </c>
    </row>
    <row r="152" spans="1:52" x14ac:dyDescent="0.2">
      <c r="A152" s="373" t="s">
        <v>13</v>
      </c>
      <c r="B152" s="287">
        <f>'201920 DATA'!B152</f>
        <v>5170</v>
      </c>
      <c r="C152" s="288">
        <f>'201920 DATA'!C152</f>
        <v>5170</v>
      </c>
      <c r="D152" s="293">
        <f>'201920 DATA'!FQ152</f>
        <v>5100</v>
      </c>
      <c r="F152" s="313">
        <f t="shared" si="4"/>
        <v>-0.15</v>
      </c>
      <c r="G152" s="295">
        <f t="shared" si="5"/>
        <v>1</v>
      </c>
      <c r="H152" s="289">
        <f>IF(OR($C152="*",$C152&lt;400),"",IF(AND('201920 DATA'!F152="*",$C152&gt;=400),"*",IF($C152&gt;=400,ROUND('201920 DATA'!F152/$C152,2),"")))</f>
        <v>0</v>
      </c>
      <c r="I152" s="296">
        <f>IF(OR($B152="*",$B152&lt;400),"",IF(AND('201920 DATA'!Y152="*",$B152&gt;=400),"*",IF($B152&gt;=400,ROUND('201920 DATA'!Y152/$B152,2),"")))</f>
        <v>0</v>
      </c>
      <c r="J152" s="296">
        <f>IF(OR($B152="*",$B152&lt;400),"",IF(AND('201920 DATA'!Z152="*",$B152&gt;=400),"*",IF($B152&gt;=400,ROUND('201920 DATA'!Z152/$B152,2),"")))</f>
        <v>0.08</v>
      </c>
      <c r="K152" s="296">
        <f>IF(OR($B152="*",$B152&lt;400),"",IF(AND('201920 DATA'!AA152="*",$B152&gt;=400),"*",IF($B152&gt;=400,ROUND('201920 DATA'!AA152/$B152,2),"")))</f>
        <v>0.24</v>
      </c>
      <c r="L152" s="296">
        <f>IF(OR($B152="*",$B152&lt;400),"",IF(AND('201920 DATA'!AB152="*",$B152&gt;=400),"*",IF($B152&gt;=400,ROUND('201920 DATA'!AB152/$B152,2),"")))</f>
        <v>0.34</v>
      </c>
      <c r="M152" s="296">
        <f>IF(OR($B152="*",$B152&lt;400),"",IF(AND('201920 DATA'!AC152="*",$B152&gt;=400),"*",IF($B152&gt;=400,ROUND('201920 DATA'!AC152/$B152,2),"")))</f>
        <v>0.25</v>
      </c>
      <c r="N152" s="296">
        <f>IF(OR($B152="*",$B152&lt;400),"",IF(AND('201920 DATA'!AD152="*",$B152&gt;=400),"*",IF($B152&gt;=400,ROUND('201920 DATA'!AD152/$B152,2),"")))</f>
        <v>0.09</v>
      </c>
      <c r="O152" s="296" t="str">
        <f>IF(OR($B152="*",$B152&lt;400),"",IF(AND('201920 DATA'!AE152="*",$B152&gt;=400),"*",IF($B152&gt;=400,ROUND('201920 DATA'!AE152/$B152,2),"")))</f>
        <v>*</v>
      </c>
      <c r="P152" s="297"/>
      <c r="Q152" s="296">
        <f>IF(OR($B152="*",$B152&lt;400),"",IF(AND('201920 DATA'!FO152="*",$B152&gt;=400),"*",IF($B152&gt;=400,ROUND('201920 DATA'!FO152/$B152,2),"")))</f>
        <v>0.98</v>
      </c>
      <c r="R152" s="289">
        <f>IF(OR($C152="*",$C152&lt;400),"",IF(AND('201920 DATA'!F152="*",$C152&gt;=400),"*",IF($C152&gt;=400,ROUND('201920 DATA'!F152/$C152,2),"")))</f>
        <v>0</v>
      </c>
      <c r="S152" s="289">
        <f>IF(OR($C152="*",$C152&lt;400),"",IF(AND('201920 DATA'!G152="*",$C152&gt;=400),"*",IF($C152&gt;=400,ROUND('201920 DATA'!G152/$C152,2),"")))</f>
        <v>0</v>
      </c>
      <c r="T152" s="289">
        <f>IF(OR($C152="*",$C152&lt;400),"",IF(AND('201920 DATA'!H152="*",$C152&gt;=400),"*",IF($C152&gt;=400,ROUND('201920 DATA'!H152/$C152,2),"")))</f>
        <v>1</v>
      </c>
      <c r="U152" s="289">
        <f>IF(OR($C152="*",$C152&lt;400),"",IF(AND('201920 DATA'!FP152="*",$C152&gt;=400),"*",IF($C152&gt;=400,ROUND('201920 DATA'!FP152/$C152,2),"")))</f>
        <v>0</v>
      </c>
      <c r="V152" s="312">
        <f>IF(OR($D152="*",$D152&lt;400),"",IF(AND('201920 DATA'!M152="*",$D152&gt;=400),"*",IF($D152&gt;=400,ROUND('201920 DATA'!M152/$D152,2),"")))</f>
        <v>0.01</v>
      </c>
      <c r="W152" s="312">
        <f>IF(OR($D152="*",$D152&lt;400),"",IF(AND('201920 DATA'!N152="*",$D152&gt;=400),"*",IF($D152&gt;=400,ROUND('201920 DATA'!N152/$D152,2),"")))</f>
        <v>0.19</v>
      </c>
      <c r="X152" s="312">
        <f>IF(OR($D152="*",$D152&lt;400),"",IF(AND('201920 DATA'!O152="*",$D152&gt;=400),"*",IF($D152&gt;=400,ROUND('201920 DATA'!O152/$D152,2),"")))</f>
        <v>0.26</v>
      </c>
      <c r="Y152" s="312">
        <f>IF(OR($D152="*",$D152&lt;400),"",IF(AND('201920 DATA'!P152="*",$D152&gt;=400),"*",IF($D152&gt;=400,ROUND('201920 DATA'!P152/$D152,2),"")))</f>
        <v>0.2</v>
      </c>
      <c r="Z152" s="312">
        <f>IF(OR($D152="*",$D152&lt;400),"",IF(AND('201920 DATA'!Q152="*",$D152&gt;=400),"*",IF($D152&gt;=400,ROUND('201920 DATA'!Q152/$D152,2),"")))</f>
        <v>0.18</v>
      </c>
      <c r="AA152" s="312">
        <f>IF(OR($D152="*",$D152&lt;400),"",IF(AND('201920 DATA'!R152="*",$D152&gt;=400),"*",IF($D152&gt;=400,ROUND('201920 DATA'!R152/$D152,2),"")))</f>
        <v>0.05</v>
      </c>
      <c r="AB152" s="312">
        <f>IF(OR($D152="*",$D152&lt;400),"",IF(AND('201920 DATA'!S152="*",$D152&gt;=400),"*",IF($D152&gt;=400,ROUND('201920 DATA'!S152/$D152,2),"")))</f>
        <v>0.02</v>
      </c>
      <c r="AC152" s="312">
        <f>IF(OR($D152="*",$D152&lt;400),"",IF(AND('201920 DATA'!T152="*",$D152&gt;=400),"*",IF($D152&gt;=400,ROUND('201920 DATA'!T152/$D152,2),"")))</f>
        <v>0.03</v>
      </c>
      <c r="AD152" s="289">
        <f>IF(OR($C152="*",$C152&lt;400),"",IF(AND('201920 DATA'!BC152="*",$C152&gt;=400),"*",IF($C152&gt;=400,ROUND('201920 DATA'!BC152/$C152,2),"")))</f>
        <v>0</v>
      </c>
      <c r="AE152" s="289">
        <f>IF(OR($C152="*",$C152&lt;400),"",IF(AND('201920 DATA'!BD152="*",$C152&gt;=400),"*",IF($C152&gt;=400,ROUND('201920 DATA'!BD152/$C152,2),"")))</f>
        <v>0.02</v>
      </c>
      <c r="AF152" s="289">
        <f>IF(OR($C152="*",$C152&lt;400),"",IF(AND('201920 DATA'!BE152="*",$C152&gt;=400),"*",IF($C152&gt;=400,ROUND('201920 DATA'!BE152/$C152,2),"")))</f>
        <v>0</v>
      </c>
      <c r="AG152" s="289" t="str">
        <f>IF(OR($C152="*",$C152&lt;400),"",IF(AND('201920 DATA'!BF152="*",$C152&gt;=400),"*",IF($C152&gt;=400,ROUND('201920 DATA'!BF152/$C152,2),"")))</f>
        <v>*</v>
      </c>
      <c r="AH152" s="289" t="str">
        <f>IF(OR($C152="*",$C152&lt;400),"",IF(AND('201920 DATA'!BG152="*",$C152&gt;=400),"*",IF($C152&gt;=400,ROUND('201920 DATA'!BG152/$C152,2),"")))</f>
        <v>*</v>
      </c>
      <c r="AI152" s="289">
        <f>IF(OR($C152="*",$C152&lt;400),"",IF(AND('201920 DATA'!BH152="*",$C152&gt;=400),"*",IF($C152&gt;=400,ROUND('201920 DATA'!BH152/$C152,2),"")))</f>
        <v>0.03</v>
      </c>
      <c r="AJ152" s="289" t="str">
        <f>IF(OR($C152="*",$C152&lt;400),"",IF(AND('201920 DATA'!BI152="*",$C152&gt;=400),"*",IF($C152&gt;=400,ROUND('201920 DATA'!BI152/$C152,2),"")))</f>
        <v>*</v>
      </c>
      <c r="AK152" s="289">
        <f>IF(OR($C152="*",$C152&lt;400),"",IF(AND('201920 DATA'!BJ152="*",$C152&gt;=400),"*",IF($C152&gt;=400,ROUND('201920 DATA'!BJ152/$C152,2),"")))</f>
        <v>0.01</v>
      </c>
      <c r="AL152" s="289" t="str">
        <f>IF(OR($C152="*",$C152&lt;400),"",IF(AND('201920 DATA'!BK152="*",$C152&gt;=400),"*",IF($C152&gt;=400,ROUND('201920 DATA'!BK152/$C152,2),"")))</f>
        <v>*</v>
      </c>
      <c r="AM152" s="289">
        <f>IF(OR($C152="*",$C152&lt;400),"",IF(AND('201920 DATA'!BL152="*",$C152&gt;=400),"*",IF($C152&gt;=400,ROUND('201920 DATA'!BL152/$C152,2),"")))</f>
        <v>0.04</v>
      </c>
      <c r="AN152" s="289">
        <f>IF(OR($C152="*",$C152&lt;400),"",IF(AND('201920 DATA'!BM152="*",$C152&gt;=400),"*",IF($C152&gt;=400,ROUND('201920 DATA'!BM152/$C152,2),"")))</f>
        <v>0.23</v>
      </c>
      <c r="AO152" s="289">
        <f>IF(OR($C152="*",$C152&lt;400),"",IF(AND('201920 DATA'!BN152="*",$C152&gt;=400),"*",IF($C152&gt;=400,ROUND('201920 DATA'!BN152/$C152,2),"")))</f>
        <v>0.01</v>
      </c>
      <c r="AP152" s="289">
        <f>IF(OR($C152="*",$C152&lt;400),"",IF(AND('201920 DATA'!BO152="*",$C152&gt;=400),"*",IF($C152&gt;=400,ROUND('201920 DATA'!BO152/$C152,2),"")))</f>
        <v>0.41</v>
      </c>
      <c r="AQ152" s="289">
        <f>IF(OR($C152="*",$C152&lt;400),"",IF(AND('201920 DATA'!BP152="*",$C152&gt;=400),"*",IF($C152&gt;=400,ROUND('201920 DATA'!BP152/$C152,2),"")))</f>
        <v>0.11</v>
      </c>
      <c r="AR152" s="289">
        <f>IF(OR($C152="*",$C152&lt;400),"",IF(AND('201920 DATA'!BQ152="*",$C152&gt;=400),"*",IF($C152&gt;=400,ROUND('201920 DATA'!BQ152/$C152,2),"")))</f>
        <v>0</v>
      </c>
      <c r="AS152" s="289">
        <f>IF(OR($C152="*",$C152&lt;400),"",IF(AND('201920 DATA'!BR152="*",$C152&gt;=400),"*",IF($C152&gt;=400,ROUND('201920 DATA'!BR152/$C152,2),"")))</f>
        <v>0</v>
      </c>
      <c r="AT152" s="289">
        <f>IF(OR($C152="*",$C152&lt;400),"",IF(AND('201920 DATA'!BS152="*",$C152&gt;=400),"*",IF($C152&gt;=400,ROUND('201920 DATA'!BS152/$C152,2),"")))</f>
        <v>0</v>
      </c>
      <c r="AU152" s="289">
        <f>IF(OR($C152="*",$C152&lt;400),"",IF(AND('201920 DATA'!BT152="*",$C152&gt;=400),"*",IF($C152&gt;=400,ROUND('201920 DATA'!BT152/$C152,2),"")))</f>
        <v>0.06</v>
      </c>
      <c r="AV152" s="289">
        <f>IF(OR($C152="*",$C152&lt;400),"",IF(AND('201920 DATA'!BU152="*",$C152&gt;=400),"*",IF($C152&gt;=400,ROUND('201920 DATA'!BU152/$C152,2),"")))</f>
        <v>0.01</v>
      </c>
      <c r="AW152" s="289">
        <f>IF(OR($C152="*",$C152&lt;400),"",IF(AND('201920 DATA'!BV152="*",$C152&gt;=400),"*",IF($C152&gt;=400,ROUND('201920 DATA'!BV152/$C152,2),"")))</f>
        <v>0</v>
      </c>
      <c r="AX152" s="289">
        <f>IF(OR($C152="*",$C152&lt;400),"",IF(AND('201920 DATA'!BW152="*",$C152&gt;=400),"*",IF($C152&gt;=400,ROUND('201920 DATA'!BW152/$C152,2),"")))</f>
        <v>0.08</v>
      </c>
      <c r="AZ152" s="365">
        <v>5920</v>
      </c>
    </row>
    <row r="153" spans="1:52" x14ac:dyDescent="0.2">
      <c r="A153" s="373" t="s">
        <v>14</v>
      </c>
      <c r="B153" s="287">
        <f>'201920 DATA'!B153</f>
        <v>1590</v>
      </c>
      <c r="C153" s="288">
        <f>'201920 DATA'!C153</f>
        <v>1590</v>
      </c>
      <c r="D153" s="293">
        <f>'201920 DATA'!FQ153</f>
        <v>1585</v>
      </c>
      <c r="F153" s="313">
        <f t="shared" si="4"/>
        <v>-0.12</v>
      </c>
      <c r="G153" s="295">
        <f t="shared" si="5"/>
        <v>1</v>
      </c>
      <c r="H153" s="289">
        <f>IF(OR($C153="*",$C153&lt;400),"",IF(AND('201920 DATA'!F153="*",$C153&gt;=400),"*",IF($C153&gt;=400,ROUND('201920 DATA'!F153/$C153,2),"")))</f>
        <v>0</v>
      </c>
      <c r="I153" s="296" t="str">
        <f>IF(OR($B153="*",$B153&lt;400),"",IF(AND('201920 DATA'!Y153="*",$B153&gt;=400),"*",IF($B153&gt;=400,ROUND('201920 DATA'!Y153/$B153,2),"")))</f>
        <v>*</v>
      </c>
      <c r="J153" s="296">
        <f>IF(OR($B153="*",$B153&lt;400),"",IF(AND('201920 DATA'!Z153="*",$B153&gt;=400),"*",IF($B153&gt;=400,ROUND('201920 DATA'!Z153/$B153,2),"")))</f>
        <v>0.05</v>
      </c>
      <c r="K153" s="296">
        <f>IF(OR($B153="*",$B153&lt;400),"",IF(AND('201920 DATA'!AA153="*",$B153&gt;=400),"*",IF($B153&gt;=400,ROUND('201920 DATA'!AA153/$B153,2),"")))</f>
        <v>0.14000000000000001</v>
      </c>
      <c r="L153" s="296">
        <f>IF(OR($B153="*",$B153&lt;400),"",IF(AND('201920 DATA'!AB153="*",$B153&gt;=400),"*",IF($B153&gt;=400,ROUND('201920 DATA'!AB153/$B153,2),"")))</f>
        <v>0.23</v>
      </c>
      <c r="M153" s="296">
        <f>IF(OR($B153="*",$B153&lt;400),"",IF(AND('201920 DATA'!AC153="*",$B153&gt;=400),"*",IF($B153&gt;=400,ROUND('201920 DATA'!AC153/$B153,2),"")))</f>
        <v>0.27</v>
      </c>
      <c r="N153" s="296">
        <f>IF(OR($B153="*",$B153&lt;400),"",IF(AND('201920 DATA'!AD153="*",$B153&gt;=400),"*",IF($B153&gt;=400,ROUND('201920 DATA'!AD153/$B153,2),"")))</f>
        <v>0.28000000000000003</v>
      </c>
      <c r="O153" s="296">
        <f>IF(OR($B153="*",$B153&lt;400),"",IF(AND('201920 DATA'!AE153="*",$B153&gt;=400),"*",IF($B153&gt;=400,ROUND('201920 DATA'!AE153/$B153,2),"")))</f>
        <v>0.02</v>
      </c>
      <c r="P153" s="297"/>
      <c r="Q153" s="296">
        <f>IF(OR($B153="*",$B153&lt;400),"",IF(AND('201920 DATA'!FO153="*",$B153&gt;=400),"*",IF($B153&gt;=400,ROUND('201920 DATA'!FO153/$B153,2),"")))</f>
        <v>0.97</v>
      </c>
      <c r="R153" s="289">
        <f>IF(OR($C153="*",$C153&lt;400),"",IF(AND('201920 DATA'!F153="*",$C153&gt;=400),"*",IF($C153&gt;=400,ROUND('201920 DATA'!F153/$C153,2),"")))</f>
        <v>0</v>
      </c>
      <c r="S153" s="289">
        <f>IF(OR($C153="*",$C153&lt;400),"",IF(AND('201920 DATA'!G153="*",$C153&gt;=400),"*",IF($C153&gt;=400,ROUND('201920 DATA'!G153/$C153,2),"")))</f>
        <v>0</v>
      </c>
      <c r="T153" s="289">
        <f>IF(OR($C153="*",$C153&lt;400),"",IF(AND('201920 DATA'!H153="*",$C153&gt;=400),"*",IF($C153&gt;=400,ROUND('201920 DATA'!H153/$C153,2),"")))</f>
        <v>1</v>
      </c>
      <c r="U153" s="289">
        <f>IF(OR($C153="*",$C153&lt;400),"",IF(AND('201920 DATA'!FP153="*",$C153&gt;=400),"*",IF($C153&gt;=400,ROUND('201920 DATA'!FP153/$C153,2),"")))</f>
        <v>0</v>
      </c>
      <c r="V153" s="312">
        <f>IF(OR($D153="*",$D153&lt;400),"",IF(AND('201920 DATA'!M153="*",$D153&gt;=400),"*",IF($D153&gt;=400,ROUND('201920 DATA'!M153/$D153,2),"")))</f>
        <v>0.04</v>
      </c>
      <c r="W153" s="312">
        <f>IF(OR($D153="*",$D153&lt;400),"",IF(AND('201920 DATA'!N153="*",$D153&gt;=400),"*",IF($D153&gt;=400,ROUND('201920 DATA'!N153/$D153,2),"")))</f>
        <v>0.15</v>
      </c>
      <c r="X153" s="312">
        <f>IF(OR($D153="*",$D153&lt;400),"",IF(AND('201920 DATA'!O153="*",$D153&gt;=400),"*",IF($D153&gt;=400,ROUND('201920 DATA'!O153/$D153,2),"")))</f>
        <v>0.27</v>
      </c>
      <c r="Y153" s="312">
        <f>IF(OR($D153="*",$D153&lt;400),"",IF(AND('201920 DATA'!P153="*",$D153&gt;=400),"*",IF($D153&gt;=400,ROUND('201920 DATA'!P153/$D153,2),"")))</f>
        <v>0.2</v>
      </c>
      <c r="Z153" s="312">
        <f>IF(OR($D153="*",$D153&lt;400),"",IF(AND('201920 DATA'!Q153="*",$D153&gt;=400),"*",IF($D153&gt;=400,ROUND('201920 DATA'!Q153/$D153,2),"")))</f>
        <v>0.25</v>
      </c>
      <c r="AA153" s="312">
        <f>IF(OR($D153="*",$D153&lt;400),"",IF(AND('201920 DATA'!R153="*",$D153&gt;=400),"*",IF($D153&gt;=400,ROUND('201920 DATA'!R153/$D153,2),"")))</f>
        <v>7.0000000000000007E-2</v>
      </c>
      <c r="AB153" s="312">
        <f>IF(OR($D153="*",$D153&lt;400),"",IF(AND('201920 DATA'!S153="*",$D153&gt;=400),"*",IF($D153&gt;=400,ROUND('201920 DATA'!S153/$D153,2),"")))</f>
        <v>0.03</v>
      </c>
      <c r="AC153" s="312">
        <f>IF(OR($D153="*",$D153&lt;400),"",IF(AND('201920 DATA'!T153="*",$D153&gt;=400),"*",IF($D153&gt;=400,ROUND('201920 DATA'!T153/$D153,2),"")))</f>
        <v>0.02</v>
      </c>
      <c r="AD153" s="289" t="str">
        <f>IF(OR($C153="*",$C153&lt;400),"",IF(AND('201920 DATA'!BC153="*",$C153&gt;=400),"*",IF($C153&gt;=400,ROUND('201920 DATA'!BC153/$C153,2),"")))</f>
        <v>*</v>
      </c>
      <c r="AE153" s="289">
        <f>IF(OR($C153="*",$C153&lt;400),"",IF(AND('201920 DATA'!BD153="*",$C153&gt;=400),"*",IF($C153&gt;=400,ROUND('201920 DATA'!BD153/$C153,2),"")))</f>
        <v>0.02</v>
      </c>
      <c r="AF153" s="289">
        <f>IF(OR($C153="*",$C153&lt;400),"",IF(AND('201920 DATA'!BE153="*",$C153&gt;=400),"*",IF($C153&gt;=400,ROUND('201920 DATA'!BE153/$C153,2),"")))</f>
        <v>0</v>
      </c>
      <c r="AG153" s="289" t="str">
        <f>IF(OR($C153="*",$C153&lt;400),"",IF(AND('201920 DATA'!BF153="*",$C153&gt;=400),"*",IF($C153&gt;=400,ROUND('201920 DATA'!BF153/$C153,2),"")))</f>
        <v>*</v>
      </c>
      <c r="AH153" s="289">
        <f>IF(OR($C153="*",$C153&lt;400),"",IF(AND('201920 DATA'!BG153="*",$C153&gt;=400),"*",IF($C153&gt;=400,ROUND('201920 DATA'!BG153/$C153,2),"")))</f>
        <v>0</v>
      </c>
      <c r="AI153" s="289">
        <f>IF(OR($C153="*",$C153&lt;400),"",IF(AND('201920 DATA'!BH153="*",$C153&gt;=400),"*",IF($C153&gt;=400,ROUND('201920 DATA'!BH153/$C153,2),"")))</f>
        <v>0.03</v>
      </c>
      <c r="AJ153" s="289">
        <f>IF(OR($C153="*",$C153&lt;400),"",IF(AND('201920 DATA'!BI153="*",$C153&gt;=400),"*",IF($C153&gt;=400,ROUND('201920 DATA'!BI153/$C153,2),"")))</f>
        <v>0.31</v>
      </c>
      <c r="AK153" s="289" t="str">
        <f>IF(OR($C153="*",$C153&lt;400),"",IF(AND('201920 DATA'!BJ153="*",$C153&gt;=400),"*",IF($C153&gt;=400,ROUND('201920 DATA'!BJ153/$C153,2),"")))</f>
        <v>*</v>
      </c>
      <c r="AL153" s="289" t="str">
        <f>IF(OR($C153="*",$C153&lt;400),"",IF(AND('201920 DATA'!BK153="*",$C153&gt;=400),"*",IF($C153&gt;=400,ROUND('201920 DATA'!BK153/$C153,2),"")))</f>
        <v>*</v>
      </c>
      <c r="AM153" s="289">
        <f>IF(OR($C153="*",$C153&lt;400),"",IF(AND('201920 DATA'!BL153="*",$C153&gt;=400),"*",IF($C153&gt;=400,ROUND('201920 DATA'!BL153/$C153,2),"")))</f>
        <v>0.03</v>
      </c>
      <c r="AN153" s="289">
        <f>IF(OR($C153="*",$C153&lt;400),"",IF(AND('201920 DATA'!BM153="*",$C153&gt;=400),"*",IF($C153&gt;=400,ROUND('201920 DATA'!BM153/$C153,2),"")))</f>
        <v>0.13</v>
      </c>
      <c r="AO153" s="289">
        <f>IF(OR($C153="*",$C153&lt;400),"",IF(AND('201920 DATA'!BN153="*",$C153&gt;=400),"*",IF($C153&gt;=400,ROUND('201920 DATA'!BN153/$C153,2),"")))</f>
        <v>0.03</v>
      </c>
      <c r="AP153" s="289">
        <f>IF(OR($C153="*",$C153&lt;400),"",IF(AND('201920 DATA'!BO153="*",$C153&gt;=400),"*",IF($C153&gt;=400,ROUND('201920 DATA'!BO153/$C153,2),"")))</f>
        <v>0.32</v>
      </c>
      <c r="AQ153" s="289">
        <f>IF(OR($C153="*",$C153&lt;400),"",IF(AND('201920 DATA'!BP153="*",$C153&gt;=400),"*",IF($C153&gt;=400,ROUND('201920 DATA'!BP153/$C153,2),"")))</f>
        <v>0.09</v>
      </c>
      <c r="AR153" s="289">
        <f>IF(OR($C153="*",$C153&lt;400),"",IF(AND('201920 DATA'!BQ153="*",$C153&gt;=400),"*",IF($C153&gt;=400,ROUND('201920 DATA'!BQ153/$C153,2),"")))</f>
        <v>0</v>
      </c>
      <c r="AS153" s="289">
        <f>IF(OR($C153="*",$C153&lt;400),"",IF(AND('201920 DATA'!BR153="*",$C153&gt;=400),"*",IF($C153&gt;=400,ROUND('201920 DATA'!BR153/$C153,2),"")))</f>
        <v>0</v>
      </c>
      <c r="AT153" s="289" t="str">
        <f>IF(OR($C153="*",$C153&lt;400),"",IF(AND('201920 DATA'!BS153="*",$C153&gt;=400),"*",IF($C153&gt;=400,ROUND('201920 DATA'!BS153/$C153,2),"")))</f>
        <v>*</v>
      </c>
      <c r="AU153" s="289">
        <f>IF(OR($C153="*",$C153&lt;400),"",IF(AND('201920 DATA'!BT153="*",$C153&gt;=400),"*",IF($C153&gt;=400,ROUND('201920 DATA'!BT153/$C153,2),"")))</f>
        <v>0.01</v>
      </c>
      <c r="AV153" s="289">
        <f>IF(OR($C153="*",$C153&lt;400),"",IF(AND('201920 DATA'!BU153="*",$C153&gt;=400),"*",IF($C153&gt;=400,ROUND('201920 DATA'!BU153/$C153,2),"")))</f>
        <v>0.01</v>
      </c>
      <c r="AW153" s="289">
        <f>IF(OR($C153="*",$C153&lt;400),"",IF(AND('201920 DATA'!BV153="*",$C153&gt;=400),"*",IF($C153&gt;=400,ROUND('201920 DATA'!BV153/$C153,2),"")))</f>
        <v>0</v>
      </c>
      <c r="AX153" s="289">
        <f>IF(OR($C153="*",$C153&lt;400),"",IF(AND('201920 DATA'!BW153="*",$C153&gt;=400),"*",IF($C153&gt;=400,ROUND('201920 DATA'!BW153/$C153,2),"")))</f>
        <v>0.01</v>
      </c>
      <c r="AZ153" s="365">
        <v>1775</v>
      </c>
    </row>
    <row r="154" spans="1:52" x14ac:dyDescent="0.2">
      <c r="A154" s="373" t="s">
        <v>15</v>
      </c>
      <c r="B154" s="287">
        <f>'201920 DATA'!B154</f>
        <v>2615</v>
      </c>
      <c r="C154" s="288">
        <f>'201920 DATA'!C154</f>
        <v>2615</v>
      </c>
      <c r="D154" s="293">
        <f>'201920 DATA'!FQ154</f>
        <v>2610</v>
      </c>
      <c r="F154" s="313">
        <f t="shared" si="4"/>
        <v>0.28000000000000003</v>
      </c>
      <c r="G154" s="295">
        <f t="shared" si="5"/>
        <v>1</v>
      </c>
      <c r="H154" s="289">
        <f>IF(OR($C154="*",$C154&lt;400),"",IF(AND('201920 DATA'!F154="*",$C154&gt;=400),"*",IF($C154&gt;=400,ROUND('201920 DATA'!F154/$C154,2),"")))</f>
        <v>0</v>
      </c>
      <c r="I154" s="296">
        <f>IF(OR($B154="*",$B154&lt;400),"",IF(AND('201920 DATA'!Y154="*",$B154&gt;=400),"*",IF($B154&gt;=400,ROUND('201920 DATA'!Y154/$B154,2),"")))</f>
        <v>0</v>
      </c>
      <c r="J154" s="296">
        <f>IF(OR($B154="*",$B154&lt;400),"",IF(AND('201920 DATA'!Z154="*",$B154&gt;=400),"*",IF($B154&gt;=400,ROUND('201920 DATA'!Z154/$B154,2),"")))</f>
        <v>0.14000000000000001</v>
      </c>
      <c r="K154" s="296">
        <f>IF(OR($B154="*",$B154&lt;400),"",IF(AND('201920 DATA'!AA154="*",$B154&gt;=400),"*",IF($B154&gt;=400,ROUND('201920 DATA'!AA154/$B154,2),"")))</f>
        <v>0.28999999999999998</v>
      </c>
      <c r="L154" s="296">
        <f>IF(OR($B154="*",$B154&lt;400),"",IF(AND('201920 DATA'!AB154="*",$B154&gt;=400),"*",IF($B154&gt;=400,ROUND('201920 DATA'!AB154/$B154,2),"")))</f>
        <v>0.25</v>
      </c>
      <c r="M154" s="296">
        <f>IF(OR($B154="*",$B154&lt;400),"",IF(AND('201920 DATA'!AC154="*",$B154&gt;=400),"*",IF($B154&gt;=400,ROUND('201920 DATA'!AC154/$B154,2),"")))</f>
        <v>0.2</v>
      </c>
      <c r="N154" s="296">
        <f>IF(OR($B154="*",$B154&lt;400),"",IF(AND('201920 DATA'!AD154="*",$B154&gt;=400),"*",IF($B154&gt;=400,ROUND('201920 DATA'!AD154/$B154,2),"")))</f>
        <v>0.11</v>
      </c>
      <c r="O154" s="296">
        <f>IF(OR($B154="*",$B154&lt;400),"",IF(AND('201920 DATA'!AE154="*",$B154&gt;=400),"*",IF($B154&gt;=400,ROUND('201920 DATA'!AE154/$B154,2),"")))</f>
        <v>0</v>
      </c>
      <c r="P154" s="297"/>
      <c r="Q154" s="296">
        <f>IF(OR($B154="*",$B154&lt;400),"",IF(AND('201920 DATA'!FO154="*",$B154&gt;=400),"*",IF($B154&gt;=400,ROUND('201920 DATA'!FO154/$B154,2),"")))</f>
        <v>0.97</v>
      </c>
      <c r="R154" s="289">
        <f>IF(OR($C154="*",$C154&lt;400),"",IF(AND('201920 DATA'!F154="*",$C154&gt;=400),"*",IF($C154&gt;=400,ROUND('201920 DATA'!F154/$C154,2),"")))</f>
        <v>0</v>
      </c>
      <c r="S154" s="289">
        <f>IF(OR($C154="*",$C154&lt;400),"",IF(AND('201920 DATA'!G154="*",$C154&gt;=400),"*",IF($C154&gt;=400,ROUND('201920 DATA'!G154/$C154,2),"")))</f>
        <v>0</v>
      </c>
      <c r="T154" s="289">
        <f>IF(OR($C154="*",$C154&lt;400),"",IF(AND('201920 DATA'!H154="*",$C154&gt;=400),"*",IF($C154&gt;=400,ROUND('201920 DATA'!H154/$C154,2),"")))</f>
        <v>1</v>
      </c>
      <c r="U154" s="289">
        <f>IF(OR($C154="*",$C154&lt;400),"",IF(AND('201920 DATA'!FP154="*",$C154&gt;=400),"*",IF($C154&gt;=400,ROUND('201920 DATA'!FP154/$C154,2),"")))</f>
        <v>0</v>
      </c>
      <c r="V154" s="312">
        <f>IF(OR($D154="*",$D154&lt;400),"",IF(AND('201920 DATA'!M154="*",$D154&gt;=400),"*",IF($D154&gt;=400,ROUND('201920 DATA'!M154/$D154,2),"")))</f>
        <v>0.02</v>
      </c>
      <c r="W154" s="312">
        <f>IF(OR($D154="*",$D154&lt;400),"",IF(AND('201920 DATA'!N154="*",$D154&gt;=400),"*",IF($D154&gt;=400,ROUND('201920 DATA'!N154/$D154,2),"")))</f>
        <v>0.22</v>
      </c>
      <c r="X154" s="312">
        <f>IF(OR($D154="*",$D154&lt;400),"",IF(AND('201920 DATA'!O154="*",$D154&gt;=400),"*",IF($D154&gt;=400,ROUND('201920 DATA'!O154/$D154,2),"")))</f>
        <v>0.31</v>
      </c>
      <c r="Y154" s="312">
        <f>IF(OR($D154="*",$D154&lt;400),"",IF(AND('201920 DATA'!P154="*",$D154&gt;=400),"*",IF($D154&gt;=400,ROUND('201920 DATA'!P154/$D154,2),"")))</f>
        <v>0.2</v>
      </c>
      <c r="Z154" s="312">
        <f>IF(OR($D154="*",$D154&lt;400),"",IF(AND('201920 DATA'!Q154="*",$D154&gt;=400),"*",IF($D154&gt;=400,ROUND('201920 DATA'!Q154/$D154,2),"")))</f>
        <v>0.19</v>
      </c>
      <c r="AA154" s="312">
        <f>IF(OR($D154="*",$D154&lt;400),"",IF(AND('201920 DATA'!R154="*",$D154&gt;=400),"*",IF($D154&gt;=400,ROUND('201920 DATA'!R154/$D154,2),"")))</f>
        <v>0.04</v>
      </c>
      <c r="AB154" s="312">
        <f>IF(OR($D154="*",$D154&lt;400),"",IF(AND('201920 DATA'!S154="*",$D154&gt;=400),"*",IF($D154&gt;=400,ROUND('201920 DATA'!S154/$D154,2),"")))</f>
        <v>0.02</v>
      </c>
      <c r="AC154" s="312">
        <f>IF(OR($D154="*",$D154&lt;400),"",IF(AND('201920 DATA'!T154="*",$D154&gt;=400),"*",IF($D154&gt;=400,ROUND('201920 DATA'!T154/$D154,2),"")))</f>
        <v>0.01</v>
      </c>
      <c r="AD154" s="289">
        <f>IF(OR($C154="*",$C154&lt;400),"",IF(AND('201920 DATA'!BC154="*",$C154&gt;=400),"*",IF($C154&gt;=400,ROUND('201920 DATA'!BC154/$C154,2),"")))</f>
        <v>0.01</v>
      </c>
      <c r="AE154" s="289">
        <f>IF(OR($C154="*",$C154&lt;400),"",IF(AND('201920 DATA'!BD154="*",$C154&gt;=400),"*",IF($C154&gt;=400,ROUND('201920 DATA'!BD154/$C154,2),"")))</f>
        <v>0.03</v>
      </c>
      <c r="AF154" s="289">
        <f>IF(OR($C154="*",$C154&lt;400),"",IF(AND('201920 DATA'!BE154="*",$C154&gt;=400),"*",IF($C154&gt;=400,ROUND('201920 DATA'!BE154/$C154,2),"")))</f>
        <v>0</v>
      </c>
      <c r="AG154" s="289" t="str">
        <f>IF(OR($C154="*",$C154&lt;400),"",IF(AND('201920 DATA'!BF154="*",$C154&gt;=400),"*",IF($C154&gt;=400,ROUND('201920 DATA'!BF154/$C154,2),"")))</f>
        <v>*</v>
      </c>
      <c r="AH154" s="289" t="str">
        <f>IF(OR($C154="*",$C154&lt;400),"",IF(AND('201920 DATA'!BG154="*",$C154&gt;=400),"*",IF($C154&gt;=400,ROUND('201920 DATA'!BG154/$C154,2),"")))</f>
        <v>*</v>
      </c>
      <c r="AI154" s="289">
        <f>IF(OR($C154="*",$C154&lt;400),"",IF(AND('201920 DATA'!BH154="*",$C154&gt;=400),"*",IF($C154&gt;=400,ROUND('201920 DATA'!BH154/$C154,2),"")))</f>
        <v>0.02</v>
      </c>
      <c r="AJ154" s="289">
        <f>IF(OR($C154="*",$C154&lt;400),"",IF(AND('201920 DATA'!BI154="*",$C154&gt;=400),"*",IF($C154&gt;=400,ROUND('201920 DATA'!BI154/$C154,2),"")))</f>
        <v>0.11</v>
      </c>
      <c r="AK154" s="289">
        <f>IF(OR($C154="*",$C154&lt;400),"",IF(AND('201920 DATA'!BJ154="*",$C154&gt;=400),"*",IF($C154&gt;=400,ROUND('201920 DATA'!BJ154/$C154,2),"")))</f>
        <v>0</v>
      </c>
      <c r="AL154" s="289" t="str">
        <f>IF(OR($C154="*",$C154&lt;400),"",IF(AND('201920 DATA'!BK154="*",$C154&gt;=400),"*",IF($C154&gt;=400,ROUND('201920 DATA'!BK154/$C154,2),"")))</f>
        <v>*</v>
      </c>
      <c r="AM154" s="289" t="str">
        <f>IF(OR($C154="*",$C154&lt;400),"",IF(AND('201920 DATA'!BL154="*",$C154&gt;=400),"*",IF($C154&gt;=400,ROUND('201920 DATA'!BL154/$C154,2),"")))</f>
        <v>*</v>
      </c>
      <c r="AN154" s="289">
        <f>IF(OR($C154="*",$C154&lt;400),"",IF(AND('201920 DATA'!BM154="*",$C154&gt;=400),"*",IF($C154&gt;=400,ROUND('201920 DATA'!BM154/$C154,2),"")))</f>
        <v>0.26</v>
      </c>
      <c r="AO154" s="289">
        <f>IF(OR($C154="*",$C154&lt;400),"",IF(AND('201920 DATA'!BN154="*",$C154&gt;=400),"*",IF($C154&gt;=400,ROUND('201920 DATA'!BN154/$C154,2),"")))</f>
        <v>0.01</v>
      </c>
      <c r="AP154" s="289">
        <f>IF(OR($C154="*",$C154&lt;400),"",IF(AND('201920 DATA'!BO154="*",$C154&gt;=400),"*",IF($C154&gt;=400,ROUND('201920 DATA'!BO154/$C154,2),"")))</f>
        <v>0.23</v>
      </c>
      <c r="AQ154" s="289">
        <f>IF(OR($C154="*",$C154&lt;400),"",IF(AND('201920 DATA'!BP154="*",$C154&gt;=400),"*",IF($C154&gt;=400,ROUND('201920 DATA'!BP154/$C154,2),"")))</f>
        <v>0.15</v>
      </c>
      <c r="AR154" s="289">
        <f>IF(OR($C154="*",$C154&lt;400),"",IF(AND('201920 DATA'!BQ154="*",$C154&gt;=400),"*",IF($C154&gt;=400,ROUND('201920 DATA'!BQ154/$C154,2),"")))</f>
        <v>0</v>
      </c>
      <c r="AS154" s="289">
        <f>IF(OR($C154="*",$C154&lt;400),"",IF(AND('201920 DATA'!BR154="*",$C154&gt;=400),"*",IF($C154&gt;=400,ROUND('201920 DATA'!BR154/$C154,2),"")))</f>
        <v>0</v>
      </c>
      <c r="AT154" s="289" t="str">
        <f>IF(OR($C154="*",$C154&lt;400),"",IF(AND('201920 DATA'!BS154="*",$C154&gt;=400),"*",IF($C154&gt;=400,ROUND('201920 DATA'!BS154/$C154,2),"")))</f>
        <v>*</v>
      </c>
      <c r="AU154" s="289">
        <f>IF(OR($C154="*",$C154&lt;400),"",IF(AND('201920 DATA'!BT154="*",$C154&gt;=400),"*",IF($C154&gt;=400,ROUND('201920 DATA'!BT154/$C154,2),"")))</f>
        <v>0.08</v>
      </c>
      <c r="AV154" s="289">
        <f>IF(OR($C154="*",$C154&lt;400),"",IF(AND('201920 DATA'!BU154="*",$C154&gt;=400),"*",IF($C154&gt;=400,ROUND('201920 DATA'!BU154/$C154,2),"")))</f>
        <v>0.01</v>
      </c>
      <c r="AW154" s="289">
        <f>IF(OR($C154="*",$C154&lt;400),"",IF(AND('201920 DATA'!BV154="*",$C154&gt;=400),"*",IF($C154&gt;=400,ROUND('201920 DATA'!BV154/$C154,2),"")))</f>
        <v>0</v>
      </c>
      <c r="AX154" s="289">
        <f>IF(OR($C154="*",$C154&lt;400),"",IF(AND('201920 DATA'!BW154="*",$C154&gt;=400),"*",IF($C154&gt;=400,ROUND('201920 DATA'!BW154/$C154,2),"")))</f>
        <v>0.08</v>
      </c>
      <c r="AZ154" s="365">
        <v>1880</v>
      </c>
    </row>
    <row r="155" spans="1:52" x14ac:dyDescent="0.2">
      <c r="A155" s="373" t="s">
        <v>320</v>
      </c>
      <c r="B155" s="287">
        <f>'201920 DATA'!B155</f>
        <v>2725</v>
      </c>
      <c r="C155" s="288">
        <f>'201920 DATA'!C155</f>
        <v>2725</v>
      </c>
      <c r="D155" s="293">
        <f>'201920 DATA'!FQ155</f>
        <v>2720</v>
      </c>
      <c r="F155" s="313">
        <f t="shared" si="4"/>
        <v>-0.1</v>
      </c>
      <c r="G155" s="295">
        <f t="shared" si="5"/>
        <v>1</v>
      </c>
      <c r="H155" s="289">
        <f>IF(OR($C155="*",$C155&lt;400),"",IF(AND('201920 DATA'!F155="*",$C155&gt;=400),"*",IF($C155&gt;=400,ROUND('201920 DATA'!F155/$C155,2),"")))</f>
        <v>0</v>
      </c>
      <c r="I155" s="296">
        <f>IF(OR($B155="*",$B155&lt;400),"",IF(AND('201920 DATA'!Y155="*",$B155&gt;=400),"*",IF($B155&gt;=400,ROUND('201920 DATA'!Y155/$B155,2),"")))</f>
        <v>0</v>
      </c>
      <c r="J155" s="296">
        <f>IF(OR($B155="*",$B155&lt;400),"",IF(AND('201920 DATA'!Z155="*",$B155&gt;=400),"*",IF($B155&gt;=400,ROUND('201920 DATA'!Z155/$B155,2),"")))</f>
        <v>7.0000000000000007E-2</v>
      </c>
      <c r="K155" s="296">
        <f>IF(OR($B155="*",$B155&lt;400),"",IF(AND('201920 DATA'!AA155="*",$B155&gt;=400),"*",IF($B155&gt;=400,ROUND('201920 DATA'!AA155/$B155,2),"")))</f>
        <v>0.13</v>
      </c>
      <c r="L155" s="296">
        <f>IF(OR($B155="*",$B155&lt;400),"",IF(AND('201920 DATA'!AB155="*",$B155&gt;=400),"*",IF($B155&gt;=400,ROUND('201920 DATA'!AB155/$B155,2),"")))</f>
        <v>0.19</v>
      </c>
      <c r="M155" s="296">
        <f>IF(OR($B155="*",$B155&lt;400),"",IF(AND('201920 DATA'!AC155="*",$B155&gt;=400),"*",IF($B155&gt;=400,ROUND('201920 DATA'!AC155/$B155,2),"")))</f>
        <v>0.34</v>
      </c>
      <c r="N155" s="296">
        <f>IF(OR($B155="*",$B155&lt;400),"",IF(AND('201920 DATA'!AD155="*",$B155&gt;=400),"*",IF($B155&gt;=400,ROUND('201920 DATA'!AD155/$B155,2),"")))</f>
        <v>0.26</v>
      </c>
      <c r="O155" s="296">
        <f>IF(OR($B155="*",$B155&lt;400),"",IF(AND('201920 DATA'!AE155="*",$B155&gt;=400),"*",IF($B155&gt;=400,ROUND('201920 DATA'!AE155/$B155,2),"")))</f>
        <v>0.01</v>
      </c>
      <c r="P155" s="297"/>
      <c r="Q155" s="296">
        <f>IF(OR($B155="*",$B155&lt;400),"",IF(AND('201920 DATA'!FO155="*",$B155&gt;=400),"*",IF($B155&gt;=400,ROUND('201920 DATA'!FO155/$B155,2),"")))</f>
        <v>0.98</v>
      </c>
      <c r="R155" s="289">
        <f>IF(OR($C155="*",$C155&lt;400),"",IF(AND('201920 DATA'!F155="*",$C155&gt;=400),"*",IF($C155&gt;=400,ROUND('201920 DATA'!F155/$C155,2),"")))</f>
        <v>0</v>
      </c>
      <c r="S155" s="289">
        <f>IF(OR($C155="*",$C155&lt;400),"",IF(AND('201920 DATA'!G155="*",$C155&gt;=400),"*",IF($C155&gt;=400,ROUND('201920 DATA'!G155/$C155,2),"")))</f>
        <v>0</v>
      </c>
      <c r="T155" s="289">
        <f>IF(OR($C155="*",$C155&lt;400),"",IF(AND('201920 DATA'!H155="*",$C155&gt;=400),"*",IF($C155&gt;=400,ROUND('201920 DATA'!H155/$C155,2),"")))</f>
        <v>1</v>
      </c>
      <c r="U155" s="289">
        <f>IF(OR($C155="*",$C155&lt;400),"",IF(AND('201920 DATA'!FP155="*",$C155&gt;=400),"*",IF($C155&gt;=400,ROUND('201920 DATA'!FP155/$C155,2),"")))</f>
        <v>0</v>
      </c>
      <c r="V155" s="312">
        <f>IF(OR($D155="*",$D155&lt;400),"",IF(AND('201920 DATA'!M155="*",$D155&gt;=400),"*",IF($D155&gt;=400,ROUND('201920 DATA'!M155/$D155,2),"")))</f>
        <v>0.03</v>
      </c>
      <c r="W155" s="312">
        <f>IF(OR($D155="*",$D155&lt;400),"",IF(AND('201920 DATA'!N155="*",$D155&gt;=400),"*",IF($D155&gt;=400,ROUND('201920 DATA'!N155/$D155,2),"")))</f>
        <v>0.13</v>
      </c>
      <c r="X155" s="312">
        <f>IF(OR($D155="*",$D155&lt;400),"",IF(AND('201920 DATA'!O155="*",$D155&gt;=400),"*",IF($D155&gt;=400,ROUND('201920 DATA'!O155/$D155,2),"")))</f>
        <v>0.21</v>
      </c>
      <c r="Y155" s="312">
        <f>IF(OR($D155="*",$D155&lt;400),"",IF(AND('201920 DATA'!P155="*",$D155&gt;=400),"*",IF($D155&gt;=400,ROUND('201920 DATA'!P155/$D155,2),"")))</f>
        <v>0.28000000000000003</v>
      </c>
      <c r="Z155" s="312">
        <f>IF(OR($D155="*",$D155&lt;400),"",IF(AND('201920 DATA'!Q155="*",$D155&gt;=400),"*",IF($D155&gt;=400,ROUND('201920 DATA'!Q155/$D155,2),"")))</f>
        <v>0.2</v>
      </c>
      <c r="AA155" s="312">
        <f>IF(OR($D155="*",$D155&lt;400),"",IF(AND('201920 DATA'!R155="*",$D155&gt;=400),"*",IF($D155&gt;=400,ROUND('201920 DATA'!R155/$D155,2),"")))</f>
        <v>0.1</v>
      </c>
      <c r="AB155" s="312">
        <f>IF(OR($D155="*",$D155&lt;400),"",IF(AND('201920 DATA'!S155="*",$D155&gt;=400),"*",IF($D155&gt;=400,ROUND('201920 DATA'!S155/$D155,2),"")))</f>
        <v>0.03</v>
      </c>
      <c r="AC155" s="312">
        <f>IF(OR($D155="*",$D155&lt;400),"",IF(AND('201920 DATA'!T155="*",$D155&gt;=400),"*",IF($D155&gt;=400,ROUND('201920 DATA'!T155/$D155,2),"")))</f>
        <v>0.01</v>
      </c>
      <c r="AD155" s="289">
        <f>IF(OR($C155="*",$C155&lt;400),"",IF(AND('201920 DATA'!BC155="*",$C155&gt;=400),"*",IF($C155&gt;=400,ROUND('201920 DATA'!BC155/$C155,2),"")))</f>
        <v>0.01</v>
      </c>
      <c r="AE155" s="289">
        <f>IF(OR($C155="*",$C155&lt;400),"",IF(AND('201920 DATA'!BD155="*",$C155&gt;=400),"*",IF($C155&gt;=400,ROUND('201920 DATA'!BD155/$C155,2),"")))</f>
        <v>0.02</v>
      </c>
      <c r="AF155" s="289">
        <f>IF(OR($C155="*",$C155&lt;400),"",IF(AND('201920 DATA'!BE155="*",$C155&gt;=400),"*",IF($C155&gt;=400,ROUND('201920 DATA'!BE155/$C155,2),"")))</f>
        <v>0.01</v>
      </c>
      <c r="AG155" s="289" t="str">
        <f>IF(OR($C155="*",$C155&lt;400),"",IF(AND('201920 DATA'!BF155="*",$C155&gt;=400),"*",IF($C155&gt;=400,ROUND('201920 DATA'!BF155/$C155,2),"")))</f>
        <v>*</v>
      </c>
      <c r="AH155" s="289" t="str">
        <f>IF(OR($C155="*",$C155&lt;400),"",IF(AND('201920 DATA'!BG155="*",$C155&gt;=400),"*",IF($C155&gt;=400,ROUND('201920 DATA'!BG155/$C155,2),"")))</f>
        <v>*</v>
      </c>
      <c r="AI155" s="289">
        <f>IF(OR($C155="*",$C155&lt;400),"",IF(AND('201920 DATA'!BH155="*",$C155&gt;=400),"*",IF($C155&gt;=400,ROUND('201920 DATA'!BH155/$C155,2),"")))</f>
        <v>0.01</v>
      </c>
      <c r="AJ155" s="289">
        <f>IF(OR($C155="*",$C155&lt;400),"",IF(AND('201920 DATA'!BI155="*",$C155&gt;=400),"*",IF($C155&gt;=400,ROUND('201920 DATA'!BI155/$C155,2),"")))</f>
        <v>0.31</v>
      </c>
      <c r="AK155" s="289" t="str">
        <f>IF(OR($C155="*",$C155&lt;400),"",IF(AND('201920 DATA'!BJ155="*",$C155&gt;=400),"*",IF($C155&gt;=400,ROUND('201920 DATA'!BJ155/$C155,2),"")))</f>
        <v>*</v>
      </c>
      <c r="AL155" s="289" t="str">
        <f>IF(OR($C155="*",$C155&lt;400),"",IF(AND('201920 DATA'!BK155="*",$C155&gt;=400),"*",IF($C155&gt;=400,ROUND('201920 DATA'!BK155/$C155,2),"")))</f>
        <v>*</v>
      </c>
      <c r="AM155" s="289">
        <f>IF(OR($C155="*",$C155&lt;400),"",IF(AND('201920 DATA'!BL155="*",$C155&gt;=400),"*",IF($C155&gt;=400,ROUND('201920 DATA'!BL155/$C155,2),"")))</f>
        <v>0.01</v>
      </c>
      <c r="AN155" s="289">
        <f>IF(OR($C155="*",$C155&lt;400),"",IF(AND('201920 DATA'!BM155="*",$C155&gt;=400),"*",IF($C155&gt;=400,ROUND('201920 DATA'!BM155/$C155,2),"")))</f>
        <v>0.21</v>
      </c>
      <c r="AO155" s="289">
        <f>IF(OR($C155="*",$C155&lt;400),"",IF(AND('201920 DATA'!BN155="*",$C155&gt;=400),"*",IF($C155&gt;=400,ROUND('201920 DATA'!BN155/$C155,2),"")))</f>
        <v>0.01</v>
      </c>
      <c r="AP155" s="289">
        <f>IF(OR($C155="*",$C155&lt;400),"",IF(AND('201920 DATA'!BO155="*",$C155&gt;=400),"*",IF($C155&gt;=400,ROUND('201920 DATA'!BO155/$C155,2),"")))</f>
        <v>0.2</v>
      </c>
      <c r="AQ155" s="289">
        <f>IF(OR($C155="*",$C155&lt;400),"",IF(AND('201920 DATA'!BP155="*",$C155&gt;=400),"*",IF($C155&gt;=400,ROUND('201920 DATA'!BP155/$C155,2),"")))</f>
        <v>0.09</v>
      </c>
      <c r="AR155" s="289">
        <f>IF(OR($C155="*",$C155&lt;400),"",IF(AND('201920 DATA'!BQ155="*",$C155&gt;=400),"*",IF($C155&gt;=400,ROUND('201920 DATA'!BQ155/$C155,2),"")))</f>
        <v>0</v>
      </c>
      <c r="AS155" s="289">
        <f>IF(OR($C155="*",$C155&lt;400),"",IF(AND('201920 DATA'!BR155="*",$C155&gt;=400),"*",IF($C155&gt;=400,ROUND('201920 DATA'!BR155/$C155,2),"")))</f>
        <v>0</v>
      </c>
      <c r="AT155" s="289" t="str">
        <f>IF(OR($C155="*",$C155&lt;400),"",IF(AND('201920 DATA'!BS155="*",$C155&gt;=400),"*",IF($C155&gt;=400,ROUND('201920 DATA'!BS155/$C155,2),"")))</f>
        <v>*</v>
      </c>
      <c r="AU155" s="289">
        <f>IF(OR($C155="*",$C155&lt;400),"",IF(AND('201920 DATA'!BT155="*",$C155&gt;=400),"*",IF($C155&gt;=400,ROUND('201920 DATA'!BT155/$C155,2),"")))</f>
        <v>7.0000000000000007E-2</v>
      </c>
      <c r="AV155" s="289">
        <f>IF(OR($C155="*",$C155&lt;400),"",IF(AND('201920 DATA'!BU155="*",$C155&gt;=400),"*",IF($C155&gt;=400,ROUND('201920 DATA'!BU155/$C155,2),"")))</f>
        <v>0</v>
      </c>
      <c r="AW155" s="289">
        <f>IF(OR($C155="*",$C155&lt;400),"",IF(AND('201920 DATA'!BV155="*",$C155&gt;=400),"*",IF($C155&gt;=400,ROUND('201920 DATA'!BV155/$C155,2),"")))</f>
        <v>0</v>
      </c>
      <c r="AX155" s="289">
        <f>IF(OR($C155="*",$C155&lt;400),"",IF(AND('201920 DATA'!BW155="*",$C155&gt;=400),"*",IF($C155&gt;=400,ROUND('201920 DATA'!BW155/$C155,2),"")))</f>
        <v>0.03</v>
      </c>
      <c r="AZ155" s="365">
        <v>2995</v>
      </c>
    </row>
    <row r="156" spans="1:52" x14ac:dyDescent="0.2">
      <c r="A156" s="373" t="s">
        <v>16</v>
      </c>
      <c r="B156" s="287">
        <f>'201920 DATA'!B156</f>
        <v>1640</v>
      </c>
      <c r="C156" s="288">
        <f>'201920 DATA'!C156</f>
        <v>1640</v>
      </c>
      <c r="D156" s="293">
        <f>'201920 DATA'!FQ156</f>
        <v>1640</v>
      </c>
      <c r="F156" s="313">
        <f t="shared" si="4"/>
        <v>0.23</v>
      </c>
      <c r="G156" s="295">
        <f t="shared" si="5"/>
        <v>1</v>
      </c>
      <c r="H156" s="289">
        <f>IF(OR($C156="*",$C156&lt;400),"",IF(AND('201920 DATA'!F156="*",$C156&gt;=400),"*",IF($C156&gt;=400,ROUND('201920 DATA'!F156/$C156,2),"")))</f>
        <v>0</v>
      </c>
      <c r="I156" s="296">
        <f>IF(OR($B156="*",$B156&lt;400),"",IF(AND('201920 DATA'!Y156="*",$B156&gt;=400),"*",IF($B156&gt;=400,ROUND('201920 DATA'!Y156/$B156,2),"")))</f>
        <v>0</v>
      </c>
      <c r="J156" s="296">
        <f>IF(OR($B156="*",$B156&lt;400),"",IF(AND('201920 DATA'!Z156="*",$B156&gt;=400),"*",IF($B156&gt;=400,ROUND('201920 DATA'!Z156/$B156,2),"")))</f>
        <v>0.1</v>
      </c>
      <c r="K156" s="296">
        <f>IF(OR($B156="*",$B156&lt;400),"",IF(AND('201920 DATA'!AA156="*",$B156&gt;=400),"*",IF($B156&gt;=400,ROUND('201920 DATA'!AA156/$B156,2),"")))</f>
        <v>0.23</v>
      </c>
      <c r="L156" s="296">
        <f>IF(OR($B156="*",$B156&lt;400),"",IF(AND('201920 DATA'!AB156="*",$B156&gt;=400),"*",IF($B156&gt;=400,ROUND('201920 DATA'!AB156/$B156,2),"")))</f>
        <v>0.31</v>
      </c>
      <c r="M156" s="296">
        <f>IF(OR($B156="*",$B156&lt;400),"",IF(AND('201920 DATA'!AC156="*",$B156&gt;=400),"*",IF($B156&gt;=400,ROUND('201920 DATA'!AC156/$B156,2),"")))</f>
        <v>0.23</v>
      </c>
      <c r="N156" s="296">
        <f>IF(OR($B156="*",$B156&lt;400),"",IF(AND('201920 DATA'!AD156="*",$B156&gt;=400),"*",IF($B156&gt;=400,ROUND('201920 DATA'!AD156/$B156,2),"")))</f>
        <v>0.13</v>
      </c>
      <c r="O156" s="296" t="str">
        <f>IF(OR($B156="*",$B156&lt;400),"",IF(AND('201920 DATA'!AE156="*",$B156&gt;=400),"*",IF($B156&gt;=400,ROUND('201920 DATA'!AE156/$B156,2),"")))</f>
        <v>*</v>
      </c>
      <c r="P156" s="297"/>
      <c r="Q156" s="296">
        <f>IF(OR($B156="*",$B156&lt;400),"",IF(AND('201920 DATA'!FO156="*",$B156&gt;=400),"*",IF($B156&gt;=400,ROUND('201920 DATA'!FO156/$B156,2),"")))</f>
        <v>0.98</v>
      </c>
      <c r="R156" s="289">
        <f>IF(OR($C156="*",$C156&lt;400),"",IF(AND('201920 DATA'!F156="*",$C156&gt;=400),"*",IF($C156&gt;=400,ROUND('201920 DATA'!F156/$C156,2),"")))</f>
        <v>0</v>
      </c>
      <c r="S156" s="289">
        <f>IF(OR($C156="*",$C156&lt;400),"",IF(AND('201920 DATA'!G156="*",$C156&gt;=400),"*",IF($C156&gt;=400,ROUND('201920 DATA'!G156/$C156,2),"")))</f>
        <v>0</v>
      </c>
      <c r="T156" s="289">
        <f>IF(OR($C156="*",$C156&lt;400),"",IF(AND('201920 DATA'!H156="*",$C156&gt;=400),"*",IF($C156&gt;=400,ROUND('201920 DATA'!H156/$C156,2),"")))</f>
        <v>1</v>
      </c>
      <c r="U156" s="289">
        <f>IF(OR($C156="*",$C156&lt;400),"",IF(AND('201920 DATA'!FP156="*",$C156&gt;=400),"*",IF($C156&gt;=400,ROUND('201920 DATA'!FP156/$C156,2),"")))</f>
        <v>0</v>
      </c>
      <c r="V156" s="312">
        <f>IF(OR($D156="*",$D156&lt;400),"",IF(AND('201920 DATA'!M156="*",$D156&gt;=400),"*",IF($D156&gt;=400,ROUND('201920 DATA'!M156/$D156,2),"")))</f>
        <v>0.04</v>
      </c>
      <c r="W156" s="312">
        <f>IF(OR($D156="*",$D156&lt;400),"",IF(AND('201920 DATA'!N156="*",$D156&gt;=400),"*",IF($D156&gt;=400,ROUND('201920 DATA'!N156/$D156,2),"")))</f>
        <v>0.16</v>
      </c>
      <c r="X156" s="312">
        <f>IF(OR($D156="*",$D156&lt;400),"",IF(AND('201920 DATA'!O156="*",$D156&gt;=400),"*",IF($D156&gt;=400,ROUND('201920 DATA'!O156/$D156,2),"")))</f>
        <v>0.27</v>
      </c>
      <c r="Y156" s="312">
        <f>IF(OR($D156="*",$D156&lt;400),"",IF(AND('201920 DATA'!P156="*",$D156&gt;=400),"*",IF($D156&gt;=400,ROUND('201920 DATA'!P156/$D156,2),"")))</f>
        <v>0.25</v>
      </c>
      <c r="Z156" s="312">
        <f>IF(OR($D156="*",$D156&lt;400),"",IF(AND('201920 DATA'!Q156="*",$D156&gt;=400),"*",IF($D156&gt;=400,ROUND('201920 DATA'!Q156/$D156,2),"")))</f>
        <v>0.19</v>
      </c>
      <c r="AA156" s="312">
        <f>IF(OR($D156="*",$D156&lt;400),"",IF(AND('201920 DATA'!R156="*",$D156&gt;=400),"*",IF($D156&gt;=400,ROUND('201920 DATA'!R156/$D156,2),"")))</f>
        <v>7.0000000000000007E-2</v>
      </c>
      <c r="AB156" s="312">
        <f>IF(OR($D156="*",$D156&lt;400),"",IF(AND('201920 DATA'!S156="*",$D156&gt;=400),"*",IF($D156&gt;=400,ROUND('201920 DATA'!S156/$D156,2),"")))</f>
        <v>0.02</v>
      </c>
      <c r="AC156" s="312">
        <f>IF(OR($D156="*",$D156&lt;400),"",IF(AND('201920 DATA'!T156="*",$D156&gt;=400),"*",IF($D156&gt;=400,ROUND('201920 DATA'!T156/$D156,2),"")))</f>
        <v>0.02</v>
      </c>
      <c r="AD156" s="289" t="str">
        <f>IF(OR($C156="*",$C156&lt;400),"",IF(AND('201920 DATA'!BC156="*",$C156&gt;=400),"*",IF($C156&gt;=400,ROUND('201920 DATA'!BC156/$C156,2),"")))</f>
        <v>*</v>
      </c>
      <c r="AE156" s="289">
        <f>IF(OR($C156="*",$C156&lt;400),"",IF(AND('201920 DATA'!BD156="*",$C156&gt;=400),"*",IF($C156&gt;=400,ROUND('201920 DATA'!BD156/$C156,2),"")))</f>
        <v>0.03</v>
      </c>
      <c r="AF156" s="289" t="str">
        <f>IF(OR($C156="*",$C156&lt;400),"",IF(AND('201920 DATA'!BE156="*",$C156&gt;=400),"*",IF($C156&gt;=400,ROUND('201920 DATA'!BE156/$C156,2),"")))</f>
        <v>*</v>
      </c>
      <c r="AG156" s="289" t="str">
        <f>IF(OR($C156="*",$C156&lt;400),"",IF(AND('201920 DATA'!BF156="*",$C156&gt;=400),"*",IF($C156&gt;=400,ROUND('201920 DATA'!BF156/$C156,2),"")))</f>
        <v>*</v>
      </c>
      <c r="AH156" s="289">
        <f>IF(OR($C156="*",$C156&lt;400),"",IF(AND('201920 DATA'!BG156="*",$C156&gt;=400),"*",IF($C156&gt;=400,ROUND('201920 DATA'!BG156/$C156,2),"")))</f>
        <v>0</v>
      </c>
      <c r="AI156" s="289">
        <f>IF(OR($C156="*",$C156&lt;400),"",IF(AND('201920 DATA'!BH156="*",$C156&gt;=400),"*",IF($C156&gt;=400,ROUND('201920 DATA'!BH156/$C156,2),"")))</f>
        <v>0.01</v>
      </c>
      <c r="AJ156" s="289">
        <f>IF(OR($C156="*",$C156&lt;400),"",IF(AND('201920 DATA'!BI156="*",$C156&gt;=400),"*",IF($C156&gt;=400,ROUND('201920 DATA'!BI156/$C156,2),"")))</f>
        <v>0.02</v>
      </c>
      <c r="AK156" s="289">
        <f>IF(OR($C156="*",$C156&lt;400),"",IF(AND('201920 DATA'!BJ156="*",$C156&gt;=400),"*",IF($C156&gt;=400,ROUND('201920 DATA'!BJ156/$C156,2),"")))</f>
        <v>0</v>
      </c>
      <c r="AL156" s="289">
        <f>IF(OR($C156="*",$C156&lt;400),"",IF(AND('201920 DATA'!BK156="*",$C156&gt;=400),"*",IF($C156&gt;=400,ROUND('201920 DATA'!BK156/$C156,2),"")))</f>
        <v>0</v>
      </c>
      <c r="AM156" s="289">
        <f>IF(OR($C156="*",$C156&lt;400),"",IF(AND('201920 DATA'!BL156="*",$C156&gt;=400),"*",IF($C156&gt;=400,ROUND('201920 DATA'!BL156/$C156,2),"")))</f>
        <v>0.02</v>
      </c>
      <c r="AN156" s="289">
        <f>IF(OR($C156="*",$C156&lt;400),"",IF(AND('201920 DATA'!BM156="*",$C156&gt;=400),"*",IF($C156&gt;=400,ROUND('201920 DATA'!BM156/$C156,2),"")))</f>
        <v>0.2</v>
      </c>
      <c r="AO156" s="289">
        <f>IF(OR($C156="*",$C156&lt;400),"",IF(AND('201920 DATA'!BN156="*",$C156&gt;=400),"*",IF($C156&gt;=400,ROUND('201920 DATA'!BN156/$C156,2),"")))</f>
        <v>0.02</v>
      </c>
      <c r="AP156" s="289">
        <f>IF(OR($C156="*",$C156&lt;400),"",IF(AND('201920 DATA'!BO156="*",$C156&gt;=400),"*",IF($C156&gt;=400,ROUND('201920 DATA'!BO156/$C156,2),"")))</f>
        <v>0.35</v>
      </c>
      <c r="AQ156" s="289">
        <f>IF(OR($C156="*",$C156&lt;400),"",IF(AND('201920 DATA'!BP156="*",$C156&gt;=400),"*",IF($C156&gt;=400,ROUND('201920 DATA'!BP156/$C156,2),"")))</f>
        <v>0.23</v>
      </c>
      <c r="AR156" s="289">
        <f>IF(OR($C156="*",$C156&lt;400),"",IF(AND('201920 DATA'!BQ156="*",$C156&gt;=400),"*",IF($C156&gt;=400,ROUND('201920 DATA'!BQ156/$C156,2),"")))</f>
        <v>0</v>
      </c>
      <c r="AS156" s="289">
        <f>IF(OR($C156="*",$C156&lt;400),"",IF(AND('201920 DATA'!BR156="*",$C156&gt;=400),"*",IF($C156&gt;=400,ROUND('201920 DATA'!BR156/$C156,2),"")))</f>
        <v>0</v>
      </c>
      <c r="AT156" s="289" t="str">
        <f>IF(OR($C156="*",$C156&lt;400),"",IF(AND('201920 DATA'!BS156="*",$C156&gt;=400),"*",IF($C156&gt;=400,ROUND('201920 DATA'!BS156/$C156,2),"")))</f>
        <v>*</v>
      </c>
      <c r="AU156" s="289">
        <f>IF(OR($C156="*",$C156&lt;400),"",IF(AND('201920 DATA'!BT156="*",$C156&gt;=400),"*",IF($C156&gt;=400,ROUND('201920 DATA'!BT156/$C156,2),"")))</f>
        <v>0.05</v>
      </c>
      <c r="AV156" s="289">
        <f>IF(OR($C156="*",$C156&lt;400),"",IF(AND('201920 DATA'!BU156="*",$C156&gt;=400),"*",IF($C156&gt;=400,ROUND('201920 DATA'!BU156/$C156,2),"")))</f>
        <v>0.02</v>
      </c>
      <c r="AW156" s="289">
        <f>IF(OR($C156="*",$C156&lt;400),"",IF(AND('201920 DATA'!BV156="*",$C156&gt;=400),"*",IF($C156&gt;=400,ROUND('201920 DATA'!BV156/$C156,2),"")))</f>
        <v>0</v>
      </c>
      <c r="AX156" s="289">
        <f>IF(OR($C156="*",$C156&lt;400),"",IF(AND('201920 DATA'!BW156="*",$C156&gt;=400),"*",IF($C156&gt;=400,ROUND('201920 DATA'!BW156/$C156,2),"")))</f>
        <v>0.04</v>
      </c>
      <c r="AZ156" s="365">
        <v>1270</v>
      </c>
    </row>
    <row r="157" spans="1:52" x14ac:dyDescent="0.2">
      <c r="A157" s="373" t="s">
        <v>17</v>
      </c>
      <c r="B157" s="287">
        <f>'201920 DATA'!B157</f>
        <v>880</v>
      </c>
      <c r="C157" s="288">
        <f>'201920 DATA'!C157</f>
        <v>880</v>
      </c>
      <c r="D157" s="293">
        <f>'201920 DATA'!FQ157</f>
        <v>880</v>
      </c>
      <c r="F157" s="313">
        <f t="shared" si="4"/>
        <v>0.09</v>
      </c>
      <c r="G157" s="295">
        <f t="shared" si="5"/>
        <v>1</v>
      </c>
      <c r="H157" s="289">
        <f>IF(OR($C157="*",$C157&lt;400),"",IF(AND('201920 DATA'!F157="*",$C157&gt;=400),"*",IF($C157&gt;=400,ROUND('201920 DATA'!F157/$C157,2),"")))</f>
        <v>0</v>
      </c>
      <c r="I157" s="296">
        <f>IF(OR($B157="*",$B157&lt;400),"",IF(AND('201920 DATA'!Y157="*",$B157&gt;=400),"*",IF($B157&gt;=400,ROUND('201920 DATA'!Y157/$B157,2),"")))</f>
        <v>0</v>
      </c>
      <c r="J157" s="296">
        <f>IF(OR($B157="*",$B157&lt;400),"",IF(AND('201920 DATA'!Z157="*",$B157&gt;=400),"*",IF($B157&gt;=400,ROUND('201920 DATA'!Z157/$B157,2),"")))</f>
        <v>7.0000000000000007E-2</v>
      </c>
      <c r="K157" s="296">
        <f>IF(OR($B157="*",$B157&lt;400),"",IF(AND('201920 DATA'!AA157="*",$B157&gt;=400),"*",IF($B157&gt;=400,ROUND('201920 DATA'!AA157/$B157,2),"")))</f>
        <v>0.11</v>
      </c>
      <c r="L157" s="296">
        <f>IF(OR($B157="*",$B157&lt;400),"",IF(AND('201920 DATA'!AB157="*",$B157&gt;=400),"*",IF($B157&gt;=400,ROUND('201920 DATA'!AB157/$B157,2),"")))</f>
        <v>0.24</v>
      </c>
      <c r="M157" s="296">
        <f>IF(OR($B157="*",$B157&lt;400),"",IF(AND('201920 DATA'!AC157="*",$B157&gt;=400),"*",IF($B157&gt;=400,ROUND('201920 DATA'!AC157/$B157,2),"")))</f>
        <v>0.4</v>
      </c>
      <c r="N157" s="296">
        <f>IF(OR($B157="*",$B157&lt;400),"",IF(AND('201920 DATA'!AD157="*",$B157&gt;=400),"*",IF($B157&gt;=400,ROUND('201920 DATA'!AD157/$B157,2),"")))</f>
        <v>0.17</v>
      </c>
      <c r="O157" s="296" t="str">
        <f>IF(OR($B157="*",$B157&lt;400),"",IF(AND('201920 DATA'!AE157="*",$B157&gt;=400),"*",IF($B157&gt;=400,ROUND('201920 DATA'!AE157/$B157,2),"")))</f>
        <v>*</v>
      </c>
      <c r="P157" s="297"/>
      <c r="Q157" s="296">
        <f>IF(OR($B157="*",$B157&lt;400),"",IF(AND('201920 DATA'!FO157="*",$B157&gt;=400),"*",IF($B157&gt;=400,ROUND('201920 DATA'!FO157/$B157,2),"")))</f>
        <v>0.96</v>
      </c>
      <c r="R157" s="289">
        <f>IF(OR($C157="*",$C157&lt;400),"",IF(AND('201920 DATA'!F157="*",$C157&gt;=400),"*",IF($C157&gt;=400,ROUND('201920 DATA'!F157/$C157,2),"")))</f>
        <v>0</v>
      </c>
      <c r="S157" s="289">
        <f>IF(OR($C157="*",$C157&lt;400),"",IF(AND('201920 DATA'!G157="*",$C157&gt;=400),"*",IF($C157&gt;=400,ROUND('201920 DATA'!G157/$C157,2),"")))</f>
        <v>0</v>
      </c>
      <c r="T157" s="289">
        <f>IF(OR($C157="*",$C157&lt;400),"",IF(AND('201920 DATA'!H157="*",$C157&gt;=400),"*",IF($C157&gt;=400,ROUND('201920 DATA'!H157/$C157,2),"")))</f>
        <v>1</v>
      </c>
      <c r="U157" s="289">
        <f>IF(OR($C157="*",$C157&lt;400),"",IF(AND('201920 DATA'!FP157="*",$C157&gt;=400),"*",IF($C157&gt;=400,ROUND('201920 DATA'!FP157/$C157,2),"")))</f>
        <v>0</v>
      </c>
      <c r="V157" s="312">
        <f>IF(OR($D157="*",$D157&lt;400),"",IF(AND('201920 DATA'!M157="*",$D157&gt;=400),"*",IF($D157&gt;=400,ROUND('201920 DATA'!M157/$D157,2),"")))</f>
        <v>0.06</v>
      </c>
      <c r="W157" s="312">
        <f>IF(OR($D157="*",$D157&lt;400),"",IF(AND('201920 DATA'!N157="*",$D157&gt;=400),"*",IF($D157&gt;=400,ROUND('201920 DATA'!N157/$D157,2),"")))</f>
        <v>0.26</v>
      </c>
      <c r="X157" s="312">
        <f>IF(OR($D157="*",$D157&lt;400),"",IF(AND('201920 DATA'!O157="*",$D157&gt;=400),"*",IF($D157&gt;=400,ROUND('201920 DATA'!O157/$D157,2),"")))</f>
        <v>0.28000000000000003</v>
      </c>
      <c r="Y157" s="312">
        <f>IF(OR($D157="*",$D157&lt;400),"",IF(AND('201920 DATA'!P157="*",$D157&gt;=400),"*",IF($D157&gt;=400,ROUND('201920 DATA'!P157/$D157,2),"")))</f>
        <v>0.26</v>
      </c>
      <c r="Z157" s="312">
        <f>IF(OR($D157="*",$D157&lt;400),"",IF(AND('201920 DATA'!Q157="*",$D157&gt;=400),"*",IF($D157&gt;=400,ROUND('201920 DATA'!Q157/$D157,2),"")))</f>
        <v>0.18</v>
      </c>
      <c r="AA157" s="312" t="str">
        <f>IF(OR($D157="*",$D157&lt;400),"",IF(AND('201920 DATA'!R157="*",$D157&gt;=400),"*",IF($D157&gt;=400,ROUND('201920 DATA'!R157/$D157,2),"")))</f>
        <v>*</v>
      </c>
      <c r="AB157" s="312" t="str">
        <f>IF(OR($D157="*",$D157&lt;400),"",IF(AND('201920 DATA'!S157="*",$D157&gt;=400),"*",IF($D157&gt;=400,ROUND('201920 DATA'!S157/$D157,2),"")))</f>
        <v>*</v>
      </c>
      <c r="AC157" s="312" t="str">
        <f>IF(OR($D157="*",$D157&lt;400),"",IF(AND('201920 DATA'!T157="*",$D157&gt;=400),"*",IF($D157&gt;=400,ROUND('201920 DATA'!T157/$D157,2),"")))</f>
        <v>*</v>
      </c>
      <c r="AD157" s="289" t="str">
        <f>IF(OR($C157="*",$C157&lt;400),"",IF(AND('201920 DATA'!BC157="*",$C157&gt;=400),"*",IF($C157&gt;=400,ROUND('201920 DATA'!BC157/$C157,2),"")))</f>
        <v>*</v>
      </c>
      <c r="AE157" s="289">
        <f>IF(OR($C157="*",$C157&lt;400),"",IF(AND('201920 DATA'!BD157="*",$C157&gt;=400),"*",IF($C157&gt;=400,ROUND('201920 DATA'!BD157/$C157,2),"")))</f>
        <v>0.01</v>
      </c>
      <c r="AF157" s="289">
        <f>IF(OR($C157="*",$C157&lt;400),"",IF(AND('201920 DATA'!BE157="*",$C157&gt;=400),"*",IF($C157&gt;=400,ROUND('201920 DATA'!BE157/$C157,2),"")))</f>
        <v>0</v>
      </c>
      <c r="AG157" s="289">
        <f>IF(OR($C157="*",$C157&lt;400),"",IF(AND('201920 DATA'!BF157="*",$C157&gt;=400),"*",IF($C157&gt;=400,ROUND('201920 DATA'!BF157/$C157,2),"")))</f>
        <v>0</v>
      </c>
      <c r="AH157" s="289">
        <f>IF(OR($C157="*",$C157&lt;400),"",IF(AND('201920 DATA'!BG157="*",$C157&gt;=400),"*",IF($C157&gt;=400,ROUND('201920 DATA'!BG157/$C157,2),"")))</f>
        <v>0</v>
      </c>
      <c r="AI157" s="289" t="str">
        <f>IF(OR($C157="*",$C157&lt;400),"",IF(AND('201920 DATA'!BH157="*",$C157&gt;=400),"*",IF($C157&gt;=400,ROUND('201920 DATA'!BH157/$C157,2),"")))</f>
        <v>*</v>
      </c>
      <c r="AJ157" s="289">
        <f>IF(OR($C157="*",$C157&lt;400),"",IF(AND('201920 DATA'!BI157="*",$C157&gt;=400),"*",IF($C157&gt;=400,ROUND('201920 DATA'!BI157/$C157,2),"")))</f>
        <v>0</v>
      </c>
      <c r="AK157" s="289" t="str">
        <f>IF(OR($C157="*",$C157&lt;400),"",IF(AND('201920 DATA'!BJ157="*",$C157&gt;=400),"*",IF($C157&gt;=400,ROUND('201920 DATA'!BJ157/$C157,2),"")))</f>
        <v>*</v>
      </c>
      <c r="AL157" s="289">
        <f>IF(OR($C157="*",$C157&lt;400),"",IF(AND('201920 DATA'!BK157="*",$C157&gt;=400),"*",IF($C157&gt;=400,ROUND('201920 DATA'!BK157/$C157,2),"")))</f>
        <v>0</v>
      </c>
      <c r="AM157" s="289">
        <f>IF(OR($C157="*",$C157&lt;400),"",IF(AND('201920 DATA'!BL157="*",$C157&gt;=400),"*",IF($C157&gt;=400,ROUND('201920 DATA'!BL157/$C157,2),"")))</f>
        <v>0</v>
      </c>
      <c r="AN157" s="289">
        <f>IF(OR($C157="*",$C157&lt;400),"",IF(AND('201920 DATA'!BM157="*",$C157&gt;=400),"*",IF($C157&gt;=400,ROUND('201920 DATA'!BM157/$C157,2),"")))</f>
        <v>0.03</v>
      </c>
      <c r="AO157" s="289" t="str">
        <f>IF(OR($C157="*",$C157&lt;400),"",IF(AND('201920 DATA'!BN157="*",$C157&gt;=400),"*",IF($C157&gt;=400,ROUND('201920 DATA'!BN157/$C157,2),"")))</f>
        <v>*</v>
      </c>
      <c r="AP157" s="289">
        <f>IF(OR($C157="*",$C157&lt;400),"",IF(AND('201920 DATA'!BO157="*",$C157&gt;=400),"*",IF($C157&gt;=400,ROUND('201920 DATA'!BO157/$C157,2),"")))</f>
        <v>0.7</v>
      </c>
      <c r="AQ157" s="289">
        <f>IF(OR($C157="*",$C157&lt;400),"",IF(AND('201920 DATA'!BP157="*",$C157&gt;=400),"*",IF($C157&gt;=400,ROUND('201920 DATA'!BP157/$C157,2),"")))</f>
        <v>0.19</v>
      </c>
      <c r="AR157" s="289">
        <f>IF(OR($C157="*",$C157&lt;400),"",IF(AND('201920 DATA'!BQ157="*",$C157&gt;=400),"*",IF($C157&gt;=400,ROUND('201920 DATA'!BQ157/$C157,2),"")))</f>
        <v>0</v>
      </c>
      <c r="AS157" s="289">
        <f>IF(OR($C157="*",$C157&lt;400),"",IF(AND('201920 DATA'!BR157="*",$C157&gt;=400),"*",IF($C157&gt;=400,ROUND('201920 DATA'!BR157/$C157,2),"")))</f>
        <v>0</v>
      </c>
      <c r="AT157" s="289" t="str">
        <f>IF(OR($C157="*",$C157&lt;400),"",IF(AND('201920 DATA'!BS157="*",$C157&gt;=400),"*",IF($C157&gt;=400,ROUND('201920 DATA'!BS157/$C157,2),"")))</f>
        <v>*</v>
      </c>
      <c r="AU157" s="289">
        <f>IF(OR($C157="*",$C157&lt;400),"",IF(AND('201920 DATA'!BT157="*",$C157&gt;=400),"*",IF($C157&gt;=400,ROUND('201920 DATA'!BT157/$C157,2),"")))</f>
        <v>0.03</v>
      </c>
      <c r="AV157" s="289" t="str">
        <f>IF(OR($C157="*",$C157&lt;400),"",IF(AND('201920 DATA'!BU157="*",$C157&gt;=400),"*",IF($C157&gt;=400,ROUND('201920 DATA'!BU157/$C157,2),"")))</f>
        <v>*</v>
      </c>
      <c r="AW157" s="289">
        <f>IF(OR($C157="*",$C157&lt;400),"",IF(AND('201920 DATA'!BV157="*",$C157&gt;=400),"*",IF($C157&gt;=400,ROUND('201920 DATA'!BV157/$C157,2),"")))</f>
        <v>0</v>
      </c>
      <c r="AX157" s="289">
        <f>IF(OR($C157="*",$C157&lt;400),"",IF(AND('201920 DATA'!BW157="*",$C157&gt;=400),"*",IF($C157&gt;=400,ROUND('201920 DATA'!BW157/$C157,2),"")))</f>
        <v>0.01</v>
      </c>
      <c r="AZ157" s="365">
        <v>805</v>
      </c>
    </row>
    <row r="158" spans="1:52" x14ac:dyDescent="0.2">
      <c r="A158" s="373" t="s">
        <v>321</v>
      </c>
      <c r="B158" s="287">
        <f>'201920 DATA'!B158</f>
        <v>3800</v>
      </c>
      <c r="C158" s="288">
        <f>'201920 DATA'!C158</f>
        <v>3800</v>
      </c>
      <c r="D158" s="293">
        <f>'201920 DATA'!FQ158</f>
        <v>3770</v>
      </c>
      <c r="F158" s="313">
        <f t="shared" si="4"/>
        <v>0.01</v>
      </c>
      <c r="G158" s="295">
        <f t="shared" si="5"/>
        <v>1</v>
      </c>
      <c r="H158" s="289">
        <f>IF(OR($C158="*",$C158&lt;400),"",IF(AND('201920 DATA'!F158="*",$C158&gt;=400),"*",IF($C158&gt;=400,ROUND('201920 DATA'!F158/$C158,2),"")))</f>
        <v>0</v>
      </c>
      <c r="I158" s="296">
        <f>IF(OR($B158="*",$B158&lt;400),"",IF(AND('201920 DATA'!Y158="*",$B158&gt;=400),"*",IF($B158&gt;=400,ROUND('201920 DATA'!Y158/$B158,2),"")))</f>
        <v>0</v>
      </c>
      <c r="J158" s="296">
        <f>IF(OR($B158="*",$B158&lt;400),"",IF(AND('201920 DATA'!Z158="*",$B158&gt;=400),"*",IF($B158&gt;=400,ROUND('201920 DATA'!Z158/$B158,2),"")))</f>
        <v>0.1</v>
      </c>
      <c r="K158" s="296">
        <f>IF(OR($B158="*",$B158&lt;400),"",IF(AND('201920 DATA'!AA158="*",$B158&gt;=400),"*",IF($B158&gt;=400,ROUND('201920 DATA'!AA158/$B158,2),"")))</f>
        <v>0.23</v>
      </c>
      <c r="L158" s="296">
        <f>IF(OR($B158="*",$B158&lt;400),"",IF(AND('201920 DATA'!AB158="*",$B158&gt;=400),"*",IF($B158&gt;=400,ROUND('201920 DATA'!AB158/$B158,2),"")))</f>
        <v>0.3</v>
      </c>
      <c r="M158" s="296">
        <f>IF(OR($B158="*",$B158&lt;400),"",IF(AND('201920 DATA'!AC158="*",$B158&gt;=400),"*",IF($B158&gt;=400,ROUND('201920 DATA'!AC158/$B158,2),"")))</f>
        <v>0.26</v>
      </c>
      <c r="N158" s="296">
        <f>IF(OR($B158="*",$B158&lt;400),"",IF(AND('201920 DATA'!AD158="*",$B158&gt;=400),"*",IF($B158&gt;=400,ROUND('201920 DATA'!AD158/$B158,2),"")))</f>
        <v>0.1</v>
      </c>
      <c r="O158" s="296">
        <f>IF(OR($B158="*",$B158&lt;400),"",IF(AND('201920 DATA'!AE158="*",$B158&gt;=400),"*",IF($B158&gt;=400,ROUND('201920 DATA'!AE158/$B158,2),"")))</f>
        <v>0</v>
      </c>
      <c r="P158" s="297"/>
      <c r="Q158" s="296">
        <f>IF(OR($B158="*",$B158&lt;400),"",IF(AND('201920 DATA'!FO158="*",$B158&gt;=400),"*",IF($B158&gt;=400,ROUND('201920 DATA'!FO158/$B158,2),"")))</f>
        <v>0.96</v>
      </c>
      <c r="R158" s="289">
        <f>IF(OR($C158="*",$C158&lt;400),"",IF(AND('201920 DATA'!F158="*",$C158&gt;=400),"*",IF($C158&gt;=400,ROUND('201920 DATA'!F158/$C158,2),"")))</f>
        <v>0</v>
      </c>
      <c r="S158" s="289">
        <f>IF(OR($C158="*",$C158&lt;400),"",IF(AND('201920 DATA'!G158="*",$C158&gt;=400),"*",IF($C158&gt;=400,ROUND('201920 DATA'!G158/$C158,2),"")))</f>
        <v>0</v>
      </c>
      <c r="T158" s="289">
        <f>IF(OR($C158="*",$C158&lt;400),"",IF(AND('201920 DATA'!H158="*",$C158&gt;=400),"*",IF($C158&gt;=400,ROUND('201920 DATA'!H158/$C158,2),"")))</f>
        <v>1</v>
      </c>
      <c r="U158" s="289">
        <f>IF(OR($C158="*",$C158&lt;400),"",IF(AND('201920 DATA'!FP158="*",$C158&gt;=400),"*",IF($C158&gt;=400,ROUND('201920 DATA'!FP158/$C158,2),"")))</f>
        <v>0</v>
      </c>
      <c r="V158" s="312">
        <f>IF(OR($D158="*",$D158&lt;400),"",IF(AND('201920 DATA'!M158="*",$D158&gt;=400),"*",IF($D158&gt;=400,ROUND('201920 DATA'!M158/$D158,2),"")))</f>
        <v>0.01</v>
      </c>
      <c r="W158" s="312">
        <f>IF(OR($D158="*",$D158&lt;400),"",IF(AND('201920 DATA'!N158="*",$D158&gt;=400),"*",IF($D158&gt;=400,ROUND('201920 DATA'!N158/$D158,2),"")))</f>
        <v>0.44</v>
      </c>
      <c r="X158" s="312">
        <f>IF(OR($D158="*",$D158&lt;400),"",IF(AND('201920 DATA'!O158="*",$D158&gt;=400),"*",IF($D158&gt;=400,ROUND('201920 DATA'!O158/$D158,2),"")))</f>
        <v>0.23</v>
      </c>
      <c r="Y158" s="312">
        <f>IF(OR($D158="*",$D158&lt;400),"",IF(AND('201920 DATA'!P158="*",$D158&gt;=400),"*",IF($D158&gt;=400,ROUND('201920 DATA'!P158/$D158,2),"")))</f>
        <v>0.13</v>
      </c>
      <c r="Z158" s="312">
        <f>IF(OR($D158="*",$D158&lt;400),"",IF(AND('201920 DATA'!Q158="*",$D158&gt;=400),"*",IF($D158&gt;=400,ROUND('201920 DATA'!Q158/$D158,2),"")))</f>
        <v>0.11</v>
      </c>
      <c r="AA158" s="312">
        <f>IF(OR($D158="*",$D158&lt;400),"",IF(AND('201920 DATA'!R158="*",$D158&gt;=400),"*",IF($D158&gt;=400,ROUND('201920 DATA'!R158/$D158,2),"")))</f>
        <v>0.03</v>
      </c>
      <c r="AB158" s="312">
        <f>IF(OR($D158="*",$D158&lt;400),"",IF(AND('201920 DATA'!S158="*",$D158&gt;=400),"*",IF($D158&gt;=400,ROUND('201920 DATA'!S158/$D158,2),"")))</f>
        <v>0.02</v>
      </c>
      <c r="AC158" s="312">
        <f>IF(OR($D158="*",$D158&lt;400),"",IF(AND('201920 DATA'!T158="*",$D158&gt;=400),"*",IF($D158&gt;=400,ROUND('201920 DATA'!T158/$D158,2),"")))</f>
        <v>0.01</v>
      </c>
      <c r="AD158" s="289">
        <f>IF(OR($C158="*",$C158&lt;400),"",IF(AND('201920 DATA'!BC158="*",$C158&gt;=400),"*",IF($C158&gt;=400,ROUND('201920 DATA'!BC158/$C158,2),"")))</f>
        <v>0.01</v>
      </c>
      <c r="AE158" s="289">
        <f>IF(OR($C158="*",$C158&lt;400),"",IF(AND('201920 DATA'!BD158="*",$C158&gt;=400),"*",IF($C158&gt;=400,ROUND('201920 DATA'!BD158/$C158,2),"")))</f>
        <v>0.03</v>
      </c>
      <c r="AF158" s="289">
        <f>IF(OR($C158="*",$C158&lt;400),"",IF(AND('201920 DATA'!BE158="*",$C158&gt;=400),"*",IF($C158&gt;=400,ROUND('201920 DATA'!BE158/$C158,2),"")))</f>
        <v>0</v>
      </c>
      <c r="AG158" s="289" t="str">
        <f>IF(OR($C158="*",$C158&lt;400),"",IF(AND('201920 DATA'!BF158="*",$C158&gt;=400),"*",IF($C158&gt;=400,ROUND('201920 DATA'!BF158/$C158,2),"")))</f>
        <v>*</v>
      </c>
      <c r="AH158" s="289">
        <f>IF(OR($C158="*",$C158&lt;400),"",IF(AND('201920 DATA'!BG158="*",$C158&gt;=400),"*",IF($C158&gt;=400,ROUND('201920 DATA'!BG158/$C158,2),"")))</f>
        <v>0</v>
      </c>
      <c r="AI158" s="289">
        <f>IF(OR($C158="*",$C158&lt;400),"",IF(AND('201920 DATA'!BH158="*",$C158&gt;=400),"*",IF($C158&gt;=400,ROUND('201920 DATA'!BH158/$C158,2),"")))</f>
        <v>0.02</v>
      </c>
      <c r="AJ158" s="289">
        <f>IF(OR($C158="*",$C158&lt;400),"",IF(AND('201920 DATA'!BI158="*",$C158&gt;=400),"*",IF($C158&gt;=400,ROUND('201920 DATA'!BI158/$C158,2),"")))</f>
        <v>0.06</v>
      </c>
      <c r="AK158" s="289">
        <f>IF(OR($C158="*",$C158&lt;400),"",IF(AND('201920 DATA'!BJ158="*",$C158&gt;=400),"*",IF($C158&gt;=400,ROUND('201920 DATA'!BJ158/$C158,2),"")))</f>
        <v>0.01</v>
      </c>
      <c r="AL158" s="289" t="str">
        <f>IF(OR($C158="*",$C158&lt;400),"",IF(AND('201920 DATA'!BK158="*",$C158&gt;=400),"*",IF($C158&gt;=400,ROUND('201920 DATA'!BK158/$C158,2),"")))</f>
        <v>*</v>
      </c>
      <c r="AM158" s="289">
        <f>IF(OR($C158="*",$C158&lt;400),"",IF(AND('201920 DATA'!BL158="*",$C158&gt;=400),"*",IF($C158&gt;=400,ROUND('201920 DATA'!BL158/$C158,2),"")))</f>
        <v>0.03</v>
      </c>
      <c r="AN158" s="289">
        <f>IF(OR($C158="*",$C158&lt;400),"",IF(AND('201920 DATA'!BM158="*",$C158&gt;=400),"*",IF($C158&gt;=400,ROUND('201920 DATA'!BM158/$C158,2),"")))</f>
        <v>0.23</v>
      </c>
      <c r="AO158" s="289">
        <f>IF(OR($C158="*",$C158&lt;400),"",IF(AND('201920 DATA'!BN158="*",$C158&gt;=400),"*",IF($C158&gt;=400,ROUND('201920 DATA'!BN158/$C158,2),"")))</f>
        <v>0.02</v>
      </c>
      <c r="AP158" s="289">
        <f>IF(OR($C158="*",$C158&lt;400),"",IF(AND('201920 DATA'!BO158="*",$C158&gt;=400),"*",IF($C158&gt;=400,ROUND('201920 DATA'!BO158/$C158,2),"")))</f>
        <v>0.31</v>
      </c>
      <c r="AQ158" s="289">
        <f>IF(OR($C158="*",$C158&lt;400),"",IF(AND('201920 DATA'!BP158="*",$C158&gt;=400),"*",IF($C158&gt;=400,ROUND('201920 DATA'!BP158/$C158,2),"")))</f>
        <v>0.18</v>
      </c>
      <c r="AR158" s="289" t="str">
        <f>IF(OR($C158="*",$C158&lt;400),"",IF(AND('201920 DATA'!BQ158="*",$C158&gt;=400),"*",IF($C158&gt;=400,ROUND('201920 DATA'!BQ158/$C158,2),"")))</f>
        <v>*</v>
      </c>
      <c r="AS158" s="289">
        <f>IF(OR($C158="*",$C158&lt;400),"",IF(AND('201920 DATA'!BR158="*",$C158&gt;=400),"*",IF($C158&gt;=400,ROUND('201920 DATA'!BR158/$C158,2),"")))</f>
        <v>0</v>
      </c>
      <c r="AT158" s="289" t="str">
        <f>IF(OR($C158="*",$C158&lt;400),"",IF(AND('201920 DATA'!BS158="*",$C158&gt;=400),"*",IF($C158&gt;=400,ROUND('201920 DATA'!BS158/$C158,2),"")))</f>
        <v>*</v>
      </c>
      <c r="AU158" s="289">
        <f>IF(OR($C158="*",$C158&lt;400),"",IF(AND('201920 DATA'!BT158="*",$C158&gt;=400),"*",IF($C158&gt;=400,ROUND('201920 DATA'!BT158/$C158,2),"")))</f>
        <v>0.06</v>
      </c>
      <c r="AV158" s="289">
        <f>IF(OR($C158="*",$C158&lt;400),"",IF(AND('201920 DATA'!BU158="*",$C158&gt;=400),"*",IF($C158&gt;=400,ROUND('201920 DATA'!BU158/$C158,2),"")))</f>
        <v>0.01</v>
      </c>
      <c r="AW158" s="289">
        <f>IF(OR($C158="*",$C158&lt;400),"",IF(AND('201920 DATA'!BV158="*",$C158&gt;=400),"*",IF($C158&gt;=400,ROUND('201920 DATA'!BV158/$C158,2),"")))</f>
        <v>0</v>
      </c>
      <c r="AX158" s="289">
        <f>IF(OR($C158="*",$C158&lt;400),"",IF(AND('201920 DATA'!BW158="*",$C158&gt;=400),"*",IF($C158&gt;=400,ROUND('201920 DATA'!BW158/$C158,2),"")))</f>
        <v>0.02</v>
      </c>
      <c r="AZ158" s="365">
        <v>3755</v>
      </c>
    </row>
    <row r="159" spans="1:52" x14ac:dyDescent="0.2">
      <c r="A159" s="373" t="s">
        <v>18</v>
      </c>
      <c r="B159" s="287">
        <f>'201920 DATA'!B159</f>
        <v>3015</v>
      </c>
      <c r="C159" s="288">
        <f>'201920 DATA'!C159</f>
        <v>3015</v>
      </c>
      <c r="D159" s="293">
        <f>'201920 DATA'!FQ159</f>
        <v>2995</v>
      </c>
      <c r="F159" s="313">
        <f t="shared" si="4"/>
        <v>-0.02</v>
      </c>
      <c r="G159" s="295">
        <f t="shared" si="5"/>
        <v>1</v>
      </c>
      <c r="H159" s="289">
        <f>IF(OR($C159="*",$C159&lt;400),"",IF(AND('201920 DATA'!F159="*",$C159&gt;=400),"*",IF($C159&gt;=400,ROUND('201920 DATA'!F159/$C159,2),"")))</f>
        <v>0</v>
      </c>
      <c r="I159" s="296">
        <f>IF(OR($B159="*",$B159&lt;400),"",IF(AND('201920 DATA'!Y159="*",$B159&gt;=400),"*",IF($B159&gt;=400,ROUND('201920 DATA'!Y159/$B159,2),"")))</f>
        <v>0</v>
      </c>
      <c r="J159" s="296">
        <f>IF(OR($B159="*",$B159&lt;400),"",IF(AND('201920 DATA'!Z159="*",$B159&gt;=400),"*",IF($B159&gt;=400,ROUND('201920 DATA'!Z159/$B159,2),"")))</f>
        <v>0.06</v>
      </c>
      <c r="K159" s="296">
        <f>IF(OR($B159="*",$B159&lt;400),"",IF(AND('201920 DATA'!AA159="*",$B159&gt;=400),"*",IF($B159&gt;=400,ROUND('201920 DATA'!AA159/$B159,2),"")))</f>
        <v>0.16</v>
      </c>
      <c r="L159" s="296">
        <f>IF(OR($B159="*",$B159&lt;400),"",IF(AND('201920 DATA'!AB159="*",$B159&gt;=400),"*",IF($B159&gt;=400,ROUND('201920 DATA'!AB159/$B159,2),"")))</f>
        <v>0.25</v>
      </c>
      <c r="M159" s="296">
        <f>IF(OR($B159="*",$B159&lt;400),"",IF(AND('201920 DATA'!AC159="*",$B159&gt;=400),"*",IF($B159&gt;=400,ROUND('201920 DATA'!AC159/$B159,2),"")))</f>
        <v>0.31</v>
      </c>
      <c r="N159" s="296">
        <f>IF(OR($B159="*",$B159&lt;400),"",IF(AND('201920 DATA'!AD159="*",$B159&gt;=400),"*",IF($B159&gt;=400,ROUND('201920 DATA'!AD159/$B159,2),"")))</f>
        <v>0.21</v>
      </c>
      <c r="O159" s="296">
        <f>IF(OR($B159="*",$B159&lt;400),"",IF(AND('201920 DATA'!AE159="*",$B159&gt;=400),"*",IF($B159&gt;=400,ROUND('201920 DATA'!AE159/$B159,2),"")))</f>
        <v>0.01</v>
      </c>
      <c r="P159" s="297"/>
      <c r="Q159" s="296">
        <f>IF(OR($B159="*",$B159&lt;400),"",IF(AND('201920 DATA'!FO159="*",$B159&gt;=400),"*",IF($B159&gt;=400,ROUND('201920 DATA'!FO159/$B159,2),"")))</f>
        <v>0.97</v>
      </c>
      <c r="R159" s="289">
        <f>IF(OR($C159="*",$C159&lt;400),"",IF(AND('201920 DATA'!F159="*",$C159&gt;=400),"*",IF($C159&gt;=400,ROUND('201920 DATA'!F159/$C159,2),"")))</f>
        <v>0</v>
      </c>
      <c r="S159" s="289">
        <f>IF(OR($C159="*",$C159&lt;400),"",IF(AND('201920 DATA'!G159="*",$C159&gt;=400),"*",IF($C159&gt;=400,ROUND('201920 DATA'!G159/$C159,2),"")))</f>
        <v>0</v>
      </c>
      <c r="T159" s="289">
        <f>IF(OR($C159="*",$C159&lt;400),"",IF(AND('201920 DATA'!H159="*",$C159&gt;=400),"*",IF($C159&gt;=400,ROUND('201920 DATA'!H159/$C159,2),"")))</f>
        <v>1</v>
      </c>
      <c r="U159" s="289">
        <f>IF(OR($C159="*",$C159&lt;400),"",IF(AND('201920 DATA'!FP159="*",$C159&gt;=400),"*",IF($C159&gt;=400,ROUND('201920 DATA'!FP159/$C159,2),"")))</f>
        <v>0</v>
      </c>
      <c r="V159" s="312">
        <f>IF(OR($D159="*",$D159&lt;400),"",IF(AND('201920 DATA'!M159="*",$D159&gt;=400),"*",IF($D159&gt;=400,ROUND('201920 DATA'!M159/$D159,2),"")))</f>
        <v>0.02</v>
      </c>
      <c r="W159" s="312">
        <f>IF(OR($D159="*",$D159&lt;400),"",IF(AND('201920 DATA'!N159="*",$D159&gt;=400),"*",IF($D159&gt;=400,ROUND('201920 DATA'!N159/$D159,2),"")))</f>
        <v>0.24</v>
      </c>
      <c r="X159" s="312">
        <f>IF(OR($D159="*",$D159&lt;400),"",IF(AND('201920 DATA'!O159="*",$D159&gt;=400),"*",IF($D159&gt;=400,ROUND('201920 DATA'!O159/$D159,2),"")))</f>
        <v>0.25</v>
      </c>
      <c r="Y159" s="312">
        <f>IF(OR($D159="*",$D159&lt;400),"",IF(AND('201920 DATA'!P159="*",$D159&gt;=400),"*",IF($D159&gt;=400,ROUND('201920 DATA'!P159/$D159,2),"")))</f>
        <v>0.22</v>
      </c>
      <c r="Z159" s="312">
        <f>IF(OR($D159="*",$D159&lt;400),"",IF(AND('201920 DATA'!Q159="*",$D159&gt;=400),"*",IF($D159&gt;=400,ROUND('201920 DATA'!Q159/$D159,2),"")))</f>
        <v>0.19</v>
      </c>
      <c r="AA159" s="312">
        <f>IF(OR($D159="*",$D159&lt;400),"",IF(AND('201920 DATA'!R159="*",$D159&gt;=400),"*",IF($D159&gt;=400,ROUND('201920 DATA'!R159/$D159,2),"")))</f>
        <v>0.05</v>
      </c>
      <c r="AB159" s="312">
        <f>IF(OR($D159="*",$D159&lt;400),"",IF(AND('201920 DATA'!S159="*",$D159&gt;=400),"*",IF($D159&gt;=400,ROUND('201920 DATA'!S159/$D159,2),"")))</f>
        <v>0.02</v>
      </c>
      <c r="AC159" s="312">
        <f>IF(OR($D159="*",$D159&lt;400),"",IF(AND('201920 DATA'!T159="*",$D159&gt;=400),"*",IF($D159&gt;=400,ROUND('201920 DATA'!T159/$D159,2),"")))</f>
        <v>0.02</v>
      </c>
      <c r="AD159" s="289">
        <f>IF(OR($C159="*",$C159&lt;400),"",IF(AND('201920 DATA'!BC159="*",$C159&gt;=400),"*",IF($C159&gt;=400,ROUND('201920 DATA'!BC159/$C159,2),"")))</f>
        <v>0</v>
      </c>
      <c r="AE159" s="289">
        <f>IF(OR($C159="*",$C159&lt;400),"",IF(AND('201920 DATA'!BD159="*",$C159&gt;=400),"*",IF($C159&gt;=400,ROUND('201920 DATA'!BD159/$C159,2),"")))</f>
        <v>0.03</v>
      </c>
      <c r="AF159" s="289">
        <f>IF(OR($C159="*",$C159&lt;400),"",IF(AND('201920 DATA'!BE159="*",$C159&gt;=400),"*",IF($C159&gt;=400,ROUND('201920 DATA'!BE159/$C159,2),"")))</f>
        <v>0</v>
      </c>
      <c r="AG159" s="289">
        <f>IF(OR($C159="*",$C159&lt;400),"",IF(AND('201920 DATA'!BF159="*",$C159&gt;=400),"*",IF($C159&gt;=400,ROUND('201920 DATA'!BF159/$C159,2),"")))</f>
        <v>0</v>
      </c>
      <c r="AH159" s="289">
        <f>IF(OR($C159="*",$C159&lt;400),"",IF(AND('201920 DATA'!BG159="*",$C159&gt;=400),"*",IF($C159&gt;=400,ROUND('201920 DATA'!BG159/$C159,2),"")))</f>
        <v>0</v>
      </c>
      <c r="AI159" s="289">
        <f>IF(OR($C159="*",$C159&lt;400),"",IF(AND('201920 DATA'!BH159="*",$C159&gt;=400),"*",IF($C159&gt;=400,ROUND('201920 DATA'!BH159/$C159,2),"")))</f>
        <v>0.03</v>
      </c>
      <c r="AJ159" s="289">
        <f>IF(OR($C159="*",$C159&lt;400),"",IF(AND('201920 DATA'!BI159="*",$C159&gt;=400),"*",IF($C159&gt;=400,ROUND('201920 DATA'!BI159/$C159,2),"")))</f>
        <v>0.22</v>
      </c>
      <c r="AK159" s="289">
        <f>IF(OR($C159="*",$C159&lt;400),"",IF(AND('201920 DATA'!BJ159="*",$C159&gt;=400),"*",IF($C159&gt;=400,ROUND('201920 DATA'!BJ159/$C159,2),"")))</f>
        <v>0</v>
      </c>
      <c r="AL159" s="289">
        <f>IF(OR($C159="*",$C159&lt;400),"",IF(AND('201920 DATA'!BK159="*",$C159&gt;=400),"*",IF($C159&gt;=400,ROUND('201920 DATA'!BK159/$C159,2),"")))</f>
        <v>0</v>
      </c>
      <c r="AM159" s="289">
        <f>IF(OR($C159="*",$C159&lt;400),"",IF(AND('201920 DATA'!BL159="*",$C159&gt;=400),"*",IF($C159&gt;=400,ROUND('201920 DATA'!BL159/$C159,2),"")))</f>
        <v>0.01</v>
      </c>
      <c r="AN159" s="289">
        <f>IF(OR($C159="*",$C159&lt;400),"",IF(AND('201920 DATA'!BM159="*",$C159&gt;=400),"*",IF($C159&gt;=400,ROUND('201920 DATA'!BM159/$C159,2),"")))</f>
        <v>0.24</v>
      </c>
      <c r="AO159" s="289">
        <f>IF(OR($C159="*",$C159&lt;400),"",IF(AND('201920 DATA'!BN159="*",$C159&gt;=400),"*",IF($C159&gt;=400,ROUND('201920 DATA'!BN159/$C159,2),"")))</f>
        <v>0</v>
      </c>
      <c r="AP159" s="289">
        <f>IF(OR($C159="*",$C159&lt;400),"",IF(AND('201920 DATA'!BO159="*",$C159&gt;=400),"*",IF($C159&gt;=400,ROUND('201920 DATA'!BO159/$C159,2),"")))</f>
        <v>0.26</v>
      </c>
      <c r="AQ159" s="289">
        <f>IF(OR($C159="*",$C159&lt;400),"",IF(AND('201920 DATA'!BP159="*",$C159&gt;=400),"*",IF($C159&gt;=400,ROUND('201920 DATA'!BP159/$C159,2),"")))</f>
        <v>0.08</v>
      </c>
      <c r="AR159" s="289">
        <f>IF(OR($C159="*",$C159&lt;400),"",IF(AND('201920 DATA'!BQ159="*",$C159&gt;=400),"*",IF($C159&gt;=400,ROUND('201920 DATA'!BQ159/$C159,2),"")))</f>
        <v>0</v>
      </c>
      <c r="AS159" s="289">
        <f>IF(OR($C159="*",$C159&lt;400),"",IF(AND('201920 DATA'!BR159="*",$C159&gt;=400),"*",IF($C159&gt;=400,ROUND('201920 DATA'!BR159/$C159,2),"")))</f>
        <v>0</v>
      </c>
      <c r="AT159" s="289" t="str">
        <f>IF(OR($C159="*",$C159&lt;400),"",IF(AND('201920 DATA'!BS159="*",$C159&gt;=400),"*",IF($C159&gt;=400,ROUND('201920 DATA'!BS159/$C159,2),"")))</f>
        <v>*</v>
      </c>
      <c r="AU159" s="289">
        <f>IF(OR($C159="*",$C159&lt;400),"",IF(AND('201920 DATA'!BT159="*",$C159&gt;=400),"*",IF($C159&gt;=400,ROUND('201920 DATA'!BT159/$C159,2),"")))</f>
        <v>0.08</v>
      </c>
      <c r="AV159" s="289">
        <f>IF(OR($C159="*",$C159&lt;400),"",IF(AND('201920 DATA'!BU159="*",$C159&gt;=400),"*",IF($C159&gt;=400,ROUND('201920 DATA'!BU159/$C159,2),"")))</f>
        <v>0.01</v>
      </c>
      <c r="AW159" s="289">
        <f>IF(OR($C159="*",$C159&lt;400),"",IF(AND('201920 DATA'!BV159="*",$C159&gt;=400),"*",IF($C159&gt;=400,ROUND('201920 DATA'!BV159/$C159,2),"")))</f>
        <v>0</v>
      </c>
      <c r="AX159" s="289">
        <f>IF(OR($C159="*",$C159&lt;400),"",IF(AND('201920 DATA'!BW159="*",$C159&gt;=400),"*",IF($C159&gt;=400,ROUND('201920 DATA'!BW159/$C159,2),"")))</f>
        <v>0.03</v>
      </c>
      <c r="AZ159" s="365">
        <v>3085</v>
      </c>
    </row>
    <row r="160" spans="1:52" x14ac:dyDescent="0.2">
      <c r="A160" s="373" t="s">
        <v>19</v>
      </c>
      <c r="B160" s="287">
        <f>'201920 DATA'!B160</f>
        <v>350</v>
      </c>
      <c r="C160" s="288">
        <f>'201920 DATA'!C160</f>
        <v>350</v>
      </c>
      <c r="D160" s="293">
        <f>'201920 DATA'!FQ160</f>
        <v>335</v>
      </c>
      <c r="F160" s="313" t="str">
        <f t="shared" si="4"/>
        <v/>
      </c>
      <c r="G160" s="295" t="str">
        <f t="shared" si="5"/>
        <v/>
      </c>
      <c r="H160" s="289" t="str">
        <f>IF(OR($C160="*",$C160&lt;400),"",IF(AND('201920 DATA'!F160="*",$C160&gt;=400),"*",IF($C160&gt;=400,ROUND('201920 DATA'!F160/$C160,2),"")))</f>
        <v/>
      </c>
      <c r="I160" s="296" t="str">
        <f>IF(OR($B160="*",$B160&lt;400),"",IF(AND('201920 DATA'!Y160="*",$B160&gt;=400),"*",IF($B160&gt;=400,ROUND('201920 DATA'!Y160/$B160,2),"")))</f>
        <v/>
      </c>
      <c r="J160" s="296" t="str">
        <f>IF(OR($B160="*",$B160&lt;400),"",IF(AND('201920 DATA'!Z160="*",$B160&gt;=400),"*",IF($B160&gt;=400,ROUND('201920 DATA'!Z160/$B160,2),"")))</f>
        <v/>
      </c>
      <c r="K160" s="296" t="str">
        <f>IF(OR($B160="*",$B160&lt;400),"",IF(AND('201920 DATA'!AA160="*",$B160&gt;=400),"*",IF($B160&gt;=400,ROUND('201920 DATA'!AA160/$B160,2),"")))</f>
        <v/>
      </c>
      <c r="L160" s="296" t="str">
        <f>IF(OR($B160="*",$B160&lt;400),"",IF(AND('201920 DATA'!AB160="*",$B160&gt;=400),"*",IF($B160&gt;=400,ROUND('201920 DATA'!AB160/$B160,2),"")))</f>
        <v/>
      </c>
      <c r="M160" s="296" t="str">
        <f>IF(OR($B160="*",$B160&lt;400),"",IF(AND('201920 DATA'!AC160="*",$B160&gt;=400),"*",IF($B160&gt;=400,ROUND('201920 DATA'!AC160/$B160,2),"")))</f>
        <v/>
      </c>
      <c r="N160" s="296" t="str">
        <f>IF(OR($B160="*",$B160&lt;400),"",IF(AND('201920 DATA'!AD160="*",$B160&gt;=400),"*",IF($B160&gt;=400,ROUND('201920 DATA'!AD160/$B160,2),"")))</f>
        <v/>
      </c>
      <c r="O160" s="296" t="str">
        <f>IF(OR($B160="*",$B160&lt;400),"",IF(AND('201920 DATA'!AE160="*",$B160&gt;=400),"*",IF($B160&gt;=400,ROUND('201920 DATA'!AE160/$B160,2),"")))</f>
        <v/>
      </c>
      <c r="P160" s="297"/>
      <c r="Q160" s="296" t="str">
        <f>IF(OR($B160="*",$B160&lt;400),"",IF(AND('201920 DATA'!FO160="*",$B160&gt;=400),"*",IF($B160&gt;=400,ROUND('201920 DATA'!FO160/$B160,2),"")))</f>
        <v/>
      </c>
      <c r="R160" s="289" t="str">
        <f>IF(OR($C160="*",$C160&lt;400),"",IF(AND('201920 DATA'!F160="*",$C160&gt;=400),"*",IF($C160&gt;=400,ROUND('201920 DATA'!F160/$C160,2),"")))</f>
        <v/>
      </c>
      <c r="S160" s="289" t="str">
        <f>IF(OR($C160="*",$C160&lt;400),"",IF(AND('201920 DATA'!G160="*",$C160&gt;=400),"*",IF($C160&gt;=400,ROUND('201920 DATA'!G160/$C160,2),"")))</f>
        <v/>
      </c>
      <c r="T160" s="289" t="str">
        <f>IF(OR($C160="*",$C160&lt;400),"",IF(AND('201920 DATA'!H160="*",$C160&gt;=400),"*",IF($C160&gt;=400,ROUND('201920 DATA'!H160/$C160,2),"")))</f>
        <v/>
      </c>
      <c r="U160" s="289" t="str">
        <f>IF(OR($C160="*",$C160&lt;400),"",IF(AND('201920 DATA'!FP160="*",$C160&gt;=400),"*",IF($C160&gt;=400,ROUND('201920 DATA'!FP160/$C160,2),"")))</f>
        <v/>
      </c>
      <c r="V160" s="312" t="str">
        <f>IF(OR($D160="*",$D160&lt;400),"",IF(AND('201920 DATA'!M160="*",$D160&gt;=400),"*",IF($D160&gt;=400,ROUND('201920 DATA'!M160/$D160,2),"")))</f>
        <v/>
      </c>
      <c r="W160" s="312" t="str">
        <f>IF(OR($D160="*",$D160&lt;400),"",IF(AND('201920 DATA'!N160="*",$D160&gt;=400),"*",IF($D160&gt;=400,ROUND('201920 DATA'!N160/$D160,2),"")))</f>
        <v/>
      </c>
      <c r="X160" s="312" t="str">
        <f>IF(OR($D160="*",$D160&lt;400),"",IF(AND('201920 DATA'!O160="*",$D160&gt;=400),"*",IF($D160&gt;=400,ROUND('201920 DATA'!O160/$D160,2),"")))</f>
        <v/>
      </c>
      <c r="Y160" s="312" t="str">
        <f>IF(OR($D160="*",$D160&lt;400),"",IF(AND('201920 DATA'!P160="*",$D160&gt;=400),"*",IF($D160&gt;=400,ROUND('201920 DATA'!P160/$D160,2),"")))</f>
        <v/>
      </c>
      <c r="Z160" s="312" t="str">
        <f>IF(OR($D160="*",$D160&lt;400),"",IF(AND('201920 DATA'!Q160="*",$D160&gt;=400),"*",IF($D160&gt;=400,ROUND('201920 DATA'!Q160/$D160,2),"")))</f>
        <v/>
      </c>
      <c r="AA160" s="312" t="str">
        <f>IF(OR($D160="*",$D160&lt;400),"",IF(AND('201920 DATA'!R160="*",$D160&gt;=400),"*",IF($D160&gt;=400,ROUND('201920 DATA'!R160/$D160,2),"")))</f>
        <v/>
      </c>
      <c r="AB160" s="312" t="str">
        <f>IF(OR($D160="*",$D160&lt;400),"",IF(AND('201920 DATA'!S160="*",$D160&gt;=400),"*",IF($D160&gt;=400,ROUND('201920 DATA'!S160/$D160,2),"")))</f>
        <v/>
      </c>
      <c r="AC160" s="312" t="str">
        <f>IF(OR($D160="*",$D160&lt;400),"",IF(AND('201920 DATA'!T160="*",$D160&gt;=400),"*",IF($D160&gt;=400,ROUND('201920 DATA'!T160/$D160,2),"")))</f>
        <v/>
      </c>
      <c r="AD160" s="289" t="str">
        <f>IF(OR($C160="*",$C160&lt;400),"",IF(AND('201920 DATA'!BC160="*",$C160&gt;=400),"*",IF($C160&gt;=400,ROUND('201920 DATA'!BC160/$C160,2),"")))</f>
        <v/>
      </c>
      <c r="AE160" s="289" t="str">
        <f>IF(OR($C160="*",$C160&lt;400),"",IF(AND('201920 DATA'!BD160="*",$C160&gt;=400),"*",IF($C160&gt;=400,ROUND('201920 DATA'!BD160/$C160,2),"")))</f>
        <v/>
      </c>
      <c r="AF160" s="289" t="str">
        <f>IF(OR($C160="*",$C160&lt;400),"",IF(AND('201920 DATA'!BE160="*",$C160&gt;=400),"*",IF($C160&gt;=400,ROUND('201920 DATA'!BE160/$C160,2),"")))</f>
        <v/>
      </c>
      <c r="AG160" s="289" t="str">
        <f>IF(OR($C160="*",$C160&lt;400),"",IF(AND('201920 DATA'!BF160="*",$C160&gt;=400),"*",IF($C160&gt;=400,ROUND('201920 DATA'!BF160/$C160,2),"")))</f>
        <v/>
      </c>
      <c r="AH160" s="289" t="str">
        <f>IF(OR($C160="*",$C160&lt;400),"",IF(AND('201920 DATA'!BG160="*",$C160&gt;=400),"*",IF($C160&gt;=400,ROUND('201920 DATA'!BG160/$C160,2),"")))</f>
        <v/>
      </c>
      <c r="AI160" s="289" t="str">
        <f>IF(OR($C160="*",$C160&lt;400),"",IF(AND('201920 DATA'!BH160="*",$C160&gt;=400),"*",IF($C160&gt;=400,ROUND('201920 DATA'!BH160/$C160,2),"")))</f>
        <v/>
      </c>
      <c r="AJ160" s="289" t="str">
        <f>IF(OR($C160="*",$C160&lt;400),"",IF(AND('201920 DATA'!BI160="*",$C160&gt;=400),"*",IF($C160&gt;=400,ROUND('201920 DATA'!BI160/$C160,2),"")))</f>
        <v/>
      </c>
      <c r="AK160" s="289" t="str">
        <f>IF(OR($C160="*",$C160&lt;400),"",IF(AND('201920 DATA'!BJ160="*",$C160&gt;=400),"*",IF($C160&gt;=400,ROUND('201920 DATA'!BJ160/$C160,2),"")))</f>
        <v/>
      </c>
      <c r="AL160" s="289" t="str">
        <f>IF(OR($C160="*",$C160&lt;400),"",IF(AND('201920 DATA'!BK160="*",$C160&gt;=400),"*",IF($C160&gt;=400,ROUND('201920 DATA'!BK160/$C160,2),"")))</f>
        <v/>
      </c>
      <c r="AM160" s="289" t="str">
        <f>IF(OR($C160="*",$C160&lt;400),"",IF(AND('201920 DATA'!BL160="*",$C160&gt;=400),"*",IF($C160&gt;=400,ROUND('201920 DATA'!BL160/$C160,2),"")))</f>
        <v/>
      </c>
      <c r="AN160" s="289" t="str">
        <f>IF(OR($C160="*",$C160&lt;400),"",IF(AND('201920 DATA'!BM160="*",$C160&gt;=400),"*",IF($C160&gt;=400,ROUND('201920 DATA'!BM160/$C160,2),"")))</f>
        <v/>
      </c>
      <c r="AO160" s="289" t="str">
        <f>IF(OR($C160="*",$C160&lt;400),"",IF(AND('201920 DATA'!BN160="*",$C160&gt;=400),"*",IF($C160&gt;=400,ROUND('201920 DATA'!BN160/$C160,2),"")))</f>
        <v/>
      </c>
      <c r="AP160" s="289" t="str">
        <f>IF(OR($C160="*",$C160&lt;400),"",IF(AND('201920 DATA'!BO160="*",$C160&gt;=400),"*",IF($C160&gt;=400,ROUND('201920 DATA'!BO160/$C160,2),"")))</f>
        <v/>
      </c>
      <c r="AQ160" s="289" t="str">
        <f>IF(OR($C160="*",$C160&lt;400),"",IF(AND('201920 DATA'!BP160="*",$C160&gt;=400),"*",IF($C160&gt;=400,ROUND('201920 DATA'!BP160/$C160,2),"")))</f>
        <v/>
      </c>
      <c r="AR160" s="289" t="str">
        <f>IF(OR($C160="*",$C160&lt;400),"",IF(AND('201920 DATA'!BQ160="*",$C160&gt;=400),"*",IF($C160&gt;=400,ROUND('201920 DATA'!BQ160/$C160,2),"")))</f>
        <v/>
      </c>
      <c r="AS160" s="289" t="str">
        <f>IF(OR($C160="*",$C160&lt;400),"",IF(AND('201920 DATA'!BR160="*",$C160&gt;=400),"*",IF($C160&gt;=400,ROUND('201920 DATA'!BR160/$C160,2),"")))</f>
        <v/>
      </c>
      <c r="AT160" s="289" t="str">
        <f>IF(OR($C160="*",$C160&lt;400),"",IF(AND('201920 DATA'!BS160="*",$C160&gt;=400),"*",IF($C160&gt;=400,ROUND('201920 DATA'!BS160/$C160,2),"")))</f>
        <v/>
      </c>
      <c r="AU160" s="289" t="str">
        <f>IF(OR($C160="*",$C160&lt;400),"",IF(AND('201920 DATA'!BT160="*",$C160&gt;=400),"*",IF($C160&gt;=400,ROUND('201920 DATA'!BT160/$C160,2),"")))</f>
        <v/>
      </c>
      <c r="AV160" s="289" t="str">
        <f>IF(OR($C160="*",$C160&lt;400),"",IF(AND('201920 DATA'!BU160="*",$C160&gt;=400),"*",IF($C160&gt;=400,ROUND('201920 DATA'!BU160/$C160,2),"")))</f>
        <v/>
      </c>
      <c r="AW160" s="289" t="str">
        <f>IF(OR($C160="*",$C160&lt;400),"",IF(AND('201920 DATA'!BV160="*",$C160&gt;=400),"*",IF($C160&gt;=400,ROUND('201920 DATA'!BV160/$C160,2),"")))</f>
        <v/>
      </c>
      <c r="AX160" s="289" t="str">
        <f>IF(OR($C160="*",$C160&lt;400),"",IF(AND('201920 DATA'!BW160="*",$C160&gt;=400),"*",IF($C160&gt;=400,ROUND('201920 DATA'!BW160/$C160,2),"")))</f>
        <v/>
      </c>
      <c r="AZ160" s="365">
        <v>1880</v>
      </c>
    </row>
    <row r="161" spans="1:52" x14ac:dyDescent="0.2">
      <c r="A161" s="373" t="s">
        <v>322</v>
      </c>
      <c r="B161" s="287">
        <f>'201920 DATA'!B161</f>
        <v>170</v>
      </c>
      <c r="C161" s="288">
        <f>'201920 DATA'!C161</f>
        <v>170</v>
      </c>
      <c r="D161" s="293">
        <f>'201920 DATA'!FQ161</f>
        <v>170</v>
      </c>
      <c r="F161" s="313" t="str">
        <f t="shared" si="4"/>
        <v/>
      </c>
      <c r="G161" s="295" t="str">
        <f t="shared" si="5"/>
        <v/>
      </c>
      <c r="H161" s="289" t="str">
        <f>IF(OR($C161="*",$C161&lt;400),"",IF(AND('201920 DATA'!F161="*",$C161&gt;=400),"*",IF($C161&gt;=400,ROUND('201920 DATA'!F161/$C161,2),"")))</f>
        <v/>
      </c>
      <c r="I161" s="296" t="str">
        <f>IF(OR($B161="*",$B161&lt;400),"",IF(AND('201920 DATA'!Y161="*",$B161&gt;=400),"*",IF($B161&gt;=400,ROUND('201920 DATA'!Y161/$B161,2),"")))</f>
        <v/>
      </c>
      <c r="J161" s="296" t="str">
        <f>IF(OR($B161="*",$B161&lt;400),"",IF(AND('201920 DATA'!Z161="*",$B161&gt;=400),"*",IF($B161&gt;=400,ROUND('201920 DATA'!Z161/$B161,2),"")))</f>
        <v/>
      </c>
      <c r="K161" s="296" t="str">
        <f>IF(OR($B161="*",$B161&lt;400),"",IF(AND('201920 DATA'!AA161="*",$B161&gt;=400),"*",IF($B161&gt;=400,ROUND('201920 DATA'!AA161/$B161,2),"")))</f>
        <v/>
      </c>
      <c r="L161" s="296" t="str">
        <f>IF(OR($B161="*",$B161&lt;400),"",IF(AND('201920 DATA'!AB161="*",$B161&gt;=400),"*",IF($B161&gt;=400,ROUND('201920 DATA'!AB161/$B161,2),"")))</f>
        <v/>
      </c>
      <c r="M161" s="296" t="str">
        <f>IF(OR($B161="*",$B161&lt;400),"",IF(AND('201920 DATA'!AC161="*",$B161&gt;=400),"*",IF($B161&gt;=400,ROUND('201920 DATA'!AC161/$B161,2),"")))</f>
        <v/>
      </c>
      <c r="N161" s="296" t="str">
        <f>IF(OR($B161="*",$B161&lt;400),"",IF(AND('201920 DATA'!AD161="*",$B161&gt;=400),"*",IF($B161&gt;=400,ROUND('201920 DATA'!AD161/$B161,2),"")))</f>
        <v/>
      </c>
      <c r="O161" s="296" t="str">
        <f>IF(OR($B161="*",$B161&lt;400),"",IF(AND('201920 DATA'!AE161="*",$B161&gt;=400),"*",IF($B161&gt;=400,ROUND('201920 DATA'!AE161/$B161,2),"")))</f>
        <v/>
      </c>
      <c r="P161" s="297"/>
      <c r="Q161" s="296" t="str">
        <f>IF(OR($B161="*",$B161&lt;400),"",IF(AND('201920 DATA'!FO161="*",$B161&gt;=400),"*",IF($B161&gt;=400,ROUND('201920 DATA'!FO161/$B161,2),"")))</f>
        <v/>
      </c>
      <c r="R161" s="289" t="str">
        <f>IF(OR($C161="*",$C161&lt;400),"",IF(AND('201920 DATA'!F161="*",$C161&gt;=400),"*",IF($C161&gt;=400,ROUND('201920 DATA'!F161/$C161,2),"")))</f>
        <v/>
      </c>
      <c r="S161" s="289" t="str">
        <f>IF(OR($C161="*",$C161&lt;400),"",IF(AND('201920 DATA'!G161="*",$C161&gt;=400),"*",IF($C161&gt;=400,ROUND('201920 DATA'!G161/$C161,2),"")))</f>
        <v/>
      </c>
      <c r="T161" s="289" t="str">
        <f>IF(OR($C161="*",$C161&lt;400),"",IF(AND('201920 DATA'!H161="*",$C161&gt;=400),"*",IF($C161&gt;=400,ROUND('201920 DATA'!H161/$C161,2),"")))</f>
        <v/>
      </c>
      <c r="U161" s="289" t="str">
        <f>IF(OR($C161="*",$C161&lt;400),"",IF(AND('201920 DATA'!FP161="*",$C161&gt;=400),"*",IF($C161&gt;=400,ROUND('201920 DATA'!FP161/$C161,2),"")))</f>
        <v/>
      </c>
      <c r="V161" s="312" t="str">
        <f>IF(OR($D161="*",$D161&lt;400),"",IF(AND('201920 DATA'!M161="*",$D161&gt;=400),"*",IF($D161&gt;=400,ROUND('201920 DATA'!M161/$D161,2),"")))</f>
        <v/>
      </c>
      <c r="W161" s="312" t="str">
        <f>IF(OR($D161="*",$D161&lt;400),"",IF(AND('201920 DATA'!N161="*",$D161&gt;=400),"*",IF($D161&gt;=400,ROUND('201920 DATA'!N161/$D161,2),"")))</f>
        <v/>
      </c>
      <c r="X161" s="312" t="str">
        <f>IF(OR($D161="*",$D161&lt;400),"",IF(AND('201920 DATA'!O161="*",$D161&gt;=400),"*",IF($D161&gt;=400,ROUND('201920 DATA'!O161/$D161,2),"")))</f>
        <v/>
      </c>
      <c r="Y161" s="312" t="str">
        <f>IF(OR($D161="*",$D161&lt;400),"",IF(AND('201920 DATA'!P161="*",$D161&gt;=400),"*",IF($D161&gt;=400,ROUND('201920 DATA'!P161/$D161,2),"")))</f>
        <v/>
      </c>
      <c r="Z161" s="312" t="str">
        <f>IF(OR($D161="*",$D161&lt;400),"",IF(AND('201920 DATA'!Q161="*",$D161&gt;=400),"*",IF($D161&gt;=400,ROUND('201920 DATA'!Q161/$D161,2),"")))</f>
        <v/>
      </c>
      <c r="AA161" s="312" t="str">
        <f>IF(OR($D161="*",$D161&lt;400),"",IF(AND('201920 DATA'!R161="*",$D161&gt;=400),"*",IF($D161&gt;=400,ROUND('201920 DATA'!R161/$D161,2),"")))</f>
        <v/>
      </c>
      <c r="AB161" s="312" t="str">
        <f>IF(OR($D161="*",$D161&lt;400),"",IF(AND('201920 DATA'!S161="*",$D161&gt;=400),"*",IF($D161&gt;=400,ROUND('201920 DATA'!S161/$D161,2),"")))</f>
        <v/>
      </c>
      <c r="AC161" s="312" t="str">
        <f>IF(OR($D161="*",$D161&lt;400),"",IF(AND('201920 DATA'!T161="*",$D161&gt;=400),"*",IF($D161&gt;=400,ROUND('201920 DATA'!T161/$D161,2),"")))</f>
        <v/>
      </c>
      <c r="AD161" s="289" t="str">
        <f>IF(OR($C161="*",$C161&lt;400),"",IF(AND('201920 DATA'!BC161="*",$C161&gt;=400),"*",IF($C161&gt;=400,ROUND('201920 DATA'!BC161/$C161,2),"")))</f>
        <v/>
      </c>
      <c r="AE161" s="289" t="str">
        <f>IF(OR($C161="*",$C161&lt;400),"",IF(AND('201920 DATA'!BD161="*",$C161&gt;=400),"*",IF($C161&gt;=400,ROUND('201920 DATA'!BD161/$C161,2),"")))</f>
        <v/>
      </c>
      <c r="AF161" s="289" t="str">
        <f>IF(OR($C161="*",$C161&lt;400),"",IF(AND('201920 DATA'!BE161="*",$C161&gt;=400),"*",IF($C161&gt;=400,ROUND('201920 DATA'!BE161/$C161,2),"")))</f>
        <v/>
      </c>
      <c r="AG161" s="289" t="str">
        <f>IF(OR($C161="*",$C161&lt;400),"",IF(AND('201920 DATA'!BF161="*",$C161&gt;=400),"*",IF($C161&gt;=400,ROUND('201920 DATA'!BF161/$C161,2),"")))</f>
        <v/>
      </c>
      <c r="AH161" s="289" t="str">
        <f>IF(OR($C161="*",$C161&lt;400),"",IF(AND('201920 DATA'!BG161="*",$C161&gt;=400),"*",IF($C161&gt;=400,ROUND('201920 DATA'!BG161/$C161,2),"")))</f>
        <v/>
      </c>
      <c r="AI161" s="289" t="str">
        <f>IF(OR($C161="*",$C161&lt;400),"",IF(AND('201920 DATA'!BH161="*",$C161&gt;=400),"*",IF($C161&gt;=400,ROUND('201920 DATA'!BH161/$C161,2),"")))</f>
        <v/>
      </c>
      <c r="AJ161" s="289" t="str">
        <f>IF(OR($C161="*",$C161&lt;400),"",IF(AND('201920 DATA'!BI161="*",$C161&gt;=400),"*",IF($C161&gt;=400,ROUND('201920 DATA'!BI161/$C161,2),"")))</f>
        <v/>
      </c>
      <c r="AK161" s="289" t="str">
        <f>IF(OR($C161="*",$C161&lt;400),"",IF(AND('201920 DATA'!BJ161="*",$C161&gt;=400),"*",IF($C161&gt;=400,ROUND('201920 DATA'!BJ161/$C161,2),"")))</f>
        <v/>
      </c>
      <c r="AL161" s="289" t="str">
        <f>IF(OR($C161="*",$C161&lt;400),"",IF(AND('201920 DATA'!BK161="*",$C161&gt;=400),"*",IF($C161&gt;=400,ROUND('201920 DATA'!BK161/$C161,2),"")))</f>
        <v/>
      </c>
      <c r="AM161" s="289" t="str">
        <f>IF(OR($C161="*",$C161&lt;400),"",IF(AND('201920 DATA'!BL161="*",$C161&gt;=400),"*",IF($C161&gt;=400,ROUND('201920 DATA'!BL161/$C161,2),"")))</f>
        <v/>
      </c>
      <c r="AN161" s="289" t="str">
        <f>IF(OR($C161="*",$C161&lt;400),"",IF(AND('201920 DATA'!BM161="*",$C161&gt;=400),"*",IF($C161&gt;=400,ROUND('201920 DATA'!BM161/$C161,2),"")))</f>
        <v/>
      </c>
      <c r="AO161" s="289" t="str">
        <f>IF(OR($C161="*",$C161&lt;400),"",IF(AND('201920 DATA'!BN161="*",$C161&gt;=400),"*",IF($C161&gt;=400,ROUND('201920 DATA'!BN161/$C161,2),"")))</f>
        <v/>
      </c>
      <c r="AP161" s="289" t="str">
        <f>IF(OR($C161="*",$C161&lt;400),"",IF(AND('201920 DATA'!BO161="*",$C161&gt;=400),"*",IF($C161&gt;=400,ROUND('201920 DATA'!BO161/$C161,2),"")))</f>
        <v/>
      </c>
      <c r="AQ161" s="289" t="str">
        <f>IF(OR($C161="*",$C161&lt;400),"",IF(AND('201920 DATA'!BP161="*",$C161&gt;=400),"*",IF($C161&gt;=400,ROUND('201920 DATA'!BP161/$C161,2),"")))</f>
        <v/>
      </c>
      <c r="AR161" s="289" t="str">
        <f>IF(OR($C161="*",$C161&lt;400),"",IF(AND('201920 DATA'!BQ161="*",$C161&gt;=400),"*",IF($C161&gt;=400,ROUND('201920 DATA'!BQ161/$C161,2),"")))</f>
        <v/>
      </c>
      <c r="AS161" s="289" t="str">
        <f>IF(OR($C161="*",$C161&lt;400),"",IF(AND('201920 DATA'!BR161="*",$C161&gt;=400),"*",IF($C161&gt;=400,ROUND('201920 DATA'!BR161/$C161,2),"")))</f>
        <v/>
      </c>
      <c r="AT161" s="289" t="str">
        <f>IF(OR($C161="*",$C161&lt;400),"",IF(AND('201920 DATA'!BS161="*",$C161&gt;=400),"*",IF($C161&gt;=400,ROUND('201920 DATA'!BS161/$C161,2),"")))</f>
        <v/>
      </c>
      <c r="AU161" s="289" t="str">
        <f>IF(OR($C161="*",$C161&lt;400),"",IF(AND('201920 DATA'!BT161="*",$C161&gt;=400),"*",IF($C161&gt;=400,ROUND('201920 DATA'!BT161/$C161,2),"")))</f>
        <v/>
      </c>
      <c r="AV161" s="289" t="str">
        <f>IF(OR($C161="*",$C161&lt;400),"",IF(AND('201920 DATA'!BU161="*",$C161&gt;=400),"*",IF($C161&gt;=400,ROUND('201920 DATA'!BU161/$C161,2),"")))</f>
        <v/>
      </c>
      <c r="AW161" s="289" t="str">
        <f>IF(OR($C161="*",$C161&lt;400),"",IF(AND('201920 DATA'!BV161="*",$C161&gt;=400),"*",IF($C161&gt;=400,ROUND('201920 DATA'!BV161/$C161,2),"")))</f>
        <v/>
      </c>
      <c r="AX161" s="289" t="str">
        <f>IF(OR($C161="*",$C161&lt;400),"",IF(AND('201920 DATA'!BW161="*",$C161&gt;=400),"*",IF($C161&gt;=400,ROUND('201920 DATA'!BW161/$C161,2),"")))</f>
        <v/>
      </c>
      <c r="AZ161" s="365">
        <v>1375</v>
      </c>
    </row>
    <row r="162" spans="1:52" x14ac:dyDescent="0.2">
      <c r="A162" s="373" t="s">
        <v>21</v>
      </c>
      <c r="B162" s="287">
        <f>'201920 DATA'!B162</f>
        <v>1265</v>
      </c>
      <c r="C162" s="288">
        <f>'201920 DATA'!C162</f>
        <v>1265</v>
      </c>
      <c r="D162" s="293">
        <f>'201920 DATA'!FQ162</f>
        <v>1260</v>
      </c>
      <c r="F162" s="313">
        <f t="shared" si="4"/>
        <v>0.32</v>
      </c>
      <c r="G162" s="295">
        <f t="shared" si="5"/>
        <v>1</v>
      </c>
      <c r="H162" s="289">
        <f>IF(OR($C162="*",$C162&lt;400),"",IF(AND('201920 DATA'!F162="*",$C162&gt;=400),"*",IF($C162&gt;=400,ROUND('201920 DATA'!F162/$C162,2),"")))</f>
        <v>0</v>
      </c>
      <c r="I162" s="296">
        <f>IF(OR($B162="*",$B162&lt;400),"",IF(AND('201920 DATA'!Y162="*",$B162&gt;=400),"*",IF($B162&gt;=400,ROUND('201920 DATA'!Y162/$B162,2),"")))</f>
        <v>0</v>
      </c>
      <c r="J162" s="296">
        <f>IF(OR($B162="*",$B162&lt;400),"",IF(AND('201920 DATA'!Z162="*",$B162&gt;=400),"*",IF($B162&gt;=400,ROUND('201920 DATA'!Z162/$B162,2),"")))</f>
        <v>0.09</v>
      </c>
      <c r="K162" s="296">
        <f>IF(OR($B162="*",$B162&lt;400),"",IF(AND('201920 DATA'!AA162="*",$B162&gt;=400),"*",IF($B162&gt;=400,ROUND('201920 DATA'!AA162/$B162,2),"")))</f>
        <v>0.2</v>
      </c>
      <c r="L162" s="296">
        <f>IF(OR($B162="*",$B162&lt;400),"",IF(AND('201920 DATA'!AB162="*",$B162&gt;=400),"*",IF($B162&gt;=400,ROUND('201920 DATA'!AB162/$B162,2),"")))</f>
        <v>0.28000000000000003</v>
      </c>
      <c r="M162" s="296">
        <f>IF(OR($B162="*",$B162&lt;400),"",IF(AND('201920 DATA'!AC162="*",$B162&gt;=400),"*",IF($B162&gt;=400,ROUND('201920 DATA'!AC162/$B162,2),"")))</f>
        <v>0.28000000000000003</v>
      </c>
      <c r="N162" s="296">
        <f>IF(OR($B162="*",$B162&lt;400),"",IF(AND('201920 DATA'!AD162="*",$B162&gt;=400),"*",IF($B162&gt;=400,ROUND('201920 DATA'!AD162/$B162,2),"")))</f>
        <v>0.15</v>
      </c>
      <c r="O162" s="296" t="str">
        <f>IF(OR($B162="*",$B162&lt;400),"",IF(AND('201920 DATA'!AE162="*",$B162&gt;=400),"*",IF($B162&gt;=400,ROUND('201920 DATA'!AE162/$B162,2),"")))</f>
        <v>*</v>
      </c>
      <c r="P162" s="297"/>
      <c r="Q162" s="296">
        <f>IF(OR($B162="*",$B162&lt;400),"",IF(AND('201920 DATA'!FO162="*",$B162&gt;=400),"*",IF($B162&gt;=400,ROUND('201920 DATA'!FO162/$B162,2),"")))</f>
        <v>0.98</v>
      </c>
      <c r="R162" s="289">
        <f>IF(OR($C162="*",$C162&lt;400),"",IF(AND('201920 DATA'!F162="*",$C162&gt;=400),"*",IF($C162&gt;=400,ROUND('201920 DATA'!F162/$C162,2),"")))</f>
        <v>0</v>
      </c>
      <c r="S162" s="289">
        <f>IF(OR($C162="*",$C162&lt;400),"",IF(AND('201920 DATA'!G162="*",$C162&gt;=400),"*",IF($C162&gt;=400,ROUND('201920 DATA'!G162/$C162,2),"")))</f>
        <v>0</v>
      </c>
      <c r="T162" s="289">
        <f>IF(OR($C162="*",$C162&lt;400),"",IF(AND('201920 DATA'!H162="*",$C162&gt;=400),"*",IF($C162&gt;=400,ROUND('201920 DATA'!H162/$C162,2),"")))</f>
        <v>1</v>
      </c>
      <c r="U162" s="289">
        <f>IF(OR($C162="*",$C162&lt;400),"",IF(AND('201920 DATA'!FP162="*",$C162&gt;=400),"*",IF($C162&gt;=400,ROUND('201920 DATA'!FP162/$C162,2),"")))</f>
        <v>0</v>
      </c>
      <c r="V162" s="312">
        <f>IF(OR($D162="*",$D162&lt;400),"",IF(AND('201920 DATA'!M162="*",$D162&gt;=400),"*",IF($D162&gt;=400,ROUND('201920 DATA'!M162/$D162,2),"")))</f>
        <v>0.04</v>
      </c>
      <c r="W162" s="312">
        <f>IF(OR($D162="*",$D162&lt;400),"",IF(AND('201920 DATA'!N162="*",$D162&gt;=400),"*",IF($D162&gt;=400,ROUND('201920 DATA'!N162/$D162,2),"")))</f>
        <v>0.3</v>
      </c>
      <c r="X162" s="312">
        <f>IF(OR($D162="*",$D162&lt;400),"",IF(AND('201920 DATA'!O162="*",$D162&gt;=400),"*",IF($D162&gt;=400,ROUND('201920 DATA'!O162/$D162,2),"")))</f>
        <v>0.3</v>
      </c>
      <c r="Y162" s="312">
        <f>IF(OR($D162="*",$D162&lt;400),"",IF(AND('201920 DATA'!P162="*",$D162&gt;=400),"*",IF($D162&gt;=400,ROUND('201920 DATA'!P162/$D162,2),"")))</f>
        <v>0.18</v>
      </c>
      <c r="Z162" s="312">
        <f>IF(OR($D162="*",$D162&lt;400),"",IF(AND('201920 DATA'!Q162="*",$D162&gt;=400),"*",IF($D162&gt;=400,ROUND('201920 DATA'!Q162/$D162,2),"")))</f>
        <v>0.16</v>
      </c>
      <c r="AA162" s="312">
        <f>IF(OR($D162="*",$D162&lt;400),"",IF(AND('201920 DATA'!R162="*",$D162&gt;=400),"*",IF($D162&gt;=400,ROUND('201920 DATA'!R162/$D162,2),"")))</f>
        <v>0.04</v>
      </c>
      <c r="AB162" s="312">
        <f>IF(OR($D162="*",$D162&lt;400),"",IF(AND('201920 DATA'!S162="*",$D162&gt;=400),"*",IF($D162&gt;=400,ROUND('201920 DATA'!S162/$D162,2),"")))</f>
        <v>0.02</v>
      </c>
      <c r="AC162" s="312" t="str">
        <f>IF(OR($D162="*",$D162&lt;400),"",IF(AND('201920 DATA'!T162="*",$D162&gt;=400),"*",IF($D162&gt;=400,ROUND('201920 DATA'!T162/$D162,2),"")))</f>
        <v>*</v>
      </c>
      <c r="AD162" s="289" t="str">
        <f>IF(OR($C162="*",$C162&lt;400),"",IF(AND('201920 DATA'!BC162="*",$C162&gt;=400),"*",IF($C162&gt;=400,ROUND('201920 DATA'!BC162/$C162,2),"")))</f>
        <v>*</v>
      </c>
      <c r="AE162" s="289">
        <f>IF(OR($C162="*",$C162&lt;400),"",IF(AND('201920 DATA'!BD162="*",$C162&gt;=400),"*",IF($C162&gt;=400,ROUND('201920 DATA'!BD162/$C162,2),"")))</f>
        <v>0.06</v>
      </c>
      <c r="AF162" s="289" t="str">
        <f>IF(OR($C162="*",$C162&lt;400),"",IF(AND('201920 DATA'!BE162="*",$C162&gt;=400),"*",IF($C162&gt;=400,ROUND('201920 DATA'!BE162/$C162,2),"")))</f>
        <v>*</v>
      </c>
      <c r="AG162" s="289">
        <f>IF(OR($C162="*",$C162&lt;400),"",IF(AND('201920 DATA'!BF162="*",$C162&gt;=400),"*",IF($C162&gt;=400,ROUND('201920 DATA'!BF162/$C162,2),"")))</f>
        <v>0</v>
      </c>
      <c r="AH162" s="289">
        <f>IF(OR($C162="*",$C162&lt;400),"",IF(AND('201920 DATA'!BG162="*",$C162&gt;=400),"*",IF($C162&gt;=400,ROUND('201920 DATA'!BG162/$C162,2),"")))</f>
        <v>0</v>
      </c>
      <c r="AI162" s="289">
        <f>IF(OR($C162="*",$C162&lt;400),"",IF(AND('201920 DATA'!BH162="*",$C162&gt;=400),"*",IF($C162&gt;=400,ROUND('201920 DATA'!BH162/$C162,2),"")))</f>
        <v>0.05</v>
      </c>
      <c r="AJ162" s="289">
        <f>IF(OR($C162="*",$C162&lt;400),"",IF(AND('201920 DATA'!BI162="*",$C162&gt;=400),"*",IF($C162&gt;=400,ROUND('201920 DATA'!BI162/$C162,2),"")))</f>
        <v>0.3</v>
      </c>
      <c r="AK162" s="289">
        <f>IF(OR($C162="*",$C162&lt;400),"",IF(AND('201920 DATA'!BJ162="*",$C162&gt;=400),"*",IF($C162&gt;=400,ROUND('201920 DATA'!BJ162/$C162,2),"")))</f>
        <v>0</v>
      </c>
      <c r="AL162" s="289">
        <f>IF(OR($C162="*",$C162&lt;400),"",IF(AND('201920 DATA'!BK162="*",$C162&gt;=400),"*",IF($C162&gt;=400,ROUND('201920 DATA'!BK162/$C162,2),"")))</f>
        <v>0.01</v>
      </c>
      <c r="AM162" s="289" t="str">
        <f>IF(OR($C162="*",$C162&lt;400),"",IF(AND('201920 DATA'!BL162="*",$C162&gt;=400),"*",IF($C162&gt;=400,ROUND('201920 DATA'!BL162/$C162,2),"")))</f>
        <v>*</v>
      </c>
      <c r="AN162" s="289">
        <f>IF(OR($C162="*",$C162&lt;400),"",IF(AND('201920 DATA'!BM162="*",$C162&gt;=400),"*",IF($C162&gt;=400,ROUND('201920 DATA'!BM162/$C162,2),"")))</f>
        <v>0.23</v>
      </c>
      <c r="AO162" s="289">
        <f>IF(OR($C162="*",$C162&lt;400),"",IF(AND('201920 DATA'!BN162="*",$C162&gt;=400),"*",IF($C162&gt;=400,ROUND('201920 DATA'!BN162/$C162,2),"")))</f>
        <v>0.02</v>
      </c>
      <c r="AP162" s="289">
        <f>IF(OR($C162="*",$C162&lt;400),"",IF(AND('201920 DATA'!BO162="*",$C162&gt;=400),"*",IF($C162&gt;=400,ROUND('201920 DATA'!BO162/$C162,2),"")))</f>
        <v>0.21</v>
      </c>
      <c r="AQ162" s="289">
        <f>IF(OR($C162="*",$C162&lt;400),"",IF(AND('201920 DATA'!BP162="*",$C162&gt;=400),"*",IF($C162&gt;=400,ROUND('201920 DATA'!BP162/$C162,2),"")))</f>
        <v>0.08</v>
      </c>
      <c r="AR162" s="289">
        <f>IF(OR($C162="*",$C162&lt;400),"",IF(AND('201920 DATA'!BQ162="*",$C162&gt;=400),"*",IF($C162&gt;=400,ROUND('201920 DATA'!BQ162/$C162,2),"")))</f>
        <v>0</v>
      </c>
      <c r="AS162" s="289">
        <f>IF(OR($C162="*",$C162&lt;400),"",IF(AND('201920 DATA'!BR162="*",$C162&gt;=400),"*",IF($C162&gt;=400,ROUND('201920 DATA'!BR162/$C162,2),"")))</f>
        <v>0</v>
      </c>
      <c r="AT162" s="289" t="str">
        <f>IF(OR($C162="*",$C162&lt;400),"",IF(AND('201920 DATA'!BS162="*",$C162&gt;=400),"*",IF($C162&gt;=400,ROUND('201920 DATA'!BS162/$C162,2),"")))</f>
        <v>*</v>
      </c>
      <c r="AU162" s="289">
        <f>IF(OR($C162="*",$C162&lt;400),"",IF(AND('201920 DATA'!BT162="*",$C162&gt;=400),"*",IF($C162&gt;=400,ROUND('201920 DATA'!BT162/$C162,2),"")))</f>
        <v>0.03</v>
      </c>
      <c r="AV162" s="289">
        <f>IF(OR($C162="*",$C162&lt;400),"",IF(AND('201920 DATA'!BU162="*",$C162&gt;=400),"*",IF($C162&gt;=400,ROUND('201920 DATA'!BU162/$C162,2),"")))</f>
        <v>0.01</v>
      </c>
      <c r="AW162" s="289">
        <f>IF(OR($C162="*",$C162&lt;400),"",IF(AND('201920 DATA'!BV162="*",$C162&gt;=400),"*",IF($C162&gt;=400,ROUND('201920 DATA'!BV162/$C162,2),"")))</f>
        <v>0</v>
      </c>
      <c r="AX162" s="289">
        <f>IF(OR($C162="*",$C162&lt;400),"",IF(AND('201920 DATA'!BW162="*",$C162&gt;=400),"*",IF($C162&gt;=400,ROUND('201920 DATA'!BW162/$C162,2),"")))</f>
        <v>0.01</v>
      </c>
      <c r="AZ162" s="365">
        <v>865</v>
      </c>
    </row>
    <row r="163" spans="1:52" x14ac:dyDescent="0.2">
      <c r="A163" s="373" t="s">
        <v>22</v>
      </c>
      <c r="B163" s="287">
        <f>'201920 DATA'!B163</f>
        <v>2635</v>
      </c>
      <c r="C163" s="288">
        <f>'201920 DATA'!C163</f>
        <v>2635</v>
      </c>
      <c r="D163" s="293">
        <f>'201920 DATA'!FQ163</f>
        <v>2590</v>
      </c>
      <c r="F163" s="313">
        <f t="shared" si="4"/>
        <v>-0.66</v>
      </c>
      <c r="G163" s="295">
        <f t="shared" si="5"/>
        <v>1</v>
      </c>
      <c r="H163" s="289">
        <f>IF(OR($C163="*",$C163&lt;400),"",IF(AND('201920 DATA'!F163="*",$C163&gt;=400),"*",IF($C163&gt;=400,ROUND('201920 DATA'!F163/$C163,2),"")))</f>
        <v>0</v>
      </c>
      <c r="I163" s="296">
        <f>IF(OR($B163="*",$B163&lt;400),"",IF(AND('201920 DATA'!Y163="*",$B163&gt;=400),"*",IF($B163&gt;=400,ROUND('201920 DATA'!Y163/$B163,2),"")))</f>
        <v>0</v>
      </c>
      <c r="J163" s="296">
        <f>IF(OR($B163="*",$B163&lt;400),"",IF(AND('201920 DATA'!Z163="*",$B163&gt;=400),"*",IF($B163&gt;=400,ROUND('201920 DATA'!Z163/$B163,2),"")))</f>
        <v>0.03</v>
      </c>
      <c r="K163" s="296">
        <f>IF(OR($B163="*",$B163&lt;400),"",IF(AND('201920 DATA'!AA163="*",$B163&gt;=400),"*",IF($B163&gt;=400,ROUND('201920 DATA'!AA163/$B163,2),"")))</f>
        <v>7.0000000000000007E-2</v>
      </c>
      <c r="L163" s="296">
        <f>IF(OR($B163="*",$B163&lt;400),"",IF(AND('201920 DATA'!AB163="*",$B163&gt;=400),"*",IF($B163&gt;=400,ROUND('201920 DATA'!AB163/$B163,2),"")))</f>
        <v>0.18</v>
      </c>
      <c r="M163" s="296">
        <f>IF(OR($B163="*",$B163&lt;400),"",IF(AND('201920 DATA'!AC163="*",$B163&gt;=400),"*",IF($B163&gt;=400,ROUND('201920 DATA'!AC163/$B163,2),"")))</f>
        <v>0.33</v>
      </c>
      <c r="N163" s="296">
        <f>IF(OR($B163="*",$B163&lt;400),"",IF(AND('201920 DATA'!AD163="*",$B163&gt;=400),"*",IF($B163&gt;=400,ROUND('201920 DATA'!AD163/$B163,2),"")))</f>
        <v>0.36</v>
      </c>
      <c r="O163" s="296">
        <f>IF(OR($B163="*",$B163&lt;400),"",IF(AND('201920 DATA'!AE163="*",$B163&gt;=400),"*",IF($B163&gt;=400,ROUND('201920 DATA'!AE163/$B163,2),"")))</f>
        <v>0.02</v>
      </c>
      <c r="P163" s="297"/>
      <c r="Q163" s="296">
        <f>IF(OR($B163="*",$B163&lt;400),"",IF(AND('201920 DATA'!FO163="*",$B163&gt;=400),"*",IF($B163&gt;=400,ROUND('201920 DATA'!FO163/$B163,2),"")))</f>
        <v>0.94</v>
      </c>
      <c r="R163" s="289">
        <f>IF(OR($C163="*",$C163&lt;400),"",IF(AND('201920 DATA'!F163="*",$C163&gt;=400),"*",IF($C163&gt;=400,ROUND('201920 DATA'!F163/$C163,2),"")))</f>
        <v>0</v>
      </c>
      <c r="S163" s="289">
        <f>IF(OR($C163="*",$C163&lt;400),"",IF(AND('201920 DATA'!G163="*",$C163&gt;=400),"*",IF($C163&gt;=400,ROUND('201920 DATA'!G163/$C163,2),"")))</f>
        <v>0</v>
      </c>
      <c r="T163" s="289">
        <f>IF(OR($C163="*",$C163&lt;400),"",IF(AND('201920 DATA'!H163="*",$C163&gt;=400),"*",IF($C163&gt;=400,ROUND('201920 DATA'!H163/$C163,2),"")))</f>
        <v>1</v>
      </c>
      <c r="U163" s="289">
        <f>IF(OR($C163="*",$C163&lt;400),"",IF(AND('201920 DATA'!FP163="*",$C163&gt;=400),"*",IF($C163&gt;=400,ROUND('201920 DATA'!FP163/$C163,2),"")))</f>
        <v>0</v>
      </c>
      <c r="V163" s="312">
        <f>IF(OR($D163="*",$D163&lt;400),"",IF(AND('201920 DATA'!M163="*",$D163&gt;=400),"*",IF($D163&gt;=400,ROUND('201920 DATA'!M163/$D163,2),"")))</f>
        <v>0.02</v>
      </c>
      <c r="W163" s="312">
        <f>IF(OR($D163="*",$D163&lt;400),"",IF(AND('201920 DATA'!N163="*",$D163&gt;=400),"*",IF($D163&gt;=400,ROUND('201920 DATA'!N163/$D163,2),"")))</f>
        <v>0.28999999999999998</v>
      </c>
      <c r="X163" s="312">
        <f>IF(OR($D163="*",$D163&lt;400),"",IF(AND('201920 DATA'!O163="*",$D163&gt;=400),"*",IF($D163&gt;=400,ROUND('201920 DATA'!O163/$D163,2),"")))</f>
        <v>0.31</v>
      </c>
      <c r="Y163" s="312">
        <f>IF(OR($D163="*",$D163&lt;400),"",IF(AND('201920 DATA'!P163="*",$D163&gt;=400),"*",IF($D163&gt;=400,ROUND('201920 DATA'!P163/$D163,2),"")))</f>
        <v>0.18</v>
      </c>
      <c r="Z163" s="312">
        <f>IF(OR($D163="*",$D163&lt;400),"",IF(AND('201920 DATA'!Q163="*",$D163&gt;=400),"*",IF($D163&gt;=400,ROUND('201920 DATA'!Q163/$D163,2),"")))</f>
        <v>0.11</v>
      </c>
      <c r="AA163" s="312">
        <f>IF(OR($D163="*",$D163&lt;400),"",IF(AND('201920 DATA'!R163="*",$D163&gt;=400),"*",IF($D163&gt;=400,ROUND('201920 DATA'!R163/$D163,2),"")))</f>
        <v>0.03</v>
      </c>
      <c r="AB163" s="312">
        <f>IF(OR($D163="*",$D163&lt;400),"",IF(AND('201920 DATA'!S163="*",$D163&gt;=400),"*",IF($D163&gt;=400,ROUND('201920 DATA'!S163/$D163,2),"")))</f>
        <v>0.01</v>
      </c>
      <c r="AC163" s="312">
        <f>IF(OR($D163="*",$D163&lt;400),"",IF(AND('201920 DATA'!T163="*",$D163&gt;=400),"*",IF($D163&gt;=400,ROUND('201920 DATA'!T163/$D163,2),"")))</f>
        <v>0.02</v>
      </c>
      <c r="AD163" s="289" t="str">
        <f>IF(OR($C163="*",$C163&lt;400),"",IF(AND('201920 DATA'!BC163="*",$C163&gt;=400),"*",IF($C163&gt;=400,ROUND('201920 DATA'!BC163/$C163,2),"")))</f>
        <v>*</v>
      </c>
      <c r="AE163" s="289">
        <f>IF(OR($C163="*",$C163&lt;400),"",IF(AND('201920 DATA'!BD163="*",$C163&gt;=400),"*",IF($C163&gt;=400,ROUND('201920 DATA'!BD163/$C163,2),"")))</f>
        <v>0.01</v>
      </c>
      <c r="AF163" s="289" t="str">
        <f>IF(OR($C163="*",$C163&lt;400),"",IF(AND('201920 DATA'!BE163="*",$C163&gt;=400),"*",IF($C163&gt;=400,ROUND('201920 DATA'!BE163/$C163,2),"")))</f>
        <v>*</v>
      </c>
      <c r="AG163" s="289" t="str">
        <f>IF(OR($C163="*",$C163&lt;400),"",IF(AND('201920 DATA'!BF163="*",$C163&gt;=400),"*",IF($C163&gt;=400,ROUND('201920 DATA'!BF163/$C163,2),"")))</f>
        <v>*</v>
      </c>
      <c r="AH163" s="289">
        <f>IF(OR($C163="*",$C163&lt;400),"",IF(AND('201920 DATA'!BG163="*",$C163&gt;=400),"*",IF($C163&gt;=400,ROUND('201920 DATA'!BG163/$C163,2),"")))</f>
        <v>0</v>
      </c>
      <c r="AI163" s="289">
        <f>IF(OR($C163="*",$C163&lt;400),"",IF(AND('201920 DATA'!BH163="*",$C163&gt;=400),"*",IF($C163&gt;=400,ROUND('201920 DATA'!BH163/$C163,2),"")))</f>
        <v>0.01</v>
      </c>
      <c r="AJ163" s="289">
        <f>IF(OR($C163="*",$C163&lt;400),"",IF(AND('201920 DATA'!BI163="*",$C163&gt;=400),"*",IF($C163&gt;=400,ROUND('201920 DATA'!BI163/$C163,2),"")))</f>
        <v>0.34</v>
      </c>
      <c r="AK163" s="289">
        <f>IF(OR($C163="*",$C163&lt;400),"",IF(AND('201920 DATA'!BJ163="*",$C163&gt;=400),"*",IF($C163&gt;=400,ROUND('201920 DATA'!BJ163/$C163,2),"")))</f>
        <v>0</v>
      </c>
      <c r="AL163" s="289" t="str">
        <f>IF(OR($C163="*",$C163&lt;400),"",IF(AND('201920 DATA'!BK163="*",$C163&gt;=400),"*",IF($C163&gt;=400,ROUND('201920 DATA'!BK163/$C163,2),"")))</f>
        <v>*</v>
      </c>
      <c r="AM163" s="289">
        <f>IF(OR($C163="*",$C163&lt;400),"",IF(AND('201920 DATA'!BL163="*",$C163&gt;=400),"*",IF($C163&gt;=400,ROUND('201920 DATA'!BL163/$C163,2),"")))</f>
        <v>0</v>
      </c>
      <c r="AN163" s="289">
        <f>IF(OR($C163="*",$C163&lt;400),"",IF(AND('201920 DATA'!BM163="*",$C163&gt;=400),"*",IF($C163&gt;=400,ROUND('201920 DATA'!BM163/$C163,2),"")))</f>
        <v>0.02</v>
      </c>
      <c r="AO163" s="289" t="str">
        <f>IF(OR($C163="*",$C163&lt;400),"",IF(AND('201920 DATA'!BN163="*",$C163&gt;=400),"*",IF($C163&gt;=400,ROUND('201920 DATA'!BN163/$C163,2),"")))</f>
        <v>*</v>
      </c>
      <c r="AP163" s="289">
        <f>IF(OR($C163="*",$C163&lt;400),"",IF(AND('201920 DATA'!BO163="*",$C163&gt;=400),"*",IF($C163&gt;=400,ROUND('201920 DATA'!BO163/$C163,2),"")))</f>
        <v>0.35</v>
      </c>
      <c r="AQ163" s="289">
        <f>IF(OR($C163="*",$C163&lt;400),"",IF(AND('201920 DATA'!BP163="*",$C163&gt;=400),"*",IF($C163&gt;=400,ROUND('201920 DATA'!BP163/$C163,2),"")))</f>
        <v>0.2</v>
      </c>
      <c r="AR163" s="289">
        <f>IF(OR($C163="*",$C163&lt;400),"",IF(AND('201920 DATA'!BQ163="*",$C163&gt;=400),"*",IF($C163&gt;=400,ROUND('201920 DATA'!BQ163/$C163,2),"")))</f>
        <v>0</v>
      </c>
      <c r="AS163" s="289">
        <f>IF(OR($C163="*",$C163&lt;400),"",IF(AND('201920 DATA'!BR163="*",$C163&gt;=400),"*",IF($C163&gt;=400,ROUND('201920 DATA'!BR163/$C163,2),"")))</f>
        <v>0</v>
      </c>
      <c r="AT163" s="289">
        <f>IF(OR($C163="*",$C163&lt;400),"",IF(AND('201920 DATA'!BS163="*",$C163&gt;=400),"*",IF($C163&gt;=400,ROUND('201920 DATA'!BS163/$C163,2),"")))</f>
        <v>0</v>
      </c>
      <c r="AU163" s="289">
        <f>IF(OR($C163="*",$C163&lt;400),"",IF(AND('201920 DATA'!BT163="*",$C163&gt;=400),"*",IF($C163&gt;=400,ROUND('201920 DATA'!BT163/$C163,2),"")))</f>
        <v>0.03</v>
      </c>
      <c r="AV163" s="289">
        <f>IF(OR($C163="*",$C163&lt;400),"",IF(AND('201920 DATA'!BU163="*",$C163&gt;=400),"*",IF($C163&gt;=400,ROUND('201920 DATA'!BU163/$C163,2),"")))</f>
        <v>0.02</v>
      </c>
      <c r="AW163" s="289">
        <f>IF(OR($C163="*",$C163&lt;400),"",IF(AND('201920 DATA'!BV163="*",$C163&gt;=400),"*",IF($C163&gt;=400,ROUND('201920 DATA'!BV163/$C163,2),"")))</f>
        <v>0</v>
      </c>
      <c r="AX163" s="289">
        <f>IF(OR($C163="*",$C163&lt;400),"",IF(AND('201920 DATA'!BW163="*",$C163&gt;=400),"*",IF($C163&gt;=400,ROUND('201920 DATA'!BW163/$C163,2),"")))</f>
        <v>0.02</v>
      </c>
      <c r="AZ163" s="365">
        <v>4385</v>
      </c>
    </row>
    <row r="164" spans="1:52" x14ac:dyDescent="0.2">
      <c r="A164" s="373" t="s">
        <v>23</v>
      </c>
      <c r="B164" s="287">
        <f>'201920 DATA'!B164</f>
        <v>3025</v>
      </c>
      <c r="C164" s="288">
        <f>'201920 DATA'!C164</f>
        <v>3025</v>
      </c>
      <c r="D164" s="293">
        <f>'201920 DATA'!FQ164</f>
        <v>3010</v>
      </c>
      <c r="F164" s="313">
        <f t="shared" si="4"/>
        <v>-0.06</v>
      </c>
      <c r="G164" s="295">
        <f t="shared" si="5"/>
        <v>1</v>
      </c>
      <c r="H164" s="289">
        <f>IF(OR($C164="*",$C164&lt;400),"",IF(AND('201920 DATA'!F164="*",$C164&gt;=400),"*",IF($C164&gt;=400,ROUND('201920 DATA'!F164/$C164,2),"")))</f>
        <v>0</v>
      </c>
      <c r="I164" s="296">
        <f>IF(OR($B164="*",$B164&lt;400),"",IF(AND('201920 DATA'!Y164="*",$B164&gt;=400),"*",IF($B164&gt;=400,ROUND('201920 DATA'!Y164/$B164,2),"")))</f>
        <v>0</v>
      </c>
      <c r="J164" s="296">
        <f>IF(OR($B164="*",$B164&lt;400),"",IF(AND('201920 DATA'!Z164="*",$B164&gt;=400),"*",IF($B164&gt;=400,ROUND('201920 DATA'!Z164/$B164,2),"")))</f>
        <v>7.0000000000000007E-2</v>
      </c>
      <c r="K164" s="296">
        <f>IF(OR($B164="*",$B164&lt;400),"",IF(AND('201920 DATA'!AA164="*",$B164&gt;=400),"*",IF($B164&gt;=400,ROUND('201920 DATA'!AA164/$B164,2),"")))</f>
        <v>0.21</v>
      </c>
      <c r="L164" s="296">
        <f>IF(OR($B164="*",$B164&lt;400),"",IF(AND('201920 DATA'!AB164="*",$B164&gt;=400),"*",IF($B164&gt;=400,ROUND('201920 DATA'!AB164/$B164,2),"")))</f>
        <v>0.3</v>
      </c>
      <c r="M164" s="296">
        <f>IF(OR($B164="*",$B164&lt;400),"",IF(AND('201920 DATA'!AC164="*",$B164&gt;=400),"*",IF($B164&gt;=400,ROUND('201920 DATA'!AC164/$B164,2),"")))</f>
        <v>0.27</v>
      </c>
      <c r="N164" s="296">
        <f>IF(OR($B164="*",$B164&lt;400),"",IF(AND('201920 DATA'!AD164="*",$B164&gt;=400),"*",IF($B164&gt;=400,ROUND('201920 DATA'!AD164/$B164,2),"")))</f>
        <v>0.14000000000000001</v>
      </c>
      <c r="O164" s="296">
        <f>IF(OR($B164="*",$B164&lt;400),"",IF(AND('201920 DATA'!AE164="*",$B164&gt;=400),"*",IF($B164&gt;=400,ROUND('201920 DATA'!AE164/$B164,2),"")))</f>
        <v>0</v>
      </c>
      <c r="P164" s="297"/>
      <c r="Q164" s="296">
        <f>IF(OR($B164="*",$B164&lt;400),"",IF(AND('201920 DATA'!FO164="*",$B164&gt;=400),"*",IF($B164&gt;=400,ROUND('201920 DATA'!FO164/$B164,2),"")))</f>
        <v>0.99</v>
      </c>
      <c r="R164" s="289">
        <f>IF(OR($C164="*",$C164&lt;400),"",IF(AND('201920 DATA'!F164="*",$C164&gt;=400),"*",IF($C164&gt;=400,ROUND('201920 DATA'!F164/$C164,2),"")))</f>
        <v>0</v>
      </c>
      <c r="S164" s="289">
        <f>IF(OR($C164="*",$C164&lt;400),"",IF(AND('201920 DATA'!G164="*",$C164&gt;=400),"*",IF($C164&gt;=400,ROUND('201920 DATA'!G164/$C164,2),"")))</f>
        <v>0</v>
      </c>
      <c r="T164" s="289">
        <f>IF(OR($C164="*",$C164&lt;400),"",IF(AND('201920 DATA'!H164="*",$C164&gt;=400),"*",IF($C164&gt;=400,ROUND('201920 DATA'!H164/$C164,2),"")))</f>
        <v>1</v>
      </c>
      <c r="U164" s="289">
        <f>IF(OR($C164="*",$C164&lt;400),"",IF(AND('201920 DATA'!FP164="*",$C164&gt;=400),"*",IF($C164&gt;=400,ROUND('201920 DATA'!FP164/$C164,2),"")))</f>
        <v>0</v>
      </c>
      <c r="V164" s="312">
        <f>IF(OR($D164="*",$D164&lt;400),"",IF(AND('201920 DATA'!M164="*",$D164&gt;=400),"*",IF($D164&gt;=400,ROUND('201920 DATA'!M164/$D164,2),"")))</f>
        <v>0.02</v>
      </c>
      <c r="W164" s="312">
        <f>IF(OR($D164="*",$D164&lt;400),"",IF(AND('201920 DATA'!N164="*",$D164&gt;=400),"*",IF($D164&gt;=400,ROUND('201920 DATA'!N164/$D164,2),"")))</f>
        <v>0.36</v>
      </c>
      <c r="X164" s="312">
        <f>IF(OR($D164="*",$D164&lt;400),"",IF(AND('201920 DATA'!O164="*",$D164&gt;=400),"*",IF($D164&gt;=400,ROUND('201920 DATA'!O164/$D164,2),"")))</f>
        <v>0.2</v>
      </c>
      <c r="Y164" s="312">
        <f>IF(OR($D164="*",$D164&lt;400),"",IF(AND('201920 DATA'!P164="*",$D164&gt;=400),"*",IF($D164&gt;=400,ROUND('201920 DATA'!P164/$D164,2),"")))</f>
        <v>0.11</v>
      </c>
      <c r="Z164" s="312">
        <f>IF(OR($D164="*",$D164&lt;400),"",IF(AND('201920 DATA'!Q164="*",$D164&gt;=400),"*",IF($D164&gt;=400,ROUND('201920 DATA'!Q164/$D164,2),"")))</f>
        <v>0.13</v>
      </c>
      <c r="AA164" s="312">
        <f>IF(OR($D164="*",$D164&lt;400),"",IF(AND('201920 DATA'!R164="*",$D164&gt;=400),"*",IF($D164&gt;=400,ROUND('201920 DATA'!R164/$D164,2),"")))</f>
        <v>0.05</v>
      </c>
      <c r="AB164" s="312">
        <f>IF(OR($D164="*",$D164&lt;400),"",IF(AND('201920 DATA'!S164="*",$D164&gt;=400),"*",IF($D164&gt;=400,ROUND('201920 DATA'!S164/$D164,2),"")))</f>
        <v>0.04</v>
      </c>
      <c r="AC164" s="312">
        <f>IF(OR($D164="*",$D164&lt;400),"",IF(AND('201920 DATA'!T164="*",$D164&gt;=400),"*",IF($D164&gt;=400,ROUND('201920 DATA'!T164/$D164,2),"")))</f>
        <v>0.05</v>
      </c>
      <c r="AD164" s="289">
        <f>IF(OR($C164="*",$C164&lt;400),"",IF(AND('201920 DATA'!BC164="*",$C164&gt;=400),"*",IF($C164&gt;=400,ROUND('201920 DATA'!BC164/$C164,2),"")))</f>
        <v>0</v>
      </c>
      <c r="AE164" s="289">
        <f>IF(OR($C164="*",$C164&lt;400),"",IF(AND('201920 DATA'!BD164="*",$C164&gt;=400),"*",IF($C164&gt;=400,ROUND('201920 DATA'!BD164/$C164,2),"")))</f>
        <v>0.03</v>
      </c>
      <c r="AF164" s="289">
        <f>IF(OR($C164="*",$C164&lt;400),"",IF(AND('201920 DATA'!BE164="*",$C164&gt;=400),"*",IF($C164&gt;=400,ROUND('201920 DATA'!BE164/$C164,2),"")))</f>
        <v>0</v>
      </c>
      <c r="AG164" s="289" t="str">
        <f>IF(OR($C164="*",$C164&lt;400),"",IF(AND('201920 DATA'!BF164="*",$C164&gt;=400),"*",IF($C164&gt;=400,ROUND('201920 DATA'!BF164/$C164,2),"")))</f>
        <v>*</v>
      </c>
      <c r="AH164" s="289">
        <f>IF(OR($C164="*",$C164&lt;400),"",IF(AND('201920 DATA'!BG164="*",$C164&gt;=400),"*",IF($C164&gt;=400,ROUND('201920 DATA'!BG164/$C164,2),"")))</f>
        <v>0</v>
      </c>
      <c r="AI164" s="289">
        <f>IF(OR($C164="*",$C164&lt;400),"",IF(AND('201920 DATA'!BH164="*",$C164&gt;=400),"*",IF($C164&gt;=400,ROUND('201920 DATA'!BH164/$C164,2),"")))</f>
        <v>0.05</v>
      </c>
      <c r="AJ164" s="289">
        <f>IF(OR($C164="*",$C164&lt;400),"",IF(AND('201920 DATA'!BI164="*",$C164&gt;=400),"*",IF($C164&gt;=400,ROUND('201920 DATA'!BI164/$C164,2),"")))</f>
        <v>0.05</v>
      </c>
      <c r="AK164" s="289" t="str">
        <f>IF(OR($C164="*",$C164&lt;400),"",IF(AND('201920 DATA'!BJ164="*",$C164&gt;=400),"*",IF($C164&gt;=400,ROUND('201920 DATA'!BJ164/$C164,2),"")))</f>
        <v>*</v>
      </c>
      <c r="AL164" s="289" t="str">
        <f>IF(OR($C164="*",$C164&lt;400),"",IF(AND('201920 DATA'!BK164="*",$C164&gt;=400),"*",IF($C164&gt;=400,ROUND('201920 DATA'!BK164/$C164,2),"")))</f>
        <v>*</v>
      </c>
      <c r="AM164" s="289">
        <f>IF(OR($C164="*",$C164&lt;400),"",IF(AND('201920 DATA'!BL164="*",$C164&gt;=400),"*",IF($C164&gt;=400,ROUND('201920 DATA'!BL164/$C164,2),"")))</f>
        <v>0</v>
      </c>
      <c r="AN164" s="289">
        <f>IF(OR($C164="*",$C164&lt;400),"",IF(AND('201920 DATA'!BM164="*",$C164&gt;=400),"*",IF($C164&gt;=400,ROUND('201920 DATA'!BM164/$C164,2),"")))</f>
        <v>0.2</v>
      </c>
      <c r="AO164" s="289">
        <f>IF(OR($C164="*",$C164&lt;400),"",IF(AND('201920 DATA'!BN164="*",$C164&gt;=400),"*",IF($C164&gt;=400,ROUND('201920 DATA'!BN164/$C164,2),"")))</f>
        <v>0.02</v>
      </c>
      <c r="AP164" s="289">
        <f>IF(OR($C164="*",$C164&lt;400),"",IF(AND('201920 DATA'!BO164="*",$C164&gt;=400),"*",IF($C164&gt;=400,ROUND('201920 DATA'!BO164/$C164,2),"")))</f>
        <v>0.42</v>
      </c>
      <c r="AQ164" s="289">
        <f>IF(OR($C164="*",$C164&lt;400),"",IF(AND('201920 DATA'!BP164="*",$C164&gt;=400),"*",IF($C164&gt;=400,ROUND('201920 DATA'!BP164/$C164,2),"")))</f>
        <v>0.14000000000000001</v>
      </c>
      <c r="AR164" s="289">
        <f>IF(OR($C164="*",$C164&lt;400),"",IF(AND('201920 DATA'!BQ164="*",$C164&gt;=400),"*",IF($C164&gt;=400,ROUND('201920 DATA'!BQ164/$C164,2),"")))</f>
        <v>0</v>
      </c>
      <c r="AS164" s="289">
        <f>IF(OR($C164="*",$C164&lt;400),"",IF(AND('201920 DATA'!BR164="*",$C164&gt;=400),"*",IF($C164&gt;=400,ROUND('201920 DATA'!BR164/$C164,2),"")))</f>
        <v>0</v>
      </c>
      <c r="AT164" s="289">
        <f>IF(OR($C164="*",$C164&lt;400),"",IF(AND('201920 DATA'!BS164="*",$C164&gt;=400),"*",IF($C164&gt;=400,ROUND('201920 DATA'!BS164/$C164,2),"")))</f>
        <v>0</v>
      </c>
      <c r="AU164" s="289">
        <f>IF(OR($C164="*",$C164&lt;400),"",IF(AND('201920 DATA'!BT164="*",$C164&gt;=400),"*",IF($C164&gt;=400,ROUND('201920 DATA'!BT164/$C164,2),"")))</f>
        <v>0.05</v>
      </c>
      <c r="AV164" s="289">
        <f>IF(OR($C164="*",$C164&lt;400),"",IF(AND('201920 DATA'!BU164="*",$C164&gt;=400),"*",IF($C164&gt;=400,ROUND('201920 DATA'!BU164/$C164,2),"")))</f>
        <v>0.01</v>
      </c>
      <c r="AW164" s="289">
        <f>IF(OR($C164="*",$C164&lt;400),"",IF(AND('201920 DATA'!BV164="*",$C164&gt;=400),"*",IF($C164&gt;=400,ROUND('201920 DATA'!BV164/$C164,2),"")))</f>
        <v>0</v>
      </c>
      <c r="AX164" s="289">
        <f>IF(OR($C164="*",$C164&lt;400),"",IF(AND('201920 DATA'!BW164="*",$C164&gt;=400),"*",IF($C164&gt;=400,ROUND('201920 DATA'!BW164/$C164,2),"")))</f>
        <v>0.02</v>
      </c>
      <c r="AZ164" s="365">
        <v>3220</v>
      </c>
    </row>
    <row r="165" spans="1:52" x14ac:dyDescent="0.2">
      <c r="A165" s="373" t="s">
        <v>24</v>
      </c>
      <c r="B165" s="287">
        <f>'201920 DATA'!B165</f>
        <v>740</v>
      </c>
      <c r="C165" s="288">
        <f>'201920 DATA'!C165</f>
        <v>740</v>
      </c>
      <c r="D165" s="293">
        <f>'201920 DATA'!FQ165</f>
        <v>740</v>
      </c>
      <c r="F165" s="313">
        <f t="shared" si="4"/>
        <v>-0.16</v>
      </c>
      <c r="G165" s="295">
        <f t="shared" si="5"/>
        <v>1</v>
      </c>
      <c r="H165" s="289">
        <f>IF(OR($C165="*",$C165&lt;400),"",IF(AND('201920 DATA'!F165="*",$C165&gt;=400),"*",IF($C165&gt;=400,ROUND('201920 DATA'!F165/$C165,2),"")))</f>
        <v>0</v>
      </c>
      <c r="I165" s="296">
        <f>IF(OR($B165="*",$B165&lt;400),"",IF(AND('201920 DATA'!Y165="*",$B165&gt;=400),"*",IF($B165&gt;=400,ROUND('201920 DATA'!Y165/$B165,2),"")))</f>
        <v>0</v>
      </c>
      <c r="J165" s="296">
        <f>IF(OR($B165="*",$B165&lt;400),"",IF(AND('201920 DATA'!Z165="*",$B165&gt;=400),"*",IF($B165&gt;=400,ROUND('201920 DATA'!Z165/$B165,2),"")))</f>
        <v>0.02</v>
      </c>
      <c r="K165" s="296">
        <f>IF(OR($B165="*",$B165&lt;400),"",IF(AND('201920 DATA'!AA165="*",$B165&gt;=400),"*",IF($B165&gt;=400,ROUND('201920 DATA'!AA165/$B165,2),"")))</f>
        <v>7.0000000000000007E-2</v>
      </c>
      <c r="L165" s="296">
        <f>IF(OR($B165="*",$B165&lt;400),"",IF(AND('201920 DATA'!AB165="*",$B165&gt;=400),"*",IF($B165&gt;=400,ROUND('201920 DATA'!AB165/$B165,2),"")))</f>
        <v>0.2</v>
      </c>
      <c r="M165" s="296">
        <f>IF(OR($B165="*",$B165&lt;400),"",IF(AND('201920 DATA'!AC165="*",$B165&gt;=400),"*",IF($B165&gt;=400,ROUND('201920 DATA'!AC165/$B165,2),"")))</f>
        <v>0.38</v>
      </c>
      <c r="N165" s="296">
        <f>IF(OR($B165="*",$B165&lt;400),"",IF(AND('201920 DATA'!AD165="*",$B165&gt;=400),"*",IF($B165&gt;=400,ROUND('201920 DATA'!AD165/$B165,2),"")))</f>
        <v>0.31</v>
      </c>
      <c r="O165" s="296">
        <f>IF(OR($B165="*",$B165&lt;400),"",IF(AND('201920 DATA'!AE165="*",$B165&gt;=400),"*",IF($B165&gt;=400,ROUND('201920 DATA'!AE165/$B165,2),"")))</f>
        <v>0.02</v>
      </c>
      <c r="P165" s="297"/>
      <c r="Q165" s="296">
        <f>IF(OR($B165="*",$B165&lt;400),"",IF(AND('201920 DATA'!FO165="*",$B165&gt;=400),"*",IF($B165&gt;=400,ROUND('201920 DATA'!FO165/$B165,2),"")))</f>
        <v>0.99</v>
      </c>
      <c r="R165" s="289">
        <f>IF(OR($C165="*",$C165&lt;400),"",IF(AND('201920 DATA'!F165="*",$C165&gt;=400),"*",IF($C165&gt;=400,ROUND('201920 DATA'!F165/$C165,2),"")))</f>
        <v>0</v>
      </c>
      <c r="S165" s="289">
        <f>IF(OR($C165="*",$C165&lt;400),"",IF(AND('201920 DATA'!G165="*",$C165&gt;=400),"*",IF($C165&gt;=400,ROUND('201920 DATA'!G165/$C165,2),"")))</f>
        <v>0</v>
      </c>
      <c r="T165" s="289">
        <f>IF(OR($C165="*",$C165&lt;400),"",IF(AND('201920 DATA'!H165="*",$C165&gt;=400),"*",IF($C165&gt;=400,ROUND('201920 DATA'!H165/$C165,2),"")))</f>
        <v>1</v>
      </c>
      <c r="U165" s="289">
        <f>IF(OR($C165="*",$C165&lt;400),"",IF(AND('201920 DATA'!FP165="*",$C165&gt;=400),"*",IF($C165&gt;=400,ROUND('201920 DATA'!FP165/$C165,2),"")))</f>
        <v>0</v>
      </c>
      <c r="V165" s="312">
        <f>IF(OR($D165="*",$D165&lt;400),"",IF(AND('201920 DATA'!M165="*",$D165&gt;=400),"*",IF($D165&gt;=400,ROUND('201920 DATA'!M165/$D165,2),"")))</f>
        <v>0.09</v>
      </c>
      <c r="W165" s="312">
        <f>IF(OR($D165="*",$D165&lt;400),"",IF(AND('201920 DATA'!N165="*",$D165&gt;=400),"*",IF($D165&gt;=400,ROUND('201920 DATA'!N165/$D165,2),"")))</f>
        <v>0.16</v>
      </c>
      <c r="X165" s="312">
        <f>IF(OR($D165="*",$D165&lt;400),"",IF(AND('201920 DATA'!O165="*",$D165&gt;=400),"*",IF($D165&gt;=400,ROUND('201920 DATA'!O165/$D165,2),"")))</f>
        <v>0.22</v>
      </c>
      <c r="Y165" s="312">
        <f>IF(OR($D165="*",$D165&lt;400),"",IF(AND('201920 DATA'!P165="*",$D165&gt;=400),"*",IF($D165&gt;=400,ROUND('201920 DATA'!P165/$D165,2),"")))</f>
        <v>0.28000000000000003</v>
      </c>
      <c r="Z165" s="312">
        <f>IF(OR($D165="*",$D165&lt;400),"",IF(AND('201920 DATA'!Q165="*",$D165&gt;=400),"*",IF($D165&gt;=400,ROUND('201920 DATA'!Q165/$D165,2),"")))</f>
        <v>0.2</v>
      </c>
      <c r="AA165" s="312">
        <f>IF(OR($D165="*",$D165&lt;400),"",IF(AND('201920 DATA'!R165="*",$D165&gt;=400),"*",IF($D165&gt;=400,ROUND('201920 DATA'!R165/$D165,2),"")))</f>
        <v>0.1</v>
      </c>
      <c r="AB165" s="312">
        <f>IF(OR($D165="*",$D165&lt;400),"",IF(AND('201920 DATA'!S165="*",$D165&gt;=400),"*",IF($D165&gt;=400,ROUND('201920 DATA'!S165/$D165,2),"")))</f>
        <v>0.02</v>
      </c>
      <c r="AC165" s="312" t="str">
        <f>IF(OR($D165="*",$D165&lt;400),"",IF(AND('201920 DATA'!T165="*",$D165&gt;=400),"*",IF($D165&gt;=400,ROUND('201920 DATA'!T165/$D165,2),"")))</f>
        <v>*</v>
      </c>
      <c r="AD165" s="289" t="str">
        <f>IF(OR($C165="*",$C165&lt;400),"",IF(AND('201920 DATA'!BC165="*",$C165&gt;=400),"*",IF($C165&gt;=400,ROUND('201920 DATA'!BC165/$C165,2),"")))</f>
        <v>*</v>
      </c>
      <c r="AE165" s="289">
        <f>IF(OR($C165="*",$C165&lt;400),"",IF(AND('201920 DATA'!BD165="*",$C165&gt;=400),"*",IF($C165&gt;=400,ROUND('201920 DATA'!BD165/$C165,2),"")))</f>
        <v>0.01</v>
      </c>
      <c r="AF165" s="289" t="str">
        <f>IF(OR($C165="*",$C165&lt;400),"",IF(AND('201920 DATA'!BE165="*",$C165&gt;=400),"*",IF($C165&gt;=400,ROUND('201920 DATA'!BE165/$C165,2),"")))</f>
        <v>*</v>
      </c>
      <c r="AG165" s="289">
        <f>IF(OR($C165="*",$C165&lt;400),"",IF(AND('201920 DATA'!BF165="*",$C165&gt;=400),"*",IF($C165&gt;=400,ROUND('201920 DATA'!BF165/$C165,2),"")))</f>
        <v>0</v>
      </c>
      <c r="AH165" s="289">
        <f>IF(OR($C165="*",$C165&lt;400),"",IF(AND('201920 DATA'!BG165="*",$C165&gt;=400),"*",IF($C165&gt;=400,ROUND('201920 DATA'!BG165/$C165,2),"")))</f>
        <v>0</v>
      </c>
      <c r="AI165" s="289">
        <f>IF(OR($C165="*",$C165&lt;400),"",IF(AND('201920 DATA'!BH165="*",$C165&gt;=400),"*",IF($C165&gt;=400,ROUND('201920 DATA'!BH165/$C165,2),"")))</f>
        <v>0.2</v>
      </c>
      <c r="AJ165" s="289">
        <f>IF(OR($C165="*",$C165&lt;400),"",IF(AND('201920 DATA'!BI165="*",$C165&gt;=400),"*",IF($C165&gt;=400,ROUND('201920 DATA'!BI165/$C165,2),"")))</f>
        <v>0.26</v>
      </c>
      <c r="AK165" s="289">
        <f>IF(OR($C165="*",$C165&lt;400),"",IF(AND('201920 DATA'!BJ165="*",$C165&gt;=400),"*",IF($C165&gt;=400,ROUND('201920 DATA'!BJ165/$C165,2),"")))</f>
        <v>0</v>
      </c>
      <c r="AL165" s="289">
        <f>IF(OR($C165="*",$C165&lt;400),"",IF(AND('201920 DATA'!BK165="*",$C165&gt;=400),"*",IF($C165&gt;=400,ROUND('201920 DATA'!BK165/$C165,2),"")))</f>
        <v>0</v>
      </c>
      <c r="AM165" s="289">
        <f>IF(OR($C165="*",$C165&lt;400),"",IF(AND('201920 DATA'!BL165="*",$C165&gt;=400),"*",IF($C165&gt;=400,ROUND('201920 DATA'!BL165/$C165,2),"")))</f>
        <v>0</v>
      </c>
      <c r="AN165" s="289">
        <f>IF(OR($C165="*",$C165&lt;400),"",IF(AND('201920 DATA'!BM165="*",$C165&gt;=400),"*",IF($C165&gt;=400,ROUND('201920 DATA'!BM165/$C165,2),"")))</f>
        <v>0.05</v>
      </c>
      <c r="AO165" s="289" t="str">
        <f>IF(OR($C165="*",$C165&lt;400),"",IF(AND('201920 DATA'!BN165="*",$C165&gt;=400),"*",IF($C165&gt;=400,ROUND('201920 DATA'!BN165/$C165,2),"")))</f>
        <v>*</v>
      </c>
      <c r="AP165" s="289">
        <f>IF(OR($C165="*",$C165&lt;400),"",IF(AND('201920 DATA'!BO165="*",$C165&gt;=400),"*",IF($C165&gt;=400,ROUND('201920 DATA'!BO165/$C165,2),"")))</f>
        <v>0.43</v>
      </c>
      <c r="AQ165" s="289">
        <f>IF(OR($C165="*",$C165&lt;400),"",IF(AND('201920 DATA'!BP165="*",$C165&gt;=400),"*",IF($C165&gt;=400,ROUND('201920 DATA'!BP165/$C165,2),"")))</f>
        <v>0</v>
      </c>
      <c r="AR165" s="289">
        <f>IF(OR($C165="*",$C165&lt;400),"",IF(AND('201920 DATA'!BQ165="*",$C165&gt;=400),"*",IF($C165&gt;=400,ROUND('201920 DATA'!BQ165/$C165,2),"")))</f>
        <v>0</v>
      </c>
      <c r="AS165" s="289">
        <f>IF(OR($C165="*",$C165&lt;400),"",IF(AND('201920 DATA'!BR165="*",$C165&gt;=400),"*",IF($C165&gt;=400,ROUND('201920 DATA'!BR165/$C165,2),"")))</f>
        <v>0</v>
      </c>
      <c r="AT165" s="289">
        <f>IF(OR($C165="*",$C165&lt;400),"",IF(AND('201920 DATA'!BS165="*",$C165&gt;=400),"*",IF($C165&gt;=400,ROUND('201920 DATA'!BS165/$C165,2),"")))</f>
        <v>0</v>
      </c>
      <c r="AU165" s="289">
        <f>IF(OR($C165="*",$C165&lt;400),"",IF(AND('201920 DATA'!BT165="*",$C165&gt;=400),"*",IF($C165&gt;=400,ROUND('201920 DATA'!BT165/$C165,2),"")))</f>
        <v>0.02</v>
      </c>
      <c r="AV165" s="289" t="str">
        <f>IF(OR($C165="*",$C165&lt;400),"",IF(AND('201920 DATA'!BU165="*",$C165&gt;=400),"*",IF($C165&gt;=400,ROUND('201920 DATA'!BU165/$C165,2),"")))</f>
        <v>*</v>
      </c>
      <c r="AW165" s="289">
        <f>IF(OR($C165="*",$C165&lt;400),"",IF(AND('201920 DATA'!BV165="*",$C165&gt;=400),"*",IF($C165&gt;=400,ROUND('201920 DATA'!BV165/$C165,2),"")))</f>
        <v>0</v>
      </c>
      <c r="AX165" s="289">
        <f>IF(OR($C165="*",$C165&lt;400),"",IF(AND('201920 DATA'!BW165="*",$C165&gt;=400),"*",IF($C165&gt;=400,ROUND('201920 DATA'!BW165/$C165,2),"")))</f>
        <v>0.01</v>
      </c>
      <c r="AZ165" s="365">
        <v>855</v>
      </c>
    </row>
    <row r="166" spans="1:52" x14ac:dyDescent="0.2">
      <c r="A166" s="373" t="s">
        <v>323</v>
      </c>
      <c r="B166" s="287">
        <f>'201920 DATA'!B166</f>
        <v>4530</v>
      </c>
      <c r="C166" s="288">
        <f>'201920 DATA'!C166</f>
        <v>4530</v>
      </c>
      <c r="D166" s="293">
        <f>'201920 DATA'!FQ166</f>
        <v>4460</v>
      </c>
      <c r="F166" s="313">
        <f t="shared" si="4"/>
        <v>0.01</v>
      </c>
      <c r="G166" s="295">
        <f t="shared" si="5"/>
        <v>1</v>
      </c>
      <c r="H166" s="289">
        <f>IF(OR($C166="*",$C166&lt;400),"",IF(AND('201920 DATA'!F166="*",$C166&gt;=400),"*",IF($C166&gt;=400,ROUND('201920 DATA'!F166/$C166,2),"")))</f>
        <v>0</v>
      </c>
      <c r="I166" s="296">
        <f>IF(OR($B166="*",$B166&lt;400),"",IF(AND('201920 DATA'!Y166="*",$B166&gt;=400),"*",IF($B166&gt;=400,ROUND('201920 DATA'!Y166/$B166,2),"")))</f>
        <v>0</v>
      </c>
      <c r="J166" s="296">
        <f>IF(OR($B166="*",$B166&lt;400),"",IF(AND('201920 DATA'!Z166="*",$B166&gt;=400),"*",IF($B166&gt;=400,ROUND('201920 DATA'!Z166/$B166,2),"")))</f>
        <v>0.1</v>
      </c>
      <c r="K166" s="296">
        <f>IF(OR($B166="*",$B166&lt;400),"",IF(AND('201920 DATA'!AA166="*",$B166&gt;=400),"*",IF($B166&gt;=400,ROUND('201920 DATA'!AA166/$B166,2),"")))</f>
        <v>0.2</v>
      </c>
      <c r="L166" s="296">
        <f>IF(OR($B166="*",$B166&lt;400),"",IF(AND('201920 DATA'!AB166="*",$B166&gt;=400),"*",IF($B166&gt;=400,ROUND('201920 DATA'!AB166/$B166,2),"")))</f>
        <v>0.31</v>
      </c>
      <c r="M166" s="296">
        <f>IF(OR($B166="*",$B166&lt;400),"",IF(AND('201920 DATA'!AC166="*",$B166&gt;=400),"*",IF($B166&gt;=400,ROUND('201920 DATA'!AC166/$B166,2),"")))</f>
        <v>0.27</v>
      </c>
      <c r="N166" s="296">
        <f>IF(OR($B166="*",$B166&lt;400),"",IF(AND('201920 DATA'!AD166="*",$B166&gt;=400),"*",IF($B166&gt;=400,ROUND('201920 DATA'!AD166/$B166,2),"")))</f>
        <v>0.1</v>
      </c>
      <c r="O166" s="296">
        <f>IF(OR($B166="*",$B166&lt;400),"",IF(AND('201920 DATA'!AE166="*",$B166&gt;=400),"*",IF($B166&gt;=400,ROUND('201920 DATA'!AE166/$B166,2),"")))</f>
        <v>0</v>
      </c>
      <c r="P166" s="297"/>
      <c r="Q166" s="296">
        <f>IF(OR($B166="*",$B166&lt;400),"",IF(AND('201920 DATA'!FO166="*",$B166&gt;=400),"*",IF($B166&gt;=400,ROUND('201920 DATA'!FO166/$B166,2),"")))</f>
        <v>0.95</v>
      </c>
      <c r="R166" s="289">
        <f>IF(OR($C166="*",$C166&lt;400),"",IF(AND('201920 DATA'!F166="*",$C166&gt;=400),"*",IF($C166&gt;=400,ROUND('201920 DATA'!F166/$C166,2),"")))</f>
        <v>0</v>
      </c>
      <c r="S166" s="289">
        <f>IF(OR($C166="*",$C166&lt;400),"",IF(AND('201920 DATA'!G166="*",$C166&gt;=400),"*",IF($C166&gt;=400,ROUND('201920 DATA'!G166/$C166,2),"")))</f>
        <v>0</v>
      </c>
      <c r="T166" s="289">
        <f>IF(OR($C166="*",$C166&lt;400),"",IF(AND('201920 DATA'!H166="*",$C166&gt;=400),"*",IF($C166&gt;=400,ROUND('201920 DATA'!H166/$C166,2),"")))</f>
        <v>1</v>
      </c>
      <c r="U166" s="289">
        <f>IF(OR($C166="*",$C166&lt;400),"",IF(AND('201920 DATA'!FP166="*",$C166&gt;=400),"*",IF($C166&gt;=400,ROUND('201920 DATA'!FP166/$C166,2),"")))</f>
        <v>0</v>
      </c>
      <c r="V166" s="312">
        <f>IF(OR($D166="*",$D166&lt;400),"",IF(AND('201920 DATA'!M166="*",$D166&gt;=400),"*",IF($D166&gt;=400,ROUND('201920 DATA'!M166/$D166,2),"")))</f>
        <v>0.01</v>
      </c>
      <c r="W166" s="312">
        <f>IF(OR($D166="*",$D166&lt;400),"",IF(AND('201920 DATA'!N166="*",$D166&gt;=400),"*",IF($D166&gt;=400,ROUND('201920 DATA'!N166/$D166,2),"")))</f>
        <v>0.38</v>
      </c>
      <c r="X166" s="312">
        <f>IF(OR($D166="*",$D166&lt;400),"",IF(AND('201920 DATA'!O166="*",$D166&gt;=400),"*",IF($D166&gt;=400,ROUND('201920 DATA'!O166/$D166,2),"")))</f>
        <v>0.24</v>
      </c>
      <c r="Y166" s="312">
        <f>IF(OR($D166="*",$D166&lt;400),"",IF(AND('201920 DATA'!P166="*",$D166&gt;=400),"*",IF($D166&gt;=400,ROUND('201920 DATA'!P166/$D166,2),"")))</f>
        <v>0.16</v>
      </c>
      <c r="Z166" s="312">
        <f>IF(OR($D166="*",$D166&lt;400),"",IF(AND('201920 DATA'!Q166="*",$D166&gt;=400),"*",IF($D166&gt;=400,ROUND('201920 DATA'!Q166/$D166,2),"")))</f>
        <v>0.13</v>
      </c>
      <c r="AA166" s="312">
        <f>IF(OR($D166="*",$D166&lt;400),"",IF(AND('201920 DATA'!R166="*",$D166&gt;=400),"*",IF($D166&gt;=400,ROUND('201920 DATA'!R166/$D166,2),"")))</f>
        <v>0.03</v>
      </c>
      <c r="AB166" s="312">
        <f>IF(OR($D166="*",$D166&lt;400),"",IF(AND('201920 DATA'!S166="*",$D166&gt;=400),"*",IF($D166&gt;=400,ROUND('201920 DATA'!S166/$D166,2),"")))</f>
        <v>0.02</v>
      </c>
      <c r="AC166" s="312">
        <f>IF(OR($D166="*",$D166&lt;400),"",IF(AND('201920 DATA'!T166="*",$D166&gt;=400),"*",IF($D166&gt;=400,ROUND('201920 DATA'!T166/$D166,2),"")))</f>
        <v>0.01</v>
      </c>
      <c r="AD166" s="289">
        <f>IF(OR($C166="*",$C166&lt;400),"",IF(AND('201920 DATA'!BC166="*",$C166&gt;=400),"*",IF($C166&gt;=400,ROUND('201920 DATA'!BC166/$C166,2),"")))</f>
        <v>0.01</v>
      </c>
      <c r="AE166" s="289">
        <f>IF(OR($C166="*",$C166&lt;400),"",IF(AND('201920 DATA'!BD166="*",$C166&gt;=400),"*",IF($C166&gt;=400,ROUND('201920 DATA'!BD166/$C166,2),"")))</f>
        <v>0.02</v>
      </c>
      <c r="AF166" s="289">
        <f>IF(OR($C166="*",$C166&lt;400),"",IF(AND('201920 DATA'!BE166="*",$C166&gt;=400),"*",IF($C166&gt;=400,ROUND('201920 DATA'!BE166/$C166,2),"")))</f>
        <v>0</v>
      </c>
      <c r="AG166" s="289" t="str">
        <f>IF(OR($C166="*",$C166&lt;400),"",IF(AND('201920 DATA'!BF166="*",$C166&gt;=400),"*",IF($C166&gt;=400,ROUND('201920 DATA'!BF166/$C166,2),"")))</f>
        <v>*</v>
      </c>
      <c r="AH166" s="289" t="str">
        <f>IF(OR($C166="*",$C166&lt;400),"",IF(AND('201920 DATA'!BG166="*",$C166&gt;=400),"*",IF($C166&gt;=400,ROUND('201920 DATA'!BG166/$C166,2),"")))</f>
        <v>*</v>
      </c>
      <c r="AI166" s="289">
        <f>IF(OR($C166="*",$C166&lt;400),"",IF(AND('201920 DATA'!BH166="*",$C166&gt;=400),"*",IF($C166&gt;=400,ROUND('201920 DATA'!BH166/$C166,2),"")))</f>
        <v>0.02</v>
      </c>
      <c r="AJ166" s="289">
        <f>IF(OR($C166="*",$C166&lt;400),"",IF(AND('201920 DATA'!BI166="*",$C166&gt;=400),"*",IF($C166&gt;=400,ROUND('201920 DATA'!BI166/$C166,2),"")))</f>
        <v>0.03</v>
      </c>
      <c r="AK166" s="289">
        <f>IF(OR($C166="*",$C166&lt;400),"",IF(AND('201920 DATA'!BJ166="*",$C166&gt;=400),"*",IF($C166&gt;=400,ROUND('201920 DATA'!BJ166/$C166,2),"")))</f>
        <v>0.01</v>
      </c>
      <c r="AL166" s="289">
        <f>IF(OR($C166="*",$C166&lt;400),"",IF(AND('201920 DATA'!BK166="*",$C166&gt;=400),"*",IF($C166&gt;=400,ROUND('201920 DATA'!BK166/$C166,2),"")))</f>
        <v>0</v>
      </c>
      <c r="AM166" s="289">
        <f>IF(OR($C166="*",$C166&lt;400),"",IF(AND('201920 DATA'!BL166="*",$C166&gt;=400),"*",IF($C166&gt;=400,ROUND('201920 DATA'!BL166/$C166,2),"")))</f>
        <v>0.03</v>
      </c>
      <c r="AN166" s="289">
        <f>IF(OR($C166="*",$C166&lt;400),"",IF(AND('201920 DATA'!BM166="*",$C166&gt;=400),"*",IF($C166&gt;=400,ROUND('201920 DATA'!BM166/$C166,2),"")))</f>
        <v>0.15</v>
      </c>
      <c r="AO166" s="289">
        <f>IF(OR($C166="*",$C166&lt;400),"",IF(AND('201920 DATA'!BN166="*",$C166&gt;=400),"*",IF($C166&gt;=400,ROUND('201920 DATA'!BN166/$C166,2),"")))</f>
        <v>0.01</v>
      </c>
      <c r="AP166" s="289">
        <f>IF(OR($C166="*",$C166&lt;400),"",IF(AND('201920 DATA'!BO166="*",$C166&gt;=400),"*",IF($C166&gt;=400,ROUND('201920 DATA'!BO166/$C166,2),"")))</f>
        <v>0.44</v>
      </c>
      <c r="AQ166" s="289">
        <f>IF(OR($C166="*",$C166&lt;400),"",IF(AND('201920 DATA'!BP166="*",$C166&gt;=400),"*",IF($C166&gt;=400,ROUND('201920 DATA'!BP166/$C166,2),"")))</f>
        <v>0.2</v>
      </c>
      <c r="AR166" s="289">
        <f>IF(OR($C166="*",$C166&lt;400),"",IF(AND('201920 DATA'!BQ166="*",$C166&gt;=400),"*",IF($C166&gt;=400,ROUND('201920 DATA'!BQ166/$C166,2),"")))</f>
        <v>0</v>
      </c>
      <c r="AS166" s="289">
        <f>IF(OR($C166="*",$C166&lt;400),"",IF(AND('201920 DATA'!BR166="*",$C166&gt;=400),"*",IF($C166&gt;=400,ROUND('201920 DATA'!BR166/$C166,2),"")))</f>
        <v>0</v>
      </c>
      <c r="AT166" s="289" t="str">
        <f>IF(OR($C166="*",$C166&lt;400),"",IF(AND('201920 DATA'!BS166="*",$C166&gt;=400),"*",IF($C166&gt;=400,ROUND('201920 DATA'!BS166/$C166,2),"")))</f>
        <v>*</v>
      </c>
      <c r="AU166" s="289">
        <f>IF(OR($C166="*",$C166&lt;400),"",IF(AND('201920 DATA'!BT166="*",$C166&gt;=400),"*",IF($C166&gt;=400,ROUND('201920 DATA'!BT166/$C166,2),"")))</f>
        <v>0.04</v>
      </c>
      <c r="AV166" s="289">
        <f>IF(OR($C166="*",$C166&lt;400),"",IF(AND('201920 DATA'!BU166="*",$C166&gt;=400),"*",IF($C166&gt;=400,ROUND('201920 DATA'!BU166/$C166,2),"")))</f>
        <v>0.01</v>
      </c>
      <c r="AW166" s="289">
        <f>IF(OR($C166="*",$C166&lt;400),"",IF(AND('201920 DATA'!BV166="*",$C166&gt;=400),"*",IF($C166&gt;=400,ROUND('201920 DATA'!BV166/$C166,2),"")))</f>
        <v>0</v>
      </c>
      <c r="AX166" s="289">
        <f>IF(OR($C166="*",$C166&lt;400),"",IF(AND('201920 DATA'!BW166="*",$C166&gt;=400),"*",IF($C166&gt;=400,ROUND('201920 DATA'!BW166/$C166,2),"")))</f>
        <v>0.02</v>
      </c>
      <c r="AZ166" s="365">
        <v>4490</v>
      </c>
    </row>
    <row r="167" spans="1:52" x14ac:dyDescent="0.2">
      <c r="A167" s="373" t="s">
        <v>25</v>
      </c>
      <c r="B167" s="287">
        <f>'201920 DATA'!B167</f>
        <v>1685</v>
      </c>
      <c r="C167" s="288">
        <f>'201920 DATA'!C167</f>
        <v>1685</v>
      </c>
      <c r="D167" s="293">
        <f>'201920 DATA'!FQ167</f>
        <v>1680</v>
      </c>
      <c r="F167" s="313">
        <f t="shared" si="4"/>
        <v>0.01</v>
      </c>
      <c r="G167" s="295">
        <f t="shared" si="5"/>
        <v>1</v>
      </c>
      <c r="H167" s="289">
        <f>IF(OR($C167="*",$C167&lt;400),"",IF(AND('201920 DATA'!F167="*",$C167&gt;=400),"*",IF($C167&gt;=400,ROUND('201920 DATA'!F167/$C167,2),"")))</f>
        <v>0</v>
      </c>
      <c r="I167" s="296">
        <f>IF(OR($B167="*",$B167&lt;400),"",IF(AND('201920 DATA'!Y167="*",$B167&gt;=400),"*",IF($B167&gt;=400,ROUND('201920 DATA'!Y167/$B167,2),"")))</f>
        <v>0</v>
      </c>
      <c r="J167" s="296">
        <f>IF(OR($B167="*",$B167&lt;400),"",IF(AND('201920 DATA'!Z167="*",$B167&gt;=400),"*",IF($B167&gt;=400,ROUND('201920 DATA'!Z167/$B167,2),"")))</f>
        <v>0.09</v>
      </c>
      <c r="K167" s="296">
        <f>IF(OR($B167="*",$B167&lt;400),"",IF(AND('201920 DATA'!AA167="*",$B167&gt;=400),"*",IF($B167&gt;=400,ROUND('201920 DATA'!AA167/$B167,2),"")))</f>
        <v>0.21</v>
      </c>
      <c r="L167" s="296">
        <f>IF(OR($B167="*",$B167&lt;400),"",IF(AND('201920 DATA'!AB167="*",$B167&gt;=400),"*",IF($B167&gt;=400,ROUND('201920 DATA'!AB167/$B167,2),"")))</f>
        <v>0.31</v>
      </c>
      <c r="M167" s="296">
        <f>IF(OR($B167="*",$B167&lt;400),"",IF(AND('201920 DATA'!AC167="*",$B167&gt;=400),"*",IF($B167&gt;=400,ROUND('201920 DATA'!AC167/$B167,2),"")))</f>
        <v>0.26</v>
      </c>
      <c r="N167" s="296">
        <f>IF(OR($B167="*",$B167&lt;400),"",IF(AND('201920 DATA'!AD167="*",$B167&gt;=400),"*",IF($B167&gt;=400,ROUND('201920 DATA'!AD167/$B167,2),"")))</f>
        <v>0.13</v>
      </c>
      <c r="O167" s="296">
        <f>IF(OR($B167="*",$B167&lt;400),"",IF(AND('201920 DATA'!AE167="*",$B167&gt;=400),"*",IF($B167&gt;=400,ROUND('201920 DATA'!AE167/$B167,2),"")))</f>
        <v>0.01</v>
      </c>
      <c r="P167" s="297"/>
      <c r="Q167" s="296">
        <f>IF(OR($B167="*",$B167&lt;400),"",IF(AND('201920 DATA'!FO167="*",$B167&gt;=400),"*",IF($B167&gt;=400,ROUND('201920 DATA'!FO167/$B167,2),"")))</f>
        <v>0.96</v>
      </c>
      <c r="R167" s="289">
        <f>IF(OR($C167="*",$C167&lt;400),"",IF(AND('201920 DATA'!F167="*",$C167&gt;=400),"*",IF($C167&gt;=400,ROUND('201920 DATA'!F167/$C167,2),"")))</f>
        <v>0</v>
      </c>
      <c r="S167" s="289">
        <f>IF(OR($C167="*",$C167&lt;400),"",IF(AND('201920 DATA'!G167="*",$C167&gt;=400),"*",IF($C167&gt;=400,ROUND('201920 DATA'!G167/$C167,2),"")))</f>
        <v>0</v>
      </c>
      <c r="T167" s="289">
        <f>IF(OR($C167="*",$C167&lt;400),"",IF(AND('201920 DATA'!H167="*",$C167&gt;=400),"*",IF($C167&gt;=400,ROUND('201920 DATA'!H167/$C167,2),"")))</f>
        <v>1</v>
      </c>
      <c r="U167" s="289">
        <f>IF(OR($C167="*",$C167&lt;400),"",IF(AND('201920 DATA'!FP167="*",$C167&gt;=400),"*",IF($C167&gt;=400,ROUND('201920 DATA'!FP167/$C167,2),"")))</f>
        <v>0</v>
      </c>
      <c r="V167" s="312">
        <f>IF(OR($D167="*",$D167&lt;400),"",IF(AND('201920 DATA'!M167="*",$D167&gt;=400),"*",IF($D167&gt;=400,ROUND('201920 DATA'!M167/$D167,2),"")))</f>
        <v>0.04</v>
      </c>
      <c r="W167" s="312">
        <f>IF(OR($D167="*",$D167&lt;400),"",IF(AND('201920 DATA'!N167="*",$D167&gt;=400),"*",IF($D167&gt;=400,ROUND('201920 DATA'!N167/$D167,2),"")))</f>
        <v>0.21</v>
      </c>
      <c r="X167" s="312">
        <f>IF(OR($D167="*",$D167&lt;400),"",IF(AND('201920 DATA'!O167="*",$D167&gt;=400),"*",IF($D167&gt;=400,ROUND('201920 DATA'!O167/$D167,2),"")))</f>
        <v>0.23</v>
      </c>
      <c r="Y167" s="312">
        <f>IF(OR($D167="*",$D167&lt;400),"",IF(AND('201920 DATA'!P167="*",$D167&gt;=400),"*",IF($D167&gt;=400,ROUND('201920 DATA'!P167/$D167,2),"")))</f>
        <v>0.21</v>
      </c>
      <c r="Z167" s="312">
        <f>IF(OR($D167="*",$D167&lt;400),"",IF(AND('201920 DATA'!Q167="*",$D167&gt;=400),"*",IF($D167&gt;=400,ROUND('201920 DATA'!Q167/$D167,2),"")))</f>
        <v>0.21</v>
      </c>
      <c r="AA167" s="312">
        <f>IF(OR($D167="*",$D167&lt;400),"",IF(AND('201920 DATA'!R167="*",$D167&gt;=400),"*",IF($D167&gt;=400,ROUND('201920 DATA'!R167/$D167,2),"")))</f>
        <v>0.06</v>
      </c>
      <c r="AB167" s="312">
        <f>IF(OR($D167="*",$D167&lt;400),"",IF(AND('201920 DATA'!S167="*",$D167&gt;=400),"*",IF($D167&gt;=400,ROUND('201920 DATA'!S167/$D167,2),"")))</f>
        <v>0.03</v>
      </c>
      <c r="AC167" s="312">
        <f>IF(OR($D167="*",$D167&lt;400),"",IF(AND('201920 DATA'!T167="*",$D167&gt;=400),"*",IF($D167&gt;=400,ROUND('201920 DATA'!T167/$D167,2),"")))</f>
        <v>0.02</v>
      </c>
      <c r="AD167" s="289" t="str">
        <f>IF(OR($C167="*",$C167&lt;400),"",IF(AND('201920 DATA'!BC167="*",$C167&gt;=400),"*",IF($C167&gt;=400,ROUND('201920 DATA'!BC167/$C167,2),"")))</f>
        <v>*</v>
      </c>
      <c r="AE167" s="289">
        <f>IF(OR($C167="*",$C167&lt;400),"",IF(AND('201920 DATA'!BD167="*",$C167&gt;=400),"*",IF($C167&gt;=400,ROUND('201920 DATA'!BD167/$C167,2),"")))</f>
        <v>0.04</v>
      </c>
      <c r="AF167" s="289">
        <f>IF(OR($C167="*",$C167&lt;400),"",IF(AND('201920 DATA'!BE167="*",$C167&gt;=400),"*",IF($C167&gt;=400,ROUND('201920 DATA'!BE167/$C167,2),"")))</f>
        <v>0</v>
      </c>
      <c r="AG167" s="289">
        <f>IF(OR($C167="*",$C167&lt;400),"",IF(AND('201920 DATA'!BF167="*",$C167&gt;=400),"*",IF($C167&gt;=400,ROUND('201920 DATA'!BF167/$C167,2),"")))</f>
        <v>0</v>
      </c>
      <c r="AH167" s="289">
        <f>IF(OR($C167="*",$C167&lt;400),"",IF(AND('201920 DATA'!BG167="*",$C167&gt;=400),"*",IF($C167&gt;=400,ROUND('201920 DATA'!BG167/$C167,2),"")))</f>
        <v>0</v>
      </c>
      <c r="AI167" s="289">
        <f>IF(OR($C167="*",$C167&lt;400),"",IF(AND('201920 DATA'!BH167="*",$C167&gt;=400),"*",IF($C167&gt;=400,ROUND('201920 DATA'!BH167/$C167,2),"")))</f>
        <v>0.06</v>
      </c>
      <c r="AJ167" s="289">
        <f>IF(OR($C167="*",$C167&lt;400),"",IF(AND('201920 DATA'!BI167="*",$C167&gt;=400),"*",IF($C167&gt;=400,ROUND('201920 DATA'!BI167/$C167,2),"")))</f>
        <v>0</v>
      </c>
      <c r="AK167" s="289" t="str">
        <f>IF(OR($C167="*",$C167&lt;400),"",IF(AND('201920 DATA'!BJ167="*",$C167&gt;=400),"*",IF($C167&gt;=400,ROUND('201920 DATA'!BJ167/$C167,2),"")))</f>
        <v>*</v>
      </c>
      <c r="AL167" s="289" t="str">
        <f>IF(OR($C167="*",$C167&lt;400),"",IF(AND('201920 DATA'!BK167="*",$C167&gt;=400),"*",IF($C167&gt;=400,ROUND('201920 DATA'!BK167/$C167,2),"")))</f>
        <v>*</v>
      </c>
      <c r="AM167" s="289">
        <f>IF(OR($C167="*",$C167&lt;400),"",IF(AND('201920 DATA'!BL167="*",$C167&gt;=400),"*",IF($C167&gt;=400,ROUND('201920 DATA'!BL167/$C167,2),"")))</f>
        <v>0.01</v>
      </c>
      <c r="AN167" s="289">
        <f>IF(OR($C167="*",$C167&lt;400),"",IF(AND('201920 DATA'!BM167="*",$C167&gt;=400),"*",IF($C167&gt;=400,ROUND('201920 DATA'!BM167/$C167,2),"")))</f>
        <v>0.09</v>
      </c>
      <c r="AO167" s="289">
        <f>IF(OR($C167="*",$C167&lt;400),"",IF(AND('201920 DATA'!BN167="*",$C167&gt;=400),"*",IF($C167&gt;=400,ROUND('201920 DATA'!BN167/$C167,2),"")))</f>
        <v>0.02</v>
      </c>
      <c r="AP167" s="289">
        <f>IF(OR($C167="*",$C167&lt;400),"",IF(AND('201920 DATA'!BO167="*",$C167&gt;=400),"*",IF($C167&gt;=400,ROUND('201920 DATA'!BO167/$C167,2),"")))</f>
        <v>0.43</v>
      </c>
      <c r="AQ167" s="289">
        <f>IF(OR($C167="*",$C167&lt;400),"",IF(AND('201920 DATA'!BP167="*",$C167&gt;=400),"*",IF($C167&gt;=400,ROUND('201920 DATA'!BP167/$C167,2),"")))</f>
        <v>0.26</v>
      </c>
      <c r="AR167" s="289" t="str">
        <f>IF(OR($C167="*",$C167&lt;400),"",IF(AND('201920 DATA'!BQ167="*",$C167&gt;=400),"*",IF($C167&gt;=400,ROUND('201920 DATA'!BQ167/$C167,2),"")))</f>
        <v>*</v>
      </c>
      <c r="AS167" s="289">
        <f>IF(OR($C167="*",$C167&lt;400),"",IF(AND('201920 DATA'!BR167="*",$C167&gt;=400),"*",IF($C167&gt;=400,ROUND('201920 DATA'!BR167/$C167,2),"")))</f>
        <v>0</v>
      </c>
      <c r="AT167" s="289" t="str">
        <f>IF(OR($C167="*",$C167&lt;400),"",IF(AND('201920 DATA'!BS167="*",$C167&gt;=400),"*",IF($C167&gt;=400,ROUND('201920 DATA'!BS167/$C167,2),"")))</f>
        <v>*</v>
      </c>
      <c r="AU167" s="289">
        <f>IF(OR($C167="*",$C167&lt;400),"",IF(AND('201920 DATA'!BT167="*",$C167&gt;=400),"*",IF($C167&gt;=400,ROUND('201920 DATA'!BT167/$C167,2),"")))</f>
        <v>0.03</v>
      </c>
      <c r="AV167" s="289">
        <f>IF(OR($C167="*",$C167&lt;400),"",IF(AND('201920 DATA'!BU167="*",$C167&gt;=400),"*",IF($C167&gt;=400,ROUND('201920 DATA'!BU167/$C167,2),"")))</f>
        <v>0.01</v>
      </c>
      <c r="AW167" s="289">
        <f>IF(OR($C167="*",$C167&lt;400),"",IF(AND('201920 DATA'!BV167="*",$C167&gt;=400),"*",IF($C167&gt;=400,ROUND('201920 DATA'!BV167/$C167,2),"")))</f>
        <v>0</v>
      </c>
      <c r="AX167" s="289">
        <f>IF(OR($C167="*",$C167&lt;400),"",IF(AND('201920 DATA'!BW167="*",$C167&gt;=400),"*",IF($C167&gt;=400,ROUND('201920 DATA'!BW167/$C167,2),"")))</f>
        <v>0.05</v>
      </c>
      <c r="AZ167" s="365">
        <v>1670</v>
      </c>
    </row>
    <row r="168" spans="1:52" x14ac:dyDescent="0.2">
      <c r="A168" s="373" t="s">
        <v>26</v>
      </c>
      <c r="B168" s="287">
        <f>'201920 DATA'!B168</f>
        <v>8625</v>
      </c>
      <c r="C168" s="288">
        <f>'201920 DATA'!C168</f>
        <v>8625</v>
      </c>
      <c r="D168" s="293">
        <f>'201920 DATA'!FQ168</f>
        <v>8515</v>
      </c>
      <c r="F168" s="313">
        <f t="shared" si="4"/>
        <v>0.3</v>
      </c>
      <c r="G168" s="295">
        <f t="shared" si="5"/>
        <v>1</v>
      </c>
      <c r="H168" s="289">
        <f>IF(OR($C168="*",$C168&lt;400),"",IF(AND('201920 DATA'!F168="*",$C168&gt;=400),"*",IF($C168&gt;=400,ROUND('201920 DATA'!F168/$C168,2),"")))</f>
        <v>0</v>
      </c>
      <c r="I168" s="296">
        <f>IF(OR($B168="*",$B168&lt;400),"",IF(AND('201920 DATA'!Y168="*",$B168&gt;=400),"*",IF($B168&gt;=400,ROUND('201920 DATA'!Y168/$B168,2),"")))</f>
        <v>0</v>
      </c>
      <c r="J168" s="296">
        <f>IF(OR($B168="*",$B168&lt;400),"",IF(AND('201920 DATA'!Z168="*",$B168&gt;=400),"*",IF($B168&gt;=400,ROUND('201920 DATA'!Z168/$B168,2),"")))</f>
        <v>0.15</v>
      </c>
      <c r="K168" s="296">
        <f>IF(OR($B168="*",$B168&lt;400),"",IF(AND('201920 DATA'!AA168="*",$B168&gt;=400),"*",IF($B168&gt;=400,ROUND('201920 DATA'!AA168/$B168,2),"")))</f>
        <v>0.32</v>
      </c>
      <c r="L168" s="296">
        <f>IF(OR($B168="*",$B168&lt;400),"",IF(AND('201920 DATA'!AB168="*",$B168&gt;=400),"*",IF($B168&gt;=400,ROUND('201920 DATA'!AB168/$B168,2),"")))</f>
        <v>0.28999999999999998</v>
      </c>
      <c r="M168" s="296">
        <f>IF(OR($B168="*",$B168&lt;400),"",IF(AND('201920 DATA'!AC168="*",$B168&gt;=400),"*",IF($B168&gt;=400,ROUND('201920 DATA'!AC168/$B168,2),"")))</f>
        <v>0.18</v>
      </c>
      <c r="N168" s="296">
        <f>IF(OR($B168="*",$B168&lt;400),"",IF(AND('201920 DATA'!AD168="*",$B168&gt;=400),"*",IF($B168&gt;=400,ROUND('201920 DATA'!AD168/$B168,2),"")))</f>
        <v>0.06</v>
      </c>
      <c r="O168" s="296">
        <f>IF(OR($B168="*",$B168&lt;400),"",IF(AND('201920 DATA'!AE168="*",$B168&gt;=400),"*",IF($B168&gt;=400,ROUND('201920 DATA'!AE168/$B168,2),"")))</f>
        <v>0</v>
      </c>
      <c r="P168" s="297"/>
      <c r="Q168" s="296">
        <f>IF(OR($B168="*",$B168&lt;400),"",IF(AND('201920 DATA'!FO168="*",$B168&gt;=400),"*",IF($B168&gt;=400,ROUND('201920 DATA'!FO168/$B168,2),"")))</f>
        <v>0.97</v>
      </c>
      <c r="R168" s="289">
        <f>IF(OR($C168="*",$C168&lt;400),"",IF(AND('201920 DATA'!F168="*",$C168&gt;=400),"*",IF($C168&gt;=400,ROUND('201920 DATA'!F168/$C168,2),"")))</f>
        <v>0</v>
      </c>
      <c r="S168" s="289">
        <f>IF(OR($C168="*",$C168&lt;400),"",IF(AND('201920 DATA'!G168="*",$C168&gt;=400),"*",IF($C168&gt;=400,ROUND('201920 DATA'!G168/$C168,2),"")))</f>
        <v>0</v>
      </c>
      <c r="T168" s="289">
        <f>IF(OR($C168="*",$C168&lt;400),"",IF(AND('201920 DATA'!H168="*",$C168&gt;=400),"*",IF($C168&gt;=400,ROUND('201920 DATA'!H168/$C168,2),"")))</f>
        <v>1</v>
      </c>
      <c r="U168" s="289">
        <f>IF(OR($C168="*",$C168&lt;400),"",IF(AND('201920 DATA'!FP168="*",$C168&gt;=400),"*",IF($C168&gt;=400,ROUND('201920 DATA'!FP168/$C168,2),"")))</f>
        <v>0</v>
      </c>
      <c r="V168" s="312">
        <f>IF(OR($D168="*",$D168&lt;400),"",IF(AND('201920 DATA'!M168="*",$D168&gt;=400),"*",IF($D168&gt;=400,ROUND('201920 DATA'!M168/$D168,2),"")))</f>
        <v>0.01</v>
      </c>
      <c r="W168" s="312">
        <f>IF(OR($D168="*",$D168&lt;400),"",IF(AND('201920 DATA'!N168="*",$D168&gt;=400),"*",IF($D168&gt;=400,ROUND('201920 DATA'!N168/$D168,2),"")))</f>
        <v>0.31</v>
      </c>
      <c r="X168" s="312">
        <f>IF(OR($D168="*",$D168&lt;400),"",IF(AND('201920 DATA'!O168="*",$D168&gt;=400),"*",IF($D168&gt;=400,ROUND('201920 DATA'!O168/$D168,2),"")))</f>
        <v>0.26</v>
      </c>
      <c r="Y168" s="312">
        <f>IF(OR($D168="*",$D168&lt;400),"",IF(AND('201920 DATA'!P168="*",$D168&gt;=400),"*",IF($D168&gt;=400,ROUND('201920 DATA'!P168/$D168,2),"")))</f>
        <v>0.18</v>
      </c>
      <c r="Z168" s="312">
        <f>IF(OR($D168="*",$D168&lt;400),"",IF(AND('201920 DATA'!Q168="*",$D168&gt;=400),"*",IF($D168&gt;=400,ROUND('201920 DATA'!Q168/$D168,2),"")))</f>
        <v>0.14000000000000001</v>
      </c>
      <c r="AA168" s="312">
        <f>IF(OR($D168="*",$D168&lt;400),"",IF(AND('201920 DATA'!R168="*",$D168&gt;=400),"*",IF($D168&gt;=400,ROUND('201920 DATA'!R168/$D168,2),"")))</f>
        <v>0.05</v>
      </c>
      <c r="AB168" s="312">
        <f>IF(OR($D168="*",$D168&lt;400),"",IF(AND('201920 DATA'!S168="*",$D168&gt;=400),"*",IF($D168&gt;=400,ROUND('201920 DATA'!S168/$D168,2),"")))</f>
        <v>0.02</v>
      </c>
      <c r="AC168" s="312">
        <f>IF(OR($D168="*",$D168&lt;400),"",IF(AND('201920 DATA'!T168="*",$D168&gt;=400),"*",IF($D168&gt;=400,ROUND('201920 DATA'!T168/$D168,2),"")))</f>
        <v>0.02</v>
      </c>
      <c r="AD168" s="289">
        <f>IF(OR($C168="*",$C168&lt;400),"",IF(AND('201920 DATA'!BC168="*",$C168&gt;=400),"*",IF($C168&gt;=400,ROUND('201920 DATA'!BC168/$C168,2),"")))</f>
        <v>0</v>
      </c>
      <c r="AE168" s="289">
        <f>IF(OR($C168="*",$C168&lt;400),"",IF(AND('201920 DATA'!BD168="*",$C168&gt;=400),"*",IF($C168&gt;=400,ROUND('201920 DATA'!BD168/$C168,2),"")))</f>
        <v>0.03</v>
      </c>
      <c r="AF168" s="289">
        <f>IF(OR($C168="*",$C168&lt;400),"",IF(AND('201920 DATA'!BE168="*",$C168&gt;=400),"*",IF($C168&gt;=400,ROUND('201920 DATA'!BE168/$C168,2),"")))</f>
        <v>0</v>
      </c>
      <c r="AG168" s="289" t="str">
        <f>IF(OR($C168="*",$C168&lt;400),"",IF(AND('201920 DATA'!BF168="*",$C168&gt;=400),"*",IF($C168&gt;=400,ROUND('201920 DATA'!BF168/$C168,2),"")))</f>
        <v>*</v>
      </c>
      <c r="AH168" s="289" t="str">
        <f>IF(OR($C168="*",$C168&lt;400),"",IF(AND('201920 DATA'!BG168="*",$C168&gt;=400),"*",IF($C168&gt;=400,ROUND('201920 DATA'!BG168/$C168,2),"")))</f>
        <v>*</v>
      </c>
      <c r="AI168" s="289">
        <f>IF(OR($C168="*",$C168&lt;400),"",IF(AND('201920 DATA'!BH168="*",$C168&gt;=400),"*",IF($C168&gt;=400,ROUND('201920 DATA'!BH168/$C168,2),"")))</f>
        <v>0.01</v>
      </c>
      <c r="AJ168" s="289">
        <f>IF(OR($C168="*",$C168&lt;400),"",IF(AND('201920 DATA'!BI168="*",$C168&gt;=400),"*",IF($C168&gt;=400,ROUND('201920 DATA'!BI168/$C168,2),"")))</f>
        <v>0.02</v>
      </c>
      <c r="AK168" s="289">
        <f>IF(OR($C168="*",$C168&lt;400),"",IF(AND('201920 DATA'!BJ168="*",$C168&gt;=400),"*",IF($C168&gt;=400,ROUND('201920 DATA'!BJ168/$C168,2),"")))</f>
        <v>0</v>
      </c>
      <c r="AL168" s="289">
        <f>IF(OR($C168="*",$C168&lt;400),"",IF(AND('201920 DATA'!BK168="*",$C168&gt;=400),"*",IF($C168&gt;=400,ROUND('201920 DATA'!BK168/$C168,2),"")))</f>
        <v>0</v>
      </c>
      <c r="AM168" s="289">
        <f>IF(OR($C168="*",$C168&lt;400),"",IF(AND('201920 DATA'!BL168="*",$C168&gt;=400),"*",IF($C168&gt;=400,ROUND('201920 DATA'!BL168/$C168,2),"")))</f>
        <v>0.01</v>
      </c>
      <c r="AN168" s="289">
        <f>IF(OR($C168="*",$C168&lt;400),"",IF(AND('201920 DATA'!BM168="*",$C168&gt;=400),"*",IF($C168&gt;=400,ROUND('201920 DATA'!BM168/$C168,2),"")))</f>
        <v>0.3</v>
      </c>
      <c r="AO168" s="289">
        <f>IF(OR($C168="*",$C168&lt;400),"",IF(AND('201920 DATA'!BN168="*",$C168&gt;=400),"*",IF($C168&gt;=400,ROUND('201920 DATA'!BN168/$C168,2),"")))</f>
        <v>0.02</v>
      </c>
      <c r="AP168" s="289">
        <f>IF(OR($C168="*",$C168&lt;400),"",IF(AND('201920 DATA'!BO168="*",$C168&gt;=400),"*",IF($C168&gt;=400,ROUND('201920 DATA'!BO168/$C168,2),"")))</f>
        <v>0.4</v>
      </c>
      <c r="AQ168" s="289">
        <f>IF(OR($C168="*",$C168&lt;400),"",IF(AND('201920 DATA'!BP168="*",$C168&gt;=400),"*",IF($C168&gt;=400,ROUND('201920 DATA'!BP168/$C168,2),"")))</f>
        <v>0.12</v>
      </c>
      <c r="AR168" s="289">
        <f>IF(OR($C168="*",$C168&lt;400),"",IF(AND('201920 DATA'!BQ168="*",$C168&gt;=400),"*",IF($C168&gt;=400,ROUND('201920 DATA'!BQ168/$C168,2),"")))</f>
        <v>0</v>
      </c>
      <c r="AS168" s="289">
        <f>IF(OR($C168="*",$C168&lt;400),"",IF(AND('201920 DATA'!BR168="*",$C168&gt;=400),"*",IF($C168&gt;=400,ROUND('201920 DATA'!BR168/$C168,2),"")))</f>
        <v>0</v>
      </c>
      <c r="AT168" s="289">
        <f>IF(OR($C168="*",$C168&lt;400),"",IF(AND('201920 DATA'!BS168="*",$C168&gt;=400),"*",IF($C168&gt;=400,ROUND('201920 DATA'!BS168/$C168,2),"")))</f>
        <v>0</v>
      </c>
      <c r="AU168" s="289">
        <f>IF(OR($C168="*",$C168&lt;400),"",IF(AND('201920 DATA'!BT168="*",$C168&gt;=400),"*",IF($C168&gt;=400,ROUND('201920 DATA'!BT168/$C168,2),"")))</f>
        <v>0.06</v>
      </c>
      <c r="AV168" s="289">
        <f>IF(OR($C168="*",$C168&lt;400),"",IF(AND('201920 DATA'!BU168="*",$C168&gt;=400),"*",IF($C168&gt;=400,ROUND('201920 DATA'!BU168/$C168,2),"")))</f>
        <v>0</v>
      </c>
      <c r="AW168" s="289">
        <f>IF(OR($C168="*",$C168&lt;400),"",IF(AND('201920 DATA'!BV168="*",$C168&gt;=400),"*",IF($C168&gt;=400,ROUND('201920 DATA'!BV168/$C168,2),"")))</f>
        <v>0</v>
      </c>
      <c r="AX168" s="289">
        <f>IF(OR($C168="*",$C168&lt;400),"",IF(AND('201920 DATA'!BW168="*",$C168&gt;=400),"*",IF($C168&gt;=400,ROUND('201920 DATA'!BW168/$C168,2),"")))</f>
        <v>0.01</v>
      </c>
      <c r="AZ168" s="365">
        <v>6045</v>
      </c>
    </row>
    <row r="169" spans="1:52" x14ac:dyDescent="0.2">
      <c r="A169" s="373" t="s">
        <v>27</v>
      </c>
      <c r="B169" s="287">
        <f>'201920 DATA'!B169</f>
        <v>1075</v>
      </c>
      <c r="C169" s="288">
        <f>'201920 DATA'!C169</f>
        <v>1075</v>
      </c>
      <c r="D169" s="293">
        <f>'201920 DATA'!FQ169</f>
        <v>1060</v>
      </c>
      <c r="F169" s="313">
        <f t="shared" si="4"/>
        <v>-0.09</v>
      </c>
      <c r="G169" s="295">
        <f t="shared" si="5"/>
        <v>1</v>
      </c>
      <c r="H169" s="289">
        <f>IF(OR($C169="*",$C169&lt;400),"",IF(AND('201920 DATA'!F169="*",$C169&gt;=400),"*",IF($C169&gt;=400,ROUND('201920 DATA'!F169/$C169,2),"")))</f>
        <v>0</v>
      </c>
      <c r="I169" s="296">
        <f>IF(OR($B169="*",$B169&lt;400),"",IF(AND('201920 DATA'!Y169="*",$B169&gt;=400),"*",IF($B169&gt;=400,ROUND('201920 DATA'!Y169/$B169,2),"")))</f>
        <v>0</v>
      </c>
      <c r="J169" s="296">
        <f>IF(OR($B169="*",$B169&lt;400),"",IF(AND('201920 DATA'!Z169="*",$B169&gt;=400),"*",IF($B169&gt;=400,ROUND('201920 DATA'!Z169/$B169,2),"")))</f>
        <v>7.0000000000000007E-2</v>
      </c>
      <c r="K169" s="296">
        <f>IF(OR($B169="*",$B169&lt;400),"",IF(AND('201920 DATA'!AA169="*",$B169&gt;=400),"*",IF($B169&gt;=400,ROUND('201920 DATA'!AA169/$B169,2),"")))</f>
        <v>0.23</v>
      </c>
      <c r="L169" s="296">
        <f>IF(OR($B169="*",$B169&lt;400),"",IF(AND('201920 DATA'!AB169="*",$B169&gt;=400),"*",IF($B169&gt;=400,ROUND('201920 DATA'!AB169/$B169,2),"")))</f>
        <v>0.34</v>
      </c>
      <c r="M169" s="296">
        <f>IF(OR($B169="*",$B169&lt;400),"",IF(AND('201920 DATA'!AC169="*",$B169&gt;=400),"*",IF($B169&gt;=400,ROUND('201920 DATA'!AC169/$B169,2),"")))</f>
        <v>0.26</v>
      </c>
      <c r="N169" s="296">
        <f>IF(OR($B169="*",$B169&lt;400),"",IF(AND('201920 DATA'!AD169="*",$B169&gt;=400),"*",IF($B169&gt;=400,ROUND('201920 DATA'!AD169/$B169,2),"")))</f>
        <v>0.1</v>
      </c>
      <c r="O169" s="296">
        <f>IF(OR($B169="*",$B169&lt;400),"",IF(AND('201920 DATA'!AE169="*",$B169&gt;=400),"*",IF($B169&gt;=400,ROUND('201920 DATA'!AE169/$B169,2),"")))</f>
        <v>0</v>
      </c>
      <c r="P169" s="297"/>
      <c r="Q169" s="296">
        <f>IF(OR($B169="*",$B169&lt;400),"",IF(AND('201920 DATA'!FO169="*",$B169&gt;=400),"*",IF($B169&gt;=400,ROUND('201920 DATA'!FO169/$B169,2),"")))</f>
        <v>0.97</v>
      </c>
      <c r="R169" s="289">
        <f>IF(OR($C169="*",$C169&lt;400),"",IF(AND('201920 DATA'!F169="*",$C169&gt;=400),"*",IF($C169&gt;=400,ROUND('201920 DATA'!F169/$C169,2),"")))</f>
        <v>0</v>
      </c>
      <c r="S169" s="289">
        <f>IF(OR($C169="*",$C169&lt;400),"",IF(AND('201920 DATA'!G169="*",$C169&gt;=400),"*",IF($C169&gt;=400,ROUND('201920 DATA'!G169/$C169,2),"")))</f>
        <v>0</v>
      </c>
      <c r="T169" s="289">
        <f>IF(OR($C169="*",$C169&lt;400),"",IF(AND('201920 DATA'!H169="*",$C169&gt;=400),"*",IF($C169&gt;=400,ROUND('201920 DATA'!H169/$C169,2),"")))</f>
        <v>1</v>
      </c>
      <c r="U169" s="289">
        <f>IF(OR($C169="*",$C169&lt;400),"",IF(AND('201920 DATA'!FP169="*",$C169&gt;=400),"*",IF($C169&gt;=400,ROUND('201920 DATA'!FP169/$C169,2),"")))</f>
        <v>0</v>
      </c>
      <c r="V169" s="312">
        <f>IF(OR($D169="*",$D169&lt;400),"",IF(AND('201920 DATA'!M169="*",$D169&gt;=400),"*",IF($D169&gt;=400,ROUND('201920 DATA'!M169/$D169,2),"")))</f>
        <v>0.03</v>
      </c>
      <c r="W169" s="312">
        <f>IF(OR($D169="*",$D169&lt;400),"",IF(AND('201920 DATA'!N169="*",$D169&gt;=400),"*",IF($D169&gt;=400,ROUND('201920 DATA'!N169/$D169,2),"")))</f>
        <v>0.42</v>
      </c>
      <c r="X169" s="312">
        <f>IF(OR($D169="*",$D169&lt;400),"",IF(AND('201920 DATA'!O169="*",$D169&gt;=400),"*",IF($D169&gt;=400,ROUND('201920 DATA'!O169/$D169,2),"")))</f>
        <v>0.31</v>
      </c>
      <c r="Y169" s="312">
        <f>IF(OR($D169="*",$D169&lt;400),"",IF(AND('201920 DATA'!P169="*",$D169&gt;=400),"*",IF($D169&gt;=400,ROUND('201920 DATA'!P169/$D169,2),"")))</f>
        <v>0.15</v>
      </c>
      <c r="Z169" s="312">
        <f>IF(OR($D169="*",$D169&lt;400),"",IF(AND('201920 DATA'!Q169="*",$D169&gt;=400),"*",IF($D169&gt;=400,ROUND('201920 DATA'!Q169/$D169,2),"")))</f>
        <v>0.08</v>
      </c>
      <c r="AA169" s="312">
        <f>IF(OR($D169="*",$D169&lt;400),"",IF(AND('201920 DATA'!R169="*",$D169&gt;=400),"*",IF($D169&gt;=400,ROUND('201920 DATA'!R169/$D169,2),"")))</f>
        <v>0.02</v>
      </c>
      <c r="AB169" s="312">
        <f>IF(OR($D169="*",$D169&lt;400),"",IF(AND('201920 DATA'!S169="*",$D169&gt;=400),"*",IF($D169&gt;=400,ROUND('201920 DATA'!S169/$D169,2),"")))</f>
        <v>0.01</v>
      </c>
      <c r="AC169" s="312">
        <f>IF(OR($D169="*",$D169&lt;400),"",IF(AND('201920 DATA'!T169="*",$D169&gt;=400),"*",IF($D169&gt;=400,ROUND('201920 DATA'!T169/$D169,2),"")))</f>
        <v>0.01</v>
      </c>
      <c r="AD169" s="289" t="str">
        <f>IF(OR($C169="*",$C169&lt;400),"",IF(AND('201920 DATA'!BC169="*",$C169&gt;=400),"*",IF($C169&gt;=400,ROUND('201920 DATA'!BC169/$C169,2),"")))</f>
        <v>*</v>
      </c>
      <c r="AE169" s="289">
        <f>IF(OR($C169="*",$C169&lt;400),"",IF(AND('201920 DATA'!BD169="*",$C169&gt;=400),"*",IF($C169&gt;=400,ROUND('201920 DATA'!BD169/$C169,2),"")))</f>
        <v>0.03</v>
      </c>
      <c r="AF169" s="289" t="str">
        <f>IF(OR($C169="*",$C169&lt;400),"",IF(AND('201920 DATA'!BE169="*",$C169&gt;=400),"*",IF($C169&gt;=400,ROUND('201920 DATA'!BE169/$C169,2),"")))</f>
        <v>*</v>
      </c>
      <c r="AG169" s="289" t="str">
        <f>IF(OR($C169="*",$C169&lt;400),"",IF(AND('201920 DATA'!BF169="*",$C169&gt;=400),"*",IF($C169&gt;=400,ROUND('201920 DATA'!BF169/$C169,2),"")))</f>
        <v>*</v>
      </c>
      <c r="AH169" s="289">
        <f>IF(OR($C169="*",$C169&lt;400),"",IF(AND('201920 DATA'!BG169="*",$C169&gt;=400),"*",IF($C169&gt;=400,ROUND('201920 DATA'!BG169/$C169,2),"")))</f>
        <v>0</v>
      </c>
      <c r="AI169" s="289">
        <f>IF(OR($C169="*",$C169&lt;400),"",IF(AND('201920 DATA'!BH169="*",$C169&gt;=400),"*",IF($C169&gt;=400,ROUND('201920 DATA'!BH169/$C169,2),"")))</f>
        <v>0.03</v>
      </c>
      <c r="AJ169" s="289">
        <f>IF(OR($C169="*",$C169&lt;400),"",IF(AND('201920 DATA'!BI169="*",$C169&gt;=400),"*",IF($C169&gt;=400,ROUND('201920 DATA'!BI169/$C169,2),"")))</f>
        <v>0</v>
      </c>
      <c r="AK169" s="289">
        <f>IF(OR($C169="*",$C169&lt;400),"",IF(AND('201920 DATA'!BJ169="*",$C169&gt;=400),"*",IF($C169&gt;=400,ROUND('201920 DATA'!BJ169/$C169,2),"")))</f>
        <v>0</v>
      </c>
      <c r="AL169" s="289" t="str">
        <f>IF(OR($C169="*",$C169&lt;400),"",IF(AND('201920 DATA'!BK169="*",$C169&gt;=400),"*",IF($C169&gt;=400,ROUND('201920 DATA'!BK169/$C169,2),"")))</f>
        <v>*</v>
      </c>
      <c r="AM169" s="289">
        <f>IF(OR($C169="*",$C169&lt;400),"",IF(AND('201920 DATA'!BL169="*",$C169&gt;=400),"*",IF($C169&gt;=400,ROUND('201920 DATA'!BL169/$C169,2),"")))</f>
        <v>0</v>
      </c>
      <c r="AN169" s="289">
        <f>IF(OR($C169="*",$C169&lt;400),"",IF(AND('201920 DATA'!BM169="*",$C169&gt;=400),"*",IF($C169&gt;=400,ROUND('201920 DATA'!BM169/$C169,2),"")))</f>
        <v>0.19</v>
      </c>
      <c r="AO169" s="289" t="str">
        <f>IF(OR($C169="*",$C169&lt;400),"",IF(AND('201920 DATA'!BN169="*",$C169&gt;=400),"*",IF($C169&gt;=400,ROUND('201920 DATA'!BN169/$C169,2),"")))</f>
        <v>*</v>
      </c>
      <c r="AP169" s="289">
        <f>IF(OR($C169="*",$C169&lt;400),"",IF(AND('201920 DATA'!BO169="*",$C169&gt;=400),"*",IF($C169&gt;=400,ROUND('201920 DATA'!BO169/$C169,2),"")))</f>
        <v>0.37</v>
      </c>
      <c r="AQ169" s="289">
        <f>IF(OR($C169="*",$C169&lt;400),"",IF(AND('201920 DATA'!BP169="*",$C169&gt;=400),"*",IF($C169&gt;=400,ROUND('201920 DATA'!BP169/$C169,2),"")))</f>
        <v>0.21</v>
      </c>
      <c r="AR169" s="289" t="str">
        <f>IF(OR($C169="*",$C169&lt;400),"",IF(AND('201920 DATA'!BQ169="*",$C169&gt;=400),"*",IF($C169&gt;=400,ROUND('201920 DATA'!BQ169/$C169,2),"")))</f>
        <v>*</v>
      </c>
      <c r="AS169" s="289">
        <f>IF(OR($C169="*",$C169&lt;400),"",IF(AND('201920 DATA'!BR169="*",$C169&gt;=400),"*",IF($C169&gt;=400,ROUND('201920 DATA'!BR169/$C169,2),"")))</f>
        <v>0</v>
      </c>
      <c r="AT169" s="289" t="str">
        <f>IF(OR($C169="*",$C169&lt;400),"",IF(AND('201920 DATA'!BS169="*",$C169&gt;=400),"*",IF($C169&gt;=400,ROUND('201920 DATA'!BS169/$C169,2),"")))</f>
        <v>*</v>
      </c>
      <c r="AU169" s="289">
        <f>IF(OR($C169="*",$C169&lt;400),"",IF(AND('201920 DATA'!BT169="*",$C169&gt;=400),"*",IF($C169&gt;=400,ROUND('201920 DATA'!BT169/$C169,2),"")))</f>
        <v>0.11</v>
      </c>
      <c r="AV169" s="289">
        <f>IF(OR($C169="*",$C169&lt;400),"",IF(AND('201920 DATA'!BU169="*",$C169&gt;=400),"*",IF($C169&gt;=400,ROUND('201920 DATA'!BU169/$C169,2),"")))</f>
        <v>0.01</v>
      </c>
      <c r="AW169" s="289">
        <f>IF(OR($C169="*",$C169&lt;400),"",IF(AND('201920 DATA'!BV169="*",$C169&gt;=400),"*",IF($C169&gt;=400,ROUND('201920 DATA'!BV169/$C169,2),"")))</f>
        <v>0</v>
      </c>
      <c r="AX169" s="289">
        <f>IF(OR($C169="*",$C169&lt;400),"",IF(AND('201920 DATA'!BW169="*",$C169&gt;=400),"*",IF($C169&gt;=400,ROUND('201920 DATA'!BW169/$C169,2),"")))</f>
        <v>0.04</v>
      </c>
      <c r="AZ169" s="365">
        <v>1170</v>
      </c>
    </row>
    <row r="170" spans="1:52" x14ac:dyDescent="0.2">
      <c r="A170" s="373" t="s">
        <v>28</v>
      </c>
      <c r="B170" s="287">
        <f>'201920 DATA'!B170</f>
        <v>2595</v>
      </c>
      <c r="C170" s="288">
        <f>'201920 DATA'!C170</f>
        <v>2595</v>
      </c>
      <c r="D170" s="293">
        <f>'201920 DATA'!FQ170</f>
        <v>2595</v>
      </c>
      <c r="F170" s="313">
        <f t="shared" si="4"/>
        <v>7.0000000000000007E-2</v>
      </c>
      <c r="G170" s="295">
        <f t="shared" si="5"/>
        <v>1</v>
      </c>
      <c r="H170" s="289">
        <f>IF(OR($C170="*",$C170&lt;400),"",IF(AND('201920 DATA'!F170="*",$C170&gt;=400),"*",IF($C170&gt;=400,ROUND('201920 DATA'!F170/$C170,2),"")))</f>
        <v>0</v>
      </c>
      <c r="I170" s="296">
        <f>IF(OR($B170="*",$B170&lt;400),"",IF(AND('201920 DATA'!Y170="*",$B170&gt;=400),"*",IF($B170&gt;=400,ROUND('201920 DATA'!Y170/$B170,2),"")))</f>
        <v>0</v>
      </c>
      <c r="J170" s="296">
        <f>IF(OR($B170="*",$B170&lt;400),"",IF(AND('201920 DATA'!Z170="*",$B170&gt;=400),"*",IF($B170&gt;=400,ROUND('201920 DATA'!Z170/$B170,2),"")))</f>
        <v>0.08</v>
      </c>
      <c r="K170" s="296">
        <f>IF(OR($B170="*",$B170&lt;400),"",IF(AND('201920 DATA'!AA170="*",$B170&gt;=400),"*",IF($B170&gt;=400,ROUND('201920 DATA'!AA170/$B170,2),"")))</f>
        <v>0.23</v>
      </c>
      <c r="L170" s="296">
        <f>IF(OR($B170="*",$B170&lt;400),"",IF(AND('201920 DATA'!AB170="*",$B170&gt;=400),"*",IF($B170&gt;=400,ROUND('201920 DATA'!AB170/$B170,2),"")))</f>
        <v>0.34</v>
      </c>
      <c r="M170" s="296">
        <f>IF(OR($B170="*",$B170&lt;400),"",IF(AND('201920 DATA'!AC170="*",$B170&gt;=400),"*",IF($B170&gt;=400,ROUND('201920 DATA'!AC170/$B170,2),"")))</f>
        <v>0.27</v>
      </c>
      <c r="N170" s="296">
        <f>IF(OR($B170="*",$B170&lt;400),"",IF(AND('201920 DATA'!AD170="*",$B170&gt;=400),"*",IF($B170&gt;=400,ROUND('201920 DATA'!AD170/$B170,2),"")))</f>
        <v>0.08</v>
      </c>
      <c r="O170" s="296" t="str">
        <f>IF(OR($B170="*",$B170&lt;400),"",IF(AND('201920 DATA'!AE170="*",$B170&gt;=400),"*",IF($B170&gt;=400,ROUND('201920 DATA'!AE170/$B170,2),"")))</f>
        <v>*</v>
      </c>
      <c r="P170" s="297"/>
      <c r="Q170" s="296">
        <f>IF(OR($B170="*",$B170&lt;400),"",IF(AND('201920 DATA'!FO170="*",$B170&gt;=400),"*",IF($B170&gt;=400,ROUND('201920 DATA'!FO170/$B170,2),"")))</f>
        <v>0.97</v>
      </c>
      <c r="R170" s="289">
        <f>IF(OR($C170="*",$C170&lt;400),"",IF(AND('201920 DATA'!F170="*",$C170&gt;=400),"*",IF($C170&gt;=400,ROUND('201920 DATA'!F170/$C170,2),"")))</f>
        <v>0</v>
      </c>
      <c r="S170" s="289">
        <f>IF(OR($C170="*",$C170&lt;400),"",IF(AND('201920 DATA'!G170="*",$C170&gt;=400),"*",IF($C170&gt;=400,ROUND('201920 DATA'!G170/$C170,2),"")))</f>
        <v>0</v>
      </c>
      <c r="T170" s="289">
        <f>IF(OR($C170="*",$C170&lt;400),"",IF(AND('201920 DATA'!H170="*",$C170&gt;=400),"*",IF($C170&gt;=400,ROUND('201920 DATA'!H170/$C170,2),"")))</f>
        <v>1</v>
      </c>
      <c r="U170" s="289">
        <f>IF(OR($C170="*",$C170&lt;400),"",IF(AND('201920 DATA'!FP170="*",$C170&gt;=400),"*",IF($C170&gt;=400,ROUND('201920 DATA'!FP170/$C170,2),"")))</f>
        <v>0</v>
      </c>
      <c r="V170" s="312">
        <f>IF(OR($D170="*",$D170&lt;400),"",IF(AND('201920 DATA'!M170="*",$D170&gt;=400),"*",IF($D170&gt;=400,ROUND('201920 DATA'!M170/$D170,2),"")))</f>
        <v>0.02</v>
      </c>
      <c r="W170" s="312">
        <f>IF(OR($D170="*",$D170&lt;400),"",IF(AND('201920 DATA'!N170="*",$D170&gt;=400),"*",IF($D170&gt;=400,ROUND('201920 DATA'!N170/$D170,2),"")))</f>
        <v>0.22</v>
      </c>
      <c r="X170" s="312">
        <f>IF(OR($D170="*",$D170&lt;400),"",IF(AND('201920 DATA'!O170="*",$D170&gt;=400),"*",IF($D170&gt;=400,ROUND('201920 DATA'!O170/$D170,2),"")))</f>
        <v>0.27</v>
      </c>
      <c r="Y170" s="312">
        <f>IF(OR($D170="*",$D170&lt;400),"",IF(AND('201920 DATA'!P170="*",$D170&gt;=400),"*",IF($D170&gt;=400,ROUND('201920 DATA'!P170/$D170,2),"")))</f>
        <v>0.27</v>
      </c>
      <c r="Z170" s="312">
        <f>IF(OR($D170="*",$D170&lt;400),"",IF(AND('201920 DATA'!Q170="*",$D170&gt;=400),"*",IF($D170&gt;=400,ROUND('201920 DATA'!Q170/$D170,2),"")))</f>
        <v>0.17</v>
      </c>
      <c r="AA170" s="312">
        <f>IF(OR($D170="*",$D170&lt;400),"",IF(AND('201920 DATA'!R170="*",$D170&gt;=400),"*",IF($D170&gt;=400,ROUND('201920 DATA'!R170/$D170,2),"")))</f>
        <v>0.03</v>
      </c>
      <c r="AB170" s="312">
        <f>IF(OR($D170="*",$D170&lt;400),"",IF(AND('201920 DATA'!S170="*",$D170&gt;=400),"*",IF($D170&gt;=400,ROUND('201920 DATA'!S170/$D170,2),"")))</f>
        <v>0.02</v>
      </c>
      <c r="AC170" s="312">
        <f>IF(OR($D170="*",$D170&lt;400),"",IF(AND('201920 DATA'!T170="*",$D170&gt;=400),"*",IF($D170&gt;=400,ROUND('201920 DATA'!T170/$D170,2),"")))</f>
        <v>0.01</v>
      </c>
      <c r="AD170" s="289">
        <f>IF(OR($C170="*",$C170&lt;400),"",IF(AND('201920 DATA'!BC170="*",$C170&gt;=400),"*",IF($C170&gt;=400,ROUND('201920 DATA'!BC170/$C170,2),"")))</f>
        <v>0.01</v>
      </c>
      <c r="AE170" s="289">
        <f>IF(OR($C170="*",$C170&lt;400),"",IF(AND('201920 DATA'!BD170="*",$C170&gt;=400),"*",IF($C170&gt;=400,ROUND('201920 DATA'!BD170/$C170,2),"")))</f>
        <v>0.02</v>
      </c>
      <c r="AF170" s="289">
        <f>IF(OR($C170="*",$C170&lt;400),"",IF(AND('201920 DATA'!BE170="*",$C170&gt;=400),"*",IF($C170&gt;=400,ROUND('201920 DATA'!BE170/$C170,2),"")))</f>
        <v>0</v>
      </c>
      <c r="AG170" s="289" t="str">
        <f>IF(OR($C170="*",$C170&lt;400),"",IF(AND('201920 DATA'!BF170="*",$C170&gt;=400),"*",IF($C170&gt;=400,ROUND('201920 DATA'!BF170/$C170,2),"")))</f>
        <v>*</v>
      </c>
      <c r="AH170" s="289">
        <f>IF(OR($C170="*",$C170&lt;400),"",IF(AND('201920 DATA'!BG170="*",$C170&gt;=400),"*",IF($C170&gt;=400,ROUND('201920 DATA'!BG170/$C170,2),"")))</f>
        <v>0</v>
      </c>
      <c r="AI170" s="289">
        <f>IF(OR($C170="*",$C170&lt;400),"",IF(AND('201920 DATA'!BH170="*",$C170&gt;=400),"*",IF($C170&gt;=400,ROUND('201920 DATA'!BH170/$C170,2),"")))</f>
        <v>0.04</v>
      </c>
      <c r="AJ170" s="289">
        <f>IF(OR($C170="*",$C170&lt;400),"",IF(AND('201920 DATA'!BI170="*",$C170&gt;=400),"*",IF($C170&gt;=400,ROUND('201920 DATA'!BI170/$C170,2),"")))</f>
        <v>0</v>
      </c>
      <c r="AK170" s="289" t="str">
        <f>IF(OR($C170="*",$C170&lt;400),"",IF(AND('201920 DATA'!BJ170="*",$C170&gt;=400),"*",IF($C170&gt;=400,ROUND('201920 DATA'!BJ170/$C170,2),"")))</f>
        <v>*</v>
      </c>
      <c r="AL170" s="289">
        <f>IF(OR($C170="*",$C170&lt;400),"",IF(AND('201920 DATA'!BK170="*",$C170&gt;=400),"*",IF($C170&gt;=400,ROUND('201920 DATA'!BK170/$C170,2),"")))</f>
        <v>0</v>
      </c>
      <c r="AM170" s="289">
        <f>IF(OR($C170="*",$C170&lt;400),"",IF(AND('201920 DATA'!BL170="*",$C170&gt;=400),"*",IF($C170&gt;=400,ROUND('201920 DATA'!BL170/$C170,2),"")))</f>
        <v>0.01</v>
      </c>
      <c r="AN170" s="289">
        <f>IF(OR($C170="*",$C170&lt;400),"",IF(AND('201920 DATA'!BM170="*",$C170&gt;=400),"*",IF($C170&gt;=400,ROUND('201920 DATA'!BM170/$C170,2),"")))</f>
        <v>0.22</v>
      </c>
      <c r="AO170" s="289">
        <f>IF(OR($C170="*",$C170&lt;400),"",IF(AND('201920 DATA'!BN170="*",$C170&gt;=400),"*",IF($C170&gt;=400,ROUND('201920 DATA'!BN170/$C170,2),"")))</f>
        <v>0.01</v>
      </c>
      <c r="AP170" s="289">
        <f>IF(OR($C170="*",$C170&lt;400),"",IF(AND('201920 DATA'!BO170="*",$C170&gt;=400),"*",IF($C170&gt;=400,ROUND('201920 DATA'!BO170/$C170,2),"")))</f>
        <v>0.55000000000000004</v>
      </c>
      <c r="AQ170" s="289">
        <f>IF(OR($C170="*",$C170&lt;400),"",IF(AND('201920 DATA'!BP170="*",$C170&gt;=400),"*",IF($C170&gt;=400,ROUND('201920 DATA'!BP170/$C170,2),"")))</f>
        <v>0.06</v>
      </c>
      <c r="AR170" s="289">
        <f>IF(OR($C170="*",$C170&lt;400),"",IF(AND('201920 DATA'!BQ170="*",$C170&gt;=400),"*",IF($C170&gt;=400,ROUND('201920 DATA'!BQ170/$C170,2),"")))</f>
        <v>0</v>
      </c>
      <c r="AS170" s="289">
        <f>IF(OR($C170="*",$C170&lt;400),"",IF(AND('201920 DATA'!BR170="*",$C170&gt;=400),"*",IF($C170&gt;=400,ROUND('201920 DATA'!BR170/$C170,2),"")))</f>
        <v>0</v>
      </c>
      <c r="AT170" s="289" t="str">
        <f>IF(OR($C170="*",$C170&lt;400),"",IF(AND('201920 DATA'!BS170="*",$C170&gt;=400),"*",IF($C170&gt;=400,ROUND('201920 DATA'!BS170/$C170,2),"")))</f>
        <v>*</v>
      </c>
      <c r="AU170" s="289">
        <f>IF(OR($C170="*",$C170&lt;400),"",IF(AND('201920 DATA'!BT170="*",$C170&gt;=400),"*",IF($C170&gt;=400,ROUND('201920 DATA'!BT170/$C170,2),"")))</f>
        <v>0.05</v>
      </c>
      <c r="AV170" s="289">
        <f>IF(OR($C170="*",$C170&lt;400),"",IF(AND('201920 DATA'!BU170="*",$C170&gt;=400),"*",IF($C170&gt;=400,ROUND('201920 DATA'!BU170/$C170,2),"")))</f>
        <v>0.01</v>
      </c>
      <c r="AW170" s="289">
        <f>IF(OR($C170="*",$C170&lt;400),"",IF(AND('201920 DATA'!BV170="*",$C170&gt;=400),"*",IF($C170&gt;=400,ROUND('201920 DATA'!BV170/$C170,2),"")))</f>
        <v>0</v>
      </c>
      <c r="AX170" s="289">
        <f>IF(OR($C170="*",$C170&lt;400),"",IF(AND('201920 DATA'!BW170="*",$C170&gt;=400),"*",IF($C170&gt;=400,ROUND('201920 DATA'!BW170/$C170,2),"")))</f>
        <v>0.01</v>
      </c>
      <c r="AZ170" s="365">
        <v>2405</v>
      </c>
    </row>
    <row r="171" spans="1:52" x14ac:dyDescent="0.2">
      <c r="A171" s="373" t="s">
        <v>29</v>
      </c>
      <c r="B171" s="287">
        <f>'201920 DATA'!B171</f>
        <v>3660</v>
      </c>
      <c r="C171" s="288">
        <f>'201920 DATA'!C171</f>
        <v>3660</v>
      </c>
      <c r="D171" s="293">
        <f>'201920 DATA'!FQ171</f>
        <v>2785</v>
      </c>
      <c r="F171" s="313">
        <f t="shared" si="4"/>
        <v>0.35</v>
      </c>
      <c r="G171" s="295">
        <f t="shared" si="5"/>
        <v>1</v>
      </c>
      <c r="H171" s="289">
        <f>IF(OR($C171="*",$C171&lt;400),"",IF(AND('201920 DATA'!F171="*",$C171&gt;=400),"*",IF($C171&gt;=400,ROUND('201920 DATA'!F171/$C171,2),"")))</f>
        <v>0</v>
      </c>
      <c r="I171" s="296">
        <f>IF(OR($B171="*",$B171&lt;400),"",IF(AND('201920 DATA'!Y171="*",$B171&gt;=400),"*",IF($B171&gt;=400,ROUND('201920 DATA'!Y171/$B171,2),"")))</f>
        <v>0</v>
      </c>
      <c r="J171" s="296">
        <f>IF(OR($B171="*",$B171&lt;400),"",IF(AND('201920 DATA'!Z171="*",$B171&gt;=400),"*",IF($B171&gt;=400,ROUND('201920 DATA'!Z171/$B171,2),"")))</f>
        <v>0.05</v>
      </c>
      <c r="K171" s="296">
        <f>IF(OR($B171="*",$B171&lt;400),"",IF(AND('201920 DATA'!AA171="*",$B171&gt;=400),"*",IF($B171&gt;=400,ROUND('201920 DATA'!AA171/$B171,2),"")))</f>
        <v>0.16</v>
      </c>
      <c r="L171" s="296">
        <f>IF(OR($B171="*",$B171&lt;400),"",IF(AND('201920 DATA'!AB171="*",$B171&gt;=400),"*",IF($B171&gt;=400,ROUND('201920 DATA'!AB171/$B171,2),"")))</f>
        <v>0.32</v>
      </c>
      <c r="M171" s="296">
        <f>IF(OR($B171="*",$B171&lt;400),"",IF(AND('201920 DATA'!AC171="*",$B171&gt;=400),"*",IF($B171&gt;=400,ROUND('201920 DATA'!AC171/$B171,2),"")))</f>
        <v>0.28999999999999998</v>
      </c>
      <c r="N171" s="296">
        <f>IF(OR($B171="*",$B171&lt;400),"",IF(AND('201920 DATA'!AD171="*",$B171&gt;=400),"*",IF($B171&gt;=400,ROUND('201920 DATA'!AD171/$B171,2),"")))</f>
        <v>0.17</v>
      </c>
      <c r="O171" s="296">
        <f>IF(OR($B171="*",$B171&lt;400),"",IF(AND('201920 DATA'!AE171="*",$B171&gt;=400),"*",IF($B171&gt;=400,ROUND('201920 DATA'!AE171/$B171,2),"")))</f>
        <v>0.01</v>
      </c>
      <c r="P171" s="297"/>
      <c r="Q171" s="296">
        <f>IF(OR($B171="*",$B171&lt;400),"",IF(AND('201920 DATA'!FO171="*",$B171&gt;=400),"*",IF($B171&gt;=400,ROUND('201920 DATA'!FO171/$B171,2),"")))</f>
        <v>0.98</v>
      </c>
      <c r="R171" s="289">
        <f>IF(OR($C171="*",$C171&lt;400),"",IF(AND('201920 DATA'!F171="*",$C171&gt;=400),"*",IF($C171&gt;=400,ROUND('201920 DATA'!F171/$C171,2),"")))</f>
        <v>0</v>
      </c>
      <c r="S171" s="289">
        <f>IF(OR($C171="*",$C171&lt;400),"",IF(AND('201920 DATA'!G171="*",$C171&gt;=400),"*",IF($C171&gt;=400,ROUND('201920 DATA'!G171/$C171,2),"")))</f>
        <v>0</v>
      </c>
      <c r="T171" s="289">
        <f>IF(OR($C171="*",$C171&lt;400),"",IF(AND('201920 DATA'!H171="*",$C171&gt;=400),"*",IF($C171&gt;=400,ROUND('201920 DATA'!H171/$C171,2),"")))</f>
        <v>1</v>
      </c>
      <c r="U171" s="289">
        <f>IF(OR($C171="*",$C171&lt;400),"",IF(AND('201920 DATA'!FP171="*",$C171&gt;=400),"*",IF($C171&gt;=400,ROUND('201920 DATA'!FP171/$C171,2),"")))</f>
        <v>0</v>
      </c>
      <c r="V171" s="312">
        <f>IF(OR($D171="*",$D171&lt;400),"",IF(AND('201920 DATA'!M171="*",$D171&gt;=400),"*",IF($D171&gt;=400,ROUND('201920 DATA'!M171/$D171,2),"")))</f>
        <v>0.01</v>
      </c>
      <c r="W171" s="312">
        <f>IF(OR($D171="*",$D171&lt;400),"",IF(AND('201920 DATA'!N171="*",$D171&gt;=400),"*",IF($D171&gt;=400,ROUND('201920 DATA'!N171/$D171,2),"")))</f>
        <v>0.44</v>
      </c>
      <c r="X171" s="312">
        <f>IF(OR($D171="*",$D171&lt;400),"",IF(AND('201920 DATA'!O171="*",$D171&gt;=400),"*",IF($D171&gt;=400,ROUND('201920 DATA'!O171/$D171,2),"")))</f>
        <v>0.24</v>
      </c>
      <c r="Y171" s="312">
        <f>IF(OR($D171="*",$D171&lt;400),"",IF(AND('201920 DATA'!P171="*",$D171&gt;=400),"*",IF($D171&gt;=400,ROUND('201920 DATA'!P171/$D171,2),"")))</f>
        <v>0.12</v>
      </c>
      <c r="Z171" s="312">
        <f>IF(OR($D171="*",$D171&lt;400),"",IF(AND('201920 DATA'!Q171="*",$D171&gt;=400),"*",IF($D171&gt;=400,ROUND('201920 DATA'!Q171/$D171,2),"")))</f>
        <v>0.1</v>
      </c>
      <c r="AA171" s="312">
        <f>IF(OR($D171="*",$D171&lt;400),"",IF(AND('201920 DATA'!R171="*",$D171&gt;=400),"*",IF($D171&gt;=400,ROUND('201920 DATA'!R171/$D171,2),"")))</f>
        <v>0.03</v>
      </c>
      <c r="AB171" s="312">
        <f>IF(OR($D171="*",$D171&lt;400),"",IF(AND('201920 DATA'!S171="*",$D171&gt;=400),"*",IF($D171&gt;=400,ROUND('201920 DATA'!S171/$D171,2),"")))</f>
        <v>0.02</v>
      </c>
      <c r="AC171" s="312">
        <f>IF(OR($D171="*",$D171&lt;400),"",IF(AND('201920 DATA'!T171="*",$D171&gt;=400),"*",IF($D171&gt;=400,ROUND('201920 DATA'!T171/$D171,2),"")))</f>
        <v>0.02</v>
      </c>
      <c r="AD171" s="289">
        <f>IF(OR($C171="*",$C171&lt;400),"",IF(AND('201920 DATA'!BC171="*",$C171&gt;=400),"*",IF($C171&gt;=400,ROUND('201920 DATA'!BC171/$C171,2),"")))</f>
        <v>0</v>
      </c>
      <c r="AE171" s="289">
        <f>IF(OR($C171="*",$C171&lt;400),"",IF(AND('201920 DATA'!BD171="*",$C171&gt;=400),"*",IF($C171&gt;=400,ROUND('201920 DATA'!BD171/$C171,2),"")))</f>
        <v>0.03</v>
      </c>
      <c r="AF171" s="289">
        <f>IF(OR($C171="*",$C171&lt;400),"",IF(AND('201920 DATA'!BE171="*",$C171&gt;=400),"*",IF($C171&gt;=400,ROUND('201920 DATA'!BE171/$C171,2),"")))</f>
        <v>0</v>
      </c>
      <c r="AG171" s="289" t="str">
        <f>IF(OR($C171="*",$C171&lt;400),"",IF(AND('201920 DATA'!BF171="*",$C171&gt;=400),"*",IF($C171&gt;=400,ROUND('201920 DATA'!BF171/$C171,2),"")))</f>
        <v>*</v>
      </c>
      <c r="AH171" s="289">
        <f>IF(OR($C171="*",$C171&lt;400),"",IF(AND('201920 DATA'!BG171="*",$C171&gt;=400),"*",IF($C171&gt;=400,ROUND('201920 DATA'!BG171/$C171,2),"")))</f>
        <v>0</v>
      </c>
      <c r="AI171" s="289">
        <f>IF(OR($C171="*",$C171&lt;400),"",IF(AND('201920 DATA'!BH171="*",$C171&gt;=400),"*",IF($C171&gt;=400,ROUND('201920 DATA'!BH171/$C171,2),"")))</f>
        <v>0.02</v>
      </c>
      <c r="AJ171" s="289">
        <f>IF(OR($C171="*",$C171&lt;400),"",IF(AND('201920 DATA'!BI171="*",$C171&gt;=400),"*",IF($C171&gt;=400,ROUND('201920 DATA'!BI171/$C171,2),"")))</f>
        <v>0.02</v>
      </c>
      <c r="AK171" s="289">
        <f>IF(OR($C171="*",$C171&lt;400),"",IF(AND('201920 DATA'!BJ171="*",$C171&gt;=400),"*",IF($C171&gt;=400,ROUND('201920 DATA'!BJ171/$C171,2),"")))</f>
        <v>0</v>
      </c>
      <c r="AL171" s="289">
        <f>IF(OR($C171="*",$C171&lt;400),"",IF(AND('201920 DATA'!BK171="*",$C171&gt;=400),"*",IF($C171&gt;=400,ROUND('201920 DATA'!BK171/$C171,2),"")))</f>
        <v>0</v>
      </c>
      <c r="AM171" s="289">
        <f>IF(OR($C171="*",$C171&lt;400),"",IF(AND('201920 DATA'!BL171="*",$C171&gt;=400),"*",IF($C171&gt;=400,ROUND('201920 DATA'!BL171/$C171,2),"")))</f>
        <v>0</v>
      </c>
      <c r="AN171" s="289">
        <f>IF(OR($C171="*",$C171&lt;400),"",IF(AND('201920 DATA'!BM171="*",$C171&gt;=400),"*",IF($C171&gt;=400,ROUND('201920 DATA'!BM171/$C171,2),"")))</f>
        <v>0.14000000000000001</v>
      </c>
      <c r="AO171" s="289">
        <f>IF(OR($C171="*",$C171&lt;400),"",IF(AND('201920 DATA'!BN171="*",$C171&gt;=400),"*",IF($C171&gt;=400,ROUND('201920 DATA'!BN171/$C171,2),"")))</f>
        <v>0.02</v>
      </c>
      <c r="AP171" s="289">
        <f>IF(OR($C171="*",$C171&lt;400),"",IF(AND('201920 DATA'!BO171="*",$C171&gt;=400),"*",IF($C171&gt;=400,ROUND('201920 DATA'!BO171/$C171,2),"")))</f>
        <v>0.54</v>
      </c>
      <c r="AQ171" s="289">
        <f>IF(OR($C171="*",$C171&lt;400),"",IF(AND('201920 DATA'!BP171="*",$C171&gt;=400),"*",IF($C171&gt;=400,ROUND('201920 DATA'!BP171/$C171,2),"")))</f>
        <v>0.16</v>
      </c>
      <c r="AR171" s="289">
        <f>IF(OR($C171="*",$C171&lt;400),"",IF(AND('201920 DATA'!BQ171="*",$C171&gt;=400),"*",IF($C171&gt;=400,ROUND('201920 DATA'!BQ171/$C171,2),"")))</f>
        <v>0</v>
      </c>
      <c r="AS171" s="289">
        <f>IF(OR($C171="*",$C171&lt;400),"",IF(AND('201920 DATA'!BR171="*",$C171&gt;=400),"*",IF($C171&gt;=400,ROUND('201920 DATA'!BR171/$C171,2),"")))</f>
        <v>0</v>
      </c>
      <c r="AT171" s="289" t="str">
        <f>IF(OR($C171="*",$C171&lt;400),"",IF(AND('201920 DATA'!BS171="*",$C171&gt;=400),"*",IF($C171&gt;=400,ROUND('201920 DATA'!BS171/$C171,2),"")))</f>
        <v>*</v>
      </c>
      <c r="AU171" s="289">
        <f>IF(OR($C171="*",$C171&lt;400),"",IF(AND('201920 DATA'!BT171="*",$C171&gt;=400),"*",IF($C171&gt;=400,ROUND('201920 DATA'!BT171/$C171,2),"")))</f>
        <v>0.03</v>
      </c>
      <c r="AV171" s="289">
        <f>IF(OR($C171="*",$C171&lt;400),"",IF(AND('201920 DATA'!BU171="*",$C171&gt;=400),"*",IF($C171&gt;=400,ROUND('201920 DATA'!BU171/$C171,2),"")))</f>
        <v>0.02</v>
      </c>
      <c r="AW171" s="289">
        <f>IF(OR($C171="*",$C171&lt;400),"",IF(AND('201920 DATA'!BV171="*",$C171&gt;=400),"*",IF($C171&gt;=400,ROUND('201920 DATA'!BV171/$C171,2),"")))</f>
        <v>0</v>
      </c>
      <c r="AX171" s="289">
        <f>IF(OR($C171="*",$C171&lt;400),"",IF(AND('201920 DATA'!BW171="*",$C171&gt;=400),"*",IF($C171&gt;=400,ROUND('201920 DATA'!BW171/$C171,2),"")))</f>
        <v>0.01</v>
      </c>
      <c r="AZ171" s="365">
        <v>2385</v>
      </c>
    </row>
    <row r="172" spans="1:52" x14ac:dyDescent="0.2">
      <c r="A172" s="373" t="s">
        <v>30</v>
      </c>
      <c r="B172" s="287">
        <f>'201920 DATA'!B172</f>
        <v>805</v>
      </c>
      <c r="C172" s="288">
        <f>'201920 DATA'!C172</f>
        <v>805</v>
      </c>
      <c r="D172" s="293">
        <f>'201920 DATA'!FQ172</f>
        <v>805</v>
      </c>
      <c r="F172" s="313">
        <f t="shared" si="4"/>
        <v>-0.2</v>
      </c>
      <c r="G172" s="295">
        <f t="shared" si="5"/>
        <v>1</v>
      </c>
      <c r="H172" s="289">
        <f>IF(OR($C172="*",$C172&lt;400),"",IF(AND('201920 DATA'!F172="*",$C172&gt;=400),"*",IF($C172&gt;=400,ROUND('201920 DATA'!F172/$C172,2),"")))</f>
        <v>0</v>
      </c>
      <c r="I172" s="296">
        <f>IF(OR($B172="*",$B172&lt;400),"",IF(AND('201920 DATA'!Y172="*",$B172&gt;=400),"*",IF($B172&gt;=400,ROUND('201920 DATA'!Y172/$B172,2),"")))</f>
        <v>0</v>
      </c>
      <c r="J172" s="296">
        <f>IF(OR($B172="*",$B172&lt;400),"",IF(AND('201920 DATA'!Z172="*",$B172&gt;=400),"*",IF($B172&gt;=400,ROUND('201920 DATA'!Z172/$B172,2),"")))</f>
        <v>0.12</v>
      </c>
      <c r="K172" s="296">
        <f>IF(OR($B172="*",$B172&lt;400),"",IF(AND('201920 DATA'!AA172="*",$B172&gt;=400),"*",IF($B172&gt;=400,ROUND('201920 DATA'!AA172/$B172,2),"")))</f>
        <v>0.31</v>
      </c>
      <c r="L172" s="296">
        <f>IF(OR($B172="*",$B172&lt;400),"",IF(AND('201920 DATA'!AB172="*",$B172&gt;=400),"*",IF($B172&gt;=400,ROUND('201920 DATA'!AB172/$B172,2),"")))</f>
        <v>0.32</v>
      </c>
      <c r="M172" s="296">
        <f>IF(OR($B172="*",$B172&lt;400),"",IF(AND('201920 DATA'!AC172="*",$B172&gt;=400),"*",IF($B172&gt;=400,ROUND('201920 DATA'!AC172/$B172,2),"")))</f>
        <v>0.2</v>
      </c>
      <c r="N172" s="296">
        <f>IF(OR($B172="*",$B172&lt;400),"",IF(AND('201920 DATA'!AD172="*",$B172&gt;=400),"*",IF($B172&gt;=400,ROUND('201920 DATA'!AD172/$B172,2),"")))</f>
        <v>0.05</v>
      </c>
      <c r="O172" s="296">
        <f>IF(OR($B172="*",$B172&lt;400),"",IF(AND('201920 DATA'!AE172="*",$B172&gt;=400),"*",IF($B172&gt;=400,ROUND('201920 DATA'!AE172/$B172,2),"")))</f>
        <v>0</v>
      </c>
      <c r="P172" s="297"/>
      <c r="Q172" s="296">
        <f>IF(OR($B172="*",$B172&lt;400),"",IF(AND('201920 DATA'!FO172="*",$B172&gt;=400),"*",IF($B172&gt;=400,ROUND('201920 DATA'!FO172/$B172,2),"")))</f>
        <v>0.98</v>
      </c>
      <c r="R172" s="289">
        <f>IF(OR($C172="*",$C172&lt;400),"",IF(AND('201920 DATA'!F172="*",$C172&gt;=400),"*",IF($C172&gt;=400,ROUND('201920 DATA'!F172/$C172,2),"")))</f>
        <v>0</v>
      </c>
      <c r="S172" s="289">
        <f>IF(OR($C172="*",$C172&lt;400),"",IF(AND('201920 DATA'!G172="*",$C172&gt;=400),"*",IF($C172&gt;=400,ROUND('201920 DATA'!G172/$C172,2),"")))</f>
        <v>0</v>
      </c>
      <c r="T172" s="289">
        <f>IF(OR($C172="*",$C172&lt;400),"",IF(AND('201920 DATA'!H172="*",$C172&gt;=400),"*",IF($C172&gt;=400,ROUND('201920 DATA'!H172/$C172,2),"")))</f>
        <v>1</v>
      </c>
      <c r="U172" s="289">
        <f>IF(OR($C172="*",$C172&lt;400),"",IF(AND('201920 DATA'!FP172="*",$C172&gt;=400),"*",IF($C172&gt;=400,ROUND('201920 DATA'!FP172/$C172,2),"")))</f>
        <v>0</v>
      </c>
      <c r="V172" s="312">
        <f>IF(OR($D172="*",$D172&lt;400),"",IF(AND('201920 DATA'!M172="*",$D172&gt;=400),"*",IF($D172&gt;=400,ROUND('201920 DATA'!M172/$D172,2),"")))</f>
        <v>0.06</v>
      </c>
      <c r="W172" s="312">
        <f>IF(OR($D172="*",$D172&lt;400),"",IF(AND('201920 DATA'!N172="*",$D172&gt;=400),"*",IF($D172&gt;=400,ROUND('201920 DATA'!N172/$D172,2),"")))</f>
        <v>0.32</v>
      </c>
      <c r="X172" s="312">
        <f>IF(OR($D172="*",$D172&lt;400),"",IF(AND('201920 DATA'!O172="*",$D172&gt;=400),"*",IF($D172&gt;=400,ROUND('201920 DATA'!O172/$D172,2),"")))</f>
        <v>0.25</v>
      </c>
      <c r="Y172" s="312">
        <f>IF(OR($D172="*",$D172&lt;400),"",IF(AND('201920 DATA'!P172="*",$D172&gt;=400),"*",IF($D172&gt;=400,ROUND('201920 DATA'!P172/$D172,2),"")))</f>
        <v>0.2</v>
      </c>
      <c r="Z172" s="312">
        <f>IF(OR($D172="*",$D172&lt;400),"",IF(AND('201920 DATA'!Q172="*",$D172&gt;=400),"*",IF($D172&gt;=400,ROUND('201920 DATA'!Q172/$D172,2),"")))</f>
        <v>0.18</v>
      </c>
      <c r="AA172" s="312">
        <f>IF(OR($D172="*",$D172&lt;400),"",IF(AND('201920 DATA'!R172="*",$D172&gt;=400),"*",IF($D172&gt;=400,ROUND('201920 DATA'!R172/$D172,2),"")))</f>
        <v>0.03</v>
      </c>
      <c r="AB172" s="312" t="str">
        <f>IF(OR($D172="*",$D172&lt;400),"",IF(AND('201920 DATA'!S172="*",$D172&gt;=400),"*",IF($D172&gt;=400,ROUND('201920 DATA'!S172/$D172,2),"")))</f>
        <v>*</v>
      </c>
      <c r="AC172" s="312" t="str">
        <f>IF(OR($D172="*",$D172&lt;400),"",IF(AND('201920 DATA'!T172="*",$D172&gt;=400),"*",IF($D172&gt;=400,ROUND('201920 DATA'!T172/$D172,2),"")))</f>
        <v>*</v>
      </c>
      <c r="AD172" s="289">
        <f>IF(OR($C172="*",$C172&lt;400),"",IF(AND('201920 DATA'!BC172="*",$C172&gt;=400),"*",IF($C172&gt;=400,ROUND('201920 DATA'!BC172/$C172,2),"")))</f>
        <v>0.01</v>
      </c>
      <c r="AE172" s="289">
        <f>IF(OR($C172="*",$C172&lt;400),"",IF(AND('201920 DATA'!BD172="*",$C172&gt;=400),"*",IF($C172&gt;=400,ROUND('201920 DATA'!BD172/$C172,2),"")))</f>
        <v>0.06</v>
      </c>
      <c r="AF172" s="289" t="str">
        <f>IF(OR($C172="*",$C172&lt;400),"",IF(AND('201920 DATA'!BE172="*",$C172&gt;=400),"*",IF($C172&gt;=400,ROUND('201920 DATA'!BE172/$C172,2),"")))</f>
        <v>*</v>
      </c>
      <c r="AG172" s="289" t="str">
        <f>IF(OR($C172="*",$C172&lt;400),"",IF(AND('201920 DATA'!BF172="*",$C172&gt;=400),"*",IF($C172&gt;=400,ROUND('201920 DATA'!BF172/$C172,2),"")))</f>
        <v>*</v>
      </c>
      <c r="AH172" s="289">
        <f>IF(OR($C172="*",$C172&lt;400),"",IF(AND('201920 DATA'!BG172="*",$C172&gt;=400),"*",IF($C172&gt;=400,ROUND('201920 DATA'!BG172/$C172,2),"")))</f>
        <v>0</v>
      </c>
      <c r="AI172" s="289" t="str">
        <f>IF(OR($C172="*",$C172&lt;400),"",IF(AND('201920 DATA'!BH172="*",$C172&gt;=400),"*",IF($C172&gt;=400,ROUND('201920 DATA'!BH172/$C172,2),"")))</f>
        <v>*</v>
      </c>
      <c r="AJ172" s="289">
        <f>IF(OR($C172="*",$C172&lt;400),"",IF(AND('201920 DATA'!BI172="*",$C172&gt;=400),"*",IF($C172&gt;=400,ROUND('201920 DATA'!BI172/$C172,2),"")))</f>
        <v>0</v>
      </c>
      <c r="AK172" s="289">
        <f>IF(OR($C172="*",$C172&lt;400),"",IF(AND('201920 DATA'!BJ172="*",$C172&gt;=400),"*",IF($C172&gt;=400,ROUND('201920 DATA'!BJ172/$C172,2),"")))</f>
        <v>0</v>
      </c>
      <c r="AL172" s="289" t="str">
        <f>IF(OR($C172="*",$C172&lt;400),"",IF(AND('201920 DATA'!BK172="*",$C172&gt;=400),"*",IF($C172&gt;=400,ROUND('201920 DATA'!BK172/$C172,2),"")))</f>
        <v>*</v>
      </c>
      <c r="AM172" s="289">
        <f>IF(OR($C172="*",$C172&lt;400),"",IF(AND('201920 DATA'!BL172="*",$C172&gt;=400),"*",IF($C172&gt;=400,ROUND('201920 DATA'!BL172/$C172,2),"")))</f>
        <v>0</v>
      </c>
      <c r="AN172" s="289">
        <f>IF(OR($C172="*",$C172&lt;400),"",IF(AND('201920 DATA'!BM172="*",$C172&gt;=400),"*",IF($C172&gt;=400,ROUND('201920 DATA'!BM172/$C172,2),"")))</f>
        <v>0.34</v>
      </c>
      <c r="AO172" s="289" t="str">
        <f>IF(OR($C172="*",$C172&lt;400),"",IF(AND('201920 DATA'!BN172="*",$C172&gt;=400),"*",IF($C172&gt;=400,ROUND('201920 DATA'!BN172/$C172,2),"")))</f>
        <v>*</v>
      </c>
      <c r="AP172" s="289">
        <f>IF(OR($C172="*",$C172&lt;400),"",IF(AND('201920 DATA'!BO172="*",$C172&gt;=400),"*",IF($C172&gt;=400,ROUND('201920 DATA'!BO172/$C172,2),"")))</f>
        <v>0.16</v>
      </c>
      <c r="AQ172" s="289">
        <f>IF(OR($C172="*",$C172&lt;400),"",IF(AND('201920 DATA'!BP172="*",$C172&gt;=400),"*",IF($C172&gt;=400,ROUND('201920 DATA'!BP172/$C172,2),"")))</f>
        <v>0.26</v>
      </c>
      <c r="AR172" s="289" t="str">
        <f>IF(OR($C172="*",$C172&lt;400),"",IF(AND('201920 DATA'!BQ172="*",$C172&gt;=400),"*",IF($C172&gt;=400,ROUND('201920 DATA'!BQ172/$C172,2),"")))</f>
        <v>*</v>
      </c>
      <c r="AS172" s="289">
        <f>IF(OR($C172="*",$C172&lt;400),"",IF(AND('201920 DATA'!BR172="*",$C172&gt;=400),"*",IF($C172&gt;=400,ROUND('201920 DATA'!BR172/$C172,2),"")))</f>
        <v>0</v>
      </c>
      <c r="AT172" s="289" t="str">
        <f>IF(OR($C172="*",$C172&lt;400),"",IF(AND('201920 DATA'!BS172="*",$C172&gt;=400),"*",IF($C172&gt;=400,ROUND('201920 DATA'!BS172/$C172,2),"")))</f>
        <v>*</v>
      </c>
      <c r="AU172" s="289">
        <f>IF(OR($C172="*",$C172&lt;400),"",IF(AND('201920 DATA'!BT172="*",$C172&gt;=400),"*",IF($C172&gt;=400,ROUND('201920 DATA'!BT172/$C172,2),"")))</f>
        <v>0.11</v>
      </c>
      <c r="AV172" s="289">
        <f>IF(OR($C172="*",$C172&lt;400),"",IF(AND('201920 DATA'!BU172="*",$C172&gt;=400),"*",IF($C172&gt;=400,ROUND('201920 DATA'!BU172/$C172,2),"")))</f>
        <v>0.01</v>
      </c>
      <c r="AW172" s="289">
        <f>IF(OR($C172="*",$C172&lt;400),"",IF(AND('201920 DATA'!BV172="*",$C172&gt;=400),"*",IF($C172&gt;=400,ROUND('201920 DATA'!BV172/$C172,2),"")))</f>
        <v>0</v>
      </c>
      <c r="AX172" s="289">
        <f>IF(OR($C172="*",$C172&lt;400),"",IF(AND('201920 DATA'!BW172="*",$C172&gt;=400),"*",IF($C172&gt;=400,ROUND('201920 DATA'!BW172/$C172,2),"")))</f>
        <v>0.03</v>
      </c>
      <c r="AZ172" s="365">
        <v>970</v>
      </c>
    </row>
    <row r="173" spans="1:52" x14ac:dyDescent="0.2">
      <c r="A173" s="373" t="s">
        <v>1215</v>
      </c>
      <c r="B173" s="287">
        <f>'201920 DATA'!B173</f>
        <v>1050</v>
      </c>
      <c r="C173" s="288">
        <f>'201920 DATA'!C173</f>
        <v>1050</v>
      </c>
      <c r="D173" s="293">
        <f>'201920 DATA'!FQ173</f>
        <v>1045</v>
      </c>
      <c r="F173" s="313">
        <f t="shared" si="4"/>
        <v>-0.4</v>
      </c>
      <c r="G173" s="295">
        <f t="shared" si="5"/>
        <v>1</v>
      </c>
      <c r="H173" s="289">
        <f>IF(OR($C173="*",$C173&lt;400),"",IF(AND('201920 DATA'!F173="*",$C173&gt;=400),"*",IF($C173&gt;=400,ROUND('201920 DATA'!F173/$C173,2),"")))</f>
        <v>0</v>
      </c>
      <c r="I173" s="296">
        <f>IF(OR($B173="*",$B173&lt;400),"",IF(AND('201920 DATA'!Y173="*",$B173&gt;=400),"*",IF($B173&gt;=400,ROUND('201920 DATA'!Y173/$B173,2),"")))</f>
        <v>0</v>
      </c>
      <c r="J173" s="296">
        <f>IF(OR($B173="*",$B173&lt;400),"",IF(AND('201920 DATA'!Z173="*",$B173&gt;=400),"*",IF($B173&gt;=400,ROUND('201920 DATA'!Z173/$B173,2),"")))</f>
        <v>0.11</v>
      </c>
      <c r="K173" s="296">
        <f>IF(OR($B173="*",$B173&lt;400),"",IF(AND('201920 DATA'!AA173="*",$B173&gt;=400),"*",IF($B173&gt;=400,ROUND('201920 DATA'!AA173/$B173,2),"")))</f>
        <v>0.22</v>
      </c>
      <c r="L173" s="296">
        <f>IF(OR($B173="*",$B173&lt;400),"",IF(AND('201920 DATA'!AB173="*",$B173&gt;=400),"*",IF($B173&gt;=400,ROUND('201920 DATA'!AB173/$B173,2),"")))</f>
        <v>0.3</v>
      </c>
      <c r="M173" s="296">
        <f>IF(OR($B173="*",$B173&lt;400),"",IF(AND('201920 DATA'!AC173="*",$B173&gt;=400),"*",IF($B173&gt;=400,ROUND('201920 DATA'!AC173/$B173,2),"")))</f>
        <v>0.27</v>
      </c>
      <c r="N173" s="296">
        <f>IF(OR($B173="*",$B173&lt;400),"",IF(AND('201920 DATA'!AD173="*",$B173&gt;=400),"*",IF($B173&gt;=400,ROUND('201920 DATA'!AD173/$B173,2),"")))</f>
        <v>0.1</v>
      </c>
      <c r="O173" s="296" t="str">
        <f>IF(OR($B173="*",$B173&lt;400),"",IF(AND('201920 DATA'!AE173="*",$B173&gt;=400),"*",IF($B173&gt;=400,ROUND('201920 DATA'!AE173/$B173,2),"")))</f>
        <v>*</v>
      </c>
      <c r="P173" s="297"/>
      <c r="Q173" s="296">
        <f>IF(OR($B173="*",$B173&lt;400),"",IF(AND('201920 DATA'!FO173="*",$B173&gt;=400),"*",IF($B173&gt;=400,ROUND('201920 DATA'!FO173/$B173,2),"")))</f>
        <v>0.96</v>
      </c>
      <c r="R173" s="289">
        <f>IF(OR($C173="*",$C173&lt;400),"",IF(AND('201920 DATA'!F173="*",$C173&gt;=400),"*",IF($C173&gt;=400,ROUND('201920 DATA'!F173/$C173,2),"")))</f>
        <v>0</v>
      </c>
      <c r="S173" s="289">
        <f>IF(OR($C173="*",$C173&lt;400),"",IF(AND('201920 DATA'!G173="*",$C173&gt;=400),"*",IF($C173&gt;=400,ROUND('201920 DATA'!G173/$C173,2),"")))</f>
        <v>0</v>
      </c>
      <c r="T173" s="289">
        <f>IF(OR($C173="*",$C173&lt;400),"",IF(AND('201920 DATA'!H173="*",$C173&gt;=400),"*",IF($C173&gt;=400,ROUND('201920 DATA'!H173/$C173,2),"")))</f>
        <v>1</v>
      </c>
      <c r="U173" s="289">
        <f>IF(OR($C173="*",$C173&lt;400),"",IF(AND('201920 DATA'!FP173="*",$C173&gt;=400),"*",IF($C173&gt;=400,ROUND('201920 DATA'!FP173/$C173,2),"")))</f>
        <v>0</v>
      </c>
      <c r="V173" s="312">
        <f>IF(OR($D173="*",$D173&lt;400),"",IF(AND('201920 DATA'!M173="*",$D173&gt;=400),"*",IF($D173&gt;=400,ROUND('201920 DATA'!M173/$D173,2),"")))</f>
        <v>0.06</v>
      </c>
      <c r="W173" s="312">
        <f>IF(OR($D173="*",$D173&lt;400),"",IF(AND('201920 DATA'!N173="*",$D173&gt;=400),"*",IF($D173&gt;=400,ROUND('201920 DATA'!N173/$D173,2),"")))</f>
        <v>0.21</v>
      </c>
      <c r="X173" s="312">
        <f>IF(OR($D173="*",$D173&lt;400),"",IF(AND('201920 DATA'!O173="*",$D173&gt;=400),"*",IF($D173&gt;=400,ROUND('201920 DATA'!O173/$D173,2),"")))</f>
        <v>0.28999999999999998</v>
      </c>
      <c r="Y173" s="312">
        <f>IF(OR($D173="*",$D173&lt;400),"",IF(AND('201920 DATA'!P173="*",$D173&gt;=400),"*",IF($D173&gt;=400,ROUND('201920 DATA'!P173/$D173,2),"")))</f>
        <v>0.23</v>
      </c>
      <c r="Z173" s="312">
        <f>IF(OR($D173="*",$D173&lt;400),"",IF(AND('201920 DATA'!Q173="*",$D173&gt;=400),"*",IF($D173&gt;=400,ROUND('201920 DATA'!Q173/$D173,2),"")))</f>
        <v>0.21</v>
      </c>
      <c r="AA173" s="312">
        <f>IF(OR($D173="*",$D173&lt;400),"",IF(AND('201920 DATA'!R173="*",$D173&gt;=400),"*",IF($D173&gt;=400,ROUND('201920 DATA'!R173/$D173,2),"")))</f>
        <v>0.03</v>
      </c>
      <c r="AB173" s="312">
        <f>IF(OR($D173="*",$D173&lt;400),"",IF(AND('201920 DATA'!S173="*",$D173&gt;=400),"*",IF($D173&gt;=400,ROUND('201920 DATA'!S173/$D173,2),"")))</f>
        <v>0.02</v>
      </c>
      <c r="AC173" s="312">
        <f>IF(OR($D173="*",$D173&lt;400),"",IF(AND('201920 DATA'!T173="*",$D173&gt;=400),"*",IF($D173&gt;=400,ROUND('201920 DATA'!T173/$D173,2),"")))</f>
        <v>0.01</v>
      </c>
      <c r="AD173" s="289">
        <f>IF(OR($C173="*",$C173&lt;400),"",IF(AND('201920 DATA'!BC173="*",$C173&gt;=400),"*",IF($C173&gt;=400,ROUND('201920 DATA'!BC173/$C173,2),"")))</f>
        <v>0.01</v>
      </c>
      <c r="AE173" s="289">
        <f>IF(OR($C173="*",$C173&lt;400),"",IF(AND('201920 DATA'!BD173="*",$C173&gt;=400),"*",IF($C173&gt;=400,ROUND('201920 DATA'!BD173/$C173,2),"")))</f>
        <v>0.01</v>
      </c>
      <c r="AF173" s="289" t="str">
        <f>IF(OR($C173="*",$C173&lt;400),"",IF(AND('201920 DATA'!BE173="*",$C173&gt;=400),"*",IF($C173&gt;=400,ROUND('201920 DATA'!BE173/$C173,2),"")))</f>
        <v>*</v>
      </c>
      <c r="AG173" s="289">
        <f>IF(OR($C173="*",$C173&lt;400),"",IF(AND('201920 DATA'!BF173="*",$C173&gt;=400),"*",IF($C173&gt;=400,ROUND('201920 DATA'!BF173/$C173,2),"")))</f>
        <v>0</v>
      </c>
      <c r="AH173" s="289">
        <f>IF(OR($C173="*",$C173&lt;400),"",IF(AND('201920 DATA'!BG173="*",$C173&gt;=400),"*",IF($C173&gt;=400,ROUND('201920 DATA'!BG173/$C173,2),"")))</f>
        <v>0</v>
      </c>
      <c r="AI173" s="289">
        <f>IF(OR($C173="*",$C173&lt;400),"",IF(AND('201920 DATA'!BH173="*",$C173&gt;=400),"*",IF($C173&gt;=400,ROUND('201920 DATA'!BH173/$C173,2),"")))</f>
        <v>0.02</v>
      </c>
      <c r="AJ173" s="289">
        <f>IF(OR($C173="*",$C173&lt;400),"",IF(AND('201920 DATA'!BI173="*",$C173&gt;=400),"*",IF($C173&gt;=400,ROUND('201920 DATA'!BI173/$C173,2),"")))</f>
        <v>0</v>
      </c>
      <c r="AK173" s="289">
        <f>IF(OR($C173="*",$C173&lt;400),"",IF(AND('201920 DATA'!BJ173="*",$C173&gt;=400),"*",IF($C173&gt;=400,ROUND('201920 DATA'!BJ173/$C173,2),"")))</f>
        <v>0</v>
      </c>
      <c r="AL173" s="289" t="str">
        <f>IF(OR($C173="*",$C173&lt;400),"",IF(AND('201920 DATA'!BK173="*",$C173&gt;=400),"*",IF($C173&gt;=400,ROUND('201920 DATA'!BK173/$C173,2),"")))</f>
        <v>*</v>
      </c>
      <c r="AM173" s="289" t="str">
        <f>IF(OR($C173="*",$C173&lt;400),"",IF(AND('201920 DATA'!BL173="*",$C173&gt;=400),"*",IF($C173&gt;=400,ROUND('201920 DATA'!BL173/$C173,2),"")))</f>
        <v>*</v>
      </c>
      <c r="AN173" s="289">
        <f>IF(OR($C173="*",$C173&lt;400),"",IF(AND('201920 DATA'!BM173="*",$C173&gt;=400),"*",IF($C173&gt;=400,ROUND('201920 DATA'!BM173/$C173,2),"")))</f>
        <v>0.18</v>
      </c>
      <c r="AO173" s="289">
        <f>IF(OR($C173="*",$C173&lt;400),"",IF(AND('201920 DATA'!BN173="*",$C173&gt;=400),"*",IF($C173&gt;=400,ROUND('201920 DATA'!BN173/$C173,2),"")))</f>
        <v>0.01</v>
      </c>
      <c r="AP173" s="289">
        <f>IF(OR($C173="*",$C173&lt;400),"",IF(AND('201920 DATA'!BO173="*",$C173&gt;=400),"*",IF($C173&gt;=400,ROUND('201920 DATA'!BO173/$C173,2),"")))</f>
        <v>0.47</v>
      </c>
      <c r="AQ173" s="289">
        <f>IF(OR($C173="*",$C173&lt;400),"",IF(AND('201920 DATA'!BP173="*",$C173&gt;=400),"*",IF($C173&gt;=400,ROUND('201920 DATA'!BP173/$C173,2),"")))</f>
        <v>0.19</v>
      </c>
      <c r="AR173" s="289">
        <f>IF(OR($C173="*",$C173&lt;400),"",IF(AND('201920 DATA'!BQ173="*",$C173&gt;=400),"*",IF($C173&gt;=400,ROUND('201920 DATA'!BQ173/$C173,2),"")))</f>
        <v>0</v>
      </c>
      <c r="AS173" s="289">
        <f>IF(OR($C173="*",$C173&lt;400),"",IF(AND('201920 DATA'!BR173="*",$C173&gt;=400),"*",IF($C173&gt;=400,ROUND('201920 DATA'!BR173/$C173,2),"")))</f>
        <v>0</v>
      </c>
      <c r="AT173" s="289" t="str">
        <f>IF(OR($C173="*",$C173&lt;400),"",IF(AND('201920 DATA'!BS173="*",$C173&gt;=400),"*",IF($C173&gt;=400,ROUND('201920 DATA'!BS173/$C173,2),"")))</f>
        <v>*</v>
      </c>
      <c r="AU173" s="289">
        <f>IF(OR($C173="*",$C173&lt;400),"",IF(AND('201920 DATA'!BT173="*",$C173&gt;=400),"*",IF($C173&gt;=400,ROUND('201920 DATA'!BT173/$C173,2),"")))</f>
        <v>0.05</v>
      </c>
      <c r="AV173" s="289">
        <f>IF(OR($C173="*",$C173&lt;400),"",IF(AND('201920 DATA'!BU173="*",$C173&gt;=400),"*",IF($C173&gt;=400,ROUND('201920 DATA'!BU173/$C173,2),"")))</f>
        <v>0.01</v>
      </c>
      <c r="AW173" s="289">
        <f>IF(OR($C173="*",$C173&lt;400),"",IF(AND('201920 DATA'!BV173="*",$C173&gt;=400),"*",IF($C173&gt;=400,ROUND('201920 DATA'!BV173/$C173,2),"")))</f>
        <v>0</v>
      </c>
      <c r="AX173" s="289">
        <f>IF(OR($C173="*",$C173&lt;400),"",IF(AND('201920 DATA'!BW173="*",$C173&gt;=400),"*",IF($C173&gt;=400,ROUND('201920 DATA'!BW173/$C173,2),"")))</f>
        <v>0.03</v>
      </c>
      <c r="AZ173" s="365">
        <v>1475</v>
      </c>
    </row>
    <row r="174" spans="1:52" x14ac:dyDescent="0.2">
      <c r="A174" s="373" t="s">
        <v>31</v>
      </c>
      <c r="B174" s="287">
        <f>'201920 DATA'!B174</f>
        <v>3375</v>
      </c>
      <c r="C174" s="288">
        <f>'201920 DATA'!C174</f>
        <v>3375</v>
      </c>
      <c r="D174" s="293">
        <f>'201920 DATA'!FQ174</f>
        <v>3340</v>
      </c>
      <c r="F174" s="313">
        <f t="shared" si="4"/>
        <v>0.04</v>
      </c>
      <c r="G174" s="295">
        <f t="shared" si="5"/>
        <v>1</v>
      </c>
      <c r="H174" s="289">
        <f>IF(OR($C174="*",$C174&lt;400),"",IF(AND('201920 DATA'!F174="*",$C174&gt;=400),"*",IF($C174&gt;=400,ROUND('201920 DATA'!F174/$C174,2),"")))</f>
        <v>0</v>
      </c>
      <c r="I174" s="296">
        <f>IF(OR($B174="*",$B174&lt;400),"",IF(AND('201920 DATA'!Y174="*",$B174&gt;=400),"*",IF($B174&gt;=400,ROUND('201920 DATA'!Y174/$B174,2),"")))</f>
        <v>0</v>
      </c>
      <c r="J174" s="296">
        <f>IF(OR($B174="*",$B174&lt;400),"",IF(AND('201920 DATA'!Z174="*",$B174&gt;=400),"*",IF($B174&gt;=400,ROUND('201920 DATA'!Z174/$B174,2),"")))</f>
        <v>0.06</v>
      </c>
      <c r="K174" s="296">
        <f>IF(OR($B174="*",$B174&lt;400),"",IF(AND('201920 DATA'!AA174="*",$B174&gt;=400),"*",IF($B174&gt;=400,ROUND('201920 DATA'!AA174/$B174,2),"")))</f>
        <v>0.15</v>
      </c>
      <c r="L174" s="296">
        <f>IF(OR($B174="*",$B174&lt;400),"",IF(AND('201920 DATA'!AB174="*",$B174&gt;=400),"*",IF($B174&gt;=400,ROUND('201920 DATA'!AB174/$B174,2),"")))</f>
        <v>0.24</v>
      </c>
      <c r="M174" s="296">
        <f>IF(OR($B174="*",$B174&lt;400),"",IF(AND('201920 DATA'!AC174="*",$B174&gt;=400),"*",IF($B174&gt;=400,ROUND('201920 DATA'!AC174/$B174,2),"")))</f>
        <v>0.32</v>
      </c>
      <c r="N174" s="296">
        <f>IF(OR($B174="*",$B174&lt;400),"",IF(AND('201920 DATA'!AD174="*",$B174&gt;=400),"*",IF($B174&gt;=400,ROUND('201920 DATA'!AD174/$B174,2),"")))</f>
        <v>0.21</v>
      </c>
      <c r="O174" s="296">
        <f>IF(OR($B174="*",$B174&lt;400),"",IF(AND('201920 DATA'!AE174="*",$B174&gt;=400),"*",IF($B174&gt;=400,ROUND('201920 DATA'!AE174/$B174,2),"")))</f>
        <v>0.01</v>
      </c>
      <c r="P174" s="297"/>
      <c r="Q174" s="296">
        <f>IF(OR($B174="*",$B174&lt;400),"",IF(AND('201920 DATA'!FO174="*",$B174&gt;=400),"*",IF($B174&gt;=400,ROUND('201920 DATA'!FO174/$B174,2),"")))</f>
        <v>0.99</v>
      </c>
      <c r="R174" s="289">
        <f>IF(OR($C174="*",$C174&lt;400),"",IF(AND('201920 DATA'!F174="*",$C174&gt;=400),"*",IF($C174&gt;=400,ROUND('201920 DATA'!F174/$C174,2),"")))</f>
        <v>0</v>
      </c>
      <c r="S174" s="289">
        <f>IF(OR($C174="*",$C174&lt;400),"",IF(AND('201920 DATA'!G174="*",$C174&gt;=400),"*",IF($C174&gt;=400,ROUND('201920 DATA'!G174/$C174,2),"")))</f>
        <v>0</v>
      </c>
      <c r="T174" s="289">
        <f>IF(OR($C174="*",$C174&lt;400),"",IF(AND('201920 DATA'!H174="*",$C174&gt;=400),"*",IF($C174&gt;=400,ROUND('201920 DATA'!H174/$C174,2),"")))</f>
        <v>1</v>
      </c>
      <c r="U174" s="289">
        <f>IF(OR($C174="*",$C174&lt;400),"",IF(AND('201920 DATA'!FP174="*",$C174&gt;=400),"*",IF($C174&gt;=400,ROUND('201920 DATA'!FP174/$C174,2),"")))</f>
        <v>0</v>
      </c>
      <c r="V174" s="312">
        <f>IF(OR($D174="*",$D174&lt;400),"",IF(AND('201920 DATA'!M174="*",$D174&gt;=400),"*",IF($D174&gt;=400,ROUND('201920 DATA'!M174/$D174,2),"")))</f>
        <v>0.02</v>
      </c>
      <c r="W174" s="312">
        <f>IF(OR($D174="*",$D174&lt;400),"",IF(AND('201920 DATA'!N174="*",$D174&gt;=400),"*",IF($D174&gt;=400,ROUND('201920 DATA'!N174/$D174,2),"")))</f>
        <v>0.31</v>
      </c>
      <c r="X174" s="312">
        <f>IF(OR($D174="*",$D174&lt;400),"",IF(AND('201920 DATA'!O174="*",$D174&gt;=400),"*",IF($D174&gt;=400,ROUND('201920 DATA'!O174/$D174,2),"")))</f>
        <v>0.18</v>
      </c>
      <c r="Y174" s="312">
        <f>IF(OR($D174="*",$D174&lt;400),"",IF(AND('201920 DATA'!P174="*",$D174&gt;=400),"*",IF($D174&gt;=400,ROUND('201920 DATA'!P174/$D174,2),"")))</f>
        <v>0.09</v>
      </c>
      <c r="Z174" s="312">
        <f>IF(OR($D174="*",$D174&lt;400),"",IF(AND('201920 DATA'!Q174="*",$D174&gt;=400),"*",IF($D174&gt;=400,ROUND('201920 DATA'!Q174/$D174,2),"")))</f>
        <v>0.23</v>
      </c>
      <c r="AA174" s="312">
        <f>IF(OR($D174="*",$D174&lt;400),"",IF(AND('201920 DATA'!R174="*",$D174&gt;=400),"*",IF($D174&gt;=400,ROUND('201920 DATA'!R174/$D174,2),"")))</f>
        <v>0.09</v>
      </c>
      <c r="AB174" s="312">
        <f>IF(OR($D174="*",$D174&lt;400),"",IF(AND('201920 DATA'!S174="*",$D174&gt;=400),"*",IF($D174&gt;=400,ROUND('201920 DATA'!S174/$D174,2),"")))</f>
        <v>0.04</v>
      </c>
      <c r="AC174" s="312">
        <f>IF(OR($D174="*",$D174&lt;400),"",IF(AND('201920 DATA'!T174="*",$D174&gt;=400),"*",IF($D174&gt;=400,ROUND('201920 DATA'!T174/$D174,2),"")))</f>
        <v>0.03</v>
      </c>
      <c r="AD174" s="289">
        <f>IF(OR($C174="*",$C174&lt;400),"",IF(AND('201920 DATA'!BC174="*",$C174&gt;=400),"*",IF($C174&gt;=400,ROUND('201920 DATA'!BC174/$C174,2),"")))</f>
        <v>0</v>
      </c>
      <c r="AE174" s="289">
        <f>IF(OR($C174="*",$C174&lt;400),"",IF(AND('201920 DATA'!BD174="*",$C174&gt;=400),"*",IF($C174&gt;=400,ROUND('201920 DATA'!BD174/$C174,2),"")))</f>
        <v>0.03</v>
      </c>
      <c r="AF174" s="289">
        <f>IF(OR($C174="*",$C174&lt;400),"",IF(AND('201920 DATA'!BE174="*",$C174&gt;=400),"*",IF($C174&gt;=400,ROUND('201920 DATA'!BE174/$C174,2),"")))</f>
        <v>0.01</v>
      </c>
      <c r="AG174" s="289" t="str">
        <f>IF(OR($C174="*",$C174&lt;400),"",IF(AND('201920 DATA'!BF174="*",$C174&gt;=400),"*",IF($C174&gt;=400,ROUND('201920 DATA'!BF174/$C174,2),"")))</f>
        <v>*</v>
      </c>
      <c r="AH174" s="289" t="str">
        <f>IF(OR($C174="*",$C174&lt;400),"",IF(AND('201920 DATA'!BG174="*",$C174&gt;=400),"*",IF($C174&gt;=400,ROUND('201920 DATA'!BG174/$C174,2),"")))</f>
        <v>*</v>
      </c>
      <c r="AI174" s="289" t="str">
        <f>IF(OR($C174="*",$C174&lt;400),"",IF(AND('201920 DATA'!BH174="*",$C174&gt;=400),"*",IF($C174&gt;=400,ROUND('201920 DATA'!BH174/$C174,2),"")))</f>
        <v>*</v>
      </c>
      <c r="AJ174" s="289">
        <f>IF(OR($C174="*",$C174&lt;400),"",IF(AND('201920 DATA'!BI174="*",$C174&gt;=400),"*",IF($C174&gt;=400,ROUND('201920 DATA'!BI174/$C174,2),"")))</f>
        <v>0.25</v>
      </c>
      <c r="AK174" s="289">
        <f>IF(OR($C174="*",$C174&lt;400),"",IF(AND('201920 DATA'!BJ174="*",$C174&gt;=400),"*",IF($C174&gt;=400,ROUND('201920 DATA'!BJ174/$C174,2),"")))</f>
        <v>0</v>
      </c>
      <c r="AL174" s="289">
        <f>IF(OR($C174="*",$C174&lt;400),"",IF(AND('201920 DATA'!BK174="*",$C174&gt;=400),"*",IF($C174&gt;=400,ROUND('201920 DATA'!BK174/$C174,2),"")))</f>
        <v>0</v>
      </c>
      <c r="AM174" s="289">
        <f>IF(OR($C174="*",$C174&lt;400),"",IF(AND('201920 DATA'!BL174="*",$C174&gt;=400),"*",IF($C174&gt;=400,ROUND('201920 DATA'!BL174/$C174,2),"")))</f>
        <v>0.01</v>
      </c>
      <c r="AN174" s="289">
        <f>IF(OR($C174="*",$C174&lt;400),"",IF(AND('201920 DATA'!BM174="*",$C174&gt;=400),"*",IF($C174&gt;=400,ROUND('201920 DATA'!BM174/$C174,2),"")))</f>
        <v>0.23</v>
      </c>
      <c r="AO174" s="289">
        <f>IF(OR($C174="*",$C174&lt;400),"",IF(AND('201920 DATA'!BN174="*",$C174&gt;=400),"*",IF($C174&gt;=400,ROUND('201920 DATA'!BN174/$C174,2),"")))</f>
        <v>0</v>
      </c>
      <c r="AP174" s="289">
        <f>IF(OR($C174="*",$C174&lt;400),"",IF(AND('201920 DATA'!BO174="*",$C174&gt;=400),"*",IF($C174&gt;=400,ROUND('201920 DATA'!BO174/$C174,2),"")))</f>
        <v>0.15</v>
      </c>
      <c r="AQ174" s="289">
        <f>IF(OR($C174="*",$C174&lt;400),"",IF(AND('201920 DATA'!BP174="*",$C174&gt;=400),"*",IF($C174&gt;=400,ROUND('201920 DATA'!BP174/$C174,2),"")))</f>
        <v>0.17</v>
      </c>
      <c r="AR174" s="289">
        <f>IF(OR($C174="*",$C174&lt;400),"",IF(AND('201920 DATA'!BQ174="*",$C174&gt;=400),"*",IF($C174&gt;=400,ROUND('201920 DATA'!BQ174/$C174,2),"")))</f>
        <v>0</v>
      </c>
      <c r="AS174" s="289">
        <f>IF(OR($C174="*",$C174&lt;400),"",IF(AND('201920 DATA'!BR174="*",$C174&gt;=400),"*",IF($C174&gt;=400,ROUND('201920 DATA'!BR174/$C174,2),"")))</f>
        <v>0</v>
      </c>
      <c r="AT174" s="289" t="str">
        <f>IF(OR($C174="*",$C174&lt;400),"",IF(AND('201920 DATA'!BS174="*",$C174&gt;=400),"*",IF($C174&gt;=400,ROUND('201920 DATA'!BS174/$C174,2),"")))</f>
        <v>*</v>
      </c>
      <c r="AU174" s="289">
        <f>IF(OR($C174="*",$C174&lt;400),"",IF(AND('201920 DATA'!BT174="*",$C174&gt;=400),"*",IF($C174&gt;=400,ROUND('201920 DATA'!BT174/$C174,2),"")))</f>
        <v>0.11</v>
      </c>
      <c r="AV174" s="289">
        <f>IF(OR($C174="*",$C174&lt;400),"",IF(AND('201920 DATA'!BU174="*",$C174&gt;=400),"*",IF($C174&gt;=400,ROUND('201920 DATA'!BU174/$C174,2),"")))</f>
        <v>0.01</v>
      </c>
      <c r="AW174" s="289">
        <f>IF(OR($C174="*",$C174&lt;400),"",IF(AND('201920 DATA'!BV174="*",$C174&gt;=400),"*",IF($C174&gt;=400,ROUND('201920 DATA'!BV174/$C174,2),"")))</f>
        <v>0</v>
      </c>
      <c r="AX174" s="289">
        <f>IF(OR($C174="*",$C174&lt;400),"",IF(AND('201920 DATA'!BW174="*",$C174&gt;=400),"*",IF($C174&gt;=400,ROUND('201920 DATA'!BW174/$C174,2),"")))</f>
        <v>0.03</v>
      </c>
      <c r="AZ174" s="365">
        <v>3245</v>
      </c>
    </row>
    <row r="175" spans="1:52" x14ac:dyDescent="0.2">
      <c r="A175" s="373" t="s">
        <v>32</v>
      </c>
      <c r="B175" s="287">
        <f>'201920 DATA'!B175</f>
        <v>480</v>
      </c>
      <c r="C175" s="288">
        <f>'201920 DATA'!C175</f>
        <v>480</v>
      </c>
      <c r="D175" s="293">
        <f>'201920 DATA'!FQ175</f>
        <v>475</v>
      </c>
      <c r="F175" s="313">
        <f t="shared" si="4"/>
        <v>-0.04</v>
      </c>
      <c r="G175" s="295">
        <f t="shared" si="5"/>
        <v>1</v>
      </c>
      <c r="H175" s="289">
        <f>IF(OR($C175="*",$C175&lt;400),"",IF(AND('201920 DATA'!F175="*",$C175&gt;=400),"*",IF($C175&gt;=400,ROUND('201920 DATA'!F175/$C175,2),"")))</f>
        <v>0</v>
      </c>
      <c r="I175" s="296" t="str">
        <f>IF(OR($B175="*",$B175&lt;400),"",IF(AND('201920 DATA'!Y175="*",$B175&gt;=400),"*",IF($B175&gt;=400,ROUND('201920 DATA'!Y175/$B175,2),"")))</f>
        <v>*</v>
      </c>
      <c r="J175" s="296">
        <f>IF(OR($B175="*",$B175&lt;400),"",IF(AND('201920 DATA'!Z175="*",$B175&gt;=400),"*",IF($B175&gt;=400,ROUND('201920 DATA'!Z175/$B175,2),"")))</f>
        <v>0.08</v>
      </c>
      <c r="K175" s="296">
        <f>IF(OR($B175="*",$B175&lt;400),"",IF(AND('201920 DATA'!AA175="*",$B175&gt;=400),"*",IF($B175&gt;=400,ROUND('201920 DATA'!AA175/$B175,2),"")))</f>
        <v>0.22</v>
      </c>
      <c r="L175" s="296">
        <f>IF(OR($B175="*",$B175&lt;400),"",IF(AND('201920 DATA'!AB175="*",$B175&gt;=400),"*",IF($B175&gt;=400,ROUND('201920 DATA'!AB175/$B175,2),"")))</f>
        <v>0.28999999999999998</v>
      </c>
      <c r="M175" s="296">
        <f>IF(OR($B175="*",$B175&lt;400),"",IF(AND('201920 DATA'!AC175="*",$B175&gt;=400),"*",IF($B175&gt;=400,ROUND('201920 DATA'!AC175/$B175,2),"")))</f>
        <v>0.22</v>
      </c>
      <c r="N175" s="296">
        <f>IF(OR($B175="*",$B175&lt;400),"",IF(AND('201920 DATA'!AD175="*",$B175&gt;=400),"*",IF($B175&gt;=400,ROUND('201920 DATA'!AD175/$B175,2),"")))</f>
        <v>0.17</v>
      </c>
      <c r="O175" s="296" t="str">
        <f>IF(OR($B175="*",$B175&lt;400),"",IF(AND('201920 DATA'!AE175="*",$B175&gt;=400),"*",IF($B175&gt;=400,ROUND('201920 DATA'!AE175/$B175,2),"")))</f>
        <v>*</v>
      </c>
      <c r="P175" s="297"/>
      <c r="Q175" s="296">
        <f>IF(OR($B175="*",$B175&lt;400),"",IF(AND('201920 DATA'!FO175="*",$B175&gt;=400),"*",IF($B175&gt;=400,ROUND('201920 DATA'!FO175/$B175,2),"")))</f>
        <v>0.98</v>
      </c>
      <c r="R175" s="289">
        <f>IF(OR($C175="*",$C175&lt;400),"",IF(AND('201920 DATA'!F175="*",$C175&gt;=400),"*",IF($C175&gt;=400,ROUND('201920 DATA'!F175/$C175,2),"")))</f>
        <v>0</v>
      </c>
      <c r="S175" s="289">
        <f>IF(OR($C175="*",$C175&lt;400),"",IF(AND('201920 DATA'!G175="*",$C175&gt;=400),"*",IF($C175&gt;=400,ROUND('201920 DATA'!G175/$C175,2),"")))</f>
        <v>0</v>
      </c>
      <c r="T175" s="289">
        <f>IF(OR($C175="*",$C175&lt;400),"",IF(AND('201920 DATA'!H175="*",$C175&gt;=400),"*",IF($C175&gt;=400,ROUND('201920 DATA'!H175/$C175,2),"")))</f>
        <v>1</v>
      </c>
      <c r="U175" s="289">
        <f>IF(OR($C175="*",$C175&lt;400),"",IF(AND('201920 DATA'!FP175="*",$C175&gt;=400),"*",IF($C175&gt;=400,ROUND('201920 DATA'!FP175/$C175,2),"")))</f>
        <v>0</v>
      </c>
      <c r="V175" s="312">
        <f>IF(OR($D175="*",$D175&lt;400),"",IF(AND('201920 DATA'!M175="*",$D175&gt;=400),"*",IF($D175&gt;=400,ROUND('201920 DATA'!M175/$D175,2),"")))</f>
        <v>0.11</v>
      </c>
      <c r="W175" s="312">
        <f>IF(OR($D175="*",$D175&lt;400),"",IF(AND('201920 DATA'!N175="*",$D175&gt;=400),"*",IF($D175&gt;=400,ROUND('201920 DATA'!N175/$D175,2),"")))</f>
        <v>0.33</v>
      </c>
      <c r="X175" s="312">
        <f>IF(OR($D175="*",$D175&lt;400),"",IF(AND('201920 DATA'!O175="*",$D175&gt;=400),"*",IF($D175&gt;=400,ROUND('201920 DATA'!O175/$D175,2),"")))</f>
        <v>0.21</v>
      </c>
      <c r="Y175" s="312">
        <f>IF(OR($D175="*",$D175&lt;400),"",IF(AND('201920 DATA'!P175="*",$D175&gt;=400),"*",IF($D175&gt;=400,ROUND('201920 DATA'!P175/$D175,2),"")))</f>
        <v>0.15</v>
      </c>
      <c r="Z175" s="312">
        <f>IF(OR($D175="*",$D175&lt;400),"",IF(AND('201920 DATA'!Q175="*",$D175&gt;=400),"*",IF($D175&gt;=400,ROUND('201920 DATA'!Q175/$D175,2),"")))</f>
        <v>0.12</v>
      </c>
      <c r="AA175" s="312">
        <f>IF(OR($D175="*",$D175&lt;400),"",IF(AND('201920 DATA'!R175="*",$D175&gt;=400),"*",IF($D175&gt;=400,ROUND('201920 DATA'!R175/$D175,2),"")))</f>
        <v>0.03</v>
      </c>
      <c r="AB175" s="312">
        <f>IF(OR($D175="*",$D175&lt;400),"",IF(AND('201920 DATA'!S175="*",$D175&gt;=400),"*",IF($D175&gt;=400,ROUND('201920 DATA'!S175/$D175,2),"")))</f>
        <v>0.02</v>
      </c>
      <c r="AC175" s="312">
        <f>IF(OR($D175="*",$D175&lt;400),"",IF(AND('201920 DATA'!T175="*",$D175&gt;=400),"*",IF($D175&gt;=400,ROUND('201920 DATA'!T175/$D175,2),"")))</f>
        <v>0.05</v>
      </c>
      <c r="AD175" s="289" t="str">
        <f>IF(OR($C175="*",$C175&lt;400),"",IF(AND('201920 DATA'!BC175="*",$C175&gt;=400),"*",IF($C175&gt;=400,ROUND('201920 DATA'!BC175/$C175,2),"")))</f>
        <v>*</v>
      </c>
      <c r="AE175" s="289">
        <f>IF(OR($C175="*",$C175&lt;400),"",IF(AND('201920 DATA'!BD175="*",$C175&gt;=400),"*",IF($C175&gt;=400,ROUND('201920 DATA'!BD175/$C175,2),"")))</f>
        <v>0.04</v>
      </c>
      <c r="AF175" s="289" t="str">
        <f>IF(OR($C175="*",$C175&lt;400),"",IF(AND('201920 DATA'!BE175="*",$C175&gt;=400),"*",IF($C175&gt;=400,ROUND('201920 DATA'!BE175/$C175,2),"")))</f>
        <v>*</v>
      </c>
      <c r="AG175" s="289">
        <f>IF(OR($C175="*",$C175&lt;400),"",IF(AND('201920 DATA'!BF175="*",$C175&gt;=400),"*",IF($C175&gt;=400,ROUND('201920 DATA'!BF175/$C175,2),"")))</f>
        <v>0</v>
      </c>
      <c r="AH175" s="289">
        <f>IF(OR($C175="*",$C175&lt;400),"",IF(AND('201920 DATA'!BG175="*",$C175&gt;=400),"*",IF($C175&gt;=400,ROUND('201920 DATA'!BG175/$C175,2),"")))</f>
        <v>0</v>
      </c>
      <c r="AI175" s="289" t="str">
        <f>IF(OR($C175="*",$C175&lt;400),"",IF(AND('201920 DATA'!BH175="*",$C175&gt;=400),"*",IF($C175&gt;=400,ROUND('201920 DATA'!BH175/$C175,2),"")))</f>
        <v>*</v>
      </c>
      <c r="AJ175" s="289">
        <f>IF(OR($C175="*",$C175&lt;400),"",IF(AND('201920 DATA'!BI175="*",$C175&gt;=400),"*",IF($C175&gt;=400,ROUND('201920 DATA'!BI175/$C175,2),"")))</f>
        <v>0</v>
      </c>
      <c r="AK175" s="289">
        <f>IF(OR($C175="*",$C175&lt;400),"",IF(AND('201920 DATA'!BJ175="*",$C175&gt;=400),"*",IF($C175&gt;=400,ROUND('201920 DATA'!BJ175/$C175,2),"")))</f>
        <v>0</v>
      </c>
      <c r="AL175" s="289">
        <f>IF(OR($C175="*",$C175&lt;400),"",IF(AND('201920 DATA'!BK175="*",$C175&gt;=400),"*",IF($C175&gt;=400,ROUND('201920 DATA'!BK175/$C175,2),"")))</f>
        <v>0</v>
      </c>
      <c r="AM175" s="289">
        <f>IF(OR($C175="*",$C175&lt;400),"",IF(AND('201920 DATA'!BL175="*",$C175&gt;=400),"*",IF($C175&gt;=400,ROUND('201920 DATA'!BL175/$C175,2),"")))</f>
        <v>0</v>
      </c>
      <c r="AN175" s="289">
        <f>IF(OR($C175="*",$C175&lt;400),"",IF(AND('201920 DATA'!BM175="*",$C175&gt;=400),"*",IF($C175&gt;=400,ROUND('201920 DATA'!BM175/$C175,2),"")))</f>
        <v>0.41</v>
      </c>
      <c r="AO175" s="289">
        <f>IF(OR($C175="*",$C175&lt;400),"",IF(AND('201920 DATA'!BN175="*",$C175&gt;=400),"*",IF($C175&gt;=400,ROUND('201920 DATA'!BN175/$C175,2),"")))</f>
        <v>0.03</v>
      </c>
      <c r="AP175" s="289">
        <f>IF(OR($C175="*",$C175&lt;400),"",IF(AND('201920 DATA'!BO175="*",$C175&gt;=400),"*",IF($C175&gt;=400,ROUND('201920 DATA'!BO175/$C175,2),"")))</f>
        <v>0.42</v>
      </c>
      <c r="AQ175" s="289">
        <f>IF(OR($C175="*",$C175&lt;400),"",IF(AND('201920 DATA'!BP175="*",$C175&gt;=400),"*",IF($C175&gt;=400,ROUND('201920 DATA'!BP175/$C175,2),"")))</f>
        <v>0</v>
      </c>
      <c r="AR175" s="289">
        <f>IF(OR($C175="*",$C175&lt;400),"",IF(AND('201920 DATA'!BQ175="*",$C175&gt;=400),"*",IF($C175&gt;=400,ROUND('201920 DATA'!BQ175/$C175,2),"")))</f>
        <v>0</v>
      </c>
      <c r="AS175" s="289">
        <f>IF(OR($C175="*",$C175&lt;400),"",IF(AND('201920 DATA'!BR175="*",$C175&gt;=400),"*",IF($C175&gt;=400,ROUND('201920 DATA'!BR175/$C175,2),"")))</f>
        <v>0</v>
      </c>
      <c r="AT175" s="289">
        <f>IF(OR($C175="*",$C175&lt;400),"",IF(AND('201920 DATA'!BS175="*",$C175&gt;=400),"*",IF($C175&gt;=400,ROUND('201920 DATA'!BS175/$C175,2),"")))</f>
        <v>0</v>
      </c>
      <c r="AU175" s="289">
        <f>IF(OR($C175="*",$C175&lt;400),"",IF(AND('201920 DATA'!BT175="*",$C175&gt;=400),"*",IF($C175&gt;=400,ROUND('201920 DATA'!BT175/$C175,2),"")))</f>
        <v>0.06</v>
      </c>
      <c r="AV175" s="289">
        <f>IF(OR($C175="*",$C175&lt;400),"",IF(AND('201920 DATA'!BU175="*",$C175&gt;=400),"*",IF($C175&gt;=400,ROUND('201920 DATA'!BU175/$C175,2),"")))</f>
        <v>0</v>
      </c>
      <c r="AW175" s="289">
        <f>IF(OR($C175="*",$C175&lt;400),"",IF(AND('201920 DATA'!BV175="*",$C175&gt;=400),"*",IF($C175&gt;=400,ROUND('201920 DATA'!BV175/$C175,2),"")))</f>
        <v>0</v>
      </c>
      <c r="AX175" s="289">
        <f>IF(OR($C175="*",$C175&lt;400),"",IF(AND('201920 DATA'!BW175="*",$C175&gt;=400),"*",IF($C175&gt;=400,ROUND('201920 DATA'!BW175/$C175,2),"")))</f>
        <v>0.02</v>
      </c>
      <c r="AZ175" s="365">
        <v>500</v>
      </c>
    </row>
    <row r="176" spans="1:52" x14ac:dyDescent="0.2">
      <c r="A176" s="373" t="s">
        <v>324</v>
      </c>
      <c r="B176" s="287">
        <f>'201920 DATA'!B176</f>
        <v>1550</v>
      </c>
      <c r="C176" s="288">
        <f>'201920 DATA'!C176</f>
        <v>1550</v>
      </c>
      <c r="D176" s="293">
        <f>'201920 DATA'!FQ176</f>
        <v>1540</v>
      </c>
      <c r="F176" s="313">
        <f t="shared" si="4"/>
        <v>-0.2</v>
      </c>
      <c r="G176" s="295">
        <f t="shared" si="5"/>
        <v>1</v>
      </c>
      <c r="H176" s="289">
        <f>IF(OR($C176="*",$C176&lt;400),"",IF(AND('201920 DATA'!F176="*",$C176&gt;=400),"*",IF($C176&gt;=400,ROUND('201920 DATA'!F176/$C176,2),"")))</f>
        <v>0</v>
      </c>
      <c r="I176" s="296">
        <f>IF(OR($B176="*",$B176&lt;400),"",IF(AND('201920 DATA'!Y176="*",$B176&gt;=400),"*",IF($B176&gt;=400,ROUND('201920 DATA'!Y176/$B176,2),"")))</f>
        <v>0</v>
      </c>
      <c r="J176" s="296">
        <f>IF(OR($B176="*",$B176&lt;400),"",IF(AND('201920 DATA'!Z176="*",$B176&gt;=400),"*",IF($B176&gt;=400,ROUND('201920 DATA'!Z176/$B176,2),"")))</f>
        <v>0.05</v>
      </c>
      <c r="K176" s="296">
        <f>IF(OR($B176="*",$B176&lt;400),"",IF(AND('201920 DATA'!AA176="*",$B176&gt;=400),"*",IF($B176&gt;=400,ROUND('201920 DATA'!AA176/$B176,2),"")))</f>
        <v>0.09</v>
      </c>
      <c r="L176" s="296">
        <f>IF(OR($B176="*",$B176&lt;400),"",IF(AND('201920 DATA'!AB176="*",$B176&gt;=400),"*",IF($B176&gt;=400,ROUND('201920 DATA'!AB176/$B176,2),"")))</f>
        <v>0.21</v>
      </c>
      <c r="M176" s="296">
        <f>IF(OR($B176="*",$B176&lt;400),"",IF(AND('201920 DATA'!AC176="*",$B176&gt;=400),"*",IF($B176&gt;=400,ROUND('201920 DATA'!AC176/$B176,2),"")))</f>
        <v>0.38</v>
      </c>
      <c r="N176" s="296">
        <f>IF(OR($B176="*",$B176&lt;400),"",IF(AND('201920 DATA'!AD176="*",$B176&gt;=400),"*",IF($B176&gt;=400,ROUND('201920 DATA'!AD176/$B176,2),"")))</f>
        <v>0.26</v>
      </c>
      <c r="O176" s="296">
        <f>IF(OR($B176="*",$B176&lt;400),"",IF(AND('201920 DATA'!AE176="*",$B176&gt;=400),"*",IF($B176&gt;=400,ROUND('201920 DATA'!AE176/$B176,2),"")))</f>
        <v>0.01</v>
      </c>
      <c r="P176" s="297"/>
      <c r="Q176" s="296">
        <f>IF(OR($B176="*",$B176&lt;400),"",IF(AND('201920 DATA'!FO176="*",$B176&gt;=400),"*",IF($B176&gt;=400,ROUND('201920 DATA'!FO176/$B176,2),"")))</f>
        <v>0.96</v>
      </c>
      <c r="R176" s="289">
        <f>IF(OR($C176="*",$C176&lt;400),"",IF(AND('201920 DATA'!F176="*",$C176&gt;=400),"*",IF($C176&gt;=400,ROUND('201920 DATA'!F176/$C176,2),"")))</f>
        <v>0</v>
      </c>
      <c r="S176" s="289">
        <f>IF(OR($C176="*",$C176&lt;400),"",IF(AND('201920 DATA'!G176="*",$C176&gt;=400),"*",IF($C176&gt;=400,ROUND('201920 DATA'!G176/$C176,2),"")))</f>
        <v>0</v>
      </c>
      <c r="T176" s="289">
        <f>IF(OR($C176="*",$C176&lt;400),"",IF(AND('201920 DATA'!H176="*",$C176&gt;=400),"*",IF($C176&gt;=400,ROUND('201920 DATA'!H176/$C176,2),"")))</f>
        <v>1</v>
      </c>
      <c r="U176" s="289">
        <f>IF(OR($C176="*",$C176&lt;400),"",IF(AND('201920 DATA'!FP176="*",$C176&gt;=400),"*",IF($C176&gt;=400,ROUND('201920 DATA'!FP176/$C176,2),"")))</f>
        <v>0</v>
      </c>
      <c r="V176" s="312">
        <f>IF(OR($D176="*",$D176&lt;400),"",IF(AND('201920 DATA'!M176="*",$D176&gt;=400),"*",IF($D176&gt;=400,ROUND('201920 DATA'!M176/$D176,2),"")))</f>
        <v>0.04</v>
      </c>
      <c r="W176" s="312">
        <f>IF(OR($D176="*",$D176&lt;400),"",IF(AND('201920 DATA'!N176="*",$D176&gt;=400),"*",IF($D176&gt;=400,ROUND('201920 DATA'!N176/$D176,2),"")))</f>
        <v>0.2</v>
      </c>
      <c r="X176" s="312">
        <f>IF(OR($D176="*",$D176&lt;400),"",IF(AND('201920 DATA'!O176="*",$D176&gt;=400),"*",IF($D176&gt;=400,ROUND('201920 DATA'!O176/$D176,2),"")))</f>
        <v>0.31</v>
      </c>
      <c r="Y176" s="312">
        <f>IF(OR($D176="*",$D176&lt;400),"",IF(AND('201920 DATA'!P176="*",$D176&gt;=400),"*",IF($D176&gt;=400,ROUND('201920 DATA'!P176/$D176,2),"")))</f>
        <v>0.23</v>
      </c>
      <c r="Z176" s="312">
        <f>IF(OR($D176="*",$D176&lt;400),"",IF(AND('201920 DATA'!Q176="*",$D176&gt;=400),"*",IF($D176&gt;=400,ROUND('201920 DATA'!Q176/$D176,2),"")))</f>
        <v>0.17</v>
      </c>
      <c r="AA176" s="312">
        <f>IF(OR($D176="*",$D176&lt;400),"",IF(AND('201920 DATA'!R176="*",$D176&gt;=400),"*",IF($D176&gt;=400,ROUND('201920 DATA'!R176/$D176,2),"")))</f>
        <v>0.05</v>
      </c>
      <c r="AB176" s="312">
        <f>IF(OR($D176="*",$D176&lt;400),"",IF(AND('201920 DATA'!S176="*",$D176&gt;=400),"*",IF($D176&gt;=400,ROUND('201920 DATA'!S176/$D176,2),"")))</f>
        <v>0.01</v>
      </c>
      <c r="AC176" s="312">
        <f>IF(OR($D176="*",$D176&lt;400),"",IF(AND('201920 DATA'!T176="*",$D176&gt;=400),"*",IF($D176&gt;=400,ROUND('201920 DATA'!T176/$D176,2),"")))</f>
        <v>0.01</v>
      </c>
      <c r="AD176" s="289" t="str">
        <f>IF(OR($C176="*",$C176&lt;400),"",IF(AND('201920 DATA'!BC176="*",$C176&gt;=400),"*",IF($C176&gt;=400,ROUND('201920 DATA'!BC176/$C176,2),"")))</f>
        <v>*</v>
      </c>
      <c r="AE176" s="289">
        <f>IF(OR($C176="*",$C176&lt;400),"",IF(AND('201920 DATA'!BD176="*",$C176&gt;=400),"*",IF($C176&gt;=400,ROUND('201920 DATA'!BD176/$C176,2),"")))</f>
        <v>0.01</v>
      </c>
      <c r="AF176" s="289">
        <f>IF(OR($C176="*",$C176&lt;400),"",IF(AND('201920 DATA'!BE176="*",$C176&gt;=400),"*",IF($C176&gt;=400,ROUND('201920 DATA'!BE176/$C176,2),"")))</f>
        <v>0</v>
      </c>
      <c r="AG176" s="289">
        <f>IF(OR($C176="*",$C176&lt;400),"",IF(AND('201920 DATA'!BF176="*",$C176&gt;=400),"*",IF($C176&gt;=400,ROUND('201920 DATA'!BF176/$C176,2),"")))</f>
        <v>0</v>
      </c>
      <c r="AH176" s="289">
        <f>IF(OR($C176="*",$C176&lt;400),"",IF(AND('201920 DATA'!BG176="*",$C176&gt;=400),"*",IF($C176&gt;=400,ROUND('201920 DATA'!BG176/$C176,2),"")))</f>
        <v>0</v>
      </c>
      <c r="AI176" s="289" t="str">
        <f>IF(OR($C176="*",$C176&lt;400),"",IF(AND('201920 DATA'!BH176="*",$C176&gt;=400),"*",IF($C176&gt;=400,ROUND('201920 DATA'!BH176/$C176,2),"")))</f>
        <v>*</v>
      </c>
      <c r="AJ176" s="289">
        <f>IF(OR($C176="*",$C176&lt;400),"",IF(AND('201920 DATA'!BI176="*",$C176&gt;=400),"*",IF($C176&gt;=400,ROUND('201920 DATA'!BI176/$C176,2),"")))</f>
        <v>0.23</v>
      </c>
      <c r="AK176" s="289">
        <f>IF(OR($C176="*",$C176&lt;400),"",IF(AND('201920 DATA'!BJ176="*",$C176&gt;=400),"*",IF($C176&gt;=400,ROUND('201920 DATA'!BJ176/$C176,2),"")))</f>
        <v>0</v>
      </c>
      <c r="AL176" s="289" t="str">
        <f>IF(OR($C176="*",$C176&lt;400),"",IF(AND('201920 DATA'!BK176="*",$C176&gt;=400),"*",IF($C176&gt;=400,ROUND('201920 DATA'!BK176/$C176,2),"")))</f>
        <v>*</v>
      </c>
      <c r="AM176" s="289">
        <f>IF(OR($C176="*",$C176&lt;400),"",IF(AND('201920 DATA'!BL176="*",$C176&gt;=400),"*",IF($C176&gt;=400,ROUND('201920 DATA'!BL176/$C176,2),"")))</f>
        <v>0</v>
      </c>
      <c r="AN176" s="289">
        <f>IF(OR($C176="*",$C176&lt;400),"",IF(AND('201920 DATA'!BM176="*",$C176&gt;=400),"*",IF($C176&gt;=400,ROUND('201920 DATA'!BM176/$C176,2),"")))</f>
        <v>0.24</v>
      </c>
      <c r="AO176" s="289">
        <f>IF(OR($C176="*",$C176&lt;400),"",IF(AND('201920 DATA'!BN176="*",$C176&gt;=400),"*",IF($C176&gt;=400,ROUND('201920 DATA'!BN176/$C176,2),"")))</f>
        <v>0.01</v>
      </c>
      <c r="AP176" s="289">
        <f>IF(OR($C176="*",$C176&lt;400),"",IF(AND('201920 DATA'!BO176="*",$C176&gt;=400),"*",IF($C176&gt;=400,ROUND('201920 DATA'!BO176/$C176,2),"")))</f>
        <v>0.31</v>
      </c>
      <c r="AQ176" s="289">
        <f>IF(OR($C176="*",$C176&lt;400),"",IF(AND('201920 DATA'!BP176="*",$C176&gt;=400),"*",IF($C176&gt;=400,ROUND('201920 DATA'!BP176/$C176,2),"")))</f>
        <v>0.15</v>
      </c>
      <c r="AR176" s="289">
        <f>IF(OR($C176="*",$C176&lt;400),"",IF(AND('201920 DATA'!BQ176="*",$C176&gt;=400),"*",IF($C176&gt;=400,ROUND('201920 DATA'!BQ176/$C176,2),"")))</f>
        <v>0</v>
      </c>
      <c r="AS176" s="289">
        <f>IF(OR($C176="*",$C176&lt;400),"",IF(AND('201920 DATA'!BR176="*",$C176&gt;=400),"*",IF($C176&gt;=400,ROUND('201920 DATA'!BR176/$C176,2),"")))</f>
        <v>0</v>
      </c>
      <c r="AT176" s="289" t="str">
        <f>IF(OR($C176="*",$C176&lt;400),"",IF(AND('201920 DATA'!BS176="*",$C176&gt;=400),"*",IF($C176&gt;=400,ROUND('201920 DATA'!BS176/$C176,2),"")))</f>
        <v>*</v>
      </c>
      <c r="AU176" s="289">
        <f>IF(OR($C176="*",$C176&lt;400),"",IF(AND('201920 DATA'!BT176="*",$C176&gt;=400),"*",IF($C176&gt;=400,ROUND('201920 DATA'!BT176/$C176,2),"")))</f>
        <v>0.02</v>
      </c>
      <c r="AV176" s="289">
        <f>IF(OR($C176="*",$C176&lt;400),"",IF(AND('201920 DATA'!BU176="*",$C176&gt;=400),"*",IF($C176&gt;=400,ROUND('201920 DATA'!BU176/$C176,2),"")))</f>
        <v>0.01</v>
      </c>
      <c r="AW176" s="289">
        <f>IF(OR($C176="*",$C176&lt;400),"",IF(AND('201920 DATA'!BV176="*",$C176&gt;=400),"*",IF($C176&gt;=400,ROUND('201920 DATA'!BV176/$C176,2),"")))</f>
        <v>0</v>
      </c>
      <c r="AX176" s="289">
        <f>IF(OR($C176="*",$C176&lt;400),"",IF(AND('201920 DATA'!BW176="*",$C176&gt;=400),"*",IF($C176&gt;=400,ROUND('201920 DATA'!BW176/$C176,2),"")))</f>
        <v>0.02</v>
      </c>
      <c r="AZ176" s="365">
        <v>1855</v>
      </c>
    </row>
    <row r="177" spans="1:52" x14ac:dyDescent="0.2">
      <c r="A177" s="373" t="s">
        <v>325</v>
      </c>
      <c r="B177" s="287">
        <f>'201920 DATA'!B177</f>
        <v>1025</v>
      </c>
      <c r="C177" s="288">
        <f>'201920 DATA'!C177</f>
        <v>1025</v>
      </c>
      <c r="D177" s="293">
        <f>'201920 DATA'!FQ177</f>
        <v>1015</v>
      </c>
      <c r="F177" s="313">
        <f t="shared" si="4"/>
        <v>-0.1</v>
      </c>
      <c r="G177" s="295">
        <f t="shared" si="5"/>
        <v>1</v>
      </c>
      <c r="H177" s="289">
        <f>IF(OR($C177="*",$C177&lt;400),"",IF(AND('201920 DATA'!F177="*",$C177&gt;=400),"*",IF($C177&gt;=400,ROUND('201920 DATA'!F177/$C177,2),"")))</f>
        <v>0</v>
      </c>
      <c r="I177" s="296">
        <f>IF(OR($B177="*",$B177&lt;400),"",IF(AND('201920 DATA'!Y177="*",$B177&gt;=400),"*",IF($B177&gt;=400,ROUND('201920 DATA'!Y177/$B177,2),"")))</f>
        <v>0</v>
      </c>
      <c r="J177" s="296">
        <f>IF(OR($B177="*",$B177&lt;400),"",IF(AND('201920 DATA'!Z177="*",$B177&gt;=400),"*",IF($B177&gt;=400,ROUND('201920 DATA'!Z177/$B177,2),"")))</f>
        <v>0.03</v>
      </c>
      <c r="K177" s="296">
        <f>IF(OR($B177="*",$B177&lt;400),"",IF(AND('201920 DATA'!AA177="*",$B177&gt;=400),"*",IF($B177&gt;=400,ROUND('201920 DATA'!AA177/$B177,2),"")))</f>
        <v>0.12</v>
      </c>
      <c r="L177" s="296">
        <f>IF(OR($B177="*",$B177&lt;400),"",IF(AND('201920 DATA'!AB177="*",$B177&gt;=400),"*",IF($B177&gt;=400,ROUND('201920 DATA'!AB177/$B177,2),"")))</f>
        <v>0.27</v>
      </c>
      <c r="M177" s="296">
        <f>IF(OR($B177="*",$B177&lt;400),"",IF(AND('201920 DATA'!AC177="*",$B177&gt;=400),"*",IF($B177&gt;=400,ROUND('201920 DATA'!AC177/$B177,2),"")))</f>
        <v>0.34</v>
      </c>
      <c r="N177" s="296">
        <f>IF(OR($B177="*",$B177&lt;400),"",IF(AND('201920 DATA'!AD177="*",$B177&gt;=400),"*",IF($B177&gt;=400,ROUND('201920 DATA'!AD177/$B177,2),"")))</f>
        <v>0.24</v>
      </c>
      <c r="O177" s="296">
        <f>IF(OR($B177="*",$B177&lt;400),"",IF(AND('201920 DATA'!AE177="*",$B177&gt;=400),"*",IF($B177&gt;=400,ROUND('201920 DATA'!AE177/$B177,2),"")))</f>
        <v>0.01</v>
      </c>
      <c r="P177" s="297"/>
      <c r="Q177" s="296">
        <f>IF(OR($B177="*",$B177&lt;400),"",IF(AND('201920 DATA'!FO177="*",$B177&gt;=400),"*",IF($B177&gt;=400,ROUND('201920 DATA'!FO177/$B177,2),"")))</f>
        <v>0.99</v>
      </c>
      <c r="R177" s="289">
        <f>IF(OR($C177="*",$C177&lt;400),"",IF(AND('201920 DATA'!F177="*",$C177&gt;=400),"*",IF($C177&gt;=400,ROUND('201920 DATA'!F177/$C177,2),"")))</f>
        <v>0</v>
      </c>
      <c r="S177" s="289">
        <f>IF(OR($C177="*",$C177&lt;400),"",IF(AND('201920 DATA'!G177="*",$C177&gt;=400),"*",IF($C177&gt;=400,ROUND('201920 DATA'!G177/$C177,2),"")))</f>
        <v>0</v>
      </c>
      <c r="T177" s="289">
        <f>IF(OR($C177="*",$C177&lt;400),"",IF(AND('201920 DATA'!H177="*",$C177&gt;=400),"*",IF($C177&gt;=400,ROUND('201920 DATA'!H177/$C177,2),"")))</f>
        <v>1</v>
      </c>
      <c r="U177" s="289">
        <f>IF(OR($C177="*",$C177&lt;400),"",IF(AND('201920 DATA'!FP177="*",$C177&gt;=400),"*",IF($C177&gt;=400,ROUND('201920 DATA'!FP177/$C177,2),"")))</f>
        <v>0</v>
      </c>
      <c r="V177" s="312">
        <f>IF(OR($D177="*",$D177&lt;400),"",IF(AND('201920 DATA'!M177="*",$D177&gt;=400),"*",IF($D177&gt;=400,ROUND('201920 DATA'!M177/$D177,2),"")))</f>
        <v>0.08</v>
      </c>
      <c r="W177" s="312">
        <f>IF(OR($D177="*",$D177&lt;400),"",IF(AND('201920 DATA'!N177="*",$D177&gt;=400),"*",IF($D177&gt;=400,ROUND('201920 DATA'!N177/$D177,2),"")))</f>
        <v>0.15</v>
      </c>
      <c r="X177" s="312">
        <f>IF(OR($D177="*",$D177&lt;400),"",IF(AND('201920 DATA'!O177="*",$D177&gt;=400),"*",IF($D177&gt;=400,ROUND('201920 DATA'!O177/$D177,2),"")))</f>
        <v>0.23</v>
      </c>
      <c r="Y177" s="312">
        <f>IF(OR($D177="*",$D177&lt;400),"",IF(AND('201920 DATA'!P177="*",$D177&gt;=400),"*",IF($D177&gt;=400,ROUND('201920 DATA'!P177/$D177,2),"")))</f>
        <v>0.13</v>
      </c>
      <c r="Z177" s="312">
        <f>IF(OR($D177="*",$D177&lt;400),"",IF(AND('201920 DATA'!Q177="*",$D177&gt;=400),"*",IF($D177&gt;=400,ROUND('201920 DATA'!Q177/$D177,2),"")))</f>
        <v>0.12</v>
      </c>
      <c r="AA177" s="312">
        <f>IF(OR($D177="*",$D177&lt;400),"",IF(AND('201920 DATA'!R177="*",$D177&gt;=400),"*",IF($D177&gt;=400,ROUND('201920 DATA'!R177/$D177,2),"")))</f>
        <v>0.06</v>
      </c>
      <c r="AB177" s="312">
        <f>IF(OR($D177="*",$D177&lt;400),"",IF(AND('201920 DATA'!S177="*",$D177&gt;=400),"*",IF($D177&gt;=400,ROUND('201920 DATA'!S177/$D177,2),"")))</f>
        <v>0.05</v>
      </c>
      <c r="AC177" s="312">
        <f>IF(OR($D177="*",$D177&lt;400),"",IF(AND('201920 DATA'!T177="*",$D177&gt;=400),"*",IF($D177&gt;=400,ROUND('201920 DATA'!T177/$D177,2),"")))</f>
        <v>0.08</v>
      </c>
      <c r="AD177" s="289">
        <f>IF(OR($C177="*",$C177&lt;400),"",IF(AND('201920 DATA'!BC177="*",$C177&gt;=400),"*",IF($C177&gt;=400,ROUND('201920 DATA'!BC177/$C177,2),"")))</f>
        <v>0</v>
      </c>
      <c r="AE177" s="289" t="str">
        <f>IF(OR($C177="*",$C177&lt;400),"",IF(AND('201920 DATA'!BD177="*",$C177&gt;=400),"*",IF($C177&gt;=400,ROUND('201920 DATA'!BD177/$C177,2),"")))</f>
        <v>*</v>
      </c>
      <c r="AF177" s="289">
        <f>IF(OR($C177="*",$C177&lt;400),"",IF(AND('201920 DATA'!BE177="*",$C177&gt;=400),"*",IF($C177&gt;=400,ROUND('201920 DATA'!BE177/$C177,2),"")))</f>
        <v>0</v>
      </c>
      <c r="AG177" s="289">
        <f>IF(OR($C177="*",$C177&lt;400),"",IF(AND('201920 DATA'!BF177="*",$C177&gt;=400),"*",IF($C177&gt;=400,ROUND('201920 DATA'!BF177/$C177,2),"")))</f>
        <v>0</v>
      </c>
      <c r="AH177" s="289">
        <f>IF(OR($C177="*",$C177&lt;400),"",IF(AND('201920 DATA'!BG177="*",$C177&gt;=400),"*",IF($C177&gt;=400,ROUND('201920 DATA'!BG177/$C177,2),"")))</f>
        <v>0</v>
      </c>
      <c r="AI177" s="289">
        <f>IF(OR($C177="*",$C177&lt;400),"",IF(AND('201920 DATA'!BH177="*",$C177&gt;=400),"*",IF($C177&gt;=400,ROUND('201920 DATA'!BH177/$C177,2),"")))</f>
        <v>0.13</v>
      </c>
      <c r="AJ177" s="289">
        <f>IF(OR($C177="*",$C177&lt;400),"",IF(AND('201920 DATA'!BI177="*",$C177&gt;=400),"*",IF($C177&gt;=400,ROUND('201920 DATA'!BI177/$C177,2),"")))</f>
        <v>0</v>
      </c>
      <c r="AK177" s="289">
        <f>IF(OR($C177="*",$C177&lt;400),"",IF(AND('201920 DATA'!BJ177="*",$C177&gt;=400),"*",IF($C177&gt;=400,ROUND('201920 DATA'!BJ177/$C177,2),"")))</f>
        <v>0</v>
      </c>
      <c r="AL177" s="289">
        <f>IF(OR($C177="*",$C177&lt;400),"",IF(AND('201920 DATA'!BK177="*",$C177&gt;=400),"*",IF($C177&gt;=400,ROUND('201920 DATA'!BK177/$C177,2),"")))</f>
        <v>0</v>
      </c>
      <c r="AM177" s="289">
        <f>IF(OR($C177="*",$C177&lt;400),"",IF(AND('201920 DATA'!BL177="*",$C177&gt;=400),"*",IF($C177&gt;=400,ROUND('201920 DATA'!BL177/$C177,2),"")))</f>
        <v>0</v>
      </c>
      <c r="AN177" s="289">
        <f>IF(OR($C177="*",$C177&lt;400),"",IF(AND('201920 DATA'!BM177="*",$C177&gt;=400),"*",IF($C177&gt;=400,ROUND('201920 DATA'!BM177/$C177,2),"")))</f>
        <v>0.02</v>
      </c>
      <c r="AO177" s="289" t="str">
        <f>IF(OR($C177="*",$C177&lt;400),"",IF(AND('201920 DATA'!BN177="*",$C177&gt;=400),"*",IF($C177&gt;=400,ROUND('201920 DATA'!BN177/$C177,2),"")))</f>
        <v>*</v>
      </c>
      <c r="AP177" s="289">
        <f>IF(OR($C177="*",$C177&lt;400),"",IF(AND('201920 DATA'!BO177="*",$C177&gt;=400),"*",IF($C177&gt;=400,ROUND('201920 DATA'!BO177/$C177,2),"")))</f>
        <v>0.79</v>
      </c>
      <c r="AQ177" s="289" t="str">
        <f>IF(OR($C177="*",$C177&lt;400),"",IF(AND('201920 DATA'!BP177="*",$C177&gt;=400),"*",IF($C177&gt;=400,ROUND('201920 DATA'!BP177/$C177,2),"")))</f>
        <v>*</v>
      </c>
      <c r="AR177" s="289">
        <f>IF(OR($C177="*",$C177&lt;400),"",IF(AND('201920 DATA'!BQ177="*",$C177&gt;=400),"*",IF($C177&gt;=400,ROUND('201920 DATA'!BQ177/$C177,2),"")))</f>
        <v>0</v>
      </c>
      <c r="AS177" s="289">
        <f>IF(OR($C177="*",$C177&lt;400),"",IF(AND('201920 DATA'!BR177="*",$C177&gt;=400),"*",IF($C177&gt;=400,ROUND('201920 DATA'!BR177/$C177,2),"")))</f>
        <v>0</v>
      </c>
      <c r="AT177" s="289" t="str">
        <f>IF(OR($C177="*",$C177&lt;400),"",IF(AND('201920 DATA'!BS177="*",$C177&gt;=400),"*",IF($C177&gt;=400,ROUND('201920 DATA'!BS177/$C177,2),"")))</f>
        <v>*</v>
      </c>
      <c r="AU177" s="289">
        <f>IF(OR($C177="*",$C177&lt;400),"",IF(AND('201920 DATA'!BT177="*",$C177&gt;=400),"*",IF($C177&gt;=400,ROUND('201920 DATA'!BT177/$C177,2),"")))</f>
        <v>0.05</v>
      </c>
      <c r="AV177" s="289" t="str">
        <f>IF(OR($C177="*",$C177&lt;400),"",IF(AND('201920 DATA'!BU177="*",$C177&gt;=400),"*",IF($C177&gt;=400,ROUND('201920 DATA'!BU177/$C177,2),"")))</f>
        <v>*</v>
      </c>
      <c r="AW177" s="289">
        <f>IF(OR($C177="*",$C177&lt;400),"",IF(AND('201920 DATA'!BV177="*",$C177&gt;=400),"*",IF($C177&gt;=400,ROUND('201920 DATA'!BV177/$C177,2),"")))</f>
        <v>0</v>
      </c>
      <c r="AX177" s="289">
        <f>IF(OR($C177="*",$C177&lt;400),"",IF(AND('201920 DATA'!BW177="*",$C177&gt;=400),"*",IF($C177&gt;=400,ROUND('201920 DATA'!BW177/$C177,2),"")))</f>
        <v>0</v>
      </c>
      <c r="AZ177" s="365">
        <v>1130</v>
      </c>
    </row>
    <row r="178" spans="1:52" x14ac:dyDescent="0.2">
      <c r="A178" s="373" t="s">
        <v>33</v>
      </c>
      <c r="B178" s="287">
        <f>'201920 DATA'!B178</f>
        <v>1725</v>
      </c>
      <c r="C178" s="288">
        <f>'201920 DATA'!C178</f>
        <v>1725</v>
      </c>
      <c r="D178" s="293">
        <f>'201920 DATA'!FQ178</f>
        <v>1725</v>
      </c>
      <c r="F178" s="313">
        <f t="shared" si="4"/>
        <v>0.21</v>
      </c>
      <c r="G178" s="295">
        <f t="shared" si="5"/>
        <v>1</v>
      </c>
      <c r="H178" s="289">
        <f>IF(OR($C178="*",$C178&lt;400),"",IF(AND('201920 DATA'!F178="*",$C178&gt;=400),"*",IF($C178&gt;=400,ROUND('201920 DATA'!F178/$C178,2),"")))</f>
        <v>0</v>
      </c>
      <c r="I178" s="296">
        <f>IF(OR($B178="*",$B178&lt;400),"",IF(AND('201920 DATA'!Y178="*",$B178&gt;=400),"*",IF($B178&gt;=400,ROUND('201920 DATA'!Y178/$B178,2),"")))</f>
        <v>0</v>
      </c>
      <c r="J178" s="296">
        <f>IF(OR($B178="*",$B178&lt;400),"",IF(AND('201920 DATA'!Z178="*",$B178&gt;=400),"*",IF($B178&gt;=400,ROUND('201920 DATA'!Z178/$B178,2),"")))</f>
        <v>0.06</v>
      </c>
      <c r="K178" s="296">
        <f>IF(OR($B178="*",$B178&lt;400),"",IF(AND('201920 DATA'!AA178="*",$B178&gt;=400),"*",IF($B178&gt;=400,ROUND('201920 DATA'!AA178/$B178,2),"")))</f>
        <v>0.18</v>
      </c>
      <c r="L178" s="296">
        <f>IF(OR($B178="*",$B178&lt;400),"",IF(AND('201920 DATA'!AB178="*",$B178&gt;=400),"*",IF($B178&gt;=400,ROUND('201920 DATA'!AB178/$B178,2),"")))</f>
        <v>0.34</v>
      </c>
      <c r="M178" s="296">
        <f>IF(OR($B178="*",$B178&lt;400),"",IF(AND('201920 DATA'!AC178="*",$B178&gt;=400),"*",IF($B178&gt;=400,ROUND('201920 DATA'!AC178/$B178,2),"")))</f>
        <v>0.3</v>
      </c>
      <c r="N178" s="296">
        <f>IF(OR($B178="*",$B178&lt;400),"",IF(AND('201920 DATA'!AD178="*",$B178&gt;=400),"*",IF($B178&gt;=400,ROUND('201920 DATA'!AD178/$B178,2),"")))</f>
        <v>0.11</v>
      </c>
      <c r="O178" s="296" t="str">
        <f>IF(OR($B178="*",$B178&lt;400),"",IF(AND('201920 DATA'!AE178="*",$B178&gt;=400),"*",IF($B178&gt;=400,ROUND('201920 DATA'!AE178/$B178,2),"")))</f>
        <v>*</v>
      </c>
      <c r="P178" s="297"/>
      <c r="Q178" s="296">
        <f>IF(OR($B178="*",$B178&lt;400),"",IF(AND('201920 DATA'!FO178="*",$B178&gt;=400),"*",IF($B178&gt;=400,ROUND('201920 DATA'!FO178/$B178,2),"")))</f>
        <v>0.95</v>
      </c>
      <c r="R178" s="289">
        <f>IF(OR($C178="*",$C178&lt;400),"",IF(AND('201920 DATA'!F178="*",$C178&gt;=400),"*",IF($C178&gt;=400,ROUND('201920 DATA'!F178/$C178,2),"")))</f>
        <v>0</v>
      </c>
      <c r="S178" s="289">
        <f>IF(OR($C178="*",$C178&lt;400),"",IF(AND('201920 DATA'!G178="*",$C178&gt;=400),"*",IF($C178&gt;=400,ROUND('201920 DATA'!G178/$C178,2),"")))</f>
        <v>0</v>
      </c>
      <c r="T178" s="289">
        <f>IF(OR($C178="*",$C178&lt;400),"",IF(AND('201920 DATA'!H178="*",$C178&gt;=400),"*",IF($C178&gt;=400,ROUND('201920 DATA'!H178/$C178,2),"")))</f>
        <v>1</v>
      </c>
      <c r="U178" s="289">
        <f>IF(OR($C178="*",$C178&lt;400),"",IF(AND('201920 DATA'!FP178="*",$C178&gt;=400),"*",IF($C178&gt;=400,ROUND('201920 DATA'!FP178/$C178,2),"")))</f>
        <v>0</v>
      </c>
      <c r="V178" s="312">
        <f>IF(OR($D178="*",$D178&lt;400),"",IF(AND('201920 DATA'!M178="*",$D178&gt;=400),"*",IF($D178&gt;=400,ROUND('201920 DATA'!M178/$D178,2),"")))</f>
        <v>0.05</v>
      </c>
      <c r="W178" s="312">
        <f>IF(OR($D178="*",$D178&lt;400),"",IF(AND('201920 DATA'!N178="*",$D178&gt;=400),"*",IF($D178&gt;=400,ROUND('201920 DATA'!N178/$D178,2),"")))</f>
        <v>0.16</v>
      </c>
      <c r="X178" s="312">
        <f>IF(OR($D178="*",$D178&lt;400),"",IF(AND('201920 DATA'!O178="*",$D178&gt;=400),"*",IF($D178&gt;=400,ROUND('201920 DATA'!O178/$D178,2),"")))</f>
        <v>0.23</v>
      </c>
      <c r="Y178" s="312">
        <f>IF(OR($D178="*",$D178&lt;400),"",IF(AND('201920 DATA'!P178="*",$D178&gt;=400),"*",IF($D178&gt;=400,ROUND('201920 DATA'!P178/$D178,2),"")))</f>
        <v>0.17</v>
      </c>
      <c r="Z178" s="312">
        <f>IF(OR($D178="*",$D178&lt;400),"",IF(AND('201920 DATA'!Q178="*",$D178&gt;=400),"*",IF($D178&gt;=400,ROUND('201920 DATA'!Q178/$D178,2),"")))</f>
        <v>0.22</v>
      </c>
      <c r="AA178" s="312">
        <f>IF(OR($D178="*",$D178&lt;400),"",IF(AND('201920 DATA'!R178="*",$D178&gt;=400),"*",IF($D178&gt;=400,ROUND('201920 DATA'!R178/$D178,2),"")))</f>
        <v>7.0000000000000007E-2</v>
      </c>
      <c r="AB178" s="312">
        <f>IF(OR($D178="*",$D178&lt;400),"",IF(AND('201920 DATA'!S178="*",$D178&gt;=400),"*",IF($D178&gt;=400,ROUND('201920 DATA'!S178/$D178,2),"")))</f>
        <v>0.05</v>
      </c>
      <c r="AC178" s="312">
        <f>IF(OR($D178="*",$D178&lt;400),"",IF(AND('201920 DATA'!T178="*",$D178&gt;=400),"*",IF($D178&gt;=400,ROUND('201920 DATA'!T178/$D178,2),"")))</f>
        <v>0.05</v>
      </c>
      <c r="AD178" s="289" t="str">
        <f>IF(OR($C178="*",$C178&lt;400),"",IF(AND('201920 DATA'!BC178="*",$C178&gt;=400),"*",IF($C178&gt;=400,ROUND('201920 DATA'!BC178/$C178,2),"")))</f>
        <v>*</v>
      </c>
      <c r="AE178" s="289">
        <f>IF(OR($C178="*",$C178&lt;400),"",IF(AND('201920 DATA'!BD178="*",$C178&gt;=400),"*",IF($C178&gt;=400,ROUND('201920 DATA'!BD178/$C178,2),"")))</f>
        <v>0.01</v>
      </c>
      <c r="AF178" s="289" t="str">
        <f>IF(OR($C178="*",$C178&lt;400),"",IF(AND('201920 DATA'!BE178="*",$C178&gt;=400),"*",IF($C178&gt;=400,ROUND('201920 DATA'!BE178/$C178,2),"")))</f>
        <v>*</v>
      </c>
      <c r="AG178" s="289">
        <f>IF(OR($C178="*",$C178&lt;400),"",IF(AND('201920 DATA'!BF178="*",$C178&gt;=400),"*",IF($C178&gt;=400,ROUND('201920 DATA'!BF178/$C178,2),"")))</f>
        <v>0</v>
      </c>
      <c r="AH178" s="289">
        <f>IF(OR($C178="*",$C178&lt;400),"",IF(AND('201920 DATA'!BG178="*",$C178&gt;=400),"*",IF($C178&gt;=400,ROUND('201920 DATA'!BG178/$C178,2),"")))</f>
        <v>0</v>
      </c>
      <c r="AI178" s="289">
        <f>IF(OR($C178="*",$C178&lt;400),"",IF(AND('201920 DATA'!BH178="*",$C178&gt;=400),"*",IF($C178&gt;=400,ROUND('201920 DATA'!BH178/$C178,2),"")))</f>
        <v>0.05</v>
      </c>
      <c r="AJ178" s="289">
        <f>IF(OR($C178="*",$C178&lt;400),"",IF(AND('201920 DATA'!BI178="*",$C178&gt;=400),"*",IF($C178&gt;=400,ROUND('201920 DATA'!BI178/$C178,2),"")))</f>
        <v>0</v>
      </c>
      <c r="AK178" s="289">
        <f>IF(OR($C178="*",$C178&lt;400),"",IF(AND('201920 DATA'!BJ178="*",$C178&gt;=400),"*",IF($C178&gt;=400,ROUND('201920 DATA'!BJ178/$C178,2),"")))</f>
        <v>0</v>
      </c>
      <c r="AL178" s="289" t="str">
        <f>IF(OR($C178="*",$C178&lt;400),"",IF(AND('201920 DATA'!BK178="*",$C178&gt;=400),"*",IF($C178&gt;=400,ROUND('201920 DATA'!BK178/$C178,2),"")))</f>
        <v>*</v>
      </c>
      <c r="AM178" s="289">
        <f>IF(OR($C178="*",$C178&lt;400),"",IF(AND('201920 DATA'!BL178="*",$C178&gt;=400),"*",IF($C178&gt;=400,ROUND('201920 DATA'!BL178/$C178,2),"")))</f>
        <v>0</v>
      </c>
      <c r="AN178" s="289">
        <f>IF(OR($C178="*",$C178&lt;400),"",IF(AND('201920 DATA'!BM178="*",$C178&gt;=400),"*",IF($C178&gt;=400,ROUND('201920 DATA'!BM178/$C178,2),"")))</f>
        <v>0.18</v>
      </c>
      <c r="AO178" s="289">
        <f>IF(OR($C178="*",$C178&lt;400),"",IF(AND('201920 DATA'!BN178="*",$C178&gt;=400),"*",IF($C178&gt;=400,ROUND('201920 DATA'!BN178/$C178,2),"")))</f>
        <v>0.01</v>
      </c>
      <c r="AP178" s="289">
        <f>IF(OR($C178="*",$C178&lt;400),"",IF(AND('201920 DATA'!BO178="*",$C178&gt;=400),"*",IF($C178&gt;=400,ROUND('201920 DATA'!BO178/$C178,2),"")))</f>
        <v>0.63</v>
      </c>
      <c r="AQ178" s="289">
        <f>IF(OR($C178="*",$C178&lt;400),"",IF(AND('201920 DATA'!BP178="*",$C178&gt;=400),"*",IF($C178&gt;=400,ROUND('201920 DATA'!BP178/$C178,2),"")))</f>
        <v>0</v>
      </c>
      <c r="AR178" s="289">
        <f>IF(OR($C178="*",$C178&lt;400),"",IF(AND('201920 DATA'!BQ178="*",$C178&gt;=400),"*",IF($C178&gt;=400,ROUND('201920 DATA'!BQ178/$C178,2),"")))</f>
        <v>0</v>
      </c>
      <c r="AS178" s="289">
        <f>IF(OR($C178="*",$C178&lt;400),"",IF(AND('201920 DATA'!BR178="*",$C178&gt;=400),"*",IF($C178&gt;=400,ROUND('201920 DATA'!BR178/$C178,2),"")))</f>
        <v>0</v>
      </c>
      <c r="AT178" s="289" t="str">
        <f>IF(OR($C178="*",$C178&lt;400),"",IF(AND('201920 DATA'!BS178="*",$C178&gt;=400),"*",IF($C178&gt;=400,ROUND('201920 DATA'!BS178/$C178,2),"")))</f>
        <v>*</v>
      </c>
      <c r="AU178" s="289">
        <f>IF(OR($C178="*",$C178&lt;400),"",IF(AND('201920 DATA'!BT178="*",$C178&gt;=400),"*",IF($C178&gt;=400,ROUND('201920 DATA'!BT178/$C178,2),"")))</f>
        <v>0.1</v>
      </c>
      <c r="AV178" s="289" t="str">
        <f>IF(OR($C178="*",$C178&lt;400),"",IF(AND('201920 DATA'!BU178="*",$C178&gt;=400),"*",IF($C178&gt;=400,ROUND('201920 DATA'!BU178/$C178,2),"")))</f>
        <v>*</v>
      </c>
      <c r="AW178" s="289">
        <f>IF(OR($C178="*",$C178&lt;400),"",IF(AND('201920 DATA'!BV178="*",$C178&gt;=400),"*",IF($C178&gt;=400,ROUND('201920 DATA'!BV178/$C178,2),"")))</f>
        <v>0</v>
      </c>
      <c r="AX178" s="289">
        <f>IF(OR($C178="*",$C178&lt;400),"",IF(AND('201920 DATA'!BW178="*",$C178&gt;=400),"*",IF($C178&gt;=400,ROUND('201920 DATA'!BW178/$C178,2),"")))</f>
        <v>0.01</v>
      </c>
      <c r="AZ178" s="365">
        <v>1360</v>
      </c>
    </row>
    <row r="179" spans="1:52" x14ac:dyDescent="0.2">
      <c r="A179" s="373" t="s">
        <v>34</v>
      </c>
      <c r="B179" s="287">
        <f>'201920 DATA'!B179</f>
        <v>335</v>
      </c>
      <c r="C179" s="288">
        <f>'201920 DATA'!C179</f>
        <v>335</v>
      </c>
      <c r="D179" s="293">
        <f>'201920 DATA'!FQ179</f>
        <v>335</v>
      </c>
      <c r="F179" s="313" t="str">
        <f t="shared" si="4"/>
        <v/>
      </c>
      <c r="G179" s="295" t="str">
        <f t="shared" si="5"/>
        <v/>
      </c>
      <c r="H179" s="289" t="str">
        <f>IF(OR($C179="*",$C179&lt;400),"",IF(AND('201920 DATA'!F179="*",$C179&gt;=400),"*",IF($C179&gt;=400,ROUND('201920 DATA'!F179/$C179,2),"")))</f>
        <v/>
      </c>
      <c r="I179" s="296" t="str">
        <f>IF(OR($B179="*",$B179&lt;400),"",IF(AND('201920 DATA'!Y179="*",$B179&gt;=400),"*",IF($B179&gt;=400,ROUND('201920 DATA'!Y179/$B179,2),"")))</f>
        <v/>
      </c>
      <c r="J179" s="296" t="str">
        <f>IF(OR($B179="*",$B179&lt;400),"",IF(AND('201920 DATA'!Z179="*",$B179&gt;=400),"*",IF($B179&gt;=400,ROUND('201920 DATA'!Z179/$B179,2),"")))</f>
        <v/>
      </c>
      <c r="K179" s="296" t="str">
        <f>IF(OR($B179="*",$B179&lt;400),"",IF(AND('201920 DATA'!AA179="*",$B179&gt;=400),"*",IF($B179&gt;=400,ROUND('201920 DATA'!AA179/$B179,2),"")))</f>
        <v/>
      </c>
      <c r="L179" s="296" t="str">
        <f>IF(OR($B179="*",$B179&lt;400),"",IF(AND('201920 DATA'!AB179="*",$B179&gt;=400),"*",IF($B179&gt;=400,ROUND('201920 DATA'!AB179/$B179,2),"")))</f>
        <v/>
      </c>
      <c r="M179" s="296" t="str">
        <f>IF(OR($B179="*",$B179&lt;400),"",IF(AND('201920 DATA'!AC179="*",$B179&gt;=400),"*",IF($B179&gt;=400,ROUND('201920 DATA'!AC179/$B179,2),"")))</f>
        <v/>
      </c>
      <c r="N179" s="296" t="str">
        <f>IF(OR($B179="*",$B179&lt;400),"",IF(AND('201920 DATA'!AD179="*",$B179&gt;=400),"*",IF($B179&gt;=400,ROUND('201920 DATA'!AD179/$B179,2),"")))</f>
        <v/>
      </c>
      <c r="O179" s="296" t="str">
        <f>IF(OR($B179="*",$B179&lt;400),"",IF(AND('201920 DATA'!AE179="*",$B179&gt;=400),"*",IF($B179&gt;=400,ROUND('201920 DATA'!AE179/$B179,2),"")))</f>
        <v/>
      </c>
      <c r="P179" s="297"/>
      <c r="Q179" s="296" t="str">
        <f>IF(OR($B179="*",$B179&lt;400),"",IF(AND('201920 DATA'!FO179="*",$B179&gt;=400),"*",IF($B179&gt;=400,ROUND('201920 DATA'!FO179/$B179,2),"")))</f>
        <v/>
      </c>
      <c r="R179" s="289" t="str">
        <f>IF(OR($C179="*",$C179&lt;400),"",IF(AND('201920 DATA'!F179="*",$C179&gt;=400),"*",IF($C179&gt;=400,ROUND('201920 DATA'!F179/$C179,2),"")))</f>
        <v/>
      </c>
      <c r="S179" s="289" t="str">
        <f>IF(OR($C179="*",$C179&lt;400),"",IF(AND('201920 DATA'!G179="*",$C179&gt;=400),"*",IF($C179&gt;=400,ROUND('201920 DATA'!G179/$C179,2),"")))</f>
        <v/>
      </c>
      <c r="T179" s="289" t="str">
        <f>IF(OR($C179="*",$C179&lt;400),"",IF(AND('201920 DATA'!H179="*",$C179&gt;=400),"*",IF($C179&gt;=400,ROUND('201920 DATA'!H179/$C179,2),"")))</f>
        <v/>
      </c>
      <c r="U179" s="289" t="str">
        <f>IF(OR($C179="*",$C179&lt;400),"",IF(AND('201920 DATA'!FP179="*",$C179&gt;=400),"*",IF($C179&gt;=400,ROUND('201920 DATA'!FP179/$C179,2),"")))</f>
        <v/>
      </c>
      <c r="V179" s="312" t="str">
        <f>IF(OR($D179="*",$D179&lt;400),"",IF(AND('201920 DATA'!M179="*",$D179&gt;=400),"*",IF($D179&gt;=400,ROUND('201920 DATA'!M179/$D179,2),"")))</f>
        <v/>
      </c>
      <c r="W179" s="312" t="str">
        <f>IF(OR($D179="*",$D179&lt;400),"",IF(AND('201920 DATA'!N179="*",$D179&gt;=400),"*",IF($D179&gt;=400,ROUND('201920 DATA'!N179/$D179,2),"")))</f>
        <v/>
      </c>
      <c r="X179" s="312" t="str">
        <f>IF(OR($D179="*",$D179&lt;400),"",IF(AND('201920 DATA'!O179="*",$D179&gt;=400),"*",IF($D179&gt;=400,ROUND('201920 DATA'!O179/$D179,2),"")))</f>
        <v/>
      </c>
      <c r="Y179" s="312" t="str">
        <f>IF(OR($D179="*",$D179&lt;400),"",IF(AND('201920 DATA'!P179="*",$D179&gt;=400),"*",IF($D179&gt;=400,ROUND('201920 DATA'!P179/$D179,2),"")))</f>
        <v/>
      </c>
      <c r="Z179" s="312" t="str">
        <f>IF(OR($D179="*",$D179&lt;400),"",IF(AND('201920 DATA'!Q179="*",$D179&gt;=400),"*",IF($D179&gt;=400,ROUND('201920 DATA'!Q179/$D179,2),"")))</f>
        <v/>
      </c>
      <c r="AA179" s="312" t="str">
        <f>IF(OR($D179="*",$D179&lt;400),"",IF(AND('201920 DATA'!R179="*",$D179&gt;=400),"*",IF($D179&gt;=400,ROUND('201920 DATA'!R179/$D179,2),"")))</f>
        <v/>
      </c>
      <c r="AB179" s="312" t="str">
        <f>IF(OR($D179="*",$D179&lt;400),"",IF(AND('201920 DATA'!S179="*",$D179&gt;=400),"*",IF($D179&gt;=400,ROUND('201920 DATA'!S179/$D179,2),"")))</f>
        <v/>
      </c>
      <c r="AC179" s="312" t="str">
        <f>IF(OR($D179="*",$D179&lt;400),"",IF(AND('201920 DATA'!T179="*",$D179&gt;=400),"*",IF($D179&gt;=400,ROUND('201920 DATA'!T179/$D179,2),"")))</f>
        <v/>
      </c>
      <c r="AD179" s="289" t="str">
        <f>IF(OR($C179="*",$C179&lt;400),"",IF(AND('201920 DATA'!BC179="*",$C179&gt;=400),"*",IF($C179&gt;=400,ROUND('201920 DATA'!BC179/$C179,2),"")))</f>
        <v/>
      </c>
      <c r="AE179" s="289" t="str">
        <f>IF(OR($C179="*",$C179&lt;400),"",IF(AND('201920 DATA'!BD179="*",$C179&gt;=400),"*",IF($C179&gt;=400,ROUND('201920 DATA'!BD179/$C179,2),"")))</f>
        <v/>
      </c>
      <c r="AF179" s="289" t="str">
        <f>IF(OR($C179="*",$C179&lt;400),"",IF(AND('201920 DATA'!BE179="*",$C179&gt;=400),"*",IF($C179&gt;=400,ROUND('201920 DATA'!BE179/$C179,2),"")))</f>
        <v/>
      </c>
      <c r="AG179" s="289" t="str">
        <f>IF(OR($C179="*",$C179&lt;400),"",IF(AND('201920 DATA'!BF179="*",$C179&gt;=400),"*",IF($C179&gt;=400,ROUND('201920 DATA'!BF179/$C179,2),"")))</f>
        <v/>
      </c>
      <c r="AH179" s="289" t="str">
        <f>IF(OR($C179="*",$C179&lt;400),"",IF(AND('201920 DATA'!BG179="*",$C179&gt;=400),"*",IF($C179&gt;=400,ROUND('201920 DATA'!BG179/$C179,2),"")))</f>
        <v/>
      </c>
      <c r="AI179" s="289" t="str">
        <f>IF(OR($C179="*",$C179&lt;400),"",IF(AND('201920 DATA'!BH179="*",$C179&gt;=400),"*",IF($C179&gt;=400,ROUND('201920 DATA'!BH179/$C179,2),"")))</f>
        <v/>
      </c>
      <c r="AJ179" s="289" t="str">
        <f>IF(OR($C179="*",$C179&lt;400),"",IF(AND('201920 DATA'!BI179="*",$C179&gt;=400),"*",IF($C179&gt;=400,ROUND('201920 DATA'!BI179/$C179,2),"")))</f>
        <v/>
      </c>
      <c r="AK179" s="289" t="str">
        <f>IF(OR($C179="*",$C179&lt;400),"",IF(AND('201920 DATA'!BJ179="*",$C179&gt;=400),"*",IF($C179&gt;=400,ROUND('201920 DATA'!BJ179/$C179,2),"")))</f>
        <v/>
      </c>
      <c r="AL179" s="289" t="str">
        <f>IF(OR($C179="*",$C179&lt;400),"",IF(AND('201920 DATA'!BK179="*",$C179&gt;=400),"*",IF($C179&gt;=400,ROUND('201920 DATA'!BK179/$C179,2),"")))</f>
        <v/>
      </c>
      <c r="AM179" s="289" t="str">
        <f>IF(OR($C179="*",$C179&lt;400),"",IF(AND('201920 DATA'!BL179="*",$C179&gt;=400),"*",IF($C179&gt;=400,ROUND('201920 DATA'!BL179/$C179,2),"")))</f>
        <v/>
      </c>
      <c r="AN179" s="289" t="str">
        <f>IF(OR($C179="*",$C179&lt;400),"",IF(AND('201920 DATA'!BM179="*",$C179&gt;=400),"*",IF($C179&gt;=400,ROUND('201920 DATA'!BM179/$C179,2),"")))</f>
        <v/>
      </c>
      <c r="AO179" s="289" t="str">
        <f>IF(OR($C179="*",$C179&lt;400),"",IF(AND('201920 DATA'!BN179="*",$C179&gt;=400),"*",IF($C179&gt;=400,ROUND('201920 DATA'!BN179/$C179,2),"")))</f>
        <v/>
      </c>
      <c r="AP179" s="289" t="str">
        <f>IF(OR($C179="*",$C179&lt;400),"",IF(AND('201920 DATA'!BO179="*",$C179&gt;=400),"*",IF($C179&gt;=400,ROUND('201920 DATA'!BO179/$C179,2),"")))</f>
        <v/>
      </c>
      <c r="AQ179" s="289" t="str">
        <f>IF(OR($C179="*",$C179&lt;400),"",IF(AND('201920 DATA'!BP179="*",$C179&gt;=400),"*",IF($C179&gt;=400,ROUND('201920 DATA'!BP179/$C179,2),"")))</f>
        <v/>
      </c>
      <c r="AR179" s="289" t="str">
        <f>IF(OR($C179="*",$C179&lt;400),"",IF(AND('201920 DATA'!BQ179="*",$C179&gt;=400),"*",IF($C179&gt;=400,ROUND('201920 DATA'!BQ179/$C179,2),"")))</f>
        <v/>
      </c>
      <c r="AS179" s="289" t="str">
        <f>IF(OR($C179="*",$C179&lt;400),"",IF(AND('201920 DATA'!BR179="*",$C179&gt;=400),"*",IF($C179&gt;=400,ROUND('201920 DATA'!BR179/$C179,2),"")))</f>
        <v/>
      </c>
      <c r="AT179" s="289" t="str">
        <f>IF(OR($C179="*",$C179&lt;400),"",IF(AND('201920 DATA'!BS179="*",$C179&gt;=400),"*",IF($C179&gt;=400,ROUND('201920 DATA'!BS179/$C179,2),"")))</f>
        <v/>
      </c>
      <c r="AU179" s="289" t="str">
        <f>IF(OR($C179="*",$C179&lt;400),"",IF(AND('201920 DATA'!BT179="*",$C179&gt;=400),"*",IF($C179&gt;=400,ROUND('201920 DATA'!BT179/$C179,2),"")))</f>
        <v/>
      </c>
      <c r="AV179" s="289" t="str">
        <f>IF(OR($C179="*",$C179&lt;400),"",IF(AND('201920 DATA'!BU179="*",$C179&gt;=400),"*",IF($C179&gt;=400,ROUND('201920 DATA'!BU179/$C179,2),"")))</f>
        <v/>
      </c>
      <c r="AW179" s="289" t="str">
        <f>IF(OR($C179="*",$C179&lt;400),"",IF(AND('201920 DATA'!BV179="*",$C179&gt;=400),"*",IF($C179&gt;=400,ROUND('201920 DATA'!BV179/$C179,2),"")))</f>
        <v/>
      </c>
      <c r="AX179" s="289" t="str">
        <f>IF(OR($C179="*",$C179&lt;400),"",IF(AND('201920 DATA'!BW179="*",$C179&gt;=400),"*",IF($C179&gt;=400,ROUND('201920 DATA'!BW179/$C179,2),"")))</f>
        <v/>
      </c>
      <c r="AZ179" s="365">
        <v>290</v>
      </c>
    </row>
    <row r="180" spans="1:52" x14ac:dyDescent="0.2">
      <c r="A180" s="373" t="s">
        <v>35</v>
      </c>
      <c r="B180" s="287">
        <f>'201920 DATA'!B180</f>
        <v>3050</v>
      </c>
      <c r="C180" s="288">
        <f>'201920 DATA'!C180</f>
        <v>3050</v>
      </c>
      <c r="D180" s="293">
        <f>'201920 DATA'!FQ180</f>
        <v>3045</v>
      </c>
      <c r="F180" s="313">
        <f t="shared" si="4"/>
        <v>-0.3</v>
      </c>
      <c r="G180" s="295">
        <f t="shared" si="5"/>
        <v>1</v>
      </c>
      <c r="H180" s="289">
        <f>IF(OR($C180="*",$C180&lt;400),"",IF(AND('201920 DATA'!F180="*",$C180&gt;=400),"*",IF($C180&gt;=400,ROUND('201920 DATA'!F180/$C180,2),"")))</f>
        <v>0</v>
      </c>
      <c r="I180" s="296">
        <f>IF(OR($B180="*",$B180&lt;400),"",IF(AND('201920 DATA'!Y180="*",$B180&gt;=400),"*",IF($B180&gt;=400,ROUND('201920 DATA'!Y180/$B180,2),"")))</f>
        <v>0</v>
      </c>
      <c r="J180" s="296">
        <f>IF(OR($B180="*",$B180&lt;400),"",IF(AND('201920 DATA'!Z180="*",$B180&gt;=400),"*",IF($B180&gt;=400,ROUND('201920 DATA'!Z180/$B180,2),"")))</f>
        <v>0.08</v>
      </c>
      <c r="K180" s="296">
        <f>IF(OR($B180="*",$B180&lt;400),"",IF(AND('201920 DATA'!AA180="*",$B180&gt;=400),"*",IF($B180&gt;=400,ROUND('201920 DATA'!AA180/$B180,2),"")))</f>
        <v>0.21</v>
      </c>
      <c r="L180" s="296">
        <f>IF(OR($B180="*",$B180&lt;400),"",IF(AND('201920 DATA'!AB180="*",$B180&gt;=400),"*",IF($B180&gt;=400,ROUND('201920 DATA'!AB180/$B180,2),"")))</f>
        <v>0.26</v>
      </c>
      <c r="M180" s="296">
        <f>IF(OR($B180="*",$B180&lt;400),"",IF(AND('201920 DATA'!AC180="*",$B180&gt;=400),"*",IF($B180&gt;=400,ROUND('201920 DATA'!AC180/$B180,2),"")))</f>
        <v>0.24</v>
      </c>
      <c r="N180" s="296">
        <f>IF(OR($B180="*",$B180&lt;400),"",IF(AND('201920 DATA'!AD180="*",$B180&gt;=400),"*",IF($B180&gt;=400,ROUND('201920 DATA'!AD180/$B180,2),"")))</f>
        <v>0.19</v>
      </c>
      <c r="O180" s="296">
        <f>IF(OR($B180="*",$B180&lt;400),"",IF(AND('201920 DATA'!AE180="*",$B180&gt;=400),"*",IF($B180&gt;=400,ROUND('201920 DATA'!AE180/$B180,2),"")))</f>
        <v>0.01</v>
      </c>
      <c r="P180" s="297"/>
      <c r="Q180" s="296">
        <f>IF(OR($B180="*",$B180&lt;400),"",IF(AND('201920 DATA'!FO180="*",$B180&gt;=400),"*",IF($B180&gt;=400,ROUND('201920 DATA'!FO180/$B180,2),"")))</f>
        <v>0.98</v>
      </c>
      <c r="R180" s="289">
        <f>IF(OR($C180="*",$C180&lt;400),"",IF(AND('201920 DATA'!F180="*",$C180&gt;=400),"*",IF($C180&gt;=400,ROUND('201920 DATA'!F180/$C180,2),"")))</f>
        <v>0</v>
      </c>
      <c r="S180" s="289">
        <f>IF(OR($C180="*",$C180&lt;400),"",IF(AND('201920 DATA'!G180="*",$C180&gt;=400),"*",IF($C180&gt;=400,ROUND('201920 DATA'!G180/$C180,2),"")))</f>
        <v>0</v>
      </c>
      <c r="T180" s="289">
        <f>IF(OR($C180="*",$C180&lt;400),"",IF(AND('201920 DATA'!H180="*",$C180&gt;=400),"*",IF($C180&gt;=400,ROUND('201920 DATA'!H180/$C180,2),"")))</f>
        <v>1</v>
      </c>
      <c r="U180" s="289">
        <f>IF(OR($C180="*",$C180&lt;400),"",IF(AND('201920 DATA'!FP180="*",$C180&gt;=400),"*",IF($C180&gt;=400,ROUND('201920 DATA'!FP180/$C180,2),"")))</f>
        <v>0</v>
      </c>
      <c r="V180" s="312">
        <f>IF(OR($D180="*",$D180&lt;400),"",IF(AND('201920 DATA'!M180="*",$D180&gt;=400),"*",IF($D180&gt;=400,ROUND('201920 DATA'!M180/$D180,2),"")))</f>
        <v>0.02</v>
      </c>
      <c r="W180" s="312">
        <f>IF(OR($D180="*",$D180&lt;400),"",IF(AND('201920 DATA'!N180="*",$D180&gt;=400),"*",IF($D180&gt;=400,ROUND('201920 DATA'!N180/$D180,2),"")))</f>
        <v>0.24</v>
      </c>
      <c r="X180" s="312">
        <f>IF(OR($D180="*",$D180&lt;400),"",IF(AND('201920 DATA'!O180="*",$D180&gt;=400),"*",IF($D180&gt;=400,ROUND('201920 DATA'!O180/$D180,2),"")))</f>
        <v>0.32</v>
      </c>
      <c r="Y180" s="312">
        <f>IF(OR($D180="*",$D180&lt;400),"",IF(AND('201920 DATA'!P180="*",$D180&gt;=400),"*",IF($D180&gt;=400,ROUND('201920 DATA'!P180/$D180,2),"")))</f>
        <v>0.16</v>
      </c>
      <c r="Z180" s="312">
        <f>IF(OR($D180="*",$D180&lt;400),"",IF(AND('201920 DATA'!Q180="*",$D180&gt;=400),"*",IF($D180&gt;=400,ROUND('201920 DATA'!Q180/$D180,2),"")))</f>
        <v>0.16</v>
      </c>
      <c r="AA180" s="312">
        <f>IF(OR($D180="*",$D180&lt;400),"",IF(AND('201920 DATA'!R180="*",$D180&gt;=400),"*",IF($D180&gt;=400,ROUND('201920 DATA'!R180/$D180,2),"")))</f>
        <v>0.05</v>
      </c>
      <c r="AB180" s="312">
        <f>IF(OR($D180="*",$D180&lt;400),"",IF(AND('201920 DATA'!S180="*",$D180&gt;=400),"*",IF($D180&gt;=400,ROUND('201920 DATA'!S180/$D180,2),"")))</f>
        <v>0.02</v>
      </c>
      <c r="AC180" s="312">
        <f>IF(OR($D180="*",$D180&lt;400),"",IF(AND('201920 DATA'!T180="*",$D180&gt;=400),"*",IF($D180&gt;=400,ROUND('201920 DATA'!T180/$D180,2),"")))</f>
        <v>0.02</v>
      </c>
      <c r="AD180" s="289">
        <f>IF(OR($C180="*",$C180&lt;400),"",IF(AND('201920 DATA'!BC180="*",$C180&gt;=400),"*",IF($C180&gt;=400,ROUND('201920 DATA'!BC180/$C180,2),"")))</f>
        <v>0</v>
      </c>
      <c r="AE180" s="289">
        <f>IF(OR($C180="*",$C180&lt;400),"",IF(AND('201920 DATA'!BD180="*",$C180&gt;=400),"*",IF($C180&gt;=400,ROUND('201920 DATA'!BD180/$C180,2),"")))</f>
        <v>0.03</v>
      </c>
      <c r="AF180" s="289">
        <f>IF(OR($C180="*",$C180&lt;400),"",IF(AND('201920 DATA'!BE180="*",$C180&gt;=400),"*",IF($C180&gt;=400,ROUND('201920 DATA'!BE180/$C180,2),"")))</f>
        <v>0</v>
      </c>
      <c r="AG180" s="289" t="str">
        <f>IF(OR($C180="*",$C180&lt;400),"",IF(AND('201920 DATA'!BF180="*",$C180&gt;=400),"*",IF($C180&gt;=400,ROUND('201920 DATA'!BF180/$C180,2),"")))</f>
        <v>*</v>
      </c>
      <c r="AH180" s="289" t="str">
        <f>IF(OR($C180="*",$C180&lt;400),"",IF(AND('201920 DATA'!BG180="*",$C180&gt;=400),"*",IF($C180&gt;=400,ROUND('201920 DATA'!BG180/$C180,2),"")))</f>
        <v>*</v>
      </c>
      <c r="AI180" s="289">
        <f>IF(OR($C180="*",$C180&lt;400),"",IF(AND('201920 DATA'!BH180="*",$C180&gt;=400),"*",IF($C180&gt;=400,ROUND('201920 DATA'!BH180/$C180,2),"")))</f>
        <v>0.02</v>
      </c>
      <c r="AJ180" s="289">
        <f>IF(OR($C180="*",$C180&lt;400),"",IF(AND('201920 DATA'!BI180="*",$C180&gt;=400),"*",IF($C180&gt;=400,ROUND('201920 DATA'!BI180/$C180,2),"")))</f>
        <v>0.21</v>
      </c>
      <c r="AK180" s="289" t="str">
        <f>IF(OR($C180="*",$C180&lt;400),"",IF(AND('201920 DATA'!BJ180="*",$C180&gt;=400),"*",IF($C180&gt;=400,ROUND('201920 DATA'!BJ180/$C180,2),"")))</f>
        <v>*</v>
      </c>
      <c r="AL180" s="289" t="str">
        <f>IF(OR($C180="*",$C180&lt;400),"",IF(AND('201920 DATA'!BK180="*",$C180&gt;=400),"*",IF($C180&gt;=400,ROUND('201920 DATA'!BK180/$C180,2),"")))</f>
        <v>*</v>
      </c>
      <c r="AM180" s="289" t="str">
        <f>IF(OR($C180="*",$C180&lt;400),"",IF(AND('201920 DATA'!BL180="*",$C180&gt;=400),"*",IF($C180&gt;=400,ROUND('201920 DATA'!BL180/$C180,2),"")))</f>
        <v>*</v>
      </c>
      <c r="AN180" s="289">
        <f>IF(OR($C180="*",$C180&lt;400),"",IF(AND('201920 DATA'!BM180="*",$C180&gt;=400),"*",IF($C180&gt;=400,ROUND('201920 DATA'!BM180/$C180,2),"")))</f>
        <v>0.2</v>
      </c>
      <c r="AO180" s="289">
        <f>IF(OR($C180="*",$C180&lt;400),"",IF(AND('201920 DATA'!BN180="*",$C180&gt;=400),"*",IF($C180&gt;=400,ROUND('201920 DATA'!BN180/$C180,2),"")))</f>
        <v>0.01</v>
      </c>
      <c r="AP180" s="289">
        <f>IF(OR($C180="*",$C180&lt;400),"",IF(AND('201920 DATA'!BO180="*",$C180&gt;=400),"*",IF($C180&gt;=400,ROUND('201920 DATA'!BO180/$C180,2),"")))</f>
        <v>0.23</v>
      </c>
      <c r="AQ180" s="289">
        <f>IF(OR($C180="*",$C180&lt;400),"",IF(AND('201920 DATA'!BP180="*",$C180&gt;=400),"*",IF($C180&gt;=400,ROUND('201920 DATA'!BP180/$C180,2),"")))</f>
        <v>0.14000000000000001</v>
      </c>
      <c r="AR180" s="289" t="str">
        <f>IF(OR($C180="*",$C180&lt;400),"",IF(AND('201920 DATA'!BQ180="*",$C180&gt;=400),"*",IF($C180&gt;=400,ROUND('201920 DATA'!BQ180/$C180,2),"")))</f>
        <v>*</v>
      </c>
      <c r="AS180" s="289">
        <f>IF(OR($C180="*",$C180&lt;400),"",IF(AND('201920 DATA'!BR180="*",$C180&gt;=400),"*",IF($C180&gt;=400,ROUND('201920 DATA'!BR180/$C180,2),"")))</f>
        <v>0</v>
      </c>
      <c r="AT180" s="289" t="str">
        <f>IF(OR($C180="*",$C180&lt;400),"",IF(AND('201920 DATA'!BS180="*",$C180&gt;=400),"*",IF($C180&gt;=400,ROUND('201920 DATA'!BS180/$C180,2),"")))</f>
        <v>*</v>
      </c>
      <c r="AU180" s="289">
        <f>IF(OR($C180="*",$C180&lt;400),"",IF(AND('201920 DATA'!BT180="*",$C180&gt;=400),"*",IF($C180&gt;=400,ROUND('201920 DATA'!BT180/$C180,2),"")))</f>
        <v>7.0000000000000007E-2</v>
      </c>
      <c r="AV180" s="289">
        <f>IF(OR($C180="*",$C180&lt;400),"",IF(AND('201920 DATA'!BU180="*",$C180&gt;=400),"*",IF($C180&gt;=400,ROUND('201920 DATA'!BU180/$C180,2),"")))</f>
        <v>0.01</v>
      </c>
      <c r="AW180" s="289">
        <f>IF(OR($C180="*",$C180&lt;400),"",IF(AND('201920 DATA'!BV180="*",$C180&gt;=400),"*",IF($C180&gt;=400,ROUND('201920 DATA'!BV180/$C180,2),"")))</f>
        <v>0</v>
      </c>
      <c r="AX180" s="289">
        <f>IF(OR($C180="*",$C180&lt;400),"",IF(AND('201920 DATA'!BW180="*",$C180&gt;=400),"*",IF($C180&gt;=400,ROUND('201920 DATA'!BW180/$C180,2),"")))</f>
        <v>0.05</v>
      </c>
      <c r="AZ180" s="365">
        <v>3975</v>
      </c>
    </row>
    <row r="181" spans="1:52" x14ac:dyDescent="0.2">
      <c r="A181" s="373" t="s">
        <v>36</v>
      </c>
      <c r="B181" s="287">
        <f>'201920 DATA'!B181</f>
        <v>1230</v>
      </c>
      <c r="C181" s="288">
        <f>'201920 DATA'!C181</f>
        <v>1230</v>
      </c>
      <c r="D181" s="293">
        <f>'201920 DATA'!FQ181</f>
        <v>1230</v>
      </c>
      <c r="F181" s="313">
        <f t="shared" si="4"/>
        <v>0.28999999999999998</v>
      </c>
      <c r="G181" s="295">
        <f t="shared" si="5"/>
        <v>1</v>
      </c>
      <c r="H181" s="289">
        <f>IF(OR($C181="*",$C181&lt;400),"",IF(AND('201920 DATA'!F181="*",$C181&gt;=400),"*",IF($C181&gt;=400,ROUND('201920 DATA'!F181/$C181,2),"")))</f>
        <v>0</v>
      </c>
      <c r="I181" s="296">
        <f>IF(OR($B181="*",$B181&lt;400),"",IF(AND('201920 DATA'!Y181="*",$B181&gt;=400),"*",IF($B181&gt;=400,ROUND('201920 DATA'!Y181/$B181,2),"")))</f>
        <v>0</v>
      </c>
      <c r="J181" s="296">
        <f>IF(OR($B181="*",$B181&lt;400),"",IF(AND('201920 DATA'!Z181="*",$B181&gt;=400),"*",IF($B181&gt;=400,ROUND('201920 DATA'!Z181/$B181,2),"")))</f>
        <v>0.09</v>
      </c>
      <c r="K181" s="296">
        <f>IF(OR($B181="*",$B181&lt;400),"",IF(AND('201920 DATA'!AA181="*",$B181&gt;=400),"*",IF($B181&gt;=400,ROUND('201920 DATA'!AA181/$B181,2),"")))</f>
        <v>0.25</v>
      </c>
      <c r="L181" s="296">
        <f>IF(OR($B181="*",$B181&lt;400),"",IF(AND('201920 DATA'!AB181="*",$B181&gt;=400),"*",IF($B181&gt;=400,ROUND('201920 DATA'!AB181/$B181,2),"")))</f>
        <v>0.27</v>
      </c>
      <c r="M181" s="296">
        <f>IF(OR($B181="*",$B181&lt;400),"",IF(AND('201920 DATA'!AC181="*",$B181&gt;=400),"*",IF($B181&gt;=400,ROUND('201920 DATA'!AC181/$B181,2),"")))</f>
        <v>0.25</v>
      </c>
      <c r="N181" s="296">
        <f>IF(OR($B181="*",$B181&lt;400),"",IF(AND('201920 DATA'!AD181="*",$B181&gt;=400),"*",IF($B181&gt;=400,ROUND('201920 DATA'!AD181/$B181,2),"")))</f>
        <v>0.14000000000000001</v>
      </c>
      <c r="O181" s="296" t="str">
        <f>IF(OR($B181="*",$B181&lt;400),"",IF(AND('201920 DATA'!AE181="*",$B181&gt;=400),"*",IF($B181&gt;=400,ROUND('201920 DATA'!AE181/$B181,2),"")))</f>
        <v>*</v>
      </c>
      <c r="P181" s="297"/>
      <c r="Q181" s="296">
        <f>IF(OR($B181="*",$B181&lt;400),"",IF(AND('201920 DATA'!FO181="*",$B181&gt;=400),"*",IF($B181&gt;=400,ROUND('201920 DATA'!FO181/$B181,2),"")))</f>
        <v>0.97</v>
      </c>
      <c r="R181" s="289">
        <f>IF(OR($C181="*",$C181&lt;400),"",IF(AND('201920 DATA'!F181="*",$C181&gt;=400),"*",IF($C181&gt;=400,ROUND('201920 DATA'!F181/$C181,2),"")))</f>
        <v>0</v>
      </c>
      <c r="S181" s="289">
        <f>IF(OR($C181="*",$C181&lt;400),"",IF(AND('201920 DATA'!G181="*",$C181&gt;=400),"*",IF($C181&gt;=400,ROUND('201920 DATA'!G181/$C181,2),"")))</f>
        <v>0</v>
      </c>
      <c r="T181" s="289">
        <f>IF(OR($C181="*",$C181&lt;400),"",IF(AND('201920 DATA'!H181="*",$C181&gt;=400),"*",IF($C181&gt;=400,ROUND('201920 DATA'!H181/$C181,2),"")))</f>
        <v>1</v>
      </c>
      <c r="U181" s="289">
        <f>IF(OR($C181="*",$C181&lt;400),"",IF(AND('201920 DATA'!FP181="*",$C181&gt;=400),"*",IF($C181&gt;=400,ROUND('201920 DATA'!FP181/$C181,2),"")))</f>
        <v>0</v>
      </c>
      <c r="V181" s="312">
        <f>IF(OR($D181="*",$D181&lt;400),"",IF(AND('201920 DATA'!M181="*",$D181&gt;=400),"*",IF($D181&gt;=400,ROUND('201920 DATA'!M181/$D181,2),"")))</f>
        <v>0.05</v>
      </c>
      <c r="W181" s="312">
        <f>IF(OR($D181="*",$D181&lt;400),"",IF(AND('201920 DATA'!N181="*",$D181&gt;=400),"*",IF($D181&gt;=400,ROUND('201920 DATA'!N181/$D181,2),"")))</f>
        <v>0.24</v>
      </c>
      <c r="X181" s="312">
        <f>IF(OR($D181="*",$D181&lt;400),"",IF(AND('201920 DATA'!O181="*",$D181&gt;=400),"*",IF($D181&gt;=400,ROUND('201920 DATA'!O181/$D181,2),"")))</f>
        <v>0.25</v>
      </c>
      <c r="Y181" s="312">
        <f>IF(OR($D181="*",$D181&lt;400),"",IF(AND('201920 DATA'!P181="*",$D181&gt;=400),"*",IF($D181&gt;=400,ROUND('201920 DATA'!P181/$D181,2),"")))</f>
        <v>0.24</v>
      </c>
      <c r="Z181" s="312">
        <f>IF(OR($D181="*",$D181&lt;400),"",IF(AND('201920 DATA'!Q181="*",$D181&gt;=400),"*",IF($D181&gt;=400,ROUND('201920 DATA'!Q181/$D181,2),"")))</f>
        <v>0.18</v>
      </c>
      <c r="AA181" s="312">
        <f>IF(OR($D181="*",$D181&lt;400),"",IF(AND('201920 DATA'!R181="*",$D181&gt;=400),"*",IF($D181&gt;=400,ROUND('201920 DATA'!R181/$D181,2),"")))</f>
        <v>0.06</v>
      </c>
      <c r="AB181" s="312">
        <f>IF(OR($D181="*",$D181&lt;400),"",IF(AND('201920 DATA'!S181="*",$D181&gt;=400),"*",IF($D181&gt;=400,ROUND('201920 DATA'!S181/$D181,2),"")))</f>
        <v>0.02</v>
      </c>
      <c r="AC181" s="312">
        <f>IF(OR($D181="*",$D181&lt;400),"",IF(AND('201920 DATA'!T181="*",$D181&gt;=400),"*",IF($D181&gt;=400,ROUND('201920 DATA'!T181/$D181,2),"")))</f>
        <v>0.01</v>
      </c>
      <c r="AD181" s="289" t="str">
        <f>IF(OR($C181="*",$C181&lt;400),"",IF(AND('201920 DATA'!BC181="*",$C181&gt;=400),"*",IF($C181&gt;=400,ROUND('201920 DATA'!BC181/$C181,2),"")))</f>
        <v>*</v>
      </c>
      <c r="AE181" s="289">
        <f>IF(OR($C181="*",$C181&lt;400),"",IF(AND('201920 DATA'!BD181="*",$C181&gt;=400),"*",IF($C181&gt;=400,ROUND('201920 DATA'!BD181/$C181,2),"")))</f>
        <v>0.03</v>
      </c>
      <c r="AF181" s="289" t="str">
        <f>IF(OR($C181="*",$C181&lt;400),"",IF(AND('201920 DATA'!BE181="*",$C181&gt;=400),"*",IF($C181&gt;=400,ROUND('201920 DATA'!BE181/$C181,2),"")))</f>
        <v>*</v>
      </c>
      <c r="AG181" s="289" t="str">
        <f>IF(OR($C181="*",$C181&lt;400),"",IF(AND('201920 DATA'!BF181="*",$C181&gt;=400),"*",IF($C181&gt;=400,ROUND('201920 DATA'!BF181/$C181,2),"")))</f>
        <v>*</v>
      </c>
      <c r="AH181" s="289">
        <f>IF(OR($C181="*",$C181&lt;400),"",IF(AND('201920 DATA'!BG181="*",$C181&gt;=400),"*",IF($C181&gt;=400,ROUND('201920 DATA'!BG181/$C181,2),"")))</f>
        <v>0</v>
      </c>
      <c r="AI181" s="289">
        <f>IF(OR($C181="*",$C181&lt;400),"",IF(AND('201920 DATA'!BH181="*",$C181&gt;=400),"*",IF($C181&gt;=400,ROUND('201920 DATA'!BH181/$C181,2),"")))</f>
        <v>0.02</v>
      </c>
      <c r="AJ181" s="289">
        <f>IF(OR($C181="*",$C181&lt;400),"",IF(AND('201920 DATA'!BI181="*",$C181&gt;=400),"*",IF($C181&gt;=400,ROUND('201920 DATA'!BI181/$C181,2),"")))</f>
        <v>7.0000000000000007E-2</v>
      </c>
      <c r="AK181" s="289">
        <f>IF(OR($C181="*",$C181&lt;400),"",IF(AND('201920 DATA'!BJ181="*",$C181&gt;=400),"*",IF($C181&gt;=400,ROUND('201920 DATA'!BJ181/$C181,2),"")))</f>
        <v>0</v>
      </c>
      <c r="AL181" s="289">
        <f>IF(OR($C181="*",$C181&lt;400),"",IF(AND('201920 DATA'!BK181="*",$C181&gt;=400),"*",IF($C181&gt;=400,ROUND('201920 DATA'!BK181/$C181,2),"")))</f>
        <v>0</v>
      </c>
      <c r="AM181" s="289">
        <f>IF(OR($C181="*",$C181&lt;400),"",IF(AND('201920 DATA'!BL181="*",$C181&gt;=400),"*",IF($C181&gt;=400,ROUND('201920 DATA'!BL181/$C181,2),"")))</f>
        <v>0.02</v>
      </c>
      <c r="AN181" s="289">
        <f>IF(OR($C181="*",$C181&lt;400),"",IF(AND('201920 DATA'!BM181="*",$C181&gt;=400),"*",IF($C181&gt;=400,ROUND('201920 DATA'!BM181/$C181,2),"")))</f>
        <v>0.25</v>
      </c>
      <c r="AO181" s="289">
        <f>IF(OR($C181="*",$C181&lt;400),"",IF(AND('201920 DATA'!BN181="*",$C181&gt;=400),"*",IF($C181&gt;=400,ROUND('201920 DATA'!BN181/$C181,2),"")))</f>
        <v>0.01</v>
      </c>
      <c r="AP181" s="289">
        <f>IF(OR($C181="*",$C181&lt;400),"",IF(AND('201920 DATA'!BO181="*",$C181&gt;=400),"*",IF($C181&gt;=400,ROUND('201920 DATA'!BO181/$C181,2),"")))</f>
        <v>0.35</v>
      </c>
      <c r="AQ181" s="289">
        <f>IF(OR($C181="*",$C181&lt;400),"",IF(AND('201920 DATA'!BP181="*",$C181&gt;=400),"*",IF($C181&gt;=400,ROUND('201920 DATA'!BP181/$C181,2),"")))</f>
        <v>0.19</v>
      </c>
      <c r="AR181" s="289">
        <f>IF(OR($C181="*",$C181&lt;400),"",IF(AND('201920 DATA'!BQ181="*",$C181&gt;=400),"*",IF($C181&gt;=400,ROUND('201920 DATA'!BQ181/$C181,2),"")))</f>
        <v>0</v>
      </c>
      <c r="AS181" s="289">
        <f>IF(OR($C181="*",$C181&lt;400),"",IF(AND('201920 DATA'!BR181="*",$C181&gt;=400),"*",IF($C181&gt;=400,ROUND('201920 DATA'!BR181/$C181,2),"")))</f>
        <v>0</v>
      </c>
      <c r="AT181" s="289" t="str">
        <f>IF(OR($C181="*",$C181&lt;400),"",IF(AND('201920 DATA'!BS181="*",$C181&gt;=400),"*",IF($C181&gt;=400,ROUND('201920 DATA'!BS181/$C181,2),"")))</f>
        <v>*</v>
      </c>
      <c r="AU181" s="289">
        <f>IF(OR($C181="*",$C181&lt;400),"",IF(AND('201920 DATA'!BT181="*",$C181&gt;=400),"*",IF($C181&gt;=400,ROUND('201920 DATA'!BT181/$C181,2),"")))</f>
        <v>0.04</v>
      </c>
      <c r="AV181" s="289">
        <f>IF(OR($C181="*",$C181&lt;400),"",IF(AND('201920 DATA'!BU181="*",$C181&gt;=400),"*",IF($C181&gt;=400,ROUND('201920 DATA'!BU181/$C181,2),"")))</f>
        <v>0.01</v>
      </c>
      <c r="AW181" s="289">
        <f>IF(OR($C181="*",$C181&lt;400),"",IF(AND('201920 DATA'!BV181="*",$C181&gt;=400),"*",IF($C181&gt;=400,ROUND('201920 DATA'!BV181/$C181,2),"")))</f>
        <v>0</v>
      </c>
      <c r="AX181" s="289">
        <f>IF(OR($C181="*",$C181&lt;400),"",IF(AND('201920 DATA'!BW181="*",$C181&gt;=400),"*",IF($C181&gt;=400,ROUND('201920 DATA'!BW181/$C181,2),"")))</f>
        <v>0.02</v>
      </c>
      <c r="AZ181" s="365">
        <v>870</v>
      </c>
    </row>
    <row r="182" spans="1:52" x14ac:dyDescent="0.2">
      <c r="A182" s="373" t="s">
        <v>585</v>
      </c>
      <c r="B182" s="287">
        <f>'201920 DATA'!B182</f>
        <v>2090</v>
      </c>
      <c r="C182" s="288">
        <f>'201920 DATA'!C182</f>
        <v>2090</v>
      </c>
      <c r="D182" s="293">
        <f>'201920 DATA'!FQ182</f>
        <v>2085</v>
      </c>
      <c r="F182" s="313">
        <f t="shared" si="4"/>
        <v>-0.26</v>
      </c>
      <c r="G182" s="295">
        <f t="shared" si="5"/>
        <v>1</v>
      </c>
      <c r="H182" s="289">
        <f>IF(OR($C182="*",$C182&lt;400),"",IF(AND('201920 DATA'!F182="*",$C182&gt;=400),"*",IF($C182&gt;=400,ROUND('201920 DATA'!F182/$C182,2),"")))</f>
        <v>0</v>
      </c>
      <c r="I182" s="296">
        <f>IF(OR($B182="*",$B182&lt;400),"",IF(AND('201920 DATA'!Y182="*",$B182&gt;=400),"*",IF($B182&gt;=400,ROUND('201920 DATA'!Y182/$B182,2),"")))</f>
        <v>0</v>
      </c>
      <c r="J182" s="296">
        <f>IF(OR($B182="*",$B182&lt;400),"",IF(AND('201920 DATA'!Z182="*",$B182&gt;=400),"*",IF($B182&gt;=400,ROUND('201920 DATA'!Z182/$B182,2),"")))</f>
        <v>0.11</v>
      </c>
      <c r="K182" s="296">
        <f>IF(OR($B182="*",$B182&lt;400),"",IF(AND('201920 DATA'!AA182="*",$B182&gt;=400),"*",IF($B182&gt;=400,ROUND('201920 DATA'!AA182/$B182,2),"")))</f>
        <v>0.26</v>
      </c>
      <c r="L182" s="296">
        <f>IF(OR($B182="*",$B182&lt;400),"",IF(AND('201920 DATA'!AB182="*",$B182&gt;=400),"*",IF($B182&gt;=400,ROUND('201920 DATA'!AB182/$B182,2),"")))</f>
        <v>0.34</v>
      </c>
      <c r="M182" s="296">
        <f>IF(OR($B182="*",$B182&lt;400),"",IF(AND('201920 DATA'!AC182="*",$B182&gt;=400),"*",IF($B182&gt;=400,ROUND('201920 DATA'!AC182/$B182,2),"")))</f>
        <v>0.22</v>
      </c>
      <c r="N182" s="296">
        <f>IF(OR($B182="*",$B182&lt;400),"",IF(AND('201920 DATA'!AD182="*",$B182&gt;=400),"*",IF($B182&gt;=400,ROUND('201920 DATA'!AD182/$B182,2),"")))</f>
        <v>7.0000000000000007E-2</v>
      </c>
      <c r="O182" s="296" t="str">
        <f>IF(OR($B182="*",$B182&lt;400),"",IF(AND('201920 DATA'!AE182="*",$B182&gt;=400),"*",IF($B182&gt;=400,ROUND('201920 DATA'!AE182/$B182,2),"")))</f>
        <v>*</v>
      </c>
      <c r="P182" s="297"/>
      <c r="Q182" s="296">
        <f>IF(OR($B182="*",$B182&lt;400),"",IF(AND('201920 DATA'!FO182="*",$B182&gt;=400),"*",IF($B182&gt;=400,ROUND('201920 DATA'!FO182/$B182,2),"")))</f>
        <v>0.98</v>
      </c>
      <c r="R182" s="289">
        <f>IF(OR($C182="*",$C182&lt;400),"",IF(AND('201920 DATA'!F182="*",$C182&gt;=400),"*",IF($C182&gt;=400,ROUND('201920 DATA'!F182/$C182,2),"")))</f>
        <v>0</v>
      </c>
      <c r="S182" s="289">
        <f>IF(OR($C182="*",$C182&lt;400),"",IF(AND('201920 DATA'!G182="*",$C182&gt;=400),"*",IF($C182&gt;=400,ROUND('201920 DATA'!G182/$C182,2),"")))</f>
        <v>0</v>
      </c>
      <c r="T182" s="289">
        <f>IF(OR($C182="*",$C182&lt;400),"",IF(AND('201920 DATA'!H182="*",$C182&gt;=400),"*",IF($C182&gt;=400,ROUND('201920 DATA'!H182/$C182,2),"")))</f>
        <v>1</v>
      </c>
      <c r="U182" s="289">
        <f>IF(OR($C182="*",$C182&lt;400),"",IF(AND('201920 DATA'!FP182="*",$C182&gt;=400),"*",IF($C182&gt;=400,ROUND('201920 DATA'!FP182/$C182,2),"")))</f>
        <v>0</v>
      </c>
      <c r="V182" s="312">
        <f>IF(OR($D182="*",$D182&lt;400),"",IF(AND('201920 DATA'!M182="*",$D182&gt;=400),"*",IF($D182&gt;=400,ROUND('201920 DATA'!M182/$D182,2),"")))</f>
        <v>0.02</v>
      </c>
      <c r="W182" s="312">
        <f>IF(OR($D182="*",$D182&lt;400),"",IF(AND('201920 DATA'!N182="*",$D182&gt;=400),"*",IF($D182&gt;=400,ROUND('201920 DATA'!N182/$D182,2),"")))</f>
        <v>0.31</v>
      </c>
      <c r="X182" s="312">
        <f>IF(OR($D182="*",$D182&lt;400),"",IF(AND('201920 DATA'!O182="*",$D182&gt;=400),"*",IF($D182&gt;=400,ROUND('201920 DATA'!O182/$D182,2),"")))</f>
        <v>0.26</v>
      </c>
      <c r="Y182" s="312">
        <f>IF(OR($D182="*",$D182&lt;400),"",IF(AND('201920 DATA'!P182="*",$D182&gt;=400),"*",IF($D182&gt;=400,ROUND('201920 DATA'!P182/$D182,2),"")))</f>
        <v>0.19</v>
      </c>
      <c r="Z182" s="312">
        <f>IF(OR($D182="*",$D182&lt;400),"",IF(AND('201920 DATA'!Q182="*",$D182&gt;=400),"*",IF($D182&gt;=400,ROUND('201920 DATA'!Q182/$D182,2),"")))</f>
        <v>0.16</v>
      </c>
      <c r="AA182" s="312">
        <f>IF(OR($D182="*",$D182&lt;400),"",IF(AND('201920 DATA'!R182="*",$D182&gt;=400),"*",IF($D182&gt;=400,ROUND('201920 DATA'!R182/$D182,2),"")))</f>
        <v>0.03</v>
      </c>
      <c r="AB182" s="312">
        <f>IF(OR($D182="*",$D182&lt;400),"",IF(AND('201920 DATA'!S182="*",$D182&gt;=400),"*",IF($D182&gt;=400,ROUND('201920 DATA'!S182/$D182,2),"")))</f>
        <v>0.02</v>
      </c>
      <c r="AC182" s="312">
        <f>IF(OR($D182="*",$D182&lt;400),"",IF(AND('201920 DATA'!T182="*",$D182&gt;=400),"*",IF($D182&gt;=400,ROUND('201920 DATA'!T182/$D182,2),"")))</f>
        <v>0.01</v>
      </c>
      <c r="AD182" s="289">
        <f>IF(OR($C182="*",$C182&lt;400),"",IF(AND('201920 DATA'!BC182="*",$C182&gt;=400),"*",IF($C182&gt;=400,ROUND('201920 DATA'!BC182/$C182,2),"")))</f>
        <v>0.01</v>
      </c>
      <c r="AE182" s="289">
        <f>IF(OR($C182="*",$C182&lt;400),"",IF(AND('201920 DATA'!BD182="*",$C182&gt;=400),"*",IF($C182&gt;=400,ROUND('201920 DATA'!BD182/$C182,2),"")))</f>
        <v>0.04</v>
      </c>
      <c r="AF182" s="289" t="str">
        <f>IF(OR($C182="*",$C182&lt;400),"",IF(AND('201920 DATA'!BE182="*",$C182&gt;=400),"*",IF($C182&gt;=400,ROUND('201920 DATA'!BE182/$C182,2),"")))</f>
        <v>*</v>
      </c>
      <c r="AG182" s="289">
        <f>IF(OR($C182="*",$C182&lt;400),"",IF(AND('201920 DATA'!BF182="*",$C182&gt;=400),"*",IF($C182&gt;=400,ROUND('201920 DATA'!BF182/$C182,2),"")))</f>
        <v>0</v>
      </c>
      <c r="AH182" s="289">
        <f>IF(OR($C182="*",$C182&lt;400),"",IF(AND('201920 DATA'!BG182="*",$C182&gt;=400),"*",IF($C182&gt;=400,ROUND('201920 DATA'!BG182/$C182,2),"")))</f>
        <v>0</v>
      </c>
      <c r="AI182" s="289">
        <f>IF(OR($C182="*",$C182&lt;400),"",IF(AND('201920 DATA'!BH182="*",$C182&gt;=400),"*",IF($C182&gt;=400,ROUND('201920 DATA'!BH182/$C182,2),"")))</f>
        <v>0.01</v>
      </c>
      <c r="AJ182" s="289">
        <f>IF(OR($C182="*",$C182&lt;400),"",IF(AND('201920 DATA'!BI182="*",$C182&gt;=400),"*",IF($C182&gt;=400,ROUND('201920 DATA'!BI182/$C182,2),"")))</f>
        <v>0</v>
      </c>
      <c r="AK182" s="289">
        <f>IF(OR($C182="*",$C182&lt;400),"",IF(AND('201920 DATA'!BJ182="*",$C182&gt;=400),"*",IF($C182&gt;=400,ROUND('201920 DATA'!BJ182/$C182,2),"")))</f>
        <v>0.01</v>
      </c>
      <c r="AL182" s="289" t="str">
        <f>IF(OR($C182="*",$C182&lt;400),"",IF(AND('201920 DATA'!BK182="*",$C182&gt;=400),"*",IF($C182&gt;=400,ROUND('201920 DATA'!BK182/$C182,2),"")))</f>
        <v>*</v>
      </c>
      <c r="AM182" s="289">
        <f>IF(OR($C182="*",$C182&lt;400),"",IF(AND('201920 DATA'!BL182="*",$C182&gt;=400),"*",IF($C182&gt;=400,ROUND('201920 DATA'!BL182/$C182,2),"")))</f>
        <v>0.04</v>
      </c>
      <c r="AN182" s="289">
        <f>IF(OR($C182="*",$C182&lt;400),"",IF(AND('201920 DATA'!BM182="*",$C182&gt;=400),"*",IF($C182&gt;=400,ROUND('201920 DATA'!BM182/$C182,2),"")))</f>
        <v>0.42</v>
      </c>
      <c r="AO182" s="289">
        <f>IF(OR($C182="*",$C182&lt;400),"",IF(AND('201920 DATA'!BN182="*",$C182&gt;=400),"*",IF($C182&gt;=400,ROUND('201920 DATA'!BN182/$C182,2),"")))</f>
        <v>0.01</v>
      </c>
      <c r="AP182" s="289">
        <f>IF(OR($C182="*",$C182&lt;400),"",IF(AND('201920 DATA'!BO182="*",$C182&gt;=400),"*",IF($C182&gt;=400,ROUND('201920 DATA'!BO182/$C182,2),"")))</f>
        <v>0.14000000000000001</v>
      </c>
      <c r="AQ182" s="289">
        <f>IF(OR($C182="*",$C182&lt;400),"",IF(AND('201920 DATA'!BP182="*",$C182&gt;=400),"*",IF($C182&gt;=400,ROUND('201920 DATA'!BP182/$C182,2),"")))</f>
        <v>0.22</v>
      </c>
      <c r="AR182" s="289">
        <f>IF(OR($C182="*",$C182&lt;400),"",IF(AND('201920 DATA'!BQ182="*",$C182&gt;=400),"*",IF($C182&gt;=400,ROUND('201920 DATA'!BQ182/$C182,2),"")))</f>
        <v>0</v>
      </c>
      <c r="AS182" s="289">
        <f>IF(OR($C182="*",$C182&lt;400),"",IF(AND('201920 DATA'!BR182="*",$C182&gt;=400),"*",IF($C182&gt;=400,ROUND('201920 DATA'!BR182/$C182,2),"")))</f>
        <v>0</v>
      </c>
      <c r="AT182" s="289" t="str">
        <f>IF(OR($C182="*",$C182&lt;400),"",IF(AND('201920 DATA'!BS182="*",$C182&gt;=400),"*",IF($C182&gt;=400,ROUND('201920 DATA'!BS182/$C182,2),"")))</f>
        <v>*</v>
      </c>
      <c r="AU182" s="289">
        <f>IF(OR($C182="*",$C182&lt;400),"",IF(AND('201920 DATA'!BT182="*",$C182&gt;=400),"*",IF($C182&gt;=400,ROUND('201920 DATA'!BT182/$C182,2),"")))</f>
        <v>0.06</v>
      </c>
      <c r="AV182" s="289">
        <f>IF(OR($C182="*",$C182&lt;400),"",IF(AND('201920 DATA'!BU182="*",$C182&gt;=400),"*",IF($C182&gt;=400,ROUND('201920 DATA'!BU182/$C182,2),"")))</f>
        <v>0.01</v>
      </c>
      <c r="AW182" s="289">
        <f>IF(OR($C182="*",$C182&lt;400),"",IF(AND('201920 DATA'!BV182="*",$C182&gt;=400),"*",IF($C182&gt;=400,ROUND('201920 DATA'!BV182/$C182,2),"")))</f>
        <v>0</v>
      </c>
      <c r="AX182" s="289">
        <f>IF(OR($C182="*",$C182&lt;400),"",IF(AND('201920 DATA'!BW182="*",$C182&gt;=400),"*",IF($C182&gt;=400,ROUND('201920 DATA'!BW182/$C182,2),"")))</f>
        <v>0.02</v>
      </c>
      <c r="AZ182" s="365">
        <v>2625</v>
      </c>
    </row>
    <row r="183" spans="1:52" x14ac:dyDescent="0.2">
      <c r="A183" s="373" t="s">
        <v>37</v>
      </c>
      <c r="B183" s="287">
        <f>'201920 DATA'!B183</f>
        <v>1060</v>
      </c>
      <c r="C183" s="288">
        <f>'201920 DATA'!C183</f>
        <v>1060</v>
      </c>
      <c r="D183" s="293">
        <f>'201920 DATA'!FQ183</f>
        <v>1060</v>
      </c>
      <c r="F183" s="313">
        <f t="shared" si="4"/>
        <v>-0.33</v>
      </c>
      <c r="G183" s="295">
        <f t="shared" si="5"/>
        <v>1</v>
      </c>
      <c r="H183" s="289">
        <f>IF(OR($C183="*",$C183&lt;400),"",IF(AND('201920 DATA'!F183="*",$C183&gt;=400),"*",IF($C183&gt;=400,ROUND('201920 DATA'!F183/$C183,2),"")))</f>
        <v>0</v>
      </c>
      <c r="I183" s="296">
        <f>IF(OR($B183="*",$B183&lt;400),"",IF(AND('201920 DATA'!Y183="*",$B183&gt;=400),"*",IF($B183&gt;=400,ROUND('201920 DATA'!Y183/$B183,2),"")))</f>
        <v>0</v>
      </c>
      <c r="J183" s="296">
        <f>IF(OR($B183="*",$B183&lt;400),"",IF(AND('201920 DATA'!Z183="*",$B183&gt;=400),"*",IF($B183&gt;=400,ROUND('201920 DATA'!Z183/$B183,2),"")))</f>
        <v>0.11</v>
      </c>
      <c r="K183" s="296">
        <f>IF(OR($B183="*",$B183&lt;400),"",IF(AND('201920 DATA'!AA183="*",$B183&gt;=400),"*",IF($B183&gt;=400,ROUND('201920 DATA'!AA183/$B183,2),"")))</f>
        <v>0.24</v>
      </c>
      <c r="L183" s="296">
        <f>IF(OR($B183="*",$B183&lt;400),"",IF(AND('201920 DATA'!AB183="*",$B183&gt;=400),"*",IF($B183&gt;=400,ROUND('201920 DATA'!AB183/$B183,2),"")))</f>
        <v>0.33</v>
      </c>
      <c r="M183" s="296">
        <f>IF(OR($B183="*",$B183&lt;400),"",IF(AND('201920 DATA'!AC183="*",$B183&gt;=400),"*",IF($B183&gt;=400,ROUND('201920 DATA'!AC183/$B183,2),"")))</f>
        <v>0.25</v>
      </c>
      <c r="N183" s="296">
        <f>IF(OR($B183="*",$B183&lt;400),"",IF(AND('201920 DATA'!AD183="*",$B183&gt;=400),"*",IF($B183&gt;=400,ROUND('201920 DATA'!AD183/$B183,2),"")))</f>
        <v>7.0000000000000007E-2</v>
      </c>
      <c r="O183" s="296">
        <f>IF(OR($B183="*",$B183&lt;400),"",IF(AND('201920 DATA'!AE183="*",$B183&gt;=400),"*",IF($B183&gt;=400,ROUND('201920 DATA'!AE183/$B183,2),"")))</f>
        <v>0</v>
      </c>
      <c r="P183" s="297"/>
      <c r="Q183" s="296">
        <f>IF(OR($B183="*",$B183&lt;400),"",IF(AND('201920 DATA'!FO183="*",$B183&gt;=400),"*",IF($B183&gt;=400,ROUND('201920 DATA'!FO183/$B183,2),"")))</f>
        <v>0.98</v>
      </c>
      <c r="R183" s="289">
        <f>IF(OR($C183="*",$C183&lt;400),"",IF(AND('201920 DATA'!F183="*",$C183&gt;=400),"*",IF($C183&gt;=400,ROUND('201920 DATA'!F183/$C183,2),"")))</f>
        <v>0</v>
      </c>
      <c r="S183" s="289">
        <f>IF(OR($C183="*",$C183&lt;400),"",IF(AND('201920 DATA'!G183="*",$C183&gt;=400),"*",IF($C183&gt;=400,ROUND('201920 DATA'!G183/$C183,2),"")))</f>
        <v>0</v>
      </c>
      <c r="T183" s="289">
        <f>IF(OR($C183="*",$C183&lt;400),"",IF(AND('201920 DATA'!H183="*",$C183&gt;=400),"*",IF($C183&gt;=400,ROUND('201920 DATA'!H183/$C183,2),"")))</f>
        <v>1</v>
      </c>
      <c r="U183" s="289">
        <f>IF(OR($C183="*",$C183&lt;400),"",IF(AND('201920 DATA'!FP183="*",$C183&gt;=400),"*",IF($C183&gt;=400,ROUND('201920 DATA'!FP183/$C183,2),"")))</f>
        <v>0</v>
      </c>
      <c r="V183" s="312">
        <f>IF(OR($D183="*",$D183&lt;400),"",IF(AND('201920 DATA'!M183="*",$D183&gt;=400),"*",IF($D183&gt;=400,ROUND('201920 DATA'!M183/$D183,2),"")))</f>
        <v>0.04</v>
      </c>
      <c r="W183" s="312">
        <f>IF(OR($D183="*",$D183&lt;400),"",IF(AND('201920 DATA'!N183="*",$D183&gt;=400),"*",IF($D183&gt;=400,ROUND('201920 DATA'!N183/$D183,2),"")))</f>
        <v>0.37</v>
      </c>
      <c r="X183" s="312">
        <f>IF(OR($D183="*",$D183&lt;400),"",IF(AND('201920 DATA'!O183="*",$D183&gt;=400),"*",IF($D183&gt;=400,ROUND('201920 DATA'!O183/$D183,2),"")))</f>
        <v>0.28999999999999998</v>
      </c>
      <c r="Y183" s="312">
        <f>IF(OR($D183="*",$D183&lt;400),"",IF(AND('201920 DATA'!P183="*",$D183&gt;=400),"*",IF($D183&gt;=400,ROUND('201920 DATA'!P183/$D183,2),"")))</f>
        <v>0.14000000000000001</v>
      </c>
      <c r="Z183" s="312">
        <f>IF(OR($D183="*",$D183&lt;400),"",IF(AND('201920 DATA'!Q183="*",$D183&gt;=400),"*",IF($D183&gt;=400,ROUND('201920 DATA'!Q183/$D183,2),"")))</f>
        <v>0.13</v>
      </c>
      <c r="AA183" s="312">
        <f>IF(OR($D183="*",$D183&lt;400),"",IF(AND('201920 DATA'!R183="*",$D183&gt;=400),"*",IF($D183&gt;=400,ROUND('201920 DATA'!R183/$D183,2),"")))</f>
        <v>0.02</v>
      </c>
      <c r="AB183" s="312">
        <f>IF(OR($D183="*",$D183&lt;400),"",IF(AND('201920 DATA'!S183="*",$D183&gt;=400),"*",IF($D183&gt;=400,ROUND('201920 DATA'!S183/$D183,2),"")))</f>
        <v>0.02</v>
      </c>
      <c r="AC183" s="312">
        <f>IF(OR($D183="*",$D183&lt;400),"",IF(AND('201920 DATA'!T183="*",$D183&gt;=400),"*",IF($D183&gt;=400,ROUND('201920 DATA'!T183/$D183,2),"")))</f>
        <v>0.02</v>
      </c>
      <c r="AD183" s="289" t="str">
        <f>IF(OR($C183="*",$C183&lt;400),"",IF(AND('201920 DATA'!BC183="*",$C183&gt;=400),"*",IF($C183&gt;=400,ROUND('201920 DATA'!BC183/$C183,2),"")))</f>
        <v>*</v>
      </c>
      <c r="AE183" s="289">
        <f>IF(OR($C183="*",$C183&lt;400),"",IF(AND('201920 DATA'!BD183="*",$C183&gt;=400),"*",IF($C183&gt;=400,ROUND('201920 DATA'!BD183/$C183,2),"")))</f>
        <v>0.04</v>
      </c>
      <c r="AF183" s="289">
        <f>IF(OR($C183="*",$C183&lt;400),"",IF(AND('201920 DATA'!BE183="*",$C183&gt;=400),"*",IF($C183&gt;=400,ROUND('201920 DATA'!BE183/$C183,2),"")))</f>
        <v>0.01</v>
      </c>
      <c r="AG183" s="289" t="str">
        <f>IF(OR($C183="*",$C183&lt;400),"",IF(AND('201920 DATA'!BF183="*",$C183&gt;=400),"*",IF($C183&gt;=400,ROUND('201920 DATA'!BF183/$C183,2),"")))</f>
        <v>*</v>
      </c>
      <c r="AH183" s="289" t="str">
        <f>IF(OR($C183="*",$C183&lt;400),"",IF(AND('201920 DATA'!BG183="*",$C183&gt;=400),"*",IF($C183&gt;=400,ROUND('201920 DATA'!BG183/$C183,2),"")))</f>
        <v>*</v>
      </c>
      <c r="AI183" s="289">
        <f>IF(OR($C183="*",$C183&lt;400),"",IF(AND('201920 DATA'!BH183="*",$C183&gt;=400),"*",IF($C183&gt;=400,ROUND('201920 DATA'!BH183/$C183,2),"")))</f>
        <v>0.01</v>
      </c>
      <c r="AJ183" s="289">
        <f>IF(OR($C183="*",$C183&lt;400),"",IF(AND('201920 DATA'!BI183="*",$C183&gt;=400),"*",IF($C183&gt;=400,ROUND('201920 DATA'!BI183/$C183,2),"")))</f>
        <v>0</v>
      </c>
      <c r="AK183" s="289">
        <f>IF(OR($C183="*",$C183&lt;400),"",IF(AND('201920 DATA'!BJ183="*",$C183&gt;=400),"*",IF($C183&gt;=400,ROUND('201920 DATA'!BJ183/$C183,2),"")))</f>
        <v>0</v>
      </c>
      <c r="AL183" s="289">
        <f>IF(OR($C183="*",$C183&lt;400),"",IF(AND('201920 DATA'!BK183="*",$C183&gt;=400),"*",IF($C183&gt;=400,ROUND('201920 DATA'!BK183/$C183,2),"")))</f>
        <v>0</v>
      </c>
      <c r="AM183" s="289">
        <f>IF(OR($C183="*",$C183&lt;400),"",IF(AND('201920 DATA'!BL183="*",$C183&gt;=400),"*",IF($C183&gt;=400,ROUND('201920 DATA'!BL183/$C183,2),"")))</f>
        <v>0</v>
      </c>
      <c r="AN183" s="289">
        <f>IF(OR($C183="*",$C183&lt;400),"",IF(AND('201920 DATA'!BM183="*",$C183&gt;=400),"*",IF($C183&gt;=400,ROUND('201920 DATA'!BM183/$C183,2),"")))</f>
        <v>0.33</v>
      </c>
      <c r="AO183" s="289">
        <f>IF(OR($C183="*",$C183&lt;400),"",IF(AND('201920 DATA'!BN183="*",$C183&gt;=400),"*",IF($C183&gt;=400,ROUND('201920 DATA'!BN183/$C183,2),"")))</f>
        <v>0.01</v>
      </c>
      <c r="AP183" s="289">
        <f>IF(OR($C183="*",$C183&lt;400),"",IF(AND('201920 DATA'!BO183="*",$C183&gt;=400),"*",IF($C183&gt;=400,ROUND('201920 DATA'!BO183/$C183,2),"")))</f>
        <v>0.3</v>
      </c>
      <c r="AQ183" s="289">
        <f>IF(OR($C183="*",$C183&lt;400),"",IF(AND('201920 DATA'!BP183="*",$C183&gt;=400),"*",IF($C183&gt;=400,ROUND('201920 DATA'!BP183/$C183,2),"")))</f>
        <v>0.21</v>
      </c>
      <c r="AR183" s="289" t="str">
        <f>IF(OR($C183="*",$C183&lt;400),"",IF(AND('201920 DATA'!BQ183="*",$C183&gt;=400),"*",IF($C183&gt;=400,ROUND('201920 DATA'!BQ183/$C183,2),"")))</f>
        <v>*</v>
      </c>
      <c r="AS183" s="289">
        <f>IF(OR($C183="*",$C183&lt;400),"",IF(AND('201920 DATA'!BR183="*",$C183&gt;=400),"*",IF($C183&gt;=400,ROUND('201920 DATA'!BR183/$C183,2),"")))</f>
        <v>0</v>
      </c>
      <c r="AT183" s="289" t="str">
        <f>IF(OR($C183="*",$C183&lt;400),"",IF(AND('201920 DATA'!BS183="*",$C183&gt;=400),"*",IF($C183&gt;=400,ROUND('201920 DATA'!BS183/$C183,2),"")))</f>
        <v>*</v>
      </c>
      <c r="AU183" s="289">
        <f>IF(OR($C183="*",$C183&lt;400),"",IF(AND('201920 DATA'!BT183="*",$C183&gt;=400),"*",IF($C183&gt;=400,ROUND('201920 DATA'!BT183/$C183,2),"")))</f>
        <v>0.04</v>
      </c>
      <c r="AV183" s="289">
        <f>IF(OR($C183="*",$C183&lt;400),"",IF(AND('201920 DATA'!BU183="*",$C183&gt;=400),"*",IF($C183&gt;=400,ROUND('201920 DATA'!BU183/$C183,2),"")))</f>
        <v>0.01</v>
      </c>
      <c r="AW183" s="289">
        <f>IF(OR($C183="*",$C183&lt;400),"",IF(AND('201920 DATA'!BV183="*",$C183&gt;=400),"*",IF($C183&gt;=400,ROUND('201920 DATA'!BV183/$C183,2),"")))</f>
        <v>0</v>
      </c>
      <c r="AX183" s="289">
        <f>IF(OR($C183="*",$C183&lt;400),"",IF(AND('201920 DATA'!BW183="*",$C183&gt;=400),"*",IF($C183&gt;=400,ROUND('201920 DATA'!BW183/$C183,2),"")))</f>
        <v>0.01</v>
      </c>
      <c r="AZ183" s="365">
        <v>1405</v>
      </c>
    </row>
    <row r="184" spans="1:52" x14ac:dyDescent="0.2">
      <c r="A184" s="373" t="s">
        <v>38</v>
      </c>
      <c r="B184" s="287">
        <f>'201920 DATA'!B184</f>
        <v>4235</v>
      </c>
      <c r="C184" s="288">
        <f>'201920 DATA'!C184</f>
        <v>4235</v>
      </c>
      <c r="D184" s="293">
        <f>'201920 DATA'!FQ184</f>
        <v>4215</v>
      </c>
      <c r="F184" s="313">
        <f t="shared" si="4"/>
        <v>0.06</v>
      </c>
      <c r="G184" s="295">
        <f t="shared" si="5"/>
        <v>1</v>
      </c>
      <c r="H184" s="289">
        <f>IF(OR($C184="*",$C184&lt;400),"",IF(AND('201920 DATA'!F184="*",$C184&gt;=400),"*",IF($C184&gt;=400,ROUND('201920 DATA'!F184/$C184,2),"")))</f>
        <v>0</v>
      </c>
      <c r="I184" s="296">
        <f>IF(OR($B184="*",$B184&lt;400),"",IF(AND('201920 DATA'!Y184="*",$B184&gt;=400),"*",IF($B184&gt;=400,ROUND('201920 DATA'!Y184/$B184,2),"")))</f>
        <v>0</v>
      </c>
      <c r="J184" s="296">
        <f>IF(OR($B184="*",$B184&lt;400),"",IF(AND('201920 DATA'!Z184="*",$B184&gt;=400),"*",IF($B184&gt;=400,ROUND('201920 DATA'!Z184/$B184,2),"")))</f>
        <v>0.06</v>
      </c>
      <c r="K184" s="296">
        <f>IF(OR($B184="*",$B184&lt;400),"",IF(AND('201920 DATA'!AA184="*",$B184&gt;=400),"*",IF($B184&gt;=400,ROUND('201920 DATA'!AA184/$B184,2),"")))</f>
        <v>0.18</v>
      </c>
      <c r="L184" s="296">
        <f>IF(OR($B184="*",$B184&lt;400),"",IF(AND('201920 DATA'!AB184="*",$B184&gt;=400),"*",IF($B184&gt;=400,ROUND('201920 DATA'!AB184/$B184,2),"")))</f>
        <v>0.3</v>
      </c>
      <c r="M184" s="296">
        <f>IF(OR($B184="*",$B184&lt;400),"",IF(AND('201920 DATA'!AC184="*",$B184&gt;=400),"*",IF($B184&gt;=400,ROUND('201920 DATA'!AC184/$B184,2),"")))</f>
        <v>0.33</v>
      </c>
      <c r="N184" s="296">
        <f>IF(OR($B184="*",$B184&lt;400),"",IF(AND('201920 DATA'!AD184="*",$B184&gt;=400),"*",IF($B184&gt;=400,ROUND('201920 DATA'!AD184/$B184,2),"")))</f>
        <v>0.12</v>
      </c>
      <c r="O184" s="296">
        <f>IF(OR($B184="*",$B184&lt;400),"",IF(AND('201920 DATA'!AE184="*",$B184&gt;=400),"*",IF($B184&gt;=400,ROUND('201920 DATA'!AE184/$B184,2),"")))</f>
        <v>0</v>
      </c>
      <c r="P184" s="297"/>
      <c r="Q184" s="296">
        <f>IF(OR($B184="*",$B184&lt;400),"",IF(AND('201920 DATA'!FO184="*",$B184&gt;=400),"*",IF($B184&gt;=400,ROUND('201920 DATA'!FO184/$B184,2),"")))</f>
        <v>0.97</v>
      </c>
      <c r="R184" s="289">
        <f>IF(OR($C184="*",$C184&lt;400),"",IF(AND('201920 DATA'!F184="*",$C184&gt;=400),"*",IF($C184&gt;=400,ROUND('201920 DATA'!F184/$C184,2),"")))</f>
        <v>0</v>
      </c>
      <c r="S184" s="289">
        <f>IF(OR($C184="*",$C184&lt;400),"",IF(AND('201920 DATA'!G184="*",$C184&gt;=400),"*",IF($C184&gt;=400,ROUND('201920 DATA'!G184/$C184,2),"")))</f>
        <v>0</v>
      </c>
      <c r="T184" s="289">
        <f>IF(OR($C184="*",$C184&lt;400),"",IF(AND('201920 DATA'!H184="*",$C184&gt;=400),"*",IF($C184&gt;=400,ROUND('201920 DATA'!H184/$C184,2),"")))</f>
        <v>1</v>
      </c>
      <c r="U184" s="289">
        <f>IF(OR($C184="*",$C184&lt;400),"",IF(AND('201920 DATA'!FP184="*",$C184&gt;=400),"*",IF($C184&gt;=400,ROUND('201920 DATA'!FP184/$C184,2),"")))</f>
        <v>0</v>
      </c>
      <c r="V184" s="312">
        <f>IF(OR($D184="*",$D184&lt;400),"",IF(AND('201920 DATA'!M184="*",$D184&gt;=400),"*",IF($D184&gt;=400,ROUND('201920 DATA'!M184/$D184,2),"")))</f>
        <v>0.01</v>
      </c>
      <c r="W184" s="312">
        <f>IF(OR($D184="*",$D184&lt;400),"",IF(AND('201920 DATA'!N184="*",$D184&gt;=400),"*",IF($D184&gt;=400,ROUND('201920 DATA'!N184/$D184,2),"")))</f>
        <v>0.28000000000000003</v>
      </c>
      <c r="X184" s="312">
        <f>IF(OR($D184="*",$D184&lt;400),"",IF(AND('201920 DATA'!O184="*",$D184&gt;=400),"*",IF($D184&gt;=400,ROUND('201920 DATA'!O184/$D184,2),"")))</f>
        <v>0.23</v>
      </c>
      <c r="Y184" s="312">
        <f>IF(OR($D184="*",$D184&lt;400),"",IF(AND('201920 DATA'!P184="*",$D184&gt;=400),"*",IF($D184&gt;=400,ROUND('201920 DATA'!P184/$D184,2),"")))</f>
        <v>0.16</v>
      </c>
      <c r="Z184" s="312">
        <f>IF(OR($D184="*",$D184&lt;400),"",IF(AND('201920 DATA'!Q184="*",$D184&gt;=400),"*",IF($D184&gt;=400,ROUND('201920 DATA'!Q184/$D184,2),"")))</f>
        <v>0.21</v>
      </c>
      <c r="AA184" s="312">
        <f>IF(OR($D184="*",$D184&lt;400),"",IF(AND('201920 DATA'!R184="*",$D184&gt;=400),"*",IF($D184&gt;=400,ROUND('201920 DATA'!R184/$D184,2),"")))</f>
        <v>0.05</v>
      </c>
      <c r="AB184" s="312">
        <f>IF(OR($D184="*",$D184&lt;400),"",IF(AND('201920 DATA'!S184="*",$D184&gt;=400),"*",IF($D184&gt;=400,ROUND('201920 DATA'!S184/$D184,2),"")))</f>
        <v>0.02</v>
      </c>
      <c r="AC184" s="312">
        <f>IF(OR($D184="*",$D184&lt;400),"",IF(AND('201920 DATA'!T184="*",$D184&gt;=400),"*",IF($D184&gt;=400,ROUND('201920 DATA'!T184/$D184,2),"")))</f>
        <v>0.02</v>
      </c>
      <c r="AD184" s="289">
        <f>IF(OR($C184="*",$C184&lt;400),"",IF(AND('201920 DATA'!BC184="*",$C184&gt;=400),"*",IF($C184&gt;=400,ROUND('201920 DATA'!BC184/$C184,2),"")))</f>
        <v>0.01</v>
      </c>
      <c r="AE184" s="289">
        <f>IF(OR($C184="*",$C184&lt;400),"",IF(AND('201920 DATA'!BD184="*",$C184&gt;=400),"*",IF($C184&gt;=400,ROUND('201920 DATA'!BD184/$C184,2),"")))</f>
        <v>0.03</v>
      </c>
      <c r="AF184" s="289">
        <f>IF(OR($C184="*",$C184&lt;400),"",IF(AND('201920 DATA'!BE184="*",$C184&gt;=400),"*",IF($C184&gt;=400,ROUND('201920 DATA'!BE184/$C184,2),"")))</f>
        <v>0.01</v>
      </c>
      <c r="AG184" s="289" t="str">
        <f>IF(OR($C184="*",$C184&lt;400),"",IF(AND('201920 DATA'!BF184="*",$C184&gt;=400),"*",IF($C184&gt;=400,ROUND('201920 DATA'!BF184/$C184,2),"")))</f>
        <v>*</v>
      </c>
      <c r="AH184" s="289" t="str">
        <f>IF(OR($C184="*",$C184&lt;400),"",IF(AND('201920 DATA'!BG184="*",$C184&gt;=400),"*",IF($C184&gt;=400,ROUND('201920 DATA'!BG184/$C184,2),"")))</f>
        <v>*</v>
      </c>
      <c r="AI184" s="289">
        <f>IF(OR($C184="*",$C184&lt;400),"",IF(AND('201920 DATA'!BH184="*",$C184&gt;=400),"*",IF($C184&gt;=400,ROUND('201920 DATA'!BH184/$C184,2),"")))</f>
        <v>0.03</v>
      </c>
      <c r="AJ184" s="289" t="str">
        <f>IF(OR($C184="*",$C184&lt;400),"",IF(AND('201920 DATA'!BI184="*",$C184&gt;=400),"*",IF($C184&gt;=400,ROUND('201920 DATA'!BI184/$C184,2),"")))</f>
        <v>*</v>
      </c>
      <c r="AK184" s="289">
        <f>IF(OR($C184="*",$C184&lt;400),"",IF(AND('201920 DATA'!BJ184="*",$C184&gt;=400),"*",IF($C184&gt;=400,ROUND('201920 DATA'!BJ184/$C184,2),"")))</f>
        <v>0</v>
      </c>
      <c r="AL184" s="289" t="str">
        <f>IF(OR($C184="*",$C184&lt;400),"",IF(AND('201920 DATA'!BK184="*",$C184&gt;=400),"*",IF($C184&gt;=400,ROUND('201920 DATA'!BK184/$C184,2),"")))</f>
        <v>*</v>
      </c>
      <c r="AM184" s="289">
        <f>IF(OR($C184="*",$C184&lt;400),"",IF(AND('201920 DATA'!BL184="*",$C184&gt;=400),"*",IF($C184&gt;=400,ROUND('201920 DATA'!BL184/$C184,2),"")))</f>
        <v>0</v>
      </c>
      <c r="AN184" s="289">
        <f>IF(OR($C184="*",$C184&lt;400),"",IF(AND('201920 DATA'!BM184="*",$C184&gt;=400),"*",IF($C184&gt;=400,ROUND('201920 DATA'!BM184/$C184,2),"")))</f>
        <v>0.23</v>
      </c>
      <c r="AO184" s="289">
        <f>IF(OR($C184="*",$C184&lt;400),"",IF(AND('201920 DATA'!BN184="*",$C184&gt;=400),"*",IF($C184&gt;=400,ROUND('201920 DATA'!BN184/$C184,2),"")))</f>
        <v>0.01</v>
      </c>
      <c r="AP184" s="289">
        <f>IF(OR($C184="*",$C184&lt;400),"",IF(AND('201920 DATA'!BO184="*",$C184&gt;=400),"*",IF($C184&gt;=400,ROUND('201920 DATA'!BO184/$C184,2),"")))</f>
        <v>0.44</v>
      </c>
      <c r="AQ184" s="289">
        <f>IF(OR($C184="*",$C184&lt;400),"",IF(AND('201920 DATA'!BP184="*",$C184&gt;=400),"*",IF($C184&gt;=400,ROUND('201920 DATA'!BP184/$C184,2),"")))</f>
        <v>0.13</v>
      </c>
      <c r="AR184" s="289">
        <f>IF(OR($C184="*",$C184&lt;400),"",IF(AND('201920 DATA'!BQ184="*",$C184&gt;=400),"*",IF($C184&gt;=400,ROUND('201920 DATA'!BQ184/$C184,2),"")))</f>
        <v>0</v>
      </c>
      <c r="AS184" s="289">
        <f>IF(OR($C184="*",$C184&lt;400),"",IF(AND('201920 DATA'!BR184="*",$C184&gt;=400),"*",IF($C184&gt;=400,ROUND('201920 DATA'!BR184/$C184,2),"")))</f>
        <v>0</v>
      </c>
      <c r="AT184" s="289">
        <f>IF(OR($C184="*",$C184&lt;400),"",IF(AND('201920 DATA'!BS184="*",$C184&gt;=400),"*",IF($C184&gt;=400,ROUND('201920 DATA'!BS184/$C184,2),"")))</f>
        <v>0</v>
      </c>
      <c r="AU184" s="289">
        <f>IF(OR($C184="*",$C184&lt;400),"",IF(AND('201920 DATA'!BT184="*",$C184&gt;=400),"*",IF($C184&gt;=400,ROUND('201920 DATA'!BT184/$C184,2),"")))</f>
        <v>0.08</v>
      </c>
      <c r="AV184" s="289">
        <f>IF(OR($C184="*",$C184&lt;400),"",IF(AND('201920 DATA'!BU184="*",$C184&gt;=400),"*",IF($C184&gt;=400,ROUND('201920 DATA'!BU184/$C184,2),"")))</f>
        <v>0.02</v>
      </c>
      <c r="AW184" s="289">
        <f>IF(OR($C184="*",$C184&lt;400),"",IF(AND('201920 DATA'!BV184="*",$C184&gt;=400),"*",IF($C184&gt;=400,ROUND('201920 DATA'!BV184/$C184,2),"")))</f>
        <v>0</v>
      </c>
      <c r="AX184" s="289">
        <f>IF(OR($C184="*",$C184&lt;400),"",IF(AND('201920 DATA'!BW184="*",$C184&gt;=400),"*",IF($C184&gt;=400,ROUND('201920 DATA'!BW184/$C184,2),"")))</f>
        <v>0.02</v>
      </c>
      <c r="AZ184" s="365">
        <v>3965</v>
      </c>
    </row>
    <row r="185" spans="1:52" x14ac:dyDescent="0.2">
      <c r="A185" s="373" t="s">
        <v>39</v>
      </c>
      <c r="B185" s="287">
        <f>'201920 DATA'!B185</f>
        <v>1165</v>
      </c>
      <c r="C185" s="288">
        <f>'201920 DATA'!C185</f>
        <v>1165</v>
      </c>
      <c r="D185" s="293">
        <f>'201920 DATA'!FQ185</f>
        <v>1165</v>
      </c>
      <c r="F185" s="313">
        <f t="shared" si="4"/>
        <v>-0.45</v>
      </c>
      <c r="G185" s="295">
        <f t="shared" si="5"/>
        <v>1</v>
      </c>
      <c r="H185" s="289">
        <f>IF(OR($C185="*",$C185&lt;400),"",IF(AND('201920 DATA'!F185="*",$C185&gt;=400),"*",IF($C185&gt;=400,ROUND('201920 DATA'!F185/$C185,2),"")))</f>
        <v>0</v>
      </c>
      <c r="I185" s="296">
        <f>IF(OR($B185="*",$B185&lt;400),"",IF(AND('201920 DATA'!Y185="*",$B185&gt;=400),"*",IF($B185&gt;=400,ROUND('201920 DATA'!Y185/$B185,2),"")))</f>
        <v>0</v>
      </c>
      <c r="J185" s="296">
        <f>IF(OR($B185="*",$B185&lt;400),"",IF(AND('201920 DATA'!Z185="*",$B185&gt;=400),"*",IF($B185&gt;=400,ROUND('201920 DATA'!Z185/$B185,2),"")))</f>
        <v>0.02</v>
      </c>
      <c r="K185" s="296">
        <f>IF(OR($B185="*",$B185&lt;400),"",IF(AND('201920 DATA'!AA185="*",$B185&gt;=400),"*",IF($B185&gt;=400,ROUND('201920 DATA'!AA185/$B185,2),"")))</f>
        <v>0.08</v>
      </c>
      <c r="L185" s="296">
        <f>IF(OR($B185="*",$B185&lt;400),"",IF(AND('201920 DATA'!AB185="*",$B185&gt;=400),"*",IF($B185&gt;=400,ROUND('201920 DATA'!AB185/$B185,2),"")))</f>
        <v>0.22</v>
      </c>
      <c r="M185" s="296">
        <f>IF(OR($B185="*",$B185&lt;400),"",IF(AND('201920 DATA'!AC185="*",$B185&gt;=400),"*",IF($B185&gt;=400,ROUND('201920 DATA'!AC185/$B185,2),"")))</f>
        <v>0.43</v>
      </c>
      <c r="N185" s="296">
        <f>IF(OR($B185="*",$B185&lt;400),"",IF(AND('201920 DATA'!AD185="*",$B185&gt;=400),"*",IF($B185&gt;=400,ROUND('201920 DATA'!AD185/$B185,2),"")))</f>
        <v>0.24</v>
      </c>
      <c r="O185" s="296">
        <f>IF(OR($B185="*",$B185&lt;400),"",IF(AND('201920 DATA'!AE185="*",$B185&gt;=400),"*",IF($B185&gt;=400,ROUND('201920 DATA'!AE185/$B185,2),"")))</f>
        <v>0.01</v>
      </c>
      <c r="P185" s="297"/>
      <c r="Q185" s="296">
        <f>IF(OR($B185="*",$B185&lt;400),"",IF(AND('201920 DATA'!FO185="*",$B185&gt;=400),"*",IF($B185&gt;=400,ROUND('201920 DATA'!FO185/$B185,2),"")))</f>
        <v>0.97</v>
      </c>
      <c r="R185" s="289">
        <f>IF(OR($C185="*",$C185&lt;400),"",IF(AND('201920 DATA'!F185="*",$C185&gt;=400),"*",IF($C185&gt;=400,ROUND('201920 DATA'!F185/$C185,2),"")))</f>
        <v>0</v>
      </c>
      <c r="S185" s="289">
        <f>IF(OR($C185="*",$C185&lt;400),"",IF(AND('201920 DATA'!G185="*",$C185&gt;=400),"*",IF($C185&gt;=400,ROUND('201920 DATA'!G185/$C185,2),"")))</f>
        <v>0</v>
      </c>
      <c r="T185" s="289">
        <f>IF(OR($C185="*",$C185&lt;400),"",IF(AND('201920 DATA'!H185="*",$C185&gt;=400),"*",IF($C185&gt;=400,ROUND('201920 DATA'!H185/$C185,2),"")))</f>
        <v>1</v>
      </c>
      <c r="U185" s="289">
        <f>IF(OR($C185="*",$C185&lt;400),"",IF(AND('201920 DATA'!FP185="*",$C185&gt;=400),"*",IF($C185&gt;=400,ROUND('201920 DATA'!FP185/$C185,2),"")))</f>
        <v>0</v>
      </c>
      <c r="V185" s="312">
        <f>IF(OR($D185="*",$D185&lt;400),"",IF(AND('201920 DATA'!M185="*",$D185&gt;=400),"*",IF($D185&gt;=400,ROUND('201920 DATA'!M185/$D185,2),"")))</f>
        <v>0.06</v>
      </c>
      <c r="W185" s="312">
        <f>IF(OR($D185="*",$D185&lt;400),"",IF(AND('201920 DATA'!N185="*",$D185&gt;=400),"*",IF($D185&gt;=400,ROUND('201920 DATA'!N185/$D185,2),"")))</f>
        <v>0.16</v>
      </c>
      <c r="X185" s="312">
        <f>IF(OR($D185="*",$D185&lt;400),"",IF(AND('201920 DATA'!O185="*",$D185&gt;=400),"*",IF($D185&gt;=400,ROUND('201920 DATA'!O185/$D185,2),"")))</f>
        <v>0.25</v>
      </c>
      <c r="Y185" s="312">
        <f>IF(OR($D185="*",$D185&lt;400),"",IF(AND('201920 DATA'!P185="*",$D185&gt;=400),"*",IF($D185&gt;=400,ROUND('201920 DATA'!P185/$D185,2),"")))</f>
        <v>0.27</v>
      </c>
      <c r="Z185" s="312">
        <f>IF(OR($D185="*",$D185&lt;400),"",IF(AND('201920 DATA'!Q185="*",$D185&gt;=400),"*",IF($D185&gt;=400,ROUND('201920 DATA'!Q185/$D185,2),"")))</f>
        <v>0.2</v>
      </c>
      <c r="AA185" s="312">
        <f>IF(OR($D185="*",$D185&lt;400),"",IF(AND('201920 DATA'!R185="*",$D185&gt;=400),"*",IF($D185&gt;=400,ROUND('201920 DATA'!R185/$D185,2),"")))</f>
        <v>0.06</v>
      </c>
      <c r="AB185" s="312">
        <f>IF(OR($D185="*",$D185&lt;400),"",IF(AND('201920 DATA'!S185="*",$D185&gt;=400),"*",IF($D185&gt;=400,ROUND('201920 DATA'!S185/$D185,2),"")))</f>
        <v>0.03</v>
      </c>
      <c r="AC185" s="312">
        <f>IF(OR($D185="*",$D185&lt;400),"",IF(AND('201920 DATA'!T185="*",$D185&gt;=400),"*",IF($D185&gt;=400,ROUND('201920 DATA'!T185/$D185,2),"")))</f>
        <v>0.01</v>
      </c>
      <c r="AD185" s="289">
        <f>IF(OR($C185="*",$C185&lt;400),"",IF(AND('201920 DATA'!BC185="*",$C185&gt;=400),"*",IF($C185&gt;=400,ROUND('201920 DATA'!BC185/$C185,2),"")))</f>
        <v>0</v>
      </c>
      <c r="AE185" s="289" t="str">
        <f>IF(OR($C185="*",$C185&lt;400),"",IF(AND('201920 DATA'!BD185="*",$C185&gt;=400),"*",IF($C185&gt;=400,ROUND('201920 DATA'!BD185/$C185,2),"")))</f>
        <v>*</v>
      </c>
      <c r="AF185" s="289">
        <f>IF(OR($C185="*",$C185&lt;400),"",IF(AND('201920 DATA'!BE185="*",$C185&gt;=400),"*",IF($C185&gt;=400,ROUND('201920 DATA'!BE185/$C185,2),"")))</f>
        <v>0</v>
      </c>
      <c r="AG185" s="289">
        <f>IF(OR($C185="*",$C185&lt;400),"",IF(AND('201920 DATA'!BF185="*",$C185&gt;=400),"*",IF($C185&gt;=400,ROUND('201920 DATA'!BF185/$C185,2),"")))</f>
        <v>0</v>
      </c>
      <c r="AH185" s="289">
        <f>IF(OR($C185="*",$C185&lt;400),"",IF(AND('201920 DATA'!BG185="*",$C185&gt;=400),"*",IF($C185&gt;=400,ROUND('201920 DATA'!BG185/$C185,2),"")))</f>
        <v>0</v>
      </c>
      <c r="AI185" s="289">
        <f>IF(OR($C185="*",$C185&lt;400),"",IF(AND('201920 DATA'!BH185="*",$C185&gt;=400),"*",IF($C185&gt;=400,ROUND('201920 DATA'!BH185/$C185,2),"")))</f>
        <v>0.06</v>
      </c>
      <c r="AJ185" s="289">
        <f>IF(OR($C185="*",$C185&lt;400),"",IF(AND('201920 DATA'!BI185="*",$C185&gt;=400),"*",IF($C185&gt;=400,ROUND('201920 DATA'!BI185/$C185,2),"")))</f>
        <v>0.15</v>
      </c>
      <c r="AK185" s="289">
        <f>IF(OR($C185="*",$C185&lt;400),"",IF(AND('201920 DATA'!BJ185="*",$C185&gt;=400),"*",IF($C185&gt;=400,ROUND('201920 DATA'!BJ185/$C185,2),"")))</f>
        <v>0</v>
      </c>
      <c r="AL185" s="289">
        <f>IF(OR($C185="*",$C185&lt;400),"",IF(AND('201920 DATA'!BK185="*",$C185&gt;=400),"*",IF($C185&gt;=400,ROUND('201920 DATA'!BK185/$C185,2),"")))</f>
        <v>0</v>
      </c>
      <c r="AM185" s="289">
        <f>IF(OR($C185="*",$C185&lt;400),"",IF(AND('201920 DATA'!BL185="*",$C185&gt;=400),"*",IF($C185&gt;=400,ROUND('201920 DATA'!BL185/$C185,2),"")))</f>
        <v>0</v>
      </c>
      <c r="AN185" s="289">
        <f>IF(OR($C185="*",$C185&lt;400),"",IF(AND('201920 DATA'!BM185="*",$C185&gt;=400),"*",IF($C185&gt;=400,ROUND('201920 DATA'!BM185/$C185,2),"")))</f>
        <v>0.27</v>
      </c>
      <c r="AO185" s="289">
        <f>IF(OR($C185="*",$C185&lt;400),"",IF(AND('201920 DATA'!BN185="*",$C185&gt;=400),"*",IF($C185&gt;=400,ROUND('201920 DATA'!BN185/$C185,2),"")))</f>
        <v>0.01</v>
      </c>
      <c r="AP185" s="289">
        <f>IF(OR($C185="*",$C185&lt;400),"",IF(AND('201920 DATA'!BO185="*",$C185&gt;=400),"*",IF($C185&gt;=400,ROUND('201920 DATA'!BO185/$C185,2),"")))</f>
        <v>0.5</v>
      </c>
      <c r="AQ185" s="289">
        <f>IF(OR($C185="*",$C185&lt;400),"",IF(AND('201920 DATA'!BP185="*",$C185&gt;=400),"*",IF($C185&gt;=400,ROUND('201920 DATA'!BP185/$C185,2),"")))</f>
        <v>0</v>
      </c>
      <c r="AR185" s="289">
        <f>IF(OR($C185="*",$C185&lt;400),"",IF(AND('201920 DATA'!BQ185="*",$C185&gt;=400),"*",IF($C185&gt;=400,ROUND('201920 DATA'!BQ185/$C185,2),"")))</f>
        <v>0</v>
      </c>
      <c r="AS185" s="289">
        <f>IF(OR($C185="*",$C185&lt;400),"",IF(AND('201920 DATA'!BR185="*",$C185&gt;=400),"*",IF($C185&gt;=400,ROUND('201920 DATA'!BR185/$C185,2),"")))</f>
        <v>0</v>
      </c>
      <c r="AT185" s="289" t="str">
        <f>IF(OR($C185="*",$C185&lt;400),"",IF(AND('201920 DATA'!BS185="*",$C185&gt;=400),"*",IF($C185&gt;=400,ROUND('201920 DATA'!BS185/$C185,2),"")))</f>
        <v>*</v>
      </c>
      <c r="AU185" s="289" t="str">
        <f>IF(OR($C185="*",$C185&lt;400),"",IF(AND('201920 DATA'!BT185="*",$C185&gt;=400),"*",IF($C185&gt;=400,ROUND('201920 DATA'!BT185/$C185,2),"")))</f>
        <v>*</v>
      </c>
      <c r="AV185" s="289" t="str">
        <f>IF(OR($C185="*",$C185&lt;400),"",IF(AND('201920 DATA'!BU185="*",$C185&gt;=400),"*",IF($C185&gt;=400,ROUND('201920 DATA'!BU185/$C185,2),"")))</f>
        <v>*</v>
      </c>
      <c r="AW185" s="289">
        <f>IF(OR($C185="*",$C185&lt;400),"",IF(AND('201920 DATA'!BV185="*",$C185&gt;=400),"*",IF($C185&gt;=400,ROUND('201920 DATA'!BV185/$C185,2),"")))</f>
        <v>0</v>
      </c>
      <c r="AX185" s="289" t="str">
        <f>IF(OR($C185="*",$C185&lt;400),"",IF(AND('201920 DATA'!BW185="*",$C185&gt;=400),"*",IF($C185&gt;=400,ROUND('201920 DATA'!BW185/$C185,2),"")))</f>
        <v>*</v>
      </c>
      <c r="AZ185" s="365">
        <v>1690</v>
      </c>
    </row>
    <row r="186" spans="1:52" x14ac:dyDescent="0.2">
      <c r="A186" s="373" t="s">
        <v>40</v>
      </c>
      <c r="B186" s="287">
        <f>'201920 DATA'!B186</f>
        <v>2600</v>
      </c>
      <c r="C186" s="288">
        <f>'201920 DATA'!C186</f>
        <v>2600</v>
      </c>
      <c r="D186" s="293">
        <f>'201920 DATA'!FQ186</f>
        <v>2600</v>
      </c>
      <c r="F186" s="313">
        <f t="shared" si="4"/>
        <v>-0.09</v>
      </c>
      <c r="G186" s="295">
        <f t="shared" si="5"/>
        <v>1</v>
      </c>
      <c r="H186" s="289">
        <f>IF(OR($C186="*",$C186&lt;400),"",IF(AND('201920 DATA'!F186="*",$C186&gt;=400),"*",IF($C186&gt;=400,ROUND('201920 DATA'!F186/$C186,2),"")))</f>
        <v>0</v>
      </c>
      <c r="I186" s="296">
        <f>IF(OR($B186="*",$B186&lt;400),"",IF(AND('201920 DATA'!Y186="*",$B186&gt;=400),"*",IF($B186&gt;=400,ROUND('201920 DATA'!Y186/$B186,2),"")))</f>
        <v>0</v>
      </c>
      <c r="J186" s="296">
        <f>IF(OR($B186="*",$B186&lt;400),"",IF(AND('201920 DATA'!Z186="*",$B186&gt;=400),"*",IF($B186&gt;=400,ROUND('201920 DATA'!Z186/$B186,2),"")))</f>
        <v>0.14000000000000001</v>
      </c>
      <c r="K186" s="296">
        <f>IF(OR($B186="*",$B186&lt;400),"",IF(AND('201920 DATA'!AA186="*",$B186&gt;=400),"*",IF($B186&gt;=400,ROUND('201920 DATA'!AA186/$B186,2),"")))</f>
        <v>0.25</v>
      </c>
      <c r="L186" s="296">
        <f>IF(OR($B186="*",$B186&lt;400),"",IF(AND('201920 DATA'!AB186="*",$B186&gt;=400),"*",IF($B186&gt;=400,ROUND('201920 DATA'!AB186/$B186,2),"")))</f>
        <v>0.28999999999999998</v>
      </c>
      <c r="M186" s="296">
        <f>IF(OR($B186="*",$B186&lt;400),"",IF(AND('201920 DATA'!AC186="*",$B186&gt;=400),"*",IF($B186&gt;=400,ROUND('201920 DATA'!AC186/$B186,2),"")))</f>
        <v>0.24</v>
      </c>
      <c r="N186" s="296">
        <f>IF(OR($B186="*",$B186&lt;400),"",IF(AND('201920 DATA'!AD186="*",$B186&gt;=400),"*",IF($B186&gt;=400,ROUND('201920 DATA'!AD186/$B186,2),"")))</f>
        <v>7.0000000000000007E-2</v>
      </c>
      <c r="O186" s="296" t="str">
        <f>IF(OR($B186="*",$B186&lt;400),"",IF(AND('201920 DATA'!AE186="*",$B186&gt;=400),"*",IF($B186&gt;=400,ROUND('201920 DATA'!AE186/$B186,2),"")))</f>
        <v>*</v>
      </c>
      <c r="P186" s="297"/>
      <c r="Q186" s="296">
        <f>IF(OR($B186="*",$B186&lt;400),"",IF(AND('201920 DATA'!FO186="*",$B186&gt;=400),"*",IF($B186&gt;=400,ROUND('201920 DATA'!FO186/$B186,2),"")))</f>
        <v>0.96</v>
      </c>
      <c r="R186" s="289">
        <f>IF(OR($C186="*",$C186&lt;400),"",IF(AND('201920 DATA'!F186="*",$C186&gt;=400),"*",IF($C186&gt;=400,ROUND('201920 DATA'!F186/$C186,2),"")))</f>
        <v>0</v>
      </c>
      <c r="S186" s="289">
        <f>IF(OR($C186="*",$C186&lt;400),"",IF(AND('201920 DATA'!G186="*",$C186&gt;=400),"*",IF($C186&gt;=400,ROUND('201920 DATA'!G186/$C186,2),"")))</f>
        <v>0</v>
      </c>
      <c r="T186" s="289">
        <f>IF(OR($C186="*",$C186&lt;400),"",IF(AND('201920 DATA'!H186="*",$C186&gt;=400),"*",IF($C186&gt;=400,ROUND('201920 DATA'!H186/$C186,2),"")))</f>
        <v>1</v>
      </c>
      <c r="U186" s="289">
        <f>IF(OR($C186="*",$C186&lt;400),"",IF(AND('201920 DATA'!FP186="*",$C186&gt;=400),"*",IF($C186&gt;=400,ROUND('201920 DATA'!FP186/$C186,2),"")))</f>
        <v>0</v>
      </c>
      <c r="V186" s="312">
        <f>IF(OR($D186="*",$D186&lt;400),"",IF(AND('201920 DATA'!M186="*",$D186&gt;=400),"*",IF($D186&gt;=400,ROUND('201920 DATA'!M186/$D186,2),"")))</f>
        <v>0.02</v>
      </c>
      <c r="W186" s="312">
        <f>IF(OR($D186="*",$D186&lt;400),"",IF(AND('201920 DATA'!N186="*",$D186&gt;=400),"*",IF($D186&gt;=400,ROUND('201920 DATA'!N186/$D186,2),"")))</f>
        <v>0.32</v>
      </c>
      <c r="X186" s="312">
        <f>IF(OR($D186="*",$D186&lt;400),"",IF(AND('201920 DATA'!O186="*",$D186&gt;=400),"*",IF($D186&gt;=400,ROUND('201920 DATA'!O186/$D186,2),"")))</f>
        <v>0.27</v>
      </c>
      <c r="Y186" s="312">
        <f>IF(OR($D186="*",$D186&lt;400),"",IF(AND('201920 DATA'!P186="*",$D186&gt;=400),"*",IF($D186&gt;=400,ROUND('201920 DATA'!P186/$D186,2),"")))</f>
        <v>0.17</v>
      </c>
      <c r="Z186" s="312">
        <f>IF(OR($D186="*",$D186&lt;400),"",IF(AND('201920 DATA'!Q186="*",$D186&gt;=400),"*",IF($D186&gt;=400,ROUND('201920 DATA'!Q186/$D186,2),"")))</f>
        <v>0.15</v>
      </c>
      <c r="AA186" s="312">
        <f>IF(OR($D186="*",$D186&lt;400),"",IF(AND('201920 DATA'!R186="*",$D186&gt;=400),"*",IF($D186&gt;=400,ROUND('201920 DATA'!R186/$D186,2),"")))</f>
        <v>0.05</v>
      </c>
      <c r="AB186" s="312">
        <f>IF(OR($D186="*",$D186&lt;400),"",IF(AND('201920 DATA'!S186="*",$D186&gt;=400),"*",IF($D186&gt;=400,ROUND('201920 DATA'!S186/$D186,2),"")))</f>
        <v>0.02</v>
      </c>
      <c r="AC186" s="312">
        <f>IF(OR($D186="*",$D186&lt;400),"",IF(AND('201920 DATA'!T186="*",$D186&gt;=400),"*",IF($D186&gt;=400,ROUND('201920 DATA'!T186/$D186,2),"")))</f>
        <v>0.02</v>
      </c>
      <c r="AD186" s="289">
        <f>IF(OR($C186="*",$C186&lt;400),"",IF(AND('201920 DATA'!BC186="*",$C186&gt;=400),"*",IF($C186&gt;=400,ROUND('201920 DATA'!BC186/$C186,2),"")))</f>
        <v>0.01</v>
      </c>
      <c r="AE186" s="289">
        <f>IF(OR($C186="*",$C186&lt;400),"",IF(AND('201920 DATA'!BD186="*",$C186&gt;=400),"*",IF($C186&gt;=400,ROUND('201920 DATA'!BD186/$C186,2),"")))</f>
        <v>0.03</v>
      </c>
      <c r="AF186" s="289">
        <f>IF(OR($C186="*",$C186&lt;400),"",IF(AND('201920 DATA'!BE186="*",$C186&gt;=400),"*",IF($C186&gt;=400,ROUND('201920 DATA'!BE186/$C186,2),"")))</f>
        <v>0</v>
      </c>
      <c r="AG186" s="289" t="str">
        <f>IF(OR($C186="*",$C186&lt;400),"",IF(AND('201920 DATA'!BF186="*",$C186&gt;=400),"*",IF($C186&gt;=400,ROUND('201920 DATA'!BF186/$C186,2),"")))</f>
        <v>*</v>
      </c>
      <c r="AH186" s="289">
        <f>IF(OR($C186="*",$C186&lt;400),"",IF(AND('201920 DATA'!BG186="*",$C186&gt;=400),"*",IF($C186&gt;=400,ROUND('201920 DATA'!BG186/$C186,2),"")))</f>
        <v>0</v>
      </c>
      <c r="AI186" s="289">
        <f>IF(OR($C186="*",$C186&lt;400),"",IF(AND('201920 DATA'!BH186="*",$C186&gt;=400),"*",IF($C186&gt;=400,ROUND('201920 DATA'!BH186/$C186,2),"")))</f>
        <v>0.05</v>
      </c>
      <c r="AJ186" s="289">
        <f>IF(OR($C186="*",$C186&lt;400),"",IF(AND('201920 DATA'!BI186="*",$C186&gt;=400),"*",IF($C186&gt;=400,ROUND('201920 DATA'!BI186/$C186,2),"")))</f>
        <v>0</v>
      </c>
      <c r="AK186" s="289">
        <f>IF(OR($C186="*",$C186&lt;400),"",IF(AND('201920 DATA'!BJ186="*",$C186&gt;=400),"*",IF($C186&gt;=400,ROUND('201920 DATA'!BJ186/$C186,2),"")))</f>
        <v>0</v>
      </c>
      <c r="AL186" s="289" t="str">
        <f>IF(OR($C186="*",$C186&lt;400),"",IF(AND('201920 DATA'!BK186="*",$C186&gt;=400),"*",IF($C186&gt;=400,ROUND('201920 DATA'!BK186/$C186,2),"")))</f>
        <v>*</v>
      </c>
      <c r="AM186" s="289">
        <f>IF(OR($C186="*",$C186&lt;400),"",IF(AND('201920 DATA'!BL186="*",$C186&gt;=400),"*",IF($C186&gt;=400,ROUND('201920 DATA'!BL186/$C186,2),"")))</f>
        <v>0.03</v>
      </c>
      <c r="AN186" s="289">
        <f>IF(OR($C186="*",$C186&lt;400),"",IF(AND('201920 DATA'!BM186="*",$C186&gt;=400),"*",IF($C186&gt;=400,ROUND('201920 DATA'!BM186/$C186,2),"")))</f>
        <v>0.27</v>
      </c>
      <c r="AO186" s="289">
        <f>IF(OR($C186="*",$C186&lt;400),"",IF(AND('201920 DATA'!BN186="*",$C186&gt;=400),"*",IF($C186&gt;=400,ROUND('201920 DATA'!BN186/$C186,2),"")))</f>
        <v>0.02</v>
      </c>
      <c r="AP186" s="289">
        <f>IF(OR($C186="*",$C186&lt;400),"",IF(AND('201920 DATA'!BO186="*",$C186&gt;=400),"*",IF($C186&gt;=400,ROUND('201920 DATA'!BO186/$C186,2),"")))</f>
        <v>0.25</v>
      </c>
      <c r="AQ186" s="289">
        <f>IF(OR($C186="*",$C186&lt;400),"",IF(AND('201920 DATA'!BP186="*",$C186&gt;=400),"*",IF($C186&gt;=400,ROUND('201920 DATA'!BP186/$C186,2),"")))</f>
        <v>0.2</v>
      </c>
      <c r="AR186" s="289">
        <f>IF(OR($C186="*",$C186&lt;400),"",IF(AND('201920 DATA'!BQ186="*",$C186&gt;=400),"*",IF($C186&gt;=400,ROUND('201920 DATA'!BQ186/$C186,2),"")))</f>
        <v>0</v>
      </c>
      <c r="AS186" s="289">
        <f>IF(OR($C186="*",$C186&lt;400),"",IF(AND('201920 DATA'!BR186="*",$C186&gt;=400),"*",IF($C186&gt;=400,ROUND('201920 DATA'!BR186/$C186,2),"")))</f>
        <v>0</v>
      </c>
      <c r="AT186" s="289" t="str">
        <f>IF(OR($C186="*",$C186&lt;400),"",IF(AND('201920 DATA'!BS186="*",$C186&gt;=400),"*",IF($C186&gt;=400,ROUND('201920 DATA'!BS186/$C186,2),"")))</f>
        <v>*</v>
      </c>
      <c r="AU186" s="289">
        <f>IF(OR($C186="*",$C186&lt;400),"",IF(AND('201920 DATA'!BT186="*",$C186&gt;=400),"*",IF($C186&gt;=400,ROUND('201920 DATA'!BT186/$C186,2),"")))</f>
        <v>0.1</v>
      </c>
      <c r="AV186" s="289">
        <f>IF(OR($C186="*",$C186&lt;400),"",IF(AND('201920 DATA'!BU186="*",$C186&gt;=400),"*",IF($C186&gt;=400,ROUND('201920 DATA'!BU186/$C186,2),"")))</f>
        <v>0.01</v>
      </c>
      <c r="AW186" s="289">
        <f>IF(OR($C186="*",$C186&lt;400),"",IF(AND('201920 DATA'!BV186="*",$C186&gt;=400),"*",IF($C186&gt;=400,ROUND('201920 DATA'!BV186/$C186,2),"")))</f>
        <v>0</v>
      </c>
      <c r="AX186" s="289">
        <f>IF(OR($C186="*",$C186&lt;400),"",IF(AND('201920 DATA'!BW186="*",$C186&gt;=400),"*",IF($C186&gt;=400,ROUND('201920 DATA'!BW186/$C186,2),"")))</f>
        <v>0.03</v>
      </c>
      <c r="AZ186" s="365">
        <v>2825</v>
      </c>
    </row>
    <row r="187" spans="1:52" x14ac:dyDescent="0.2">
      <c r="A187" s="373" t="s">
        <v>545</v>
      </c>
      <c r="B187" s="287">
        <f>'201920 DATA'!B187</f>
        <v>1165</v>
      </c>
      <c r="C187" s="288">
        <f>'201920 DATA'!C187</f>
        <v>1165</v>
      </c>
      <c r="D187" s="293">
        <f>'201920 DATA'!FQ187</f>
        <v>1160</v>
      </c>
      <c r="F187" s="313">
        <f t="shared" si="4"/>
        <v>-0.28000000000000003</v>
      </c>
      <c r="G187" s="295">
        <f t="shared" si="5"/>
        <v>1</v>
      </c>
      <c r="H187" s="289">
        <f>IF(OR($C187="*",$C187&lt;400),"",IF(AND('201920 DATA'!F187="*",$C187&gt;=400),"*",IF($C187&gt;=400,ROUND('201920 DATA'!F187/$C187,2),"")))</f>
        <v>0</v>
      </c>
      <c r="I187" s="296">
        <f>IF(OR($B187="*",$B187&lt;400),"",IF(AND('201920 DATA'!Y187="*",$B187&gt;=400),"*",IF($B187&gt;=400,ROUND('201920 DATA'!Y187/$B187,2),"")))</f>
        <v>0</v>
      </c>
      <c r="J187" s="296">
        <f>IF(OR($B187="*",$B187&lt;400),"",IF(AND('201920 DATA'!Z187="*",$B187&gt;=400),"*",IF($B187&gt;=400,ROUND('201920 DATA'!Z187/$B187,2),"")))</f>
        <v>0.04</v>
      </c>
      <c r="K187" s="296">
        <f>IF(OR($B187="*",$B187&lt;400),"",IF(AND('201920 DATA'!AA187="*",$B187&gt;=400),"*",IF($B187&gt;=400,ROUND('201920 DATA'!AA187/$B187,2),"")))</f>
        <v>0.1</v>
      </c>
      <c r="L187" s="296">
        <f>IF(OR($B187="*",$B187&lt;400),"",IF(AND('201920 DATA'!AB187="*",$B187&gt;=400),"*",IF($B187&gt;=400,ROUND('201920 DATA'!AB187/$B187,2),"")))</f>
        <v>0.23</v>
      </c>
      <c r="M187" s="296">
        <f>IF(OR($B187="*",$B187&lt;400),"",IF(AND('201920 DATA'!AC187="*",$B187&gt;=400),"*",IF($B187&gt;=400,ROUND('201920 DATA'!AC187/$B187,2),"")))</f>
        <v>0.41</v>
      </c>
      <c r="N187" s="296">
        <f>IF(OR($B187="*",$B187&lt;400),"",IF(AND('201920 DATA'!AD187="*",$B187&gt;=400),"*",IF($B187&gt;=400,ROUND('201920 DATA'!AD187/$B187,2),"")))</f>
        <v>0.21</v>
      </c>
      <c r="O187" s="296" t="str">
        <f>IF(OR($B187="*",$B187&lt;400),"",IF(AND('201920 DATA'!AE187="*",$B187&gt;=400),"*",IF($B187&gt;=400,ROUND('201920 DATA'!AE187/$B187,2),"")))</f>
        <v>*</v>
      </c>
      <c r="P187" s="297"/>
      <c r="Q187" s="296">
        <f>IF(OR($B187="*",$B187&lt;400),"",IF(AND('201920 DATA'!FO187="*",$B187&gt;=400),"*",IF($B187&gt;=400,ROUND('201920 DATA'!FO187/$B187,2),"")))</f>
        <v>0.98</v>
      </c>
      <c r="R187" s="289">
        <f>IF(OR($C187="*",$C187&lt;400),"",IF(AND('201920 DATA'!F187="*",$C187&gt;=400),"*",IF($C187&gt;=400,ROUND('201920 DATA'!F187/$C187,2),"")))</f>
        <v>0</v>
      </c>
      <c r="S187" s="289">
        <f>IF(OR($C187="*",$C187&lt;400),"",IF(AND('201920 DATA'!G187="*",$C187&gt;=400),"*",IF($C187&gt;=400,ROUND('201920 DATA'!G187/$C187,2),"")))</f>
        <v>0</v>
      </c>
      <c r="T187" s="289">
        <f>IF(OR($C187="*",$C187&lt;400),"",IF(AND('201920 DATA'!H187="*",$C187&gt;=400),"*",IF($C187&gt;=400,ROUND('201920 DATA'!H187/$C187,2),"")))</f>
        <v>1</v>
      </c>
      <c r="U187" s="289">
        <f>IF(OR($C187="*",$C187&lt;400),"",IF(AND('201920 DATA'!FP187="*",$C187&gt;=400),"*",IF($C187&gt;=400,ROUND('201920 DATA'!FP187/$C187,2),"")))</f>
        <v>0</v>
      </c>
      <c r="V187" s="312">
        <f>IF(OR($D187="*",$D187&lt;400),"",IF(AND('201920 DATA'!M187="*",$D187&gt;=400),"*",IF($D187&gt;=400,ROUND('201920 DATA'!M187/$D187,2),"")))</f>
        <v>0.05</v>
      </c>
      <c r="W187" s="312">
        <f>IF(OR($D187="*",$D187&lt;400),"",IF(AND('201920 DATA'!N187="*",$D187&gt;=400),"*",IF($D187&gt;=400,ROUND('201920 DATA'!N187/$D187,2),"")))</f>
        <v>0.28000000000000003</v>
      </c>
      <c r="X187" s="312">
        <f>IF(OR($D187="*",$D187&lt;400),"",IF(AND('201920 DATA'!O187="*",$D187&gt;=400),"*",IF($D187&gt;=400,ROUND('201920 DATA'!O187/$D187,2),"")))</f>
        <v>0.24</v>
      </c>
      <c r="Y187" s="312">
        <f>IF(OR($D187="*",$D187&lt;400),"",IF(AND('201920 DATA'!P187="*",$D187&gt;=400),"*",IF($D187&gt;=400,ROUND('201920 DATA'!P187/$D187,2),"")))</f>
        <v>0.19</v>
      </c>
      <c r="Z187" s="312">
        <f>IF(OR($D187="*",$D187&lt;400),"",IF(AND('201920 DATA'!Q187="*",$D187&gt;=400),"*",IF($D187&gt;=400,ROUND('201920 DATA'!Q187/$D187,2),"")))</f>
        <v>0.25</v>
      </c>
      <c r="AA187" s="312">
        <f>IF(OR($D187="*",$D187&lt;400),"",IF(AND('201920 DATA'!R187="*",$D187&gt;=400),"*",IF($D187&gt;=400,ROUND('201920 DATA'!R187/$D187,2),"")))</f>
        <v>0.04</v>
      </c>
      <c r="AB187" s="312">
        <f>IF(OR($D187="*",$D187&lt;400),"",IF(AND('201920 DATA'!S187="*",$D187&gt;=400),"*",IF($D187&gt;=400,ROUND('201920 DATA'!S187/$D187,2),"")))</f>
        <v>0.01</v>
      </c>
      <c r="AC187" s="312" t="str">
        <f>IF(OR($D187="*",$D187&lt;400),"",IF(AND('201920 DATA'!T187="*",$D187&gt;=400),"*",IF($D187&gt;=400,ROUND('201920 DATA'!T187/$D187,2),"")))</f>
        <v>*</v>
      </c>
      <c r="AD187" s="289">
        <f>IF(OR($C187="*",$C187&lt;400),"",IF(AND('201920 DATA'!BC187="*",$C187&gt;=400),"*",IF($C187&gt;=400,ROUND('201920 DATA'!BC187/$C187,2),"")))</f>
        <v>0</v>
      </c>
      <c r="AE187" s="289">
        <f>IF(OR($C187="*",$C187&lt;400),"",IF(AND('201920 DATA'!BD187="*",$C187&gt;=400),"*",IF($C187&gt;=400,ROUND('201920 DATA'!BD187/$C187,2),"")))</f>
        <v>0.02</v>
      </c>
      <c r="AF187" s="289" t="str">
        <f>IF(OR($C187="*",$C187&lt;400),"",IF(AND('201920 DATA'!BE187="*",$C187&gt;=400),"*",IF($C187&gt;=400,ROUND('201920 DATA'!BE187/$C187,2),"")))</f>
        <v>*</v>
      </c>
      <c r="AG187" s="289">
        <f>IF(OR($C187="*",$C187&lt;400),"",IF(AND('201920 DATA'!BF187="*",$C187&gt;=400),"*",IF($C187&gt;=400,ROUND('201920 DATA'!BF187/$C187,2),"")))</f>
        <v>0</v>
      </c>
      <c r="AH187" s="289">
        <f>IF(OR($C187="*",$C187&lt;400),"",IF(AND('201920 DATA'!BG187="*",$C187&gt;=400),"*",IF($C187&gt;=400,ROUND('201920 DATA'!BG187/$C187,2),"")))</f>
        <v>0</v>
      </c>
      <c r="AI187" s="289">
        <f>IF(OR($C187="*",$C187&lt;400),"",IF(AND('201920 DATA'!BH187="*",$C187&gt;=400),"*",IF($C187&gt;=400,ROUND('201920 DATA'!BH187/$C187,2),"")))</f>
        <v>0.02</v>
      </c>
      <c r="AJ187" s="289">
        <f>IF(OR($C187="*",$C187&lt;400),"",IF(AND('201920 DATA'!BI187="*",$C187&gt;=400),"*",IF($C187&gt;=400,ROUND('201920 DATA'!BI187/$C187,2),"")))</f>
        <v>0.15</v>
      </c>
      <c r="AK187" s="289">
        <f>IF(OR($C187="*",$C187&lt;400),"",IF(AND('201920 DATA'!BJ187="*",$C187&gt;=400),"*",IF($C187&gt;=400,ROUND('201920 DATA'!BJ187/$C187,2),"")))</f>
        <v>0</v>
      </c>
      <c r="AL187" s="289" t="str">
        <f>IF(OR($C187="*",$C187&lt;400),"",IF(AND('201920 DATA'!BK187="*",$C187&gt;=400),"*",IF($C187&gt;=400,ROUND('201920 DATA'!BK187/$C187,2),"")))</f>
        <v>*</v>
      </c>
      <c r="AM187" s="289">
        <f>IF(OR($C187="*",$C187&lt;400),"",IF(AND('201920 DATA'!BL187="*",$C187&gt;=400),"*",IF($C187&gt;=400,ROUND('201920 DATA'!BL187/$C187,2),"")))</f>
        <v>0</v>
      </c>
      <c r="AN187" s="289">
        <f>IF(OR($C187="*",$C187&lt;400),"",IF(AND('201920 DATA'!BM187="*",$C187&gt;=400),"*",IF($C187&gt;=400,ROUND('201920 DATA'!BM187/$C187,2),"")))</f>
        <v>0.24</v>
      </c>
      <c r="AO187" s="289">
        <f>IF(OR($C187="*",$C187&lt;400),"",IF(AND('201920 DATA'!BN187="*",$C187&gt;=400),"*",IF($C187&gt;=400,ROUND('201920 DATA'!BN187/$C187,2),"")))</f>
        <v>0</v>
      </c>
      <c r="AP187" s="289">
        <f>IF(OR($C187="*",$C187&lt;400),"",IF(AND('201920 DATA'!BO187="*",$C187&gt;=400),"*",IF($C187&gt;=400,ROUND('201920 DATA'!BO187/$C187,2),"")))</f>
        <v>0.36</v>
      </c>
      <c r="AQ187" s="289">
        <f>IF(OR($C187="*",$C187&lt;400),"",IF(AND('201920 DATA'!BP187="*",$C187&gt;=400),"*",IF($C187&gt;=400,ROUND('201920 DATA'!BP187/$C187,2),"")))</f>
        <v>0.12</v>
      </c>
      <c r="AR187" s="289">
        <f>IF(OR($C187="*",$C187&lt;400),"",IF(AND('201920 DATA'!BQ187="*",$C187&gt;=400),"*",IF($C187&gt;=400,ROUND('201920 DATA'!BQ187/$C187,2),"")))</f>
        <v>0</v>
      </c>
      <c r="AS187" s="289">
        <f>IF(OR($C187="*",$C187&lt;400),"",IF(AND('201920 DATA'!BR187="*",$C187&gt;=400),"*",IF($C187&gt;=400,ROUND('201920 DATA'!BR187/$C187,2),"")))</f>
        <v>0</v>
      </c>
      <c r="AT187" s="289">
        <f>IF(OR($C187="*",$C187&lt;400),"",IF(AND('201920 DATA'!BS187="*",$C187&gt;=400),"*",IF($C187&gt;=400,ROUND('201920 DATA'!BS187/$C187,2),"")))</f>
        <v>0</v>
      </c>
      <c r="AU187" s="289">
        <f>IF(OR($C187="*",$C187&lt;400),"",IF(AND('201920 DATA'!BT187="*",$C187&gt;=400),"*",IF($C187&gt;=400,ROUND('201920 DATA'!BT187/$C187,2),"")))</f>
        <v>0.04</v>
      </c>
      <c r="AV187" s="289">
        <f>IF(OR($C187="*",$C187&lt;400),"",IF(AND('201920 DATA'!BU187="*",$C187&gt;=400),"*",IF($C187&gt;=400,ROUND('201920 DATA'!BU187/$C187,2),"")))</f>
        <v>0.01</v>
      </c>
      <c r="AW187" s="289">
        <f>IF(OR($C187="*",$C187&lt;400),"",IF(AND('201920 DATA'!BV187="*",$C187&gt;=400),"*",IF($C187&gt;=400,ROUND('201920 DATA'!BV187/$C187,2),"")))</f>
        <v>0</v>
      </c>
      <c r="AX187" s="289">
        <f>IF(OR($C187="*",$C187&lt;400),"",IF(AND('201920 DATA'!BW187="*",$C187&gt;=400),"*",IF($C187&gt;=400,ROUND('201920 DATA'!BW187/$C187,2),"")))</f>
        <v>0.03</v>
      </c>
      <c r="AZ187" s="365">
        <v>1490</v>
      </c>
    </row>
    <row r="188" spans="1:52" x14ac:dyDescent="0.2">
      <c r="A188" s="373" t="s">
        <v>41</v>
      </c>
      <c r="B188" s="287">
        <f>'201920 DATA'!B188</f>
        <v>635</v>
      </c>
      <c r="C188" s="288">
        <f>'201920 DATA'!C188</f>
        <v>635</v>
      </c>
      <c r="D188" s="293">
        <f>'201920 DATA'!FQ188</f>
        <v>630</v>
      </c>
      <c r="F188" s="313">
        <f t="shared" si="4"/>
        <v>-0.54</v>
      </c>
      <c r="G188" s="295">
        <f t="shared" si="5"/>
        <v>1</v>
      </c>
      <c r="H188" s="289">
        <f>IF(OR($C188="*",$C188&lt;400),"",IF(AND('201920 DATA'!F188="*",$C188&gt;=400),"*",IF($C188&gt;=400,ROUND('201920 DATA'!F188/$C188,2),"")))</f>
        <v>0</v>
      </c>
      <c r="I188" s="296">
        <f>IF(OR($B188="*",$B188&lt;400),"",IF(AND('201920 DATA'!Y188="*",$B188&gt;=400),"*",IF($B188&gt;=400,ROUND('201920 DATA'!Y188/$B188,2),"")))</f>
        <v>0</v>
      </c>
      <c r="J188" s="296">
        <f>IF(OR($B188="*",$B188&lt;400),"",IF(AND('201920 DATA'!Z188="*",$B188&gt;=400),"*",IF($B188&gt;=400,ROUND('201920 DATA'!Z188/$B188,2),"")))</f>
        <v>0.09</v>
      </c>
      <c r="K188" s="296">
        <f>IF(OR($B188="*",$B188&lt;400),"",IF(AND('201920 DATA'!AA188="*",$B188&gt;=400),"*",IF($B188&gt;=400,ROUND('201920 DATA'!AA188/$B188,2),"")))</f>
        <v>0.13</v>
      </c>
      <c r="L188" s="296">
        <f>IF(OR($B188="*",$B188&lt;400),"",IF(AND('201920 DATA'!AB188="*",$B188&gt;=400),"*",IF($B188&gt;=400,ROUND('201920 DATA'!AB188/$B188,2),"")))</f>
        <v>0.25</v>
      </c>
      <c r="M188" s="296">
        <f>IF(OR($B188="*",$B188&lt;400),"",IF(AND('201920 DATA'!AC188="*",$B188&gt;=400),"*",IF($B188&gt;=400,ROUND('201920 DATA'!AC188/$B188,2),"")))</f>
        <v>0.4</v>
      </c>
      <c r="N188" s="296">
        <f>IF(OR($B188="*",$B188&lt;400),"",IF(AND('201920 DATA'!AD188="*",$B188&gt;=400),"*",IF($B188&gt;=400,ROUND('201920 DATA'!AD188/$B188,2),"")))</f>
        <v>0.12</v>
      </c>
      <c r="O188" s="296" t="str">
        <f>IF(OR($B188="*",$B188&lt;400),"",IF(AND('201920 DATA'!AE188="*",$B188&gt;=400),"*",IF($B188&gt;=400,ROUND('201920 DATA'!AE188/$B188,2),"")))</f>
        <v>*</v>
      </c>
      <c r="P188" s="297"/>
      <c r="Q188" s="296">
        <f>IF(OR($B188="*",$B188&lt;400),"",IF(AND('201920 DATA'!FO188="*",$B188&gt;=400),"*",IF($B188&gt;=400,ROUND('201920 DATA'!FO188/$B188,2),"")))</f>
        <v>0.98</v>
      </c>
      <c r="R188" s="289">
        <f>IF(OR($C188="*",$C188&lt;400),"",IF(AND('201920 DATA'!F188="*",$C188&gt;=400),"*",IF($C188&gt;=400,ROUND('201920 DATA'!F188/$C188,2),"")))</f>
        <v>0</v>
      </c>
      <c r="S188" s="289">
        <f>IF(OR($C188="*",$C188&lt;400),"",IF(AND('201920 DATA'!G188="*",$C188&gt;=400),"*",IF($C188&gt;=400,ROUND('201920 DATA'!G188/$C188,2),"")))</f>
        <v>0</v>
      </c>
      <c r="T188" s="289">
        <f>IF(OR($C188="*",$C188&lt;400),"",IF(AND('201920 DATA'!H188="*",$C188&gt;=400),"*",IF($C188&gt;=400,ROUND('201920 DATA'!H188/$C188,2),"")))</f>
        <v>1</v>
      </c>
      <c r="U188" s="289">
        <f>IF(OR($C188="*",$C188&lt;400),"",IF(AND('201920 DATA'!FP188="*",$C188&gt;=400),"*",IF($C188&gt;=400,ROUND('201920 DATA'!FP188/$C188,2),"")))</f>
        <v>0</v>
      </c>
      <c r="V188" s="312">
        <f>IF(OR($D188="*",$D188&lt;400),"",IF(AND('201920 DATA'!M188="*",$D188&gt;=400),"*",IF($D188&gt;=400,ROUND('201920 DATA'!M188/$D188,2),"")))</f>
        <v>7.0000000000000007E-2</v>
      </c>
      <c r="W188" s="312">
        <f>IF(OR($D188="*",$D188&lt;400),"",IF(AND('201920 DATA'!N188="*",$D188&gt;=400),"*",IF($D188&gt;=400,ROUND('201920 DATA'!N188/$D188,2),"")))</f>
        <v>0.36</v>
      </c>
      <c r="X188" s="312">
        <f>IF(OR($D188="*",$D188&lt;400),"",IF(AND('201920 DATA'!O188="*",$D188&gt;=400),"*",IF($D188&gt;=400,ROUND('201920 DATA'!O188/$D188,2),"")))</f>
        <v>0.28999999999999998</v>
      </c>
      <c r="Y188" s="312">
        <f>IF(OR($D188="*",$D188&lt;400),"",IF(AND('201920 DATA'!P188="*",$D188&gt;=400),"*",IF($D188&gt;=400,ROUND('201920 DATA'!P188/$D188,2),"")))</f>
        <v>0.2</v>
      </c>
      <c r="Z188" s="312">
        <f>IF(OR($D188="*",$D188&lt;400),"",IF(AND('201920 DATA'!Q188="*",$D188&gt;=400),"*",IF($D188&gt;=400,ROUND('201920 DATA'!Q188/$D188,2),"")))</f>
        <v>0.1</v>
      </c>
      <c r="AA188" s="312">
        <f>IF(OR($D188="*",$D188&lt;400),"",IF(AND('201920 DATA'!R188="*",$D188&gt;=400),"*",IF($D188&gt;=400,ROUND('201920 DATA'!R188/$D188,2),"")))</f>
        <v>0.02</v>
      </c>
      <c r="AB188" s="312" t="str">
        <f>IF(OR($D188="*",$D188&lt;400),"",IF(AND('201920 DATA'!S188="*",$D188&gt;=400),"*",IF($D188&gt;=400,ROUND('201920 DATA'!S188/$D188,2),"")))</f>
        <v>*</v>
      </c>
      <c r="AC188" s="312" t="str">
        <f>IF(OR($D188="*",$D188&lt;400),"",IF(AND('201920 DATA'!T188="*",$D188&gt;=400),"*",IF($D188&gt;=400,ROUND('201920 DATA'!T188/$D188,2),"")))</f>
        <v>*</v>
      </c>
      <c r="AD188" s="289" t="str">
        <f>IF(OR($C188="*",$C188&lt;400),"",IF(AND('201920 DATA'!BC188="*",$C188&gt;=400),"*",IF($C188&gt;=400,ROUND('201920 DATA'!BC188/$C188,2),"")))</f>
        <v>*</v>
      </c>
      <c r="AE188" s="289">
        <f>IF(OR($C188="*",$C188&lt;400),"",IF(AND('201920 DATA'!BD188="*",$C188&gt;=400),"*",IF($C188&gt;=400,ROUND('201920 DATA'!BD188/$C188,2),"")))</f>
        <v>0.02</v>
      </c>
      <c r="AF188" s="289">
        <f>IF(OR($C188="*",$C188&lt;400),"",IF(AND('201920 DATA'!BE188="*",$C188&gt;=400),"*",IF($C188&gt;=400,ROUND('201920 DATA'!BE188/$C188,2),"")))</f>
        <v>0</v>
      </c>
      <c r="AG188" s="289">
        <f>IF(OR($C188="*",$C188&lt;400),"",IF(AND('201920 DATA'!BF188="*",$C188&gt;=400),"*",IF($C188&gt;=400,ROUND('201920 DATA'!BF188/$C188,2),"")))</f>
        <v>0</v>
      </c>
      <c r="AH188" s="289">
        <f>IF(OR($C188="*",$C188&lt;400),"",IF(AND('201920 DATA'!BG188="*",$C188&gt;=400),"*",IF($C188&gt;=400,ROUND('201920 DATA'!BG188/$C188,2),"")))</f>
        <v>0</v>
      </c>
      <c r="AI188" s="289">
        <f>IF(OR($C188="*",$C188&lt;400),"",IF(AND('201920 DATA'!BH188="*",$C188&gt;=400),"*",IF($C188&gt;=400,ROUND('201920 DATA'!BH188/$C188,2),"")))</f>
        <v>0.02</v>
      </c>
      <c r="AJ188" s="289">
        <f>IF(OR($C188="*",$C188&lt;400),"",IF(AND('201920 DATA'!BI188="*",$C188&gt;=400),"*",IF($C188&gt;=400,ROUND('201920 DATA'!BI188/$C188,2),"")))</f>
        <v>0</v>
      </c>
      <c r="AK188" s="289">
        <f>IF(OR($C188="*",$C188&lt;400),"",IF(AND('201920 DATA'!BJ188="*",$C188&gt;=400),"*",IF($C188&gt;=400,ROUND('201920 DATA'!BJ188/$C188,2),"")))</f>
        <v>0</v>
      </c>
      <c r="AL188" s="289">
        <f>IF(OR($C188="*",$C188&lt;400),"",IF(AND('201920 DATA'!BK188="*",$C188&gt;=400),"*",IF($C188&gt;=400,ROUND('201920 DATA'!BK188/$C188,2),"")))</f>
        <v>0.03</v>
      </c>
      <c r="AM188" s="289">
        <f>IF(OR($C188="*",$C188&lt;400),"",IF(AND('201920 DATA'!BL188="*",$C188&gt;=400),"*",IF($C188&gt;=400,ROUND('201920 DATA'!BL188/$C188,2),"")))</f>
        <v>0</v>
      </c>
      <c r="AN188" s="289">
        <f>IF(OR($C188="*",$C188&lt;400),"",IF(AND('201920 DATA'!BM188="*",$C188&gt;=400),"*",IF($C188&gt;=400,ROUND('201920 DATA'!BM188/$C188,2),"")))</f>
        <v>0.17</v>
      </c>
      <c r="AO188" s="289" t="str">
        <f>IF(OR($C188="*",$C188&lt;400),"",IF(AND('201920 DATA'!BN188="*",$C188&gt;=400),"*",IF($C188&gt;=400,ROUND('201920 DATA'!BN188/$C188,2),"")))</f>
        <v>*</v>
      </c>
      <c r="AP188" s="289">
        <f>IF(OR($C188="*",$C188&lt;400),"",IF(AND('201920 DATA'!BO188="*",$C188&gt;=400),"*",IF($C188&gt;=400,ROUND('201920 DATA'!BO188/$C188,2),"")))</f>
        <v>0.55000000000000004</v>
      </c>
      <c r="AQ188" s="289">
        <f>IF(OR($C188="*",$C188&lt;400),"",IF(AND('201920 DATA'!BP188="*",$C188&gt;=400),"*",IF($C188&gt;=400,ROUND('201920 DATA'!BP188/$C188,2),"")))</f>
        <v>7.0000000000000007E-2</v>
      </c>
      <c r="AR188" s="289">
        <f>IF(OR($C188="*",$C188&lt;400),"",IF(AND('201920 DATA'!BQ188="*",$C188&gt;=400),"*",IF($C188&gt;=400,ROUND('201920 DATA'!BQ188/$C188,2),"")))</f>
        <v>0</v>
      </c>
      <c r="AS188" s="289">
        <f>IF(OR($C188="*",$C188&lt;400),"",IF(AND('201920 DATA'!BR188="*",$C188&gt;=400),"*",IF($C188&gt;=400,ROUND('201920 DATA'!BR188/$C188,2),"")))</f>
        <v>0</v>
      </c>
      <c r="AT188" s="289">
        <f>IF(OR($C188="*",$C188&lt;400),"",IF(AND('201920 DATA'!BS188="*",$C188&gt;=400),"*",IF($C188&gt;=400,ROUND('201920 DATA'!BS188/$C188,2),"")))</f>
        <v>0</v>
      </c>
      <c r="AU188" s="289">
        <f>IF(OR($C188="*",$C188&lt;400),"",IF(AND('201920 DATA'!BT188="*",$C188&gt;=400),"*",IF($C188&gt;=400,ROUND('201920 DATA'!BT188/$C188,2),"")))</f>
        <v>0.06</v>
      </c>
      <c r="AV188" s="289" t="str">
        <f>IF(OR($C188="*",$C188&lt;400),"",IF(AND('201920 DATA'!BU188="*",$C188&gt;=400),"*",IF($C188&gt;=400,ROUND('201920 DATA'!BU188/$C188,2),"")))</f>
        <v>*</v>
      </c>
      <c r="AW188" s="289">
        <f>IF(OR($C188="*",$C188&lt;400),"",IF(AND('201920 DATA'!BV188="*",$C188&gt;=400),"*",IF($C188&gt;=400,ROUND('201920 DATA'!BV188/$C188,2),"")))</f>
        <v>0</v>
      </c>
      <c r="AX188" s="289">
        <f>IF(OR($C188="*",$C188&lt;400),"",IF(AND('201920 DATA'!BW188="*",$C188&gt;=400),"*",IF($C188&gt;=400,ROUND('201920 DATA'!BW188/$C188,2),"")))</f>
        <v>0.04</v>
      </c>
      <c r="AZ188" s="365">
        <v>980</v>
      </c>
    </row>
    <row r="189" spans="1:52" x14ac:dyDescent="0.2">
      <c r="A189" s="373" t="s">
        <v>42</v>
      </c>
      <c r="B189" s="287">
        <f>'201920 DATA'!B189</f>
        <v>3010</v>
      </c>
      <c r="C189" s="288">
        <f>'201920 DATA'!C189</f>
        <v>3010</v>
      </c>
      <c r="D189" s="293">
        <f>'201920 DATA'!FQ189</f>
        <v>3010</v>
      </c>
      <c r="F189" s="313">
        <f t="shared" si="4"/>
        <v>0.04</v>
      </c>
      <c r="G189" s="295">
        <f t="shared" si="5"/>
        <v>1</v>
      </c>
      <c r="H189" s="289">
        <f>IF(OR($C189="*",$C189&lt;400),"",IF(AND('201920 DATA'!F189="*",$C189&gt;=400),"*",IF($C189&gt;=400,ROUND('201920 DATA'!F189/$C189,2),"")))</f>
        <v>0</v>
      </c>
      <c r="I189" s="296">
        <f>IF(OR($B189="*",$B189&lt;400),"",IF(AND('201920 DATA'!Y189="*",$B189&gt;=400),"*",IF($B189&gt;=400,ROUND('201920 DATA'!Y189/$B189,2),"")))</f>
        <v>0</v>
      </c>
      <c r="J189" s="296">
        <f>IF(OR($B189="*",$B189&lt;400),"",IF(AND('201920 DATA'!Z189="*",$B189&gt;=400),"*",IF($B189&gt;=400,ROUND('201920 DATA'!Z189/$B189,2),"")))</f>
        <v>0.09</v>
      </c>
      <c r="K189" s="296">
        <f>IF(OR($B189="*",$B189&lt;400),"",IF(AND('201920 DATA'!AA189="*",$B189&gt;=400),"*",IF($B189&gt;=400,ROUND('201920 DATA'!AA189/$B189,2),"")))</f>
        <v>0.18</v>
      </c>
      <c r="L189" s="296">
        <f>IF(OR($B189="*",$B189&lt;400),"",IF(AND('201920 DATA'!AB189="*",$B189&gt;=400),"*",IF($B189&gt;=400,ROUND('201920 DATA'!AB189/$B189,2),"")))</f>
        <v>0.32</v>
      </c>
      <c r="M189" s="296">
        <f>IF(OR($B189="*",$B189&lt;400),"",IF(AND('201920 DATA'!AC189="*",$B189&gt;=400),"*",IF($B189&gt;=400,ROUND('201920 DATA'!AC189/$B189,2),"")))</f>
        <v>0.28999999999999998</v>
      </c>
      <c r="N189" s="296">
        <f>IF(OR($B189="*",$B189&lt;400),"",IF(AND('201920 DATA'!AD189="*",$B189&gt;=400),"*",IF($B189&gt;=400,ROUND('201920 DATA'!AD189/$B189,2),"")))</f>
        <v>0.12</v>
      </c>
      <c r="O189" s="296" t="str">
        <f>IF(OR($B189="*",$B189&lt;400),"",IF(AND('201920 DATA'!AE189="*",$B189&gt;=400),"*",IF($B189&gt;=400,ROUND('201920 DATA'!AE189/$B189,2),"")))</f>
        <v>*</v>
      </c>
      <c r="P189" s="297"/>
      <c r="Q189" s="296">
        <f>IF(OR($B189="*",$B189&lt;400),"",IF(AND('201920 DATA'!FO189="*",$B189&gt;=400),"*",IF($B189&gt;=400,ROUND('201920 DATA'!FO189/$B189,2),"")))</f>
        <v>0.97</v>
      </c>
      <c r="R189" s="289">
        <f>IF(OR($C189="*",$C189&lt;400),"",IF(AND('201920 DATA'!F189="*",$C189&gt;=400),"*",IF($C189&gt;=400,ROUND('201920 DATA'!F189/$C189,2),"")))</f>
        <v>0</v>
      </c>
      <c r="S189" s="289">
        <f>IF(OR($C189="*",$C189&lt;400),"",IF(AND('201920 DATA'!G189="*",$C189&gt;=400),"*",IF($C189&gt;=400,ROUND('201920 DATA'!G189/$C189,2),"")))</f>
        <v>0</v>
      </c>
      <c r="T189" s="289">
        <f>IF(OR($C189="*",$C189&lt;400),"",IF(AND('201920 DATA'!H189="*",$C189&gt;=400),"*",IF($C189&gt;=400,ROUND('201920 DATA'!H189/$C189,2),"")))</f>
        <v>1</v>
      </c>
      <c r="U189" s="289">
        <f>IF(OR($C189="*",$C189&lt;400),"",IF(AND('201920 DATA'!FP189="*",$C189&gt;=400),"*",IF($C189&gt;=400,ROUND('201920 DATA'!FP189/$C189,2),"")))</f>
        <v>0</v>
      </c>
      <c r="V189" s="312">
        <f>IF(OR($D189="*",$D189&lt;400),"",IF(AND('201920 DATA'!M189="*",$D189&gt;=400),"*",IF($D189&gt;=400,ROUND('201920 DATA'!M189/$D189,2),"")))</f>
        <v>0.03</v>
      </c>
      <c r="W189" s="312">
        <f>IF(OR($D189="*",$D189&lt;400),"",IF(AND('201920 DATA'!N189="*",$D189&gt;=400),"*",IF($D189&gt;=400,ROUND('201920 DATA'!N189/$D189,2),"")))</f>
        <v>0.1</v>
      </c>
      <c r="X189" s="312">
        <f>IF(OR($D189="*",$D189&lt;400),"",IF(AND('201920 DATA'!O189="*",$D189&gt;=400),"*",IF($D189&gt;=400,ROUND('201920 DATA'!O189/$D189,2),"")))</f>
        <v>0.24</v>
      </c>
      <c r="Y189" s="312">
        <f>IF(OR($D189="*",$D189&lt;400),"",IF(AND('201920 DATA'!P189="*",$D189&gt;=400),"*",IF($D189&gt;=400,ROUND('201920 DATA'!P189/$D189,2),"")))</f>
        <v>0.3</v>
      </c>
      <c r="Z189" s="312">
        <f>IF(OR($D189="*",$D189&lt;400),"",IF(AND('201920 DATA'!Q189="*",$D189&gt;=400),"*",IF($D189&gt;=400,ROUND('201920 DATA'!Q189/$D189,2),"")))</f>
        <v>0.28000000000000003</v>
      </c>
      <c r="AA189" s="312">
        <f>IF(OR($D189="*",$D189&lt;400),"",IF(AND('201920 DATA'!R189="*",$D189&gt;=400),"*",IF($D189&gt;=400,ROUND('201920 DATA'!R189/$D189,2),"")))</f>
        <v>0.04</v>
      </c>
      <c r="AB189" s="312">
        <f>IF(OR($D189="*",$D189&lt;400),"",IF(AND('201920 DATA'!S189="*",$D189&gt;=400),"*",IF($D189&gt;=400,ROUND('201920 DATA'!S189/$D189,2),"")))</f>
        <v>0.01</v>
      </c>
      <c r="AC189" s="312">
        <f>IF(OR($D189="*",$D189&lt;400),"",IF(AND('201920 DATA'!T189="*",$D189&gt;=400),"*",IF($D189&gt;=400,ROUND('201920 DATA'!T189/$D189,2),"")))</f>
        <v>0.02</v>
      </c>
      <c r="AD189" s="289">
        <f>IF(OR($C189="*",$C189&lt;400),"",IF(AND('201920 DATA'!BC189="*",$C189&gt;=400),"*",IF($C189&gt;=400,ROUND('201920 DATA'!BC189/$C189,2),"")))</f>
        <v>0.01</v>
      </c>
      <c r="AE189" s="289">
        <f>IF(OR($C189="*",$C189&lt;400),"",IF(AND('201920 DATA'!BD189="*",$C189&gt;=400),"*",IF($C189&gt;=400,ROUND('201920 DATA'!BD189/$C189,2),"")))</f>
        <v>0.02</v>
      </c>
      <c r="AF189" s="289">
        <f>IF(OR($C189="*",$C189&lt;400),"",IF(AND('201920 DATA'!BE189="*",$C189&gt;=400),"*",IF($C189&gt;=400,ROUND('201920 DATA'!BE189/$C189,2),"")))</f>
        <v>0</v>
      </c>
      <c r="AG189" s="289" t="str">
        <f>IF(OR($C189="*",$C189&lt;400),"",IF(AND('201920 DATA'!BF189="*",$C189&gt;=400),"*",IF($C189&gt;=400,ROUND('201920 DATA'!BF189/$C189,2),"")))</f>
        <v>*</v>
      </c>
      <c r="AH189" s="289" t="str">
        <f>IF(OR($C189="*",$C189&lt;400),"",IF(AND('201920 DATA'!BG189="*",$C189&gt;=400),"*",IF($C189&gt;=400,ROUND('201920 DATA'!BG189/$C189,2),"")))</f>
        <v>*</v>
      </c>
      <c r="AI189" s="289">
        <f>IF(OR($C189="*",$C189&lt;400),"",IF(AND('201920 DATA'!BH189="*",$C189&gt;=400),"*",IF($C189&gt;=400,ROUND('201920 DATA'!BH189/$C189,2),"")))</f>
        <v>0.06</v>
      </c>
      <c r="AJ189" s="289">
        <f>IF(OR($C189="*",$C189&lt;400),"",IF(AND('201920 DATA'!BI189="*",$C189&gt;=400),"*",IF($C189&gt;=400,ROUND('201920 DATA'!BI189/$C189,2),"")))</f>
        <v>0</v>
      </c>
      <c r="AK189" s="289">
        <f>IF(OR($C189="*",$C189&lt;400),"",IF(AND('201920 DATA'!BJ189="*",$C189&gt;=400),"*",IF($C189&gt;=400,ROUND('201920 DATA'!BJ189/$C189,2),"")))</f>
        <v>0</v>
      </c>
      <c r="AL189" s="289" t="str">
        <f>IF(OR($C189="*",$C189&lt;400),"",IF(AND('201920 DATA'!BK189="*",$C189&gt;=400),"*",IF($C189&gt;=400,ROUND('201920 DATA'!BK189/$C189,2),"")))</f>
        <v>*</v>
      </c>
      <c r="AM189" s="289">
        <f>IF(OR($C189="*",$C189&lt;400),"",IF(AND('201920 DATA'!BL189="*",$C189&gt;=400),"*",IF($C189&gt;=400,ROUND('201920 DATA'!BL189/$C189,2),"")))</f>
        <v>7.0000000000000007E-2</v>
      </c>
      <c r="AN189" s="289">
        <f>IF(OR($C189="*",$C189&lt;400),"",IF(AND('201920 DATA'!BM189="*",$C189&gt;=400),"*",IF($C189&gt;=400,ROUND('201920 DATA'!BM189/$C189,2),"")))</f>
        <v>0.25</v>
      </c>
      <c r="AO189" s="289">
        <f>IF(OR($C189="*",$C189&lt;400),"",IF(AND('201920 DATA'!BN189="*",$C189&gt;=400),"*",IF($C189&gt;=400,ROUND('201920 DATA'!BN189/$C189,2),"")))</f>
        <v>0.01</v>
      </c>
      <c r="AP189" s="289">
        <f>IF(OR($C189="*",$C189&lt;400),"",IF(AND('201920 DATA'!BO189="*",$C189&gt;=400),"*",IF($C189&gt;=400,ROUND('201920 DATA'!BO189/$C189,2),"")))</f>
        <v>0.28999999999999998</v>
      </c>
      <c r="AQ189" s="289">
        <f>IF(OR($C189="*",$C189&lt;400),"",IF(AND('201920 DATA'!BP189="*",$C189&gt;=400),"*",IF($C189&gt;=400,ROUND('201920 DATA'!BP189/$C189,2),"")))</f>
        <v>0.16</v>
      </c>
      <c r="AR189" s="289">
        <f>IF(OR($C189="*",$C189&lt;400),"",IF(AND('201920 DATA'!BQ189="*",$C189&gt;=400),"*",IF($C189&gt;=400,ROUND('201920 DATA'!BQ189/$C189,2),"")))</f>
        <v>0</v>
      </c>
      <c r="AS189" s="289">
        <f>IF(OR($C189="*",$C189&lt;400),"",IF(AND('201920 DATA'!BR189="*",$C189&gt;=400),"*",IF($C189&gt;=400,ROUND('201920 DATA'!BR189/$C189,2),"")))</f>
        <v>0</v>
      </c>
      <c r="AT189" s="289" t="str">
        <f>IF(OR($C189="*",$C189&lt;400),"",IF(AND('201920 DATA'!BS189="*",$C189&gt;=400),"*",IF($C189&gt;=400,ROUND('201920 DATA'!BS189/$C189,2),"")))</f>
        <v>*</v>
      </c>
      <c r="AU189" s="289">
        <f>IF(OR($C189="*",$C189&lt;400),"",IF(AND('201920 DATA'!BT189="*",$C189&gt;=400),"*",IF($C189&gt;=400,ROUND('201920 DATA'!BT189/$C189,2),"")))</f>
        <v>0.08</v>
      </c>
      <c r="AV189" s="289">
        <f>IF(OR($C189="*",$C189&lt;400),"",IF(AND('201920 DATA'!BU189="*",$C189&gt;=400),"*",IF($C189&gt;=400,ROUND('201920 DATA'!BU189/$C189,2),"")))</f>
        <v>0.01</v>
      </c>
      <c r="AW189" s="289">
        <f>IF(OR($C189="*",$C189&lt;400),"",IF(AND('201920 DATA'!BV189="*",$C189&gt;=400),"*",IF($C189&gt;=400,ROUND('201920 DATA'!BV189/$C189,2),"")))</f>
        <v>0</v>
      </c>
      <c r="AX189" s="289">
        <f>IF(OR($C189="*",$C189&lt;400),"",IF(AND('201920 DATA'!BW189="*",$C189&gt;=400),"*",IF($C189&gt;=400,ROUND('201920 DATA'!BW189/$C189,2),"")))</f>
        <v>0.03</v>
      </c>
      <c r="AZ189" s="365">
        <v>2875</v>
      </c>
    </row>
    <row r="190" spans="1:52" x14ac:dyDescent="0.2">
      <c r="A190" s="373" t="s">
        <v>556</v>
      </c>
      <c r="B190" s="287">
        <f>'201920 DATA'!B190</f>
        <v>1950</v>
      </c>
      <c r="C190" s="288">
        <f>'201920 DATA'!C190</f>
        <v>1950</v>
      </c>
      <c r="D190" s="293">
        <f>'201920 DATA'!FQ190</f>
        <v>1900</v>
      </c>
      <c r="F190" s="313">
        <f t="shared" si="4"/>
        <v>0.24</v>
      </c>
      <c r="G190" s="295">
        <f t="shared" si="5"/>
        <v>1</v>
      </c>
      <c r="H190" s="289">
        <f>IF(OR($C190="*",$C190&lt;400),"",IF(AND('201920 DATA'!F190="*",$C190&gt;=400),"*",IF($C190&gt;=400,ROUND('201920 DATA'!F190/$C190,2),"")))</f>
        <v>0</v>
      </c>
      <c r="I190" s="296">
        <f>IF(OR($B190="*",$B190&lt;400),"",IF(AND('201920 DATA'!Y190="*",$B190&gt;=400),"*",IF($B190&gt;=400,ROUND('201920 DATA'!Y190/$B190,2),"")))</f>
        <v>0</v>
      </c>
      <c r="J190" s="296">
        <f>IF(OR($B190="*",$B190&lt;400),"",IF(AND('201920 DATA'!Z190="*",$B190&gt;=400),"*",IF($B190&gt;=400,ROUND('201920 DATA'!Z190/$B190,2),"")))</f>
        <v>0.05</v>
      </c>
      <c r="K190" s="296">
        <f>IF(OR($B190="*",$B190&lt;400),"",IF(AND('201920 DATA'!AA190="*",$B190&gt;=400),"*",IF($B190&gt;=400,ROUND('201920 DATA'!AA190/$B190,2),"")))</f>
        <v>0.16</v>
      </c>
      <c r="L190" s="296">
        <f>IF(OR($B190="*",$B190&lt;400),"",IF(AND('201920 DATA'!AB190="*",$B190&gt;=400),"*",IF($B190&gt;=400,ROUND('201920 DATA'!AB190/$B190,2),"")))</f>
        <v>0.33</v>
      </c>
      <c r="M190" s="296">
        <f>IF(OR($B190="*",$B190&lt;400),"",IF(AND('201920 DATA'!AC190="*",$B190&gt;=400),"*",IF($B190&gt;=400,ROUND('201920 DATA'!AC190/$B190,2),"")))</f>
        <v>0.32</v>
      </c>
      <c r="N190" s="296">
        <f>IF(OR($B190="*",$B190&lt;400),"",IF(AND('201920 DATA'!AD190="*",$B190&gt;=400),"*",IF($B190&gt;=400,ROUND('201920 DATA'!AD190/$B190,2),"")))</f>
        <v>0.14000000000000001</v>
      </c>
      <c r="O190" s="296">
        <f>IF(OR($B190="*",$B190&lt;400),"",IF(AND('201920 DATA'!AE190="*",$B190&gt;=400),"*",IF($B190&gt;=400,ROUND('201920 DATA'!AE190/$B190,2),"")))</f>
        <v>0.01</v>
      </c>
      <c r="P190" s="297"/>
      <c r="Q190" s="296">
        <f>IF(OR($B190="*",$B190&lt;400),"",IF(AND('201920 DATA'!FO190="*",$B190&gt;=400),"*",IF($B190&gt;=400,ROUND('201920 DATA'!FO190/$B190,2),"")))</f>
        <v>0.96</v>
      </c>
      <c r="R190" s="289">
        <f>IF(OR($C190="*",$C190&lt;400),"",IF(AND('201920 DATA'!F190="*",$C190&gt;=400),"*",IF($C190&gt;=400,ROUND('201920 DATA'!F190/$C190,2),"")))</f>
        <v>0</v>
      </c>
      <c r="S190" s="289">
        <f>IF(OR($C190="*",$C190&lt;400),"",IF(AND('201920 DATA'!G190="*",$C190&gt;=400),"*",IF($C190&gt;=400,ROUND('201920 DATA'!G190/$C190,2),"")))</f>
        <v>0</v>
      </c>
      <c r="T190" s="289">
        <f>IF(OR($C190="*",$C190&lt;400),"",IF(AND('201920 DATA'!H190="*",$C190&gt;=400),"*",IF($C190&gt;=400,ROUND('201920 DATA'!H190/$C190,2),"")))</f>
        <v>1</v>
      </c>
      <c r="U190" s="289">
        <f>IF(OR($C190="*",$C190&lt;400),"",IF(AND('201920 DATA'!FP190="*",$C190&gt;=400),"*",IF($C190&gt;=400,ROUND('201920 DATA'!FP190/$C190,2),"")))</f>
        <v>0</v>
      </c>
      <c r="V190" s="312">
        <f>IF(OR($D190="*",$D190&lt;400),"",IF(AND('201920 DATA'!M190="*",$D190&gt;=400),"*",IF($D190&gt;=400,ROUND('201920 DATA'!M190/$D190,2),"")))</f>
        <v>0.04</v>
      </c>
      <c r="W190" s="312">
        <f>IF(OR($D190="*",$D190&lt;400),"",IF(AND('201920 DATA'!N190="*",$D190&gt;=400),"*",IF($D190&gt;=400,ROUND('201920 DATA'!N190/$D190,2),"")))</f>
        <v>0.11</v>
      </c>
      <c r="X190" s="312">
        <f>IF(OR($D190="*",$D190&lt;400),"",IF(AND('201920 DATA'!O190="*",$D190&gt;=400),"*",IF($D190&gt;=400,ROUND('201920 DATA'!O190/$D190,2),"")))</f>
        <v>0.25</v>
      </c>
      <c r="Y190" s="312">
        <f>IF(OR($D190="*",$D190&lt;400),"",IF(AND('201920 DATA'!P190="*",$D190&gt;=400),"*",IF($D190&gt;=400,ROUND('201920 DATA'!P190/$D190,2),"")))</f>
        <v>0.2</v>
      </c>
      <c r="Z190" s="312">
        <f>IF(OR($D190="*",$D190&lt;400),"",IF(AND('201920 DATA'!Q190="*",$D190&gt;=400),"*",IF($D190&gt;=400,ROUND('201920 DATA'!Q190/$D190,2),"")))</f>
        <v>0.21</v>
      </c>
      <c r="AA190" s="312">
        <f>IF(OR($D190="*",$D190&lt;400),"",IF(AND('201920 DATA'!R190="*",$D190&gt;=400),"*",IF($D190&gt;=400,ROUND('201920 DATA'!R190/$D190,2),"")))</f>
        <v>7.0000000000000007E-2</v>
      </c>
      <c r="AB190" s="312">
        <f>IF(OR($D190="*",$D190&lt;400),"",IF(AND('201920 DATA'!S190="*",$D190&gt;=400),"*",IF($D190&gt;=400,ROUND('201920 DATA'!S190/$D190,2),"")))</f>
        <v>0.05</v>
      </c>
      <c r="AC190" s="312">
        <f>IF(OR($D190="*",$D190&lt;400),"",IF(AND('201920 DATA'!T190="*",$D190&gt;=400),"*",IF($D190&gt;=400,ROUND('201920 DATA'!T190/$D190,2),"")))</f>
        <v>7.0000000000000007E-2</v>
      </c>
      <c r="AD190" s="289" t="str">
        <f>IF(OR($C190="*",$C190&lt;400),"",IF(AND('201920 DATA'!BC190="*",$C190&gt;=400),"*",IF($C190&gt;=400,ROUND('201920 DATA'!BC190/$C190,2),"")))</f>
        <v>*</v>
      </c>
      <c r="AE190" s="289">
        <f>IF(OR($C190="*",$C190&lt;400),"",IF(AND('201920 DATA'!BD190="*",$C190&gt;=400),"*",IF($C190&gt;=400,ROUND('201920 DATA'!BD190/$C190,2),"")))</f>
        <v>0.02</v>
      </c>
      <c r="AF190" s="289" t="str">
        <f>IF(OR($C190="*",$C190&lt;400),"",IF(AND('201920 DATA'!BE190="*",$C190&gt;=400),"*",IF($C190&gt;=400,ROUND('201920 DATA'!BE190/$C190,2),"")))</f>
        <v>*</v>
      </c>
      <c r="AG190" s="289">
        <f>IF(OR($C190="*",$C190&lt;400),"",IF(AND('201920 DATA'!BF190="*",$C190&gt;=400),"*",IF($C190&gt;=400,ROUND('201920 DATA'!BF190/$C190,2),"")))</f>
        <v>0</v>
      </c>
      <c r="AH190" s="289">
        <f>IF(OR($C190="*",$C190&lt;400),"",IF(AND('201920 DATA'!BG190="*",$C190&gt;=400),"*",IF($C190&gt;=400,ROUND('201920 DATA'!BG190/$C190,2),"")))</f>
        <v>0</v>
      </c>
      <c r="AI190" s="289">
        <f>IF(OR($C190="*",$C190&lt;400),"",IF(AND('201920 DATA'!BH190="*",$C190&gt;=400),"*",IF($C190&gt;=400,ROUND('201920 DATA'!BH190/$C190,2),"")))</f>
        <v>0.04</v>
      </c>
      <c r="AJ190" s="289" t="str">
        <f>IF(OR($C190="*",$C190&lt;400),"",IF(AND('201920 DATA'!BI190="*",$C190&gt;=400),"*",IF($C190&gt;=400,ROUND('201920 DATA'!BI190/$C190,2),"")))</f>
        <v>*</v>
      </c>
      <c r="AK190" s="289">
        <f>IF(OR($C190="*",$C190&lt;400),"",IF(AND('201920 DATA'!BJ190="*",$C190&gt;=400),"*",IF($C190&gt;=400,ROUND('201920 DATA'!BJ190/$C190,2),"")))</f>
        <v>0</v>
      </c>
      <c r="AL190" s="289" t="str">
        <f>IF(OR($C190="*",$C190&lt;400),"",IF(AND('201920 DATA'!BK190="*",$C190&gt;=400),"*",IF($C190&gt;=400,ROUND('201920 DATA'!BK190/$C190,2),"")))</f>
        <v>*</v>
      </c>
      <c r="AM190" s="289">
        <f>IF(OR($C190="*",$C190&lt;400),"",IF(AND('201920 DATA'!BL190="*",$C190&gt;=400),"*",IF($C190&gt;=400,ROUND('201920 DATA'!BL190/$C190,2),"")))</f>
        <v>0.01</v>
      </c>
      <c r="AN190" s="289">
        <f>IF(OR($C190="*",$C190&lt;400),"",IF(AND('201920 DATA'!BM190="*",$C190&gt;=400),"*",IF($C190&gt;=400,ROUND('201920 DATA'!BM190/$C190,2),"")))</f>
        <v>0.15</v>
      </c>
      <c r="AO190" s="289">
        <f>IF(OR($C190="*",$C190&lt;400),"",IF(AND('201920 DATA'!BN190="*",$C190&gt;=400),"*",IF($C190&gt;=400,ROUND('201920 DATA'!BN190/$C190,2),"")))</f>
        <v>0.02</v>
      </c>
      <c r="AP190" s="289">
        <f>IF(OR($C190="*",$C190&lt;400),"",IF(AND('201920 DATA'!BO190="*",$C190&gt;=400),"*",IF($C190&gt;=400,ROUND('201920 DATA'!BO190/$C190,2),"")))</f>
        <v>0.67</v>
      </c>
      <c r="AQ190" s="289">
        <f>IF(OR($C190="*",$C190&lt;400),"",IF(AND('201920 DATA'!BP190="*",$C190&gt;=400),"*",IF($C190&gt;=400,ROUND('201920 DATA'!BP190/$C190,2),"")))</f>
        <v>0.05</v>
      </c>
      <c r="AR190" s="289">
        <f>IF(OR($C190="*",$C190&lt;400),"",IF(AND('201920 DATA'!BQ190="*",$C190&gt;=400),"*",IF($C190&gt;=400,ROUND('201920 DATA'!BQ190/$C190,2),"")))</f>
        <v>0</v>
      </c>
      <c r="AS190" s="289">
        <f>IF(OR($C190="*",$C190&lt;400),"",IF(AND('201920 DATA'!BR190="*",$C190&gt;=400),"*",IF($C190&gt;=400,ROUND('201920 DATA'!BR190/$C190,2),"")))</f>
        <v>0</v>
      </c>
      <c r="AT190" s="289" t="str">
        <f>IF(OR($C190="*",$C190&lt;400),"",IF(AND('201920 DATA'!BS190="*",$C190&gt;=400),"*",IF($C190&gt;=400,ROUND('201920 DATA'!BS190/$C190,2),"")))</f>
        <v>*</v>
      </c>
      <c r="AU190" s="289">
        <f>IF(OR($C190="*",$C190&lt;400),"",IF(AND('201920 DATA'!BT190="*",$C190&gt;=400),"*",IF($C190&gt;=400,ROUND('201920 DATA'!BT190/$C190,2),"")))</f>
        <v>0.02</v>
      </c>
      <c r="AV190" s="289">
        <f>IF(OR($C190="*",$C190&lt;400),"",IF(AND('201920 DATA'!BU190="*",$C190&gt;=400),"*",IF($C190&gt;=400,ROUND('201920 DATA'!BU190/$C190,2),"")))</f>
        <v>0.01</v>
      </c>
      <c r="AW190" s="289">
        <f>IF(OR($C190="*",$C190&lt;400),"",IF(AND('201920 DATA'!BV190="*",$C190&gt;=400),"*",IF($C190&gt;=400,ROUND('201920 DATA'!BV190/$C190,2),"")))</f>
        <v>0</v>
      </c>
      <c r="AX190" s="289">
        <f>IF(OR($C190="*",$C190&lt;400),"",IF(AND('201920 DATA'!BW190="*",$C190&gt;=400),"*",IF($C190&gt;=400,ROUND('201920 DATA'!BW190/$C190,2),"")))</f>
        <v>0.01</v>
      </c>
      <c r="AZ190" s="365">
        <v>1475</v>
      </c>
    </row>
    <row r="191" spans="1:52" x14ac:dyDescent="0.2">
      <c r="A191" s="373" t="s">
        <v>43</v>
      </c>
      <c r="B191" s="287">
        <f>'201920 DATA'!B191</f>
        <v>1185</v>
      </c>
      <c r="C191" s="288">
        <f>'201920 DATA'!C191</f>
        <v>1185</v>
      </c>
      <c r="D191" s="293">
        <f>'201920 DATA'!FQ191</f>
        <v>1185</v>
      </c>
      <c r="F191" s="313">
        <f t="shared" si="4"/>
        <v>-0.15</v>
      </c>
      <c r="G191" s="295">
        <f t="shared" si="5"/>
        <v>1</v>
      </c>
      <c r="H191" s="289">
        <f>IF(OR($C191="*",$C191&lt;400),"",IF(AND('201920 DATA'!F191="*",$C191&gt;=400),"*",IF($C191&gt;=400,ROUND('201920 DATA'!F191/$C191,2),"")))</f>
        <v>0</v>
      </c>
      <c r="I191" s="296">
        <f>IF(OR($B191="*",$B191&lt;400),"",IF(AND('201920 DATA'!Y191="*",$B191&gt;=400),"*",IF($B191&gt;=400,ROUND('201920 DATA'!Y191/$B191,2),"")))</f>
        <v>0</v>
      </c>
      <c r="J191" s="296">
        <f>IF(OR($B191="*",$B191&lt;400),"",IF(AND('201920 DATA'!Z191="*",$B191&gt;=400),"*",IF($B191&gt;=400,ROUND('201920 DATA'!Z191/$B191,2),"")))</f>
        <v>0.05</v>
      </c>
      <c r="K191" s="296">
        <f>IF(OR($B191="*",$B191&lt;400),"",IF(AND('201920 DATA'!AA191="*",$B191&gt;=400),"*",IF($B191&gt;=400,ROUND('201920 DATA'!AA191/$B191,2),"")))</f>
        <v>0.08</v>
      </c>
      <c r="L191" s="296">
        <f>IF(OR($B191="*",$B191&lt;400),"",IF(AND('201920 DATA'!AB191="*",$B191&gt;=400),"*",IF($B191&gt;=400,ROUND('201920 DATA'!AB191/$B191,2),"")))</f>
        <v>0.24</v>
      </c>
      <c r="M191" s="296">
        <f>IF(OR($B191="*",$B191&lt;400),"",IF(AND('201920 DATA'!AC191="*",$B191&gt;=400),"*",IF($B191&gt;=400,ROUND('201920 DATA'!AC191/$B191,2),"")))</f>
        <v>0.39</v>
      </c>
      <c r="N191" s="296">
        <f>IF(OR($B191="*",$B191&lt;400),"",IF(AND('201920 DATA'!AD191="*",$B191&gt;=400),"*",IF($B191&gt;=400,ROUND('201920 DATA'!AD191/$B191,2),"")))</f>
        <v>0.24</v>
      </c>
      <c r="O191" s="296" t="str">
        <f>IF(OR($B191="*",$B191&lt;400),"",IF(AND('201920 DATA'!AE191="*",$B191&gt;=400),"*",IF($B191&gt;=400,ROUND('201920 DATA'!AE191/$B191,2),"")))</f>
        <v>*</v>
      </c>
      <c r="P191" s="297"/>
      <c r="Q191" s="296">
        <f>IF(OR($B191="*",$B191&lt;400),"",IF(AND('201920 DATA'!FO191="*",$B191&gt;=400),"*",IF($B191&gt;=400,ROUND('201920 DATA'!FO191/$B191,2),"")))</f>
        <v>0.97</v>
      </c>
      <c r="R191" s="289">
        <f>IF(OR($C191="*",$C191&lt;400),"",IF(AND('201920 DATA'!F191="*",$C191&gt;=400),"*",IF($C191&gt;=400,ROUND('201920 DATA'!F191/$C191,2),"")))</f>
        <v>0</v>
      </c>
      <c r="S191" s="289">
        <f>IF(OR($C191="*",$C191&lt;400),"",IF(AND('201920 DATA'!G191="*",$C191&gt;=400),"*",IF($C191&gt;=400,ROUND('201920 DATA'!G191/$C191,2),"")))</f>
        <v>0</v>
      </c>
      <c r="T191" s="289">
        <f>IF(OR($C191="*",$C191&lt;400),"",IF(AND('201920 DATA'!H191="*",$C191&gt;=400),"*",IF($C191&gt;=400,ROUND('201920 DATA'!H191/$C191,2),"")))</f>
        <v>1</v>
      </c>
      <c r="U191" s="289">
        <f>IF(OR($C191="*",$C191&lt;400),"",IF(AND('201920 DATA'!FP191="*",$C191&gt;=400),"*",IF($C191&gt;=400,ROUND('201920 DATA'!FP191/$C191,2),"")))</f>
        <v>0</v>
      </c>
      <c r="V191" s="312">
        <f>IF(OR($D191="*",$D191&lt;400),"",IF(AND('201920 DATA'!M191="*",$D191&gt;=400),"*",IF($D191&gt;=400,ROUND('201920 DATA'!M191/$D191,2),"")))</f>
        <v>0.06</v>
      </c>
      <c r="W191" s="312">
        <f>IF(OR($D191="*",$D191&lt;400),"",IF(AND('201920 DATA'!N191="*",$D191&gt;=400),"*",IF($D191&gt;=400,ROUND('201920 DATA'!N191/$D191,2),"")))</f>
        <v>0.15</v>
      </c>
      <c r="X191" s="312">
        <f>IF(OR($D191="*",$D191&lt;400),"",IF(AND('201920 DATA'!O191="*",$D191&gt;=400),"*",IF($D191&gt;=400,ROUND('201920 DATA'!O191/$D191,2),"")))</f>
        <v>0.24</v>
      </c>
      <c r="Y191" s="312">
        <f>IF(OR($D191="*",$D191&lt;400),"",IF(AND('201920 DATA'!P191="*",$D191&gt;=400),"*",IF($D191&gt;=400,ROUND('201920 DATA'!P191/$D191,2),"")))</f>
        <v>0.27</v>
      </c>
      <c r="Z191" s="312">
        <f>IF(OR($D191="*",$D191&lt;400),"",IF(AND('201920 DATA'!Q191="*",$D191&gt;=400),"*",IF($D191&gt;=400,ROUND('201920 DATA'!Q191/$D191,2),"")))</f>
        <v>0.21</v>
      </c>
      <c r="AA191" s="312">
        <f>IF(OR($D191="*",$D191&lt;400),"",IF(AND('201920 DATA'!R191="*",$D191&gt;=400),"*",IF($D191&gt;=400,ROUND('201920 DATA'!R191/$D191,2),"")))</f>
        <v>0.05</v>
      </c>
      <c r="AB191" s="312">
        <f>IF(OR($D191="*",$D191&lt;400),"",IF(AND('201920 DATA'!S191="*",$D191&gt;=400),"*",IF($D191&gt;=400,ROUND('201920 DATA'!S191/$D191,2),"")))</f>
        <v>0.03</v>
      </c>
      <c r="AC191" s="312">
        <f>IF(OR($D191="*",$D191&lt;400),"",IF(AND('201920 DATA'!T191="*",$D191&gt;=400),"*",IF($D191&gt;=400,ROUND('201920 DATA'!T191/$D191,2),"")))</f>
        <v>0.03</v>
      </c>
      <c r="AD191" s="289" t="str">
        <f>IF(OR($C191="*",$C191&lt;400),"",IF(AND('201920 DATA'!BC191="*",$C191&gt;=400),"*",IF($C191&gt;=400,ROUND('201920 DATA'!BC191/$C191,2),"")))</f>
        <v>*</v>
      </c>
      <c r="AE191" s="289" t="str">
        <f>IF(OR($C191="*",$C191&lt;400),"",IF(AND('201920 DATA'!BD191="*",$C191&gt;=400),"*",IF($C191&gt;=400,ROUND('201920 DATA'!BD191/$C191,2),"")))</f>
        <v>*</v>
      </c>
      <c r="AF191" s="289">
        <f>IF(OR($C191="*",$C191&lt;400),"",IF(AND('201920 DATA'!BE191="*",$C191&gt;=400),"*",IF($C191&gt;=400,ROUND('201920 DATA'!BE191/$C191,2),"")))</f>
        <v>0</v>
      </c>
      <c r="AG191" s="289">
        <f>IF(OR($C191="*",$C191&lt;400),"",IF(AND('201920 DATA'!BF191="*",$C191&gt;=400),"*",IF($C191&gt;=400,ROUND('201920 DATA'!BF191/$C191,2),"")))</f>
        <v>0</v>
      </c>
      <c r="AH191" s="289">
        <f>IF(OR($C191="*",$C191&lt;400),"",IF(AND('201920 DATA'!BG191="*",$C191&gt;=400),"*",IF($C191&gt;=400,ROUND('201920 DATA'!BG191/$C191,2),"")))</f>
        <v>0</v>
      </c>
      <c r="AI191" s="289">
        <f>IF(OR($C191="*",$C191&lt;400),"",IF(AND('201920 DATA'!BH191="*",$C191&gt;=400),"*",IF($C191&gt;=400,ROUND('201920 DATA'!BH191/$C191,2),"")))</f>
        <v>0.01</v>
      </c>
      <c r="AJ191" s="289">
        <f>IF(OR($C191="*",$C191&lt;400),"",IF(AND('201920 DATA'!BI191="*",$C191&gt;=400),"*",IF($C191&gt;=400,ROUND('201920 DATA'!BI191/$C191,2),"")))</f>
        <v>0.14000000000000001</v>
      </c>
      <c r="AK191" s="289">
        <f>IF(OR($C191="*",$C191&lt;400),"",IF(AND('201920 DATA'!BJ191="*",$C191&gt;=400),"*",IF($C191&gt;=400,ROUND('201920 DATA'!BJ191/$C191,2),"")))</f>
        <v>0</v>
      </c>
      <c r="AL191" s="289" t="str">
        <f>IF(OR($C191="*",$C191&lt;400),"",IF(AND('201920 DATA'!BK191="*",$C191&gt;=400),"*",IF($C191&gt;=400,ROUND('201920 DATA'!BK191/$C191,2),"")))</f>
        <v>*</v>
      </c>
      <c r="AM191" s="289">
        <f>IF(OR($C191="*",$C191&lt;400),"",IF(AND('201920 DATA'!BL191="*",$C191&gt;=400),"*",IF($C191&gt;=400,ROUND('201920 DATA'!BL191/$C191,2),"")))</f>
        <v>0</v>
      </c>
      <c r="AN191" s="289" t="str">
        <f>IF(OR($C191="*",$C191&lt;400),"",IF(AND('201920 DATA'!BM191="*",$C191&gt;=400),"*",IF($C191&gt;=400,ROUND('201920 DATA'!BM191/$C191,2),"")))</f>
        <v>*</v>
      </c>
      <c r="AO191" s="289" t="str">
        <f>IF(OR($C191="*",$C191&lt;400),"",IF(AND('201920 DATA'!BN191="*",$C191&gt;=400),"*",IF($C191&gt;=400,ROUND('201920 DATA'!BN191/$C191,2),"")))</f>
        <v>*</v>
      </c>
      <c r="AP191" s="289">
        <f>IF(OR($C191="*",$C191&lt;400),"",IF(AND('201920 DATA'!BO191="*",$C191&gt;=400),"*",IF($C191&gt;=400,ROUND('201920 DATA'!BO191/$C191,2),"")))</f>
        <v>0.69</v>
      </c>
      <c r="AQ191" s="289">
        <f>IF(OR($C191="*",$C191&lt;400),"",IF(AND('201920 DATA'!BP191="*",$C191&gt;=400),"*",IF($C191&gt;=400,ROUND('201920 DATA'!BP191/$C191,2),"")))</f>
        <v>0.1</v>
      </c>
      <c r="AR191" s="289">
        <f>IF(OR($C191="*",$C191&lt;400),"",IF(AND('201920 DATA'!BQ191="*",$C191&gt;=400),"*",IF($C191&gt;=400,ROUND('201920 DATA'!BQ191/$C191,2),"")))</f>
        <v>0</v>
      </c>
      <c r="AS191" s="289">
        <f>IF(OR($C191="*",$C191&lt;400),"",IF(AND('201920 DATA'!BR191="*",$C191&gt;=400),"*",IF($C191&gt;=400,ROUND('201920 DATA'!BR191/$C191,2),"")))</f>
        <v>0</v>
      </c>
      <c r="AT191" s="289">
        <f>IF(OR($C191="*",$C191&lt;400),"",IF(AND('201920 DATA'!BS191="*",$C191&gt;=400),"*",IF($C191&gt;=400,ROUND('201920 DATA'!BS191/$C191,2),"")))</f>
        <v>0.01</v>
      </c>
      <c r="AU191" s="289">
        <f>IF(OR($C191="*",$C191&lt;400),"",IF(AND('201920 DATA'!BT191="*",$C191&gt;=400),"*",IF($C191&gt;=400,ROUND('201920 DATA'!BT191/$C191,2),"")))</f>
        <v>0.01</v>
      </c>
      <c r="AV191" s="289">
        <f>IF(OR($C191="*",$C191&lt;400),"",IF(AND('201920 DATA'!BU191="*",$C191&gt;=400),"*",IF($C191&gt;=400,ROUND('201920 DATA'!BU191/$C191,2),"")))</f>
        <v>0.02</v>
      </c>
      <c r="AW191" s="289">
        <f>IF(OR($C191="*",$C191&lt;400),"",IF(AND('201920 DATA'!BV191="*",$C191&gt;=400),"*",IF($C191&gt;=400,ROUND('201920 DATA'!BV191/$C191,2),"")))</f>
        <v>0</v>
      </c>
      <c r="AX191" s="289">
        <f>IF(OR($C191="*",$C191&lt;400),"",IF(AND('201920 DATA'!BW191="*",$C191&gt;=400),"*",IF($C191&gt;=400,ROUND('201920 DATA'!BW191/$C191,2),"")))</f>
        <v>0.01</v>
      </c>
      <c r="AZ191" s="365">
        <v>1365</v>
      </c>
    </row>
    <row r="192" spans="1:52" x14ac:dyDescent="0.2">
      <c r="A192" s="373" t="s">
        <v>550</v>
      </c>
      <c r="B192" s="287">
        <f>'201920 DATA'!B192</f>
        <v>2640</v>
      </c>
      <c r="C192" s="288">
        <f>'201920 DATA'!C192</f>
        <v>2640</v>
      </c>
      <c r="D192" s="293">
        <f>'201920 DATA'!FQ192</f>
        <v>2630</v>
      </c>
      <c r="F192" s="313">
        <f t="shared" si="4"/>
        <v>0.13</v>
      </c>
      <c r="G192" s="295">
        <f t="shared" si="5"/>
        <v>1</v>
      </c>
      <c r="H192" s="289">
        <f>IF(OR($C192="*",$C192&lt;400),"",IF(AND('201920 DATA'!F192="*",$C192&gt;=400),"*",IF($C192&gt;=400,ROUND('201920 DATA'!F192/$C192,2),"")))</f>
        <v>0</v>
      </c>
      <c r="I192" s="296">
        <f>IF(OR($B192="*",$B192&lt;400),"",IF(AND('201920 DATA'!Y192="*",$B192&gt;=400),"*",IF($B192&gt;=400,ROUND('201920 DATA'!Y192/$B192,2),"")))</f>
        <v>0</v>
      </c>
      <c r="J192" s="296">
        <f>IF(OR($B192="*",$B192&lt;400),"",IF(AND('201920 DATA'!Z192="*",$B192&gt;=400),"*",IF($B192&gt;=400,ROUND('201920 DATA'!Z192/$B192,2),"")))</f>
        <v>0.11</v>
      </c>
      <c r="K192" s="296">
        <f>IF(OR($B192="*",$B192&lt;400),"",IF(AND('201920 DATA'!AA192="*",$B192&gt;=400),"*",IF($B192&gt;=400,ROUND('201920 DATA'!AA192/$B192,2),"")))</f>
        <v>0.26</v>
      </c>
      <c r="L192" s="296">
        <f>IF(OR($B192="*",$B192&lt;400),"",IF(AND('201920 DATA'!AB192="*",$B192&gt;=400),"*",IF($B192&gt;=400,ROUND('201920 DATA'!AB192/$B192,2),"")))</f>
        <v>0.31</v>
      </c>
      <c r="M192" s="296">
        <f>IF(OR($B192="*",$B192&lt;400),"",IF(AND('201920 DATA'!AC192="*",$B192&gt;=400),"*",IF($B192&gt;=400,ROUND('201920 DATA'!AC192/$B192,2),"")))</f>
        <v>0.22</v>
      </c>
      <c r="N192" s="296">
        <f>IF(OR($B192="*",$B192&lt;400),"",IF(AND('201920 DATA'!AD192="*",$B192&gt;=400),"*",IF($B192&gt;=400,ROUND('201920 DATA'!AD192/$B192,2),"")))</f>
        <v>0.09</v>
      </c>
      <c r="O192" s="296">
        <f>IF(OR($B192="*",$B192&lt;400),"",IF(AND('201920 DATA'!AE192="*",$B192&gt;=400),"*",IF($B192&gt;=400,ROUND('201920 DATA'!AE192/$B192,2),"")))</f>
        <v>0</v>
      </c>
      <c r="P192" s="297"/>
      <c r="Q192" s="296">
        <f>IF(OR($B192="*",$B192&lt;400),"",IF(AND('201920 DATA'!FO192="*",$B192&gt;=400),"*",IF($B192&gt;=400,ROUND('201920 DATA'!FO192/$B192,2),"")))</f>
        <v>0.96</v>
      </c>
      <c r="R192" s="289">
        <f>IF(OR($C192="*",$C192&lt;400),"",IF(AND('201920 DATA'!F192="*",$C192&gt;=400),"*",IF($C192&gt;=400,ROUND('201920 DATA'!F192/$C192,2),"")))</f>
        <v>0</v>
      </c>
      <c r="S192" s="289">
        <f>IF(OR($C192="*",$C192&lt;400),"",IF(AND('201920 DATA'!G192="*",$C192&gt;=400),"*",IF($C192&gt;=400,ROUND('201920 DATA'!G192/$C192,2),"")))</f>
        <v>0</v>
      </c>
      <c r="T192" s="289">
        <f>IF(OR($C192="*",$C192&lt;400),"",IF(AND('201920 DATA'!H192="*",$C192&gt;=400),"*",IF($C192&gt;=400,ROUND('201920 DATA'!H192/$C192,2),"")))</f>
        <v>1</v>
      </c>
      <c r="U192" s="289">
        <f>IF(OR($C192="*",$C192&lt;400),"",IF(AND('201920 DATA'!FP192="*",$C192&gt;=400),"*",IF($C192&gt;=400,ROUND('201920 DATA'!FP192/$C192,2),"")))</f>
        <v>0</v>
      </c>
      <c r="V192" s="312">
        <f>IF(OR($D192="*",$D192&lt;400),"",IF(AND('201920 DATA'!M192="*",$D192&gt;=400),"*",IF($D192&gt;=400,ROUND('201920 DATA'!M192/$D192,2),"")))</f>
        <v>0.02</v>
      </c>
      <c r="W192" s="312">
        <f>IF(OR($D192="*",$D192&lt;400),"",IF(AND('201920 DATA'!N192="*",$D192&gt;=400),"*",IF($D192&gt;=400,ROUND('201920 DATA'!N192/$D192,2),"")))</f>
        <v>0.42</v>
      </c>
      <c r="X192" s="312">
        <f>IF(OR($D192="*",$D192&lt;400),"",IF(AND('201920 DATA'!O192="*",$D192&gt;=400),"*",IF($D192&gt;=400,ROUND('201920 DATA'!O192/$D192,2),"")))</f>
        <v>0.2</v>
      </c>
      <c r="Y192" s="312">
        <f>IF(OR($D192="*",$D192&lt;400),"",IF(AND('201920 DATA'!P192="*",$D192&gt;=400),"*",IF($D192&gt;=400,ROUND('201920 DATA'!P192/$D192,2),"")))</f>
        <v>0.16</v>
      </c>
      <c r="Z192" s="312">
        <f>IF(OR($D192="*",$D192&lt;400),"",IF(AND('201920 DATA'!Q192="*",$D192&gt;=400),"*",IF($D192&gt;=400,ROUND('201920 DATA'!Q192/$D192,2),"")))</f>
        <v>0.16</v>
      </c>
      <c r="AA192" s="312">
        <f>IF(OR($D192="*",$D192&lt;400),"",IF(AND('201920 DATA'!R192="*",$D192&gt;=400),"*",IF($D192&gt;=400,ROUND('201920 DATA'!R192/$D192,2),"")))</f>
        <v>0.04</v>
      </c>
      <c r="AB192" s="312">
        <f>IF(OR($D192="*",$D192&lt;400),"",IF(AND('201920 DATA'!S192="*",$D192&gt;=400),"*",IF($D192&gt;=400,ROUND('201920 DATA'!S192/$D192,2),"")))</f>
        <v>0.01</v>
      </c>
      <c r="AC192" s="312">
        <f>IF(OR($D192="*",$D192&lt;400),"",IF(AND('201920 DATA'!T192="*",$D192&gt;=400),"*",IF($D192&gt;=400,ROUND('201920 DATA'!T192/$D192,2),"")))</f>
        <v>0.01</v>
      </c>
      <c r="AD192" s="289">
        <f>IF(OR($C192="*",$C192&lt;400),"",IF(AND('201920 DATA'!BC192="*",$C192&gt;=400),"*",IF($C192&gt;=400,ROUND('201920 DATA'!BC192/$C192,2),"")))</f>
        <v>0.01</v>
      </c>
      <c r="AE192" s="289">
        <f>IF(OR($C192="*",$C192&lt;400),"",IF(AND('201920 DATA'!BD192="*",$C192&gt;=400),"*",IF($C192&gt;=400,ROUND('201920 DATA'!BD192/$C192,2),"")))</f>
        <v>0.08</v>
      </c>
      <c r="AF192" s="289">
        <f>IF(OR($C192="*",$C192&lt;400),"",IF(AND('201920 DATA'!BE192="*",$C192&gt;=400),"*",IF($C192&gt;=400,ROUND('201920 DATA'!BE192/$C192,2),"")))</f>
        <v>0</v>
      </c>
      <c r="AG192" s="289" t="str">
        <f>IF(OR($C192="*",$C192&lt;400),"",IF(AND('201920 DATA'!BF192="*",$C192&gt;=400),"*",IF($C192&gt;=400,ROUND('201920 DATA'!BF192/$C192,2),"")))</f>
        <v>*</v>
      </c>
      <c r="AH192" s="289">
        <f>IF(OR($C192="*",$C192&lt;400),"",IF(AND('201920 DATA'!BG192="*",$C192&gt;=400),"*",IF($C192&gt;=400,ROUND('201920 DATA'!BG192/$C192,2),"")))</f>
        <v>0</v>
      </c>
      <c r="AI192" s="289">
        <f>IF(OR($C192="*",$C192&lt;400),"",IF(AND('201920 DATA'!BH192="*",$C192&gt;=400),"*",IF($C192&gt;=400,ROUND('201920 DATA'!BH192/$C192,2),"")))</f>
        <v>0.01</v>
      </c>
      <c r="AJ192" s="289">
        <f>IF(OR($C192="*",$C192&lt;400),"",IF(AND('201920 DATA'!BI192="*",$C192&gt;=400),"*",IF($C192&gt;=400,ROUND('201920 DATA'!BI192/$C192,2),"")))</f>
        <v>0</v>
      </c>
      <c r="AK192" s="289" t="str">
        <f>IF(OR($C192="*",$C192&lt;400),"",IF(AND('201920 DATA'!BJ192="*",$C192&gt;=400),"*",IF($C192&gt;=400,ROUND('201920 DATA'!BJ192/$C192,2),"")))</f>
        <v>*</v>
      </c>
      <c r="AL192" s="289" t="str">
        <f>IF(OR($C192="*",$C192&lt;400),"",IF(AND('201920 DATA'!BK192="*",$C192&gt;=400),"*",IF($C192&gt;=400,ROUND('201920 DATA'!BK192/$C192,2),"")))</f>
        <v>*</v>
      </c>
      <c r="AM192" s="289">
        <f>IF(OR($C192="*",$C192&lt;400),"",IF(AND('201920 DATA'!BL192="*",$C192&gt;=400),"*",IF($C192&gt;=400,ROUND('201920 DATA'!BL192/$C192,2),"")))</f>
        <v>0.01</v>
      </c>
      <c r="AN192" s="289">
        <f>IF(OR($C192="*",$C192&lt;400),"",IF(AND('201920 DATA'!BM192="*",$C192&gt;=400),"*",IF($C192&gt;=400,ROUND('201920 DATA'!BM192/$C192,2),"")))</f>
        <v>0.24</v>
      </c>
      <c r="AO192" s="289">
        <f>IF(OR($C192="*",$C192&lt;400),"",IF(AND('201920 DATA'!BN192="*",$C192&gt;=400),"*",IF($C192&gt;=400,ROUND('201920 DATA'!BN192/$C192,2),"")))</f>
        <v>0.01</v>
      </c>
      <c r="AP192" s="289">
        <f>IF(OR($C192="*",$C192&lt;400),"",IF(AND('201920 DATA'!BO192="*",$C192&gt;=400),"*",IF($C192&gt;=400,ROUND('201920 DATA'!BO192/$C192,2),"")))</f>
        <v>0.23</v>
      </c>
      <c r="AQ192" s="289">
        <f>IF(OR($C192="*",$C192&lt;400),"",IF(AND('201920 DATA'!BP192="*",$C192&gt;=400),"*",IF($C192&gt;=400,ROUND('201920 DATA'!BP192/$C192,2),"")))</f>
        <v>0.28000000000000003</v>
      </c>
      <c r="AR192" s="289" t="str">
        <f>IF(OR($C192="*",$C192&lt;400),"",IF(AND('201920 DATA'!BQ192="*",$C192&gt;=400),"*",IF($C192&gt;=400,ROUND('201920 DATA'!BQ192/$C192,2),"")))</f>
        <v>*</v>
      </c>
      <c r="AS192" s="289">
        <f>IF(OR($C192="*",$C192&lt;400),"",IF(AND('201920 DATA'!BR192="*",$C192&gt;=400),"*",IF($C192&gt;=400,ROUND('201920 DATA'!BR192/$C192,2),"")))</f>
        <v>0</v>
      </c>
      <c r="AT192" s="289">
        <f>IF(OR($C192="*",$C192&lt;400),"",IF(AND('201920 DATA'!BS192="*",$C192&gt;=400),"*",IF($C192&gt;=400,ROUND('201920 DATA'!BS192/$C192,2),"")))</f>
        <v>0.01</v>
      </c>
      <c r="AU192" s="289">
        <f>IF(OR($C192="*",$C192&lt;400),"",IF(AND('201920 DATA'!BT192="*",$C192&gt;=400),"*",IF($C192&gt;=400,ROUND('201920 DATA'!BT192/$C192,2),"")))</f>
        <v>0.08</v>
      </c>
      <c r="AV192" s="289">
        <f>IF(OR($C192="*",$C192&lt;400),"",IF(AND('201920 DATA'!BU192="*",$C192&gt;=400),"*",IF($C192&gt;=400,ROUND('201920 DATA'!BU192/$C192,2),"")))</f>
        <v>0.01</v>
      </c>
      <c r="AW192" s="289">
        <f>IF(OR($C192="*",$C192&lt;400),"",IF(AND('201920 DATA'!BV192="*",$C192&gt;=400),"*",IF($C192&gt;=400,ROUND('201920 DATA'!BV192/$C192,2),"")))</f>
        <v>0</v>
      </c>
      <c r="AX192" s="289">
        <f>IF(OR($C192="*",$C192&lt;400),"",IF(AND('201920 DATA'!BW192="*",$C192&gt;=400),"*",IF($C192&gt;=400,ROUND('201920 DATA'!BW192/$C192,2),"")))</f>
        <v>0.03</v>
      </c>
      <c r="AZ192" s="365">
        <v>2310</v>
      </c>
    </row>
    <row r="193" spans="1:52" x14ac:dyDescent="0.2">
      <c r="A193" s="373" t="s">
        <v>44</v>
      </c>
      <c r="B193" s="287">
        <f>'201920 DATA'!B193</f>
        <v>925</v>
      </c>
      <c r="C193" s="288">
        <f>'201920 DATA'!C193</f>
        <v>925</v>
      </c>
      <c r="D193" s="293">
        <f>'201920 DATA'!FQ193</f>
        <v>900</v>
      </c>
      <c r="F193" s="313">
        <f t="shared" si="4"/>
        <v>-0.08</v>
      </c>
      <c r="G193" s="295">
        <f t="shared" si="5"/>
        <v>1</v>
      </c>
      <c r="H193" s="289">
        <f>IF(OR($C193="*",$C193&lt;400),"",IF(AND('201920 DATA'!F193="*",$C193&gt;=400),"*",IF($C193&gt;=400,ROUND('201920 DATA'!F193/$C193,2),"")))</f>
        <v>0</v>
      </c>
      <c r="I193" s="296">
        <f>IF(OR($B193="*",$B193&lt;400),"",IF(AND('201920 DATA'!Y193="*",$B193&gt;=400),"*",IF($B193&gt;=400,ROUND('201920 DATA'!Y193/$B193,2),"")))</f>
        <v>0</v>
      </c>
      <c r="J193" s="296">
        <f>IF(OR($B193="*",$B193&lt;400),"",IF(AND('201920 DATA'!Z193="*",$B193&gt;=400),"*",IF($B193&gt;=400,ROUND('201920 DATA'!Z193/$B193,2),"")))</f>
        <v>0.09</v>
      </c>
      <c r="K193" s="296">
        <f>IF(OR($B193="*",$B193&lt;400),"",IF(AND('201920 DATA'!AA193="*",$B193&gt;=400),"*",IF($B193&gt;=400,ROUND('201920 DATA'!AA193/$B193,2),"")))</f>
        <v>0.18</v>
      </c>
      <c r="L193" s="296">
        <f>IF(OR($B193="*",$B193&lt;400),"",IF(AND('201920 DATA'!AB193="*",$B193&gt;=400),"*",IF($B193&gt;=400,ROUND('201920 DATA'!AB193/$B193,2),"")))</f>
        <v>0.3</v>
      </c>
      <c r="M193" s="296">
        <f>IF(OR($B193="*",$B193&lt;400),"",IF(AND('201920 DATA'!AC193="*",$B193&gt;=400),"*",IF($B193&gt;=400,ROUND('201920 DATA'!AC193/$B193,2),"")))</f>
        <v>0.26</v>
      </c>
      <c r="N193" s="296">
        <f>IF(OR($B193="*",$B193&lt;400),"",IF(AND('201920 DATA'!AD193="*",$B193&gt;=400),"*",IF($B193&gt;=400,ROUND('201920 DATA'!AD193/$B193,2),"")))</f>
        <v>0.15</v>
      </c>
      <c r="O193" s="296" t="str">
        <f>IF(OR($B193="*",$B193&lt;400),"",IF(AND('201920 DATA'!AE193="*",$B193&gt;=400),"*",IF($B193&gt;=400,ROUND('201920 DATA'!AE193/$B193,2),"")))</f>
        <v>*</v>
      </c>
      <c r="P193" s="297"/>
      <c r="Q193" s="296">
        <f>IF(OR($B193="*",$B193&lt;400),"",IF(AND('201920 DATA'!FO193="*",$B193&gt;=400),"*",IF($B193&gt;=400,ROUND('201920 DATA'!FO193/$B193,2),"")))</f>
        <v>0.99</v>
      </c>
      <c r="R193" s="289">
        <f>IF(OR($C193="*",$C193&lt;400),"",IF(AND('201920 DATA'!F193="*",$C193&gt;=400),"*",IF($C193&gt;=400,ROUND('201920 DATA'!F193/$C193,2),"")))</f>
        <v>0</v>
      </c>
      <c r="S193" s="289">
        <f>IF(OR($C193="*",$C193&lt;400),"",IF(AND('201920 DATA'!G193="*",$C193&gt;=400),"*",IF($C193&gt;=400,ROUND('201920 DATA'!G193/$C193,2),"")))</f>
        <v>0</v>
      </c>
      <c r="T193" s="289">
        <f>IF(OR($C193="*",$C193&lt;400),"",IF(AND('201920 DATA'!H193="*",$C193&gt;=400),"*",IF($C193&gt;=400,ROUND('201920 DATA'!H193/$C193,2),"")))</f>
        <v>1</v>
      </c>
      <c r="U193" s="289">
        <f>IF(OR($C193="*",$C193&lt;400),"",IF(AND('201920 DATA'!FP193="*",$C193&gt;=400),"*",IF($C193&gt;=400,ROUND('201920 DATA'!FP193/$C193,2),"")))</f>
        <v>0</v>
      </c>
      <c r="V193" s="312">
        <f>IF(OR($D193="*",$D193&lt;400),"",IF(AND('201920 DATA'!M193="*",$D193&gt;=400),"*",IF($D193&gt;=400,ROUND('201920 DATA'!M193/$D193,2),"")))</f>
        <v>0.05</v>
      </c>
      <c r="W193" s="312">
        <f>IF(OR($D193="*",$D193&lt;400),"",IF(AND('201920 DATA'!N193="*",$D193&gt;=400),"*",IF($D193&gt;=400,ROUND('201920 DATA'!N193/$D193,2),"")))</f>
        <v>0.42</v>
      </c>
      <c r="X193" s="312">
        <f>IF(OR($D193="*",$D193&lt;400),"",IF(AND('201920 DATA'!O193="*",$D193&gt;=400),"*",IF($D193&gt;=400,ROUND('201920 DATA'!O193/$D193,2),"")))</f>
        <v>0.18</v>
      </c>
      <c r="Y193" s="312">
        <f>IF(OR($D193="*",$D193&lt;400),"",IF(AND('201920 DATA'!P193="*",$D193&gt;=400),"*",IF($D193&gt;=400,ROUND('201920 DATA'!P193/$D193,2),"")))</f>
        <v>0.11</v>
      </c>
      <c r="Z193" s="312">
        <f>IF(OR($D193="*",$D193&lt;400),"",IF(AND('201920 DATA'!Q193="*",$D193&gt;=400),"*",IF($D193&gt;=400,ROUND('201920 DATA'!Q193/$D193,2),"")))</f>
        <v>0.12</v>
      </c>
      <c r="AA193" s="312">
        <f>IF(OR($D193="*",$D193&lt;400),"",IF(AND('201920 DATA'!R193="*",$D193&gt;=400),"*",IF($D193&gt;=400,ROUND('201920 DATA'!R193/$D193,2),"")))</f>
        <v>0.04</v>
      </c>
      <c r="AB193" s="312">
        <f>IF(OR($D193="*",$D193&lt;400),"",IF(AND('201920 DATA'!S193="*",$D193&gt;=400),"*",IF($D193&gt;=400,ROUND('201920 DATA'!S193/$D193,2),"")))</f>
        <v>0.02</v>
      </c>
      <c r="AC193" s="312">
        <f>IF(OR($D193="*",$D193&lt;400),"",IF(AND('201920 DATA'!T193="*",$D193&gt;=400),"*",IF($D193&gt;=400,ROUND('201920 DATA'!T193/$D193,2),"")))</f>
        <v>0.04</v>
      </c>
      <c r="AD193" s="289">
        <f>IF(OR($C193="*",$C193&lt;400),"",IF(AND('201920 DATA'!BC193="*",$C193&gt;=400),"*",IF($C193&gt;=400,ROUND('201920 DATA'!BC193/$C193,2),"")))</f>
        <v>0.01</v>
      </c>
      <c r="AE193" s="289">
        <f>IF(OR($C193="*",$C193&lt;400),"",IF(AND('201920 DATA'!BD193="*",$C193&gt;=400),"*",IF($C193&gt;=400,ROUND('201920 DATA'!BD193/$C193,2),"")))</f>
        <v>0.03</v>
      </c>
      <c r="AF193" s="289" t="str">
        <f>IF(OR($C193="*",$C193&lt;400),"",IF(AND('201920 DATA'!BE193="*",$C193&gt;=400),"*",IF($C193&gt;=400,ROUND('201920 DATA'!BE193/$C193,2),"")))</f>
        <v>*</v>
      </c>
      <c r="AG193" s="289">
        <f>IF(OR($C193="*",$C193&lt;400),"",IF(AND('201920 DATA'!BF193="*",$C193&gt;=400),"*",IF($C193&gt;=400,ROUND('201920 DATA'!BF193/$C193,2),"")))</f>
        <v>0</v>
      </c>
      <c r="AH193" s="289" t="str">
        <f>IF(OR($C193="*",$C193&lt;400),"",IF(AND('201920 DATA'!BG193="*",$C193&gt;=400),"*",IF($C193&gt;=400,ROUND('201920 DATA'!BG193/$C193,2),"")))</f>
        <v>*</v>
      </c>
      <c r="AI193" s="289">
        <f>IF(OR($C193="*",$C193&lt;400),"",IF(AND('201920 DATA'!BH193="*",$C193&gt;=400),"*",IF($C193&gt;=400,ROUND('201920 DATA'!BH193/$C193,2),"")))</f>
        <v>0.04</v>
      </c>
      <c r="AJ193" s="289">
        <f>IF(OR($C193="*",$C193&lt;400),"",IF(AND('201920 DATA'!BI193="*",$C193&gt;=400),"*",IF($C193&gt;=400,ROUND('201920 DATA'!BI193/$C193,2),"")))</f>
        <v>0.03</v>
      </c>
      <c r="AK193" s="289" t="str">
        <f>IF(OR($C193="*",$C193&lt;400),"",IF(AND('201920 DATA'!BJ193="*",$C193&gt;=400),"*",IF($C193&gt;=400,ROUND('201920 DATA'!BJ193/$C193,2),"")))</f>
        <v>*</v>
      </c>
      <c r="AL193" s="289" t="str">
        <f>IF(OR($C193="*",$C193&lt;400),"",IF(AND('201920 DATA'!BK193="*",$C193&gt;=400),"*",IF($C193&gt;=400,ROUND('201920 DATA'!BK193/$C193,2),"")))</f>
        <v>*</v>
      </c>
      <c r="AM193" s="289">
        <f>IF(OR($C193="*",$C193&lt;400),"",IF(AND('201920 DATA'!BL193="*",$C193&gt;=400),"*",IF($C193&gt;=400,ROUND('201920 DATA'!BL193/$C193,2),"")))</f>
        <v>0.01</v>
      </c>
      <c r="AN193" s="289">
        <f>IF(OR($C193="*",$C193&lt;400),"",IF(AND('201920 DATA'!BM193="*",$C193&gt;=400),"*",IF($C193&gt;=400,ROUND('201920 DATA'!BM193/$C193,2),"")))</f>
        <v>0.17</v>
      </c>
      <c r="AO193" s="289">
        <f>IF(OR($C193="*",$C193&lt;400),"",IF(AND('201920 DATA'!BN193="*",$C193&gt;=400),"*",IF($C193&gt;=400,ROUND('201920 DATA'!BN193/$C193,2),"")))</f>
        <v>0.02</v>
      </c>
      <c r="AP193" s="289">
        <f>IF(OR($C193="*",$C193&lt;400),"",IF(AND('201920 DATA'!BO193="*",$C193&gt;=400),"*",IF($C193&gt;=400,ROUND('201920 DATA'!BO193/$C193,2),"")))</f>
        <v>0.39</v>
      </c>
      <c r="AQ193" s="289">
        <f>IF(OR($C193="*",$C193&lt;400),"",IF(AND('201920 DATA'!BP193="*",$C193&gt;=400),"*",IF($C193&gt;=400,ROUND('201920 DATA'!BP193/$C193,2),"")))</f>
        <v>0.16</v>
      </c>
      <c r="AR193" s="289">
        <f>IF(OR($C193="*",$C193&lt;400),"",IF(AND('201920 DATA'!BQ193="*",$C193&gt;=400),"*",IF($C193&gt;=400,ROUND('201920 DATA'!BQ193/$C193,2),"")))</f>
        <v>0</v>
      </c>
      <c r="AS193" s="289">
        <f>IF(OR($C193="*",$C193&lt;400),"",IF(AND('201920 DATA'!BR193="*",$C193&gt;=400),"*",IF($C193&gt;=400,ROUND('201920 DATA'!BR193/$C193,2),"")))</f>
        <v>0</v>
      </c>
      <c r="AT193" s="289" t="str">
        <f>IF(OR($C193="*",$C193&lt;400),"",IF(AND('201920 DATA'!BS193="*",$C193&gt;=400),"*",IF($C193&gt;=400,ROUND('201920 DATA'!BS193/$C193,2),"")))</f>
        <v>*</v>
      </c>
      <c r="AU193" s="289">
        <f>IF(OR($C193="*",$C193&lt;400),"",IF(AND('201920 DATA'!BT193="*",$C193&gt;=400),"*",IF($C193&gt;=400,ROUND('201920 DATA'!BT193/$C193,2),"")))</f>
        <v>0.1</v>
      </c>
      <c r="AV193" s="289">
        <f>IF(OR($C193="*",$C193&lt;400),"",IF(AND('201920 DATA'!BU193="*",$C193&gt;=400),"*",IF($C193&gt;=400,ROUND('201920 DATA'!BU193/$C193,2),"")))</f>
        <v>0.01</v>
      </c>
      <c r="AW193" s="289">
        <f>IF(OR($C193="*",$C193&lt;400),"",IF(AND('201920 DATA'!BV193="*",$C193&gt;=400),"*",IF($C193&gt;=400,ROUND('201920 DATA'!BV193/$C193,2),"")))</f>
        <v>0</v>
      </c>
      <c r="AX193" s="289">
        <f>IF(OR($C193="*",$C193&lt;400),"",IF(AND('201920 DATA'!BW193="*",$C193&gt;=400),"*",IF($C193&gt;=400,ROUND('201920 DATA'!BW193/$C193,2),"")))</f>
        <v>0.02</v>
      </c>
      <c r="AZ193" s="365">
        <v>995</v>
      </c>
    </row>
    <row r="194" spans="1:52" x14ac:dyDescent="0.2">
      <c r="A194" s="373" t="s">
        <v>45</v>
      </c>
      <c r="B194" s="287">
        <f>'201920 DATA'!B194</f>
        <v>5365</v>
      </c>
      <c r="C194" s="288">
        <f>'201920 DATA'!C194</f>
        <v>5365</v>
      </c>
      <c r="D194" s="293">
        <f>'201920 DATA'!FQ194</f>
        <v>5350</v>
      </c>
      <c r="F194" s="313">
        <f t="shared" si="4"/>
        <v>0.01</v>
      </c>
      <c r="G194" s="295">
        <f t="shared" si="5"/>
        <v>1</v>
      </c>
      <c r="H194" s="289">
        <f>IF(OR($C194="*",$C194&lt;400),"",IF(AND('201920 DATA'!F194="*",$C194&gt;=400),"*",IF($C194&gt;=400,ROUND('201920 DATA'!F194/$C194,2),"")))</f>
        <v>0</v>
      </c>
      <c r="I194" s="296">
        <f>IF(OR($B194="*",$B194&lt;400),"",IF(AND('201920 DATA'!Y194="*",$B194&gt;=400),"*",IF($B194&gt;=400,ROUND('201920 DATA'!Y194/$B194,2),"")))</f>
        <v>0</v>
      </c>
      <c r="J194" s="296">
        <f>IF(OR($B194="*",$B194&lt;400),"",IF(AND('201920 DATA'!Z194="*",$B194&gt;=400),"*",IF($B194&gt;=400,ROUND('201920 DATA'!Z194/$B194,2),"")))</f>
        <v>0.06</v>
      </c>
      <c r="K194" s="296">
        <f>IF(OR($B194="*",$B194&lt;400),"",IF(AND('201920 DATA'!AA194="*",$B194&gt;=400),"*",IF($B194&gt;=400,ROUND('201920 DATA'!AA194/$B194,2),"")))</f>
        <v>0.14000000000000001</v>
      </c>
      <c r="L194" s="296">
        <f>IF(OR($B194="*",$B194&lt;400),"",IF(AND('201920 DATA'!AB194="*",$B194&gt;=400),"*",IF($B194&gt;=400,ROUND('201920 DATA'!AB194/$B194,2),"")))</f>
        <v>0.25</v>
      </c>
      <c r="M194" s="296">
        <f>IF(OR($B194="*",$B194&lt;400),"",IF(AND('201920 DATA'!AC194="*",$B194&gt;=400),"*",IF($B194&gt;=400,ROUND('201920 DATA'!AC194/$B194,2),"")))</f>
        <v>0.32</v>
      </c>
      <c r="N194" s="296">
        <f>IF(OR($B194="*",$B194&lt;400),"",IF(AND('201920 DATA'!AD194="*",$B194&gt;=400),"*",IF($B194&gt;=400,ROUND('201920 DATA'!AD194/$B194,2),"")))</f>
        <v>0.21</v>
      </c>
      <c r="O194" s="296">
        <f>IF(OR($B194="*",$B194&lt;400),"",IF(AND('201920 DATA'!AE194="*",$B194&gt;=400),"*",IF($B194&gt;=400,ROUND('201920 DATA'!AE194/$B194,2),"")))</f>
        <v>0.01</v>
      </c>
      <c r="P194" s="297"/>
      <c r="Q194" s="296">
        <f>IF(OR($B194="*",$B194&lt;400),"",IF(AND('201920 DATA'!FO194="*",$B194&gt;=400),"*",IF($B194&gt;=400,ROUND('201920 DATA'!FO194/$B194,2),"")))</f>
        <v>0.97</v>
      </c>
      <c r="R194" s="289">
        <f>IF(OR($C194="*",$C194&lt;400),"",IF(AND('201920 DATA'!F194="*",$C194&gt;=400),"*",IF($C194&gt;=400,ROUND('201920 DATA'!F194/$C194,2),"")))</f>
        <v>0</v>
      </c>
      <c r="S194" s="289">
        <f>IF(OR($C194="*",$C194&lt;400),"",IF(AND('201920 DATA'!G194="*",$C194&gt;=400),"*",IF($C194&gt;=400,ROUND('201920 DATA'!G194/$C194,2),"")))</f>
        <v>0</v>
      </c>
      <c r="T194" s="289">
        <f>IF(OR($C194="*",$C194&lt;400),"",IF(AND('201920 DATA'!H194="*",$C194&gt;=400),"*",IF($C194&gt;=400,ROUND('201920 DATA'!H194/$C194,2),"")))</f>
        <v>1</v>
      </c>
      <c r="U194" s="289">
        <f>IF(OR($C194="*",$C194&lt;400),"",IF(AND('201920 DATA'!FP194="*",$C194&gt;=400),"*",IF($C194&gt;=400,ROUND('201920 DATA'!FP194/$C194,2),"")))</f>
        <v>0</v>
      </c>
      <c r="V194" s="312">
        <f>IF(OR($D194="*",$D194&lt;400),"",IF(AND('201920 DATA'!M194="*",$D194&gt;=400),"*",IF($D194&gt;=400,ROUND('201920 DATA'!M194/$D194,2),"")))</f>
        <v>0.01</v>
      </c>
      <c r="W194" s="312">
        <f>IF(OR($D194="*",$D194&lt;400),"",IF(AND('201920 DATA'!N194="*",$D194&gt;=400),"*",IF($D194&gt;=400,ROUND('201920 DATA'!N194/$D194,2),"")))</f>
        <v>0.2</v>
      </c>
      <c r="X194" s="312">
        <f>IF(OR($D194="*",$D194&lt;400),"",IF(AND('201920 DATA'!O194="*",$D194&gt;=400),"*",IF($D194&gt;=400,ROUND('201920 DATA'!O194/$D194,2),"")))</f>
        <v>0.2</v>
      </c>
      <c r="Y194" s="312">
        <f>IF(OR($D194="*",$D194&lt;400),"",IF(AND('201920 DATA'!P194="*",$D194&gt;=400),"*",IF($D194&gt;=400,ROUND('201920 DATA'!P194/$D194,2),"")))</f>
        <v>0.18</v>
      </c>
      <c r="Z194" s="312">
        <f>IF(OR($D194="*",$D194&lt;400),"",IF(AND('201920 DATA'!Q194="*",$D194&gt;=400),"*",IF($D194&gt;=400,ROUND('201920 DATA'!Q194/$D194,2),"")))</f>
        <v>0.23</v>
      </c>
      <c r="AA194" s="312">
        <f>IF(OR($D194="*",$D194&lt;400),"",IF(AND('201920 DATA'!R194="*",$D194&gt;=400),"*",IF($D194&gt;=400,ROUND('201920 DATA'!R194/$D194,2),"")))</f>
        <v>0.09</v>
      </c>
      <c r="AB194" s="312">
        <f>IF(OR($D194="*",$D194&lt;400),"",IF(AND('201920 DATA'!S194="*",$D194&gt;=400),"*",IF($D194&gt;=400,ROUND('201920 DATA'!S194/$D194,2),"")))</f>
        <v>0.03</v>
      </c>
      <c r="AC194" s="312">
        <f>IF(OR($D194="*",$D194&lt;400),"",IF(AND('201920 DATA'!T194="*",$D194&gt;=400),"*",IF($D194&gt;=400,ROUND('201920 DATA'!T194/$D194,2),"")))</f>
        <v>0.03</v>
      </c>
      <c r="AD194" s="289">
        <f>IF(OR($C194="*",$C194&lt;400),"",IF(AND('201920 DATA'!BC194="*",$C194&gt;=400),"*",IF($C194&gt;=400,ROUND('201920 DATA'!BC194/$C194,2),"")))</f>
        <v>0</v>
      </c>
      <c r="AE194" s="289">
        <f>IF(OR($C194="*",$C194&lt;400),"",IF(AND('201920 DATA'!BD194="*",$C194&gt;=400),"*",IF($C194&gt;=400,ROUND('201920 DATA'!BD194/$C194,2),"")))</f>
        <v>0.01</v>
      </c>
      <c r="AF194" s="289" t="str">
        <f>IF(OR($C194="*",$C194&lt;400),"",IF(AND('201920 DATA'!BE194="*",$C194&gt;=400),"*",IF($C194&gt;=400,ROUND('201920 DATA'!BE194/$C194,2),"")))</f>
        <v>*</v>
      </c>
      <c r="AG194" s="289" t="str">
        <f>IF(OR($C194="*",$C194&lt;400),"",IF(AND('201920 DATA'!BF194="*",$C194&gt;=400),"*",IF($C194&gt;=400,ROUND('201920 DATA'!BF194/$C194,2),"")))</f>
        <v>*</v>
      </c>
      <c r="AH194" s="289">
        <f>IF(OR($C194="*",$C194&lt;400),"",IF(AND('201920 DATA'!BG194="*",$C194&gt;=400),"*",IF($C194&gt;=400,ROUND('201920 DATA'!BG194/$C194,2),"")))</f>
        <v>0</v>
      </c>
      <c r="AI194" s="289">
        <f>IF(OR($C194="*",$C194&lt;400),"",IF(AND('201920 DATA'!BH194="*",$C194&gt;=400),"*",IF($C194&gt;=400,ROUND('201920 DATA'!BH194/$C194,2),"")))</f>
        <v>0.03</v>
      </c>
      <c r="AJ194" s="289">
        <f>IF(OR($C194="*",$C194&lt;400),"",IF(AND('201920 DATA'!BI194="*",$C194&gt;=400),"*",IF($C194&gt;=400,ROUND('201920 DATA'!BI194/$C194,2),"")))</f>
        <v>0.26</v>
      </c>
      <c r="AK194" s="289" t="str">
        <f>IF(OR($C194="*",$C194&lt;400),"",IF(AND('201920 DATA'!BJ194="*",$C194&gt;=400),"*",IF($C194&gt;=400,ROUND('201920 DATA'!BJ194/$C194,2),"")))</f>
        <v>*</v>
      </c>
      <c r="AL194" s="289">
        <f>IF(OR($C194="*",$C194&lt;400),"",IF(AND('201920 DATA'!BK194="*",$C194&gt;=400),"*",IF($C194&gt;=400,ROUND('201920 DATA'!BK194/$C194,2),"")))</f>
        <v>0.02</v>
      </c>
      <c r="AM194" s="289">
        <f>IF(OR($C194="*",$C194&lt;400),"",IF(AND('201920 DATA'!BL194="*",$C194&gt;=400),"*",IF($C194&gt;=400,ROUND('201920 DATA'!BL194/$C194,2),"")))</f>
        <v>0.01</v>
      </c>
      <c r="AN194" s="289">
        <f>IF(OR($C194="*",$C194&lt;400),"",IF(AND('201920 DATA'!BM194="*",$C194&gt;=400),"*",IF($C194&gt;=400,ROUND('201920 DATA'!BM194/$C194,2),"")))</f>
        <v>0.11</v>
      </c>
      <c r="AO194" s="289">
        <f>IF(OR($C194="*",$C194&lt;400),"",IF(AND('201920 DATA'!BN194="*",$C194&gt;=400),"*",IF($C194&gt;=400,ROUND('201920 DATA'!BN194/$C194,2),"")))</f>
        <v>0</v>
      </c>
      <c r="AP194" s="289">
        <f>IF(OR($C194="*",$C194&lt;400),"",IF(AND('201920 DATA'!BO194="*",$C194&gt;=400),"*",IF($C194&gt;=400,ROUND('201920 DATA'!BO194/$C194,2),"")))</f>
        <v>0.36</v>
      </c>
      <c r="AQ194" s="289">
        <f>IF(OR($C194="*",$C194&lt;400),"",IF(AND('201920 DATA'!BP194="*",$C194&gt;=400),"*",IF($C194&gt;=400,ROUND('201920 DATA'!BP194/$C194,2),"")))</f>
        <v>0.11</v>
      </c>
      <c r="AR194" s="289">
        <f>IF(OR($C194="*",$C194&lt;400),"",IF(AND('201920 DATA'!BQ194="*",$C194&gt;=400),"*",IF($C194&gt;=400,ROUND('201920 DATA'!BQ194/$C194,2),"")))</f>
        <v>0</v>
      </c>
      <c r="AS194" s="289">
        <f>IF(OR($C194="*",$C194&lt;400),"",IF(AND('201920 DATA'!BR194="*",$C194&gt;=400),"*",IF($C194&gt;=400,ROUND('201920 DATA'!BR194/$C194,2),"")))</f>
        <v>0</v>
      </c>
      <c r="AT194" s="289">
        <f>IF(OR($C194="*",$C194&lt;400),"",IF(AND('201920 DATA'!BS194="*",$C194&gt;=400),"*",IF($C194&gt;=400,ROUND('201920 DATA'!BS194/$C194,2),"")))</f>
        <v>0</v>
      </c>
      <c r="AU194" s="289">
        <f>IF(OR($C194="*",$C194&lt;400),"",IF(AND('201920 DATA'!BT194="*",$C194&gt;=400),"*",IF($C194&gt;=400,ROUND('201920 DATA'!BT194/$C194,2),"")))</f>
        <v>0.05</v>
      </c>
      <c r="AV194" s="289">
        <f>IF(OR($C194="*",$C194&lt;400),"",IF(AND('201920 DATA'!BU194="*",$C194&gt;=400),"*",IF($C194&gt;=400,ROUND('201920 DATA'!BU194/$C194,2),"")))</f>
        <v>0.02</v>
      </c>
      <c r="AW194" s="289">
        <f>IF(OR($C194="*",$C194&lt;400),"",IF(AND('201920 DATA'!BV194="*",$C194&gt;=400),"*",IF($C194&gt;=400,ROUND('201920 DATA'!BV194/$C194,2),"")))</f>
        <v>0</v>
      </c>
      <c r="AX194" s="289">
        <f>IF(OR($C194="*",$C194&lt;400),"",IF(AND('201920 DATA'!BW194="*",$C194&gt;=400),"*",IF($C194&gt;=400,ROUND('201920 DATA'!BW194/$C194,2),"")))</f>
        <v>0.02</v>
      </c>
      <c r="AZ194" s="365">
        <v>5310</v>
      </c>
    </row>
    <row r="195" spans="1:52" x14ac:dyDescent="0.2">
      <c r="A195" s="373" t="s">
        <v>599</v>
      </c>
      <c r="B195" s="287">
        <f>'201920 DATA'!B195</f>
        <v>2145</v>
      </c>
      <c r="C195" s="288">
        <f>'201920 DATA'!C195</f>
        <v>2145</v>
      </c>
      <c r="D195" s="293">
        <f>'201920 DATA'!FQ195</f>
        <v>0</v>
      </c>
      <c r="F195" s="313">
        <f t="shared" si="4"/>
        <v>0.28000000000000003</v>
      </c>
      <c r="G195" s="295">
        <f t="shared" si="5"/>
        <v>1</v>
      </c>
      <c r="H195" s="289">
        <f>IF(OR($C195="*",$C195&lt;400),"",IF(AND('201920 DATA'!F195="*",$C195&gt;=400),"*",IF($C195&gt;=400,ROUND('201920 DATA'!F195/$C195,2),"")))</f>
        <v>0</v>
      </c>
      <c r="I195" s="296" t="str">
        <f>IF(OR($B195="*",$B195&lt;400),"",IF(AND('201920 DATA'!Y195="*",$B195&gt;=400),"*",IF($B195&gt;=400,ROUND('201920 DATA'!Y195/$B195,2),"")))</f>
        <v>*</v>
      </c>
      <c r="J195" s="296">
        <f>IF(OR($B195="*",$B195&lt;400),"",IF(AND('201920 DATA'!Z195="*",$B195&gt;=400),"*",IF($B195&gt;=400,ROUND('201920 DATA'!Z195/$B195,2),"")))</f>
        <v>0.02</v>
      </c>
      <c r="K195" s="296">
        <f>IF(OR($B195="*",$B195&lt;400),"",IF(AND('201920 DATA'!AA195="*",$B195&gt;=400),"*",IF($B195&gt;=400,ROUND('201920 DATA'!AA195/$B195,2),"")))</f>
        <v>0.03</v>
      </c>
      <c r="L195" s="296">
        <f>IF(OR($B195="*",$B195&lt;400),"",IF(AND('201920 DATA'!AB195="*",$B195&gt;=400),"*",IF($B195&gt;=400,ROUND('201920 DATA'!AB195/$B195,2),"")))</f>
        <v>0.09</v>
      </c>
      <c r="M195" s="296">
        <f>IF(OR($B195="*",$B195&lt;400),"",IF(AND('201920 DATA'!AC195="*",$B195&gt;=400),"*",IF($B195&gt;=400,ROUND('201920 DATA'!AC195/$B195,2),"")))</f>
        <v>0.34</v>
      </c>
      <c r="N195" s="296">
        <f>IF(OR($B195="*",$B195&lt;400),"",IF(AND('201920 DATA'!AD195="*",$B195&gt;=400),"*",IF($B195&gt;=400,ROUND('201920 DATA'!AD195/$B195,2),"")))</f>
        <v>0.49</v>
      </c>
      <c r="O195" s="296">
        <f>IF(OR($B195="*",$B195&lt;400),"",IF(AND('201920 DATA'!AE195="*",$B195&gt;=400),"*",IF($B195&gt;=400,ROUND('201920 DATA'!AE195/$B195,2),"")))</f>
        <v>0.03</v>
      </c>
      <c r="P195" s="297"/>
      <c r="Q195" s="296">
        <f>IF(OR($B195="*",$B195&lt;400),"",IF(AND('201920 DATA'!FO195="*",$B195&gt;=400),"*",IF($B195&gt;=400,ROUND('201920 DATA'!FO195/$B195,2),"")))</f>
        <v>1</v>
      </c>
      <c r="R195" s="289">
        <f>IF(OR($C195="*",$C195&lt;400),"",IF(AND('201920 DATA'!F195="*",$C195&gt;=400),"*",IF($C195&gt;=400,ROUND('201920 DATA'!F195/$C195,2),"")))</f>
        <v>0</v>
      </c>
      <c r="S195" s="289">
        <f>IF(OR($C195="*",$C195&lt;400),"",IF(AND('201920 DATA'!G195="*",$C195&gt;=400),"*",IF($C195&gt;=400,ROUND('201920 DATA'!G195/$C195,2),"")))</f>
        <v>0</v>
      </c>
      <c r="T195" s="289">
        <f>IF(OR($C195="*",$C195&lt;400),"",IF(AND('201920 DATA'!H195="*",$C195&gt;=400),"*",IF($C195&gt;=400,ROUND('201920 DATA'!H195/$C195,2),"")))</f>
        <v>1</v>
      </c>
      <c r="U195" s="289">
        <f>IF(OR($C195="*",$C195&lt;400),"",IF(AND('201920 DATA'!FP195="*",$C195&gt;=400),"*",IF($C195&gt;=400,ROUND('201920 DATA'!FP195/$C195,2),"")))</f>
        <v>0</v>
      </c>
      <c r="V195" s="312" t="str">
        <f>IF(OR($D195="*",$D195&lt;400),"",IF(AND('201920 DATA'!M195="*",$D195&gt;=400),"*",IF($D195&gt;=400,ROUND('201920 DATA'!M195/$D195,2),"")))</f>
        <v/>
      </c>
      <c r="W195" s="312" t="str">
        <f>IF(OR($D195="*",$D195&lt;400),"",IF(AND('201920 DATA'!N195="*",$D195&gt;=400),"*",IF($D195&gt;=400,ROUND('201920 DATA'!N195/$D195,2),"")))</f>
        <v/>
      </c>
      <c r="X195" s="312" t="str">
        <f>IF(OR($D195="*",$D195&lt;400),"",IF(AND('201920 DATA'!O195="*",$D195&gt;=400),"*",IF($D195&gt;=400,ROUND('201920 DATA'!O195/$D195,2),"")))</f>
        <v/>
      </c>
      <c r="Y195" s="312" t="str">
        <f>IF(OR($D195="*",$D195&lt;400),"",IF(AND('201920 DATA'!P195="*",$D195&gt;=400),"*",IF($D195&gt;=400,ROUND('201920 DATA'!P195/$D195,2),"")))</f>
        <v/>
      </c>
      <c r="Z195" s="312" t="str">
        <f>IF(OR($D195="*",$D195&lt;400),"",IF(AND('201920 DATA'!Q195="*",$D195&gt;=400),"*",IF($D195&gt;=400,ROUND('201920 DATA'!Q195/$D195,2),"")))</f>
        <v/>
      </c>
      <c r="AA195" s="312" t="str">
        <f>IF(OR($D195="*",$D195&lt;400),"",IF(AND('201920 DATA'!R195="*",$D195&gt;=400),"*",IF($D195&gt;=400,ROUND('201920 DATA'!R195/$D195,2),"")))</f>
        <v/>
      </c>
      <c r="AB195" s="312" t="str">
        <f>IF(OR($D195="*",$D195&lt;400),"",IF(AND('201920 DATA'!S195="*",$D195&gt;=400),"*",IF($D195&gt;=400,ROUND('201920 DATA'!S195/$D195,2),"")))</f>
        <v/>
      </c>
      <c r="AC195" s="312" t="str">
        <f>IF(OR($D195="*",$D195&lt;400),"",IF(AND('201920 DATA'!T195="*",$D195&gt;=400),"*",IF($D195&gt;=400,ROUND('201920 DATA'!T195/$D195,2),"")))</f>
        <v/>
      </c>
      <c r="AD195" s="289" t="str">
        <f>IF(OR($C195="*",$C195&lt;400),"",IF(AND('201920 DATA'!BC195="*",$C195&gt;=400),"*",IF($C195&gt;=400,ROUND('201920 DATA'!BC195/$C195,2),"")))</f>
        <v>*</v>
      </c>
      <c r="AE195" s="289">
        <f>IF(OR($C195="*",$C195&lt;400),"",IF(AND('201920 DATA'!BD195="*",$C195&gt;=400),"*",IF($C195&gt;=400,ROUND('201920 DATA'!BD195/$C195,2),"")))</f>
        <v>7.0000000000000007E-2</v>
      </c>
      <c r="AF195" s="289">
        <f>IF(OR($C195="*",$C195&lt;400),"",IF(AND('201920 DATA'!BE195="*",$C195&gt;=400),"*",IF($C195&gt;=400,ROUND('201920 DATA'!BE195/$C195,2),"")))</f>
        <v>0</v>
      </c>
      <c r="AG195" s="289" t="str">
        <f>IF(OR($C195="*",$C195&lt;400),"",IF(AND('201920 DATA'!BF195="*",$C195&gt;=400),"*",IF($C195&gt;=400,ROUND('201920 DATA'!BF195/$C195,2),"")))</f>
        <v>*</v>
      </c>
      <c r="AH195" s="289">
        <f>IF(OR($C195="*",$C195&lt;400),"",IF(AND('201920 DATA'!BG195="*",$C195&gt;=400),"*",IF($C195&gt;=400,ROUND('201920 DATA'!BG195/$C195,2),"")))</f>
        <v>0</v>
      </c>
      <c r="AI195" s="289">
        <f>IF(OR($C195="*",$C195&lt;400),"",IF(AND('201920 DATA'!BH195="*",$C195&gt;=400),"*",IF($C195&gt;=400,ROUND('201920 DATA'!BH195/$C195,2),"")))</f>
        <v>7.0000000000000007E-2</v>
      </c>
      <c r="AJ195" s="289">
        <f>IF(OR($C195="*",$C195&lt;400),"",IF(AND('201920 DATA'!BI195="*",$C195&gt;=400),"*",IF($C195&gt;=400,ROUND('201920 DATA'!BI195/$C195,2),"")))</f>
        <v>0.81</v>
      </c>
      <c r="AK195" s="289" t="str">
        <f>IF(OR($C195="*",$C195&lt;400),"",IF(AND('201920 DATA'!BJ195="*",$C195&gt;=400),"*",IF($C195&gt;=400,ROUND('201920 DATA'!BJ195/$C195,2),"")))</f>
        <v>*</v>
      </c>
      <c r="AL195" s="289">
        <f>IF(OR($C195="*",$C195&lt;400),"",IF(AND('201920 DATA'!BK195="*",$C195&gt;=400),"*",IF($C195&gt;=400,ROUND('201920 DATA'!BK195/$C195,2),"")))</f>
        <v>0</v>
      </c>
      <c r="AM195" s="289">
        <f>IF(OR($C195="*",$C195&lt;400),"",IF(AND('201920 DATA'!BL195="*",$C195&gt;=400),"*",IF($C195&gt;=400,ROUND('201920 DATA'!BL195/$C195,2),"")))</f>
        <v>0</v>
      </c>
      <c r="AN195" s="289">
        <f>IF(OR($C195="*",$C195&lt;400),"",IF(AND('201920 DATA'!BM195="*",$C195&gt;=400),"*",IF($C195&gt;=400,ROUND('201920 DATA'!BM195/$C195,2),"")))</f>
        <v>0</v>
      </c>
      <c r="AO195" s="289">
        <f>IF(OR($C195="*",$C195&lt;400),"",IF(AND('201920 DATA'!BN195="*",$C195&gt;=400),"*",IF($C195&gt;=400,ROUND('201920 DATA'!BN195/$C195,2),"")))</f>
        <v>0.04</v>
      </c>
      <c r="AP195" s="289">
        <f>IF(OR($C195="*",$C195&lt;400),"",IF(AND('201920 DATA'!BO195="*",$C195&gt;=400),"*",IF($C195&gt;=400,ROUND('201920 DATA'!BO195/$C195,2),"")))</f>
        <v>0</v>
      </c>
      <c r="AQ195" s="289" t="str">
        <f>IF(OR($C195="*",$C195&lt;400),"",IF(AND('201920 DATA'!BP195="*",$C195&gt;=400),"*",IF($C195&gt;=400,ROUND('201920 DATA'!BP195/$C195,2),"")))</f>
        <v>*</v>
      </c>
      <c r="AR195" s="289">
        <f>IF(OR($C195="*",$C195&lt;400),"",IF(AND('201920 DATA'!BQ195="*",$C195&gt;=400),"*",IF($C195&gt;=400,ROUND('201920 DATA'!BQ195/$C195,2),"")))</f>
        <v>0</v>
      </c>
      <c r="AS195" s="289">
        <f>IF(OR($C195="*",$C195&lt;400),"",IF(AND('201920 DATA'!BR195="*",$C195&gt;=400),"*",IF($C195&gt;=400,ROUND('201920 DATA'!BR195/$C195,2),"")))</f>
        <v>0</v>
      </c>
      <c r="AT195" s="289">
        <f>IF(OR($C195="*",$C195&lt;400),"",IF(AND('201920 DATA'!BS195="*",$C195&gt;=400),"*",IF($C195&gt;=400,ROUND('201920 DATA'!BS195/$C195,2),"")))</f>
        <v>0</v>
      </c>
      <c r="AU195" s="289">
        <f>IF(OR($C195="*",$C195&lt;400),"",IF(AND('201920 DATA'!BT195="*",$C195&gt;=400),"*",IF($C195&gt;=400,ROUND('201920 DATA'!BT195/$C195,2),"")))</f>
        <v>0</v>
      </c>
      <c r="AV195" s="289" t="str">
        <f>IF(OR($C195="*",$C195&lt;400),"",IF(AND('201920 DATA'!BU195="*",$C195&gt;=400),"*",IF($C195&gt;=400,ROUND('201920 DATA'!BU195/$C195,2),"")))</f>
        <v>*</v>
      </c>
      <c r="AW195" s="289">
        <f>IF(OR($C195="*",$C195&lt;400),"",IF(AND('201920 DATA'!BV195="*",$C195&gt;=400),"*",IF($C195&gt;=400,ROUND('201920 DATA'!BV195/$C195,2),"")))</f>
        <v>0</v>
      </c>
      <c r="AX195" s="289">
        <f>IF(OR($C195="*",$C195&lt;400),"",IF(AND('201920 DATA'!BW195="*",$C195&gt;=400),"*",IF($C195&gt;=400,ROUND('201920 DATA'!BW195/$C195,2),"")))</f>
        <v>0</v>
      </c>
      <c r="AZ195" s="365">
        <v>1540</v>
      </c>
    </row>
    <row r="196" spans="1:52" x14ac:dyDescent="0.2">
      <c r="A196" s="373" t="s">
        <v>586</v>
      </c>
      <c r="B196" s="287">
        <f>'201920 DATA'!B196</f>
        <v>2555</v>
      </c>
      <c r="C196" s="288">
        <f>'201920 DATA'!C196</f>
        <v>2555</v>
      </c>
      <c r="D196" s="293">
        <f>'201920 DATA'!FQ196</f>
        <v>2555</v>
      </c>
      <c r="F196" s="313">
        <f t="shared" si="4"/>
        <v>-0.31</v>
      </c>
      <c r="G196" s="295">
        <f t="shared" si="5"/>
        <v>1</v>
      </c>
      <c r="H196" s="289">
        <f>IF(OR($C196="*",$C196&lt;400),"",IF(AND('201920 DATA'!F196="*",$C196&gt;=400),"*",IF($C196&gt;=400,ROUND('201920 DATA'!F196/$C196,2),"")))</f>
        <v>0</v>
      </c>
      <c r="I196" s="296">
        <f>IF(OR($B196="*",$B196&lt;400),"",IF(AND('201920 DATA'!Y196="*",$B196&gt;=400),"*",IF($B196&gt;=400,ROUND('201920 DATA'!Y196/$B196,2),"")))</f>
        <v>0</v>
      </c>
      <c r="J196" s="296">
        <f>IF(OR($B196="*",$B196&lt;400),"",IF(AND('201920 DATA'!Z196="*",$B196&gt;=400),"*",IF($B196&gt;=400,ROUND('201920 DATA'!Z196/$B196,2),"")))</f>
        <v>0.04</v>
      </c>
      <c r="K196" s="296">
        <f>IF(OR($B196="*",$B196&lt;400),"",IF(AND('201920 DATA'!AA196="*",$B196&gt;=400),"*",IF($B196&gt;=400,ROUND('201920 DATA'!AA196/$B196,2),"")))</f>
        <v>0.12</v>
      </c>
      <c r="L196" s="296">
        <f>IF(OR($B196="*",$B196&lt;400),"",IF(AND('201920 DATA'!AB196="*",$B196&gt;=400),"*",IF($B196&gt;=400,ROUND('201920 DATA'!AB196/$B196,2),"")))</f>
        <v>0.22</v>
      </c>
      <c r="M196" s="296">
        <f>IF(OR($B196="*",$B196&lt;400),"",IF(AND('201920 DATA'!AC196="*",$B196&gt;=400),"*",IF($B196&gt;=400,ROUND('201920 DATA'!AC196/$B196,2),"")))</f>
        <v>0.35</v>
      </c>
      <c r="N196" s="296">
        <f>IF(OR($B196="*",$B196&lt;400),"",IF(AND('201920 DATA'!AD196="*",$B196&gt;=400),"*",IF($B196&gt;=400,ROUND('201920 DATA'!AD196/$B196,2),"")))</f>
        <v>0.26</v>
      </c>
      <c r="O196" s="296">
        <f>IF(OR($B196="*",$B196&lt;400),"",IF(AND('201920 DATA'!AE196="*",$B196&gt;=400),"*",IF($B196&gt;=400,ROUND('201920 DATA'!AE196/$B196,2),"")))</f>
        <v>0.01</v>
      </c>
      <c r="P196" s="297"/>
      <c r="Q196" s="296">
        <f>IF(OR($B196="*",$B196&lt;400),"",IF(AND('201920 DATA'!FO196="*",$B196&gt;=400),"*",IF($B196&gt;=400,ROUND('201920 DATA'!FO196/$B196,2),"")))</f>
        <v>0.97</v>
      </c>
      <c r="R196" s="289">
        <f>IF(OR($C196="*",$C196&lt;400),"",IF(AND('201920 DATA'!F196="*",$C196&gt;=400),"*",IF($C196&gt;=400,ROUND('201920 DATA'!F196/$C196,2),"")))</f>
        <v>0</v>
      </c>
      <c r="S196" s="289">
        <f>IF(OR($C196="*",$C196&lt;400),"",IF(AND('201920 DATA'!G196="*",$C196&gt;=400),"*",IF($C196&gt;=400,ROUND('201920 DATA'!G196/$C196,2),"")))</f>
        <v>0</v>
      </c>
      <c r="T196" s="289">
        <f>IF(OR($C196="*",$C196&lt;400),"",IF(AND('201920 DATA'!H196="*",$C196&gt;=400),"*",IF($C196&gt;=400,ROUND('201920 DATA'!H196/$C196,2),"")))</f>
        <v>1</v>
      </c>
      <c r="U196" s="289">
        <f>IF(OR($C196="*",$C196&lt;400),"",IF(AND('201920 DATA'!FP196="*",$C196&gt;=400),"*",IF($C196&gt;=400,ROUND('201920 DATA'!FP196/$C196,2),"")))</f>
        <v>0</v>
      </c>
      <c r="V196" s="312">
        <f>IF(OR($D196="*",$D196&lt;400),"",IF(AND('201920 DATA'!M196="*",$D196&gt;=400),"*",IF($D196&gt;=400,ROUND('201920 DATA'!M196/$D196,2),"")))</f>
        <v>0.03</v>
      </c>
      <c r="W196" s="312">
        <f>IF(OR($D196="*",$D196&lt;400),"",IF(AND('201920 DATA'!N196="*",$D196&gt;=400),"*",IF($D196&gt;=400,ROUND('201920 DATA'!N196/$D196,2),"")))</f>
        <v>0.11</v>
      </c>
      <c r="X196" s="312">
        <f>IF(OR($D196="*",$D196&lt;400),"",IF(AND('201920 DATA'!O196="*",$D196&gt;=400),"*",IF($D196&gt;=400,ROUND('201920 DATA'!O196/$D196,2),"")))</f>
        <v>0.2</v>
      </c>
      <c r="Y196" s="312">
        <f>IF(OR($D196="*",$D196&lt;400),"",IF(AND('201920 DATA'!P196="*",$D196&gt;=400),"*",IF($D196&gt;=400,ROUND('201920 DATA'!P196/$D196,2),"")))</f>
        <v>0.2</v>
      </c>
      <c r="Z196" s="312">
        <f>IF(OR($D196="*",$D196&lt;400),"",IF(AND('201920 DATA'!Q196="*",$D196&gt;=400),"*",IF($D196&gt;=400,ROUND('201920 DATA'!Q196/$D196,2),"")))</f>
        <v>0.2</v>
      </c>
      <c r="AA196" s="312">
        <f>IF(OR($D196="*",$D196&lt;400),"",IF(AND('201920 DATA'!R196="*",$D196&gt;=400),"*",IF($D196&gt;=400,ROUND('201920 DATA'!R196/$D196,2),"")))</f>
        <v>0.11</v>
      </c>
      <c r="AB196" s="312">
        <f>IF(OR($D196="*",$D196&lt;400),"",IF(AND('201920 DATA'!S196="*",$D196&gt;=400),"*",IF($D196&gt;=400,ROUND('201920 DATA'!S196/$D196,2),"")))</f>
        <v>0.05</v>
      </c>
      <c r="AC196" s="312">
        <f>IF(OR($D196="*",$D196&lt;400),"",IF(AND('201920 DATA'!T196="*",$D196&gt;=400),"*",IF($D196&gt;=400,ROUND('201920 DATA'!T196/$D196,2),"")))</f>
        <v>0.05</v>
      </c>
      <c r="AD196" s="289" t="str">
        <f>IF(OR($C196="*",$C196&lt;400),"",IF(AND('201920 DATA'!BC196="*",$C196&gt;=400),"*",IF($C196&gt;=400,ROUND('201920 DATA'!BC196/$C196,2),"")))</f>
        <v>*</v>
      </c>
      <c r="AE196" s="289">
        <f>IF(OR($C196="*",$C196&lt;400),"",IF(AND('201920 DATA'!BD196="*",$C196&gt;=400),"*",IF($C196&gt;=400,ROUND('201920 DATA'!BD196/$C196,2),"")))</f>
        <v>0</v>
      </c>
      <c r="AF196" s="289">
        <f>IF(OR($C196="*",$C196&lt;400),"",IF(AND('201920 DATA'!BE196="*",$C196&gt;=400),"*",IF($C196&gt;=400,ROUND('201920 DATA'!BE196/$C196,2),"")))</f>
        <v>0</v>
      </c>
      <c r="AG196" s="289">
        <f>IF(OR($C196="*",$C196&lt;400),"",IF(AND('201920 DATA'!BF196="*",$C196&gt;=400),"*",IF($C196&gt;=400,ROUND('201920 DATA'!BF196/$C196,2),"")))</f>
        <v>0</v>
      </c>
      <c r="AH196" s="289">
        <f>IF(OR($C196="*",$C196&lt;400),"",IF(AND('201920 DATA'!BG196="*",$C196&gt;=400),"*",IF($C196&gt;=400,ROUND('201920 DATA'!BG196/$C196,2),"")))</f>
        <v>0</v>
      </c>
      <c r="AI196" s="289">
        <f>IF(OR($C196="*",$C196&lt;400),"",IF(AND('201920 DATA'!BH196="*",$C196&gt;=400),"*",IF($C196&gt;=400,ROUND('201920 DATA'!BH196/$C196,2),"")))</f>
        <v>0.03</v>
      </c>
      <c r="AJ196" s="289">
        <f>IF(OR($C196="*",$C196&lt;400),"",IF(AND('201920 DATA'!BI196="*",$C196&gt;=400),"*",IF($C196&gt;=400,ROUND('201920 DATA'!BI196/$C196,2),"")))</f>
        <v>0.36</v>
      </c>
      <c r="AK196" s="289">
        <f>IF(OR($C196="*",$C196&lt;400),"",IF(AND('201920 DATA'!BJ196="*",$C196&gt;=400),"*",IF($C196&gt;=400,ROUND('201920 DATA'!BJ196/$C196,2),"")))</f>
        <v>0.01</v>
      </c>
      <c r="AL196" s="289" t="str">
        <f>IF(OR($C196="*",$C196&lt;400),"",IF(AND('201920 DATA'!BK196="*",$C196&gt;=400),"*",IF($C196&gt;=400,ROUND('201920 DATA'!BK196/$C196,2),"")))</f>
        <v>*</v>
      </c>
      <c r="AM196" s="289">
        <f>IF(OR($C196="*",$C196&lt;400),"",IF(AND('201920 DATA'!BL196="*",$C196&gt;=400),"*",IF($C196&gt;=400,ROUND('201920 DATA'!BL196/$C196,2),"")))</f>
        <v>7.0000000000000007E-2</v>
      </c>
      <c r="AN196" s="289">
        <f>IF(OR($C196="*",$C196&lt;400),"",IF(AND('201920 DATA'!BM196="*",$C196&gt;=400),"*",IF($C196&gt;=400,ROUND('201920 DATA'!BM196/$C196,2),"")))</f>
        <v>0.06</v>
      </c>
      <c r="AO196" s="289">
        <f>IF(OR($C196="*",$C196&lt;400),"",IF(AND('201920 DATA'!BN196="*",$C196&gt;=400),"*",IF($C196&gt;=400,ROUND('201920 DATA'!BN196/$C196,2),"")))</f>
        <v>0.01</v>
      </c>
      <c r="AP196" s="289">
        <f>IF(OR($C196="*",$C196&lt;400),"",IF(AND('201920 DATA'!BO196="*",$C196&gt;=400),"*",IF($C196&gt;=400,ROUND('201920 DATA'!BO196/$C196,2),"")))</f>
        <v>0.39</v>
      </c>
      <c r="AQ196" s="289">
        <f>IF(OR($C196="*",$C196&lt;400),"",IF(AND('201920 DATA'!BP196="*",$C196&gt;=400),"*",IF($C196&gt;=400,ROUND('201920 DATA'!BP196/$C196,2),"")))</f>
        <v>0.04</v>
      </c>
      <c r="AR196" s="289">
        <f>IF(OR($C196="*",$C196&lt;400),"",IF(AND('201920 DATA'!BQ196="*",$C196&gt;=400),"*",IF($C196&gt;=400,ROUND('201920 DATA'!BQ196/$C196,2),"")))</f>
        <v>0</v>
      </c>
      <c r="AS196" s="289">
        <f>IF(OR($C196="*",$C196&lt;400),"",IF(AND('201920 DATA'!BR196="*",$C196&gt;=400),"*",IF($C196&gt;=400,ROUND('201920 DATA'!BR196/$C196,2),"")))</f>
        <v>0</v>
      </c>
      <c r="AT196" s="289" t="str">
        <f>IF(OR($C196="*",$C196&lt;400),"",IF(AND('201920 DATA'!BS196="*",$C196&gt;=400),"*",IF($C196&gt;=400,ROUND('201920 DATA'!BS196/$C196,2),"")))</f>
        <v>*</v>
      </c>
      <c r="AU196" s="289">
        <f>IF(OR($C196="*",$C196&lt;400),"",IF(AND('201920 DATA'!BT196="*",$C196&gt;=400),"*",IF($C196&gt;=400,ROUND('201920 DATA'!BT196/$C196,2),"")))</f>
        <v>0.02</v>
      </c>
      <c r="AV196" s="289" t="str">
        <f>IF(OR($C196="*",$C196&lt;400),"",IF(AND('201920 DATA'!BU196="*",$C196&gt;=400),"*",IF($C196&gt;=400,ROUND('201920 DATA'!BU196/$C196,2),"")))</f>
        <v>*</v>
      </c>
      <c r="AW196" s="289">
        <f>IF(OR($C196="*",$C196&lt;400),"",IF(AND('201920 DATA'!BV196="*",$C196&gt;=400),"*",IF($C196&gt;=400,ROUND('201920 DATA'!BV196/$C196,2),"")))</f>
        <v>0</v>
      </c>
      <c r="AX196" s="289">
        <f>IF(OR($C196="*",$C196&lt;400),"",IF(AND('201920 DATA'!BW196="*",$C196&gt;=400),"*",IF($C196&gt;=400,ROUND('201920 DATA'!BW196/$C196,2),"")))</f>
        <v>0.01</v>
      </c>
      <c r="AZ196" s="365">
        <v>3350</v>
      </c>
    </row>
    <row r="197" spans="1:52" x14ac:dyDescent="0.2">
      <c r="A197" s="373" t="s">
        <v>589</v>
      </c>
      <c r="B197" s="287">
        <f>'201920 DATA'!B197</f>
        <v>5850</v>
      </c>
      <c r="C197" s="288">
        <f>'201920 DATA'!C197</f>
        <v>5850</v>
      </c>
      <c r="D197" s="293">
        <f>'201920 DATA'!FQ197</f>
        <v>4950</v>
      </c>
      <c r="F197" s="313">
        <f t="shared" si="4"/>
        <v>0.12</v>
      </c>
      <c r="G197" s="295">
        <f t="shared" si="5"/>
        <v>1</v>
      </c>
      <c r="H197" s="289">
        <f>IF(OR($C197="*",$C197&lt;400),"",IF(AND('201920 DATA'!F197="*",$C197&gt;=400),"*",IF($C197&gt;=400,ROUND('201920 DATA'!F197/$C197,2),"")))</f>
        <v>0</v>
      </c>
      <c r="I197" s="296">
        <f>IF(OR($B197="*",$B197&lt;400),"",IF(AND('201920 DATA'!Y197="*",$B197&gt;=400),"*",IF($B197&gt;=400,ROUND('201920 DATA'!Y197/$B197,2),"")))</f>
        <v>0</v>
      </c>
      <c r="J197" s="296">
        <f>IF(OR($B197="*",$B197&lt;400),"",IF(AND('201920 DATA'!Z197="*",$B197&gt;=400),"*",IF($B197&gt;=400,ROUND('201920 DATA'!Z197/$B197,2),"")))</f>
        <v>0.04</v>
      </c>
      <c r="K197" s="296">
        <f>IF(OR($B197="*",$B197&lt;400),"",IF(AND('201920 DATA'!AA197="*",$B197&gt;=400),"*",IF($B197&gt;=400,ROUND('201920 DATA'!AA197/$B197,2),"")))</f>
        <v>0.12</v>
      </c>
      <c r="L197" s="296">
        <f>IF(OR($B197="*",$B197&lt;400),"",IF(AND('201920 DATA'!AB197="*",$B197&gt;=400),"*",IF($B197&gt;=400,ROUND('201920 DATA'!AB197/$B197,2),"")))</f>
        <v>0.3</v>
      </c>
      <c r="M197" s="296">
        <f>IF(OR($B197="*",$B197&lt;400),"",IF(AND('201920 DATA'!AC197="*",$B197&gt;=400),"*",IF($B197&gt;=400,ROUND('201920 DATA'!AC197/$B197,2),"")))</f>
        <v>0.33</v>
      </c>
      <c r="N197" s="296">
        <f>IF(OR($B197="*",$B197&lt;400),"",IF(AND('201920 DATA'!AD197="*",$B197&gt;=400),"*",IF($B197&gt;=400,ROUND('201920 DATA'!AD197/$B197,2),"")))</f>
        <v>0.2</v>
      </c>
      <c r="O197" s="296">
        <f>IF(OR($B197="*",$B197&lt;400),"",IF(AND('201920 DATA'!AE197="*",$B197&gt;=400),"*",IF($B197&gt;=400,ROUND('201920 DATA'!AE197/$B197,2),"")))</f>
        <v>0.01</v>
      </c>
      <c r="P197" s="297"/>
      <c r="Q197" s="296">
        <f>IF(OR($B197="*",$B197&lt;400),"",IF(AND('201920 DATA'!FO197="*",$B197&gt;=400),"*",IF($B197&gt;=400,ROUND('201920 DATA'!FO197/$B197,2),"")))</f>
        <v>1</v>
      </c>
      <c r="R197" s="289">
        <f>IF(OR($C197="*",$C197&lt;400),"",IF(AND('201920 DATA'!F197="*",$C197&gt;=400),"*",IF($C197&gt;=400,ROUND('201920 DATA'!F197/$C197,2),"")))</f>
        <v>0</v>
      </c>
      <c r="S197" s="289">
        <f>IF(OR($C197="*",$C197&lt;400),"",IF(AND('201920 DATA'!G197="*",$C197&gt;=400),"*",IF($C197&gt;=400,ROUND('201920 DATA'!G197/$C197,2),"")))</f>
        <v>0</v>
      </c>
      <c r="T197" s="289">
        <f>IF(OR($C197="*",$C197&lt;400),"",IF(AND('201920 DATA'!H197="*",$C197&gt;=400),"*",IF($C197&gt;=400,ROUND('201920 DATA'!H197/$C197,2),"")))</f>
        <v>1</v>
      </c>
      <c r="U197" s="289" t="str">
        <f>IF(OR($C197="*",$C197&lt;400),"",IF(AND('201920 DATA'!FP197="*",$C197&gt;=400),"*",IF($C197&gt;=400,ROUND('201920 DATA'!FP197/$C197,2),"")))</f>
        <v>*</v>
      </c>
      <c r="V197" s="312">
        <f>IF(OR($D197="*",$D197&lt;400),"",IF(AND('201920 DATA'!M197="*",$D197&gt;=400),"*",IF($D197&gt;=400,ROUND('201920 DATA'!M197/$D197,2),"")))</f>
        <v>0.01</v>
      </c>
      <c r="W197" s="312">
        <f>IF(OR($D197="*",$D197&lt;400),"",IF(AND('201920 DATA'!N197="*",$D197&gt;=400),"*",IF($D197&gt;=400,ROUND('201920 DATA'!N197/$D197,2),"")))</f>
        <v>0.21</v>
      </c>
      <c r="X197" s="312">
        <f>IF(OR($D197="*",$D197&lt;400),"",IF(AND('201920 DATA'!O197="*",$D197&gt;=400),"*",IF($D197&gt;=400,ROUND('201920 DATA'!O197/$D197,2),"")))</f>
        <v>0.26</v>
      </c>
      <c r="Y197" s="312">
        <f>IF(OR($D197="*",$D197&lt;400),"",IF(AND('201920 DATA'!P197="*",$D197&gt;=400),"*",IF($D197&gt;=400,ROUND('201920 DATA'!P197/$D197,2),"")))</f>
        <v>0.2</v>
      </c>
      <c r="Z197" s="312">
        <f>IF(OR($D197="*",$D197&lt;400),"",IF(AND('201920 DATA'!Q197="*",$D197&gt;=400),"*",IF($D197&gt;=400,ROUND('201920 DATA'!Q197/$D197,2),"")))</f>
        <v>0.17</v>
      </c>
      <c r="AA197" s="312">
        <f>IF(OR($D197="*",$D197&lt;400),"",IF(AND('201920 DATA'!R197="*",$D197&gt;=400),"*",IF($D197&gt;=400,ROUND('201920 DATA'!R197/$D197,2),"")))</f>
        <v>0.05</v>
      </c>
      <c r="AB197" s="312">
        <f>IF(OR($D197="*",$D197&lt;400),"",IF(AND('201920 DATA'!S197="*",$D197&gt;=400),"*",IF($D197&gt;=400,ROUND('201920 DATA'!S197/$D197,2),"")))</f>
        <v>0.04</v>
      </c>
      <c r="AC197" s="312">
        <f>IF(OR($D197="*",$D197&lt;400),"",IF(AND('201920 DATA'!T197="*",$D197&gt;=400),"*",IF($D197&gt;=400,ROUND('201920 DATA'!T197/$D197,2),"")))</f>
        <v>0.03</v>
      </c>
      <c r="AD197" s="289" t="str">
        <f>IF(OR($C197="*",$C197&lt;400),"",IF(AND('201920 DATA'!BC197="*",$C197&gt;=400),"*",IF($C197&gt;=400,ROUND('201920 DATA'!BC197/$C197,2),"")))</f>
        <v>*</v>
      </c>
      <c r="AE197" s="289">
        <f>IF(OR($C197="*",$C197&lt;400),"",IF(AND('201920 DATA'!BD197="*",$C197&gt;=400),"*",IF($C197&gt;=400,ROUND('201920 DATA'!BD197/$C197,2),"")))</f>
        <v>0.01</v>
      </c>
      <c r="AF197" s="289">
        <f>IF(OR($C197="*",$C197&lt;400),"",IF(AND('201920 DATA'!BE197="*",$C197&gt;=400),"*",IF($C197&gt;=400,ROUND('201920 DATA'!BE197/$C197,2),"")))</f>
        <v>0</v>
      </c>
      <c r="AG197" s="289">
        <f>IF(OR($C197="*",$C197&lt;400),"",IF(AND('201920 DATA'!BF197="*",$C197&gt;=400),"*",IF($C197&gt;=400,ROUND('201920 DATA'!BF197/$C197,2),"")))</f>
        <v>0</v>
      </c>
      <c r="AH197" s="289">
        <f>IF(OR($C197="*",$C197&lt;400),"",IF(AND('201920 DATA'!BG197="*",$C197&gt;=400),"*",IF($C197&gt;=400,ROUND('201920 DATA'!BG197/$C197,2),"")))</f>
        <v>0</v>
      </c>
      <c r="AI197" s="289">
        <f>IF(OR($C197="*",$C197&lt;400),"",IF(AND('201920 DATA'!BH197="*",$C197&gt;=400),"*",IF($C197&gt;=400,ROUND('201920 DATA'!BH197/$C197,2),"")))</f>
        <v>0.02</v>
      </c>
      <c r="AJ197" s="289">
        <f>IF(OR($C197="*",$C197&lt;400),"",IF(AND('201920 DATA'!BI197="*",$C197&gt;=400),"*",IF($C197&gt;=400,ROUND('201920 DATA'!BI197/$C197,2),"")))</f>
        <v>0.11</v>
      </c>
      <c r="AK197" s="289">
        <f>IF(OR($C197="*",$C197&lt;400),"",IF(AND('201920 DATA'!BJ197="*",$C197&gt;=400),"*",IF($C197&gt;=400,ROUND('201920 DATA'!BJ197/$C197,2),"")))</f>
        <v>0</v>
      </c>
      <c r="AL197" s="289" t="str">
        <f>IF(OR($C197="*",$C197&lt;400),"",IF(AND('201920 DATA'!BK197="*",$C197&gt;=400),"*",IF($C197&gt;=400,ROUND('201920 DATA'!BK197/$C197,2),"")))</f>
        <v>*</v>
      </c>
      <c r="AM197" s="289">
        <f>IF(OR($C197="*",$C197&lt;400),"",IF(AND('201920 DATA'!BL197="*",$C197&gt;=400),"*",IF($C197&gt;=400,ROUND('201920 DATA'!BL197/$C197,2),"")))</f>
        <v>0.01</v>
      </c>
      <c r="AN197" s="289">
        <f>IF(OR($C197="*",$C197&lt;400),"",IF(AND('201920 DATA'!BM197="*",$C197&gt;=400),"*",IF($C197&gt;=400,ROUND('201920 DATA'!BM197/$C197,2),"")))</f>
        <v>0.18</v>
      </c>
      <c r="AO197" s="289">
        <f>IF(OR($C197="*",$C197&lt;400),"",IF(AND('201920 DATA'!BN197="*",$C197&gt;=400),"*",IF($C197&gt;=400,ROUND('201920 DATA'!BN197/$C197,2),"")))</f>
        <v>0.01</v>
      </c>
      <c r="AP197" s="289">
        <f>IF(OR($C197="*",$C197&lt;400),"",IF(AND('201920 DATA'!BO197="*",$C197&gt;=400),"*",IF($C197&gt;=400,ROUND('201920 DATA'!BO197/$C197,2),"")))</f>
        <v>0.49</v>
      </c>
      <c r="AQ197" s="289">
        <f>IF(OR($C197="*",$C197&lt;400),"",IF(AND('201920 DATA'!BP197="*",$C197&gt;=400),"*",IF($C197&gt;=400,ROUND('201920 DATA'!BP197/$C197,2),"")))</f>
        <v>0.06</v>
      </c>
      <c r="AR197" s="289">
        <f>IF(OR($C197="*",$C197&lt;400),"",IF(AND('201920 DATA'!BQ197="*",$C197&gt;=400),"*",IF($C197&gt;=400,ROUND('201920 DATA'!BQ197/$C197,2),"")))</f>
        <v>0</v>
      </c>
      <c r="AS197" s="289">
        <f>IF(OR($C197="*",$C197&lt;400),"",IF(AND('201920 DATA'!BR197="*",$C197&gt;=400),"*",IF($C197&gt;=400,ROUND('201920 DATA'!BR197/$C197,2),"")))</f>
        <v>0</v>
      </c>
      <c r="AT197" s="289" t="str">
        <f>IF(OR($C197="*",$C197&lt;400),"",IF(AND('201920 DATA'!BS197="*",$C197&gt;=400),"*",IF($C197&gt;=400,ROUND('201920 DATA'!BS197/$C197,2),"")))</f>
        <v>*</v>
      </c>
      <c r="AU197" s="289">
        <f>IF(OR($C197="*",$C197&lt;400),"",IF(AND('201920 DATA'!BT197="*",$C197&gt;=400),"*",IF($C197&gt;=400,ROUND('201920 DATA'!BT197/$C197,2),"")))</f>
        <v>0.08</v>
      </c>
      <c r="AV197" s="289">
        <f>IF(OR($C197="*",$C197&lt;400),"",IF(AND('201920 DATA'!BU197="*",$C197&gt;=400),"*",IF($C197&gt;=400,ROUND('201920 DATA'!BU197/$C197,2),"")))</f>
        <v>0.01</v>
      </c>
      <c r="AW197" s="289">
        <f>IF(OR($C197="*",$C197&lt;400),"",IF(AND('201920 DATA'!BV197="*",$C197&gt;=400),"*",IF($C197&gt;=400,ROUND('201920 DATA'!BV197/$C197,2),"")))</f>
        <v>0</v>
      </c>
      <c r="AX197" s="289">
        <f>IF(OR($C197="*",$C197&lt;400),"",IF(AND('201920 DATA'!BW197="*",$C197&gt;=400),"*",IF($C197&gt;=400,ROUND('201920 DATA'!BW197/$C197,2),"")))</f>
        <v>0.02</v>
      </c>
      <c r="AZ197" s="365">
        <v>5175</v>
      </c>
    </row>
    <row r="198" spans="1:52" x14ac:dyDescent="0.2">
      <c r="A198" s="373" t="s">
        <v>47</v>
      </c>
      <c r="B198" s="287">
        <f>'201920 DATA'!B198</f>
        <v>14745</v>
      </c>
      <c r="C198" s="288">
        <f>'201920 DATA'!C198</f>
        <v>13640</v>
      </c>
      <c r="D198" s="293">
        <f>'201920 DATA'!FQ198</f>
        <v>13595</v>
      </c>
      <c r="F198" s="313">
        <f t="shared" ref="F198:F261" si="6">IF(OR($B198="*",$B198&lt;400),"",IF(AND(AZ198="*",$B198&gt;=400),"*",IF($B198&gt;=400,ROUND(1-(AZ198/$B198),2),"")))</f>
        <v>0.06</v>
      </c>
      <c r="G198" s="295">
        <f t="shared" si="5"/>
        <v>0.93</v>
      </c>
      <c r="H198" s="289">
        <f>IF(OR($C198="*",$C198&lt;400),"",IF(AND('201920 DATA'!F198="*",$C198&gt;=400),"*",IF($C198&gt;=400,ROUND('201920 DATA'!F198/$C198,2),"")))</f>
        <v>0</v>
      </c>
      <c r="I198" s="296">
        <f>IF(OR($B198="*",$B198&lt;400),"",IF(AND('201920 DATA'!Y198="*",$B198&gt;=400),"*",IF($B198&gt;=400,ROUND('201920 DATA'!Y198/$B198,2),"")))</f>
        <v>0</v>
      </c>
      <c r="J198" s="296">
        <f>IF(OR($B198="*",$B198&lt;400),"",IF(AND('201920 DATA'!Z198="*",$B198&gt;=400),"*",IF($B198&gt;=400,ROUND('201920 DATA'!Z198/$B198,2),"")))</f>
        <v>0.13</v>
      </c>
      <c r="K198" s="296">
        <f>IF(OR($B198="*",$B198&lt;400),"",IF(AND('201920 DATA'!AA198="*",$B198&gt;=400),"*",IF($B198&gt;=400,ROUND('201920 DATA'!AA198/$B198,2),"")))</f>
        <v>0.21</v>
      </c>
      <c r="L198" s="296">
        <f>IF(OR($B198="*",$B198&lt;400),"",IF(AND('201920 DATA'!AB198="*",$B198&gt;=400),"*",IF($B198&gt;=400,ROUND('201920 DATA'!AB198/$B198,2),"")))</f>
        <v>0.25</v>
      </c>
      <c r="M198" s="296">
        <f>IF(OR($B198="*",$B198&lt;400),"",IF(AND('201920 DATA'!AC198="*",$B198&gt;=400),"*",IF($B198&gt;=400,ROUND('201920 DATA'!AC198/$B198,2),"")))</f>
        <v>0.25</v>
      </c>
      <c r="N198" s="296">
        <f>IF(OR($B198="*",$B198&lt;400),"",IF(AND('201920 DATA'!AD198="*",$B198&gt;=400),"*",IF($B198&gt;=400,ROUND('201920 DATA'!AD198/$B198,2),"")))</f>
        <v>0.15</v>
      </c>
      <c r="O198" s="296">
        <f>IF(OR($B198="*",$B198&lt;400),"",IF(AND('201920 DATA'!AE198="*",$B198&gt;=400),"*",IF($B198&gt;=400,ROUND('201920 DATA'!AE198/$B198,2),"")))</f>
        <v>0.01</v>
      </c>
      <c r="P198" s="297"/>
      <c r="Q198" s="296">
        <f>IF(OR($B198="*",$B198&lt;400),"",IF(AND('201920 DATA'!FO198="*",$B198&gt;=400),"*",IF($B198&gt;=400,ROUND('201920 DATA'!FO198/$B198,2),"")))</f>
        <v>0.96</v>
      </c>
      <c r="R198" s="289">
        <f>IF(OR($C198="*",$C198&lt;400),"",IF(AND('201920 DATA'!F198="*",$C198&gt;=400),"*",IF($C198&gt;=400,ROUND('201920 DATA'!F198/$C198,2),"")))</f>
        <v>0</v>
      </c>
      <c r="S198" s="289" t="str">
        <f>IF(OR($C198="*",$C198&lt;400),"",IF(AND('201920 DATA'!G198="*",$C198&gt;=400),"*",IF($C198&gt;=400,ROUND('201920 DATA'!G198/$C198,2),"")))</f>
        <v>*</v>
      </c>
      <c r="T198" s="289">
        <f>IF(OR($C198="*",$C198&lt;400),"",IF(AND('201920 DATA'!H198="*",$C198&gt;=400),"*",IF($C198&gt;=400,ROUND('201920 DATA'!H198/$C198,2),"")))</f>
        <v>1</v>
      </c>
      <c r="U198" s="289">
        <f>IF(OR($C198="*",$C198&lt;400),"",IF(AND('201920 DATA'!FP198="*",$C198&gt;=400),"*",IF($C198&gt;=400,ROUND('201920 DATA'!FP198/$C198,2),"")))</f>
        <v>0</v>
      </c>
      <c r="V198" s="312">
        <f>IF(OR($D198="*",$D198&lt;400),"",IF(AND('201920 DATA'!M198="*",$D198&gt;=400),"*",IF($D198&gt;=400,ROUND('201920 DATA'!M198/$D198,2),"")))</f>
        <v>0</v>
      </c>
      <c r="W198" s="312">
        <f>IF(OR($D198="*",$D198&lt;400),"",IF(AND('201920 DATA'!N198="*",$D198&gt;=400),"*",IF($D198&gt;=400,ROUND('201920 DATA'!N198/$D198,2),"")))</f>
        <v>0.39</v>
      </c>
      <c r="X198" s="312">
        <f>IF(OR($D198="*",$D198&lt;400),"",IF(AND('201920 DATA'!O198="*",$D198&gt;=400),"*",IF($D198&gt;=400,ROUND('201920 DATA'!O198/$D198,2),"")))</f>
        <v>0.36</v>
      </c>
      <c r="Y198" s="312">
        <f>IF(OR($D198="*",$D198&lt;400),"",IF(AND('201920 DATA'!P198="*",$D198&gt;=400),"*",IF($D198&gt;=400,ROUND('201920 DATA'!P198/$D198,2),"")))</f>
        <v>0.15</v>
      </c>
      <c r="Z198" s="312">
        <f>IF(OR($D198="*",$D198&lt;400),"",IF(AND('201920 DATA'!Q198="*",$D198&gt;=400),"*",IF($D198&gt;=400,ROUND('201920 DATA'!Q198/$D198,2),"")))</f>
        <v>0.09</v>
      </c>
      <c r="AA198" s="312">
        <f>IF(OR($D198="*",$D198&lt;400),"",IF(AND('201920 DATA'!R198="*",$D198&gt;=400),"*",IF($D198&gt;=400,ROUND('201920 DATA'!R198/$D198,2),"")))</f>
        <v>0.01</v>
      </c>
      <c r="AB198" s="312">
        <f>IF(OR($D198="*",$D198&lt;400),"",IF(AND('201920 DATA'!S198="*",$D198&gt;=400),"*",IF($D198&gt;=400,ROUND('201920 DATA'!S198/$D198,2),"")))</f>
        <v>0</v>
      </c>
      <c r="AC198" s="312" t="str">
        <f>IF(OR($D198="*",$D198&lt;400),"",IF(AND('201920 DATA'!T198="*",$D198&gt;=400),"*",IF($D198&gt;=400,ROUND('201920 DATA'!T198/$D198,2),"")))</f>
        <v>*</v>
      </c>
      <c r="AD198" s="289">
        <f>IF(OR($C198="*",$C198&lt;400),"",IF(AND('201920 DATA'!BC198="*",$C198&gt;=400),"*",IF($C198&gt;=400,ROUND('201920 DATA'!BC198/$C198,2),"")))</f>
        <v>0</v>
      </c>
      <c r="AE198" s="289">
        <f>IF(OR($C198="*",$C198&lt;400),"",IF(AND('201920 DATA'!BD198="*",$C198&gt;=400),"*",IF($C198&gt;=400,ROUND('201920 DATA'!BD198/$C198,2),"")))</f>
        <v>0.03</v>
      </c>
      <c r="AF198" s="289">
        <f>IF(OR($C198="*",$C198&lt;400),"",IF(AND('201920 DATA'!BE198="*",$C198&gt;=400),"*",IF($C198&gt;=400,ROUND('201920 DATA'!BE198/$C198,2),"")))</f>
        <v>0</v>
      </c>
      <c r="AG198" s="289" t="str">
        <f>IF(OR($C198="*",$C198&lt;400),"",IF(AND('201920 DATA'!BF198="*",$C198&gt;=400),"*",IF($C198&gt;=400,ROUND('201920 DATA'!BF198/$C198,2),"")))</f>
        <v>*</v>
      </c>
      <c r="AH198" s="289">
        <f>IF(OR($C198="*",$C198&lt;400),"",IF(AND('201920 DATA'!BG198="*",$C198&gt;=400),"*",IF($C198&gt;=400,ROUND('201920 DATA'!BG198/$C198,2),"")))</f>
        <v>0</v>
      </c>
      <c r="AI198" s="289">
        <f>IF(OR($C198="*",$C198&lt;400),"",IF(AND('201920 DATA'!BH198="*",$C198&gt;=400),"*",IF($C198&gt;=400,ROUND('201920 DATA'!BH198/$C198,2),"")))</f>
        <v>0.01</v>
      </c>
      <c r="AJ198" s="289">
        <f>IF(OR($C198="*",$C198&lt;400),"",IF(AND('201920 DATA'!BI198="*",$C198&gt;=400),"*",IF($C198&gt;=400,ROUND('201920 DATA'!BI198/$C198,2),"")))</f>
        <v>0.1</v>
      </c>
      <c r="AK198" s="289">
        <f>IF(OR($C198="*",$C198&lt;400),"",IF(AND('201920 DATA'!BJ198="*",$C198&gt;=400),"*",IF($C198&gt;=400,ROUND('201920 DATA'!BJ198/$C198,2),"")))</f>
        <v>0.01</v>
      </c>
      <c r="AL198" s="289" t="str">
        <f>IF(OR($C198="*",$C198&lt;400),"",IF(AND('201920 DATA'!BK198="*",$C198&gt;=400),"*",IF($C198&gt;=400,ROUND('201920 DATA'!BK198/$C198,2),"")))</f>
        <v>*</v>
      </c>
      <c r="AM198" s="289">
        <f>IF(OR($C198="*",$C198&lt;400),"",IF(AND('201920 DATA'!BL198="*",$C198&gt;=400),"*",IF($C198&gt;=400,ROUND('201920 DATA'!BL198/$C198,2),"")))</f>
        <v>0.03</v>
      </c>
      <c r="AN198" s="289">
        <f>IF(OR($C198="*",$C198&lt;400),"",IF(AND('201920 DATA'!BM198="*",$C198&gt;=400),"*",IF($C198&gt;=400,ROUND('201920 DATA'!BM198/$C198,2),"")))</f>
        <v>0.47</v>
      </c>
      <c r="AO198" s="289">
        <f>IF(OR($C198="*",$C198&lt;400),"",IF(AND('201920 DATA'!BN198="*",$C198&gt;=400),"*",IF($C198&gt;=400,ROUND('201920 DATA'!BN198/$C198,2),"")))</f>
        <v>0.02</v>
      </c>
      <c r="AP198" s="289">
        <f>IF(OR($C198="*",$C198&lt;400),"",IF(AND('201920 DATA'!BO198="*",$C198&gt;=400),"*",IF($C198&gt;=400,ROUND('201920 DATA'!BO198/$C198,2),"")))</f>
        <v>0.15</v>
      </c>
      <c r="AQ198" s="289">
        <f>IF(OR($C198="*",$C198&lt;400),"",IF(AND('201920 DATA'!BP198="*",$C198&gt;=400),"*",IF($C198&gt;=400,ROUND('201920 DATA'!BP198/$C198,2),"")))</f>
        <v>0.08</v>
      </c>
      <c r="AR198" s="289">
        <f>IF(OR($C198="*",$C198&lt;400),"",IF(AND('201920 DATA'!BQ198="*",$C198&gt;=400),"*",IF($C198&gt;=400,ROUND('201920 DATA'!BQ198/$C198,2),"")))</f>
        <v>0</v>
      </c>
      <c r="AS198" s="289">
        <f>IF(OR($C198="*",$C198&lt;400),"",IF(AND('201920 DATA'!BR198="*",$C198&gt;=400),"*",IF($C198&gt;=400,ROUND('201920 DATA'!BR198/$C198,2),"")))</f>
        <v>0</v>
      </c>
      <c r="AT198" s="289">
        <f>IF(OR($C198="*",$C198&lt;400),"",IF(AND('201920 DATA'!BS198="*",$C198&gt;=400),"*",IF($C198&gt;=400,ROUND('201920 DATA'!BS198/$C198,2),"")))</f>
        <v>0</v>
      </c>
      <c r="AU198" s="289">
        <f>IF(OR($C198="*",$C198&lt;400),"",IF(AND('201920 DATA'!BT198="*",$C198&gt;=400),"*",IF($C198&gt;=400,ROUND('201920 DATA'!BT198/$C198,2),"")))</f>
        <v>7.0000000000000007E-2</v>
      </c>
      <c r="AV198" s="289">
        <f>IF(OR($C198="*",$C198&lt;400),"",IF(AND('201920 DATA'!BU198="*",$C198&gt;=400),"*",IF($C198&gt;=400,ROUND('201920 DATA'!BU198/$C198,2),"")))</f>
        <v>0.01</v>
      </c>
      <c r="AW198" s="289">
        <f>IF(OR($C198="*",$C198&lt;400),"",IF(AND('201920 DATA'!BV198="*",$C198&gt;=400),"*",IF($C198&gt;=400,ROUND('201920 DATA'!BV198/$C198,2),"")))</f>
        <v>0</v>
      </c>
      <c r="AX198" s="289">
        <f>IF(OR($C198="*",$C198&lt;400),"",IF(AND('201920 DATA'!BW198="*",$C198&gt;=400),"*",IF($C198&gt;=400,ROUND('201920 DATA'!BW198/$C198,2),"")))</f>
        <v>0.01</v>
      </c>
      <c r="AZ198" s="365">
        <v>13895</v>
      </c>
    </row>
    <row r="199" spans="1:52" x14ac:dyDescent="0.2">
      <c r="A199" s="373" t="s">
        <v>543</v>
      </c>
      <c r="B199" s="287">
        <f>'201920 DATA'!B199</f>
        <v>2160</v>
      </c>
      <c r="C199" s="288">
        <f>'201920 DATA'!C199</f>
        <v>2020</v>
      </c>
      <c r="D199" s="293">
        <f>'201920 DATA'!FQ199</f>
        <v>2020</v>
      </c>
      <c r="F199" s="313">
        <f t="shared" si="6"/>
        <v>-0.46</v>
      </c>
      <c r="G199" s="295">
        <f t="shared" ref="G199:G262" si="7">IF(OR($B199="*",$B199&lt;400),"",IF(AND($C199="*",$B199&gt;=400),"*",IF($B199&gt;=400,ROUND($C199/$B199,2),"")))</f>
        <v>0.94</v>
      </c>
      <c r="H199" s="289">
        <f>IF(OR($C199="*",$C199&lt;400),"",IF(AND('201920 DATA'!F199="*",$C199&gt;=400),"*",IF($C199&gt;=400,ROUND('201920 DATA'!F199/$C199,2),"")))</f>
        <v>0</v>
      </c>
      <c r="I199" s="296">
        <f>IF(OR($B199="*",$B199&lt;400),"",IF(AND('201920 DATA'!Y199="*",$B199&gt;=400),"*",IF($B199&gt;=400,ROUND('201920 DATA'!Y199/$B199,2),"")))</f>
        <v>0</v>
      </c>
      <c r="J199" s="296">
        <f>IF(OR($B199="*",$B199&lt;400),"",IF(AND('201920 DATA'!Z199="*",$B199&gt;=400),"*",IF($B199&gt;=400,ROUND('201920 DATA'!Z199/$B199,2),"")))</f>
        <v>0.01</v>
      </c>
      <c r="K199" s="296">
        <f>IF(OR($B199="*",$B199&lt;400),"",IF(AND('201920 DATA'!AA199="*",$B199&gt;=400),"*",IF($B199&gt;=400,ROUND('201920 DATA'!AA199/$B199,2),"")))</f>
        <v>0.05</v>
      </c>
      <c r="L199" s="296">
        <f>IF(OR($B199="*",$B199&lt;400),"",IF(AND('201920 DATA'!AB199="*",$B199&gt;=400),"*",IF($B199&gt;=400,ROUND('201920 DATA'!AB199/$B199,2),"")))</f>
        <v>0.21</v>
      </c>
      <c r="M199" s="296">
        <f>IF(OR($B199="*",$B199&lt;400),"",IF(AND('201920 DATA'!AC199="*",$B199&gt;=400),"*",IF($B199&gt;=400,ROUND('201920 DATA'!AC199/$B199,2),"")))</f>
        <v>0.5</v>
      </c>
      <c r="N199" s="296">
        <f>IF(OR($B199="*",$B199&lt;400),"",IF(AND('201920 DATA'!AD199="*",$B199&gt;=400),"*",IF($B199&gt;=400,ROUND('201920 DATA'!AD199/$B199,2),"")))</f>
        <v>0.23</v>
      </c>
      <c r="O199" s="296" t="str">
        <f>IF(OR($B199="*",$B199&lt;400),"",IF(AND('201920 DATA'!AE199="*",$B199&gt;=400),"*",IF($B199&gt;=400,ROUND('201920 DATA'!AE199/$B199,2),"")))</f>
        <v>*</v>
      </c>
      <c r="P199" s="297"/>
      <c r="Q199" s="296">
        <f>IF(OR($B199="*",$B199&lt;400),"",IF(AND('201920 DATA'!FO199="*",$B199&gt;=400),"*",IF($B199&gt;=400,ROUND('201920 DATA'!FO199/$B199,2),"")))</f>
        <v>0.96</v>
      </c>
      <c r="R199" s="289">
        <f>IF(OR($C199="*",$C199&lt;400),"",IF(AND('201920 DATA'!F199="*",$C199&gt;=400),"*",IF($C199&gt;=400,ROUND('201920 DATA'!F199/$C199,2),"")))</f>
        <v>0</v>
      </c>
      <c r="S199" s="289">
        <f>IF(OR($C199="*",$C199&lt;400),"",IF(AND('201920 DATA'!G199="*",$C199&gt;=400),"*",IF($C199&gt;=400,ROUND('201920 DATA'!G199/$C199,2),"")))</f>
        <v>0</v>
      </c>
      <c r="T199" s="289">
        <f>IF(OR($C199="*",$C199&lt;400),"",IF(AND('201920 DATA'!H199="*",$C199&gt;=400),"*",IF($C199&gt;=400,ROUND('201920 DATA'!H199/$C199,2),"")))</f>
        <v>1</v>
      </c>
      <c r="U199" s="289">
        <f>IF(OR($C199="*",$C199&lt;400),"",IF(AND('201920 DATA'!FP199="*",$C199&gt;=400),"*",IF($C199&gt;=400,ROUND('201920 DATA'!FP199/$C199,2),"")))</f>
        <v>0</v>
      </c>
      <c r="V199" s="312">
        <f>IF(OR($D199="*",$D199&lt;400),"",IF(AND('201920 DATA'!M199="*",$D199&gt;=400),"*",IF($D199&gt;=400,ROUND('201920 DATA'!M199/$D199,2),"")))</f>
        <v>0.02</v>
      </c>
      <c r="W199" s="312">
        <f>IF(OR($D199="*",$D199&lt;400),"",IF(AND('201920 DATA'!N199="*",$D199&gt;=400),"*",IF($D199&gt;=400,ROUND('201920 DATA'!N199/$D199,2),"")))</f>
        <v>0.41</v>
      </c>
      <c r="X199" s="312">
        <f>IF(OR($D199="*",$D199&lt;400),"",IF(AND('201920 DATA'!O199="*",$D199&gt;=400),"*",IF($D199&gt;=400,ROUND('201920 DATA'!O199/$D199,2),"")))</f>
        <v>0.48</v>
      </c>
      <c r="Y199" s="312">
        <f>IF(OR($D199="*",$D199&lt;400),"",IF(AND('201920 DATA'!P199="*",$D199&gt;=400),"*",IF($D199&gt;=400,ROUND('201920 DATA'!P199/$D199,2),"")))</f>
        <v>0.08</v>
      </c>
      <c r="Z199" s="312">
        <f>IF(OR($D199="*",$D199&lt;400),"",IF(AND('201920 DATA'!Q199="*",$D199&gt;=400),"*",IF($D199&gt;=400,ROUND('201920 DATA'!Q199/$D199,2),"")))</f>
        <v>0.03</v>
      </c>
      <c r="AA199" s="312" t="str">
        <f>IF(OR($D199="*",$D199&lt;400),"",IF(AND('201920 DATA'!R199="*",$D199&gt;=400),"*",IF($D199&gt;=400,ROUND('201920 DATA'!R199/$D199,2),"")))</f>
        <v>*</v>
      </c>
      <c r="AB199" s="312">
        <f>IF(OR($D199="*",$D199&lt;400),"",IF(AND('201920 DATA'!S199="*",$D199&gt;=400),"*",IF($D199&gt;=400,ROUND('201920 DATA'!S199/$D199,2),"")))</f>
        <v>0</v>
      </c>
      <c r="AC199" s="312">
        <f>IF(OR($D199="*",$D199&lt;400),"",IF(AND('201920 DATA'!T199="*",$D199&gt;=400),"*",IF($D199&gt;=400,ROUND('201920 DATA'!T199/$D199,2),"")))</f>
        <v>0</v>
      </c>
      <c r="AD199" s="289">
        <f>IF(OR($C199="*",$C199&lt;400),"",IF(AND('201920 DATA'!BC199="*",$C199&gt;=400),"*",IF($C199&gt;=400,ROUND('201920 DATA'!BC199/$C199,2),"")))</f>
        <v>0</v>
      </c>
      <c r="AE199" s="289" t="str">
        <f>IF(OR($C199="*",$C199&lt;400),"",IF(AND('201920 DATA'!BD199="*",$C199&gt;=400),"*",IF($C199&gt;=400,ROUND('201920 DATA'!BD199/$C199,2),"")))</f>
        <v>*</v>
      </c>
      <c r="AF199" s="289">
        <f>IF(OR($C199="*",$C199&lt;400),"",IF(AND('201920 DATA'!BE199="*",$C199&gt;=400),"*",IF($C199&gt;=400,ROUND('201920 DATA'!BE199/$C199,2),"")))</f>
        <v>0</v>
      </c>
      <c r="AG199" s="289">
        <f>IF(OR($C199="*",$C199&lt;400),"",IF(AND('201920 DATA'!BF199="*",$C199&gt;=400),"*",IF($C199&gt;=400,ROUND('201920 DATA'!BF199/$C199,2),"")))</f>
        <v>0</v>
      </c>
      <c r="AH199" s="289">
        <f>IF(OR($C199="*",$C199&lt;400),"",IF(AND('201920 DATA'!BG199="*",$C199&gt;=400),"*",IF($C199&gt;=400,ROUND('201920 DATA'!BG199/$C199,2),"")))</f>
        <v>0</v>
      </c>
      <c r="AI199" s="289">
        <f>IF(OR($C199="*",$C199&lt;400),"",IF(AND('201920 DATA'!BH199="*",$C199&gt;=400),"*",IF($C199&gt;=400,ROUND('201920 DATA'!BH199/$C199,2),"")))</f>
        <v>0.02</v>
      </c>
      <c r="AJ199" s="289">
        <f>IF(OR($C199="*",$C199&lt;400),"",IF(AND('201920 DATA'!BI199="*",$C199&gt;=400),"*",IF($C199&gt;=400,ROUND('201920 DATA'!BI199/$C199,2),"")))</f>
        <v>0</v>
      </c>
      <c r="AK199" s="289">
        <f>IF(OR($C199="*",$C199&lt;400),"",IF(AND('201920 DATA'!BJ199="*",$C199&gt;=400),"*",IF($C199&gt;=400,ROUND('201920 DATA'!BJ199/$C199,2),"")))</f>
        <v>0</v>
      </c>
      <c r="AL199" s="289">
        <f>IF(OR($C199="*",$C199&lt;400),"",IF(AND('201920 DATA'!BK199="*",$C199&gt;=400),"*",IF($C199&gt;=400,ROUND('201920 DATA'!BK199/$C199,2),"")))</f>
        <v>0</v>
      </c>
      <c r="AM199" s="289">
        <f>IF(OR($C199="*",$C199&lt;400),"",IF(AND('201920 DATA'!BL199="*",$C199&gt;=400),"*",IF($C199&gt;=400,ROUND('201920 DATA'!BL199/$C199,2),"")))</f>
        <v>0</v>
      </c>
      <c r="AN199" s="289">
        <f>IF(OR($C199="*",$C199&lt;400),"",IF(AND('201920 DATA'!BM199="*",$C199&gt;=400),"*",IF($C199&gt;=400,ROUND('201920 DATA'!BM199/$C199,2),"")))</f>
        <v>0</v>
      </c>
      <c r="AO199" s="289" t="str">
        <f>IF(OR($C199="*",$C199&lt;400),"",IF(AND('201920 DATA'!BN199="*",$C199&gt;=400),"*",IF($C199&gt;=400,ROUND('201920 DATA'!BN199/$C199,2),"")))</f>
        <v>*</v>
      </c>
      <c r="AP199" s="289">
        <f>IF(OR($C199="*",$C199&lt;400),"",IF(AND('201920 DATA'!BO199="*",$C199&gt;=400),"*",IF($C199&gt;=400,ROUND('201920 DATA'!BO199/$C199,2),"")))</f>
        <v>0.94</v>
      </c>
      <c r="AQ199" s="289">
        <f>IF(OR($C199="*",$C199&lt;400),"",IF(AND('201920 DATA'!BP199="*",$C199&gt;=400),"*",IF($C199&gt;=400,ROUND('201920 DATA'!BP199/$C199,2),"")))</f>
        <v>0</v>
      </c>
      <c r="AR199" s="289">
        <f>IF(OR($C199="*",$C199&lt;400),"",IF(AND('201920 DATA'!BQ199="*",$C199&gt;=400),"*",IF($C199&gt;=400,ROUND('201920 DATA'!BQ199/$C199,2),"")))</f>
        <v>0</v>
      </c>
      <c r="AS199" s="289">
        <f>IF(OR($C199="*",$C199&lt;400),"",IF(AND('201920 DATA'!BR199="*",$C199&gt;=400),"*",IF($C199&gt;=400,ROUND('201920 DATA'!BR199/$C199,2),"")))</f>
        <v>0</v>
      </c>
      <c r="AT199" s="289" t="str">
        <f>IF(OR($C199="*",$C199&lt;400),"",IF(AND('201920 DATA'!BS199="*",$C199&gt;=400),"*",IF($C199&gt;=400,ROUND('201920 DATA'!BS199/$C199,2),"")))</f>
        <v>*</v>
      </c>
      <c r="AU199" s="289">
        <f>IF(OR($C199="*",$C199&lt;400),"",IF(AND('201920 DATA'!BT199="*",$C199&gt;=400),"*",IF($C199&gt;=400,ROUND('201920 DATA'!BT199/$C199,2),"")))</f>
        <v>0</v>
      </c>
      <c r="AV199" s="289">
        <f>IF(OR($C199="*",$C199&lt;400),"",IF(AND('201920 DATA'!BU199="*",$C199&gt;=400),"*",IF($C199&gt;=400,ROUND('201920 DATA'!BU199/$C199,2),"")))</f>
        <v>0.03</v>
      </c>
      <c r="AW199" s="289">
        <f>IF(OR($C199="*",$C199&lt;400),"",IF(AND('201920 DATA'!BV199="*",$C199&gt;=400),"*",IF($C199&gt;=400,ROUND('201920 DATA'!BV199/$C199,2),"")))</f>
        <v>0</v>
      </c>
      <c r="AX199" s="289" t="str">
        <f>IF(OR($C199="*",$C199&lt;400),"",IF(AND('201920 DATA'!BW199="*",$C199&gt;=400),"*",IF($C199&gt;=400,ROUND('201920 DATA'!BW199/$C199,2),"")))</f>
        <v>*</v>
      </c>
      <c r="AZ199" s="365">
        <v>3160</v>
      </c>
    </row>
    <row r="200" spans="1:52" x14ac:dyDescent="0.2">
      <c r="A200" s="373" t="s">
        <v>48</v>
      </c>
      <c r="B200" s="287">
        <f>'201920 DATA'!B200</f>
        <v>9035</v>
      </c>
      <c r="C200" s="288">
        <f>'201920 DATA'!C200</f>
        <v>8450</v>
      </c>
      <c r="D200" s="293">
        <f>'201920 DATA'!FQ200</f>
        <v>8440</v>
      </c>
      <c r="F200" s="313">
        <f t="shared" si="6"/>
        <v>-0.06</v>
      </c>
      <c r="G200" s="295">
        <f t="shared" si="7"/>
        <v>0.94</v>
      </c>
      <c r="H200" s="289">
        <f>IF(OR($C200="*",$C200&lt;400),"",IF(AND('201920 DATA'!F200="*",$C200&gt;=400),"*",IF($C200&gt;=400,ROUND('201920 DATA'!F200/$C200,2),"")))</f>
        <v>0</v>
      </c>
      <c r="I200" s="296">
        <f>IF(OR($B200="*",$B200&lt;400),"",IF(AND('201920 DATA'!Y200="*",$B200&gt;=400),"*",IF($B200&gt;=400,ROUND('201920 DATA'!Y200/$B200,2),"")))</f>
        <v>0</v>
      </c>
      <c r="J200" s="296">
        <f>IF(OR($B200="*",$B200&lt;400),"",IF(AND('201920 DATA'!Z200="*",$B200&gt;=400),"*",IF($B200&gt;=400,ROUND('201920 DATA'!Z200/$B200,2),"")))</f>
        <v>0.09</v>
      </c>
      <c r="K200" s="296">
        <f>IF(OR($B200="*",$B200&lt;400),"",IF(AND('201920 DATA'!AA200="*",$B200&gt;=400),"*",IF($B200&gt;=400,ROUND('201920 DATA'!AA200/$B200,2),"")))</f>
        <v>0.25</v>
      </c>
      <c r="L200" s="296">
        <f>IF(OR($B200="*",$B200&lt;400),"",IF(AND('201920 DATA'!AB200="*",$B200&gt;=400),"*",IF($B200&gt;=400,ROUND('201920 DATA'!AB200/$B200,2),"")))</f>
        <v>0.28999999999999998</v>
      </c>
      <c r="M200" s="296">
        <f>IF(OR($B200="*",$B200&lt;400),"",IF(AND('201920 DATA'!AC200="*",$B200&gt;=400),"*",IF($B200&gt;=400,ROUND('201920 DATA'!AC200/$B200,2),"")))</f>
        <v>0.25</v>
      </c>
      <c r="N200" s="296">
        <f>IF(OR($B200="*",$B200&lt;400),"",IF(AND('201920 DATA'!AD200="*",$B200&gt;=400),"*",IF($B200&gt;=400,ROUND('201920 DATA'!AD200/$B200,2),"")))</f>
        <v>0.11</v>
      </c>
      <c r="O200" s="296">
        <f>IF(OR($B200="*",$B200&lt;400),"",IF(AND('201920 DATA'!AE200="*",$B200&gt;=400),"*",IF($B200&gt;=400,ROUND('201920 DATA'!AE200/$B200,2),"")))</f>
        <v>0</v>
      </c>
      <c r="P200" s="297"/>
      <c r="Q200" s="296">
        <f>IF(OR($B200="*",$B200&lt;400),"",IF(AND('201920 DATA'!FO200="*",$B200&gt;=400),"*",IF($B200&gt;=400,ROUND('201920 DATA'!FO200/$B200,2),"")))</f>
        <v>0.97</v>
      </c>
      <c r="R200" s="289">
        <f>IF(OR($C200="*",$C200&lt;400),"",IF(AND('201920 DATA'!F200="*",$C200&gt;=400),"*",IF($C200&gt;=400,ROUND('201920 DATA'!F200/$C200,2),"")))</f>
        <v>0</v>
      </c>
      <c r="S200" s="289">
        <f>IF(OR($C200="*",$C200&lt;400),"",IF(AND('201920 DATA'!G200="*",$C200&gt;=400),"*",IF($C200&gt;=400,ROUND('201920 DATA'!G200/$C200,2),"")))</f>
        <v>0</v>
      </c>
      <c r="T200" s="289">
        <f>IF(OR($C200="*",$C200&lt;400),"",IF(AND('201920 DATA'!H200="*",$C200&gt;=400),"*",IF($C200&gt;=400,ROUND('201920 DATA'!H200/$C200,2),"")))</f>
        <v>1</v>
      </c>
      <c r="U200" s="289">
        <f>IF(OR($C200="*",$C200&lt;400),"",IF(AND('201920 DATA'!FP200="*",$C200&gt;=400),"*",IF($C200&gt;=400,ROUND('201920 DATA'!FP200/$C200,2),"")))</f>
        <v>0</v>
      </c>
      <c r="V200" s="312">
        <f>IF(OR($D200="*",$D200&lt;400),"",IF(AND('201920 DATA'!M200="*",$D200&gt;=400),"*",IF($D200&gt;=400,ROUND('201920 DATA'!M200/$D200,2),"")))</f>
        <v>0</v>
      </c>
      <c r="W200" s="312">
        <f>IF(OR($D200="*",$D200&lt;400),"",IF(AND('201920 DATA'!N200="*",$D200&gt;=400),"*",IF($D200&gt;=400,ROUND('201920 DATA'!N200/$D200,2),"")))</f>
        <v>0.75</v>
      </c>
      <c r="X200" s="312">
        <f>IF(OR($D200="*",$D200&lt;400),"",IF(AND('201920 DATA'!O200="*",$D200&gt;=400),"*",IF($D200&gt;=400,ROUND('201920 DATA'!O200/$D200,2),"")))</f>
        <v>0.18</v>
      </c>
      <c r="Y200" s="312">
        <f>IF(OR($D200="*",$D200&lt;400),"",IF(AND('201920 DATA'!P200="*",$D200&gt;=400),"*",IF($D200&gt;=400,ROUND('201920 DATA'!P200/$D200,2),"")))</f>
        <v>0.05</v>
      </c>
      <c r="Z200" s="312">
        <f>IF(OR($D200="*",$D200&lt;400),"",IF(AND('201920 DATA'!Q200="*",$D200&gt;=400),"*",IF($D200&gt;=400,ROUND('201920 DATA'!Q200/$D200,2),"")))</f>
        <v>0.02</v>
      </c>
      <c r="AA200" s="312" t="str">
        <f>IF(OR($D200="*",$D200&lt;400),"",IF(AND('201920 DATA'!R200="*",$D200&gt;=400),"*",IF($D200&gt;=400,ROUND('201920 DATA'!R200/$D200,2),"")))</f>
        <v>*</v>
      </c>
      <c r="AB200" s="312" t="str">
        <f>IF(OR($D200="*",$D200&lt;400),"",IF(AND('201920 DATA'!S200="*",$D200&gt;=400),"*",IF($D200&gt;=400,ROUND('201920 DATA'!S200/$D200,2),"")))</f>
        <v>*</v>
      </c>
      <c r="AC200" s="312">
        <f>IF(OR($D200="*",$D200&lt;400),"",IF(AND('201920 DATA'!T200="*",$D200&gt;=400),"*",IF($D200&gt;=400,ROUND('201920 DATA'!T200/$D200,2),"")))</f>
        <v>0</v>
      </c>
      <c r="AD200" s="289">
        <f>IF(OR($C200="*",$C200&lt;400),"",IF(AND('201920 DATA'!BC200="*",$C200&gt;=400),"*",IF($C200&gt;=400,ROUND('201920 DATA'!BC200/$C200,2),"")))</f>
        <v>0.02</v>
      </c>
      <c r="AE200" s="289">
        <f>IF(OR($C200="*",$C200&lt;400),"",IF(AND('201920 DATA'!BD200="*",$C200&gt;=400),"*",IF($C200&gt;=400,ROUND('201920 DATA'!BD200/$C200,2),"")))</f>
        <v>0.04</v>
      </c>
      <c r="AF200" s="289">
        <f>IF(OR($C200="*",$C200&lt;400),"",IF(AND('201920 DATA'!BE200="*",$C200&gt;=400),"*",IF($C200&gt;=400,ROUND('201920 DATA'!BE200/$C200,2),"")))</f>
        <v>0.01</v>
      </c>
      <c r="AG200" s="289" t="str">
        <f>IF(OR($C200="*",$C200&lt;400),"",IF(AND('201920 DATA'!BF200="*",$C200&gt;=400),"*",IF($C200&gt;=400,ROUND('201920 DATA'!BF200/$C200,2),"")))</f>
        <v>*</v>
      </c>
      <c r="AH200" s="289">
        <f>IF(OR($C200="*",$C200&lt;400),"",IF(AND('201920 DATA'!BG200="*",$C200&gt;=400),"*",IF($C200&gt;=400,ROUND('201920 DATA'!BG200/$C200,2),"")))</f>
        <v>0</v>
      </c>
      <c r="AI200" s="289">
        <f>IF(OR($C200="*",$C200&lt;400),"",IF(AND('201920 DATA'!BH200="*",$C200&gt;=400),"*",IF($C200&gt;=400,ROUND('201920 DATA'!BH200/$C200,2),"")))</f>
        <v>0.02</v>
      </c>
      <c r="AJ200" s="289">
        <f>IF(OR($C200="*",$C200&lt;400),"",IF(AND('201920 DATA'!BI200="*",$C200&gt;=400),"*",IF($C200&gt;=400,ROUND('201920 DATA'!BI200/$C200,2),"")))</f>
        <v>0.1</v>
      </c>
      <c r="AK200" s="289">
        <f>IF(OR($C200="*",$C200&lt;400),"",IF(AND('201920 DATA'!BJ200="*",$C200&gt;=400),"*",IF($C200&gt;=400,ROUND('201920 DATA'!BJ200/$C200,2),"")))</f>
        <v>0</v>
      </c>
      <c r="AL200" s="289" t="str">
        <f>IF(OR($C200="*",$C200&lt;400),"",IF(AND('201920 DATA'!BK200="*",$C200&gt;=400),"*",IF($C200&gt;=400,ROUND('201920 DATA'!BK200/$C200,2),"")))</f>
        <v>*</v>
      </c>
      <c r="AM200" s="289">
        <f>IF(OR($C200="*",$C200&lt;400),"",IF(AND('201920 DATA'!BL200="*",$C200&gt;=400),"*",IF($C200&gt;=400,ROUND('201920 DATA'!BL200/$C200,2),"")))</f>
        <v>0</v>
      </c>
      <c r="AN200" s="289">
        <f>IF(OR($C200="*",$C200&lt;400),"",IF(AND('201920 DATA'!BM200="*",$C200&gt;=400),"*",IF($C200&gt;=400,ROUND('201920 DATA'!BM200/$C200,2),"")))</f>
        <v>0.4</v>
      </c>
      <c r="AO200" s="289">
        <f>IF(OR($C200="*",$C200&lt;400),"",IF(AND('201920 DATA'!BN200="*",$C200&gt;=400),"*",IF($C200&gt;=400,ROUND('201920 DATA'!BN200/$C200,2),"")))</f>
        <v>0.04</v>
      </c>
      <c r="AP200" s="289">
        <f>IF(OR($C200="*",$C200&lt;400),"",IF(AND('201920 DATA'!BO200="*",$C200&gt;=400),"*",IF($C200&gt;=400,ROUND('201920 DATA'!BO200/$C200,2),"")))</f>
        <v>0.18</v>
      </c>
      <c r="AQ200" s="289">
        <f>IF(OR($C200="*",$C200&lt;400),"",IF(AND('201920 DATA'!BP200="*",$C200&gt;=400),"*",IF($C200&gt;=400,ROUND('201920 DATA'!BP200/$C200,2),"")))</f>
        <v>0.03</v>
      </c>
      <c r="AR200" s="289" t="str">
        <f>IF(OR($C200="*",$C200&lt;400),"",IF(AND('201920 DATA'!BQ200="*",$C200&gt;=400),"*",IF($C200&gt;=400,ROUND('201920 DATA'!BQ200/$C200,2),"")))</f>
        <v>*</v>
      </c>
      <c r="AS200" s="289">
        <f>IF(OR($C200="*",$C200&lt;400),"",IF(AND('201920 DATA'!BR200="*",$C200&gt;=400),"*",IF($C200&gt;=400,ROUND('201920 DATA'!BR200/$C200,2),"")))</f>
        <v>0</v>
      </c>
      <c r="AT200" s="289" t="str">
        <f>IF(OR($C200="*",$C200&lt;400),"",IF(AND('201920 DATA'!BS200="*",$C200&gt;=400),"*",IF($C200&gt;=400,ROUND('201920 DATA'!BS200/$C200,2),"")))</f>
        <v>*</v>
      </c>
      <c r="AU200" s="289">
        <f>IF(OR($C200="*",$C200&lt;400),"",IF(AND('201920 DATA'!BT200="*",$C200&gt;=400),"*",IF($C200&gt;=400,ROUND('201920 DATA'!BT200/$C200,2),"")))</f>
        <v>0.14000000000000001</v>
      </c>
      <c r="AV200" s="289" t="str">
        <f>IF(OR($C200="*",$C200&lt;400),"",IF(AND('201920 DATA'!BU200="*",$C200&gt;=400),"*",IF($C200&gt;=400,ROUND('201920 DATA'!BU200/$C200,2),"")))</f>
        <v>*</v>
      </c>
      <c r="AW200" s="289">
        <f>IF(OR($C200="*",$C200&lt;400),"",IF(AND('201920 DATA'!BV200="*",$C200&gt;=400),"*",IF($C200&gt;=400,ROUND('201920 DATA'!BV200/$C200,2),"")))</f>
        <v>0</v>
      </c>
      <c r="AX200" s="289">
        <f>IF(OR($C200="*",$C200&lt;400),"",IF(AND('201920 DATA'!BW200="*",$C200&gt;=400),"*",IF($C200&gt;=400,ROUND('201920 DATA'!BW200/$C200,2),"")))</f>
        <v>0.03</v>
      </c>
      <c r="AZ200" s="365">
        <v>9615</v>
      </c>
    </row>
    <row r="201" spans="1:52" x14ac:dyDescent="0.2">
      <c r="A201" s="373" t="s">
        <v>563</v>
      </c>
      <c r="B201" s="287">
        <f>'201920 DATA'!B201</f>
        <v>6260</v>
      </c>
      <c r="C201" s="288">
        <f>'201920 DATA'!C201</f>
        <v>4890</v>
      </c>
      <c r="D201" s="293">
        <f>'201920 DATA'!FQ201</f>
        <v>4880</v>
      </c>
      <c r="F201" s="313">
        <f t="shared" si="6"/>
        <v>0.12</v>
      </c>
      <c r="G201" s="295">
        <f t="shared" si="7"/>
        <v>0.78</v>
      </c>
      <c r="H201" s="289">
        <f>IF(OR($C201="*",$C201&lt;400),"",IF(AND('201920 DATA'!F201="*",$C201&gt;=400),"*",IF($C201&gt;=400,ROUND('201920 DATA'!F201/$C201,2),"")))</f>
        <v>0</v>
      </c>
      <c r="I201" s="296">
        <f>IF(OR($B201="*",$B201&lt;400),"",IF(AND('201920 DATA'!Y201="*",$B201&gt;=400),"*",IF($B201&gt;=400,ROUND('201920 DATA'!Y201/$B201,2),"")))</f>
        <v>0</v>
      </c>
      <c r="J201" s="296">
        <f>IF(OR($B201="*",$B201&lt;400),"",IF(AND('201920 DATA'!Z201="*",$B201&gt;=400),"*",IF($B201&gt;=400,ROUND('201920 DATA'!Z201/$B201,2),"")))</f>
        <v>0.06</v>
      </c>
      <c r="K201" s="296">
        <f>IF(OR($B201="*",$B201&lt;400),"",IF(AND('201920 DATA'!AA201="*",$B201&gt;=400),"*",IF($B201&gt;=400,ROUND('201920 DATA'!AA201/$B201,2),"")))</f>
        <v>0.12</v>
      </c>
      <c r="L201" s="296">
        <f>IF(OR($B201="*",$B201&lt;400),"",IF(AND('201920 DATA'!AB201="*",$B201&gt;=400),"*",IF($B201&gt;=400,ROUND('201920 DATA'!AB201/$B201,2),"")))</f>
        <v>0.17</v>
      </c>
      <c r="M201" s="296">
        <f>IF(OR($B201="*",$B201&lt;400),"",IF(AND('201920 DATA'!AC201="*",$B201&gt;=400),"*",IF($B201&gt;=400,ROUND('201920 DATA'!AC201/$B201,2),"")))</f>
        <v>0.31</v>
      </c>
      <c r="N201" s="296">
        <f>IF(OR($B201="*",$B201&lt;400),"",IF(AND('201920 DATA'!AD201="*",$B201&gt;=400),"*",IF($B201&gt;=400,ROUND('201920 DATA'!AD201/$B201,2),"")))</f>
        <v>0.33</v>
      </c>
      <c r="O201" s="296">
        <f>IF(OR($B201="*",$B201&lt;400),"",IF(AND('201920 DATA'!AE201="*",$B201&gt;=400),"*",IF($B201&gt;=400,ROUND('201920 DATA'!AE201/$B201,2),"")))</f>
        <v>0.02</v>
      </c>
      <c r="P201" s="297"/>
      <c r="Q201" s="296">
        <f>IF(OR($B201="*",$B201&lt;400),"",IF(AND('201920 DATA'!FO201="*",$B201&gt;=400),"*",IF($B201&gt;=400,ROUND('201920 DATA'!FO201/$B201,2),"")))</f>
        <v>0.95</v>
      </c>
      <c r="R201" s="289">
        <f>IF(OR($C201="*",$C201&lt;400),"",IF(AND('201920 DATA'!F201="*",$C201&gt;=400),"*",IF($C201&gt;=400,ROUND('201920 DATA'!F201/$C201,2),"")))</f>
        <v>0</v>
      </c>
      <c r="S201" s="289">
        <f>IF(OR($C201="*",$C201&lt;400),"",IF(AND('201920 DATA'!G201="*",$C201&gt;=400),"*",IF($C201&gt;=400,ROUND('201920 DATA'!G201/$C201,2),"")))</f>
        <v>0</v>
      </c>
      <c r="T201" s="289">
        <f>IF(OR($C201="*",$C201&lt;400),"",IF(AND('201920 DATA'!H201="*",$C201&gt;=400),"*",IF($C201&gt;=400,ROUND('201920 DATA'!H201/$C201,2),"")))</f>
        <v>1</v>
      </c>
      <c r="U201" s="289">
        <f>IF(OR($C201="*",$C201&lt;400),"",IF(AND('201920 DATA'!FP201="*",$C201&gt;=400),"*",IF($C201&gt;=400,ROUND('201920 DATA'!FP201/$C201,2),"")))</f>
        <v>0</v>
      </c>
      <c r="V201" s="312">
        <f>IF(OR($D201="*",$D201&lt;400),"",IF(AND('201920 DATA'!M201="*",$D201&gt;=400),"*",IF($D201&gt;=400,ROUND('201920 DATA'!M201/$D201,2),"")))</f>
        <v>0.01</v>
      </c>
      <c r="W201" s="312">
        <f>IF(OR($D201="*",$D201&lt;400),"",IF(AND('201920 DATA'!N201="*",$D201&gt;=400),"*",IF($D201&gt;=400,ROUND('201920 DATA'!N201/$D201,2),"")))</f>
        <v>0.47</v>
      </c>
      <c r="X201" s="312">
        <f>IF(OR($D201="*",$D201&lt;400),"",IF(AND('201920 DATA'!O201="*",$D201&gt;=400),"*",IF($D201&gt;=400,ROUND('201920 DATA'!O201/$D201,2),"")))</f>
        <v>0.35</v>
      </c>
      <c r="Y201" s="312">
        <f>IF(OR($D201="*",$D201&lt;400),"",IF(AND('201920 DATA'!P201="*",$D201&gt;=400),"*",IF($D201&gt;=400,ROUND('201920 DATA'!P201/$D201,2),"")))</f>
        <v>0.15</v>
      </c>
      <c r="Z201" s="312">
        <f>IF(OR($D201="*",$D201&lt;400),"",IF(AND('201920 DATA'!Q201="*",$D201&gt;=400),"*",IF($D201&gt;=400,ROUND('201920 DATA'!Q201/$D201,2),"")))</f>
        <v>0.04</v>
      </c>
      <c r="AA201" s="312">
        <f>IF(OR($D201="*",$D201&lt;400),"",IF(AND('201920 DATA'!R201="*",$D201&gt;=400),"*",IF($D201&gt;=400,ROUND('201920 DATA'!R201/$D201,2),"")))</f>
        <v>0</v>
      </c>
      <c r="AB201" s="312">
        <f>IF(OR($D201="*",$D201&lt;400),"",IF(AND('201920 DATA'!S201="*",$D201&gt;=400),"*",IF($D201&gt;=400,ROUND('201920 DATA'!S201/$D201,2),"")))</f>
        <v>0</v>
      </c>
      <c r="AC201" s="312" t="str">
        <f>IF(OR($D201="*",$D201&lt;400),"",IF(AND('201920 DATA'!T201="*",$D201&gt;=400),"*",IF($D201&gt;=400,ROUND('201920 DATA'!T201/$D201,2),"")))</f>
        <v>*</v>
      </c>
      <c r="AD201" s="289">
        <f>IF(OR($C201="*",$C201&lt;400),"",IF(AND('201920 DATA'!BC201="*",$C201&gt;=400),"*",IF($C201&gt;=400,ROUND('201920 DATA'!BC201/$C201,2),"")))</f>
        <v>0.01</v>
      </c>
      <c r="AE201" s="289">
        <f>IF(OR($C201="*",$C201&lt;400),"",IF(AND('201920 DATA'!BD201="*",$C201&gt;=400),"*",IF($C201&gt;=400,ROUND('201920 DATA'!BD201/$C201,2),"")))</f>
        <v>0.04</v>
      </c>
      <c r="AF201" s="289">
        <f>IF(OR($C201="*",$C201&lt;400),"",IF(AND('201920 DATA'!BE201="*",$C201&gt;=400),"*",IF($C201&gt;=400,ROUND('201920 DATA'!BE201/$C201,2),"")))</f>
        <v>0</v>
      </c>
      <c r="AG201" s="289">
        <f>IF(OR($C201="*",$C201&lt;400),"",IF(AND('201920 DATA'!BF201="*",$C201&gt;=400),"*",IF($C201&gt;=400,ROUND('201920 DATA'!BF201/$C201,2),"")))</f>
        <v>0</v>
      </c>
      <c r="AH201" s="289">
        <f>IF(OR($C201="*",$C201&lt;400),"",IF(AND('201920 DATA'!BG201="*",$C201&gt;=400),"*",IF($C201&gt;=400,ROUND('201920 DATA'!BG201/$C201,2),"")))</f>
        <v>0</v>
      </c>
      <c r="AI201" s="289">
        <f>IF(OR($C201="*",$C201&lt;400),"",IF(AND('201920 DATA'!BH201="*",$C201&gt;=400),"*",IF($C201&gt;=400,ROUND('201920 DATA'!BH201/$C201,2),"")))</f>
        <v>0.01</v>
      </c>
      <c r="AJ201" s="289">
        <f>IF(OR($C201="*",$C201&lt;400),"",IF(AND('201920 DATA'!BI201="*",$C201&gt;=400),"*",IF($C201&gt;=400,ROUND('201920 DATA'!BI201/$C201,2),"")))</f>
        <v>0.43</v>
      </c>
      <c r="AK201" s="289">
        <f>IF(OR($C201="*",$C201&lt;400),"",IF(AND('201920 DATA'!BJ201="*",$C201&gt;=400),"*",IF($C201&gt;=400,ROUND('201920 DATA'!BJ201/$C201,2),"")))</f>
        <v>0</v>
      </c>
      <c r="AL201" s="289">
        <f>IF(OR($C201="*",$C201&lt;400),"",IF(AND('201920 DATA'!BK201="*",$C201&gt;=400),"*",IF($C201&gt;=400,ROUND('201920 DATA'!BK201/$C201,2),"")))</f>
        <v>0.01</v>
      </c>
      <c r="AM201" s="289" t="str">
        <f>IF(OR($C201="*",$C201&lt;400),"",IF(AND('201920 DATA'!BL201="*",$C201&gt;=400),"*",IF($C201&gt;=400,ROUND('201920 DATA'!BL201/$C201,2),"")))</f>
        <v>*</v>
      </c>
      <c r="AN201" s="289">
        <f>IF(OR($C201="*",$C201&lt;400),"",IF(AND('201920 DATA'!BM201="*",$C201&gt;=400),"*",IF($C201&gt;=400,ROUND('201920 DATA'!BM201/$C201,2),"")))</f>
        <v>0.34</v>
      </c>
      <c r="AO201" s="289">
        <f>IF(OR($C201="*",$C201&lt;400),"",IF(AND('201920 DATA'!BN201="*",$C201&gt;=400),"*",IF($C201&gt;=400,ROUND('201920 DATA'!BN201/$C201,2),"")))</f>
        <v>0.04</v>
      </c>
      <c r="AP201" s="289">
        <f>IF(OR($C201="*",$C201&lt;400),"",IF(AND('201920 DATA'!BO201="*",$C201&gt;=400),"*",IF($C201&gt;=400,ROUND('201920 DATA'!BO201/$C201,2),"")))</f>
        <v>0.01</v>
      </c>
      <c r="AQ201" s="289">
        <f>IF(OR($C201="*",$C201&lt;400),"",IF(AND('201920 DATA'!BP201="*",$C201&gt;=400),"*",IF($C201&gt;=400,ROUND('201920 DATA'!BP201/$C201,2),"")))</f>
        <v>0</v>
      </c>
      <c r="AR201" s="289">
        <f>IF(OR($C201="*",$C201&lt;400),"",IF(AND('201920 DATA'!BQ201="*",$C201&gt;=400),"*",IF($C201&gt;=400,ROUND('201920 DATA'!BQ201/$C201,2),"")))</f>
        <v>0</v>
      </c>
      <c r="AS201" s="289">
        <f>IF(OR($C201="*",$C201&lt;400),"",IF(AND('201920 DATA'!BR201="*",$C201&gt;=400),"*",IF($C201&gt;=400,ROUND('201920 DATA'!BR201/$C201,2),"")))</f>
        <v>0</v>
      </c>
      <c r="AT201" s="289" t="str">
        <f>IF(OR($C201="*",$C201&lt;400),"",IF(AND('201920 DATA'!BS201="*",$C201&gt;=400),"*",IF($C201&gt;=400,ROUND('201920 DATA'!BS201/$C201,2),"")))</f>
        <v>*</v>
      </c>
      <c r="AU201" s="289">
        <f>IF(OR($C201="*",$C201&lt;400),"",IF(AND('201920 DATA'!BT201="*",$C201&gt;=400),"*",IF($C201&gt;=400,ROUND('201920 DATA'!BT201/$C201,2),"")))</f>
        <v>0.09</v>
      </c>
      <c r="AV201" s="289" t="str">
        <f>IF(OR($C201="*",$C201&lt;400),"",IF(AND('201920 DATA'!BU201="*",$C201&gt;=400),"*",IF($C201&gt;=400,ROUND('201920 DATA'!BU201/$C201,2),"")))</f>
        <v>*</v>
      </c>
      <c r="AW201" s="289">
        <f>IF(OR($C201="*",$C201&lt;400),"",IF(AND('201920 DATA'!BV201="*",$C201&gt;=400),"*",IF($C201&gt;=400,ROUND('201920 DATA'!BV201/$C201,2),"")))</f>
        <v>0</v>
      </c>
      <c r="AX201" s="289">
        <f>IF(OR($C201="*",$C201&lt;400),"",IF(AND('201920 DATA'!BW201="*",$C201&gt;=400),"*",IF($C201&gt;=400,ROUND('201920 DATA'!BW201/$C201,2),"")))</f>
        <v>0.01</v>
      </c>
      <c r="AZ201" s="365">
        <v>5480</v>
      </c>
    </row>
    <row r="202" spans="1:52" x14ac:dyDescent="0.2">
      <c r="A202" s="373" t="s">
        <v>559</v>
      </c>
      <c r="B202" s="287">
        <f>'201920 DATA'!B202</f>
        <v>11035</v>
      </c>
      <c r="C202" s="288">
        <f>'201920 DATA'!C202</f>
        <v>9150</v>
      </c>
      <c r="D202" s="293">
        <f>'201920 DATA'!FQ202</f>
        <v>9135</v>
      </c>
      <c r="F202" s="313">
        <f t="shared" si="6"/>
        <v>0.16</v>
      </c>
      <c r="G202" s="295">
        <f t="shared" si="7"/>
        <v>0.83</v>
      </c>
      <c r="H202" s="289">
        <f>IF(OR($C202="*",$C202&lt;400),"",IF(AND('201920 DATA'!F202="*",$C202&gt;=400),"*",IF($C202&gt;=400,ROUND('201920 DATA'!F202/$C202,2),"")))</f>
        <v>0</v>
      </c>
      <c r="I202" s="296">
        <f>IF(OR($B202="*",$B202&lt;400),"",IF(AND('201920 DATA'!Y202="*",$B202&gt;=400),"*",IF($B202&gt;=400,ROUND('201920 DATA'!Y202/$B202,2),"")))</f>
        <v>0</v>
      </c>
      <c r="J202" s="296">
        <f>IF(OR($B202="*",$B202&lt;400),"",IF(AND('201920 DATA'!Z202="*",$B202&gt;=400),"*",IF($B202&gt;=400,ROUND('201920 DATA'!Z202/$B202,2),"")))</f>
        <v>0.06</v>
      </c>
      <c r="K202" s="296">
        <f>IF(OR($B202="*",$B202&lt;400),"",IF(AND('201920 DATA'!AA202="*",$B202&gt;=400),"*",IF($B202&gt;=400,ROUND('201920 DATA'!AA202/$B202,2),"")))</f>
        <v>0.16</v>
      </c>
      <c r="L202" s="296">
        <f>IF(OR($B202="*",$B202&lt;400),"",IF(AND('201920 DATA'!AB202="*",$B202&gt;=400),"*",IF($B202&gt;=400,ROUND('201920 DATA'!AB202/$B202,2),"")))</f>
        <v>0.23</v>
      </c>
      <c r="M202" s="296">
        <f>IF(OR($B202="*",$B202&lt;400),"",IF(AND('201920 DATA'!AC202="*",$B202&gt;=400),"*",IF($B202&gt;=400,ROUND('201920 DATA'!AC202/$B202,2),"")))</f>
        <v>0.3</v>
      </c>
      <c r="N202" s="296">
        <f>IF(OR($B202="*",$B202&lt;400),"",IF(AND('201920 DATA'!AD202="*",$B202&gt;=400),"*",IF($B202&gt;=400,ROUND('201920 DATA'!AD202/$B202,2),"")))</f>
        <v>0.24</v>
      </c>
      <c r="O202" s="296">
        <f>IF(OR($B202="*",$B202&lt;400),"",IF(AND('201920 DATA'!AE202="*",$B202&gt;=400),"*",IF($B202&gt;=400,ROUND('201920 DATA'!AE202/$B202,2),"")))</f>
        <v>0.01</v>
      </c>
      <c r="P202" s="297"/>
      <c r="Q202" s="296">
        <f>IF(OR($B202="*",$B202&lt;400),"",IF(AND('201920 DATA'!FO202="*",$B202&gt;=400),"*",IF($B202&gt;=400,ROUND('201920 DATA'!FO202/$B202,2),"")))</f>
        <v>0.98</v>
      </c>
      <c r="R202" s="289">
        <f>IF(OR($C202="*",$C202&lt;400),"",IF(AND('201920 DATA'!F202="*",$C202&gt;=400),"*",IF($C202&gt;=400,ROUND('201920 DATA'!F202/$C202,2),"")))</f>
        <v>0</v>
      </c>
      <c r="S202" s="289">
        <f>IF(OR($C202="*",$C202&lt;400),"",IF(AND('201920 DATA'!G202="*",$C202&gt;=400),"*",IF($C202&gt;=400,ROUND('201920 DATA'!G202/$C202,2),"")))</f>
        <v>0</v>
      </c>
      <c r="T202" s="289">
        <f>IF(OR($C202="*",$C202&lt;400),"",IF(AND('201920 DATA'!H202="*",$C202&gt;=400),"*",IF($C202&gt;=400,ROUND('201920 DATA'!H202/$C202,2),"")))</f>
        <v>1</v>
      </c>
      <c r="U202" s="289">
        <f>IF(OR($C202="*",$C202&lt;400),"",IF(AND('201920 DATA'!FP202="*",$C202&gt;=400),"*",IF($C202&gt;=400,ROUND('201920 DATA'!FP202/$C202,2),"")))</f>
        <v>0</v>
      </c>
      <c r="V202" s="312">
        <f>IF(OR($D202="*",$D202&lt;400),"",IF(AND('201920 DATA'!M202="*",$D202&gt;=400),"*",IF($D202&gt;=400,ROUND('201920 DATA'!M202/$D202,2),"")))</f>
        <v>0</v>
      </c>
      <c r="W202" s="312">
        <f>IF(OR($D202="*",$D202&lt;400),"",IF(AND('201920 DATA'!N202="*",$D202&gt;=400),"*",IF($D202&gt;=400,ROUND('201920 DATA'!N202/$D202,2),"")))</f>
        <v>0.3</v>
      </c>
      <c r="X202" s="312">
        <f>IF(OR($D202="*",$D202&lt;400),"",IF(AND('201920 DATA'!O202="*",$D202&gt;=400),"*",IF($D202&gt;=400,ROUND('201920 DATA'!O202/$D202,2),"")))</f>
        <v>0.61</v>
      </c>
      <c r="Y202" s="312">
        <f>IF(OR($D202="*",$D202&lt;400),"",IF(AND('201920 DATA'!P202="*",$D202&gt;=400),"*",IF($D202&gt;=400,ROUND('201920 DATA'!P202/$D202,2),"")))</f>
        <v>7.0000000000000007E-2</v>
      </c>
      <c r="Z202" s="312">
        <f>IF(OR($D202="*",$D202&lt;400),"",IF(AND('201920 DATA'!Q202="*",$D202&gt;=400),"*",IF($D202&gt;=400,ROUND('201920 DATA'!Q202/$D202,2),"")))</f>
        <v>0.02</v>
      </c>
      <c r="AA202" s="312">
        <f>IF(OR($D202="*",$D202&lt;400),"",IF(AND('201920 DATA'!R202="*",$D202&gt;=400),"*",IF($D202&gt;=400,ROUND('201920 DATA'!R202/$D202,2),"")))</f>
        <v>0</v>
      </c>
      <c r="AB202" s="312" t="str">
        <f>IF(OR($D202="*",$D202&lt;400),"",IF(AND('201920 DATA'!S202="*",$D202&gt;=400),"*",IF($D202&gt;=400,ROUND('201920 DATA'!S202/$D202,2),"")))</f>
        <v>*</v>
      </c>
      <c r="AC202" s="312">
        <f>IF(OR($D202="*",$D202&lt;400),"",IF(AND('201920 DATA'!T202="*",$D202&gt;=400),"*",IF($D202&gt;=400,ROUND('201920 DATA'!T202/$D202,2),"")))</f>
        <v>0</v>
      </c>
      <c r="AD202" s="289">
        <f>IF(OR($C202="*",$C202&lt;400),"",IF(AND('201920 DATA'!BC202="*",$C202&gt;=400),"*",IF($C202&gt;=400,ROUND('201920 DATA'!BC202/$C202,2),"")))</f>
        <v>0.01</v>
      </c>
      <c r="AE202" s="289">
        <f>IF(OR($C202="*",$C202&lt;400),"",IF(AND('201920 DATA'!BD202="*",$C202&gt;=400),"*",IF($C202&gt;=400,ROUND('201920 DATA'!BD202/$C202,2),"")))</f>
        <v>0.04</v>
      </c>
      <c r="AF202" s="289">
        <f>IF(OR($C202="*",$C202&lt;400),"",IF(AND('201920 DATA'!BE202="*",$C202&gt;=400),"*",IF($C202&gt;=400,ROUND('201920 DATA'!BE202/$C202,2),"")))</f>
        <v>0</v>
      </c>
      <c r="AG202" s="289" t="str">
        <f>IF(OR($C202="*",$C202&lt;400),"",IF(AND('201920 DATA'!BF202="*",$C202&gt;=400),"*",IF($C202&gt;=400,ROUND('201920 DATA'!BF202/$C202,2),"")))</f>
        <v>*</v>
      </c>
      <c r="AH202" s="289" t="str">
        <f>IF(OR($C202="*",$C202&lt;400),"",IF(AND('201920 DATA'!BG202="*",$C202&gt;=400),"*",IF($C202&gt;=400,ROUND('201920 DATA'!BG202/$C202,2),"")))</f>
        <v>*</v>
      </c>
      <c r="AI202" s="289">
        <f>IF(OR($C202="*",$C202&lt;400),"",IF(AND('201920 DATA'!BH202="*",$C202&gt;=400),"*",IF($C202&gt;=400,ROUND('201920 DATA'!BH202/$C202,2),"")))</f>
        <v>0.02</v>
      </c>
      <c r="AJ202" s="289">
        <f>IF(OR($C202="*",$C202&lt;400),"",IF(AND('201920 DATA'!BI202="*",$C202&gt;=400),"*",IF($C202&gt;=400,ROUND('201920 DATA'!BI202/$C202,2),"")))</f>
        <v>0.26</v>
      </c>
      <c r="AK202" s="289">
        <f>IF(OR($C202="*",$C202&lt;400),"",IF(AND('201920 DATA'!BJ202="*",$C202&gt;=400),"*",IF($C202&gt;=400,ROUND('201920 DATA'!BJ202/$C202,2),"")))</f>
        <v>0</v>
      </c>
      <c r="AL202" s="289">
        <f>IF(OR($C202="*",$C202&lt;400),"",IF(AND('201920 DATA'!BK202="*",$C202&gt;=400),"*",IF($C202&gt;=400,ROUND('201920 DATA'!BK202/$C202,2),"")))</f>
        <v>0</v>
      </c>
      <c r="AM202" s="289" t="str">
        <f>IF(OR($C202="*",$C202&lt;400),"",IF(AND('201920 DATA'!BL202="*",$C202&gt;=400),"*",IF($C202&gt;=400,ROUND('201920 DATA'!BL202/$C202,2),"")))</f>
        <v>*</v>
      </c>
      <c r="AN202" s="289">
        <f>IF(OR($C202="*",$C202&lt;400),"",IF(AND('201920 DATA'!BM202="*",$C202&gt;=400),"*",IF($C202&gt;=400,ROUND('201920 DATA'!BM202/$C202,2),"")))</f>
        <v>0.52</v>
      </c>
      <c r="AO202" s="289">
        <f>IF(OR($C202="*",$C202&lt;400),"",IF(AND('201920 DATA'!BN202="*",$C202&gt;=400),"*",IF($C202&gt;=400,ROUND('201920 DATA'!BN202/$C202,2),"")))</f>
        <v>0.02</v>
      </c>
      <c r="AP202" s="289">
        <f>IF(OR($C202="*",$C202&lt;400),"",IF(AND('201920 DATA'!BO202="*",$C202&gt;=400),"*",IF($C202&gt;=400,ROUND('201920 DATA'!BO202/$C202,2),"")))</f>
        <v>0.03</v>
      </c>
      <c r="AQ202" s="289">
        <f>IF(OR($C202="*",$C202&lt;400),"",IF(AND('201920 DATA'!BP202="*",$C202&gt;=400),"*",IF($C202&gt;=400,ROUND('201920 DATA'!BP202/$C202,2),"")))</f>
        <v>0.02</v>
      </c>
      <c r="AR202" s="289">
        <f>IF(OR($C202="*",$C202&lt;400),"",IF(AND('201920 DATA'!BQ202="*",$C202&gt;=400),"*",IF($C202&gt;=400,ROUND('201920 DATA'!BQ202/$C202,2),"")))</f>
        <v>0</v>
      </c>
      <c r="AS202" s="289">
        <f>IF(OR($C202="*",$C202&lt;400),"",IF(AND('201920 DATA'!BR202="*",$C202&gt;=400),"*",IF($C202&gt;=400,ROUND('201920 DATA'!BR202/$C202,2),"")))</f>
        <v>0</v>
      </c>
      <c r="AT202" s="289" t="str">
        <f>IF(OR($C202="*",$C202&lt;400),"",IF(AND('201920 DATA'!BS202="*",$C202&gt;=400),"*",IF($C202&gt;=400,ROUND('201920 DATA'!BS202/$C202,2),"")))</f>
        <v>*</v>
      </c>
      <c r="AU202" s="289">
        <f>IF(OR($C202="*",$C202&lt;400),"",IF(AND('201920 DATA'!BT202="*",$C202&gt;=400),"*",IF($C202&gt;=400,ROUND('201920 DATA'!BT202/$C202,2),"")))</f>
        <v>0.04</v>
      </c>
      <c r="AV202" s="289" t="str">
        <f>IF(OR($C202="*",$C202&lt;400),"",IF(AND('201920 DATA'!BU202="*",$C202&gt;=400),"*",IF($C202&gt;=400,ROUND('201920 DATA'!BU202/$C202,2),"")))</f>
        <v>*</v>
      </c>
      <c r="AW202" s="289">
        <f>IF(OR($C202="*",$C202&lt;400),"",IF(AND('201920 DATA'!BV202="*",$C202&gt;=400),"*",IF($C202&gt;=400,ROUND('201920 DATA'!BV202/$C202,2),"")))</f>
        <v>0</v>
      </c>
      <c r="AX202" s="289">
        <f>IF(OR($C202="*",$C202&lt;400),"",IF(AND('201920 DATA'!BW202="*",$C202&gt;=400),"*",IF($C202&gt;=400,ROUND('201920 DATA'!BW202/$C202,2),"")))</f>
        <v>0.02</v>
      </c>
      <c r="AZ202" s="365">
        <v>9270</v>
      </c>
    </row>
    <row r="203" spans="1:52" x14ac:dyDescent="0.2">
      <c r="A203" s="373" t="s">
        <v>745</v>
      </c>
      <c r="B203" s="287">
        <f>'201920 DATA'!B203</f>
        <v>2040</v>
      </c>
      <c r="C203" s="288">
        <f>'201920 DATA'!C203</f>
        <v>1560</v>
      </c>
      <c r="D203" s="293">
        <f>'201920 DATA'!FQ203</f>
        <v>1560</v>
      </c>
      <c r="F203" s="313">
        <f t="shared" si="6"/>
        <v>0.23</v>
      </c>
      <c r="G203" s="295">
        <f t="shared" si="7"/>
        <v>0.76</v>
      </c>
      <c r="H203" s="289">
        <f>IF(OR($C203="*",$C203&lt;400),"",IF(AND('201920 DATA'!F203="*",$C203&gt;=400),"*",IF($C203&gt;=400,ROUND('201920 DATA'!F203/$C203,2),"")))</f>
        <v>0</v>
      </c>
      <c r="I203" s="296">
        <f>IF(OR($B203="*",$B203&lt;400),"",IF(AND('201920 DATA'!Y203="*",$B203&gt;=400),"*",IF($B203&gt;=400,ROUND('201920 DATA'!Y203/$B203,2),"")))</f>
        <v>0</v>
      </c>
      <c r="J203" s="296" t="str">
        <f>IF(OR($B203="*",$B203&lt;400),"",IF(AND('201920 DATA'!Z203="*",$B203&gt;=400),"*",IF($B203&gt;=400,ROUND('201920 DATA'!Z203/$B203,2),"")))</f>
        <v>*</v>
      </c>
      <c r="K203" s="296">
        <f>IF(OR($B203="*",$B203&lt;400),"",IF(AND('201920 DATA'!AA203="*",$B203&gt;=400),"*",IF($B203&gt;=400,ROUND('201920 DATA'!AA203/$B203,2),"")))</f>
        <v>0.02</v>
      </c>
      <c r="L203" s="296">
        <f>IF(OR($B203="*",$B203&lt;400),"",IF(AND('201920 DATA'!AB203="*",$B203&gt;=400),"*",IF($B203&gt;=400,ROUND('201920 DATA'!AB203/$B203,2),"")))</f>
        <v>0.08</v>
      </c>
      <c r="M203" s="296">
        <f>IF(OR($B203="*",$B203&lt;400),"",IF(AND('201920 DATA'!AC203="*",$B203&gt;=400),"*",IF($B203&gt;=400,ROUND('201920 DATA'!AC203/$B203,2),"")))</f>
        <v>0.39</v>
      </c>
      <c r="N203" s="296">
        <f>IF(OR($B203="*",$B203&lt;400),"",IF(AND('201920 DATA'!AD203="*",$B203&gt;=400),"*",IF($B203&gt;=400,ROUND('201920 DATA'!AD203/$B203,2),"")))</f>
        <v>0.48</v>
      </c>
      <c r="O203" s="296">
        <f>IF(OR($B203="*",$B203&lt;400),"",IF(AND('201920 DATA'!AE203="*",$B203&gt;=400),"*",IF($B203&gt;=400,ROUND('201920 DATA'!AE203/$B203,2),"")))</f>
        <v>0.03</v>
      </c>
      <c r="P203" s="297"/>
      <c r="Q203" s="296">
        <f>IF(OR($B203="*",$B203&lt;400),"",IF(AND('201920 DATA'!FO203="*",$B203&gt;=400),"*",IF($B203&gt;=400,ROUND('201920 DATA'!FO203/$B203,2),"")))</f>
        <v>1</v>
      </c>
      <c r="R203" s="289">
        <f>IF(OR($C203="*",$C203&lt;400),"",IF(AND('201920 DATA'!F203="*",$C203&gt;=400),"*",IF($C203&gt;=400,ROUND('201920 DATA'!F203/$C203,2),"")))</f>
        <v>0</v>
      </c>
      <c r="S203" s="289">
        <f>IF(OR($C203="*",$C203&lt;400),"",IF(AND('201920 DATA'!G203="*",$C203&gt;=400),"*",IF($C203&gt;=400,ROUND('201920 DATA'!G203/$C203,2),"")))</f>
        <v>0</v>
      </c>
      <c r="T203" s="289">
        <f>IF(OR($C203="*",$C203&lt;400),"",IF(AND('201920 DATA'!H203="*",$C203&gt;=400),"*",IF($C203&gt;=400,ROUND('201920 DATA'!H203/$C203,2),"")))</f>
        <v>1</v>
      </c>
      <c r="U203" s="289">
        <f>IF(OR($C203="*",$C203&lt;400),"",IF(AND('201920 DATA'!FP203="*",$C203&gt;=400),"*",IF($C203&gt;=400,ROUND('201920 DATA'!FP203/$C203,2),"")))</f>
        <v>0</v>
      </c>
      <c r="V203" s="312">
        <f>IF(OR($D203="*",$D203&lt;400),"",IF(AND('201920 DATA'!M203="*",$D203&gt;=400),"*",IF($D203&gt;=400,ROUND('201920 DATA'!M203/$D203,2),"")))</f>
        <v>0.05</v>
      </c>
      <c r="W203" s="312">
        <f>IF(OR($D203="*",$D203&lt;400),"",IF(AND('201920 DATA'!N203="*",$D203&gt;=400),"*",IF($D203&gt;=400,ROUND('201920 DATA'!N203/$D203,2),"")))</f>
        <v>0.01</v>
      </c>
      <c r="X203" s="312">
        <f>IF(OR($D203="*",$D203&lt;400),"",IF(AND('201920 DATA'!O203="*",$D203&gt;=400),"*",IF($D203&gt;=400,ROUND('201920 DATA'!O203/$D203,2),"")))</f>
        <v>0.16</v>
      </c>
      <c r="Y203" s="312">
        <f>IF(OR($D203="*",$D203&lt;400),"",IF(AND('201920 DATA'!P203="*",$D203&gt;=400),"*",IF($D203&gt;=400,ROUND('201920 DATA'!P203/$D203,2),"")))</f>
        <v>0.42</v>
      </c>
      <c r="Z203" s="312">
        <f>IF(OR($D203="*",$D203&lt;400),"",IF(AND('201920 DATA'!Q203="*",$D203&gt;=400),"*",IF($D203&gt;=400,ROUND('201920 DATA'!Q203/$D203,2),"")))</f>
        <v>0.22</v>
      </c>
      <c r="AA203" s="312">
        <f>IF(OR($D203="*",$D203&lt;400),"",IF(AND('201920 DATA'!R203="*",$D203&gt;=400),"*",IF($D203&gt;=400,ROUND('201920 DATA'!R203/$D203,2),"")))</f>
        <v>0.05</v>
      </c>
      <c r="AB203" s="312">
        <f>IF(OR($D203="*",$D203&lt;400),"",IF(AND('201920 DATA'!S203="*",$D203&gt;=400),"*",IF($D203&gt;=400,ROUND('201920 DATA'!S203/$D203,2),"")))</f>
        <v>0.02</v>
      </c>
      <c r="AC203" s="312">
        <f>IF(OR($D203="*",$D203&lt;400),"",IF(AND('201920 DATA'!T203="*",$D203&gt;=400),"*",IF($D203&gt;=400,ROUND('201920 DATA'!T203/$D203,2),"")))</f>
        <v>0.03</v>
      </c>
      <c r="AD203" s="289">
        <f>IF(OR($C203="*",$C203&lt;400),"",IF(AND('201920 DATA'!BC203="*",$C203&gt;=400),"*",IF($C203&gt;=400,ROUND('201920 DATA'!BC203/$C203,2),"")))</f>
        <v>0</v>
      </c>
      <c r="AE203" s="289">
        <f>IF(OR($C203="*",$C203&lt;400),"",IF(AND('201920 DATA'!BD203="*",$C203&gt;=400),"*",IF($C203&gt;=400,ROUND('201920 DATA'!BD203/$C203,2),"")))</f>
        <v>0.02</v>
      </c>
      <c r="AF203" s="289">
        <f>IF(OR($C203="*",$C203&lt;400),"",IF(AND('201920 DATA'!BE203="*",$C203&gt;=400),"*",IF($C203&gt;=400,ROUND('201920 DATA'!BE203/$C203,2),"")))</f>
        <v>0</v>
      </c>
      <c r="AG203" s="289">
        <f>IF(OR($C203="*",$C203&lt;400),"",IF(AND('201920 DATA'!BF203="*",$C203&gt;=400),"*",IF($C203&gt;=400,ROUND('201920 DATA'!BF203/$C203,2),"")))</f>
        <v>0</v>
      </c>
      <c r="AH203" s="289">
        <f>IF(OR($C203="*",$C203&lt;400),"",IF(AND('201920 DATA'!BG203="*",$C203&gt;=400),"*",IF($C203&gt;=400,ROUND('201920 DATA'!BG203/$C203,2),"")))</f>
        <v>0</v>
      </c>
      <c r="AI203" s="289">
        <f>IF(OR($C203="*",$C203&lt;400),"",IF(AND('201920 DATA'!BH203="*",$C203&gt;=400),"*",IF($C203&gt;=400,ROUND('201920 DATA'!BH203/$C203,2),"")))</f>
        <v>0.01</v>
      </c>
      <c r="AJ203" s="289">
        <f>IF(OR($C203="*",$C203&lt;400),"",IF(AND('201920 DATA'!BI203="*",$C203&gt;=400),"*",IF($C203&gt;=400,ROUND('201920 DATA'!BI203/$C203,2),"")))</f>
        <v>0.97</v>
      </c>
      <c r="AK203" s="289">
        <f>IF(OR($C203="*",$C203&lt;400),"",IF(AND('201920 DATA'!BJ203="*",$C203&gt;=400),"*",IF($C203&gt;=400,ROUND('201920 DATA'!BJ203/$C203,2),"")))</f>
        <v>0</v>
      </c>
      <c r="AL203" s="289">
        <f>IF(OR($C203="*",$C203&lt;400),"",IF(AND('201920 DATA'!BK203="*",$C203&gt;=400),"*",IF($C203&gt;=400,ROUND('201920 DATA'!BK203/$C203,2),"")))</f>
        <v>0</v>
      </c>
      <c r="AM203" s="289">
        <f>IF(OR($C203="*",$C203&lt;400),"",IF(AND('201920 DATA'!BL203="*",$C203&gt;=400),"*",IF($C203&gt;=400,ROUND('201920 DATA'!BL203/$C203,2),"")))</f>
        <v>0</v>
      </c>
      <c r="AN203" s="289">
        <f>IF(OR($C203="*",$C203&lt;400),"",IF(AND('201920 DATA'!BM203="*",$C203&gt;=400),"*",IF($C203&gt;=400,ROUND('201920 DATA'!BM203/$C203,2),"")))</f>
        <v>0</v>
      </c>
      <c r="AO203" s="289">
        <f>IF(OR($C203="*",$C203&lt;400),"",IF(AND('201920 DATA'!BN203="*",$C203&gt;=400),"*",IF($C203&gt;=400,ROUND('201920 DATA'!BN203/$C203,2),"")))</f>
        <v>0.01</v>
      </c>
      <c r="AP203" s="289">
        <f>IF(OR($C203="*",$C203&lt;400),"",IF(AND('201920 DATA'!BO203="*",$C203&gt;=400),"*",IF($C203&gt;=400,ROUND('201920 DATA'!BO203/$C203,2),"")))</f>
        <v>0</v>
      </c>
      <c r="AQ203" s="289">
        <f>IF(OR($C203="*",$C203&lt;400),"",IF(AND('201920 DATA'!BP203="*",$C203&gt;=400),"*",IF($C203&gt;=400,ROUND('201920 DATA'!BP203/$C203,2),"")))</f>
        <v>0</v>
      </c>
      <c r="AR203" s="289">
        <f>IF(OR($C203="*",$C203&lt;400),"",IF(AND('201920 DATA'!BQ203="*",$C203&gt;=400),"*",IF($C203&gt;=400,ROUND('201920 DATA'!BQ203/$C203,2),"")))</f>
        <v>0</v>
      </c>
      <c r="AS203" s="289">
        <f>IF(OR($C203="*",$C203&lt;400),"",IF(AND('201920 DATA'!BR203="*",$C203&gt;=400),"*",IF($C203&gt;=400,ROUND('201920 DATA'!BR203/$C203,2),"")))</f>
        <v>0</v>
      </c>
      <c r="AT203" s="289" t="str">
        <f>IF(OR($C203="*",$C203&lt;400),"",IF(AND('201920 DATA'!BS203="*",$C203&gt;=400),"*",IF($C203&gt;=400,ROUND('201920 DATA'!BS203/$C203,2),"")))</f>
        <v>*</v>
      </c>
      <c r="AU203" s="289">
        <f>IF(OR($C203="*",$C203&lt;400),"",IF(AND('201920 DATA'!BT203="*",$C203&gt;=400),"*",IF($C203&gt;=400,ROUND('201920 DATA'!BT203/$C203,2),"")))</f>
        <v>0</v>
      </c>
      <c r="AV203" s="289" t="str">
        <f>IF(OR($C203="*",$C203&lt;400),"",IF(AND('201920 DATA'!BU203="*",$C203&gt;=400),"*",IF($C203&gt;=400,ROUND('201920 DATA'!BU203/$C203,2),"")))</f>
        <v>*</v>
      </c>
      <c r="AW203" s="289">
        <f>IF(OR($C203="*",$C203&lt;400),"",IF(AND('201920 DATA'!BV203="*",$C203&gt;=400),"*",IF($C203&gt;=400,ROUND('201920 DATA'!BV203/$C203,2),"")))</f>
        <v>0</v>
      </c>
      <c r="AX203" s="289">
        <f>IF(OR($C203="*",$C203&lt;400),"",IF(AND('201920 DATA'!BW203="*",$C203&gt;=400),"*",IF($C203&gt;=400,ROUND('201920 DATA'!BW203/$C203,2),"")))</f>
        <v>0</v>
      </c>
      <c r="AZ203" s="365">
        <v>1570</v>
      </c>
    </row>
    <row r="204" spans="1:52" x14ac:dyDescent="0.2">
      <c r="A204" s="373" t="s">
        <v>1216</v>
      </c>
      <c r="B204" s="287">
        <f>'201920 DATA'!B204</f>
        <v>6930</v>
      </c>
      <c r="C204" s="288">
        <f>'201920 DATA'!C204</f>
        <v>6160</v>
      </c>
      <c r="D204" s="293">
        <f>'201920 DATA'!FQ204</f>
        <v>6050</v>
      </c>
      <c r="F204" s="313">
        <f t="shared" si="6"/>
        <v>-0.08</v>
      </c>
      <c r="G204" s="295">
        <f t="shared" si="7"/>
        <v>0.89</v>
      </c>
      <c r="H204" s="289">
        <f>IF(OR($C204="*",$C204&lt;400),"",IF(AND('201920 DATA'!F204="*",$C204&gt;=400),"*",IF($C204&gt;=400,ROUND('201920 DATA'!F204/$C204,2),"")))</f>
        <v>0</v>
      </c>
      <c r="I204" s="296">
        <f>IF(OR($B204="*",$B204&lt;400),"",IF(AND('201920 DATA'!Y204="*",$B204&gt;=400),"*",IF($B204&gt;=400,ROUND('201920 DATA'!Y204/$B204,2),"")))</f>
        <v>0</v>
      </c>
      <c r="J204" s="296">
        <f>IF(OR($B204="*",$B204&lt;400),"",IF(AND('201920 DATA'!Z204="*",$B204&gt;=400),"*",IF($B204&gt;=400,ROUND('201920 DATA'!Z204/$B204,2),"")))</f>
        <v>0.04</v>
      </c>
      <c r="K204" s="296">
        <f>IF(OR($B204="*",$B204&lt;400),"",IF(AND('201920 DATA'!AA204="*",$B204&gt;=400),"*",IF($B204&gt;=400,ROUND('201920 DATA'!AA204/$B204,2),"")))</f>
        <v>0.1</v>
      </c>
      <c r="L204" s="296">
        <f>IF(OR($B204="*",$B204&lt;400),"",IF(AND('201920 DATA'!AB204="*",$B204&gt;=400),"*",IF($B204&gt;=400,ROUND('201920 DATA'!AB204/$B204,2),"")))</f>
        <v>0.2</v>
      </c>
      <c r="M204" s="296">
        <f>IF(OR($B204="*",$B204&lt;400),"",IF(AND('201920 DATA'!AC204="*",$B204&gt;=400),"*",IF($B204&gt;=400,ROUND('201920 DATA'!AC204/$B204,2),"")))</f>
        <v>0.37</v>
      </c>
      <c r="N204" s="296">
        <f>IF(OR($B204="*",$B204&lt;400),"",IF(AND('201920 DATA'!AD204="*",$B204&gt;=400),"*",IF($B204&gt;=400,ROUND('201920 DATA'!AD204/$B204,2),"")))</f>
        <v>0.27</v>
      </c>
      <c r="O204" s="296">
        <f>IF(OR($B204="*",$B204&lt;400),"",IF(AND('201920 DATA'!AE204="*",$B204&gt;=400),"*",IF($B204&gt;=400,ROUND('201920 DATA'!AE204/$B204,2),"")))</f>
        <v>0.01</v>
      </c>
      <c r="P204" s="297"/>
      <c r="Q204" s="296">
        <f>IF(OR($B204="*",$B204&lt;400),"",IF(AND('201920 DATA'!FO204="*",$B204&gt;=400),"*",IF($B204&gt;=400,ROUND('201920 DATA'!FO204/$B204,2),"")))</f>
        <v>0.96</v>
      </c>
      <c r="R204" s="289">
        <f>IF(OR($C204="*",$C204&lt;400),"",IF(AND('201920 DATA'!F204="*",$C204&gt;=400),"*",IF($C204&gt;=400,ROUND('201920 DATA'!F204/$C204,2),"")))</f>
        <v>0</v>
      </c>
      <c r="S204" s="289">
        <f>IF(OR($C204="*",$C204&lt;400),"",IF(AND('201920 DATA'!G204="*",$C204&gt;=400),"*",IF($C204&gt;=400,ROUND('201920 DATA'!G204/$C204,2),"")))</f>
        <v>0</v>
      </c>
      <c r="T204" s="289">
        <f>IF(OR($C204="*",$C204&lt;400),"",IF(AND('201920 DATA'!H204="*",$C204&gt;=400),"*",IF($C204&gt;=400,ROUND('201920 DATA'!H204/$C204,2),"")))</f>
        <v>0.98</v>
      </c>
      <c r="U204" s="289">
        <f>IF(OR($C204="*",$C204&lt;400),"",IF(AND('201920 DATA'!FP204="*",$C204&gt;=400),"*",IF($C204&gt;=400,ROUND('201920 DATA'!FP204/$C204,2),"")))</f>
        <v>0.01</v>
      </c>
      <c r="V204" s="312">
        <f>IF(OR($D204="*",$D204&lt;400),"",IF(AND('201920 DATA'!M204="*",$D204&gt;=400),"*",IF($D204&gt;=400,ROUND('201920 DATA'!M204/$D204,2),"")))</f>
        <v>0.01</v>
      </c>
      <c r="W204" s="312">
        <f>IF(OR($D204="*",$D204&lt;400),"",IF(AND('201920 DATA'!N204="*",$D204&gt;=400),"*",IF($D204&gt;=400,ROUND('201920 DATA'!N204/$D204,2),"")))</f>
        <v>0.2</v>
      </c>
      <c r="X204" s="312">
        <f>IF(OR($D204="*",$D204&lt;400),"",IF(AND('201920 DATA'!O204="*",$D204&gt;=400),"*",IF($D204&gt;=400,ROUND('201920 DATA'!O204/$D204,2),"")))</f>
        <v>0.23</v>
      </c>
      <c r="Y204" s="312">
        <f>IF(OR($D204="*",$D204&lt;400),"",IF(AND('201920 DATA'!P204="*",$D204&gt;=400),"*",IF($D204&gt;=400,ROUND('201920 DATA'!P204/$D204,2),"")))</f>
        <v>0.25</v>
      </c>
      <c r="Z204" s="312">
        <f>IF(OR($D204="*",$D204&lt;400),"",IF(AND('201920 DATA'!Q204="*",$D204&gt;=400),"*",IF($D204&gt;=400,ROUND('201920 DATA'!Q204/$D204,2),"")))</f>
        <v>0.23</v>
      </c>
      <c r="AA204" s="312">
        <f>IF(OR($D204="*",$D204&lt;400),"",IF(AND('201920 DATA'!R204="*",$D204&gt;=400),"*",IF($D204&gt;=400,ROUND('201920 DATA'!R204/$D204,2),"")))</f>
        <v>0.04</v>
      </c>
      <c r="AB204" s="312">
        <f>IF(OR($D204="*",$D204&lt;400),"",IF(AND('201920 DATA'!S204="*",$D204&gt;=400),"*",IF($D204&gt;=400,ROUND('201920 DATA'!S204/$D204,2),"")))</f>
        <v>0.01</v>
      </c>
      <c r="AC204" s="312">
        <f>IF(OR($D204="*",$D204&lt;400),"",IF(AND('201920 DATA'!T204="*",$D204&gt;=400),"*",IF($D204&gt;=400,ROUND('201920 DATA'!T204/$D204,2),"")))</f>
        <v>0.01</v>
      </c>
      <c r="AD204" s="289">
        <f>IF(OR($C204="*",$C204&lt;400),"",IF(AND('201920 DATA'!BC204="*",$C204&gt;=400),"*",IF($C204&gt;=400,ROUND('201920 DATA'!BC204/$C204,2),"")))</f>
        <v>0.01</v>
      </c>
      <c r="AE204" s="289">
        <f>IF(OR($C204="*",$C204&lt;400),"",IF(AND('201920 DATA'!BD204="*",$C204&gt;=400),"*",IF($C204&gt;=400,ROUND('201920 DATA'!BD204/$C204,2),"")))</f>
        <v>0.01</v>
      </c>
      <c r="AF204" s="289">
        <f>IF(OR($C204="*",$C204&lt;400),"",IF(AND('201920 DATA'!BE204="*",$C204&gt;=400),"*",IF($C204&gt;=400,ROUND('201920 DATA'!BE204/$C204,2),"")))</f>
        <v>0</v>
      </c>
      <c r="AG204" s="289" t="str">
        <f>IF(OR($C204="*",$C204&lt;400),"",IF(AND('201920 DATA'!BF204="*",$C204&gt;=400),"*",IF($C204&gt;=400,ROUND('201920 DATA'!BF204/$C204,2),"")))</f>
        <v>*</v>
      </c>
      <c r="AH204" s="289">
        <f>IF(OR($C204="*",$C204&lt;400),"",IF(AND('201920 DATA'!BG204="*",$C204&gt;=400),"*",IF($C204&gt;=400,ROUND('201920 DATA'!BG204/$C204,2),"")))</f>
        <v>0</v>
      </c>
      <c r="AI204" s="289">
        <f>IF(OR($C204="*",$C204&lt;400),"",IF(AND('201920 DATA'!BH204="*",$C204&gt;=400),"*",IF($C204&gt;=400,ROUND('201920 DATA'!BH204/$C204,2),"")))</f>
        <v>0.05</v>
      </c>
      <c r="AJ204" s="289">
        <f>IF(OR($C204="*",$C204&lt;400),"",IF(AND('201920 DATA'!BI204="*",$C204&gt;=400),"*",IF($C204&gt;=400,ROUND('201920 DATA'!BI204/$C204,2),"")))</f>
        <v>0.19</v>
      </c>
      <c r="AK204" s="289" t="str">
        <f>IF(OR($C204="*",$C204&lt;400),"",IF(AND('201920 DATA'!BJ204="*",$C204&gt;=400),"*",IF($C204&gt;=400,ROUND('201920 DATA'!BJ204/$C204,2),"")))</f>
        <v>*</v>
      </c>
      <c r="AL204" s="289" t="str">
        <f>IF(OR($C204="*",$C204&lt;400),"",IF(AND('201920 DATA'!BK204="*",$C204&gt;=400),"*",IF($C204&gt;=400,ROUND('201920 DATA'!BK204/$C204,2),"")))</f>
        <v>*</v>
      </c>
      <c r="AM204" s="289">
        <f>IF(OR($C204="*",$C204&lt;400),"",IF(AND('201920 DATA'!BL204="*",$C204&gt;=400),"*",IF($C204&gt;=400,ROUND('201920 DATA'!BL204/$C204,2),"")))</f>
        <v>0.02</v>
      </c>
      <c r="AN204" s="289">
        <f>IF(OR($C204="*",$C204&lt;400),"",IF(AND('201920 DATA'!BM204="*",$C204&gt;=400),"*",IF($C204&gt;=400,ROUND('201920 DATA'!BM204/$C204,2),"")))</f>
        <v>0.24</v>
      </c>
      <c r="AO204" s="289">
        <f>IF(OR($C204="*",$C204&lt;400),"",IF(AND('201920 DATA'!BN204="*",$C204&gt;=400),"*",IF($C204&gt;=400,ROUND('201920 DATA'!BN204/$C204,2),"")))</f>
        <v>0</v>
      </c>
      <c r="AP204" s="289">
        <f>IF(OR($C204="*",$C204&lt;400),"",IF(AND('201920 DATA'!BO204="*",$C204&gt;=400),"*",IF($C204&gt;=400,ROUND('201920 DATA'!BO204/$C204,2),"")))</f>
        <v>0.36</v>
      </c>
      <c r="AQ204" s="289">
        <f>IF(OR($C204="*",$C204&lt;400),"",IF(AND('201920 DATA'!BP204="*",$C204&gt;=400),"*",IF($C204&gt;=400,ROUND('201920 DATA'!BP204/$C204,2),"")))</f>
        <v>0.04</v>
      </c>
      <c r="AR204" s="289">
        <f>IF(OR($C204="*",$C204&lt;400),"",IF(AND('201920 DATA'!BQ204="*",$C204&gt;=400),"*",IF($C204&gt;=400,ROUND('201920 DATA'!BQ204/$C204,2),"")))</f>
        <v>0</v>
      </c>
      <c r="AS204" s="289">
        <f>IF(OR($C204="*",$C204&lt;400),"",IF(AND('201920 DATA'!BR204="*",$C204&gt;=400),"*",IF($C204&gt;=400,ROUND('201920 DATA'!BR204/$C204,2),"")))</f>
        <v>0</v>
      </c>
      <c r="AT204" s="289">
        <f>IF(OR($C204="*",$C204&lt;400),"",IF(AND('201920 DATA'!BS204="*",$C204&gt;=400),"*",IF($C204&gt;=400,ROUND('201920 DATA'!BS204/$C204,2),"")))</f>
        <v>0</v>
      </c>
      <c r="AU204" s="289">
        <f>IF(OR($C204="*",$C204&lt;400),"",IF(AND('201920 DATA'!BT204="*",$C204&gt;=400),"*",IF($C204&gt;=400,ROUND('201920 DATA'!BT204/$C204,2),"")))</f>
        <v>0.04</v>
      </c>
      <c r="AV204" s="289">
        <f>IF(OR($C204="*",$C204&lt;400),"",IF(AND('201920 DATA'!BU204="*",$C204&gt;=400),"*",IF($C204&gt;=400,ROUND('201920 DATA'!BU204/$C204,2),"")))</f>
        <v>0.01</v>
      </c>
      <c r="AW204" s="289">
        <f>IF(OR($C204="*",$C204&lt;400),"",IF(AND('201920 DATA'!BV204="*",$C204&gt;=400),"*",IF($C204&gt;=400,ROUND('201920 DATA'!BV204/$C204,2),"")))</f>
        <v>0</v>
      </c>
      <c r="AX204" s="289">
        <f>IF(OR($C204="*",$C204&lt;400),"",IF(AND('201920 DATA'!BW204="*",$C204&gt;=400),"*",IF($C204&gt;=400,ROUND('201920 DATA'!BW204/$C204,2),"")))</f>
        <v>0.02</v>
      </c>
      <c r="AZ204" s="365">
        <v>7510</v>
      </c>
    </row>
    <row r="205" spans="1:52" x14ac:dyDescent="0.2">
      <c r="A205" s="373" t="s">
        <v>796</v>
      </c>
      <c r="B205" s="287">
        <f>'201920 DATA'!B205</f>
        <v>11515</v>
      </c>
      <c r="C205" s="288">
        <f>'201920 DATA'!C205</f>
        <v>10670</v>
      </c>
      <c r="D205" s="293">
        <f>'201920 DATA'!FQ205</f>
        <v>10670</v>
      </c>
      <c r="F205" s="313">
        <f t="shared" si="6"/>
        <v>0.12</v>
      </c>
      <c r="G205" s="295">
        <f t="shared" si="7"/>
        <v>0.93</v>
      </c>
      <c r="H205" s="289">
        <f>IF(OR($C205="*",$C205&lt;400),"",IF(AND('201920 DATA'!F205="*",$C205&gt;=400),"*",IF($C205&gt;=400,ROUND('201920 DATA'!F205/$C205,2),"")))</f>
        <v>0</v>
      </c>
      <c r="I205" s="296">
        <f>IF(OR($B205="*",$B205&lt;400),"",IF(AND('201920 DATA'!Y205="*",$B205&gt;=400),"*",IF($B205&gt;=400,ROUND('201920 DATA'!Y205/$B205,2),"")))</f>
        <v>0</v>
      </c>
      <c r="J205" s="296">
        <f>IF(OR($B205="*",$B205&lt;400),"",IF(AND('201920 DATA'!Z205="*",$B205&gt;=400),"*",IF($B205&gt;=400,ROUND('201920 DATA'!Z205/$B205,2),"")))</f>
        <v>0.14000000000000001</v>
      </c>
      <c r="K205" s="296">
        <f>IF(OR($B205="*",$B205&lt;400),"",IF(AND('201920 DATA'!AA205="*",$B205&gt;=400),"*",IF($B205&gt;=400,ROUND('201920 DATA'!AA205/$B205,2),"")))</f>
        <v>0.22</v>
      </c>
      <c r="L205" s="296">
        <f>IF(OR($B205="*",$B205&lt;400),"",IF(AND('201920 DATA'!AB205="*",$B205&gt;=400),"*",IF($B205&gt;=400,ROUND('201920 DATA'!AB205/$B205,2),"")))</f>
        <v>0.26</v>
      </c>
      <c r="M205" s="296">
        <f>IF(OR($B205="*",$B205&lt;400),"",IF(AND('201920 DATA'!AC205="*",$B205&gt;=400),"*",IF($B205&gt;=400,ROUND('201920 DATA'!AC205/$B205,2),"")))</f>
        <v>0.24</v>
      </c>
      <c r="N205" s="296">
        <f>IF(OR($B205="*",$B205&lt;400),"",IF(AND('201920 DATA'!AD205="*",$B205&gt;=400),"*",IF($B205&gt;=400,ROUND('201920 DATA'!AD205/$B205,2),"")))</f>
        <v>0.13</v>
      </c>
      <c r="O205" s="296">
        <f>IF(OR($B205="*",$B205&lt;400),"",IF(AND('201920 DATA'!AE205="*",$B205&gt;=400),"*",IF($B205&gt;=400,ROUND('201920 DATA'!AE205/$B205,2),"")))</f>
        <v>0.01</v>
      </c>
      <c r="P205" s="297"/>
      <c r="Q205" s="296">
        <f>IF(OR($B205="*",$B205&lt;400),"",IF(AND('201920 DATA'!FO205="*",$B205&gt;=400),"*",IF($B205&gt;=400,ROUND('201920 DATA'!FO205/$B205,2),"")))</f>
        <v>0.96</v>
      </c>
      <c r="R205" s="289">
        <f>IF(OR($C205="*",$C205&lt;400),"",IF(AND('201920 DATA'!F205="*",$C205&gt;=400),"*",IF($C205&gt;=400,ROUND('201920 DATA'!F205/$C205,2),"")))</f>
        <v>0</v>
      </c>
      <c r="S205" s="289">
        <f>IF(OR($C205="*",$C205&lt;400),"",IF(AND('201920 DATA'!G205="*",$C205&gt;=400),"*",IF($C205&gt;=400,ROUND('201920 DATA'!G205/$C205,2),"")))</f>
        <v>0</v>
      </c>
      <c r="T205" s="289">
        <f>IF(OR($C205="*",$C205&lt;400),"",IF(AND('201920 DATA'!H205="*",$C205&gt;=400),"*",IF($C205&gt;=400,ROUND('201920 DATA'!H205/$C205,2),"")))</f>
        <v>1</v>
      </c>
      <c r="U205" s="289">
        <f>IF(OR($C205="*",$C205&lt;400),"",IF(AND('201920 DATA'!FP205="*",$C205&gt;=400),"*",IF($C205&gt;=400,ROUND('201920 DATA'!FP205/$C205,2),"")))</f>
        <v>0</v>
      </c>
      <c r="V205" s="312">
        <f>IF(OR($D205="*",$D205&lt;400),"",IF(AND('201920 DATA'!M205="*",$D205&gt;=400),"*",IF($D205&gt;=400,ROUND('201920 DATA'!M205/$D205,2),"")))</f>
        <v>0.01</v>
      </c>
      <c r="W205" s="312">
        <f>IF(OR($D205="*",$D205&lt;400),"",IF(AND('201920 DATA'!N205="*",$D205&gt;=400),"*",IF($D205&gt;=400,ROUND('201920 DATA'!N205/$D205,2),"")))</f>
        <v>0.14000000000000001</v>
      </c>
      <c r="X205" s="312">
        <f>IF(OR($D205="*",$D205&lt;400),"",IF(AND('201920 DATA'!O205="*",$D205&gt;=400),"*",IF($D205&gt;=400,ROUND('201920 DATA'!O205/$D205,2),"")))</f>
        <v>0.25</v>
      </c>
      <c r="Y205" s="312">
        <f>IF(OR($D205="*",$D205&lt;400),"",IF(AND('201920 DATA'!P205="*",$D205&gt;=400),"*",IF($D205&gt;=400,ROUND('201920 DATA'!P205/$D205,2),"")))</f>
        <v>0.24</v>
      </c>
      <c r="Z205" s="312">
        <f>IF(OR($D205="*",$D205&lt;400),"",IF(AND('201920 DATA'!Q205="*",$D205&gt;=400),"*",IF($D205&gt;=400,ROUND('201920 DATA'!Q205/$D205,2),"")))</f>
        <v>0.31</v>
      </c>
      <c r="AA205" s="312">
        <f>IF(OR($D205="*",$D205&lt;400),"",IF(AND('201920 DATA'!R205="*",$D205&gt;=400),"*",IF($D205&gt;=400,ROUND('201920 DATA'!R205/$D205,2),"")))</f>
        <v>0.04</v>
      </c>
      <c r="AB205" s="312">
        <f>IF(OR($D205="*",$D205&lt;400),"",IF(AND('201920 DATA'!S205="*",$D205&gt;=400),"*",IF($D205&gt;=400,ROUND('201920 DATA'!S205/$D205,2),"")))</f>
        <v>0.01</v>
      </c>
      <c r="AC205" s="312">
        <f>IF(OR($D205="*",$D205&lt;400),"",IF(AND('201920 DATA'!T205="*",$D205&gt;=400),"*",IF($D205&gt;=400,ROUND('201920 DATA'!T205/$D205,2),"")))</f>
        <v>0.01</v>
      </c>
      <c r="AD205" s="289">
        <f>IF(OR($C205="*",$C205&lt;400),"",IF(AND('201920 DATA'!BC205="*",$C205&gt;=400),"*",IF($C205&gt;=400,ROUND('201920 DATA'!BC205/$C205,2),"")))</f>
        <v>0</v>
      </c>
      <c r="AE205" s="289">
        <f>IF(OR($C205="*",$C205&lt;400),"",IF(AND('201920 DATA'!BD205="*",$C205&gt;=400),"*",IF($C205&gt;=400,ROUND('201920 DATA'!BD205/$C205,2),"")))</f>
        <v>0.01</v>
      </c>
      <c r="AF205" s="289">
        <f>IF(OR($C205="*",$C205&lt;400),"",IF(AND('201920 DATA'!BE205="*",$C205&gt;=400),"*",IF($C205&gt;=400,ROUND('201920 DATA'!BE205/$C205,2),"")))</f>
        <v>0.01</v>
      </c>
      <c r="AG205" s="289" t="str">
        <f>IF(OR($C205="*",$C205&lt;400),"",IF(AND('201920 DATA'!BF205="*",$C205&gt;=400),"*",IF($C205&gt;=400,ROUND('201920 DATA'!BF205/$C205,2),"")))</f>
        <v>*</v>
      </c>
      <c r="AH205" s="289" t="str">
        <f>IF(OR($C205="*",$C205&lt;400),"",IF(AND('201920 DATA'!BG205="*",$C205&gt;=400),"*",IF($C205&gt;=400,ROUND('201920 DATA'!BG205/$C205,2),"")))</f>
        <v>*</v>
      </c>
      <c r="AI205" s="289">
        <f>IF(OR($C205="*",$C205&lt;400),"",IF(AND('201920 DATA'!BH205="*",$C205&gt;=400),"*",IF($C205&gt;=400,ROUND('201920 DATA'!BH205/$C205,2),"")))</f>
        <v>0.03</v>
      </c>
      <c r="AJ205" s="289">
        <f>IF(OR($C205="*",$C205&lt;400),"",IF(AND('201920 DATA'!BI205="*",$C205&gt;=400),"*",IF($C205&gt;=400,ROUND('201920 DATA'!BI205/$C205,2),"")))</f>
        <v>0.09</v>
      </c>
      <c r="AK205" s="289">
        <f>IF(OR($C205="*",$C205&lt;400),"",IF(AND('201920 DATA'!BJ205="*",$C205&gt;=400),"*",IF($C205&gt;=400,ROUND('201920 DATA'!BJ205/$C205,2),"")))</f>
        <v>0</v>
      </c>
      <c r="AL205" s="289" t="str">
        <f>IF(OR($C205="*",$C205&lt;400),"",IF(AND('201920 DATA'!BK205="*",$C205&gt;=400),"*",IF($C205&gt;=400,ROUND('201920 DATA'!BK205/$C205,2),"")))</f>
        <v>*</v>
      </c>
      <c r="AM205" s="289">
        <f>IF(OR($C205="*",$C205&lt;400),"",IF(AND('201920 DATA'!BL205="*",$C205&gt;=400),"*",IF($C205&gt;=400,ROUND('201920 DATA'!BL205/$C205,2),"")))</f>
        <v>0.01</v>
      </c>
      <c r="AN205" s="289">
        <f>IF(OR($C205="*",$C205&lt;400),"",IF(AND('201920 DATA'!BM205="*",$C205&gt;=400),"*",IF($C205&gt;=400,ROUND('201920 DATA'!BM205/$C205,2),"")))</f>
        <v>0.56000000000000005</v>
      </c>
      <c r="AO205" s="289">
        <f>IF(OR($C205="*",$C205&lt;400),"",IF(AND('201920 DATA'!BN205="*",$C205&gt;=400),"*",IF($C205&gt;=400,ROUND('201920 DATA'!BN205/$C205,2),"")))</f>
        <v>0.01</v>
      </c>
      <c r="AP205" s="289">
        <f>IF(OR($C205="*",$C205&lt;400),"",IF(AND('201920 DATA'!BO205="*",$C205&gt;=400),"*",IF($C205&gt;=400,ROUND('201920 DATA'!BO205/$C205,2),"")))</f>
        <v>0.14000000000000001</v>
      </c>
      <c r="AQ205" s="289">
        <f>IF(OR($C205="*",$C205&lt;400),"",IF(AND('201920 DATA'!BP205="*",$C205&gt;=400),"*",IF($C205&gt;=400,ROUND('201920 DATA'!BP205/$C205,2),"")))</f>
        <v>0.06</v>
      </c>
      <c r="AR205" s="289">
        <f>IF(OR($C205="*",$C205&lt;400),"",IF(AND('201920 DATA'!BQ205="*",$C205&gt;=400),"*",IF($C205&gt;=400,ROUND('201920 DATA'!BQ205/$C205,2),"")))</f>
        <v>0</v>
      </c>
      <c r="AS205" s="289">
        <f>IF(OR($C205="*",$C205&lt;400),"",IF(AND('201920 DATA'!BR205="*",$C205&gt;=400),"*",IF($C205&gt;=400,ROUND('201920 DATA'!BR205/$C205,2),"")))</f>
        <v>0</v>
      </c>
      <c r="AT205" s="289">
        <f>IF(OR($C205="*",$C205&lt;400),"",IF(AND('201920 DATA'!BS205="*",$C205&gt;=400),"*",IF($C205&gt;=400,ROUND('201920 DATA'!BS205/$C205,2),"")))</f>
        <v>0</v>
      </c>
      <c r="AU205" s="289">
        <f>IF(OR($C205="*",$C205&lt;400),"",IF(AND('201920 DATA'!BT205="*",$C205&gt;=400),"*",IF($C205&gt;=400,ROUND('201920 DATA'!BT205/$C205,2),"")))</f>
        <v>0.05</v>
      </c>
      <c r="AV205" s="289">
        <f>IF(OR($C205="*",$C205&lt;400),"",IF(AND('201920 DATA'!BU205="*",$C205&gt;=400),"*",IF($C205&gt;=400,ROUND('201920 DATA'!BU205/$C205,2),"")))</f>
        <v>0.01</v>
      </c>
      <c r="AW205" s="289">
        <f>IF(OR($C205="*",$C205&lt;400),"",IF(AND('201920 DATA'!BV205="*",$C205&gt;=400),"*",IF($C205&gt;=400,ROUND('201920 DATA'!BV205/$C205,2),"")))</f>
        <v>0</v>
      </c>
      <c r="AX205" s="289">
        <f>IF(OR($C205="*",$C205&lt;400),"",IF(AND('201920 DATA'!BW205="*",$C205&gt;=400),"*",IF($C205&gt;=400,ROUND('201920 DATA'!BW205/$C205,2),"")))</f>
        <v>0.01</v>
      </c>
      <c r="AZ205" s="365">
        <v>10085</v>
      </c>
    </row>
    <row r="206" spans="1:52" x14ac:dyDescent="0.2">
      <c r="A206" s="373" t="s">
        <v>797</v>
      </c>
      <c r="B206" s="287">
        <f>'201920 DATA'!B206</f>
        <v>4590</v>
      </c>
      <c r="C206" s="288">
        <f>'201920 DATA'!C206</f>
        <v>4220</v>
      </c>
      <c r="D206" s="293">
        <f>'201920 DATA'!FQ206</f>
        <v>4220</v>
      </c>
      <c r="F206" s="313">
        <f t="shared" si="6"/>
        <v>0</v>
      </c>
      <c r="G206" s="295">
        <f t="shared" si="7"/>
        <v>0.92</v>
      </c>
      <c r="H206" s="289">
        <f>IF(OR($C206="*",$C206&lt;400),"",IF(AND('201920 DATA'!F206="*",$C206&gt;=400),"*",IF($C206&gt;=400,ROUND('201920 DATA'!F206/$C206,2),"")))</f>
        <v>0</v>
      </c>
      <c r="I206" s="296">
        <f>IF(OR($B206="*",$B206&lt;400),"",IF(AND('201920 DATA'!Y206="*",$B206&gt;=400),"*",IF($B206&gt;=400,ROUND('201920 DATA'!Y206/$B206,2),"")))</f>
        <v>0</v>
      </c>
      <c r="J206" s="296">
        <f>IF(OR($B206="*",$B206&lt;400),"",IF(AND('201920 DATA'!Z206="*",$B206&gt;=400),"*",IF($B206&gt;=400,ROUND('201920 DATA'!Z206/$B206,2),"")))</f>
        <v>0.15</v>
      </c>
      <c r="K206" s="296">
        <f>IF(OR($B206="*",$B206&lt;400),"",IF(AND('201920 DATA'!AA206="*",$B206&gt;=400),"*",IF($B206&gt;=400,ROUND('201920 DATA'!AA206/$B206,2),"")))</f>
        <v>0.2</v>
      </c>
      <c r="L206" s="296">
        <f>IF(OR($B206="*",$B206&lt;400),"",IF(AND('201920 DATA'!AB206="*",$B206&gt;=400),"*",IF($B206&gt;=400,ROUND('201920 DATA'!AB206/$B206,2),"")))</f>
        <v>0.28000000000000003</v>
      </c>
      <c r="M206" s="296">
        <f>IF(OR($B206="*",$B206&lt;400),"",IF(AND('201920 DATA'!AC206="*",$B206&gt;=400),"*",IF($B206&gt;=400,ROUND('201920 DATA'!AC206/$B206,2),"")))</f>
        <v>0.24</v>
      </c>
      <c r="N206" s="296">
        <f>IF(OR($B206="*",$B206&lt;400),"",IF(AND('201920 DATA'!AD206="*",$B206&gt;=400),"*",IF($B206&gt;=400,ROUND('201920 DATA'!AD206/$B206,2),"")))</f>
        <v>0.13</v>
      </c>
      <c r="O206" s="296">
        <f>IF(OR($B206="*",$B206&lt;400),"",IF(AND('201920 DATA'!AE206="*",$B206&gt;=400),"*",IF($B206&gt;=400,ROUND('201920 DATA'!AE206/$B206,2),"")))</f>
        <v>0</v>
      </c>
      <c r="P206" s="297"/>
      <c r="Q206" s="296">
        <f>IF(OR($B206="*",$B206&lt;400),"",IF(AND('201920 DATA'!FO206="*",$B206&gt;=400),"*",IF($B206&gt;=400,ROUND('201920 DATA'!FO206/$B206,2),"")))</f>
        <v>0.97</v>
      </c>
      <c r="R206" s="289">
        <f>IF(OR($C206="*",$C206&lt;400),"",IF(AND('201920 DATA'!F206="*",$C206&gt;=400),"*",IF($C206&gt;=400,ROUND('201920 DATA'!F206/$C206,2),"")))</f>
        <v>0</v>
      </c>
      <c r="S206" s="289">
        <f>IF(OR($C206="*",$C206&lt;400),"",IF(AND('201920 DATA'!G206="*",$C206&gt;=400),"*",IF($C206&gt;=400,ROUND('201920 DATA'!G206/$C206,2),"")))</f>
        <v>0</v>
      </c>
      <c r="T206" s="289">
        <f>IF(OR($C206="*",$C206&lt;400),"",IF(AND('201920 DATA'!H206="*",$C206&gt;=400),"*",IF($C206&gt;=400,ROUND('201920 DATA'!H206/$C206,2),"")))</f>
        <v>1</v>
      </c>
      <c r="U206" s="289">
        <f>IF(OR($C206="*",$C206&lt;400),"",IF(AND('201920 DATA'!FP206="*",$C206&gt;=400),"*",IF($C206&gt;=400,ROUND('201920 DATA'!FP206/$C206,2),"")))</f>
        <v>0</v>
      </c>
      <c r="V206" s="312">
        <f>IF(OR($D206="*",$D206&lt;400),"",IF(AND('201920 DATA'!M206="*",$D206&gt;=400),"*",IF($D206&gt;=400,ROUND('201920 DATA'!M206/$D206,2),"")))</f>
        <v>0.02</v>
      </c>
      <c r="W206" s="312">
        <f>IF(OR($D206="*",$D206&lt;400),"",IF(AND('201920 DATA'!N206="*",$D206&gt;=400),"*",IF($D206&gt;=400,ROUND('201920 DATA'!N206/$D206,2),"")))</f>
        <v>0.11</v>
      </c>
      <c r="X206" s="312">
        <f>IF(OR($D206="*",$D206&lt;400),"",IF(AND('201920 DATA'!O206="*",$D206&gt;=400),"*",IF($D206&gt;=400,ROUND('201920 DATA'!O206/$D206,2),"")))</f>
        <v>0.27</v>
      </c>
      <c r="Y206" s="312">
        <f>IF(OR($D206="*",$D206&lt;400),"",IF(AND('201920 DATA'!P206="*",$D206&gt;=400),"*",IF($D206&gt;=400,ROUND('201920 DATA'!P206/$D206,2),"")))</f>
        <v>0.32</v>
      </c>
      <c r="Z206" s="312">
        <f>IF(OR($D206="*",$D206&lt;400),"",IF(AND('201920 DATA'!Q206="*",$D206&gt;=400),"*",IF($D206&gt;=400,ROUND('201920 DATA'!Q206/$D206,2),"")))</f>
        <v>0.28000000000000003</v>
      </c>
      <c r="AA206" s="312">
        <f>IF(OR($D206="*",$D206&lt;400),"",IF(AND('201920 DATA'!R206="*",$D206&gt;=400),"*",IF($D206&gt;=400,ROUND('201920 DATA'!R206/$D206,2),"")))</f>
        <v>0.02</v>
      </c>
      <c r="AB206" s="312">
        <f>IF(OR($D206="*",$D206&lt;400),"",IF(AND('201920 DATA'!S206="*",$D206&gt;=400),"*",IF($D206&gt;=400,ROUND('201920 DATA'!S206/$D206,2),"")))</f>
        <v>0</v>
      </c>
      <c r="AC206" s="312" t="str">
        <f>IF(OR($D206="*",$D206&lt;400),"",IF(AND('201920 DATA'!T206="*",$D206&gt;=400),"*",IF($D206&gt;=400,ROUND('201920 DATA'!T206/$D206,2),"")))</f>
        <v>*</v>
      </c>
      <c r="AD206" s="289">
        <f>IF(OR($C206="*",$C206&lt;400),"",IF(AND('201920 DATA'!BC206="*",$C206&gt;=400),"*",IF($C206&gt;=400,ROUND('201920 DATA'!BC206/$C206,2),"")))</f>
        <v>0</v>
      </c>
      <c r="AE206" s="289">
        <f>IF(OR($C206="*",$C206&lt;400),"",IF(AND('201920 DATA'!BD206="*",$C206&gt;=400),"*",IF($C206&gt;=400,ROUND('201920 DATA'!BD206/$C206,2),"")))</f>
        <v>0.01</v>
      </c>
      <c r="AF206" s="289">
        <f>IF(OR($C206="*",$C206&lt;400),"",IF(AND('201920 DATA'!BE206="*",$C206&gt;=400),"*",IF($C206&gt;=400,ROUND('201920 DATA'!BE206/$C206,2),"")))</f>
        <v>0</v>
      </c>
      <c r="AG206" s="289" t="str">
        <f>IF(OR($C206="*",$C206&lt;400),"",IF(AND('201920 DATA'!BF206="*",$C206&gt;=400),"*",IF($C206&gt;=400,ROUND('201920 DATA'!BF206/$C206,2),"")))</f>
        <v>*</v>
      </c>
      <c r="AH206" s="289" t="str">
        <f>IF(OR($C206="*",$C206&lt;400),"",IF(AND('201920 DATA'!BG206="*",$C206&gt;=400),"*",IF($C206&gt;=400,ROUND('201920 DATA'!BG206/$C206,2),"")))</f>
        <v>*</v>
      </c>
      <c r="AI206" s="289" t="str">
        <f>IF(OR($C206="*",$C206&lt;400),"",IF(AND('201920 DATA'!BH206="*",$C206&gt;=400),"*",IF($C206&gt;=400,ROUND('201920 DATA'!BH206/$C206,2),"")))</f>
        <v>*</v>
      </c>
      <c r="AJ206" s="289">
        <f>IF(OR($C206="*",$C206&lt;400),"",IF(AND('201920 DATA'!BI206="*",$C206&gt;=400),"*",IF($C206&gt;=400,ROUND('201920 DATA'!BI206/$C206,2),"")))</f>
        <v>0.12</v>
      </c>
      <c r="AK206" s="289" t="str">
        <f>IF(OR($C206="*",$C206&lt;400),"",IF(AND('201920 DATA'!BJ206="*",$C206&gt;=400),"*",IF($C206&gt;=400,ROUND('201920 DATA'!BJ206/$C206,2),"")))</f>
        <v>*</v>
      </c>
      <c r="AL206" s="289">
        <f>IF(OR($C206="*",$C206&lt;400),"",IF(AND('201920 DATA'!BK206="*",$C206&gt;=400),"*",IF($C206&gt;=400,ROUND('201920 DATA'!BK206/$C206,2),"")))</f>
        <v>0</v>
      </c>
      <c r="AM206" s="289">
        <f>IF(OR($C206="*",$C206&lt;400),"",IF(AND('201920 DATA'!BL206="*",$C206&gt;=400),"*",IF($C206&gt;=400,ROUND('201920 DATA'!BL206/$C206,2),"")))</f>
        <v>0.01</v>
      </c>
      <c r="AN206" s="289">
        <f>IF(OR($C206="*",$C206&lt;400),"",IF(AND('201920 DATA'!BM206="*",$C206&gt;=400),"*",IF($C206&gt;=400,ROUND('201920 DATA'!BM206/$C206,2),"")))</f>
        <v>0.67</v>
      </c>
      <c r="AO206" s="289">
        <f>IF(OR($C206="*",$C206&lt;400),"",IF(AND('201920 DATA'!BN206="*",$C206&gt;=400),"*",IF($C206&gt;=400,ROUND('201920 DATA'!BN206/$C206,2),"")))</f>
        <v>0</v>
      </c>
      <c r="AP206" s="289">
        <f>IF(OR($C206="*",$C206&lt;400),"",IF(AND('201920 DATA'!BO206="*",$C206&gt;=400),"*",IF($C206&gt;=400,ROUND('201920 DATA'!BO206/$C206,2),"")))</f>
        <v>0.03</v>
      </c>
      <c r="AQ206" s="289">
        <f>IF(OR($C206="*",$C206&lt;400),"",IF(AND('201920 DATA'!BP206="*",$C206&gt;=400),"*",IF($C206&gt;=400,ROUND('201920 DATA'!BP206/$C206,2),"")))</f>
        <v>0.03</v>
      </c>
      <c r="AR206" s="289">
        <f>IF(OR($C206="*",$C206&lt;400),"",IF(AND('201920 DATA'!BQ206="*",$C206&gt;=400),"*",IF($C206&gt;=400,ROUND('201920 DATA'!BQ206/$C206,2),"")))</f>
        <v>0</v>
      </c>
      <c r="AS206" s="289">
        <f>IF(OR($C206="*",$C206&lt;400),"",IF(AND('201920 DATA'!BR206="*",$C206&gt;=400),"*",IF($C206&gt;=400,ROUND('201920 DATA'!BR206/$C206,2),"")))</f>
        <v>0</v>
      </c>
      <c r="AT206" s="289" t="str">
        <f>IF(OR($C206="*",$C206&lt;400),"",IF(AND('201920 DATA'!BS206="*",$C206&gt;=400),"*",IF($C206&gt;=400,ROUND('201920 DATA'!BS206/$C206,2),"")))</f>
        <v>*</v>
      </c>
      <c r="AU206" s="289">
        <f>IF(OR($C206="*",$C206&lt;400),"",IF(AND('201920 DATA'!BT206="*",$C206&gt;=400),"*",IF($C206&gt;=400,ROUND('201920 DATA'!BT206/$C206,2),"")))</f>
        <v>0.05</v>
      </c>
      <c r="AV206" s="289">
        <f>IF(OR($C206="*",$C206&lt;400),"",IF(AND('201920 DATA'!BU206="*",$C206&gt;=400),"*",IF($C206&gt;=400,ROUND('201920 DATA'!BU206/$C206,2),"")))</f>
        <v>0.05</v>
      </c>
      <c r="AW206" s="289">
        <f>IF(OR($C206="*",$C206&lt;400),"",IF(AND('201920 DATA'!BV206="*",$C206&gt;=400),"*",IF($C206&gt;=400,ROUND('201920 DATA'!BV206/$C206,2),"")))</f>
        <v>0</v>
      </c>
      <c r="AX206" s="289">
        <f>IF(OR($C206="*",$C206&lt;400),"",IF(AND('201920 DATA'!BW206="*",$C206&gt;=400),"*",IF($C206&gt;=400,ROUND('201920 DATA'!BW206/$C206,2),"")))</f>
        <v>0.02</v>
      </c>
      <c r="AZ206" s="365">
        <v>4590</v>
      </c>
    </row>
    <row r="207" spans="1:52" x14ac:dyDescent="0.2">
      <c r="A207" s="373" t="s">
        <v>1217</v>
      </c>
      <c r="B207" s="287">
        <f>'201920 DATA'!B207</f>
        <v>3520</v>
      </c>
      <c r="C207" s="288">
        <f>'201920 DATA'!C207</f>
        <v>2870</v>
      </c>
      <c r="D207" s="293">
        <f>'201920 DATA'!FQ207</f>
        <v>2870</v>
      </c>
      <c r="F207" s="313">
        <f t="shared" si="6"/>
        <v>-0.68</v>
      </c>
      <c r="G207" s="295">
        <f t="shared" si="7"/>
        <v>0.82</v>
      </c>
      <c r="H207" s="289">
        <f>IF(OR($C207="*",$C207&lt;400),"",IF(AND('201920 DATA'!F207="*",$C207&gt;=400),"*",IF($C207&gt;=400,ROUND('201920 DATA'!F207/$C207,2),"")))</f>
        <v>0</v>
      </c>
      <c r="I207" s="296">
        <f>IF(OR($B207="*",$B207&lt;400),"",IF(AND('201920 DATA'!Y207="*",$B207&gt;=400),"*",IF($B207&gt;=400,ROUND('201920 DATA'!Y207/$B207,2),"")))</f>
        <v>0</v>
      </c>
      <c r="J207" s="296">
        <f>IF(OR($B207="*",$B207&lt;400),"",IF(AND('201920 DATA'!Z207="*",$B207&gt;=400),"*",IF($B207&gt;=400,ROUND('201920 DATA'!Z207/$B207,2),"")))</f>
        <v>0.03</v>
      </c>
      <c r="K207" s="296">
        <f>IF(OR($B207="*",$B207&lt;400),"",IF(AND('201920 DATA'!AA207="*",$B207&gt;=400),"*",IF($B207&gt;=400,ROUND('201920 DATA'!AA207/$B207,2),"")))</f>
        <v>7.0000000000000007E-2</v>
      </c>
      <c r="L207" s="296">
        <f>IF(OR($B207="*",$B207&lt;400),"",IF(AND('201920 DATA'!AB207="*",$B207&gt;=400),"*",IF($B207&gt;=400,ROUND('201920 DATA'!AB207/$B207,2),"")))</f>
        <v>0.14000000000000001</v>
      </c>
      <c r="M207" s="296">
        <f>IF(OR($B207="*",$B207&lt;400),"",IF(AND('201920 DATA'!AC207="*",$B207&gt;=400),"*",IF($B207&gt;=400,ROUND('201920 DATA'!AC207/$B207,2),"")))</f>
        <v>0.36</v>
      </c>
      <c r="N207" s="296">
        <f>IF(OR($B207="*",$B207&lt;400),"",IF(AND('201920 DATA'!AD207="*",$B207&gt;=400),"*",IF($B207&gt;=400,ROUND('201920 DATA'!AD207/$B207,2),"")))</f>
        <v>0.38</v>
      </c>
      <c r="O207" s="296">
        <f>IF(OR($B207="*",$B207&lt;400),"",IF(AND('201920 DATA'!AE207="*",$B207&gt;=400),"*",IF($B207&gt;=400,ROUND('201920 DATA'!AE207/$B207,2),"")))</f>
        <v>0.02</v>
      </c>
      <c r="P207" s="297"/>
      <c r="Q207" s="296">
        <f>IF(OR($B207="*",$B207&lt;400),"",IF(AND('201920 DATA'!FO207="*",$B207&gt;=400),"*",IF($B207&gt;=400,ROUND('201920 DATA'!FO207/$B207,2),"")))</f>
        <v>0.98</v>
      </c>
      <c r="R207" s="289">
        <f>IF(OR($C207="*",$C207&lt;400),"",IF(AND('201920 DATA'!F207="*",$C207&gt;=400),"*",IF($C207&gt;=400,ROUND('201920 DATA'!F207/$C207,2),"")))</f>
        <v>0</v>
      </c>
      <c r="S207" s="289">
        <f>IF(OR($C207="*",$C207&lt;400),"",IF(AND('201920 DATA'!G207="*",$C207&gt;=400),"*",IF($C207&gt;=400,ROUND('201920 DATA'!G207/$C207,2),"")))</f>
        <v>0</v>
      </c>
      <c r="T207" s="289">
        <f>IF(OR($C207="*",$C207&lt;400),"",IF(AND('201920 DATA'!H207="*",$C207&gt;=400),"*",IF($C207&gt;=400,ROUND('201920 DATA'!H207/$C207,2),"")))</f>
        <v>1</v>
      </c>
      <c r="U207" s="289">
        <f>IF(OR($C207="*",$C207&lt;400),"",IF(AND('201920 DATA'!FP207="*",$C207&gt;=400),"*",IF($C207&gt;=400,ROUND('201920 DATA'!FP207/$C207,2),"")))</f>
        <v>0</v>
      </c>
      <c r="V207" s="312">
        <f>IF(OR($D207="*",$D207&lt;400),"",IF(AND('201920 DATA'!M207="*",$D207&gt;=400),"*",IF($D207&gt;=400,ROUND('201920 DATA'!M207/$D207,2),"")))</f>
        <v>0.02</v>
      </c>
      <c r="W207" s="312">
        <f>IF(OR($D207="*",$D207&lt;400),"",IF(AND('201920 DATA'!N207="*",$D207&gt;=400),"*",IF($D207&gt;=400,ROUND('201920 DATA'!N207/$D207,2),"")))</f>
        <v>0.16</v>
      </c>
      <c r="X207" s="312">
        <f>IF(OR($D207="*",$D207&lt;400),"",IF(AND('201920 DATA'!O207="*",$D207&gt;=400),"*",IF($D207&gt;=400,ROUND('201920 DATA'!O207/$D207,2),"")))</f>
        <v>0.25</v>
      </c>
      <c r="Y207" s="312">
        <f>IF(OR($D207="*",$D207&lt;400),"",IF(AND('201920 DATA'!P207="*",$D207&gt;=400),"*",IF($D207&gt;=400,ROUND('201920 DATA'!P207/$D207,2),"")))</f>
        <v>0.17</v>
      </c>
      <c r="Z207" s="312">
        <f>IF(OR($D207="*",$D207&lt;400),"",IF(AND('201920 DATA'!Q207="*",$D207&gt;=400),"*",IF($D207&gt;=400,ROUND('201920 DATA'!Q207/$D207,2),"")))</f>
        <v>0.25</v>
      </c>
      <c r="AA207" s="312">
        <f>IF(OR($D207="*",$D207&lt;400),"",IF(AND('201920 DATA'!R207="*",$D207&gt;=400),"*",IF($D207&gt;=400,ROUND('201920 DATA'!R207/$D207,2),"")))</f>
        <v>0.09</v>
      </c>
      <c r="AB207" s="312">
        <f>IF(OR($D207="*",$D207&lt;400),"",IF(AND('201920 DATA'!S207="*",$D207&gt;=400),"*",IF($D207&gt;=400,ROUND('201920 DATA'!S207/$D207,2),"")))</f>
        <v>0.06</v>
      </c>
      <c r="AC207" s="312">
        <f>IF(OR($D207="*",$D207&lt;400),"",IF(AND('201920 DATA'!T207="*",$D207&gt;=400),"*",IF($D207&gt;=400,ROUND('201920 DATA'!T207/$D207,2),"")))</f>
        <v>0.01</v>
      </c>
      <c r="AD207" s="289">
        <f>IF(OR($C207="*",$C207&lt;400),"",IF(AND('201920 DATA'!BC207="*",$C207&gt;=400),"*",IF($C207&gt;=400,ROUND('201920 DATA'!BC207/$C207,2),"")))</f>
        <v>0.01</v>
      </c>
      <c r="AE207" s="289">
        <f>IF(OR($C207="*",$C207&lt;400),"",IF(AND('201920 DATA'!BD207="*",$C207&gt;=400),"*",IF($C207&gt;=400,ROUND('201920 DATA'!BD207/$C207,2),"")))</f>
        <v>0.01</v>
      </c>
      <c r="AF207" s="289">
        <f>IF(OR($C207="*",$C207&lt;400),"",IF(AND('201920 DATA'!BE207="*",$C207&gt;=400),"*",IF($C207&gt;=400,ROUND('201920 DATA'!BE207/$C207,2),"")))</f>
        <v>0</v>
      </c>
      <c r="AG207" s="289">
        <f>IF(OR($C207="*",$C207&lt;400),"",IF(AND('201920 DATA'!BF207="*",$C207&gt;=400),"*",IF($C207&gt;=400,ROUND('201920 DATA'!BF207/$C207,2),"")))</f>
        <v>0</v>
      </c>
      <c r="AH207" s="289">
        <f>IF(OR($C207="*",$C207&lt;400),"",IF(AND('201920 DATA'!BG207="*",$C207&gt;=400),"*",IF($C207&gt;=400,ROUND('201920 DATA'!BG207/$C207,2),"")))</f>
        <v>0</v>
      </c>
      <c r="AI207" s="289" t="str">
        <f>IF(OR($C207="*",$C207&lt;400),"",IF(AND('201920 DATA'!BH207="*",$C207&gt;=400),"*",IF($C207&gt;=400,ROUND('201920 DATA'!BH207/$C207,2),"")))</f>
        <v>*</v>
      </c>
      <c r="AJ207" s="289">
        <f>IF(OR($C207="*",$C207&lt;400),"",IF(AND('201920 DATA'!BI207="*",$C207&gt;=400),"*",IF($C207&gt;=400,ROUND('201920 DATA'!BI207/$C207,2),"")))</f>
        <v>0.61</v>
      </c>
      <c r="AK207" s="289">
        <f>IF(OR($C207="*",$C207&lt;400),"",IF(AND('201920 DATA'!BJ207="*",$C207&gt;=400),"*",IF($C207&gt;=400,ROUND('201920 DATA'!BJ207/$C207,2),"")))</f>
        <v>0</v>
      </c>
      <c r="AL207" s="289">
        <f>IF(OR($C207="*",$C207&lt;400),"",IF(AND('201920 DATA'!BK207="*",$C207&gt;=400),"*",IF($C207&gt;=400,ROUND('201920 DATA'!BK207/$C207,2),"")))</f>
        <v>0</v>
      </c>
      <c r="AM207" s="289" t="str">
        <f>IF(OR($C207="*",$C207&lt;400),"",IF(AND('201920 DATA'!BL207="*",$C207&gt;=400),"*",IF($C207&gt;=400,ROUND('201920 DATA'!BL207/$C207,2),"")))</f>
        <v>*</v>
      </c>
      <c r="AN207" s="289">
        <f>IF(OR($C207="*",$C207&lt;400),"",IF(AND('201920 DATA'!BM207="*",$C207&gt;=400),"*",IF($C207&gt;=400,ROUND('201920 DATA'!BM207/$C207,2),"")))</f>
        <v>0.28000000000000003</v>
      </c>
      <c r="AO207" s="289">
        <f>IF(OR($C207="*",$C207&lt;400),"",IF(AND('201920 DATA'!BN207="*",$C207&gt;=400),"*",IF($C207&gt;=400,ROUND('201920 DATA'!BN207/$C207,2),"")))</f>
        <v>0</v>
      </c>
      <c r="AP207" s="289">
        <f>IF(OR($C207="*",$C207&lt;400),"",IF(AND('201920 DATA'!BO207="*",$C207&gt;=400),"*",IF($C207&gt;=400,ROUND('201920 DATA'!BO207/$C207,2),"")))</f>
        <v>0.01</v>
      </c>
      <c r="AQ207" s="289" t="str">
        <f>IF(OR($C207="*",$C207&lt;400),"",IF(AND('201920 DATA'!BP207="*",$C207&gt;=400),"*",IF($C207&gt;=400,ROUND('201920 DATA'!BP207/$C207,2),"")))</f>
        <v>*</v>
      </c>
      <c r="AR207" s="289">
        <f>IF(OR($C207="*",$C207&lt;400),"",IF(AND('201920 DATA'!BQ207="*",$C207&gt;=400),"*",IF($C207&gt;=400,ROUND('201920 DATA'!BQ207/$C207,2),"")))</f>
        <v>0</v>
      </c>
      <c r="AS207" s="289">
        <f>IF(OR($C207="*",$C207&lt;400),"",IF(AND('201920 DATA'!BR207="*",$C207&gt;=400),"*",IF($C207&gt;=400,ROUND('201920 DATA'!BR207/$C207,2),"")))</f>
        <v>0</v>
      </c>
      <c r="AT207" s="289" t="str">
        <f>IF(OR($C207="*",$C207&lt;400),"",IF(AND('201920 DATA'!BS207="*",$C207&gt;=400),"*",IF($C207&gt;=400,ROUND('201920 DATA'!BS207/$C207,2),"")))</f>
        <v>*</v>
      </c>
      <c r="AU207" s="289">
        <f>IF(OR($C207="*",$C207&lt;400),"",IF(AND('201920 DATA'!BT207="*",$C207&gt;=400),"*",IF($C207&gt;=400,ROUND('201920 DATA'!BT207/$C207,2),"")))</f>
        <v>0.06</v>
      </c>
      <c r="AV207" s="289" t="str">
        <f>IF(OR($C207="*",$C207&lt;400),"",IF(AND('201920 DATA'!BU207="*",$C207&gt;=400),"*",IF($C207&gt;=400,ROUND('201920 DATA'!BU207/$C207,2),"")))</f>
        <v>*</v>
      </c>
      <c r="AW207" s="289">
        <f>IF(OR($C207="*",$C207&lt;400),"",IF(AND('201920 DATA'!BV207="*",$C207&gt;=400),"*",IF($C207&gt;=400,ROUND('201920 DATA'!BV207/$C207,2),"")))</f>
        <v>0</v>
      </c>
      <c r="AX207" s="289">
        <f>IF(OR($C207="*",$C207&lt;400),"",IF(AND('201920 DATA'!BW207="*",$C207&gt;=400),"*",IF($C207&gt;=400,ROUND('201920 DATA'!BW207/$C207,2),"")))</f>
        <v>0.01</v>
      </c>
      <c r="AZ207" s="365">
        <v>5925</v>
      </c>
    </row>
    <row r="208" spans="1:52" x14ac:dyDescent="0.2">
      <c r="A208" s="373" t="s">
        <v>1542</v>
      </c>
      <c r="B208" s="287">
        <f>'201920 DATA'!B208</f>
        <v>335</v>
      </c>
      <c r="C208" s="288">
        <f>'201920 DATA'!C208</f>
        <v>335</v>
      </c>
      <c r="D208" s="293">
        <f>'201920 DATA'!FQ208</f>
        <v>0</v>
      </c>
      <c r="F208" s="313" t="str">
        <f t="shared" si="6"/>
        <v/>
      </c>
      <c r="G208" s="295" t="str">
        <f t="shared" si="7"/>
        <v/>
      </c>
      <c r="H208" s="289" t="str">
        <f>IF(OR($C208="*",$C208&lt;400),"",IF(AND('201920 DATA'!F208="*",$C208&gt;=400),"*",IF($C208&gt;=400,ROUND('201920 DATA'!F208/$C208,2),"")))</f>
        <v/>
      </c>
      <c r="I208" s="296" t="str">
        <f>IF(OR($B208="*",$B208&lt;400),"",IF(AND('201920 DATA'!Y208="*",$B208&gt;=400),"*",IF($B208&gt;=400,ROUND('201920 DATA'!Y208/$B208,2),"")))</f>
        <v/>
      </c>
      <c r="J208" s="296" t="str">
        <f>IF(OR($B208="*",$B208&lt;400),"",IF(AND('201920 DATA'!Z208="*",$B208&gt;=400),"*",IF($B208&gt;=400,ROUND('201920 DATA'!Z208/$B208,2),"")))</f>
        <v/>
      </c>
      <c r="K208" s="296" t="str">
        <f>IF(OR($B208="*",$B208&lt;400),"",IF(AND('201920 DATA'!AA208="*",$B208&gt;=400),"*",IF($B208&gt;=400,ROUND('201920 DATA'!AA208/$B208,2),"")))</f>
        <v/>
      </c>
      <c r="L208" s="296" t="str">
        <f>IF(OR($B208="*",$B208&lt;400),"",IF(AND('201920 DATA'!AB208="*",$B208&gt;=400),"*",IF($B208&gt;=400,ROUND('201920 DATA'!AB208/$B208,2),"")))</f>
        <v/>
      </c>
      <c r="M208" s="296" t="str">
        <f>IF(OR($B208="*",$B208&lt;400),"",IF(AND('201920 DATA'!AC208="*",$B208&gt;=400),"*",IF($B208&gt;=400,ROUND('201920 DATA'!AC208/$B208,2),"")))</f>
        <v/>
      </c>
      <c r="N208" s="296" t="str">
        <f>IF(OR($B208="*",$B208&lt;400),"",IF(AND('201920 DATA'!AD208="*",$B208&gt;=400),"*",IF($B208&gt;=400,ROUND('201920 DATA'!AD208/$B208,2),"")))</f>
        <v/>
      </c>
      <c r="O208" s="296" t="str">
        <f>IF(OR($B208="*",$B208&lt;400),"",IF(AND('201920 DATA'!AE208="*",$B208&gt;=400),"*",IF($B208&gt;=400,ROUND('201920 DATA'!AE208/$B208,2),"")))</f>
        <v/>
      </c>
      <c r="P208" s="297"/>
      <c r="Q208" s="296" t="str">
        <f>IF(OR($B208="*",$B208&lt;400),"",IF(AND('201920 DATA'!FO208="*",$B208&gt;=400),"*",IF($B208&gt;=400,ROUND('201920 DATA'!FO208/$B208,2),"")))</f>
        <v/>
      </c>
      <c r="R208" s="289" t="str">
        <f>IF(OR($C208="*",$C208&lt;400),"",IF(AND('201920 DATA'!F208="*",$C208&gt;=400),"*",IF($C208&gt;=400,ROUND('201920 DATA'!F208/$C208,2),"")))</f>
        <v/>
      </c>
      <c r="S208" s="289" t="str">
        <f>IF(OR($C208="*",$C208&lt;400),"",IF(AND('201920 DATA'!G208="*",$C208&gt;=400),"*",IF($C208&gt;=400,ROUND('201920 DATA'!G208/$C208,2),"")))</f>
        <v/>
      </c>
      <c r="T208" s="289" t="str">
        <f>IF(OR($C208="*",$C208&lt;400),"",IF(AND('201920 DATA'!H208="*",$C208&gt;=400),"*",IF($C208&gt;=400,ROUND('201920 DATA'!H208/$C208,2),"")))</f>
        <v/>
      </c>
      <c r="U208" s="289" t="str">
        <f>IF(OR($C208="*",$C208&lt;400),"",IF(AND('201920 DATA'!FP208="*",$C208&gt;=400),"*",IF($C208&gt;=400,ROUND('201920 DATA'!FP208/$C208,2),"")))</f>
        <v/>
      </c>
      <c r="V208" s="312" t="str">
        <f>IF(OR($D208="*",$D208&lt;400),"",IF(AND('201920 DATA'!M208="*",$D208&gt;=400),"*",IF($D208&gt;=400,ROUND('201920 DATA'!M208/$D208,2),"")))</f>
        <v/>
      </c>
      <c r="W208" s="312" t="str">
        <f>IF(OR($D208="*",$D208&lt;400),"",IF(AND('201920 DATA'!N208="*",$D208&gt;=400),"*",IF($D208&gt;=400,ROUND('201920 DATA'!N208/$D208,2),"")))</f>
        <v/>
      </c>
      <c r="X208" s="312" t="str">
        <f>IF(OR($D208="*",$D208&lt;400),"",IF(AND('201920 DATA'!O208="*",$D208&gt;=400),"*",IF($D208&gt;=400,ROUND('201920 DATA'!O208/$D208,2),"")))</f>
        <v/>
      </c>
      <c r="Y208" s="312" t="str">
        <f>IF(OR($D208="*",$D208&lt;400),"",IF(AND('201920 DATA'!P208="*",$D208&gt;=400),"*",IF($D208&gt;=400,ROUND('201920 DATA'!P208/$D208,2),"")))</f>
        <v/>
      </c>
      <c r="Z208" s="312" t="str">
        <f>IF(OR($D208="*",$D208&lt;400),"",IF(AND('201920 DATA'!Q208="*",$D208&gt;=400),"*",IF($D208&gt;=400,ROUND('201920 DATA'!Q208/$D208,2),"")))</f>
        <v/>
      </c>
      <c r="AA208" s="312" t="str">
        <f>IF(OR($D208="*",$D208&lt;400),"",IF(AND('201920 DATA'!R208="*",$D208&gt;=400),"*",IF($D208&gt;=400,ROUND('201920 DATA'!R208/$D208,2),"")))</f>
        <v/>
      </c>
      <c r="AB208" s="312" t="str">
        <f>IF(OR($D208="*",$D208&lt;400),"",IF(AND('201920 DATA'!S208="*",$D208&gt;=400),"*",IF($D208&gt;=400,ROUND('201920 DATA'!S208/$D208,2),"")))</f>
        <v/>
      </c>
      <c r="AC208" s="312" t="str">
        <f>IF(OR($D208="*",$D208&lt;400),"",IF(AND('201920 DATA'!T208="*",$D208&gt;=400),"*",IF($D208&gt;=400,ROUND('201920 DATA'!T208/$D208,2),"")))</f>
        <v/>
      </c>
      <c r="AD208" s="289" t="str">
        <f>IF(OR($C208="*",$C208&lt;400),"",IF(AND('201920 DATA'!BC208="*",$C208&gt;=400),"*",IF($C208&gt;=400,ROUND('201920 DATA'!BC208/$C208,2),"")))</f>
        <v/>
      </c>
      <c r="AE208" s="289" t="str">
        <f>IF(OR($C208="*",$C208&lt;400),"",IF(AND('201920 DATA'!BD208="*",$C208&gt;=400),"*",IF($C208&gt;=400,ROUND('201920 DATA'!BD208/$C208,2),"")))</f>
        <v/>
      </c>
      <c r="AF208" s="289" t="str">
        <f>IF(OR($C208="*",$C208&lt;400),"",IF(AND('201920 DATA'!BE208="*",$C208&gt;=400),"*",IF($C208&gt;=400,ROUND('201920 DATA'!BE208/$C208,2),"")))</f>
        <v/>
      </c>
      <c r="AG208" s="289" t="str">
        <f>IF(OR($C208="*",$C208&lt;400),"",IF(AND('201920 DATA'!BF208="*",$C208&gt;=400),"*",IF($C208&gt;=400,ROUND('201920 DATA'!BF208/$C208,2),"")))</f>
        <v/>
      </c>
      <c r="AH208" s="289" t="str">
        <f>IF(OR($C208="*",$C208&lt;400),"",IF(AND('201920 DATA'!BG208="*",$C208&gt;=400),"*",IF($C208&gt;=400,ROUND('201920 DATA'!BG208/$C208,2),"")))</f>
        <v/>
      </c>
      <c r="AI208" s="289" t="str">
        <f>IF(OR($C208="*",$C208&lt;400),"",IF(AND('201920 DATA'!BH208="*",$C208&gt;=400),"*",IF($C208&gt;=400,ROUND('201920 DATA'!BH208/$C208,2),"")))</f>
        <v/>
      </c>
      <c r="AJ208" s="289" t="str">
        <f>IF(OR($C208="*",$C208&lt;400),"",IF(AND('201920 DATA'!BI208="*",$C208&gt;=400),"*",IF($C208&gt;=400,ROUND('201920 DATA'!BI208/$C208,2),"")))</f>
        <v/>
      </c>
      <c r="AK208" s="289" t="str">
        <f>IF(OR($C208="*",$C208&lt;400),"",IF(AND('201920 DATA'!BJ208="*",$C208&gt;=400),"*",IF($C208&gt;=400,ROUND('201920 DATA'!BJ208/$C208,2),"")))</f>
        <v/>
      </c>
      <c r="AL208" s="289" t="str">
        <f>IF(OR($C208="*",$C208&lt;400),"",IF(AND('201920 DATA'!BK208="*",$C208&gt;=400),"*",IF($C208&gt;=400,ROUND('201920 DATA'!BK208/$C208,2),"")))</f>
        <v/>
      </c>
      <c r="AM208" s="289" t="str">
        <f>IF(OR($C208="*",$C208&lt;400),"",IF(AND('201920 DATA'!BL208="*",$C208&gt;=400),"*",IF($C208&gt;=400,ROUND('201920 DATA'!BL208/$C208,2),"")))</f>
        <v/>
      </c>
      <c r="AN208" s="289" t="str">
        <f>IF(OR($C208="*",$C208&lt;400),"",IF(AND('201920 DATA'!BM208="*",$C208&gt;=400),"*",IF($C208&gt;=400,ROUND('201920 DATA'!BM208/$C208,2),"")))</f>
        <v/>
      </c>
      <c r="AO208" s="289" t="str">
        <f>IF(OR($C208="*",$C208&lt;400),"",IF(AND('201920 DATA'!BN208="*",$C208&gt;=400),"*",IF($C208&gt;=400,ROUND('201920 DATA'!BN208/$C208,2),"")))</f>
        <v/>
      </c>
      <c r="AP208" s="289" t="str">
        <f>IF(OR($C208="*",$C208&lt;400),"",IF(AND('201920 DATA'!BO208="*",$C208&gt;=400),"*",IF($C208&gt;=400,ROUND('201920 DATA'!BO208/$C208,2),"")))</f>
        <v/>
      </c>
      <c r="AQ208" s="289" t="str">
        <f>IF(OR($C208="*",$C208&lt;400),"",IF(AND('201920 DATA'!BP208="*",$C208&gt;=400),"*",IF($C208&gt;=400,ROUND('201920 DATA'!BP208/$C208,2),"")))</f>
        <v/>
      </c>
      <c r="AR208" s="289" t="str">
        <f>IF(OR($C208="*",$C208&lt;400),"",IF(AND('201920 DATA'!BQ208="*",$C208&gt;=400),"*",IF($C208&gt;=400,ROUND('201920 DATA'!BQ208/$C208,2),"")))</f>
        <v/>
      </c>
      <c r="AS208" s="289" t="str">
        <f>IF(OR($C208="*",$C208&lt;400),"",IF(AND('201920 DATA'!BR208="*",$C208&gt;=400),"*",IF($C208&gt;=400,ROUND('201920 DATA'!BR208/$C208,2),"")))</f>
        <v/>
      </c>
      <c r="AT208" s="289" t="str">
        <f>IF(OR($C208="*",$C208&lt;400),"",IF(AND('201920 DATA'!BS208="*",$C208&gt;=400),"*",IF($C208&gt;=400,ROUND('201920 DATA'!BS208/$C208,2),"")))</f>
        <v/>
      </c>
      <c r="AU208" s="289" t="str">
        <f>IF(OR($C208="*",$C208&lt;400),"",IF(AND('201920 DATA'!BT208="*",$C208&gt;=400),"*",IF($C208&gt;=400,ROUND('201920 DATA'!BT208/$C208,2),"")))</f>
        <v/>
      </c>
      <c r="AV208" s="289" t="str">
        <f>IF(OR($C208="*",$C208&lt;400),"",IF(AND('201920 DATA'!BU208="*",$C208&gt;=400),"*",IF($C208&gt;=400,ROUND('201920 DATA'!BU208/$C208,2),"")))</f>
        <v/>
      </c>
      <c r="AW208" s="289" t="str">
        <f>IF(OR($C208="*",$C208&lt;400),"",IF(AND('201920 DATA'!BV208="*",$C208&gt;=400),"*",IF($C208&gt;=400,ROUND('201920 DATA'!BV208/$C208,2),"")))</f>
        <v/>
      </c>
      <c r="AX208" s="289" t="str">
        <f>IF(OR($C208="*",$C208&lt;400),"",IF(AND('201920 DATA'!BW208="*",$C208&gt;=400),"*",IF($C208&gt;=400,ROUND('201920 DATA'!BW208/$C208,2),"")))</f>
        <v/>
      </c>
      <c r="AZ208" s="365">
        <v>280</v>
      </c>
    </row>
    <row r="209" spans="1:52" x14ac:dyDescent="0.2">
      <c r="A209" s="373" t="s">
        <v>1543</v>
      </c>
      <c r="B209" s="287">
        <f>'201920 DATA'!B209</f>
        <v>530</v>
      </c>
      <c r="C209" s="288">
        <f>'201920 DATA'!C209</f>
        <v>530</v>
      </c>
      <c r="D209" s="293">
        <f>'201920 DATA'!FQ209</f>
        <v>0</v>
      </c>
      <c r="F209" s="313">
        <f t="shared" si="6"/>
        <v>0.01</v>
      </c>
      <c r="G209" s="295">
        <f t="shared" si="7"/>
        <v>1</v>
      </c>
      <c r="H209" s="289">
        <f>IF(OR($C209="*",$C209&lt;400),"",IF(AND('201920 DATA'!F209="*",$C209&gt;=400),"*",IF($C209&gt;=400,ROUND('201920 DATA'!F209/$C209,2),"")))</f>
        <v>0.05</v>
      </c>
      <c r="I209" s="296">
        <f>IF(OR($B209="*",$B209&lt;400),"",IF(AND('201920 DATA'!Y209="*",$B209&gt;=400),"*",IF($B209&gt;=400,ROUND('201920 DATA'!Y209/$B209,2),"")))</f>
        <v>0</v>
      </c>
      <c r="J209" s="296">
        <f>IF(OR($B209="*",$B209&lt;400),"",IF(AND('201920 DATA'!Z209="*",$B209&gt;=400),"*",IF($B209&gt;=400,ROUND('201920 DATA'!Z209/$B209,2),"")))</f>
        <v>0</v>
      </c>
      <c r="K209" s="296" t="str">
        <f>IF(OR($B209="*",$B209&lt;400),"",IF(AND('201920 DATA'!AA209="*",$B209&gt;=400),"*",IF($B209&gt;=400,ROUND('201920 DATA'!AA209/$B209,2),"")))</f>
        <v>*</v>
      </c>
      <c r="L209" s="296">
        <f>IF(OR($B209="*",$B209&lt;400),"",IF(AND('201920 DATA'!AB209="*",$B209&gt;=400),"*",IF($B209&gt;=400,ROUND('201920 DATA'!AB209/$B209,2),"")))</f>
        <v>0.02</v>
      </c>
      <c r="M209" s="296">
        <f>IF(OR($B209="*",$B209&lt;400),"",IF(AND('201920 DATA'!AC209="*",$B209&gt;=400),"*",IF($B209&gt;=400,ROUND('201920 DATA'!AC209/$B209,2),"")))</f>
        <v>0.09</v>
      </c>
      <c r="N209" s="296">
        <f>IF(OR($B209="*",$B209&lt;400),"",IF(AND('201920 DATA'!AD209="*",$B209&gt;=400),"*",IF($B209&gt;=400,ROUND('201920 DATA'!AD209/$B209,2),"")))</f>
        <v>0.61</v>
      </c>
      <c r="O209" s="296">
        <f>IF(OR($B209="*",$B209&lt;400),"",IF(AND('201920 DATA'!AE209="*",$B209&gt;=400),"*",IF($B209&gt;=400,ROUND('201920 DATA'!AE209/$B209,2),"")))</f>
        <v>0.27</v>
      </c>
      <c r="P209" s="297"/>
      <c r="Q209" s="296">
        <f>IF(OR($B209="*",$B209&lt;400),"",IF(AND('201920 DATA'!FO209="*",$B209&gt;=400),"*",IF($B209&gt;=400,ROUND('201920 DATA'!FO209/$B209,2),"")))</f>
        <v>0</v>
      </c>
      <c r="R209" s="289">
        <f>IF(OR($C209="*",$C209&lt;400),"",IF(AND('201920 DATA'!F209="*",$C209&gt;=400),"*",IF($C209&gt;=400,ROUND('201920 DATA'!F209/$C209,2),"")))</f>
        <v>0.05</v>
      </c>
      <c r="S209" s="289">
        <f>IF(OR($C209="*",$C209&lt;400),"",IF(AND('201920 DATA'!G209="*",$C209&gt;=400),"*",IF($C209&gt;=400,ROUND('201920 DATA'!G209/$C209,2),"")))</f>
        <v>0</v>
      </c>
      <c r="T209" s="289">
        <f>IF(OR($C209="*",$C209&lt;400),"",IF(AND('201920 DATA'!H209="*",$C209&gt;=400),"*",IF($C209&gt;=400,ROUND('201920 DATA'!H209/$C209,2),"")))</f>
        <v>0</v>
      </c>
      <c r="U209" s="289">
        <f>IF(OR($C209="*",$C209&lt;400),"",IF(AND('201920 DATA'!FP209="*",$C209&gt;=400),"*",IF($C209&gt;=400,ROUND('201920 DATA'!FP209/$C209,2),"")))</f>
        <v>0.95</v>
      </c>
      <c r="V209" s="312" t="str">
        <f>IF(OR($D209="*",$D209&lt;400),"",IF(AND('201920 DATA'!M209="*",$D209&gt;=400),"*",IF($D209&gt;=400,ROUND('201920 DATA'!M209/$D209,2),"")))</f>
        <v/>
      </c>
      <c r="W209" s="312" t="str">
        <f>IF(OR($D209="*",$D209&lt;400),"",IF(AND('201920 DATA'!N209="*",$D209&gt;=400),"*",IF($D209&gt;=400,ROUND('201920 DATA'!N209/$D209,2),"")))</f>
        <v/>
      </c>
      <c r="X209" s="312" t="str">
        <f>IF(OR($D209="*",$D209&lt;400),"",IF(AND('201920 DATA'!O209="*",$D209&gt;=400),"*",IF($D209&gt;=400,ROUND('201920 DATA'!O209/$D209,2),"")))</f>
        <v/>
      </c>
      <c r="Y209" s="312" t="str">
        <f>IF(OR($D209="*",$D209&lt;400),"",IF(AND('201920 DATA'!P209="*",$D209&gt;=400),"*",IF($D209&gt;=400,ROUND('201920 DATA'!P209/$D209,2),"")))</f>
        <v/>
      </c>
      <c r="Z209" s="312" t="str">
        <f>IF(OR($D209="*",$D209&lt;400),"",IF(AND('201920 DATA'!Q209="*",$D209&gt;=400),"*",IF($D209&gt;=400,ROUND('201920 DATA'!Q209/$D209,2),"")))</f>
        <v/>
      </c>
      <c r="AA209" s="312" t="str">
        <f>IF(OR($D209="*",$D209&lt;400),"",IF(AND('201920 DATA'!R209="*",$D209&gt;=400),"*",IF($D209&gt;=400,ROUND('201920 DATA'!R209/$D209,2),"")))</f>
        <v/>
      </c>
      <c r="AB209" s="312" t="str">
        <f>IF(OR($D209="*",$D209&lt;400),"",IF(AND('201920 DATA'!S209="*",$D209&gt;=400),"*",IF($D209&gt;=400,ROUND('201920 DATA'!S209/$D209,2),"")))</f>
        <v/>
      </c>
      <c r="AC209" s="312" t="str">
        <f>IF(OR($D209="*",$D209&lt;400),"",IF(AND('201920 DATA'!T209="*",$D209&gt;=400),"*",IF($D209&gt;=400,ROUND('201920 DATA'!T209/$D209,2),"")))</f>
        <v/>
      </c>
      <c r="AD209" s="289">
        <f>IF(OR($C209="*",$C209&lt;400),"",IF(AND('201920 DATA'!BC209="*",$C209&gt;=400),"*",IF($C209&gt;=400,ROUND('201920 DATA'!BC209/$C209,2),"")))</f>
        <v>0</v>
      </c>
      <c r="AE209" s="289">
        <f>IF(OR($C209="*",$C209&lt;400),"",IF(AND('201920 DATA'!BD209="*",$C209&gt;=400),"*",IF($C209&gt;=400,ROUND('201920 DATA'!BD209/$C209,2),"")))</f>
        <v>0</v>
      </c>
      <c r="AF209" s="289">
        <f>IF(OR($C209="*",$C209&lt;400),"",IF(AND('201920 DATA'!BE209="*",$C209&gt;=400),"*",IF($C209&gt;=400,ROUND('201920 DATA'!BE209/$C209,2),"")))</f>
        <v>0</v>
      </c>
      <c r="AG209" s="289">
        <f>IF(OR($C209="*",$C209&lt;400),"",IF(AND('201920 DATA'!BF209="*",$C209&gt;=400),"*",IF($C209&gt;=400,ROUND('201920 DATA'!BF209/$C209,2),"")))</f>
        <v>0</v>
      </c>
      <c r="AH209" s="289">
        <f>IF(OR($C209="*",$C209&lt;400),"",IF(AND('201920 DATA'!BG209="*",$C209&gt;=400),"*",IF($C209&gt;=400,ROUND('201920 DATA'!BG209/$C209,2),"")))</f>
        <v>0</v>
      </c>
      <c r="AI209" s="289">
        <f>IF(OR($C209="*",$C209&lt;400),"",IF(AND('201920 DATA'!BH209="*",$C209&gt;=400),"*",IF($C209&gt;=400,ROUND('201920 DATA'!BH209/$C209,2),"")))</f>
        <v>0</v>
      </c>
      <c r="AJ209" s="289">
        <f>IF(OR($C209="*",$C209&lt;400),"",IF(AND('201920 DATA'!BI209="*",$C209&gt;=400),"*",IF($C209&gt;=400,ROUND('201920 DATA'!BI209/$C209,2),"")))</f>
        <v>0</v>
      </c>
      <c r="AK209" s="289">
        <f>IF(OR($C209="*",$C209&lt;400),"",IF(AND('201920 DATA'!BJ209="*",$C209&gt;=400),"*",IF($C209&gt;=400,ROUND('201920 DATA'!BJ209/$C209,2),"")))</f>
        <v>0</v>
      </c>
      <c r="AL209" s="289">
        <f>IF(OR($C209="*",$C209&lt;400),"",IF(AND('201920 DATA'!BK209="*",$C209&gt;=400),"*",IF($C209&gt;=400,ROUND('201920 DATA'!BK209/$C209,2),"")))</f>
        <v>0</v>
      </c>
      <c r="AM209" s="289">
        <f>IF(OR($C209="*",$C209&lt;400),"",IF(AND('201920 DATA'!BL209="*",$C209&gt;=400),"*",IF($C209&gt;=400,ROUND('201920 DATA'!BL209/$C209,2),"")))</f>
        <v>0</v>
      </c>
      <c r="AN209" s="289">
        <f>IF(OR($C209="*",$C209&lt;400),"",IF(AND('201920 DATA'!BM209="*",$C209&gt;=400),"*",IF($C209&gt;=400,ROUND('201920 DATA'!BM209/$C209,2),"")))</f>
        <v>0</v>
      </c>
      <c r="AO209" s="289">
        <f>IF(OR($C209="*",$C209&lt;400),"",IF(AND('201920 DATA'!BN209="*",$C209&gt;=400),"*",IF($C209&gt;=400,ROUND('201920 DATA'!BN209/$C209,2),"")))</f>
        <v>0</v>
      </c>
      <c r="AP209" s="289">
        <f>IF(OR($C209="*",$C209&lt;400),"",IF(AND('201920 DATA'!BO209="*",$C209&gt;=400),"*",IF($C209&gt;=400,ROUND('201920 DATA'!BO209/$C209,2),"")))</f>
        <v>0</v>
      </c>
      <c r="AQ209" s="289">
        <f>IF(OR($C209="*",$C209&lt;400),"",IF(AND('201920 DATA'!BP209="*",$C209&gt;=400),"*",IF($C209&gt;=400,ROUND('201920 DATA'!BP209/$C209,2),"")))</f>
        <v>0</v>
      </c>
      <c r="AR209" s="289">
        <f>IF(OR($C209="*",$C209&lt;400),"",IF(AND('201920 DATA'!BQ209="*",$C209&gt;=400),"*",IF($C209&gt;=400,ROUND('201920 DATA'!BQ209/$C209,2),"")))</f>
        <v>0</v>
      </c>
      <c r="AS209" s="289">
        <f>IF(OR($C209="*",$C209&lt;400),"",IF(AND('201920 DATA'!BR209="*",$C209&gt;=400),"*",IF($C209&gt;=400,ROUND('201920 DATA'!BR209/$C209,2),"")))</f>
        <v>0</v>
      </c>
      <c r="AT209" s="289">
        <f>IF(OR($C209="*",$C209&lt;400),"",IF(AND('201920 DATA'!BS209="*",$C209&gt;=400),"*",IF($C209&gt;=400,ROUND('201920 DATA'!BS209/$C209,2),"")))</f>
        <v>0</v>
      </c>
      <c r="AU209" s="289">
        <f>IF(OR($C209="*",$C209&lt;400),"",IF(AND('201920 DATA'!BT209="*",$C209&gt;=400),"*",IF($C209&gt;=400,ROUND('201920 DATA'!BT209/$C209,2),"")))</f>
        <v>1</v>
      </c>
      <c r="AV209" s="289">
        <f>IF(OR($C209="*",$C209&lt;400),"",IF(AND('201920 DATA'!BU209="*",$C209&gt;=400),"*",IF($C209&gt;=400,ROUND('201920 DATA'!BU209/$C209,2),"")))</f>
        <v>0</v>
      </c>
      <c r="AW209" s="289">
        <f>IF(OR($C209="*",$C209&lt;400),"",IF(AND('201920 DATA'!BV209="*",$C209&gt;=400),"*",IF($C209&gt;=400,ROUND('201920 DATA'!BV209/$C209,2),"")))</f>
        <v>0</v>
      </c>
      <c r="AX209" s="289">
        <f>IF(OR($C209="*",$C209&lt;400),"",IF(AND('201920 DATA'!BW209="*",$C209&gt;=400),"*",IF($C209&gt;=400,ROUND('201920 DATA'!BW209/$C209,2),"")))</f>
        <v>0</v>
      </c>
      <c r="AZ209" s="365">
        <v>525</v>
      </c>
    </row>
    <row r="210" spans="1:52" x14ac:dyDescent="0.2">
      <c r="A210" s="373" t="s">
        <v>590</v>
      </c>
      <c r="B210" s="287">
        <f>'201920 DATA'!B210</f>
        <v>500</v>
      </c>
      <c r="C210" s="288">
        <f>'201920 DATA'!C210</f>
        <v>500</v>
      </c>
      <c r="D210" s="293">
        <f>'201920 DATA'!FQ210</f>
        <v>180</v>
      </c>
      <c r="F210" s="313">
        <f t="shared" si="6"/>
        <v>-0.33</v>
      </c>
      <c r="G210" s="295">
        <f t="shared" si="7"/>
        <v>1</v>
      </c>
      <c r="H210" s="289" t="str">
        <f>IF(OR($C210="*",$C210&lt;400),"",IF(AND('201920 DATA'!F210="*",$C210&gt;=400),"*",IF($C210&gt;=400,ROUND('201920 DATA'!F210/$C210,2),"")))</f>
        <v>*</v>
      </c>
      <c r="I210" s="296">
        <f>IF(OR($B210="*",$B210&lt;400),"",IF(AND('201920 DATA'!Y210="*",$B210&gt;=400),"*",IF($B210&gt;=400,ROUND('201920 DATA'!Y210/$B210,2),"")))</f>
        <v>0</v>
      </c>
      <c r="J210" s="296">
        <f>IF(OR($B210="*",$B210&lt;400),"",IF(AND('201920 DATA'!Z210="*",$B210&gt;=400),"*",IF($B210&gt;=400,ROUND('201920 DATA'!Z210/$B210,2),"")))</f>
        <v>0.11</v>
      </c>
      <c r="K210" s="296">
        <f>IF(OR($B210="*",$B210&lt;400),"",IF(AND('201920 DATA'!AA210="*",$B210&gt;=400),"*",IF($B210&gt;=400,ROUND('201920 DATA'!AA210/$B210,2),"")))</f>
        <v>0.26</v>
      </c>
      <c r="L210" s="296">
        <f>IF(OR($B210="*",$B210&lt;400),"",IF(AND('201920 DATA'!AB210="*",$B210&gt;=400),"*",IF($B210&gt;=400,ROUND('201920 DATA'!AB210/$B210,2),"")))</f>
        <v>0.28999999999999998</v>
      </c>
      <c r="M210" s="296">
        <f>IF(OR($B210="*",$B210&lt;400),"",IF(AND('201920 DATA'!AC210="*",$B210&gt;=400),"*",IF($B210&gt;=400,ROUND('201920 DATA'!AC210/$B210,2),"")))</f>
        <v>0.25</v>
      </c>
      <c r="N210" s="296">
        <f>IF(OR($B210="*",$B210&lt;400),"",IF(AND('201920 DATA'!AD210="*",$B210&gt;=400),"*",IF($B210&gt;=400,ROUND('201920 DATA'!AD210/$B210,2),"")))</f>
        <v>0.08</v>
      </c>
      <c r="O210" s="296">
        <f>IF(OR($B210="*",$B210&lt;400),"",IF(AND('201920 DATA'!AE210="*",$B210&gt;=400),"*",IF($B210&gt;=400,ROUND('201920 DATA'!AE210/$B210,2),"")))</f>
        <v>0</v>
      </c>
      <c r="P210" s="297"/>
      <c r="Q210" s="296">
        <f>IF(OR($B210="*",$B210&lt;400),"",IF(AND('201920 DATA'!FO210="*",$B210&gt;=400),"*",IF($B210&gt;=400,ROUND('201920 DATA'!FO210/$B210,2),"")))</f>
        <v>0.98</v>
      </c>
      <c r="R210" s="289" t="str">
        <f>IF(OR($C210="*",$C210&lt;400),"",IF(AND('201920 DATA'!F210="*",$C210&gt;=400),"*",IF($C210&gt;=400,ROUND('201920 DATA'!F210/$C210,2),"")))</f>
        <v>*</v>
      </c>
      <c r="S210" s="289">
        <f>IF(OR($C210="*",$C210&lt;400),"",IF(AND('201920 DATA'!G210="*",$C210&gt;=400),"*",IF($C210&gt;=400,ROUND('201920 DATA'!G210/$C210,2),"")))</f>
        <v>0.05</v>
      </c>
      <c r="T210" s="289">
        <f>IF(OR($C210="*",$C210&lt;400),"",IF(AND('201920 DATA'!H210="*",$C210&gt;=400),"*",IF($C210&gt;=400,ROUND('201920 DATA'!H210/$C210,2),"")))</f>
        <v>0.93</v>
      </c>
      <c r="U210" s="289">
        <f>IF(OR($C210="*",$C210&lt;400),"",IF(AND('201920 DATA'!FP210="*",$C210&gt;=400),"*",IF($C210&gt;=400,ROUND('201920 DATA'!FP210/$C210,2),"")))</f>
        <v>0</v>
      </c>
      <c r="V210" s="312" t="str">
        <f>IF(OR($D210="*",$D210&lt;400),"",IF(AND('201920 DATA'!M210="*",$D210&gt;=400),"*",IF($D210&gt;=400,ROUND('201920 DATA'!M210/$D210,2),"")))</f>
        <v/>
      </c>
      <c r="W210" s="312" t="str">
        <f>IF(OR($D210="*",$D210&lt;400),"",IF(AND('201920 DATA'!N210="*",$D210&gt;=400),"*",IF($D210&gt;=400,ROUND('201920 DATA'!N210/$D210,2),"")))</f>
        <v/>
      </c>
      <c r="X210" s="312" t="str">
        <f>IF(OR($D210="*",$D210&lt;400),"",IF(AND('201920 DATA'!O210="*",$D210&gt;=400),"*",IF($D210&gt;=400,ROUND('201920 DATA'!O210/$D210,2),"")))</f>
        <v/>
      </c>
      <c r="Y210" s="312" t="str">
        <f>IF(OR($D210="*",$D210&lt;400),"",IF(AND('201920 DATA'!P210="*",$D210&gt;=400),"*",IF($D210&gt;=400,ROUND('201920 DATA'!P210/$D210,2),"")))</f>
        <v/>
      </c>
      <c r="Z210" s="312" t="str">
        <f>IF(OR($D210="*",$D210&lt;400),"",IF(AND('201920 DATA'!Q210="*",$D210&gt;=400),"*",IF($D210&gt;=400,ROUND('201920 DATA'!Q210/$D210,2),"")))</f>
        <v/>
      </c>
      <c r="AA210" s="312" t="str">
        <f>IF(OR($D210="*",$D210&lt;400),"",IF(AND('201920 DATA'!R210="*",$D210&gt;=400),"*",IF($D210&gt;=400,ROUND('201920 DATA'!R210/$D210,2),"")))</f>
        <v/>
      </c>
      <c r="AB210" s="312" t="str">
        <f>IF(OR($D210="*",$D210&lt;400),"",IF(AND('201920 DATA'!S210="*",$D210&gt;=400),"*",IF($D210&gt;=400,ROUND('201920 DATA'!S210/$D210,2),"")))</f>
        <v/>
      </c>
      <c r="AC210" s="312" t="str">
        <f>IF(OR($D210="*",$D210&lt;400),"",IF(AND('201920 DATA'!T210="*",$D210&gt;=400),"*",IF($D210&gt;=400,ROUND('201920 DATA'!T210/$D210,2),"")))</f>
        <v/>
      </c>
      <c r="AD210" s="289" t="str">
        <f>IF(OR($C210="*",$C210&lt;400),"",IF(AND('201920 DATA'!BC210="*",$C210&gt;=400),"*",IF($C210&gt;=400,ROUND('201920 DATA'!BC210/$C210,2),"")))</f>
        <v>*</v>
      </c>
      <c r="AE210" s="289">
        <f>IF(OR($C210="*",$C210&lt;400),"",IF(AND('201920 DATA'!BD210="*",$C210&gt;=400),"*",IF($C210&gt;=400,ROUND('201920 DATA'!BD210/$C210,2),"")))</f>
        <v>0.04</v>
      </c>
      <c r="AF210" s="289" t="str">
        <f>IF(OR($C210="*",$C210&lt;400),"",IF(AND('201920 DATA'!BE210="*",$C210&gt;=400),"*",IF($C210&gt;=400,ROUND('201920 DATA'!BE210/$C210,2),"")))</f>
        <v>*</v>
      </c>
      <c r="AG210" s="289">
        <f>IF(OR($C210="*",$C210&lt;400),"",IF(AND('201920 DATA'!BF210="*",$C210&gt;=400),"*",IF($C210&gt;=400,ROUND('201920 DATA'!BF210/$C210,2),"")))</f>
        <v>0</v>
      </c>
      <c r="AH210" s="289">
        <f>IF(OR($C210="*",$C210&lt;400),"",IF(AND('201920 DATA'!BG210="*",$C210&gt;=400),"*",IF($C210&gt;=400,ROUND('201920 DATA'!BG210/$C210,2),"")))</f>
        <v>0</v>
      </c>
      <c r="AI210" s="289">
        <f>IF(OR($C210="*",$C210&lt;400),"",IF(AND('201920 DATA'!BH210="*",$C210&gt;=400),"*",IF($C210&gt;=400,ROUND('201920 DATA'!BH210/$C210,2),"")))</f>
        <v>0</v>
      </c>
      <c r="AJ210" s="289">
        <f>IF(OR($C210="*",$C210&lt;400),"",IF(AND('201920 DATA'!BI210="*",$C210&gt;=400),"*",IF($C210&gt;=400,ROUND('201920 DATA'!BI210/$C210,2),"")))</f>
        <v>0</v>
      </c>
      <c r="AK210" s="289">
        <f>IF(OR($C210="*",$C210&lt;400),"",IF(AND('201920 DATA'!BJ210="*",$C210&gt;=400),"*",IF($C210&gt;=400,ROUND('201920 DATA'!BJ210/$C210,2),"")))</f>
        <v>0</v>
      </c>
      <c r="AL210" s="289" t="str">
        <f>IF(OR($C210="*",$C210&lt;400),"",IF(AND('201920 DATA'!BK210="*",$C210&gt;=400),"*",IF($C210&gt;=400,ROUND('201920 DATA'!BK210/$C210,2),"")))</f>
        <v>*</v>
      </c>
      <c r="AM210" s="289" t="str">
        <f>IF(OR($C210="*",$C210&lt;400),"",IF(AND('201920 DATA'!BL210="*",$C210&gt;=400),"*",IF($C210&gt;=400,ROUND('201920 DATA'!BL210/$C210,2),"")))</f>
        <v>*</v>
      </c>
      <c r="AN210" s="289">
        <f>IF(OR($C210="*",$C210&lt;400),"",IF(AND('201920 DATA'!BM210="*",$C210&gt;=400),"*",IF($C210&gt;=400,ROUND('201920 DATA'!BM210/$C210,2),"")))</f>
        <v>0.71</v>
      </c>
      <c r="AO210" s="289">
        <f>IF(OR($C210="*",$C210&lt;400),"",IF(AND('201920 DATA'!BN210="*",$C210&gt;=400),"*",IF($C210&gt;=400,ROUND('201920 DATA'!BN210/$C210,2),"")))</f>
        <v>7.0000000000000007E-2</v>
      </c>
      <c r="AP210" s="289">
        <f>IF(OR($C210="*",$C210&lt;400),"",IF(AND('201920 DATA'!BO210="*",$C210&gt;=400),"*",IF($C210&gt;=400,ROUND('201920 DATA'!BO210/$C210,2),"")))</f>
        <v>0</v>
      </c>
      <c r="AQ210" s="289" t="str">
        <f>IF(OR($C210="*",$C210&lt;400),"",IF(AND('201920 DATA'!BP210="*",$C210&gt;=400),"*",IF($C210&gt;=400,ROUND('201920 DATA'!BP210/$C210,2),"")))</f>
        <v>*</v>
      </c>
      <c r="AR210" s="289">
        <f>IF(OR($C210="*",$C210&lt;400),"",IF(AND('201920 DATA'!BQ210="*",$C210&gt;=400),"*",IF($C210&gt;=400,ROUND('201920 DATA'!BQ210/$C210,2),"")))</f>
        <v>0</v>
      </c>
      <c r="AS210" s="289">
        <f>IF(OR($C210="*",$C210&lt;400),"",IF(AND('201920 DATA'!BR210="*",$C210&gt;=400),"*",IF($C210&gt;=400,ROUND('201920 DATA'!BR210/$C210,2),"")))</f>
        <v>0</v>
      </c>
      <c r="AT210" s="289">
        <f>IF(OR($C210="*",$C210&lt;400),"",IF(AND('201920 DATA'!BS210="*",$C210&gt;=400),"*",IF($C210&gt;=400,ROUND('201920 DATA'!BS210/$C210,2),"")))</f>
        <v>0</v>
      </c>
      <c r="AU210" s="289">
        <f>IF(OR($C210="*",$C210&lt;400),"",IF(AND('201920 DATA'!BT210="*",$C210&gt;=400),"*",IF($C210&gt;=400,ROUND('201920 DATA'!BT210/$C210,2),"")))</f>
        <v>0.15</v>
      </c>
      <c r="AV210" s="289">
        <f>IF(OR($C210="*",$C210&lt;400),"",IF(AND('201920 DATA'!BU210="*",$C210&gt;=400),"*",IF($C210&gt;=400,ROUND('201920 DATA'!BU210/$C210,2),"")))</f>
        <v>0</v>
      </c>
      <c r="AW210" s="289">
        <f>IF(OR($C210="*",$C210&lt;400),"",IF(AND('201920 DATA'!BV210="*",$C210&gt;=400),"*",IF($C210&gt;=400,ROUND('201920 DATA'!BV210/$C210,2),"")))</f>
        <v>0</v>
      </c>
      <c r="AX210" s="289" t="str">
        <f>IF(OR($C210="*",$C210&lt;400),"",IF(AND('201920 DATA'!BW210="*",$C210&gt;=400),"*",IF($C210&gt;=400,ROUND('201920 DATA'!BW210/$C210,2),"")))</f>
        <v>*</v>
      </c>
      <c r="AZ210" s="365">
        <v>665</v>
      </c>
    </row>
    <row r="211" spans="1:52" x14ac:dyDescent="0.2">
      <c r="A211" s="373" t="s">
        <v>1387</v>
      </c>
      <c r="B211" s="287">
        <f>'201920 DATA'!B211</f>
        <v>260</v>
      </c>
      <c r="C211" s="288">
        <f>'201920 DATA'!C211</f>
        <v>260</v>
      </c>
      <c r="D211" s="293">
        <f>'201920 DATA'!FQ211</f>
        <v>195</v>
      </c>
      <c r="F211" s="313" t="str">
        <f t="shared" si="6"/>
        <v/>
      </c>
      <c r="G211" s="295" t="str">
        <f t="shared" si="7"/>
        <v/>
      </c>
      <c r="H211" s="289" t="str">
        <f>IF(OR($C211="*",$C211&lt;400),"",IF(AND('201920 DATA'!F211="*",$C211&gt;=400),"*",IF($C211&gt;=400,ROUND('201920 DATA'!F211/$C211,2),"")))</f>
        <v/>
      </c>
      <c r="I211" s="296" t="str">
        <f>IF(OR($B211="*",$B211&lt;400),"",IF(AND('201920 DATA'!Y211="*",$B211&gt;=400),"*",IF($B211&gt;=400,ROUND('201920 DATA'!Y211/$B211,2),"")))</f>
        <v/>
      </c>
      <c r="J211" s="296" t="str">
        <f>IF(OR($B211="*",$B211&lt;400),"",IF(AND('201920 DATA'!Z211="*",$B211&gt;=400),"*",IF($B211&gt;=400,ROUND('201920 DATA'!Z211/$B211,2),"")))</f>
        <v/>
      </c>
      <c r="K211" s="296" t="str">
        <f>IF(OR($B211="*",$B211&lt;400),"",IF(AND('201920 DATA'!AA211="*",$B211&gt;=400),"*",IF($B211&gt;=400,ROUND('201920 DATA'!AA211/$B211,2),"")))</f>
        <v/>
      </c>
      <c r="L211" s="296" t="str">
        <f>IF(OR($B211="*",$B211&lt;400),"",IF(AND('201920 DATA'!AB211="*",$B211&gt;=400),"*",IF($B211&gt;=400,ROUND('201920 DATA'!AB211/$B211,2),"")))</f>
        <v/>
      </c>
      <c r="M211" s="296" t="str">
        <f>IF(OR($B211="*",$B211&lt;400),"",IF(AND('201920 DATA'!AC211="*",$B211&gt;=400),"*",IF($B211&gt;=400,ROUND('201920 DATA'!AC211/$B211,2),"")))</f>
        <v/>
      </c>
      <c r="N211" s="296" t="str">
        <f>IF(OR($B211="*",$B211&lt;400),"",IF(AND('201920 DATA'!AD211="*",$B211&gt;=400),"*",IF($B211&gt;=400,ROUND('201920 DATA'!AD211/$B211,2),"")))</f>
        <v/>
      </c>
      <c r="O211" s="296" t="str">
        <f>IF(OR($B211="*",$B211&lt;400),"",IF(AND('201920 DATA'!AE211="*",$B211&gt;=400),"*",IF($B211&gt;=400,ROUND('201920 DATA'!AE211/$B211,2),"")))</f>
        <v/>
      </c>
      <c r="P211" s="297"/>
      <c r="Q211" s="296" t="str">
        <f>IF(OR($B211="*",$B211&lt;400),"",IF(AND('201920 DATA'!FO211="*",$B211&gt;=400),"*",IF($B211&gt;=400,ROUND('201920 DATA'!FO211/$B211,2),"")))</f>
        <v/>
      </c>
      <c r="R211" s="289" t="str">
        <f>IF(OR($C211="*",$C211&lt;400),"",IF(AND('201920 DATA'!F211="*",$C211&gt;=400),"*",IF($C211&gt;=400,ROUND('201920 DATA'!F211/$C211,2),"")))</f>
        <v/>
      </c>
      <c r="S211" s="289" t="str">
        <f>IF(OR($C211="*",$C211&lt;400),"",IF(AND('201920 DATA'!G211="*",$C211&gt;=400),"*",IF($C211&gt;=400,ROUND('201920 DATA'!G211/$C211,2),"")))</f>
        <v/>
      </c>
      <c r="T211" s="289" t="str">
        <f>IF(OR($C211="*",$C211&lt;400),"",IF(AND('201920 DATA'!H211="*",$C211&gt;=400),"*",IF($C211&gt;=400,ROUND('201920 DATA'!H211/$C211,2),"")))</f>
        <v/>
      </c>
      <c r="U211" s="289" t="str">
        <f>IF(OR($C211="*",$C211&lt;400),"",IF(AND('201920 DATA'!FP211="*",$C211&gt;=400),"*",IF($C211&gt;=400,ROUND('201920 DATA'!FP211/$C211,2),"")))</f>
        <v/>
      </c>
      <c r="V211" s="312" t="str">
        <f>IF(OR($D211="*",$D211&lt;400),"",IF(AND('201920 DATA'!M211="*",$D211&gt;=400),"*",IF($D211&gt;=400,ROUND('201920 DATA'!M211/$D211,2),"")))</f>
        <v/>
      </c>
      <c r="W211" s="312" t="str">
        <f>IF(OR($D211="*",$D211&lt;400),"",IF(AND('201920 DATA'!N211="*",$D211&gt;=400),"*",IF($D211&gt;=400,ROUND('201920 DATA'!N211/$D211,2),"")))</f>
        <v/>
      </c>
      <c r="X211" s="312" t="str">
        <f>IF(OR($D211="*",$D211&lt;400),"",IF(AND('201920 DATA'!O211="*",$D211&gt;=400),"*",IF($D211&gt;=400,ROUND('201920 DATA'!O211/$D211,2),"")))</f>
        <v/>
      </c>
      <c r="Y211" s="312" t="str">
        <f>IF(OR($D211="*",$D211&lt;400),"",IF(AND('201920 DATA'!P211="*",$D211&gt;=400),"*",IF($D211&gt;=400,ROUND('201920 DATA'!P211/$D211,2),"")))</f>
        <v/>
      </c>
      <c r="Z211" s="312" t="str">
        <f>IF(OR($D211="*",$D211&lt;400),"",IF(AND('201920 DATA'!Q211="*",$D211&gt;=400),"*",IF($D211&gt;=400,ROUND('201920 DATA'!Q211/$D211,2),"")))</f>
        <v/>
      </c>
      <c r="AA211" s="312" t="str">
        <f>IF(OR($D211="*",$D211&lt;400),"",IF(AND('201920 DATA'!R211="*",$D211&gt;=400),"*",IF($D211&gt;=400,ROUND('201920 DATA'!R211/$D211,2),"")))</f>
        <v/>
      </c>
      <c r="AB211" s="312" t="str">
        <f>IF(OR($D211="*",$D211&lt;400),"",IF(AND('201920 DATA'!S211="*",$D211&gt;=400),"*",IF($D211&gt;=400,ROUND('201920 DATA'!S211/$D211,2),"")))</f>
        <v/>
      </c>
      <c r="AC211" s="312" t="str">
        <f>IF(OR($D211="*",$D211&lt;400),"",IF(AND('201920 DATA'!T211="*",$D211&gt;=400),"*",IF($D211&gt;=400,ROUND('201920 DATA'!T211/$D211,2),"")))</f>
        <v/>
      </c>
      <c r="AD211" s="289" t="str">
        <f>IF(OR($C211="*",$C211&lt;400),"",IF(AND('201920 DATA'!BC211="*",$C211&gt;=400),"*",IF($C211&gt;=400,ROUND('201920 DATA'!BC211/$C211,2),"")))</f>
        <v/>
      </c>
      <c r="AE211" s="289" t="str">
        <f>IF(OR($C211="*",$C211&lt;400),"",IF(AND('201920 DATA'!BD211="*",$C211&gt;=400),"*",IF($C211&gt;=400,ROUND('201920 DATA'!BD211/$C211,2),"")))</f>
        <v/>
      </c>
      <c r="AF211" s="289" t="str">
        <f>IF(OR($C211="*",$C211&lt;400),"",IF(AND('201920 DATA'!BE211="*",$C211&gt;=400),"*",IF($C211&gt;=400,ROUND('201920 DATA'!BE211/$C211,2),"")))</f>
        <v/>
      </c>
      <c r="AG211" s="289" t="str">
        <f>IF(OR($C211="*",$C211&lt;400),"",IF(AND('201920 DATA'!BF211="*",$C211&gt;=400),"*",IF($C211&gt;=400,ROUND('201920 DATA'!BF211/$C211,2),"")))</f>
        <v/>
      </c>
      <c r="AH211" s="289" t="str">
        <f>IF(OR($C211="*",$C211&lt;400),"",IF(AND('201920 DATA'!BG211="*",$C211&gt;=400),"*",IF($C211&gt;=400,ROUND('201920 DATA'!BG211/$C211,2),"")))</f>
        <v/>
      </c>
      <c r="AI211" s="289" t="str">
        <f>IF(OR($C211="*",$C211&lt;400),"",IF(AND('201920 DATA'!BH211="*",$C211&gt;=400),"*",IF($C211&gt;=400,ROUND('201920 DATA'!BH211/$C211,2),"")))</f>
        <v/>
      </c>
      <c r="AJ211" s="289" t="str">
        <f>IF(OR($C211="*",$C211&lt;400),"",IF(AND('201920 DATA'!BI211="*",$C211&gt;=400),"*",IF($C211&gt;=400,ROUND('201920 DATA'!BI211/$C211,2),"")))</f>
        <v/>
      </c>
      <c r="AK211" s="289" t="str">
        <f>IF(OR($C211="*",$C211&lt;400),"",IF(AND('201920 DATA'!BJ211="*",$C211&gt;=400),"*",IF($C211&gt;=400,ROUND('201920 DATA'!BJ211/$C211,2),"")))</f>
        <v/>
      </c>
      <c r="AL211" s="289" t="str">
        <f>IF(OR($C211="*",$C211&lt;400),"",IF(AND('201920 DATA'!BK211="*",$C211&gt;=400),"*",IF($C211&gt;=400,ROUND('201920 DATA'!BK211/$C211,2),"")))</f>
        <v/>
      </c>
      <c r="AM211" s="289" t="str">
        <f>IF(OR($C211="*",$C211&lt;400),"",IF(AND('201920 DATA'!BL211="*",$C211&gt;=400),"*",IF($C211&gt;=400,ROUND('201920 DATA'!BL211/$C211,2),"")))</f>
        <v/>
      </c>
      <c r="AN211" s="289" t="str">
        <f>IF(OR($C211="*",$C211&lt;400),"",IF(AND('201920 DATA'!BM211="*",$C211&gt;=400),"*",IF($C211&gt;=400,ROUND('201920 DATA'!BM211/$C211,2),"")))</f>
        <v/>
      </c>
      <c r="AO211" s="289" t="str">
        <f>IF(OR($C211="*",$C211&lt;400),"",IF(AND('201920 DATA'!BN211="*",$C211&gt;=400),"*",IF($C211&gt;=400,ROUND('201920 DATA'!BN211/$C211,2),"")))</f>
        <v/>
      </c>
      <c r="AP211" s="289" t="str">
        <f>IF(OR($C211="*",$C211&lt;400),"",IF(AND('201920 DATA'!BO211="*",$C211&gt;=400),"*",IF($C211&gt;=400,ROUND('201920 DATA'!BO211/$C211,2),"")))</f>
        <v/>
      </c>
      <c r="AQ211" s="289" t="str">
        <f>IF(OR($C211="*",$C211&lt;400),"",IF(AND('201920 DATA'!BP211="*",$C211&gt;=400),"*",IF($C211&gt;=400,ROUND('201920 DATA'!BP211/$C211,2),"")))</f>
        <v/>
      </c>
      <c r="AR211" s="289" t="str">
        <f>IF(OR($C211="*",$C211&lt;400),"",IF(AND('201920 DATA'!BQ211="*",$C211&gt;=400),"*",IF($C211&gt;=400,ROUND('201920 DATA'!BQ211/$C211,2),"")))</f>
        <v/>
      </c>
      <c r="AS211" s="289" t="str">
        <f>IF(OR($C211="*",$C211&lt;400),"",IF(AND('201920 DATA'!BR211="*",$C211&gt;=400),"*",IF($C211&gt;=400,ROUND('201920 DATA'!BR211/$C211,2),"")))</f>
        <v/>
      </c>
      <c r="AT211" s="289" t="str">
        <f>IF(OR($C211="*",$C211&lt;400),"",IF(AND('201920 DATA'!BS211="*",$C211&gt;=400),"*",IF($C211&gt;=400,ROUND('201920 DATA'!BS211/$C211,2),"")))</f>
        <v/>
      </c>
      <c r="AU211" s="289" t="str">
        <f>IF(OR($C211="*",$C211&lt;400),"",IF(AND('201920 DATA'!BT211="*",$C211&gt;=400),"*",IF($C211&gt;=400,ROUND('201920 DATA'!BT211/$C211,2),"")))</f>
        <v/>
      </c>
      <c r="AV211" s="289" t="str">
        <f>IF(OR($C211="*",$C211&lt;400),"",IF(AND('201920 DATA'!BU211="*",$C211&gt;=400),"*",IF($C211&gt;=400,ROUND('201920 DATA'!BU211/$C211,2),"")))</f>
        <v/>
      </c>
      <c r="AW211" s="289" t="str">
        <f>IF(OR($C211="*",$C211&lt;400),"",IF(AND('201920 DATA'!BV211="*",$C211&gt;=400),"*",IF($C211&gt;=400,ROUND('201920 DATA'!BV211/$C211,2),"")))</f>
        <v/>
      </c>
      <c r="AX211" s="289" t="str">
        <f>IF(OR($C211="*",$C211&lt;400),"",IF(AND('201920 DATA'!BW211="*",$C211&gt;=400),"*",IF($C211&gt;=400,ROUND('201920 DATA'!BW211/$C211,2),"")))</f>
        <v/>
      </c>
      <c r="AZ211" s="365">
        <v>295</v>
      </c>
    </row>
    <row r="212" spans="1:52" x14ac:dyDescent="0.2">
      <c r="A212" s="373" t="s">
        <v>1388</v>
      </c>
      <c r="B212" s="287">
        <f>'201920 DATA'!B212</f>
        <v>170</v>
      </c>
      <c r="C212" s="288">
        <f>'201920 DATA'!C212</f>
        <v>170</v>
      </c>
      <c r="D212" s="293">
        <f>'201920 DATA'!FQ212</f>
        <v>145</v>
      </c>
      <c r="F212" s="313" t="str">
        <f t="shared" si="6"/>
        <v/>
      </c>
      <c r="G212" s="295" t="str">
        <f t="shared" si="7"/>
        <v/>
      </c>
      <c r="H212" s="289" t="str">
        <f>IF(OR($C212="*",$C212&lt;400),"",IF(AND('201920 DATA'!F212="*",$C212&gt;=400),"*",IF($C212&gt;=400,ROUND('201920 DATA'!F212/$C212,2),"")))</f>
        <v/>
      </c>
      <c r="I212" s="296" t="str">
        <f>IF(OR($B212="*",$B212&lt;400),"",IF(AND('201920 DATA'!Y212="*",$B212&gt;=400),"*",IF($B212&gt;=400,ROUND('201920 DATA'!Y212/$B212,2),"")))</f>
        <v/>
      </c>
      <c r="J212" s="296" t="str">
        <f>IF(OR($B212="*",$B212&lt;400),"",IF(AND('201920 DATA'!Z212="*",$B212&gt;=400),"*",IF($B212&gt;=400,ROUND('201920 DATA'!Z212/$B212,2),"")))</f>
        <v/>
      </c>
      <c r="K212" s="296" t="str">
        <f>IF(OR($B212="*",$B212&lt;400),"",IF(AND('201920 DATA'!AA212="*",$B212&gt;=400),"*",IF($B212&gt;=400,ROUND('201920 DATA'!AA212/$B212,2),"")))</f>
        <v/>
      </c>
      <c r="L212" s="296" t="str">
        <f>IF(OR($B212="*",$B212&lt;400),"",IF(AND('201920 DATA'!AB212="*",$B212&gt;=400),"*",IF($B212&gt;=400,ROUND('201920 DATA'!AB212/$B212,2),"")))</f>
        <v/>
      </c>
      <c r="M212" s="296" t="str">
        <f>IF(OR($B212="*",$B212&lt;400),"",IF(AND('201920 DATA'!AC212="*",$B212&gt;=400),"*",IF($B212&gt;=400,ROUND('201920 DATA'!AC212/$B212,2),"")))</f>
        <v/>
      </c>
      <c r="N212" s="296" t="str">
        <f>IF(OR($B212="*",$B212&lt;400),"",IF(AND('201920 DATA'!AD212="*",$B212&gt;=400),"*",IF($B212&gt;=400,ROUND('201920 DATA'!AD212/$B212,2),"")))</f>
        <v/>
      </c>
      <c r="O212" s="296" t="str">
        <f>IF(OR($B212="*",$B212&lt;400),"",IF(AND('201920 DATA'!AE212="*",$B212&gt;=400),"*",IF($B212&gt;=400,ROUND('201920 DATA'!AE212/$B212,2),"")))</f>
        <v/>
      </c>
      <c r="P212" s="297"/>
      <c r="Q212" s="296" t="str">
        <f>IF(OR($B212="*",$B212&lt;400),"",IF(AND('201920 DATA'!FO212="*",$B212&gt;=400),"*",IF($B212&gt;=400,ROUND('201920 DATA'!FO212/$B212,2),"")))</f>
        <v/>
      </c>
      <c r="R212" s="289" t="str">
        <f>IF(OR($C212="*",$C212&lt;400),"",IF(AND('201920 DATA'!F212="*",$C212&gt;=400),"*",IF($C212&gt;=400,ROUND('201920 DATA'!F212/$C212,2),"")))</f>
        <v/>
      </c>
      <c r="S212" s="289" t="str">
        <f>IF(OR($C212="*",$C212&lt;400),"",IF(AND('201920 DATA'!G212="*",$C212&gt;=400),"*",IF($C212&gt;=400,ROUND('201920 DATA'!G212/$C212,2),"")))</f>
        <v/>
      </c>
      <c r="T212" s="289" t="str">
        <f>IF(OR($C212="*",$C212&lt;400),"",IF(AND('201920 DATA'!H212="*",$C212&gt;=400),"*",IF($C212&gt;=400,ROUND('201920 DATA'!H212/$C212,2),"")))</f>
        <v/>
      </c>
      <c r="U212" s="289" t="str">
        <f>IF(OR($C212="*",$C212&lt;400),"",IF(AND('201920 DATA'!FP212="*",$C212&gt;=400),"*",IF($C212&gt;=400,ROUND('201920 DATA'!FP212/$C212,2),"")))</f>
        <v/>
      </c>
      <c r="V212" s="312" t="str">
        <f>IF(OR($D212="*",$D212&lt;400),"",IF(AND('201920 DATA'!M212="*",$D212&gt;=400),"*",IF($D212&gt;=400,ROUND('201920 DATA'!M212/$D212,2),"")))</f>
        <v/>
      </c>
      <c r="W212" s="312" t="str">
        <f>IF(OR($D212="*",$D212&lt;400),"",IF(AND('201920 DATA'!N212="*",$D212&gt;=400),"*",IF($D212&gt;=400,ROUND('201920 DATA'!N212/$D212,2),"")))</f>
        <v/>
      </c>
      <c r="X212" s="312" t="str">
        <f>IF(OR($D212="*",$D212&lt;400),"",IF(AND('201920 DATA'!O212="*",$D212&gt;=400),"*",IF($D212&gt;=400,ROUND('201920 DATA'!O212/$D212,2),"")))</f>
        <v/>
      </c>
      <c r="Y212" s="312" t="str">
        <f>IF(OR($D212="*",$D212&lt;400),"",IF(AND('201920 DATA'!P212="*",$D212&gt;=400),"*",IF($D212&gt;=400,ROUND('201920 DATA'!P212/$D212,2),"")))</f>
        <v/>
      </c>
      <c r="Z212" s="312" t="str">
        <f>IF(OR($D212="*",$D212&lt;400),"",IF(AND('201920 DATA'!Q212="*",$D212&gt;=400),"*",IF($D212&gt;=400,ROUND('201920 DATA'!Q212/$D212,2),"")))</f>
        <v/>
      </c>
      <c r="AA212" s="312" t="str">
        <f>IF(OR($D212="*",$D212&lt;400),"",IF(AND('201920 DATA'!R212="*",$D212&gt;=400),"*",IF($D212&gt;=400,ROUND('201920 DATA'!R212/$D212,2),"")))</f>
        <v/>
      </c>
      <c r="AB212" s="312" t="str">
        <f>IF(OR($D212="*",$D212&lt;400),"",IF(AND('201920 DATA'!S212="*",$D212&gt;=400),"*",IF($D212&gt;=400,ROUND('201920 DATA'!S212/$D212,2),"")))</f>
        <v/>
      </c>
      <c r="AC212" s="312" t="str">
        <f>IF(OR($D212="*",$D212&lt;400),"",IF(AND('201920 DATA'!T212="*",$D212&gt;=400),"*",IF($D212&gt;=400,ROUND('201920 DATA'!T212/$D212,2),"")))</f>
        <v/>
      </c>
      <c r="AD212" s="289" t="str">
        <f>IF(OR($C212="*",$C212&lt;400),"",IF(AND('201920 DATA'!BC212="*",$C212&gt;=400),"*",IF($C212&gt;=400,ROUND('201920 DATA'!BC212/$C212,2),"")))</f>
        <v/>
      </c>
      <c r="AE212" s="289" t="str">
        <f>IF(OR($C212="*",$C212&lt;400),"",IF(AND('201920 DATA'!BD212="*",$C212&gt;=400),"*",IF($C212&gt;=400,ROUND('201920 DATA'!BD212/$C212,2),"")))</f>
        <v/>
      </c>
      <c r="AF212" s="289" t="str">
        <f>IF(OR($C212="*",$C212&lt;400),"",IF(AND('201920 DATA'!BE212="*",$C212&gt;=400),"*",IF($C212&gt;=400,ROUND('201920 DATA'!BE212/$C212,2),"")))</f>
        <v/>
      </c>
      <c r="AG212" s="289" t="str">
        <f>IF(OR($C212="*",$C212&lt;400),"",IF(AND('201920 DATA'!BF212="*",$C212&gt;=400),"*",IF($C212&gt;=400,ROUND('201920 DATA'!BF212/$C212,2),"")))</f>
        <v/>
      </c>
      <c r="AH212" s="289" t="str">
        <f>IF(OR($C212="*",$C212&lt;400),"",IF(AND('201920 DATA'!BG212="*",$C212&gt;=400),"*",IF($C212&gt;=400,ROUND('201920 DATA'!BG212/$C212,2),"")))</f>
        <v/>
      </c>
      <c r="AI212" s="289" t="str">
        <f>IF(OR($C212="*",$C212&lt;400),"",IF(AND('201920 DATA'!BH212="*",$C212&gt;=400),"*",IF($C212&gt;=400,ROUND('201920 DATA'!BH212/$C212,2),"")))</f>
        <v/>
      </c>
      <c r="AJ212" s="289" t="str">
        <f>IF(OR($C212="*",$C212&lt;400),"",IF(AND('201920 DATA'!BI212="*",$C212&gt;=400),"*",IF($C212&gt;=400,ROUND('201920 DATA'!BI212/$C212,2),"")))</f>
        <v/>
      </c>
      <c r="AK212" s="289" t="str">
        <f>IF(OR($C212="*",$C212&lt;400),"",IF(AND('201920 DATA'!BJ212="*",$C212&gt;=400),"*",IF($C212&gt;=400,ROUND('201920 DATA'!BJ212/$C212,2),"")))</f>
        <v/>
      </c>
      <c r="AL212" s="289" t="str">
        <f>IF(OR($C212="*",$C212&lt;400),"",IF(AND('201920 DATA'!BK212="*",$C212&gt;=400),"*",IF($C212&gt;=400,ROUND('201920 DATA'!BK212/$C212,2),"")))</f>
        <v/>
      </c>
      <c r="AM212" s="289" t="str">
        <f>IF(OR($C212="*",$C212&lt;400),"",IF(AND('201920 DATA'!BL212="*",$C212&gt;=400),"*",IF($C212&gt;=400,ROUND('201920 DATA'!BL212/$C212,2),"")))</f>
        <v/>
      </c>
      <c r="AN212" s="289" t="str">
        <f>IF(OR($C212="*",$C212&lt;400),"",IF(AND('201920 DATA'!BM212="*",$C212&gt;=400),"*",IF($C212&gt;=400,ROUND('201920 DATA'!BM212/$C212,2),"")))</f>
        <v/>
      </c>
      <c r="AO212" s="289" t="str">
        <f>IF(OR($C212="*",$C212&lt;400),"",IF(AND('201920 DATA'!BN212="*",$C212&gt;=400),"*",IF($C212&gt;=400,ROUND('201920 DATA'!BN212/$C212,2),"")))</f>
        <v/>
      </c>
      <c r="AP212" s="289" t="str">
        <f>IF(OR($C212="*",$C212&lt;400),"",IF(AND('201920 DATA'!BO212="*",$C212&gt;=400),"*",IF($C212&gt;=400,ROUND('201920 DATA'!BO212/$C212,2),"")))</f>
        <v/>
      </c>
      <c r="AQ212" s="289" t="str">
        <f>IF(OR($C212="*",$C212&lt;400),"",IF(AND('201920 DATA'!BP212="*",$C212&gt;=400),"*",IF($C212&gt;=400,ROUND('201920 DATA'!BP212/$C212,2),"")))</f>
        <v/>
      </c>
      <c r="AR212" s="289" t="str">
        <f>IF(OR($C212="*",$C212&lt;400),"",IF(AND('201920 DATA'!BQ212="*",$C212&gt;=400),"*",IF($C212&gt;=400,ROUND('201920 DATA'!BQ212/$C212,2),"")))</f>
        <v/>
      </c>
      <c r="AS212" s="289" t="str">
        <f>IF(OR($C212="*",$C212&lt;400),"",IF(AND('201920 DATA'!BR212="*",$C212&gt;=400),"*",IF($C212&gt;=400,ROUND('201920 DATA'!BR212/$C212,2),"")))</f>
        <v/>
      </c>
      <c r="AT212" s="289" t="str">
        <f>IF(OR($C212="*",$C212&lt;400),"",IF(AND('201920 DATA'!BS212="*",$C212&gt;=400),"*",IF($C212&gt;=400,ROUND('201920 DATA'!BS212/$C212,2),"")))</f>
        <v/>
      </c>
      <c r="AU212" s="289" t="str">
        <f>IF(OR($C212="*",$C212&lt;400),"",IF(AND('201920 DATA'!BT212="*",$C212&gt;=400),"*",IF($C212&gt;=400,ROUND('201920 DATA'!BT212/$C212,2),"")))</f>
        <v/>
      </c>
      <c r="AV212" s="289" t="str">
        <f>IF(OR($C212="*",$C212&lt;400),"",IF(AND('201920 DATA'!BU212="*",$C212&gt;=400),"*",IF($C212&gt;=400,ROUND('201920 DATA'!BU212/$C212,2),"")))</f>
        <v/>
      </c>
      <c r="AW212" s="289" t="str">
        <f>IF(OR($C212="*",$C212&lt;400),"",IF(AND('201920 DATA'!BV212="*",$C212&gt;=400),"*",IF($C212&gt;=400,ROUND('201920 DATA'!BV212/$C212,2),"")))</f>
        <v/>
      </c>
      <c r="AX212" s="289" t="str">
        <f>IF(OR($C212="*",$C212&lt;400),"",IF(AND('201920 DATA'!BW212="*",$C212&gt;=400),"*",IF($C212&gt;=400,ROUND('201920 DATA'!BW212/$C212,2),"")))</f>
        <v/>
      </c>
      <c r="AZ212" s="365">
        <v>320</v>
      </c>
    </row>
    <row r="213" spans="1:52" x14ac:dyDescent="0.2">
      <c r="A213" s="373" t="s">
        <v>1329</v>
      </c>
      <c r="B213" s="287">
        <f>'201920 DATA'!B213</f>
        <v>2995</v>
      </c>
      <c r="C213" s="288">
        <f>'201920 DATA'!C213</f>
        <v>2995</v>
      </c>
      <c r="D213" s="293">
        <f>'201920 DATA'!FQ213</f>
        <v>2035</v>
      </c>
      <c r="F213" s="313">
        <f t="shared" si="6"/>
        <v>0</v>
      </c>
      <c r="G213" s="295">
        <f t="shared" si="7"/>
        <v>1</v>
      </c>
      <c r="H213" s="289">
        <f>IF(OR($C213="*",$C213&lt;400),"",IF(AND('201920 DATA'!F213="*",$C213&gt;=400),"*",IF($C213&gt;=400,ROUND('201920 DATA'!F213/$C213,2),"")))</f>
        <v>0.01</v>
      </c>
      <c r="I213" s="296">
        <f>IF(OR($B213="*",$B213&lt;400),"",IF(AND('201920 DATA'!Y213="*",$B213&gt;=400),"*",IF($B213&gt;=400,ROUND('201920 DATA'!Y213/$B213,2),"")))</f>
        <v>0</v>
      </c>
      <c r="J213" s="296">
        <f>IF(OR($B213="*",$B213&lt;400),"",IF(AND('201920 DATA'!Z213="*",$B213&gt;=400),"*",IF($B213&gt;=400,ROUND('201920 DATA'!Z213/$B213,2),"")))</f>
        <v>7.0000000000000007E-2</v>
      </c>
      <c r="K213" s="296">
        <f>IF(OR($B213="*",$B213&lt;400),"",IF(AND('201920 DATA'!AA213="*",$B213&gt;=400),"*",IF($B213&gt;=400,ROUND('201920 DATA'!AA213/$B213,2),"")))</f>
        <v>0.21</v>
      </c>
      <c r="L213" s="296">
        <f>IF(OR($B213="*",$B213&lt;400),"",IF(AND('201920 DATA'!AB213="*",$B213&gt;=400),"*",IF($B213&gt;=400,ROUND('201920 DATA'!AB213/$B213,2),"")))</f>
        <v>0.36</v>
      </c>
      <c r="M213" s="296">
        <f>IF(OR($B213="*",$B213&lt;400),"",IF(AND('201920 DATA'!AC213="*",$B213&gt;=400),"*",IF($B213&gt;=400,ROUND('201920 DATA'!AC213/$B213,2),"")))</f>
        <v>0.28999999999999998</v>
      </c>
      <c r="N213" s="296">
        <f>IF(OR($B213="*",$B213&lt;400),"",IF(AND('201920 DATA'!AD213="*",$B213&gt;=400),"*",IF($B213&gt;=400,ROUND('201920 DATA'!AD213/$B213,2),"")))</f>
        <v>7.0000000000000007E-2</v>
      </c>
      <c r="O213" s="296">
        <f>IF(OR($B213="*",$B213&lt;400),"",IF(AND('201920 DATA'!AE213="*",$B213&gt;=400),"*",IF($B213&gt;=400,ROUND('201920 DATA'!AE213/$B213,2),"")))</f>
        <v>0</v>
      </c>
      <c r="P213" s="297"/>
      <c r="Q213" s="296">
        <f>IF(OR($B213="*",$B213&lt;400),"",IF(AND('201920 DATA'!FO213="*",$B213&gt;=400),"*",IF($B213&gt;=400,ROUND('201920 DATA'!FO213/$B213,2),"")))</f>
        <v>0.98</v>
      </c>
      <c r="R213" s="289">
        <f>IF(OR($C213="*",$C213&lt;400),"",IF(AND('201920 DATA'!F213="*",$C213&gt;=400),"*",IF($C213&gt;=400,ROUND('201920 DATA'!F213/$C213,2),"")))</f>
        <v>0.01</v>
      </c>
      <c r="S213" s="289">
        <f>IF(OR($C213="*",$C213&lt;400),"",IF(AND('201920 DATA'!G213="*",$C213&gt;=400),"*",IF($C213&gt;=400,ROUND('201920 DATA'!G213/$C213,2),"")))</f>
        <v>0.06</v>
      </c>
      <c r="T213" s="289">
        <f>IF(OR($C213="*",$C213&lt;400),"",IF(AND('201920 DATA'!H213="*",$C213&gt;=400),"*",IF($C213&gt;=400,ROUND('201920 DATA'!H213/$C213,2),"")))</f>
        <v>0.94</v>
      </c>
      <c r="U213" s="289">
        <f>IF(OR($C213="*",$C213&lt;400),"",IF(AND('201920 DATA'!FP213="*",$C213&gt;=400),"*",IF($C213&gt;=400,ROUND('201920 DATA'!FP213/$C213,2),"")))</f>
        <v>0</v>
      </c>
      <c r="V213" s="312">
        <f>IF(OR($D213="*",$D213&lt;400),"",IF(AND('201920 DATA'!M213="*",$D213&gt;=400),"*",IF($D213&gt;=400,ROUND('201920 DATA'!M213/$D213,2),"")))</f>
        <v>0.03</v>
      </c>
      <c r="W213" s="312">
        <f>IF(OR($D213="*",$D213&lt;400),"",IF(AND('201920 DATA'!N213="*",$D213&gt;=400),"*",IF($D213&gt;=400,ROUND('201920 DATA'!N213/$D213,2),"")))</f>
        <v>0.25</v>
      </c>
      <c r="X213" s="312">
        <f>IF(OR($D213="*",$D213&lt;400),"",IF(AND('201920 DATA'!O213="*",$D213&gt;=400),"*",IF($D213&gt;=400,ROUND('201920 DATA'!O213/$D213,2),"")))</f>
        <v>0.32</v>
      </c>
      <c r="Y213" s="312">
        <f>IF(OR($D213="*",$D213&lt;400),"",IF(AND('201920 DATA'!P213="*",$D213&gt;=400),"*",IF($D213&gt;=400,ROUND('201920 DATA'!P213/$D213,2),"")))</f>
        <v>0.18</v>
      </c>
      <c r="Z213" s="312">
        <f>IF(OR($D213="*",$D213&lt;400),"",IF(AND('201920 DATA'!Q213="*",$D213&gt;=400),"*",IF($D213&gt;=400,ROUND('201920 DATA'!Q213/$D213,2),"")))</f>
        <v>0.19</v>
      </c>
      <c r="AA213" s="312">
        <f>IF(OR($D213="*",$D213&lt;400),"",IF(AND('201920 DATA'!R213="*",$D213&gt;=400),"*",IF($D213&gt;=400,ROUND('201920 DATA'!R213/$D213,2),"")))</f>
        <v>0.04</v>
      </c>
      <c r="AB213" s="312">
        <f>IF(OR($D213="*",$D213&lt;400),"",IF(AND('201920 DATA'!S213="*",$D213&gt;=400),"*",IF($D213&gt;=400,ROUND('201920 DATA'!S213/$D213,2),"")))</f>
        <v>0</v>
      </c>
      <c r="AC213" s="312">
        <f>IF(OR($D213="*",$D213&lt;400),"",IF(AND('201920 DATA'!T213="*",$D213&gt;=400),"*",IF($D213&gt;=400,ROUND('201920 DATA'!T213/$D213,2),"")))</f>
        <v>0.01</v>
      </c>
      <c r="AD213" s="289" t="str">
        <f>IF(OR($C213="*",$C213&lt;400),"",IF(AND('201920 DATA'!BC213="*",$C213&gt;=400),"*",IF($C213&gt;=400,ROUND('201920 DATA'!BC213/$C213,2),"")))</f>
        <v>*</v>
      </c>
      <c r="AE213" s="289">
        <f>IF(OR($C213="*",$C213&lt;400),"",IF(AND('201920 DATA'!BD213="*",$C213&gt;=400),"*",IF($C213&gt;=400,ROUND('201920 DATA'!BD213/$C213,2),"")))</f>
        <v>0.03</v>
      </c>
      <c r="AF213" s="289">
        <f>IF(OR($C213="*",$C213&lt;400),"",IF(AND('201920 DATA'!BE213="*",$C213&gt;=400),"*",IF($C213&gt;=400,ROUND('201920 DATA'!BE213/$C213,2),"")))</f>
        <v>0</v>
      </c>
      <c r="AG213" s="289">
        <f>IF(OR($C213="*",$C213&lt;400),"",IF(AND('201920 DATA'!BF213="*",$C213&gt;=400),"*",IF($C213&gt;=400,ROUND('201920 DATA'!BF213/$C213,2),"")))</f>
        <v>0.01</v>
      </c>
      <c r="AH213" s="289">
        <f>IF(OR($C213="*",$C213&lt;400),"",IF(AND('201920 DATA'!BG213="*",$C213&gt;=400),"*",IF($C213&gt;=400,ROUND('201920 DATA'!BG213/$C213,2),"")))</f>
        <v>0.01</v>
      </c>
      <c r="AI213" s="289">
        <f>IF(OR($C213="*",$C213&lt;400),"",IF(AND('201920 DATA'!BH213="*",$C213&gt;=400),"*",IF($C213&gt;=400,ROUND('201920 DATA'!BH213/$C213,2),"")))</f>
        <v>0.04</v>
      </c>
      <c r="AJ213" s="289" t="str">
        <f>IF(OR($C213="*",$C213&lt;400),"",IF(AND('201920 DATA'!BI213="*",$C213&gt;=400),"*",IF($C213&gt;=400,ROUND('201920 DATA'!BI213/$C213,2),"")))</f>
        <v>*</v>
      </c>
      <c r="AK213" s="289">
        <f>IF(OR($C213="*",$C213&lt;400),"",IF(AND('201920 DATA'!BJ213="*",$C213&gt;=400),"*",IF($C213&gt;=400,ROUND('201920 DATA'!BJ213/$C213,2),"")))</f>
        <v>0</v>
      </c>
      <c r="AL213" s="289">
        <f>IF(OR($C213="*",$C213&lt;400),"",IF(AND('201920 DATA'!BK213="*",$C213&gt;=400),"*",IF($C213&gt;=400,ROUND('201920 DATA'!BK213/$C213,2),"")))</f>
        <v>0.01</v>
      </c>
      <c r="AM213" s="289">
        <f>IF(OR($C213="*",$C213&lt;400),"",IF(AND('201920 DATA'!BL213="*",$C213&gt;=400),"*",IF($C213&gt;=400,ROUND('201920 DATA'!BL213/$C213,2),"")))</f>
        <v>0.01</v>
      </c>
      <c r="AN213" s="289">
        <f>IF(OR($C213="*",$C213&lt;400),"",IF(AND('201920 DATA'!BM213="*",$C213&gt;=400),"*",IF($C213&gt;=400,ROUND('201920 DATA'!BM213/$C213,2),"")))</f>
        <v>0.24</v>
      </c>
      <c r="AO213" s="289">
        <f>IF(OR($C213="*",$C213&lt;400),"",IF(AND('201920 DATA'!BN213="*",$C213&gt;=400),"*",IF($C213&gt;=400,ROUND('201920 DATA'!BN213/$C213,2),"")))</f>
        <v>0.03</v>
      </c>
      <c r="AP213" s="289">
        <f>IF(OR($C213="*",$C213&lt;400),"",IF(AND('201920 DATA'!BO213="*",$C213&gt;=400),"*",IF($C213&gt;=400,ROUND('201920 DATA'!BO213/$C213,2),"")))</f>
        <v>0.44</v>
      </c>
      <c r="AQ213" s="289">
        <f>IF(OR($C213="*",$C213&lt;400),"",IF(AND('201920 DATA'!BP213="*",$C213&gt;=400),"*",IF($C213&gt;=400,ROUND('201920 DATA'!BP213/$C213,2),"")))</f>
        <v>0.11</v>
      </c>
      <c r="AR213" s="289">
        <f>IF(OR($C213="*",$C213&lt;400),"",IF(AND('201920 DATA'!BQ213="*",$C213&gt;=400),"*",IF($C213&gt;=400,ROUND('201920 DATA'!BQ213/$C213,2),"")))</f>
        <v>0</v>
      </c>
      <c r="AS213" s="289">
        <f>IF(OR($C213="*",$C213&lt;400),"",IF(AND('201920 DATA'!BR213="*",$C213&gt;=400),"*",IF($C213&gt;=400,ROUND('201920 DATA'!BR213/$C213,2),"")))</f>
        <v>0</v>
      </c>
      <c r="AT213" s="289">
        <f>IF(OR($C213="*",$C213&lt;400),"",IF(AND('201920 DATA'!BS213="*",$C213&gt;=400),"*",IF($C213&gt;=400,ROUND('201920 DATA'!BS213/$C213,2),"")))</f>
        <v>0</v>
      </c>
      <c r="AU213" s="289">
        <f>IF(OR($C213="*",$C213&lt;400),"",IF(AND('201920 DATA'!BT213="*",$C213&gt;=400),"*",IF($C213&gt;=400,ROUND('201920 DATA'!BT213/$C213,2),"")))</f>
        <v>0.06</v>
      </c>
      <c r="AV213" s="289">
        <f>IF(OR($C213="*",$C213&lt;400),"",IF(AND('201920 DATA'!BU213="*",$C213&gt;=400),"*",IF($C213&gt;=400,ROUND('201920 DATA'!BU213/$C213,2),"")))</f>
        <v>0.01</v>
      </c>
      <c r="AW213" s="289">
        <f>IF(OR($C213="*",$C213&lt;400),"",IF(AND('201920 DATA'!BV213="*",$C213&gt;=400),"*",IF($C213&gt;=400,ROUND('201920 DATA'!BV213/$C213,2),"")))</f>
        <v>0</v>
      </c>
      <c r="AX213" s="289">
        <f>IF(OR($C213="*",$C213&lt;400),"",IF(AND('201920 DATA'!BW213="*",$C213&gt;=400),"*",IF($C213&gt;=400,ROUND('201920 DATA'!BW213/$C213,2),"")))</f>
        <v>0.01</v>
      </c>
      <c r="AZ213" s="365">
        <v>2995</v>
      </c>
    </row>
    <row r="214" spans="1:52" x14ac:dyDescent="0.2">
      <c r="A214" s="373" t="s">
        <v>1328</v>
      </c>
      <c r="B214" s="287">
        <f>'201920 DATA'!B214</f>
        <v>1005</v>
      </c>
      <c r="C214" s="288">
        <f>'201920 DATA'!C214</f>
        <v>1005</v>
      </c>
      <c r="D214" s="293">
        <f>'201920 DATA'!FQ214</f>
        <v>610</v>
      </c>
      <c r="F214" s="313">
        <f t="shared" si="6"/>
        <v>-0.19</v>
      </c>
      <c r="G214" s="295">
        <f t="shared" si="7"/>
        <v>1</v>
      </c>
      <c r="H214" s="289">
        <f>IF(OR($C214="*",$C214&lt;400),"",IF(AND('201920 DATA'!F214="*",$C214&gt;=400),"*",IF($C214&gt;=400,ROUND('201920 DATA'!F214/$C214,2),"")))</f>
        <v>0</v>
      </c>
      <c r="I214" s="296">
        <f>IF(OR($B214="*",$B214&lt;400),"",IF(AND('201920 DATA'!Y214="*",$B214&gt;=400),"*",IF($B214&gt;=400,ROUND('201920 DATA'!Y214/$B214,2),"")))</f>
        <v>0</v>
      </c>
      <c r="J214" s="296">
        <f>IF(OR($B214="*",$B214&lt;400),"",IF(AND('201920 DATA'!Z214="*",$B214&gt;=400),"*",IF($B214&gt;=400,ROUND('201920 DATA'!Z214/$B214,2),"")))</f>
        <v>0.11</v>
      </c>
      <c r="K214" s="296">
        <f>IF(OR($B214="*",$B214&lt;400),"",IF(AND('201920 DATA'!AA214="*",$B214&gt;=400),"*",IF($B214&gt;=400,ROUND('201920 DATA'!AA214/$B214,2),"")))</f>
        <v>0.24</v>
      </c>
      <c r="L214" s="296">
        <f>IF(OR($B214="*",$B214&lt;400),"",IF(AND('201920 DATA'!AB214="*",$B214&gt;=400),"*",IF($B214&gt;=400,ROUND('201920 DATA'!AB214/$B214,2),"")))</f>
        <v>0.32</v>
      </c>
      <c r="M214" s="296">
        <f>IF(OR($B214="*",$B214&lt;400),"",IF(AND('201920 DATA'!AC214="*",$B214&gt;=400),"*",IF($B214&gt;=400,ROUND('201920 DATA'!AC214/$B214,2),"")))</f>
        <v>0.26</v>
      </c>
      <c r="N214" s="296">
        <f>IF(OR($B214="*",$B214&lt;400),"",IF(AND('201920 DATA'!AD214="*",$B214&gt;=400),"*",IF($B214&gt;=400,ROUND('201920 DATA'!AD214/$B214,2),"")))</f>
        <v>0.06</v>
      </c>
      <c r="O214" s="296">
        <f>IF(OR($B214="*",$B214&lt;400),"",IF(AND('201920 DATA'!AE214="*",$B214&gt;=400),"*",IF($B214&gt;=400,ROUND('201920 DATA'!AE214/$B214,2),"")))</f>
        <v>0</v>
      </c>
      <c r="P214" s="297"/>
      <c r="Q214" s="296">
        <f>IF(OR($B214="*",$B214&lt;400),"",IF(AND('201920 DATA'!FO214="*",$B214&gt;=400),"*",IF($B214&gt;=400,ROUND('201920 DATA'!FO214/$B214,2),"")))</f>
        <v>0.98</v>
      </c>
      <c r="R214" s="289">
        <f>IF(OR($C214="*",$C214&lt;400),"",IF(AND('201920 DATA'!F214="*",$C214&gt;=400),"*",IF($C214&gt;=400,ROUND('201920 DATA'!F214/$C214,2),"")))</f>
        <v>0</v>
      </c>
      <c r="S214" s="289">
        <f>IF(OR($C214="*",$C214&lt;400),"",IF(AND('201920 DATA'!G214="*",$C214&gt;=400),"*",IF($C214&gt;=400,ROUND('201920 DATA'!G214/$C214,2),"")))</f>
        <v>0.04</v>
      </c>
      <c r="T214" s="289">
        <f>IF(OR($C214="*",$C214&lt;400),"",IF(AND('201920 DATA'!H214="*",$C214&gt;=400),"*",IF($C214&gt;=400,ROUND('201920 DATA'!H214/$C214,2),"")))</f>
        <v>0.96</v>
      </c>
      <c r="U214" s="289">
        <f>IF(OR($C214="*",$C214&lt;400),"",IF(AND('201920 DATA'!FP214="*",$C214&gt;=400),"*",IF($C214&gt;=400,ROUND('201920 DATA'!FP214/$C214,2),"")))</f>
        <v>0</v>
      </c>
      <c r="V214" s="312">
        <f>IF(OR($D214="*",$D214&lt;400),"",IF(AND('201920 DATA'!M214="*",$D214&gt;=400),"*",IF($D214&gt;=400,ROUND('201920 DATA'!M214/$D214,2),"")))</f>
        <v>7.0000000000000007E-2</v>
      </c>
      <c r="W214" s="312">
        <f>IF(OR($D214="*",$D214&lt;400),"",IF(AND('201920 DATA'!N214="*",$D214&gt;=400),"*",IF($D214&gt;=400,ROUND('201920 DATA'!N214/$D214,2),"")))</f>
        <v>0.32</v>
      </c>
      <c r="X214" s="312">
        <f>IF(OR($D214="*",$D214&lt;400),"",IF(AND('201920 DATA'!O214="*",$D214&gt;=400),"*",IF($D214&gt;=400,ROUND('201920 DATA'!O214/$D214,2),"")))</f>
        <v>0.36</v>
      </c>
      <c r="Y214" s="312">
        <f>IF(OR($D214="*",$D214&lt;400),"",IF(AND('201920 DATA'!P214="*",$D214&gt;=400),"*",IF($D214&gt;=400,ROUND('201920 DATA'!P214/$D214,2),"")))</f>
        <v>0.24</v>
      </c>
      <c r="Z214" s="312">
        <f>IF(OR($D214="*",$D214&lt;400),"",IF(AND('201920 DATA'!Q214="*",$D214&gt;=400),"*",IF($D214&gt;=400,ROUND('201920 DATA'!Q214/$D214,2),"")))</f>
        <v>7.0000000000000007E-2</v>
      </c>
      <c r="AA214" s="312" t="str">
        <f>IF(OR($D214="*",$D214&lt;400),"",IF(AND('201920 DATA'!R214="*",$D214&gt;=400),"*",IF($D214&gt;=400,ROUND('201920 DATA'!R214/$D214,2),"")))</f>
        <v>*</v>
      </c>
      <c r="AB214" s="312">
        <f>IF(OR($D214="*",$D214&lt;400),"",IF(AND('201920 DATA'!S214="*",$D214&gt;=400),"*",IF($D214&gt;=400,ROUND('201920 DATA'!S214/$D214,2),"")))</f>
        <v>0</v>
      </c>
      <c r="AC214" s="312" t="str">
        <f>IF(OR($D214="*",$D214&lt;400),"",IF(AND('201920 DATA'!T214="*",$D214&gt;=400),"*",IF($D214&gt;=400,ROUND('201920 DATA'!T214/$D214,2),"")))</f>
        <v>*</v>
      </c>
      <c r="AD214" s="289">
        <f>IF(OR($C214="*",$C214&lt;400),"",IF(AND('201920 DATA'!BC214="*",$C214&gt;=400),"*",IF($C214&gt;=400,ROUND('201920 DATA'!BC214/$C214,2),"")))</f>
        <v>0</v>
      </c>
      <c r="AE214" s="289">
        <f>IF(OR($C214="*",$C214&lt;400),"",IF(AND('201920 DATA'!BD214="*",$C214&gt;=400),"*",IF($C214&gt;=400,ROUND('201920 DATA'!BD214/$C214,2),"")))</f>
        <v>0.03</v>
      </c>
      <c r="AF214" s="289" t="str">
        <f>IF(OR($C214="*",$C214&lt;400),"",IF(AND('201920 DATA'!BE214="*",$C214&gt;=400),"*",IF($C214&gt;=400,ROUND('201920 DATA'!BE214/$C214,2),"")))</f>
        <v>*</v>
      </c>
      <c r="AG214" s="289" t="str">
        <f>IF(OR($C214="*",$C214&lt;400),"",IF(AND('201920 DATA'!BF214="*",$C214&gt;=400),"*",IF($C214&gt;=400,ROUND('201920 DATA'!BF214/$C214,2),"")))</f>
        <v>*</v>
      </c>
      <c r="AH214" s="289" t="str">
        <f>IF(OR($C214="*",$C214&lt;400),"",IF(AND('201920 DATA'!BG214="*",$C214&gt;=400),"*",IF($C214&gt;=400,ROUND('201920 DATA'!BG214/$C214,2),"")))</f>
        <v>*</v>
      </c>
      <c r="AI214" s="289">
        <f>IF(OR($C214="*",$C214&lt;400),"",IF(AND('201920 DATA'!BH214="*",$C214&gt;=400),"*",IF($C214&gt;=400,ROUND('201920 DATA'!BH214/$C214,2),"")))</f>
        <v>0.01</v>
      </c>
      <c r="AJ214" s="289">
        <f>IF(OR($C214="*",$C214&lt;400),"",IF(AND('201920 DATA'!BI214="*",$C214&gt;=400),"*",IF($C214&gt;=400,ROUND('201920 DATA'!BI214/$C214,2),"")))</f>
        <v>0</v>
      </c>
      <c r="AK214" s="289">
        <f>IF(OR($C214="*",$C214&lt;400),"",IF(AND('201920 DATA'!BJ214="*",$C214&gt;=400),"*",IF($C214&gt;=400,ROUND('201920 DATA'!BJ214/$C214,2),"")))</f>
        <v>0</v>
      </c>
      <c r="AL214" s="289" t="str">
        <f>IF(OR($C214="*",$C214&lt;400),"",IF(AND('201920 DATA'!BK214="*",$C214&gt;=400),"*",IF($C214&gt;=400,ROUND('201920 DATA'!BK214/$C214,2),"")))</f>
        <v>*</v>
      </c>
      <c r="AM214" s="289">
        <f>IF(OR($C214="*",$C214&lt;400),"",IF(AND('201920 DATA'!BL214="*",$C214&gt;=400),"*",IF($C214&gt;=400,ROUND('201920 DATA'!BL214/$C214,2),"")))</f>
        <v>0</v>
      </c>
      <c r="AN214" s="289">
        <f>IF(OR($C214="*",$C214&lt;400),"",IF(AND('201920 DATA'!BM214="*",$C214&gt;=400),"*",IF($C214&gt;=400,ROUND('201920 DATA'!BM214/$C214,2),"")))</f>
        <v>0.34</v>
      </c>
      <c r="AO214" s="289">
        <f>IF(OR($C214="*",$C214&lt;400),"",IF(AND('201920 DATA'!BN214="*",$C214&gt;=400),"*",IF($C214&gt;=400,ROUND('201920 DATA'!BN214/$C214,2),"")))</f>
        <v>0.02</v>
      </c>
      <c r="AP214" s="289">
        <f>IF(OR($C214="*",$C214&lt;400),"",IF(AND('201920 DATA'!BO214="*",$C214&gt;=400),"*",IF($C214&gt;=400,ROUND('201920 DATA'!BO214/$C214,2),"")))</f>
        <v>0.18</v>
      </c>
      <c r="AQ214" s="289">
        <f>IF(OR($C214="*",$C214&lt;400),"",IF(AND('201920 DATA'!BP214="*",$C214&gt;=400),"*",IF($C214&gt;=400,ROUND('201920 DATA'!BP214/$C214,2),"")))</f>
        <v>0.27</v>
      </c>
      <c r="AR214" s="289">
        <f>IF(OR($C214="*",$C214&lt;400),"",IF(AND('201920 DATA'!BQ214="*",$C214&gt;=400),"*",IF($C214&gt;=400,ROUND('201920 DATA'!BQ214/$C214,2),"")))</f>
        <v>0</v>
      </c>
      <c r="AS214" s="289">
        <f>IF(OR($C214="*",$C214&lt;400),"",IF(AND('201920 DATA'!BR214="*",$C214&gt;=400),"*",IF($C214&gt;=400,ROUND('201920 DATA'!BR214/$C214,2),"")))</f>
        <v>0</v>
      </c>
      <c r="AT214" s="289" t="str">
        <f>IF(OR($C214="*",$C214&lt;400),"",IF(AND('201920 DATA'!BS214="*",$C214&gt;=400),"*",IF($C214&gt;=400,ROUND('201920 DATA'!BS214/$C214,2),"")))</f>
        <v>*</v>
      </c>
      <c r="AU214" s="289">
        <f>IF(OR($C214="*",$C214&lt;400),"",IF(AND('201920 DATA'!BT214="*",$C214&gt;=400),"*",IF($C214&gt;=400,ROUND('201920 DATA'!BT214/$C214,2),"")))</f>
        <v>0.08</v>
      </c>
      <c r="AV214" s="289" t="str">
        <f>IF(OR($C214="*",$C214&lt;400),"",IF(AND('201920 DATA'!BU214="*",$C214&gt;=400),"*",IF($C214&gt;=400,ROUND('201920 DATA'!BU214/$C214,2),"")))</f>
        <v>*</v>
      </c>
      <c r="AW214" s="289">
        <f>IF(OR($C214="*",$C214&lt;400),"",IF(AND('201920 DATA'!BV214="*",$C214&gt;=400),"*",IF($C214&gt;=400,ROUND('201920 DATA'!BV214/$C214,2),"")))</f>
        <v>0</v>
      </c>
      <c r="AX214" s="289">
        <f>IF(OR($C214="*",$C214&lt;400),"",IF(AND('201920 DATA'!BW214="*",$C214&gt;=400),"*",IF($C214&gt;=400,ROUND('201920 DATA'!BW214/$C214,2),"")))</f>
        <v>0.02</v>
      </c>
      <c r="AZ214" s="365">
        <v>1195</v>
      </c>
    </row>
    <row r="215" spans="1:52" x14ac:dyDescent="0.2">
      <c r="A215" s="373" t="s">
        <v>1326</v>
      </c>
      <c r="B215" s="287">
        <f>'201920 DATA'!B215</f>
        <v>90</v>
      </c>
      <c r="C215" s="288">
        <f>'201920 DATA'!C215</f>
        <v>90</v>
      </c>
      <c r="D215" s="293">
        <f>'201920 DATA'!FQ215</f>
        <v>80</v>
      </c>
      <c r="F215" s="313" t="str">
        <f t="shared" si="6"/>
        <v/>
      </c>
      <c r="G215" s="295" t="str">
        <f t="shared" si="7"/>
        <v/>
      </c>
      <c r="H215" s="289" t="str">
        <f>IF(OR($C215="*",$C215&lt;400),"",IF(AND('201920 DATA'!F215="*",$C215&gt;=400),"*",IF($C215&gt;=400,ROUND('201920 DATA'!F215/$C215,2),"")))</f>
        <v/>
      </c>
      <c r="I215" s="296" t="str">
        <f>IF(OR($B215="*",$B215&lt;400),"",IF(AND('201920 DATA'!Y215="*",$B215&gt;=400),"*",IF($B215&gt;=400,ROUND('201920 DATA'!Y215/$B215,2),"")))</f>
        <v/>
      </c>
      <c r="J215" s="296" t="str">
        <f>IF(OR($B215="*",$B215&lt;400),"",IF(AND('201920 DATA'!Z215="*",$B215&gt;=400),"*",IF($B215&gt;=400,ROUND('201920 DATA'!Z215/$B215,2),"")))</f>
        <v/>
      </c>
      <c r="K215" s="296" t="str">
        <f>IF(OR($B215="*",$B215&lt;400),"",IF(AND('201920 DATA'!AA215="*",$B215&gt;=400),"*",IF($B215&gt;=400,ROUND('201920 DATA'!AA215/$B215,2),"")))</f>
        <v/>
      </c>
      <c r="L215" s="296" t="str">
        <f>IF(OR($B215="*",$B215&lt;400),"",IF(AND('201920 DATA'!AB215="*",$B215&gt;=400),"*",IF($B215&gt;=400,ROUND('201920 DATA'!AB215/$B215,2),"")))</f>
        <v/>
      </c>
      <c r="M215" s="296" t="str">
        <f>IF(OR($B215="*",$B215&lt;400),"",IF(AND('201920 DATA'!AC215="*",$B215&gt;=400),"*",IF($B215&gt;=400,ROUND('201920 DATA'!AC215/$B215,2),"")))</f>
        <v/>
      </c>
      <c r="N215" s="296" t="str">
        <f>IF(OR($B215="*",$B215&lt;400),"",IF(AND('201920 DATA'!AD215="*",$B215&gt;=400),"*",IF($B215&gt;=400,ROUND('201920 DATA'!AD215/$B215,2),"")))</f>
        <v/>
      </c>
      <c r="O215" s="296" t="str">
        <f>IF(OR($B215="*",$B215&lt;400),"",IF(AND('201920 DATA'!AE215="*",$B215&gt;=400),"*",IF($B215&gt;=400,ROUND('201920 DATA'!AE215/$B215,2),"")))</f>
        <v/>
      </c>
      <c r="P215" s="297"/>
      <c r="Q215" s="296" t="str">
        <f>IF(OR($B215="*",$B215&lt;400),"",IF(AND('201920 DATA'!FO215="*",$B215&gt;=400),"*",IF($B215&gt;=400,ROUND('201920 DATA'!FO215/$B215,2),"")))</f>
        <v/>
      </c>
      <c r="R215" s="289" t="str">
        <f>IF(OR($C215="*",$C215&lt;400),"",IF(AND('201920 DATA'!F215="*",$C215&gt;=400),"*",IF($C215&gt;=400,ROUND('201920 DATA'!F215/$C215,2),"")))</f>
        <v/>
      </c>
      <c r="S215" s="289" t="str">
        <f>IF(OR($C215="*",$C215&lt;400),"",IF(AND('201920 DATA'!G215="*",$C215&gt;=400),"*",IF($C215&gt;=400,ROUND('201920 DATA'!G215/$C215,2),"")))</f>
        <v/>
      </c>
      <c r="T215" s="289" t="str">
        <f>IF(OR($C215="*",$C215&lt;400),"",IF(AND('201920 DATA'!H215="*",$C215&gt;=400),"*",IF($C215&gt;=400,ROUND('201920 DATA'!H215/$C215,2),"")))</f>
        <v/>
      </c>
      <c r="U215" s="289" t="str">
        <f>IF(OR($C215="*",$C215&lt;400),"",IF(AND('201920 DATA'!FP215="*",$C215&gt;=400),"*",IF($C215&gt;=400,ROUND('201920 DATA'!FP215/$C215,2),"")))</f>
        <v/>
      </c>
      <c r="V215" s="312" t="str">
        <f>IF(OR($D215="*",$D215&lt;400),"",IF(AND('201920 DATA'!M215="*",$D215&gt;=400),"*",IF($D215&gt;=400,ROUND('201920 DATA'!M215/$D215,2),"")))</f>
        <v/>
      </c>
      <c r="W215" s="312" t="str">
        <f>IF(OR($D215="*",$D215&lt;400),"",IF(AND('201920 DATA'!N215="*",$D215&gt;=400),"*",IF($D215&gt;=400,ROUND('201920 DATA'!N215/$D215,2),"")))</f>
        <v/>
      </c>
      <c r="X215" s="312" t="str">
        <f>IF(OR($D215="*",$D215&lt;400),"",IF(AND('201920 DATA'!O215="*",$D215&gt;=400),"*",IF($D215&gt;=400,ROUND('201920 DATA'!O215/$D215,2),"")))</f>
        <v/>
      </c>
      <c r="Y215" s="312" t="str">
        <f>IF(OR($D215="*",$D215&lt;400),"",IF(AND('201920 DATA'!P215="*",$D215&gt;=400),"*",IF($D215&gt;=400,ROUND('201920 DATA'!P215/$D215,2),"")))</f>
        <v/>
      </c>
      <c r="Z215" s="312" t="str">
        <f>IF(OR($D215="*",$D215&lt;400),"",IF(AND('201920 DATA'!Q215="*",$D215&gt;=400),"*",IF($D215&gt;=400,ROUND('201920 DATA'!Q215/$D215,2),"")))</f>
        <v/>
      </c>
      <c r="AA215" s="312" t="str">
        <f>IF(OR($D215="*",$D215&lt;400),"",IF(AND('201920 DATA'!R215="*",$D215&gt;=400),"*",IF($D215&gt;=400,ROUND('201920 DATA'!R215/$D215,2),"")))</f>
        <v/>
      </c>
      <c r="AB215" s="312" t="str">
        <f>IF(OR($D215="*",$D215&lt;400),"",IF(AND('201920 DATA'!S215="*",$D215&gt;=400),"*",IF($D215&gt;=400,ROUND('201920 DATA'!S215/$D215,2),"")))</f>
        <v/>
      </c>
      <c r="AC215" s="312" t="str">
        <f>IF(OR($D215="*",$D215&lt;400),"",IF(AND('201920 DATA'!T215="*",$D215&gt;=400),"*",IF($D215&gt;=400,ROUND('201920 DATA'!T215/$D215,2),"")))</f>
        <v/>
      </c>
      <c r="AD215" s="289" t="str">
        <f>IF(OR($C215="*",$C215&lt;400),"",IF(AND('201920 DATA'!BC215="*",$C215&gt;=400),"*",IF($C215&gt;=400,ROUND('201920 DATA'!BC215/$C215,2),"")))</f>
        <v/>
      </c>
      <c r="AE215" s="289" t="str">
        <f>IF(OR($C215="*",$C215&lt;400),"",IF(AND('201920 DATA'!BD215="*",$C215&gt;=400),"*",IF($C215&gt;=400,ROUND('201920 DATA'!BD215/$C215,2),"")))</f>
        <v/>
      </c>
      <c r="AF215" s="289" t="str">
        <f>IF(OR($C215="*",$C215&lt;400),"",IF(AND('201920 DATA'!BE215="*",$C215&gt;=400),"*",IF($C215&gt;=400,ROUND('201920 DATA'!BE215/$C215,2),"")))</f>
        <v/>
      </c>
      <c r="AG215" s="289" t="str">
        <f>IF(OR($C215="*",$C215&lt;400),"",IF(AND('201920 DATA'!BF215="*",$C215&gt;=400),"*",IF($C215&gt;=400,ROUND('201920 DATA'!BF215/$C215,2),"")))</f>
        <v/>
      </c>
      <c r="AH215" s="289" t="str">
        <f>IF(OR($C215="*",$C215&lt;400),"",IF(AND('201920 DATA'!BG215="*",$C215&gt;=400),"*",IF($C215&gt;=400,ROUND('201920 DATA'!BG215/$C215,2),"")))</f>
        <v/>
      </c>
      <c r="AI215" s="289" t="str">
        <f>IF(OR($C215="*",$C215&lt;400),"",IF(AND('201920 DATA'!BH215="*",$C215&gt;=400),"*",IF($C215&gt;=400,ROUND('201920 DATA'!BH215/$C215,2),"")))</f>
        <v/>
      </c>
      <c r="AJ215" s="289" t="str">
        <f>IF(OR($C215="*",$C215&lt;400),"",IF(AND('201920 DATA'!BI215="*",$C215&gt;=400),"*",IF($C215&gt;=400,ROUND('201920 DATA'!BI215/$C215,2),"")))</f>
        <v/>
      </c>
      <c r="AK215" s="289" t="str">
        <f>IF(OR($C215="*",$C215&lt;400),"",IF(AND('201920 DATA'!BJ215="*",$C215&gt;=400),"*",IF($C215&gt;=400,ROUND('201920 DATA'!BJ215/$C215,2),"")))</f>
        <v/>
      </c>
      <c r="AL215" s="289" t="str">
        <f>IF(OR($C215="*",$C215&lt;400),"",IF(AND('201920 DATA'!BK215="*",$C215&gt;=400),"*",IF($C215&gt;=400,ROUND('201920 DATA'!BK215/$C215,2),"")))</f>
        <v/>
      </c>
      <c r="AM215" s="289" t="str">
        <f>IF(OR($C215="*",$C215&lt;400),"",IF(AND('201920 DATA'!BL215="*",$C215&gt;=400),"*",IF($C215&gt;=400,ROUND('201920 DATA'!BL215/$C215,2),"")))</f>
        <v/>
      </c>
      <c r="AN215" s="289" t="str">
        <f>IF(OR($C215="*",$C215&lt;400),"",IF(AND('201920 DATA'!BM215="*",$C215&gt;=400),"*",IF($C215&gt;=400,ROUND('201920 DATA'!BM215/$C215,2),"")))</f>
        <v/>
      </c>
      <c r="AO215" s="289" t="str">
        <f>IF(OR($C215="*",$C215&lt;400),"",IF(AND('201920 DATA'!BN215="*",$C215&gt;=400),"*",IF($C215&gt;=400,ROUND('201920 DATA'!BN215/$C215,2),"")))</f>
        <v/>
      </c>
      <c r="AP215" s="289" t="str">
        <f>IF(OR($C215="*",$C215&lt;400),"",IF(AND('201920 DATA'!BO215="*",$C215&gt;=400),"*",IF($C215&gt;=400,ROUND('201920 DATA'!BO215/$C215,2),"")))</f>
        <v/>
      </c>
      <c r="AQ215" s="289" t="str">
        <f>IF(OR($C215="*",$C215&lt;400),"",IF(AND('201920 DATA'!BP215="*",$C215&gt;=400),"*",IF($C215&gt;=400,ROUND('201920 DATA'!BP215/$C215,2),"")))</f>
        <v/>
      </c>
      <c r="AR215" s="289" t="str">
        <f>IF(OR($C215="*",$C215&lt;400),"",IF(AND('201920 DATA'!BQ215="*",$C215&gt;=400),"*",IF($C215&gt;=400,ROUND('201920 DATA'!BQ215/$C215,2),"")))</f>
        <v/>
      </c>
      <c r="AS215" s="289" t="str">
        <f>IF(OR($C215="*",$C215&lt;400),"",IF(AND('201920 DATA'!BR215="*",$C215&gt;=400),"*",IF($C215&gt;=400,ROUND('201920 DATA'!BR215/$C215,2),"")))</f>
        <v/>
      </c>
      <c r="AT215" s="289" t="str">
        <f>IF(OR($C215="*",$C215&lt;400),"",IF(AND('201920 DATA'!BS215="*",$C215&gt;=400),"*",IF($C215&gt;=400,ROUND('201920 DATA'!BS215/$C215,2),"")))</f>
        <v/>
      </c>
      <c r="AU215" s="289" t="str">
        <f>IF(OR($C215="*",$C215&lt;400),"",IF(AND('201920 DATA'!BT215="*",$C215&gt;=400),"*",IF($C215&gt;=400,ROUND('201920 DATA'!BT215/$C215,2),"")))</f>
        <v/>
      </c>
      <c r="AV215" s="289" t="str">
        <f>IF(OR($C215="*",$C215&lt;400),"",IF(AND('201920 DATA'!BU215="*",$C215&gt;=400),"*",IF($C215&gt;=400,ROUND('201920 DATA'!BU215/$C215,2),"")))</f>
        <v/>
      </c>
      <c r="AW215" s="289" t="str">
        <f>IF(OR($C215="*",$C215&lt;400),"",IF(AND('201920 DATA'!BV215="*",$C215&gt;=400),"*",IF($C215&gt;=400,ROUND('201920 DATA'!BV215/$C215,2),"")))</f>
        <v/>
      </c>
      <c r="AX215" s="289" t="str">
        <f>IF(OR($C215="*",$C215&lt;400),"",IF(AND('201920 DATA'!BW215="*",$C215&gt;=400),"*",IF($C215&gt;=400,ROUND('201920 DATA'!BW215/$C215,2),"")))</f>
        <v/>
      </c>
      <c r="AZ215" s="365">
        <v>130</v>
      </c>
    </row>
    <row r="216" spans="1:52" x14ac:dyDescent="0.2">
      <c r="A216" s="373" t="s">
        <v>1622</v>
      </c>
      <c r="B216" s="287">
        <f>'201920 DATA'!B216</f>
        <v>25</v>
      </c>
      <c r="C216" s="288">
        <f>'201920 DATA'!C216</f>
        <v>25</v>
      </c>
      <c r="D216" s="293">
        <f>'201920 DATA'!FQ216</f>
        <v>25</v>
      </c>
      <c r="F216" s="313" t="str">
        <f t="shared" si="6"/>
        <v/>
      </c>
      <c r="G216" s="295" t="str">
        <f t="shared" si="7"/>
        <v/>
      </c>
      <c r="H216" s="289" t="str">
        <f>IF(OR($C216="*",$C216&lt;400),"",IF(AND('201920 DATA'!F216="*",$C216&gt;=400),"*",IF($C216&gt;=400,ROUND('201920 DATA'!F216/$C216,2),"")))</f>
        <v/>
      </c>
      <c r="I216" s="296" t="str">
        <f>IF(OR($B216="*",$B216&lt;400),"",IF(AND('201920 DATA'!Y216="*",$B216&gt;=400),"*",IF($B216&gt;=400,ROUND('201920 DATA'!Y216/$B216,2),"")))</f>
        <v/>
      </c>
      <c r="J216" s="296" t="str">
        <f>IF(OR($B216="*",$B216&lt;400),"",IF(AND('201920 DATA'!Z216="*",$B216&gt;=400),"*",IF($B216&gt;=400,ROUND('201920 DATA'!Z216/$B216,2),"")))</f>
        <v/>
      </c>
      <c r="K216" s="296" t="str">
        <f>IF(OR($B216="*",$B216&lt;400),"",IF(AND('201920 DATA'!AA216="*",$B216&gt;=400),"*",IF($B216&gt;=400,ROUND('201920 DATA'!AA216/$B216,2),"")))</f>
        <v/>
      </c>
      <c r="L216" s="296" t="str">
        <f>IF(OR($B216="*",$B216&lt;400),"",IF(AND('201920 DATA'!AB216="*",$B216&gt;=400),"*",IF($B216&gt;=400,ROUND('201920 DATA'!AB216/$B216,2),"")))</f>
        <v/>
      </c>
      <c r="M216" s="296" t="str">
        <f>IF(OR($B216="*",$B216&lt;400),"",IF(AND('201920 DATA'!AC216="*",$B216&gt;=400),"*",IF($B216&gt;=400,ROUND('201920 DATA'!AC216/$B216,2),"")))</f>
        <v/>
      </c>
      <c r="N216" s="296" t="str">
        <f>IF(OR($B216="*",$B216&lt;400),"",IF(AND('201920 DATA'!AD216="*",$B216&gt;=400),"*",IF($B216&gt;=400,ROUND('201920 DATA'!AD216/$B216,2),"")))</f>
        <v/>
      </c>
      <c r="O216" s="296" t="str">
        <f>IF(OR($B216="*",$B216&lt;400),"",IF(AND('201920 DATA'!AE216="*",$B216&gt;=400),"*",IF($B216&gt;=400,ROUND('201920 DATA'!AE216/$B216,2),"")))</f>
        <v/>
      </c>
      <c r="P216" s="297"/>
      <c r="Q216" s="296" t="str">
        <f>IF(OR($B216="*",$B216&lt;400),"",IF(AND('201920 DATA'!FO216="*",$B216&gt;=400),"*",IF($B216&gt;=400,ROUND('201920 DATA'!FO216/$B216,2),"")))</f>
        <v/>
      </c>
      <c r="R216" s="289" t="str">
        <f>IF(OR($C216="*",$C216&lt;400),"",IF(AND('201920 DATA'!F216="*",$C216&gt;=400),"*",IF($C216&gt;=400,ROUND('201920 DATA'!F216/$C216,2),"")))</f>
        <v/>
      </c>
      <c r="S216" s="289" t="str">
        <f>IF(OR($C216="*",$C216&lt;400),"",IF(AND('201920 DATA'!G216="*",$C216&gt;=400),"*",IF($C216&gt;=400,ROUND('201920 DATA'!G216/$C216,2),"")))</f>
        <v/>
      </c>
      <c r="T216" s="289" t="str">
        <f>IF(OR($C216="*",$C216&lt;400),"",IF(AND('201920 DATA'!H216="*",$C216&gt;=400),"*",IF($C216&gt;=400,ROUND('201920 DATA'!H216/$C216,2),"")))</f>
        <v/>
      </c>
      <c r="U216" s="289" t="str">
        <f>IF(OR($C216="*",$C216&lt;400),"",IF(AND('201920 DATA'!FP216="*",$C216&gt;=400),"*",IF($C216&gt;=400,ROUND('201920 DATA'!FP216/$C216,2),"")))</f>
        <v/>
      </c>
      <c r="V216" s="312" t="str">
        <f>IF(OR($D216="*",$D216&lt;400),"",IF(AND('201920 DATA'!M216="*",$D216&gt;=400),"*",IF($D216&gt;=400,ROUND('201920 DATA'!M216/$D216,2),"")))</f>
        <v/>
      </c>
      <c r="W216" s="312" t="str">
        <f>IF(OR($D216="*",$D216&lt;400),"",IF(AND('201920 DATA'!N216="*",$D216&gt;=400),"*",IF($D216&gt;=400,ROUND('201920 DATA'!N216/$D216,2),"")))</f>
        <v/>
      </c>
      <c r="X216" s="312" t="str">
        <f>IF(OR($D216="*",$D216&lt;400),"",IF(AND('201920 DATA'!O216="*",$D216&gt;=400),"*",IF($D216&gt;=400,ROUND('201920 DATA'!O216/$D216,2),"")))</f>
        <v/>
      </c>
      <c r="Y216" s="312" t="str">
        <f>IF(OR($D216="*",$D216&lt;400),"",IF(AND('201920 DATA'!P216="*",$D216&gt;=400),"*",IF($D216&gt;=400,ROUND('201920 DATA'!P216/$D216,2),"")))</f>
        <v/>
      </c>
      <c r="Z216" s="312" t="str">
        <f>IF(OR($D216="*",$D216&lt;400),"",IF(AND('201920 DATA'!Q216="*",$D216&gt;=400),"*",IF($D216&gt;=400,ROUND('201920 DATA'!Q216/$D216,2),"")))</f>
        <v/>
      </c>
      <c r="AA216" s="312" t="str">
        <f>IF(OR($D216="*",$D216&lt;400),"",IF(AND('201920 DATA'!R216="*",$D216&gt;=400),"*",IF($D216&gt;=400,ROUND('201920 DATA'!R216/$D216,2),"")))</f>
        <v/>
      </c>
      <c r="AB216" s="312" t="str">
        <f>IF(OR($D216="*",$D216&lt;400),"",IF(AND('201920 DATA'!S216="*",$D216&gt;=400),"*",IF($D216&gt;=400,ROUND('201920 DATA'!S216/$D216,2),"")))</f>
        <v/>
      </c>
      <c r="AC216" s="312" t="str">
        <f>IF(OR($D216="*",$D216&lt;400),"",IF(AND('201920 DATA'!T216="*",$D216&gt;=400),"*",IF($D216&gt;=400,ROUND('201920 DATA'!T216/$D216,2),"")))</f>
        <v/>
      </c>
      <c r="AD216" s="289" t="str">
        <f>IF(OR($C216="*",$C216&lt;400),"",IF(AND('201920 DATA'!BC216="*",$C216&gt;=400),"*",IF($C216&gt;=400,ROUND('201920 DATA'!BC216/$C216,2),"")))</f>
        <v/>
      </c>
      <c r="AE216" s="289" t="str">
        <f>IF(OR($C216="*",$C216&lt;400),"",IF(AND('201920 DATA'!BD216="*",$C216&gt;=400),"*",IF($C216&gt;=400,ROUND('201920 DATA'!BD216/$C216,2),"")))</f>
        <v/>
      </c>
      <c r="AF216" s="289" t="str">
        <f>IF(OR($C216="*",$C216&lt;400),"",IF(AND('201920 DATA'!BE216="*",$C216&gt;=400),"*",IF($C216&gt;=400,ROUND('201920 DATA'!BE216/$C216,2),"")))</f>
        <v/>
      </c>
      <c r="AG216" s="289" t="str">
        <f>IF(OR($C216="*",$C216&lt;400),"",IF(AND('201920 DATA'!BF216="*",$C216&gt;=400),"*",IF($C216&gt;=400,ROUND('201920 DATA'!BF216/$C216,2),"")))</f>
        <v/>
      </c>
      <c r="AH216" s="289" t="str">
        <f>IF(OR($C216="*",$C216&lt;400),"",IF(AND('201920 DATA'!BG216="*",$C216&gt;=400),"*",IF($C216&gt;=400,ROUND('201920 DATA'!BG216/$C216,2),"")))</f>
        <v/>
      </c>
      <c r="AI216" s="289" t="str">
        <f>IF(OR($C216="*",$C216&lt;400),"",IF(AND('201920 DATA'!BH216="*",$C216&gt;=400),"*",IF($C216&gt;=400,ROUND('201920 DATA'!BH216/$C216,2),"")))</f>
        <v/>
      </c>
      <c r="AJ216" s="289" t="str">
        <f>IF(OR($C216="*",$C216&lt;400),"",IF(AND('201920 DATA'!BI216="*",$C216&gt;=400),"*",IF($C216&gt;=400,ROUND('201920 DATA'!BI216/$C216,2),"")))</f>
        <v/>
      </c>
      <c r="AK216" s="289" t="str">
        <f>IF(OR($C216="*",$C216&lt;400),"",IF(AND('201920 DATA'!BJ216="*",$C216&gt;=400),"*",IF($C216&gt;=400,ROUND('201920 DATA'!BJ216/$C216,2),"")))</f>
        <v/>
      </c>
      <c r="AL216" s="289" t="str">
        <f>IF(OR($C216="*",$C216&lt;400),"",IF(AND('201920 DATA'!BK216="*",$C216&gt;=400),"*",IF($C216&gt;=400,ROUND('201920 DATA'!BK216/$C216,2),"")))</f>
        <v/>
      </c>
      <c r="AM216" s="289" t="str">
        <f>IF(OR($C216="*",$C216&lt;400),"",IF(AND('201920 DATA'!BL216="*",$C216&gt;=400),"*",IF($C216&gt;=400,ROUND('201920 DATA'!BL216/$C216,2),"")))</f>
        <v/>
      </c>
      <c r="AN216" s="289" t="str">
        <f>IF(OR($C216="*",$C216&lt;400),"",IF(AND('201920 DATA'!BM216="*",$C216&gt;=400),"*",IF($C216&gt;=400,ROUND('201920 DATA'!BM216/$C216,2),"")))</f>
        <v/>
      </c>
      <c r="AO216" s="289" t="str">
        <f>IF(OR($C216="*",$C216&lt;400),"",IF(AND('201920 DATA'!BN216="*",$C216&gt;=400),"*",IF($C216&gt;=400,ROUND('201920 DATA'!BN216/$C216,2),"")))</f>
        <v/>
      </c>
      <c r="AP216" s="289" t="str">
        <f>IF(OR($C216="*",$C216&lt;400),"",IF(AND('201920 DATA'!BO216="*",$C216&gt;=400),"*",IF($C216&gt;=400,ROUND('201920 DATA'!BO216/$C216,2),"")))</f>
        <v/>
      </c>
      <c r="AQ216" s="289" t="str">
        <f>IF(OR($C216="*",$C216&lt;400),"",IF(AND('201920 DATA'!BP216="*",$C216&gt;=400),"*",IF($C216&gt;=400,ROUND('201920 DATA'!BP216/$C216,2),"")))</f>
        <v/>
      </c>
      <c r="AR216" s="289" t="str">
        <f>IF(OR($C216="*",$C216&lt;400),"",IF(AND('201920 DATA'!BQ216="*",$C216&gt;=400),"*",IF($C216&gt;=400,ROUND('201920 DATA'!BQ216/$C216,2),"")))</f>
        <v/>
      </c>
      <c r="AS216" s="289" t="str">
        <f>IF(OR($C216="*",$C216&lt;400),"",IF(AND('201920 DATA'!BR216="*",$C216&gt;=400),"*",IF($C216&gt;=400,ROUND('201920 DATA'!BR216/$C216,2),"")))</f>
        <v/>
      </c>
      <c r="AT216" s="289" t="str">
        <f>IF(OR($C216="*",$C216&lt;400),"",IF(AND('201920 DATA'!BS216="*",$C216&gt;=400),"*",IF($C216&gt;=400,ROUND('201920 DATA'!BS216/$C216,2),"")))</f>
        <v/>
      </c>
      <c r="AU216" s="289" t="str">
        <f>IF(OR($C216="*",$C216&lt;400),"",IF(AND('201920 DATA'!BT216="*",$C216&gt;=400),"*",IF($C216&gt;=400,ROUND('201920 DATA'!BT216/$C216,2),"")))</f>
        <v/>
      </c>
      <c r="AV216" s="289" t="str">
        <f>IF(OR($C216="*",$C216&lt;400),"",IF(AND('201920 DATA'!BU216="*",$C216&gt;=400),"*",IF($C216&gt;=400,ROUND('201920 DATA'!BU216/$C216,2),"")))</f>
        <v/>
      </c>
      <c r="AW216" s="289" t="str">
        <f>IF(OR($C216="*",$C216&lt;400),"",IF(AND('201920 DATA'!BV216="*",$C216&gt;=400),"*",IF($C216&gt;=400,ROUND('201920 DATA'!BV216/$C216,2),"")))</f>
        <v/>
      </c>
      <c r="AX216" s="289" t="str">
        <f>IF(OR($C216="*",$C216&lt;400),"",IF(AND('201920 DATA'!BW216="*",$C216&gt;=400),"*",IF($C216&gt;=400,ROUND('201920 DATA'!BW216/$C216,2),"")))</f>
        <v/>
      </c>
      <c r="AZ216" s="365">
        <v>0</v>
      </c>
    </row>
    <row r="217" spans="1:52" x14ac:dyDescent="0.2">
      <c r="A217" s="373" t="s">
        <v>1597</v>
      </c>
      <c r="B217" s="287">
        <f>'201920 DATA'!B217</f>
        <v>780</v>
      </c>
      <c r="C217" s="288">
        <f>'201920 DATA'!C217</f>
        <v>780</v>
      </c>
      <c r="D217" s="293">
        <f>'201920 DATA'!FQ217</f>
        <v>615</v>
      </c>
      <c r="F217" s="313">
        <f t="shared" si="6"/>
        <v>1</v>
      </c>
      <c r="G217" s="295">
        <f t="shared" si="7"/>
        <v>1</v>
      </c>
      <c r="H217" s="289" t="str">
        <f>IF(OR($C217="*",$C217&lt;400),"",IF(AND('201920 DATA'!F217="*",$C217&gt;=400),"*",IF($C217&gt;=400,ROUND('201920 DATA'!F217/$C217,2),"")))</f>
        <v>*</v>
      </c>
      <c r="I217" s="296">
        <f>IF(OR($B217="*",$B217&lt;400),"",IF(AND('201920 DATA'!Y217="*",$B217&gt;=400),"*",IF($B217&gt;=400,ROUND('201920 DATA'!Y217/$B217,2),"")))</f>
        <v>0</v>
      </c>
      <c r="J217" s="296">
        <f>IF(OR($B217="*",$B217&lt;400),"",IF(AND('201920 DATA'!Z217="*",$B217&gt;=400),"*",IF($B217&gt;=400,ROUND('201920 DATA'!Z217/$B217,2),"")))</f>
        <v>0.04</v>
      </c>
      <c r="K217" s="296">
        <f>IF(OR($B217="*",$B217&lt;400),"",IF(AND('201920 DATA'!AA217="*",$B217&gt;=400),"*",IF($B217&gt;=400,ROUND('201920 DATA'!AA217/$B217,2),"")))</f>
        <v>0.21</v>
      </c>
      <c r="L217" s="296">
        <f>IF(OR($B217="*",$B217&lt;400),"",IF(AND('201920 DATA'!AB217="*",$B217&gt;=400),"*",IF($B217&gt;=400,ROUND('201920 DATA'!AB217/$B217,2),"")))</f>
        <v>0.37</v>
      </c>
      <c r="M217" s="296">
        <f>IF(OR($B217="*",$B217&lt;400),"",IF(AND('201920 DATA'!AC217="*",$B217&gt;=400),"*",IF($B217&gt;=400,ROUND('201920 DATA'!AC217/$B217,2),"")))</f>
        <v>0.3</v>
      </c>
      <c r="N217" s="296">
        <f>IF(OR($B217="*",$B217&lt;400),"",IF(AND('201920 DATA'!AD217="*",$B217&gt;=400),"*",IF($B217&gt;=400,ROUND('201920 DATA'!AD217/$B217,2),"")))</f>
        <v>0.08</v>
      </c>
      <c r="O217" s="296">
        <f>IF(OR($B217="*",$B217&lt;400),"",IF(AND('201920 DATA'!AE217="*",$B217&gt;=400),"*",IF($B217&gt;=400,ROUND('201920 DATA'!AE217/$B217,2),"")))</f>
        <v>0</v>
      </c>
      <c r="P217" s="297"/>
      <c r="Q217" s="296">
        <f>IF(OR($B217="*",$B217&lt;400),"",IF(AND('201920 DATA'!FO217="*",$B217&gt;=400),"*",IF($B217&gt;=400,ROUND('201920 DATA'!FO217/$B217,2),"")))</f>
        <v>0.97</v>
      </c>
      <c r="R217" s="289" t="str">
        <f>IF(OR($C217="*",$C217&lt;400),"",IF(AND('201920 DATA'!F217="*",$C217&gt;=400),"*",IF($C217&gt;=400,ROUND('201920 DATA'!F217/$C217,2),"")))</f>
        <v>*</v>
      </c>
      <c r="S217" s="289">
        <f>IF(OR($C217="*",$C217&lt;400),"",IF(AND('201920 DATA'!G217="*",$C217&gt;=400),"*",IF($C217&gt;=400,ROUND('201920 DATA'!G217/$C217,2),"")))</f>
        <v>0.01</v>
      </c>
      <c r="T217" s="289">
        <f>IF(OR($C217="*",$C217&lt;400),"",IF(AND('201920 DATA'!H217="*",$C217&gt;=400),"*",IF($C217&gt;=400,ROUND('201920 DATA'!H217/$C217,2),"")))</f>
        <v>0.98</v>
      </c>
      <c r="U217" s="289">
        <f>IF(OR($C217="*",$C217&lt;400),"",IF(AND('201920 DATA'!FP217="*",$C217&gt;=400),"*",IF($C217&gt;=400,ROUND('201920 DATA'!FP217/$C217,2),"")))</f>
        <v>0</v>
      </c>
      <c r="V217" s="312">
        <f>IF(OR($D217="*",$D217&lt;400),"",IF(AND('201920 DATA'!M217="*",$D217&gt;=400),"*",IF($D217&gt;=400,ROUND('201920 DATA'!M217/$D217,2),"")))</f>
        <v>0.09</v>
      </c>
      <c r="W217" s="312">
        <f>IF(OR($D217="*",$D217&lt;400),"",IF(AND('201920 DATA'!N217="*",$D217&gt;=400),"*",IF($D217&gt;=400,ROUND('201920 DATA'!N217/$D217,2),"")))</f>
        <v>0.16</v>
      </c>
      <c r="X217" s="312">
        <f>IF(OR($D217="*",$D217&lt;400),"",IF(AND('201920 DATA'!O217="*",$D217&gt;=400),"*",IF($D217&gt;=400,ROUND('201920 DATA'!O217/$D217,2),"")))</f>
        <v>0.36</v>
      </c>
      <c r="Y217" s="312">
        <f>IF(OR($D217="*",$D217&lt;400),"",IF(AND('201920 DATA'!P217="*",$D217&gt;=400),"*",IF($D217&gt;=400,ROUND('201920 DATA'!P217/$D217,2),"")))</f>
        <v>0.26</v>
      </c>
      <c r="Z217" s="312">
        <f>IF(OR($D217="*",$D217&lt;400),"",IF(AND('201920 DATA'!Q217="*",$D217&gt;=400),"*",IF($D217&gt;=400,ROUND('201920 DATA'!Q217/$D217,2),"")))</f>
        <v>0.18</v>
      </c>
      <c r="AA217" s="312">
        <f>IF(OR($D217="*",$D217&lt;400),"",IF(AND('201920 DATA'!R217="*",$D217&gt;=400),"*",IF($D217&gt;=400,ROUND('201920 DATA'!R217/$D217,2),"")))</f>
        <v>0.03</v>
      </c>
      <c r="AB217" s="312" t="str">
        <f>IF(OR($D217="*",$D217&lt;400),"",IF(AND('201920 DATA'!S217="*",$D217&gt;=400),"*",IF($D217&gt;=400,ROUND('201920 DATA'!S217/$D217,2),"")))</f>
        <v>*</v>
      </c>
      <c r="AC217" s="312" t="str">
        <f>IF(OR($D217="*",$D217&lt;400),"",IF(AND('201920 DATA'!T217="*",$D217&gt;=400),"*",IF($D217&gt;=400,ROUND('201920 DATA'!T217/$D217,2),"")))</f>
        <v>*</v>
      </c>
      <c r="AD217" s="289">
        <f>IF(OR($C217="*",$C217&lt;400),"",IF(AND('201920 DATA'!BC217="*",$C217&gt;=400),"*",IF($C217&gt;=400,ROUND('201920 DATA'!BC217/$C217,2),"")))</f>
        <v>0</v>
      </c>
      <c r="AE217" s="289" t="str">
        <f>IF(OR($C217="*",$C217&lt;400),"",IF(AND('201920 DATA'!BD217="*",$C217&gt;=400),"*",IF($C217&gt;=400,ROUND('201920 DATA'!BD217/$C217,2),"")))</f>
        <v>*</v>
      </c>
      <c r="AF217" s="289">
        <f>IF(OR($C217="*",$C217&lt;400),"",IF(AND('201920 DATA'!BE217="*",$C217&gt;=400),"*",IF($C217&gt;=400,ROUND('201920 DATA'!BE217/$C217,2),"")))</f>
        <v>0</v>
      </c>
      <c r="AG217" s="289">
        <f>IF(OR($C217="*",$C217&lt;400),"",IF(AND('201920 DATA'!BF217="*",$C217&gt;=400),"*",IF($C217&gt;=400,ROUND('201920 DATA'!BF217/$C217,2),"")))</f>
        <v>0.04</v>
      </c>
      <c r="AH217" s="289">
        <f>IF(OR($C217="*",$C217&lt;400),"",IF(AND('201920 DATA'!BG217="*",$C217&gt;=400),"*",IF($C217&gt;=400,ROUND('201920 DATA'!BG217/$C217,2),"")))</f>
        <v>0.03</v>
      </c>
      <c r="AI217" s="289">
        <f>IF(OR($C217="*",$C217&lt;400),"",IF(AND('201920 DATA'!BH217="*",$C217&gt;=400),"*",IF($C217&gt;=400,ROUND('201920 DATA'!BH217/$C217,2),"")))</f>
        <v>0.03</v>
      </c>
      <c r="AJ217" s="289" t="str">
        <f>IF(OR($C217="*",$C217&lt;400),"",IF(AND('201920 DATA'!BI217="*",$C217&gt;=400),"*",IF($C217&gt;=400,ROUND('201920 DATA'!BI217/$C217,2),"")))</f>
        <v>*</v>
      </c>
      <c r="AK217" s="289">
        <f>IF(OR($C217="*",$C217&lt;400),"",IF(AND('201920 DATA'!BJ217="*",$C217&gt;=400),"*",IF($C217&gt;=400,ROUND('201920 DATA'!BJ217/$C217,2),"")))</f>
        <v>0</v>
      </c>
      <c r="AL217" s="289">
        <f>IF(OR($C217="*",$C217&lt;400),"",IF(AND('201920 DATA'!BK217="*",$C217&gt;=400),"*",IF($C217&gt;=400,ROUND('201920 DATA'!BK217/$C217,2),"")))</f>
        <v>0.04</v>
      </c>
      <c r="AM217" s="289" t="str">
        <f>IF(OR($C217="*",$C217&lt;400),"",IF(AND('201920 DATA'!BL217="*",$C217&gt;=400),"*",IF($C217&gt;=400,ROUND('201920 DATA'!BL217/$C217,2),"")))</f>
        <v>*</v>
      </c>
      <c r="AN217" s="289" t="str">
        <f>IF(OR($C217="*",$C217&lt;400),"",IF(AND('201920 DATA'!BM217="*",$C217&gt;=400),"*",IF($C217&gt;=400,ROUND('201920 DATA'!BM217/$C217,2),"")))</f>
        <v>*</v>
      </c>
      <c r="AO217" s="289">
        <f>IF(OR($C217="*",$C217&lt;400),"",IF(AND('201920 DATA'!BN217="*",$C217&gt;=400),"*",IF($C217&gt;=400,ROUND('201920 DATA'!BN217/$C217,2),"")))</f>
        <v>0</v>
      </c>
      <c r="AP217" s="289">
        <f>IF(OR($C217="*",$C217&lt;400),"",IF(AND('201920 DATA'!BO217="*",$C217&gt;=400),"*",IF($C217&gt;=400,ROUND('201920 DATA'!BO217/$C217,2),"")))</f>
        <v>0.81</v>
      </c>
      <c r="AQ217" s="289" t="str">
        <f>IF(OR($C217="*",$C217&lt;400),"",IF(AND('201920 DATA'!BP217="*",$C217&gt;=400),"*",IF($C217&gt;=400,ROUND('201920 DATA'!BP217/$C217,2),"")))</f>
        <v>*</v>
      </c>
      <c r="AR217" s="289">
        <f>IF(OR($C217="*",$C217&lt;400),"",IF(AND('201920 DATA'!BQ217="*",$C217&gt;=400),"*",IF($C217&gt;=400,ROUND('201920 DATA'!BQ217/$C217,2),"")))</f>
        <v>0</v>
      </c>
      <c r="AS217" s="289">
        <f>IF(OR($C217="*",$C217&lt;400),"",IF(AND('201920 DATA'!BR217="*",$C217&gt;=400),"*",IF($C217&gt;=400,ROUND('201920 DATA'!BR217/$C217,2),"")))</f>
        <v>0</v>
      </c>
      <c r="AT217" s="289" t="str">
        <f>IF(OR($C217="*",$C217&lt;400),"",IF(AND('201920 DATA'!BS217="*",$C217&gt;=400),"*",IF($C217&gt;=400,ROUND('201920 DATA'!BS217/$C217,2),"")))</f>
        <v>*</v>
      </c>
      <c r="AU217" s="289">
        <f>IF(OR($C217="*",$C217&lt;400),"",IF(AND('201920 DATA'!BT217="*",$C217&gt;=400),"*",IF($C217&gt;=400,ROUND('201920 DATA'!BT217/$C217,2),"")))</f>
        <v>0.02</v>
      </c>
      <c r="AV217" s="289" t="str">
        <f>IF(OR($C217="*",$C217&lt;400),"",IF(AND('201920 DATA'!BU217="*",$C217&gt;=400),"*",IF($C217&gt;=400,ROUND('201920 DATA'!BU217/$C217,2),"")))</f>
        <v>*</v>
      </c>
      <c r="AW217" s="289">
        <f>IF(OR($C217="*",$C217&lt;400),"",IF(AND('201920 DATA'!BV217="*",$C217&gt;=400),"*",IF($C217&gt;=400,ROUND('201920 DATA'!BV217/$C217,2),"")))</f>
        <v>0</v>
      </c>
      <c r="AX217" s="289">
        <f>IF(OR($C217="*",$C217&lt;400),"",IF(AND('201920 DATA'!BW217="*",$C217&gt;=400),"*",IF($C217&gt;=400,ROUND('201920 DATA'!BW217/$C217,2),"")))</f>
        <v>0.01</v>
      </c>
      <c r="AZ217" s="365">
        <v>0</v>
      </c>
    </row>
    <row r="218" spans="1:52" x14ac:dyDescent="0.2">
      <c r="A218" s="373" t="s">
        <v>569</v>
      </c>
      <c r="B218" s="287">
        <f>'201920 DATA'!B218</f>
        <v>4735</v>
      </c>
      <c r="C218" s="288">
        <f>'201920 DATA'!C218</f>
        <v>4735</v>
      </c>
      <c r="D218" s="293">
        <f>'201920 DATA'!FQ218</f>
        <v>0</v>
      </c>
      <c r="F218" s="313">
        <f t="shared" si="6"/>
        <v>-7.0000000000000007E-2</v>
      </c>
      <c r="G218" s="295">
        <f t="shared" si="7"/>
        <v>1</v>
      </c>
      <c r="H218" s="289">
        <f>IF(OR($C218="*",$C218&lt;400),"",IF(AND('201920 DATA'!F218="*",$C218&gt;=400),"*",IF($C218&gt;=400,ROUND('201920 DATA'!F218/$C218,2),"")))</f>
        <v>0</v>
      </c>
      <c r="I218" s="296">
        <f>IF(OR($B218="*",$B218&lt;400),"",IF(AND('201920 DATA'!Y218="*",$B218&gt;=400),"*",IF($B218&gt;=400,ROUND('201920 DATA'!Y218/$B218,2),"")))</f>
        <v>0</v>
      </c>
      <c r="J218" s="296">
        <f>IF(OR($B218="*",$B218&lt;400),"",IF(AND('201920 DATA'!Z218="*",$B218&gt;=400),"*",IF($B218&gt;=400,ROUND('201920 DATA'!Z218/$B218,2),"")))</f>
        <v>0.06</v>
      </c>
      <c r="K218" s="296">
        <f>IF(OR($B218="*",$B218&lt;400),"",IF(AND('201920 DATA'!AA218="*",$B218&gt;=400),"*",IF($B218&gt;=400,ROUND('201920 DATA'!AA218/$B218,2),"")))</f>
        <v>0.15</v>
      </c>
      <c r="L218" s="296">
        <f>IF(OR($B218="*",$B218&lt;400),"",IF(AND('201920 DATA'!AB218="*",$B218&gt;=400),"*",IF($B218&gt;=400,ROUND('201920 DATA'!AB218/$B218,2),"")))</f>
        <v>0.26</v>
      </c>
      <c r="M218" s="296">
        <f>IF(OR($B218="*",$B218&lt;400),"",IF(AND('201920 DATA'!AC218="*",$B218&gt;=400),"*",IF($B218&gt;=400,ROUND('201920 DATA'!AC218/$B218,2),"")))</f>
        <v>0.33</v>
      </c>
      <c r="N218" s="296">
        <f>IF(OR($B218="*",$B218&lt;400),"",IF(AND('201920 DATA'!AD218="*",$B218&gt;=400),"*",IF($B218&gt;=400,ROUND('201920 DATA'!AD218/$B218,2),"")))</f>
        <v>0.19</v>
      </c>
      <c r="O218" s="296">
        <f>IF(OR($B218="*",$B218&lt;400),"",IF(AND('201920 DATA'!AE218="*",$B218&gt;=400),"*",IF($B218&gt;=400,ROUND('201920 DATA'!AE218/$B218,2),"")))</f>
        <v>0.01</v>
      </c>
      <c r="P218" s="297"/>
      <c r="Q218" s="296">
        <f>IF(OR($B218="*",$B218&lt;400),"",IF(AND('201920 DATA'!FO218="*",$B218&gt;=400),"*",IF($B218&gt;=400,ROUND('201920 DATA'!FO218/$B218,2),"")))</f>
        <v>0.86</v>
      </c>
      <c r="R218" s="289">
        <f>IF(OR($C218="*",$C218&lt;400),"",IF(AND('201920 DATA'!F218="*",$C218&gt;=400),"*",IF($C218&gt;=400,ROUND('201920 DATA'!F218/$C218,2),"")))</f>
        <v>0</v>
      </c>
      <c r="S218" s="289">
        <f>IF(OR($C218="*",$C218&lt;400),"",IF(AND('201920 DATA'!G218="*",$C218&gt;=400),"*",IF($C218&gt;=400,ROUND('201920 DATA'!G218/$C218,2),"")))</f>
        <v>0.02</v>
      </c>
      <c r="T218" s="289">
        <f>IF(OR($C218="*",$C218&lt;400),"",IF(AND('201920 DATA'!H218="*",$C218&gt;=400),"*",IF($C218&gt;=400,ROUND('201920 DATA'!H218/$C218,2),"")))</f>
        <v>0.98</v>
      </c>
      <c r="U218" s="289">
        <f>IF(OR($C218="*",$C218&lt;400),"",IF(AND('201920 DATA'!FP218="*",$C218&gt;=400),"*",IF($C218&gt;=400,ROUND('201920 DATA'!FP218/$C218,2),"")))</f>
        <v>0</v>
      </c>
      <c r="V218" s="312" t="str">
        <f>IF(OR($D218="*",$D218&lt;400),"",IF(AND('201920 DATA'!M218="*",$D218&gt;=400),"*",IF($D218&gt;=400,ROUND('201920 DATA'!M218/$D218,2),"")))</f>
        <v/>
      </c>
      <c r="W218" s="312" t="str">
        <f>IF(OR($D218="*",$D218&lt;400),"",IF(AND('201920 DATA'!N218="*",$D218&gt;=400),"*",IF($D218&gt;=400,ROUND('201920 DATA'!N218/$D218,2),"")))</f>
        <v/>
      </c>
      <c r="X218" s="312" t="str">
        <f>IF(OR($D218="*",$D218&lt;400),"",IF(AND('201920 DATA'!O218="*",$D218&gt;=400),"*",IF($D218&gt;=400,ROUND('201920 DATA'!O218/$D218,2),"")))</f>
        <v/>
      </c>
      <c r="Y218" s="312" t="str">
        <f>IF(OR($D218="*",$D218&lt;400),"",IF(AND('201920 DATA'!P218="*",$D218&gt;=400),"*",IF($D218&gt;=400,ROUND('201920 DATA'!P218/$D218,2),"")))</f>
        <v/>
      </c>
      <c r="Z218" s="312" t="str">
        <f>IF(OR($D218="*",$D218&lt;400),"",IF(AND('201920 DATA'!Q218="*",$D218&gt;=400),"*",IF($D218&gt;=400,ROUND('201920 DATA'!Q218/$D218,2),"")))</f>
        <v/>
      </c>
      <c r="AA218" s="312" t="str">
        <f>IF(OR($D218="*",$D218&lt;400),"",IF(AND('201920 DATA'!R218="*",$D218&gt;=400),"*",IF($D218&gt;=400,ROUND('201920 DATA'!R218/$D218,2),"")))</f>
        <v/>
      </c>
      <c r="AB218" s="312" t="str">
        <f>IF(OR($D218="*",$D218&lt;400),"",IF(AND('201920 DATA'!S218="*",$D218&gt;=400),"*",IF($D218&gt;=400,ROUND('201920 DATA'!S218/$D218,2),"")))</f>
        <v/>
      </c>
      <c r="AC218" s="312" t="str">
        <f>IF(OR($D218="*",$D218&lt;400),"",IF(AND('201920 DATA'!T218="*",$D218&gt;=400),"*",IF($D218&gt;=400,ROUND('201920 DATA'!T218/$D218,2),"")))</f>
        <v/>
      </c>
      <c r="AD218" s="289" t="str">
        <f>IF(OR($C218="*",$C218&lt;400),"",IF(AND('201920 DATA'!BC218="*",$C218&gt;=400),"*",IF($C218&gt;=400,ROUND('201920 DATA'!BC218/$C218,2),"")))</f>
        <v>*</v>
      </c>
      <c r="AE218" s="289">
        <f>IF(OR($C218="*",$C218&lt;400),"",IF(AND('201920 DATA'!BD218="*",$C218&gt;=400),"*",IF($C218&gt;=400,ROUND('201920 DATA'!BD218/$C218,2),"")))</f>
        <v>0.02</v>
      </c>
      <c r="AF218" s="289" t="str">
        <f>IF(OR($C218="*",$C218&lt;400),"",IF(AND('201920 DATA'!BE218="*",$C218&gt;=400),"*",IF($C218&gt;=400,ROUND('201920 DATA'!BE218/$C218,2),"")))</f>
        <v>*</v>
      </c>
      <c r="AG218" s="289" t="str">
        <f>IF(OR($C218="*",$C218&lt;400),"",IF(AND('201920 DATA'!BF218="*",$C218&gt;=400),"*",IF($C218&gt;=400,ROUND('201920 DATA'!BF218/$C218,2),"")))</f>
        <v>*</v>
      </c>
      <c r="AH218" s="289" t="str">
        <f>IF(OR($C218="*",$C218&lt;400),"",IF(AND('201920 DATA'!BG218="*",$C218&gt;=400),"*",IF($C218&gt;=400,ROUND('201920 DATA'!BG218/$C218,2),"")))</f>
        <v>*</v>
      </c>
      <c r="AI218" s="289">
        <f>IF(OR($C218="*",$C218&lt;400),"",IF(AND('201920 DATA'!BH218="*",$C218&gt;=400),"*",IF($C218&gt;=400,ROUND('201920 DATA'!BH218/$C218,2),"")))</f>
        <v>0.03</v>
      </c>
      <c r="AJ218" s="289">
        <f>IF(OR($C218="*",$C218&lt;400),"",IF(AND('201920 DATA'!BI218="*",$C218&gt;=400),"*",IF($C218&gt;=400,ROUND('201920 DATA'!BI218/$C218,2),"")))</f>
        <v>0.15</v>
      </c>
      <c r="AK218" s="289">
        <f>IF(OR($C218="*",$C218&lt;400),"",IF(AND('201920 DATA'!BJ218="*",$C218&gt;=400),"*",IF($C218&gt;=400,ROUND('201920 DATA'!BJ218/$C218,2),"")))</f>
        <v>0</v>
      </c>
      <c r="AL218" s="289">
        <f>IF(OR($C218="*",$C218&lt;400),"",IF(AND('201920 DATA'!BK218="*",$C218&gt;=400),"*",IF($C218&gt;=400,ROUND('201920 DATA'!BK218/$C218,2),"")))</f>
        <v>0.02</v>
      </c>
      <c r="AM218" s="289">
        <f>IF(OR($C218="*",$C218&lt;400),"",IF(AND('201920 DATA'!BL218="*",$C218&gt;=400),"*",IF($C218&gt;=400,ROUND('201920 DATA'!BL218/$C218,2),"")))</f>
        <v>0.01</v>
      </c>
      <c r="AN218" s="289">
        <f>IF(OR($C218="*",$C218&lt;400),"",IF(AND('201920 DATA'!BM218="*",$C218&gt;=400),"*",IF($C218&gt;=400,ROUND('201920 DATA'!BM218/$C218,2),"")))</f>
        <v>0.14000000000000001</v>
      </c>
      <c r="AO218" s="289">
        <f>IF(OR($C218="*",$C218&lt;400),"",IF(AND('201920 DATA'!BN218="*",$C218&gt;=400),"*",IF($C218&gt;=400,ROUND('201920 DATA'!BN218/$C218,2),"")))</f>
        <v>0.01</v>
      </c>
      <c r="AP218" s="289">
        <f>IF(OR($C218="*",$C218&lt;400),"",IF(AND('201920 DATA'!BO218="*",$C218&gt;=400),"*",IF($C218&gt;=400,ROUND('201920 DATA'!BO218/$C218,2),"")))</f>
        <v>0.44</v>
      </c>
      <c r="AQ218" s="289">
        <f>IF(OR($C218="*",$C218&lt;400),"",IF(AND('201920 DATA'!BP218="*",$C218&gt;=400),"*",IF($C218&gt;=400,ROUND('201920 DATA'!BP218/$C218,2),"")))</f>
        <v>0.04</v>
      </c>
      <c r="AR218" s="289">
        <f>IF(OR($C218="*",$C218&lt;400),"",IF(AND('201920 DATA'!BQ218="*",$C218&gt;=400),"*",IF($C218&gt;=400,ROUND('201920 DATA'!BQ218/$C218,2),"")))</f>
        <v>0</v>
      </c>
      <c r="AS218" s="289">
        <f>IF(OR($C218="*",$C218&lt;400),"",IF(AND('201920 DATA'!BR218="*",$C218&gt;=400),"*",IF($C218&gt;=400,ROUND('201920 DATA'!BR218/$C218,2),"")))</f>
        <v>0</v>
      </c>
      <c r="AT218" s="289" t="str">
        <f>IF(OR($C218="*",$C218&lt;400),"",IF(AND('201920 DATA'!BS218="*",$C218&gt;=400),"*",IF($C218&gt;=400,ROUND('201920 DATA'!BS218/$C218,2),"")))</f>
        <v>*</v>
      </c>
      <c r="AU218" s="289">
        <f>IF(OR($C218="*",$C218&lt;400),"",IF(AND('201920 DATA'!BT218="*",$C218&gt;=400),"*",IF($C218&gt;=400,ROUND('201920 DATA'!BT218/$C218,2),"")))</f>
        <v>0.13</v>
      </c>
      <c r="AV218" s="289">
        <f>IF(OR($C218="*",$C218&lt;400),"",IF(AND('201920 DATA'!BU218="*",$C218&gt;=400),"*",IF($C218&gt;=400,ROUND('201920 DATA'!BU218/$C218,2),"")))</f>
        <v>0.01</v>
      </c>
      <c r="AW218" s="289">
        <f>IF(OR($C218="*",$C218&lt;400),"",IF(AND('201920 DATA'!BV218="*",$C218&gt;=400),"*",IF($C218&gt;=400,ROUND('201920 DATA'!BV218/$C218,2),"")))</f>
        <v>0</v>
      </c>
      <c r="AX218" s="289">
        <f>IF(OR($C218="*",$C218&lt;400),"",IF(AND('201920 DATA'!BW218="*",$C218&gt;=400),"*",IF($C218&gt;=400,ROUND('201920 DATA'!BW218/$C218,2),"")))</f>
        <v>0.01</v>
      </c>
      <c r="AZ218" s="365">
        <v>5070</v>
      </c>
    </row>
    <row r="219" spans="1:52" x14ac:dyDescent="0.2">
      <c r="A219" s="373" t="s">
        <v>737</v>
      </c>
      <c r="B219" s="287">
        <f>'201920 DATA'!B219</f>
        <v>10135</v>
      </c>
      <c r="C219" s="288">
        <f>'201920 DATA'!C219</f>
        <v>10135</v>
      </c>
      <c r="D219" s="293">
        <f>'201920 DATA'!FQ219</f>
        <v>6300</v>
      </c>
      <c r="F219" s="313">
        <f t="shared" si="6"/>
        <v>-2.2599999999999998</v>
      </c>
      <c r="G219" s="295">
        <f t="shared" si="7"/>
        <v>1</v>
      </c>
      <c r="H219" s="289">
        <f>IF(OR($C219="*",$C219&lt;400),"",IF(AND('201920 DATA'!F219="*",$C219&gt;=400),"*",IF($C219&gt;=400,ROUND('201920 DATA'!F219/$C219,2),"")))</f>
        <v>0</v>
      </c>
      <c r="I219" s="296">
        <f>IF(OR($B219="*",$B219&lt;400),"",IF(AND('201920 DATA'!Y219="*",$B219&gt;=400),"*",IF($B219&gt;=400,ROUND('201920 DATA'!Y219/$B219,2),"")))</f>
        <v>0</v>
      </c>
      <c r="J219" s="296">
        <f>IF(OR($B219="*",$B219&lt;400),"",IF(AND('201920 DATA'!Z219="*",$B219&gt;=400),"*",IF($B219&gt;=400,ROUND('201920 DATA'!Z219/$B219,2),"")))</f>
        <v>0.09</v>
      </c>
      <c r="K219" s="296">
        <f>IF(OR($B219="*",$B219&lt;400),"",IF(AND('201920 DATA'!AA219="*",$B219&gt;=400),"*",IF($B219&gt;=400,ROUND('201920 DATA'!AA219/$B219,2),"")))</f>
        <v>0.15</v>
      </c>
      <c r="L219" s="296">
        <f>IF(OR($B219="*",$B219&lt;400),"",IF(AND('201920 DATA'!AB219="*",$B219&gt;=400),"*",IF($B219&gt;=400,ROUND('201920 DATA'!AB219/$B219,2),"")))</f>
        <v>0.26</v>
      </c>
      <c r="M219" s="296">
        <f>IF(OR($B219="*",$B219&lt;400),"",IF(AND('201920 DATA'!AC219="*",$B219&gt;=400),"*",IF($B219&gt;=400,ROUND('201920 DATA'!AC219/$B219,2),"")))</f>
        <v>0.28999999999999998</v>
      </c>
      <c r="N219" s="296">
        <f>IF(OR($B219="*",$B219&lt;400),"",IF(AND('201920 DATA'!AD219="*",$B219&gt;=400),"*",IF($B219&gt;=400,ROUND('201920 DATA'!AD219/$B219,2),"")))</f>
        <v>0.19</v>
      </c>
      <c r="O219" s="296">
        <f>IF(OR($B219="*",$B219&lt;400),"",IF(AND('201920 DATA'!AE219="*",$B219&gt;=400),"*",IF($B219&gt;=400,ROUND('201920 DATA'!AE219/$B219,2),"")))</f>
        <v>0.01</v>
      </c>
      <c r="P219" s="297"/>
      <c r="Q219" s="296">
        <f>IF(OR($B219="*",$B219&lt;400),"",IF(AND('201920 DATA'!FO219="*",$B219&gt;=400),"*",IF($B219&gt;=400,ROUND('201920 DATA'!FO219/$B219,2),"")))</f>
        <v>0.94</v>
      </c>
      <c r="R219" s="289">
        <f>IF(OR($C219="*",$C219&lt;400),"",IF(AND('201920 DATA'!F219="*",$C219&gt;=400),"*",IF($C219&gt;=400,ROUND('201920 DATA'!F219/$C219,2),"")))</f>
        <v>0</v>
      </c>
      <c r="S219" s="289">
        <f>IF(OR($C219="*",$C219&lt;400),"",IF(AND('201920 DATA'!G219="*",$C219&gt;=400),"*",IF($C219&gt;=400,ROUND('201920 DATA'!G219/$C219,2),"")))</f>
        <v>0.12</v>
      </c>
      <c r="T219" s="289">
        <f>IF(OR($C219="*",$C219&lt;400),"",IF(AND('201920 DATA'!H219="*",$C219&gt;=400),"*",IF($C219&gt;=400,ROUND('201920 DATA'!H219/$C219,2),"")))</f>
        <v>0.86</v>
      </c>
      <c r="U219" s="289">
        <f>IF(OR($C219="*",$C219&lt;400),"",IF(AND('201920 DATA'!FP219="*",$C219&gt;=400),"*",IF($C219&gt;=400,ROUND('201920 DATA'!FP219/$C219,2),"")))</f>
        <v>0.01</v>
      </c>
      <c r="V219" s="312">
        <f>IF(OR($D219="*",$D219&lt;400),"",IF(AND('201920 DATA'!M219="*",$D219&gt;=400),"*",IF($D219&gt;=400,ROUND('201920 DATA'!M219/$D219,2),"")))</f>
        <v>0.01</v>
      </c>
      <c r="W219" s="312">
        <f>IF(OR($D219="*",$D219&lt;400),"",IF(AND('201920 DATA'!N219="*",$D219&gt;=400),"*",IF($D219&gt;=400,ROUND('201920 DATA'!N219/$D219,2),"")))</f>
        <v>0.22</v>
      </c>
      <c r="X219" s="312">
        <f>IF(OR($D219="*",$D219&lt;400),"",IF(AND('201920 DATA'!O219="*",$D219&gt;=400),"*",IF($D219&gt;=400,ROUND('201920 DATA'!O219/$D219,2),"")))</f>
        <v>0.17</v>
      </c>
      <c r="Y219" s="312">
        <f>IF(OR($D219="*",$D219&lt;400),"",IF(AND('201920 DATA'!P219="*",$D219&gt;=400),"*",IF($D219&gt;=400,ROUND('201920 DATA'!P219/$D219,2),"")))</f>
        <v>0.13</v>
      </c>
      <c r="Z219" s="312">
        <f>IF(OR($D219="*",$D219&lt;400),"",IF(AND('201920 DATA'!Q219="*",$D219&gt;=400),"*",IF($D219&gt;=400,ROUND('201920 DATA'!Q219/$D219,2),"")))</f>
        <v>0.18</v>
      </c>
      <c r="AA219" s="312">
        <f>IF(OR($D219="*",$D219&lt;400),"",IF(AND('201920 DATA'!R219="*",$D219&gt;=400),"*",IF($D219&gt;=400,ROUND('201920 DATA'!R219/$D219,2),"")))</f>
        <v>0.06</v>
      </c>
      <c r="AB219" s="312">
        <f>IF(OR($D219="*",$D219&lt;400),"",IF(AND('201920 DATA'!S219="*",$D219&gt;=400),"*",IF($D219&gt;=400,ROUND('201920 DATA'!S219/$D219,2),"")))</f>
        <v>0.04</v>
      </c>
      <c r="AC219" s="312">
        <f>IF(OR($D219="*",$D219&lt;400),"",IF(AND('201920 DATA'!T219="*",$D219&gt;=400),"*",IF($D219&gt;=400,ROUND('201920 DATA'!T219/$D219,2),"")))</f>
        <v>0.05</v>
      </c>
      <c r="AD219" s="289">
        <f>IF(OR($C219="*",$C219&lt;400),"",IF(AND('201920 DATA'!BC219="*",$C219&gt;=400),"*",IF($C219&gt;=400,ROUND('201920 DATA'!BC219/$C219,2),"")))</f>
        <v>0</v>
      </c>
      <c r="AE219" s="289">
        <f>IF(OR($C219="*",$C219&lt;400),"",IF(AND('201920 DATA'!BD219="*",$C219&gt;=400),"*",IF($C219&gt;=400,ROUND('201920 DATA'!BD219/$C219,2),"")))</f>
        <v>0.17</v>
      </c>
      <c r="AF219" s="289">
        <f>IF(OR($C219="*",$C219&lt;400),"",IF(AND('201920 DATA'!BE219="*",$C219&gt;=400),"*",IF($C219&gt;=400,ROUND('201920 DATA'!BE219/$C219,2),"")))</f>
        <v>0.03</v>
      </c>
      <c r="AG219" s="289">
        <f>IF(OR($C219="*",$C219&lt;400),"",IF(AND('201920 DATA'!BF219="*",$C219&gt;=400),"*",IF($C219&gt;=400,ROUND('201920 DATA'!BF219/$C219,2),"")))</f>
        <v>0.02</v>
      </c>
      <c r="AH219" s="289" t="str">
        <f>IF(OR($C219="*",$C219&lt;400),"",IF(AND('201920 DATA'!BG219="*",$C219&gt;=400),"*",IF($C219&gt;=400,ROUND('201920 DATA'!BG219/$C219,2),"")))</f>
        <v>*</v>
      </c>
      <c r="AI219" s="289">
        <f>IF(OR($C219="*",$C219&lt;400),"",IF(AND('201920 DATA'!BH219="*",$C219&gt;=400),"*",IF($C219&gt;=400,ROUND('201920 DATA'!BH219/$C219,2),"")))</f>
        <v>0.02</v>
      </c>
      <c r="AJ219" s="289">
        <f>IF(OR($C219="*",$C219&lt;400),"",IF(AND('201920 DATA'!BI219="*",$C219&gt;=400),"*",IF($C219&gt;=400,ROUND('201920 DATA'!BI219/$C219,2),"")))</f>
        <v>0</v>
      </c>
      <c r="AK219" s="289" t="str">
        <f>IF(OR($C219="*",$C219&lt;400),"",IF(AND('201920 DATA'!BJ219="*",$C219&gt;=400),"*",IF($C219&gt;=400,ROUND('201920 DATA'!BJ219/$C219,2),"")))</f>
        <v>*</v>
      </c>
      <c r="AL219" s="289">
        <f>IF(OR($C219="*",$C219&lt;400),"",IF(AND('201920 DATA'!BK219="*",$C219&gt;=400),"*",IF($C219&gt;=400,ROUND('201920 DATA'!BK219/$C219,2),"")))</f>
        <v>0.01</v>
      </c>
      <c r="AM219" s="289">
        <f>IF(OR($C219="*",$C219&lt;400),"",IF(AND('201920 DATA'!BL219="*",$C219&gt;=400),"*",IF($C219&gt;=400,ROUND('201920 DATA'!BL219/$C219,2),"")))</f>
        <v>0</v>
      </c>
      <c r="AN219" s="289">
        <f>IF(OR($C219="*",$C219&lt;400),"",IF(AND('201920 DATA'!BM219="*",$C219&gt;=400),"*",IF($C219&gt;=400,ROUND('201920 DATA'!BM219/$C219,2),"")))</f>
        <v>0.27</v>
      </c>
      <c r="AO219" s="289">
        <f>IF(OR($C219="*",$C219&lt;400),"",IF(AND('201920 DATA'!BN219="*",$C219&gt;=400),"*",IF($C219&gt;=400,ROUND('201920 DATA'!BN219/$C219,2),"")))</f>
        <v>7.0000000000000007E-2</v>
      </c>
      <c r="AP219" s="289">
        <f>IF(OR($C219="*",$C219&lt;400),"",IF(AND('201920 DATA'!BO219="*",$C219&gt;=400),"*",IF($C219&gt;=400,ROUND('201920 DATA'!BO219/$C219,2),"")))</f>
        <v>0.22</v>
      </c>
      <c r="AQ219" s="289">
        <f>IF(OR($C219="*",$C219&lt;400),"",IF(AND('201920 DATA'!BP219="*",$C219&gt;=400),"*",IF($C219&gt;=400,ROUND('201920 DATA'!BP219/$C219,2),"")))</f>
        <v>0.04</v>
      </c>
      <c r="AR219" s="289" t="str">
        <f>IF(OR($C219="*",$C219&lt;400),"",IF(AND('201920 DATA'!BQ219="*",$C219&gt;=400),"*",IF($C219&gt;=400,ROUND('201920 DATA'!BQ219/$C219,2),"")))</f>
        <v>*</v>
      </c>
      <c r="AS219" s="289">
        <f>IF(OR($C219="*",$C219&lt;400),"",IF(AND('201920 DATA'!BR219="*",$C219&gt;=400),"*",IF($C219&gt;=400,ROUND('201920 DATA'!BR219/$C219,2),"")))</f>
        <v>0</v>
      </c>
      <c r="AT219" s="289">
        <f>IF(OR($C219="*",$C219&lt;400),"",IF(AND('201920 DATA'!BS219="*",$C219&gt;=400),"*",IF($C219&gt;=400,ROUND('201920 DATA'!BS219/$C219,2),"")))</f>
        <v>0</v>
      </c>
      <c r="AU219" s="289">
        <f>IF(OR($C219="*",$C219&lt;400),"",IF(AND('201920 DATA'!BT219="*",$C219&gt;=400),"*",IF($C219&gt;=400,ROUND('201920 DATA'!BT219/$C219,2),"")))</f>
        <v>0.1</v>
      </c>
      <c r="AV219" s="289">
        <f>IF(OR($C219="*",$C219&lt;400),"",IF(AND('201920 DATA'!BU219="*",$C219&gt;=400),"*",IF($C219&gt;=400,ROUND('201920 DATA'!BU219/$C219,2),"")))</f>
        <v>0</v>
      </c>
      <c r="AW219" s="289">
        <f>IF(OR($C219="*",$C219&lt;400),"",IF(AND('201920 DATA'!BV219="*",$C219&gt;=400),"*",IF($C219&gt;=400,ROUND('201920 DATA'!BV219/$C219,2),"")))</f>
        <v>0</v>
      </c>
      <c r="AX219" s="289">
        <f>IF(OR($C219="*",$C219&lt;400),"",IF(AND('201920 DATA'!BW219="*",$C219&gt;=400),"*",IF($C219&gt;=400,ROUND('201920 DATA'!BW219/$C219,2),"")))</f>
        <v>0.04</v>
      </c>
      <c r="AZ219" s="365">
        <v>33060</v>
      </c>
    </row>
    <row r="220" spans="1:52" x14ac:dyDescent="0.2">
      <c r="A220" s="373" t="s">
        <v>747</v>
      </c>
      <c r="B220" s="287">
        <f>'201920 DATA'!B220</f>
        <v>5295</v>
      </c>
      <c r="C220" s="288">
        <f>'201920 DATA'!C220</f>
        <v>5295</v>
      </c>
      <c r="D220" s="293">
        <f>'201920 DATA'!FQ220</f>
        <v>0</v>
      </c>
      <c r="F220" s="313">
        <f t="shared" si="6"/>
        <v>0.11</v>
      </c>
      <c r="G220" s="295">
        <f t="shared" si="7"/>
        <v>1</v>
      </c>
      <c r="H220" s="289">
        <f>IF(OR($C220="*",$C220&lt;400),"",IF(AND('201920 DATA'!F220="*",$C220&gt;=400),"*",IF($C220&gt;=400,ROUND('201920 DATA'!F220/$C220,2),"")))</f>
        <v>0</v>
      </c>
      <c r="I220" s="296">
        <f>IF(OR($B220="*",$B220&lt;400),"",IF(AND('201920 DATA'!Y220="*",$B220&gt;=400),"*",IF($B220&gt;=400,ROUND('201920 DATA'!Y220/$B220,2),"")))</f>
        <v>0</v>
      </c>
      <c r="J220" s="296">
        <f>IF(OR($B220="*",$B220&lt;400),"",IF(AND('201920 DATA'!Z220="*",$B220&gt;=400),"*",IF($B220&gt;=400,ROUND('201920 DATA'!Z220/$B220,2),"")))</f>
        <v>0.08</v>
      </c>
      <c r="K220" s="296">
        <f>IF(OR($B220="*",$B220&lt;400),"",IF(AND('201920 DATA'!AA220="*",$B220&gt;=400),"*",IF($B220&gt;=400,ROUND('201920 DATA'!AA220/$B220,2),"")))</f>
        <v>0.21</v>
      </c>
      <c r="L220" s="296">
        <f>IF(OR($B220="*",$B220&lt;400),"",IF(AND('201920 DATA'!AB220="*",$B220&gt;=400),"*",IF($B220&gt;=400,ROUND('201920 DATA'!AB220/$B220,2),"")))</f>
        <v>0.31</v>
      </c>
      <c r="M220" s="296">
        <f>IF(OR($B220="*",$B220&lt;400),"",IF(AND('201920 DATA'!AC220="*",$B220&gt;=400),"*",IF($B220&gt;=400,ROUND('201920 DATA'!AC220/$B220,2),"")))</f>
        <v>0.27</v>
      </c>
      <c r="N220" s="296">
        <f>IF(OR($B220="*",$B220&lt;400),"",IF(AND('201920 DATA'!AD220="*",$B220&gt;=400),"*",IF($B220&gt;=400,ROUND('201920 DATA'!AD220/$B220,2),"")))</f>
        <v>0.13</v>
      </c>
      <c r="O220" s="296">
        <f>IF(OR($B220="*",$B220&lt;400),"",IF(AND('201920 DATA'!AE220="*",$B220&gt;=400),"*",IF($B220&gt;=400,ROUND('201920 DATA'!AE220/$B220,2),"")))</f>
        <v>0</v>
      </c>
      <c r="P220" s="297"/>
      <c r="Q220" s="296">
        <f>IF(OR($B220="*",$B220&lt;400),"",IF(AND('201920 DATA'!FO220="*",$B220&gt;=400),"*",IF($B220&gt;=400,ROUND('201920 DATA'!FO220/$B220,2),"")))</f>
        <v>0.89</v>
      </c>
      <c r="R220" s="289">
        <f>IF(OR($C220="*",$C220&lt;400),"",IF(AND('201920 DATA'!F220="*",$C220&gt;=400),"*",IF($C220&gt;=400,ROUND('201920 DATA'!F220/$C220,2),"")))</f>
        <v>0</v>
      </c>
      <c r="S220" s="289">
        <f>IF(OR($C220="*",$C220&lt;400),"",IF(AND('201920 DATA'!G220="*",$C220&gt;=400),"*",IF($C220&gt;=400,ROUND('201920 DATA'!G220/$C220,2),"")))</f>
        <v>0</v>
      </c>
      <c r="T220" s="289">
        <f>IF(OR($C220="*",$C220&lt;400),"",IF(AND('201920 DATA'!H220="*",$C220&gt;=400),"*",IF($C220&gt;=400,ROUND('201920 DATA'!H220/$C220,2),"")))</f>
        <v>1</v>
      </c>
      <c r="U220" s="289">
        <f>IF(OR($C220="*",$C220&lt;400),"",IF(AND('201920 DATA'!FP220="*",$C220&gt;=400),"*",IF($C220&gt;=400,ROUND('201920 DATA'!FP220/$C220,2),"")))</f>
        <v>0</v>
      </c>
      <c r="V220" s="312" t="str">
        <f>IF(OR($D220="*",$D220&lt;400),"",IF(AND('201920 DATA'!M220="*",$D220&gt;=400),"*",IF($D220&gt;=400,ROUND('201920 DATA'!M220/$D220,2),"")))</f>
        <v/>
      </c>
      <c r="W220" s="312" t="str">
        <f>IF(OR($D220="*",$D220&lt;400),"",IF(AND('201920 DATA'!N220="*",$D220&gt;=400),"*",IF($D220&gt;=400,ROUND('201920 DATA'!N220/$D220,2),"")))</f>
        <v/>
      </c>
      <c r="X220" s="312" t="str">
        <f>IF(OR($D220="*",$D220&lt;400),"",IF(AND('201920 DATA'!O220="*",$D220&gt;=400),"*",IF($D220&gt;=400,ROUND('201920 DATA'!O220/$D220,2),"")))</f>
        <v/>
      </c>
      <c r="Y220" s="312" t="str">
        <f>IF(OR($D220="*",$D220&lt;400),"",IF(AND('201920 DATA'!P220="*",$D220&gt;=400),"*",IF($D220&gt;=400,ROUND('201920 DATA'!P220/$D220,2),"")))</f>
        <v/>
      </c>
      <c r="Z220" s="312" t="str">
        <f>IF(OR($D220="*",$D220&lt;400),"",IF(AND('201920 DATA'!Q220="*",$D220&gt;=400),"*",IF($D220&gt;=400,ROUND('201920 DATA'!Q220/$D220,2),"")))</f>
        <v/>
      </c>
      <c r="AA220" s="312" t="str">
        <f>IF(OR($D220="*",$D220&lt;400),"",IF(AND('201920 DATA'!R220="*",$D220&gt;=400),"*",IF($D220&gt;=400,ROUND('201920 DATA'!R220/$D220,2),"")))</f>
        <v/>
      </c>
      <c r="AB220" s="312" t="str">
        <f>IF(OR($D220="*",$D220&lt;400),"",IF(AND('201920 DATA'!S220="*",$D220&gt;=400),"*",IF($D220&gt;=400,ROUND('201920 DATA'!S220/$D220,2),"")))</f>
        <v/>
      </c>
      <c r="AC220" s="312" t="str">
        <f>IF(OR($D220="*",$D220&lt;400),"",IF(AND('201920 DATA'!T220="*",$D220&gt;=400),"*",IF($D220&gt;=400,ROUND('201920 DATA'!T220/$D220,2),"")))</f>
        <v/>
      </c>
      <c r="AD220" s="289">
        <f>IF(OR($C220="*",$C220&lt;400),"",IF(AND('201920 DATA'!BC220="*",$C220&gt;=400),"*",IF($C220&gt;=400,ROUND('201920 DATA'!BC220/$C220,2),"")))</f>
        <v>0</v>
      </c>
      <c r="AE220" s="289">
        <f>IF(OR($C220="*",$C220&lt;400),"",IF(AND('201920 DATA'!BD220="*",$C220&gt;=400),"*",IF($C220&gt;=400,ROUND('201920 DATA'!BD220/$C220,2),"")))</f>
        <v>0.01</v>
      </c>
      <c r="AF220" s="289">
        <f>IF(OR($C220="*",$C220&lt;400),"",IF(AND('201920 DATA'!BE220="*",$C220&gt;=400),"*",IF($C220&gt;=400,ROUND('201920 DATA'!BE220/$C220,2),"")))</f>
        <v>0</v>
      </c>
      <c r="AG220" s="289" t="str">
        <f>IF(OR($C220="*",$C220&lt;400),"",IF(AND('201920 DATA'!BF220="*",$C220&gt;=400),"*",IF($C220&gt;=400,ROUND('201920 DATA'!BF220/$C220,2),"")))</f>
        <v>*</v>
      </c>
      <c r="AH220" s="289">
        <f>IF(OR($C220="*",$C220&lt;400),"",IF(AND('201920 DATA'!BG220="*",$C220&gt;=400),"*",IF($C220&gt;=400,ROUND('201920 DATA'!BG220/$C220,2),"")))</f>
        <v>0</v>
      </c>
      <c r="AI220" s="289">
        <f>IF(OR($C220="*",$C220&lt;400),"",IF(AND('201920 DATA'!BH220="*",$C220&gt;=400),"*",IF($C220&gt;=400,ROUND('201920 DATA'!BH220/$C220,2),"")))</f>
        <v>0.02</v>
      </c>
      <c r="AJ220" s="289">
        <f>IF(OR($C220="*",$C220&lt;400),"",IF(AND('201920 DATA'!BI220="*",$C220&gt;=400),"*",IF($C220&gt;=400,ROUND('201920 DATA'!BI220/$C220,2),"")))</f>
        <v>0.09</v>
      </c>
      <c r="AK220" s="289">
        <f>IF(OR($C220="*",$C220&lt;400),"",IF(AND('201920 DATA'!BJ220="*",$C220&gt;=400),"*",IF($C220&gt;=400,ROUND('201920 DATA'!BJ220/$C220,2),"")))</f>
        <v>0</v>
      </c>
      <c r="AL220" s="289" t="str">
        <f>IF(OR($C220="*",$C220&lt;400),"",IF(AND('201920 DATA'!BK220="*",$C220&gt;=400),"*",IF($C220&gt;=400,ROUND('201920 DATA'!BK220/$C220,2),"")))</f>
        <v>*</v>
      </c>
      <c r="AM220" s="289">
        <f>IF(OR($C220="*",$C220&lt;400),"",IF(AND('201920 DATA'!BL220="*",$C220&gt;=400),"*",IF($C220&gt;=400,ROUND('201920 DATA'!BL220/$C220,2),"")))</f>
        <v>0.01</v>
      </c>
      <c r="AN220" s="289">
        <f>IF(OR($C220="*",$C220&lt;400),"",IF(AND('201920 DATA'!BM220="*",$C220&gt;=400),"*",IF($C220&gt;=400,ROUND('201920 DATA'!BM220/$C220,2),"")))</f>
        <v>0.16</v>
      </c>
      <c r="AO220" s="289">
        <f>IF(OR($C220="*",$C220&lt;400),"",IF(AND('201920 DATA'!BN220="*",$C220&gt;=400),"*",IF($C220&gt;=400,ROUND('201920 DATA'!BN220/$C220,2),"")))</f>
        <v>0.01</v>
      </c>
      <c r="AP220" s="289">
        <f>IF(OR($C220="*",$C220&lt;400),"",IF(AND('201920 DATA'!BO220="*",$C220&gt;=400),"*",IF($C220&gt;=400,ROUND('201920 DATA'!BO220/$C220,2),"")))</f>
        <v>0.44</v>
      </c>
      <c r="AQ220" s="289">
        <f>IF(OR($C220="*",$C220&lt;400),"",IF(AND('201920 DATA'!BP220="*",$C220&gt;=400),"*",IF($C220&gt;=400,ROUND('201920 DATA'!BP220/$C220,2),"")))</f>
        <v>0.09</v>
      </c>
      <c r="AR220" s="289" t="str">
        <f>IF(OR($C220="*",$C220&lt;400),"",IF(AND('201920 DATA'!BQ220="*",$C220&gt;=400),"*",IF($C220&gt;=400,ROUND('201920 DATA'!BQ220/$C220,2),"")))</f>
        <v>*</v>
      </c>
      <c r="AS220" s="289">
        <f>IF(OR($C220="*",$C220&lt;400),"",IF(AND('201920 DATA'!BR220="*",$C220&gt;=400),"*",IF($C220&gt;=400,ROUND('201920 DATA'!BR220/$C220,2),"")))</f>
        <v>0</v>
      </c>
      <c r="AT220" s="289">
        <f>IF(OR($C220="*",$C220&lt;400),"",IF(AND('201920 DATA'!BS220="*",$C220&gt;=400),"*",IF($C220&gt;=400,ROUND('201920 DATA'!BS220/$C220,2),"")))</f>
        <v>0</v>
      </c>
      <c r="AU220" s="289">
        <f>IF(OR($C220="*",$C220&lt;400),"",IF(AND('201920 DATA'!BT220="*",$C220&gt;=400),"*",IF($C220&gt;=400,ROUND('201920 DATA'!BT220/$C220,2),"")))</f>
        <v>0.13</v>
      </c>
      <c r="AV220" s="289">
        <f>IF(OR($C220="*",$C220&lt;400),"",IF(AND('201920 DATA'!BU220="*",$C220&gt;=400),"*",IF($C220&gt;=400,ROUND('201920 DATA'!BU220/$C220,2),"")))</f>
        <v>0.01</v>
      </c>
      <c r="AW220" s="289">
        <f>IF(OR($C220="*",$C220&lt;400),"",IF(AND('201920 DATA'!BV220="*",$C220&gt;=400),"*",IF($C220&gt;=400,ROUND('201920 DATA'!BV220/$C220,2),"")))</f>
        <v>0</v>
      </c>
      <c r="AX220" s="289">
        <f>IF(OR($C220="*",$C220&lt;400),"",IF(AND('201920 DATA'!BW220="*",$C220&gt;=400),"*",IF($C220&gt;=400,ROUND('201920 DATA'!BW220/$C220,2),"")))</f>
        <v>0.01</v>
      </c>
      <c r="AZ220" s="365">
        <v>4720</v>
      </c>
    </row>
    <row r="221" spans="1:52" x14ac:dyDescent="0.2">
      <c r="A221" s="373" t="s">
        <v>333</v>
      </c>
      <c r="B221" s="287">
        <f>'201920 DATA'!B221</f>
        <v>1940</v>
      </c>
      <c r="C221" s="288">
        <f>'201920 DATA'!C221</f>
        <v>1940</v>
      </c>
      <c r="D221" s="293">
        <f>'201920 DATA'!FQ221</f>
        <v>1060</v>
      </c>
      <c r="F221" s="313">
        <f t="shared" si="6"/>
        <v>0.04</v>
      </c>
      <c r="G221" s="295">
        <f t="shared" si="7"/>
        <v>1</v>
      </c>
      <c r="H221" s="289">
        <f>IF(OR($C221="*",$C221&lt;400),"",IF(AND('201920 DATA'!F221="*",$C221&gt;=400),"*",IF($C221&gt;=400,ROUND('201920 DATA'!F221/$C221,2),"")))</f>
        <v>0</v>
      </c>
      <c r="I221" s="296">
        <f>IF(OR($B221="*",$B221&lt;400),"",IF(AND('201920 DATA'!Y221="*",$B221&gt;=400),"*",IF($B221&gt;=400,ROUND('201920 DATA'!Y221/$B221,2),"")))</f>
        <v>0</v>
      </c>
      <c r="J221" s="296">
        <f>IF(OR($B221="*",$B221&lt;400),"",IF(AND('201920 DATA'!Z221="*",$B221&gt;=400),"*",IF($B221&gt;=400,ROUND('201920 DATA'!Z221/$B221,2),"")))</f>
        <v>7.0000000000000007E-2</v>
      </c>
      <c r="K221" s="296">
        <f>IF(OR($B221="*",$B221&lt;400),"",IF(AND('201920 DATA'!AA221="*",$B221&gt;=400),"*",IF($B221&gt;=400,ROUND('201920 DATA'!AA221/$B221,2),"")))</f>
        <v>0.15</v>
      </c>
      <c r="L221" s="296">
        <f>IF(OR($B221="*",$B221&lt;400),"",IF(AND('201920 DATA'!AB221="*",$B221&gt;=400),"*",IF($B221&gt;=400,ROUND('201920 DATA'!AB221/$B221,2),"")))</f>
        <v>0.23</v>
      </c>
      <c r="M221" s="296">
        <f>IF(OR($B221="*",$B221&lt;400),"",IF(AND('201920 DATA'!AC221="*",$B221&gt;=400),"*",IF($B221&gt;=400,ROUND('201920 DATA'!AC221/$B221,2),"")))</f>
        <v>0.28999999999999998</v>
      </c>
      <c r="N221" s="296">
        <f>IF(OR($B221="*",$B221&lt;400),"",IF(AND('201920 DATA'!AD221="*",$B221&gt;=400),"*",IF($B221&gt;=400,ROUND('201920 DATA'!AD221/$B221,2),"")))</f>
        <v>0.24</v>
      </c>
      <c r="O221" s="296">
        <f>IF(OR($B221="*",$B221&lt;400),"",IF(AND('201920 DATA'!AE221="*",$B221&gt;=400),"*",IF($B221&gt;=400,ROUND('201920 DATA'!AE221/$B221,2),"")))</f>
        <v>0.01</v>
      </c>
      <c r="P221" s="297"/>
      <c r="Q221" s="296">
        <f>IF(OR($B221="*",$B221&lt;400),"",IF(AND('201920 DATA'!FO221="*",$B221&gt;=400),"*",IF($B221&gt;=400,ROUND('201920 DATA'!FO221/$B221,2),"")))</f>
        <v>0.98</v>
      </c>
      <c r="R221" s="289">
        <f>IF(OR($C221="*",$C221&lt;400),"",IF(AND('201920 DATA'!F221="*",$C221&gt;=400),"*",IF($C221&gt;=400,ROUND('201920 DATA'!F221/$C221,2),"")))</f>
        <v>0</v>
      </c>
      <c r="S221" s="289">
        <f>IF(OR($C221="*",$C221&lt;400),"",IF(AND('201920 DATA'!G221="*",$C221&gt;=400),"*",IF($C221&gt;=400,ROUND('201920 DATA'!G221/$C221,2),"")))</f>
        <v>0</v>
      </c>
      <c r="T221" s="289">
        <f>IF(OR($C221="*",$C221&lt;400),"",IF(AND('201920 DATA'!H221="*",$C221&gt;=400),"*",IF($C221&gt;=400,ROUND('201920 DATA'!H221/$C221,2),"")))</f>
        <v>1</v>
      </c>
      <c r="U221" s="289">
        <f>IF(OR($C221="*",$C221&lt;400),"",IF(AND('201920 DATA'!FP221="*",$C221&gt;=400),"*",IF($C221&gt;=400,ROUND('201920 DATA'!FP221/$C221,2),"")))</f>
        <v>0</v>
      </c>
      <c r="V221" s="312">
        <f>IF(OR($D221="*",$D221&lt;400),"",IF(AND('201920 DATA'!M221="*",$D221&gt;=400),"*",IF($D221&gt;=400,ROUND('201920 DATA'!M221/$D221,2),"")))</f>
        <v>0.05</v>
      </c>
      <c r="W221" s="312">
        <f>IF(OR($D221="*",$D221&lt;400),"",IF(AND('201920 DATA'!N221="*",$D221&gt;=400),"*",IF($D221&gt;=400,ROUND('201920 DATA'!N221/$D221,2),"")))</f>
        <v>0.25</v>
      </c>
      <c r="X221" s="312">
        <f>IF(OR($D221="*",$D221&lt;400),"",IF(AND('201920 DATA'!O221="*",$D221&gt;=400),"*",IF($D221&gt;=400,ROUND('201920 DATA'!O221/$D221,2),"")))</f>
        <v>0.28999999999999998</v>
      </c>
      <c r="Y221" s="312">
        <f>IF(OR($D221="*",$D221&lt;400),"",IF(AND('201920 DATA'!P221="*",$D221&gt;=400),"*",IF($D221&gt;=400,ROUND('201920 DATA'!P221/$D221,2),"")))</f>
        <v>0.25</v>
      </c>
      <c r="Z221" s="312">
        <f>IF(OR($D221="*",$D221&lt;400),"",IF(AND('201920 DATA'!Q221="*",$D221&gt;=400),"*",IF($D221&gt;=400,ROUND('201920 DATA'!Q221/$D221,2),"")))</f>
        <v>0.18</v>
      </c>
      <c r="AA221" s="312">
        <f>IF(OR($D221="*",$D221&lt;400),"",IF(AND('201920 DATA'!R221="*",$D221&gt;=400),"*",IF($D221&gt;=400,ROUND('201920 DATA'!R221/$D221,2),"")))</f>
        <v>0.01</v>
      </c>
      <c r="AB221" s="312">
        <f>IF(OR($D221="*",$D221&lt;400),"",IF(AND('201920 DATA'!S221="*",$D221&gt;=400),"*",IF($D221&gt;=400,ROUND('201920 DATA'!S221/$D221,2),"")))</f>
        <v>0</v>
      </c>
      <c r="AC221" s="312" t="str">
        <f>IF(OR($D221="*",$D221&lt;400),"",IF(AND('201920 DATA'!T221="*",$D221&gt;=400),"*",IF($D221&gt;=400,ROUND('201920 DATA'!T221/$D221,2),"")))</f>
        <v>*</v>
      </c>
      <c r="AD221" s="289">
        <f>IF(OR($C221="*",$C221&lt;400),"",IF(AND('201920 DATA'!BC221="*",$C221&gt;=400),"*",IF($C221&gt;=400,ROUND('201920 DATA'!BC221/$C221,2),"")))</f>
        <v>0.01</v>
      </c>
      <c r="AE221" s="289">
        <f>IF(OR($C221="*",$C221&lt;400),"",IF(AND('201920 DATA'!BD221="*",$C221&gt;=400),"*",IF($C221&gt;=400,ROUND('201920 DATA'!BD221/$C221,2),"")))</f>
        <v>0.02</v>
      </c>
      <c r="AF221" s="289">
        <f>IF(OR($C221="*",$C221&lt;400),"",IF(AND('201920 DATA'!BE221="*",$C221&gt;=400),"*",IF($C221&gt;=400,ROUND('201920 DATA'!BE221/$C221,2),"")))</f>
        <v>0.01</v>
      </c>
      <c r="AG221" s="289">
        <f>IF(OR($C221="*",$C221&lt;400),"",IF(AND('201920 DATA'!BF221="*",$C221&gt;=400),"*",IF($C221&gt;=400,ROUND('201920 DATA'!BF221/$C221,2),"")))</f>
        <v>0.01</v>
      </c>
      <c r="AH221" s="289">
        <f>IF(OR($C221="*",$C221&lt;400),"",IF(AND('201920 DATA'!BG221="*",$C221&gt;=400),"*",IF($C221&gt;=400,ROUND('201920 DATA'!BG221/$C221,2),"")))</f>
        <v>0</v>
      </c>
      <c r="AI221" s="289">
        <f>IF(OR($C221="*",$C221&lt;400),"",IF(AND('201920 DATA'!BH221="*",$C221&gt;=400),"*",IF($C221&gt;=400,ROUND('201920 DATA'!BH221/$C221,2),"")))</f>
        <v>0.02</v>
      </c>
      <c r="AJ221" s="289">
        <f>IF(OR($C221="*",$C221&lt;400),"",IF(AND('201920 DATA'!BI221="*",$C221&gt;=400),"*",IF($C221&gt;=400,ROUND('201920 DATA'!BI221/$C221,2),"")))</f>
        <v>0.23</v>
      </c>
      <c r="AK221" s="289" t="str">
        <f>IF(OR($C221="*",$C221&lt;400),"",IF(AND('201920 DATA'!BJ221="*",$C221&gt;=400),"*",IF($C221&gt;=400,ROUND('201920 DATA'!BJ221/$C221,2),"")))</f>
        <v>*</v>
      </c>
      <c r="AL221" s="289" t="str">
        <f>IF(OR($C221="*",$C221&lt;400),"",IF(AND('201920 DATA'!BK221="*",$C221&gt;=400),"*",IF($C221&gt;=400,ROUND('201920 DATA'!BK221/$C221,2),"")))</f>
        <v>*</v>
      </c>
      <c r="AM221" s="289">
        <f>IF(OR($C221="*",$C221&lt;400),"",IF(AND('201920 DATA'!BL221="*",$C221&gt;=400),"*",IF($C221&gt;=400,ROUND('201920 DATA'!BL221/$C221,2),"")))</f>
        <v>0.02</v>
      </c>
      <c r="AN221" s="289">
        <f>IF(OR($C221="*",$C221&lt;400),"",IF(AND('201920 DATA'!BM221="*",$C221&gt;=400),"*",IF($C221&gt;=400,ROUND('201920 DATA'!BM221/$C221,2),"")))</f>
        <v>0.28999999999999998</v>
      </c>
      <c r="AO221" s="289">
        <f>IF(OR($C221="*",$C221&lt;400),"",IF(AND('201920 DATA'!BN221="*",$C221&gt;=400),"*",IF($C221&gt;=400,ROUND('201920 DATA'!BN221/$C221,2),"")))</f>
        <v>0.02</v>
      </c>
      <c r="AP221" s="289">
        <f>IF(OR($C221="*",$C221&lt;400),"",IF(AND('201920 DATA'!BO221="*",$C221&gt;=400),"*",IF($C221&gt;=400,ROUND('201920 DATA'!BO221/$C221,2),"")))</f>
        <v>0.25</v>
      </c>
      <c r="AQ221" s="289">
        <f>IF(OR($C221="*",$C221&lt;400),"",IF(AND('201920 DATA'!BP221="*",$C221&gt;=400),"*",IF($C221&gt;=400,ROUND('201920 DATA'!BP221/$C221,2),"")))</f>
        <v>0.03</v>
      </c>
      <c r="AR221" s="289">
        <f>IF(OR($C221="*",$C221&lt;400),"",IF(AND('201920 DATA'!BQ221="*",$C221&gt;=400),"*",IF($C221&gt;=400,ROUND('201920 DATA'!BQ221/$C221,2),"")))</f>
        <v>0</v>
      </c>
      <c r="AS221" s="289">
        <f>IF(OR($C221="*",$C221&lt;400),"",IF(AND('201920 DATA'!BR221="*",$C221&gt;=400),"*",IF($C221&gt;=400,ROUND('201920 DATA'!BR221/$C221,2),"")))</f>
        <v>0</v>
      </c>
      <c r="AT221" s="289" t="str">
        <f>IF(OR($C221="*",$C221&lt;400),"",IF(AND('201920 DATA'!BS221="*",$C221&gt;=400),"*",IF($C221&gt;=400,ROUND('201920 DATA'!BS221/$C221,2),"")))</f>
        <v>*</v>
      </c>
      <c r="AU221" s="289">
        <f>IF(OR($C221="*",$C221&lt;400),"",IF(AND('201920 DATA'!BT221="*",$C221&gt;=400),"*",IF($C221&gt;=400,ROUND('201920 DATA'!BT221/$C221,2),"")))</f>
        <v>0.08</v>
      </c>
      <c r="AV221" s="289">
        <f>IF(OR($C221="*",$C221&lt;400),"",IF(AND('201920 DATA'!BU221="*",$C221&gt;=400),"*",IF($C221&gt;=400,ROUND('201920 DATA'!BU221/$C221,2),"")))</f>
        <v>0.01</v>
      </c>
      <c r="AW221" s="289">
        <f>IF(OR($C221="*",$C221&lt;400),"",IF(AND('201920 DATA'!BV221="*",$C221&gt;=400),"*",IF($C221&gt;=400,ROUND('201920 DATA'!BV221/$C221,2),"")))</f>
        <v>0</v>
      </c>
      <c r="AX221" s="289">
        <f>IF(OR($C221="*",$C221&lt;400),"",IF(AND('201920 DATA'!BW221="*",$C221&gt;=400),"*",IF($C221&gt;=400,ROUND('201920 DATA'!BW221/$C221,2),"")))</f>
        <v>0.02</v>
      </c>
      <c r="AZ221" s="365">
        <v>1865</v>
      </c>
    </row>
    <row r="222" spans="1:52" x14ac:dyDescent="0.2">
      <c r="A222" s="373" t="s">
        <v>334</v>
      </c>
      <c r="B222" s="287">
        <f>'201920 DATA'!B222</f>
        <v>2425</v>
      </c>
      <c r="C222" s="288">
        <f>'201920 DATA'!C222</f>
        <v>2425</v>
      </c>
      <c r="D222" s="293">
        <f>'201920 DATA'!FQ222</f>
        <v>2395</v>
      </c>
      <c r="F222" s="313">
        <f t="shared" si="6"/>
        <v>0.21</v>
      </c>
      <c r="G222" s="295">
        <f t="shared" si="7"/>
        <v>1</v>
      </c>
      <c r="H222" s="289">
        <f>IF(OR($C222="*",$C222&lt;400),"",IF(AND('201920 DATA'!F222="*",$C222&gt;=400),"*",IF($C222&gt;=400,ROUND('201920 DATA'!F222/$C222,2),"")))</f>
        <v>0</v>
      </c>
      <c r="I222" s="296">
        <f>IF(OR($B222="*",$B222&lt;400),"",IF(AND('201920 DATA'!Y222="*",$B222&gt;=400),"*",IF($B222&gt;=400,ROUND('201920 DATA'!Y222/$B222,2),"")))</f>
        <v>0</v>
      </c>
      <c r="J222" s="296">
        <f>IF(OR($B222="*",$B222&lt;400),"",IF(AND('201920 DATA'!Z222="*",$B222&gt;=400),"*",IF($B222&gt;=400,ROUND('201920 DATA'!Z222/$B222,2),"")))</f>
        <v>7.0000000000000007E-2</v>
      </c>
      <c r="K222" s="296">
        <f>IF(OR($B222="*",$B222&lt;400),"",IF(AND('201920 DATA'!AA222="*",$B222&gt;=400),"*",IF($B222&gt;=400,ROUND('201920 DATA'!AA222/$B222,2),"")))</f>
        <v>0.16</v>
      </c>
      <c r="L222" s="296">
        <f>IF(OR($B222="*",$B222&lt;400),"",IF(AND('201920 DATA'!AB222="*",$B222&gt;=400),"*",IF($B222&gt;=400,ROUND('201920 DATA'!AB222/$B222,2),"")))</f>
        <v>0.27</v>
      </c>
      <c r="M222" s="296">
        <f>IF(OR($B222="*",$B222&lt;400),"",IF(AND('201920 DATA'!AC222="*",$B222&gt;=400),"*",IF($B222&gt;=400,ROUND('201920 DATA'!AC222/$B222,2),"")))</f>
        <v>0.28999999999999998</v>
      </c>
      <c r="N222" s="296">
        <f>IF(OR($B222="*",$B222&lt;400),"",IF(AND('201920 DATA'!AD222="*",$B222&gt;=400),"*",IF($B222&gt;=400,ROUND('201920 DATA'!AD222/$B222,2),"")))</f>
        <v>0.2</v>
      </c>
      <c r="O222" s="296">
        <f>IF(OR($B222="*",$B222&lt;400),"",IF(AND('201920 DATA'!AE222="*",$B222&gt;=400),"*",IF($B222&gt;=400,ROUND('201920 DATA'!AE222/$B222,2),"")))</f>
        <v>0.01</v>
      </c>
      <c r="P222" s="297"/>
      <c r="Q222" s="296">
        <f>IF(OR($B222="*",$B222&lt;400),"",IF(AND('201920 DATA'!FO222="*",$B222&gt;=400),"*",IF($B222&gt;=400,ROUND('201920 DATA'!FO222/$B222,2),"")))</f>
        <v>0.98</v>
      </c>
      <c r="R222" s="289">
        <f>IF(OR($C222="*",$C222&lt;400),"",IF(AND('201920 DATA'!F222="*",$C222&gt;=400),"*",IF($C222&gt;=400,ROUND('201920 DATA'!F222/$C222,2),"")))</f>
        <v>0</v>
      </c>
      <c r="S222" s="289">
        <f>IF(OR($C222="*",$C222&lt;400),"",IF(AND('201920 DATA'!G222="*",$C222&gt;=400),"*",IF($C222&gt;=400,ROUND('201920 DATA'!G222/$C222,2),"")))</f>
        <v>0</v>
      </c>
      <c r="T222" s="289">
        <f>IF(OR($C222="*",$C222&lt;400),"",IF(AND('201920 DATA'!H222="*",$C222&gt;=400),"*",IF($C222&gt;=400,ROUND('201920 DATA'!H222/$C222,2),"")))</f>
        <v>1</v>
      </c>
      <c r="U222" s="289">
        <f>IF(OR($C222="*",$C222&lt;400),"",IF(AND('201920 DATA'!FP222="*",$C222&gt;=400),"*",IF($C222&gt;=400,ROUND('201920 DATA'!FP222/$C222,2),"")))</f>
        <v>0</v>
      </c>
      <c r="V222" s="312">
        <f>IF(OR($D222="*",$D222&lt;400),"",IF(AND('201920 DATA'!M222="*",$D222&gt;=400),"*",IF($D222&gt;=400,ROUND('201920 DATA'!M222/$D222,2),"")))</f>
        <v>0.01</v>
      </c>
      <c r="W222" s="312">
        <f>IF(OR($D222="*",$D222&lt;400),"",IF(AND('201920 DATA'!N222="*",$D222&gt;=400),"*",IF($D222&gt;=400,ROUND('201920 DATA'!N222/$D222,2),"")))</f>
        <v>0.57999999999999996</v>
      </c>
      <c r="X222" s="312">
        <f>IF(OR($D222="*",$D222&lt;400),"",IF(AND('201920 DATA'!O222="*",$D222&gt;=400),"*",IF($D222&gt;=400,ROUND('201920 DATA'!O222/$D222,2),"")))</f>
        <v>0.14000000000000001</v>
      </c>
      <c r="Y222" s="312">
        <f>IF(OR($D222="*",$D222&lt;400),"",IF(AND('201920 DATA'!P222="*",$D222&gt;=400),"*",IF($D222&gt;=400,ROUND('201920 DATA'!P222/$D222,2),"")))</f>
        <v>0.13</v>
      </c>
      <c r="Z222" s="312">
        <f>IF(OR($D222="*",$D222&lt;400),"",IF(AND('201920 DATA'!Q222="*",$D222&gt;=400),"*",IF($D222&gt;=400,ROUND('201920 DATA'!Q222/$D222,2),"")))</f>
        <v>0.09</v>
      </c>
      <c r="AA222" s="312">
        <f>IF(OR($D222="*",$D222&lt;400),"",IF(AND('201920 DATA'!R222="*",$D222&gt;=400),"*",IF($D222&gt;=400,ROUND('201920 DATA'!R222/$D222,2),"")))</f>
        <v>0.03</v>
      </c>
      <c r="AB222" s="312">
        <f>IF(OR($D222="*",$D222&lt;400),"",IF(AND('201920 DATA'!S222="*",$D222&gt;=400),"*",IF($D222&gt;=400,ROUND('201920 DATA'!S222/$D222,2),"")))</f>
        <v>0.01</v>
      </c>
      <c r="AC222" s="312">
        <f>IF(OR($D222="*",$D222&lt;400),"",IF(AND('201920 DATA'!T222="*",$D222&gt;=400),"*",IF($D222&gt;=400,ROUND('201920 DATA'!T222/$D222,2),"")))</f>
        <v>0.01</v>
      </c>
      <c r="AD222" s="289" t="str">
        <f>IF(OR($C222="*",$C222&lt;400),"",IF(AND('201920 DATA'!BC222="*",$C222&gt;=400),"*",IF($C222&gt;=400,ROUND('201920 DATA'!BC222/$C222,2),"")))</f>
        <v>*</v>
      </c>
      <c r="AE222" s="289">
        <f>IF(OR($C222="*",$C222&lt;400),"",IF(AND('201920 DATA'!BD222="*",$C222&gt;=400),"*",IF($C222&gt;=400,ROUND('201920 DATA'!BD222/$C222,2),"")))</f>
        <v>0.02</v>
      </c>
      <c r="AF222" s="289" t="str">
        <f>IF(OR($C222="*",$C222&lt;400),"",IF(AND('201920 DATA'!BE222="*",$C222&gt;=400),"*",IF($C222&gt;=400,ROUND('201920 DATA'!BE222/$C222,2),"")))</f>
        <v>*</v>
      </c>
      <c r="AG222" s="289">
        <f>IF(OR($C222="*",$C222&lt;400),"",IF(AND('201920 DATA'!BF222="*",$C222&gt;=400),"*",IF($C222&gt;=400,ROUND('201920 DATA'!BF222/$C222,2),"")))</f>
        <v>0</v>
      </c>
      <c r="AH222" s="289">
        <f>IF(OR($C222="*",$C222&lt;400),"",IF(AND('201920 DATA'!BG222="*",$C222&gt;=400),"*",IF($C222&gt;=400,ROUND('201920 DATA'!BG222/$C222,2),"")))</f>
        <v>0</v>
      </c>
      <c r="AI222" s="289">
        <f>IF(OR($C222="*",$C222&lt;400),"",IF(AND('201920 DATA'!BH222="*",$C222&gt;=400),"*",IF($C222&gt;=400,ROUND('201920 DATA'!BH222/$C222,2),"")))</f>
        <v>0.06</v>
      </c>
      <c r="AJ222" s="289">
        <f>IF(OR($C222="*",$C222&lt;400),"",IF(AND('201920 DATA'!BI222="*",$C222&gt;=400),"*",IF($C222&gt;=400,ROUND('201920 DATA'!BI222/$C222,2),"")))</f>
        <v>0.2</v>
      </c>
      <c r="AK222" s="289">
        <f>IF(OR($C222="*",$C222&lt;400),"",IF(AND('201920 DATA'!BJ222="*",$C222&gt;=400),"*",IF($C222&gt;=400,ROUND('201920 DATA'!BJ222/$C222,2),"")))</f>
        <v>0</v>
      </c>
      <c r="AL222" s="289" t="str">
        <f>IF(OR($C222="*",$C222&lt;400),"",IF(AND('201920 DATA'!BK222="*",$C222&gt;=400),"*",IF($C222&gt;=400,ROUND('201920 DATA'!BK222/$C222,2),"")))</f>
        <v>*</v>
      </c>
      <c r="AM222" s="289">
        <f>IF(OR($C222="*",$C222&lt;400),"",IF(AND('201920 DATA'!BL222="*",$C222&gt;=400),"*",IF($C222&gt;=400,ROUND('201920 DATA'!BL222/$C222,2),"")))</f>
        <v>0</v>
      </c>
      <c r="AN222" s="289">
        <f>IF(OR($C222="*",$C222&lt;400),"",IF(AND('201920 DATA'!BM222="*",$C222&gt;=400),"*",IF($C222&gt;=400,ROUND('201920 DATA'!BM222/$C222,2),"")))</f>
        <v>0.16</v>
      </c>
      <c r="AO222" s="289">
        <f>IF(OR($C222="*",$C222&lt;400),"",IF(AND('201920 DATA'!BN222="*",$C222&gt;=400),"*",IF($C222&gt;=400,ROUND('201920 DATA'!BN222/$C222,2),"")))</f>
        <v>0.01</v>
      </c>
      <c r="AP222" s="289">
        <f>IF(OR($C222="*",$C222&lt;400),"",IF(AND('201920 DATA'!BO222="*",$C222&gt;=400),"*",IF($C222&gt;=400,ROUND('201920 DATA'!BO222/$C222,2),"")))</f>
        <v>0.33</v>
      </c>
      <c r="AQ222" s="289">
        <f>IF(OR($C222="*",$C222&lt;400),"",IF(AND('201920 DATA'!BP222="*",$C222&gt;=400),"*",IF($C222&gt;=400,ROUND('201920 DATA'!BP222/$C222,2),"")))</f>
        <v>0.16</v>
      </c>
      <c r="AR222" s="289">
        <f>IF(OR($C222="*",$C222&lt;400),"",IF(AND('201920 DATA'!BQ222="*",$C222&gt;=400),"*",IF($C222&gt;=400,ROUND('201920 DATA'!BQ222/$C222,2),"")))</f>
        <v>0</v>
      </c>
      <c r="AS222" s="289">
        <f>IF(OR($C222="*",$C222&lt;400),"",IF(AND('201920 DATA'!BR222="*",$C222&gt;=400),"*",IF($C222&gt;=400,ROUND('201920 DATA'!BR222/$C222,2),"")))</f>
        <v>0</v>
      </c>
      <c r="AT222" s="289" t="str">
        <f>IF(OR($C222="*",$C222&lt;400),"",IF(AND('201920 DATA'!BS222="*",$C222&gt;=400),"*",IF($C222&gt;=400,ROUND('201920 DATA'!BS222/$C222,2),"")))</f>
        <v>*</v>
      </c>
      <c r="AU222" s="289">
        <f>IF(OR($C222="*",$C222&lt;400),"",IF(AND('201920 DATA'!BT222="*",$C222&gt;=400),"*",IF($C222&gt;=400,ROUND('201920 DATA'!BT222/$C222,2),"")))</f>
        <v>0.03</v>
      </c>
      <c r="AV222" s="289">
        <f>IF(OR($C222="*",$C222&lt;400),"",IF(AND('201920 DATA'!BU222="*",$C222&gt;=400),"*",IF($C222&gt;=400,ROUND('201920 DATA'!BU222/$C222,2),"")))</f>
        <v>0.02</v>
      </c>
      <c r="AW222" s="289">
        <f>IF(OR($C222="*",$C222&lt;400),"",IF(AND('201920 DATA'!BV222="*",$C222&gt;=400),"*",IF($C222&gt;=400,ROUND('201920 DATA'!BV222/$C222,2),"")))</f>
        <v>0</v>
      </c>
      <c r="AX222" s="289">
        <f>IF(OR($C222="*",$C222&lt;400),"",IF(AND('201920 DATA'!BW222="*",$C222&gt;=400),"*",IF($C222&gt;=400,ROUND('201920 DATA'!BW222/$C222,2),"")))</f>
        <v>0.01</v>
      </c>
      <c r="AZ222" s="365">
        <v>1925</v>
      </c>
    </row>
    <row r="223" spans="1:52" x14ac:dyDescent="0.2">
      <c r="A223" s="373" t="s">
        <v>335</v>
      </c>
      <c r="B223" s="287">
        <f>'201920 DATA'!B223</f>
        <v>4445</v>
      </c>
      <c r="C223" s="288">
        <f>'201920 DATA'!C223</f>
        <v>4445</v>
      </c>
      <c r="D223" s="293">
        <f>'201920 DATA'!FQ223</f>
        <v>3280</v>
      </c>
      <c r="F223" s="313">
        <f t="shared" si="6"/>
        <v>-0.28000000000000003</v>
      </c>
      <c r="G223" s="295">
        <f t="shared" si="7"/>
        <v>1</v>
      </c>
      <c r="H223" s="289">
        <f>IF(OR($C223="*",$C223&lt;400),"",IF(AND('201920 DATA'!F223="*",$C223&gt;=400),"*",IF($C223&gt;=400,ROUND('201920 DATA'!F223/$C223,2),"")))</f>
        <v>0</v>
      </c>
      <c r="I223" s="296">
        <f>IF(OR($B223="*",$B223&lt;400),"",IF(AND('201920 DATA'!Y223="*",$B223&gt;=400),"*",IF($B223&gt;=400,ROUND('201920 DATA'!Y223/$B223,2),"")))</f>
        <v>0</v>
      </c>
      <c r="J223" s="296">
        <f>IF(OR($B223="*",$B223&lt;400),"",IF(AND('201920 DATA'!Z223="*",$B223&gt;=400),"*",IF($B223&gt;=400,ROUND('201920 DATA'!Z223/$B223,2),"")))</f>
        <v>0.05</v>
      </c>
      <c r="K223" s="296">
        <f>IF(OR($B223="*",$B223&lt;400),"",IF(AND('201920 DATA'!AA223="*",$B223&gt;=400),"*",IF($B223&gt;=400,ROUND('201920 DATA'!AA223/$B223,2),"")))</f>
        <v>0.12</v>
      </c>
      <c r="L223" s="296">
        <f>IF(OR($B223="*",$B223&lt;400),"",IF(AND('201920 DATA'!AB223="*",$B223&gt;=400),"*",IF($B223&gt;=400,ROUND('201920 DATA'!AB223/$B223,2),"")))</f>
        <v>0.23</v>
      </c>
      <c r="M223" s="296">
        <f>IF(OR($B223="*",$B223&lt;400),"",IF(AND('201920 DATA'!AC223="*",$B223&gt;=400),"*",IF($B223&gt;=400,ROUND('201920 DATA'!AC223/$B223,2),"")))</f>
        <v>0.38</v>
      </c>
      <c r="N223" s="296">
        <f>IF(OR($B223="*",$B223&lt;400),"",IF(AND('201920 DATA'!AD223="*",$B223&gt;=400),"*",IF($B223&gt;=400,ROUND('201920 DATA'!AD223/$B223,2),"")))</f>
        <v>0.21</v>
      </c>
      <c r="O223" s="296">
        <f>IF(OR($B223="*",$B223&lt;400),"",IF(AND('201920 DATA'!AE223="*",$B223&gt;=400),"*",IF($B223&gt;=400,ROUND('201920 DATA'!AE223/$B223,2),"")))</f>
        <v>0.01</v>
      </c>
      <c r="P223" s="297"/>
      <c r="Q223" s="296">
        <f>IF(OR($B223="*",$B223&lt;400),"",IF(AND('201920 DATA'!FO223="*",$B223&gt;=400),"*",IF($B223&gt;=400,ROUND('201920 DATA'!FO223/$B223,2),"")))</f>
        <v>0.97</v>
      </c>
      <c r="R223" s="289">
        <f>IF(OR($C223="*",$C223&lt;400),"",IF(AND('201920 DATA'!F223="*",$C223&gt;=400),"*",IF($C223&gt;=400,ROUND('201920 DATA'!F223/$C223,2),"")))</f>
        <v>0</v>
      </c>
      <c r="S223" s="289">
        <f>IF(OR($C223="*",$C223&lt;400),"",IF(AND('201920 DATA'!G223="*",$C223&gt;=400),"*",IF($C223&gt;=400,ROUND('201920 DATA'!G223/$C223,2),"")))</f>
        <v>0</v>
      </c>
      <c r="T223" s="289">
        <f>IF(OR($C223="*",$C223&lt;400),"",IF(AND('201920 DATA'!H223="*",$C223&gt;=400),"*",IF($C223&gt;=400,ROUND('201920 DATA'!H223/$C223,2),"")))</f>
        <v>1</v>
      </c>
      <c r="U223" s="289">
        <f>IF(OR($C223="*",$C223&lt;400),"",IF(AND('201920 DATA'!FP223="*",$C223&gt;=400),"*",IF($C223&gt;=400,ROUND('201920 DATA'!FP223/$C223,2),"")))</f>
        <v>0</v>
      </c>
      <c r="V223" s="312">
        <f>IF(OR($D223="*",$D223&lt;400),"",IF(AND('201920 DATA'!M223="*",$D223&gt;=400),"*",IF($D223&gt;=400,ROUND('201920 DATA'!M223/$D223,2),"")))</f>
        <v>0.02</v>
      </c>
      <c r="W223" s="312">
        <f>IF(OR($D223="*",$D223&lt;400),"",IF(AND('201920 DATA'!N223="*",$D223&gt;=400),"*",IF($D223&gt;=400,ROUND('201920 DATA'!N223/$D223,2),"")))</f>
        <v>0.26</v>
      </c>
      <c r="X223" s="312">
        <f>IF(OR($D223="*",$D223&lt;400),"",IF(AND('201920 DATA'!O223="*",$D223&gt;=400),"*",IF($D223&gt;=400,ROUND('201920 DATA'!O223/$D223,2),"")))</f>
        <v>0.24</v>
      </c>
      <c r="Y223" s="312">
        <f>IF(OR($D223="*",$D223&lt;400),"",IF(AND('201920 DATA'!P223="*",$D223&gt;=400),"*",IF($D223&gt;=400,ROUND('201920 DATA'!P223/$D223,2),"")))</f>
        <v>0.2</v>
      </c>
      <c r="Z223" s="312">
        <f>IF(OR($D223="*",$D223&lt;400),"",IF(AND('201920 DATA'!Q223="*",$D223&gt;=400),"*",IF($D223&gt;=400,ROUND('201920 DATA'!Q223/$D223,2),"")))</f>
        <v>0.13</v>
      </c>
      <c r="AA223" s="312">
        <f>IF(OR($D223="*",$D223&lt;400),"",IF(AND('201920 DATA'!R223="*",$D223&gt;=400),"*",IF($D223&gt;=400,ROUND('201920 DATA'!R223/$D223,2),"")))</f>
        <v>0.04</v>
      </c>
      <c r="AB223" s="312">
        <f>IF(OR($D223="*",$D223&lt;400),"",IF(AND('201920 DATA'!S223="*",$D223&gt;=400),"*",IF($D223&gt;=400,ROUND('201920 DATA'!S223/$D223,2),"")))</f>
        <v>0.03</v>
      </c>
      <c r="AC223" s="312">
        <f>IF(OR($D223="*",$D223&lt;400),"",IF(AND('201920 DATA'!T223="*",$D223&gt;=400),"*",IF($D223&gt;=400,ROUND('201920 DATA'!T223/$D223,2),"")))</f>
        <v>0.04</v>
      </c>
      <c r="AD223" s="289" t="str">
        <f>IF(OR($C223="*",$C223&lt;400),"",IF(AND('201920 DATA'!BC223="*",$C223&gt;=400),"*",IF($C223&gt;=400,ROUND('201920 DATA'!BC223/$C223,2),"")))</f>
        <v>*</v>
      </c>
      <c r="AE223" s="289">
        <f>IF(OR($C223="*",$C223&lt;400),"",IF(AND('201920 DATA'!BD223="*",$C223&gt;=400),"*",IF($C223&gt;=400,ROUND('201920 DATA'!BD223/$C223,2),"")))</f>
        <v>0.01</v>
      </c>
      <c r="AF223" s="289">
        <f>IF(OR($C223="*",$C223&lt;400),"",IF(AND('201920 DATA'!BE223="*",$C223&gt;=400),"*",IF($C223&gt;=400,ROUND('201920 DATA'!BE223/$C223,2),"")))</f>
        <v>0</v>
      </c>
      <c r="AG223" s="289">
        <f>IF(OR($C223="*",$C223&lt;400),"",IF(AND('201920 DATA'!BF223="*",$C223&gt;=400),"*",IF($C223&gt;=400,ROUND('201920 DATA'!BF223/$C223,2),"")))</f>
        <v>0</v>
      </c>
      <c r="AH223" s="289" t="str">
        <f>IF(OR($C223="*",$C223&lt;400),"",IF(AND('201920 DATA'!BG223="*",$C223&gt;=400),"*",IF($C223&gt;=400,ROUND('201920 DATA'!BG223/$C223,2),"")))</f>
        <v>*</v>
      </c>
      <c r="AI223" s="289">
        <f>IF(OR($C223="*",$C223&lt;400),"",IF(AND('201920 DATA'!BH223="*",$C223&gt;=400),"*",IF($C223&gt;=400,ROUND('201920 DATA'!BH223/$C223,2),"")))</f>
        <v>0.03</v>
      </c>
      <c r="AJ223" s="289">
        <f>IF(OR($C223="*",$C223&lt;400),"",IF(AND('201920 DATA'!BI223="*",$C223&gt;=400),"*",IF($C223&gt;=400,ROUND('201920 DATA'!BI223/$C223,2),"")))</f>
        <v>0</v>
      </c>
      <c r="AK223" s="289">
        <f>IF(OR($C223="*",$C223&lt;400),"",IF(AND('201920 DATA'!BJ223="*",$C223&gt;=400),"*",IF($C223&gt;=400,ROUND('201920 DATA'!BJ223/$C223,2),"")))</f>
        <v>0</v>
      </c>
      <c r="AL223" s="289">
        <f>IF(OR($C223="*",$C223&lt;400),"",IF(AND('201920 DATA'!BK223="*",$C223&gt;=400),"*",IF($C223&gt;=400,ROUND('201920 DATA'!BK223/$C223,2),"")))</f>
        <v>0.18</v>
      </c>
      <c r="AM223" s="289">
        <f>IF(OR($C223="*",$C223&lt;400),"",IF(AND('201920 DATA'!BL223="*",$C223&gt;=400),"*",IF($C223&gt;=400,ROUND('201920 DATA'!BL223/$C223,2),"")))</f>
        <v>0.01</v>
      </c>
      <c r="AN223" s="289">
        <f>IF(OR($C223="*",$C223&lt;400),"",IF(AND('201920 DATA'!BM223="*",$C223&gt;=400),"*",IF($C223&gt;=400,ROUND('201920 DATA'!BM223/$C223,2),"")))</f>
        <v>0.18</v>
      </c>
      <c r="AO223" s="289">
        <f>IF(OR($C223="*",$C223&lt;400),"",IF(AND('201920 DATA'!BN223="*",$C223&gt;=400),"*",IF($C223&gt;=400,ROUND('201920 DATA'!BN223/$C223,2),"")))</f>
        <v>0</v>
      </c>
      <c r="AP223" s="289">
        <f>IF(OR($C223="*",$C223&lt;400),"",IF(AND('201920 DATA'!BO223="*",$C223&gt;=400),"*",IF($C223&gt;=400,ROUND('201920 DATA'!BO223/$C223,2),"")))</f>
        <v>0.52</v>
      </c>
      <c r="AQ223" s="289">
        <f>IF(OR($C223="*",$C223&lt;400),"",IF(AND('201920 DATA'!BP223="*",$C223&gt;=400),"*",IF($C223&gt;=400,ROUND('201920 DATA'!BP223/$C223,2),"")))</f>
        <v>0.01</v>
      </c>
      <c r="AR223" s="289">
        <f>IF(OR($C223="*",$C223&lt;400),"",IF(AND('201920 DATA'!BQ223="*",$C223&gt;=400),"*",IF($C223&gt;=400,ROUND('201920 DATA'!BQ223/$C223,2),"")))</f>
        <v>0</v>
      </c>
      <c r="AS223" s="289">
        <f>IF(OR($C223="*",$C223&lt;400),"",IF(AND('201920 DATA'!BR223="*",$C223&gt;=400),"*",IF($C223&gt;=400,ROUND('201920 DATA'!BR223/$C223,2),"")))</f>
        <v>0</v>
      </c>
      <c r="AT223" s="289">
        <f>IF(OR($C223="*",$C223&lt;400),"",IF(AND('201920 DATA'!BS223="*",$C223&gt;=400),"*",IF($C223&gt;=400,ROUND('201920 DATA'!BS223/$C223,2),"")))</f>
        <v>0</v>
      </c>
      <c r="AU223" s="289">
        <f>IF(OR($C223="*",$C223&lt;400),"",IF(AND('201920 DATA'!BT223="*",$C223&gt;=400),"*",IF($C223&gt;=400,ROUND('201920 DATA'!BT223/$C223,2),"")))</f>
        <v>0.02</v>
      </c>
      <c r="AV223" s="289">
        <f>IF(OR($C223="*",$C223&lt;400),"",IF(AND('201920 DATA'!BU223="*",$C223&gt;=400),"*",IF($C223&gt;=400,ROUND('201920 DATA'!BU223/$C223,2),"")))</f>
        <v>0.02</v>
      </c>
      <c r="AW223" s="289">
        <f>IF(OR($C223="*",$C223&lt;400),"",IF(AND('201920 DATA'!BV223="*",$C223&gt;=400),"*",IF($C223&gt;=400,ROUND('201920 DATA'!BV223/$C223,2),"")))</f>
        <v>0</v>
      </c>
      <c r="AX223" s="289">
        <f>IF(OR($C223="*",$C223&lt;400),"",IF(AND('201920 DATA'!BW223="*",$C223&gt;=400),"*",IF($C223&gt;=400,ROUND('201920 DATA'!BW223/$C223,2),"")))</f>
        <v>0.01</v>
      </c>
      <c r="AZ223" s="365">
        <v>5685</v>
      </c>
    </row>
    <row r="224" spans="1:52" x14ac:dyDescent="0.2">
      <c r="A224" s="373" t="s">
        <v>336</v>
      </c>
      <c r="B224" s="287">
        <f>'201920 DATA'!B224</f>
        <v>6300</v>
      </c>
      <c r="C224" s="288">
        <f>'201920 DATA'!C224</f>
        <v>6300</v>
      </c>
      <c r="D224" s="293">
        <f>'201920 DATA'!FQ224</f>
        <v>6170</v>
      </c>
      <c r="F224" s="313">
        <f t="shared" si="6"/>
        <v>-0.02</v>
      </c>
      <c r="G224" s="295">
        <f t="shared" si="7"/>
        <v>1</v>
      </c>
      <c r="H224" s="289">
        <f>IF(OR($C224="*",$C224&lt;400),"",IF(AND('201920 DATA'!F224="*",$C224&gt;=400),"*",IF($C224&gt;=400,ROUND('201920 DATA'!F224/$C224,2),"")))</f>
        <v>0</v>
      </c>
      <c r="I224" s="296">
        <f>IF(OR($B224="*",$B224&lt;400),"",IF(AND('201920 DATA'!Y224="*",$B224&gt;=400),"*",IF($B224&gt;=400,ROUND('201920 DATA'!Y224/$B224,2),"")))</f>
        <v>0</v>
      </c>
      <c r="J224" s="296">
        <f>IF(OR($B224="*",$B224&lt;400),"",IF(AND('201920 DATA'!Z224="*",$B224&gt;=400),"*",IF($B224&gt;=400,ROUND('201920 DATA'!Z224/$B224,2),"")))</f>
        <v>7.0000000000000007E-2</v>
      </c>
      <c r="K224" s="296">
        <f>IF(OR($B224="*",$B224&lt;400),"",IF(AND('201920 DATA'!AA224="*",$B224&gt;=400),"*",IF($B224&gt;=400,ROUND('201920 DATA'!AA224/$B224,2),"")))</f>
        <v>0.2</v>
      </c>
      <c r="L224" s="296">
        <f>IF(OR($B224="*",$B224&lt;400),"",IF(AND('201920 DATA'!AB224="*",$B224&gt;=400),"*",IF($B224&gt;=400,ROUND('201920 DATA'!AB224/$B224,2),"")))</f>
        <v>0.32</v>
      </c>
      <c r="M224" s="296">
        <f>IF(OR($B224="*",$B224&lt;400),"",IF(AND('201920 DATA'!AC224="*",$B224&gt;=400),"*",IF($B224&gt;=400,ROUND('201920 DATA'!AC224/$B224,2),"")))</f>
        <v>0.28999999999999998</v>
      </c>
      <c r="N224" s="296">
        <f>IF(OR($B224="*",$B224&lt;400),"",IF(AND('201920 DATA'!AD224="*",$B224&gt;=400),"*",IF($B224&gt;=400,ROUND('201920 DATA'!AD224/$B224,2),"")))</f>
        <v>0.12</v>
      </c>
      <c r="O224" s="296">
        <f>IF(OR($B224="*",$B224&lt;400),"",IF(AND('201920 DATA'!AE224="*",$B224&gt;=400),"*",IF($B224&gt;=400,ROUND('201920 DATA'!AE224/$B224,2),"")))</f>
        <v>0</v>
      </c>
      <c r="P224" s="297"/>
      <c r="Q224" s="296">
        <f>IF(OR($B224="*",$B224&lt;400),"",IF(AND('201920 DATA'!FO224="*",$B224&gt;=400),"*",IF($B224&gt;=400,ROUND('201920 DATA'!FO224/$B224,2),"")))</f>
        <v>0.97</v>
      </c>
      <c r="R224" s="289">
        <f>IF(OR($C224="*",$C224&lt;400),"",IF(AND('201920 DATA'!F224="*",$C224&gt;=400),"*",IF($C224&gt;=400,ROUND('201920 DATA'!F224/$C224,2),"")))</f>
        <v>0</v>
      </c>
      <c r="S224" s="289">
        <f>IF(OR($C224="*",$C224&lt;400),"",IF(AND('201920 DATA'!G224="*",$C224&gt;=400),"*",IF($C224&gt;=400,ROUND('201920 DATA'!G224/$C224,2),"")))</f>
        <v>0</v>
      </c>
      <c r="T224" s="289">
        <f>IF(OR($C224="*",$C224&lt;400),"",IF(AND('201920 DATA'!H224="*",$C224&gt;=400),"*",IF($C224&gt;=400,ROUND('201920 DATA'!H224/$C224,2),"")))</f>
        <v>1</v>
      </c>
      <c r="U224" s="289">
        <f>IF(OR($C224="*",$C224&lt;400),"",IF(AND('201920 DATA'!FP224="*",$C224&gt;=400),"*",IF($C224&gt;=400,ROUND('201920 DATA'!FP224/$C224,2),"")))</f>
        <v>0</v>
      </c>
      <c r="V224" s="312">
        <f>IF(OR($D224="*",$D224&lt;400),"",IF(AND('201920 DATA'!M224="*",$D224&gt;=400),"*",IF($D224&gt;=400,ROUND('201920 DATA'!M224/$D224,2),"")))</f>
        <v>0</v>
      </c>
      <c r="W224" s="312">
        <f>IF(OR($D224="*",$D224&lt;400),"",IF(AND('201920 DATA'!N224="*",$D224&gt;=400),"*",IF($D224&gt;=400,ROUND('201920 DATA'!N224/$D224,2),"")))</f>
        <v>0.56000000000000005</v>
      </c>
      <c r="X224" s="312">
        <f>IF(OR($D224="*",$D224&lt;400),"",IF(AND('201920 DATA'!O224="*",$D224&gt;=400),"*",IF($D224&gt;=400,ROUND('201920 DATA'!O224/$D224,2),"")))</f>
        <v>0.18</v>
      </c>
      <c r="Y224" s="312">
        <f>IF(OR($D224="*",$D224&lt;400),"",IF(AND('201920 DATA'!P224="*",$D224&gt;=400),"*",IF($D224&gt;=400,ROUND('201920 DATA'!P224/$D224,2),"")))</f>
        <v>7.0000000000000007E-2</v>
      </c>
      <c r="Z224" s="312">
        <f>IF(OR($D224="*",$D224&lt;400),"",IF(AND('201920 DATA'!Q224="*",$D224&gt;=400),"*",IF($D224&gt;=400,ROUND('201920 DATA'!Q224/$D224,2),"")))</f>
        <v>7.0000000000000007E-2</v>
      </c>
      <c r="AA224" s="312">
        <f>IF(OR($D224="*",$D224&lt;400),"",IF(AND('201920 DATA'!R224="*",$D224&gt;=400),"*",IF($D224&gt;=400,ROUND('201920 DATA'!R224/$D224,2),"")))</f>
        <v>0.03</v>
      </c>
      <c r="AB224" s="312">
        <f>IF(OR($D224="*",$D224&lt;400),"",IF(AND('201920 DATA'!S224="*",$D224&gt;=400),"*",IF($D224&gt;=400,ROUND('201920 DATA'!S224/$D224,2),"")))</f>
        <v>0.02</v>
      </c>
      <c r="AC224" s="312">
        <f>IF(OR($D224="*",$D224&lt;400),"",IF(AND('201920 DATA'!T224="*",$D224&gt;=400),"*",IF($D224&gt;=400,ROUND('201920 DATA'!T224/$D224,2),"")))</f>
        <v>0.02</v>
      </c>
      <c r="AD224" s="289">
        <f>IF(OR($C224="*",$C224&lt;400),"",IF(AND('201920 DATA'!BC224="*",$C224&gt;=400),"*",IF($C224&gt;=400,ROUND('201920 DATA'!BC224/$C224,2),"")))</f>
        <v>0.02</v>
      </c>
      <c r="AE224" s="289">
        <f>IF(OR($C224="*",$C224&lt;400),"",IF(AND('201920 DATA'!BD224="*",$C224&gt;=400),"*",IF($C224&gt;=400,ROUND('201920 DATA'!BD224/$C224,2),"")))</f>
        <v>0.02</v>
      </c>
      <c r="AF224" s="289">
        <f>IF(OR($C224="*",$C224&lt;400),"",IF(AND('201920 DATA'!BE224="*",$C224&gt;=400),"*",IF($C224&gt;=400,ROUND('201920 DATA'!BE224/$C224,2),"")))</f>
        <v>0.01</v>
      </c>
      <c r="AG224" s="289" t="str">
        <f>IF(OR($C224="*",$C224&lt;400),"",IF(AND('201920 DATA'!BF224="*",$C224&gt;=400),"*",IF($C224&gt;=400,ROUND('201920 DATA'!BF224/$C224,2),"")))</f>
        <v>*</v>
      </c>
      <c r="AH224" s="289">
        <f>IF(OR($C224="*",$C224&lt;400),"",IF(AND('201920 DATA'!BG224="*",$C224&gt;=400),"*",IF($C224&gt;=400,ROUND('201920 DATA'!BG224/$C224,2),"")))</f>
        <v>0</v>
      </c>
      <c r="AI224" s="289">
        <f>IF(OR($C224="*",$C224&lt;400),"",IF(AND('201920 DATA'!BH224="*",$C224&gt;=400),"*",IF($C224&gt;=400,ROUND('201920 DATA'!BH224/$C224,2),"")))</f>
        <v>0.03</v>
      </c>
      <c r="AJ224" s="289">
        <f>IF(OR($C224="*",$C224&lt;400),"",IF(AND('201920 DATA'!BI224="*",$C224&gt;=400),"*",IF($C224&gt;=400,ROUND('201920 DATA'!BI224/$C224,2),"")))</f>
        <v>0</v>
      </c>
      <c r="AK224" s="289">
        <f>IF(OR($C224="*",$C224&lt;400),"",IF(AND('201920 DATA'!BJ224="*",$C224&gt;=400),"*",IF($C224&gt;=400,ROUND('201920 DATA'!BJ224/$C224,2),"")))</f>
        <v>0</v>
      </c>
      <c r="AL224" s="289">
        <f>IF(OR($C224="*",$C224&lt;400),"",IF(AND('201920 DATA'!BK224="*",$C224&gt;=400),"*",IF($C224&gt;=400,ROUND('201920 DATA'!BK224/$C224,2),"")))</f>
        <v>0</v>
      </c>
      <c r="AM224" s="289">
        <f>IF(OR($C224="*",$C224&lt;400),"",IF(AND('201920 DATA'!BL224="*",$C224&gt;=400),"*",IF($C224&gt;=400,ROUND('201920 DATA'!BL224/$C224,2),"")))</f>
        <v>0.02</v>
      </c>
      <c r="AN224" s="289">
        <f>IF(OR($C224="*",$C224&lt;400),"",IF(AND('201920 DATA'!BM224="*",$C224&gt;=400),"*",IF($C224&gt;=400,ROUND('201920 DATA'!BM224/$C224,2),"")))</f>
        <v>0.3</v>
      </c>
      <c r="AO224" s="289">
        <f>IF(OR($C224="*",$C224&lt;400),"",IF(AND('201920 DATA'!BN224="*",$C224&gt;=400),"*",IF($C224&gt;=400,ROUND('201920 DATA'!BN224/$C224,2),"")))</f>
        <v>0.02</v>
      </c>
      <c r="AP224" s="289">
        <f>IF(OR($C224="*",$C224&lt;400),"",IF(AND('201920 DATA'!BO224="*",$C224&gt;=400),"*",IF($C224&gt;=400,ROUND('201920 DATA'!BO224/$C224,2),"")))</f>
        <v>0.39</v>
      </c>
      <c r="AQ224" s="289">
        <f>IF(OR($C224="*",$C224&lt;400),"",IF(AND('201920 DATA'!BP224="*",$C224&gt;=400),"*",IF($C224&gt;=400,ROUND('201920 DATA'!BP224/$C224,2),"")))</f>
        <v>0.1</v>
      </c>
      <c r="AR224" s="289" t="str">
        <f>IF(OR($C224="*",$C224&lt;400),"",IF(AND('201920 DATA'!BQ224="*",$C224&gt;=400),"*",IF($C224&gt;=400,ROUND('201920 DATA'!BQ224/$C224,2),"")))</f>
        <v>*</v>
      </c>
      <c r="AS224" s="289">
        <f>IF(OR($C224="*",$C224&lt;400),"",IF(AND('201920 DATA'!BR224="*",$C224&gt;=400),"*",IF($C224&gt;=400,ROUND('201920 DATA'!BR224/$C224,2),"")))</f>
        <v>0</v>
      </c>
      <c r="AT224" s="289" t="str">
        <f>IF(OR($C224="*",$C224&lt;400),"",IF(AND('201920 DATA'!BS224="*",$C224&gt;=400),"*",IF($C224&gt;=400,ROUND('201920 DATA'!BS224/$C224,2),"")))</f>
        <v>*</v>
      </c>
      <c r="AU224" s="289">
        <f>IF(OR($C224="*",$C224&lt;400),"",IF(AND('201920 DATA'!BT224="*",$C224&gt;=400),"*",IF($C224&gt;=400,ROUND('201920 DATA'!BT224/$C224,2),"")))</f>
        <v>0.05</v>
      </c>
      <c r="AV224" s="289">
        <f>IF(OR($C224="*",$C224&lt;400),"",IF(AND('201920 DATA'!BU224="*",$C224&gt;=400),"*",IF($C224&gt;=400,ROUND('201920 DATA'!BU224/$C224,2),"")))</f>
        <v>0.01</v>
      </c>
      <c r="AW224" s="289">
        <f>IF(OR($C224="*",$C224&lt;400),"",IF(AND('201920 DATA'!BV224="*",$C224&gt;=400),"*",IF($C224&gt;=400,ROUND('201920 DATA'!BV224/$C224,2),"")))</f>
        <v>0</v>
      </c>
      <c r="AX224" s="289">
        <f>IF(OR($C224="*",$C224&lt;400),"",IF(AND('201920 DATA'!BW224="*",$C224&gt;=400),"*",IF($C224&gt;=400,ROUND('201920 DATA'!BW224/$C224,2),"")))</f>
        <v>0.04</v>
      </c>
      <c r="AZ224" s="365">
        <v>6425</v>
      </c>
    </row>
    <row r="225" spans="1:52" x14ac:dyDescent="0.2">
      <c r="A225" s="373" t="s">
        <v>337</v>
      </c>
      <c r="B225" s="287">
        <f>'201920 DATA'!B225</f>
        <v>7365</v>
      </c>
      <c r="C225" s="288">
        <f>'201920 DATA'!C225</f>
        <v>7365</v>
      </c>
      <c r="D225" s="293">
        <f>'201920 DATA'!FQ225</f>
        <v>7225</v>
      </c>
      <c r="F225" s="313">
        <f t="shared" si="6"/>
        <v>-7.0000000000000007E-2</v>
      </c>
      <c r="G225" s="295">
        <f t="shared" si="7"/>
        <v>1</v>
      </c>
      <c r="H225" s="289">
        <f>IF(OR($C225="*",$C225&lt;400),"",IF(AND('201920 DATA'!F225="*",$C225&gt;=400),"*",IF($C225&gt;=400,ROUND('201920 DATA'!F225/$C225,2),"")))</f>
        <v>0</v>
      </c>
      <c r="I225" s="296">
        <f>IF(OR($B225="*",$B225&lt;400),"",IF(AND('201920 DATA'!Y225="*",$B225&gt;=400),"*",IF($B225&gt;=400,ROUND('201920 DATA'!Y225/$B225,2),"")))</f>
        <v>0</v>
      </c>
      <c r="J225" s="296">
        <f>IF(OR($B225="*",$B225&lt;400),"",IF(AND('201920 DATA'!Z225="*",$B225&gt;=400),"*",IF($B225&gt;=400,ROUND('201920 DATA'!Z225/$B225,2),"")))</f>
        <v>0.08</v>
      </c>
      <c r="K225" s="296">
        <f>IF(OR($B225="*",$B225&lt;400),"",IF(AND('201920 DATA'!AA225="*",$B225&gt;=400),"*",IF($B225&gt;=400,ROUND('201920 DATA'!AA225/$B225,2),"")))</f>
        <v>0.19</v>
      </c>
      <c r="L225" s="296">
        <f>IF(OR($B225="*",$B225&lt;400),"",IF(AND('201920 DATA'!AB225="*",$B225&gt;=400),"*",IF($B225&gt;=400,ROUND('201920 DATA'!AB225/$B225,2),"")))</f>
        <v>0.26</v>
      </c>
      <c r="M225" s="296">
        <f>IF(OR($B225="*",$B225&lt;400),"",IF(AND('201920 DATA'!AC225="*",$B225&gt;=400),"*",IF($B225&gt;=400,ROUND('201920 DATA'!AC225/$B225,2),"")))</f>
        <v>0.28999999999999998</v>
      </c>
      <c r="N225" s="296">
        <f>IF(OR($B225="*",$B225&lt;400),"",IF(AND('201920 DATA'!AD225="*",$B225&gt;=400),"*",IF($B225&gt;=400,ROUND('201920 DATA'!AD225/$B225,2),"")))</f>
        <v>0.17</v>
      </c>
      <c r="O225" s="296">
        <f>IF(OR($B225="*",$B225&lt;400),"",IF(AND('201920 DATA'!AE225="*",$B225&gt;=400),"*",IF($B225&gt;=400,ROUND('201920 DATA'!AE225/$B225,2),"")))</f>
        <v>0.01</v>
      </c>
      <c r="P225" s="297"/>
      <c r="Q225" s="296">
        <f>IF(OR($B225="*",$B225&lt;400),"",IF(AND('201920 DATA'!FO225="*",$B225&gt;=400),"*",IF($B225&gt;=400,ROUND('201920 DATA'!FO225/$B225,2),"")))</f>
        <v>0.97</v>
      </c>
      <c r="R225" s="289">
        <f>IF(OR($C225="*",$C225&lt;400),"",IF(AND('201920 DATA'!F225="*",$C225&gt;=400),"*",IF($C225&gt;=400,ROUND('201920 DATA'!F225/$C225,2),"")))</f>
        <v>0</v>
      </c>
      <c r="S225" s="289">
        <f>IF(OR($C225="*",$C225&lt;400),"",IF(AND('201920 DATA'!G225="*",$C225&gt;=400),"*",IF($C225&gt;=400,ROUND('201920 DATA'!G225/$C225,2),"")))</f>
        <v>0</v>
      </c>
      <c r="T225" s="289">
        <f>IF(OR($C225="*",$C225&lt;400),"",IF(AND('201920 DATA'!H225="*",$C225&gt;=400),"*",IF($C225&gt;=400,ROUND('201920 DATA'!H225/$C225,2),"")))</f>
        <v>1</v>
      </c>
      <c r="U225" s="289">
        <f>IF(OR($C225="*",$C225&lt;400),"",IF(AND('201920 DATA'!FP225="*",$C225&gt;=400),"*",IF($C225&gt;=400,ROUND('201920 DATA'!FP225/$C225,2),"")))</f>
        <v>0</v>
      </c>
      <c r="V225" s="312">
        <f>IF(OR($D225="*",$D225&lt;400),"",IF(AND('201920 DATA'!M225="*",$D225&gt;=400),"*",IF($D225&gt;=400,ROUND('201920 DATA'!M225/$D225,2),"")))</f>
        <v>0</v>
      </c>
      <c r="W225" s="312">
        <f>IF(OR($D225="*",$D225&lt;400),"",IF(AND('201920 DATA'!N225="*",$D225&gt;=400),"*",IF($D225&gt;=400,ROUND('201920 DATA'!N225/$D225,2),"")))</f>
        <v>0.51</v>
      </c>
      <c r="X225" s="312">
        <f>IF(OR($D225="*",$D225&lt;400),"",IF(AND('201920 DATA'!O225="*",$D225&gt;=400),"*",IF($D225&gt;=400,ROUND('201920 DATA'!O225/$D225,2),"")))</f>
        <v>0.19</v>
      </c>
      <c r="Y225" s="312">
        <f>IF(OR($D225="*",$D225&lt;400),"",IF(AND('201920 DATA'!P225="*",$D225&gt;=400),"*",IF($D225&gt;=400,ROUND('201920 DATA'!P225/$D225,2),"")))</f>
        <v>0.12</v>
      </c>
      <c r="Z225" s="312">
        <f>IF(OR($D225="*",$D225&lt;400),"",IF(AND('201920 DATA'!Q225="*",$D225&gt;=400),"*",IF($D225&gt;=400,ROUND('201920 DATA'!Q225/$D225,2),"")))</f>
        <v>0.09</v>
      </c>
      <c r="AA225" s="312">
        <f>IF(OR($D225="*",$D225&lt;400),"",IF(AND('201920 DATA'!R225="*",$D225&gt;=400),"*",IF($D225&gt;=400,ROUND('201920 DATA'!R225/$D225,2),"")))</f>
        <v>0.04</v>
      </c>
      <c r="AB225" s="312">
        <f>IF(OR($D225="*",$D225&lt;400),"",IF(AND('201920 DATA'!S225="*",$D225&gt;=400),"*",IF($D225&gt;=400,ROUND('201920 DATA'!S225/$D225,2),"")))</f>
        <v>0.02</v>
      </c>
      <c r="AC225" s="312">
        <f>IF(OR($D225="*",$D225&lt;400),"",IF(AND('201920 DATA'!T225="*",$D225&gt;=400),"*",IF($D225&gt;=400,ROUND('201920 DATA'!T225/$D225,2),"")))</f>
        <v>0.02</v>
      </c>
      <c r="AD225" s="289">
        <f>IF(OR($C225="*",$C225&lt;400),"",IF(AND('201920 DATA'!BC225="*",$C225&gt;=400),"*",IF($C225&gt;=400,ROUND('201920 DATA'!BC225/$C225,2),"")))</f>
        <v>0</v>
      </c>
      <c r="AE225" s="289">
        <f>IF(OR($C225="*",$C225&lt;400),"",IF(AND('201920 DATA'!BD225="*",$C225&gt;=400),"*",IF($C225&gt;=400,ROUND('201920 DATA'!BD225/$C225,2),"")))</f>
        <v>0.01</v>
      </c>
      <c r="AF225" s="289">
        <f>IF(OR($C225="*",$C225&lt;400),"",IF(AND('201920 DATA'!BE225="*",$C225&gt;=400),"*",IF($C225&gt;=400,ROUND('201920 DATA'!BE225/$C225,2),"")))</f>
        <v>0</v>
      </c>
      <c r="AG225" s="289" t="str">
        <f>IF(OR($C225="*",$C225&lt;400),"",IF(AND('201920 DATA'!BF225="*",$C225&gt;=400),"*",IF($C225&gt;=400,ROUND('201920 DATA'!BF225/$C225,2),"")))</f>
        <v>*</v>
      </c>
      <c r="AH225" s="289">
        <f>IF(OR($C225="*",$C225&lt;400),"",IF(AND('201920 DATA'!BG225="*",$C225&gt;=400),"*",IF($C225&gt;=400,ROUND('201920 DATA'!BG225/$C225,2),"")))</f>
        <v>0</v>
      </c>
      <c r="AI225" s="289">
        <f>IF(OR($C225="*",$C225&lt;400),"",IF(AND('201920 DATA'!BH225="*",$C225&gt;=400),"*",IF($C225&gt;=400,ROUND('201920 DATA'!BH225/$C225,2),"")))</f>
        <v>0.01</v>
      </c>
      <c r="AJ225" s="289">
        <f>IF(OR($C225="*",$C225&lt;400),"",IF(AND('201920 DATA'!BI225="*",$C225&gt;=400),"*",IF($C225&gt;=400,ROUND('201920 DATA'!BI225/$C225,2),"")))</f>
        <v>0.13</v>
      </c>
      <c r="AK225" s="289">
        <f>IF(OR($C225="*",$C225&lt;400),"",IF(AND('201920 DATA'!BJ225="*",$C225&gt;=400),"*",IF($C225&gt;=400,ROUND('201920 DATA'!BJ225/$C225,2),"")))</f>
        <v>0</v>
      </c>
      <c r="AL225" s="289" t="str">
        <f>IF(OR($C225="*",$C225&lt;400),"",IF(AND('201920 DATA'!BK225="*",$C225&gt;=400),"*",IF($C225&gt;=400,ROUND('201920 DATA'!BK225/$C225,2),"")))</f>
        <v>*</v>
      </c>
      <c r="AM225" s="289">
        <f>IF(OR($C225="*",$C225&lt;400),"",IF(AND('201920 DATA'!BL225="*",$C225&gt;=400),"*",IF($C225&gt;=400,ROUND('201920 DATA'!BL225/$C225,2),"")))</f>
        <v>0.02</v>
      </c>
      <c r="AN225" s="289">
        <f>IF(OR($C225="*",$C225&lt;400),"",IF(AND('201920 DATA'!BM225="*",$C225&gt;=400),"*",IF($C225&gt;=400,ROUND('201920 DATA'!BM225/$C225,2),"")))</f>
        <v>0.21</v>
      </c>
      <c r="AO225" s="289">
        <f>IF(OR($C225="*",$C225&lt;400),"",IF(AND('201920 DATA'!BN225="*",$C225&gt;=400),"*",IF($C225&gt;=400,ROUND('201920 DATA'!BN225/$C225,2),"")))</f>
        <v>0</v>
      </c>
      <c r="AP225" s="289">
        <f>IF(OR($C225="*",$C225&lt;400),"",IF(AND('201920 DATA'!BO225="*",$C225&gt;=400),"*",IF($C225&gt;=400,ROUND('201920 DATA'!BO225/$C225,2),"")))</f>
        <v>0.47</v>
      </c>
      <c r="AQ225" s="289">
        <f>IF(OR($C225="*",$C225&lt;400),"",IF(AND('201920 DATA'!BP225="*",$C225&gt;=400),"*",IF($C225&gt;=400,ROUND('201920 DATA'!BP225/$C225,2),"")))</f>
        <v>0.08</v>
      </c>
      <c r="AR225" s="289">
        <f>IF(OR($C225="*",$C225&lt;400),"",IF(AND('201920 DATA'!BQ225="*",$C225&gt;=400),"*",IF($C225&gt;=400,ROUND('201920 DATA'!BQ225/$C225,2),"")))</f>
        <v>0</v>
      </c>
      <c r="AS225" s="289">
        <f>IF(OR($C225="*",$C225&lt;400),"",IF(AND('201920 DATA'!BR225="*",$C225&gt;=400),"*",IF($C225&gt;=400,ROUND('201920 DATA'!BR225/$C225,2),"")))</f>
        <v>0</v>
      </c>
      <c r="AT225" s="289" t="str">
        <f>IF(OR($C225="*",$C225&lt;400),"",IF(AND('201920 DATA'!BS225="*",$C225&gt;=400),"*",IF($C225&gt;=400,ROUND('201920 DATA'!BS225/$C225,2),"")))</f>
        <v>*</v>
      </c>
      <c r="AU225" s="289">
        <f>IF(OR($C225="*",$C225&lt;400),"",IF(AND('201920 DATA'!BT225="*",$C225&gt;=400),"*",IF($C225&gt;=400,ROUND('201920 DATA'!BT225/$C225,2),"")))</f>
        <v>0.04</v>
      </c>
      <c r="AV225" s="289">
        <f>IF(OR($C225="*",$C225&lt;400),"",IF(AND('201920 DATA'!BU225="*",$C225&gt;=400),"*",IF($C225&gt;=400,ROUND('201920 DATA'!BU225/$C225,2),"")))</f>
        <v>0.01</v>
      </c>
      <c r="AW225" s="289">
        <f>IF(OR($C225="*",$C225&lt;400),"",IF(AND('201920 DATA'!BV225="*",$C225&gt;=400),"*",IF($C225&gt;=400,ROUND('201920 DATA'!BV225/$C225,2),"")))</f>
        <v>0</v>
      </c>
      <c r="AX225" s="289">
        <f>IF(OR($C225="*",$C225&lt;400),"",IF(AND('201920 DATA'!BW225="*",$C225&gt;=400),"*",IF($C225&gt;=400,ROUND('201920 DATA'!BW225/$C225,2),"")))</f>
        <v>0.01</v>
      </c>
      <c r="AZ225" s="365">
        <v>7885</v>
      </c>
    </row>
    <row r="226" spans="1:52" x14ac:dyDescent="0.2">
      <c r="A226" s="373" t="s">
        <v>338</v>
      </c>
      <c r="B226" s="287">
        <f>'201920 DATA'!B226</f>
        <v>8145</v>
      </c>
      <c r="C226" s="288">
        <f>'201920 DATA'!C226</f>
        <v>8145</v>
      </c>
      <c r="D226" s="293">
        <f>'201920 DATA'!FQ226</f>
        <v>8005</v>
      </c>
      <c r="F226" s="313">
        <f t="shared" si="6"/>
        <v>0.13</v>
      </c>
      <c r="G226" s="295">
        <f t="shared" si="7"/>
        <v>1</v>
      </c>
      <c r="H226" s="289">
        <f>IF(OR($C226="*",$C226&lt;400),"",IF(AND('201920 DATA'!F226="*",$C226&gt;=400),"*",IF($C226&gt;=400,ROUND('201920 DATA'!F226/$C226,2),"")))</f>
        <v>0</v>
      </c>
      <c r="I226" s="296">
        <f>IF(OR($B226="*",$B226&lt;400),"",IF(AND('201920 DATA'!Y226="*",$B226&gt;=400),"*",IF($B226&gt;=400,ROUND('201920 DATA'!Y226/$B226,2),"")))</f>
        <v>0</v>
      </c>
      <c r="J226" s="296">
        <f>IF(OR($B226="*",$B226&lt;400),"",IF(AND('201920 DATA'!Z226="*",$B226&gt;=400),"*",IF($B226&gt;=400,ROUND('201920 DATA'!Z226/$B226,2),"")))</f>
        <v>7.0000000000000007E-2</v>
      </c>
      <c r="K226" s="296">
        <f>IF(OR($B226="*",$B226&lt;400),"",IF(AND('201920 DATA'!AA226="*",$B226&gt;=400),"*",IF($B226&gt;=400,ROUND('201920 DATA'!AA226/$B226,2),"")))</f>
        <v>0.16</v>
      </c>
      <c r="L226" s="296">
        <f>IF(OR($B226="*",$B226&lt;400),"",IF(AND('201920 DATA'!AB226="*",$B226&gt;=400),"*",IF($B226&gt;=400,ROUND('201920 DATA'!AB226/$B226,2),"")))</f>
        <v>0.26</v>
      </c>
      <c r="M226" s="296">
        <f>IF(OR($B226="*",$B226&lt;400),"",IF(AND('201920 DATA'!AC226="*",$B226&gt;=400),"*",IF($B226&gt;=400,ROUND('201920 DATA'!AC226/$B226,2),"")))</f>
        <v>0.28999999999999998</v>
      </c>
      <c r="N226" s="296">
        <f>IF(OR($B226="*",$B226&lt;400),"",IF(AND('201920 DATA'!AD226="*",$B226&gt;=400),"*",IF($B226&gt;=400,ROUND('201920 DATA'!AD226/$B226,2),"")))</f>
        <v>0.21</v>
      </c>
      <c r="O226" s="296">
        <f>IF(OR($B226="*",$B226&lt;400),"",IF(AND('201920 DATA'!AE226="*",$B226&gt;=400),"*",IF($B226&gt;=400,ROUND('201920 DATA'!AE226/$B226,2),"")))</f>
        <v>0.01</v>
      </c>
      <c r="P226" s="297"/>
      <c r="Q226" s="296">
        <f>IF(OR($B226="*",$B226&lt;400),"",IF(AND('201920 DATA'!FO226="*",$B226&gt;=400),"*",IF($B226&gt;=400,ROUND('201920 DATA'!FO226/$B226,2),"")))</f>
        <v>0.97</v>
      </c>
      <c r="R226" s="289">
        <f>IF(OR($C226="*",$C226&lt;400),"",IF(AND('201920 DATA'!F226="*",$C226&gt;=400),"*",IF($C226&gt;=400,ROUND('201920 DATA'!F226/$C226,2),"")))</f>
        <v>0</v>
      </c>
      <c r="S226" s="289">
        <f>IF(OR($C226="*",$C226&lt;400),"",IF(AND('201920 DATA'!G226="*",$C226&gt;=400),"*",IF($C226&gt;=400,ROUND('201920 DATA'!G226/$C226,2),"")))</f>
        <v>0</v>
      </c>
      <c r="T226" s="289">
        <f>IF(OR($C226="*",$C226&lt;400),"",IF(AND('201920 DATA'!H226="*",$C226&gt;=400),"*",IF($C226&gt;=400,ROUND('201920 DATA'!H226/$C226,2),"")))</f>
        <v>1</v>
      </c>
      <c r="U226" s="289">
        <f>IF(OR($C226="*",$C226&lt;400),"",IF(AND('201920 DATA'!FP226="*",$C226&gt;=400),"*",IF($C226&gt;=400,ROUND('201920 DATA'!FP226/$C226,2),"")))</f>
        <v>0</v>
      </c>
      <c r="V226" s="312">
        <f>IF(OR($D226="*",$D226&lt;400),"",IF(AND('201920 DATA'!M226="*",$D226&gt;=400),"*",IF($D226&gt;=400,ROUND('201920 DATA'!M226/$D226,2),"")))</f>
        <v>0.01</v>
      </c>
      <c r="W226" s="312">
        <f>IF(OR($D226="*",$D226&lt;400),"",IF(AND('201920 DATA'!N226="*",$D226&gt;=400),"*",IF($D226&gt;=400,ROUND('201920 DATA'!N226/$D226,2),"")))</f>
        <v>0.42</v>
      </c>
      <c r="X226" s="312">
        <f>IF(OR($D226="*",$D226&lt;400),"",IF(AND('201920 DATA'!O226="*",$D226&gt;=400),"*",IF($D226&gt;=400,ROUND('201920 DATA'!O226/$D226,2),"")))</f>
        <v>0.16</v>
      </c>
      <c r="Y226" s="312">
        <f>IF(OR($D226="*",$D226&lt;400),"",IF(AND('201920 DATA'!P226="*",$D226&gt;=400),"*",IF($D226&gt;=400,ROUND('201920 DATA'!P226/$D226,2),"")))</f>
        <v>0.08</v>
      </c>
      <c r="Z226" s="312">
        <f>IF(OR($D226="*",$D226&lt;400),"",IF(AND('201920 DATA'!Q226="*",$D226&gt;=400),"*",IF($D226&gt;=400,ROUND('201920 DATA'!Q226/$D226,2),"")))</f>
        <v>0.19</v>
      </c>
      <c r="AA226" s="312">
        <f>IF(OR($D226="*",$D226&lt;400),"",IF(AND('201920 DATA'!R226="*",$D226&gt;=400),"*",IF($D226&gt;=400,ROUND('201920 DATA'!R226/$D226,2),"")))</f>
        <v>0.05</v>
      </c>
      <c r="AB226" s="312">
        <f>IF(OR($D226="*",$D226&lt;400),"",IF(AND('201920 DATA'!S226="*",$D226&gt;=400),"*",IF($D226&gt;=400,ROUND('201920 DATA'!S226/$D226,2),"")))</f>
        <v>0.02</v>
      </c>
      <c r="AC226" s="312">
        <f>IF(OR($D226="*",$D226&lt;400),"",IF(AND('201920 DATA'!T226="*",$D226&gt;=400),"*",IF($D226&gt;=400,ROUND('201920 DATA'!T226/$D226,2),"")))</f>
        <v>0.02</v>
      </c>
      <c r="AD226" s="289">
        <f>IF(OR($C226="*",$C226&lt;400),"",IF(AND('201920 DATA'!BC226="*",$C226&gt;=400),"*",IF($C226&gt;=400,ROUND('201920 DATA'!BC226/$C226,2),"")))</f>
        <v>0.01</v>
      </c>
      <c r="AE226" s="289">
        <f>IF(OR($C226="*",$C226&lt;400),"",IF(AND('201920 DATA'!BD226="*",$C226&gt;=400),"*",IF($C226&gt;=400,ROUND('201920 DATA'!BD226/$C226,2),"")))</f>
        <v>0.01</v>
      </c>
      <c r="AF226" s="289">
        <f>IF(OR($C226="*",$C226&lt;400),"",IF(AND('201920 DATA'!BE226="*",$C226&gt;=400),"*",IF($C226&gt;=400,ROUND('201920 DATA'!BE226/$C226,2),"")))</f>
        <v>0</v>
      </c>
      <c r="AG226" s="289" t="str">
        <f>IF(OR($C226="*",$C226&lt;400),"",IF(AND('201920 DATA'!BF226="*",$C226&gt;=400),"*",IF($C226&gt;=400,ROUND('201920 DATA'!BF226/$C226,2),"")))</f>
        <v>*</v>
      </c>
      <c r="AH226" s="289" t="str">
        <f>IF(OR($C226="*",$C226&lt;400),"",IF(AND('201920 DATA'!BG226="*",$C226&gt;=400),"*",IF($C226&gt;=400,ROUND('201920 DATA'!BG226/$C226,2),"")))</f>
        <v>*</v>
      </c>
      <c r="AI226" s="289">
        <f>IF(OR($C226="*",$C226&lt;400),"",IF(AND('201920 DATA'!BH226="*",$C226&gt;=400),"*",IF($C226&gt;=400,ROUND('201920 DATA'!BH226/$C226,2),"")))</f>
        <v>0.03</v>
      </c>
      <c r="AJ226" s="289">
        <f>IF(OR($C226="*",$C226&lt;400),"",IF(AND('201920 DATA'!BI226="*",$C226&gt;=400),"*",IF($C226&gt;=400,ROUND('201920 DATA'!BI226/$C226,2),"")))</f>
        <v>0.21</v>
      </c>
      <c r="AK226" s="289">
        <f>IF(OR($C226="*",$C226&lt;400),"",IF(AND('201920 DATA'!BJ226="*",$C226&gt;=400),"*",IF($C226&gt;=400,ROUND('201920 DATA'!BJ226/$C226,2),"")))</f>
        <v>0</v>
      </c>
      <c r="AL226" s="289">
        <f>IF(OR($C226="*",$C226&lt;400),"",IF(AND('201920 DATA'!BK226="*",$C226&gt;=400),"*",IF($C226&gt;=400,ROUND('201920 DATA'!BK226/$C226,2),"")))</f>
        <v>0.02</v>
      </c>
      <c r="AM226" s="289">
        <f>IF(OR($C226="*",$C226&lt;400),"",IF(AND('201920 DATA'!BL226="*",$C226&gt;=400),"*",IF($C226&gt;=400,ROUND('201920 DATA'!BL226/$C226,2),"")))</f>
        <v>0.03</v>
      </c>
      <c r="AN226" s="289">
        <f>IF(OR($C226="*",$C226&lt;400),"",IF(AND('201920 DATA'!BM226="*",$C226&gt;=400),"*",IF($C226&gt;=400,ROUND('201920 DATA'!BM226/$C226,2),"")))</f>
        <v>0.2</v>
      </c>
      <c r="AO226" s="289">
        <f>IF(OR($C226="*",$C226&lt;400),"",IF(AND('201920 DATA'!BN226="*",$C226&gt;=400),"*",IF($C226&gt;=400,ROUND('201920 DATA'!BN226/$C226,2),"")))</f>
        <v>0.01</v>
      </c>
      <c r="AP226" s="289">
        <f>IF(OR($C226="*",$C226&lt;400),"",IF(AND('201920 DATA'!BO226="*",$C226&gt;=400),"*",IF($C226&gt;=400,ROUND('201920 DATA'!BO226/$C226,2),"")))</f>
        <v>0.32</v>
      </c>
      <c r="AQ226" s="289">
        <f>IF(OR($C226="*",$C226&lt;400),"",IF(AND('201920 DATA'!BP226="*",$C226&gt;=400),"*",IF($C226&gt;=400,ROUND('201920 DATA'!BP226/$C226,2),"")))</f>
        <v>0.08</v>
      </c>
      <c r="AR226" s="289">
        <f>IF(OR($C226="*",$C226&lt;400),"",IF(AND('201920 DATA'!BQ226="*",$C226&gt;=400),"*",IF($C226&gt;=400,ROUND('201920 DATA'!BQ226/$C226,2),"")))</f>
        <v>0</v>
      </c>
      <c r="AS226" s="289">
        <f>IF(OR($C226="*",$C226&lt;400),"",IF(AND('201920 DATA'!BR226="*",$C226&gt;=400),"*",IF($C226&gt;=400,ROUND('201920 DATA'!BR226/$C226,2),"")))</f>
        <v>0</v>
      </c>
      <c r="AT226" s="289">
        <f>IF(OR($C226="*",$C226&lt;400),"",IF(AND('201920 DATA'!BS226="*",$C226&gt;=400),"*",IF($C226&gt;=400,ROUND('201920 DATA'!BS226/$C226,2),"")))</f>
        <v>0</v>
      </c>
      <c r="AU226" s="289">
        <f>IF(OR($C226="*",$C226&lt;400),"",IF(AND('201920 DATA'!BT226="*",$C226&gt;=400),"*",IF($C226&gt;=400,ROUND('201920 DATA'!BT226/$C226,2),"")))</f>
        <v>0.05</v>
      </c>
      <c r="AV226" s="289">
        <f>IF(OR($C226="*",$C226&lt;400),"",IF(AND('201920 DATA'!BU226="*",$C226&gt;=400),"*",IF($C226&gt;=400,ROUND('201920 DATA'!BU226/$C226,2),"")))</f>
        <v>0.01</v>
      </c>
      <c r="AW226" s="289">
        <f>IF(OR($C226="*",$C226&lt;400),"",IF(AND('201920 DATA'!BV226="*",$C226&gt;=400),"*",IF($C226&gt;=400,ROUND('201920 DATA'!BV226/$C226,2),"")))</f>
        <v>0</v>
      </c>
      <c r="AX226" s="289">
        <f>IF(OR($C226="*",$C226&lt;400),"",IF(AND('201920 DATA'!BW226="*",$C226&gt;=400),"*",IF($C226&gt;=400,ROUND('201920 DATA'!BW226/$C226,2),"")))</f>
        <v>0.02</v>
      </c>
      <c r="AZ226" s="365">
        <v>7100</v>
      </c>
    </row>
    <row r="227" spans="1:52" x14ac:dyDescent="0.2">
      <c r="A227" s="373" t="s">
        <v>339</v>
      </c>
      <c r="B227" s="287">
        <f>'201920 DATA'!B227</f>
        <v>4305</v>
      </c>
      <c r="C227" s="288">
        <f>'201920 DATA'!C227</f>
        <v>4305</v>
      </c>
      <c r="D227" s="293">
        <f>'201920 DATA'!FQ227</f>
        <v>4225</v>
      </c>
      <c r="F227" s="313">
        <f t="shared" si="6"/>
        <v>0.1</v>
      </c>
      <c r="G227" s="295">
        <f t="shared" si="7"/>
        <v>1</v>
      </c>
      <c r="H227" s="289">
        <f>IF(OR($C227="*",$C227&lt;400),"",IF(AND('201920 DATA'!F227="*",$C227&gt;=400),"*",IF($C227&gt;=400,ROUND('201920 DATA'!F227/$C227,2),"")))</f>
        <v>0</v>
      </c>
      <c r="I227" s="296">
        <f>IF(OR($B227="*",$B227&lt;400),"",IF(AND('201920 DATA'!Y227="*",$B227&gt;=400),"*",IF($B227&gt;=400,ROUND('201920 DATA'!Y227/$B227,2),"")))</f>
        <v>0</v>
      </c>
      <c r="J227" s="296">
        <f>IF(OR($B227="*",$B227&lt;400),"",IF(AND('201920 DATA'!Z227="*",$B227&gt;=400),"*",IF($B227&gt;=400,ROUND('201920 DATA'!Z227/$B227,2),"")))</f>
        <v>0.09</v>
      </c>
      <c r="K227" s="296">
        <f>IF(OR($B227="*",$B227&lt;400),"",IF(AND('201920 DATA'!AA227="*",$B227&gt;=400),"*",IF($B227&gt;=400,ROUND('201920 DATA'!AA227/$B227,2),"")))</f>
        <v>0.15</v>
      </c>
      <c r="L227" s="296">
        <f>IF(OR($B227="*",$B227&lt;400),"",IF(AND('201920 DATA'!AB227="*",$B227&gt;=400),"*",IF($B227&gt;=400,ROUND('201920 DATA'!AB227/$B227,2),"")))</f>
        <v>0.24</v>
      </c>
      <c r="M227" s="296">
        <f>IF(OR($B227="*",$B227&lt;400),"",IF(AND('201920 DATA'!AC227="*",$B227&gt;=400),"*",IF($B227&gt;=400,ROUND('201920 DATA'!AC227/$B227,2),"")))</f>
        <v>0.31</v>
      </c>
      <c r="N227" s="296">
        <f>IF(OR($B227="*",$B227&lt;400),"",IF(AND('201920 DATA'!AD227="*",$B227&gt;=400),"*",IF($B227&gt;=400,ROUND('201920 DATA'!AD227/$B227,2),"")))</f>
        <v>0.2</v>
      </c>
      <c r="O227" s="296">
        <f>IF(OR($B227="*",$B227&lt;400),"",IF(AND('201920 DATA'!AE227="*",$B227&gt;=400),"*",IF($B227&gt;=400,ROUND('201920 DATA'!AE227/$B227,2),"")))</f>
        <v>0</v>
      </c>
      <c r="P227" s="297"/>
      <c r="Q227" s="296">
        <f>IF(OR($B227="*",$B227&lt;400),"",IF(AND('201920 DATA'!FO227="*",$B227&gt;=400),"*",IF($B227&gt;=400,ROUND('201920 DATA'!FO227/$B227,2),"")))</f>
        <v>0.98</v>
      </c>
      <c r="R227" s="289">
        <f>IF(OR($C227="*",$C227&lt;400),"",IF(AND('201920 DATA'!F227="*",$C227&gt;=400),"*",IF($C227&gt;=400,ROUND('201920 DATA'!F227/$C227,2),"")))</f>
        <v>0</v>
      </c>
      <c r="S227" s="289">
        <f>IF(OR($C227="*",$C227&lt;400),"",IF(AND('201920 DATA'!G227="*",$C227&gt;=400),"*",IF($C227&gt;=400,ROUND('201920 DATA'!G227/$C227,2),"")))</f>
        <v>0</v>
      </c>
      <c r="T227" s="289">
        <f>IF(OR($C227="*",$C227&lt;400),"",IF(AND('201920 DATA'!H227="*",$C227&gt;=400),"*",IF($C227&gt;=400,ROUND('201920 DATA'!H227/$C227,2),"")))</f>
        <v>1</v>
      </c>
      <c r="U227" s="289">
        <f>IF(OR($C227="*",$C227&lt;400),"",IF(AND('201920 DATA'!FP227="*",$C227&gt;=400),"*",IF($C227&gt;=400,ROUND('201920 DATA'!FP227/$C227,2),"")))</f>
        <v>0</v>
      </c>
      <c r="V227" s="312">
        <f>IF(OR($D227="*",$D227&lt;400),"",IF(AND('201920 DATA'!M227="*",$D227&gt;=400),"*",IF($D227&gt;=400,ROUND('201920 DATA'!M227/$D227,2),"")))</f>
        <v>0.01</v>
      </c>
      <c r="W227" s="312">
        <f>IF(OR($D227="*",$D227&lt;400),"",IF(AND('201920 DATA'!N227="*",$D227&gt;=400),"*",IF($D227&gt;=400,ROUND('201920 DATA'!N227/$D227,2),"")))</f>
        <v>0.32</v>
      </c>
      <c r="X227" s="312">
        <f>IF(OR($D227="*",$D227&lt;400),"",IF(AND('201920 DATA'!O227="*",$D227&gt;=400),"*",IF($D227&gt;=400,ROUND('201920 DATA'!O227/$D227,2),"")))</f>
        <v>0.16</v>
      </c>
      <c r="Y227" s="312">
        <f>IF(OR($D227="*",$D227&lt;400),"",IF(AND('201920 DATA'!P227="*",$D227&gt;=400),"*",IF($D227&gt;=400,ROUND('201920 DATA'!P227/$D227,2),"")))</f>
        <v>0.16</v>
      </c>
      <c r="Z227" s="312">
        <f>IF(OR($D227="*",$D227&lt;400),"",IF(AND('201920 DATA'!Q227="*",$D227&gt;=400),"*",IF($D227&gt;=400,ROUND('201920 DATA'!Q227/$D227,2),"")))</f>
        <v>0.21</v>
      </c>
      <c r="AA227" s="312">
        <f>IF(OR($D227="*",$D227&lt;400),"",IF(AND('201920 DATA'!R227="*",$D227&gt;=400),"*",IF($D227&gt;=400,ROUND('201920 DATA'!R227/$D227,2),"")))</f>
        <v>0.08</v>
      </c>
      <c r="AB227" s="312">
        <f>IF(OR($D227="*",$D227&lt;400),"",IF(AND('201920 DATA'!S227="*",$D227&gt;=400),"*",IF($D227&gt;=400,ROUND('201920 DATA'!S227/$D227,2),"")))</f>
        <v>0.04</v>
      </c>
      <c r="AC227" s="312">
        <f>IF(OR($D227="*",$D227&lt;400),"",IF(AND('201920 DATA'!T227="*",$D227&gt;=400),"*",IF($D227&gt;=400,ROUND('201920 DATA'!T227/$D227,2),"")))</f>
        <v>0.02</v>
      </c>
      <c r="AD227" s="289" t="str">
        <f>IF(OR($C227="*",$C227&lt;400),"",IF(AND('201920 DATA'!BC227="*",$C227&gt;=400),"*",IF($C227&gt;=400,ROUND('201920 DATA'!BC227/$C227,2),"")))</f>
        <v>*</v>
      </c>
      <c r="AE227" s="289">
        <f>IF(OR($C227="*",$C227&lt;400),"",IF(AND('201920 DATA'!BD227="*",$C227&gt;=400),"*",IF($C227&gt;=400,ROUND('201920 DATA'!BD227/$C227,2),"")))</f>
        <v>0.02</v>
      </c>
      <c r="AF227" s="289" t="str">
        <f>IF(OR($C227="*",$C227&lt;400),"",IF(AND('201920 DATA'!BE227="*",$C227&gt;=400),"*",IF($C227&gt;=400,ROUND('201920 DATA'!BE227/$C227,2),"")))</f>
        <v>*</v>
      </c>
      <c r="AG227" s="289">
        <f>IF(OR($C227="*",$C227&lt;400),"",IF(AND('201920 DATA'!BF227="*",$C227&gt;=400),"*",IF($C227&gt;=400,ROUND('201920 DATA'!BF227/$C227,2),"")))</f>
        <v>0</v>
      </c>
      <c r="AH227" s="289">
        <f>IF(OR($C227="*",$C227&lt;400),"",IF(AND('201920 DATA'!BG227="*",$C227&gt;=400),"*",IF($C227&gt;=400,ROUND('201920 DATA'!BG227/$C227,2),"")))</f>
        <v>0</v>
      </c>
      <c r="AI227" s="289">
        <f>IF(OR($C227="*",$C227&lt;400),"",IF(AND('201920 DATA'!BH227="*",$C227&gt;=400),"*",IF($C227&gt;=400,ROUND('201920 DATA'!BH227/$C227,2),"")))</f>
        <v>0.02</v>
      </c>
      <c r="AJ227" s="289">
        <f>IF(OR($C227="*",$C227&lt;400),"",IF(AND('201920 DATA'!BI227="*",$C227&gt;=400),"*",IF($C227&gt;=400,ROUND('201920 DATA'!BI227/$C227,2),"")))</f>
        <v>0.2</v>
      </c>
      <c r="AK227" s="289">
        <f>IF(OR($C227="*",$C227&lt;400),"",IF(AND('201920 DATA'!BJ227="*",$C227&gt;=400),"*",IF($C227&gt;=400,ROUND('201920 DATA'!BJ227/$C227,2),"")))</f>
        <v>0</v>
      </c>
      <c r="AL227" s="289">
        <f>IF(OR($C227="*",$C227&lt;400),"",IF(AND('201920 DATA'!BK227="*",$C227&gt;=400),"*",IF($C227&gt;=400,ROUND('201920 DATA'!BK227/$C227,2),"")))</f>
        <v>0</v>
      </c>
      <c r="AM227" s="289">
        <f>IF(OR($C227="*",$C227&lt;400),"",IF(AND('201920 DATA'!BL227="*",$C227&gt;=400),"*",IF($C227&gt;=400,ROUND('201920 DATA'!BL227/$C227,2),"")))</f>
        <v>0.02</v>
      </c>
      <c r="AN227" s="289">
        <f>IF(OR($C227="*",$C227&lt;400),"",IF(AND('201920 DATA'!BM227="*",$C227&gt;=400),"*",IF($C227&gt;=400,ROUND('201920 DATA'!BM227/$C227,2),"")))</f>
        <v>0.21</v>
      </c>
      <c r="AO227" s="289">
        <f>IF(OR($C227="*",$C227&lt;400),"",IF(AND('201920 DATA'!BN227="*",$C227&gt;=400),"*",IF($C227&gt;=400,ROUND('201920 DATA'!BN227/$C227,2),"")))</f>
        <v>0.01</v>
      </c>
      <c r="AP227" s="289">
        <f>IF(OR($C227="*",$C227&lt;400),"",IF(AND('201920 DATA'!BO227="*",$C227&gt;=400),"*",IF($C227&gt;=400,ROUND('201920 DATA'!BO227/$C227,2),"")))</f>
        <v>0.22</v>
      </c>
      <c r="AQ227" s="289">
        <f>IF(OR($C227="*",$C227&lt;400),"",IF(AND('201920 DATA'!BP227="*",$C227&gt;=400),"*",IF($C227&gt;=400,ROUND('201920 DATA'!BP227/$C227,2),"")))</f>
        <v>0.21</v>
      </c>
      <c r="AR227" s="289">
        <f>IF(OR($C227="*",$C227&lt;400),"",IF(AND('201920 DATA'!BQ227="*",$C227&gt;=400),"*",IF($C227&gt;=400,ROUND('201920 DATA'!BQ227/$C227,2),"")))</f>
        <v>0</v>
      </c>
      <c r="AS227" s="289">
        <f>IF(OR($C227="*",$C227&lt;400),"",IF(AND('201920 DATA'!BR227="*",$C227&gt;=400),"*",IF($C227&gt;=400,ROUND('201920 DATA'!BR227/$C227,2),"")))</f>
        <v>0</v>
      </c>
      <c r="AT227" s="289">
        <f>IF(OR($C227="*",$C227&lt;400),"",IF(AND('201920 DATA'!BS227="*",$C227&gt;=400),"*",IF($C227&gt;=400,ROUND('201920 DATA'!BS227/$C227,2),"")))</f>
        <v>0</v>
      </c>
      <c r="AU227" s="289">
        <f>IF(OR($C227="*",$C227&lt;400),"",IF(AND('201920 DATA'!BT227="*",$C227&gt;=400),"*",IF($C227&gt;=400,ROUND('201920 DATA'!BT227/$C227,2),"")))</f>
        <v>0.04</v>
      </c>
      <c r="AV227" s="289">
        <f>IF(OR($C227="*",$C227&lt;400),"",IF(AND('201920 DATA'!BU227="*",$C227&gt;=400),"*",IF($C227&gt;=400,ROUND('201920 DATA'!BU227/$C227,2),"")))</f>
        <v>0.01</v>
      </c>
      <c r="AW227" s="289">
        <f>IF(OR($C227="*",$C227&lt;400),"",IF(AND('201920 DATA'!BV227="*",$C227&gt;=400),"*",IF($C227&gt;=400,ROUND('201920 DATA'!BV227/$C227,2),"")))</f>
        <v>0</v>
      </c>
      <c r="AX227" s="289">
        <f>IF(OR($C227="*",$C227&lt;400),"",IF(AND('201920 DATA'!BW227="*",$C227&gt;=400),"*",IF($C227&gt;=400,ROUND('201920 DATA'!BW227/$C227,2),"")))</f>
        <v>0.03</v>
      </c>
      <c r="AZ227" s="365">
        <v>3880</v>
      </c>
    </row>
    <row r="228" spans="1:52" x14ac:dyDescent="0.2">
      <c r="A228" s="373" t="s">
        <v>49</v>
      </c>
      <c r="B228" s="287">
        <f>'201920 DATA'!B228</f>
        <v>5965</v>
      </c>
      <c r="C228" s="288">
        <f>'201920 DATA'!C228</f>
        <v>5965</v>
      </c>
      <c r="D228" s="293">
        <f>'201920 DATA'!FQ228</f>
        <v>5815</v>
      </c>
      <c r="F228" s="313">
        <f t="shared" si="6"/>
        <v>-0.02</v>
      </c>
      <c r="G228" s="295">
        <f t="shared" si="7"/>
        <v>1</v>
      </c>
      <c r="H228" s="289">
        <f>IF(OR($C228="*",$C228&lt;400),"",IF(AND('201920 DATA'!F228="*",$C228&gt;=400),"*",IF($C228&gt;=400,ROUND('201920 DATA'!F228/$C228,2),"")))</f>
        <v>0</v>
      </c>
      <c r="I228" s="296">
        <f>IF(OR($B228="*",$B228&lt;400),"",IF(AND('201920 DATA'!Y228="*",$B228&gt;=400),"*",IF($B228&gt;=400,ROUND('201920 DATA'!Y228/$B228,2),"")))</f>
        <v>0</v>
      </c>
      <c r="J228" s="296">
        <f>IF(OR($B228="*",$B228&lt;400),"",IF(AND('201920 DATA'!Z228="*",$B228&gt;=400),"*",IF($B228&gt;=400,ROUND('201920 DATA'!Z228/$B228,2),"")))</f>
        <v>0.06</v>
      </c>
      <c r="K228" s="296">
        <f>IF(OR($B228="*",$B228&lt;400),"",IF(AND('201920 DATA'!AA228="*",$B228&gt;=400),"*",IF($B228&gt;=400,ROUND('201920 DATA'!AA228/$B228,2),"")))</f>
        <v>0.17</v>
      </c>
      <c r="L228" s="296">
        <f>IF(OR($B228="*",$B228&lt;400),"",IF(AND('201920 DATA'!AB228="*",$B228&gt;=400),"*",IF($B228&gt;=400,ROUND('201920 DATA'!AB228/$B228,2),"")))</f>
        <v>0.27</v>
      </c>
      <c r="M228" s="296">
        <f>IF(OR($B228="*",$B228&lt;400),"",IF(AND('201920 DATA'!AC228="*",$B228&gt;=400),"*",IF($B228&gt;=400,ROUND('201920 DATA'!AC228/$B228,2),"")))</f>
        <v>0.33</v>
      </c>
      <c r="N228" s="296">
        <f>IF(OR($B228="*",$B228&lt;400),"",IF(AND('201920 DATA'!AD228="*",$B228&gt;=400),"*",IF($B228&gt;=400,ROUND('201920 DATA'!AD228/$B228,2),"")))</f>
        <v>0.16</v>
      </c>
      <c r="O228" s="296">
        <f>IF(OR($B228="*",$B228&lt;400),"",IF(AND('201920 DATA'!AE228="*",$B228&gt;=400),"*",IF($B228&gt;=400,ROUND('201920 DATA'!AE228/$B228,2),"")))</f>
        <v>0</v>
      </c>
      <c r="P228" s="297"/>
      <c r="Q228" s="296">
        <f>IF(OR($B228="*",$B228&lt;400),"",IF(AND('201920 DATA'!FO228="*",$B228&gt;=400),"*",IF($B228&gt;=400,ROUND('201920 DATA'!FO228/$B228,2),"")))</f>
        <v>0.97</v>
      </c>
      <c r="R228" s="289">
        <f>IF(OR($C228="*",$C228&lt;400),"",IF(AND('201920 DATA'!F228="*",$C228&gt;=400),"*",IF($C228&gt;=400,ROUND('201920 DATA'!F228/$C228,2),"")))</f>
        <v>0</v>
      </c>
      <c r="S228" s="289">
        <f>IF(OR($C228="*",$C228&lt;400),"",IF(AND('201920 DATA'!G228="*",$C228&gt;=400),"*",IF($C228&gt;=400,ROUND('201920 DATA'!G228/$C228,2),"")))</f>
        <v>0</v>
      </c>
      <c r="T228" s="289">
        <f>IF(OR($C228="*",$C228&lt;400),"",IF(AND('201920 DATA'!H228="*",$C228&gt;=400),"*",IF($C228&gt;=400,ROUND('201920 DATA'!H228/$C228,2),"")))</f>
        <v>1</v>
      </c>
      <c r="U228" s="289">
        <f>IF(OR($C228="*",$C228&lt;400),"",IF(AND('201920 DATA'!FP228="*",$C228&gt;=400),"*",IF($C228&gt;=400,ROUND('201920 DATA'!FP228/$C228,2),"")))</f>
        <v>0</v>
      </c>
      <c r="V228" s="312">
        <f>IF(OR($D228="*",$D228&lt;400),"",IF(AND('201920 DATA'!M228="*",$D228&gt;=400),"*",IF($D228&gt;=400,ROUND('201920 DATA'!M228/$D228,2),"")))</f>
        <v>0.01</v>
      </c>
      <c r="W228" s="312">
        <f>IF(OR($D228="*",$D228&lt;400),"",IF(AND('201920 DATA'!N228="*",$D228&gt;=400),"*",IF($D228&gt;=400,ROUND('201920 DATA'!N228/$D228,2),"")))</f>
        <v>0.37</v>
      </c>
      <c r="X228" s="312">
        <f>IF(OR($D228="*",$D228&lt;400),"",IF(AND('201920 DATA'!O228="*",$D228&gt;=400),"*",IF($D228&gt;=400,ROUND('201920 DATA'!O228/$D228,2),"")))</f>
        <v>0.23</v>
      </c>
      <c r="Y228" s="312">
        <f>IF(OR($D228="*",$D228&lt;400),"",IF(AND('201920 DATA'!P228="*",$D228&gt;=400),"*",IF($D228&gt;=400,ROUND('201920 DATA'!P228/$D228,2),"")))</f>
        <v>0.1</v>
      </c>
      <c r="Z228" s="312">
        <f>IF(OR($D228="*",$D228&lt;400),"",IF(AND('201920 DATA'!Q228="*",$D228&gt;=400),"*",IF($D228&gt;=400,ROUND('201920 DATA'!Q228/$D228,2),"")))</f>
        <v>0.1</v>
      </c>
      <c r="AA228" s="312">
        <f>IF(OR($D228="*",$D228&lt;400),"",IF(AND('201920 DATA'!R228="*",$D228&gt;=400),"*",IF($D228&gt;=400,ROUND('201920 DATA'!R228/$D228,2),"")))</f>
        <v>0.05</v>
      </c>
      <c r="AB228" s="312">
        <f>IF(OR($D228="*",$D228&lt;400),"",IF(AND('201920 DATA'!S228="*",$D228&gt;=400),"*",IF($D228&gt;=400,ROUND('201920 DATA'!S228/$D228,2),"")))</f>
        <v>0.03</v>
      </c>
      <c r="AC228" s="312">
        <f>IF(OR($D228="*",$D228&lt;400),"",IF(AND('201920 DATA'!T228="*",$D228&gt;=400),"*",IF($D228&gt;=400,ROUND('201920 DATA'!T228/$D228,2),"")))</f>
        <v>0.03</v>
      </c>
      <c r="AD228" s="289">
        <f>IF(OR($C228="*",$C228&lt;400),"",IF(AND('201920 DATA'!BC228="*",$C228&gt;=400),"*",IF($C228&gt;=400,ROUND('201920 DATA'!BC228/$C228,2),"")))</f>
        <v>0</v>
      </c>
      <c r="AE228" s="289">
        <f>IF(OR($C228="*",$C228&lt;400),"",IF(AND('201920 DATA'!BD228="*",$C228&gt;=400),"*",IF($C228&gt;=400,ROUND('201920 DATA'!BD228/$C228,2),"")))</f>
        <v>0</v>
      </c>
      <c r="AF228" s="289">
        <f>IF(OR($C228="*",$C228&lt;400),"",IF(AND('201920 DATA'!BE228="*",$C228&gt;=400),"*",IF($C228&gt;=400,ROUND('201920 DATA'!BE228/$C228,2),"")))</f>
        <v>0</v>
      </c>
      <c r="AG228" s="289" t="str">
        <f>IF(OR($C228="*",$C228&lt;400),"",IF(AND('201920 DATA'!BF228="*",$C228&gt;=400),"*",IF($C228&gt;=400,ROUND('201920 DATA'!BF228/$C228,2),"")))</f>
        <v>*</v>
      </c>
      <c r="AH228" s="289">
        <f>IF(OR($C228="*",$C228&lt;400),"",IF(AND('201920 DATA'!BG228="*",$C228&gt;=400),"*",IF($C228&gt;=400,ROUND('201920 DATA'!BG228/$C228,2),"")))</f>
        <v>0</v>
      </c>
      <c r="AI228" s="289">
        <f>IF(OR($C228="*",$C228&lt;400),"",IF(AND('201920 DATA'!BH228="*",$C228&gt;=400),"*",IF($C228&gt;=400,ROUND('201920 DATA'!BH228/$C228,2),"")))</f>
        <v>0.05</v>
      </c>
      <c r="AJ228" s="289">
        <f>IF(OR($C228="*",$C228&lt;400),"",IF(AND('201920 DATA'!BI228="*",$C228&gt;=400),"*",IF($C228&gt;=400,ROUND('201920 DATA'!BI228/$C228,2),"")))</f>
        <v>7.0000000000000007E-2</v>
      </c>
      <c r="AK228" s="289">
        <f>IF(OR($C228="*",$C228&lt;400),"",IF(AND('201920 DATA'!BJ228="*",$C228&gt;=400),"*",IF($C228&gt;=400,ROUND('201920 DATA'!BJ228/$C228,2),"")))</f>
        <v>0</v>
      </c>
      <c r="AL228" s="289" t="str">
        <f>IF(OR($C228="*",$C228&lt;400),"",IF(AND('201920 DATA'!BK228="*",$C228&gt;=400),"*",IF($C228&gt;=400,ROUND('201920 DATA'!BK228/$C228,2),"")))</f>
        <v>*</v>
      </c>
      <c r="AM228" s="289">
        <f>IF(OR($C228="*",$C228&lt;400),"",IF(AND('201920 DATA'!BL228="*",$C228&gt;=400),"*",IF($C228&gt;=400,ROUND('201920 DATA'!BL228/$C228,2),"")))</f>
        <v>0.01</v>
      </c>
      <c r="AN228" s="289">
        <f>IF(OR($C228="*",$C228&lt;400),"",IF(AND('201920 DATA'!BM228="*",$C228&gt;=400),"*",IF($C228&gt;=400,ROUND('201920 DATA'!BM228/$C228,2),"")))</f>
        <v>0.08</v>
      </c>
      <c r="AO228" s="289">
        <f>IF(OR($C228="*",$C228&lt;400),"",IF(AND('201920 DATA'!BN228="*",$C228&gt;=400),"*",IF($C228&gt;=400,ROUND('201920 DATA'!BN228/$C228,2),"")))</f>
        <v>0</v>
      </c>
      <c r="AP228" s="289">
        <f>IF(OR($C228="*",$C228&lt;400),"",IF(AND('201920 DATA'!BO228="*",$C228&gt;=400),"*",IF($C228&gt;=400,ROUND('201920 DATA'!BO228/$C228,2),"")))</f>
        <v>0.64</v>
      </c>
      <c r="AQ228" s="289">
        <f>IF(OR($C228="*",$C228&lt;400),"",IF(AND('201920 DATA'!BP228="*",$C228&gt;=400),"*",IF($C228&gt;=400,ROUND('201920 DATA'!BP228/$C228,2),"")))</f>
        <v>0.1</v>
      </c>
      <c r="AR228" s="289">
        <f>IF(OR($C228="*",$C228&lt;400),"",IF(AND('201920 DATA'!BQ228="*",$C228&gt;=400),"*",IF($C228&gt;=400,ROUND('201920 DATA'!BQ228/$C228,2),"")))</f>
        <v>0</v>
      </c>
      <c r="AS228" s="289">
        <f>IF(OR($C228="*",$C228&lt;400),"",IF(AND('201920 DATA'!BR228="*",$C228&gt;=400),"*",IF($C228&gt;=400,ROUND('201920 DATA'!BR228/$C228,2),"")))</f>
        <v>0</v>
      </c>
      <c r="AT228" s="289" t="str">
        <f>IF(OR($C228="*",$C228&lt;400),"",IF(AND('201920 DATA'!BS228="*",$C228&gt;=400),"*",IF($C228&gt;=400,ROUND('201920 DATA'!BS228/$C228,2),"")))</f>
        <v>*</v>
      </c>
      <c r="AU228" s="289">
        <f>IF(OR($C228="*",$C228&lt;400),"",IF(AND('201920 DATA'!BT228="*",$C228&gt;=400),"*",IF($C228&gt;=400,ROUND('201920 DATA'!BT228/$C228,2),"")))</f>
        <v>0.02</v>
      </c>
      <c r="AV228" s="289">
        <f>IF(OR($C228="*",$C228&lt;400),"",IF(AND('201920 DATA'!BU228="*",$C228&gt;=400),"*",IF($C228&gt;=400,ROUND('201920 DATA'!BU228/$C228,2),"")))</f>
        <v>0.01</v>
      </c>
      <c r="AW228" s="289">
        <f>IF(OR($C228="*",$C228&lt;400),"",IF(AND('201920 DATA'!BV228="*",$C228&gt;=400),"*",IF($C228&gt;=400,ROUND('201920 DATA'!BV228/$C228,2),"")))</f>
        <v>0</v>
      </c>
      <c r="AX228" s="289">
        <f>IF(OR($C228="*",$C228&lt;400),"",IF(AND('201920 DATA'!BW228="*",$C228&gt;=400),"*",IF($C228&gt;=400,ROUND('201920 DATA'!BW228/$C228,2),"")))</f>
        <v>0.02</v>
      </c>
      <c r="AZ228" s="365">
        <v>6060</v>
      </c>
    </row>
    <row r="229" spans="1:52" x14ac:dyDescent="0.2">
      <c r="A229" s="373" t="s">
        <v>1544</v>
      </c>
      <c r="B229" s="287">
        <f>'201920 DATA'!B229</f>
        <v>630</v>
      </c>
      <c r="C229" s="288">
        <f>'201920 DATA'!C229</f>
        <v>630</v>
      </c>
      <c r="D229" s="293">
        <f>'201920 DATA'!FQ229</f>
        <v>345</v>
      </c>
      <c r="F229" s="313">
        <f t="shared" si="6"/>
        <v>0.95</v>
      </c>
      <c r="G229" s="295">
        <f t="shared" si="7"/>
        <v>1</v>
      </c>
      <c r="H229" s="289">
        <f>IF(OR($C229="*",$C229&lt;400),"",IF(AND('201920 DATA'!F229="*",$C229&gt;=400),"*",IF($C229&gt;=400,ROUND('201920 DATA'!F229/$C229,2),"")))</f>
        <v>0</v>
      </c>
      <c r="I229" s="296">
        <f>IF(OR($B229="*",$B229&lt;400),"",IF(AND('201920 DATA'!Y229="*",$B229&gt;=400),"*",IF($B229&gt;=400,ROUND('201920 DATA'!Y229/$B229,2),"")))</f>
        <v>0</v>
      </c>
      <c r="J229" s="296">
        <f>IF(OR($B229="*",$B229&lt;400),"",IF(AND('201920 DATA'!Z229="*",$B229&gt;=400),"*",IF($B229&gt;=400,ROUND('201920 DATA'!Z229/$B229,2),"")))</f>
        <v>0.15</v>
      </c>
      <c r="K229" s="296">
        <f>IF(OR($B229="*",$B229&lt;400),"",IF(AND('201920 DATA'!AA229="*",$B229&gt;=400),"*",IF($B229&gt;=400,ROUND('201920 DATA'!AA229/$B229,2),"")))</f>
        <v>0.28000000000000003</v>
      </c>
      <c r="L229" s="296">
        <f>IF(OR($B229="*",$B229&lt;400),"",IF(AND('201920 DATA'!AB229="*",$B229&gt;=400),"*",IF($B229&gt;=400,ROUND('201920 DATA'!AB229/$B229,2),"")))</f>
        <v>0.24</v>
      </c>
      <c r="M229" s="296">
        <f>IF(OR($B229="*",$B229&lt;400),"",IF(AND('201920 DATA'!AC229="*",$B229&gt;=400),"*",IF($B229&gt;=400,ROUND('201920 DATA'!AC229/$B229,2),"")))</f>
        <v>0.22</v>
      </c>
      <c r="N229" s="296">
        <f>IF(OR($B229="*",$B229&lt;400),"",IF(AND('201920 DATA'!AD229="*",$B229&gt;=400),"*",IF($B229&gt;=400,ROUND('201920 DATA'!AD229/$B229,2),"")))</f>
        <v>0.1</v>
      </c>
      <c r="O229" s="296" t="str">
        <f>IF(OR($B229="*",$B229&lt;400),"",IF(AND('201920 DATA'!AE229="*",$B229&gt;=400),"*",IF($B229&gt;=400,ROUND('201920 DATA'!AE229/$B229,2),"")))</f>
        <v>*</v>
      </c>
      <c r="P229" s="297"/>
      <c r="Q229" s="296">
        <f>IF(OR($B229="*",$B229&lt;400),"",IF(AND('201920 DATA'!FO229="*",$B229&gt;=400),"*",IF($B229&gt;=400,ROUND('201920 DATA'!FO229/$B229,2),"")))</f>
        <v>0.98</v>
      </c>
      <c r="R229" s="289">
        <f>IF(OR($C229="*",$C229&lt;400),"",IF(AND('201920 DATA'!F229="*",$C229&gt;=400),"*",IF($C229&gt;=400,ROUND('201920 DATA'!F229/$C229,2),"")))</f>
        <v>0</v>
      </c>
      <c r="S229" s="289">
        <f>IF(OR($C229="*",$C229&lt;400),"",IF(AND('201920 DATA'!G229="*",$C229&gt;=400),"*",IF($C229&gt;=400,ROUND('201920 DATA'!G229/$C229,2),"")))</f>
        <v>0</v>
      </c>
      <c r="T229" s="289">
        <f>IF(OR($C229="*",$C229&lt;400),"",IF(AND('201920 DATA'!H229="*",$C229&gt;=400),"*",IF($C229&gt;=400,ROUND('201920 DATA'!H229/$C229,2),"")))</f>
        <v>1</v>
      </c>
      <c r="U229" s="289">
        <f>IF(OR($C229="*",$C229&lt;400),"",IF(AND('201920 DATA'!FP229="*",$C229&gt;=400),"*",IF($C229&gt;=400,ROUND('201920 DATA'!FP229/$C229,2),"")))</f>
        <v>0</v>
      </c>
      <c r="V229" s="312" t="str">
        <f>IF(OR($D229="*",$D229&lt;400),"",IF(AND('201920 DATA'!M229="*",$D229&gt;=400),"*",IF($D229&gt;=400,ROUND('201920 DATA'!M229/$D229,2),"")))</f>
        <v/>
      </c>
      <c r="W229" s="312" t="str">
        <f>IF(OR($D229="*",$D229&lt;400),"",IF(AND('201920 DATA'!N229="*",$D229&gt;=400),"*",IF($D229&gt;=400,ROUND('201920 DATA'!N229/$D229,2),"")))</f>
        <v/>
      </c>
      <c r="X229" s="312" t="str">
        <f>IF(OR($D229="*",$D229&lt;400),"",IF(AND('201920 DATA'!O229="*",$D229&gt;=400),"*",IF($D229&gt;=400,ROUND('201920 DATA'!O229/$D229,2),"")))</f>
        <v/>
      </c>
      <c r="Y229" s="312" t="str">
        <f>IF(OR($D229="*",$D229&lt;400),"",IF(AND('201920 DATA'!P229="*",$D229&gt;=400),"*",IF($D229&gt;=400,ROUND('201920 DATA'!P229/$D229,2),"")))</f>
        <v/>
      </c>
      <c r="Z229" s="312" t="str">
        <f>IF(OR($D229="*",$D229&lt;400),"",IF(AND('201920 DATA'!Q229="*",$D229&gt;=400),"*",IF($D229&gt;=400,ROUND('201920 DATA'!Q229/$D229,2),"")))</f>
        <v/>
      </c>
      <c r="AA229" s="312" t="str">
        <f>IF(OR($D229="*",$D229&lt;400),"",IF(AND('201920 DATA'!R229="*",$D229&gt;=400),"*",IF($D229&gt;=400,ROUND('201920 DATA'!R229/$D229,2),"")))</f>
        <v/>
      </c>
      <c r="AB229" s="312" t="str">
        <f>IF(OR($D229="*",$D229&lt;400),"",IF(AND('201920 DATA'!S229="*",$D229&gt;=400),"*",IF($D229&gt;=400,ROUND('201920 DATA'!S229/$D229,2),"")))</f>
        <v/>
      </c>
      <c r="AC229" s="312" t="str">
        <f>IF(OR($D229="*",$D229&lt;400),"",IF(AND('201920 DATA'!T229="*",$D229&gt;=400),"*",IF($D229&gt;=400,ROUND('201920 DATA'!T229/$D229,2),"")))</f>
        <v/>
      </c>
      <c r="AD229" s="289" t="str">
        <f>IF(OR($C229="*",$C229&lt;400),"",IF(AND('201920 DATA'!BC229="*",$C229&gt;=400),"*",IF($C229&gt;=400,ROUND('201920 DATA'!BC229/$C229,2),"")))</f>
        <v>*</v>
      </c>
      <c r="AE229" s="289" t="str">
        <f>IF(OR($C229="*",$C229&lt;400),"",IF(AND('201920 DATA'!BD229="*",$C229&gt;=400),"*",IF($C229&gt;=400,ROUND('201920 DATA'!BD229/$C229,2),"")))</f>
        <v>*</v>
      </c>
      <c r="AF229" s="289" t="str">
        <f>IF(OR($C229="*",$C229&lt;400),"",IF(AND('201920 DATA'!BE229="*",$C229&gt;=400),"*",IF($C229&gt;=400,ROUND('201920 DATA'!BE229/$C229,2),"")))</f>
        <v>*</v>
      </c>
      <c r="AG229" s="289">
        <f>IF(OR($C229="*",$C229&lt;400),"",IF(AND('201920 DATA'!BF229="*",$C229&gt;=400),"*",IF($C229&gt;=400,ROUND('201920 DATA'!BF229/$C229,2),"")))</f>
        <v>0</v>
      </c>
      <c r="AH229" s="289">
        <f>IF(OR($C229="*",$C229&lt;400),"",IF(AND('201920 DATA'!BG229="*",$C229&gt;=400),"*",IF($C229&gt;=400,ROUND('201920 DATA'!BG229/$C229,2),"")))</f>
        <v>0</v>
      </c>
      <c r="AI229" s="289">
        <f>IF(OR($C229="*",$C229&lt;400),"",IF(AND('201920 DATA'!BH229="*",$C229&gt;=400),"*",IF($C229&gt;=400,ROUND('201920 DATA'!BH229/$C229,2),"")))</f>
        <v>0.04</v>
      </c>
      <c r="AJ229" s="289">
        <f>IF(OR($C229="*",$C229&lt;400),"",IF(AND('201920 DATA'!BI229="*",$C229&gt;=400),"*",IF($C229&gt;=400,ROUND('201920 DATA'!BI229/$C229,2),"")))</f>
        <v>0.13</v>
      </c>
      <c r="AK229" s="289">
        <f>IF(OR($C229="*",$C229&lt;400),"",IF(AND('201920 DATA'!BJ229="*",$C229&gt;=400),"*",IF($C229&gt;=400,ROUND('201920 DATA'!BJ229/$C229,2),"")))</f>
        <v>0</v>
      </c>
      <c r="AL229" s="289">
        <f>IF(OR($C229="*",$C229&lt;400),"",IF(AND('201920 DATA'!BK229="*",$C229&gt;=400),"*",IF($C229&gt;=400,ROUND('201920 DATA'!BK229/$C229,2),"")))</f>
        <v>0</v>
      </c>
      <c r="AM229" s="289">
        <f>IF(OR($C229="*",$C229&lt;400),"",IF(AND('201920 DATA'!BL229="*",$C229&gt;=400),"*",IF($C229&gt;=400,ROUND('201920 DATA'!BL229/$C229,2),"")))</f>
        <v>0</v>
      </c>
      <c r="AN229" s="289">
        <f>IF(OR($C229="*",$C229&lt;400),"",IF(AND('201920 DATA'!BM229="*",$C229&gt;=400),"*",IF($C229&gt;=400,ROUND('201920 DATA'!BM229/$C229,2),"")))</f>
        <v>0.25</v>
      </c>
      <c r="AO229" s="289" t="str">
        <f>IF(OR($C229="*",$C229&lt;400),"",IF(AND('201920 DATA'!BN229="*",$C229&gt;=400),"*",IF($C229&gt;=400,ROUND('201920 DATA'!BN229/$C229,2),"")))</f>
        <v>*</v>
      </c>
      <c r="AP229" s="289">
        <f>IF(OR($C229="*",$C229&lt;400),"",IF(AND('201920 DATA'!BO229="*",$C229&gt;=400),"*",IF($C229&gt;=400,ROUND('201920 DATA'!BO229/$C229,2),"")))</f>
        <v>0.21</v>
      </c>
      <c r="AQ229" s="289">
        <f>IF(OR($C229="*",$C229&lt;400),"",IF(AND('201920 DATA'!BP229="*",$C229&gt;=400),"*",IF($C229&gt;=400,ROUND('201920 DATA'!BP229/$C229,2),"")))</f>
        <v>0.13</v>
      </c>
      <c r="AR229" s="289">
        <f>IF(OR($C229="*",$C229&lt;400),"",IF(AND('201920 DATA'!BQ229="*",$C229&gt;=400),"*",IF($C229&gt;=400,ROUND('201920 DATA'!BQ229/$C229,2),"")))</f>
        <v>0</v>
      </c>
      <c r="AS229" s="289">
        <f>IF(OR($C229="*",$C229&lt;400),"",IF(AND('201920 DATA'!BR229="*",$C229&gt;=400),"*",IF($C229&gt;=400,ROUND('201920 DATA'!BR229/$C229,2),"")))</f>
        <v>0</v>
      </c>
      <c r="AT229" s="289" t="str">
        <f>IF(OR($C229="*",$C229&lt;400),"",IF(AND('201920 DATA'!BS229="*",$C229&gt;=400),"*",IF($C229&gt;=400,ROUND('201920 DATA'!BS229/$C229,2),"")))</f>
        <v>*</v>
      </c>
      <c r="AU229" s="289">
        <f>IF(OR($C229="*",$C229&lt;400),"",IF(AND('201920 DATA'!BT229="*",$C229&gt;=400),"*",IF($C229&gt;=400,ROUND('201920 DATA'!BT229/$C229,2),"")))</f>
        <v>0.11</v>
      </c>
      <c r="AV229" s="289" t="str">
        <f>IF(OR($C229="*",$C229&lt;400),"",IF(AND('201920 DATA'!BU229="*",$C229&gt;=400),"*",IF($C229&gt;=400,ROUND('201920 DATA'!BU229/$C229,2),"")))</f>
        <v>*</v>
      </c>
      <c r="AW229" s="289">
        <f>IF(OR($C229="*",$C229&lt;400),"",IF(AND('201920 DATA'!BV229="*",$C229&gt;=400),"*",IF($C229&gt;=400,ROUND('201920 DATA'!BV229/$C229,2),"")))</f>
        <v>0</v>
      </c>
      <c r="AX229" s="289">
        <f>IF(OR($C229="*",$C229&lt;400),"",IF(AND('201920 DATA'!BW229="*",$C229&gt;=400),"*",IF($C229&gt;=400,ROUND('201920 DATA'!BW229/$C229,2),"")))</f>
        <v>0.09</v>
      </c>
      <c r="AZ229" s="365">
        <v>30</v>
      </c>
    </row>
    <row r="230" spans="1:52" x14ac:dyDescent="0.2">
      <c r="A230" s="373" t="s">
        <v>1545</v>
      </c>
      <c r="B230" s="287">
        <f>'201920 DATA'!B230</f>
        <v>8195</v>
      </c>
      <c r="C230" s="288">
        <f>'201920 DATA'!C230</f>
        <v>8195</v>
      </c>
      <c r="D230" s="293">
        <f>'201920 DATA'!FQ230</f>
        <v>6940</v>
      </c>
      <c r="F230" s="313">
        <f t="shared" si="6"/>
        <v>0.94</v>
      </c>
      <c r="G230" s="295">
        <f t="shared" si="7"/>
        <v>1</v>
      </c>
      <c r="H230" s="289">
        <f>IF(OR($C230="*",$C230&lt;400),"",IF(AND('201920 DATA'!F230="*",$C230&gt;=400),"*",IF($C230&gt;=400,ROUND('201920 DATA'!F230/$C230,2),"")))</f>
        <v>0</v>
      </c>
      <c r="I230" s="296">
        <f>IF(OR($B230="*",$B230&lt;400),"",IF(AND('201920 DATA'!Y230="*",$B230&gt;=400),"*",IF($B230&gt;=400,ROUND('201920 DATA'!Y230/$B230,2),"")))</f>
        <v>0</v>
      </c>
      <c r="J230" s="296">
        <f>IF(OR($B230="*",$B230&lt;400),"",IF(AND('201920 DATA'!Z230="*",$B230&gt;=400),"*",IF($B230&gt;=400,ROUND('201920 DATA'!Z230/$B230,2),"")))</f>
        <v>0.11</v>
      </c>
      <c r="K230" s="296">
        <f>IF(OR($B230="*",$B230&lt;400),"",IF(AND('201920 DATA'!AA230="*",$B230&gt;=400),"*",IF($B230&gt;=400,ROUND('201920 DATA'!AA230/$B230,2),"")))</f>
        <v>0.2</v>
      </c>
      <c r="L230" s="296">
        <f>IF(OR($B230="*",$B230&lt;400),"",IF(AND('201920 DATA'!AB230="*",$B230&gt;=400),"*",IF($B230&gt;=400,ROUND('201920 DATA'!AB230/$B230,2),"")))</f>
        <v>0.3</v>
      </c>
      <c r="M230" s="296">
        <f>IF(OR($B230="*",$B230&lt;400),"",IF(AND('201920 DATA'!AC230="*",$B230&gt;=400),"*",IF($B230&gt;=400,ROUND('201920 DATA'!AC230/$B230,2),"")))</f>
        <v>0.27</v>
      </c>
      <c r="N230" s="296">
        <f>IF(OR($B230="*",$B230&lt;400),"",IF(AND('201920 DATA'!AD230="*",$B230&gt;=400),"*",IF($B230&gt;=400,ROUND('201920 DATA'!AD230/$B230,2),"")))</f>
        <v>0.12</v>
      </c>
      <c r="O230" s="296">
        <f>IF(OR($B230="*",$B230&lt;400),"",IF(AND('201920 DATA'!AE230="*",$B230&gt;=400),"*",IF($B230&gt;=400,ROUND('201920 DATA'!AE230/$B230,2),"")))</f>
        <v>0</v>
      </c>
      <c r="P230" s="297"/>
      <c r="Q230" s="296">
        <f>IF(OR($B230="*",$B230&lt;400),"",IF(AND('201920 DATA'!FO230="*",$B230&gt;=400),"*",IF($B230&gt;=400,ROUND('201920 DATA'!FO230/$B230,2),"")))</f>
        <v>0.98</v>
      </c>
      <c r="R230" s="289">
        <f>IF(OR($C230="*",$C230&lt;400),"",IF(AND('201920 DATA'!F230="*",$C230&gt;=400),"*",IF($C230&gt;=400,ROUND('201920 DATA'!F230/$C230,2),"")))</f>
        <v>0</v>
      </c>
      <c r="S230" s="289">
        <f>IF(OR($C230="*",$C230&lt;400),"",IF(AND('201920 DATA'!G230="*",$C230&gt;=400),"*",IF($C230&gt;=400,ROUND('201920 DATA'!G230/$C230,2),"")))</f>
        <v>0</v>
      </c>
      <c r="T230" s="289">
        <f>IF(OR($C230="*",$C230&lt;400),"",IF(AND('201920 DATA'!H230="*",$C230&gt;=400),"*",IF($C230&gt;=400,ROUND('201920 DATA'!H230/$C230,2),"")))</f>
        <v>1</v>
      </c>
      <c r="U230" s="289">
        <f>IF(OR($C230="*",$C230&lt;400),"",IF(AND('201920 DATA'!FP230="*",$C230&gt;=400),"*",IF($C230&gt;=400,ROUND('201920 DATA'!FP230/$C230,2),"")))</f>
        <v>0</v>
      </c>
      <c r="V230" s="312">
        <f>IF(OR($D230="*",$D230&lt;400),"",IF(AND('201920 DATA'!M230="*",$D230&gt;=400),"*",IF($D230&gt;=400,ROUND('201920 DATA'!M230/$D230,2),"")))</f>
        <v>0</v>
      </c>
      <c r="W230" s="312">
        <f>IF(OR($D230="*",$D230&lt;400),"",IF(AND('201920 DATA'!N230="*",$D230&gt;=400),"*",IF($D230&gt;=400,ROUND('201920 DATA'!N230/$D230,2),"")))</f>
        <v>0.69</v>
      </c>
      <c r="X230" s="312">
        <f>IF(OR($D230="*",$D230&lt;400),"",IF(AND('201920 DATA'!O230="*",$D230&gt;=400),"*",IF($D230&gt;=400,ROUND('201920 DATA'!O230/$D230,2),"")))</f>
        <v>0.18</v>
      </c>
      <c r="Y230" s="312">
        <f>IF(OR($D230="*",$D230&lt;400),"",IF(AND('201920 DATA'!P230="*",$D230&gt;=400),"*",IF($D230&gt;=400,ROUND('201920 DATA'!P230/$D230,2),"")))</f>
        <v>0.05</v>
      </c>
      <c r="Z230" s="312">
        <f>IF(OR($D230="*",$D230&lt;400),"",IF(AND('201920 DATA'!Q230="*",$D230&gt;=400),"*",IF($D230&gt;=400,ROUND('201920 DATA'!Q230/$D230,2),"")))</f>
        <v>0.05</v>
      </c>
      <c r="AA230" s="312">
        <f>IF(OR($D230="*",$D230&lt;400),"",IF(AND('201920 DATA'!R230="*",$D230&gt;=400),"*",IF($D230&gt;=400,ROUND('201920 DATA'!R230/$D230,2),"")))</f>
        <v>0.01</v>
      </c>
      <c r="AB230" s="312">
        <f>IF(OR($D230="*",$D230&lt;400),"",IF(AND('201920 DATA'!S230="*",$D230&gt;=400),"*",IF($D230&gt;=400,ROUND('201920 DATA'!S230/$D230,2),"")))</f>
        <v>0.01</v>
      </c>
      <c r="AC230" s="312">
        <f>IF(OR($D230="*",$D230&lt;400),"",IF(AND('201920 DATA'!T230="*",$D230&gt;=400),"*",IF($D230&gt;=400,ROUND('201920 DATA'!T230/$D230,2),"")))</f>
        <v>0.01</v>
      </c>
      <c r="AD230" s="289">
        <f>IF(OR($C230="*",$C230&lt;400),"",IF(AND('201920 DATA'!BC230="*",$C230&gt;=400),"*",IF($C230&gt;=400,ROUND('201920 DATA'!BC230/$C230,2),"")))</f>
        <v>0.01</v>
      </c>
      <c r="AE230" s="289">
        <f>IF(OR($C230="*",$C230&lt;400),"",IF(AND('201920 DATA'!BD230="*",$C230&gt;=400),"*",IF($C230&gt;=400,ROUND('201920 DATA'!BD230/$C230,2),"")))</f>
        <v>0.13</v>
      </c>
      <c r="AF230" s="289">
        <f>IF(OR($C230="*",$C230&lt;400),"",IF(AND('201920 DATA'!BE230="*",$C230&gt;=400),"*",IF($C230&gt;=400,ROUND('201920 DATA'!BE230/$C230,2),"")))</f>
        <v>0.01</v>
      </c>
      <c r="AG230" s="289">
        <f>IF(OR($C230="*",$C230&lt;400),"",IF(AND('201920 DATA'!BF230="*",$C230&gt;=400),"*",IF($C230&gt;=400,ROUND('201920 DATA'!BF230/$C230,2),"")))</f>
        <v>0</v>
      </c>
      <c r="AH230" s="289" t="str">
        <f>IF(OR($C230="*",$C230&lt;400),"",IF(AND('201920 DATA'!BG230="*",$C230&gt;=400),"*",IF($C230&gt;=400,ROUND('201920 DATA'!BG230/$C230,2),"")))</f>
        <v>*</v>
      </c>
      <c r="AI230" s="289">
        <f>IF(OR($C230="*",$C230&lt;400),"",IF(AND('201920 DATA'!BH230="*",$C230&gt;=400),"*",IF($C230&gt;=400,ROUND('201920 DATA'!BH230/$C230,2),"")))</f>
        <v>0.02</v>
      </c>
      <c r="AJ230" s="289" t="str">
        <f>IF(OR($C230="*",$C230&lt;400),"",IF(AND('201920 DATA'!BI230="*",$C230&gt;=400),"*",IF($C230&gt;=400,ROUND('201920 DATA'!BI230/$C230,2),"")))</f>
        <v>*</v>
      </c>
      <c r="AK230" s="289" t="str">
        <f>IF(OR($C230="*",$C230&lt;400),"",IF(AND('201920 DATA'!BJ230="*",$C230&gt;=400),"*",IF($C230&gt;=400,ROUND('201920 DATA'!BJ230/$C230,2),"")))</f>
        <v>*</v>
      </c>
      <c r="AL230" s="289">
        <f>IF(OR($C230="*",$C230&lt;400),"",IF(AND('201920 DATA'!BK230="*",$C230&gt;=400),"*",IF($C230&gt;=400,ROUND('201920 DATA'!BK230/$C230,2),"")))</f>
        <v>0</v>
      </c>
      <c r="AM230" s="289" t="str">
        <f>IF(OR($C230="*",$C230&lt;400),"",IF(AND('201920 DATA'!BL230="*",$C230&gt;=400),"*",IF($C230&gt;=400,ROUND('201920 DATA'!BL230/$C230,2),"")))</f>
        <v>*</v>
      </c>
      <c r="AN230" s="289">
        <f>IF(OR($C230="*",$C230&lt;400),"",IF(AND('201920 DATA'!BM230="*",$C230&gt;=400),"*",IF($C230&gt;=400,ROUND('201920 DATA'!BM230/$C230,2),"")))</f>
        <v>0.44</v>
      </c>
      <c r="AO230" s="289">
        <f>IF(OR($C230="*",$C230&lt;400),"",IF(AND('201920 DATA'!BN230="*",$C230&gt;=400),"*",IF($C230&gt;=400,ROUND('201920 DATA'!BN230/$C230,2),"")))</f>
        <v>7.0000000000000007E-2</v>
      </c>
      <c r="AP230" s="289">
        <f>IF(OR($C230="*",$C230&lt;400),"",IF(AND('201920 DATA'!BO230="*",$C230&gt;=400),"*",IF($C230&gt;=400,ROUND('201920 DATA'!BO230/$C230,2),"")))</f>
        <v>0.14000000000000001</v>
      </c>
      <c r="AQ230" s="289">
        <f>IF(OR($C230="*",$C230&lt;400),"",IF(AND('201920 DATA'!BP230="*",$C230&gt;=400),"*",IF($C230&gt;=400,ROUND('201920 DATA'!BP230/$C230,2),"")))</f>
        <v>0.06</v>
      </c>
      <c r="AR230" s="289">
        <f>IF(OR($C230="*",$C230&lt;400),"",IF(AND('201920 DATA'!BQ230="*",$C230&gt;=400),"*",IF($C230&gt;=400,ROUND('201920 DATA'!BQ230/$C230,2),"")))</f>
        <v>0</v>
      </c>
      <c r="AS230" s="289">
        <f>IF(OR($C230="*",$C230&lt;400),"",IF(AND('201920 DATA'!BR230="*",$C230&gt;=400),"*",IF($C230&gt;=400,ROUND('201920 DATA'!BR230/$C230,2),"")))</f>
        <v>0</v>
      </c>
      <c r="AT230" s="289">
        <f>IF(OR($C230="*",$C230&lt;400),"",IF(AND('201920 DATA'!BS230="*",$C230&gt;=400),"*",IF($C230&gt;=400,ROUND('201920 DATA'!BS230/$C230,2),"")))</f>
        <v>0</v>
      </c>
      <c r="AU230" s="289">
        <f>IF(OR($C230="*",$C230&lt;400),"",IF(AND('201920 DATA'!BT230="*",$C230&gt;=400),"*",IF($C230&gt;=400,ROUND('201920 DATA'!BT230/$C230,2),"")))</f>
        <v>0.1</v>
      </c>
      <c r="AV230" s="289">
        <f>IF(OR($C230="*",$C230&lt;400),"",IF(AND('201920 DATA'!BU230="*",$C230&gt;=400),"*",IF($C230&gt;=400,ROUND('201920 DATA'!BU230/$C230,2),"")))</f>
        <v>0</v>
      </c>
      <c r="AW230" s="289">
        <f>IF(OR($C230="*",$C230&lt;400),"",IF(AND('201920 DATA'!BV230="*",$C230&gt;=400),"*",IF($C230&gt;=400,ROUND('201920 DATA'!BV230/$C230,2),"")))</f>
        <v>0</v>
      </c>
      <c r="AX230" s="289">
        <f>IF(OR($C230="*",$C230&lt;400),"",IF(AND('201920 DATA'!BW230="*",$C230&gt;=400),"*",IF($C230&gt;=400,ROUND('201920 DATA'!BW230/$C230,2),"")))</f>
        <v>0.01</v>
      </c>
      <c r="AZ230" s="365">
        <v>530</v>
      </c>
    </row>
    <row r="231" spans="1:52" x14ac:dyDescent="0.2">
      <c r="A231" s="373" t="s">
        <v>340</v>
      </c>
      <c r="B231" s="287">
        <f>'201920 DATA'!B231</f>
        <v>1955</v>
      </c>
      <c r="C231" s="288">
        <f>'201920 DATA'!C231</f>
        <v>1955</v>
      </c>
      <c r="D231" s="293">
        <f>'201920 DATA'!FQ231</f>
        <v>1280</v>
      </c>
      <c r="F231" s="313">
        <f t="shared" si="6"/>
        <v>-0.17</v>
      </c>
      <c r="G231" s="295">
        <f t="shared" si="7"/>
        <v>1</v>
      </c>
      <c r="H231" s="289">
        <f>IF(OR($C231="*",$C231&lt;400),"",IF(AND('201920 DATA'!F231="*",$C231&gt;=400),"*",IF($C231&gt;=400,ROUND('201920 DATA'!F231/$C231,2),"")))</f>
        <v>0</v>
      </c>
      <c r="I231" s="296">
        <f>IF(OR($B231="*",$B231&lt;400),"",IF(AND('201920 DATA'!Y231="*",$B231&gt;=400),"*",IF($B231&gt;=400,ROUND('201920 DATA'!Y231/$B231,2),"")))</f>
        <v>0</v>
      </c>
      <c r="J231" s="296">
        <f>IF(OR($B231="*",$B231&lt;400),"",IF(AND('201920 DATA'!Z231="*",$B231&gt;=400),"*",IF($B231&gt;=400,ROUND('201920 DATA'!Z231/$B231,2),"")))</f>
        <v>0.06</v>
      </c>
      <c r="K231" s="296">
        <f>IF(OR($B231="*",$B231&lt;400),"",IF(AND('201920 DATA'!AA231="*",$B231&gt;=400),"*",IF($B231&gt;=400,ROUND('201920 DATA'!AA231/$B231,2),"")))</f>
        <v>0.16</v>
      </c>
      <c r="L231" s="296">
        <f>IF(OR($B231="*",$B231&lt;400),"",IF(AND('201920 DATA'!AB231="*",$B231&gt;=400),"*",IF($B231&gt;=400,ROUND('201920 DATA'!AB231/$B231,2),"")))</f>
        <v>0.28000000000000003</v>
      </c>
      <c r="M231" s="296">
        <f>IF(OR($B231="*",$B231&lt;400),"",IF(AND('201920 DATA'!AC231="*",$B231&gt;=400),"*",IF($B231&gt;=400,ROUND('201920 DATA'!AC231/$B231,2),"")))</f>
        <v>0.32</v>
      </c>
      <c r="N231" s="296">
        <f>IF(OR($B231="*",$B231&lt;400),"",IF(AND('201920 DATA'!AD231="*",$B231&gt;=400),"*",IF($B231&gt;=400,ROUND('201920 DATA'!AD231/$B231,2),"")))</f>
        <v>0.16</v>
      </c>
      <c r="O231" s="296">
        <f>IF(OR($B231="*",$B231&lt;400),"",IF(AND('201920 DATA'!AE231="*",$B231&gt;=400),"*",IF($B231&gt;=400,ROUND('201920 DATA'!AE231/$B231,2),"")))</f>
        <v>0.01</v>
      </c>
      <c r="P231" s="297"/>
      <c r="Q231" s="296">
        <f>IF(OR($B231="*",$B231&lt;400),"",IF(AND('201920 DATA'!FO231="*",$B231&gt;=400),"*",IF($B231&gt;=400,ROUND('201920 DATA'!FO231/$B231,2),"")))</f>
        <v>0.98</v>
      </c>
      <c r="R231" s="289">
        <f>IF(OR($C231="*",$C231&lt;400),"",IF(AND('201920 DATA'!F231="*",$C231&gt;=400),"*",IF($C231&gt;=400,ROUND('201920 DATA'!F231/$C231,2),"")))</f>
        <v>0</v>
      </c>
      <c r="S231" s="289">
        <f>IF(OR($C231="*",$C231&lt;400),"",IF(AND('201920 DATA'!G231="*",$C231&gt;=400),"*",IF($C231&gt;=400,ROUND('201920 DATA'!G231/$C231,2),"")))</f>
        <v>0</v>
      </c>
      <c r="T231" s="289">
        <f>IF(OR($C231="*",$C231&lt;400),"",IF(AND('201920 DATA'!H231="*",$C231&gt;=400),"*",IF($C231&gt;=400,ROUND('201920 DATA'!H231/$C231,2),"")))</f>
        <v>1</v>
      </c>
      <c r="U231" s="289">
        <f>IF(OR($C231="*",$C231&lt;400),"",IF(AND('201920 DATA'!FP231="*",$C231&gt;=400),"*",IF($C231&gt;=400,ROUND('201920 DATA'!FP231/$C231,2),"")))</f>
        <v>0</v>
      </c>
      <c r="V231" s="312">
        <f>IF(OR($D231="*",$D231&lt;400),"",IF(AND('201920 DATA'!M231="*",$D231&gt;=400),"*",IF($D231&gt;=400,ROUND('201920 DATA'!M231/$D231,2),"")))</f>
        <v>0.04</v>
      </c>
      <c r="W231" s="312">
        <f>IF(OR($D231="*",$D231&lt;400),"",IF(AND('201920 DATA'!N231="*",$D231&gt;=400),"*",IF($D231&gt;=400,ROUND('201920 DATA'!N231/$D231,2),"")))</f>
        <v>0.31</v>
      </c>
      <c r="X231" s="312">
        <f>IF(OR($D231="*",$D231&lt;400),"",IF(AND('201920 DATA'!O231="*",$D231&gt;=400),"*",IF($D231&gt;=400,ROUND('201920 DATA'!O231/$D231,2),"")))</f>
        <v>0.25</v>
      </c>
      <c r="Y231" s="312">
        <f>IF(OR($D231="*",$D231&lt;400),"",IF(AND('201920 DATA'!P231="*",$D231&gt;=400),"*",IF($D231&gt;=400,ROUND('201920 DATA'!P231/$D231,2),"")))</f>
        <v>0.23</v>
      </c>
      <c r="Z231" s="312">
        <f>IF(OR($D231="*",$D231&lt;400),"",IF(AND('201920 DATA'!Q231="*",$D231&gt;=400),"*",IF($D231&gt;=400,ROUND('201920 DATA'!Q231/$D231,2),"")))</f>
        <v>0.16</v>
      </c>
      <c r="AA231" s="312">
        <f>IF(OR($D231="*",$D231&lt;400),"",IF(AND('201920 DATA'!R231="*",$D231&gt;=400),"*",IF($D231&gt;=400,ROUND('201920 DATA'!R231/$D231,2),"")))</f>
        <v>0.02</v>
      </c>
      <c r="AB231" s="312" t="str">
        <f>IF(OR($D231="*",$D231&lt;400),"",IF(AND('201920 DATA'!S231="*",$D231&gt;=400),"*",IF($D231&gt;=400,ROUND('201920 DATA'!S231/$D231,2),"")))</f>
        <v>*</v>
      </c>
      <c r="AC231" s="312" t="str">
        <f>IF(OR($D231="*",$D231&lt;400),"",IF(AND('201920 DATA'!T231="*",$D231&gt;=400),"*",IF($D231&gt;=400,ROUND('201920 DATA'!T231/$D231,2),"")))</f>
        <v>*</v>
      </c>
      <c r="AD231" s="289" t="str">
        <f>IF(OR($C231="*",$C231&lt;400),"",IF(AND('201920 DATA'!BC231="*",$C231&gt;=400),"*",IF($C231&gt;=400,ROUND('201920 DATA'!BC231/$C231,2),"")))</f>
        <v>*</v>
      </c>
      <c r="AE231" s="289">
        <f>IF(OR($C231="*",$C231&lt;400),"",IF(AND('201920 DATA'!BD231="*",$C231&gt;=400),"*",IF($C231&gt;=400,ROUND('201920 DATA'!BD231/$C231,2),"")))</f>
        <v>0.03</v>
      </c>
      <c r="AF231" s="289" t="str">
        <f>IF(OR($C231="*",$C231&lt;400),"",IF(AND('201920 DATA'!BE231="*",$C231&gt;=400),"*",IF($C231&gt;=400,ROUND('201920 DATA'!BE231/$C231,2),"")))</f>
        <v>*</v>
      </c>
      <c r="AG231" s="289">
        <f>IF(OR($C231="*",$C231&lt;400),"",IF(AND('201920 DATA'!BF231="*",$C231&gt;=400),"*",IF($C231&gt;=400,ROUND('201920 DATA'!BF231/$C231,2),"")))</f>
        <v>0</v>
      </c>
      <c r="AH231" s="289">
        <f>IF(OR($C231="*",$C231&lt;400),"",IF(AND('201920 DATA'!BG231="*",$C231&gt;=400),"*",IF($C231&gt;=400,ROUND('201920 DATA'!BG231/$C231,2),"")))</f>
        <v>0</v>
      </c>
      <c r="AI231" s="289">
        <f>IF(OR($C231="*",$C231&lt;400),"",IF(AND('201920 DATA'!BH231="*",$C231&gt;=400),"*",IF($C231&gt;=400,ROUND('201920 DATA'!BH231/$C231,2),"")))</f>
        <v>0.03</v>
      </c>
      <c r="AJ231" s="289">
        <f>IF(OR($C231="*",$C231&lt;400),"",IF(AND('201920 DATA'!BI231="*",$C231&gt;=400),"*",IF($C231&gt;=400,ROUND('201920 DATA'!BI231/$C231,2),"")))</f>
        <v>0.06</v>
      </c>
      <c r="AK231" s="289">
        <f>IF(OR($C231="*",$C231&lt;400),"",IF(AND('201920 DATA'!BJ231="*",$C231&gt;=400),"*",IF($C231&gt;=400,ROUND('201920 DATA'!BJ231/$C231,2),"")))</f>
        <v>0</v>
      </c>
      <c r="AL231" s="289">
        <f>IF(OR($C231="*",$C231&lt;400),"",IF(AND('201920 DATA'!BK231="*",$C231&gt;=400),"*",IF($C231&gt;=400,ROUND('201920 DATA'!BK231/$C231,2),"")))</f>
        <v>0.01</v>
      </c>
      <c r="AM231" s="289">
        <f>IF(OR($C231="*",$C231&lt;400),"",IF(AND('201920 DATA'!BL231="*",$C231&gt;=400),"*",IF($C231&gt;=400,ROUND('201920 DATA'!BL231/$C231,2),"")))</f>
        <v>0</v>
      </c>
      <c r="AN231" s="289">
        <f>IF(OR($C231="*",$C231&lt;400),"",IF(AND('201920 DATA'!BM231="*",$C231&gt;=400),"*",IF($C231&gt;=400,ROUND('201920 DATA'!BM231/$C231,2),"")))</f>
        <v>0.16</v>
      </c>
      <c r="AO231" s="289">
        <f>IF(OR($C231="*",$C231&lt;400),"",IF(AND('201920 DATA'!BN231="*",$C231&gt;=400),"*",IF($C231&gt;=400,ROUND('201920 DATA'!BN231/$C231,2),"")))</f>
        <v>0.01</v>
      </c>
      <c r="AP231" s="289">
        <f>IF(OR($C231="*",$C231&lt;400),"",IF(AND('201920 DATA'!BO231="*",$C231&gt;=400),"*",IF($C231&gt;=400,ROUND('201920 DATA'!BO231/$C231,2),"")))</f>
        <v>0.48</v>
      </c>
      <c r="AQ231" s="289">
        <f>IF(OR($C231="*",$C231&lt;400),"",IF(AND('201920 DATA'!BP231="*",$C231&gt;=400),"*",IF($C231&gt;=400,ROUND('201920 DATA'!BP231/$C231,2),"")))</f>
        <v>0.12</v>
      </c>
      <c r="AR231" s="289">
        <f>IF(OR($C231="*",$C231&lt;400),"",IF(AND('201920 DATA'!BQ231="*",$C231&gt;=400),"*",IF($C231&gt;=400,ROUND('201920 DATA'!BQ231/$C231,2),"")))</f>
        <v>0</v>
      </c>
      <c r="AS231" s="289">
        <f>IF(OR($C231="*",$C231&lt;400),"",IF(AND('201920 DATA'!BR231="*",$C231&gt;=400),"*",IF($C231&gt;=400,ROUND('201920 DATA'!BR231/$C231,2),"")))</f>
        <v>0</v>
      </c>
      <c r="AT231" s="289" t="str">
        <f>IF(OR($C231="*",$C231&lt;400),"",IF(AND('201920 DATA'!BS231="*",$C231&gt;=400),"*",IF($C231&gt;=400,ROUND('201920 DATA'!BS231/$C231,2),"")))</f>
        <v>*</v>
      </c>
      <c r="AU231" s="289">
        <f>IF(OR($C231="*",$C231&lt;400),"",IF(AND('201920 DATA'!BT231="*",$C231&gt;=400),"*",IF($C231&gt;=400,ROUND('201920 DATA'!BT231/$C231,2),"")))</f>
        <v>0.05</v>
      </c>
      <c r="AV231" s="289">
        <f>IF(OR($C231="*",$C231&lt;400),"",IF(AND('201920 DATA'!BU231="*",$C231&gt;=400),"*",IF($C231&gt;=400,ROUND('201920 DATA'!BU231/$C231,2),"")))</f>
        <v>0.02</v>
      </c>
      <c r="AW231" s="289">
        <f>IF(OR($C231="*",$C231&lt;400),"",IF(AND('201920 DATA'!BV231="*",$C231&gt;=400),"*",IF($C231&gt;=400,ROUND('201920 DATA'!BV231/$C231,2),"")))</f>
        <v>0</v>
      </c>
      <c r="AX231" s="289">
        <f>IF(OR($C231="*",$C231&lt;400),"",IF(AND('201920 DATA'!BW231="*",$C231&gt;=400),"*",IF($C231&gt;=400,ROUND('201920 DATA'!BW231/$C231,2),"")))</f>
        <v>0.03</v>
      </c>
      <c r="AZ231" s="365">
        <v>2290</v>
      </c>
    </row>
    <row r="232" spans="1:52" x14ac:dyDescent="0.2">
      <c r="A232" s="373" t="s">
        <v>341</v>
      </c>
      <c r="B232" s="287">
        <f>'201920 DATA'!B232</f>
        <v>6615</v>
      </c>
      <c r="C232" s="288">
        <f>'201920 DATA'!C232</f>
        <v>6615</v>
      </c>
      <c r="D232" s="293">
        <f>'201920 DATA'!FQ232</f>
        <v>6470</v>
      </c>
      <c r="F232" s="313">
        <f t="shared" si="6"/>
        <v>0.31</v>
      </c>
      <c r="G232" s="295">
        <f t="shared" si="7"/>
        <v>1</v>
      </c>
      <c r="H232" s="289">
        <f>IF(OR($C232="*",$C232&lt;400),"",IF(AND('201920 DATA'!F232="*",$C232&gt;=400),"*",IF($C232&gt;=400,ROUND('201920 DATA'!F232/$C232,2),"")))</f>
        <v>0</v>
      </c>
      <c r="I232" s="296">
        <f>IF(OR($B232="*",$B232&lt;400),"",IF(AND('201920 DATA'!Y232="*",$B232&gt;=400),"*",IF($B232&gt;=400,ROUND('201920 DATA'!Y232/$B232,2),"")))</f>
        <v>0</v>
      </c>
      <c r="J232" s="296">
        <f>IF(OR($B232="*",$B232&lt;400),"",IF(AND('201920 DATA'!Z232="*",$B232&gt;=400),"*",IF($B232&gt;=400,ROUND('201920 DATA'!Z232/$B232,2),"")))</f>
        <v>0.14000000000000001</v>
      </c>
      <c r="K232" s="296">
        <f>IF(OR($B232="*",$B232&lt;400),"",IF(AND('201920 DATA'!AA232="*",$B232&gt;=400),"*",IF($B232&gt;=400,ROUND('201920 DATA'!AA232/$B232,2),"")))</f>
        <v>0.28000000000000003</v>
      </c>
      <c r="L232" s="296">
        <f>IF(OR($B232="*",$B232&lt;400),"",IF(AND('201920 DATA'!AB232="*",$B232&gt;=400),"*",IF($B232&gt;=400,ROUND('201920 DATA'!AB232/$B232,2),"")))</f>
        <v>0.31</v>
      </c>
      <c r="M232" s="296">
        <f>IF(OR($B232="*",$B232&lt;400),"",IF(AND('201920 DATA'!AC232="*",$B232&gt;=400),"*",IF($B232&gt;=400,ROUND('201920 DATA'!AC232/$B232,2),"")))</f>
        <v>0.2</v>
      </c>
      <c r="N232" s="296">
        <f>IF(OR($B232="*",$B232&lt;400),"",IF(AND('201920 DATA'!AD232="*",$B232&gt;=400),"*",IF($B232&gt;=400,ROUND('201920 DATA'!AD232/$B232,2),"")))</f>
        <v>7.0000000000000007E-2</v>
      </c>
      <c r="O232" s="296">
        <f>IF(OR($B232="*",$B232&lt;400),"",IF(AND('201920 DATA'!AE232="*",$B232&gt;=400),"*",IF($B232&gt;=400,ROUND('201920 DATA'!AE232/$B232,2),"")))</f>
        <v>0</v>
      </c>
      <c r="P232" s="297"/>
      <c r="Q232" s="296">
        <f>IF(OR($B232="*",$B232&lt;400),"",IF(AND('201920 DATA'!FO232="*",$B232&gt;=400),"*",IF($B232&gt;=400,ROUND('201920 DATA'!FO232/$B232,2),"")))</f>
        <v>0.95</v>
      </c>
      <c r="R232" s="289">
        <f>IF(OR($C232="*",$C232&lt;400),"",IF(AND('201920 DATA'!F232="*",$C232&gt;=400),"*",IF($C232&gt;=400,ROUND('201920 DATA'!F232/$C232,2),"")))</f>
        <v>0</v>
      </c>
      <c r="S232" s="289">
        <f>IF(OR($C232="*",$C232&lt;400),"",IF(AND('201920 DATA'!G232="*",$C232&gt;=400),"*",IF($C232&gt;=400,ROUND('201920 DATA'!G232/$C232,2),"")))</f>
        <v>0</v>
      </c>
      <c r="T232" s="289">
        <f>IF(OR($C232="*",$C232&lt;400),"",IF(AND('201920 DATA'!H232="*",$C232&gt;=400),"*",IF($C232&gt;=400,ROUND('201920 DATA'!H232/$C232,2),"")))</f>
        <v>1</v>
      </c>
      <c r="U232" s="289">
        <f>IF(OR($C232="*",$C232&lt;400),"",IF(AND('201920 DATA'!FP232="*",$C232&gt;=400),"*",IF($C232&gt;=400,ROUND('201920 DATA'!FP232/$C232,2),"")))</f>
        <v>0</v>
      </c>
      <c r="V232" s="312">
        <f>IF(OR($D232="*",$D232&lt;400),"",IF(AND('201920 DATA'!M232="*",$D232&gt;=400),"*",IF($D232&gt;=400,ROUND('201920 DATA'!M232/$D232,2),"")))</f>
        <v>0.01</v>
      </c>
      <c r="W232" s="312">
        <f>IF(OR($D232="*",$D232&lt;400),"",IF(AND('201920 DATA'!N232="*",$D232&gt;=400),"*",IF($D232&gt;=400,ROUND('201920 DATA'!N232/$D232,2),"")))</f>
        <v>0.46</v>
      </c>
      <c r="X232" s="312">
        <f>IF(OR($D232="*",$D232&lt;400),"",IF(AND('201920 DATA'!O232="*",$D232&gt;=400),"*",IF($D232&gt;=400,ROUND('201920 DATA'!O232/$D232,2),"")))</f>
        <v>0.19</v>
      </c>
      <c r="Y232" s="312">
        <f>IF(OR($D232="*",$D232&lt;400),"",IF(AND('201920 DATA'!P232="*",$D232&gt;=400),"*",IF($D232&gt;=400,ROUND('201920 DATA'!P232/$D232,2),"")))</f>
        <v>0.12</v>
      </c>
      <c r="Z232" s="312">
        <f>IF(OR($D232="*",$D232&lt;400),"",IF(AND('201920 DATA'!Q232="*",$D232&gt;=400),"*",IF($D232&gt;=400,ROUND('201920 DATA'!Q232/$D232,2),"")))</f>
        <v>0.14000000000000001</v>
      </c>
      <c r="AA232" s="312">
        <f>IF(OR($D232="*",$D232&lt;400),"",IF(AND('201920 DATA'!R232="*",$D232&gt;=400),"*",IF($D232&gt;=400,ROUND('201920 DATA'!R232/$D232,2),"")))</f>
        <v>0.05</v>
      </c>
      <c r="AB232" s="312">
        <f>IF(OR($D232="*",$D232&lt;400),"",IF(AND('201920 DATA'!S232="*",$D232&gt;=400),"*",IF($D232&gt;=400,ROUND('201920 DATA'!S232/$D232,2),"")))</f>
        <v>0.02</v>
      </c>
      <c r="AC232" s="312">
        <f>IF(OR($D232="*",$D232&lt;400),"",IF(AND('201920 DATA'!T232="*",$D232&gt;=400),"*",IF($D232&gt;=400,ROUND('201920 DATA'!T232/$D232,2),"")))</f>
        <v>0.01</v>
      </c>
      <c r="AD232" s="289">
        <f>IF(OR($C232="*",$C232&lt;400),"",IF(AND('201920 DATA'!BC232="*",$C232&gt;=400),"*",IF($C232&gt;=400,ROUND('201920 DATA'!BC232/$C232,2),"")))</f>
        <v>0.02</v>
      </c>
      <c r="AE232" s="289">
        <f>IF(OR($C232="*",$C232&lt;400),"",IF(AND('201920 DATA'!BD232="*",$C232&gt;=400),"*",IF($C232&gt;=400,ROUND('201920 DATA'!BD232/$C232,2),"")))</f>
        <v>0.02</v>
      </c>
      <c r="AF232" s="289">
        <f>IF(OR($C232="*",$C232&lt;400),"",IF(AND('201920 DATA'!BE232="*",$C232&gt;=400),"*",IF($C232&gt;=400,ROUND('201920 DATA'!BE232/$C232,2),"")))</f>
        <v>0.01</v>
      </c>
      <c r="AG232" s="289" t="str">
        <f>IF(OR($C232="*",$C232&lt;400),"",IF(AND('201920 DATA'!BF232="*",$C232&gt;=400),"*",IF($C232&gt;=400,ROUND('201920 DATA'!BF232/$C232,2),"")))</f>
        <v>*</v>
      </c>
      <c r="AH232" s="289" t="str">
        <f>IF(OR($C232="*",$C232&lt;400),"",IF(AND('201920 DATA'!BG232="*",$C232&gt;=400),"*",IF($C232&gt;=400,ROUND('201920 DATA'!BG232/$C232,2),"")))</f>
        <v>*</v>
      </c>
      <c r="AI232" s="289">
        <f>IF(OR($C232="*",$C232&lt;400),"",IF(AND('201920 DATA'!BH232="*",$C232&gt;=400),"*",IF($C232&gt;=400,ROUND('201920 DATA'!BH232/$C232,2),"")))</f>
        <v>0.04</v>
      </c>
      <c r="AJ232" s="289">
        <f>IF(OR($C232="*",$C232&lt;400),"",IF(AND('201920 DATA'!BI232="*",$C232&gt;=400),"*",IF($C232&gt;=400,ROUND('201920 DATA'!BI232/$C232,2),"")))</f>
        <v>0.02</v>
      </c>
      <c r="AK232" s="289">
        <f>IF(OR($C232="*",$C232&lt;400),"",IF(AND('201920 DATA'!BJ232="*",$C232&gt;=400),"*",IF($C232&gt;=400,ROUND('201920 DATA'!BJ232/$C232,2),"")))</f>
        <v>0</v>
      </c>
      <c r="AL232" s="289" t="str">
        <f>IF(OR($C232="*",$C232&lt;400),"",IF(AND('201920 DATA'!BK232="*",$C232&gt;=400),"*",IF($C232&gt;=400,ROUND('201920 DATA'!BK232/$C232,2),"")))</f>
        <v>*</v>
      </c>
      <c r="AM232" s="289">
        <f>IF(OR($C232="*",$C232&lt;400),"",IF(AND('201920 DATA'!BL232="*",$C232&gt;=400),"*",IF($C232&gt;=400,ROUND('201920 DATA'!BL232/$C232,2),"")))</f>
        <v>0.01</v>
      </c>
      <c r="AN232" s="289">
        <f>IF(OR($C232="*",$C232&lt;400),"",IF(AND('201920 DATA'!BM232="*",$C232&gt;=400),"*",IF($C232&gt;=400,ROUND('201920 DATA'!BM232/$C232,2),"")))</f>
        <v>0.33</v>
      </c>
      <c r="AO232" s="289">
        <f>IF(OR($C232="*",$C232&lt;400),"",IF(AND('201920 DATA'!BN232="*",$C232&gt;=400),"*",IF($C232&gt;=400,ROUND('201920 DATA'!BN232/$C232,2),"")))</f>
        <v>0.03</v>
      </c>
      <c r="AP232" s="289">
        <f>IF(OR($C232="*",$C232&lt;400),"",IF(AND('201920 DATA'!BO232="*",$C232&gt;=400),"*",IF($C232&gt;=400,ROUND('201920 DATA'!BO232/$C232,2),"")))</f>
        <v>0.33</v>
      </c>
      <c r="AQ232" s="289">
        <f>IF(OR($C232="*",$C232&lt;400),"",IF(AND('201920 DATA'!BP232="*",$C232&gt;=400),"*",IF($C232&gt;=400,ROUND('201920 DATA'!BP232/$C232,2),"")))</f>
        <v>7.0000000000000007E-2</v>
      </c>
      <c r="AR232" s="289" t="str">
        <f>IF(OR($C232="*",$C232&lt;400),"",IF(AND('201920 DATA'!BQ232="*",$C232&gt;=400),"*",IF($C232&gt;=400,ROUND('201920 DATA'!BQ232/$C232,2),"")))</f>
        <v>*</v>
      </c>
      <c r="AS232" s="289">
        <f>IF(OR($C232="*",$C232&lt;400),"",IF(AND('201920 DATA'!BR232="*",$C232&gt;=400),"*",IF($C232&gt;=400,ROUND('201920 DATA'!BR232/$C232,2),"")))</f>
        <v>0</v>
      </c>
      <c r="AT232" s="289">
        <f>IF(OR($C232="*",$C232&lt;400),"",IF(AND('201920 DATA'!BS232="*",$C232&gt;=400),"*",IF($C232&gt;=400,ROUND('201920 DATA'!BS232/$C232,2),"")))</f>
        <v>0</v>
      </c>
      <c r="AU232" s="289">
        <f>IF(OR($C232="*",$C232&lt;400),"",IF(AND('201920 DATA'!BT232="*",$C232&gt;=400),"*",IF($C232&gt;=400,ROUND('201920 DATA'!BT232/$C232,2),"")))</f>
        <v>0.05</v>
      </c>
      <c r="AV232" s="289">
        <f>IF(OR($C232="*",$C232&lt;400),"",IF(AND('201920 DATA'!BU232="*",$C232&gt;=400),"*",IF($C232&gt;=400,ROUND('201920 DATA'!BU232/$C232,2),"")))</f>
        <v>0.01</v>
      </c>
      <c r="AW232" s="289">
        <f>IF(OR($C232="*",$C232&lt;400),"",IF(AND('201920 DATA'!BV232="*",$C232&gt;=400),"*",IF($C232&gt;=400,ROUND('201920 DATA'!BV232/$C232,2),"")))</f>
        <v>0</v>
      </c>
      <c r="AX232" s="289">
        <f>IF(OR($C232="*",$C232&lt;400),"",IF(AND('201920 DATA'!BW232="*",$C232&gt;=400),"*",IF($C232&gt;=400,ROUND('201920 DATA'!BW232/$C232,2),"")))</f>
        <v>0.05</v>
      </c>
      <c r="AZ232" s="365">
        <v>4590</v>
      </c>
    </row>
    <row r="233" spans="1:52" x14ac:dyDescent="0.2">
      <c r="A233" s="373" t="s">
        <v>342</v>
      </c>
      <c r="B233" s="287">
        <f>'201920 DATA'!B233</f>
        <v>605</v>
      </c>
      <c r="C233" s="288">
        <f>'201920 DATA'!C233</f>
        <v>605</v>
      </c>
      <c r="D233" s="293">
        <f>'201920 DATA'!FQ233</f>
        <v>330</v>
      </c>
      <c r="F233" s="313">
        <f t="shared" si="6"/>
        <v>-8.02</v>
      </c>
      <c r="G233" s="295">
        <f t="shared" si="7"/>
        <v>1</v>
      </c>
      <c r="H233" s="289">
        <f>IF(OR($C233="*",$C233&lt;400),"",IF(AND('201920 DATA'!F233="*",$C233&gt;=400),"*",IF($C233&gt;=400,ROUND('201920 DATA'!F233/$C233,2),"")))</f>
        <v>0</v>
      </c>
      <c r="I233" s="296">
        <f>IF(OR($B233="*",$B233&lt;400),"",IF(AND('201920 DATA'!Y233="*",$B233&gt;=400),"*",IF($B233&gt;=400,ROUND('201920 DATA'!Y233/$B233,2),"")))</f>
        <v>0</v>
      </c>
      <c r="J233" s="296">
        <f>IF(OR($B233="*",$B233&lt;400),"",IF(AND('201920 DATA'!Z233="*",$B233&gt;=400),"*",IF($B233&gt;=400,ROUND('201920 DATA'!Z233/$B233,2),"")))</f>
        <v>7.0000000000000007E-2</v>
      </c>
      <c r="K233" s="296">
        <f>IF(OR($B233="*",$B233&lt;400),"",IF(AND('201920 DATA'!AA233="*",$B233&gt;=400),"*",IF($B233&gt;=400,ROUND('201920 DATA'!AA233/$B233,2),"")))</f>
        <v>0.13</v>
      </c>
      <c r="L233" s="296">
        <f>IF(OR($B233="*",$B233&lt;400),"",IF(AND('201920 DATA'!AB233="*",$B233&gt;=400),"*",IF($B233&gt;=400,ROUND('201920 DATA'!AB233/$B233,2),"")))</f>
        <v>0.27</v>
      </c>
      <c r="M233" s="296">
        <f>IF(OR($B233="*",$B233&lt;400),"",IF(AND('201920 DATA'!AC233="*",$B233&gt;=400),"*",IF($B233&gt;=400,ROUND('201920 DATA'!AC233/$B233,2),"")))</f>
        <v>0.32</v>
      </c>
      <c r="N233" s="296">
        <f>IF(OR($B233="*",$B233&lt;400),"",IF(AND('201920 DATA'!AD233="*",$B233&gt;=400),"*",IF($B233&gt;=400,ROUND('201920 DATA'!AD233/$B233,2),"")))</f>
        <v>0.19</v>
      </c>
      <c r="O233" s="296" t="str">
        <f>IF(OR($B233="*",$B233&lt;400),"",IF(AND('201920 DATA'!AE233="*",$B233&gt;=400),"*",IF($B233&gt;=400,ROUND('201920 DATA'!AE233/$B233,2),"")))</f>
        <v>*</v>
      </c>
      <c r="P233" s="297"/>
      <c r="Q233" s="296">
        <f>IF(OR($B233="*",$B233&lt;400),"",IF(AND('201920 DATA'!FO233="*",$B233&gt;=400),"*",IF($B233&gt;=400,ROUND('201920 DATA'!FO233/$B233,2),"")))</f>
        <v>0.98</v>
      </c>
      <c r="R233" s="289">
        <f>IF(OR($C233="*",$C233&lt;400),"",IF(AND('201920 DATA'!F233="*",$C233&gt;=400),"*",IF($C233&gt;=400,ROUND('201920 DATA'!F233/$C233,2),"")))</f>
        <v>0</v>
      </c>
      <c r="S233" s="289">
        <f>IF(OR($C233="*",$C233&lt;400),"",IF(AND('201920 DATA'!G233="*",$C233&gt;=400),"*",IF($C233&gt;=400,ROUND('201920 DATA'!G233/$C233,2),"")))</f>
        <v>0</v>
      </c>
      <c r="T233" s="289">
        <f>IF(OR($C233="*",$C233&lt;400),"",IF(AND('201920 DATA'!H233="*",$C233&gt;=400),"*",IF($C233&gt;=400,ROUND('201920 DATA'!H233/$C233,2),"")))</f>
        <v>1</v>
      </c>
      <c r="U233" s="289">
        <f>IF(OR($C233="*",$C233&lt;400),"",IF(AND('201920 DATA'!FP233="*",$C233&gt;=400),"*",IF($C233&gt;=400,ROUND('201920 DATA'!FP233/$C233,2),"")))</f>
        <v>0</v>
      </c>
      <c r="V233" s="312" t="str">
        <f>IF(OR($D233="*",$D233&lt;400),"",IF(AND('201920 DATA'!M233="*",$D233&gt;=400),"*",IF($D233&gt;=400,ROUND('201920 DATA'!M233/$D233,2),"")))</f>
        <v/>
      </c>
      <c r="W233" s="312" t="str">
        <f>IF(OR($D233="*",$D233&lt;400),"",IF(AND('201920 DATA'!N233="*",$D233&gt;=400),"*",IF($D233&gt;=400,ROUND('201920 DATA'!N233/$D233,2),"")))</f>
        <v/>
      </c>
      <c r="X233" s="312" t="str">
        <f>IF(OR($D233="*",$D233&lt;400),"",IF(AND('201920 DATA'!O233="*",$D233&gt;=400),"*",IF($D233&gt;=400,ROUND('201920 DATA'!O233/$D233,2),"")))</f>
        <v/>
      </c>
      <c r="Y233" s="312" t="str">
        <f>IF(OR($D233="*",$D233&lt;400),"",IF(AND('201920 DATA'!P233="*",$D233&gt;=400),"*",IF($D233&gt;=400,ROUND('201920 DATA'!P233/$D233,2),"")))</f>
        <v/>
      </c>
      <c r="Z233" s="312" t="str">
        <f>IF(OR($D233="*",$D233&lt;400),"",IF(AND('201920 DATA'!Q233="*",$D233&gt;=400),"*",IF($D233&gt;=400,ROUND('201920 DATA'!Q233/$D233,2),"")))</f>
        <v/>
      </c>
      <c r="AA233" s="312" t="str">
        <f>IF(OR($D233="*",$D233&lt;400),"",IF(AND('201920 DATA'!R233="*",$D233&gt;=400),"*",IF($D233&gt;=400,ROUND('201920 DATA'!R233/$D233,2),"")))</f>
        <v/>
      </c>
      <c r="AB233" s="312" t="str">
        <f>IF(OR($D233="*",$D233&lt;400),"",IF(AND('201920 DATA'!S233="*",$D233&gt;=400),"*",IF($D233&gt;=400,ROUND('201920 DATA'!S233/$D233,2),"")))</f>
        <v/>
      </c>
      <c r="AC233" s="312" t="str">
        <f>IF(OR($D233="*",$D233&lt;400),"",IF(AND('201920 DATA'!T233="*",$D233&gt;=400),"*",IF($D233&gt;=400,ROUND('201920 DATA'!T233/$D233,2),"")))</f>
        <v/>
      </c>
      <c r="AD233" s="289" t="str">
        <f>IF(OR($C233="*",$C233&lt;400),"",IF(AND('201920 DATA'!BC233="*",$C233&gt;=400),"*",IF($C233&gt;=400,ROUND('201920 DATA'!BC233/$C233,2),"")))</f>
        <v>*</v>
      </c>
      <c r="AE233" s="289">
        <f>IF(OR($C233="*",$C233&lt;400),"",IF(AND('201920 DATA'!BD233="*",$C233&gt;=400),"*",IF($C233&gt;=400,ROUND('201920 DATA'!BD233/$C233,2),"")))</f>
        <v>0.02</v>
      </c>
      <c r="AF233" s="289">
        <f>IF(OR($C233="*",$C233&lt;400),"",IF(AND('201920 DATA'!BE233="*",$C233&gt;=400),"*",IF($C233&gt;=400,ROUND('201920 DATA'!BE233/$C233,2),"")))</f>
        <v>0</v>
      </c>
      <c r="AG233" s="289" t="str">
        <f>IF(OR($C233="*",$C233&lt;400),"",IF(AND('201920 DATA'!BF233="*",$C233&gt;=400),"*",IF($C233&gt;=400,ROUND('201920 DATA'!BF233/$C233,2),"")))</f>
        <v>*</v>
      </c>
      <c r="AH233" s="289">
        <f>IF(OR($C233="*",$C233&lt;400),"",IF(AND('201920 DATA'!BG233="*",$C233&gt;=400),"*",IF($C233&gt;=400,ROUND('201920 DATA'!BG233/$C233,2),"")))</f>
        <v>0</v>
      </c>
      <c r="AI233" s="289" t="str">
        <f>IF(OR($C233="*",$C233&lt;400),"",IF(AND('201920 DATA'!BH233="*",$C233&gt;=400),"*",IF($C233&gt;=400,ROUND('201920 DATA'!BH233/$C233,2),"")))</f>
        <v>*</v>
      </c>
      <c r="AJ233" s="289">
        <f>IF(OR($C233="*",$C233&lt;400),"",IF(AND('201920 DATA'!BI233="*",$C233&gt;=400),"*",IF($C233&gt;=400,ROUND('201920 DATA'!BI233/$C233,2),"")))</f>
        <v>0.22</v>
      </c>
      <c r="AK233" s="289">
        <f>IF(OR($C233="*",$C233&lt;400),"",IF(AND('201920 DATA'!BJ233="*",$C233&gt;=400),"*",IF($C233&gt;=400,ROUND('201920 DATA'!BJ233/$C233,2),"")))</f>
        <v>0</v>
      </c>
      <c r="AL233" s="289">
        <f>IF(OR($C233="*",$C233&lt;400),"",IF(AND('201920 DATA'!BK233="*",$C233&gt;=400),"*",IF($C233&gt;=400,ROUND('201920 DATA'!BK233/$C233,2),"")))</f>
        <v>0.02</v>
      </c>
      <c r="AM233" s="289" t="str">
        <f>IF(OR($C233="*",$C233&lt;400),"",IF(AND('201920 DATA'!BL233="*",$C233&gt;=400),"*",IF($C233&gt;=400,ROUND('201920 DATA'!BL233/$C233,2),"")))</f>
        <v>*</v>
      </c>
      <c r="AN233" s="289">
        <f>IF(OR($C233="*",$C233&lt;400),"",IF(AND('201920 DATA'!BM233="*",$C233&gt;=400),"*",IF($C233&gt;=400,ROUND('201920 DATA'!BM233/$C233,2),"")))</f>
        <v>0.25</v>
      </c>
      <c r="AO233" s="289">
        <f>IF(OR($C233="*",$C233&lt;400),"",IF(AND('201920 DATA'!BN233="*",$C233&gt;=400),"*",IF($C233&gt;=400,ROUND('201920 DATA'!BN233/$C233,2),"")))</f>
        <v>0.02</v>
      </c>
      <c r="AP233" s="289">
        <f>IF(OR($C233="*",$C233&lt;400),"",IF(AND('201920 DATA'!BO233="*",$C233&gt;=400),"*",IF($C233&gt;=400,ROUND('201920 DATA'!BO233/$C233,2),"")))</f>
        <v>0.33</v>
      </c>
      <c r="AQ233" s="289">
        <f>IF(OR($C233="*",$C233&lt;400),"",IF(AND('201920 DATA'!BP233="*",$C233&gt;=400),"*",IF($C233&gt;=400,ROUND('201920 DATA'!BP233/$C233,2),"")))</f>
        <v>0.05</v>
      </c>
      <c r="AR233" s="289">
        <f>IF(OR($C233="*",$C233&lt;400),"",IF(AND('201920 DATA'!BQ233="*",$C233&gt;=400),"*",IF($C233&gt;=400,ROUND('201920 DATA'!BQ233/$C233,2),"")))</f>
        <v>0</v>
      </c>
      <c r="AS233" s="289">
        <f>IF(OR($C233="*",$C233&lt;400),"",IF(AND('201920 DATA'!BR233="*",$C233&gt;=400),"*",IF($C233&gt;=400,ROUND('201920 DATA'!BR233/$C233,2),"")))</f>
        <v>0</v>
      </c>
      <c r="AT233" s="289" t="str">
        <f>IF(OR($C233="*",$C233&lt;400),"",IF(AND('201920 DATA'!BS233="*",$C233&gt;=400),"*",IF($C233&gt;=400,ROUND('201920 DATA'!BS233/$C233,2),"")))</f>
        <v>*</v>
      </c>
      <c r="AU233" s="289">
        <f>IF(OR($C233="*",$C233&lt;400),"",IF(AND('201920 DATA'!BT233="*",$C233&gt;=400),"*",IF($C233&gt;=400,ROUND('201920 DATA'!BT233/$C233,2),"")))</f>
        <v>0.02</v>
      </c>
      <c r="AV233" s="289" t="str">
        <f>IF(OR($C233="*",$C233&lt;400),"",IF(AND('201920 DATA'!BU233="*",$C233&gt;=400),"*",IF($C233&gt;=400,ROUND('201920 DATA'!BU233/$C233,2),"")))</f>
        <v>*</v>
      </c>
      <c r="AW233" s="289">
        <f>IF(OR($C233="*",$C233&lt;400),"",IF(AND('201920 DATA'!BV233="*",$C233&gt;=400),"*",IF($C233&gt;=400,ROUND('201920 DATA'!BV233/$C233,2),"")))</f>
        <v>0</v>
      </c>
      <c r="AX233" s="289">
        <f>IF(OR($C233="*",$C233&lt;400),"",IF(AND('201920 DATA'!BW233="*",$C233&gt;=400),"*",IF($C233&gt;=400,ROUND('201920 DATA'!BW233/$C233,2),"")))</f>
        <v>0.03</v>
      </c>
      <c r="AZ233" s="365">
        <v>5460</v>
      </c>
    </row>
    <row r="234" spans="1:52" x14ac:dyDescent="0.2">
      <c r="A234" s="373" t="s">
        <v>343</v>
      </c>
      <c r="B234" s="287">
        <f>'201920 DATA'!B234</f>
        <v>740</v>
      </c>
      <c r="C234" s="288">
        <f>'201920 DATA'!C234</f>
        <v>740</v>
      </c>
      <c r="D234" s="293">
        <f>'201920 DATA'!FQ234</f>
        <v>730</v>
      </c>
      <c r="F234" s="313">
        <f t="shared" si="6"/>
        <v>-0.28000000000000003</v>
      </c>
      <c r="G234" s="295">
        <f t="shared" si="7"/>
        <v>1</v>
      </c>
      <c r="H234" s="289">
        <f>IF(OR($C234="*",$C234&lt;400),"",IF(AND('201920 DATA'!F234="*",$C234&gt;=400),"*",IF($C234&gt;=400,ROUND('201920 DATA'!F234/$C234,2),"")))</f>
        <v>0</v>
      </c>
      <c r="I234" s="296">
        <f>IF(OR($B234="*",$B234&lt;400),"",IF(AND('201920 DATA'!Y234="*",$B234&gt;=400),"*",IF($B234&gt;=400,ROUND('201920 DATA'!Y234/$B234,2),"")))</f>
        <v>0</v>
      </c>
      <c r="J234" s="296">
        <f>IF(OR($B234="*",$B234&lt;400),"",IF(AND('201920 DATA'!Z234="*",$B234&gt;=400),"*",IF($B234&gt;=400,ROUND('201920 DATA'!Z234/$B234,2),"")))</f>
        <v>0.05</v>
      </c>
      <c r="K234" s="296">
        <f>IF(OR($B234="*",$B234&lt;400),"",IF(AND('201920 DATA'!AA234="*",$B234&gt;=400),"*",IF($B234&gt;=400,ROUND('201920 DATA'!AA234/$B234,2),"")))</f>
        <v>0.11</v>
      </c>
      <c r="L234" s="296">
        <f>IF(OR($B234="*",$B234&lt;400),"",IF(AND('201920 DATA'!AB234="*",$B234&gt;=400),"*",IF($B234&gt;=400,ROUND('201920 DATA'!AB234/$B234,2),"")))</f>
        <v>0.35</v>
      </c>
      <c r="M234" s="296">
        <f>IF(OR($B234="*",$B234&lt;400),"",IF(AND('201920 DATA'!AC234="*",$B234&gt;=400),"*",IF($B234&gt;=400,ROUND('201920 DATA'!AC234/$B234,2),"")))</f>
        <v>0.35</v>
      </c>
      <c r="N234" s="296">
        <f>IF(OR($B234="*",$B234&lt;400),"",IF(AND('201920 DATA'!AD234="*",$B234&gt;=400),"*",IF($B234&gt;=400,ROUND('201920 DATA'!AD234/$B234,2),"")))</f>
        <v>0.13</v>
      </c>
      <c r="O234" s="296" t="str">
        <f>IF(OR($B234="*",$B234&lt;400),"",IF(AND('201920 DATA'!AE234="*",$B234&gt;=400),"*",IF($B234&gt;=400,ROUND('201920 DATA'!AE234/$B234,2),"")))</f>
        <v>*</v>
      </c>
      <c r="P234" s="297"/>
      <c r="Q234" s="296">
        <f>IF(OR($B234="*",$B234&lt;400),"",IF(AND('201920 DATA'!FO234="*",$B234&gt;=400),"*",IF($B234&gt;=400,ROUND('201920 DATA'!FO234/$B234,2),"")))</f>
        <v>0.97</v>
      </c>
      <c r="R234" s="289">
        <f>IF(OR($C234="*",$C234&lt;400),"",IF(AND('201920 DATA'!F234="*",$C234&gt;=400),"*",IF($C234&gt;=400,ROUND('201920 DATA'!F234/$C234,2),"")))</f>
        <v>0</v>
      </c>
      <c r="S234" s="289">
        <f>IF(OR($C234="*",$C234&lt;400),"",IF(AND('201920 DATA'!G234="*",$C234&gt;=400),"*",IF($C234&gt;=400,ROUND('201920 DATA'!G234/$C234,2),"")))</f>
        <v>0</v>
      </c>
      <c r="T234" s="289">
        <f>IF(OR($C234="*",$C234&lt;400),"",IF(AND('201920 DATA'!H234="*",$C234&gt;=400),"*",IF($C234&gt;=400,ROUND('201920 DATA'!H234/$C234,2),"")))</f>
        <v>1</v>
      </c>
      <c r="U234" s="289">
        <f>IF(OR($C234="*",$C234&lt;400),"",IF(AND('201920 DATA'!FP234="*",$C234&gt;=400),"*",IF($C234&gt;=400,ROUND('201920 DATA'!FP234/$C234,2),"")))</f>
        <v>0</v>
      </c>
      <c r="V234" s="312">
        <f>IF(OR($D234="*",$D234&lt;400),"",IF(AND('201920 DATA'!M234="*",$D234&gt;=400),"*",IF($D234&gt;=400,ROUND('201920 DATA'!M234/$D234,2),"")))</f>
        <v>0.01</v>
      </c>
      <c r="W234" s="312">
        <f>IF(OR($D234="*",$D234&lt;400),"",IF(AND('201920 DATA'!N234="*",$D234&gt;=400),"*",IF($D234&gt;=400,ROUND('201920 DATA'!N234/$D234,2),"")))</f>
        <v>0.69</v>
      </c>
      <c r="X234" s="312">
        <f>IF(OR($D234="*",$D234&lt;400),"",IF(AND('201920 DATA'!O234="*",$D234&gt;=400),"*",IF($D234&gt;=400,ROUND('201920 DATA'!O234/$D234,2),"")))</f>
        <v>0.08</v>
      </c>
      <c r="Y234" s="312">
        <f>IF(OR($D234="*",$D234&lt;400),"",IF(AND('201920 DATA'!P234="*",$D234&gt;=400),"*",IF($D234&gt;=400,ROUND('201920 DATA'!P234/$D234,2),"")))</f>
        <v>7.0000000000000007E-2</v>
      </c>
      <c r="Z234" s="312">
        <f>IF(OR($D234="*",$D234&lt;400),"",IF(AND('201920 DATA'!Q234="*",$D234&gt;=400),"*",IF($D234&gt;=400,ROUND('201920 DATA'!Q234/$D234,2),"")))</f>
        <v>0.08</v>
      </c>
      <c r="AA234" s="312">
        <f>IF(OR($D234="*",$D234&lt;400),"",IF(AND('201920 DATA'!R234="*",$D234&gt;=400),"*",IF($D234&gt;=400,ROUND('201920 DATA'!R234/$D234,2),"")))</f>
        <v>0.04</v>
      </c>
      <c r="AB234" s="312">
        <f>IF(OR($D234="*",$D234&lt;400),"",IF(AND('201920 DATA'!S234="*",$D234&gt;=400),"*",IF($D234&gt;=400,ROUND('201920 DATA'!S234/$D234,2),"")))</f>
        <v>0.02</v>
      </c>
      <c r="AC234" s="312">
        <f>IF(OR($D234="*",$D234&lt;400),"",IF(AND('201920 DATA'!T234="*",$D234&gt;=400),"*",IF($D234&gt;=400,ROUND('201920 DATA'!T234/$D234,2),"")))</f>
        <v>0.01</v>
      </c>
      <c r="AD234" s="289">
        <f>IF(OR($C234="*",$C234&lt;400),"",IF(AND('201920 DATA'!BC234="*",$C234&gt;=400),"*",IF($C234&gt;=400,ROUND('201920 DATA'!BC234/$C234,2),"")))</f>
        <v>0</v>
      </c>
      <c r="AE234" s="289">
        <f>IF(OR($C234="*",$C234&lt;400),"",IF(AND('201920 DATA'!BD234="*",$C234&gt;=400),"*",IF($C234&gt;=400,ROUND('201920 DATA'!BD234/$C234,2),"")))</f>
        <v>0.01</v>
      </c>
      <c r="AF234" s="289" t="str">
        <f>IF(OR($C234="*",$C234&lt;400),"",IF(AND('201920 DATA'!BE234="*",$C234&gt;=400),"*",IF($C234&gt;=400,ROUND('201920 DATA'!BE234/$C234,2),"")))</f>
        <v>*</v>
      </c>
      <c r="AG234" s="289" t="str">
        <f>IF(OR($C234="*",$C234&lt;400),"",IF(AND('201920 DATA'!BF234="*",$C234&gt;=400),"*",IF($C234&gt;=400,ROUND('201920 DATA'!BF234/$C234,2),"")))</f>
        <v>*</v>
      </c>
      <c r="AH234" s="289">
        <f>IF(OR($C234="*",$C234&lt;400),"",IF(AND('201920 DATA'!BG234="*",$C234&gt;=400),"*",IF($C234&gt;=400,ROUND('201920 DATA'!BG234/$C234,2),"")))</f>
        <v>0</v>
      </c>
      <c r="AI234" s="289">
        <f>IF(OR($C234="*",$C234&lt;400),"",IF(AND('201920 DATA'!BH234="*",$C234&gt;=400),"*",IF($C234&gt;=400,ROUND('201920 DATA'!BH234/$C234,2),"")))</f>
        <v>7.0000000000000007E-2</v>
      </c>
      <c r="AJ234" s="289">
        <f>IF(OR($C234="*",$C234&lt;400),"",IF(AND('201920 DATA'!BI234="*",$C234&gt;=400),"*",IF($C234&gt;=400,ROUND('201920 DATA'!BI234/$C234,2),"")))</f>
        <v>0</v>
      </c>
      <c r="AK234" s="289">
        <f>IF(OR($C234="*",$C234&lt;400),"",IF(AND('201920 DATA'!BJ234="*",$C234&gt;=400),"*",IF($C234&gt;=400,ROUND('201920 DATA'!BJ234/$C234,2),"")))</f>
        <v>0</v>
      </c>
      <c r="AL234" s="289">
        <f>IF(OR($C234="*",$C234&lt;400),"",IF(AND('201920 DATA'!BK234="*",$C234&gt;=400),"*",IF($C234&gt;=400,ROUND('201920 DATA'!BK234/$C234,2),"")))</f>
        <v>0</v>
      </c>
      <c r="AM234" s="289" t="str">
        <f>IF(OR($C234="*",$C234&lt;400),"",IF(AND('201920 DATA'!BL234="*",$C234&gt;=400),"*",IF($C234&gt;=400,ROUND('201920 DATA'!BL234/$C234,2),"")))</f>
        <v>*</v>
      </c>
      <c r="AN234" s="289">
        <f>IF(OR($C234="*",$C234&lt;400),"",IF(AND('201920 DATA'!BM234="*",$C234&gt;=400),"*",IF($C234&gt;=400,ROUND('201920 DATA'!BM234/$C234,2),"")))</f>
        <v>0.11</v>
      </c>
      <c r="AO234" s="289">
        <f>IF(OR($C234="*",$C234&lt;400),"",IF(AND('201920 DATA'!BN234="*",$C234&gt;=400),"*",IF($C234&gt;=400,ROUND('201920 DATA'!BN234/$C234,2),"")))</f>
        <v>0.03</v>
      </c>
      <c r="AP234" s="289">
        <f>IF(OR($C234="*",$C234&lt;400),"",IF(AND('201920 DATA'!BO234="*",$C234&gt;=400),"*",IF($C234&gt;=400,ROUND('201920 DATA'!BO234/$C234,2),"")))</f>
        <v>0.74</v>
      </c>
      <c r="AQ234" s="289">
        <f>IF(OR($C234="*",$C234&lt;400),"",IF(AND('201920 DATA'!BP234="*",$C234&gt;=400),"*",IF($C234&gt;=400,ROUND('201920 DATA'!BP234/$C234,2),"")))</f>
        <v>0</v>
      </c>
      <c r="AR234" s="289">
        <f>IF(OR($C234="*",$C234&lt;400),"",IF(AND('201920 DATA'!BQ234="*",$C234&gt;=400),"*",IF($C234&gt;=400,ROUND('201920 DATA'!BQ234/$C234,2),"")))</f>
        <v>0</v>
      </c>
      <c r="AS234" s="289">
        <f>IF(OR($C234="*",$C234&lt;400),"",IF(AND('201920 DATA'!BR234="*",$C234&gt;=400),"*",IF($C234&gt;=400,ROUND('201920 DATA'!BR234/$C234,2),"")))</f>
        <v>0</v>
      </c>
      <c r="AT234" s="289" t="str">
        <f>IF(OR($C234="*",$C234&lt;400),"",IF(AND('201920 DATA'!BS234="*",$C234&gt;=400),"*",IF($C234&gt;=400,ROUND('201920 DATA'!BS234/$C234,2),"")))</f>
        <v>*</v>
      </c>
      <c r="AU234" s="289" t="str">
        <f>IF(OR($C234="*",$C234&lt;400),"",IF(AND('201920 DATA'!BT234="*",$C234&gt;=400),"*",IF($C234&gt;=400,ROUND('201920 DATA'!BT234/$C234,2),"")))</f>
        <v>*</v>
      </c>
      <c r="AV234" s="289">
        <f>IF(OR($C234="*",$C234&lt;400),"",IF(AND('201920 DATA'!BU234="*",$C234&gt;=400),"*",IF($C234&gt;=400,ROUND('201920 DATA'!BU234/$C234,2),"")))</f>
        <v>0.02</v>
      </c>
      <c r="AW234" s="289">
        <f>IF(OR($C234="*",$C234&lt;400),"",IF(AND('201920 DATA'!BV234="*",$C234&gt;=400),"*",IF($C234&gt;=400,ROUND('201920 DATA'!BV234/$C234,2),"")))</f>
        <v>0</v>
      </c>
      <c r="AX234" s="289" t="str">
        <f>IF(OR($C234="*",$C234&lt;400),"",IF(AND('201920 DATA'!BW234="*",$C234&gt;=400),"*",IF($C234&gt;=400,ROUND('201920 DATA'!BW234/$C234,2),"")))</f>
        <v>*</v>
      </c>
      <c r="AZ234" s="365">
        <v>945</v>
      </c>
    </row>
    <row r="235" spans="1:52" x14ac:dyDescent="0.2">
      <c r="A235" s="373" t="s">
        <v>344</v>
      </c>
      <c r="B235" s="287">
        <f>'201920 DATA'!B235</f>
        <v>4625</v>
      </c>
      <c r="C235" s="288">
        <f>'201920 DATA'!C235</f>
        <v>4625</v>
      </c>
      <c r="D235" s="293">
        <f>'201920 DATA'!FQ235</f>
        <v>4350</v>
      </c>
      <c r="F235" s="313">
        <f t="shared" si="6"/>
        <v>-0.02</v>
      </c>
      <c r="G235" s="295">
        <f t="shared" si="7"/>
        <v>1</v>
      </c>
      <c r="H235" s="289">
        <f>IF(OR($C235="*",$C235&lt;400),"",IF(AND('201920 DATA'!F235="*",$C235&gt;=400),"*",IF($C235&gt;=400,ROUND('201920 DATA'!F235/$C235,2),"")))</f>
        <v>0</v>
      </c>
      <c r="I235" s="296">
        <f>IF(OR($B235="*",$B235&lt;400),"",IF(AND('201920 DATA'!Y235="*",$B235&gt;=400),"*",IF($B235&gt;=400,ROUND('201920 DATA'!Y235/$B235,2),"")))</f>
        <v>0</v>
      </c>
      <c r="J235" s="296">
        <f>IF(OR($B235="*",$B235&lt;400),"",IF(AND('201920 DATA'!Z235="*",$B235&gt;=400),"*",IF($B235&gt;=400,ROUND('201920 DATA'!Z235/$B235,2),"")))</f>
        <v>7.0000000000000007E-2</v>
      </c>
      <c r="K235" s="296">
        <f>IF(OR($B235="*",$B235&lt;400),"",IF(AND('201920 DATA'!AA235="*",$B235&gt;=400),"*",IF($B235&gt;=400,ROUND('201920 DATA'!AA235/$B235,2),"")))</f>
        <v>0.2</v>
      </c>
      <c r="L235" s="296">
        <f>IF(OR($B235="*",$B235&lt;400),"",IF(AND('201920 DATA'!AB235="*",$B235&gt;=400),"*",IF($B235&gt;=400,ROUND('201920 DATA'!AB235/$B235,2),"")))</f>
        <v>0.28999999999999998</v>
      </c>
      <c r="M235" s="296">
        <f>IF(OR($B235="*",$B235&lt;400),"",IF(AND('201920 DATA'!AC235="*",$B235&gt;=400),"*",IF($B235&gt;=400,ROUND('201920 DATA'!AC235/$B235,2),"")))</f>
        <v>0.27</v>
      </c>
      <c r="N235" s="296">
        <f>IF(OR($B235="*",$B235&lt;400),"",IF(AND('201920 DATA'!AD235="*",$B235&gt;=400),"*",IF($B235&gt;=400,ROUND('201920 DATA'!AD235/$B235,2),"")))</f>
        <v>0.16</v>
      </c>
      <c r="O235" s="296">
        <f>IF(OR($B235="*",$B235&lt;400),"",IF(AND('201920 DATA'!AE235="*",$B235&gt;=400),"*",IF($B235&gt;=400,ROUND('201920 DATA'!AE235/$B235,2),"")))</f>
        <v>0.01</v>
      </c>
      <c r="P235" s="297"/>
      <c r="Q235" s="296">
        <f>IF(OR($B235="*",$B235&lt;400),"",IF(AND('201920 DATA'!FO235="*",$B235&gt;=400),"*",IF($B235&gt;=400,ROUND('201920 DATA'!FO235/$B235,2),"")))</f>
        <v>0.97</v>
      </c>
      <c r="R235" s="289">
        <f>IF(OR($C235="*",$C235&lt;400),"",IF(AND('201920 DATA'!F235="*",$C235&gt;=400),"*",IF($C235&gt;=400,ROUND('201920 DATA'!F235/$C235,2),"")))</f>
        <v>0</v>
      </c>
      <c r="S235" s="289">
        <f>IF(OR($C235="*",$C235&lt;400),"",IF(AND('201920 DATA'!G235="*",$C235&gt;=400),"*",IF($C235&gt;=400,ROUND('201920 DATA'!G235/$C235,2),"")))</f>
        <v>0</v>
      </c>
      <c r="T235" s="289">
        <f>IF(OR($C235="*",$C235&lt;400),"",IF(AND('201920 DATA'!H235="*",$C235&gt;=400),"*",IF($C235&gt;=400,ROUND('201920 DATA'!H235/$C235,2),"")))</f>
        <v>1</v>
      </c>
      <c r="U235" s="289">
        <f>IF(OR($C235="*",$C235&lt;400),"",IF(AND('201920 DATA'!FP235="*",$C235&gt;=400),"*",IF($C235&gt;=400,ROUND('201920 DATA'!FP235/$C235,2),"")))</f>
        <v>0</v>
      </c>
      <c r="V235" s="312">
        <f>IF(OR($D235="*",$D235&lt;400),"",IF(AND('201920 DATA'!M235="*",$D235&gt;=400),"*",IF($D235&gt;=400,ROUND('201920 DATA'!M235/$D235,2),"")))</f>
        <v>0.01</v>
      </c>
      <c r="W235" s="312">
        <f>IF(OR($D235="*",$D235&lt;400),"",IF(AND('201920 DATA'!N235="*",$D235&gt;=400),"*",IF($D235&gt;=400,ROUND('201920 DATA'!N235/$D235,2),"")))</f>
        <v>0.43</v>
      </c>
      <c r="X235" s="312">
        <f>IF(OR($D235="*",$D235&lt;400),"",IF(AND('201920 DATA'!O235="*",$D235&gt;=400),"*",IF($D235&gt;=400,ROUND('201920 DATA'!O235/$D235,2),"")))</f>
        <v>0.2</v>
      </c>
      <c r="Y235" s="312">
        <f>IF(OR($D235="*",$D235&lt;400),"",IF(AND('201920 DATA'!P235="*",$D235&gt;=400),"*",IF($D235&gt;=400,ROUND('201920 DATA'!P235/$D235,2),"")))</f>
        <v>0.12</v>
      </c>
      <c r="Z235" s="312">
        <f>IF(OR($D235="*",$D235&lt;400),"",IF(AND('201920 DATA'!Q235="*",$D235&gt;=400),"*",IF($D235&gt;=400,ROUND('201920 DATA'!Q235/$D235,2),"")))</f>
        <v>0.13</v>
      </c>
      <c r="AA235" s="312">
        <f>IF(OR($D235="*",$D235&lt;400),"",IF(AND('201920 DATA'!R235="*",$D235&gt;=400),"*",IF($D235&gt;=400,ROUND('201920 DATA'!R235/$D235,2),"")))</f>
        <v>0.06</v>
      </c>
      <c r="AB235" s="312">
        <f>IF(OR($D235="*",$D235&lt;400),"",IF(AND('201920 DATA'!S235="*",$D235&gt;=400),"*",IF($D235&gt;=400,ROUND('201920 DATA'!S235/$D235,2),"")))</f>
        <v>0.03</v>
      </c>
      <c r="AC235" s="312">
        <f>IF(OR($D235="*",$D235&lt;400),"",IF(AND('201920 DATA'!T235="*",$D235&gt;=400),"*",IF($D235&gt;=400,ROUND('201920 DATA'!T235/$D235,2),"")))</f>
        <v>0.02</v>
      </c>
      <c r="AD235" s="289">
        <f>IF(OR($C235="*",$C235&lt;400),"",IF(AND('201920 DATA'!BC235="*",$C235&gt;=400),"*",IF($C235&gt;=400,ROUND('201920 DATA'!BC235/$C235,2),"")))</f>
        <v>0.01</v>
      </c>
      <c r="AE235" s="289">
        <f>IF(OR($C235="*",$C235&lt;400),"",IF(AND('201920 DATA'!BD235="*",$C235&gt;=400),"*",IF($C235&gt;=400,ROUND('201920 DATA'!BD235/$C235,2),"")))</f>
        <v>0.02</v>
      </c>
      <c r="AF235" s="289">
        <f>IF(OR($C235="*",$C235&lt;400),"",IF(AND('201920 DATA'!BE235="*",$C235&gt;=400),"*",IF($C235&gt;=400,ROUND('201920 DATA'!BE235/$C235,2),"")))</f>
        <v>0.01</v>
      </c>
      <c r="AG235" s="289" t="str">
        <f>IF(OR($C235="*",$C235&lt;400),"",IF(AND('201920 DATA'!BF235="*",$C235&gt;=400),"*",IF($C235&gt;=400,ROUND('201920 DATA'!BF235/$C235,2),"")))</f>
        <v>*</v>
      </c>
      <c r="AH235" s="289">
        <f>IF(OR($C235="*",$C235&lt;400),"",IF(AND('201920 DATA'!BG235="*",$C235&gt;=400),"*",IF($C235&gt;=400,ROUND('201920 DATA'!BG235/$C235,2),"")))</f>
        <v>0</v>
      </c>
      <c r="AI235" s="289">
        <f>IF(OR($C235="*",$C235&lt;400),"",IF(AND('201920 DATA'!BH235="*",$C235&gt;=400),"*",IF($C235&gt;=400,ROUND('201920 DATA'!BH235/$C235,2),"")))</f>
        <v>0.02</v>
      </c>
      <c r="AJ235" s="289">
        <f>IF(OR($C235="*",$C235&lt;400),"",IF(AND('201920 DATA'!BI235="*",$C235&gt;=400),"*",IF($C235&gt;=400,ROUND('201920 DATA'!BI235/$C235,2),"")))</f>
        <v>0.13</v>
      </c>
      <c r="AK235" s="289">
        <f>IF(OR($C235="*",$C235&lt;400),"",IF(AND('201920 DATA'!BJ235="*",$C235&gt;=400),"*",IF($C235&gt;=400,ROUND('201920 DATA'!BJ235/$C235,2),"")))</f>
        <v>0</v>
      </c>
      <c r="AL235" s="289" t="str">
        <f>IF(OR($C235="*",$C235&lt;400),"",IF(AND('201920 DATA'!BK235="*",$C235&gt;=400),"*",IF($C235&gt;=400,ROUND('201920 DATA'!BK235/$C235,2),"")))</f>
        <v>*</v>
      </c>
      <c r="AM235" s="289">
        <f>IF(OR($C235="*",$C235&lt;400),"",IF(AND('201920 DATA'!BL235="*",$C235&gt;=400),"*",IF($C235&gt;=400,ROUND('201920 DATA'!BL235/$C235,2),"")))</f>
        <v>0.02</v>
      </c>
      <c r="AN235" s="289">
        <f>IF(OR($C235="*",$C235&lt;400),"",IF(AND('201920 DATA'!BM235="*",$C235&gt;=400),"*",IF($C235&gt;=400,ROUND('201920 DATA'!BM235/$C235,2),"")))</f>
        <v>0.28000000000000003</v>
      </c>
      <c r="AO235" s="289">
        <f>IF(OR($C235="*",$C235&lt;400),"",IF(AND('201920 DATA'!BN235="*",$C235&gt;=400),"*",IF($C235&gt;=400,ROUND('201920 DATA'!BN235/$C235,2),"")))</f>
        <v>0</v>
      </c>
      <c r="AP235" s="289">
        <f>IF(OR($C235="*",$C235&lt;400),"",IF(AND('201920 DATA'!BO235="*",$C235&gt;=400),"*",IF($C235&gt;=400,ROUND('201920 DATA'!BO235/$C235,2),"")))</f>
        <v>0.32</v>
      </c>
      <c r="AQ235" s="289">
        <f>IF(OR($C235="*",$C235&lt;400),"",IF(AND('201920 DATA'!BP235="*",$C235&gt;=400),"*",IF($C235&gt;=400,ROUND('201920 DATA'!BP235/$C235,2),"")))</f>
        <v>0.12</v>
      </c>
      <c r="AR235" s="289">
        <f>IF(OR($C235="*",$C235&lt;400),"",IF(AND('201920 DATA'!BQ235="*",$C235&gt;=400),"*",IF($C235&gt;=400,ROUND('201920 DATA'!BQ235/$C235,2),"")))</f>
        <v>0</v>
      </c>
      <c r="AS235" s="289">
        <f>IF(OR($C235="*",$C235&lt;400),"",IF(AND('201920 DATA'!BR235="*",$C235&gt;=400),"*",IF($C235&gt;=400,ROUND('201920 DATA'!BR235/$C235,2),"")))</f>
        <v>0</v>
      </c>
      <c r="AT235" s="289" t="str">
        <f>IF(OR($C235="*",$C235&lt;400),"",IF(AND('201920 DATA'!BS235="*",$C235&gt;=400),"*",IF($C235&gt;=400,ROUND('201920 DATA'!BS235/$C235,2),"")))</f>
        <v>*</v>
      </c>
      <c r="AU235" s="289">
        <f>IF(OR($C235="*",$C235&lt;400),"",IF(AND('201920 DATA'!BT235="*",$C235&gt;=400),"*",IF($C235&gt;=400,ROUND('201920 DATA'!BT235/$C235,2),"")))</f>
        <v>0.05</v>
      </c>
      <c r="AV235" s="289">
        <f>IF(OR($C235="*",$C235&lt;400),"",IF(AND('201920 DATA'!BU235="*",$C235&gt;=400),"*",IF($C235&gt;=400,ROUND('201920 DATA'!BU235/$C235,2),"")))</f>
        <v>0</v>
      </c>
      <c r="AW235" s="289">
        <f>IF(OR($C235="*",$C235&lt;400),"",IF(AND('201920 DATA'!BV235="*",$C235&gt;=400),"*",IF($C235&gt;=400,ROUND('201920 DATA'!BV235/$C235,2),"")))</f>
        <v>0</v>
      </c>
      <c r="AX235" s="289">
        <f>IF(OR($C235="*",$C235&lt;400),"",IF(AND('201920 DATA'!BW235="*",$C235&gt;=400),"*",IF($C235&gt;=400,ROUND('201920 DATA'!BW235/$C235,2),"")))</f>
        <v>0.02</v>
      </c>
      <c r="AZ235" s="365">
        <v>4725</v>
      </c>
    </row>
    <row r="236" spans="1:52" x14ac:dyDescent="0.2">
      <c r="A236" s="373" t="s">
        <v>345</v>
      </c>
      <c r="B236" s="287">
        <f>'201920 DATA'!B236</f>
        <v>5520</v>
      </c>
      <c r="C236" s="288">
        <f>'201920 DATA'!C236</f>
        <v>5520</v>
      </c>
      <c r="D236" s="293">
        <f>'201920 DATA'!FQ236</f>
        <v>5450</v>
      </c>
      <c r="F236" s="313">
        <f t="shared" si="6"/>
        <v>0.12</v>
      </c>
      <c r="G236" s="295">
        <f t="shared" si="7"/>
        <v>1</v>
      </c>
      <c r="H236" s="289">
        <f>IF(OR($C236="*",$C236&lt;400),"",IF(AND('201920 DATA'!F236="*",$C236&gt;=400),"*",IF($C236&gt;=400,ROUND('201920 DATA'!F236/$C236,2),"")))</f>
        <v>0</v>
      </c>
      <c r="I236" s="296">
        <f>IF(OR($B236="*",$B236&lt;400),"",IF(AND('201920 DATA'!Y236="*",$B236&gt;=400),"*",IF($B236&gt;=400,ROUND('201920 DATA'!Y236/$B236,2),"")))</f>
        <v>0</v>
      </c>
      <c r="J236" s="296">
        <f>IF(OR($B236="*",$B236&lt;400),"",IF(AND('201920 DATA'!Z236="*",$B236&gt;=400),"*",IF($B236&gt;=400,ROUND('201920 DATA'!Z236/$B236,2),"")))</f>
        <v>0.06</v>
      </c>
      <c r="K236" s="296">
        <f>IF(OR($B236="*",$B236&lt;400),"",IF(AND('201920 DATA'!AA236="*",$B236&gt;=400),"*",IF($B236&gt;=400,ROUND('201920 DATA'!AA236/$B236,2),"")))</f>
        <v>0.15</v>
      </c>
      <c r="L236" s="296">
        <f>IF(OR($B236="*",$B236&lt;400),"",IF(AND('201920 DATA'!AB236="*",$B236&gt;=400),"*",IF($B236&gt;=400,ROUND('201920 DATA'!AB236/$B236,2),"")))</f>
        <v>0.28999999999999998</v>
      </c>
      <c r="M236" s="296">
        <f>IF(OR($B236="*",$B236&lt;400),"",IF(AND('201920 DATA'!AC236="*",$B236&gt;=400),"*",IF($B236&gt;=400,ROUND('201920 DATA'!AC236/$B236,2),"")))</f>
        <v>0.31</v>
      </c>
      <c r="N236" s="296">
        <f>IF(OR($B236="*",$B236&lt;400),"",IF(AND('201920 DATA'!AD236="*",$B236&gt;=400),"*",IF($B236&gt;=400,ROUND('201920 DATA'!AD236/$B236,2),"")))</f>
        <v>0.18</v>
      </c>
      <c r="O236" s="296">
        <f>IF(OR($B236="*",$B236&lt;400),"",IF(AND('201920 DATA'!AE236="*",$B236&gt;=400),"*",IF($B236&gt;=400,ROUND('201920 DATA'!AE236/$B236,2),"")))</f>
        <v>0.01</v>
      </c>
      <c r="P236" s="297"/>
      <c r="Q236" s="296">
        <f>IF(OR($B236="*",$B236&lt;400),"",IF(AND('201920 DATA'!FO236="*",$B236&gt;=400),"*",IF($B236&gt;=400,ROUND('201920 DATA'!FO236/$B236,2),"")))</f>
        <v>0.97</v>
      </c>
      <c r="R236" s="289">
        <f>IF(OR($C236="*",$C236&lt;400),"",IF(AND('201920 DATA'!F236="*",$C236&gt;=400),"*",IF($C236&gt;=400,ROUND('201920 DATA'!F236/$C236,2),"")))</f>
        <v>0</v>
      </c>
      <c r="S236" s="289">
        <f>IF(OR($C236="*",$C236&lt;400),"",IF(AND('201920 DATA'!G236="*",$C236&gt;=400),"*",IF($C236&gt;=400,ROUND('201920 DATA'!G236/$C236,2),"")))</f>
        <v>0</v>
      </c>
      <c r="T236" s="289">
        <f>IF(OR($C236="*",$C236&lt;400),"",IF(AND('201920 DATA'!H236="*",$C236&gt;=400),"*",IF($C236&gt;=400,ROUND('201920 DATA'!H236/$C236,2),"")))</f>
        <v>1</v>
      </c>
      <c r="U236" s="289">
        <f>IF(OR($C236="*",$C236&lt;400),"",IF(AND('201920 DATA'!FP236="*",$C236&gt;=400),"*",IF($C236&gt;=400,ROUND('201920 DATA'!FP236/$C236,2),"")))</f>
        <v>0</v>
      </c>
      <c r="V236" s="312">
        <f>IF(OR($D236="*",$D236&lt;400),"",IF(AND('201920 DATA'!M236="*",$D236&gt;=400),"*",IF($D236&gt;=400,ROUND('201920 DATA'!M236/$D236,2),"")))</f>
        <v>0.01</v>
      </c>
      <c r="W236" s="312">
        <f>IF(OR($D236="*",$D236&lt;400),"",IF(AND('201920 DATA'!N236="*",$D236&gt;=400),"*",IF($D236&gt;=400,ROUND('201920 DATA'!N236/$D236,2),"")))</f>
        <v>0.38</v>
      </c>
      <c r="X236" s="312">
        <f>IF(OR($D236="*",$D236&lt;400),"",IF(AND('201920 DATA'!O236="*",$D236&gt;=400),"*",IF($D236&gt;=400,ROUND('201920 DATA'!O236/$D236,2),"")))</f>
        <v>0.24</v>
      </c>
      <c r="Y236" s="312">
        <f>IF(OR($D236="*",$D236&lt;400),"",IF(AND('201920 DATA'!P236="*",$D236&gt;=400),"*",IF($D236&gt;=400,ROUND('201920 DATA'!P236/$D236,2),"")))</f>
        <v>0.12</v>
      </c>
      <c r="Z236" s="312">
        <f>IF(OR($D236="*",$D236&lt;400),"",IF(AND('201920 DATA'!Q236="*",$D236&gt;=400),"*",IF($D236&gt;=400,ROUND('201920 DATA'!Q236/$D236,2),"")))</f>
        <v>0.09</v>
      </c>
      <c r="AA236" s="312">
        <f>IF(OR($D236="*",$D236&lt;400),"",IF(AND('201920 DATA'!R236="*",$D236&gt;=400),"*",IF($D236&gt;=400,ROUND('201920 DATA'!R236/$D236,2),"")))</f>
        <v>0.05</v>
      </c>
      <c r="AB236" s="312">
        <f>IF(OR($D236="*",$D236&lt;400),"",IF(AND('201920 DATA'!S236="*",$D236&gt;=400),"*",IF($D236&gt;=400,ROUND('201920 DATA'!S236/$D236,2),"")))</f>
        <v>0.03</v>
      </c>
      <c r="AC236" s="312">
        <f>IF(OR($D236="*",$D236&lt;400),"",IF(AND('201920 DATA'!T236="*",$D236&gt;=400),"*",IF($D236&gt;=400,ROUND('201920 DATA'!T236/$D236,2),"")))</f>
        <v>0.04</v>
      </c>
      <c r="AD236" s="289">
        <f>IF(OR($C236="*",$C236&lt;400),"",IF(AND('201920 DATA'!BC236="*",$C236&gt;=400),"*",IF($C236&gt;=400,ROUND('201920 DATA'!BC236/$C236,2),"")))</f>
        <v>0</v>
      </c>
      <c r="AE236" s="289">
        <f>IF(OR($C236="*",$C236&lt;400),"",IF(AND('201920 DATA'!BD236="*",$C236&gt;=400),"*",IF($C236&gt;=400,ROUND('201920 DATA'!BD236/$C236,2),"")))</f>
        <v>0.03</v>
      </c>
      <c r="AF236" s="289">
        <f>IF(OR($C236="*",$C236&lt;400),"",IF(AND('201920 DATA'!BE236="*",$C236&gt;=400),"*",IF($C236&gt;=400,ROUND('201920 DATA'!BE236/$C236,2),"")))</f>
        <v>0.01</v>
      </c>
      <c r="AG236" s="289" t="str">
        <f>IF(OR($C236="*",$C236&lt;400),"",IF(AND('201920 DATA'!BF236="*",$C236&gt;=400),"*",IF($C236&gt;=400,ROUND('201920 DATA'!BF236/$C236,2),"")))</f>
        <v>*</v>
      </c>
      <c r="AH236" s="289">
        <f>IF(OR($C236="*",$C236&lt;400),"",IF(AND('201920 DATA'!BG236="*",$C236&gt;=400),"*",IF($C236&gt;=400,ROUND('201920 DATA'!BG236/$C236,2),"")))</f>
        <v>0</v>
      </c>
      <c r="AI236" s="289">
        <f>IF(OR($C236="*",$C236&lt;400),"",IF(AND('201920 DATA'!BH236="*",$C236&gt;=400),"*",IF($C236&gt;=400,ROUND('201920 DATA'!BH236/$C236,2),"")))</f>
        <v>0.03</v>
      </c>
      <c r="AJ236" s="289">
        <f>IF(OR($C236="*",$C236&lt;400),"",IF(AND('201920 DATA'!BI236="*",$C236&gt;=400),"*",IF($C236&gt;=400,ROUND('201920 DATA'!BI236/$C236,2),"")))</f>
        <v>0.08</v>
      </c>
      <c r="AK236" s="289">
        <f>IF(OR($C236="*",$C236&lt;400),"",IF(AND('201920 DATA'!BJ236="*",$C236&gt;=400),"*",IF($C236&gt;=400,ROUND('201920 DATA'!BJ236/$C236,2),"")))</f>
        <v>0.01</v>
      </c>
      <c r="AL236" s="289" t="str">
        <f>IF(OR($C236="*",$C236&lt;400),"",IF(AND('201920 DATA'!BK236="*",$C236&gt;=400),"*",IF($C236&gt;=400,ROUND('201920 DATA'!BK236/$C236,2),"")))</f>
        <v>*</v>
      </c>
      <c r="AM236" s="289">
        <f>IF(OR($C236="*",$C236&lt;400),"",IF(AND('201920 DATA'!BL236="*",$C236&gt;=400),"*",IF($C236&gt;=400,ROUND('201920 DATA'!BL236/$C236,2),"")))</f>
        <v>0.03</v>
      </c>
      <c r="AN236" s="289">
        <f>IF(OR($C236="*",$C236&lt;400),"",IF(AND('201920 DATA'!BM236="*",$C236&gt;=400),"*",IF($C236&gt;=400,ROUND('201920 DATA'!BM236/$C236,2),"")))</f>
        <v>0.26</v>
      </c>
      <c r="AO236" s="289">
        <f>IF(OR($C236="*",$C236&lt;400),"",IF(AND('201920 DATA'!BN236="*",$C236&gt;=400),"*",IF($C236&gt;=400,ROUND('201920 DATA'!BN236/$C236,2),"")))</f>
        <v>0.01</v>
      </c>
      <c r="AP236" s="289">
        <f>IF(OR($C236="*",$C236&lt;400),"",IF(AND('201920 DATA'!BO236="*",$C236&gt;=400),"*",IF($C236&gt;=400,ROUND('201920 DATA'!BO236/$C236,2),"")))</f>
        <v>0.4</v>
      </c>
      <c r="AQ236" s="289">
        <f>IF(OR($C236="*",$C236&lt;400),"",IF(AND('201920 DATA'!BP236="*",$C236&gt;=400),"*",IF($C236&gt;=400,ROUND('201920 DATA'!BP236/$C236,2),"")))</f>
        <v>7.0000000000000007E-2</v>
      </c>
      <c r="AR236" s="289">
        <f>IF(OR($C236="*",$C236&lt;400),"",IF(AND('201920 DATA'!BQ236="*",$C236&gt;=400),"*",IF($C236&gt;=400,ROUND('201920 DATA'!BQ236/$C236,2),"")))</f>
        <v>0</v>
      </c>
      <c r="AS236" s="289">
        <f>IF(OR($C236="*",$C236&lt;400),"",IF(AND('201920 DATA'!BR236="*",$C236&gt;=400),"*",IF($C236&gt;=400,ROUND('201920 DATA'!BR236/$C236,2),"")))</f>
        <v>0</v>
      </c>
      <c r="AT236" s="289">
        <f>IF(OR($C236="*",$C236&lt;400),"",IF(AND('201920 DATA'!BS236="*",$C236&gt;=400),"*",IF($C236&gt;=400,ROUND('201920 DATA'!BS236/$C236,2),"")))</f>
        <v>0</v>
      </c>
      <c r="AU236" s="289">
        <f>IF(OR($C236="*",$C236&lt;400),"",IF(AND('201920 DATA'!BT236="*",$C236&gt;=400),"*",IF($C236&gt;=400,ROUND('201920 DATA'!BT236/$C236,2),"")))</f>
        <v>0.05</v>
      </c>
      <c r="AV236" s="289">
        <f>IF(OR($C236="*",$C236&lt;400),"",IF(AND('201920 DATA'!BU236="*",$C236&gt;=400),"*",IF($C236&gt;=400,ROUND('201920 DATA'!BU236/$C236,2),"")))</f>
        <v>0.01</v>
      </c>
      <c r="AW236" s="289">
        <f>IF(OR($C236="*",$C236&lt;400),"",IF(AND('201920 DATA'!BV236="*",$C236&gt;=400),"*",IF($C236&gt;=400,ROUND('201920 DATA'!BV236/$C236,2),"")))</f>
        <v>0</v>
      </c>
      <c r="AX236" s="289">
        <f>IF(OR($C236="*",$C236&lt;400),"",IF(AND('201920 DATA'!BW236="*",$C236&gt;=400),"*",IF($C236&gt;=400,ROUND('201920 DATA'!BW236/$C236,2),"")))</f>
        <v>0.02</v>
      </c>
      <c r="AZ236" s="365">
        <v>4870</v>
      </c>
    </row>
    <row r="237" spans="1:52" x14ac:dyDescent="0.2">
      <c r="A237" s="373" t="s">
        <v>346</v>
      </c>
      <c r="B237" s="287">
        <f>'201920 DATA'!B237</f>
        <v>6615</v>
      </c>
      <c r="C237" s="288">
        <f>'201920 DATA'!C237</f>
        <v>6615</v>
      </c>
      <c r="D237" s="293">
        <f>'201920 DATA'!FQ237</f>
        <v>6495</v>
      </c>
      <c r="F237" s="313">
        <f t="shared" si="6"/>
        <v>0.14000000000000001</v>
      </c>
      <c r="G237" s="295">
        <f t="shared" si="7"/>
        <v>1</v>
      </c>
      <c r="H237" s="289">
        <f>IF(OR($C237="*",$C237&lt;400),"",IF(AND('201920 DATA'!F237="*",$C237&gt;=400),"*",IF($C237&gt;=400,ROUND('201920 DATA'!F237/$C237,2),"")))</f>
        <v>0</v>
      </c>
      <c r="I237" s="296">
        <f>IF(OR($B237="*",$B237&lt;400),"",IF(AND('201920 DATA'!Y237="*",$B237&gt;=400),"*",IF($B237&gt;=400,ROUND('201920 DATA'!Y237/$B237,2),"")))</f>
        <v>0</v>
      </c>
      <c r="J237" s="296">
        <f>IF(OR($B237="*",$B237&lt;400),"",IF(AND('201920 DATA'!Z237="*",$B237&gt;=400),"*",IF($B237&gt;=400,ROUND('201920 DATA'!Z237/$B237,2),"")))</f>
        <v>0.05</v>
      </c>
      <c r="K237" s="296">
        <f>IF(OR($B237="*",$B237&lt;400),"",IF(AND('201920 DATA'!AA237="*",$B237&gt;=400),"*",IF($B237&gt;=400,ROUND('201920 DATA'!AA237/$B237,2),"")))</f>
        <v>0.14000000000000001</v>
      </c>
      <c r="L237" s="296">
        <f>IF(OR($B237="*",$B237&lt;400),"",IF(AND('201920 DATA'!AB237="*",$B237&gt;=400),"*",IF($B237&gt;=400,ROUND('201920 DATA'!AB237/$B237,2),"")))</f>
        <v>0.25</v>
      </c>
      <c r="M237" s="296">
        <f>IF(OR($B237="*",$B237&lt;400),"",IF(AND('201920 DATA'!AC237="*",$B237&gt;=400),"*",IF($B237&gt;=400,ROUND('201920 DATA'!AC237/$B237,2),"")))</f>
        <v>0.3</v>
      </c>
      <c r="N237" s="296">
        <f>IF(OR($B237="*",$B237&lt;400),"",IF(AND('201920 DATA'!AD237="*",$B237&gt;=400),"*",IF($B237&gt;=400,ROUND('201920 DATA'!AD237/$B237,2),"")))</f>
        <v>0.24</v>
      </c>
      <c r="O237" s="296">
        <f>IF(OR($B237="*",$B237&lt;400),"",IF(AND('201920 DATA'!AE237="*",$B237&gt;=400),"*",IF($B237&gt;=400,ROUND('201920 DATA'!AE237/$B237,2),"")))</f>
        <v>0.01</v>
      </c>
      <c r="P237" s="297"/>
      <c r="Q237" s="296">
        <f>IF(OR($B237="*",$B237&lt;400),"",IF(AND('201920 DATA'!FO237="*",$B237&gt;=400),"*",IF($B237&gt;=400,ROUND('201920 DATA'!FO237/$B237,2),"")))</f>
        <v>0.96</v>
      </c>
      <c r="R237" s="289">
        <f>IF(OR($C237="*",$C237&lt;400),"",IF(AND('201920 DATA'!F237="*",$C237&gt;=400),"*",IF($C237&gt;=400,ROUND('201920 DATA'!F237/$C237,2),"")))</f>
        <v>0</v>
      </c>
      <c r="S237" s="289">
        <f>IF(OR($C237="*",$C237&lt;400),"",IF(AND('201920 DATA'!G237="*",$C237&gt;=400),"*",IF($C237&gt;=400,ROUND('201920 DATA'!G237/$C237,2),"")))</f>
        <v>0</v>
      </c>
      <c r="T237" s="289">
        <f>IF(OR($C237="*",$C237&lt;400),"",IF(AND('201920 DATA'!H237="*",$C237&gt;=400),"*",IF($C237&gt;=400,ROUND('201920 DATA'!H237/$C237,2),"")))</f>
        <v>1</v>
      </c>
      <c r="U237" s="289">
        <f>IF(OR($C237="*",$C237&lt;400),"",IF(AND('201920 DATA'!FP237="*",$C237&gt;=400),"*",IF($C237&gt;=400,ROUND('201920 DATA'!FP237/$C237,2),"")))</f>
        <v>0</v>
      </c>
      <c r="V237" s="312">
        <f>IF(OR($D237="*",$D237&lt;400),"",IF(AND('201920 DATA'!M237="*",$D237&gt;=400),"*",IF($D237&gt;=400,ROUND('201920 DATA'!M237/$D237,2),"")))</f>
        <v>0.01</v>
      </c>
      <c r="W237" s="312">
        <f>IF(OR($D237="*",$D237&lt;400),"",IF(AND('201920 DATA'!N237="*",$D237&gt;=400),"*",IF($D237&gt;=400,ROUND('201920 DATA'!N237/$D237,2),"")))</f>
        <v>0.34</v>
      </c>
      <c r="X237" s="312">
        <f>IF(OR($D237="*",$D237&lt;400),"",IF(AND('201920 DATA'!O237="*",$D237&gt;=400),"*",IF($D237&gt;=400,ROUND('201920 DATA'!O237/$D237,2),"")))</f>
        <v>0.14000000000000001</v>
      </c>
      <c r="Y237" s="312">
        <f>IF(OR($D237="*",$D237&lt;400),"",IF(AND('201920 DATA'!P237="*",$D237&gt;=400),"*",IF($D237&gt;=400,ROUND('201920 DATA'!P237/$D237,2),"")))</f>
        <v>0.15</v>
      </c>
      <c r="Z237" s="312">
        <f>IF(OR($D237="*",$D237&lt;400),"",IF(AND('201920 DATA'!Q237="*",$D237&gt;=400),"*",IF($D237&gt;=400,ROUND('201920 DATA'!Q237/$D237,2),"")))</f>
        <v>0.16</v>
      </c>
      <c r="AA237" s="312">
        <f>IF(OR($D237="*",$D237&lt;400),"",IF(AND('201920 DATA'!R237="*",$D237&gt;=400),"*",IF($D237&gt;=400,ROUND('201920 DATA'!R237/$D237,2),"")))</f>
        <v>0.1</v>
      </c>
      <c r="AB237" s="312">
        <f>IF(OR($D237="*",$D237&lt;400),"",IF(AND('201920 DATA'!S237="*",$D237&gt;=400),"*",IF($D237&gt;=400,ROUND('201920 DATA'!S237/$D237,2),"")))</f>
        <v>0.04</v>
      </c>
      <c r="AC237" s="312">
        <f>IF(OR($D237="*",$D237&lt;400),"",IF(AND('201920 DATA'!T237="*",$D237&gt;=400),"*",IF($D237&gt;=400,ROUND('201920 DATA'!T237/$D237,2),"")))</f>
        <v>0.04</v>
      </c>
      <c r="AD237" s="289">
        <f>IF(OR($C237="*",$C237&lt;400),"",IF(AND('201920 DATA'!BC237="*",$C237&gt;=400),"*",IF($C237&gt;=400,ROUND('201920 DATA'!BC237/$C237,2),"")))</f>
        <v>0.01</v>
      </c>
      <c r="AE237" s="289">
        <f>IF(OR($C237="*",$C237&lt;400),"",IF(AND('201920 DATA'!BD237="*",$C237&gt;=400),"*",IF($C237&gt;=400,ROUND('201920 DATA'!BD237/$C237,2),"")))</f>
        <v>0.01</v>
      </c>
      <c r="AF237" s="289">
        <f>IF(OR($C237="*",$C237&lt;400),"",IF(AND('201920 DATA'!BE237="*",$C237&gt;=400),"*",IF($C237&gt;=400,ROUND('201920 DATA'!BE237/$C237,2),"")))</f>
        <v>0</v>
      </c>
      <c r="AG237" s="289" t="str">
        <f>IF(OR($C237="*",$C237&lt;400),"",IF(AND('201920 DATA'!BF237="*",$C237&gt;=400),"*",IF($C237&gt;=400,ROUND('201920 DATA'!BF237/$C237,2),"")))</f>
        <v>*</v>
      </c>
      <c r="AH237" s="289">
        <f>IF(OR($C237="*",$C237&lt;400),"",IF(AND('201920 DATA'!BG237="*",$C237&gt;=400),"*",IF($C237&gt;=400,ROUND('201920 DATA'!BG237/$C237,2),"")))</f>
        <v>0</v>
      </c>
      <c r="AI237" s="289">
        <f>IF(OR($C237="*",$C237&lt;400),"",IF(AND('201920 DATA'!BH237="*",$C237&gt;=400),"*",IF($C237&gt;=400,ROUND('201920 DATA'!BH237/$C237,2),"")))</f>
        <v>0.02</v>
      </c>
      <c r="AJ237" s="289">
        <f>IF(OR($C237="*",$C237&lt;400),"",IF(AND('201920 DATA'!BI237="*",$C237&gt;=400),"*",IF($C237&gt;=400,ROUND('201920 DATA'!BI237/$C237,2),"")))</f>
        <v>0.25</v>
      </c>
      <c r="AK237" s="289">
        <f>IF(OR($C237="*",$C237&lt;400),"",IF(AND('201920 DATA'!BJ237="*",$C237&gt;=400),"*",IF($C237&gt;=400,ROUND('201920 DATA'!BJ237/$C237,2),"")))</f>
        <v>0</v>
      </c>
      <c r="AL237" s="289">
        <f>IF(OR($C237="*",$C237&lt;400),"",IF(AND('201920 DATA'!BK237="*",$C237&gt;=400),"*",IF($C237&gt;=400,ROUND('201920 DATA'!BK237/$C237,2),"")))</f>
        <v>0</v>
      </c>
      <c r="AM237" s="289" t="str">
        <f>IF(OR($C237="*",$C237&lt;400),"",IF(AND('201920 DATA'!BL237="*",$C237&gt;=400),"*",IF($C237&gt;=400,ROUND('201920 DATA'!BL237/$C237,2),"")))</f>
        <v>*</v>
      </c>
      <c r="AN237" s="289">
        <f>IF(OR($C237="*",$C237&lt;400),"",IF(AND('201920 DATA'!BM237="*",$C237&gt;=400),"*",IF($C237&gt;=400,ROUND('201920 DATA'!BM237/$C237,2),"")))</f>
        <v>0.15</v>
      </c>
      <c r="AO237" s="289">
        <f>IF(OR($C237="*",$C237&lt;400),"",IF(AND('201920 DATA'!BN237="*",$C237&gt;=400),"*",IF($C237&gt;=400,ROUND('201920 DATA'!BN237/$C237,2),"")))</f>
        <v>0</v>
      </c>
      <c r="AP237" s="289">
        <f>IF(OR($C237="*",$C237&lt;400),"",IF(AND('201920 DATA'!BO237="*",$C237&gt;=400),"*",IF($C237&gt;=400,ROUND('201920 DATA'!BO237/$C237,2),"")))</f>
        <v>0.37</v>
      </c>
      <c r="AQ237" s="289">
        <f>IF(OR($C237="*",$C237&lt;400),"",IF(AND('201920 DATA'!BP237="*",$C237&gt;=400),"*",IF($C237&gt;=400,ROUND('201920 DATA'!BP237/$C237,2),"")))</f>
        <v>0.08</v>
      </c>
      <c r="AR237" s="289" t="str">
        <f>IF(OR($C237="*",$C237&lt;400),"",IF(AND('201920 DATA'!BQ237="*",$C237&gt;=400),"*",IF($C237&gt;=400,ROUND('201920 DATA'!BQ237/$C237,2),"")))</f>
        <v>*</v>
      </c>
      <c r="AS237" s="289">
        <f>IF(OR($C237="*",$C237&lt;400),"",IF(AND('201920 DATA'!BR237="*",$C237&gt;=400),"*",IF($C237&gt;=400,ROUND('201920 DATA'!BR237/$C237,2),"")))</f>
        <v>0</v>
      </c>
      <c r="AT237" s="289" t="str">
        <f>IF(OR($C237="*",$C237&lt;400),"",IF(AND('201920 DATA'!BS237="*",$C237&gt;=400),"*",IF($C237&gt;=400,ROUND('201920 DATA'!BS237/$C237,2),"")))</f>
        <v>*</v>
      </c>
      <c r="AU237" s="289">
        <f>IF(OR($C237="*",$C237&lt;400),"",IF(AND('201920 DATA'!BT237="*",$C237&gt;=400),"*",IF($C237&gt;=400,ROUND('201920 DATA'!BT237/$C237,2),"")))</f>
        <v>7.0000000000000007E-2</v>
      </c>
      <c r="AV237" s="289">
        <f>IF(OR($C237="*",$C237&lt;400),"",IF(AND('201920 DATA'!BU237="*",$C237&gt;=400),"*",IF($C237&gt;=400,ROUND('201920 DATA'!BU237/$C237,2),"")))</f>
        <v>0.01</v>
      </c>
      <c r="AW237" s="289">
        <f>IF(OR($C237="*",$C237&lt;400),"",IF(AND('201920 DATA'!BV237="*",$C237&gt;=400),"*",IF($C237&gt;=400,ROUND('201920 DATA'!BV237/$C237,2),"")))</f>
        <v>0</v>
      </c>
      <c r="AX237" s="289">
        <f>IF(OR($C237="*",$C237&lt;400),"",IF(AND('201920 DATA'!BW237="*",$C237&gt;=400),"*",IF($C237&gt;=400,ROUND('201920 DATA'!BW237/$C237,2),"")))</f>
        <v>0.02</v>
      </c>
      <c r="AZ237" s="365">
        <v>5700</v>
      </c>
    </row>
    <row r="238" spans="1:52" x14ac:dyDescent="0.2">
      <c r="A238" s="373" t="s">
        <v>347</v>
      </c>
      <c r="B238" s="287">
        <f>'201920 DATA'!B238</f>
        <v>5980</v>
      </c>
      <c r="C238" s="288">
        <f>'201920 DATA'!C238</f>
        <v>5980</v>
      </c>
      <c r="D238" s="293">
        <f>'201920 DATA'!FQ238</f>
        <v>5910</v>
      </c>
      <c r="F238" s="313">
        <f t="shared" si="6"/>
        <v>-7.0000000000000007E-2</v>
      </c>
      <c r="G238" s="295">
        <f t="shared" si="7"/>
        <v>1</v>
      </c>
      <c r="H238" s="289">
        <f>IF(OR($C238="*",$C238&lt;400),"",IF(AND('201920 DATA'!F238="*",$C238&gt;=400),"*",IF($C238&gt;=400,ROUND('201920 DATA'!F238/$C238,2),"")))</f>
        <v>0</v>
      </c>
      <c r="I238" s="296" t="str">
        <f>IF(OR($B238="*",$B238&lt;400),"",IF(AND('201920 DATA'!Y238="*",$B238&gt;=400),"*",IF($B238&gt;=400,ROUND('201920 DATA'!Y238/$B238,2),"")))</f>
        <v>*</v>
      </c>
      <c r="J238" s="296">
        <f>IF(OR($B238="*",$B238&lt;400),"",IF(AND('201920 DATA'!Z238="*",$B238&gt;=400),"*",IF($B238&gt;=400,ROUND('201920 DATA'!Z238/$B238,2),"")))</f>
        <v>7.0000000000000007E-2</v>
      </c>
      <c r="K238" s="296">
        <f>IF(OR($B238="*",$B238&lt;400),"",IF(AND('201920 DATA'!AA238="*",$B238&gt;=400),"*",IF($B238&gt;=400,ROUND('201920 DATA'!AA238/$B238,2),"")))</f>
        <v>0.14000000000000001</v>
      </c>
      <c r="L238" s="296">
        <f>IF(OR($B238="*",$B238&lt;400),"",IF(AND('201920 DATA'!AB238="*",$B238&gt;=400),"*",IF($B238&gt;=400,ROUND('201920 DATA'!AB238/$B238,2),"")))</f>
        <v>0.23</v>
      </c>
      <c r="M238" s="296">
        <f>IF(OR($B238="*",$B238&lt;400),"",IF(AND('201920 DATA'!AC238="*",$B238&gt;=400),"*",IF($B238&gt;=400,ROUND('201920 DATA'!AC238/$B238,2),"")))</f>
        <v>0.34</v>
      </c>
      <c r="N238" s="296">
        <f>IF(OR($B238="*",$B238&lt;400),"",IF(AND('201920 DATA'!AD238="*",$B238&gt;=400),"*",IF($B238&gt;=400,ROUND('201920 DATA'!AD238/$B238,2),"")))</f>
        <v>0.21</v>
      </c>
      <c r="O238" s="296">
        <f>IF(OR($B238="*",$B238&lt;400),"",IF(AND('201920 DATA'!AE238="*",$B238&gt;=400),"*",IF($B238&gt;=400,ROUND('201920 DATA'!AE238/$B238,2),"")))</f>
        <v>0.01</v>
      </c>
      <c r="P238" s="297"/>
      <c r="Q238" s="296">
        <f>IF(OR($B238="*",$B238&lt;400),"",IF(AND('201920 DATA'!FO238="*",$B238&gt;=400),"*",IF($B238&gt;=400,ROUND('201920 DATA'!FO238/$B238,2),"")))</f>
        <v>0.97</v>
      </c>
      <c r="R238" s="289">
        <f>IF(OR($C238="*",$C238&lt;400),"",IF(AND('201920 DATA'!F238="*",$C238&gt;=400),"*",IF($C238&gt;=400,ROUND('201920 DATA'!F238/$C238,2),"")))</f>
        <v>0</v>
      </c>
      <c r="S238" s="289">
        <f>IF(OR($C238="*",$C238&lt;400),"",IF(AND('201920 DATA'!G238="*",$C238&gt;=400),"*",IF($C238&gt;=400,ROUND('201920 DATA'!G238/$C238,2),"")))</f>
        <v>0</v>
      </c>
      <c r="T238" s="289">
        <f>IF(OR($C238="*",$C238&lt;400),"",IF(AND('201920 DATA'!H238="*",$C238&gt;=400),"*",IF($C238&gt;=400,ROUND('201920 DATA'!H238/$C238,2),"")))</f>
        <v>1</v>
      </c>
      <c r="U238" s="289">
        <f>IF(OR($C238="*",$C238&lt;400),"",IF(AND('201920 DATA'!FP238="*",$C238&gt;=400),"*",IF($C238&gt;=400,ROUND('201920 DATA'!FP238/$C238,2),"")))</f>
        <v>0</v>
      </c>
      <c r="V238" s="312">
        <f>IF(OR($D238="*",$D238&lt;400),"",IF(AND('201920 DATA'!M238="*",$D238&gt;=400),"*",IF($D238&gt;=400,ROUND('201920 DATA'!M238/$D238,2),"")))</f>
        <v>0</v>
      </c>
      <c r="W238" s="312">
        <f>IF(OR($D238="*",$D238&lt;400),"",IF(AND('201920 DATA'!N238="*",$D238&gt;=400),"*",IF($D238&gt;=400,ROUND('201920 DATA'!N238/$D238,2),"")))</f>
        <v>0.57999999999999996</v>
      </c>
      <c r="X238" s="312">
        <f>IF(OR($D238="*",$D238&lt;400),"",IF(AND('201920 DATA'!O238="*",$D238&gt;=400),"*",IF($D238&gt;=400,ROUND('201920 DATA'!O238/$D238,2),"")))</f>
        <v>0.08</v>
      </c>
      <c r="Y238" s="312">
        <f>IF(OR($D238="*",$D238&lt;400),"",IF(AND('201920 DATA'!P238="*",$D238&gt;=400),"*",IF($D238&gt;=400,ROUND('201920 DATA'!P238/$D238,2),"")))</f>
        <v>0.09</v>
      </c>
      <c r="Z238" s="312">
        <f>IF(OR($D238="*",$D238&lt;400),"",IF(AND('201920 DATA'!Q238="*",$D238&gt;=400),"*",IF($D238&gt;=400,ROUND('201920 DATA'!Q238/$D238,2),"")))</f>
        <v>0.13</v>
      </c>
      <c r="AA238" s="312">
        <f>IF(OR($D238="*",$D238&lt;400),"",IF(AND('201920 DATA'!R238="*",$D238&gt;=400),"*",IF($D238&gt;=400,ROUND('201920 DATA'!R238/$D238,2),"")))</f>
        <v>0.05</v>
      </c>
      <c r="AB238" s="312">
        <f>IF(OR($D238="*",$D238&lt;400),"",IF(AND('201920 DATA'!S238="*",$D238&gt;=400),"*",IF($D238&gt;=400,ROUND('201920 DATA'!S238/$D238,2),"")))</f>
        <v>0.02</v>
      </c>
      <c r="AC238" s="312">
        <f>IF(OR($D238="*",$D238&lt;400),"",IF(AND('201920 DATA'!T238="*",$D238&gt;=400),"*",IF($D238&gt;=400,ROUND('201920 DATA'!T238/$D238,2),"")))</f>
        <v>0.02</v>
      </c>
      <c r="AD238" s="289">
        <f>IF(OR($C238="*",$C238&lt;400),"",IF(AND('201920 DATA'!BC238="*",$C238&gt;=400),"*",IF($C238&gt;=400,ROUND('201920 DATA'!BC238/$C238,2),"")))</f>
        <v>0</v>
      </c>
      <c r="AE238" s="289">
        <f>IF(OR($C238="*",$C238&lt;400),"",IF(AND('201920 DATA'!BD238="*",$C238&gt;=400),"*",IF($C238&gt;=400,ROUND('201920 DATA'!BD238/$C238,2),"")))</f>
        <v>0.01</v>
      </c>
      <c r="AF238" s="289">
        <f>IF(OR($C238="*",$C238&lt;400),"",IF(AND('201920 DATA'!BE238="*",$C238&gt;=400),"*",IF($C238&gt;=400,ROUND('201920 DATA'!BE238/$C238,2),"")))</f>
        <v>0</v>
      </c>
      <c r="AG238" s="289">
        <f>IF(OR($C238="*",$C238&lt;400),"",IF(AND('201920 DATA'!BF238="*",$C238&gt;=400),"*",IF($C238&gt;=400,ROUND('201920 DATA'!BF238/$C238,2),"")))</f>
        <v>0</v>
      </c>
      <c r="AH238" s="289" t="str">
        <f>IF(OR($C238="*",$C238&lt;400),"",IF(AND('201920 DATA'!BG238="*",$C238&gt;=400),"*",IF($C238&gt;=400,ROUND('201920 DATA'!BG238/$C238,2),"")))</f>
        <v>*</v>
      </c>
      <c r="AI238" s="289">
        <f>IF(OR($C238="*",$C238&lt;400),"",IF(AND('201920 DATA'!BH238="*",$C238&gt;=400),"*",IF($C238&gt;=400,ROUND('201920 DATA'!BH238/$C238,2),"")))</f>
        <v>0.01</v>
      </c>
      <c r="AJ238" s="289">
        <f>IF(OR($C238="*",$C238&lt;400),"",IF(AND('201920 DATA'!BI238="*",$C238&gt;=400),"*",IF($C238&gt;=400,ROUND('201920 DATA'!BI238/$C238,2),"")))</f>
        <v>0.19</v>
      </c>
      <c r="AK238" s="289">
        <f>IF(OR($C238="*",$C238&lt;400),"",IF(AND('201920 DATA'!BJ238="*",$C238&gt;=400),"*",IF($C238&gt;=400,ROUND('201920 DATA'!BJ238/$C238,2),"")))</f>
        <v>0</v>
      </c>
      <c r="AL238" s="289" t="str">
        <f>IF(OR($C238="*",$C238&lt;400),"",IF(AND('201920 DATA'!BK238="*",$C238&gt;=400),"*",IF($C238&gt;=400,ROUND('201920 DATA'!BK238/$C238,2),"")))</f>
        <v>*</v>
      </c>
      <c r="AM238" s="289">
        <f>IF(OR($C238="*",$C238&lt;400),"",IF(AND('201920 DATA'!BL238="*",$C238&gt;=400),"*",IF($C238&gt;=400,ROUND('201920 DATA'!BL238/$C238,2),"")))</f>
        <v>0.04</v>
      </c>
      <c r="AN238" s="289">
        <f>IF(OR($C238="*",$C238&lt;400),"",IF(AND('201920 DATA'!BM238="*",$C238&gt;=400),"*",IF($C238&gt;=400,ROUND('201920 DATA'!BM238/$C238,2),"")))</f>
        <v>0.19</v>
      </c>
      <c r="AO238" s="289">
        <f>IF(OR($C238="*",$C238&lt;400),"",IF(AND('201920 DATA'!BN238="*",$C238&gt;=400),"*",IF($C238&gt;=400,ROUND('201920 DATA'!BN238/$C238,2),"")))</f>
        <v>0</v>
      </c>
      <c r="AP238" s="289">
        <f>IF(OR($C238="*",$C238&lt;400),"",IF(AND('201920 DATA'!BO238="*",$C238&gt;=400),"*",IF($C238&gt;=400,ROUND('201920 DATA'!BO238/$C238,2),"")))</f>
        <v>0.3</v>
      </c>
      <c r="AQ238" s="289">
        <f>IF(OR($C238="*",$C238&lt;400),"",IF(AND('201920 DATA'!BP238="*",$C238&gt;=400),"*",IF($C238&gt;=400,ROUND('201920 DATA'!BP238/$C238,2),"")))</f>
        <v>0.14000000000000001</v>
      </c>
      <c r="AR238" s="289">
        <f>IF(OR($C238="*",$C238&lt;400),"",IF(AND('201920 DATA'!BQ238="*",$C238&gt;=400),"*",IF($C238&gt;=400,ROUND('201920 DATA'!BQ238/$C238,2),"")))</f>
        <v>0</v>
      </c>
      <c r="AS238" s="289">
        <f>IF(OR($C238="*",$C238&lt;400),"",IF(AND('201920 DATA'!BR238="*",$C238&gt;=400),"*",IF($C238&gt;=400,ROUND('201920 DATA'!BR238/$C238,2),"")))</f>
        <v>0</v>
      </c>
      <c r="AT238" s="289">
        <f>IF(OR($C238="*",$C238&lt;400),"",IF(AND('201920 DATA'!BS238="*",$C238&gt;=400),"*",IF($C238&gt;=400,ROUND('201920 DATA'!BS238/$C238,2),"")))</f>
        <v>0</v>
      </c>
      <c r="AU238" s="289">
        <f>IF(OR($C238="*",$C238&lt;400),"",IF(AND('201920 DATA'!BT238="*",$C238&gt;=400),"*",IF($C238&gt;=400,ROUND('201920 DATA'!BT238/$C238,2),"")))</f>
        <v>0.04</v>
      </c>
      <c r="AV238" s="289">
        <f>IF(OR($C238="*",$C238&lt;400),"",IF(AND('201920 DATA'!BU238="*",$C238&gt;=400),"*",IF($C238&gt;=400,ROUND('201920 DATA'!BU238/$C238,2),"")))</f>
        <v>0.01</v>
      </c>
      <c r="AW238" s="289">
        <f>IF(OR($C238="*",$C238&lt;400),"",IF(AND('201920 DATA'!BV238="*",$C238&gt;=400),"*",IF($C238&gt;=400,ROUND('201920 DATA'!BV238/$C238,2),"")))</f>
        <v>0</v>
      </c>
      <c r="AX238" s="289">
        <f>IF(OR($C238="*",$C238&lt;400),"",IF(AND('201920 DATA'!BW238="*",$C238&gt;=400),"*",IF($C238&gt;=400,ROUND('201920 DATA'!BW238/$C238,2),"")))</f>
        <v>0.05</v>
      </c>
      <c r="AZ238" s="365">
        <v>6415</v>
      </c>
    </row>
    <row r="239" spans="1:52" x14ac:dyDescent="0.2">
      <c r="A239" s="373" t="s">
        <v>348</v>
      </c>
      <c r="B239" s="287">
        <f>'201920 DATA'!B239</f>
        <v>10270</v>
      </c>
      <c r="C239" s="288">
        <f>'201920 DATA'!C239</f>
        <v>10270</v>
      </c>
      <c r="D239" s="293">
        <f>'201920 DATA'!FQ239</f>
        <v>7625</v>
      </c>
      <c r="F239" s="313">
        <f t="shared" si="6"/>
        <v>0.04</v>
      </c>
      <c r="G239" s="295">
        <f t="shared" si="7"/>
        <v>1</v>
      </c>
      <c r="H239" s="289">
        <f>IF(OR($C239="*",$C239&lt;400),"",IF(AND('201920 DATA'!F239="*",$C239&gt;=400),"*",IF($C239&gt;=400,ROUND('201920 DATA'!F239/$C239,2),"")))</f>
        <v>0</v>
      </c>
      <c r="I239" s="296">
        <f>IF(OR($B239="*",$B239&lt;400),"",IF(AND('201920 DATA'!Y239="*",$B239&gt;=400),"*",IF($B239&gt;=400,ROUND('201920 DATA'!Y239/$B239,2),"")))</f>
        <v>0</v>
      </c>
      <c r="J239" s="296">
        <f>IF(OR($B239="*",$B239&lt;400),"",IF(AND('201920 DATA'!Z239="*",$B239&gt;=400),"*",IF($B239&gt;=400,ROUND('201920 DATA'!Z239/$B239,2),"")))</f>
        <v>0.08</v>
      </c>
      <c r="K239" s="296">
        <f>IF(OR($B239="*",$B239&lt;400),"",IF(AND('201920 DATA'!AA239="*",$B239&gt;=400),"*",IF($B239&gt;=400,ROUND('201920 DATA'!AA239/$B239,2),"")))</f>
        <v>0.19</v>
      </c>
      <c r="L239" s="296">
        <f>IF(OR($B239="*",$B239&lt;400),"",IF(AND('201920 DATA'!AB239="*",$B239&gt;=400),"*",IF($B239&gt;=400,ROUND('201920 DATA'!AB239/$B239,2),"")))</f>
        <v>0.28000000000000003</v>
      </c>
      <c r="M239" s="296">
        <f>IF(OR($B239="*",$B239&lt;400),"",IF(AND('201920 DATA'!AC239="*",$B239&gt;=400),"*",IF($B239&gt;=400,ROUND('201920 DATA'!AC239/$B239,2),"")))</f>
        <v>0.28999999999999998</v>
      </c>
      <c r="N239" s="296">
        <f>IF(OR($B239="*",$B239&lt;400),"",IF(AND('201920 DATA'!AD239="*",$B239&gt;=400),"*",IF($B239&gt;=400,ROUND('201920 DATA'!AD239/$B239,2),"")))</f>
        <v>0.16</v>
      </c>
      <c r="O239" s="296">
        <f>IF(OR($B239="*",$B239&lt;400),"",IF(AND('201920 DATA'!AE239="*",$B239&gt;=400),"*",IF($B239&gt;=400,ROUND('201920 DATA'!AE239/$B239,2),"")))</f>
        <v>0.01</v>
      </c>
      <c r="P239" s="297"/>
      <c r="Q239" s="296">
        <f>IF(OR($B239="*",$B239&lt;400),"",IF(AND('201920 DATA'!FO239="*",$B239&gt;=400),"*",IF($B239&gt;=400,ROUND('201920 DATA'!FO239/$B239,2),"")))</f>
        <v>0.99</v>
      </c>
      <c r="R239" s="289">
        <f>IF(OR($C239="*",$C239&lt;400),"",IF(AND('201920 DATA'!F239="*",$C239&gt;=400),"*",IF($C239&gt;=400,ROUND('201920 DATA'!F239/$C239,2),"")))</f>
        <v>0</v>
      </c>
      <c r="S239" s="289">
        <f>IF(OR($C239="*",$C239&lt;400),"",IF(AND('201920 DATA'!G239="*",$C239&gt;=400),"*",IF($C239&gt;=400,ROUND('201920 DATA'!G239/$C239,2),"")))</f>
        <v>0</v>
      </c>
      <c r="T239" s="289">
        <f>IF(OR($C239="*",$C239&lt;400),"",IF(AND('201920 DATA'!H239="*",$C239&gt;=400),"*",IF($C239&gt;=400,ROUND('201920 DATA'!H239/$C239,2),"")))</f>
        <v>1</v>
      </c>
      <c r="U239" s="289">
        <f>IF(OR($C239="*",$C239&lt;400),"",IF(AND('201920 DATA'!FP239="*",$C239&gt;=400),"*",IF($C239&gt;=400,ROUND('201920 DATA'!FP239/$C239,2),"")))</f>
        <v>0</v>
      </c>
      <c r="V239" s="312">
        <f>IF(OR($D239="*",$D239&lt;400),"",IF(AND('201920 DATA'!M239="*",$D239&gt;=400),"*",IF($D239&gt;=400,ROUND('201920 DATA'!M239/$D239,2),"")))</f>
        <v>0</v>
      </c>
      <c r="W239" s="312">
        <f>IF(OR($D239="*",$D239&lt;400),"",IF(AND('201920 DATA'!N239="*",$D239&gt;=400),"*",IF($D239&gt;=400,ROUND('201920 DATA'!N239/$D239,2),"")))</f>
        <v>0.55000000000000004</v>
      </c>
      <c r="X239" s="312">
        <f>IF(OR($D239="*",$D239&lt;400),"",IF(AND('201920 DATA'!O239="*",$D239&gt;=400),"*",IF($D239&gt;=400,ROUND('201920 DATA'!O239/$D239,2),"")))</f>
        <v>0.16</v>
      </c>
      <c r="Y239" s="312">
        <f>IF(OR($D239="*",$D239&lt;400),"",IF(AND('201920 DATA'!P239="*",$D239&gt;=400),"*",IF($D239&gt;=400,ROUND('201920 DATA'!P239/$D239,2),"")))</f>
        <v>0.08</v>
      </c>
      <c r="Z239" s="312">
        <f>IF(OR($D239="*",$D239&lt;400),"",IF(AND('201920 DATA'!Q239="*",$D239&gt;=400),"*",IF($D239&gt;=400,ROUND('201920 DATA'!Q239/$D239,2),"")))</f>
        <v>0.09</v>
      </c>
      <c r="AA239" s="312">
        <f>IF(OR($D239="*",$D239&lt;400),"",IF(AND('201920 DATA'!R239="*",$D239&gt;=400),"*",IF($D239&gt;=400,ROUND('201920 DATA'!R239/$D239,2),"")))</f>
        <v>0.03</v>
      </c>
      <c r="AB239" s="312">
        <f>IF(OR($D239="*",$D239&lt;400),"",IF(AND('201920 DATA'!S239="*",$D239&gt;=400),"*",IF($D239&gt;=400,ROUND('201920 DATA'!S239/$D239,2),"")))</f>
        <v>0.02</v>
      </c>
      <c r="AC239" s="312">
        <f>IF(OR($D239="*",$D239&lt;400),"",IF(AND('201920 DATA'!T239="*",$D239&gt;=400),"*",IF($D239&gt;=400,ROUND('201920 DATA'!T239/$D239,2),"")))</f>
        <v>0.02</v>
      </c>
      <c r="AD239" s="289">
        <f>IF(OR($C239="*",$C239&lt;400),"",IF(AND('201920 DATA'!BC239="*",$C239&gt;=400),"*",IF($C239&gt;=400,ROUND('201920 DATA'!BC239/$C239,2),"")))</f>
        <v>0.01</v>
      </c>
      <c r="AE239" s="289">
        <f>IF(OR($C239="*",$C239&lt;400),"",IF(AND('201920 DATA'!BD239="*",$C239&gt;=400),"*",IF($C239&gt;=400,ROUND('201920 DATA'!BD239/$C239,2),"")))</f>
        <v>0.01</v>
      </c>
      <c r="AF239" s="289">
        <f>IF(OR($C239="*",$C239&lt;400),"",IF(AND('201920 DATA'!BE239="*",$C239&gt;=400),"*",IF($C239&gt;=400,ROUND('201920 DATA'!BE239/$C239,2),"")))</f>
        <v>0.01</v>
      </c>
      <c r="AG239" s="289" t="str">
        <f>IF(OR($C239="*",$C239&lt;400),"",IF(AND('201920 DATA'!BF239="*",$C239&gt;=400),"*",IF($C239&gt;=400,ROUND('201920 DATA'!BF239/$C239,2),"")))</f>
        <v>*</v>
      </c>
      <c r="AH239" s="289" t="str">
        <f>IF(OR($C239="*",$C239&lt;400),"",IF(AND('201920 DATA'!BG239="*",$C239&gt;=400),"*",IF($C239&gt;=400,ROUND('201920 DATA'!BG239/$C239,2),"")))</f>
        <v>*</v>
      </c>
      <c r="AI239" s="289">
        <f>IF(OR($C239="*",$C239&lt;400),"",IF(AND('201920 DATA'!BH239="*",$C239&gt;=400),"*",IF($C239&gt;=400,ROUND('201920 DATA'!BH239/$C239,2),"")))</f>
        <v>0.02</v>
      </c>
      <c r="AJ239" s="289">
        <f>IF(OR($C239="*",$C239&lt;400),"",IF(AND('201920 DATA'!BI239="*",$C239&gt;=400),"*",IF($C239&gt;=400,ROUND('201920 DATA'!BI239/$C239,2),"")))</f>
        <v>0.15</v>
      </c>
      <c r="AK239" s="289">
        <f>IF(OR($C239="*",$C239&lt;400),"",IF(AND('201920 DATA'!BJ239="*",$C239&gt;=400),"*",IF($C239&gt;=400,ROUND('201920 DATA'!BJ239/$C239,2),"")))</f>
        <v>0</v>
      </c>
      <c r="AL239" s="289" t="str">
        <f>IF(OR($C239="*",$C239&lt;400),"",IF(AND('201920 DATA'!BK239="*",$C239&gt;=400),"*",IF($C239&gt;=400,ROUND('201920 DATA'!BK239/$C239,2),"")))</f>
        <v>*</v>
      </c>
      <c r="AM239" s="289">
        <f>IF(OR($C239="*",$C239&lt;400),"",IF(AND('201920 DATA'!BL239="*",$C239&gt;=400),"*",IF($C239&gt;=400,ROUND('201920 DATA'!BL239/$C239,2),"")))</f>
        <v>0.01</v>
      </c>
      <c r="AN239" s="289">
        <f>IF(OR($C239="*",$C239&lt;400),"",IF(AND('201920 DATA'!BM239="*",$C239&gt;=400),"*",IF($C239&gt;=400,ROUND('201920 DATA'!BM239/$C239,2),"")))</f>
        <v>0.37</v>
      </c>
      <c r="AO239" s="289">
        <f>IF(OR($C239="*",$C239&lt;400),"",IF(AND('201920 DATA'!BN239="*",$C239&gt;=400),"*",IF($C239&gt;=400,ROUND('201920 DATA'!BN239/$C239,2),"")))</f>
        <v>0</v>
      </c>
      <c r="AP239" s="289">
        <f>IF(OR($C239="*",$C239&lt;400),"",IF(AND('201920 DATA'!BO239="*",$C239&gt;=400),"*",IF($C239&gt;=400,ROUND('201920 DATA'!BO239/$C239,2),"")))</f>
        <v>0.19</v>
      </c>
      <c r="AQ239" s="289">
        <f>IF(OR($C239="*",$C239&lt;400),"",IF(AND('201920 DATA'!BP239="*",$C239&gt;=400),"*",IF($C239&gt;=400,ROUND('201920 DATA'!BP239/$C239,2),"")))</f>
        <v>0.13</v>
      </c>
      <c r="AR239" s="289">
        <f>IF(OR($C239="*",$C239&lt;400),"",IF(AND('201920 DATA'!BQ239="*",$C239&gt;=400),"*",IF($C239&gt;=400,ROUND('201920 DATA'!BQ239/$C239,2),"")))</f>
        <v>0</v>
      </c>
      <c r="AS239" s="289">
        <f>IF(OR($C239="*",$C239&lt;400),"",IF(AND('201920 DATA'!BR239="*",$C239&gt;=400),"*",IF($C239&gt;=400,ROUND('201920 DATA'!BR239/$C239,2),"")))</f>
        <v>0</v>
      </c>
      <c r="AT239" s="289">
        <f>IF(OR($C239="*",$C239&lt;400),"",IF(AND('201920 DATA'!BS239="*",$C239&gt;=400),"*",IF($C239&gt;=400,ROUND('201920 DATA'!BS239/$C239,2),"")))</f>
        <v>0</v>
      </c>
      <c r="AU239" s="289">
        <f>IF(OR($C239="*",$C239&lt;400),"",IF(AND('201920 DATA'!BT239="*",$C239&gt;=400),"*",IF($C239&gt;=400,ROUND('201920 DATA'!BT239/$C239,2),"")))</f>
        <v>0.08</v>
      </c>
      <c r="AV239" s="289">
        <f>IF(OR($C239="*",$C239&lt;400),"",IF(AND('201920 DATA'!BU239="*",$C239&gt;=400),"*",IF($C239&gt;=400,ROUND('201920 DATA'!BU239/$C239,2),"")))</f>
        <v>0</v>
      </c>
      <c r="AW239" s="289">
        <f>IF(OR($C239="*",$C239&lt;400),"",IF(AND('201920 DATA'!BV239="*",$C239&gt;=400),"*",IF($C239&gt;=400,ROUND('201920 DATA'!BV239/$C239,2),"")))</f>
        <v>0</v>
      </c>
      <c r="AX239" s="289">
        <f>IF(OR($C239="*",$C239&lt;400),"",IF(AND('201920 DATA'!BW239="*",$C239&gt;=400),"*",IF($C239&gt;=400,ROUND('201920 DATA'!BW239/$C239,2),"")))</f>
        <v>0.02</v>
      </c>
      <c r="AZ239" s="365">
        <v>9855</v>
      </c>
    </row>
    <row r="240" spans="1:52" x14ac:dyDescent="0.2">
      <c r="A240" s="373" t="s">
        <v>349</v>
      </c>
      <c r="B240" s="287">
        <f>'201920 DATA'!B240</f>
        <v>12770</v>
      </c>
      <c r="C240" s="288">
        <f>'201920 DATA'!C240</f>
        <v>12770</v>
      </c>
      <c r="D240" s="293">
        <f>'201920 DATA'!FQ240</f>
        <v>10235</v>
      </c>
      <c r="F240" s="313">
        <f t="shared" si="6"/>
        <v>-0.06</v>
      </c>
      <c r="G240" s="295">
        <f t="shared" si="7"/>
        <v>1</v>
      </c>
      <c r="H240" s="289">
        <f>IF(OR($C240="*",$C240&lt;400),"",IF(AND('201920 DATA'!F240="*",$C240&gt;=400),"*",IF($C240&gt;=400,ROUND('201920 DATA'!F240/$C240,2),"")))</f>
        <v>0</v>
      </c>
      <c r="I240" s="296">
        <f>IF(OR($B240="*",$B240&lt;400),"",IF(AND('201920 DATA'!Y240="*",$B240&gt;=400),"*",IF($B240&gt;=400,ROUND('201920 DATA'!Y240/$B240,2),"")))</f>
        <v>0</v>
      </c>
      <c r="J240" s="296">
        <f>IF(OR($B240="*",$B240&lt;400),"",IF(AND('201920 DATA'!Z240="*",$B240&gt;=400),"*",IF($B240&gt;=400,ROUND('201920 DATA'!Z240/$B240,2),"")))</f>
        <v>7.0000000000000007E-2</v>
      </c>
      <c r="K240" s="296">
        <f>IF(OR($B240="*",$B240&lt;400),"",IF(AND('201920 DATA'!AA240="*",$B240&gt;=400),"*",IF($B240&gt;=400,ROUND('201920 DATA'!AA240/$B240,2),"")))</f>
        <v>0.18</v>
      </c>
      <c r="L240" s="296">
        <f>IF(OR($B240="*",$B240&lt;400),"",IF(AND('201920 DATA'!AB240="*",$B240&gt;=400),"*",IF($B240&gt;=400,ROUND('201920 DATA'!AB240/$B240,2),"")))</f>
        <v>0.25</v>
      </c>
      <c r="M240" s="296">
        <f>IF(OR($B240="*",$B240&lt;400),"",IF(AND('201920 DATA'!AC240="*",$B240&gt;=400),"*",IF($B240&gt;=400,ROUND('201920 DATA'!AC240/$B240,2),"")))</f>
        <v>0.31</v>
      </c>
      <c r="N240" s="296">
        <f>IF(OR($B240="*",$B240&lt;400),"",IF(AND('201920 DATA'!AD240="*",$B240&gt;=400),"*",IF($B240&gt;=400,ROUND('201920 DATA'!AD240/$B240,2),"")))</f>
        <v>0.19</v>
      </c>
      <c r="O240" s="296">
        <f>IF(OR($B240="*",$B240&lt;400),"",IF(AND('201920 DATA'!AE240="*",$B240&gt;=400),"*",IF($B240&gt;=400,ROUND('201920 DATA'!AE240/$B240,2),"")))</f>
        <v>0.01</v>
      </c>
      <c r="P240" s="297"/>
      <c r="Q240" s="296">
        <f>IF(OR($B240="*",$B240&lt;400),"",IF(AND('201920 DATA'!FO240="*",$B240&gt;=400),"*",IF($B240&gt;=400,ROUND('201920 DATA'!FO240/$B240,2),"")))</f>
        <v>0.97</v>
      </c>
      <c r="R240" s="289">
        <f>IF(OR($C240="*",$C240&lt;400),"",IF(AND('201920 DATA'!F240="*",$C240&gt;=400),"*",IF($C240&gt;=400,ROUND('201920 DATA'!F240/$C240,2),"")))</f>
        <v>0</v>
      </c>
      <c r="S240" s="289">
        <f>IF(OR($C240="*",$C240&lt;400),"",IF(AND('201920 DATA'!G240="*",$C240&gt;=400),"*",IF($C240&gt;=400,ROUND('201920 DATA'!G240/$C240,2),"")))</f>
        <v>0</v>
      </c>
      <c r="T240" s="289">
        <f>IF(OR($C240="*",$C240&lt;400),"",IF(AND('201920 DATA'!H240="*",$C240&gt;=400),"*",IF($C240&gt;=400,ROUND('201920 DATA'!H240/$C240,2),"")))</f>
        <v>1</v>
      </c>
      <c r="U240" s="289">
        <f>IF(OR($C240="*",$C240&lt;400),"",IF(AND('201920 DATA'!FP240="*",$C240&gt;=400),"*",IF($C240&gt;=400,ROUND('201920 DATA'!FP240/$C240,2),"")))</f>
        <v>0</v>
      </c>
      <c r="V240" s="312">
        <f>IF(OR($D240="*",$D240&lt;400),"",IF(AND('201920 DATA'!M240="*",$D240&gt;=400),"*",IF($D240&gt;=400,ROUND('201920 DATA'!M240/$D240,2),"")))</f>
        <v>0</v>
      </c>
      <c r="W240" s="312">
        <f>IF(OR($D240="*",$D240&lt;400),"",IF(AND('201920 DATA'!N240="*",$D240&gt;=400),"*",IF($D240&gt;=400,ROUND('201920 DATA'!N240/$D240,2),"")))</f>
        <v>0.36</v>
      </c>
      <c r="X240" s="312">
        <f>IF(OR($D240="*",$D240&lt;400),"",IF(AND('201920 DATA'!O240="*",$D240&gt;=400),"*",IF($D240&gt;=400,ROUND('201920 DATA'!O240/$D240,2),"")))</f>
        <v>0.2</v>
      </c>
      <c r="Y240" s="312">
        <f>IF(OR($D240="*",$D240&lt;400),"",IF(AND('201920 DATA'!P240="*",$D240&gt;=400),"*",IF($D240&gt;=400,ROUND('201920 DATA'!P240/$D240,2),"")))</f>
        <v>0.13</v>
      </c>
      <c r="Z240" s="312">
        <f>IF(OR($D240="*",$D240&lt;400),"",IF(AND('201920 DATA'!Q240="*",$D240&gt;=400),"*",IF($D240&gt;=400,ROUND('201920 DATA'!Q240/$D240,2),"")))</f>
        <v>0.14000000000000001</v>
      </c>
      <c r="AA240" s="312">
        <f>IF(OR($D240="*",$D240&lt;400),"",IF(AND('201920 DATA'!R240="*",$D240&gt;=400),"*",IF($D240&gt;=400,ROUND('201920 DATA'!R240/$D240,2),"")))</f>
        <v>0.04</v>
      </c>
      <c r="AB240" s="312">
        <f>IF(OR($D240="*",$D240&lt;400),"",IF(AND('201920 DATA'!S240="*",$D240&gt;=400),"*",IF($D240&gt;=400,ROUND('201920 DATA'!S240/$D240,2),"")))</f>
        <v>0.02</v>
      </c>
      <c r="AC240" s="312">
        <f>IF(OR($D240="*",$D240&lt;400),"",IF(AND('201920 DATA'!T240="*",$D240&gt;=400),"*",IF($D240&gt;=400,ROUND('201920 DATA'!T240/$D240,2),"")))</f>
        <v>0.03</v>
      </c>
      <c r="AD240" s="289">
        <f>IF(OR($C240="*",$C240&lt;400),"",IF(AND('201920 DATA'!BC240="*",$C240&gt;=400),"*",IF($C240&gt;=400,ROUND('201920 DATA'!BC240/$C240,2),"")))</f>
        <v>0.01</v>
      </c>
      <c r="AE240" s="289">
        <f>IF(OR($C240="*",$C240&lt;400),"",IF(AND('201920 DATA'!BD240="*",$C240&gt;=400),"*",IF($C240&gt;=400,ROUND('201920 DATA'!BD240/$C240,2),"")))</f>
        <v>0.04</v>
      </c>
      <c r="AF240" s="289">
        <f>IF(OR($C240="*",$C240&lt;400),"",IF(AND('201920 DATA'!BE240="*",$C240&gt;=400),"*",IF($C240&gt;=400,ROUND('201920 DATA'!BE240/$C240,2),"")))</f>
        <v>0</v>
      </c>
      <c r="AG240" s="289">
        <f>IF(OR($C240="*",$C240&lt;400),"",IF(AND('201920 DATA'!BF240="*",$C240&gt;=400),"*",IF($C240&gt;=400,ROUND('201920 DATA'!BF240/$C240,2),"")))</f>
        <v>0</v>
      </c>
      <c r="AH240" s="289" t="str">
        <f>IF(OR($C240="*",$C240&lt;400),"",IF(AND('201920 DATA'!BG240="*",$C240&gt;=400),"*",IF($C240&gt;=400,ROUND('201920 DATA'!BG240/$C240,2),"")))</f>
        <v>*</v>
      </c>
      <c r="AI240" s="289">
        <f>IF(OR($C240="*",$C240&lt;400),"",IF(AND('201920 DATA'!BH240="*",$C240&gt;=400),"*",IF($C240&gt;=400,ROUND('201920 DATA'!BH240/$C240,2),"")))</f>
        <v>0.04</v>
      </c>
      <c r="AJ240" s="289">
        <f>IF(OR($C240="*",$C240&lt;400),"",IF(AND('201920 DATA'!BI240="*",$C240&gt;=400),"*",IF($C240&gt;=400,ROUND('201920 DATA'!BI240/$C240,2),"")))</f>
        <v>0.18</v>
      </c>
      <c r="AK240" s="289">
        <f>IF(OR($C240="*",$C240&lt;400),"",IF(AND('201920 DATA'!BJ240="*",$C240&gt;=400),"*",IF($C240&gt;=400,ROUND('201920 DATA'!BJ240/$C240,2),"")))</f>
        <v>0.01</v>
      </c>
      <c r="AL240" s="289">
        <f>IF(OR($C240="*",$C240&lt;400),"",IF(AND('201920 DATA'!BK240="*",$C240&gt;=400),"*",IF($C240&gt;=400,ROUND('201920 DATA'!BK240/$C240,2),"")))</f>
        <v>0</v>
      </c>
      <c r="AM240" s="289">
        <f>IF(OR($C240="*",$C240&lt;400),"",IF(AND('201920 DATA'!BL240="*",$C240&gt;=400),"*",IF($C240&gt;=400,ROUND('201920 DATA'!BL240/$C240,2),"")))</f>
        <v>0.02</v>
      </c>
      <c r="AN240" s="289">
        <f>IF(OR($C240="*",$C240&lt;400),"",IF(AND('201920 DATA'!BM240="*",$C240&gt;=400),"*",IF($C240&gt;=400,ROUND('201920 DATA'!BM240/$C240,2),"")))</f>
        <v>0.22</v>
      </c>
      <c r="AO240" s="289">
        <f>IF(OR($C240="*",$C240&lt;400),"",IF(AND('201920 DATA'!BN240="*",$C240&gt;=400),"*",IF($C240&gt;=400,ROUND('201920 DATA'!BN240/$C240,2),"")))</f>
        <v>0.03</v>
      </c>
      <c r="AP240" s="289">
        <f>IF(OR($C240="*",$C240&lt;400),"",IF(AND('201920 DATA'!BO240="*",$C240&gt;=400),"*",IF($C240&gt;=400,ROUND('201920 DATA'!BO240/$C240,2),"")))</f>
        <v>0.27</v>
      </c>
      <c r="AQ240" s="289">
        <f>IF(OR($C240="*",$C240&lt;400),"",IF(AND('201920 DATA'!BP240="*",$C240&gt;=400),"*",IF($C240&gt;=400,ROUND('201920 DATA'!BP240/$C240,2),"")))</f>
        <v>0.08</v>
      </c>
      <c r="AR240" s="289" t="str">
        <f>IF(OR($C240="*",$C240&lt;400),"",IF(AND('201920 DATA'!BQ240="*",$C240&gt;=400),"*",IF($C240&gt;=400,ROUND('201920 DATA'!BQ240/$C240,2),"")))</f>
        <v>*</v>
      </c>
      <c r="AS240" s="289">
        <f>IF(OR($C240="*",$C240&lt;400),"",IF(AND('201920 DATA'!BR240="*",$C240&gt;=400),"*",IF($C240&gt;=400,ROUND('201920 DATA'!BR240/$C240,2),"")))</f>
        <v>0</v>
      </c>
      <c r="AT240" s="289">
        <f>IF(OR($C240="*",$C240&lt;400),"",IF(AND('201920 DATA'!BS240="*",$C240&gt;=400),"*",IF($C240&gt;=400,ROUND('201920 DATA'!BS240/$C240,2),"")))</f>
        <v>0</v>
      </c>
      <c r="AU240" s="289">
        <f>IF(OR($C240="*",$C240&lt;400),"",IF(AND('201920 DATA'!BT240="*",$C240&gt;=400),"*",IF($C240&gt;=400,ROUND('201920 DATA'!BT240/$C240,2),"")))</f>
        <v>7.0000000000000007E-2</v>
      </c>
      <c r="AV240" s="289">
        <f>IF(OR($C240="*",$C240&lt;400),"",IF(AND('201920 DATA'!BU240="*",$C240&gt;=400),"*",IF($C240&gt;=400,ROUND('201920 DATA'!BU240/$C240,2),"")))</f>
        <v>0.01</v>
      </c>
      <c r="AW240" s="289">
        <f>IF(OR($C240="*",$C240&lt;400),"",IF(AND('201920 DATA'!BV240="*",$C240&gt;=400),"*",IF($C240&gt;=400,ROUND('201920 DATA'!BV240/$C240,2),"")))</f>
        <v>0</v>
      </c>
      <c r="AX240" s="289">
        <f>IF(OR($C240="*",$C240&lt;400),"",IF(AND('201920 DATA'!BW240="*",$C240&gt;=400),"*",IF($C240&gt;=400,ROUND('201920 DATA'!BW240/$C240,2),"")))</f>
        <v>0.03</v>
      </c>
      <c r="AZ240" s="365">
        <v>13535</v>
      </c>
    </row>
    <row r="241" spans="1:52" x14ac:dyDescent="0.2">
      <c r="A241" s="373" t="s">
        <v>350</v>
      </c>
      <c r="B241" s="287">
        <f>'201920 DATA'!B241</f>
        <v>4925</v>
      </c>
      <c r="C241" s="288">
        <f>'201920 DATA'!C241</f>
        <v>4925</v>
      </c>
      <c r="D241" s="293">
        <f>'201920 DATA'!FQ241</f>
        <v>4855</v>
      </c>
      <c r="F241" s="313">
        <f t="shared" si="6"/>
        <v>0.04</v>
      </c>
      <c r="G241" s="295">
        <f t="shared" si="7"/>
        <v>1</v>
      </c>
      <c r="H241" s="289">
        <f>IF(OR($C241="*",$C241&lt;400),"",IF(AND('201920 DATA'!F241="*",$C241&gt;=400),"*",IF($C241&gt;=400,ROUND('201920 DATA'!F241/$C241,2),"")))</f>
        <v>0</v>
      </c>
      <c r="I241" s="296">
        <f>IF(OR($B241="*",$B241&lt;400),"",IF(AND('201920 DATA'!Y241="*",$B241&gt;=400),"*",IF($B241&gt;=400,ROUND('201920 DATA'!Y241/$B241,2),"")))</f>
        <v>0</v>
      </c>
      <c r="J241" s="296">
        <f>IF(OR($B241="*",$B241&lt;400),"",IF(AND('201920 DATA'!Z241="*",$B241&gt;=400),"*",IF($B241&gt;=400,ROUND('201920 DATA'!Z241/$B241,2),"")))</f>
        <v>7.0000000000000007E-2</v>
      </c>
      <c r="K241" s="296">
        <f>IF(OR($B241="*",$B241&lt;400),"",IF(AND('201920 DATA'!AA241="*",$B241&gt;=400),"*",IF($B241&gt;=400,ROUND('201920 DATA'!AA241/$B241,2),"")))</f>
        <v>0.18</v>
      </c>
      <c r="L241" s="296">
        <f>IF(OR($B241="*",$B241&lt;400),"",IF(AND('201920 DATA'!AB241="*",$B241&gt;=400),"*",IF($B241&gt;=400,ROUND('201920 DATA'!AB241/$B241,2),"")))</f>
        <v>0.28000000000000003</v>
      </c>
      <c r="M241" s="296">
        <f>IF(OR($B241="*",$B241&lt;400),"",IF(AND('201920 DATA'!AC241="*",$B241&gt;=400),"*",IF($B241&gt;=400,ROUND('201920 DATA'!AC241/$B241,2),"")))</f>
        <v>0.28000000000000003</v>
      </c>
      <c r="N241" s="296">
        <f>IF(OR($B241="*",$B241&lt;400),"",IF(AND('201920 DATA'!AD241="*",$B241&gt;=400),"*",IF($B241&gt;=400,ROUND('201920 DATA'!AD241/$B241,2),"")))</f>
        <v>0.18</v>
      </c>
      <c r="O241" s="296">
        <f>IF(OR($B241="*",$B241&lt;400),"",IF(AND('201920 DATA'!AE241="*",$B241&gt;=400),"*",IF($B241&gt;=400,ROUND('201920 DATA'!AE241/$B241,2),"")))</f>
        <v>0.01</v>
      </c>
      <c r="P241" s="297"/>
      <c r="Q241" s="296">
        <f>IF(OR($B241="*",$B241&lt;400),"",IF(AND('201920 DATA'!FO241="*",$B241&gt;=400),"*",IF($B241&gt;=400,ROUND('201920 DATA'!FO241/$B241,2),"")))</f>
        <v>0.96</v>
      </c>
      <c r="R241" s="289">
        <f>IF(OR($C241="*",$C241&lt;400),"",IF(AND('201920 DATA'!F241="*",$C241&gt;=400),"*",IF($C241&gt;=400,ROUND('201920 DATA'!F241/$C241,2),"")))</f>
        <v>0</v>
      </c>
      <c r="S241" s="289">
        <f>IF(OR($C241="*",$C241&lt;400),"",IF(AND('201920 DATA'!G241="*",$C241&gt;=400),"*",IF($C241&gt;=400,ROUND('201920 DATA'!G241/$C241,2),"")))</f>
        <v>0</v>
      </c>
      <c r="T241" s="289">
        <f>IF(OR($C241="*",$C241&lt;400),"",IF(AND('201920 DATA'!H241="*",$C241&gt;=400),"*",IF($C241&gt;=400,ROUND('201920 DATA'!H241/$C241,2),"")))</f>
        <v>1</v>
      </c>
      <c r="U241" s="289">
        <f>IF(OR($C241="*",$C241&lt;400),"",IF(AND('201920 DATA'!FP241="*",$C241&gt;=400),"*",IF($C241&gt;=400,ROUND('201920 DATA'!FP241/$C241,2),"")))</f>
        <v>0</v>
      </c>
      <c r="V241" s="312">
        <f>IF(OR($D241="*",$D241&lt;400),"",IF(AND('201920 DATA'!M241="*",$D241&gt;=400),"*",IF($D241&gt;=400,ROUND('201920 DATA'!M241/$D241,2),"")))</f>
        <v>0.01</v>
      </c>
      <c r="W241" s="312">
        <f>IF(OR($D241="*",$D241&lt;400),"",IF(AND('201920 DATA'!N241="*",$D241&gt;=400),"*",IF($D241&gt;=400,ROUND('201920 DATA'!N241/$D241,2),"")))</f>
        <v>0.49</v>
      </c>
      <c r="X241" s="312">
        <f>IF(OR($D241="*",$D241&lt;400),"",IF(AND('201920 DATA'!O241="*",$D241&gt;=400),"*",IF($D241&gt;=400,ROUND('201920 DATA'!O241/$D241,2),"")))</f>
        <v>0.14000000000000001</v>
      </c>
      <c r="Y241" s="312">
        <f>IF(OR($D241="*",$D241&lt;400),"",IF(AND('201920 DATA'!P241="*",$D241&gt;=400),"*",IF($D241&gt;=400,ROUND('201920 DATA'!P241/$D241,2),"")))</f>
        <v>0.08</v>
      </c>
      <c r="Z241" s="312">
        <f>IF(OR($D241="*",$D241&lt;400),"",IF(AND('201920 DATA'!Q241="*",$D241&gt;=400),"*",IF($D241&gt;=400,ROUND('201920 DATA'!Q241/$D241,2),"")))</f>
        <v>0.11</v>
      </c>
      <c r="AA241" s="312">
        <f>IF(OR($D241="*",$D241&lt;400),"",IF(AND('201920 DATA'!R241="*",$D241&gt;=400),"*",IF($D241&gt;=400,ROUND('201920 DATA'!R241/$D241,2),"")))</f>
        <v>0.06</v>
      </c>
      <c r="AB241" s="312">
        <f>IF(OR($D241="*",$D241&lt;400),"",IF(AND('201920 DATA'!S241="*",$D241&gt;=400),"*",IF($D241&gt;=400,ROUND('201920 DATA'!S241/$D241,2),"")))</f>
        <v>0.04</v>
      </c>
      <c r="AC241" s="312">
        <f>IF(OR($D241="*",$D241&lt;400),"",IF(AND('201920 DATA'!T241="*",$D241&gt;=400),"*",IF($D241&gt;=400,ROUND('201920 DATA'!T241/$D241,2),"")))</f>
        <v>0.04</v>
      </c>
      <c r="AD241" s="289">
        <f>IF(OR($C241="*",$C241&lt;400),"",IF(AND('201920 DATA'!BC241="*",$C241&gt;=400),"*",IF($C241&gt;=400,ROUND('201920 DATA'!BC241/$C241,2),"")))</f>
        <v>0</v>
      </c>
      <c r="AE241" s="289">
        <f>IF(OR($C241="*",$C241&lt;400),"",IF(AND('201920 DATA'!BD241="*",$C241&gt;=400),"*",IF($C241&gt;=400,ROUND('201920 DATA'!BD241/$C241,2),"")))</f>
        <v>0.01</v>
      </c>
      <c r="AF241" s="289" t="str">
        <f>IF(OR($C241="*",$C241&lt;400),"",IF(AND('201920 DATA'!BE241="*",$C241&gt;=400),"*",IF($C241&gt;=400,ROUND('201920 DATA'!BE241/$C241,2),"")))</f>
        <v>*</v>
      </c>
      <c r="AG241" s="289" t="str">
        <f>IF(OR($C241="*",$C241&lt;400),"",IF(AND('201920 DATA'!BF241="*",$C241&gt;=400),"*",IF($C241&gt;=400,ROUND('201920 DATA'!BF241/$C241,2),"")))</f>
        <v>*</v>
      </c>
      <c r="AH241" s="289">
        <f>IF(OR($C241="*",$C241&lt;400),"",IF(AND('201920 DATA'!BG241="*",$C241&gt;=400),"*",IF($C241&gt;=400,ROUND('201920 DATA'!BG241/$C241,2),"")))</f>
        <v>0</v>
      </c>
      <c r="AI241" s="289">
        <f>IF(OR($C241="*",$C241&lt;400),"",IF(AND('201920 DATA'!BH241="*",$C241&gt;=400),"*",IF($C241&gt;=400,ROUND('201920 DATA'!BH241/$C241,2),"")))</f>
        <v>0.03</v>
      </c>
      <c r="AJ241" s="289">
        <f>IF(OR($C241="*",$C241&lt;400),"",IF(AND('201920 DATA'!BI241="*",$C241&gt;=400),"*",IF($C241&gt;=400,ROUND('201920 DATA'!BI241/$C241,2),"")))</f>
        <v>0.12</v>
      </c>
      <c r="AK241" s="289" t="str">
        <f>IF(OR($C241="*",$C241&lt;400),"",IF(AND('201920 DATA'!BJ241="*",$C241&gt;=400),"*",IF($C241&gt;=400,ROUND('201920 DATA'!BJ241/$C241,2),"")))</f>
        <v>*</v>
      </c>
      <c r="AL241" s="289" t="str">
        <f>IF(OR($C241="*",$C241&lt;400),"",IF(AND('201920 DATA'!BK241="*",$C241&gt;=400),"*",IF($C241&gt;=400,ROUND('201920 DATA'!BK241/$C241,2),"")))</f>
        <v>*</v>
      </c>
      <c r="AM241" s="289">
        <f>IF(OR($C241="*",$C241&lt;400),"",IF(AND('201920 DATA'!BL241="*",$C241&gt;=400),"*",IF($C241&gt;=400,ROUND('201920 DATA'!BL241/$C241,2),"")))</f>
        <v>0.01</v>
      </c>
      <c r="AN241" s="289">
        <f>IF(OR($C241="*",$C241&lt;400),"",IF(AND('201920 DATA'!BM241="*",$C241&gt;=400),"*",IF($C241&gt;=400,ROUND('201920 DATA'!BM241/$C241,2),"")))</f>
        <v>0.18</v>
      </c>
      <c r="AO241" s="289">
        <f>IF(OR($C241="*",$C241&lt;400),"",IF(AND('201920 DATA'!BN241="*",$C241&gt;=400),"*",IF($C241&gt;=400,ROUND('201920 DATA'!BN241/$C241,2),"")))</f>
        <v>0.01</v>
      </c>
      <c r="AP241" s="289">
        <f>IF(OR($C241="*",$C241&lt;400),"",IF(AND('201920 DATA'!BO241="*",$C241&gt;=400),"*",IF($C241&gt;=400,ROUND('201920 DATA'!BO241/$C241,2),"")))</f>
        <v>0.39</v>
      </c>
      <c r="AQ241" s="289">
        <f>IF(OR($C241="*",$C241&lt;400),"",IF(AND('201920 DATA'!BP241="*",$C241&gt;=400),"*",IF($C241&gt;=400,ROUND('201920 DATA'!BP241/$C241,2),"")))</f>
        <v>0.18</v>
      </c>
      <c r="AR241" s="289">
        <f>IF(OR($C241="*",$C241&lt;400),"",IF(AND('201920 DATA'!BQ241="*",$C241&gt;=400),"*",IF($C241&gt;=400,ROUND('201920 DATA'!BQ241/$C241,2),"")))</f>
        <v>0</v>
      </c>
      <c r="AS241" s="289">
        <f>IF(OR($C241="*",$C241&lt;400),"",IF(AND('201920 DATA'!BR241="*",$C241&gt;=400),"*",IF($C241&gt;=400,ROUND('201920 DATA'!BR241/$C241,2),"")))</f>
        <v>0</v>
      </c>
      <c r="AT241" s="289" t="str">
        <f>IF(OR($C241="*",$C241&lt;400),"",IF(AND('201920 DATA'!BS241="*",$C241&gt;=400),"*",IF($C241&gt;=400,ROUND('201920 DATA'!BS241/$C241,2),"")))</f>
        <v>*</v>
      </c>
      <c r="AU241" s="289">
        <f>IF(OR($C241="*",$C241&lt;400),"",IF(AND('201920 DATA'!BT241="*",$C241&gt;=400),"*",IF($C241&gt;=400,ROUND('201920 DATA'!BT241/$C241,2),"")))</f>
        <v>0.02</v>
      </c>
      <c r="AV241" s="289">
        <f>IF(OR($C241="*",$C241&lt;400),"",IF(AND('201920 DATA'!BU241="*",$C241&gt;=400),"*",IF($C241&gt;=400,ROUND('201920 DATA'!BU241/$C241,2),"")))</f>
        <v>0.01</v>
      </c>
      <c r="AW241" s="289">
        <f>IF(OR($C241="*",$C241&lt;400),"",IF(AND('201920 DATA'!BV241="*",$C241&gt;=400),"*",IF($C241&gt;=400,ROUND('201920 DATA'!BV241/$C241,2),"")))</f>
        <v>0</v>
      </c>
      <c r="AX241" s="289">
        <f>IF(OR($C241="*",$C241&lt;400),"",IF(AND('201920 DATA'!BW241="*",$C241&gt;=400),"*",IF($C241&gt;=400,ROUND('201920 DATA'!BW241/$C241,2),"")))</f>
        <v>0.03</v>
      </c>
      <c r="AZ241" s="365">
        <v>4730</v>
      </c>
    </row>
    <row r="242" spans="1:52" x14ac:dyDescent="0.2">
      <c r="A242" s="373" t="s">
        <v>351</v>
      </c>
      <c r="B242" s="287">
        <f>'201920 DATA'!B242</f>
        <v>2905</v>
      </c>
      <c r="C242" s="288">
        <f>'201920 DATA'!C242</f>
        <v>2905</v>
      </c>
      <c r="D242" s="293">
        <f>'201920 DATA'!FQ242</f>
        <v>2760</v>
      </c>
      <c r="F242" s="313">
        <f t="shared" si="6"/>
        <v>-0.06</v>
      </c>
      <c r="G242" s="295">
        <f t="shared" si="7"/>
        <v>1</v>
      </c>
      <c r="H242" s="289">
        <f>IF(OR($C242="*",$C242&lt;400),"",IF(AND('201920 DATA'!F242="*",$C242&gt;=400),"*",IF($C242&gt;=400,ROUND('201920 DATA'!F242/$C242,2),"")))</f>
        <v>0</v>
      </c>
      <c r="I242" s="296">
        <f>IF(OR($B242="*",$B242&lt;400),"",IF(AND('201920 DATA'!Y242="*",$B242&gt;=400),"*",IF($B242&gt;=400,ROUND('201920 DATA'!Y242/$B242,2),"")))</f>
        <v>0</v>
      </c>
      <c r="J242" s="296">
        <f>IF(OR($B242="*",$B242&lt;400),"",IF(AND('201920 DATA'!Z242="*",$B242&gt;=400),"*",IF($B242&gt;=400,ROUND('201920 DATA'!Z242/$B242,2),"")))</f>
        <v>0.08</v>
      </c>
      <c r="K242" s="296">
        <f>IF(OR($B242="*",$B242&lt;400),"",IF(AND('201920 DATA'!AA242="*",$B242&gt;=400),"*",IF($B242&gt;=400,ROUND('201920 DATA'!AA242/$B242,2),"")))</f>
        <v>0.17</v>
      </c>
      <c r="L242" s="296">
        <f>IF(OR($B242="*",$B242&lt;400),"",IF(AND('201920 DATA'!AB242="*",$B242&gt;=400),"*",IF($B242&gt;=400,ROUND('201920 DATA'!AB242/$B242,2),"")))</f>
        <v>0.28000000000000003</v>
      </c>
      <c r="M242" s="296">
        <f>IF(OR($B242="*",$B242&lt;400),"",IF(AND('201920 DATA'!AC242="*",$B242&gt;=400),"*",IF($B242&gt;=400,ROUND('201920 DATA'!AC242/$B242,2),"")))</f>
        <v>0.32</v>
      </c>
      <c r="N242" s="296">
        <f>IF(OR($B242="*",$B242&lt;400),"",IF(AND('201920 DATA'!AD242="*",$B242&gt;=400),"*",IF($B242&gt;=400,ROUND('201920 DATA'!AD242/$B242,2),"")))</f>
        <v>0.13</v>
      </c>
      <c r="O242" s="296" t="str">
        <f>IF(OR($B242="*",$B242&lt;400),"",IF(AND('201920 DATA'!AE242="*",$B242&gt;=400),"*",IF($B242&gt;=400,ROUND('201920 DATA'!AE242/$B242,2),"")))</f>
        <v>*</v>
      </c>
      <c r="P242" s="297"/>
      <c r="Q242" s="296">
        <f>IF(OR($B242="*",$B242&lt;400),"",IF(AND('201920 DATA'!FO242="*",$B242&gt;=400),"*",IF($B242&gt;=400,ROUND('201920 DATA'!FO242/$B242,2),"")))</f>
        <v>0.98</v>
      </c>
      <c r="R242" s="289">
        <f>IF(OR($C242="*",$C242&lt;400),"",IF(AND('201920 DATA'!F242="*",$C242&gt;=400),"*",IF($C242&gt;=400,ROUND('201920 DATA'!F242/$C242,2),"")))</f>
        <v>0</v>
      </c>
      <c r="S242" s="289">
        <f>IF(OR($C242="*",$C242&lt;400),"",IF(AND('201920 DATA'!G242="*",$C242&gt;=400),"*",IF($C242&gt;=400,ROUND('201920 DATA'!G242/$C242,2),"")))</f>
        <v>0</v>
      </c>
      <c r="T242" s="289">
        <f>IF(OR($C242="*",$C242&lt;400),"",IF(AND('201920 DATA'!H242="*",$C242&gt;=400),"*",IF($C242&gt;=400,ROUND('201920 DATA'!H242/$C242,2),"")))</f>
        <v>1</v>
      </c>
      <c r="U242" s="289">
        <f>IF(OR($C242="*",$C242&lt;400),"",IF(AND('201920 DATA'!FP242="*",$C242&gt;=400),"*",IF($C242&gt;=400,ROUND('201920 DATA'!FP242/$C242,2),"")))</f>
        <v>0</v>
      </c>
      <c r="V242" s="312">
        <f>IF(OR($D242="*",$D242&lt;400),"",IF(AND('201920 DATA'!M242="*",$D242&gt;=400),"*",IF($D242&gt;=400,ROUND('201920 DATA'!M242/$D242,2),"")))</f>
        <v>0.01</v>
      </c>
      <c r="W242" s="312">
        <f>IF(OR($D242="*",$D242&lt;400),"",IF(AND('201920 DATA'!N242="*",$D242&gt;=400),"*",IF($D242&gt;=400,ROUND('201920 DATA'!N242/$D242,2),"")))</f>
        <v>0.54</v>
      </c>
      <c r="X242" s="312">
        <f>IF(OR($D242="*",$D242&lt;400),"",IF(AND('201920 DATA'!O242="*",$D242&gt;=400),"*",IF($D242&gt;=400,ROUND('201920 DATA'!O242/$D242,2),"")))</f>
        <v>0.2</v>
      </c>
      <c r="Y242" s="312">
        <f>IF(OR($D242="*",$D242&lt;400),"",IF(AND('201920 DATA'!P242="*",$D242&gt;=400),"*",IF($D242&gt;=400,ROUND('201920 DATA'!P242/$D242,2),"")))</f>
        <v>7.0000000000000007E-2</v>
      </c>
      <c r="Z242" s="312">
        <f>IF(OR($D242="*",$D242&lt;400),"",IF(AND('201920 DATA'!Q242="*",$D242&gt;=400),"*",IF($D242&gt;=400,ROUND('201920 DATA'!Q242/$D242,2),"")))</f>
        <v>0.09</v>
      </c>
      <c r="AA242" s="312">
        <f>IF(OR($D242="*",$D242&lt;400),"",IF(AND('201920 DATA'!R242="*",$D242&gt;=400),"*",IF($D242&gt;=400,ROUND('201920 DATA'!R242/$D242,2),"")))</f>
        <v>0.04</v>
      </c>
      <c r="AB242" s="312">
        <f>IF(OR($D242="*",$D242&lt;400),"",IF(AND('201920 DATA'!S242="*",$D242&gt;=400),"*",IF($D242&gt;=400,ROUND('201920 DATA'!S242/$D242,2),"")))</f>
        <v>0.02</v>
      </c>
      <c r="AC242" s="312">
        <f>IF(OR($D242="*",$D242&lt;400),"",IF(AND('201920 DATA'!T242="*",$D242&gt;=400),"*",IF($D242&gt;=400,ROUND('201920 DATA'!T242/$D242,2),"")))</f>
        <v>0.02</v>
      </c>
      <c r="AD242" s="289">
        <f>IF(OR($C242="*",$C242&lt;400),"",IF(AND('201920 DATA'!BC242="*",$C242&gt;=400),"*",IF($C242&gt;=400,ROUND('201920 DATA'!BC242/$C242,2),"")))</f>
        <v>0.01</v>
      </c>
      <c r="AE242" s="289">
        <f>IF(OR($C242="*",$C242&lt;400),"",IF(AND('201920 DATA'!BD242="*",$C242&gt;=400),"*",IF($C242&gt;=400,ROUND('201920 DATA'!BD242/$C242,2),"")))</f>
        <v>0.01</v>
      </c>
      <c r="AF242" s="289">
        <f>IF(OR($C242="*",$C242&lt;400),"",IF(AND('201920 DATA'!BE242="*",$C242&gt;=400),"*",IF($C242&gt;=400,ROUND('201920 DATA'!BE242/$C242,2),"")))</f>
        <v>0</v>
      </c>
      <c r="AG242" s="289" t="str">
        <f>IF(OR($C242="*",$C242&lt;400),"",IF(AND('201920 DATA'!BF242="*",$C242&gt;=400),"*",IF($C242&gt;=400,ROUND('201920 DATA'!BF242/$C242,2),"")))</f>
        <v>*</v>
      </c>
      <c r="AH242" s="289">
        <f>IF(OR($C242="*",$C242&lt;400),"",IF(AND('201920 DATA'!BG242="*",$C242&gt;=400),"*",IF($C242&gt;=400,ROUND('201920 DATA'!BG242/$C242,2),"")))</f>
        <v>0</v>
      </c>
      <c r="AI242" s="289">
        <f>IF(OR($C242="*",$C242&lt;400),"",IF(AND('201920 DATA'!BH242="*",$C242&gt;=400),"*",IF($C242&gt;=400,ROUND('201920 DATA'!BH242/$C242,2),"")))</f>
        <v>7.0000000000000007E-2</v>
      </c>
      <c r="AJ242" s="289">
        <f>IF(OR($C242="*",$C242&lt;400),"",IF(AND('201920 DATA'!BI242="*",$C242&gt;=400),"*",IF($C242&gt;=400,ROUND('201920 DATA'!BI242/$C242,2),"")))</f>
        <v>0</v>
      </c>
      <c r="AK242" s="289">
        <f>IF(OR($C242="*",$C242&lt;400),"",IF(AND('201920 DATA'!BJ242="*",$C242&gt;=400),"*",IF($C242&gt;=400,ROUND('201920 DATA'!BJ242/$C242,2),"")))</f>
        <v>0</v>
      </c>
      <c r="AL242" s="289" t="str">
        <f>IF(OR($C242="*",$C242&lt;400),"",IF(AND('201920 DATA'!BK242="*",$C242&gt;=400),"*",IF($C242&gt;=400,ROUND('201920 DATA'!BK242/$C242,2),"")))</f>
        <v>*</v>
      </c>
      <c r="AM242" s="289">
        <f>IF(OR($C242="*",$C242&lt;400),"",IF(AND('201920 DATA'!BL242="*",$C242&gt;=400),"*",IF($C242&gt;=400,ROUND('201920 DATA'!BL242/$C242,2),"")))</f>
        <v>0.01</v>
      </c>
      <c r="AN242" s="289">
        <f>IF(OR($C242="*",$C242&lt;400),"",IF(AND('201920 DATA'!BM242="*",$C242&gt;=400),"*",IF($C242&gt;=400,ROUND('201920 DATA'!BM242/$C242,2),"")))</f>
        <v>0.32</v>
      </c>
      <c r="AO242" s="289">
        <f>IF(OR($C242="*",$C242&lt;400),"",IF(AND('201920 DATA'!BN242="*",$C242&gt;=400),"*",IF($C242&gt;=400,ROUND('201920 DATA'!BN242/$C242,2),"")))</f>
        <v>0.01</v>
      </c>
      <c r="AP242" s="289">
        <f>IF(OR($C242="*",$C242&lt;400),"",IF(AND('201920 DATA'!BO242="*",$C242&gt;=400),"*",IF($C242&gt;=400,ROUND('201920 DATA'!BO242/$C242,2),"")))</f>
        <v>0.45</v>
      </c>
      <c r="AQ242" s="289">
        <f>IF(OR($C242="*",$C242&lt;400),"",IF(AND('201920 DATA'!BP242="*",$C242&gt;=400),"*",IF($C242&gt;=400,ROUND('201920 DATA'!BP242/$C242,2),"")))</f>
        <v>0.03</v>
      </c>
      <c r="AR242" s="289">
        <f>IF(OR($C242="*",$C242&lt;400),"",IF(AND('201920 DATA'!BQ242="*",$C242&gt;=400),"*",IF($C242&gt;=400,ROUND('201920 DATA'!BQ242/$C242,2),"")))</f>
        <v>0</v>
      </c>
      <c r="AS242" s="289">
        <f>IF(OR($C242="*",$C242&lt;400),"",IF(AND('201920 DATA'!BR242="*",$C242&gt;=400),"*",IF($C242&gt;=400,ROUND('201920 DATA'!BR242/$C242,2),"")))</f>
        <v>0</v>
      </c>
      <c r="AT242" s="289" t="str">
        <f>IF(OR($C242="*",$C242&lt;400),"",IF(AND('201920 DATA'!BS242="*",$C242&gt;=400),"*",IF($C242&gt;=400,ROUND('201920 DATA'!BS242/$C242,2),"")))</f>
        <v>*</v>
      </c>
      <c r="AU242" s="289">
        <f>IF(OR($C242="*",$C242&lt;400),"",IF(AND('201920 DATA'!BT242="*",$C242&gt;=400),"*",IF($C242&gt;=400,ROUND('201920 DATA'!BT242/$C242,2),"")))</f>
        <v>7.0000000000000007E-2</v>
      </c>
      <c r="AV242" s="289">
        <f>IF(OR($C242="*",$C242&lt;400),"",IF(AND('201920 DATA'!BU242="*",$C242&gt;=400),"*",IF($C242&gt;=400,ROUND('201920 DATA'!BU242/$C242,2),"")))</f>
        <v>0.01</v>
      </c>
      <c r="AW242" s="289">
        <f>IF(OR($C242="*",$C242&lt;400),"",IF(AND('201920 DATA'!BV242="*",$C242&gt;=400),"*",IF($C242&gt;=400,ROUND('201920 DATA'!BV242/$C242,2),"")))</f>
        <v>0</v>
      </c>
      <c r="AX242" s="289">
        <f>IF(OR($C242="*",$C242&lt;400),"",IF(AND('201920 DATA'!BW242="*",$C242&gt;=400),"*",IF($C242&gt;=400,ROUND('201920 DATA'!BW242/$C242,2),"")))</f>
        <v>0.01</v>
      </c>
      <c r="AZ242" s="365">
        <v>3090</v>
      </c>
    </row>
    <row r="243" spans="1:52" x14ac:dyDescent="0.2">
      <c r="A243" s="373" t="s">
        <v>352</v>
      </c>
      <c r="B243" s="287">
        <f>'201920 DATA'!B243</f>
        <v>9425</v>
      </c>
      <c r="C243" s="288">
        <f>'201920 DATA'!C243</f>
        <v>9425</v>
      </c>
      <c r="D243" s="293">
        <f>'201920 DATA'!FQ243</f>
        <v>9340</v>
      </c>
      <c r="F243" s="313">
        <f t="shared" si="6"/>
        <v>0.17</v>
      </c>
      <c r="G243" s="295">
        <f t="shared" si="7"/>
        <v>1</v>
      </c>
      <c r="H243" s="289">
        <f>IF(OR($C243="*",$C243&lt;400),"",IF(AND('201920 DATA'!F243="*",$C243&gt;=400),"*",IF($C243&gt;=400,ROUND('201920 DATA'!F243/$C243,2),"")))</f>
        <v>0</v>
      </c>
      <c r="I243" s="296">
        <f>IF(OR($B243="*",$B243&lt;400),"",IF(AND('201920 DATA'!Y243="*",$B243&gt;=400),"*",IF($B243&gt;=400,ROUND('201920 DATA'!Y243/$B243,2),"")))</f>
        <v>0</v>
      </c>
      <c r="J243" s="296">
        <f>IF(OR($B243="*",$B243&lt;400),"",IF(AND('201920 DATA'!Z243="*",$B243&gt;=400),"*",IF($B243&gt;=400,ROUND('201920 DATA'!Z243/$B243,2),"")))</f>
        <v>7.0000000000000007E-2</v>
      </c>
      <c r="K243" s="296">
        <f>IF(OR($B243="*",$B243&lt;400),"",IF(AND('201920 DATA'!AA243="*",$B243&gt;=400),"*",IF($B243&gt;=400,ROUND('201920 DATA'!AA243/$B243,2),"")))</f>
        <v>0.16</v>
      </c>
      <c r="L243" s="296">
        <f>IF(OR($B243="*",$B243&lt;400),"",IF(AND('201920 DATA'!AB243="*",$B243&gt;=400),"*",IF($B243&gt;=400,ROUND('201920 DATA'!AB243/$B243,2),"")))</f>
        <v>0.28000000000000003</v>
      </c>
      <c r="M243" s="296">
        <f>IF(OR($B243="*",$B243&lt;400),"",IF(AND('201920 DATA'!AC243="*",$B243&gt;=400),"*",IF($B243&gt;=400,ROUND('201920 DATA'!AC243/$B243,2),"")))</f>
        <v>0.31</v>
      </c>
      <c r="N243" s="296">
        <f>IF(OR($B243="*",$B243&lt;400),"",IF(AND('201920 DATA'!AD243="*",$B243&gt;=400),"*",IF($B243&gt;=400,ROUND('201920 DATA'!AD243/$B243,2),"")))</f>
        <v>0.17</v>
      </c>
      <c r="O243" s="296">
        <f>IF(OR($B243="*",$B243&lt;400),"",IF(AND('201920 DATA'!AE243="*",$B243&gt;=400),"*",IF($B243&gt;=400,ROUND('201920 DATA'!AE243/$B243,2),"")))</f>
        <v>0.01</v>
      </c>
      <c r="P243" s="297"/>
      <c r="Q243" s="296">
        <f>IF(OR($B243="*",$B243&lt;400),"",IF(AND('201920 DATA'!FO243="*",$B243&gt;=400),"*",IF($B243&gt;=400,ROUND('201920 DATA'!FO243/$B243,2),"")))</f>
        <v>0.97</v>
      </c>
      <c r="R243" s="289">
        <f>IF(OR($C243="*",$C243&lt;400),"",IF(AND('201920 DATA'!F243="*",$C243&gt;=400),"*",IF($C243&gt;=400,ROUND('201920 DATA'!F243/$C243,2),"")))</f>
        <v>0</v>
      </c>
      <c r="S243" s="289">
        <f>IF(OR($C243="*",$C243&lt;400),"",IF(AND('201920 DATA'!G243="*",$C243&gt;=400),"*",IF($C243&gt;=400,ROUND('201920 DATA'!G243/$C243,2),"")))</f>
        <v>0</v>
      </c>
      <c r="T243" s="289">
        <f>IF(OR($C243="*",$C243&lt;400),"",IF(AND('201920 DATA'!H243="*",$C243&gt;=400),"*",IF($C243&gt;=400,ROUND('201920 DATA'!H243/$C243,2),"")))</f>
        <v>1</v>
      </c>
      <c r="U243" s="289">
        <f>IF(OR($C243="*",$C243&lt;400),"",IF(AND('201920 DATA'!FP243="*",$C243&gt;=400),"*",IF($C243&gt;=400,ROUND('201920 DATA'!FP243/$C243,2),"")))</f>
        <v>0</v>
      </c>
      <c r="V243" s="312">
        <f>IF(OR($D243="*",$D243&lt;400),"",IF(AND('201920 DATA'!M243="*",$D243&gt;=400),"*",IF($D243&gt;=400,ROUND('201920 DATA'!M243/$D243,2),"")))</f>
        <v>0</v>
      </c>
      <c r="W243" s="312">
        <f>IF(OR($D243="*",$D243&lt;400),"",IF(AND('201920 DATA'!N243="*",$D243&gt;=400),"*",IF($D243&gt;=400,ROUND('201920 DATA'!N243/$D243,2),"")))</f>
        <v>0.42</v>
      </c>
      <c r="X243" s="312">
        <f>IF(OR($D243="*",$D243&lt;400),"",IF(AND('201920 DATA'!O243="*",$D243&gt;=400),"*",IF($D243&gt;=400,ROUND('201920 DATA'!O243/$D243,2),"")))</f>
        <v>0.26</v>
      </c>
      <c r="Y243" s="312">
        <f>IF(OR($D243="*",$D243&lt;400),"",IF(AND('201920 DATA'!P243="*",$D243&gt;=400),"*",IF($D243&gt;=400,ROUND('201920 DATA'!P243/$D243,2),"")))</f>
        <v>0.12</v>
      </c>
      <c r="Z243" s="312">
        <f>IF(OR($D243="*",$D243&lt;400),"",IF(AND('201920 DATA'!Q243="*",$D243&gt;=400),"*",IF($D243&gt;=400,ROUND('201920 DATA'!Q243/$D243,2),"")))</f>
        <v>0.1</v>
      </c>
      <c r="AA243" s="312">
        <f>IF(OR($D243="*",$D243&lt;400),"",IF(AND('201920 DATA'!R243="*",$D243&gt;=400),"*",IF($D243&gt;=400,ROUND('201920 DATA'!R243/$D243,2),"")))</f>
        <v>0.03</v>
      </c>
      <c r="AB243" s="312">
        <f>IF(OR($D243="*",$D243&lt;400),"",IF(AND('201920 DATA'!S243="*",$D243&gt;=400),"*",IF($D243&gt;=400,ROUND('201920 DATA'!S243/$D243,2),"")))</f>
        <v>0.02</v>
      </c>
      <c r="AC243" s="312">
        <f>IF(OR($D243="*",$D243&lt;400),"",IF(AND('201920 DATA'!T243="*",$D243&gt;=400),"*",IF($D243&gt;=400,ROUND('201920 DATA'!T243/$D243,2),"")))</f>
        <v>0.02</v>
      </c>
      <c r="AD243" s="289">
        <f>IF(OR($C243="*",$C243&lt;400),"",IF(AND('201920 DATA'!BC243="*",$C243&gt;=400),"*",IF($C243&gt;=400,ROUND('201920 DATA'!BC243/$C243,2),"")))</f>
        <v>0.01</v>
      </c>
      <c r="AE243" s="289">
        <f>IF(OR($C243="*",$C243&lt;400),"",IF(AND('201920 DATA'!BD243="*",$C243&gt;=400),"*",IF($C243&gt;=400,ROUND('201920 DATA'!BD243/$C243,2),"")))</f>
        <v>0.01</v>
      </c>
      <c r="AF243" s="289">
        <f>IF(OR($C243="*",$C243&lt;400),"",IF(AND('201920 DATA'!BE243="*",$C243&gt;=400),"*",IF($C243&gt;=400,ROUND('201920 DATA'!BE243/$C243,2),"")))</f>
        <v>0.01</v>
      </c>
      <c r="AG243" s="289" t="str">
        <f>IF(OR($C243="*",$C243&lt;400),"",IF(AND('201920 DATA'!BF243="*",$C243&gt;=400),"*",IF($C243&gt;=400,ROUND('201920 DATA'!BF243/$C243,2),"")))</f>
        <v>*</v>
      </c>
      <c r="AH243" s="289" t="str">
        <f>IF(OR($C243="*",$C243&lt;400),"",IF(AND('201920 DATA'!BG243="*",$C243&gt;=400),"*",IF($C243&gt;=400,ROUND('201920 DATA'!BG243/$C243,2),"")))</f>
        <v>*</v>
      </c>
      <c r="AI243" s="289">
        <f>IF(OR($C243="*",$C243&lt;400),"",IF(AND('201920 DATA'!BH243="*",$C243&gt;=400),"*",IF($C243&gt;=400,ROUND('201920 DATA'!BH243/$C243,2),"")))</f>
        <v>0.03</v>
      </c>
      <c r="AJ243" s="289">
        <f>IF(OR($C243="*",$C243&lt;400),"",IF(AND('201920 DATA'!BI243="*",$C243&gt;=400),"*",IF($C243&gt;=400,ROUND('201920 DATA'!BI243/$C243,2),"")))</f>
        <v>0.17</v>
      </c>
      <c r="AK243" s="289">
        <f>IF(OR($C243="*",$C243&lt;400),"",IF(AND('201920 DATA'!BJ243="*",$C243&gt;=400),"*",IF($C243&gt;=400,ROUND('201920 DATA'!BJ243/$C243,2),"")))</f>
        <v>0</v>
      </c>
      <c r="AL243" s="289" t="str">
        <f>IF(OR($C243="*",$C243&lt;400),"",IF(AND('201920 DATA'!BK243="*",$C243&gt;=400),"*",IF($C243&gt;=400,ROUND('201920 DATA'!BK243/$C243,2),"")))</f>
        <v>*</v>
      </c>
      <c r="AM243" s="289">
        <f>IF(OR($C243="*",$C243&lt;400),"",IF(AND('201920 DATA'!BL243="*",$C243&gt;=400),"*",IF($C243&gt;=400,ROUND('201920 DATA'!BL243/$C243,2),"")))</f>
        <v>0.01</v>
      </c>
      <c r="AN243" s="289">
        <f>IF(OR($C243="*",$C243&lt;400),"",IF(AND('201920 DATA'!BM243="*",$C243&gt;=400),"*",IF($C243&gt;=400,ROUND('201920 DATA'!BM243/$C243,2),"")))</f>
        <v>0.24</v>
      </c>
      <c r="AO243" s="289">
        <f>IF(OR($C243="*",$C243&lt;400),"",IF(AND('201920 DATA'!BN243="*",$C243&gt;=400),"*",IF($C243&gt;=400,ROUND('201920 DATA'!BN243/$C243,2),"")))</f>
        <v>0.01</v>
      </c>
      <c r="AP243" s="289">
        <f>IF(OR($C243="*",$C243&lt;400),"",IF(AND('201920 DATA'!BO243="*",$C243&gt;=400),"*",IF($C243&gt;=400,ROUND('201920 DATA'!BO243/$C243,2),"")))</f>
        <v>0.34</v>
      </c>
      <c r="AQ243" s="289">
        <f>IF(OR($C243="*",$C243&lt;400),"",IF(AND('201920 DATA'!BP243="*",$C243&gt;=400),"*",IF($C243&gt;=400,ROUND('201920 DATA'!BP243/$C243,2),"")))</f>
        <v>0.1</v>
      </c>
      <c r="AR243" s="289">
        <f>IF(OR($C243="*",$C243&lt;400),"",IF(AND('201920 DATA'!BQ243="*",$C243&gt;=400),"*",IF($C243&gt;=400,ROUND('201920 DATA'!BQ243/$C243,2),"")))</f>
        <v>0</v>
      </c>
      <c r="AS243" s="289">
        <f>IF(OR($C243="*",$C243&lt;400),"",IF(AND('201920 DATA'!BR243="*",$C243&gt;=400),"*",IF($C243&gt;=400,ROUND('201920 DATA'!BR243/$C243,2),"")))</f>
        <v>0</v>
      </c>
      <c r="AT243" s="289">
        <f>IF(OR($C243="*",$C243&lt;400),"",IF(AND('201920 DATA'!BS243="*",$C243&gt;=400),"*",IF($C243&gt;=400,ROUND('201920 DATA'!BS243/$C243,2),"")))</f>
        <v>0</v>
      </c>
      <c r="AU243" s="289">
        <f>IF(OR($C243="*",$C243&lt;400),"",IF(AND('201920 DATA'!BT243="*",$C243&gt;=400),"*",IF($C243&gt;=400,ROUND('201920 DATA'!BT243/$C243,2),"")))</f>
        <v>0.06</v>
      </c>
      <c r="AV243" s="289">
        <f>IF(OR($C243="*",$C243&lt;400),"",IF(AND('201920 DATA'!BU243="*",$C243&gt;=400),"*",IF($C243&gt;=400,ROUND('201920 DATA'!BU243/$C243,2),"")))</f>
        <v>0.01</v>
      </c>
      <c r="AW243" s="289">
        <f>IF(OR($C243="*",$C243&lt;400),"",IF(AND('201920 DATA'!BV243="*",$C243&gt;=400),"*",IF($C243&gt;=400,ROUND('201920 DATA'!BV243/$C243,2),"")))</f>
        <v>0</v>
      </c>
      <c r="AX243" s="289">
        <f>IF(OR($C243="*",$C243&lt;400),"",IF(AND('201920 DATA'!BW243="*",$C243&gt;=400),"*",IF($C243&gt;=400,ROUND('201920 DATA'!BW243/$C243,2),"")))</f>
        <v>0.01</v>
      </c>
      <c r="AZ243" s="365">
        <v>7845</v>
      </c>
    </row>
    <row r="244" spans="1:52" x14ac:dyDescent="0.2">
      <c r="A244" s="373" t="s">
        <v>354</v>
      </c>
      <c r="B244" s="287">
        <f>'201920 DATA'!B244</f>
        <v>2660</v>
      </c>
      <c r="C244" s="288">
        <f>'201920 DATA'!C244</f>
        <v>2660</v>
      </c>
      <c r="D244" s="293">
        <f>'201920 DATA'!FQ244</f>
        <v>2385</v>
      </c>
      <c r="F244" s="313">
        <f t="shared" si="6"/>
        <v>-0.17</v>
      </c>
      <c r="G244" s="295">
        <f t="shared" si="7"/>
        <v>1</v>
      </c>
      <c r="H244" s="289">
        <f>IF(OR($C244="*",$C244&lt;400),"",IF(AND('201920 DATA'!F244="*",$C244&gt;=400),"*",IF($C244&gt;=400,ROUND('201920 DATA'!F244/$C244,2),"")))</f>
        <v>0</v>
      </c>
      <c r="I244" s="296">
        <f>IF(OR($B244="*",$B244&lt;400),"",IF(AND('201920 DATA'!Y244="*",$B244&gt;=400),"*",IF($B244&gt;=400,ROUND('201920 DATA'!Y244/$B244,2),"")))</f>
        <v>0</v>
      </c>
      <c r="J244" s="296">
        <f>IF(OR($B244="*",$B244&lt;400),"",IF(AND('201920 DATA'!Z244="*",$B244&gt;=400),"*",IF($B244&gt;=400,ROUND('201920 DATA'!Z244/$B244,2),"")))</f>
        <v>0.04</v>
      </c>
      <c r="K244" s="296">
        <f>IF(OR($B244="*",$B244&lt;400),"",IF(AND('201920 DATA'!AA244="*",$B244&gt;=400),"*",IF($B244&gt;=400,ROUND('201920 DATA'!AA244/$B244,2),"")))</f>
        <v>0.09</v>
      </c>
      <c r="L244" s="296">
        <f>IF(OR($B244="*",$B244&lt;400),"",IF(AND('201920 DATA'!AB244="*",$B244&gt;=400),"*",IF($B244&gt;=400,ROUND('201920 DATA'!AB244/$B244,2),"")))</f>
        <v>0.27</v>
      </c>
      <c r="M244" s="296">
        <f>IF(OR($B244="*",$B244&lt;400),"",IF(AND('201920 DATA'!AC244="*",$B244&gt;=400),"*",IF($B244&gt;=400,ROUND('201920 DATA'!AC244/$B244,2),"")))</f>
        <v>0.41</v>
      </c>
      <c r="N244" s="296">
        <f>IF(OR($B244="*",$B244&lt;400),"",IF(AND('201920 DATA'!AD244="*",$B244&gt;=400),"*",IF($B244&gt;=400,ROUND('201920 DATA'!AD244/$B244,2),"")))</f>
        <v>0.2</v>
      </c>
      <c r="O244" s="296">
        <f>IF(OR($B244="*",$B244&lt;400),"",IF(AND('201920 DATA'!AE244="*",$B244&gt;=400),"*",IF($B244&gt;=400,ROUND('201920 DATA'!AE244/$B244,2),"")))</f>
        <v>0.01</v>
      </c>
      <c r="P244" s="297"/>
      <c r="Q244" s="296">
        <f>IF(OR($B244="*",$B244&lt;400),"",IF(AND('201920 DATA'!FO244="*",$B244&gt;=400),"*",IF($B244&gt;=400,ROUND('201920 DATA'!FO244/$B244,2),"")))</f>
        <v>0.97</v>
      </c>
      <c r="R244" s="289">
        <f>IF(OR($C244="*",$C244&lt;400),"",IF(AND('201920 DATA'!F244="*",$C244&gt;=400),"*",IF($C244&gt;=400,ROUND('201920 DATA'!F244/$C244,2),"")))</f>
        <v>0</v>
      </c>
      <c r="S244" s="289">
        <f>IF(OR($C244="*",$C244&lt;400),"",IF(AND('201920 DATA'!G244="*",$C244&gt;=400),"*",IF($C244&gt;=400,ROUND('201920 DATA'!G244/$C244,2),"")))</f>
        <v>0</v>
      </c>
      <c r="T244" s="289">
        <f>IF(OR($C244="*",$C244&lt;400),"",IF(AND('201920 DATA'!H244="*",$C244&gt;=400),"*",IF($C244&gt;=400,ROUND('201920 DATA'!H244/$C244,2),"")))</f>
        <v>1</v>
      </c>
      <c r="U244" s="289">
        <f>IF(OR($C244="*",$C244&lt;400),"",IF(AND('201920 DATA'!FP244="*",$C244&gt;=400),"*",IF($C244&gt;=400,ROUND('201920 DATA'!FP244/$C244,2),"")))</f>
        <v>0</v>
      </c>
      <c r="V244" s="312">
        <f>IF(OR($D244="*",$D244&lt;400),"",IF(AND('201920 DATA'!M244="*",$D244&gt;=400),"*",IF($D244&gt;=400,ROUND('201920 DATA'!M244/$D244,2),"")))</f>
        <v>0.02</v>
      </c>
      <c r="W244" s="312">
        <f>IF(OR($D244="*",$D244&lt;400),"",IF(AND('201920 DATA'!N244="*",$D244&gt;=400),"*",IF($D244&gt;=400,ROUND('201920 DATA'!N244/$D244,2),"")))</f>
        <v>0.21</v>
      </c>
      <c r="X244" s="312">
        <f>IF(OR($D244="*",$D244&lt;400),"",IF(AND('201920 DATA'!O244="*",$D244&gt;=400),"*",IF($D244&gt;=400,ROUND('201920 DATA'!O244/$D244,2),"")))</f>
        <v>0.32</v>
      </c>
      <c r="Y244" s="312">
        <f>IF(OR($D244="*",$D244&lt;400),"",IF(AND('201920 DATA'!P244="*",$D244&gt;=400),"*",IF($D244&gt;=400,ROUND('201920 DATA'!P244/$D244,2),"")))</f>
        <v>0.22</v>
      </c>
      <c r="Z244" s="312">
        <f>IF(OR($D244="*",$D244&lt;400),"",IF(AND('201920 DATA'!Q244="*",$D244&gt;=400),"*",IF($D244&gt;=400,ROUND('201920 DATA'!Q244/$D244,2),"")))</f>
        <v>0.14000000000000001</v>
      </c>
      <c r="AA244" s="312">
        <f>IF(OR($D244="*",$D244&lt;400),"",IF(AND('201920 DATA'!R244="*",$D244&gt;=400),"*",IF($D244&gt;=400,ROUND('201920 DATA'!R244/$D244,2),"")))</f>
        <v>0.04</v>
      </c>
      <c r="AB244" s="312">
        <f>IF(OR($D244="*",$D244&lt;400),"",IF(AND('201920 DATA'!S244="*",$D244&gt;=400),"*",IF($D244&gt;=400,ROUND('201920 DATA'!S244/$D244,2),"")))</f>
        <v>0.02</v>
      </c>
      <c r="AC244" s="312">
        <f>IF(OR($D244="*",$D244&lt;400),"",IF(AND('201920 DATA'!T244="*",$D244&gt;=400),"*",IF($D244&gt;=400,ROUND('201920 DATA'!T244/$D244,2),"")))</f>
        <v>0.03</v>
      </c>
      <c r="AD244" s="289">
        <f>IF(OR($C244="*",$C244&lt;400),"",IF(AND('201920 DATA'!BC244="*",$C244&gt;=400),"*",IF($C244&gt;=400,ROUND('201920 DATA'!BC244/$C244,2),"")))</f>
        <v>0</v>
      </c>
      <c r="AE244" s="289" t="str">
        <f>IF(OR($C244="*",$C244&lt;400),"",IF(AND('201920 DATA'!BD244="*",$C244&gt;=400),"*",IF($C244&gt;=400,ROUND('201920 DATA'!BD244/$C244,2),"")))</f>
        <v>*</v>
      </c>
      <c r="AF244" s="289">
        <f>IF(OR($C244="*",$C244&lt;400),"",IF(AND('201920 DATA'!BE244="*",$C244&gt;=400),"*",IF($C244&gt;=400,ROUND('201920 DATA'!BE244/$C244,2),"")))</f>
        <v>0</v>
      </c>
      <c r="AG244" s="289">
        <f>IF(OR($C244="*",$C244&lt;400),"",IF(AND('201920 DATA'!BF244="*",$C244&gt;=400),"*",IF($C244&gt;=400,ROUND('201920 DATA'!BF244/$C244,2),"")))</f>
        <v>0</v>
      </c>
      <c r="AH244" s="289">
        <f>IF(OR($C244="*",$C244&lt;400),"",IF(AND('201920 DATA'!BG244="*",$C244&gt;=400),"*",IF($C244&gt;=400,ROUND('201920 DATA'!BG244/$C244,2),"")))</f>
        <v>0</v>
      </c>
      <c r="AI244" s="289">
        <f>IF(OR($C244="*",$C244&lt;400),"",IF(AND('201920 DATA'!BH244="*",$C244&gt;=400),"*",IF($C244&gt;=400,ROUND('201920 DATA'!BH244/$C244,2),"")))</f>
        <v>0.11</v>
      </c>
      <c r="AJ244" s="289">
        <f>IF(OR($C244="*",$C244&lt;400),"",IF(AND('201920 DATA'!BI244="*",$C244&gt;=400),"*",IF($C244&gt;=400,ROUND('201920 DATA'!BI244/$C244,2),"")))</f>
        <v>0</v>
      </c>
      <c r="AK244" s="289">
        <f>IF(OR($C244="*",$C244&lt;400),"",IF(AND('201920 DATA'!BJ244="*",$C244&gt;=400),"*",IF($C244&gt;=400,ROUND('201920 DATA'!BJ244/$C244,2),"")))</f>
        <v>0</v>
      </c>
      <c r="AL244" s="289">
        <f>IF(OR($C244="*",$C244&lt;400),"",IF(AND('201920 DATA'!BK244="*",$C244&gt;=400),"*",IF($C244&gt;=400,ROUND('201920 DATA'!BK244/$C244,2),"")))</f>
        <v>0</v>
      </c>
      <c r="AM244" s="289">
        <f>IF(OR($C244="*",$C244&lt;400),"",IF(AND('201920 DATA'!BL244="*",$C244&gt;=400),"*",IF($C244&gt;=400,ROUND('201920 DATA'!BL244/$C244,2),"")))</f>
        <v>0</v>
      </c>
      <c r="AN244" s="289">
        <f>IF(OR($C244="*",$C244&lt;400),"",IF(AND('201920 DATA'!BM244="*",$C244&gt;=400),"*",IF($C244&gt;=400,ROUND('201920 DATA'!BM244/$C244,2),"")))</f>
        <v>0</v>
      </c>
      <c r="AO244" s="289">
        <f>IF(OR($C244="*",$C244&lt;400),"",IF(AND('201920 DATA'!BN244="*",$C244&gt;=400),"*",IF($C244&gt;=400,ROUND('201920 DATA'!BN244/$C244,2),"")))</f>
        <v>0.01</v>
      </c>
      <c r="AP244" s="289">
        <f>IF(OR($C244="*",$C244&lt;400),"",IF(AND('201920 DATA'!BO244="*",$C244&gt;=400),"*",IF($C244&gt;=400,ROUND('201920 DATA'!BO244/$C244,2),"")))</f>
        <v>0.85</v>
      </c>
      <c r="AQ244" s="289" t="str">
        <f>IF(OR($C244="*",$C244&lt;400),"",IF(AND('201920 DATA'!BP244="*",$C244&gt;=400),"*",IF($C244&gt;=400,ROUND('201920 DATA'!BP244/$C244,2),"")))</f>
        <v>*</v>
      </c>
      <c r="AR244" s="289">
        <f>IF(OR($C244="*",$C244&lt;400),"",IF(AND('201920 DATA'!BQ244="*",$C244&gt;=400),"*",IF($C244&gt;=400,ROUND('201920 DATA'!BQ244/$C244,2),"")))</f>
        <v>0</v>
      </c>
      <c r="AS244" s="289">
        <f>IF(OR($C244="*",$C244&lt;400),"",IF(AND('201920 DATA'!BR244="*",$C244&gt;=400),"*",IF($C244&gt;=400,ROUND('201920 DATA'!BR244/$C244,2),"")))</f>
        <v>0</v>
      </c>
      <c r="AT244" s="289" t="str">
        <f>IF(OR($C244="*",$C244&lt;400),"",IF(AND('201920 DATA'!BS244="*",$C244&gt;=400),"*",IF($C244&gt;=400,ROUND('201920 DATA'!BS244/$C244,2),"")))</f>
        <v>*</v>
      </c>
      <c r="AU244" s="289">
        <f>IF(OR($C244="*",$C244&lt;400),"",IF(AND('201920 DATA'!BT244="*",$C244&gt;=400),"*",IF($C244&gt;=400,ROUND('201920 DATA'!BT244/$C244,2),"")))</f>
        <v>0</v>
      </c>
      <c r="AV244" s="289">
        <f>IF(OR($C244="*",$C244&lt;400),"",IF(AND('201920 DATA'!BU244="*",$C244&gt;=400),"*",IF($C244&gt;=400,ROUND('201920 DATA'!BU244/$C244,2),"")))</f>
        <v>0.02</v>
      </c>
      <c r="AW244" s="289">
        <f>IF(OR($C244="*",$C244&lt;400),"",IF(AND('201920 DATA'!BV244="*",$C244&gt;=400),"*",IF($C244&gt;=400,ROUND('201920 DATA'!BV244/$C244,2),"")))</f>
        <v>0</v>
      </c>
      <c r="AX244" s="289">
        <f>IF(OR($C244="*",$C244&lt;400),"",IF(AND('201920 DATA'!BW244="*",$C244&gt;=400),"*",IF($C244&gt;=400,ROUND('201920 DATA'!BW244/$C244,2),"")))</f>
        <v>0</v>
      </c>
      <c r="AZ244" s="365">
        <v>3115</v>
      </c>
    </row>
    <row r="245" spans="1:52" x14ac:dyDescent="0.2">
      <c r="A245" s="373" t="s">
        <v>355</v>
      </c>
      <c r="B245" s="287">
        <f>'201920 DATA'!B245</f>
        <v>2635</v>
      </c>
      <c r="C245" s="288">
        <f>'201920 DATA'!C245</f>
        <v>2635</v>
      </c>
      <c r="D245" s="293">
        <f>'201920 DATA'!FQ245</f>
        <v>2600</v>
      </c>
      <c r="F245" s="313">
        <f t="shared" si="6"/>
        <v>-0.06</v>
      </c>
      <c r="G245" s="295">
        <f t="shared" si="7"/>
        <v>1</v>
      </c>
      <c r="H245" s="289">
        <f>IF(OR($C245="*",$C245&lt;400),"",IF(AND('201920 DATA'!F245="*",$C245&gt;=400),"*",IF($C245&gt;=400,ROUND('201920 DATA'!F245/$C245,2),"")))</f>
        <v>0</v>
      </c>
      <c r="I245" s="296">
        <f>IF(OR($B245="*",$B245&lt;400),"",IF(AND('201920 DATA'!Y245="*",$B245&gt;=400),"*",IF($B245&gt;=400,ROUND('201920 DATA'!Y245/$B245,2),"")))</f>
        <v>0</v>
      </c>
      <c r="J245" s="296">
        <f>IF(OR($B245="*",$B245&lt;400),"",IF(AND('201920 DATA'!Z245="*",$B245&gt;=400),"*",IF($B245&gt;=400,ROUND('201920 DATA'!Z245/$B245,2),"")))</f>
        <v>0.08</v>
      </c>
      <c r="K245" s="296">
        <f>IF(OR($B245="*",$B245&lt;400),"",IF(AND('201920 DATA'!AA245="*",$B245&gt;=400),"*",IF($B245&gt;=400,ROUND('201920 DATA'!AA245/$B245,2),"")))</f>
        <v>0.16</v>
      </c>
      <c r="L245" s="296">
        <f>IF(OR($B245="*",$B245&lt;400),"",IF(AND('201920 DATA'!AB245="*",$B245&gt;=400),"*",IF($B245&gt;=400,ROUND('201920 DATA'!AB245/$B245,2),"")))</f>
        <v>0.26</v>
      </c>
      <c r="M245" s="296">
        <f>IF(OR($B245="*",$B245&lt;400),"",IF(AND('201920 DATA'!AC245="*",$B245&gt;=400),"*",IF($B245&gt;=400,ROUND('201920 DATA'!AC245/$B245,2),"")))</f>
        <v>0.28000000000000003</v>
      </c>
      <c r="N245" s="296">
        <f>IF(OR($B245="*",$B245&lt;400),"",IF(AND('201920 DATA'!AD245="*",$B245&gt;=400),"*",IF($B245&gt;=400,ROUND('201920 DATA'!AD245/$B245,2),"")))</f>
        <v>0.22</v>
      </c>
      <c r="O245" s="296">
        <f>IF(OR($B245="*",$B245&lt;400),"",IF(AND('201920 DATA'!AE245="*",$B245&gt;=400),"*",IF($B245&gt;=400,ROUND('201920 DATA'!AE245/$B245,2),"")))</f>
        <v>0.01</v>
      </c>
      <c r="P245" s="297"/>
      <c r="Q245" s="296">
        <f>IF(OR($B245="*",$B245&lt;400),"",IF(AND('201920 DATA'!FO245="*",$B245&gt;=400),"*",IF($B245&gt;=400,ROUND('201920 DATA'!FO245/$B245,2),"")))</f>
        <v>0.97</v>
      </c>
      <c r="R245" s="289">
        <f>IF(OR($C245="*",$C245&lt;400),"",IF(AND('201920 DATA'!F245="*",$C245&gt;=400),"*",IF($C245&gt;=400,ROUND('201920 DATA'!F245/$C245,2),"")))</f>
        <v>0</v>
      </c>
      <c r="S245" s="289">
        <f>IF(OR($C245="*",$C245&lt;400),"",IF(AND('201920 DATA'!G245="*",$C245&gt;=400),"*",IF($C245&gt;=400,ROUND('201920 DATA'!G245/$C245,2),"")))</f>
        <v>0</v>
      </c>
      <c r="T245" s="289">
        <f>IF(OR($C245="*",$C245&lt;400),"",IF(AND('201920 DATA'!H245="*",$C245&gt;=400),"*",IF($C245&gt;=400,ROUND('201920 DATA'!H245/$C245,2),"")))</f>
        <v>1</v>
      </c>
      <c r="U245" s="289">
        <f>IF(OR($C245="*",$C245&lt;400),"",IF(AND('201920 DATA'!FP245="*",$C245&gt;=400),"*",IF($C245&gt;=400,ROUND('201920 DATA'!FP245/$C245,2),"")))</f>
        <v>0</v>
      </c>
      <c r="V245" s="312">
        <f>IF(OR($D245="*",$D245&lt;400),"",IF(AND('201920 DATA'!M245="*",$D245&gt;=400),"*",IF($D245&gt;=400,ROUND('201920 DATA'!M245/$D245,2),"")))</f>
        <v>0.02</v>
      </c>
      <c r="W245" s="312">
        <f>IF(OR($D245="*",$D245&lt;400),"",IF(AND('201920 DATA'!N245="*",$D245&gt;=400),"*",IF($D245&gt;=400,ROUND('201920 DATA'!N245/$D245,2),"")))</f>
        <v>0.4</v>
      </c>
      <c r="X245" s="312">
        <f>IF(OR($D245="*",$D245&lt;400),"",IF(AND('201920 DATA'!O245="*",$D245&gt;=400),"*",IF($D245&gt;=400,ROUND('201920 DATA'!O245/$D245,2),"")))</f>
        <v>0.23</v>
      </c>
      <c r="Y245" s="312">
        <f>IF(OR($D245="*",$D245&lt;400),"",IF(AND('201920 DATA'!P245="*",$D245&gt;=400),"*",IF($D245&gt;=400,ROUND('201920 DATA'!P245/$D245,2),"")))</f>
        <v>0.21</v>
      </c>
      <c r="Z245" s="312">
        <f>IF(OR($D245="*",$D245&lt;400),"",IF(AND('201920 DATA'!Q245="*",$D245&gt;=400),"*",IF($D245&gt;=400,ROUND('201920 DATA'!Q245/$D245,2),"")))</f>
        <v>0.12</v>
      </c>
      <c r="AA245" s="312">
        <f>IF(OR($D245="*",$D245&lt;400),"",IF(AND('201920 DATA'!R245="*",$D245&gt;=400),"*",IF($D245&gt;=400,ROUND('201920 DATA'!R245/$D245,2),"")))</f>
        <v>0.03</v>
      </c>
      <c r="AB245" s="312">
        <f>IF(OR($D245="*",$D245&lt;400),"",IF(AND('201920 DATA'!S245="*",$D245&gt;=400),"*",IF($D245&gt;=400,ROUND('201920 DATA'!S245/$D245,2),"")))</f>
        <v>0.01</v>
      </c>
      <c r="AC245" s="312">
        <f>IF(OR($D245="*",$D245&lt;400),"",IF(AND('201920 DATA'!T245="*",$D245&gt;=400),"*",IF($D245&gt;=400,ROUND('201920 DATA'!T245/$D245,2),"")))</f>
        <v>0.01</v>
      </c>
      <c r="AD245" s="289">
        <f>IF(OR($C245="*",$C245&lt;400),"",IF(AND('201920 DATA'!BC245="*",$C245&gt;=400),"*",IF($C245&gt;=400,ROUND('201920 DATA'!BC245/$C245,2),"")))</f>
        <v>0.01</v>
      </c>
      <c r="AE245" s="289">
        <f>IF(OR($C245="*",$C245&lt;400),"",IF(AND('201920 DATA'!BD245="*",$C245&gt;=400),"*",IF($C245&gt;=400,ROUND('201920 DATA'!BD245/$C245,2),"")))</f>
        <v>0.01</v>
      </c>
      <c r="AF245" s="289">
        <f>IF(OR($C245="*",$C245&lt;400),"",IF(AND('201920 DATA'!BE245="*",$C245&gt;=400),"*",IF($C245&gt;=400,ROUND('201920 DATA'!BE245/$C245,2),"")))</f>
        <v>0.01</v>
      </c>
      <c r="AG245" s="289" t="str">
        <f>IF(OR($C245="*",$C245&lt;400),"",IF(AND('201920 DATA'!BF245="*",$C245&gt;=400),"*",IF($C245&gt;=400,ROUND('201920 DATA'!BF245/$C245,2),"")))</f>
        <v>*</v>
      </c>
      <c r="AH245" s="289">
        <f>IF(OR($C245="*",$C245&lt;400),"",IF(AND('201920 DATA'!BG245="*",$C245&gt;=400),"*",IF($C245&gt;=400,ROUND('201920 DATA'!BG245/$C245,2),"")))</f>
        <v>0.01</v>
      </c>
      <c r="AI245" s="289" t="str">
        <f>IF(OR($C245="*",$C245&lt;400),"",IF(AND('201920 DATA'!BH245="*",$C245&gt;=400),"*",IF($C245&gt;=400,ROUND('201920 DATA'!BH245/$C245,2),"")))</f>
        <v>*</v>
      </c>
      <c r="AJ245" s="289">
        <f>IF(OR($C245="*",$C245&lt;400),"",IF(AND('201920 DATA'!BI245="*",$C245&gt;=400),"*",IF($C245&gt;=400,ROUND('201920 DATA'!BI245/$C245,2),"")))</f>
        <v>0.27</v>
      </c>
      <c r="AK245" s="289">
        <f>IF(OR($C245="*",$C245&lt;400),"",IF(AND('201920 DATA'!BJ245="*",$C245&gt;=400),"*",IF($C245&gt;=400,ROUND('201920 DATA'!BJ245/$C245,2),"")))</f>
        <v>0</v>
      </c>
      <c r="AL245" s="289">
        <f>IF(OR($C245="*",$C245&lt;400),"",IF(AND('201920 DATA'!BK245="*",$C245&gt;=400),"*",IF($C245&gt;=400,ROUND('201920 DATA'!BK245/$C245,2),"")))</f>
        <v>0.01</v>
      </c>
      <c r="AM245" s="289">
        <f>IF(OR($C245="*",$C245&lt;400),"",IF(AND('201920 DATA'!BL245="*",$C245&gt;=400),"*",IF($C245&gt;=400,ROUND('201920 DATA'!BL245/$C245,2),"")))</f>
        <v>0</v>
      </c>
      <c r="AN245" s="289">
        <f>IF(OR($C245="*",$C245&lt;400),"",IF(AND('201920 DATA'!BM245="*",$C245&gt;=400),"*",IF($C245&gt;=400,ROUND('201920 DATA'!BM245/$C245,2),"")))</f>
        <v>0.27</v>
      </c>
      <c r="AO245" s="289">
        <f>IF(OR($C245="*",$C245&lt;400),"",IF(AND('201920 DATA'!BN245="*",$C245&gt;=400),"*",IF($C245&gt;=400,ROUND('201920 DATA'!BN245/$C245,2),"")))</f>
        <v>0</v>
      </c>
      <c r="AP245" s="289">
        <f>IF(OR($C245="*",$C245&lt;400),"",IF(AND('201920 DATA'!BO245="*",$C245&gt;=400),"*",IF($C245&gt;=400,ROUND('201920 DATA'!BO245/$C245,2),"")))</f>
        <v>0.17</v>
      </c>
      <c r="AQ245" s="289">
        <f>IF(OR($C245="*",$C245&lt;400),"",IF(AND('201920 DATA'!BP245="*",$C245&gt;=400),"*",IF($C245&gt;=400,ROUND('201920 DATA'!BP245/$C245,2),"")))</f>
        <v>0.16</v>
      </c>
      <c r="AR245" s="289">
        <f>IF(OR($C245="*",$C245&lt;400),"",IF(AND('201920 DATA'!BQ245="*",$C245&gt;=400),"*",IF($C245&gt;=400,ROUND('201920 DATA'!BQ245/$C245,2),"")))</f>
        <v>0</v>
      </c>
      <c r="AS245" s="289">
        <f>IF(OR($C245="*",$C245&lt;400),"",IF(AND('201920 DATA'!BR245="*",$C245&gt;=400),"*",IF($C245&gt;=400,ROUND('201920 DATA'!BR245/$C245,2),"")))</f>
        <v>0</v>
      </c>
      <c r="AT245" s="289" t="str">
        <f>IF(OR($C245="*",$C245&lt;400),"",IF(AND('201920 DATA'!BS245="*",$C245&gt;=400),"*",IF($C245&gt;=400,ROUND('201920 DATA'!BS245/$C245,2),"")))</f>
        <v>*</v>
      </c>
      <c r="AU245" s="289">
        <f>IF(OR($C245="*",$C245&lt;400),"",IF(AND('201920 DATA'!BT245="*",$C245&gt;=400),"*",IF($C245&gt;=400,ROUND('201920 DATA'!BT245/$C245,2),"")))</f>
        <v>7.0000000000000007E-2</v>
      </c>
      <c r="AV245" s="289">
        <f>IF(OR($C245="*",$C245&lt;400),"",IF(AND('201920 DATA'!BU245="*",$C245&gt;=400),"*",IF($C245&gt;=400,ROUND('201920 DATA'!BU245/$C245,2),"")))</f>
        <v>0</v>
      </c>
      <c r="AW245" s="289">
        <f>IF(OR($C245="*",$C245&lt;400),"",IF(AND('201920 DATA'!BV245="*",$C245&gt;=400),"*",IF($C245&gt;=400,ROUND('201920 DATA'!BV245/$C245,2),"")))</f>
        <v>0</v>
      </c>
      <c r="AX245" s="289">
        <f>IF(OR($C245="*",$C245&lt;400),"",IF(AND('201920 DATA'!BW245="*",$C245&gt;=400),"*",IF($C245&gt;=400,ROUND('201920 DATA'!BW245/$C245,2),"")))</f>
        <v>0.01</v>
      </c>
      <c r="AZ245" s="365">
        <v>2800</v>
      </c>
    </row>
    <row r="246" spans="1:52" x14ac:dyDescent="0.2">
      <c r="A246" s="373" t="s">
        <v>356</v>
      </c>
      <c r="B246" s="287">
        <f>'201920 DATA'!B246</f>
        <v>1645</v>
      </c>
      <c r="C246" s="288">
        <f>'201920 DATA'!C246</f>
        <v>1645</v>
      </c>
      <c r="D246" s="293">
        <f>'201920 DATA'!FQ246</f>
        <v>400</v>
      </c>
      <c r="F246" s="313">
        <f t="shared" si="6"/>
        <v>-0.03</v>
      </c>
      <c r="G246" s="295">
        <f t="shared" si="7"/>
        <v>1</v>
      </c>
      <c r="H246" s="289">
        <f>IF(OR($C246="*",$C246&lt;400),"",IF(AND('201920 DATA'!F246="*",$C246&gt;=400),"*",IF($C246&gt;=400,ROUND('201920 DATA'!F246/$C246,2),"")))</f>
        <v>0</v>
      </c>
      <c r="I246" s="296">
        <f>IF(OR($B246="*",$B246&lt;400),"",IF(AND('201920 DATA'!Y246="*",$B246&gt;=400),"*",IF($B246&gt;=400,ROUND('201920 DATA'!Y246/$B246,2),"")))</f>
        <v>0</v>
      </c>
      <c r="J246" s="296">
        <f>IF(OR($B246="*",$B246&lt;400),"",IF(AND('201920 DATA'!Z246="*",$B246&gt;=400),"*",IF($B246&gt;=400,ROUND('201920 DATA'!Z246/$B246,2),"")))</f>
        <v>0.04</v>
      </c>
      <c r="K246" s="296">
        <f>IF(OR($B246="*",$B246&lt;400),"",IF(AND('201920 DATA'!AA246="*",$B246&gt;=400),"*",IF($B246&gt;=400,ROUND('201920 DATA'!AA246/$B246,2),"")))</f>
        <v>0.09</v>
      </c>
      <c r="L246" s="296">
        <f>IF(OR($B246="*",$B246&lt;400),"",IF(AND('201920 DATA'!AB246="*",$B246&gt;=400),"*",IF($B246&gt;=400,ROUND('201920 DATA'!AB246/$B246,2),"")))</f>
        <v>0.25</v>
      </c>
      <c r="M246" s="296">
        <f>IF(OR($B246="*",$B246&lt;400),"",IF(AND('201920 DATA'!AC246="*",$B246&gt;=400),"*",IF($B246&gt;=400,ROUND('201920 DATA'!AC246/$B246,2),"")))</f>
        <v>0.42</v>
      </c>
      <c r="N246" s="296">
        <f>IF(OR($B246="*",$B246&lt;400),"",IF(AND('201920 DATA'!AD246="*",$B246&gt;=400),"*",IF($B246&gt;=400,ROUND('201920 DATA'!AD246/$B246,2),"")))</f>
        <v>0.19</v>
      </c>
      <c r="O246" s="296">
        <f>IF(OR($B246="*",$B246&lt;400),"",IF(AND('201920 DATA'!AE246="*",$B246&gt;=400),"*",IF($B246&gt;=400,ROUND('201920 DATA'!AE246/$B246,2),"")))</f>
        <v>0.01</v>
      </c>
      <c r="P246" s="297"/>
      <c r="Q246" s="296">
        <f>IF(OR($B246="*",$B246&lt;400),"",IF(AND('201920 DATA'!FO246="*",$B246&gt;=400),"*",IF($B246&gt;=400,ROUND('201920 DATA'!FO246/$B246,2),"")))</f>
        <v>0.97</v>
      </c>
      <c r="R246" s="289">
        <f>IF(OR($C246="*",$C246&lt;400),"",IF(AND('201920 DATA'!F246="*",$C246&gt;=400),"*",IF($C246&gt;=400,ROUND('201920 DATA'!F246/$C246,2),"")))</f>
        <v>0</v>
      </c>
      <c r="S246" s="289">
        <f>IF(OR($C246="*",$C246&lt;400),"",IF(AND('201920 DATA'!G246="*",$C246&gt;=400),"*",IF($C246&gt;=400,ROUND('201920 DATA'!G246/$C246,2),"")))</f>
        <v>0</v>
      </c>
      <c r="T246" s="289">
        <f>IF(OR($C246="*",$C246&lt;400),"",IF(AND('201920 DATA'!H246="*",$C246&gt;=400),"*",IF($C246&gt;=400,ROUND('201920 DATA'!H246/$C246,2),"")))</f>
        <v>1</v>
      </c>
      <c r="U246" s="289">
        <f>IF(OR($C246="*",$C246&lt;400),"",IF(AND('201920 DATA'!FP246="*",$C246&gt;=400),"*",IF($C246&gt;=400,ROUND('201920 DATA'!FP246/$C246,2),"")))</f>
        <v>0</v>
      </c>
      <c r="V246" s="312">
        <f>IF(OR($D246="*",$D246&lt;400),"",IF(AND('201920 DATA'!M246="*",$D246&gt;=400),"*",IF($D246&gt;=400,ROUND('201920 DATA'!M246/$D246,2),"")))</f>
        <v>0.35</v>
      </c>
      <c r="W246" s="312">
        <f>IF(OR($D246="*",$D246&lt;400),"",IF(AND('201920 DATA'!N246="*",$D246&gt;=400),"*",IF($D246&gt;=400,ROUND('201920 DATA'!N246/$D246,2),"")))</f>
        <v>0.1</v>
      </c>
      <c r="X246" s="312">
        <f>IF(OR($D246="*",$D246&lt;400),"",IF(AND('201920 DATA'!O246="*",$D246&gt;=400),"*",IF($D246&gt;=400,ROUND('201920 DATA'!O246/$D246,2),"")))</f>
        <v>0.13</v>
      </c>
      <c r="Y246" s="312">
        <f>IF(OR($D246="*",$D246&lt;400),"",IF(AND('201920 DATA'!P246="*",$D246&gt;=400),"*",IF($D246&gt;=400,ROUND('201920 DATA'!P246/$D246,2),"")))</f>
        <v>0.11</v>
      </c>
      <c r="Z246" s="312">
        <f>IF(OR($D246="*",$D246&lt;400),"",IF(AND('201920 DATA'!Q246="*",$D246&gt;=400),"*",IF($D246&gt;=400,ROUND('201920 DATA'!Q246/$D246,2),"")))</f>
        <v>0.25</v>
      </c>
      <c r="AA246" s="312">
        <f>IF(OR($D246="*",$D246&lt;400),"",IF(AND('201920 DATA'!R246="*",$D246&gt;=400),"*",IF($D246&gt;=400,ROUND('201920 DATA'!R246/$D246,2),"")))</f>
        <v>0.11</v>
      </c>
      <c r="AB246" s="312">
        <f>IF(OR($D246="*",$D246&lt;400),"",IF(AND('201920 DATA'!S246="*",$D246&gt;=400),"*",IF($D246&gt;=400,ROUND('201920 DATA'!S246/$D246,2),"")))</f>
        <v>0.1</v>
      </c>
      <c r="AC246" s="312">
        <f>IF(OR($D246="*",$D246&lt;400),"",IF(AND('201920 DATA'!T246="*",$D246&gt;=400),"*",IF($D246&gt;=400,ROUND('201920 DATA'!T246/$D246,2),"")))</f>
        <v>0.13</v>
      </c>
      <c r="AD246" s="289">
        <f>IF(OR($C246="*",$C246&lt;400),"",IF(AND('201920 DATA'!BC246="*",$C246&gt;=400),"*",IF($C246&gt;=400,ROUND('201920 DATA'!BC246/$C246,2),"")))</f>
        <v>0</v>
      </c>
      <c r="AE246" s="289">
        <f>IF(OR($C246="*",$C246&lt;400),"",IF(AND('201920 DATA'!BD246="*",$C246&gt;=400),"*",IF($C246&gt;=400,ROUND('201920 DATA'!BD246/$C246,2),"")))</f>
        <v>0.01</v>
      </c>
      <c r="AF246" s="289">
        <f>IF(OR($C246="*",$C246&lt;400),"",IF(AND('201920 DATA'!BE246="*",$C246&gt;=400),"*",IF($C246&gt;=400,ROUND('201920 DATA'!BE246/$C246,2),"")))</f>
        <v>0</v>
      </c>
      <c r="AG246" s="289">
        <f>IF(OR($C246="*",$C246&lt;400),"",IF(AND('201920 DATA'!BF246="*",$C246&gt;=400),"*",IF($C246&gt;=400,ROUND('201920 DATA'!BF246/$C246,2),"")))</f>
        <v>0</v>
      </c>
      <c r="AH246" s="289">
        <f>IF(OR($C246="*",$C246&lt;400),"",IF(AND('201920 DATA'!BG246="*",$C246&gt;=400),"*",IF($C246&gt;=400,ROUND('201920 DATA'!BG246/$C246,2),"")))</f>
        <v>0</v>
      </c>
      <c r="AI246" s="289">
        <f>IF(OR($C246="*",$C246&lt;400),"",IF(AND('201920 DATA'!BH246="*",$C246&gt;=400),"*",IF($C246&gt;=400,ROUND('201920 DATA'!BH246/$C246,2),"")))</f>
        <v>0.09</v>
      </c>
      <c r="AJ246" s="289">
        <f>IF(OR($C246="*",$C246&lt;400),"",IF(AND('201920 DATA'!BI246="*",$C246&gt;=400),"*",IF($C246&gt;=400,ROUND('201920 DATA'!BI246/$C246,2),"")))</f>
        <v>0</v>
      </c>
      <c r="AK246" s="289">
        <f>IF(OR($C246="*",$C246&lt;400),"",IF(AND('201920 DATA'!BJ246="*",$C246&gt;=400),"*",IF($C246&gt;=400,ROUND('201920 DATA'!BJ246/$C246,2),"")))</f>
        <v>0</v>
      </c>
      <c r="AL246" s="289">
        <f>IF(OR($C246="*",$C246&lt;400),"",IF(AND('201920 DATA'!BK246="*",$C246&gt;=400),"*",IF($C246&gt;=400,ROUND('201920 DATA'!BK246/$C246,2),"")))</f>
        <v>0</v>
      </c>
      <c r="AM246" s="289">
        <f>IF(OR($C246="*",$C246&lt;400),"",IF(AND('201920 DATA'!BL246="*",$C246&gt;=400),"*",IF($C246&gt;=400,ROUND('201920 DATA'!BL246/$C246,2),"")))</f>
        <v>0</v>
      </c>
      <c r="AN246" s="289" t="str">
        <f>IF(OR($C246="*",$C246&lt;400),"",IF(AND('201920 DATA'!BM246="*",$C246&gt;=400),"*",IF($C246&gt;=400,ROUND('201920 DATA'!BM246/$C246,2),"")))</f>
        <v>*</v>
      </c>
      <c r="AO246" s="289" t="str">
        <f>IF(OR($C246="*",$C246&lt;400),"",IF(AND('201920 DATA'!BN246="*",$C246&gt;=400),"*",IF($C246&gt;=400,ROUND('201920 DATA'!BN246/$C246,2),"")))</f>
        <v>*</v>
      </c>
      <c r="AP246" s="289">
        <f>IF(OR($C246="*",$C246&lt;400),"",IF(AND('201920 DATA'!BO246="*",$C246&gt;=400),"*",IF($C246&gt;=400,ROUND('201920 DATA'!BO246/$C246,2),"")))</f>
        <v>0.85</v>
      </c>
      <c r="AQ246" s="289">
        <f>IF(OR($C246="*",$C246&lt;400),"",IF(AND('201920 DATA'!BP246="*",$C246&gt;=400),"*",IF($C246&gt;=400,ROUND('201920 DATA'!BP246/$C246,2),"")))</f>
        <v>0</v>
      </c>
      <c r="AR246" s="289">
        <f>IF(OR($C246="*",$C246&lt;400),"",IF(AND('201920 DATA'!BQ246="*",$C246&gt;=400),"*",IF($C246&gt;=400,ROUND('201920 DATA'!BQ246/$C246,2),"")))</f>
        <v>0</v>
      </c>
      <c r="AS246" s="289">
        <f>IF(OR($C246="*",$C246&lt;400),"",IF(AND('201920 DATA'!BR246="*",$C246&gt;=400),"*",IF($C246&gt;=400,ROUND('201920 DATA'!BR246/$C246,2),"")))</f>
        <v>0</v>
      </c>
      <c r="AT246" s="289" t="str">
        <f>IF(OR($C246="*",$C246&lt;400),"",IF(AND('201920 DATA'!BS246="*",$C246&gt;=400),"*",IF($C246&gt;=400,ROUND('201920 DATA'!BS246/$C246,2),"")))</f>
        <v>*</v>
      </c>
      <c r="AU246" s="289">
        <f>IF(OR($C246="*",$C246&lt;400),"",IF(AND('201920 DATA'!BT246="*",$C246&gt;=400),"*",IF($C246&gt;=400,ROUND('201920 DATA'!BT246/$C246,2),"")))</f>
        <v>0</v>
      </c>
      <c r="AV246" s="289">
        <f>IF(OR($C246="*",$C246&lt;400),"",IF(AND('201920 DATA'!BU246="*",$C246&gt;=400),"*",IF($C246&gt;=400,ROUND('201920 DATA'!BU246/$C246,2),"")))</f>
        <v>0.05</v>
      </c>
      <c r="AW246" s="289">
        <f>IF(OR($C246="*",$C246&lt;400),"",IF(AND('201920 DATA'!BV246="*",$C246&gt;=400),"*",IF($C246&gt;=400,ROUND('201920 DATA'!BV246/$C246,2),"")))</f>
        <v>0</v>
      </c>
      <c r="AX246" s="289" t="str">
        <f>IF(OR($C246="*",$C246&lt;400),"",IF(AND('201920 DATA'!BW246="*",$C246&gt;=400),"*",IF($C246&gt;=400,ROUND('201920 DATA'!BW246/$C246,2),"")))</f>
        <v>*</v>
      </c>
      <c r="AZ246" s="365">
        <v>1695</v>
      </c>
    </row>
    <row r="247" spans="1:52" x14ac:dyDescent="0.2">
      <c r="A247" s="373" t="s">
        <v>357</v>
      </c>
      <c r="B247" s="287">
        <f>'201920 DATA'!B247</f>
        <v>3645</v>
      </c>
      <c r="C247" s="288">
        <f>'201920 DATA'!C247</f>
        <v>3645</v>
      </c>
      <c r="D247" s="293">
        <f>'201920 DATA'!FQ247</f>
        <v>2310</v>
      </c>
      <c r="F247" s="313">
        <f t="shared" si="6"/>
        <v>0.02</v>
      </c>
      <c r="G247" s="295">
        <f t="shared" si="7"/>
        <v>1</v>
      </c>
      <c r="H247" s="289">
        <f>IF(OR($C247="*",$C247&lt;400),"",IF(AND('201920 DATA'!F247="*",$C247&gt;=400),"*",IF($C247&gt;=400,ROUND('201920 DATA'!F247/$C247,2),"")))</f>
        <v>0</v>
      </c>
      <c r="I247" s="296">
        <f>IF(OR($B247="*",$B247&lt;400),"",IF(AND('201920 DATA'!Y247="*",$B247&gt;=400),"*",IF($B247&gt;=400,ROUND('201920 DATA'!Y247/$B247,2),"")))</f>
        <v>0</v>
      </c>
      <c r="J247" s="296">
        <f>IF(OR($B247="*",$B247&lt;400),"",IF(AND('201920 DATA'!Z247="*",$B247&gt;=400),"*",IF($B247&gt;=400,ROUND('201920 DATA'!Z247/$B247,2),"")))</f>
        <v>0.11</v>
      </c>
      <c r="K247" s="296">
        <f>IF(OR($B247="*",$B247&lt;400),"",IF(AND('201920 DATA'!AA247="*",$B247&gt;=400),"*",IF($B247&gt;=400,ROUND('201920 DATA'!AA247/$B247,2),"")))</f>
        <v>0.24</v>
      </c>
      <c r="L247" s="296">
        <f>IF(OR($B247="*",$B247&lt;400),"",IF(AND('201920 DATA'!AB247="*",$B247&gt;=400),"*",IF($B247&gt;=400,ROUND('201920 DATA'!AB247/$B247,2),"")))</f>
        <v>0.32</v>
      </c>
      <c r="M247" s="296">
        <f>IF(OR($B247="*",$B247&lt;400),"",IF(AND('201920 DATA'!AC247="*",$B247&gt;=400),"*",IF($B247&gt;=400,ROUND('201920 DATA'!AC247/$B247,2),"")))</f>
        <v>0.26</v>
      </c>
      <c r="N247" s="296">
        <f>IF(OR($B247="*",$B247&lt;400),"",IF(AND('201920 DATA'!AD247="*",$B247&gt;=400),"*",IF($B247&gt;=400,ROUND('201920 DATA'!AD247/$B247,2),"")))</f>
        <v>7.0000000000000007E-2</v>
      </c>
      <c r="O247" s="296" t="str">
        <f>IF(OR($B247="*",$B247&lt;400),"",IF(AND('201920 DATA'!AE247="*",$B247&gt;=400),"*",IF($B247&gt;=400,ROUND('201920 DATA'!AE247/$B247,2),"")))</f>
        <v>*</v>
      </c>
      <c r="P247" s="297"/>
      <c r="Q247" s="296">
        <f>IF(OR($B247="*",$B247&lt;400),"",IF(AND('201920 DATA'!FO247="*",$B247&gt;=400),"*",IF($B247&gt;=400,ROUND('201920 DATA'!FO247/$B247,2),"")))</f>
        <v>0.98</v>
      </c>
      <c r="R247" s="289">
        <f>IF(OR($C247="*",$C247&lt;400),"",IF(AND('201920 DATA'!F247="*",$C247&gt;=400),"*",IF($C247&gt;=400,ROUND('201920 DATA'!F247/$C247,2),"")))</f>
        <v>0</v>
      </c>
      <c r="S247" s="289">
        <f>IF(OR($C247="*",$C247&lt;400),"",IF(AND('201920 DATA'!G247="*",$C247&gt;=400),"*",IF($C247&gt;=400,ROUND('201920 DATA'!G247/$C247,2),"")))</f>
        <v>0</v>
      </c>
      <c r="T247" s="289">
        <f>IF(OR($C247="*",$C247&lt;400),"",IF(AND('201920 DATA'!H247="*",$C247&gt;=400),"*",IF($C247&gt;=400,ROUND('201920 DATA'!H247/$C247,2),"")))</f>
        <v>1</v>
      </c>
      <c r="U247" s="289">
        <f>IF(OR($C247="*",$C247&lt;400),"",IF(AND('201920 DATA'!FP247="*",$C247&gt;=400),"*",IF($C247&gt;=400,ROUND('201920 DATA'!FP247/$C247,2),"")))</f>
        <v>0</v>
      </c>
      <c r="V247" s="312">
        <f>IF(OR($D247="*",$D247&lt;400),"",IF(AND('201920 DATA'!M247="*",$D247&gt;=400),"*",IF($D247&gt;=400,ROUND('201920 DATA'!M247/$D247,2),"")))</f>
        <v>0.01</v>
      </c>
      <c r="W247" s="312">
        <f>IF(OR($D247="*",$D247&lt;400),"",IF(AND('201920 DATA'!N247="*",$D247&gt;=400),"*",IF($D247&gt;=400,ROUND('201920 DATA'!N247/$D247,2),"")))</f>
        <v>0.64</v>
      </c>
      <c r="X247" s="312">
        <f>IF(OR($D247="*",$D247&lt;400),"",IF(AND('201920 DATA'!O247="*",$D247&gt;=400),"*",IF($D247&gt;=400,ROUND('201920 DATA'!O247/$D247,2),"")))</f>
        <v>0.18</v>
      </c>
      <c r="Y247" s="312">
        <f>IF(OR($D247="*",$D247&lt;400),"",IF(AND('201920 DATA'!P247="*",$D247&gt;=400),"*",IF($D247&gt;=400,ROUND('201920 DATA'!P247/$D247,2),"")))</f>
        <v>0.08</v>
      </c>
      <c r="Z247" s="312">
        <f>IF(OR($D247="*",$D247&lt;400),"",IF(AND('201920 DATA'!Q247="*",$D247&gt;=400),"*",IF($D247&gt;=400,ROUND('201920 DATA'!Q247/$D247,2),"")))</f>
        <v>0.06</v>
      </c>
      <c r="AA247" s="312">
        <f>IF(OR($D247="*",$D247&lt;400),"",IF(AND('201920 DATA'!R247="*",$D247&gt;=400),"*",IF($D247&gt;=400,ROUND('201920 DATA'!R247/$D247,2),"")))</f>
        <v>0.01</v>
      </c>
      <c r="AB247" s="312">
        <f>IF(OR($D247="*",$D247&lt;400),"",IF(AND('201920 DATA'!S247="*",$D247&gt;=400),"*",IF($D247&gt;=400,ROUND('201920 DATA'!S247/$D247,2),"")))</f>
        <v>0</v>
      </c>
      <c r="AC247" s="312">
        <f>IF(OR($D247="*",$D247&lt;400),"",IF(AND('201920 DATA'!T247="*",$D247&gt;=400),"*",IF($D247&gt;=400,ROUND('201920 DATA'!T247/$D247,2),"")))</f>
        <v>0.01</v>
      </c>
      <c r="AD247" s="289">
        <f>IF(OR($C247="*",$C247&lt;400),"",IF(AND('201920 DATA'!BC247="*",$C247&gt;=400),"*",IF($C247&gt;=400,ROUND('201920 DATA'!BC247/$C247,2),"")))</f>
        <v>0.02</v>
      </c>
      <c r="AE247" s="289">
        <f>IF(OR($C247="*",$C247&lt;400),"",IF(AND('201920 DATA'!BD247="*",$C247&gt;=400),"*",IF($C247&gt;=400,ROUND('201920 DATA'!BD247/$C247,2),"")))</f>
        <v>7.0000000000000007E-2</v>
      </c>
      <c r="AF247" s="289">
        <f>IF(OR($C247="*",$C247&lt;400),"",IF(AND('201920 DATA'!BE247="*",$C247&gt;=400),"*",IF($C247&gt;=400,ROUND('201920 DATA'!BE247/$C247,2),"")))</f>
        <v>0.01</v>
      </c>
      <c r="AG247" s="289" t="str">
        <f>IF(OR($C247="*",$C247&lt;400),"",IF(AND('201920 DATA'!BF247="*",$C247&gt;=400),"*",IF($C247&gt;=400,ROUND('201920 DATA'!BF247/$C247,2),"")))</f>
        <v>*</v>
      </c>
      <c r="AH247" s="289" t="str">
        <f>IF(OR($C247="*",$C247&lt;400),"",IF(AND('201920 DATA'!BG247="*",$C247&gt;=400),"*",IF($C247&gt;=400,ROUND('201920 DATA'!BG247/$C247,2),"")))</f>
        <v>*</v>
      </c>
      <c r="AI247" s="289">
        <f>IF(OR($C247="*",$C247&lt;400),"",IF(AND('201920 DATA'!BH247="*",$C247&gt;=400),"*",IF($C247&gt;=400,ROUND('201920 DATA'!BH247/$C247,2),"")))</f>
        <v>0.02</v>
      </c>
      <c r="AJ247" s="289" t="str">
        <f>IF(OR($C247="*",$C247&lt;400),"",IF(AND('201920 DATA'!BI247="*",$C247&gt;=400),"*",IF($C247&gt;=400,ROUND('201920 DATA'!BI247/$C247,2),"")))</f>
        <v>*</v>
      </c>
      <c r="AK247" s="289" t="str">
        <f>IF(OR($C247="*",$C247&lt;400),"",IF(AND('201920 DATA'!BJ247="*",$C247&gt;=400),"*",IF($C247&gt;=400,ROUND('201920 DATA'!BJ247/$C247,2),"")))</f>
        <v>*</v>
      </c>
      <c r="AL247" s="289">
        <f>IF(OR($C247="*",$C247&lt;400),"",IF(AND('201920 DATA'!BK247="*",$C247&gt;=400),"*",IF($C247&gt;=400,ROUND('201920 DATA'!BK247/$C247,2),"")))</f>
        <v>0.01</v>
      </c>
      <c r="AM247" s="289">
        <f>IF(OR($C247="*",$C247&lt;400),"",IF(AND('201920 DATA'!BL247="*",$C247&gt;=400),"*",IF($C247&gt;=400,ROUND('201920 DATA'!BL247/$C247,2),"")))</f>
        <v>0</v>
      </c>
      <c r="AN247" s="289">
        <f>IF(OR($C247="*",$C247&lt;400),"",IF(AND('201920 DATA'!BM247="*",$C247&gt;=400),"*",IF($C247&gt;=400,ROUND('201920 DATA'!BM247/$C247,2),"")))</f>
        <v>0.66</v>
      </c>
      <c r="AO247" s="289">
        <f>IF(OR($C247="*",$C247&lt;400),"",IF(AND('201920 DATA'!BN247="*",$C247&gt;=400),"*",IF($C247&gt;=400,ROUND('201920 DATA'!BN247/$C247,2),"")))</f>
        <v>0.05</v>
      </c>
      <c r="AP247" s="289">
        <f>IF(OR($C247="*",$C247&lt;400),"",IF(AND('201920 DATA'!BO247="*",$C247&gt;=400),"*",IF($C247&gt;=400,ROUND('201920 DATA'!BO247/$C247,2),"")))</f>
        <v>0.04</v>
      </c>
      <c r="AQ247" s="289" t="str">
        <f>IF(OR($C247="*",$C247&lt;400),"",IF(AND('201920 DATA'!BP247="*",$C247&gt;=400),"*",IF($C247&gt;=400,ROUND('201920 DATA'!BP247/$C247,2),"")))</f>
        <v>*</v>
      </c>
      <c r="AR247" s="289">
        <f>IF(OR($C247="*",$C247&lt;400),"",IF(AND('201920 DATA'!BQ247="*",$C247&gt;=400),"*",IF($C247&gt;=400,ROUND('201920 DATA'!BQ247/$C247,2),"")))</f>
        <v>0</v>
      </c>
      <c r="AS247" s="289">
        <f>IF(OR($C247="*",$C247&lt;400),"",IF(AND('201920 DATA'!BR247="*",$C247&gt;=400),"*",IF($C247&gt;=400,ROUND('201920 DATA'!BR247/$C247,2),"")))</f>
        <v>0</v>
      </c>
      <c r="AT247" s="289" t="str">
        <f>IF(OR($C247="*",$C247&lt;400),"",IF(AND('201920 DATA'!BS247="*",$C247&gt;=400),"*",IF($C247&gt;=400,ROUND('201920 DATA'!BS247/$C247,2),"")))</f>
        <v>*</v>
      </c>
      <c r="AU247" s="289">
        <f>IF(OR($C247="*",$C247&lt;400),"",IF(AND('201920 DATA'!BT247="*",$C247&gt;=400),"*",IF($C247&gt;=400,ROUND('201920 DATA'!BT247/$C247,2),"")))</f>
        <v>0.08</v>
      </c>
      <c r="AV247" s="289" t="str">
        <f>IF(OR($C247="*",$C247&lt;400),"",IF(AND('201920 DATA'!BU247="*",$C247&gt;=400),"*",IF($C247&gt;=400,ROUND('201920 DATA'!BU247/$C247,2),"")))</f>
        <v>*</v>
      </c>
      <c r="AW247" s="289">
        <f>IF(OR($C247="*",$C247&lt;400),"",IF(AND('201920 DATA'!BV247="*",$C247&gt;=400),"*",IF($C247&gt;=400,ROUND('201920 DATA'!BV247/$C247,2),"")))</f>
        <v>0</v>
      </c>
      <c r="AX247" s="289">
        <f>IF(OR($C247="*",$C247&lt;400),"",IF(AND('201920 DATA'!BW247="*",$C247&gt;=400),"*",IF($C247&gt;=400,ROUND('201920 DATA'!BW247/$C247,2),"")))</f>
        <v>0.03</v>
      </c>
      <c r="AZ247" s="365">
        <v>3590</v>
      </c>
    </row>
    <row r="248" spans="1:52" x14ac:dyDescent="0.2">
      <c r="A248" s="373" t="s">
        <v>358</v>
      </c>
      <c r="B248" s="287">
        <f>'201920 DATA'!B248</f>
        <v>4170</v>
      </c>
      <c r="C248" s="288">
        <f>'201920 DATA'!C248</f>
        <v>4170</v>
      </c>
      <c r="D248" s="293">
        <f>'201920 DATA'!FQ248</f>
        <v>2540</v>
      </c>
      <c r="F248" s="313">
        <f t="shared" si="6"/>
        <v>-0.15</v>
      </c>
      <c r="G248" s="295">
        <f t="shared" si="7"/>
        <v>1</v>
      </c>
      <c r="H248" s="289">
        <f>IF(OR($C248="*",$C248&lt;400),"",IF(AND('201920 DATA'!F248="*",$C248&gt;=400),"*",IF($C248&gt;=400,ROUND('201920 DATA'!F248/$C248,2),"")))</f>
        <v>0</v>
      </c>
      <c r="I248" s="296">
        <f>IF(OR($B248="*",$B248&lt;400),"",IF(AND('201920 DATA'!Y248="*",$B248&gt;=400),"*",IF($B248&gt;=400,ROUND('201920 DATA'!Y248/$B248,2),"")))</f>
        <v>0</v>
      </c>
      <c r="J248" s="296">
        <f>IF(OR($B248="*",$B248&lt;400),"",IF(AND('201920 DATA'!Z248="*",$B248&gt;=400),"*",IF($B248&gt;=400,ROUND('201920 DATA'!Z248/$B248,2),"")))</f>
        <v>0.08</v>
      </c>
      <c r="K248" s="296">
        <f>IF(OR($B248="*",$B248&lt;400),"",IF(AND('201920 DATA'!AA248="*",$B248&gt;=400),"*",IF($B248&gt;=400,ROUND('201920 DATA'!AA248/$B248,2),"")))</f>
        <v>0.18</v>
      </c>
      <c r="L248" s="296">
        <f>IF(OR($B248="*",$B248&lt;400),"",IF(AND('201920 DATA'!AB248="*",$B248&gt;=400),"*",IF($B248&gt;=400,ROUND('201920 DATA'!AB248/$B248,2),"")))</f>
        <v>0.24</v>
      </c>
      <c r="M248" s="296">
        <f>IF(OR($B248="*",$B248&lt;400),"",IF(AND('201920 DATA'!AC248="*",$B248&gt;=400),"*",IF($B248&gt;=400,ROUND('201920 DATA'!AC248/$B248,2),"")))</f>
        <v>0.3</v>
      </c>
      <c r="N248" s="296">
        <f>IF(OR($B248="*",$B248&lt;400),"",IF(AND('201920 DATA'!AD248="*",$B248&gt;=400),"*",IF($B248&gt;=400,ROUND('201920 DATA'!AD248/$B248,2),"")))</f>
        <v>0.19</v>
      </c>
      <c r="O248" s="296">
        <f>IF(OR($B248="*",$B248&lt;400),"",IF(AND('201920 DATA'!AE248="*",$B248&gt;=400),"*",IF($B248&gt;=400,ROUND('201920 DATA'!AE248/$B248,2),"")))</f>
        <v>0.01</v>
      </c>
      <c r="P248" s="297"/>
      <c r="Q248" s="296">
        <f>IF(OR($B248="*",$B248&lt;400),"",IF(AND('201920 DATA'!FO248="*",$B248&gt;=400),"*",IF($B248&gt;=400,ROUND('201920 DATA'!FO248/$B248,2),"")))</f>
        <v>0.96</v>
      </c>
      <c r="R248" s="289">
        <f>IF(OR($C248="*",$C248&lt;400),"",IF(AND('201920 DATA'!F248="*",$C248&gt;=400),"*",IF($C248&gt;=400,ROUND('201920 DATA'!F248/$C248,2),"")))</f>
        <v>0</v>
      </c>
      <c r="S248" s="289">
        <f>IF(OR($C248="*",$C248&lt;400),"",IF(AND('201920 DATA'!G248="*",$C248&gt;=400),"*",IF($C248&gt;=400,ROUND('201920 DATA'!G248/$C248,2),"")))</f>
        <v>0</v>
      </c>
      <c r="T248" s="289">
        <f>IF(OR($C248="*",$C248&lt;400),"",IF(AND('201920 DATA'!H248="*",$C248&gt;=400),"*",IF($C248&gt;=400,ROUND('201920 DATA'!H248/$C248,2),"")))</f>
        <v>1</v>
      </c>
      <c r="U248" s="289">
        <f>IF(OR($C248="*",$C248&lt;400),"",IF(AND('201920 DATA'!FP248="*",$C248&gt;=400),"*",IF($C248&gt;=400,ROUND('201920 DATA'!FP248/$C248,2),"")))</f>
        <v>0</v>
      </c>
      <c r="V248" s="312">
        <f>IF(OR($D248="*",$D248&lt;400),"",IF(AND('201920 DATA'!M248="*",$D248&gt;=400),"*",IF($D248&gt;=400,ROUND('201920 DATA'!M248/$D248,2),"")))</f>
        <v>0.02</v>
      </c>
      <c r="W248" s="312">
        <f>IF(OR($D248="*",$D248&lt;400),"",IF(AND('201920 DATA'!N248="*",$D248&gt;=400),"*",IF($D248&gt;=400,ROUND('201920 DATA'!N248/$D248,2),"")))</f>
        <v>0.27</v>
      </c>
      <c r="X248" s="312">
        <f>IF(OR($D248="*",$D248&lt;400),"",IF(AND('201920 DATA'!O248="*",$D248&gt;=400),"*",IF($D248&gt;=400,ROUND('201920 DATA'!O248/$D248,2),"")))</f>
        <v>0.38</v>
      </c>
      <c r="Y248" s="312">
        <f>IF(OR($D248="*",$D248&lt;400),"",IF(AND('201920 DATA'!P248="*",$D248&gt;=400),"*",IF($D248&gt;=400,ROUND('201920 DATA'!P248/$D248,2),"")))</f>
        <v>0.21</v>
      </c>
      <c r="Z248" s="312">
        <f>IF(OR($D248="*",$D248&lt;400),"",IF(AND('201920 DATA'!Q248="*",$D248&gt;=400),"*",IF($D248&gt;=400,ROUND('201920 DATA'!Q248/$D248,2),"")))</f>
        <v>0.14000000000000001</v>
      </c>
      <c r="AA248" s="312">
        <f>IF(OR($D248="*",$D248&lt;400),"",IF(AND('201920 DATA'!R248="*",$D248&gt;=400),"*",IF($D248&gt;=400,ROUND('201920 DATA'!R248/$D248,2),"")))</f>
        <v>0.01</v>
      </c>
      <c r="AB248" s="312">
        <f>IF(OR($D248="*",$D248&lt;400),"",IF(AND('201920 DATA'!S248="*",$D248&gt;=400),"*",IF($D248&gt;=400,ROUND('201920 DATA'!S248/$D248,2),"")))</f>
        <v>0</v>
      </c>
      <c r="AC248" s="312" t="str">
        <f>IF(OR($D248="*",$D248&lt;400),"",IF(AND('201920 DATA'!T248="*",$D248&gt;=400),"*",IF($D248&gt;=400,ROUND('201920 DATA'!T248/$D248,2),"")))</f>
        <v>*</v>
      </c>
      <c r="AD248" s="289">
        <f>IF(OR($C248="*",$C248&lt;400),"",IF(AND('201920 DATA'!BC248="*",$C248&gt;=400),"*",IF($C248&gt;=400,ROUND('201920 DATA'!BC248/$C248,2),"")))</f>
        <v>0.03</v>
      </c>
      <c r="AE248" s="289">
        <f>IF(OR($C248="*",$C248&lt;400),"",IF(AND('201920 DATA'!BD248="*",$C248&gt;=400),"*",IF($C248&gt;=400,ROUND('201920 DATA'!BD248/$C248,2),"")))</f>
        <v>0.01</v>
      </c>
      <c r="AF248" s="289">
        <f>IF(OR($C248="*",$C248&lt;400),"",IF(AND('201920 DATA'!BE248="*",$C248&gt;=400),"*",IF($C248&gt;=400,ROUND('201920 DATA'!BE248/$C248,2),"")))</f>
        <v>0.01</v>
      </c>
      <c r="AG248" s="289" t="str">
        <f>IF(OR($C248="*",$C248&lt;400),"",IF(AND('201920 DATA'!BF248="*",$C248&gt;=400),"*",IF($C248&gt;=400,ROUND('201920 DATA'!BF248/$C248,2),"")))</f>
        <v>*</v>
      </c>
      <c r="AH248" s="289">
        <f>IF(OR($C248="*",$C248&lt;400),"",IF(AND('201920 DATA'!BG248="*",$C248&gt;=400),"*",IF($C248&gt;=400,ROUND('201920 DATA'!BG248/$C248,2),"")))</f>
        <v>0</v>
      </c>
      <c r="AI248" s="289">
        <f>IF(OR($C248="*",$C248&lt;400),"",IF(AND('201920 DATA'!BH248="*",$C248&gt;=400),"*",IF($C248&gt;=400,ROUND('201920 DATA'!BH248/$C248,2),"")))</f>
        <v>0.02</v>
      </c>
      <c r="AJ248" s="289">
        <f>IF(OR($C248="*",$C248&lt;400),"",IF(AND('201920 DATA'!BI248="*",$C248&gt;=400),"*",IF($C248&gt;=400,ROUND('201920 DATA'!BI248/$C248,2),"")))</f>
        <v>0.3</v>
      </c>
      <c r="AK248" s="289">
        <f>IF(OR($C248="*",$C248&lt;400),"",IF(AND('201920 DATA'!BJ248="*",$C248&gt;=400),"*",IF($C248&gt;=400,ROUND('201920 DATA'!BJ248/$C248,2),"")))</f>
        <v>0</v>
      </c>
      <c r="AL248" s="289" t="str">
        <f>IF(OR($C248="*",$C248&lt;400),"",IF(AND('201920 DATA'!BK248="*",$C248&gt;=400),"*",IF($C248&gt;=400,ROUND('201920 DATA'!BK248/$C248,2),"")))</f>
        <v>*</v>
      </c>
      <c r="AM248" s="289">
        <f>IF(OR($C248="*",$C248&lt;400),"",IF(AND('201920 DATA'!BL248="*",$C248&gt;=400),"*",IF($C248&gt;=400,ROUND('201920 DATA'!BL248/$C248,2),"")))</f>
        <v>0</v>
      </c>
      <c r="AN248" s="289">
        <f>IF(OR($C248="*",$C248&lt;400),"",IF(AND('201920 DATA'!BM248="*",$C248&gt;=400),"*",IF($C248&gt;=400,ROUND('201920 DATA'!BM248/$C248,2),"")))</f>
        <v>0.36</v>
      </c>
      <c r="AO248" s="289">
        <f>IF(OR($C248="*",$C248&lt;400),"",IF(AND('201920 DATA'!BN248="*",$C248&gt;=400),"*",IF($C248&gt;=400,ROUND('201920 DATA'!BN248/$C248,2),"")))</f>
        <v>0.01</v>
      </c>
      <c r="AP248" s="289">
        <f>IF(OR($C248="*",$C248&lt;400),"",IF(AND('201920 DATA'!BO248="*",$C248&gt;=400),"*",IF($C248&gt;=400,ROUND('201920 DATA'!BO248/$C248,2),"")))</f>
        <v>0.11</v>
      </c>
      <c r="AQ248" s="289">
        <f>IF(OR($C248="*",$C248&lt;400),"",IF(AND('201920 DATA'!BP248="*",$C248&gt;=400),"*",IF($C248&gt;=400,ROUND('201920 DATA'!BP248/$C248,2),"")))</f>
        <v>0.04</v>
      </c>
      <c r="AR248" s="289">
        <f>IF(OR($C248="*",$C248&lt;400),"",IF(AND('201920 DATA'!BQ248="*",$C248&gt;=400),"*",IF($C248&gt;=400,ROUND('201920 DATA'!BQ248/$C248,2),"")))</f>
        <v>0</v>
      </c>
      <c r="AS248" s="289">
        <f>IF(OR($C248="*",$C248&lt;400),"",IF(AND('201920 DATA'!BR248="*",$C248&gt;=400),"*",IF($C248&gt;=400,ROUND('201920 DATA'!BR248/$C248,2),"")))</f>
        <v>0</v>
      </c>
      <c r="AT248" s="289" t="str">
        <f>IF(OR($C248="*",$C248&lt;400),"",IF(AND('201920 DATA'!BS248="*",$C248&gt;=400),"*",IF($C248&gt;=400,ROUND('201920 DATA'!BS248/$C248,2),"")))</f>
        <v>*</v>
      </c>
      <c r="AU248" s="289">
        <f>IF(OR($C248="*",$C248&lt;400),"",IF(AND('201920 DATA'!BT248="*",$C248&gt;=400),"*",IF($C248&gt;=400,ROUND('201920 DATA'!BT248/$C248,2),"")))</f>
        <v>0.11</v>
      </c>
      <c r="AV248" s="289" t="str">
        <f>IF(OR($C248="*",$C248&lt;400),"",IF(AND('201920 DATA'!BU248="*",$C248&gt;=400),"*",IF($C248&gt;=400,ROUND('201920 DATA'!BU248/$C248,2),"")))</f>
        <v>*</v>
      </c>
      <c r="AW248" s="289">
        <f>IF(OR($C248="*",$C248&lt;400),"",IF(AND('201920 DATA'!BV248="*",$C248&gt;=400),"*",IF($C248&gt;=400,ROUND('201920 DATA'!BV248/$C248,2),"")))</f>
        <v>0</v>
      </c>
      <c r="AX248" s="289">
        <f>IF(OR($C248="*",$C248&lt;400),"",IF(AND('201920 DATA'!BW248="*",$C248&gt;=400),"*",IF($C248&gt;=400,ROUND('201920 DATA'!BW248/$C248,2),"")))</f>
        <v>0.01</v>
      </c>
      <c r="AZ248" s="365">
        <v>4785</v>
      </c>
    </row>
    <row r="249" spans="1:52" x14ac:dyDescent="0.2">
      <c r="A249" s="373" t="s">
        <v>359</v>
      </c>
      <c r="B249" s="287">
        <f>'201920 DATA'!B249</f>
        <v>75</v>
      </c>
      <c r="C249" s="288">
        <f>'201920 DATA'!C249</f>
        <v>75</v>
      </c>
      <c r="D249" s="293">
        <f>'201920 DATA'!FQ249</f>
        <v>75</v>
      </c>
      <c r="F249" s="313" t="str">
        <f t="shared" si="6"/>
        <v/>
      </c>
      <c r="G249" s="295" t="str">
        <f t="shared" si="7"/>
        <v/>
      </c>
      <c r="H249" s="289" t="str">
        <f>IF(OR($C249="*",$C249&lt;400),"",IF(AND('201920 DATA'!F249="*",$C249&gt;=400),"*",IF($C249&gt;=400,ROUND('201920 DATA'!F249/$C249,2),"")))</f>
        <v/>
      </c>
      <c r="I249" s="296" t="str">
        <f>IF(OR($B249="*",$B249&lt;400),"",IF(AND('201920 DATA'!Y249="*",$B249&gt;=400),"*",IF($B249&gt;=400,ROUND('201920 DATA'!Y249/$B249,2),"")))</f>
        <v/>
      </c>
      <c r="J249" s="296" t="str">
        <f>IF(OR($B249="*",$B249&lt;400),"",IF(AND('201920 DATA'!Z249="*",$B249&gt;=400),"*",IF($B249&gt;=400,ROUND('201920 DATA'!Z249/$B249,2),"")))</f>
        <v/>
      </c>
      <c r="K249" s="296" t="str">
        <f>IF(OR($B249="*",$B249&lt;400),"",IF(AND('201920 DATA'!AA249="*",$B249&gt;=400),"*",IF($B249&gt;=400,ROUND('201920 DATA'!AA249/$B249,2),"")))</f>
        <v/>
      </c>
      <c r="L249" s="296" t="str">
        <f>IF(OR($B249="*",$B249&lt;400),"",IF(AND('201920 DATA'!AB249="*",$B249&gt;=400),"*",IF($B249&gt;=400,ROUND('201920 DATA'!AB249/$B249,2),"")))</f>
        <v/>
      </c>
      <c r="M249" s="296" t="str">
        <f>IF(OR($B249="*",$B249&lt;400),"",IF(AND('201920 DATA'!AC249="*",$B249&gt;=400),"*",IF($B249&gt;=400,ROUND('201920 DATA'!AC249/$B249,2),"")))</f>
        <v/>
      </c>
      <c r="N249" s="296" t="str">
        <f>IF(OR($B249="*",$B249&lt;400),"",IF(AND('201920 DATA'!AD249="*",$B249&gt;=400),"*",IF($B249&gt;=400,ROUND('201920 DATA'!AD249/$B249,2),"")))</f>
        <v/>
      </c>
      <c r="O249" s="296" t="str">
        <f>IF(OR($B249="*",$B249&lt;400),"",IF(AND('201920 DATA'!AE249="*",$B249&gt;=400),"*",IF($B249&gt;=400,ROUND('201920 DATA'!AE249/$B249,2),"")))</f>
        <v/>
      </c>
      <c r="P249" s="297"/>
      <c r="Q249" s="296" t="str">
        <f>IF(OR($B249="*",$B249&lt;400),"",IF(AND('201920 DATA'!FO249="*",$B249&gt;=400),"*",IF($B249&gt;=400,ROUND('201920 DATA'!FO249/$B249,2),"")))</f>
        <v/>
      </c>
      <c r="R249" s="289" t="str">
        <f>IF(OR($C249="*",$C249&lt;400),"",IF(AND('201920 DATA'!F249="*",$C249&gt;=400),"*",IF($C249&gt;=400,ROUND('201920 DATA'!F249/$C249,2),"")))</f>
        <v/>
      </c>
      <c r="S249" s="289" t="str">
        <f>IF(OR($C249="*",$C249&lt;400),"",IF(AND('201920 DATA'!G249="*",$C249&gt;=400),"*",IF($C249&gt;=400,ROUND('201920 DATA'!G249/$C249,2),"")))</f>
        <v/>
      </c>
      <c r="T249" s="289" t="str">
        <f>IF(OR($C249="*",$C249&lt;400),"",IF(AND('201920 DATA'!H249="*",$C249&gt;=400),"*",IF($C249&gt;=400,ROUND('201920 DATA'!H249/$C249,2),"")))</f>
        <v/>
      </c>
      <c r="U249" s="289" t="str">
        <f>IF(OR($C249="*",$C249&lt;400),"",IF(AND('201920 DATA'!FP249="*",$C249&gt;=400),"*",IF($C249&gt;=400,ROUND('201920 DATA'!FP249/$C249,2),"")))</f>
        <v/>
      </c>
      <c r="V249" s="312" t="str">
        <f>IF(OR($D249="*",$D249&lt;400),"",IF(AND('201920 DATA'!M249="*",$D249&gt;=400),"*",IF($D249&gt;=400,ROUND('201920 DATA'!M249/$D249,2),"")))</f>
        <v/>
      </c>
      <c r="W249" s="312" t="str">
        <f>IF(OR($D249="*",$D249&lt;400),"",IF(AND('201920 DATA'!N249="*",$D249&gt;=400),"*",IF($D249&gt;=400,ROUND('201920 DATA'!N249/$D249,2),"")))</f>
        <v/>
      </c>
      <c r="X249" s="312" t="str">
        <f>IF(OR($D249="*",$D249&lt;400),"",IF(AND('201920 DATA'!O249="*",$D249&gt;=400),"*",IF($D249&gt;=400,ROUND('201920 DATA'!O249/$D249,2),"")))</f>
        <v/>
      </c>
      <c r="Y249" s="312" t="str">
        <f>IF(OR($D249="*",$D249&lt;400),"",IF(AND('201920 DATA'!P249="*",$D249&gt;=400),"*",IF($D249&gt;=400,ROUND('201920 DATA'!P249/$D249,2),"")))</f>
        <v/>
      </c>
      <c r="Z249" s="312" t="str">
        <f>IF(OR($D249="*",$D249&lt;400),"",IF(AND('201920 DATA'!Q249="*",$D249&gt;=400),"*",IF($D249&gt;=400,ROUND('201920 DATA'!Q249/$D249,2),"")))</f>
        <v/>
      </c>
      <c r="AA249" s="312" t="str">
        <f>IF(OR($D249="*",$D249&lt;400),"",IF(AND('201920 DATA'!R249="*",$D249&gt;=400),"*",IF($D249&gt;=400,ROUND('201920 DATA'!R249/$D249,2),"")))</f>
        <v/>
      </c>
      <c r="AB249" s="312" t="str">
        <f>IF(OR($D249="*",$D249&lt;400),"",IF(AND('201920 DATA'!S249="*",$D249&gt;=400),"*",IF($D249&gt;=400,ROUND('201920 DATA'!S249/$D249,2),"")))</f>
        <v/>
      </c>
      <c r="AC249" s="312" t="str">
        <f>IF(OR($D249="*",$D249&lt;400),"",IF(AND('201920 DATA'!T249="*",$D249&gt;=400),"*",IF($D249&gt;=400,ROUND('201920 DATA'!T249/$D249,2),"")))</f>
        <v/>
      </c>
      <c r="AD249" s="289" t="str">
        <f>IF(OR($C249="*",$C249&lt;400),"",IF(AND('201920 DATA'!BC249="*",$C249&gt;=400),"*",IF($C249&gt;=400,ROUND('201920 DATA'!BC249/$C249,2),"")))</f>
        <v/>
      </c>
      <c r="AE249" s="289" t="str">
        <f>IF(OR($C249="*",$C249&lt;400),"",IF(AND('201920 DATA'!BD249="*",$C249&gt;=400),"*",IF($C249&gt;=400,ROUND('201920 DATA'!BD249/$C249,2),"")))</f>
        <v/>
      </c>
      <c r="AF249" s="289" t="str">
        <f>IF(OR($C249="*",$C249&lt;400),"",IF(AND('201920 DATA'!BE249="*",$C249&gt;=400),"*",IF($C249&gt;=400,ROUND('201920 DATA'!BE249/$C249,2),"")))</f>
        <v/>
      </c>
      <c r="AG249" s="289" t="str">
        <f>IF(OR($C249="*",$C249&lt;400),"",IF(AND('201920 DATA'!BF249="*",$C249&gt;=400),"*",IF($C249&gt;=400,ROUND('201920 DATA'!BF249/$C249,2),"")))</f>
        <v/>
      </c>
      <c r="AH249" s="289" t="str">
        <f>IF(OR($C249="*",$C249&lt;400),"",IF(AND('201920 DATA'!BG249="*",$C249&gt;=400),"*",IF($C249&gt;=400,ROUND('201920 DATA'!BG249/$C249,2),"")))</f>
        <v/>
      </c>
      <c r="AI249" s="289" t="str">
        <f>IF(OR($C249="*",$C249&lt;400),"",IF(AND('201920 DATA'!BH249="*",$C249&gt;=400),"*",IF($C249&gt;=400,ROUND('201920 DATA'!BH249/$C249,2),"")))</f>
        <v/>
      </c>
      <c r="AJ249" s="289" t="str">
        <f>IF(OR($C249="*",$C249&lt;400),"",IF(AND('201920 DATA'!BI249="*",$C249&gt;=400),"*",IF($C249&gt;=400,ROUND('201920 DATA'!BI249/$C249,2),"")))</f>
        <v/>
      </c>
      <c r="AK249" s="289" t="str">
        <f>IF(OR($C249="*",$C249&lt;400),"",IF(AND('201920 DATA'!BJ249="*",$C249&gt;=400),"*",IF($C249&gt;=400,ROUND('201920 DATA'!BJ249/$C249,2),"")))</f>
        <v/>
      </c>
      <c r="AL249" s="289" t="str">
        <f>IF(OR($C249="*",$C249&lt;400),"",IF(AND('201920 DATA'!BK249="*",$C249&gt;=400),"*",IF($C249&gt;=400,ROUND('201920 DATA'!BK249/$C249,2),"")))</f>
        <v/>
      </c>
      <c r="AM249" s="289" t="str">
        <f>IF(OR($C249="*",$C249&lt;400),"",IF(AND('201920 DATA'!BL249="*",$C249&gt;=400),"*",IF($C249&gt;=400,ROUND('201920 DATA'!BL249/$C249,2),"")))</f>
        <v/>
      </c>
      <c r="AN249" s="289" t="str">
        <f>IF(OR($C249="*",$C249&lt;400),"",IF(AND('201920 DATA'!BM249="*",$C249&gt;=400),"*",IF($C249&gt;=400,ROUND('201920 DATA'!BM249/$C249,2),"")))</f>
        <v/>
      </c>
      <c r="AO249" s="289" t="str">
        <f>IF(OR($C249="*",$C249&lt;400),"",IF(AND('201920 DATA'!BN249="*",$C249&gt;=400),"*",IF($C249&gt;=400,ROUND('201920 DATA'!BN249/$C249,2),"")))</f>
        <v/>
      </c>
      <c r="AP249" s="289" t="str">
        <f>IF(OR($C249="*",$C249&lt;400),"",IF(AND('201920 DATA'!BO249="*",$C249&gt;=400),"*",IF($C249&gt;=400,ROUND('201920 DATA'!BO249/$C249,2),"")))</f>
        <v/>
      </c>
      <c r="AQ249" s="289" t="str">
        <f>IF(OR($C249="*",$C249&lt;400),"",IF(AND('201920 DATA'!BP249="*",$C249&gt;=400),"*",IF($C249&gt;=400,ROUND('201920 DATA'!BP249/$C249,2),"")))</f>
        <v/>
      </c>
      <c r="AR249" s="289" t="str">
        <f>IF(OR($C249="*",$C249&lt;400),"",IF(AND('201920 DATA'!BQ249="*",$C249&gt;=400),"*",IF($C249&gt;=400,ROUND('201920 DATA'!BQ249/$C249,2),"")))</f>
        <v/>
      </c>
      <c r="AS249" s="289" t="str">
        <f>IF(OR($C249="*",$C249&lt;400),"",IF(AND('201920 DATA'!BR249="*",$C249&gt;=400),"*",IF($C249&gt;=400,ROUND('201920 DATA'!BR249/$C249,2),"")))</f>
        <v/>
      </c>
      <c r="AT249" s="289" t="str">
        <f>IF(OR($C249="*",$C249&lt;400),"",IF(AND('201920 DATA'!BS249="*",$C249&gt;=400),"*",IF($C249&gt;=400,ROUND('201920 DATA'!BS249/$C249,2),"")))</f>
        <v/>
      </c>
      <c r="AU249" s="289" t="str">
        <f>IF(OR($C249="*",$C249&lt;400),"",IF(AND('201920 DATA'!BT249="*",$C249&gt;=400),"*",IF($C249&gt;=400,ROUND('201920 DATA'!BT249/$C249,2),"")))</f>
        <v/>
      </c>
      <c r="AV249" s="289" t="str">
        <f>IF(OR($C249="*",$C249&lt;400),"",IF(AND('201920 DATA'!BU249="*",$C249&gt;=400),"*",IF($C249&gt;=400,ROUND('201920 DATA'!BU249/$C249,2),"")))</f>
        <v/>
      </c>
      <c r="AW249" s="289" t="str">
        <f>IF(OR($C249="*",$C249&lt;400),"",IF(AND('201920 DATA'!BV249="*",$C249&gt;=400),"*",IF($C249&gt;=400,ROUND('201920 DATA'!BV249/$C249,2),"")))</f>
        <v/>
      </c>
      <c r="AX249" s="289" t="str">
        <f>IF(OR($C249="*",$C249&lt;400),"",IF(AND('201920 DATA'!BW249="*",$C249&gt;=400),"*",IF($C249&gt;=400,ROUND('201920 DATA'!BW249/$C249,2),"")))</f>
        <v/>
      </c>
      <c r="AZ249" s="365">
        <v>6630</v>
      </c>
    </row>
    <row r="250" spans="1:52" x14ac:dyDescent="0.2">
      <c r="A250" s="373" t="s">
        <v>360</v>
      </c>
      <c r="B250" s="287">
        <f>'201920 DATA'!B250</f>
        <v>6600</v>
      </c>
      <c r="C250" s="288">
        <f>'201920 DATA'!C250</f>
        <v>6600</v>
      </c>
      <c r="D250" s="293">
        <f>'201920 DATA'!FQ250</f>
        <v>5750</v>
      </c>
      <c r="F250" s="313">
        <f t="shared" si="6"/>
        <v>0.16</v>
      </c>
      <c r="G250" s="295">
        <f t="shared" si="7"/>
        <v>1</v>
      </c>
      <c r="H250" s="289">
        <f>IF(OR($C250="*",$C250&lt;400),"",IF(AND('201920 DATA'!F250="*",$C250&gt;=400),"*",IF($C250&gt;=400,ROUND('201920 DATA'!F250/$C250,2),"")))</f>
        <v>0</v>
      </c>
      <c r="I250" s="296">
        <f>IF(OR($B250="*",$B250&lt;400),"",IF(AND('201920 DATA'!Y250="*",$B250&gt;=400),"*",IF($B250&gt;=400,ROUND('201920 DATA'!Y250/$B250,2),"")))</f>
        <v>0</v>
      </c>
      <c r="J250" s="296">
        <f>IF(OR($B250="*",$B250&lt;400),"",IF(AND('201920 DATA'!Z250="*",$B250&gt;=400),"*",IF($B250&gt;=400,ROUND('201920 DATA'!Z250/$B250,2),"")))</f>
        <v>0.08</v>
      </c>
      <c r="K250" s="296">
        <f>IF(OR($B250="*",$B250&lt;400),"",IF(AND('201920 DATA'!AA250="*",$B250&gt;=400),"*",IF($B250&gt;=400,ROUND('201920 DATA'!AA250/$B250,2),"")))</f>
        <v>0.16</v>
      </c>
      <c r="L250" s="296">
        <f>IF(OR($B250="*",$B250&lt;400),"",IF(AND('201920 DATA'!AB250="*",$B250&gt;=400),"*",IF($B250&gt;=400,ROUND('201920 DATA'!AB250/$B250,2),"")))</f>
        <v>0.26</v>
      </c>
      <c r="M250" s="296">
        <f>IF(OR($B250="*",$B250&lt;400),"",IF(AND('201920 DATA'!AC250="*",$B250&gt;=400),"*",IF($B250&gt;=400,ROUND('201920 DATA'!AC250/$B250,2),"")))</f>
        <v>0.31</v>
      </c>
      <c r="N250" s="296">
        <f>IF(OR($B250="*",$B250&lt;400),"",IF(AND('201920 DATA'!AD250="*",$B250&gt;=400),"*",IF($B250&gt;=400,ROUND('201920 DATA'!AD250/$B250,2),"")))</f>
        <v>0.19</v>
      </c>
      <c r="O250" s="296">
        <f>IF(OR($B250="*",$B250&lt;400),"",IF(AND('201920 DATA'!AE250="*",$B250&gt;=400),"*",IF($B250&gt;=400,ROUND('201920 DATA'!AE250/$B250,2),"")))</f>
        <v>0.01</v>
      </c>
      <c r="P250" s="297"/>
      <c r="Q250" s="296">
        <f>IF(OR($B250="*",$B250&lt;400),"",IF(AND('201920 DATA'!FO250="*",$B250&gt;=400),"*",IF($B250&gt;=400,ROUND('201920 DATA'!FO250/$B250,2),"")))</f>
        <v>0.98</v>
      </c>
      <c r="R250" s="289">
        <f>IF(OR($C250="*",$C250&lt;400),"",IF(AND('201920 DATA'!F250="*",$C250&gt;=400),"*",IF($C250&gt;=400,ROUND('201920 DATA'!F250/$C250,2),"")))</f>
        <v>0</v>
      </c>
      <c r="S250" s="289">
        <f>IF(OR($C250="*",$C250&lt;400),"",IF(AND('201920 DATA'!G250="*",$C250&gt;=400),"*",IF($C250&gt;=400,ROUND('201920 DATA'!G250/$C250,2),"")))</f>
        <v>0</v>
      </c>
      <c r="T250" s="289">
        <f>IF(OR($C250="*",$C250&lt;400),"",IF(AND('201920 DATA'!H250="*",$C250&gt;=400),"*",IF($C250&gt;=400,ROUND('201920 DATA'!H250/$C250,2),"")))</f>
        <v>1</v>
      </c>
      <c r="U250" s="289">
        <f>IF(OR($C250="*",$C250&lt;400),"",IF(AND('201920 DATA'!FP250="*",$C250&gt;=400),"*",IF($C250&gt;=400,ROUND('201920 DATA'!FP250/$C250,2),"")))</f>
        <v>0</v>
      </c>
      <c r="V250" s="312">
        <f>IF(OR($D250="*",$D250&lt;400),"",IF(AND('201920 DATA'!M250="*",$D250&gt;=400),"*",IF($D250&gt;=400,ROUND('201920 DATA'!M250/$D250,2),"")))</f>
        <v>0</v>
      </c>
      <c r="W250" s="312">
        <f>IF(OR($D250="*",$D250&lt;400),"",IF(AND('201920 DATA'!N250="*",$D250&gt;=400),"*",IF($D250&gt;=400,ROUND('201920 DATA'!N250/$D250,2),"")))</f>
        <v>0.59</v>
      </c>
      <c r="X250" s="312">
        <f>IF(OR($D250="*",$D250&lt;400),"",IF(AND('201920 DATA'!O250="*",$D250&gt;=400),"*",IF($D250&gt;=400,ROUND('201920 DATA'!O250/$D250,2),"")))</f>
        <v>0.13</v>
      </c>
      <c r="Y250" s="312">
        <f>IF(OR($D250="*",$D250&lt;400),"",IF(AND('201920 DATA'!P250="*",$D250&gt;=400),"*",IF($D250&gt;=400,ROUND('201920 DATA'!P250/$D250,2),"")))</f>
        <v>0.08</v>
      </c>
      <c r="Z250" s="312">
        <f>IF(OR($D250="*",$D250&lt;400),"",IF(AND('201920 DATA'!Q250="*",$D250&gt;=400),"*",IF($D250&gt;=400,ROUND('201920 DATA'!Q250/$D250,2),"")))</f>
        <v>0.08</v>
      </c>
      <c r="AA250" s="312">
        <f>IF(OR($D250="*",$D250&lt;400),"",IF(AND('201920 DATA'!R250="*",$D250&gt;=400),"*",IF($D250&gt;=400,ROUND('201920 DATA'!R250/$D250,2),"")))</f>
        <v>0.04</v>
      </c>
      <c r="AB250" s="312">
        <f>IF(OR($D250="*",$D250&lt;400),"",IF(AND('201920 DATA'!S250="*",$D250&gt;=400),"*",IF($D250&gt;=400,ROUND('201920 DATA'!S250/$D250,2),"")))</f>
        <v>0.02</v>
      </c>
      <c r="AC250" s="312">
        <f>IF(OR($D250="*",$D250&lt;400),"",IF(AND('201920 DATA'!T250="*",$D250&gt;=400),"*",IF($D250&gt;=400,ROUND('201920 DATA'!T250/$D250,2),"")))</f>
        <v>0.03</v>
      </c>
      <c r="AD250" s="289">
        <f>IF(OR($C250="*",$C250&lt;400),"",IF(AND('201920 DATA'!BC250="*",$C250&gt;=400),"*",IF($C250&gt;=400,ROUND('201920 DATA'!BC250/$C250,2),"")))</f>
        <v>0</v>
      </c>
      <c r="AE250" s="289">
        <f>IF(OR($C250="*",$C250&lt;400),"",IF(AND('201920 DATA'!BD250="*",$C250&gt;=400),"*",IF($C250&gt;=400,ROUND('201920 DATA'!BD250/$C250,2),"")))</f>
        <v>0.01</v>
      </c>
      <c r="AF250" s="289">
        <f>IF(OR($C250="*",$C250&lt;400),"",IF(AND('201920 DATA'!BE250="*",$C250&gt;=400),"*",IF($C250&gt;=400,ROUND('201920 DATA'!BE250/$C250,2),"")))</f>
        <v>0.01</v>
      </c>
      <c r="AG250" s="289" t="str">
        <f>IF(OR($C250="*",$C250&lt;400),"",IF(AND('201920 DATA'!BF250="*",$C250&gt;=400),"*",IF($C250&gt;=400,ROUND('201920 DATA'!BF250/$C250,2),"")))</f>
        <v>*</v>
      </c>
      <c r="AH250" s="289" t="str">
        <f>IF(OR($C250="*",$C250&lt;400),"",IF(AND('201920 DATA'!BG250="*",$C250&gt;=400),"*",IF($C250&gt;=400,ROUND('201920 DATA'!BG250/$C250,2),"")))</f>
        <v>*</v>
      </c>
      <c r="AI250" s="289">
        <f>IF(OR($C250="*",$C250&lt;400),"",IF(AND('201920 DATA'!BH250="*",$C250&gt;=400),"*",IF($C250&gt;=400,ROUND('201920 DATA'!BH250/$C250,2),"")))</f>
        <v>0.04</v>
      </c>
      <c r="AJ250" s="289">
        <f>IF(OR($C250="*",$C250&lt;400),"",IF(AND('201920 DATA'!BI250="*",$C250&gt;=400),"*",IF($C250&gt;=400,ROUND('201920 DATA'!BI250/$C250,2),"")))</f>
        <v>0.18</v>
      </c>
      <c r="AK250" s="289">
        <f>IF(OR($C250="*",$C250&lt;400),"",IF(AND('201920 DATA'!BJ250="*",$C250&gt;=400),"*",IF($C250&gt;=400,ROUND('201920 DATA'!BJ250/$C250,2),"")))</f>
        <v>0</v>
      </c>
      <c r="AL250" s="289">
        <f>IF(OR($C250="*",$C250&lt;400),"",IF(AND('201920 DATA'!BK250="*",$C250&gt;=400),"*",IF($C250&gt;=400,ROUND('201920 DATA'!BK250/$C250,2),"")))</f>
        <v>0</v>
      </c>
      <c r="AM250" s="289">
        <f>IF(OR($C250="*",$C250&lt;400),"",IF(AND('201920 DATA'!BL250="*",$C250&gt;=400),"*",IF($C250&gt;=400,ROUND('201920 DATA'!BL250/$C250,2),"")))</f>
        <v>0.02</v>
      </c>
      <c r="AN250" s="289">
        <f>IF(OR($C250="*",$C250&lt;400),"",IF(AND('201920 DATA'!BM250="*",$C250&gt;=400),"*",IF($C250&gt;=400,ROUND('201920 DATA'!BM250/$C250,2),"")))</f>
        <v>0.21</v>
      </c>
      <c r="AO250" s="289">
        <f>IF(OR($C250="*",$C250&lt;400),"",IF(AND('201920 DATA'!BN250="*",$C250&gt;=400),"*",IF($C250&gt;=400,ROUND('201920 DATA'!BN250/$C250,2),"")))</f>
        <v>0</v>
      </c>
      <c r="AP250" s="289">
        <f>IF(OR($C250="*",$C250&lt;400),"",IF(AND('201920 DATA'!BO250="*",$C250&gt;=400),"*",IF($C250&gt;=400,ROUND('201920 DATA'!BO250/$C250,2),"")))</f>
        <v>0.36</v>
      </c>
      <c r="AQ250" s="289">
        <f>IF(OR($C250="*",$C250&lt;400),"",IF(AND('201920 DATA'!BP250="*",$C250&gt;=400),"*",IF($C250&gt;=400,ROUND('201920 DATA'!BP250/$C250,2),"")))</f>
        <v>7.0000000000000007E-2</v>
      </c>
      <c r="AR250" s="289">
        <f>IF(OR($C250="*",$C250&lt;400),"",IF(AND('201920 DATA'!BQ250="*",$C250&gt;=400),"*",IF($C250&gt;=400,ROUND('201920 DATA'!BQ250/$C250,2),"")))</f>
        <v>0</v>
      </c>
      <c r="AS250" s="289">
        <f>IF(OR($C250="*",$C250&lt;400),"",IF(AND('201920 DATA'!BR250="*",$C250&gt;=400),"*",IF($C250&gt;=400,ROUND('201920 DATA'!BR250/$C250,2),"")))</f>
        <v>0</v>
      </c>
      <c r="AT250" s="289" t="str">
        <f>IF(OR($C250="*",$C250&lt;400),"",IF(AND('201920 DATA'!BS250="*",$C250&gt;=400),"*",IF($C250&gt;=400,ROUND('201920 DATA'!BS250/$C250,2),"")))</f>
        <v>*</v>
      </c>
      <c r="AU250" s="289">
        <f>IF(OR($C250="*",$C250&lt;400),"",IF(AND('201920 DATA'!BT250="*",$C250&gt;=400),"*",IF($C250&gt;=400,ROUND('201920 DATA'!BT250/$C250,2),"")))</f>
        <v>7.0000000000000007E-2</v>
      </c>
      <c r="AV250" s="289">
        <f>IF(OR($C250="*",$C250&lt;400),"",IF(AND('201920 DATA'!BU250="*",$C250&gt;=400),"*",IF($C250&gt;=400,ROUND('201920 DATA'!BU250/$C250,2),"")))</f>
        <v>0.01</v>
      </c>
      <c r="AW250" s="289">
        <f>IF(OR($C250="*",$C250&lt;400),"",IF(AND('201920 DATA'!BV250="*",$C250&gt;=400),"*",IF($C250&gt;=400,ROUND('201920 DATA'!BV250/$C250,2),"")))</f>
        <v>0</v>
      </c>
      <c r="AX250" s="289">
        <f>IF(OR($C250="*",$C250&lt;400),"",IF(AND('201920 DATA'!BW250="*",$C250&gt;=400),"*",IF($C250&gt;=400,ROUND('201920 DATA'!BW250/$C250,2),"")))</f>
        <v>0.02</v>
      </c>
      <c r="AZ250" s="365">
        <v>5550</v>
      </c>
    </row>
    <row r="251" spans="1:52" x14ac:dyDescent="0.2">
      <c r="A251" s="373" t="s">
        <v>594</v>
      </c>
      <c r="B251" s="287">
        <f>'201920 DATA'!B251</f>
        <v>2095</v>
      </c>
      <c r="C251" s="288">
        <f>'201920 DATA'!C251</f>
        <v>2095</v>
      </c>
      <c r="D251" s="293">
        <f>'201920 DATA'!FQ251</f>
        <v>2030</v>
      </c>
      <c r="F251" s="313">
        <f t="shared" si="6"/>
        <v>0.13</v>
      </c>
      <c r="G251" s="295">
        <f t="shared" si="7"/>
        <v>1</v>
      </c>
      <c r="H251" s="289">
        <f>IF(OR($C251="*",$C251&lt;400),"",IF(AND('201920 DATA'!F251="*",$C251&gt;=400),"*",IF($C251&gt;=400,ROUND('201920 DATA'!F251/$C251,2),"")))</f>
        <v>0</v>
      </c>
      <c r="I251" s="296">
        <f>IF(OR($B251="*",$B251&lt;400),"",IF(AND('201920 DATA'!Y251="*",$B251&gt;=400),"*",IF($B251&gt;=400,ROUND('201920 DATA'!Y251/$B251,2),"")))</f>
        <v>0</v>
      </c>
      <c r="J251" s="296">
        <f>IF(OR($B251="*",$B251&lt;400),"",IF(AND('201920 DATA'!Z251="*",$B251&gt;=400),"*",IF($B251&gt;=400,ROUND('201920 DATA'!Z251/$B251,2),"")))</f>
        <v>0.18</v>
      </c>
      <c r="K251" s="296">
        <f>IF(OR($B251="*",$B251&lt;400),"",IF(AND('201920 DATA'!AA251="*",$B251&gt;=400),"*",IF($B251&gt;=400,ROUND('201920 DATA'!AA251/$B251,2),"")))</f>
        <v>0.26</v>
      </c>
      <c r="L251" s="296">
        <f>IF(OR($B251="*",$B251&lt;400),"",IF(AND('201920 DATA'!AB251="*",$B251&gt;=400),"*",IF($B251&gt;=400,ROUND('201920 DATA'!AB251/$B251,2),"")))</f>
        <v>0.21</v>
      </c>
      <c r="M251" s="296">
        <f>IF(OR($B251="*",$B251&lt;400),"",IF(AND('201920 DATA'!AC251="*",$B251&gt;=400),"*",IF($B251&gt;=400,ROUND('201920 DATA'!AC251/$B251,2),"")))</f>
        <v>0.2</v>
      </c>
      <c r="N251" s="296">
        <f>IF(OR($B251="*",$B251&lt;400),"",IF(AND('201920 DATA'!AD251="*",$B251&gt;=400),"*",IF($B251&gt;=400,ROUND('201920 DATA'!AD251/$B251,2),"")))</f>
        <v>0.14000000000000001</v>
      </c>
      <c r="O251" s="296">
        <f>IF(OR($B251="*",$B251&lt;400),"",IF(AND('201920 DATA'!AE251="*",$B251&gt;=400),"*",IF($B251&gt;=400,ROUND('201920 DATA'!AE251/$B251,2),"")))</f>
        <v>0.01</v>
      </c>
      <c r="P251" s="297"/>
      <c r="Q251" s="296">
        <f>IF(OR($B251="*",$B251&lt;400),"",IF(AND('201920 DATA'!FO251="*",$B251&gt;=400),"*",IF($B251&gt;=400,ROUND('201920 DATA'!FO251/$B251,2),"")))</f>
        <v>0.96</v>
      </c>
      <c r="R251" s="289">
        <f>IF(OR($C251="*",$C251&lt;400),"",IF(AND('201920 DATA'!F251="*",$C251&gt;=400),"*",IF($C251&gt;=400,ROUND('201920 DATA'!F251/$C251,2),"")))</f>
        <v>0</v>
      </c>
      <c r="S251" s="289">
        <f>IF(OR($C251="*",$C251&lt;400),"",IF(AND('201920 DATA'!G251="*",$C251&gt;=400),"*",IF($C251&gt;=400,ROUND('201920 DATA'!G251/$C251,2),"")))</f>
        <v>0</v>
      </c>
      <c r="T251" s="289">
        <f>IF(OR($C251="*",$C251&lt;400),"",IF(AND('201920 DATA'!H251="*",$C251&gt;=400),"*",IF($C251&gt;=400,ROUND('201920 DATA'!H251/$C251,2),"")))</f>
        <v>1</v>
      </c>
      <c r="U251" s="289">
        <f>IF(OR($C251="*",$C251&lt;400),"",IF(AND('201920 DATA'!FP251="*",$C251&gt;=400),"*",IF($C251&gt;=400,ROUND('201920 DATA'!FP251/$C251,2),"")))</f>
        <v>0</v>
      </c>
      <c r="V251" s="312">
        <f>IF(OR($D251="*",$D251&lt;400),"",IF(AND('201920 DATA'!M251="*",$D251&gt;=400),"*",IF($D251&gt;=400,ROUND('201920 DATA'!M251/$D251,2),"")))</f>
        <v>0.02</v>
      </c>
      <c r="W251" s="312">
        <f>IF(OR($D251="*",$D251&lt;400),"",IF(AND('201920 DATA'!N251="*",$D251&gt;=400),"*",IF($D251&gt;=400,ROUND('201920 DATA'!N251/$D251,2),"")))</f>
        <v>0.48</v>
      </c>
      <c r="X251" s="312">
        <f>IF(OR($D251="*",$D251&lt;400),"",IF(AND('201920 DATA'!O251="*",$D251&gt;=400),"*",IF($D251&gt;=400,ROUND('201920 DATA'!O251/$D251,2),"")))</f>
        <v>0.22</v>
      </c>
      <c r="Y251" s="312">
        <f>IF(OR($D251="*",$D251&lt;400),"",IF(AND('201920 DATA'!P251="*",$D251&gt;=400),"*",IF($D251&gt;=400,ROUND('201920 DATA'!P251/$D251,2),"")))</f>
        <v>0.14000000000000001</v>
      </c>
      <c r="Z251" s="312">
        <f>IF(OR($D251="*",$D251&lt;400),"",IF(AND('201920 DATA'!Q251="*",$D251&gt;=400),"*",IF($D251&gt;=400,ROUND('201920 DATA'!Q251/$D251,2),"")))</f>
        <v>0.12</v>
      </c>
      <c r="AA251" s="312">
        <f>IF(OR($D251="*",$D251&lt;400),"",IF(AND('201920 DATA'!R251="*",$D251&gt;=400),"*",IF($D251&gt;=400,ROUND('201920 DATA'!R251/$D251,2),"")))</f>
        <v>0.02</v>
      </c>
      <c r="AB251" s="312">
        <f>IF(OR($D251="*",$D251&lt;400),"",IF(AND('201920 DATA'!S251="*",$D251&gt;=400),"*",IF($D251&gt;=400,ROUND('201920 DATA'!S251/$D251,2),"")))</f>
        <v>0.01</v>
      </c>
      <c r="AC251" s="312" t="str">
        <f>IF(OR($D251="*",$D251&lt;400),"",IF(AND('201920 DATA'!T251="*",$D251&gt;=400),"*",IF($D251&gt;=400,ROUND('201920 DATA'!T251/$D251,2),"")))</f>
        <v>*</v>
      </c>
      <c r="AD251" s="289" t="str">
        <f>IF(OR($C251="*",$C251&lt;400),"",IF(AND('201920 DATA'!BC251="*",$C251&gt;=400),"*",IF($C251&gt;=400,ROUND('201920 DATA'!BC251/$C251,2),"")))</f>
        <v>*</v>
      </c>
      <c r="AE251" s="289">
        <f>IF(OR($C251="*",$C251&lt;400),"",IF(AND('201920 DATA'!BD251="*",$C251&gt;=400),"*",IF($C251&gt;=400,ROUND('201920 DATA'!BD251/$C251,2),"")))</f>
        <v>0.02</v>
      </c>
      <c r="AF251" s="289">
        <f>IF(OR($C251="*",$C251&lt;400),"",IF(AND('201920 DATA'!BE251="*",$C251&gt;=400),"*",IF($C251&gt;=400,ROUND('201920 DATA'!BE251/$C251,2),"")))</f>
        <v>0</v>
      </c>
      <c r="AG251" s="289">
        <f>IF(OR($C251="*",$C251&lt;400),"",IF(AND('201920 DATA'!BF251="*",$C251&gt;=400),"*",IF($C251&gt;=400,ROUND('201920 DATA'!BF251/$C251,2),"")))</f>
        <v>0</v>
      </c>
      <c r="AH251" s="289">
        <f>IF(OR($C251="*",$C251&lt;400),"",IF(AND('201920 DATA'!BG251="*",$C251&gt;=400),"*",IF($C251&gt;=400,ROUND('201920 DATA'!BG251/$C251,2),"")))</f>
        <v>0</v>
      </c>
      <c r="AI251" s="289">
        <f>IF(OR($C251="*",$C251&lt;400),"",IF(AND('201920 DATA'!BH251="*",$C251&gt;=400),"*",IF($C251&gt;=400,ROUND('201920 DATA'!BH251/$C251,2),"")))</f>
        <v>0.02</v>
      </c>
      <c r="AJ251" s="289">
        <f>IF(OR($C251="*",$C251&lt;400),"",IF(AND('201920 DATA'!BI251="*",$C251&gt;=400),"*",IF($C251&gt;=400,ROUND('201920 DATA'!BI251/$C251,2),"")))</f>
        <v>0.24</v>
      </c>
      <c r="AK251" s="289" t="str">
        <f>IF(OR($C251="*",$C251&lt;400),"",IF(AND('201920 DATA'!BJ251="*",$C251&gt;=400),"*",IF($C251&gt;=400,ROUND('201920 DATA'!BJ251/$C251,2),"")))</f>
        <v>*</v>
      </c>
      <c r="AL251" s="289">
        <f>IF(OR($C251="*",$C251&lt;400),"",IF(AND('201920 DATA'!BK251="*",$C251&gt;=400),"*",IF($C251&gt;=400,ROUND('201920 DATA'!BK251/$C251,2),"")))</f>
        <v>0.04</v>
      </c>
      <c r="AM251" s="289" t="str">
        <f>IF(OR($C251="*",$C251&lt;400),"",IF(AND('201920 DATA'!BL251="*",$C251&gt;=400),"*",IF($C251&gt;=400,ROUND('201920 DATA'!BL251/$C251,2),"")))</f>
        <v>*</v>
      </c>
      <c r="AN251" s="289">
        <f>IF(OR($C251="*",$C251&lt;400),"",IF(AND('201920 DATA'!BM251="*",$C251&gt;=400),"*",IF($C251&gt;=400,ROUND('201920 DATA'!BM251/$C251,2),"")))</f>
        <v>0.59</v>
      </c>
      <c r="AO251" s="289">
        <f>IF(OR($C251="*",$C251&lt;400),"",IF(AND('201920 DATA'!BN251="*",$C251&gt;=400),"*",IF($C251&gt;=400,ROUND('201920 DATA'!BN251/$C251,2),"")))</f>
        <v>0.04</v>
      </c>
      <c r="AP251" s="289">
        <f>IF(OR($C251="*",$C251&lt;400),"",IF(AND('201920 DATA'!BO251="*",$C251&gt;=400),"*",IF($C251&gt;=400,ROUND('201920 DATA'!BO251/$C251,2),"")))</f>
        <v>0.03</v>
      </c>
      <c r="AQ251" s="289" t="str">
        <f>IF(OR($C251="*",$C251&lt;400),"",IF(AND('201920 DATA'!BP251="*",$C251&gt;=400),"*",IF($C251&gt;=400,ROUND('201920 DATA'!BP251/$C251,2),"")))</f>
        <v>*</v>
      </c>
      <c r="AR251" s="289">
        <f>IF(OR($C251="*",$C251&lt;400),"",IF(AND('201920 DATA'!BQ251="*",$C251&gt;=400),"*",IF($C251&gt;=400,ROUND('201920 DATA'!BQ251/$C251,2),"")))</f>
        <v>0</v>
      </c>
      <c r="AS251" s="289">
        <f>IF(OR($C251="*",$C251&lt;400),"",IF(AND('201920 DATA'!BR251="*",$C251&gt;=400),"*",IF($C251&gt;=400,ROUND('201920 DATA'!BR251/$C251,2),"")))</f>
        <v>0</v>
      </c>
      <c r="AT251" s="289" t="str">
        <f>IF(OR($C251="*",$C251&lt;400),"",IF(AND('201920 DATA'!BS251="*",$C251&gt;=400),"*",IF($C251&gt;=400,ROUND('201920 DATA'!BS251/$C251,2),"")))</f>
        <v>*</v>
      </c>
      <c r="AU251" s="289" t="str">
        <f>IF(OR($C251="*",$C251&lt;400),"",IF(AND('201920 DATA'!BT251="*",$C251&gt;=400),"*",IF($C251&gt;=400,ROUND('201920 DATA'!BT251/$C251,2),"")))</f>
        <v>*</v>
      </c>
      <c r="AV251" s="289">
        <f>IF(OR($C251="*",$C251&lt;400),"",IF(AND('201920 DATA'!BU251="*",$C251&gt;=400),"*",IF($C251&gt;=400,ROUND('201920 DATA'!BU251/$C251,2),"")))</f>
        <v>0.01</v>
      </c>
      <c r="AW251" s="289">
        <f>IF(OR($C251="*",$C251&lt;400),"",IF(AND('201920 DATA'!BV251="*",$C251&gt;=400),"*",IF($C251&gt;=400,ROUND('201920 DATA'!BV251/$C251,2),"")))</f>
        <v>0</v>
      </c>
      <c r="AX251" s="289">
        <f>IF(OR($C251="*",$C251&lt;400),"",IF(AND('201920 DATA'!BW251="*",$C251&gt;=400),"*",IF($C251&gt;=400,ROUND('201920 DATA'!BW251/$C251,2),"")))</f>
        <v>0</v>
      </c>
      <c r="AZ251" s="365">
        <v>1815</v>
      </c>
    </row>
    <row r="252" spans="1:52" x14ac:dyDescent="0.2">
      <c r="A252" s="373" t="s">
        <v>361</v>
      </c>
      <c r="B252" s="287">
        <f>'201920 DATA'!B252</f>
        <v>3770</v>
      </c>
      <c r="C252" s="288">
        <f>'201920 DATA'!C252</f>
        <v>3770</v>
      </c>
      <c r="D252" s="293">
        <f>'201920 DATA'!FQ252</f>
        <v>3605</v>
      </c>
      <c r="F252" s="313">
        <f t="shared" si="6"/>
        <v>-0.04</v>
      </c>
      <c r="G252" s="295">
        <f t="shared" si="7"/>
        <v>1</v>
      </c>
      <c r="H252" s="289">
        <f>IF(OR($C252="*",$C252&lt;400),"",IF(AND('201920 DATA'!F252="*",$C252&gt;=400),"*",IF($C252&gt;=400,ROUND('201920 DATA'!F252/$C252,2),"")))</f>
        <v>0</v>
      </c>
      <c r="I252" s="296">
        <f>IF(OR($B252="*",$B252&lt;400),"",IF(AND('201920 DATA'!Y252="*",$B252&gt;=400),"*",IF($B252&gt;=400,ROUND('201920 DATA'!Y252/$B252,2),"")))</f>
        <v>0</v>
      </c>
      <c r="J252" s="296">
        <f>IF(OR($B252="*",$B252&lt;400),"",IF(AND('201920 DATA'!Z252="*",$B252&gt;=400),"*",IF($B252&gt;=400,ROUND('201920 DATA'!Z252/$B252,2),"")))</f>
        <v>0.08</v>
      </c>
      <c r="K252" s="296">
        <f>IF(OR($B252="*",$B252&lt;400),"",IF(AND('201920 DATA'!AA252="*",$B252&gt;=400),"*",IF($B252&gt;=400,ROUND('201920 DATA'!AA252/$B252,2),"")))</f>
        <v>0.19</v>
      </c>
      <c r="L252" s="296">
        <f>IF(OR($B252="*",$B252&lt;400),"",IF(AND('201920 DATA'!AB252="*",$B252&gt;=400),"*",IF($B252&gt;=400,ROUND('201920 DATA'!AB252/$B252,2),"")))</f>
        <v>0.3</v>
      </c>
      <c r="M252" s="296">
        <f>IF(OR($B252="*",$B252&lt;400),"",IF(AND('201920 DATA'!AC252="*",$B252&gt;=400),"*",IF($B252&gt;=400,ROUND('201920 DATA'!AC252/$B252,2),"")))</f>
        <v>0.31</v>
      </c>
      <c r="N252" s="296">
        <f>IF(OR($B252="*",$B252&lt;400),"",IF(AND('201920 DATA'!AD252="*",$B252&gt;=400),"*",IF($B252&gt;=400,ROUND('201920 DATA'!AD252/$B252,2),"")))</f>
        <v>0.13</v>
      </c>
      <c r="O252" s="296" t="str">
        <f>IF(OR($B252="*",$B252&lt;400),"",IF(AND('201920 DATA'!AE252="*",$B252&gt;=400),"*",IF($B252&gt;=400,ROUND('201920 DATA'!AE252/$B252,2),"")))</f>
        <v>*</v>
      </c>
      <c r="P252" s="297"/>
      <c r="Q252" s="296">
        <f>IF(OR($B252="*",$B252&lt;400),"",IF(AND('201920 DATA'!FO252="*",$B252&gt;=400),"*",IF($B252&gt;=400,ROUND('201920 DATA'!FO252/$B252,2),"")))</f>
        <v>0.98</v>
      </c>
      <c r="R252" s="289">
        <f>IF(OR($C252="*",$C252&lt;400),"",IF(AND('201920 DATA'!F252="*",$C252&gt;=400),"*",IF($C252&gt;=400,ROUND('201920 DATA'!F252/$C252,2),"")))</f>
        <v>0</v>
      </c>
      <c r="S252" s="289">
        <f>IF(OR($C252="*",$C252&lt;400),"",IF(AND('201920 DATA'!G252="*",$C252&gt;=400),"*",IF($C252&gt;=400,ROUND('201920 DATA'!G252/$C252,2),"")))</f>
        <v>0</v>
      </c>
      <c r="T252" s="289">
        <f>IF(OR($C252="*",$C252&lt;400),"",IF(AND('201920 DATA'!H252="*",$C252&gt;=400),"*",IF($C252&gt;=400,ROUND('201920 DATA'!H252/$C252,2),"")))</f>
        <v>1</v>
      </c>
      <c r="U252" s="289">
        <f>IF(OR($C252="*",$C252&lt;400),"",IF(AND('201920 DATA'!FP252="*",$C252&gt;=400),"*",IF($C252&gt;=400,ROUND('201920 DATA'!FP252/$C252,2),"")))</f>
        <v>0</v>
      </c>
      <c r="V252" s="312">
        <f>IF(OR($D252="*",$D252&lt;400),"",IF(AND('201920 DATA'!M252="*",$D252&gt;=400),"*",IF($D252&gt;=400,ROUND('201920 DATA'!M252/$D252,2),"")))</f>
        <v>0.02</v>
      </c>
      <c r="W252" s="312">
        <f>IF(OR($D252="*",$D252&lt;400),"",IF(AND('201920 DATA'!N252="*",$D252&gt;=400),"*",IF($D252&gt;=400,ROUND('201920 DATA'!N252/$D252,2),"")))</f>
        <v>0.2</v>
      </c>
      <c r="X252" s="312">
        <f>IF(OR($D252="*",$D252&lt;400),"",IF(AND('201920 DATA'!O252="*",$D252&gt;=400),"*",IF($D252&gt;=400,ROUND('201920 DATA'!O252/$D252,2),"")))</f>
        <v>0.2</v>
      </c>
      <c r="Y252" s="312">
        <f>IF(OR($D252="*",$D252&lt;400),"",IF(AND('201920 DATA'!P252="*",$D252&gt;=400),"*",IF($D252&gt;=400,ROUND('201920 DATA'!P252/$D252,2),"")))</f>
        <v>0.16</v>
      </c>
      <c r="Z252" s="312">
        <f>IF(OR($D252="*",$D252&lt;400),"",IF(AND('201920 DATA'!Q252="*",$D252&gt;=400),"*",IF($D252&gt;=400,ROUND('201920 DATA'!Q252/$D252,2),"")))</f>
        <v>0.25</v>
      </c>
      <c r="AA252" s="312">
        <f>IF(OR($D252="*",$D252&lt;400),"",IF(AND('201920 DATA'!R252="*",$D252&gt;=400),"*",IF($D252&gt;=400,ROUND('201920 DATA'!R252/$D252,2),"")))</f>
        <v>7.0000000000000007E-2</v>
      </c>
      <c r="AB252" s="312">
        <f>IF(OR($D252="*",$D252&lt;400),"",IF(AND('201920 DATA'!S252="*",$D252&gt;=400),"*",IF($D252&gt;=400,ROUND('201920 DATA'!S252/$D252,2),"")))</f>
        <v>0.04</v>
      </c>
      <c r="AC252" s="312">
        <f>IF(OR($D252="*",$D252&lt;400),"",IF(AND('201920 DATA'!T252="*",$D252&gt;=400),"*",IF($D252&gt;=400,ROUND('201920 DATA'!T252/$D252,2),"")))</f>
        <v>0.03</v>
      </c>
      <c r="AD252" s="289">
        <f>IF(OR($C252="*",$C252&lt;400),"",IF(AND('201920 DATA'!BC252="*",$C252&gt;=400),"*",IF($C252&gt;=400,ROUND('201920 DATA'!BC252/$C252,2),"")))</f>
        <v>0</v>
      </c>
      <c r="AE252" s="289">
        <f>IF(OR($C252="*",$C252&lt;400),"",IF(AND('201920 DATA'!BD252="*",$C252&gt;=400),"*",IF($C252&gt;=400,ROUND('201920 DATA'!BD252/$C252,2),"")))</f>
        <v>0.03</v>
      </c>
      <c r="AF252" s="289">
        <f>IF(OR($C252="*",$C252&lt;400),"",IF(AND('201920 DATA'!BE252="*",$C252&gt;=400),"*",IF($C252&gt;=400,ROUND('201920 DATA'!BE252/$C252,2),"")))</f>
        <v>0.01</v>
      </c>
      <c r="AG252" s="289" t="str">
        <f>IF(OR($C252="*",$C252&lt;400),"",IF(AND('201920 DATA'!BF252="*",$C252&gt;=400),"*",IF($C252&gt;=400,ROUND('201920 DATA'!BF252/$C252,2),"")))</f>
        <v>*</v>
      </c>
      <c r="AH252" s="289">
        <f>IF(OR($C252="*",$C252&lt;400),"",IF(AND('201920 DATA'!BG252="*",$C252&gt;=400),"*",IF($C252&gt;=400,ROUND('201920 DATA'!BG252/$C252,2),"")))</f>
        <v>0</v>
      </c>
      <c r="AI252" s="289">
        <f>IF(OR($C252="*",$C252&lt;400),"",IF(AND('201920 DATA'!BH252="*",$C252&gt;=400),"*",IF($C252&gt;=400,ROUND('201920 DATA'!BH252/$C252,2),"")))</f>
        <v>0.03</v>
      </c>
      <c r="AJ252" s="289">
        <f>IF(OR($C252="*",$C252&lt;400),"",IF(AND('201920 DATA'!BI252="*",$C252&gt;=400),"*",IF($C252&gt;=400,ROUND('201920 DATA'!BI252/$C252,2),"")))</f>
        <v>0.08</v>
      </c>
      <c r="AK252" s="289">
        <f>IF(OR($C252="*",$C252&lt;400),"",IF(AND('201920 DATA'!BJ252="*",$C252&gt;=400),"*",IF($C252&gt;=400,ROUND('201920 DATA'!BJ252/$C252,2),"")))</f>
        <v>0.01</v>
      </c>
      <c r="AL252" s="289">
        <f>IF(OR($C252="*",$C252&lt;400),"",IF(AND('201920 DATA'!BK252="*",$C252&gt;=400),"*",IF($C252&gt;=400,ROUND('201920 DATA'!BK252/$C252,2),"")))</f>
        <v>0.04</v>
      </c>
      <c r="AM252" s="289">
        <f>IF(OR($C252="*",$C252&lt;400),"",IF(AND('201920 DATA'!BL252="*",$C252&gt;=400),"*",IF($C252&gt;=400,ROUND('201920 DATA'!BL252/$C252,2),"")))</f>
        <v>0.03</v>
      </c>
      <c r="AN252" s="289">
        <f>IF(OR($C252="*",$C252&lt;400),"",IF(AND('201920 DATA'!BM252="*",$C252&gt;=400),"*",IF($C252&gt;=400,ROUND('201920 DATA'!BM252/$C252,2),"")))</f>
        <v>0.28999999999999998</v>
      </c>
      <c r="AO252" s="289">
        <f>IF(OR($C252="*",$C252&lt;400),"",IF(AND('201920 DATA'!BN252="*",$C252&gt;=400),"*",IF($C252&gt;=400,ROUND('201920 DATA'!BN252/$C252,2),"")))</f>
        <v>0.04</v>
      </c>
      <c r="AP252" s="289">
        <f>IF(OR($C252="*",$C252&lt;400),"",IF(AND('201920 DATA'!BO252="*",$C252&gt;=400),"*",IF($C252&gt;=400,ROUND('201920 DATA'!BO252/$C252,2),"")))</f>
        <v>0.28999999999999998</v>
      </c>
      <c r="AQ252" s="289">
        <f>IF(OR($C252="*",$C252&lt;400),"",IF(AND('201920 DATA'!BP252="*",$C252&gt;=400),"*",IF($C252&gt;=400,ROUND('201920 DATA'!BP252/$C252,2),"")))</f>
        <v>0.09</v>
      </c>
      <c r="AR252" s="289">
        <f>IF(OR($C252="*",$C252&lt;400),"",IF(AND('201920 DATA'!BQ252="*",$C252&gt;=400),"*",IF($C252&gt;=400,ROUND('201920 DATA'!BQ252/$C252,2),"")))</f>
        <v>0</v>
      </c>
      <c r="AS252" s="289">
        <f>IF(OR($C252="*",$C252&lt;400),"",IF(AND('201920 DATA'!BR252="*",$C252&gt;=400),"*",IF($C252&gt;=400,ROUND('201920 DATA'!BR252/$C252,2),"")))</f>
        <v>0</v>
      </c>
      <c r="AT252" s="289" t="str">
        <f>IF(OR($C252="*",$C252&lt;400),"",IF(AND('201920 DATA'!BS252="*",$C252&gt;=400),"*",IF($C252&gt;=400,ROUND('201920 DATA'!BS252/$C252,2),"")))</f>
        <v>*</v>
      </c>
      <c r="AU252" s="289">
        <f>IF(OR($C252="*",$C252&lt;400),"",IF(AND('201920 DATA'!BT252="*",$C252&gt;=400),"*",IF($C252&gt;=400,ROUND('201920 DATA'!BT252/$C252,2),"")))</f>
        <v>0.03</v>
      </c>
      <c r="AV252" s="289">
        <f>IF(OR($C252="*",$C252&lt;400),"",IF(AND('201920 DATA'!BU252="*",$C252&gt;=400),"*",IF($C252&gt;=400,ROUND('201920 DATA'!BU252/$C252,2),"")))</f>
        <v>0.01</v>
      </c>
      <c r="AW252" s="289">
        <f>IF(OR($C252="*",$C252&lt;400),"",IF(AND('201920 DATA'!BV252="*",$C252&gt;=400),"*",IF($C252&gt;=400,ROUND('201920 DATA'!BV252/$C252,2),"")))</f>
        <v>0</v>
      </c>
      <c r="AX252" s="289">
        <f>IF(OR($C252="*",$C252&lt;400),"",IF(AND('201920 DATA'!BW252="*",$C252&gt;=400),"*",IF($C252&gt;=400,ROUND('201920 DATA'!BW252/$C252,2),"")))</f>
        <v>0.02</v>
      </c>
      <c r="AZ252" s="365">
        <v>3905</v>
      </c>
    </row>
    <row r="253" spans="1:52" x14ac:dyDescent="0.2">
      <c r="A253" s="373" t="s">
        <v>800</v>
      </c>
      <c r="B253" s="287">
        <f>'201920 DATA'!B253</f>
        <v>3240</v>
      </c>
      <c r="C253" s="288">
        <f>'201920 DATA'!C253</f>
        <v>3240</v>
      </c>
      <c r="D253" s="293">
        <f>'201920 DATA'!FQ253</f>
        <v>3080</v>
      </c>
      <c r="F253" s="313">
        <f t="shared" si="6"/>
        <v>0.08</v>
      </c>
      <c r="G253" s="295">
        <f t="shared" si="7"/>
        <v>1</v>
      </c>
      <c r="H253" s="289">
        <f>IF(OR($C253="*",$C253&lt;400),"",IF(AND('201920 DATA'!F253="*",$C253&gt;=400),"*",IF($C253&gt;=400,ROUND('201920 DATA'!F253/$C253,2),"")))</f>
        <v>0</v>
      </c>
      <c r="I253" s="296">
        <f>IF(OR($B253="*",$B253&lt;400),"",IF(AND('201920 DATA'!Y253="*",$B253&gt;=400),"*",IF($B253&gt;=400,ROUND('201920 DATA'!Y253/$B253,2),"")))</f>
        <v>0</v>
      </c>
      <c r="J253" s="296">
        <f>IF(OR($B253="*",$B253&lt;400),"",IF(AND('201920 DATA'!Z253="*",$B253&gt;=400),"*",IF($B253&gt;=400,ROUND('201920 DATA'!Z253/$B253,2),"")))</f>
        <v>0.03</v>
      </c>
      <c r="K253" s="296">
        <f>IF(OR($B253="*",$B253&lt;400),"",IF(AND('201920 DATA'!AA253="*",$B253&gt;=400),"*",IF($B253&gt;=400,ROUND('201920 DATA'!AA253/$B253,2),"")))</f>
        <v>0.09</v>
      </c>
      <c r="L253" s="296">
        <f>IF(OR($B253="*",$B253&lt;400),"",IF(AND('201920 DATA'!AB253="*",$B253&gt;=400),"*",IF($B253&gt;=400,ROUND('201920 DATA'!AB253/$B253,2),"")))</f>
        <v>0.15</v>
      </c>
      <c r="M253" s="296">
        <f>IF(OR($B253="*",$B253&lt;400),"",IF(AND('201920 DATA'!AC253="*",$B253&gt;=400),"*",IF($B253&gt;=400,ROUND('201920 DATA'!AC253/$B253,2),"")))</f>
        <v>0.24</v>
      </c>
      <c r="N253" s="296">
        <f>IF(OR($B253="*",$B253&lt;400),"",IF(AND('201920 DATA'!AD253="*",$B253&gt;=400),"*",IF($B253&gt;=400,ROUND('201920 DATA'!AD253/$B253,2),"")))</f>
        <v>0.27</v>
      </c>
      <c r="O253" s="296">
        <f>IF(OR($B253="*",$B253&lt;400),"",IF(AND('201920 DATA'!AE253="*",$B253&gt;=400),"*",IF($B253&gt;=400,ROUND('201920 DATA'!AE253/$B253,2),"")))</f>
        <v>0.03</v>
      </c>
      <c r="P253" s="297"/>
      <c r="Q253" s="296">
        <f>IF(OR($B253="*",$B253&lt;400),"",IF(AND('201920 DATA'!FO253="*",$B253&gt;=400),"*",IF($B253&gt;=400,ROUND('201920 DATA'!FO253/$B253,2),"")))</f>
        <v>1</v>
      </c>
      <c r="R253" s="289">
        <f>IF(OR($C253="*",$C253&lt;400),"",IF(AND('201920 DATA'!F253="*",$C253&gt;=400),"*",IF($C253&gt;=400,ROUND('201920 DATA'!F253/$C253,2),"")))</f>
        <v>0</v>
      </c>
      <c r="S253" s="289">
        <f>IF(OR($C253="*",$C253&lt;400),"",IF(AND('201920 DATA'!G253="*",$C253&gt;=400),"*",IF($C253&gt;=400,ROUND('201920 DATA'!G253/$C253,2),"")))</f>
        <v>0.05</v>
      </c>
      <c r="T253" s="289">
        <f>IF(OR($C253="*",$C253&lt;400),"",IF(AND('201920 DATA'!H253="*",$C253&gt;=400),"*",IF($C253&gt;=400,ROUND('201920 DATA'!H253/$C253,2),"")))</f>
        <v>0.95</v>
      </c>
      <c r="U253" s="289">
        <f>IF(OR($C253="*",$C253&lt;400),"",IF(AND('201920 DATA'!FP253="*",$C253&gt;=400),"*",IF($C253&gt;=400,ROUND('201920 DATA'!FP253/$C253,2),"")))</f>
        <v>0</v>
      </c>
      <c r="V253" s="312">
        <f>IF(OR($D253="*",$D253&lt;400),"",IF(AND('201920 DATA'!M253="*",$D253&gt;=400),"*",IF($D253&gt;=400,ROUND('201920 DATA'!M253/$D253,2),"")))</f>
        <v>0.01</v>
      </c>
      <c r="W253" s="312">
        <f>IF(OR($D253="*",$D253&lt;400),"",IF(AND('201920 DATA'!N253="*",$D253&gt;=400),"*",IF($D253&gt;=400,ROUND('201920 DATA'!N253/$D253,2),"")))</f>
        <v>0.3</v>
      </c>
      <c r="X253" s="312">
        <f>IF(OR($D253="*",$D253&lt;400),"",IF(AND('201920 DATA'!O253="*",$D253&gt;=400),"*",IF($D253&gt;=400,ROUND('201920 DATA'!O253/$D253,2),"")))</f>
        <v>0.36</v>
      </c>
      <c r="Y253" s="312">
        <f>IF(OR($D253="*",$D253&lt;400),"",IF(AND('201920 DATA'!P253="*",$D253&gt;=400),"*",IF($D253&gt;=400,ROUND('201920 DATA'!P253/$D253,2),"")))</f>
        <v>0.22</v>
      </c>
      <c r="Z253" s="312">
        <f>IF(OR($D253="*",$D253&lt;400),"",IF(AND('201920 DATA'!Q253="*",$D253&gt;=400),"*",IF($D253&gt;=400,ROUND('201920 DATA'!Q253/$D253,2),"")))</f>
        <v>0.11</v>
      </c>
      <c r="AA253" s="312">
        <f>IF(OR($D253="*",$D253&lt;400),"",IF(AND('201920 DATA'!R253="*",$D253&gt;=400),"*",IF($D253&gt;=400,ROUND('201920 DATA'!R253/$D253,2),"")))</f>
        <v>0.01</v>
      </c>
      <c r="AB253" s="312">
        <f>IF(OR($D253="*",$D253&lt;400),"",IF(AND('201920 DATA'!S253="*",$D253&gt;=400),"*",IF($D253&gt;=400,ROUND('201920 DATA'!S253/$D253,2),"")))</f>
        <v>0</v>
      </c>
      <c r="AC253" s="312">
        <f>IF(OR($D253="*",$D253&lt;400),"",IF(AND('201920 DATA'!T253="*",$D253&gt;=400),"*",IF($D253&gt;=400,ROUND('201920 DATA'!T253/$D253,2),"")))</f>
        <v>0</v>
      </c>
      <c r="AD253" s="289" t="str">
        <f>IF(OR($C253="*",$C253&lt;400),"",IF(AND('201920 DATA'!BC253="*",$C253&gt;=400),"*",IF($C253&gt;=400,ROUND('201920 DATA'!BC253/$C253,2),"")))</f>
        <v>*</v>
      </c>
      <c r="AE253" s="289">
        <f>IF(OR($C253="*",$C253&lt;400),"",IF(AND('201920 DATA'!BD253="*",$C253&gt;=400),"*",IF($C253&gt;=400,ROUND('201920 DATA'!BD253/$C253,2),"")))</f>
        <v>0.2</v>
      </c>
      <c r="AF253" s="289">
        <f>IF(OR($C253="*",$C253&lt;400),"",IF(AND('201920 DATA'!BE253="*",$C253&gt;=400),"*",IF($C253&gt;=400,ROUND('201920 DATA'!BE253/$C253,2),"")))</f>
        <v>0</v>
      </c>
      <c r="AG253" s="289">
        <f>IF(OR($C253="*",$C253&lt;400),"",IF(AND('201920 DATA'!BF253="*",$C253&gt;=400),"*",IF($C253&gt;=400,ROUND('201920 DATA'!BF253/$C253,2),"")))</f>
        <v>0</v>
      </c>
      <c r="AH253" s="289">
        <f>IF(OR($C253="*",$C253&lt;400),"",IF(AND('201920 DATA'!BG253="*",$C253&gt;=400),"*",IF($C253&gt;=400,ROUND('201920 DATA'!BG253/$C253,2),"")))</f>
        <v>0</v>
      </c>
      <c r="AI253" s="289">
        <f>IF(OR($C253="*",$C253&lt;400),"",IF(AND('201920 DATA'!BH253="*",$C253&gt;=400),"*",IF($C253&gt;=400,ROUND('201920 DATA'!BH253/$C253,2),"")))</f>
        <v>0.01</v>
      </c>
      <c r="AJ253" s="289">
        <f>IF(OR($C253="*",$C253&lt;400),"",IF(AND('201920 DATA'!BI253="*",$C253&gt;=400),"*",IF($C253&gt;=400,ROUND('201920 DATA'!BI253/$C253,2),"")))</f>
        <v>0.37</v>
      </c>
      <c r="AK253" s="289">
        <f>IF(OR($C253="*",$C253&lt;400),"",IF(AND('201920 DATA'!BJ253="*",$C253&gt;=400),"*",IF($C253&gt;=400,ROUND('201920 DATA'!BJ253/$C253,2),"")))</f>
        <v>0</v>
      </c>
      <c r="AL253" s="289" t="str">
        <f>IF(OR($C253="*",$C253&lt;400),"",IF(AND('201920 DATA'!BK253="*",$C253&gt;=400),"*",IF($C253&gt;=400,ROUND('201920 DATA'!BK253/$C253,2),"")))</f>
        <v>*</v>
      </c>
      <c r="AM253" s="289">
        <f>IF(OR($C253="*",$C253&lt;400),"",IF(AND('201920 DATA'!BL253="*",$C253&gt;=400),"*",IF($C253&gt;=400,ROUND('201920 DATA'!BL253/$C253,2),"")))</f>
        <v>0</v>
      </c>
      <c r="AN253" s="289">
        <f>IF(OR($C253="*",$C253&lt;400),"",IF(AND('201920 DATA'!BM253="*",$C253&gt;=400),"*",IF($C253&gt;=400,ROUND('201920 DATA'!BM253/$C253,2),"")))</f>
        <v>0.25</v>
      </c>
      <c r="AO253" s="289">
        <f>IF(OR($C253="*",$C253&lt;400),"",IF(AND('201920 DATA'!BN253="*",$C253&gt;=400),"*",IF($C253&gt;=400,ROUND('201920 DATA'!BN253/$C253,2),"")))</f>
        <v>0.02</v>
      </c>
      <c r="AP253" s="289">
        <f>IF(OR($C253="*",$C253&lt;400),"",IF(AND('201920 DATA'!BO253="*",$C253&gt;=400),"*",IF($C253&gt;=400,ROUND('201920 DATA'!BO253/$C253,2),"")))</f>
        <v>0.03</v>
      </c>
      <c r="AQ253" s="289">
        <f>IF(OR($C253="*",$C253&lt;400),"",IF(AND('201920 DATA'!BP253="*",$C253&gt;=400),"*",IF($C253&gt;=400,ROUND('201920 DATA'!BP253/$C253,2),"")))</f>
        <v>0.09</v>
      </c>
      <c r="AR253" s="289">
        <f>IF(OR($C253="*",$C253&lt;400),"",IF(AND('201920 DATA'!BQ253="*",$C253&gt;=400),"*",IF($C253&gt;=400,ROUND('201920 DATA'!BQ253/$C253,2),"")))</f>
        <v>0</v>
      </c>
      <c r="AS253" s="289">
        <f>IF(OR($C253="*",$C253&lt;400),"",IF(AND('201920 DATA'!BR253="*",$C253&gt;=400),"*",IF($C253&gt;=400,ROUND('201920 DATA'!BR253/$C253,2),"")))</f>
        <v>0</v>
      </c>
      <c r="AT253" s="289" t="str">
        <f>IF(OR($C253="*",$C253&lt;400),"",IF(AND('201920 DATA'!BS253="*",$C253&gt;=400),"*",IF($C253&gt;=400,ROUND('201920 DATA'!BS253/$C253,2),"")))</f>
        <v>*</v>
      </c>
      <c r="AU253" s="289" t="str">
        <f>IF(OR($C253="*",$C253&lt;400),"",IF(AND('201920 DATA'!BT253="*",$C253&gt;=400),"*",IF($C253&gt;=400,ROUND('201920 DATA'!BT253/$C253,2),"")))</f>
        <v>*</v>
      </c>
      <c r="AV253" s="289">
        <f>IF(OR($C253="*",$C253&lt;400),"",IF(AND('201920 DATA'!BU253="*",$C253&gt;=400),"*",IF($C253&gt;=400,ROUND('201920 DATA'!BU253/$C253,2),"")))</f>
        <v>0</v>
      </c>
      <c r="AW253" s="289">
        <f>IF(OR($C253="*",$C253&lt;400),"",IF(AND('201920 DATA'!BV253="*",$C253&gt;=400),"*",IF($C253&gt;=400,ROUND('201920 DATA'!BV253/$C253,2),"")))</f>
        <v>0</v>
      </c>
      <c r="AX253" s="289">
        <f>IF(OR($C253="*",$C253&lt;400),"",IF(AND('201920 DATA'!BW253="*",$C253&gt;=400),"*",IF($C253&gt;=400,ROUND('201920 DATA'!BW253/$C253,2),"")))</f>
        <v>0</v>
      </c>
      <c r="AZ253" s="365">
        <v>2980</v>
      </c>
    </row>
    <row r="254" spans="1:52" x14ac:dyDescent="0.2">
      <c r="A254" s="373" t="s">
        <v>1218</v>
      </c>
      <c r="B254" s="287">
        <f>'201920 DATA'!B254</f>
        <v>2410</v>
      </c>
      <c r="C254" s="288">
        <f>'201920 DATA'!C254</f>
        <v>2410</v>
      </c>
      <c r="D254" s="293">
        <f>'201920 DATA'!FQ254</f>
        <v>2230</v>
      </c>
      <c r="F254" s="313">
        <f t="shared" si="6"/>
        <v>7.0000000000000007E-2</v>
      </c>
      <c r="G254" s="295">
        <f t="shared" si="7"/>
        <v>1</v>
      </c>
      <c r="H254" s="289">
        <f>IF(OR($C254="*",$C254&lt;400),"",IF(AND('201920 DATA'!F254="*",$C254&gt;=400),"*",IF($C254&gt;=400,ROUND('201920 DATA'!F254/$C254,2),"")))</f>
        <v>0</v>
      </c>
      <c r="I254" s="296">
        <f>IF(OR($B254="*",$B254&lt;400),"",IF(AND('201920 DATA'!Y254="*",$B254&gt;=400),"*",IF($B254&gt;=400,ROUND('201920 DATA'!Y254/$B254,2),"")))</f>
        <v>0</v>
      </c>
      <c r="J254" s="296">
        <f>IF(OR($B254="*",$B254&lt;400),"",IF(AND('201920 DATA'!Z254="*",$B254&gt;=400),"*",IF($B254&gt;=400,ROUND('201920 DATA'!Z254/$B254,2),"")))</f>
        <v>0.05</v>
      </c>
      <c r="K254" s="296">
        <f>IF(OR($B254="*",$B254&lt;400),"",IF(AND('201920 DATA'!AA254="*",$B254&gt;=400),"*",IF($B254&gt;=400,ROUND('201920 DATA'!AA254/$B254,2),"")))</f>
        <v>0.09</v>
      </c>
      <c r="L254" s="296">
        <f>IF(OR($B254="*",$B254&lt;400),"",IF(AND('201920 DATA'!AB254="*",$B254&gt;=400),"*",IF($B254&gt;=400,ROUND('201920 DATA'!AB254/$B254,2),"")))</f>
        <v>0.17</v>
      </c>
      <c r="M254" s="296">
        <f>IF(OR($B254="*",$B254&lt;400),"",IF(AND('201920 DATA'!AC254="*",$B254&gt;=400),"*",IF($B254&gt;=400,ROUND('201920 DATA'!AC254/$B254,2),"")))</f>
        <v>0.26</v>
      </c>
      <c r="N254" s="296">
        <f>IF(OR($B254="*",$B254&lt;400),"",IF(AND('201920 DATA'!AD254="*",$B254&gt;=400),"*",IF($B254&gt;=400,ROUND('201920 DATA'!AD254/$B254,2),"")))</f>
        <v>0.24</v>
      </c>
      <c r="O254" s="296">
        <f>IF(OR($B254="*",$B254&lt;400),"",IF(AND('201920 DATA'!AE254="*",$B254&gt;=400),"*",IF($B254&gt;=400,ROUND('201920 DATA'!AE254/$B254,2),"")))</f>
        <v>0.02</v>
      </c>
      <c r="P254" s="297"/>
      <c r="Q254" s="296">
        <f>IF(OR($B254="*",$B254&lt;400),"",IF(AND('201920 DATA'!FO254="*",$B254&gt;=400),"*",IF($B254&gt;=400,ROUND('201920 DATA'!FO254/$B254,2),"")))</f>
        <v>1</v>
      </c>
      <c r="R254" s="289">
        <f>IF(OR($C254="*",$C254&lt;400),"",IF(AND('201920 DATA'!F254="*",$C254&gt;=400),"*",IF($C254&gt;=400,ROUND('201920 DATA'!F254/$C254,2),"")))</f>
        <v>0</v>
      </c>
      <c r="S254" s="289">
        <f>IF(OR($C254="*",$C254&lt;400),"",IF(AND('201920 DATA'!G254="*",$C254&gt;=400),"*",IF($C254&gt;=400,ROUND('201920 DATA'!G254/$C254,2),"")))</f>
        <v>7.0000000000000007E-2</v>
      </c>
      <c r="T254" s="289">
        <f>IF(OR($C254="*",$C254&lt;400),"",IF(AND('201920 DATA'!H254="*",$C254&gt;=400),"*",IF($C254&gt;=400,ROUND('201920 DATA'!H254/$C254,2),"")))</f>
        <v>0.93</v>
      </c>
      <c r="U254" s="289">
        <f>IF(OR($C254="*",$C254&lt;400),"",IF(AND('201920 DATA'!FP254="*",$C254&gt;=400),"*",IF($C254&gt;=400,ROUND('201920 DATA'!FP254/$C254,2),"")))</f>
        <v>0</v>
      </c>
      <c r="V254" s="312">
        <f>IF(OR($D254="*",$D254&lt;400),"",IF(AND('201920 DATA'!M254="*",$D254&gt;=400),"*",IF($D254&gt;=400,ROUND('201920 DATA'!M254/$D254,2),"")))</f>
        <v>0.02</v>
      </c>
      <c r="W254" s="312">
        <f>IF(OR($D254="*",$D254&lt;400),"",IF(AND('201920 DATA'!N254="*",$D254&gt;=400),"*",IF($D254&gt;=400,ROUND('201920 DATA'!N254/$D254,2),"")))</f>
        <v>0.38</v>
      </c>
      <c r="X254" s="312">
        <f>IF(OR($D254="*",$D254&lt;400),"",IF(AND('201920 DATA'!O254="*",$D254&gt;=400),"*",IF($D254&gt;=400,ROUND('201920 DATA'!O254/$D254,2),"")))</f>
        <v>0.28999999999999998</v>
      </c>
      <c r="Y254" s="312">
        <f>IF(OR($D254="*",$D254&lt;400),"",IF(AND('201920 DATA'!P254="*",$D254&gt;=400),"*",IF($D254&gt;=400,ROUND('201920 DATA'!P254/$D254,2),"")))</f>
        <v>0.18</v>
      </c>
      <c r="Z254" s="312">
        <f>IF(OR($D254="*",$D254&lt;400),"",IF(AND('201920 DATA'!Q254="*",$D254&gt;=400),"*",IF($D254&gt;=400,ROUND('201920 DATA'!Q254/$D254,2),"")))</f>
        <v>0.12</v>
      </c>
      <c r="AA254" s="312">
        <f>IF(OR($D254="*",$D254&lt;400),"",IF(AND('201920 DATA'!R254="*",$D254&gt;=400),"*",IF($D254&gt;=400,ROUND('201920 DATA'!R254/$D254,2),"")))</f>
        <v>0.01</v>
      </c>
      <c r="AB254" s="312" t="str">
        <f>IF(OR($D254="*",$D254&lt;400),"",IF(AND('201920 DATA'!S254="*",$D254&gt;=400),"*",IF($D254&gt;=400,ROUND('201920 DATA'!S254/$D254,2),"")))</f>
        <v>*</v>
      </c>
      <c r="AC254" s="312" t="str">
        <f>IF(OR($D254="*",$D254&lt;400),"",IF(AND('201920 DATA'!T254="*",$D254&gt;=400),"*",IF($D254&gt;=400,ROUND('201920 DATA'!T254/$D254,2),"")))</f>
        <v>*</v>
      </c>
      <c r="AD254" s="289" t="str">
        <f>IF(OR($C254="*",$C254&lt;400),"",IF(AND('201920 DATA'!BC254="*",$C254&gt;=400),"*",IF($C254&gt;=400,ROUND('201920 DATA'!BC254/$C254,2),"")))</f>
        <v>*</v>
      </c>
      <c r="AE254" s="289">
        <f>IF(OR($C254="*",$C254&lt;400),"",IF(AND('201920 DATA'!BD254="*",$C254&gt;=400),"*",IF($C254&gt;=400,ROUND('201920 DATA'!BD254/$C254,2),"")))</f>
        <v>0.26</v>
      </c>
      <c r="AF254" s="289" t="str">
        <f>IF(OR($C254="*",$C254&lt;400),"",IF(AND('201920 DATA'!BE254="*",$C254&gt;=400),"*",IF($C254&gt;=400,ROUND('201920 DATA'!BE254/$C254,2),"")))</f>
        <v>*</v>
      </c>
      <c r="AG254" s="289">
        <f>IF(OR($C254="*",$C254&lt;400),"",IF(AND('201920 DATA'!BF254="*",$C254&gt;=400),"*",IF($C254&gt;=400,ROUND('201920 DATA'!BF254/$C254,2),"")))</f>
        <v>0</v>
      </c>
      <c r="AH254" s="289">
        <f>IF(OR($C254="*",$C254&lt;400),"",IF(AND('201920 DATA'!BG254="*",$C254&gt;=400),"*",IF($C254&gt;=400,ROUND('201920 DATA'!BG254/$C254,2),"")))</f>
        <v>0</v>
      </c>
      <c r="AI254" s="289">
        <f>IF(OR($C254="*",$C254&lt;400),"",IF(AND('201920 DATA'!BH254="*",$C254&gt;=400),"*",IF($C254&gt;=400,ROUND('201920 DATA'!BH254/$C254,2),"")))</f>
        <v>0.02</v>
      </c>
      <c r="AJ254" s="289">
        <f>IF(OR($C254="*",$C254&lt;400),"",IF(AND('201920 DATA'!BI254="*",$C254&gt;=400),"*",IF($C254&gt;=400,ROUND('201920 DATA'!BI254/$C254,2),"")))</f>
        <v>0.19</v>
      </c>
      <c r="AK254" s="289">
        <f>IF(OR($C254="*",$C254&lt;400),"",IF(AND('201920 DATA'!BJ254="*",$C254&gt;=400),"*",IF($C254&gt;=400,ROUND('201920 DATA'!BJ254/$C254,2),"")))</f>
        <v>0</v>
      </c>
      <c r="AL254" s="289">
        <f>IF(OR($C254="*",$C254&lt;400),"",IF(AND('201920 DATA'!BK254="*",$C254&gt;=400),"*",IF($C254&gt;=400,ROUND('201920 DATA'!BK254/$C254,2),"")))</f>
        <v>0.01</v>
      </c>
      <c r="AM254" s="289">
        <f>IF(OR($C254="*",$C254&lt;400),"",IF(AND('201920 DATA'!BL254="*",$C254&gt;=400),"*",IF($C254&gt;=400,ROUND('201920 DATA'!BL254/$C254,2),"")))</f>
        <v>0</v>
      </c>
      <c r="AN254" s="289">
        <f>IF(OR($C254="*",$C254&lt;400),"",IF(AND('201920 DATA'!BM254="*",$C254&gt;=400),"*",IF($C254&gt;=400,ROUND('201920 DATA'!BM254/$C254,2),"")))</f>
        <v>0.39</v>
      </c>
      <c r="AO254" s="289">
        <f>IF(OR($C254="*",$C254&lt;400),"",IF(AND('201920 DATA'!BN254="*",$C254&gt;=400),"*",IF($C254&gt;=400,ROUND('201920 DATA'!BN254/$C254,2),"")))</f>
        <v>0.03</v>
      </c>
      <c r="AP254" s="289">
        <f>IF(OR($C254="*",$C254&lt;400),"",IF(AND('201920 DATA'!BO254="*",$C254&gt;=400),"*",IF($C254&gt;=400,ROUND('201920 DATA'!BO254/$C254,2),"")))</f>
        <v>0.06</v>
      </c>
      <c r="AQ254" s="289">
        <f>IF(OR($C254="*",$C254&lt;400),"",IF(AND('201920 DATA'!BP254="*",$C254&gt;=400),"*",IF($C254&gt;=400,ROUND('201920 DATA'!BP254/$C254,2),"")))</f>
        <v>0.02</v>
      </c>
      <c r="AR254" s="289">
        <f>IF(OR($C254="*",$C254&lt;400),"",IF(AND('201920 DATA'!BQ254="*",$C254&gt;=400),"*",IF($C254&gt;=400,ROUND('201920 DATA'!BQ254/$C254,2),"")))</f>
        <v>0</v>
      </c>
      <c r="AS254" s="289">
        <f>IF(OR($C254="*",$C254&lt;400),"",IF(AND('201920 DATA'!BR254="*",$C254&gt;=400),"*",IF($C254&gt;=400,ROUND('201920 DATA'!BR254/$C254,2),"")))</f>
        <v>0</v>
      </c>
      <c r="AT254" s="289">
        <f>IF(OR($C254="*",$C254&lt;400),"",IF(AND('201920 DATA'!BS254="*",$C254&gt;=400),"*",IF($C254&gt;=400,ROUND('201920 DATA'!BS254/$C254,2),"")))</f>
        <v>0</v>
      </c>
      <c r="AU254" s="289" t="str">
        <f>IF(OR($C254="*",$C254&lt;400),"",IF(AND('201920 DATA'!BT254="*",$C254&gt;=400),"*",IF($C254&gt;=400,ROUND('201920 DATA'!BT254/$C254,2),"")))</f>
        <v>*</v>
      </c>
      <c r="AV254" s="289">
        <f>IF(OR($C254="*",$C254&lt;400),"",IF(AND('201920 DATA'!BU254="*",$C254&gt;=400),"*",IF($C254&gt;=400,ROUND('201920 DATA'!BU254/$C254,2),"")))</f>
        <v>0.01</v>
      </c>
      <c r="AW254" s="289">
        <f>IF(OR($C254="*",$C254&lt;400),"",IF(AND('201920 DATA'!BV254="*",$C254&gt;=400),"*",IF($C254&gt;=400,ROUND('201920 DATA'!BV254/$C254,2),"")))</f>
        <v>0</v>
      </c>
      <c r="AX254" s="289">
        <f>IF(OR($C254="*",$C254&lt;400),"",IF(AND('201920 DATA'!BW254="*",$C254&gt;=400),"*",IF($C254&gt;=400,ROUND('201920 DATA'!BW254/$C254,2),"")))</f>
        <v>0</v>
      </c>
      <c r="AZ254" s="365">
        <v>2235</v>
      </c>
    </row>
    <row r="255" spans="1:52" x14ac:dyDescent="0.2">
      <c r="A255" s="373" t="s">
        <v>1598</v>
      </c>
      <c r="B255" s="287">
        <f>'201920 DATA'!B255</f>
        <v>95</v>
      </c>
      <c r="C255" s="288">
        <f>'201920 DATA'!C255</f>
        <v>95</v>
      </c>
      <c r="D255" s="293">
        <f>'201920 DATA'!FQ255</f>
        <v>90</v>
      </c>
      <c r="F255" s="313" t="str">
        <f t="shared" si="6"/>
        <v/>
      </c>
      <c r="G255" s="295" t="str">
        <f t="shared" si="7"/>
        <v/>
      </c>
      <c r="H255" s="289" t="str">
        <f>IF(OR($C255="*",$C255&lt;400),"",IF(AND('201920 DATA'!F255="*",$C255&gt;=400),"*",IF($C255&gt;=400,ROUND('201920 DATA'!F255/$C255,2),"")))</f>
        <v/>
      </c>
      <c r="I255" s="296" t="str">
        <f>IF(OR($B255="*",$B255&lt;400),"",IF(AND('201920 DATA'!Y255="*",$B255&gt;=400),"*",IF($B255&gt;=400,ROUND('201920 DATA'!Y255/$B255,2),"")))</f>
        <v/>
      </c>
      <c r="J255" s="296" t="str">
        <f>IF(OR($B255="*",$B255&lt;400),"",IF(AND('201920 DATA'!Z255="*",$B255&gt;=400),"*",IF($B255&gt;=400,ROUND('201920 DATA'!Z255/$B255,2),"")))</f>
        <v/>
      </c>
      <c r="K255" s="296" t="str">
        <f>IF(OR($B255="*",$B255&lt;400),"",IF(AND('201920 DATA'!AA255="*",$B255&gt;=400),"*",IF($B255&gt;=400,ROUND('201920 DATA'!AA255/$B255,2),"")))</f>
        <v/>
      </c>
      <c r="L255" s="296" t="str">
        <f>IF(OR($B255="*",$B255&lt;400),"",IF(AND('201920 DATA'!AB255="*",$B255&gt;=400),"*",IF($B255&gt;=400,ROUND('201920 DATA'!AB255/$B255,2),"")))</f>
        <v/>
      </c>
      <c r="M255" s="296" t="str">
        <f>IF(OR($B255="*",$B255&lt;400),"",IF(AND('201920 DATA'!AC255="*",$B255&gt;=400),"*",IF($B255&gt;=400,ROUND('201920 DATA'!AC255/$B255,2),"")))</f>
        <v/>
      </c>
      <c r="N255" s="296" t="str">
        <f>IF(OR($B255="*",$B255&lt;400),"",IF(AND('201920 DATA'!AD255="*",$B255&gt;=400),"*",IF($B255&gt;=400,ROUND('201920 DATA'!AD255/$B255,2),"")))</f>
        <v/>
      </c>
      <c r="O255" s="296" t="str">
        <f>IF(OR($B255="*",$B255&lt;400),"",IF(AND('201920 DATA'!AE255="*",$B255&gt;=400),"*",IF($B255&gt;=400,ROUND('201920 DATA'!AE255/$B255,2),"")))</f>
        <v/>
      </c>
      <c r="P255" s="297"/>
      <c r="Q255" s="296" t="str">
        <f>IF(OR($B255="*",$B255&lt;400),"",IF(AND('201920 DATA'!FO255="*",$B255&gt;=400),"*",IF($B255&gt;=400,ROUND('201920 DATA'!FO255/$B255,2),"")))</f>
        <v/>
      </c>
      <c r="R255" s="289" t="str">
        <f>IF(OR($C255="*",$C255&lt;400),"",IF(AND('201920 DATA'!F255="*",$C255&gt;=400),"*",IF($C255&gt;=400,ROUND('201920 DATA'!F255/$C255,2),"")))</f>
        <v/>
      </c>
      <c r="S255" s="289" t="str">
        <f>IF(OR($C255="*",$C255&lt;400),"",IF(AND('201920 DATA'!G255="*",$C255&gt;=400),"*",IF($C255&gt;=400,ROUND('201920 DATA'!G255/$C255,2),"")))</f>
        <v/>
      </c>
      <c r="T255" s="289" t="str">
        <f>IF(OR($C255="*",$C255&lt;400),"",IF(AND('201920 DATA'!H255="*",$C255&gt;=400),"*",IF($C255&gt;=400,ROUND('201920 DATA'!H255/$C255,2),"")))</f>
        <v/>
      </c>
      <c r="U255" s="289" t="str">
        <f>IF(OR($C255="*",$C255&lt;400),"",IF(AND('201920 DATA'!FP255="*",$C255&gt;=400),"*",IF($C255&gt;=400,ROUND('201920 DATA'!FP255/$C255,2),"")))</f>
        <v/>
      </c>
      <c r="V255" s="312" t="str">
        <f>IF(OR($D255="*",$D255&lt;400),"",IF(AND('201920 DATA'!M255="*",$D255&gt;=400),"*",IF($D255&gt;=400,ROUND('201920 DATA'!M255/$D255,2),"")))</f>
        <v/>
      </c>
      <c r="W255" s="312" t="str">
        <f>IF(OR($D255="*",$D255&lt;400),"",IF(AND('201920 DATA'!N255="*",$D255&gt;=400),"*",IF($D255&gt;=400,ROUND('201920 DATA'!N255/$D255,2),"")))</f>
        <v/>
      </c>
      <c r="X255" s="312" t="str">
        <f>IF(OR($D255="*",$D255&lt;400),"",IF(AND('201920 DATA'!O255="*",$D255&gt;=400),"*",IF($D255&gt;=400,ROUND('201920 DATA'!O255/$D255,2),"")))</f>
        <v/>
      </c>
      <c r="Y255" s="312" t="str">
        <f>IF(OR($D255="*",$D255&lt;400),"",IF(AND('201920 DATA'!P255="*",$D255&gt;=400),"*",IF($D255&gt;=400,ROUND('201920 DATA'!P255/$D255,2),"")))</f>
        <v/>
      </c>
      <c r="Z255" s="312" t="str">
        <f>IF(OR($D255="*",$D255&lt;400),"",IF(AND('201920 DATA'!Q255="*",$D255&gt;=400),"*",IF($D255&gt;=400,ROUND('201920 DATA'!Q255/$D255,2),"")))</f>
        <v/>
      </c>
      <c r="AA255" s="312" t="str">
        <f>IF(OR($D255="*",$D255&lt;400),"",IF(AND('201920 DATA'!R255="*",$D255&gt;=400),"*",IF($D255&gt;=400,ROUND('201920 DATA'!R255/$D255,2),"")))</f>
        <v/>
      </c>
      <c r="AB255" s="312" t="str">
        <f>IF(OR($D255="*",$D255&lt;400),"",IF(AND('201920 DATA'!S255="*",$D255&gt;=400),"*",IF($D255&gt;=400,ROUND('201920 DATA'!S255/$D255,2),"")))</f>
        <v/>
      </c>
      <c r="AC255" s="312" t="str">
        <f>IF(OR($D255="*",$D255&lt;400),"",IF(AND('201920 DATA'!T255="*",$D255&gt;=400),"*",IF($D255&gt;=400,ROUND('201920 DATA'!T255/$D255,2),"")))</f>
        <v/>
      </c>
      <c r="AD255" s="289" t="str">
        <f>IF(OR($C255="*",$C255&lt;400),"",IF(AND('201920 DATA'!BC255="*",$C255&gt;=400),"*",IF($C255&gt;=400,ROUND('201920 DATA'!BC255/$C255,2),"")))</f>
        <v/>
      </c>
      <c r="AE255" s="289" t="str">
        <f>IF(OR($C255="*",$C255&lt;400),"",IF(AND('201920 DATA'!BD255="*",$C255&gt;=400),"*",IF($C255&gt;=400,ROUND('201920 DATA'!BD255/$C255,2),"")))</f>
        <v/>
      </c>
      <c r="AF255" s="289" t="str">
        <f>IF(OR($C255="*",$C255&lt;400),"",IF(AND('201920 DATA'!BE255="*",$C255&gt;=400),"*",IF($C255&gt;=400,ROUND('201920 DATA'!BE255/$C255,2),"")))</f>
        <v/>
      </c>
      <c r="AG255" s="289" t="str">
        <f>IF(OR($C255="*",$C255&lt;400),"",IF(AND('201920 DATA'!BF255="*",$C255&gt;=400),"*",IF($C255&gt;=400,ROUND('201920 DATA'!BF255/$C255,2),"")))</f>
        <v/>
      </c>
      <c r="AH255" s="289" t="str">
        <f>IF(OR($C255="*",$C255&lt;400),"",IF(AND('201920 DATA'!BG255="*",$C255&gt;=400),"*",IF($C255&gt;=400,ROUND('201920 DATA'!BG255/$C255,2),"")))</f>
        <v/>
      </c>
      <c r="AI255" s="289" t="str">
        <f>IF(OR($C255="*",$C255&lt;400),"",IF(AND('201920 DATA'!BH255="*",$C255&gt;=400),"*",IF($C255&gt;=400,ROUND('201920 DATA'!BH255/$C255,2),"")))</f>
        <v/>
      </c>
      <c r="AJ255" s="289" t="str">
        <f>IF(OR($C255="*",$C255&lt;400),"",IF(AND('201920 DATA'!BI255="*",$C255&gt;=400),"*",IF($C255&gt;=400,ROUND('201920 DATA'!BI255/$C255,2),"")))</f>
        <v/>
      </c>
      <c r="AK255" s="289" t="str">
        <f>IF(OR($C255="*",$C255&lt;400),"",IF(AND('201920 DATA'!BJ255="*",$C255&gt;=400),"*",IF($C255&gt;=400,ROUND('201920 DATA'!BJ255/$C255,2),"")))</f>
        <v/>
      </c>
      <c r="AL255" s="289" t="str">
        <f>IF(OR($C255="*",$C255&lt;400),"",IF(AND('201920 DATA'!BK255="*",$C255&gt;=400),"*",IF($C255&gt;=400,ROUND('201920 DATA'!BK255/$C255,2),"")))</f>
        <v/>
      </c>
      <c r="AM255" s="289" t="str">
        <f>IF(OR($C255="*",$C255&lt;400),"",IF(AND('201920 DATA'!BL255="*",$C255&gt;=400),"*",IF($C255&gt;=400,ROUND('201920 DATA'!BL255/$C255,2),"")))</f>
        <v/>
      </c>
      <c r="AN255" s="289" t="str">
        <f>IF(OR($C255="*",$C255&lt;400),"",IF(AND('201920 DATA'!BM255="*",$C255&gt;=400),"*",IF($C255&gt;=400,ROUND('201920 DATA'!BM255/$C255,2),"")))</f>
        <v/>
      </c>
      <c r="AO255" s="289" t="str">
        <f>IF(OR($C255="*",$C255&lt;400),"",IF(AND('201920 DATA'!BN255="*",$C255&gt;=400),"*",IF($C255&gt;=400,ROUND('201920 DATA'!BN255/$C255,2),"")))</f>
        <v/>
      </c>
      <c r="AP255" s="289" t="str">
        <f>IF(OR($C255="*",$C255&lt;400),"",IF(AND('201920 DATA'!BO255="*",$C255&gt;=400),"*",IF($C255&gt;=400,ROUND('201920 DATA'!BO255/$C255,2),"")))</f>
        <v/>
      </c>
      <c r="AQ255" s="289" t="str">
        <f>IF(OR($C255="*",$C255&lt;400),"",IF(AND('201920 DATA'!BP255="*",$C255&gt;=400),"*",IF($C255&gt;=400,ROUND('201920 DATA'!BP255/$C255,2),"")))</f>
        <v/>
      </c>
      <c r="AR255" s="289" t="str">
        <f>IF(OR($C255="*",$C255&lt;400),"",IF(AND('201920 DATA'!BQ255="*",$C255&gt;=400),"*",IF($C255&gt;=400,ROUND('201920 DATA'!BQ255/$C255,2),"")))</f>
        <v/>
      </c>
      <c r="AS255" s="289" t="str">
        <f>IF(OR($C255="*",$C255&lt;400),"",IF(AND('201920 DATA'!BR255="*",$C255&gt;=400),"*",IF($C255&gt;=400,ROUND('201920 DATA'!BR255/$C255,2),"")))</f>
        <v/>
      </c>
      <c r="AT255" s="289" t="str">
        <f>IF(OR($C255="*",$C255&lt;400),"",IF(AND('201920 DATA'!BS255="*",$C255&gt;=400),"*",IF($C255&gt;=400,ROUND('201920 DATA'!BS255/$C255,2),"")))</f>
        <v/>
      </c>
      <c r="AU255" s="289" t="str">
        <f>IF(OR($C255="*",$C255&lt;400),"",IF(AND('201920 DATA'!BT255="*",$C255&gt;=400),"*",IF($C255&gt;=400,ROUND('201920 DATA'!BT255/$C255,2),"")))</f>
        <v/>
      </c>
      <c r="AV255" s="289" t="str">
        <f>IF(OR($C255="*",$C255&lt;400),"",IF(AND('201920 DATA'!BU255="*",$C255&gt;=400),"*",IF($C255&gt;=400,ROUND('201920 DATA'!BU255/$C255,2),"")))</f>
        <v/>
      </c>
      <c r="AW255" s="289" t="str">
        <f>IF(OR($C255="*",$C255&lt;400),"",IF(AND('201920 DATA'!BV255="*",$C255&gt;=400),"*",IF($C255&gt;=400,ROUND('201920 DATA'!BV255/$C255,2),"")))</f>
        <v/>
      </c>
      <c r="AX255" s="289" t="str">
        <f>IF(OR($C255="*",$C255&lt;400),"",IF(AND('201920 DATA'!BW255="*",$C255&gt;=400),"*",IF($C255&gt;=400,ROUND('201920 DATA'!BW255/$C255,2),"")))</f>
        <v/>
      </c>
      <c r="AZ255" s="365">
        <v>0</v>
      </c>
    </row>
    <row r="256" spans="1:52" x14ac:dyDescent="0.2">
      <c r="A256" s="373" t="s">
        <v>1623</v>
      </c>
      <c r="B256" s="287">
        <f>'201920 DATA'!B256</f>
        <v>15</v>
      </c>
      <c r="C256" s="288">
        <f>'201920 DATA'!C256</f>
        <v>15</v>
      </c>
      <c r="D256" s="293">
        <f>'201920 DATA'!FQ256</f>
        <v>0</v>
      </c>
      <c r="F256" s="313" t="str">
        <f t="shared" si="6"/>
        <v/>
      </c>
      <c r="G256" s="295" t="str">
        <f t="shared" si="7"/>
        <v/>
      </c>
      <c r="H256" s="289" t="str">
        <f>IF(OR($C256="*",$C256&lt;400),"",IF(AND('201920 DATA'!F256="*",$C256&gt;=400),"*",IF($C256&gt;=400,ROUND('201920 DATA'!F256/$C256,2),"")))</f>
        <v/>
      </c>
      <c r="I256" s="296" t="str">
        <f>IF(OR($B256="*",$B256&lt;400),"",IF(AND('201920 DATA'!Y256="*",$B256&gt;=400),"*",IF($B256&gt;=400,ROUND('201920 DATA'!Y256/$B256,2),"")))</f>
        <v/>
      </c>
      <c r="J256" s="296" t="str">
        <f>IF(OR($B256="*",$B256&lt;400),"",IF(AND('201920 DATA'!Z256="*",$B256&gt;=400),"*",IF($B256&gt;=400,ROUND('201920 DATA'!Z256/$B256,2),"")))</f>
        <v/>
      </c>
      <c r="K256" s="296" t="str">
        <f>IF(OR($B256="*",$B256&lt;400),"",IF(AND('201920 DATA'!AA256="*",$B256&gt;=400),"*",IF($B256&gt;=400,ROUND('201920 DATA'!AA256/$B256,2),"")))</f>
        <v/>
      </c>
      <c r="L256" s="296" t="str">
        <f>IF(OR($B256="*",$B256&lt;400),"",IF(AND('201920 DATA'!AB256="*",$B256&gt;=400),"*",IF($B256&gt;=400,ROUND('201920 DATA'!AB256/$B256,2),"")))</f>
        <v/>
      </c>
      <c r="M256" s="296" t="str">
        <f>IF(OR($B256="*",$B256&lt;400),"",IF(AND('201920 DATA'!AC256="*",$B256&gt;=400),"*",IF($B256&gt;=400,ROUND('201920 DATA'!AC256/$B256,2),"")))</f>
        <v/>
      </c>
      <c r="N256" s="296" t="str">
        <f>IF(OR($B256="*",$B256&lt;400),"",IF(AND('201920 DATA'!AD256="*",$B256&gt;=400),"*",IF($B256&gt;=400,ROUND('201920 DATA'!AD256/$B256,2),"")))</f>
        <v/>
      </c>
      <c r="O256" s="296" t="str">
        <f>IF(OR($B256="*",$B256&lt;400),"",IF(AND('201920 DATA'!AE256="*",$B256&gt;=400),"*",IF($B256&gt;=400,ROUND('201920 DATA'!AE256/$B256,2),"")))</f>
        <v/>
      </c>
      <c r="P256" s="297"/>
      <c r="Q256" s="296" t="str">
        <f>IF(OR($B256="*",$B256&lt;400),"",IF(AND('201920 DATA'!FO256="*",$B256&gt;=400),"*",IF($B256&gt;=400,ROUND('201920 DATA'!FO256/$B256,2),"")))</f>
        <v/>
      </c>
      <c r="R256" s="289" t="str">
        <f>IF(OR($C256="*",$C256&lt;400),"",IF(AND('201920 DATA'!F256="*",$C256&gt;=400),"*",IF($C256&gt;=400,ROUND('201920 DATA'!F256/$C256,2),"")))</f>
        <v/>
      </c>
      <c r="S256" s="289" t="str">
        <f>IF(OR($C256="*",$C256&lt;400),"",IF(AND('201920 DATA'!G256="*",$C256&gt;=400),"*",IF($C256&gt;=400,ROUND('201920 DATA'!G256/$C256,2),"")))</f>
        <v/>
      </c>
      <c r="T256" s="289" t="str">
        <f>IF(OR($C256="*",$C256&lt;400),"",IF(AND('201920 DATA'!H256="*",$C256&gt;=400),"*",IF($C256&gt;=400,ROUND('201920 DATA'!H256/$C256,2),"")))</f>
        <v/>
      </c>
      <c r="U256" s="289" t="str">
        <f>IF(OR($C256="*",$C256&lt;400),"",IF(AND('201920 DATA'!FP256="*",$C256&gt;=400),"*",IF($C256&gt;=400,ROUND('201920 DATA'!FP256/$C256,2),"")))</f>
        <v/>
      </c>
      <c r="V256" s="312" t="str">
        <f>IF(OR($D256="*",$D256&lt;400),"",IF(AND('201920 DATA'!M256="*",$D256&gt;=400),"*",IF($D256&gt;=400,ROUND('201920 DATA'!M256/$D256,2),"")))</f>
        <v/>
      </c>
      <c r="W256" s="312" t="str">
        <f>IF(OR($D256="*",$D256&lt;400),"",IF(AND('201920 DATA'!N256="*",$D256&gt;=400),"*",IF($D256&gt;=400,ROUND('201920 DATA'!N256/$D256,2),"")))</f>
        <v/>
      </c>
      <c r="X256" s="312" t="str">
        <f>IF(OR($D256="*",$D256&lt;400),"",IF(AND('201920 DATA'!O256="*",$D256&gt;=400),"*",IF($D256&gt;=400,ROUND('201920 DATA'!O256/$D256,2),"")))</f>
        <v/>
      </c>
      <c r="Y256" s="312" t="str">
        <f>IF(OR($D256="*",$D256&lt;400),"",IF(AND('201920 DATA'!P256="*",$D256&gt;=400),"*",IF($D256&gt;=400,ROUND('201920 DATA'!P256/$D256,2),"")))</f>
        <v/>
      </c>
      <c r="Z256" s="312" t="str">
        <f>IF(OR($D256="*",$D256&lt;400),"",IF(AND('201920 DATA'!Q256="*",$D256&gt;=400),"*",IF($D256&gt;=400,ROUND('201920 DATA'!Q256/$D256,2),"")))</f>
        <v/>
      </c>
      <c r="AA256" s="312" t="str">
        <f>IF(OR($D256="*",$D256&lt;400),"",IF(AND('201920 DATA'!R256="*",$D256&gt;=400),"*",IF($D256&gt;=400,ROUND('201920 DATA'!R256/$D256,2),"")))</f>
        <v/>
      </c>
      <c r="AB256" s="312" t="str">
        <f>IF(OR($D256="*",$D256&lt;400),"",IF(AND('201920 DATA'!S256="*",$D256&gt;=400),"*",IF($D256&gt;=400,ROUND('201920 DATA'!S256/$D256,2),"")))</f>
        <v/>
      </c>
      <c r="AC256" s="312" t="str">
        <f>IF(OR($D256="*",$D256&lt;400),"",IF(AND('201920 DATA'!T256="*",$D256&gt;=400),"*",IF($D256&gt;=400,ROUND('201920 DATA'!T256/$D256,2),"")))</f>
        <v/>
      </c>
      <c r="AD256" s="289" t="str">
        <f>IF(OR($C256="*",$C256&lt;400),"",IF(AND('201920 DATA'!BC256="*",$C256&gt;=400),"*",IF($C256&gt;=400,ROUND('201920 DATA'!BC256/$C256,2),"")))</f>
        <v/>
      </c>
      <c r="AE256" s="289" t="str">
        <f>IF(OR($C256="*",$C256&lt;400),"",IF(AND('201920 DATA'!BD256="*",$C256&gt;=400),"*",IF($C256&gt;=400,ROUND('201920 DATA'!BD256/$C256,2),"")))</f>
        <v/>
      </c>
      <c r="AF256" s="289" t="str">
        <f>IF(OR($C256="*",$C256&lt;400),"",IF(AND('201920 DATA'!BE256="*",$C256&gt;=400),"*",IF($C256&gt;=400,ROUND('201920 DATA'!BE256/$C256,2),"")))</f>
        <v/>
      </c>
      <c r="AG256" s="289" t="str">
        <f>IF(OR($C256="*",$C256&lt;400),"",IF(AND('201920 DATA'!BF256="*",$C256&gt;=400),"*",IF($C256&gt;=400,ROUND('201920 DATA'!BF256/$C256,2),"")))</f>
        <v/>
      </c>
      <c r="AH256" s="289" t="str">
        <f>IF(OR($C256="*",$C256&lt;400),"",IF(AND('201920 DATA'!BG256="*",$C256&gt;=400),"*",IF($C256&gt;=400,ROUND('201920 DATA'!BG256/$C256,2),"")))</f>
        <v/>
      </c>
      <c r="AI256" s="289" t="str">
        <f>IF(OR($C256="*",$C256&lt;400),"",IF(AND('201920 DATA'!BH256="*",$C256&gt;=400),"*",IF($C256&gt;=400,ROUND('201920 DATA'!BH256/$C256,2),"")))</f>
        <v/>
      </c>
      <c r="AJ256" s="289" t="str">
        <f>IF(OR($C256="*",$C256&lt;400),"",IF(AND('201920 DATA'!BI256="*",$C256&gt;=400),"*",IF($C256&gt;=400,ROUND('201920 DATA'!BI256/$C256,2),"")))</f>
        <v/>
      </c>
      <c r="AK256" s="289" t="str">
        <f>IF(OR($C256="*",$C256&lt;400),"",IF(AND('201920 DATA'!BJ256="*",$C256&gt;=400),"*",IF($C256&gt;=400,ROUND('201920 DATA'!BJ256/$C256,2),"")))</f>
        <v/>
      </c>
      <c r="AL256" s="289" t="str">
        <f>IF(OR($C256="*",$C256&lt;400),"",IF(AND('201920 DATA'!BK256="*",$C256&gt;=400),"*",IF($C256&gt;=400,ROUND('201920 DATA'!BK256/$C256,2),"")))</f>
        <v/>
      </c>
      <c r="AM256" s="289" t="str">
        <f>IF(OR($C256="*",$C256&lt;400),"",IF(AND('201920 DATA'!BL256="*",$C256&gt;=400),"*",IF($C256&gt;=400,ROUND('201920 DATA'!BL256/$C256,2),"")))</f>
        <v/>
      </c>
      <c r="AN256" s="289" t="str">
        <f>IF(OR($C256="*",$C256&lt;400),"",IF(AND('201920 DATA'!BM256="*",$C256&gt;=400),"*",IF($C256&gt;=400,ROUND('201920 DATA'!BM256/$C256,2),"")))</f>
        <v/>
      </c>
      <c r="AO256" s="289" t="str">
        <f>IF(OR($C256="*",$C256&lt;400),"",IF(AND('201920 DATA'!BN256="*",$C256&gt;=400),"*",IF($C256&gt;=400,ROUND('201920 DATA'!BN256/$C256,2),"")))</f>
        <v/>
      </c>
      <c r="AP256" s="289" t="str">
        <f>IF(OR($C256="*",$C256&lt;400),"",IF(AND('201920 DATA'!BO256="*",$C256&gt;=400),"*",IF($C256&gt;=400,ROUND('201920 DATA'!BO256/$C256,2),"")))</f>
        <v/>
      </c>
      <c r="AQ256" s="289" t="str">
        <f>IF(OR($C256="*",$C256&lt;400),"",IF(AND('201920 DATA'!BP256="*",$C256&gt;=400),"*",IF($C256&gt;=400,ROUND('201920 DATA'!BP256/$C256,2),"")))</f>
        <v/>
      </c>
      <c r="AR256" s="289" t="str">
        <f>IF(OR($C256="*",$C256&lt;400),"",IF(AND('201920 DATA'!BQ256="*",$C256&gt;=400),"*",IF($C256&gt;=400,ROUND('201920 DATA'!BQ256/$C256,2),"")))</f>
        <v/>
      </c>
      <c r="AS256" s="289" t="str">
        <f>IF(OR($C256="*",$C256&lt;400),"",IF(AND('201920 DATA'!BR256="*",$C256&gt;=400),"*",IF($C256&gt;=400,ROUND('201920 DATA'!BR256/$C256,2),"")))</f>
        <v/>
      </c>
      <c r="AT256" s="289" t="str">
        <f>IF(OR($C256="*",$C256&lt;400),"",IF(AND('201920 DATA'!BS256="*",$C256&gt;=400),"*",IF($C256&gt;=400,ROUND('201920 DATA'!BS256/$C256,2),"")))</f>
        <v/>
      </c>
      <c r="AU256" s="289" t="str">
        <f>IF(OR($C256="*",$C256&lt;400),"",IF(AND('201920 DATA'!BT256="*",$C256&gt;=400),"*",IF($C256&gt;=400,ROUND('201920 DATA'!BT256/$C256,2),"")))</f>
        <v/>
      </c>
      <c r="AV256" s="289" t="str">
        <f>IF(OR($C256="*",$C256&lt;400),"",IF(AND('201920 DATA'!BU256="*",$C256&gt;=400),"*",IF($C256&gt;=400,ROUND('201920 DATA'!BU256/$C256,2),"")))</f>
        <v/>
      </c>
      <c r="AW256" s="289" t="str">
        <f>IF(OR($C256="*",$C256&lt;400),"",IF(AND('201920 DATA'!BV256="*",$C256&gt;=400),"*",IF($C256&gt;=400,ROUND('201920 DATA'!BV256/$C256,2),"")))</f>
        <v/>
      </c>
      <c r="AX256" s="289" t="str">
        <f>IF(OR($C256="*",$C256&lt;400),"",IF(AND('201920 DATA'!BW256="*",$C256&gt;=400),"*",IF($C256&gt;=400,ROUND('201920 DATA'!BW256/$C256,2),"")))</f>
        <v/>
      </c>
      <c r="AZ256" s="365">
        <v>0</v>
      </c>
    </row>
    <row r="257" spans="1:52" x14ac:dyDescent="0.2">
      <c r="A257" s="373" t="s">
        <v>1624</v>
      </c>
      <c r="B257" s="287">
        <f>'201920 DATA'!B257</f>
        <v>10</v>
      </c>
      <c r="C257" s="288">
        <f>'201920 DATA'!C257</f>
        <v>10</v>
      </c>
      <c r="D257" s="293">
        <f>'201920 DATA'!FQ257</f>
        <v>0</v>
      </c>
      <c r="F257" s="313" t="str">
        <f t="shared" si="6"/>
        <v/>
      </c>
      <c r="G257" s="295" t="str">
        <f t="shared" si="7"/>
        <v/>
      </c>
      <c r="H257" s="289" t="str">
        <f>IF(OR($C257="*",$C257&lt;400),"",IF(AND('201920 DATA'!F257="*",$C257&gt;=400),"*",IF($C257&gt;=400,ROUND('201920 DATA'!F257/$C257,2),"")))</f>
        <v/>
      </c>
      <c r="I257" s="296" t="str">
        <f>IF(OR($B257="*",$B257&lt;400),"",IF(AND('201920 DATA'!Y257="*",$B257&gt;=400),"*",IF($B257&gt;=400,ROUND('201920 DATA'!Y257/$B257,2),"")))</f>
        <v/>
      </c>
      <c r="J257" s="296" t="str">
        <f>IF(OR($B257="*",$B257&lt;400),"",IF(AND('201920 DATA'!Z257="*",$B257&gt;=400),"*",IF($B257&gt;=400,ROUND('201920 DATA'!Z257/$B257,2),"")))</f>
        <v/>
      </c>
      <c r="K257" s="296" t="str">
        <f>IF(OR($B257="*",$B257&lt;400),"",IF(AND('201920 DATA'!AA257="*",$B257&gt;=400),"*",IF($B257&gt;=400,ROUND('201920 DATA'!AA257/$B257,2),"")))</f>
        <v/>
      </c>
      <c r="L257" s="296" t="str">
        <f>IF(OR($B257="*",$B257&lt;400),"",IF(AND('201920 DATA'!AB257="*",$B257&gt;=400),"*",IF($B257&gt;=400,ROUND('201920 DATA'!AB257/$B257,2),"")))</f>
        <v/>
      </c>
      <c r="M257" s="296" t="str">
        <f>IF(OR($B257="*",$B257&lt;400),"",IF(AND('201920 DATA'!AC257="*",$B257&gt;=400),"*",IF($B257&gt;=400,ROUND('201920 DATA'!AC257/$B257,2),"")))</f>
        <v/>
      </c>
      <c r="N257" s="296" t="str">
        <f>IF(OR($B257="*",$B257&lt;400),"",IF(AND('201920 DATA'!AD257="*",$B257&gt;=400),"*",IF($B257&gt;=400,ROUND('201920 DATA'!AD257/$B257,2),"")))</f>
        <v/>
      </c>
      <c r="O257" s="296" t="str">
        <f>IF(OR($B257="*",$B257&lt;400),"",IF(AND('201920 DATA'!AE257="*",$B257&gt;=400),"*",IF($B257&gt;=400,ROUND('201920 DATA'!AE257/$B257,2),"")))</f>
        <v/>
      </c>
      <c r="P257" s="297"/>
      <c r="Q257" s="296" t="str">
        <f>IF(OR($B257="*",$B257&lt;400),"",IF(AND('201920 DATA'!FO257="*",$B257&gt;=400),"*",IF($B257&gt;=400,ROUND('201920 DATA'!FO257/$B257,2),"")))</f>
        <v/>
      </c>
      <c r="R257" s="289" t="str">
        <f>IF(OR($C257="*",$C257&lt;400),"",IF(AND('201920 DATA'!F257="*",$C257&gt;=400),"*",IF($C257&gt;=400,ROUND('201920 DATA'!F257/$C257,2),"")))</f>
        <v/>
      </c>
      <c r="S257" s="289" t="str">
        <f>IF(OR($C257="*",$C257&lt;400),"",IF(AND('201920 DATA'!G257="*",$C257&gt;=400),"*",IF($C257&gt;=400,ROUND('201920 DATA'!G257/$C257,2),"")))</f>
        <v/>
      </c>
      <c r="T257" s="289" t="str">
        <f>IF(OR($C257="*",$C257&lt;400),"",IF(AND('201920 DATA'!H257="*",$C257&gt;=400),"*",IF($C257&gt;=400,ROUND('201920 DATA'!H257/$C257,2),"")))</f>
        <v/>
      </c>
      <c r="U257" s="289" t="str">
        <f>IF(OR($C257="*",$C257&lt;400),"",IF(AND('201920 DATA'!FP257="*",$C257&gt;=400),"*",IF($C257&gt;=400,ROUND('201920 DATA'!FP257/$C257,2),"")))</f>
        <v/>
      </c>
      <c r="V257" s="312" t="str">
        <f>IF(OR($D257="*",$D257&lt;400),"",IF(AND('201920 DATA'!M257="*",$D257&gt;=400),"*",IF($D257&gt;=400,ROUND('201920 DATA'!M257/$D257,2),"")))</f>
        <v/>
      </c>
      <c r="W257" s="312" t="str">
        <f>IF(OR($D257="*",$D257&lt;400),"",IF(AND('201920 DATA'!N257="*",$D257&gt;=400),"*",IF($D257&gt;=400,ROUND('201920 DATA'!N257/$D257,2),"")))</f>
        <v/>
      </c>
      <c r="X257" s="312" t="str">
        <f>IF(OR($D257="*",$D257&lt;400),"",IF(AND('201920 DATA'!O257="*",$D257&gt;=400),"*",IF($D257&gt;=400,ROUND('201920 DATA'!O257/$D257,2),"")))</f>
        <v/>
      </c>
      <c r="Y257" s="312" t="str">
        <f>IF(OR($D257="*",$D257&lt;400),"",IF(AND('201920 DATA'!P257="*",$D257&gt;=400),"*",IF($D257&gt;=400,ROUND('201920 DATA'!P257/$D257,2),"")))</f>
        <v/>
      </c>
      <c r="Z257" s="312" t="str">
        <f>IF(OR($D257="*",$D257&lt;400),"",IF(AND('201920 DATA'!Q257="*",$D257&gt;=400),"*",IF($D257&gt;=400,ROUND('201920 DATA'!Q257/$D257,2),"")))</f>
        <v/>
      </c>
      <c r="AA257" s="312" t="str">
        <f>IF(OR($D257="*",$D257&lt;400),"",IF(AND('201920 DATA'!R257="*",$D257&gt;=400),"*",IF($D257&gt;=400,ROUND('201920 DATA'!R257/$D257,2),"")))</f>
        <v/>
      </c>
      <c r="AB257" s="312" t="str">
        <f>IF(OR($D257="*",$D257&lt;400),"",IF(AND('201920 DATA'!S257="*",$D257&gt;=400),"*",IF($D257&gt;=400,ROUND('201920 DATA'!S257/$D257,2),"")))</f>
        <v/>
      </c>
      <c r="AC257" s="312" t="str">
        <f>IF(OR($D257="*",$D257&lt;400),"",IF(AND('201920 DATA'!T257="*",$D257&gt;=400),"*",IF($D257&gt;=400,ROUND('201920 DATA'!T257/$D257,2),"")))</f>
        <v/>
      </c>
      <c r="AD257" s="289" t="str">
        <f>IF(OR($C257="*",$C257&lt;400),"",IF(AND('201920 DATA'!BC257="*",$C257&gt;=400),"*",IF($C257&gt;=400,ROUND('201920 DATA'!BC257/$C257,2),"")))</f>
        <v/>
      </c>
      <c r="AE257" s="289" t="str">
        <f>IF(OR($C257="*",$C257&lt;400),"",IF(AND('201920 DATA'!BD257="*",$C257&gt;=400),"*",IF($C257&gt;=400,ROUND('201920 DATA'!BD257/$C257,2),"")))</f>
        <v/>
      </c>
      <c r="AF257" s="289" t="str">
        <f>IF(OR($C257="*",$C257&lt;400),"",IF(AND('201920 DATA'!BE257="*",$C257&gt;=400),"*",IF($C257&gt;=400,ROUND('201920 DATA'!BE257/$C257,2),"")))</f>
        <v/>
      </c>
      <c r="AG257" s="289" t="str">
        <f>IF(OR($C257="*",$C257&lt;400),"",IF(AND('201920 DATA'!BF257="*",$C257&gt;=400),"*",IF($C257&gt;=400,ROUND('201920 DATA'!BF257/$C257,2),"")))</f>
        <v/>
      </c>
      <c r="AH257" s="289" t="str">
        <f>IF(OR($C257="*",$C257&lt;400),"",IF(AND('201920 DATA'!BG257="*",$C257&gt;=400),"*",IF($C257&gt;=400,ROUND('201920 DATA'!BG257/$C257,2),"")))</f>
        <v/>
      </c>
      <c r="AI257" s="289" t="str">
        <f>IF(OR($C257="*",$C257&lt;400),"",IF(AND('201920 DATA'!BH257="*",$C257&gt;=400),"*",IF($C257&gt;=400,ROUND('201920 DATA'!BH257/$C257,2),"")))</f>
        <v/>
      </c>
      <c r="AJ257" s="289" t="str">
        <f>IF(OR($C257="*",$C257&lt;400),"",IF(AND('201920 DATA'!BI257="*",$C257&gt;=400),"*",IF($C257&gt;=400,ROUND('201920 DATA'!BI257/$C257,2),"")))</f>
        <v/>
      </c>
      <c r="AK257" s="289" t="str">
        <f>IF(OR($C257="*",$C257&lt;400),"",IF(AND('201920 DATA'!BJ257="*",$C257&gt;=400),"*",IF($C257&gt;=400,ROUND('201920 DATA'!BJ257/$C257,2),"")))</f>
        <v/>
      </c>
      <c r="AL257" s="289" t="str">
        <f>IF(OR($C257="*",$C257&lt;400),"",IF(AND('201920 DATA'!BK257="*",$C257&gt;=400),"*",IF($C257&gt;=400,ROUND('201920 DATA'!BK257/$C257,2),"")))</f>
        <v/>
      </c>
      <c r="AM257" s="289" t="str">
        <f>IF(OR($C257="*",$C257&lt;400),"",IF(AND('201920 DATA'!BL257="*",$C257&gt;=400),"*",IF($C257&gt;=400,ROUND('201920 DATA'!BL257/$C257,2),"")))</f>
        <v/>
      </c>
      <c r="AN257" s="289" t="str">
        <f>IF(OR($C257="*",$C257&lt;400),"",IF(AND('201920 DATA'!BM257="*",$C257&gt;=400),"*",IF($C257&gt;=400,ROUND('201920 DATA'!BM257/$C257,2),"")))</f>
        <v/>
      </c>
      <c r="AO257" s="289" t="str">
        <f>IF(OR($C257="*",$C257&lt;400),"",IF(AND('201920 DATA'!BN257="*",$C257&gt;=400),"*",IF($C257&gt;=400,ROUND('201920 DATA'!BN257/$C257,2),"")))</f>
        <v/>
      </c>
      <c r="AP257" s="289" t="str">
        <f>IF(OR($C257="*",$C257&lt;400),"",IF(AND('201920 DATA'!BO257="*",$C257&gt;=400),"*",IF($C257&gt;=400,ROUND('201920 DATA'!BO257/$C257,2),"")))</f>
        <v/>
      </c>
      <c r="AQ257" s="289" t="str">
        <f>IF(OR($C257="*",$C257&lt;400),"",IF(AND('201920 DATA'!BP257="*",$C257&gt;=400),"*",IF($C257&gt;=400,ROUND('201920 DATA'!BP257/$C257,2),"")))</f>
        <v/>
      </c>
      <c r="AR257" s="289" t="str">
        <f>IF(OR($C257="*",$C257&lt;400),"",IF(AND('201920 DATA'!BQ257="*",$C257&gt;=400),"*",IF($C257&gt;=400,ROUND('201920 DATA'!BQ257/$C257,2),"")))</f>
        <v/>
      </c>
      <c r="AS257" s="289" t="str">
        <f>IF(OR($C257="*",$C257&lt;400),"",IF(AND('201920 DATA'!BR257="*",$C257&gt;=400),"*",IF($C257&gt;=400,ROUND('201920 DATA'!BR257/$C257,2),"")))</f>
        <v/>
      </c>
      <c r="AT257" s="289" t="str">
        <f>IF(OR($C257="*",$C257&lt;400),"",IF(AND('201920 DATA'!BS257="*",$C257&gt;=400),"*",IF($C257&gt;=400,ROUND('201920 DATA'!BS257/$C257,2),"")))</f>
        <v/>
      </c>
      <c r="AU257" s="289" t="str">
        <f>IF(OR($C257="*",$C257&lt;400),"",IF(AND('201920 DATA'!BT257="*",$C257&gt;=400),"*",IF($C257&gt;=400,ROUND('201920 DATA'!BT257/$C257,2),"")))</f>
        <v/>
      </c>
      <c r="AV257" s="289" t="str">
        <f>IF(OR($C257="*",$C257&lt;400),"",IF(AND('201920 DATA'!BU257="*",$C257&gt;=400),"*",IF($C257&gt;=400,ROUND('201920 DATA'!BU257/$C257,2),"")))</f>
        <v/>
      </c>
      <c r="AW257" s="289" t="str">
        <f>IF(OR($C257="*",$C257&lt;400),"",IF(AND('201920 DATA'!BV257="*",$C257&gt;=400),"*",IF($C257&gt;=400,ROUND('201920 DATA'!BV257/$C257,2),"")))</f>
        <v/>
      </c>
      <c r="AX257" s="289" t="str">
        <f>IF(OR($C257="*",$C257&lt;400),"",IF(AND('201920 DATA'!BW257="*",$C257&gt;=400),"*",IF($C257&gt;=400,ROUND('201920 DATA'!BW257/$C257,2),"")))</f>
        <v/>
      </c>
      <c r="AZ257" s="365">
        <v>0</v>
      </c>
    </row>
    <row r="258" spans="1:52" x14ac:dyDescent="0.2">
      <c r="A258" s="373" t="s">
        <v>1625</v>
      </c>
      <c r="B258" s="287" t="str">
        <f>'201920 DATA'!B258</f>
        <v>*</v>
      </c>
      <c r="C258" s="288" t="str">
        <f>'201920 DATA'!C258</f>
        <v>*</v>
      </c>
      <c r="D258" s="293">
        <f>'201920 DATA'!FQ258</f>
        <v>0</v>
      </c>
      <c r="F258" s="313" t="str">
        <f t="shared" si="6"/>
        <v/>
      </c>
      <c r="G258" s="295" t="str">
        <f t="shared" si="7"/>
        <v/>
      </c>
      <c r="H258" s="289" t="str">
        <f>IF(OR($C258="*",$C258&lt;400),"",IF(AND('201920 DATA'!F258="*",$C258&gt;=400),"*",IF($C258&gt;=400,ROUND('201920 DATA'!F258/$C258,2),"")))</f>
        <v/>
      </c>
      <c r="I258" s="296" t="str">
        <f>IF(OR($B258="*",$B258&lt;400),"",IF(AND('201920 DATA'!Y258="*",$B258&gt;=400),"*",IF($B258&gt;=400,ROUND('201920 DATA'!Y258/$B258,2),"")))</f>
        <v/>
      </c>
      <c r="J258" s="296" t="str">
        <f>IF(OR($B258="*",$B258&lt;400),"",IF(AND('201920 DATA'!Z258="*",$B258&gt;=400),"*",IF($B258&gt;=400,ROUND('201920 DATA'!Z258/$B258,2),"")))</f>
        <v/>
      </c>
      <c r="K258" s="296" t="str">
        <f>IF(OR($B258="*",$B258&lt;400),"",IF(AND('201920 DATA'!AA258="*",$B258&gt;=400),"*",IF($B258&gt;=400,ROUND('201920 DATA'!AA258/$B258,2),"")))</f>
        <v/>
      </c>
      <c r="L258" s="296" t="str">
        <f>IF(OR($B258="*",$B258&lt;400),"",IF(AND('201920 DATA'!AB258="*",$B258&gt;=400),"*",IF($B258&gt;=400,ROUND('201920 DATA'!AB258/$B258,2),"")))</f>
        <v/>
      </c>
      <c r="M258" s="296" t="str">
        <f>IF(OR($B258="*",$B258&lt;400),"",IF(AND('201920 DATA'!AC258="*",$B258&gt;=400),"*",IF($B258&gt;=400,ROUND('201920 DATA'!AC258/$B258,2),"")))</f>
        <v/>
      </c>
      <c r="N258" s="296" t="str">
        <f>IF(OR($B258="*",$B258&lt;400),"",IF(AND('201920 DATA'!AD258="*",$B258&gt;=400),"*",IF($B258&gt;=400,ROUND('201920 DATA'!AD258/$B258,2),"")))</f>
        <v/>
      </c>
      <c r="O258" s="296" t="str">
        <f>IF(OR($B258="*",$B258&lt;400),"",IF(AND('201920 DATA'!AE258="*",$B258&gt;=400),"*",IF($B258&gt;=400,ROUND('201920 DATA'!AE258/$B258,2),"")))</f>
        <v/>
      </c>
      <c r="P258" s="297"/>
      <c r="Q258" s="296" t="str">
        <f>IF(OR($B258="*",$B258&lt;400),"",IF(AND('201920 DATA'!FO258="*",$B258&gt;=400),"*",IF($B258&gt;=400,ROUND('201920 DATA'!FO258/$B258,2),"")))</f>
        <v/>
      </c>
      <c r="R258" s="289" t="str">
        <f>IF(OR($C258="*",$C258&lt;400),"",IF(AND('201920 DATA'!F258="*",$C258&gt;=400),"*",IF($C258&gt;=400,ROUND('201920 DATA'!F258/$C258,2),"")))</f>
        <v/>
      </c>
      <c r="S258" s="289" t="str">
        <f>IF(OR($C258="*",$C258&lt;400),"",IF(AND('201920 DATA'!G258="*",$C258&gt;=400),"*",IF($C258&gt;=400,ROUND('201920 DATA'!G258/$C258,2),"")))</f>
        <v/>
      </c>
      <c r="T258" s="289" t="str">
        <f>IF(OR($C258="*",$C258&lt;400),"",IF(AND('201920 DATA'!H258="*",$C258&gt;=400),"*",IF($C258&gt;=400,ROUND('201920 DATA'!H258/$C258,2),"")))</f>
        <v/>
      </c>
      <c r="U258" s="289" t="str">
        <f>IF(OR($C258="*",$C258&lt;400),"",IF(AND('201920 DATA'!FP258="*",$C258&gt;=400),"*",IF($C258&gt;=400,ROUND('201920 DATA'!FP258/$C258,2),"")))</f>
        <v/>
      </c>
      <c r="V258" s="312" t="str">
        <f>IF(OR($D258="*",$D258&lt;400),"",IF(AND('201920 DATA'!M258="*",$D258&gt;=400),"*",IF($D258&gt;=400,ROUND('201920 DATA'!M258/$D258,2),"")))</f>
        <v/>
      </c>
      <c r="W258" s="312" t="str">
        <f>IF(OR($D258="*",$D258&lt;400),"",IF(AND('201920 DATA'!N258="*",$D258&gt;=400),"*",IF($D258&gt;=400,ROUND('201920 DATA'!N258/$D258,2),"")))</f>
        <v/>
      </c>
      <c r="X258" s="312" t="str">
        <f>IF(OR($D258="*",$D258&lt;400),"",IF(AND('201920 DATA'!O258="*",$D258&gt;=400),"*",IF($D258&gt;=400,ROUND('201920 DATA'!O258/$D258,2),"")))</f>
        <v/>
      </c>
      <c r="Y258" s="312" t="str">
        <f>IF(OR($D258="*",$D258&lt;400),"",IF(AND('201920 DATA'!P258="*",$D258&gt;=400),"*",IF($D258&gt;=400,ROUND('201920 DATA'!P258/$D258,2),"")))</f>
        <v/>
      </c>
      <c r="Z258" s="312" t="str">
        <f>IF(OR($D258="*",$D258&lt;400),"",IF(AND('201920 DATA'!Q258="*",$D258&gt;=400),"*",IF($D258&gt;=400,ROUND('201920 DATA'!Q258/$D258,2),"")))</f>
        <v/>
      </c>
      <c r="AA258" s="312" t="str">
        <f>IF(OR($D258="*",$D258&lt;400),"",IF(AND('201920 DATA'!R258="*",$D258&gt;=400),"*",IF($D258&gt;=400,ROUND('201920 DATA'!R258/$D258,2),"")))</f>
        <v/>
      </c>
      <c r="AB258" s="312" t="str">
        <f>IF(OR($D258="*",$D258&lt;400),"",IF(AND('201920 DATA'!S258="*",$D258&gt;=400),"*",IF($D258&gt;=400,ROUND('201920 DATA'!S258/$D258,2),"")))</f>
        <v/>
      </c>
      <c r="AC258" s="312" t="str">
        <f>IF(OR($D258="*",$D258&lt;400),"",IF(AND('201920 DATA'!T258="*",$D258&gt;=400),"*",IF($D258&gt;=400,ROUND('201920 DATA'!T258/$D258,2),"")))</f>
        <v/>
      </c>
      <c r="AD258" s="289" t="str">
        <f>IF(OR($C258="*",$C258&lt;400),"",IF(AND('201920 DATA'!BC258="*",$C258&gt;=400),"*",IF($C258&gt;=400,ROUND('201920 DATA'!BC258/$C258,2),"")))</f>
        <v/>
      </c>
      <c r="AE258" s="289" t="str">
        <f>IF(OR($C258="*",$C258&lt;400),"",IF(AND('201920 DATA'!BD258="*",$C258&gt;=400),"*",IF($C258&gt;=400,ROUND('201920 DATA'!BD258/$C258,2),"")))</f>
        <v/>
      </c>
      <c r="AF258" s="289" t="str">
        <f>IF(OR($C258="*",$C258&lt;400),"",IF(AND('201920 DATA'!BE258="*",$C258&gt;=400),"*",IF($C258&gt;=400,ROUND('201920 DATA'!BE258/$C258,2),"")))</f>
        <v/>
      </c>
      <c r="AG258" s="289" t="str">
        <f>IF(OR($C258="*",$C258&lt;400),"",IF(AND('201920 DATA'!BF258="*",$C258&gt;=400),"*",IF($C258&gt;=400,ROUND('201920 DATA'!BF258/$C258,2),"")))</f>
        <v/>
      </c>
      <c r="AH258" s="289" t="str">
        <f>IF(OR($C258="*",$C258&lt;400),"",IF(AND('201920 DATA'!BG258="*",$C258&gt;=400),"*",IF($C258&gt;=400,ROUND('201920 DATA'!BG258/$C258,2),"")))</f>
        <v/>
      </c>
      <c r="AI258" s="289" t="str">
        <f>IF(OR($C258="*",$C258&lt;400),"",IF(AND('201920 DATA'!BH258="*",$C258&gt;=400),"*",IF($C258&gt;=400,ROUND('201920 DATA'!BH258/$C258,2),"")))</f>
        <v/>
      </c>
      <c r="AJ258" s="289" t="str">
        <f>IF(OR($C258="*",$C258&lt;400),"",IF(AND('201920 DATA'!BI258="*",$C258&gt;=400),"*",IF($C258&gt;=400,ROUND('201920 DATA'!BI258/$C258,2),"")))</f>
        <v/>
      </c>
      <c r="AK258" s="289" t="str">
        <f>IF(OR($C258="*",$C258&lt;400),"",IF(AND('201920 DATA'!BJ258="*",$C258&gt;=400),"*",IF($C258&gt;=400,ROUND('201920 DATA'!BJ258/$C258,2),"")))</f>
        <v/>
      </c>
      <c r="AL258" s="289" t="str">
        <f>IF(OR($C258="*",$C258&lt;400),"",IF(AND('201920 DATA'!BK258="*",$C258&gt;=400),"*",IF($C258&gt;=400,ROUND('201920 DATA'!BK258/$C258,2),"")))</f>
        <v/>
      </c>
      <c r="AM258" s="289" t="str">
        <f>IF(OR($C258="*",$C258&lt;400),"",IF(AND('201920 DATA'!BL258="*",$C258&gt;=400),"*",IF($C258&gt;=400,ROUND('201920 DATA'!BL258/$C258,2),"")))</f>
        <v/>
      </c>
      <c r="AN258" s="289" t="str">
        <f>IF(OR($C258="*",$C258&lt;400),"",IF(AND('201920 DATA'!BM258="*",$C258&gt;=400),"*",IF($C258&gt;=400,ROUND('201920 DATA'!BM258/$C258,2),"")))</f>
        <v/>
      </c>
      <c r="AO258" s="289" t="str">
        <f>IF(OR($C258="*",$C258&lt;400),"",IF(AND('201920 DATA'!BN258="*",$C258&gt;=400),"*",IF($C258&gt;=400,ROUND('201920 DATA'!BN258/$C258,2),"")))</f>
        <v/>
      </c>
      <c r="AP258" s="289" t="str">
        <f>IF(OR($C258="*",$C258&lt;400),"",IF(AND('201920 DATA'!BO258="*",$C258&gt;=400),"*",IF($C258&gt;=400,ROUND('201920 DATA'!BO258/$C258,2),"")))</f>
        <v/>
      </c>
      <c r="AQ258" s="289" t="str">
        <f>IF(OR($C258="*",$C258&lt;400),"",IF(AND('201920 DATA'!BP258="*",$C258&gt;=400),"*",IF($C258&gt;=400,ROUND('201920 DATA'!BP258/$C258,2),"")))</f>
        <v/>
      </c>
      <c r="AR258" s="289" t="str">
        <f>IF(OR($C258="*",$C258&lt;400),"",IF(AND('201920 DATA'!BQ258="*",$C258&gt;=400),"*",IF($C258&gt;=400,ROUND('201920 DATA'!BQ258/$C258,2),"")))</f>
        <v/>
      </c>
      <c r="AS258" s="289" t="str">
        <f>IF(OR($C258="*",$C258&lt;400),"",IF(AND('201920 DATA'!BR258="*",$C258&gt;=400),"*",IF($C258&gt;=400,ROUND('201920 DATA'!BR258/$C258,2),"")))</f>
        <v/>
      </c>
      <c r="AT258" s="289" t="str">
        <f>IF(OR($C258="*",$C258&lt;400),"",IF(AND('201920 DATA'!BS258="*",$C258&gt;=400),"*",IF($C258&gt;=400,ROUND('201920 DATA'!BS258/$C258,2),"")))</f>
        <v/>
      </c>
      <c r="AU258" s="289" t="str">
        <f>IF(OR($C258="*",$C258&lt;400),"",IF(AND('201920 DATA'!BT258="*",$C258&gt;=400),"*",IF($C258&gt;=400,ROUND('201920 DATA'!BT258/$C258,2),"")))</f>
        <v/>
      </c>
      <c r="AV258" s="289" t="str">
        <f>IF(OR($C258="*",$C258&lt;400),"",IF(AND('201920 DATA'!BU258="*",$C258&gt;=400),"*",IF($C258&gt;=400,ROUND('201920 DATA'!BU258/$C258,2),"")))</f>
        <v/>
      </c>
      <c r="AW258" s="289" t="str">
        <f>IF(OR($C258="*",$C258&lt;400),"",IF(AND('201920 DATA'!BV258="*",$C258&gt;=400),"*",IF($C258&gt;=400,ROUND('201920 DATA'!BV258/$C258,2),"")))</f>
        <v/>
      </c>
      <c r="AX258" s="289" t="str">
        <f>IF(OR($C258="*",$C258&lt;400),"",IF(AND('201920 DATA'!BW258="*",$C258&gt;=400),"*",IF($C258&gt;=400,ROUND('201920 DATA'!BW258/$C258,2),"")))</f>
        <v/>
      </c>
      <c r="AZ258" s="365">
        <v>0</v>
      </c>
    </row>
    <row r="259" spans="1:52" x14ac:dyDescent="0.2">
      <c r="A259" s="373" t="s">
        <v>1626</v>
      </c>
      <c r="B259" s="287">
        <f>'201920 DATA'!B259</f>
        <v>10</v>
      </c>
      <c r="C259" s="288">
        <f>'201920 DATA'!C259</f>
        <v>10</v>
      </c>
      <c r="D259" s="293">
        <f>'201920 DATA'!FQ259</f>
        <v>0</v>
      </c>
      <c r="F259" s="313" t="str">
        <f t="shared" si="6"/>
        <v/>
      </c>
      <c r="G259" s="295" t="str">
        <f t="shared" si="7"/>
        <v/>
      </c>
      <c r="H259" s="289" t="str">
        <f>IF(OR($C259="*",$C259&lt;400),"",IF(AND('201920 DATA'!F259="*",$C259&gt;=400),"*",IF($C259&gt;=400,ROUND('201920 DATA'!F259/$C259,2),"")))</f>
        <v/>
      </c>
      <c r="I259" s="296" t="str">
        <f>IF(OR($B259="*",$B259&lt;400),"",IF(AND('201920 DATA'!Y259="*",$B259&gt;=400),"*",IF($B259&gt;=400,ROUND('201920 DATA'!Y259/$B259,2),"")))</f>
        <v/>
      </c>
      <c r="J259" s="296" t="str">
        <f>IF(OR($B259="*",$B259&lt;400),"",IF(AND('201920 DATA'!Z259="*",$B259&gt;=400),"*",IF($B259&gt;=400,ROUND('201920 DATA'!Z259/$B259,2),"")))</f>
        <v/>
      </c>
      <c r="K259" s="296" t="str">
        <f>IF(OR($B259="*",$B259&lt;400),"",IF(AND('201920 DATA'!AA259="*",$B259&gt;=400),"*",IF($B259&gt;=400,ROUND('201920 DATA'!AA259/$B259,2),"")))</f>
        <v/>
      </c>
      <c r="L259" s="296" t="str">
        <f>IF(OR($B259="*",$B259&lt;400),"",IF(AND('201920 DATA'!AB259="*",$B259&gt;=400),"*",IF($B259&gt;=400,ROUND('201920 DATA'!AB259/$B259,2),"")))</f>
        <v/>
      </c>
      <c r="M259" s="296" t="str">
        <f>IF(OR($B259="*",$B259&lt;400),"",IF(AND('201920 DATA'!AC259="*",$B259&gt;=400),"*",IF($B259&gt;=400,ROUND('201920 DATA'!AC259/$B259,2),"")))</f>
        <v/>
      </c>
      <c r="N259" s="296" t="str">
        <f>IF(OR($B259="*",$B259&lt;400),"",IF(AND('201920 DATA'!AD259="*",$B259&gt;=400),"*",IF($B259&gt;=400,ROUND('201920 DATA'!AD259/$B259,2),"")))</f>
        <v/>
      </c>
      <c r="O259" s="296" t="str">
        <f>IF(OR($B259="*",$B259&lt;400),"",IF(AND('201920 DATA'!AE259="*",$B259&gt;=400),"*",IF($B259&gt;=400,ROUND('201920 DATA'!AE259/$B259,2),"")))</f>
        <v/>
      </c>
      <c r="P259" s="297"/>
      <c r="Q259" s="296" t="str">
        <f>IF(OR($B259="*",$B259&lt;400),"",IF(AND('201920 DATA'!FO259="*",$B259&gt;=400),"*",IF($B259&gt;=400,ROUND('201920 DATA'!FO259/$B259,2),"")))</f>
        <v/>
      </c>
      <c r="R259" s="289" t="str">
        <f>IF(OR($C259="*",$C259&lt;400),"",IF(AND('201920 DATA'!F259="*",$C259&gt;=400),"*",IF($C259&gt;=400,ROUND('201920 DATA'!F259/$C259,2),"")))</f>
        <v/>
      </c>
      <c r="S259" s="289" t="str">
        <f>IF(OR($C259="*",$C259&lt;400),"",IF(AND('201920 DATA'!G259="*",$C259&gt;=400),"*",IF($C259&gt;=400,ROUND('201920 DATA'!G259/$C259,2),"")))</f>
        <v/>
      </c>
      <c r="T259" s="289" t="str">
        <f>IF(OR($C259="*",$C259&lt;400),"",IF(AND('201920 DATA'!H259="*",$C259&gt;=400),"*",IF($C259&gt;=400,ROUND('201920 DATA'!H259/$C259,2),"")))</f>
        <v/>
      </c>
      <c r="U259" s="289" t="str">
        <f>IF(OR($C259="*",$C259&lt;400),"",IF(AND('201920 DATA'!FP259="*",$C259&gt;=400),"*",IF($C259&gt;=400,ROUND('201920 DATA'!FP259/$C259,2),"")))</f>
        <v/>
      </c>
      <c r="V259" s="312" t="str">
        <f>IF(OR($D259="*",$D259&lt;400),"",IF(AND('201920 DATA'!M259="*",$D259&gt;=400),"*",IF($D259&gt;=400,ROUND('201920 DATA'!M259/$D259,2),"")))</f>
        <v/>
      </c>
      <c r="W259" s="312" t="str">
        <f>IF(OR($D259="*",$D259&lt;400),"",IF(AND('201920 DATA'!N259="*",$D259&gt;=400),"*",IF($D259&gt;=400,ROUND('201920 DATA'!N259/$D259,2),"")))</f>
        <v/>
      </c>
      <c r="X259" s="312" t="str">
        <f>IF(OR($D259="*",$D259&lt;400),"",IF(AND('201920 DATA'!O259="*",$D259&gt;=400),"*",IF($D259&gt;=400,ROUND('201920 DATA'!O259/$D259,2),"")))</f>
        <v/>
      </c>
      <c r="Y259" s="312" t="str">
        <f>IF(OR($D259="*",$D259&lt;400),"",IF(AND('201920 DATA'!P259="*",$D259&gt;=400),"*",IF($D259&gt;=400,ROUND('201920 DATA'!P259/$D259,2),"")))</f>
        <v/>
      </c>
      <c r="Z259" s="312" t="str">
        <f>IF(OR($D259="*",$D259&lt;400),"",IF(AND('201920 DATA'!Q259="*",$D259&gt;=400),"*",IF($D259&gt;=400,ROUND('201920 DATA'!Q259/$D259,2),"")))</f>
        <v/>
      </c>
      <c r="AA259" s="312" t="str">
        <f>IF(OR($D259="*",$D259&lt;400),"",IF(AND('201920 DATA'!R259="*",$D259&gt;=400),"*",IF($D259&gt;=400,ROUND('201920 DATA'!R259/$D259,2),"")))</f>
        <v/>
      </c>
      <c r="AB259" s="312" t="str">
        <f>IF(OR($D259="*",$D259&lt;400),"",IF(AND('201920 DATA'!S259="*",$D259&gt;=400),"*",IF($D259&gt;=400,ROUND('201920 DATA'!S259/$D259,2),"")))</f>
        <v/>
      </c>
      <c r="AC259" s="312" t="str">
        <f>IF(OR($D259="*",$D259&lt;400),"",IF(AND('201920 DATA'!T259="*",$D259&gt;=400),"*",IF($D259&gt;=400,ROUND('201920 DATA'!T259/$D259,2),"")))</f>
        <v/>
      </c>
      <c r="AD259" s="289" t="str">
        <f>IF(OR($C259="*",$C259&lt;400),"",IF(AND('201920 DATA'!BC259="*",$C259&gt;=400),"*",IF($C259&gt;=400,ROUND('201920 DATA'!BC259/$C259,2),"")))</f>
        <v/>
      </c>
      <c r="AE259" s="289" t="str">
        <f>IF(OR($C259="*",$C259&lt;400),"",IF(AND('201920 DATA'!BD259="*",$C259&gt;=400),"*",IF($C259&gt;=400,ROUND('201920 DATA'!BD259/$C259,2),"")))</f>
        <v/>
      </c>
      <c r="AF259" s="289" t="str">
        <f>IF(OR($C259="*",$C259&lt;400),"",IF(AND('201920 DATA'!BE259="*",$C259&gt;=400),"*",IF($C259&gt;=400,ROUND('201920 DATA'!BE259/$C259,2),"")))</f>
        <v/>
      </c>
      <c r="AG259" s="289" t="str">
        <f>IF(OR($C259="*",$C259&lt;400),"",IF(AND('201920 DATA'!BF259="*",$C259&gt;=400),"*",IF($C259&gt;=400,ROUND('201920 DATA'!BF259/$C259,2),"")))</f>
        <v/>
      </c>
      <c r="AH259" s="289" t="str">
        <f>IF(OR($C259="*",$C259&lt;400),"",IF(AND('201920 DATA'!BG259="*",$C259&gt;=400),"*",IF($C259&gt;=400,ROUND('201920 DATA'!BG259/$C259,2),"")))</f>
        <v/>
      </c>
      <c r="AI259" s="289" t="str">
        <f>IF(OR($C259="*",$C259&lt;400),"",IF(AND('201920 DATA'!BH259="*",$C259&gt;=400),"*",IF($C259&gt;=400,ROUND('201920 DATA'!BH259/$C259,2),"")))</f>
        <v/>
      </c>
      <c r="AJ259" s="289" t="str">
        <f>IF(OR($C259="*",$C259&lt;400),"",IF(AND('201920 DATA'!BI259="*",$C259&gt;=400),"*",IF($C259&gt;=400,ROUND('201920 DATA'!BI259/$C259,2),"")))</f>
        <v/>
      </c>
      <c r="AK259" s="289" t="str">
        <f>IF(OR($C259="*",$C259&lt;400),"",IF(AND('201920 DATA'!BJ259="*",$C259&gt;=400),"*",IF($C259&gt;=400,ROUND('201920 DATA'!BJ259/$C259,2),"")))</f>
        <v/>
      </c>
      <c r="AL259" s="289" t="str">
        <f>IF(OR($C259="*",$C259&lt;400),"",IF(AND('201920 DATA'!BK259="*",$C259&gt;=400),"*",IF($C259&gt;=400,ROUND('201920 DATA'!BK259/$C259,2),"")))</f>
        <v/>
      </c>
      <c r="AM259" s="289" t="str">
        <f>IF(OR($C259="*",$C259&lt;400),"",IF(AND('201920 DATA'!BL259="*",$C259&gt;=400),"*",IF($C259&gt;=400,ROUND('201920 DATA'!BL259/$C259,2),"")))</f>
        <v/>
      </c>
      <c r="AN259" s="289" t="str">
        <f>IF(OR($C259="*",$C259&lt;400),"",IF(AND('201920 DATA'!BM259="*",$C259&gt;=400),"*",IF($C259&gt;=400,ROUND('201920 DATA'!BM259/$C259,2),"")))</f>
        <v/>
      </c>
      <c r="AO259" s="289" t="str">
        <f>IF(OR($C259="*",$C259&lt;400),"",IF(AND('201920 DATA'!BN259="*",$C259&gt;=400),"*",IF($C259&gt;=400,ROUND('201920 DATA'!BN259/$C259,2),"")))</f>
        <v/>
      </c>
      <c r="AP259" s="289" t="str">
        <f>IF(OR($C259="*",$C259&lt;400),"",IF(AND('201920 DATA'!BO259="*",$C259&gt;=400),"*",IF($C259&gt;=400,ROUND('201920 DATA'!BO259/$C259,2),"")))</f>
        <v/>
      </c>
      <c r="AQ259" s="289" t="str">
        <f>IF(OR($C259="*",$C259&lt;400),"",IF(AND('201920 DATA'!BP259="*",$C259&gt;=400),"*",IF($C259&gt;=400,ROUND('201920 DATA'!BP259/$C259,2),"")))</f>
        <v/>
      </c>
      <c r="AR259" s="289" t="str">
        <f>IF(OR($C259="*",$C259&lt;400),"",IF(AND('201920 DATA'!BQ259="*",$C259&gt;=400),"*",IF($C259&gt;=400,ROUND('201920 DATA'!BQ259/$C259,2),"")))</f>
        <v/>
      </c>
      <c r="AS259" s="289" t="str">
        <f>IF(OR($C259="*",$C259&lt;400),"",IF(AND('201920 DATA'!BR259="*",$C259&gt;=400),"*",IF($C259&gt;=400,ROUND('201920 DATA'!BR259/$C259,2),"")))</f>
        <v/>
      </c>
      <c r="AT259" s="289" t="str">
        <f>IF(OR($C259="*",$C259&lt;400),"",IF(AND('201920 DATA'!BS259="*",$C259&gt;=400),"*",IF($C259&gt;=400,ROUND('201920 DATA'!BS259/$C259,2),"")))</f>
        <v/>
      </c>
      <c r="AU259" s="289" t="str">
        <f>IF(OR($C259="*",$C259&lt;400),"",IF(AND('201920 DATA'!BT259="*",$C259&gt;=400),"*",IF($C259&gt;=400,ROUND('201920 DATA'!BT259/$C259,2),"")))</f>
        <v/>
      </c>
      <c r="AV259" s="289" t="str">
        <f>IF(OR($C259="*",$C259&lt;400),"",IF(AND('201920 DATA'!BU259="*",$C259&gt;=400),"*",IF($C259&gt;=400,ROUND('201920 DATA'!BU259/$C259,2),"")))</f>
        <v/>
      </c>
      <c r="AW259" s="289" t="str">
        <f>IF(OR($C259="*",$C259&lt;400),"",IF(AND('201920 DATA'!BV259="*",$C259&gt;=400),"*",IF($C259&gt;=400,ROUND('201920 DATA'!BV259/$C259,2),"")))</f>
        <v/>
      </c>
      <c r="AX259" s="289" t="str">
        <f>IF(OR($C259="*",$C259&lt;400),"",IF(AND('201920 DATA'!BW259="*",$C259&gt;=400),"*",IF($C259&gt;=400,ROUND('201920 DATA'!BW259/$C259,2),"")))</f>
        <v/>
      </c>
      <c r="AZ259" s="365">
        <v>0</v>
      </c>
    </row>
    <row r="260" spans="1:52" x14ac:dyDescent="0.2">
      <c r="A260" s="373" t="s">
        <v>1627</v>
      </c>
      <c r="B260" s="287">
        <f>'201920 DATA'!B260</f>
        <v>15</v>
      </c>
      <c r="C260" s="288">
        <f>'201920 DATA'!C260</f>
        <v>15</v>
      </c>
      <c r="D260" s="293">
        <f>'201920 DATA'!FQ260</f>
        <v>0</v>
      </c>
      <c r="F260" s="313" t="str">
        <f t="shared" si="6"/>
        <v/>
      </c>
      <c r="G260" s="295" t="str">
        <f t="shared" si="7"/>
        <v/>
      </c>
      <c r="H260" s="289" t="str">
        <f>IF(OR($C260="*",$C260&lt;400),"",IF(AND('201920 DATA'!F260="*",$C260&gt;=400),"*",IF($C260&gt;=400,ROUND('201920 DATA'!F260/$C260,2),"")))</f>
        <v/>
      </c>
      <c r="I260" s="296" t="str">
        <f>IF(OR($B260="*",$B260&lt;400),"",IF(AND('201920 DATA'!Y260="*",$B260&gt;=400),"*",IF($B260&gt;=400,ROUND('201920 DATA'!Y260/$B260,2),"")))</f>
        <v/>
      </c>
      <c r="J260" s="296" t="str">
        <f>IF(OR($B260="*",$B260&lt;400),"",IF(AND('201920 DATA'!Z260="*",$B260&gt;=400),"*",IF($B260&gt;=400,ROUND('201920 DATA'!Z260/$B260,2),"")))</f>
        <v/>
      </c>
      <c r="K260" s="296" t="str">
        <f>IF(OR($B260="*",$B260&lt;400),"",IF(AND('201920 DATA'!AA260="*",$B260&gt;=400),"*",IF($B260&gt;=400,ROUND('201920 DATA'!AA260/$B260,2),"")))</f>
        <v/>
      </c>
      <c r="L260" s="296" t="str">
        <f>IF(OR($B260="*",$B260&lt;400),"",IF(AND('201920 DATA'!AB260="*",$B260&gt;=400),"*",IF($B260&gt;=400,ROUND('201920 DATA'!AB260/$B260,2),"")))</f>
        <v/>
      </c>
      <c r="M260" s="296" t="str">
        <f>IF(OR($B260="*",$B260&lt;400),"",IF(AND('201920 DATA'!AC260="*",$B260&gt;=400),"*",IF($B260&gt;=400,ROUND('201920 DATA'!AC260/$B260,2),"")))</f>
        <v/>
      </c>
      <c r="N260" s="296" t="str">
        <f>IF(OR($B260="*",$B260&lt;400),"",IF(AND('201920 DATA'!AD260="*",$B260&gt;=400),"*",IF($B260&gt;=400,ROUND('201920 DATA'!AD260/$B260,2),"")))</f>
        <v/>
      </c>
      <c r="O260" s="296" t="str">
        <f>IF(OR($B260="*",$B260&lt;400),"",IF(AND('201920 DATA'!AE260="*",$B260&gt;=400),"*",IF($B260&gt;=400,ROUND('201920 DATA'!AE260/$B260,2),"")))</f>
        <v/>
      </c>
      <c r="P260" s="297"/>
      <c r="Q260" s="296" t="str">
        <f>IF(OR($B260="*",$B260&lt;400),"",IF(AND('201920 DATA'!FO260="*",$B260&gt;=400),"*",IF($B260&gt;=400,ROUND('201920 DATA'!FO260/$B260,2),"")))</f>
        <v/>
      </c>
      <c r="R260" s="289" t="str">
        <f>IF(OR($C260="*",$C260&lt;400),"",IF(AND('201920 DATA'!F260="*",$C260&gt;=400),"*",IF($C260&gt;=400,ROUND('201920 DATA'!F260/$C260,2),"")))</f>
        <v/>
      </c>
      <c r="S260" s="289" t="str">
        <f>IF(OR($C260="*",$C260&lt;400),"",IF(AND('201920 DATA'!G260="*",$C260&gt;=400),"*",IF($C260&gt;=400,ROUND('201920 DATA'!G260/$C260,2),"")))</f>
        <v/>
      </c>
      <c r="T260" s="289" t="str">
        <f>IF(OR($C260="*",$C260&lt;400),"",IF(AND('201920 DATA'!H260="*",$C260&gt;=400),"*",IF($C260&gt;=400,ROUND('201920 DATA'!H260/$C260,2),"")))</f>
        <v/>
      </c>
      <c r="U260" s="289" t="str">
        <f>IF(OR($C260="*",$C260&lt;400),"",IF(AND('201920 DATA'!FP260="*",$C260&gt;=400),"*",IF($C260&gt;=400,ROUND('201920 DATA'!FP260/$C260,2),"")))</f>
        <v/>
      </c>
      <c r="V260" s="312" t="str">
        <f>IF(OR($D260="*",$D260&lt;400),"",IF(AND('201920 DATA'!M260="*",$D260&gt;=400),"*",IF($D260&gt;=400,ROUND('201920 DATA'!M260/$D260,2),"")))</f>
        <v/>
      </c>
      <c r="W260" s="312" t="str">
        <f>IF(OR($D260="*",$D260&lt;400),"",IF(AND('201920 DATA'!N260="*",$D260&gt;=400),"*",IF($D260&gt;=400,ROUND('201920 DATA'!N260/$D260,2),"")))</f>
        <v/>
      </c>
      <c r="X260" s="312" t="str">
        <f>IF(OR($D260="*",$D260&lt;400),"",IF(AND('201920 DATA'!O260="*",$D260&gt;=400),"*",IF($D260&gt;=400,ROUND('201920 DATA'!O260/$D260,2),"")))</f>
        <v/>
      </c>
      <c r="Y260" s="312" t="str">
        <f>IF(OR($D260="*",$D260&lt;400),"",IF(AND('201920 DATA'!P260="*",$D260&gt;=400),"*",IF($D260&gt;=400,ROUND('201920 DATA'!P260/$D260,2),"")))</f>
        <v/>
      </c>
      <c r="Z260" s="312" t="str">
        <f>IF(OR($D260="*",$D260&lt;400),"",IF(AND('201920 DATA'!Q260="*",$D260&gt;=400),"*",IF($D260&gt;=400,ROUND('201920 DATA'!Q260/$D260,2),"")))</f>
        <v/>
      </c>
      <c r="AA260" s="312" t="str">
        <f>IF(OR($D260="*",$D260&lt;400),"",IF(AND('201920 DATA'!R260="*",$D260&gt;=400),"*",IF($D260&gt;=400,ROUND('201920 DATA'!R260/$D260,2),"")))</f>
        <v/>
      </c>
      <c r="AB260" s="312" t="str">
        <f>IF(OR($D260="*",$D260&lt;400),"",IF(AND('201920 DATA'!S260="*",$D260&gt;=400),"*",IF($D260&gt;=400,ROUND('201920 DATA'!S260/$D260,2),"")))</f>
        <v/>
      </c>
      <c r="AC260" s="312" t="str">
        <f>IF(OR($D260="*",$D260&lt;400),"",IF(AND('201920 DATA'!T260="*",$D260&gt;=400),"*",IF($D260&gt;=400,ROUND('201920 DATA'!T260/$D260,2),"")))</f>
        <v/>
      </c>
      <c r="AD260" s="289" t="str">
        <f>IF(OR($C260="*",$C260&lt;400),"",IF(AND('201920 DATA'!BC260="*",$C260&gt;=400),"*",IF($C260&gt;=400,ROUND('201920 DATA'!BC260/$C260,2),"")))</f>
        <v/>
      </c>
      <c r="AE260" s="289" t="str">
        <f>IF(OR($C260="*",$C260&lt;400),"",IF(AND('201920 DATA'!BD260="*",$C260&gt;=400),"*",IF($C260&gt;=400,ROUND('201920 DATA'!BD260/$C260,2),"")))</f>
        <v/>
      </c>
      <c r="AF260" s="289" t="str">
        <f>IF(OR($C260="*",$C260&lt;400),"",IF(AND('201920 DATA'!BE260="*",$C260&gt;=400),"*",IF($C260&gt;=400,ROUND('201920 DATA'!BE260/$C260,2),"")))</f>
        <v/>
      </c>
      <c r="AG260" s="289" t="str">
        <f>IF(OR($C260="*",$C260&lt;400),"",IF(AND('201920 DATA'!BF260="*",$C260&gt;=400),"*",IF($C260&gt;=400,ROUND('201920 DATA'!BF260/$C260,2),"")))</f>
        <v/>
      </c>
      <c r="AH260" s="289" t="str">
        <f>IF(OR($C260="*",$C260&lt;400),"",IF(AND('201920 DATA'!BG260="*",$C260&gt;=400),"*",IF($C260&gt;=400,ROUND('201920 DATA'!BG260/$C260,2),"")))</f>
        <v/>
      </c>
      <c r="AI260" s="289" t="str">
        <f>IF(OR($C260="*",$C260&lt;400),"",IF(AND('201920 DATA'!BH260="*",$C260&gt;=400),"*",IF($C260&gt;=400,ROUND('201920 DATA'!BH260/$C260,2),"")))</f>
        <v/>
      </c>
      <c r="AJ260" s="289" t="str">
        <f>IF(OR($C260="*",$C260&lt;400),"",IF(AND('201920 DATA'!BI260="*",$C260&gt;=400),"*",IF($C260&gt;=400,ROUND('201920 DATA'!BI260/$C260,2),"")))</f>
        <v/>
      </c>
      <c r="AK260" s="289" t="str">
        <f>IF(OR($C260="*",$C260&lt;400),"",IF(AND('201920 DATA'!BJ260="*",$C260&gt;=400),"*",IF($C260&gt;=400,ROUND('201920 DATA'!BJ260/$C260,2),"")))</f>
        <v/>
      </c>
      <c r="AL260" s="289" t="str">
        <f>IF(OR($C260="*",$C260&lt;400),"",IF(AND('201920 DATA'!BK260="*",$C260&gt;=400),"*",IF($C260&gt;=400,ROUND('201920 DATA'!BK260/$C260,2),"")))</f>
        <v/>
      </c>
      <c r="AM260" s="289" t="str">
        <f>IF(OR($C260="*",$C260&lt;400),"",IF(AND('201920 DATA'!BL260="*",$C260&gt;=400),"*",IF($C260&gt;=400,ROUND('201920 DATA'!BL260/$C260,2),"")))</f>
        <v/>
      </c>
      <c r="AN260" s="289" t="str">
        <f>IF(OR($C260="*",$C260&lt;400),"",IF(AND('201920 DATA'!BM260="*",$C260&gt;=400),"*",IF($C260&gt;=400,ROUND('201920 DATA'!BM260/$C260,2),"")))</f>
        <v/>
      </c>
      <c r="AO260" s="289" t="str">
        <f>IF(OR($C260="*",$C260&lt;400),"",IF(AND('201920 DATA'!BN260="*",$C260&gt;=400),"*",IF($C260&gt;=400,ROUND('201920 DATA'!BN260/$C260,2),"")))</f>
        <v/>
      </c>
      <c r="AP260" s="289" t="str">
        <f>IF(OR($C260="*",$C260&lt;400),"",IF(AND('201920 DATA'!BO260="*",$C260&gt;=400),"*",IF($C260&gt;=400,ROUND('201920 DATA'!BO260/$C260,2),"")))</f>
        <v/>
      </c>
      <c r="AQ260" s="289" t="str">
        <f>IF(OR($C260="*",$C260&lt;400),"",IF(AND('201920 DATA'!BP260="*",$C260&gt;=400),"*",IF($C260&gt;=400,ROUND('201920 DATA'!BP260/$C260,2),"")))</f>
        <v/>
      </c>
      <c r="AR260" s="289" t="str">
        <f>IF(OR($C260="*",$C260&lt;400),"",IF(AND('201920 DATA'!BQ260="*",$C260&gt;=400),"*",IF($C260&gt;=400,ROUND('201920 DATA'!BQ260/$C260,2),"")))</f>
        <v/>
      </c>
      <c r="AS260" s="289" t="str">
        <f>IF(OR($C260="*",$C260&lt;400),"",IF(AND('201920 DATA'!BR260="*",$C260&gt;=400),"*",IF($C260&gt;=400,ROUND('201920 DATA'!BR260/$C260,2),"")))</f>
        <v/>
      </c>
      <c r="AT260" s="289" t="str">
        <f>IF(OR($C260="*",$C260&lt;400),"",IF(AND('201920 DATA'!BS260="*",$C260&gt;=400),"*",IF($C260&gt;=400,ROUND('201920 DATA'!BS260/$C260,2),"")))</f>
        <v/>
      </c>
      <c r="AU260" s="289" t="str">
        <f>IF(OR($C260="*",$C260&lt;400),"",IF(AND('201920 DATA'!BT260="*",$C260&gt;=400),"*",IF($C260&gt;=400,ROUND('201920 DATA'!BT260/$C260,2),"")))</f>
        <v/>
      </c>
      <c r="AV260" s="289" t="str">
        <f>IF(OR($C260="*",$C260&lt;400),"",IF(AND('201920 DATA'!BU260="*",$C260&gt;=400),"*",IF($C260&gt;=400,ROUND('201920 DATA'!BU260/$C260,2),"")))</f>
        <v/>
      </c>
      <c r="AW260" s="289" t="str">
        <f>IF(OR($C260="*",$C260&lt;400),"",IF(AND('201920 DATA'!BV260="*",$C260&gt;=400),"*",IF($C260&gt;=400,ROUND('201920 DATA'!BV260/$C260,2),"")))</f>
        <v/>
      </c>
      <c r="AX260" s="289" t="str">
        <f>IF(OR($C260="*",$C260&lt;400),"",IF(AND('201920 DATA'!BW260="*",$C260&gt;=400),"*",IF($C260&gt;=400,ROUND('201920 DATA'!BW260/$C260,2),"")))</f>
        <v/>
      </c>
      <c r="AZ260" s="365">
        <v>0</v>
      </c>
    </row>
    <row r="261" spans="1:52" x14ac:dyDescent="0.2">
      <c r="A261" s="373" t="s">
        <v>564</v>
      </c>
      <c r="B261" s="287">
        <f>'201920 DATA'!B261</f>
        <v>1500</v>
      </c>
      <c r="C261" s="288">
        <f>'201920 DATA'!C261</f>
        <v>1500</v>
      </c>
      <c r="D261" s="293">
        <f>'201920 DATA'!FQ261</f>
        <v>1490</v>
      </c>
      <c r="F261" s="313">
        <f t="shared" si="6"/>
        <v>-0.67</v>
      </c>
      <c r="G261" s="295">
        <f t="shared" si="7"/>
        <v>1</v>
      </c>
      <c r="H261" s="289">
        <f>IF(OR($C261="*",$C261&lt;400),"",IF(AND('201920 DATA'!F261="*",$C261&gt;=400),"*",IF($C261&gt;=400,ROUND('201920 DATA'!F261/$C261,2),"")))</f>
        <v>0</v>
      </c>
      <c r="I261" s="296">
        <f>IF(OR($B261="*",$B261&lt;400),"",IF(AND('201920 DATA'!Y261="*",$B261&gt;=400),"*",IF($B261&gt;=400,ROUND('201920 DATA'!Y261/$B261,2),"")))</f>
        <v>0</v>
      </c>
      <c r="J261" s="296">
        <f>IF(OR($B261="*",$B261&lt;400),"",IF(AND('201920 DATA'!Z261="*",$B261&gt;=400),"*",IF($B261&gt;=400,ROUND('201920 DATA'!Z261/$B261,2),"")))</f>
        <v>0.03</v>
      </c>
      <c r="K261" s="296">
        <f>IF(OR($B261="*",$B261&lt;400),"",IF(AND('201920 DATA'!AA261="*",$B261&gt;=400),"*",IF($B261&gt;=400,ROUND('201920 DATA'!AA261/$B261,2),"")))</f>
        <v>7.0000000000000007E-2</v>
      </c>
      <c r="L261" s="296">
        <f>IF(OR($B261="*",$B261&lt;400),"",IF(AND('201920 DATA'!AB261="*",$B261&gt;=400),"*",IF($B261&gt;=400,ROUND('201920 DATA'!AB261/$B261,2),"")))</f>
        <v>0.19</v>
      </c>
      <c r="M261" s="296">
        <f>IF(OR($B261="*",$B261&lt;400),"",IF(AND('201920 DATA'!AC261="*",$B261&gt;=400),"*",IF($B261&gt;=400,ROUND('201920 DATA'!AC261/$B261,2),"")))</f>
        <v>0.43</v>
      </c>
      <c r="N261" s="296">
        <f>IF(OR($B261="*",$B261&lt;400),"",IF(AND('201920 DATA'!AD261="*",$B261&gt;=400),"*",IF($B261&gt;=400,ROUND('201920 DATA'!AD261/$B261,2),"")))</f>
        <v>0.27</v>
      </c>
      <c r="O261" s="296">
        <f>IF(OR($B261="*",$B261&lt;400),"",IF(AND('201920 DATA'!AE261="*",$B261&gt;=400),"*",IF($B261&gt;=400,ROUND('201920 DATA'!AE261/$B261,2),"")))</f>
        <v>0.01</v>
      </c>
      <c r="P261" s="297"/>
      <c r="Q261" s="296">
        <f>IF(OR($B261="*",$B261&lt;400),"",IF(AND('201920 DATA'!FO261="*",$B261&gt;=400),"*",IF($B261&gt;=400,ROUND('201920 DATA'!FO261/$B261,2),"")))</f>
        <v>0.98</v>
      </c>
      <c r="R261" s="289">
        <f>IF(OR($C261="*",$C261&lt;400),"",IF(AND('201920 DATA'!F261="*",$C261&gt;=400),"*",IF($C261&gt;=400,ROUND('201920 DATA'!F261/$C261,2),"")))</f>
        <v>0</v>
      </c>
      <c r="S261" s="289">
        <f>IF(OR($C261="*",$C261&lt;400),"",IF(AND('201920 DATA'!G261="*",$C261&gt;=400),"*",IF($C261&gt;=400,ROUND('201920 DATA'!G261/$C261,2),"")))</f>
        <v>0</v>
      </c>
      <c r="T261" s="289">
        <f>IF(OR($C261="*",$C261&lt;400),"",IF(AND('201920 DATA'!H261="*",$C261&gt;=400),"*",IF($C261&gt;=400,ROUND('201920 DATA'!H261/$C261,2),"")))</f>
        <v>1</v>
      </c>
      <c r="U261" s="289">
        <f>IF(OR($C261="*",$C261&lt;400),"",IF(AND('201920 DATA'!FP261="*",$C261&gt;=400),"*",IF($C261&gt;=400,ROUND('201920 DATA'!FP261/$C261,2),"")))</f>
        <v>0</v>
      </c>
      <c r="V261" s="312">
        <f>IF(OR($D261="*",$D261&lt;400),"",IF(AND('201920 DATA'!M261="*",$D261&gt;=400),"*",IF($D261&gt;=400,ROUND('201920 DATA'!M261/$D261,2),"")))</f>
        <v>0.03</v>
      </c>
      <c r="W261" s="312">
        <f>IF(OR($D261="*",$D261&lt;400),"",IF(AND('201920 DATA'!N261="*",$D261&gt;=400),"*",IF($D261&gt;=400,ROUND('201920 DATA'!N261/$D261,2),"")))</f>
        <v>0.2</v>
      </c>
      <c r="X261" s="312">
        <f>IF(OR($D261="*",$D261&lt;400),"",IF(AND('201920 DATA'!O261="*",$D261&gt;=400),"*",IF($D261&gt;=400,ROUND('201920 DATA'!O261/$D261,2),"")))</f>
        <v>0.43</v>
      </c>
      <c r="Y261" s="312">
        <f>IF(OR($D261="*",$D261&lt;400),"",IF(AND('201920 DATA'!P261="*",$D261&gt;=400),"*",IF($D261&gt;=400,ROUND('201920 DATA'!P261/$D261,2),"")))</f>
        <v>0.28000000000000003</v>
      </c>
      <c r="Z261" s="312">
        <f>IF(OR($D261="*",$D261&lt;400),"",IF(AND('201920 DATA'!Q261="*",$D261&gt;=400),"*",IF($D261&gt;=400,ROUND('201920 DATA'!Q261/$D261,2),"")))</f>
        <v>0.08</v>
      </c>
      <c r="AA261" s="312" t="str">
        <f>IF(OR($D261="*",$D261&lt;400),"",IF(AND('201920 DATA'!R261="*",$D261&gt;=400),"*",IF($D261&gt;=400,ROUND('201920 DATA'!R261/$D261,2),"")))</f>
        <v>*</v>
      </c>
      <c r="AB261" s="312">
        <f>IF(OR($D261="*",$D261&lt;400),"",IF(AND('201920 DATA'!S261="*",$D261&gt;=400),"*",IF($D261&gt;=400,ROUND('201920 DATA'!S261/$D261,2),"")))</f>
        <v>0</v>
      </c>
      <c r="AC261" s="312">
        <f>IF(OR($D261="*",$D261&lt;400),"",IF(AND('201920 DATA'!T261="*",$D261&gt;=400),"*",IF($D261&gt;=400,ROUND('201920 DATA'!T261/$D261,2),"")))</f>
        <v>0</v>
      </c>
      <c r="AD261" s="289">
        <f>IF(OR($C261="*",$C261&lt;400),"",IF(AND('201920 DATA'!BC261="*",$C261&gt;=400),"*",IF($C261&gt;=400,ROUND('201920 DATA'!BC261/$C261,2),"")))</f>
        <v>0</v>
      </c>
      <c r="AE261" s="289">
        <f>IF(OR($C261="*",$C261&lt;400),"",IF(AND('201920 DATA'!BD261="*",$C261&gt;=400),"*",IF($C261&gt;=400,ROUND('201920 DATA'!BD261/$C261,2),"")))</f>
        <v>0.01</v>
      </c>
      <c r="AF261" s="289">
        <f>IF(OR($C261="*",$C261&lt;400),"",IF(AND('201920 DATA'!BE261="*",$C261&gt;=400),"*",IF($C261&gt;=400,ROUND('201920 DATA'!BE261/$C261,2),"")))</f>
        <v>0</v>
      </c>
      <c r="AG261" s="289">
        <f>IF(OR($C261="*",$C261&lt;400),"",IF(AND('201920 DATA'!BF261="*",$C261&gt;=400),"*",IF($C261&gt;=400,ROUND('201920 DATA'!BF261/$C261,2),"")))</f>
        <v>0</v>
      </c>
      <c r="AH261" s="289">
        <f>IF(OR($C261="*",$C261&lt;400),"",IF(AND('201920 DATA'!BG261="*",$C261&gt;=400),"*",IF($C261&gt;=400,ROUND('201920 DATA'!BG261/$C261,2),"")))</f>
        <v>0</v>
      </c>
      <c r="AI261" s="289">
        <f>IF(OR($C261="*",$C261&lt;400),"",IF(AND('201920 DATA'!BH261="*",$C261&gt;=400),"*",IF($C261&gt;=400,ROUND('201920 DATA'!BH261/$C261,2),"")))</f>
        <v>0.05</v>
      </c>
      <c r="AJ261" s="289">
        <f>IF(OR($C261="*",$C261&lt;400),"",IF(AND('201920 DATA'!BI261="*",$C261&gt;=400),"*",IF($C261&gt;=400,ROUND('201920 DATA'!BI261/$C261,2),"")))</f>
        <v>0.16</v>
      </c>
      <c r="AK261" s="289">
        <f>IF(OR($C261="*",$C261&lt;400),"",IF(AND('201920 DATA'!BJ261="*",$C261&gt;=400),"*",IF($C261&gt;=400,ROUND('201920 DATA'!BJ261/$C261,2),"")))</f>
        <v>0.01</v>
      </c>
      <c r="AL261" s="289" t="str">
        <f>IF(OR($C261="*",$C261&lt;400),"",IF(AND('201920 DATA'!BK261="*",$C261&gt;=400),"*",IF($C261&gt;=400,ROUND('201920 DATA'!BK261/$C261,2),"")))</f>
        <v>*</v>
      </c>
      <c r="AM261" s="289">
        <f>IF(OR($C261="*",$C261&lt;400),"",IF(AND('201920 DATA'!BL261="*",$C261&gt;=400),"*",IF($C261&gt;=400,ROUND('201920 DATA'!BL261/$C261,2),"")))</f>
        <v>0.01</v>
      </c>
      <c r="AN261" s="289">
        <f>IF(OR($C261="*",$C261&lt;400),"",IF(AND('201920 DATA'!BM261="*",$C261&gt;=400),"*",IF($C261&gt;=400,ROUND('201920 DATA'!BM261/$C261,2),"")))</f>
        <v>0.08</v>
      </c>
      <c r="AO261" s="289">
        <f>IF(OR($C261="*",$C261&lt;400),"",IF(AND('201920 DATA'!BN261="*",$C261&gt;=400),"*",IF($C261&gt;=400,ROUND('201920 DATA'!BN261/$C261,2),"")))</f>
        <v>0.01</v>
      </c>
      <c r="AP261" s="289">
        <f>IF(OR($C261="*",$C261&lt;400),"",IF(AND('201920 DATA'!BO261="*",$C261&gt;=400),"*",IF($C261&gt;=400,ROUND('201920 DATA'!BO261/$C261,2),"")))</f>
        <v>0.63</v>
      </c>
      <c r="AQ261" s="289">
        <f>IF(OR($C261="*",$C261&lt;400),"",IF(AND('201920 DATA'!BP261="*",$C261&gt;=400),"*",IF($C261&gt;=400,ROUND('201920 DATA'!BP261/$C261,2),"")))</f>
        <v>0.02</v>
      </c>
      <c r="AR261" s="289">
        <f>IF(OR($C261="*",$C261&lt;400),"",IF(AND('201920 DATA'!BQ261="*",$C261&gt;=400),"*",IF($C261&gt;=400,ROUND('201920 DATA'!BQ261/$C261,2),"")))</f>
        <v>0</v>
      </c>
      <c r="AS261" s="289">
        <f>IF(OR($C261="*",$C261&lt;400),"",IF(AND('201920 DATA'!BR261="*",$C261&gt;=400),"*",IF($C261&gt;=400,ROUND('201920 DATA'!BR261/$C261,2),"")))</f>
        <v>0</v>
      </c>
      <c r="AT261" s="289" t="str">
        <f>IF(OR($C261="*",$C261&lt;400),"",IF(AND('201920 DATA'!BS261="*",$C261&gt;=400),"*",IF($C261&gt;=400,ROUND('201920 DATA'!BS261/$C261,2),"")))</f>
        <v>*</v>
      </c>
      <c r="AU261" s="289" t="str">
        <f>IF(OR($C261="*",$C261&lt;400),"",IF(AND('201920 DATA'!BT261="*",$C261&gt;=400),"*",IF($C261&gt;=400,ROUND('201920 DATA'!BT261/$C261,2),"")))</f>
        <v>*</v>
      </c>
      <c r="AV261" s="289">
        <f>IF(OR($C261="*",$C261&lt;400),"",IF(AND('201920 DATA'!BU261="*",$C261&gt;=400),"*",IF($C261&gt;=400,ROUND('201920 DATA'!BU261/$C261,2),"")))</f>
        <v>0.01</v>
      </c>
      <c r="AW261" s="289">
        <f>IF(OR($C261="*",$C261&lt;400),"",IF(AND('201920 DATA'!BV261="*",$C261&gt;=400),"*",IF($C261&gt;=400,ROUND('201920 DATA'!BV261/$C261,2),"")))</f>
        <v>0</v>
      </c>
      <c r="AX261" s="289" t="str">
        <f>IF(OR($C261="*",$C261&lt;400),"",IF(AND('201920 DATA'!BW261="*",$C261&gt;=400),"*",IF($C261&gt;=400,ROUND('201920 DATA'!BW261/$C261,2),"")))</f>
        <v>*</v>
      </c>
      <c r="AZ261" s="365">
        <v>2505</v>
      </c>
    </row>
    <row r="262" spans="1:52" x14ac:dyDescent="0.2">
      <c r="A262" s="373" t="s">
        <v>1599</v>
      </c>
      <c r="B262" s="287">
        <f>'201920 DATA'!B262</f>
        <v>70</v>
      </c>
      <c r="C262" s="288">
        <f>'201920 DATA'!C262</f>
        <v>70</v>
      </c>
      <c r="D262" s="293">
        <f>'201920 DATA'!FQ262</f>
        <v>0</v>
      </c>
      <c r="F262" s="313" t="str">
        <f t="shared" ref="F262:F325" si="8">IF(OR($B262="*",$B262&lt;400),"",IF(AND(AZ262="*",$B262&gt;=400),"*",IF($B262&gt;=400,ROUND(1-(AZ262/$B262),2),"")))</f>
        <v/>
      </c>
      <c r="G262" s="295" t="str">
        <f t="shared" si="7"/>
        <v/>
      </c>
      <c r="H262" s="289" t="str">
        <f>IF(OR($C262="*",$C262&lt;400),"",IF(AND('201920 DATA'!F262="*",$C262&gt;=400),"*",IF($C262&gt;=400,ROUND('201920 DATA'!F262/$C262,2),"")))</f>
        <v/>
      </c>
      <c r="I262" s="296" t="str">
        <f>IF(OR($B262="*",$B262&lt;400),"",IF(AND('201920 DATA'!Y262="*",$B262&gt;=400),"*",IF($B262&gt;=400,ROUND('201920 DATA'!Y262/$B262,2),"")))</f>
        <v/>
      </c>
      <c r="J262" s="296" t="str">
        <f>IF(OR($B262="*",$B262&lt;400),"",IF(AND('201920 DATA'!Z262="*",$B262&gt;=400),"*",IF($B262&gt;=400,ROUND('201920 DATA'!Z262/$B262,2),"")))</f>
        <v/>
      </c>
      <c r="K262" s="296" t="str">
        <f>IF(OR($B262="*",$B262&lt;400),"",IF(AND('201920 DATA'!AA262="*",$B262&gt;=400),"*",IF($B262&gt;=400,ROUND('201920 DATA'!AA262/$B262,2),"")))</f>
        <v/>
      </c>
      <c r="L262" s="296" t="str">
        <f>IF(OR($B262="*",$B262&lt;400),"",IF(AND('201920 DATA'!AB262="*",$B262&gt;=400),"*",IF($B262&gt;=400,ROUND('201920 DATA'!AB262/$B262,2),"")))</f>
        <v/>
      </c>
      <c r="M262" s="296" t="str">
        <f>IF(OR($B262="*",$B262&lt;400),"",IF(AND('201920 DATA'!AC262="*",$B262&gt;=400),"*",IF($B262&gt;=400,ROUND('201920 DATA'!AC262/$B262,2),"")))</f>
        <v/>
      </c>
      <c r="N262" s="296" t="str">
        <f>IF(OR($B262="*",$B262&lt;400),"",IF(AND('201920 DATA'!AD262="*",$B262&gt;=400),"*",IF($B262&gt;=400,ROUND('201920 DATA'!AD262/$B262,2),"")))</f>
        <v/>
      </c>
      <c r="O262" s="296" t="str">
        <f>IF(OR($B262="*",$B262&lt;400),"",IF(AND('201920 DATA'!AE262="*",$B262&gt;=400),"*",IF($B262&gt;=400,ROUND('201920 DATA'!AE262/$B262,2),"")))</f>
        <v/>
      </c>
      <c r="P262" s="297"/>
      <c r="Q262" s="296" t="str">
        <f>IF(OR($B262="*",$B262&lt;400),"",IF(AND('201920 DATA'!FO262="*",$B262&gt;=400),"*",IF($B262&gt;=400,ROUND('201920 DATA'!FO262/$B262,2),"")))</f>
        <v/>
      </c>
      <c r="R262" s="289" t="str">
        <f>IF(OR($C262="*",$C262&lt;400),"",IF(AND('201920 DATA'!F262="*",$C262&gt;=400),"*",IF($C262&gt;=400,ROUND('201920 DATA'!F262/$C262,2),"")))</f>
        <v/>
      </c>
      <c r="S262" s="289" t="str">
        <f>IF(OR($C262="*",$C262&lt;400),"",IF(AND('201920 DATA'!G262="*",$C262&gt;=400),"*",IF($C262&gt;=400,ROUND('201920 DATA'!G262/$C262,2),"")))</f>
        <v/>
      </c>
      <c r="T262" s="289" t="str">
        <f>IF(OR($C262="*",$C262&lt;400),"",IF(AND('201920 DATA'!H262="*",$C262&gt;=400),"*",IF($C262&gt;=400,ROUND('201920 DATA'!H262/$C262,2),"")))</f>
        <v/>
      </c>
      <c r="U262" s="289" t="str">
        <f>IF(OR($C262="*",$C262&lt;400),"",IF(AND('201920 DATA'!FP262="*",$C262&gt;=400),"*",IF($C262&gt;=400,ROUND('201920 DATA'!FP262/$C262,2),"")))</f>
        <v/>
      </c>
      <c r="V262" s="312" t="str">
        <f>IF(OR($D262="*",$D262&lt;400),"",IF(AND('201920 DATA'!M262="*",$D262&gt;=400),"*",IF($D262&gt;=400,ROUND('201920 DATA'!M262/$D262,2),"")))</f>
        <v/>
      </c>
      <c r="W262" s="312" t="str">
        <f>IF(OR($D262="*",$D262&lt;400),"",IF(AND('201920 DATA'!N262="*",$D262&gt;=400),"*",IF($D262&gt;=400,ROUND('201920 DATA'!N262/$D262,2),"")))</f>
        <v/>
      </c>
      <c r="X262" s="312" t="str">
        <f>IF(OR($D262="*",$D262&lt;400),"",IF(AND('201920 DATA'!O262="*",$D262&gt;=400),"*",IF($D262&gt;=400,ROUND('201920 DATA'!O262/$D262,2),"")))</f>
        <v/>
      </c>
      <c r="Y262" s="312" t="str">
        <f>IF(OR($D262="*",$D262&lt;400),"",IF(AND('201920 DATA'!P262="*",$D262&gt;=400),"*",IF($D262&gt;=400,ROUND('201920 DATA'!P262/$D262,2),"")))</f>
        <v/>
      </c>
      <c r="Z262" s="312" t="str">
        <f>IF(OR($D262="*",$D262&lt;400),"",IF(AND('201920 DATA'!Q262="*",$D262&gt;=400),"*",IF($D262&gt;=400,ROUND('201920 DATA'!Q262/$D262,2),"")))</f>
        <v/>
      </c>
      <c r="AA262" s="312" t="str">
        <f>IF(OR($D262="*",$D262&lt;400),"",IF(AND('201920 DATA'!R262="*",$D262&gt;=400),"*",IF($D262&gt;=400,ROUND('201920 DATA'!R262/$D262,2),"")))</f>
        <v/>
      </c>
      <c r="AB262" s="312" t="str">
        <f>IF(OR($D262="*",$D262&lt;400),"",IF(AND('201920 DATA'!S262="*",$D262&gt;=400),"*",IF($D262&gt;=400,ROUND('201920 DATA'!S262/$D262,2),"")))</f>
        <v/>
      </c>
      <c r="AC262" s="312" t="str">
        <f>IF(OR($D262="*",$D262&lt;400),"",IF(AND('201920 DATA'!T262="*",$D262&gt;=400),"*",IF($D262&gt;=400,ROUND('201920 DATA'!T262/$D262,2),"")))</f>
        <v/>
      </c>
      <c r="AD262" s="289" t="str">
        <f>IF(OR($C262="*",$C262&lt;400),"",IF(AND('201920 DATA'!BC262="*",$C262&gt;=400),"*",IF($C262&gt;=400,ROUND('201920 DATA'!BC262/$C262,2),"")))</f>
        <v/>
      </c>
      <c r="AE262" s="289" t="str">
        <f>IF(OR($C262="*",$C262&lt;400),"",IF(AND('201920 DATA'!BD262="*",$C262&gt;=400),"*",IF($C262&gt;=400,ROUND('201920 DATA'!BD262/$C262,2),"")))</f>
        <v/>
      </c>
      <c r="AF262" s="289" t="str">
        <f>IF(OR($C262="*",$C262&lt;400),"",IF(AND('201920 DATA'!BE262="*",$C262&gt;=400),"*",IF($C262&gt;=400,ROUND('201920 DATA'!BE262/$C262,2),"")))</f>
        <v/>
      </c>
      <c r="AG262" s="289" t="str">
        <f>IF(OR($C262="*",$C262&lt;400),"",IF(AND('201920 DATA'!BF262="*",$C262&gt;=400),"*",IF($C262&gt;=400,ROUND('201920 DATA'!BF262/$C262,2),"")))</f>
        <v/>
      </c>
      <c r="AH262" s="289" t="str">
        <f>IF(OR($C262="*",$C262&lt;400),"",IF(AND('201920 DATA'!BG262="*",$C262&gt;=400),"*",IF($C262&gt;=400,ROUND('201920 DATA'!BG262/$C262,2),"")))</f>
        <v/>
      </c>
      <c r="AI262" s="289" t="str">
        <f>IF(OR($C262="*",$C262&lt;400),"",IF(AND('201920 DATA'!BH262="*",$C262&gt;=400),"*",IF($C262&gt;=400,ROUND('201920 DATA'!BH262/$C262,2),"")))</f>
        <v/>
      </c>
      <c r="AJ262" s="289" t="str">
        <f>IF(OR($C262="*",$C262&lt;400),"",IF(AND('201920 DATA'!BI262="*",$C262&gt;=400),"*",IF($C262&gt;=400,ROUND('201920 DATA'!BI262/$C262,2),"")))</f>
        <v/>
      </c>
      <c r="AK262" s="289" t="str">
        <f>IF(OR($C262="*",$C262&lt;400),"",IF(AND('201920 DATA'!BJ262="*",$C262&gt;=400),"*",IF($C262&gt;=400,ROUND('201920 DATA'!BJ262/$C262,2),"")))</f>
        <v/>
      </c>
      <c r="AL262" s="289" t="str">
        <f>IF(OR($C262="*",$C262&lt;400),"",IF(AND('201920 DATA'!BK262="*",$C262&gt;=400),"*",IF($C262&gt;=400,ROUND('201920 DATA'!BK262/$C262,2),"")))</f>
        <v/>
      </c>
      <c r="AM262" s="289" t="str">
        <f>IF(OR($C262="*",$C262&lt;400),"",IF(AND('201920 DATA'!BL262="*",$C262&gt;=400),"*",IF($C262&gt;=400,ROUND('201920 DATA'!BL262/$C262,2),"")))</f>
        <v/>
      </c>
      <c r="AN262" s="289" t="str">
        <f>IF(OR($C262="*",$C262&lt;400),"",IF(AND('201920 DATA'!BM262="*",$C262&gt;=400),"*",IF($C262&gt;=400,ROUND('201920 DATA'!BM262/$C262,2),"")))</f>
        <v/>
      </c>
      <c r="AO262" s="289" t="str">
        <f>IF(OR($C262="*",$C262&lt;400),"",IF(AND('201920 DATA'!BN262="*",$C262&gt;=400),"*",IF($C262&gt;=400,ROUND('201920 DATA'!BN262/$C262,2),"")))</f>
        <v/>
      </c>
      <c r="AP262" s="289" t="str">
        <f>IF(OR($C262="*",$C262&lt;400),"",IF(AND('201920 DATA'!BO262="*",$C262&gt;=400),"*",IF($C262&gt;=400,ROUND('201920 DATA'!BO262/$C262,2),"")))</f>
        <v/>
      </c>
      <c r="AQ262" s="289" t="str">
        <f>IF(OR($C262="*",$C262&lt;400),"",IF(AND('201920 DATA'!BP262="*",$C262&gt;=400),"*",IF($C262&gt;=400,ROUND('201920 DATA'!BP262/$C262,2),"")))</f>
        <v/>
      </c>
      <c r="AR262" s="289" t="str">
        <f>IF(OR($C262="*",$C262&lt;400),"",IF(AND('201920 DATA'!BQ262="*",$C262&gt;=400),"*",IF($C262&gt;=400,ROUND('201920 DATA'!BQ262/$C262,2),"")))</f>
        <v/>
      </c>
      <c r="AS262" s="289" t="str">
        <f>IF(OR($C262="*",$C262&lt;400),"",IF(AND('201920 DATA'!BR262="*",$C262&gt;=400),"*",IF($C262&gt;=400,ROUND('201920 DATA'!BR262/$C262,2),"")))</f>
        <v/>
      </c>
      <c r="AT262" s="289" t="str">
        <f>IF(OR($C262="*",$C262&lt;400),"",IF(AND('201920 DATA'!BS262="*",$C262&gt;=400),"*",IF($C262&gt;=400,ROUND('201920 DATA'!BS262/$C262,2),"")))</f>
        <v/>
      </c>
      <c r="AU262" s="289" t="str">
        <f>IF(OR($C262="*",$C262&lt;400),"",IF(AND('201920 DATA'!BT262="*",$C262&gt;=400),"*",IF($C262&gt;=400,ROUND('201920 DATA'!BT262/$C262,2),"")))</f>
        <v/>
      </c>
      <c r="AV262" s="289" t="str">
        <f>IF(OR($C262="*",$C262&lt;400),"",IF(AND('201920 DATA'!BU262="*",$C262&gt;=400),"*",IF($C262&gt;=400,ROUND('201920 DATA'!BU262/$C262,2),"")))</f>
        <v/>
      </c>
      <c r="AW262" s="289" t="str">
        <f>IF(OR($C262="*",$C262&lt;400),"",IF(AND('201920 DATA'!BV262="*",$C262&gt;=400),"*",IF($C262&gt;=400,ROUND('201920 DATA'!BV262/$C262,2),"")))</f>
        <v/>
      </c>
      <c r="AX262" s="289" t="str">
        <f>IF(OR($C262="*",$C262&lt;400),"",IF(AND('201920 DATA'!BW262="*",$C262&gt;=400),"*",IF($C262&gt;=400,ROUND('201920 DATA'!BW262/$C262,2),"")))</f>
        <v/>
      </c>
      <c r="AZ262" s="365">
        <v>0</v>
      </c>
    </row>
    <row r="263" spans="1:52" x14ac:dyDescent="0.2">
      <c r="A263" s="373" t="s">
        <v>1223</v>
      </c>
      <c r="B263" s="287">
        <f>'201920 DATA'!B263</f>
        <v>2595</v>
      </c>
      <c r="C263" s="288">
        <f>'201920 DATA'!C263</f>
        <v>2595</v>
      </c>
      <c r="D263" s="293">
        <f>'201920 DATA'!FQ263</f>
        <v>2585</v>
      </c>
      <c r="F263" s="313">
        <f t="shared" si="8"/>
        <v>-0.12</v>
      </c>
      <c r="G263" s="295">
        <f t="shared" ref="G263:G326" si="9">IF(OR($B263="*",$B263&lt;400),"",IF(AND($C263="*",$B263&gt;=400),"*",IF($B263&gt;=400,ROUND($C263/$B263,2),"")))</f>
        <v>1</v>
      </c>
      <c r="H263" s="289">
        <f>IF(OR($C263="*",$C263&lt;400),"",IF(AND('201920 DATA'!F263="*",$C263&gt;=400),"*",IF($C263&gt;=400,ROUND('201920 DATA'!F263/$C263,2),"")))</f>
        <v>0</v>
      </c>
      <c r="I263" s="296">
        <f>IF(OR($B263="*",$B263&lt;400),"",IF(AND('201920 DATA'!Y263="*",$B263&gt;=400),"*",IF($B263&gt;=400,ROUND('201920 DATA'!Y263/$B263,2),"")))</f>
        <v>0</v>
      </c>
      <c r="J263" s="296">
        <f>IF(OR($B263="*",$B263&lt;400),"",IF(AND('201920 DATA'!Z263="*",$B263&gt;=400),"*",IF($B263&gt;=400,ROUND('201920 DATA'!Z263/$B263,2),"")))</f>
        <v>0.05</v>
      </c>
      <c r="K263" s="296">
        <f>IF(OR($B263="*",$B263&lt;400),"",IF(AND('201920 DATA'!AA263="*",$B263&gt;=400),"*",IF($B263&gt;=400,ROUND('201920 DATA'!AA263/$B263,2),"")))</f>
        <v>0.16</v>
      </c>
      <c r="L263" s="296">
        <f>IF(OR($B263="*",$B263&lt;400),"",IF(AND('201920 DATA'!AB263="*",$B263&gt;=400),"*",IF($B263&gt;=400,ROUND('201920 DATA'!AB263/$B263,2),"")))</f>
        <v>0.28000000000000003</v>
      </c>
      <c r="M263" s="296">
        <f>IF(OR($B263="*",$B263&lt;400),"",IF(AND('201920 DATA'!AC263="*",$B263&gt;=400),"*",IF($B263&gt;=400,ROUND('201920 DATA'!AC263/$B263,2),"")))</f>
        <v>0.33</v>
      </c>
      <c r="N263" s="296">
        <f>IF(OR($B263="*",$B263&lt;400),"",IF(AND('201920 DATA'!AD263="*",$B263&gt;=400),"*",IF($B263&gt;=400,ROUND('201920 DATA'!AD263/$B263,2),"")))</f>
        <v>0.17</v>
      </c>
      <c r="O263" s="296">
        <f>IF(OR($B263="*",$B263&lt;400),"",IF(AND('201920 DATA'!AE263="*",$B263&gt;=400),"*",IF($B263&gt;=400,ROUND('201920 DATA'!AE263/$B263,2),"")))</f>
        <v>0.01</v>
      </c>
      <c r="P263" s="297"/>
      <c r="Q263" s="296">
        <f>IF(OR($B263="*",$B263&lt;400),"",IF(AND('201920 DATA'!FO263="*",$B263&gt;=400),"*",IF($B263&gt;=400,ROUND('201920 DATA'!FO263/$B263,2),"")))</f>
        <v>0.98</v>
      </c>
      <c r="R263" s="289">
        <f>IF(OR($C263="*",$C263&lt;400),"",IF(AND('201920 DATA'!F263="*",$C263&gt;=400),"*",IF($C263&gt;=400,ROUND('201920 DATA'!F263/$C263,2),"")))</f>
        <v>0</v>
      </c>
      <c r="S263" s="289">
        <f>IF(OR($C263="*",$C263&lt;400),"",IF(AND('201920 DATA'!G263="*",$C263&gt;=400),"*",IF($C263&gt;=400,ROUND('201920 DATA'!G263/$C263,2),"")))</f>
        <v>0</v>
      </c>
      <c r="T263" s="289">
        <f>IF(OR($C263="*",$C263&lt;400),"",IF(AND('201920 DATA'!H263="*",$C263&gt;=400),"*",IF($C263&gt;=400,ROUND('201920 DATA'!H263/$C263,2),"")))</f>
        <v>1</v>
      </c>
      <c r="U263" s="289">
        <f>IF(OR($C263="*",$C263&lt;400),"",IF(AND('201920 DATA'!FP263="*",$C263&gt;=400),"*",IF($C263&gt;=400,ROUND('201920 DATA'!FP263/$C263,2),"")))</f>
        <v>0</v>
      </c>
      <c r="V263" s="312">
        <f>IF(OR($D263="*",$D263&lt;400),"",IF(AND('201920 DATA'!M263="*",$D263&gt;=400),"*",IF($D263&gt;=400,ROUND('201920 DATA'!M263/$D263,2),"")))</f>
        <v>0.01</v>
      </c>
      <c r="W263" s="312">
        <f>IF(OR($D263="*",$D263&lt;400),"",IF(AND('201920 DATA'!N263="*",$D263&gt;=400),"*",IF($D263&gt;=400,ROUND('201920 DATA'!N263/$D263,2),"")))</f>
        <v>0.46</v>
      </c>
      <c r="X263" s="312">
        <f>IF(OR($D263="*",$D263&lt;400),"",IF(AND('201920 DATA'!O263="*",$D263&gt;=400),"*",IF($D263&gt;=400,ROUND('201920 DATA'!O263/$D263,2),"")))</f>
        <v>0.31</v>
      </c>
      <c r="Y263" s="312">
        <f>IF(OR($D263="*",$D263&lt;400),"",IF(AND('201920 DATA'!P263="*",$D263&gt;=400),"*",IF($D263&gt;=400,ROUND('201920 DATA'!P263/$D263,2),"")))</f>
        <v>0.15</v>
      </c>
      <c r="Z263" s="312">
        <f>IF(OR($D263="*",$D263&lt;400),"",IF(AND('201920 DATA'!Q263="*",$D263&gt;=400),"*",IF($D263&gt;=400,ROUND('201920 DATA'!Q263/$D263,2),"")))</f>
        <v>7.0000000000000007E-2</v>
      </c>
      <c r="AA263" s="312">
        <f>IF(OR($D263="*",$D263&lt;400),"",IF(AND('201920 DATA'!R263="*",$D263&gt;=400),"*",IF($D263&gt;=400,ROUND('201920 DATA'!R263/$D263,2),"")))</f>
        <v>0.01</v>
      </c>
      <c r="AB263" s="312" t="str">
        <f>IF(OR($D263="*",$D263&lt;400),"",IF(AND('201920 DATA'!S263="*",$D263&gt;=400),"*",IF($D263&gt;=400,ROUND('201920 DATA'!S263/$D263,2),"")))</f>
        <v>*</v>
      </c>
      <c r="AC263" s="312">
        <f>IF(OR($D263="*",$D263&lt;400),"",IF(AND('201920 DATA'!T263="*",$D263&gt;=400),"*",IF($D263&gt;=400,ROUND('201920 DATA'!T263/$D263,2),"")))</f>
        <v>0</v>
      </c>
      <c r="AD263" s="289" t="str">
        <f>IF(OR($C263="*",$C263&lt;400),"",IF(AND('201920 DATA'!BC263="*",$C263&gt;=400),"*",IF($C263&gt;=400,ROUND('201920 DATA'!BC263/$C263,2),"")))</f>
        <v>*</v>
      </c>
      <c r="AE263" s="289">
        <f>IF(OR($C263="*",$C263&lt;400),"",IF(AND('201920 DATA'!BD263="*",$C263&gt;=400),"*",IF($C263&gt;=400,ROUND('201920 DATA'!BD263/$C263,2),"")))</f>
        <v>0.01</v>
      </c>
      <c r="AF263" s="289" t="str">
        <f>IF(OR($C263="*",$C263&lt;400),"",IF(AND('201920 DATA'!BE263="*",$C263&gt;=400),"*",IF($C263&gt;=400,ROUND('201920 DATA'!BE263/$C263,2),"")))</f>
        <v>*</v>
      </c>
      <c r="AG263" s="289">
        <f>IF(OR($C263="*",$C263&lt;400),"",IF(AND('201920 DATA'!BF263="*",$C263&gt;=400),"*",IF($C263&gt;=400,ROUND('201920 DATA'!BF263/$C263,2),"")))</f>
        <v>0</v>
      </c>
      <c r="AH263" s="289">
        <f>IF(OR($C263="*",$C263&lt;400),"",IF(AND('201920 DATA'!BG263="*",$C263&gt;=400),"*",IF($C263&gt;=400,ROUND('201920 DATA'!BG263/$C263,2),"")))</f>
        <v>0</v>
      </c>
      <c r="AI263" s="289">
        <f>IF(OR($C263="*",$C263&lt;400),"",IF(AND('201920 DATA'!BH263="*",$C263&gt;=400),"*",IF($C263&gt;=400,ROUND('201920 DATA'!BH263/$C263,2),"")))</f>
        <v>0.08</v>
      </c>
      <c r="AJ263" s="289">
        <f>IF(OR($C263="*",$C263&lt;400),"",IF(AND('201920 DATA'!BI263="*",$C263&gt;=400),"*",IF($C263&gt;=400,ROUND('201920 DATA'!BI263/$C263,2),"")))</f>
        <v>0</v>
      </c>
      <c r="AK263" s="289">
        <f>IF(OR($C263="*",$C263&lt;400),"",IF(AND('201920 DATA'!BJ263="*",$C263&gt;=400),"*",IF($C263&gt;=400,ROUND('201920 DATA'!BJ263/$C263,2),"")))</f>
        <v>0</v>
      </c>
      <c r="AL263" s="289">
        <f>IF(OR($C263="*",$C263&lt;400),"",IF(AND('201920 DATA'!BK263="*",$C263&gt;=400),"*",IF($C263&gt;=400,ROUND('201920 DATA'!BK263/$C263,2),"")))</f>
        <v>0</v>
      </c>
      <c r="AM263" s="289">
        <f>IF(OR($C263="*",$C263&lt;400),"",IF(AND('201920 DATA'!BL263="*",$C263&gt;=400),"*",IF($C263&gt;=400,ROUND('201920 DATA'!BL263/$C263,2),"")))</f>
        <v>0</v>
      </c>
      <c r="AN263" s="289" t="str">
        <f>IF(OR($C263="*",$C263&lt;400),"",IF(AND('201920 DATA'!BM263="*",$C263&gt;=400),"*",IF($C263&gt;=400,ROUND('201920 DATA'!BM263/$C263,2),"")))</f>
        <v>*</v>
      </c>
      <c r="AO263" s="289" t="str">
        <f>IF(OR($C263="*",$C263&lt;400),"",IF(AND('201920 DATA'!BN263="*",$C263&gt;=400),"*",IF($C263&gt;=400,ROUND('201920 DATA'!BN263/$C263,2),"")))</f>
        <v>*</v>
      </c>
      <c r="AP263" s="289">
        <f>IF(OR($C263="*",$C263&lt;400),"",IF(AND('201920 DATA'!BO263="*",$C263&gt;=400),"*",IF($C263&gt;=400,ROUND('201920 DATA'!BO263/$C263,2),"")))</f>
        <v>0.88</v>
      </c>
      <c r="AQ263" s="289">
        <f>IF(OR($C263="*",$C263&lt;400),"",IF(AND('201920 DATA'!BP263="*",$C263&gt;=400),"*",IF($C263&gt;=400,ROUND('201920 DATA'!BP263/$C263,2),"")))</f>
        <v>0</v>
      </c>
      <c r="AR263" s="289">
        <f>IF(OR($C263="*",$C263&lt;400),"",IF(AND('201920 DATA'!BQ263="*",$C263&gt;=400),"*",IF($C263&gt;=400,ROUND('201920 DATA'!BQ263/$C263,2),"")))</f>
        <v>0</v>
      </c>
      <c r="AS263" s="289">
        <f>IF(OR($C263="*",$C263&lt;400),"",IF(AND('201920 DATA'!BR263="*",$C263&gt;=400),"*",IF($C263&gt;=400,ROUND('201920 DATA'!BR263/$C263,2),"")))</f>
        <v>0</v>
      </c>
      <c r="AT263" s="289" t="str">
        <f>IF(OR($C263="*",$C263&lt;400),"",IF(AND('201920 DATA'!BS263="*",$C263&gt;=400),"*",IF($C263&gt;=400,ROUND('201920 DATA'!BS263/$C263,2),"")))</f>
        <v>*</v>
      </c>
      <c r="AU263" s="289">
        <f>IF(OR($C263="*",$C263&lt;400),"",IF(AND('201920 DATA'!BT263="*",$C263&gt;=400),"*",IF($C263&gt;=400,ROUND('201920 DATA'!BT263/$C263,2),"")))</f>
        <v>0.01</v>
      </c>
      <c r="AV263" s="289">
        <f>IF(OR($C263="*",$C263&lt;400),"",IF(AND('201920 DATA'!BU263="*",$C263&gt;=400),"*",IF($C263&gt;=400,ROUND('201920 DATA'!BU263/$C263,2),"")))</f>
        <v>0.03</v>
      </c>
      <c r="AW263" s="289">
        <f>IF(OR($C263="*",$C263&lt;400),"",IF(AND('201920 DATA'!BV263="*",$C263&gt;=400),"*",IF($C263&gt;=400,ROUND('201920 DATA'!BV263/$C263,2),"")))</f>
        <v>0</v>
      </c>
      <c r="AX263" s="289" t="str">
        <f>IF(OR($C263="*",$C263&lt;400),"",IF(AND('201920 DATA'!BW263="*",$C263&gt;=400),"*",IF($C263&gt;=400,ROUND('201920 DATA'!BW263/$C263,2),"")))</f>
        <v>*</v>
      </c>
      <c r="AZ263" s="365">
        <v>2900</v>
      </c>
    </row>
    <row r="264" spans="1:52" x14ac:dyDescent="0.2">
      <c r="A264" s="373" t="s">
        <v>1628</v>
      </c>
      <c r="B264" s="287">
        <f>'201920 DATA'!B264</f>
        <v>3715</v>
      </c>
      <c r="C264" s="288">
        <f>'201920 DATA'!C264</f>
        <v>3715</v>
      </c>
      <c r="D264" s="293">
        <f>'201920 DATA'!FQ264</f>
        <v>0</v>
      </c>
      <c r="F264" s="313">
        <f t="shared" si="8"/>
        <v>1</v>
      </c>
      <c r="G264" s="295">
        <f t="shared" si="9"/>
        <v>1</v>
      </c>
      <c r="H264" s="289">
        <f>IF(OR($C264="*",$C264&lt;400),"",IF(AND('201920 DATA'!F264="*",$C264&gt;=400),"*",IF($C264&gt;=400,ROUND('201920 DATA'!F264/$C264,2),"")))</f>
        <v>0</v>
      </c>
      <c r="I264" s="296">
        <f>IF(OR($B264="*",$B264&lt;400),"",IF(AND('201920 DATA'!Y264="*",$B264&gt;=400),"*",IF($B264&gt;=400,ROUND('201920 DATA'!Y264/$B264,2),"")))</f>
        <v>0</v>
      </c>
      <c r="J264" s="296">
        <f>IF(OR($B264="*",$B264&lt;400),"",IF(AND('201920 DATA'!Z264="*",$B264&gt;=400),"*",IF($B264&gt;=400,ROUND('201920 DATA'!Z264/$B264,2),"")))</f>
        <v>0</v>
      </c>
      <c r="K264" s="296">
        <f>IF(OR($B264="*",$B264&lt;400),"",IF(AND('201920 DATA'!AA264="*",$B264&gt;=400),"*",IF($B264&gt;=400,ROUND('201920 DATA'!AA264/$B264,2),"")))</f>
        <v>0.02</v>
      </c>
      <c r="L264" s="296">
        <f>IF(OR($B264="*",$B264&lt;400),"",IF(AND('201920 DATA'!AB264="*",$B264&gt;=400),"*",IF($B264&gt;=400,ROUND('201920 DATA'!AB264/$B264,2),"")))</f>
        <v>0.08</v>
      </c>
      <c r="M264" s="296">
        <f>IF(OR($B264="*",$B264&lt;400),"",IF(AND('201920 DATA'!AC264="*",$B264&gt;=400),"*",IF($B264&gt;=400,ROUND('201920 DATA'!AC264/$B264,2),"")))</f>
        <v>0.36</v>
      </c>
      <c r="N264" s="296">
        <f>IF(OR($B264="*",$B264&lt;400),"",IF(AND('201920 DATA'!AD264="*",$B264&gt;=400),"*",IF($B264&gt;=400,ROUND('201920 DATA'!AD264/$B264,2),"")))</f>
        <v>0.5</v>
      </c>
      <c r="O264" s="296">
        <f>IF(OR($B264="*",$B264&lt;400),"",IF(AND('201920 DATA'!AE264="*",$B264&gt;=400),"*",IF($B264&gt;=400,ROUND('201920 DATA'!AE264/$B264,2),"")))</f>
        <v>0.03</v>
      </c>
      <c r="P264" s="297"/>
      <c r="Q264" s="296">
        <f>IF(OR($B264="*",$B264&lt;400),"",IF(AND('201920 DATA'!FO264="*",$B264&gt;=400),"*",IF($B264&gt;=400,ROUND('201920 DATA'!FO264/$B264,2),"")))</f>
        <v>0</v>
      </c>
      <c r="R264" s="289">
        <f>IF(OR($C264="*",$C264&lt;400),"",IF(AND('201920 DATA'!F264="*",$C264&gt;=400),"*",IF($C264&gt;=400,ROUND('201920 DATA'!F264/$C264,2),"")))</f>
        <v>0</v>
      </c>
      <c r="S264" s="289">
        <f>IF(OR($C264="*",$C264&lt;400),"",IF(AND('201920 DATA'!G264="*",$C264&gt;=400),"*",IF($C264&gt;=400,ROUND('201920 DATA'!G264/$C264,2),"")))</f>
        <v>0</v>
      </c>
      <c r="T264" s="289">
        <f>IF(OR($C264="*",$C264&lt;400),"",IF(AND('201920 DATA'!H264="*",$C264&gt;=400),"*",IF($C264&gt;=400,ROUND('201920 DATA'!H264/$C264,2),"")))</f>
        <v>0</v>
      </c>
      <c r="U264" s="289">
        <f>IF(OR($C264="*",$C264&lt;400),"",IF(AND('201920 DATA'!FP264="*",$C264&gt;=400),"*",IF($C264&gt;=400,ROUND('201920 DATA'!FP264/$C264,2),"")))</f>
        <v>1</v>
      </c>
      <c r="V264" s="312" t="str">
        <f>IF(OR($D264="*",$D264&lt;400),"",IF(AND('201920 DATA'!M264="*",$D264&gt;=400),"*",IF($D264&gt;=400,ROUND('201920 DATA'!M264/$D264,2),"")))</f>
        <v/>
      </c>
      <c r="W264" s="312" t="str">
        <f>IF(OR($D264="*",$D264&lt;400),"",IF(AND('201920 DATA'!N264="*",$D264&gt;=400),"*",IF($D264&gt;=400,ROUND('201920 DATA'!N264/$D264,2),"")))</f>
        <v/>
      </c>
      <c r="X264" s="312" t="str">
        <f>IF(OR($D264="*",$D264&lt;400),"",IF(AND('201920 DATA'!O264="*",$D264&gt;=400),"*",IF($D264&gt;=400,ROUND('201920 DATA'!O264/$D264,2),"")))</f>
        <v/>
      </c>
      <c r="Y264" s="312" t="str">
        <f>IF(OR($D264="*",$D264&lt;400),"",IF(AND('201920 DATA'!P264="*",$D264&gt;=400),"*",IF($D264&gt;=400,ROUND('201920 DATA'!P264/$D264,2),"")))</f>
        <v/>
      </c>
      <c r="Z264" s="312" t="str">
        <f>IF(OR($D264="*",$D264&lt;400),"",IF(AND('201920 DATA'!Q264="*",$D264&gt;=400),"*",IF($D264&gt;=400,ROUND('201920 DATA'!Q264/$D264,2),"")))</f>
        <v/>
      </c>
      <c r="AA264" s="312" t="str">
        <f>IF(OR($D264="*",$D264&lt;400),"",IF(AND('201920 DATA'!R264="*",$D264&gt;=400),"*",IF($D264&gt;=400,ROUND('201920 DATA'!R264/$D264,2),"")))</f>
        <v/>
      </c>
      <c r="AB264" s="312" t="str">
        <f>IF(OR($D264="*",$D264&lt;400),"",IF(AND('201920 DATA'!S264="*",$D264&gt;=400),"*",IF($D264&gt;=400,ROUND('201920 DATA'!S264/$D264,2),"")))</f>
        <v/>
      </c>
      <c r="AC264" s="312" t="str">
        <f>IF(OR($D264="*",$D264&lt;400),"",IF(AND('201920 DATA'!T264="*",$D264&gt;=400),"*",IF($D264&gt;=400,ROUND('201920 DATA'!T264/$D264,2),"")))</f>
        <v/>
      </c>
      <c r="AD264" s="289">
        <f>IF(OR($C264="*",$C264&lt;400),"",IF(AND('201920 DATA'!BC264="*",$C264&gt;=400),"*",IF($C264&gt;=400,ROUND('201920 DATA'!BC264/$C264,2),"")))</f>
        <v>0</v>
      </c>
      <c r="AE264" s="289">
        <f>IF(OR($C264="*",$C264&lt;400),"",IF(AND('201920 DATA'!BD264="*",$C264&gt;=400),"*",IF($C264&gt;=400,ROUND('201920 DATA'!BD264/$C264,2),"")))</f>
        <v>0</v>
      </c>
      <c r="AF264" s="289">
        <f>IF(OR($C264="*",$C264&lt;400),"",IF(AND('201920 DATA'!BE264="*",$C264&gt;=400),"*",IF($C264&gt;=400,ROUND('201920 DATA'!BE264/$C264,2),"")))</f>
        <v>0</v>
      </c>
      <c r="AG264" s="289">
        <f>IF(OR($C264="*",$C264&lt;400),"",IF(AND('201920 DATA'!BF264="*",$C264&gt;=400),"*",IF($C264&gt;=400,ROUND('201920 DATA'!BF264/$C264,2),"")))</f>
        <v>0</v>
      </c>
      <c r="AH264" s="289">
        <f>IF(OR($C264="*",$C264&lt;400),"",IF(AND('201920 DATA'!BG264="*",$C264&gt;=400),"*",IF($C264&gt;=400,ROUND('201920 DATA'!BG264/$C264,2),"")))</f>
        <v>0</v>
      </c>
      <c r="AI264" s="289">
        <f>IF(OR($C264="*",$C264&lt;400),"",IF(AND('201920 DATA'!BH264="*",$C264&gt;=400),"*",IF($C264&gt;=400,ROUND('201920 DATA'!BH264/$C264,2),"")))</f>
        <v>0</v>
      </c>
      <c r="AJ264" s="289">
        <f>IF(OR($C264="*",$C264&lt;400),"",IF(AND('201920 DATA'!BI264="*",$C264&gt;=400),"*",IF($C264&gt;=400,ROUND('201920 DATA'!BI264/$C264,2),"")))</f>
        <v>0</v>
      </c>
      <c r="AK264" s="289">
        <f>IF(OR($C264="*",$C264&lt;400),"",IF(AND('201920 DATA'!BJ264="*",$C264&gt;=400),"*",IF($C264&gt;=400,ROUND('201920 DATA'!BJ264/$C264,2),"")))</f>
        <v>0</v>
      </c>
      <c r="AL264" s="289">
        <f>IF(OR($C264="*",$C264&lt;400),"",IF(AND('201920 DATA'!BK264="*",$C264&gt;=400),"*",IF($C264&gt;=400,ROUND('201920 DATA'!BK264/$C264,2),"")))</f>
        <v>0</v>
      </c>
      <c r="AM264" s="289">
        <f>IF(OR($C264="*",$C264&lt;400),"",IF(AND('201920 DATA'!BL264="*",$C264&gt;=400),"*",IF($C264&gt;=400,ROUND('201920 DATA'!BL264/$C264,2),"")))</f>
        <v>0</v>
      </c>
      <c r="AN264" s="289">
        <f>IF(OR($C264="*",$C264&lt;400),"",IF(AND('201920 DATA'!BM264="*",$C264&gt;=400),"*",IF($C264&gt;=400,ROUND('201920 DATA'!BM264/$C264,2),"")))</f>
        <v>0</v>
      </c>
      <c r="AO264" s="289">
        <f>IF(OR($C264="*",$C264&lt;400),"",IF(AND('201920 DATA'!BN264="*",$C264&gt;=400),"*",IF($C264&gt;=400,ROUND('201920 DATA'!BN264/$C264,2),"")))</f>
        <v>0</v>
      </c>
      <c r="AP264" s="289">
        <f>IF(OR($C264="*",$C264&lt;400),"",IF(AND('201920 DATA'!BO264="*",$C264&gt;=400),"*",IF($C264&gt;=400,ROUND('201920 DATA'!BO264/$C264,2),"")))</f>
        <v>0</v>
      </c>
      <c r="AQ264" s="289">
        <f>IF(OR($C264="*",$C264&lt;400),"",IF(AND('201920 DATA'!BP264="*",$C264&gt;=400),"*",IF($C264&gt;=400,ROUND('201920 DATA'!BP264/$C264,2),"")))</f>
        <v>0</v>
      </c>
      <c r="AR264" s="289">
        <f>IF(OR($C264="*",$C264&lt;400),"",IF(AND('201920 DATA'!BQ264="*",$C264&gt;=400),"*",IF($C264&gt;=400,ROUND('201920 DATA'!BQ264/$C264,2),"")))</f>
        <v>0</v>
      </c>
      <c r="AS264" s="289">
        <f>IF(OR($C264="*",$C264&lt;400),"",IF(AND('201920 DATA'!BR264="*",$C264&gt;=400),"*",IF($C264&gt;=400,ROUND('201920 DATA'!BR264/$C264,2),"")))</f>
        <v>0</v>
      </c>
      <c r="AT264" s="289">
        <f>IF(OR($C264="*",$C264&lt;400),"",IF(AND('201920 DATA'!BS264="*",$C264&gt;=400),"*",IF($C264&gt;=400,ROUND('201920 DATA'!BS264/$C264,2),"")))</f>
        <v>0</v>
      </c>
      <c r="AU264" s="289">
        <f>IF(OR($C264="*",$C264&lt;400),"",IF(AND('201920 DATA'!BT264="*",$C264&gt;=400),"*",IF($C264&gt;=400,ROUND('201920 DATA'!BT264/$C264,2),"")))</f>
        <v>1</v>
      </c>
      <c r="AV264" s="289">
        <f>IF(OR($C264="*",$C264&lt;400),"",IF(AND('201920 DATA'!BU264="*",$C264&gt;=400),"*",IF($C264&gt;=400,ROUND('201920 DATA'!BU264/$C264,2),"")))</f>
        <v>0</v>
      </c>
      <c r="AW264" s="289">
        <f>IF(OR($C264="*",$C264&lt;400),"",IF(AND('201920 DATA'!BV264="*",$C264&gt;=400),"*",IF($C264&gt;=400,ROUND('201920 DATA'!BV264/$C264,2),"")))</f>
        <v>0</v>
      </c>
      <c r="AX264" s="289">
        <f>IF(OR($C264="*",$C264&lt;400),"",IF(AND('201920 DATA'!BW264="*",$C264&gt;=400),"*",IF($C264&gt;=400,ROUND('201920 DATA'!BW264/$C264,2),"")))</f>
        <v>0</v>
      </c>
      <c r="AZ264" s="365">
        <v>0</v>
      </c>
    </row>
    <row r="265" spans="1:52" x14ac:dyDescent="0.2">
      <c r="A265" s="373" t="s">
        <v>1629</v>
      </c>
      <c r="B265" s="287">
        <f>'201920 DATA'!B265</f>
        <v>10</v>
      </c>
      <c r="C265" s="288">
        <f>'201920 DATA'!C265</f>
        <v>10</v>
      </c>
      <c r="D265" s="293">
        <f>'201920 DATA'!FQ265</f>
        <v>0</v>
      </c>
      <c r="F265" s="313" t="str">
        <f t="shared" si="8"/>
        <v/>
      </c>
      <c r="G265" s="295" t="str">
        <f t="shared" si="9"/>
        <v/>
      </c>
      <c r="H265" s="289" t="str">
        <f>IF(OR($C265="*",$C265&lt;400),"",IF(AND('201920 DATA'!F265="*",$C265&gt;=400),"*",IF($C265&gt;=400,ROUND('201920 DATA'!F265/$C265,2),"")))</f>
        <v/>
      </c>
      <c r="I265" s="296" t="str">
        <f>IF(OR($B265="*",$B265&lt;400),"",IF(AND('201920 DATA'!Y265="*",$B265&gt;=400),"*",IF($B265&gt;=400,ROUND('201920 DATA'!Y265/$B265,2),"")))</f>
        <v/>
      </c>
      <c r="J265" s="296" t="str">
        <f>IF(OR($B265="*",$B265&lt;400),"",IF(AND('201920 DATA'!Z265="*",$B265&gt;=400),"*",IF($B265&gt;=400,ROUND('201920 DATA'!Z265/$B265,2),"")))</f>
        <v/>
      </c>
      <c r="K265" s="296" t="str">
        <f>IF(OR($B265="*",$B265&lt;400),"",IF(AND('201920 DATA'!AA265="*",$B265&gt;=400),"*",IF($B265&gt;=400,ROUND('201920 DATA'!AA265/$B265,2),"")))</f>
        <v/>
      </c>
      <c r="L265" s="296" t="str">
        <f>IF(OR($B265="*",$B265&lt;400),"",IF(AND('201920 DATA'!AB265="*",$B265&gt;=400),"*",IF($B265&gt;=400,ROUND('201920 DATA'!AB265/$B265,2),"")))</f>
        <v/>
      </c>
      <c r="M265" s="296" t="str">
        <f>IF(OR($B265="*",$B265&lt;400),"",IF(AND('201920 DATA'!AC265="*",$B265&gt;=400),"*",IF($B265&gt;=400,ROUND('201920 DATA'!AC265/$B265,2),"")))</f>
        <v/>
      </c>
      <c r="N265" s="296" t="str">
        <f>IF(OR($B265="*",$B265&lt;400),"",IF(AND('201920 DATA'!AD265="*",$B265&gt;=400),"*",IF($B265&gt;=400,ROUND('201920 DATA'!AD265/$B265,2),"")))</f>
        <v/>
      </c>
      <c r="O265" s="296" t="str">
        <f>IF(OR($B265="*",$B265&lt;400),"",IF(AND('201920 DATA'!AE265="*",$B265&gt;=400),"*",IF($B265&gt;=400,ROUND('201920 DATA'!AE265/$B265,2),"")))</f>
        <v/>
      </c>
      <c r="P265" s="297"/>
      <c r="Q265" s="296" t="str">
        <f>IF(OR($B265="*",$B265&lt;400),"",IF(AND('201920 DATA'!FO265="*",$B265&gt;=400),"*",IF($B265&gt;=400,ROUND('201920 DATA'!FO265/$B265,2),"")))</f>
        <v/>
      </c>
      <c r="R265" s="289" t="str">
        <f>IF(OR($C265="*",$C265&lt;400),"",IF(AND('201920 DATA'!F265="*",$C265&gt;=400),"*",IF($C265&gt;=400,ROUND('201920 DATA'!F265/$C265,2),"")))</f>
        <v/>
      </c>
      <c r="S265" s="289" t="str">
        <f>IF(OR($C265="*",$C265&lt;400),"",IF(AND('201920 DATA'!G265="*",$C265&gt;=400),"*",IF($C265&gt;=400,ROUND('201920 DATA'!G265/$C265,2),"")))</f>
        <v/>
      </c>
      <c r="T265" s="289" t="str">
        <f>IF(OR($C265="*",$C265&lt;400),"",IF(AND('201920 DATA'!H265="*",$C265&gt;=400),"*",IF($C265&gt;=400,ROUND('201920 DATA'!H265/$C265,2),"")))</f>
        <v/>
      </c>
      <c r="U265" s="289" t="str">
        <f>IF(OR($C265="*",$C265&lt;400),"",IF(AND('201920 DATA'!FP265="*",$C265&gt;=400),"*",IF($C265&gt;=400,ROUND('201920 DATA'!FP265/$C265,2),"")))</f>
        <v/>
      </c>
      <c r="V265" s="312" t="str">
        <f>IF(OR($D265="*",$D265&lt;400),"",IF(AND('201920 DATA'!M265="*",$D265&gt;=400),"*",IF($D265&gt;=400,ROUND('201920 DATA'!M265/$D265,2),"")))</f>
        <v/>
      </c>
      <c r="W265" s="312" t="str">
        <f>IF(OR($D265="*",$D265&lt;400),"",IF(AND('201920 DATA'!N265="*",$D265&gt;=400),"*",IF($D265&gt;=400,ROUND('201920 DATA'!N265/$D265,2),"")))</f>
        <v/>
      </c>
      <c r="X265" s="312" t="str">
        <f>IF(OR($D265="*",$D265&lt;400),"",IF(AND('201920 DATA'!O265="*",$D265&gt;=400),"*",IF($D265&gt;=400,ROUND('201920 DATA'!O265/$D265,2),"")))</f>
        <v/>
      </c>
      <c r="Y265" s="312" t="str">
        <f>IF(OR($D265="*",$D265&lt;400),"",IF(AND('201920 DATA'!P265="*",$D265&gt;=400),"*",IF($D265&gt;=400,ROUND('201920 DATA'!P265/$D265,2),"")))</f>
        <v/>
      </c>
      <c r="Z265" s="312" t="str">
        <f>IF(OR($D265="*",$D265&lt;400),"",IF(AND('201920 DATA'!Q265="*",$D265&gt;=400),"*",IF($D265&gt;=400,ROUND('201920 DATA'!Q265/$D265,2),"")))</f>
        <v/>
      </c>
      <c r="AA265" s="312" t="str">
        <f>IF(OR($D265="*",$D265&lt;400),"",IF(AND('201920 DATA'!R265="*",$D265&gt;=400),"*",IF($D265&gt;=400,ROUND('201920 DATA'!R265/$D265,2),"")))</f>
        <v/>
      </c>
      <c r="AB265" s="312" t="str">
        <f>IF(OR($D265="*",$D265&lt;400),"",IF(AND('201920 DATA'!S265="*",$D265&gt;=400),"*",IF($D265&gt;=400,ROUND('201920 DATA'!S265/$D265,2),"")))</f>
        <v/>
      </c>
      <c r="AC265" s="312" t="str">
        <f>IF(OR($D265="*",$D265&lt;400),"",IF(AND('201920 DATA'!T265="*",$D265&gt;=400),"*",IF($D265&gt;=400,ROUND('201920 DATA'!T265/$D265,2),"")))</f>
        <v/>
      </c>
      <c r="AD265" s="289" t="str">
        <f>IF(OR($C265="*",$C265&lt;400),"",IF(AND('201920 DATA'!BC265="*",$C265&gt;=400),"*",IF($C265&gt;=400,ROUND('201920 DATA'!BC265/$C265,2),"")))</f>
        <v/>
      </c>
      <c r="AE265" s="289" t="str">
        <f>IF(OR($C265="*",$C265&lt;400),"",IF(AND('201920 DATA'!BD265="*",$C265&gt;=400),"*",IF($C265&gt;=400,ROUND('201920 DATA'!BD265/$C265,2),"")))</f>
        <v/>
      </c>
      <c r="AF265" s="289" t="str">
        <f>IF(OR($C265="*",$C265&lt;400),"",IF(AND('201920 DATA'!BE265="*",$C265&gt;=400),"*",IF($C265&gt;=400,ROUND('201920 DATA'!BE265/$C265,2),"")))</f>
        <v/>
      </c>
      <c r="AG265" s="289" t="str">
        <f>IF(OR($C265="*",$C265&lt;400),"",IF(AND('201920 DATA'!BF265="*",$C265&gt;=400),"*",IF($C265&gt;=400,ROUND('201920 DATA'!BF265/$C265,2),"")))</f>
        <v/>
      </c>
      <c r="AH265" s="289" t="str">
        <f>IF(OR($C265="*",$C265&lt;400),"",IF(AND('201920 DATA'!BG265="*",$C265&gt;=400),"*",IF($C265&gt;=400,ROUND('201920 DATA'!BG265/$C265,2),"")))</f>
        <v/>
      </c>
      <c r="AI265" s="289" t="str">
        <f>IF(OR($C265="*",$C265&lt;400),"",IF(AND('201920 DATA'!BH265="*",$C265&gt;=400),"*",IF($C265&gt;=400,ROUND('201920 DATA'!BH265/$C265,2),"")))</f>
        <v/>
      </c>
      <c r="AJ265" s="289" t="str">
        <f>IF(OR($C265="*",$C265&lt;400),"",IF(AND('201920 DATA'!BI265="*",$C265&gt;=400),"*",IF($C265&gt;=400,ROUND('201920 DATA'!BI265/$C265,2),"")))</f>
        <v/>
      </c>
      <c r="AK265" s="289" t="str">
        <f>IF(OR($C265="*",$C265&lt;400),"",IF(AND('201920 DATA'!BJ265="*",$C265&gt;=400),"*",IF($C265&gt;=400,ROUND('201920 DATA'!BJ265/$C265,2),"")))</f>
        <v/>
      </c>
      <c r="AL265" s="289" t="str">
        <f>IF(OR($C265="*",$C265&lt;400),"",IF(AND('201920 DATA'!BK265="*",$C265&gt;=400),"*",IF($C265&gt;=400,ROUND('201920 DATA'!BK265/$C265,2),"")))</f>
        <v/>
      </c>
      <c r="AM265" s="289" t="str">
        <f>IF(OR($C265="*",$C265&lt;400),"",IF(AND('201920 DATA'!BL265="*",$C265&gt;=400),"*",IF($C265&gt;=400,ROUND('201920 DATA'!BL265/$C265,2),"")))</f>
        <v/>
      </c>
      <c r="AN265" s="289" t="str">
        <f>IF(OR($C265="*",$C265&lt;400),"",IF(AND('201920 DATA'!BM265="*",$C265&gt;=400),"*",IF($C265&gt;=400,ROUND('201920 DATA'!BM265/$C265,2),"")))</f>
        <v/>
      </c>
      <c r="AO265" s="289" t="str">
        <f>IF(OR($C265="*",$C265&lt;400),"",IF(AND('201920 DATA'!BN265="*",$C265&gt;=400),"*",IF($C265&gt;=400,ROUND('201920 DATA'!BN265/$C265,2),"")))</f>
        <v/>
      </c>
      <c r="AP265" s="289" t="str">
        <f>IF(OR($C265="*",$C265&lt;400),"",IF(AND('201920 DATA'!BO265="*",$C265&gt;=400),"*",IF($C265&gt;=400,ROUND('201920 DATA'!BO265/$C265,2),"")))</f>
        <v/>
      </c>
      <c r="AQ265" s="289" t="str">
        <f>IF(OR($C265="*",$C265&lt;400),"",IF(AND('201920 DATA'!BP265="*",$C265&gt;=400),"*",IF($C265&gt;=400,ROUND('201920 DATA'!BP265/$C265,2),"")))</f>
        <v/>
      </c>
      <c r="AR265" s="289" t="str">
        <f>IF(OR($C265="*",$C265&lt;400),"",IF(AND('201920 DATA'!BQ265="*",$C265&gt;=400),"*",IF($C265&gt;=400,ROUND('201920 DATA'!BQ265/$C265,2),"")))</f>
        <v/>
      </c>
      <c r="AS265" s="289" t="str">
        <f>IF(OR($C265="*",$C265&lt;400),"",IF(AND('201920 DATA'!BR265="*",$C265&gt;=400),"*",IF($C265&gt;=400,ROUND('201920 DATA'!BR265/$C265,2),"")))</f>
        <v/>
      </c>
      <c r="AT265" s="289" t="str">
        <f>IF(OR($C265="*",$C265&lt;400),"",IF(AND('201920 DATA'!BS265="*",$C265&gt;=400),"*",IF($C265&gt;=400,ROUND('201920 DATA'!BS265/$C265,2),"")))</f>
        <v/>
      </c>
      <c r="AU265" s="289" t="str">
        <f>IF(OR($C265="*",$C265&lt;400),"",IF(AND('201920 DATA'!BT265="*",$C265&gt;=400),"*",IF($C265&gt;=400,ROUND('201920 DATA'!BT265/$C265,2),"")))</f>
        <v/>
      </c>
      <c r="AV265" s="289" t="str">
        <f>IF(OR($C265="*",$C265&lt;400),"",IF(AND('201920 DATA'!BU265="*",$C265&gt;=400),"*",IF($C265&gt;=400,ROUND('201920 DATA'!BU265/$C265,2),"")))</f>
        <v/>
      </c>
      <c r="AW265" s="289" t="str">
        <f>IF(OR($C265="*",$C265&lt;400),"",IF(AND('201920 DATA'!BV265="*",$C265&gt;=400),"*",IF($C265&gt;=400,ROUND('201920 DATA'!BV265/$C265,2),"")))</f>
        <v/>
      </c>
      <c r="AX265" s="289" t="str">
        <f>IF(OR($C265="*",$C265&lt;400),"",IF(AND('201920 DATA'!BW265="*",$C265&gt;=400),"*",IF($C265&gt;=400,ROUND('201920 DATA'!BW265/$C265,2),"")))</f>
        <v/>
      </c>
      <c r="AZ265" s="365">
        <v>0</v>
      </c>
    </row>
    <row r="266" spans="1:52" x14ac:dyDescent="0.2">
      <c r="A266" s="373" t="s">
        <v>1630</v>
      </c>
      <c r="B266" s="287" t="str">
        <f>'201920 DATA'!B266</f>
        <v>*</v>
      </c>
      <c r="C266" s="288" t="str">
        <f>'201920 DATA'!C266</f>
        <v>*</v>
      </c>
      <c r="D266" s="293">
        <f>'201920 DATA'!FQ266</f>
        <v>0</v>
      </c>
      <c r="F266" s="313" t="str">
        <f t="shared" si="8"/>
        <v/>
      </c>
      <c r="G266" s="295" t="str">
        <f t="shared" si="9"/>
        <v/>
      </c>
      <c r="H266" s="289" t="str">
        <f>IF(OR($C266="*",$C266&lt;400),"",IF(AND('201920 DATA'!F266="*",$C266&gt;=400),"*",IF($C266&gt;=400,ROUND('201920 DATA'!F266/$C266,2),"")))</f>
        <v/>
      </c>
      <c r="I266" s="296" t="str">
        <f>IF(OR($B266="*",$B266&lt;400),"",IF(AND('201920 DATA'!Y266="*",$B266&gt;=400),"*",IF($B266&gt;=400,ROUND('201920 DATA'!Y266/$B266,2),"")))</f>
        <v/>
      </c>
      <c r="J266" s="296" t="str">
        <f>IF(OR($B266="*",$B266&lt;400),"",IF(AND('201920 DATA'!Z266="*",$B266&gt;=400),"*",IF($B266&gt;=400,ROUND('201920 DATA'!Z266/$B266,2),"")))</f>
        <v/>
      </c>
      <c r="K266" s="296" t="str">
        <f>IF(OR($B266="*",$B266&lt;400),"",IF(AND('201920 DATA'!AA266="*",$B266&gt;=400),"*",IF($B266&gt;=400,ROUND('201920 DATA'!AA266/$B266,2),"")))</f>
        <v/>
      </c>
      <c r="L266" s="296" t="str">
        <f>IF(OR($B266="*",$B266&lt;400),"",IF(AND('201920 DATA'!AB266="*",$B266&gt;=400),"*",IF($B266&gt;=400,ROUND('201920 DATA'!AB266/$B266,2),"")))</f>
        <v/>
      </c>
      <c r="M266" s="296" t="str">
        <f>IF(OR($B266="*",$B266&lt;400),"",IF(AND('201920 DATA'!AC266="*",$B266&gt;=400),"*",IF($B266&gt;=400,ROUND('201920 DATA'!AC266/$B266,2),"")))</f>
        <v/>
      </c>
      <c r="N266" s="296" t="str">
        <f>IF(OR($B266="*",$B266&lt;400),"",IF(AND('201920 DATA'!AD266="*",$B266&gt;=400),"*",IF($B266&gt;=400,ROUND('201920 DATA'!AD266/$B266,2),"")))</f>
        <v/>
      </c>
      <c r="O266" s="296" t="str">
        <f>IF(OR($B266="*",$B266&lt;400),"",IF(AND('201920 DATA'!AE266="*",$B266&gt;=400),"*",IF($B266&gt;=400,ROUND('201920 DATA'!AE266/$B266,2),"")))</f>
        <v/>
      </c>
      <c r="P266" s="297"/>
      <c r="Q266" s="296" t="str">
        <f>IF(OR($B266="*",$B266&lt;400),"",IF(AND('201920 DATA'!FO266="*",$B266&gt;=400),"*",IF($B266&gt;=400,ROUND('201920 DATA'!FO266/$B266,2),"")))</f>
        <v/>
      </c>
      <c r="R266" s="289" t="str">
        <f>IF(OR($C266="*",$C266&lt;400),"",IF(AND('201920 DATA'!F266="*",$C266&gt;=400),"*",IF($C266&gt;=400,ROUND('201920 DATA'!F266/$C266,2),"")))</f>
        <v/>
      </c>
      <c r="S266" s="289" t="str">
        <f>IF(OR($C266="*",$C266&lt;400),"",IF(AND('201920 DATA'!G266="*",$C266&gt;=400),"*",IF($C266&gt;=400,ROUND('201920 DATA'!G266/$C266,2),"")))</f>
        <v/>
      </c>
      <c r="T266" s="289" t="str">
        <f>IF(OR($C266="*",$C266&lt;400),"",IF(AND('201920 DATA'!H266="*",$C266&gt;=400),"*",IF($C266&gt;=400,ROUND('201920 DATA'!H266/$C266,2),"")))</f>
        <v/>
      </c>
      <c r="U266" s="289" t="str">
        <f>IF(OR($C266="*",$C266&lt;400),"",IF(AND('201920 DATA'!FP266="*",$C266&gt;=400),"*",IF($C266&gt;=400,ROUND('201920 DATA'!FP266/$C266,2),"")))</f>
        <v/>
      </c>
      <c r="V266" s="312" t="str">
        <f>IF(OR($D266="*",$D266&lt;400),"",IF(AND('201920 DATA'!M266="*",$D266&gt;=400),"*",IF($D266&gt;=400,ROUND('201920 DATA'!M266/$D266,2),"")))</f>
        <v/>
      </c>
      <c r="W266" s="312" t="str">
        <f>IF(OR($D266="*",$D266&lt;400),"",IF(AND('201920 DATA'!N266="*",$D266&gt;=400),"*",IF($D266&gt;=400,ROUND('201920 DATA'!N266/$D266,2),"")))</f>
        <v/>
      </c>
      <c r="X266" s="312" t="str">
        <f>IF(OR($D266="*",$D266&lt;400),"",IF(AND('201920 DATA'!O266="*",$D266&gt;=400),"*",IF($D266&gt;=400,ROUND('201920 DATA'!O266/$D266,2),"")))</f>
        <v/>
      </c>
      <c r="Y266" s="312" t="str">
        <f>IF(OR($D266="*",$D266&lt;400),"",IF(AND('201920 DATA'!P266="*",$D266&gt;=400),"*",IF($D266&gt;=400,ROUND('201920 DATA'!P266/$D266,2),"")))</f>
        <v/>
      </c>
      <c r="Z266" s="312" t="str">
        <f>IF(OR($D266="*",$D266&lt;400),"",IF(AND('201920 DATA'!Q266="*",$D266&gt;=400),"*",IF($D266&gt;=400,ROUND('201920 DATA'!Q266/$D266,2),"")))</f>
        <v/>
      </c>
      <c r="AA266" s="312" t="str">
        <f>IF(OR($D266="*",$D266&lt;400),"",IF(AND('201920 DATA'!R266="*",$D266&gt;=400),"*",IF($D266&gt;=400,ROUND('201920 DATA'!R266/$D266,2),"")))</f>
        <v/>
      </c>
      <c r="AB266" s="312" t="str">
        <f>IF(OR($D266="*",$D266&lt;400),"",IF(AND('201920 DATA'!S266="*",$D266&gt;=400),"*",IF($D266&gt;=400,ROUND('201920 DATA'!S266/$D266,2),"")))</f>
        <v/>
      </c>
      <c r="AC266" s="312" t="str">
        <f>IF(OR($D266="*",$D266&lt;400),"",IF(AND('201920 DATA'!T266="*",$D266&gt;=400),"*",IF($D266&gt;=400,ROUND('201920 DATA'!T266/$D266,2),"")))</f>
        <v/>
      </c>
      <c r="AD266" s="289" t="str">
        <f>IF(OR($C266="*",$C266&lt;400),"",IF(AND('201920 DATA'!BC266="*",$C266&gt;=400),"*",IF($C266&gt;=400,ROUND('201920 DATA'!BC266/$C266,2),"")))</f>
        <v/>
      </c>
      <c r="AE266" s="289" t="str">
        <f>IF(OR($C266="*",$C266&lt;400),"",IF(AND('201920 DATA'!BD266="*",$C266&gt;=400),"*",IF($C266&gt;=400,ROUND('201920 DATA'!BD266/$C266,2),"")))</f>
        <v/>
      </c>
      <c r="AF266" s="289" t="str">
        <f>IF(OR($C266="*",$C266&lt;400),"",IF(AND('201920 DATA'!BE266="*",$C266&gt;=400),"*",IF($C266&gt;=400,ROUND('201920 DATA'!BE266/$C266,2),"")))</f>
        <v/>
      </c>
      <c r="AG266" s="289" t="str">
        <f>IF(OR($C266="*",$C266&lt;400),"",IF(AND('201920 DATA'!BF266="*",$C266&gt;=400),"*",IF($C266&gt;=400,ROUND('201920 DATA'!BF266/$C266,2),"")))</f>
        <v/>
      </c>
      <c r="AH266" s="289" t="str">
        <f>IF(OR($C266="*",$C266&lt;400),"",IF(AND('201920 DATA'!BG266="*",$C266&gt;=400),"*",IF($C266&gt;=400,ROUND('201920 DATA'!BG266/$C266,2),"")))</f>
        <v/>
      </c>
      <c r="AI266" s="289" t="str">
        <f>IF(OR($C266="*",$C266&lt;400),"",IF(AND('201920 DATA'!BH266="*",$C266&gt;=400),"*",IF($C266&gt;=400,ROUND('201920 DATA'!BH266/$C266,2),"")))</f>
        <v/>
      </c>
      <c r="AJ266" s="289" t="str">
        <f>IF(OR($C266="*",$C266&lt;400),"",IF(AND('201920 DATA'!BI266="*",$C266&gt;=400),"*",IF($C266&gt;=400,ROUND('201920 DATA'!BI266/$C266,2),"")))</f>
        <v/>
      </c>
      <c r="AK266" s="289" t="str">
        <f>IF(OR($C266="*",$C266&lt;400),"",IF(AND('201920 DATA'!BJ266="*",$C266&gt;=400),"*",IF($C266&gt;=400,ROUND('201920 DATA'!BJ266/$C266,2),"")))</f>
        <v/>
      </c>
      <c r="AL266" s="289" t="str">
        <f>IF(OR($C266="*",$C266&lt;400),"",IF(AND('201920 DATA'!BK266="*",$C266&gt;=400),"*",IF($C266&gt;=400,ROUND('201920 DATA'!BK266/$C266,2),"")))</f>
        <v/>
      </c>
      <c r="AM266" s="289" t="str">
        <f>IF(OR($C266="*",$C266&lt;400),"",IF(AND('201920 DATA'!BL266="*",$C266&gt;=400),"*",IF($C266&gt;=400,ROUND('201920 DATA'!BL266/$C266,2),"")))</f>
        <v/>
      </c>
      <c r="AN266" s="289" t="str">
        <f>IF(OR($C266="*",$C266&lt;400),"",IF(AND('201920 DATA'!BM266="*",$C266&gt;=400),"*",IF($C266&gt;=400,ROUND('201920 DATA'!BM266/$C266,2),"")))</f>
        <v/>
      </c>
      <c r="AO266" s="289" t="str">
        <f>IF(OR($C266="*",$C266&lt;400),"",IF(AND('201920 DATA'!BN266="*",$C266&gt;=400),"*",IF($C266&gt;=400,ROUND('201920 DATA'!BN266/$C266,2),"")))</f>
        <v/>
      </c>
      <c r="AP266" s="289" t="str">
        <f>IF(OR($C266="*",$C266&lt;400),"",IF(AND('201920 DATA'!BO266="*",$C266&gt;=400),"*",IF($C266&gt;=400,ROUND('201920 DATA'!BO266/$C266,2),"")))</f>
        <v/>
      </c>
      <c r="AQ266" s="289" t="str">
        <f>IF(OR($C266="*",$C266&lt;400),"",IF(AND('201920 DATA'!BP266="*",$C266&gt;=400),"*",IF($C266&gt;=400,ROUND('201920 DATA'!BP266/$C266,2),"")))</f>
        <v/>
      </c>
      <c r="AR266" s="289" t="str">
        <f>IF(OR($C266="*",$C266&lt;400),"",IF(AND('201920 DATA'!BQ266="*",$C266&gt;=400),"*",IF($C266&gt;=400,ROUND('201920 DATA'!BQ266/$C266,2),"")))</f>
        <v/>
      </c>
      <c r="AS266" s="289" t="str">
        <f>IF(OR($C266="*",$C266&lt;400),"",IF(AND('201920 DATA'!BR266="*",$C266&gt;=400),"*",IF($C266&gt;=400,ROUND('201920 DATA'!BR266/$C266,2),"")))</f>
        <v/>
      </c>
      <c r="AT266" s="289" t="str">
        <f>IF(OR($C266="*",$C266&lt;400),"",IF(AND('201920 DATA'!BS266="*",$C266&gt;=400),"*",IF($C266&gt;=400,ROUND('201920 DATA'!BS266/$C266,2),"")))</f>
        <v/>
      </c>
      <c r="AU266" s="289" t="str">
        <f>IF(OR($C266="*",$C266&lt;400),"",IF(AND('201920 DATA'!BT266="*",$C266&gt;=400),"*",IF($C266&gt;=400,ROUND('201920 DATA'!BT266/$C266,2),"")))</f>
        <v/>
      </c>
      <c r="AV266" s="289" t="str">
        <f>IF(OR($C266="*",$C266&lt;400),"",IF(AND('201920 DATA'!BU266="*",$C266&gt;=400),"*",IF($C266&gt;=400,ROUND('201920 DATA'!BU266/$C266,2),"")))</f>
        <v/>
      </c>
      <c r="AW266" s="289" t="str">
        <f>IF(OR($C266="*",$C266&lt;400),"",IF(AND('201920 DATA'!BV266="*",$C266&gt;=400),"*",IF($C266&gt;=400,ROUND('201920 DATA'!BV266/$C266,2),"")))</f>
        <v/>
      </c>
      <c r="AX266" s="289" t="str">
        <f>IF(OR($C266="*",$C266&lt;400),"",IF(AND('201920 DATA'!BW266="*",$C266&gt;=400),"*",IF($C266&gt;=400,ROUND('201920 DATA'!BW266/$C266,2),"")))</f>
        <v/>
      </c>
      <c r="AZ266" s="365">
        <v>0</v>
      </c>
    </row>
    <row r="267" spans="1:52" x14ac:dyDescent="0.2">
      <c r="A267" s="373" t="s">
        <v>50</v>
      </c>
      <c r="B267" s="287">
        <f>'201920 DATA'!B267</f>
        <v>3295</v>
      </c>
      <c r="C267" s="288">
        <f>'201920 DATA'!C267</f>
        <v>3295</v>
      </c>
      <c r="D267" s="293">
        <f>'201920 DATA'!FQ267</f>
        <v>0</v>
      </c>
      <c r="F267" s="313">
        <f t="shared" si="8"/>
        <v>-0.27</v>
      </c>
      <c r="G267" s="295">
        <f t="shared" si="9"/>
        <v>1</v>
      </c>
      <c r="H267" s="289">
        <f>IF(OR($C267="*",$C267&lt;400),"",IF(AND('201920 DATA'!F267="*",$C267&gt;=400),"*",IF($C267&gt;=400,ROUND('201920 DATA'!F267/$C267,2),"")))</f>
        <v>0</v>
      </c>
      <c r="I267" s="296">
        <f>IF(OR($B267="*",$B267&lt;400),"",IF(AND('201920 DATA'!Y267="*",$B267&gt;=400),"*",IF($B267&gt;=400,ROUND('201920 DATA'!Y267/$B267,2),"")))</f>
        <v>0</v>
      </c>
      <c r="J267" s="296">
        <f>IF(OR($B267="*",$B267&lt;400),"",IF(AND('201920 DATA'!Z267="*",$B267&gt;=400),"*",IF($B267&gt;=400,ROUND('201920 DATA'!Z267/$B267,2),"")))</f>
        <v>0.02</v>
      </c>
      <c r="K267" s="296">
        <f>IF(OR($B267="*",$B267&lt;400),"",IF(AND('201920 DATA'!AA267="*",$B267&gt;=400),"*",IF($B267&gt;=400,ROUND('201920 DATA'!AA267/$B267,2),"")))</f>
        <v>0.06</v>
      </c>
      <c r="L267" s="296">
        <f>IF(OR($B267="*",$B267&lt;400),"",IF(AND('201920 DATA'!AB267="*",$B267&gt;=400),"*",IF($B267&gt;=400,ROUND('201920 DATA'!AB267/$B267,2),"")))</f>
        <v>0.21</v>
      </c>
      <c r="M267" s="296">
        <f>IF(OR($B267="*",$B267&lt;400),"",IF(AND('201920 DATA'!AC267="*",$B267&gt;=400),"*",IF($B267&gt;=400,ROUND('201920 DATA'!AC267/$B267,2),"")))</f>
        <v>0.44</v>
      </c>
      <c r="N267" s="296">
        <f>IF(OR($B267="*",$B267&lt;400),"",IF(AND('201920 DATA'!AD267="*",$B267&gt;=400),"*",IF($B267&gt;=400,ROUND('201920 DATA'!AD267/$B267,2),"")))</f>
        <v>0.27</v>
      </c>
      <c r="O267" s="296">
        <f>IF(OR($B267="*",$B267&lt;400),"",IF(AND('201920 DATA'!AE267="*",$B267&gt;=400),"*",IF($B267&gt;=400,ROUND('201920 DATA'!AE267/$B267,2),"")))</f>
        <v>0.01</v>
      </c>
      <c r="P267" s="297"/>
      <c r="Q267" s="296">
        <f>IF(OR($B267="*",$B267&lt;400),"",IF(AND('201920 DATA'!FO267="*",$B267&gt;=400),"*",IF($B267&gt;=400,ROUND('201920 DATA'!FO267/$B267,2),"")))</f>
        <v>1</v>
      </c>
      <c r="R267" s="289">
        <f>IF(OR($C267="*",$C267&lt;400),"",IF(AND('201920 DATA'!F267="*",$C267&gt;=400),"*",IF($C267&gt;=400,ROUND('201920 DATA'!F267/$C267,2),"")))</f>
        <v>0</v>
      </c>
      <c r="S267" s="289">
        <f>IF(OR($C267="*",$C267&lt;400),"",IF(AND('201920 DATA'!G267="*",$C267&gt;=400),"*",IF($C267&gt;=400,ROUND('201920 DATA'!G267/$C267,2),"")))</f>
        <v>0</v>
      </c>
      <c r="T267" s="289">
        <f>IF(OR($C267="*",$C267&lt;400),"",IF(AND('201920 DATA'!H267="*",$C267&gt;=400),"*",IF($C267&gt;=400,ROUND('201920 DATA'!H267/$C267,2),"")))</f>
        <v>1</v>
      </c>
      <c r="U267" s="289">
        <f>IF(OR($C267="*",$C267&lt;400),"",IF(AND('201920 DATA'!FP267="*",$C267&gt;=400),"*",IF($C267&gt;=400,ROUND('201920 DATA'!FP267/$C267,2),"")))</f>
        <v>0</v>
      </c>
      <c r="V267" s="312" t="str">
        <f>IF(OR($D267="*",$D267&lt;400),"",IF(AND('201920 DATA'!M267="*",$D267&gt;=400),"*",IF($D267&gt;=400,ROUND('201920 DATA'!M267/$D267,2),"")))</f>
        <v/>
      </c>
      <c r="W267" s="312" t="str">
        <f>IF(OR($D267="*",$D267&lt;400),"",IF(AND('201920 DATA'!N267="*",$D267&gt;=400),"*",IF($D267&gt;=400,ROUND('201920 DATA'!N267/$D267,2),"")))</f>
        <v/>
      </c>
      <c r="X267" s="312" t="str">
        <f>IF(OR($D267="*",$D267&lt;400),"",IF(AND('201920 DATA'!O267="*",$D267&gt;=400),"*",IF($D267&gt;=400,ROUND('201920 DATA'!O267/$D267,2),"")))</f>
        <v/>
      </c>
      <c r="Y267" s="312" t="str">
        <f>IF(OR($D267="*",$D267&lt;400),"",IF(AND('201920 DATA'!P267="*",$D267&gt;=400),"*",IF($D267&gt;=400,ROUND('201920 DATA'!P267/$D267,2),"")))</f>
        <v/>
      </c>
      <c r="Z267" s="312" t="str">
        <f>IF(OR($D267="*",$D267&lt;400),"",IF(AND('201920 DATA'!Q267="*",$D267&gt;=400),"*",IF($D267&gt;=400,ROUND('201920 DATA'!Q267/$D267,2),"")))</f>
        <v/>
      </c>
      <c r="AA267" s="312" t="str">
        <f>IF(OR($D267="*",$D267&lt;400),"",IF(AND('201920 DATA'!R267="*",$D267&gt;=400),"*",IF($D267&gt;=400,ROUND('201920 DATA'!R267/$D267,2),"")))</f>
        <v/>
      </c>
      <c r="AB267" s="312" t="str">
        <f>IF(OR($D267="*",$D267&lt;400),"",IF(AND('201920 DATA'!S267="*",$D267&gt;=400),"*",IF($D267&gt;=400,ROUND('201920 DATA'!S267/$D267,2),"")))</f>
        <v/>
      </c>
      <c r="AC267" s="312" t="str">
        <f>IF(OR($D267="*",$D267&lt;400),"",IF(AND('201920 DATA'!T267="*",$D267&gt;=400),"*",IF($D267&gt;=400,ROUND('201920 DATA'!T267/$D267,2),"")))</f>
        <v/>
      </c>
      <c r="AD267" s="289">
        <f>IF(OR($C267="*",$C267&lt;400),"",IF(AND('201920 DATA'!BC267="*",$C267&gt;=400),"*",IF($C267&gt;=400,ROUND('201920 DATA'!BC267/$C267,2),"")))</f>
        <v>0</v>
      </c>
      <c r="AE267" s="289" t="str">
        <f>IF(OR($C267="*",$C267&lt;400),"",IF(AND('201920 DATA'!BD267="*",$C267&gt;=400),"*",IF($C267&gt;=400,ROUND('201920 DATA'!BD267/$C267,2),"")))</f>
        <v>*</v>
      </c>
      <c r="AF267" s="289" t="str">
        <f>IF(OR($C267="*",$C267&lt;400),"",IF(AND('201920 DATA'!BE267="*",$C267&gt;=400),"*",IF($C267&gt;=400,ROUND('201920 DATA'!BE267/$C267,2),"")))</f>
        <v>*</v>
      </c>
      <c r="AG267" s="289">
        <f>IF(OR($C267="*",$C267&lt;400),"",IF(AND('201920 DATA'!BF267="*",$C267&gt;=400),"*",IF($C267&gt;=400,ROUND('201920 DATA'!BF267/$C267,2),"")))</f>
        <v>0</v>
      </c>
      <c r="AH267" s="289" t="str">
        <f>IF(OR($C267="*",$C267&lt;400),"",IF(AND('201920 DATA'!BG267="*",$C267&gt;=400),"*",IF($C267&gt;=400,ROUND('201920 DATA'!BG267/$C267,2),"")))</f>
        <v>*</v>
      </c>
      <c r="AI267" s="289">
        <f>IF(OR($C267="*",$C267&lt;400),"",IF(AND('201920 DATA'!BH267="*",$C267&gt;=400),"*",IF($C267&gt;=400,ROUND('201920 DATA'!BH267/$C267,2),"")))</f>
        <v>0.02</v>
      </c>
      <c r="AJ267" s="289">
        <f>IF(OR($C267="*",$C267&lt;400),"",IF(AND('201920 DATA'!BI267="*",$C267&gt;=400),"*",IF($C267&gt;=400,ROUND('201920 DATA'!BI267/$C267,2),"")))</f>
        <v>0</v>
      </c>
      <c r="AK267" s="289">
        <f>IF(OR($C267="*",$C267&lt;400),"",IF(AND('201920 DATA'!BJ267="*",$C267&gt;=400),"*",IF($C267&gt;=400,ROUND('201920 DATA'!BJ267/$C267,2),"")))</f>
        <v>0</v>
      </c>
      <c r="AL267" s="289" t="str">
        <f>IF(OR($C267="*",$C267&lt;400),"",IF(AND('201920 DATA'!BK267="*",$C267&gt;=400),"*",IF($C267&gt;=400,ROUND('201920 DATA'!BK267/$C267,2),"")))</f>
        <v>*</v>
      </c>
      <c r="AM267" s="289">
        <f>IF(OR($C267="*",$C267&lt;400),"",IF(AND('201920 DATA'!BL267="*",$C267&gt;=400),"*",IF($C267&gt;=400,ROUND('201920 DATA'!BL267/$C267,2),"")))</f>
        <v>0</v>
      </c>
      <c r="AN267" s="289">
        <f>IF(OR($C267="*",$C267&lt;400),"",IF(AND('201920 DATA'!BM267="*",$C267&gt;=400),"*",IF($C267&gt;=400,ROUND('201920 DATA'!BM267/$C267,2),"")))</f>
        <v>0</v>
      </c>
      <c r="AO267" s="289" t="str">
        <f>IF(OR($C267="*",$C267&lt;400),"",IF(AND('201920 DATA'!BN267="*",$C267&gt;=400),"*",IF($C267&gt;=400,ROUND('201920 DATA'!BN267/$C267,2),"")))</f>
        <v>*</v>
      </c>
      <c r="AP267" s="289">
        <f>IF(OR($C267="*",$C267&lt;400),"",IF(AND('201920 DATA'!BO267="*",$C267&gt;=400),"*",IF($C267&gt;=400,ROUND('201920 DATA'!BO267/$C267,2),"")))</f>
        <v>0.93</v>
      </c>
      <c r="AQ267" s="289">
        <f>IF(OR($C267="*",$C267&lt;400),"",IF(AND('201920 DATA'!BP267="*",$C267&gt;=400),"*",IF($C267&gt;=400,ROUND('201920 DATA'!BP267/$C267,2),"")))</f>
        <v>0</v>
      </c>
      <c r="AR267" s="289">
        <f>IF(OR($C267="*",$C267&lt;400),"",IF(AND('201920 DATA'!BQ267="*",$C267&gt;=400),"*",IF($C267&gt;=400,ROUND('201920 DATA'!BQ267/$C267,2),"")))</f>
        <v>0</v>
      </c>
      <c r="AS267" s="289">
        <f>IF(OR($C267="*",$C267&lt;400),"",IF(AND('201920 DATA'!BR267="*",$C267&gt;=400),"*",IF($C267&gt;=400,ROUND('201920 DATA'!BR267/$C267,2),"")))</f>
        <v>0</v>
      </c>
      <c r="AT267" s="289" t="str">
        <f>IF(OR($C267="*",$C267&lt;400),"",IF(AND('201920 DATA'!BS267="*",$C267&gt;=400),"*",IF($C267&gt;=400,ROUND('201920 DATA'!BS267/$C267,2),"")))</f>
        <v>*</v>
      </c>
      <c r="AU267" s="289" t="str">
        <f>IF(OR($C267="*",$C267&lt;400),"",IF(AND('201920 DATA'!BT267="*",$C267&gt;=400),"*",IF($C267&gt;=400,ROUND('201920 DATA'!BT267/$C267,2),"")))</f>
        <v>*</v>
      </c>
      <c r="AV267" s="289">
        <f>IF(OR($C267="*",$C267&lt;400),"",IF(AND('201920 DATA'!BU267="*",$C267&gt;=400),"*",IF($C267&gt;=400,ROUND('201920 DATA'!BU267/$C267,2),"")))</f>
        <v>0.04</v>
      </c>
      <c r="AW267" s="289">
        <f>IF(OR($C267="*",$C267&lt;400),"",IF(AND('201920 DATA'!BV267="*",$C267&gt;=400),"*",IF($C267&gt;=400,ROUND('201920 DATA'!BV267/$C267,2),"")))</f>
        <v>0</v>
      </c>
      <c r="AX267" s="289">
        <f>IF(OR($C267="*",$C267&lt;400),"",IF(AND('201920 DATA'!BW267="*",$C267&gt;=400),"*",IF($C267&gt;=400,ROUND('201920 DATA'!BW267/$C267,2),"")))</f>
        <v>0</v>
      </c>
      <c r="AZ267" s="365">
        <v>4185</v>
      </c>
    </row>
    <row r="268" spans="1:52" x14ac:dyDescent="0.2">
      <c r="A268" s="373" t="s">
        <v>1547</v>
      </c>
      <c r="B268" s="287">
        <f>'201920 DATA'!B268</f>
        <v>675</v>
      </c>
      <c r="C268" s="288">
        <f>'201920 DATA'!C268</f>
        <v>675</v>
      </c>
      <c r="D268" s="293">
        <f>'201920 DATA'!FQ268</f>
        <v>0</v>
      </c>
      <c r="F268" s="313">
        <f t="shared" si="8"/>
        <v>-0.84</v>
      </c>
      <c r="G268" s="295">
        <f t="shared" si="9"/>
        <v>1</v>
      </c>
      <c r="H268" s="289">
        <f>IF(OR($C268="*",$C268&lt;400),"",IF(AND('201920 DATA'!F268="*",$C268&gt;=400),"*",IF($C268&gt;=400,ROUND('201920 DATA'!F268/$C268,2),"")))</f>
        <v>0</v>
      </c>
      <c r="I268" s="296">
        <f>IF(OR($B268="*",$B268&lt;400),"",IF(AND('201920 DATA'!Y268="*",$B268&gt;=400),"*",IF($B268&gt;=400,ROUND('201920 DATA'!Y268/$B268,2),"")))</f>
        <v>0</v>
      </c>
      <c r="J268" s="296">
        <f>IF(OR($B268="*",$B268&lt;400),"",IF(AND('201920 DATA'!Z268="*",$B268&gt;=400),"*",IF($B268&gt;=400,ROUND('201920 DATA'!Z268/$B268,2),"")))</f>
        <v>0.06</v>
      </c>
      <c r="K268" s="296">
        <f>IF(OR($B268="*",$B268&lt;400),"",IF(AND('201920 DATA'!AA268="*",$B268&gt;=400),"*",IF($B268&gt;=400,ROUND('201920 DATA'!AA268/$B268,2),"")))</f>
        <v>0.15</v>
      </c>
      <c r="L268" s="296">
        <f>IF(OR($B268="*",$B268&lt;400),"",IF(AND('201920 DATA'!AB268="*",$B268&gt;=400),"*",IF($B268&gt;=400,ROUND('201920 DATA'!AB268/$B268,2),"")))</f>
        <v>0.27</v>
      </c>
      <c r="M268" s="296">
        <f>IF(OR($B268="*",$B268&lt;400),"",IF(AND('201920 DATA'!AC268="*",$B268&gt;=400),"*",IF($B268&gt;=400,ROUND('201920 DATA'!AC268/$B268,2),"")))</f>
        <v>0.36</v>
      </c>
      <c r="N268" s="296">
        <f>IF(OR($B268="*",$B268&lt;400),"",IF(AND('201920 DATA'!AD268="*",$B268&gt;=400),"*",IF($B268&gt;=400,ROUND('201920 DATA'!AD268/$B268,2),"")))</f>
        <v>0.15</v>
      </c>
      <c r="O268" s="296" t="str">
        <f>IF(OR($B268="*",$B268&lt;400),"",IF(AND('201920 DATA'!AE268="*",$B268&gt;=400),"*",IF($B268&gt;=400,ROUND('201920 DATA'!AE268/$B268,2),"")))</f>
        <v>*</v>
      </c>
      <c r="P268" s="297"/>
      <c r="Q268" s="296">
        <f>IF(OR($B268="*",$B268&lt;400),"",IF(AND('201920 DATA'!FO268="*",$B268&gt;=400),"*",IF($B268&gt;=400,ROUND('201920 DATA'!FO268/$B268,2),"")))</f>
        <v>0.99</v>
      </c>
      <c r="R268" s="289">
        <f>IF(OR($C268="*",$C268&lt;400),"",IF(AND('201920 DATA'!F268="*",$C268&gt;=400),"*",IF($C268&gt;=400,ROUND('201920 DATA'!F268/$C268,2),"")))</f>
        <v>0</v>
      </c>
      <c r="S268" s="289">
        <f>IF(OR($C268="*",$C268&lt;400),"",IF(AND('201920 DATA'!G268="*",$C268&gt;=400),"*",IF($C268&gt;=400,ROUND('201920 DATA'!G268/$C268,2),"")))</f>
        <v>0</v>
      </c>
      <c r="T268" s="289">
        <f>IF(OR($C268="*",$C268&lt;400),"",IF(AND('201920 DATA'!H268="*",$C268&gt;=400),"*",IF($C268&gt;=400,ROUND('201920 DATA'!H268/$C268,2),"")))</f>
        <v>1</v>
      </c>
      <c r="U268" s="289">
        <f>IF(OR($C268="*",$C268&lt;400),"",IF(AND('201920 DATA'!FP268="*",$C268&gt;=400),"*",IF($C268&gt;=400,ROUND('201920 DATA'!FP268/$C268,2),"")))</f>
        <v>0</v>
      </c>
      <c r="V268" s="312" t="str">
        <f>IF(OR($D268="*",$D268&lt;400),"",IF(AND('201920 DATA'!M268="*",$D268&gt;=400),"*",IF($D268&gt;=400,ROUND('201920 DATA'!M268/$D268,2),"")))</f>
        <v/>
      </c>
      <c r="W268" s="312" t="str">
        <f>IF(OR($D268="*",$D268&lt;400),"",IF(AND('201920 DATA'!N268="*",$D268&gt;=400),"*",IF($D268&gt;=400,ROUND('201920 DATA'!N268/$D268,2),"")))</f>
        <v/>
      </c>
      <c r="X268" s="312" t="str">
        <f>IF(OR($D268="*",$D268&lt;400),"",IF(AND('201920 DATA'!O268="*",$D268&gt;=400),"*",IF($D268&gt;=400,ROUND('201920 DATA'!O268/$D268,2),"")))</f>
        <v/>
      </c>
      <c r="Y268" s="312" t="str">
        <f>IF(OR($D268="*",$D268&lt;400),"",IF(AND('201920 DATA'!P268="*",$D268&gt;=400),"*",IF($D268&gt;=400,ROUND('201920 DATA'!P268/$D268,2),"")))</f>
        <v/>
      </c>
      <c r="Z268" s="312" t="str">
        <f>IF(OR($D268="*",$D268&lt;400),"",IF(AND('201920 DATA'!Q268="*",$D268&gt;=400),"*",IF($D268&gt;=400,ROUND('201920 DATA'!Q268/$D268,2),"")))</f>
        <v/>
      </c>
      <c r="AA268" s="312" t="str">
        <f>IF(OR($D268="*",$D268&lt;400),"",IF(AND('201920 DATA'!R268="*",$D268&gt;=400),"*",IF($D268&gt;=400,ROUND('201920 DATA'!R268/$D268,2),"")))</f>
        <v/>
      </c>
      <c r="AB268" s="312" t="str">
        <f>IF(OR($D268="*",$D268&lt;400),"",IF(AND('201920 DATA'!S268="*",$D268&gt;=400),"*",IF($D268&gt;=400,ROUND('201920 DATA'!S268/$D268,2),"")))</f>
        <v/>
      </c>
      <c r="AC268" s="312" t="str">
        <f>IF(OR($D268="*",$D268&lt;400),"",IF(AND('201920 DATA'!T268="*",$D268&gt;=400),"*",IF($D268&gt;=400,ROUND('201920 DATA'!T268/$D268,2),"")))</f>
        <v/>
      </c>
      <c r="AD268" s="289" t="str">
        <f>IF(OR($C268="*",$C268&lt;400),"",IF(AND('201920 DATA'!BC268="*",$C268&gt;=400),"*",IF($C268&gt;=400,ROUND('201920 DATA'!BC268/$C268,2),"")))</f>
        <v>*</v>
      </c>
      <c r="AE268" s="289" t="str">
        <f>IF(OR($C268="*",$C268&lt;400),"",IF(AND('201920 DATA'!BD268="*",$C268&gt;=400),"*",IF($C268&gt;=400,ROUND('201920 DATA'!BD268/$C268,2),"")))</f>
        <v>*</v>
      </c>
      <c r="AF268" s="289">
        <f>IF(OR($C268="*",$C268&lt;400),"",IF(AND('201920 DATA'!BE268="*",$C268&gt;=400),"*",IF($C268&gt;=400,ROUND('201920 DATA'!BE268/$C268,2),"")))</f>
        <v>0</v>
      </c>
      <c r="AG268" s="289" t="str">
        <f>IF(OR($C268="*",$C268&lt;400),"",IF(AND('201920 DATA'!BF268="*",$C268&gt;=400),"*",IF($C268&gt;=400,ROUND('201920 DATA'!BF268/$C268,2),"")))</f>
        <v>*</v>
      </c>
      <c r="AH268" s="289">
        <f>IF(OR($C268="*",$C268&lt;400),"",IF(AND('201920 DATA'!BG268="*",$C268&gt;=400),"*",IF($C268&gt;=400,ROUND('201920 DATA'!BG268/$C268,2),"")))</f>
        <v>0</v>
      </c>
      <c r="AI268" s="289">
        <f>IF(OR($C268="*",$C268&lt;400),"",IF(AND('201920 DATA'!BH268="*",$C268&gt;=400),"*",IF($C268&gt;=400,ROUND('201920 DATA'!BH268/$C268,2),"")))</f>
        <v>0.13</v>
      </c>
      <c r="AJ268" s="289">
        <f>IF(OR($C268="*",$C268&lt;400),"",IF(AND('201920 DATA'!BI268="*",$C268&gt;=400),"*",IF($C268&gt;=400,ROUND('201920 DATA'!BI268/$C268,2),"")))</f>
        <v>0</v>
      </c>
      <c r="AK268" s="289">
        <f>IF(OR($C268="*",$C268&lt;400),"",IF(AND('201920 DATA'!BJ268="*",$C268&gt;=400),"*",IF($C268&gt;=400,ROUND('201920 DATA'!BJ268/$C268,2),"")))</f>
        <v>0</v>
      </c>
      <c r="AL268" s="289">
        <f>IF(OR($C268="*",$C268&lt;400),"",IF(AND('201920 DATA'!BK268="*",$C268&gt;=400),"*",IF($C268&gt;=400,ROUND('201920 DATA'!BK268/$C268,2),"")))</f>
        <v>0</v>
      </c>
      <c r="AM268" s="289">
        <f>IF(OR($C268="*",$C268&lt;400),"",IF(AND('201920 DATA'!BL268="*",$C268&gt;=400),"*",IF($C268&gt;=400,ROUND('201920 DATA'!BL268/$C268,2),"")))</f>
        <v>0</v>
      </c>
      <c r="AN268" s="289">
        <f>IF(OR($C268="*",$C268&lt;400),"",IF(AND('201920 DATA'!BM268="*",$C268&gt;=400),"*",IF($C268&gt;=400,ROUND('201920 DATA'!BM268/$C268,2),"")))</f>
        <v>0</v>
      </c>
      <c r="AO268" s="289">
        <f>IF(OR($C268="*",$C268&lt;400),"",IF(AND('201920 DATA'!BN268="*",$C268&gt;=400),"*",IF($C268&gt;=400,ROUND('201920 DATA'!BN268/$C268,2),"")))</f>
        <v>0.01</v>
      </c>
      <c r="AP268" s="289">
        <f>IF(OR($C268="*",$C268&lt;400),"",IF(AND('201920 DATA'!BO268="*",$C268&gt;=400),"*",IF($C268&gt;=400,ROUND('201920 DATA'!BO268/$C268,2),"")))</f>
        <v>0.79</v>
      </c>
      <c r="AQ268" s="289">
        <f>IF(OR($C268="*",$C268&lt;400),"",IF(AND('201920 DATA'!BP268="*",$C268&gt;=400),"*",IF($C268&gt;=400,ROUND('201920 DATA'!BP268/$C268,2),"")))</f>
        <v>0</v>
      </c>
      <c r="AR268" s="289">
        <f>IF(OR($C268="*",$C268&lt;400),"",IF(AND('201920 DATA'!BQ268="*",$C268&gt;=400),"*",IF($C268&gt;=400,ROUND('201920 DATA'!BQ268/$C268,2),"")))</f>
        <v>0</v>
      </c>
      <c r="AS268" s="289">
        <f>IF(OR($C268="*",$C268&lt;400),"",IF(AND('201920 DATA'!BR268="*",$C268&gt;=400),"*",IF($C268&gt;=400,ROUND('201920 DATA'!BR268/$C268,2),"")))</f>
        <v>0</v>
      </c>
      <c r="AT268" s="289">
        <f>IF(OR($C268="*",$C268&lt;400),"",IF(AND('201920 DATA'!BS268="*",$C268&gt;=400),"*",IF($C268&gt;=400,ROUND('201920 DATA'!BS268/$C268,2),"")))</f>
        <v>0</v>
      </c>
      <c r="AU268" s="289" t="str">
        <f>IF(OR($C268="*",$C268&lt;400),"",IF(AND('201920 DATA'!BT268="*",$C268&gt;=400),"*",IF($C268&gt;=400,ROUND('201920 DATA'!BT268/$C268,2),"")))</f>
        <v>*</v>
      </c>
      <c r="AV268" s="289">
        <f>IF(OR($C268="*",$C268&lt;400),"",IF(AND('201920 DATA'!BU268="*",$C268&gt;=400),"*",IF($C268&gt;=400,ROUND('201920 DATA'!BU268/$C268,2),"")))</f>
        <v>0.05</v>
      </c>
      <c r="AW268" s="289">
        <f>IF(OR($C268="*",$C268&lt;400),"",IF(AND('201920 DATA'!BV268="*",$C268&gt;=400),"*",IF($C268&gt;=400,ROUND('201920 DATA'!BV268/$C268,2),"")))</f>
        <v>0</v>
      </c>
      <c r="AX268" s="289" t="str">
        <f>IF(OR($C268="*",$C268&lt;400),"",IF(AND('201920 DATA'!BW268="*",$C268&gt;=400),"*",IF($C268&gt;=400,ROUND('201920 DATA'!BW268/$C268,2),"")))</f>
        <v>*</v>
      </c>
      <c r="AZ268" s="365">
        <v>1240</v>
      </c>
    </row>
    <row r="269" spans="1:52" x14ac:dyDescent="0.2">
      <c r="A269" s="373" t="s">
        <v>1389</v>
      </c>
      <c r="B269" s="287">
        <f>'201920 DATA'!B269</f>
        <v>95</v>
      </c>
      <c r="C269" s="288">
        <f>'201920 DATA'!C269</f>
        <v>95</v>
      </c>
      <c r="D269" s="293" t="str">
        <f>'201920 DATA'!FQ269</f>
        <v>*</v>
      </c>
      <c r="F269" s="313" t="str">
        <f t="shared" si="8"/>
        <v/>
      </c>
      <c r="G269" s="295" t="str">
        <f t="shared" si="9"/>
        <v/>
      </c>
      <c r="H269" s="289" t="str">
        <f>IF(OR($C269="*",$C269&lt;400),"",IF(AND('201920 DATA'!F269="*",$C269&gt;=400),"*",IF($C269&gt;=400,ROUND('201920 DATA'!F269/$C269,2),"")))</f>
        <v/>
      </c>
      <c r="I269" s="296" t="str">
        <f>IF(OR($B269="*",$B269&lt;400),"",IF(AND('201920 DATA'!Y269="*",$B269&gt;=400),"*",IF($B269&gt;=400,ROUND('201920 DATA'!Y269/$B269,2),"")))</f>
        <v/>
      </c>
      <c r="J269" s="296" t="str">
        <f>IF(OR($B269="*",$B269&lt;400),"",IF(AND('201920 DATA'!Z269="*",$B269&gt;=400),"*",IF($B269&gt;=400,ROUND('201920 DATA'!Z269/$B269,2),"")))</f>
        <v/>
      </c>
      <c r="K269" s="296" t="str">
        <f>IF(OR($B269="*",$B269&lt;400),"",IF(AND('201920 DATA'!AA269="*",$B269&gt;=400),"*",IF($B269&gt;=400,ROUND('201920 DATA'!AA269/$B269,2),"")))</f>
        <v/>
      </c>
      <c r="L269" s="296" t="str">
        <f>IF(OR($B269="*",$B269&lt;400),"",IF(AND('201920 DATA'!AB269="*",$B269&gt;=400),"*",IF($B269&gt;=400,ROUND('201920 DATA'!AB269/$B269,2),"")))</f>
        <v/>
      </c>
      <c r="M269" s="296" t="str">
        <f>IF(OR($B269="*",$B269&lt;400),"",IF(AND('201920 DATA'!AC269="*",$B269&gt;=400),"*",IF($B269&gt;=400,ROUND('201920 DATA'!AC269/$B269,2),"")))</f>
        <v/>
      </c>
      <c r="N269" s="296" t="str">
        <f>IF(OR($B269="*",$B269&lt;400),"",IF(AND('201920 DATA'!AD269="*",$B269&gt;=400),"*",IF($B269&gt;=400,ROUND('201920 DATA'!AD269/$B269,2),"")))</f>
        <v/>
      </c>
      <c r="O269" s="296" t="str">
        <f>IF(OR($B269="*",$B269&lt;400),"",IF(AND('201920 DATA'!AE269="*",$B269&gt;=400),"*",IF($B269&gt;=400,ROUND('201920 DATA'!AE269/$B269,2),"")))</f>
        <v/>
      </c>
      <c r="P269" s="297"/>
      <c r="Q269" s="296" t="str">
        <f>IF(OR($B269="*",$B269&lt;400),"",IF(AND('201920 DATA'!FO269="*",$B269&gt;=400),"*",IF($B269&gt;=400,ROUND('201920 DATA'!FO269/$B269,2),"")))</f>
        <v/>
      </c>
      <c r="R269" s="289" t="str">
        <f>IF(OR($C269="*",$C269&lt;400),"",IF(AND('201920 DATA'!F269="*",$C269&gt;=400),"*",IF($C269&gt;=400,ROUND('201920 DATA'!F269/$C269,2),"")))</f>
        <v/>
      </c>
      <c r="S269" s="289" t="str">
        <f>IF(OR($C269="*",$C269&lt;400),"",IF(AND('201920 DATA'!G269="*",$C269&gt;=400),"*",IF($C269&gt;=400,ROUND('201920 DATA'!G269/$C269,2),"")))</f>
        <v/>
      </c>
      <c r="T269" s="289" t="str">
        <f>IF(OR($C269="*",$C269&lt;400),"",IF(AND('201920 DATA'!H269="*",$C269&gt;=400),"*",IF($C269&gt;=400,ROUND('201920 DATA'!H269/$C269,2),"")))</f>
        <v/>
      </c>
      <c r="U269" s="289" t="str">
        <f>IF(OR($C269="*",$C269&lt;400),"",IF(AND('201920 DATA'!FP269="*",$C269&gt;=400),"*",IF($C269&gt;=400,ROUND('201920 DATA'!FP269/$C269,2),"")))</f>
        <v/>
      </c>
      <c r="V269" s="312" t="str">
        <f>IF(OR($D269="*",$D269&lt;400),"",IF(AND('201920 DATA'!M269="*",$D269&gt;=400),"*",IF($D269&gt;=400,ROUND('201920 DATA'!M269/$D269,2),"")))</f>
        <v/>
      </c>
      <c r="W269" s="312" t="str">
        <f>IF(OR($D269="*",$D269&lt;400),"",IF(AND('201920 DATA'!N269="*",$D269&gt;=400),"*",IF($D269&gt;=400,ROUND('201920 DATA'!N269/$D269,2),"")))</f>
        <v/>
      </c>
      <c r="X269" s="312" t="str">
        <f>IF(OR($D269="*",$D269&lt;400),"",IF(AND('201920 DATA'!O269="*",$D269&gt;=400),"*",IF($D269&gt;=400,ROUND('201920 DATA'!O269/$D269,2),"")))</f>
        <v/>
      </c>
      <c r="Y269" s="312" t="str">
        <f>IF(OR($D269="*",$D269&lt;400),"",IF(AND('201920 DATA'!P269="*",$D269&gt;=400),"*",IF($D269&gt;=400,ROUND('201920 DATA'!P269/$D269,2),"")))</f>
        <v/>
      </c>
      <c r="Z269" s="312" t="str">
        <f>IF(OR($D269="*",$D269&lt;400),"",IF(AND('201920 DATA'!Q269="*",$D269&gt;=400),"*",IF($D269&gt;=400,ROUND('201920 DATA'!Q269/$D269,2),"")))</f>
        <v/>
      </c>
      <c r="AA269" s="312" t="str">
        <f>IF(OR($D269="*",$D269&lt;400),"",IF(AND('201920 DATA'!R269="*",$D269&gt;=400),"*",IF($D269&gt;=400,ROUND('201920 DATA'!R269/$D269,2),"")))</f>
        <v/>
      </c>
      <c r="AB269" s="312" t="str">
        <f>IF(OR($D269="*",$D269&lt;400),"",IF(AND('201920 DATA'!S269="*",$D269&gt;=400),"*",IF($D269&gt;=400,ROUND('201920 DATA'!S269/$D269,2),"")))</f>
        <v/>
      </c>
      <c r="AC269" s="312" t="str">
        <f>IF(OR($D269="*",$D269&lt;400),"",IF(AND('201920 DATA'!T269="*",$D269&gt;=400),"*",IF($D269&gt;=400,ROUND('201920 DATA'!T269/$D269,2),"")))</f>
        <v/>
      </c>
      <c r="AD269" s="289" t="str">
        <f>IF(OR($C269="*",$C269&lt;400),"",IF(AND('201920 DATA'!BC269="*",$C269&gt;=400),"*",IF($C269&gt;=400,ROUND('201920 DATA'!BC269/$C269,2),"")))</f>
        <v/>
      </c>
      <c r="AE269" s="289" t="str">
        <f>IF(OR($C269="*",$C269&lt;400),"",IF(AND('201920 DATA'!BD269="*",$C269&gt;=400),"*",IF($C269&gt;=400,ROUND('201920 DATA'!BD269/$C269,2),"")))</f>
        <v/>
      </c>
      <c r="AF269" s="289" t="str">
        <f>IF(OR($C269="*",$C269&lt;400),"",IF(AND('201920 DATA'!BE269="*",$C269&gt;=400),"*",IF($C269&gt;=400,ROUND('201920 DATA'!BE269/$C269,2),"")))</f>
        <v/>
      </c>
      <c r="AG269" s="289" t="str">
        <f>IF(OR($C269="*",$C269&lt;400),"",IF(AND('201920 DATA'!BF269="*",$C269&gt;=400),"*",IF($C269&gt;=400,ROUND('201920 DATA'!BF269/$C269,2),"")))</f>
        <v/>
      </c>
      <c r="AH269" s="289" t="str">
        <f>IF(OR($C269="*",$C269&lt;400),"",IF(AND('201920 DATA'!BG269="*",$C269&gt;=400),"*",IF($C269&gt;=400,ROUND('201920 DATA'!BG269/$C269,2),"")))</f>
        <v/>
      </c>
      <c r="AI269" s="289" t="str">
        <f>IF(OR($C269="*",$C269&lt;400),"",IF(AND('201920 DATA'!BH269="*",$C269&gt;=400),"*",IF($C269&gt;=400,ROUND('201920 DATA'!BH269/$C269,2),"")))</f>
        <v/>
      </c>
      <c r="AJ269" s="289" t="str">
        <f>IF(OR($C269="*",$C269&lt;400),"",IF(AND('201920 DATA'!BI269="*",$C269&gt;=400),"*",IF($C269&gt;=400,ROUND('201920 DATA'!BI269/$C269,2),"")))</f>
        <v/>
      </c>
      <c r="AK269" s="289" t="str">
        <f>IF(OR($C269="*",$C269&lt;400),"",IF(AND('201920 DATA'!BJ269="*",$C269&gt;=400),"*",IF($C269&gt;=400,ROUND('201920 DATA'!BJ269/$C269,2),"")))</f>
        <v/>
      </c>
      <c r="AL269" s="289" t="str">
        <f>IF(OR($C269="*",$C269&lt;400),"",IF(AND('201920 DATA'!BK269="*",$C269&gt;=400),"*",IF($C269&gt;=400,ROUND('201920 DATA'!BK269/$C269,2),"")))</f>
        <v/>
      </c>
      <c r="AM269" s="289" t="str">
        <f>IF(OR($C269="*",$C269&lt;400),"",IF(AND('201920 DATA'!BL269="*",$C269&gt;=400),"*",IF($C269&gt;=400,ROUND('201920 DATA'!BL269/$C269,2),"")))</f>
        <v/>
      </c>
      <c r="AN269" s="289" t="str">
        <f>IF(OR($C269="*",$C269&lt;400),"",IF(AND('201920 DATA'!BM269="*",$C269&gt;=400),"*",IF($C269&gt;=400,ROUND('201920 DATA'!BM269/$C269,2),"")))</f>
        <v/>
      </c>
      <c r="AO269" s="289" t="str">
        <f>IF(OR($C269="*",$C269&lt;400),"",IF(AND('201920 DATA'!BN269="*",$C269&gt;=400),"*",IF($C269&gt;=400,ROUND('201920 DATA'!BN269/$C269,2),"")))</f>
        <v/>
      </c>
      <c r="AP269" s="289" t="str">
        <f>IF(OR($C269="*",$C269&lt;400),"",IF(AND('201920 DATA'!BO269="*",$C269&gt;=400),"*",IF($C269&gt;=400,ROUND('201920 DATA'!BO269/$C269,2),"")))</f>
        <v/>
      </c>
      <c r="AQ269" s="289" t="str">
        <f>IF(OR($C269="*",$C269&lt;400),"",IF(AND('201920 DATA'!BP269="*",$C269&gt;=400),"*",IF($C269&gt;=400,ROUND('201920 DATA'!BP269/$C269,2),"")))</f>
        <v/>
      </c>
      <c r="AR269" s="289" t="str">
        <f>IF(OR($C269="*",$C269&lt;400),"",IF(AND('201920 DATA'!BQ269="*",$C269&gt;=400),"*",IF($C269&gt;=400,ROUND('201920 DATA'!BQ269/$C269,2),"")))</f>
        <v/>
      </c>
      <c r="AS269" s="289" t="str">
        <f>IF(OR($C269="*",$C269&lt;400),"",IF(AND('201920 DATA'!BR269="*",$C269&gt;=400),"*",IF($C269&gt;=400,ROUND('201920 DATA'!BR269/$C269,2),"")))</f>
        <v/>
      </c>
      <c r="AT269" s="289" t="str">
        <f>IF(OR($C269="*",$C269&lt;400),"",IF(AND('201920 DATA'!BS269="*",$C269&gt;=400),"*",IF($C269&gt;=400,ROUND('201920 DATA'!BS269/$C269,2),"")))</f>
        <v/>
      </c>
      <c r="AU269" s="289" t="str">
        <f>IF(OR($C269="*",$C269&lt;400),"",IF(AND('201920 DATA'!BT269="*",$C269&gt;=400),"*",IF($C269&gt;=400,ROUND('201920 DATA'!BT269/$C269,2),"")))</f>
        <v/>
      </c>
      <c r="AV269" s="289" t="str">
        <f>IF(OR($C269="*",$C269&lt;400),"",IF(AND('201920 DATA'!BU269="*",$C269&gt;=400),"*",IF($C269&gt;=400,ROUND('201920 DATA'!BU269/$C269,2),"")))</f>
        <v/>
      </c>
      <c r="AW269" s="289" t="str">
        <f>IF(OR($C269="*",$C269&lt;400),"",IF(AND('201920 DATA'!BV269="*",$C269&gt;=400),"*",IF($C269&gt;=400,ROUND('201920 DATA'!BV269/$C269,2),"")))</f>
        <v/>
      </c>
      <c r="AX269" s="289" t="str">
        <f>IF(OR($C269="*",$C269&lt;400),"",IF(AND('201920 DATA'!BW269="*",$C269&gt;=400),"*",IF($C269&gt;=400,ROUND('201920 DATA'!BW269/$C269,2),"")))</f>
        <v/>
      </c>
      <c r="AZ269" s="365">
        <v>90</v>
      </c>
    </row>
    <row r="270" spans="1:52" x14ac:dyDescent="0.2">
      <c r="A270" s="373" t="s">
        <v>801</v>
      </c>
      <c r="B270" s="287">
        <f>'201920 DATA'!B270</f>
        <v>690</v>
      </c>
      <c r="C270" s="288">
        <f>'201920 DATA'!C270</f>
        <v>690</v>
      </c>
      <c r="D270" s="293">
        <f>'201920 DATA'!FQ270</f>
        <v>15</v>
      </c>
      <c r="F270" s="313">
        <f t="shared" si="8"/>
        <v>-0.14000000000000001</v>
      </c>
      <c r="G270" s="295">
        <f t="shared" si="9"/>
        <v>1</v>
      </c>
      <c r="H270" s="289">
        <f>IF(OR($C270="*",$C270&lt;400),"",IF(AND('201920 DATA'!F270="*",$C270&gt;=400),"*",IF($C270&gt;=400,ROUND('201920 DATA'!F270/$C270,2),"")))</f>
        <v>0</v>
      </c>
      <c r="I270" s="296">
        <f>IF(OR($B270="*",$B270&lt;400),"",IF(AND('201920 DATA'!Y270="*",$B270&gt;=400),"*",IF($B270&gt;=400,ROUND('201920 DATA'!Y270/$B270,2),"")))</f>
        <v>0</v>
      </c>
      <c r="J270" s="296">
        <f>IF(OR($B270="*",$B270&lt;400),"",IF(AND('201920 DATA'!Z270="*",$B270&gt;=400),"*",IF($B270&gt;=400,ROUND('201920 DATA'!Z270/$B270,2),"")))</f>
        <v>0.03</v>
      </c>
      <c r="K270" s="296">
        <f>IF(OR($B270="*",$B270&lt;400),"",IF(AND('201920 DATA'!AA270="*",$B270&gt;=400),"*",IF($B270&gt;=400,ROUND('201920 DATA'!AA270/$B270,2),"")))</f>
        <v>0.3</v>
      </c>
      <c r="L270" s="296">
        <f>IF(OR($B270="*",$B270&lt;400),"",IF(AND('201920 DATA'!AB270="*",$B270&gt;=400),"*",IF($B270&gt;=400,ROUND('201920 DATA'!AB270/$B270,2),"")))</f>
        <v>0.32</v>
      </c>
      <c r="M270" s="296">
        <f>IF(OR($B270="*",$B270&lt;400),"",IF(AND('201920 DATA'!AC270="*",$B270&gt;=400),"*",IF($B270&gt;=400,ROUND('201920 DATA'!AC270/$B270,2),"")))</f>
        <v>0.22</v>
      </c>
      <c r="N270" s="296">
        <f>IF(OR($B270="*",$B270&lt;400),"",IF(AND('201920 DATA'!AD270="*",$B270&gt;=400),"*",IF($B270&gt;=400,ROUND('201920 DATA'!AD270/$B270,2),"")))</f>
        <v>0.12</v>
      </c>
      <c r="O270" s="296" t="str">
        <f>IF(OR($B270="*",$B270&lt;400),"",IF(AND('201920 DATA'!AE270="*",$B270&gt;=400),"*",IF($B270&gt;=400,ROUND('201920 DATA'!AE270/$B270,2),"")))</f>
        <v>*</v>
      </c>
      <c r="P270" s="297"/>
      <c r="Q270" s="296">
        <f>IF(OR($B270="*",$B270&lt;400),"",IF(AND('201920 DATA'!FO270="*",$B270&gt;=400),"*",IF($B270&gt;=400,ROUND('201920 DATA'!FO270/$B270,2),"")))</f>
        <v>0.99</v>
      </c>
      <c r="R270" s="289">
        <f>IF(OR($C270="*",$C270&lt;400),"",IF(AND('201920 DATA'!F270="*",$C270&gt;=400),"*",IF($C270&gt;=400,ROUND('201920 DATA'!F270/$C270,2),"")))</f>
        <v>0</v>
      </c>
      <c r="S270" s="289">
        <f>IF(OR($C270="*",$C270&lt;400),"",IF(AND('201920 DATA'!G270="*",$C270&gt;=400),"*",IF($C270&gt;=400,ROUND('201920 DATA'!G270/$C270,2),"")))</f>
        <v>0</v>
      </c>
      <c r="T270" s="289">
        <f>IF(OR($C270="*",$C270&lt;400),"",IF(AND('201920 DATA'!H270="*",$C270&gt;=400),"*",IF($C270&gt;=400,ROUND('201920 DATA'!H270/$C270,2),"")))</f>
        <v>1</v>
      </c>
      <c r="U270" s="289">
        <f>IF(OR($C270="*",$C270&lt;400),"",IF(AND('201920 DATA'!FP270="*",$C270&gt;=400),"*",IF($C270&gt;=400,ROUND('201920 DATA'!FP270/$C270,2),"")))</f>
        <v>0</v>
      </c>
      <c r="V270" s="312" t="str">
        <f>IF(OR($D270="*",$D270&lt;400),"",IF(AND('201920 DATA'!M270="*",$D270&gt;=400),"*",IF($D270&gt;=400,ROUND('201920 DATA'!M270/$D270,2),"")))</f>
        <v/>
      </c>
      <c r="W270" s="312" t="str">
        <f>IF(OR($D270="*",$D270&lt;400),"",IF(AND('201920 DATA'!N270="*",$D270&gt;=400),"*",IF($D270&gt;=400,ROUND('201920 DATA'!N270/$D270,2),"")))</f>
        <v/>
      </c>
      <c r="X270" s="312" t="str">
        <f>IF(OR($D270="*",$D270&lt;400),"",IF(AND('201920 DATA'!O270="*",$D270&gt;=400),"*",IF($D270&gt;=400,ROUND('201920 DATA'!O270/$D270,2),"")))</f>
        <v/>
      </c>
      <c r="Y270" s="312" t="str">
        <f>IF(OR($D270="*",$D270&lt;400),"",IF(AND('201920 DATA'!P270="*",$D270&gt;=400),"*",IF($D270&gt;=400,ROUND('201920 DATA'!P270/$D270,2),"")))</f>
        <v/>
      </c>
      <c r="Z270" s="312" t="str">
        <f>IF(OR($D270="*",$D270&lt;400),"",IF(AND('201920 DATA'!Q270="*",$D270&gt;=400),"*",IF($D270&gt;=400,ROUND('201920 DATA'!Q270/$D270,2),"")))</f>
        <v/>
      </c>
      <c r="AA270" s="312" t="str">
        <f>IF(OR($D270="*",$D270&lt;400),"",IF(AND('201920 DATA'!R270="*",$D270&gt;=400),"*",IF($D270&gt;=400,ROUND('201920 DATA'!R270/$D270,2),"")))</f>
        <v/>
      </c>
      <c r="AB270" s="312" t="str">
        <f>IF(OR($D270="*",$D270&lt;400),"",IF(AND('201920 DATA'!S270="*",$D270&gt;=400),"*",IF($D270&gt;=400,ROUND('201920 DATA'!S270/$D270,2),"")))</f>
        <v/>
      </c>
      <c r="AC270" s="312" t="str">
        <f>IF(OR($D270="*",$D270&lt;400),"",IF(AND('201920 DATA'!T270="*",$D270&gt;=400),"*",IF($D270&gt;=400,ROUND('201920 DATA'!T270/$D270,2),"")))</f>
        <v/>
      </c>
      <c r="AD270" s="289" t="str">
        <f>IF(OR($C270="*",$C270&lt;400),"",IF(AND('201920 DATA'!BC270="*",$C270&gt;=400),"*",IF($C270&gt;=400,ROUND('201920 DATA'!BC270/$C270,2),"")))</f>
        <v>*</v>
      </c>
      <c r="AE270" s="289" t="str">
        <f>IF(OR($C270="*",$C270&lt;400),"",IF(AND('201920 DATA'!BD270="*",$C270&gt;=400),"*",IF($C270&gt;=400,ROUND('201920 DATA'!BD270/$C270,2),"")))</f>
        <v>*</v>
      </c>
      <c r="AF270" s="289">
        <f>IF(OR($C270="*",$C270&lt;400),"",IF(AND('201920 DATA'!BE270="*",$C270&gt;=400),"*",IF($C270&gt;=400,ROUND('201920 DATA'!BE270/$C270,2),"")))</f>
        <v>0</v>
      </c>
      <c r="AG270" s="289">
        <f>IF(OR($C270="*",$C270&lt;400),"",IF(AND('201920 DATA'!BF270="*",$C270&gt;=400),"*",IF($C270&gt;=400,ROUND('201920 DATA'!BF270/$C270,2),"")))</f>
        <v>0</v>
      </c>
      <c r="AH270" s="289">
        <f>IF(OR($C270="*",$C270&lt;400),"",IF(AND('201920 DATA'!BG270="*",$C270&gt;=400),"*",IF($C270&gt;=400,ROUND('201920 DATA'!BG270/$C270,2),"")))</f>
        <v>0</v>
      </c>
      <c r="AI270" s="289">
        <f>IF(OR($C270="*",$C270&lt;400),"",IF(AND('201920 DATA'!BH270="*",$C270&gt;=400),"*",IF($C270&gt;=400,ROUND('201920 DATA'!BH270/$C270,2),"")))</f>
        <v>0.19</v>
      </c>
      <c r="AJ270" s="289">
        <f>IF(OR($C270="*",$C270&lt;400),"",IF(AND('201920 DATA'!BI270="*",$C270&gt;=400),"*",IF($C270&gt;=400,ROUND('201920 DATA'!BI270/$C270,2),"")))</f>
        <v>0</v>
      </c>
      <c r="AK270" s="289">
        <f>IF(OR($C270="*",$C270&lt;400),"",IF(AND('201920 DATA'!BJ270="*",$C270&gt;=400),"*",IF($C270&gt;=400,ROUND('201920 DATA'!BJ270/$C270,2),"")))</f>
        <v>0</v>
      </c>
      <c r="AL270" s="289">
        <f>IF(OR($C270="*",$C270&lt;400),"",IF(AND('201920 DATA'!BK270="*",$C270&gt;=400),"*",IF($C270&gt;=400,ROUND('201920 DATA'!BK270/$C270,2),"")))</f>
        <v>0</v>
      </c>
      <c r="AM270" s="289">
        <f>IF(OR($C270="*",$C270&lt;400),"",IF(AND('201920 DATA'!BL270="*",$C270&gt;=400),"*",IF($C270&gt;=400,ROUND('201920 DATA'!BL270/$C270,2),"")))</f>
        <v>0</v>
      </c>
      <c r="AN270" s="289">
        <f>IF(OR($C270="*",$C270&lt;400),"",IF(AND('201920 DATA'!BM270="*",$C270&gt;=400),"*",IF($C270&gt;=400,ROUND('201920 DATA'!BM270/$C270,2),"")))</f>
        <v>0.23</v>
      </c>
      <c r="AO270" s="289" t="str">
        <f>IF(OR($C270="*",$C270&lt;400),"",IF(AND('201920 DATA'!BN270="*",$C270&gt;=400),"*",IF($C270&gt;=400,ROUND('201920 DATA'!BN270/$C270,2),"")))</f>
        <v>*</v>
      </c>
      <c r="AP270" s="289">
        <f>IF(OR($C270="*",$C270&lt;400),"",IF(AND('201920 DATA'!BO270="*",$C270&gt;=400),"*",IF($C270&gt;=400,ROUND('201920 DATA'!BO270/$C270,2),"")))</f>
        <v>0.25</v>
      </c>
      <c r="AQ270" s="289">
        <f>IF(OR($C270="*",$C270&lt;400),"",IF(AND('201920 DATA'!BP270="*",$C270&gt;=400),"*",IF($C270&gt;=400,ROUND('201920 DATA'!BP270/$C270,2),"")))</f>
        <v>0</v>
      </c>
      <c r="AR270" s="289">
        <f>IF(OR($C270="*",$C270&lt;400),"",IF(AND('201920 DATA'!BQ270="*",$C270&gt;=400),"*",IF($C270&gt;=400,ROUND('201920 DATA'!BQ270/$C270,2),"")))</f>
        <v>0</v>
      </c>
      <c r="AS270" s="289">
        <f>IF(OR($C270="*",$C270&lt;400),"",IF(AND('201920 DATA'!BR270="*",$C270&gt;=400),"*",IF($C270&gt;=400,ROUND('201920 DATA'!BR270/$C270,2),"")))</f>
        <v>0</v>
      </c>
      <c r="AT270" s="289">
        <f>IF(OR($C270="*",$C270&lt;400),"",IF(AND('201920 DATA'!BS270="*",$C270&gt;=400),"*",IF($C270&gt;=400,ROUND('201920 DATA'!BS270/$C270,2),"")))</f>
        <v>0</v>
      </c>
      <c r="AU270" s="289">
        <f>IF(OR($C270="*",$C270&lt;400),"",IF(AND('201920 DATA'!BT270="*",$C270&gt;=400),"*",IF($C270&gt;=400,ROUND('201920 DATA'!BT270/$C270,2),"")))</f>
        <v>0</v>
      </c>
      <c r="AV270" s="289" t="str">
        <f>IF(OR($C270="*",$C270&lt;400),"",IF(AND('201920 DATA'!BU270="*",$C270&gt;=400),"*",IF($C270&gt;=400,ROUND('201920 DATA'!BU270/$C270,2),"")))</f>
        <v>*</v>
      </c>
      <c r="AW270" s="289">
        <f>IF(OR($C270="*",$C270&lt;400),"",IF(AND('201920 DATA'!BV270="*",$C270&gt;=400),"*",IF($C270&gt;=400,ROUND('201920 DATA'!BV270/$C270,2),"")))</f>
        <v>0</v>
      </c>
      <c r="AX270" s="289">
        <f>IF(OR($C270="*",$C270&lt;400),"",IF(AND('201920 DATA'!BW270="*",$C270&gt;=400),"*",IF($C270&gt;=400,ROUND('201920 DATA'!BW270/$C270,2),"")))</f>
        <v>0.31</v>
      </c>
      <c r="AZ270" s="365">
        <v>785</v>
      </c>
    </row>
    <row r="271" spans="1:52" x14ac:dyDescent="0.2">
      <c r="A271" s="373" t="s">
        <v>1548</v>
      </c>
      <c r="B271" s="287">
        <f>'201920 DATA'!B271</f>
        <v>300</v>
      </c>
      <c r="C271" s="288">
        <f>'201920 DATA'!C271</f>
        <v>300</v>
      </c>
      <c r="D271" s="293" t="str">
        <f>'201920 DATA'!FQ271</f>
        <v>*</v>
      </c>
      <c r="F271" s="313" t="str">
        <f t="shared" si="8"/>
        <v/>
      </c>
      <c r="G271" s="295" t="str">
        <f t="shared" si="9"/>
        <v/>
      </c>
      <c r="H271" s="289" t="str">
        <f>IF(OR($C271="*",$C271&lt;400),"",IF(AND('201920 DATA'!F271="*",$C271&gt;=400),"*",IF($C271&gt;=400,ROUND('201920 DATA'!F271/$C271,2),"")))</f>
        <v/>
      </c>
      <c r="I271" s="296" t="str">
        <f>IF(OR($B271="*",$B271&lt;400),"",IF(AND('201920 DATA'!Y271="*",$B271&gt;=400),"*",IF($B271&gt;=400,ROUND('201920 DATA'!Y271/$B271,2),"")))</f>
        <v/>
      </c>
      <c r="J271" s="296" t="str">
        <f>IF(OR($B271="*",$B271&lt;400),"",IF(AND('201920 DATA'!Z271="*",$B271&gt;=400),"*",IF($B271&gt;=400,ROUND('201920 DATA'!Z271/$B271,2),"")))</f>
        <v/>
      </c>
      <c r="K271" s="296" t="str">
        <f>IF(OR($B271="*",$B271&lt;400),"",IF(AND('201920 DATA'!AA271="*",$B271&gt;=400),"*",IF($B271&gt;=400,ROUND('201920 DATA'!AA271/$B271,2),"")))</f>
        <v/>
      </c>
      <c r="L271" s="296" t="str">
        <f>IF(OR($B271="*",$B271&lt;400),"",IF(AND('201920 DATA'!AB271="*",$B271&gt;=400),"*",IF($B271&gt;=400,ROUND('201920 DATA'!AB271/$B271,2),"")))</f>
        <v/>
      </c>
      <c r="M271" s="296" t="str">
        <f>IF(OR($B271="*",$B271&lt;400),"",IF(AND('201920 DATA'!AC271="*",$B271&gt;=400),"*",IF($B271&gt;=400,ROUND('201920 DATA'!AC271/$B271,2),"")))</f>
        <v/>
      </c>
      <c r="N271" s="296" t="str">
        <f>IF(OR($B271="*",$B271&lt;400),"",IF(AND('201920 DATA'!AD271="*",$B271&gt;=400),"*",IF($B271&gt;=400,ROUND('201920 DATA'!AD271/$B271,2),"")))</f>
        <v/>
      </c>
      <c r="O271" s="296" t="str">
        <f>IF(OR($B271="*",$B271&lt;400),"",IF(AND('201920 DATA'!AE271="*",$B271&gt;=400),"*",IF($B271&gt;=400,ROUND('201920 DATA'!AE271/$B271,2),"")))</f>
        <v/>
      </c>
      <c r="P271" s="297"/>
      <c r="Q271" s="296" t="str">
        <f>IF(OR($B271="*",$B271&lt;400),"",IF(AND('201920 DATA'!FO271="*",$B271&gt;=400),"*",IF($B271&gt;=400,ROUND('201920 DATA'!FO271/$B271,2),"")))</f>
        <v/>
      </c>
      <c r="R271" s="289" t="str">
        <f>IF(OR($C271="*",$C271&lt;400),"",IF(AND('201920 DATA'!F271="*",$C271&gt;=400),"*",IF($C271&gt;=400,ROUND('201920 DATA'!F271/$C271,2),"")))</f>
        <v/>
      </c>
      <c r="S271" s="289" t="str">
        <f>IF(OR($C271="*",$C271&lt;400),"",IF(AND('201920 DATA'!G271="*",$C271&gt;=400),"*",IF($C271&gt;=400,ROUND('201920 DATA'!G271/$C271,2),"")))</f>
        <v/>
      </c>
      <c r="T271" s="289" t="str">
        <f>IF(OR($C271="*",$C271&lt;400),"",IF(AND('201920 DATA'!H271="*",$C271&gt;=400),"*",IF($C271&gt;=400,ROUND('201920 DATA'!H271/$C271,2),"")))</f>
        <v/>
      </c>
      <c r="U271" s="289" t="str">
        <f>IF(OR($C271="*",$C271&lt;400),"",IF(AND('201920 DATA'!FP271="*",$C271&gt;=400),"*",IF($C271&gt;=400,ROUND('201920 DATA'!FP271/$C271,2),"")))</f>
        <v/>
      </c>
      <c r="V271" s="312" t="str">
        <f>IF(OR($D271="*",$D271&lt;400),"",IF(AND('201920 DATA'!M271="*",$D271&gt;=400),"*",IF($D271&gt;=400,ROUND('201920 DATA'!M271/$D271,2),"")))</f>
        <v/>
      </c>
      <c r="W271" s="312" t="str">
        <f>IF(OR($D271="*",$D271&lt;400),"",IF(AND('201920 DATA'!N271="*",$D271&gt;=400),"*",IF($D271&gt;=400,ROUND('201920 DATA'!N271/$D271,2),"")))</f>
        <v/>
      </c>
      <c r="X271" s="312" t="str">
        <f>IF(OR($D271="*",$D271&lt;400),"",IF(AND('201920 DATA'!O271="*",$D271&gt;=400),"*",IF($D271&gt;=400,ROUND('201920 DATA'!O271/$D271,2),"")))</f>
        <v/>
      </c>
      <c r="Y271" s="312" t="str">
        <f>IF(OR($D271="*",$D271&lt;400),"",IF(AND('201920 DATA'!P271="*",$D271&gt;=400),"*",IF($D271&gt;=400,ROUND('201920 DATA'!P271/$D271,2),"")))</f>
        <v/>
      </c>
      <c r="Z271" s="312" t="str">
        <f>IF(OR($D271="*",$D271&lt;400),"",IF(AND('201920 DATA'!Q271="*",$D271&gt;=400),"*",IF($D271&gt;=400,ROUND('201920 DATA'!Q271/$D271,2),"")))</f>
        <v/>
      </c>
      <c r="AA271" s="312" t="str">
        <f>IF(OR($D271="*",$D271&lt;400),"",IF(AND('201920 DATA'!R271="*",$D271&gt;=400),"*",IF($D271&gt;=400,ROUND('201920 DATA'!R271/$D271,2),"")))</f>
        <v/>
      </c>
      <c r="AB271" s="312" t="str">
        <f>IF(OR($D271="*",$D271&lt;400),"",IF(AND('201920 DATA'!S271="*",$D271&gt;=400),"*",IF($D271&gt;=400,ROUND('201920 DATA'!S271/$D271,2),"")))</f>
        <v/>
      </c>
      <c r="AC271" s="312" t="str">
        <f>IF(OR($D271="*",$D271&lt;400),"",IF(AND('201920 DATA'!T271="*",$D271&gt;=400),"*",IF($D271&gt;=400,ROUND('201920 DATA'!T271/$D271,2),"")))</f>
        <v/>
      </c>
      <c r="AD271" s="289" t="str">
        <f>IF(OR($C271="*",$C271&lt;400),"",IF(AND('201920 DATA'!BC271="*",$C271&gt;=400),"*",IF($C271&gt;=400,ROUND('201920 DATA'!BC271/$C271,2),"")))</f>
        <v/>
      </c>
      <c r="AE271" s="289" t="str">
        <f>IF(OR($C271="*",$C271&lt;400),"",IF(AND('201920 DATA'!BD271="*",$C271&gt;=400),"*",IF($C271&gt;=400,ROUND('201920 DATA'!BD271/$C271,2),"")))</f>
        <v/>
      </c>
      <c r="AF271" s="289" t="str">
        <f>IF(OR($C271="*",$C271&lt;400),"",IF(AND('201920 DATA'!BE271="*",$C271&gt;=400),"*",IF($C271&gt;=400,ROUND('201920 DATA'!BE271/$C271,2),"")))</f>
        <v/>
      </c>
      <c r="AG271" s="289" t="str">
        <f>IF(OR($C271="*",$C271&lt;400),"",IF(AND('201920 DATA'!BF271="*",$C271&gt;=400),"*",IF($C271&gt;=400,ROUND('201920 DATA'!BF271/$C271,2),"")))</f>
        <v/>
      </c>
      <c r="AH271" s="289" t="str">
        <f>IF(OR($C271="*",$C271&lt;400),"",IF(AND('201920 DATA'!BG271="*",$C271&gt;=400),"*",IF($C271&gt;=400,ROUND('201920 DATA'!BG271/$C271,2),"")))</f>
        <v/>
      </c>
      <c r="AI271" s="289" t="str">
        <f>IF(OR($C271="*",$C271&lt;400),"",IF(AND('201920 DATA'!BH271="*",$C271&gt;=400),"*",IF($C271&gt;=400,ROUND('201920 DATA'!BH271/$C271,2),"")))</f>
        <v/>
      </c>
      <c r="AJ271" s="289" t="str">
        <f>IF(OR($C271="*",$C271&lt;400),"",IF(AND('201920 DATA'!BI271="*",$C271&gt;=400),"*",IF($C271&gt;=400,ROUND('201920 DATA'!BI271/$C271,2),"")))</f>
        <v/>
      </c>
      <c r="AK271" s="289" t="str">
        <f>IF(OR($C271="*",$C271&lt;400),"",IF(AND('201920 DATA'!BJ271="*",$C271&gt;=400),"*",IF($C271&gt;=400,ROUND('201920 DATA'!BJ271/$C271,2),"")))</f>
        <v/>
      </c>
      <c r="AL271" s="289" t="str">
        <f>IF(OR($C271="*",$C271&lt;400),"",IF(AND('201920 DATA'!BK271="*",$C271&gt;=400),"*",IF($C271&gt;=400,ROUND('201920 DATA'!BK271/$C271,2),"")))</f>
        <v/>
      </c>
      <c r="AM271" s="289" t="str">
        <f>IF(OR($C271="*",$C271&lt;400),"",IF(AND('201920 DATA'!BL271="*",$C271&gt;=400),"*",IF($C271&gt;=400,ROUND('201920 DATA'!BL271/$C271,2),"")))</f>
        <v/>
      </c>
      <c r="AN271" s="289" t="str">
        <f>IF(OR($C271="*",$C271&lt;400),"",IF(AND('201920 DATA'!BM271="*",$C271&gt;=400),"*",IF($C271&gt;=400,ROUND('201920 DATA'!BM271/$C271,2),"")))</f>
        <v/>
      </c>
      <c r="AO271" s="289" t="str">
        <f>IF(OR($C271="*",$C271&lt;400),"",IF(AND('201920 DATA'!BN271="*",$C271&gt;=400),"*",IF($C271&gt;=400,ROUND('201920 DATA'!BN271/$C271,2),"")))</f>
        <v/>
      </c>
      <c r="AP271" s="289" t="str">
        <f>IF(OR($C271="*",$C271&lt;400),"",IF(AND('201920 DATA'!BO271="*",$C271&gt;=400),"*",IF($C271&gt;=400,ROUND('201920 DATA'!BO271/$C271,2),"")))</f>
        <v/>
      </c>
      <c r="AQ271" s="289" t="str">
        <f>IF(OR($C271="*",$C271&lt;400),"",IF(AND('201920 DATA'!BP271="*",$C271&gt;=400),"*",IF($C271&gt;=400,ROUND('201920 DATA'!BP271/$C271,2),"")))</f>
        <v/>
      </c>
      <c r="AR271" s="289" t="str">
        <f>IF(OR($C271="*",$C271&lt;400),"",IF(AND('201920 DATA'!BQ271="*",$C271&gt;=400),"*",IF($C271&gt;=400,ROUND('201920 DATA'!BQ271/$C271,2),"")))</f>
        <v/>
      </c>
      <c r="AS271" s="289" t="str">
        <f>IF(OR($C271="*",$C271&lt;400),"",IF(AND('201920 DATA'!BR271="*",$C271&gt;=400),"*",IF($C271&gt;=400,ROUND('201920 DATA'!BR271/$C271,2),"")))</f>
        <v/>
      </c>
      <c r="AT271" s="289" t="str">
        <f>IF(OR($C271="*",$C271&lt;400),"",IF(AND('201920 DATA'!BS271="*",$C271&gt;=400),"*",IF($C271&gt;=400,ROUND('201920 DATA'!BS271/$C271,2),"")))</f>
        <v/>
      </c>
      <c r="AU271" s="289" t="str">
        <f>IF(OR($C271="*",$C271&lt;400),"",IF(AND('201920 DATA'!BT271="*",$C271&gt;=400),"*",IF($C271&gt;=400,ROUND('201920 DATA'!BT271/$C271,2),"")))</f>
        <v/>
      </c>
      <c r="AV271" s="289" t="str">
        <f>IF(OR($C271="*",$C271&lt;400),"",IF(AND('201920 DATA'!BU271="*",$C271&gt;=400),"*",IF($C271&gt;=400,ROUND('201920 DATA'!BU271/$C271,2),"")))</f>
        <v/>
      </c>
      <c r="AW271" s="289" t="str">
        <f>IF(OR($C271="*",$C271&lt;400),"",IF(AND('201920 DATA'!BV271="*",$C271&gt;=400),"*",IF($C271&gt;=400,ROUND('201920 DATA'!BV271/$C271,2),"")))</f>
        <v/>
      </c>
      <c r="AX271" s="289" t="str">
        <f>IF(OR($C271="*",$C271&lt;400),"",IF(AND('201920 DATA'!BW271="*",$C271&gt;=400),"*",IF($C271&gt;=400,ROUND('201920 DATA'!BW271/$C271,2),"")))</f>
        <v/>
      </c>
      <c r="AZ271" s="365">
        <v>30</v>
      </c>
    </row>
    <row r="272" spans="1:52" x14ac:dyDescent="0.2">
      <c r="A272" s="373" t="s">
        <v>805</v>
      </c>
      <c r="B272" s="287">
        <f>'201920 DATA'!B272</f>
        <v>835</v>
      </c>
      <c r="C272" s="288">
        <f>'201920 DATA'!C272</f>
        <v>835</v>
      </c>
      <c r="D272" s="293">
        <f>'201920 DATA'!FQ272</f>
        <v>15</v>
      </c>
      <c r="F272" s="313">
        <f t="shared" si="8"/>
        <v>0.2</v>
      </c>
      <c r="G272" s="295">
        <f t="shared" si="9"/>
        <v>1</v>
      </c>
      <c r="H272" s="289">
        <f>IF(OR($C272="*",$C272&lt;400),"",IF(AND('201920 DATA'!F272="*",$C272&gt;=400),"*",IF($C272&gt;=400,ROUND('201920 DATA'!F272/$C272,2),"")))</f>
        <v>0</v>
      </c>
      <c r="I272" s="296">
        <f>IF(OR($B272="*",$B272&lt;400),"",IF(AND('201920 DATA'!Y272="*",$B272&gt;=400),"*",IF($B272&gt;=400,ROUND('201920 DATA'!Y272/$B272,2),"")))</f>
        <v>0</v>
      </c>
      <c r="J272" s="296">
        <f>IF(OR($B272="*",$B272&lt;400),"",IF(AND('201920 DATA'!Z272="*",$B272&gt;=400),"*",IF($B272&gt;=400,ROUND('201920 DATA'!Z272/$B272,2),"")))</f>
        <v>0.04</v>
      </c>
      <c r="K272" s="296">
        <f>IF(OR($B272="*",$B272&lt;400),"",IF(AND('201920 DATA'!AA272="*",$B272&gt;=400),"*",IF($B272&gt;=400,ROUND('201920 DATA'!AA272/$B272,2),"")))</f>
        <v>0.17</v>
      </c>
      <c r="L272" s="296">
        <f>IF(OR($B272="*",$B272&lt;400),"",IF(AND('201920 DATA'!AB272="*",$B272&gt;=400),"*",IF($B272&gt;=400,ROUND('201920 DATA'!AB272/$B272,2),"")))</f>
        <v>0.16</v>
      </c>
      <c r="M272" s="296">
        <f>IF(OR($B272="*",$B272&lt;400),"",IF(AND('201920 DATA'!AC272="*",$B272&gt;=400),"*",IF($B272&gt;=400,ROUND('201920 DATA'!AC272/$B272,2),"")))</f>
        <v>0.31</v>
      </c>
      <c r="N272" s="296">
        <f>IF(OR($B272="*",$B272&lt;400),"",IF(AND('201920 DATA'!AD272="*",$B272&gt;=400),"*",IF($B272&gt;=400,ROUND('201920 DATA'!AD272/$B272,2),"")))</f>
        <v>0.33</v>
      </c>
      <c r="O272" s="296" t="str">
        <f>IF(OR($B272="*",$B272&lt;400),"",IF(AND('201920 DATA'!AE272="*",$B272&gt;=400),"*",IF($B272&gt;=400,ROUND('201920 DATA'!AE272/$B272,2),"")))</f>
        <v>*</v>
      </c>
      <c r="P272" s="297"/>
      <c r="Q272" s="296">
        <f>IF(OR($B272="*",$B272&lt;400),"",IF(AND('201920 DATA'!FO272="*",$B272&gt;=400),"*",IF($B272&gt;=400,ROUND('201920 DATA'!FO272/$B272,2),"")))</f>
        <v>0.99</v>
      </c>
      <c r="R272" s="289">
        <f>IF(OR($C272="*",$C272&lt;400),"",IF(AND('201920 DATA'!F272="*",$C272&gt;=400),"*",IF($C272&gt;=400,ROUND('201920 DATA'!F272/$C272,2),"")))</f>
        <v>0</v>
      </c>
      <c r="S272" s="289">
        <f>IF(OR($C272="*",$C272&lt;400),"",IF(AND('201920 DATA'!G272="*",$C272&gt;=400),"*",IF($C272&gt;=400,ROUND('201920 DATA'!G272/$C272,2),"")))</f>
        <v>0</v>
      </c>
      <c r="T272" s="289">
        <f>IF(OR($C272="*",$C272&lt;400),"",IF(AND('201920 DATA'!H272="*",$C272&gt;=400),"*",IF($C272&gt;=400,ROUND('201920 DATA'!H272/$C272,2),"")))</f>
        <v>1</v>
      </c>
      <c r="U272" s="289">
        <f>IF(OR($C272="*",$C272&lt;400),"",IF(AND('201920 DATA'!FP272="*",$C272&gt;=400),"*",IF($C272&gt;=400,ROUND('201920 DATA'!FP272/$C272,2),"")))</f>
        <v>0</v>
      </c>
      <c r="V272" s="312" t="str">
        <f>IF(OR($D272="*",$D272&lt;400),"",IF(AND('201920 DATA'!M272="*",$D272&gt;=400),"*",IF($D272&gt;=400,ROUND('201920 DATA'!M272/$D272,2),"")))</f>
        <v/>
      </c>
      <c r="W272" s="312" t="str">
        <f>IF(OR($D272="*",$D272&lt;400),"",IF(AND('201920 DATA'!N272="*",$D272&gt;=400),"*",IF($D272&gt;=400,ROUND('201920 DATA'!N272/$D272,2),"")))</f>
        <v/>
      </c>
      <c r="X272" s="312" t="str">
        <f>IF(OR($D272="*",$D272&lt;400),"",IF(AND('201920 DATA'!O272="*",$D272&gt;=400),"*",IF($D272&gt;=400,ROUND('201920 DATA'!O272/$D272,2),"")))</f>
        <v/>
      </c>
      <c r="Y272" s="312" t="str">
        <f>IF(OR($D272="*",$D272&lt;400),"",IF(AND('201920 DATA'!P272="*",$D272&gt;=400),"*",IF($D272&gt;=400,ROUND('201920 DATA'!P272/$D272,2),"")))</f>
        <v/>
      </c>
      <c r="Z272" s="312" t="str">
        <f>IF(OR($D272="*",$D272&lt;400),"",IF(AND('201920 DATA'!Q272="*",$D272&gt;=400),"*",IF($D272&gt;=400,ROUND('201920 DATA'!Q272/$D272,2),"")))</f>
        <v/>
      </c>
      <c r="AA272" s="312" t="str">
        <f>IF(OR($D272="*",$D272&lt;400),"",IF(AND('201920 DATA'!R272="*",$D272&gt;=400),"*",IF($D272&gt;=400,ROUND('201920 DATA'!R272/$D272,2),"")))</f>
        <v/>
      </c>
      <c r="AB272" s="312" t="str">
        <f>IF(OR($D272="*",$D272&lt;400),"",IF(AND('201920 DATA'!S272="*",$D272&gt;=400),"*",IF($D272&gt;=400,ROUND('201920 DATA'!S272/$D272,2),"")))</f>
        <v/>
      </c>
      <c r="AC272" s="312" t="str">
        <f>IF(OR($D272="*",$D272&lt;400),"",IF(AND('201920 DATA'!T272="*",$D272&gt;=400),"*",IF($D272&gt;=400,ROUND('201920 DATA'!T272/$D272,2),"")))</f>
        <v/>
      </c>
      <c r="AD272" s="289">
        <f>IF(OR($C272="*",$C272&lt;400),"",IF(AND('201920 DATA'!BC272="*",$C272&gt;=400),"*",IF($C272&gt;=400,ROUND('201920 DATA'!BC272/$C272,2),"")))</f>
        <v>0</v>
      </c>
      <c r="AE272" s="289" t="str">
        <f>IF(OR($C272="*",$C272&lt;400),"",IF(AND('201920 DATA'!BD272="*",$C272&gt;=400),"*",IF($C272&gt;=400,ROUND('201920 DATA'!BD272/$C272,2),"")))</f>
        <v>*</v>
      </c>
      <c r="AF272" s="289">
        <f>IF(OR($C272="*",$C272&lt;400),"",IF(AND('201920 DATA'!BE272="*",$C272&gt;=400),"*",IF($C272&gt;=400,ROUND('201920 DATA'!BE272/$C272,2),"")))</f>
        <v>0</v>
      </c>
      <c r="AG272" s="289">
        <f>IF(OR($C272="*",$C272&lt;400),"",IF(AND('201920 DATA'!BF272="*",$C272&gt;=400),"*",IF($C272&gt;=400,ROUND('201920 DATA'!BF272/$C272,2),"")))</f>
        <v>0</v>
      </c>
      <c r="AH272" s="289">
        <f>IF(OR($C272="*",$C272&lt;400),"",IF(AND('201920 DATA'!BG272="*",$C272&gt;=400),"*",IF($C272&gt;=400,ROUND('201920 DATA'!BG272/$C272,2),"")))</f>
        <v>0</v>
      </c>
      <c r="AI272" s="289">
        <f>IF(OR($C272="*",$C272&lt;400),"",IF(AND('201920 DATA'!BH272="*",$C272&gt;=400),"*",IF($C272&gt;=400,ROUND('201920 DATA'!BH272/$C272,2),"")))</f>
        <v>0.13</v>
      </c>
      <c r="AJ272" s="289">
        <f>IF(OR($C272="*",$C272&lt;400),"",IF(AND('201920 DATA'!BI272="*",$C272&gt;=400),"*",IF($C272&gt;=400,ROUND('201920 DATA'!BI272/$C272,2),"")))</f>
        <v>0.46</v>
      </c>
      <c r="AK272" s="289">
        <f>IF(OR($C272="*",$C272&lt;400),"",IF(AND('201920 DATA'!BJ272="*",$C272&gt;=400),"*",IF($C272&gt;=400,ROUND('201920 DATA'!BJ272/$C272,2),"")))</f>
        <v>0</v>
      </c>
      <c r="AL272" s="289">
        <f>IF(OR($C272="*",$C272&lt;400),"",IF(AND('201920 DATA'!BK272="*",$C272&gt;=400),"*",IF($C272&gt;=400,ROUND('201920 DATA'!BK272/$C272,2),"")))</f>
        <v>0</v>
      </c>
      <c r="AM272" s="289">
        <f>IF(OR($C272="*",$C272&lt;400),"",IF(AND('201920 DATA'!BL272="*",$C272&gt;=400),"*",IF($C272&gt;=400,ROUND('201920 DATA'!BL272/$C272,2),"")))</f>
        <v>0</v>
      </c>
      <c r="AN272" s="289">
        <f>IF(OR($C272="*",$C272&lt;400),"",IF(AND('201920 DATA'!BM272="*",$C272&gt;=400),"*",IF($C272&gt;=400,ROUND('201920 DATA'!BM272/$C272,2),"")))</f>
        <v>0.16</v>
      </c>
      <c r="AO272" s="289" t="str">
        <f>IF(OR($C272="*",$C272&lt;400),"",IF(AND('201920 DATA'!BN272="*",$C272&gt;=400),"*",IF($C272&gt;=400,ROUND('201920 DATA'!BN272/$C272,2),"")))</f>
        <v>*</v>
      </c>
      <c r="AP272" s="289">
        <f>IF(OR($C272="*",$C272&lt;400),"",IF(AND('201920 DATA'!BO272="*",$C272&gt;=400),"*",IF($C272&gt;=400,ROUND('201920 DATA'!BO272/$C272,2),"")))</f>
        <v>0.1</v>
      </c>
      <c r="AQ272" s="289" t="str">
        <f>IF(OR($C272="*",$C272&lt;400),"",IF(AND('201920 DATA'!BP272="*",$C272&gt;=400),"*",IF($C272&gt;=400,ROUND('201920 DATA'!BP272/$C272,2),"")))</f>
        <v>*</v>
      </c>
      <c r="AR272" s="289">
        <f>IF(OR($C272="*",$C272&lt;400),"",IF(AND('201920 DATA'!BQ272="*",$C272&gt;=400),"*",IF($C272&gt;=400,ROUND('201920 DATA'!BQ272/$C272,2),"")))</f>
        <v>0</v>
      </c>
      <c r="AS272" s="289">
        <f>IF(OR($C272="*",$C272&lt;400),"",IF(AND('201920 DATA'!BR272="*",$C272&gt;=400),"*",IF($C272&gt;=400,ROUND('201920 DATA'!BR272/$C272,2),"")))</f>
        <v>0</v>
      </c>
      <c r="AT272" s="289" t="str">
        <f>IF(OR($C272="*",$C272&lt;400),"",IF(AND('201920 DATA'!BS272="*",$C272&gt;=400),"*",IF($C272&gt;=400,ROUND('201920 DATA'!BS272/$C272,2),"")))</f>
        <v>*</v>
      </c>
      <c r="AU272" s="289">
        <f>IF(OR($C272="*",$C272&lt;400),"",IF(AND('201920 DATA'!BT272="*",$C272&gt;=400),"*",IF($C272&gt;=400,ROUND('201920 DATA'!BT272/$C272,2),"")))</f>
        <v>0</v>
      </c>
      <c r="AV272" s="289" t="str">
        <f>IF(OR($C272="*",$C272&lt;400),"",IF(AND('201920 DATA'!BU272="*",$C272&gt;=400),"*",IF($C272&gt;=400,ROUND('201920 DATA'!BU272/$C272,2),"")))</f>
        <v>*</v>
      </c>
      <c r="AW272" s="289">
        <f>IF(OR($C272="*",$C272&lt;400),"",IF(AND('201920 DATA'!BV272="*",$C272&gt;=400),"*",IF($C272&gt;=400,ROUND('201920 DATA'!BV272/$C272,2),"")))</f>
        <v>0</v>
      </c>
      <c r="AX272" s="289">
        <f>IF(OR($C272="*",$C272&lt;400),"",IF(AND('201920 DATA'!BW272="*",$C272&gt;=400),"*",IF($C272&gt;=400,ROUND('201920 DATA'!BW272/$C272,2),"")))</f>
        <v>0.16</v>
      </c>
      <c r="AZ272" s="365">
        <v>670</v>
      </c>
    </row>
    <row r="273" spans="1:52" x14ac:dyDescent="0.2">
      <c r="A273" s="373" t="s">
        <v>807</v>
      </c>
      <c r="B273" s="287">
        <f>'201920 DATA'!B273</f>
        <v>125</v>
      </c>
      <c r="C273" s="288">
        <f>'201920 DATA'!C273</f>
        <v>125</v>
      </c>
      <c r="D273" s="293" t="str">
        <f>'201920 DATA'!FQ273</f>
        <v>*</v>
      </c>
      <c r="F273" s="313" t="str">
        <f t="shared" si="8"/>
        <v/>
      </c>
      <c r="G273" s="295" t="str">
        <f t="shared" si="9"/>
        <v/>
      </c>
      <c r="H273" s="289" t="str">
        <f>IF(OR($C273="*",$C273&lt;400),"",IF(AND('201920 DATA'!F273="*",$C273&gt;=400),"*",IF($C273&gt;=400,ROUND('201920 DATA'!F273/$C273,2),"")))</f>
        <v/>
      </c>
      <c r="I273" s="296" t="str">
        <f>IF(OR($B273="*",$B273&lt;400),"",IF(AND('201920 DATA'!Y273="*",$B273&gt;=400),"*",IF($B273&gt;=400,ROUND('201920 DATA'!Y273/$B273,2),"")))</f>
        <v/>
      </c>
      <c r="J273" s="296" t="str">
        <f>IF(OR($B273="*",$B273&lt;400),"",IF(AND('201920 DATA'!Z273="*",$B273&gt;=400),"*",IF($B273&gt;=400,ROUND('201920 DATA'!Z273/$B273,2),"")))</f>
        <v/>
      </c>
      <c r="K273" s="296" t="str">
        <f>IF(OR($B273="*",$B273&lt;400),"",IF(AND('201920 DATA'!AA273="*",$B273&gt;=400),"*",IF($B273&gt;=400,ROUND('201920 DATA'!AA273/$B273,2),"")))</f>
        <v/>
      </c>
      <c r="L273" s="296" t="str">
        <f>IF(OR($B273="*",$B273&lt;400),"",IF(AND('201920 DATA'!AB273="*",$B273&gt;=400),"*",IF($B273&gt;=400,ROUND('201920 DATA'!AB273/$B273,2),"")))</f>
        <v/>
      </c>
      <c r="M273" s="296" t="str">
        <f>IF(OR($B273="*",$B273&lt;400),"",IF(AND('201920 DATA'!AC273="*",$B273&gt;=400),"*",IF($B273&gt;=400,ROUND('201920 DATA'!AC273/$B273,2),"")))</f>
        <v/>
      </c>
      <c r="N273" s="296" t="str">
        <f>IF(OR($B273="*",$B273&lt;400),"",IF(AND('201920 DATA'!AD273="*",$B273&gt;=400),"*",IF($B273&gt;=400,ROUND('201920 DATA'!AD273/$B273,2),"")))</f>
        <v/>
      </c>
      <c r="O273" s="296" t="str">
        <f>IF(OR($B273="*",$B273&lt;400),"",IF(AND('201920 DATA'!AE273="*",$B273&gt;=400),"*",IF($B273&gt;=400,ROUND('201920 DATA'!AE273/$B273,2),"")))</f>
        <v/>
      </c>
      <c r="P273" s="297"/>
      <c r="Q273" s="296" t="str">
        <f>IF(OR($B273="*",$B273&lt;400),"",IF(AND('201920 DATA'!FO273="*",$B273&gt;=400),"*",IF($B273&gt;=400,ROUND('201920 DATA'!FO273/$B273,2),"")))</f>
        <v/>
      </c>
      <c r="R273" s="289" t="str">
        <f>IF(OR($C273="*",$C273&lt;400),"",IF(AND('201920 DATA'!F273="*",$C273&gt;=400),"*",IF($C273&gt;=400,ROUND('201920 DATA'!F273/$C273,2),"")))</f>
        <v/>
      </c>
      <c r="S273" s="289" t="str">
        <f>IF(OR($C273="*",$C273&lt;400),"",IF(AND('201920 DATA'!G273="*",$C273&gt;=400),"*",IF($C273&gt;=400,ROUND('201920 DATA'!G273/$C273,2),"")))</f>
        <v/>
      </c>
      <c r="T273" s="289" t="str">
        <f>IF(OR($C273="*",$C273&lt;400),"",IF(AND('201920 DATA'!H273="*",$C273&gt;=400),"*",IF($C273&gt;=400,ROUND('201920 DATA'!H273/$C273,2),"")))</f>
        <v/>
      </c>
      <c r="U273" s="289" t="str">
        <f>IF(OR($C273="*",$C273&lt;400),"",IF(AND('201920 DATA'!FP273="*",$C273&gt;=400),"*",IF($C273&gt;=400,ROUND('201920 DATA'!FP273/$C273,2),"")))</f>
        <v/>
      </c>
      <c r="V273" s="312" t="str">
        <f>IF(OR($D273="*",$D273&lt;400),"",IF(AND('201920 DATA'!M273="*",$D273&gt;=400),"*",IF($D273&gt;=400,ROUND('201920 DATA'!M273/$D273,2),"")))</f>
        <v/>
      </c>
      <c r="W273" s="312" t="str">
        <f>IF(OR($D273="*",$D273&lt;400),"",IF(AND('201920 DATA'!N273="*",$D273&gt;=400),"*",IF($D273&gt;=400,ROUND('201920 DATA'!N273/$D273,2),"")))</f>
        <v/>
      </c>
      <c r="X273" s="312" t="str">
        <f>IF(OR($D273="*",$D273&lt;400),"",IF(AND('201920 DATA'!O273="*",$D273&gt;=400),"*",IF($D273&gt;=400,ROUND('201920 DATA'!O273/$D273,2),"")))</f>
        <v/>
      </c>
      <c r="Y273" s="312" t="str">
        <f>IF(OR($D273="*",$D273&lt;400),"",IF(AND('201920 DATA'!P273="*",$D273&gt;=400),"*",IF($D273&gt;=400,ROUND('201920 DATA'!P273/$D273,2),"")))</f>
        <v/>
      </c>
      <c r="Z273" s="312" t="str">
        <f>IF(OR($D273="*",$D273&lt;400),"",IF(AND('201920 DATA'!Q273="*",$D273&gt;=400),"*",IF($D273&gt;=400,ROUND('201920 DATA'!Q273/$D273,2),"")))</f>
        <v/>
      </c>
      <c r="AA273" s="312" t="str">
        <f>IF(OR($D273="*",$D273&lt;400),"",IF(AND('201920 DATA'!R273="*",$D273&gt;=400),"*",IF($D273&gt;=400,ROUND('201920 DATA'!R273/$D273,2),"")))</f>
        <v/>
      </c>
      <c r="AB273" s="312" t="str">
        <f>IF(OR($D273="*",$D273&lt;400),"",IF(AND('201920 DATA'!S273="*",$D273&gt;=400),"*",IF($D273&gt;=400,ROUND('201920 DATA'!S273/$D273,2),"")))</f>
        <v/>
      </c>
      <c r="AC273" s="312" t="str">
        <f>IF(OR($D273="*",$D273&lt;400),"",IF(AND('201920 DATA'!T273="*",$D273&gt;=400),"*",IF($D273&gt;=400,ROUND('201920 DATA'!T273/$D273,2),"")))</f>
        <v/>
      </c>
      <c r="AD273" s="289" t="str">
        <f>IF(OR($C273="*",$C273&lt;400),"",IF(AND('201920 DATA'!BC273="*",$C273&gt;=400),"*",IF($C273&gt;=400,ROUND('201920 DATA'!BC273/$C273,2),"")))</f>
        <v/>
      </c>
      <c r="AE273" s="289" t="str">
        <f>IF(OR($C273="*",$C273&lt;400),"",IF(AND('201920 DATA'!BD273="*",$C273&gt;=400),"*",IF($C273&gt;=400,ROUND('201920 DATA'!BD273/$C273,2),"")))</f>
        <v/>
      </c>
      <c r="AF273" s="289" t="str">
        <f>IF(OR($C273="*",$C273&lt;400),"",IF(AND('201920 DATA'!BE273="*",$C273&gt;=400),"*",IF($C273&gt;=400,ROUND('201920 DATA'!BE273/$C273,2),"")))</f>
        <v/>
      </c>
      <c r="AG273" s="289" t="str">
        <f>IF(OR($C273="*",$C273&lt;400),"",IF(AND('201920 DATA'!BF273="*",$C273&gt;=400),"*",IF($C273&gt;=400,ROUND('201920 DATA'!BF273/$C273,2),"")))</f>
        <v/>
      </c>
      <c r="AH273" s="289" t="str">
        <f>IF(OR($C273="*",$C273&lt;400),"",IF(AND('201920 DATA'!BG273="*",$C273&gt;=400),"*",IF($C273&gt;=400,ROUND('201920 DATA'!BG273/$C273,2),"")))</f>
        <v/>
      </c>
      <c r="AI273" s="289" t="str">
        <f>IF(OR($C273="*",$C273&lt;400),"",IF(AND('201920 DATA'!BH273="*",$C273&gt;=400),"*",IF($C273&gt;=400,ROUND('201920 DATA'!BH273/$C273,2),"")))</f>
        <v/>
      </c>
      <c r="AJ273" s="289" t="str">
        <f>IF(OR($C273="*",$C273&lt;400),"",IF(AND('201920 DATA'!BI273="*",$C273&gt;=400),"*",IF($C273&gt;=400,ROUND('201920 DATA'!BI273/$C273,2),"")))</f>
        <v/>
      </c>
      <c r="AK273" s="289" t="str">
        <f>IF(OR($C273="*",$C273&lt;400),"",IF(AND('201920 DATA'!BJ273="*",$C273&gt;=400),"*",IF($C273&gt;=400,ROUND('201920 DATA'!BJ273/$C273,2),"")))</f>
        <v/>
      </c>
      <c r="AL273" s="289" t="str">
        <f>IF(OR($C273="*",$C273&lt;400),"",IF(AND('201920 DATA'!BK273="*",$C273&gt;=400),"*",IF($C273&gt;=400,ROUND('201920 DATA'!BK273/$C273,2),"")))</f>
        <v/>
      </c>
      <c r="AM273" s="289" t="str">
        <f>IF(OR($C273="*",$C273&lt;400),"",IF(AND('201920 DATA'!BL273="*",$C273&gt;=400),"*",IF($C273&gt;=400,ROUND('201920 DATA'!BL273/$C273,2),"")))</f>
        <v/>
      </c>
      <c r="AN273" s="289" t="str">
        <f>IF(OR($C273="*",$C273&lt;400),"",IF(AND('201920 DATA'!BM273="*",$C273&gt;=400),"*",IF($C273&gt;=400,ROUND('201920 DATA'!BM273/$C273,2),"")))</f>
        <v/>
      </c>
      <c r="AO273" s="289" t="str">
        <f>IF(OR($C273="*",$C273&lt;400),"",IF(AND('201920 DATA'!BN273="*",$C273&gt;=400),"*",IF($C273&gt;=400,ROUND('201920 DATA'!BN273/$C273,2),"")))</f>
        <v/>
      </c>
      <c r="AP273" s="289" t="str">
        <f>IF(OR($C273="*",$C273&lt;400),"",IF(AND('201920 DATA'!BO273="*",$C273&gt;=400),"*",IF($C273&gt;=400,ROUND('201920 DATA'!BO273/$C273,2),"")))</f>
        <v/>
      </c>
      <c r="AQ273" s="289" t="str">
        <f>IF(OR($C273="*",$C273&lt;400),"",IF(AND('201920 DATA'!BP273="*",$C273&gt;=400),"*",IF($C273&gt;=400,ROUND('201920 DATA'!BP273/$C273,2),"")))</f>
        <v/>
      </c>
      <c r="AR273" s="289" t="str">
        <f>IF(OR($C273="*",$C273&lt;400),"",IF(AND('201920 DATA'!BQ273="*",$C273&gt;=400),"*",IF($C273&gt;=400,ROUND('201920 DATA'!BQ273/$C273,2),"")))</f>
        <v/>
      </c>
      <c r="AS273" s="289" t="str">
        <f>IF(OR($C273="*",$C273&lt;400),"",IF(AND('201920 DATA'!BR273="*",$C273&gt;=400),"*",IF($C273&gt;=400,ROUND('201920 DATA'!BR273/$C273,2),"")))</f>
        <v/>
      </c>
      <c r="AT273" s="289" t="str">
        <f>IF(OR($C273="*",$C273&lt;400),"",IF(AND('201920 DATA'!BS273="*",$C273&gt;=400),"*",IF($C273&gt;=400,ROUND('201920 DATA'!BS273/$C273,2),"")))</f>
        <v/>
      </c>
      <c r="AU273" s="289" t="str">
        <f>IF(OR($C273="*",$C273&lt;400),"",IF(AND('201920 DATA'!BT273="*",$C273&gt;=400),"*",IF($C273&gt;=400,ROUND('201920 DATA'!BT273/$C273,2),"")))</f>
        <v/>
      </c>
      <c r="AV273" s="289" t="str">
        <f>IF(OR($C273="*",$C273&lt;400),"",IF(AND('201920 DATA'!BU273="*",$C273&gt;=400),"*",IF($C273&gt;=400,ROUND('201920 DATA'!BU273/$C273,2),"")))</f>
        <v/>
      </c>
      <c r="AW273" s="289" t="str">
        <f>IF(OR($C273="*",$C273&lt;400),"",IF(AND('201920 DATA'!BV273="*",$C273&gt;=400),"*",IF($C273&gt;=400,ROUND('201920 DATA'!BV273/$C273,2),"")))</f>
        <v/>
      </c>
      <c r="AX273" s="289" t="str">
        <f>IF(OR($C273="*",$C273&lt;400),"",IF(AND('201920 DATA'!BW273="*",$C273&gt;=400),"*",IF($C273&gt;=400,ROUND('201920 DATA'!BW273/$C273,2),"")))</f>
        <v/>
      </c>
      <c r="AZ273" s="365">
        <v>150</v>
      </c>
    </row>
    <row r="274" spans="1:52" x14ac:dyDescent="0.2">
      <c r="A274" s="373" t="s">
        <v>808</v>
      </c>
      <c r="B274" s="287">
        <f>'201920 DATA'!B274</f>
        <v>320</v>
      </c>
      <c r="C274" s="288">
        <f>'201920 DATA'!C274</f>
        <v>320</v>
      </c>
      <c r="D274" s="293" t="str">
        <f>'201920 DATA'!FQ274</f>
        <v>*</v>
      </c>
      <c r="F274" s="313" t="str">
        <f t="shared" si="8"/>
        <v/>
      </c>
      <c r="G274" s="295" t="str">
        <f t="shared" si="9"/>
        <v/>
      </c>
      <c r="H274" s="289" t="str">
        <f>IF(OR($C274="*",$C274&lt;400),"",IF(AND('201920 DATA'!F274="*",$C274&gt;=400),"*",IF($C274&gt;=400,ROUND('201920 DATA'!F274/$C274,2),"")))</f>
        <v/>
      </c>
      <c r="I274" s="296" t="str">
        <f>IF(OR($B274="*",$B274&lt;400),"",IF(AND('201920 DATA'!Y274="*",$B274&gt;=400),"*",IF($B274&gt;=400,ROUND('201920 DATA'!Y274/$B274,2),"")))</f>
        <v/>
      </c>
      <c r="J274" s="296" t="str">
        <f>IF(OR($B274="*",$B274&lt;400),"",IF(AND('201920 DATA'!Z274="*",$B274&gt;=400),"*",IF($B274&gt;=400,ROUND('201920 DATA'!Z274/$B274,2),"")))</f>
        <v/>
      </c>
      <c r="K274" s="296" t="str">
        <f>IF(OR($B274="*",$B274&lt;400),"",IF(AND('201920 DATA'!AA274="*",$B274&gt;=400),"*",IF($B274&gt;=400,ROUND('201920 DATA'!AA274/$B274,2),"")))</f>
        <v/>
      </c>
      <c r="L274" s="296" t="str">
        <f>IF(OR($B274="*",$B274&lt;400),"",IF(AND('201920 DATA'!AB274="*",$B274&gt;=400),"*",IF($B274&gt;=400,ROUND('201920 DATA'!AB274/$B274,2),"")))</f>
        <v/>
      </c>
      <c r="M274" s="296" t="str">
        <f>IF(OR($B274="*",$B274&lt;400),"",IF(AND('201920 DATA'!AC274="*",$B274&gt;=400),"*",IF($B274&gt;=400,ROUND('201920 DATA'!AC274/$B274,2),"")))</f>
        <v/>
      </c>
      <c r="N274" s="296" t="str">
        <f>IF(OR($B274="*",$B274&lt;400),"",IF(AND('201920 DATA'!AD274="*",$B274&gt;=400),"*",IF($B274&gt;=400,ROUND('201920 DATA'!AD274/$B274,2),"")))</f>
        <v/>
      </c>
      <c r="O274" s="296" t="str">
        <f>IF(OR($B274="*",$B274&lt;400),"",IF(AND('201920 DATA'!AE274="*",$B274&gt;=400),"*",IF($B274&gt;=400,ROUND('201920 DATA'!AE274/$B274,2),"")))</f>
        <v/>
      </c>
      <c r="P274" s="297"/>
      <c r="Q274" s="296" t="str">
        <f>IF(OR($B274="*",$B274&lt;400),"",IF(AND('201920 DATA'!FO274="*",$B274&gt;=400),"*",IF($B274&gt;=400,ROUND('201920 DATA'!FO274/$B274,2),"")))</f>
        <v/>
      </c>
      <c r="R274" s="289" t="str">
        <f>IF(OR($C274="*",$C274&lt;400),"",IF(AND('201920 DATA'!F274="*",$C274&gt;=400),"*",IF($C274&gt;=400,ROUND('201920 DATA'!F274/$C274,2),"")))</f>
        <v/>
      </c>
      <c r="S274" s="289" t="str">
        <f>IF(OR($C274="*",$C274&lt;400),"",IF(AND('201920 DATA'!G274="*",$C274&gt;=400),"*",IF($C274&gt;=400,ROUND('201920 DATA'!G274/$C274,2),"")))</f>
        <v/>
      </c>
      <c r="T274" s="289" t="str">
        <f>IF(OR($C274="*",$C274&lt;400),"",IF(AND('201920 DATA'!H274="*",$C274&gt;=400),"*",IF($C274&gt;=400,ROUND('201920 DATA'!H274/$C274,2),"")))</f>
        <v/>
      </c>
      <c r="U274" s="289" t="str">
        <f>IF(OR($C274="*",$C274&lt;400),"",IF(AND('201920 DATA'!FP274="*",$C274&gt;=400),"*",IF($C274&gt;=400,ROUND('201920 DATA'!FP274/$C274,2),"")))</f>
        <v/>
      </c>
      <c r="V274" s="312" t="str">
        <f>IF(OR($D274="*",$D274&lt;400),"",IF(AND('201920 DATA'!M274="*",$D274&gt;=400),"*",IF($D274&gt;=400,ROUND('201920 DATA'!M274/$D274,2),"")))</f>
        <v/>
      </c>
      <c r="W274" s="312" t="str">
        <f>IF(OR($D274="*",$D274&lt;400),"",IF(AND('201920 DATA'!N274="*",$D274&gt;=400),"*",IF($D274&gt;=400,ROUND('201920 DATA'!N274/$D274,2),"")))</f>
        <v/>
      </c>
      <c r="X274" s="312" t="str">
        <f>IF(OR($D274="*",$D274&lt;400),"",IF(AND('201920 DATA'!O274="*",$D274&gt;=400),"*",IF($D274&gt;=400,ROUND('201920 DATA'!O274/$D274,2),"")))</f>
        <v/>
      </c>
      <c r="Y274" s="312" t="str">
        <f>IF(OR($D274="*",$D274&lt;400),"",IF(AND('201920 DATA'!P274="*",$D274&gt;=400),"*",IF($D274&gt;=400,ROUND('201920 DATA'!P274/$D274,2),"")))</f>
        <v/>
      </c>
      <c r="Z274" s="312" t="str">
        <f>IF(OR($D274="*",$D274&lt;400),"",IF(AND('201920 DATA'!Q274="*",$D274&gt;=400),"*",IF($D274&gt;=400,ROUND('201920 DATA'!Q274/$D274,2),"")))</f>
        <v/>
      </c>
      <c r="AA274" s="312" t="str">
        <f>IF(OR($D274="*",$D274&lt;400),"",IF(AND('201920 DATA'!R274="*",$D274&gt;=400),"*",IF($D274&gt;=400,ROUND('201920 DATA'!R274/$D274,2),"")))</f>
        <v/>
      </c>
      <c r="AB274" s="312" t="str">
        <f>IF(OR($D274="*",$D274&lt;400),"",IF(AND('201920 DATA'!S274="*",$D274&gt;=400),"*",IF($D274&gt;=400,ROUND('201920 DATA'!S274/$D274,2),"")))</f>
        <v/>
      </c>
      <c r="AC274" s="312" t="str">
        <f>IF(OR($D274="*",$D274&lt;400),"",IF(AND('201920 DATA'!T274="*",$D274&gt;=400),"*",IF($D274&gt;=400,ROUND('201920 DATA'!T274/$D274,2),"")))</f>
        <v/>
      </c>
      <c r="AD274" s="289" t="str">
        <f>IF(OR($C274="*",$C274&lt;400),"",IF(AND('201920 DATA'!BC274="*",$C274&gt;=400),"*",IF($C274&gt;=400,ROUND('201920 DATA'!BC274/$C274,2),"")))</f>
        <v/>
      </c>
      <c r="AE274" s="289" t="str">
        <f>IF(OR($C274="*",$C274&lt;400),"",IF(AND('201920 DATA'!BD274="*",$C274&gt;=400),"*",IF($C274&gt;=400,ROUND('201920 DATA'!BD274/$C274,2),"")))</f>
        <v/>
      </c>
      <c r="AF274" s="289" t="str">
        <f>IF(OR($C274="*",$C274&lt;400),"",IF(AND('201920 DATA'!BE274="*",$C274&gt;=400),"*",IF($C274&gt;=400,ROUND('201920 DATA'!BE274/$C274,2),"")))</f>
        <v/>
      </c>
      <c r="AG274" s="289" t="str">
        <f>IF(OR($C274="*",$C274&lt;400),"",IF(AND('201920 DATA'!BF274="*",$C274&gt;=400),"*",IF($C274&gt;=400,ROUND('201920 DATA'!BF274/$C274,2),"")))</f>
        <v/>
      </c>
      <c r="AH274" s="289" t="str">
        <f>IF(OR($C274="*",$C274&lt;400),"",IF(AND('201920 DATA'!BG274="*",$C274&gt;=400),"*",IF($C274&gt;=400,ROUND('201920 DATA'!BG274/$C274,2),"")))</f>
        <v/>
      </c>
      <c r="AI274" s="289" t="str">
        <f>IF(OR($C274="*",$C274&lt;400),"",IF(AND('201920 DATA'!BH274="*",$C274&gt;=400),"*",IF($C274&gt;=400,ROUND('201920 DATA'!BH274/$C274,2),"")))</f>
        <v/>
      </c>
      <c r="AJ274" s="289" t="str">
        <f>IF(OR($C274="*",$C274&lt;400),"",IF(AND('201920 DATA'!BI274="*",$C274&gt;=400),"*",IF($C274&gt;=400,ROUND('201920 DATA'!BI274/$C274,2),"")))</f>
        <v/>
      </c>
      <c r="AK274" s="289" t="str">
        <f>IF(OR($C274="*",$C274&lt;400),"",IF(AND('201920 DATA'!BJ274="*",$C274&gt;=400),"*",IF($C274&gt;=400,ROUND('201920 DATA'!BJ274/$C274,2),"")))</f>
        <v/>
      </c>
      <c r="AL274" s="289" t="str">
        <f>IF(OR($C274="*",$C274&lt;400),"",IF(AND('201920 DATA'!BK274="*",$C274&gt;=400),"*",IF($C274&gt;=400,ROUND('201920 DATA'!BK274/$C274,2),"")))</f>
        <v/>
      </c>
      <c r="AM274" s="289" t="str">
        <f>IF(OR($C274="*",$C274&lt;400),"",IF(AND('201920 DATA'!BL274="*",$C274&gt;=400),"*",IF($C274&gt;=400,ROUND('201920 DATA'!BL274/$C274,2),"")))</f>
        <v/>
      </c>
      <c r="AN274" s="289" t="str">
        <f>IF(OR($C274="*",$C274&lt;400),"",IF(AND('201920 DATA'!BM274="*",$C274&gt;=400),"*",IF($C274&gt;=400,ROUND('201920 DATA'!BM274/$C274,2),"")))</f>
        <v/>
      </c>
      <c r="AO274" s="289" t="str">
        <f>IF(OR($C274="*",$C274&lt;400),"",IF(AND('201920 DATA'!BN274="*",$C274&gt;=400),"*",IF($C274&gt;=400,ROUND('201920 DATA'!BN274/$C274,2),"")))</f>
        <v/>
      </c>
      <c r="AP274" s="289" t="str">
        <f>IF(OR($C274="*",$C274&lt;400),"",IF(AND('201920 DATA'!BO274="*",$C274&gt;=400),"*",IF($C274&gt;=400,ROUND('201920 DATA'!BO274/$C274,2),"")))</f>
        <v/>
      </c>
      <c r="AQ274" s="289" t="str">
        <f>IF(OR($C274="*",$C274&lt;400),"",IF(AND('201920 DATA'!BP274="*",$C274&gt;=400),"*",IF($C274&gt;=400,ROUND('201920 DATA'!BP274/$C274,2),"")))</f>
        <v/>
      </c>
      <c r="AR274" s="289" t="str">
        <f>IF(OR($C274="*",$C274&lt;400),"",IF(AND('201920 DATA'!BQ274="*",$C274&gt;=400),"*",IF($C274&gt;=400,ROUND('201920 DATA'!BQ274/$C274,2),"")))</f>
        <v/>
      </c>
      <c r="AS274" s="289" t="str">
        <f>IF(OR($C274="*",$C274&lt;400),"",IF(AND('201920 DATA'!BR274="*",$C274&gt;=400),"*",IF($C274&gt;=400,ROUND('201920 DATA'!BR274/$C274,2),"")))</f>
        <v/>
      </c>
      <c r="AT274" s="289" t="str">
        <f>IF(OR($C274="*",$C274&lt;400),"",IF(AND('201920 DATA'!BS274="*",$C274&gt;=400),"*",IF($C274&gt;=400,ROUND('201920 DATA'!BS274/$C274,2),"")))</f>
        <v/>
      </c>
      <c r="AU274" s="289" t="str">
        <f>IF(OR($C274="*",$C274&lt;400),"",IF(AND('201920 DATA'!BT274="*",$C274&gt;=400),"*",IF($C274&gt;=400,ROUND('201920 DATA'!BT274/$C274,2),"")))</f>
        <v/>
      </c>
      <c r="AV274" s="289" t="str">
        <f>IF(OR($C274="*",$C274&lt;400),"",IF(AND('201920 DATA'!BU274="*",$C274&gt;=400),"*",IF($C274&gt;=400,ROUND('201920 DATA'!BU274/$C274,2),"")))</f>
        <v/>
      </c>
      <c r="AW274" s="289" t="str">
        <f>IF(OR($C274="*",$C274&lt;400),"",IF(AND('201920 DATA'!BV274="*",$C274&gt;=400),"*",IF($C274&gt;=400,ROUND('201920 DATA'!BV274/$C274,2),"")))</f>
        <v/>
      </c>
      <c r="AX274" s="289" t="str">
        <f>IF(OR($C274="*",$C274&lt;400),"",IF(AND('201920 DATA'!BW274="*",$C274&gt;=400),"*",IF($C274&gt;=400,ROUND('201920 DATA'!BW274/$C274,2),"")))</f>
        <v/>
      </c>
      <c r="AZ274" s="365">
        <v>285</v>
      </c>
    </row>
    <row r="275" spans="1:52" x14ac:dyDescent="0.2">
      <c r="A275" s="373" t="s">
        <v>1549</v>
      </c>
      <c r="B275" s="287">
        <f>'201920 DATA'!B275</f>
        <v>55</v>
      </c>
      <c r="C275" s="288">
        <f>'201920 DATA'!C275</f>
        <v>55</v>
      </c>
      <c r="D275" s="293">
        <f>'201920 DATA'!FQ275</f>
        <v>0</v>
      </c>
      <c r="F275" s="313" t="str">
        <f t="shared" si="8"/>
        <v/>
      </c>
      <c r="G275" s="295" t="str">
        <f t="shared" si="9"/>
        <v/>
      </c>
      <c r="H275" s="289" t="str">
        <f>IF(OR($C275="*",$C275&lt;400),"",IF(AND('201920 DATA'!F275="*",$C275&gt;=400),"*",IF($C275&gt;=400,ROUND('201920 DATA'!F275/$C275,2),"")))</f>
        <v/>
      </c>
      <c r="I275" s="296" t="str">
        <f>IF(OR($B275="*",$B275&lt;400),"",IF(AND('201920 DATA'!Y275="*",$B275&gt;=400),"*",IF($B275&gt;=400,ROUND('201920 DATA'!Y275/$B275,2),"")))</f>
        <v/>
      </c>
      <c r="J275" s="296" t="str">
        <f>IF(OR($B275="*",$B275&lt;400),"",IF(AND('201920 DATA'!Z275="*",$B275&gt;=400),"*",IF($B275&gt;=400,ROUND('201920 DATA'!Z275/$B275,2),"")))</f>
        <v/>
      </c>
      <c r="K275" s="296" t="str">
        <f>IF(OR($B275="*",$B275&lt;400),"",IF(AND('201920 DATA'!AA275="*",$B275&gt;=400),"*",IF($B275&gt;=400,ROUND('201920 DATA'!AA275/$B275,2),"")))</f>
        <v/>
      </c>
      <c r="L275" s="296" t="str">
        <f>IF(OR($B275="*",$B275&lt;400),"",IF(AND('201920 DATA'!AB275="*",$B275&gt;=400),"*",IF($B275&gt;=400,ROUND('201920 DATA'!AB275/$B275,2),"")))</f>
        <v/>
      </c>
      <c r="M275" s="296" t="str">
        <f>IF(OR($B275="*",$B275&lt;400),"",IF(AND('201920 DATA'!AC275="*",$B275&gt;=400),"*",IF($B275&gt;=400,ROUND('201920 DATA'!AC275/$B275,2),"")))</f>
        <v/>
      </c>
      <c r="N275" s="296" t="str">
        <f>IF(OR($B275="*",$B275&lt;400),"",IF(AND('201920 DATA'!AD275="*",$B275&gt;=400),"*",IF($B275&gt;=400,ROUND('201920 DATA'!AD275/$B275,2),"")))</f>
        <v/>
      </c>
      <c r="O275" s="296" t="str">
        <f>IF(OR($B275="*",$B275&lt;400),"",IF(AND('201920 DATA'!AE275="*",$B275&gt;=400),"*",IF($B275&gt;=400,ROUND('201920 DATA'!AE275/$B275,2),"")))</f>
        <v/>
      </c>
      <c r="P275" s="297"/>
      <c r="Q275" s="296" t="str">
        <f>IF(OR($B275="*",$B275&lt;400),"",IF(AND('201920 DATA'!FO275="*",$B275&gt;=400),"*",IF($B275&gt;=400,ROUND('201920 DATA'!FO275/$B275,2),"")))</f>
        <v/>
      </c>
      <c r="R275" s="289" t="str">
        <f>IF(OR($C275="*",$C275&lt;400),"",IF(AND('201920 DATA'!F275="*",$C275&gt;=400),"*",IF($C275&gt;=400,ROUND('201920 DATA'!F275/$C275,2),"")))</f>
        <v/>
      </c>
      <c r="S275" s="289" t="str">
        <f>IF(OR($C275="*",$C275&lt;400),"",IF(AND('201920 DATA'!G275="*",$C275&gt;=400),"*",IF($C275&gt;=400,ROUND('201920 DATA'!G275/$C275,2),"")))</f>
        <v/>
      </c>
      <c r="T275" s="289" t="str">
        <f>IF(OR($C275="*",$C275&lt;400),"",IF(AND('201920 DATA'!H275="*",$C275&gt;=400),"*",IF($C275&gt;=400,ROUND('201920 DATA'!H275/$C275,2),"")))</f>
        <v/>
      </c>
      <c r="U275" s="289" t="str">
        <f>IF(OR($C275="*",$C275&lt;400),"",IF(AND('201920 DATA'!FP275="*",$C275&gt;=400),"*",IF($C275&gt;=400,ROUND('201920 DATA'!FP275/$C275,2),"")))</f>
        <v/>
      </c>
      <c r="V275" s="312" t="str">
        <f>IF(OR($D275="*",$D275&lt;400),"",IF(AND('201920 DATA'!M275="*",$D275&gt;=400),"*",IF($D275&gt;=400,ROUND('201920 DATA'!M275/$D275,2),"")))</f>
        <v/>
      </c>
      <c r="W275" s="312" t="str">
        <f>IF(OR($D275="*",$D275&lt;400),"",IF(AND('201920 DATA'!N275="*",$D275&gt;=400),"*",IF($D275&gt;=400,ROUND('201920 DATA'!N275/$D275,2),"")))</f>
        <v/>
      </c>
      <c r="X275" s="312" t="str">
        <f>IF(OR($D275="*",$D275&lt;400),"",IF(AND('201920 DATA'!O275="*",$D275&gt;=400),"*",IF($D275&gt;=400,ROUND('201920 DATA'!O275/$D275,2),"")))</f>
        <v/>
      </c>
      <c r="Y275" s="312" t="str">
        <f>IF(OR($D275="*",$D275&lt;400),"",IF(AND('201920 DATA'!P275="*",$D275&gt;=400),"*",IF($D275&gt;=400,ROUND('201920 DATA'!P275/$D275,2),"")))</f>
        <v/>
      </c>
      <c r="Z275" s="312" t="str">
        <f>IF(OR($D275="*",$D275&lt;400),"",IF(AND('201920 DATA'!Q275="*",$D275&gt;=400),"*",IF($D275&gt;=400,ROUND('201920 DATA'!Q275/$D275,2),"")))</f>
        <v/>
      </c>
      <c r="AA275" s="312" t="str">
        <f>IF(OR($D275="*",$D275&lt;400),"",IF(AND('201920 DATA'!R275="*",$D275&gt;=400),"*",IF($D275&gt;=400,ROUND('201920 DATA'!R275/$D275,2),"")))</f>
        <v/>
      </c>
      <c r="AB275" s="312" t="str">
        <f>IF(OR($D275="*",$D275&lt;400),"",IF(AND('201920 DATA'!S275="*",$D275&gt;=400),"*",IF($D275&gt;=400,ROUND('201920 DATA'!S275/$D275,2),"")))</f>
        <v/>
      </c>
      <c r="AC275" s="312" t="str">
        <f>IF(OR($D275="*",$D275&lt;400),"",IF(AND('201920 DATA'!T275="*",$D275&gt;=400),"*",IF($D275&gt;=400,ROUND('201920 DATA'!T275/$D275,2),"")))</f>
        <v/>
      </c>
      <c r="AD275" s="289" t="str">
        <f>IF(OR($C275="*",$C275&lt;400),"",IF(AND('201920 DATA'!BC275="*",$C275&gt;=400),"*",IF($C275&gt;=400,ROUND('201920 DATA'!BC275/$C275,2),"")))</f>
        <v/>
      </c>
      <c r="AE275" s="289" t="str">
        <f>IF(OR($C275="*",$C275&lt;400),"",IF(AND('201920 DATA'!BD275="*",$C275&gt;=400),"*",IF($C275&gt;=400,ROUND('201920 DATA'!BD275/$C275,2),"")))</f>
        <v/>
      </c>
      <c r="AF275" s="289" t="str">
        <f>IF(OR($C275="*",$C275&lt;400),"",IF(AND('201920 DATA'!BE275="*",$C275&gt;=400),"*",IF($C275&gt;=400,ROUND('201920 DATA'!BE275/$C275,2),"")))</f>
        <v/>
      </c>
      <c r="AG275" s="289" t="str">
        <f>IF(OR($C275="*",$C275&lt;400),"",IF(AND('201920 DATA'!BF275="*",$C275&gt;=400),"*",IF($C275&gt;=400,ROUND('201920 DATA'!BF275/$C275,2),"")))</f>
        <v/>
      </c>
      <c r="AH275" s="289" t="str">
        <f>IF(OR($C275="*",$C275&lt;400),"",IF(AND('201920 DATA'!BG275="*",$C275&gt;=400),"*",IF($C275&gt;=400,ROUND('201920 DATA'!BG275/$C275,2),"")))</f>
        <v/>
      </c>
      <c r="AI275" s="289" t="str">
        <f>IF(OR($C275="*",$C275&lt;400),"",IF(AND('201920 DATA'!BH275="*",$C275&gt;=400),"*",IF($C275&gt;=400,ROUND('201920 DATA'!BH275/$C275,2),"")))</f>
        <v/>
      </c>
      <c r="AJ275" s="289" t="str">
        <f>IF(OR($C275="*",$C275&lt;400),"",IF(AND('201920 DATA'!BI275="*",$C275&gt;=400),"*",IF($C275&gt;=400,ROUND('201920 DATA'!BI275/$C275,2),"")))</f>
        <v/>
      </c>
      <c r="AK275" s="289" t="str">
        <f>IF(OR($C275="*",$C275&lt;400),"",IF(AND('201920 DATA'!BJ275="*",$C275&gt;=400),"*",IF($C275&gt;=400,ROUND('201920 DATA'!BJ275/$C275,2),"")))</f>
        <v/>
      </c>
      <c r="AL275" s="289" t="str">
        <f>IF(OR($C275="*",$C275&lt;400),"",IF(AND('201920 DATA'!BK275="*",$C275&gt;=400),"*",IF($C275&gt;=400,ROUND('201920 DATA'!BK275/$C275,2),"")))</f>
        <v/>
      </c>
      <c r="AM275" s="289" t="str">
        <f>IF(OR($C275="*",$C275&lt;400),"",IF(AND('201920 DATA'!BL275="*",$C275&gt;=400),"*",IF($C275&gt;=400,ROUND('201920 DATA'!BL275/$C275,2),"")))</f>
        <v/>
      </c>
      <c r="AN275" s="289" t="str">
        <f>IF(OR($C275="*",$C275&lt;400),"",IF(AND('201920 DATA'!BM275="*",$C275&gt;=400),"*",IF($C275&gt;=400,ROUND('201920 DATA'!BM275/$C275,2),"")))</f>
        <v/>
      </c>
      <c r="AO275" s="289" t="str">
        <f>IF(OR($C275="*",$C275&lt;400),"",IF(AND('201920 DATA'!BN275="*",$C275&gt;=400),"*",IF($C275&gt;=400,ROUND('201920 DATA'!BN275/$C275,2),"")))</f>
        <v/>
      </c>
      <c r="AP275" s="289" t="str">
        <f>IF(OR($C275="*",$C275&lt;400),"",IF(AND('201920 DATA'!BO275="*",$C275&gt;=400),"*",IF($C275&gt;=400,ROUND('201920 DATA'!BO275/$C275,2),"")))</f>
        <v/>
      </c>
      <c r="AQ275" s="289" t="str">
        <f>IF(OR($C275="*",$C275&lt;400),"",IF(AND('201920 DATA'!BP275="*",$C275&gt;=400),"*",IF($C275&gt;=400,ROUND('201920 DATA'!BP275/$C275,2),"")))</f>
        <v/>
      </c>
      <c r="AR275" s="289" t="str">
        <f>IF(OR($C275="*",$C275&lt;400),"",IF(AND('201920 DATA'!BQ275="*",$C275&gt;=400),"*",IF($C275&gt;=400,ROUND('201920 DATA'!BQ275/$C275,2),"")))</f>
        <v/>
      </c>
      <c r="AS275" s="289" t="str">
        <f>IF(OR($C275="*",$C275&lt;400),"",IF(AND('201920 DATA'!BR275="*",$C275&gt;=400),"*",IF($C275&gt;=400,ROUND('201920 DATA'!BR275/$C275,2),"")))</f>
        <v/>
      </c>
      <c r="AT275" s="289" t="str">
        <f>IF(OR($C275="*",$C275&lt;400),"",IF(AND('201920 DATA'!BS275="*",$C275&gt;=400),"*",IF($C275&gt;=400,ROUND('201920 DATA'!BS275/$C275,2),"")))</f>
        <v/>
      </c>
      <c r="AU275" s="289" t="str">
        <f>IF(OR($C275="*",$C275&lt;400),"",IF(AND('201920 DATA'!BT275="*",$C275&gt;=400),"*",IF($C275&gt;=400,ROUND('201920 DATA'!BT275/$C275,2),"")))</f>
        <v/>
      </c>
      <c r="AV275" s="289" t="str">
        <f>IF(OR($C275="*",$C275&lt;400),"",IF(AND('201920 DATA'!BU275="*",$C275&gt;=400),"*",IF($C275&gt;=400,ROUND('201920 DATA'!BU275/$C275,2),"")))</f>
        <v/>
      </c>
      <c r="AW275" s="289" t="str">
        <f>IF(OR($C275="*",$C275&lt;400),"",IF(AND('201920 DATA'!BV275="*",$C275&gt;=400),"*",IF($C275&gt;=400,ROUND('201920 DATA'!BV275/$C275,2),"")))</f>
        <v/>
      </c>
      <c r="AX275" s="289" t="str">
        <f>IF(OR($C275="*",$C275&lt;400),"",IF(AND('201920 DATA'!BW275="*",$C275&gt;=400),"*",IF($C275&gt;=400,ROUND('201920 DATA'!BW275/$C275,2),"")))</f>
        <v/>
      </c>
      <c r="AZ275" s="365">
        <v>25</v>
      </c>
    </row>
    <row r="276" spans="1:52" x14ac:dyDescent="0.2">
      <c r="A276" s="373" t="s">
        <v>1600</v>
      </c>
      <c r="B276" s="287">
        <f>'201920 DATA'!B276</f>
        <v>160</v>
      </c>
      <c r="C276" s="288">
        <f>'201920 DATA'!C276</f>
        <v>160</v>
      </c>
      <c r="D276" s="293" t="str">
        <f>'201920 DATA'!FQ276</f>
        <v>*</v>
      </c>
      <c r="F276" s="313" t="str">
        <f t="shared" si="8"/>
        <v/>
      </c>
      <c r="G276" s="295" t="str">
        <f t="shared" si="9"/>
        <v/>
      </c>
      <c r="H276" s="289" t="str">
        <f>IF(OR($C276="*",$C276&lt;400),"",IF(AND('201920 DATA'!F276="*",$C276&gt;=400),"*",IF($C276&gt;=400,ROUND('201920 DATA'!F276/$C276,2),"")))</f>
        <v/>
      </c>
      <c r="I276" s="296" t="str">
        <f>IF(OR($B276="*",$B276&lt;400),"",IF(AND('201920 DATA'!Y276="*",$B276&gt;=400),"*",IF($B276&gt;=400,ROUND('201920 DATA'!Y276/$B276,2),"")))</f>
        <v/>
      </c>
      <c r="J276" s="296" t="str">
        <f>IF(OR($B276="*",$B276&lt;400),"",IF(AND('201920 DATA'!Z276="*",$B276&gt;=400),"*",IF($B276&gt;=400,ROUND('201920 DATA'!Z276/$B276,2),"")))</f>
        <v/>
      </c>
      <c r="K276" s="296" t="str">
        <f>IF(OR($B276="*",$B276&lt;400),"",IF(AND('201920 DATA'!AA276="*",$B276&gt;=400),"*",IF($B276&gt;=400,ROUND('201920 DATA'!AA276/$B276,2),"")))</f>
        <v/>
      </c>
      <c r="L276" s="296" t="str">
        <f>IF(OR($B276="*",$B276&lt;400),"",IF(AND('201920 DATA'!AB276="*",$B276&gt;=400),"*",IF($B276&gt;=400,ROUND('201920 DATA'!AB276/$B276,2),"")))</f>
        <v/>
      </c>
      <c r="M276" s="296" t="str">
        <f>IF(OR($B276="*",$B276&lt;400),"",IF(AND('201920 DATA'!AC276="*",$B276&gt;=400),"*",IF($B276&gt;=400,ROUND('201920 DATA'!AC276/$B276,2),"")))</f>
        <v/>
      </c>
      <c r="N276" s="296" t="str">
        <f>IF(OR($B276="*",$B276&lt;400),"",IF(AND('201920 DATA'!AD276="*",$B276&gt;=400),"*",IF($B276&gt;=400,ROUND('201920 DATA'!AD276/$B276,2),"")))</f>
        <v/>
      </c>
      <c r="O276" s="296" t="str">
        <f>IF(OR($B276="*",$B276&lt;400),"",IF(AND('201920 DATA'!AE276="*",$B276&gt;=400),"*",IF($B276&gt;=400,ROUND('201920 DATA'!AE276/$B276,2),"")))</f>
        <v/>
      </c>
      <c r="P276" s="297"/>
      <c r="Q276" s="296" t="str">
        <f>IF(OR($B276="*",$B276&lt;400),"",IF(AND('201920 DATA'!FO276="*",$B276&gt;=400),"*",IF($B276&gt;=400,ROUND('201920 DATA'!FO276/$B276,2),"")))</f>
        <v/>
      </c>
      <c r="R276" s="289" t="str">
        <f>IF(OR($C276="*",$C276&lt;400),"",IF(AND('201920 DATA'!F276="*",$C276&gt;=400),"*",IF($C276&gt;=400,ROUND('201920 DATA'!F276/$C276,2),"")))</f>
        <v/>
      </c>
      <c r="S276" s="289" t="str">
        <f>IF(OR($C276="*",$C276&lt;400),"",IF(AND('201920 DATA'!G276="*",$C276&gt;=400),"*",IF($C276&gt;=400,ROUND('201920 DATA'!G276/$C276,2),"")))</f>
        <v/>
      </c>
      <c r="T276" s="289" t="str">
        <f>IF(OR($C276="*",$C276&lt;400),"",IF(AND('201920 DATA'!H276="*",$C276&gt;=400),"*",IF($C276&gt;=400,ROUND('201920 DATA'!H276/$C276,2),"")))</f>
        <v/>
      </c>
      <c r="U276" s="289" t="str">
        <f>IF(OR($C276="*",$C276&lt;400),"",IF(AND('201920 DATA'!FP276="*",$C276&gt;=400),"*",IF($C276&gt;=400,ROUND('201920 DATA'!FP276/$C276,2),"")))</f>
        <v/>
      </c>
      <c r="V276" s="312" t="str">
        <f>IF(OR($D276="*",$D276&lt;400),"",IF(AND('201920 DATA'!M276="*",$D276&gt;=400),"*",IF($D276&gt;=400,ROUND('201920 DATA'!M276/$D276,2),"")))</f>
        <v/>
      </c>
      <c r="W276" s="312" t="str">
        <f>IF(OR($D276="*",$D276&lt;400),"",IF(AND('201920 DATA'!N276="*",$D276&gt;=400),"*",IF($D276&gt;=400,ROUND('201920 DATA'!N276/$D276,2),"")))</f>
        <v/>
      </c>
      <c r="X276" s="312" t="str">
        <f>IF(OR($D276="*",$D276&lt;400),"",IF(AND('201920 DATA'!O276="*",$D276&gt;=400),"*",IF($D276&gt;=400,ROUND('201920 DATA'!O276/$D276,2),"")))</f>
        <v/>
      </c>
      <c r="Y276" s="312" t="str">
        <f>IF(OR($D276="*",$D276&lt;400),"",IF(AND('201920 DATA'!P276="*",$D276&gt;=400),"*",IF($D276&gt;=400,ROUND('201920 DATA'!P276/$D276,2),"")))</f>
        <v/>
      </c>
      <c r="Z276" s="312" t="str">
        <f>IF(OR($D276="*",$D276&lt;400),"",IF(AND('201920 DATA'!Q276="*",$D276&gt;=400),"*",IF($D276&gt;=400,ROUND('201920 DATA'!Q276/$D276,2),"")))</f>
        <v/>
      </c>
      <c r="AA276" s="312" t="str">
        <f>IF(OR($D276="*",$D276&lt;400),"",IF(AND('201920 DATA'!R276="*",$D276&gt;=400),"*",IF($D276&gt;=400,ROUND('201920 DATA'!R276/$D276,2),"")))</f>
        <v/>
      </c>
      <c r="AB276" s="312" t="str">
        <f>IF(OR($D276="*",$D276&lt;400),"",IF(AND('201920 DATA'!S276="*",$D276&gt;=400),"*",IF($D276&gt;=400,ROUND('201920 DATA'!S276/$D276,2),"")))</f>
        <v/>
      </c>
      <c r="AC276" s="312" t="str">
        <f>IF(OR($D276="*",$D276&lt;400),"",IF(AND('201920 DATA'!T276="*",$D276&gt;=400),"*",IF($D276&gt;=400,ROUND('201920 DATA'!T276/$D276,2),"")))</f>
        <v/>
      </c>
      <c r="AD276" s="289" t="str">
        <f>IF(OR($C276="*",$C276&lt;400),"",IF(AND('201920 DATA'!BC276="*",$C276&gt;=400),"*",IF($C276&gt;=400,ROUND('201920 DATA'!BC276/$C276,2),"")))</f>
        <v/>
      </c>
      <c r="AE276" s="289" t="str">
        <f>IF(OR($C276="*",$C276&lt;400),"",IF(AND('201920 DATA'!BD276="*",$C276&gt;=400),"*",IF($C276&gt;=400,ROUND('201920 DATA'!BD276/$C276,2),"")))</f>
        <v/>
      </c>
      <c r="AF276" s="289" t="str">
        <f>IF(OR($C276="*",$C276&lt;400),"",IF(AND('201920 DATA'!BE276="*",$C276&gt;=400),"*",IF($C276&gt;=400,ROUND('201920 DATA'!BE276/$C276,2),"")))</f>
        <v/>
      </c>
      <c r="AG276" s="289" t="str">
        <f>IF(OR($C276="*",$C276&lt;400),"",IF(AND('201920 DATA'!BF276="*",$C276&gt;=400),"*",IF($C276&gt;=400,ROUND('201920 DATA'!BF276/$C276,2),"")))</f>
        <v/>
      </c>
      <c r="AH276" s="289" t="str">
        <f>IF(OR($C276="*",$C276&lt;400),"",IF(AND('201920 DATA'!BG276="*",$C276&gt;=400),"*",IF($C276&gt;=400,ROUND('201920 DATA'!BG276/$C276,2),"")))</f>
        <v/>
      </c>
      <c r="AI276" s="289" t="str">
        <f>IF(OR($C276="*",$C276&lt;400),"",IF(AND('201920 DATA'!BH276="*",$C276&gt;=400),"*",IF($C276&gt;=400,ROUND('201920 DATA'!BH276/$C276,2),"")))</f>
        <v/>
      </c>
      <c r="AJ276" s="289" t="str">
        <f>IF(OR($C276="*",$C276&lt;400),"",IF(AND('201920 DATA'!BI276="*",$C276&gt;=400),"*",IF($C276&gt;=400,ROUND('201920 DATA'!BI276/$C276,2),"")))</f>
        <v/>
      </c>
      <c r="AK276" s="289" t="str">
        <f>IF(OR($C276="*",$C276&lt;400),"",IF(AND('201920 DATA'!BJ276="*",$C276&gt;=400),"*",IF($C276&gt;=400,ROUND('201920 DATA'!BJ276/$C276,2),"")))</f>
        <v/>
      </c>
      <c r="AL276" s="289" t="str">
        <f>IF(OR($C276="*",$C276&lt;400),"",IF(AND('201920 DATA'!BK276="*",$C276&gt;=400),"*",IF($C276&gt;=400,ROUND('201920 DATA'!BK276/$C276,2),"")))</f>
        <v/>
      </c>
      <c r="AM276" s="289" t="str">
        <f>IF(OR($C276="*",$C276&lt;400),"",IF(AND('201920 DATA'!BL276="*",$C276&gt;=400),"*",IF($C276&gt;=400,ROUND('201920 DATA'!BL276/$C276,2),"")))</f>
        <v/>
      </c>
      <c r="AN276" s="289" t="str">
        <f>IF(OR($C276="*",$C276&lt;400),"",IF(AND('201920 DATA'!BM276="*",$C276&gt;=400),"*",IF($C276&gt;=400,ROUND('201920 DATA'!BM276/$C276,2),"")))</f>
        <v/>
      </c>
      <c r="AO276" s="289" t="str">
        <f>IF(OR($C276="*",$C276&lt;400),"",IF(AND('201920 DATA'!BN276="*",$C276&gt;=400),"*",IF($C276&gt;=400,ROUND('201920 DATA'!BN276/$C276,2),"")))</f>
        <v/>
      </c>
      <c r="AP276" s="289" t="str">
        <f>IF(OR($C276="*",$C276&lt;400),"",IF(AND('201920 DATA'!BO276="*",$C276&gt;=400),"*",IF($C276&gt;=400,ROUND('201920 DATA'!BO276/$C276,2),"")))</f>
        <v/>
      </c>
      <c r="AQ276" s="289" t="str">
        <f>IF(OR($C276="*",$C276&lt;400),"",IF(AND('201920 DATA'!BP276="*",$C276&gt;=400),"*",IF($C276&gt;=400,ROUND('201920 DATA'!BP276/$C276,2),"")))</f>
        <v/>
      </c>
      <c r="AR276" s="289" t="str">
        <f>IF(OR($C276="*",$C276&lt;400),"",IF(AND('201920 DATA'!BQ276="*",$C276&gt;=400),"*",IF($C276&gt;=400,ROUND('201920 DATA'!BQ276/$C276,2),"")))</f>
        <v/>
      </c>
      <c r="AS276" s="289" t="str">
        <f>IF(OR($C276="*",$C276&lt;400),"",IF(AND('201920 DATA'!BR276="*",$C276&gt;=400),"*",IF($C276&gt;=400,ROUND('201920 DATA'!BR276/$C276,2),"")))</f>
        <v/>
      </c>
      <c r="AT276" s="289" t="str">
        <f>IF(OR($C276="*",$C276&lt;400),"",IF(AND('201920 DATA'!BS276="*",$C276&gt;=400),"*",IF($C276&gt;=400,ROUND('201920 DATA'!BS276/$C276,2),"")))</f>
        <v/>
      </c>
      <c r="AU276" s="289" t="str">
        <f>IF(OR($C276="*",$C276&lt;400),"",IF(AND('201920 DATA'!BT276="*",$C276&gt;=400),"*",IF($C276&gt;=400,ROUND('201920 DATA'!BT276/$C276,2),"")))</f>
        <v/>
      </c>
      <c r="AV276" s="289" t="str">
        <f>IF(OR($C276="*",$C276&lt;400),"",IF(AND('201920 DATA'!BU276="*",$C276&gt;=400),"*",IF($C276&gt;=400,ROUND('201920 DATA'!BU276/$C276,2),"")))</f>
        <v/>
      </c>
      <c r="AW276" s="289" t="str">
        <f>IF(OR($C276="*",$C276&lt;400),"",IF(AND('201920 DATA'!BV276="*",$C276&gt;=400),"*",IF($C276&gt;=400,ROUND('201920 DATA'!BV276/$C276,2),"")))</f>
        <v/>
      </c>
      <c r="AX276" s="289" t="str">
        <f>IF(OR($C276="*",$C276&lt;400),"",IF(AND('201920 DATA'!BW276="*",$C276&gt;=400),"*",IF($C276&gt;=400,ROUND('201920 DATA'!BW276/$C276,2),"")))</f>
        <v/>
      </c>
      <c r="AZ276" s="365">
        <v>0</v>
      </c>
    </row>
    <row r="277" spans="1:52" x14ac:dyDescent="0.2">
      <c r="A277" s="373" t="s">
        <v>580</v>
      </c>
      <c r="B277" s="287">
        <f>'201920 DATA'!B277</f>
        <v>790</v>
      </c>
      <c r="C277" s="288">
        <f>'201920 DATA'!C277</f>
        <v>790</v>
      </c>
      <c r="D277" s="293">
        <f>'201920 DATA'!FQ277</f>
        <v>0</v>
      </c>
      <c r="F277" s="313">
        <f t="shared" si="8"/>
        <v>-0.73</v>
      </c>
      <c r="G277" s="295">
        <f t="shared" si="9"/>
        <v>1</v>
      </c>
      <c r="H277" s="289">
        <f>IF(OR($C277="*",$C277&lt;400),"",IF(AND('201920 DATA'!F277="*",$C277&gt;=400),"*",IF($C277&gt;=400,ROUND('201920 DATA'!F277/$C277,2),"")))</f>
        <v>0</v>
      </c>
      <c r="I277" s="296">
        <f>IF(OR($B277="*",$B277&lt;400),"",IF(AND('201920 DATA'!Y277="*",$B277&gt;=400),"*",IF($B277&gt;=400,ROUND('201920 DATA'!Y277/$B277,2),"")))</f>
        <v>0</v>
      </c>
      <c r="J277" s="296">
        <f>IF(OR($B277="*",$B277&lt;400),"",IF(AND('201920 DATA'!Z277="*",$B277&gt;=400),"*",IF($B277&gt;=400,ROUND('201920 DATA'!Z277/$B277,2),"")))</f>
        <v>0.02</v>
      </c>
      <c r="K277" s="296">
        <f>IF(OR($B277="*",$B277&lt;400),"",IF(AND('201920 DATA'!AA277="*",$B277&gt;=400),"*",IF($B277&gt;=400,ROUND('201920 DATA'!AA277/$B277,2),"")))</f>
        <v>0.13</v>
      </c>
      <c r="L277" s="296">
        <f>IF(OR($B277="*",$B277&lt;400),"",IF(AND('201920 DATA'!AB277="*",$B277&gt;=400),"*",IF($B277&gt;=400,ROUND('201920 DATA'!AB277/$B277,2),"")))</f>
        <v>0.35</v>
      </c>
      <c r="M277" s="296">
        <f>IF(OR($B277="*",$B277&lt;400),"",IF(AND('201920 DATA'!AC277="*",$B277&gt;=400),"*",IF($B277&gt;=400,ROUND('201920 DATA'!AC277/$B277,2),"")))</f>
        <v>0.32</v>
      </c>
      <c r="N277" s="296">
        <f>IF(OR($B277="*",$B277&lt;400),"",IF(AND('201920 DATA'!AD277="*",$B277&gt;=400),"*",IF($B277&gt;=400,ROUND('201920 DATA'!AD277/$B277,2),"")))</f>
        <v>0.18</v>
      </c>
      <c r="O277" s="296" t="str">
        <f>IF(OR($B277="*",$B277&lt;400),"",IF(AND('201920 DATA'!AE277="*",$B277&gt;=400),"*",IF($B277&gt;=400,ROUND('201920 DATA'!AE277/$B277,2),"")))</f>
        <v>*</v>
      </c>
      <c r="P277" s="297"/>
      <c r="Q277" s="296">
        <f>IF(OR($B277="*",$B277&lt;400),"",IF(AND('201920 DATA'!FO277="*",$B277&gt;=400),"*",IF($B277&gt;=400,ROUND('201920 DATA'!FO277/$B277,2),"")))</f>
        <v>1</v>
      </c>
      <c r="R277" s="289">
        <f>IF(OR($C277="*",$C277&lt;400),"",IF(AND('201920 DATA'!F277="*",$C277&gt;=400),"*",IF($C277&gt;=400,ROUND('201920 DATA'!F277/$C277,2),"")))</f>
        <v>0</v>
      </c>
      <c r="S277" s="289">
        <f>IF(OR($C277="*",$C277&lt;400),"",IF(AND('201920 DATA'!G277="*",$C277&gt;=400),"*",IF($C277&gt;=400,ROUND('201920 DATA'!G277/$C277,2),"")))</f>
        <v>0</v>
      </c>
      <c r="T277" s="289">
        <f>IF(OR($C277="*",$C277&lt;400),"",IF(AND('201920 DATA'!H277="*",$C277&gt;=400),"*",IF($C277&gt;=400,ROUND('201920 DATA'!H277/$C277,2),"")))</f>
        <v>1</v>
      </c>
      <c r="U277" s="289">
        <f>IF(OR($C277="*",$C277&lt;400),"",IF(AND('201920 DATA'!FP277="*",$C277&gt;=400),"*",IF($C277&gt;=400,ROUND('201920 DATA'!FP277/$C277,2),"")))</f>
        <v>0</v>
      </c>
      <c r="V277" s="312" t="str">
        <f>IF(OR($D277="*",$D277&lt;400),"",IF(AND('201920 DATA'!M277="*",$D277&gt;=400),"*",IF($D277&gt;=400,ROUND('201920 DATA'!M277/$D277,2),"")))</f>
        <v/>
      </c>
      <c r="W277" s="312" t="str">
        <f>IF(OR($D277="*",$D277&lt;400),"",IF(AND('201920 DATA'!N277="*",$D277&gt;=400),"*",IF($D277&gt;=400,ROUND('201920 DATA'!N277/$D277,2),"")))</f>
        <v/>
      </c>
      <c r="X277" s="312" t="str">
        <f>IF(OR($D277="*",$D277&lt;400),"",IF(AND('201920 DATA'!O277="*",$D277&gt;=400),"*",IF($D277&gt;=400,ROUND('201920 DATA'!O277/$D277,2),"")))</f>
        <v/>
      </c>
      <c r="Y277" s="312" t="str">
        <f>IF(OR($D277="*",$D277&lt;400),"",IF(AND('201920 DATA'!P277="*",$D277&gt;=400),"*",IF($D277&gt;=400,ROUND('201920 DATA'!P277/$D277,2),"")))</f>
        <v/>
      </c>
      <c r="Z277" s="312" t="str">
        <f>IF(OR($D277="*",$D277&lt;400),"",IF(AND('201920 DATA'!Q277="*",$D277&gt;=400),"*",IF($D277&gt;=400,ROUND('201920 DATA'!Q277/$D277,2),"")))</f>
        <v/>
      </c>
      <c r="AA277" s="312" t="str">
        <f>IF(OR($D277="*",$D277&lt;400),"",IF(AND('201920 DATA'!R277="*",$D277&gt;=400),"*",IF($D277&gt;=400,ROUND('201920 DATA'!R277/$D277,2),"")))</f>
        <v/>
      </c>
      <c r="AB277" s="312" t="str">
        <f>IF(OR($D277="*",$D277&lt;400),"",IF(AND('201920 DATA'!S277="*",$D277&gt;=400),"*",IF($D277&gt;=400,ROUND('201920 DATA'!S277/$D277,2),"")))</f>
        <v/>
      </c>
      <c r="AC277" s="312" t="str">
        <f>IF(OR($D277="*",$D277&lt;400),"",IF(AND('201920 DATA'!T277="*",$D277&gt;=400),"*",IF($D277&gt;=400,ROUND('201920 DATA'!T277/$D277,2),"")))</f>
        <v/>
      </c>
      <c r="AD277" s="289">
        <f>IF(OR($C277="*",$C277&lt;400),"",IF(AND('201920 DATA'!BC277="*",$C277&gt;=400),"*",IF($C277&gt;=400,ROUND('201920 DATA'!BC277/$C277,2),"")))</f>
        <v>0</v>
      </c>
      <c r="AE277" s="289">
        <f>IF(OR($C277="*",$C277&lt;400),"",IF(AND('201920 DATA'!BD277="*",$C277&gt;=400),"*",IF($C277&gt;=400,ROUND('201920 DATA'!BD277/$C277,2),"")))</f>
        <v>0</v>
      </c>
      <c r="AF277" s="289">
        <f>IF(OR($C277="*",$C277&lt;400),"",IF(AND('201920 DATA'!BE277="*",$C277&gt;=400),"*",IF($C277&gt;=400,ROUND('201920 DATA'!BE277/$C277,2),"")))</f>
        <v>0</v>
      </c>
      <c r="AG277" s="289">
        <f>IF(OR($C277="*",$C277&lt;400),"",IF(AND('201920 DATA'!BF277="*",$C277&gt;=400),"*",IF($C277&gt;=400,ROUND('201920 DATA'!BF277/$C277,2),"")))</f>
        <v>0</v>
      </c>
      <c r="AH277" s="289">
        <f>IF(OR($C277="*",$C277&lt;400),"",IF(AND('201920 DATA'!BG277="*",$C277&gt;=400),"*",IF($C277&gt;=400,ROUND('201920 DATA'!BG277/$C277,2),"")))</f>
        <v>0</v>
      </c>
      <c r="AI277" s="289" t="str">
        <f>IF(OR($C277="*",$C277&lt;400),"",IF(AND('201920 DATA'!BH277="*",$C277&gt;=400),"*",IF($C277&gt;=400,ROUND('201920 DATA'!BH277/$C277,2),"")))</f>
        <v>*</v>
      </c>
      <c r="AJ277" s="289">
        <f>IF(OR($C277="*",$C277&lt;400),"",IF(AND('201920 DATA'!BI277="*",$C277&gt;=400),"*",IF($C277&gt;=400,ROUND('201920 DATA'!BI277/$C277,2),"")))</f>
        <v>0</v>
      </c>
      <c r="AK277" s="289">
        <f>IF(OR($C277="*",$C277&lt;400),"",IF(AND('201920 DATA'!BJ277="*",$C277&gt;=400),"*",IF($C277&gt;=400,ROUND('201920 DATA'!BJ277/$C277,2),"")))</f>
        <v>0</v>
      </c>
      <c r="AL277" s="289">
        <f>IF(OR($C277="*",$C277&lt;400),"",IF(AND('201920 DATA'!BK277="*",$C277&gt;=400),"*",IF($C277&gt;=400,ROUND('201920 DATA'!BK277/$C277,2),"")))</f>
        <v>0</v>
      </c>
      <c r="AM277" s="289">
        <f>IF(OR($C277="*",$C277&lt;400),"",IF(AND('201920 DATA'!BL277="*",$C277&gt;=400),"*",IF($C277&gt;=400,ROUND('201920 DATA'!BL277/$C277,2),"")))</f>
        <v>0</v>
      </c>
      <c r="AN277" s="289">
        <f>IF(OR($C277="*",$C277&lt;400),"",IF(AND('201920 DATA'!BM277="*",$C277&gt;=400),"*",IF($C277&gt;=400,ROUND('201920 DATA'!BM277/$C277,2),"")))</f>
        <v>0</v>
      </c>
      <c r="AO277" s="289">
        <f>IF(OR($C277="*",$C277&lt;400),"",IF(AND('201920 DATA'!BN277="*",$C277&gt;=400),"*",IF($C277&gt;=400,ROUND('201920 DATA'!BN277/$C277,2),"")))</f>
        <v>0</v>
      </c>
      <c r="AP277" s="289">
        <f>IF(OR($C277="*",$C277&lt;400),"",IF(AND('201920 DATA'!BO277="*",$C277&gt;=400),"*",IF($C277&gt;=400,ROUND('201920 DATA'!BO277/$C277,2),"")))</f>
        <v>0.96</v>
      </c>
      <c r="AQ277" s="289">
        <f>IF(OR($C277="*",$C277&lt;400),"",IF(AND('201920 DATA'!BP277="*",$C277&gt;=400),"*",IF($C277&gt;=400,ROUND('201920 DATA'!BP277/$C277,2),"")))</f>
        <v>0</v>
      </c>
      <c r="AR277" s="289">
        <f>IF(OR($C277="*",$C277&lt;400),"",IF(AND('201920 DATA'!BQ277="*",$C277&gt;=400),"*",IF($C277&gt;=400,ROUND('201920 DATA'!BQ277/$C277,2),"")))</f>
        <v>0</v>
      </c>
      <c r="AS277" s="289">
        <f>IF(OR($C277="*",$C277&lt;400),"",IF(AND('201920 DATA'!BR277="*",$C277&gt;=400),"*",IF($C277&gt;=400,ROUND('201920 DATA'!BR277/$C277,2),"")))</f>
        <v>0</v>
      </c>
      <c r="AT277" s="289">
        <f>IF(OR($C277="*",$C277&lt;400),"",IF(AND('201920 DATA'!BS277="*",$C277&gt;=400),"*",IF($C277&gt;=400,ROUND('201920 DATA'!BS277/$C277,2),"")))</f>
        <v>0</v>
      </c>
      <c r="AU277" s="289">
        <f>IF(OR($C277="*",$C277&lt;400),"",IF(AND('201920 DATA'!BT277="*",$C277&gt;=400),"*",IF($C277&gt;=400,ROUND('201920 DATA'!BT277/$C277,2),"")))</f>
        <v>0.04</v>
      </c>
      <c r="AV277" s="289">
        <f>IF(OR($C277="*",$C277&lt;400),"",IF(AND('201920 DATA'!BU277="*",$C277&gt;=400),"*",IF($C277&gt;=400,ROUND('201920 DATA'!BU277/$C277,2),"")))</f>
        <v>0</v>
      </c>
      <c r="AW277" s="289">
        <f>IF(OR($C277="*",$C277&lt;400),"",IF(AND('201920 DATA'!BV277="*",$C277&gt;=400),"*",IF($C277&gt;=400,ROUND('201920 DATA'!BV277/$C277,2),"")))</f>
        <v>0</v>
      </c>
      <c r="AX277" s="289">
        <f>IF(OR($C277="*",$C277&lt;400),"",IF(AND('201920 DATA'!BW277="*",$C277&gt;=400),"*",IF($C277&gt;=400,ROUND('201920 DATA'!BW277/$C277,2),"")))</f>
        <v>0</v>
      </c>
      <c r="AZ277" s="365">
        <v>1370</v>
      </c>
    </row>
    <row r="278" spans="1:52" x14ac:dyDescent="0.2">
      <c r="A278" s="373" t="s">
        <v>1631</v>
      </c>
      <c r="B278" s="287">
        <f>'201920 DATA'!B278</f>
        <v>380</v>
      </c>
      <c r="C278" s="288">
        <f>'201920 DATA'!C278</f>
        <v>380</v>
      </c>
      <c r="D278" s="293">
        <f>'201920 DATA'!FQ278</f>
        <v>0</v>
      </c>
      <c r="F278" s="313" t="str">
        <f t="shared" si="8"/>
        <v/>
      </c>
      <c r="G278" s="295" t="str">
        <f t="shared" si="9"/>
        <v/>
      </c>
      <c r="H278" s="289" t="str">
        <f>IF(OR($C278="*",$C278&lt;400),"",IF(AND('201920 DATA'!F278="*",$C278&gt;=400),"*",IF($C278&gt;=400,ROUND('201920 DATA'!F278/$C278,2),"")))</f>
        <v/>
      </c>
      <c r="I278" s="296" t="str">
        <f>IF(OR($B278="*",$B278&lt;400),"",IF(AND('201920 DATA'!Y278="*",$B278&gt;=400),"*",IF($B278&gt;=400,ROUND('201920 DATA'!Y278/$B278,2),"")))</f>
        <v/>
      </c>
      <c r="J278" s="296" t="str">
        <f>IF(OR($B278="*",$B278&lt;400),"",IF(AND('201920 DATA'!Z278="*",$B278&gt;=400),"*",IF($B278&gt;=400,ROUND('201920 DATA'!Z278/$B278,2),"")))</f>
        <v/>
      </c>
      <c r="K278" s="296" t="str">
        <f>IF(OR($B278="*",$B278&lt;400),"",IF(AND('201920 DATA'!AA278="*",$B278&gt;=400),"*",IF($B278&gt;=400,ROUND('201920 DATA'!AA278/$B278,2),"")))</f>
        <v/>
      </c>
      <c r="L278" s="296" t="str">
        <f>IF(OR($B278="*",$B278&lt;400),"",IF(AND('201920 DATA'!AB278="*",$B278&gt;=400),"*",IF($B278&gt;=400,ROUND('201920 DATA'!AB278/$B278,2),"")))</f>
        <v/>
      </c>
      <c r="M278" s="296" t="str">
        <f>IF(OR($B278="*",$B278&lt;400),"",IF(AND('201920 DATA'!AC278="*",$B278&gt;=400),"*",IF($B278&gt;=400,ROUND('201920 DATA'!AC278/$B278,2),"")))</f>
        <v/>
      </c>
      <c r="N278" s="296" t="str">
        <f>IF(OR($B278="*",$B278&lt;400),"",IF(AND('201920 DATA'!AD278="*",$B278&gt;=400),"*",IF($B278&gt;=400,ROUND('201920 DATA'!AD278/$B278,2),"")))</f>
        <v/>
      </c>
      <c r="O278" s="296" t="str">
        <f>IF(OR($B278="*",$B278&lt;400),"",IF(AND('201920 DATA'!AE278="*",$B278&gt;=400),"*",IF($B278&gt;=400,ROUND('201920 DATA'!AE278/$B278,2),"")))</f>
        <v/>
      </c>
      <c r="P278" s="297"/>
      <c r="Q278" s="296" t="str">
        <f>IF(OR($B278="*",$B278&lt;400),"",IF(AND('201920 DATA'!FO278="*",$B278&gt;=400),"*",IF($B278&gt;=400,ROUND('201920 DATA'!FO278/$B278,2),"")))</f>
        <v/>
      </c>
      <c r="R278" s="289" t="str">
        <f>IF(OR($C278="*",$C278&lt;400),"",IF(AND('201920 DATA'!F278="*",$C278&gt;=400),"*",IF($C278&gt;=400,ROUND('201920 DATA'!F278/$C278,2),"")))</f>
        <v/>
      </c>
      <c r="S278" s="289" t="str">
        <f>IF(OR($C278="*",$C278&lt;400),"",IF(AND('201920 DATA'!G278="*",$C278&gt;=400),"*",IF($C278&gt;=400,ROUND('201920 DATA'!G278/$C278,2),"")))</f>
        <v/>
      </c>
      <c r="T278" s="289" t="str">
        <f>IF(OR($C278="*",$C278&lt;400),"",IF(AND('201920 DATA'!H278="*",$C278&gt;=400),"*",IF($C278&gt;=400,ROUND('201920 DATA'!H278/$C278,2),"")))</f>
        <v/>
      </c>
      <c r="U278" s="289" t="str">
        <f>IF(OR($C278="*",$C278&lt;400),"",IF(AND('201920 DATA'!FP278="*",$C278&gt;=400),"*",IF($C278&gt;=400,ROUND('201920 DATA'!FP278/$C278,2),"")))</f>
        <v/>
      </c>
      <c r="V278" s="312" t="str">
        <f>IF(OR($D278="*",$D278&lt;400),"",IF(AND('201920 DATA'!M278="*",$D278&gt;=400),"*",IF($D278&gt;=400,ROUND('201920 DATA'!M278/$D278,2),"")))</f>
        <v/>
      </c>
      <c r="W278" s="312" t="str">
        <f>IF(OR($D278="*",$D278&lt;400),"",IF(AND('201920 DATA'!N278="*",$D278&gt;=400),"*",IF($D278&gt;=400,ROUND('201920 DATA'!N278/$D278,2),"")))</f>
        <v/>
      </c>
      <c r="X278" s="312" t="str">
        <f>IF(OR($D278="*",$D278&lt;400),"",IF(AND('201920 DATA'!O278="*",$D278&gt;=400),"*",IF($D278&gt;=400,ROUND('201920 DATA'!O278/$D278,2),"")))</f>
        <v/>
      </c>
      <c r="Y278" s="312" t="str">
        <f>IF(OR($D278="*",$D278&lt;400),"",IF(AND('201920 DATA'!P278="*",$D278&gt;=400),"*",IF($D278&gt;=400,ROUND('201920 DATA'!P278/$D278,2),"")))</f>
        <v/>
      </c>
      <c r="Z278" s="312" t="str">
        <f>IF(OR($D278="*",$D278&lt;400),"",IF(AND('201920 DATA'!Q278="*",$D278&gt;=400),"*",IF($D278&gt;=400,ROUND('201920 DATA'!Q278/$D278,2),"")))</f>
        <v/>
      </c>
      <c r="AA278" s="312" t="str">
        <f>IF(OR($D278="*",$D278&lt;400),"",IF(AND('201920 DATA'!R278="*",$D278&gt;=400),"*",IF($D278&gt;=400,ROUND('201920 DATA'!R278/$D278,2),"")))</f>
        <v/>
      </c>
      <c r="AB278" s="312" t="str">
        <f>IF(OR($D278="*",$D278&lt;400),"",IF(AND('201920 DATA'!S278="*",$D278&gt;=400),"*",IF($D278&gt;=400,ROUND('201920 DATA'!S278/$D278,2),"")))</f>
        <v/>
      </c>
      <c r="AC278" s="312" t="str">
        <f>IF(OR($D278="*",$D278&lt;400),"",IF(AND('201920 DATA'!T278="*",$D278&gt;=400),"*",IF($D278&gt;=400,ROUND('201920 DATA'!T278/$D278,2),"")))</f>
        <v/>
      </c>
      <c r="AD278" s="289" t="str">
        <f>IF(OR($C278="*",$C278&lt;400),"",IF(AND('201920 DATA'!BC278="*",$C278&gt;=400),"*",IF($C278&gt;=400,ROUND('201920 DATA'!BC278/$C278,2),"")))</f>
        <v/>
      </c>
      <c r="AE278" s="289" t="str">
        <f>IF(OR($C278="*",$C278&lt;400),"",IF(AND('201920 DATA'!BD278="*",$C278&gt;=400),"*",IF($C278&gt;=400,ROUND('201920 DATA'!BD278/$C278,2),"")))</f>
        <v/>
      </c>
      <c r="AF278" s="289" t="str">
        <f>IF(OR($C278="*",$C278&lt;400),"",IF(AND('201920 DATA'!BE278="*",$C278&gt;=400),"*",IF($C278&gt;=400,ROUND('201920 DATA'!BE278/$C278,2),"")))</f>
        <v/>
      </c>
      <c r="AG278" s="289" t="str">
        <f>IF(OR($C278="*",$C278&lt;400),"",IF(AND('201920 DATA'!BF278="*",$C278&gt;=400),"*",IF($C278&gt;=400,ROUND('201920 DATA'!BF278/$C278,2),"")))</f>
        <v/>
      </c>
      <c r="AH278" s="289" t="str">
        <f>IF(OR($C278="*",$C278&lt;400),"",IF(AND('201920 DATA'!BG278="*",$C278&gt;=400),"*",IF($C278&gt;=400,ROUND('201920 DATA'!BG278/$C278,2),"")))</f>
        <v/>
      </c>
      <c r="AI278" s="289" t="str">
        <f>IF(OR($C278="*",$C278&lt;400),"",IF(AND('201920 DATA'!BH278="*",$C278&gt;=400),"*",IF($C278&gt;=400,ROUND('201920 DATA'!BH278/$C278,2),"")))</f>
        <v/>
      </c>
      <c r="AJ278" s="289" t="str">
        <f>IF(OR($C278="*",$C278&lt;400),"",IF(AND('201920 DATA'!BI278="*",$C278&gt;=400),"*",IF($C278&gt;=400,ROUND('201920 DATA'!BI278/$C278,2),"")))</f>
        <v/>
      </c>
      <c r="AK278" s="289" t="str">
        <f>IF(OR($C278="*",$C278&lt;400),"",IF(AND('201920 DATA'!BJ278="*",$C278&gt;=400),"*",IF($C278&gt;=400,ROUND('201920 DATA'!BJ278/$C278,2),"")))</f>
        <v/>
      </c>
      <c r="AL278" s="289" t="str">
        <f>IF(OR($C278="*",$C278&lt;400),"",IF(AND('201920 DATA'!BK278="*",$C278&gt;=400),"*",IF($C278&gt;=400,ROUND('201920 DATA'!BK278/$C278,2),"")))</f>
        <v/>
      </c>
      <c r="AM278" s="289" t="str">
        <f>IF(OR($C278="*",$C278&lt;400),"",IF(AND('201920 DATA'!BL278="*",$C278&gt;=400),"*",IF($C278&gt;=400,ROUND('201920 DATA'!BL278/$C278,2),"")))</f>
        <v/>
      </c>
      <c r="AN278" s="289" t="str">
        <f>IF(OR($C278="*",$C278&lt;400),"",IF(AND('201920 DATA'!BM278="*",$C278&gt;=400),"*",IF($C278&gt;=400,ROUND('201920 DATA'!BM278/$C278,2),"")))</f>
        <v/>
      </c>
      <c r="AO278" s="289" t="str">
        <f>IF(OR($C278="*",$C278&lt;400),"",IF(AND('201920 DATA'!BN278="*",$C278&gt;=400),"*",IF($C278&gt;=400,ROUND('201920 DATA'!BN278/$C278,2),"")))</f>
        <v/>
      </c>
      <c r="AP278" s="289" t="str">
        <f>IF(OR($C278="*",$C278&lt;400),"",IF(AND('201920 DATA'!BO278="*",$C278&gt;=400),"*",IF($C278&gt;=400,ROUND('201920 DATA'!BO278/$C278,2),"")))</f>
        <v/>
      </c>
      <c r="AQ278" s="289" t="str">
        <f>IF(OR($C278="*",$C278&lt;400),"",IF(AND('201920 DATA'!BP278="*",$C278&gt;=400),"*",IF($C278&gt;=400,ROUND('201920 DATA'!BP278/$C278,2),"")))</f>
        <v/>
      </c>
      <c r="AR278" s="289" t="str">
        <f>IF(OR($C278="*",$C278&lt;400),"",IF(AND('201920 DATA'!BQ278="*",$C278&gt;=400),"*",IF($C278&gt;=400,ROUND('201920 DATA'!BQ278/$C278,2),"")))</f>
        <v/>
      </c>
      <c r="AS278" s="289" t="str">
        <f>IF(OR($C278="*",$C278&lt;400),"",IF(AND('201920 DATA'!BR278="*",$C278&gt;=400),"*",IF($C278&gt;=400,ROUND('201920 DATA'!BR278/$C278,2),"")))</f>
        <v/>
      </c>
      <c r="AT278" s="289" t="str">
        <f>IF(OR($C278="*",$C278&lt;400),"",IF(AND('201920 DATA'!BS278="*",$C278&gt;=400),"*",IF($C278&gt;=400,ROUND('201920 DATA'!BS278/$C278,2),"")))</f>
        <v/>
      </c>
      <c r="AU278" s="289" t="str">
        <f>IF(OR($C278="*",$C278&lt;400),"",IF(AND('201920 DATA'!BT278="*",$C278&gt;=400),"*",IF($C278&gt;=400,ROUND('201920 DATA'!BT278/$C278,2),"")))</f>
        <v/>
      </c>
      <c r="AV278" s="289" t="str">
        <f>IF(OR($C278="*",$C278&lt;400),"",IF(AND('201920 DATA'!BU278="*",$C278&gt;=400),"*",IF($C278&gt;=400,ROUND('201920 DATA'!BU278/$C278,2),"")))</f>
        <v/>
      </c>
      <c r="AW278" s="289" t="str">
        <f>IF(OR($C278="*",$C278&lt;400),"",IF(AND('201920 DATA'!BV278="*",$C278&gt;=400),"*",IF($C278&gt;=400,ROUND('201920 DATA'!BV278/$C278,2),"")))</f>
        <v/>
      </c>
      <c r="AX278" s="289" t="str">
        <f>IF(OR($C278="*",$C278&lt;400),"",IF(AND('201920 DATA'!BW278="*",$C278&gt;=400),"*",IF($C278&gt;=400,ROUND('201920 DATA'!BW278/$C278,2),"")))</f>
        <v/>
      </c>
      <c r="AZ278" s="365">
        <v>0</v>
      </c>
    </row>
    <row r="279" spans="1:52" x14ac:dyDescent="0.2">
      <c r="A279" s="373" t="s">
        <v>1632</v>
      </c>
      <c r="B279" s="287">
        <f>'201920 DATA'!B279</f>
        <v>100</v>
      </c>
      <c r="C279" s="288">
        <f>'201920 DATA'!C279</f>
        <v>100</v>
      </c>
      <c r="D279" s="293">
        <f>'201920 DATA'!FQ279</f>
        <v>0</v>
      </c>
      <c r="F279" s="313" t="str">
        <f t="shared" si="8"/>
        <v/>
      </c>
      <c r="G279" s="295" t="str">
        <f t="shared" si="9"/>
        <v/>
      </c>
      <c r="H279" s="289" t="str">
        <f>IF(OR($C279="*",$C279&lt;400),"",IF(AND('201920 DATA'!F279="*",$C279&gt;=400),"*",IF($C279&gt;=400,ROUND('201920 DATA'!F279/$C279,2),"")))</f>
        <v/>
      </c>
      <c r="I279" s="296" t="str">
        <f>IF(OR($B279="*",$B279&lt;400),"",IF(AND('201920 DATA'!Y279="*",$B279&gt;=400),"*",IF($B279&gt;=400,ROUND('201920 DATA'!Y279/$B279,2),"")))</f>
        <v/>
      </c>
      <c r="J279" s="296" t="str">
        <f>IF(OR($B279="*",$B279&lt;400),"",IF(AND('201920 DATA'!Z279="*",$B279&gt;=400),"*",IF($B279&gt;=400,ROUND('201920 DATA'!Z279/$B279,2),"")))</f>
        <v/>
      </c>
      <c r="K279" s="296" t="str">
        <f>IF(OR($B279="*",$B279&lt;400),"",IF(AND('201920 DATA'!AA279="*",$B279&gt;=400),"*",IF($B279&gt;=400,ROUND('201920 DATA'!AA279/$B279,2),"")))</f>
        <v/>
      </c>
      <c r="L279" s="296" t="str">
        <f>IF(OR($B279="*",$B279&lt;400),"",IF(AND('201920 DATA'!AB279="*",$B279&gt;=400),"*",IF($B279&gt;=400,ROUND('201920 DATA'!AB279/$B279,2),"")))</f>
        <v/>
      </c>
      <c r="M279" s="296" t="str">
        <f>IF(OR($B279="*",$B279&lt;400),"",IF(AND('201920 DATA'!AC279="*",$B279&gt;=400),"*",IF($B279&gt;=400,ROUND('201920 DATA'!AC279/$B279,2),"")))</f>
        <v/>
      </c>
      <c r="N279" s="296" t="str">
        <f>IF(OR($B279="*",$B279&lt;400),"",IF(AND('201920 DATA'!AD279="*",$B279&gt;=400),"*",IF($B279&gt;=400,ROUND('201920 DATA'!AD279/$B279,2),"")))</f>
        <v/>
      </c>
      <c r="O279" s="296" t="str">
        <f>IF(OR($B279="*",$B279&lt;400),"",IF(AND('201920 DATA'!AE279="*",$B279&gt;=400),"*",IF($B279&gt;=400,ROUND('201920 DATA'!AE279/$B279,2),"")))</f>
        <v/>
      </c>
      <c r="P279" s="297"/>
      <c r="Q279" s="296" t="str">
        <f>IF(OR($B279="*",$B279&lt;400),"",IF(AND('201920 DATA'!FO279="*",$B279&gt;=400),"*",IF($B279&gt;=400,ROUND('201920 DATA'!FO279/$B279,2),"")))</f>
        <v/>
      </c>
      <c r="R279" s="289" t="str">
        <f>IF(OR($C279="*",$C279&lt;400),"",IF(AND('201920 DATA'!F279="*",$C279&gt;=400),"*",IF($C279&gt;=400,ROUND('201920 DATA'!F279/$C279,2),"")))</f>
        <v/>
      </c>
      <c r="S279" s="289" t="str">
        <f>IF(OR($C279="*",$C279&lt;400),"",IF(AND('201920 DATA'!G279="*",$C279&gt;=400),"*",IF($C279&gt;=400,ROUND('201920 DATA'!G279/$C279,2),"")))</f>
        <v/>
      </c>
      <c r="T279" s="289" t="str">
        <f>IF(OR($C279="*",$C279&lt;400),"",IF(AND('201920 DATA'!H279="*",$C279&gt;=400),"*",IF($C279&gt;=400,ROUND('201920 DATA'!H279/$C279,2),"")))</f>
        <v/>
      </c>
      <c r="U279" s="289" t="str">
        <f>IF(OR($C279="*",$C279&lt;400),"",IF(AND('201920 DATA'!FP279="*",$C279&gt;=400),"*",IF($C279&gt;=400,ROUND('201920 DATA'!FP279/$C279,2),"")))</f>
        <v/>
      </c>
      <c r="V279" s="312" t="str">
        <f>IF(OR($D279="*",$D279&lt;400),"",IF(AND('201920 DATA'!M279="*",$D279&gt;=400),"*",IF($D279&gt;=400,ROUND('201920 DATA'!M279/$D279,2),"")))</f>
        <v/>
      </c>
      <c r="W279" s="312" t="str">
        <f>IF(OR($D279="*",$D279&lt;400),"",IF(AND('201920 DATA'!N279="*",$D279&gt;=400),"*",IF($D279&gt;=400,ROUND('201920 DATA'!N279/$D279,2),"")))</f>
        <v/>
      </c>
      <c r="X279" s="312" t="str">
        <f>IF(OR($D279="*",$D279&lt;400),"",IF(AND('201920 DATA'!O279="*",$D279&gt;=400),"*",IF($D279&gt;=400,ROUND('201920 DATA'!O279/$D279,2),"")))</f>
        <v/>
      </c>
      <c r="Y279" s="312" t="str">
        <f>IF(OR($D279="*",$D279&lt;400),"",IF(AND('201920 DATA'!P279="*",$D279&gt;=400),"*",IF($D279&gt;=400,ROUND('201920 DATA'!P279/$D279,2),"")))</f>
        <v/>
      </c>
      <c r="Z279" s="312" t="str">
        <f>IF(OR($D279="*",$D279&lt;400),"",IF(AND('201920 DATA'!Q279="*",$D279&gt;=400),"*",IF($D279&gt;=400,ROUND('201920 DATA'!Q279/$D279,2),"")))</f>
        <v/>
      </c>
      <c r="AA279" s="312" t="str">
        <f>IF(OR($D279="*",$D279&lt;400),"",IF(AND('201920 DATA'!R279="*",$D279&gt;=400),"*",IF($D279&gt;=400,ROUND('201920 DATA'!R279/$D279,2),"")))</f>
        <v/>
      </c>
      <c r="AB279" s="312" t="str">
        <f>IF(OR($D279="*",$D279&lt;400),"",IF(AND('201920 DATA'!S279="*",$D279&gt;=400),"*",IF($D279&gt;=400,ROUND('201920 DATA'!S279/$D279,2),"")))</f>
        <v/>
      </c>
      <c r="AC279" s="312" t="str">
        <f>IF(OR($D279="*",$D279&lt;400),"",IF(AND('201920 DATA'!T279="*",$D279&gt;=400),"*",IF($D279&gt;=400,ROUND('201920 DATA'!T279/$D279,2),"")))</f>
        <v/>
      </c>
      <c r="AD279" s="289" t="str">
        <f>IF(OR($C279="*",$C279&lt;400),"",IF(AND('201920 DATA'!BC279="*",$C279&gt;=400),"*",IF($C279&gt;=400,ROUND('201920 DATA'!BC279/$C279,2),"")))</f>
        <v/>
      </c>
      <c r="AE279" s="289" t="str">
        <f>IF(OR($C279="*",$C279&lt;400),"",IF(AND('201920 DATA'!BD279="*",$C279&gt;=400),"*",IF($C279&gt;=400,ROUND('201920 DATA'!BD279/$C279,2),"")))</f>
        <v/>
      </c>
      <c r="AF279" s="289" t="str">
        <f>IF(OR($C279="*",$C279&lt;400),"",IF(AND('201920 DATA'!BE279="*",$C279&gt;=400),"*",IF($C279&gt;=400,ROUND('201920 DATA'!BE279/$C279,2),"")))</f>
        <v/>
      </c>
      <c r="AG279" s="289" t="str">
        <f>IF(OR($C279="*",$C279&lt;400),"",IF(AND('201920 DATA'!BF279="*",$C279&gt;=400),"*",IF($C279&gt;=400,ROUND('201920 DATA'!BF279/$C279,2),"")))</f>
        <v/>
      </c>
      <c r="AH279" s="289" t="str">
        <f>IF(OR($C279="*",$C279&lt;400),"",IF(AND('201920 DATA'!BG279="*",$C279&gt;=400),"*",IF($C279&gt;=400,ROUND('201920 DATA'!BG279/$C279,2),"")))</f>
        <v/>
      </c>
      <c r="AI279" s="289" t="str">
        <f>IF(OR($C279="*",$C279&lt;400),"",IF(AND('201920 DATA'!BH279="*",$C279&gt;=400),"*",IF($C279&gt;=400,ROUND('201920 DATA'!BH279/$C279,2),"")))</f>
        <v/>
      </c>
      <c r="AJ279" s="289" t="str">
        <f>IF(OR($C279="*",$C279&lt;400),"",IF(AND('201920 DATA'!BI279="*",$C279&gt;=400),"*",IF($C279&gt;=400,ROUND('201920 DATA'!BI279/$C279,2),"")))</f>
        <v/>
      </c>
      <c r="AK279" s="289" t="str">
        <f>IF(OR($C279="*",$C279&lt;400),"",IF(AND('201920 DATA'!BJ279="*",$C279&gt;=400),"*",IF($C279&gt;=400,ROUND('201920 DATA'!BJ279/$C279,2),"")))</f>
        <v/>
      </c>
      <c r="AL279" s="289" t="str">
        <f>IF(OR($C279="*",$C279&lt;400),"",IF(AND('201920 DATA'!BK279="*",$C279&gt;=400),"*",IF($C279&gt;=400,ROUND('201920 DATA'!BK279/$C279,2),"")))</f>
        <v/>
      </c>
      <c r="AM279" s="289" t="str">
        <f>IF(OR($C279="*",$C279&lt;400),"",IF(AND('201920 DATA'!BL279="*",$C279&gt;=400),"*",IF($C279&gt;=400,ROUND('201920 DATA'!BL279/$C279,2),"")))</f>
        <v/>
      </c>
      <c r="AN279" s="289" t="str">
        <f>IF(OR($C279="*",$C279&lt;400),"",IF(AND('201920 DATA'!BM279="*",$C279&gt;=400),"*",IF($C279&gt;=400,ROUND('201920 DATA'!BM279/$C279,2),"")))</f>
        <v/>
      </c>
      <c r="AO279" s="289" t="str">
        <f>IF(OR($C279="*",$C279&lt;400),"",IF(AND('201920 DATA'!BN279="*",$C279&gt;=400),"*",IF($C279&gt;=400,ROUND('201920 DATA'!BN279/$C279,2),"")))</f>
        <v/>
      </c>
      <c r="AP279" s="289" t="str">
        <f>IF(OR($C279="*",$C279&lt;400),"",IF(AND('201920 DATA'!BO279="*",$C279&gt;=400),"*",IF($C279&gt;=400,ROUND('201920 DATA'!BO279/$C279,2),"")))</f>
        <v/>
      </c>
      <c r="AQ279" s="289" t="str">
        <f>IF(OR($C279="*",$C279&lt;400),"",IF(AND('201920 DATA'!BP279="*",$C279&gt;=400),"*",IF($C279&gt;=400,ROUND('201920 DATA'!BP279/$C279,2),"")))</f>
        <v/>
      </c>
      <c r="AR279" s="289" t="str">
        <f>IF(OR($C279="*",$C279&lt;400),"",IF(AND('201920 DATA'!BQ279="*",$C279&gt;=400),"*",IF($C279&gt;=400,ROUND('201920 DATA'!BQ279/$C279,2),"")))</f>
        <v/>
      </c>
      <c r="AS279" s="289" t="str">
        <f>IF(OR($C279="*",$C279&lt;400),"",IF(AND('201920 DATA'!BR279="*",$C279&gt;=400),"*",IF($C279&gt;=400,ROUND('201920 DATA'!BR279/$C279,2),"")))</f>
        <v/>
      </c>
      <c r="AT279" s="289" t="str">
        <f>IF(OR($C279="*",$C279&lt;400),"",IF(AND('201920 DATA'!BS279="*",$C279&gt;=400),"*",IF($C279&gt;=400,ROUND('201920 DATA'!BS279/$C279,2),"")))</f>
        <v/>
      </c>
      <c r="AU279" s="289" t="str">
        <f>IF(OR($C279="*",$C279&lt;400),"",IF(AND('201920 DATA'!BT279="*",$C279&gt;=400),"*",IF($C279&gt;=400,ROUND('201920 DATA'!BT279/$C279,2),"")))</f>
        <v/>
      </c>
      <c r="AV279" s="289" t="str">
        <f>IF(OR($C279="*",$C279&lt;400),"",IF(AND('201920 DATA'!BU279="*",$C279&gt;=400),"*",IF($C279&gt;=400,ROUND('201920 DATA'!BU279/$C279,2),"")))</f>
        <v/>
      </c>
      <c r="AW279" s="289" t="str">
        <f>IF(OR($C279="*",$C279&lt;400),"",IF(AND('201920 DATA'!BV279="*",$C279&gt;=400),"*",IF($C279&gt;=400,ROUND('201920 DATA'!BV279/$C279,2),"")))</f>
        <v/>
      </c>
      <c r="AX279" s="289" t="str">
        <f>IF(OR($C279="*",$C279&lt;400),"",IF(AND('201920 DATA'!BW279="*",$C279&gt;=400),"*",IF($C279&gt;=400,ROUND('201920 DATA'!BW279/$C279,2),"")))</f>
        <v/>
      </c>
      <c r="AZ279" s="365">
        <v>0</v>
      </c>
    </row>
    <row r="280" spans="1:52" x14ac:dyDescent="0.2">
      <c r="A280" s="373" t="s">
        <v>1633</v>
      </c>
      <c r="B280" s="287" t="str">
        <f>'201920 DATA'!B280</f>
        <v>*</v>
      </c>
      <c r="C280" s="288" t="str">
        <f>'201920 DATA'!C280</f>
        <v>*</v>
      </c>
      <c r="D280" s="293">
        <f>'201920 DATA'!FQ280</f>
        <v>0</v>
      </c>
      <c r="F280" s="313" t="str">
        <f t="shared" si="8"/>
        <v/>
      </c>
      <c r="G280" s="295" t="str">
        <f t="shared" si="9"/>
        <v/>
      </c>
      <c r="H280" s="289" t="str">
        <f>IF(OR($C280="*",$C280&lt;400),"",IF(AND('201920 DATA'!F280="*",$C280&gt;=400),"*",IF($C280&gt;=400,ROUND('201920 DATA'!F280/$C280,2),"")))</f>
        <v/>
      </c>
      <c r="I280" s="296" t="str">
        <f>IF(OR($B280="*",$B280&lt;400),"",IF(AND('201920 DATA'!Y280="*",$B280&gt;=400),"*",IF($B280&gt;=400,ROUND('201920 DATA'!Y280/$B280,2),"")))</f>
        <v/>
      </c>
      <c r="J280" s="296" t="str">
        <f>IF(OR($B280="*",$B280&lt;400),"",IF(AND('201920 DATA'!Z280="*",$B280&gt;=400),"*",IF($B280&gt;=400,ROUND('201920 DATA'!Z280/$B280,2),"")))</f>
        <v/>
      </c>
      <c r="K280" s="296" t="str">
        <f>IF(OR($B280="*",$B280&lt;400),"",IF(AND('201920 DATA'!AA280="*",$B280&gt;=400),"*",IF($B280&gt;=400,ROUND('201920 DATA'!AA280/$B280,2),"")))</f>
        <v/>
      </c>
      <c r="L280" s="296" t="str">
        <f>IF(OR($B280="*",$B280&lt;400),"",IF(AND('201920 DATA'!AB280="*",$B280&gt;=400),"*",IF($B280&gt;=400,ROUND('201920 DATA'!AB280/$B280,2),"")))</f>
        <v/>
      </c>
      <c r="M280" s="296" t="str">
        <f>IF(OR($B280="*",$B280&lt;400),"",IF(AND('201920 DATA'!AC280="*",$B280&gt;=400),"*",IF($B280&gt;=400,ROUND('201920 DATA'!AC280/$B280,2),"")))</f>
        <v/>
      </c>
      <c r="N280" s="296" t="str">
        <f>IF(OR($B280="*",$B280&lt;400),"",IF(AND('201920 DATA'!AD280="*",$B280&gt;=400),"*",IF($B280&gt;=400,ROUND('201920 DATA'!AD280/$B280,2),"")))</f>
        <v/>
      </c>
      <c r="O280" s="296" t="str">
        <f>IF(OR($B280="*",$B280&lt;400),"",IF(AND('201920 DATA'!AE280="*",$B280&gt;=400),"*",IF($B280&gt;=400,ROUND('201920 DATA'!AE280/$B280,2),"")))</f>
        <v/>
      </c>
      <c r="P280" s="297"/>
      <c r="Q280" s="296" t="str">
        <f>IF(OR($B280="*",$B280&lt;400),"",IF(AND('201920 DATA'!FO280="*",$B280&gt;=400),"*",IF($B280&gt;=400,ROUND('201920 DATA'!FO280/$B280,2),"")))</f>
        <v/>
      </c>
      <c r="R280" s="289" t="str">
        <f>IF(OR($C280="*",$C280&lt;400),"",IF(AND('201920 DATA'!F280="*",$C280&gt;=400),"*",IF($C280&gt;=400,ROUND('201920 DATA'!F280/$C280,2),"")))</f>
        <v/>
      </c>
      <c r="S280" s="289" t="str">
        <f>IF(OR($C280="*",$C280&lt;400),"",IF(AND('201920 DATA'!G280="*",$C280&gt;=400),"*",IF($C280&gt;=400,ROUND('201920 DATA'!G280/$C280,2),"")))</f>
        <v/>
      </c>
      <c r="T280" s="289" t="str">
        <f>IF(OR($C280="*",$C280&lt;400),"",IF(AND('201920 DATA'!H280="*",$C280&gt;=400),"*",IF($C280&gt;=400,ROUND('201920 DATA'!H280/$C280,2),"")))</f>
        <v/>
      </c>
      <c r="U280" s="289" t="str">
        <f>IF(OR($C280="*",$C280&lt;400),"",IF(AND('201920 DATA'!FP280="*",$C280&gt;=400),"*",IF($C280&gt;=400,ROUND('201920 DATA'!FP280/$C280,2),"")))</f>
        <v/>
      </c>
      <c r="V280" s="312" t="str">
        <f>IF(OR($D280="*",$D280&lt;400),"",IF(AND('201920 DATA'!M280="*",$D280&gt;=400),"*",IF($D280&gt;=400,ROUND('201920 DATA'!M280/$D280,2),"")))</f>
        <v/>
      </c>
      <c r="W280" s="312" t="str">
        <f>IF(OR($D280="*",$D280&lt;400),"",IF(AND('201920 DATA'!N280="*",$D280&gt;=400),"*",IF($D280&gt;=400,ROUND('201920 DATA'!N280/$D280,2),"")))</f>
        <v/>
      </c>
      <c r="X280" s="312" t="str">
        <f>IF(OR($D280="*",$D280&lt;400),"",IF(AND('201920 DATA'!O280="*",$D280&gt;=400),"*",IF($D280&gt;=400,ROUND('201920 DATA'!O280/$D280,2),"")))</f>
        <v/>
      </c>
      <c r="Y280" s="312" t="str">
        <f>IF(OR($D280="*",$D280&lt;400),"",IF(AND('201920 DATA'!P280="*",$D280&gt;=400),"*",IF($D280&gt;=400,ROUND('201920 DATA'!P280/$D280,2),"")))</f>
        <v/>
      </c>
      <c r="Z280" s="312" t="str">
        <f>IF(OR($D280="*",$D280&lt;400),"",IF(AND('201920 DATA'!Q280="*",$D280&gt;=400),"*",IF($D280&gt;=400,ROUND('201920 DATA'!Q280/$D280,2),"")))</f>
        <v/>
      </c>
      <c r="AA280" s="312" t="str">
        <f>IF(OR($D280="*",$D280&lt;400),"",IF(AND('201920 DATA'!R280="*",$D280&gt;=400),"*",IF($D280&gt;=400,ROUND('201920 DATA'!R280/$D280,2),"")))</f>
        <v/>
      </c>
      <c r="AB280" s="312" t="str">
        <f>IF(OR($D280="*",$D280&lt;400),"",IF(AND('201920 DATA'!S280="*",$D280&gt;=400),"*",IF($D280&gt;=400,ROUND('201920 DATA'!S280/$D280,2),"")))</f>
        <v/>
      </c>
      <c r="AC280" s="312" t="str">
        <f>IF(OR($D280="*",$D280&lt;400),"",IF(AND('201920 DATA'!T280="*",$D280&gt;=400),"*",IF($D280&gt;=400,ROUND('201920 DATA'!T280/$D280,2),"")))</f>
        <v/>
      </c>
      <c r="AD280" s="289" t="str">
        <f>IF(OR($C280="*",$C280&lt;400),"",IF(AND('201920 DATA'!BC280="*",$C280&gt;=400),"*",IF($C280&gt;=400,ROUND('201920 DATA'!BC280/$C280,2),"")))</f>
        <v/>
      </c>
      <c r="AE280" s="289" t="str">
        <f>IF(OR($C280="*",$C280&lt;400),"",IF(AND('201920 DATA'!BD280="*",$C280&gt;=400),"*",IF($C280&gt;=400,ROUND('201920 DATA'!BD280/$C280,2),"")))</f>
        <v/>
      </c>
      <c r="AF280" s="289" t="str">
        <f>IF(OR($C280="*",$C280&lt;400),"",IF(AND('201920 DATA'!BE280="*",$C280&gt;=400),"*",IF($C280&gt;=400,ROUND('201920 DATA'!BE280/$C280,2),"")))</f>
        <v/>
      </c>
      <c r="AG280" s="289" t="str">
        <f>IF(OR($C280="*",$C280&lt;400),"",IF(AND('201920 DATA'!BF280="*",$C280&gt;=400),"*",IF($C280&gt;=400,ROUND('201920 DATA'!BF280/$C280,2),"")))</f>
        <v/>
      </c>
      <c r="AH280" s="289" t="str">
        <f>IF(OR($C280="*",$C280&lt;400),"",IF(AND('201920 DATA'!BG280="*",$C280&gt;=400),"*",IF($C280&gt;=400,ROUND('201920 DATA'!BG280/$C280,2),"")))</f>
        <v/>
      </c>
      <c r="AI280" s="289" t="str">
        <f>IF(OR($C280="*",$C280&lt;400),"",IF(AND('201920 DATA'!BH280="*",$C280&gt;=400),"*",IF($C280&gt;=400,ROUND('201920 DATA'!BH280/$C280,2),"")))</f>
        <v/>
      </c>
      <c r="AJ280" s="289" t="str">
        <f>IF(OR($C280="*",$C280&lt;400),"",IF(AND('201920 DATA'!BI280="*",$C280&gt;=400),"*",IF($C280&gt;=400,ROUND('201920 DATA'!BI280/$C280,2),"")))</f>
        <v/>
      </c>
      <c r="AK280" s="289" t="str">
        <f>IF(OR($C280="*",$C280&lt;400),"",IF(AND('201920 DATA'!BJ280="*",$C280&gt;=400),"*",IF($C280&gt;=400,ROUND('201920 DATA'!BJ280/$C280,2),"")))</f>
        <v/>
      </c>
      <c r="AL280" s="289" t="str">
        <f>IF(OR($C280="*",$C280&lt;400),"",IF(AND('201920 DATA'!BK280="*",$C280&gt;=400),"*",IF($C280&gt;=400,ROUND('201920 DATA'!BK280/$C280,2),"")))</f>
        <v/>
      </c>
      <c r="AM280" s="289" t="str">
        <f>IF(OR($C280="*",$C280&lt;400),"",IF(AND('201920 DATA'!BL280="*",$C280&gt;=400),"*",IF($C280&gt;=400,ROUND('201920 DATA'!BL280/$C280,2),"")))</f>
        <v/>
      </c>
      <c r="AN280" s="289" t="str">
        <f>IF(OR($C280="*",$C280&lt;400),"",IF(AND('201920 DATA'!BM280="*",$C280&gt;=400),"*",IF($C280&gt;=400,ROUND('201920 DATA'!BM280/$C280,2),"")))</f>
        <v/>
      </c>
      <c r="AO280" s="289" t="str">
        <f>IF(OR($C280="*",$C280&lt;400),"",IF(AND('201920 DATA'!BN280="*",$C280&gt;=400),"*",IF($C280&gt;=400,ROUND('201920 DATA'!BN280/$C280,2),"")))</f>
        <v/>
      </c>
      <c r="AP280" s="289" t="str">
        <f>IF(OR($C280="*",$C280&lt;400),"",IF(AND('201920 DATA'!BO280="*",$C280&gt;=400),"*",IF($C280&gt;=400,ROUND('201920 DATA'!BO280/$C280,2),"")))</f>
        <v/>
      </c>
      <c r="AQ280" s="289" t="str">
        <f>IF(OR($C280="*",$C280&lt;400),"",IF(AND('201920 DATA'!BP280="*",$C280&gt;=400),"*",IF($C280&gt;=400,ROUND('201920 DATA'!BP280/$C280,2),"")))</f>
        <v/>
      </c>
      <c r="AR280" s="289" t="str">
        <f>IF(OR($C280="*",$C280&lt;400),"",IF(AND('201920 DATA'!BQ280="*",$C280&gt;=400),"*",IF($C280&gt;=400,ROUND('201920 DATA'!BQ280/$C280,2),"")))</f>
        <v/>
      </c>
      <c r="AS280" s="289" t="str">
        <f>IF(OR($C280="*",$C280&lt;400),"",IF(AND('201920 DATA'!BR280="*",$C280&gt;=400),"*",IF($C280&gt;=400,ROUND('201920 DATA'!BR280/$C280,2),"")))</f>
        <v/>
      </c>
      <c r="AT280" s="289" t="str">
        <f>IF(OR($C280="*",$C280&lt;400),"",IF(AND('201920 DATA'!BS280="*",$C280&gt;=400),"*",IF($C280&gt;=400,ROUND('201920 DATA'!BS280/$C280,2),"")))</f>
        <v/>
      </c>
      <c r="AU280" s="289" t="str">
        <f>IF(OR($C280="*",$C280&lt;400),"",IF(AND('201920 DATA'!BT280="*",$C280&gt;=400),"*",IF($C280&gt;=400,ROUND('201920 DATA'!BT280/$C280,2),"")))</f>
        <v/>
      </c>
      <c r="AV280" s="289" t="str">
        <f>IF(OR($C280="*",$C280&lt;400),"",IF(AND('201920 DATA'!BU280="*",$C280&gt;=400),"*",IF($C280&gt;=400,ROUND('201920 DATA'!BU280/$C280,2),"")))</f>
        <v/>
      </c>
      <c r="AW280" s="289" t="str">
        <f>IF(OR($C280="*",$C280&lt;400),"",IF(AND('201920 DATA'!BV280="*",$C280&gt;=400),"*",IF($C280&gt;=400,ROUND('201920 DATA'!BV280/$C280,2),"")))</f>
        <v/>
      </c>
      <c r="AX280" s="289" t="str">
        <f>IF(OR($C280="*",$C280&lt;400),"",IF(AND('201920 DATA'!BW280="*",$C280&gt;=400),"*",IF($C280&gt;=400,ROUND('201920 DATA'!BW280/$C280,2),"")))</f>
        <v/>
      </c>
      <c r="AZ280" s="365">
        <v>0</v>
      </c>
    </row>
    <row r="281" spans="1:52" x14ac:dyDescent="0.2">
      <c r="A281" s="373" t="s">
        <v>1634</v>
      </c>
      <c r="B281" s="287">
        <f>'201920 DATA'!B281</f>
        <v>35</v>
      </c>
      <c r="C281" s="288">
        <f>'201920 DATA'!C281</f>
        <v>35</v>
      </c>
      <c r="D281" s="293">
        <f>'201920 DATA'!FQ281</f>
        <v>0</v>
      </c>
      <c r="F281" s="313" t="str">
        <f t="shared" si="8"/>
        <v/>
      </c>
      <c r="G281" s="295" t="str">
        <f t="shared" si="9"/>
        <v/>
      </c>
      <c r="H281" s="289" t="str">
        <f>IF(OR($C281="*",$C281&lt;400),"",IF(AND('201920 DATA'!F281="*",$C281&gt;=400),"*",IF($C281&gt;=400,ROUND('201920 DATA'!F281/$C281,2),"")))</f>
        <v/>
      </c>
      <c r="I281" s="296" t="str">
        <f>IF(OR($B281="*",$B281&lt;400),"",IF(AND('201920 DATA'!Y281="*",$B281&gt;=400),"*",IF($B281&gt;=400,ROUND('201920 DATA'!Y281/$B281,2),"")))</f>
        <v/>
      </c>
      <c r="J281" s="296" t="str">
        <f>IF(OR($B281="*",$B281&lt;400),"",IF(AND('201920 DATA'!Z281="*",$B281&gt;=400),"*",IF($B281&gt;=400,ROUND('201920 DATA'!Z281/$B281,2),"")))</f>
        <v/>
      </c>
      <c r="K281" s="296" t="str">
        <f>IF(OR($B281="*",$B281&lt;400),"",IF(AND('201920 DATA'!AA281="*",$B281&gt;=400),"*",IF($B281&gt;=400,ROUND('201920 DATA'!AA281/$B281,2),"")))</f>
        <v/>
      </c>
      <c r="L281" s="296" t="str">
        <f>IF(OR($B281="*",$B281&lt;400),"",IF(AND('201920 DATA'!AB281="*",$B281&gt;=400),"*",IF($B281&gt;=400,ROUND('201920 DATA'!AB281/$B281,2),"")))</f>
        <v/>
      </c>
      <c r="M281" s="296" t="str">
        <f>IF(OR($B281="*",$B281&lt;400),"",IF(AND('201920 DATA'!AC281="*",$B281&gt;=400),"*",IF($B281&gt;=400,ROUND('201920 DATA'!AC281/$B281,2),"")))</f>
        <v/>
      </c>
      <c r="N281" s="296" t="str">
        <f>IF(OR($B281="*",$B281&lt;400),"",IF(AND('201920 DATA'!AD281="*",$B281&gt;=400),"*",IF($B281&gt;=400,ROUND('201920 DATA'!AD281/$B281,2),"")))</f>
        <v/>
      </c>
      <c r="O281" s="296" t="str">
        <f>IF(OR($B281="*",$B281&lt;400),"",IF(AND('201920 DATA'!AE281="*",$B281&gt;=400),"*",IF($B281&gt;=400,ROUND('201920 DATA'!AE281/$B281,2),"")))</f>
        <v/>
      </c>
      <c r="P281" s="297"/>
      <c r="Q281" s="296" t="str">
        <f>IF(OR($B281="*",$B281&lt;400),"",IF(AND('201920 DATA'!FO281="*",$B281&gt;=400),"*",IF($B281&gt;=400,ROUND('201920 DATA'!FO281/$B281,2),"")))</f>
        <v/>
      </c>
      <c r="R281" s="289" t="str">
        <f>IF(OR($C281="*",$C281&lt;400),"",IF(AND('201920 DATA'!F281="*",$C281&gt;=400),"*",IF($C281&gt;=400,ROUND('201920 DATA'!F281/$C281,2),"")))</f>
        <v/>
      </c>
      <c r="S281" s="289" t="str">
        <f>IF(OR($C281="*",$C281&lt;400),"",IF(AND('201920 DATA'!G281="*",$C281&gt;=400),"*",IF($C281&gt;=400,ROUND('201920 DATA'!G281/$C281,2),"")))</f>
        <v/>
      </c>
      <c r="T281" s="289" t="str">
        <f>IF(OR($C281="*",$C281&lt;400),"",IF(AND('201920 DATA'!H281="*",$C281&gt;=400),"*",IF($C281&gt;=400,ROUND('201920 DATA'!H281/$C281,2),"")))</f>
        <v/>
      </c>
      <c r="U281" s="289" t="str">
        <f>IF(OR($C281="*",$C281&lt;400),"",IF(AND('201920 DATA'!FP281="*",$C281&gt;=400),"*",IF($C281&gt;=400,ROUND('201920 DATA'!FP281/$C281,2),"")))</f>
        <v/>
      </c>
      <c r="V281" s="312" t="str">
        <f>IF(OR($D281="*",$D281&lt;400),"",IF(AND('201920 DATA'!M281="*",$D281&gt;=400),"*",IF($D281&gt;=400,ROUND('201920 DATA'!M281/$D281,2),"")))</f>
        <v/>
      </c>
      <c r="W281" s="312" t="str">
        <f>IF(OR($D281="*",$D281&lt;400),"",IF(AND('201920 DATA'!N281="*",$D281&gt;=400),"*",IF($D281&gt;=400,ROUND('201920 DATA'!N281/$D281,2),"")))</f>
        <v/>
      </c>
      <c r="X281" s="312" t="str">
        <f>IF(OR($D281="*",$D281&lt;400),"",IF(AND('201920 DATA'!O281="*",$D281&gt;=400),"*",IF($D281&gt;=400,ROUND('201920 DATA'!O281/$D281,2),"")))</f>
        <v/>
      </c>
      <c r="Y281" s="312" t="str">
        <f>IF(OR($D281="*",$D281&lt;400),"",IF(AND('201920 DATA'!P281="*",$D281&gt;=400),"*",IF($D281&gt;=400,ROUND('201920 DATA'!P281/$D281,2),"")))</f>
        <v/>
      </c>
      <c r="Z281" s="312" t="str">
        <f>IF(OR($D281="*",$D281&lt;400),"",IF(AND('201920 DATA'!Q281="*",$D281&gt;=400),"*",IF($D281&gt;=400,ROUND('201920 DATA'!Q281/$D281,2),"")))</f>
        <v/>
      </c>
      <c r="AA281" s="312" t="str">
        <f>IF(OR($D281="*",$D281&lt;400),"",IF(AND('201920 DATA'!R281="*",$D281&gt;=400),"*",IF($D281&gt;=400,ROUND('201920 DATA'!R281/$D281,2),"")))</f>
        <v/>
      </c>
      <c r="AB281" s="312" t="str">
        <f>IF(OR($D281="*",$D281&lt;400),"",IF(AND('201920 DATA'!S281="*",$D281&gt;=400),"*",IF($D281&gt;=400,ROUND('201920 DATA'!S281/$D281,2),"")))</f>
        <v/>
      </c>
      <c r="AC281" s="312" t="str">
        <f>IF(OR($D281="*",$D281&lt;400),"",IF(AND('201920 DATA'!T281="*",$D281&gt;=400),"*",IF($D281&gt;=400,ROUND('201920 DATA'!T281/$D281,2),"")))</f>
        <v/>
      </c>
      <c r="AD281" s="289" t="str">
        <f>IF(OR($C281="*",$C281&lt;400),"",IF(AND('201920 DATA'!BC281="*",$C281&gt;=400),"*",IF($C281&gt;=400,ROUND('201920 DATA'!BC281/$C281,2),"")))</f>
        <v/>
      </c>
      <c r="AE281" s="289" t="str">
        <f>IF(OR($C281="*",$C281&lt;400),"",IF(AND('201920 DATA'!BD281="*",$C281&gt;=400),"*",IF($C281&gt;=400,ROUND('201920 DATA'!BD281/$C281,2),"")))</f>
        <v/>
      </c>
      <c r="AF281" s="289" t="str">
        <f>IF(OR($C281="*",$C281&lt;400),"",IF(AND('201920 DATA'!BE281="*",$C281&gt;=400),"*",IF($C281&gt;=400,ROUND('201920 DATA'!BE281/$C281,2),"")))</f>
        <v/>
      </c>
      <c r="AG281" s="289" t="str">
        <f>IF(OR($C281="*",$C281&lt;400),"",IF(AND('201920 DATA'!BF281="*",$C281&gt;=400),"*",IF($C281&gt;=400,ROUND('201920 DATA'!BF281/$C281,2),"")))</f>
        <v/>
      </c>
      <c r="AH281" s="289" t="str">
        <f>IF(OR($C281="*",$C281&lt;400),"",IF(AND('201920 DATA'!BG281="*",$C281&gt;=400),"*",IF($C281&gt;=400,ROUND('201920 DATA'!BG281/$C281,2),"")))</f>
        <v/>
      </c>
      <c r="AI281" s="289" t="str">
        <f>IF(OR($C281="*",$C281&lt;400),"",IF(AND('201920 DATA'!BH281="*",$C281&gt;=400),"*",IF($C281&gt;=400,ROUND('201920 DATA'!BH281/$C281,2),"")))</f>
        <v/>
      </c>
      <c r="AJ281" s="289" t="str">
        <f>IF(OR($C281="*",$C281&lt;400),"",IF(AND('201920 DATA'!BI281="*",$C281&gt;=400),"*",IF($C281&gt;=400,ROUND('201920 DATA'!BI281/$C281,2),"")))</f>
        <v/>
      </c>
      <c r="AK281" s="289" t="str">
        <f>IF(OR($C281="*",$C281&lt;400),"",IF(AND('201920 DATA'!BJ281="*",$C281&gt;=400),"*",IF($C281&gt;=400,ROUND('201920 DATA'!BJ281/$C281,2),"")))</f>
        <v/>
      </c>
      <c r="AL281" s="289" t="str">
        <f>IF(OR($C281="*",$C281&lt;400),"",IF(AND('201920 DATA'!BK281="*",$C281&gt;=400),"*",IF($C281&gt;=400,ROUND('201920 DATA'!BK281/$C281,2),"")))</f>
        <v/>
      </c>
      <c r="AM281" s="289" t="str">
        <f>IF(OR($C281="*",$C281&lt;400),"",IF(AND('201920 DATA'!BL281="*",$C281&gt;=400),"*",IF($C281&gt;=400,ROUND('201920 DATA'!BL281/$C281,2),"")))</f>
        <v/>
      </c>
      <c r="AN281" s="289" t="str">
        <f>IF(OR($C281="*",$C281&lt;400),"",IF(AND('201920 DATA'!BM281="*",$C281&gt;=400),"*",IF($C281&gt;=400,ROUND('201920 DATA'!BM281/$C281,2),"")))</f>
        <v/>
      </c>
      <c r="AO281" s="289" t="str">
        <f>IF(OR($C281="*",$C281&lt;400),"",IF(AND('201920 DATA'!BN281="*",$C281&gt;=400),"*",IF($C281&gt;=400,ROUND('201920 DATA'!BN281/$C281,2),"")))</f>
        <v/>
      </c>
      <c r="AP281" s="289" t="str">
        <f>IF(OR($C281="*",$C281&lt;400),"",IF(AND('201920 DATA'!BO281="*",$C281&gt;=400),"*",IF($C281&gt;=400,ROUND('201920 DATA'!BO281/$C281,2),"")))</f>
        <v/>
      </c>
      <c r="AQ281" s="289" t="str">
        <f>IF(OR($C281="*",$C281&lt;400),"",IF(AND('201920 DATA'!BP281="*",$C281&gt;=400),"*",IF($C281&gt;=400,ROUND('201920 DATA'!BP281/$C281,2),"")))</f>
        <v/>
      </c>
      <c r="AR281" s="289" t="str">
        <f>IF(OR($C281="*",$C281&lt;400),"",IF(AND('201920 DATA'!BQ281="*",$C281&gt;=400),"*",IF($C281&gt;=400,ROUND('201920 DATA'!BQ281/$C281,2),"")))</f>
        <v/>
      </c>
      <c r="AS281" s="289" t="str">
        <f>IF(OR($C281="*",$C281&lt;400),"",IF(AND('201920 DATA'!BR281="*",$C281&gt;=400),"*",IF($C281&gt;=400,ROUND('201920 DATA'!BR281/$C281,2),"")))</f>
        <v/>
      </c>
      <c r="AT281" s="289" t="str">
        <f>IF(OR($C281="*",$C281&lt;400),"",IF(AND('201920 DATA'!BS281="*",$C281&gt;=400),"*",IF($C281&gt;=400,ROUND('201920 DATA'!BS281/$C281,2),"")))</f>
        <v/>
      </c>
      <c r="AU281" s="289" t="str">
        <f>IF(OR($C281="*",$C281&lt;400),"",IF(AND('201920 DATA'!BT281="*",$C281&gt;=400),"*",IF($C281&gt;=400,ROUND('201920 DATA'!BT281/$C281,2),"")))</f>
        <v/>
      </c>
      <c r="AV281" s="289" t="str">
        <f>IF(OR($C281="*",$C281&lt;400),"",IF(AND('201920 DATA'!BU281="*",$C281&gt;=400),"*",IF($C281&gt;=400,ROUND('201920 DATA'!BU281/$C281,2),"")))</f>
        <v/>
      </c>
      <c r="AW281" s="289" t="str">
        <f>IF(OR($C281="*",$C281&lt;400),"",IF(AND('201920 DATA'!BV281="*",$C281&gt;=400),"*",IF($C281&gt;=400,ROUND('201920 DATA'!BV281/$C281,2),"")))</f>
        <v/>
      </c>
      <c r="AX281" s="289" t="str">
        <f>IF(OR($C281="*",$C281&lt;400),"",IF(AND('201920 DATA'!BW281="*",$C281&gt;=400),"*",IF($C281&gt;=400,ROUND('201920 DATA'!BW281/$C281,2),"")))</f>
        <v/>
      </c>
      <c r="AZ281" s="365">
        <v>0</v>
      </c>
    </row>
    <row r="282" spans="1:52" x14ac:dyDescent="0.2">
      <c r="A282" s="373" t="s">
        <v>1635</v>
      </c>
      <c r="B282" s="287" t="str">
        <f>'201920 DATA'!B282</f>
        <v>*</v>
      </c>
      <c r="C282" s="288" t="str">
        <f>'201920 DATA'!C282</f>
        <v>*</v>
      </c>
      <c r="D282" s="293">
        <f>'201920 DATA'!FQ282</f>
        <v>0</v>
      </c>
      <c r="F282" s="313" t="str">
        <f t="shared" si="8"/>
        <v/>
      </c>
      <c r="G282" s="295" t="str">
        <f t="shared" si="9"/>
        <v/>
      </c>
      <c r="H282" s="289" t="str">
        <f>IF(OR($C282="*",$C282&lt;400),"",IF(AND('201920 DATA'!F282="*",$C282&gt;=400),"*",IF($C282&gt;=400,ROUND('201920 DATA'!F282/$C282,2),"")))</f>
        <v/>
      </c>
      <c r="I282" s="296" t="str">
        <f>IF(OR($B282="*",$B282&lt;400),"",IF(AND('201920 DATA'!Y282="*",$B282&gt;=400),"*",IF($B282&gt;=400,ROUND('201920 DATA'!Y282/$B282,2),"")))</f>
        <v/>
      </c>
      <c r="J282" s="296" t="str">
        <f>IF(OR($B282="*",$B282&lt;400),"",IF(AND('201920 DATA'!Z282="*",$B282&gt;=400),"*",IF($B282&gt;=400,ROUND('201920 DATA'!Z282/$B282,2),"")))</f>
        <v/>
      </c>
      <c r="K282" s="296" t="str">
        <f>IF(OR($B282="*",$B282&lt;400),"",IF(AND('201920 DATA'!AA282="*",$B282&gt;=400),"*",IF($B282&gt;=400,ROUND('201920 DATA'!AA282/$B282,2),"")))</f>
        <v/>
      </c>
      <c r="L282" s="296" t="str">
        <f>IF(OR($B282="*",$B282&lt;400),"",IF(AND('201920 DATA'!AB282="*",$B282&gt;=400),"*",IF($B282&gt;=400,ROUND('201920 DATA'!AB282/$B282,2),"")))</f>
        <v/>
      </c>
      <c r="M282" s="296" t="str">
        <f>IF(OR($B282="*",$B282&lt;400),"",IF(AND('201920 DATA'!AC282="*",$B282&gt;=400),"*",IF($B282&gt;=400,ROUND('201920 DATA'!AC282/$B282,2),"")))</f>
        <v/>
      </c>
      <c r="N282" s="296" t="str">
        <f>IF(OR($B282="*",$B282&lt;400),"",IF(AND('201920 DATA'!AD282="*",$B282&gt;=400),"*",IF($B282&gt;=400,ROUND('201920 DATA'!AD282/$B282,2),"")))</f>
        <v/>
      </c>
      <c r="O282" s="296" t="str">
        <f>IF(OR($B282="*",$B282&lt;400),"",IF(AND('201920 DATA'!AE282="*",$B282&gt;=400),"*",IF($B282&gt;=400,ROUND('201920 DATA'!AE282/$B282,2),"")))</f>
        <v/>
      </c>
      <c r="P282" s="297"/>
      <c r="Q282" s="296" t="str">
        <f>IF(OR($B282="*",$B282&lt;400),"",IF(AND('201920 DATA'!FO282="*",$B282&gt;=400),"*",IF($B282&gt;=400,ROUND('201920 DATA'!FO282/$B282,2),"")))</f>
        <v/>
      </c>
      <c r="R282" s="289" t="str">
        <f>IF(OR($C282="*",$C282&lt;400),"",IF(AND('201920 DATA'!F282="*",$C282&gt;=400),"*",IF($C282&gt;=400,ROUND('201920 DATA'!F282/$C282,2),"")))</f>
        <v/>
      </c>
      <c r="S282" s="289" t="str">
        <f>IF(OR($C282="*",$C282&lt;400),"",IF(AND('201920 DATA'!G282="*",$C282&gt;=400),"*",IF($C282&gt;=400,ROUND('201920 DATA'!G282/$C282,2),"")))</f>
        <v/>
      </c>
      <c r="T282" s="289" t="str">
        <f>IF(OR($C282="*",$C282&lt;400),"",IF(AND('201920 DATA'!H282="*",$C282&gt;=400),"*",IF($C282&gt;=400,ROUND('201920 DATA'!H282/$C282,2),"")))</f>
        <v/>
      </c>
      <c r="U282" s="289" t="str">
        <f>IF(OR($C282="*",$C282&lt;400),"",IF(AND('201920 DATA'!FP282="*",$C282&gt;=400),"*",IF($C282&gt;=400,ROUND('201920 DATA'!FP282/$C282,2),"")))</f>
        <v/>
      </c>
      <c r="V282" s="312" t="str">
        <f>IF(OR($D282="*",$D282&lt;400),"",IF(AND('201920 DATA'!M282="*",$D282&gt;=400),"*",IF($D282&gt;=400,ROUND('201920 DATA'!M282/$D282,2),"")))</f>
        <v/>
      </c>
      <c r="W282" s="312" t="str">
        <f>IF(OR($D282="*",$D282&lt;400),"",IF(AND('201920 DATA'!N282="*",$D282&gt;=400),"*",IF($D282&gt;=400,ROUND('201920 DATA'!N282/$D282,2),"")))</f>
        <v/>
      </c>
      <c r="X282" s="312" t="str">
        <f>IF(OR($D282="*",$D282&lt;400),"",IF(AND('201920 DATA'!O282="*",$D282&gt;=400),"*",IF($D282&gt;=400,ROUND('201920 DATA'!O282/$D282,2),"")))</f>
        <v/>
      </c>
      <c r="Y282" s="312" t="str">
        <f>IF(OR($D282="*",$D282&lt;400),"",IF(AND('201920 DATA'!P282="*",$D282&gt;=400),"*",IF($D282&gt;=400,ROUND('201920 DATA'!P282/$D282,2),"")))</f>
        <v/>
      </c>
      <c r="Z282" s="312" t="str">
        <f>IF(OR($D282="*",$D282&lt;400),"",IF(AND('201920 DATA'!Q282="*",$D282&gt;=400),"*",IF($D282&gt;=400,ROUND('201920 DATA'!Q282/$D282,2),"")))</f>
        <v/>
      </c>
      <c r="AA282" s="312" t="str">
        <f>IF(OR($D282="*",$D282&lt;400),"",IF(AND('201920 DATA'!R282="*",$D282&gt;=400),"*",IF($D282&gt;=400,ROUND('201920 DATA'!R282/$D282,2),"")))</f>
        <v/>
      </c>
      <c r="AB282" s="312" t="str">
        <f>IF(OR($D282="*",$D282&lt;400),"",IF(AND('201920 DATA'!S282="*",$D282&gt;=400),"*",IF($D282&gt;=400,ROUND('201920 DATA'!S282/$D282,2),"")))</f>
        <v/>
      </c>
      <c r="AC282" s="312" t="str">
        <f>IF(OR($D282="*",$D282&lt;400),"",IF(AND('201920 DATA'!T282="*",$D282&gt;=400),"*",IF($D282&gt;=400,ROUND('201920 DATA'!T282/$D282,2),"")))</f>
        <v/>
      </c>
      <c r="AD282" s="289" t="str">
        <f>IF(OR($C282="*",$C282&lt;400),"",IF(AND('201920 DATA'!BC282="*",$C282&gt;=400),"*",IF($C282&gt;=400,ROUND('201920 DATA'!BC282/$C282,2),"")))</f>
        <v/>
      </c>
      <c r="AE282" s="289" t="str">
        <f>IF(OR($C282="*",$C282&lt;400),"",IF(AND('201920 DATA'!BD282="*",$C282&gt;=400),"*",IF($C282&gt;=400,ROUND('201920 DATA'!BD282/$C282,2),"")))</f>
        <v/>
      </c>
      <c r="AF282" s="289" t="str">
        <f>IF(OR($C282="*",$C282&lt;400),"",IF(AND('201920 DATA'!BE282="*",$C282&gt;=400),"*",IF($C282&gt;=400,ROUND('201920 DATA'!BE282/$C282,2),"")))</f>
        <v/>
      </c>
      <c r="AG282" s="289" t="str">
        <f>IF(OR($C282="*",$C282&lt;400),"",IF(AND('201920 DATA'!BF282="*",$C282&gt;=400),"*",IF($C282&gt;=400,ROUND('201920 DATA'!BF282/$C282,2),"")))</f>
        <v/>
      </c>
      <c r="AH282" s="289" t="str">
        <f>IF(OR($C282="*",$C282&lt;400),"",IF(AND('201920 DATA'!BG282="*",$C282&gt;=400),"*",IF($C282&gt;=400,ROUND('201920 DATA'!BG282/$C282,2),"")))</f>
        <v/>
      </c>
      <c r="AI282" s="289" t="str">
        <f>IF(OR($C282="*",$C282&lt;400),"",IF(AND('201920 DATA'!BH282="*",$C282&gt;=400),"*",IF($C282&gt;=400,ROUND('201920 DATA'!BH282/$C282,2),"")))</f>
        <v/>
      </c>
      <c r="AJ282" s="289" t="str">
        <f>IF(OR($C282="*",$C282&lt;400),"",IF(AND('201920 DATA'!BI282="*",$C282&gt;=400),"*",IF($C282&gt;=400,ROUND('201920 DATA'!BI282/$C282,2),"")))</f>
        <v/>
      </c>
      <c r="AK282" s="289" t="str">
        <f>IF(OR($C282="*",$C282&lt;400),"",IF(AND('201920 DATA'!BJ282="*",$C282&gt;=400),"*",IF($C282&gt;=400,ROUND('201920 DATA'!BJ282/$C282,2),"")))</f>
        <v/>
      </c>
      <c r="AL282" s="289" t="str">
        <f>IF(OR($C282="*",$C282&lt;400),"",IF(AND('201920 DATA'!BK282="*",$C282&gt;=400),"*",IF($C282&gt;=400,ROUND('201920 DATA'!BK282/$C282,2),"")))</f>
        <v/>
      </c>
      <c r="AM282" s="289" t="str">
        <f>IF(OR($C282="*",$C282&lt;400),"",IF(AND('201920 DATA'!BL282="*",$C282&gt;=400),"*",IF($C282&gt;=400,ROUND('201920 DATA'!BL282/$C282,2),"")))</f>
        <v/>
      </c>
      <c r="AN282" s="289" t="str">
        <f>IF(OR($C282="*",$C282&lt;400),"",IF(AND('201920 DATA'!BM282="*",$C282&gt;=400),"*",IF($C282&gt;=400,ROUND('201920 DATA'!BM282/$C282,2),"")))</f>
        <v/>
      </c>
      <c r="AO282" s="289" t="str">
        <f>IF(OR($C282="*",$C282&lt;400),"",IF(AND('201920 DATA'!BN282="*",$C282&gt;=400),"*",IF($C282&gt;=400,ROUND('201920 DATA'!BN282/$C282,2),"")))</f>
        <v/>
      </c>
      <c r="AP282" s="289" t="str">
        <f>IF(OR($C282="*",$C282&lt;400),"",IF(AND('201920 DATA'!BO282="*",$C282&gt;=400),"*",IF($C282&gt;=400,ROUND('201920 DATA'!BO282/$C282,2),"")))</f>
        <v/>
      </c>
      <c r="AQ282" s="289" t="str">
        <f>IF(OR($C282="*",$C282&lt;400),"",IF(AND('201920 DATA'!BP282="*",$C282&gt;=400),"*",IF($C282&gt;=400,ROUND('201920 DATA'!BP282/$C282,2),"")))</f>
        <v/>
      </c>
      <c r="AR282" s="289" t="str">
        <f>IF(OR($C282="*",$C282&lt;400),"",IF(AND('201920 DATA'!BQ282="*",$C282&gt;=400),"*",IF($C282&gt;=400,ROUND('201920 DATA'!BQ282/$C282,2),"")))</f>
        <v/>
      </c>
      <c r="AS282" s="289" t="str">
        <f>IF(OR($C282="*",$C282&lt;400),"",IF(AND('201920 DATA'!BR282="*",$C282&gt;=400),"*",IF($C282&gt;=400,ROUND('201920 DATA'!BR282/$C282,2),"")))</f>
        <v/>
      </c>
      <c r="AT282" s="289" t="str">
        <f>IF(OR($C282="*",$C282&lt;400),"",IF(AND('201920 DATA'!BS282="*",$C282&gt;=400),"*",IF($C282&gt;=400,ROUND('201920 DATA'!BS282/$C282,2),"")))</f>
        <v/>
      </c>
      <c r="AU282" s="289" t="str">
        <f>IF(OR($C282="*",$C282&lt;400),"",IF(AND('201920 DATA'!BT282="*",$C282&gt;=400),"*",IF($C282&gt;=400,ROUND('201920 DATA'!BT282/$C282,2),"")))</f>
        <v/>
      </c>
      <c r="AV282" s="289" t="str">
        <f>IF(OR($C282="*",$C282&lt;400),"",IF(AND('201920 DATA'!BU282="*",$C282&gt;=400),"*",IF($C282&gt;=400,ROUND('201920 DATA'!BU282/$C282,2),"")))</f>
        <v/>
      </c>
      <c r="AW282" s="289" t="str">
        <f>IF(OR($C282="*",$C282&lt;400),"",IF(AND('201920 DATA'!BV282="*",$C282&gt;=400),"*",IF($C282&gt;=400,ROUND('201920 DATA'!BV282/$C282,2),"")))</f>
        <v/>
      </c>
      <c r="AX282" s="289" t="str">
        <f>IF(OR($C282="*",$C282&lt;400),"",IF(AND('201920 DATA'!BW282="*",$C282&gt;=400),"*",IF($C282&gt;=400,ROUND('201920 DATA'!BW282/$C282,2),"")))</f>
        <v/>
      </c>
      <c r="AZ282" s="365">
        <v>0</v>
      </c>
    </row>
    <row r="283" spans="1:52" x14ac:dyDescent="0.2">
      <c r="A283" s="373" t="s">
        <v>1636</v>
      </c>
      <c r="B283" s="287">
        <f>'201920 DATA'!B283</f>
        <v>120</v>
      </c>
      <c r="C283" s="288">
        <f>'201920 DATA'!C283</f>
        <v>120</v>
      </c>
      <c r="D283" s="293">
        <f>'201920 DATA'!FQ283</f>
        <v>0</v>
      </c>
      <c r="F283" s="313" t="str">
        <f t="shared" si="8"/>
        <v/>
      </c>
      <c r="G283" s="295" t="str">
        <f t="shared" si="9"/>
        <v/>
      </c>
      <c r="H283" s="289" t="str">
        <f>IF(OR($C283="*",$C283&lt;400),"",IF(AND('201920 DATA'!F283="*",$C283&gt;=400),"*",IF($C283&gt;=400,ROUND('201920 DATA'!F283/$C283,2),"")))</f>
        <v/>
      </c>
      <c r="I283" s="296" t="str">
        <f>IF(OR($B283="*",$B283&lt;400),"",IF(AND('201920 DATA'!Y283="*",$B283&gt;=400),"*",IF($B283&gt;=400,ROUND('201920 DATA'!Y283/$B283,2),"")))</f>
        <v/>
      </c>
      <c r="J283" s="296" t="str">
        <f>IF(OR($B283="*",$B283&lt;400),"",IF(AND('201920 DATA'!Z283="*",$B283&gt;=400),"*",IF($B283&gt;=400,ROUND('201920 DATA'!Z283/$B283,2),"")))</f>
        <v/>
      </c>
      <c r="K283" s="296" t="str">
        <f>IF(OR($B283="*",$B283&lt;400),"",IF(AND('201920 DATA'!AA283="*",$B283&gt;=400),"*",IF($B283&gt;=400,ROUND('201920 DATA'!AA283/$B283,2),"")))</f>
        <v/>
      </c>
      <c r="L283" s="296" t="str">
        <f>IF(OR($B283="*",$B283&lt;400),"",IF(AND('201920 DATA'!AB283="*",$B283&gt;=400),"*",IF($B283&gt;=400,ROUND('201920 DATA'!AB283/$B283,2),"")))</f>
        <v/>
      </c>
      <c r="M283" s="296" t="str">
        <f>IF(OR($B283="*",$B283&lt;400),"",IF(AND('201920 DATA'!AC283="*",$B283&gt;=400),"*",IF($B283&gt;=400,ROUND('201920 DATA'!AC283/$B283,2),"")))</f>
        <v/>
      </c>
      <c r="N283" s="296" t="str">
        <f>IF(OR($B283="*",$B283&lt;400),"",IF(AND('201920 DATA'!AD283="*",$B283&gt;=400),"*",IF($B283&gt;=400,ROUND('201920 DATA'!AD283/$B283,2),"")))</f>
        <v/>
      </c>
      <c r="O283" s="296" t="str">
        <f>IF(OR($B283="*",$B283&lt;400),"",IF(AND('201920 DATA'!AE283="*",$B283&gt;=400),"*",IF($B283&gt;=400,ROUND('201920 DATA'!AE283/$B283,2),"")))</f>
        <v/>
      </c>
      <c r="P283" s="297"/>
      <c r="Q283" s="296" t="str">
        <f>IF(OR($B283="*",$B283&lt;400),"",IF(AND('201920 DATA'!FO283="*",$B283&gt;=400),"*",IF($B283&gt;=400,ROUND('201920 DATA'!FO283/$B283,2),"")))</f>
        <v/>
      </c>
      <c r="R283" s="289" t="str">
        <f>IF(OR($C283="*",$C283&lt;400),"",IF(AND('201920 DATA'!F283="*",$C283&gt;=400),"*",IF($C283&gt;=400,ROUND('201920 DATA'!F283/$C283,2),"")))</f>
        <v/>
      </c>
      <c r="S283" s="289" t="str">
        <f>IF(OR($C283="*",$C283&lt;400),"",IF(AND('201920 DATA'!G283="*",$C283&gt;=400),"*",IF($C283&gt;=400,ROUND('201920 DATA'!G283/$C283,2),"")))</f>
        <v/>
      </c>
      <c r="T283" s="289" t="str">
        <f>IF(OR($C283="*",$C283&lt;400),"",IF(AND('201920 DATA'!H283="*",$C283&gt;=400),"*",IF($C283&gt;=400,ROUND('201920 DATA'!H283/$C283,2),"")))</f>
        <v/>
      </c>
      <c r="U283" s="289" t="str">
        <f>IF(OR($C283="*",$C283&lt;400),"",IF(AND('201920 DATA'!FP283="*",$C283&gt;=400),"*",IF($C283&gt;=400,ROUND('201920 DATA'!FP283/$C283,2),"")))</f>
        <v/>
      </c>
      <c r="V283" s="312" t="str">
        <f>IF(OR($D283="*",$D283&lt;400),"",IF(AND('201920 DATA'!M283="*",$D283&gt;=400),"*",IF($D283&gt;=400,ROUND('201920 DATA'!M283/$D283,2),"")))</f>
        <v/>
      </c>
      <c r="W283" s="312" t="str">
        <f>IF(OR($D283="*",$D283&lt;400),"",IF(AND('201920 DATA'!N283="*",$D283&gt;=400),"*",IF($D283&gt;=400,ROUND('201920 DATA'!N283/$D283,2),"")))</f>
        <v/>
      </c>
      <c r="X283" s="312" t="str">
        <f>IF(OR($D283="*",$D283&lt;400),"",IF(AND('201920 DATA'!O283="*",$D283&gt;=400),"*",IF($D283&gt;=400,ROUND('201920 DATA'!O283/$D283,2),"")))</f>
        <v/>
      </c>
      <c r="Y283" s="312" t="str">
        <f>IF(OR($D283="*",$D283&lt;400),"",IF(AND('201920 DATA'!P283="*",$D283&gt;=400),"*",IF($D283&gt;=400,ROUND('201920 DATA'!P283/$D283,2),"")))</f>
        <v/>
      </c>
      <c r="Z283" s="312" t="str">
        <f>IF(OR($D283="*",$D283&lt;400),"",IF(AND('201920 DATA'!Q283="*",$D283&gt;=400),"*",IF($D283&gt;=400,ROUND('201920 DATA'!Q283/$D283,2),"")))</f>
        <v/>
      </c>
      <c r="AA283" s="312" t="str">
        <f>IF(OR($D283="*",$D283&lt;400),"",IF(AND('201920 DATA'!R283="*",$D283&gt;=400),"*",IF($D283&gt;=400,ROUND('201920 DATA'!R283/$D283,2),"")))</f>
        <v/>
      </c>
      <c r="AB283" s="312" t="str">
        <f>IF(OR($D283="*",$D283&lt;400),"",IF(AND('201920 DATA'!S283="*",$D283&gt;=400),"*",IF($D283&gt;=400,ROUND('201920 DATA'!S283/$D283,2),"")))</f>
        <v/>
      </c>
      <c r="AC283" s="312" t="str">
        <f>IF(OR($D283="*",$D283&lt;400),"",IF(AND('201920 DATA'!T283="*",$D283&gt;=400),"*",IF($D283&gt;=400,ROUND('201920 DATA'!T283/$D283,2),"")))</f>
        <v/>
      </c>
      <c r="AD283" s="289" t="str">
        <f>IF(OR($C283="*",$C283&lt;400),"",IF(AND('201920 DATA'!BC283="*",$C283&gt;=400),"*",IF($C283&gt;=400,ROUND('201920 DATA'!BC283/$C283,2),"")))</f>
        <v/>
      </c>
      <c r="AE283" s="289" t="str">
        <f>IF(OR($C283="*",$C283&lt;400),"",IF(AND('201920 DATA'!BD283="*",$C283&gt;=400),"*",IF($C283&gt;=400,ROUND('201920 DATA'!BD283/$C283,2),"")))</f>
        <v/>
      </c>
      <c r="AF283" s="289" t="str">
        <f>IF(OR($C283="*",$C283&lt;400),"",IF(AND('201920 DATA'!BE283="*",$C283&gt;=400),"*",IF($C283&gt;=400,ROUND('201920 DATA'!BE283/$C283,2),"")))</f>
        <v/>
      </c>
      <c r="AG283" s="289" t="str">
        <f>IF(OR($C283="*",$C283&lt;400),"",IF(AND('201920 DATA'!BF283="*",$C283&gt;=400),"*",IF($C283&gt;=400,ROUND('201920 DATA'!BF283/$C283,2),"")))</f>
        <v/>
      </c>
      <c r="AH283" s="289" t="str">
        <f>IF(OR($C283="*",$C283&lt;400),"",IF(AND('201920 DATA'!BG283="*",$C283&gt;=400),"*",IF($C283&gt;=400,ROUND('201920 DATA'!BG283/$C283,2),"")))</f>
        <v/>
      </c>
      <c r="AI283" s="289" t="str">
        <f>IF(OR($C283="*",$C283&lt;400),"",IF(AND('201920 DATA'!BH283="*",$C283&gt;=400),"*",IF($C283&gt;=400,ROUND('201920 DATA'!BH283/$C283,2),"")))</f>
        <v/>
      </c>
      <c r="AJ283" s="289" t="str">
        <f>IF(OR($C283="*",$C283&lt;400),"",IF(AND('201920 DATA'!BI283="*",$C283&gt;=400),"*",IF($C283&gt;=400,ROUND('201920 DATA'!BI283/$C283,2),"")))</f>
        <v/>
      </c>
      <c r="AK283" s="289" t="str">
        <f>IF(OR($C283="*",$C283&lt;400),"",IF(AND('201920 DATA'!BJ283="*",$C283&gt;=400),"*",IF($C283&gt;=400,ROUND('201920 DATA'!BJ283/$C283,2),"")))</f>
        <v/>
      </c>
      <c r="AL283" s="289" t="str">
        <f>IF(OR($C283="*",$C283&lt;400),"",IF(AND('201920 DATA'!BK283="*",$C283&gt;=400),"*",IF($C283&gt;=400,ROUND('201920 DATA'!BK283/$C283,2),"")))</f>
        <v/>
      </c>
      <c r="AM283" s="289" t="str">
        <f>IF(OR($C283="*",$C283&lt;400),"",IF(AND('201920 DATA'!BL283="*",$C283&gt;=400),"*",IF($C283&gt;=400,ROUND('201920 DATA'!BL283/$C283,2),"")))</f>
        <v/>
      </c>
      <c r="AN283" s="289" t="str">
        <f>IF(OR($C283="*",$C283&lt;400),"",IF(AND('201920 DATA'!BM283="*",$C283&gt;=400),"*",IF($C283&gt;=400,ROUND('201920 DATA'!BM283/$C283,2),"")))</f>
        <v/>
      </c>
      <c r="AO283" s="289" t="str">
        <f>IF(OR($C283="*",$C283&lt;400),"",IF(AND('201920 DATA'!BN283="*",$C283&gt;=400),"*",IF($C283&gt;=400,ROUND('201920 DATA'!BN283/$C283,2),"")))</f>
        <v/>
      </c>
      <c r="AP283" s="289" t="str">
        <f>IF(OR($C283="*",$C283&lt;400),"",IF(AND('201920 DATA'!BO283="*",$C283&gt;=400),"*",IF($C283&gt;=400,ROUND('201920 DATA'!BO283/$C283,2),"")))</f>
        <v/>
      </c>
      <c r="AQ283" s="289" t="str">
        <f>IF(OR($C283="*",$C283&lt;400),"",IF(AND('201920 DATA'!BP283="*",$C283&gt;=400),"*",IF($C283&gt;=400,ROUND('201920 DATA'!BP283/$C283,2),"")))</f>
        <v/>
      </c>
      <c r="AR283" s="289" t="str">
        <f>IF(OR($C283="*",$C283&lt;400),"",IF(AND('201920 DATA'!BQ283="*",$C283&gt;=400),"*",IF($C283&gt;=400,ROUND('201920 DATA'!BQ283/$C283,2),"")))</f>
        <v/>
      </c>
      <c r="AS283" s="289" t="str">
        <f>IF(OR($C283="*",$C283&lt;400),"",IF(AND('201920 DATA'!BR283="*",$C283&gt;=400),"*",IF($C283&gt;=400,ROUND('201920 DATA'!BR283/$C283,2),"")))</f>
        <v/>
      </c>
      <c r="AT283" s="289" t="str">
        <f>IF(OR($C283="*",$C283&lt;400),"",IF(AND('201920 DATA'!BS283="*",$C283&gt;=400),"*",IF($C283&gt;=400,ROUND('201920 DATA'!BS283/$C283,2),"")))</f>
        <v/>
      </c>
      <c r="AU283" s="289" t="str">
        <f>IF(OR($C283="*",$C283&lt;400),"",IF(AND('201920 DATA'!BT283="*",$C283&gt;=400),"*",IF($C283&gt;=400,ROUND('201920 DATA'!BT283/$C283,2),"")))</f>
        <v/>
      </c>
      <c r="AV283" s="289" t="str">
        <f>IF(OR($C283="*",$C283&lt;400),"",IF(AND('201920 DATA'!BU283="*",$C283&gt;=400),"*",IF($C283&gt;=400,ROUND('201920 DATA'!BU283/$C283,2),"")))</f>
        <v/>
      </c>
      <c r="AW283" s="289" t="str">
        <f>IF(OR($C283="*",$C283&lt;400),"",IF(AND('201920 DATA'!BV283="*",$C283&gt;=400),"*",IF($C283&gt;=400,ROUND('201920 DATA'!BV283/$C283,2),"")))</f>
        <v/>
      </c>
      <c r="AX283" s="289" t="str">
        <f>IF(OR($C283="*",$C283&lt;400),"",IF(AND('201920 DATA'!BW283="*",$C283&gt;=400),"*",IF($C283&gt;=400,ROUND('201920 DATA'!BW283/$C283,2),"")))</f>
        <v/>
      </c>
      <c r="AZ283" s="365">
        <v>0</v>
      </c>
    </row>
    <row r="284" spans="1:52" x14ac:dyDescent="0.2">
      <c r="A284" s="373" t="s">
        <v>1637</v>
      </c>
      <c r="B284" s="287">
        <f>'201920 DATA'!B284</f>
        <v>60</v>
      </c>
      <c r="C284" s="288">
        <f>'201920 DATA'!C284</f>
        <v>60</v>
      </c>
      <c r="D284" s="293">
        <f>'201920 DATA'!FQ284</f>
        <v>0</v>
      </c>
      <c r="F284" s="313" t="str">
        <f t="shared" si="8"/>
        <v/>
      </c>
      <c r="G284" s="295" t="str">
        <f t="shared" si="9"/>
        <v/>
      </c>
      <c r="H284" s="289" t="str">
        <f>IF(OR($C284="*",$C284&lt;400),"",IF(AND('201920 DATA'!F284="*",$C284&gt;=400),"*",IF($C284&gt;=400,ROUND('201920 DATA'!F284/$C284,2),"")))</f>
        <v/>
      </c>
      <c r="I284" s="296" t="str">
        <f>IF(OR($B284="*",$B284&lt;400),"",IF(AND('201920 DATA'!Y284="*",$B284&gt;=400),"*",IF($B284&gt;=400,ROUND('201920 DATA'!Y284/$B284,2),"")))</f>
        <v/>
      </c>
      <c r="J284" s="296" t="str">
        <f>IF(OR($B284="*",$B284&lt;400),"",IF(AND('201920 DATA'!Z284="*",$B284&gt;=400),"*",IF($B284&gt;=400,ROUND('201920 DATA'!Z284/$B284,2),"")))</f>
        <v/>
      </c>
      <c r="K284" s="296" t="str">
        <f>IF(OR($B284="*",$B284&lt;400),"",IF(AND('201920 DATA'!AA284="*",$B284&gt;=400),"*",IF($B284&gt;=400,ROUND('201920 DATA'!AA284/$B284,2),"")))</f>
        <v/>
      </c>
      <c r="L284" s="296" t="str">
        <f>IF(OR($B284="*",$B284&lt;400),"",IF(AND('201920 DATA'!AB284="*",$B284&gt;=400),"*",IF($B284&gt;=400,ROUND('201920 DATA'!AB284/$B284,2),"")))</f>
        <v/>
      </c>
      <c r="M284" s="296" t="str">
        <f>IF(OR($B284="*",$B284&lt;400),"",IF(AND('201920 DATA'!AC284="*",$B284&gt;=400),"*",IF($B284&gt;=400,ROUND('201920 DATA'!AC284/$B284,2),"")))</f>
        <v/>
      </c>
      <c r="N284" s="296" t="str">
        <f>IF(OR($B284="*",$B284&lt;400),"",IF(AND('201920 DATA'!AD284="*",$B284&gt;=400),"*",IF($B284&gt;=400,ROUND('201920 DATA'!AD284/$B284,2),"")))</f>
        <v/>
      </c>
      <c r="O284" s="296" t="str">
        <f>IF(OR($B284="*",$B284&lt;400),"",IF(AND('201920 DATA'!AE284="*",$B284&gt;=400),"*",IF($B284&gt;=400,ROUND('201920 DATA'!AE284/$B284,2),"")))</f>
        <v/>
      </c>
      <c r="P284" s="297"/>
      <c r="Q284" s="296" t="str">
        <f>IF(OR($B284="*",$B284&lt;400),"",IF(AND('201920 DATA'!FO284="*",$B284&gt;=400),"*",IF($B284&gt;=400,ROUND('201920 DATA'!FO284/$B284,2),"")))</f>
        <v/>
      </c>
      <c r="R284" s="289" t="str">
        <f>IF(OR($C284="*",$C284&lt;400),"",IF(AND('201920 DATA'!F284="*",$C284&gt;=400),"*",IF($C284&gt;=400,ROUND('201920 DATA'!F284/$C284,2),"")))</f>
        <v/>
      </c>
      <c r="S284" s="289" t="str">
        <f>IF(OR($C284="*",$C284&lt;400),"",IF(AND('201920 DATA'!G284="*",$C284&gt;=400),"*",IF($C284&gt;=400,ROUND('201920 DATA'!G284/$C284,2),"")))</f>
        <v/>
      </c>
      <c r="T284" s="289" t="str">
        <f>IF(OR($C284="*",$C284&lt;400),"",IF(AND('201920 DATA'!H284="*",$C284&gt;=400),"*",IF($C284&gt;=400,ROUND('201920 DATA'!H284/$C284,2),"")))</f>
        <v/>
      </c>
      <c r="U284" s="289" t="str">
        <f>IF(OR($C284="*",$C284&lt;400),"",IF(AND('201920 DATA'!FP284="*",$C284&gt;=400),"*",IF($C284&gt;=400,ROUND('201920 DATA'!FP284/$C284,2),"")))</f>
        <v/>
      </c>
      <c r="V284" s="312" t="str">
        <f>IF(OR($D284="*",$D284&lt;400),"",IF(AND('201920 DATA'!M284="*",$D284&gt;=400),"*",IF($D284&gt;=400,ROUND('201920 DATA'!M284/$D284,2),"")))</f>
        <v/>
      </c>
      <c r="W284" s="312" t="str">
        <f>IF(OR($D284="*",$D284&lt;400),"",IF(AND('201920 DATA'!N284="*",$D284&gt;=400),"*",IF($D284&gt;=400,ROUND('201920 DATA'!N284/$D284,2),"")))</f>
        <v/>
      </c>
      <c r="X284" s="312" t="str">
        <f>IF(OR($D284="*",$D284&lt;400),"",IF(AND('201920 DATA'!O284="*",$D284&gt;=400),"*",IF($D284&gt;=400,ROUND('201920 DATA'!O284/$D284,2),"")))</f>
        <v/>
      </c>
      <c r="Y284" s="312" t="str">
        <f>IF(OR($D284="*",$D284&lt;400),"",IF(AND('201920 DATA'!P284="*",$D284&gt;=400),"*",IF($D284&gt;=400,ROUND('201920 DATA'!P284/$D284,2),"")))</f>
        <v/>
      </c>
      <c r="Z284" s="312" t="str">
        <f>IF(OR($D284="*",$D284&lt;400),"",IF(AND('201920 DATA'!Q284="*",$D284&gt;=400),"*",IF($D284&gt;=400,ROUND('201920 DATA'!Q284/$D284,2),"")))</f>
        <v/>
      </c>
      <c r="AA284" s="312" t="str">
        <f>IF(OR($D284="*",$D284&lt;400),"",IF(AND('201920 DATA'!R284="*",$D284&gt;=400),"*",IF($D284&gt;=400,ROUND('201920 DATA'!R284/$D284,2),"")))</f>
        <v/>
      </c>
      <c r="AB284" s="312" t="str">
        <f>IF(OR($D284="*",$D284&lt;400),"",IF(AND('201920 DATA'!S284="*",$D284&gt;=400),"*",IF($D284&gt;=400,ROUND('201920 DATA'!S284/$D284,2),"")))</f>
        <v/>
      </c>
      <c r="AC284" s="312" t="str">
        <f>IF(OR($D284="*",$D284&lt;400),"",IF(AND('201920 DATA'!T284="*",$D284&gt;=400),"*",IF($D284&gt;=400,ROUND('201920 DATA'!T284/$D284,2),"")))</f>
        <v/>
      </c>
      <c r="AD284" s="289" t="str">
        <f>IF(OR($C284="*",$C284&lt;400),"",IF(AND('201920 DATA'!BC284="*",$C284&gt;=400),"*",IF($C284&gt;=400,ROUND('201920 DATA'!BC284/$C284,2),"")))</f>
        <v/>
      </c>
      <c r="AE284" s="289" t="str">
        <f>IF(OR($C284="*",$C284&lt;400),"",IF(AND('201920 DATA'!BD284="*",$C284&gt;=400),"*",IF($C284&gt;=400,ROUND('201920 DATA'!BD284/$C284,2),"")))</f>
        <v/>
      </c>
      <c r="AF284" s="289" t="str">
        <f>IF(OR($C284="*",$C284&lt;400),"",IF(AND('201920 DATA'!BE284="*",$C284&gt;=400),"*",IF($C284&gt;=400,ROUND('201920 DATA'!BE284/$C284,2),"")))</f>
        <v/>
      </c>
      <c r="AG284" s="289" t="str">
        <f>IF(OR($C284="*",$C284&lt;400),"",IF(AND('201920 DATA'!BF284="*",$C284&gt;=400),"*",IF($C284&gt;=400,ROUND('201920 DATA'!BF284/$C284,2),"")))</f>
        <v/>
      </c>
      <c r="AH284" s="289" t="str">
        <f>IF(OR($C284="*",$C284&lt;400),"",IF(AND('201920 DATA'!BG284="*",$C284&gt;=400),"*",IF($C284&gt;=400,ROUND('201920 DATA'!BG284/$C284,2),"")))</f>
        <v/>
      </c>
      <c r="AI284" s="289" t="str">
        <f>IF(OR($C284="*",$C284&lt;400),"",IF(AND('201920 DATA'!BH284="*",$C284&gt;=400),"*",IF($C284&gt;=400,ROUND('201920 DATA'!BH284/$C284,2),"")))</f>
        <v/>
      </c>
      <c r="AJ284" s="289" t="str">
        <f>IF(OR($C284="*",$C284&lt;400),"",IF(AND('201920 DATA'!BI284="*",$C284&gt;=400),"*",IF($C284&gt;=400,ROUND('201920 DATA'!BI284/$C284,2),"")))</f>
        <v/>
      </c>
      <c r="AK284" s="289" t="str">
        <f>IF(OR($C284="*",$C284&lt;400),"",IF(AND('201920 DATA'!BJ284="*",$C284&gt;=400),"*",IF($C284&gt;=400,ROUND('201920 DATA'!BJ284/$C284,2),"")))</f>
        <v/>
      </c>
      <c r="AL284" s="289" t="str">
        <f>IF(OR($C284="*",$C284&lt;400),"",IF(AND('201920 DATA'!BK284="*",$C284&gt;=400),"*",IF($C284&gt;=400,ROUND('201920 DATA'!BK284/$C284,2),"")))</f>
        <v/>
      </c>
      <c r="AM284" s="289" t="str">
        <f>IF(OR($C284="*",$C284&lt;400),"",IF(AND('201920 DATA'!BL284="*",$C284&gt;=400),"*",IF($C284&gt;=400,ROUND('201920 DATA'!BL284/$C284,2),"")))</f>
        <v/>
      </c>
      <c r="AN284" s="289" t="str">
        <f>IF(OR($C284="*",$C284&lt;400),"",IF(AND('201920 DATA'!BM284="*",$C284&gt;=400),"*",IF($C284&gt;=400,ROUND('201920 DATA'!BM284/$C284,2),"")))</f>
        <v/>
      </c>
      <c r="AO284" s="289" t="str">
        <f>IF(OR($C284="*",$C284&lt;400),"",IF(AND('201920 DATA'!BN284="*",$C284&gt;=400),"*",IF($C284&gt;=400,ROUND('201920 DATA'!BN284/$C284,2),"")))</f>
        <v/>
      </c>
      <c r="AP284" s="289" t="str">
        <f>IF(OR($C284="*",$C284&lt;400),"",IF(AND('201920 DATA'!BO284="*",$C284&gt;=400),"*",IF($C284&gt;=400,ROUND('201920 DATA'!BO284/$C284,2),"")))</f>
        <v/>
      </c>
      <c r="AQ284" s="289" t="str">
        <f>IF(OR($C284="*",$C284&lt;400),"",IF(AND('201920 DATA'!BP284="*",$C284&gt;=400),"*",IF($C284&gt;=400,ROUND('201920 DATA'!BP284/$C284,2),"")))</f>
        <v/>
      </c>
      <c r="AR284" s="289" t="str">
        <f>IF(OR($C284="*",$C284&lt;400),"",IF(AND('201920 DATA'!BQ284="*",$C284&gt;=400),"*",IF($C284&gt;=400,ROUND('201920 DATA'!BQ284/$C284,2),"")))</f>
        <v/>
      </c>
      <c r="AS284" s="289" t="str">
        <f>IF(OR($C284="*",$C284&lt;400),"",IF(AND('201920 DATA'!BR284="*",$C284&gt;=400),"*",IF($C284&gt;=400,ROUND('201920 DATA'!BR284/$C284,2),"")))</f>
        <v/>
      </c>
      <c r="AT284" s="289" t="str">
        <f>IF(OR($C284="*",$C284&lt;400),"",IF(AND('201920 DATA'!BS284="*",$C284&gt;=400),"*",IF($C284&gt;=400,ROUND('201920 DATA'!BS284/$C284,2),"")))</f>
        <v/>
      </c>
      <c r="AU284" s="289" t="str">
        <f>IF(OR($C284="*",$C284&lt;400),"",IF(AND('201920 DATA'!BT284="*",$C284&gt;=400),"*",IF($C284&gt;=400,ROUND('201920 DATA'!BT284/$C284,2),"")))</f>
        <v/>
      </c>
      <c r="AV284" s="289" t="str">
        <f>IF(OR($C284="*",$C284&lt;400),"",IF(AND('201920 DATA'!BU284="*",$C284&gt;=400),"*",IF($C284&gt;=400,ROUND('201920 DATA'!BU284/$C284,2),"")))</f>
        <v/>
      </c>
      <c r="AW284" s="289" t="str">
        <f>IF(OR($C284="*",$C284&lt;400),"",IF(AND('201920 DATA'!BV284="*",$C284&gt;=400),"*",IF($C284&gt;=400,ROUND('201920 DATA'!BV284/$C284,2),"")))</f>
        <v/>
      </c>
      <c r="AX284" s="289" t="str">
        <f>IF(OR($C284="*",$C284&lt;400),"",IF(AND('201920 DATA'!BW284="*",$C284&gt;=400),"*",IF($C284&gt;=400,ROUND('201920 DATA'!BW284/$C284,2),"")))</f>
        <v/>
      </c>
      <c r="AZ284" s="365">
        <v>0</v>
      </c>
    </row>
    <row r="285" spans="1:52" x14ac:dyDescent="0.2">
      <c r="A285" s="373" t="s">
        <v>1638</v>
      </c>
      <c r="B285" s="287">
        <f>'201920 DATA'!B285</f>
        <v>110</v>
      </c>
      <c r="C285" s="288">
        <f>'201920 DATA'!C285</f>
        <v>110</v>
      </c>
      <c r="D285" s="293">
        <f>'201920 DATA'!FQ285</f>
        <v>0</v>
      </c>
      <c r="F285" s="313" t="str">
        <f t="shared" si="8"/>
        <v/>
      </c>
      <c r="G285" s="295" t="str">
        <f t="shared" si="9"/>
        <v/>
      </c>
      <c r="H285" s="289" t="str">
        <f>IF(OR($C285="*",$C285&lt;400),"",IF(AND('201920 DATA'!F285="*",$C285&gt;=400),"*",IF($C285&gt;=400,ROUND('201920 DATA'!F285/$C285,2),"")))</f>
        <v/>
      </c>
      <c r="I285" s="296" t="str">
        <f>IF(OR($B285="*",$B285&lt;400),"",IF(AND('201920 DATA'!Y285="*",$B285&gt;=400),"*",IF($B285&gt;=400,ROUND('201920 DATA'!Y285/$B285,2),"")))</f>
        <v/>
      </c>
      <c r="J285" s="296" t="str">
        <f>IF(OR($B285="*",$B285&lt;400),"",IF(AND('201920 DATA'!Z285="*",$B285&gt;=400),"*",IF($B285&gt;=400,ROUND('201920 DATA'!Z285/$B285,2),"")))</f>
        <v/>
      </c>
      <c r="K285" s="296" t="str">
        <f>IF(OR($B285="*",$B285&lt;400),"",IF(AND('201920 DATA'!AA285="*",$B285&gt;=400),"*",IF($B285&gt;=400,ROUND('201920 DATA'!AA285/$B285,2),"")))</f>
        <v/>
      </c>
      <c r="L285" s="296" t="str">
        <f>IF(OR($B285="*",$B285&lt;400),"",IF(AND('201920 DATA'!AB285="*",$B285&gt;=400),"*",IF($B285&gt;=400,ROUND('201920 DATA'!AB285/$B285,2),"")))</f>
        <v/>
      </c>
      <c r="M285" s="296" t="str">
        <f>IF(OR($B285="*",$B285&lt;400),"",IF(AND('201920 DATA'!AC285="*",$B285&gt;=400),"*",IF($B285&gt;=400,ROUND('201920 DATA'!AC285/$B285,2),"")))</f>
        <v/>
      </c>
      <c r="N285" s="296" t="str">
        <f>IF(OR($B285="*",$B285&lt;400),"",IF(AND('201920 DATA'!AD285="*",$B285&gt;=400),"*",IF($B285&gt;=400,ROUND('201920 DATA'!AD285/$B285,2),"")))</f>
        <v/>
      </c>
      <c r="O285" s="296" t="str">
        <f>IF(OR($B285="*",$B285&lt;400),"",IF(AND('201920 DATA'!AE285="*",$B285&gt;=400),"*",IF($B285&gt;=400,ROUND('201920 DATA'!AE285/$B285,2),"")))</f>
        <v/>
      </c>
      <c r="P285" s="297"/>
      <c r="Q285" s="296" t="str">
        <f>IF(OR($B285="*",$B285&lt;400),"",IF(AND('201920 DATA'!FO285="*",$B285&gt;=400),"*",IF($B285&gt;=400,ROUND('201920 DATA'!FO285/$B285,2),"")))</f>
        <v/>
      </c>
      <c r="R285" s="289" t="str">
        <f>IF(OR($C285="*",$C285&lt;400),"",IF(AND('201920 DATA'!F285="*",$C285&gt;=400),"*",IF($C285&gt;=400,ROUND('201920 DATA'!F285/$C285,2),"")))</f>
        <v/>
      </c>
      <c r="S285" s="289" t="str">
        <f>IF(OR($C285="*",$C285&lt;400),"",IF(AND('201920 DATA'!G285="*",$C285&gt;=400),"*",IF($C285&gt;=400,ROUND('201920 DATA'!G285/$C285,2),"")))</f>
        <v/>
      </c>
      <c r="T285" s="289" t="str">
        <f>IF(OR($C285="*",$C285&lt;400),"",IF(AND('201920 DATA'!H285="*",$C285&gt;=400),"*",IF($C285&gt;=400,ROUND('201920 DATA'!H285/$C285,2),"")))</f>
        <v/>
      </c>
      <c r="U285" s="289" t="str">
        <f>IF(OR($C285="*",$C285&lt;400),"",IF(AND('201920 DATA'!FP285="*",$C285&gt;=400),"*",IF($C285&gt;=400,ROUND('201920 DATA'!FP285/$C285,2),"")))</f>
        <v/>
      </c>
      <c r="V285" s="312" t="str">
        <f>IF(OR($D285="*",$D285&lt;400),"",IF(AND('201920 DATA'!M285="*",$D285&gt;=400),"*",IF($D285&gt;=400,ROUND('201920 DATA'!M285/$D285,2),"")))</f>
        <v/>
      </c>
      <c r="W285" s="312" t="str">
        <f>IF(OR($D285="*",$D285&lt;400),"",IF(AND('201920 DATA'!N285="*",$D285&gt;=400),"*",IF($D285&gt;=400,ROUND('201920 DATA'!N285/$D285,2),"")))</f>
        <v/>
      </c>
      <c r="X285" s="312" t="str">
        <f>IF(OR($D285="*",$D285&lt;400),"",IF(AND('201920 DATA'!O285="*",$D285&gt;=400),"*",IF($D285&gt;=400,ROUND('201920 DATA'!O285/$D285,2),"")))</f>
        <v/>
      </c>
      <c r="Y285" s="312" t="str">
        <f>IF(OR($D285="*",$D285&lt;400),"",IF(AND('201920 DATA'!P285="*",$D285&gt;=400),"*",IF($D285&gt;=400,ROUND('201920 DATA'!P285/$D285,2),"")))</f>
        <v/>
      </c>
      <c r="Z285" s="312" t="str">
        <f>IF(OR($D285="*",$D285&lt;400),"",IF(AND('201920 DATA'!Q285="*",$D285&gt;=400),"*",IF($D285&gt;=400,ROUND('201920 DATA'!Q285/$D285,2),"")))</f>
        <v/>
      </c>
      <c r="AA285" s="312" t="str">
        <f>IF(OR($D285="*",$D285&lt;400),"",IF(AND('201920 DATA'!R285="*",$D285&gt;=400),"*",IF($D285&gt;=400,ROUND('201920 DATA'!R285/$D285,2),"")))</f>
        <v/>
      </c>
      <c r="AB285" s="312" t="str">
        <f>IF(OR($D285="*",$D285&lt;400),"",IF(AND('201920 DATA'!S285="*",$D285&gt;=400),"*",IF($D285&gt;=400,ROUND('201920 DATA'!S285/$D285,2),"")))</f>
        <v/>
      </c>
      <c r="AC285" s="312" t="str">
        <f>IF(OR($D285="*",$D285&lt;400),"",IF(AND('201920 DATA'!T285="*",$D285&gt;=400),"*",IF($D285&gt;=400,ROUND('201920 DATA'!T285/$D285,2),"")))</f>
        <v/>
      </c>
      <c r="AD285" s="289" t="str">
        <f>IF(OR($C285="*",$C285&lt;400),"",IF(AND('201920 DATA'!BC285="*",$C285&gt;=400),"*",IF($C285&gt;=400,ROUND('201920 DATA'!BC285/$C285,2),"")))</f>
        <v/>
      </c>
      <c r="AE285" s="289" t="str">
        <f>IF(OR($C285="*",$C285&lt;400),"",IF(AND('201920 DATA'!BD285="*",$C285&gt;=400),"*",IF($C285&gt;=400,ROUND('201920 DATA'!BD285/$C285,2),"")))</f>
        <v/>
      </c>
      <c r="AF285" s="289" t="str">
        <f>IF(OR($C285="*",$C285&lt;400),"",IF(AND('201920 DATA'!BE285="*",$C285&gt;=400),"*",IF($C285&gt;=400,ROUND('201920 DATA'!BE285/$C285,2),"")))</f>
        <v/>
      </c>
      <c r="AG285" s="289" t="str">
        <f>IF(OR($C285="*",$C285&lt;400),"",IF(AND('201920 DATA'!BF285="*",$C285&gt;=400),"*",IF($C285&gt;=400,ROUND('201920 DATA'!BF285/$C285,2),"")))</f>
        <v/>
      </c>
      <c r="AH285" s="289" t="str">
        <f>IF(OR($C285="*",$C285&lt;400),"",IF(AND('201920 DATA'!BG285="*",$C285&gt;=400),"*",IF($C285&gt;=400,ROUND('201920 DATA'!BG285/$C285,2),"")))</f>
        <v/>
      </c>
      <c r="AI285" s="289" t="str">
        <f>IF(OR($C285="*",$C285&lt;400),"",IF(AND('201920 DATA'!BH285="*",$C285&gt;=400),"*",IF($C285&gt;=400,ROUND('201920 DATA'!BH285/$C285,2),"")))</f>
        <v/>
      </c>
      <c r="AJ285" s="289" t="str">
        <f>IF(OR($C285="*",$C285&lt;400),"",IF(AND('201920 DATA'!BI285="*",$C285&gt;=400),"*",IF($C285&gt;=400,ROUND('201920 DATA'!BI285/$C285,2),"")))</f>
        <v/>
      </c>
      <c r="AK285" s="289" t="str">
        <f>IF(OR($C285="*",$C285&lt;400),"",IF(AND('201920 DATA'!BJ285="*",$C285&gt;=400),"*",IF($C285&gt;=400,ROUND('201920 DATA'!BJ285/$C285,2),"")))</f>
        <v/>
      </c>
      <c r="AL285" s="289" t="str">
        <f>IF(OR($C285="*",$C285&lt;400),"",IF(AND('201920 DATA'!BK285="*",$C285&gt;=400),"*",IF($C285&gt;=400,ROUND('201920 DATA'!BK285/$C285,2),"")))</f>
        <v/>
      </c>
      <c r="AM285" s="289" t="str">
        <f>IF(OR($C285="*",$C285&lt;400),"",IF(AND('201920 DATA'!BL285="*",$C285&gt;=400),"*",IF($C285&gt;=400,ROUND('201920 DATA'!BL285/$C285,2),"")))</f>
        <v/>
      </c>
      <c r="AN285" s="289" t="str">
        <f>IF(OR($C285="*",$C285&lt;400),"",IF(AND('201920 DATA'!BM285="*",$C285&gt;=400),"*",IF($C285&gt;=400,ROUND('201920 DATA'!BM285/$C285,2),"")))</f>
        <v/>
      </c>
      <c r="AO285" s="289" t="str">
        <f>IF(OR($C285="*",$C285&lt;400),"",IF(AND('201920 DATA'!BN285="*",$C285&gt;=400),"*",IF($C285&gt;=400,ROUND('201920 DATA'!BN285/$C285,2),"")))</f>
        <v/>
      </c>
      <c r="AP285" s="289" t="str">
        <f>IF(OR($C285="*",$C285&lt;400),"",IF(AND('201920 DATA'!BO285="*",$C285&gt;=400),"*",IF($C285&gt;=400,ROUND('201920 DATA'!BO285/$C285,2),"")))</f>
        <v/>
      </c>
      <c r="AQ285" s="289" t="str">
        <f>IF(OR($C285="*",$C285&lt;400),"",IF(AND('201920 DATA'!BP285="*",$C285&gt;=400),"*",IF($C285&gt;=400,ROUND('201920 DATA'!BP285/$C285,2),"")))</f>
        <v/>
      </c>
      <c r="AR285" s="289" t="str">
        <f>IF(OR($C285="*",$C285&lt;400),"",IF(AND('201920 DATA'!BQ285="*",$C285&gt;=400),"*",IF($C285&gt;=400,ROUND('201920 DATA'!BQ285/$C285,2),"")))</f>
        <v/>
      </c>
      <c r="AS285" s="289" t="str">
        <f>IF(OR($C285="*",$C285&lt;400),"",IF(AND('201920 DATA'!BR285="*",$C285&gt;=400),"*",IF($C285&gt;=400,ROUND('201920 DATA'!BR285/$C285,2),"")))</f>
        <v/>
      </c>
      <c r="AT285" s="289" t="str">
        <f>IF(OR($C285="*",$C285&lt;400),"",IF(AND('201920 DATA'!BS285="*",$C285&gt;=400),"*",IF($C285&gt;=400,ROUND('201920 DATA'!BS285/$C285,2),"")))</f>
        <v/>
      </c>
      <c r="AU285" s="289" t="str">
        <f>IF(OR($C285="*",$C285&lt;400),"",IF(AND('201920 DATA'!BT285="*",$C285&gt;=400),"*",IF($C285&gt;=400,ROUND('201920 DATA'!BT285/$C285,2),"")))</f>
        <v/>
      </c>
      <c r="AV285" s="289" t="str">
        <f>IF(OR($C285="*",$C285&lt;400),"",IF(AND('201920 DATA'!BU285="*",$C285&gt;=400),"*",IF($C285&gt;=400,ROUND('201920 DATA'!BU285/$C285,2),"")))</f>
        <v/>
      </c>
      <c r="AW285" s="289" t="str">
        <f>IF(OR($C285="*",$C285&lt;400),"",IF(AND('201920 DATA'!BV285="*",$C285&gt;=400),"*",IF($C285&gt;=400,ROUND('201920 DATA'!BV285/$C285,2),"")))</f>
        <v/>
      </c>
      <c r="AX285" s="289" t="str">
        <f>IF(OR($C285="*",$C285&lt;400),"",IF(AND('201920 DATA'!BW285="*",$C285&gt;=400),"*",IF($C285&gt;=400,ROUND('201920 DATA'!BW285/$C285,2),"")))</f>
        <v/>
      </c>
      <c r="AZ285" s="365">
        <v>0</v>
      </c>
    </row>
    <row r="286" spans="1:52" x14ac:dyDescent="0.2">
      <c r="A286" s="373" t="s">
        <v>1639</v>
      </c>
      <c r="B286" s="287">
        <f>'201920 DATA'!B286</f>
        <v>100</v>
      </c>
      <c r="C286" s="288">
        <f>'201920 DATA'!C286</f>
        <v>100</v>
      </c>
      <c r="D286" s="293">
        <f>'201920 DATA'!FQ286</f>
        <v>0</v>
      </c>
      <c r="F286" s="313" t="str">
        <f t="shared" si="8"/>
        <v/>
      </c>
      <c r="G286" s="295" t="str">
        <f t="shared" si="9"/>
        <v/>
      </c>
      <c r="H286" s="289" t="str">
        <f>IF(OR($C286="*",$C286&lt;400),"",IF(AND('201920 DATA'!F286="*",$C286&gt;=400),"*",IF($C286&gt;=400,ROUND('201920 DATA'!F286/$C286,2),"")))</f>
        <v/>
      </c>
      <c r="I286" s="296" t="str">
        <f>IF(OR($B286="*",$B286&lt;400),"",IF(AND('201920 DATA'!Y286="*",$B286&gt;=400),"*",IF($B286&gt;=400,ROUND('201920 DATA'!Y286/$B286,2),"")))</f>
        <v/>
      </c>
      <c r="J286" s="296" t="str">
        <f>IF(OR($B286="*",$B286&lt;400),"",IF(AND('201920 DATA'!Z286="*",$B286&gt;=400),"*",IF($B286&gt;=400,ROUND('201920 DATA'!Z286/$B286,2),"")))</f>
        <v/>
      </c>
      <c r="K286" s="296" t="str">
        <f>IF(OR($B286="*",$B286&lt;400),"",IF(AND('201920 DATA'!AA286="*",$B286&gt;=400),"*",IF($B286&gt;=400,ROUND('201920 DATA'!AA286/$B286,2),"")))</f>
        <v/>
      </c>
      <c r="L286" s="296" t="str">
        <f>IF(OR($B286="*",$B286&lt;400),"",IF(AND('201920 DATA'!AB286="*",$B286&gt;=400),"*",IF($B286&gt;=400,ROUND('201920 DATA'!AB286/$B286,2),"")))</f>
        <v/>
      </c>
      <c r="M286" s="296" t="str">
        <f>IF(OR($B286="*",$B286&lt;400),"",IF(AND('201920 DATA'!AC286="*",$B286&gt;=400),"*",IF($B286&gt;=400,ROUND('201920 DATA'!AC286/$B286,2),"")))</f>
        <v/>
      </c>
      <c r="N286" s="296" t="str">
        <f>IF(OR($B286="*",$B286&lt;400),"",IF(AND('201920 DATA'!AD286="*",$B286&gt;=400),"*",IF($B286&gt;=400,ROUND('201920 DATA'!AD286/$B286,2),"")))</f>
        <v/>
      </c>
      <c r="O286" s="296" t="str">
        <f>IF(OR($B286="*",$B286&lt;400),"",IF(AND('201920 DATA'!AE286="*",$B286&gt;=400),"*",IF($B286&gt;=400,ROUND('201920 DATA'!AE286/$B286,2),"")))</f>
        <v/>
      </c>
      <c r="P286" s="297"/>
      <c r="Q286" s="296" t="str">
        <f>IF(OR($B286="*",$B286&lt;400),"",IF(AND('201920 DATA'!FO286="*",$B286&gt;=400),"*",IF($B286&gt;=400,ROUND('201920 DATA'!FO286/$B286,2),"")))</f>
        <v/>
      </c>
      <c r="R286" s="289" t="str">
        <f>IF(OR($C286="*",$C286&lt;400),"",IF(AND('201920 DATA'!F286="*",$C286&gt;=400),"*",IF($C286&gt;=400,ROUND('201920 DATA'!F286/$C286,2),"")))</f>
        <v/>
      </c>
      <c r="S286" s="289" t="str">
        <f>IF(OR($C286="*",$C286&lt;400),"",IF(AND('201920 DATA'!G286="*",$C286&gt;=400),"*",IF($C286&gt;=400,ROUND('201920 DATA'!G286/$C286,2),"")))</f>
        <v/>
      </c>
      <c r="T286" s="289" t="str">
        <f>IF(OR($C286="*",$C286&lt;400),"",IF(AND('201920 DATA'!H286="*",$C286&gt;=400),"*",IF($C286&gt;=400,ROUND('201920 DATA'!H286/$C286,2),"")))</f>
        <v/>
      </c>
      <c r="U286" s="289" t="str">
        <f>IF(OR($C286="*",$C286&lt;400),"",IF(AND('201920 DATA'!FP286="*",$C286&gt;=400),"*",IF($C286&gt;=400,ROUND('201920 DATA'!FP286/$C286,2),"")))</f>
        <v/>
      </c>
      <c r="V286" s="312" t="str">
        <f>IF(OR($D286="*",$D286&lt;400),"",IF(AND('201920 DATA'!M286="*",$D286&gt;=400),"*",IF($D286&gt;=400,ROUND('201920 DATA'!M286/$D286,2),"")))</f>
        <v/>
      </c>
      <c r="W286" s="312" t="str">
        <f>IF(OR($D286="*",$D286&lt;400),"",IF(AND('201920 DATA'!N286="*",$D286&gt;=400),"*",IF($D286&gt;=400,ROUND('201920 DATA'!N286/$D286,2),"")))</f>
        <v/>
      </c>
      <c r="X286" s="312" t="str">
        <f>IF(OR($D286="*",$D286&lt;400),"",IF(AND('201920 DATA'!O286="*",$D286&gt;=400),"*",IF($D286&gt;=400,ROUND('201920 DATA'!O286/$D286,2),"")))</f>
        <v/>
      </c>
      <c r="Y286" s="312" t="str">
        <f>IF(OR($D286="*",$D286&lt;400),"",IF(AND('201920 DATA'!P286="*",$D286&gt;=400),"*",IF($D286&gt;=400,ROUND('201920 DATA'!P286/$D286,2),"")))</f>
        <v/>
      </c>
      <c r="Z286" s="312" t="str">
        <f>IF(OR($D286="*",$D286&lt;400),"",IF(AND('201920 DATA'!Q286="*",$D286&gt;=400),"*",IF($D286&gt;=400,ROUND('201920 DATA'!Q286/$D286,2),"")))</f>
        <v/>
      </c>
      <c r="AA286" s="312" t="str">
        <f>IF(OR($D286="*",$D286&lt;400),"",IF(AND('201920 DATA'!R286="*",$D286&gt;=400),"*",IF($D286&gt;=400,ROUND('201920 DATA'!R286/$D286,2),"")))</f>
        <v/>
      </c>
      <c r="AB286" s="312" t="str">
        <f>IF(OR($D286="*",$D286&lt;400),"",IF(AND('201920 DATA'!S286="*",$D286&gt;=400),"*",IF($D286&gt;=400,ROUND('201920 DATA'!S286/$D286,2),"")))</f>
        <v/>
      </c>
      <c r="AC286" s="312" t="str">
        <f>IF(OR($D286="*",$D286&lt;400),"",IF(AND('201920 DATA'!T286="*",$D286&gt;=400),"*",IF($D286&gt;=400,ROUND('201920 DATA'!T286/$D286,2),"")))</f>
        <v/>
      </c>
      <c r="AD286" s="289" t="str">
        <f>IF(OR($C286="*",$C286&lt;400),"",IF(AND('201920 DATA'!BC286="*",$C286&gt;=400),"*",IF($C286&gt;=400,ROUND('201920 DATA'!BC286/$C286,2),"")))</f>
        <v/>
      </c>
      <c r="AE286" s="289" t="str">
        <f>IF(OR($C286="*",$C286&lt;400),"",IF(AND('201920 DATA'!BD286="*",$C286&gt;=400),"*",IF($C286&gt;=400,ROUND('201920 DATA'!BD286/$C286,2),"")))</f>
        <v/>
      </c>
      <c r="AF286" s="289" t="str">
        <f>IF(OR($C286="*",$C286&lt;400),"",IF(AND('201920 DATA'!BE286="*",$C286&gt;=400),"*",IF($C286&gt;=400,ROUND('201920 DATA'!BE286/$C286,2),"")))</f>
        <v/>
      </c>
      <c r="AG286" s="289" t="str">
        <f>IF(OR($C286="*",$C286&lt;400),"",IF(AND('201920 DATA'!BF286="*",$C286&gt;=400),"*",IF($C286&gt;=400,ROUND('201920 DATA'!BF286/$C286,2),"")))</f>
        <v/>
      </c>
      <c r="AH286" s="289" t="str">
        <f>IF(OR($C286="*",$C286&lt;400),"",IF(AND('201920 DATA'!BG286="*",$C286&gt;=400),"*",IF($C286&gt;=400,ROUND('201920 DATA'!BG286/$C286,2),"")))</f>
        <v/>
      </c>
      <c r="AI286" s="289" t="str">
        <f>IF(OR($C286="*",$C286&lt;400),"",IF(AND('201920 DATA'!BH286="*",$C286&gt;=400),"*",IF($C286&gt;=400,ROUND('201920 DATA'!BH286/$C286,2),"")))</f>
        <v/>
      </c>
      <c r="AJ286" s="289" t="str">
        <f>IF(OR($C286="*",$C286&lt;400),"",IF(AND('201920 DATA'!BI286="*",$C286&gt;=400),"*",IF($C286&gt;=400,ROUND('201920 DATA'!BI286/$C286,2),"")))</f>
        <v/>
      </c>
      <c r="AK286" s="289" t="str">
        <f>IF(OR($C286="*",$C286&lt;400),"",IF(AND('201920 DATA'!BJ286="*",$C286&gt;=400),"*",IF($C286&gt;=400,ROUND('201920 DATA'!BJ286/$C286,2),"")))</f>
        <v/>
      </c>
      <c r="AL286" s="289" t="str">
        <f>IF(OR($C286="*",$C286&lt;400),"",IF(AND('201920 DATA'!BK286="*",$C286&gt;=400),"*",IF($C286&gt;=400,ROUND('201920 DATA'!BK286/$C286,2),"")))</f>
        <v/>
      </c>
      <c r="AM286" s="289" t="str">
        <f>IF(OR($C286="*",$C286&lt;400),"",IF(AND('201920 DATA'!BL286="*",$C286&gt;=400),"*",IF($C286&gt;=400,ROUND('201920 DATA'!BL286/$C286,2),"")))</f>
        <v/>
      </c>
      <c r="AN286" s="289" t="str">
        <f>IF(OR($C286="*",$C286&lt;400),"",IF(AND('201920 DATA'!BM286="*",$C286&gt;=400),"*",IF($C286&gt;=400,ROUND('201920 DATA'!BM286/$C286,2),"")))</f>
        <v/>
      </c>
      <c r="AO286" s="289" t="str">
        <f>IF(OR($C286="*",$C286&lt;400),"",IF(AND('201920 DATA'!BN286="*",$C286&gt;=400),"*",IF($C286&gt;=400,ROUND('201920 DATA'!BN286/$C286,2),"")))</f>
        <v/>
      </c>
      <c r="AP286" s="289" t="str">
        <f>IF(OR($C286="*",$C286&lt;400),"",IF(AND('201920 DATA'!BO286="*",$C286&gt;=400),"*",IF($C286&gt;=400,ROUND('201920 DATA'!BO286/$C286,2),"")))</f>
        <v/>
      </c>
      <c r="AQ286" s="289" t="str">
        <f>IF(OR($C286="*",$C286&lt;400),"",IF(AND('201920 DATA'!BP286="*",$C286&gt;=400),"*",IF($C286&gt;=400,ROUND('201920 DATA'!BP286/$C286,2),"")))</f>
        <v/>
      </c>
      <c r="AR286" s="289" t="str">
        <f>IF(OR($C286="*",$C286&lt;400),"",IF(AND('201920 DATA'!BQ286="*",$C286&gt;=400),"*",IF($C286&gt;=400,ROUND('201920 DATA'!BQ286/$C286,2),"")))</f>
        <v/>
      </c>
      <c r="AS286" s="289" t="str">
        <f>IF(OR($C286="*",$C286&lt;400),"",IF(AND('201920 DATA'!BR286="*",$C286&gt;=400),"*",IF($C286&gt;=400,ROUND('201920 DATA'!BR286/$C286,2),"")))</f>
        <v/>
      </c>
      <c r="AT286" s="289" t="str">
        <f>IF(OR($C286="*",$C286&lt;400),"",IF(AND('201920 DATA'!BS286="*",$C286&gt;=400),"*",IF($C286&gt;=400,ROUND('201920 DATA'!BS286/$C286,2),"")))</f>
        <v/>
      </c>
      <c r="AU286" s="289" t="str">
        <f>IF(OR($C286="*",$C286&lt;400),"",IF(AND('201920 DATA'!BT286="*",$C286&gt;=400),"*",IF($C286&gt;=400,ROUND('201920 DATA'!BT286/$C286,2),"")))</f>
        <v/>
      </c>
      <c r="AV286" s="289" t="str">
        <f>IF(OR($C286="*",$C286&lt;400),"",IF(AND('201920 DATA'!BU286="*",$C286&gt;=400),"*",IF($C286&gt;=400,ROUND('201920 DATA'!BU286/$C286,2),"")))</f>
        <v/>
      </c>
      <c r="AW286" s="289" t="str">
        <f>IF(OR($C286="*",$C286&lt;400),"",IF(AND('201920 DATA'!BV286="*",$C286&gt;=400),"*",IF($C286&gt;=400,ROUND('201920 DATA'!BV286/$C286,2),"")))</f>
        <v/>
      </c>
      <c r="AX286" s="289" t="str">
        <f>IF(OR($C286="*",$C286&lt;400),"",IF(AND('201920 DATA'!BW286="*",$C286&gt;=400),"*",IF($C286&gt;=400,ROUND('201920 DATA'!BW286/$C286,2),"")))</f>
        <v/>
      </c>
      <c r="AZ286" s="365">
        <v>0</v>
      </c>
    </row>
    <row r="287" spans="1:52" x14ac:dyDescent="0.2">
      <c r="A287" s="373" t="s">
        <v>1601</v>
      </c>
      <c r="B287" s="287">
        <f>'201920 DATA'!B287</f>
        <v>210</v>
      </c>
      <c r="C287" s="288">
        <f>'201920 DATA'!C287</f>
        <v>210</v>
      </c>
      <c r="D287" s="293">
        <f>'201920 DATA'!FQ287</f>
        <v>0</v>
      </c>
      <c r="F287" s="313" t="str">
        <f t="shared" si="8"/>
        <v/>
      </c>
      <c r="G287" s="295" t="str">
        <f t="shared" si="9"/>
        <v/>
      </c>
      <c r="H287" s="289" t="str">
        <f>IF(OR($C287="*",$C287&lt;400),"",IF(AND('201920 DATA'!F287="*",$C287&gt;=400),"*",IF($C287&gt;=400,ROUND('201920 DATA'!F287/$C287,2),"")))</f>
        <v/>
      </c>
      <c r="I287" s="296" t="str">
        <f>IF(OR($B287="*",$B287&lt;400),"",IF(AND('201920 DATA'!Y287="*",$B287&gt;=400),"*",IF($B287&gt;=400,ROUND('201920 DATA'!Y287/$B287,2),"")))</f>
        <v/>
      </c>
      <c r="J287" s="296" t="str">
        <f>IF(OR($B287="*",$B287&lt;400),"",IF(AND('201920 DATA'!Z287="*",$B287&gt;=400),"*",IF($B287&gt;=400,ROUND('201920 DATA'!Z287/$B287,2),"")))</f>
        <v/>
      </c>
      <c r="K287" s="296" t="str">
        <f>IF(OR($B287="*",$B287&lt;400),"",IF(AND('201920 DATA'!AA287="*",$B287&gt;=400),"*",IF($B287&gt;=400,ROUND('201920 DATA'!AA287/$B287,2),"")))</f>
        <v/>
      </c>
      <c r="L287" s="296" t="str">
        <f>IF(OR($B287="*",$B287&lt;400),"",IF(AND('201920 DATA'!AB287="*",$B287&gt;=400),"*",IF($B287&gt;=400,ROUND('201920 DATA'!AB287/$B287,2),"")))</f>
        <v/>
      </c>
      <c r="M287" s="296" t="str">
        <f>IF(OR($B287="*",$B287&lt;400),"",IF(AND('201920 DATA'!AC287="*",$B287&gt;=400),"*",IF($B287&gt;=400,ROUND('201920 DATA'!AC287/$B287,2),"")))</f>
        <v/>
      </c>
      <c r="N287" s="296" t="str">
        <f>IF(OR($B287="*",$B287&lt;400),"",IF(AND('201920 DATA'!AD287="*",$B287&gt;=400),"*",IF($B287&gt;=400,ROUND('201920 DATA'!AD287/$B287,2),"")))</f>
        <v/>
      </c>
      <c r="O287" s="296" t="str">
        <f>IF(OR($B287="*",$B287&lt;400),"",IF(AND('201920 DATA'!AE287="*",$B287&gt;=400),"*",IF($B287&gt;=400,ROUND('201920 DATA'!AE287/$B287,2),"")))</f>
        <v/>
      </c>
      <c r="P287" s="297"/>
      <c r="Q287" s="296" t="str">
        <f>IF(OR($B287="*",$B287&lt;400),"",IF(AND('201920 DATA'!FO287="*",$B287&gt;=400),"*",IF($B287&gt;=400,ROUND('201920 DATA'!FO287/$B287,2),"")))</f>
        <v/>
      </c>
      <c r="R287" s="289" t="str">
        <f>IF(OR($C287="*",$C287&lt;400),"",IF(AND('201920 DATA'!F287="*",$C287&gt;=400),"*",IF($C287&gt;=400,ROUND('201920 DATA'!F287/$C287,2),"")))</f>
        <v/>
      </c>
      <c r="S287" s="289" t="str">
        <f>IF(OR($C287="*",$C287&lt;400),"",IF(AND('201920 DATA'!G287="*",$C287&gt;=400),"*",IF($C287&gt;=400,ROUND('201920 DATA'!G287/$C287,2),"")))</f>
        <v/>
      </c>
      <c r="T287" s="289" t="str">
        <f>IF(OR($C287="*",$C287&lt;400),"",IF(AND('201920 DATA'!H287="*",$C287&gt;=400),"*",IF($C287&gt;=400,ROUND('201920 DATA'!H287/$C287,2),"")))</f>
        <v/>
      </c>
      <c r="U287" s="289" t="str">
        <f>IF(OR($C287="*",$C287&lt;400),"",IF(AND('201920 DATA'!FP287="*",$C287&gt;=400),"*",IF($C287&gt;=400,ROUND('201920 DATA'!FP287/$C287,2),"")))</f>
        <v/>
      </c>
      <c r="V287" s="312" t="str">
        <f>IF(OR($D287="*",$D287&lt;400),"",IF(AND('201920 DATA'!M287="*",$D287&gt;=400),"*",IF($D287&gt;=400,ROUND('201920 DATA'!M287/$D287,2),"")))</f>
        <v/>
      </c>
      <c r="W287" s="312" t="str">
        <f>IF(OR($D287="*",$D287&lt;400),"",IF(AND('201920 DATA'!N287="*",$D287&gt;=400),"*",IF($D287&gt;=400,ROUND('201920 DATA'!N287/$D287,2),"")))</f>
        <v/>
      </c>
      <c r="X287" s="312" t="str">
        <f>IF(OR($D287="*",$D287&lt;400),"",IF(AND('201920 DATA'!O287="*",$D287&gt;=400),"*",IF($D287&gt;=400,ROUND('201920 DATA'!O287/$D287,2),"")))</f>
        <v/>
      </c>
      <c r="Y287" s="312" t="str">
        <f>IF(OR($D287="*",$D287&lt;400),"",IF(AND('201920 DATA'!P287="*",$D287&gt;=400),"*",IF($D287&gt;=400,ROUND('201920 DATA'!P287/$D287,2),"")))</f>
        <v/>
      </c>
      <c r="Z287" s="312" t="str">
        <f>IF(OR($D287="*",$D287&lt;400),"",IF(AND('201920 DATA'!Q287="*",$D287&gt;=400),"*",IF($D287&gt;=400,ROUND('201920 DATA'!Q287/$D287,2),"")))</f>
        <v/>
      </c>
      <c r="AA287" s="312" t="str">
        <f>IF(OR($D287="*",$D287&lt;400),"",IF(AND('201920 DATA'!R287="*",$D287&gt;=400),"*",IF($D287&gt;=400,ROUND('201920 DATA'!R287/$D287,2),"")))</f>
        <v/>
      </c>
      <c r="AB287" s="312" t="str">
        <f>IF(OR($D287="*",$D287&lt;400),"",IF(AND('201920 DATA'!S287="*",$D287&gt;=400),"*",IF($D287&gt;=400,ROUND('201920 DATA'!S287/$D287,2),"")))</f>
        <v/>
      </c>
      <c r="AC287" s="312" t="str">
        <f>IF(OR($D287="*",$D287&lt;400),"",IF(AND('201920 DATA'!T287="*",$D287&gt;=400),"*",IF($D287&gt;=400,ROUND('201920 DATA'!T287/$D287,2),"")))</f>
        <v/>
      </c>
      <c r="AD287" s="289" t="str">
        <f>IF(OR($C287="*",$C287&lt;400),"",IF(AND('201920 DATA'!BC287="*",$C287&gt;=400),"*",IF($C287&gt;=400,ROUND('201920 DATA'!BC287/$C287,2),"")))</f>
        <v/>
      </c>
      <c r="AE287" s="289" t="str">
        <f>IF(OR($C287="*",$C287&lt;400),"",IF(AND('201920 DATA'!BD287="*",$C287&gt;=400),"*",IF($C287&gt;=400,ROUND('201920 DATA'!BD287/$C287,2),"")))</f>
        <v/>
      </c>
      <c r="AF287" s="289" t="str">
        <f>IF(OR($C287="*",$C287&lt;400),"",IF(AND('201920 DATA'!BE287="*",$C287&gt;=400),"*",IF($C287&gt;=400,ROUND('201920 DATA'!BE287/$C287,2),"")))</f>
        <v/>
      </c>
      <c r="AG287" s="289" t="str">
        <f>IF(OR($C287="*",$C287&lt;400),"",IF(AND('201920 DATA'!BF287="*",$C287&gt;=400),"*",IF($C287&gt;=400,ROUND('201920 DATA'!BF287/$C287,2),"")))</f>
        <v/>
      </c>
      <c r="AH287" s="289" t="str">
        <f>IF(OR($C287="*",$C287&lt;400),"",IF(AND('201920 DATA'!BG287="*",$C287&gt;=400),"*",IF($C287&gt;=400,ROUND('201920 DATA'!BG287/$C287,2),"")))</f>
        <v/>
      </c>
      <c r="AI287" s="289" t="str">
        <f>IF(OR($C287="*",$C287&lt;400),"",IF(AND('201920 DATA'!BH287="*",$C287&gt;=400),"*",IF($C287&gt;=400,ROUND('201920 DATA'!BH287/$C287,2),"")))</f>
        <v/>
      </c>
      <c r="AJ287" s="289" t="str">
        <f>IF(OR($C287="*",$C287&lt;400),"",IF(AND('201920 DATA'!BI287="*",$C287&gt;=400),"*",IF($C287&gt;=400,ROUND('201920 DATA'!BI287/$C287,2),"")))</f>
        <v/>
      </c>
      <c r="AK287" s="289" t="str">
        <f>IF(OR($C287="*",$C287&lt;400),"",IF(AND('201920 DATA'!BJ287="*",$C287&gt;=400),"*",IF($C287&gt;=400,ROUND('201920 DATA'!BJ287/$C287,2),"")))</f>
        <v/>
      </c>
      <c r="AL287" s="289" t="str">
        <f>IF(OR($C287="*",$C287&lt;400),"",IF(AND('201920 DATA'!BK287="*",$C287&gt;=400),"*",IF($C287&gt;=400,ROUND('201920 DATA'!BK287/$C287,2),"")))</f>
        <v/>
      </c>
      <c r="AM287" s="289" t="str">
        <f>IF(OR($C287="*",$C287&lt;400),"",IF(AND('201920 DATA'!BL287="*",$C287&gt;=400),"*",IF($C287&gt;=400,ROUND('201920 DATA'!BL287/$C287,2),"")))</f>
        <v/>
      </c>
      <c r="AN287" s="289" t="str">
        <f>IF(OR($C287="*",$C287&lt;400),"",IF(AND('201920 DATA'!BM287="*",$C287&gt;=400),"*",IF($C287&gt;=400,ROUND('201920 DATA'!BM287/$C287,2),"")))</f>
        <v/>
      </c>
      <c r="AO287" s="289" t="str">
        <f>IF(OR($C287="*",$C287&lt;400),"",IF(AND('201920 DATA'!BN287="*",$C287&gt;=400),"*",IF($C287&gt;=400,ROUND('201920 DATA'!BN287/$C287,2),"")))</f>
        <v/>
      </c>
      <c r="AP287" s="289" t="str">
        <f>IF(OR($C287="*",$C287&lt;400),"",IF(AND('201920 DATA'!BO287="*",$C287&gt;=400),"*",IF($C287&gt;=400,ROUND('201920 DATA'!BO287/$C287,2),"")))</f>
        <v/>
      </c>
      <c r="AQ287" s="289" t="str">
        <f>IF(OR($C287="*",$C287&lt;400),"",IF(AND('201920 DATA'!BP287="*",$C287&gt;=400),"*",IF($C287&gt;=400,ROUND('201920 DATA'!BP287/$C287,2),"")))</f>
        <v/>
      </c>
      <c r="AR287" s="289" t="str">
        <f>IF(OR($C287="*",$C287&lt;400),"",IF(AND('201920 DATA'!BQ287="*",$C287&gt;=400),"*",IF($C287&gt;=400,ROUND('201920 DATA'!BQ287/$C287,2),"")))</f>
        <v/>
      </c>
      <c r="AS287" s="289" t="str">
        <f>IF(OR($C287="*",$C287&lt;400),"",IF(AND('201920 DATA'!BR287="*",$C287&gt;=400),"*",IF($C287&gt;=400,ROUND('201920 DATA'!BR287/$C287,2),"")))</f>
        <v/>
      </c>
      <c r="AT287" s="289" t="str">
        <f>IF(OR($C287="*",$C287&lt;400),"",IF(AND('201920 DATA'!BS287="*",$C287&gt;=400),"*",IF($C287&gt;=400,ROUND('201920 DATA'!BS287/$C287,2),"")))</f>
        <v/>
      </c>
      <c r="AU287" s="289" t="str">
        <f>IF(OR($C287="*",$C287&lt;400),"",IF(AND('201920 DATA'!BT287="*",$C287&gt;=400),"*",IF($C287&gt;=400,ROUND('201920 DATA'!BT287/$C287,2),"")))</f>
        <v/>
      </c>
      <c r="AV287" s="289" t="str">
        <f>IF(OR($C287="*",$C287&lt;400),"",IF(AND('201920 DATA'!BU287="*",$C287&gt;=400),"*",IF($C287&gt;=400,ROUND('201920 DATA'!BU287/$C287,2),"")))</f>
        <v/>
      </c>
      <c r="AW287" s="289" t="str">
        <f>IF(OR($C287="*",$C287&lt;400),"",IF(AND('201920 DATA'!BV287="*",$C287&gt;=400),"*",IF($C287&gt;=400,ROUND('201920 DATA'!BV287/$C287,2),"")))</f>
        <v/>
      </c>
      <c r="AX287" s="289" t="str">
        <f>IF(OR($C287="*",$C287&lt;400),"",IF(AND('201920 DATA'!BW287="*",$C287&gt;=400),"*",IF($C287&gt;=400,ROUND('201920 DATA'!BW287/$C287,2),"")))</f>
        <v/>
      </c>
      <c r="AZ287" s="365">
        <v>0</v>
      </c>
    </row>
    <row r="288" spans="1:52" x14ac:dyDescent="0.2">
      <c r="A288" s="373" t="s">
        <v>1640</v>
      </c>
      <c r="B288" s="287">
        <f>'201920 DATA'!B288</f>
        <v>165</v>
      </c>
      <c r="C288" s="288">
        <f>'201920 DATA'!C288</f>
        <v>165</v>
      </c>
      <c r="D288" s="293">
        <f>'201920 DATA'!FQ288</f>
        <v>0</v>
      </c>
      <c r="F288" s="313" t="str">
        <f t="shared" si="8"/>
        <v/>
      </c>
      <c r="G288" s="295" t="str">
        <f t="shared" si="9"/>
        <v/>
      </c>
      <c r="H288" s="289" t="str">
        <f>IF(OR($C288="*",$C288&lt;400),"",IF(AND('201920 DATA'!F288="*",$C288&gt;=400),"*",IF($C288&gt;=400,ROUND('201920 DATA'!F288/$C288,2),"")))</f>
        <v/>
      </c>
      <c r="I288" s="296" t="str">
        <f>IF(OR($B288="*",$B288&lt;400),"",IF(AND('201920 DATA'!Y288="*",$B288&gt;=400),"*",IF($B288&gt;=400,ROUND('201920 DATA'!Y288/$B288,2),"")))</f>
        <v/>
      </c>
      <c r="J288" s="296" t="str">
        <f>IF(OR($B288="*",$B288&lt;400),"",IF(AND('201920 DATA'!Z288="*",$B288&gt;=400),"*",IF($B288&gt;=400,ROUND('201920 DATA'!Z288/$B288,2),"")))</f>
        <v/>
      </c>
      <c r="K288" s="296" t="str">
        <f>IF(OR($B288="*",$B288&lt;400),"",IF(AND('201920 DATA'!AA288="*",$B288&gt;=400),"*",IF($B288&gt;=400,ROUND('201920 DATA'!AA288/$B288,2),"")))</f>
        <v/>
      </c>
      <c r="L288" s="296" t="str">
        <f>IF(OR($B288="*",$B288&lt;400),"",IF(AND('201920 DATA'!AB288="*",$B288&gt;=400),"*",IF($B288&gt;=400,ROUND('201920 DATA'!AB288/$B288,2),"")))</f>
        <v/>
      </c>
      <c r="M288" s="296" t="str">
        <f>IF(OR($B288="*",$B288&lt;400),"",IF(AND('201920 DATA'!AC288="*",$B288&gt;=400),"*",IF($B288&gt;=400,ROUND('201920 DATA'!AC288/$B288,2),"")))</f>
        <v/>
      </c>
      <c r="N288" s="296" t="str">
        <f>IF(OR($B288="*",$B288&lt;400),"",IF(AND('201920 DATA'!AD288="*",$B288&gt;=400),"*",IF($B288&gt;=400,ROUND('201920 DATA'!AD288/$B288,2),"")))</f>
        <v/>
      </c>
      <c r="O288" s="296" t="str">
        <f>IF(OR($B288="*",$B288&lt;400),"",IF(AND('201920 DATA'!AE288="*",$B288&gt;=400),"*",IF($B288&gt;=400,ROUND('201920 DATA'!AE288/$B288,2),"")))</f>
        <v/>
      </c>
      <c r="P288" s="297"/>
      <c r="Q288" s="296" t="str">
        <f>IF(OR($B288="*",$B288&lt;400),"",IF(AND('201920 DATA'!FO288="*",$B288&gt;=400),"*",IF($B288&gt;=400,ROUND('201920 DATA'!FO288/$B288,2),"")))</f>
        <v/>
      </c>
      <c r="R288" s="289" t="str">
        <f>IF(OR($C288="*",$C288&lt;400),"",IF(AND('201920 DATA'!F288="*",$C288&gt;=400),"*",IF($C288&gt;=400,ROUND('201920 DATA'!F288/$C288,2),"")))</f>
        <v/>
      </c>
      <c r="S288" s="289" t="str">
        <f>IF(OR($C288="*",$C288&lt;400),"",IF(AND('201920 DATA'!G288="*",$C288&gt;=400),"*",IF($C288&gt;=400,ROUND('201920 DATA'!G288/$C288,2),"")))</f>
        <v/>
      </c>
      <c r="T288" s="289" t="str">
        <f>IF(OR($C288="*",$C288&lt;400),"",IF(AND('201920 DATA'!H288="*",$C288&gt;=400),"*",IF($C288&gt;=400,ROUND('201920 DATA'!H288/$C288,2),"")))</f>
        <v/>
      </c>
      <c r="U288" s="289" t="str">
        <f>IF(OR($C288="*",$C288&lt;400),"",IF(AND('201920 DATA'!FP288="*",$C288&gt;=400),"*",IF($C288&gt;=400,ROUND('201920 DATA'!FP288/$C288,2),"")))</f>
        <v/>
      </c>
      <c r="V288" s="312" t="str">
        <f>IF(OR($D288="*",$D288&lt;400),"",IF(AND('201920 DATA'!M288="*",$D288&gt;=400),"*",IF($D288&gt;=400,ROUND('201920 DATA'!M288/$D288,2),"")))</f>
        <v/>
      </c>
      <c r="W288" s="312" t="str">
        <f>IF(OR($D288="*",$D288&lt;400),"",IF(AND('201920 DATA'!N288="*",$D288&gt;=400),"*",IF($D288&gt;=400,ROUND('201920 DATA'!N288/$D288,2),"")))</f>
        <v/>
      </c>
      <c r="X288" s="312" t="str">
        <f>IF(OR($D288="*",$D288&lt;400),"",IF(AND('201920 DATA'!O288="*",$D288&gt;=400),"*",IF($D288&gt;=400,ROUND('201920 DATA'!O288/$D288,2),"")))</f>
        <v/>
      </c>
      <c r="Y288" s="312" t="str">
        <f>IF(OR($D288="*",$D288&lt;400),"",IF(AND('201920 DATA'!P288="*",$D288&gt;=400),"*",IF($D288&gt;=400,ROUND('201920 DATA'!P288/$D288,2),"")))</f>
        <v/>
      </c>
      <c r="Z288" s="312" t="str">
        <f>IF(OR($D288="*",$D288&lt;400),"",IF(AND('201920 DATA'!Q288="*",$D288&gt;=400),"*",IF($D288&gt;=400,ROUND('201920 DATA'!Q288/$D288,2),"")))</f>
        <v/>
      </c>
      <c r="AA288" s="312" t="str">
        <f>IF(OR($D288="*",$D288&lt;400),"",IF(AND('201920 DATA'!R288="*",$D288&gt;=400),"*",IF($D288&gt;=400,ROUND('201920 DATA'!R288/$D288,2),"")))</f>
        <v/>
      </c>
      <c r="AB288" s="312" t="str">
        <f>IF(OR($D288="*",$D288&lt;400),"",IF(AND('201920 DATA'!S288="*",$D288&gt;=400),"*",IF($D288&gt;=400,ROUND('201920 DATA'!S288/$D288,2),"")))</f>
        <v/>
      </c>
      <c r="AC288" s="312" t="str">
        <f>IF(OR($D288="*",$D288&lt;400),"",IF(AND('201920 DATA'!T288="*",$D288&gt;=400),"*",IF($D288&gt;=400,ROUND('201920 DATA'!T288/$D288,2),"")))</f>
        <v/>
      </c>
      <c r="AD288" s="289" t="str">
        <f>IF(OR($C288="*",$C288&lt;400),"",IF(AND('201920 DATA'!BC288="*",$C288&gt;=400),"*",IF($C288&gt;=400,ROUND('201920 DATA'!BC288/$C288,2),"")))</f>
        <v/>
      </c>
      <c r="AE288" s="289" t="str">
        <f>IF(OR($C288="*",$C288&lt;400),"",IF(AND('201920 DATA'!BD288="*",$C288&gt;=400),"*",IF($C288&gt;=400,ROUND('201920 DATA'!BD288/$C288,2),"")))</f>
        <v/>
      </c>
      <c r="AF288" s="289" t="str">
        <f>IF(OR($C288="*",$C288&lt;400),"",IF(AND('201920 DATA'!BE288="*",$C288&gt;=400),"*",IF($C288&gt;=400,ROUND('201920 DATA'!BE288/$C288,2),"")))</f>
        <v/>
      </c>
      <c r="AG288" s="289" t="str">
        <f>IF(OR($C288="*",$C288&lt;400),"",IF(AND('201920 DATA'!BF288="*",$C288&gt;=400),"*",IF($C288&gt;=400,ROUND('201920 DATA'!BF288/$C288,2),"")))</f>
        <v/>
      </c>
      <c r="AH288" s="289" t="str">
        <f>IF(OR($C288="*",$C288&lt;400),"",IF(AND('201920 DATA'!BG288="*",$C288&gt;=400),"*",IF($C288&gt;=400,ROUND('201920 DATA'!BG288/$C288,2),"")))</f>
        <v/>
      </c>
      <c r="AI288" s="289" t="str">
        <f>IF(OR($C288="*",$C288&lt;400),"",IF(AND('201920 DATA'!BH288="*",$C288&gt;=400),"*",IF($C288&gt;=400,ROUND('201920 DATA'!BH288/$C288,2),"")))</f>
        <v/>
      </c>
      <c r="AJ288" s="289" t="str">
        <f>IF(OR($C288="*",$C288&lt;400),"",IF(AND('201920 DATA'!BI288="*",$C288&gt;=400),"*",IF($C288&gt;=400,ROUND('201920 DATA'!BI288/$C288,2),"")))</f>
        <v/>
      </c>
      <c r="AK288" s="289" t="str">
        <f>IF(OR($C288="*",$C288&lt;400),"",IF(AND('201920 DATA'!BJ288="*",$C288&gt;=400),"*",IF($C288&gt;=400,ROUND('201920 DATA'!BJ288/$C288,2),"")))</f>
        <v/>
      </c>
      <c r="AL288" s="289" t="str">
        <f>IF(OR($C288="*",$C288&lt;400),"",IF(AND('201920 DATA'!BK288="*",$C288&gt;=400),"*",IF($C288&gt;=400,ROUND('201920 DATA'!BK288/$C288,2),"")))</f>
        <v/>
      </c>
      <c r="AM288" s="289" t="str">
        <f>IF(OR($C288="*",$C288&lt;400),"",IF(AND('201920 DATA'!BL288="*",$C288&gt;=400),"*",IF($C288&gt;=400,ROUND('201920 DATA'!BL288/$C288,2),"")))</f>
        <v/>
      </c>
      <c r="AN288" s="289" t="str">
        <f>IF(OR($C288="*",$C288&lt;400),"",IF(AND('201920 DATA'!BM288="*",$C288&gt;=400),"*",IF($C288&gt;=400,ROUND('201920 DATA'!BM288/$C288,2),"")))</f>
        <v/>
      </c>
      <c r="AO288" s="289" t="str">
        <f>IF(OR($C288="*",$C288&lt;400),"",IF(AND('201920 DATA'!BN288="*",$C288&gt;=400),"*",IF($C288&gt;=400,ROUND('201920 DATA'!BN288/$C288,2),"")))</f>
        <v/>
      </c>
      <c r="AP288" s="289" t="str">
        <f>IF(OR($C288="*",$C288&lt;400),"",IF(AND('201920 DATA'!BO288="*",$C288&gt;=400),"*",IF($C288&gt;=400,ROUND('201920 DATA'!BO288/$C288,2),"")))</f>
        <v/>
      </c>
      <c r="AQ288" s="289" t="str">
        <f>IF(OR($C288="*",$C288&lt;400),"",IF(AND('201920 DATA'!BP288="*",$C288&gt;=400),"*",IF($C288&gt;=400,ROUND('201920 DATA'!BP288/$C288,2),"")))</f>
        <v/>
      </c>
      <c r="AR288" s="289" t="str">
        <f>IF(OR($C288="*",$C288&lt;400),"",IF(AND('201920 DATA'!BQ288="*",$C288&gt;=400),"*",IF($C288&gt;=400,ROUND('201920 DATA'!BQ288/$C288,2),"")))</f>
        <v/>
      </c>
      <c r="AS288" s="289" t="str">
        <f>IF(OR($C288="*",$C288&lt;400),"",IF(AND('201920 DATA'!BR288="*",$C288&gt;=400),"*",IF($C288&gt;=400,ROUND('201920 DATA'!BR288/$C288,2),"")))</f>
        <v/>
      </c>
      <c r="AT288" s="289" t="str">
        <f>IF(OR($C288="*",$C288&lt;400),"",IF(AND('201920 DATA'!BS288="*",$C288&gt;=400),"*",IF($C288&gt;=400,ROUND('201920 DATA'!BS288/$C288,2),"")))</f>
        <v/>
      </c>
      <c r="AU288" s="289" t="str">
        <f>IF(OR($C288="*",$C288&lt;400),"",IF(AND('201920 DATA'!BT288="*",$C288&gt;=400),"*",IF($C288&gt;=400,ROUND('201920 DATA'!BT288/$C288,2),"")))</f>
        <v/>
      </c>
      <c r="AV288" s="289" t="str">
        <f>IF(OR($C288="*",$C288&lt;400),"",IF(AND('201920 DATA'!BU288="*",$C288&gt;=400),"*",IF($C288&gt;=400,ROUND('201920 DATA'!BU288/$C288,2),"")))</f>
        <v/>
      </c>
      <c r="AW288" s="289" t="str">
        <f>IF(OR($C288="*",$C288&lt;400),"",IF(AND('201920 DATA'!BV288="*",$C288&gt;=400),"*",IF($C288&gt;=400,ROUND('201920 DATA'!BV288/$C288,2),"")))</f>
        <v/>
      </c>
      <c r="AX288" s="289" t="str">
        <f>IF(OR($C288="*",$C288&lt;400),"",IF(AND('201920 DATA'!BW288="*",$C288&gt;=400),"*",IF($C288&gt;=400,ROUND('201920 DATA'!BW288/$C288,2),"")))</f>
        <v/>
      </c>
      <c r="AZ288" s="365">
        <v>0</v>
      </c>
    </row>
    <row r="289" spans="1:52" x14ac:dyDescent="0.2">
      <c r="A289" s="373" t="s">
        <v>1641</v>
      </c>
      <c r="B289" s="287">
        <f>'201920 DATA'!B289</f>
        <v>105</v>
      </c>
      <c r="C289" s="288">
        <f>'201920 DATA'!C289</f>
        <v>105</v>
      </c>
      <c r="D289" s="293">
        <f>'201920 DATA'!FQ289</f>
        <v>0</v>
      </c>
      <c r="F289" s="313" t="str">
        <f t="shared" si="8"/>
        <v/>
      </c>
      <c r="G289" s="295" t="str">
        <f t="shared" si="9"/>
        <v/>
      </c>
      <c r="H289" s="289" t="str">
        <f>IF(OR($C289="*",$C289&lt;400),"",IF(AND('201920 DATA'!F289="*",$C289&gt;=400),"*",IF($C289&gt;=400,ROUND('201920 DATA'!F289/$C289,2),"")))</f>
        <v/>
      </c>
      <c r="I289" s="296" t="str">
        <f>IF(OR($B289="*",$B289&lt;400),"",IF(AND('201920 DATA'!Y289="*",$B289&gt;=400),"*",IF($B289&gt;=400,ROUND('201920 DATA'!Y289/$B289,2),"")))</f>
        <v/>
      </c>
      <c r="J289" s="296" t="str">
        <f>IF(OR($B289="*",$B289&lt;400),"",IF(AND('201920 DATA'!Z289="*",$B289&gt;=400),"*",IF($B289&gt;=400,ROUND('201920 DATA'!Z289/$B289,2),"")))</f>
        <v/>
      </c>
      <c r="K289" s="296" t="str">
        <f>IF(OR($B289="*",$B289&lt;400),"",IF(AND('201920 DATA'!AA289="*",$B289&gt;=400),"*",IF($B289&gt;=400,ROUND('201920 DATA'!AA289/$B289,2),"")))</f>
        <v/>
      </c>
      <c r="L289" s="296" t="str">
        <f>IF(OR($B289="*",$B289&lt;400),"",IF(AND('201920 DATA'!AB289="*",$B289&gt;=400),"*",IF($B289&gt;=400,ROUND('201920 DATA'!AB289/$B289,2),"")))</f>
        <v/>
      </c>
      <c r="M289" s="296" t="str">
        <f>IF(OR($B289="*",$B289&lt;400),"",IF(AND('201920 DATA'!AC289="*",$B289&gt;=400),"*",IF($B289&gt;=400,ROUND('201920 DATA'!AC289/$B289,2),"")))</f>
        <v/>
      </c>
      <c r="N289" s="296" t="str">
        <f>IF(OR($B289="*",$B289&lt;400),"",IF(AND('201920 DATA'!AD289="*",$B289&gt;=400),"*",IF($B289&gt;=400,ROUND('201920 DATA'!AD289/$B289,2),"")))</f>
        <v/>
      </c>
      <c r="O289" s="296" t="str">
        <f>IF(OR($B289="*",$B289&lt;400),"",IF(AND('201920 DATA'!AE289="*",$B289&gt;=400),"*",IF($B289&gt;=400,ROUND('201920 DATA'!AE289/$B289,2),"")))</f>
        <v/>
      </c>
      <c r="P289" s="297"/>
      <c r="Q289" s="296" t="str">
        <f>IF(OR($B289="*",$B289&lt;400),"",IF(AND('201920 DATA'!FO289="*",$B289&gt;=400),"*",IF($B289&gt;=400,ROUND('201920 DATA'!FO289/$B289,2),"")))</f>
        <v/>
      </c>
      <c r="R289" s="289" t="str">
        <f>IF(OR($C289="*",$C289&lt;400),"",IF(AND('201920 DATA'!F289="*",$C289&gt;=400),"*",IF($C289&gt;=400,ROUND('201920 DATA'!F289/$C289,2),"")))</f>
        <v/>
      </c>
      <c r="S289" s="289" t="str">
        <f>IF(OR($C289="*",$C289&lt;400),"",IF(AND('201920 DATA'!G289="*",$C289&gt;=400),"*",IF($C289&gt;=400,ROUND('201920 DATA'!G289/$C289,2),"")))</f>
        <v/>
      </c>
      <c r="T289" s="289" t="str">
        <f>IF(OR($C289="*",$C289&lt;400),"",IF(AND('201920 DATA'!H289="*",$C289&gt;=400),"*",IF($C289&gt;=400,ROUND('201920 DATA'!H289/$C289,2),"")))</f>
        <v/>
      </c>
      <c r="U289" s="289" t="str">
        <f>IF(OR($C289="*",$C289&lt;400),"",IF(AND('201920 DATA'!FP289="*",$C289&gt;=400),"*",IF($C289&gt;=400,ROUND('201920 DATA'!FP289/$C289,2),"")))</f>
        <v/>
      </c>
      <c r="V289" s="312" t="str">
        <f>IF(OR($D289="*",$D289&lt;400),"",IF(AND('201920 DATA'!M289="*",$D289&gt;=400),"*",IF($D289&gt;=400,ROUND('201920 DATA'!M289/$D289,2),"")))</f>
        <v/>
      </c>
      <c r="W289" s="312" t="str">
        <f>IF(OR($D289="*",$D289&lt;400),"",IF(AND('201920 DATA'!N289="*",$D289&gt;=400),"*",IF($D289&gt;=400,ROUND('201920 DATA'!N289/$D289,2),"")))</f>
        <v/>
      </c>
      <c r="X289" s="312" t="str">
        <f>IF(OR($D289="*",$D289&lt;400),"",IF(AND('201920 DATA'!O289="*",$D289&gt;=400),"*",IF($D289&gt;=400,ROUND('201920 DATA'!O289/$D289,2),"")))</f>
        <v/>
      </c>
      <c r="Y289" s="312" t="str">
        <f>IF(OR($D289="*",$D289&lt;400),"",IF(AND('201920 DATA'!P289="*",$D289&gt;=400),"*",IF($D289&gt;=400,ROUND('201920 DATA'!P289/$D289,2),"")))</f>
        <v/>
      </c>
      <c r="Z289" s="312" t="str">
        <f>IF(OR($D289="*",$D289&lt;400),"",IF(AND('201920 DATA'!Q289="*",$D289&gt;=400),"*",IF($D289&gt;=400,ROUND('201920 DATA'!Q289/$D289,2),"")))</f>
        <v/>
      </c>
      <c r="AA289" s="312" t="str">
        <f>IF(OR($D289="*",$D289&lt;400),"",IF(AND('201920 DATA'!R289="*",$D289&gt;=400),"*",IF($D289&gt;=400,ROUND('201920 DATA'!R289/$D289,2),"")))</f>
        <v/>
      </c>
      <c r="AB289" s="312" t="str">
        <f>IF(OR($D289="*",$D289&lt;400),"",IF(AND('201920 DATA'!S289="*",$D289&gt;=400),"*",IF($D289&gt;=400,ROUND('201920 DATA'!S289/$D289,2),"")))</f>
        <v/>
      </c>
      <c r="AC289" s="312" t="str">
        <f>IF(OR($D289="*",$D289&lt;400),"",IF(AND('201920 DATA'!T289="*",$D289&gt;=400),"*",IF($D289&gt;=400,ROUND('201920 DATA'!T289/$D289,2),"")))</f>
        <v/>
      </c>
      <c r="AD289" s="289" t="str">
        <f>IF(OR($C289="*",$C289&lt;400),"",IF(AND('201920 DATA'!BC289="*",$C289&gt;=400),"*",IF($C289&gt;=400,ROUND('201920 DATA'!BC289/$C289,2),"")))</f>
        <v/>
      </c>
      <c r="AE289" s="289" t="str">
        <f>IF(OR($C289="*",$C289&lt;400),"",IF(AND('201920 DATA'!BD289="*",$C289&gt;=400),"*",IF($C289&gt;=400,ROUND('201920 DATA'!BD289/$C289,2),"")))</f>
        <v/>
      </c>
      <c r="AF289" s="289" t="str">
        <f>IF(OR($C289="*",$C289&lt;400),"",IF(AND('201920 DATA'!BE289="*",$C289&gt;=400),"*",IF($C289&gt;=400,ROUND('201920 DATA'!BE289/$C289,2),"")))</f>
        <v/>
      </c>
      <c r="AG289" s="289" t="str">
        <f>IF(OR($C289="*",$C289&lt;400),"",IF(AND('201920 DATA'!BF289="*",$C289&gt;=400),"*",IF($C289&gt;=400,ROUND('201920 DATA'!BF289/$C289,2),"")))</f>
        <v/>
      </c>
      <c r="AH289" s="289" t="str">
        <f>IF(OR($C289="*",$C289&lt;400),"",IF(AND('201920 DATA'!BG289="*",$C289&gt;=400),"*",IF($C289&gt;=400,ROUND('201920 DATA'!BG289/$C289,2),"")))</f>
        <v/>
      </c>
      <c r="AI289" s="289" t="str">
        <f>IF(OR($C289="*",$C289&lt;400),"",IF(AND('201920 DATA'!BH289="*",$C289&gt;=400),"*",IF($C289&gt;=400,ROUND('201920 DATA'!BH289/$C289,2),"")))</f>
        <v/>
      </c>
      <c r="AJ289" s="289" t="str">
        <f>IF(OR($C289="*",$C289&lt;400),"",IF(AND('201920 DATA'!BI289="*",$C289&gt;=400),"*",IF($C289&gt;=400,ROUND('201920 DATA'!BI289/$C289,2),"")))</f>
        <v/>
      </c>
      <c r="AK289" s="289" t="str">
        <f>IF(OR($C289="*",$C289&lt;400),"",IF(AND('201920 DATA'!BJ289="*",$C289&gt;=400),"*",IF($C289&gt;=400,ROUND('201920 DATA'!BJ289/$C289,2),"")))</f>
        <v/>
      </c>
      <c r="AL289" s="289" t="str">
        <f>IF(OR($C289="*",$C289&lt;400),"",IF(AND('201920 DATA'!BK289="*",$C289&gt;=400),"*",IF($C289&gt;=400,ROUND('201920 DATA'!BK289/$C289,2),"")))</f>
        <v/>
      </c>
      <c r="AM289" s="289" t="str">
        <f>IF(OR($C289="*",$C289&lt;400),"",IF(AND('201920 DATA'!BL289="*",$C289&gt;=400),"*",IF($C289&gt;=400,ROUND('201920 DATA'!BL289/$C289,2),"")))</f>
        <v/>
      </c>
      <c r="AN289" s="289" t="str">
        <f>IF(OR($C289="*",$C289&lt;400),"",IF(AND('201920 DATA'!BM289="*",$C289&gt;=400),"*",IF($C289&gt;=400,ROUND('201920 DATA'!BM289/$C289,2),"")))</f>
        <v/>
      </c>
      <c r="AO289" s="289" t="str">
        <f>IF(OR($C289="*",$C289&lt;400),"",IF(AND('201920 DATA'!BN289="*",$C289&gt;=400),"*",IF($C289&gt;=400,ROUND('201920 DATA'!BN289/$C289,2),"")))</f>
        <v/>
      </c>
      <c r="AP289" s="289" t="str">
        <f>IF(OR($C289="*",$C289&lt;400),"",IF(AND('201920 DATA'!BO289="*",$C289&gt;=400),"*",IF($C289&gt;=400,ROUND('201920 DATA'!BO289/$C289,2),"")))</f>
        <v/>
      </c>
      <c r="AQ289" s="289" t="str">
        <f>IF(OR($C289="*",$C289&lt;400),"",IF(AND('201920 DATA'!BP289="*",$C289&gt;=400),"*",IF($C289&gt;=400,ROUND('201920 DATA'!BP289/$C289,2),"")))</f>
        <v/>
      </c>
      <c r="AR289" s="289" t="str">
        <f>IF(OR($C289="*",$C289&lt;400),"",IF(AND('201920 DATA'!BQ289="*",$C289&gt;=400),"*",IF($C289&gt;=400,ROUND('201920 DATA'!BQ289/$C289,2),"")))</f>
        <v/>
      </c>
      <c r="AS289" s="289" t="str">
        <f>IF(OR($C289="*",$C289&lt;400),"",IF(AND('201920 DATA'!BR289="*",$C289&gt;=400),"*",IF($C289&gt;=400,ROUND('201920 DATA'!BR289/$C289,2),"")))</f>
        <v/>
      </c>
      <c r="AT289" s="289" t="str">
        <f>IF(OR($C289="*",$C289&lt;400),"",IF(AND('201920 DATA'!BS289="*",$C289&gt;=400),"*",IF($C289&gt;=400,ROUND('201920 DATA'!BS289/$C289,2),"")))</f>
        <v/>
      </c>
      <c r="AU289" s="289" t="str">
        <f>IF(OR($C289="*",$C289&lt;400),"",IF(AND('201920 DATA'!BT289="*",$C289&gt;=400),"*",IF($C289&gt;=400,ROUND('201920 DATA'!BT289/$C289,2),"")))</f>
        <v/>
      </c>
      <c r="AV289" s="289" t="str">
        <f>IF(OR($C289="*",$C289&lt;400),"",IF(AND('201920 DATA'!BU289="*",$C289&gt;=400),"*",IF($C289&gt;=400,ROUND('201920 DATA'!BU289/$C289,2),"")))</f>
        <v/>
      </c>
      <c r="AW289" s="289" t="str">
        <f>IF(OR($C289="*",$C289&lt;400),"",IF(AND('201920 DATA'!BV289="*",$C289&gt;=400),"*",IF($C289&gt;=400,ROUND('201920 DATA'!BV289/$C289,2),"")))</f>
        <v/>
      </c>
      <c r="AX289" s="289" t="str">
        <f>IF(OR($C289="*",$C289&lt;400),"",IF(AND('201920 DATA'!BW289="*",$C289&gt;=400),"*",IF($C289&gt;=400,ROUND('201920 DATA'!BW289/$C289,2),"")))</f>
        <v/>
      </c>
      <c r="AZ289" s="365">
        <v>0</v>
      </c>
    </row>
    <row r="290" spans="1:52" x14ac:dyDescent="0.2">
      <c r="A290" s="373" t="s">
        <v>1642</v>
      </c>
      <c r="B290" s="287">
        <f>'201920 DATA'!B290</f>
        <v>60</v>
      </c>
      <c r="C290" s="288">
        <f>'201920 DATA'!C290</f>
        <v>60</v>
      </c>
      <c r="D290" s="293">
        <f>'201920 DATA'!FQ290</f>
        <v>0</v>
      </c>
      <c r="F290" s="313" t="str">
        <f t="shared" si="8"/>
        <v/>
      </c>
      <c r="G290" s="295" t="str">
        <f t="shared" si="9"/>
        <v/>
      </c>
      <c r="H290" s="289" t="str">
        <f>IF(OR($C290="*",$C290&lt;400),"",IF(AND('201920 DATA'!F290="*",$C290&gt;=400),"*",IF($C290&gt;=400,ROUND('201920 DATA'!F290/$C290,2),"")))</f>
        <v/>
      </c>
      <c r="I290" s="296" t="str">
        <f>IF(OR($B290="*",$B290&lt;400),"",IF(AND('201920 DATA'!Y290="*",$B290&gt;=400),"*",IF($B290&gt;=400,ROUND('201920 DATA'!Y290/$B290,2),"")))</f>
        <v/>
      </c>
      <c r="J290" s="296" t="str">
        <f>IF(OR($B290="*",$B290&lt;400),"",IF(AND('201920 DATA'!Z290="*",$B290&gt;=400),"*",IF($B290&gt;=400,ROUND('201920 DATA'!Z290/$B290,2),"")))</f>
        <v/>
      </c>
      <c r="K290" s="296" t="str">
        <f>IF(OR($B290="*",$B290&lt;400),"",IF(AND('201920 DATA'!AA290="*",$B290&gt;=400),"*",IF($B290&gt;=400,ROUND('201920 DATA'!AA290/$B290,2),"")))</f>
        <v/>
      </c>
      <c r="L290" s="296" t="str">
        <f>IF(OR($B290="*",$B290&lt;400),"",IF(AND('201920 DATA'!AB290="*",$B290&gt;=400),"*",IF($B290&gt;=400,ROUND('201920 DATA'!AB290/$B290,2),"")))</f>
        <v/>
      </c>
      <c r="M290" s="296" t="str">
        <f>IF(OR($B290="*",$B290&lt;400),"",IF(AND('201920 DATA'!AC290="*",$B290&gt;=400),"*",IF($B290&gt;=400,ROUND('201920 DATA'!AC290/$B290,2),"")))</f>
        <v/>
      </c>
      <c r="N290" s="296" t="str">
        <f>IF(OR($B290="*",$B290&lt;400),"",IF(AND('201920 DATA'!AD290="*",$B290&gt;=400),"*",IF($B290&gt;=400,ROUND('201920 DATA'!AD290/$B290,2),"")))</f>
        <v/>
      </c>
      <c r="O290" s="296" t="str">
        <f>IF(OR($B290="*",$B290&lt;400),"",IF(AND('201920 DATA'!AE290="*",$B290&gt;=400),"*",IF($B290&gt;=400,ROUND('201920 DATA'!AE290/$B290,2),"")))</f>
        <v/>
      </c>
      <c r="P290" s="297"/>
      <c r="Q290" s="296" t="str">
        <f>IF(OR($B290="*",$B290&lt;400),"",IF(AND('201920 DATA'!FO290="*",$B290&gt;=400),"*",IF($B290&gt;=400,ROUND('201920 DATA'!FO290/$B290,2),"")))</f>
        <v/>
      </c>
      <c r="R290" s="289" t="str">
        <f>IF(OR($C290="*",$C290&lt;400),"",IF(AND('201920 DATA'!F290="*",$C290&gt;=400),"*",IF($C290&gt;=400,ROUND('201920 DATA'!F290/$C290,2),"")))</f>
        <v/>
      </c>
      <c r="S290" s="289" t="str">
        <f>IF(OR($C290="*",$C290&lt;400),"",IF(AND('201920 DATA'!G290="*",$C290&gt;=400),"*",IF($C290&gt;=400,ROUND('201920 DATA'!G290/$C290,2),"")))</f>
        <v/>
      </c>
      <c r="T290" s="289" t="str">
        <f>IF(OR($C290="*",$C290&lt;400),"",IF(AND('201920 DATA'!H290="*",$C290&gt;=400),"*",IF($C290&gt;=400,ROUND('201920 DATA'!H290/$C290,2),"")))</f>
        <v/>
      </c>
      <c r="U290" s="289" t="str">
        <f>IF(OR($C290="*",$C290&lt;400),"",IF(AND('201920 DATA'!FP290="*",$C290&gt;=400),"*",IF($C290&gt;=400,ROUND('201920 DATA'!FP290/$C290,2),"")))</f>
        <v/>
      </c>
      <c r="V290" s="312" t="str">
        <f>IF(OR($D290="*",$D290&lt;400),"",IF(AND('201920 DATA'!M290="*",$D290&gt;=400),"*",IF($D290&gt;=400,ROUND('201920 DATA'!M290/$D290,2),"")))</f>
        <v/>
      </c>
      <c r="W290" s="312" t="str">
        <f>IF(OR($D290="*",$D290&lt;400),"",IF(AND('201920 DATA'!N290="*",$D290&gt;=400),"*",IF($D290&gt;=400,ROUND('201920 DATA'!N290/$D290,2),"")))</f>
        <v/>
      </c>
      <c r="X290" s="312" t="str">
        <f>IF(OR($D290="*",$D290&lt;400),"",IF(AND('201920 DATA'!O290="*",$D290&gt;=400),"*",IF($D290&gt;=400,ROUND('201920 DATA'!O290/$D290,2),"")))</f>
        <v/>
      </c>
      <c r="Y290" s="312" t="str">
        <f>IF(OR($D290="*",$D290&lt;400),"",IF(AND('201920 DATA'!P290="*",$D290&gt;=400),"*",IF($D290&gt;=400,ROUND('201920 DATA'!P290/$D290,2),"")))</f>
        <v/>
      </c>
      <c r="Z290" s="312" t="str">
        <f>IF(OR($D290="*",$D290&lt;400),"",IF(AND('201920 DATA'!Q290="*",$D290&gt;=400),"*",IF($D290&gt;=400,ROUND('201920 DATA'!Q290/$D290,2),"")))</f>
        <v/>
      </c>
      <c r="AA290" s="312" t="str">
        <f>IF(OR($D290="*",$D290&lt;400),"",IF(AND('201920 DATA'!R290="*",$D290&gt;=400),"*",IF($D290&gt;=400,ROUND('201920 DATA'!R290/$D290,2),"")))</f>
        <v/>
      </c>
      <c r="AB290" s="312" t="str">
        <f>IF(OR($D290="*",$D290&lt;400),"",IF(AND('201920 DATA'!S290="*",$D290&gt;=400),"*",IF($D290&gt;=400,ROUND('201920 DATA'!S290/$D290,2),"")))</f>
        <v/>
      </c>
      <c r="AC290" s="312" t="str">
        <f>IF(OR($D290="*",$D290&lt;400),"",IF(AND('201920 DATA'!T290="*",$D290&gt;=400),"*",IF($D290&gt;=400,ROUND('201920 DATA'!T290/$D290,2),"")))</f>
        <v/>
      </c>
      <c r="AD290" s="289" t="str">
        <f>IF(OR($C290="*",$C290&lt;400),"",IF(AND('201920 DATA'!BC290="*",$C290&gt;=400),"*",IF($C290&gt;=400,ROUND('201920 DATA'!BC290/$C290,2),"")))</f>
        <v/>
      </c>
      <c r="AE290" s="289" t="str">
        <f>IF(OR($C290="*",$C290&lt;400),"",IF(AND('201920 DATA'!BD290="*",$C290&gt;=400),"*",IF($C290&gt;=400,ROUND('201920 DATA'!BD290/$C290,2),"")))</f>
        <v/>
      </c>
      <c r="AF290" s="289" t="str">
        <f>IF(OR($C290="*",$C290&lt;400),"",IF(AND('201920 DATA'!BE290="*",$C290&gt;=400),"*",IF($C290&gt;=400,ROUND('201920 DATA'!BE290/$C290,2),"")))</f>
        <v/>
      </c>
      <c r="AG290" s="289" t="str">
        <f>IF(OR($C290="*",$C290&lt;400),"",IF(AND('201920 DATA'!BF290="*",$C290&gt;=400),"*",IF($C290&gt;=400,ROUND('201920 DATA'!BF290/$C290,2),"")))</f>
        <v/>
      </c>
      <c r="AH290" s="289" t="str">
        <f>IF(OR($C290="*",$C290&lt;400),"",IF(AND('201920 DATA'!BG290="*",$C290&gt;=400),"*",IF($C290&gt;=400,ROUND('201920 DATA'!BG290/$C290,2),"")))</f>
        <v/>
      </c>
      <c r="AI290" s="289" t="str">
        <f>IF(OR($C290="*",$C290&lt;400),"",IF(AND('201920 DATA'!BH290="*",$C290&gt;=400),"*",IF($C290&gt;=400,ROUND('201920 DATA'!BH290/$C290,2),"")))</f>
        <v/>
      </c>
      <c r="AJ290" s="289" t="str">
        <f>IF(OR($C290="*",$C290&lt;400),"",IF(AND('201920 DATA'!BI290="*",$C290&gt;=400),"*",IF($C290&gt;=400,ROUND('201920 DATA'!BI290/$C290,2),"")))</f>
        <v/>
      </c>
      <c r="AK290" s="289" t="str">
        <f>IF(OR($C290="*",$C290&lt;400),"",IF(AND('201920 DATA'!BJ290="*",$C290&gt;=400),"*",IF($C290&gt;=400,ROUND('201920 DATA'!BJ290/$C290,2),"")))</f>
        <v/>
      </c>
      <c r="AL290" s="289" t="str">
        <f>IF(OR($C290="*",$C290&lt;400),"",IF(AND('201920 DATA'!BK290="*",$C290&gt;=400),"*",IF($C290&gt;=400,ROUND('201920 DATA'!BK290/$C290,2),"")))</f>
        <v/>
      </c>
      <c r="AM290" s="289" t="str">
        <f>IF(OR($C290="*",$C290&lt;400),"",IF(AND('201920 DATA'!BL290="*",$C290&gt;=400),"*",IF($C290&gt;=400,ROUND('201920 DATA'!BL290/$C290,2),"")))</f>
        <v/>
      </c>
      <c r="AN290" s="289" t="str">
        <f>IF(OR($C290="*",$C290&lt;400),"",IF(AND('201920 DATA'!BM290="*",$C290&gt;=400),"*",IF($C290&gt;=400,ROUND('201920 DATA'!BM290/$C290,2),"")))</f>
        <v/>
      </c>
      <c r="AO290" s="289" t="str">
        <f>IF(OR($C290="*",$C290&lt;400),"",IF(AND('201920 DATA'!BN290="*",$C290&gt;=400),"*",IF($C290&gt;=400,ROUND('201920 DATA'!BN290/$C290,2),"")))</f>
        <v/>
      </c>
      <c r="AP290" s="289" t="str">
        <f>IF(OR($C290="*",$C290&lt;400),"",IF(AND('201920 DATA'!BO290="*",$C290&gt;=400),"*",IF($C290&gt;=400,ROUND('201920 DATA'!BO290/$C290,2),"")))</f>
        <v/>
      </c>
      <c r="AQ290" s="289" t="str">
        <f>IF(OR($C290="*",$C290&lt;400),"",IF(AND('201920 DATA'!BP290="*",$C290&gt;=400),"*",IF($C290&gt;=400,ROUND('201920 DATA'!BP290/$C290,2),"")))</f>
        <v/>
      </c>
      <c r="AR290" s="289" t="str">
        <f>IF(OR($C290="*",$C290&lt;400),"",IF(AND('201920 DATA'!BQ290="*",$C290&gt;=400),"*",IF($C290&gt;=400,ROUND('201920 DATA'!BQ290/$C290,2),"")))</f>
        <v/>
      </c>
      <c r="AS290" s="289" t="str">
        <f>IF(OR($C290="*",$C290&lt;400),"",IF(AND('201920 DATA'!BR290="*",$C290&gt;=400),"*",IF($C290&gt;=400,ROUND('201920 DATA'!BR290/$C290,2),"")))</f>
        <v/>
      </c>
      <c r="AT290" s="289" t="str">
        <f>IF(OR($C290="*",$C290&lt;400),"",IF(AND('201920 DATA'!BS290="*",$C290&gt;=400),"*",IF($C290&gt;=400,ROUND('201920 DATA'!BS290/$C290,2),"")))</f>
        <v/>
      </c>
      <c r="AU290" s="289" t="str">
        <f>IF(OR($C290="*",$C290&lt;400),"",IF(AND('201920 DATA'!BT290="*",$C290&gt;=400),"*",IF($C290&gt;=400,ROUND('201920 DATA'!BT290/$C290,2),"")))</f>
        <v/>
      </c>
      <c r="AV290" s="289" t="str">
        <f>IF(OR($C290="*",$C290&lt;400),"",IF(AND('201920 DATA'!BU290="*",$C290&gt;=400),"*",IF($C290&gt;=400,ROUND('201920 DATA'!BU290/$C290,2),"")))</f>
        <v/>
      </c>
      <c r="AW290" s="289" t="str">
        <f>IF(OR($C290="*",$C290&lt;400),"",IF(AND('201920 DATA'!BV290="*",$C290&gt;=400),"*",IF($C290&gt;=400,ROUND('201920 DATA'!BV290/$C290,2),"")))</f>
        <v/>
      </c>
      <c r="AX290" s="289" t="str">
        <f>IF(OR($C290="*",$C290&lt;400),"",IF(AND('201920 DATA'!BW290="*",$C290&gt;=400),"*",IF($C290&gt;=400,ROUND('201920 DATA'!BW290/$C290,2),"")))</f>
        <v/>
      </c>
      <c r="AZ290" s="365">
        <v>0</v>
      </c>
    </row>
    <row r="291" spans="1:52" x14ac:dyDescent="0.2">
      <c r="A291" s="373" t="s">
        <v>1602</v>
      </c>
      <c r="B291" s="287">
        <f>'201920 DATA'!B291</f>
        <v>80</v>
      </c>
      <c r="C291" s="288">
        <f>'201920 DATA'!C291</f>
        <v>80</v>
      </c>
      <c r="D291" s="293">
        <f>'201920 DATA'!FQ291</f>
        <v>0</v>
      </c>
      <c r="F291" s="313" t="str">
        <f t="shared" si="8"/>
        <v/>
      </c>
      <c r="G291" s="295" t="str">
        <f t="shared" si="9"/>
        <v/>
      </c>
      <c r="H291" s="289" t="str">
        <f>IF(OR($C291="*",$C291&lt;400),"",IF(AND('201920 DATA'!F291="*",$C291&gt;=400),"*",IF($C291&gt;=400,ROUND('201920 DATA'!F291/$C291,2),"")))</f>
        <v/>
      </c>
      <c r="I291" s="296" t="str">
        <f>IF(OR($B291="*",$B291&lt;400),"",IF(AND('201920 DATA'!Y291="*",$B291&gt;=400),"*",IF($B291&gt;=400,ROUND('201920 DATA'!Y291/$B291,2),"")))</f>
        <v/>
      </c>
      <c r="J291" s="296" t="str">
        <f>IF(OR($B291="*",$B291&lt;400),"",IF(AND('201920 DATA'!Z291="*",$B291&gt;=400),"*",IF($B291&gt;=400,ROUND('201920 DATA'!Z291/$B291,2),"")))</f>
        <v/>
      </c>
      <c r="K291" s="296" t="str">
        <f>IF(OR($B291="*",$B291&lt;400),"",IF(AND('201920 DATA'!AA291="*",$B291&gt;=400),"*",IF($B291&gt;=400,ROUND('201920 DATA'!AA291/$B291,2),"")))</f>
        <v/>
      </c>
      <c r="L291" s="296" t="str">
        <f>IF(OR($B291="*",$B291&lt;400),"",IF(AND('201920 DATA'!AB291="*",$B291&gt;=400),"*",IF($B291&gt;=400,ROUND('201920 DATA'!AB291/$B291,2),"")))</f>
        <v/>
      </c>
      <c r="M291" s="296" t="str">
        <f>IF(OR($B291="*",$B291&lt;400),"",IF(AND('201920 DATA'!AC291="*",$B291&gt;=400),"*",IF($B291&gt;=400,ROUND('201920 DATA'!AC291/$B291,2),"")))</f>
        <v/>
      </c>
      <c r="N291" s="296" t="str">
        <f>IF(OR($B291="*",$B291&lt;400),"",IF(AND('201920 DATA'!AD291="*",$B291&gt;=400),"*",IF($B291&gt;=400,ROUND('201920 DATA'!AD291/$B291,2),"")))</f>
        <v/>
      </c>
      <c r="O291" s="296" t="str">
        <f>IF(OR($B291="*",$B291&lt;400),"",IF(AND('201920 DATA'!AE291="*",$B291&gt;=400),"*",IF($B291&gt;=400,ROUND('201920 DATA'!AE291/$B291,2),"")))</f>
        <v/>
      </c>
      <c r="P291" s="297"/>
      <c r="Q291" s="296" t="str">
        <f>IF(OR($B291="*",$B291&lt;400),"",IF(AND('201920 DATA'!FO291="*",$B291&gt;=400),"*",IF($B291&gt;=400,ROUND('201920 DATA'!FO291/$B291,2),"")))</f>
        <v/>
      </c>
      <c r="R291" s="289" t="str">
        <f>IF(OR($C291="*",$C291&lt;400),"",IF(AND('201920 DATA'!F291="*",$C291&gt;=400),"*",IF($C291&gt;=400,ROUND('201920 DATA'!F291/$C291,2),"")))</f>
        <v/>
      </c>
      <c r="S291" s="289" t="str">
        <f>IF(OR($C291="*",$C291&lt;400),"",IF(AND('201920 DATA'!G291="*",$C291&gt;=400),"*",IF($C291&gt;=400,ROUND('201920 DATA'!G291/$C291,2),"")))</f>
        <v/>
      </c>
      <c r="T291" s="289" t="str">
        <f>IF(OR($C291="*",$C291&lt;400),"",IF(AND('201920 DATA'!H291="*",$C291&gt;=400),"*",IF($C291&gt;=400,ROUND('201920 DATA'!H291/$C291,2),"")))</f>
        <v/>
      </c>
      <c r="U291" s="289" t="str">
        <f>IF(OR($C291="*",$C291&lt;400),"",IF(AND('201920 DATA'!FP291="*",$C291&gt;=400),"*",IF($C291&gt;=400,ROUND('201920 DATA'!FP291/$C291,2),"")))</f>
        <v/>
      </c>
      <c r="V291" s="312" t="str">
        <f>IF(OR($D291="*",$D291&lt;400),"",IF(AND('201920 DATA'!M291="*",$D291&gt;=400),"*",IF($D291&gt;=400,ROUND('201920 DATA'!M291/$D291,2),"")))</f>
        <v/>
      </c>
      <c r="W291" s="312" t="str">
        <f>IF(OR($D291="*",$D291&lt;400),"",IF(AND('201920 DATA'!N291="*",$D291&gt;=400),"*",IF($D291&gt;=400,ROUND('201920 DATA'!N291/$D291,2),"")))</f>
        <v/>
      </c>
      <c r="X291" s="312" t="str">
        <f>IF(OR($D291="*",$D291&lt;400),"",IF(AND('201920 DATA'!O291="*",$D291&gt;=400),"*",IF($D291&gt;=400,ROUND('201920 DATA'!O291/$D291,2),"")))</f>
        <v/>
      </c>
      <c r="Y291" s="312" t="str">
        <f>IF(OR($D291="*",$D291&lt;400),"",IF(AND('201920 DATA'!P291="*",$D291&gt;=400),"*",IF($D291&gt;=400,ROUND('201920 DATA'!P291/$D291,2),"")))</f>
        <v/>
      </c>
      <c r="Z291" s="312" t="str">
        <f>IF(OR($D291="*",$D291&lt;400),"",IF(AND('201920 DATA'!Q291="*",$D291&gt;=400),"*",IF($D291&gt;=400,ROUND('201920 DATA'!Q291/$D291,2),"")))</f>
        <v/>
      </c>
      <c r="AA291" s="312" t="str">
        <f>IF(OR($D291="*",$D291&lt;400),"",IF(AND('201920 DATA'!R291="*",$D291&gt;=400),"*",IF($D291&gt;=400,ROUND('201920 DATA'!R291/$D291,2),"")))</f>
        <v/>
      </c>
      <c r="AB291" s="312" t="str">
        <f>IF(OR($D291="*",$D291&lt;400),"",IF(AND('201920 DATA'!S291="*",$D291&gt;=400),"*",IF($D291&gt;=400,ROUND('201920 DATA'!S291/$D291,2),"")))</f>
        <v/>
      </c>
      <c r="AC291" s="312" t="str">
        <f>IF(OR($D291="*",$D291&lt;400),"",IF(AND('201920 DATA'!T291="*",$D291&gt;=400),"*",IF($D291&gt;=400,ROUND('201920 DATA'!T291/$D291,2),"")))</f>
        <v/>
      </c>
      <c r="AD291" s="289" t="str">
        <f>IF(OR($C291="*",$C291&lt;400),"",IF(AND('201920 DATA'!BC291="*",$C291&gt;=400),"*",IF($C291&gt;=400,ROUND('201920 DATA'!BC291/$C291,2),"")))</f>
        <v/>
      </c>
      <c r="AE291" s="289" t="str">
        <f>IF(OR($C291="*",$C291&lt;400),"",IF(AND('201920 DATA'!BD291="*",$C291&gt;=400),"*",IF($C291&gt;=400,ROUND('201920 DATA'!BD291/$C291,2),"")))</f>
        <v/>
      </c>
      <c r="AF291" s="289" t="str">
        <f>IF(OR($C291="*",$C291&lt;400),"",IF(AND('201920 DATA'!BE291="*",$C291&gt;=400),"*",IF($C291&gt;=400,ROUND('201920 DATA'!BE291/$C291,2),"")))</f>
        <v/>
      </c>
      <c r="AG291" s="289" t="str">
        <f>IF(OR($C291="*",$C291&lt;400),"",IF(AND('201920 DATA'!BF291="*",$C291&gt;=400),"*",IF($C291&gt;=400,ROUND('201920 DATA'!BF291/$C291,2),"")))</f>
        <v/>
      </c>
      <c r="AH291" s="289" t="str">
        <f>IF(OR($C291="*",$C291&lt;400),"",IF(AND('201920 DATA'!BG291="*",$C291&gt;=400),"*",IF($C291&gt;=400,ROUND('201920 DATA'!BG291/$C291,2),"")))</f>
        <v/>
      </c>
      <c r="AI291" s="289" t="str">
        <f>IF(OR($C291="*",$C291&lt;400),"",IF(AND('201920 DATA'!BH291="*",$C291&gt;=400),"*",IF($C291&gt;=400,ROUND('201920 DATA'!BH291/$C291,2),"")))</f>
        <v/>
      </c>
      <c r="AJ291" s="289" t="str">
        <f>IF(OR($C291="*",$C291&lt;400),"",IF(AND('201920 DATA'!BI291="*",$C291&gt;=400),"*",IF($C291&gt;=400,ROUND('201920 DATA'!BI291/$C291,2),"")))</f>
        <v/>
      </c>
      <c r="AK291" s="289" t="str">
        <f>IF(OR($C291="*",$C291&lt;400),"",IF(AND('201920 DATA'!BJ291="*",$C291&gt;=400),"*",IF($C291&gt;=400,ROUND('201920 DATA'!BJ291/$C291,2),"")))</f>
        <v/>
      </c>
      <c r="AL291" s="289" t="str">
        <f>IF(OR($C291="*",$C291&lt;400),"",IF(AND('201920 DATA'!BK291="*",$C291&gt;=400),"*",IF($C291&gt;=400,ROUND('201920 DATA'!BK291/$C291,2),"")))</f>
        <v/>
      </c>
      <c r="AM291" s="289" t="str">
        <f>IF(OR($C291="*",$C291&lt;400),"",IF(AND('201920 DATA'!BL291="*",$C291&gt;=400),"*",IF($C291&gt;=400,ROUND('201920 DATA'!BL291/$C291,2),"")))</f>
        <v/>
      </c>
      <c r="AN291" s="289" t="str">
        <f>IF(OR($C291="*",$C291&lt;400),"",IF(AND('201920 DATA'!BM291="*",$C291&gt;=400),"*",IF($C291&gt;=400,ROUND('201920 DATA'!BM291/$C291,2),"")))</f>
        <v/>
      </c>
      <c r="AO291" s="289" t="str">
        <f>IF(OR($C291="*",$C291&lt;400),"",IF(AND('201920 DATA'!BN291="*",$C291&gt;=400),"*",IF($C291&gt;=400,ROUND('201920 DATA'!BN291/$C291,2),"")))</f>
        <v/>
      </c>
      <c r="AP291" s="289" t="str">
        <f>IF(OR($C291="*",$C291&lt;400),"",IF(AND('201920 DATA'!BO291="*",$C291&gt;=400),"*",IF($C291&gt;=400,ROUND('201920 DATA'!BO291/$C291,2),"")))</f>
        <v/>
      </c>
      <c r="AQ291" s="289" t="str">
        <f>IF(OR($C291="*",$C291&lt;400),"",IF(AND('201920 DATA'!BP291="*",$C291&gt;=400),"*",IF($C291&gt;=400,ROUND('201920 DATA'!BP291/$C291,2),"")))</f>
        <v/>
      </c>
      <c r="AR291" s="289" t="str">
        <f>IF(OR($C291="*",$C291&lt;400),"",IF(AND('201920 DATA'!BQ291="*",$C291&gt;=400),"*",IF($C291&gt;=400,ROUND('201920 DATA'!BQ291/$C291,2),"")))</f>
        <v/>
      </c>
      <c r="AS291" s="289" t="str">
        <f>IF(OR($C291="*",$C291&lt;400),"",IF(AND('201920 DATA'!BR291="*",$C291&gt;=400),"*",IF($C291&gt;=400,ROUND('201920 DATA'!BR291/$C291,2),"")))</f>
        <v/>
      </c>
      <c r="AT291" s="289" t="str">
        <f>IF(OR($C291="*",$C291&lt;400),"",IF(AND('201920 DATA'!BS291="*",$C291&gt;=400),"*",IF($C291&gt;=400,ROUND('201920 DATA'!BS291/$C291,2),"")))</f>
        <v/>
      </c>
      <c r="AU291" s="289" t="str">
        <f>IF(OR($C291="*",$C291&lt;400),"",IF(AND('201920 DATA'!BT291="*",$C291&gt;=400),"*",IF($C291&gt;=400,ROUND('201920 DATA'!BT291/$C291,2),"")))</f>
        <v/>
      </c>
      <c r="AV291" s="289" t="str">
        <f>IF(OR($C291="*",$C291&lt;400),"",IF(AND('201920 DATA'!BU291="*",$C291&gt;=400),"*",IF($C291&gt;=400,ROUND('201920 DATA'!BU291/$C291,2),"")))</f>
        <v/>
      </c>
      <c r="AW291" s="289" t="str">
        <f>IF(OR($C291="*",$C291&lt;400),"",IF(AND('201920 DATA'!BV291="*",$C291&gt;=400),"*",IF($C291&gt;=400,ROUND('201920 DATA'!BV291/$C291,2),"")))</f>
        <v/>
      </c>
      <c r="AX291" s="289" t="str">
        <f>IF(OR($C291="*",$C291&lt;400),"",IF(AND('201920 DATA'!BW291="*",$C291&gt;=400),"*",IF($C291&gt;=400,ROUND('201920 DATA'!BW291/$C291,2),"")))</f>
        <v/>
      </c>
      <c r="AZ291" s="365">
        <v>0</v>
      </c>
    </row>
    <row r="292" spans="1:52" x14ac:dyDescent="0.2">
      <c r="A292" s="373" t="s">
        <v>1643</v>
      </c>
      <c r="B292" s="287">
        <f>'201920 DATA'!B292</f>
        <v>50</v>
      </c>
      <c r="C292" s="288">
        <f>'201920 DATA'!C292</f>
        <v>50</v>
      </c>
      <c r="D292" s="293">
        <f>'201920 DATA'!FQ292</f>
        <v>0</v>
      </c>
      <c r="F292" s="313" t="str">
        <f t="shared" si="8"/>
        <v/>
      </c>
      <c r="G292" s="295" t="str">
        <f t="shared" si="9"/>
        <v/>
      </c>
      <c r="H292" s="289" t="str">
        <f>IF(OR($C292="*",$C292&lt;400),"",IF(AND('201920 DATA'!F292="*",$C292&gt;=400),"*",IF($C292&gt;=400,ROUND('201920 DATA'!F292/$C292,2),"")))</f>
        <v/>
      </c>
      <c r="I292" s="296" t="str">
        <f>IF(OR($B292="*",$B292&lt;400),"",IF(AND('201920 DATA'!Y292="*",$B292&gt;=400),"*",IF($B292&gt;=400,ROUND('201920 DATA'!Y292/$B292,2),"")))</f>
        <v/>
      </c>
      <c r="J292" s="296" t="str">
        <f>IF(OR($B292="*",$B292&lt;400),"",IF(AND('201920 DATA'!Z292="*",$B292&gt;=400),"*",IF($B292&gt;=400,ROUND('201920 DATA'!Z292/$B292,2),"")))</f>
        <v/>
      </c>
      <c r="K292" s="296" t="str">
        <f>IF(OR($B292="*",$B292&lt;400),"",IF(AND('201920 DATA'!AA292="*",$B292&gt;=400),"*",IF($B292&gt;=400,ROUND('201920 DATA'!AA292/$B292,2),"")))</f>
        <v/>
      </c>
      <c r="L292" s="296" t="str">
        <f>IF(OR($B292="*",$B292&lt;400),"",IF(AND('201920 DATA'!AB292="*",$B292&gt;=400),"*",IF($B292&gt;=400,ROUND('201920 DATA'!AB292/$B292,2),"")))</f>
        <v/>
      </c>
      <c r="M292" s="296" t="str">
        <f>IF(OR($B292="*",$B292&lt;400),"",IF(AND('201920 DATA'!AC292="*",$B292&gt;=400),"*",IF($B292&gt;=400,ROUND('201920 DATA'!AC292/$B292,2),"")))</f>
        <v/>
      </c>
      <c r="N292" s="296" t="str">
        <f>IF(OR($B292="*",$B292&lt;400),"",IF(AND('201920 DATA'!AD292="*",$B292&gt;=400),"*",IF($B292&gt;=400,ROUND('201920 DATA'!AD292/$B292,2),"")))</f>
        <v/>
      </c>
      <c r="O292" s="296" t="str">
        <f>IF(OR($B292="*",$B292&lt;400),"",IF(AND('201920 DATA'!AE292="*",$B292&gt;=400),"*",IF($B292&gt;=400,ROUND('201920 DATA'!AE292/$B292,2),"")))</f>
        <v/>
      </c>
      <c r="P292" s="297"/>
      <c r="Q292" s="296" t="str">
        <f>IF(OR($B292="*",$B292&lt;400),"",IF(AND('201920 DATA'!FO292="*",$B292&gt;=400),"*",IF($B292&gt;=400,ROUND('201920 DATA'!FO292/$B292,2),"")))</f>
        <v/>
      </c>
      <c r="R292" s="289" t="str">
        <f>IF(OR($C292="*",$C292&lt;400),"",IF(AND('201920 DATA'!F292="*",$C292&gt;=400),"*",IF($C292&gt;=400,ROUND('201920 DATA'!F292/$C292,2),"")))</f>
        <v/>
      </c>
      <c r="S292" s="289" t="str">
        <f>IF(OR($C292="*",$C292&lt;400),"",IF(AND('201920 DATA'!G292="*",$C292&gt;=400),"*",IF($C292&gt;=400,ROUND('201920 DATA'!G292/$C292,2),"")))</f>
        <v/>
      </c>
      <c r="T292" s="289" t="str">
        <f>IF(OR($C292="*",$C292&lt;400),"",IF(AND('201920 DATA'!H292="*",$C292&gt;=400),"*",IF($C292&gt;=400,ROUND('201920 DATA'!H292/$C292,2),"")))</f>
        <v/>
      </c>
      <c r="U292" s="289" t="str">
        <f>IF(OR($C292="*",$C292&lt;400),"",IF(AND('201920 DATA'!FP292="*",$C292&gt;=400),"*",IF($C292&gt;=400,ROUND('201920 DATA'!FP292/$C292,2),"")))</f>
        <v/>
      </c>
      <c r="V292" s="312" t="str">
        <f>IF(OR($D292="*",$D292&lt;400),"",IF(AND('201920 DATA'!M292="*",$D292&gt;=400),"*",IF($D292&gt;=400,ROUND('201920 DATA'!M292/$D292,2),"")))</f>
        <v/>
      </c>
      <c r="W292" s="312" t="str">
        <f>IF(OR($D292="*",$D292&lt;400),"",IF(AND('201920 DATA'!N292="*",$D292&gt;=400),"*",IF($D292&gt;=400,ROUND('201920 DATA'!N292/$D292,2),"")))</f>
        <v/>
      </c>
      <c r="X292" s="312" t="str">
        <f>IF(OR($D292="*",$D292&lt;400),"",IF(AND('201920 DATA'!O292="*",$D292&gt;=400),"*",IF($D292&gt;=400,ROUND('201920 DATA'!O292/$D292,2),"")))</f>
        <v/>
      </c>
      <c r="Y292" s="312" t="str">
        <f>IF(OR($D292="*",$D292&lt;400),"",IF(AND('201920 DATA'!P292="*",$D292&gt;=400),"*",IF($D292&gt;=400,ROUND('201920 DATA'!P292/$D292,2),"")))</f>
        <v/>
      </c>
      <c r="Z292" s="312" t="str">
        <f>IF(OR($D292="*",$D292&lt;400),"",IF(AND('201920 DATA'!Q292="*",$D292&gt;=400),"*",IF($D292&gt;=400,ROUND('201920 DATA'!Q292/$D292,2),"")))</f>
        <v/>
      </c>
      <c r="AA292" s="312" t="str">
        <f>IF(OR($D292="*",$D292&lt;400),"",IF(AND('201920 DATA'!R292="*",$D292&gt;=400),"*",IF($D292&gt;=400,ROUND('201920 DATA'!R292/$D292,2),"")))</f>
        <v/>
      </c>
      <c r="AB292" s="312" t="str">
        <f>IF(OR($D292="*",$D292&lt;400),"",IF(AND('201920 DATA'!S292="*",$D292&gt;=400),"*",IF($D292&gt;=400,ROUND('201920 DATA'!S292/$D292,2),"")))</f>
        <v/>
      </c>
      <c r="AC292" s="312" t="str">
        <f>IF(OR($D292="*",$D292&lt;400),"",IF(AND('201920 DATA'!T292="*",$D292&gt;=400),"*",IF($D292&gt;=400,ROUND('201920 DATA'!T292/$D292,2),"")))</f>
        <v/>
      </c>
      <c r="AD292" s="289" t="str">
        <f>IF(OR($C292="*",$C292&lt;400),"",IF(AND('201920 DATA'!BC292="*",$C292&gt;=400),"*",IF($C292&gt;=400,ROUND('201920 DATA'!BC292/$C292,2),"")))</f>
        <v/>
      </c>
      <c r="AE292" s="289" t="str">
        <f>IF(OR($C292="*",$C292&lt;400),"",IF(AND('201920 DATA'!BD292="*",$C292&gt;=400),"*",IF($C292&gt;=400,ROUND('201920 DATA'!BD292/$C292,2),"")))</f>
        <v/>
      </c>
      <c r="AF292" s="289" t="str">
        <f>IF(OR($C292="*",$C292&lt;400),"",IF(AND('201920 DATA'!BE292="*",$C292&gt;=400),"*",IF($C292&gt;=400,ROUND('201920 DATA'!BE292/$C292,2),"")))</f>
        <v/>
      </c>
      <c r="AG292" s="289" t="str">
        <f>IF(OR($C292="*",$C292&lt;400),"",IF(AND('201920 DATA'!BF292="*",$C292&gt;=400),"*",IF($C292&gt;=400,ROUND('201920 DATA'!BF292/$C292,2),"")))</f>
        <v/>
      </c>
      <c r="AH292" s="289" t="str">
        <f>IF(OR($C292="*",$C292&lt;400),"",IF(AND('201920 DATA'!BG292="*",$C292&gt;=400),"*",IF($C292&gt;=400,ROUND('201920 DATA'!BG292/$C292,2),"")))</f>
        <v/>
      </c>
      <c r="AI292" s="289" t="str">
        <f>IF(OR($C292="*",$C292&lt;400),"",IF(AND('201920 DATA'!BH292="*",$C292&gt;=400),"*",IF($C292&gt;=400,ROUND('201920 DATA'!BH292/$C292,2),"")))</f>
        <v/>
      </c>
      <c r="AJ292" s="289" t="str">
        <f>IF(OR($C292="*",$C292&lt;400),"",IF(AND('201920 DATA'!BI292="*",$C292&gt;=400),"*",IF($C292&gt;=400,ROUND('201920 DATA'!BI292/$C292,2),"")))</f>
        <v/>
      </c>
      <c r="AK292" s="289" t="str">
        <f>IF(OR($C292="*",$C292&lt;400),"",IF(AND('201920 DATA'!BJ292="*",$C292&gt;=400),"*",IF($C292&gt;=400,ROUND('201920 DATA'!BJ292/$C292,2),"")))</f>
        <v/>
      </c>
      <c r="AL292" s="289" t="str">
        <f>IF(OR($C292="*",$C292&lt;400),"",IF(AND('201920 DATA'!BK292="*",$C292&gt;=400),"*",IF($C292&gt;=400,ROUND('201920 DATA'!BK292/$C292,2),"")))</f>
        <v/>
      </c>
      <c r="AM292" s="289" t="str">
        <f>IF(OR($C292="*",$C292&lt;400),"",IF(AND('201920 DATA'!BL292="*",$C292&gt;=400),"*",IF($C292&gt;=400,ROUND('201920 DATA'!BL292/$C292,2),"")))</f>
        <v/>
      </c>
      <c r="AN292" s="289" t="str">
        <f>IF(OR($C292="*",$C292&lt;400),"",IF(AND('201920 DATA'!BM292="*",$C292&gt;=400),"*",IF($C292&gt;=400,ROUND('201920 DATA'!BM292/$C292,2),"")))</f>
        <v/>
      </c>
      <c r="AO292" s="289" t="str">
        <f>IF(OR($C292="*",$C292&lt;400),"",IF(AND('201920 DATA'!BN292="*",$C292&gt;=400),"*",IF($C292&gt;=400,ROUND('201920 DATA'!BN292/$C292,2),"")))</f>
        <v/>
      </c>
      <c r="AP292" s="289" t="str">
        <f>IF(OR($C292="*",$C292&lt;400),"",IF(AND('201920 DATA'!BO292="*",$C292&gt;=400),"*",IF($C292&gt;=400,ROUND('201920 DATA'!BO292/$C292,2),"")))</f>
        <v/>
      </c>
      <c r="AQ292" s="289" t="str">
        <f>IF(OR($C292="*",$C292&lt;400),"",IF(AND('201920 DATA'!BP292="*",$C292&gt;=400),"*",IF($C292&gt;=400,ROUND('201920 DATA'!BP292/$C292,2),"")))</f>
        <v/>
      </c>
      <c r="AR292" s="289" t="str">
        <f>IF(OR($C292="*",$C292&lt;400),"",IF(AND('201920 DATA'!BQ292="*",$C292&gt;=400),"*",IF($C292&gt;=400,ROUND('201920 DATA'!BQ292/$C292,2),"")))</f>
        <v/>
      </c>
      <c r="AS292" s="289" t="str">
        <f>IF(OR($C292="*",$C292&lt;400),"",IF(AND('201920 DATA'!BR292="*",$C292&gt;=400),"*",IF($C292&gt;=400,ROUND('201920 DATA'!BR292/$C292,2),"")))</f>
        <v/>
      </c>
      <c r="AT292" s="289" t="str">
        <f>IF(OR($C292="*",$C292&lt;400),"",IF(AND('201920 DATA'!BS292="*",$C292&gt;=400),"*",IF($C292&gt;=400,ROUND('201920 DATA'!BS292/$C292,2),"")))</f>
        <v/>
      </c>
      <c r="AU292" s="289" t="str">
        <f>IF(OR($C292="*",$C292&lt;400),"",IF(AND('201920 DATA'!BT292="*",$C292&gt;=400),"*",IF($C292&gt;=400,ROUND('201920 DATA'!BT292/$C292,2),"")))</f>
        <v/>
      </c>
      <c r="AV292" s="289" t="str">
        <f>IF(OR($C292="*",$C292&lt;400),"",IF(AND('201920 DATA'!BU292="*",$C292&gt;=400),"*",IF($C292&gt;=400,ROUND('201920 DATA'!BU292/$C292,2),"")))</f>
        <v/>
      </c>
      <c r="AW292" s="289" t="str">
        <f>IF(OR($C292="*",$C292&lt;400),"",IF(AND('201920 DATA'!BV292="*",$C292&gt;=400),"*",IF($C292&gt;=400,ROUND('201920 DATA'!BV292/$C292,2),"")))</f>
        <v/>
      </c>
      <c r="AX292" s="289" t="str">
        <f>IF(OR($C292="*",$C292&lt;400),"",IF(AND('201920 DATA'!BW292="*",$C292&gt;=400),"*",IF($C292&gt;=400,ROUND('201920 DATA'!BW292/$C292,2),"")))</f>
        <v/>
      </c>
      <c r="AZ292" s="365">
        <v>0</v>
      </c>
    </row>
    <row r="293" spans="1:52" x14ac:dyDescent="0.2">
      <c r="A293" s="373" t="s">
        <v>1390</v>
      </c>
      <c r="B293" s="287">
        <f>'201920 DATA'!B293</f>
        <v>295</v>
      </c>
      <c r="C293" s="288">
        <f>'201920 DATA'!C293</f>
        <v>295</v>
      </c>
      <c r="D293" s="293">
        <f>'201920 DATA'!FQ293</f>
        <v>0</v>
      </c>
      <c r="F293" s="313" t="str">
        <f t="shared" si="8"/>
        <v/>
      </c>
      <c r="G293" s="295" t="str">
        <f t="shared" si="9"/>
        <v/>
      </c>
      <c r="H293" s="289" t="str">
        <f>IF(OR($C293="*",$C293&lt;400),"",IF(AND('201920 DATA'!F293="*",$C293&gt;=400),"*",IF($C293&gt;=400,ROUND('201920 DATA'!F293/$C293,2),"")))</f>
        <v/>
      </c>
      <c r="I293" s="296" t="str">
        <f>IF(OR($B293="*",$B293&lt;400),"",IF(AND('201920 DATA'!Y293="*",$B293&gt;=400),"*",IF($B293&gt;=400,ROUND('201920 DATA'!Y293/$B293,2),"")))</f>
        <v/>
      </c>
      <c r="J293" s="296" t="str">
        <f>IF(OR($B293="*",$B293&lt;400),"",IF(AND('201920 DATA'!Z293="*",$B293&gt;=400),"*",IF($B293&gt;=400,ROUND('201920 DATA'!Z293/$B293,2),"")))</f>
        <v/>
      </c>
      <c r="K293" s="296" t="str">
        <f>IF(OR($B293="*",$B293&lt;400),"",IF(AND('201920 DATA'!AA293="*",$B293&gt;=400),"*",IF($B293&gt;=400,ROUND('201920 DATA'!AA293/$B293,2),"")))</f>
        <v/>
      </c>
      <c r="L293" s="296" t="str">
        <f>IF(OR($B293="*",$B293&lt;400),"",IF(AND('201920 DATA'!AB293="*",$B293&gt;=400),"*",IF($B293&gt;=400,ROUND('201920 DATA'!AB293/$B293,2),"")))</f>
        <v/>
      </c>
      <c r="M293" s="296" t="str">
        <f>IF(OR($B293="*",$B293&lt;400),"",IF(AND('201920 DATA'!AC293="*",$B293&gt;=400),"*",IF($B293&gt;=400,ROUND('201920 DATA'!AC293/$B293,2),"")))</f>
        <v/>
      </c>
      <c r="N293" s="296" t="str">
        <f>IF(OR($B293="*",$B293&lt;400),"",IF(AND('201920 DATA'!AD293="*",$B293&gt;=400),"*",IF($B293&gt;=400,ROUND('201920 DATA'!AD293/$B293,2),"")))</f>
        <v/>
      </c>
      <c r="O293" s="296" t="str">
        <f>IF(OR($B293="*",$B293&lt;400),"",IF(AND('201920 DATA'!AE293="*",$B293&gt;=400),"*",IF($B293&gt;=400,ROUND('201920 DATA'!AE293/$B293,2),"")))</f>
        <v/>
      </c>
      <c r="P293" s="297"/>
      <c r="Q293" s="296" t="str">
        <f>IF(OR($B293="*",$B293&lt;400),"",IF(AND('201920 DATA'!FO293="*",$B293&gt;=400),"*",IF($B293&gt;=400,ROUND('201920 DATA'!FO293/$B293,2),"")))</f>
        <v/>
      </c>
      <c r="R293" s="289" t="str">
        <f>IF(OR($C293="*",$C293&lt;400),"",IF(AND('201920 DATA'!F293="*",$C293&gt;=400),"*",IF($C293&gt;=400,ROUND('201920 DATA'!F293/$C293,2),"")))</f>
        <v/>
      </c>
      <c r="S293" s="289" t="str">
        <f>IF(OR($C293="*",$C293&lt;400),"",IF(AND('201920 DATA'!G293="*",$C293&gt;=400),"*",IF($C293&gt;=400,ROUND('201920 DATA'!G293/$C293,2),"")))</f>
        <v/>
      </c>
      <c r="T293" s="289" t="str">
        <f>IF(OR($C293="*",$C293&lt;400),"",IF(AND('201920 DATA'!H293="*",$C293&gt;=400),"*",IF($C293&gt;=400,ROUND('201920 DATA'!H293/$C293,2),"")))</f>
        <v/>
      </c>
      <c r="U293" s="289" t="str">
        <f>IF(OR($C293="*",$C293&lt;400),"",IF(AND('201920 DATA'!FP293="*",$C293&gt;=400),"*",IF($C293&gt;=400,ROUND('201920 DATA'!FP293/$C293,2),"")))</f>
        <v/>
      </c>
      <c r="V293" s="312" t="str">
        <f>IF(OR($D293="*",$D293&lt;400),"",IF(AND('201920 DATA'!M293="*",$D293&gt;=400),"*",IF($D293&gt;=400,ROUND('201920 DATA'!M293/$D293,2),"")))</f>
        <v/>
      </c>
      <c r="W293" s="312" t="str">
        <f>IF(OR($D293="*",$D293&lt;400),"",IF(AND('201920 DATA'!N293="*",$D293&gt;=400),"*",IF($D293&gt;=400,ROUND('201920 DATA'!N293/$D293,2),"")))</f>
        <v/>
      </c>
      <c r="X293" s="312" t="str">
        <f>IF(OR($D293="*",$D293&lt;400),"",IF(AND('201920 DATA'!O293="*",$D293&gt;=400),"*",IF($D293&gt;=400,ROUND('201920 DATA'!O293/$D293,2),"")))</f>
        <v/>
      </c>
      <c r="Y293" s="312" t="str">
        <f>IF(OR($D293="*",$D293&lt;400),"",IF(AND('201920 DATA'!P293="*",$D293&gt;=400),"*",IF($D293&gt;=400,ROUND('201920 DATA'!P293/$D293,2),"")))</f>
        <v/>
      </c>
      <c r="Z293" s="312" t="str">
        <f>IF(OR($D293="*",$D293&lt;400),"",IF(AND('201920 DATA'!Q293="*",$D293&gt;=400),"*",IF($D293&gt;=400,ROUND('201920 DATA'!Q293/$D293,2),"")))</f>
        <v/>
      </c>
      <c r="AA293" s="312" t="str">
        <f>IF(OR($D293="*",$D293&lt;400),"",IF(AND('201920 DATA'!R293="*",$D293&gt;=400),"*",IF($D293&gt;=400,ROUND('201920 DATA'!R293/$D293,2),"")))</f>
        <v/>
      </c>
      <c r="AB293" s="312" t="str">
        <f>IF(OR($D293="*",$D293&lt;400),"",IF(AND('201920 DATA'!S293="*",$D293&gt;=400),"*",IF($D293&gt;=400,ROUND('201920 DATA'!S293/$D293,2),"")))</f>
        <v/>
      </c>
      <c r="AC293" s="312" t="str">
        <f>IF(OR($D293="*",$D293&lt;400),"",IF(AND('201920 DATA'!T293="*",$D293&gt;=400),"*",IF($D293&gt;=400,ROUND('201920 DATA'!T293/$D293,2),"")))</f>
        <v/>
      </c>
      <c r="AD293" s="289" t="str">
        <f>IF(OR($C293="*",$C293&lt;400),"",IF(AND('201920 DATA'!BC293="*",$C293&gt;=400),"*",IF($C293&gt;=400,ROUND('201920 DATA'!BC293/$C293,2),"")))</f>
        <v/>
      </c>
      <c r="AE293" s="289" t="str">
        <f>IF(OR($C293="*",$C293&lt;400),"",IF(AND('201920 DATA'!BD293="*",$C293&gt;=400),"*",IF($C293&gt;=400,ROUND('201920 DATA'!BD293/$C293,2),"")))</f>
        <v/>
      </c>
      <c r="AF293" s="289" t="str">
        <f>IF(OR($C293="*",$C293&lt;400),"",IF(AND('201920 DATA'!BE293="*",$C293&gt;=400),"*",IF($C293&gt;=400,ROUND('201920 DATA'!BE293/$C293,2),"")))</f>
        <v/>
      </c>
      <c r="AG293" s="289" t="str">
        <f>IF(OR($C293="*",$C293&lt;400),"",IF(AND('201920 DATA'!BF293="*",$C293&gt;=400),"*",IF($C293&gt;=400,ROUND('201920 DATA'!BF293/$C293,2),"")))</f>
        <v/>
      </c>
      <c r="AH293" s="289" t="str">
        <f>IF(OR($C293="*",$C293&lt;400),"",IF(AND('201920 DATA'!BG293="*",$C293&gt;=400),"*",IF($C293&gt;=400,ROUND('201920 DATA'!BG293/$C293,2),"")))</f>
        <v/>
      </c>
      <c r="AI293" s="289" t="str">
        <f>IF(OR($C293="*",$C293&lt;400),"",IF(AND('201920 DATA'!BH293="*",$C293&gt;=400),"*",IF($C293&gt;=400,ROUND('201920 DATA'!BH293/$C293,2),"")))</f>
        <v/>
      </c>
      <c r="AJ293" s="289" t="str">
        <f>IF(OR($C293="*",$C293&lt;400),"",IF(AND('201920 DATA'!BI293="*",$C293&gt;=400),"*",IF($C293&gt;=400,ROUND('201920 DATA'!BI293/$C293,2),"")))</f>
        <v/>
      </c>
      <c r="AK293" s="289" t="str">
        <f>IF(OR($C293="*",$C293&lt;400),"",IF(AND('201920 DATA'!BJ293="*",$C293&gt;=400),"*",IF($C293&gt;=400,ROUND('201920 DATA'!BJ293/$C293,2),"")))</f>
        <v/>
      </c>
      <c r="AL293" s="289" t="str">
        <f>IF(OR($C293="*",$C293&lt;400),"",IF(AND('201920 DATA'!BK293="*",$C293&gt;=400),"*",IF($C293&gt;=400,ROUND('201920 DATA'!BK293/$C293,2),"")))</f>
        <v/>
      </c>
      <c r="AM293" s="289" t="str">
        <f>IF(OR($C293="*",$C293&lt;400),"",IF(AND('201920 DATA'!BL293="*",$C293&gt;=400),"*",IF($C293&gt;=400,ROUND('201920 DATA'!BL293/$C293,2),"")))</f>
        <v/>
      </c>
      <c r="AN293" s="289" t="str">
        <f>IF(OR($C293="*",$C293&lt;400),"",IF(AND('201920 DATA'!BM293="*",$C293&gt;=400),"*",IF($C293&gt;=400,ROUND('201920 DATA'!BM293/$C293,2),"")))</f>
        <v/>
      </c>
      <c r="AO293" s="289" t="str">
        <f>IF(OR($C293="*",$C293&lt;400),"",IF(AND('201920 DATA'!BN293="*",$C293&gt;=400),"*",IF($C293&gt;=400,ROUND('201920 DATA'!BN293/$C293,2),"")))</f>
        <v/>
      </c>
      <c r="AP293" s="289" t="str">
        <f>IF(OR($C293="*",$C293&lt;400),"",IF(AND('201920 DATA'!BO293="*",$C293&gt;=400),"*",IF($C293&gt;=400,ROUND('201920 DATA'!BO293/$C293,2),"")))</f>
        <v/>
      </c>
      <c r="AQ293" s="289" t="str">
        <f>IF(OR($C293="*",$C293&lt;400),"",IF(AND('201920 DATA'!BP293="*",$C293&gt;=400),"*",IF($C293&gt;=400,ROUND('201920 DATA'!BP293/$C293,2),"")))</f>
        <v/>
      </c>
      <c r="AR293" s="289" t="str">
        <f>IF(OR($C293="*",$C293&lt;400),"",IF(AND('201920 DATA'!BQ293="*",$C293&gt;=400),"*",IF($C293&gt;=400,ROUND('201920 DATA'!BQ293/$C293,2),"")))</f>
        <v/>
      </c>
      <c r="AS293" s="289" t="str">
        <f>IF(OR($C293="*",$C293&lt;400),"",IF(AND('201920 DATA'!BR293="*",$C293&gt;=400),"*",IF($C293&gt;=400,ROUND('201920 DATA'!BR293/$C293,2),"")))</f>
        <v/>
      </c>
      <c r="AT293" s="289" t="str">
        <f>IF(OR($C293="*",$C293&lt;400),"",IF(AND('201920 DATA'!BS293="*",$C293&gt;=400),"*",IF($C293&gt;=400,ROUND('201920 DATA'!BS293/$C293,2),"")))</f>
        <v/>
      </c>
      <c r="AU293" s="289" t="str">
        <f>IF(OR($C293="*",$C293&lt;400),"",IF(AND('201920 DATA'!BT293="*",$C293&gt;=400),"*",IF($C293&gt;=400,ROUND('201920 DATA'!BT293/$C293,2),"")))</f>
        <v/>
      </c>
      <c r="AV293" s="289" t="str">
        <f>IF(OR($C293="*",$C293&lt;400),"",IF(AND('201920 DATA'!BU293="*",$C293&gt;=400),"*",IF($C293&gt;=400,ROUND('201920 DATA'!BU293/$C293,2),"")))</f>
        <v/>
      </c>
      <c r="AW293" s="289" t="str">
        <f>IF(OR($C293="*",$C293&lt;400),"",IF(AND('201920 DATA'!BV293="*",$C293&gt;=400),"*",IF($C293&gt;=400,ROUND('201920 DATA'!BV293/$C293,2),"")))</f>
        <v/>
      </c>
      <c r="AX293" s="289" t="str">
        <f>IF(OR($C293="*",$C293&lt;400),"",IF(AND('201920 DATA'!BW293="*",$C293&gt;=400),"*",IF($C293&gt;=400,ROUND('201920 DATA'!BW293/$C293,2),"")))</f>
        <v/>
      </c>
      <c r="AZ293" s="365">
        <v>380</v>
      </c>
    </row>
    <row r="294" spans="1:52" x14ac:dyDescent="0.2">
      <c r="A294" s="373" t="s">
        <v>1552</v>
      </c>
      <c r="B294" s="287">
        <f>'201920 DATA'!B294</f>
        <v>1360</v>
      </c>
      <c r="C294" s="288">
        <f>'201920 DATA'!C294</f>
        <v>1360</v>
      </c>
      <c r="D294" s="293">
        <f>'201920 DATA'!FQ294</f>
        <v>0</v>
      </c>
      <c r="F294" s="313">
        <f t="shared" si="8"/>
        <v>-0.14000000000000001</v>
      </c>
      <c r="G294" s="295">
        <f t="shared" si="9"/>
        <v>1</v>
      </c>
      <c r="H294" s="289">
        <f>IF(OR($C294="*",$C294&lt;400),"",IF(AND('201920 DATA'!F294="*",$C294&gt;=400),"*",IF($C294&gt;=400,ROUND('201920 DATA'!F294/$C294,2),"")))</f>
        <v>0</v>
      </c>
      <c r="I294" s="296" t="str">
        <f>IF(OR($B294="*",$B294&lt;400),"",IF(AND('201920 DATA'!Y294="*",$B294&gt;=400),"*",IF($B294&gt;=400,ROUND('201920 DATA'!Y294/$B294,2),"")))</f>
        <v>*</v>
      </c>
      <c r="J294" s="296">
        <f>IF(OR($B294="*",$B294&lt;400),"",IF(AND('201920 DATA'!Z294="*",$B294&gt;=400),"*",IF($B294&gt;=400,ROUND('201920 DATA'!Z294/$B294,2),"")))</f>
        <v>0.03</v>
      </c>
      <c r="K294" s="296">
        <f>IF(OR($B294="*",$B294&lt;400),"",IF(AND('201920 DATA'!AA294="*",$B294&gt;=400),"*",IF($B294&gt;=400,ROUND('201920 DATA'!AA294/$B294,2),"")))</f>
        <v>7.0000000000000007E-2</v>
      </c>
      <c r="L294" s="296">
        <f>IF(OR($B294="*",$B294&lt;400),"",IF(AND('201920 DATA'!AB294="*",$B294&gt;=400),"*",IF($B294&gt;=400,ROUND('201920 DATA'!AB294/$B294,2),"")))</f>
        <v>0.17</v>
      </c>
      <c r="M294" s="296">
        <f>IF(OR($B294="*",$B294&lt;400),"",IF(AND('201920 DATA'!AC294="*",$B294&gt;=400),"*",IF($B294&gt;=400,ROUND('201920 DATA'!AC294/$B294,2),"")))</f>
        <v>0.33</v>
      </c>
      <c r="N294" s="296">
        <f>IF(OR($B294="*",$B294&lt;400),"",IF(AND('201920 DATA'!AD294="*",$B294&gt;=400),"*",IF($B294&gt;=400,ROUND('201920 DATA'!AD294/$B294,2),"")))</f>
        <v>0.37</v>
      </c>
      <c r="O294" s="296">
        <f>IF(OR($B294="*",$B294&lt;400),"",IF(AND('201920 DATA'!AE294="*",$B294&gt;=400),"*",IF($B294&gt;=400,ROUND('201920 DATA'!AE294/$B294,2),"")))</f>
        <v>0.04</v>
      </c>
      <c r="P294" s="297"/>
      <c r="Q294" s="296">
        <f>IF(OR($B294="*",$B294&lt;400),"",IF(AND('201920 DATA'!FO294="*",$B294&gt;=400),"*",IF($B294&gt;=400,ROUND('201920 DATA'!FO294/$B294,2),"")))</f>
        <v>1</v>
      </c>
      <c r="R294" s="289">
        <f>IF(OR($C294="*",$C294&lt;400),"",IF(AND('201920 DATA'!F294="*",$C294&gt;=400),"*",IF($C294&gt;=400,ROUND('201920 DATA'!F294/$C294,2),"")))</f>
        <v>0</v>
      </c>
      <c r="S294" s="289">
        <f>IF(OR($C294="*",$C294&lt;400),"",IF(AND('201920 DATA'!G294="*",$C294&gt;=400),"*",IF($C294&gt;=400,ROUND('201920 DATA'!G294/$C294,2),"")))</f>
        <v>0</v>
      </c>
      <c r="T294" s="289">
        <f>IF(OR($C294="*",$C294&lt;400),"",IF(AND('201920 DATA'!H294="*",$C294&gt;=400),"*",IF($C294&gt;=400,ROUND('201920 DATA'!H294/$C294,2),"")))</f>
        <v>1</v>
      </c>
      <c r="U294" s="289">
        <f>IF(OR($C294="*",$C294&lt;400),"",IF(AND('201920 DATA'!FP294="*",$C294&gt;=400),"*",IF($C294&gt;=400,ROUND('201920 DATA'!FP294/$C294,2),"")))</f>
        <v>0</v>
      </c>
      <c r="V294" s="312" t="str">
        <f>IF(OR($D294="*",$D294&lt;400),"",IF(AND('201920 DATA'!M294="*",$D294&gt;=400),"*",IF($D294&gt;=400,ROUND('201920 DATA'!M294/$D294,2),"")))</f>
        <v/>
      </c>
      <c r="W294" s="312" t="str">
        <f>IF(OR($D294="*",$D294&lt;400),"",IF(AND('201920 DATA'!N294="*",$D294&gt;=400),"*",IF($D294&gt;=400,ROUND('201920 DATA'!N294/$D294,2),"")))</f>
        <v/>
      </c>
      <c r="X294" s="312" t="str">
        <f>IF(OR($D294="*",$D294&lt;400),"",IF(AND('201920 DATA'!O294="*",$D294&gt;=400),"*",IF($D294&gt;=400,ROUND('201920 DATA'!O294/$D294,2),"")))</f>
        <v/>
      </c>
      <c r="Y294" s="312" t="str">
        <f>IF(OR($D294="*",$D294&lt;400),"",IF(AND('201920 DATA'!P294="*",$D294&gt;=400),"*",IF($D294&gt;=400,ROUND('201920 DATA'!P294/$D294,2),"")))</f>
        <v/>
      </c>
      <c r="Z294" s="312" t="str">
        <f>IF(OR($D294="*",$D294&lt;400),"",IF(AND('201920 DATA'!Q294="*",$D294&gt;=400),"*",IF($D294&gt;=400,ROUND('201920 DATA'!Q294/$D294,2),"")))</f>
        <v/>
      </c>
      <c r="AA294" s="312" t="str">
        <f>IF(OR($D294="*",$D294&lt;400),"",IF(AND('201920 DATA'!R294="*",$D294&gt;=400),"*",IF($D294&gt;=400,ROUND('201920 DATA'!R294/$D294,2),"")))</f>
        <v/>
      </c>
      <c r="AB294" s="312" t="str">
        <f>IF(OR($D294="*",$D294&lt;400),"",IF(AND('201920 DATA'!S294="*",$D294&gt;=400),"*",IF($D294&gt;=400,ROUND('201920 DATA'!S294/$D294,2),"")))</f>
        <v/>
      </c>
      <c r="AC294" s="312" t="str">
        <f>IF(OR($D294="*",$D294&lt;400),"",IF(AND('201920 DATA'!T294="*",$D294&gt;=400),"*",IF($D294&gt;=400,ROUND('201920 DATA'!T294/$D294,2),"")))</f>
        <v/>
      </c>
      <c r="AD294" s="289">
        <f>IF(OR($C294="*",$C294&lt;400),"",IF(AND('201920 DATA'!BC294="*",$C294&gt;=400),"*",IF($C294&gt;=400,ROUND('201920 DATA'!BC294/$C294,2),"")))</f>
        <v>0</v>
      </c>
      <c r="AE294" s="289">
        <f>IF(OR($C294="*",$C294&lt;400),"",IF(AND('201920 DATA'!BD294="*",$C294&gt;=400),"*",IF($C294&gt;=400,ROUND('201920 DATA'!BD294/$C294,2),"")))</f>
        <v>0</v>
      </c>
      <c r="AF294" s="289">
        <f>IF(OR($C294="*",$C294&lt;400),"",IF(AND('201920 DATA'!BE294="*",$C294&gt;=400),"*",IF($C294&gt;=400,ROUND('201920 DATA'!BE294/$C294,2),"")))</f>
        <v>0</v>
      </c>
      <c r="AG294" s="289">
        <f>IF(OR($C294="*",$C294&lt;400),"",IF(AND('201920 DATA'!BF294="*",$C294&gt;=400),"*",IF($C294&gt;=400,ROUND('201920 DATA'!BF294/$C294,2),"")))</f>
        <v>0</v>
      </c>
      <c r="AH294" s="289">
        <f>IF(OR($C294="*",$C294&lt;400),"",IF(AND('201920 DATA'!BG294="*",$C294&gt;=400),"*",IF($C294&gt;=400,ROUND('201920 DATA'!BG294/$C294,2),"")))</f>
        <v>0</v>
      </c>
      <c r="AI294" s="289">
        <f>IF(OR($C294="*",$C294&lt;400),"",IF(AND('201920 DATA'!BH294="*",$C294&gt;=400),"*",IF($C294&gt;=400,ROUND('201920 DATA'!BH294/$C294,2),"")))</f>
        <v>0</v>
      </c>
      <c r="AJ294" s="289">
        <f>IF(OR($C294="*",$C294&lt;400),"",IF(AND('201920 DATA'!BI294="*",$C294&gt;=400),"*",IF($C294&gt;=400,ROUND('201920 DATA'!BI294/$C294,2),"")))</f>
        <v>0</v>
      </c>
      <c r="AK294" s="289">
        <f>IF(OR($C294="*",$C294&lt;400),"",IF(AND('201920 DATA'!BJ294="*",$C294&gt;=400),"*",IF($C294&gt;=400,ROUND('201920 DATA'!BJ294/$C294,2),"")))</f>
        <v>0</v>
      </c>
      <c r="AL294" s="289">
        <f>IF(OR($C294="*",$C294&lt;400),"",IF(AND('201920 DATA'!BK294="*",$C294&gt;=400),"*",IF($C294&gt;=400,ROUND('201920 DATA'!BK294/$C294,2),"")))</f>
        <v>0</v>
      </c>
      <c r="AM294" s="289">
        <f>IF(OR($C294="*",$C294&lt;400),"",IF(AND('201920 DATA'!BL294="*",$C294&gt;=400),"*",IF($C294&gt;=400,ROUND('201920 DATA'!BL294/$C294,2),"")))</f>
        <v>0</v>
      </c>
      <c r="AN294" s="289">
        <f>IF(OR($C294="*",$C294&lt;400),"",IF(AND('201920 DATA'!BM294="*",$C294&gt;=400),"*",IF($C294&gt;=400,ROUND('201920 DATA'!BM294/$C294,2),"")))</f>
        <v>0</v>
      </c>
      <c r="AO294" s="289">
        <f>IF(OR($C294="*",$C294&lt;400),"",IF(AND('201920 DATA'!BN294="*",$C294&gt;=400),"*",IF($C294&gt;=400,ROUND('201920 DATA'!BN294/$C294,2),"")))</f>
        <v>0</v>
      </c>
      <c r="AP294" s="289">
        <f>IF(OR($C294="*",$C294&lt;400),"",IF(AND('201920 DATA'!BO294="*",$C294&gt;=400),"*",IF($C294&gt;=400,ROUND('201920 DATA'!BO294/$C294,2),"")))</f>
        <v>0</v>
      </c>
      <c r="AQ294" s="289">
        <f>IF(OR($C294="*",$C294&lt;400),"",IF(AND('201920 DATA'!BP294="*",$C294&gt;=400),"*",IF($C294&gt;=400,ROUND('201920 DATA'!BP294/$C294,2),"")))</f>
        <v>0</v>
      </c>
      <c r="AR294" s="289">
        <f>IF(OR($C294="*",$C294&lt;400),"",IF(AND('201920 DATA'!BQ294="*",$C294&gt;=400),"*",IF($C294&gt;=400,ROUND('201920 DATA'!BQ294/$C294,2),"")))</f>
        <v>0</v>
      </c>
      <c r="AS294" s="289">
        <f>IF(OR($C294="*",$C294&lt;400),"",IF(AND('201920 DATA'!BR294="*",$C294&gt;=400),"*",IF($C294&gt;=400,ROUND('201920 DATA'!BR294/$C294,2),"")))</f>
        <v>0</v>
      </c>
      <c r="AT294" s="289">
        <f>IF(OR($C294="*",$C294&lt;400),"",IF(AND('201920 DATA'!BS294="*",$C294&gt;=400),"*",IF($C294&gt;=400,ROUND('201920 DATA'!BS294/$C294,2),"")))</f>
        <v>0</v>
      </c>
      <c r="AU294" s="289">
        <f>IF(OR($C294="*",$C294&lt;400),"",IF(AND('201920 DATA'!BT294="*",$C294&gt;=400),"*",IF($C294&gt;=400,ROUND('201920 DATA'!BT294/$C294,2),"")))</f>
        <v>1</v>
      </c>
      <c r="AV294" s="289">
        <f>IF(OR($C294="*",$C294&lt;400),"",IF(AND('201920 DATA'!BU294="*",$C294&gt;=400),"*",IF($C294&gt;=400,ROUND('201920 DATA'!BU294/$C294,2),"")))</f>
        <v>0</v>
      </c>
      <c r="AW294" s="289">
        <f>IF(OR($C294="*",$C294&lt;400),"",IF(AND('201920 DATA'!BV294="*",$C294&gt;=400),"*",IF($C294&gt;=400,ROUND('201920 DATA'!BV294/$C294,2),"")))</f>
        <v>0</v>
      </c>
      <c r="AX294" s="289">
        <f>IF(OR($C294="*",$C294&lt;400),"",IF(AND('201920 DATA'!BW294="*",$C294&gt;=400),"*",IF($C294&gt;=400,ROUND('201920 DATA'!BW294/$C294,2),"")))</f>
        <v>0</v>
      </c>
      <c r="AZ294" s="365">
        <v>1550</v>
      </c>
    </row>
    <row r="295" spans="1:52" x14ac:dyDescent="0.2">
      <c r="A295" s="373" t="s">
        <v>600</v>
      </c>
      <c r="B295" s="287">
        <f>'201920 DATA'!B295</f>
        <v>4715</v>
      </c>
      <c r="C295" s="288">
        <f>'201920 DATA'!C295</f>
        <v>2555</v>
      </c>
      <c r="D295" s="293">
        <f>'201920 DATA'!FQ295</f>
        <v>2515</v>
      </c>
      <c r="F295" s="313">
        <f t="shared" si="8"/>
        <v>0.06</v>
      </c>
      <c r="G295" s="295">
        <f t="shared" si="9"/>
        <v>0.54</v>
      </c>
      <c r="H295" s="289">
        <f>IF(OR($C295="*",$C295&lt;400),"",IF(AND('201920 DATA'!F295="*",$C295&gt;=400),"*",IF($C295&gt;=400,ROUND('201920 DATA'!F295/$C295,2),"")))</f>
        <v>0</v>
      </c>
      <c r="I295" s="296">
        <f>IF(OR($B295="*",$B295&lt;400),"",IF(AND('201920 DATA'!Y295="*",$B295&gt;=400),"*",IF($B295&gt;=400,ROUND('201920 DATA'!Y295/$B295,2),"")))</f>
        <v>0</v>
      </c>
      <c r="J295" s="296">
        <f>IF(OR($B295="*",$B295&lt;400),"",IF(AND('201920 DATA'!Z295="*",$B295&gt;=400),"*",IF($B295&gt;=400,ROUND('201920 DATA'!Z295/$B295,2),"")))</f>
        <v>7.0000000000000007E-2</v>
      </c>
      <c r="K295" s="296">
        <f>IF(OR($B295="*",$B295&lt;400),"",IF(AND('201920 DATA'!AA295="*",$B295&gt;=400),"*",IF($B295&gt;=400,ROUND('201920 DATA'!AA295/$B295,2),"")))</f>
        <v>0.21</v>
      </c>
      <c r="L295" s="296">
        <f>IF(OR($B295="*",$B295&lt;400),"",IF(AND('201920 DATA'!AB295="*",$B295&gt;=400),"*",IF($B295&gt;=400,ROUND('201920 DATA'!AB295/$B295,2),"")))</f>
        <v>0.35</v>
      </c>
      <c r="M295" s="296">
        <f>IF(OR($B295="*",$B295&lt;400),"",IF(AND('201920 DATA'!AC295="*",$B295&gt;=400),"*",IF($B295&gt;=400,ROUND('201920 DATA'!AC295/$B295,2),"")))</f>
        <v>0.27</v>
      </c>
      <c r="N295" s="296">
        <f>IF(OR($B295="*",$B295&lt;400),"",IF(AND('201920 DATA'!AD295="*",$B295&gt;=400),"*",IF($B295&gt;=400,ROUND('201920 DATA'!AD295/$B295,2),"")))</f>
        <v>0.09</v>
      </c>
      <c r="O295" s="296">
        <f>IF(OR($B295="*",$B295&lt;400),"",IF(AND('201920 DATA'!AE295="*",$B295&gt;=400),"*",IF($B295&gt;=400,ROUND('201920 DATA'!AE295/$B295,2),"")))</f>
        <v>0</v>
      </c>
      <c r="P295" s="297"/>
      <c r="Q295" s="296">
        <f>IF(OR($B295="*",$B295&lt;400),"",IF(AND('201920 DATA'!FO295="*",$B295&gt;=400),"*",IF($B295&gt;=400,ROUND('201920 DATA'!FO295/$B295,2),"")))</f>
        <v>1</v>
      </c>
      <c r="R295" s="289">
        <f>IF(OR($C295="*",$C295&lt;400),"",IF(AND('201920 DATA'!F295="*",$C295&gt;=400),"*",IF($C295&gt;=400,ROUND('201920 DATA'!F295/$C295,2),"")))</f>
        <v>0</v>
      </c>
      <c r="S295" s="289">
        <f>IF(OR($C295="*",$C295&lt;400),"",IF(AND('201920 DATA'!G295="*",$C295&gt;=400),"*",IF($C295&gt;=400,ROUND('201920 DATA'!G295/$C295,2),"")))</f>
        <v>0</v>
      </c>
      <c r="T295" s="289">
        <f>IF(OR($C295="*",$C295&lt;400),"",IF(AND('201920 DATA'!H295="*",$C295&gt;=400),"*",IF($C295&gt;=400,ROUND('201920 DATA'!H295/$C295,2),"")))</f>
        <v>1</v>
      </c>
      <c r="U295" s="289">
        <f>IF(OR($C295="*",$C295&lt;400),"",IF(AND('201920 DATA'!FP295="*",$C295&gt;=400),"*",IF($C295&gt;=400,ROUND('201920 DATA'!FP295/$C295,2),"")))</f>
        <v>0</v>
      </c>
      <c r="V295" s="312">
        <f>IF(OR($D295="*",$D295&lt;400),"",IF(AND('201920 DATA'!M295="*",$D295&gt;=400),"*",IF($D295&gt;=400,ROUND('201920 DATA'!M295/$D295,2),"")))</f>
        <v>0.02</v>
      </c>
      <c r="W295" s="312">
        <f>IF(OR($D295="*",$D295&lt;400),"",IF(AND('201920 DATA'!N295="*",$D295&gt;=400),"*",IF($D295&gt;=400,ROUND('201920 DATA'!N295/$D295,2),"")))</f>
        <v>0.18</v>
      </c>
      <c r="X295" s="312">
        <f>IF(OR($D295="*",$D295&lt;400),"",IF(AND('201920 DATA'!O295="*",$D295&gt;=400),"*",IF($D295&gt;=400,ROUND('201920 DATA'!O295/$D295,2),"")))</f>
        <v>0.42</v>
      </c>
      <c r="Y295" s="312">
        <f>IF(OR($D295="*",$D295&lt;400),"",IF(AND('201920 DATA'!P295="*",$D295&gt;=400),"*",IF($D295&gt;=400,ROUND('201920 DATA'!P295/$D295,2),"")))</f>
        <v>0.31</v>
      </c>
      <c r="Z295" s="312">
        <f>IF(OR($D295="*",$D295&lt;400),"",IF(AND('201920 DATA'!Q295="*",$D295&gt;=400),"*",IF($D295&gt;=400,ROUND('201920 DATA'!Q295/$D295,2),"")))</f>
        <v>0.09</v>
      </c>
      <c r="AA295" s="312" t="str">
        <f>IF(OR($D295="*",$D295&lt;400),"",IF(AND('201920 DATA'!R295="*",$D295&gt;=400),"*",IF($D295&gt;=400,ROUND('201920 DATA'!R295/$D295,2),"")))</f>
        <v>*</v>
      </c>
      <c r="AB295" s="312">
        <f>IF(OR($D295="*",$D295&lt;400),"",IF(AND('201920 DATA'!S295="*",$D295&gt;=400),"*",IF($D295&gt;=400,ROUND('201920 DATA'!S295/$D295,2),"")))</f>
        <v>0</v>
      </c>
      <c r="AC295" s="312">
        <f>IF(OR($D295="*",$D295&lt;400),"",IF(AND('201920 DATA'!T295="*",$D295&gt;=400),"*",IF($D295&gt;=400,ROUND('201920 DATA'!T295/$D295,2),"")))</f>
        <v>0</v>
      </c>
      <c r="AD295" s="289" t="str">
        <f>IF(OR($C295="*",$C295&lt;400),"",IF(AND('201920 DATA'!BC295="*",$C295&gt;=400),"*",IF($C295&gt;=400,ROUND('201920 DATA'!BC295/$C295,2),"")))</f>
        <v>*</v>
      </c>
      <c r="AE295" s="289">
        <f>IF(OR($C295="*",$C295&lt;400),"",IF(AND('201920 DATA'!BD295="*",$C295&gt;=400),"*",IF($C295&gt;=400,ROUND('201920 DATA'!BD295/$C295,2),"")))</f>
        <v>0.03</v>
      </c>
      <c r="AF295" s="289">
        <f>IF(OR($C295="*",$C295&lt;400),"",IF(AND('201920 DATA'!BE295="*",$C295&gt;=400),"*",IF($C295&gt;=400,ROUND('201920 DATA'!BE295/$C295,2),"")))</f>
        <v>0</v>
      </c>
      <c r="AG295" s="289">
        <f>IF(OR($C295="*",$C295&lt;400),"",IF(AND('201920 DATA'!BF295="*",$C295&gt;=400),"*",IF($C295&gt;=400,ROUND('201920 DATA'!BF295/$C295,2),"")))</f>
        <v>0.01</v>
      </c>
      <c r="AH295" s="289">
        <f>IF(OR($C295="*",$C295&lt;400),"",IF(AND('201920 DATA'!BG295="*",$C295&gt;=400),"*",IF($C295&gt;=400,ROUND('201920 DATA'!BG295/$C295,2),"")))</f>
        <v>0</v>
      </c>
      <c r="AI295" s="289">
        <f>IF(OR($C295="*",$C295&lt;400),"",IF(AND('201920 DATA'!BH295="*",$C295&gt;=400),"*",IF($C295&gt;=400,ROUND('201920 DATA'!BH295/$C295,2),"")))</f>
        <v>0.03</v>
      </c>
      <c r="AJ295" s="289">
        <f>IF(OR($C295="*",$C295&lt;400),"",IF(AND('201920 DATA'!BI295="*",$C295&gt;=400),"*",IF($C295&gt;=400,ROUND('201920 DATA'!BI295/$C295,2),"")))</f>
        <v>0.01</v>
      </c>
      <c r="AK295" s="289">
        <f>IF(OR($C295="*",$C295&lt;400),"",IF(AND('201920 DATA'!BJ295="*",$C295&gt;=400),"*",IF($C295&gt;=400,ROUND('201920 DATA'!BJ295/$C295,2),"")))</f>
        <v>0.01</v>
      </c>
      <c r="AL295" s="289">
        <f>IF(OR($C295="*",$C295&lt;400),"",IF(AND('201920 DATA'!BK295="*",$C295&gt;=400),"*",IF($C295&gt;=400,ROUND('201920 DATA'!BK295/$C295,2),"")))</f>
        <v>0</v>
      </c>
      <c r="AM295" s="289">
        <f>IF(OR($C295="*",$C295&lt;400),"",IF(AND('201920 DATA'!BL295="*",$C295&gt;=400),"*",IF($C295&gt;=400,ROUND('201920 DATA'!BL295/$C295,2),"")))</f>
        <v>7.0000000000000007E-2</v>
      </c>
      <c r="AN295" s="289">
        <f>IF(OR($C295="*",$C295&lt;400),"",IF(AND('201920 DATA'!BM295="*",$C295&gt;=400),"*",IF($C295&gt;=400,ROUND('201920 DATA'!BM295/$C295,2),"")))</f>
        <v>7.0000000000000007E-2</v>
      </c>
      <c r="AO295" s="289">
        <f>IF(OR($C295="*",$C295&lt;400),"",IF(AND('201920 DATA'!BN295="*",$C295&gt;=400),"*",IF($C295&gt;=400,ROUND('201920 DATA'!BN295/$C295,2),"")))</f>
        <v>0.02</v>
      </c>
      <c r="AP295" s="289">
        <f>IF(OR($C295="*",$C295&lt;400),"",IF(AND('201920 DATA'!BO295="*",$C295&gt;=400),"*",IF($C295&gt;=400,ROUND('201920 DATA'!BO295/$C295,2),"")))</f>
        <v>0.63</v>
      </c>
      <c r="AQ295" s="289">
        <f>IF(OR($C295="*",$C295&lt;400),"",IF(AND('201920 DATA'!BP295="*",$C295&gt;=400),"*",IF($C295&gt;=400,ROUND('201920 DATA'!BP295/$C295,2),"")))</f>
        <v>0.09</v>
      </c>
      <c r="AR295" s="289">
        <f>IF(OR($C295="*",$C295&lt;400),"",IF(AND('201920 DATA'!BQ295="*",$C295&gt;=400),"*",IF($C295&gt;=400,ROUND('201920 DATA'!BQ295/$C295,2),"")))</f>
        <v>0</v>
      </c>
      <c r="AS295" s="289">
        <f>IF(OR($C295="*",$C295&lt;400),"",IF(AND('201920 DATA'!BR295="*",$C295&gt;=400),"*",IF($C295&gt;=400,ROUND('201920 DATA'!BR295/$C295,2),"")))</f>
        <v>0</v>
      </c>
      <c r="AT295" s="289" t="str">
        <f>IF(OR($C295="*",$C295&lt;400),"",IF(AND('201920 DATA'!BS295="*",$C295&gt;=400),"*",IF($C295&gt;=400,ROUND('201920 DATA'!BS295/$C295,2),"")))</f>
        <v>*</v>
      </c>
      <c r="AU295" s="289">
        <f>IF(OR($C295="*",$C295&lt;400),"",IF(AND('201920 DATA'!BT295="*",$C295&gt;=400),"*",IF($C295&gt;=400,ROUND('201920 DATA'!BT295/$C295,2),"")))</f>
        <v>0.01</v>
      </c>
      <c r="AV295" s="289">
        <f>IF(OR($C295="*",$C295&lt;400),"",IF(AND('201920 DATA'!BU295="*",$C295&gt;=400),"*",IF($C295&gt;=400,ROUND('201920 DATA'!BU295/$C295,2),"")))</f>
        <v>0</v>
      </c>
      <c r="AW295" s="289">
        <f>IF(OR($C295="*",$C295&lt;400),"",IF(AND('201920 DATA'!BV295="*",$C295&gt;=400),"*",IF($C295&gt;=400,ROUND('201920 DATA'!BV295/$C295,2),"")))</f>
        <v>0</v>
      </c>
      <c r="AX295" s="289">
        <f>IF(OR($C295="*",$C295&lt;400),"",IF(AND('201920 DATA'!BW295="*",$C295&gt;=400),"*",IF($C295&gt;=400,ROUND('201920 DATA'!BW295/$C295,2),"")))</f>
        <v>0</v>
      </c>
      <c r="AZ295" s="365">
        <v>4430</v>
      </c>
    </row>
    <row r="296" spans="1:52" x14ac:dyDescent="0.2">
      <c r="A296" s="373" t="s">
        <v>742</v>
      </c>
      <c r="B296" s="287">
        <f>'201920 DATA'!B296</f>
        <v>615</v>
      </c>
      <c r="C296" s="288">
        <f>'201920 DATA'!C296</f>
        <v>485</v>
      </c>
      <c r="D296" s="293">
        <f>'201920 DATA'!FQ296</f>
        <v>480</v>
      </c>
      <c r="F296" s="313">
        <f t="shared" si="8"/>
        <v>0.11</v>
      </c>
      <c r="G296" s="295">
        <f t="shared" si="9"/>
        <v>0.79</v>
      </c>
      <c r="H296" s="289">
        <f>IF(OR($C296="*",$C296&lt;400),"",IF(AND('201920 DATA'!F296="*",$C296&gt;=400),"*",IF($C296&gt;=400,ROUND('201920 DATA'!F296/$C296,2),"")))</f>
        <v>0</v>
      </c>
      <c r="I296" s="296">
        <f>IF(OR($B296="*",$B296&lt;400),"",IF(AND('201920 DATA'!Y296="*",$B296&gt;=400),"*",IF($B296&gt;=400,ROUND('201920 DATA'!Y296/$B296,2),"")))</f>
        <v>0</v>
      </c>
      <c r="J296" s="296">
        <f>IF(OR($B296="*",$B296&lt;400),"",IF(AND('201920 DATA'!Z296="*",$B296&gt;=400),"*",IF($B296&gt;=400,ROUND('201920 DATA'!Z296/$B296,2),"")))</f>
        <v>0.09</v>
      </c>
      <c r="K296" s="296">
        <f>IF(OR($B296="*",$B296&lt;400),"",IF(AND('201920 DATA'!AA296="*",$B296&gt;=400),"*",IF($B296&gt;=400,ROUND('201920 DATA'!AA296/$B296,2),"")))</f>
        <v>0.19</v>
      </c>
      <c r="L296" s="296">
        <f>IF(OR($B296="*",$B296&lt;400),"",IF(AND('201920 DATA'!AB296="*",$B296&gt;=400),"*",IF($B296&gt;=400,ROUND('201920 DATA'!AB296/$B296,2),"")))</f>
        <v>0.2</v>
      </c>
      <c r="M296" s="296">
        <f>IF(OR($B296="*",$B296&lt;400),"",IF(AND('201920 DATA'!AC296="*",$B296&gt;=400),"*",IF($B296&gt;=400,ROUND('201920 DATA'!AC296/$B296,2),"")))</f>
        <v>0.16</v>
      </c>
      <c r="N296" s="296">
        <f>IF(OR($B296="*",$B296&lt;400),"",IF(AND('201920 DATA'!AD296="*",$B296&gt;=400),"*",IF($B296&gt;=400,ROUND('201920 DATA'!AD296/$B296,2),"")))</f>
        <v>0.1</v>
      </c>
      <c r="O296" s="296" t="str">
        <f>IF(OR($B296="*",$B296&lt;400),"",IF(AND('201920 DATA'!AE296="*",$B296&gt;=400),"*",IF($B296&gt;=400,ROUND('201920 DATA'!AE296/$B296,2),"")))</f>
        <v>*</v>
      </c>
      <c r="P296" s="297"/>
      <c r="Q296" s="296">
        <f>IF(OR($B296="*",$B296&lt;400),"",IF(AND('201920 DATA'!FO296="*",$B296&gt;=400),"*",IF($B296&gt;=400,ROUND('201920 DATA'!FO296/$B296,2),"")))</f>
        <v>1</v>
      </c>
      <c r="R296" s="289">
        <f>IF(OR($C296="*",$C296&lt;400),"",IF(AND('201920 DATA'!F296="*",$C296&gt;=400),"*",IF($C296&gt;=400,ROUND('201920 DATA'!F296/$C296,2),"")))</f>
        <v>0</v>
      </c>
      <c r="S296" s="289">
        <f>IF(OR($C296="*",$C296&lt;400),"",IF(AND('201920 DATA'!G296="*",$C296&gt;=400),"*",IF($C296&gt;=400,ROUND('201920 DATA'!G296/$C296,2),"")))</f>
        <v>0</v>
      </c>
      <c r="T296" s="289">
        <f>IF(OR($C296="*",$C296&lt;400),"",IF(AND('201920 DATA'!H296="*",$C296&gt;=400),"*",IF($C296&gt;=400,ROUND('201920 DATA'!H296/$C296,2),"")))</f>
        <v>1</v>
      </c>
      <c r="U296" s="289">
        <f>IF(OR($C296="*",$C296&lt;400),"",IF(AND('201920 DATA'!FP296="*",$C296&gt;=400),"*",IF($C296&gt;=400,ROUND('201920 DATA'!FP296/$C296,2),"")))</f>
        <v>0</v>
      </c>
      <c r="V296" s="312">
        <f>IF(OR($D296="*",$D296&lt;400),"",IF(AND('201920 DATA'!M296="*",$D296&gt;=400),"*",IF($D296&gt;=400,ROUND('201920 DATA'!M296/$D296,2),"")))</f>
        <v>0.05</v>
      </c>
      <c r="W296" s="312">
        <f>IF(OR($D296="*",$D296&lt;400),"",IF(AND('201920 DATA'!N296="*",$D296&gt;=400),"*",IF($D296&gt;=400,ROUND('201920 DATA'!N296/$D296,2),"")))</f>
        <v>0.66</v>
      </c>
      <c r="X296" s="312">
        <f>IF(OR($D296="*",$D296&lt;400),"",IF(AND('201920 DATA'!O296="*",$D296&gt;=400),"*",IF($D296&gt;=400,ROUND('201920 DATA'!O296/$D296,2),"")))</f>
        <v>0.26</v>
      </c>
      <c r="Y296" s="312">
        <f>IF(OR($D296="*",$D296&lt;400),"",IF(AND('201920 DATA'!P296="*",$D296&gt;=400),"*",IF($D296&gt;=400,ROUND('201920 DATA'!P296/$D296,2),"")))</f>
        <v>7.0000000000000007E-2</v>
      </c>
      <c r="Z296" s="312" t="str">
        <f>IF(OR($D296="*",$D296&lt;400),"",IF(AND('201920 DATA'!Q296="*",$D296&gt;=400),"*",IF($D296&gt;=400,ROUND('201920 DATA'!Q296/$D296,2),"")))</f>
        <v>*</v>
      </c>
      <c r="AA296" s="312">
        <f>IF(OR($D296="*",$D296&lt;400),"",IF(AND('201920 DATA'!R296="*",$D296&gt;=400),"*",IF($D296&gt;=400,ROUND('201920 DATA'!R296/$D296,2),"")))</f>
        <v>0</v>
      </c>
      <c r="AB296" s="312">
        <f>IF(OR($D296="*",$D296&lt;400),"",IF(AND('201920 DATA'!S296="*",$D296&gt;=400),"*",IF($D296&gt;=400,ROUND('201920 DATA'!S296/$D296,2),"")))</f>
        <v>0</v>
      </c>
      <c r="AC296" s="312">
        <f>IF(OR($D296="*",$D296&lt;400),"",IF(AND('201920 DATA'!T296="*",$D296&gt;=400),"*",IF($D296&gt;=400,ROUND('201920 DATA'!T296/$D296,2),"")))</f>
        <v>0</v>
      </c>
      <c r="AD296" s="289">
        <f>IF(OR($C296="*",$C296&lt;400),"",IF(AND('201920 DATA'!BC296="*",$C296&gt;=400),"*",IF($C296&gt;=400,ROUND('201920 DATA'!BC296/$C296,2),"")))</f>
        <v>0</v>
      </c>
      <c r="AE296" s="289" t="str">
        <f>IF(OR($C296="*",$C296&lt;400),"",IF(AND('201920 DATA'!BD296="*",$C296&gt;=400),"*",IF($C296&gt;=400,ROUND('201920 DATA'!BD296/$C296,2),"")))</f>
        <v>*</v>
      </c>
      <c r="AF296" s="289">
        <f>IF(OR($C296="*",$C296&lt;400),"",IF(AND('201920 DATA'!BE296="*",$C296&gt;=400),"*",IF($C296&gt;=400,ROUND('201920 DATA'!BE296/$C296,2),"")))</f>
        <v>0</v>
      </c>
      <c r="AG296" s="289" t="str">
        <f>IF(OR($C296="*",$C296&lt;400),"",IF(AND('201920 DATA'!BF296="*",$C296&gt;=400),"*",IF($C296&gt;=400,ROUND('201920 DATA'!BF296/$C296,2),"")))</f>
        <v>*</v>
      </c>
      <c r="AH296" s="289">
        <f>IF(OR($C296="*",$C296&lt;400),"",IF(AND('201920 DATA'!BG296="*",$C296&gt;=400),"*",IF($C296&gt;=400,ROUND('201920 DATA'!BG296/$C296,2),"")))</f>
        <v>0.33</v>
      </c>
      <c r="AI296" s="289">
        <f>IF(OR($C296="*",$C296&lt;400),"",IF(AND('201920 DATA'!BH296="*",$C296&gt;=400),"*",IF($C296&gt;=400,ROUND('201920 DATA'!BH296/$C296,2),"")))</f>
        <v>0.02</v>
      </c>
      <c r="AJ296" s="289">
        <f>IF(OR($C296="*",$C296&lt;400),"",IF(AND('201920 DATA'!BI296="*",$C296&gt;=400),"*",IF($C296&gt;=400,ROUND('201920 DATA'!BI296/$C296,2),"")))</f>
        <v>0</v>
      </c>
      <c r="AK296" s="289" t="str">
        <f>IF(OR($C296="*",$C296&lt;400),"",IF(AND('201920 DATA'!BJ296="*",$C296&gt;=400),"*",IF($C296&gt;=400,ROUND('201920 DATA'!BJ296/$C296,2),"")))</f>
        <v>*</v>
      </c>
      <c r="AL296" s="289">
        <f>IF(OR($C296="*",$C296&lt;400),"",IF(AND('201920 DATA'!BK296="*",$C296&gt;=400),"*",IF($C296&gt;=400,ROUND('201920 DATA'!BK296/$C296,2),"")))</f>
        <v>0</v>
      </c>
      <c r="AM296" s="289">
        <f>IF(OR($C296="*",$C296&lt;400),"",IF(AND('201920 DATA'!BL296="*",$C296&gt;=400),"*",IF($C296&gt;=400,ROUND('201920 DATA'!BL296/$C296,2),"")))</f>
        <v>0.13</v>
      </c>
      <c r="AN296" s="289">
        <f>IF(OR($C296="*",$C296&lt;400),"",IF(AND('201920 DATA'!BM296="*",$C296&gt;=400),"*",IF($C296&gt;=400,ROUND('201920 DATA'!BM296/$C296,2),"")))</f>
        <v>0.14000000000000001</v>
      </c>
      <c r="AO296" s="289" t="str">
        <f>IF(OR($C296="*",$C296&lt;400),"",IF(AND('201920 DATA'!BN296="*",$C296&gt;=400),"*",IF($C296&gt;=400,ROUND('201920 DATA'!BN296/$C296,2),"")))</f>
        <v>*</v>
      </c>
      <c r="AP296" s="289">
        <f>IF(OR($C296="*",$C296&lt;400),"",IF(AND('201920 DATA'!BO296="*",$C296&gt;=400),"*",IF($C296&gt;=400,ROUND('201920 DATA'!BO296/$C296,2),"")))</f>
        <v>0.31</v>
      </c>
      <c r="AQ296" s="289" t="str">
        <f>IF(OR($C296="*",$C296&lt;400),"",IF(AND('201920 DATA'!BP296="*",$C296&gt;=400),"*",IF($C296&gt;=400,ROUND('201920 DATA'!BP296/$C296,2),"")))</f>
        <v>*</v>
      </c>
      <c r="AR296" s="289">
        <f>IF(OR($C296="*",$C296&lt;400),"",IF(AND('201920 DATA'!BQ296="*",$C296&gt;=400),"*",IF($C296&gt;=400,ROUND('201920 DATA'!BQ296/$C296,2),"")))</f>
        <v>0</v>
      </c>
      <c r="AS296" s="289">
        <f>IF(OR($C296="*",$C296&lt;400),"",IF(AND('201920 DATA'!BR296="*",$C296&gt;=400),"*",IF($C296&gt;=400,ROUND('201920 DATA'!BR296/$C296,2),"")))</f>
        <v>0</v>
      </c>
      <c r="AT296" s="289" t="str">
        <f>IF(OR($C296="*",$C296&lt;400),"",IF(AND('201920 DATA'!BS296="*",$C296&gt;=400),"*",IF($C296&gt;=400,ROUND('201920 DATA'!BS296/$C296,2),"")))</f>
        <v>*</v>
      </c>
      <c r="AU296" s="289">
        <f>IF(OR($C296="*",$C296&lt;400),"",IF(AND('201920 DATA'!BT296="*",$C296&gt;=400),"*",IF($C296&gt;=400,ROUND('201920 DATA'!BT296/$C296,2),"")))</f>
        <v>0.02</v>
      </c>
      <c r="AV296" s="289" t="str">
        <f>IF(OR($C296="*",$C296&lt;400),"",IF(AND('201920 DATA'!BU296="*",$C296&gt;=400),"*",IF($C296&gt;=400,ROUND('201920 DATA'!BU296/$C296,2),"")))</f>
        <v>*</v>
      </c>
      <c r="AW296" s="289">
        <f>IF(OR($C296="*",$C296&lt;400),"",IF(AND('201920 DATA'!BV296="*",$C296&gt;=400),"*",IF($C296&gt;=400,ROUND('201920 DATA'!BV296/$C296,2),"")))</f>
        <v>0</v>
      </c>
      <c r="AX296" s="289">
        <f>IF(OR($C296="*",$C296&lt;400),"",IF(AND('201920 DATA'!BW296="*",$C296&gt;=400),"*",IF($C296&gt;=400,ROUND('201920 DATA'!BW296/$C296,2),"")))</f>
        <v>0</v>
      </c>
      <c r="AZ296" s="365">
        <v>545</v>
      </c>
    </row>
    <row r="297" spans="1:52" x14ac:dyDescent="0.2">
      <c r="A297" s="373" t="s">
        <v>741</v>
      </c>
      <c r="B297" s="287">
        <f>'201920 DATA'!B297</f>
        <v>1065</v>
      </c>
      <c r="C297" s="288">
        <f>'201920 DATA'!C297</f>
        <v>710</v>
      </c>
      <c r="D297" s="293">
        <f>'201920 DATA'!FQ297</f>
        <v>710</v>
      </c>
      <c r="F297" s="313">
        <f t="shared" si="8"/>
        <v>-0.28999999999999998</v>
      </c>
      <c r="G297" s="295">
        <f t="shared" si="9"/>
        <v>0.67</v>
      </c>
      <c r="H297" s="289">
        <f>IF(OR($C297="*",$C297&lt;400),"",IF(AND('201920 DATA'!F297="*",$C297&gt;=400),"*",IF($C297&gt;=400,ROUND('201920 DATA'!F297/$C297,2),"")))</f>
        <v>0</v>
      </c>
      <c r="I297" s="296">
        <f>IF(OR($B297="*",$B297&lt;400),"",IF(AND('201920 DATA'!Y297="*",$B297&gt;=400),"*",IF($B297&gt;=400,ROUND('201920 DATA'!Y297/$B297,2),"")))</f>
        <v>0</v>
      </c>
      <c r="J297" s="296">
        <f>IF(OR($B297="*",$B297&lt;400),"",IF(AND('201920 DATA'!Z297="*",$B297&gt;=400),"*",IF($B297&gt;=400,ROUND('201920 DATA'!Z297/$B297,2),"")))</f>
        <v>0.13</v>
      </c>
      <c r="K297" s="296">
        <f>IF(OR($B297="*",$B297&lt;400),"",IF(AND('201920 DATA'!AA297="*",$B297&gt;=400),"*",IF($B297&gt;=400,ROUND('201920 DATA'!AA297/$B297,2),"")))</f>
        <v>0.27</v>
      </c>
      <c r="L297" s="296">
        <f>IF(OR($B297="*",$B297&lt;400),"",IF(AND('201920 DATA'!AB297="*",$B297&gt;=400),"*",IF($B297&gt;=400,ROUND('201920 DATA'!AB297/$B297,2),"")))</f>
        <v>0.31</v>
      </c>
      <c r="M297" s="296">
        <f>IF(OR($B297="*",$B297&lt;400),"",IF(AND('201920 DATA'!AC297="*",$B297&gt;=400),"*",IF($B297&gt;=400,ROUND('201920 DATA'!AC297/$B297,2),"")))</f>
        <v>0.22</v>
      </c>
      <c r="N297" s="296">
        <f>IF(OR($B297="*",$B297&lt;400),"",IF(AND('201920 DATA'!AD297="*",$B297&gt;=400),"*",IF($B297&gt;=400,ROUND('201920 DATA'!AD297/$B297,2),"")))</f>
        <v>7.0000000000000007E-2</v>
      </c>
      <c r="O297" s="296" t="str">
        <f>IF(OR($B297="*",$B297&lt;400),"",IF(AND('201920 DATA'!AE297="*",$B297&gt;=400),"*",IF($B297&gt;=400,ROUND('201920 DATA'!AE297/$B297,2),"")))</f>
        <v>*</v>
      </c>
      <c r="P297" s="297"/>
      <c r="Q297" s="296">
        <f>IF(OR($B297="*",$B297&lt;400),"",IF(AND('201920 DATA'!FO297="*",$B297&gt;=400),"*",IF($B297&gt;=400,ROUND('201920 DATA'!FO297/$B297,2),"")))</f>
        <v>1</v>
      </c>
      <c r="R297" s="289">
        <f>IF(OR($C297="*",$C297&lt;400),"",IF(AND('201920 DATA'!F297="*",$C297&gt;=400),"*",IF($C297&gt;=400,ROUND('201920 DATA'!F297/$C297,2),"")))</f>
        <v>0</v>
      </c>
      <c r="S297" s="289">
        <f>IF(OR($C297="*",$C297&lt;400),"",IF(AND('201920 DATA'!G297="*",$C297&gt;=400),"*",IF($C297&gt;=400,ROUND('201920 DATA'!G297/$C297,2),"")))</f>
        <v>0</v>
      </c>
      <c r="T297" s="289">
        <f>IF(OR($C297="*",$C297&lt;400),"",IF(AND('201920 DATA'!H297="*",$C297&gt;=400),"*",IF($C297&gt;=400,ROUND('201920 DATA'!H297/$C297,2),"")))</f>
        <v>1</v>
      </c>
      <c r="U297" s="289">
        <f>IF(OR($C297="*",$C297&lt;400),"",IF(AND('201920 DATA'!FP297="*",$C297&gt;=400),"*",IF($C297&gt;=400,ROUND('201920 DATA'!FP297/$C297,2),"")))</f>
        <v>0</v>
      </c>
      <c r="V297" s="312">
        <f>IF(OR($D297="*",$D297&lt;400),"",IF(AND('201920 DATA'!M297="*",$D297&gt;=400),"*",IF($D297&gt;=400,ROUND('201920 DATA'!M297/$D297,2),"")))</f>
        <v>0.03</v>
      </c>
      <c r="W297" s="312">
        <f>IF(OR($D297="*",$D297&lt;400),"",IF(AND('201920 DATA'!N297="*",$D297&gt;=400),"*",IF($D297&gt;=400,ROUND('201920 DATA'!N297/$D297,2),"")))</f>
        <v>0.63</v>
      </c>
      <c r="X297" s="312">
        <f>IF(OR($D297="*",$D297&lt;400),"",IF(AND('201920 DATA'!O297="*",$D297&gt;=400),"*",IF($D297&gt;=400,ROUND('201920 DATA'!O297/$D297,2),"")))</f>
        <v>0.28999999999999998</v>
      </c>
      <c r="Y297" s="312">
        <f>IF(OR($D297="*",$D297&lt;400),"",IF(AND('201920 DATA'!P297="*",$D297&gt;=400),"*",IF($D297&gt;=400,ROUND('201920 DATA'!P297/$D297,2),"")))</f>
        <v>0.06</v>
      </c>
      <c r="Z297" s="312">
        <f>IF(OR($D297="*",$D297&lt;400),"",IF(AND('201920 DATA'!Q297="*",$D297&gt;=400),"*",IF($D297&gt;=400,ROUND('201920 DATA'!Q297/$D297,2),"")))</f>
        <v>0.02</v>
      </c>
      <c r="AA297" s="312">
        <f>IF(OR($D297="*",$D297&lt;400),"",IF(AND('201920 DATA'!R297="*",$D297&gt;=400),"*",IF($D297&gt;=400,ROUND('201920 DATA'!R297/$D297,2),"")))</f>
        <v>0</v>
      </c>
      <c r="AB297" s="312">
        <f>IF(OR($D297="*",$D297&lt;400),"",IF(AND('201920 DATA'!S297="*",$D297&gt;=400),"*",IF($D297&gt;=400,ROUND('201920 DATA'!S297/$D297,2),"")))</f>
        <v>0</v>
      </c>
      <c r="AC297" s="312">
        <f>IF(OR($D297="*",$D297&lt;400),"",IF(AND('201920 DATA'!T297="*",$D297&gt;=400),"*",IF($D297&gt;=400,ROUND('201920 DATA'!T297/$D297,2),"")))</f>
        <v>0</v>
      </c>
      <c r="AD297" s="289" t="str">
        <f>IF(OR($C297="*",$C297&lt;400),"",IF(AND('201920 DATA'!BC297="*",$C297&gt;=400),"*",IF($C297&gt;=400,ROUND('201920 DATA'!BC297/$C297,2),"")))</f>
        <v>*</v>
      </c>
      <c r="AE297" s="289">
        <f>IF(OR($C297="*",$C297&lt;400),"",IF(AND('201920 DATA'!BD297="*",$C297&gt;=400),"*",IF($C297&gt;=400,ROUND('201920 DATA'!BD297/$C297,2),"")))</f>
        <v>0.08</v>
      </c>
      <c r="AF297" s="289" t="str">
        <f>IF(OR($C297="*",$C297&lt;400),"",IF(AND('201920 DATA'!BE297="*",$C297&gt;=400),"*",IF($C297&gt;=400,ROUND('201920 DATA'!BE297/$C297,2),"")))</f>
        <v>*</v>
      </c>
      <c r="AG297" s="289" t="str">
        <f>IF(OR($C297="*",$C297&lt;400),"",IF(AND('201920 DATA'!BF297="*",$C297&gt;=400),"*",IF($C297&gt;=400,ROUND('201920 DATA'!BF297/$C297,2),"")))</f>
        <v>*</v>
      </c>
      <c r="AH297" s="289">
        <f>IF(OR($C297="*",$C297&lt;400),"",IF(AND('201920 DATA'!BG297="*",$C297&gt;=400),"*",IF($C297&gt;=400,ROUND('201920 DATA'!BG297/$C297,2),"")))</f>
        <v>0</v>
      </c>
      <c r="AI297" s="289">
        <f>IF(OR($C297="*",$C297&lt;400),"",IF(AND('201920 DATA'!BH297="*",$C297&gt;=400),"*",IF($C297&gt;=400,ROUND('201920 DATA'!BH297/$C297,2),"")))</f>
        <v>0.01</v>
      </c>
      <c r="AJ297" s="289">
        <f>IF(OR($C297="*",$C297&lt;400),"",IF(AND('201920 DATA'!BI297="*",$C297&gt;=400),"*",IF($C297&gt;=400,ROUND('201920 DATA'!BI297/$C297,2),"")))</f>
        <v>0</v>
      </c>
      <c r="AK297" s="289" t="str">
        <f>IF(OR($C297="*",$C297&lt;400),"",IF(AND('201920 DATA'!BJ297="*",$C297&gt;=400),"*",IF($C297&gt;=400,ROUND('201920 DATA'!BJ297/$C297,2),"")))</f>
        <v>*</v>
      </c>
      <c r="AL297" s="289" t="str">
        <f>IF(OR($C297="*",$C297&lt;400),"",IF(AND('201920 DATA'!BK297="*",$C297&gt;=400),"*",IF($C297&gt;=400,ROUND('201920 DATA'!BK297/$C297,2),"")))</f>
        <v>*</v>
      </c>
      <c r="AM297" s="289">
        <f>IF(OR($C297="*",$C297&lt;400),"",IF(AND('201920 DATA'!BL297="*",$C297&gt;=400),"*",IF($C297&gt;=400,ROUND('201920 DATA'!BL297/$C297,2),"")))</f>
        <v>7.0000000000000007E-2</v>
      </c>
      <c r="AN297" s="289">
        <f>IF(OR($C297="*",$C297&lt;400),"",IF(AND('201920 DATA'!BM297="*",$C297&gt;=400),"*",IF($C297&gt;=400,ROUND('201920 DATA'!BM297/$C297,2),"")))</f>
        <v>0.27</v>
      </c>
      <c r="AO297" s="289">
        <f>IF(OR($C297="*",$C297&lt;400),"",IF(AND('201920 DATA'!BN297="*",$C297&gt;=400),"*",IF($C297&gt;=400,ROUND('201920 DATA'!BN297/$C297,2),"")))</f>
        <v>0.06</v>
      </c>
      <c r="AP297" s="289">
        <f>IF(OR($C297="*",$C297&lt;400),"",IF(AND('201920 DATA'!BO297="*",$C297&gt;=400),"*",IF($C297&gt;=400,ROUND('201920 DATA'!BO297/$C297,2),"")))</f>
        <v>0.42</v>
      </c>
      <c r="AQ297" s="289">
        <f>IF(OR($C297="*",$C297&lt;400),"",IF(AND('201920 DATA'!BP297="*",$C297&gt;=400),"*",IF($C297&gt;=400,ROUND('201920 DATA'!BP297/$C297,2),"")))</f>
        <v>0</v>
      </c>
      <c r="AR297" s="289">
        <f>IF(OR($C297="*",$C297&lt;400),"",IF(AND('201920 DATA'!BQ297="*",$C297&gt;=400),"*",IF($C297&gt;=400,ROUND('201920 DATA'!BQ297/$C297,2),"")))</f>
        <v>0</v>
      </c>
      <c r="AS297" s="289">
        <f>IF(OR($C297="*",$C297&lt;400),"",IF(AND('201920 DATA'!BR297="*",$C297&gt;=400),"*",IF($C297&gt;=400,ROUND('201920 DATA'!BR297/$C297,2),"")))</f>
        <v>0</v>
      </c>
      <c r="AT297" s="289" t="str">
        <f>IF(OR($C297="*",$C297&lt;400),"",IF(AND('201920 DATA'!BS297="*",$C297&gt;=400),"*",IF($C297&gt;=400,ROUND('201920 DATA'!BS297/$C297,2),"")))</f>
        <v>*</v>
      </c>
      <c r="AU297" s="289">
        <f>IF(OR($C297="*",$C297&lt;400),"",IF(AND('201920 DATA'!BT297="*",$C297&gt;=400),"*",IF($C297&gt;=400,ROUND('201920 DATA'!BT297/$C297,2),"")))</f>
        <v>0.05</v>
      </c>
      <c r="AV297" s="289" t="str">
        <f>IF(OR($C297="*",$C297&lt;400),"",IF(AND('201920 DATA'!BU297="*",$C297&gt;=400),"*",IF($C297&gt;=400,ROUND('201920 DATA'!BU297/$C297,2),"")))</f>
        <v>*</v>
      </c>
      <c r="AW297" s="289">
        <f>IF(OR($C297="*",$C297&lt;400),"",IF(AND('201920 DATA'!BV297="*",$C297&gt;=400),"*",IF($C297&gt;=400,ROUND('201920 DATA'!BV297/$C297,2),"")))</f>
        <v>0</v>
      </c>
      <c r="AX297" s="289">
        <f>IF(OR($C297="*",$C297&lt;400),"",IF(AND('201920 DATA'!BW297="*",$C297&gt;=400),"*",IF($C297&gt;=400,ROUND('201920 DATA'!BW297/$C297,2),"")))</f>
        <v>0.01</v>
      </c>
      <c r="AZ297" s="365">
        <v>1375</v>
      </c>
    </row>
    <row r="298" spans="1:52" x14ac:dyDescent="0.2">
      <c r="A298" s="373" t="s">
        <v>752</v>
      </c>
      <c r="B298" s="287">
        <f>'201920 DATA'!B298</f>
        <v>3175</v>
      </c>
      <c r="C298" s="288">
        <f>'201920 DATA'!C298</f>
        <v>3175</v>
      </c>
      <c r="D298" s="293">
        <f>'201920 DATA'!FQ298</f>
        <v>3090</v>
      </c>
      <c r="F298" s="313">
        <f t="shared" si="8"/>
        <v>0.05</v>
      </c>
      <c r="G298" s="295">
        <f t="shared" si="9"/>
        <v>1</v>
      </c>
      <c r="H298" s="289" t="str">
        <f>IF(OR($C298="*",$C298&lt;400),"",IF(AND('201920 DATA'!F298="*",$C298&gt;=400),"*",IF($C298&gt;=400,ROUND('201920 DATA'!F298/$C298,2),"")))</f>
        <v>*</v>
      </c>
      <c r="I298" s="296">
        <f>IF(OR($B298="*",$B298&lt;400),"",IF(AND('201920 DATA'!Y298="*",$B298&gt;=400),"*",IF($B298&gt;=400,ROUND('201920 DATA'!Y298/$B298,2),"")))</f>
        <v>0</v>
      </c>
      <c r="J298" s="296">
        <f>IF(OR($B298="*",$B298&lt;400),"",IF(AND('201920 DATA'!Z298="*",$B298&gt;=400),"*",IF($B298&gt;=400,ROUND('201920 DATA'!Z298/$B298,2),"")))</f>
        <v>0.06</v>
      </c>
      <c r="K298" s="296">
        <f>IF(OR($B298="*",$B298&lt;400),"",IF(AND('201920 DATA'!AA298="*",$B298&gt;=400),"*",IF($B298&gt;=400,ROUND('201920 DATA'!AA298/$B298,2),"")))</f>
        <v>0.19</v>
      </c>
      <c r="L298" s="296">
        <f>IF(OR($B298="*",$B298&lt;400),"",IF(AND('201920 DATA'!AB298="*",$B298&gt;=400),"*",IF($B298&gt;=400,ROUND('201920 DATA'!AB298/$B298,2),"")))</f>
        <v>0.32</v>
      </c>
      <c r="M298" s="296">
        <f>IF(OR($B298="*",$B298&lt;400),"",IF(AND('201920 DATA'!AC298="*",$B298&gt;=400),"*",IF($B298&gt;=400,ROUND('201920 DATA'!AC298/$B298,2),"")))</f>
        <v>0.31</v>
      </c>
      <c r="N298" s="296">
        <f>IF(OR($B298="*",$B298&lt;400),"",IF(AND('201920 DATA'!AD298="*",$B298&gt;=400),"*",IF($B298&gt;=400,ROUND('201920 DATA'!AD298/$B298,2),"")))</f>
        <v>0.11</v>
      </c>
      <c r="O298" s="296">
        <f>IF(OR($B298="*",$B298&lt;400),"",IF(AND('201920 DATA'!AE298="*",$B298&gt;=400),"*",IF($B298&gt;=400,ROUND('201920 DATA'!AE298/$B298,2),"")))</f>
        <v>0</v>
      </c>
      <c r="P298" s="297"/>
      <c r="Q298" s="296">
        <f>IF(OR($B298="*",$B298&lt;400),"",IF(AND('201920 DATA'!FO298="*",$B298&gt;=400),"*",IF($B298&gt;=400,ROUND('201920 DATA'!FO298/$B298,2),"")))</f>
        <v>0.97</v>
      </c>
      <c r="R298" s="289" t="str">
        <f>IF(OR($C298="*",$C298&lt;400),"",IF(AND('201920 DATA'!F298="*",$C298&gt;=400),"*",IF($C298&gt;=400,ROUND('201920 DATA'!F298/$C298,2),"")))</f>
        <v>*</v>
      </c>
      <c r="S298" s="289" t="str">
        <f>IF(OR($C298="*",$C298&lt;400),"",IF(AND('201920 DATA'!G298="*",$C298&gt;=400),"*",IF($C298&gt;=400,ROUND('201920 DATA'!G298/$C298,2),"")))</f>
        <v>*</v>
      </c>
      <c r="T298" s="289">
        <f>IF(OR($C298="*",$C298&lt;400),"",IF(AND('201920 DATA'!H298="*",$C298&gt;=400),"*",IF($C298&gt;=400,ROUND('201920 DATA'!H298/$C298,2),"")))</f>
        <v>1</v>
      </c>
      <c r="U298" s="289">
        <f>IF(OR($C298="*",$C298&lt;400),"",IF(AND('201920 DATA'!FP298="*",$C298&gt;=400),"*",IF($C298&gt;=400,ROUND('201920 DATA'!FP298/$C298,2),"")))</f>
        <v>0</v>
      </c>
      <c r="V298" s="312">
        <f>IF(OR($D298="*",$D298&lt;400),"",IF(AND('201920 DATA'!M298="*",$D298&gt;=400),"*",IF($D298&gt;=400,ROUND('201920 DATA'!M298/$D298,2),"")))</f>
        <v>0.01</v>
      </c>
      <c r="W298" s="312">
        <f>IF(OR($D298="*",$D298&lt;400),"",IF(AND('201920 DATA'!N298="*",$D298&gt;=400),"*",IF($D298&gt;=400,ROUND('201920 DATA'!N298/$D298,2),"")))</f>
        <v>0.44</v>
      </c>
      <c r="X298" s="312">
        <f>IF(OR($D298="*",$D298&lt;400),"",IF(AND('201920 DATA'!O298="*",$D298&gt;=400),"*",IF($D298&gt;=400,ROUND('201920 DATA'!O298/$D298,2),"")))</f>
        <v>0.33</v>
      </c>
      <c r="Y298" s="312">
        <f>IF(OR($D298="*",$D298&lt;400),"",IF(AND('201920 DATA'!P298="*",$D298&gt;=400),"*",IF($D298&gt;=400,ROUND('201920 DATA'!P298/$D298,2),"")))</f>
        <v>0.15</v>
      </c>
      <c r="Z298" s="312">
        <f>IF(OR($D298="*",$D298&lt;400),"",IF(AND('201920 DATA'!Q298="*",$D298&gt;=400),"*",IF($D298&gt;=400,ROUND('201920 DATA'!Q298/$D298,2),"")))</f>
        <v>0.08</v>
      </c>
      <c r="AA298" s="312">
        <f>IF(OR($D298="*",$D298&lt;400),"",IF(AND('201920 DATA'!R298="*",$D298&gt;=400),"*",IF($D298&gt;=400,ROUND('201920 DATA'!R298/$D298,2),"")))</f>
        <v>0</v>
      </c>
      <c r="AB298" s="312" t="str">
        <f>IF(OR($D298="*",$D298&lt;400),"",IF(AND('201920 DATA'!S298="*",$D298&gt;=400),"*",IF($D298&gt;=400,ROUND('201920 DATA'!S298/$D298,2),"")))</f>
        <v>*</v>
      </c>
      <c r="AC298" s="312" t="str">
        <f>IF(OR($D298="*",$D298&lt;400),"",IF(AND('201920 DATA'!T298="*",$D298&gt;=400),"*",IF($D298&gt;=400,ROUND('201920 DATA'!T298/$D298,2),"")))</f>
        <v>*</v>
      </c>
      <c r="AD298" s="289">
        <f>IF(OR($C298="*",$C298&lt;400),"",IF(AND('201920 DATA'!BC298="*",$C298&gt;=400),"*",IF($C298&gt;=400,ROUND('201920 DATA'!BC298/$C298,2),"")))</f>
        <v>0</v>
      </c>
      <c r="AE298" s="289">
        <f>IF(OR($C298="*",$C298&lt;400),"",IF(AND('201920 DATA'!BD298="*",$C298&gt;=400),"*",IF($C298&gt;=400,ROUND('201920 DATA'!BD298/$C298,2),"")))</f>
        <v>0.03</v>
      </c>
      <c r="AF298" s="289">
        <f>IF(OR($C298="*",$C298&lt;400),"",IF(AND('201920 DATA'!BE298="*",$C298&gt;=400),"*",IF($C298&gt;=400,ROUND('201920 DATA'!BE298/$C298,2),"")))</f>
        <v>0</v>
      </c>
      <c r="AG298" s="289" t="str">
        <f>IF(OR($C298="*",$C298&lt;400),"",IF(AND('201920 DATA'!BF298="*",$C298&gt;=400),"*",IF($C298&gt;=400,ROUND('201920 DATA'!BF298/$C298,2),"")))</f>
        <v>*</v>
      </c>
      <c r="AH298" s="289" t="str">
        <f>IF(OR($C298="*",$C298&lt;400),"",IF(AND('201920 DATA'!BG298="*",$C298&gt;=400),"*",IF($C298&gt;=400,ROUND('201920 DATA'!BG298/$C298,2),"")))</f>
        <v>*</v>
      </c>
      <c r="AI298" s="289">
        <f>IF(OR($C298="*",$C298&lt;400),"",IF(AND('201920 DATA'!BH298="*",$C298&gt;=400),"*",IF($C298&gt;=400,ROUND('201920 DATA'!BH298/$C298,2),"")))</f>
        <v>0.01</v>
      </c>
      <c r="AJ298" s="289">
        <f>IF(OR($C298="*",$C298&lt;400),"",IF(AND('201920 DATA'!BI298="*",$C298&gt;=400),"*",IF($C298&gt;=400,ROUND('201920 DATA'!BI298/$C298,2),"")))</f>
        <v>0.02</v>
      </c>
      <c r="AK298" s="289" t="str">
        <f>IF(OR($C298="*",$C298&lt;400),"",IF(AND('201920 DATA'!BJ298="*",$C298&gt;=400),"*",IF($C298&gt;=400,ROUND('201920 DATA'!BJ298/$C298,2),"")))</f>
        <v>*</v>
      </c>
      <c r="AL298" s="289" t="str">
        <f>IF(OR($C298="*",$C298&lt;400),"",IF(AND('201920 DATA'!BK298="*",$C298&gt;=400),"*",IF($C298&gt;=400,ROUND('201920 DATA'!BK298/$C298,2),"")))</f>
        <v>*</v>
      </c>
      <c r="AM298" s="289">
        <f>IF(OR($C298="*",$C298&lt;400),"",IF(AND('201920 DATA'!BL298="*",$C298&gt;=400),"*",IF($C298&gt;=400,ROUND('201920 DATA'!BL298/$C298,2),"")))</f>
        <v>0.01</v>
      </c>
      <c r="AN298" s="289">
        <f>IF(OR($C298="*",$C298&lt;400),"",IF(AND('201920 DATA'!BM298="*",$C298&gt;=400),"*",IF($C298&gt;=400,ROUND('201920 DATA'!BM298/$C298,2),"")))</f>
        <v>0.28000000000000003</v>
      </c>
      <c r="AO298" s="289">
        <f>IF(OR($C298="*",$C298&lt;400),"",IF(AND('201920 DATA'!BN298="*",$C298&gt;=400),"*",IF($C298&gt;=400,ROUND('201920 DATA'!BN298/$C298,2),"")))</f>
        <v>0.02</v>
      </c>
      <c r="AP298" s="289">
        <f>IF(OR($C298="*",$C298&lt;400),"",IF(AND('201920 DATA'!BO298="*",$C298&gt;=400),"*",IF($C298&gt;=400,ROUND('201920 DATA'!BO298/$C298,2),"")))</f>
        <v>0.51</v>
      </c>
      <c r="AQ298" s="289">
        <f>IF(OR($C298="*",$C298&lt;400),"",IF(AND('201920 DATA'!BP298="*",$C298&gt;=400),"*",IF($C298&gt;=400,ROUND('201920 DATA'!BP298/$C298,2),"")))</f>
        <v>0.06</v>
      </c>
      <c r="AR298" s="289">
        <f>IF(OR($C298="*",$C298&lt;400),"",IF(AND('201920 DATA'!BQ298="*",$C298&gt;=400),"*",IF($C298&gt;=400,ROUND('201920 DATA'!BQ298/$C298,2),"")))</f>
        <v>0</v>
      </c>
      <c r="AS298" s="289">
        <f>IF(OR($C298="*",$C298&lt;400),"",IF(AND('201920 DATA'!BR298="*",$C298&gt;=400),"*",IF($C298&gt;=400,ROUND('201920 DATA'!BR298/$C298,2),"")))</f>
        <v>0</v>
      </c>
      <c r="AT298" s="289" t="str">
        <f>IF(OR($C298="*",$C298&lt;400),"",IF(AND('201920 DATA'!BS298="*",$C298&gt;=400),"*",IF($C298&gt;=400,ROUND('201920 DATA'!BS298/$C298,2),"")))</f>
        <v>*</v>
      </c>
      <c r="AU298" s="289">
        <f>IF(OR($C298="*",$C298&lt;400),"",IF(AND('201920 DATA'!BT298="*",$C298&gt;=400),"*",IF($C298&gt;=400,ROUND('201920 DATA'!BT298/$C298,2),"")))</f>
        <v>0.04</v>
      </c>
      <c r="AV298" s="289">
        <f>IF(OR($C298="*",$C298&lt;400),"",IF(AND('201920 DATA'!BU298="*",$C298&gt;=400),"*",IF($C298&gt;=400,ROUND('201920 DATA'!BU298/$C298,2),"")))</f>
        <v>0.01</v>
      </c>
      <c r="AW298" s="289">
        <f>IF(OR($C298="*",$C298&lt;400),"",IF(AND('201920 DATA'!BV298="*",$C298&gt;=400),"*",IF($C298&gt;=400,ROUND('201920 DATA'!BV298/$C298,2),"")))</f>
        <v>0</v>
      </c>
      <c r="AX298" s="289">
        <f>IF(OR($C298="*",$C298&lt;400),"",IF(AND('201920 DATA'!BW298="*",$C298&gt;=400),"*",IF($C298&gt;=400,ROUND('201920 DATA'!BW298/$C298,2),"")))</f>
        <v>0.02</v>
      </c>
      <c r="AZ298" s="365">
        <v>3010</v>
      </c>
    </row>
    <row r="299" spans="1:52" x14ac:dyDescent="0.2">
      <c r="A299" s="373" t="s">
        <v>809</v>
      </c>
      <c r="B299" s="287">
        <f>'201920 DATA'!B299</f>
        <v>2120</v>
      </c>
      <c r="C299" s="288">
        <f>'201920 DATA'!C299</f>
        <v>1255</v>
      </c>
      <c r="D299" s="293">
        <f>'201920 DATA'!FQ299</f>
        <v>1255</v>
      </c>
      <c r="F299" s="313">
        <f t="shared" si="8"/>
        <v>0.36</v>
      </c>
      <c r="G299" s="295">
        <f t="shared" si="9"/>
        <v>0.59</v>
      </c>
      <c r="H299" s="289">
        <f>IF(OR($C299="*",$C299&lt;400),"",IF(AND('201920 DATA'!F299="*",$C299&gt;=400),"*",IF($C299&gt;=400,ROUND('201920 DATA'!F299/$C299,2),"")))</f>
        <v>0</v>
      </c>
      <c r="I299" s="296">
        <f>IF(OR($B299="*",$B299&lt;400),"",IF(AND('201920 DATA'!Y299="*",$B299&gt;=400),"*",IF($B299&gt;=400,ROUND('201920 DATA'!Y299/$B299,2),"")))</f>
        <v>0</v>
      </c>
      <c r="J299" s="296">
        <f>IF(OR($B299="*",$B299&lt;400),"",IF(AND('201920 DATA'!Z299="*",$B299&gt;=400),"*",IF($B299&gt;=400,ROUND('201920 DATA'!Z299/$B299,2),"")))</f>
        <v>0</v>
      </c>
      <c r="K299" s="296">
        <f>IF(OR($B299="*",$B299&lt;400),"",IF(AND('201920 DATA'!AA299="*",$B299&gt;=400),"*",IF($B299&gt;=400,ROUND('201920 DATA'!AA299/$B299,2),"")))</f>
        <v>0.01</v>
      </c>
      <c r="L299" s="296">
        <f>IF(OR($B299="*",$B299&lt;400),"",IF(AND('201920 DATA'!AB299="*",$B299&gt;=400),"*",IF($B299&gt;=400,ROUND('201920 DATA'!AB299/$B299,2),"")))</f>
        <v>0.05</v>
      </c>
      <c r="M299" s="296">
        <f>IF(OR($B299="*",$B299&lt;400),"",IF(AND('201920 DATA'!AC299="*",$B299&gt;=400),"*",IF($B299&gt;=400,ROUND('201920 DATA'!AC299/$B299,2),"")))</f>
        <v>0.33</v>
      </c>
      <c r="N299" s="296">
        <f>IF(OR($B299="*",$B299&lt;400),"",IF(AND('201920 DATA'!AD299="*",$B299&gt;=400),"*",IF($B299&gt;=400,ROUND('201920 DATA'!AD299/$B299,2),"")))</f>
        <v>0.57999999999999996</v>
      </c>
      <c r="O299" s="296">
        <f>IF(OR($B299="*",$B299&lt;400),"",IF(AND('201920 DATA'!AE299="*",$B299&gt;=400),"*",IF($B299&gt;=400,ROUND('201920 DATA'!AE299/$B299,2),"")))</f>
        <v>0.03</v>
      </c>
      <c r="P299" s="297"/>
      <c r="Q299" s="296">
        <f>IF(OR($B299="*",$B299&lt;400),"",IF(AND('201920 DATA'!FO299="*",$B299&gt;=400),"*",IF($B299&gt;=400,ROUND('201920 DATA'!FO299/$B299,2),"")))</f>
        <v>1</v>
      </c>
      <c r="R299" s="289">
        <f>IF(OR($C299="*",$C299&lt;400),"",IF(AND('201920 DATA'!F299="*",$C299&gt;=400),"*",IF($C299&gt;=400,ROUND('201920 DATA'!F299/$C299,2),"")))</f>
        <v>0</v>
      </c>
      <c r="S299" s="289">
        <f>IF(OR($C299="*",$C299&lt;400),"",IF(AND('201920 DATA'!G299="*",$C299&gt;=400),"*",IF($C299&gt;=400,ROUND('201920 DATA'!G299/$C299,2),"")))</f>
        <v>0</v>
      </c>
      <c r="T299" s="289">
        <f>IF(OR($C299="*",$C299&lt;400),"",IF(AND('201920 DATA'!H299="*",$C299&gt;=400),"*",IF($C299&gt;=400,ROUND('201920 DATA'!H299/$C299,2),"")))</f>
        <v>1</v>
      </c>
      <c r="U299" s="289">
        <f>IF(OR($C299="*",$C299&lt;400),"",IF(AND('201920 DATA'!FP299="*",$C299&gt;=400),"*",IF($C299&gt;=400,ROUND('201920 DATA'!FP299/$C299,2),"")))</f>
        <v>0</v>
      </c>
      <c r="V299" s="312">
        <f>IF(OR($D299="*",$D299&lt;400),"",IF(AND('201920 DATA'!M299="*",$D299&gt;=400),"*",IF($D299&gt;=400,ROUND('201920 DATA'!M299/$D299,2),"")))</f>
        <v>0.01</v>
      </c>
      <c r="W299" s="312">
        <f>IF(OR($D299="*",$D299&lt;400),"",IF(AND('201920 DATA'!N299="*",$D299&gt;=400),"*",IF($D299&gt;=400,ROUND('201920 DATA'!N299/$D299,2),"")))</f>
        <v>0.97</v>
      </c>
      <c r="X299" s="312">
        <f>IF(OR($D299="*",$D299&lt;400),"",IF(AND('201920 DATA'!O299="*",$D299&gt;=400),"*",IF($D299&gt;=400,ROUND('201920 DATA'!O299/$D299,2),"")))</f>
        <v>0.03</v>
      </c>
      <c r="Y299" s="312" t="str">
        <f>IF(OR($D299="*",$D299&lt;400),"",IF(AND('201920 DATA'!P299="*",$D299&gt;=400),"*",IF($D299&gt;=400,ROUND('201920 DATA'!P299/$D299,2),"")))</f>
        <v>*</v>
      </c>
      <c r="Z299" s="312">
        <f>IF(OR($D299="*",$D299&lt;400),"",IF(AND('201920 DATA'!Q299="*",$D299&gt;=400),"*",IF($D299&gt;=400,ROUND('201920 DATA'!Q299/$D299,2),"")))</f>
        <v>0</v>
      </c>
      <c r="AA299" s="312">
        <f>IF(OR($D299="*",$D299&lt;400),"",IF(AND('201920 DATA'!R299="*",$D299&gt;=400),"*",IF($D299&gt;=400,ROUND('201920 DATA'!R299/$D299,2),"")))</f>
        <v>0</v>
      </c>
      <c r="AB299" s="312">
        <f>IF(OR($D299="*",$D299&lt;400),"",IF(AND('201920 DATA'!S299="*",$D299&gt;=400),"*",IF($D299&gt;=400,ROUND('201920 DATA'!S299/$D299,2),"")))</f>
        <v>0</v>
      </c>
      <c r="AC299" s="312">
        <f>IF(OR($D299="*",$D299&lt;400),"",IF(AND('201920 DATA'!T299="*",$D299&gt;=400),"*",IF($D299&gt;=400,ROUND('201920 DATA'!T299/$D299,2),"")))</f>
        <v>0</v>
      </c>
      <c r="AD299" s="289">
        <f>IF(OR($C299="*",$C299&lt;400),"",IF(AND('201920 DATA'!BC299="*",$C299&gt;=400),"*",IF($C299&gt;=400,ROUND('201920 DATA'!BC299/$C299,2),"")))</f>
        <v>0</v>
      </c>
      <c r="AE299" s="289">
        <f>IF(OR($C299="*",$C299&lt;400),"",IF(AND('201920 DATA'!BD299="*",$C299&gt;=400),"*",IF($C299&gt;=400,ROUND('201920 DATA'!BD299/$C299,2),"")))</f>
        <v>0</v>
      </c>
      <c r="AF299" s="289">
        <f>IF(OR($C299="*",$C299&lt;400),"",IF(AND('201920 DATA'!BE299="*",$C299&gt;=400),"*",IF($C299&gt;=400,ROUND('201920 DATA'!BE299/$C299,2),"")))</f>
        <v>0</v>
      </c>
      <c r="AG299" s="289">
        <f>IF(OR($C299="*",$C299&lt;400),"",IF(AND('201920 DATA'!BF299="*",$C299&gt;=400),"*",IF($C299&gt;=400,ROUND('201920 DATA'!BF299/$C299,2),"")))</f>
        <v>0</v>
      </c>
      <c r="AH299" s="289">
        <f>IF(OR($C299="*",$C299&lt;400),"",IF(AND('201920 DATA'!BG299="*",$C299&gt;=400),"*",IF($C299&gt;=400,ROUND('201920 DATA'!BG299/$C299,2),"")))</f>
        <v>0</v>
      </c>
      <c r="AI299" s="289">
        <f>IF(OR($C299="*",$C299&lt;400),"",IF(AND('201920 DATA'!BH299="*",$C299&gt;=400),"*",IF($C299&gt;=400,ROUND('201920 DATA'!BH299/$C299,2),"")))</f>
        <v>0</v>
      </c>
      <c r="AJ299" s="289">
        <f>IF(OR($C299="*",$C299&lt;400),"",IF(AND('201920 DATA'!BI299="*",$C299&gt;=400),"*",IF($C299&gt;=400,ROUND('201920 DATA'!BI299/$C299,2),"")))</f>
        <v>1</v>
      </c>
      <c r="AK299" s="289">
        <f>IF(OR($C299="*",$C299&lt;400),"",IF(AND('201920 DATA'!BJ299="*",$C299&gt;=400),"*",IF($C299&gt;=400,ROUND('201920 DATA'!BJ299/$C299,2),"")))</f>
        <v>0</v>
      </c>
      <c r="AL299" s="289">
        <f>IF(OR($C299="*",$C299&lt;400),"",IF(AND('201920 DATA'!BK299="*",$C299&gt;=400),"*",IF($C299&gt;=400,ROUND('201920 DATA'!BK299/$C299,2),"")))</f>
        <v>0</v>
      </c>
      <c r="AM299" s="289">
        <f>IF(OR($C299="*",$C299&lt;400),"",IF(AND('201920 DATA'!BL299="*",$C299&gt;=400),"*",IF($C299&gt;=400,ROUND('201920 DATA'!BL299/$C299,2),"")))</f>
        <v>0</v>
      </c>
      <c r="AN299" s="289">
        <f>IF(OR($C299="*",$C299&lt;400),"",IF(AND('201920 DATA'!BM299="*",$C299&gt;=400),"*",IF($C299&gt;=400,ROUND('201920 DATA'!BM299/$C299,2),"")))</f>
        <v>0</v>
      </c>
      <c r="AO299" s="289">
        <f>IF(OR($C299="*",$C299&lt;400),"",IF(AND('201920 DATA'!BN299="*",$C299&gt;=400),"*",IF($C299&gt;=400,ROUND('201920 DATA'!BN299/$C299,2),"")))</f>
        <v>0</v>
      </c>
      <c r="AP299" s="289">
        <f>IF(OR($C299="*",$C299&lt;400),"",IF(AND('201920 DATA'!BO299="*",$C299&gt;=400),"*",IF($C299&gt;=400,ROUND('201920 DATA'!BO299/$C299,2),"")))</f>
        <v>0</v>
      </c>
      <c r="AQ299" s="289">
        <f>IF(OR($C299="*",$C299&lt;400),"",IF(AND('201920 DATA'!BP299="*",$C299&gt;=400),"*",IF($C299&gt;=400,ROUND('201920 DATA'!BP299/$C299,2),"")))</f>
        <v>0</v>
      </c>
      <c r="AR299" s="289">
        <f>IF(OR($C299="*",$C299&lt;400),"",IF(AND('201920 DATA'!BQ299="*",$C299&gt;=400),"*",IF($C299&gt;=400,ROUND('201920 DATA'!BQ299/$C299,2),"")))</f>
        <v>0</v>
      </c>
      <c r="AS299" s="289">
        <f>IF(OR($C299="*",$C299&lt;400),"",IF(AND('201920 DATA'!BR299="*",$C299&gt;=400),"*",IF($C299&gt;=400,ROUND('201920 DATA'!BR299/$C299,2),"")))</f>
        <v>0</v>
      </c>
      <c r="AT299" s="289">
        <f>IF(OR($C299="*",$C299&lt;400),"",IF(AND('201920 DATA'!BS299="*",$C299&gt;=400),"*",IF($C299&gt;=400,ROUND('201920 DATA'!BS299/$C299,2),"")))</f>
        <v>0</v>
      </c>
      <c r="AU299" s="289">
        <f>IF(OR($C299="*",$C299&lt;400),"",IF(AND('201920 DATA'!BT299="*",$C299&gt;=400),"*",IF($C299&gt;=400,ROUND('201920 DATA'!BT299/$C299,2),"")))</f>
        <v>0</v>
      </c>
      <c r="AV299" s="289">
        <f>IF(OR($C299="*",$C299&lt;400),"",IF(AND('201920 DATA'!BU299="*",$C299&gt;=400),"*",IF($C299&gt;=400,ROUND('201920 DATA'!BU299/$C299,2),"")))</f>
        <v>0</v>
      </c>
      <c r="AW299" s="289">
        <f>IF(OR($C299="*",$C299&lt;400),"",IF(AND('201920 DATA'!BV299="*",$C299&gt;=400),"*",IF($C299&gt;=400,ROUND('201920 DATA'!BV299/$C299,2),"")))</f>
        <v>0</v>
      </c>
      <c r="AX299" s="289">
        <f>IF(OR($C299="*",$C299&lt;400),"",IF(AND('201920 DATA'!BW299="*",$C299&gt;=400),"*",IF($C299&gt;=400,ROUND('201920 DATA'!BW299/$C299,2),"")))</f>
        <v>0</v>
      </c>
      <c r="AZ299" s="365">
        <v>1350</v>
      </c>
    </row>
    <row r="300" spans="1:52" x14ac:dyDescent="0.2">
      <c r="A300" s="373" t="s">
        <v>1553</v>
      </c>
      <c r="B300" s="287">
        <f>'201920 DATA'!B300</f>
        <v>373215</v>
      </c>
      <c r="C300" s="288">
        <f>'201920 DATA'!C300</f>
        <v>310735</v>
      </c>
      <c r="D300" s="293">
        <f>'201920 DATA'!FQ300</f>
        <v>101875</v>
      </c>
      <c r="F300" s="313">
        <f t="shared" si="8"/>
        <v>0.02</v>
      </c>
      <c r="G300" s="295">
        <f t="shared" si="9"/>
        <v>0.83</v>
      </c>
      <c r="H300" s="289">
        <f>IF(OR($C300="*",$C300&lt;400),"",IF(AND('201920 DATA'!F300="*",$C300&gt;=400),"*",IF($C300&gt;=400,ROUND('201920 DATA'!F300/$C300,2),"")))</f>
        <v>0.33</v>
      </c>
      <c r="I300" s="296">
        <f>IF(OR($B300="*",$B300&lt;400),"",IF(AND('201920 DATA'!Y300="*",$B300&gt;=400),"*",IF($B300&gt;=400,ROUND('201920 DATA'!Y300/$B300,2),"")))</f>
        <v>0.18</v>
      </c>
      <c r="J300" s="296">
        <f>IF(OR($B300="*",$B300&lt;400),"",IF(AND('201920 DATA'!Z300="*",$B300&gt;=400),"*",IF($B300&gt;=400,ROUND('201920 DATA'!Z300/$B300,2),"")))</f>
        <v>0.12</v>
      </c>
      <c r="K300" s="296">
        <f>IF(OR($B300="*",$B300&lt;400),"",IF(AND('201920 DATA'!AA300="*",$B300&gt;=400),"*",IF($B300&gt;=400,ROUND('201920 DATA'!AA300/$B300,2),"")))</f>
        <v>0.15</v>
      </c>
      <c r="L300" s="296">
        <f>IF(OR($B300="*",$B300&lt;400),"",IF(AND('201920 DATA'!AB300="*",$B300&gt;=400),"*",IF($B300&gt;=400,ROUND('201920 DATA'!AB300/$B300,2),"")))</f>
        <v>0.16</v>
      </c>
      <c r="M300" s="296">
        <f>IF(OR($B300="*",$B300&lt;400),"",IF(AND('201920 DATA'!AC300="*",$B300&gt;=400),"*",IF($B300&gt;=400,ROUND('201920 DATA'!AC300/$B300,2),"")))</f>
        <v>0.2</v>
      </c>
      <c r="N300" s="296">
        <f>IF(OR($B300="*",$B300&lt;400),"",IF(AND('201920 DATA'!AD300="*",$B300&gt;=400),"*",IF($B300&gt;=400,ROUND('201920 DATA'!AD300/$B300,2),"")))</f>
        <v>0.15</v>
      </c>
      <c r="O300" s="296">
        <f>IF(OR($B300="*",$B300&lt;400),"",IF(AND('201920 DATA'!AE300="*",$B300&gt;=400),"*",IF($B300&gt;=400,ROUND('201920 DATA'!AE300/$B300,2),"")))</f>
        <v>0.02</v>
      </c>
      <c r="P300" s="297"/>
      <c r="Q300" s="296">
        <f>IF(OR($B300="*",$B300&lt;400),"",IF(AND('201920 DATA'!FO300="*",$B300&gt;=400),"*",IF($B300&gt;=400,ROUND('201920 DATA'!FO300/$B300,2),"")))</f>
        <v>0.59</v>
      </c>
      <c r="R300" s="289">
        <f>IF(OR($C300="*",$C300&lt;400),"",IF(AND('201920 DATA'!F300="*",$C300&gt;=400),"*",IF($C300&gt;=400,ROUND('201920 DATA'!F300/$C300,2),"")))</f>
        <v>0.33</v>
      </c>
      <c r="S300" s="289">
        <f>IF(OR($C300="*",$C300&lt;400),"",IF(AND('201920 DATA'!G300="*",$C300&gt;=400),"*",IF($C300&gt;=400,ROUND('201920 DATA'!G300/$C300,2),"")))</f>
        <v>0.19</v>
      </c>
      <c r="T300" s="289">
        <f>IF(OR($C300="*",$C300&lt;400),"",IF(AND('201920 DATA'!H300="*",$C300&gt;=400),"*",IF($C300&gt;=400,ROUND('201920 DATA'!H300/$C300,2),"")))</f>
        <v>0.35</v>
      </c>
      <c r="U300" s="289">
        <f>IF(OR($C300="*",$C300&lt;400),"",IF(AND('201920 DATA'!FP300="*",$C300&gt;=400),"*",IF($C300&gt;=400,ROUND('201920 DATA'!FP300/$C300,2),"")))</f>
        <v>0.14000000000000001</v>
      </c>
      <c r="V300" s="312">
        <f>IF(OR($D300="*",$D300&lt;400),"",IF(AND('201920 DATA'!M300="*",$D300&gt;=400),"*",IF($D300&gt;=400,ROUND('201920 DATA'!M300/$D300,2),"")))</f>
        <v>0</v>
      </c>
      <c r="W300" s="312">
        <f>IF(OR($D300="*",$D300&lt;400),"",IF(AND('201920 DATA'!N300="*",$D300&gt;=400),"*",IF($D300&gt;=400,ROUND('201920 DATA'!N300/$D300,2),"")))</f>
        <v>0.46</v>
      </c>
      <c r="X300" s="312">
        <f>IF(OR($D300="*",$D300&lt;400),"",IF(AND('201920 DATA'!O300="*",$D300&gt;=400),"*",IF($D300&gt;=400,ROUND('201920 DATA'!O300/$D300,2),"")))</f>
        <v>0.24</v>
      </c>
      <c r="Y300" s="312">
        <f>IF(OR($D300="*",$D300&lt;400),"",IF(AND('201920 DATA'!P300="*",$D300&gt;=400),"*",IF($D300&gt;=400,ROUND('201920 DATA'!P300/$D300,2),"")))</f>
        <v>0.1</v>
      </c>
      <c r="Z300" s="312">
        <f>IF(OR($D300="*",$D300&lt;400),"",IF(AND('201920 DATA'!Q300="*",$D300&gt;=400),"*",IF($D300&gt;=400,ROUND('201920 DATA'!Q300/$D300,2),"")))</f>
        <v>0.13</v>
      </c>
      <c r="AA300" s="312">
        <f>IF(OR($D300="*",$D300&lt;400),"",IF(AND('201920 DATA'!R300="*",$D300&gt;=400),"*",IF($D300&gt;=400,ROUND('201920 DATA'!R300/$D300,2),"")))</f>
        <v>0.04</v>
      </c>
      <c r="AB300" s="312">
        <f>IF(OR($D300="*",$D300&lt;400),"",IF(AND('201920 DATA'!S300="*",$D300&gt;=400),"*",IF($D300&gt;=400,ROUND('201920 DATA'!S300/$D300,2),"")))</f>
        <v>0.02</v>
      </c>
      <c r="AC300" s="312">
        <f>IF(OR($D300="*",$D300&lt;400),"",IF(AND('201920 DATA'!T300="*",$D300&gt;=400),"*",IF($D300&gt;=400,ROUND('201920 DATA'!T300/$D300,2),"")))</f>
        <v>0</v>
      </c>
      <c r="AD300" s="289">
        <f>IF(OR($C300="*",$C300&lt;400),"",IF(AND('201920 DATA'!BC300="*",$C300&gt;=400),"*",IF($C300&gt;=400,ROUND('201920 DATA'!BC300/$C300,2),"")))</f>
        <v>0.03</v>
      </c>
      <c r="AE300" s="289">
        <f>IF(OR($C300="*",$C300&lt;400),"",IF(AND('201920 DATA'!BD300="*",$C300&gt;=400),"*",IF($C300&gt;=400,ROUND('201920 DATA'!BD300/$C300,2),"")))</f>
        <v>0.11</v>
      </c>
      <c r="AF300" s="289">
        <f>IF(OR($C300="*",$C300&lt;400),"",IF(AND('201920 DATA'!BE300="*",$C300&gt;=400),"*",IF($C300&gt;=400,ROUND('201920 DATA'!BE300/$C300,2),"")))</f>
        <v>0.03</v>
      </c>
      <c r="AG300" s="289">
        <f>IF(OR($C300="*",$C300&lt;400),"",IF(AND('201920 DATA'!BF300="*",$C300&gt;=400),"*",IF($C300&gt;=400,ROUND('201920 DATA'!BF300/$C300,2),"")))</f>
        <v>0.03</v>
      </c>
      <c r="AH300" s="289">
        <f>IF(OR($C300="*",$C300&lt;400),"",IF(AND('201920 DATA'!BG300="*",$C300&gt;=400),"*",IF($C300&gt;=400,ROUND('201920 DATA'!BG300/$C300,2),"")))</f>
        <v>0</v>
      </c>
      <c r="AI300" s="289">
        <f>IF(OR($C300="*",$C300&lt;400),"",IF(AND('201920 DATA'!BH300="*",$C300&gt;=400),"*",IF($C300&gt;=400,ROUND('201920 DATA'!BH300/$C300,2),"")))</f>
        <v>0.01</v>
      </c>
      <c r="AJ300" s="289">
        <f>IF(OR($C300="*",$C300&lt;400),"",IF(AND('201920 DATA'!BI300="*",$C300&gt;=400),"*",IF($C300&gt;=400,ROUND('201920 DATA'!BI300/$C300,2),"")))</f>
        <v>0.04</v>
      </c>
      <c r="AK300" s="289">
        <f>IF(OR($C300="*",$C300&lt;400),"",IF(AND('201920 DATA'!BJ300="*",$C300&gt;=400),"*",IF($C300&gt;=400,ROUND('201920 DATA'!BJ300/$C300,2),"")))</f>
        <v>0.01</v>
      </c>
      <c r="AL300" s="289">
        <f>IF(OR($C300="*",$C300&lt;400),"",IF(AND('201920 DATA'!BK300="*",$C300&gt;=400),"*",IF($C300&gt;=400,ROUND('201920 DATA'!BK300/$C300,2),"")))</f>
        <v>0.06</v>
      </c>
      <c r="AM300" s="289">
        <f>IF(OR($C300="*",$C300&lt;400),"",IF(AND('201920 DATA'!BL300="*",$C300&gt;=400),"*",IF($C300&gt;=400,ROUND('201920 DATA'!BL300/$C300,2),"")))</f>
        <v>7.0000000000000007E-2</v>
      </c>
      <c r="AN300" s="289">
        <f>IF(OR($C300="*",$C300&lt;400),"",IF(AND('201920 DATA'!BM300="*",$C300&gt;=400),"*",IF($C300&gt;=400,ROUND('201920 DATA'!BM300/$C300,2),"")))</f>
        <v>0.13</v>
      </c>
      <c r="AO300" s="289">
        <f>IF(OR($C300="*",$C300&lt;400),"",IF(AND('201920 DATA'!BN300="*",$C300&gt;=400),"*",IF($C300&gt;=400,ROUND('201920 DATA'!BN300/$C300,2),"")))</f>
        <v>0.02</v>
      </c>
      <c r="AP300" s="289">
        <f>IF(OR($C300="*",$C300&lt;400),"",IF(AND('201920 DATA'!BO300="*",$C300&gt;=400),"*",IF($C300&gt;=400,ROUND('201920 DATA'!BO300/$C300,2),"")))</f>
        <v>0.05</v>
      </c>
      <c r="AQ300" s="289">
        <f>IF(OR($C300="*",$C300&lt;400),"",IF(AND('201920 DATA'!BP300="*",$C300&gt;=400),"*",IF($C300&gt;=400,ROUND('201920 DATA'!BP300/$C300,2),"")))</f>
        <v>0.06</v>
      </c>
      <c r="AR300" s="289">
        <f>IF(OR($C300="*",$C300&lt;400),"",IF(AND('201920 DATA'!BQ300="*",$C300&gt;=400),"*",IF($C300&gt;=400,ROUND('201920 DATA'!BQ300/$C300,2),"")))</f>
        <v>0.08</v>
      </c>
      <c r="AS300" s="289">
        <f>IF(OR($C300="*",$C300&lt;400),"",IF(AND('201920 DATA'!BR300="*",$C300&gt;=400),"*",IF($C300&gt;=400,ROUND('201920 DATA'!BR300/$C300,2),"")))</f>
        <v>0.01</v>
      </c>
      <c r="AT300" s="289">
        <f>IF(OR($C300="*",$C300&lt;400),"",IF(AND('201920 DATA'!BS300="*",$C300&gt;=400),"*",IF($C300&gt;=400,ROUND('201920 DATA'!BS300/$C300,2),"")))</f>
        <v>0.02</v>
      </c>
      <c r="AU300" s="289">
        <f>IF(OR($C300="*",$C300&lt;400),"",IF(AND('201920 DATA'!BT300="*",$C300&gt;=400),"*",IF($C300&gt;=400,ROUND('201920 DATA'!BT300/$C300,2),"")))</f>
        <v>0.08</v>
      </c>
      <c r="AV300" s="289">
        <f>IF(OR($C300="*",$C300&lt;400),"",IF(AND('201920 DATA'!BU300="*",$C300&gt;=400),"*",IF($C300&gt;=400,ROUND('201920 DATA'!BU300/$C300,2),"")))</f>
        <v>0.06</v>
      </c>
      <c r="AW300" s="289">
        <f>IF(OR($C300="*",$C300&lt;400),"",IF(AND('201920 DATA'!BV300="*",$C300&gt;=400),"*",IF($C300&gt;=400,ROUND('201920 DATA'!BV300/$C300,2),"")))</f>
        <v>0</v>
      </c>
      <c r="AX300" s="289">
        <f>IF(OR($C300="*",$C300&lt;400),"",IF(AND('201920 DATA'!BW300="*",$C300&gt;=400),"*",IF($C300&gt;=400,ROUND('201920 DATA'!BW300/$C300,2),"")))</f>
        <v>0.09</v>
      </c>
      <c r="AZ300" s="365">
        <v>366190</v>
      </c>
    </row>
    <row r="301" spans="1:52" x14ac:dyDescent="0.2">
      <c r="A301" s="373" t="s">
        <v>1644</v>
      </c>
      <c r="B301" s="287">
        <f>'201920 DATA'!B301</f>
        <v>176715</v>
      </c>
      <c r="C301" s="288">
        <f>'201920 DATA'!C301</f>
        <v>151790</v>
      </c>
      <c r="D301" s="293">
        <f>'201920 DATA'!FQ301</f>
        <v>50265</v>
      </c>
      <c r="F301" s="313">
        <f t="shared" si="8"/>
        <v>1</v>
      </c>
      <c r="G301" s="295">
        <f t="shared" si="9"/>
        <v>0.86</v>
      </c>
      <c r="H301" s="289">
        <f>IF(OR($C301="*",$C301&lt;400),"",IF(AND('201920 DATA'!F301="*",$C301&gt;=400),"*",IF($C301&gt;=400,ROUND('201920 DATA'!F301/$C301,2),"")))</f>
        <v>0.38</v>
      </c>
      <c r="I301" s="296">
        <f>IF(OR($B301="*",$B301&lt;400),"",IF(AND('201920 DATA'!Y301="*",$B301&gt;=400),"*",IF($B301&gt;=400,ROUND('201920 DATA'!Y301/$B301,2),"")))</f>
        <v>7.0000000000000007E-2</v>
      </c>
      <c r="J301" s="296">
        <f>IF(OR($B301="*",$B301&lt;400),"",IF(AND('201920 DATA'!Z301="*",$B301&gt;=400),"*",IF($B301&gt;=400,ROUND('201920 DATA'!Z301/$B301,2),"")))</f>
        <v>0.08</v>
      </c>
      <c r="K301" s="296">
        <f>IF(OR($B301="*",$B301&lt;400),"",IF(AND('201920 DATA'!AA301="*",$B301&gt;=400),"*",IF($B301&gt;=400,ROUND('201920 DATA'!AA301/$B301,2),"")))</f>
        <v>0.11</v>
      </c>
      <c r="L301" s="296">
        <f>IF(OR($B301="*",$B301&lt;400),"",IF(AND('201920 DATA'!AB301="*",$B301&gt;=400),"*",IF($B301&gt;=400,ROUND('201920 DATA'!AB301/$B301,2),"")))</f>
        <v>0.18</v>
      </c>
      <c r="M301" s="296">
        <f>IF(OR($B301="*",$B301&lt;400),"",IF(AND('201920 DATA'!AC301="*",$B301&gt;=400),"*",IF($B301&gt;=400,ROUND('201920 DATA'!AC301/$B301,2),"")))</f>
        <v>0.28000000000000003</v>
      </c>
      <c r="N301" s="296">
        <f>IF(OR($B301="*",$B301&lt;400),"",IF(AND('201920 DATA'!AD301="*",$B301&gt;=400),"*",IF($B301&gt;=400,ROUND('201920 DATA'!AD301/$B301,2),"")))</f>
        <v>0.24</v>
      </c>
      <c r="O301" s="296">
        <f>IF(OR($B301="*",$B301&lt;400),"",IF(AND('201920 DATA'!AE301="*",$B301&gt;=400),"*",IF($B301&gt;=400,ROUND('201920 DATA'!AE301/$B301,2),"")))</f>
        <v>0.04</v>
      </c>
      <c r="P301" s="297"/>
      <c r="Q301" s="296">
        <f>IF(OR($B301="*",$B301&lt;400),"",IF(AND('201920 DATA'!FO301="*",$B301&gt;=400),"*",IF($B301&gt;=400,ROUND('201920 DATA'!FO301/$B301,2),"")))</f>
        <v>0.63</v>
      </c>
      <c r="R301" s="289">
        <f>IF(OR($C301="*",$C301&lt;400),"",IF(AND('201920 DATA'!F301="*",$C301&gt;=400),"*",IF($C301&gt;=400,ROUND('201920 DATA'!F301/$C301,2),"")))</f>
        <v>0.38</v>
      </c>
      <c r="S301" s="289">
        <f>IF(OR($C301="*",$C301&lt;400),"",IF(AND('201920 DATA'!G301="*",$C301&gt;=400),"*",IF($C301&gt;=400,ROUND('201920 DATA'!G301/$C301,2),"")))</f>
        <v>0.22</v>
      </c>
      <c r="T301" s="289">
        <f>IF(OR($C301="*",$C301&lt;400),"",IF(AND('201920 DATA'!H301="*",$C301&gt;=400),"*",IF($C301&gt;=400,ROUND('201920 DATA'!H301/$C301,2),"")))</f>
        <v>0.34</v>
      </c>
      <c r="U301" s="289">
        <f>IF(OR($C301="*",$C301&lt;400),"",IF(AND('201920 DATA'!FP301="*",$C301&gt;=400),"*",IF($C301&gt;=400,ROUND('201920 DATA'!FP301/$C301,2),"")))</f>
        <v>0.06</v>
      </c>
      <c r="V301" s="312">
        <f>IF(OR($D301="*",$D301&lt;400),"",IF(AND('201920 DATA'!M301="*",$D301&gt;=400),"*",IF($D301&gt;=400,ROUND('201920 DATA'!M301/$D301,2),"")))</f>
        <v>0</v>
      </c>
      <c r="W301" s="312">
        <f>IF(OR($D301="*",$D301&lt;400),"",IF(AND('201920 DATA'!N301="*",$D301&gt;=400),"*",IF($D301&gt;=400,ROUND('201920 DATA'!N301/$D301,2),"")))</f>
        <v>0.4</v>
      </c>
      <c r="X301" s="312">
        <f>IF(OR($D301="*",$D301&lt;400),"",IF(AND('201920 DATA'!O301="*",$D301&gt;=400),"*",IF($D301&gt;=400,ROUND('201920 DATA'!O301/$D301,2),"")))</f>
        <v>0.25</v>
      </c>
      <c r="Y301" s="312">
        <f>IF(OR($D301="*",$D301&lt;400),"",IF(AND('201920 DATA'!P301="*",$D301&gt;=400),"*",IF($D301&gt;=400,ROUND('201920 DATA'!P301/$D301,2),"")))</f>
        <v>0.13</v>
      </c>
      <c r="Z301" s="312">
        <f>IF(OR($D301="*",$D301&lt;400),"",IF(AND('201920 DATA'!Q301="*",$D301&gt;=400),"*",IF($D301&gt;=400,ROUND('201920 DATA'!Q301/$D301,2),"")))</f>
        <v>0.16</v>
      </c>
      <c r="AA301" s="312">
        <f>IF(OR($D301="*",$D301&lt;400),"",IF(AND('201920 DATA'!R301="*",$D301&gt;=400),"*",IF($D301&gt;=400,ROUND('201920 DATA'!R301/$D301,2),"")))</f>
        <v>0.04</v>
      </c>
      <c r="AB301" s="312">
        <f>IF(OR($D301="*",$D301&lt;400),"",IF(AND('201920 DATA'!S301="*",$D301&gt;=400),"*",IF($D301&gt;=400,ROUND('201920 DATA'!S301/$D301,2),"")))</f>
        <v>0.01</v>
      </c>
      <c r="AC301" s="312">
        <f>IF(OR($D301="*",$D301&lt;400),"",IF(AND('201920 DATA'!T301="*",$D301&gt;=400),"*",IF($D301&gt;=400,ROUND('201920 DATA'!T301/$D301,2),"")))</f>
        <v>0</v>
      </c>
      <c r="AD301" s="289">
        <f>IF(OR($C301="*",$C301&lt;400),"",IF(AND('201920 DATA'!BC301="*",$C301&gt;=400),"*",IF($C301&gt;=400,ROUND('201920 DATA'!BC301/$C301,2),"")))</f>
        <v>0.03</v>
      </c>
      <c r="AE301" s="289">
        <f>IF(OR($C301="*",$C301&lt;400),"",IF(AND('201920 DATA'!BD301="*",$C301&gt;=400),"*",IF($C301&gt;=400,ROUND('201920 DATA'!BD301/$C301,2),"")))</f>
        <v>0.15</v>
      </c>
      <c r="AF301" s="289">
        <f>IF(OR($C301="*",$C301&lt;400),"",IF(AND('201920 DATA'!BE301="*",$C301&gt;=400),"*",IF($C301&gt;=400,ROUND('201920 DATA'!BE301/$C301,2),"")))</f>
        <v>0.02</v>
      </c>
      <c r="AG301" s="289">
        <f>IF(OR($C301="*",$C301&lt;400),"",IF(AND('201920 DATA'!BF301="*",$C301&gt;=400),"*",IF($C301&gt;=400,ROUND('201920 DATA'!BF301/$C301,2),"")))</f>
        <v>0.03</v>
      </c>
      <c r="AH301" s="289">
        <f>IF(OR($C301="*",$C301&lt;400),"",IF(AND('201920 DATA'!BG301="*",$C301&gt;=400),"*",IF($C301&gt;=400,ROUND('201920 DATA'!BG301/$C301,2),"")))</f>
        <v>0.01</v>
      </c>
      <c r="AI301" s="289">
        <f>IF(OR($C301="*",$C301&lt;400),"",IF(AND('201920 DATA'!BH301="*",$C301&gt;=400),"*",IF($C301&gt;=400,ROUND('201920 DATA'!BH301/$C301,2),"")))</f>
        <v>0.02</v>
      </c>
      <c r="AJ301" s="289">
        <f>IF(OR($C301="*",$C301&lt;400),"",IF(AND('201920 DATA'!BI301="*",$C301&gt;=400),"*",IF($C301&gt;=400,ROUND('201920 DATA'!BI301/$C301,2),"")))</f>
        <v>0.09</v>
      </c>
      <c r="AK301" s="289">
        <f>IF(OR($C301="*",$C301&lt;400),"",IF(AND('201920 DATA'!BJ301="*",$C301&gt;=400),"*",IF($C301&gt;=400,ROUND('201920 DATA'!BJ301/$C301,2),"")))</f>
        <v>0.01</v>
      </c>
      <c r="AL301" s="289">
        <f>IF(OR($C301="*",$C301&lt;400),"",IF(AND('201920 DATA'!BK301="*",$C301&gt;=400),"*",IF($C301&gt;=400,ROUND('201920 DATA'!BK301/$C301,2),"")))</f>
        <v>0.06</v>
      </c>
      <c r="AM301" s="289">
        <f>IF(OR($C301="*",$C301&lt;400),"",IF(AND('201920 DATA'!BL301="*",$C301&gt;=400),"*",IF($C301&gt;=400,ROUND('201920 DATA'!BL301/$C301,2),"")))</f>
        <v>0.08</v>
      </c>
      <c r="AN301" s="289">
        <f>IF(OR($C301="*",$C301&lt;400),"",IF(AND('201920 DATA'!BM301="*",$C301&gt;=400),"*",IF($C301&gt;=400,ROUND('201920 DATA'!BM301/$C301,2),"")))</f>
        <v>0.12</v>
      </c>
      <c r="AO301" s="289">
        <f>IF(OR($C301="*",$C301&lt;400),"",IF(AND('201920 DATA'!BN301="*",$C301&gt;=400),"*",IF($C301&gt;=400,ROUND('201920 DATA'!BN301/$C301,2),"")))</f>
        <v>0.02</v>
      </c>
      <c r="AP301" s="289">
        <f>IF(OR($C301="*",$C301&lt;400),"",IF(AND('201920 DATA'!BO301="*",$C301&gt;=400),"*",IF($C301&gt;=400,ROUND('201920 DATA'!BO301/$C301,2),"")))</f>
        <v>7.0000000000000007E-2</v>
      </c>
      <c r="AQ301" s="289">
        <f>IF(OR($C301="*",$C301&lt;400),"",IF(AND('201920 DATA'!BP301="*",$C301&gt;=400),"*",IF($C301&gt;=400,ROUND('201920 DATA'!BP301/$C301,2),"")))</f>
        <v>0.06</v>
      </c>
      <c r="AR301" s="289">
        <f>IF(OR($C301="*",$C301&lt;400),"",IF(AND('201920 DATA'!BQ301="*",$C301&gt;=400),"*",IF($C301&gt;=400,ROUND('201920 DATA'!BQ301/$C301,2),"")))</f>
        <v>0.04</v>
      </c>
      <c r="AS301" s="289">
        <f>IF(OR($C301="*",$C301&lt;400),"",IF(AND('201920 DATA'!BR301="*",$C301&gt;=400),"*",IF($C301&gt;=400,ROUND('201920 DATA'!BR301/$C301,2),"")))</f>
        <v>0.01</v>
      </c>
      <c r="AT301" s="289">
        <f>IF(OR($C301="*",$C301&lt;400),"",IF(AND('201920 DATA'!BS301="*",$C301&gt;=400),"*",IF($C301&gt;=400,ROUND('201920 DATA'!BS301/$C301,2),"")))</f>
        <v>0</v>
      </c>
      <c r="AU301" s="289">
        <f>IF(OR($C301="*",$C301&lt;400),"",IF(AND('201920 DATA'!BT301="*",$C301&gt;=400),"*",IF($C301&gt;=400,ROUND('201920 DATA'!BT301/$C301,2),"")))</f>
        <v>0.08</v>
      </c>
      <c r="AV301" s="289">
        <f>IF(OR($C301="*",$C301&lt;400),"",IF(AND('201920 DATA'!BU301="*",$C301&gt;=400),"*",IF($C301&gt;=400,ROUND('201920 DATA'!BU301/$C301,2),"")))</f>
        <v>0.06</v>
      </c>
      <c r="AW301" s="289">
        <f>IF(OR($C301="*",$C301&lt;400),"",IF(AND('201920 DATA'!BV301="*",$C301&gt;=400),"*",IF($C301&gt;=400,ROUND('201920 DATA'!BV301/$C301,2),"")))</f>
        <v>0</v>
      </c>
      <c r="AX301" s="289">
        <f>IF(OR($C301="*",$C301&lt;400),"",IF(AND('201920 DATA'!BW301="*",$C301&gt;=400),"*",IF($C301&gt;=400,ROUND('201920 DATA'!BW301/$C301,2),"")))</f>
        <v>0.05</v>
      </c>
      <c r="AZ301" s="365">
        <v>0</v>
      </c>
    </row>
    <row r="302" spans="1:52" x14ac:dyDescent="0.2">
      <c r="A302" s="373" t="s">
        <v>595</v>
      </c>
      <c r="B302" s="287">
        <f>'201920 DATA'!B302</f>
        <v>7955</v>
      </c>
      <c r="C302" s="288">
        <f>'201920 DATA'!C302</f>
        <v>7385</v>
      </c>
      <c r="D302" s="293">
        <f>'201920 DATA'!FQ302</f>
        <v>0</v>
      </c>
      <c r="F302" s="313">
        <f t="shared" si="8"/>
        <v>-0.06</v>
      </c>
      <c r="G302" s="295">
        <f t="shared" si="9"/>
        <v>0.93</v>
      </c>
      <c r="H302" s="289">
        <f>IF(OR($C302="*",$C302&lt;400),"",IF(AND('201920 DATA'!F302="*",$C302&gt;=400),"*",IF($C302&gt;=400,ROUND('201920 DATA'!F302/$C302,2),"")))</f>
        <v>0.23</v>
      </c>
      <c r="I302" s="296">
        <f>IF(OR($B302="*",$B302&lt;400),"",IF(AND('201920 DATA'!Y302="*",$B302&gt;=400),"*",IF($B302&gt;=400,ROUND('201920 DATA'!Y302/$B302,2),"")))</f>
        <v>0.13</v>
      </c>
      <c r="J302" s="296">
        <f>IF(OR($B302="*",$B302&lt;400),"",IF(AND('201920 DATA'!Z302="*",$B302&gt;=400),"*",IF($B302&gt;=400,ROUND('201920 DATA'!Z302/$B302,2),"")))</f>
        <v>0.23</v>
      </c>
      <c r="K302" s="296">
        <f>IF(OR($B302="*",$B302&lt;400),"",IF(AND('201920 DATA'!AA302="*",$B302&gt;=400),"*",IF($B302&gt;=400,ROUND('201920 DATA'!AA302/$B302,2),"")))</f>
        <v>0.09</v>
      </c>
      <c r="L302" s="296">
        <f>IF(OR($B302="*",$B302&lt;400),"",IF(AND('201920 DATA'!AB302="*",$B302&gt;=400),"*",IF($B302&gt;=400,ROUND('201920 DATA'!AB302/$B302,2),"")))</f>
        <v>0.08</v>
      </c>
      <c r="M302" s="296">
        <f>IF(OR($B302="*",$B302&lt;400),"",IF(AND('201920 DATA'!AC302="*",$B302&gt;=400),"*",IF($B302&gt;=400,ROUND('201920 DATA'!AC302/$B302,2),"")))</f>
        <v>0.11</v>
      </c>
      <c r="N302" s="296">
        <f>IF(OR($B302="*",$B302&lt;400),"",IF(AND('201920 DATA'!AD302="*",$B302&gt;=400),"*",IF($B302&gt;=400,ROUND('201920 DATA'!AD302/$B302,2),"")))</f>
        <v>0.28000000000000003</v>
      </c>
      <c r="O302" s="296">
        <f>IF(OR($B302="*",$B302&lt;400),"",IF(AND('201920 DATA'!AE302="*",$B302&gt;=400),"*",IF($B302&gt;=400,ROUND('201920 DATA'!AE302/$B302,2),"")))</f>
        <v>0.08</v>
      </c>
      <c r="P302" s="297"/>
      <c r="Q302" s="296">
        <f>IF(OR($B302="*",$B302&lt;400),"",IF(AND('201920 DATA'!FO302="*",$B302&gt;=400),"*",IF($B302&gt;=400,ROUND('201920 DATA'!FO302/$B302,2),"")))</f>
        <v>0.15</v>
      </c>
      <c r="R302" s="289">
        <f>IF(OR($C302="*",$C302&lt;400),"",IF(AND('201920 DATA'!F302="*",$C302&gt;=400),"*",IF($C302&gt;=400,ROUND('201920 DATA'!F302/$C302,2),"")))</f>
        <v>0.23</v>
      </c>
      <c r="S302" s="289">
        <f>IF(OR($C302="*",$C302&lt;400),"",IF(AND('201920 DATA'!G302="*",$C302&gt;=400),"*",IF($C302&gt;=400,ROUND('201920 DATA'!G302/$C302,2),"")))</f>
        <v>0.42</v>
      </c>
      <c r="T302" s="289">
        <f>IF(OR($C302="*",$C302&lt;400),"",IF(AND('201920 DATA'!H302="*",$C302&gt;=400),"*",IF($C302&gt;=400,ROUND('201920 DATA'!H302/$C302,2),"")))</f>
        <v>0</v>
      </c>
      <c r="U302" s="289">
        <f>IF(OR($C302="*",$C302&lt;400),"",IF(AND('201920 DATA'!FP302="*",$C302&gt;=400),"*",IF($C302&gt;=400,ROUND('201920 DATA'!FP302/$C302,2),"")))</f>
        <v>0.35</v>
      </c>
      <c r="V302" s="312" t="str">
        <f>IF(OR($D302="*",$D302&lt;400),"",IF(AND('201920 DATA'!M302="*",$D302&gt;=400),"*",IF($D302&gt;=400,ROUND('201920 DATA'!M302/$D302,2),"")))</f>
        <v/>
      </c>
      <c r="W302" s="312" t="str">
        <f>IF(OR($D302="*",$D302&lt;400),"",IF(AND('201920 DATA'!N302="*",$D302&gt;=400),"*",IF($D302&gt;=400,ROUND('201920 DATA'!N302/$D302,2),"")))</f>
        <v/>
      </c>
      <c r="X302" s="312" t="str">
        <f>IF(OR($D302="*",$D302&lt;400),"",IF(AND('201920 DATA'!O302="*",$D302&gt;=400),"*",IF($D302&gt;=400,ROUND('201920 DATA'!O302/$D302,2),"")))</f>
        <v/>
      </c>
      <c r="Y302" s="312" t="str">
        <f>IF(OR($D302="*",$D302&lt;400),"",IF(AND('201920 DATA'!P302="*",$D302&gt;=400),"*",IF($D302&gt;=400,ROUND('201920 DATA'!P302/$D302,2),"")))</f>
        <v/>
      </c>
      <c r="Z302" s="312" t="str">
        <f>IF(OR($D302="*",$D302&lt;400),"",IF(AND('201920 DATA'!Q302="*",$D302&gt;=400),"*",IF($D302&gt;=400,ROUND('201920 DATA'!Q302/$D302,2),"")))</f>
        <v/>
      </c>
      <c r="AA302" s="312" t="str">
        <f>IF(OR($D302="*",$D302&lt;400),"",IF(AND('201920 DATA'!R302="*",$D302&gt;=400),"*",IF($D302&gt;=400,ROUND('201920 DATA'!R302/$D302,2),"")))</f>
        <v/>
      </c>
      <c r="AB302" s="312" t="str">
        <f>IF(OR($D302="*",$D302&lt;400),"",IF(AND('201920 DATA'!S302="*",$D302&gt;=400),"*",IF($D302&gt;=400,ROUND('201920 DATA'!S302/$D302,2),"")))</f>
        <v/>
      </c>
      <c r="AC302" s="312" t="str">
        <f>IF(OR($D302="*",$D302&lt;400),"",IF(AND('201920 DATA'!T302="*",$D302&gt;=400),"*",IF($D302&gt;=400,ROUND('201920 DATA'!T302/$D302,2),"")))</f>
        <v/>
      </c>
      <c r="AD302" s="289">
        <f>IF(OR($C302="*",$C302&lt;400),"",IF(AND('201920 DATA'!BC302="*",$C302&gt;=400),"*",IF($C302&gt;=400,ROUND('201920 DATA'!BC302/$C302,2),"")))</f>
        <v>0</v>
      </c>
      <c r="AE302" s="289">
        <f>IF(OR($C302="*",$C302&lt;400),"",IF(AND('201920 DATA'!BD302="*",$C302&gt;=400),"*",IF($C302&gt;=400,ROUND('201920 DATA'!BD302/$C302,2),"")))</f>
        <v>0.06</v>
      </c>
      <c r="AF302" s="289">
        <f>IF(OR($C302="*",$C302&lt;400),"",IF(AND('201920 DATA'!BE302="*",$C302&gt;=400),"*",IF($C302&gt;=400,ROUND('201920 DATA'!BE302/$C302,2),"")))</f>
        <v>0.02</v>
      </c>
      <c r="AG302" s="289">
        <f>IF(OR($C302="*",$C302&lt;400),"",IF(AND('201920 DATA'!BF302="*",$C302&gt;=400),"*",IF($C302&gt;=400,ROUND('201920 DATA'!BF302/$C302,2),"")))</f>
        <v>0.01</v>
      </c>
      <c r="AH302" s="289">
        <f>IF(OR($C302="*",$C302&lt;400),"",IF(AND('201920 DATA'!BG302="*",$C302&gt;=400),"*",IF($C302&gt;=400,ROUND('201920 DATA'!BG302/$C302,2),"")))</f>
        <v>0.1</v>
      </c>
      <c r="AI302" s="289">
        <f>IF(OR($C302="*",$C302&lt;400),"",IF(AND('201920 DATA'!BH302="*",$C302&gt;=400),"*",IF($C302&gt;=400,ROUND('201920 DATA'!BH302/$C302,2),"")))</f>
        <v>0.01</v>
      </c>
      <c r="AJ302" s="289" t="str">
        <f>IF(OR($C302="*",$C302&lt;400),"",IF(AND('201920 DATA'!BI302="*",$C302&gt;=400),"*",IF($C302&gt;=400,ROUND('201920 DATA'!BI302/$C302,2),"")))</f>
        <v>*</v>
      </c>
      <c r="AK302" s="289" t="str">
        <f>IF(OR($C302="*",$C302&lt;400),"",IF(AND('201920 DATA'!BJ302="*",$C302&gt;=400),"*",IF($C302&gt;=400,ROUND('201920 DATA'!BJ302/$C302,2),"")))</f>
        <v>*</v>
      </c>
      <c r="AL302" s="289">
        <f>IF(OR($C302="*",$C302&lt;400),"",IF(AND('201920 DATA'!BK302="*",$C302&gt;=400),"*",IF($C302&gt;=400,ROUND('201920 DATA'!BK302/$C302,2),"")))</f>
        <v>0.05</v>
      </c>
      <c r="AM302" s="289">
        <f>IF(OR($C302="*",$C302&lt;400),"",IF(AND('201920 DATA'!BL302="*",$C302&gt;=400),"*",IF($C302&gt;=400,ROUND('201920 DATA'!BL302/$C302,2),"")))</f>
        <v>0.04</v>
      </c>
      <c r="AN302" s="289">
        <f>IF(OR($C302="*",$C302&lt;400),"",IF(AND('201920 DATA'!BM302="*",$C302&gt;=400),"*",IF($C302&gt;=400,ROUND('201920 DATA'!BM302/$C302,2),"")))</f>
        <v>0.01</v>
      </c>
      <c r="AO302" s="289">
        <f>IF(OR($C302="*",$C302&lt;400),"",IF(AND('201920 DATA'!BN302="*",$C302&gt;=400),"*",IF($C302&gt;=400,ROUND('201920 DATA'!BN302/$C302,2),"")))</f>
        <v>0.02</v>
      </c>
      <c r="AP302" s="289">
        <f>IF(OR($C302="*",$C302&lt;400),"",IF(AND('201920 DATA'!BO302="*",$C302&gt;=400),"*",IF($C302&gt;=400,ROUND('201920 DATA'!BO302/$C302,2),"")))</f>
        <v>0.03</v>
      </c>
      <c r="AQ302" s="289">
        <f>IF(OR($C302="*",$C302&lt;400),"",IF(AND('201920 DATA'!BP302="*",$C302&gt;=400),"*",IF($C302&gt;=400,ROUND('201920 DATA'!BP302/$C302,2),"")))</f>
        <v>0.03</v>
      </c>
      <c r="AR302" s="289" t="str">
        <f>IF(OR($C302="*",$C302&lt;400),"",IF(AND('201920 DATA'!BQ302="*",$C302&gt;=400),"*",IF($C302&gt;=400,ROUND('201920 DATA'!BQ302/$C302,2),"")))</f>
        <v>*</v>
      </c>
      <c r="AS302" s="289">
        <f>IF(OR($C302="*",$C302&lt;400),"",IF(AND('201920 DATA'!BR302="*",$C302&gt;=400),"*",IF($C302&gt;=400,ROUND('201920 DATA'!BR302/$C302,2),"")))</f>
        <v>0</v>
      </c>
      <c r="AT302" s="289">
        <f>IF(OR($C302="*",$C302&lt;400),"",IF(AND('201920 DATA'!BS302="*",$C302&gt;=400),"*",IF($C302&gt;=400,ROUND('201920 DATA'!BS302/$C302,2),"")))</f>
        <v>0</v>
      </c>
      <c r="AU302" s="289">
        <f>IF(OR($C302="*",$C302&lt;400),"",IF(AND('201920 DATA'!BT302="*",$C302&gt;=400),"*",IF($C302&gt;=400,ROUND('201920 DATA'!BT302/$C302,2),"")))</f>
        <v>0.05</v>
      </c>
      <c r="AV302" s="289">
        <f>IF(OR($C302="*",$C302&lt;400),"",IF(AND('201920 DATA'!BU302="*",$C302&gt;=400),"*",IF($C302&gt;=400,ROUND('201920 DATA'!BU302/$C302,2),"")))</f>
        <v>0.12</v>
      </c>
      <c r="AW302" s="289" t="str">
        <f>IF(OR($C302="*",$C302&lt;400),"",IF(AND('201920 DATA'!BV302="*",$C302&gt;=400),"*",IF($C302&gt;=400,ROUND('201920 DATA'!BV302/$C302,2),"")))</f>
        <v>*</v>
      </c>
      <c r="AX302" s="289">
        <f>IF(OR($C302="*",$C302&lt;400),"",IF(AND('201920 DATA'!BW302="*",$C302&gt;=400),"*",IF($C302&gt;=400,ROUND('201920 DATA'!BW302/$C302,2),"")))</f>
        <v>0.44</v>
      </c>
      <c r="AZ302" s="365">
        <v>8400</v>
      </c>
    </row>
    <row r="303" spans="1:52" x14ac:dyDescent="0.2">
      <c r="A303" s="373" t="s">
        <v>608</v>
      </c>
      <c r="B303" s="287">
        <f>'201920 DATA'!B303</f>
        <v>1100</v>
      </c>
      <c r="C303" s="288">
        <f>'201920 DATA'!C303</f>
        <v>1100</v>
      </c>
      <c r="D303" s="293">
        <f>'201920 DATA'!FQ303</f>
        <v>0</v>
      </c>
      <c r="F303" s="313">
        <f t="shared" si="8"/>
        <v>-0.01</v>
      </c>
      <c r="G303" s="295">
        <f t="shared" si="9"/>
        <v>1</v>
      </c>
      <c r="H303" s="289">
        <f>IF(OR($C303="*",$C303&lt;400),"",IF(AND('201920 DATA'!F303="*",$C303&gt;=400),"*",IF($C303&gt;=400,ROUND('201920 DATA'!F303/$C303,2),"")))</f>
        <v>0.03</v>
      </c>
      <c r="I303" s="296">
        <f>IF(OR($B303="*",$B303&lt;400),"",IF(AND('201920 DATA'!Y303="*",$B303&gt;=400),"*",IF($B303&gt;=400,ROUND('201920 DATA'!Y303/$B303,2),"")))</f>
        <v>0</v>
      </c>
      <c r="J303" s="296" t="str">
        <f>IF(OR($B303="*",$B303&lt;400),"",IF(AND('201920 DATA'!Z303="*",$B303&gt;=400),"*",IF($B303&gt;=400,ROUND('201920 DATA'!Z303/$B303,2),"")))</f>
        <v>*</v>
      </c>
      <c r="K303" s="296">
        <f>IF(OR($B303="*",$B303&lt;400),"",IF(AND('201920 DATA'!AA303="*",$B303&gt;=400),"*",IF($B303&gt;=400,ROUND('201920 DATA'!AA303/$B303,2),"")))</f>
        <v>0.01</v>
      </c>
      <c r="L303" s="296">
        <f>IF(OR($B303="*",$B303&lt;400),"",IF(AND('201920 DATA'!AB303="*",$B303&gt;=400),"*",IF($B303&gt;=400,ROUND('201920 DATA'!AB303/$B303,2),"")))</f>
        <v>0.05</v>
      </c>
      <c r="M303" s="296">
        <f>IF(OR($B303="*",$B303&lt;400),"",IF(AND('201920 DATA'!AC303="*",$B303&gt;=400),"*",IF($B303&gt;=400,ROUND('201920 DATA'!AC303/$B303,2),"")))</f>
        <v>0.2</v>
      </c>
      <c r="N303" s="296">
        <f>IF(OR($B303="*",$B303&lt;400),"",IF(AND('201920 DATA'!AD303="*",$B303&gt;=400),"*",IF($B303&gt;=400,ROUND('201920 DATA'!AD303/$B303,2),"")))</f>
        <v>0.54</v>
      </c>
      <c r="O303" s="296">
        <f>IF(OR($B303="*",$B303&lt;400),"",IF(AND('201920 DATA'!AE303="*",$B303&gt;=400),"*",IF($B303&gt;=400,ROUND('201920 DATA'!AE303/$B303,2),"")))</f>
        <v>0.2</v>
      </c>
      <c r="P303" s="297"/>
      <c r="Q303" s="296">
        <f>IF(OR($B303="*",$B303&lt;400),"",IF(AND('201920 DATA'!FO303="*",$B303&gt;=400),"*",IF($B303&gt;=400,ROUND('201920 DATA'!FO303/$B303,2),"")))</f>
        <v>0.76</v>
      </c>
      <c r="R303" s="289">
        <f>IF(OR($C303="*",$C303&lt;400),"",IF(AND('201920 DATA'!F303="*",$C303&gt;=400),"*",IF($C303&gt;=400,ROUND('201920 DATA'!F303/$C303,2),"")))</f>
        <v>0.03</v>
      </c>
      <c r="S303" s="289">
        <f>IF(OR($C303="*",$C303&lt;400),"",IF(AND('201920 DATA'!G303="*",$C303&gt;=400),"*",IF($C303&gt;=400,ROUND('201920 DATA'!G303/$C303,2),"")))</f>
        <v>0</v>
      </c>
      <c r="T303" s="289">
        <f>IF(OR($C303="*",$C303&lt;400),"",IF(AND('201920 DATA'!H303="*",$C303&gt;=400),"*",IF($C303&gt;=400,ROUND('201920 DATA'!H303/$C303,2),"")))</f>
        <v>0</v>
      </c>
      <c r="U303" s="289">
        <f>IF(OR($C303="*",$C303&lt;400),"",IF(AND('201920 DATA'!FP303="*",$C303&gt;=400),"*",IF($C303&gt;=400,ROUND('201920 DATA'!FP303/$C303,2),"")))</f>
        <v>0.97</v>
      </c>
      <c r="V303" s="312" t="str">
        <f>IF(OR($D303="*",$D303&lt;400),"",IF(AND('201920 DATA'!M303="*",$D303&gt;=400),"*",IF($D303&gt;=400,ROUND('201920 DATA'!M303/$D303,2),"")))</f>
        <v/>
      </c>
      <c r="W303" s="312" t="str">
        <f>IF(OR($D303="*",$D303&lt;400),"",IF(AND('201920 DATA'!N303="*",$D303&gt;=400),"*",IF($D303&gt;=400,ROUND('201920 DATA'!N303/$D303,2),"")))</f>
        <v/>
      </c>
      <c r="X303" s="312" t="str">
        <f>IF(OR($D303="*",$D303&lt;400),"",IF(AND('201920 DATA'!O303="*",$D303&gt;=400),"*",IF($D303&gt;=400,ROUND('201920 DATA'!O303/$D303,2),"")))</f>
        <v/>
      </c>
      <c r="Y303" s="312" t="str">
        <f>IF(OR($D303="*",$D303&lt;400),"",IF(AND('201920 DATA'!P303="*",$D303&gt;=400),"*",IF($D303&gt;=400,ROUND('201920 DATA'!P303/$D303,2),"")))</f>
        <v/>
      </c>
      <c r="Z303" s="312" t="str">
        <f>IF(OR($D303="*",$D303&lt;400),"",IF(AND('201920 DATA'!Q303="*",$D303&gt;=400),"*",IF($D303&gt;=400,ROUND('201920 DATA'!Q303/$D303,2),"")))</f>
        <v/>
      </c>
      <c r="AA303" s="312" t="str">
        <f>IF(OR($D303="*",$D303&lt;400),"",IF(AND('201920 DATA'!R303="*",$D303&gt;=400),"*",IF($D303&gt;=400,ROUND('201920 DATA'!R303/$D303,2),"")))</f>
        <v/>
      </c>
      <c r="AB303" s="312" t="str">
        <f>IF(OR($D303="*",$D303&lt;400),"",IF(AND('201920 DATA'!S303="*",$D303&gt;=400),"*",IF($D303&gt;=400,ROUND('201920 DATA'!S303/$D303,2),"")))</f>
        <v/>
      </c>
      <c r="AC303" s="312" t="str">
        <f>IF(OR($D303="*",$D303&lt;400),"",IF(AND('201920 DATA'!T303="*",$D303&gt;=400),"*",IF($D303&gt;=400,ROUND('201920 DATA'!T303/$D303,2),"")))</f>
        <v/>
      </c>
      <c r="AD303" s="289">
        <f>IF(OR($C303="*",$C303&lt;400),"",IF(AND('201920 DATA'!BC303="*",$C303&gt;=400),"*",IF($C303&gt;=400,ROUND('201920 DATA'!BC303/$C303,2),"")))</f>
        <v>0.01</v>
      </c>
      <c r="AE303" s="289">
        <f>IF(OR($C303="*",$C303&lt;400),"",IF(AND('201920 DATA'!BD303="*",$C303&gt;=400),"*",IF($C303&gt;=400,ROUND('201920 DATA'!BD303/$C303,2),"")))</f>
        <v>0.05</v>
      </c>
      <c r="AF303" s="289" t="str">
        <f>IF(OR($C303="*",$C303&lt;400),"",IF(AND('201920 DATA'!BE303="*",$C303&gt;=400),"*",IF($C303&gt;=400,ROUND('201920 DATA'!BE303/$C303,2),"")))</f>
        <v>*</v>
      </c>
      <c r="AG303" s="289">
        <f>IF(OR($C303="*",$C303&lt;400),"",IF(AND('201920 DATA'!BF303="*",$C303&gt;=400),"*",IF($C303&gt;=400,ROUND('201920 DATA'!BF303/$C303,2),"")))</f>
        <v>0.01</v>
      </c>
      <c r="AH303" s="289">
        <f>IF(OR($C303="*",$C303&lt;400),"",IF(AND('201920 DATA'!BG303="*",$C303&gt;=400),"*",IF($C303&gt;=400,ROUND('201920 DATA'!BG303/$C303,2),"")))</f>
        <v>0.02</v>
      </c>
      <c r="AI303" s="289">
        <f>IF(OR($C303="*",$C303&lt;400),"",IF(AND('201920 DATA'!BH303="*",$C303&gt;=400),"*",IF($C303&gt;=400,ROUND('201920 DATA'!BH303/$C303,2),"")))</f>
        <v>0.05</v>
      </c>
      <c r="AJ303" s="289" t="str">
        <f>IF(OR($C303="*",$C303&lt;400),"",IF(AND('201920 DATA'!BI303="*",$C303&gt;=400),"*",IF($C303&gt;=400,ROUND('201920 DATA'!BI303/$C303,2),"")))</f>
        <v>*</v>
      </c>
      <c r="AK303" s="289" t="str">
        <f>IF(OR($C303="*",$C303&lt;400),"",IF(AND('201920 DATA'!BJ303="*",$C303&gt;=400),"*",IF($C303&gt;=400,ROUND('201920 DATA'!BJ303/$C303,2),"")))</f>
        <v>*</v>
      </c>
      <c r="AL303" s="289">
        <f>IF(OR($C303="*",$C303&lt;400),"",IF(AND('201920 DATA'!BK303="*",$C303&gt;=400),"*",IF($C303&gt;=400,ROUND('201920 DATA'!BK303/$C303,2),"")))</f>
        <v>0.09</v>
      </c>
      <c r="AM303" s="289">
        <f>IF(OR($C303="*",$C303&lt;400),"",IF(AND('201920 DATA'!BL303="*",$C303&gt;=400),"*",IF($C303&gt;=400,ROUND('201920 DATA'!BL303/$C303,2),"")))</f>
        <v>0.11</v>
      </c>
      <c r="AN303" s="289">
        <f>IF(OR($C303="*",$C303&lt;400),"",IF(AND('201920 DATA'!BM303="*",$C303&gt;=400),"*",IF($C303&gt;=400,ROUND('201920 DATA'!BM303/$C303,2),"")))</f>
        <v>0.04</v>
      </c>
      <c r="AO303" s="289">
        <f>IF(OR($C303="*",$C303&lt;400),"",IF(AND('201920 DATA'!BN303="*",$C303&gt;=400),"*",IF($C303&gt;=400,ROUND('201920 DATA'!BN303/$C303,2),"")))</f>
        <v>0.03</v>
      </c>
      <c r="AP303" s="289">
        <f>IF(OR($C303="*",$C303&lt;400),"",IF(AND('201920 DATA'!BO303="*",$C303&gt;=400),"*",IF($C303&gt;=400,ROUND('201920 DATA'!BO303/$C303,2),"")))</f>
        <v>0.1</v>
      </c>
      <c r="AQ303" s="289">
        <f>IF(OR($C303="*",$C303&lt;400),"",IF(AND('201920 DATA'!BP303="*",$C303&gt;=400),"*",IF($C303&gt;=400,ROUND('201920 DATA'!BP303/$C303,2),"")))</f>
        <v>0.08</v>
      </c>
      <c r="AR303" s="289">
        <f>IF(OR($C303="*",$C303&lt;400),"",IF(AND('201920 DATA'!BQ303="*",$C303&gt;=400),"*",IF($C303&gt;=400,ROUND('201920 DATA'!BQ303/$C303,2),"")))</f>
        <v>0</v>
      </c>
      <c r="AS303" s="289">
        <f>IF(OR($C303="*",$C303&lt;400),"",IF(AND('201920 DATA'!BR303="*",$C303&gt;=400),"*",IF($C303&gt;=400,ROUND('201920 DATA'!BR303/$C303,2),"")))</f>
        <v>0</v>
      </c>
      <c r="AT303" s="289">
        <f>IF(OR($C303="*",$C303&lt;400),"",IF(AND('201920 DATA'!BS303="*",$C303&gt;=400),"*",IF($C303&gt;=400,ROUND('201920 DATA'!BS303/$C303,2),"")))</f>
        <v>0</v>
      </c>
      <c r="AU303" s="289">
        <f>IF(OR($C303="*",$C303&lt;400),"",IF(AND('201920 DATA'!BT303="*",$C303&gt;=400),"*",IF($C303&gt;=400,ROUND('201920 DATA'!BT303/$C303,2),"")))</f>
        <v>0.15</v>
      </c>
      <c r="AV303" s="289">
        <f>IF(OR($C303="*",$C303&lt;400),"",IF(AND('201920 DATA'!BU303="*",$C303&gt;=400),"*",IF($C303&gt;=400,ROUND('201920 DATA'!BU303/$C303,2),"")))</f>
        <v>0.26</v>
      </c>
      <c r="AW303" s="289">
        <f>IF(OR($C303="*",$C303&lt;400),"",IF(AND('201920 DATA'!BV303="*",$C303&gt;=400),"*",IF($C303&gt;=400,ROUND('201920 DATA'!BV303/$C303,2),"")))</f>
        <v>0</v>
      </c>
      <c r="AX303" s="289">
        <f>IF(OR($C303="*",$C303&lt;400),"",IF(AND('201920 DATA'!BW303="*",$C303&gt;=400),"*",IF($C303&gt;=400,ROUND('201920 DATA'!BW303/$C303,2),"")))</f>
        <v>0</v>
      </c>
      <c r="AZ303" s="365">
        <v>1115</v>
      </c>
    </row>
    <row r="304" spans="1:52" x14ac:dyDescent="0.2">
      <c r="A304" s="373" t="s">
        <v>596</v>
      </c>
      <c r="B304" s="287">
        <f>'201920 DATA'!B304</f>
        <v>2785</v>
      </c>
      <c r="C304" s="288">
        <f>'201920 DATA'!C304</f>
        <v>2770</v>
      </c>
      <c r="D304" s="293">
        <f>'201920 DATA'!FQ304</f>
        <v>0</v>
      </c>
      <c r="F304" s="313">
        <f t="shared" si="8"/>
        <v>0.02</v>
      </c>
      <c r="G304" s="295">
        <f t="shared" si="9"/>
        <v>0.99</v>
      </c>
      <c r="H304" s="289">
        <f>IF(OR($C304="*",$C304&lt;400),"",IF(AND('201920 DATA'!F304="*",$C304&gt;=400),"*",IF($C304&gt;=400,ROUND('201920 DATA'!F304/$C304,2),"")))</f>
        <v>0.21</v>
      </c>
      <c r="I304" s="296">
        <f>IF(OR($B304="*",$B304&lt;400),"",IF(AND('201920 DATA'!Y304="*",$B304&gt;=400),"*",IF($B304&gt;=400,ROUND('201920 DATA'!Y304/$B304,2),"")))</f>
        <v>0.23</v>
      </c>
      <c r="J304" s="296">
        <f>IF(OR($B304="*",$B304&lt;400),"",IF(AND('201920 DATA'!Z304="*",$B304&gt;=400),"*",IF($B304&gt;=400,ROUND('201920 DATA'!Z304/$B304,2),"")))</f>
        <v>0.01</v>
      </c>
      <c r="K304" s="296">
        <f>IF(OR($B304="*",$B304&lt;400),"",IF(AND('201920 DATA'!AA304="*",$B304&gt;=400),"*",IF($B304&gt;=400,ROUND('201920 DATA'!AA304/$B304,2),"")))</f>
        <v>0.03</v>
      </c>
      <c r="L304" s="296">
        <f>IF(OR($B304="*",$B304&lt;400),"",IF(AND('201920 DATA'!AB304="*",$B304&gt;=400),"*",IF($B304&gt;=400,ROUND('201920 DATA'!AB304/$B304,2),"")))</f>
        <v>0.03</v>
      </c>
      <c r="M304" s="296">
        <f>IF(OR($B304="*",$B304&lt;400),"",IF(AND('201920 DATA'!AC304="*",$B304&gt;=400),"*",IF($B304&gt;=400,ROUND('201920 DATA'!AC304/$B304,2),"")))</f>
        <v>0.1</v>
      </c>
      <c r="N304" s="296">
        <f>IF(OR($B304="*",$B304&lt;400),"",IF(AND('201920 DATA'!AD304="*",$B304&gt;=400),"*",IF($B304&gt;=400,ROUND('201920 DATA'!AD304/$B304,2),"")))</f>
        <v>0.42</v>
      </c>
      <c r="O304" s="296">
        <f>IF(OR($B304="*",$B304&lt;400),"",IF(AND('201920 DATA'!AE304="*",$B304&gt;=400),"*",IF($B304&gt;=400,ROUND('201920 DATA'!AE304/$B304,2),"")))</f>
        <v>0.17</v>
      </c>
      <c r="P304" s="297"/>
      <c r="Q304" s="296">
        <f>IF(OR($B304="*",$B304&lt;400),"",IF(AND('201920 DATA'!FO304="*",$B304&gt;=400),"*",IF($B304&gt;=400,ROUND('201920 DATA'!FO304/$B304,2),"")))</f>
        <v>0.92</v>
      </c>
      <c r="R304" s="289">
        <f>IF(OR($C304="*",$C304&lt;400),"",IF(AND('201920 DATA'!F304="*",$C304&gt;=400),"*",IF($C304&gt;=400,ROUND('201920 DATA'!F304/$C304,2),"")))</f>
        <v>0.21</v>
      </c>
      <c r="S304" s="289">
        <f>IF(OR($C304="*",$C304&lt;400),"",IF(AND('201920 DATA'!G304="*",$C304&gt;=400),"*",IF($C304&gt;=400,ROUND('201920 DATA'!G304/$C304,2),"")))</f>
        <v>0.27</v>
      </c>
      <c r="T304" s="289">
        <f>IF(OR($C304="*",$C304&lt;400),"",IF(AND('201920 DATA'!H304="*",$C304&gt;=400),"*",IF($C304&gt;=400,ROUND('201920 DATA'!H304/$C304,2),"")))</f>
        <v>0.05</v>
      </c>
      <c r="U304" s="289">
        <f>IF(OR($C304="*",$C304&lt;400),"",IF(AND('201920 DATA'!FP304="*",$C304&gt;=400),"*",IF($C304&gt;=400,ROUND('201920 DATA'!FP304/$C304,2),"")))</f>
        <v>0.48</v>
      </c>
      <c r="V304" s="312" t="str">
        <f>IF(OR($D304="*",$D304&lt;400),"",IF(AND('201920 DATA'!M304="*",$D304&gt;=400),"*",IF($D304&gt;=400,ROUND('201920 DATA'!M304/$D304,2),"")))</f>
        <v/>
      </c>
      <c r="W304" s="312" t="str">
        <f>IF(OR($D304="*",$D304&lt;400),"",IF(AND('201920 DATA'!N304="*",$D304&gt;=400),"*",IF($D304&gt;=400,ROUND('201920 DATA'!N304/$D304,2),"")))</f>
        <v/>
      </c>
      <c r="X304" s="312" t="str">
        <f>IF(OR($D304="*",$D304&lt;400),"",IF(AND('201920 DATA'!O304="*",$D304&gt;=400),"*",IF($D304&gt;=400,ROUND('201920 DATA'!O304/$D304,2),"")))</f>
        <v/>
      </c>
      <c r="Y304" s="312" t="str">
        <f>IF(OR($D304="*",$D304&lt;400),"",IF(AND('201920 DATA'!P304="*",$D304&gt;=400),"*",IF($D304&gt;=400,ROUND('201920 DATA'!P304/$D304,2),"")))</f>
        <v/>
      </c>
      <c r="Z304" s="312" t="str">
        <f>IF(OR($D304="*",$D304&lt;400),"",IF(AND('201920 DATA'!Q304="*",$D304&gt;=400),"*",IF($D304&gt;=400,ROUND('201920 DATA'!Q304/$D304,2),"")))</f>
        <v/>
      </c>
      <c r="AA304" s="312" t="str">
        <f>IF(OR($D304="*",$D304&lt;400),"",IF(AND('201920 DATA'!R304="*",$D304&gt;=400),"*",IF($D304&gt;=400,ROUND('201920 DATA'!R304/$D304,2),"")))</f>
        <v/>
      </c>
      <c r="AB304" s="312" t="str">
        <f>IF(OR($D304="*",$D304&lt;400),"",IF(AND('201920 DATA'!S304="*",$D304&gt;=400),"*",IF($D304&gt;=400,ROUND('201920 DATA'!S304/$D304,2),"")))</f>
        <v/>
      </c>
      <c r="AC304" s="312" t="str">
        <f>IF(OR($D304="*",$D304&lt;400),"",IF(AND('201920 DATA'!T304="*",$D304&gt;=400),"*",IF($D304&gt;=400,ROUND('201920 DATA'!T304/$D304,2),"")))</f>
        <v/>
      </c>
      <c r="AD304" s="289">
        <f>IF(OR($C304="*",$C304&lt;400),"",IF(AND('201920 DATA'!BC304="*",$C304&gt;=400),"*",IF($C304&gt;=400,ROUND('201920 DATA'!BC304/$C304,2),"")))</f>
        <v>0.01</v>
      </c>
      <c r="AE304" s="289">
        <f>IF(OR($C304="*",$C304&lt;400),"",IF(AND('201920 DATA'!BD304="*",$C304&gt;=400),"*",IF($C304&gt;=400,ROUND('201920 DATA'!BD304/$C304,2),"")))</f>
        <v>0.02</v>
      </c>
      <c r="AF304" s="289">
        <f>IF(OR($C304="*",$C304&lt;400),"",IF(AND('201920 DATA'!BE304="*",$C304&gt;=400),"*",IF($C304&gt;=400,ROUND('201920 DATA'!BE304/$C304,2),"")))</f>
        <v>0</v>
      </c>
      <c r="AG304" s="289">
        <f>IF(OR($C304="*",$C304&lt;400),"",IF(AND('201920 DATA'!BF304="*",$C304&gt;=400),"*",IF($C304&gt;=400,ROUND('201920 DATA'!BF304/$C304,2),"")))</f>
        <v>0.01</v>
      </c>
      <c r="AH304" s="289">
        <f>IF(OR($C304="*",$C304&lt;400),"",IF(AND('201920 DATA'!BG304="*",$C304&gt;=400),"*",IF($C304&gt;=400,ROUND('201920 DATA'!BG304/$C304,2),"")))</f>
        <v>0.01</v>
      </c>
      <c r="AI304" s="289">
        <f>IF(OR($C304="*",$C304&lt;400),"",IF(AND('201920 DATA'!BH304="*",$C304&gt;=400),"*",IF($C304&gt;=400,ROUND('201920 DATA'!BH304/$C304,2),"")))</f>
        <v>0.03</v>
      </c>
      <c r="AJ304" s="289" t="str">
        <f>IF(OR($C304="*",$C304&lt;400),"",IF(AND('201920 DATA'!BI304="*",$C304&gt;=400),"*",IF($C304&gt;=400,ROUND('201920 DATA'!BI304/$C304,2),"")))</f>
        <v>*</v>
      </c>
      <c r="AK304" s="289" t="str">
        <f>IF(OR($C304="*",$C304&lt;400),"",IF(AND('201920 DATA'!BJ304="*",$C304&gt;=400),"*",IF($C304&gt;=400,ROUND('201920 DATA'!BJ304/$C304,2),"")))</f>
        <v>*</v>
      </c>
      <c r="AL304" s="289">
        <f>IF(OR($C304="*",$C304&lt;400),"",IF(AND('201920 DATA'!BK304="*",$C304&gt;=400),"*",IF($C304&gt;=400,ROUND('201920 DATA'!BK304/$C304,2),"")))</f>
        <v>0.05</v>
      </c>
      <c r="AM304" s="289">
        <f>IF(OR($C304="*",$C304&lt;400),"",IF(AND('201920 DATA'!BL304="*",$C304&gt;=400),"*",IF($C304&gt;=400,ROUND('201920 DATA'!BL304/$C304,2),"")))</f>
        <v>0.08</v>
      </c>
      <c r="AN304" s="289">
        <f>IF(OR($C304="*",$C304&lt;400),"",IF(AND('201920 DATA'!BM304="*",$C304&gt;=400),"*",IF($C304&gt;=400,ROUND('201920 DATA'!BM304/$C304,2),"")))</f>
        <v>0.28000000000000003</v>
      </c>
      <c r="AO304" s="289">
        <f>IF(OR($C304="*",$C304&lt;400),"",IF(AND('201920 DATA'!BN304="*",$C304&gt;=400),"*",IF($C304&gt;=400,ROUND('201920 DATA'!BN304/$C304,2),"")))</f>
        <v>0.03</v>
      </c>
      <c r="AP304" s="289">
        <f>IF(OR($C304="*",$C304&lt;400),"",IF(AND('201920 DATA'!BO304="*",$C304&gt;=400),"*",IF($C304&gt;=400,ROUND('201920 DATA'!BO304/$C304,2),"")))</f>
        <v>0.08</v>
      </c>
      <c r="AQ304" s="289">
        <f>IF(OR($C304="*",$C304&lt;400),"",IF(AND('201920 DATA'!BP304="*",$C304&gt;=400),"*",IF($C304&gt;=400,ROUND('201920 DATA'!BP304/$C304,2),"")))</f>
        <v>0.06</v>
      </c>
      <c r="AR304" s="289">
        <f>IF(OR($C304="*",$C304&lt;400),"",IF(AND('201920 DATA'!BQ304="*",$C304&gt;=400),"*",IF($C304&gt;=400,ROUND('201920 DATA'!BQ304/$C304,2),"")))</f>
        <v>0</v>
      </c>
      <c r="AS304" s="289">
        <f>IF(OR($C304="*",$C304&lt;400),"",IF(AND('201920 DATA'!BR304="*",$C304&gt;=400),"*",IF($C304&gt;=400,ROUND('201920 DATA'!BR304/$C304,2),"")))</f>
        <v>0</v>
      </c>
      <c r="AT304" s="289">
        <f>IF(OR($C304="*",$C304&lt;400),"",IF(AND('201920 DATA'!BS304="*",$C304&gt;=400),"*",IF($C304&gt;=400,ROUND('201920 DATA'!BS304/$C304,2),"")))</f>
        <v>0</v>
      </c>
      <c r="AU304" s="289">
        <f>IF(OR($C304="*",$C304&lt;400),"",IF(AND('201920 DATA'!BT304="*",$C304&gt;=400),"*",IF($C304&gt;=400,ROUND('201920 DATA'!BT304/$C304,2),"")))</f>
        <v>0.17</v>
      </c>
      <c r="AV304" s="289">
        <f>IF(OR($C304="*",$C304&lt;400),"",IF(AND('201920 DATA'!BU304="*",$C304&gt;=400),"*",IF($C304&gt;=400,ROUND('201920 DATA'!BU304/$C304,2),"")))</f>
        <v>0.15</v>
      </c>
      <c r="AW304" s="289">
        <f>IF(OR($C304="*",$C304&lt;400),"",IF(AND('201920 DATA'!BV304="*",$C304&gt;=400),"*",IF($C304&gt;=400,ROUND('201920 DATA'!BV304/$C304,2),"")))</f>
        <v>0</v>
      </c>
      <c r="AX304" s="289">
        <f>IF(OR($C304="*",$C304&lt;400),"",IF(AND('201920 DATA'!BW304="*",$C304&gt;=400),"*",IF($C304&gt;=400,ROUND('201920 DATA'!BW304/$C304,2),"")))</f>
        <v>0.02</v>
      </c>
      <c r="AZ304" s="365">
        <v>2735</v>
      </c>
    </row>
    <row r="305" spans="1:52" x14ac:dyDescent="0.2">
      <c r="A305" s="373" t="s">
        <v>748</v>
      </c>
      <c r="B305" s="287">
        <f>'201920 DATA'!B305</f>
        <v>41930</v>
      </c>
      <c r="C305" s="288">
        <f>'201920 DATA'!C305</f>
        <v>35065</v>
      </c>
      <c r="D305" s="293">
        <f>'201920 DATA'!FQ305</f>
        <v>9680</v>
      </c>
      <c r="F305" s="313">
        <f t="shared" si="8"/>
        <v>0.18</v>
      </c>
      <c r="G305" s="295">
        <f t="shared" si="9"/>
        <v>0.84</v>
      </c>
      <c r="H305" s="289">
        <f>IF(OR($C305="*",$C305&lt;400),"",IF(AND('201920 DATA'!F305="*",$C305&gt;=400),"*",IF($C305&gt;=400,ROUND('201920 DATA'!F305/$C305,2),"")))</f>
        <v>0.4</v>
      </c>
      <c r="I305" s="296">
        <f>IF(OR($B305="*",$B305&lt;400),"",IF(AND('201920 DATA'!Y305="*",$B305&gt;=400),"*",IF($B305&gt;=400,ROUND('201920 DATA'!Y305/$B305,2),"")))</f>
        <v>7.0000000000000007E-2</v>
      </c>
      <c r="J305" s="296">
        <f>IF(OR($B305="*",$B305&lt;400),"",IF(AND('201920 DATA'!Z305="*",$B305&gt;=400),"*",IF($B305&gt;=400,ROUND('201920 DATA'!Z305/$B305,2),"")))</f>
        <v>0.06</v>
      </c>
      <c r="K305" s="296">
        <f>IF(OR($B305="*",$B305&lt;400),"",IF(AND('201920 DATA'!AA305="*",$B305&gt;=400),"*",IF($B305&gt;=400,ROUND('201920 DATA'!AA305/$B305,2),"")))</f>
        <v>7.0000000000000007E-2</v>
      </c>
      <c r="L305" s="296">
        <f>IF(OR($B305="*",$B305&lt;400),"",IF(AND('201920 DATA'!AB305="*",$B305&gt;=400),"*",IF($B305&gt;=400,ROUND('201920 DATA'!AB305/$B305,2),"")))</f>
        <v>0.16</v>
      </c>
      <c r="M305" s="296">
        <f>IF(OR($B305="*",$B305&lt;400),"",IF(AND('201920 DATA'!AC305="*",$B305&gt;=400),"*",IF($B305&gt;=400,ROUND('201920 DATA'!AC305/$B305,2),"")))</f>
        <v>0.28000000000000003</v>
      </c>
      <c r="N305" s="296">
        <f>IF(OR($B305="*",$B305&lt;400),"",IF(AND('201920 DATA'!AD305="*",$B305&gt;=400),"*",IF($B305&gt;=400,ROUND('201920 DATA'!AD305/$B305,2),"")))</f>
        <v>0.28999999999999998</v>
      </c>
      <c r="O305" s="296">
        <f>IF(OR($B305="*",$B305&lt;400),"",IF(AND('201920 DATA'!AE305="*",$B305&gt;=400),"*",IF($B305&gt;=400,ROUND('201920 DATA'!AE305/$B305,2),"")))</f>
        <v>0.05</v>
      </c>
      <c r="P305" s="297"/>
      <c r="Q305" s="296">
        <f>IF(OR($B305="*",$B305&lt;400),"",IF(AND('201920 DATA'!FO305="*",$B305&gt;=400),"*",IF($B305&gt;=400,ROUND('201920 DATA'!FO305/$B305,2),"")))</f>
        <v>0.65</v>
      </c>
      <c r="R305" s="289">
        <f>IF(OR($C305="*",$C305&lt;400),"",IF(AND('201920 DATA'!F305="*",$C305&gt;=400),"*",IF($C305&gt;=400,ROUND('201920 DATA'!F305/$C305,2),"")))</f>
        <v>0.4</v>
      </c>
      <c r="S305" s="289">
        <f>IF(OR($C305="*",$C305&lt;400),"",IF(AND('201920 DATA'!G305="*",$C305&gt;=400),"*",IF($C305&gt;=400,ROUND('201920 DATA'!G305/$C305,2),"")))</f>
        <v>0.23</v>
      </c>
      <c r="T305" s="289">
        <f>IF(OR($C305="*",$C305&lt;400),"",IF(AND('201920 DATA'!H305="*",$C305&gt;=400),"*",IF($C305&gt;=400,ROUND('201920 DATA'!H305/$C305,2),"")))</f>
        <v>0.28999999999999998</v>
      </c>
      <c r="U305" s="289">
        <f>IF(OR($C305="*",$C305&lt;400),"",IF(AND('201920 DATA'!FP305="*",$C305&gt;=400),"*",IF($C305&gt;=400,ROUND('201920 DATA'!FP305/$C305,2),"")))</f>
        <v>0.08</v>
      </c>
      <c r="V305" s="312">
        <f>IF(OR($D305="*",$D305&lt;400),"",IF(AND('201920 DATA'!M305="*",$D305&gt;=400),"*",IF($D305&gt;=400,ROUND('201920 DATA'!M305/$D305,2),"")))</f>
        <v>0.01</v>
      </c>
      <c r="W305" s="312">
        <f>IF(OR($D305="*",$D305&lt;400),"",IF(AND('201920 DATA'!N305="*",$D305&gt;=400),"*",IF($D305&gt;=400,ROUND('201920 DATA'!N305/$D305,2),"")))</f>
        <v>0.37</v>
      </c>
      <c r="X305" s="312">
        <f>IF(OR($D305="*",$D305&lt;400),"",IF(AND('201920 DATA'!O305="*",$D305&gt;=400),"*",IF($D305&gt;=400,ROUND('201920 DATA'!O305/$D305,2),"")))</f>
        <v>0.17</v>
      </c>
      <c r="Y305" s="312">
        <f>IF(OR($D305="*",$D305&lt;400),"",IF(AND('201920 DATA'!P305="*",$D305&gt;=400),"*",IF($D305&gt;=400,ROUND('201920 DATA'!P305/$D305,2),"")))</f>
        <v>0.11</v>
      </c>
      <c r="Z305" s="312">
        <f>IF(OR($D305="*",$D305&lt;400),"",IF(AND('201920 DATA'!Q305="*",$D305&gt;=400),"*",IF($D305&gt;=400,ROUND('201920 DATA'!Q305/$D305,2),"")))</f>
        <v>0.16</v>
      </c>
      <c r="AA305" s="312">
        <f>IF(OR($D305="*",$D305&lt;400),"",IF(AND('201920 DATA'!R305="*",$D305&gt;=400),"*",IF($D305&gt;=400,ROUND('201920 DATA'!R305/$D305,2),"")))</f>
        <v>0.12</v>
      </c>
      <c r="AB305" s="312">
        <f>IF(OR($D305="*",$D305&lt;400),"",IF(AND('201920 DATA'!S305="*",$D305&gt;=400),"*",IF($D305&gt;=400,ROUND('201920 DATA'!S305/$D305,2),"")))</f>
        <v>0.06</v>
      </c>
      <c r="AC305" s="312">
        <f>IF(OR($D305="*",$D305&lt;400),"",IF(AND('201920 DATA'!T305="*",$D305&gt;=400),"*",IF($D305&gt;=400,ROUND('201920 DATA'!T305/$D305,2),"")))</f>
        <v>0.01</v>
      </c>
      <c r="AD305" s="289">
        <f>IF(OR($C305="*",$C305&lt;400),"",IF(AND('201920 DATA'!BC305="*",$C305&gt;=400),"*",IF($C305&gt;=400,ROUND('201920 DATA'!BC305/$C305,2),"")))</f>
        <v>0.04</v>
      </c>
      <c r="AE305" s="289">
        <f>IF(OR($C305="*",$C305&lt;400),"",IF(AND('201920 DATA'!BD305="*",$C305&gt;=400),"*",IF($C305&gt;=400,ROUND('201920 DATA'!BD305/$C305,2),"")))</f>
        <v>0.2</v>
      </c>
      <c r="AF305" s="289">
        <f>IF(OR($C305="*",$C305&lt;400),"",IF(AND('201920 DATA'!BE305="*",$C305&gt;=400),"*",IF($C305&gt;=400,ROUND('201920 DATA'!BE305/$C305,2),"")))</f>
        <v>0.02</v>
      </c>
      <c r="AG305" s="289">
        <f>IF(OR($C305="*",$C305&lt;400),"",IF(AND('201920 DATA'!BF305="*",$C305&gt;=400),"*",IF($C305&gt;=400,ROUND('201920 DATA'!BF305/$C305,2),"")))</f>
        <v>0.01</v>
      </c>
      <c r="AH305" s="289">
        <f>IF(OR($C305="*",$C305&lt;400),"",IF(AND('201920 DATA'!BG305="*",$C305&gt;=400),"*",IF($C305&gt;=400,ROUND('201920 DATA'!BG305/$C305,2),"")))</f>
        <v>0.01</v>
      </c>
      <c r="AI305" s="289">
        <f>IF(OR($C305="*",$C305&lt;400),"",IF(AND('201920 DATA'!BH305="*",$C305&gt;=400),"*",IF($C305&gt;=400,ROUND('201920 DATA'!BH305/$C305,2),"")))</f>
        <v>0.02</v>
      </c>
      <c r="AJ305" s="289">
        <f>IF(OR($C305="*",$C305&lt;400),"",IF(AND('201920 DATA'!BI305="*",$C305&gt;=400),"*",IF($C305&gt;=400,ROUND('201920 DATA'!BI305/$C305,2),"")))</f>
        <v>0.05</v>
      </c>
      <c r="AK305" s="289">
        <f>IF(OR($C305="*",$C305&lt;400),"",IF(AND('201920 DATA'!BJ305="*",$C305&gt;=400),"*",IF($C305&gt;=400,ROUND('201920 DATA'!BJ305/$C305,2),"")))</f>
        <v>0</v>
      </c>
      <c r="AL305" s="289">
        <f>IF(OR($C305="*",$C305&lt;400),"",IF(AND('201920 DATA'!BK305="*",$C305&gt;=400),"*",IF($C305&gt;=400,ROUND('201920 DATA'!BK305/$C305,2),"")))</f>
        <v>0.05</v>
      </c>
      <c r="AM305" s="289">
        <f>IF(OR($C305="*",$C305&lt;400),"",IF(AND('201920 DATA'!BL305="*",$C305&gt;=400),"*",IF($C305&gt;=400,ROUND('201920 DATA'!BL305/$C305,2),"")))</f>
        <v>0.06</v>
      </c>
      <c r="AN305" s="289">
        <f>IF(OR($C305="*",$C305&lt;400),"",IF(AND('201920 DATA'!BM305="*",$C305&gt;=400),"*",IF($C305&gt;=400,ROUND('201920 DATA'!BM305/$C305,2),"")))</f>
        <v>0.12</v>
      </c>
      <c r="AO305" s="289">
        <f>IF(OR($C305="*",$C305&lt;400),"",IF(AND('201920 DATA'!BN305="*",$C305&gt;=400),"*",IF($C305&gt;=400,ROUND('201920 DATA'!BN305/$C305,2),"")))</f>
        <v>0.02</v>
      </c>
      <c r="AP305" s="289">
        <f>IF(OR($C305="*",$C305&lt;400),"",IF(AND('201920 DATA'!BO305="*",$C305&gt;=400),"*",IF($C305&gt;=400,ROUND('201920 DATA'!BO305/$C305,2),"")))</f>
        <v>0.06</v>
      </c>
      <c r="AQ305" s="289">
        <f>IF(OR($C305="*",$C305&lt;400),"",IF(AND('201920 DATA'!BP305="*",$C305&gt;=400),"*",IF($C305&gt;=400,ROUND('201920 DATA'!BP305/$C305,2),"")))</f>
        <v>0.05</v>
      </c>
      <c r="AR305" s="289">
        <f>IF(OR($C305="*",$C305&lt;400),"",IF(AND('201920 DATA'!BQ305="*",$C305&gt;=400),"*",IF($C305&gt;=400,ROUND('201920 DATA'!BQ305/$C305,2),"")))</f>
        <v>0.04</v>
      </c>
      <c r="AS305" s="289">
        <f>IF(OR($C305="*",$C305&lt;400),"",IF(AND('201920 DATA'!BR305="*",$C305&gt;=400),"*",IF($C305&gt;=400,ROUND('201920 DATA'!BR305/$C305,2),"")))</f>
        <v>0.01</v>
      </c>
      <c r="AT305" s="289">
        <f>IF(OR($C305="*",$C305&lt;400),"",IF(AND('201920 DATA'!BS305="*",$C305&gt;=400),"*",IF($C305&gt;=400,ROUND('201920 DATA'!BS305/$C305,2),"")))</f>
        <v>0</v>
      </c>
      <c r="AU305" s="289">
        <f>IF(OR($C305="*",$C305&lt;400),"",IF(AND('201920 DATA'!BT305="*",$C305&gt;=400),"*",IF($C305&gt;=400,ROUND('201920 DATA'!BT305/$C305,2),"")))</f>
        <v>0.13</v>
      </c>
      <c r="AV305" s="289">
        <f>IF(OR($C305="*",$C305&lt;400),"",IF(AND('201920 DATA'!BU305="*",$C305&gt;=400),"*",IF($C305&gt;=400,ROUND('201920 DATA'!BU305/$C305,2),"")))</f>
        <v>0.06</v>
      </c>
      <c r="AW305" s="289">
        <f>IF(OR($C305="*",$C305&lt;400),"",IF(AND('201920 DATA'!BV305="*",$C305&gt;=400),"*",IF($C305&gt;=400,ROUND('201920 DATA'!BV305/$C305,2),"")))</f>
        <v>0</v>
      </c>
      <c r="AX305" s="289">
        <f>IF(OR($C305="*",$C305&lt;400),"",IF(AND('201920 DATA'!BW305="*",$C305&gt;=400),"*",IF($C305&gt;=400,ROUND('201920 DATA'!BW305/$C305,2),"")))</f>
        <v>0.05</v>
      </c>
      <c r="AZ305" s="365">
        <v>34355</v>
      </c>
    </row>
    <row r="306" spans="1:52" x14ac:dyDescent="0.2">
      <c r="A306" s="373" t="s">
        <v>743</v>
      </c>
      <c r="B306" s="287">
        <f>'201920 DATA'!B306</f>
        <v>321750</v>
      </c>
      <c r="C306" s="288">
        <f>'201920 DATA'!C306</f>
        <v>254170</v>
      </c>
      <c r="D306" s="293">
        <f>'201920 DATA'!FQ306</f>
        <v>82750</v>
      </c>
      <c r="F306" s="313">
        <f t="shared" si="8"/>
        <v>0.03</v>
      </c>
      <c r="G306" s="295">
        <f t="shared" si="9"/>
        <v>0.79</v>
      </c>
      <c r="H306" s="289">
        <f>IF(OR($C306="*",$C306&lt;400),"",IF(AND('201920 DATA'!F306="*",$C306&gt;=400),"*",IF($C306&gt;=400,ROUND('201920 DATA'!F306/$C306,2),"")))</f>
        <v>0.47</v>
      </c>
      <c r="I306" s="296">
        <f>IF(OR($B306="*",$B306&lt;400),"",IF(AND('201920 DATA'!Y306="*",$B306&gt;=400),"*",IF($B306&gt;=400,ROUND('201920 DATA'!Y306/$B306,2),"")))</f>
        <v>0.14000000000000001</v>
      </c>
      <c r="J306" s="296">
        <f>IF(OR($B306="*",$B306&lt;400),"",IF(AND('201920 DATA'!Z306="*",$B306&gt;=400),"*",IF($B306&gt;=400,ROUND('201920 DATA'!Z306/$B306,2),"")))</f>
        <v>0.12</v>
      </c>
      <c r="K306" s="296">
        <f>IF(OR($B306="*",$B306&lt;400),"",IF(AND('201920 DATA'!AA306="*",$B306&gt;=400),"*",IF($B306&gt;=400,ROUND('201920 DATA'!AA306/$B306,2),"")))</f>
        <v>0.18</v>
      </c>
      <c r="L306" s="296">
        <f>IF(OR($B306="*",$B306&lt;400),"",IF(AND('201920 DATA'!AB306="*",$B306&gt;=400),"*",IF($B306&gt;=400,ROUND('201920 DATA'!AB306/$B306,2),"")))</f>
        <v>0.18</v>
      </c>
      <c r="M306" s="296">
        <f>IF(OR($B306="*",$B306&lt;400),"",IF(AND('201920 DATA'!AC306="*",$B306&gt;=400),"*",IF($B306&gt;=400,ROUND('201920 DATA'!AC306/$B306,2),"")))</f>
        <v>0.19</v>
      </c>
      <c r="N306" s="296">
        <f>IF(OR($B306="*",$B306&lt;400),"",IF(AND('201920 DATA'!AD306="*",$B306&gt;=400),"*",IF($B306&gt;=400,ROUND('201920 DATA'!AD306/$B306,2),"")))</f>
        <v>0.15</v>
      </c>
      <c r="O306" s="296">
        <f>IF(OR($B306="*",$B306&lt;400),"",IF(AND('201920 DATA'!AE306="*",$B306&gt;=400),"*",IF($B306&gt;=400,ROUND('201920 DATA'!AE306/$B306,2),"")))</f>
        <v>0.02</v>
      </c>
      <c r="P306" s="297"/>
      <c r="Q306" s="296">
        <f>IF(OR($B306="*",$B306&lt;400),"",IF(AND('201920 DATA'!FO306="*",$B306&gt;=400),"*",IF($B306&gt;=400,ROUND('201920 DATA'!FO306/$B306,2),"")))</f>
        <v>0.57999999999999996</v>
      </c>
      <c r="R306" s="289">
        <f>IF(OR($C306="*",$C306&lt;400),"",IF(AND('201920 DATA'!F306="*",$C306&gt;=400),"*",IF($C306&gt;=400,ROUND('201920 DATA'!F306/$C306,2),"")))</f>
        <v>0.47</v>
      </c>
      <c r="S306" s="289">
        <f>IF(OR($C306="*",$C306&lt;400),"",IF(AND('201920 DATA'!G306="*",$C306&gt;=400),"*",IF($C306&gt;=400,ROUND('201920 DATA'!G306/$C306,2),"")))</f>
        <v>0.06</v>
      </c>
      <c r="T306" s="289">
        <f>IF(OR($C306="*",$C306&lt;400),"",IF(AND('201920 DATA'!H306="*",$C306&gt;=400),"*",IF($C306&gt;=400,ROUND('201920 DATA'!H306/$C306,2),"")))</f>
        <v>0.34</v>
      </c>
      <c r="U306" s="289">
        <f>IF(OR($C306="*",$C306&lt;400),"",IF(AND('201920 DATA'!FP306="*",$C306&gt;=400),"*",IF($C306&gt;=400,ROUND('201920 DATA'!FP306/$C306,2),"")))</f>
        <v>0.13</v>
      </c>
      <c r="V306" s="312">
        <f>IF(OR($D306="*",$D306&lt;400),"",IF(AND('201920 DATA'!M306="*",$D306&gt;=400),"*",IF($D306&gt;=400,ROUND('201920 DATA'!M306/$D306,2),"")))</f>
        <v>0</v>
      </c>
      <c r="W306" s="312">
        <f>IF(OR($D306="*",$D306&lt;400),"",IF(AND('201920 DATA'!N306="*",$D306&gt;=400),"*",IF($D306&gt;=400,ROUND('201920 DATA'!N306/$D306,2),"")))</f>
        <v>0.48</v>
      </c>
      <c r="X306" s="312">
        <f>IF(OR($D306="*",$D306&lt;400),"",IF(AND('201920 DATA'!O306="*",$D306&gt;=400),"*",IF($D306&gt;=400,ROUND('201920 DATA'!O306/$D306,2),"")))</f>
        <v>0.23</v>
      </c>
      <c r="Y306" s="312">
        <f>IF(OR($D306="*",$D306&lt;400),"",IF(AND('201920 DATA'!P306="*",$D306&gt;=400),"*",IF($D306&gt;=400,ROUND('201920 DATA'!P306/$D306,2),"")))</f>
        <v>0.11</v>
      </c>
      <c r="Z306" s="312">
        <f>IF(OR($D306="*",$D306&lt;400),"",IF(AND('201920 DATA'!Q306="*",$D306&gt;=400),"*",IF($D306&gt;=400,ROUND('201920 DATA'!Q306/$D306,2),"")))</f>
        <v>0.12</v>
      </c>
      <c r="AA306" s="312">
        <f>IF(OR($D306="*",$D306&lt;400),"",IF(AND('201920 DATA'!R306="*",$D306&gt;=400),"*",IF($D306&gt;=400,ROUND('201920 DATA'!R306/$D306,2),"")))</f>
        <v>0.04</v>
      </c>
      <c r="AB306" s="312">
        <f>IF(OR($D306="*",$D306&lt;400),"",IF(AND('201920 DATA'!S306="*",$D306&gt;=400),"*",IF($D306&gt;=400,ROUND('201920 DATA'!S306/$D306,2),"")))</f>
        <v>0.01</v>
      </c>
      <c r="AC306" s="312">
        <f>IF(OR($D306="*",$D306&lt;400),"",IF(AND('201920 DATA'!T306="*",$D306&gt;=400),"*",IF($D306&gt;=400,ROUND('201920 DATA'!T306/$D306,2),"")))</f>
        <v>0</v>
      </c>
      <c r="AD306" s="289">
        <f>IF(OR($C306="*",$C306&lt;400),"",IF(AND('201920 DATA'!BC306="*",$C306&gt;=400),"*",IF($C306&gt;=400,ROUND('201920 DATA'!BC306/$C306,2),"")))</f>
        <v>0.03</v>
      </c>
      <c r="AE306" s="289">
        <f>IF(OR($C306="*",$C306&lt;400),"",IF(AND('201920 DATA'!BD306="*",$C306&gt;=400),"*",IF($C306&gt;=400,ROUND('201920 DATA'!BD306/$C306,2),"")))</f>
        <v>0.05</v>
      </c>
      <c r="AF306" s="289">
        <f>IF(OR($C306="*",$C306&lt;400),"",IF(AND('201920 DATA'!BE306="*",$C306&gt;=400),"*",IF($C306&gt;=400,ROUND('201920 DATA'!BE306/$C306,2),"")))</f>
        <v>0.02</v>
      </c>
      <c r="AG306" s="289">
        <f>IF(OR($C306="*",$C306&lt;400),"",IF(AND('201920 DATA'!BF306="*",$C306&gt;=400),"*",IF($C306&gt;=400,ROUND('201920 DATA'!BF306/$C306,2),"")))</f>
        <v>0.02</v>
      </c>
      <c r="AH306" s="289">
        <f>IF(OR($C306="*",$C306&lt;400),"",IF(AND('201920 DATA'!BG306="*",$C306&gt;=400),"*",IF($C306&gt;=400,ROUND('201920 DATA'!BG306/$C306,2),"")))</f>
        <v>0</v>
      </c>
      <c r="AI306" s="289">
        <f>IF(OR($C306="*",$C306&lt;400),"",IF(AND('201920 DATA'!BH306="*",$C306&gt;=400),"*",IF($C306&gt;=400,ROUND('201920 DATA'!BH306/$C306,2),"")))</f>
        <v>0.03</v>
      </c>
      <c r="AJ306" s="289">
        <f>IF(OR($C306="*",$C306&lt;400),"",IF(AND('201920 DATA'!BI306="*",$C306&gt;=400),"*",IF($C306&gt;=400,ROUND('201920 DATA'!BI306/$C306,2),"")))</f>
        <v>0.02</v>
      </c>
      <c r="AK306" s="289">
        <f>IF(OR($C306="*",$C306&lt;400),"",IF(AND('201920 DATA'!BJ306="*",$C306&gt;=400),"*",IF($C306&gt;=400,ROUND('201920 DATA'!BJ306/$C306,2),"")))</f>
        <v>0</v>
      </c>
      <c r="AL306" s="289">
        <f>IF(OR($C306="*",$C306&lt;400),"",IF(AND('201920 DATA'!BK306="*",$C306&gt;=400),"*",IF($C306&gt;=400,ROUND('201920 DATA'!BK306/$C306,2),"")))</f>
        <v>0.08</v>
      </c>
      <c r="AM306" s="289">
        <f>IF(OR($C306="*",$C306&lt;400),"",IF(AND('201920 DATA'!BL306="*",$C306&gt;=400),"*",IF($C306&gt;=400,ROUND('201920 DATA'!BL306/$C306,2),"")))</f>
        <v>7.0000000000000007E-2</v>
      </c>
      <c r="AN306" s="289">
        <f>IF(OR($C306="*",$C306&lt;400),"",IF(AND('201920 DATA'!BM306="*",$C306&gt;=400),"*",IF($C306&gt;=400,ROUND('201920 DATA'!BM306/$C306,2),"")))</f>
        <v>0.14000000000000001</v>
      </c>
      <c r="AO306" s="289">
        <f>IF(OR($C306="*",$C306&lt;400),"",IF(AND('201920 DATA'!BN306="*",$C306&gt;=400),"*",IF($C306&gt;=400,ROUND('201920 DATA'!BN306/$C306,2),"")))</f>
        <v>0.02</v>
      </c>
      <c r="AP306" s="289">
        <f>IF(OR($C306="*",$C306&lt;400),"",IF(AND('201920 DATA'!BO306="*",$C306&gt;=400),"*",IF($C306&gt;=400,ROUND('201920 DATA'!BO306/$C306,2),"")))</f>
        <v>0.06</v>
      </c>
      <c r="AQ306" s="289">
        <f>IF(OR($C306="*",$C306&lt;400),"",IF(AND('201920 DATA'!BP306="*",$C306&gt;=400),"*",IF($C306&gt;=400,ROUND('201920 DATA'!BP306/$C306,2),"")))</f>
        <v>0.06</v>
      </c>
      <c r="AR306" s="289">
        <f>IF(OR($C306="*",$C306&lt;400),"",IF(AND('201920 DATA'!BQ306="*",$C306&gt;=400),"*",IF($C306&gt;=400,ROUND('201920 DATA'!BQ306/$C306,2),"")))</f>
        <v>0.08</v>
      </c>
      <c r="AS306" s="289">
        <f>IF(OR($C306="*",$C306&lt;400),"",IF(AND('201920 DATA'!BR306="*",$C306&gt;=400),"*",IF($C306&gt;=400,ROUND('201920 DATA'!BR306/$C306,2),"")))</f>
        <v>0.02</v>
      </c>
      <c r="AT306" s="289">
        <f>IF(OR($C306="*",$C306&lt;400),"",IF(AND('201920 DATA'!BS306="*",$C306&gt;=400),"*",IF($C306&gt;=400,ROUND('201920 DATA'!BS306/$C306,2),"")))</f>
        <v>0.01</v>
      </c>
      <c r="AU306" s="289">
        <f>IF(OR($C306="*",$C306&lt;400),"",IF(AND('201920 DATA'!BT306="*",$C306&gt;=400),"*",IF($C306&gt;=400,ROUND('201920 DATA'!BT306/$C306,2),"")))</f>
        <v>0.14000000000000001</v>
      </c>
      <c r="AV306" s="289">
        <f>IF(OR($C306="*",$C306&lt;400),"",IF(AND('201920 DATA'!BU306="*",$C306&gt;=400),"*",IF($C306&gt;=400,ROUND('201920 DATA'!BU306/$C306,2),"")))</f>
        <v>0.08</v>
      </c>
      <c r="AW306" s="289">
        <f>IF(OR($C306="*",$C306&lt;400),"",IF(AND('201920 DATA'!BV306="*",$C306&gt;=400),"*",IF($C306&gt;=400,ROUND('201920 DATA'!BV306/$C306,2),"")))</f>
        <v>0</v>
      </c>
      <c r="AX306" s="289">
        <f>IF(OR($C306="*",$C306&lt;400),"",IF(AND('201920 DATA'!BW306="*",$C306&gt;=400),"*",IF($C306&gt;=400,ROUND('201920 DATA'!BW306/$C306,2),"")))</f>
        <v>7.0000000000000007E-2</v>
      </c>
      <c r="AZ306" s="365">
        <v>312065</v>
      </c>
    </row>
    <row r="307" spans="1:52" x14ac:dyDescent="0.2">
      <c r="A307" s="373" t="s">
        <v>1220</v>
      </c>
      <c r="B307" s="287">
        <f>'201920 DATA'!B307</f>
        <v>241270</v>
      </c>
      <c r="C307" s="288">
        <f>'201920 DATA'!C307</f>
        <v>181420</v>
      </c>
      <c r="D307" s="293">
        <f>'201920 DATA'!FQ307</f>
        <v>48760</v>
      </c>
      <c r="F307" s="313">
        <f t="shared" si="8"/>
        <v>0.14000000000000001</v>
      </c>
      <c r="G307" s="295">
        <f t="shared" si="9"/>
        <v>0.75</v>
      </c>
      <c r="H307" s="289">
        <f>IF(OR($C307="*",$C307&lt;400),"",IF(AND('201920 DATA'!F307="*",$C307&gt;=400),"*",IF($C307&gt;=400,ROUND('201920 DATA'!F307/$C307,2),"")))</f>
        <v>0.44</v>
      </c>
      <c r="I307" s="296">
        <f>IF(OR($B307="*",$B307&lt;400),"",IF(AND('201920 DATA'!Y307="*",$B307&gt;=400),"*",IF($B307&gt;=400,ROUND('201920 DATA'!Y307/$B307,2),"")))</f>
        <v>0.06</v>
      </c>
      <c r="J307" s="296">
        <f>IF(OR($B307="*",$B307&lt;400),"",IF(AND('201920 DATA'!Z307="*",$B307&gt;=400),"*",IF($B307&gt;=400,ROUND('201920 DATA'!Z307/$B307,2),"")))</f>
        <v>0.1</v>
      </c>
      <c r="K307" s="296">
        <f>IF(OR($B307="*",$B307&lt;400),"",IF(AND('201920 DATA'!AA307="*",$B307&gt;=400),"*",IF($B307&gt;=400,ROUND('201920 DATA'!AA307/$B307,2),"")))</f>
        <v>0.15</v>
      </c>
      <c r="L307" s="296">
        <f>IF(OR($B307="*",$B307&lt;400),"",IF(AND('201920 DATA'!AB307="*",$B307&gt;=400),"*",IF($B307&gt;=400,ROUND('201920 DATA'!AB307/$B307,2),"")))</f>
        <v>0.19</v>
      </c>
      <c r="M307" s="296">
        <f>IF(OR($B307="*",$B307&lt;400),"",IF(AND('201920 DATA'!AC307="*",$B307&gt;=400),"*",IF($B307&gt;=400,ROUND('201920 DATA'!AC307/$B307,2),"")))</f>
        <v>0.21</v>
      </c>
      <c r="N307" s="296">
        <f>IF(OR($B307="*",$B307&lt;400),"",IF(AND('201920 DATA'!AD307="*",$B307&gt;=400),"*",IF($B307&gt;=400,ROUND('201920 DATA'!AD307/$B307,2),"")))</f>
        <v>0.24</v>
      </c>
      <c r="O307" s="296">
        <f>IF(OR($B307="*",$B307&lt;400),"",IF(AND('201920 DATA'!AE307="*",$B307&gt;=400),"*",IF($B307&gt;=400,ROUND('201920 DATA'!AE307/$B307,2),"")))</f>
        <v>0.04</v>
      </c>
      <c r="P307" s="297"/>
      <c r="Q307" s="296">
        <f>IF(OR($B307="*",$B307&lt;400),"",IF(AND('201920 DATA'!FO307="*",$B307&gt;=400),"*",IF($B307&gt;=400,ROUND('201920 DATA'!FO307/$B307,2),"")))</f>
        <v>0.52</v>
      </c>
      <c r="R307" s="289">
        <f>IF(OR($C307="*",$C307&lt;400),"",IF(AND('201920 DATA'!F307="*",$C307&gt;=400),"*",IF($C307&gt;=400,ROUND('201920 DATA'!F307/$C307,2),"")))</f>
        <v>0.44</v>
      </c>
      <c r="S307" s="289">
        <f>IF(OR($C307="*",$C307&lt;400),"",IF(AND('201920 DATA'!G307="*",$C307&gt;=400),"*",IF($C307&gt;=400,ROUND('201920 DATA'!G307/$C307,2),"")))</f>
        <v>0.2</v>
      </c>
      <c r="T307" s="289">
        <f>IF(OR($C307="*",$C307&lt;400),"",IF(AND('201920 DATA'!H307="*",$C307&gt;=400),"*",IF($C307&gt;=400,ROUND('201920 DATA'!H307/$C307,2),"")))</f>
        <v>0.27</v>
      </c>
      <c r="U307" s="289">
        <f>IF(OR($C307="*",$C307&lt;400),"",IF(AND('201920 DATA'!FP307="*",$C307&gt;=400),"*",IF($C307&gt;=400,ROUND('201920 DATA'!FP307/$C307,2),"")))</f>
        <v>0.09</v>
      </c>
      <c r="V307" s="312">
        <f>IF(OR($D307="*",$D307&lt;400),"",IF(AND('201920 DATA'!M307="*",$D307&gt;=400),"*",IF($D307&gt;=400,ROUND('201920 DATA'!M307/$D307,2),"")))</f>
        <v>0</v>
      </c>
      <c r="W307" s="312">
        <f>IF(OR($D307="*",$D307&lt;400),"",IF(AND('201920 DATA'!N307="*",$D307&gt;=400),"*",IF($D307&gt;=400,ROUND('201920 DATA'!N307/$D307,2),"")))</f>
        <v>0.59</v>
      </c>
      <c r="X307" s="312">
        <f>IF(OR($D307="*",$D307&lt;400),"",IF(AND('201920 DATA'!O307="*",$D307&gt;=400),"*",IF($D307&gt;=400,ROUND('201920 DATA'!O307/$D307,2),"")))</f>
        <v>0.21</v>
      </c>
      <c r="Y307" s="312">
        <f>IF(OR($D307="*",$D307&lt;400),"",IF(AND('201920 DATA'!P307="*",$D307&gt;=400),"*",IF($D307&gt;=400,ROUND('201920 DATA'!P307/$D307,2),"")))</f>
        <v>0.08</v>
      </c>
      <c r="Z307" s="312">
        <f>IF(OR($D307="*",$D307&lt;400),"",IF(AND('201920 DATA'!Q307="*",$D307&gt;=400),"*",IF($D307&gt;=400,ROUND('201920 DATA'!Q307/$D307,2),"")))</f>
        <v>0.08</v>
      </c>
      <c r="AA307" s="312">
        <f>IF(OR($D307="*",$D307&lt;400),"",IF(AND('201920 DATA'!R307="*",$D307&gt;=400),"*",IF($D307&gt;=400,ROUND('201920 DATA'!R307/$D307,2),"")))</f>
        <v>0.02</v>
      </c>
      <c r="AB307" s="312">
        <f>IF(OR($D307="*",$D307&lt;400),"",IF(AND('201920 DATA'!S307="*",$D307&gt;=400),"*",IF($D307&gt;=400,ROUND('201920 DATA'!S307/$D307,2),"")))</f>
        <v>0.01</v>
      </c>
      <c r="AC307" s="312">
        <f>IF(OR($D307="*",$D307&lt;400),"",IF(AND('201920 DATA'!T307="*",$D307&gt;=400),"*",IF($D307&gt;=400,ROUND('201920 DATA'!T307/$D307,2),"")))</f>
        <v>0</v>
      </c>
      <c r="AD307" s="289">
        <f>IF(OR($C307="*",$C307&lt;400),"",IF(AND('201920 DATA'!BC307="*",$C307&gt;=400),"*",IF($C307&gt;=400,ROUND('201920 DATA'!BC307/$C307,2),"")))</f>
        <v>0.03</v>
      </c>
      <c r="AE307" s="289">
        <f>IF(OR($C307="*",$C307&lt;400),"",IF(AND('201920 DATA'!BD307="*",$C307&gt;=400),"*",IF($C307&gt;=400,ROUND('201920 DATA'!BD307/$C307,2),"")))</f>
        <v>0.1</v>
      </c>
      <c r="AF307" s="289">
        <f>IF(OR($C307="*",$C307&lt;400),"",IF(AND('201920 DATA'!BE307="*",$C307&gt;=400),"*",IF($C307&gt;=400,ROUND('201920 DATA'!BE307/$C307,2),"")))</f>
        <v>0.03</v>
      </c>
      <c r="AG307" s="289">
        <f>IF(OR($C307="*",$C307&lt;400),"",IF(AND('201920 DATA'!BF307="*",$C307&gt;=400),"*",IF($C307&gt;=400,ROUND('201920 DATA'!BF307/$C307,2),"")))</f>
        <v>0.02</v>
      </c>
      <c r="AH307" s="289">
        <f>IF(OR($C307="*",$C307&lt;400),"",IF(AND('201920 DATA'!BG307="*",$C307&gt;=400),"*",IF($C307&gt;=400,ROUND('201920 DATA'!BG307/$C307,2),"")))</f>
        <v>0.01</v>
      </c>
      <c r="AI307" s="289">
        <f>IF(OR($C307="*",$C307&lt;400),"",IF(AND('201920 DATA'!BH307="*",$C307&gt;=400),"*",IF($C307&gt;=400,ROUND('201920 DATA'!BH307/$C307,2),"")))</f>
        <v>0.01</v>
      </c>
      <c r="AJ307" s="289">
        <f>IF(OR($C307="*",$C307&lt;400),"",IF(AND('201920 DATA'!BI307="*",$C307&gt;=400),"*",IF($C307&gt;=400,ROUND('201920 DATA'!BI307/$C307,2),"")))</f>
        <v>0.02</v>
      </c>
      <c r="AK307" s="289">
        <f>IF(OR($C307="*",$C307&lt;400),"",IF(AND('201920 DATA'!BJ307="*",$C307&gt;=400),"*",IF($C307&gt;=400,ROUND('201920 DATA'!BJ307/$C307,2),"")))</f>
        <v>0.01</v>
      </c>
      <c r="AL307" s="289">
        <f>IF(OR($C307="*",$C307&lt;400),"",IF(AND('201920 DATA'!BK307="*",$C307&gt;=400),"*",IF($C307&gt;=400,ROUND('201920 DATA'!BK307/$C307,2),"")))</f>
        <v>0.06</v>
      </c>
      <c r="AM307" s="289">
        <f>IF(OR($C307="*",$C307&lt;400),"",IF(AND('201920 DATA'!BL307="*",$C307&gt;=400),"*",IF($C307&gt;=400,ROUND('201920 DATA'!BL307/$C307,2),"")))</f>
        <v>7.0000000000000007E-2</v>
      </c>
      <c r="AN307" s="289">
        <f>IF(OR($C307="*",$C307&lt;400),"",IF(AND('201920 DATA'!BM307="*",$C307&gt;=400),"*",IF($C307&gt;=400,ROUND('201920 DATA'!BM307/$C307,2),"")))</f>
        <v>0.17</v>
      </c>
      <c r="AO307" s="289">
        <f>IF(OR($C307="*",$C307&lt;400),"",IF(AND('201920 DATA'!BN307="*",$C307&gt;=400),"*",IF($C307&gt;=400,ROUND('201920 DATA'!BN307/$C307,2),"")))</f>
        <v>0.02</v>
      </c>
      <c r="AP307" s="289">
        <f>IF(OR($C307="*",$C307&lt;400),"",IF(AND('201920 DATA'!BO307="*",$C307&gt;=400),"*",IF($C307&gt;=400,ROUND('201920 DATA'!BO307/$C307,2),"")))</f>
        <v>0.05</v>
      </c>
      <c r="AQ307" s="289">
        <f>IF(OR($C307="*",$C307&lt;400),"",IF(AND('201920 DATA'!BP307="*",$C307&gt;=400),"*",IF($C307&gt;=400,ROUND('201920 DATA'!BP307/$C307,2),"")))</f>
        <v>0.06</v>
      </c>
      <c r="AR307" s="289">
        <f>IF(OR($C307="*",$C307&lt;400),"",IF(AND('201920 DATA'!BQ307="*",$C307&gt;=400),"*",IF($C307&gt;=400,ROUND('201920 DATA'!BQ307/$C307,2),"")))</f>
        <v>0.06</v>
      </c>
      <c r="AS307" s="289">
        <f>IF(OR($C307="*",$C307&lt;400),"",IF(AND('201920 DATA'!BR307="*",$C307&gt;=400),"*",IF($C307&gt;=400,ROUND('201920 DATA'!BR307/$C307,2),"")))</f>
        <v>0.01</v>
      </c>
      <c r="AT307" s="289">
        <f>IF(OR($C307="*",$C307&lt;400),"",IF(AND('201920 DATA'!BS307="*",$C307&gt;=400),"*",IF($C307&gt;=400,ROUND('201920 DATA'!BS307/$C307,2),"")))</f>
        <v>0</v>
      </c>
      <c r="AU307" s="289">
        <f>IF(OR($C307="*",$C307&lt;400),"",IF(AND('201920 DATA'!BT307="*",$C307&gt;=400),"*",IF($C307&gt;=400,ROUND('201920 DATA'!BT307/$C307,2),"")))</f>
        <v>0.14000000000000001</v>
      </c>
      <c r="AV307" s="289">
        <f>IF(OR($C307="*",$C307&lt;400),"",IF(AND('201920 DATA'!BU307="*",$C307&gt;=400),"*",IF($C307&gt;=400,ROUND('201920 DATA'!BU307/$C307,2),"")))</f>
        <v>0.06</v>
      </c>
      <c r="AW307" s="289">
        <f>IF(OR($C307="*",$C307&lt;400),"",IF(AND('201920 DATA'!BV307="*",$C307&gt;=400),"*",IF($C307&gt;=400,ROUND('201920 DATA'!BV307/$C307,2),"")))</f>
        <v>0</v>
      </c>
      <c r="AX307" s="289">
        <f>IF(OR($C307="*",$C307&lt;400),"",IF(AND('201920 DATA'!BW307="*",$C307&gt;=400),"*",IF($C307&gt;=400,ROUND('201920 DATA'!BW307/$C307,2),"")))</f>
        <v>7.0000000000000007E-2</v>
      </c>
      <c r="AZ307" s="365">
        <v>208245</v>
      </c>
    </row>
    <row r="308" spans="1:52" x14ac:dyDescent="0.2">
      <c r="A308" s="373" t="s">
        <v>1554</v>
      </c>
      <c r="B308" s="287">
        <f>'201920 DATA'!B308</f>
        <v>5340</v>
      </c>
      <c r="C308" s="288">
        <f>'201920 DATA'!C308</f>
        <v>4060</v>
      </c>
      <c r="D308" s="293">
        <f>'201920 DATA'!FQ308</f>
        <v>0</v>
      </c>
      <c r="F308" s="313">
        <f t="shared" si="8"/>
        <v>0.03</v>
      </c>
      <c r="G308" s="295">
        <f t="shared" si="9"/>
        <v>0.76</v>
      </c>
      <c r="H308" s="289">
        <f>IF(OR($C308="*",$C308&lt;400),"",IF(AND('201920 DATA'!F308="*",$C308&gt;=400),"*",IF($C308&gt;=400,ROUND('201920 DATA'!F308/$C308,2),"")))</f>
        <v>0.83</v>
      </c>
      <c r="I308" s="296">
        <f>IF(OR($B308="*",$B308&lt;400),"",IF(AND('201920 DATA'!Y308="*",$B308&gt;=400),"*",IF($B308&gt;=400,ROUND('201920 DATA'!Y308/$B308,2),"")))</f>
        <v>0.01</v>
      </c>
      <c r="J308" s="296">
        <f>IF(OR($B308="*",$B308&lt;400),"",IF(AND('201920 DATA'!Z308="*",$B308&gt;=400),"*",IF($B308&gt;=400,ROUND('201920 DATA'!Z308/$B308,2),"")))</f>
        <v>0.26</v>
      </c>
      <c r="K308" s="296">
        <f>IF(OR($B308="*",$B308&lt;400),"",IF(AND('201920 DATA'!AA308="*",$B308&gt;=400),"*",IF($B308&gt;=400,ROUND('201920 DATA'!AA308/$B308,2),"")))</f>
        <v>0.26</v>
      </c>
      <c r="L308" s="296">
        <f>IF(OR($B308="*",$B308&lt;400),"",IF(AND('201920 DATA'!AB308="*",$B308&gt;=400),"*",IF($B308&gt;=400,ROUND('201920 DATA'!AB308/$B308,2),"")))</f>
        <v>0.19</v>
      </c>
      <c r="M308" s="296">
        <f>IF(OR($B308="*",$B308&lt;400),"",IF(AND('201920 DATA'!AC308="*",$B308&gt;=400),"*",IF($B308&gt;=400,ROUND('201920 DATA'!AC308/$B308,2),"")))</f>
        <v>0.14000000000000001</v>
      </c>
      <c r="N308" s="296">
        <f>IF(OR($B308="*",$B308&lt;400),"",IF(AND('201920 DATA'!AD308="*",$B308&gt;=400),"*",IF($B308&gt;=400,ROUND('201920 DATA'!AD308/$B308,2),"")))</f>
        <v>0.11</v>
      </c>
      <c r="O308" s="296">
        <f>IF(OR($B308="*",$B308&lt;400),"",IF(AND('201920 DATA'!AE308="*",$B308&gt;=400),"*",IF($B308&gt;=400,ROUND('201920 DATA'!AE308/$B308,2),"")))</f>
        <v>0.02</v>
      </c>
      <c r="P308" s="297"/>
      <c r="Q308" s="296">
        <f>IF(OR($B308="*",$B308&lt;400),"",IF(AND('201920 DATA'!FO308="*",$B308&gt;=400),"*",IF($B308&gt;=400,ROUND('201920 DATA'!FO308/$B308,2),"")))</f>
        <v>0</v>
      </c>
      <c r="R308" s="289">
        <f>IF(OR($C308="*",$C308&lt;400),"",IF(AND('201920 DATA'!F308="*",$C308&gt;=400),"*",IF($C308&gt;=400,ROUND('201920 DATA'!F308/$C308,2),"")))</f>
        <v>0.83</v>
      </c>
      <c r="S308" s="289">
        <f>IF(OR($C308="*",$C308&lt;400),"",IF(AND('201920 DATA'!G308="*",$C308&gt;=400),"*",IF($C308&gt;=400,ROUND('201920 DATA'!G308/$C308,2),"")))</f>
        <v>0.06</v>
      </c>
      <c r="T308" s="289" t="str">
        <f>IF(OR($C308="*",$C308&lt;400),"",IF(AND('201920 DATA'!H308="*",$C308&gt;=400),"*",IF($C308&gt;=400,ROUND('201920 DATA'!H308/$C308,2),"")))</f>
        <v>*</v>
      </c>
      <c r="U308" s="289">
        <f>IF(OR($C308="*",$C308&lt;400),"",IF(AND('201920 DATA'!FP308="*",$C308&gt;=400),"*",IF($C308&gt;=400,ROUND('201920 DATA'!FP308/$C308,2),"")))</f>
        <v>0.11</v>
      </c>
      <c r="V308" s="312" t="str">
        <f>IF(OR($D308="*",$D308&lt;400),"",IF(AND('201920 DATA'!M308="*",$D308&gt;=400),"*",IF($D308&gt;=400,ROUND('201920 DATA'!M308/$D308,2),"")))</f>
        <v/>
      </c>
      <c r="W308" s="312" t="str">
        <f>IF(OR($D308="*",$D308&lt;400),"",IF(AND('201920 DATA'!N308="*",$D308&gt;=400),"*",IF($D308&gt;=400,ROUND('201920 DATA'!N308/$D308,2),"")))</f>
        <v/>
      </c>
      <c r="X308" s="312" t="str">
        <f>IF(OR($D308="*",$D308&lt;400),"",IF(AND('201920 DATA'!O308="*",$D308&gt;=400),"*",IF($D308&gt;=400,ROUND('201920 DATA'!O308/$D308,2),"")))</f>
        <v/>
      </c>
      <c r="Y308" s="312" t="str">
        <f>IF(OR($D308="*",$D308&lt;400),"",IF(AND('201920 DATA'!P308="*",$D308&gt;=400),"*",IF($D308&gt;=400,ROUND('201920 DATA'!P308/$D308,2),"")))</f>
        <v/>
      </c>
      <c r="Z308" s="312" t="str">
        <f>IF(OR($D308="*",$D308&lt;400),"",IF(AND('201920 DATA'!Q308="*",$D308&gt;=400),"*",IF($D308&gt;=400,ROUND('201920 DATA'!Q308/$D308,2),"")))</f>
        <v/>
      </c>
      <c r="AA308" s="312" t="str">
        <f>IF(OR($D308="*",$D308&lt;400),"",IF(AND('201920 DATA'!R308="*",$D308&gt;=400),"*",IF($D308&gt;=400,ROUND('201920 DATA'!R308/$D308,2),"")))</f>
        <v/>
      </c>
      <c r="AB308" s="312" t="str">
        <f>IF(OR($D308="*",$D308&lt;400),"",IF(AND('201920 DATA'!S308="*",$D308&gt;=400),"*",IF($D308&gt;=400,ROUND('201920 DATA'!S308/$D308,2),"")))</f>
        <v/>
      </c>
      <c r="AC308" s="312" t="str">
        <f>IF(OR($D308="*",$D308&lt;400),"",IF(AND('201920 DATA'!T308="*",$D308&gt;=400),"*",IF($D308&gt;=400,ROUND('201920 DATA'!T308/$D308,2),"")))</f>
        <v/>
      </c>
      <c r="AD308" s="289">
        <f>IF(OR($C308="*",$C308&lt;400),"",IF(AND('201920 DATA'!BC308="*",$C308&gt;=400),"*",IF($C308&gt;=400,ROUND('201920 DATA'!BC308/$C308,2),"")))</f>
        <v>0</v>
      </c>
      <c r="AE308" s="289">
        <f>IF(OR($C308="*",$C308&lt;400),"",IF(AND('201920 DATA'!BD308="*",$C308&gt;=400),"*",IF($C308&gt;=400,ROUND('201920 DATA'!BD308/$C308,2),"")))</f>
        <v>0</v>
      </c>
      <c r="AF308" s="289">
        <f>IF(OR($C308="*",$C308&lt;400),"",IF(AND('201920 DATA'!BE308="*",$C308&gt;=400),"*",IF($C308&gt;=400,ROUND('201920 DATA'!BE308/$C308,2),"")))</f>
        <v>0</v>
      </c>
      <c r="AG308" s="289">
        <f>IF(OR($C308="*",$C308&lt;400),"",IF(AND('201920 DATA'!BF308="*",$C308&gt;=400),"*",IF($C308&gt;=400,ROUND('201920 DATA'!BF308/$C308,2),"")))</f>
        <v>0</v>
      </c>
      <c r="AH308" s="289">
        <f>IF(OR($C308="*",$C308&lt;400),"",IF(AND('201920 DATA'!BG308="*",$C308&gt;=400),"*",IF($C308&gt;=400,ROUND('201920 DATA'!BG308/$C308,2),"")))</f>
        <v>0.7</v>
      </c>
      <c r="AI308" s="289">
        <f>IF(OR($C308="*",$C308&lt;400),"",IF(AND('201920 DATA'!BH308="*",$C308&gt;=400),"*",IF($C308&gt;=400,ROUND('201920 DATA'!BH308/$C308,2),"")))</f>
        <v>0.01</v>
      </c>
      <c r="AJ308" s="289">
        <f>IF(OR($C308="*",$C308&lt;400),"",IF(AND('201920 DATA'!BI308="*",$C308&gt;=400),"*",IF($C308&gt;=400,ROUND('201920 DATA'!BI308/$C308,2),"")))</f>
        <v>0</v>
      </c>
      <c r="AK308" s="289">
        <f>IF(OR($C308="*",$C308&lt;400),"",IF(AND('201920 DATA'!BJ308="*",$C308&gt;=400),"*",IF($C308&gt;=400,ROUND('201920 DATA'!BJ308/$C308,2),"")))</f>
        <v>0</v>
      </c>
      <c r="AL308" s="289" t="str">
        <f>IF(OR($C308="*",$C308&lt;400),"",IF(AND('201920 DATA'!BK308="*",$C308&gt;=400),"*",IF($C308&gt;=400,ROUND('201920 DATA'!BK308/$C308,2),"")))</f>
        <v>*</v>
      </c>
      <c r="AM308" s="289">
        <f>IF(OR($C308="*",$C308&lt;400),"",IF(AND('201920 DATA'!BL308="*",$C308&gt;=400),"*",IF($C308&gt;=400,ROUND('201920 DATA'!BL308/$C308,2),"")))</f>
        <v>0</v>
      </c>
      <c r="AN308" s="289">
        <f>IF(OR($C308="*",$C308&lt;400),"",IF(AND('201920 DATA'!BM308="*",$C308&gt;=400),"*",IF($C308&gt;=400,ROUND('201920 DATA'!BM308/$C308,2),"")))</f>
        <v>0</v>
      </c>
      <c r="AO308" s="289">
        <f>IF(OR($C308="*",$C308&lt;400),"",IF(AND('201920 DATA'!BN308="*",$C308&gt;=400),"*",IF($C308&gt;=400,ROUND('201920 DATA'!BN308/$C308,2),"")))</f>
        <v>0</v>
      </c>
      <c r="AP308" s="289">
        <f>IF(OR($C308="*",$C308&lt;400),"",IF(AND('201920 DATA'!BO308="*",$C308&gt;=400),"*",IF($C308&gt;=400,ROUND('201920 DATA'!BO308/$C308,2),"")))</f>
        <v>0</v>
      </c>
      <c r="AQ308" s="289">
        <f>IF(OR($C308="*",$C308&lt;400),"",IF(AND('201920 DATA'!BP308="*",$C308&gt;=400),"*",IF($C308&gt;=400,ROUND('201920 DATA'!BP308/$C308,2),"")))</f>
        <v>0</v>
      </c>
      <c r="AR308" s="289">
        <f>IF(OR($C308="*",$C308&lt;400),"",IF(AND('201920 DATA'!BQ308="*",$C308&gt;=400),"*",IF($C308&gt;=400,ROUND('201920 DATA'!BQ308/$C308,2),"")))</f>
        <v>0</v>
      </c>
      <c r="AS308" s="289">
        <f>IF(OR($C308="*",$C308&lt;400),"",IF(AND('201920 DATA'!BR308="*",$C308&gt;=400),"*",IF($C308&gt;=400,ROUND('201920 DATA'!BR308/$C308,2),"")))</f>
        <v>0</v>
      </c>
      <c r="AT308" s="289">
        <f>IF(OR($C308="*",$C308&lt;400),"",IF(AND('201920 DATA'!BS308="*",$C308&gt;=400),"*",IF($C308&gt;=400,ROUND('201920 DATA'!BS308/$C308,2),"")))</f>
        <v>0</v>
      </c>
      <c r="AU308" s="289">
        <f>IF(OR($C308="*",$C308&lt;400),"",IF(AND('201920 DATA'!BT308="*",$C308&gt;=400),"*",IF($C308&gt;=400,ROUND('201920 DATA'!BT308/$C308,2),"")))</f>
        <v>0.27</v>
      </c>
      <c r="AV308" s="289">
        <f>IF(OR($C308="*",$C308&lt;400),"",IF(AND('201920 DATA'!BU308="*",$C308&gt;=400),"*",IF($C308&gt;=400,ROUND('201920 DATA'!BU308/$C308,2),"")))</f>
        <v>0</v>
      </c>
      <c r="AW308" s="289">
        <f>IF(OR($C308="*",$C308&lt;400),"",IF(AND('201920 DATA'!BV308="*",$C308&gt;=400),"*",IF($C308&gt;=400,ROUND('201920 DATA'!BV308/$C308,2),"")))</f>
        <v>0</v>
      </c>
      <c r="AX308" s="289">
        <f>IF(OR($C308="*",$C308&lt;400),"",IF(AND('201920 DATA'!BW308="*",$C308&gt;=400),"*",IF($C308&gt;=400,ROUND('201920 DATA'!BW308/$C308,2),"")))</f>
        <v>0.03</v>
      </c>
      <c r="AZ308" s="365">
        <v>5155</v>
      </c>
    </row>
    <row r="309" spans="1:52" x14ac:dyDescent="0.2">
      <c r="A309" s="373" t="s">
        <v>362</v>
      </c>
      <c r="B309" s="287">
        <f>'201920 DATA'!B309</f>
        <v>98330</v>
      </c>
      <c r="C309" s="288">
        <f>'201920 DATA'!C309</f>
        <v>87070</v>
      </c>
      <c r="D309" s="293">
        <f>'201920 DATA'!FQ309</f>
        <v>37720</v>
      </c>
      <c r="F309" s="313">
        <f t="shared" si="8"/>
        <v>7.0000000000000007E-2</v>
      </c>
      <c r="G309" s="295">
        <f t="shared" si="9"/>
        <v>0.89</v>
      </c>
      <c r="H309" s="289">
        <f>IF(OR($C309="*",$C309&lt;400),"",IF(AND('201920 DATA'!F309="*",$C309&gt;=400),"*",IF($C309&gt;=400,ROUND('201920 DATA'!F309/$C309,2),"")))</f>
        <v>0.41</v>
      </c>
      <c r="I309" s="296">
        <f>IF(OR($B309="*",$B309&lt;400),"",IF(AND('201920 DATA'!Y309="*",$B309&gt;=400),"*",IF($B309&gt;=400,ROUND('201920 DATA'!Y309/$B309,2),"")))</f>
        <v>0.08</v>
      </c>
      <c r="J309" s="296">
        <f>IF(OR($B309="*",$B309&lt;400),"",IF(AND('201920 DATA'!Z309="*",$B309&gt;=400),"*",IF($B309&gt;=400,ROUND('201920 DATA'!Z309/$B309,2),"")))</f>
        <v>0.1</v>
      </c>
      <c r="K309" s="296">
        <f>IF(OR($B309="*",$B309&lt;400),"",IF(AND('201920 DATA'!AA309="*",$B309&gt;=400),"*",IF($B309&gt;=400,ROUND('201920 DATA'!AA309/$B309,2),"")))</f>
        <v>0.13</v>
      </c>
      <c r="L309" s="296">
        <f>IF(OR($B309="*",$B309&lt;400),"",IF(AND('201920 DATA'!AB309="*",$B309&gt;=400),"*",IF($B309&gt;=400,ROUND('201920 DATA'!AB309/$B309,2),"")))</f>
        <v>0.18</v>
      </c>
      <c r="M309" s="296">
        <f>IF(OR($B309="*",$B309&lt;400),"",IF(AND('201920 DATA'!AC309="*",$B309&gt;=400),"*",IF($B309&gt;=400,ROUND('201920 DATA'!AC309/$B309,2),"")))</f>
        <v>0.24</v>
      </c>
      <c r="N309" s="296">
        <f>IF(OR($B309="*",$B309&lt;400),"",IF(AND('201920 DATA'!AD309="*",$B309&gt;=400),"*",IF($B309&gt;=400,ROUND('201920 DATA'!AD309/$B309,2),"")))</f>
        <v>0.22</v>
      </c>
      <c r="O309" s="296">
        <f>IF(OR($B309="*",$B309&lt;400),"",IF(AND('201920 DATA'!AE309="*",$B309&gt;=400),"*",IF($B309&gt;=400,ROUND('201920 DATA'!AE309/$B309,2),"")))</f>
        <v>0.05</v>
      </c>
      <c r="P309" s="297"/>
      <c r="Q309" s="296">
        <f>IF(OR($B309="*",$B309&lt;400),"",IF(AND('201920 DATA'!FO309="*",$B309&gt;=400),"*",IF($B309&gt;=400,ROUND('201920 DATA'!FO309/$B309,2),"")))</f>
        <v>0.66</v>
      </c>
      <c r="R309" s="289">
        <f>IF(OR($C309="*",$C309&lt;400),"",IF(AND('201920 DATA'!F309="*",$C309&gt;=400),"*",IF($C309&gt;=400,ROUND('201920 DATA'!F309/$C309,2),"")))</f>
        <v>0.41</v>
      </c>
      <c r="S309" s="289">
        <f>IF(OR($C309="*",$C309&lt;400),"",IF(AND('201920 DATA'!G309="*",$C309&gt;=400),"*",IF($C309&gt;=400,ROUND('201920 DATA'!G309/$C309,2),"")))</f>
        <v>0.05</v>
      </c>
      <c r="T309" s="289">
        <f>IF(OR($C309="*",$C309&lt;400),"",IF(AND('201920 DATA'!H309="*",$C309&gt;=400),"*",IF($C309&gt;=400,ROUND('201920 DATA'!H309/$C309,2),"")))</f>
        <v>0.46</v>
      </c>
      <c r="U309" s="289">
        <f>IF(OR($C309="*",$C309&lt;400),"",IF(AND('201920 DATA'!FP309="*",$C309&gt;=400),"*",IF($C309&gt;=400,ROUND('201920 DATA'!FP309/$C309,2),"")))</f>
        <v>0.08</v>
      </c>
      <c r="V309" s="312">
        <f>IF(OR($D309="*",$D309&lt;400),"",IF(AND('201920 DATA'!M309="*",$D309&gt;=400),"*",IF($D309&gt;=400,ROUND('201920 DATA'!M309/$D309,2),"")))</f>
        <v>0</v>
      </c>
      <c r="W309" s="312">
        <f>IF(OR($D309="*",$D309&lt;400),"",IF(AND('201920 DATA'!N309="*",$D309&gt;=400),"*",IF($D309&gt;=400,ROUND('201920 DATA'!N309/$D309,2),"")))</f>
        <v>0.5</v>
      </c>
      <c r="X309" s="312">
        <f>IF(OR($D309="*",$D309&lt;400),"",IF(AND('201920 DATA'!O309="*",$D309&gt;=400),"*",IF($D309&gt;=400,ROUND('201920 DATA'!O309/$D309,2),"")))</f>
        <v>0.24</v>
      </c>
      <c r="Y309" s="312">
        <f>IF(OR($D309="*",$D309&lt;400),"",IF(AND('201920 DATA'!P309="*",$D309&gt;=400),"*",IF($D309&gt;=400,ROUND('201920 DATA'!P309/$D309,2),"")))</f>
        <v>0.09</v>
      </c>
      <c r="Z309" s="312">
        <f>IF(OR($D309="*",$D309&lt;400),"",IF(AND('201920 DATA'!Q309="*",$D309&gt;=400),"*",IF($D309&gt;=400,ROUND('201920 DATA'!Q309/$D309,2),"")))</f>
        <v>0.12</v>
      </c>
      <c r="AA309" s="312">
        <f>IF(OR($D309="*",$D309&lt;400),"",IF(AND('201920 DATA'!R309="*",$D309&gt;=400),"*",IF($D309&gt;=400,ROUND('201920 DATA'!R309/$D309,2),"")))</f>
        <v>0.03</v>
      </c>
      <c r="AB309" s="312">
        <f>IF(OR($D309="*",$D309&lt;400),"",IF(AND('201920 DATA'!S309="*",$D309&gt;=400),"*",IF($D309&gt;=400,ROUND('201920 DATA'!S309/$D309,2),"")))</f>
        <v>0</v>
      </c>
      <c r="AC309" s="312">
        <f>IF(OR($D309="*",$D309&lt;400),"",IF(AND('201920 DATA'!T309="*",$D309&gt;=400),"*",IF($D309&gt;=400,ROUND('201920 DATA'!T309/$D309,2),"")))</f>
        <v>0</v>
      </c>
      <c r="AD309" s="289">
        <f>IF(OR($C309="*",$C309&lt;400),"",IF(AND('201920 DATA'!BC309="*",$C309&gt;=400),"*",IF($C309&gt;=400,ROUND('201920 DATA'!BC309/$C309,2),"")))</f>
        <v>0.03</v>
      </c>
      <c r="AE309" s="289">
        <f>IF(OR($C309="*",$C309&lt;400),"",IF(AND('201920 DATA'!BD309="*",$C309&gt;=400),"*",IF($C309&gt;=400,ROUND('201920 DATA'!BD309/$C309,2),"")))</f>
        <v>0.15</v>
      </c>
      <c r="AF309" s="289">
        <f>IF(OR($C309="*",$C309&lt;400),"",IF(AND('201920 DATA'!BE309="*",$C309&gt;=400),"*",IF($C309&gt;=400,ROUND('201920 DATA'!BE309/$C309,2),"")))</f>
        <v>0.03</v>
      </c>
      <c r="AG309" s="289">
        <f>IF(OR($C309="*",$C309&lt;400),"",IF(AND('201920 DATA'!BF309="*",$C309&gt;=400),"*",IF($C309&gt;=400,ROUND('201920 DATA'!BF309/$C309,2),"")))</f>
        <v>0.01</v>
      </c>
      <c r="AH309" s="289">
        <f>IF(OR($C309="*",$C309&lt;400),"",IF(AND('201920 DATA'!BG309="*",$C309&gt;=400),"*",IF($C309&gt;=400,ROUND('201920 DATA'!BG309/$C309,2),"")))</f>
        <v>0.01</v>
      </c>
      <c r="AI309" s="289">
        <f>IF(OR($C309="*",$C309&lt;400),"",IF(AND('201920 DATA'!BH309="*",$C309&gt;=400),"*",IF($C309&gt;=400,ROUND('201920 DATA'!BH309/$C309,2),"")))</f>
        <v>0.01</v>
      </c>
      <c r="AJ309" s="289">
        <f>IF(OR($C309="*",$C309&lt;400),"",IF(AND('201920 DATA'!BI309="*",$C309&gt;=400),"*",IF($C309&gt;=400,ROUND('201920 DATA'!BI309/$C309,2),"")))</f>
        <v>0.03</v>
      </c>
      <c r="AK309" s="289">
        <f>IF(OR($C309="*",$C309&lt;400),"",IF(AND('201920 DATA'!BJ309="*",$C309&gt;=400),"*",IF($C309&gt;=400,ROUND('201920 DATA'!BJ309/$C309,2),"")))</f>
        <v>0.01</v>
      </c>
      <c r="AL309" s="289">
        <f>IF(OR($C309="*",$C309&lt;400),"",IF(AND('201920 DATA'!BK309="*",$C309&gt;=400),"*",IF($C309&gt;=400,ROUND('201920 DATA'!BK309/$C309,2),"")))</f>
        <v>0.04</v>
      </c>
      <c r="AM309" s="289">
        <f>IF(OR($C309="*",$C309&lt;400),"",IF(AND('201920 DATA'!BL309="*",$C309&gt;=400),"*",IF($C309&gt;=400,ROUND('201920 DATA'!BL309/$C309,2),"")))</f>
        <v>0.06</v>
      </c>
      <c r="AN309" s="289">
        <f>IF(OR($C309="*",$C309&lt;400),"",IF(AND('201920 DATA'!BM309="*",$C309&gt;=400),"*",IF($C309&gt;=400,ROUND('201920 DATA'!BM309/$C309,2),"")))</f>
        <v>0.17</v>
      </c>
      <c r="AO309" s="289">
        <f>IF(OR($C309="*",$C309&lt;400),"",IF(AND('201920 DATA'!BN309="*",$C309&gt;=400),"*",IF($C309&gt;=400,ROUND('201920 DATA'!BN309/$C309,2),"")))</f>
        <v>0.03</v>
      </c>
      <c r="AP309" s="289">
        <f>IF(OR($C309="*",$C309&lt;400),"",IF(AND('201920 DATA'!BO309="*",$C309&gt;=400),"*",IF($C309&gt;=400,ROUND('201920 DATA'!BO309/$C309,2),"")))</f>
        <v>7.0000000000000007E-2</v>
      </c>
      <c r="AQ309" s="289">
        <f>IF(OR($C309="*",$C309&lt;400),"",IF(AND('201920 DATA'!BP309="*",$C309&gt;=400),"*",IF($C309&gt;=400,ROUND('201920 DATA'!BP309/$C309,2),"")))</f>
        <v>0.06</v>
      </c>
      <c r="AR309" s="289">
        <f>IF(OR($C309="*",$C309&lt;400),"",IF(AND('201920 DATA'!BQ309="*",$C309&gt;=400),"*",IF($C309&gt;=400,ROUND('201920 DATA'!BQ309/$C309,2),"")))</f>
        <v>0.05</v>
      </c>
      <c r="AS309" s="289">
        <f>IF(OR($C309="*",$C309&lt;400),"",IF(AND('201920 DATA'!BR309="*",$C309&gt;=400),"*",IF($C309&gt;=400,ROUND('201920 DATA'!BR309/$C309,2),"")))</f>
        <v>0.02</v>
      </c>
      <c r="AT309" s="289">
        <f>IF(OR($C309="*",$C309&lt;400),"",IF(AND('201920 DATA'!BS309="*",$C309&gt;=400),"*",IF($C309&gt;=400,ROUND('201920 DATA'!BS309/$C309,2),"")))</f>
        <v>0</v>
      </c>
      <c r="AU309" s="289">
        <f>IF(OR($C309="*",$C309&lt;400),"",IF(AND('201920 DATA'!BT309="*",$C309&gt;=400),"*",IF($C309&gt;=400,ROUND('201920 DATA'!BT309/$C309,2),"")))</f>
        <v>0.11</v>
      </c>
      <c r="AV309" s="289">
        <f>IF(OR($C309="*",$C309&lt;400),"",IF(AND('201920 DATA'!BU309="*",$C309&gt;=400),"*",IF($C309&gt;=400,ROUND('201920 DATA'!BU309/$C309,2),"")))</f>
        <v>7.0000000000000007E-2</v>
      </c>
      <c r="AW309" s="289">
        <f>IF(OR($C309="*",$C309&lt;400),"",IF(AND('201920 DATA'!BV309="*",$C309&gt;=400),"*",IF($C309&gt;=400,ROUND('201920 DATA'!BV309/$C309,2),"")))</f>
        <v>0</v>
      </c>
      <c r="AX309" s="289">
        <f>IF(OR($C309="*",$C309&lt;400),"",IF(AND('201920 DATA'!BW309="*",$C309&gt;=400),"*",IF($C309&gt;=400,ROUND('201920 DATA'!BW309/$C309,2),"")))</f>
        <v>0.06</v>
      </c>
      <c r="AZ309" s="365">
        <v>91505</v>
      </c>
    </row>
    <row r="310" spans="1:52" x14ac:dyDescent="0.2">
      <c r="A310" s="373" t="s">
        <v>363</v>
      </c>
      <c r="B310" s="287">
        <f>'201920 DATA'!B310</f>
        <v>43490</v>
      </c>
      <c r="C310" s="288">
        <f>'201920 DATA'!C310</f>
        <v>29870</v>
      </c>
      <c r="D310" s="293">
        <f>'201920 DATA'!FQ310</f>
        <v>10130</v>
      </c>
      <c r="F310" s="313">
        <f t="shared" si="8"/>
        <v>0.1</v>
      </c>
      <c r="G310" s="295">
        <f t="shared" si="9"/>
        <v>0.69</v>
      </c>
      <c r="H310" s="289">
        <f>IF(OR($C310="*",$C310&lt;400),"",IF(AND('201920 DATA'!F310="*",$C310&gt;=400),"*",IF($C310&gt;=400,ROUND('201920 DATA'!F310/$C310,2),"")))</f>
        <v>0.48</v>
      </c>
      <c r="I310" s="296">
        <f>IF(OR($B310="*",$B310&lt;400),"",IF(AND('201920 DATA'!Y310="*",$B310&gt;=400),"*",IF($B310&gt;=400,ROUND('201920 DATA'!Y310/$B310,2),"")))</f>
        <v>0.03</v>
      </c>
      <c r="J310" s="296">
        <f>IF(OR($B310="*",$B310&lt;400),"",IF(AND('201920 DATA'!Z310="*",$B310&gt;=400),"*",IF($B310&gt;=400,ROUND('201920 DATA'!Z310/$B310,2),"")))</f>
        <v>0.04</v>
      </c>
      <c r="K310" s="296">
        <f>IF(OR($B310="*",$B310&lt;400),"",IF(AND('201920 DATA'!AA310="*",$B310&gt;=400),"*",IF($B310&gt;=400,ROUND('201920 DATA'!AA310/$B310,2),"")))</f>
        <v>0.08</v>
      </c>
      <c r="L310" s="296">
        <f>IF(OR($B310="*",$B310&lt;400),"",IF(AND('201920 DATA'!AB310="*",$B310&gt;=400),"*",IF($B310&gt;=400,ROUND('201920 DATA'!AB310/$B310,2),"")))</f>
        <v>0.17</v>
      </c>
      <c r="M310" s="296">
        <f>IF(OR($B310="*",$B310&lt;400),"",IF(AND('201920 DATA'!AC310="*",$B310&gt;=400),"*",IF($B310&gt;=400,ROUND('201920 DATA'!AC310/$B310,2),"")))</f>
        <v>0.27</v>
      </c>
      <c r="N310" s="296">
        <f>IF(OR($B310="*",$B310&lt;400),"",IF(AND('201920 DATA'!AD310="*",$B310&gt;=400),"*",IF($B310&gt;=400,ROUND('201920 DATA'!AD310/$B310,2),"")))</f>
        <v>0.34</v>
      </c>
      <c r="O310" s="296">
        <f>IF(OR($B310="*",$B310&lt;400),"",IF(AND('201920 DATA'!AE310="*",$B310&gt;=400),"*",IF($B310&gt;=400,ROUND('201920 DATA'!AE310/$B310,2),"")))</f>
        <v>0.08</v>
      </c>
      <c r="P310" s="297"/>
      <c r="Q310" s="296">
        <f>IF(OR($B310="*",$B310&lt;400),"",IF(AND('201920 DATA'!FO310="*",$B310&gt;=400),"*",IF($B310&gt;=400,ROUND('201920 DATA'!FO310/$B310,2),"")))</f>
        <v>0.49</v>
      </c>
      <c r="R310" s="289">
        <f>IF(OR($C310="*",$C310&lt;400),"",IF(AND('201920 DATA'!F310="*",$C310&gt;=400),"*",IF($C310&gt;=400,ROUND('201920 DATA'!F310/$C310,2),"")))</f>
        <v>0.48</v>
      </c>
      <c r="S310" s="289">
        <f>IF(OR($C310="*",$C310&lt;400),"",IF(AND('201920 DATA'!G310="*",$C310&gt;=400),"*",IF($C310&gt;=400,ROUND('201920 DATA'!G310/$C310,2),"")))</f>
        <v>0.16</v>
      </c>
      <c r="T310" s="289">
        <f>IF(OR($C310="*",$C310&lt;400),"",IF(AND('201920 DATA'!H310="*",$C310&gt;=400),"*",IF($C310&gt;=400,ROUND('201920 DATA'!H310/$C310,2),"")))</f>
        <v>0.34</v>
      </c>
      <c r="U310" s="289">
        <f>IF(OR($C310="*",$C310&lt;400),"",IF(AND('201920 DATA'!FP310="*",$C310&gt;=400),"*",IF($C310&gt;=400,ROUND('201920 DATA'!FP310/$C310,2),"")))</f>
        <v>0.01</v>
      </c>
      <c r="V310" s="312">
        <f>IF(OR($D310="*",$D310&lt;400),"",IF(AND('201920 DATA'!M310="*",$D310&gt;=400),"*",IF($D310&gt;=400,ROUND('201920 DATA'!M310/$D310,2),"")))</f>
        <v>0</v>
      </c>
      <c r="W310" s="312">
        <f>IF(OR($D310="*",$D310&lt;400),"",IF(AND('201920 DATA'!N310="*",$D310&gt;=400),"*",IF($D310&gt;=400,ROUND('201920 DATA'!N310/$D310,2),"")))</f>
        <v>0.71</v>
      </c>
      <c r="X310" s="312">
        <f>IF(OR($D310="*",$D310&lt;400),"",IF(AND('201920 DATA'!O310="*",$D310&gt;=400),"*",IF($D310&gt;=400,ROUND('201920 DATA'!O310/$D310,2),"")))</f>
        <v>0.15</v>
      </c>
      <c r="Y310" s="312">
        <f>IF(OR($D310="*",$D310&lt;400),"",IF(AND('201920 DATA'!P310="*",$D310&gt;=400),"*",IF($D310&gt;=400,ROUND('201920 DATA'!P310/$D310,2),"")))</f>
        <v>0.04</v>
      </c>
      <c r="Z310" s="312">
        <f>IF(OR($D310="*",$D310&lt;400),"",IF(AND('201920 DATA'!Q310="*",$D310&gt;=400),"*",IF($D310&gt;=400,ROUND('201920 DATA'!Q310/$D310,2),"")))</f>
        <v>0.05</v>
      </c>
      <c r="AA310" s="312">
        <f>IF(OR($D310="*",$D310&lt;400),"",IF(AND('201920 DATA'!R310="*",$D310&gt;=400),"*",IF($D310&gt;=400,ROUND('201920 DATA'!R310/$D310,2),"")))</f>
        <v>0.03</v>
      </c>
      <c r="AB310" s="312">
        <f>IF(OR($D310="*",$D310&lt;400),"",IF(AND('201920 DATA'!S310="*",$D310&gt;=400),"*",IF($D310&gt;=400,ROUND('201920 DATA'!S310/$D310,2),"")))</f>
        <v>0.01</v>
      </c>
      <c r="AC310" s="312">
        <f>IF(OR($D310="*",$D310&lt;400),"",IF(AND('201920 DATA'!T310="*",$D310&gt;=400),"*",IF($D310&gt;=400,ROUND('201920 DATA'!T310/$D310,2),"")))</f>
        <v>0</v>
      </c>
      <c r="AD310" s="289">
        <f>IF(OR($C310="*",$C310&lt;400),"",IF(AND('201920 DATA'!BC310="*",$C310&gt;=400),"*",IF($C310&gt;=400,ROUND('201920 DATA'!BC310/$C310,2),"")))</f>
        <v>0.04</v>
      </c>
      <c r="AE310" s="289">
        <f>IF(OR($C310="*",$C310&lt;400),"",IF(AND('201920 DATA'!BD310="*",$C310&gt;=400),"*",IF($C310&gt;=400,ROUND('201920 DATA'!BD310/$C310,2),"")))</f>
        <v>0.18</v>
      </c>
      <c r="AF310" s="289">
        <f>IF(OR($C310="*",$C310&lt;400),"",IF(AND('201920 DATA'!BE310="*",$C310&gt;=400),"*",IF($C310&gt;=400,ROUND('201920 DATA'!BE310/$C310,2),"")))</f>
        <v>0.04</v>
      </c>
      <c r="AG310" s="289">
        <f>IF(OR($C310="*",$C310&lt;400),"",IF(AND('201920 DATA'!BF310="*",$C310&gt;=400),"*",IF($C310&gt;=400,ROUND('201920 DATA'!BF310/$C310,2),"")))</f>
        <v>0.03</v>
      </c>
      <c r="AH310" s="289">
        <f>IF(OR($C310="*",$C310&lt;400),"",IF(AND('201920 DATA'!BG310="*",$C310&gt;=400),"*",IF($C310&gt;=400,ROUND('201920 DATA'!BG310/$C310,2),"")))</f>
        <v>0.01</v>
      </c>
      <c r="AI310" s="289">
        <f>IF(OR($C310="*",$C310&lt;400),"",IF(AND('201920 DATA'!BH310="*",$C310&gt;=400),"*",IF($C310&gt;=400,ROUND('201920 DATA'!BH310/$C310,2),"")))</f>
        <v>0.01</v>
      </c>
      <c r="AJ310" s="289">
        <f>IF(OR($C310="*",$C310&lt;400),"",IF(AND('201920 DATA'!BI310="*",$C310&gt;=400),"*",IF($C310&gt;=400,ROUND('201920 DATA'!BI310/$C310,2),"")))</f>
        <v>0</v>
      </c>
      <c r="AK310" s="289">
        <f>IF(OR($C310="*",$C310&lt;400),"",IF(AND('201920 DATA'!BJ310="*",$C310&gt;=400),"*",IF($C310&gt;=400,ROUND('201920 DATA'!BJ310/$C310,2),"")))</f>
        <v>0</v>
      </c>
      <c r="AL310" s="289">
        <f>IF(OR($C310="*",$C310&lt;400),"",IF(AND('201920 DATA'!BK310="*",$C310&gt;=400),"*",IF($C310&gt;=400,ROUND('201920 DATA'!BK310/$C310,2),"")))</f>
        <v>0.06</v>
      </c>
      <c r="AM310" s="289">
        <f>IF(OR($C310="*",$C310&lt;400),"",IF(AND('201920 DATA'!BL310="*",$C310&gt;=400),"*",IF($C310&gt;=400,ROUND('201920 DATA'!BL310/$C310,2),"")))</f>
        <v>0.09</v>
      </c>
      <c r="AN310" s="289">
        <f>IF(OR($C310="*",$C310&lt;400),"",IF(AND('201920 DATA'!BM310="*",$C310&gt;=400),"*",IF($C310&gt;=400,ROUND('201920 DATA'!BM310/$C310,2),"")))</f>
        <v>0.15</v>
      </c>
      <c r="AO310" s="289">
        <f>IF(OR($C310="*",$C310&lt;400),"",IF(AND('201920 DATA'!BN310="*",$C310&gt;=400),"*",IF($C310&gt;=400,ROUND('201920 DATA'!BN310/$C310,2),"")))</f>
        <v>0.02</v>
      </c>
      <c r="AP310" s="289">
        <f>IF(OR($C310="*",$C310&lt;400),"",IF(AND('201920 DATA'!BO310="*",$C310&gt;=400),"*",IF($C310&gt;=400,ROUND('201920 DATA'!BO310/$C310,2),"")))</f>
        <v>7.0000000000000007E-2</v>
      </c>
      <c r="AQ310" s="289">
        <f>IF(OR($C310="*",$C310&lt;400),"",IF(AND('201920 DATA'!BP310="*",$C310&gt;=400),"*",IF($C310&gt;=400,ROUND('201920 DATA'!BP310/$C310,2),"")))</f>
        <v>0.06</v>
      </c>
      <c r="AR310" s="289">
        <f>IF(OR($C310="*",$C310&lt;400),"",IF(AND('201920 DATA'!BQ310="*",$C310&gt;=400),"*",IF($C310&gt;=400,ROUND('201920 DATA'!BQ310/$C310,2),"")))</f>
        <v>0</v>
      </c>
      <c r="AS310" s="289" t="str">
        <f>IF(OR($C310="*",$C310&lt;400),"",IF(AND('201920 DATA'!BR310="*",$C310&gt;=400),"*",IF($C310&gt;=400,ROUND('201920 DATA'!BR310/$C310,2),"")))</f>
        <v>*</v>
      </c>
      <c r="AT310" s="289">
        <f>IF(OR($C310="*",$C310&lt;400),"",IF(AND('201920 DATA'!BS310="*",$C310&gt;=400),"*",IF($C310&gt;=400,ROUND('201920 DATA'!BS310/$C310,2),"")))</f>
        <v>0</v>
      </c>
      <c r="AU310" s="289">
        <f>IF(OR($C310="*",$C310&lt;400),"",IF(AND('201920 DATA'!BT310="*",$C310&gt;=400),"*",IF($C310&gt;=400,ROUND('201920 DATA'!BT310/$C310,2),"")))</f>
        <v>0.14000000000000001</v>
      </c>
      <c r="AV310" s="289">
        <f>IF(OR($C310="*",$C310&lt;400),"",IF(AND('201920 DATA'!BU310="*",$C310&gt;=400),"*",IF($C310&gt;=400,ROUND('201920 DATA'!BU310/$C310,2),"")))</f>
        <v>0.06</v>
      </c>
      <c r="AW310" s="289">
        <f>IF(OR($C310="*",$C310&lt;400),"",IF(AND('201920 DATA'!BV310="*",$C310&gt;=400),"*",IF($C310&gt;=400,ROUND('201920 DATA'!BV310/$C310,2),"")))</f>
        <v>0</v>
      </c>
      <c r="AX310" s="289">
        <f>IF(OR($C310="*",$C310&lt;400),"",IF(AND('201920 DATA'!BW310="*",$C310&gt;=400),"*",IF($C310&gt;=400,ROUND('201920 DATA'!BW310/$C310,2),"")))</f>
        <v>0.03</v>
      </c>
      <c r="AZ310" s="365">
        <v>38930</v>
      </c>
    </row>
    <row r="311" spans="1:52" x14ac:dyDescent="0.2">
      <c r="A311" s="373" t="s">
        <v>364</v>
      </c>
      <c r="B311" s="287">
        <f>'201920 DATA'!B311</f>
        <v>57650</v>
      </c>
      <c r="C311" s="288">
        <f>'201920 DATA'!C311</f>
        <v>51665</v>
      </c>
      <c r="D311" s="293">
        <f>'201920 DATA'!FQ311</f>
        <v>14145</v>
      </c>
      <c r="F311" s="313">
        <f t="shared" si="8"/>
        <v>0.09</v>
      </c>
      <c r="G311" s="295">
        <f t="shared" si="9"/>
        <v>0.9</v>
      </c>
      <c r="H311" s="289">
        <f>IF(OR($C311="*",$C311&lt;400),"",IF(AND('201920 DATA'!F311="*",$C311&gt;=400),"*",IF($C311&gt;=400,ROUND('201920 DATA'!F311/$C311,2),"")))</f>
        <v>0.47</v>
      </c>
      <c r="I311" s="296">
        <f>IF(OR($B311="*",$B311&lt;400),"",IF(AND('201920 DATA'!Y311="*",$B311&gt;=400),"*",IF($B311&gt;=400,ROUND('201920 DATA'!Y311/$B311,2),"")))</f>
        <v>7.0000000000000007E-2</v>
      </c>
      <c r="J311" s="296">
        <f>IF(OR($B311="*",$B311&lt;400),"",IF(AND('201920 DATA'!Z311="*",$B311&gt;=400),"*",IF($B311&gt;=400,ROUND('201920 DATA'!Z311/$B311,2),"")))</f>
        <v>0.09</v>
      </c>
      <c r="K311" s="296">
        <f>IF(OR($B311="*",$B311&lt;400),"",IF(AND('201920 DATA'!AA311="*",$B311&gt;=400),"*",IF($B311&gt;=400,ROUND('201920 DATA'!AA311/$B311,2),"")))</f>
        <v>0.1</v>
      </c>
      <c r="L311" s="296">
        <f>IF(OR($B311="*",$B311&lt;400),"",IF(AND('201920 DATA'!AB311="*",$B311&gt;=400),"*",IF($B311&gt;=400,ROUND('201920 DATA'!AB311/$B311,2),"")))</f>
        <v>0.16</v>
      </c>
      <c r="M311" s="296">
        <f>IF(OR($B311="*",$B311&lt;400),"",IF(AND('201920 DATA'!AC311="*",$B311&gt;=400),"*",IF($B311&gt;=400,ROUND('201920 DATA'!AC311/$B311,2),"")))</f>
        <v>0.25</v>
      </c>
      <c r="N311" s="296">
        <f>IF(OR($B311="*",$B311&lt;400),"",IF(AND('201920 DATA'!AD311="*",$B311&gt;=400),"*",IF($B311&gt;=400,ROUND('201920 DATA'!AD311/$B311,2),"")))</f>
        <v>0.28000000000000003</v>
      </c>
      <c r="O311" s="296">
        <f>IF(OR($B311="*",$B311&lt;400),"",IF(AND('201920 DATA'!AE311="*",$B311&gt;=400),"*",IF($B311&gt;=400,ROUND('201920 DATA'!AE311/$B311,2),"")))</f>
        <v>0.06</v>
      </c>
      <c r="P311" s="297"/>
      <c r="Q311" s="296">
        <f>IF(OR($B311="*",$B311&lt;400),"",IF(AND('201920 DATA'!FO311="*",$B311&gt;=400),"*",IF($B311&gt;=400,ROUND('201920 DATA'!FO311/$B311,2),"")))</f>
        <v>0.56999999999999995</v>
      </c>
      <c r="R311" s="289">
        <f>IF(OR($C311="*",$C311&lt;400),"",IF(AND('201920 DATA'!F311="*",$C311&gt;=400),"*",IF($C311&gt;=400,ROUND('201920 DATA'!F311/$C311,2),"")))</f>
        <v>0.47</v>
      </c>
      <c r="S311" s="289">
        <f>IF(OR($C311="*",$C311&lt;400),"",IF(AND('201920 DATA'!G311="*",$C311&gt;=400),"*",IF($C311&gt;=400,ROUND('201920 DATA'!G311/$C311,2),"")))</f>
        <v>0.17</v>
      </c>
      <c r="T311" s="289">
        <f>IF(OR($C311="*",$C311&lt;400),"",IF(AND('201920 DATA'!H311="*",$C311&gt;=400),"*",IF($C311&gt;=400,ROUND('201920 DATA'!H311/$C311,2),"")))</f>
        <v>0.28999999999999998</v>
      </c>
      <c r="U311" s="289">
        <f>IF(OR($C311="*",$C311&lt;400),"",IF(AND('201920 DATA'!FP311="*",$C311&gt;=400),"*",IF($C311&gt;=400,ROUND('201920 DATA'!FP311/$C311,2),"")))</f>
        <v>0.06</v>
      </c>
      <c r="V311" s="312">
        <f>IF(OR($D311="*",$D311&lt;400),"",IF(AND('201920 DATA'!M311="*",$D311&gt;=400),"*",IF($D311&gt;=400,ROUND('201920 DATA'!M311/$D311,2),"")))</f>
        <v>0</v>
      </c>
      <c r="W311" s="312">
        <f>IF(OR($D311="*",$D311&lt;400),"",IF(AND('201920 DATA'!N311="*",$D311&gt;=400),"*",IF($D311&gt;=400,ROUND('201920 DATA'!N311/$D311,2),"")))</f>
        <v>0.43</v>
      </c>
      <c r="X311" s="312">
        <f>IF(OR($D311="*",$D311&lt;400),"",IF(AND('201920 DATA'!O311="*",$D311&gt;=400),"*",IF($D311&gt;=400,ROUND('201920 DATA'!O311/$D311,2),"")))</f>
        <v>0.21</v>
      </c>
      <c r="Y311" s="312">
        <f>IF(OR($D311="*",$D311&lt;400),"",IF(AND('201920 DATA'!P311="*",$D311&gt;=400),"*",IF($D311&gt;=400,ROUND('201920 DATA'!P311/$D311,2),"")))</f>
        <v>0.1</v>
      </c>
      <c r="Z311" s="312">
        <f>IF(OR($D311="*",$D311&lt;400),"",IF(AND('201920 DATA'!Q311="*",$D311&gt;=400),"*",IF($D311&gt;=400,ROUND('201920 DATA'!Q311/$D311,2),"")))</f>
        <v>0.19</v>
      </c>
      <c r="AA311" s="312">
        <f>IF(OR($D311="*",$D311&lt;400),"",IF(AND('201920 DATA'!R311="*",$D311&gt;=400),"*",IF($D311&gt;=400,ROUND('201920 DATA'!R311/$D311,2),"")))</f>
        <v>0.05</v>
      </c>
      <c r="AB311" s="312">
        <f>IF(OR($D311="*",$D311&lt;400),"",IF(AND('201920 DATA'!S311="*",$D311&gt;=400),"*",IF($D311&gt;=400,ROUND('201920 DATA'!S311/$D311,2),"")))</f>
        <v>0.01</v>
      </c>
      <c r="AC311" s="312">
        <f>IF(OR($D311="*",$D311&lt;400),"",IF(AND('201920 DATA'!T311="*",$D311&gt;=400),"*",IF($D311&gt;=400,ROUND('201920 DATA'!T311/$D311,2),"")))</f>
        <v>0.01</v>
      </c>
      <c r="AD311" s="289">
        <f>IF(OR($C311="*",$C311&lt;400),"",IF(AND('201920 DATA'!BC311="*",$C311&gt;=400),"*",IF($C311&gt;=400,ROUND('201920 DATA'!BC311/$C311,2),"")))</f>
        <v>0.03</v>
      </c>
      <c r="AE311" s="289">
        <f>IF(OR($C311="*",$C311&lt;400),"",IF(AND('201920 DATA'!BD311="*",$C311&gt;=400),"*",IF($C311&gt;=400,ROUND('201920 DATA'!BD311/$C311,2),"")))</f>
        <v>0.15</v>
      </c>
      <c r="AF311" s="289">
        <f>IF(OR($C311="*",$C311&lt;400),"",IF(AND('201920 DATA'!BE311="*",$C311&gt;=400),"*",IF($C311&gt;=400,ROUND('201920 DATA'!BE311/$C311,2),"")))</f>
        <v>0.03</v>
      </c>
      <c r="AG311" s="289">
        <f>IF(OR($C311="*",$C311&lt;400),"",IF(AND('201920 DATA'!BF311="*",$C311&gt;=400),"*",IF($C311&gt;=400,ROUND('201920 DATA'!BF311/$C311,2),"")))</f>
        <v>0.02</v>
      </c>
      <c r="AH311" s="289">
        <f>IF(OR($C311="*",$C311&lt;400),"",IF(AND('201920 DATA'!BG311="*",$C311&gt;=400),"*",IF($C311&gt;=400,ROUND('201920 DATA'!BG311/$C311,2),"")))</f>
        <v>0.01</v>
      </c>
      <c r="AI311" s="289">
        <f>IF(OR($C311="*",$C311&lt;400),"",IF(AND('201920 DATA'!BH311="*",$C311&gt;=400),"*",IF($C311&gt;=400,ROUND('201920 DATA'!BH311/$C311,2),"")))</f>
        <v>0.02</v>
      </c>
      <c r="AJ311" s="289">
        <f>IF(OR($C311="*",$C311&lt;400),"",IF(AND('201920 DATA'!BI311="*",$C311&gt;=400),"*",IF($C311&gt;=400,ROUND('201920 DATA'!BI311/$C311,2),"")))</f>
        <v>0.06</v>
      </c>
      <c r="AK311" s="289">
        <f>IF(OR($C311="*",$C311&lt;400),"",IF(AND('201920 DATA'!BJ311="*",$C311&gt;=400),"*",IF($C311&gt;=400,ROUND('201920 DATA'!BJ311/$C311,2),"")))</f>
        <v>0</v>
      </c>
      <c r="AL311" s="289">
        <f>IF(OR($C311="*",$C311&lt;400),"",IF(AND('201920 DATA'!BK311="*",$C311&gt;=400),"*",IF($C311&gt;=400,ROUND('201920 DATA'!BK311/$C311,2),"")))</f>
        <v>0.05</v>
      </c>
      <c r="AM311" s="289">
        <f>IF(OR($C311="*",$C311&lt;400),"",IF(AND('201920 DATA'!BL311="*",$C311&gt;=400),"*",IF($C311&gt;=400,ROUND('201920 DATA'!BL311/$C311,2),"")))</f>
        <v>0.06</v>
      </c>
      <c r="AN311" s="289">
        <f>IF(OR($C311="*",$C311&lt;400),"",IF(AND('201920 DATA'!BM311="*",$C311&gt;=400),"*",IF($C311&gt;=400,ROUND('201920 DATA'!BM311/$C311,2),"")))</f>
        <v>0.13</v>
      </c>
      <c r="AO311" s="289">
        <f>IF(OR($C311="*",$C311&lt;400),"",IF(AND('201920 DATA'!BN311="*",$C311&gt;=400),"*",IF($C311&gt;=400,ROUND('201920 DATA'!BN311/$C311,2),"")))</f>
        <v>0.02</v>
      </c>
      <c r="AP311" s="289">
        <f>IF(OR($C311="*",$C311&lt;400),"",IF(AND('201920 DATA'!BO311="*",$C311&gt;=400),"*",IF($C311&gt;=400,ROUND('201920 DATA'!BO311/$C311,2),"")))</f>
        <v>0.06</v>
      </c>
      <c r="AQ311" s="289">
        <f>IF(OR($C311="*",$C311&lt;400),"",IF(AND('201920 DATA'!BP311="*",$C311&gt;=400),"*",IF($C311&gt;=400,ROUND('201920 DATA'!BP311/$C311,2),"")))</f>
        <v>0.05</v>
      </c>
      <c r="AR311" s="289">
        <f>IF(OR($C311="*",$C311&lt;400),"",IF(AND('201920 DATA'!BQ311="*",$C311&gt;=400),"*",IF($C311&gt;=400,ROUND('201920 DATA'!BQ311/$C311,2),"")))</f>
        <v>0.05</v>
      </c>
      <c r="AS311" s="289">
        <f>IF(OR($C311="*",$C311&lt;400),"",IF(AND('201920 DATA'!BR311="*",$C311&gt;=400),"*",IF($C311&gt;=400,ROUND('201920 DATA'!BR311/$C311,2),"")))</f>
        <v>0.01</v>
      </c>
      <c r="AT311" s="289">
        <f>IF(OR($C311="*",$C311&lt;400),"",IF(AND('201920 DATA'!BS311="*",$C311&gt;=400),"*",IF($C311&gt;=400,ROUND('201920 DATA'!BS311/$C311,2),"")))</f>
        <v>0</v>
      </c>
      <c r="AU311" s="289">
        <f>IF(OR($C311="*",$C311&lt;400),"",IF(AND('201920 DATA'!BT311="*",$C311&gt;=400),"*",IF($C311&gt;=400,ROUND('201920 DATA'!BT311/$C311,2),"")))</f>
        <v>0.13</v>
      </c>
      <c r="AV311" s="289">
        <f>IF(OR($C311="*",$C311&lt;400),"",IF(AND('201920 DATA'!BU311="*",$C311&gt;=400),"*",IF($C311&gt;=400,ROUND('201920 DATA'!BU311/$C311,2),"")))</f>
        <v>0.08</v>
      </c>
      <c r="AW311" s="289" t="str">
        <f>IF(OR($C311="*",$C311&lt;400),"",IF(AND('201920 DATA'!BV311="*",$C311&gt;=400),"*",IF($C311&gt;=400,ROUND('201920 DATA'!BV311/$C311,2),"")))</f>
        <v>*</v>
      </c>
      <c r="AX311" s="289">
        <f>IF(OR($C311="*",$C311&lt;400),"",IF(AND('201920 DATA'!BW311="*",$C311&gt;=400),"*",IF($C311&gt;=400,ROUND('201920 DATA'!BW311/$C311,2),"")))</f>
        <v>0.05</v>
      </c>
      <c r="AZ311" s="365">
        <v>52435</v>
      </c>
    </row>
    <row r="312" spans="1:52" x14ac:dyDescent="0.2">
      <c r="A312" s="373" t="s">
        <v>365</v>
      </c>
      <c r="B312" s="287">
        <f>'201920 DATA'!B312</f>
        <v>167420</v>
      </c>
      <c r="C312" s="288">
        <f>'201920 DATA'!C312</f>
        <v>144400</v>
      </c>
      <c r="D312" s="293">
        <f>'201920 DATA'!FQ312</f>
        <v>42810</v>
      </c>
      <c r="F312" s="313">
        <f t="shared" si="8"/>
        <v>0.05</v>
      </c>
      <c r="G312" s="295">
        <f t="shared" si="9"/>
        <v>0.86</v>
      </c>
      <c r="H312" s="289">
        <f>IF(OR($C312="*",$C312&lt;400),"",IF(AND('201920 DATA'!F312="*",$C312&gt;=400),"*",IF($C312&gt;=400,ROUND('201920 DATA'!F312/$C312,2),"")))</f>
        <v>0.34</v>
      </c>
      <c r="I312" s="296">
        <f>IF(OR($B312="*",$B312&lt;400),"",IF(AND('201920 DATA'!Y312="*",$B312&gt;=400),"*",IF($B312&gt;=400,ROUND('201920 DATA'!Y312/$B312,2),"")))</f>
        <v>0.17</v>
      </c>
      <c r="J312" s="296">
        <f>IF(OR($B312="*",$B312&lt;400),"",IF(AND('201920 DATA'!Z312="*",$B312&gt;=400),"*",IF($B312&gt;=400,ROUND('201920 DATA'!Z312/$B312,2),"")))</f>
        <v>0.12</v>
      </c>
      <c r="K312" s="296">
        <f>IF(OR($B312="*",$B312&lt;400),"",IF(AND('201920 DATA'!AA312="*",$B312&gt;=400),"*",IF($B312&gt;=400,ROUND('201920 DATA'!AA312/$B312,2),"")))</f>
        <v>0.14000000000000001</v>
      </c>
      <c r="L312" s="296">
        <f>IF(OR($B312="*",$B312&lt;400),"",IF(AND('201920 DATA'!AB312="*",$B312&gt;=400),"*",IF($B312&gt;=400,ROUND('201920 DATA'!AB312/$B312,2),"")))</f>
        <v>0.14000000000000001</v>
      </c>
      <c r="M312" s="296">
        <f>IF(OR($B312="*",$B312&lt;400),"",IF(AND('201920 DATA'!AC312="*",$B312&gt;=400),"*",IF($B312&gt;=400,ROUND('201920 DATA'!AC312/$B312,2),"")))</f>
        <v>0.2</v>
      </c>
      <c r="N312" s="296">
        <f>IF(OR($B312="*",$B312&lt;400),"",IF(AND('201920 DATA'!AD312="*",$B312&gt;=400),"*",IF($B312&gt;=400,ROUND('201920 DATA'!AD312/$B312,2),"")))</f>
        <v>0.17</v>
      </c>
      <c r="O312" s="296">
        <f>IF(OR($B312="*",$B312&lt;400),"",IF(AND('201920 DATA'!AE312="*",$B312&gt;=400),"*",IF($B312&gt;=400,ROUND('201920 DATA'!AE312/$B312,2),"")))</f>
        <v>0.03</v>
      </c>
      <c r="P312" s="297"/>
      <c r="Q312" s="296">
        <f>IF(OR($B312="*",$B312&lt;400),"",IF(AND('201920 DATA'!FO312="*",$B312&gt;=400),"*",IF($B312&gt;=400,ROUND('201920 DATA'!FO312/$B312,2),"")))</f>
        <v>0.63</v>
      </c>
      <c r="R312" s="289">
        <f>IF(OR($C312="*",$C312&lt;400),"",IF(AND('201920 DATA'!F312="*",$C312&gt;=400),"*",IF($C312&gt;=400,ROUND('201920 DATA'!F312/$C312,2),"")))</f>
        <v>0.34</v>
      </c>
      <c r="S312" s="289">
        <f>IF(OR($C312="*",$C312&lt;400),"",IF(AND('201920 DATA'!G312="*",$C312&gt;=400),"*",IF($C312&gt;=400,ROUND('201920 DATA'!G312/$C312,2),"")))</f>
        <v>0.19</v>
      </c>
      <c r="T312" s="289">
        <f>IF(OR($C312="*",$C312&lt;400),"",IF(AND('201920 DATA'!H312="*",$C312&gt;=400),"*",IF($C312&gt;=400,ROUND('201920 DATA'!H312/$C312,2),"")))</f>
        <v>0.33</v>
      </c>
      <c r="U312" s="289">
        <f>IF(OR($C312="*",$C312&lt;400),"",IF(AND('201920 DATA'!FP312="*",$C312&gt;=400),"*",IF($C312&gt;=400,ROUND('201920 DATA'!FP312/$C312,2),"")))</f>
        <v>0.14000000000000001</v>
      </c>
      <c r="V312" s="312">
        <f>IF(OR($D312="*",$D312&lt;400),"",IF(AND('201920 DATA'!M312="*",$D312&gt;=400),"*",IF($D312&gt;=400,ROUND('201920 DATA'!M312/$D312,2),"")))</f>
        <v>0</v>
      </c>
      <c r="W312" s="312">
        <f>IF(OR($D312="*",$D312&lt;400),"",IF(AND('201920 DATA'!N312="*",$D312&gt;=400),"*",IF($D312&gt;=400,ROUND('201920 DATA'!N312/$D312,2),"")))</f>
        <v>0.45</v>
      </c>
      <c r="X312" s="312">
        <f>IF(OR($D312="*",$D312&lt;400),"",IF(AND('201920 DATA'!O312="*",$D312&gt;=400),"*",IF($D312&gt;=400,ROUND('201920 DATA'!O312/$D312,2),"")))</f>
        <v>0.23</v>
      </c>
      <c r="Y312" s="312">
        <f>IF(OR($D312="*",$D312&lt;400),"",IF(AND('201920 DATA'!P312="*",$D312&gt;=400),"*",IF($D312&gt;=400,ROUND('201920 DATA'!P312/$D312,2),"")))</f>
        <v>0.11</v>
      </c>
      <c r="Z312" s="312">
        <f>IF(OR($D312="*",$D312&lt;400),"",IF(AND('201920 DATA'!Q312="*",$D312&gt;=400),"*",IF($D312&gt;=400,ROUND('201920 DATA'!Q312/$D312,2),"")))</f>
        <v>0.14000000000000001</v>
      </c>
      <c r="AA312" s="312">
        <f>IF(OR($D312="*",$D312&lt;400),"",IF(AND('201920 DATA'!R312="*",$D312&gt;=400),"*",IF($D312&gt;=400,ROUND('201920 DATA'!R312/$D312,2),"")))</f>
        <v>0.06</v>
      </c>
      <c r="AB312" s="312">
        <f>IF(OR($D312="*",$D312&lt;400),"",IF(AND('201920 DATA'!S312="*",$D312&gt;=400),"*",IF($D312&gt;=400,ROUND('201920 DATA'!S312/$D312,2),"")))</f>
        <v>0.01</v>
      </c>
      <c r="AC312" s="312">
        <f>IF(OR($D312="*",$D312&lt;400),"",IF(AND('201920 DATA'!T312="*",$D312&gt;=400),"*",IF($D312&gt;=400,ROUND('201920 DATA'!T312/$D312,2),"")))</f>
        <v>0</v>
      </c>
      <c r="AD312" s="289">
        <f>IF(OR($C312="*",$C312&lt;400),"",IF(AND('201920 DATA'!BC312="*",$C312&gt;=400),"*",IF($C312&gt;=400,ROUND('201920 DATA'!BC312/$C312,2),"")))</f>
        <v>0.03</v>
      </c>
      <c r="AE312" s="289">
        <f>IF(OR($C312="*",$C312&lt;400),"",IF(AND('201920 DATA'!BD312="*",$C312&gt;=400),"*",IF($C312&gt;=400,ROUND('201920 DATA'!BD312/$C312,2),"")))</f>
        <v>0.21</v>
      </c>
      <c r="AF312" s="289">
        <f>IF(OR($C312="*",$C312&lt;400),"",IF(AND('201920 DATA'!BE312="*",$C312&gt;=400),"*",IF($C312&gt;=400,ROUND('201920 DATA'!BE312/$C312,2),"")))</f>
        <v>0.02</v>
      </c>
      <c r="AG312" s="289">
        <f>IF(OR($C312="*",$C312&lt;400),"",IF(AND('201920 DATA'!BF312="*",$C312&gt;=400),"*",IF($C312&gt;=400,ROUND('201920 DATA'!BF312/$C312,2),"")))</f>
        <v>0.02</v>
      </c>
      <c r="AH312" s="289">
        <f>IF(OR($C312="*",$C312&lt;400),"",IF(AND('201920 DATA'!BG312="*",$C312&gt;=400),"*",IF($C312&gt;=400,ROUND('201920 DATA'!BG312/$C312,2),"")))</f>
        <v>0.01</v>
      </c>
      <c r="AI312" s="289">
        <f>IF(OR($C312="*",$C312&lt;400),"",IF(AND('201920 DATA'!BH312="*",$C312&gt;=400),"*",IF($C312&gt;=400,ROUND('201920 DATA'!BH312/$C312,2),"")))</f>
        <v>0.02</v>
      </c>
      <c r="AJ312" s="289">
        <f>IF(OR($C312="*",$C312&lt;400),"",IF(AND('201920 DATA'!BI312="*",$C312&gt;=400),"*",IF($C312&gt;=400,ROUND('201920 DATA'!BI312/$C312,2),"")))</f>
        <v>0.06</v>
      </c>
      <c r="AK312" s="289">
        <f>IF(OR($C312="*",$C312&lt;400),"",IF(AND('201920 DATA'!BJ312="*",$C312&gt;=400),"*",IF($C312&gt;=400,ROUND('201920 DATA'!BJ312/$C312,2),"")))</f>
        <v>0.01</v>
      </c>
      <c r="AL312" s="289">
        <f>IF(OR($C312="*",$C312&lt;400),"",IF(AND('201920 DATA'!BK312="*",$C312&gt;=400),"*",IF($C312&gt;=400,ROUND('201920 DATA'!BK312/$C312,2),"")))</f>
        <v>0.06</v>
      </c>
      <c r="AM312" s="289">
        <f>IF(OR($C312="*",$C312&lt;400),"",IF(AND('201920 DATA'!BL312="*",$C312&gt;=400),"*",IF($C312&gt;=400,ROUND('201920 DATA'!BL312/$C312,2),"")))</f>
        <v>0.06</v>
      </c>
      <c r="AN312" s="289">
        <f>IF(OR($C312="*",$C312&lt;400),"",IF(AND('201920 DATA'!BM312="*",$C312&gt;=400),"*",IF($C312&gt;=400,ROUND('201920 DATA'!BM312/$C312,2),"")))</f>
        <v>0.11</v>
      </c>
      <c r="AO312" s="289">
        <f>IF(OR($C312="*",$C312&lt;400),"",IF(AND('201920 DATA'!BN312="*",$C312&gt;=400),"*",IF($C312&gt;=400,ROUND('201920 DATA'!BN312/$C312,2),"")))</f>
        <v>0.02</v>
      </c>
      <c r="AP312" s="289">
        <f>IF(OR($C312="*",$C312&lt;400),"",IF(AND('201920 DATA'!BO312="*",$C312&gt;=400),"*",IF($C312&gt;=400,ROUND('201920 DATA'!BO312/$C312,2),"")))</f>
        <v>0.02</v>
      </c>
      <c r="AQ312" s="289">
        <f>IF(OR($C312="*",$C312&lt;400),"",IF(AND('201920 DATA'!BP312="*",$C312&gt;=400),"*",IF($C312&gt;=400,ROUND('201920 DATA'!BP312/$C312,2),"")))</f>
        <v>0.02</v>
      </c>
      <c r="AR312" s="289">
        <f>IF(OR($C312="*",$C312&lt;400),"",IF(AND('201920 DATA'!BQ312="*",$C312&gt;=400),"*",IF($C312&gt;=400,ROUND('201920 DATA'!BQ312/$C312,2),"")))</f>
        <v>0.09</v>
      </c>
      <c r="AS312" s="289">
        <f>IF(OR($C312="*",$C312&lt;400),"",IF(AND('201920 DATA'!BR312="*",$C312&gt;=400),"*",IF($C312&gt;=400,ROUND('201920 DATA'!BR312/$C312,2),"")))</f>
        <v>0.02</v>
      </c>
      <c r="AT312" s="289">
        <f>IF(OR($C312="*",$C312&lt;400),"",IF(AND('201920 DATA'!BS312="*",$C312&gt;=400),"*",IF($C312&gt;=400,ROUND('201920 DATA'!BS312/$C312,2),"")))</f>
        <v>0.02</v>
      </c>
      <c r="AU312" s="289">
        <f>IF(OR($C312="*",$C312&lt;400),"",IF(AND('201920 DATA'!BT312="*",$C312&gt;=400),"*",IF($C312&gt;=400,ROUND('201920 DATA'!BT312/$C312,2),"")))</f>
        <v>0.09</v>
      </c>
      <c r="AV312" s="289">
        <f>IF(OR($C312="*",$C312&lt;400),"",IF(AND('201920 DATA'!BU312="*",$C312&gt;=400),"*",IF($C312&gt;=400,ROUND('201920 DATA'!BU312/$C312,2),"")))</f>
        <v>7.0000000000000007E-2</v>
      </c>
      <c r="AW312" s="289">
        <f>IF(OR($C312="*",$C312&lt;400),"",IF(AND('201920 DATA'!BV312="*",$C312&gt;=400),"*",IF($C312&gt;=400,ROUND('201920 DATA'!BV312/$C312,2),"")))</f>
        <v>0</v>
      </c>
      <c r="AX312" s="289">
        <f>IF(OR($C312="*",$C312&lt;400),"",IF(AND('201920 DATA'!BW312="*",$C312&gt;=400),"*",IF($C312&gt;=400,ROUND('201920 DATA'!BW312/$C312,2),"")))</f>
        <v>0.05</v>
      </c>
      <c r="AZ312" s="365">
        <v>158550</v>
      </c>
    </row>
    <row r="313" spans="1:52" x14ac:dyDescent="0.2">
      <c r="A313" s="373" t="s">
        <v>366</v>
      </c>
      <c r="B313" s="287">
        <f>'201920 DATA'!B313</f>
        <v>109465</v>
      </c>
      <c r="C313" s="288">
        <f>'201920 DATA'!C313</f>
        <v>82685</v>
      </c>
      <c r="D313" s="293">
        <f>'201920 DATA'!FQ313</f>
        <v>26445</v>
      </c>
      <c r="F313" s="313">
        <f t="shared" si="8"/>
        <v>0.03</v>
      </c>
      <c r="G313" s="295">
        <f t="shared" si="9"/>
        <v>0.76</v>
      </c>
      <c r="H313" s="289">
        <f>IF(OR($C313="*",$C313&lt;400),"",IF(AND('201920 DATA'!F313="*",$C313&gt;=400),"*",IF($C313&gt;=400,ROUND('201920 DATA'!F313/$C313,2),"")))</f>
        <v>0.45</v>
      </c>
      <c r="I313" s="296">
        <f>IF(OR($B313="*",$B313&lt;400),"",IF(AND('201920 DATA'!Y313="*",$B313&gt;=400),"*",IF($B313&gt;=400,ROUND('201920 DATA'!Y313/$B313,2),"")))</f>
        <v>0.06</v>
      </c>
      <c r="J313" s="296">
        <f>IF(OR($B313="*",$B313&lt;400),"",IF(AND('201920 DATA'!Z313="*",$B313&gt;=400),"*",IF($B313&gt;=400,ROUND('201920 DATA'!Z313/$B313,2),"")))</f>
        <v>0.08</v>
      </c>
      <c r="K313" s="296">
        <f>IF(OR($B313="*",$B313&lt;400),"",IF(AND('201920 DATA'!AA313="*",$B313&gt;=400),"*",IF($B313&gt;=400,ROUND('201920 DATA'!AA313/$B313,2),"")))</f>
        <v>0.09</v>
      </c>
      <c r="L313" s="296">
        <f>IF(OR($B313="*",$B313&lt;400),"",IF(AND('201920 DATA'!AB313="*",$B313&gt;=400),"*",IF($B313&gt;=400,ROUND('201920 DATA'!AB313/$B313,2),"")))</f>
        <v>0.17</v>
      </c>
      <c r="M313" s="296">
        <f>IF(OR($B313="*",$B313&lt;400),"",IF(AND('201920 DATA'!AC313="*",$B313&gt;=400),"*",IF($B313&gt;=400,ROUND('201920 DATA'!AC313/$B313,2),"")))</f>
        <v>0.26</v>
      </c>
      <c r="N313" s="296">
        <f>IF(OR($B313="*",$B313&lt;400),"",IF(AND('201920 DATA'!AD313="*",$B313&gt;=400),"*",IF($B313&gt;=400,ROUND('201920 DATA'!AD313/$B313,2),"")))</f>
        <v>0.28000000000000003</v>
      </c>
      <c r="O313" s="296">
        <f>IF(OR($B313="*",$B313&lt;400),"",IF(AND('201920 DATA'!AE313="*",$B313&gt;=400),"*",IF($B313&gt;=400,ROUND('201920 DATA'!AE313/$B313,2),"")))</f>
        <v>0.06</v>
      </c>
      <c r="P313" s="297"/>
      <c r="Q313" s="296">
        <f>IF(OR($B313="*",$B313&lt;400),"",IF(AND('201920 DATA'!FO313="*",$B313&gt;=400),"*",IF($B313&gt;=400,ROUND('201920 DATA'!FO313/$B313,2),"")))</f>
        <v>0.52</v>
      </c>
      <c r="R313" s="289">
        <f>IF(OR($C313="*",$C313&lt;400),"",IF(AND('201920 DATA'!F313="*",$C313&gt;=400),"*",IF($C313&gt;=400,ROUND('201920 DATA'!F313/$C313,2),"")))</f>
        <v>0.45</v>
      </c>
      <c r="S313" s="289">
        <f>IF(OR($C313="*",$C313&lt;400),"",IF(AND('201920 DATA'!G313="*",$C313&gt;=400),"*",IF($C313&gt;=400,ROUND('201920 DATA'!G313/$C313,2),"")))</f>
        <v>0.16</v>
      </c>
      <c r="T313" s="289">
        <f>IF(OR($C313="*",$C313&lt;400),"",IF(AND('201920 DATA'!H313="*",$C313&gt;=400),"*",IF($C313&gt;=400,ROUND('201920 DATA'!H313/$C313,2),"")))</f>
        <v>0.33</v>
      </c>
      <c r="U313" s="289">
        <f>IF(OR($C313="*",$C313&lt;400),"",IF(AND('201920 DATA'!FP313="*",$C313&gt;=400),"*",IF($C313&gt;=400,ROUND('201920 DATA'!FP313/$C313,2),"")))</f>
        <v>0.06</v>
      </c>
      <c r="V313" s="312">
        <f>IF(OR($D313="*",$D313&lt;400),"",IF(AND('201920 DATA'!M313="*",$D313&gt;=400),"*",IF($D313&gt;=400,ROUND('201920 DATA'!M313/$D313,2),"")))</f>
        <v>0</v>
      </c>
      <c r="W313" s="312">
        <f>IF(OR($D313="*",$D313&lt;400),"",IF(AND('201920 DATA'!N313="*",$D313&gt;=400),"*",IF($D313&gt;=400,ROUND('201920 DATA'!N313/$D313,2),"")))</f>
        <v>0.47</v>
      </c>
      <c r="X313" s="312">
        <f>IF(OR($D313="*",$D313&lt;400),"",IF(AND('201920 DATA'!O313="*",$D313&gt;=400),"*",IF($D313&gt;=400,ROUND('201920 DATA'!O313/$D313,2),"")))</f>
        <v>0.16</v>
      </c>
      <c r="Y313" s="312">
        <f>IF(OR($D313="*",$D313&lt;400),"",IF(AND('201920 DATA'!P313="*",$D313&gt;=400),"*",IF($D313&gt;=400,ROUND('201920 DATA'!P313/$D313,2),"")))</f>
        <v>0.12</v>
      </c>
      <c r="Z313" s="312">
        <f>IF(OR($D313="*",$D313&lt;400),"",IF(AND('201920 DATA'!Q313="*",$D313&gt;=400),"*",IF($D313&gt;=400,ROUND('201920 DATA'!Q313/$D313,2),"")))</f>
        <v>0.14000000000000001</v>
      </c>
      <c r="AA313" s="312">
        <f>IF(OR($D313="*",$D313&lt;400),"",IF(AND('201920 DATA'!R313="*",$D313&gt;=400),"*",IF($D313&gt;=400,ROUND('201920 DATA'!R313/$D313,2),"")))</f>
        <v>7.0000000000000007E-2</v>
      </c>
      <c r="AB313" s="312">
        <f>IF(OR($D313="*",$D313&lt;400),"",IF(AND('201920 DATA'!S313="*",$D313&gt;=400),"*",IF($D313&gt;=400,ROUND('201920 DATA'!S313/$D313,2),"")))</f>
        <v>0.03</v>
      </c>
      <c r="AC313" s="312">
        <f>IF(OR($D313="*",$D313&lt;400),"",IF(AND('201920 DATA'!T313="*",$D313&gt;=400),"*",IF($D313&gt;=400,ROUND('201920 DATA'!T313/$D313,2),"")))</f>
        <v>0.01</v>
      </c>
      <c r="AD313" s="289">
        <f>IF(OR($C313="*",$C313&lt;400),"",IF(AND('201920 DATA'!BC313="*",$C313&gt;=400),"*",IF($C313&gt;=400,ROUND('201920 DATA'!BC313/$C313,2),"")))</f>
        <v>0.03</v>
      </c>
      <c r="AE313" s="289">
        <f>IF(OR($C313="*",$C313&lt;400),"",IF(AND('201920 DATA'!BD313="*",$C313&gt;=400),"*",IF($C313&gt;=400,ROUND('201920 DATA'!BD313/$C313,2),"")))</f>
        <v>0.16</v>
      </c>
      <c r="AF313" s="289">
        <f>IF(OR($C313="*",$C313&lt;400),"",IF(AND('201920 DATA'!BE313="*",$C313&gt;=400),"*",IF($C313&gt;=400,ROUND('201920 DATA'!BE313/$C313,2),"")))</f>
        <v>0.02</v>
      </c>
      <c r="AG313" s="289">
        <f>IF(OR($C313="*",$C313&lt;400),"",IF(AND('201920 DATA'!BF313="*",$C313&gt;=400),"*",IF($C313&gt;=400,ROUND('201920 DATA'!BF313/$C313,2),"")))</f>
        <v>0.02</v>
      </c>
      <c r="AH313" s="289">
        <f>IF(OR($C313="*",$C313&lt;400),"",IF(AND('201920 DATA'!BG313="*",$C313&gt;=400),"*",IF($C313&gt;=400,ROUND('201920 DATA'!BG313/$C313,2),"")))</f>
        <v>0.01</v>
      </c>
      <c r="AI313" s="289">
        <f>IF(OR($C313="*",$C313&lt;400),"",IF(AND('201920 DATA'!BH313="*",$C313&gt;=400),"*",IF($C313&gt;=400,ROUND('201920 DATA'!BH313/$C313,2),"")))</f>
        <v>0.02</v>
      </c>
      <c r="AJ313" s="289">
        <f>IF(OR($C313="*",$C313&lt;400),"",IF(AND('201920 DATA'!BI313="*",$C313&gt;=400),"*",IF($C313&gt;=400,ROUND('201920 DATA'!BI313/$C313,2),"")))</f>
        <v>0.03</v>
      </c>
      <c r="AK313" s="289">
        <f>IF(OR($C313="*",$C313&lt;400),"",IF(AND('201920 DATA'!BJ313="*",$C313&gt;=400),"*",IF($C313&gt;=400,ROUND('201920 DATA'!BJ313/$C313,2),"")))</f>
        <v>0</v>
      </c>
      <c r="AL313" s="289">
        <f>IF(OR($C313="*",$C313&lt;400),"",IF(AND('201920 DATA'!BK313="*",$C313&gt;=400),"*",IF($C313&gt;=400,ROUND('201920 DATA'!BK313/$C313,2),"")))</f>
        <v>0.06</v>
      </c>
      <c r="AM313" s="289">
        <f>IF(OR($C313="*",$C313&lt;400),"",IF(AND('201920 DATA'!BL313="*",$C313&gt;=400),"*",IF($C313&gt;=400,ROUND('201920 DATA'!BL313/$C313,2),"")))</f>
        <v>0.06</v>
      </c>
      <c r="AN313" s="289">
        <f>IF(OR($C313="*",$C313&lt;400),"",IF(AND('201920 DATA'!BM313="*",$C313&gt;=400),"*",IF($C313&gt;=400,ROUND('201920 DATA'!BM313/$C313,2),"")))</f>
        <v>0.13</v>
      </c>
      <c r="AO313" s="289">
        <f>IF(OR($C313="*",$C313&lt;400),"",IF(AND('201920 DATA'!BN313="*",$C313&gt;=400),"*",IF($C313&gt;=400,ROUND('201920 DATA'!BN313/$C313,2),"")))</f>
        <v>0.02</v>
      </c>
      <c r="AP313" s="289">
        <f>IF(OR($C313="*",$C313&lt;400),"",IF(AND('201920 DATA'!BO313="*",$C313&gt;=400),"*",IF($C313&gt;=400,ROUND('201920 DATA'!BO313/$C313,2),"")))</f>
        <v>0.05</v>
      </c>
      <c r="AQ313" s="289">
        <f>IF(OR($C313="*",$C313&lt;400),"",IF(AND('201920 DATA'!BP313="*",$C313&gt;=400),"*",IF($C313&gt;=400,ROUND('201920 DATA'!BP313/$C313,2),"")))</f>
        <v>0.04</v>
      </c>
      <c r="AR313" s="289">
        <f>IF(OR($C313="*",$C313&lt;400),"",IF(AND('201920 DATA'!BQ313="*",$C313&gt;=400),"*",IF($C313&gt;=400,ROUND('201920 DATA'!BQ313/$C313,2),"")))</f>
        <v>0.05</v>
      </c>
      <c r="AS313" s="289">
        <f>IF(OR($C313="*",$C313&lt;400),"",IF(AND('201920 DATA'!BR313="*",$C313&gt;=400),"*",IF($C313&gt;=400,ROUND('201920 DATA'!BR313/$C313,2),"")))</f>
        <v>0.01</v>
      </c>
      <c r="AT313" s="289">
        <f>IF(OR($C313="*",$C313&lt;400),"",IF(AND('201920 DATA'!BS313="*",$C313&gt;=400),"*",IF($C313&gt;=400,ROUND('201920 DATA'!BS313/$C313,2),"")))</f>
        <v>0</v>
      </c>
      <c r="AU313" s="289">
        <f>IF(OR($C313="*",$C313&lt;400),"",IF(AND('201920 DATA'!BT313="*",$C313&gt;=400),"*",IF($C313&gt;=400,ROUND('201920 DATA'!BT313/$C313,2),"")))</f>
        <v>0.16</v>
      </c>
      <c r="AV313" s="289">
        <f>IF(OR($C313="*",$C313&lt;400),"",IF(AND('201920 DATA'!BU313="*",$C313&gt;=400),"*",IF($C313&gt;=400,ROUND('201920 DATA'!BU313/$C313,2),"")))</f>
        <v>0.06</v>
      </c>
      <c r="AW313" s="289">
        <f>IF(OR($C313="*",$C313&lt;400),"",IF(AND('201920 DATA'!BV313="*",$C313&gt;=400),"*",IF($C313&gt;=400,ROUND('201920 DATA'!BV313/$C313,2),"")))</f>
        <v>0</v>
      </c>
      <c r="AX313" s="289">
        <f>IF(OR($C313="*",$C313&lt;400),"",IF(AND('201920 DATA'!BW313="*",$C313&gt;=400),"*",IF($C313&gt;=400,ROUND('201920 DATA'!BW313/$C313,2),"")))</f>
        <v>0.06</v>
      </c>
      <c r="AZ313" s="365">
        <v>106075</v>
      </c>
    </row>
    <row r="314" spans="1:52" x14ac:dyDescent="0.2">
      <c r="A314" s="373" t="s">
        <v>367</v>
      </c>
      <c r="B314" s="287">
        <f>'201920 DATA'!B314</f>
        <v>164055</v>
      </c>
      <c r="C314" s="288">
        <f>'201920 DATA'!C314</f>
        <v>138000</v>
      </c>
      <c r="D314" s="293">
        <f>'201920 DATA'!FQ314</f>
        <v>39080</v>
      </c>
      <c r="F314" s="313">
        <f t="shared" si="8"/>
        <v>0.13</v>
      </c>
      <c r="G314" s="295">
        <f t="shared" si="9"/>
        <v>0.84</v>
      </c>
      <c r="H314" s="289">
        <f>IF(OR($C314="*",$C314&lt;400),"",IF(AND('201920 DATA'!F314="*",$C314&gt;=400),"*",IF($C314&gt;=400,ROUND('201920 DATA'!F314/$C314,2),"")))</f>
        <v>0.44</v>
      </c>
      <c r="I314" s="296">
        <f>IF(OR($B314="*",$B314&lt;400),"",IF(AND('201920 DATA'!Y314="*",$B314&gt;=400),"*",IF($B314&gt;=400,ROUND('201920 DATA'!Y314/$B314,2),"")))</f>
        <v>0.12</v>
      </c>
      <c r="J314" s="296">
        <f>IF(OR($B314="*",$B314&lt;400),"",IF(AND('201920 DATA'!Z314="*",$B314&gt;=400),"*",IF($B314&gt;=400,ROUND('201920 DATA'!Z314/$B314,2),"")))</f>
        <v>0.16</v>
      </c>
      <c r="K314" s="296">
        <f>IF(OR($B314="*",$B314&lt;400),"",IF(AND('201920 DATA'!AA314="*",$B314&gt;=400),"*",IF($B314&gt;=400,ROUND('201920 DATA'!AA314/$B314,2),"")))</f>
        <v>0.18</v>
      </c>
      <c r="L314" s="296">
        <f>IF(OR($B314="*",$B314&lt;400),"",IF(AND('201920 DATA'!AB314="*",$B314&gt;=400),"*",IF($B314&gt;=400,ROUND('201920 DATA'!AB314/$B314,2),"")))</f>
        <v>0.16</v>
      </c>
      <c r="M314" s="296">
        <f>IF(OR($B314="*",$B314&lt;400),"",IF(AND('201920 DATA'!AC314="*",$B314&gt;=400),"*",IF($B314&gt;=400,ROUND('201920 DATA'!AC314/$B314,2),"")))</f>
        <v>0.18</v>
      </c>
      <c r="N314" s="296">
        <f>IF(OR($B314="*",$B314&lt;400),"",IF(AND('201920 DATA'!AD314="*",$B314&gt;=400),"*",IF($B314&gt;=400,ROUND('201920 DATA'!AD314/$B314,2),"")))</f>
        <v>0.16</v>
      </c>
      <c r="O314" s="296">
        <f>IF(OR($B314="*",$B314&lt;400),"",IF(AND('201920 DATA'!AE314="*",$B314&gt;=400),"*",IF($B314&gt;=400,ROUND('201920 DATA'!AE314/$B314,2),"")))</f>
        <v>0.03</v>
      </c>
      <c r="P314" s="297"/>
      <c r="Q314" s="296">
        <f>IF(OR($B314="*",$B314&lt;400),"",IF(AND('201920 DATA'!FO314="*",$B314&gt;=400),"*",IF($B314&gt;=400,ROUND('201920 DATA'!FO314/$B314,2),"")))</f>
        <v>0.47</v>
      </c>
      <c r="R314" s="289">
        <f>IF(OR($C314="*",$C314&lt;400),"",IF(AND('201920 DATA'!F314="*",$C314&gt;=400),"*",IF($C314&gt;=400,ROUND('201920 DATA'!F314/$C314,2),"")))</f>
        <v>0.44</v>
      </c>
      <c r="S314" s="289">
        <f>IF(OR($C314="*",$C314&lt;400),"",IF(AND('201920 DATA'!G314="*",$C314&gt;=400),"*",IF($C314&gt;=400,ROUND('201920 DATA'!G314/$C314,2),"")))</f>
        <v>0.08</v>
      </c>
      <c r="T314" s="289">
        <f>IF(OR($C314="*",$C314&lt;400),"",IF(AND('201920 DATA'!H314="*",$C314&gt;=400),"*",IF($C314&gt;=400,ROUND('201920 DATA'!H314/$C314,2),"")))</f>
        <v>0.28999999999999998</v>
      </c>
      <c r="U314" s="289">
        <f>IF(OR($C314="*",$C314&lt;400),"",IF(AND('201920 DATA'!FP314="*",$C314&gt;=400),"*",IF($C314&gt;=400,ROUND('201920 DATA'!FP314/$C314,2),"")))</f>
        <v>0.19</v>
      </c>
      <c r="V314" s="312">
        <f>IF(OR($D314="*",$D314&lt;400),"",IF(AND('201920 DATA'!M314="*",$D314&gt;=400),"*",IF($D314&gt;=400,ROUND('201920 DATA'!M314/$D314,2),"")))</f>
        <v>0</v>
      </c>
      <c r="W314" s="312">
        <f>IF(OR($D314="*",$D314&lt;400),"",IF(AND('201920 DATA'!N314="*",$D314&gt;=400),"*",IF($D314&gt;=400,ROUND('201920 DATA'!N314/$D314,2),"")))</f>
        <v>0.53</v>
      </c>
      <c r="X314" s="312">
        <f>IF(OR($D314="*",$D314&lt;400),"",IF(AND('201920 DATA'!O314="*",$D314&gt;=400),"*",IF($D314&gt;=400,ROUND('201920 DATA'!O314/$D314,2),"")))</f>
        <v>0.21</v>
      </c>
      <c r="Y314" s="312">
        <f>IF(OR($D314="*",$D314&lt;400),"",IF(AND('201920 DATA'!P314="*",$D314&gt;=400),"*",IF($D314&gt;=400,ROUND('201920 DATA'!P314/$D314,2),"")))</f>
        <v>0.09</v>
      </c>
      <c r="Z314" s="312">
        <f>IF(OR($D314="*",$D314&lt;400),"",IF(AND('201920 DATA'!Q314="*",$D314&gt;=400),"*",IF($D314&gt;=400,ROUND('201920 DATA'!Q314/$D314,2),"")))</f>
        <v>0.12</v>
      </c>
      <c r="AA314" s="312">
        <f>IF(OR($D314="*",$D314&lt;400),"",IF(AND('201920 DATA'!R314="*",$D314&gt;=400),"*",IF($D314&gt;=400,ROUND('201920 DATA'!R314/$D314,2),"")))</f>
        <v>0.03</v>
      </c>
      <c r="AB314" s="312">
        <f>IF(OR($D314="*",$D314&lt;400),"",IF(AND('201920 DATA'!S314="*",$D314&gt;=400),"*",IF($D314&gt;=400,ROUND('201920 DATA'!S314/$D314,2),"")))</f>
        <v>0.01</v>
      </c>
      <c r="AC314" s="312">
        <f>IF(OR($D314="*",$D314&lt;400),"",IF(AND('201920 DATA'!T314="*",$D314&gt;=400),"*",IF($D314&gt;=400,ROUND('201920 DATA'!T314/$D314,2),"")))</f>
        <v>0.01</v>
      </c>
      <c r="AD314" s="289">
        <f>IF(OR($C314="*",$C314&lt;400),"",IF(AND('201920 DATA'!BC314="*",$C314&gt;=400),"*",IF($C314&gt;=400,ROUND('201920 DATA'!BC314/$C314,2),"")))</f>
        <v>0.02</v>
      </c>
      <c r="AE314" s="289">
        <f>IF(OR($C314="*",$C314&lt;400),"",IF(AND('201920 DATA'!BD314="*",$C314&gt;=400),"*",IF($C314&gt;=400,ROUND('201920 DATA'!BD314/$C314,2),"")))</f>
        <v>0.09</v>
      </c>
      <c r="AF314" s="289">
        <f>IF(OR($C314="*",$C314&lt;400),"",IF(AND('201920 DATA'!BE314="*",$C314&gt;=400),"*",IF($C314&gt;=400,ROUND('201920 DATA'!BE314/$C314,2),"")))</f>
        <v>0.02</v>
      </c>
      <c r="AG314" s="289">
        <f>IF(OR($C314="*",$C314&lt;400),"",IF(AND('201920 DATA'!BF314="*",$C314&gt;=400),"*",IF($C314&gt;=400,ROUND('201920 DATA'!BF314/$C314,2),"")))</f>
        <v>0.02</v>
      </c>
      <c r="AH314" s="289">
        <f>IF(OR($C314="*",$C314&lt;400),"",IF(AND('201920 DATA'!BG314="*",$C314&gt;=400),"*",IF($C314&gt;=400,ROUND('201920 DATA'!BG314/$C314,2),"")))</f>
        <v>0.01</v>
      </c>
      <c r="AI314" s="289">
        <f>IF(OR($C314="*",$C314&lt;400),"",IF(AND('201920 DATA'!BH314="*",$C314&gt;=400),"*",IF($C314&gt;=400,ROUND('201920 DATA'!BH314/$C314,2),"")))</f>
        <v>0.01</v>
      </c>
      <c r="AJ314" s="289">
        <f>IF(OR($C314="*",$C314&lt;400),"",IF(AND('201920 DATA'!BI314="*",$C314&gt;=400),"*",IF($C314&gt;=400,ROUND('201920 DATA'!BI314/$C314,2),"")))</f>
        <v>0.02</v>
      </c>
      <c r="AK314" s="289">
        <f>IF(OR($C314="*",$C314&lt;400),"",IF(AND('201920 DATA'!BJ314="*",$C314&gt;=400),"*",IF($C314&gt;=400,ROUND('201920 DATA'!BJ314/$C314,2),"")))</f>
        <v>0.01</v>
      </c>
      <c r="AL314" s="289">
        <f>IF(OR($C314="*",$C314&lt;400),"",IF(AND('201920 DATA'!BK314="*",$C314&gt;=400),"*",IF($C314&gt;=400,ROUND('201920 DATA'!BK314/$C314,2),"")))</f>
        <v>0.04</v>
      </c>
      <c r="AM314" s="289">
        <f>IF(OR($C314="*",$C314&lt;400),"",IF(AND('201920 DATA'!BL314="*",$C314&gt;=400),"*",IF($C314&gt;=400,ROUND('201920 DATA'!BL314/$C314,2),"")))</f>
        <v>7.0000000000000007E-2</v>
      </c>
      <c r="AN314" s="289">
        <f>IF(OR($C314="*",$C314&lt;400),"",IF(AND('201920 DATA'!BM314="*",$C314&gt;=400),"*",IF($C314&gt;=400,ROUND('201920 DATA'!BM314/$C314,2),"")))</f>
        <v>0.11</v>
      </c>
      <c r="AO314" s="289">
        <f>IF(OR($C314="*",$C314&lt;400),"",IF(AND('201920 DATA'!BN314="*",$C314&gt;=400),"*",IF($C314&gt;=400,ROUND('201920 DATA'!BN314/$C314,2),"")))</f>
        <v>0.02</v>
      </c>
      <c r="AP314" s="289">
        <f>IF(OR($C314="*",$C314&lt;400),"",IF(AND('201920 DATA'!BO314="*",$C314&gt;=400),"*",IF($C314&gt;=400,ROUND('201920 DATA'!BO314/$C314,2),"")))</f>
        <v>0.05</v>
      </c>
      <c r="AQ314" s="289">
        <f>IF(OR($C314="*",$C314&lt;400),"",IF(AND('201920 DATA'!BP314="*",$C314&gt;=400),"*",IF($C314&gt;=400,ROUND('201920 DATA'!BP314/$C314,2),"")))</f>
        <v>0.05</v>
      </c>
      <c r="AR314" s="289">
        <f>IF(OR($C314="*",$C314&lt;400),"",IF(AND('201920 DATA'!BQ314="*",$C314&gt;=400),"*",IF($C314&gt;=400,ROUND('201920 DATA'!BQ314/$C314,2),"")))</f>
        <v>0.16</v>
      </c>
      <c r="AS314" s="289">
        <f>IF(OR($C314="*",$C314&lt;400),"",IF(AND('201920 DATA'!BR314="*",$C314&gt;=400),"*",IF($C314&gt;=400,ROUND('201920 DATA'!BR314/$C314,2),"")))</f>
        <v>0.02</v>
      </c>
      <c r="AT314" s="289">
        <f>IF(OR($C314="*",$C314&lt;400),"",IF(AND('201920 DATA'!BS314="*",$C314&gt;=400),"*",IF($C314&gt;=400,ROUND('201920 DATA'!BS314/$C314,2),"")))</f>
        <v>0</v>
      </c>
      <c r="AU314" s="289">
        <f>IF(OR($C314="*",$C314&lt;400),"",IF(AND('201920 DATA'!BT314="*",$C314&gt;=400),"*",IF($C314&gt;=400,ROUND('201920 DATA'!BT314/$C314,2),"")))</f>
        <v>0.14000000000000001</v>
      </c>
      <c r="AV314" s="289">
        <f>IF(OR($C314="*",$C314&lt;400),"",IF(AND('201920 DATA'!BU314="*",$C314&gt;=400),"*",IF($C314&gt;=400,ROUND('201920 DATA'!BU314/$C314,2),"")))</f>
        <v>0.06</v>
      </c>
      <c r="AW314" s="289">
        <f>IF(OR($C314="*",$C314&lt;400),"",IF(AND('201920 DATA'!BV314="*",$C314&gt;=400),"*",IF($C314&gt;=400,ROUND('201920 DATA'!BV314/$C314,2),"")))</f>
        <v>0</v>
      </c>
      <c r="AX314" s="289">
        <f>IF(OR($C314="*",$C314&lt;400),"",IF(AND('201920 DATA'!BW314="*",$C314&gt;=400),"*",IF($C314&gt;=400,ROUND('201920 DATA'!BW314/$C314,2),"")))</f>
        <v>7.0000000000000007E-2</v>
      </c>
      <c r="AZ314" s="365">
        <v>143455</v>
      </c>
    </row>
    <row r="315" spans="1:52" x14ac:dyDescent="0.2">
      <c r="A315" s="373" t="s">
        <v>368</v>
      </c>
      <c r="B315" s="287">
        <f>'201920 DATA'!B315</f>
        <v>127520</v>
      </c>
      <c r="C315" s="288">
        <f>'201920 DATA'!C315</f>
        <v>104855</v>
      </c>
      <c r="D315" s="293">
        <f>'201920 DATA'!FQ315</f>
        <v>29100</v>
      </c>
      <c r="F315" s="313">
        <f t="shared" si="8"/>
        <v>0.04</v>
      </c>
      <c r="G315" s="295">
        <f t="shared" si="9"/>
        <v>0.82</v>
      </c>
      <c r="H315" s="289">
        <f>IF(OR($C315="*",$C315&lt;400),"",IF(AND('201920 DATA'!F315="*",$C315&gt;=400),"*",IF($C315&gt;=400,ROUND('201920 DATA'!F315/$C315,2),"")))</f>
        <v>0.39</v>
      </c>
      <c r="I315" s="296">
        <f>IF(OR($B315="*",$B315&lt;400),"",IF(AND('201920 DATA'!Y315="*",$B315&gt;=400),"*",IF($B315&gt;=400,ROUND('201920 DATA'!Y315/$B315,2),"")))</f>
        <v>0.05</v>
      </c>
      <c r="J315" s="296">
        <f>IF(OR($B315="*",$B315&lt;400),"",IF(AND('201920 DATA'!Z315="*",$B315&gt;=400),"*",IF($B315&gt;=400,ROUND('201920 DATA'!Z315/$B315,2),"")))</f>
        <v>7.0000000000000007E-2</v>
      </c>
      <c r="K315" s="296">
        <f>IF(OR($B315="*",$B315&lt;400),"",IF(AND('201920 DATA'!AA315="*",$B315&gt;=400),"*",IF($B315&gt;=400,ROUND('201920 DATA'!AA315/$B315,2),"")))</f>
        <v>0.11</v>
      </c>
      <c r="L315" s="296">
        <f>IF(OR($B315="*",$B315&lt;400),"",IF(AND('201920 DATA'!AB315="*",$B315&gt;=400),"*",IF($B315&gt;=400,ROUND('201920 DATA'!AB315/$B315,2),"")))</f>
        <v>0.16</v>
      </c>
      <c r="M315" s="296">
        <f>IF(OR($B315="*",$B315&lt;400),"",IF(AND('201920 DATA'!AC315="*",$B315&gt;=400),"*",IF($B315&gt;=400,ROUND('201920 DATA'!AC315/$B315,2),"")))</f>
        <v>0.26</v>
      </c>
      <c r="N315" s="296">
        <f>IF(OR($B315="*",$B315&lt;400),"",IF(AND('201920 DATA'!AD315="*",$B315&gt;=400),"*",IF($B315&gt;=400,ROUND('201920 DATA'!AD315/$B315,2),"")))</f>
        <v>0.27</v>
      </c>
      <c r="O315" s="296">
        <f>IF(OR($B315="*",$B315&lt;400),"",IF(AND('201920 DATA'!AE315="*",$B315&gt;=400),"*",IF($B315&gt;=400,ROUND('201920 DATA'!AE315/$B315,2),"")))</f>
        <v>0.05</v>
      </c>
      <c r="P315" s="297"/>
      <c r="Q315" s="296">
        <f>IF(OR($B315="*",$B315&lt;400),"",IF(AND('201920 DATA'!FO315="*",$B315&gt;=400),"*",IF($B315&gt;=400,ROUND('201920 DATA'!FO315/$B315,2),"")))</f>
        <v>0.59</v>
      </c>
      <c r="R315" s="289">
        <f>IF(OR($C315="*",$C315&lt;400),"",IF(AND('201920 DATA'!F315="*",$C315&gt;=400),"*",IF($C315&gt;=400,ROUND('201920 DATA'!F315/$C315,2),"")))</f>
        <v>0.39</v>
      </c>
      <c r="S315" s="289">
        <f>IF(OR($C315="*",$C315&lt;400),"",IF(AND('201920 DATA'!G315="*",$C315&gt;=400),"*",IF($C315&gt;=400,ROUND('201920 DATA'!G315/$C315,2),"")))</f>
        <v>0.22</v>
      </c>
      <c r="T315" s="289">
        <f>IF(OR($C315="*",$C315&lt;400),"",IF(AND('201920 DATA'!H315="*",$C315&gt;=400),"*",IF($C315&gt;=400,ROUND('201920 DATA'!H315/$C315,2),"")))</f>
        <v>0.3</v>
      </c>
      <c r="U315" s="289">
        <f>IF(OR($C315="*",$C315&lt;400),"",IF(AND('201920 DATA'!FP315="*",$C315&gt;=400),"*",IF($C315&gt;=400,ROUND('201920 DATA'!FP315/$C315,2),"")))</f>
        <v>0.09</v>
      </c>
      <c r="V315" s="312">
        <f>IF(OR($D315="*",$D315&lt;400),"",IF(AND('201920 DATA'!M315="*",$D315&gt;=400),"*",IF($D315&gt;=400,ROUND('201920 DATA'!M315/$D315,2),"")))</f>
        <v>0</v>
      </c>
      <c r="W315" s="312">
        <f>IF(OR($D315="*",$D315&lt;400),"",IF(AND('201920 DATA'!N315="*",$D315&gt;=400),"*",IF($D315&gt;=400,ROUND('201920 DATA'!N315/$D315,2),"")))</f>
        <v>0.4</v>
      </c>
      <c r="X315" s="312">
        <f>IF(OR($D315="*",$D315&lt;400),"",IF(AND('201920 DATA'!O315="*",$D315&gt;=400),"*",IF($D315&gt;=400,ROUND('201920 DATA'!O315/$D315,2),"")))</f>
        <v>0.19</v>
      </c>
      <c r="Y315" s="312">
        <f>IF(OR($D315="*",$D315&lt;400),"",IF(AND('201920 DATA'!P315="*",$D315&gt;=400),"*",IF($D315&gt;=400,ROUND('201920 DATA'!P315/$D315,2),"")))</f>
        <v>0.1</v>
      </c>
      <c r="Z315" s="312">
        <f>IF(OR($D315="*",$D315&lt;400),"",IF(AND('201920 DATA'!Q315="*",$D315&gt;=400),"*",IF($D315&gt;=400,ROUND('201920 DATA'!Q315/$D315,2),"")))</f>
        <v>0.18</v>
      </c>
      <c r="AA315" s="312">
        <f>IF(OR($D315="*",$D315&lt;400),"",IF(AND('201920 DATA'!R315="*",$D315&gt;=400),"*",IF($D315&gt;=400,ROUND('201920 DATA'!R315/$D315,2),"")))</f>
        <v>0.08</v>
      </c>
      <c r="AB315" s="312">
        <f>IF(OR($D315="*",$D315&lt;400),"",IF(AND('201920 DATA'!S315="*",$D315&gt;=400),"*",IF($D315&gt;=400,ROUND('201920 DATA'!S315/$D315,2),"")))</f>
        <v>0.05</v>
      </c>
      <c r="AC315" s="312">
        <f>IF(OR($D315="*",$D315&lt;400),"",IF(AND('201920 DATA'!T315="*",$D315&gt;=400),"*",IF($D315&gt;=400,ROUND('201920 DATA'!T315/$D315,2),"")))</f>
        <v>0.01</v>
      </c>
      <c r="AD315" s="289">
        <f>IF(OR($C315="*",$C315&lt;400),"",IF(AND('201920 DATA'!BC315="*",$C315&gt;=400),"*",IF($C315&gt;=400,ROUND('201920 DATA'!BC315/$C315,2),"")))</f>
        <v>0.02</v>
      </c>
      <c r="AE315" s="289">
        <f>IF(OR($C315="*",$C315&lt;400),"",IF(AND('201920 DATA'!BD315="*",$C315&gt;=400),"*",IF($C315&gt;=400,ROUND('201920 DATA'!BD315/$C315,2),"")))</f>
        <v>0.2</v>
      </c>
      <c r="AF315" s="289">
        <f>IF(OR($C315="*",$C315&lt;400),"",IF(AND('201920 DATA'!BE315="*",$C315&gt;=400),"*",IF($C315&gt;=400,ROUND('201920 DATA'!BE315/$C315,2),"")))</f>
        <v>0.02</v>
      </c>
      <c r="AG315" s="289">
        <f>IF(OR($C315="*",$C315&lt;400),"",IF(AND('201920 DATA'!BF315="*",$C315&gt;=400),"*",IF($C315&gt;=400,ROUND('201920 DATA'!BF315/$C315,2),"")))</f>
        <v>0.02</v>
      </c>
      <c r="AH315" s="289">
        <f>IF(OR($C315="*",$C315&lt;400),"",IF(AND('201920 DATA'!BG315="*",$C315&gt;=400),"*",IF($C315&gt;=400,ROUND('201920 DATA'!BG315/$C315,2),"")))</f>
        <v>0.01</v>
      </c>
      <c r="AI315" s="289">
        <f>IF(OR($C315="*",$C315&lt;400),"",IF(AND('201920 DATA'!BH315="*",$C315&gt;=400),"*",IF($C315&gt;=400,ROUND('201920 DATA'!BH315/$C315,2),"")))</f>
        <v>0.02</v>
      </c>
      <c r="AJ315" s="289">
        <f>IF(OR($C315="*",$C315&lt;400),"",IF(AND('201920 DATA'!BI315="*",$C315&gt;=400),"*",IF($C315&gt;=400,ROUND('201920 DATA'!BI315/$C315,2),"")))</f>
        <v>0.05</v>
      </c>
      <c r="AK315" s="289">
        <f>IF(OR($C315="*",$C315&lt;400),"",IF(AND('201920 DATA'!BJ315="*",$C315&gt;=400),"*",IF($C315&gt;=400,ROUND('201920 DATA'!BJ315/$C315,2),"")))</f>
        <v>0</v>
      </c>
      <c r="AL315" s="289">
        <f>IF(OR($C315="*",$C315&lt;400),"",IF(AND('201920 DATA'!BK315="*",$C315&gt;=400),"*",IF($C315&gt;=400,ROUND('201920 DATA'!BK315/$C315,2),"")))</f>
        <v>0.06</v>
      </c>
      <c r="AM315" s="289">
        <f>IF(OR($C315="*",$C315&lt;400),"",IF(AND('201920 DATA'!BL315="*",$C315&gt;=400),"*",IF($C315&gt;=400,ROUND('201920 DATA'!BL315/$C315,2),"")))</f>
        <v>0.06</v>
      </c>
      <c r="AN315" s="289">
        <f>IF(OR($C315="*",$C315&lt;400),"",IF(AND('201920 DATA'!BM315="*",$C315&gt;=400),"*",IF($C315&gt;=400,ROUND('201920 DATA'!BM315/$C315,2),"")))</f>
        <v>0.1</v>
      </c>
      <c r="AO315" s="289">
        <f>IF(OR($C315="*",$C315&lt;400),"",IF(AND('201920 DATA'!BN315="*",$C315&gt;=400),"*",IF($C315&gt;=400,ROUND('201920 DATA'!BN315/$C315,2),"")))</f>
        <v>0.02</v>
      </c>
      <c r="AP315" s="289">
        <f>IF(OR($C315="*",$C315&lt;400),"",IF(AND('201920 DATA'!BO315="*",$C315&gt;=400),"*",IF($C315&gt;=400,ROUND('201920 DATA'!BO315/$C315,2),"")))</f>
        <v>7.0000000000000007E-2</v>
      </c>
      <c r="AQ315" s="289">
        <f>IF(OR($C315="*",$C315&lt;400),"",IF(AND('201920 DATA'!BP315="*",$C315&gt;=400),"*",IF($C315&gt;=400,ROUND('201920 DATA'!BP315/$C315,2),"")))</f>
        <v>0.05</v>
      </c>
      <c r="AR315" s="289">
        <f>IF(OR($C315="*",$C315&lt;400),"",IF(AND('201920 DATA'!BQ315="*",$C315&gt;=400),"*",IF($C315&gt;=400,ROUND('201920 DATA'!BQ315/$C315,2),"")))</f>
        <v>0.06</v>
      </c>
      <c r="AS315" s="289">
        <f>IF(OR($C315="*",$C315&lt;400),"",IF(AND('201920 DATA'!BR315="*",$C315&gt;=400),"*",IF($C315&gt;=400,ROUND('201920 DATA'!BR315/$C315,2),"")))</f>
        <v>0.01</v>
      </c>
      <c r="AT315" s="289">
        <f>IF(OR($C315="*",$C315&lt;400),"",IF(AND('201920 DATA'!BS315="*",$C315&gt;=400),"*",IF($C315&gt;=400,ROUND('201920 DATA'!BS315/$C315,2),"")))</f>
        <v>0</v>
      </c>
      <c r="AU315" s="289">
        <f>IF(OR($C315="*",$C315&lt;400),"",IF(AND('201920 DATA'!BT315="*",$C315&gt;=400),"*",IF($C315&gt;=400,ROUND('201920 DATA'!BT315/$C315,2),"")))</f>
        <v>0.12</v>
      </c>
      <c r="AV315" s="289">
        <f>IF(OR($C315="*",$C315&lt;400),"",IF(AND('201920 DATA'!BU315="*",$C315&gt;=400),"*",IF($C315&gt;=400,ROUND('201920 DATA'!BU315/$C315,2),"")))</f>
        <v>0.05</v>
      </c>
      <c r="AW315" s="289">
        <f>IF(OR($C315="*",$C315&lt;400),"",IF(AND('201920 DATA'!BV315="*",$C315&gt;=400),"*",IF($C315&gt;=400,ROUND('201920 DATA'!BV315/$C315,2),"")))</f>
        <v>0</v>
      </c>
      <c r="AX315" s="289">
        <f>IF(OR($C315="*",$C315&lt;400),"",IF(AND('201920 DATA'!BW315="*",$C315&gt;=400),"*",IF($C315&gt;=400,ROUND('201920 DATA'!BW315/$C315,2),"")))</f>
        <v>0.05</v>
      </c>
      <c r="AZ315" s="365">
        <v>122480</v>
      </c>
    </row>
    <row r="316" spans="1:52" x14ac:dyDescent="0.2">
      <c r="A316" s="373" t="s">
        <v>369</v>
      </c>
      <c r="B316" s="287">
        <f>'201920 DATA'!B316</f>
        <v>223070</v>
      </c>
      <c r="C316" s="288">
        <f>'201920 DATA'!C316</f>
        <v>183860</v>
      </c>
      <c r="D316" s="293">
        <f>'201920 DATA'!FQ316</f>
        <v>65410</v>
      </c>
      <c r="F316" s="313">
        <f t="shared" si="8"/>
        <v>0.09</v>
      </c>
      <c r="G316" s="295">
        <f t="shared" si="9"/>
        <v>0.82</v>
      </c>
      <c r="H316" s="289">
        <f>IF(OR($C316="*",$C316&lt;400),"",IF(AND('201920 DATA'!F316="*",$C316&gt;=400),"*",IF($C316&gt;=400,ROUND('201920 DATA'!F316/$C316,2),"")))</f>
        <v>0.36</v>
      </c>
      <c r="I316" s="296">
        <f>IF(OR($B316="*",$B316&lt;400),"",IF(AND('201920 DATA'!Y316="*",$B316&gt;=400),"*",IF($B316&gt;=400,ROUND('201920 DATA'!Y316/$B316,2),"")))</f>
        <v>0.09</v>
      </c>
      <c r="J316" s="296">
        <f>IF(OR($B316="*",$B316&lt;400),"",IF(AND('201920 DATA'!Z316="*",$B316&gt;=400),"*",IF($B316&gt;=400,ROUND('201920 DATA'!Z316/$B316,2),"")))</f>
        <v>0.11</v>
      </c>
      <c r="K316" s="296">
        <f>IF(OR($B316="*",$B316&lt;400),"",IF(AND('201920 DATA'!AA316="*",$B316&gt;=400),"*",IF($B316&gt;=400,ROUND('201920 DATA'!AA316/$B316,2),"")))</f>
        <v>0.19</v>
      </c>
      <c r="L316" s="296">
        <f>IF(OR($B316="*",$B316&lt;400),"",IF(AND('201920 DATA'!AB316="*",$B316&gt;=400),"*",IF($B316&gt;=400,ROUND('201920 DATA'!AB316/$B316,2),"")))</f>
        <v>0.15</v>
      </c>
      <c r="M316" s="296">
        <f>IF(OR($B316="*",$B316&lt;400),"",IF(AND('201920 DATA'!AC316="*",$B316&gt;=400),"*",IF($B316&gt;=400,ROUND('201920 DATA'!AC316/$B316,2),"")))</f>
        <v>0.2</v>
      </c>
      <c r="N316" s="296">
        <f>IF(OR($B316="*",$B316&lt;400),"",IF(AND('201920 DATA'!AD316="*",$B316&gt;=400),"*",IF($B316&gt;=400,ROUND('201920 DATA'!AD316/$B316,2),"")))</f>
        <v>0.21</v>
      </c>
      <c r="O316" s="296">
        <f>IF(OR($B316="*",$B316&lt;400),"",IF(AND('201920 DATA'!AE316="*",$B316&gt;=400),"*",IF($B316&gt;=400,ROUND('201920 DATA'!AE316/$B316,2),"")))</f>
        <v>0.05</v>
      </c>
      <c r="P316" s="297"/>
      <c r="Q316" s="296">
        <f>IF(OR($B316="*",$B316&lt;400),"",IF(AND('201920 DATA'!FO316="*",$B316&gt;=400),"*",IF($B316&gt;=400,ROUND('201920 DATA'!FO316/$B316,2),"")))</f>
        <v>0.56999999999999995</v>
      </c>
      <c r="R316" s="289">
        <f>IF(OR($C316="*",$C316&lt;400),"",IF(AND('201920 DATA'!F316="*",$C316&gt;=400),"*",IF($C316&gt;=400,ROUND('201920 DATA'!F316/$C316,2),"")))</f>
        <v>0.36</v>
      </c>
      <c r="S316" s="289">
        <f>IF(OR($C316="*",$C316&lt;400),"",IF(AND('201920 DATA'!G316="*",$C316&gt;=400),"*",IF($C316&gt;=400,ROUND('201920 DATA'!G316/$C316,2),"")))</f>
        <v>0.08</v>
      </c>
      <c r="T316" s="289">
        <f>IF(OR($C316="*",$C316&lt;400),"",IF(AND('201920 DATA'!H316="*",$C316&gt;=400),"*",IF($C316&gt;=400,ROUND('201920 DATA'!H316/$C316,2),"")))</f>
        <v>0.37</v>
      </c>
      <c r="U316" s="289">
        <f>IF(OR($C316="*",$C316&lt;400),"",IF(AND('201920 DATA'!FP316="*",$C316&gt;=400),"*",IF($C316&gt;=400,ROUND('201920 DATA'!FP316/$C316,2),"")))</f>
        <v>0.19</v>
      </c>
      <c r="V316" s="312">
        <f>IF(OR($D316="*",$D316&lt;400),"",IF(AND('201920 DATA'!M316="*",$D316&gt;=400),"*",IF($D316&gt;=400,ROUND('201920 DATA'!M316/$D316,2),"")))</f>
        <v>0</v>
      </c>
      <c r="W316" s="312">
        <f>IF(OR($D316="*",$D316&lt;400),"",IF(AND('201920 DATA'!N316="*",$D316&gt;=400),"*",IF($D316&gt;=400,ROUND('201920 DATA'!N316/$D316,2),"")))</f>
        <v>0.5</v>
      </c>
      <c r="X316" s="312">
        <f>IF(OR($D316="*",$D316&lt;400),"",IF(AND('201920 DATA'!O316="*",$D316&gt;=400),"*",IF($D316&gt;=400,ROUND('201920 DATA'!O316/$D316,2),"")))</f>
        <v>0.2</v>
      </c>
      <c r="Y316" s="312">
        <f>IF(OR($D316="*",$D316&lt;400),"",IF(AND('201920 DATA'!P316="*",$D316&gt;=400),"*",IF($D316&gt;=400,ROUND('201920 DATA'!P316/$D316,2),"")))</f>
        <v>0.1</v>
      </c>
      <c r="Z316" s="312">
        <f>IF(OR($D316="*",$D316&lt;400),"",IF(AND('201920 DATA'!Q316="*",$D316&gt;=400),"*",IF($D316&gt;=400,ROUND('201920 DATA'!Q316/$D316,2),"")))</f>
        <v>0.12</v>
      </c>
      <c r="AA316" s="312">
        <f>IF(OR($D316="*",$D316&lt;400),"",IF(AND('201920 DATA'!R316="*",$D316&gt;=400),"*",IF($D316&gt;=400,ROUND('201920 DATA'!R316/$D316,2),"")))</f>
        <v>0.04</v>
      </c>
      <c r="AB316" s="312">
        <f>IF(OR($D316="*",$D316&lt;400),"",IF(AND('201920 DATA'!S316="*",$D316&gt;=400),"*",IF($D316&gt;=400,ROUND('201920 DATA'!S316/$D316,2),"")))</f>
        <v>0.02</v>
      </c>
      <c r="AC316" s="312">
        <f>IF(OR($D316="*",$D316&lt;400),"",IF(AND('201920 DATA'!T316="*",$D316&gt;=400),"*",IF($D316&gt;=400,ROUND('201920 DATA'!T316/$D316,2),"")))</f>
        <v>0.01</v>
      </c>
      <c r="AD316" s="289">
        <f>IF(OR($C316="*",$C316&lt;400),"",IF(AND('201920 DATA'!BC316="*",$C316&gt;=400),"*",IF($C316&gt;=400,ROUND('201920 DATA'!BC316/$C316,2),"")))</f>
        <v>0.03</v>
      </c>
      <c r="AE316" s="289">
        <f>IF(OR($C316="*",$C316&lt;400),"",IF(AND('201920 DATA'!BD316="*",$C316&gt;=400),"*",IF($C316&gt;=400,ROUND('201920 DATA'!BD316/$C316,2),"")))</f>
        <v>0.1</v>
      </c>
      <c r="AF316" s="289">
        <f>IF(OR($C316="*",$C316&lt;400),"",IF(AND('201920 DATA'!BE316="*",$C316&gt;=400),"*",IF($C316&gt;=400,ROUND('201920 DATA'!BE316/$C316,2),"")))</f>
        <v>0.03</v>
      </c>
      <c r="AG316" s="289">
        <f>IF(OR($C316="*",$C316&lt;400),"",IF(AND('201920 DATA'!BF316="*",$C316&gt;=400),"*",IF($C316&gt;=400,ROUND('201920 DATA'!BF316/$C316,2),"")))</f>
        <v>0.02</v>
      </c>
      <c r="AH316" s="289">
        <f>IF(OR($C316="*",$C316&lt;400),"",IF(AND('201920 DATA'!BG316="*",$C316&gt;=400),"*",IF($C316&gt;=400,ROUND('201920 DATA'!BG316/$C316,2),"")))</f>
        <v>0</v>
      </c>
      <c r="AI316" s="289">
        <f>IF(OR($C316="*",$C316&lt;400),"",IF(AND('201920 DATA'!BH316="*",$C316&gt;=400),"*",IF($C316&gt;=400,ROUND('201920 DATA'!BH316/$C316,2),"")))</f>
        <v>0.01</v>
      </c>
      <c r="AJ316" s="289">
        <f>IF(OR($C316="*",$C316&lt;400),"",IF(AND('201920 DATA'!BI316="*",$C316&gt;=400),"*",IF($C316&gt;=400,ROUND('201920 DATA'!BI316/$C316,2),"")))</f>
        <v>0.03</v>
      </c>
      <c r="AK316" s="289">
        <f>IF(OR($C316="*",$C316&lt;400),"",IF(AND('201920 DATA'!BJ316="*",$C316&gt;=400),"*",IF($C316&gt;=400,ROUND('201920 DATA'!BJ316/$C316,2),"")))</f>
        <v>0</v>
      </c>
      <c r="AL316" s="289">
        <f>IF(OR($C316="*",$C316&lt;400),"",IF(AND('201920 DATA'!BK316="*",$C316&gt;=400),"*",IF($C316&gt;=400,ROUND('201920 DATA'!BK316/$C316,2),"")))</f>
        <v>0.05</v>
      </c>
      <c r="AM316" s="289">
        <f>IF(OR($C316="*",$C316&lt;400),"",IF(AND('201920 DATA'!BL316="*",$C316&gt;=400),"*",IF($C316&gt;=400,ROUND('201920 DATA'!BL316/$C316,2),"")))</f>
        <v>0.05</v>
      </c>
      <c r="AN316" s="289">
        <f>IF(OR($C316="*",$C316&lt;400),"",IF(AND('201920 DATA'!BM316="*",$C316&gt;=400),"*",IF($C316&gt;=400,ROUND('201920 DATA'!BM316/$C316,2),"")))</f>
        <v>0.13</v>
      </c>
      <c r="AO316" s="289">
        <f>IF(OR($C316="*",$C316&lt;400),"",IF(AND('201920 DATA'!BN316="*",$C316&gt;=400),"*",IF($C316&gt;=400,ROUND('201920 DATA'!BN316/$C316,2),"")))</f>
        <v>0.03</v>
      </c>
      <c r="AP316" s="289">
        <f>IF(OR($C316="*",$C316&lt;400),"",IF(AND('201920 DATA'!BO316="*",$C316&gt;=400),"*",IF($C316&gt;=400,ROUND('201920 DATA'!BO316/$C316,2),"")))</f>
        <v>0.05</v>
      </c>
      <c r="AQ316" s="289">
        <f>IF(OR($C316="*",$C316&lt;400),"",IF(AND('201920 DATA'!BP316="*",$C316&gt;=400),"*",IF($C316&gt;=400,ROUND('201920 DATA'!BP316/$C316,2),"")))</f>
        <v>0.05</v>
      </c>
      <c r="AR316" s="289">
        <f>IF(OR($C316="*",$C316&lt;400),"",IF(AND('201920 DATA'!BQ316="*",$C316&gt;=400),"*",IF($C316&gt;=400,ROUND('201920 DATA'!BQ316/$C316,2),"")))</f>
        <v>0.09</v>
      </c>
      <c r="AS316" s="289">
        <f>IF(OR($C316="*",$C316&lt;400),"",IF(AND('201920 DATA'!BR316="*",$C316&gt;=400),"*",IF($C316&gt;=400,ROUND('201920 DATA'!BR316/$C316,2),"")))</f>
        <v>0.02</v>
      </c>
      <c r="AT316" s="289">
        <f>IF(OR($C316="*",$C316&lt;400),"",IF(AND('201920 DATA'!BS316="*",$C316&gt;=400),"*",IF($C316&gt;=400,ROUND('201920 DATA'!BS316/$C316,2),"")))</f>
        <v>0</v>
      </c>
      <c r="AU316" s="289">
        <f>IF(OR($C316="*",$C316&lt;400),"",IF(AND('201920 DATA'!BT316="*",$C316&gt;=400),"*",IF($C316&gt;=400,ROUND('201920 DATA'!BT316/$C316,2),"")))</f>
        <v>0.18</v>
      </c>
      <c r="AV316" s="289">
        <f>IF(OR($C316="*",$C316&lt;400),"",IF(AND('201920 DATA'!BU316="*",$C316&gt;=400),"*",IF($C316&gt;=400,ROUND('201920 DATA'!BU316/$C316,2),"")))</f>
        <v>0.06</v>
      </c>
      <c r="AW316" s="289">
        <f>IF(OR($C316="*",$C316&lt;400),"",IF(AND('201920 DATA'!BV316="*",$C316&gt;=400),"*",IF($C316&gt;=400,ROUND('201920 DATA'!BV316/$C316,2),"")))</f>
        <v>0</v>
      </c>
      <c r="AX316" s="289">
        <f>IF(OR($C316="*",$C316&lt;400),"",IF(AND('201920 DATA'!BW316="*",$C316&gt;=400),"*",IF($C316&gt;=400,ROUND('201920 DATA'!BW316/$C316,2),"")))</f>
        <v>0.05</v>
      </c>
      <c r="AZ316" s="365">
        <v>203145</v>
      </c>
    </row>
    <row r="317" spans="1:52" x14ac:dyDescent="0.2">
      <c r="A317" s="373" t="s">
        <v>370</v>
      </c>
      <c r="B317" s="287">
        <f>'201920 DATA'!B317</f>
        <v>16330</v>
      </c>
      <c r="C317" s="288">
        <f>'201920 DATA'!C317</f>
        <v>16285</v>
      </c>
      <c r="D317" s="293">
        <f>'201920 DATA'!FQ317</f>
        <v>14350</v>
      </c>
      <c r="F317" s="313">
        <f t="shared" si="8"/>
        <v>-0.06</v>
      </c>
      <c r="G317" s="295">
        <f t="shared" si="9"/>
        <v>1</v>
      </c>
      <c r="H317" s="289">
        <f>IF(OR($C317="*",$C317&lt;400),"",IF(AND('201920 DATA'!F317="*",$C317&gt;=400),"*",IF($C317&gt;=400,ROUND('201920 DATA'!F317/$C317,2),"")))</f>
        <v>0.03</v>
      </c>
      <c r="I317" s="296">
        <f>IF(OR($B317="*",$B317&lt;400),"",IF(AND('201920 DATA'!Y317="*",$B317&gt;=400),"*",IF($B317&gt;=400,ROUND('201920 DATA'!Y317/$B317,2),"")))</f>
        <v>0.08</v>
      </c>
      <c r="J317" s="296">
        <f>IF(OR($B317="*",$B317&lt;400),"",IF(AND('201920 DATA'!Z317="*",$B317&gt;=400),"*",IF($B317&gt;=400,ROUND('201920 DATA'!Z317/$B317,2),"")))</f>
        <v>0.13</v>
      </c>
      <c r="K317" s="296">
        <f>IF(OR($B317="*",$B317&lt;400),"",IF(AND('201920 DATA'!AA317="*",$B317&gt;=400),"*",IF($B317&gt;=400,ROUND('201920 DATA'!AA317/$B317,2),"")))</f>
        <v>0.16</v>
      </c>
      <c r="L317" s="296">
        <f>IF(OR($B317="*",$B317&lt;400),"",IF(AND('201920 DATA'!AB317="*",$B317&gt;=400),"*",IF($B317&gt;=400,ROUND('201920 DATA'!AB317/$B317,2),"")))</f>
        <v>0.25</v>
      </c>
      <c r="M317" s="296">
        <f>IF(OR($B317="*",$B317&lt;400),"",IF(AND('201920 DATA'!AC317="*",$B317&gt;=400),"*",IF($B317&gt;=400,ROUND('201920 DATA'!AC317/$B317,2),"")))</f>
        <v>0.24</v>
      </c>
      <c r="N317" s="296">
        <f>IF(OR($B317="*",$B317&lt;400),"",IF(AND('201920 DATA'!AD317="*",$B317&gt;=400),"*",IF($B317&gt;=400,ROUND('201920 DATA'!AD317/$B317,2),"")))</f>
        <v>0.12</v>
      </c>
      <c r="O317" s="296">
        <f>IF(OR($B317="*",$B317&lt;400),"",IF(AND('201920 DATA'!AE317="*",$B317&gt;=400),"*",IF($B317&gt;=400,ROUND('201920 DATA'!AE317/$B317,2),"")))</f>
        <v>0</v>
      </c>
      <c r="P317" s="297"/>
      <c r="Q317" s="296">
        <f>IF(OR($B317="*",$B317&lt;400),"",IF(AND('201920 DATA'!FO317="*",$B317&gt;=400),"*",IF($B317&gt;=400,ROUND('201920 DATA'!FO317/$B317,2),"")))</f>
        <v>0.96</v>
      </c>
      <c r="R317" s="289">
        <f>IF(OR($C317="*",$C317&lt;400),"",IF(AND('201920 DATA'!F317="*",$C317&gt;=400),"*",IF($C317&gt;=400,ROUND('201920 DATA'!F317/$C317,2),"")))</f>
        <v>0.03</v>
      </c>
      <c r="S317" s="289">
        <f>IF(OR($C317="*",$C317&lt;400),"",IF(AND('201920 DATA'!G317="*",$C317&gt;=400),"*",IF($C317&gt;=400,ROUND('201920 DATA'!G317/$C317,2),"")))</f>
        <v>0.08</v>
      </c>
      <c r="T317" s="289">
        <f>IF(OR($C317="*",$C317&lt;400),"",IF(AND('201920 DATA'!H317="*",$C317&gt;=400),"*",IF($C317&gt;=400,ROUND('201920 DATA'!H317/$C317,2),"")))</f>
        <v>0.89</v>
      </c>
      <c r="U317" s="289">
        <f>IF(OR($C317="*",$C317&lt;400),"",IF(AND('201920 DATA'!FP317="*",$C317&gt;=400),"*",IF($C317&gt;=400,ROUND('201920 DATA'!FP317/$C317,2),"")))</f>
        <v>0</v>
      </c>
      <c r="V317" s="312">
        <f>IF(OR($D317="*",$D317&lt;400),"",IF(AND('201920 DATA'!M317="*",$D317&gt;=400),"*",IF($D317&gt;=400,ROUND('201920 DATA'!M317/$D317,2),"")))</f>
        <v>0</v>
      </c>
      <c r="W317" s="312">
        <f>IF(OR($D317="*",$D317&lt;400),"",IF(AND('201920 DATA'!N317="*",$D317&gt;=400),"*",IF($D317&gt;=400,ROUND('201920 DATA'!N317/$D317,2),"")))</f>
        <v>0.42</v>
      </c>
      <c r="X317" s="312">
        <f>IF(OR($D317="*",$D317&lt;400),"",IF(AND('201920 DATA'!O317="*",$D317&gt;=400),"*",IF($D317&gt;=400,ROUND('201920 DATA'!O317/$D317,2),"")))</f>
        <v>0.25</v>
      </c>
      <c r="Y317" s="312">
        <f>IF(OR($D317="*",$D317&lt;400),"",IF(AND('201920 DATA'!P317="*",$D317&gt;=400),"*",IF($D317&gt;=400,ROUND('201920 DATA'!P317/$D317,2),"")))</f>
        <v>0.14000000000000001</v>
      </c>
      <c r="Z317" s="312">
        <f>IF(OR($D317="*",$D317&lt;400),"",IF(AND('201920 DATA'!Q317="*",$D317&gt;=400),"*",IF($D317&gt;=400,ROUND('201920 DATA'!Q317/$D317,2),"")))</f>
        <v>0.13</v>
      </c>
      <c r="AA317" s="312">
        <f>IF(OR($D317="*",$D317&lt;400),"",IF(AND('201920 DATA'!R317="*",$D317&gt;=400),"*",IF($D317&gt;=400,ROUND('201920 DATA'!R317/$D317,2),"")))</f>
        <v>0.04</v>
      </c>
      <c r="AB317" s="312">
        <f>IF(OR($D317="*",$D317&lt;400),"",IF(AND('201920 DATA'!S317="*",$D317&gt;=400),"*",IF($D317&gt;=400,ROUND('201920 DATA'!S317/$D317,2),"")))</f>
        <v>0.01</v>
      </c>
      <c r="AC317" s="312">
        <f>IF(OR($D317="*",$D317&lt;400),"",IF(AND('201920 DATA'!T317="*",$D317&gt;=400),"*",IF($D317&gt;=400,ROUND('201920 DATA'!T317/$D317,2),"")))</f>
        <v>0</v>
      </c>
      <c r="AD317" s="289" t="str">
        <f>IF(OR($C317="*",$C317&lt;400),"",IF(AND('201920 DATA'!BC317="*",$C317&gt;=400),"*",IF($C317&gt;=400,ROUND('201920 DATA'!BC317/$C317,2),"")))</f>
        <v>*</v>
      </c>
      <c r="AE317" s="289">
        <f>IF(OR($C317="*",$C317&lt;400),"",IF(AND('201920 DATA'!BD317="*",$C317&gt;=400),"*",IF($C317&gt;=400,ROUND('201920 DATA'!BD317/$C317,2),"")))</f>
        <v>0.14000000000000001</v>
      </c>
      <c r="AF317" s="289">
        <f>IF(OR($C317="*",$C317&lt;400),"",IF(AND('201920 DATA'!BE317="*",$C317&gt;=400),"*",IF($C317&gt;=400,ROUND('201920 DATA'!BE317/$C317,2),"")))</f>
        <v>0.01</v>
      </c>
      <c r="AG317" s="289">
        <f>IF(OR($C317="*",$C317&lt;400),"",IF(AND('201920 DATA'!BF317="*",$C317&gt;=400),"*",IF($C317&gt;=400,ROUND('201920 DATA'!BF317/$C317,2),"")))</f>
        <v>0</v>
      </c>
      <c r="AH317" s="289">
        <f>IF(OR($C317="*",$C317&lt;400),"",IF(AND('201920 DATA'!BG317="*",$C317&gt;=400),"*",IF($C317&gt;=400,ROUND('201920 DATA'!BG317/$C317,2),"")))</f>
        <v>0</v>
      </c>
      <c r="AI317" s="289">
        <f>IF(OR($C317="*",$C317&lt;400),"",IF(AND('201920 DATA'!BH317="*",$C317&gt;=400),"*",IF($C317&gt;=400,ROUND('201920 DATA'!BH317/$C317,2),"")))</f>
        <v>0.12</v>
      </c>
      <c r="AJ317" s="289">
        <f>IF(OR($C317="*",$C317&lt;400),"",IF(AND('201920 DATA'!BI317="*",$C317&gt;=400),"*",IF($C317&gt;=400,ROUND('201920 DATA'!BI317/$C317,2),"")))</f>
        <v>0</v>
      </c>
      <c r="AK317" s="289">
        <f>IF(OR($C317="*",$C317&lt;400),"",IF(AND('201920 DATA'!BJ317="*",$C317&gt;=400),"*",IF($C317&gt;=400,ROUND('201920 DATA'!BJ317/$C317,2),"")))</f>
        <v>0</v>
      </c>
      <c r="AL317" s="289" t="str">
        <f>IF(OR($C317="*",$C317&lt;400),"",IF(AND('201920 DATA'!BK317="*",$C317&gt;=400),"*",IF($C317&gt;=400,ROUND('201920 DATA'!BK317/$C317,2),"")))</f>
        <v>*</v>
      </c>
      <c r="AM317" s="289" t="str">
        <f>IF(OR($C317="*",$C317&lt;400),"",IF(AND('201920 DATA'!BL317="*",$C317&gt;=400),"*",IF($C317&gt;=400,ROUND('201920 DATA'!BL317/$C317,2),"")))</f>
        <v>*</v>
      </c>
      <c r="AN317" s="289" t="str">
        <f>IF(OR($C317="*",$C317&lt;400),"",IF(AND('201920 DATA'!BM317="*",$C317&gt;=400),"*",IF($C317&gt;=400,ROUND('201920 DATA'!BM317/$C317,2),"")))</f>
        <v>*</v>
      </c>
      <c r="AO317" s="289">
        <f>IF(OR($C317="*",$C317&lt;400),"",IF(AND('201920 DATA'!BN317="*",$C317&gt;=400),"*",IF($C317&gt;=400,ROUND('201920 DATA'!BN317/$C317,2),"")))</f>
        <v>0.01</v>
      </c>
      <c r="AP317" s="289">
        <f>IF(OR($C317="*",$C317&lt;400),"",IF(AND('201920 DATA'!BO317="*",$C317&gt;=400),"*",IF($C317&gt;=400,ROUND('201920 DATA'!BO317/$C317,2),"")))</f>
        <v>0.56000000000000005</v>
      </c>
      <c r="AQ317" s="289">
        <f>IF(OR($C317="*",$C317&lt;400),"",IF(AND('201920 DATA'!BP317="*",$C317&gt;=400),"*",IF($C317&gt;=400,ROUND('201920 DATA'!BP317/$C317,2),"")))</f>
        <v>0.02</v>
      </c>
      <c r="AR317" s="289">
        <f>IF(OR($C317="*",$C317&lt;400),"",IF(AND('201920 DATA'!BQ317="*",$C317&gt;=400),"*",IF($C317&gt;=400,ROUND('201920 DATA'!BQ317/$C317,2),"")))</f>
        <v>0</v>
      </c>
      <c r="AS317" s="289">
        <f>IF(OR($C317="*",$C317&lt;400),"",IF(AND('201920 DATA'!BR317="*",$C317&gt;=400),"*",IF($C317&gt;=400,ROUND('201920 DATA'!BR317/$C317,2),"")))</f>
        <v>0</v>
      </c>
      <c r="AT317" s="289">
        <f>IF(OR($C317="*",$C317&lt;400),"",IF(AND('201920 DATA'!BS317="*",$C317&gt;=400),"*",IF($C317&gt;=400,ROUND('201920 DATA'!BS317/$C317,2),"")))</f>
        <v>0.04</v>
      </c>
      <c r="AU317" s="289">
        <f>IF(OR($C317="*",$C317&lt;400),"",IF(AND('201920 DATA'!BT317="*",$C317&gt;=400),"*",IF($C317&gt;=400,ROUND('201920 DATA'!BT317/$C317,2),"")))</f>
        <v>0.01</v>
      </c>
      <c r="AV317" s="289">
        <f>IF(OR($C317="*",$C317&lt;400),"",IF(AND('201920 DATA'!BU317="*",$C317&gt;=400),"*",IF($C317&gt;=400,ROUND('201920 DATA'!BU317/$C317,2),"")))</f>
        <v>0.09</v>
      </c>
      <c r="AW317" s="289">
        <f>IF(OR($C317="*",$C317&lt;400),"",IF(AND('201920 DATA'!BV317="*",$C317&gt;=400),"*",IF($C317&gt;=400,ROUND('201920 DATA'!BV317/$C317,2),"")))</f>
        <v>0</v>
      </c>
      <c r="AX317" s="289">
        <f>IF(OR($C317="*",$C317&lt;400),"",IF(AND('201920 DATA'!BW317="*",$C317&gt;=400),"*",IF($C317&gt;=400,ROUND('201920 DATA'!BW317/$C317,2),"")))</f>
        <v>0</v>
      </c>
      <c r="AZ317" s="365">
        <v>17300</v>
      </c>
    </row>
    <row r="318" spans="1:52" x14ac:dyDescent="0.2">
      <c r="A318" s="373" t="s">
        <v>371</v>
      </c>
      <c r="B318" s="287">
        <f>'201920 DATA'!B318</f>
        <v>92395</v>
      </c>
      <c r="C318" s="288">
        <f>'201920 DATA'!C318</f>
        <v>77520</v>
      </c>
      <c r="D318" s="293">
        <f>'201920 DATA'!FQ318</f>
        <v>15900</v>
      </c>
      <c r="F318" s="313">
        <f t="shared" si="8"/>
        <v>0.01</v>
      </c>
      <c r="G318" s="295">
        <f t="shared" si="9"/>
        <v>0.84</v>
      </c>
      <c r="H318" s="289">
        <f>IF(OR($C318="*",$C318&lt;400),"",IF(AND('201920 DATA'!F318="*",$C318&gt;=400),"*",IF($C318&gt;=400,ROUND('201920 DATA'!F318/$C318,2),"")))</f>
        <v>0.43</v>
      </c>
      <c r="I318" s="296">
        <f>IF(OR($B318="*",$B318&lt;400),"",IF(AND('201920 DATA'!Y318="*",$B318&gt;=400),"*",IF($B318&gt;=400,ROUND('201920 DATA'!Y318/$B318,2),"")))</f>
        <v>0.18</v>
      </c>
      <c r="J318" s="296">
        <f>IF(OR($B318="*",$B318&lt;400),"",IF(AND('201920 DATA'!Z318="*",$B318&gt;=400),"*",IF($B318&gt;=400,ROUND('201920 DATA'!Z318/$B318,2),"")))</f>
        <v>0.09</v>
      </c>
      <c r="K318" s="296">
        <f>IF(OR($B318="*",$B318&lt;400),"",IF(AND('201920 DATA'!AA318="*",$B318&gt;=400),"*",IF($B318&gt;=400,ROUND('201920 DATA'!AA318/$B318,2),"")))</f>
        <v>0.13</v>
      </c>
      <c r="L318" s="296">
        <f>IF(OR($B318="*",$B318&lt;400),"",IF(AND('201920 DATA'!AB318="*",$B318&gt;=400),"*",IF($B318&gt;=400,ROUND('201920 DATA'!AB318/$B318,2),"")))</f>
        <v>0.16</v>
      </c>
      <c r="M318" s="296">
        <f>IF(OR($B318="*",$B318&lt;400),"",IF(AND('201920 DATA'!AC318="*",$B318&gt;=400),"*",IF($B318&gt;=400,ROUND('201920 DATA'!AC318/$B318,2),"")))</f>
        <v>0.18</v>
      </c>
      <c r="N318" s="296">
        <f>IF(OR($B318="*",$B318&lt;400),"",IF(AND('201920 DATA'!AD318="*",$B318&gt;=400),"*",IF($B318&gt;=400,ROUND('201920 DATA'!AD318/$B318,2),"")))</f>
        <v>0.19</v>
      </c>
      <c r="O318" s="296">
        <f>IF(OR($B318="*",$B318&lt;400),"",IF(AND('201920 DATA'!AE318="*",$B318&gt;=400),"*",IF($B318&gt;=400,ROUND('201920 DATA'!AE318/$B318,2),"")))</f>
        <v>0.03</v>
      </c>
      <c r="P318" s="297"/>
      <c r="Q318" s="296">
        <f>IF(OR($B318="*",$B318&lt;400),"",IF(AND('201920 DATA'!FO318="*",$B318&gt;=400),"*",IF($B318&gt;=400,ROUND('201920 DATA'!FO318/$B318,2),"")))</f>
        <v>0.57999999999999996</v>
      </c>
      <c r="R318" s="289">
        <f>IF(OR($C318="*",$C318&lt;400),"",IF(AND('201920 DATA'!F318="*",$C318&gt;=400),"*",IF($C318&gt;=400,ROUND('201920 DATA'!F318/$C318,2),"")))</f>
        <v>0.43</v>
      </c>
      <c r="S318" s="289">
        <f>IF(OR($C318="*",$C318&lt;400),"",IF(AND('201920 DATA'!G318="*",$C318&gt;=400),"*",IF($C318&gt;=400,ROUND('201920 DATA'!G318/$C318,2),"")))</f>
        <v>0.17</v>
      </c>
      <c r="T318" s="289">
        <f>IF(OR($C318="*",$C318&lt;400),"",IF(AND('201920 DATA'!H318="*",$C318&gt;=400),"*",IF($C318&gt;=400,ROUND('201920 DATA'!H318/$C318,2),"")))</f>
        <v>0.26</v>
      </c>
      <c r="U318" s="289">
        <f>IF(OR($C318="*",$C318&lt;400),"",IF(AND('201920 DATA'!FP318="*",$C318&gt;=400),"*",IF($C318&gt;=400,ROUND('201920 DATA'!FP318/$C318,2),"")))</f>
        <v>0.14000000000000001</v>
      </c>
      <c r="V318" s="312">
        <f>IF(OR($D318="*",$D318&lt;400),"",IF(AND('201920 DATA'!M318="*",$D318&gt;=400),"*",IF($D318&gt;=400,ROUND('201920 DATA'!M318/$D318,2),"")))</f>
        <v>0</v>
      </c>
      <c r="W318" s="312">
        <f>IF(OR($D318="*",$D318&lt;400),"",IF(AND('201920 DATA'!N318="*",$D318&gt;=400),"*",IF($D318&gt;=400,ROUND('201920 DATA'!N318/$D318,2),"")))</f>
        <v>0.5</v>
      </c>
      <c r="X318" s="312">
        <f>IF(OR($D318="*",$D318&lt;400),"",IF(AND('201920 DATA'!O318="*",$D318&gt;=400),"*",IF($D318&gt;=400,ROUND('201920 DATA'!O318/$D318,2),"")))</f>
        <v>0.27</v>
      </c>
      <c r="Y318" s="312">
        <f>IF(OR($D318="*",$D318&lt;400),"",IF(AND('201920 DATA'!P318="*",$D318&gt;=400),"*",IF($D318&gt;=400,ROUND('201920 DATA'!P318/$D318,2),"")))</f>
        <v>0.1</v>
      </c>
      <c r="Z318" s="312">
        <f>IF(OR($D318="*",$D318&lt;400),"",IF(AND('201920 DATA'!Q318="*",$D318&gt;=400),"*",IF($D318&gt;=400,ROUND('201920 DATA'!Q318/$D318,2),"")))</f>
        <v>0.1</v>
      </c>
      <c r="AA318" s="312">
        <f>IF(OR($D318="*",$D318&lt;400),"",IF(AND('201920 DATA'!R318="*",$D318&gt;=400),"*",IF($D318&gt;=400,ROUND('201920 DATA'!R318/$D318,2),"")))</f>
        <v>0.01</v>
      </c>
      <c r="AB318" s="312">
        <f>IF(OR($D318="*",$D318&lt;400),"",IF(AND('201920 DATA'!S318="*",$D318&gt;=400),"*",IF($D318&gt;=400,ROUND('201920 DATA'!S318/$D318,2),"")))</f>
        <v>0</v>
      </c>
      <c r="AC318" s="312">
        <f>IF(OR($D318="*",$D318&lt;400),"",IF(AND('201920 DATA'!T318="*",$D318&gt;=400),"*",IF($D318&gt;=400,ROUND('201920 DATA'!T318/$D318,2),"")))</f>
        <v>0</v>
      </c>
      <c r="AD318" s="289">
        <f>IF(OR($C318="*",$C318&lt;400),"",IF(AND('201920 DATA'!BC318="*",$C318&gt;=400),"*",IF($C318&gt;=400,ROUND('201920 DATA'!BC318/$C318,2),"")))</f>
        <v>0.05</v>
      </c>
      <c r="AE318" s="289">
        <f>IF(OR($C318="*",$C318&lt;400),"",IF(AND('201920 DATA'!BD318="*",$C318&gt;=400),"*",IF($C318&gt;=400,ROUND('201920 DATA'!BD318/$C318,2),"")))</f>
        <v>0.13</v>
      </c>
      <c r="AF318" s="289">
        <f>IF(OR($C318="*",$C318&lt;400),"",IF(AND('201920 DATA'!BE318="*",$C318&gt;=400),"*",IF($C318&gt;=400,ROUND('201920 DATA'!BE318/$C318,2),"")))</f>
        <v>0.03</v>
      </c>
      <c r="AG318" s="289">
        <f>IF(OR($C318="*",$C318&lt;400),"",IF(AND('201920 DATA'!BF318="*",$C318&gt;=400),"*",IF($C318&gt;=400,ROUND('201920 DATA'!BF318/$C318,2),"")))</f>
        <v>0.02</v>
      </c>
      <c r="AH318" s="289">
        <f>IF(OR($C318="*",$C318&lt;400),"",IF(AND('201920 DATA'!BG318="*",$C318&gt;=400),"*",IF($C318&gt;=400,ROUND('201920 DATA'!BG318/$C318,2),"")))</f>
        <v>0.01</v>
      </c>
      <c r="AI318" s="289">
        <f>IF(OR($C318="*",$C318&lt;400),"",IF(AND('201920 DATA'!BH318="*",$C318&gt;=400),"*",IF($C318&gt;=400,ROUND('201920 DATA'!BH318/$C318,2),"")))</f>
        <v>0.01</v>
      </c>
      <c r="AJ318" s="289">
        <f>IF(OR($C318="*",$C318&lt;400),"",IF(AND('201920 DATA'!BI318="*",$C318&gt;=400),"*",IF($C318&gt;=400,ROUND('201920 DATA'!BI318/$C318,2),"")))</f>
        <v>0.06</v>
      </c>
      <c r="AK318" s="289">
        <f>IF(OR($C318="*",$C318&lt;400),"",IF(AND('201920 DATA'!BJ318="*",$C318&gt;=400),"*",IF($C318&gt;=400,ROUND('201920 DATA'!BJ318/$C318,2),"")))</f>
        <v>0</v>
      </c>
      <c r="AL318" s="289">
        <f>IF(OR($C318="*",$C318&lt;400),"",IF(AND('201920 DATA'!BK318="*",$C318&gt;=400),"*",IF($C318&gt;=400,ROUND('201920 DATA'!BK318/$C318,2),"")))</f>
        <v>0.04</v>
      </c>
      <c r="AM318" s="289">
        <f>IF(OR($C318="*",$C318&lt;400),"",IF(AND('201920 DATA'!BL318="*",$C318&gt;=400),"*",IF($C318&gt;=400,ROUND('201920 DATA'!BL318/$C318,2),"")))</f>
        <v>0.06</v>
      </c>
      <c r="AN318" s="289">
        <f>IF(OR($C318="*",$C318&lt;400),"",IF(AND('201920 DATA'!BM318="*",$C318&gt;=400),"*",IF($C318&gt;=400,ROUND('201920 DATA'!BM318/$C318,2),"")))</f>
        <v>0.11</v>
      </c>
      <c r="AO318" s="289">
        <f>IF(OR($C318="*",$C318&lt;400),"",IF(AND('201920 DATA'!BN318="*",$C318&gt;=400),"*",IF($C318&gt;=400,ROUND('201920 DATA'!BN318/$C318,2),"")))</f>
        <v>0.03</v>
      </c>
      <c r="AP318" s="289">
        <f>IF(OR($C318="*",$C318&lt;400),"",IF(AND('201920 DATA'!BO318="*",$C318&gt;=400),"*",IF($C318&gt;=400,ROUND('201920 DATA'!BO318/$C318,2),"")))</f>
        <v>0.04</v>
      </c>
      <c r="AQ318" s="289">
        <f>IF(OR($C318="*",$C318&lt;400),"",IF(AND('201920 DATA'!BP318="*",$C318&gt;=400),"*",IF($C318&gt;=400,ROUND('201920 DATA'!BP318/$C318,2),"")))</f>
        <v>7.0000000000000007E-2</v>
      </c>
      <c r="AR318" s="289">
        <f>IF(OR($C318="*",$C318&lt;400),"",IF(AND('201920 DATA'!BQ318="*",$C318&gt;=400),"*",IF($C318&gt;=400,ROUND('201920 DATA'!BQ318/$C318,2),"")))</f>
        <v>0.08</v>
      </c>
      <c r="AS318" s="289">
        <f>IF(OR($C318="*",$C318&lt;400),"",IF(AND('201920 DATA'!BR318="*",$C318&gt;=400),"*",IF($C318&gt;=400,ROUND('201920 DATA'!BR318/$C318,2),"")))</f>
        <v>0.03</v>
      </c>
      <c r="AT318" s="289">
        <f>IF(OR($C318="*",$C318&lt;400),"",IF(AND('201920 DATA'!BS318="*",$C318&gt;=400),"*",IF($C318&gt;=400,ROUND('201920 DATA'!BS318/$C318,2),"")))</f>
        <v>0</v>
      </c>
      <c r="AU318" s="289">
        <f>IF(OR($C318="*",$C318&lt;400),"",IF(AND('201920 DATA'!BT318="*",$C318&gt;=400),"*",IF($C318&gt;=400,ROUND('201920 DATA'!BT318/$C318,2),"")))</f>
        <v>0.1</v>
      </c>
      <c r="AV318" s="289">
        <f>IF(OR($C318="*",$C318&lt;400),"",IF(AND('201920 DATA'!BU318="*",$C318&gt;=400),"*",IF($C318&gt;=400,ROUND('201920 DATA'!BU318/$C318,2),"")))</f>
        <v>0.05</v>
      </c>
      <c r="AW318" s="289">
        <f>IF(OR($C318="*",$C318&lt;400),"",IF(AND('201920 DATA'!BV318="*",$C318&gt;=400),"*",IF($C318&gt;=400,ROUND('201920 DATA'!BV318/$C318,2),"")))</f>
        <v>0</v>
      </c>
      <c r="AX318" s="289">
        <f>IF(OR($C318="*",$C318&lt;400),"",IF(AND('201920 DATA'!BW318="*",$C318&gt;=400),"*",IF($C318&gt;=400,ROUND('201920 DATA'!BW318/$C318,2),"")))</f>
        <v>7.0000000000000007E-2</v>
      </c>
      <c r="AZ318" s="365">
        <v>91930</v>
      </c>
    </row>
    <row r="319" spans="1:52" x14ac:dyDescent="0.2">
      <c r="A319" s="373" t="s">
        <v>372</v>
      </c>
      <c r="B319" s="287">
        <f>'201920 DATA'!B319</f>
        <v>70705</v>
      </c>
      <c r="C319" s="288">
        <f>'201920 DATA'!C319</f>
        <v>64360</v>
      </c>
      <c r="D319" s="293">
        <f>'201920 DATA'!FQ319</f>
        <v>19950</v>
      </c>
      <c r="F319" s="313">
        <f t="shared" si="8"/>
        <v>0.03</v>
      </c>
      <c r="G319" s="295">
        <f t="shared" si="9"/>
        <v>0.91</v>
      </c>
      <c r="H319" s="289">
        <f>IF(OR($C319="*",$C319&lt;400),"",IF(AND('201920 DATA'!F319="*",$C319&gt;=400),"*",IF($C319&gt;=400,ROUND('201920 DATA'!F319/$C319,2),"")))</f>
        <v>0.42</v>
      </c>
      <c r="I319" s="296">
        <f>IF(OR($B319="*",$B319&lt;400),"",IF(AND('201920 DATA'!Y319="*",$B319&gt;=400),"*",IF($B319&gt;=400,ROUND('201920 DATA'!Y319/$B319,2),"")))</f>
        <v>0.14000000000000001</v>
      </c>
      <c r="J319" s="296">
        <f>IF(OR($B319="*",$B319&lt;400),"",IF(AND('201920 DATA'!Z319="*",$B319&gt;=400),"*",IF($B319&gt;=400,ROUND('201920 DATA'!Z319/$B319,2),"")))</f>
        <v>0.11</v>
      </c>
      <c r="K319" s="296">
        <f>IF(OR($B319="*",$B319&lt;400),"",IF(AND('201920 DATA'!AA319="*",$B319&gt;=400),"*",IF($B319&gt;=400,ROUND('201920 DATA'!AA319/$B319,2),"")))</f>
        <v>0.17</v>
      </c>
      <c r="L319" s="296">
        <f>IF(OR($B319="*",$B319&lt;400),"",IF(AND('201920 DATA'!AB319="*",$B319&gt;=400),"*",IF($B319&gt;=400,ROUND('201920 DATA'!AB319/$B319,2),"")))</f>
        <v>0.16</v>
      </c>
      <c r="M319" s="296">
        <f>IF(OR($B319="*",$B319&lt;400),"",IF(AND('201920 DATA'!AC319="*",$B319&gt;=400),"*",IF($B319&gt;=400,ROUND('201920 DATA'!AC319/$B319,2),"")))</f>
        <v>0.19</v>
      </c>
      <c r="N319" s="296">
        <f>IF(OR($B319="*",$B319&lt;400),"",IF(AND('201920 DATA'!AD319="*",$B319&gt;=400),"*",IF($B319&gt;=400,ROUND('201920 DATA'!AD319/$B319,2),"")))</f>
        <v>0.2</v>
      </c>
      <c r="O319" s="296">
        <f>IF(OR($B319="*",$B319&lt;400),"",IF(AND('201920 DATA'!AE319="*",$B319&gt;=400),"*",IF($B319&gt;=400,ROUND('201920 DATA'!AE319/$B319,2),"")))</f>
        <v>0.04</v>
      </c>
      <c r="P319" s="297"/>
      <c r="Q319" s="296">
        <f>IF(OR($B319="*",$B319&lt;400),"",IF(AND('201920 DATA'!FO319="*",$B319&gt;=400),"*",IF($B319&gt;=400,ROUND('201920 DATA'!FO319/$B319,2),"")))</f>
        <v>0.59</v>
      </c>
      <c r="R319" s="289">
        <f>IF(OR($C319="*",$C319&lt;400),"",IF(AND('201920 DATA'!F319="*",$C319&gt;=400),"*",IF($C319&gt;=400,ROUND('201920 DATA'!F319/$C319,2),"")))</f>
        <v>0.42</v>
      </c>
      <c r="S319" s="289">
        <f>IF(OR($C319="*",$C319&lt;400),"",IF(AND('201920 DATA'!G319="*",$C319&gt;=400),"*",IF($C319&gt;=400,ROUND('201920 DATA'!G319/$C319,2),"")))</f>
        <v>0.09</v>
      </c>
      <c r="T319" s="289">
        <f>IF(OR($C319="*",$C319&lt;400),"",IF(AND('201920 DATA'!H319="*",$C319&gt;=400),"*",IF($C319&gt;=400,ROUND('201920 DATA'!H319/$C319,2),"")))</f>
        <v>0.32</v>
      </c>
      <c r="U319" s="289">
        <f>IF(OR($C319="*",$C319&lt;400),"",IF(AND('201920 DATA'!FP319="*",$C319&gt;=400),"*",IF($C319&gt;=400,ROUND('201920 DATA'!FP319/$C319,2),"")))</f>
        <v>0.17</v>
      </c>
      <c r="V319" s="312">
        <f>IF(OR($D319="*",$D319&lt;400),"",IF(AND('201920 DATA'!M319="*",$D319&gt;=400),"*",IF($D319&gt;=400,ROUND('201920 DATA'!M319/$D319,2),"")))</f>
        <v>0</v>
      </c>
      <c r="W319" s="312">
        <f>IF(OR($D319="*",$D319&lt;400),"",IF(AND('201920 DATA'!N319="*",$D319&gt;=400),"*",IF($D319&gt;=400,ROUND('201920 DATA'!N319/$D319,2),"")))</f>
        <v>0.39</v>
      </c>
      <c r="X319" s="312">
        <f>IF(OR($D319="*",$D319&lt;400),"",IF(AND('201920 DATA'!O319="*",$D319&gt;=400),"*",IF($D319&gt;=400,ROUND('201920 DATA'!O319/$D319,2),"")))</f>
        <v>0.28000000000000003</v>
      </c>
      <c r="Y319" s="312">
        <f>IF(OR($D319="*",$D319&lt;400),"",IF(AND('201920 DATA'!P319="*",$D319&gt;=400),"*",IF($D319&gt;=400,ROUND('201920 DATA'!P319/$D319,2),"")))</f>
        <v>0.1</v>
      </c>
      <c r="Z319" s="312">
        <f>IF(OR($D319="*",$D319&lt;400),"",IF(AND('201920 DATA'!Q319="*",$D319&gt;=400),"*",IF($D319&gt;=400,ROUND('201920 DATA'!Q319/$D319,2),"")))</f>
        <v>0.13</v>
      </c>
      <c r="AA319" s="312">
        <f>IF(OR($D319="*",$D319&lt;400),"",IF(AND('201920 DATA'!R319="*",$D319&gt;=400),"*",IF($D319&gt;=400,ROUND('201920 DATA'!R319/$D319,2),"")))</f>
        <v>0.06</v>
      </c>
      <c r="AB319" s="312">
        <f>IF(OR($D319="*",$D319&lt;400),"",IF(AND('201920 DATA'!S319="*",$D319&gt;=400),"*",IF($D319&gt;=400,ROUND('201920 DATA'!S319/$D319,2),"")))</f>
        <v>0.02</v>
      </c>
      <c r="AC319" s="312">
        <f>IF(OR($D319="*",$D319&lt;400),"",IF(AND('201920 DATA'!T319="*",$D319&gt;=400),"*",IF($D319&gt;=400,ROUND('201920 DATA'!T319/$D319,2),"")))</f>
        <v>0.01</v>
      </c>
      <c r="AD319" s="289">
        <f>IF(OR($C319="*",$C319&lt;400),"",IF(AND('201920 DATA'!BC319="*",$C319&gt;=400),"*",IF($C319&gt;=400,ROUND('201920 DATA'!BC319/$C319,2),"")))</f>
        <v>0.03</v>
      </c>
      <c r="AE319" s="289">
        <f>IF(OR($C319="*",$C319&lt;400),"",IF(AND('201920 DATA'!BD319="*",$C319&gt;=400),"*",IF($C319&gt;=400,ROUND('201920 DATA'!BD319/$C319,2),"")))</f>
        <v>7.0000000000000007E-2</v>
      </c>
      <c r="AF319" s="289">
        <f>IF(OR($C319="*",$C319&lt;400),"",IF(AND('201920 DATA'!BE319="*",$C319&gt;=400),"*",IF($C319&gt;=400,ROUND('201920 DATA'!BE319/$C319,2),"")))</f>
        <v>0.03</v>
      </c>
      <c r="AG319" s="289">
        <f>IF(OR($C319="*",$C319&lt;400),"",IF(AND('201920 DATA'!BF319="*",$C319&gt;=400),"*",IF($C319&gt;=400,ROUND('201920 DATA'!BF319/$C319,2),"")))</f>
        <v>0.02</v>
      </c>
      <c r="AH319" s="289">
        <f>IF(OR($C319="*",$C319&lt;400),"",IF(AND('201920 DATA'!BG319="*",$C319&gt;=400),"*",IF($C319&gt;=400,ROUND('201920 DATA'!BG319/$C319,2),"")))</f>
        <v>0.01</v>
      </c>
      <c r="AI319" s="289">
        <f>IF(OR($C319="*",$C319&lt;400),"",IF(AND('201920 DATA'!BH319="*",$C319&gt;=400),"*",IF($C319&gt;=400,ROUND('201920 DATA'!BH319/$C319,2),"")))</f>
        <v>0.02</v>
      </c>
      <c r="AJ319" s="289">
        <f>IF(OR($C319="*",$C319&lt;400),"",IF(AND('201920 DATA'!BI319="*",$C319&gt;=400),"*",IF($C319&gt;=400,ROUND('201920 DATA'!BI319/$C319,2),"")))</f>
        <v>0.03</v>
      </c>
      <c r="AK319" s="289">
        <f>IF(OR($C319="*",$C319&lt;400),"",IF(AND('201920 DATA'!BJ319="*",$C319&gt;=400),"*",IF($C319&gt;=400,ROUND('201920 DATA'!BJ319/$C319,2),"")))</f>
        <v>0</v>
      </c>
      <c r="AL319" s="289">
        <f>IF(OR($C319="*",$C319&lt;400),"",IF(AND('201920 DATA'!BK319="*",$C319&gt;=400),"*",IF($C319&gt;=400,ROUND('201920 DATA'!BK319/$C319,2),"")))</f>
        <v>0.04</v>
      </c>
      <c r="AM319" s="289">
        <f>IF(OR($C319="*",$C319&lt;400),"",IF(AND('201920 DATA'!BL319="*",$C319&gt;=400),"*",IF($C319&gt;=400,ROUND('201920 DATA'!BL319/$C319,2),"")))</f>
        <v>7.0000000000000007E-2</v>
      </c>
      <c r="AN319" s="289">
        <f>IF(OR($C319="*",$C319&lt;400),"",IF(AND('201920 DATA'!BM319="*",$C319&gt;=400),"*",IF($C319&gt;=400,ROUND('201920 DATA'!BM319/$C319,2),"")))</f>
        <v>0.14000000000000001</v>
      </c>
      <c r="AO319" s="289">
        <f>IF(OR($C319="*",$C319&lt;400),"",IF(AND('201920 DATA'!BN319="*",$C319&gt;=400),"*",IF($C319&gt;=400,ROUND('201920 DATA'!BN319/$C319,2),"")))</f>
        <v>0.03</v>
      </c>
      <c r="AP319" s="289">
        <f>IF(OR($C319="*",$C319&lt;400),"",IF(AND('201920 DATA'!BO319="*",$C319&gt;=400),"*",IF($C319&gt;=400,ROUND('201920 DATA'!BO319/$C319,2),"")))</f>
        <v>0.1</v>
      </c>
      <c r="AQ319" s="289">
        <f>IF(OR($C319="*",$C319&lt;400),"",IF(AND('201920 DATA'!BP319="*",$C319&gt;=400),"*",IF($C319&gt;=400,ROUND('201920 DATA'!BP319/$C319,2),"")))</f>
        <v>0.05</v>
      </c>
      <c r="AR319" s="289">
        <f>IF(OR($C319="*",$C319&lt;400),"",IF(AND('201920 DATA'!BQ319="*",$C319&gt;=400),"*",IF($C319&gt;=400,ROUND('201920 DATA'!BQ319/$C319,2),"")))</f>
        <v>0.11</v>
      </c>
      <c r="AS319" s="289">
        <f>IF(OR($C319="*",$C319&lt;400),"",IF(AND('201920 DATA'!BR319="*",$C319&gt;=400),"*",IF($C319&gt;=400,ROUND('201920 DATA'!BR319/$C319,2),"")))</f>
        <v>0.02</v>
      </c>
      <c r="AT319" s="289">
        <f>IF(OR($C319="*",$C319&lt;400),"",IF(AND('201920 DATA'!BS319="*",$C319&gt;=400),"*",IF($C319&gt;=400,ROUND('201920 DATA'!BS319/$C319,2),"")))</f>
        <v>0</v>
      </c>
      <c r="AU319" s="289">
        <f>IF(OR($C319="*",$C319&lt;400),"",IF(AND('201920 DATA'!BT319="*",$C319&gt;=400),"*",IF($C319&gt;=400,ROUND('201920 DATA'!BT319/$C319,2),"")))</f>
        <v>0.12</v>
      </c>
      <c r="AV319" s="289">
        <f>IF(OR($C319="*",$C319&lt;400),"",IF(AND('201920 DATA'!BU319="*",$C319&gt;=400),"*",IF($C319&gt;=400,ROUND('201920 DATA'!BU319/$C319,2),"")))</f>
        <v>0.04</v>
      </c>
      <c r="AW319" s="289">
        <f>IF(OR($C319="*",$C319&lt;400),"",IF(AND('201920 DATA'!BV319="*",$C319&gt;=400),"*",IF($C319&gt;=400,ROUND('201920 DATA'!BV319/$C319,2),"")))</f>
        <v>0</v>
      </c>
      <c r="AX319" s="289">
        <f>IF(OR($C319="*",$C319&lt;400),"",IF(AND('201920 DATA'!BW319="*",$C319&gt;=400),"*",IF($C319&gt;=400,ROUND('201920 DATA'!BW319/$C319,2),"")))</f>
        <v>7.0000000000000007E-2</v>
      </c>
      <c r="AZ319" s="365">
        <v>68710</v>
      </c>
    </row>
    <row r="320" spans="1:52" x14ac:dyDescent="0.2">
      <c r="A320" s="373" t="s">
        <v>373</v>
      </c>
      <c r="B320" s="287">
        <f>'201920 DATA'!B320</f>
        <v>5475</v>
      </c>
      <c r="C320" s="288">
        <f>'201920 DATA'!C320</f>
        <v>2990</v>
      </c>
      <c r="D320" s="293">
        <f>'201920 DATA'!FQ320</f>
        <v>0</v>
      </c>
      <c r="F320" s="313">
        <f t="shared" si="8"/>
        <v>1</v>
      </c>
      <c r="G320" s="295">
        <f t="shared" si="9"/>
        <v>0.55000000000000004</v>
      </c>
      <c r="H320" s="289">
        <f>IF(OR($C320="*",$C320&lt;400),"",IF(AND('201920 DATA'!F320="*",$C320&gt;=400),"*",IF($C320&gt;=400,ROUND('201920 DATA'!F320/$C320,2),"")))</f>
        <v>0.43</v>
      </c>
      <c r="I320" s="296">
        <f>IF(OR($B320="*",$B320&lt;400),"",IF(AND('201920 DATA'!Y320="*",$B320&gt;=400),"*",IF($B320&gt;=400,ROUND('201920 DATA'!Y320/$B320,2),"")))</f>
        <v>0.01</v>
      </c>
      <c r="J320" s="296">
        <f>IF(OR($B320="*",$B320&lt;400),"",IF(AND('201920 DATA'!Z320="*",$B320&gt;=400),"*",IF($B320&gt;=400,ROUND('201920 DATA'!Z320/$B320,2),"")))</f>
        <v>0.3</v>
      </c>
      <c r="K320" s="296">
        <f>IF(OR($B320="*",$B320&lt;400),"",IF(AND('201920 DATA'!AA320="*",$B320&gt;=400),"*",IF($B320&gt;=400,ROUND('201920 DATA'!AA320/$B320,2),"")))</f>
        <v>0.28999999999999998</v>
      </c>
      <c r="L320" s="296">
        <f>IF(OR($B320="*",$B320&lt;400),"",IF(AND('201920 DATA'!AB320="*",$B320&gt;=400),"*",IF($B320&gt;=400,ROUND('201920 DATA'!AB320/$B320,2),"")))</f>
        <v>0.18</v>
      </c>
      <c r="M320" s="296">
        <f>IF(OR($B320="*",$B320&lt;400),"",IF(AND('201920 DATA'!AC320="*",$B320&gt;=400),"*",IF($B320&gt;=400,ROUND('201920 DATA'!AC320/$B320,2),"")))</f>
        <v>0.09</v>
      </c>
      <c r="N320" s="296">
        <f>IF(OR($B320="*",$B320&lt;400),"",IF(AND('201920 DATA'!AD320="*",$B320&gt;=400),"*",IF($B320&gt;=400,ROUND('201920 DATA'!AD320/$B320,2),"")))</f>
        <v>0.1</v>
      </c>
      <c r="O320" s="296">
        <f>IF(OR($B320="*",$B320&lt;400),"",IF(AND('201920 DATA'!AE320="*",$B320&gt;=400),"*",IF($B320&gt;=400,ROUND('201920 DATA'!AE320/$B320,2),"")))</f>
        <v>0.03</v>
      </c>
      <c r="P320" s="297"/>
      <c r="Q320" s="296">
        <f>IF(OR($B320="*",$B320&lt;400),"",IF(AND('201920 DATA'!FO320="*",$B320&gt;=400),"*",IF($B320&gt;=400,ROUND('201920 DATA'!FO320/$B320,2),"")))</f>
        <v>0</v>
      </c>
      <c r="R320" s="289">
        <f>IF(OR($C320="*",$C320&lt;400),"",IF(AND('201920 DATA'!F320="*",$C320&gt;=400),"*",IF($C320&gt;=400,ROUND('201920 DATA'!F320/$C320,2),"")))</f>
        <v>0.43</v>
      </c>
      <c r="S320" s="289">
        <f>IF(OR($C320="*",$C320&lt;400),"",IF(AND('201920 DATA'!G320="*",$C320&gt;=400),"*",IF($C320&gt;=400,ROUND('201920 DATA'!G320/$C320,2),"")))</f>
        <v>0.53</v>
      </c>
      <c r="T320" s="289">
        <f>IF(OR($C320="*",$C320&lt;400),"",IF(AND('201920 DATA'!H320="*",$C320&gt;=400),"*",IF($C320&gt;=400,ROUND('201920 DATA'!H320/$C320,2),"")))</f>
        <v>0.03</v>
      </c>
      <c r="U320" s="289">
        <f>IF(OR($C320="*",$C320&lt;400),"",IF(AND('201920 DATA'!FP320="*",$C320&gt;=400),"*",IF($C320&gt;=400,ROUND('201920 DATA'!FP320/$C320,2),"")))</f>
        <v>0.02</v>
      </c>
      <c r="V320" s="312" t="str">
        <f>IF(OR($D320="*",$D320&lt;400),"",IF(AND('201920 DATA'!M320="*",$D320&gt;=400),"*",IF($D320&gt;=400,ROUND('201920 DATA'!M320/$D320,2),"")))</f>
        <v/>
      </c>
      <c r="W320" s="312" t="str">
        <f>IF(OR($D320="*",$D320&lt;400),"",IF(AND('201920 DATA'!N320="*",$D320&gt;=400),"*",IF($D320&gt;=400,ROUND('201920 DATA'!N320/$D320,2),"")))</f>
        <v/>
      </c>
      <c r="X320" s="312" t="str">
        <f>IF(OR($D320="*",$D320&lt;400),"",IF(AND('201920 DATA'!O320="*",$D320&gt;=400),"*",IF($D320&gt;=400,ROUND('201920 DATA'!O320/$D320,2),"")))</f>
        <v/>
      </c>
      <c r="Y320" s="312" t="str">
        <f>IF(OR($D320="*",$D320&lt;400),"",IF(AND('201920 DATA'!P320="*",$D320&gt;=400),"*",IF($D320&gt;=400,ROUND('201920 DATA'!P320/$D320,2),"")))</f>
        <v/>
      </c>
      <c r="Z320" s="312" t="str">
        <f>IF(OR($D320="*",$D320&lt;400),"",IF(AND('201920 DATA'!Q320="*",$D320&gt;=400),"*",IF($D320&gt;=400,ROUND('201920 DATA'!Q320/$D320,2),"")))</f>
        <v/>
      </c>
      <c r="AA320" s="312" t="str">
        <f>IF(OR($D320="*",$D320&lt;400),"",IF(AND('201920 DATA'!R320="*",$D320&gt;=400),"*",IF($D320&gt;=400,ROUND('201920 DATA'!R320/$D320,2),"")))</f>
        <v/>
      </c>
      <c r="AB320" s="312" t="str">
        <f>IF(OR($D320="*",$D320&lt;400),"",IF(AND('201920 DATA'!S320="*",$D320&gt;=400),"*",IF($D320&gt;=400,ROUND('201920 DATA'!S320/$D320,2),"")))</f>
        <v/>
      </c>
      <c r="AC320" s="312" t="str">
        <f>IF(OR($D320="*",$D320&lt;400),"",IF(AND('201920 DATA'!T320="*",$D320&gt;=400),"*",IF($D320&gt;=400,ROUND('201920 DATA'!T320/$D320,2),"")))</f>
        <v/>
      </c>
      <c r="AD320" s="289">
        <f>IF(OR($C320="*",$C320&lt;400),"",IF(AND('201920 DATA'!BC320="*",$C320&gt;=400),"*",IF($C320&gt;=400,ROUND('201920 DATA'!BC320/$C320,2),"")))</f>
        <v>0.01</v>
      </c>
      <c r="AE320" s="289">
        <f>IF(OR($C320="*",$C320&lt;400),"",IF(AND('201920 DATA'!BD320="*",$C320&gt;=400),"*",IF($C320&gt;=400,ROUND('201920 DATA'!BD320/$C320,2),"")))</f>
        <v>0.01</v>
      </c>
      <c r="AF320" s="289">
        <f>IF(OR($C320="*",$C320&lt;400),"",IF(AND('201920 DATA'!BE320="*",$C320&gt;=400),"*",IF($C320&gt;=400,ROUND('201920 DATA'!BE320/$C320,2),"")))</f>
        <v>0.01</v>
      </c>
      <c r="AG320" s="289">
        <f>IF(OR($C320="*",$C320&lt;400),"",IF(AND('201920 DATA'!BF320="*",$C320&gt;=400),"*",IF($C320&gt;=400,ROUND('201920 DATA'!BF320/$C320,2),"")))</f>
        <v>0.04</v>
      </c>
      <c r="AH320" s="289">
        <f>IF(OR($C320="*",$C320&lt;400),"",IF(AND('201920 DATA'!BG320="*",$C320&gt;=400),"*",IF($C320&gt;=400,ROUND('201920 DATA'!BG320/$C320,2),"")))</f>
        <v>0.67</v>
      </c>
      <c r="AI320" s="289" t="str">
        <f>IF(OR($C320="*",$C320&lt;400),"",IF(AND('201920 DATA'!BH320="*",$C320&gt;=400),"*",IF($C320&gt;=400,ROUND('201920 DATA'!BH320/$C320,2),"")))</f>
        <v>*</v>
      </c>
      <c r="AJ320" s="289">
        <f>IF(OR($C320="*",$C320&lt;400),"",IF(AND('201920 DATA'!BI320="*",$C320&gt;=400),"*",IF($C320&gt;=400,ROUND('201920 DATA'!BI320/$C320,2),"")))</f>
        <v>0</v>
      </c>
      <c r="AK320" s="289">
        <f>IF(OR($C320="*",$C320&lt;400),"",IF(AND('201920 DATA'!BJ320="*",$C320&gt;=400),"*",IF($C320&gt;=400,ROUND('201920 DATA'!BJ320/$C320,2),"")))</f>
        <v>0</v>
      </c>
      <c r="AL320" s="289">
        <f>IF(OR($C320="*",$C320&lt;400),"",IF(AND('201920 DATA'!BK320="*",$C320&gt;=400),"*",IF($C320&gt;=400,ROUND('201920 DATA'!BK320/$C320,2),"")))</f>
        <v>0</v>
      </c>
      <c r="AM320" s="289">
        <f>IF(OR($C320="*",$C320&lt;400),"",IF(AND('201920 DATA'!BL320="*",$C320&gt;=400),"*",IF($C320&gt;=400,ROUND('201920 DATA'!BL320/$C320,2),"")))</f>
        <v>0</v>
      </c>
      <c r="AN320" s="289">
        <f>IF(OR($C320="*",$C320&lt;400),"",IF(AND('201920 DATA'!BM320="*",$C320&gt;=400),"*",IF($C320&gt;=400,ROUND('201920 DATA'!BM320/$C320,2),"")))</f>
        <v>0</v>
      </c>
      <c r="AO320" s="289">
        <f>IF(OR($C320="*",$C320&lt;400),"",IF(AND('201920 DATA'!BN320="*",$C320&gt;=400),"*",IF($C320&gt;=400,ROUND('201920 DATA'!BN320/$C320,2),"")))</f>
        <v>0</v>
      </c>
      <c r="AP320" s="289">
        <f>IF(OR($C320="*",$C320&lt;400),"",IF(AND('201920 DATA'!BO320="*",$C320&gt;=400),"*",IF($C320&gt;=400,ROUND('201920 DATA'!BO320/$C320,2),"")))</f>
        <v>0</v>
      </c>
      <c r="AQ320" s="289">
        <f>IF(OR($C320="*",$C320&lt;400),"",IF(AND('201920 DATA'!BP320="*",$C320&gt;=400),"*",IF($C320&gt;=400,ROUND('201920 DATA'!BP320/$C320,2),"")))</f>
        <v>0</v>
      </c>
      <c r="AR320" s="289">
        <f>IF(OR($C320="*",$C320&lt;400),"",IF(AND('201920 DATA'!BQ320="*",$C320&gt;=400),"*",IF($C320&gt;=400,ROUND('201920 DATA'!BQ320/$C320,2),"")))</f>
        <v>0</v>
      </c>
      <c r="AS320" s="289">
        <f>IF(OR($C320="*",$C320&lt;400),"",IF(AND('201920 DATA'!BR320="*",$C320&gt;=400),"*",IF($C320&gt;=400,ROUND('201920 DATA'!BR320/$C320,2),"")))</f>
        <v>0</v>
      </c>
      <c r="AT320" s="289">
        <f>IF(OR($C320="*",$C320&lt;400),"",IF(AND('201920 DATA'!BS320="*",$C320&gt;=400),"*",IF($C320&gt;=400,ROUND('201920 DATA'!BS320/$C320,2),"")))</f>
        <v>0</v>
      </c>
      <c r="AU320" s="289">
        <f>IF(OR($C320="*",$C320&lt;400),"",IF(AND('201920 DATA'!BT320="*",$C320&gt;=400),"*",IF($C320&gt;=400,ROUND('201920 DATA'!BT320/$C320,2),"")))</f>
        <v>0.23</v>
      </c>
      <c r="AV320" s="289" t="str">
        <f>IF(OR($C320="*",$C320&lt;400),"",IF(AND('201920 DATA'!BU320="*",$C320&gt;=400),"*",IF($C320&gt;=400,ROUND('201920 DATA'!BU320/$C320,2),"")))</f>
        <v>*</v>
      </c>
      <c r="AW320" s="289">
        <f>IF(OR($C320="*",$C320&lt;400),"",IF(AND('201920 DATA'!BV320="*",$C320&gt;=400),"*",IF($C320&gt;=400,ROUND('201920 DATA'!BV320/$C320,2),"")))</f>
        <v>0</v>
      </c>
      <c r="AX320" s="289">
        <f>IF(OR($C320="*",$C320&lt;400),"",IF(AND('201920 DATA'!BW320="*",$C320&gt;=400),"*",IF($C320&gt;=400,ROUND('201920 DATA'!BW320/$C320,2),"")))</f>
        <v>0.03</v>
      </c>
      <c r="AZ320" s="365">
        <v>0</v>
      </c>
    </row>
    <row r="321" spans="1:52" x14ac:dyDescent="0.2">
      <c r="A321" s="373" t="s">
        <v>374</v>
      </c>
      <c r="B321" s="287">
        <f>'201920 DATA'!B321</f>
        <v>96585</v>
      </c>
      <c r="C321" s="288">
        <f>'201920 DATA'!C321</f>
        <v>84195</v>
      </c>
      <c r="D321" s="293">
        <f>'201920 DATA'!FQ321</f>
        <v>24045</v>
      </c>
      <c r="F321" s="313">
        <f t="shared" si="8"/>
        <v>0.08</v>
      </c>
      <c r="G321" s="295">
        <f t="shared" si="9"/>
        <v>0.87</v>
      </c>
      <c r="H321" s="289">
        <f>IF(OR($C321="*",$C321&lt;400),"",IF(AND('201920 DATA'!F321="*",$C321&gt;=400),"*",IF($C321&gt;=400,ROUND('201920 DATA'!F321/$C321,2),"")))</f>
        <v>0.44</v>
      </c>
      <c r="I321" s="296">
        <f>IF(OR($B321="*",$B321&lt;400),"",IF(AND('201920 DATA'!Y321="*",$B321&gt;=400),"*",IF($B321&gt;=400,ROUND('201920 DATA'!Y321/$B321,2),"")))</f>
        <v>0.14000000000000001</v>
      </c>
      <c r="J321" s="296">
        <f>IF(OR($B321="*",$B321&lt;400),"",IF(AND('201920 DATA'!Z321="*",$B321&gt;=400),"*",IF($B321&gt;=400,ROUND('201920 DATA'!Z321/$B321,2),"")))</f>
        <v>0.11</v>
      </c>
      <c r="K321" s="296">
        <f>IF(OR($B321="*",$B321&lt;400),"",IF(AND('201920 DATA'!AA321="*",$B321&gt;=400),"*",IF($B321&gt;=400,ROUND('201920 DATA'!AA321/$B321,2),"")))</f>
        <v>0.21</v>
      </c>
      <c r="L321" s="296">
        <f>IF(OR($B321="*",$B321&lt;400),"",IF(AND('201920 DATA'!AB321="*",$B321&gt;=400),"*",IF($B321&gt;=400,ROUND('201920 DATA'!AB321/$B321,2),"")))</f>
        <v>0.13</v>
      </c>
      <c r="M321" s="296">
        <f>IF(OR($B321="*",$B321&lt;400),"",IF(AND('201920 DATA'!AC321="*",$B321&gt;=400),"*",IF($B321&gt;=400,ROUND('201920 DATA'!AC321/$B321,2),"")))</f>
        <v>0.16</v>
      </c>
      <c r="N321" s="296">
        <f>IF(OR($B321="*",$B321&lt;400),"",IF(AND('201920 DATA'!AD321="*",$B321&gt;=400),"*",IF($B321&gt;=400,ROUND('201920 DATA'!AD321/$B321,2),"")))</f>
        <v>0.19</v>
      </c>
      <c r="O321" s="296">
        <f>IF(OR($B321="*",$B321&lt;400),"",IF(AND('201920 DATA'!AE321="*",$B321&gt;=400),"*",IF($B321&gt;=400,ROUND('201920 DATA'!AE321/$B321,2),"")))</f>
        <v>0.05</v>
      </c>
      <c r="P321" s="297"/>
      <c r="Q321" s="296">
        <f>IF(OR($B321="*",$B321&lt;400),"",IF(AND('201920 DATA'!FO321="*",$B321&gt;=400),"*",IF($B321&gt;=400,ROUND('201920 DATA'!FO321/$B321,2),"")))</f>
        <v>0.49</v>
      </c>
      <c r="R321" s="289">
        <f>IF(OR($C321="*",$C321&lt;400),"",IF(AND('201920 DATA'!F321="*",$C321&gt;=400),"*",IF($C321&gt;=400,ROUND('201920 DATA'!F321/$C321,2),"")))</f>
        <v>0.44</v>
      </c>
      <c r="S321" s="289">
        <f>IF(OR($C321="*",$C321&lt;400),"",IF(AND('201920 DATA'!G321="*",$C321&gt;=400),"*",IF($C321&gt;=400,ROUND('201920 DATA'!G321/$C321,2),"")))</f>
        <v>0.02</v>
      </c>
      <c r="T321" s="289">
        <f>IF(OR($C321="*",$C321&lt;400),"",IF(AND('201920 DATA'!H321="*",$C321&gt;=400),"*",IF($C321&gt;=400,ROUND('201920 DATA'!H321/$C321,2),"")))</f>
        <v>0.28999999999999998</v>
      </c>
      <c r="U321" s="289">
        <f>IF(OR($C321="*",$C321&lt;400),"",IF(AND('201920 DATA'!FP321="*",$C321&gt;=400),"*",IF($C321&gt;=400,ROUND('201920 DATA'!FP321/$C321,2),"")))</f>
        <v>0.26</v>
      </c>
      <c r="V321" s="312">
        <f>IF(OR($D321="*",$D321&lt;400),"",IF(AND('201920 DATA'!M321="*",$D321&gt;=400),"*",IF($D321&gt;=400,ROUND('201920 DATA'!M321/$D321,2),"")))</f>
        <v>0</v>
      </c>
      <c r="W321" s="312">
        <f>IF(OR($D321="*",$D321&lt;400),"",IF(AND('201920 DATA'!N321="*",$D321&gt;=400),"*",IF($D321&gt;=400,ROUND('201920 DATA'!N321/$D321,2),"")))</f>
        <v>0.45</v>
      </c>
      <c r="X321" s="312">
        <f>IF(OR($D321="*",$D321&lt;400),"",IF(AND('201920 DATA'!O321="*",$D321&gt;=400),"*",IF($D321&gt;=400,ROUND('201920 DATA'!O321/$D321,2),"")))</f>
        <v>0.28999999999999998</v>
      </c>
      <c r="Y321" s="312">
        <f>IF(OR($D321="*",$D321&lt;400),"",IF(AND('201920 DATA'!P321="*",$D321&gt;=400),"*",IF($D321&gt;=400,ROUND('201920 DATA'!P321/$D321,2),"")))</f>
        <v>0.13</v>
      </c>
      <c r="Z321" s="312">
        <f>IF(OR($D321="*",$D321&lt;400),"",IF(AND('201920 DATA'!Q321="*",$D321&gt;=400),"*",IF($D321&gt;=400,ROUND('201920 DATA'!Q321/$D321,2),"")))</f>
        <v>0.11</v>
      </c>
      <c r="AA321" s="312">
        <f>IF(OR($D321="*",$D321&lt;400),"",IF(AND('201920 DATA'!R321="*",$D321&gt;=400),"*",IF($D321&gt;=400,ROUND('201920 DATA'!R321/$D321,2),"")))</f>
        <v>0.02</v>
      </c>
      <c r="AB321" s="312">
        <f>IF(OR($D321="*",$D321&lt;400),"",IF(AND('201920 DATA'!S321="*",$D321&gt;=400),"*",IF($D321&gt;=400,ROUND('201920 DATA'!S321/$D321,2),"")))</f>
        <v>0</v>
      </c>
      <c r="AC321" s="312" t="str">
        <f>IF(OR($D321="*",$D321&lt;400),"",IF(AND('201920 DATA'!T321="*",$D321&gt;=400),"*",IF($D321&gt;=400,ROUND('201920 DATA'!T321/$D321,2),"")))</f>
        <v>*</v>
      </c>
      <c r="AD321" s="289">
        <f>IF(OR($C321="*",$C321&lt;400),"",IF(AND('201920 DATA'!BC321="*",$C321&gt;=400),"*",IF($C321&gt;=400,ROUND('201920 DATA'!BC321/$C321,2),"")))</f>
        <v>0.03</v>
      </c>
      <c r="AE321" s="289">
        <f>IF(OR($C321="*",$C321&lt;400),"",IF(AND('201920 DATA'!BD321="*",$C321&gt;=400),"*",IF($C321&gt;=400,ROUND('201920 DATA'!BD321/$C321,2),"")))</f>
        <v>0.05</v>
      </c>
      <c r="AF321" s="289">
        <f>IF(OR($C321="*",$C321&lt;400),"",IF(AND('201920 DATA'!BE321="*",$C321&gt;=400),"*",IF($C321&gt;=400,ROUND('201920 DATA'!BE321/$C321,2),"")))</f>
        <v>0.01</v>
      </c>
      <c r="AG321" s="289">
        <f>IF(OR($C321="*",$C321&lt;400),"",IF(AND('201920 DATA'!BF321="*",$C321&gt;=400),"*",IF($C321&gt;=400,ROUND('201920 DATA'!BF321/$C321,2),"")))</f>
        <v>0.01</v>
      </c>
      <c r="AH321" s="289">
        <f>IF(OR($C321="*",$C321&lt;400),"",IF(AND('201920 DATA'!BG321="*",$C321&gt;=400),"*",IF($C321&gt;=400,ROUND('201920 DATA'!BG321/$C321,2),"")))</f>
        <v>0.01</v>
      </c>
      <c r="AI321" s="289">
        <f>IF(OR($C321="*",$C321&lt;400),"",IF(AND('201920 DATA'!BH321="*",$C321&gt;=400),"*",IF($C321&gt;=400,ROUND('201920 DATA'!BH321/$C321,2),"")))</f>
        <v>0.01</v>
      </c>
      <c r="AJ321" s="289">
        <f>IF(OR($C321="*",$C321&lt;400),"",IF(AND('201920 DATA'!BI321="*",$C321&gt;=400),"*",IF($C321&gt;=400,ROUND('201920 DATA'!BI321/$C321,2),"")))</f>
        <v>0.03</v>
      </c>
      <c r="AK321" s="289">
        <f>IF(OR($C321="*",$C321&lt;400),"",IF(AND('201920 DATA'!BJ321="*",$C321&gt;=400),"*",IF($C321&gt;=400,ROUND('201920 DATA'!BJ321/$C321,2),"")))</f>
        <v>0</v>
      </c>
      <c r="AL321" s="289">
        <f>IF(OR($C321="*",$C321&lt;400),"",IF(AND('201920 DATA'!BK321="*",$C321&gt;=400),"*",IF($C321&gt;=400,ROUND('201920 DATA'!BK321/$C321,2),"")))</f>
        <v>0.04</v>
      </c>
      <c r="AM321" s="289">
        <f>IF(OR($C321="*",$C321&lt;400),"",IF(AND('201920 DATA'!BL321="*",$C321&gt;=400),"*",IF($C321&gt;=400,ROUND('201920 DATA'!BL321/$C321,2),"")))</f>
        <v>0.08</v>
      </c>
      <c r="AN321" s="289">
        <f>IF(OR($C321="*",$C321&lt;400),"",IF(AND('201920 DATA'!BM321="*",$C321&gt;=400),"*",IF($C321&gt;=400,ROUND('201920 DATA'!BM321/$C321,2),"")))</f>
        <v>0.13</v>
      </c>
      <c r="AO321" s="289">
        <f>IF(OR($C321="*",$C321&lt;400),"",IF(AND('201920 DATA'!BN321="*",$C321&gt;=400),"*",IF($C321&gt;=400,ROUND('201920 DATA'!BN321/$C321,2),"")))</f>
        <v>0.02</v>
      </c>
      <c r="AP321" s="289">
        <f>IF(OR($C321="*",$C321&lt;400),"",IF(AND('201920 DATA'!BO321="*",$C321&gt;=400),"*",IF($C321&gt;=400,ROUND('201920 DATA'!BO321/$C321,2),"")))</f>
        <v>0.05</v>
      </c>
      <c r="AQ321" s="289">
        <f>IF(OR($C321="*",$C321&lt;400),"",IF(AND('201920 DATA'!BP321="*",$C321&gt;=400),"*",IF($C321&gt;=400,ROUND('201920 DATA'!BP321/$C321,2),"")))</f>
        <v>0.06</v>
      </c>
      <c r="AR321" s="289">
        <f>IF(OR($C321="*",$C321&lt;400),"",IF(AND('201920 DATA'!BQ321="*",$C321&gt;=400),"*",IF($C321&gt;=400,ROUND('201920 DATA'!BQ321/$C321,2),"")))</f>
        <v>0.17</v>
      </c>
      <c r="AS321" s="289">
        <f>IF(OR($C321="*",$C321&lt;400),"",IF(AND('201920 DATA'!BR321="*",$C321&gt;=400),"*",IF($C321&gt;=400,ROUND('201920 DATA'!BR321/$C321,2),"")))</f>
        <v>0.02</v>
      </c>
      <c r="AT321" s="289">
        <f>IF(OR($C321="*",$C321&lt;400),"",IF(AND('201920 DATA'!BS321="*",$C321&gt;=400),"*",IF($C321&gt;=400,ROUND('201920 DATA'!BS321/$C321,2),"")))</f>
        <v>0</v>
      </c>
      <c r="AU321" s="289">
        <f>IF(OR($C321="*",$C321&lt;400),"",IF(AND('201920 DATA'!BT321="*",$C321&gt;=400),"*",IF($C321&gt;=400,ROUND('201920 DATA'!BT321/$C321,2),"")))</f>
        <v>0.11</v>
      </c>
      <c r="AV321" s="289">
        <f>IF(OR($C321="*",$C321&lt;400),"",IF(AND('201920 DATA'!BU321="*",$C321&gt;=400),"*",IF($C321&gt;=400,ROUND('201920 DATA'!BU321/$C321,2),"")))</f>
        <v>0.06</v>
      </c>
      <c r="AW321" s="289">
        <f>IF(OR($C321="*",$C321&lt;400),"",IF(AND('201920 DATA'!BV321="*",$C321&gt;=400),"*",IF($C321&gt;=400,ROUND('201920 DATA'!BV321/$C321,2),"")))</f>
        <v>0</v>
      </c>
      <c r="AX321" s="289">
        <f>IF(OR($C321="*",$C321&lt;400),"",IF(AND('201920 DATA'!BW321="*",$C321&gt;=400),"*",IF($C321&gt;=400,ROUND('201920 DATA'!BW321/$C321,2),"")))</f>
        <v>0.09</v>
      </c>
      <c r="AZ321" s="365">
        <v>88950</v>
      </c>
    </row>
    <row r="322" spans="1:52" x14ac:dyDescent="0.2">
      <c r="A322" s="373" t="s">
        <v>375</v>
      </c>
      <c r="B322" s="287">
        <f>'201920 DATA'!B322</f>
        <v>125070</v>
      </c>
      <c r="C322" s="288">
        <f>'201920 DATA'!C322</f>
        <v>100285</v>
      </c>
      <c r="D322" s="293">
        <f>'201920 DATA'!FQ322</f>
        <v>28070</v>
      </c>
      <c r="F322" s="313">
        <f t="shared" si="8"/>
        <v>0.05</v>
      </c>
      <c r="G322" s="295">
        <f t="shared" si="9"/>
        <v>0.8</v>
      </c>
      <c r="H322" s="289">
        <f>IF(OR($C322="*",$C322&lt;400),"",IF(AND('201920 DATA'!F322="*",$C322&gt;=400),"*",IF($C322&gt;=400,ROUND('201920 DATA'!F322/$C322,2),"")))</f>
        <v>0.4</v>
      </c>
      <c r="I322" s="296">
        <f>IF(OR($B322="*",$B322&lt;400),"",IF(AND('201920 DATA'!Y322="*",$B322&gt;=400),"*",IF($B322&gt;=400,ROUND('201920 DATA'!Y322/$B322,2),"")))</f>
        <v>7.0000000000000007E-2</v>
      </c>
      <c r="J322" s="296">
        <f>IF(OR($B322="*",$B322&lt;400),"",IF(AND('201920 DATA'!Z322="*",$B322&gt;=400),"*",IF($B322&gt;=400,ROUND('201920 DATA'!Z322/$B322,2),"")))</f>
        <v>0.09</v>
      </c>
      <c r="K322" s="296">
        <f>IF(OR($B322="*",$B322&lt;400),"",IF(AND('201920 DATA'!AA322="*",$B322&gt;=400),"*",IF($B322&gt;=400,ROUND('201920 DATA'!AA322/$B322,2),"")))</f>
        <v>0.1</v>
      </c>
      <c r="L322" s="296">
        <f>IF(OR($B322="*",$B322&lt;400),"",IF(AND('201920 DATA'!AB322="*",$B322&gt;=400),"*",IF($B322&gt;=400,ROUND('201920 DATA'!AB322/$B322,2),"")))</f>
        <v>0.17</v>
      </c>
      <c r="M322" s="296">
        <f>IF(OR($B322="*",$B322&lt;400),"",IF(AND('201920 DATA'!AC322="*",$B322&gt;=400),"*",IF($B322&gt;=400,ROUND('201920 DATA'!AC322/$B322,2),"")))</f>
        <v>0.25</v>
      </c>
      <c r="N322" s="296">
        <f>IF(OR($B322="*",$B322&lt;400),"",IF(AND('201920 DATA'!AD322="*",$B322&gt;=400),"*",IF($B322&gt;=400,ROUND('201920 DATA'!AD322/$B322,2),"")))</f>
        <v>0.25</v>
      </c>
      <c r="O322" s="296">
        <f>IF(OR($B322="*",$B322&lt;400),"",IF(AND('201920 DATA'!AE322="*",$B322&gt;=400),"*",IF($B322&gt;=400,ROUND('201920 DATA'!AE322/$B322,2),"")))</f>
        <v>0.05</v>
      </c>
      <c r="P322" s="297"/>
      <c r="Q322" s="296">
        <f>IF(OR($B322="*",$B322&lt;400),"",IF(AND('201920 DATA'!FO322="*",$B322&gt;=400),"*",IF($B322&gt;=400,ROUND('201920 DATA'!FO322/$B322,2),"")))</f>
        <v>0.57999999999999996</v>
      </c>
      <c r="R322" s="289">
        <f>IF(OR($C322="*",$C322&lt;400),"",IF(AND('201920 DATA'!F322="*",$C322&gt;=400),"*",IF($C322&gt;=400,ROUND('201920 DATA'!F322/$C322,2),"")))</f>
        <v>0.4</v>
      </c>
      <c r="S322" s="289">
        <f>IF(OR($C322="*",$C322&lt;400),"",IF(AND('201920 DATA'!G322="*",$C322&gt;=400),"*",IF($C322&gt;=400,ROUND('201920 DATA'!G322/$C322,2),"")))</f>
        <v>0.21</v>
      </c>
      <c r="T322" s="289">
        <f>IF(OR($C322="*",$C322&lt;400),"",IF(AND('201920 DATA'!H322="*",$C322&gt;=400),"*",IF($C322&gt;=400,ROUND('201920 DATA'!H322/$C322,2),"")))</f>
        <v>0.28999999999999998</v>
      </c>
      <c r="U322" s="289">
        <f>IF(OR($C322="*",$C322&lt;400),"",IF(AND('201920 DATA'!FP322="*",$C322&gt;=400),"*",IF($C322&gt;=400,ROUND('201920 DATA'!FP322/$C322,2),"")))</f>
        <v>0.1</v>
      </c>
      <c r="V322" s="312">
        <f>IF(OR($D322="*",$D322&lt;400),"",IF(AND('201920 DATA'!M322="*",$D322&gt;=400),"*",IF($D322&gt;=400,ROUND('201920 DATA'!M322/$D322,2),"")))</f>
        <v>0</v>
      </c>
      <c r="W322" s="312">
        <f>IF(OR($D322="*",$D322&lt;400),"",IF(AND('201920 DATA'!N322="*",$D322&gt;=400),"*",IF($D322&gt;=400,ROUND('201920 DATA'!N322/$D322,2),"")))</f>
        <v>0.44</v>
      </c>
      <c r="X322" s="312">
        <f>IF(OR($D322="*",$D322&lt;400),"",IF(AND('201920 DATA'!O322="*",$D322&gt;=400),"*",IF($D322&gt;=400,ROUND('201920 DATA'!O322/$D322,2),"")))</f>
        <v>0.18</v>
      </c>
      <c r="Y322" s="312">
        <f>IF(OR($D322="*",$D322&lt;400),"",IF(AND('201920 DATA'!P322="*",$D322&gt;=400),"*",IF($D322&gt;=400,ROUND('201920 DATA'!P322/$D322,2),"")))</f>
        <v>0.1</v>
      </c>
      <c r="Z322" s="312">
        <f>IF(OR($D322="*",$D322&lt;400),"",IF(AND('201920 DATA'!Q322="*",$D322&gt;=400),"*",IF($D322&gt;=400,ROUND('201920 DATA'!Q322/$D322,2),"")))</f>
        <v>0.15</v>
      </c>
      <c r="AA322" s="312">
        <f>IF(OR($D322="*",$D322&lt;400),"",IF(AND('201920 DATA'!R322="*",$D322&gt;=400),"*",IF($D322&gt;=400,ROUND('201920 DATA'!R322/$D322,2),"")))</f>
        <v>0.09</v>
      </c>
      <c r="AB322" s="312">
        <f>IF(OR($D322="*",$D322&lt;400),"",IF(AND('201920 DATA'!S322="*",$D322&gt;=400),"*",IF($D322&gt;=400,ROUND('201920 DATA'!S322/$D322,2),"")))</f>
        <v>0.04</v>
      </c>
      <c r="AC322" s="312">
        <f>IF(OR($D322="*",$D322&lt;400),"",IF(AND('201920 DATA'!T322="*",$D322&gt;=400),"*",IF($D322&gt;=400,ROUND('201920 DATA'!T322/$D322,2),"")))</f>
        <v>0</v>
      </c>
      <c r="AD322" s="289">
        <f>IF(OR($C322="*",$C322&lt;400),"",IF(AND('201920 DATA'!BC322="*",$C322&gt;=400),"*",IF($C322&gt;=400,ROUND('201920 DATA'!BC322/$C322,2),"")))</f>
        <v>0.03</v>
      </c>
      <c r="AE322" s="289">
        <f>IF(OR($C322="*",$C322&lt;400),"",IF(AND('201920 DATA'!BD322="*",$C322&gt;=400),"*",IF($C322&gt;=400,ROUND('201920 DATA'!BD322/$C322,2),"")))</f>
        <v>0.16</v>
      </c>
      <c r="AF322" s="289">
        <f>IF(OR($C322="*",$C322&lt;400),"",IF(AND('201920 DATA'!BE322="*",$C322&gt;=400),"*",IF($C322&gt;=400,ROUND('201920 DATA'!BE322/$C322,2),"")))</f>
        <v>0.02</v>
      </c>
      <c r="AG322" s="289">
        <f>IF(OR($C322="*",$C322&lt;400),"",IF(AND('201920 DATA'!BF322="*",$C322&gt;=400),"*",IF($C322&gt;=400,ROUND('201920 DATA'!BF322/$C322,2),"")))</f>
        <v>0.01</v>
      </c>
      <c r="AH322" s="289">
        <f>IF(OR($C322="*",$C322&lt;400),"",IF(AND('201920 DATA'!BG322="*",$C322&gt;=400),"*",IF($C322&gt;=400,ROUND('201920 DATA'!BG322/$C322,2),"")))</f>
        <v>0.01</v>
      </c>
      <c r="AI322" s="289">
        <f>IF(OR($C322="*",$C322&lt;400),"",IF(AND('201920 DATA'!BH322="*",$C322&gt;=400),"*",IF($C322&gt;=400,ROUND('201920 DATA'!BH322/$C322,2),"")))</f>
        <v>0.02</v>
      </c>
      <c r="AJ322" s="289">
        <f>IF(OR($C322="*",$C322&lt;400),"",IF(AND('201920 DATA'!BI322="*",$C322&gt;=400),"*",IF($C322&gt;=400,ROUND('201920 DATA'!BI322/$C322,2),"")))</f>
        <v>0.03</v>
      </c>
      <c r="AK322" s="289">
        <f>IF(OR($C322="*",$C322&lt;400),"",IF(AND('201920 DATA'!BJ322="*",$C322&gt;=400),"*",IF($C322&gt;=400,ROUND('201920 DATA'!BJ322/$C322,2),"")))</f>
        <v>0.01</v>
      </c>
      <c r="AL322" s="289">
        <f>IF(OR($C322="*",$C322&lt;400),"",IF(AND('201920 DATA'!BK322="*",$C322&gt;=400),"*",IF($C322&gt;=400,ROUND('201920 DATA'!BK322/$C322,2),"")))</f>
        <v>7.0000000000000007E-2</v>
      </c>
      <c r="AM322" s="289">
        <f>IF(OR($C322="*",$C322&lt;400),"",IF(AND('201920 DATA'!BL322="*",$C322&gt;=400),"*",IF($C322&gt;=400,ROUND('201920 DATA'!BL322/$C322,2),"")))</f>
        <v>0.06</v>
      </c>
      <c r="AN322" s="289">
        <f>IF(OR($C322="*",$C322&lt;400),"",IF(AND('201920 DATA'!BM322="*",$C322&gt;=400),"*",IF($C322&gt;=400,ROUND('201920 DATA'!BM322/$C322,2),"")))</f>
        <v>0.13</v>
      </c>
      <c r="AO322" s="289">
        <f>IF(OR($C322="*",$C322&lt;400),"",IF(AND('201920 DATA'!BN322="*",$C322&gt;=400),"*",IF($C322&gt;=400,ROUND('201920 DATA'!BN322/$C322,2),"")))</f>
        <v>0.01</v>
      </c>
      <c r="AP322" s="289">
        <f>IF(OR($C322="*",$C322&lt;400),"",IF(AND('201920 DATA'!BO322="*",$C322&gt;=400),"*",IF($C322&gt;=400,ROUND('201920 DATA'!BO322/$C322,2),"")))</f>
        <v>0.04</v>
      </c>
      <c r="AQ322" s="289">
        <f>IF(OR($C322="*",$C322&lt;400),"",IF(AND('201920 DATA'!BP322="*",$C322&gt;=400),"*",IF($C322&gt;=400,ROUND('201920 DATA'!BP322/$C322,2),"")))</f>
        <v>0.06</v>
      </c>
      <c r="AR322" s="289">
        <f>IF(OR($C322="*",$C322&lt;400),"",IF(AND('201920 DATA'!BQ322="*",$C322&gt;=400),"*",IF($C322&gt;=400,ROUND('201920 DATA'!BQ322/$C322,2),"")))</f>
        <v>7.0000000000000007E-2</v>
      </c>
      <c r="AS322" s="289">
        <f>IF(OR($C322="*",$C322&lt;400),"",IF(AND('201920 DATA'!BR322="*",$C322&gt;=400),"*",IF($C322&gt;=400,ROUND('201920 DATA'!BR322/$C322,2),"")))</f>
        <v>0.01</v>
      </c>
      <c r="AT322" s="289">
        <f>IF(OR($C322="*",$C322&lt;400),"",IF(AND('201920 DATA'!BS322="*",$C322&gt;=400),"*",IF($C322&gt;=400,ROUND('201920 DATA'!BS322/$C322,2),"")))</f>
        <v>0</v>
      </c>
      <c r="AU322" s="289">
        <f>IF(OR($C322="*",$C322&lt;400),"",IF(AND('201920 DATA'!BT322="*",$C322&gt;=400),"*",IF($C322&gt;=400,ROUND('201920 DATA'!BT322/$C322,2),"")))</f>
        <v>0.13</v>
      </c>
      <c r="AV322" s="289">
        <f>IF(OR($C322="*",$C322&lt;400),"",IF(AND('201920 DATA'!BU322="*",$C322&gt;=400),"*",IF($C322&gt;=400,ROUND('201920 DATA'!BU322/$C322,2),"")))</f>
        <v>0.06</v>
      </c>
      <c r="AW322" s="289">
        <f>IF(OR($C322="*",$C322&lt;400),"",IF(AND('201920 DATA'!BV322="*",$C322&gt;=400),"*",IF($C322&gt;=400,ROUND('201920 DATA'!BV322/$C322,2),"")))</f>
        <v>0</v>
      </c>
      <c r="AX322" s="289">
        <f>IF(OR($C322="*",$C322&lt;400),"",IF(AND('201920 DATA'!BW322="*",$C322&gt;=400),"*",IF($C322&gt;=400,ROUND('201920 DATA'!BW322/$C322,2),"")))</f>
        <v>0.06</v>
      </c>
      <c r="AZ322" s="365">
        <v>118875</v>
      </c>
    </row>
    <row r="323" spans="1:52" x14ac:dyDescent="0.2">
      <c r="A323" s="373" t="s">
        <v>376</v>
      </c>
      <c r="B323" s="287">
        <f>'201920 DATA'!B323</f>
        <v>65580</v>
      </c>
      <c r="C323" s="288">
        <f>'201920 DATA'!C323</f>
        <v>54260</v>
      </c>
      <c r="D323" s="293">
        <f>'201920 DATA'!FQ323</f>
        <v>23415</v>
      </c>
      <c r="F323" s="313">
        <f t="shared" si="8"/>
        <v>-0.01</v>
      </c>
      <c r="G323" s="295">
        <f t="shared" si="9"/>
        <v>0.83</v>
      </c>
      <c r="H323" s="289">
        <f>IF(OR($C323="*",$C323&lt;400),"",IF(AND('201920 DATA'!F323="*",$C323&gt;=400),"*",IF($C323&gt;=400,ROUND('201920 DATA'!F323/$C323,2),"")))</f>
        <v>0.4</v>
      </c>
      <c r="I323" s="296">
        <f>IF(OR($B323="*",$B323&lt;400),"",IF(AND('201920 DATA'!Y323="*",$B323&gt;=400),"*",IF($B323&gt;=400,ROUND('201920 DATA'!Y323/$B323,2),"")))</f>
        <v>0.08</v>
      </c>
      <c r="J323" s="296">
        <f>IF(OR($B323="*",$B323&lt;400),"",IF(AND('201920 DATA'!Z323="*",$B323&gt;=400),"*",IF($B323&gt;=400,ROUND('201920 DATA'!Z323/$B323,2),"")))</f>
        <v>7.0000000000000007E-2</v>
      </c>
      <c r="K323" s="296">
        <f>IF(OR($B323="*",$B323&lt;400),"",IF(AND('201920 DATA'!AA323="*",$B323&gt;=400),"*",IF($B323&gt;=400,ROUND('201920 DATA'!AA323/$B323,2),"")))</f>
        <v>0.08</v>
      </c>
      <c r="L323" s="296">
        <f>IF(OR($B323="*",$B323&lt;400),"",IF(AND('201920 DATA'!AB323="*",$B323&gt;=400),"*",IF($B323&gt;=400,ROUND('201920 DATA'!AB323/$B323,2),"")))</f>
        <v>0.15</v>
      </c>
      <c r="M323" s="296">
        <f>IF(OR($B323="*",$B323&lt;400),"",IF(AND('201920 DATA'!AC323="*",$B323&gt;=400),"*",IF($B323&gt;=400,ROUND('201920 DATA'!AC323/$B323,2),"")))</f>
        <v>0.27</v>
      </c>
      <c r="N323" s="296">
        <f>IF(OR($B323="*",$B323&lt;400),"",IF(AND('201920 DATA'!AD323="*",$B323&gt;=400),"*",IF($B323&gt;=400,ROUND('201920 DATA'!AD323/$B323,2),"")))</f>
        <v>0.28999999999999998</v>
      </c>
      <c r="O323" s="296">
        <f>IF(OR($B323="*",$B323&lt;400),"",IF(AND('201920 DATA'!AE323="*",$B323&gt;=400),"*",IF($B323&gt;=400,ROUND('201920 DATA'!AE323/$B323,2),"")))</f>
        <v>0.05</v>
      </c>
      <c r="P323" s="297"/>
      <c r="Q323" s="296">
        <f>IF(OR($B323="*",$B323&lt;400),"",IF(AND('201920 DATA'!FO323="*",$B323&gt;=400),"*",IF($B323&gt;=400,ROUND('201920 DATA'!FO323/$B323,2),"")))</f>
        <v>0.61</v>
      </c>
      <c r="R323" s="289">
        <f>IF(OR($C323="*",$C323&lt;400),"",IF(AND('201920 DATA'!F323="*",$C323&gt;=400),"*",IF($C323&gt;=400,ROUND('201920 DATA'!F323/$C323,2),"")))</f>
        <v>0.4</v>
      </c>
      <c r="S323" s="289">
        <f>IF(OR($C323="*",$C323&lt;400),"",IF(AND('201920 DATA'!G323="*",$C323&gt;=400),"*",IF($C323&gt;=400,ROUND('201920 DATA'!G323/$C323,2),"")))</f>
        <v>0.08</v>
      </c>
      <c r="T323" s="289">
        <f>IF(OR($C323="*",$C323&lt;400),"",IF(AND('201920 DATA'!H323="*",$C323&gt;=400),"*",IF($C323&gt;=400,ROUND('201920 DATA'!H323/$C323,2),"")))</f>
        <v>0.44</v>
      </c>
      <c r="U323" s="289">
        <f>IF(OR($C323="*",$C323&lt;400),"",IF(AND('201920 DATA'!FP323="*",$C323&gt;=400),"*",IF($C323&gt;=400,ROUND('201920 DATA'!FP323/$C323,2),"")))</f>
        <v>7.0000000000000007E-2</v>
      </c>
      <c r="V323" s="312">
        <f>IF(OR($D323="*",$D323&lt;400),"",IF(AND('201920 DATA'!M323="*",$D323&gt;=400),"*",IF($D323&gt;=400,ROUND('201920 DATA'!M323/$D323,2),"")))</f>
        <v>0</v>
      </c>
      <c r="W323" s="312">
        <f>IF(OR($D323="*",$D323&lt;400),"",IF(AND('201920 DATA'!N323="*",$D323&gt;=400),"*",IF($D323&gt;=400,ROUND('201920 DATA'!N323/$D323,2),"")))</f>
        <v>0.52</v>
      </c>
      <c r="X323" s="312">
        <f>IF(OR($D323="*",$D323&lt;400),"",IF(AND('201920 DATA'!O323="*",$D323&gt;=400),"*",IF($D323&gt;=400,ROUND('201920 DATA'!O323/$D323,2),"")))</f>
        <v>0.21</v>
      </c>
      <c r="Y323" s="312">
        <f>IF(OR($D323="*",$D323&lt;400),"",IF(AND('201920 DATA'!P323="*",$D323&gt;=400),"*",IF($D323&gt;=400,ROUND('201920 DATA'!P323/$D323,2),"")))</f>
        <v>0.08</v>
      </c>
      <c r="Z323" s="312">
        <f>IF(OR($D323="*",$D323&lt;400),"",IF(AND('201920 DATA'!Q323="*",$D323&gt;=400),"*",IF($D323&gt;=400,ROUND('201920 DATA'!Q323/$D323,2),"")))</f>
        <v>0.11</v>
      </c>
      <c r="AA323" s="312">
        <f>IF(OR($D323="*",$D323&lt;400),"",IF(AND('201920 DATA'!R323="*",$D323&gt;=400),"*",IF($D323&gt;=400,ROUND('201920 DATA'!R323/$D323,2),"")))</f>
        <v>0.06</v>
      </c>
      <c r="AB323" s="312">
        <f>IF(OR($D323="*",$D323&lt;400),"",IF(AND('201920 DATA'!S323="*",$D323&gt;=400),"*",IF($D323&gt;=400,ROUND('201920 DATA'!S323/$D323,2),"")))</f>
        <v>0.02</v>
      </c>
      <c r="AC323" s="312">
        <f>IF(OR($D323="*",$D323&lt;400),"",IF(AND('201920 DATA'!T323="*",$D323&gt;=400),"*",IF($D323&gt;=400,ROUND('201920 DATA'!T323/$D323,2),"")))</f>
        <v>0</v>
      </c>
      <c r="AD323" s="289">
        <f>IF(OR($C323="*",$C323&lt;400),"",IF(AND('201920 DATA'!BC323="*",$C323&gt;=400),"*",IF($C323&gt;=400,ROUND('201920 DATA'!BC323/$C323,2),"")))</f>
        <v>0.02</v>
      </c>
      <c r="AE323" s="289">
        <f>IF(OR($C323="*",$C323&lt;400),"",IF(AND('201920 DATA'!BD323="*",$C323&gt;=400),"*",IF($C323&gt;=400,ROUND('201920 DATA'!BD323/$C323,2),"")))</f>
        <v>0.08</v>
      </c>
      <c r="AF323" s="289">
        <f>IF(OR($C323="*",$C323&lt;400),"",IF(AND('201920 DATA'!BE323="*",$C323&gt;=400),"*",IF($C323&gt;=400,ROUND('201920 DATA'!BE323/$C323,2),"")))</f>
        <v>0.03</v>
      </c>
      <c r="AG323" s="289">
        <f>IF(OR($C323="*",$C323&lt;400),"",IF(AND('201920 DATA'!BF323="*",$C323&gt;=400),"*",IF($C323&gt;=400,ROUND('201920 DATA'!BF323/$C323,2),"")))</f>
        <v>0.02</v>
      </c>
      <c r="AH323" s="289">
        <f>IF(OR($C323="*",$C323&lt;400),"",IF(AND('201920 DATA'!BG323="*",$C323&gt;=400),"*",IF($C323&gt;=400,ROUND('201920 DATA'!BG323/$C323,2),"")))</f>
        <v>0.01</v>
      </c>
      <c r="AI323" s="289">
        <f>IF(OR($C323="*",$C323&lt;400),"",IF(AND('201920 DATA'!BH323="*",$C323&gt;=400),"*",IF($C323&gt;=400,ROUND('201920 DATA'!BH323/$C323,2),"")))</f>
        <v>0.02</v>
      </c>
      <c r="AJ323" s="289">
        <f>IF(OR($C323="*",$C323&lt;400),"",IF(AND('201920 DATA'!BI323="*",$C323&gt;=400),"*",IF($C323&gt;=400,ROUND('201920 DATA'!BI323/$C323,2),"")))</f>
        <v>0.09</v>
      </c>
      <c r="AK323" s="289">
        <f>IF(OR($C323="*",$C323&lt;400),"",IF(AND('201920 DATA'!BJ323="*",$C323&gt;=400),"*",IF($C323&gt;=400,ROUND('201920 DATA'!BJ323/$C323,2),"")))</f>
        <v>0.01</v>
      </c>
      <c r="AL323" s="289">
        <f>IF(OR($C323="*",$C323&lt;400),"",IF(AND('201920 DATA'!BK323="*",$C323&gt;=400),"*",IF($C323&gt;=400,ROUND('201920 DATA'!BK323/$C323,2),"")))</f>
        <v>0.06</v>
      </c>
      <c r="AM323" s="289">
        <f>IF(OR($C323="*",$C323&lt;400),"",IF(AND('201920 DATA'!BL323="*",$C323&gt;=400),"*",IF($C323&gt;=400,ROUND('201920 DATA'!BL323/$C323,2),"")))</f>
        <v>7.0000000000000007E-2</v>
      </c>
      <c r="AN323" s="289">
        <f>IF(OR($C323="*",$C323&lt;400),"",IF(AND('201920 DATA'!BM323="*",$C323&gt;=400),"*",IF($C323&gt;=400,ROUND('201920 DATA'!BM323/$C323,2),"")))</f>
        <v>0.14000000000000001</v>
      </c>
      <c r="AO323" s="289">
        <f>IF(OR($C323="*",$C323&lt;400),"",IF(AND('201920 DATA'!BN323="*",$C323&gt;=400),"*",IF($C323&gt;=400,ROUND('201920 DATA'!BN323/$C323,2),"")))</f>
        <v>0.02</v>
      </c>
      <c r="AP323" s="289">
        <f>IF(OR($C323="*",$C323&lt;400),"",IF(AND('201920 DATA'!BO323="*",$C323&gt;=400),"*",IF($C323&gt;=400,ROUND('201920 DATA'!BO323/$C323,2),"")))</f>
        <v>0.06</v>
      </c>
      <c r="AQ323" s="289">
        <f>IF(OR($C323="*",$C323&lt;400),"",IF(AND('201920 DATA'!BP323="*",$C323&gt;=400),"*",IF($C323&gt;=400,ROUND('201920 DATA'!BP323/$C323,2),"")))</f>
        <v>0.08</v>
      </c>
      <c r="AR323" s="289">
        <f>IF(OR($C323="*",$C323&lt;400),"",IF(AND('201920 DATA'!BQ323="*",$C323&gt;=400),"*",IF($C323&gt;=400,ROUND('201920 DATA'!BQ323/$C323,2),"")))</f>
        <v>0.05</v>
      </c>
      <c r="AS323" s="289">
        <f>IF(OR($C323="*",$C323&lt;400),"",IF(AND('201920 DATA'!BR323="*",$C323&gt;=400),"*",IF($C323&gt;=400,ROUND('201920 DATA'!BR323/$C323,2),"")))</f>
        <v>0.01</v>
      </c>
      <c r="AT323" s="289">
        <f>IF(OR($C323="*",$C323&lt;400),"",IF(AND('201920 DATA'!BS323="*",$C323&gt;=400),"*",IF($C323&gt;=400,ROUND('201920 DATA'!BS323/$C323,2),"")))</f>
        <v>0</v>
      </c>
      <c r="AU323" s="289">
        <f>IF(OR($C323="*",$C323&lt;400),"",IF(AND('201920 DATA'!BT323="*",$C323&gt;=400),"*",IF($C323&gt;=400,ROUND('201920 DATA'!BT323/$C323,2),"")))</f>
        <v>0.12</v>
      </c>
      <c r="AV323" s="289">
        <f>IF(OR($C323="*",$C323&lt;400),"",IF(AND('201920 DATA'!BU323="*",$C323&gt;=400),"*",IF($C323&gt;=400,ROUND('201920 DATA'!BU323/$C323,2),"")))</f>
        <v>0.08</v>
      </c>
      <c r="AW323" s="289">
        <f>IF(OR($C323="*",$C323&lt;400),"",IF(AND('201920 DATA'!BV323="*",$C323&gt;=400),"*",IF($C323&gt;=400,ROUND('201920 DATA'!BV323/$C323,2),"")))</f>
        <v>0</v>
      </c>
      <c r="AX323" s="289">
        <f>IF(OR($C323="*",$C323&lt;400),"",IF(AND('201920 DATA'!BW323="*",$C323&gt;=400),"*",IF($C323&gt;=400,ROUND('201920 DATA'!BW323/$C323,2),"")))</f>
        <v>7.0000000000000007E-2</v>
      </c>
      <c r="AZ323" s="365">
        <v>66455</v>
      </c>
    </row>
    <row r="324" spans="1:52" x14ac:dyDescent="0.2">
      <c r="A324" s="373" t="s">
        <v>377</v>
      </c>
      <c r="B324" s="287">
        <f>'201920 DATA'!B324</f>
        <v>90830</v>
      </c>
      <c r="C324" s="288">
        <f>'201920 DATA'!C324</f>
        <v>73155</v>
      </c>
      <c r="D324" s="293">
        <f>'201920 DATA'!FQ324</f>
        <v>16975</v>
      </c>
      <c r="F324" s="313">
        <f t="shared" si="8"/>
        <v>0.06</v>
      </c>
      <c r="G324" s="295">
        <f t="shared" si="9"/>
        <v>0.81</v>
      </c>
      <c r="H324" s="289">
        <f>IF(OR($C324="*",$C324&lt;400),"",IF(AND('201920 DATA'!F324="*",$C324&gt;=400),"*",IF($C324&gt;=400,ROUND('201920 DATA'!F324/$C324,2),"")))</f>
        <v>0.51</v>
      </c>
      <c r="I324" s="296">
        <f>IF(OR($B324="*",$B324&lt;400),"",IF(AND('201920 DATA'!Y324="*",$B324&gt;=400),"*",IF($B324&gt;=400,ROUND('201920 DATA'!Y324/$B324,2),"")))</f>
        <v>0.08</v>
      </c>
      <c r="J324" s="296">
        <f>IF(OR($B324="*",$B324&lt;400),"",IF(AND('201920 DATA'!Z324="*",$B324&gt;=400),"*",IF($B324&gt;=400,ROUND('201920 DATA'!Z324/$B324,2),"")))</f>
        <v>0.14000000000000001</v>
      </c>
      <c r="K324" s="296">
        <f>IF(OR($B324="*",$B324&lt;400),"",IF(AND('201920 DATA'!AA324="*",$B324&gt;=400),"*",IF($B324&gt;=400,ROUND('201920 DATA'!AA324/$B324,2),"")))</f>
        <v>0.15</v>
      </c>
      <c r="L324" s="296">
        <f>IF(OR($B324="*",$B324&lt;400),"",IF(AND('201920 DATA'!AB324="*",$B324&gt;=400),"*",IF($B324&gt;=400,ROUND('201920 DATA'!AB324/$B324,2),"")))</f>
        <v>0.16</v>
      </c>
      <c r="M324" s="296">
        <f>IF(OR($B324="*",$B324&lt;400),"",IF(AND('201920 DATA'!AC324="*",$B324&gt;=400),"*",IF($B324&gt;=400,ROUND('201920 DATA'!AC324/$B324,2),"")))</f>
        <v>0.19</v>
      </c>
      <c r="N324" s="296">
        <f>IF(OR($B324="*",$B324&lt;400),"",IF(AND('201920 DATA'!AD324="*",$B324&gt;=400),"*",IF($B324&gt;=400,ROUND('201920 DATA'!AD324/$B324,2),"")))</f>
        <v>0.23</v>
      </c>
      <c r="O324" s="296">
        <f>IF(OR($B324="*",$B324&lt;400),"",IF(AND('201920 DATA'!AE324="*",$B324&gt;=400),"*",IF($B324&gt;=400,ROUND('201920 DATA'!AE324/$B324,2),"")))</f>
        <v>0.04</v>
      </c>
      <c r="P324" s="297"/>
      <c r="Q324" s="296">
        <f>IF(OR($B324="*",$B324&lt;400),"",IF(AND('201920 DATA'!FO324="*",$B324&gt;=400),"*",IF($B324&gt;=400,ROUND('201920 DATA'!FO324/$B324,2),"")))</f>
        <v>0.45</v>
      </c>
      <c r="R324" s="289">
        <f>IF(OR($C324="*",$C324&lt;400),"",IF(AND('201920 DATA'!F324="*",$C324&gt;=400),"*",IF($C324&gt;=400,ROUND('201920 DATA'!F324/$C324,2),"")))</f>
        <v>0.51</v>
      </c>
      <c r="S324" s="289">
        <f>IF(OR($C324="*",$C324&lt;400),"",IF(AND('201920 DATA'!G324="*",$C324&gt;=400),"*",IF($C324&gt;=400,ROUND('201920 DATA'!G324/$C324,2),"")))</f>
        <v>0.1</v>
      </c>
      <c r="T324" s="289">
        <f>IF(OR($C324="*",$C324&lt;400),"",IF(AND('201920 DATA'!H324="*",$C324&gt;=400),"*",IF($C324&gt;=400,ROUND('201920 DATA'!H324/$C324,2),"")))</f>
        <v>0.24</v>
      </c>
      <c r="U324" s="289">
        <f>IF(OR($C324="*",$C324&lt;400),"",IF(AND('201920 DATA'!FP324="*",$C324&gt;=400),"*",IF($C324&gt;=400,ROUND('201920 DATA'!FP324/$C324,2),"")))</f>
        <v>0.15</v>
      </c>
      <c r="V324" s="312">
        <f>IF(OR($D324="*",$D324&lt;400),"",IF(AND('201920 DATA'!M324="*",$D324&gt;=400),"*",IF($D324&gt;=400,ROUND('201920 DATA'!M324/$D324,2),"")))</f>
        <v>0</v>
      </c>
      <c r="W324" s="312">
        <f>IF(OR($D324="*",$D324&lt;400),"",IF(AND('201920 DATA'!N324="*",$D324&gt;=400),"*",IF($D324&gt;=400,ROUND('201920 DATA'!N324/$D324,2),"")))</f>
        <v>0.46</v>
      </c>
      <c r="X324" s="312">
        <f>IF(OR($D324="*",$D324&lt;400),"",IF(AND('201920 DATA'!O324="*",$D324&gt;=400),"*",IF($D324&gt;=400,ROUND('201920 DATA'!O324/$D324,2),"")))</f>
        <v>0.26</v>
      </c>
      <c r="Y324" s="312">
        <f>IF(OR($D324="*",$D324&lt;400),"",IF(AND('201920 DATA'!P324="*",$D324&gt;=400),"*",IF($D324&gt;=400,ROUND('201920 DATA'!P324/$D324,2),"")))</f>
        <v>0.11</v>
      </c>
      <c r="Z324" s="312">
        <f>IF(OR($D324="*",$D324&lt;400),"",IF(AND('201920 DATA'!Q324="*",$D324&gt;=400),"*",IF($D324&gt;=400,ROUND('201920 DATA'!Q324/$D324,2),"")))</f>
        <v>0.13</v>
      </c>
      <c r="AA324" s="312">
        <f>IF(OR($D324="*",$D324&lt;400),"",IF(AND('201920 DATA'!R324="*",$D324&gt;=400),"*",IF($D324&gt;=400,ROUND('201920 DATA'!R324/$D324,2),"")))</f>
        <v>0.02</v>
      </c>
      <c r="AB324" s="312">
        <f>IF(OR($D324="*",$D324&lt;400),"",IF(AND('201920 DATA'!S324="*",$D324&gt;=400),"*",IF($D324&gt;=400,ROUND('201920 DATA'!S324/$D324,2),"")))</f>
        <v>0</v>
      </c>
      <c r="AC324" s="312">
        <f>IF(OR($D324="*",$D324&lt;400),"",IF(AND('201920 DATA'!T324="*",$D324&gt;=400),"*",IF($D324&gt;=400,ROUND('201920 DATA'!T324/$D324,2),"")))</f>
        <v>0</v>
      </c>
      <c r="AD324" s="289">
        <f>IF(OR($C324="*",$C324&lt;400),"",IF(AND('201920 DATA'!BC324="*",$C324&gt;=400),"*",IF($C324&gt;=400,ROUND('201920 DATA'!BC324/$C324,2),"")))</f>
        <v>0.03</v>
      </c>
      <c r="AE324" s="289">
        <f>IF(OR($C324="*",$C324&lt;400),"",IF(AND('201920 DATA'!BD324="*",$C324&gt;=400),"*",IF($C324&gt;=400,ROUND('201920 DATA'!BD324/$C324,2),"")))</f>
        <v>0.05</v>
      </c>
      <c r="AF324" s="289">
        <f>IF(OR($C324="*",$C324&lt;400),"",IF(AND('201920 DATA'!BE324="*",$C324&gt;=400),"*",IF($C324&gt;=400,ROUND('201920 DATA'!BE324/$C324,2),"")))</f>
        <v>0.02</v>
      </c>
      <c r="AG324" s="289">
        <f>IF(OR($C324="*",$C324&lt;400),"",IF(AND('201920 DATA'!BF324="*",$C324&gt;=400),"*",IF($C324&gt;=400,ROUND('201920 DATA'!BF324/$C324,2),"")))</f>
        <v>0.03</v>
      </c>
      <c r="AH324" s="289">
        <f>IF(OR($C324="*",$C324&lt;400),"",IF(AND('201920 DATA'!BG324="*",$C324&gt;=400),"*",IF($C324&gt;=400,ROUND('201920 DATA'!BG324/$C324,2),"")))</f>
        <v>0.01</v>
      </c>
      <c r="AI324" s="289">
        <f>IF(OR($C324="*",$C324&lt;400),"",IF(AND('201920 DATA'!BH324="*",$C324&gt;=400),"*",IF($C324&gt;=400,ROUND('201920 DATA'!BH324/$C324,2),"")))</f>
        <v>0.01</v>
      </c>
      <c r="AJ324" s="289">
        <f>IF(OR($C324="*",$C324&lt;400),"",IF(AND('201920 DATA'!BI324="*",$C324&gt;=400),"*",IF($C324&gt;=400,ROUND('201920 DATA'!BI324/$C324,2),"")))</f>
        <v>0.01</v>
      </c>
      <c r="AK324" s="289">
        <f>IF(OR($C324="*",$C324&lt;400),"",IF(AND('201920 DATA'!BJ324="*",$C324&gt;=400),"*",IF($C324&gt;=400,ROUND('201920 DATA'!BJ324/$C324,2),"")))</f>
        <v>0</v>
      </c>
      <c r="AL324" s="289">
        <f>IF(OR($C324="*",$C324&lt;400),"",IF(AND('201920 DATA'!BK324="*",$C324&gt;=400),"*",IF($C324&gt;=400,ROUND('201920 DATA'!BK324/$C324,2),"")))</f>
        <v>0.05</v>
      </c>
      <c r="AM324" s="289">
        <f>IF(OR($C324="*",$C324&lt;400),"",IF(AND('201920 DATA'!BL324="*",$C324&gt;=400),"*",IF($C324&gt;=400,ROUND('201920 DATA'!BL324/$C324,2),"")))</f>
        <v>0.08</v>
      </c>
      <c r="AN324" s="289">
        <f>IF(OR($C324="*",$C324&lt;400),"",IF(AND('201920 DATA'!BM324="*",$C324&gt;=400),"*",IF($C324&gt;=400,ROUND('201920 DATA'!BM324/$C324,2),"")))</f>
        <v>0.13</v>
      </c>
      <c r="AO324" s="289">
        <f>IF(OR($C324="*",$C324&lt;400),"",IF(AND('201920 DATA'!BN324="*",$C324&gt;=400),"*",IF($C324&gt;=400,ROUND('201920 DATA'!BN324/$C324,2),"")))</f>
        <v>0.03</v>
      </c>
      <c r="AP324" s="289">
        <f>IF(OR($C324="*",$C324&lt;400),"",IF(AND('201920 DATA'!BO324="*",$C324&gt;=400),"*",IF($C324&gt;=400,ROUND('201920 DATA'!BO324/$C324,2),"")))</f>
        <v>0.08</v>
      </c>
      <c r="AQ324" s="289">
        <f>IF(OR($C324="*",$C324&lt;400),"",IF(AND('201920 DATA'!BP324="*",$C324&gt;=400),"*",IF($C324&gt;=400,ROUND('201920 DATA'!BP324/$C324,2),"")))</f>
        <v>0.06</v>
      </c>
      <c r="AR324" s="289">
        <f>IF(OR($C324="*",$C324&lt;400),"",IF(AND('201920 DATA'!BQ324="*",$C324&gt;=400),"*",IF($C324&gt;=400,ROUND('201920 DATA'!BQ324/$C324,2),"")))</f>
        <v>0.15</v>
      </c>
      <c r="AS324" s="289">
        <f>IF(OR($C324="*",$C324&lt;400),"",IF(AND('201920 DATA'!BR324="*",$C324&gt;=400),"*",IF($C324&gt;=400,ROUND('201920 DATA'!BR324/$C324,2),"")))</f>
        <v>0.02</v>
      </c>
      <c r="AT324" s="289">
        <f>IF(OR($C324="*",$C324&lt;400),"",IF(AND('201920 DATA'!BS324="*",$C324&gt;=400),"*",IF($C324&gt;=400,ROUND('201920 DATA'!BS324/$C324,2),"")))</f>
        <v>0</v>
      </c>
      <c r="AU324" s="289">
        <f>IF(OR($C324="*",$C324&lt;400),"",IF(AND('201920 DATA'!BT324="*",$C324&gt;=400),"*",IF($C324&gt;=400,ROUND('201920 DATA'!BT324/$C324,2),"")))</f>
        <v>0.13</v>
      </c>
      <c r="AV324" s="289">
        <f>IF(OR($C324="*",$C324&lt;400),"",IF(AND('201920 DATA'!BU324="*",$C324&gt;=400),"*",IF($C324&gt;=400,ROUND('201920 DATA'!BU324/$C324,2),"")))</f>
        <v>0.05</v>
      </c>
      <c r="AW324" s="289">
        <f>IF(OR($C324="*",$C324&lt;400),"",IF(AND('201920 DATA'!BV324="*",$C324&gt;=400),"*",IF($C324&gt;=400,ROUND('201920 DATA'!BV324/$C324,2),"")))</f>
        <v>0</v>
      </c>
      <c r="AX324" s="289">
        <f>IF(OR($C324="*",$C324&lt;400),"",IF(AND('201920 DATA'!BW324="*",$C324&gt;=400),"*",IF($C324&gt;=400,ROUND('201920 DATA'!BW324/$C324,2),"")))</f>
        <v>0.06</v>
      </c>
      <c r="AZ324" s="365">
        <v>85145</v>
      </c>
    </row>
    <row r="325" spans="1:52" x14ac:dyDescent="0.2">
      <c r="A325" s="373" t="s">
        <v>378</v>
      </c>
      <c r="B325" s="287">
        <f>'201920 DATA'!B325</f>
        <v>146595</v>
      </c>
      <c r="C325" s="288">
        <f>'201920 DATA'!C325</f>
        <v>107810</v>
      </c>
      <c r="D325" s="293">
        <f>'201920 DATA'!FQ325</f>
        <v>38760</v>
      </c>
      <c r="F325" s="313">
        <f t="shared" si="8"/>
        <v>-7.0000000000000007E-2</v>
      </c>
      <c r="G325" s="295">
        <f t="shared" si="9"/>
        <v>0.74</v>
      </c>
      <c r="H325" s="289">
        <f>IF(OR($C325="*",$C325&lt;400),"",IF(AND('201920 DATA'!F325="*",$C325&gt;=400),"*",IF($C325&gt;=400,ROUND('201920 DATA'!F325/$C325,2),"")))</f>
        <v>0.43</v>
      </c>
      <c r="I325" s="296">
        <f>IF(OR($B325="*",$B325&lt;400),"",IF(AND('201920 DATA'!Y325="*",$B325&gt;=400),"*",IF($B325&gt;=400,ROUND('201920 DATA'!Y325/$B325,2),"")))</f>
        <v>7.0000000000000007E-2</v>
      </c>
      <c r="J325" s="296">
        <f>IF(OR($B325="*",$B325&lt;400),"",IF(AND('201920 DATA'!Z325="*",$B325&gt;=400),"*",IF($B325&gt;=400,ROUND('201920 DATA'!Z325/$B325,2),"")))</f>
        <v>0.09</v>
      </c>
      <c r="K325" s="296">
        <f>IF(OR($B325="*",$B325&lt;400),"",IF(AND('201920 DATA'!AA325="*",$B325&gt;=400),"*",IF($B325&gt;=400,ROUND('201920 DATA'!AA325/$B325,2),"")))</f>
        <v>0.12</v>
      </c>
      <c r="L325" s="296">
        <f>IF(OR($B325="*",$B325&lt;400),"",IF(AND('201920 DATA'!AB325="*",$B325&gt;=400),"*",IF($B325&gt;=400,ROUND('201920 DATA'!AB325/$B325,2),"")))</f>
        <v>0.17</v>
      </c>
      <c r="M325" s="296">
        <f>IF(OR($B325="*",$B325&lt;400),"",IF(AND('201920 DATA'!AC325="*",$B325&gt;=400),"*",IF($B325&gt;=400,ROUND('201920 DATA'!AC325/$B325,2),"")))</f>
        <v>0.25</v>
      </c>
      <c r="N325" s="296">
        <f>IF(OR($B325="*",$B325&lt;400),"",IF(AND('201920 DATA'!AD325="*",$B325&gt;=400),"*",IF($B325&gt;=400,ROUND('201920 DATA'!AD325/$B325,2),"")))</f>
        <v>0.25</v>
      </c>
      <c r="O325" s="296">
        <f>IF(OR($B325="*",$B325&lt;400),"",IF(AND('201920 DATA'!AE325="*",$B325&gt;=400),"*",IF($B325&gt;=400,ROUND('201920 DATA'!AE325/$B325,2),"")))</f>
        <v>0.05</v>
      </c>
      <c r="P325" s="297"/>
      <c r="Q325" s="296">
        <f>IF(OR($B325="*",$B325&lt;400),"",IF(AND('201920 DATA'!FO325="*",$B325&gt;=400),"*",IF($B325&gt;=400,ROUND('201920 DATA'!FO325/$B325,2),"")))</f>
        <v>0.5</v>
      </c>
      <c r="R325" s="289">
        <f>IF(OR($C325="*",$C325&lt;400),"",IF(AND('201920 DATA'!F325="*",$C325&gt;=400),"*",IF($C325&gt;=400,ROUND('201920 DATA'!F325/$C325,2),"")))</f>
        <v>0.43</v>
      </c>
      <c r="S325" s="289">
        <f>IF(OR($C325="*",$C325&lt;400),"",IF(AND('201920 DATA'!G325="*",$C325&gt;=400),"*",IF($C325&gt;=400,ROUND('201920 DATA'!G325/$C325,2),"")))</f>
        <v>0.09</v>
      </c>
      <c r="T325" s="289">
        <f>IF(OR($C325="*",$C325&lt;400),"",IF(AND('201920 DATA'!H325="*",$C325&gt;=400),"*",IF($C325&gt;=400,ROUND('201920 DATA'!H325/$C325,2),"")))</f>
        <v>0.38</v>
      </c>
      <c r="U325" s="289">
        <f>IF(OR($C325="*",$C325&lt;400),"",IF(AND('201920 DATA'!FP325="*",$C325&gt;=400),"*",IF($C325&gt;=400,ROUND('201920 DATA'!FP325/$C325,2),"")))</f>
        <v>0.1</v>
      </c>
      <c r="V325" s="312">
        <f>IF(OR($D325="*",$D325&lt;400),"",IF(AND('201920 DATA'!M325="*",$D325&gt;=400),"*",IF($D325&gt;=400,ROUND('201920 DATA'!M325/$D325,2),"")))</f>
        <v>0</v>
      </c>
      <c r="W325" s="312">
        <f>IF(OR($D325="*",$D325&lt;400),"",IF(AND('201920 DATA'!N325="*",$D325&gt;=400),"*",IF($D325&gt;=400,ROUND('201920 DATA'!N325/$D325,2),"")))</f>
        <v>0.57999999999999996</v>
      </c>
      <c r="X325" s="312">
        <f>IF(OR($D325="*",$D325&lt;400),"",IF(AND('201920 DATA'!O325="*",$D325&gt;=400),"*",IF($D325&gt;=400,ROUND('201920 DATA'!O325/$D325,2),"")))</f>
        <v>0.17</v>
      </c>
      <c r="Y325" s="312">
        <f>IF(OR($D325="*",$D325&lt;400),"",IF(AND('201920 DATA'!P325="*",$D325&gt;=400),"*",IF($D325&gt;=400,ROUND('201920 DATA'!P325/$D325,2),"")))</f>
        <v>0.08</v>
      </c>
      <c r="Z325" s="312">
        <f>IF(OR($D325="*",$D325&lt;400),"",IF(AND('201920 DATA'!Q325="*",$D325&gt;=400),"*",IF($D325&gt;=400,ROUND('201920 DATA'!Q325/$D325,2),"")))</f>
        <v>0.12</v>
      </c>
      <c r="AA325" s="312">
        <f>IF(OR($D325="*",$D325&lt;400),"",IF(AND('201920 DATA'!R325="*",$D325&gt;=400),"*",IF($D325&gt;=400,ROUND('201920 DATA'!R325/$D325,2),"")))</f>
        <v>0.04</v>
      </c>
      <c r="AB325" s="312">
        <f>IF(OR($D325="*",$D325&lt;400),"",IF(AND('201920 DATA'!S325="*",$D325&gt;=400),"*",IF($D325&gt;=400,ROUND('201920 DATA'!S325/$D325,2),"")))</f>
        <v>0.01</v>
      </c>
      <c r="AC325" s="312">
        <f>IF(OR($D325="*",$D325&lt;400),"",IF(AND('201920 DATA'!T325="*",$D325&gt;=400),"*",IF($D325&gt;=400,ROUND('201920 DATA'!T325/$D325,2),"")))</f>
        <v>0</v>
      </c>
      <c r="AD325" s="289">
        <f>IF(OR($C325="*",$C325&lt;400),"",IF(AND('201920 DATA'!BC325="*",$C325&gt;=400),"*",IF($C325&gt;=400,ROUND('201920 DATA'!BC325/$C325,2),"")))</f>
        <v>0.03</v>
      </c>
      <c r="AE325" s="289">
        <f>IF(OR($C325="*",$C325&lt;400),"",IF(AND('201920 DATA'!BD325="*",$C325&gt;=400),"*",IF($C325&gt;=400,ROUND('201920 DATA'!BD325/$C325,2),"")))</f>
        <v>0.1</v>
      </c>
      <c r="AF325" s="289">
        <f>IF(OR($C325="*",$C325&lt;400),"",IF(AND('201920 DATA'!BE325="*",$C325&gt;=400),"*",IF($C325&gt;=400,ROUND('201920 DATA'!BE325/$C325,2),"")))</f>
        <v>0.02</v>
      </c>
      <c r="AG325" s="289">
        <f>IF(OR($C325="*",$C325&lt;400),"",IF(AND('201920 DATA'!BF325="*",$C325&gt;=400),"*",IF($C325&gt;=400,ROUND('201920 DATA'!BF325/$C325,2),"")))</f>
        <v>0.03</v>
      </c>
      <c r="AH325" s="289">
        <f>IF(OR($C325="*",$C325&lt;400),"",IF(AND('201920 DATA'!BG325="*",$C325&gt;=400),"*",IF($C325&gt;=400,ROUND('201920 DATA'!BG325/$C325,2),"")))</f>
        <v>0.01</v>
      </c>
      <c r="AI325" s="289">
        <f>IF(OR($C325="*",$C325&lt;400),"",IF(AND('201920 DATA'!BH325="*",$C325&gt;=400),"*",IF($C325&gt;=400,ROUND('201920 DATA'!BH325/$C325,2),"")))</f>
        <v>0.01</v>
      </c>
      <c r="AJ325" s="289">
        <f>IF(OR($C325="*",$C325&lt;400),"",IF(AND('201920 DATA'!BI325="*",$C325&gt;=400),"*",IF($C325&gt;=400,ROUND('201920 DATA'!BI325/$C325,2),"")))</f>
        <v>0.03</v>
      </c>
      <c r="AK325" s="289">
        <f>IF(OR($C325="*",$C325&lt;400),"",IF(AND('201920 DATA'!BJ325="*",$C325&gt;=400),"*",IF($C325&gt;=400,ROUND('201920 DATA'!BJ325/$C325,2),"")))</f>
        <v>0.01</v>
      </c>
      <c r="AL325" s="289">
        <f>IF(OR($C325="*",$C325&lt;400),"",IF(AND('201920 DATA'!BK325="*",$C325&gt;=400),"*",IF($C325&gt;=400,ROUND('201920 DATA'!BK325/$C325,2),"")))</f>
        <v>0.05</v>
      </c>
      <c r="AM325" s="289">
        <f>IF(OR($C325="*",$C325&lt;400),"",IF(AND('201920 DATA'!BL325="*",$C325&gt;=400),"*",IF($C325&gt;=400,ROUND('201920 DATA'!BL325/$C325,2),"")))</f>
        <v>0.08</v>
      </c>
      <c r="AN325" s="289">
        <f>IF(OR($C325="*",$C325&lt;400),"",IF(AND('201920 DATA'!BM325="*",$C325&gt;=400),"*",IF($C325&gt;=400,ROUND('201920 DATA'!BM325/$C325,2),"")))</f>
        <v>0.15</v>
      </c>
      <c r="AO325" s="289">
        <f>IF(OR($C325="*",$C325&lt;400),"",IF(AND('201920 DATA'!BN325="*",$C325&gt;=400),"*",IF($C325&gt;=400,ROUND('201920 DATA'!BN325/$C325,2),"")))</f>
        <v>0.03</v>
      </c>
      <c r="AP325" s="289">
        <f>IF(OR($C325="*",$C325&lt;400),"",IF(AND('201920 DATA'!BO325="*",$C325&gt;=400),"*",IF($C325&gt;=400,ROUND('201920 DATA'!BO325/$C325,2),"")))</f>
        <v>0.05</v>
      </c>
      <c r="AQ325" s="289">
        <f>IF(OR($C325="*",$C325&lt;400),"",IF(AND('201920 DATA'!BP325="*",$C325&gt;=400),"*",IF($C325&gt;=400,ROUND('201920 DATA'!BP325/$C325,2),"")))</f>
        <v>7.0000000000000007E-2</v>
      </c>
      <c r="AR325" s="289">
        <f>IF(OR($C325="*",$C325&lt;400),"",IF(AND('201920 DATA'!BQ325="*",$C325&gt;=400),"*",IF($C325&gt;=400,ROUND('201920 DATA'!BQ325/$C325,2),"")))</f>
        <v>0.08</v>
      </c>
      <c r="AS325" s="289">
        <f>IF(OR($C325="*",$C325&lt;400),"",IF(AND('201920 DATA'!BR325="*",$C325&gt;=400),"*",IF($C325&gt;=400,ROUND('201920 DATA'!BR325/$C325,2),"")))</f>
        <v>0.02</v>
      </c>
      <c r="AT325" s="289">
        <f>IF(OR($C325="*",$C325&lt;400),"",IF(AND('201920 DATA'!BS325="*",$C325&gt;=400),"*",IF($C325&gt;=400,ROUND('201920 DATA'!BS325/$C325,2),"")))</f>
        <v>0</v>
      </c>
      <c r="AU325" s="289">
        <f>IF(OR($C325="*",$C325&lt;400),"",IF(AND('201920 DATA'!BT325="*",$C325&gt;=400),"*",IF($C325&gt;=400,ROUND('201920 DATA'!BT325/$C325,2),"")))</f>
        <v>0.11</v>
      </c>
      <c r="AV325" s="289">
        <f>IF(OR($C325="*",$C325&lt;400),"",IF(AND('201920 DATA'!BU325="*",$C325&gt;=400),"*",IF($C325&gt;=400,ROUND('201920 DATA'!BU325/$C325,2),"")))</f>
        <v>0.06</v>
      </c>
      <c r="AW325" s="289">
        <f>IF(OR($C325="*",$C325&lt;400),"",IF(AND('201920 DATA'!BV325="*",$C325&gt;=400),"*",IF($C325&gt;=400,ROUND('201920 DATA'!BV325/$C325,2),"")))</f>
        <v>0</v>
      </c>
      <c r="AX325" s="289">
        <f>IF(OR($C325="*",$C325&lt;400),"",IF(AND('201920 DATA'!BW325="*",$C325&gt;=400),"*",IF($C325&gt;=400,ROUND('201920 DATA'!BW325/$C325,2),"")))</f>
        <v>0.05</v>
      </c>
      <c r="AZ325" s="365">
        <v>156655</v>
      </c>
    </row>
    <row r="326" spans="1:52" x14ac:dyDescent="0.2">
      <c r="A326" s="373" t="s">
        <v>379</v>
      </c>
      <c r="B326" s="287">
        <f>'201920 DATA'!B326</f>
        <v>166870</v>
      </c>
      <c r="C326" s="288">
        <f>'201920 DATA'!C326</f>
        <v>126550</v>
      </c>
      <c r="D326" s="293">
        <f>'201920 DATA'!FQ326</f>
        <v>42535</v>
      </c>
      <c r="F326" s="313">
        <f t="shared" ref="F326:F389" si="10">IF(OR($B326="*",$B326&lt;400),"",IF(AND(AZ326="*",$B326&gt;=400),"*",IF($B326&gt;=400,ROUND(1-(AZ326/$B326),2),"")))</f>
        <v>0.06</v>
      </c>
      <c r="G326" s="295">
        <f t="shared" si="9"/>
        <v>0.76</v>
      </c>
      <c r="H326" s="289">
        <f>IF(OR($C326="*",$C326&lt;400),"",IF(AND('201920 DATA'!F326="*",$C326&gt;=400),"*",IF($C326&gt;=400,ROUND('201920 DATA'!F326/$C326,2),"")))</f>
        <v>0.44</v>
      </c>
      <c r="I326" s="296">
        <f>IF(OR($B326="*",$B326&lt;400),"",IF(AND('201920 DATA'!Y326="*",$B326&gt;=400),"*",IF($B326&gt;=400,ROUND('201920 DATA'!Y326/$B326,2),"")))</f>
        <v>0.06</v>
      </c>
      <c r="J326" s="296">
        <f>IF(OR($B326="*",$B326&lt;400),"",IF(AND('201920 DATA'!Z326="*",$B326&gt;=400),"*",IF($B326&gt;=400,ROUND('201920 DATA'!Z326/$B326,2),"")))</f>
        <v>0.11</v>
      </c>
      <c r="K326" s="296">
        <f>IF(OR($B326="*",$B326&lt;400),"",IF(AND('201920 DATA'!AA326="*",$B326&gt;=400),"*",IF($B326&gt;=400,ROUND('201920 DATA'!AA326/$B326,2),"")))</f>
        <v>0.14000000000000001</v>
      </c>
      <c r="L326" s="296">
        <f>IF(OR($B326="*",$B326&lt;400),"",IF(AND('201920 DATA'!AB326="*",$B326&gt;=400),"*",IF($B326&gt;=400,ROUND('201920 DATA'!AB326/$B326,2),"")))</f>
        <v>0.18</v>
      </c>
      <c r="M326" s="296">
        <f>IF(OR($B326="*",$B326&lt;400),"",IF(AND('201920 DATA'!AC326="*",$B326&gt;=400),"*",IF($B326&gt;=400,ROUND('201920 DATA'!AC326/$B326,2),"")))</f>
        <v>0.23</v>
      </c>
      <c r="N326" s="296">
        <f>IF(OR($B326="*",$B326&lt;400),"",IF(AND('201920 DATA'!AD326="*",$B326&gt;=400),"*",IF($B326&gt;=400,ROUND('201920 DATA'!AD326/$B326,2),"")))</f>
        <v>0.24</v>
      </c>
      <c r="O326" s="296">
        <f>IF(OR($B326="*",$B326&lt;400),"",IF(AND('201920 DATA'!AE326="*",$B326&gt;=400),"*",IF($B326&gt;=400,ROUND('201920 DATA'!AE326/$B326,2),"")))</f>
        <v>0.04</v>
      </c>
      <c r="P326" s="297"/>
      <c r="Q326" s="296">
        <f>IF(OR($B326="*",$B326&lt;400),"",IF(AND('201920 DATA'!FO326="*",$B326&gt;=400),"*",IF($B326&gt;=400,ROUND('201920 DATA'!FO326/$B326,2),"")))</f>
        <v>0.45</v>
      </c>
      <c r="R326" s="289">
        <f>IF(OR($C326="*",$C326&lt;400),"",IF(AND('201920 DATA'!F326="*",$C326&gt;=400),"*",IF($C326&gt;=400,ROUND('201920 DATA'!F326/$C326,2),"")))</f>
        <v>0.44</v>
      </c>
      <c r="S326" s="289">
        <f>IF(OR($C326="*",$C326&lt;400),"",IF(AND('201920 DATA'!G326="*",$C326&gt;=400),"*",IF($C326&gt;=400,ROUND('201920 DATA'!G326/$C326,2),"")))</f>
        <v>7.0000000000000007E-2</v>
      </c>
      <c r="T326" s="289">
        <f>IF(OR($C326="*",$C326&lt;400),"",IF(AND('201920 DATA'!H326="*",$C326&gt;=400),"*",IF($C326&gt;=400,ROUND('201920 DATA'!H326/$C326,2),"")))</f>
        <v>0.36</v>
      </c>
      <c r="U326" s="289">
        <f>IF(OR($C326="*",$C326&lt;400),"",IF(AND('201920 DATA'!FP326="*",$C326&gt;=400),"*",IF($C326&gt;=400,ROUND('201920 DATA'!FP326/$C326,2),"")))</f>
        <v>0.12</v>
      </c>
      <c r="V326" s="312">
        <f>IF(OR($D326="*",$D326&lt;400),"",IF(AND('201920 DATA'!M326="*",$D326&gt;=400),"*",IF($D326&gt;=400,ROUND('201920 DATA'!M326/$D326,2),"")))</f>
        <v>0</v>
      </c>
      <c r="W326" s="312">
        <f>IF(OR($D326="*",$D326&lt;400),"",IF(AND('201920 DATA'!N326="*",$D326&gt;=400),"*",IF($D326&gt;=400,ROUND('201920 DATA'!N326/$D326,2),"")))</f>
        <v>0.6</v>
      </c>
      <c r="X326" s="312">
        <f>IF(OR($D326="*",$D326&lt;400),"",IF(AND('201920 DATA'!O326="*",$D326&gt;=400),"*",IF($D326&gt;=400,ROUND('201920 DATA'!O326/$D326,2),"")))</f>
        <v>0.2</v>
      </c>
      <c r="Y326" s="312">
        <f>IF(OR($D326="*",$D326&lt;400),"",IF(AND('201920 DATA'!P326="*",$D326&gt;=400),"*",IF($D326&gt;=400,ROUND('201920 DATA'!P326/$D326,2),"")))</f>
        <v>7.0000000000000007E-2</v>
      </c>
      <c r="Z326" s="312">
        <f>IF(OR($D326="*",$D326&lt;400),"",IF(AND('201920 DATA'!Q326="*",$D326&gt;=400),"*",IF($D326&gt;=400,ROUND('201920 DATA'!Q326/$D326,2),"")))</f>
        <v>0.09</v>
      </c>
      <c r="AA326" s="312">
        <f>IF(OR($D326="*",$D326&lt;400),"",IF(AND('201920 DATA'!R326="*",$D326&gt;=400),"*",IF($D326&gt;=400,ROUND('201920 DATA'!R326/$D326,2),"")))</f>
        <v>0.02</v>
      </c>
      <c r="AB326" s="312">
        <f>IF(OR($D326="*",$D326&lt;400),"",IF(AND('201920 DATA'!S326="*",$D326&gt;=400),"*",IF($D326&gt;=400,ROUND('201920 DATA'!S326/$D326,2),"")))</f>
        <v>0.01</v>
      </c>
      <c r="AC326" s="312">
        <f>IF(OR($D326="*",$D326&lt;400),"",IF(AND('201920 DATA'!T326="*",$D326&gt;=400),"*",IF($D326&gt;=400,ROUND('201920 DATA'!T326/$D326,2),"")))</f>
        <v>0</v>
      </c>
      <c r="AD326" s="289">
        <f>IF(OR($C326="*",$C326&lt;400),"",IF(AND('201920 DATA'!BC326="*",$C326&gt;=400),"*",IF($C326&gt;=400,ROUND('201920 DATA'!BC326/$C326,2),"")))</f>
        <v>0.03</v>
      </c>
      <c r="AE326" s="289">
        <f>IF(OR($C326="*",$C326&lt;400),"",IF(AND('201920 DATA'!BD326="*",$C326&gt;=400),"*",IF($C326&gt;=400,ROUND('201920 DATA'!BD326/$C326,2),"")))</f>
        <v>0.08</v>
      </c>
      <c r="AF326" s="289">
        <f>IF(OR($C326="*",$C326&lt;400),"",IF(AND('201920 DATA'!BE326="*",$C326&gt;=400),"*",IF($C326&gt;=400,ROUND('201920 DATA'!BE326/$C326,2),"")))</f>
        <v>0.01</v>
      </c>
      <c r="AG326" s="289">
        <f>IF(OR($C326="*",$C326&lt;400),"",IF(AND('201920 DATA'!BF326="*",$C326&gt;=400),"*",IF($C326&gt;=400,ROUND('201920 DATA'!BF326/$C326,2),"")))</f>
        <v>0.02</v>
      </c>
      <c r="AH326" s="289">
        <f>IF(OR($C326="*",$C326&lt;400),"",IF(AND('201920 DATA'!BG326="*",$C326&gt;=400),"*",IF($C326&gt;=400,ROUND('201920 DATA'!BG326/$C326,2),"")))</f>
        <v>0.01</v>
      </c>
      <c r="AI326" s="289">
        <f>IF(OR($C326="*",$C326&lt;400),"",IF(AND('201920 DATA'!BH326="*",$C326&gt;=400),"*",IF($C326&gt;=400,ROUND('201920 DATA'!BH326/$C326,2),"")))</f>
        <v>0.01</v>
      </c>
      <c r="AJ326" s="289">
        <f>IF(OR($C326="*",$C326&lt;400),"",IF(AND('201920 DATA'!BI326="*",$C326&gt;=400),"*",IF($C326&gt;=400,ROUND('201920 DATA'!BI326/$C326,2),"")))</f>
        <v>0.05</v>
      </c>
      <c r="AK326" s="289">
        <f>IF(OR($C326="*",$C326&lt;400),"",IF(AND('201920 DATA'!BJ326="*",$C326&gt;=400),"*",IF($C326&gt;=400,ROUND('201920 DATA'!BJ326/$C326,2),"")))</f>
        <v>0</v>
      </c>
      <c r="AL326" s="289">
        <f>IF(OR($C326="*",$C326&lt;400),"",IF(AND('201920 DATA'!BK326="*",$C326&gt;=400),"*",IF($C326&gt;=400,ROUND('201920 DATA'!BK326/$C326,2),"")))</f>
        <v>0.05</v>
      </c>
      <c r="AM326" s="289">
        <f>IF(OR($C326="*",$C326&lt;400),"",IF(AND('201920 DATA'!BL326="*",$C326&gt;=400),"*",IF($C326&gt;=400,ROUND('201920 DATA'!BL326/$C326,2),"")))</f>
        <v>0.06</v>
      </c>
      <c r="AN326" s="289">
        <f>IF(OR($C326="*",$C326&lt;400),"",IF(AND('201920 DATA'!BM326="*",$C326&gt;=400),"*",IF($C326&gt;=400,ROUND('201920 DATA'!BM326/$C326,2),"")))</f>
        <v>0.13</v>
      </c>
      <c r="AO326" s="289">
        <f>IF(OR($C326="*",$C326&lt;400),"",IF(AND('201920 DATA'!BN326="*",$C326&gt;=400),"*",IF($C326&gt;=400,ROUND('201920 DATA'!BN326/$C326,2),"")))</f>
        <v>0.04</v>
      </c>
      <c r="AP326" s="289">
        <f>IF(OR($C326="*",$C326&lt;400),"",IF(AND('201920 DATA'!BO326="*",$C326&gt;=400),"*",IF($C326&gt;=400,ROUND('201920 DATA'!BO326/$C326,2),"")))</f>
        <v>0.06</v>
      </c>
      <c r="AQ326" s="289">
        <f>IF(OR($C326="*",$C326&lt;400),"",IF(AND('201920 DATA'!BP326="*",$C326&gt;=400),"*",IF($C326&gt;=400,ROUND('201920 DATA'!BP326/$C326,2),"")))</f>
        <v>0.05</v>
      </c>
      <c r="AR326" s="289">
        <f>IF(OR($C326="*",$C326&lt;400),"",IF(AND('201920 DATA'!BQ326="*",$C326&gt;=400),"*",IF($C326&gt;=400,ROUND('201920 DATA'!BQ326/$C326,2),"")))</f>
        <v>0.08</v>
      </c>
      <c r="AS326" s="289">
        <f>IF(OR($C326="*",$C326&lt;400),"",IF(AND('201920 DATA'!BR326="*",$C326&gt;=400),"*",IF($C326&gt;=400,ROUND('201920 DATA'!BR326/$C326,2),"")))</f>
        <v>0.02</v>
      </c>
      <c r="AT326" s="289">
        <f>IF(OR($C326="*",$C326&lt;400),"",IF(AND('201920 DATA'!BS326="*",$C326&gt;=400),"*",IF($C326&gt;=400,ROUND('201920 DATA'!BS326/$C326,2),"")))</f>
        <v>0</v>
      </c>
      <c r="AU326" s="289">
        <f>IF(OR($C326="*",$C326&lt;400),"",IF(AND('201920 DATA'!BT326="*",$C326&gt;=400),"*",IF($C326&gt;=400,ROUND('201920 DATA'!BT326/$C326,2),"")))</f>
        <v>0.13</v>
      </c>
      <c r="AV326" s="289">
        <f>IF(OR($C326="*",$C326&lt;400),"",IF(AND('201920 DATA'!BU326="*",$C326&gt;=400),"*",IF($C326&gt;=400,ROUND('201920 DATA'!BU326/$C326,2),"")))</f>
        <v>0.11</v>
      </c>
      <c r="AW326" s="289">
        <f>IF(OR($C326="*",$C326&lt;400),"",IF(AND('201920 DATA'!BV326="*",$C326&gt;=400),"*",IF($C326&gt;=400,ROUND('201920 DATA'!BV326/$C326,2),"")))</f>
        <v>0</v>
      </c>
      <c r="AX326" s="289">
        <f>IF(OR($C326="*",$C326&lt;400),"",IF(AND('201920 DATA'!BW326="*",$C326&gt;=400),"*",IF($C326&gt;=400,ROUND('201920 DATA'!BW326/$C326,2),"")))</f>
        <v>0.05</v>
      </c>
      <c r="AZ326" s="365">
        <v>157285</v>
      </c>
    </row>
    <row r="327" spans="1:52" x14ac:dyDescent="0.2">
      <c r="A327" s="373" t="s">
        <v>380</v>
      </c>
      <c r="B327" s="287">
        <f>'201920 DATA'!B327</f>
        <v>14735</v>
      </c>
      <c r="C327" s="288">
        <f>'201920 DATA'!C327</f>
        <v>13630</v>
      </c>
      <c r="D327" s="293">
        <f>'201920 DATA'!FQ327</f>
        <v>7270</v>
      </c>
      <c r="F327" s="313">
        <f t="shared" si="10"/>
        <v>0</v>
      </c>
      <c r="G327" s="295">
        <f t="shared" ref="G327:G390" si="11">IF(OR($B327="*",$B327&lt;400),"",IF(AND($C327="*",$B327&gt;=400),"*",IF($B327&gt;=400,ROUND($C327/$B327,2),"")))</f>
        <v>0.93</v>
      </c>
      <c r="H327" s="289">
        <f>IF(OR($C327="*",$C327&lt;400),"",IF(AND('201920 DATA'!F327="*",$C327&gt;=400),"*",IF($C327&gt;=400,ROUND('201920 DATA'!F327/$C327,2),"")))</f>
        <v>0.18</v>
      </c>
      <c r="I327" s="296">
        <f>IF(OR($B327="*",$B327&lt;400),"",IF(AND('201920 DATA'!Y327="*",$B327&gt;=400),"*",IF($B327&gt;=400,ROUND('201920 DATA'!Y327/$B327,2),"")))</f>
        <v>0</v>
      </c>
      <c r="J327" s="296">
        <f>IF(OR($B327="*",$B327&lt;400),"",IF(AND('201920 DATA'!Z327="*",$B327&gt;=400),"*",IF($B327&gt;=400,ROUND('201920 DATA'!Z327/$B327,2),"")))</f>
        <v>0.05</v>
      </c>
      <c r="K327" s="296">
        <f>IF(OR($B327="*",$B327&lt;400),"",IF(AND('201920 DATA'!AA327="*",$B327&gt;=400),"*",IF($B327&gt;=400,ROUND('201920 DATA'!AA327/$B327,2),"")))</f>
        <v>0.06</v>
      </c>
      <c r="L327" s="296">
        <f>IF(OR($B327="*",$B327&lt;400),"",IF(AND('201920 DATA'!AB327="*",$B327&gt;=400),"*",IF($B327&gt;=400,ROUND('201920 DATA'!AB327/$B327,2),"")))</f>
        <v>0.22</v>
      </c>
      <c r="M327" s="296">
        <f>IF(OR($B327="*",$B327&lt;400),"",IF(AND('201920 DATA'!AC327="*",$B327&gt;=400),"*",IF($B327&gt;=400,ROUND('201920 DATA'!AC327/$B327,2),"")))</f>
        <v>0.41</v>
      </c>
      <c r="N327" s="296">
        <f>IF(OR($B327="*",$B327&lt;400),"",IF(AND('201920 DATA'!AD327="*",$B327&gt;=400),"*",IF($B327&gt;=400,ROUND('201920 DATA'!AD327/$B327,2),"")))</f>
        <v>0.25</v>
      </c>
      <c r="O327" s="296">
        <f>IF(OR($B327="*",$B327&lt;400),"",IF(AND('201920 DATA'!AE327="*",$B327&gt;=400),"*",IF($B327&gt;=400,ROUND('201920 DATA'!AE327/$B327,2),"")))</f>
        <v>0.01</v>
      </c>
      <c r="P327" s="297"/>
      <c r="Q327" s="296">
        <f>IF(OR($B327="*",$B327&lt;400),"",IF(AND('201920 DATA'!FO327="*",$B327&gt;=400),"*",IF($B327&gt;=400,ROUND('201920 DATA'!FO327/$B327,2),"")))</f>
        <v>0.94</v>
      </c>
      <c r="R327" s="289">
        <f>IF(OR($C327="*",$C327&lt;400),"",IF(AND('201920 DATA'!F327="*",$C327&gt;=400),"*",IF($C327&gt;=400,ROUND('201920 DATA'!F327/$C327,2),"")))</f>
        <v>0.18</v>
      </c>
      <c r="S327" s="289">
        <f>IF(OR($C327="*",$C327&lt;400),"",IF(AND('201920 DATA'!G327="*",$C327&gt;=400),"*",IF($C327&gt;=400,ROUND('201920 DATA'!G327/$C327,2),"")))</f>
        <v>0.1</v>
      </c>
      <c r="T327" s="289">
        <f>IF(OR($C327="*",$C327&lt;400),"",IF(AND('201920 DATA'!H327="*",$C327&gt;=400),"*",IF($C327&gt;=400,ROUND('201920 DATA'!H327/$C327,2),"")))</f>
        <v>0.54</v>
      </c>
      <c r="U327" s="289">
        <f>IF(OR($C327="*",$C327&lt;400),"",IF(AND('201920 DATA'!FP327="*",$C327&gt;=400),"*",IF($C327&gt;=400,ROUND('201920 DATA'!FP327/$C327,2),"")))</f>
        <v>0.17</v>
      </c>
      <c r="V327" s="312">
        <f>IF(OR($D327="*",$D327&lt;400),"",IF(AND('201920 DATA'!M327="*",$D327&gt;=400),"*",IF($D327&gt;=400,ROUND('201920 DATA'!M327/$D327,2),"")))</f>
        <v>0</v>
      </c>
      <c r="W327" s="312">
        <f>IF(OR($D327="*",$D327&lt;400),"",IF(AND('201920 DATA'!N327="*",$D327&gt;=400),"*",IF($D327&gt;=400,ROUND('201920 DATA'!N327/$D327,2),"")))</f>
        <v>0.54</v>
      </c>
      <c r="X327" s="312">
        <f>IF(OR($D327="*",$D327&lt;400),"",IF(AND('201920 DATA'!O327="*",$D327&gt;=400),"*",IF($D327&gt;=400,ROUND('201920 DATA'!O327/$D327,2),"")))</f>
        <v>0.24</v>
      </c>
      <c r="Y327" s="312">
        <f>IF(OR($D327="*",$D327&lt;400),"",IF(AND('201920 DATA'!P327="*",$D327&gt;=400),"*",IF($D327&gt;=400,ROUND('201920 DATA'!P327/$D327,2),"")))</f>
        <v>0.12</v>
      </c>
      <c r="Z327" s="312">
        <f>IF(OR($D327="*",$D327&lt;400),"",IF(AND('201920 DATA'!Q327="*",$D327&gt;=400),"*",IF($D327&gt;=400,ROUND('201920 DATA'!Q327/$D327,2),"")))</f>
        <v>0.09</v>
      </c>
      <c r="AA327" s="312">
        <f>IF(OR($D327="*",$D327&lt;400),"",IF(AND('201920 DATA'!R327="*",$D327&gt;=400),"*",IF($D327&gt;=400,ROUND('201920 DATA'!R327/$D327,2),"")))</f>
        <v>0.01</v>
      </c>
      <c r="AB327" s="312">
        <f>IF(OR($D327="*",$D327&lt;400),"",IF(AND('201920 DATA'!S327="*",$D327&gt;=400),"*",IF($D327&gt;=400,ROUND('201920 DATA'!S327/$D327,2),"")))</f>
        <v>0</v>
      </c>
      <c r="AC327" s="312" t="str">
        <f>IF(OR($D327="*",$D327&lt;400),"",IF(AND('201920 DATA'!T327="*",$D327&gt;=400),"*",IF($D327&gt;=400,ROUND('201920 DATA'!T327/$D327,2),"")))</f>
        <v>*</v>
      </c>
      <c r="AD327" s="289">
        <f>IF(OR($C327="*",$C327&lt;400),"",IF(AND('201920 DATA'!BC327="*",$C327&gt;=400),"*",IF($C327&gt;=400,ROUND('201920 DATA'!BC327/$C327,2),"")))</f>
        <v>0</v>
      </c>
      <c r="AE327" s="289">
        <f>IF(OR($C327="*",$C327&lt;400),"",IF(AND('201920 DATA'!BD327="*",$C327&gt;=400),"*",IF($C327&gt;=400,ROUND('201920 DATA'!BD327/$C327,2),"")))</f>
        <v>0.08</v>
      </c>
      <c r="AF327" s="289">
        <f>IF(OR($C327="*",$C327&lt;400),"",IF(AND('201920 DATA'!BE327="*",$C327&gt;=400),"*",IF($C327&gt;=400,ROUND('201920 DATA'!BE327/$C327,2),"")))</f>
        <v>0.01</v>
      </c>
      <c r="AG327" s="289">
        <f>IF(OR($C327="*",$C327&lt;400),"",IF(AND('201920 DATA'!BF327="*",$C327&gt;=400),"*",IF($C327&gt;=400,ROUND('201920 DATA'!BF327/$C327,2),"")))</f>
        <v>0.03</v>
      </c>
      <c r="AH327" s="289">
        <f>IF(OR($C327="*",$C327&lt;400),"",IF(AND('201920 DATA'!BG327="*",$C327&gt;=400),"*",IF($C327&gt;=400,ROUND('201920 DATA'!BG327/$C327,2),"")))</f>
        <v>0</v>
      </c>
      <c r="AI327" s="289" t="str">
        <f>IF(OR($C327="*",$C327&lt;400),"",IF(AND('201920 DATA'!BH327="*",$C327&gt;=400),"*",IF($C327&gt;=400,ROUND('201920 DATA'!BH327/$C327,2),"")))</f>
        <v>*</v>
      </c>
      <c r="AJ327" s="289">
        <f>IF(OR($C327="*",$C327&lt;400),"",IF(AND('201920 DATA'!BI327="*",$C327&gt;=400),"*",IF($C327&gt;=400,ROUND('201920 DATA'!BI327/$C327,2),"")))</f>
        <v>0</v>
      </c>
      <c r="AK327" s="289">
        <f>IF(OR($C327="*",$C327&lt;400),"",IF(AND('201920 DATA'!BJ327="*",$C327&gt;=400),"*",IF($C327&gt;=400,ROUND('201920 DATA'!BJ327/$C327,2),"")))</f>
        <v>0</v>
      </c>
      <c r="AL327" s="289">
        <f>IF(OR($C327="*",$C327&lt;400),"",IF(AND('201920 DATA'!BK327="*",$C327&gt;=400),"*",IF($C327&gt;=400,ROUND('201920 DATA'!BK327/$C327,2),"")))</f>
        <v>0.73</v>
      </c>
      <c r="AM327" s="289">
        <f>IF(OR($C327="*",$C327&lt;400),"",IF(AND('201920 DATA'!BL327="*",$C327&gt;=400),"*",IF($C327&gt;=400,ROUND('201920 DATA'!BL327/$C327,2),"")))</f>
        <v>0.04</v>
      </c>
      <c r="AN327" s="289">
        <f>IF(OR($C327="*",$C327&lt;400),"",IF(AND('201920 DATA'!BM327="*",$C327&gt;=400),"*",IF($C327&gt;=400,ROUND('201920 DATA'!BM327/$C327,2),"")))</f>
        <v>0</v>
      </c>
      <c r="AO327" s="289" t="str">
        <f>IF(OR($C327="*",$C327&lt;400),"",IF(AND('201920 DATA'!BN327="*",$C327&gt;=400),"*",IF($C327&gt;=400,ROUND('201920 DATA'!BN327/$C327,2),"")))</f>
        <v>*</v>
      </c>
      <c r="AP327" s="289" t="str">
        <f>IF(OR($C327="*",$C327&lt;400),"",IF(AND('201920 DATA'!BO327="*",$C327&gt;=400),"*",IF($C327&gt;=400,ROUND('201920 DATA'!BO327/$C327,2),"")))</f>
        <v>*</v>
      </c>
      <c r="AQ327" s="289" t="str">
        <f>IF(OR($C327="*",$C327&lt;400),"",IF(AND('201920 DATA'!BP327="*",$C327&gt;=400),"*",IF($C327&gt;=400,ROUND('201920 DATA'!BP327/$C327,2),"")))</f>
        <v>*</v>
      </c>
      <c r="AR327" s="289">
        <f>IF(OR($C327="*",$C327&lt;400),"",IF(AND('201920 DATA'!BQ327="*",$C327&gt;=400),"*",IF($C327&gt;=400,ROUND('201920 DATA'!BQ327/$C327,2),"")))</f>
        <v>0</v>
      </c>
      <c r="AS327" s="289">
        <f>IF(OR($C327="*",$C327&lt;400),"",IF(AND('201920 DATA'!BR327="*",$C327&gt;=400),"*",IF($C327&gt;=400,ROUND('201920 DATA'!BR327/$C327,2),"")))</f>
        <v>0</v>
      </c>
      <c r="AT327" s="289">
        <f>IF(OR($C327="*",$C327&lt;400),"",IF(AND('201920 DATA'!BS327="*",$C327&gt;=400),"*",IF($C327&gt;=400,ROUND('201920 DATA'!BS327/$C327,2),"")))</f>
        <v>0.01</v>
      </c>
      <c r="AU327" s="289">
        <f>IF(OR($C327="*",$C327&lt;400),"",IF(AND('201920 DATA'!BT327="*",$C327&gt;=400),"*",IF($C327&gt;=400,ROUND('201920 DATA'!BT327/$C327,2),"")))</f>
        <v>0.06</v>
      </c>
      <c r="AV327" s="289">
        <f>IF(OR($C327="*",$C327&lt;400),"",IF(AND('201920 DATA'!BU327="*",$C327&gt;=400),"*",IF($C327&gt;=400,ROUND('201920 DATA'!BU327/$C327,2),"")))</f>
        <v>0.02</v>
      </c>
      <c r="AW327" s="289">
        <f>IF(OR($C327="*",$C327&lt;400),"",IF(AND('201920 DATA'!BV327="*",$C327&gt;=400),"*",IF($C327&gt;=400,ROUND('201920 DATA'!BV327/$C327,2),"")))</f>
        <v>0</v>
      </c>
      <c r="AX327" s="289">
        <f>IF(OR($C327="*",$C327&lt;400),"",IF(AND('201920 DATA'!BW327="*",$C327&gt;=400),"*",IF($C327&gt;=400,ROUND('201920 DATA'!BW327/$C327,2),"")))</f>
        <v>0.01</v>
      </c>
      <c r="AZ327" s="365">
        <v>14670</v>
      </c>
    </row>
    <row r="328" spans="1:52" x14ac:dyDescent="0.2">
      <c r="A328" s="373" t="s">
        <v>381</v>
      </c>
      <c r="B328" s="287">
        <f>'201920 DATA'!B328</f>
        <v>47700</v>
      </c>
      <c r="C328" s="288">
        <f>'201920 DATA'!C328</f>
        <v>42275</v>
      </c>
      <c r="D328" s="293">
        <f>'201920 DATA'!FQ328</f>
        <v>12530</v>
      </c>
      <c r="F328" s="313">
        <f t="shared" si="10"/>
        <v>0.02</v>
      </c>
      <c r="G328" s="295">
        <f t="shared" si="11"/>
        <v>0.89</v>
      </c>
      <c r="H328" s="289">
        <f>IF(OR($C328="*",$C328&lt;400),"",IF(AND('201920 DATA'!F328="*",$C328&gt;=400),"*",IF($C328&gt;=400,ROUND('201920 DATA'!F328/$C328,2),"")))</f>
        <v>0.36</v>
      </c>
      <c r="I328" s="296">
        <f>IF(OR($B328="*",$B328&lt;400),"",IF(AND('201920 DATA'!Y328="*",$B328&gt;=400),"*",IF($B328&gt;=400,ROUND('201920 DATA'!Y328/$B328,2),"")))</f>
        <v>0.88</v>
      </c>
      <c r="J328" s="296">
        <f>IF(OR($B328="*",$B328&lt;400),"",IF(AND('201920 DATA'!Z328="*",$B328&gt;=400),"*",IF($B328&gt;=400,ROUND('201920 DATA'!Z328/$B328,2),"")))</f>
        <v>0.12</v>
      </c>
      <c r="K328" s="296" t="str">
        <f>IF(OR($B328="*",$B328&lt;400),"",IF(AND('201920 DATA'!AA328="*",$B328&gt;=400),"*",IF($B328&gt;=400,ROUND('201920 DATA'!AA328/$B328,2),"")))</f>
        <v>*</v>
      </c>
      <c r="L328" s="296">
        <f>IF(OR($B328="*",$B328&lt;400),"",IF(AND('201920 DATA'!AB328="*",$B328&gt;=400),"*",IF($B328&gt;=400,ROUND('201920 DATA'!AB328/$B328,2),"")))</f>
        <v>0</v>
      </c>
      <c r="M328" s="296">
        <f>IF(OR($B328="*",$B328&lt;400),"",IF(AND('201920 DATA'!AC328="*",$B328&gt;=400),"*",IF($B328&gt;=400,ROUND('201920 DATA'!AC328/$B328,2),"")))</f>
        <v>0</v>
      </c>
      <c r="N328" s="296">
        <f>IF(OR($B328="*",$B328&lt;400),"",IF(AND('201920 DATA'!AD328="*",$B328&gt;=400),"*",IF($B328&gt;=400,ROUND('201920 DATA'!AD328/$B328,2),"")))</f>
        <v>0</v>
      </c>
      <c r="O328" s="296">
        <f>IF(OR($B328="*",$B328&lt;400),"",IF(AND('201920 DATA'!AE328="*",$B328&gt;=400),"*",IF($B328&gt;=400,ROUND('201920 DATA'!AE328/$B328,2),"")))</f>
        <v>0</v>
      </c>
      <c r="P328" s="297"/>
      <c r="Q328" s="296">
        <f>IF(OR($B328="*",$B328&lt;400),"",IF(AND('201920 DATA'!FO328="*",$B328&gt;=400),"*",IF($B328&gt;=400,ROUND('201920 DATA'!FO328/$B328,2),"")))</f>
        <v>0.66</v>
      </c>
      <c r="R328" s="289">
        <f>IF(OR($C328="*",$C328&lt;400),"",IF(AND('201920 DATA'!F328="*",$C328&gt;=400),"*",IF($C328&gt;=400,ROUND('201920 DATA'!F328/$C328,2),"")))</f>
        <v>0.36</v>
      </c>
      <c r="S328" s="289">
        <f>IF(OR($C328="*",$C328&lt;400),"",IF(AND('201920 DATA'!G328="*",$C328&gt;=400),"*",IF($C328&gt;=400,ROUND('201920 DATA'!G328/$C328,2),"")))</f>
        <v>0.31</v>
      </c>
      <c r="T328" s="289">
        <f>IF(OR($C328="*",$C328&lt;400),"",IF(AND('201920 DATA'!H328="*",$C328&gt;=400),"*",IF($C328&gt;=400,ROUND('201920 DATA'!H328/$C328,2),"")))</f>
        <v>0.32</v>
      </c>
      <c r="U328" s="289">
        <f>IF(OR($C328="*",$C328&lt;400),"",IF(AND('201920 DATA'!FP328="*",$C328&gt;=400),"*",IF($C328&gt;=400,ROUND('201920 DATA'!FP328/$C328,2),"")))</f>
        <v>0.01</v>
      </c>
      <c r="V328" s="312">
        <f>IF(OR($D328="*",$D328&lt;400),"",IF(AND('201920 DATA'!M328="*",$D328&gt;=400),"*",IF($D328&gt;=400,ROUND('201920 DATA'!M328/$D328,2),"")))</f>
        <v>0</v>
      </c>
      <c r="W328" s="312">
        <f>IF(OR($D328="*",$D328&lt;400),"",IF(AND('201920 DATA'!N328="*",$D328&gt;=400),"*",IF($D328&gt;=400,ROUND('201920 DATA'!N328/$D328,2),"")))</f>
        <v>0.37</v>
      </c>
      <c r="X328" s="312">
        <f>IF(OR($D328="*",$D328&lt;400),"",IF(AND('201920 DATA'!O328="*",$D328&gt;=400),"*",IF($D328&gt;=400,ROUND('201920 DATA'!O328/$D328,2),"")))</f>
        <v>0.21</v>
      </c>
      <c r="Y328" s="312">
        <f>IF(OR($D328="*",$D328&lt;400),"",IF(AND('201920 DATA'!P328="*",$D328&gt;=400),"*",IF($D328&gt;=400,ROUND('201920 DATA'!P328/$D328,2),"")))</f>
        <v>0.13</v>
      </c>
      <c r="Z328" s="312">
        <f>IF(OR($D328="*",$D328&lt;400),"",IF(AND('201920 DATA'!Q328="*",$D328&gt;=400),"*",IF($D328&gt;=400,ROUND('201920 DATA'!Q328/$D328,2),"")))</f>
        <v>0.15</v>
      </c>
      <c r="AA328" s="312">
        <f>IF(OR($D328="*",$D328&lt;400),"",IF(AND('201920 DATA'!R328="*",$D328&gt;=400),"*",IF($D328&gt;=400,ROUND('201920 DATA'!R328/$D328,2),"")))</f>
        <v>0.05</v>
      </c>
      <c r="AB328" s="312">
        <f>IF(OR($D328="*",$D328&lt;400),"",IF(AND('201920 DATA'!S328="*",$D328&gt;=400),"*",IF($D328&gt;=400,ROUND('201920 DATA'!S328/$D328,2),"")))</f>
        <v>0.03</v>
      </c>
      <c r="AC328" s="312">
        <f>IF(OR($D328="*",$D328&lt;400),"",IF(AND('201920 DATA'!T328="*",$D328&gt;=400),"*",IF($D328&gt;=400,ROUND('201920 DATA'!T328/$D328,2),"")))</f>
        <v>0.03</v>
      </c>
      <c r="AD328" s="289">
        <f>IF(OR($C328="*",$C328&lt;400),"",IF(AND('201920 DATA'!BC328="*",$C328&gt;=400),"*",IF($C328&gt;=400,ROUND('201920 DATA'!BC328/$C328,2),"")))</f>
        <v>0.05</v>
      </c>
      <c r="AE328" s="289">
        <f>IF(OR($C328="*",$C328&lt;400),"",IF(AND('201920 DATA'!BD328="*",$C328&gt;=400),"*",IF($C328&gt;=400,ROUND('201920 DATA'!BD328/$C328,2),"")))</f>
        <v>0.08</v>
      </c>
      <c r="AF328" s="289">
        <f>IF(OR($C328="*",$C328&lt;400),"",IF(AND('201920 DATA'!BE328="*",$C328&gt;=400),"*",IF($C328&gt;=400,ROUND('201920 DATA'!BE328/$C328,2),"")))</f>
        <v>0.02</v>
      </c>
      <c r="AG328" s="289">
        <f>IF(OR($C328="*",$C328&lt;400),"",IF(AND('201920 DATA'!BF328="*",$C328&gt;=400),"*",IF($C328&gt;=400,ROUND('201920 DATA'!BF328/$C328,2),"")))</f>
        <v>0.04</v>
      </c>
      <c r="AH328" s="289">
        <f>IF(OR($C328="*",$C328&lt;400),"",IF(AND('201920 DATA'!BG328="*",$C328&gt;=400),"*",IF($C328&gt;=400,ROUND('201920 DATA'!BG328/$C328,2),"")))</f>
        <v>0</v>
      </c>
      <c r="AI328" s="289">
        <f>IF(OR($C328="*",$C328&lt;400),"",IF(AND('201920 DATA'!BH328="*",$C328&gt;=400),"*",IF($C328&gt;=400,ROUND('201920 DATA'!BH328/$C328,2),"")))</f>
        <v>0.04</v>
      </c>
      <c r="AJ328" s="289">
        <f>IF(OR($C328="*",$C328&lt;400),"",IF(AND('201920 DATA'!BI328="*",$C328&gt;=400),"*",IF($C328&gt;=400,ROUND('201920 DATA'!BI328/$C328,2),"")))</f>
        <v>0.01</v>
      </c>
      <c r="AK328" s="289">
        <f>IF(OR($C328="*",$C328&lt;400),"",IF(AND('201920 DATA'!BJ328="*",$C328&gt;=400),"*",IF($C328&gt;=400,ROUND('201920 DATA'!BJ328/$C328,2),"")))</f>
        <v>0.01</v>
      </c>
      <c r="AL328" s="289">
        <f>IF(OR($C328="*",$C328&lt;400),"",IF(AND('201920 DATA'!BK328="*",$C328&gt;=400),"*",IF($C328&gt;=400,ROUND('201920 DATA'!BK328/$C328,2),"")))</f>
        <v>0.01</v>
      </c>
      <c r="AM328" s="289">
        <f>IF(OR($C328="*",$C328&lt;400),"",IF(AND('201920 DATA'!BL328="*",$C328&gt;=400),"*",IF($C328&gt;=400,ROUND('201920 DATA'!BL328/$C328,2),"")))</f>
        <v>0.1</v>
      </c>
      <c r="AN328" s="289">
        <f>IF(OR($C328="*",$C328&lt;400),"",IF(AND('201920 DATA'!BM328="*",$C328&gt;=400),"*",IF($C328&gt;=400,ROUND('201920 DATA'!BM328/$C328,2),"")))</f>
        <v>0.12</v>
      </c>
      <c r="AO328" s="289">
        <f>IF(OR($C328="*",$C328&lt;400),"",IF(AND('201920 DATA'!BN328="*",$C328&gt;=400),"*",IF($C328&gt;=400,ROUND('201920 DATA'!BN328/$C328,2),"")))</f>
        <v>0.02</v>
      </c>
      <c r="AP328" s="289">
        <f>IF(OR($C328="*",$C328&lt;400),"",IF(AND('201920 DATA'!BO328="*",$C328&gt;=400),"*",IF($C328&gt;=400,ROUND('201920 DATA'!BO328/$C328,2),"")))</f>
        <v>0.06</v>
      </c>
      <c r="AQ328" s="289">
        <f>IF(OR($C328="*",$C328&lt;400),"",IF(AND('201920 DATA'!BP328="*",$C328&gt;=400),"*",IF($C328&gt;=400,ROUND('201920 DATA'!BP328/$C328,2),"")))</f>
        <v>7.0000000000000007E-2</v>
      </c>
      <c r="AR328" s="289">
        <f>IF(OR($C328="*",$C328&lt;400),"",IF(AND('201920 DATA'!BQ328="*",$C328&gt;=400),"*",IF($C328&gt;=400,ROUND('201920 DATA'!BQ328/$C328,2),"")))</f>
        <v>0</v>
      </c>
      <c r="AS328" s="289">
        <f>IF(OR($C328="*",$C328&lt;400),"",IF(AND('201920 DATA'!BR328="*",$C328&gt;=400),"*",IF($C328&gt;=400,ROUND('201920 DATA'!BR328/$C328,2),"")))</f>
        <v>0.02</v>
      </c>
      <c r="AT328" s="289">
        <f>IF(OR($C328="*",$C328&lt;400),"",IF(AND('201920 DATA'!BS328="*",$C328&gt;=400),"*",IF($C328&gt;=400,ROUND('201920 DATA'!BS328/$C328,2),"")))</f>
        <v>0.1</v>
      </c>
      <c r="AU328" s="289">
        <f>IF(OR($C328="*",$C328&lt;400),"",IF(AND('201920 DATA'!BT328="*",$C328&gt;=400),"*",IF($C328&gt;=400,ROUND('201920 DATA'!BT328/$C328,2),"")))</f>
        <v>0.1</v>
      </c>
      <c r="AV328" s="289">
        <f>IF(OR($C328="*",$C328&lt;400),"",IF(AND('201920 DATA'!BU328="*",$C328&gt;=400),"*",IF($C328&gt;=400,ROUND('201920 DATA'!BU328/$C328,2),"")))</f>
        <v>0.09</v>
      </c>
      <c r="AW328" s="289" t="str">
        <f>IF(OR($C328="*",$C328&lt;400),"",IF(AND('201920 DATA'!BV328="*",$C328&gt;=400),"*",IF($C328&gt;=400,ROUND('201920 DATA'!BV328/$C328,2),"")))</f>
        <v>*</v>
      </c>
      <c r="AX328" s="289">
        <f>IF(OR($C328="*",$C328&lt;400),"",IF(AND('201920 DATA'!BW328="*",$C328&gt;=400),"*",IF($C328&gt;=400,ROUND('201920 DATA'!BW328/$C328,2),"")))</f>
        <v>0.05</v>
      </c>
      <c r="AZ328" s="365">
        <v>46720</v>
      </c>
    </row>
    <row r="329" spans="1:52" x14ac:dyDescent="0.2">
      <c r="A329" s="373" t="s">
        <v>382</v>
      </c>
      <c r="B329" s="287">
        <f>'201920 DATA'!B329</f>
        <v>97670</v>
      </c>
      <c r="C329" s="288">
        <f>'201920 DATA'!C329</f>
        <v>84085</v>
      </c>
      <c r="D329" s="293">
        <f>'201920 DATA'!FQ329</f>
        <v>31305</v>
      </c>
      <c r="F329" s="313">
        <f t="shared" si="10"/>
        <v>0.05</v>
      </c>
      <c r="G329" s="295">
        <f t="shared" si="11"/>
        <v>0.86</v>
      </c>
      <c r="H329" s="289">
        <f>IF(OR($C329="*",$C329&lt;400),"",IF(AND('201920 DATA'!F329="*",$C329&gt;=400),"*",IF($C329&gt;=400,ROUND('201920 DATA'!F329/$C329,2),"")))</f>
        <v>0.46</v>
      </c>
      <c r="I329" s="296">
        <f>IF(OR($B329="*",$B329&lt;400),"",IF(AND('201920 DATA'!Y329="*",$B329&gt;=400),"*",IF($B329&gt;=400,ROUND('201920 DATA'!Y329/$B329,2),"")))</f>
        <v>0.09</v>
      </c>
      <c r="J329" s="296">
        <f>IF(OR($B329="*",$B329&lt;400),"",IF(AND('201920 DATA'!Z329="*",$B329&gt;=400),"*",IF($B329&gt;=400,ROUND('201920 DATA'!Z329/$B329,2),"")))</f>
        <v>0.11</v>
      </c>
      <c r="K329" s="296">
        <f>IF(OR($B329="*",$B329&lt;400),"",IF(AND('201920 DATA'!AA329="*",$B329&gt;=400),"*",IF($B329&gt;=400,ROUND('201920 DATA'!AA329/$B329,2),"")))</f>
        <v>0.12</v>
      </c>
      <c r="L329" s="296">
        <f>IF(OR($B329="*",$B329&lt;400),"",IF(AND('201920 DATA'!AB329="*",$B329&gt;=400),"*",IF($B329&gt;=400,ROUND('201920 DATA'!AB329/$B329,2),"")))</f>
        <v>0.18</v>
      </c>
      <c r="M329" s="296">
        <f>IF(OR($B329="*",$B329&lt;400),"",IF(AND('201920 DATA'!AC329="*",$B329&gt;=400),"*",IF($B329&gt;=400,ROUND('201920 DATA'!AC329/$B329,2),"")))</f>
        <v>0.22</v>
      </c>
      <c r="N329" s="296">
        <f>IF(OR($B329="*",$B329&lt;400),"",IF(AND('201920 DATA'!AD329="*",$B329&gt;=400),"*",IF($B329&gt;=400,ROUND('201920 DATA'!AD329/$B329,2),"")))</f>
        <v>0.24</v>
      </c>
      <c r="O329" s="296">
        <f>IF(OR($B329="*",$B329&lt;400),"",IF(AND('201920 DATA'!AE329="*",$B329&gt;=400),"*",IF($B329&gt;=400,ROUND('201920 DATA'!AE329/$B329,2),"")))</f>
        <v>0.04</v>
      </c>
      <c r="P329" s="297"/>
      <c r="Q329" s="296">
        <f>IF(OR($B329="*",$B329&lt;400),"",IF(AND('201920 DATA'!FO329="*",$B329&gt;=400),"*",IF($B329&gt;=400,ROUND('201920 DATA'!FO329/$B329,2),"")))</f>
        <v>0.53</v>
      </c>
      <c r="R329" s="289">
        <f>IF(OR($C329="*",$C329&lt;400),"",IF(AND('201920 DATA'!F329="*",$C329&gt;=400),"*",IF($C329&gt;=400,ROUND('201920 DATA'!F329/$C329,2),"")))</f>
        <v>0.46</v>
      </c>
      <c r="S329" s="289">
        <f>IF(OR($C329="*",$C329&lt;400),"",IF(AND('201920 DATA'!G329="*",$C329&gt;=400),"*",IF($C329&gt;=400,ROUND('201920 DATA'!G329/$C329,2),"")))</f>
        <v>0.04</v>
      </c>
      <c r="T329" s="289">
        <f>IF(OR($C329="*",$C329&lt;400),"",IF(AND('201920 DATA'!H329="*",$C329&gt;=400),"*",IF($C329&gt;=400,ROUND('201920 DATA'!H329/$C329,2),"")))</f>
        <v>0.38</v>
      </c>
      <c r="U329" s="289">
        <f>IF(OR($C329="*",$C329&lt;400),"",IF(AND('201920 DATA'!FP329="*",$C329&gt;=400),"*",IF($C329&gt;=400,ROUND('201920 DATA'!FP329/$C329,2),"")))</f>
        <v>0.12</v>
      </c>
      <c r="V329" s="312">
        <f>IF(OR($D329="*",$D329&lt;400),"",IF(AND('201920 DATA'!M329="*",$D329&gt;=400),"*",IF($D329&gt;=400,ROUND('201920 DATA'!M329/$D329,2),"")))</f>
        <v>0</v>
      </c>
      <c r="W329" s="312">
        <f>IF(OR($D329="*",$D329&lt;400),"",IF(AND('201920 DATA'!N329="*",$D329&gt;=400),"*",IF($D329&gt;=400,ROUND('201920 DATA'!N329/$D329,2),"")))</f>
        <v>0.64</v>
      </c>
      <c r="X329" s="312">
        <f>IF(OR($D329="*",$D329&lt;400),"",IF(AND('201920 DATA'!O329="*",$D329&gt;=400),"*",IF($D329&gt;=400,ROUND('201920 DATA'!O329/$D329,2),"")))</f>
        <v>0.21</v>
      </c>
      <c r="Y329" s="312">
        <f>IF(OR($D329="*",$D329&lt;400),"",IF(AND('201920 DATA'!P329="*",$D329&gt;=400),"*",IF($D329&gt;=400,ROUND('201920 DATA'!P329/$D329,2),"")))</f>
        <v>0.06</v>
      </c>
      <c r="Z329" s="312">
        <f>IF(OR($D329="*",$D329&lt;400),"",IF(AND('201920 DATA'!Q329="*",$D329&gt;=400),"*",IF($D329&gt;=400,ROUND('201920 DATA'!Q329/$D329,2),"")))</f>
        <v>7.0000000000000007E-2</v>
      </c>
      <c r="AA329" s="312">
        <f>IF(OR($D329="*",$D329&lt;400),"",IF(AND('201920 DATA'!R329="*",$D329&gt;=400),"*",IF($D329&gt;=400,ROUND('201920 DATA'!R329/$D329,2),"")))</f>
        <v>0.02</v>
      </c>
      <c r="AB329" s="312">
        <f>IF(OR($D329="*",$D329&lt;400),"",IF(AND('201920 DATA'!S329="*",$D329&gt;=400),"*",IF($D329&gt;=400,ROUND('201920 DATA'!S329/$D329,2),"")))</f>
        <v>0</v>
      </c>
      <c r="AC329" s="312">
        <f>IF(OR($D329="*",$D329&lt;400),"",IF(AND('201920 DATA'!T329="*",$D329&gt;=400),"*",IF($D329&gt;=400,ROUND('201920 DATA'!T329/$D329,2),"")))</f>
        <v>0</v>
      </c>
      <c r="AD329" s="289">
        <f>IF(OR($C329="*",$C329&lt;400),"",IF(AND('201920 DATA'!BC329="*",$C329&gt;=400),"*",IF($C329&gt;=400,ROUND('201920 DATA'!BC329/$C329,2),"")))</f>
        <v>0.03</v>
      </c>
      <c r="AE329" s="289">
        <f>IF(OR($C329="*",$C329&lt;400),"",IF(AND('201920 DATA'!BD329="*",$C329&gt;=400),"*",IF($C329&gt;=400,ROUND('201920 DATA'!BD329/$C329,2),"")))</f>
        <v>0.08</v>
      </c>
      <c r="AF329" s="289">
        <f>IF(OR($C329="*",$C329&lt;400),"",IF(AND('201920 DATA'!BE329="*",$C329&gt;=400),"*",IF($C329&gt;=400,ROUND('201920 DATA'!BE329/$C329,2),"")))</f>
        <v>0.02</v>
      </c>
      <c r="AG329" s="289">
        <f>IF(OR($C329="*",$C329&lt;400),"",IF(AND('201920 DATA'!BF329="*",$C329&gt;=400),"*",IF($C329&gt;=400,ROUND('201920 DATA'!BF329/$C329,2),"")))</f>
        <v>0.01</v>
      </c>
      <c r="AH329" s="289">
        <f>IF(OR($C329="*",$C329&lt;400),"",IF(AND('201920 DATA'!BG329="*",$C329&gt;=400),"*",IF($C329&gt;=400,ROUND('201920 DATA'!BG329/$C329,2),"")))</f>
        <v>0.02</v>
      </c>
      <c r="AI329" s="289">
        <f>IF(OR($C329="*",$C329&lt;400),"",IF(AND('201920 DATA'!BH329="*",$C329&gt;=400),"*",IF($C329&gt;=400,ROUND('201920 DATA'!BH329/$C329,2),"")))</f>
        <v>0.02</v>
      </c>
      <c r="AJ329" s="289">
        <f>IF(OR($C329="*",$C329&lt;400),"",IF(AND('201920 DATA'!BI329="*",$C329&gt;=400),"*",IF($C329&gt;=400,ROUND('201920 DATA'!BI329/$C329,2),"")))</f>
        <v>0.06</v>
      </c>
      <c r="AK329" s="289">
        <f>IF(OR($C329="*",$C329&lt;400),"",IF(AND('201920 DATA'!BJ329="*",$C329&gt;=400),"*",IF($C329&gt;=400,ROUND('201920 DATA'!BJ329/$C329,2),"")))</f>
        <v>0.01</v>
      </c>
      <c r="AL329" s="289">
        <f>IF(OR($C329="*",$C329&lt;400),"",IF(AND('201920 DATA'!BK329="*",$C329&gt;=400),"*",IF($C329&gt;=400,ROUND('201920 DATA'!BK329/$C329,2),"")))</f>
        <v>0.05</v>
      </c>
      <c r="AM329" s="289">
        <f>IF(OR($C329="*",$C329&lt;400),"",IF(AND('201920 DATA'!BL329="*",$C329&gt;=400),"*",IF($C329&gt;=400,ROUND('201920 DATA'!BL329/$C329,2),"")))</f>
        <v>7.0000000000000007E-2</v>
      </c>
      <c r="AN329" s="289">
        <f>IF(OR($C329="*",$C329&lt;400),"",IF(AND('201920 DATA'!BM329="*",$C329&gt;=400),"*",IF($C329&gt;=400,ROUND('201920 DATA'!BM329/$C329,2),"")))</f>
        <v>0.17</v>
      </c>
      <c r="AO329" s="289">
        <f>IF(OR($C329="*",$C329&lt;400),"",IF(AND('201920 DATA'!BN329="*",$C329&gt;=400),"*",IF($C329&gt;=400,ROUND('201920 DATA'!BN329/$C329,2),"")))</f>
        <v>0.02</v>
      </c>
      <c r="AP329" s="289">
        <f>IF(OR($C329="*",$C329&lt;400),"",IF(AND('201920 DATA'!BO329="*",$C329&gt;=400),"*",IF($C329&gt;=400,ROUND('201920 DATA'!BO329/$C329,2),"")))</f>
        <v>7.0000000000000007E-2</v>
      </c>
      <c r="AQ329" s="289">
        <f>IF(OR($C329="*",$C329&lt;400),"",IF(AND('201920 DATA'!BP329="*",$C329&gt;=400),"*",IF($C329&gt;=400,ROUND('201920 DATA'!BP329/$C329,2),"")))</f>
        <v>0.05</v>
      </c>
      <c r="AR329" s="289">
        <f>IF(OR($C329="*",$C329&lt;400),"",IF(AND('201920 DATA'!BQ329="*",$C329&gt;=400),"*",IF($C329&gt;=400,ROUND('201920 DATA'!BQ329/$C329,2),"")))</f>
        <v>0.1</v>
      </c>
      <c r="AS329" s="289">
        <f>IF(OR($C329="*",$C329&lt;400),"",IF(AND('201920 DATA'!BR329="*",$C329&gt;=400),"*",IF($C329&gt;=400,ROUND('201920 DATA'!BR329/$C329,2),"")))</f>
        <v>0.02</v>
      </c>
      <c r="AT329" s="289">
        <f>IF(OR($C329="*",$C329&lt;400),"",IF(AND('201920 DATA'!BS329="*",$C329&gt;=400),"*",IF($C329&gt;=400,ROUND('201920 DATA'!BS329/$C329,2),"")))</f>
        <v>0</v>
      </c>
      <c r="AU329" s="289">
        <f>IF(OR($C329="*",$C329&lt;400),"",IF(AND('201920 DATA'!BT329="*",$C329&gt;=400),"*",IF($C329&gt;=400,ROUND('201920 DATA'!BT329/$C329,2),"")))</f>
        <v>0.1</v>
      </c>
      <c r="AV329" s="289">
        <f>IF(OR($C329="*",$C329&lt;400),"",IF(AND('201920 DATA'!BU329="*",$C329&gt;=400),"*",IF($C329&gt;=400,ROUND('201920 DATA'!BU329/$C329,2),"")))</f>
        <v>7.0000000000000007E-2</v>
      </c>
      <c r="AW329" s="289">
        <f>IF(OR($C329="*",$C329&lt;400),"",IF(AND('201920 DATA'!BV329="*",$C329&gt;=400),"*",IF($C329&gt;=400,ROUND('201920 DATA'!BV329/$C329,2),"")))</f>
        <v>0</v>
      </c>
      <c r="AX329" s="289">
        <f>IF(OR($C329="*",$C329&lt;400),"",IF(AND('201920 DATA'!BW329="*",$C329&gt;=400),"*",IF($C329&gt;=400,ROUND('201920 DATA'!BW329/$C329,2),"")))</f>
        <v>0.05</v>
      </c>
      <c r="AZ329" s="365">
        <v>92640</v>
      </c>
    </row>
    <row r="330" spans="1:52" x14ac:dyDescent="0.2">
      <c r="A330" s="373" t="s">
        <v>383</v>
      </c>
      <c r="B330" s="287">
        <f>'201920 DATA'!B330</f>
        <v>24245</v>
      </c>
      <c r="C330" s="288">
        <f>'201920 DATA'!C330</f>
        <v>24015</v>
      </c>
      <c r="D330" s="293">
        <f>'201920 DATA'!FQ330</f>
        <v>10715</v>
      </c>
      <c r="F330" s="313">
        <f t="shared" si="10"/>
        <v>0.1</v>
      </c>
      <c r="G330" s="295">
        <f t="shared" si="11"/>
        <v>0.99</v>
      </c>
      <c r="H330" s="289">
        <f>IF(OR($C330="*",$C330&lt;400),"",IF(AND('201920 DATA'!F330="*",$C330&gt;=400),"*",IF($C330&gt;=400,ROUND('201920 DATA'!F330/$C330,2),"")))</f>
        <v>0.25</v>
      </c>
      <c r="I330" s="296">
        <f>IF(OR($B330="*",$B330&lt;400),"",IF(AND('201920 DATA'!Y330="*",$B330&gt;=400),"*",IF($B330&gt;=400,ROUND('201920 DATA'!Y330/$B330,2),"")))</f>
        <v>0.05</v>
      </c>
      <c r="J330" s="296">
        <f>IF(OR($B330="*",$B330&lt;400),"",IF(AND('201920 DATA'!Z330="*",$B330&gt;=400),"*",IF($B330&gt;=400,ROUND('201920 DATA'!Z330/$B330,2),"")))</f>
        <v>0.05</v>
      </c>
      <c r="K330" s="296">
        <f>IF(OR($B330="*",$B330&lt;400),"",IF(AND('201920 DATA'!AA330="*",$B330&gt;=400),"*",IF($B330&gt;=400,ROUND('201920 DATA'!AA330/$B330,2),"")))</f>
        <v>0.09</v>
      </c>
      <c r="L330" s="296">
        <f>IF(OR($B330="*",$B330&lt;400),"",IF(AND('201920 DATA'!AB330="*",$B330&gt;=400),"*",IF($B330&gt;=400,ROUND('201920 DATA'!AB330/$B330,2),"")))</f>
        <v>0.25</v>
      </c>
      <c r="M330" s="296">
        <f>IF(OR($B330="*",$B330&lt;400),"",IF(AND('201920 DATA'!AC330="*",$B330&gt;=400),"*",IF($B330&gt;=400,ROUND('201920 DATA'!AC330/$B330,2),"")))</f>
        <v>0.4</v>
      </c>
      <c r="N330" s="296">
        <f>IF(OR($B330="*",$B330&lt;400),"",IF(AND('201920 DATA'!AD330="*",$B330&gt;=400),"*",IF($B330&gt;=400,ROUND('201920 DATA'!AD330/$B330,2),"")))</f>
        <v>0.12</v>
      </c>
      <c r="O330" s="296">
        <f>IF(OR($B330="*",$B330&lt;400),"",IF(AND('201920 DATA'!AE330="*",$B330&gt;=400),"*",IF($B330&gt;=400,ROUND('201920 DATA'!AE330/$B330,2),"")))</f>
        <v>0</v>
      </c>
      <c r="P330" s="297"/>
      <c r="Q330" s="296">
        <f>IF(OR($B330="*",$B330&lt;400),"",IF(AND('201920 DATA'!FO330="*",$B330&gt;=400),"*",IF($B330&gt;=400,ROUND('201920 DATA'!FO330/$B330,2),"")))</f>
        <v>0.77</v>
      </c>
      <c r="R330" s="289">
        <f>IF(OR($C330="*",$C330&lt;400),"",IF(AND('201920 DATA'!F330="*",$C330&gt;=400),"*",IF($C330&gt;=400,ROUND('201920 DATA'!F330/$C330,2),"")))</f>
        <v>0.25</v>
      </c>
      <c r="S330" s="289">
        <f>IF(OR($C330="*",$C330&lt;400),"",IF(AND('201920 DATA'!G330="*",$C330&gt;=400),"*",IF($C330&gt;=400,ROUND('201920 DATA'!G330/$C330,2),"")))</f>
        <v>0.2</v>
      </c>
      <c r="T330" s="289">
        <f>IF(OR($C330="*",$C330&lt;400),"",IF(AND('201920 DATA'!H330="*",$C330&gt;=400),"*",IF($C330&gt;=400,ROUND('201920 DATA'!H330/$C330,2),"")))</f>
        <v>0.54</v>
      </c>
      <c r="U330" s="289">
        <f>IF(OR($C330="*",$C330&lt;400),"",IF(AND('201920 DATA'!FP330="*",$C330&gt;=400),"*",IF($C330&gt;=400,ROUND('201920 DATA'!FP330/$C330,2),"")))</f>
        <v>0</v>
      </c>
      <c r="V330" s="312">
        <f>IF(OR($D330="*",$D330&lt;400),"",IF(AND('201920 DATA'!M330="*",$D330&gt;=400),"*",IF($D330&gt;=400,ROUND('201920 DATA'!M330/$D330,2),"")))</f>
        <v>0</v>
      </c>
      <c r="W330" s="312">
        <f>IF(OR($D330="*",$D330&lt;400),"",IF(AND('201920 DATA'!N330="*",$D330&gt;=400),"*",IF($D330&gt;=400,ROUND('201920 DATA'!N330/$D330,2),"")))</f>
        <v>0.86</v>
      </c>
      <c r="X330" s="312">
        <f>IF(OR($D330="*",$D330&lt;400),"",IF(AND('201920 DATA'!O330="*",$D330&gt;=400),"*",IF($D330&gt;=400,ROUND('201920 DATA'!O330/$D330,2),"")))</f>
        <v>0.11</v>
      </c>
      <c r="Y330" s="312">
        <f>IF(OR($D330="*",$D330&lt;400),"",IF(AND('201920 DATA'!P330="*",$D330&gt;=400),"*",IF($D330&gt;=400,ROUND('201920 DATA'!P330/$D330,2),"")))</f>
        <v>0.02</v>
      </c>
      <c r="Z330" s="312">
        <f>IF(OR($D330="*",$D330&lt;400),"",IF(AND('201920 DATA'!Q330="*",$D330&gt;=400),"*",IF($D330&gt;=400,ROUND('201920 DATA'!Q330/$D330,2),"")))</f>
        <v>0.01</v>
      </c>
      <c r="AA330" s="312">
        <f>IF(OR($D330="*",$D330&lt;400),"",IF(AND('201920 DATA'!R330="*",$D330&gt;=400),"*",IF($D330&gt;=400,ROUND('201920 DATA'!R330/$D330,2),"")))</f>
        <v>0</v>
      </c>
      <c r="AB330" s="312">
        <f>IF(OR($D330="*",$D330&lt;400),"",IF(AND('201920 DATA'!S330="*",$D330&gt;=400),"*",IF($D330&gt;=400,ROUND('201920 DATA'!S330/$D330,2),"")))</f>
        <v>0</v>
      </c>
      <c r="AC330" s="312">
        <f>IF(OR($D330="*",$D330&lt;400),"",IF(AND('201920 DATA'!T330="*",$D330&gt;=400),"*",IF($D330&gt;=400,ROUND('201920 DATA'!T330/$D330,2),"")))</f>
        <v>0</v>
      </c>
      <c r="AD330" s="289">
        <f>IF(OR($C330="*",$C330&lt;400),"",IF(AND('201920 DATA'!BC330="*",$C330&gt;=400),"*",IF($C330&gt;=400,ROUND('201920 DATA'!BC330/$C330,2),"")))</f>
        <v>0.03</v>
      </c>
      <c r="AE330" s="289">
        <f>IF(OR($C330="*",$C330&lt;400),"",IF(AND('201920 DATA'!BD330="*",$C330&gt;=400),"*",IF($C330&gt;=400,ROUND('201920 DATA'!BD330/$C330,2),"")))</f>
        <v>0.65</v>
      </c>
      <c r="AF330" s="289">
        <f>IF(OR($C330="*",$C330&lt;400),"",IF(AND('201920 DATA'!BE330="*",$C330&gt;=400),"*",IF($C330&gt;=400,ROUND('201920 DATA'!BE330/$C330,2),"")))</f>
        <v>0.04</v>
      </c>
      <c r="AG330" s="289">
        <f>IF(OR($C330="*",$C330&lt;400),"",IF(AND('201920 DATA'!BF330="*",$C330&gt;=400),"*",IF($C330&gt;=400,ROUND('201920 DATA'!BF330/$C330,2),"")))</f>
        <v>0.03</v>
      </c>
      <c r="AH330" s="289">
        <f>IF(OR($C330="*",$C330&lt;400),"",IF(AND('201920 DATA'!BG330="*",$C330&gt;=400),"*",IF($C330&gt;=400,ROUND('201920 DATA'!BG330/$C330,2),"")))</f>
        <v>0</v>
      </c>
      <c r="AI330" s="289">
        <f>IF(OR($C330="*",$C330&lt;400),"",IF(AND('201920 DATA'!BH330="*",$C330&gt;=400),"*",IF($C330&gt;=400,ROUND('201920 DATA'!BH330/$C330,2),"")))</f>
        <v>0.01</v>
      </c>
      <c r="AJ330" s="289">
        <f>IF(OR($C330="*",$C330&lt;400),"",IF(AND('201920 DATA'!BI330="*",$C330&gt;=400),"*",IF($C330&gt;=400,ROUND('201920 DATA'!BI330/$C330,2),"")))</f>
        <v>0</v>
      </c>
      <c r="AK330" s="289" t="str">
        <f>IF(OR($C330="*",$C330&lt;400),"",IF(AND('201920 DATA'!BJ330="*",$C330&gt;=400),"*",IF($C330&gt;=400,ROUND('201920 DATA'!BJ330/$C330,2),"")))</f>
        <v>*</v>
      </c>
      <c r="AL330" s="289">
        <f>IF(OR($C330="*",$C330&lt;400),"",IF(AND('201920 DATA'!BK330="*",$C330&gt;=400),"*",IF($C330&gt;=400,ROUND('201920 DATA'!BK330/$C330,2),"")))</f>
        <v>0.02</v>
      </c>
      <c r="AM330" s="289">
        <f>IF(OR($C330="*",$C330&lt;400),"",IF(AND('201920 DATA'!BL330="*",$C330&gt;=400),"*",IF($C330&gt;=400,ROUND('201920 DATA'!BL330/$C330,2),"")))</f>
        <v>0.02</v>
      </c>
      <c r="AN330" s="289">
        <f>IF(OR($C330="*",$C330&lt;400),"",IF(AND('201920 DATA'!BM330="*",$C330&gt;=400),"*",IF($C330&gt;=400,ROUND('201920 DATA'!BM330/$C330,2),"")))</f>
        <v>0.03</v>
      </c>
      <c r="AO330" s="289">
        <f>IF(OR($C330="*",$C330&lt;400),"",IF(AND('201920 DATA'!BN330="*",$C330&gt;=400),"*",IF($C330&gt;=400,ROUND('201920 DATA'!BN330/$C330,2),"")))</f>
        <v>0.01</v>
      </c>
      <c r="AP330" s="289">
        <f>IF(OR($C330="*",$C330&lt;400),"",IF(AND('201920 DATA'!BO330="*",$C330&gt;=400),"*",IF($C330&gt;=400,ROUND('201920 DATA'!BO330/$C330,2),"")))</f>
        <v>0.01</v>
      </c>
      <c r="AQ330" s="289">
        <f>IF(OR($C330="*",$C330&lt;400),"",IF(AND('201920 DATA'!BP330="*",$C330&gt;=400),"*",IF($C330&gt;=400,ROUND('201920 DATA'!BP330/$C330,2),"")))</f>
        <v>0.04</v>
      </c>
      <c r="AR330" s="289">
        <f>IF(OR($C330="*",$C330&lt;400),"",IF(AND('201920 DATA'!BQ330="*",$C330&gt;=400),"*",IF($C330&gt;=400,ROUND('201920 DATA'!BQ330/$C330,2),"")))</f>
        <v>0</v>
      </c>
      <c r="AS330" s="289">
        <f>IF(OR($C330="*",$C330&lt;400),"",IF(AND('201920 DATA'!BR330="*",$C330&gt;=400),"*",IF($C330&gt;=400,ROUND('201920 DATA'!BR330/$C330,2),"")))</f>
        <v>0</v>
      </c>
      <c r="AT330" s="289">
        <f>IF(OR($C330="*",$C330&lt;400),"",IF(AND('201920 DATA'!BS330="*",$C330&gt;=400),"*",IF($C330&gt;=400,ROUND('201920 DATA'!BS330/$C330,2),"")))</f>
        <v>0</v>
      </c>
      <c r="AU330" s="289">
        <f>IF(OR($C330="*",$C330&lt;400),"",IF(AND('201920 DATA'!BT330="*",$C330&gt;=400),"*",IF($C330&gt;=400,ROUND('201920 DATA'!BT330/$C330,2),"")))</f>
        <v>0.03</v>
      </c>
      <c r="AV330" s="289">
        <f>IF(OR($C330="*",$C330&lt;400),"",IF(AND('201920 DATA'!BU330="*",$C330&gt;=400),"*",IF($C330&gt;=400,ROUND('201920 DATA'!BU330/$C330,2),"")))</f>
        <v>0.02</v>
      </c>
      <c r="AW330" s="289">
        <f>IF(OR($C330="*",$C330&lt;400),"",IF(AND('201920 DATA'!BV330="*",$C330&gt;=400),"*",IF($C330&gt;=400,ROUND('201920 DATA'!BV330/$C330,2),"")))</f>
        <v>0</v>
      </c>
      <c r="AX330" s="289">
        <f>IF(OR($C330="*",$C330&lt;400),"",IF(AND('201920 DATA'!BW330="*",$C330&gt;=400),"*",IF($C330&gt;=400,ROUND('201920 DATA'!BW330/$C330,2),"")))</f>
        <v>0.05</v>
      </c>
      <c r="AZ330" s="365">
        <v>21865</v>
      </c>
    </row>
    <row r="331" spans="1:52" x14ac:dyDescent="0.2">
      <c r="A331" s="373" t="s">
        <v>384</v>
      </c>
      <c r="B331" s="287">
        <f>'201920 DATA'!B331</f>
        <v>60980</v>
      </c>
      <c r="C331" s="288">
        <f>'201920 DATA'!C331</f>
        <v>52160</v>
      </c>
      <c r="D331" s="293">
        <f>'201920 DATA'!FQ331</f>
        <v>15045</v>
      </c>
      <c r="F331" s="313">
        <f t="shared" si="10"/>
        <v>0.06</v>
      </c>
      <c r="G331" s="295">
        <f t="shared" si="11"/>
        <v>0.86</v>
      </c>
      <c r="H331" s="289">
        <f>IF(OR($C331="*",$C331&lt;400),"",IF(AND('201920 DATA'!F331="*",$C331&gt;=400),"*",IF($C331&gt;=400,ROUND('201920 DATA'!F331/$C331,2),"")))</f>
        <v>0.39</v>
      </c>
      <c r="I331" s="296">
        <f>IF(OR($B331="*",$B331&lt;400),"",IF(AND('201920 DATA'!Y331="*",$B331&gt;=400),"*",IF($B331&gt;=400,ROUND('201920 DATA'!Y331/$B331,2),"")))</f>
        <v>0.08</v>
      </c>
      <c r="J331" s="296">
        <f>IF(OR($B331="*",$B331&lt;400),"",IF(AND('201920 DATA'!Z331="*",$B331&gt;=400),"*",IF($B331&gt;=400,ROUND('201920 DATA'!Z331/$B331,2),"")))</f>
        <v>0.09</v>
      </c>
      <c r="K331" s="296">
        <f>IF(OR($B331="*",$B331&lt;400),"",IF(AND('201920 DATA'!AA331="*",$B331&gt;=400),"*",IF($B331&gt;=400,ROUND('201920 DATA'!AA331/$B331,2),"")))</f>
        <v>0.1</v>
      </c>
      <c r="L331" s="296">
        <f>IF(OR($B331="*",$B331&lt;400),"",IF(AND('201920 DATA'!AB331="*",$B331&gt;=400),"*",IF($B331&gt;=400,ROUND('201920 DATA'!AB331/$B331,2),"")))</f>
        <v>0.15</v>
      </c>
      <c r="M331" s="296">
        <f>IF(OR($B331="*",$B331&lt;400),"",IF(AND('201920 DATA'!AC331="*",$B331&gt;=400),"*",IF($B331&gt;=400,ROUND('201920 DATA'!AC331/$B331,2),"")))</f>
        <v>0.26</v>
      </c>
      <c r="N331" s="296">
        <f>IF(OR($B331="*",$B331&lt;400),"",IF(AND('201920 DATA'!AD331="*",$B331&gt;=400),"*",IF($B331&gt;=400,ROUND('201920 DATA'!AD331/$B331,2),"")))</f>
        <v>0.27</v>
      </c>
      <c r="O331" s="296">
        <f>IF(OR($B331="*",$B331&lt;400),"",IF(AND('201920 DATA'!AE331="*",$B331&gt;=400),"*",IF($B331&gt;=400,ROUND('201920 DATA'!AE331/$B331,2),"")))</f>
        <v>0.05</v>
      </c>
      <c r="P331" s="297"/>
      <c r="Q331" s="296">
        <f>IF(OR($B331="*",$B331&lt;400),"",IF(AND('201920 DATA'!FO331="*",$B331&gt;=400),"*",IF($B331&gt;=400,ROUND('201920 DATA'!FO331/$B331,2),"")))</f>
        <v>0.6</v>
      </c>
      <c r="R331" s="289">
        <f>IF(OR($C331="*",$C331&lt;400),"",IF(AND('201920 DATA'!F331="*",$C331&gt;=400),"*",IF($C331&gt;=400,ROUND('201920 DATA'!F331/$C331,2),"")))</f>
        <v>0.39</v>
      </c>
      <c r="S331" s="289">
        <f>IF(OR($C331="*",$C331&lt;400),"",IF(AND('201920 DATA'!G331="*",$C331&gt;=400),"*",IF($C331&gt;=400,ROUND('201920 DATA'!G331/$C331,2),"")))</f>
        <v>0.18</v>
      </c>
      <c r="T331" s="289">
        <f>IF(OR($C331="*",$C331&lt;400),"",IF(AND('201920 DATA'!H331="*",$C331&gt;=400),"*",IF($C331&gt;=400,ROUND('201920 DATA'!H331/$C331,2),"")))</f>
        <v>0.35</v>
      </c>
      <c r="U331" s="289">
        <f>IF(OR($C331="*",$C331&lt;400),"",IF(AND('201920 DATA'!FP331="*",$C331&gt;=400),"*",IF($C331&gt;=400,ROUND('201920 DATA'!FP331/$C331,2),"")))</f>
        <v>0.09</v>
      </c>
      <c r="V331" s="312">
        <f>IF(OR($D331="*",$D331&lt;400),"",IF(AND('201920 DATA'!M331="*",$D331&gt;=400),"*",IF($D331&gt;=400,ROUND('201920 DATA'!M331/$D331,2),"")))</f>
        <v>0</v>
      </c>
      <c r="W331" s="312">
        <f>IF(OR($D331="*",$D331&lt;400),"",IF(AND('201920 DATA'!N331="*",$D331&gt;=400),"*",IF($D331&gt;=400,ROUND('201920 DATA'!N331/$D331,2),"")))</f>
        <v>0.44</v>
      </c>
      <c r="X331" s="312">
        <f>IF(OR($D331="*",$D331&lt;400),"",IF(AND('201920 DATA'!O331="*",$D331&gt;=400),"*",IF($D331&gt;=400,ROUND('201920 DATA'!O331/$D331,2),"")))</f>
        <v>0.23</v>
      </c>
      <c r="Y331" s="312">
        <f>IF(OR($D331="*",$D331&lt;400),"",IF(AND('201920 DATA'!P331="*",$D331&gt;=400),"*",IF($D331&gt;=400,ROUND('201920 DATA'!P331/$D331,2),"")))</f>
        <v>0.1</v>
      </c>
      <c r="Z331" s="312">
        <f>IF(OR($D331="*",$D331&lt;400),"",IF(AND('201920 DATA'!Q331="*",$D331&gt;=400),"*",IF($D331&gt;=400,ROUND('201920 DATA'!Q331/$D331,2),"")))</f>
        <v>0.15</v>
      </c>
      <c r="AA331" s="312">
        <f>IF(OR($D331="*",$D331&lt;400),"",IF(AND('201920 DATA'!R331="*",$D331&gt;=400),"*",IF($D331&gt;=400,ROUND('201920 DATA'!R331/$D331,2),"")))</f>
        <v>0.06</v>
      </c>
      <c r="AB331" s="312">
        <f>IF(OR($D331="*",$D331&lt;400),"",IF(AND('201920 DATA'!S331="*",$D331&gt;=400),"*",IF($D331&gt;=400,ROUND('201920 DATA'!S331/$D331,2),"")))</f>
        <v>0.02</v>
      </c>
      <c r="AC331" s="312">
        <f>IF(OR($D331="*",$D331&lt;400),"",IF(AND('201920 DATA'!T331="*",$D331&gt;=400),"*",IF($D331&gt;=400,ROUND('201920 DATA'!T331/$D331,2),"")))</f>
        <v>0</v>
      </c>
      <c r="AD331" s="289">
        <f>IF(OR($C331="*",$C331&lt;400),"",IF(AND('201920 DATA'!BC331="*",$C331&gt;=400),"*",IF($C331&gt;=400,ROUND('201920 DATA'!BC331/$C331,2),"")))</f>
        <v>0.02</v>
      </c>
      <c r="AE331" s="289">
        <f>IF(OR($C331="*",$C331&lt;400),"",IF(AND('201920 DATA'!BD331="*",$C331&gt;=400),"*",IF($C331&gt;=400,ROUND('201920 DATA'!BD331/$C331,2),"")))</f>
        <v>0.17</v>
      </c>
      <c r="AF331" s="289">
        <f>IF(OR($C331="*",$C331&lt;400),"",IF(AND('201920 DATA'!BE331="*",$C331&gt;=400),"*",IF($C331&gt;=400,ROUND('201920 DATA'!BE331/$C331,2),"")))</f>
        <v>0.02</v>
      </c>
      <c r="AG331" s="289">
        <f>IF(OR($C331="*",$C331&lt;400),"",IF(AND('201920 DATA'!BF331="*",$C331&gt;=400),"*",IF($C331&gt;=400,ROUND('201920 DATA'!BF331/$C331,2),"")))</f>
        <v>0.02</v>
      </c>
      <c r="AH331" s="289">
        <f>IF(OR($C331="*",$C331&lt;400),"",IF(AND('201920 DATA'!BG331="*",$C331&gt;=400),"*",IF($C331&gt;=400,ROUND('201920 DATA'!BG331/$C331,2),"")))</f>
        <v>0.01</v>
      </c>
      <c r="AI331" s="289">
        <f>IF(OR($C331="*",$C331&lt;400),"",IF(AND('201920 DATA'!BH331="*",$C331&gt;=400),"*",IF($C331&gt;=400,ROUND('201920 DATA'!BH331/$C331,2),"")))</f>
        <v>0.02</v>
      </c>
      <c r="AJ331" s="289">
        <f>IF(OR($C331="*",$C331&lt;400),"",IF(AND('201920 DATA'!BI331="*",$C331&gt;=400),"*",IF($C331&gt;=400,ROUND('201920 DATA'!BI331/$C331,2),"")))</f>
        <v>0.04</v>
      </c>
      <c r="AK331" s="289">
        <f>IF(OR($C331="*",$C331&lt;400),"",IF(AND('201920 DATA'!BJ331="*",$C331&gt;=400),"*",IF($C331&gt;=400,ROUND('201920 DATA'!BJ331/$C331,2),"")))</f>
        <v>0</v>
      </c>
      <c r="AL331" s="289">
        <f>IF(OR($C331="*",$C331&lt;400),"",IF(AND('201920 DATA'!BK331="*",$C331&gt;=400),"*",IF($C331&gt;=400,ROUND('201920 DATA'!BK331/$C331,2),"")))</f>
        <v>0.06</v>
      </c>
      <c r="AM331" s="289">
        <f>IF(OR($C331="*",$C331&lt;400),"",IF(AND('201920 DATA'!BL331="*",$C331&gt;=400),"*",IF($C331&gt;=400,ROUND('201920 DATA'!BL331/$C331,2),"")))</f>
        <v>0.06</v>
      </c>
      <c r="AN331" s="289">
        <f>IF(OR($C331="*",$C331&lt;400),"",IF(AND('201920 DATA'!BM331="*",$C331&gt;=400),"*",IF($C331&gt;=400,ROUND('201920 DATA'!BM331/$C331,2),"")))</f>
        <v>0.14000000000000001</v>
      </c>
      <c r="AO331" s="289">
        <f>IF(OR($C331="*",$C331&lt;400),"",IF(AND('201920 DATA'!BN331="*",$C331&gt;=400),"*",IF($C331&gt;=400,ROUND('201920 DATA'!BN331/$C331,2),"")))</f>
        <v>0.02</v>
      </c>
      <c r="AP331" s="289">
        <f>IF(OR($C331="*",$C331&lt;400),"",IF(AND('201920 DATA'!BO331="*",$C331&gt;=400),"*",IF($C331&gt;=400,ROUND('201920 DATA'!BO331/$C331,2),"")))</f>
        <v>7.0000000000000007E-2</v>
      </c>
      <c r="AQ331" s="289">
        <f>IF(OR($C331="*",$C331&lt;400),"",IF(AND('201920 DATA'!BP331="*",$C331&gt;=400),"*",IF($C331&gt;=400,ROUND('201920 DATA'!BP331/$C331,2),"")))</f>
        <v>0.06</v>
      </c>
      <c r="AR331" s="289">
        <f>IF(OR($C331="*",$C331&lt;400),"",IF(AND('201920 DATA'!BQ331="*",$C331&gt;=400),"*",IF($C331&gt;=400,ROUND('201920 DATA'!BQ331/$C331,2),"")))</f>
        <v>7.0000000000000007E-2</v>
      </c>
      <c r="AS331" s="289">
        <f>IF(OR($C331="*",$C331&lt;400),"",IF(AND('201920 DATA'!BR331="*",$C331&gt;=400),"*",IF($C331&gt;=400,ROUND('201920 DATA'!BR331/$C331,2),"")))</f>
        <v>0.01</v>
      </c>
      <c r="AT331" s="289">
        <f>IF(OR($C331="*",$C331&lt;400),"",IF(AND('201920 DATA'!BS331="*",$C331&gt;=400),"*",IF($C331&gt;=400,ROUND('201920 DATA'!BS331/$C331,2),"")))</f>
        <v>0</v>
      </c>
      <c r="AU331" s="289">
        <f>IF(OR($C331="*",$C331&lt;400),"",IF(AND('201920 DATA'!BT331="*",$C331&gt;=400),"*",IF($C331&gt;=400,ROUND('201920 DATA'!BT331/$C331,2),"")))</f>
        <v>0.1</v>
      </c>
      <c r="AV331" s="289">
        <f>IF(OR($C331="*",$C331&lt;400),"",IF(AND('201920 DATA'!BU331="*",$C331&gt;=400),"*",IF($C331&gt;=400,ROUND('201920 DATA'!BU331/$C331,2),"")))</f>
        <v>0.06</v>
      </c>
      <c r="AW331" s="289" t="str">
        <f>IF(OR($C331="*",$C331&lt;400),"",IF(AND('201920 DATA'!BV331="*",$C331&gt;=400),"*",IF($C331&gt;=400,ROUND('201920 DATA'!BV331/$C331,2),"")))</f>
        <v>*</v>
      </c>
      <c r="AX331" s="289">
        <f>IF(OR($C331="*",$C331&lt;400),"",IF(AND('201920 DATA'!BW331="*",$C331&gt;=400),"*",IF($C331&gt;=400,ROUND('201920 DATA'!BW331/$C331,2),"")))</f>
        <v>0.05</v>
      </c>
      <c r="AZ331" s="365">
        <v>57565</v>
      </c>
    </row>
    <row r="332" spans="1:52" x14ac:dyDescent="0.2">
      <c r="A332" s="373" t="s">
        <v>385</v>
      </c>
      <c r="B332" s="287">
        <f>'201920 DATA'!B332</f>
        <v>81890</v>
      </c>
      <c r="C332" s="288">
        <f>'201920 DATA'!C332</f>
        <v>65480</v>
      </c>
      <c r="D332" s="293">
        <f>'201920 DATA'!FQ332</f>
        <v>25545</v>
      </c>
      <c r="F332" s="313">
        <f t="shared" si="10"/>
        <v>0.04</v>
      </c>
      <c r="G332" s="295">
        <f t="shared" si="11"/>
        <v>0.8</v>
      </c>
      <c r="H332" s="289">
        <f>IF(OR($C332="*",$C332&lt;400),"",IF(AND('201920 DATA'!F332="*",$C332&gt;=400),"*",IF($C332&gt;=400,ROUND('201920 DATA'!F332/$C332,2),"")))</f>
        <v>0.42</v>
      </c>
      <c r="I332" s="296">
        <f>IF(OR($B332="*",$B332&lt;400),"",IF(AND('201920 DATA'!Y332="*",$B332&gt;=400),"*",IF($B332&gt;=400,ROUND('201920 DATA'!Y332/$B332,2),"")))</f>
        <v>0.09</v>
      </c>
      <c r="J332" s="296">
        <f>IF(OR($B332="*",$B332&lt;400),"",IF(AND('201920 DATA'!Z332="*",$B332&gt;=400),"*",IF($B332&gt;=400,ROUND('201920 DATA'!Z332/$B332,2),"")))</f>
        <v>0.09</v>
      </c>
      <c r="K332" s="296">
        <f>IF(OR($B332="*",$B332&lt;400),"",IF(AND('201920 DATA'!AA332="*",$B332&gt;=400),"*",IF($B332&gt;=400,ROUND('201920 DATA'!AA332/$B332,2),"")))</f>
        <v>0.12</v>
      </c>
      <c r="L332" s="296">
        <f>IF(OR($B332="*",$B332&lt;400),"",IF(AND('201920 DATA'!AB332="*",$B332&gt;=400),"*",IF($B332&gt;=400,ROUND('201920 DATA'!AB332/$B332,2),"")))</f>
        <v>0.18</v>
      </c>
      <c r="M332" s="296">
        <f>IF(OR($B332="*",$B332&lt;400),"",IF(AND('201920 DATA'!AC332="*",$B332&gt;=400),"*",IF($B332&gt;=400,ROUND('201920 DATA'!AC332/$B332,2),"")))</f>
        <v>0.23</v>
      </c>
      <c r="N332" s="296">
        <f>IF(OR($B332="*",$B332&lt;400),"",IF(AND('201920 DATA'!AD332="*",$B332&gt;=400),"*",IF($B332&gt;=400,ROUND('201920 DATA'!AD332/$B332,2),"")))</f>
        <v>0.24</v>
      </c>
      <c r="O332" s="296">
        <f>IF(OR($B332="*",$B332&lt;400),"",IF(AND('201920 DATA'!AE332="*",$B332&gt;=400),"*",IF($B332&gt;=400,ROUND('201920 DATA'!AE332/$B332,2),"")))</f>
        <v>0.05</v>
      </c>
      <c r="P332" s="297"/>
      <c r="Q332" s="296">
        <f>IF(OR($B332="*",$B332&lt;400),"",IF(AND('201920 DATA'!FO332="*",$B332&gt;=400),"*",IF($B332&gt;=400,ROUND('201920 DATA'!FO332/$B332,2),"")))</f>
        <v>0.57999999999999996</v>
      </c>
      <c r="R332" s="289">
        <f>IF(OR($C332="*",$C332&lt;400),"",IF(AND('201920 DATA'!F332="*",$C332&gt;=400),"*",IF($C332&gt;=400,ROUND('201920 DATA'!F332/$C332,2),"")))</f>
        <v>0.42</v>
      </c>
      <c r="S332" s="289">
        <f>IF(OR($C332="*",$C332&lt;400),"",IF(AND('201920 DATA'!G332="*",$C332&gt;=400),"*",IF($C332&gt;=400,ROUND('201920 DATA'!G332/$C332,2),"")))</f>
        <v>0.03</v>
      </c>
      <c r="T332" s="289">
        <f>IF(OR($C332="*",$C332&lt;400),"",IF(AND('201920 DATA'!H332="*",$C332&gt;=400),"*",IF($C332&gt;=400,ROUND('201920 DATA'!H332/$C332,2),"")))</f>
        <v>0.45</v>
      </c>
      <c r="U332" s="289">
        <f>IF(OR($C332="*",$C332&lt;400),"",IF(AND('201920 DATA'!FP332="*",$C332&gt;=400),"*",IF($C332&gt;=400,ROUND('201920 DATA'!FP332/$C332,2),"")))</f>
        <v>0.1</v>
      </c>
      <c r="V332" s="312">
        <f>IF(OR($D332="*",$D332&lt;400),"",IF(AND('201920 DATA'!M332="*",$D332&gt;=400),"*",IF($D332&gt;=400,ROUND('201920 DATA'!M332/$D332,2),"")))</f>
        <v>0</v>
      </c>
      <c r="W332" s="312">
        <f>IF(OR($D332="*",$D332&lt;400),"",IF(AND('201920 DATA'!N332="*",$D332&gt;=400),"*",IF($D332&gt;=400,ROUND('201920 DATA'!N332/$D332,2),"")))</f>
        <v>0.57999999999999996</v>
      </c>
      <c r="X332" s="312">
        <f>IF(OR($D332="*",$D332&lt;400),"",IF(AND('201920 DATA'!O332="*",$D332&gt;=400),"*",IF($D332&gt;=400,ROUND('201920 DATA'!O332/$D332,2),"")))</f>
        <v>0.21</v>
      </c>
      <c r="Y332" s="312">
        <f>IF(OR($D332="*",$D332&lt;400),"",IF(AND('201920 DATA'!P332="*",$D332&gt;=400),"*",IF($D332&gt;=400,ROUND('201920 DATA'!P332/$D332,2),"")))</f>
        <v>0.08</v>
      </c>
      <c r="Z332" s="312">
        <f>IF(OR($D332="*",$D332&lt;400),"",IF(AND('201920 DATA'!Q332="*",$D332&gt;=400),"*",IF($D332&gt;=400,ROUND('201920 DATA'!Q332/$D332,2),"")))</f>
        <v>0.09</v>
      </c>
      <c r="AA332" s="312">
        <f>IF(OR($D332="*",$D332&lt;400),"",IF(AND('201920 DATA'!R332="*",$D332&gt;=400),"*",IF($D332&gt;=400,ROUND('201920 DATA'!R332/$D332,2),"")))</f>
        <v>0.03</v>
      </c>
      <c r="AB332" s="312">
        <f>IF(OR($D332="*",$D332&lt;400),"",IF(AND('201920 DATA'!S332="*",$D332&gt;=400),"*",IF($D332&gt;=400,ROUND('201920 DATA'!S332/$D332,2),"")))</f>
        <v>0.01</v>
      </c>
      <c r="AC332" s="312" t="str">
        <f>IF(OR($D332="*",$D332&lt;400),"",IF(AND('201920 DATA'!T332="*",$D332&gt;=400),"*",IF($D332&gt;=400,ROUND('201920 DATA'!T332/$D332,2),"")))</f>
        <v>*</v>
      </c>
      <c r="AD332" s="289">
        <f>IF(OR($C332="*",$C332&lt;400),"",IF(AND('201920 DATA'!BC332="*",$C332&gt;=400),"*",IF($C332&gt;=400,ROUND('201920 DATA'!BC332/$C332,2),"")))</f>
        <v>0.03</v>
      </c>
      <c r="AE332" s="289">
        <f>IF(OR($C332="*",$C332&lt;400),"",IF(AND('201920 DATA'!BD332="*",$C332&gt;=400),"*",IF($C332&gt;=400,ROUND('201920 DATA'!BD332/$C332,2),"")))</f>
        <v>0.1</v>
      </c>
      <c r="AF332" s="289">
        <f>IF(OR($C332="*",$C332&lt;400),"",IF(AND('201920 DATA'!BE332="*",$C332&gt;=400),"*",IF($C332&gt;=400,ROUND('201920 DATA'!BE332/$C332,2),"")))</f>
        <v>0.02</v>
      </c>
      <c r="AG332" s="289">
        <f>IF(OR($C332="*",$C332&lt;400),"",IF(AND('201920 DATA'!BF332="*",$C332&gt;=400),"*",IF($C332&gt;=400,ROUND('201920 DATA'!BF332/$C332,2),"")))</f>
        <v>0.01</v>
      </c>
      <c r="AH332" s="289">
        <f>IF(OR($C332="*",$C332&lt;400),"",IF(AND('201920 DATA'!BG332="*",$C332&gt;=400),"*",IF($C332&gt;=400,ROUND('201920 DATA'!BG332/$C332,2),"")))</f>
        <v>0.01</v>
      </c>
      <c r="AI332" s="289">
        <f>IF(OR($C332="*",$C332&lt;400),"",IF(AND('201920 DATA'!BH332="*",$C332&gt;=400),"*",IF($C332&gt;=400,ROUND('201920 DATA'!BH332/$C332,2),"")))</f>
        <v>0.01</v>
      </c>
      <c r="AJ332" s="289">
        <f>IF(OR($C332="*",$C332&lt;400),"",IF(AND('201920 DATA'!BI332="*",$C332&gt;=400),"*",IF($C332&gt;=400,ROUND('201920 DATA'!BI332/$C332,2),"")))</f>
        <v>0.04</v>
      </c>
      <c r="AK332" s="289">
        <f>IF(OR($C332="*",$C332&lt;400),"",IF(AND('201920 DATA'!BJ332="*",$C332&gt;=400),"*",IF($C332&gt;=400,ROUND('201920 DATA'!BJ332/$C332,2),"")))</f>
        <v>0</v>
      </c>
      <c r="AL332" s="289">
        <f>IF(OR($C332="*",$C332&lt;400),"",IF(AND('201920 DATA'!BK332="*",$C332&gt;=400),"*",IF($C332&gt;=400,ROUND('201920 DATA'!BK332/$C332,2),"")))</f>
        <v>0.06</v>
      </c>
      <c r="AM332" s="289">
        <f>IF(OR($C332="*",$C332&lt;400),"",IF(AND('201920 DATA'!BL332="*",$C332&gt;=400),"*",IF($C332&gt;=400,ROUND('201920 DATA'!BL332/$C332,2),"")))</f>
        <v>7.0000000000000007E-2</v>
      </c>
      <c r="AN332" s="289">
        <f>IF(OR($C332="*",$C332&lt;400),"",IF(AND('201920 DATA'!BM332="*",$C332&gt;=400),"*",IF($C332&gt;=400,ROUND('201920 DATA'!BM332/$C332,2),"")))</f>
        <v>0.18</v>
      </c>
      <c r="AO332" s="289">
        <f>IF(OR($C332="*",$C332&lt;400),"",IF(AND('201920 DATA'!BN332="*",$C332&gt;=400),"*",IF($C332&gt;=400,ROUND('201920 DATA'!BN332/$C332,2),"")))</f>
        <v>0.04</v>
      </c>
      <c r="AP332" s="289">
        <f>IF(OR($C332="*",$C332&lt;400),"",IF(AND('201920 DATA'!BO332="*",$C332&gt;=400),"*",IF($C332&gt;=400,ROUND('201920 DATA'!BO332/$C332,2),"")))</f>
        <v>0.05</v>
      </c>
      <c r="AQ332" s="289">
        <f>IF(OR($C332="*",$C332&lt;400),"",IF(AND('201920 DATA'!BP332="*",$C332&gt;=400),"*",IF($C332&gt;=400,ROUND('201920 DATA'!BP332/$C332,2),"")))</f>
        <v>0.05</v>
      </c>
      <c r="AR332" s="289">
        <f>IF(OR($C332="*",$C332&lt;400),"",IF(AND('201920 DATA'!BQ332="*",$C332&gt;=400),"*",IF($C332&gt;=400,ROUND('201920 DATA'!BQ332/$C332,2),"")))</f>
        <v>0.06</v>
      </c>
      <c r="AS332" s="289">
        <f>IF(OR($C332="*",$C332&lt;400),"",IF(AND('201920 DATA'!BR332="*",$C332&gt;=400),"*",IF($C332&gt;=400,ROUND('201920 DATA'!BR332/$C332,2),"")))</f>
        <v>0.02</v>
      </c>
      <c r="AT332" s="289">
        <f>IF(OR($C332="*",$C332&lt;400),"",IF(AND('201920 DATA'!BS332="*",$C332&gt;=400),"*",IF($C332&gt;=400,ROUND('201920 DATA'!BS332/$C332,2),"")))</f>
        <v>0</v>
      </c>
      <c r="AU332" s="289">
        <f>IF(OR($C332="*",$C332&lt;400),"",IF(AND('201920 DATA'!BT332="*",$C332&gt;=400),"*",IF($C332&gt;=400,ROUND('201920 DATA'!BT332/$C332,2),"")))</f>
        <v>0.12</v>
      </c>
      <c r="AV332" s="289">
        <f>IF(OR($C332="*",$C332&lt;400),"",IF(AND('201920 DATA'!BU332="*",$C332&gt;=400),"*",IF($C332&gt;=400,ROUND('201920 DATA'!BU332/$C332,2),"")))</f>
        <v>0.06</v>
      </c>
      <c r="AW332" s="289">
        <f>IF(OR($C332="*",$C332&lt;400),"",IF(AND('201920 DATA'!BV332="*",$C332&gt;=400),"*",IF($C332&gt;=400,ROUND('201920 DATA'!BV332/$C332,2),"")))</f>
        <v>0</v>
      </c>
      <c r="AX332" s="289">
        <f>IF(OR($C332="*",$C332&lt;400),"",IF(AND('201920 DATA'!BW332="*",$C332&gt;=400),"*",IF($C332&gt;=400,ROUND('201920 DATA'!BW332/$C332,2),"")))</f>
        <v>0.06</v>
      </c>
      <c r="AZ332" s="365">
        <v>78605</v>
      </c>
    </row>
    <row r="333" spans="1:52" x14ac:dyDescent="0.2">
      <c r="A333" s="373" t="s">
        <v>386</v>
      </c>
      <c r="B333" s="287">
        <f>'201920 DATA'!B333</f>
        <v>144355</v>
      </c>
      <c r="C333" s="288">
        <f>'201920 DATA'!C333</f>
        <v>121625</v>
      </c>
      <c r="D333" s="293">
        <f>'201920 DATA'!FQ333</f>
        <v>28645</v>
      </c>
      <c r="F333" s="313">
        <f t="shared" si="10"/>
        <v>7.0000000000000007E-2</v>
      </c>
      <c r="G333" s="295">
        <f t="shared" si="11"/>
        <v>0.84</v>
      </c>
      <c r="H333" s="289">
        <f>IF(OR($C333="*",$C333&lt;400),"",IF(AND('201920 DATA'!F333="*",$C333&gt;=400),"*",IF($C333&gt;=400,ROUND('201920 DATA'!F333/$C333,2),"")))</f>
        <v>0.42</v>
      </c>
      <c r="I333" s="296">
        <f>IF(OR($B333="*",$B333&lt;400),"",IF(AND('201920 DATA'!Y333="*",$B333&gt;=400),"*",IF($B333&gt;=400,ROUND('201920 DATA'!Y333/$B333,2),"")))</f>
        <v>0.12</v>
      </c>
      <c r="J333" s="296">
        <f>IF(OR($B333="*",$B333&lt;400),"",IF(AND('201920 DATA'!Z333="*",$B333&gt;=400),"*",IF($B333&gt;=400,ROUND('201920 DATA'!Z333/$B333,2),"")))</f>
        <v>0.14000000000000001</v>
      </c>
      <c r="K333" s="296">
        <f>IF(OR($B333="*",$B333&lt;400),"",IF(AND('201920 DATA'!AA333="*",$B333&gt;=400),"*",IF($B333&gt;=400,ROUND('201920 DATA'!AA333/$B333,2),"")))</f>
        <v>0.17</v>
      </c>
      <c r="L333" s="296">
        <f>IF(OR($B333="*",$B333&lt;400),"",IF(AND('201920 DATA'!AB333="*",$B333&gt;=400),"*",IF($B333&gt;=400,ROUND('201920 DATA'!AB333/$B333,2),"")))</f>
        <v>0.16</v>
      </c>
      <c r="M333" s="296">
        <f>IF(OR($B333="*",$B333&lt;400),"",IF(AND('201920 DATA'!AC333="*",$B333&gt;=400),"*",IF($B333&gt;=400,ROUND('201920 DATA'!AC333/$B333,2),"")))</f>
        <v>0.18</v>
      </c>
      <c r="N333" s="296">
        <f>IF(OR($B333="*",$B333&lt;400),"",IF(AND('201920 DATA'!AD333="*",$B333&gt;=400),"*",IF($B333&gt;=400,ROUND('201920 DATA'!AD333/$B333,2),"")))</f>
        <v>0.19</v>
      </c>
      <c r="O333" s="296">
        <f>IF(OR($B333="*",$B333&lt;400),"",IF(AND('201920 DATA'!AE333="*",$B333&gt;=400),"*",IF($B333&gt;=400,ROUND('201920 DATA'!AE333/$B333,2),"")))</f>
        <v>0.03</v>
      </c>
      <c r="P333" s="297"/>
      <c r="Q333" s="296">
        <f>IF(OR($B333="*",$B333&lt;400),"",IF(AND('201920 DATA'!FO333="*",$B333&gt;=400),"*",IF($B333&gt;=400,ROUND('201920 DATA'!FO333/$B333,2),"")))</f>
        <v>0.5</v>
      </c>
      <c r="R333" s="289">
        <f>IF(OR($C333="*",$C333&lt;400),"",IF(AND('201920 DATA'!F333="*",$C333&gt;=400),"*",IF($C333&gt;=400,ROUND('201920 DATA'!F333/$C333,2),"")))</f>
        <v>0.42</v>
      </c>
      <c r="S333" s="289">
        <f>IF(OR($C333="*",$C333&lt;400),"",IF(AND('201920 DATA'!G333="*",$C333&gt;=400),"*",IF($C333&gt;=400,ROUND('201920 DATA'!G333/$C333,2),"")))</f>
        <v>0.12</v>
      </c>
      <c r="T333" s="289">
        <f>IF(OR($C333="*",$C333&lt;400),"",IF(AND('201920 DATA'!H333="*",$C333&gt;=400),"*",IF($C333&gt;=400,ROUND('201920 DATA'!H333/$C333,2),"")))</f>
        <v>0.25</v>
      </c>
      <c r="U333" s="289">
        <f>IF(OR($C333="*",$C333&lt;400),"",IF(AND('201920 DATA'!FP333="*",$C333&gt;=400),"*",IF($C333&gt;=400,ROUND('201920 DATA'!FP333/$C333,2),"")))</f>
        <v>0.21</v>
      </c>
      <c r="V333" s="312">
        <f>IF(OR($D333="*",$D333&lt;400),"",IF(AND('201920 DATA'!M333="*",$D333&gt;=400),"*",IF($D333&gt;=400,ROUND('201920 DATA'!M333/$D333,2),"")))</f>
        <v>0</v>
      </c>
      <c r="W333" s="312">
        <f>IF(OR($D333="*",$D333&lt;400),"",IF(AND('201920 DATA'!N333="*",$D333&gt;=400),"*",IF($D333&gt;=400,ROUND('201920 DATA'!N333/$D333,2),"")))</f>
        <v>0.46</v>
      </c>
      <c r="X333" s="312">
        <f>IF(OR($D333="*",$D333&lt;400),"",IF(AND('201920 DATA'!O333="*",$D333&gt;=400),"*",IF($D333&gt;=400,ROUND('201920 DATA'!O333/$D333,2),"")))</f>
        <v>0.23</v>
      </c>
      <c r="Y333" s="312">
        <f>IF(OR($D333="*",$D333&lt;400),"",IF(AND('201920 DATA'!P333="*",$D333&gt;=400),"*",IF($D333&gt;=400,ROUND('201920 DATA'!P333/$D333,2),"")))</f>
        <v>0.09</v>
      </c>
      <c r="Z333" s="312">
        <f>IF(OR($D333="*",$D333&lt;400),"",IF(AND('201920 DATA'!Q333="*",$D333&gt;=400),"*",IF($D333&gt;=400,ROUND('201920 DATA'!Q333/$D333,2),"")))</f>
        <v>0.18</v>
      </c>
      <c r="AA333" s="312">
        <f>IF(OR($D333="*",$D333&lt;400),"",IF(AND('201920 DATA'!R333="*",$D333&gt;=400),"*",IF($D333&gt;=400,ROUND('201920 DATA'!R333/$D333,2),"")))</f>
        <v>0.03</v>
      </c>
      <c r="AB333" s="312">
        <f>IF(OR($D333="*",$D333&lt;400),"",IF(AND('201920 DATA'!S333="*",$D333&gt;=400),"*",IF($D333&gt;=400,ROUND('201920 DATA'!S333/$D333,2),"")))</f>
        <v>0.01</v>
      </c>
      <c r="AC333" s="312" t="str">
        <f>IF(OR($D333="*",$D333&lt;400),"",IF(AND('201920 DATA'!T333="*",$D333&gt;=400),"*",IF($D333&gt;=400,ROUND('201920 DATA'!T333/$D333,2),"")))</f>
        <v>*</v>
      </c>
      <c r="AD333" s="289">
        <f>IF(OR($C333="*",$C333&lt;400),"",IF(AND('201920 DATA'!BC333="*",$C333&gt;=400),"*",IF($C333&gt;=400,ROUND('201920 DATA'!BC333/$C333,2),"")))</f>
        <v>0.03</v>
      </c>
      <c r="AE333" s="289">
        <f>IF(OR($C333="*",$C333&lt;400),"",IF(AND('201920 DATA'!BD333="*",$C333&gt;=400),"*",IF($C333&gt;=400,ROUND('201920 DATA'!BD333/$C333,2),"")))</f>
        <v>0.1</v>
      </c>
      <c r="AF333" s="289">
        <f>IF(OR($C333="*",$C333&lt;400),"",IF(AND('201920 DATA'!BE333="*",$C333&gt;=400),"*",IF($C333&gt;=400,ROUND('201920 DATA'!BE333/$C333,2),"")))</f>
        <v>0.02</v>
      </c>
      <c r="AG333" s="289">
        <f>IF(OR($C333="*",$C333&lt;400),"",IF(AND('201920 DATA'!BF333="*",$C333&gt;=400),"*",IF($C333&gt;=400,ROUND('201920 DATA'!BF333/$C333,2),"")))</f>
        <v>0.02</v>
      </c>
      <c r="AH333" s="289">
        <f>IF(OR($C333="*",$C333&lt;400),"",IF(AND('201920 DATA'!BG333="*",$C333&gt;=400),"*",IF($C333&gt;=400,ROUND('201920 DATA'!BG333/$C333,2),"")))</f>
        <v>0.01</v>
      </c>
      <c r="AI333" s="289">
        <f>IF(OR($C333="*",$C333&lt;400),"",IF(AND('201920 DATA'!BH333="*",$C333&gt;=400),"*",IF($C333&gt;=400,ROUND('201920 DATA'!BH333/$C333,2),"")))</f>
        <v>0.02</v>
      </c>
      <c r="AJ333" s="289">
        <f>IF(OR($C333="*",$C333&lt;400),"",IF(AND('201920 DATA'!BI333="*",$C333&gt;=400),"*",IF($C333&gt;=400,ROUND('201920 DATA'!BI333/$C333,2),"")))</f>
        <v>0.03</v>
      </c>
      <c r="AK333" s="289">
        <f>IF(OR($C333="*",$C333&lt;400),"",IF(AND('201920 DATA'!BJ333="*",$C333&gt;=400),"*",IF($C333&gt;=400,ROUND('201920 DATA'!BJ333/$C333,2),"")))</f>
        <v>0</v>
      </c>
      <c r="AL333" s="289">
        <f>IF(OR($C333="*",$C333&lt;400),"",IF(AND('201920 DATA'!BK333="*",$C333&gt;=400),"*",IF($C333&gt;=400,ROUND('201920 DATA'!BK333/$C333,2),"")))</f>
        <v>0.04</v>
      </c>
      <c r="AM333" s="289">
        <f>IF(OR($C333="*",$C333&lt;400),"",IF(AND('201920 DATA'!BL333="*",$C333&gt;=400),"*",IF($C333&gt;=400,ROUND('201920 DATA'!BL333/$C333,2),"")))</f>
        <v>7.0000000000000007E-2</v>
      </c>
      <c r="AN333" s="289">
        <f>IF(OR($C333="*",$C333&lt;400),"",IF(AND('201920 DATA'!BM333="*",$C333&gt;=400),"*",IF($C333&gt;=400,ROUND('201920 DATA'!BM333/$C333,2),"")))</f>
        <v>0.13</v>
      </c>
      <c r="AO333" s="289">
        <f>IF(OR($C333="*",$C333&lt;400),"",IF(AND('201920 DATA'!BN333="*",$C333&gt;=400),"*",IF($C333&gt;=400,ROUND('201920 DATA'!BN333/$C333,2),"")))</f>
        <v>0.02</v>
      </c>
      <c r="AP333" s="289">
        <f>IF(OR($C333="*",$C333&lt;400),"",IF(AND('201920 DATA'!BO333="*",$C333&gt;=400),"*",IF($C333&gt;=400,ROUND('201920 DATA'!BO333/$C333,2),"")))</f>
        <v>0.05</v>
      </c>
      <c r="AQ333" s="289">
        <f>IF(OR($C333="*",$C333&lt;400),"",IF(AND('201920 DATA'!BP333="*",$C333&gt;=400),"*",IF($C333&gt;=400,ROUND('201920 DATA'!BP333/$C333,2),"")))</f>
        <v>0.04</v>
      </c>
      <c r="AR333" s="289">
        <f>IF(OR($C333="*",$C333&lt;400),"",IF(AND('201920 DATA'!BQ333="*",$C333&gt;=400),"*",IF($C333&gt;=400,ROUND('201920 DATA'!BQ333/$C333,2),"")))</f>
        <v>0.13</v>
      </c>
      <c r="AS333" s="289">
        <f>IF(OR($C333="*",$C333&lt;400),"",IF(AND('201920 DATA'!BR333="*",$C333&gt;=400),"*",IF($C333&gt;=400,ROUND('201920 DATA'!BR333/$C333,2),"")))</f>
        <v>0.02</v>
      </c>
      <c r="AT333" s="289">
        <f>IF(OR($C333="*",$C333&lt;400),"",IF(AND('201920 DATA'!BS333="*",$C333&gt;=400),"*",IF($C333&gt;=400,ROUND('201920 DATA'!BS333/$C333,2),"")))</f>
        <v>0.01</v>
      </c>
      <c r="AU333" s="289">
        <f>IF(OR($C333="*",$C333&lt;400),"",IF(AND('201920 DATA'!BT333="*",$C333&gt;=400),"*",IF($C333&gt;=400,ROUND('201920 DATA'!BT333/$C333,2),"")))</f>
        <v>0.12</v>
      </c>
      <c r="AV333" s="289">
        <f>IF(OR($C333="*",$C333&lt;400),"",IF(AND('201920 DATA'!BU333="*",$C333&gt;=400),"*",IF($C333&gt;=400,ROUND('201920 DATA'!BU333/$C333,2),"")))</f>
        <v>0.05</v>
      </c>
      <c r="AW333" s="289">
        <f>IF(OR($C333="*",$C333&lt;400),"",IF(AND('201920 DATA'!BV333="*",$C333&gt;=400),"*",IF($C333&gt;=400,ROUND('201920 DATA'!BV333/$C333,2),"")))</f>
        <v>0</v>
      </c>
      <c r="AX333" s="289">
        <f>IF(OR($C333="*",$C333&lt;400),"",IF(AND('201920 DATA'!BW333="*",$C333&gt;=400),"*",IF($C333&gt;=400,ROUND('201920 DATA'!BW333/$C333,2),"")))</f>
        <v>0.1</v>
      </c>
      <c r="AZ333" s="365">
        <v>134500</v>
      </c>
    </row>
    <row r="334" spans="1:52" x14ac:dyDescent="0.2">
      <c r="A334" s="373" t="s">
        <v>387</v>
      </c>
      <c r="B334" s="287">
        <f>'201920 DATA'!B334</f>
        <v>218830</v>
      </c>
      <c r="C334" s="288">
        <f>'201920 DATA'!C334</f>
        <v>166615</v>
      </c>
      <c r="D334" s="293">
        <f>'201920 DATA'!FQ334</f>
        <v>44785</v>
      </c>
      <c r="F334" s="313">
        <f t="shared" si="10"/>
        <v>0.06</v>
      </c>
      <c r="G334" s="295">
        <f t="shared" si="11"/>
        <v>0.76</v>
      </c>
      <c r="H334" s="289">
        <f>IF(OR($C334="*",$C334&lt;400),"",IF(AND('201920 DATA'!F334="*",$C334&gt;=400),"*",IF($C334&gt;=400,ROUND('201920 DATA'!F334/$C334,2),"")))</f>
        <v>0.41</v>
      </c>
      <c r="I334" s="296">
        <f>IF(OR($B334="*",$B334&lt;400),"",IF(AND('201920 DATA'!Y334="*",$B334&gt;=400),"*",IF($B334&gt;=400,ROUND('201920 DATA'!Y334/$B334,2),"")))</f>
        <v>0.08</v>
      </c>
      <c r="J334" s="296">
        <f>IF(OR($B334="*",$B334&lt;400),"",IF(AND('201920 DATA'!Z334="*",$B334&gt;=400),"*",IF($B334&gt;=400,ROUND('201920 DATA'!Z334/$B334,2),"")))</f>
        <v>0.09</v>
      </c>
      <c r="K334" s="296">
        <f>IF(OR($B334="*",$B334&lt;400),"",IF(AND('201920 DATA'!AA334="*",$B334&gt;=400),"*",IF($B334&gt;=400,ROUND('201920 DATA'!AA334/$B334,2),"")))</f>
        <v>0.1</v>
      </c>
      <c r="L334" s="296">
        <f>IF(OR($B334="*",$B334&lt;400),"",IF(AND('201920 DATA'!AB334="*",$B334&gt;=400),"*",IF($B334&gt;=400,ROUND('201920 DATA'!AB334/$B334,2),"")))</f>
        <v>0.15</v>
      </c>
      <c r="M334" s="296">
        <f>IF(OR($B334="*",$B334&lt;400),"",IF(AND('201920 DATA'!AC334="*",$B334&gt;=400),"*",IF($B334&gt;=400,ROUND('201920 DATA'!AC334/$B334,2),"")))</f>
        <v>0.25</v>
      </c>
      <c r="N334" s="296">
        <f>IF(OR($B334="*",$B334&lt;400),"",IF(AND('201920 DATA'!AD334="*",$B334&gt;=400),"*",IF($B334&gt;=400,ROUND('201920 DATA'!AD334/$B334,2),"")))</f>
        <v>0.28000000000000003</v>
      </c>
      <c r="O334" s="296">
        <f>IF(OR($B334="*",$B334&lt;400),"",IF(AND('201920 DATA'!AE334="*",$B334&gt;=400),"*",IF($B334&gt;=400,ROUND('201920 DATA'!AE334/$B334,2),"")))</f>
        <v>0.05</v>
      </c>
      <c r="P334" s="297"/>
      <c r="Q334" s="296">
        <f>IF(OR($B334="*",$B334&lt;400),"",IF(AND('201920 DATA'!FO334="*",$B334&gt;=400),"*",IF($B334&gt;=400,ROUND('201920 DATA'!FO334/$B334,2),"")))</f>
        <v>0.52</v>
      </c>
      <c r="R334" s="289">
        <f>IF(OR($C334="*",$C334&lt;400),"",IF(AND('201920 DATA'!F334="*",$C334&gt;=400),"*",IF($C334&gt;=400,ROUND('201920 DATA'!F334/$C334,2),"")))</f>
        <v>0.41</v>
      </c>
      <c r="S334" s="289">
        <f>IF(OR($C334="*",$C334&lt;400),"",IF(AND('201920 DATA'!G334="*",$C334&gt;=400),"*",IF($C334&gt;=400,ROUND('201920 DATA'!G334/$C334,2),"")))</f>
        <v>0</v>
      </c>
      <c r="T334" s="289">
        <f>IF(OR($C334="*",$C334&lt;400),"",IF(AND('201920 DATA'!H334="*",$C334&gt;=400),"*",IF($C334&gt;=400,ROUND('201920 DATA'!H334/$C334,2),"")))</f>
        <v>0.49</v>
      </c>
      <c r="U334" s="289">
        <f>IF(OR($C334="*",$C334&lt;400),"",IF(AND('201920 DATA'!FP334="*",$C334&gt;=400),"*",IF($C334&gt;=400,ROUND('201920 DATA'!FP334/$C334,2),"")))</f>
        <v>0.1</v>
      </c>
      <c r="V334" s="312">
        <f>IF(OR($D334="*",$D334&lt;400),"",IF(AND('201920 DATA'!M334="*",$D334&gt;=400),"*",IF($D334&gt;=400,ROUND('201920 DATA'!M334/$D334,2),"")))</f>
        <v>0</v>
      </c>
      <c r="W334" s="312">
        <f>IF(OR($D334="*",$D334&lt;400),"",IF(AND('201920 DATA'!N334="*",$D334&gt;=400),"*",IF($D334&gt;=400,ROUND('201920 DATA'!N334/$D334,2),"")))</f>
        <v>0.44</v>
      </c>
      <c r="X334" s="312">
        <f>IF(OR($D334="*",$D334&lt;400),"",IF(AND('201920 DATA'!O334="*",$D334&gt;=400),"*",IF($D334&gt;=400,ROUND('201920 DATA'!O334/$D334,2),"")))</f>
        <v>0.17</v>
      </c>
      <c r="Y334" s="312">
        <f>IF(OR($D334="*",$D334&lt;400),"",IF(AND('201920 DATA'!P334="*",$D334&gt;=400),"*",IF($D334&gt;=400,ROUND('201920 DATA'!P334/$D334,2),"")))</f>
        <v>0.1</v>
      </c>
      <c r="Z334" s="312">
        <f>IF(OR($D334="*",$D334&lt;400),"",IF(AND('201920 DATA'!Q334="*",$D334&gt;=400),"*",IF($D334&gt;=400,ROUND('201920 DATA'!Q334/$D334,2),"")))</f>
        <v>0.15</v>
      </c>
      <c r="AA334" s="312">
        <f>IF(OR($D334="*",$D334&lt;400),"",IF(AND('201920 DATA'!R334="*",$D334&gt;=400),"*",IF($D334&gt;=400,ROUND('201920 DATA'!R334/$D334,2),"")))</f>
        <v>0.09</v>
      </c>
      <c r="AB334" s="312">
        <f>IF(OR($D334="*",$D334&lt;400),"",IF(AND('201920 DATA'!S334="*",$D334&gt;=400),"*",IF($D334&gt;=400,ROUND('201920 DATA'!S334/$D334,2),"")))</f>
        <v>0.03</v>
      </c>
      <c r="AC334" s="312">
        <f>IF(OR($D334="*",$D334&lt;400),"",IF(AND('201920 DATA'!T334="*",$D334&gt;=400),"*",IF($D334&gt;=400,ROUND('201920 DATA'!T334/$D334,2),"")))</f>
        <v>0.01</v>
      </c>
      <c r="AD334" s="289">
        <f>IF(OR($C334="*",$C334&lt;400),"",IF(AND('201920 DATA'!BC334="*",$C334&gt;=400),"*",IF($C334&gt;=400,ROUND('201920 DATA'!BC334/$C334,2),"")))</f>
        <v>0.03</v>
      </c>
      <c r="AE334" s="289">
        <f>IF(OR($C334="*",$C334&lt;400),"",IF(AND('201920 DATA'!BD334="*",$C334&gt;=400),"*",IF($C334&gt;=400,ROUND('201920 DATA'!BD334/$C334,2),"")))</f>
        <v>0.14000000000000001</v>
      </c>
      <c r="AF334" s="289">
        <f>IF(OR($C334="*",$C334&lt;400),"",IF(AND('201920 DATA'!BE334="*",$C334&gt;=400),"*",IF($C334&gt;=400,ROUND('201920 DATA'!BE334/$C334,2),"")))</f>
        <v>0.03</v>
      </c>
      <c r="AG334" s="289">
        <f>IF(OR($C334="*",$C334&lt;400),"",IF(AND('201920 DATA'!BF334="*",$C334&gt;=400),"*",IF($C334&gt;=400,ROUND('201920 DATA'!BF334/$C334,2),"")))</f>
        <v>0.03</v>
      </c>
      <c r="AH334" s="289">
        <f>IF(OR($C334="*",$C334&lt;400),"",IF(AND('201920 DATA'!BG334="*",$C334&gt;=400),"*",IF($C334&gt;=400,ROUND('201920 DATA'!BG334/$C334,2),"")))</f>
        <v>0.01</v>
      </c>
      <c r="AI334" s="289">
        <f>IF(OR($C334="*",$C334&lt;400),"",IF(AND('201920 DATA'!BH334="*",$C334&gt;=400),"*",IF($C334&gt;=400,ROUND('201920 DATA'!BH334/$C334,2),"")))</f>
        <v>0.02</v>
      </c>
      <c r="AJ334" s="289">
        <f>IF(OR($C334="*",$C334&lt;400),"",IF(AND('201920 DATA'!BI334="*",$C334&gt;=400),"*",IF($C334&gt;=400,ROUND('201920 DATA'!BI334/$C334,2),"")))</f>
        <v>0.03</v>
      </c>
      <c r="AK334" s="289">
        <f>IF(OR($C334="*",$C334&lt;400),"",IF(AND('201920 DATA'!BJ334="*",$C334&gt;=400),"*",IF($C334&gt;=400,ROUND('201920 DATA'!BJ334/$C334,2),"")))</f>
        <v>0.01</v>
      </c>
      <c r="AL334" s="289">
        <f>IF(OR($C334="*",$C334&lt;400),"",IF(AND('201920 DATA'!BK334="*",$C334&gt;=400),"*",IF($C334&gt;=400,ROUND('201920 DATA'!BK334/$C334,2),"")))</f>
        <v>0.06</v>
      </c>
      <c r="AM334" s="289">
        <f>IF(OR($C334="*",$C334&lt;400),"",IF(AND('201920 DATA'!BL334="*",$C334&gt;=400),"*",IF($C334&gt;=400,ROUND('201920 DATA'!BL334/$C334,2),"")))</f>
        <v>7.0000000000000007E-2</v>
      </c>
      <c r="AN334" s="289">
        <f>IF(OR($C334="*",$C334&lt;400),"",IF(AND('201920 DATA'!BM334="*",$C334&gt;=400),"*",IF($C334&gt;=400,ROUND('201920 DATA'!BM334/$C334,2),"")))</f>
        <v>0.12</v>
      </c>
      <c r="AO334" s="289">
        <f>IF(OR($C334="*",$C334&lt;400),"",IF(AND('201920 DATA'!BN334="*",$C334&gt;=400),"*",IF($C334&gt;=400,ROUND('201920 DATA'!BN334/$C334,2),"")))</f>
        <v>0.03</v>
      </c>
      <c r="AP334" s="289">
        <f>IF(OR($C334="*",$C334&lt;400),"",IF(AND('201920 DATA'!BO334="*",$C334&gt;=400),"*",IF($C334&gt;=400,ROUND('201920 DATA'!BO334/$C334,2),"")))</f>
        <v>7.0000000000000007E-2</v>
      </c>
      <c r="AQ334" s="289">
        <f>IF(OR($C334="*",$C334&lt;400),"",IF(AND('201920 DATA'!BP334="*",$C334&gt;=400),"*",IF($C334&gt;=400,ROUND('201920 DATA'!BP334/$C334,2),"")))</f>
        <v>0.05</v>
      </c>
      <c r="AR334" s="289">
        <f>IF(OR($C334="*",$C334&lt;400),"",IF(AND('201920 DATA'!BQ334="*",$C334&gt;=400),"*",IF($C334&gt;=400,ROUND('201920 DATA'!BQ334/$C334,2),"")))</f>
        <v>7.0000000000000007E-2</v>
      </c>
      <c r="AS334" s="289">
        <f>IF(OR($C334="*",$C334&lt;400),"",IF(AND('201920 DATA'!BR334="*",$C334&gt;=400),"*",IF($C334&gt;=400,ROUND('201920 DATA'!BR334/$C334,2),"")))</f>
        <v>0.01</v>
      </c>
      <c r="AT334" s="289">
        <f>IF(OR($C334="*",$C334&lt;400),"",IF(AND('201920 DATA'!BS334="*",$C334&gt;=400),"*",IF($C334&gt;=400,ROUND('201920 DATA'!BS334/$C334,2),"")))</f>
        <v>0</v>
      </c>
      <c r="AU334" s="289">
        <f>IF(OR($C334="*",$C334&lt;400),"",IF(AND('201920 DATA'!BT334="*",$C334&gt;=400),"*",IF($C334&gt;=400,ROUND('201920 DATA'!BT334/$C334,2),"")))</f>
        <v>0.11</v>
      </c>
      <c r="AV334" s="289">
        <f>IF(OR($C334="*",$C334&lt;400),"",IF(AND('201920 DATA'!BU334="*",$C334&gt;=400),"*",IF($C334&gt;=400,ROUND('201920 DATA'!BU334/$C334,2),"")))</f>
        <v>0.06</v>
      </c>
      <c r="AW334" s="289">
        <f>IF(OR($C334="*",$C334&lt;400),"",IF(AND('201920 DATA'!BV334="*",$C334&gt;=400),"*",IF($C334&gt;=400,ROUND('201920 DATA'!BV334/$C334,2),"")))</f>
        <v>0</v>
      </c>
      <c r="AX334" s="289">
        <f>IF(OR($C334="*",$C334&lt;400),"",IF(AND('201920 DATA'!BW334="*",$C334&gt;=400),"*",IF($C334&gt;=400,ROUND('201920 DATA'!BW334/$C334,2),"")))</f>
        <v>0.06</v>
      </c>
      <c r="AZ334" s="365">
        <v>206605</v>
      </c>
    </row>
    <row r="335" spans="1:52" x14ac:dyDescent="0.2">
      <c r="A335" s="373" t="s">
        <v>388</v>
      </c>
      <c r="B335" s="287">
        <f>'201920 DATA'!B335</f>
        <v>68310</v>
      </c>
      <c r="C335" s="288">
        <f>'201920 DATA'!C335</f>
        <v>62820</v>
      </c>
      <c r="D335" s="293">
        <f>'201920 DATA'!FQ335</f>
        <v>25135</v>
      </c>
      <c r="F335" s="313">
        <f t="shared" si="10"/>
        <v>0.11</v>
      </c>
      <c r="G335" s="295">
        <f t="shared" si="11"/>
        <v>0.92</v>
      </c>
      <c r="H335" s="289">
        <f>IF(OR($C335="*",$C335&lt;400),"",IF(AND('201920 DATA'!F335="*",$C335&gt;=400),"*",IF($C335&gt;=400,ROUND('201920 DATA'!F335/$C335,2),"")))</f>
        <v>0.33</v>
      </c>
      <c r="I335" s="296">
        <f>IF(OR($B335="*",$B335&lt;400),"",IF(AND('201920 DATA'!Y335="*",$B335&gt;=400),"*",IF($B335&gt;=400,ROUND('201920 DATA'!Y335/$B335,2),"")))</f>
        <v>0.09</v>
      </c>
      <c r="J335" s="296">
        <f>IF(OR($B335="*",$B335&lt;400),"",IF(AND('201920 DATA'!Z335="*",$B335&gt;=400),"*",IF($B335&gt;=400,ROUND('201920 DATA'!Z335/$B335,2),"")))</f>
        <v>0.06</v>
      </c>
      <c r="K335" s="296">
        <f>IF(OR($B335="*",$B335&lt;400),"",IF(AND('201920 DATA'!AA335="*",$B335&gt;=400),"*",IF($B335&gt;=400,ROUND('201920 DATA'!AA335/$B335,2),"")))</f>
        <v>0.1</v>
      </c>
      <c r="L335" s="296">
        <f>IF(OR($B335="*",$B335&lt;400),"",IF(AND('201920 DATA'!AB335="*",$B335&gt;=400),"*",IF($B335&gt;=400,ROUND('201920 DATA'!AB335/$B335,2),"")))</f>
        <v>0.21</v>
      </c>
      <c r="M335" s="296">
        <f>IF(OR($B335="*",$B335&lt;400),"",IF(AND('201920 DATA'!AC335="*",$B335&gt;=400),"*",IF($B335&gt;=400,ROUND('201920 DATA'!AC335/$B335,2),"")))</f>
        <v>0.25</v>
      </c>
      <c r="N335" s="296">
        <f>IF(OR($B335="*",$B335&lt;400),"",IF(AND('201920 DATA'!AD335="*",$B335&gt;=400),"*",IF($B335&gt;=400,ROUND('201920 DATA'!AD335/$B335,2),"")))</f>
        <v>0.25</v>
      </c>
      <c r="O335" s="296">
        <f>IF(OR($B335="*",$B335&lt;400),"",IF(AND('201920 DATA'!AE335="*",$B335&gt;=400),"*",IF($B335&gt;=400,ROUND('201920 DATA'!AE335/$B335,2),"")))</f>
        <v>0.05</v>
      </c>
      <c r="P335" s="297"/>
      <c r="Q335" s="296">
        <f>IF(OR($B335="*",$B335&lt;400),"",IF(AND('201920 DATA'!FO335="*",$B335&gt;=400),"*",IF($B335&gt;=400,ROUND('201920 DATA'!FO335/$B335,2),"")))</f>
        <v>0.65</v>
      </c>
      <c r="R335" s="289">
        <f>IF(OR($C335="*",$C335&lt;400),"",IF(AND('201920 DATA'!F335="*",$C335&gt;=400),"*",IF($C335&gt;=400,ROUND('201920 DATA'!F335/$C335,2),"")))</f>
        <v>0.33</v>
      </c>
      <c r="S335" s="289">
        <f>IF(OR($C335="*",$C335&lt;400),"",IF(AND('201920 DATA'!G335="*",$C335&gt;=400),"*",IF($C335&gt;=400,ROUND('201920 DATA'!G335/$C335,2),"")))</f>
        <v>0.19</v>
      </c>
      <c r="T335" s="289">
        <f>IF(OR($C335="*",$C335&lt;400),"",IF(AND('201920 DATA'!H335="*",$C335&gt;=400),"*",IF($C335&gt;=400,ROUND('201920 DATA'!H335/$C335,2),"")))</f>
        <v>0.41</v>
      </c>
      <c r="U335" s="289">
        <f>IF(OR($C335="*",$C335&lt;400),"",IF(AND('201920 DATA'!FP335="*",$C335&gt;=400),"*",IF($C335&gt;=400,ROUND('201920 DATA'!FP335/$C335,2),"")))</f>
        <v>0.06</v>
      </c>
      <c r="V335" s="312">
        <f>IF(OR($D335="*",$D335&lt;400),"",IF(AND('201920 DATA'!M335="*",$D335&gt;=400),"*",IF($D335&gt;=400,ROUND('201920 DATA'!M335/$D335,2),"")))</f>
        <v>0</v>
      </c>
      <c r="W335" s="312">
        <f>IF(OR($D335="*",$D335&lt;400),"",IF(AND('201920 DATA'!N335="*",$D335&gt;=400),"*",IF($D335&gt;=400,ROUND('201920 DATA'!N335/$D335,2),"")))</f>
        <v>0.62</v>
      </c>
      <c r="X335" s="312">
        <f>IF(OR($D335="*",$D335&lt;400),"",IF(AND('201920 DATA'!O335="*",$D335&gt;=400),"*",IF($D335&gt;=400,ROUND('201920 DATA'!O335/$D335,2),"")))</f>
        <v>0.16</v>
      </c>
      <c r="Y335" s="312">
        <f>IF(OR($D335="*",$D335&lt;400),"",IF(AND('201920 DATA'!P335="*",$D335&gt;=400),"*",IF($D335&gt;=400,ROUND('201920 DATA'!P335/$D335,2),"")))</f>
        <v>7.0000000000000007E-2</v>
      </c>
      <c r="Z335" s="312">
        <f>IF(OR($D335="*",$D335&lt;400),"",IF(AND('201920 DATA'!Q335="*",$D335&gt;=400),"*",IF($D335&gt;=400,ROUND('201920 DATA'!Q335/$D335,2),"")))</f>
        <v>0.1</v>
      </c>
      <c r="AA335" s="312">
        <f>IF(OR($D335="*",$D335&lt;400),"",IF(AND('201920 DATA'!R335="*",$D335&gt;=400),"*",IF($D335&gt;=400,ROUND('201920 DATA'!R335/$D335,2),"")))</f>
        <v>0.04</v>
      </c>
      <c r="AB335" s="312">
        <f>IF(OR($D335="*",$D335&lt;400),"",IF(AND('201920 DATA'!S335="*",$D335&gt;=400),"*",IF($D335&gt;=400,ROUND('201920 DATA'!S335/$D335,2),"")))</f>
        <v>0.01</v>
      </c>
      <c r="AC335" s="312" t="str">
        <f>IF(OR($D335="*",$D335&lt;400),"",IF(AND('201920 DATA'!T335="*",$D335&gt;=400),"*",IF($D335&gt;=400,ROUND('201920 DATA'!T335/$D335,2),"")))</f>
        <v>*</v>
      </c>
      <c r="AD335" s="289">
        <f>IF(OR($C335="*",$C335&lt;400),"",IF(AND('201920 DATA'!BC335="*",$C335&gt;=400),"*",IF($C335&gt;=400,ROUND('201920 DATA'!BC335/$C335,2),"")))</f>
        <v>0.03</v>
      </c>
      <c r="AE335" s="289">
        <f>IF(OR($C335="*",$C335&lt;400),"",IF(AND('201920 DATA'!BD335="*",$C335&gt;=400),"*",IF($C335&gt;=400,ROUND('201920 DATA'!BD335/$C335,2),"")))</f>
        <v>0.19</v>
      </c>
      <c r="AF335" s="289">
        <f>IF(OR($C335="*",$C335&lt;400),"",IF(AND('201920 DATA'!BE335="*",$C335&gt;=400),"*",IF($C335&gt;=400,ROUND('201920 DATA'!BE335/$C335,2),"")))</f>
        <v>0.02</v>
      </c>
      <c r="AG335" s="289">
        <f>IF(OR($C335="*",$C335&lt;400),"",IF(AND('201920 DATA'!BF335="*",$C335&gt;=400),"*",IF($C335&gt;=400,ROUND('201920 DATA'!BF335/$C335,2),"")))</f>
        <v>0.02</v>
      </c>
      <c r="AH335" s="289">
        <f>IF(OR($C335="*",$C335&lt;400),"",IF(AND('201920 DATA'!BG335="*",$C335&gt;=400),"*",IF($C335&gt;=400,ROUND('201920 DATA'!BG335/$C335,2),"")))</f>
        <v>0.01</v>
      </c>
      <c r="AI335" s="289">
        <f>IF(OR($C335="*",$C335&lt;400),"",IF(AND('201920 DATA'!BH335="*",$C335&gt;=400),"*",IF($C335&gt;=400,ROUND('201920 DATA'!BH335/$C335,2),"")))</f>
        <v>0.01</v>
      </c>
      <c r="AJ335" s="289">
        <f>IF(OR($C335="*",$C335&lt;400),"",IF(AND('201920 DATA'!BI335="*",$C335&gt;=400),"*",IF($C335&gt;=400,ROUND('201920 DATA'!BI335/$C335,2),"")))</f>
        <v>0.03</v>
      </c>
      <c r="AK335" s="289">
        <f>IF(OR($C335="*",$C335&lt;400),"",IF(AND('201920 DATA'!BJ335="*",$C335&gt;=400),"*",IF($C335&gt;=400,ROUND('201920 DATA'!BJ335/$C335,2),"")))</f>
        <v>0</v>
      </c>
      <c r="AL335" s="289">
        <f>IF(OR($C335="*",$C335&lt;400),"",IF(AND('201920 DATA'!BK335="*",$C335&gt;=400),"*",IF($C335&gt;=400,ROUND('201920 DATA'!BK335/$C335,2),"")))</f>
        <v>0.04</v>
      </c>
      <c r="AM335" s="289">
        <f>IF(OR($C335="*",$C335&lt;400),"",IF(AND('201920 DATA'!BL335="*",$C335&gt;=400),"*",IF($C335&gt;=400,ROUND('201920 DATA'!BL335/$C335,2),"")))</f>
        <v>0.06</v>
      </c>
      <c r="AN335" s="289">
        <f>IF(OR($C335="*",$C335&lt;400),"",IF(AND('201920 DATA'!BM335="*",$C335&gt;=400),"*",IF($C335&gt;=400,ROUND('201920 DATA'!BM335/$C335,2),"")))</f>
        <v>0.18</v>
      </c>
      <c r="AO335" s="289">
        <f>IF(OR($C335="*",$C335&lt;400),"",IF(AND('201920 DATA'!BN335="*",$C335&gt;=400),"*",IF($C335&gt;=400,ROUND('201920 DATA'!BN335/$C335,2),"")))</f>
        <v>0.01</v>
      </c>
      <c r="AP335" s="289">
        <f>IF(OR($C335="*",$C335&lt;400),"",IF(AND('201920 DATA'!BO335="*",$C335&gt;=400),"*",IF($C335&gt;=400,ROUND('201920 DATA'!BO335/$C335,2),"")))</f>
        <v>0.06</v>
      </c>
      <c r="AQ335" s="289">
        <f>IF(OR($C335="*",$C335&lt;400),"",IF(AND('201920 DATA'!BP335="*",$C335&gt;=400),"*",IF($C335&gt;=400,ROUND('201920 DATA'!BP335/$C335,2),"")))</f>
        <v>0.05</v>
      </c>
      <c r="AR335" s="289">
        <f>IF(OR($C335="*",$C335&lt;400),"",IF(AND('201920 DATA'!BQ335="*",$C335&gt;=400),"*",IF($C335&gt;=400,ROUND('201920 DATA'!BQ335/$C335,2),"")))</f>
        <v>0.04</v>
      </c>
      <c r="AS335" s="289">
        <f>IF(OR($C335="*",$C335&lt;400),"",IF(AND('201920 DATA'!BR335="*",$C335&gt;=400),"*",IF($C335&gt;=400,ROUND('201920 DATA'!BR335/$C335,2),"")))</f>
        <v>0.01</v>
      </c>
      <c r="AT335" s="289">
        <f>IF(OR($C335="*",$C335&lt;400),"",IF(AND('201920 DATA'!BS335="*",$C335&gt;=400),"*",IF($C335&gt;=400,ROUND('201920 DATA'!BS335/$C335,2),"")))</f>
        <v>0</v>
      </c>
      <c r="AU335" s="289">
        <f>IF(OR($C335="*",$C335&lt;400),"",IF(AND('201920 DATA'!BT335="*",$C335&gt;=400),"*",IF($C335&gt;=400,ROUND('201920 DATA'!BT335/$C335,2),"")))</f>
        <v>0.09</v>
      </c>
      <c r="AV335" s="289">
        <f>IF(OR($C335="*",$C335&lt;400),"",IF(AND('201920 DATA'!BU335="*",$C335&gt;=400),"*",IF($C335&gt;=400,ROUND('201920 DATA'!BU335/$C335,2),"")))</f>
        <v>0.05</v>
      </c>
      <c r="AW335" s="289">
        <f>IF(OR($C335="*",$C335&lt;400),"",IF(AND('201920 DATA'!BV335="*",$C335&gt;=400),"*",IF($C335&gt;=400,ROUND('201920 DATA'!BV335/$C335,2),"")))</f>
        <v>0</v>
      </c>
      <c r="AX335" s="289">
        <f>IF(OR($C335="*",$C335&lt;400),"",IF(AND('201920 DATA'!BW335="*",$C335&gt;=400),"*",IF($C335&gt;=400,ROUND('201920 DATA'!BW335/$C335,2),"")))</f>
        <v>0.08</v>
      </c>
      <c r="AZ335" s="365">
        <v>60515</v>
      </c>
    </row>
    <row r="336" spans="1:52" x14ac:dyDescent="0.2">
      <c r="A336" s="373" t="s">
        <v>389</v>
      </c>
      <c r="B336" s="287">
        <f>'201920 DATA'!B336</f>
        <v>75020</v>
      </c>
      <c r="C336" s="288">
        <f>'201920 DATA'!C336</f>
        <v>66490</v>
      </c>
      <c r="D336" s="293">
        <f>'201920 DATA'!FQ336</f>
        <v>31525</v>
      </c>
      <c r="F336" s="313">
        <f t="shared" si="10"/>
        <v>0.06</v>
      </c>
      <c r="G336" s="295">
        <f t="shared" si="11"/>
        <v>0.89</v>
      </c>
      <c r="H336" s="289">
        <f>IF(OR($C336="*",$C336&lt;400),"",IF(AND('201920 DATA'!F336="*",$C336&gt;=400),"*",IF($C336&gt;=400,ROUND('201920 DATA'!F336/$C336,2),"")))</f>
        <v>0.36</v>
      </c>
      <c r="I336" s="296">
        <f>IF(OR($B336="*",$B336&lt;400),"",IF(AND('201920 DATA'!Y336="*",$B336&gt;=400),"*",IF($B336&gt;=400,ROUND('201920 DATA'!Y336/$B336,2),"")))</f>
        <v>0.1</v>
      </c>
      <c r="J336" s="296">
        <f>IF(OR($B336="*",$B336&lt;400),"",IF(AND('201920 DATA'!Z336="*",$B336&gt;=400),"*",IF($B336&gt;=400,ROUND('201920 DATA'!Z336/$B336,2),"")))</f>
        <v>0.09</v>
      </c>
      <c r="K336" s="296">
        <f>IF(OR($B336="*",$B336&lt;400),"",IF(AND('201920 DATA'!AA336="*",$B336&gt;=400),"*",IF($B336&gt;=400,ROUND('201920 DATA'!AA336/$B336,2),"")))</f>
        <v>0.12</v>
      </c>
      <c r="L336" s="296">
        <f>IF(OR($B336="*",$B336&lt;400),"",IF(AND('201920 DATA'!AB336="*",$B336&gt;=400),"*",IF($B336&gt;=400,ROUND('201920 DATA'!AB336/$B336,2),"")))</f>
        <v>0.17</v>
      </c>
      <c r="M336" s="296">
        <f>IF(OR($B336="*",$B336&lt;400),"",IF(AND('201920 DATA'!AC336="*",$B336&gt;=400),"*",IF($B336&gt;=400,ROUND('201920 DATA'!AC336/$B336,2),"")))</f>
        <v>0.25</v>
      </c>
      <c r="N336" s="296">
        <f>IF(OR($B336="*",$B336&lt;400),"",IF(AND('201920 DATA'!AD336="*",$B336&gt;=400),"*",IF($B336&gt;=400,ROUND('201920 DATA'!AD336/$B336,2),"")))</f>
        <v>0.24</v>
      </c>
      <c r="O336" s="296">
        <f>IF(OR($B336="*",$B336&lt;400),"",IF(AND('201920 DATA'!AE336="*",$B336&gt;=400),"*",IF($B336&gt;=400,ROUND('201920 DATA'!AE336/$B336,2),"")))</f>
        <v>0.04</v>
      </c>
      <c r="P336" s="297"/>
      <c r="Q336" s="296">
        <f>IF(OR($B336="*",$B336&lt;400),"",IF(AND('201920 DATA'!FO336="*",$B336&gt;=400),"*",IF($B336&gt;=400,ROUND('201920 DATA'!FO336/$B336,2),"")))</f>
        <v>0.6</v>
      </c>
      <c r="R336" s="289">
        <f>IF(OR($C336="*",$C336&lt;400),"",IF(AND('201920 DATA'!F336="*",$C336&gt;=400),"*",IF($C336&gt;=400,ROUND('201920 DATA'!F336/$C336,2),"")))</f>
        <v>0.36</v>
      </c>
      <c r="S336" s="289">
        <f>IF(OR($C336="*",$C336&lt;400),"",IF(AND('201920 DATA'!G336="*",$C336&gt;=400),"*",IF($C336&gt;=400,ROUND('201920 DATA'!G336/$C336,2),"")))</f>
        <v>0.04</v>
      </c>
      <c r="T336" s="289">
        <f>IF(OR($C336="*",$C336&lt;400),"",IF(AND('201920 DATA'!H336="*",$C336&gt;=400),"*",IF($C336&gt;=400,ROUND('201920 DATA'!H336/$C336,2),"")))</f>
        <v>0.5</v>
      </c>
      <c r="U336" s="289">
        <f>IF(OR($C336="*",$C336&lt;400),"",IF(AND('201920 DATA'!FP336="*",$C336&gt;=400),"*",IF($C336&gt;=400,ROUND('201920 DATA'!FP336/$C336,2),"")))</f>
        <v>0.1</v>
      </c>
      <c r="V336" s="312">
        <f>IF(OR($D336="*",$D336&lt;400),"",IF(AND('201920 DATA'!M336="*",$D336&gt;=400),"*",IF($D336&gt;=400,ROUND('201920 DATA'!M336/$D336,2),"")))</f>
        <v>0</v>
      </c>
      <c r="W336" s="312">
        <f>IF(OR($D336="*",$D336&lt;400),"",IF(AND('201920 DATA'!N336="*",$D336&gt;=400),"*",IF($D336&gt;=400,ROUND('201920 DATA'!N336/$D336,2),"")))</f>
        <v>0.7</v>
      </c>
      <c r="X336" s="312">
        <f>IF(OR($D336="*",$D336&lt;400),"",IF(AND('201920 DATA'!O336="*",$D336&gt;=400),"*",IF($D336&gt;=400,ROUND('201920 DATA'!O336/$D336,2),"")))</f>
        <v>0.16</v>
      </c>
      <c r="Y336" s="312">
        <f>IF(OR($D336="*",$D336&lt;400),"",IF(AND('201920 DATA'!P336="*",$D336&gt;=400),"*",IF($D336&gt;=400,ROUND('201920 DATA'!P336/$D336,2),"")))</f>
        <v>7.0000000000000007E-2</v>
      </c>
      <c r="Z336" s="312">
        <f>IF(OR($D336="*",$D336&lt;400),"",IF(AND('201920 DATA'!Q336="*",$D336&gt;=400),"*",IF($D336&gt;=400,ROUND('201920 DATA'!Q336/$D336,2),"")))</f>
        <v>0.06</v>
      </c>
      <c r="AA336" s="312">
        <f>IF(OR($D336="*",$D336&lt;400),"",IF(AND('201920 DATA'!R336="*",$D336&gt;=400),"*",IF($D336&gt;=400,ROUND('201920 DATA'!R336/$D336,2),"")))</f>
        <v>0.01</v>
      </c>
      <c r="AB336" s="312">
        <f>IF(OR($D336="*",$D336&lt;400),"",IF(AND('201920 DATA'!S336="*",$D336&gt;=400),"*",IF($D336&gt;=400,ROUND('201920 DATA'!S336/$D336,2),"")))</f>
        <v>0</v>
      </c>
      <c r="AC336" s="312" t="str">
        <f>IF(OR($D336="*",$D336&lt;400),"",IF(AND('201920 DATA'!T336="*",$D336&gt;=400),"*",IF($D336&gt;=400,ROUND('201920 DATA'!T336/$D336,2),"")))</f>
        <v>*</v>
      </c>
      <c r="AD336" s="289">
        <f>IF(OR($C336="*",$C336&lt;400),"",IF(AND('201920 DATA'!BC336="*",$C336&gt;=400),"*",IF($C336&gt;=400,ROUND('201920 DATA'!BC336/$C336,2),"")))</f>
        <v>0.03</v>
      </c>
      <c r="AE336" s="289">
        <f>IF(OR($C336="*",$C336&lt;400),"",IF(AND('201920 DATA'!BD336="*",$C336&gt;=400),"*",IF($C336&gt;=400,ROUND('201920 DATA'!BD336/$C336,2),"")))</f>
        <v>0.19</v>
      </c>
      <c r="AF336" s="289">
        <f>IF(OR($C336="*",$C336&lt;400),"",IF(AND('201920 DATA'!BE336="*",$C336&gt;=400),"*",IF($C336&gt;=400,ROUND('201920 DATA'!BE336/$C336,2),"")))</f>
        <v>0.02</v>
      </c>
      <c r="AG336" s="289">
        <f>IF(OR($C336="*",$C336&lt;400),"",IF(AND('201920 DATA'!BF336="*",$C336&gt;=400),"*",IF($C336&gt;=400,ROUND('201920 DATA'!BF336/$C336,2),"")))</f>
        <v>0.02</v>
      </c>
      <c r="AH336" s="289">
        <f>IF(OR($C336="*",$C336&lt;400),"",IF(AND('201920 DATA'!BG336="*",$C336&gt;=400),"*",IF($C336&gt;=400,ROUND('201920 DATA'!BG336/$C336,2),"")))</f>
        <v>0</v>
      </c>
      <c r="AI336" s="289">
        <f>IF(OR($C336="*",$C336&lt;400),"",IF(AND('201920 DATA'!BH336="*",$C336&gt;=400),"*",IF($C336&gt;=400,ROUND('201920 DATA'!BH336/$C336,2),"")))</f>
        <v>0.01</v>
      </c>
      <c r="AJ336" s="289">
        <f>IF(OR($C336="*",$C336&lt;400),"",IF(AND('201920 DATA'!BI336="*",$C336&gt;=400),"*",IF($C336&gt;=400,ROUND('201920 DATA'!BI336/$C336,2),"")))</f>
        <v>0.02</v>
      </c>
      <c r="AK336" s="289">
        <f>IF(OR($C336="*",$C336&lt;400),"",IF(AND('201920 DATA'!BJ336="*",$C336&gt;=400),"*",IF($C336&gt;=400,ROUND('201920 DATA'!BJ336/$C336,2),"")))</f>
        <v>0</v>
      </c>
      <c r="AL336" s="289">
        <f>IF(OR($C336="*",$C336&lt;400),"",IF(AND('201920 DATA'!BK336="*",$C336&gt;=400),"*",IF($C336&gt;=400,ROUND('201920 DATA'!BK336/$C336,2),"")))</f>
        <v>0.05</v>
      </c>
      <c r="AM336" s="289">
        <f>IF(OR($C336="*",$C336&lt;400),"",IF(AND('201920 DATA'!BL336="*",$C336&gt;=400),"*",IF($C336&gt;=400,ROUND('201920 DATA'!BL336/$C336,2),"")))</f>
        <v>0.06</v>
      </c>
      <c r="AN336" s="289">
        <f>IF(OR($C336="*",$C336&lt;400),"",IF(AND('201920 DATA'!BM336="*",$C336&gt;=400),"*",IF($C336&gt;=400,ROUND('201920 DATA'!BM336/$C336,2),"")))</f>
        <v>0.14000000000000001</v>
      </c>
      <c r="AO336" s="289">
        <f>IF(OR($C336="*",$C336&lt;400),"",IF(AND('201920 DATA'!BN336="*",$C336&gt;=400),"*",IF($C336&gt;=400,ROUND('201920 DATA'!BN336/$C336,2),"")))</f>
        <v>0.01</v>
      </c>
      <c r="AP336" s="289">
        <f>IF(OR($C336="*",$C336&lt;400),"",IF(AND('201920 DATA'!BO336="*",$C336&gt;=400),"*",IF($C336&gt;=400,ROUND('201920 DATA'!BO336/$C336,2),"")))</f>
        <v>0.04</v>
      </c>
      <c r="AQ336" s="289">
        <f>IF(OR($C336="*",$C336&lt;400),"",IF(AND('201920 DATA'!BP336="*",$C336&gt;=400),"*",IF($C336&gt;=400,ROUND('201920 DATA'!BP336/$C336,2),"")))</f>
        <v>7.0000000000000007E-2</v>
      </c>
      <c r="AR336" s="289">
        <f>IF(OR($C336="*",$C336&lt;400),"",IF(AND('201920 DATA'!BQ336="*",$C336&gt;=400),"*",IF($C336&gt;=400,ROUND('201920 DATA'!BQ336/$C336,2),"")))</f>
        <v>0.08</v>
      </c>
      <c r="AS336" s="289">
        <f>IF(OR($C336="*",$C336&lt;400),"",IF(AND('201920 DATA'!BR336="*",$C336&gt;=400),"*",IF($C336&gt;=400,ROUND('201920 DATA'!BR336/$C336,2),"")))</f>
        <v>0.01</v>
      </c>
      <c r="AT336" s="289">
        <f>IF(OR($C336="*",$C336&lt;400),"",IF(AND('201920 DATA'!BS336="*",$C336&gt;=400),"*",IF($C336&gt;=400,ROUND('201920 DATA'!BS336/$C336,2),"")))</f>
        <v>0</v>
      </c>
      <c r="AU336" s="289">
        <f>IF(OR($C336="*",$C336&lt;400),"",IF(AND('201920 DATA'!BT336="*",$C336&gt;=400),"*",IF($C336&gt;=400,ROUND('201920 DATA'!BT336/$C336,2),"")))</f>
        <v>0.1</v>
      </c>
      <c r="AV336" s="289">
        <f>IF(OR($C336="*",$C336&lt;400),"",IF(AND('201920 DATA'!BU336="*",$C336&gt;=400),"*",IF($C336&gt;=400,ROUND('201920 DATA'!BU336/$C336,2),"")))</f>
        <v>0.04</v>
      </c>
      <c r="AW336" s="289">
        <f>IF(OR($C336="*",$C336&lt;400),"",IF(AND('201920 DATA'!BV336="*",$C336&gt;=400),"*",IF($C336&gt;=400,ROUND('201920 DATA'!BV336/$C336,2),"")))</f>
        <v>0</v>
      </c>
      <c r="AX336" s="289">
        <f>IF(OR($C336="*",$C336&lt;400),"",IF(AND('201920 DATA'!BW336="*",$C336&gt;=400),"*",IF($C336&gt;=400,ROUND('201920 DATA'!BW336/$C336,2),"")))</f>
        <v>0.08</v>
      </c>
      <c r="AZ336" s="365">
        <v>70855</v>
      </c>
    </row>
    <row r="337" spans="1:52" x14ac:dyDescent="0.2">
      <c r="A337" s="373" t="s">
        <v>390</v>
      </c>
      <c r="B337" s="287">
        <f>'201920 DATA'!B337</f>
        <v>25765</v>
      </c>
      <c r="C337" s="288">
        <f>'201920 DATA'!C337</f>
        <v>24575</v>
      </c>
      <c r="D337" s="293">
        <f>'201920 DATA'!FQ337</f>
        <v>8070</v>
      </c>
      <c r="F337" s="313">
        <f t="shared" si="10"/>
        <v>-0.01</v>
      </c>
      <c r="G337" s="295">
        <f t="shared" si="11"/>
        <v>0.95</v>
      </c>
      <c r="H337" s="289">
        <f>IF(OR($C337="*",$C337&lt;400),"",IF(AND('201920 DATA'!F337="*",$C337&gt;=400),"*",IF($C337&gt;=400,ROUND('201920 DATA'!F337/$C337,2),"")))</f>
        <v>0.23</v>
      </c>
      <c r="I337" s="296">
        <f>IF(OR($B337="*",$B337&lt;400),"",IF(AND('201920 DATA'!Y337="*",$B337&gt;=400),"*",IF($B337&gt;=400,ROUND('201920 DATA'!Y337/$B337,2),"")))</f>
        <v>0.89</v>
      </c>
      <c r="J337" s="296">
        <f>IF(OR($B337="*",$B337&lt;400),"",IF(AND('201920 DATA'!Z337="*",$B337&gt;=400),"*",IF($B337&gt;=400,ROUND('201920 DATA'!Z337/$B337,2),"")))</f>
        <v>0.1</v>
      </c>
      <c r="K337" s="296">
        <f>IF(OR($B337="*",$B337&lt;400),"",IF(AND('201920 DATA'!AA337="*",$B337&gt;=400),"*",IF($B337&gt;=400,ROUND('201920 DATA'!AA337/$B337,2),"")))</f>
        <v>0</v>
      </c>
      <c r="L337" s="296">
        <f>IF(OR($B337="*",$B337&lt;400),"",IF(AND('201920 DATA'!AB337="*",$B337&gt;=400),"*",IF($B337&gt;=400,ROUND('201920 DATA'!AB337/$B337,2),"")))</f>
        <v>0</v>
      </c>
      <c r="M337" s="296">
        <f>IF(OR($B337="*",$B337&lt;400),"",IF(AND('201920 DATA'!AC337="*",$B337&gt;=400),"*",IF($B337&gt;=400,ROUND('201920 DATA'!AC337/$B337,2),"")))</f>
        <v>0</v>
      </c>
      <c r="N337" s="296">
        <f>IF(OR($B337="*",$B337&lt;400),"",IF(AND('201920 DATA'!AD337="*",$B337&gt;=400),"*",IF($B337&gt;=400,ROUND('201920 DATA'!AD337/$B337,2),"")))</f>
        <v>0</v>
      </c>
      <c r="O337" s="296">
        <f>IF(OR($B337="*",$B337&lt;400),"",IF(AND('201920 DATA'!AE337="*",$B337&gt;=400),"*",IF($B337&gt;=400,ROUND('201920 DATA'!AE337/$B337,2),"")))</f>
        <v>0</v>
      </c>
      <c r="P337" s="297"/>
      <c r="Q337" s="296">
        <f>IF(OR($B337="*",$B337&lt;400),"",IF(AND('201920 DATA'!FO337="*",$B337&gt;=400),"*",IF($B337&gt;=400,ROUND('201920 DATA'!FO337/$B337,2),"")))</f>
        <v>0.74</v>
      </c>
      <c r="R337" s="289">
        <f>IF(OR($C337="*",$C337&lt;400),"",IF(AND('201920 DATA'!F337="*",$C337&gt;=400),"*",IF($C337&gt;=400,ROUND('201920 DATA'!F337/$C337,2),"")))</f>
        <v>0.23</v>
      </c>
      <c r="S337" s="289">
        <f>IF(OR($C337="*",$C337&lt;400),"",IF(AND('201920 DATA'!G337="*",$C337&gt;=400),"*",IF($C337&gt;=400,ROUND('201920 DATA'!G337/$C337,2),"")))</f>
        <v>0.4</v>
      </c>
      <c r="T337" s="289">
        <f>IF(OR($C337="*",$C337&lt;400),"",IF(AND('201920 DATA'!H337="*",$C337&gt;=400),"*",IF($C337&gt;=400,ROUND('201920 DATA'!H337/$C337,2),"")))</f>
        <v>0.35</v>
      </c>
      <c r="U337" s="289">
        <f>IF(OR($C337="*",$C337&lt;400),"",IF(AND('201920 DATA'!FP337="*",$C337&gt;=400),"*",IF($C337&gt;=400,ROUND('201920 DATA'!FP337/$C337,2),"")))</f>
        <v>0.02</v>
      </c>
      <c r="V337" s="312">
        <f>IF(OR($D337="*",$D337&lt;400),"",IF(AND('201920 DATA'!M337="*",$D337&gt;=400),"*",IF($D337&gt;=400,ROUND('201920 DATA'!M337/$D337,2),"")))</f>
        <v>0.01</v>
      </c>
      <c r="W337" s="312">
        <f>IF(OR($D337="*",$D337&lt;400),"",IF(AND('201920 DATA'!N337="*",$D337&gt;=400),"*",IF($D337&gt;=400,ROUND('201920 DATA'!N337/$D337,2),"")))</f>
        <v>0.26</v>
      </c>
      <c r="X337" s="312">
        <f>IF(OR($D337="*",$D337&lt;400),"",IF(AND('201920 DATA'!O337="*",$D337&gt;=400),"*",IF($D337&gt;=400,ROUND('201920 DATA'!O337/$D337,2),"")))</f>
        <v>0.31</v>
      </c>
      <c r="Y337" s="312">
        <f>IF(OR($D337="*",$D337&lt;400),"",IF(AND('201920 DATA'!P337="*",$D337&gt;=400),"*",IF($D337&gt;=400,ROUND('201920 DATA'!P337/$D337,2),"")))</f>
        <v>0.16</v>
      </c>
      <c r="Z337" s="312">
        <f>IF(OR($D337="*",$D337&lt;400),"",IF(AND('201920 DATA'!Q337="*",$D337&gt;=400),"*",IF($D337&gt;=400,ROUND('201920 DATA'!Q337/$D337,2),"")))</f>
        <v>0.21</v>
      </c>
      <c r="AA337" s="312">
        <f>IF(OR($D337="*",$D337&lt;400),"",IF(AND('201920 DATA'!R337="*",$D337&gt;=400),"*",IF($D337&gt;=400,ROUND('201920 DATA'!R337/$D337,2),"")))</f>
        <v>0.06</v>
      </c>
      <c r="AB337" s="312">
        <f>IF(OR($D337="*",$D337&lt;400),"",IF(AND('201920 DATA'!S337="*",$D337&gt;=400),"*",IF($D337&gt;=400,ROUND('201920 DATA'!S337/$D337,2),"")))</f>
        <v>0.01</v>
      </c>
      <c r="AC337" s="312" t="str">
        <f>IF(OR($D337="*",$D337&lt;400),"",IF(AND('201920 DATA'!T337="*",$D337&gt;=400),"*",IF($D337&gt;=400,ROUND('201920 DATA'!T337/$D337,2),"")))</f>
        <v>*</v>
      </c>
      <c r="AD337" s="289">
        <f>IF(OR($C337="*",$C337&lt;400),"",IF(AND('201920 DATA'!BC337="*",$C337&gt;=400),"*",IF($C337&gt;=400,ROUND('201920 DATA'!BC337/$C337,2),"")))</f>
        <v>0.03</v>
      </c>
      <c r="AE337" s="289">
        <f>IF(OR($C337="*",$C337&lt;400),"",IF(AND('201920 DATA'!BD337="*",$C337&gt;=400),"*",IF($C337&gt;=400,ROUND('201920 DATA'!BD337/$C337,2),"")))</f>
        <v>0.09</v>
      </c>
      <c r="AF337" s="289">
        <f>IF(OR($C337="*",$C337&lt;400),"",IF(AND('201920 DATA'!BE337="*",$C337&gt;=400),"*",IF($C337&gt;=400,ROUND('201920 DATA'!BE337/$C337,2),"")))</f>
        <v>0.03</v>
      </c>
      <c r="AG337" s="289">
        <f>IF(OR($C337="*",$C337&lt;400),"",IF(AND('201920 DATA'!BF337="*",$C337&gt;=400),"*",IF($C337&gt;=400,ROUND('201920 DATA'!BF337/$C337,2),"")))</f>
        <v>0.02</v>
      </c>
      <c r="AH337" s="289">
        <f>IF(OR($C337="*",$C337&lt;400),"",IF(AND('201920 DATA'!BG337="*",$C337&gt;=400),"*",IF($C337&gt;=400,ROUND('201920 DATA'!BG337/$C337,2),"")))</f>
        <v>0.01</v>
      </c>
      <c r="AI337" s="289">
        <f>IF(OR($C337="*",$C337&lt;400),"",IF(AND('201920 DATA'!BH337="*",$C337&gt;=400),"*",IF($C337&gt;=400,ROUND('201920 DATA'!BH337/$C337,2),"")))</f>
        <v>0.06</v>
      </c>
      <c r="AJ337" s="289">
        <f>IF(OR($C337="*",$C337&lt;400),"",IF(AND('201920 DATA'!BI337="*",$C337&gt;=400),"*",IF($C337&gt;=400,ROUND('201920 DATA'!BI337/$C337,2),"")))</f>
        <v>0.02</v>
      </c>
      <c r="AK337" s="289">
        <f>IF(OR($C337="*",$C337&lt;400),"",IF(AND('201920 DATA'!BJ337="*",$C337&gt;=400),"*",IF($C337&gt;=400,ROUND('201920 DATA'!BJ337/$C337,2),"")))</f>
        <v>0.02</v>
      </c>
      <c r="AL337" s="289">
        <f>IF(OR($C337="*",$C337&lt;400),"",IF(AND('201920 DATA'!BK337="*",$C337&gt;=400),"*",IF($C337&gt;=400,ROUND('201920 DATA'!BK337/$C337,2),"")))</f>
        <v>0</v>
      </c>
      <c r="AM337" s="289">
        <f>IF(OR($C337="*",$C337&lt;400),"",IF(AND('201920 DATA'!BL337="*",$C337&gt;=400),"*",IF($C337&gt;=400,ROUND('201920 DATA'!BL337/$C337,2),"")))</f>
        <v>7.0000000000000007E-2</v>
      </c>
      <c r="AN337" s="289">
        <f>IF(OR($C337="*",$C337&lt;400),"",IF(AND('201920 DATA'!BM337="*",$C337&gt;=400),"*",IF($C337&gt;=400,ROUND('201920 DATA'!BM337/$C337,2),"")))</f>
        <v>0.16</v>
      </c>
      <c r="AO337" s="289">
        <f>IF(OR($C337="*",$C337&lt;400),"",IF(AND('201920 DATA'!BN337="*",$C337&gt;=400),"*",IF($C337&gt;=400,ROUND('201920 DATA'!BN337/$C337,2),"")))</f>
        <v>0.03</v>
      </c>
      <c r="AP337" s="289">
        <f>IF(OR($C337="*",$C337&lt;400),"",IF(AND('201920 DATA'!BO337="*",$C337&gt;=400),"*",IF($C337&gt;=400,ROUND('201920 DATA'!BO337/$C337,2),"")))</f>
        <v>7.0000000000000007E-2</v>
      </c>
      <c r="AQ337" s="289">
        <f>IF(OR($C337="*",$C337&lt;400),"",IF(AND('201920 DATA'!BP337="*",$C337&gt;=400),"*",IF($C337&gt;=400,ROUND('201920 DATA'!BP337/$C337,2),"")))</f>
        <v>0.04</v>
      </c>
      <c r="AR337" s="289">
        <f>IF(OR($C337="*",$C337&lt;400),"",IF(AND('201920 DATA'!BQ337="*",$C337&gt;=400),"*",IF($C337&gt;=400,ROUND('201920 DATA'!BQ337/$C337,2),"")))</f>
        <v>0</v>
      </c>
      <c r="AS337" s="289">
        <f>IF(OR($C337="*",$C337&lt;400),"",IF(AND('201920 DATA'!BR337="*",$C337&gt;=400),"*",IF($C337&gt;=400,ROUND('201920 DATA'!BR337/$C337,2),"")))</f>
        <v>0.01</v>
      </c>
      <c r="AT337" s="289">
        <f>IF(OR($C337="*",$C337&lt;400),"",IF(AND('201920 DATA'!BS337="*",$C337&gt;=400),"*",IF($C337&gt;=400,ROUND('201920 DATA'!BS337/$C337,2),"")))</f>
        <v>7.0000000000000007E-2</v>
      </c>
      <c r="AU337" s="289">
        <f>IF(OR($C337="*",$C337&lt;400),"",IF(AND('201920 DATA'!BT337="*",$C337&gt;=400),"*",IF($C337&gt;=400,ROUND('201920 DATA'!BT337/$C337,2),"")))</f>
        <v>0.08</v>
      </c>
      <c r="AV337" s="289">
        <f>IF(OR($C337="*",$C337&lt;400),"",IF(AND('201920 DATA'!BU337="*",$C337&gt;=400),"*",IF($C337&gt;=400,ROUND('201920 DATA'!BU337/$C337,2),"")))</f>
        <v>0.09</v>
      </c>
      <c r="AW337" s="289">
        <f>IF(OR($C337="*",$C337&lt;400),"",IF(AND('201920 DATA'!BV337="*",$C337&gt;=400),"*",IF($C337&gt;=400,ROUND('201920 DATA'!BV337/$C337,2),"")))</f>
        <v>0</v>
      </c>
      <c r="AX337" s="289">
        <f>IF(OR($C337="*",$C337&lt;400),"",IF(AND('201920 DATA'!BW337="*",$C337&gt;=400),"*",IF($C337&gt;=400,ROUND('201920 DATA'!BW337/$C337,2),"")))</f>
        <v>0.1</v>
      </c>
      <c r="AZ337" s="365">
        <v>25970</v>
      </c>
    </row>
    <row r="338" spans="1:52" x14ac:dyDescent="0.2">
      <c r="A338" s="373" t="s">
        <v>391</v>
      </c>
      <c r="B338" s="287">
        <f>'201920 DATA'!B338</f>
        <v>107420</v>
      </c>
      <c r="C338" s="288">
        <f>'201920 DATA'!C338</f>
        <v>90500</v>
      </c>
      <c r="D338" s="293">
        <f>'201920 DATA'!FQ338</f>
        <v>21525</v>
      </c>
      <c r="F338" s="313">
        <f t="shared" si="10"/>
        <v>0.01</v>
      </c>
      <c r="G338" s="295">
        <f t="shared" si="11"/>
        <v>0.84</v>
      </c>
      <c r="H338" s="289">
        <f>IF(OR($C338="*",$C338&lt;400),"",IF(AND('201920 DATA'!F338="*",$C338&gt;=400),"*",IF($C338&gt;=400,ROUND('201920 DATA'!F338/$C338,2),"")))</f>
        <v>0.4</v>
      </c>
      <c r="I338" s="296">
        <f>IF(OR($B338="*",$B338&lt;400),"",IF(AND('201920 DATA'!Y338="*",$B338&gt;=400),"*",IF($B338&gt;=400,ROUND('201920 DATA'!Y338/$B338,2),"")))</f>
        <v>7.0000000000000007E-2</v>
      </c>
      <c r="J338" s="296">
        <f>IF(OR($B338="*",$B338&lt;400),"",IF(AND('201920 DATA'!Z338="*",$B338&gt;=400),"*",IF($B338&gt;=400,ROUND('201920 DATA'!Z338/$B338,2),"")))</f>
        <v>0.1</v>
      </c>
      <c r="K338" s="296">
        <f>IF(OR($B338="*",$B338&lt;400),"",IF(AND('201920 DATA'!AA338="*",$B338&gt;=400),"*",IF($B338&gt;=400,ROUND('201920 DATA'!AA338/$B338,2),"")))</f>
        <v>0.11</v>
      </c>
      <c r="L338" s="296">
        <f>IF(OR($B338="*",$B338&lt;400),"",IF(AND('201920 DATA'!AB338="*",$B338&gt;=400),"*",IF($B338&gt;=400,ROUND('201920 DATA'!AB338/$B338,2),"")))</f>
        <v>0.14000000000000001</v>
      </c>
      <c r="M338" s="296">
        <f>IF(OR($B338="*",$B338&lt;400),"",IF(AND('201920 DATA'!AC338="*",$B338&gt;=400),"*",IF($B338&gt;=400,ROUND('201920 DATA'!AC338/$B338,2),"")))</f>
        <v>0.26</v>
      </c>
      <c r="N338" s="296">
        <f>IF(OR($B338="*",$B338&lt;400),"",IF(AND('201920 DATA'!AD338="*",$B338&gt;=400),"*",IF($B338&gt;=400,ROUND('201920 DATA'!AD338/$B338,2),"")))</f>
        <v>0.28000000000000003</v>
      </c>
      <c r="O338" s="296">
        <f>IF(OR($B338="*",$B338&lt;400),"",IF(AND('201920 DATA'!AE338="*",$B338&gt;=400),"*",IF($B338&gt;=400,ROUND('201920 DATA'!AE338/$B338,2),"")))</f>
        <v>0.05</v>
      </c>
      <c r="P338" s="297"/>
      <c r="Q338" s="296">
        <f>IF(OR($B338="*",$B338&lt;400),"",IF(AND('201920 DATA'!FO338="*",$B338&gt;=400),"*",IF($B338&gt;=400,ROUND('201920 DATA'!FO338/$B338,2),"")))</f>
        <v>0.56000000000000005</v>
      </c>
      <c r="R338" s="289">
        <f>IF(OR($C338="*",$C338&lt;400),"",IF(AND('201920 DATA'!F338="*",$C338&gt;=400),"*",IF($C338&gt;=400,ROUND('201920 DATA'!F338/$C338,2),"")))</f>
        <v>0.4</v>
      </c>
      <c r="S338" s="289">
        <f>IF(OR($C338="*",$C338&lt;400),"",IF(AND('201920 DATA'!G338="*",$C338&gt;=400),"*",IF($C338&gt;=400,ROUND('201920 DATA'!G338/$C338,2),"")))</f>
        <v>0.2</v>
      </c>
      <c r="T338" s="289">
        <f>IF(OR($C338="*",$C338&lt;400),"",IF(AND('201920 DATA'!H338="*",$C338&gt;=400),"*",IF($C338&gt;=400,ROUND('201920 DATA'!H338/$C338,2),"")))</f>
        <v>0.3</v>
      </c>
      <c r="U338" s="289">
        <f>IF(OR($C338="*",$C338&lt;400),"",IF(AND('201920 DATA'!FP338="*",$C338&gt;=400),"*",IF($C338&gt;=400,ROUND('201920 DATA'!FP338/$C338,2),"")))</f>
        <v>0.1</v>
      </c>
      <c r="V338" s="312">
        <f>IF(OR($D338="*",$D338&lt;400),"",IF(AND('201920 DATA'!M338="*",$D338&gt;=400),"*",IF($D338&gt;=400,ROUND('201920 DATA'!M338/$D338,2),"")))</f>
        <v>0</v>
      </c>
      <c r="W338" s="312">
        <f>IF(OR($D338="*",$D338&lt;400),"",IF(AND('201920 DATA'!N338="*",$D338&gt;=400),"*",IF($D338&gt;=400,ROUND('201920 DATA'!N338/$D338,2),"")))</f>
        <v>0.48</v>
      </c>
      <c r="X338" s="312">
        <f>IF(OR($D338="*",$D338&lt;400),"",IF(AND('201920 DATA'!O338="*",$D338&gt;=400),"*",IF($D338&gt;=400,ROUND('201920 DATA'!O338/$D338,2),"")))</f>
        <v>0.21</v>
      </c>
      <c r="Y338" s="312">
        <f>IF(OR($D338="*",$D338&lt;400),"",IF(AND('201920 DATA'!P338="*",$D338&gt;=400),"*",IF($D338&gt;=400,ROUND('201920 DATA'!P338/$D338,2),"")))</f>
        <v>0.1</v>
      </c>
      <c r="Z338" s="312">
        <f>IF(OR($D338="*",$D338&lt;400),"",IF(AND('201920 DATA'!Q338="*",$D338&gt;=400),"*",IF($D338&gt;=400,ROUND('201920 DATA'!Q338/$D338,2),"")))</f>
        <v>0.15</v>
      </c>
      <c r="AA338" s="312">
        <f>IF(OR($D338="*",$D338&lt;400),"",IF(AND('201920 DATA'!R338="*",$D338&gt;=400),"*",IF($D338&gt;=400,ROUND('201920 DATA'!R338/$D338,2),"")))</f>
        <v>0.04</v>
      </c>
      <c r="AB338" s="312">
        <f>IF(OR($D338="*",$D338&lt;400),"",IF(AND('201920 DATA'!S338="*",$D338&gt;=400),"*",IF($D338&gt;=400,ROUND('201920 DATA'!S338/$D338,2),"")))</f>
        <v>0.02</v>
      </c>
      <c r="AC338" s="312">
        <f>IF(OR($D338="*",$D338&lt;400),"",IF(AND('201920 DATA'!T338="*",$D338&gt;=400),"*",IF($D338&gt;=400,ROUND('201920 DATA'!T338/$D338,2),"")))</f>
        <v>0</v>
      </c>
      <c r="AD338" s="289">
        <f>IF(OR($C338="*",$C338&lt;400),"",IF(AND('201920 DATA'!BC338="*",$C338&gt;=400),"*",IF($C338&gt;=400,ROUND('201920 DATA'!BC338/$C338,2),"")))</f>
        <v>0.03</v>
      </c>
      <c r="AE338" s="289">
        <f>IF(OR($C338="*",$C338&lt;400),"",IF(AND('201920 DATA'!BD338="*",$C338&gt;=400),"*",IF($C338&gt;=400,ROUND('201920 DATA'!BD338/$C338,2),"")))</f>
        <v>0.14000000000000001</v>
      </c>
      <c r="AF338" s="289">
        <f>IF(OR($C338="*",$C338&lt;400),"",IF(AND('201920 DATA'!BE338="*",$C338&gt;=400),"*",IF($C338&gt;=400,ROUND('201920 DATA'!BE338/$C338,2),"")))</f>
        <v>0.03</v>
      </c>
      <c r="AG338" s="289">
        <f>IF(OR($C338="*",$C338&lt;400),"",IF(AND('201920 DATA'!BF338="*",$C338&gt;=400),"*",IF($C338&gt;=400,ROUND('201920 DATA'!BF338/$C338,2),"")))</f>
        <v>0.01</v>
      </c>
      <c r="AH338" s="289">
        <f>IF(OR($C338="*",$C338&lt;400),"",IF(AND('201920 DATA'!BG338="*",$C338&gt;=400),"*",IF($C338&gt;=400,ROUND('201920 DATA'!BG338/$C338,2),"")))</f>
        <v>0.01</v>
      </c>
      <c r="AI338" s="289">
        <f>IF(OR($C338="*",$C338&lt;400),"",IF(AND('201920 DATA'!BH338="*",$C338&gt;=400),"*",IF($C338&gt;=400,ROUND('201920 DATA'!BH338/$C338,2),"")))</f>
        <v>0.01</v>
      </c>
      <c r="AJ338" s="289">
        <f>IF(OR($C338="*",$C338&lt;400),"",IF(AND('201920 DATA'!BI338="*",$C338&gt;=400),"*",IF($C338&gt;=400,ROUND('201920 DATA'!BI338/$C338,2),"")))</f>
        <v>0.08</v>
      </c>
      <c r="AK338" s="289">
        <f>IF(OR($C338="*",$C338&lt;400),"",IF(AND('201920 DATA'!BJ338="*",$C338&gt;=400),"*",IF($C338&gt;=400,ROUND('201920 DATA'!BJ338/$C338,2),"")))</f>
        <v>0</v>
      </c>
      <c r="AL338" s="289">
        <f>IF(OR($C338="*",$C338&lt;400),"",IF(AND('201920 DATA'!BK338="*",$C338&gt;=400),"*",IF($C338&gt;=400,ROUND('201920 DATA'!BK338/$C338,2),"")))</f>
        <v>0.05</v>
      </c>
      <c r="AM338" s="289">
        <f>IF(OR($C338="*",$C338&lt;400),"",IF(AND('201920 DATA'!BL338="*",$C338&gt;=400),"*",IF($C338&gt;=400,ROUND('201920 DATA'!BL338/$C338,2),"")))</f>
        <v>0.06</v>
      </c>
      <c r="AN338" s="289">
        <f>IF(OR($C338="*",$C338&lt;400),"",IF(AND('201920 DATA'!BM338="*",$C338&gt;=400),"*",IF($C338&gt;=400,ROUND('201920 DATA'!BM338/$C338,2),"")))</f>
        <v>0.12</v>
      </c>
      <c r="AO338" s="289">
        <f>IF(OR($C338="*",$C338&lt;400),"",IF(AND('201920 DATA'!BN338="*",$C338&gt;=400),"*",IF($C338&gt;=400,ROUND('201920 DATA'!BN338/$C338,2),"")))</f>
        <v>0.03</v>
      </c>
      <c r="AP338" s="289">
        <f>IF(OR($C338="*",$C338&lt;400),"",IF(AND('201920 DATA'!BO338="*",$C338&gt;=400),"*",IF($C338&gt;=400,ROUND('201920 DATA'!BO338/$C338,2),"")))</f>
        <v>0.06</v>
      </c>
      <c r="AQ338" s="289">
        <f>IF(OR($C338="*",$C338&lt;400),"",IF(AND('201920 DATA'!BP338="*",$C338&gt;=400),"*",IF($C338&gt;=400,ROUND('201920 DATA'!BP338/$C338,2),"")))</f>
        <v>0.06</v>
      </c>
      <c r="AR338" s="289">
        <f>IF(OR($C338="*",$C338&lt;400),"",IF(AND('201920 DATA'!BQ338="*",$C338&gt;=400),"*",IF($C338&gt;=400,ROUND('201920 DATA'!BQ338/$C338,2),"")))</f>
        <v>0.08</v>
      </c>
      <c r="AS338" s="289">
        <f>IF(OR($C338="*",$C338&lt;400),"",IF(AND('201920 DATA'!BR338="*",$C338&gt;=400),"*",IF($C338&gt;=400,ROUND('201920 DATA'!BR338/$C338,2),"")))</f>
        <v>0.01</v>
      </c>
      <c r="AT338" s="289">
        <f>IF(OR($C338="*",$C338&lt;400),"",IF(AND('201920 DATA'!BS338="*",$C338&gt;=400),"*",IF($C338&gt;=400,ROUND('201920 DATA'!BS338/$C338,2),"")))</f>
        <v>0</v>
      </c>
      <c r="AU338" s="289">
        <f>IF(OR($C338="*",$C338&lt;400),"",IF(AND('201920 DATA'!BT338="*",$C338&gt;=400),"*",IF($C338&gt;=400,ROUND('201920 DATA'!BT338/$C338,2),"")))</f>
        <v>0.12</v>
      </c>
      <c r="AV338" s="289">
        <f>IF(OR($C338="*",$C338&lt;400),"",IF(AND('201920 DATA'!BU338="*",$C338&gt;=400),"*",IF($C338&gt;=400,ROUND('201920 DATA'!BU338/$C338,2),"")))</f>
        <v>0.05</v>
      </c>
      <c r="AW338" s="289">
        <f>IF(OR($C338="*",$C338&lt;400),"",IF(AND('201920 DATA'!BV338="*",$C338&gt;=400),"*",IF($C338&gt;=400,ROUND('201920 DATA'!BV338/$C338,2),"")))</f>
        <v>0</v>
      </c>
      <c r="AX338" s="289">
        <f>IF(OR($C338="*",$C338&lt;400),"",IF(AND('201920 DATA'!BW338="*",$C338&gt;=400),"*",IF($C338&gt;=400,ROUND('201920 DATA'!BW338/$C338,2),"")))</f>
        <v>0.05</v>
      </c>
      <c r="AZ338" s="365">
        <v>106590</v>
      </c>
    </row>
    <row r="339" spans="1:52" x14ac:dyDescent="0.2">
      <c r="A339" s="373" t="s">
        <v>392</v>
      </c>
      <c r="B339" s="287">
        <f>'201920 DATA'!B339</f>
        <v>128070</v>
      </c>
      <c r="C339" s="288">
        <f>'201920 DATA'!C339</f>
        <v>96080</v>
      </c>
      <c r="D339" s="293">
        <f>'201920 DATA'!FQ339</f>
        <v>21570</v>
      </c>
      <c r="F339" s="313">
        <f t="shared" si="10"/>
        <v>0.09</v>
      </c>
      <c r="G339" s="295">
        <f t="shared" si="11"/>
        <v>0.75</v>
      </c>
      <c r="H339" s="289">
        <f>IF(OR($C339="*",$C339&lt;400),"",IF(AND('201920 DATA'!F339="*",$C339&gt;=400),"*",IF($C339&gt;=400,ROUND('201920 DATA'!F339/$C339,2),"")))</f>
        <v>0.48</v>
      </c>
      <c r="I339" s="296">
        <f>IF(OR($B339="*",$B339&lt;400),"",IF(AND('201920 DATA'!Y339="*",$B339&gt;=400),"*",IF($B339&gt;=400,ROUND('201920 DATA'!Y339/$B339,2),"")))</f>
        <v>0.11</v>
      </c>
      <c r="J339" s="296">
        <f>IF(OR($B339="*",$B339&lt;400),"",IF(AND('201920 DATA'!Z339="*",$B339&gt;=400),"*",IF($B339&gt;=400,ROUND('201920 DATA'!Z339/$B339,2),"")))</f>
        <v>0.09</v>
      </c>
      <c r="K339" s="296">
        <f>IF(OR($B339="*",$B339&lt;400),"",IF(AND('201920 DATA'!AA339="*",$B339&gt;=400),"*",IF($B339&gt;=400,ROUND('201920 DATA'!AA339/$B339,2),"")))</f>
        <v>0.11</v>
      </c>
      <c r="L339" s="296">
        <f>IF(OR($B339="*",$B339&lt;400),"",IF(AND('201920 DATA'!AB339="*",$B339&gt;=400),"*",IF($B339&gt;=400,ROUND('201920 DATA'!AB339/$B339,2),"")))</f>
        <v>0.15</v>
      </c>
      <c r="M339" s="296">
        <f>IF(OR($B339="*",$B339&lt;400),"",IF(AND('201920 DATA'!AC339="*",$B339&gt;=400),"*",IF($B339&gt;=400,ROUND('201920 DATA'!AC339/$B339,2),"")))</f>
        <v>0.22</v>
      </c>
      <c r="N339" s="296">
        <f>IF(OR($B339="*",$B339&lt;400),"",IF(AND('201920 DATA'!AD339="*",$B339&gt;=400),"*",IF($B339&gt;=400,ROUND('201920 DATA'!AD339/$B339,2),"")))</f>
        <v>0.26</v>
      </c>
      <c r="O339" s="296">
        <f>IF(OR($B339="*",$B339&lt;400),"",IF(AND('201920 DATA'!AE339="*",$B339&gt;=400),"*",IF($B339&gt;=400,ROUND('201920 DATA'!AE339/$B339,2),"")))</f>
        <v>0.06</v>
      </c>
      <c r="P339" s="297"/>
      <c r="Q339" s="296">
        <f>IF(OR($B339="*",$B339&lt;400),"",IF(AND('201920 DATA'!FO339="*",$B339&gt;=400),"*",IF($B339&gt;=400,ROUND('201920 DATA'!FO339/$B339,2),"")))</f>
        <v>0.5</v>
      </c>
      <c r="R339" s="289">
        <f>IF(OR($C339="*",$C339&lt;400),"",IF(AND('201920 DATA'!F339="*",$C339&gt;=400),"*",IF($C339&gt;=400,ROUND('201920 DATA'!F339/$C339,2),"")))</f>
        <v>0.48</v>
      </c>
      <c r="S339" s="289">
        <f>IF(OR($C339="*",$C339&lt;400),"",IF(AND('201920 DATA'!G339="*",$C339&gt;=400),"*",IF($C339&gt;=400,ROUND('201920 DATA'!G339/$C339,2),"")))</f>
        <v>0.16</v>
      </c>
      <c r="T339" s="289">
        <f>IF(OR($C339="*",$C339&lt;400),"",IF(AND('201920 DATA'!H339="*",$C339&gt;=400),"*",IF($C339&gt;=400,ROUND('201920 DATA'!H339/$C339,2),"")))</f>
        <v>0.24</v>
      </c>
      <c r="U339" s="289">
        <f>IF(OR($C339="*",$C339&lt;400),"",IF(AND('201920 DATA'!FP339="*",$C339&gt;=400),"*",IF($C339&gt;=400,ROUND('201920 DATA'!FP339/$C339,2),"")))</f>
        <v>0.13</v>
      </c>
      <c r="V339" s="312">
        <f>IF(OR($D339="*",$D339&lt;400),"",IF(AND('201920 DATA'!M339="*",$D339&gt;=400),"*",IF($D339&gt;=400,ROUND('201920 DATA'!M339/$D339,2),"")))</f>
        <v>0</v>
      </c>
      <c r="W339" s="312">
        <f>IF(OR($D339="*",$D339&lt;400),"",IF(AND('201920 DATA'!N339="*",$D339&gt;=400),"*",IF($D339&gt;=400,ROUND('201920 DATA'!N339/$D339,2),"")))</f>
        <v>0.49</v>
      </c>
      <c r="X339" s="312">
        <f>IF(OR($D339="*",$D339&lt;400),"",IF(AND('201920 DATA'!O339="*",$D339&gt;=400),"*",IF($D339&gt;=400,ROUND('201920 DATA'!O339/$D339,2),"")))</f>
        <v>0.19</v>
      </c>
      <c r="Y339" s="312">
        <f>IF(OR($D339="*",$D339&lt;400),"",IF(AND('201920 DATA'!P339="*",$D339&gt;=400),"*",IF($D339&gt;=400,ROUND('201920 DATA'!P339/$D339,2),"")))</f>
        <v>0.11</v>
      </c>
      <c r="Z339" s="312">
        <f>IF(OR($D339="*",$D339&lt;400),"",IF(AND('201920 DATA'!Q339="*",$D339&gt;=400),"*",IF($D339&gt;=400,ROUND('201920 DATA'!Q339/$D339,2),"")))</f>
        <v>0.14000000000000001</v>
      </c>
      <c r="AA339" s="312">
        <f>IF(OR($D339="*",$D339&lt;400),"",IF(AND('201920 DATA'!R339="*",$D339&gt;=400),"*",IF($D339&gt;=400,ROUND('201920 DATA'!R339/$D339,2),"")))</f>
        <v>0.05</v>
      </c>
      <c r="AB339" s="312">
        <f>IF(OR($D339="*",$D339&lt;400),"",IF(AND('201920 DATA'!S339="*",$D339&gt;=400),"*",IF($D339&gt;=400,ROUND('201920 DATA'!S339/$D339,2),"")))</f>
        <v>0.01</v>
      </c>
      <c r="AC339" s="312">
        <f>IF(OR($D339="*",$D339&lt;400),"",IF(AND('201920 DATA'!T339="*",$D339&gt;=400),"*",IF($D339&gt;=400,ROUND('201920 DATA'!T339/$D339,2),"")))</f>
        <v>0</v>
      </c>
      <c r="AD339" s="289">
        <f>IF(OR($C339="*",$C339&lt;400),"",IF(AND('201920 DATA'!BC339="*",$C339&gt;=400),"*",IF($C339&gt;=400,ROUND('201920 DATA'!BC339/$C339,2),"")))</f>
        <v>0.03</v>
      </c>
      <c r="AE339" s="289">
        <f>IF(OR($C339="*",$C339&lt;400),"",IF(AND('201920 DATA'!BD339="*",$C339&gt;=400),"*",IF($C339&gt;=400,ROUND('201920 DATA'!BD339/$C339,2),"")))</f>
        <v>0.11</v>
      </c>
      <c r="AF339" s="289">
        <f>IF(OR($C339="*",$C339&lt;400),"",IF(AND('201920 DATA'!BE339="*",$C339&gt;=400),"*",IF($C339&gt;=400,ROUND('201920 DATA'!BE339/$C339,2),"")))</f>
        <v>0.03</v>
      </c>
      <c r="AG339" s="289">
        <f>IF(OR($C339="*",$C339&lt;400),"",IF(AND('201920 DATA'!BF339="*",$C339&gt;=400),"*",IF($C339&gt;=400,ROUND('201920 DATA'!BF339/$C339,2),"")))</f>
        <v>0.02</v>
      </c>
      <c r="AH339" s="289">
        <f>IF(OR($C339="*",$C339&lt;400),"",IF(AND('201920 DATA'!BG339="*",$C339&gt;=400),"*",IF($C339&gt;=400,ROUND('201920 DATA'!BG339/$C339,2),"")))</f>
        <v>0.01</v>
      </c>
      <c r="AI339" s="289">
        <f>IF(OR($C339="*",$C339&lt;400),"",IF(AND('201920 DATA'!BH339="*",$C339&gt;=400),"*",IF($C339&gt;=400,ROUND('201920 DATA'!BH339/$C339,2),"")))</f>
        <v>0.02</v>
      </c>
      <c r="AJ339" s="289">
        <f>IF(OR($C339="*",$C339&lt;400),"",IF(AND('201920 DATA'!BI339="*",$C339&gt;=400),"*",IF($C339&gt;=400,ROUND('201920 DATA'!BI339/$C339,2),"")))</f>
        <v>0.02</v>
      </c>
      <c r="AK339" s="289">
        <f>IF(OR($C339="*",$C339&lt;400),"",IF(AND('201920 DATA'!BJ339="*",$C339&gt;=400),"*",IF($C339&gt;=400,ROUND('201920 DATA'!BJ339/$C339,2),"")))</f>
        <v>0.01</v>
      </c>
      <c r="AL339" s="289">
        <f>IF(OR($C339="*",$C339&lt;400),"",IF(AND('201920 DATA'!BK339="*",$C339&gt;=400),"*",IF($C339&gt;=400,ROUND('201920 DATA'!BK339/$C339,2),"")))</f>
        <v>0.05</v>
      </c>
      <c r="AM339" s="289">
        <f>IF(OR($C339="*",$C339&lt;400),"",IF(AND('201920 DATA'!BL339="*",$C339&gt;=400),"*",IF($C339&gt;=400,ROUND('201920 DATA'!BL339/$C339,2),"")))</f>
        <v>0.08</v>
      </c>
      <c r="AN339" s="289">
        <f>IF(OR($C339="*",$C339&lt;400),"",IF(AND('201920 DATA'!BM339="*",$C339&gt;=400),"*",IF($C339&gt;=400,ROUND('201920 DATA'!BM339/$C339,2),"")))</f>
        <v>0.11</v>
      </c>
      <c r="AO339" s="289">
        <f>IF(OR($C339="*",$C339&lt;400),"",IF(AND('201920 DATA'!BN339="*",$C339&gt;=400),"*",IF($C339&gt;=400,ROUND('201920 DATA'!BN339/$C339,2),"")))</f>
        <v>0.02</v>
      </c>
      <c r="AP339" s="289">
        <f>IF(OR($C339="*",$C339&lt;400),"",IF(AND('201920 DATA'!BO339="*",$C339&gt;=400),"*",IF($C339&gt;=400,ROUND('201920 DATA'!BO339/$C339,2),"")))</f>
        <v>7.0000000000000007E-2</v>
      </c>
      <c r="AQ339" s="289">
        <f>IF(OR($C339="*",$C339&lt;400),"",IF(AND('201920 DATA'!BP339="*",$C339&gt;=400),"*",IF($C339&gt;=400,ROUND('201920 DATA'!BP339/$C339,2),"")))</f>
        <v>0.04</v>
      </c>
      <c r="AR339" s="289">
        <f>IF(OR($C339="*",$C339&lt;400),"",IF(AND('201920 DATA'!BQ339="*",$C339&gt;=400),"*",IF($C339&gt;=400,ROUND('201920 DATA'!BQ339/$C339,2),"")))</f>
        <v>0.08</v>
      </c>
      <c r="AS339" s="289">
        <f>IF(OR($C339="*",$C339&lt;400),"",IF(AND('201920 DATA'!BR339="*",$C339&gt;=400),"*",IF($C339&gt;=400,ROUND('201920 DATA'!BR339/$C339,2),"")))</f>
        <v>0.02</v>
      </c>
      <c r="AT339" s="289">
        <f>IF(OR($C339="*",$C339&lt;400),"",IF(AND('201920 DATA'!BS339="*",$C339&gt;=400),"*",IF($C339&gt;=400,ROUND('201920 DATA'!BS339/$C339,2),"")))</f>
        <v>0</v>
      </c>
      <c r="AU339" s="289">
        <f>IF(OR($C339="*",$C339&lt;400),"",IF(AND('201920 DATA'!BT339="*",$C339&gt;=400),"*",IF($C339&gt;=400,ROUND('201920 DATA'!BT339/$C339,2),"")))</f>
        <v>0.15</v>
      </c>
      <c r="AV339" s="289">
        <f>IF(OR($C339="*",$C339&lt;400),"",IF(AND('201920 DATA'!BU339="*",$C339&gt;=400),"*",IF($C339&gt;=400,ROUND('201920 DATA'!BU339/$C339,2),"")))</f>
        <v>0.08</v>
      </c>
      <c r="AW339" s="289">
        <f>IF(OR($C339="*",$C339&lt;400),"",IF(AND('201920 DATA'!BV339="*",$C339&gt;=400),"*",IF($C339&gt;=400,ROUND('201920 DATA'!BV339/$C339,2),"")))</f>
        <v>0</v>
      </c>
      <c r="AX339" s="289">
        <f>IF(OR($C339="*",$C339&lt;400),"",IF(AND('201920 DATA'!BW339="*",$C339&gt;=400),"*",IF($C339&gt;=400,ROUND('201920 DATA'!BW339/$C339,2),"")))</f>
        <v>0.06</v>
      </c>
      <c r="AZ339" s="365">
        <v>116415</v>
      </c>
    </row>
    <row r="340" spans="1:52" x14ac:dyDescent="0.2">
      <c r="A340" s="373" t="s">
        <v>393</v>
      </c>
      <c r="B340" s="287">
        <f>'201920 DATA'!B340</f>
        <v>90585</v>
      </c>
      <c r="C340" s="288">
        <f>'201920 DATA'!C340</f>
        <v>79195</v>
      </c>
      <c r="D340" s="293">
        <f>'201920 DATA'!FQ340</f>
        <v>13710</v>
      </c>
      <c r="F340" s="313">
        <f t="shared" si="10"/>
        <v>0.01</v>
      </c>
      <c r="G340" s="295">
        <f t="shared" si="11"/>
        <v>0.87</v>
      </c>
      <c r="H340" s="289">
        <f>IF(OR($C340="*",$C340&lt;400),"",IF(AND('201920 DATA'!F340="*",$C340&gt;=400),"*",IF($C340&gt;=400,ROUND('201920 DATA'!F340/$C340,2),"")))</f>
        <v>0.48</v>
      </c>
      <c r="I340" s="296">
        <f>IF(OR($B340="*",$B340&lt;400),"",IF(AND('201920 DATA'!Y340="*",$B340&gt;=400),"*",IF($B340&gt;=400,ROUND('201920 DATA'!Y340/$B340,2),"")))</f>
        <v>0.15</v>
      </c>
      <c r="J340" s="296">
        <f>IF(OR($B340="*",$B340&lt;400),"",IF(AND('201920 DATA'!Z340="*",$B340&gt;=400),"*",IF($B340&gt;=400,ROUND('201920 DATA'!Z340/$B340,2),"")))</f>
        <v>0.1</v>
      </c>
      <c r="K340" s="296">
        <f>IF(OR($B340="*",$B340&lt;400),"",IF(AND('201920 DATA'!AA340="*",$B340&gt;=400),"*",IF($B340&gt;=400,ROUND('201920 DATA'!AA340/$B340,2),"")))</f>
        <v>0.12</v>
      </c>
      <c r="L340" s="296">
        <f>IF(OR($B340="*",$B340&lt;400),"",IF(AND('201920 DATA'!AB340="*",$B340&gt;=400),"*",IF($B340&gt;=400,ROUND('201920 DATA'!AB340/$B340,2),"")))</f>
        <v>0.16</v>
      </c>
      <c r="M340" s="296">
        <f>IF(OR($B340="*",$B340&lt;400),"",IF(AND('201920 DATA'!AC340="*",$B340&gt;=400),"*",IF($B340&gt;=400,ROUND('201920 DATA'!AC340/$B340,2),"")))</f>
        <v>0.2</v>
      </c>
      <c r="N340" s="296">
        <f>IF(OR($B340="*",$B340&lt;400),"",IF(AND('201920 DATA'!AD340="*",$B340&gt;=400),"*",IF($B340&gt;=400,ROUND('201920 DATA'!AD340/$B340,2),"")))</f>
        <v>0.22</v>
      </c>
      <c r="O340" s="296">
        <f>IF(OR($B340="*",$B340&lt;400),"",IF(AND('201920 DATA'!AE340="*",$B340&gt;=400),"*",IF($B340&gt;=400,ROUND('201920 DATA'!AE340/$B340,2),"")))</f>
        <v>0.05</v>
      </c>
      <c r="P340" s="297"/>
      <c r="Q340" s="296">
        <f>IF(OR($B340="*",$B340&lt;400),"",IF(AND('201920 DATA'!FO340="*",$B340&gt;=400),"*",IF($B340&gt;=400,ROUND('201920 DATA'!FO340/$B340,2),"")))</f>
        <v>0.57999999999999996</v>
      </c>
      <c r="R340" s="289">
        <f>IF(OR($C340="*",$C340&lt;400),"",IF(AND('201920 DATA'!F340="*",$C340&gt;=400),"*",IF($C340&gt;=400,ROUND('201920 DATA'!F340/$C340,2),"")))</f>
        <v>0.48</v>
      </c>
      <c r="S340" s="289">
        <f>IF(OR($C340="*",$C340&lt;400),"",IF(AND('201920 DATA'!G340="*",$C340&gt;=400),"*",IF($C340&gt;=400,ROUND('201920 DATA'!G340/$C340,2),"")))</f>
        <v>0.23</v>
      </c>
      <c r="T340" s="289">
        <f>IF(OR($C340="*",$C340&lt;400),"",IF(AND('201920 DATA'!H340="*",$C340&gt;=400),"*",IF($C340&gt;=400,ROUND('201920 DATA'!H340/$C340,2),"")))</f>
        <v>0.18</v>
      </c>
      <c r="U340" s="289">
        <f>IF(OR($C340="*",$C340&lt;400),"",IF(AND('201920 DATA'!FP340="*",$C340&gt;=400),"*",IF($C340&gt;=400,ROUND('201920 DATA'!FP340/$C340,2),"")))</f>
        <v>0.12</v>
      </c>
      <c r="V340" s="312">
        <f>IF(OR($D340="*",$D340&lt;400),"",IF(AND('201920 DATA'!M340="*",$D340&gt;=400),"*",IF($D340&gt;=400,ROUND('201920 DATA'!M340/$D340,2),"")))</f>
        <v>0</v>
      </c>
      <c r="W340" s="312">
        <f>IF(OR($D340="*",$D340&lt;400),"",IF(AND('201920 DATA'!N340="*",$D340&gt;=400),"*",IF($D340&gt;=400,ROUND('201920 DATA'!N340/$D340,2),"")))</f>
        <v>0.44</v>
      </c>
      <c r="X340" s="312">
        <f>IF(OR($D340="*",$D340&lt;400),"",IF(AND('201920 DATA'!O340="*",$D340&gt;=400),"*",IF($D340&gt;=400,ROUND('201920 DATA'!O340/$D340,2),"")))</f>
        <v>0.2</v>
      </c>
      <c r="Y340" s="312">
        <f>IF(OR($D340="*",$D340&lt;400),"",IF(AND('201920 DATA'!P340="*",$D340&gt;=400),"*",IF($D340&gt;=400,ROUND('201920 DATA'!P340/$D340,2),"")))</f>
        <v>0.1</v>
      </c>
      <c r="Z340" s="312">
        <f>IF(OR($D340="*",$D340&lt;400),"",IF(AND('201920 DATA'!Q340="*",$D340&gt;=400),"*",IF($D340&gt;=400,ROUND('201920 DATA'!Q340/$D340,2),"")))</f>
        <v>0.13</v>
      </c>
      <c r="AA340" s="312">
        <f>IF(OR($D340="*",$D340&lt;400),"",IF(AND('201920 DATA'!R340="*",$D340&gt;=400),"*",IF($D340&gt;=400,ROUND('201920 DATA'!R340/$D340,2),"")))</f>
        <v>0.08</v>
      </c>
      <c r="AB340" s="312">
        <f>IF(OR($D340="*",$D340&lt;400),"",IF(AND('201920 DATA'!S340="*",$D340&gt;=400),"*",IF($D340&gt;=400,ROUND('201920 DATA'!S340/$D340,2),"")))</f>
        <v>0.04</v>
      </c>
      <c r="AC340" s="312">
        <f>IF(OR($D340="*",$D340&lt;400),"",IF(AND('201920 DATA'!T340="*",$D340&gt;=400),"*",IF($D340&gt;=400,ROUND('201920 DATA'!T340/$D340,2),"")))</f>
        <v>0</v>
      </c>
      <c r="AD340" s="289">
        <f>IF(OR($C340="*",$C340&lt;400),"",IF(AND('201920 DATA'!BC340="*",$C340&gt;=400),"*",IF($C340&gt;=400,ROUND('201920 DATA'!BC340/$C340,2),"")))</f>
        <v>0.04</v>
      </c>
      <c r="AE340" s="289">
        <f>IF(OR($C340="*",$C340&lt;400),"",IF(AND('201920 DATA'!BD340="*",$C340&gt;=400),"*",IF($C340&gt;=400,ROUND('201920 DATA'!BD340/$C340,2),"")))</f>
        <v>0.12</v>
      </c>
      <c r="AF340" s="289">
        <f>IF(OR($C340="*",$C340&lt;400),"",IF(AND('201920 DATA'!BE340="*",$C340&gt;=400),"*",IF($C340&gt;=400,ROUND('201920 DATA'!BE340/$C340,2),"")))</f>
        <v>0.02</v>
      </c>
      <c r="AG340" s="289">
        <f>IF(OR($C340="*",$C340&lt;400),"",IF(AND('201920 DATA'!BF340="*",$C340&gt;=400),"*",IF($C340&gt;=400,ROUND('201920 DATA'!BF340/$C340,2),"")))</f>
        <v>0.02</v>
      </c>
      <c r="AH340" s="289">
        <f>IF(OR($C340="*",$C340&lt;400),"",IF(AND('201920 DATA'!BG340="*",$C340&gt;=400),"*",IF($C340&gt;=400,ROUND('201920 DATA'!BG340/$C340,2),"")))</f>
        <v>0.01</v>
      </c>
      <c r="AI340" s="289">
        <f>IF(OR($C340="*",$C340&lt;400),"",IF(AND('201920 DATA'!BH340="*",$C340&gt;=400),"*",IF($C340&gt;=400,ROUND('201920 DATA'!BH340/$C340,2),"")))</f>
        <v>0.02</v>
      </c>
      <c r="AJ340" s="289">
        <f>IF(OR($C340="*",$C340&lt;400),"",IF(AND('201920 DATA'!BI340="*",$C340&gt;=400),"*",IF($C340&gt;=400,ROUND('201920 DATA'!BI340/$C340,2),"")))</f>
        <v>0</v>
      </c>
      <c r="AK340" s="289">
        <f>IF(OR($C340="*",$C340&lt;400),"",IF(AND('201920 DATA'!BJ340="*",$C340&gt;=400),"*",IF($C340&gt;=400,ROUND('201920 DATA'!BJ340/$C340,2),"")))</f>
        <v>0.01</v>
      </c>
      <c r="AL340" s="289">
        <f>IF(OR($C340="*",$C340&lt;400),"",IF(AND('201920 DATA'!BK340="*",$C340&gt;=400),"*",IF($C340&gt;=400,ROUND('201920 DATA'!BK340/$C340,2),"")))</f>
        <v>0.04</v>
      </c>
      <c r="AM340" s="289">
        <f>IF(OR($C340="*",$C340&lt;400),"",IF(AND('201920 DATA'!BL340="*",$C340&gt;=400),"*",IF($C340&gt;=400,ROUND('201920 DATA'!BL340/$C340,2),"")))</f>
        <v>0.09</v>
      </c>
      <c r="AN340" s="289">
        <f>IF(OR($C340="*",$C340&lt;400),"",IF(AND('201920 DATA'!BM340="*",$C340&gt;=400),"*",IF($C340&gt;=400,ROUND('201920 DATA'!BM340/$C340,2),"")))</f>
        <v>0.15</v>
      </c>
      <c r="AO340" s="289">
        <f>IF(OR($C340="*",$C340&lt;400),"",IF(AND('201920 DATA'!BN340="*",$C340&gt;=400),"*",IF($C340&gt;=400,ROUND('201920 DATA'!BN340/$C340,2),"")))</f>
        <v>0.03</v>
      </c>
      <c r="AP340" s="289">
        <f>IF(OR($C340="*",$C340&lt;400),"",IF(AND('201920 DATA'!BO340="*",$C340&gt;=400),"*",IF($C340&gt;=400,ROUND('201920 DATA'!BO340/$C340,2),"")))</f>
        <v>0.04</v>
      </c>
      <c r="AQ340" s="289">
        <f>IF(OR($C340="*",$C340&lt;400),"",IF(AND('201920 DATA'!BP340="*",$C340&gt;=400),"*",IF($C340&gt;=400,ROUND('201920 DATA'!BP340/$C340,2),"")))</f>
        <v>0.03</v>
      </c>
      <c r="AR340" s="289">
        <f>IF(OR($C340="*",$C340&lt;400),"",IF(AND('201920 DATA'!BQ340="*",$C340&gt;=400),"*",IF($C340&gt;=400,ROUND('201920 DATA'!BQ340/$C340,2),"")))</f>
        <v>7.0000000000000007E-2</v>
      </c>
      <c r="AS340" s="289">
        <f>IF(OR($C340="*",$C340&lt;400),"",IF(AND('201920 DATA'!BR340="*",$C340&gt;=400),"*",IF($C340&gt;=400,ROUND('201920 DATA'!BR340/$C340,2),"")))</f>
        <v>0.02</v>
      </c>
      <c r="AT340" s="289">
        <f>IF(OR($C340="*",$C340&lt;400),"",IF(AND('201920 DATA'!BS340="*",$C340&gt;=400),"*",IF($C340&gt;=400,ROUND('201920 DATA'!BS340/$C340,2),"")))</f>
        <v>0</v>
      </c>
      <c r="AU340" s="289">
        <f>IF(OR($C340="*",$C340&lt;400),"",IF(AND('201920 DATA'!BT340="*",$C340&gt;=400),"*",IF($C340&gt;=400,ROUND('201920 DATA'!BT340/$C340,2),"")))</f>
        <v>0.11</v>
      </c>
      <c r="AV340" s="289">
        <f>IF(OR($C340="*",$C340&lt;400),"",IF(AND('201920 DATA'!BU340="*",$C340&gt;=400),"*",IF($C340&gt;=400,ROUND('201920 DATA'!BU340/$C340,2),"")))</f>
        <v>0.09</v>
      </c>
      <c r="AW340" s="289">
        <f>IF(OR($C340="*",$C340&lt;400),"",IF(AND('201920 DATA'!BV340="*",$C340&gt;=400),"*",IF($C340&gt;=400,ROUND('201920 DATA'!BV340/$C340,2),"")))</f>
        <v>0</v>
      </c>
      <c r="AX340" s="289">
        <f>IF(OR($C340="*",$C340&lt;400),"",IF(AND('201920 DATA'!BW340="*",$C340&gt;=400),"*",IF($C340&gt;=400,ROUND('201920 DATA'!BW340/$C340,2),"")))</f>
        <v>0.08</v>
      </c>
      <c r="AZ340" s="365">
        <v>90070</v>
      </c>
    </row>
    <row r="341" spans="1:52" x14ac:dyDescent="0.2">
      <c r="A341" s="373" t="s">
        <v>395</v>
      </c>
      <c r="B341" s="287">
        <f>'201920 DATA'!B341</f>
        <v>91900</v>
      </c>
      <c r="C341" s="288">
        <f>'201920 DATA'!C341</f>
        <v>69175</v>
      </c>
      <c r="D341" s="293">
        <f>'201920 DATA'!FQ341</f>
        <v>19185</v>
      </c>
      <c r="F341" s="313">
        <f t="shared" si="10"/>
        <v>0.12</v>
      </c>
      <c r="G341" s="295">
        <f t="shared" si="11"/>
        <v>0.75</v>
      </c>
      <c r="H341" s="289">
        <f>IF(OR($C341="*",$C341&lt;400),"",IF(AND('201920 DATA'!F341="*",$C341&gt;=400),"*",IF($C341&gt;=400,ROUND('201920 DATA'!F341/$C341,2),"")))</f>
        <v>0.4</v>
      </c>
      <c r="I341" s="296">
        <f>IF(OR($B341="*",$B341&lt;400),"",IF(AND('201920 DATA'!Y341="*",$B341&gt;=400),"*",IF($B341&gt;=400,ROUND('201920 DATA'!Y341/$B341,2),"")))</f>
        <v>0.14000000000000001</v>
      </c>
      <c r="J341" s="296">
        <f>IF(OR($B341="*",$B341&lt;400),"",IF(AND('201920 DATA'!Z341="*",$B341&gt;=400),"*",IF($B341&gt;=400,ROUND('201920 DATA'!Z341/$B341,2),"")))</f>
        <v>0.09</v>
      </c>
      <c r="K341" s="296">
        <f>IF(OR($B341="*",$B341&lt;400),"",IF(AND('201920 DATA'!AA341="*",$B341&gt;=400),"*",IF($B341&gt;=400,ROUND('201920 DATA'!AA341/$B341,2),"")))</f>
        <v>0.13</v>
      </c>
      <c r="L341" s="296">
        <f>IF(OR($B341="*",$B341&lt;400),"",IF(AND('201920 DATA'!AB341="*",$B341&gt;=400),"*",IF($B341&gt;=400,ROUND('201920 DATA'!AB341/$B341,2),"")))</f>
        <v>0.15</v>
      </c>
      <c r="M341" s="296">
        <f>IF(OR($B341="*",$B341&lt;400),"",IF(AND('201920 DATA'!AC341="*",$B341&gt;=400),"*",IF($B341&gt;=400,ROUND('201920 DATA'!AC341/$B341,2),"")))</f>
        <v>0.23</v>
      </c>
      <c r="N341" s="296">
        <f>IF(OR($B341="*",$B341&lt;400),"",IF(AND('201920 DATA'!AD341="*",$B341&gt;=400),"*",IF($B341&gt;=400,ROUND('201920 DATA'!AD341/$B341,2),"")))</f>
        <v>0.21</v>
      </c>
      <c r="O341" s="296">
        <f>IF(OR($B341="*",$B341&lt;400),"",IF(AND('201920 DATA'!AE341="*",$B341&gt;=400),"*",IF($B341&gt;=400,ROUND('201920 DATA'!AE341/$B341,2),"")))</f>
        <v>0.05</v>
      </c>
      <c r="P341" s="297"/>
      <c r="Q341" s="296">
        <f>IF(OR($B341="*",$B341&lt;400),"",IF(AND('201920 DATA'!FO341="*",$B341&gt;=400),"*",IF($B341&gt;=400,ROUND('201920 DATA'!FO341/$B341,2),"")))</f>
        <v>0.55000000000000004</v>
      </c>
      <c r="R341" s="289">
        <f>IF(OR($C341="*",$C341&lt;400),"",IF(AND('201920 DATA'!F341="*",$C341&gt;=400),"*",IF($C341&gt;=400,ROUND('201920 DATA'!F341/$C341,2),"")))</f>
        <v>0.4</v>
      </c>
      <c r="S341" s="289">
        <f>IF(OR($C341="*",$C341&lt;400),"",IF(AND('201920 DATA'!G341="*",$C341&gt;=400),"*",IF($C341&gt;=400,ROUND('201920 DATA'!G341/$C341,2),"")))</f>
        <v>0.17</v>
      </c>
      <c r="T341" s="289">
        <f>IF(OR($C341="*",$C341&lt;400),"",IF(AND('201920 DATA'!H341="*",$C341&gt;=400),"*",IF($C341&gt;=400,ROUND('201920 DATA'!H341/$C341,2),"")))</f>
        <v>0.28000000000000003</v>
      </c>
      <c r="U341" s="289">
        <f>IF(OR($C341="*",$C341&lt;400),"",IF(AND('201920 DATA'!FP341="*",$C341&gt;=400),"*",IF($C341&gt;=400,ROUND('201920 DATA'!FP341/$C341,2),"")))</f>
        <v>0.14000000000000001</v>
      </c>
      <c r="V341" s="312">
        <f>IF(OR($D341="*",$D341&lt;400),"",IF(AND('201920 DATA'!M341="*",$D341&gt;=400),"*",IF($D341&gt;=400,ROUND('201920 DATA'!M341/$D341,2),"")))</f>
        <v>0</v>
      </c>
      <c r="W341" s="312">
        <f>IF(OR($D341="*",$D341&lt;400),"",IF(AND('201920 DATA'!N341="*",$D341&gt;=400),"*",IF($D341&gt;=400,ROUND('201920 DATA'!N341/$D341,2),"")))</f>
        <v>0.46</v>
      </c>
      <c r="X341" s="312">
        <f>IF(OR($D341="*",$D341&lt;400),"",IF(AND('201920 DATA'!O341="*",$D341&gt;=400),"*",IF($D341&gt;=400,ROUND('201920 DATA'!O341/$D341,2),"")))</f>
        <v>0.27</v>
      </c>
      <c r="Y341" s="312">
        <f>IF(OR($D341="*",$D341&lt;400),"",IF(AND('201920 DATA'!P341="*",$D341&gt;=400),"*",IF($D341&gt;=400,ROUND('201920 DATA'!P341/$D341,2),"")))</f>
        <v>0.09</v>
      </c>
      <c r="Z341" s="312">
        <f>IF(OR($D341="*",$D341&lt;400),"",IF(AND('201920 DATA'!Q341="*",$D341&gt;=400),"*",IF($D341&gt;=400,ROUND('201920 DATA'!Q341/$D341,2),"")))</f>
        <v>0.12</v>
      </c>
      <c r="AA341" s="312">
        <f>IF(OR($D341="*",$D341&lt;400),"",IF(AND('201920 DATA'!R341="*",$D341&gt;=400),"*",IF($D341&gt;=400,ROUND('201920 DATA'!R341/$D341,2),"")))</f>
        <v>0.04</v>
      </c>
      <c r="AB341" s="312">
        <f>IF(OR($D341="*",$D341&lt;400),"",IF(AND('201920 DATA'!S341="*",$D341&gt;=400),"*",IF($D341&gt;=400,ROUND('201920 DATA'!S341/$D341,2),"")))</f>
        <v>0.01</v>
      </c>
      <c r="AC341" s="312">
        <f>IF(OR($D341="*",$D341&lt;400),"",IF(AND('201920 DATA'!T341="*",$D341&gt;=400),"*",IF($D341&gt;=400,ROUND('201920 DATA'!T341/$D341,2),"")))</f>
        <v>0</v>
      </c>
      <c r="AD341" s="289">
        <f>IF(OR($C341="*",$C341&lt;400),"",IF(AND('201920 DATA'!BC341="*",$C341&gt;=400),"*",IF($C341&gt;=400,ROUND('201920 DATA'!BC341/$C341,2),"")))</f>
        <v>0.04</v>
      </c>
      <c r="AE341" s="289">
        <f>IF(OR($C341="*",$C341&lt;400),"",IF(AND('201920 DATA'!BD341="*",$C341&gt;=400),"*",IF($C341&gt;=400,ROUND('201920 DATA'!BD341/$C341,2),"")))</f>
        <v>0.16</v>
      </c>
      <c r="AF341" s="289">
        <f>IF(OR($C341="*",$C341&lt;400),"",IF(AND('201920 DATA'!BE341="*",$C341&gt;=400),"*",IF($C341&gt;=400,ROUND('201920 DATA'!BE341/$C341,2),"")))</f>
        <v>0.02</v>
      </c>
      <c r="AG341" s="289">
        <f>IF(OR($C341="*",$C341&lt;400),"",IF(AND('201920 DATA'!BF341="*",$C341&gt;=400),"*",IF($C341&gt;=400,ROUND('201920 DATA'!BF341/$C341,2),"")))</f>
        <v>0.02</v>
      </c>
      <c r="AH341" s="289">
        <f>IF(OR($C341="*",$C341&lt;400),"",IF(AND('201920 DATA'!BG341="*",$C341&gt;=400),"*",IF($C341&gt;=400,ROUND('201920 DATA'!BG341/$C341,2),"")))</f>
        <v>0</v>
      </c>
      <c r="AI341" s="289">
        <f>IF(OR($C341="*",$C341&lt;400),"",IF(AND('201920 DATA'!BH341="*",$C341&gt;=400),"*",IF($C341&gt;=400,ROUND('201920 DATA'!BH341/$C341,2),"")))</f>
        <v>0.01</v>
      </c>
      <c r="AJ341" s="289">
        <f>IF(OR($C341="*",$C341&lt;400),"",IF(AND('201920 DATA'!BI341="*",$C341&gt;=400),"*",IF($C341&gt;=400,ROUND('201920 DATA'!BI341/$C341,2),"")))</f>
        <v>0.02</v>
      </c>
      <c r="AK341" s="289">
        <f>IF(OR($C341="*",$C341&lt;400),"",IF(AND('201920 DATA'!BJ341="*",$C341&gt;=400),"*",IF($C341&gt;=400,ROUND('201920 DATA'!BJ341/$C341,2),"")))</f>
        <v>0.01</v>
      </c>
      <c r="AL341" s="289">
        <f>IF(OR($C341="*",$C341&lt;400),"",IF(AND('201920 DATA'!BK341="*",$C341&gt;=400),"*",IF($C341&gt;=400,ROUND('201920 DATA'!BK341/$C341,2),"")))</f>
        <v>0.04</v>
      </c>
      <c r="AM341" s="289">
        <f>IF(OR($C341="*",$C341&lt;400),"",IF(AND('201920 DATA'!BL341="*",$C341&gt;=400),"*",IF($C341&gt;=400,ROUND('201920 DATA'!BL341/$C341,2),"")))</f>
        <v>0.08</v>
      </c>
      <c r="AN341" s="289">
        <f>IF(OR($C341="*",$C341&lt;400),"",IF(AND('201920 DATA'!BM341="*",$C341&gt;=400),"*",IF($C341&gt;=400,ROUND('201920 DATA'!BM341/$C341,2),"")))</f>
        <v>0.14000000000000001</v>
      </c>
      <c r="AO341" s="289">
        <f>IF(OR($C341="*",$C341&lt;400),"",IF(AND('201920 DATA'!BN341="*",$C341&gt;=400),"*",IF($C341&gt;=400,ROUND('201920 DATA'!BN341/$C341,2),"")))</f>
        <v>0.02</v>
      </c>
      <c r="AP341" s="289">
        <f>IF(OR($C341="*",$C341&lt;400),"",IF(AND('201920 DATA'!BO341="*",$C341&gt;=400),"*",IF($C341&gt;=400,ROUND('201920 DATA'!BO341/$C341,2),"")))</f>
        <v>0.04</v>
      </c>
      <c r="AQ341" s="289">
        <f>IF(OR($C341="*",$C341&lt;400),"",IF(AND('201920 DATA'!BP341="*",$C341&gt;=400),"*",IF($C341&gt;=400,ROUND('201920 DATA'!BP341/$C341,2),"")))</f>
        <v>0.05</v>
      </c>
      <c r="AR341" s="289">
        <f>IF(OR($C341="*",$C341&lt;400),"",IF(AND('201920 DATA'!BQ341="*",$C341&gt;=400),"*",IF($C341&gt;=400,ROUND('201920 DATA'!BQ341/$C341,2),"")))</f>
        <v>0.1</v>
      </c>
      <c r="AS341" s="289">
        <f>IF(OR($C341="*",$C341&lt;400),"",IF(AND('201920 DATA'!BR341="*",$C341&gt;=400),"*",IF($C341&gt;=400,ROUND('201920 DATA'!BR341/$C341,2),"")))</f>
        <v>0.02</v>
      </c>
      <c r="AT341" s="289">
        <f>IF(OR($C341="*",$C341&lt;400),"",IF(AND('201920 DATA'!BS341="*",$C341&gt;=400),"*",IF($C341&gt;=400,ROUND('201920 DATA'!BS341/$C341,2),"")))</f>
        <v>0</v>
      </c>
      <c r="AU341" s="289">
        <f>IF(OR($C341="*",$C341&lt;400),"",IF(AND('201920 DATA'!BT341="*",$C341&gt;=400),"*",IF($C341&gt;=400,ROUND('201920 DATA'!BT341/$C341,2),"")))</f>
        <v>0.12</v>
      </c>
      <c r="AV341" s="289">
        <f>IF(OR($C341="*",$C341&lt;400),"",IF(AND('201920 DATA'!BU341="*",$C341&gt;=400),"*",IF($C341&gt;=400,ROUND('201920 DATA'!BU341/$C341,2),"")))</f>
        <v>0.05</v>
      </c>
      <c r="AW341" s="289">
        <f>IF(OR($C341="*",$C341&lt;400),"",IF(AND('201920 DATA'!BV341="*",$C341&gt;=400),"*",IF($C341&gt;=400,ROUND('201920 DATA'!BV341/$C341,2),"")))</f>
        <v>0</v>
      </c>
      <c r="AX341" s="289">
        <f>IF(OR($C341="*",$C341&lt;400),"",IF(AND('201920 DATA'!BW341="*",$C341&gt;=400),"*",IF($C341&gt;=400,ROUND('201920 DATA'!BW341/$C341,2),"")))</f>
        <v>0.05</v>
      </c>
      <c r="AZ341" s="365">
        <v>80840</v>
      </c>
    </row>
    <row r="342" spans="1:52" x14ac:dyDescent="0.2">
      <c r="A342" s="373" t="s">
        <v>396</v>
      </c>
      <c r="B342" s="287">
        <f>'201920 DATA'!B342</f>
        <v>143815</v>
      </c>
      <c r="C342" s="288">
        <f>'201920 DATA'!C342</f>
        <v>114030</v>
      </c>
      <c r="D342" s="293">
        <f>'201920 DATA'!FQ342</f>
        <v>29300</v>
      </c>
      <c r="F342" s="313">
        <f t="shared" si="10"/>
        <v>0.16</v>
      </c>
      <c r="G342" s="295">
        <f t="shared" si="11"/>
        <v>0.79</v>
      </c>
      <c r="H342" s="289">
        <f>IF(OR($C342="*",$C342&lt;400),"",IF(AND('201920 DATA'!F342="*",$C342&gt;=400),"*",IF($C342&gt;=400,ROUND('201920 DATA'!F342/$C342,2),"")))</f>
        <v>0.45</v>
      </c>
      <c r="I342" s="296">
        <f>IF(OR($B342="*",$B342&lt;400),"",IF(AND('201920 DATA'!Y342="*",$B342&gt;=400),"*",IF($B342&gt;=400,ROUND('201920 DATA'!Y342/$B342,2),"")))</f>
        <v>7.0000000000000007E-2</v>
      </c>
      <c r="J342" s="296">
        <f>IF(OR($B342="*",$B342&lt;400),"",IF(AND('201920 DATA'!Z342="*",$B342&gt;=400),"*",IF($B342&gt;=400,ROUND('201920 DATA'!Z342/$B342,2),"")))</f>
        <v>0.12</v>
      </c>
      <c r="K342" s="296">
        <f>IF(OR($B342="*",$B342&lt;400),"",IF(AND('201920 DATA'!AA342="*",$B342&gt;=400),"*",IF($B342&gt;=400,ROUND('201920 DATA'!AA342/$B342,2),"")))</f>
        <v>0.15</v>
      </c>
      <c r="L342" s="296">
        <f>IF(OR($B342="*",$B342&lt;400),"",IF(AND('201920 DATA'!AB342="*",$B342&gt;=400),"*",IF($B342&gt;=400,ROUND('201920 DATA'!AB342/$B342,2),"")))</f>
        <v>0.16</v>
      </c>
      <c r="M342" s="296">
        <f>IF(OR($B342="*",$B342&lt;400),"",IF(AND('201920 DATA'!AC342="*",$B342&gt;=400),"*",IF($B342&gt;=400,ROUND('201920 DATA'!AC342/$B342,2),"")))</f>
        <v>0.22</v>
      </c>
      <c r="N342" s="296">
        <f>IF(OR($B342="*",$B342&lt;400),"",IF(AND('201920 DATA'!AD342="*",$B342&gt;=400),"*",IF($B342&gt;=400,ROUND('201920 DATA'!AD342/$B342,2),"")))</f>
        <v>0.22</v>
      </c>
      <c r="O342" s="296">
        <f>IF(OR($B342="*",$B342&lt;400),"",IF(AND('201920 DATA'!AE342="*",$B342&gt;=400),"*",IF($B342&gt;=400,ROUND('201920 DATA'!AE342/$B342,2),"")))</f>
        <v>0.04</v>
      </c>
      <c r="P342" s="297"/>
      <c r="Q342" s="296">
        <f>IF(OR($B342="*",$B342&lt;400),"",IF(AND('201920 DATA'!FO342="*",$B342&gt;=400),"*",IF($B342&gt;=400,ROUND('201920 DATA'!FO342/$B342,2),"")))</f>
        <v>0.48</v>
      </c>
      <c r="R342" s="289">
        <f>IF(OR($C342="*",$C342&lt;400),"",IF(AND('201920 DATA'!F342="*",$C342&gt;=400),"*",IF($C342&gt;=400,ROUND('201920 DATA'!F342/$C342,2),"")))</f>
        <v>0.45</v>
      </c>
      <c r="S342" s="289">
        <f>IF(OR($C342="*",$C342&lt;400),"",IF(AND('201920 DATA'!G342="*",$C342&gt;=400),"*",IF($C342&gt;=400,ROUND('201920 DATA'!G342/$C342,2),"")))</f>
        <v>0.08</v>
      </c>
      <c r="T342" s="289">
        <f>IF(OR($C342="*",$C342&lt;400),"",IF(AND('201920 DATA'!H342="*",$C342&gt;=400),"*",IF($C342&gt;=400,ROUND('201920 DATA'!H342/$C342,2),"")))</f>
        <v>0.3</v>
      </c>
      <c r="U342" s="289">
        <f>IF(OR($C342="*",$C342&lt;400),"",IF(AND('201920 DATA'!FP342="*",$C342&gt;=400),"*",IF($C342&gt;=400,ROUND('201920 DATA'!FP342/$C342,2),"")))</f>
        <v>0.17</v>
      </c>
      <c r="V342" s="312">
        <f>IF(OR($D342="*",$D342&lt;400),"",IF(AND('201920 DATA'!M342="*",$D342&gt;=400),"*",IF($D342&gt;=400,ROUND('201920 DATA'!M342/$D342,2),"")))</f>
        <v>0</v>
      </c>
      <c r="W342" s="312">
        <f>IF(OR($D342="*",$D342&lt;400),"",IF(AND('201920 DATA'!N342="*",$D342&gt;=400),"*",IF($D342&gt;=400,ROUND('201920 DATA'!N342/$D342,2),"")))</f>
        <v>0.63</v>
      </c>
      <c r="X342" s="312">
        <f>IF(OR($D342="*",$D342&lt;400),"",IF(AND('201920 DATA'!O342="*",$D342&gt;=400),"*",IF($D342&gt;=400,ROUND('201920 DATA'!O342/$D342,2),"")))</f>
        <v>0.17</v>
      </c>
      <c r="Y342" s="312">
        <f>IF(OR($D342="*",$D342&lt;400),"",IF(AND('201920 DATA'!P342="*",$D342&gt;=400),"*",IF($D342&gt;=400,ROUND('201920 DATA'!P342/$D342,2),"")))</f>
        <v>0.06</v>
      </c>
      <c r="Z342" s="312">
        <f>IF(OR($D342="*",$D342&lt;400),"",IF(AND('201920 DATA'!Q342="*",$D342&gt;=400),"*",IF($D342&gt;=400,ROUND('201920 DATA'!Q342/$D342,2),"")))</f>
        <v>7.0000000000000007E-2</v>
      </c>
      <c r="AA342" s="312">
        <f>IF(OR($D342="*",$D342&lt;400),"",IF(AND('201920 DATA'!R342="*",$D342&gt;=400),"*",IF($D342&gt;=400,ROUND('201920 DATA'!R342/$D342,2),"")))</f>
        <v>0.04</v>
      </c>
      <c r="AB342" s="312">
        <f>IF(OR($D342="*",$D342&lt;400),"",IF(AND('201920 DATA'!S342="*",$D342&gt;=400),"*",IF($D342&gt;=400,ROUND('201920 DATA'!S342/$D342,2),"")))</f>
        <v>0.03</v>
      </c>
      <c r="AC342" s="312">
        <f>IF(OR($D342="*",$D342&lt;400),"",IF(AND('201920 DATA'!T342="*",$D342&gt;=400),"*",IF($D342&gt;=400,ROUND('201920 DATA'!T342/$D342,2),"")))</f>
        <v>0</v>
      </c>
      <c r="AD342" s="289">
        <f>IF(OR($C342="*",$C342&lt;400),"",IF(AND('201920 DATA'!BC342="*",$C342&gt;=400),"*",IF($C342&gt;=400,ROUND('201920 DATA'!BC342/$C342,2),"")))</f>
        <v>0.03</v>
      </c>
      <c r="AE342" s="289">
        <f>IF(OR($C342="*",$C342&lt;400),"",IF(AND('201920 DATA'!BD342="*",$C342&gt;=400),"*",IF($C342&gt;=400,ROUND('201920 DATA'!BD342/$C342,2),"")))</f>
        <v>0.09</v>
      </c>
      <c r="AF342" s="289">
        <f>IF(OR($C342="*",$C342&lt;400),"",IF(AND('201920 DATA'!BE342="*",$C342&gt;=400),"*",IF($C342&gt;=400,ROUND('201920 DATA'!BE342/$C342,2),"")))</f>
        <v>0.02</v>
      </c>
      <c r="AG342" s="289">
        <f>IF(OR($C342="*",$C342&lt;400),"",IF(AND('201920 DATA'!BF342="*",$C342&gt;=400),"*",IF($C342&gt;=400,ROUND('201920 DATA'!BF342/$C342,2),"")))</f>
        <v>0.02</v>
      </c>
      <c r="AH342" s="289">
        <f>IF(OR($C342="*",$C342&lt;400),"",IF(AND('201920 DATA'!BG342="*",$C342&gt;=400),"*",IF($C342&gt;=400,ROUND('201920 DATA'!BG342/$C342,2),"")))</f>
        <v>0.01</v>
      </c>
      <c r="AI342" s="289">
        <f>IF(OR($C342="*",$C342&lt;400),"",IF(AND('201920 DATA'!BH342="*",$C342&gt;=400),"*",IF($C342&gt;=400,ROUND('201920 DATA'!BH342/$C342,2),"")))</f>
        <v>0.02</v>
      </c>
      <c r="AJ342" s="289">
        <f>IF(OR($C342="*",$C342&lt;400),"",IF(AND('201920 DATA'!BI342="*",$C342&gt;=400),"*",IF($C342&gt;=400,ROUND('201920 DATA'!BI342/$C342,2),"")))</f>
        <v>0</v>
      </c>
      <c r="AK342" s="289">
        <f>IF(OR($C342="*",$C342&lt;400),"",IF(AND('201920 DATA'!BJ342="*",$C342&gt;=400),"*",IF($C342&gt;=400,ROUND('201920 DATA'!BJ342/$C342,2),"")))</f>
        <v>0</v>
      </c>
      <c r="AL342" s="289">
        <f>IF(OR($C342="*",$C342&lt;400),"",IF(AND('201920 DATA'!BK342="*",$C342&gt;=400),"*",IF($C342&gt;=400,ROUND('201920 DATA'!BK342/$C342,2),"")))</f>
        <v>0.1</v>
      </c>
      <c r="AM342" s="289">
        <f>IF(OR($C342="*",$C342&lt;400),"",IF(AND('201920 DATA'!BL342="*",$C342&gt;=400),"*",IF($C342&gt;=400,ROUND('201920 DATA'!BL342/$C342,2),"")))</f>
        <v>0.06</v>
      </c>
      <c r="AN342" s="289">
        <f>IF(OR($C342="*",$C342&lt;400),"",IF(AND('201920 DATA'!BM342="*",$C342&gt;=400),"*",IF($C342&gt;=400,ROUND('201920 DATA'!BM342/$C342,2),"")))</f>
        <v>0.11</v>
      </c>
      <c r="AO342" s="289">
        <f>IF(OR($C342="*",$C342&lt;400),"",IF(AND('201920 DATA'!BN342="*",$C342&gt;=400),"*",IF($C342&gt;=400,ROUND('201920 DATA'!BN342/$C342,2),"")))</f>
        <v>0.02</v>
      </c>
      <c r="AP342" s="289">
        <f>IF(OR($C342="*",$C342&lt;400),"",IF(AND('201920 DATA'!BO342="*",$C342&gt;=400),"*",IF($C342&gt;=400,ROUND('201920 DATA'!BO342/$C342,2),"")))</f>
        <v>0.06</v>
      </c>
      <c r="AQ342" s="289">
        <f>IF(OR($C342="*",$C342&lt;400),"",IF(AND('201920 DATA'!BP342="*",$C342&gt;=400),"*",IF($C342&gt;=400,ROUND('201920 DATA'!BP342/$C342,2),"")))</f>
        <v>0.05</v>
      </c>
      <c r="AR342" s="289">
        <f>IF(OR($C342="*",$C342&lt;400),"",IF(AND('201920 DATA'!BQ342="*",$C342&gt;=400),"*",IF($C342&gt;=400,ROUND('201920 DATA'!BQ342/$C342,2),"")))</f>
        <v>0.09</v>
      </c>
      <c r="AS342" s="289">
        <f>IF(OR($C342="*",$C342&lt;400),"",IF(AND('201920 DATA'!BR342="*",$C342&gt;=400),"*",IF($C342&gt;=400,ROUND('201920 DATA'!BR342/$C342,2),"")))</f>
        <v>0.01</v>
      </c>
      <c r="AT342" s="289">
        <f>IF(OR($C342="*",$C342&lt;400),"",IF(AND('201920 DATA'!BS342="*",$C342&gt;=400),"*",IF($C342&gt;=400,ROUND('201920 DATA'!BS342/$C342,2),"")))</f>
        <v>0</v>
      </c>
      <c r="AU342" s="289">
        <f>IF(OR($C342="*",$C342&lt;400),"",IF(AND('201920 DATA'!BT342="*",$C342&gt;=400),"*",IF($C342&gt;=400,ROUND('201920 DATA'!BT342/$C342,2),"")))</f>
        <v>0.16</v>
      </c>
      <c r="AV342" s="289">
        <f>IF(OR($C342="*",$C342&lt;400),"",IF(AND('201920 DATA'!BU342="*",$C342&gt;=400),"*",IF($C342&gt;=400,ROUND('201920 DATA'!BU342/$C342,2),"")))</f>
        <v>0.06</v>
      </c>
      <c r="AW342" s="289">
        <f>IF(OR($C342="*",$C342&lt;400),"",IF(AND('201920 DATA'!BV342="*",$C342&gt;=400),"*",IF($C342&gt;=400,ROUND('201920 DATA'!BV342/$C342,2),"")))</f>
        <v>0</v>
      </c>
      <c r="AX342" s="289">
        <f>IF(OR($C342="*",$C342&lt;400),"",IF(AND('201920 DATA'!BW342="*",$C342&gt;=400),"*",IF($C342&gt;=400,ROUND('201920 DATA'!BW342/$C342,2),"")))</f>
        <v>0.09</v>
      </c>
      <c r="AZ342" s="365">
        <v>121085</v>
      </c>
    </row>
    <row r="343" spans="1:52" x14ac:dyDescent="0.2">
      <c r="A343" s="373" t="s">
        <v>397</v>
      </c>
      <c r="B343" s="287">
        <f>'201920 DATA'!B343</f>
        <v>253340</v>
      </c>
      <c r="C343" s="288">
        <f>'201920 DATA'!C343</f>
        <v>205200</v>
      </c>
      <c r="D343" s="293">
        <f>'201920 DATA'!FQ343</f>
        <v>60835</v>
      </c>
      <c r="F343" s="313">
        <f t="shared" si="10"/>
        <v>0.55000000000000004</v>
      </c>
      <c r="G343" s="295">
        <f t="shared" si="11"/>
        <v>0.81</v>
      </c>
      <c r="H343" s="289">
        <f>IF(OR($C343="*",$C343&lt;400),"",IF(AND('201920 DATA'!F343="*",$C343&gt;=400),"*",IF($C343&gt;=400,ROUND('201920 DATA'!F343/$C343,2),"")))</f>
        <v>0.38</v>
      </c>
      <c r="I343" s="296">
        <f>IF(OR($B343="*",$B343&lt;400),"",IF(AND('201920 DATA'!Y343="*",$B343&gt;=400),"*",IF($B343&gt;=400,ROUND('201920 DATA'!Y343/$B343,2),"")))</f>
        <v>0.1</v>
      </c>
      <c r="J343" s="296">
        <f>IF(OR($B343="*",$B343&lt;400),"",IF(AND('201920 DATA'!Z343="*",$B343&gt;=400),"*",IF($B343&gt;=400,ROUND('201920 DATA'!Z343/$B343,2),"")))</f>
        <v>0.08</v>
      </c>
      <c r="K343" s="296">
        <f>IF(OR($B343="*",$B343&lt;400),"",IF(AND('201920 DATA'!AA343="*",$B343&gt;=400),"*",IF($B343&gt;=400,ROUND('201920 DATA'!AA343/$B343,2),"")))</f>
        <v>0.1</v>
      </c>
      <c r="L343" s="296">
        <f>IF(OR($B343="*",$B343&lt;400),"",IF(AND('201920 DATA'!AB343="*",$B343&gt;=400),"*",IF($B343&gt;=400,ROUND('201920 DATA'!AB343/$B343,2),"")))</f>
        <v>0.14000000000000001</v>
      </c>
      <c r="M343" s="296">
        <f>IF(OR($B343="*",$B343&lt;400),"",IF(AND('201920 DATA'!AC343="*",$B343&gt;=400),"*",IF($B343&gt;=400,ROUND('201920 DATA'!AC343/$B343,2),"")))</f>
        <v>0.25</v>
      </c>
      <c r="N343" s="296">
        <f>IF(OR($B343="*",$B343&lt;400),"",IF(AND('201920 DATA'!AD343="*",$B343&gt;=400),"*",IF($B343&gt;=400,ROUND('201920 DATA'!AD343/$B343,2),"")))</f>
        <v>0.27</v>
      </c>
      <c r="O343" s="296">
        <f>IF(OR($B343="*",$B343&lt;400),"",IF(AND('201920 DATA'!AE343="*",$B343&gt;=400),"*",IF($B343&gt;=400,ROUND('201920 DATA'!AE343/$B343,2),"")))</f>
        <v>0.05</v>
      </c>
      <c r="P343" s="297"/>
      <c r="Q343" s="296">
        <f>IF(OR($B343="*",$B343&lt;400),"",IF(AND('201920 DATA'!FO343="*",$B343&gt;=400),"*",IF($B343&gt;=400,ROUND('201920 DATA'!FO343/$B343,2),"")))</f>
        <v>0.57999999999999996</v>
      </c>
      <c r="R343" s="289">
        <f>IF(OR($C343="*",$C343&lt;400),"",IF(AND('201920 DATA'!F343="*",$C343&gt;=400),"*",IF($C343&gt;=400,ROUND('201920 DATA'!F343/$C343,2),"")))</f>
        <v>0.38</v>
      </c>
      <c r="S343" s="289">
        <f>IF(OR($C343="*",$C343&lt;400),"",IF(AND('201920 DATA'!G343="*",$C343&gt;=400),"*",IF($C343&gt;=400,ROUND('201920 DATA'!G343/$C343,2),"")))</f>
        <v>0.2</v>
      </c>
      <c r="T343" s="289">
        <f>IF(OR($C343="*",$C343&lt;400),"",IF(AND('201920 DATA'!H343="*",$C343&gt;=400),"*",IF($C343&gt;=400,ROUND('201920 DATA'!H343/$C343,2),"")))</f>
        <v>0.31</v>
      </c>
      <c r="U343" s="289">
        <f>IF(OR($C343="*",$C343&lt;400),"",IF(AND('201920 DATA'!FP343="*",$C343&gt;=400),"*",IF($C343&gt;=400,ROUND('201920 DATA'!FP343/$C343,2),"")))</f>
        <v>0.11</v>
      </c>
      <c r="V343" s="312">
        <f>IF(OR($D343="*",$D343&lt;400),"",IF(AND('201920 DATA'!M343="*",$D343&gt;=400),"*",IF($D343&gt;=400,ROUND('201920 DATA'!M343/$D343,2),"")))</f>
        <v>0</v>
      </c>
      <c r="W343" s="312">
        <f>IF(OR($D343="*",$D343&lt;400),"",IF(AND('201920 DATA'!N343="*",$D343&gt;=400),"*",IF($D343&gt;=400,ROUND('201920 DATA'!N343/$D343,2),"")))</f>
        <v>0.46</v>
      </c>
      <c r="X343" s="312">
        <f>IF(OR($D343="*",$D343&lt;400),"",IF(AND('201920 DATA'!O343="*",$D343&gt;=400),"*",IF($D343&gt;=400,ROUND('201920 DATA'!O343/$D343,2),"")))</f>
        <v>0.23</v>
      </c>
      <c r="Y343" s="312">
        <f>IF(OR($D343="*",$D343&lt;400),"",IF(AND('201920 DATA'!P343="*",$D343&gt;=400),"*",IF($D343&gt;=400,ROUND('201920 DATA'!P343/$D343,2),"")))</f>
        <v>0.11</v>
      </c>
      <c r="Z343" s="312">
        <f>IF(OR($D343="*",$D343&lt;400),"",IF(AND('201920 DATA'!Q343="*",$D343&gt;=400),"*",IF($D343&gt;=400,ROUND('201920 DATA'!Q343/$D343,2),"")))</f>
        <v>0.13</v>
      </c>
      <c r="AA343" s="312">
        <f>IF(OR($D343="*",$D343&lt;400),"",IF(AND('201920 DATA'!R343="*",$D343&gt;=400),"*",IF($D343&gt;=400,ROUND('201920 DATA'!R343/$D343,2),"")))</f>
        <v>0.05</v>
      </c>
      <c r="AB343" s="312">
        <f>IF(OR($D343="*",$D343&lt;400),"",IF(AND('201920 DATA'!S343="*",$D343&gt;=400),"*",IF($D343&gt;=400,ROUND('201920 DATA'!S343/$D343,2),"")))</f>
        <v>0.02</v>
      </c>
      <c r="AC343" s="312">
        <f>IF(OR($D343="*",$D343&lt;400),"",IF(AND('201920 DATA'!T343="*",$D343&gt;=400),"*",IF($D343&gt;=400,ROUND('201920 DATA'!T343/$D343,2),"")))</f>
        <v>0</v>
      </c>
      <c r="AD343" s="289">
        <f>IF(OR($C343="*",$C343&lt;400),"",IF(AND('201920 DATA'!BC343="*",$C343&gt;=400),"*",IF($C343&gt;=400,ROUND('201920 DATA'!BC343/$C343,2),"")))</f>
        <v>0.03</v>
      </c>
      <c r="AE343" s="289">
        <f>IF(OR($C343="*",$C343&lt;400),"",IF(AND('201920 DATA'!BD343="*",$C343&gt;=400),"*",IF($C343&gt;=400,ROUND('201920 DATA'!BD343/$C343,2),"")))</f>
        <v>0.19</v>
      </c>
      <c r="AF343" s="289">
        <f>IF(OR($C343="*",$C343&lt;400),"",IF(AND('201920 DATA'!BE343="*",$C343&gt;=400),"*",IF($C343&gt;=400,ROUND('201920 DATA'!BE343/$C343,2),"")))</f>
        <v>0.03</v>
      </c>
      <c r="AG343" s="289">
        <f>IF(OR($C343="*",$C343&lt;400),"",IF(AND('201920 DATA'!BF343="*",$C343&gt;=400),"*",IF($C343&gt;=400,ROUND('201920 DATA'!BF343/$C343,2),"")))</f>
        <v>0.02</v>
      </c>
      <c r="AH343" s="289">
        <f>IF(OR($C343="*",$C343&lt;400),"",IF(AND('201920 DATA'!BG343="*",$C343&gt;=400),"*",IF($C343&gt;=400,ROUND('201920 DATA'!BG343/$C343,2),"")))</f>
        <v>0.01</v>
      </c>
      <c r="AI343" s="289">
        <f>IF(OR($C343="*",$C343&lt;400),"",IF(AND('201920 DATA'!BH343="*",$C343&gt;=400),"*",IF($C343&gt;=400,ROUND('201920 DATA'!BH343/$C343,2),"")))</f>
        <v>0.02</v>
      </c>
      <c r="AJ343" s="289">
        <f>IF(OR($C343="*",$C343&lt;400),"",IF(AND('201920 DATA'!BI343="*",$C343&gt;=400),"*",IF($C343&gt;=400,ROUND('201920 DATA'!BI343/$C343,2),"")))</f>
        <v>0.04</v>
      </c>
      <c r="AK343" s="289">
        <f>IF(OR($C343="*",$C343&lt;400),"",IF(AND('201920 DATA'!BJ343="*",$C343&gt;=400),"*",IF($C343&gt;=400,ROUND('201920 DATA'!BJ343/$C343,2),"")))</f>
        <v>0</v>
      </c>
      <c r="AL343" s="289">
        <f>IF(OR($C343="*",$C343&lt;400),"",IF(AND('201920 DATA'!BK343="*",$C343&gt;=400),"*",IF($C343&gt;=400,ROUND('201920 DATA'!BK343/$C343,2),"")))</f>
        <v>0.06</v>
      </c>
      <c r="AM343" s="289">
        <f>IF(OR($C343="*",$C343&lt;400),"",IF(AND('201920 DATA'!BL343="*",$C343&gt;=400),"*",IF($C343&gt;=400,ROUND('201920 DATA'!BL343/$C343,2),"")))</f>
        <v>7.0000000000000007E-2</v>
      </c>
      <c r="AN343" s="289">
        <f>IF(OR($C343="*",$C343&lt;400),"",IF(AND('201920 DATA'!BM343="*",$C343&gt;=400),"*",IF($C343&gt;=400,ROUND('201920 DATA'!BM343/$C343,2),"")))</f>
        <v>0.12</v>
      </c>
      <c r="AO343" s="289">
        <f>IF(OR($C343="*",$C343&lt;400),"",IF(AND('201920 DATA'!BN343="*",$C343&gt;=400),"*",IF($C343&gt;=400,ROUND('201920 DATA'!BN343/$C343,2),"")))</f>
        <v>0.02</v>
      </c>
      <c r="AP343" s="289">
        <f>IF(OR($C343="*",$C343&lt;400),"",IF(AND('201920 DATA'!BO343="*",$C343&gt;=400),"*",IF($C343&gt;=400,ROUND('201920 DATA'!BO343/$C343,2),"")))</f>
        <v>0.06</v>
      </c>
      <c r="AQ343" s="289">
        <f>IF(OR($C343="*",$C343&lt;400),"",IF(AND('201920 DATA'!BP343="*",$C343&gt;=400),"*",IF($C343&gt;=400,ROUND('201920 DATA'!BP343/$C343,2),"")))</f>
        <v>0.06</v>
      </c>
      <c r="AR343" s="289">
        <f>IF(OR($C343="*",$C343&lt;400),"",IF(AND('201920 DATA'!BQ343="*",$C343&gt;=400),"*",IF($C343&gt;=400,ROUND('201920 DATA'!BQ343/$C343,2),"")))</f>
        <v>0.06</v>
      </c>
      <c r="AS343" s="289">
        <f>IF(OR($C343="*",$C343&lt;400),"",IF(AND('201920 DATA'!BR343="*",$C343&gt;=400),"*",IF($C343&gt;=400,ROUND('201920 DATA'!BR343/$C343,2),"")))</f>
        <v>0.02</v>
      </c>
      <c r="AT343" s="289">
        <f>IF(OR($C343="*",$C343&lt;400),"",IF(AND('201920 DATA'!BS343="*",$C343&gt;=400),"*",IF($C343&gt;=400,ROUND('201920 DATA'!BS343/$C343,2),"")))</f>
        <v>0</v>
      </c>
      <c r="AU343" s="289">
        <f>IF(OR($C343="*",$C343&lt;400),"",IF(AND('201920 DATA'!BT343="*",$C343&gt;=400),"*",IF($C343&gt;=400,ROUND('201920 DATA'!BT343/$C343,2),"")))</f>
        <v>0.09</v>
      </c>
      <c r="AV343" s="289">
        <f>IF(OR($C343="*",$C343&lt;400),"",IF(AND('201920 DATA'!BU343="*",$C343&gt;=400),"*",IF($C343&gt;=400,ROUND('201920 DATA'!BU343/$C343,2),"")))</f>
        <v>0.05</v>
      </c>
      <c r="AW343" s="289">
        <f>IF(OR($C343="*",$C343&lt;400),"",IF(AND('201920 DATA'!BV343="*",$C343&gt;=400),"*",IF($C343&gt;=400,ROUND('201920 DATA'!BV343/$C343,2),"")))</f>
        <v>0</v>
      </c>
      <c r="AX343" s="289">
        <f>IF(OR($C343="*",$C343&lt;400),"",IF(AND('201920 DATA'!BW343="*",$C343&gt;=400),"*",IF($C343&gt;=400,ROUND('201920 DATA'!BW343/$C343,2),"")))</f>
        <v>0.04</v>
      </c>
      <c r="AZ343" s="365">
        <v>113165</v>
      </c>
    </row>
    <row r="344" spans="1:52" x14ac:dyDescent="0.2">
      <c r="A344" s="373" t="s">
        <v>565</v>
      </c>
      <c r="B344" s="287">
        <f>'201920 DATA'!B344</f>
        <v>4435</v>
      </c>
      <c r="C344" s="288">
        <f>'201920 DATA'!C344</f>
        <v>4415</v>
      </c>
      <c r="D344" s="293">
        <f>'201920 DATA'!FQ344</f>
        <v>0</v>
      </c>
      <c r="F344" s="313">
        <f t="shared" si="10"/>
        <v>0.05</v>
      </c>
      <c r="G344" s="295">
        <f t="shared" si="11"/>
        <v>1</v>
      </c>
      <c r="H344" s="289">
        <f>IF(OR($C344="*",$C344&lt;400),"",IF(AND('201920 DATA'!F344="*",$C344&gt;=400),"*",IF($C344&gt;=400,ROUND('201920 DATA'!F344/$C344,2),"")))</f>
        <v>0.51</v>
      </c>
      <c r="I344" s="296">
        <f>IF(OR($B344="*",$B344&lt;400),"",IF(AND('201920 DATA'!Y344="*",$B344&gt;=400),"*",IF($B344&gt;=400,ROUND('201920 DATA'!Y344/$B344,2),"")))</f>
        <v>0</v>
      </c>
      <c r="J344" s="296" t="str">
        <f>IF(OR($B344="*",$B344&lt;400),"",IF(AND('201920 DATA'!Z344="*",$B344&gt;=400),"*",IF($B344&gt;=400,ROUND('201920 DATA'!Z344/$B344,2),"")))</f>
        <v>*</v>
      </c>
      <c r="K344" s="296">
        <f>IF(OR($B344="*",$B344&lt;400),"",IF(AND('201920 DATA'!AA344="*",$B344&gt;=400),"*",IF($B344&gt;=400,ROUND('201920 DATA'!AA344/$B344,2),"")))</f>
        <v>0</v>
      </c>
      <c r="L344" s="296">
        <f>IF(OR($B344="*",$B344&lt;400),"",IF(AND('201920 DATA'!AB344="*",$B344&gt;=400),"*",IF($B344&gt;=400,ROUND('201920 DATA'!AB344/$B344,2),"")))</f>
        <v>0.02</v>
      </c>
      <c r="M344" s="296">
        <f>IF(OR($B344="*",$B344&lt;400),"",IF(AND('201920 DATA'!AC344="*",$B344&gt;=400),"*",IF($B344&gt;=400,ROUND('201920 DATA'!AC344/$B344,2),"")))</f>
        <v>0.13</v>
      </c>
      <c r="N344" s="296">
        <f>IF(OR($B344="*",$B344&lt;400),"",IF(AND('201920 DATA'!AD344="*",$B344&gt;=400),"*",IF($B344&gt;=400,ROUND('201920 DATA'!AD344/$B344,2),"")))</f>
        <v>0.56999999999999995</v>
      </c>
      <c r="O344" s="296">
        <f>IF(OR($B344="*",$B344&lt;400),"",IF(AND('201920 DATA'!AE344="*",$B344&gt;=400),"*",IF($B344&gt;=400,ROUND('201920 DATA'!AE344/$B344,2),"")))</f>
        <v>0.28000000000000003</v>
      </c>
      <c r="P344" s="297"/>
      <c r="Q344" s="296">
        <f>IF(OR($B344="*",$B344&lt;400),"",IF(AND('201920 DATA'!FO344="*",$B344&gt;=400),"*",IF($B344&gt;=400,ROUND('201920 DATA'!FO344/$B344,2),"")))</f>
        <v>0</v>
      </c>
      <c r="R344" s="289">
        <f>IF(OR($C344="*",$C344&lt;400),"",IF(AND('201920 DATA'!F344="*",$C344&gt;=400),"*",IF($C344&gt;=400,ROUND('201920 DATA'!F344/$C344,2),"")))</f>
        <v>0.51</v>
      </c>
      <c r="S344" s="289">
        <f>IF(OR($C344="*",$C344&lt;400),"",IF(AND('201920 DATA'!G344="*",$C344&gt;=400),"*",IF($C344&gt;=400,ROUND('201920 DATA'!G344/$C344,2),"")))</f>
        <v>0.22</v>
      </c>
      <c r="T344" s="289" t="str">
        <f>IF(OR($C344="*",$C344&lt;400),"",IF(AND('201920 DATA'!H344="*",$C344&gt;=400),"*",IF($C344&gt;=400,ROUND('201920 DATA'!H344/$C344,2),"")))</f>
        <v>*</v>
      </c>
      <c r="U344" s="289">
        <f>IF(OR($C344="*",$C344&lt;400),"",IF(AND('201920 DATA'!FP344="*",$C344&gt;=400),"*",IF($C344&gt;=400,ROUND('201920 DATA'!FP344/$C344,2),"")))</f>
        <v>0.27</v>
      </c>
      <c r="V344" s="312" t="str">
        <f>IF(OR($D344="*",$D344&lt;400),"",IF(AND('201920 DATA'!M344="*",$D344&gt;=400),"*",IF($D344&gt;=400,ROUND('201920 DATA'!M344/$D344,2),"")))</f>
        <v/>
      </c>
      <c r="W344" s="312" t="str">
        <f>IF(OR($D344="*",$D344&lt;400),"",IF(AND('201920 DATA'!N344="*",$D344&gt;=400),"*",IF($D344&gt;=400,ROUND('201920 DATA'!N344/$D344,2),"")))</f>
        <v/>
      </c>
      <c r="X344" s="312" t="str">
        <f>IF(OR($D344="*",$D344&lt;400),"",IF(AND('201920 DATA'!O344="*",$D344&gt;=400),"*",IF($D344&gt;=400,ROUND('201920 DATA'!O344/$D344,2),"")))</f>
        <v/>
      </c>
      <c r="Y344" s="312" t="str">
        <f>IF(OR($D344="*",$D344&lt;400),"",IF(AND('201920 DATA'!P344="*",$D344&gt;=400),"*",IF($D344&gt;=400,ROUND('201920 DATA'!P344/$D344,2),"")))</f>
        <v/>
      </c>
      <c r="Z344" s="312" t="str">
        <f>IF(OR($D344="*",$D344&lt;400),"",IF(AND('201920 DATA'!Q344="*",$D344&gt;=400),"*",IF($D344&gt;=400,ROUND('201920 DATA'!Q344/$D344,2),"")))</f>
        <v/>
      </c>
      <c r="AA344" s="312" t="str">
        <f>IF(OR($D344="*",$D344&lt;400),"",IF(AND('201920 DATA'!R344="*",$D344&gt;=400),"*",IF($D344&gt;=400,ROUND('201920 DATA'!R344/$D344,2),"")))</f>
        <v/>
      </c>
      <c r="AB344" s="312" t="str">
        <f>IF(OR($D344="*",$D344&lt;400),"",IF(AND('201920 DATA'!S344="*",$D344&gt;=400),"*",IF($D344&gt;=400,ROUND('201920 DATA'!S344/$D344,2),"")))</f>
        <v/>
      </c>
      <c r="AC344" s="312" t="str">
        <f>IF(OR($D344="*",$D344&lt;400),"",IF(AND('201920 DATA'!T344="*",$D344&gt;=400),"*",IF($D344&gt;=400,ROUND('201920 DATA'!T344/$D344,2),"")))</f>
        <v/>
      </c>
      <c r="AD344" s="289">
        <f>IF(OR($C344="*",$C344&lt;400),"",IF(AND('201920 DATA'!BC344="*",$C344&gt;=400),"*",IF($C344&gt;=400,ROUND('201920 DATA'!BC344/$C344,2),"")))</f>
        <v>0</v>
      </c>
      <c r="AE344" s="289" t="str">
        <f>IF(OR($C344="*",$C344&lt;400),"",IF(AND('201920 DATA'!BD344="*",$C344&gt;=400),"*",IF($C344&gt;=400,ROUND('201920 DATA'!BD344/$C344,2),"")))</f>
        <v>*</v>
      </c>
      <c r="AF344" s="289" t="str">
        <f>IF(OR($C344="*",$C344&lt;400),"",IF(AND('201920 DATA'!BE344="*",$C344&gt;=400),"*",IF($C344&gt;=400,ROUND('201920 DATA'!BE344/$C344,2),"")))</f>
        <v>*</v>
      </c>
      <c r="AG344" s="289" t="str">
        <f>IF(OR($C344="*",$C344&lt;400),"",IF(AND('201920 DATA'!BF344="*",$C344&gt;=400),"*",IF($C344&gt;=400,ROUND('201920 DATA'!BF344/$C344,2),"")))</f>
        <v>*</v>
      </c>
      <c r="AH344" s="289" t="str">
        <f>IF(OR($C344="*",$C344&lt;400),"",IF(AND('201920 DATA'!BG344="*",$C344&gt;=400),"*",IF($C344&gt;=400,ROUND('201920 DATA'!BG344/$C344,2),"")))</f>
        <v>*</v>
      </c>
      <c r="AI344" s="289" t="str">
        <f>IF(OR($C344="*",$C344&lt;400),"",IF(AND('201920 DATA'!BH344="*",$C344&gt;=400),"*",IF($C344&gt;=400,ROUND('201920 DATA'!BH344/$C344,2),"")))</f>
        <v>*</v>
      </c>
      <c r="AJ344" s="289">
        <f>IF(OR($C344="*",$C344&lt;400),"",IF(AND('201920 DATA'!BI344="*",$C344&gt;=400),"*",IF($C344&gt;=400,ROUND('201920 DATA'!BI344/$C344,2),"")))</f>
        <v>0</v>
      </c>
      <c r="AK344" s="289">
        <f>IF(OR($C344="*",$C344&lt;400),"",IF(AND('201920 DATA'!BJ344="*",$C344&gt;=400),"*",IF($C344&gt;=400,ROUND('201920 DATA'!BJ344/$C344,2),"")))</f>
        <v>0</v>
      </c>
      <c r="AL344" s="289">
        <f>IF(OR($C344="*",$C344&lt;400),"",IF(AND('201920 DATA'!BK344="*",$C344&gt;=400),"*",IF($C344&gt;=400,ROUND('201920 DATA'!BK344/$C344,2),"")))</f>
        <v>0</v>
      </c>
      <c r="AM344" s="289">
        <f>IF(OR($C344="*",$C344&lt;400),"",IF(AND('201920 DATA'!BL344="*",$C344&gt;=400),"*",IF($C344&gt;=400,ROUND('201920 DATA'!BL344/$C344,2),"")))</f>
        <v>0</v>
      </c>
      <c r="AN344" s="289">
        <f>IF(OR($C344="*",$C344&lt;400),"",IF(AND('201920 DATA'!BM344="*",$C344&gt;=400),"*",IF($C344&gt;=400,ROUND('201920 DATA'!BM344/$C344,2),"")))</f>
        <v>0</v>
      </c>
      <c r="AO344" s="289">
        <f>IF(OR($C344="*",$C344&lt;400),"",IF(AND('201920 DATA'!BN344="*",$C344&gt;=400),"*",IF($C344&gt;=400,ROUND('201920 DATA'!BN344/$C344,2),"")))</f>
        <v>0</v>
      </c>
      <c r="AP344" s="289">
        <f>IF(OR($C344="*",$C344&lt;400),"",IF(AND('201920 DATA'!BO344="*",$C344&gt;=400),"*",IF($C344&gt;=400,ROUND('201920 DATA'!BO344/$C344,2),"")))</f>
        <v>0.01</v>
      </c>
      <c r="AQ344" s="289">
        <f>IF(OR($C344="*",$C344&lt;400),"",IF(AND('201920 DATA'!BP344="*",$C344&gt;=400),"*",IF($C344&gt;=400,ROUND('201920 DATA'!BP344/$C344,2),"")))</f>
        <v>0.01</v>
      </c>
      <c r="AR344" s="289">
        <f>IF(OR($C344="*",$C344&lt;400),"",IF(AND('201920 DATA'!BQ344="*",$C344&gt;=400),"*",IF($C344&gt;=400,ROUND('201920 DATA'!BQ344/$C344,2),"")))</f>
        <v>0</v>
      </c>
      <c r="AS344" s="289">
        <f>IF(OR($C344="*",$C344&lt;400),"",IF(AND('201920 DATA'!BR344="*",$C344&gt;=400),"*",IF($C344&gt;=400,ROUND('201920 DATA'!BR344/$C344,2),"")))</f>
        <v>0</v>
      </c>
      <c r="AT344" s="289">
        <f>IF(OR($C344="*",$C344&lt;400),"",IF(AND('201920 DATA'!BS344="*",$C344&gt;=400),"*",IF($C344&gt;=400,ROUND('201920 DATA'!BS344/$C344,2),"")))</f>
        <v>0</v>
      </c>
      <c r="AU344" s="289">
        <f>IF(OR($C344="*",$C344&lt;400),"",IF(AND('201920 DATA'!BT344="*",$C344&gt;=400),"*",IF($C344&gt;=400,ROUND('201920 DATA'!BT344/$C344,2),"")))</f>
        <v>0.94</v>
      </c>
      <c r="AV344" s="289">
        <f>IF(OR($C344="*",$C344&lt;400),"",IF(AND('201920 DATA'!BU344="*",$C344&gt;=400),"*",IF($C344&gt;=400,ROUND('201920 DATA'!BU344/$C344,2),"")))</f>
        <v>0.02</v>
      </c>
      <c r="AW344" s="289">
        <f>IF(OR($C344="*",$C344&lt;400),"",IF(AND('201920 DATA'!BV344="*",$C344&gt;=400),"*",IF($C344&gt;=400,ROUND('201920 DATA'!BV344/$C344,2),"")))</f>
        <v>0</v>
      </c>
      <c r="AX344" s="289">
        <f>IF(OR($C344="*",$C344&lt;400),"",IF(AND('201920 DATA'!BW344="*",$C344&gt;=400),"*",IF($C344&gt;=400,ROUND('201920 DATA'!BW344/$C344,2),"")))</f>
        <v>0</v>
      </c>
      <c r="AZ344" s="365">
        <v>4230</v>
      </c>
    </row>
    <row r="345" spans="1:52" x14ac:dyDescent="0.2">
      <c r="A345" s="373" t="s">
        <v>398</v>
      </c>
      <c r="B345" s="287">
        <f>'201920 DATA'!B345</f>
        <v>241360</v>
      </c>
      <c r="C345" s="288">
        <f>'201920 DATA'!C345</f>
        <v>193450</v>
      </c>
      <c r="D345" s="293">
        <f>'201920 DATA'!FQ345</f>
        <v>69810</v>
      </c>
      <c r="F345" s="313">
        <f t="shared" si="10"/>
        <v>-0.02</v>
      </c>
      <c r="G345" s="295">
        <f t="shared" si="11"/>
        <v>0.8</v>
      </c>
      <c r="H345" s="289">
        <f>IF(OR($C345="*",$C345&lt;400),"",IF(AND('201920 DATA'!F345="*",$C345&gt;=400),"*",IF($C345&gt;=400,ROUND('201920 DATA'!F345/$C345,2),"")))</f>
        <v>0.44</v>
      </c>
      <c r="I345" s="296">
        <f>IF(OR($B345="*",$B345&lt;400),"",IF(AND('201920 DATA'!Y345="*",$B345&gt;=400),"*",IF($B345&gt;=400,ROUND('201920 DATA'!Y345/$B345,2),"")))</f>
        <v>0.1</v>
      </c>
      <c r="J345" s="296">
        <f>IF(OR($B345="*",$B345&lt;400),"",IF(AND('201920 DATA'!Z345="*",$B345&gt;=400),"*",IF($B345&gt;=400,ROUND('201920 DATA'!Z345/$B345,2),"")))</f>
        <v>0.08</v>
      </c>
      <c r="K345" s="296">
        <f>IF(OR($B345="*",$B345&lt;400),"",IF(AND('201920 DATA'!AA345="*",$B345&gt;=400),"*",IF($B345&gt;=400,ROUND('201920 DATA'!AA345/$B345,2),"")))</f>
        <v>0.13</v>
      </c>
      <c r="L345" s="296">
        <f>IF(OR($B345="*",$B345&lt;400),"",IF(AND('201920 DATA'!AB345="*",$B345&gt;=400),"*",IF($B345&gt;=400,ROUND('201920 DATA'!AB345/$B345,2),"")))</f>
        <v>0.16</v>
      </c>
      <c r="M345" s="296">
        <f>IF(OR($B345="*",$B345&lt;400),"",IF(AND('201920 DATA'!AC345="*",$B345&gt;=400),"*",IF($B345&gt;=400,ROUND('201920 DATA'!AC345/$B345,2),"")))</f>
        <v>0.21</v>
      </c>
      <c r="N345" s="296">
        <f>IF(OR($B345="*",$B345&lt;400),"",IF(AND('201920 DATA'!AD345="*",$B345&gt;=400),"*",IF($B345&gt;=400,ROUND('201920 DATA'!AD345/$B345,2),"")))</f>
        <v>0.25</v>
      </c>
      <c r="O345" s="296">
        <f>IF(OR($B345="*",$B345&lt;400),"",IF(AND('201920 DATA'!AE345="*",$B345&gt;=400),"*",IF($B345&gt;=400,ROUND('201920 DATA'!AE345/$B345,2),"")))</f>
        <v>0.05</v>
      </c>
      <c r="P345" s="297"/>
      <c r="Q345" s="296">
        <f>IF(OR($B345="*",$B345&lt;400),"",IF(AND('201920 DATA'!FO345="*",$B345&gt;=400),"*",IF($B345&gt;=400,ROUND('201920 DATA'!FO345/$B345,2),"")))</f>
        <v>0.56000000000000005</v>
      </c>
      <c r="R345" s="289">
        <f>IF(OR($C345="*",$C345&lt;400),"",IF(AND('201920 DATA'!F345="*",$C345&gt;=400),"*",IF($C345&gt;=400,ROUND('201920 DATA'!F345/$C345,2),"")))</f>
        <v>0.44</v>
      </c>
      <c r="S345" s="289">
        <f>IF(OR($C345="*",$C345&lt;400),"",IF(AND('201920 DATA'!G345="*",$C345&gt;=400),"*",IF($C345&gt;=400,ROUND('201920 DATA'!G345/$C345,2),"")))</f>
        <v>0.05</v>
      </c>
      <c r="T345" s="289">
        <f>IF(OR($C345="*",$C345&lt;400),"",IF(AND('201920 DATA'!H345="*",$C345&gt;=400),"*",IF($C345&gt;=400,ROUND('201920 DATA'!H345/$C345,2),"")))</f>
        <v>0.4</v>
      </c>
      <c r="U345" s="289">
        <f>IF(OR($C345="*",$C345&lt;400),"",IF(AND('201920 DATA'!FP345="*",$C345&gt;=400),"*",IF($C345&gt;=400,ROUND('201920 DATA'!FP345/$C345,2),"")))</f>
        <v>0.11</v>
      </c>
      <c r="V345" s="312">
        <f>IF(OR($D345="*",$D345&lt;400),"",IF(AND('201920 DATA'!M345="*",$D345&gt;=400),"*",IF($D345&gt;=400,ROUND('201920 DATA'!M345/$D345,2),"")))</f>
        <v>0</v>
      </c>
      <c r="W345" s="312">
        <f>IF(OR($D345="*",$D345&lt;400),"",IF(AND('201920 DATA'!N345="*",$D345&gt;=400),"*",IF($D345&gt;=400,ROUND('201920 DATA'!N345/$D345,2),"")))</f>
        <v>0.45</v>
      </c>
      <c r="X345" s="312">
        <f>IF(OR($D345="*",$D345&lt;400),"",IF(AND('201920 DATA'!O345="*",$D345&gt;=400),"*",IF($D345&gt;=400,ROUND('201920 DATA'!O345/$D345,2),"")))</f>
        <v>0.25</v>
      </c>
      <c r="Y345" s="312">
        <f>IF(OR($D345="*",$D345&lt;400),"",IF(AND('201920 DATA'!P345="*",$D345&gt;=400),"*",IF($D345&gt;=400,ROUND('201920 DATA'!P345/$D345,2),"")))</f>
        <v>0.12</v>
      </c>
      <c r="Z345" s="312">
        <f>IF(OR($D345="*",$D345&lt;400),"",IF(AND('201920 DATA'!Q345="*",$D345&gt;=400),"*",IF($D345&gt;=400,ROUND('201920 DATA'!Q345/$D345,2),"")))</f>
        <v>0.17</v>
      </c>
      <c r="AA345" s="312">
        <f>IF(OR($D345="*",$D345&lt;400),"",IF(AND('201920 DATA'!R345="*",$D345&gt;=400),"*",IF($D345&gt;=400,ROUND('201920 DATA'!R345/$D345,2),"")))</f>
        <v>0.02</v>
      </c>
      <c r="AB345" s="312">
        <f>IF(OR($D345="*",$D345&lt;400),"",IF(AND('201920 DATA'!S345="*",$D345&gt;=400),"*",IF($D345&gt;=400,ROUND('201920 DATA'!S345/$D345,2),"")))</f>
        <v>0</v>
      </c>
      <c r="AC345" s="312">
        <f>IF(OR($D345="*",$D345&lt;400),"",IF(AND('201920 DATA'!T345="*",$D345&gt;=400),"*",IF($D345&gt;=400,ROUND('201920 DATA'!T345/$D345,2),"")))</f>
        <v>0</v>
      </c>
      <c r="AD345" s="289">
        <f>IF(OR($C345="*",$C345&lt;400),"",IF(AND('201920 DATA'!BC345="*",$C345&gt;=400),"*",IF($C345&gt;=400,ROUND('201920 DATA'!BC345/$C345,2),"")))</f>
        <v>0.03</v>
      </c>
      <c r="AE345" s="289">
        <f>IF(OR($C345="*",$C345&lt;400),"",IF(AND('201920 DATA'!BD345="*",$C345&gt;=400),"*",IF($C345&gt;=400,ROUND('201920 DATA'!BD345/$C345,2),"")))</f>
        <v>7.0000000000000007E-2</v>
      </c>
      <c r="AF345" s="289">
        <f>IF(OR($C345="*",$C345&lt;400),"",IF(AND('201920 DATA'!BE345="*",$C345&gt;=400),"*",IF($C345&gt;=400,ROUND('201920 DATA'!BE345/$C345,2),"")))</f>
        <v>0.02</v>
      </c>
      <c r="AG345" s="289">
        <f>IF(OR($C345="*",$C345&lt;400),"",IF(AND('201920 DATA'!BF345="*",$C345&gt;=400),"*",IF($C345&gt;=400,ROUND('201920 DATA'!BF345/$C345,2),"")))</f>
        <v>0.01</v>
      </c>
      <c r="AH345" s="289">
        <f>IF(OR($C345="*",$C345&lt;400),"",IF(AND('201920 DATA'!BG345="*",$C345&gt;=400),"*",IF($C345&gt;=400,ROUND('201920 DATA'!BG345/$C345,2),"")))</f>
        <v>0.01</v>
      </c>
      <c r="AI345" s="289">
        <f>IF(OR($C345="*",$C345&lt;400),"",IF(AND('201920 DATA'!BH345="*",$C345&gt;=400),"*",IF($C345&gt;=400,ROUND('201920 DATA'!BH345/$C345,2),"")))</f>
        <v>0.01</v>
      </c>
      <c r="AJ345" s="289">
        <f>IF(OR($C345="*",$C345&lt;400),"",IF(AND('201920 DATA'!BI345="*",$C345&gt;=400),"*",IF($C345&gt;=400,ROUND('201920 DATA'!BI345/$C345,2),"")))</f>
        <v>0.03</v>
      </c>
      <c r="AK345" s="289">
        <f>IF(OR($C345="*",$C345&lt;400),"",IF(AND('201920 DATA'!BJ345="*",$C345&gt;=400),"*",IF($C345&gt;=400,ROUND('201920 DATA'!BJ345/$C345,2),"")))</f>
        <v>0.01</v>
      </c>
      <c r="AL345" s="289">
        <f>IF(OR($C345="*",$C345&lt;400),"",IF(AND('201920 DATA'!BK345="*",$C345&gt;=400),"*",IF($C345&gt;=400,ROUND('201920 DATA'!BK345/$C345,2),"")))</f>
        <v>0.06</v>
      </c>
      <c r="AM345" s="289">
        <f>IF(OR($C345="*",$C345&lt;400),"",IF(AND('201920 DATA'!BL345="*",$C345&gt;=400),"*",IF($C345&gt;=400,ROUND('201920 DATA'!BL345/$C345,2),"")))</f>
        <v>7.0000000000000007E-2</v>
      </c>
      <c r="AN345" s="289">
        <f>IF(OR($C345="*",$C345&lt;400),"",IF(AND('201920 DATA'!BM345="*",$C345&gt;=400),"*",IF($C345&gt;=400,ROUND('201920 DATA'!BM345/$C345,2),"")))</f>
        <v>0.14000000000000001</v>
      </c>
      <c r="AO345" s="289">
        <f>IF(OR($C345="*",$C345&lt;400),"",IF(AND('201920 DATA'!BN345="*",$C345&gt;=400),"*",IF($C345&gt;=400,ROUND('201920 DATA'!BN345/$C345,2),"")))</f>
        <v>0.03</v>
      </c>
      <c r="AP345" s="289">
        <f>IF(OR($C345="*",$C345&lt;400),"",IF(AND('201920 DATA'!BO345="*",$C345&gt;=400),"*",IF($C345&gt;=400,ROUND('201920 DATA'!BO345/$C345,2),"")))</f>
        <v>0.09</v>
      </c>
      <c r="AQ345" s="289">
        <f>IF(OR($C345="*",$C345&lt;400),"",IF(AND('201920 DATA'!BP345="*",$C345&gt;=400),"*",IF($C345&gt;=400,ROUND('201920 DATA'!BP345/$C345,2),"")))</f>
        <v>7.0000000000000007E-2</v>
      </c>
      <c r="AR345" s="289">
        <f>IF(OR($C345="*",$C345&lt;400),"",IF(AND('201920 DATA'!BQ345="*",$C345&gt;=400),"*",IF($C345&gt;=400,ROUND('201920 DATA'!BQ345/$C345,2),"")))</f>
        <v>7.0000000000000007E-2</v>
      </c>
      <c r="AS345" s="289">
        <f>IF(OR($C345="*",$C345&lt;400),"",IF(AND('201920 DATA'!BR345="*",$C345&gt;=400),"*",IF($C345&gt;=400,ROUND('201920 DATA'!BR345/$C345,2),"")))</f>
        <v>0.01</v>
      </c>
      <c r="AT345" s="289">
        <f>IF(OR($C345="*",$C345&lt;400),"",IF(AND('201920 DATA'!BS345="*",$C345&gt;=400),"*",IF($C345&gt;=400,ROUND('201920 DATA'!BS345/$C345,2),"")))</f>
        <v>0</v>
      </c>
      <c r="AU345" s="289">
        <f>IF(OR($C345="*",$C345&lt;400),"",IF(AND('201920 DATA'!BT345="*",$C345&gt;=400),"*",IF($C345&gt;=400,ROUND('201920 DATA'!BT345/$C345,2),"")))</f>
        <v>0.13</v>
      </c>
      <c r="AV345" s="289">
        <f>IF(OR($C345="*",$C345&lt;400),"",IF(AND('201920 DATA'!BU345="*",$C345&gt;=400),"*",IF($C345&gt;=400,ROUND('201920 DATA'!BU345/$C345,2),"")))</f>
        <v>7.0000000000000007E-2</v>
      </c>
      <c r="AW345" s="289">
        <f>IF(OR($C345="*",$C345&lt;400),"",IF(AND('201920 DATA'!BV345="*",$C345&gt;=400),"*",IF($C345&gt;=400,ROUND('201920 DATA'!BV345/$C345,2),"")))</f>
        <v>0</v>
      </c>
      <c r="AX345" s="289">
        <f>IF(OR($C345="*",$C345&lt;400),"",IF(AND('201920 DATA'!BW345="*",$C345&gt;=400),"*",IF($C345&gt;=400,ROUND('201920 DATA'!BW345/$C345,2),"")))</f>
        <v>7.0000000000000007E-2</v>
      </c>
      <c r="AZ345" s="365">
        <v>246470</v>
      </c>
    </row>
    <row r="346" spans="1:52" x14ac:dyDescent="0.2">
      <c r="A346" s="373" t="s">
        <v>399</v>
      </c>
      <c r="B346" s="287">
        <f>'201920 DATA'!B346</f>
        <v>7485</v>
      </c>
      <c r="C346" s="288">
        <f>'201920 DATA'!C346</f>
        <v>6515</v>
      </c>
      <c r="D346" s="293">
        <f>'201920 DATA'!FQ346</f>
        <v>2260</v>
      </c>
      <c r="F346" s="313">
        <f t="shared" si="10"/>
        <v>-0.04</v>
      </c>
      <c r="G346" s="295">
        <f t="shared" si="11"/>
        <v>0.87</v>
      </c>
      <c r="H346" s="289">
        <f>IF(OR($C346="*",$C346&lt;400),"",IF(AND('201920 DATA'!F346="*",$C346&gt;=400),"*",IF($C346&gt;=400,ROUND('201920 DATA'!F346/$C346,2),"")))</f>
        <v>0.23</v>
      </c>
      <c r="I346" s="296" t="str">
        <f>IF(OR($B346="*",$B346&lt;400),"",IF(AND('201920 DATA'!Y346="*",$B346&gt;=400),"*",IF($B346&gt;=400,ROUND('201920 DATA'!Y346/$B346,2),"")))</f>
        <v>*</v>
      </c>
      <c r="J346" s="296">
        <f>IF(OR($B346="*",$B346&lt;400),"",IF(AND('201920 DATA'!Z346="*",$B346&gt;=400),"*",IF($B346&gt;=400,ROUND('201920 DATA'!Z346/$B346,2),"")))</f>
        <v>0.09</v>
      </c>
      <c r="K346" s="296">
        <f>IF(OR($B346="*",$B346&lt;400),"",IF(AND('201920 DATA'!AA346="*",$B346&gt;=400),"*",IF($B346&gt;=400,ROUND('201920 DATA'!AA346/$B346,2),"")))</f>
        <v>0.13</v>
      </c>
      <c r="L346" s="296">
        <f>IF(OR($B346="*",$B346&lt;400),"",IF(AND('201920 DATA'!AB346="*",$B346&gt;=400),"*",IF($B346&gt;=400,ROUND('201920 DATA'!AB346/$B346,2),"")))</f>
        <v>0.15</v>
      </c>
      <c r="M346" s="296">
        <f>IF(OR($B346="*",$B346&lt;400),"",IF(AND('201920 DATA'!AC346="*",$B346&gt;=400),"*",IF($B346&gt;=400,ROUND('201920 DATA'!AC346/$B346,2),"")))</f>
        <v>0.21</v>
      </c>
      <c r="N346" s="296">
        <f>IF(OR($B346="*",$B346&lt;400),"",IF(AND('201920 DATA'!AD346="*",$B346&gt;=400),"*",IF($B346&gt;=400,ROUND('201920 DATA'!AD346/$B346,2),"")))</f>
        <v>0.31</v>
      </c>
      <c r="O346" s="296">
        <f>IF(OR($B346="*",$B346&lt;400),"",IF(AND('201920 DATA'!AE346="*",$B346&gt;=400),"*",IF($B346&gt;=400,ROUND('201920 DATA'!AE346/$B346,2),"")))</f>
        <v>0.11</v>
      </c>
      <c r="P346" s="297"/>
      <c r="Q346" s="296">
        <f>IF(OR($B346="*",$B346&lt;400),"",IF(AND('201920 DATA'!FO346="*",$B346&gt;=400),"*",IF($B346&gt;=400,ROUND('201920 DATA'!FO346/$B346,2),"")))</f>
        <v>0.66</v>
      </c>
      <c r="R346" s="289">
        <f>IF(OR($C346="*",$C346&lt;400),"",IF(AND('201920 DATA'!F346="*",$C346&gt;=400),"*",IF($C346&gt;=400,ROUND('201920 DATA'!F346/$C346,2),"")))</f>
        <v>0.23</v>
      </c>
      <c r="S346" s="289">
        <f>IF(OR($C346="*",$C346&lt;400),"",IF(AND('201920 DATA'!G346="*",$C346&gt;=400),"*",IF($C346&gt;=400,ROUND('201920 DATA'!G346/$C346,2),"")))</f>
        <v>0.05</v>
      </c>
      <c r="T346" s="289">
        <f>IF(OR($C346="*",$C346&lt;400),"",IF(AND('201920 DATA'!H346="*",$C346&gt;=400),"*",IF($C346&gt;=400,ROUND('201920 DATA'!H346/$C346,2),"")))</f>
        <v>0.39</v>
      </c>
      <c r="U346" s="289">
        <f>IF(OR($C346="*",$C346&lt;400),"",IF(AND('201920 DATA'!FP346="*",$C346&gt;=400),"*",IF($C346&gt;=400,ROUND('201920 DATA'!FP346/$C346,2),"")))</f>
        <v>0.33</v>
      </c>
      <c r="V346" s="312">
        <f>IF(OR($D346="*",$D346&lt;400),"",IF(AND('201920 DATA'!M346="*",$D346&gt;=400),"*",IF($D346&gt;=400,ROUND('201920 DATA'!M346/$D346,2),"")))</f>
        <v>0.01</v>
      </c>
      <c r="W346" s="312">
        <f>IF(OR($D346="*",$D346&lt;400),"",IF(AND('201920 DATA'!N346="*",$D346&gt;=400),"*",IF($D346&gt;=400,ROUND('201920 DATA'!N346/$D346,2),"")))</f>
        <v>0.49</v>
      </c>
      <c r="X346" s="312">
        <f>IF(OR($D346="*",$D346&lt;400),"",IF(AND('201920 DATA'!O346="*",$D346&gt;=400),"*",IF($D346&gt;=400,ROUND('201920 DATA'!O346/$D346,2),"")))</f>
        <v>0.28999999999999998</v>
      </c>
      <c r="Y346" s="312">
        <f>IF(OR($D346="*",$D346&lt;400),"",IF(AND('201920 DATA'!P346="*",$D346&gt;=400),"*",IF($D346&gt;=400,ROUND('201920 DATA'!P346/$D346,2),"")))</f>
        <v>0.12</v>
      </c>
      <c r="Z346" s="312">
        <f>IF(OR($D346="*",$D346&lt;400),"",IF(AND('201920 DATA'!Q346="*",$D346&gt;=400),"*",IF($D346&gt;=400,ROUND('201920 DATA'!Q346/$D346,2),"")))</f>
        <v>0.08</v>
      </c>
      <c r="AA346" s="312">
        <f>IF(OR($D346="*",$D346&lt;400),"",IF(AND('201920 DATA'!R346="*",$D346&gt;=400),"*",IF($D346&gt;=400,ROUND('201920 DATA'!R346/$D346,2),"")))</f>
        <v>0.01</v>
      </c>
      <c r="AB346" s="312" t="str">
        <f>IF(OR($D346="*",$D346&lt;400),"",IF(AND('201920 DATA'!S346="*",$D346&gt;=400),"*",IF($D346&gt;=400,ROUND('201920 DATA'!S346/$D346,2),"")))</f>
        <v>*</v>
      </c>
      <c r="AC346" s="312" t="str">
        <f>IF(OR($D346="*",$D346&lt;400),"",IF(AND('201920 DATA'!T346="*",$D346&gt;=400),"*",IF($D346&gt;=400,ROUND('201920 DATA'!T346/$D346,2),"")))</f>
        <v>*</v>
      </c>
      <c r="AD346" s="289">
        <f>IF(OR($C346="*",$C346&lt;400),"",IF(AND('201920 DATA'!BC346="*",$C346&gt;=400),"*",IF($C346&gt;=400,ROUND('201920 DATA'!BC346/$C346,2),"")))</f>
        <v>0.01</v>
      </c>
      <c r="AE346" s="289">
        <f>IF(OR($C346="*",$C346&lt;400),"",IF(AND('201920 DATA'!BD346="*",$C346&gt;=400),"*",IF($C346&gt;=400,ROUND('201920 DATA'!BD346/$C346,2),"")))</f>
        <v>0.05</v>
      </c>
      <c r="AF346" s="289">
        <f>IF(OR($C346="*",$C346&lt;400),"",IF(AND('201920 DATA'!BE346="*",$C346&gt;=400),"*",IF($C346&gt;=400,ROUND('201920 DATA'!BE346/$C346,2),"")))</f>
        <v>0</v>
      </c>
      <c r="AG346" s="289">
        <f>IF(OR($C346="*",$C346&lt;400),"",IF(AND('201920 DATA'!BF346="*",$C346&gt;=400),"*",IF($C346&gt;=400,ROUND('201920 DATA'!BF346/$C346,2),"")))</f>
        <v>0.01</v>
      </c>
      <c r="AH346" s="289">
        <f>IF(OR($C346="*",$C346&lt;400),"",IF(AND('201920 DATA'!BG346="*",$C346&gt;=400),"*",IF($C346&gt;=400,ROUND('201920 DATA'!BG346/$C346,2),"")))</f>
        <v>0.14000000000000001</v>
      </c>
      <c r="AI346" s="289">
        <f>IF(OR($C346="*",$C346&lt;400),"",IF(AND('201920 DATA'!BH346="*",$C346&gt;=400),"*",IF($C346&gt;=400,ROUND('201920 DATA'!BH346/$C346,2),"")))</f>
        <v>0.04</v>
      </c>
      <c r="AJ346" s="289" t="str">
        <f>IF(OR($C346="*",$C346&lt;400),"",IF(AND('201920 DATA'!BI346="*",$C346&gt;=400),"*",IF($C346&gt;=400,ROUND('201920 DATA'!BI346/$C346,2),"")))</f>
        <v>*</v>
      </c>
      <c r="AK346" s="289">
        <f>IF(OR($C346="*",$C346&lt;400),"",IF(AND('201920 DATA'!BJ346="*",$C346&gt;=400),"*",IF($C346&gt;=400,ROUND('201920 DATA'!BJ346/$C346,2),"")))</f>
        <v>0</v>
      </c>
      <c r="AL346" s="289">
        <f>IF(OR($C346="*",$C346&lt;400),"",IF(AND('201920 DATA'!BK346="*",$C346&gt;=400),"*",IF($C346&gt;=400,ROUND('201920 DATA'!BK346/$C346,2),"")))</f>
        <v>0.03</v>
      </c>
      <c r="AM346" s="289">
        <f>IF(OR($C346="*",$C346&lt;400),"",IF(AND('201920 DATA'!BL346="*",$C346&gt;=400),"*",IF($C346&gt;=400,ROUND('201920 DATA'!BL346/$C346,2),"")))</f>
        <v>0.04</v>
      </c>
      <c r="AN346" s="289">
        <f>IF(OR($C346="*",$C346&lt;400),"",IF(AND('201920 DATA'!BM346="*",$C346&gt;=400),"*",IF($C346&gt;=400,ROUND('201920 DATA'!BM346/$C346,2),"")))</f>
        <v>0.22</v>
      </c>
      <c r="AO346" s="289">
        <f>IF(OR($C346="*",$C346&lt;400),"",IF(AND('201920 DATA'!BN346="*",$C346&gt;=400),"*",IF($C346&gt;=400,ROUND('201920 DATA'!BN346/$C346,2),"")))</f>
        <v>0.03</v>
      </c>
      <c r="AP346" s="289">
        <f>IF(OR($C346="*",$C346&lt;400),"",IF(AND('201920 DATA'!BO346="*",$C346&gt;=400),"*",IF($C346&gt;=400,ROUND('201920 DATA'!BO346/$C346,2),"")))</f>
        <v>0.06</v>
      </c>
      <c r="AQ346" s="289">
        <f>IF(OR($C346="*",$C346&lt;400),"",IF(AND('201920 DATA'!BP346="*",$C346&gt;=400),"*",IF($C346&gt;=400,ROUND('201920 DATA'!BP346/$C346,2),"")))</f>
        <v>0.05</v>
      </c>
      <c r="AR346" s="289">
        <f>IF(OR($C346="*",$C346&lt;400),"",IF(AND('201920 DATA'!BQ346="*",$C346&gt;=400),"*",IF($C346&gt;=400,ROUND('201920 DATA'!BQ346/$C346,2),"")))</f>
        <v>0</v>
      </c>
      <c r="AS346" s="289">
        <f>IF(OR($C346="*",$C346&lt;400),"",IF(AND('201920 DATA'!BR346="*",$C346&gt;=400),"*",IF($C346&gt;=400,ROUND('201920 DATA'!BR346/$C346,2),"")))</f>
        <v>0</v>
      </c>
      <c r="AT346" s="289" t="str">
        <f>IF(OR($C346="*",$C346&lt;400),"",IF(AND('201920 DATA'!BS346="*",$C346&gt;=400),"*",IF($C346&gt;=400,ROUND('201920 DATA'!BS346/$C346,2),"")))</f>
        <v>*</v>
      </c>
      <c r="AU346" s="289">
        <f>IF(OR($C346="*",$C346&lt;400),"",IF(AND('201920 DATA'!BT346="*",$C346&gt;=400),"*",IF($C346&gt;=400,ROUND('201920 DATA'!BT346/$C346,2),"")))</f>
        <v>0.16</v>
      </c>
      <c r="AV346" s="289">
        <f>IF(OR($C346="*",$C346&lt;400),"",IF(AND('201920 DATA'!BU346="*",$C346&gt;=400),"*",IF($C346&gt;=400,ROUND('201920 DATA'!BU346/$C346,2),"")))</f>
        <v>0.15</v>
      </c>
      <c r="AW346" s="289">
        <f>IF(OR($C346="*",$C346&lt;400),"",IF(AND('201920 DATA'!BV346="*",$C346&gt;=400),"*",IF($C346&gt;=400,ROUND('201920 DATA'!BV346/$C346,2),"")))</f>
        <v>0</v>
      </c>
      <c r="AX346" s="289">
        <f>IF(OR($C346="*",$C346&lt;400),"",IF(AND('201920 DATA'!BW346="*",$C346&gt;=400),"*",IF($C346&gt;=400,ROUND('201920 DATA'!BW346/$C346,2),"")))</f>
        <v>0.03</v>
      </c>
      <c r="AZ346" s="365">
        <v>7750</v>
      </c>
    </row>
    <row r="347" spans="1:52" x14ac:dyDescent="0.2">
      <c r="A347" s="373" t="s">
        <v>400</v>
      </c>
      <c r="B347" s="287">
        <f>'201920 DATA'!B347</f>
        <v>131535</v>
      </c>
      <c r="C347" s="288">
        <f>'201920 DATA'!C347</f>
        <v>106455</v>
      </c>
      <c r="D347" s="293">
        <f>'201920 DATA'!FQ347</f>
        <v>33315</v>
      </c>
      <c r="F347" s="313">
        <f t="shared" si="10"/>
        <v>0.03</v>
      </c>
      <c r="G347" s="295">
        <f t="shared" si="11"/>
        <v>0.81</v>
      </c>
      <c r="H347" s="289">
        <f>IF(OR($C347="*",$C347&lt;400),"",IF(AND('201920 DATA'!F347="*",$C347&gt;=400),"*",IF($C347&gt;=400,ROUND('201920 DATA'!F347/$C347,2),"")))</f>
        <v>0.39</v>
      </c>
      <c r="I347" s="296">
        <f>IF(OR($B347="*",$B347&lt;400),"",IF(AND('201920 DATA'!Y347="*",$B347&gt;=400),"*",IF($B347&gt;=400,ROUND('201920 DATA'!Y347/$B347,2),"")))</f>
        <v>0</v>
      </c>
      <c r="J347" s="296">
        <f>IF(OR($B347="*",$B347&lt;400),"",IF(AND('201920 DATA'!Z347="*",$B347&gt;=400),"*",IF($B347&gt;=400,ROUND('201920 DATA'!Z347/$B347,2),"")))</f>
        <v>0.06</v>
      </c>
      <c r="K347" s="296">
        <f>IF(OR($B347="*",$B347&lt;400),"",IF(AND('201920 DATA'!AA347="*",$B347&gt;=400),"*",IF($B347&gt;=400,ROUND('201920 DATA'!AA347/$B347,2),"")))</f>
        <v>0.09</v>
      </c>
      <c r="L347" s="296">
        <f>IF(OR($B347="*",$B347&lt;400),"",IF(AND('201920 DATA'!AB347="*",$B347&gt;=400),"*",IF($B347&gt;=400,ROUND('201920 DATA'!AB347/$B347,2),"")))</f>
        <v>0.17</v>
      </c>
      <c r="M347" s="296">
        <f>IF(OR($B347="*",$B347&lt;400),"",IF(AND('201920 DATA'!AC347="*",$B347&gt;=400),"*",IF($B347&gt;=400,ROUND('201920 DATA'!AC347/$B347,2),"")))</f>
        <v>0.28000000000000003</v>
      </c>
      <c r="N347" s="296">
        <f>IF(OR($B347="*",$B347&lt;400),"",IF(AND('201920 DATA'!AD347="*",$B347&gt;=400),"*",IF($B347&gt;=400,ROUND('201920 DATA'!AD347/$B347,2),"")))</f>
        <v>0.32</v>
      </c>
      <c r="O347" s="296">
        <f>IF(OR($B347="*",$B347&lt;400),"",IF(AND('201920 DATA'!AE347="*",$B347&gt;=400),"*",IF($B347&gt;=400,ROUND('201920 DATA'!AE347/$B347,2),"")))</f>
        <v>7.0000000000000007E-2</v>
      </c>
      <c r="P347" s="297"/>
      <c r="Q347" s="296">
        <f>IF(OR($B347="*",$B347&lt;400),"",IF(AND('201920 DATA'!FO347="*",$B347&gt;=400),"*",IF($B347&gt;=400,ROUND('201920 DATA'!FO347/$B347,2),"")))</f>
        <v>0.62</v>
      </c>
      <c r="R347" s="289">
        <f>IF(OR($C347="*",$C347&lt;400),"",IF(AND('201920 DATA'!F347="*",$C347&gt;=400),"*",IF($C347&gt;=400,ROUND('201920 DATA'!F347/$C347,2),"")))</f>
        <v>0.39</v>
      </c>
      <c r="S347" s="289">
        <f>IF(OR($C347="*",$C347&lt;400),"",IF(AND('201920 DATA'!G347="*",$C347&gt;=400),"*",IF($C347&gt;=400,ROUND('201920 DATA'!G347/$C347,2),"")))</f>
        <v>0.24</v>
      </c>
      <c r="T347" s="289">
        <f>IF(OR($C347="*",$C347&lt;400),"",IF(AND('201920 DATA'!H347="*",$C347&gt;=400),"*",IF($C347&gt;=400,ROUND('201920 DATA'!H347/$C347,2),"")))</f>
        <v>0.36</v>
      </c>
      <c r="U347" s="289">
        <f>IF(OR($C347="*",$C347&lt;400),"",IF(AND('201920 DATA'!FP347="*",$C347&gt;=400),"*",IF($C347&gt;=400,ROUND('201920 DATA'!FP347/$C347,2),"")))</f>
        <v>0.01</v>
      </c>
      <c r="V347" s="312">
        <f>IF(OR($D347="*",$D347&lt;400),"",IF(AND('201920 DATA'!M347="*",$D347&gt;=400),"*",IF($D347&gt;=400,ROUND('201920 DATA'!M347/$D347,2),"")))</f>
        <v>0</v>
      </c>
      <c r="W347" s="312">
        <f>IF(OR($D347="*",$D347&lt;400),"",IF(AND('201920 DATA'!N347="*",$D347&gt;=400),"*",IF($D347&gt;=400,ROUND('201920 DATA'!N347/$D347,2),"")))</f>
        <v>0.42</v>
      </c>
      <c r="X347" s="312">
        <f>IF(OR($D347="*",$D347&lt;400),"",IF(AND('201920 DATA'!O347="*",$D347&gt;=400),"*",IF($D347&gt;=400,ROUND('201920 DATA'!O347/$D347,2),"")))</f>
        <v>0.22</v>
      </c>
      <c r="Y347" s="312">
        <f>IF(OR($D347="*",$D347&lt;400),"",IF(AND('201920 DATA'!P347="*",$D347&gt;=400),"*",IF($D347&gt;=400,ROUND('201920 DATA'!P347/$D347,2),"")))</f>
        <v>0.12</v>
      </c>
      <c r="Z347" s="312">
        <f>IF(OR($D347="*",$D347&lt;400),"",IF(AND('201920 DATA'!Q347="*",$D347&gt;=400),"*",IF($D347&gt;=400,ROUND('201920 DATA'!Q347/$D347,2),"")))</f>
        <v>0.19</v>
      </c>
      <c r="AA347" s="312">
        <f>IF(OR($D347="*",$D347&lt;400),"",IF(AND('201920 DATA'!R347="*",$D347&gt;=400),"*",IF($D347&gt;=400,ROUND('201920 DATA'!R347/$D347,2),"")))</f>
        <v>0.05</v>
      </c>
      <c r="AB347" s="312">
        <f>IF(OR($D347="*",$D347&lt;400),"",IF(AND('201920 DATA'!S347="*",$D347&gt;=400),"*",IF($D347&gt;=400,ROUND('201920 DATA'!S347/$D347,2),"")))</f>
        <v>0.01</v>
      </c>
      <c r="AC347" s="312" t="str">
        <f>IF(OR($D347="*",$D347&lt;400),"",IF(AND('201920 DATA'!T347="*",$D347&gt;=400),"*",IF($D347&gt;=400,ROUND('201920 DATA'!T347/$D347,2),"")))</f>
        <v>*</v>
      </c>
      <c r="AD347" s="289">
        <f>IF(OR($C347="*",$C347&lt;400),"",IF(AND('201920 DATA'!BC347="*",$C347&gt;=400),"*",IF($C347&gt;=400,ROUND('201920 DATA'!BC347/$C347,2),"")))</f>
        <v>0.02</v>
      </c>
      <c r="AE347" s="289">
        <f>IF(OR($C347="*",$C347&lt;400),"",IF(AND('201920 DATA'!BD347="*",$C347&gt;=400),"*",IF($C347&gt;=400,ROUND('201920 DATA'!BD347/$C347,2),"")))</f>
        <v>0.18</v>
      </c>
      <c r="AF347" s="289">
        <f>IF(OR($C347="*",$C347&lt;400),"",IF(AND('201920 DATA'!BE347="*",$C347&gt;=400),"*",IF($C347&gt;=400,ROUND('201920 DATA'!BE347/$C347,2),"")))</f>
        <v>0.04</v>
      </c>
      <c r="AG347" s="289">
        <f>IF(OR($C347="*",$C347&lt;400),"",IF(AND('201920 DATA'!BF347="*",$C347&gt;=400),"*",IF($C347&gt;=400,ROUND('201920 DATA'!BF347/$C347,2),"")))</f>
        <v>0.02</v>
      </c>
      <c r="AH347" s="289">
        <f>IF(OR($C347="*",$C347&lt;400),"",IF(AND('201920 DATA'!BG347="*",$C347&gt;=400),"*",IF($C347&gt;=400,ROUND('201920 DATA'!BG347/$C347,2),"")))</f>
        <v>0.01</v>
      </c>
      <c r="AI347" s="289">
        <f>IF(OR($C347="*",$C347&lt;400),"",IF(AND('201920 DATA'!BH347="*",$C347&gt;=400),"*",IF($C347&gt;=400,ROUND('201920 DATA'!BH347/$C347,2),"")))</f>
        <v>0.02</v>
      </c>
      <c r="AJ347" s="289">
        <f>IF(OR($C347="*",$C347&lt;400),"",IF(AND('201920 DATA'!BI347="*",$C347&gt;=400),"*",IF($C347&gt;=400,ROUND('201920 DATA'!BI347/$C347,2),"")))</f>
        <v>0.09</v>
      </c>
      <c r="AK347" s="289">
        <f>IF(OR($C347="*",$C347&lt;400),"",IF(AND('201920 DATA'!BJ347="*",$C347&gt;=400),"*",IF($C347&gt;=400,ROUND('201920 DATA'!BJ347/$C347,2),"")))</f>
        <v>0</v>
      </c>
      <c r="AL347" s="289">
        <f>IF(OR($C347="*",$C347&lt;400),"",IF(AND('201920 DATA'!BK347="*",$C347&gt;=400),"*",IF($C347&gt;=400,ROUND('201920 DATA'!BK347/$C347,2),"")))</f>
        <v>0.1</v>
      </c>
      <c r="AM347" s="289">
        <f>IF(OR($C347="*",$C347&lt;400),"",IF(AND('201920 DATA'!BL347="*",$C347&gt;=400),"*",IF($C347&gt;=400,ROUND('201920 DATA'!BL347/$C347,2),"")))</f>
        <v>0.05</v>
      </c>
      <c r="AN347" s="289">
        <f>IF(OR($C347="*",$C347&lt;400),"",IF(AND('201920 DATA'!BM347="*",$C347&gt;=400),"*",IF($C347&gt;=400,ROUND('201920 DATA'!BM347/$C347,2),"")))</f>
        <v>0.15</v>
      </c>
      <c r="AO347" s="289">
        <f>IF(OR($C347="*",$C347&lt;400),"",IF(AND('201920 DATA'!BN347="*",$C347&gt;=400),"*",IF($C347&gt;=400,ROUND('201920 DATA'!BN347/$C347,2),"")))</f>
        <v>0.02</v>
      </c>
      <c r="AP347" s="289">
        <f>IF(OR($C347="*",$C347&lt;400),"",IF(AND('201920 DATA'!BO347="*",$C347&gt;=400),"*",IF($C347&gt;=400,ROUND('201920 DATA'!BO347/$C347,2),"")))</f>
        <v>0.06</v>
      </c>
      <c r="AQ347" s="289">
        <f>IF(OR($C347="*",$C347&lt;400),"",IF(AND('201920 DATA'!BP347="*",$C347&gt;=400),"*",IF($C347&gt;=400,ROUND('201920 DATA'!BP347/$C347,2),"")))</f>
        <v>7.0000000000000007E-2</v>
      </c>
      <c r="AR347" s="289">
        <f>IF(OR($C347="*",$C347&lt;400),"",IF(AND('201920 DATA'!BQ347="*",$C347&gt;=400),"*",IF($C347&gt;=400,ROUND('201920 DATA'!BQ347/$C347,2),"")))</f>
        <v>0.01</v>
      </c>
      <c r="AS347" s="289">
        <f>IF(OR($C347="*",$C347&lt;400),"",IF(AND('201920 DATA'!BR347="*",$C347&gt;=400),"*",IF($C347&gt;=400,ROUND('201920 DATA'!BR347/$C347,2),"")))</f>
        <v>0</v>
      </c>
      <c r="AT347" s="289">
        <f>IF(OR($C347="*",$C347&lt;400),"",IF(AND('201920 DATA'!BS347="*",$C347&gt;=400),"*",IF($C347&gt;=400,ROUND('201920 DATA'!BS347/$C347,2),"")))</f>
        <v>0</v>
      </c>
      <c r="AU347" s="289">
        <f>IF(OR($C347="*",$C347&lt;400),"",IF(AND('201920 DATA'!BT347="*",$C347&gt;=400),"*",IF($C347&gt;=400,ROUND('201920 DATA'!BT347/$C347,2),"")))</f>
        <v>0.09</v>
      </c>
      <c r="AV347" s="289">
        <f>IF(OR($C347="*",$C347&lt;400),"",IF(AND('201920 DATA'!BU347="*",$C347&gt;=400),"*",IF($C347&gt;=400,ROUND('201920 DATA'!BU347/$C347,2),"")))</f>
        <v>0.05</v>
      </c>
      <c r="AW347" s="289">
        <f>IF(OR($C347="*",$C347&lt;400),"",IF(AND('201920 DATA'!BV347="*",$C347&gt;=400),"*",IF($C347&gt;=400,ROUND('201920 DATA'!BV347/$C347,2),"")))</f>
        <v>0</v>
      </c>
      <c r="AX347" s="289">
        <f>IF(OR($C347="*",$C347&lt;400),"",IF(AND('201920 DATA'!BW347="*",$C347&gt;=400),"*",IF($C347&gt;=400,ROUND('201920 DATA'!BW347/$C347,2),"")))</f>
        <v>0.03</v>
      </c>
      <c r="AZ347" s="365">
        <v>128125</v>
      </c>
    </row>
    <row r="348" spans="1:52" x14ac:dyDescent="0.2">
      <c r="A348" s="373" t="s">
        <v>570</v>
      </c>
      <c r="B348" s="287">
        <f>'201920 DATA'!B348</f>
        <v>189490</v>
      </c>
      <c r="C348" s="288">
        <f>'201920 DATA'!C348</f>
        <v>135965</v>
      </c>
      <c r="D348" s="293">
        <f>'201920 DATA'!FQ348</f>
        <v>46525</v>
      </c>
      <c r="F348" s="313">
        <f t="shared" si="10"/>
        <v>0.08</v>
      </c>
      <c r="G348" s="295">
        <f t="shared" si="11"/>
        <v>0.72</v>
      </c>
      <c r="H348" s="289">
        <f>IF(OR($C348="*",$C348&lt;400),"",IF(AND('201920 DATA'!F348="*",$C348&gt;=400),"*",IF($C348&gt;=400,ROUND('201920 DATA'!F348/$C348,2),"")))</f>
        <v>0.33</v>
      </c>
      <c r="I348" s="296">
        <f>IF(OR($B348="*",$B348&lt;400),"",IF(AND('201920 DATA'!Y348="*",$B348&gt;=400),"*",IF($B348&gt;=400,ROUND('201920 DATA'!Y348/$B348,2),"")))</f>
        <v>0.08</v>
      </c>
      <c r="J348" s="296">
        <f>IF(OR($B348="*",$B348&lt;400),"",IF(AND('201920 DATA'!Z348="*",$B348&gt;=400),"*",IF($B348&gt;=400,ROUND('201920 DATA'!Z348/$B348,2),"")))</f>
        <v>0.09</v>
      </c>
      <c r="K348" s="296">
        <f>IF(OR($B348="*",$B348&lt;400),"",IF(AND('201920 DATA'!AA348="*",$B348&gt;=400),"*",IF($B348&gt;=400,ROUND('201920 DATA'!AA348/$B348,2),"")))</f>
        <v>0.11</v>
      </c>
      <c r="L348" s="296">
        <f>IF(OR($B348="*",$B348&lt;400),"",IF(AND('201920 DATA'!AB348="*",$B348&gt;=400),"*",IF($B348&gt;=400,ROUND('201920 DATA'!AB348/$B348,2),"")))</f>
        <v>0.17</v>
      </c>
      <c r="M348" s="296">
        <f>IF(OR($B348="*",$B348&lt;400),"",IF(AND('201920 DATA'!AC348="*",$B348&gt;=400),"*",IF($B348&gt;=400,ROUND('201920 DATA'!AC348/$B348,2),"")))</f>
        <v>0.26</v>
      </c>
      <c r="N348" s="296">
        <f>IF(OR($B348="*",$B348&lt;400),"",IF(AND('201920 DATA'!AD348="*",$B348&gt;=400),"*",IF($B348&gt;=400,ROUND('201920 DATA'!AD348/$B348,2),"")))</f>
        <v>0.25</v>
      </c>
      <c r="O348" s="296">
        <f>IF(OR($B348="*",$B348&lt;400),"",IF(AND('201920 DATA'!AE348="*",$B348&gt;=400),"*",IF($B348&gt;=400,ROUND('201920 DATA'!AE348/$B348,2),"")))</f>
        <v>0.04</v>
      </c>
      <c r="P348" s="297"/>
      <c r="Q348" s="296">
        <f>IF(OR($B348="*",$B348&lt;400),"",IF(AND('201920 DATA'!FO348="*",$B348&gt;=400),"*",IF($B348&gt;=400,ROUND('201920 DATA'!FO348/$B348,2),"")))</f>
        <v>0.54</v>
      </c>
      <c r="R348" s="289">
        <f>IF(OR($C348="*",$C348&lt;400),"",IF(AND('201920 DATA'!F348="*",$C348&gt;=400),"*",IF($C348&gt;=400,ROUND('201920 DATA'!F348/$C348,2),"")))</f>
        <v>0.33</v>
      </c>
      <c r="S348" s="289">
        <f>IF(OR($C348="*",$C348&lt;400),"",IF(AND('201920 DATA'!G348="*",$C348&gt;=400),"*",IF($C348&gt;=400,ROUND('201920 DATA'!G348/$C348,2),"")))</f>
        <v>0.2</v>
      </c>
      <c r="T348" s="289">
        <f>IF(OR($C348="*",$C348&lt;400),"",IF(AND('201920 DATA'!H348="*",$C348&gt;=400),"*",IF($C348&gt;=400,ROUND('201920 DATA'!H348/$C348,2),"")))</f>
        <v>0.36</v>
      </c>
      <c r="U348" s="289">
        <f>IF(OR($C348="*",$C348&lt;400),"",IF(AND('201920 DATA'!FP348="*",$C348&gt;=400),"*",IF($C348&gt;=400,ROUND('201920 DATA'!FP348/$C348,2),"")))</f>
        <v>0.1</v>
      </c>
      <c r="V348" s="312">
        <f>IF(OR($D348="*",$D348&lt;400),"",IF(AND('201920 DATA'!M348="*",$D348&gt;=400),"*",IF($D348&gt;=400,ROUND('201920 DATA'!M348/$D348,2),"")))</f>
        <v>0</v>
      </c>
      <c r="W348" s="312">
        <f>IF(OR($D348="*",$D348&lt;400),"",IF(AND('201920 DATA'!N348="*",$D348&gt;=400),"*",IF($D348&gt;=400,ROUND('201920 DATA'!N348/$D348,2),"")))</f>
        <v>0.45</v>
      </c>
      <c r="X348" s="312">
        <f>IF(OR($D348="*",$D348&lt;400),"",IF(AND('201920 DATA'!O348="*",$D348&gt;=400),"*",IF($D348&gt;=400,ROUND('201920 DATA'!O348/$D348,2),"")))</f>
        <v>0.22</v>
      </c>
      <c r="Y348" s="312">
        <f>IF(OR($D348="*",$D348&lt;400),"",IF(AND('201920 DATA'!P348="*",$D348&gt;=400),"*",IF($D348&gt;=400,ROUND('201920 DATA'!P348/$D348,2),"")))</f>
        <v>0.11</v>
      </c>
      <c r="Z348" s="312">
        <f>IF(OR($D348="*",$D348&lt;400),"",IF(AND('201920 DATA'!Q348="*",$D348&gt;=400),"*",IF($D348&gt;=400,ROUND('201920 DATA'!Q348/$D348,2),"")))</f>
        <v>0.17</v>
      </c>
      <c r="AA348" s="312">
        <f>IF(OR($D348="*",$D348&lt;400),"",IF(AND('201920 DATA'!R348="*",$D348&gt;=400),"*",IF($D348&gt;=400,ROUND('201920 DATA'!R348/$D348,2),"")))</f>
        <v>0.04</v>
      </c>
      <c r="AB348" s="312">
        <f>IF(OR($D348="*",$D348&lt;400),"",IF(AND('201920 DATA'!S348="*",$D348&gt;=400),"*",IF($D348&gt;=400,ROUND('201920 DATA'!S348/$D348,2),"")))</f>
        <v>0.01</v>
      </c>
      <c r="AC348" s="312">
        <f>IF(OR($D348="*",$D348&lt;400),"",IF(AND('201920 DATA'!T348="*",$D348&gt;=400),"*",IF($D348&gt;=400,ROUND('201920 DATA'!T348/$D348,2),"")))</f>
        <v>0</v>
      </c>
      <c r="AD348" s="289">
        <f>IF(OR($C348="*",$C348&lt;400),"",IF(AND('201920 DATA'!BC348="*",$C348&gt;=400),"*",IF($C348&gt;=400,ROUND('201920 DATA'!BC348/$C348,2),"")))</f>
        <v>0.02</v>
      </c>
      <c r="AE348" s="289">
        <f>IF(OR($C348="*",$C348&lt;400),"",IF(AND('201920 DATA'!BD348="*",$C348&gt;=400),"*",IF($C348&gt;=400,ROUND('201920 DATA'!BD348/$C348,2),"")))</f>
        <v>0.18</v>
      </c>
      <c r="AF348" s="289">
        <f>IF(OR($C348="*",$C348&lt;400),"",IF(AND('201920 DATA'!BE348="*",$C348&gt;=400),"*",IF($C348&gt;=400,ROUND('201920 DATA'!BE348/$C348,2),"")))</f>
        <v>0.02</v>
      </c>
      <c r="AG348" s="289">
        <f>IF(OR($C348="*",$C348&lt;400),"",IF(AND('201920 DATA'!BF348="*",$C348&gt;=400),"*",IF($C348&gt;=400,ROUND('201920 DATA'!BF348/$C348,2),"")))</f>
        <v>0.02</v>
      </c>
      <c r="AH348" s="289">
        <f>IF(OR($C348="*",$C348&lt;400),"",IF(AND('201920 DATA'!BG348="*",$C348&gt;=400),"*",IF($C348&gt;=400,ROUND('201920 DATA'!BG348/$C348,2),"")))</f>
        <v>0.01</v>
      </c>
      <c r="AI348" s="289">
        <f>IF(OR($C348="*",$C348&lt;400),"",IF(AND('201920 DATA'!BH348="*",$C348&gt;=400),"*",IF($C348&gt;=400,ROUND('201920 DATA'!BH348/$C348,2),"")))</f>
        <v>0.02</v>
      </c>
      <c r="AJ348" s="289">
        <f>IF(OR($C348="*",$C348&lt;400),"",IF(AND('201920 DATA'!BI348="*",$C348&gt;=400),"*",IF($C348&gt;=400,ROUND('201920 DATA'!BI348/$C348,2),"")))</f>
        <v>0.04</v>
      </c>
      <c r="AK348" s="289">
        <f>IF(OR($C348="*",$C348&lt;400),"",IF(AND('201920 DATA'!BJ348="*",$C348&gt;=400),"*",IF($C348&gt;=400,ROUND('201920 DATA'!BJ348/$C348,2),"")))</f>
        <v>0</v>
      </c>
      <c r="AL348" s="289">
        <f>IF(OR($C348="*",$C348&lt;400),"",IF(AND('201920 DATA'!BK348="*",$C348&gt;=400),"*",IF($C348&gt;=400,ROUND('201920 DATA'!BK348/$C348,2),"")))</f>
        <v>0.06</v>
      </c>
      <c r="AM348" s="289">
        <f>IF(OR($C348="*",$C348&lt;400),"",IF(AND('201920 DATA'!BL348="*",$C348&gt;=400),"*",IF($C348&gt;=400,ROUND('201920 DATA'!BL348/$C348,2),"")))</f>
        <v>0.05</v>
      </c>
      <c r="AN348" s="289">
        <f>IF(OR($C348="*",$C348&lt;400),"",IF(AND('201920 DATA'!BM348="*",$C348&gt;=400),"*",IF($C348&gt;=400,ROUND('201920 DATA'!BM348/$C348,2),"")))</f>
        <v>0.15</v>
      </c>
      <c r="AO348" s="289">
        <f>IF(OR($C348="*",$C348&lt;400),"",IF(AND('201920 DATA'!BN348="*",$C348&gt;=400),"*",IF($C348&gt;=400,ROUND('201920 DATA'!BN348/$C348,2),"")))</f>
        <v>0.02</v>
      </c>
      <c r="AP348" s="289">
        <f>IF(OR($C348="*",$C348&lt;400),"",IF(AND('201920 DATA'!BO348="*",$C348&gt;=400),"*",IF($C348&gt;=400,ROUND('201920 DATA'!BO348/$C348,2),"")))</f>
        <v>0.05</v>
      </c>
      <c r="AQ348" s="289">
        <f>IF(OR($C348="*",$C348&lt;400),"",IF(AND('201920 DATA'!BP348="*",$C348&gt;=400),"*",IF($C348&gt;=400,ROUND('201920 DATA'!BP348/$C348,2),"")))</f>
        <v>0.04</v>
      </c>
      <c r="AR348" s="289">
        <f>IF(OR($C348="*",$C348&lt;400),"",IF(AND('201920 DATA'!BQ348="*",$C348&gt;=400),"*",IF($C348&gt;=400,ROUND('201920 DATA'!BQ348/$C348,2),"")))</f>
        <v>0.08</v>
      </c>
      <c r="AS348" s="289">
        <f>IF(OR($C348="*",$C348&lt;400),"",IF(AND('201920 DATA'!BR348="*",$C348&gt;=400),"*",IF($C348&gt;=400,ROUND('201920 DATA'!BR348/$C348,2),"")))</f>
        <v>0.01</v>
      </c>
      <c r="AT348" s="289">
        <f>IF(OR($C348="*",$C348&lt;400),"",IF(AND('201920 DATA'!BS348="*",$C348&gt;=400),"*",IF($C348&gt;=400,ROUND('201920 DATA'!BS348/$C348,2),"")))</f>
        <v>0</v>
      </c>
      <c r="AU348" s="289">
        <f>IF(OR($C348="*",$C348&lt;400),"",IF(AND('201920 DATA'!BT348="*",$C348&gt;=400),"*",IF($C348&gt;=400,ROUND('201920 DATA'!BT348/$C348,2),"")))</f>
        <v>0.09</v>
      </c>
      <c r="AV348" s="289">
        <f>IF(OR($C348="*",$C348&lt;400),"",IF(AND('201920 DATA'!BU348="*",$C348&gt;=400),"*",IF($C348&gt;=400,ROUND('201920 DATA'!BU348/$C348,2),"")))</f>
        <v>7.0000000000000007E-2</v>
      </c>
      <c r="AW348" s="289">
        <f>IF(OR($C348="*",$C348&lt;400),"",IF(AND('201920 DATA'!BV348="*",$C348&gt;=400),"*",IF($C348&gt;=400,ROUND('201920 DATA'!BV348/$C348,2),"")))</f>
        <v>0</v>
      </c>
      <c r="AX348" s="289">
        <f>IF(OR($C348="*",$C348&lt;400),"",IF(AND('201920 DATA'!BW348="*",$C348&gt;=400),"*",IF($C348&gt;=400,ROUND('201920 DATA'!BW348/$C348,2),"")))</f>
        <v>0.06</v>
      </c>
      <c r="AZ348" s="365">
        <v>174820</v>
      </c>
    </row>
    <row r="349" spans="1:52" x14ac:dyDescent="0.2">
      <c r="A349" s="373" t="s">
        <v>402</v>
      </c>
      <c r="B349" s="287">
        <f>'201920 DATA'!B349</f>
        <v>269245</v>
      </c>
      <c r="C349" s="288">
        <f>'201920 DATA'!C349</f>
        <v>202700</v>
      </c>
      <c r="D349" s="293">
        <f>'201920 DATA'!FQ349</f>
        <v>57525</v>
      </c>
      <c r="F349" s="313">
        <f t="shared" si="10"/>
        <v>0.52</v>
      </c>
      <c r="G349" s="295">
        <f t="shared" si="11"/>
        <v>0.75</v>
      </c>
      <c r="H349" s="289">
        <f>IF(OR($C349="*",$C349&lt;400),"",IF(AND('201920 DATA'!F349="*",$C349&gt;=400),"*",IF($C349&gt;=400,ROUND('201920 DATA'!F349/$C349,2),"")))</f>
        <v>0.5</v>
      </c>
      <c r="I349" s="296">
        <f>IF(OR($B349="*",$B349&lt;400),"",IF(AND('201920 DATA'!Y349="*",$B349&gt;=400),"*",IF($B349&gt;=400,ROUND('201920 DATA'!Y349/$B349,2),"")))</f>
        <v>0</v>
      </c>
      <c r="J349" s="296">
        <f>IF(OR($B349="*",$B349&lt;400),"",IF(AND('201920 DATA'!Z349="*",$B349&gt;=400),"*",IF($B349&gt;=400,ROUND('201920 DATA'!Z349/$B349,2),"")))</f>
        <v>0.09</v>
      </c>
      <c r="K349" s="296">
        <f>IF(OR($B349="*",$B349&lt;400),"",IF(AND('201920 DATA'!AA349="*",$B349&gt;=400),"*",IF($B349&gt;=400,ROUND('201920 DATA'!AA349/$B349,2),"")))</f>
        <v>0.13</v>
      </c>
      <c r="L349" s="296">
        <f>IF(OR($B349="*",$B349&lt;400),"",IF(AND('201920 DATA'!AB349="*",$B349&gt;=400),"*",IF($B349&gt;=400,ROUND('201920 DATA'!AB349/$B349,2),"")))</f>
        <v>0.22</v>
      </c>
      <c r="M349" s="296">
        <f>IF(OR($B349="*",$B349&lt;400),"",IF(AND('201920 DATA'!AC349="*",$B349&gt;=400),"*",IF($B349&gt;=400,ROUND('201920 DATA'!AC349/$B349,2),"")))</f>
        <v>0.28999999999999998</v>
      </c>
      <c r="N349" s="296">
        <f>IF(OR($B349="*",$B349&lt;400),"",IF(AND('201920 DATA'!AD349="*",$B349&gt;=400),"*",IF($B349&gt;=400,ROUND('201920 DATA'!AD349/$B349,2),"")))</f>
        <v>0.24</v>
      </c>
      <c r="O349" s="296">
        <f>IF(OR($B349="*",$B349&lt;400),"",IF(AND('201920 DATA'!AE349="*",$B349&gt;=400),"*",IF($B349&gt;=400,ROUND('201920 DATA'!AE349/$B349,2),"")))</f>
        <v>0.03</v>
      </c>
      <c r="P349" s="297"/>
      <c r="Q349" s="296">
        <f>IF(OR($B349="*",$B349&lt;400),"",IF(AND('201920 DATA'!FO349="*",$B349&gt;=400),"*",IF($B349&gt;=400,ROUND('201920 DATA'!FO349/$B349,2),"")))</f>
        <v>0.55000000000000004</v>
      </c>
      <c r="R349" s="289">
        <f>IF(OR($C349="*",$C349&lt;400),"",IF(AND('201920 DATA'!F349="*",$C349&gt;=400),"*",IF($C349&gt;=400,ROUND('201920 DATA'!F349/$C349,2),"")))</f>
        <v>0.5</v>
      </c>
      <c r="S349" s="289">
        <f>IF(OR($C349="*",$C349&lt;400),"",IF(AND('201920 DATA'!G349="*",$C349&gt;=400),"*",IF($C349&gt;=400,ROUND('201920 DATA'!G349/$C349,2),"")))</f>
        <v>0.19</v>
      </c>
      <c r="T349" s="289">
        <f>IF(OR($C349="*",$C349&lt;400),"",IF(AND('201920 DATA'!H349="*",$C349&gt;=400),"*",IF($C349&gt;=400,ROUND('201920 DATA'!H349/$C349,2),"")))</f>
        <v>0.31</v>
      </c>
      <c r="U349" s="289">
        <f>IF(OR($C349="*",$C349&lt;400),"",IF(AND('201920 DATA'!FP349="*",$C349&gt;=400),"*",IF($C349&gt;=400,ROUND('201920 DATA'!FP349/$C349,2),"")))</f>
        <v>0</v>
      </c>
      <c r="V349" s="312">
        <f>IF(OR($D349="*",$D349&lt;400),"",IF(AND('201920 DATA'!M349="*",$D349&gt;=400),"*",IF($D349&gt;=400,ROUND('201920 DATA'!M349/$D349,2),"")))</f>
        <v>0</v>
      </c>
      <c r="W349" s="312">
        <f>IF(OR($D349="*",$D349&lt;400),"",IF(AND('201920 DATA'!N349="*",$D349&gt;=400),"*",IF($D349&gt;=400,ROUND('201920 DATA'!N349/$D349,2),"")))</f>
        <v>0.54</v>
      </c>
      <c r="X349" s="312">
        <f>IF(OR($D349="*",$D349&lt;400),"",IF(AND('201920 DATA'!O349="*",$D349&gt;=400),"*",IF($D349&gt;=400,ROUND('201920 DATA'!O349/$D349,2),"")))</f>
        <v>0.18</v>
      </c>
      <c r="Y349" s="312">
        <f>IF(OR($D349="*",$D349&lt;400),"",IF(AND('201920 DATA'!P349="*",$D349&gt;=400),"*",IF($D349&gt;=400,ROUND('201920 DATA'!P349/$D349,2),"")))</f>
        <v>0.09</v>
      </c>
      <c r="Z349" s="312">
        <f>IF(OR($D349="*",$D349&lt;400),"",IF(AND('201920 DATA'!Q349="*",$D349&gt;=400),"*",IF($D349&gt;=400,ROUND('201920 DATA'!Q349/$D349,2),"")))</f>
        <v>0.13</v>
      </c>
      <c r="AA349" s="312">
        <f>IF(OR($D349="*",$D349&lt;400),"",IF(AND('201920 DATA'!R349="*",$D349&gt;=400),"*",IF($D349&gt;=400,ROUND('201920 DATA'!R349/$D349,2),"")))</f>
        <v>0.04</v>
      </c>
      <c r="AB349" s="312">
        <f>IF(OR($D349="*",$D349&lt;400),"",IF(AND('201920 DATA'!S349="*",$D349&gt;=400),"*",IF($D349&gt;=400,ROUND('201920 DATA'!S349/$D349,2),"")))</f>
        <v>0.01</v>
      </c>
      <c r="AC349" s="312">
        <f>IF(OR($D349="*",$D349&lt;400),"",IF(AND('201920 DATA'!T349="*",$D349&gt;=400),"*",IF($D349&gt;=400,ROUND('201920 DATA'!T349/$D349,2),"")))</f>
        <v>0.01</v>
      </c>
      <c r="AD349" s="289">
        <f>IF(OR($C349="*",$C349&lt;400),"",IF(AND('201920 DATA'!BC349="*",$C349&gt;=400),"*",IF($C349&gt;=400,ROUND('201920 DATA'!BC349/$C349,2),"")))</f>
        <v>0.03</v>
      </c>
      <c r="AE349" s="289">
        <f>IF(OR($C349="*",$C349&lt;400),"",IF(AND('201920 DATA'!BD349="*",$C349&gt;=400),"*",IF($C349&gt;=400,ROUND('201920 DATA'!BD349/$C349,2),"")))</f>
        <v>0.08</v>
      </c>
      <c r="AF349" s="289">
        <f>IF(OR($C349="*",$C349&lt;400),"",IF(AND('201920 DATA'!BE349="*",$C349&gt;=400),"*",IF($C349&gt;=400,ROUND('201920 DATA'!BE349/$C349,2),"")))</f>
        <v>0.02</v>
      </c>
      <c r="AG349" s="289">
        <f>IF(OR($C349="*",$C349&lt;400),"",IF(AND('201920 DATA'!BF349="*",$C349&gt;=400),"*",IF($C349&gt;=400,ROUND('201920 DATA'!BF349/$C349,2),"")))</f>
        <v>0.02</v>
      </c>
      <c r="AH349" s="289">
        <f>IF(OR($C349="*",$C349&lt;400),"",IF(AND('201920 DATA'!BG349="*",$C349&gt;=400),"*",IF($C349&gt;=400,ROUND('201920 DATA'!BG349/$C349,2),"")))</f>
        <v>0.01</v>
      </c>
      <c r="AI349" s="289">
        <f>IF(OR($C349="*",$C349&lt;400),"",IF(AND('201920 DATA'!BH349="*",$C349&gt;=400),"*",IF($C349&gt;=400,ROUND('201920 DATA'!BH349/$C349,2),"")))</f>
        <v>0.02</v>
      </c>
      <c r="AJ349" s="289">
        <f>IF(OR($C349="*",$C349&lt;400),"",IF(AND('201920 DATA'!BI349="*",$C349&gt;=400),"*",IF($C349&gt;=400,ROUND('201920 DATA'!BI349/$C349,2),"")))</f>
        <v>0.06</v>
      </c>
      <c r="AK349" s="289">
        <f>IF(OR($C349="*",$C349&lt;400),"",IF(AND('201920 DATA'!BJ349="*",$C349&gt;=400),"*",IF($C349&gt;=400,ROUND('201920 DATA'!BJ349/$C349,2),"")))</f>
        <v>0</v>
      </c>
      <c r="AL349" s="289">
        <f>IF(OR($C349="*",$C349&lt;400),"",IF(AND('201920 DATA'!BK349="*",$C349&gt;=400),"*",IF($C349&gt;=400,ROUND('201920 DATA'!BK349/$C349,2),"")))</f>
        <v>0.06</v>
      </c>
      <c r="AM349" s="289">
        <f>IF(OR($C349="*",$C349&lt;400),"",IF(AND('201920 DATA'!BL349="*",$C349&gt;=400),"*",IF($C349&gt;=400,ROUND('201920 DATA'!BL349/$C349,2),"")))</f>
        <v>0.08</v>
      </c>
      <c r="AN349" s="289">
        <f>IF(OR($C349="*",$C349&lt;400),"",IF(AND('201920 DATA'!BM349="*",$C349&gt;=400),"*",IF($C349&gt;=400,ROUND('201920 DATA'!BM349/$C349,2),"")))</f>
        <v>0.19</v>
      </c>
      <c r="AO349" s="289">
        <f>IF(OR($C349="*",$C349&lt;400),"",IF(AND('201920 DATA'!BN349="*",$C349&gt;=400),"*",IF($C349&gt;=400,ROUND('201920 DATA'!BN349/$C349,2),"")))</f>
        <v>0.03</v>
      </c>
      <c r="AP349" s="289">
        <f>IF(OR($C349="*",$C349&lt;400),"",IF(AND('201920 DATA'!BO349="*",$C349&gt;=400),"*",IF($C349&gt;=400,ROUND('201920 DATA'!BO349/$C349,2),"")))</f>
        <v>0.08</v>
      </c>
      <c r="AQ349" s="289">
        <f>IF(OR($C349="*",$C349&lt;400),"",IF(AND('201920 DATA'!BP349="*",$C349&gt;=400),"*",IF($C349&gt;=400,ROUND('201920 DATA'!BP349/$C349,2),"")))</f>
        <v>0.05</v>
      </c>
      <c r="AR349" s="289">
        <f>IF(OR($C349="*",$C349&lt;400),"",IF(AND('201920 DATA'!BQ349="*",$C349&gt;=400),"*",IF($C349&gt;=400,ROUND('201920 DATA'!BQ349/$C349,2),"")))</f>
        <v>0</v>
      </c>
      <c r="AS349" s="289">
        <f>IF(OR($C349="*",$C349&lt;400),"",IF(AND('201920 DATA'!BR349="*",$C349&gt;=400),"*",IF($C349&gt;=400,ROUND('201920 DATA'!BR349/$C349,2),"")))</f>
        <v>0</v>
      </c>
      <c r="AT349" s="289">
        <f>IF(OR($C349="*",$C349&lt;400),"",IF(AND('201920 DATA'!BS349="*",$C349&gt;=400),"*",IF($C349&gt;=400,ROUND('201920 DATA'!BS349/$C349,2),"")))</f>
        <v>0</v>
      </c>
      <c r="AU349" s="289">
        <f>IF(OR($C349="*",$C349&lt;400),"",IF(AND('201920 DATA'!BT349="*",$C349&gt;=400),"*",IF($C349&gt;=400,ROUND('201920 DATA'!BT349/$C349,2),"")))</f>
        <v>0.14000000000000001</v>
      </c>
      <c r="AV349" s="289">
        <f>IF(OR($C349="*",$C349&lt;400),"",IF(AND('201920 DATA'!BU349="*",$C349&gt;=400),"*",IF($C349&gt;=400,ROUND('201920 DATA'!BU349/$C349,2),"")))</f>
        <v>0.08</v>
      </c>
      <c r="AW349" s="289">
        <f>IF(OR($C349="*",$C349&lt;400),"",IF(AND('201920 DATA'!BV349="*",$C349&gt;=400),"*",IF($C349&gt;=400,ROUND('201920 DATA'!BV349/$C349,2),"")))</f>
        <v>0</v>
      </c>
      <c r="AX349" s="289">
        <f>IF(OR($C349="*",$C349&lt;400),"",IF(AND('201920 DATA'!BW349="*",$C349&gt;=400),"*",IF($C349&gt;=400,ROUND('201920 DATA'!BW349/$C349,2),"")))</f>
        <v>0.05</v>
      </c>
      <c r="AZ349" s="365">
        <v>128565</v>
      </c>
    </row>
    <row r="350" spans="1:52" x14ac:dyDescent="0.2">
      <c r="A350" s="373" t="s">
        <v>403</v>
      </c>
      <c r="B350" s="287">
        <f>'201920 DATA'!B350</f>
        <v>9145</v>
      </c>
      <c r="C350" s="288">
        <f>'201920 DATA'!C350</f>
        <v>9115</v>
      </c>
      <c r="D350" s="293">
        <f>'201920 DATA'!FQ350</f>
        <v>1795</v>
      </c>
      <c r="F350" s="313">
        <f t="shared" si="10"/>
        <v>0.25</v>
      </c>
      <c r="G350" s="295">
        <f t="shared" si="11"/>
        <v>1</v>
      </c>
      <c r="H350" s="289">
        <f>IF(OR($C350="*",$C350&lt;400),"",IF(AND('201920 DATA'!F350="*",$C350&gt;=400),"*",IF($C350&gt;=400,ROUND('201920 DATA'!F350/$C350,2),"")))</f>
        <v>0.15</v>
      </c>
      <c r="I350" s="296">
        <f>IF(OR($B350="*",$B350&lt;400),"",IF(AND('201920 DATA'!Y350="*",$B350&gt;=400),"*",IF($B350&gt;=400,ROUND('201920 DATA'!Y350/$B350,2),"")))</f>
        <v>0</v>
      </c>
      <c r="J350" s="296">
        <f>IF(OR($B350="*",$B350&lt;400),"",IF(AND('201920 DATA'!Z350="*",$B350&gt;=400),"*",IF($B350&gt;=400,ROUND('201920 DATA'!Z350/$B350,2),"")))</f>
        <v>7.0000000000000007E-2</v>
      </c>
      <c r="K350" s="296">
        <f>IF(OR($B350="*",$B350&lt;400),"",IF(AND('201920 DATA'!AA350="*",$B350&gt;=400),"*",IF($B350&gt;=400,ROUND('201920 DATA'!AA350/$B350,2),"")))</f>
        <v>0.12</v>
      </c>
      <c r="L350" s="296">
        <f>IF(OR($B350="*",$B350&lt;400),"",IF(AND('201920 DATA'!AB350="*",$B350&gt;=400),"*",IF($B350&gt;=400,ROUND('201920 DATA'!AB350/$B350,2),"")))</f>
        <v>0.25</v>
      </c>
      <c r="M350" s="296">
        <f>IF(OR($B350="*",$B350&lt;400),"",IF(AND('201920 DATA'!AC350="*",$B350&gt;=400),"*",IF($B350&gt;=400,ROUND('201920 DATA'!AC350/$B350,2),"")))</f>
        <v>0.38</v>
      </c>
      <c r="N350" s="296">
        <f>IF(OR($B350="*",$B350&lt;400),"",IF(AND('201920 DATA'!AD350="*",$B350&gt;=400),"*",IF($B350&gt;=400,ROUND('201920 DATA'!AD350/$B350,2),"")))</f>
        <v>0.17</v>
      </c>
      <c r="O350" s="296">
        <f>IF(OR($B350="*",$B350&lt;400),"",IF(AND('201920 DATA'!AE350="*",$B350&gt;=400),"*",IF($B350&gt;=400,ROUND('201920 DATA'!AE350/$B350,2),"")))</f>
        <v>0</v>
      </c>
      <c r="P350" s="297"/>
      <c r="Q350" s="296">
        <f>IF(OR($B350="*",$B350&lt;400),"",IF(AND('201920 DATA'!FO350="*",$B350&gt;=400),"*",IF($B350&gt;=400,ROUND('201920 DATA'!FO350/$B350,2),"")))</f>
        <v>0.89</v>
      </c>
      <c r="R350" s="289">
        <f>IF(OR($C350="*",$C350&lt;400),"",IF(AND('201920 DATA'!F350="*",$C350&gt;=400),"*",IF($C350&gt;=400,ROUND('201920 DATA'!F350/$C350,2),"")))</f>
        <v>0.15</v>
      </c>
      <c r="S350" s="289">
        <f>IF(OR($C350="*",$C350&lt;400),"",IF(AND('201920 DATA'!G350="*",$C350&gt;=400),"*",IF($C350&gt;=400,ROUND('201920 DATA'!G350/$C350,2),"")))</f>
        <v>0.16</v>
      </c>
      <c r="T350" s="289">
        <f>IF(OR($C350="*",$C350&lt;400),"",IF(AND('201920 DATA'!H350="*",$C350&gt;=400),"*",IF($C350&gt;=400,ROUND('201920 DATA'!H350/$C350,2),"")))</f>
        <v>0.68</v>
      </c>
      <c r="U350" s="289">
        <f>IF(OR($C350="*",$C350&lt;400),"",IF(AND('201920 DATA'!FP350="*",$C350&gt;=400),"*",IF($C350&gt;=400,ROUND('201920 DATA'!FP350/$C350,2),"")))</f>
        <v>0</v>
      </c>
      <c r="V350" s="312">
        <f>IF(OR($D350="*",$D350&lt;400),"",IF(AND('201920 DATA'!M350="*",$D350&gt;=400),"*",IF($D350&gt;=400,ROUND('201920 DATA'!M350/$D350,2),"")))</f>
        <v>0</v>
      </c>
      <c r="W350" s="312">
        <f>IF(OR($D350="*",$D350&lt;400),"",IF(AND('201920 DATA'!N350="*",$D350&gt;=400),"*",IF($D350&gt;=400,ROUND('201920 DATA'!N350/$D350,2),"")))</f>
        <v>0.97</v>
      </c>
      <c r="X350" s="312">
        <f>IF(OR($D350="*",$D350&lt;400),"",IF(AND('201920 DATA'!O350="*",$D350&gt;=400),"*",IF($D350&gt;=400,ROUND('201920 DATA'!O350/$D350,2),"")))</f>
        <v>0.02</v>
      </c>
      <c r="Y350" s="312" t="str">
        <f>IF(OR($D350="*",$D350&lt;400),"",IF(AND('201920 DATA'!P350="*",$D350&gt;=400),"*",IF($D350&gt;=400,ROUND('201920 DATA'!P350/$D350,2),"")))</f>
        <v>*</v>
      </c>
      <c r="Z350" s="312" t="str">
        <f>IF(OR($D350="*",$D350&lt;400),"",IF(AND('201920 DATA'!Q350="*",$D350&gt;=400),"*",IF($D350&gt;=400,ROUND('201920 DATA'!Q350/$D350,2),"")))</f>
        <v>*</v>
      </c>
      <c r="AA350" s="312" t="str">
        <f>IF(OR($D350="*",$D350&lt;400),"",IF(AND('201920 DATA'!R350="*",$D350&gt;=400),"*",IF($D350&gt;=400,ROUND('201920 DATA'!R350/$D350,2),"")))</f>
        <v>*</v>
      </c>
      <c r="AB350" s="312">
        <f>IF(OR($D350="*",$D350&lt;400),"",IF(AND('201920 DATA'!S350="*",$D350&gt;=400),"*",IF($D350&gt;=400,ROUND('201920 DATA'!S350/$D350,2),"")))</f>
        <v>0</v>
      </c>
      <c r="AC350" s="312" t="str">
        <f>IF(OR($D350="*",$D350&lt;400),"",IF(AND('201920 DATA'!T350="*",$D350&gt;=400),"*",IF($D350&gt;=400,ROUND('201920 DATA'!T350/$D350,2),"")))</f>
        <v>*</v>
      </c>
      <c r="AD350" s="289">
        <f>IF(OR($C350="*",$C350&lt;400),"",IF(AND('201920 DATA'!BC350="*",$C350&gt;=400),"*",IF($C350&gt;=400,ROUND('201920 DATA'!BC350/$C350,2),"")))</f>
        <v>0.03</v>
      </c>
      <c r="AE350" s="289">
        <f>IF(OR($C350="*",$C350&lt;400),"",IF(AND('201920 DATA'!BD350="*",$C350&gt;=400),"*",IF($C350&gt;=400,ROUND('201920 DATA'!BD350/$C350,2),"")))</f>
        <v>0.61</v>
      </c>
      <c r="AF350" s="289">
        <f>IF(OR($C350="*",$C350&lt;400),"",IF(AND('201920 DATA'!BE350="*",$C350&gt;=400),"*",IF($C350&gt;=400,ROUND('201920 DATA'!BE350/$C350,2),"")))</f>
        <v>0.14000000000000001</v>
      </c>
      <c r="AG350" s="289">
        <f>IF(OR($C350="*",$C350&lt;400),"",IF(AND('201920 DATA'!BF350="*",$C350&gt;=400),"*",IF($C350&gt;=400,ROUND('201920 DATA'!BF350/$C350,2),"")))</f>
        <v>0.02</v>
      </c>
      <c r="AH350" s="289" t="str">
        <f>IF(OR($C350="*",$C350&lt;400),"",IF(AND('201920 DATA'!BG350="*",$C350&gt;=400),"*",IF($C350&gt;=400,ROUND('201920 DATA'!BG350/$C350,2),"")))</f>
        <v>*</v>
      </c>
      <c r="AI350" s="289">
        <f>IF(OR($C350="*",$C350&lt;400),"",IF(AND('201920 DATA'!BH350="*",$C350&gt;=400),"*",IF($C350&gt;=400,ROUND('201920 DATA'!BH350/$C350,2),"")))</f>
        <v>0.03</v>
      </c>
      <c r="AJ350" s="289">
        <f>IF(OR($C350="*",$C350&lt;400),"",IF(AND('201920 DATA'!BI350="*",$C350&gt;=400),"*",IF($C350&gt;=400,ROUND('201920 DATA'!BI350/$C350,2),"")))</f>
        <v>0</v>
      </c>
      <c r="AK350" s="289">
        <f>IF(OR($C350="*",$C350&lt;400),"",IF(AND('201920 DATA'!BJ350="*",$C350&gt;=400),"*",IF($C350&gt;=400,ROUND('201920 DATA'!BJ350/$C350,2),"")))</f>
        <v>0</v>
      </c>
      <c r="AL350" s="289">
        <f>IF(OR($C350="*",$C350&lt;400),"",IF(AND('201920 DATA'!BK350="*",$C350&gt;=400),"*",IF($C350&gt;=400,ROUND('201920 DATA'!BK350/$C350,2),"")))</f>
        <v>0</v>
      </c>
      <c r="AM350" s="289">
        <f>IF(OR($C350="*",$C350&lt;400),"",IF(AND('201920 DATA'!BL350="*",$C350&gt;=400),"*",IF($C350&gt;=400,ROUND('201920 DATA'!BL350/$C350,2),"")))</f>
        <v>0.01</v>
      </c>
      <c r="AN350" s="289">
        <f>IF(OR($C350="*",$C350&lt;400),"",IF(AND('201920 DATA'!BM350="*",$C350&gt;=400),"*",IF($C350&gt;=400,ROUND('201920 DATA'!BM350/$C350,2),"")))</f>
        <v>0.02</v>
      </c>
      <c r="AO350" s="289">
        <f>IF(OR($C350="*",$C350&lt;400),"",IF(AND('201920 DATA'!BN350="*",$C350&gt;=400),"*",IF($C350&gt;=400,ROUND('201920 DATA'!BN350/$C350,2),"")))</f>
        <v>0</v>
      </c>
      <c r="AP350" s="289">
        <f>IF(OR($C350="*",$C350&lt;400),"",IF(AND('201920 DATA'!BO350="*",$C350&gt;=400),"*",IF($C350&gt;=400,ROUND('201920 DATA'!BO350/$C350,2),"")))</f>
        <v>0</v>
      </c>
      <c r="AQ350" s="289">
        <f>IF(OR($C350="*",$C350&lt;400),"",IF(AND('201920 DATA'!BP350="*",$C350&gt;=400),"*",IF($C350&gt;=400,ROUND('201920 DATA'!BP350/$C350,2),"")))</f>
        <v>0.01</v>
      </c>
      <c r="AR350" s="289">
        <f>IF(OR($C350="*",$C350&lt;400),"",IF(AND('201920 DATA'!BQ350="*",$C350&gt;=400),"*",IF($C350&gt;=400,ROUND('201920 DATA'!BQ350/$C350,2),"")))</f>
        <v>0</v>
      </c>
      <c r="AS350" s="289">
        <f>IF(OR($C350="*",$C350&lt;400),"",IF(AND('201920 DATA'!BR350="*",$C350&gt;=400),"*",IF($C350&gt;=400,ROUND('201920 DATA'!BR350/$C350,2),"")))</f>
        <v>0</v>
      </c>
      <c r="AT350" s="289">
        <f>IF(OR($C350="*",$C350&lt;400),"",IF(AND('201920 DATA'!BS350="*",$C350&gt;=400),"*",IF($C350&gt;=400,ROUND('201920 DATA'!BS350/$C350,2),"")))</f>
        <v>0</v>
      </c>
      <c r="AU350" s="289">
        <f>IF(OR($C350="*",$C350&lt;400),"",IF(AND('201920 DATA'!BT350="*",$C350&gt;=400),"*",IF($C350&gt;=400,ROUND('201920 DATA'!BT350/$C350,2),"")))</f>
        <v>0.02</v>
      </c>
      <c r="AV350" s="289">
        <f>IF(OR($C350="*",$C350&lt;400),"",IF(AND('201920 DATA'!BU350="*",$C350&gt;=400),"*",IF($C350&gt;=400,ROUND('201920 DATA'!BU350/$C350,2),"")))</f>
        <v>0.02</v>
      </c>
      <c r="AW350" s="289" t="str">
        <f>IF(OR($C350="*",$C350&lt;400),"",IF(AND('201920 DATA'!BV350="*",$C350&gt;=400),"*",IF($C350&gt;=400,ROUND('201920 DATA'!BV350/$C350,2),"")))</f>
        <v>*</v>
      </c>
      <c r="AX350" s="289">
        <f>IF(OR($C350="*",$C350&lt;400),"",IF(AND('201920 DATA'!BW350="*",$C350&gt;=400),"*",IF($C350&gt;=400,ROUND('201920 DATA'!BW350/$C350,2),"")))</f>
        <v>7.0000000000000007E-2</v>
      </c>
      <c r="AZ350" s="365">
        <v>6860</v>
      </c>
    </row>
    <row r="351" spans="1:52" x14ac:dyDescent="0.2">
      <c r="A351" s="373" t="s">
        <v>404</v>
      </c>
      <c r="B351" s="287">
        <f>'201920 DATA'!B351</f>
        <v>41275</v>
      </c>
      <c r="C351" s="288">
        <f>'201920 DATA'!C351</f>
        <v>41150</v>
      </c>
      <c r="D351" s="293">
        <f>'201920 DATA'!FQ351</f>
        <v>7660</v>
      </c>
      <c r="F351" s="313">
        <f t="shared" si="10"/>
        <v>-0.02</v>
      </c>
      <c r="G351" s="295">
        <f t="shared" si="11"/>
        <v>1</v>
      </c>
      <c r="H351" s="289">
        <f>IF(OR($C351="*",$C351&lt;400),"",IF(AND('201920 DATA'!F351="*",$C351&gt;=400),"*",IF($C351&gt;=400,ROUND('201920 DATA'!F351/$C351,2),"")))</f>
        <v>0.03</v>
      </c>
      <c r="I351" s="296">
        <f>IF(OR($B351="*",$B351&lt;400),"",IF(AND('201920 DATA'!Y351="*",$B351&gt;=400),"*",IF($B351&gt;=400,ROUND('201920 DATA'!Y351/$B351,2),"")))</f>
        <v>0.19</v>
      </c>
      <c r="J351" s="296">
        <f>IF(OR($B351="*",$B351&lt;400),"",IF(AND('201920 DATA'!Z351="*",$B351&gt;=400),"*",IF($B351&gt;=400,ROUND('201920 DATA'!Z351/$B351,2),"")))</f>
        <v>0.33</v>
      </c>
      <c r="K351" s="296">
        <f>IF(OR($B351="*",$B351&lt;400),"",IF(AND('201920 DATA'!AA351="*",$B351&gt;=400),"*",IF($B351&gt;=400,ROUND('201920 DATA'!AA351/$B351,2),"")))</f>
        <v>0.33</v>
      </c>
      <c r="L351" s="296">
        <f>IF(OR($B351="*",$B351&lt;400),"",IF(AND('201920 DATA'!AB351="*",$B351&gt;=400),"*",IF($B351&gt;=400,ROUND('201920 DATA'!AB351/$B351,2),"")))</f>
        <v>0.04</v>
      </c>
      <c r="M351" s="296">
        <f>IF(OR($B351="*",$B351&lt;400),"",IF(AND('201920 DATA'!AC351="*",$B351&gt;=400),"*",IF($B351&gt;=400,ROUND('201920 DATA'!AC351/$B351,2),"")))</f>
        <v>0.02</v>
      </c>
      <c r="N351" s="296">
        <f>IF(OR($B351="*",$B351&lt;400),"",IF(AND('201920 DATA'!AD351="*",$B351&gt;=400),"*",IF($B351&gt;=400,ROUND('201920 DATA'!AD351/$B351,2),"")))</f>
        <v>0.01</v>
      </c>
      <c r="O351" s="296">
        <f>IF(OR($B351="*",$B351&lt;400),"",IF(AND('201920 DATA'!AE351="*",$B351&gt;=400),"*",IF($B351&gt;=400,ROUND('201920 DATA'!AE351/$B351,2),"")))</f>
        <v>0</v>
      </c>
      <c r="P351" s="297"/>
      <c r="Q351" s="296">
        <f>IF(OR($B351="*",$B351&lt;400),"",IF(AND('201920 DATA'!FO351="*",$B351&gt;=400),"*",IF($B351&gt;=400,ROUND('201920 DATA'!FO351/$B351,2),"")))</f>
        <v>0.48</v>
      </c>
      <c r="R351" s="289">
        <f>IF(OR($C351="*",$C351&lt;400),"",IF(AND('201920 DATA'!F351="*",$C351&gt;=400),"*",IF($C351&gt;=400,ROUND('201920 DATA'!F351/$C351,2),"")))</f>
        <v>0.03</v>
      </c>
      <c r="S351" s="289">
        <f>IF(OR($C351="*",$C351&lt;400),"",IF(AND('201920 DATA'!G351="*",$C351&gt;=400),"*",IF($C351&gt;=400,ROUND('201920 DATA'!G351/$C351,2),"")))</f>
        <v>0.04</v>
      </c>
      <c r="T351" s="289">
        <f>IF(OR($C351="*",$C351&lt;400),"",IF(AND('201920 DATA'!H351="*",$C351&gt;=400),"*",IF($C351&gt;=400,ROUND('201920 DATA'!H351/$C351,2),"")))</f>
        <v>0.19</v>
      </c>
      <c r="U351" s="289">
        <f>IF(OR($C351="*",$C351&lt;400),"",IF(AND('201920 DATA'!FP351="*",$C351&gt;=400),"*",IF($C351&gt;=400,ROUND('201920 DATA'!FP351/$C351,2),"")))</f>
        <v>0.73</v>
      </c>
      <c r="V351" s="312">
        <f>IF(OR($D351="*",$D351&lt;400),"",IF(AND('201920 DATA'!M351="*",$D351&gt;=400),"*",IF($D351&gt;=400,ROUND('201920 DATA'!M351/$D351,2),"")))</f>
        <v>0</v>
      </c>
      <c r="W351" s="312">
        <f>IF(OR($D351="*",$D351&lt;400),"",IF(AND('201920 DATA'!N351="*",$D351&gt;=400),"*",IF($D351&gt;=400,ROUND('201920 DATA'!N351/$D351,2),"")))</f>
        <v>0.67</v>
      </c>
      <c r="X351" s="312">
        <f>IF(OR($D351="*",$D351&lt;400),"",IF(AND('201920 DATA'!O351="*",$D351&gt;=400),"*",IF($D351&gt;=400,ROUND('201920 DATA'!O351/$D351,2),"")))</f>
        <v>0.18</v>
      </c>
      <c r="Y351" s="312">
        <f>IF(OR($D351="*",$D351&lt;400),"",IF(AND('201920 DATA'!P351="*",$D351&gt;=400),"*",IF($D351&gt;=400,ROUND('201920 DATA'!P351/$D351,2),"")))</f>
        <v>7.0000000000000007E-2</v>
      </c>
      <c r="Z351" s="312">
        <f>IF(OR($D351="*",$D351&lt;400),"",IF(AND('201920 DATA'!Q351="*",$D351&gt;=400),"*",IF($D351&gt;=400,ROUND('201920 DATA'!Q351/$D351,2),"")))</f>
        <v>7.0000000000000007E-2</v>
      </c>
      <c r="AA351" s="312">
        <f>IF(OR($D351="*",$D351&lt;400),"",IF(AND('201920 DATA'!R351="*",$D351&gt;=400),"*",IF($D351&gt;=400,ROUND('201920 DATA'!R351/$D351,2),"")))</f>
        <v>0.01</v>
      </c>
      <c r="AB351" s="312" t="str">
        <f>IF(OR($D351="*",$D351&lt;400),"",IF(AND('201920 DATA'!S351="*",$D351&gt;=400),"*",IF($D351&gt;=400,ROUND('201920 DATA'!S351/$D351,2),"")))</f>
        <v>*</v>
      </c>
      <c r="AC351" s="312">
        <f>IF(OR($D351="*",$D351&lt;400),"",IF(AND('201920 DATA'!T351="*",$D351&gt;=400),"*",IF($D351&gt;=400,ROUND('201920 DATA'!T351/$D351,2),"")))</f>
        <v>0</v>
      </c>
      <c r="AD351" s="289">
        <f>IF(OR($C351="*",$C351&lt;400),"",IF(AND('201920 DATA'!BC351="*",$C351&gt;=400),"*",IF($C351&gt;=400,ROUND('201920 DATA'!BC351/$C351,2),"")))</f>
        <v>0</v>
      </c>
      <c r="AE351" s="289">
        <f>IF(OR($C351="*",$C351&lt;400),"",IF(AND('201920 DATA'!BD351="*",$C351&gt;=400),"*",IF($C351&gt;=400,ROUND('201920 DATA'!BD351/$C351,2),"")))</f>
        <v>0.03</v>
      </c>
      <c r="AF351" s="289">
        <f>IF(OR($C351="*",$C351&lt;400),"",IF(AND('201920 DATA'!BE351="*",$C351&gt;=400),"*",IF($C351&gt;=400,ROUND('201920 DATA'!BE351/$C351,2),"")))</f>
        <v>0</v>
      </c>
      <c r="AG351" s="289">
        <f>IF(OR($C351="*",$C351&lt;400),"",IF(AND('201920 DATA'!BF351="*",$C351&gt;=400),"*",IF($C351&gt;=400,ROUND('201920 DATA'!BF351/$C351,2),"")))</f>
        <v>0</v>
      </c>
      <c r="AH351" s="289" t="str">
        <f>IF(OR($C351="*",$C351&lt;400),"",IF(AND('201920 DATA'!BG351="*",$C351&gt;=400),"*",IF($C351&gt;=400,ROUND('201920 DATA'!BG351/$C351,2),"")))</f>
        <v>*</v>
      </c>
      <c r="AI351" s="289">
        <f>IF(OR($C351="*",$C351&lt;400),"",IF(AND('201920 DATA'!BH351="*",$C351&gt;=400),"*",IF($C351&gt;=400,ROUND('201920 DATA'!BH351/$C351,2),"")))</f>
        <v>0</v>
      </c>
      <c r="AJ351" s="289">
        <f>IF(OR($C351="*",$C351&lt;400),"",IF(AND('201920 DATA'!BI351="*",$C351&gt;=400),"*",IF($C351&gt;=400,ROUND('201920 DATA'!BI351/$C351,2),"")))</f>
        <v>0</v>
      </c>
      <c r="AK351" s="289">
        <f>IF(OR($C351="*",$C351&lt;400),"",IF(AND('201920 DATA'!BJ351="*",$C351&gt;=400),"*",IF($C351&gt;=400,ROUND('201920 DATA'!BJ351/$C351,2),"")))</f>
        <v>0</v>
      </c>
      <c r="AL351" s="289">
        <f>IF(OR($C351="*",$C351&lt;400),"",IF(AND('201920 DATA'!BK351="*",$C351&gt;=400),"*",IF($C351&gt;=400,ROUND('201920 DATA'!BK351/$C351,2),"")))</f>
        <v>0</v>
      </c>
      <c r="AM351" s="289">
        <f>IF(OR($C351="*",$C351&lt;400),"",IF(AND('201920 DATA'!BL351="*",$C351&gt;=400),"*",IF($C351&gt;=400,ROUND('201920 DATA'!BL351/$C351,2),"")))</f>
        <v>0</v>
      </c>
      <c r="AN351" s="289">
        <f>IF(OR($C351="*",$C351&lt;400),"",IF(AND('201920 DATA'!BM351="*",$C351&gt;=400),"*",IF($C351&gt;=400,ROUND('201920 DATA'!BM351/$C351,2),"")))</f>
        <v>0</v>
      </c>
      <c r="AO351" s="289">
        <f>IF(OR($C351="*",$C351&lt;400),"",IF(AND('201920 DATA'!BN351="*",$C351&gt;=400),"*",IF($C351&gt;=400,ROUND('201920 DATA'!BN351/$C351,2),"")))</f>
        <v>0</v>
      </c>
      <c r="AP351" s="289">
        <f>IF(OR($C351="*",$C351&lt;400),"",IF(AND('201920 DATA'!BO351="*",$C351&gt;=400),"*",IF($C351&gt;=400,ROUND('201920 DATA'!BO351/$C351,2),"")))</f>
        <v>0</v>
      </c>
      <c r="AQ351" s="289">
        <f>IF(OR($C351="*",$C351&lt;400),"",IF(AND('201920 DATA'!BP351="*",$C351&gt;=400),"*",IF($C351&gt;=400,ROUND('201920 DATA'!BP351/$C351,2),"")))</f>
        <v>0.12</v>
      </c>
      <c r="AR351" s="289">
        <f>IF(OR($C351="*",$C351&lt;400),"",IF(AND('201920 DATA'!BQ351="*",$C351&gt;=400),"*",IF($C351&gt;=400,ROUND('201920 DATA'!BQ351/$C351,2),"")))</f>
        <v>0.56999999999999995</v>
      </c>
      <c r="AS351" s="289">
        <f>IF(OR($C351="*",$C351&lt;400),"",IF(AND('201920 DATA'!BR351="*",$C351&gt;=400),"*",IF($C351&gt;=400,ROUND('201920 DATA'!BR351/$C351,2),"")))</f>
        <v>0.05</v>
      </c>
      <c r="AT351" s="289">
        <f>IF(OR($C351="*",$C351&lt;400),"",IF(AND('201920 DATA'!BS351="*",$C351&gt;=400),"*",IF($C351&gt;=400,ROUND('201920 DATA'!BS351/$C351,2),"")))</f>
        <v>0.01</v>
      </c>
      <c r="AU351" s="289">
        <f>IF(OR($C351="*",$C351&lt;400),"",IF(AND('201920 DATA'!BT351="*",$C351&gt;=400),"*",IF($C351&gt;=400,ROUND('201920 DATA'!BT351/$C351,2),"")))</f>
        <v>0.02</v>
      </c>
      <c r="AV351" s="289">
        <f>IF(OR($C351="*",$C351&lt;400),"",IF(AND('201920 DATA'!BU351="*",$C351&gt;=400),"*",IF($C351&gt;=400,ROUND('201920 DATA'!BU351/$C351,2),"")))</f>
        <v>0</v>
      </c>
      <c r="AW351" s="289">
        <f>IF(OR($C351="*",$C351&lt;400),"",IF(AND('201920 DATA'!BV351="*",$C351&gt;=400),"*",IF($C351&gt;=400,ROUND('201920 DATA'!BV351/$C351,2),"")))</f>
        <v>0</v>
      </c>
      <c r="AX351" s="289">
        <f>IF(OR($C351="*",$C351&lt;400),"",IF(AND('201920 DATA'!BW351="*",$C351&gt;=400),"*",IF($C351&gt;=400,ROUND('201920 DATA'!BW351/$C351,2),"")))</f>
        <v>0.19</v>
      </c>
      <c r="AZ351" s="365">
        <v>42205</v>
      </c>
    </row>
    <row r="352" spans="1:52" x14ac:dyDescent="0.2">
      <c r="A352" s="373" t="s">
        <v>405</v>
      </c>
      <c r="B352" s="287">
        <f>'201920 DATA'!B352</f>
        <v>12110</v>
      </c>
      <c r="C352" s="288">
        <f>'201920 DATA'!C352</f>
        <v>11265</v>
      </c>
      <c r="D352" s="293">
        <f>'201920 DATA'!FQ352</f>
        <v>5240</v>
      </c>
      <c r="F352" s="313">
        <f t="shared" si="10"/>
        <v>0.01</v>
      </c>
      <c r="G352" s="295">
        <f t="shared" si="11"/>
        <v>0.93</v>
      </c>
      <c r="H352" s="289">
        <f>IF(OR($C352="*",$C352&lt;400),"",IF(AND('201920 DATA'!F352="*",$C352&gt;=400),"*",IF($C352&gt;=400,ROUND('201920 DATA'!F352/$C352,2),"")))</f>
        <v>0.18</v>
      </c>
      <c r="I352" s="296">
        <f>IF(OR($B352="*",$B352&lt;400),"",IF(AND('201920 DATA'!Y352="*",$B352&gt;=400),"*",IF($B352&gt;=400,ROUND('201920 DATA'!Y352/$B352,2),"")))</f>
        <v>0</v>
      </c>
      <c r="J352" s="296">
        <f>IF(OR($B352="*",$B352&lt;400),"",IF(AND('201920 DATA'!Z352="*",$B352&gt;=400),"*",IF($B352&gt;=400,ROUND('201920 DATA'!Z352/$B352,2),"")))</f>
        <v>0.09</v>
      </c>
      <c r="K352" s="296">
        <f>IF(OR($B352="*",$B352&lt;400),"",IF(AND('201920 DATA'!AA352="*",$B352&gt;=400),"*",IF($B352&gt;=400,ROUND('201920 DATA'!AA352/$B352,2),"")))</f>
        <v>0.22</v>
      </c>
      <c r="L352" s="296">
        <f>IF(OR($B352="*",$B352&lt;400),"",IF(AND('201920 DATA'!AB352="*",$B352&gt;=400),"*",IF($B352&gt;=400,ROUND('201920 DATA'!AB352/$B352,2),"")))</f>
        <v>0.34</v>
      </c>
      <c r="M352" s="296">
        <f>IF(OR($B352="*",$B352&lt;400),"",IF(AND('201920 DATA'!AC352="*",$B352&gt;=400),"*",IF($B352&gt;=400,ROUND('201920 DATA'!AC352/$B352,2),"")))</f>
        <v>0.26</v>
      </c>
      <c r="N352" s="296">
        <f>IF(OR($B352="*",$B352&lt;400),"",IF(AND('201920 DATA'!AD352="*",$B352&gt;=400),"*",IF($B352&gt;=400,ROUND('201920 DATA'!AD352/$B352,2),"")))</f>
        <v>0.08</v>
      </c>
      <c r="O352" s="296">
        <f>IF(OR($B352="*",$B352&lt;400),"",IF(AND('201920 DATA'!AE352="*",$B352&gt;=400),"*",IF($B352&gt;=400,ROUND('201920 DATA'!AE352/$B352,2),"")))</f>
        <v>0</v>
      </c>
      <c r="P352" s="297"/>
      <c r="Q352" s="296">
        <f>IF(OR($B352="*",$B352&lt;400),"",IF(AND('201920 DATA'!FO352="*",$B352&gt;=400),"*",IF($B352&gt;=400,ROUND('201920 DATA'!FO352/$B352,2),"")))</f>
        <v>0.88</v>
      </c>
      <c r="R352" s="289">
        <f>IF(OR($C352="*",$C352&lt;400),"",IF(AND('201920 DATA'!F352="*",$C352&gt;=400),"*",IF($C352&gt;=400,ROUND('201920 DATA'!F352/$C352,2),"")))</f>
        <v>0.18</v>
      </c>
      <c r="S352" s="289">
        <f>IF(OR($C352="*",$C352&lt;400),"",IF(AND('201920 DATA'!G352="*",$C352&gt;=400),"*",IF($C352&gt;=400,ROUND('201920 DATA'!G352/$C352,2),"")))</f>
        <v>0.34</v>
      </c>
      <c r="T352" s="289">
        <f>IF(OR($C352="*",$C352&lt;400),"",IF(AND('201920 DATA'!H352="*",$C352&gt;=400),"*",IF($C352&gt;=400,ROUND('201920 DATA'!H352/$C352,2),"")))</f>
        <v>0.48</v>
      </c>
      <c r="U352" s="289">
        <f>IF(OR($C352="*",$C352&lt;400),"",IF(AND('201920 DATA'!FP352="*",$C352&gt;=400),"*",IF($C352&gt;=400,ROUND('201920 DATA'!FP352/$C352,2),"")))</f>
        <v>0</v>
      </c>
      <c r="V352" s="312">
        <f>IF(OR($D352="*",$D352&lt;400),"",IF(AND('201920 DATA'!M352="*",$D352&gt;=400),"*",IF($D352&gt;=400,ROUND('201920 DATA'!M352/$D352,2),"")))</f>
        <v>0.01</v>
      </c>
      <c r="W352" s="312">
        <f>IF(OR($D352="*",$D352&lt;400),"",IF(AND('201920 DATA'!N352="*",$D352&gt;=400),"*",IF($D352&gt;=400,ROUND('201920 DATA'!N352/$D352,2),"")))</f>
        <v>0.39</v>
      </c>
      <c r="X352" s="312">
        <f>IF(OR($D352="*",$D352&lt;400),"",IF(AND('201920 DATA'!O352="*",$D352&gt;=400),"*",IF($D352&gt;=400,ROUND('201920 DATA'!O352/$D352,2),"")))</f>
        <v>0.28000000000000003</v>
      </c>
      <c r="Y352" s="312">
        <f>IF(OR($D352="*",$D352&lt;400),"",IF(AND('201920 DATA'!P352="*",$D352&gt;=400),"*",IF($D352&gt;=400,ROUND('201920 DATA'!P352/$D352,2),"")))</f>
        <v>0.15</v>
      </c>
      <c r="Z352" s="312">
        <f>IF(OR($D352="*",$D352&lt;400),"",IF(AND('201920 DATA'!Q352="*",$D352&gt;=400),"*",IF($D352&gt;=400,ROUND('201920 DATA'!Q352/$D352,2),"")))</f>
        <v>0.16</v>
      </c>
      <c r="AA352" s="312">
        <f>IF(OR($D352="*",$D352&lt;400),"",IF(AND('201920 DATA'!R352="*",$D352&gt;=400),"*",IF($D352&gt;=400,ROUND('201920 DATA'!R352/$D352,2),"")))</f>
        <v>0.02</v>
      </c>
      <c r="AB352" s="312">
        <f>IF(OR($D352="*",$D352&lt;400),"",IF(AND('201920 DATA'!S352="*",$D352&gt;=400),"*",IF($D352&gt;=400,ROUND('201920 DATA'!S352/$D352,2),"")))</f>
        <v>0</v>
      </c>
      <c r="AC352" s="312">
        <f>IF(OR($D352="*",$D352&lt;400),"",IF(AND('201920 DATA'!T352="*",$D352&gt;=400),"*",IF($D352&gt;=400,ROUND('201920 DATA'!T352/$D352,2),"")))</f>
        <v>0</v>
      </c>
      <c r="AD352" s="289">
        <f>IF(OR($C352="*",$C352&lt;400),"",IF(AND('201920 DATA'!BC352="*",$C352&gt;=400),"*",IF($C352&gt;=400,ROUND('201920 DATA'!BC352/$C352,2),"")))</f>
        <v>0</v>
      </c>
      <c r="AE352" s="289">
        <f>IF(OR($C352="*",$C352&lt;400),"",IF(AND('201920 DATA'!BD352="*",$C352&gt;=400),"*",IF($C352&gt;=400,ROUND('201920 DATA'!BD352/$C352,2),"")))</f>
        <v>0.06</v>
      </c>
      <c r="AF352" s="289">
        <f>IF(OR($C352="*",$C352&lt;400),"",IF(AND('201920 DATA'!BE352="*",$C352&gt;=400),"*",IF($C352&gt;=400,ROUND('201920 DATA'!BE352/$C352,2),"")))</f>
        <v>0</v>
      </c>
      <c r="AG352" s="289">
        <f>IF(OR($C352="*",$C352&lt;400),"",IF(AND('201920 DATA'!BF352="*",$C352&gt;=400),"*",IF($C352&gt;=400,ROUND('201920 DATA'!BF352/$C352,2),"")))</f>
        <v>0</v>
      </c>
      <c r="AH352" s="289">
        <f>IF(OR($C352="*",$C352&lt;400),"",IF(AND('201920 DATA'!BG352="*",$C352&gt;=400),"*",IF($C352&gt;=400,ROUND('201920 DATA'!BG352/$C352,2),"")))</f>
        <v>0</v>
      </c>
      <c r="AI352" s="289">
        <f>IF(OR($C352="*",$C352&lt;400),"",IF(AND('201920 DATA'!BH352="*",$C352&gt;=400),"*",IF($C352&gt;=400,ROUND('201920 DATA'!BH352/$C352,2),"")))</f>
        <v>0.41</v>
      </c>
      <c r="AJ352" s="289">
        <f>IF(OR($C352="*",$C352&lt;400),"",IF(AND('201920 DATA'!BI352="*",$C352&gt;=400),"*",IF($C352&gt;=400,ROUND('201920 DATA'!BI352/$C352,2),"")))</f>
        <v>0</v>
      </c>
      <c r="AK352" s="289" t="str">
        <f>IF(OR($C352="*",$C352&lt;400),"",IF(AND('201920 DATA'!BJ352="*",$C352&gt;=400),"*",IF($C352&gt;=400,ROUND('201920 DATA'!BJ352/$C352,2),"")))</f>
        <v>*</v>
      </c>
      <c r="AL352" s="289">
        <f>IF(OR($C352="*",$C352&lt;400),"",IF(AND('201920 DATA'!BK352="*",$C352&gt;=400),"*",IF($C352&gt;=400,ROUND('201920 DATA'!BK352/$C352,2),"")))</f>
        <v>7.0000000000000007E-2</v>
      </c>
      <c r="AM352" s="289" t="str">
        <f>IF(OR($C352="*",$C352&lt;400),"",IF(AND('201920 DATA'!BL352="*",$C352&gt;=400),"*",IF($C352&gt;=400,ROUND('201920 DATA'!BL352/$C352,2),"")))</f>
        <v>*</v>
      </c>
      <c r="AN352" s="289" t="str">
        <f>IF(OR($C352="*",$C352&lt;400),"",IF(AND('201920 DATA'!BM352="*",$C352&gt;=400),"*",IF($C352&gt;=400,ROUND('201920 DATA'!BM352/$C352,2),"")))</f>
        <v>*</v>
      </c>
      <c r="AO352" s="289" t="str">
        <f>IF(OR($C352="*",$C352&lt;400),"",IF(AND('201920 DATA'!BN352="*",$C352&gt;=400),"*",IF($C352&gt;=400,ROUND('201920 DATA'!BN352/$C352,2),"")))</f>
        <v>*</v>
      </c>
      <c r="AP352" s="289">
        <f>IF(OR($C352="*",$C352&lt;400),"",IF(AND('201920 DATA'!BO352="*",$C352&gt;=400),"*",IF($C352&gt;=400,ROUND('201920 DATA'!BO352/$C352,2),"")))</f>
        <v>0.31</v>
      </c>
      <c r="AQ352" s="289">
        <f>IF(OR($C352="*",$C352&lt;400),"",IF(AND('201920 DATA'!BP352="*",$C352&gt;=400),"*",IF($C352&gt;=400,ROUND('201920 DATA'!BP352/$C352,2),"")))</f>
        <v>0</v>
      </c>
      <c r="AR352" s="289" t="str">
        <f>IF(OR($C352="*",$C352&lt;400),"",IF(AND('201920 DATA'!BQ352="*",$C352&gt;=400),"*",IF($C352&gt;=400,ROUND('201920 DATA'!BQ352/$C352,2),"")))</f>
        <v>*</v>
      </c>
      <c r="AS352" s="289">
        <f>IF(OR($C352="*",$C352&lt;400),"",IF(AND('201920 DATA'!BR352="*",$C352&gt;=400),"*",IF($C352&gt;=400,ROUND('201920 DATA'!BR352/$C352,2),"")))</f>
        <v>0</v>
      </c>
      <c r="AT352" s="289">
        <f>IF(OR($C352="*",$C352&lt;400),"",IF(AND('201920 DATA'!BS352="*",$C352&gt;=400),"*",IF($C352&gt;=400,ROUND('201920 DATA'!BS352/$C352,2),"")))</f>
        <v>0.01</v>
      </c>
      <c r="AU352" s="289">
        <f>IF(OR($C352="*",$C352&lt;400),"",IF(AND('201920 DATA'!BT352="*",$C352&gt;=400),"*",IF($C352&gt;=400,ROUND('201920 DATA'!BT352/$C352,2),"")))</f>
        <v>0.06</v>
      </c>
      <c r="AV352" s="289">
        <f>IF(OR($C352="*",$C352&lt;400),"",IF(AND('201920 DATA'!BU352="*",$C352&gt;=400),"*",IF($C352&gt;=400,ROUND('201920 DATA'!BU352/$C352,2),"")))</f>
        <v>0.06</v>
      </c>
      <c r="AW352" s="289">
        <f>IF(OR($C352="*",$C352&lt;400),"",IF(AND('201920 DATA'!BV352="*",$C352&gt;=400),"*",IF($C352&gt;=400,ROUND('201920 DATA'!BV352/$C352,2),"")))</f>
        <v>0</v>
      </c>
      <c r="AX352" s="289">
        <f>IF(OR($C352="*",$C352&lt;400),"",IF(AND('201920 DATA'!BW352="*",$C352&gt;=400),"*",IF($C352&gt;=400,ROUND('201920 DATA'!BW352/$C352,2),"")))</f>
        <v>0.01</v>
      </c>
      <c r="AZ352" s="365">
        <v>11960</v>
      </c>
    </row>
    <row r="353" spans="1:52" x14ac:dyDescent="0.2">
      <c r="A353" s="373" t="s">
        <v>406</v>
      </c>
      <c r="B353" s="287">
        <f>'201920 DATA'!B353</f>
        <v>161930</v>
      </c>
      <c r="C353" s="288">
        <f>'201920 DATA'!C353</f>
        <v>133695</v>
      </c>
      <c r="D353" s="293">
        <f>'201920 DATA'!FQ353</f>
        <v>43110</v>
      </c>
      <c r="F353" s="313">
        <f t="shared" si="10"/>
        <v>-0.01</v>
      </c>
      <c r="G353" s="295">
        <f t="shared" si="11"/>
        <v>0.83</v>
      </c>
      <c r="H353" s="289">
        <f>IF(OR($C353="*",$C353&lt;400),"",IF(AND('201920 DATA'!F353="*",$C353&gt;=400),"*",IF($C353&gt;=400,ROUND('201920 DATA'!F353/$C353,2),"")))</f>
        <v>0.43</v>
      </c>
      <c r="I353" s="296">
        <f>IF(OR($B353="*",$B353&lt;400),"",IF(AND('201920 DATA'!Y353="*",$B353&gt;=400),"*",IF($B353&gt;=400,ROUND('201920 DATA'!Y353/$B353,2),"")))</f>
        <v>0.11</v>
      </c>
      <c r="J353" s="296">
        <f>IF(OR($B353="*",$B353&lt;400),"",IF(AND('201920 DATA'!Z353="*",$B353&gt;=400),"*",IF($B353&gt;=400,ROUND('201920 DATA'!Z353/$B353,2),"")))</f>
        <v>0.09</v>
      </c>
      <c r="K353" s="296">
        <f>IF(OR($B353="*",$B353&lt;400),"",IF(AND('201920 DATA'!AA353="*",$B353&gt;=400),"*",IF($B353&gt;=400,ROUND('201920 DATA'!AA353/$B353,2),"")))</f>
        <v>0.13</v>
      </c>
      <c r="L353" s="296">
        <f>IF(OR($B353="*",$B353&lt;400),"",IF(AND('201920 DATA'!AB353="*",$B353&gt;=400),"*",IF($B353&gt;=400,ROUND('201920 DATA'!AB353/$B353,2),"")))</f>
        <v>0.16</v>
      </c>
      <c r="M353" s="296">
        <f>IF(OR($B353="*",$B353&lt;400),"",IF(AND('201920 DATA'!AC353="*",$B353&gt;=400),"*",IF($B353&gt;=400,ROUND('201920 DATA'!AC353/$B353,2),"")))</f>
        <v>0.21</v>
      </c>
      <c r="N353" s="296">
        <f>IF(OR($B353="*",$B353&lt;400),"",IF(AND('201920 DATA'!AD353="*",$B353&gt;=400),"*",IF($B353&gt;=400,ROUND('201920 DATA'!AD353/$B353,2),"")))</f>
        <v>0.21</v>
      </c>
      <c r="O353" s="296">
        <f>IF(OR($B353="*",$B353&lt;400),"",IF(AND('201920 DATA'!AE353="*",$B353&gt;=400),"*",IF($B353&gt;=400,ROUND('201920 DATA'!AE353/$B353,2),"")))</f>
        <v>0.05</v>
      </c>
      <c r="P353" s="297"/>
      <c r="Q353" s="296">
        <f>IF(OR($B353="*",$B353&lt;400),"",IF(AND('201920 DATA'!FO353="*",$B353&gt;=400),"*",IF($B353&gt;=400,ROUND('201920 DATA'!FO353/$B353,2),"")))</f>
        <v>0.56999999999999995</v>
      </c>
      <c r="R353" s="289">
        <f>IF(OR($C353="*",$C353&lt;400),"",IF(AND('201920 DATA'!F353="*",$C353&gt;=400),"*",IF($C353&gt;=400,ROUND('201920 DATA'!F353/$C353,2),"")))</f>
        <v>0.43</v>
      </c>
      <c r="S353" s="289">
        <f>IF(OR($C353="*",$C353&lt;400),"",IF(AND('201920 DATA'!G353="*",$C353&gt;=400),"*",IF($C353&gt;=400,ROUND('201920 DATA'!G353/$C353,2),"")))</f>
        <v>7.0000000000000007E-2</v>
      </c>
      <c r="T353" s="289">
        <f>IF(OR($C353="*",$C353&lt;400),"",IF(AND('201920 DATA'!H353="*",$C353&gt;=400),"*",IF($C353&gt;=400,ROUND('201920 DATA'!H353/$C353,2),"")))</f>
        <v>0.36</v>
      </c>
      <c r="U353" s="289">
        <f>IF(OR($C353="*",$C353&lt;400),"",IF(AND('201920 DATA'!FP353="*",$C353&gt;=400),"*",IF($C353&gt;=400,ROUND('201920 DATA'!FP353/$C353,2),"")))</f>
        <v>0.14000000000000001</v>
      </c>
      <c r="V353" s="312">
        <f>IF(OR($D353="*",$D353&lt;400),"",IF(AND('201920 DATA'!M353="*",$D353&gt;=400),"*",IF($D353&gt;=400,ROUND('201920 DATA'!M353/$D353,2),"")))</f>
        <v>0</v>
      </c>
      <c r="W353" s="312">
        <f>IF(OR($D353="*",$D353&lt;400),"",IF(AND('201920 DATA'!N353="*",$D353&gt;=400),"*",IF($D353&gt;=400,ROUND('201920 DATA'!N353/$D353,2),"")))</f>
        <v>0.51</v>
      </c>
      <c r="X353" s="312">
        <f>IF(OR($D353="*",$D353&lt;400),"",IF(AND('201920 DATA'!O353="*",$D353&gt;=400),"*",IF($D353&gt;=400,ROUND('201920 DATA'!O353/$D353,2),"")))</f>
        <v>0.18</v>
      </c>
      <c r="Y353" s="312">
        <f>IF(OR($D353="*",$D353&lt;400),"",IF(AND('201920 DATA'!P353="*",$D353&gt;=400),"*",IF($D353&gt;=400,ROUND('201920 DATA'!P353/$D353,2),"")))</f>
        <v>0.08</v>
      </c>
      <c r="Z353" s="312">
        <f>IF(OR($D353="*",$D353&lt;400),"",IF(AND('201920 DATA'!Q353="*",$D353&gt;=400),"*",IF($D353&gt;=400,ROUND('201920 DATA'!Q353/$D353,2),"")))</f>
        <v>0.15</v>
      </c>
      <c r="AA353" s="312">
        <f>IF(OR($D353="*",$D353&lt;400),"",IF(AND('201920 DATA'!R353="*",$D353&gt;=400),"*",IF($D353&gt;=400,ROUND('201920 DATA'!R353/$D353,2),"")))</f>
        <v>0.05</v>
      </c>
      <c r="AB353" s="312">
        <f>IF(OR($D353="*",$D353&lt;400),"",IF(AND('201920 DATA'!S353="*",$D353&gt;=400),"*",IF($D353&gt;=400,ROUND('201920 DATA'!S353/$D353,2),"")))</f>
        <v>0.02</v>
      </c>
      <c r="AC353" s="312">
        <f>IF(OR($D353="*",$D353&lt;400),"",IF(AND('201920 DATA'!T353="*",$D353&gt;=400),"*",IF($D353&gt;=400,ROUND('201920 DATA'!T353/$D353,2),"")))</f>
        <v>0</v>
      </c>
      <c r="AD353" s="289">
        <f>IF(OR($C353="*",$C353&lt;400),"",IF(AND('201920 DATA'!BC353="*",$C353&gt;=400),"*",IF($C353&gt;=400,ROUND('201920 DATA'!BC353/$C353,2),"")))</f>
        <v>0.03</v>
      </c>
      <c r="AE353" s="289">
        <f>IF(OR($C353="*",$C353&lt;400),"",IF(AND('201920 DATA'!BD353="*",$C353&gt;=400),"*",IF($C353&gt;=400,ROUND('201920 DATA'!BD353/$C353,2),"")))</f>
        <v>0.08</v>
      </c>
      <c r="AF353" s="289">
        <f>IF(OR($C353="*",$C353&lt;400),"",IF(AND('201920 DATA'!BE353="*",$C353&gt;=400),"*",IF($C353&gt;=400,ROUND('201920 DATA'!BE353/$C353,2),"")))</f>
        <v>0.03</v>
      </c>
      <c r="AG353" s="289">
        <f>IF(OR($C353="*",$C353&lt;400),"",IF(AND('201920 DATA'!BF353="*",$C353&gt;=400),"*",IF($C353&gt;=400,ROUND('201920 DATA'!BF353/$C353,2),"")))</f>
        <v>0.02</v>
      </c>
      <c r="AH353" s="289">
        <f>IF(OR($C353="*",$C353&lt;400),"",IF(AND('201920 DATA'!BG353="*",$C353&gt;=400),"*",IF($C353&gt;=400,ROUND('201920 DATA'!BG353/$C353,2),"")))</f>
        <v>0</v>
      </c>
      <c r="AI353" s="289">
        <f>IF(OR($C353="*",$C353&lt;400),"",IF(AND('201920 DATA'!BH353="*",$C353&gt;=400),"*",IF($C353&gt;=400,ROUND('201920 DATA'!BH353/$C353,2),"")))</f>
        <v>0.02</v>
      </c>
      <c r="AJ353" s="289">
        <f>IF(OR($C353="*",$C353&lt;400),"",IF(AND('201920 DATA'!BI353="*",$C353&gt;=400),"*",IF($C353&gt;=400,ROUND('201920 DATA'!BI353/$C353,2),"")))</f>
        <v>0.03</v>
      </c>
      <c r="AK353" s="289">
        <f>IF(OR($C353="*",$C353&lt;400),"",IF(AND('201920 DATA'!BJ353="*",$C353&gt;=400),"*",IF($C353&gt;=400,ROUND('201920 DATA'!BJ353/$C353,2),"")))</f>
        <v>0.01</v>
      </c>
      <c r="AL353" s="289">
        <f>IF(OR($C353="*",$C353&lt;400),"",IF(AND('201920 DATA'!BK353="*",$C353&gt;=400),"*",IF($C353&gt;=400,ROUND('201920 DATA'!BK353/$C353,2),"")))</f>
        <v>0.06</v>
      </c>
      <c r="AM353" s="289">
        <f>IF(OR($C353="*",$C353&lt;400),"",IF(AND('201920 DATA'!BL353="*",$C353&gt;=400),"*",IF($C353&gt;=400,ROUND('201920 DATA'!BL353/$C353,2),"")))</f>
        <v>0.08</v>
      </c>
      <c r="AN353" s="289">
        <f>IF(OR($C353="*",$C353&lt;400),"",IF(AND('201920 DATA'!BM353="*",$C353&gt;=400),"*",IF($C353&gt;=400,ROUND('201920 DATA'!BM353/$C353,2),"")))</f>
        <v>0.14000000000000001</v>
      </c>
      <c r="AO353" s="289">
        <f>IF(OR($C353="*",$C353&lt;400),"",IF(AND('201920 DATA'!BN353="*",$C353&gt;=400),"*",IF($C353&gt;=400,ROUND('201920 DATA'!BN353/$C353,2),"")))</f>
        <v>0.03</v>
      </c>
      <c r="AP353" s="289">
        <f>IF(OR($C353="*",$C353&lt;400),"",IF(AND('201920 DATA'!BO353="*",$C353&gt;=400),"*",IF($C353&gt;=400,ROUND('201920 DATA'!BO353/$C353,2),"")))</f>
        <v>7.0000000000000007E-2</v>
      </c>
      <c r="AQ353" s="289">
        <f>IF(OR($C353="*",$C353&lt;400),"",IF(AND('201920 DATA'!BP353="*",$C353&gt;=400),"*",IF($C353&gt;=400,ROUND('201920 DATA'!BP353/$C353,2),"")))</f>
        <v>7.0000000000000007E-2</v>
      </c>
      <c r="AR353" s="289">
        <f>IF(OR($C353="*",$C353&lt;400),"",IF(AND('201920 DATA'!BQ353="*",$C353&gt;=400),"*",IF($C353&gt;=400,ROUND('201920 DATA'!BQ353/$C353,2),"")))</f>
        <v>0.08</v>
      </c>
      <c r="AS353" s="289">
        <f>IF(OR($C353="*",$C353&lt;400),"",IF(AND('201920 DATA'!BR353="*",$C353&gt;=400),"*",IF($C353&gt;=400,ROUND('201920 DATA'!BR353/$C353,2),"")))</f>
        <v>0.04</v>
      </c>
      <c r="AT353" s="289">
        <f>IF(OR($C353="*",$C353&lt;400),"",IF(AND('201920 DATA'!BS353="*",$C353&gt;=400),"*",IF($C353&gt;=400,ROUND('201920 DATA'!BS353/$C353,2),"")))</f>
        <v>0</v>
      </c>
      <c r="AU353" s="289">
        <f>IF(OR($C353="*",$C353&lt;400),"",IF(AND('201920 DATA'!BT353="*",$C353&gt;=400),"*",IF($C353&gt;=400,ROUND('201920 DATA'!BT353/$C353,2),"")))</f>
        <v>0.11</v>
      </c>
      <c r="AV353" s="289">
        <f>IF(OR($C353="*",$C353&lt;400),"",IF(AND('201920 DATA'!BU353="*",$C353&gt;=400),"*",IF($C353&gt;=400,ROUND('201920 DATA'!BU353/$C353,2),"")))</f>
        <v>0.05</v>
      </c>
      <c r="AW353" s="289">
        <f>IF(OR($C353="*",$C353&lt;400),"",IF(AND('201920 DATA'!BV353="*",$C353&gt;=400),"*",IF($C353&gt;=400,ROUND('201920 DATA'!BV353/$C353,2),"")))</f>
        <v>0</v>
      </c>
      <c r="AX353" s="289">
        <f>IF(OR($C353="*",$C353&lt;400),"",IF(AND('201920 DATA'!BW353="*",$C353&gt;=400),"*",IF($C353&gt;=400,ROUND('201920 DATA'!BW353/$C353,2),"")))</f>
        <v>0.05</v>
      </c>
      <c r="AZ353" s="365">
        <v>163870</v>
      </c>
    </row>
    <row r="354" spans="1:52" x14ac:dyDescent="0.2">
      <c r="A354" s="373" t="s">
        <v>407</v>
      </c>
      <c r="B354" s="287">
        <f>'201920 DATA'!B354</f>
        <v>96425</v>
      </c>
      <c r="C354" s="288">
        <f>'201920 DATA'!C354</f>
        <v>80280</v>
      </c>
      <c r="D354" s="293">
        <f>'201920 DATA'!FQ354</f>
        <v>12090</v>
      </c>
      <c r="F354" s="313">
        <f t="shared" si="10"/>
        <v>0.13</v>
      </c>
      <c r="G354" s="295">
        <f t="shared" si="11"/>
        <v>0.83</v>
      </c>
      <c r="H354" s="289">
        <f>IF(OR($C354="*",$C354&lt;400),"",IF(AND('201920 DATA'!F354="*",$C354&gt;=400),"*",IF($C354&gt;=400,ROUND('201920 DATA'!F354/$C354,2),"")))</f>
        <v>0.44</v>
      </c>
      <c r="I354" s="296">
        <f>IF(OR($B354="*",$B354&lt;400),"",IF(AND('201920 DATA'!Y354="*",$B354&gt;=400),"*",IF($B354&gt;=400,ROUND('201920 DATA'!Y354/$B354,2),"")))</f>
        <v>0.1</v>
      </c>
      <c r="J354" s="296">
        <f>IF(OR($B354="*",$B354&lt;400),"",IF(AND('201920 DATA'!Z354="*",$B354&gt;=400),"*",IF($B354&gt;=400,ROUND('201920 DATA'!Z354/$B354,2),"")))</f>
        <v>0.11</v>
      </c>
      <c r="K354" s="296">
        <f>IF(OR($B354="*",$B354&lt;400),"",IF(AND('201920 DATA'!AA354="*",$B354&gt;=400),"*",IF($B354&gt;=400,ROUND('201920 DATA'!AA354/$B354,2),"")))</f>
        <v>0.12</v>
      </c>
      <c r="L354" s="296">
        <f>IF(OR($B354="*",$B354&lt;400),"",IF(AND('201920 DATA'!AB354="*",$B354&gt;=400),"*",IF($B354&gt;=400,ROUND('201920 DATA'!AB354/$B354,2),"")))</f>
        <v>0.17</v>
      </c>
      <c r="M354" s="296">
        <f>IF(OR($B354="*",$B354&lt;400),"",IF(AND('201920 DATA'!AC354="*",$B354&gt;=400),"*",IF($B354&gt;=400,ROUND('201920 DATA'!AC354/$B354,2),"")))</f>
        <v>0.22</v>
      </c>
      <c r="N354" s="296">
        <f>IF(OR($B354="*",$B354&lt;400),"",IF(AND('201920 DATA'!AD354="*",$B354&gt;=400),"*",IF($B354&gt;=400,ROUND('201920 DATA'!AD354/$B354,2),"")))</f>
        <v>0.23</v>
      </c>
      <c r="O354" s="296">
        <f>IF(OR($B354="*",$B354&lt;400),"",IF(AND('201920 DATA'!AE354="*",$B354&gt;=400),"*",IF($B354&gt;=400,ROUND('201920 DATA'!AE354/$B354,2),"")))</f>
        <v>0.04</v>
      </c>
      <c r="P354" s="297"/>
      <c r="Q354" s="296">
        <f>IF(OR($B354="*",$B354&lt;400),"",IF(AND('201920 DATA'!FO354="*",$B354&gt;=400),"*",IF($B354&gt;=400,ROUND('201920 DATA'!FO354/$B354,2),"")))</f>
        <v>0.51</v>
      </c>
      <c r="R354" s="289">
        <f>IF(OR($C354="*",$C354&lt;400),"",IF(AND('201920 DATA'!F354="*",$C354&gt;=400),"*",IF($C354&gt;=400,ROUND('201920 DATA'!F354/$C354,2),"")))</f>
        <v>0.44</v>
      </c>
      <c r="S354" s="289">
        <f>IF(OR($C354="*",$C354&lt;400),"",IF(AND('201920 DATA'!G354="*",$C354&gt;=400),"*",IF($C354&gt;=400,ROUND('201920 DATA'!G354/$C354,2),"")))</f>
        <v>0.12</v>
      </c>
      <c r="T354" s="289">
        <f>IF(OR($C354="*",$C354&lt;400),"",IF(AND('201920 DATA'!H354="*",$C354&gt;=400),"*",IF($C354&gt;=400,ROUND('201920 DATA'!H354/$C354,2),"")))</f>
        <v>0.28999999999999998</v>
      </c>
      <c r="U354" s="289">
        <f>IF(OR($C354="*",$C354&lt;400),"",IF(AND('201920 DATA'!FP354="*",$C354&gt;=400),"*",IF($C354&gt;=400,ROUND('201920 DATA'!FP354/$C354,2),"")))</f>
        <v>0.15</v>
      </c>
      <c r="V354" s="312">
        <f>IF(OR($D354="*",$D354&lt;400),"",IF(AND('201920 DATA'!M354="*",$D354&gt;=400),"*",IF($D354&gt;=400,ROUND('201920 DATA'!M354/$D354,2),"")))</f>
        <v>0</v>
      </c>
      <c r="W354" s="312">
        <f>IF(OR($D354="*",$D354&lt;400),"",IF(AND('201920 DATA'!N354="*",$D354&gt;=400),"*",IF($D354&gt;=400,ROUND('201920 DATA'!N354/$D354,2),"")))</f>
        <v>0.52</v>
      </c>
      <c r="X354" s="312">
        <f>IF(OR($D354="*",$D354&lt;400),"",IF(AND('201920 DATA'!O354="*",$D354&gt;=400),"*",IF($D354&gt;=400,ROUND('201920 DATA'!O354/$D354,2),"")))</f>
        <v>0.22</v>
      </c>
      <c r="Y354" s="312">
        <f>IF(OR($D354="*",$D354&lt;400),"",IF(AND('201920 DATA'!P354="*",$D354&gt;=400),"*",IF($D354&gt;=400,ROUND('201920 DATA'!P354/$D354,2),"")))</f>
        <v>0.1</v>
      </c>
      <c r="Z354" s="312">
        <f>IF(OR($D354="*",$D354&lt;400),"",IF(AND('201920 DATA'!Q354="*",$D354&gt;=400),"*",IF($D354&gt;=400,ROUND('201920 DATA'!Q354/$D354,2),"")))</f>
        <v>0.13</v>
      </c>
      <c r="AA354" s="312">
        <f>IF(OR($D354="*",$D354&lt;400),"",IF(AND('201920 DATA'!R354="*",$D354&gt;=400),"*",IF($D354&gt;=400,ROUND('201920 DATA'!R354/$D354,2),"")))</f>
        <v>0.02</v>
      </c>
      <c r="AB354" s="312">
        <f>IF(OR($D354="*",$D354&lt;400),"",IF(AND('201920 DATA'!S354="*",$D354&gt;=400),"*",IF($D354&gt;=400,ROUND('201920 DATA'!S354/$D354,2),"")))</f>
        <v>0</v>
      </c>
      <c r="AC354" s="312">
        <f>IF(OR($D354="*",$D354&lt;400),"",IF(AND('201920 DATA'!T354="*",$D354&gt;=400),"*",IF($D354&gt;=400,ROUND('201920 DATA'!T354/$D354,2),"")))</f>
        <v>0</v>
      </c>
      <c r="AD354" s="289">
        <f>IF(OR($C354="*",$C354&lt;400),"",IF(AND('201920 DATA'!BC354="*",$C354&gt;=400),"*",IF($C354&gt;=400,ROUND('201920 DATA'!BC354/$C354,2),"")))</f>
        <v>0.02</v>
      </c>
      <c r="AE354" s="289">
        <f>IF(OR($C354="*",$C354&lt;400),"",IF(AND('201920 DATA'!BD354="*",$C354&gt;=400),"*",IF($C354&gt;=400,ROUND('201920 DATA'!BD354/$C354,2),"")))</f>
        <v>0.08</v>
      </c>
      <c r="AF354" s="289">
        <f>IF(OR($C354="*",$C354&lt;400),"",IF(AND('201920 DATA'!BE354="*",$C354&gt;=400),"*",IF($C354&gt;=400,ROUND('201920 DATA'!BE354/$C354,2),"")))</f>
        <v>0.03</v>
      </c>
      <c r="AG354" s="289">
        <f>IF(OR($C354="*",$C354&lt;400),"",IF(AND('201920 DATA'!BF354="*",$C354&gt;=400),"*",IF($C354&gt;=400,ROUND('201920 DATA'!BF354/$C354,2),"")))</f>
        <v>0.02</v>
      </c>
      <c r="AH354" s="289">
        <f>IF(OR($C354="*",$C354&lt;400),"",IF(AND('201920 DATA'!BG354="*",$C354&gt;=400),"*",IF($C354&gt;=400,ROUND('201920 DATA'!BG354/$C354,2),"")))</f>
        <v>0.01</v>
      </c>
      <c r="AI354" s="289">
        <f>IF(OR($C354="*",$C354&lt;400),"",IF(AND('201920 DATA'!BH354="*",$C354&gt;=400),"*",IF($C354&gt;=400,ROUND('201920 DATA'!BH354/$C354,2),"")))</f>
        <v>0.01</v>
      </c>
      <c r="AJ354" s="289">
        <f>IF(OR($C354="*",$C354&lt;400),"",IF(AND('201920 DATA'!BI354="*",$C354&gt;=400),"*",IF($C354&gt;=400,ROUND('201920 DATA'!BI354/$C354,2),"")))</f>
        <v>0.03</v>
      </c>
      <c r="AK354" s="289">
        <f>IF(OR($C354="*",$C354&lt;400),"",IF(AND('201920 DATA'!BJ354="*",$C354&gt;=400),"*",IF($C354&gt;=400,ROUND('201920 DATA'!BJ354/$C354,2),"")))</f>
        <v>0.01</v>
      </c>
      <c r="AL354" s="289">
        <f>IF(OR($C354="*",$C354&lt;400),"",IF(AND('201920 DATA'!BK354="*",$C354&gt;=400),"*",IF($C354&gt;=400,ROUND('201920 DATA'!BK354/$C354,2),"")))</f>
        <v>0.06</v>
      </c>
      <c r="AM354" s="289">
        <f>IF(OR($C354="*",$C354&lt;400),"",IF(AND('201920 DATA'!BL354="*",$C354&gt;=400),"*",IF($C354&gt;=400,ROUND('201920 DATA'!BL354/$C354,2),"")))</f>
        <v>0.08</v>
      </c>
      <c r="AN354" s="289">
        <f>IF(OR($C354="*",$C354&lt;400),"",IF(AND('201920 DATA'!BM354="*",$C354&gt;=400),"*",IF($C354&gt;=400,ROUND('201920 DATA'!BM354/$C354,2),"")))</f>
        <v>0.15</v>
      </c>
      <c r="AO354" s="289">
        <f>IF(OR($C354="*",$C354&lt;400),"",IF(AND('201920 DATA'!BN354="*",$C354&gt;=400),"*",IF($C354&gt;=400,ROUND('201920 DATA'!BN354/$C354,2),"")))</f>
        <v>0.03</v>
      </c>
      <c r="AP354" s="289">
        <f>IF(OR($C354="*",$C354&lt;400),"",IF(AND('201920 DATA'!BO354="*",$C354&gt;=400),"*",IF($C354&gt;=400,ROUND('201920 DATA'!BO354/$C354,2),"")))</f>
        <v>0.06</v>
      </c>
      <c r="AQ354" s="289">
        <f>IF(OR($C354="*",$C354&lt;400),"",IF(AND('201920 DATA'!BP354="*",$C354&gt;=400),"*",IF($C354&gt;=400,ROUND('201920 DATA'!BP354/$C354,2),"")))</f>
        <v>0.06</v>
      </c>
      <c r="AR354" s="289">
        <f>IF(OR($C354="*",$C354&lt;400),"",IF(AND('201920 DATA'!BQ354="*",$C354&gt;=400),"*",IF($C354&gt;=400,ROUND('201920 DATA'!BQ354/$C354,2),"")))</f>
        <v>0.08</v>
      </c>
      <c r="AS354" s="289">
        <f>IF(OR($C354="*",$C354&lt;400),"",IF(AND('201920 DATA'!BR354="*",$C354&gt;=400),"*",IF($C354&gt;=400,ROUND('201920 DATA'!BR354/$C354,2),"")))</f>
        <v>0.02</v>
      </c>
      <c r="AT354" s="289">
        <f>IF(OR($C354="*",$C354&lt;400),"",IF(AND('201920 DATA'!BS354="*",$C354&gt;=400),"*",IF($C354&gt;=400,ROUND('201920 DATA'!BS354/$C354,2),"")))</f>
        <v>0</v>
      </c>
      <c r="AU354" s="289">
        <f>IF(OR($C354="*",$C354&lt;400),"",IF(AND('201920 DATA'!BT354="*",$C354&gt;=400),"*",IF($C354&gt;=400,ROUND('201920 DATA'!BT354/$C354,2),"")))</f>
        <v>0.1</v>
      </c>
      <c r="AV354" s="289">
        <f>IF(OR($C354="*",$C354&lt;400),"",IF(AND('201920 DATA'!BU354="*",$C354&gt;=400),"*",IF($C354&gt;=400,ROUND('201920 DATA'!BU354/$C354,2),"")))</f>
        <v>7.0000000000000007E-2</v>
      </c>
      <c r="AW354" s="289">
        <f>IF(OR($C354="*",$C354&lt;400),"",IF(AND('201920 DATA'!BV354="*",$C354&gt;=400),"*",IF($C354&gt;=400,ROUND('201920 DATA'!BV354/$C354,2),"")))</f>
        <v>0</v>
      </c>
      <c r="AX354" s="289">
        <f>IF(OR($C354="*",$C354&lt;400),"",IF(AND('201920 DATA'!BW354="*",$C354&gt;=400),"*",IF($C354&gt;=400,ROUND('201920 DATA'!BW354/$C354,2),"")))</f>
        <v>0.08</v>
      </c>
      <c r="AZ354" s="365">
        <v>84040</v>
      </c>
    </row>
    <row r="355" spans="1:52" x14ac:dyDescent="0.2">
      <c r="A355" s="373" t="s">
        <v>408</v>
      </c>
      <c r="B355" s="287">
        <f>'201920 DATA'!B355</f>
        <v>78550</v>
      </c>
      <c r="C355" s="288">
        <f>'201920 DATA'!C355</f>
        <v>59895</v>
      </c>
      <c r="D355" s="293">
        <f>'201920 DATA'!FQ355</f>
        <v>21390</v>
      </c>
      <c r="F355" s="313">
        <f t="shared" si="10"/>
        <v>-0.04</v>
      </c>
      <c r="G355" s="295">
        <f t="shared" si="11"/>
        <v>0.76</v>
      </c>
      <c r="H355" s="289">
        <f>IF(OR($C355="*",$C355&lt;400),"",IF(AND('201920 DATA'!F355="*",$C355&gt;=400),"*",IF($C355&gt;=400,ROUND('201920 DATA'!F355/$C355,2),"")))</f>
        <v>0.4</v>
      </c>
      <c r="I355" s="296">
        <f>IF(OR($B355="*",$B355&lt;400),"",IF(AND('201920 DATA'!Y355="*",$B355&gt;=400),"*",IF($B355&gt;=400,ROUND('201920 DATA'!Y355/$B355,2),"")))</f>
        <v>7.0000000000000007E-2</v>
      </c>
      <c r="J355" s="296">
        <f>IF(OR($B355="*",$B355&lt;400),"",IF(AND('201920 DATA'!Z355="*",$B355&gt;=400),"*",IF($B355&gt;=400,ROUND('201920 DATA'!Z355/$B355,2),"")))</f>
        <v>0.1</v>
      </c>
      <c r="K355" s="296">
        <f>IF(OR($B355="*",$B355&lt;400),"",IF(AND('201920 DATA'!AA355="*",$B355&gt;=400),"*",IF($B355&gt;=400,ROUND('201920 DATA'!AA355/$B355,2),"")))</f>
        <v>0.12</v>
      </c>
      <c r="L355" s="296">
        <f>IF(OR($B355="*",$B355&lt;400),"",IF(AND('201920 DATA'!AB355="*",$B355&gt;=400),"*",IF($B355&gt;=400,ROUND('201920 DATA'!AB355/$B355,2),"")))</f>
        <v>0.16</v>
      </c>
      <c r="M355" s="296">
        <f>IF(OR($B355="*",$B355&lt;400),"",IF(AND('201920 DATA'!AC355="*",$B355&gt;=400),"*",IF($B355&gt;=400,ROUND('201920 DATA'!AC355/$B355,2),"")))</f>
        <v>0.24</v>
      </c>
      <c r="N355" s="296">
        <f>IF(OR($B355="*",$B355&lt;400),"",IF(AND('201920 DATA'!AD355="*",$B355&gt;=400),"*",IF($B355&gt;=400,ROUND('201920 DATA'!AD355/$B355,2),"")))</f>
        <v>0.27</v>
      </c>
      <c r="O355" s="296">
        <f>IF(OR($B355="*",$B355&lt;400),"",IF(AND('201920 DATA'!AE355="*",$B355&gt;=400),"*",IF($B355&gt;=400,ROUND('201920 DATA'!AE355/$B355,2),"")))</f>
        <v>0.05</v>
      </c>
      <c r="P355" s="297"/>
      <c r="Q355" s="296">
        <f>IF(OR($B355="*",$B355&lt;400),"",IF(AND('201920 DATA'!FO355="*",$B355&gt;=400),"*",IF($B355&gt;=400,ROUND('201920 DATA'!FO355/$B355,2),"")))</f>
        <v>0.56999999999999995</v>
      </c>
      <c r="R355" s="289">
        <f>IF(OR($C355="*",$C355&lt;400),"",IF(AND('201920 DATA'!F355="*",$C355&gt;=400),"*",IF($C355&gt;=400,ROUND('201920 DATA'!F355/$C355,2),"")))</f>
        <v>0.4</v>
      </c>
      <c r="S355" s="289">
        <f>IF(OR($C355="*",$C355&lt;400),"",IF(AND('201920 DATA'!G355="*",$C355&gt;=400),"*",IF($C355&gt;=400,ROUND('201920 DATA'!G355/$C355,2),"")))</f>
        <v>0.12</v>
      </c>
      <c r="T355" s="289">
        <f>IF(OR($C355="*",$C355&lt;400),"",IF(AND('201920 DATA'!H355="*",$C355&gt;=400),"*",IF($C355&gt;=400,ROUND('201920 DATA'!H355/$C355,2),"")))</f>
        <v>0.39</v>
      </c>
      <c r="U355" s="289">
        <f>IF(OR($C355="*",$C355&lt;400),"",IF(AND('201920 DATA'!FP355="*",$C355&gt;=400),"*",IF($C355&gt;=400,ROUND('201920 DATA'!FP355/$C355,2),"")))</f>
        <v>0.08</v>
      </c>
      <c r="V355" s="312">
        <f>IF(OR($D355="*",$D355&lt;400),"",IF(AND('201920 DATA'!M355="*",$D355&gt;=400),"*",IF($D355&gt;=400,ROUND('201920 DATA'!M355/$D355,2),"")))</f>
        <v>0</v>
      </c>
      <c r="W355" s="312">
        <f>IF(OR($D355="*",$D355&lt;400),"",IF(AND('201920 DATA'!N355="*",$D355&gt;=400),"*",IF($D355&gt;=400,ROUND('201920 DATA'!N355/$D355,2),"")))</f>
        <v>0.5</v>
      </c>
      <c r="X355" s="312">
        <f>IF(OR($D355="*",$D355&lt;400),"",IF(AND('201920 DATA'!O355="*",$D355&gt;=400),"*",IF($D355&gt;=400,ROUND('201920 DATA'!O355/$D355,2),"")))</f>
        <v>0.21</v>
      </c>
      <c r="Y355" s="312">
        <f>IF(OR($D355="*",$D355&lt;400),"",IF(AND('201920 DATA'!P355="*",$D355&gt;=400),"*",IF($D355&gt;=400,ROUND('201920 DATA'!P355/$D355,2),"")))</f>
        <v>0.1</v>
      </c>
      <c r="Z355" s="312">
        <f>IF(OR($D355="*",$D355&lt;400),"",IF(AND('201920 DATA'!Q355="*",$D355&gt;=400),"*",IF($D355&gt;=400,ROUND('201920 DATA'!Q355/$D355,2),"")))</f>
        <v>0.15</v>
      </c>
      <c r="AA355" s="312">
        <f>IF(OR($D355="*",$D355&lt;400),"",IF(AND('201920 DATA'!R355="*",$D355&gt;=400),"*",IF($D355&gt;=400,ROUND('201920 DATA'!R355/$D355,2),"")))</f>
        <v>0.04</v>
      </c>
      <c r="AB355" s="312">
        <f>IF(OR($D355="*",$D355&lt;400),"",IF(AND('201920 DATA'!S355="*",$D355&gt;=400),"*",IF($D355&gt;=400,ROUND('201920 DATA'!S355/$D355,2),"")))</f>
        <v>0.01</v>
      </c>
      <c r="AC355" s="312">
        <f>IF(OR($D355="*",$D355&lt;400),"",IF(AND('201920 DATA'!T355="*",$D355&gt;=400),"*",IF($D355&gt;=400,ROUND('201920 DATA'!T355/$D355,2),"")))</f>
        <v>0</v>
      </c>
      <c r="AD355" s="289">
        <f>IF(OR($C355="*",$C355&lt;400),"",IF(AND('201920 DATA'!BC355="*",$C355&gt;=400),"*",IF($C355&gt;=400,ROUND('201920 DATA'!BC355/$C355,2),"")))</f>
        <v>0.03</v>
      </c>
      <c r="AE355" s="289">
        <f>IF(OR($C355="*",$C355&lt;400),"",IF(AND('201920 DATA'!BD355="*",$C355&gt;=400),"*",IF($C355&gt;=400,ROUND('201920 DATA'!BD355/$C355,2),"")))</f>
        <v>0.1</v>
      </c>
      <c r="AF355" s="289">
        <f>IF(OR($C355="*",$C355&lt;400),"",IF(AND('201920 DATA'!BE355="*",$C355&gt;=400),"*",IF($C355&gt;=400,ROUND('201920 DATA'!BE355/$C355,2),"")))</f>
        <v>0.03</v>
      </c>
      <c r="AG355" s="289">
        <f>IF(OR($C355="*",$C355&lt;400),"",IF(AND('201920 DATA'!BF355="*",$C355&gt;=400),"*",IF($C355&gt;=400,ROUND('201920 DATA'!BF355/$C355,2),"")))</f>
        <v>0.01</v>
      </c>
      <c r="AH355" s="289">
        <f>IF(OR($C355="*",$C355&lt;400),"",IF(AND('201920 DATA'!BG355="*",$C355&gt;=400),"*",IF($C355&gt;=400,ROUND('201920 DATA'!BG355/$C355,2),"")))</f>
        <v>0.01</v>
      </c>
      <c r="AI355" s="289">
        <f>IF(OR($C355="*",$C355&lt;400),"",IF(AND('201920 DATA'!BH355="*",$C355&gt;=400),"*",IF($C355&gt;=400,ROUND('201920 DATA'!BH355/$C355,2),"")))</f>
        <v>0.01</v>
      </c>
      <c r="AJ355" s="289">
        <f>IF(OR($C355="*",$C355&lt;400),"",IF(AND('201920 DATA'!BI355="*",$C355&gt;=400),"*",IF($C355&gt;=400,ROUND('201920 DATA'!BI355/$C355,2),"")))</f>
        <v>0.03</v>
      </c>
      <c r="AK355" s="289">
        <f>IF(OR($C355="*",$C355&lt;400),"",IF(AND('201920 DATA'!BJ355="*",$C355&gt;=400),"*",IF($C355&gt;=400,ROUND('201920 DATA'!BJ355/$C355,2),"")))</f>
        <v>0.01</v>
      </c>
      <c r="AL355" s="289">
        <f>IF(OR($C355="*",$C355&lt;400),"",IF(AND('201920 DATA'!BK355="*",$C355&gt;=400),"*",IF($C355&gt;=400,ROUND('201920 DATA'!BK355/$C355,2),"")))</f>
        <v>0.05</v>
      </c>
      <c r="AM355" s="289">
        <f>IF(OR($C355="*",$C355&lt;400),"",IF(AND('201920 DATA'!BL355="*",$C355&gt;=400),"*",IF($C355&gt;=400,ROUND('201920 DATA'!BL355/$C355,2),"")))</f>
        <v>0.08</v>
      </c>
      <c r="AN355" s="289">
        <f>IF(OR($C355="*",$C355&lt;400),"",IF(AND('201920 DATA'!BM355="*",$C355&gt;=400),"*",IF($C355&gt;=400,ROUND('201920 DATA'!BM355/$C355,2),"")))</f>
        <v>0.16</v>
      </c>
      <c r="AO355" s="289">
        <f>IF(OR($C355="*",$C355&lt;400),"",IF(AND('201920 DATA'!BN355="*",$C355&gt;=400),"*",IF($C355&gt;=400,ROUND('201920 DATA'!BN355/$C355,2),"")))</f>
        <v>0.02</v>
      </c>
      <c r="AP355" s="289">
        <f>IF(OR($C355="*",$C355&lt;400),"",IF(AND('201920 DATA'!BO355="*",$C355&gt;=400),"*",IF($C355&gt;=400,ROUND('201920 DATA'!BO355/$C355,2),"")))</f>
        <v>0.06</v>
      </c>
      <c r="AQ355" s="289">
        <f>IF(OR($C355="*",$C355&lt;400),"",IF(AND('201920 DATA'!BP355="*",$C355&gt;=400),"*",IF($C355&gt;=400,ROUND('201920 DATA'!BP355/$C355,2),"")))</f>
        <v>0.06</v>
      </c>
      <c r="AR355" s="289">
        <f>IF(OR($C355="*",$C355&lt;400),"",IF(AND('201920 DATA'!BQ355="*",$C355&gt;=400),"*",IF($C355&gt;=400,ROUND('201920 DATA'!BQ355/$C355,2),"")))</f>
        <v>7.0000000000000007E-2</v>
      </c>
      <c r="AS355" s="289">
        <f>IF(OR($C355="*",$C355&lt;400),"",IF(AND('201920 DATA'!BR355="*",$C355&gt;=400),"*",IF($C355&gt;=400,ROUND('201920 DATA'!BR355/$C355,2),"")))</f>
        <v>0.01</v>
      </c>
      <c r="AT355" s="289">
        <f>IF(OR($C355="*",$C355&lt;400),"",IF(AND('201920 DATA'!BS355="*",$C355&gt;=400),"*",IF($C355&gt;=400,ROUND('201920 DATA'!BS355/$C355,2),"")))</f>
        <v>0</v>
      </c>
      <c r="AU355" s="289">
        <f>IF(OR($C355="*",$C355&lt;400),"",IF(AND('201920 DATA'!BT355="*",$C355&gt;=400),"*",IF($C355&gt;=400,ROUND('201920 DATA'!BT355/$C355,2),"")))</f>
        <v>0.12</v>
      </c>
      <c r="AV355" s="289">
        <f>IF(OR($C355="*",$C355&lt;400),"",IF(AND('201920 DATA'!BU355="*",$C355&gt;=400),"*",IF($C355&gt;=400,ROUND('201920 DATA'!BU355/$C355,2),"")))</f>
        <v>7.0000000000000007E-2</v>
      </c>
      <c r="AW355" s="289">
        <f>IF(OR($C355="*",$C355&lt;400),"",IF(AND('201920 DATA'!BV355="*",$C355&gt;=400),"*",IF($C355&gt;=400,ROUND('201920 DATA'!BV355/$C355,2),"")))</f>
        <v>0</v>
      </c>
      <c r="AX355" s="289">
        <f>IF(OR($C355="*",$C355&lt;400),"",IF(AND('201920 DATA'!BW355="*",$C355&gt;=400),"*",IF($C355&gt;=400,ROUND('201920 DATA'!BW355/$C355,2),"")))</f>
        <v>0.06</v>
      </c>
      <c r="AZ355" s="365">
        <v>81530</v>
      </c>
    </row>
    <row r="356" spans="1:52" x14ac:dyDescent="0.2">
      <c r="A356" s="373" t="s">
        <v>409</v>
      </c>
      <c r="B356" s="287">
        <f>'201920 DATA'!B356</f>
        <v>99095</v>
      </c>
      <c r="C356" s="288">
        <f>'201920 DATA'!C356</f>
        <v>82750</v>
      </c>
      <c r="D356" s="293">
        <f>'201920 DATA'!FQ356</f>
        <v>22820</v>
      </c>
      <c r="F356" s="313">
        <f t="shared" si="10"/>
        <v>0.04</v>
      </c>
      <c r="G356" s="295">
        <f t="shared" si="11"/>
        <v>0.84</v>
      </c>
      <c r="H356" s="289">
        <f>IF(OR($C356="*",$C356&lt;400),"",IF(AND('201920 DATA'!F356="*",$C356&gt;=400),"*",IF($C356&gt;=400,ROUND('201920 DATA'!F356/$C356,2),"")))</f>
        <v>0.45</v>
      </c>
      <c r="I356" s="296">
        <f>IF(OR($B356="*",$B356&lt;400),"",IF(AND('201920 DATA'!Y356="*",$B356&gt;=400),"*",IF($B356&gt;=400,ROUND('201920 DATA'!Y356/$B356,2),"")))</f>
        <v>0.09</v>
      </c>
      <c r="J356" s="296">
        <f>IF(OR($B356="*",$B356&lt;400),"",IF(AND('201920 DATA'!Z356="*",$B356&gt;=400),"*",IF($B356&gt;=400,ROUND('201920 DATA'!Z356/$B356,2),"")))</f>
        <v>0.1</v>
      </c>
      <c r="K356" s="296">
        <f>IF(OR($B356="*",$B356&lt;400),"",IF(AND('201920 DATA'!AA356="*",$B356&gt;=400),"*",IF($B356&gt;=400,ROUND('201920 DATA'!AA356/$B356,2),"")))</f>
        <v>0.11</v>
      </c>
      <c r="L356" s="296">
        <f>IF(OR($B356="*",$B356&lt;400),"",IF(AND('201920 DATA'!AB356="*",$B356&gt;=400),"*",IF($B356&gt;=400,ROUND('201920 DATA'!AB356/$B356,2),"")))</f>
        <v>0.17</v>
      </c>
      <c r="M356" s="296">
        <f>IF(OR($B356="*",$B356&lt;400),"",IF(AND('201920 DATA'!AC356="*",$B356&gt;=400),"*",IF($B356&gt;=400,ROUND('201920 DATA'!AC356/$B356,2),"")))</f>
        <v>0.23</v>
      </c>
      <c r="N356" s="296">
        <f>IF(OR($B356="*",$B356&lt;400),"",IF(AND('201920 DATA'!AD356="*",$B356&gt;=400),"*",IF($B356&gt;=400,ROUND('201920 DATA'!AD356/$B356,2),"")))</f>
        <v>0.25</v>
      </c>
      <c r="O356" s="296">
        <f>IF(OR($B356="*",$B356&lt;400),"",IF(AND('201920 DATA'!AE356="*",$B356&gt;=400),"*",IF($B356&gt;=400,ROUND('201920 DATA'!AE356/$B356,2),"")))</f>
        <v>0.04</v>
      </c>
      <c r="P356" s="297"/>
      <c r="Q356" s="296">
        <f>IF(OR($B356="*",$B356&lt;400),"",IF(AND('201920 DATA'!FO356="*",$B356&gt;=400),"*",IF($B356&gt;=400,ROUND('201920 DATA'!FO356/$B356,2),"")))</f>
        <v>0.52</v>
      </c>
      <c r="R356" s="289">
        <f>IF(OR($C356="*",$C356&lt;400),"",IF(AND('201920 DATA'!F356="*",$C356&gt;=400),"*",IF($C356&gt;=400,ROUND('201920 DATA'!F356/$C356,2),"")))</f>
        <v>0.45</v>
      </c>
      <c r="S356" s="289">
        <f>IF(OR($C356="*",$C356&lt;400),"",IF(AND('201920 DATA'!G356="*",$C356&gt;=400),"*",IF($C356&gt;=400,ROUND('201920 DATA'!G356/$C356,2),"")))</f>
        <v>0.08</v>
      </c>
      <c r="T356" s="289">
        <f>IF(OR($C356="*",$C356&lt;400),"",IF(AND('201920 DATA'!H356="*",$C356&gt;=400),"*",IF($C356&gt;=400,ROUND('201920 DATA'!H356/$C356,2),"")))</f>
        <v>0.35</v>
      </c>
      <c r="U356" s="289">
        <f>IF(OR($C356="*",$C356&lt;400),"",IF(AND('201920 DATA'!FP356="*",$C356&gt;=400),"*",IF($C356&gt;=400,ROUND('201920 DATA'!FP356/$C356,2),"")))</f>
        <v>0.12</v>
      </c>
      <c r="V356" s="312">
        <f>IF(OR($D356="*",$D356&lt;400),"",IF(AND('201920 DATA'!M356="*",$D356&gt;=400),"*",IF($D356&gt;=400,ROUND('201920 DATA'!M356/$D356,2),"")))</f>
        <v>0</v>
      </c>
      <c r="W356" s="312">
        <f>IF(OR($D356="*",$D356&lt;400),"",IF(AND('201920 DATA'!N356="*",$D356&gt;=400),"*",IF($D356&gt;=400,ROUND('201920 DATA'!N356/$D356,2),"")))</f>
        <v>0.6</v>
      </c>
      <c r="X356" s="312">
        <f>IF(OR($D356="*",$D356&lt;400),"",IF(AND('201920 DATA'!O356="*",$D356&gt;=400),"*",IF($D356&gt;=400,ROUND('201920 DATA'!O356/$D356,2),"")))</f>
        <v>0.19</v>
      </c>
      <c r="Y356" s="312">
        <f>IF(OR($D356="*",$D356&lt;400),"",IF(AND('201920 DATA'!P356="*",$D356&gt;=400),"*",IF($D356&gt;=400,ROUND('201920 DATA'!P356/$D356,2),"")))</f>
        <v>0.1</v>
      </c>
      <c r="Z356" s="312">
        <f>IF(OR($D356="*",$D356&lt;400),"",IF(AND('201920 DATA'!Q356="*",$D356&gt;=400),"*",IF($D356&gt;=400,ROUND('201920 DATA'!Q356/$D356,2),"")))</f>
        <v>0.1</v>
      </c>
      <c r="AA356" s="312">
        <f>IF(OR($D356="*",$D356&lt;400),"",IF(AND('201920 DATA'!R356="*",$D356&gt;=400),"*",IF($D356&gt;=400,ROUND('201920 DATA'!R356/$D356,2),"")))</f>
        <v>0.01</v>
      </c>
      <c r="AB356" s="312">
        <f>IF(OR($D356="*",$D356&lt;400),"",IF(AND('201920 DATA'!S356="*",$D356&gt;=400),"*",IF($D356&gt;=400,ROUND('201920 DATA'!S356/$D356,2),"")))</f>
        <v>0</v>
      </c>
      <c r="AC356" s="312">
        <f>IF(OR($D356="*",$D356&lt;400),"",IF(AND('201920 DATA'!T356="*",$D356&gt;=400),"*",IF($D356&gt;=400,ROUND('201920 DATA'!T356/$D356,2),"")))</f>
        <v>0</v>
      </c>
      <c r="AD356" s="289">
        <f>IF(OR($C356="*",$C356&lt;400),"",IF(AND('201920 DATA'!BC356="*",$C356&gt;=400),"*",IF($C356&gt;=400,ROUND('201920 DATA'!BC356/$C356,2),"")))</f>
        <v>0.03</v>
      </c>
      <c r="AE356" s="289">
        <f>IF(OR($C356="*",$C356&lt;400),"",IF(AND('201920 DATA'!BD356="*",$C356&gt;=400),"*",IF($C356&gt;=400,ROUND('201920 DATA'!BD356/$C356,2),"")))</f>
        <v>0.12</v>
      </c>
      <c r="AF356" s="289">
        <f>IF(OR($C356="*",$C356&lt;400),"",IF(AND('201920 DATA'!BE356="*",$C356&gt;=400),"*",IF($C356&gt;=400,ROUND('201920 DATA'!BE356/$C356,2),"")))</f>
        <v>0.03</v>
      </c>
      <c r="AG356" s="289">
        <f>IF(OR($C356="*",$C356&lt;400),"",IF(AND('201920 DATA'!BF356="*",$C356&gt;=400),"*",IF($C356&gt;=400,ROUND('201920 DATA'!BF356/$C356,2),"")))</f>
        <v>0.03</v>
      </c>
      <c r="AH356" s="289">
        <f>IF(OR($C356="*",$C356&lt;400),"",IF(AND('201920 DATA'!BG356="*",$C356&gt;=400),"*",IF($C356&gt;=400,ROUND('201920 DATA'!BG356/$C356,2),"")))</f>
        <v>0.01</v>
      </c>
      <c r="AI356" s="289">
        <f>IF(OR($C356="*",$C356&lt;400),"",IF(AND('201920 DATA'!BH356="*",$C356&gt;=400),"*",IF($C356&gt;=400,ROUND('201920 DATA'!BH356/$C356,2),"")))</f>
        <v>0.01</v>
      </c>
      <c r="AJ356" s="289">
        <f>IF(OR($C356="*",$C356&lt;400),"",IF(AND('201920 DATA'!BI356="*",$C356&gt;=400),"*",IF($C356&gt;=400,ROUND('201920 DATA'!BI356/$C356,2),"")))</f>
        <v>0.02</v>
      </c>
      <c r="AK356" s="289">
        <f>IF(OR($C356="*",$C356&lt;400),"",IF(AND('201920 DATA'!BJ356="*",$C356&gt;=400),"*",IF($C356&gt;=400,ROUND('201920 DATA'!BJ356/$C356,2),"")))</f>
        <v>0</v>
      </c>
      <c r="AL356" s="289">
        <f>IF(OR($C356="*",$C356&lt;400),"",IF(AND('201920 DATA'!BK356="*",$C356&gt;=400),"*",IF($C356&gt;=400,ROUND('201920 DATA'!BK356/$C356,2),"")))</f>
        <v>0.05</v>
      </c>
      <c r="AM356" s="289">
        <f>IF(OR($C356="*",$C356&lt;400),"",IF(AND('201920 DATA'!BL356="*",$C356&gt;=400),"*",IF($C356&gt;=400,ROUND('201920 DATA'!BL356/$C356,2),"")))</f>
        <v>0.09</v>
      </c>
      <c r="AN356" s="289">
        <f>IF(OR($C356="*",$C356&lt;400),"",IF(AND('201920 DATA'!BM356="*",$C356&gt;=400),"*",IF($C356&gt;=400,ROUND('201920 DATA'!BM356/$C356,2),"")))</f>
        <v>0.13</v>
      </c>
      <c r="AO356" s="289">
        <f>IF(OR($C356="*",$C356&lt;400),"",IF(AND('201920 DATA'!BN356="*",$C356&gt;=400),"*",IF($C356&gt;=400,ROUND('201920 DATA'!BN356/$C356,2),"")))</f>
        <v>0.03</v>
      </c>
      <c r="AP356" s="289">
        <f>IF(OR($C356="*",$C356&lt;400),"",IF(AND('201920 DATA'!BO356="*",$C356&gt;=400),"*",IF($C356&gt;=400,ROUND('201920 DATA'!BO356/$C356,2),"")))</f>
        <v>0.06</v>
      </c>
      <c r="AQ356" s="289">
        <f>IF(OR($C356="*",$C356&lt;400),"",IF(AND('201920 DATA'!BP356="*",$C356&gt;=400),"*",IF($C356&gt;=400,ROUND('201920 DATA'!BP356/$C356,2),"")))</f>
        <v>0.05</v>
      </c>
      <c r="AR356" s="289">
        <f>IF(OR($C356="*",$C356&lt;400),"",IF(AND('201920 DATA'!BQ356="*",$C356&gt;=400),"*",IF($C356&gt;=400,ROUND('201920 DATA'!BQ356/$C356,2),"")))</f>
        <v>0.09</v>
      </c>
      <c r="AS356" s="289">
        <f>IF(OR($C356="*",$C356&lt;400),"",IF(AND('201920 DATA'!BR356="*",$C356&gt;=400),"*",IF($C356&gt;=400,ROUND('201920 DATA'!BR356/$C356,2),"")))</f>
        <v>0.01</v>
      </c>
      <c r="AT356" s="289">
        <f>IF(OR($C356="*",$C356&lt;400),"",IF(AND('201920 DATA'!BS356="*",$C356&gt;=400),"*",IF($C356&gt;=400,ROUND('201920 DATA'!BS356/$C356,2),"")))</f>
        <v>0</v>
      </c>
      <c r="AU356" s="289">
        <f>IF(OR($C356="*",$C356&lt;400),"",IF(AND('201920 DATA'!BT356="*",$C356&gt;=400),"*",IF($C356&gt;=400,ROUND('201920 DATA'!BT356/$C356,2),"")))</f>
        <v>0.11</v>
      </c>
      <c r="AV356" s="289">
        <f>IF(OR($C356="*",$C356&lt;400),"",IF(AND('201920 DATA'!BU356="*",$C356&gt;=400),"*",IF($C356&gt;=400,ROUND('201920 DATA'!BU356/$C356,2),"")))</f>
        <v>0.06</v>
      </c>
      <c r="AW356" s="289">
        <f>IF(OR($C356="*",$C356&lt;400),"",IF(AND('201920 DATA'!BV356="*",$C356&gt;=400),"*",IF($C356&gt;=400,ROUND('201920 DATA'!BV356/$C356,2),"")))</f>
        <v>0</v>
      </c>
      <c r="AX356" s="289">
        <f>IF(OR($C356="*",$C356&lt;400),"",IF(AND('201920 DATA'!BW356="*",$C356&gt;=400),"*",IF($C356&gt;=400,ROUND('201920 DATA'!BW356/$C356,2),"")))</f>
        <v>7.0000000000000007E-2</v>
      </c>
      <c r="AZ356" s="365">
        <v>95585</v>
      </c>
    </row>
    <row r="357" spans="1:52" x14ac:dyDescent="0.2">
      <c r="A357" s="373" t="s">
        <v>411</v>
      </c>
      <c r="B357" s="287">
        <f>'201920 DATA'!B357</f>
        <v>1680</v>
      </c>
      <c r="C357" s="288">
        <f>'201920 DATA'!C357</f>
        <v>1260</v>
      </c>
      <c r="D357" s="293">
        <f>'201920 DATA'!FQ357</f>
        <v>0</v>
      </c>
      <c r="F357" s="313">
        <f t="shared" si="10"/>
        <v>-0.31</v>
      </c>
      <c r="G357" s="295">
        <f t="shared" si="11"/>
        <v>0.75</v>
      </c>
      <c r="H357" s="289">
        <f>IF(OR($C357="*",$C357&lt;400),"",IF(AND('201920 DATA'!F357="*",$C357&gt;=400),"*",IF($C357&gt;=400,ROUND('201920 DATA'!F357/$C357,2),"")))</f>
        <v>0.67</v>
      </c>
      <c r="I357" s="296">
        <f>IF(OR($B357="*",$B357&lt;400),"",IF(AND('201920 DATA'!Y357="*",$B357&gt;=400),"*",IF($B357&gt;=400,ROUND('201920 DATA'!Y357/$B357,2),"")))</f>
        <v>0.01</v>
      </c>
      <c r="J357" s="296">
        <f>IF(OR($B357="*",$B357&lt;400),"",IF(AND('201920 DATA'!Z357="*",$B357&gt;=400),"*",IF($B357&gt;=400,ROUND('201920 DATA'!Z357/$B357,2),"")))</f>
        <v>0.31</v>
      </c>
      <c r="K357" s="296">
        <f>IF(OR($B357="*",$B357&lt;400),"",IF(AND('201920 DATA'!AA357="*",$B357&gt;=400),"*",IF($B357&gt;=400,ROUND('201920 DATA'!AA357/$B357,2),"")))</f>
        <v>0.28999999999999998</v>
      </c>
      <c r="L357" s="296">
        <f>IF(OR($B357="*",$B357&lt;400),"",IF(AND('201920 DATA'!AB357="*",$B357&gt;=400),"*",IF($B357&gt;=400,ROUND('201920 DATA'!AB357/$B357,2),"")))</f>
        <v>0.18</v>
      </c>
      <c r="M357" s="296">
        <f>IF(OR($B357="*",$B357&lt;400),"",IF(AND('201920 DATA'!AC357="*",$B357&gt;=400),"*",IF($B357&gt;=400,ROUND('201920 DATA'!AC357/$B357,2),"")))</f>
        <v>0.11</v>
      </c>
      <c r="N357" s="296">
        <f>IF(OR($B357="*",$B357&lt;400),"",IF(AND('201920 DATA'!AD357="*",$B357&gt;=400),"*",IF($B357&gt;=400,ROUND('201920 DATA'!AD357/$B357,2),"")))</f>
        <v>0.08</v>
      </c>
      <c r="O357" s="296">
        <f>IF(OR($B357="*",$B357&lt;400),"",IF(AND('201920 DATA'!AE357="*",$B357&gt;=400),"*",IF($B357&gt;=400,ROUND('201920 DATA'!AE357/$B357,2),"")))</f>
        <v>0.01</v>
      </c>
      <c r="P357" s="297"/>
      <c r="Q357" s="296">
        <f>IF(OR($B357="*",$B357&lt;400),"",IF(AND('201920 DATA'!FO357="*",$B357&gt;=400),"*",IF($B357&gt;=400,ROUND('201920 DATA'!FO357/$B357,2),"")))</f>
        <v>0.02</v>
      </c>
      <c r="R357" s="289">
        <f>IF(OR($C357="*",$C357&lt;400),"",IF(AND('201920 DATA'!F357="*",$C357&gt;=400),"*",IF($C357&gt;=400,ROUND('201920 DATA'!F357/$C357,2),"")))</f>
        <v>0.67</v>
      </c>
      <c r="S357" s="289">
        <f>IF(OR($C357="*",$C357&lt;400),"",IF(AND('201920 DATA'!G357="*",$C357&gt;=400),"*",IF($C357&gt;=400,ROUND('201920 DATA'!G357/$C357,2),"")))</f>
        <v>0.23</v>
      </c>
      <c r="T357" s="289">
        <f>IF(OR($C357="*",$C357&lt;400),"",IF(AND('201920 DATA'!H357="*",$C357&gt;=400),"*",IF($C357&gt;=400,ROUND('201920 DATA'!H357/$C357,2),"")))</f>
        <v>0.02</v>
      </c>
      <c r="U357" s="289">
        <f>IF(OR($C357="*",$C357&lt;400),"",IF(AND('201920 DATA'!FP357="*",$C357&gt;=400),"*",IF($C357&gt;=400,ROUND('201920 DATA'!FP357/$C357,2),"")))</f>
        <v>0.08</v>
      </c>
      <c r="V357" s="312" t="str">
        <f>IF(OR($D357="*",$D357&lt;400),"",IF(AND('201920 DATA'!M357="*",$D357&gt;=400),"*",IF($D357&gt;=400,ROUND('201920 DATA'!M357/$D357,2),"")))</f>
        <v/>
      </c>
      <c r="W357" s="312" t="str">
        <f>IF(OR($D357="*",$D357&lt;400),"",IF(AND('201920 DATA'!N357="*",$D357&gt;=400),"*",IF($D357&gt;=400,ROUND('201920 DATA'!N357/$D357,2),"")))</f>
        <v/>
      </c>
      <c r="X357" s="312" t="str">
        <f>IF(OR($D357="*",$D357&lt;400),"",IF(AND('201920 DATA'!O357="*",$D357&gt;=400),"*",IF($D357&gt;=400,ROUND('201920 DATA'!O357/$D357,2),"")))</f>
        <v/>
      </c>
      <c r="Y357" s="312" t="str">
        <f>IF(OR($D357="*",$D357&lt;400),"",IF(AND('201920 DATA'!P357="*",$D357&gt;=400),"*",IF($D357&gt;=400,ROUND('201920 DATA'!P357/$D357,2),"")))</f>
        <v/>
      </c>
      <c r="Z357" s="312" t="str">
        <f>IF(OR($D357="*",$D357&lt;400),"",IF(AND('201920 DATA'!Q357="*",$D357&gt;=400),"*",IF($D357&gt;=400,ROUND('201920 DATA'!Q357/$D357,2),"")))</f>
        <v/>
      </c>
      <c r="AA357" s="312" t="str">
        <f>IF(OR($D357="*",$D357&lt;400),"",IF(AND('201920 DATA'!R357="*",$D357&gt;=400),"*",IF($D357&gt;=400,ROUND('201920 DATA'!R357/$D357,2),"")))</f>
        <v/>
      </c>
      <c r="AB357" s="312" t="str">
        <f>IF(OR($D357="*",$D357&lt;400),"",IF(AND('201920 DATA'!S357="*",$D357&gt;=400),"*",IF($D357&gt;=400,ROUND('201920 DATA'!S357/$D357,2),"")))</f>
        <v/>
      </c>
      <c r="AC357" s="312" t="str">
        <f>IF(OR($D357="*",$D357&lt;400),"",IF(AND('201920 DATA'!T357="*",$D357&gt;=400),"*",IF($D357&gt;=400,ROUND('201920 DATA'!T357/$D357,2),"")))</f>
        <v/>
      </c>
      <c r="AD357" s="289" t="str">
        <f>IF(OR($C357="*",$C357&lt;400),"",IF(AND('201920 DATA'!BC357="*",$C357&gt;=400),"*",IF($C357&gt;=400,ROUND('201920 DATA'!BC357/$C357,2),"")))</f>
        <v>*</v>
      </c>
      <c r="AE357" s="289">
        <f>IF(OR($C357="*",$C357&lt;400),"",IF(AND('201920 DATA'!BD357="*",$C357&gt;=400),"*",IF($C357&gt;=400,ROUND('201920 DATA'!BD357/$C357,2),"")))</f>
        <v>0</v>
      </c>
      <c r="AF357" s="289">
        <f>IF(OR($C357="*",$C357&lt;400),"",IF(AND('201920 DATA'!BE357="*",$C357&gt;=400),"*",IF($C357&gt;=400,ROUND('201920 DATA'!BE357/$C357,2),"")))</f>
        <v>0</v>
      </c>
      <c r="AG357" s="289" t="str">
        <f>IF(OR($C357="*",$C357&lt;400),"",IF(AND('201920 DATA'!BF357="*",$C357&gt;=400),"*",IF($C357&gt;=400,ROUND('201920 DATA'!BF357/$C357,2),"")))</f>
        <v>*</v>
      </c>
      <c r="AH357" s="289">
        <f>IF(OR($C357="*",$C357&lt;400),"",IF(AND('201920 DATA'!BG357="*",$C357&gt;=400),"*",IF($C357&gt;=400,ROUND('201920 DATA'!BG357/$C357,2),"")))</f>
        <v>0.69</v>
      </c>
      <c r="AI357" s="289">
        <f>IF(OR($C357="*",$C357&lt;400),"",IF(AND('201920 DATA'!BH357="*",$C357&gt;=400),"*",IF($C357&gt;=400,ROUND('201920 DATA'!BH357/$C357,2),"")))</f>
        <v>0.03</v>
      </c>
      <c r="AJ357" s="289">
        <f>IF(OR($C357="*",$C357&lt;400),"",IF(AND('201920 DATA'!BI357="*",$C357&gt;=400),"*",IF($C357&gt;=400,ROUND('201920 DATA'!BI357/$C357,2),"")))</f>
        <v>0</v>
      </c>
      <c r="AK357" s="289">
        <f>IF(OR($C357="*",$C357&lt;400),"",IF(AND('201920 DATA'!BJ357="*",$C357&gt;=400),"*",IF($C357&gt;=400,ROUND('201920 DATA'!BJ357/$C357,2),"")))</f>
        <v>0</v>
      </c>
      <c r="AL357" s="289">
        <f>IF(OR($C357="*",$C357&lt;400),"",IF(AND('201920 DATA'!BK357="*",$C357&gt;=400),"*",IF($C357&gt;=400,ROUND('201920 DATA'!BK357/$C357,2),"")))</f>
        <v>0</v>
      </c>
      <c r="AM357" s="289">
        <f>IF(OR($C357="*",$C357&lt;400),"",IF(AND('201920 DATA'!BL357="*",$C357&gt;=400),"*",IF($C357&gt;=400,ROUND('201920 DATA'!BL357/$C357,2),"")))</f>
        <v>0</v>
      </c>
      <c r="AN357" s="289">
        <f>IF(OR($C357="*",$C357&lt;400),"",IF(AND('201920 DATA'!BM357="*",$C357&gt;=400),"*",IF($C357&gt;=400,ROUND('201920 DATA'!BM357/$C357,2),"")))</f>
        <v>0</v>
      </c>
      <c r="AO357" s="289">
        <f>IF(OR($C357="*",$C357&lt;400),"",IF(AND('201920 DATA'!BN357="*",$C357&gt;=400),"*",IF($C357&gt;=400,ROUND('201920 DATA'!BN357/$C357,2),"")))</f>
        <v>0</v>
      </c>
      <c r="AP357" s="289">
        <f>IF(OR($C357="*",$C357&lt;400),"",IF(AND('201920 DATA'!BO357="*",$C357&gt;=400),"*",IF($C357&gt;=400,ROUND('201920 DATA'!BO357/$C357,2),"")))</f>
        <v>0</v>
      </c>
      <c r="AQ357" s="289">
        <f>IF(OR($C357="*",$C357&lt;400),"",IF(AND('201920 DATA'!BP357="*",$C357&gt;=400),"*",IF($C357&gt;=400,ROUND('201920 DATA'!BP357/$C357,2),"")))</f>
        <v>0</v>
      </c>
      <c r="AR357" s="289">
        <f>IF(OR($C357="*",$C357&lt;400),"",IF(AND('201920 DATA'!BQ357="*",$C357&gt;=400),"*",IF($C357&gt;=400,ROUND('201920 DATA'!BQ357/$C357,2),"")))</f>
        <v>0</v>
      </c>
      <c r="AS357" s="289">
        <f>IF(OR($C357="*",$C357&lt;400),"",IF(AND('201920 DATA'!BR357="*",$C357&gt;=400),"*",IF($C357&gt;=400,ROUND('201920 DATA'!BR357/$C357,2),"")))</f>
        <v>0</v>
      </c>
      <c r="AT357" s="289">
        <f>IF(OR($C357="*",$C357&lt;400),"",IF(AND('201920 DATA'!BS357="*",$C357&gt;=400),"*",IF($C357&gt;=400,ROUND('201920 DATA'!BS357/$C357,2),"")))</f>
        <v>0</v>
      </c>
      <c r="AU357" s="289">
        <f>IF(OR($C357="*",$C357&lt;400),"",IF(AND('201920 DATA'!BT357="*",$C357&gt;=400),"*",IF($C357&gt;=400,ROUND('201920 DATA'!BT357/$C357,2),"")))</f>
        <v>0.12</v>
      </c>
      <c r="AV357" s="289" t="str">
        <f>IF(OR($C357="*",$C357&lt;400),"",IF(AND('201920 DATA'!BU357="*",$C357&gt;=400),"*",IF($C357&gt;=400,ROUND('201920 DATA'!BU357/$C357,2),"")))</f>
        <v>*</v>
      </c>
      <c r="AW357" s="289">
        <f>IF(OR($C357="*",$C357&lt;400),"",IF(AND('201920 DATA'!BV357="*",$C357&gt;=400),"*",IF($C357&gt;=400,ROUND('201920 DATA'!BV357/$C357,2),"")))</f>
        <v>0</v>
      </c>
      <c r="AX357" s="289">
        <f>IF(OR($C357="*",$C357&lt;400),"",IF(AND('201920 DATA'!BW357="*",$C357&gt;=400),"*",IF($C357&gt;=400,ROUND('201920 DATA'!BW357/$C357,2),"")))</f>
        <v>0.15</v>
      </c>
      <c r="AZ357" s="365">
        <v>2195</v>
      </c>
    </row>
    <row r="358" spans="1:52" x14ac:dyDescent="0.2">
      <c r="A358" s="373" t="s">
        <v>412</v>
      </c>
      <c r="B358" s="287">
        <f>'201920 DATA'!B358</f>
        <v>23415</v>
      </c>
      <c r="C358" s="288">
        <f>'201920 DATA'!C358</f>
        <v>22950</v>
      </c>
      <c r="D358" s="293" t="str">
        <f>'201920 DATA'!FQ358</f>
        <v>*</v>
      </c>
      <c r="F358" s="313">
        <f t="shared" si="10"/>
        <v>-0.05</v>
      </c>
      <c r="G358" s="295">
        <f t="shared" si="11"/>
        <v>0.98</v>
      </c>
      <c r="H358" s="289">
        <f>IF(OR($C358="*",$C358&lt;400),"",IF(AND('201920 DATA'!F358="*",$C358&gt;=400),"*",IF($C358&gt;=400,ROUND('201920 DATA'!F358/$C358,2),"")))</f>
        <v>7.0000000000000007E-2</v>
      </c>
      <c r="I358" s="296">
        <f>IF(OR($B358="*",$B358&lt;400),"",IF(AND('201920 DATA'!Y358="*",$B358&gt;=400),"*",IF($B358&gt;=400,ROUND('201920 DATA'!Y358/$B358,2),"")))</f>
        <v>0</v>
      </c>
      <c r="J358" s="296">
        <f>IF(OR($B358="*",$B358&lt;400),"",IF(AND('201920 DATA'!Z358="*",$B358&gt;=400),"*",IF($B358&gt;=400,ROUND('201920 DATA'!Z358/$B358,2),"")))</f>
        <v>0.06</v>
      </c>
      <c r="K358" s="296">
        <f>IF(OR($B358="*",$B358&lt;400),"",IF(AND('201920 DATA'!AA358="*",$B358&gt;=400),"*",IF($B358&gt;=400,ROUND('201920 DATA'!AA358/$B358,2),"")))</f>
        <v>0.1</v>
      </c>
      <c r="L358" s="296">
        <f>IF(OR($B358="*",$B358&lt;400),"",IF(AND('201920 DATA'!AB358="*",$B358&gt;=400),"*",IF($B358&gt;=400,ROUND('201920 DATA'!AB358/$B358,2),"")))</f>
        <v>0.24</v>
      </c>
      <c r="M358" s="296">
        <f>IF(OR($B358="*",$B358&lt;400),"",IF(AND('201920 DATA'!AC358="*",$B358&gt;=400),"*",IF($B358&gt;=400,ROUND('201920 DATA'!AC358/$B358,2),"")))</f>
        <v>0.37</v>
      </c>
      <c r="N358" s="296">
        <f>IF(OR($B358="*",$B358&lt;400),"",IF(AND('201920 DATA'!AD358="*",$B358&gt;=400),"*",IF($B358&gt;=400,ROUND('201920 DATA'!AD358/$B358,2),"")))</f>
        <v>0.23</v>
      </c>
      <c r="O358" s="296">
        <f>IF(OR($B358="*",$B358&lt;400),"",IF(AND('201920 DATA'!AE358="*",$B358&gt;=400),"*",IF($B358&gt;=400,ROUND('201920 DATA'!AE358/$B358,2),"")))</f>
        <v>0.01</v>
      </c>
      <c r="P358" s="297"/>
      <c r="Q358" s="296">
        <f>IF(OR($B358="*",$B358&lt;400),"",IF(AND('201920 DATA'!FO358="*",$B358&gt;=400),"*",IF($B358&gt;=400,ROUND('201920 DATA'!FO358/$B358,2),"")))</f>
        <v>0.78</v>
      </c>
      <c r="R358" s="289">
        <f>IF(OR($C358="*",$C358&lt;400),"",IF(AND('201920 DATA'!F358="*",$C358&gt;=400),"*",IF($C358&gt;=400,ROUND('201920 DATA'!F358/$C358,2),"")))</f>
        <v>7.0000000000000007E-2</v>
      </c>
      <c r="S358" s="289">
        <f>IF(OR($C358="*",$C358&lt;400),"",IF(AND('201920 DATA'!G358="*",$C358&gt;=400),"*",IF($C358&gt;=400,ROUND('201920 DATA'!G358/$C358,2),"")))</f>
        <v>0.24</v>
      </c>
      <c r="T358" s="289">
        <f>IF(OR($C358="*",$C358&lt;400),"",IF(AND('201920 DATA'!H358="*",$C358&gt;=400),"*",IF($C358&gt;=400,ROUND('201920 DATA'!H358/$C358,2),"")))</f>
        <v>0.57999999999999996</v>
      </c>
      <c r="U358" s="289">
        <f>IF(OR($C358="*",$C358&lt;400),"",IF(AND('201920 DATA'!FP358="*",$C358&gt;=400),"*",IF($C358&gt;=400,ROUND('201920 DATA'!FP358/$C358,2),"")))</f>
        <v>0.12</v>
      </c>
      <c r="V358" s="312" t="str">
        <f>IF(OR($D358="*",$D358&lt;400),"",IF(AND('201920 DATA'!M358="*",$D358&gt;=400),"*",IF($D358&gt;=400,ROUND('201920 DATA'!M358/$D358,2),"")))</f>
        <v/>
      </c>
      <c r="W358" s="312" t="str">
        <f>IF(OR($D358="*",$D358&lt;400),"",IF(AND('201920 DATA'!N358="*",$D358&gt;=400),"*",IF($D358&gt;=400,ROUND('201920 DATA'!N358/$D358,2),"")))</f>
        <v/>
      </c>
      <c r="X358" s="312" t="str">
        <f>IF(OR($D358="*",$D358&lt;400),"",IF(AND('201920 DATA'!O358="*",$D358&gt;=400),"*",IF($D358&gt;=400,ROUND('201920 DATA'!O358/$D358,2),"")))</f>
        <v/>
      </c>
      <c r="Y358" s="312" t="str">
        <f>IF(OR($D358="*",$D358&lt;400),"",IF(AND('201920 DATA'!P358="*",$D358&gt;=400),"*",IF($D358&gt;=400,ROUND('201920 DATA'!P358/$D358,2),"")))</f>
        <v/>
      </c>
      <c r="Z358" s="312" t="str">
        <f>IF(OR($D358="*",$D358&lt;400),"",IF(AND('201920 DATA'!Q358="*",$D358&gt;=400),"*",IF($D358&gt;=400,ROUND('201920 DATA'!Q358/$D358,2),"")))</f>
        <v/>
      </c>
      <c r="AA358" s="312" t="str">
        <f>IF(OR($D358="*",$D358&lt;400),"",IF(AND('201920 DATA'!R358="*",$D358&gt;=400),"*",IF($D358&gt;=400,ROUND('201920 DATA'!R358/$D358,2),"")))</f>
        <v/>
      </c>
      <c r="AB358" s="312" t="str">
        <f>IF(OR($D358="*",$D358&lt;400),"",IF(AND('201920 DATA'!S358="*",$D358&gt;=400),"*",IF($D358&gt;=400,ROUND('201920 DATA'!S358/$D358,2),"")))</f>
        <v/>
      </c>
      <c r="AC358" s="312" t="str">
        <f>IF(OR($D358="*",$D358&lt;400),"",IF(AND('201920 DATA'!T358="*",$D358&gt;=400),"*",IF($D358&gt;=400,ROUND('201920 DATA'!T358/$D358,2),"")))</f>
        <v/>
      </c>
      <c r="AD358" s="289">
        <f>IF(OR($C358="*",$C358&lt;400),"",IF(AND('201920 DATA'!BC358="*",$C358&gt;=400),"*",IF($C358&gt;=400,ROUND('201920 DATA'!BC358/$C358,2),"")))</f>
        <v>0</v>
      </c>
      <c r="AE358" s="289">
        <f>IF(OR($C358="*",$C358&lt;400),"",IF(AND('201920 DATA'!BD358="*",$C358&gt;=400),"*",IF($C358&gt;=400,ROUND('201920 DATA'!BD358/$C358,2),"")))</f>
        <v>0.04</v>
      </c>
      <c r="AF358" s="289">
        <f>IF(OR($C358="*",$C358&lt;400),"",IF(AND('201920 DATA'!BE358="*",$C358&gt;=400),"*",IF($C358&gt;=400,ROUND('201920 DATA'!BE358/$C358,2),"")))</f>
        <v>0.01</v>
      </c>
      <c r="AG358" s="289">
        <f>IF(OR($C358="*",$C358&lt;400),"",IF(AND('201920 DATA'!BF358="*",$C358&gt;=400),"*",IF($C358&gt;=400,ROUND('201920 DATA'!BF358/$C358,2),"")))</f>
        <v>0.04</v>
      </c>
      <c r="AH358" s="289">
        <f>IF(OR($C358="*",$C358&lt;400),"",IF(AND('201920 DATA'!BG358="*",$C358&gt;=400),"*",IF($C358&gt;=400,ROUND('201920 DATA'!BG358/$C358,2),"")))</f>
        <v>0</v>
      </c>
      <c r="AI358" s="289">
        <f>IF(OR($C358="*",$C358&lt;400),"",IF(AND('201920 DATA'!BH358="*",$C358&gt;=400),"*",IF($C358&gt;=400,ROUND('201920 DATA'!BH358/$C358,2),"")))</f>
        <v>0.16</v>
      </c>
      <c r="AJ358" s="289">
        <f>IF(OR($C358="*",$C358&lt;400),"",IF(AND('201920 DATA'!BI358="*",$C358&gt;=400),"*",IF($C358&gt;=400,ROUND('201920 DATA'!BI358/$C358,2),"")))</f>
        <v>0</v>
      </c>
      <c r="AK358" s="289">
        <f>IF(OR($C358="*",$C358&lt;400),"",IF(AND('201920 DATA'!BJ358="*",$C358&gt;=400),"*",IF($C358&gt;=400,ROUND('201920 DATA'!BJ358/$C358,2),"")))</f>
        <v>0</v>
      </c>
      <c r="AL358" s="289">
        <f>IF(OR($C358="*",$C358&lt;400),"",IF(AND('201920 DATA'!BK358="*",$C358&gt;=400),"*",IF($C358&gt;=400,ROUND('201920 DATA'!BK358/$C358,2),"")))</f>
        <v>0.48</v>
      </c>
      <c r="AM358" s="289">
        <f>IF(OR($C358="*",$C358&lt;400),"",IF(AND('201920 DATA'!BL358="*",$C358&gt;=400),"*",IF($C358&gt;=400,ROUND('201920 DATA'!BL358/$C358,2),"")))</f>
        <v>0.19</v>
      </c>
      <c r="AN358" s="289">
        <f>IF(OR($C358="*",$C358&lt;400),"",IF(AND('201920 DATA'!BM358="*",$C358&gt;=400),"*",IF($C358&gt;=400,ROUND('201920 DATA'!BM358/$C358,2),"")))</f>
        <v>0</v>
      </c>
      <c r="AO358" s="289" t="str">
        <f>IF(OR($C358="*",$C358&lt;400),"",IF(AND('201920 DATA'!BN358="*",$C358&gt;=400),"*",IF($C358&gt;=400,ROUND('201920 DATA'!BN358/$C358,2),"")))</f>
        <v>*</v>
      </c>
      <c r="AP358" s="289">
        <f>IF(OR($C358="*",$C358&lt;400),"",IF(AND('201920 DATA'!BO358="*",$C358&gt;=400),"*",IF($C358&gt;=400,ROUND('201920 DATA'!BO358/$C358,2),"")))</f>
        <v>0</v>
      </c>
      <c r="AQ358" s="289">
        <f>IF(OR($C358="*",$C358&lt;400),"",IF(AND('201920 DATA'!BP358="*",$C358&gt;=400),"*",IF($C358&gt;=400,ROUND('201920 DATA'!BP358/$C358,2),"")))</f>
        <v>0</v>
      </c>
      <c r="AR358" s="289" t="str">
        <f>IF(OR($C358="*",$C358&lt;400),"",IF(AND('201920 DATA'!BQ358="*",$C358&gt;=400),"*",IF($C358&gt;=400,ROUND('201920 DATA'!BQ358/$C358,2),"")))</f>
        <v>*</v>
      </c>
      <c r="AS358" s="289">
        <f>IF(OR($C358="*",$C358&lt;400),"",IF(AND('201920 DATA'!BR358="*",$C358&gt;=400),"*",IF($C358&gt;=400,ROUND('201920 DATA'!BR358/$C358,2),"")))</f>
        <v>0</v>
      </c>
      <c r="AT358" s="289">
        <f>IF(OR($C358="*",$C358&lt;400),"",IF(AND('201920 DATA'!BS358="*",$C358&gt;=400),"*",IF($C358&gt;=400,ROUND('201920 DATA'!BS358/$C358,2),"")))</f>
        <v>0.01</v>
      </c>
      <c r="AU358" s="289">
        <f>IF(OR($C358="*",$C358&lt;400),"",IF(AND('201920 DATA'!BT358="*",$C358&gt;=400),"*",IF($C358&gt;=400,ROUND('201920 DATA'!BT358/$C358,2),"")))</f>
        <v>0.04</v>
      </c>
      <c r="AV358" s="289">
        <f>IF(OR($C358="*",$C358&lt;400),"",IF(AND('201920 DATA'!BU358="*",$C358&gt;=400),"*",IF($C358&gt;=400,ROUND('201920 DATA'!BU358/$C358,2),"")))</f>
        <v>0.01</v>
      </c>
      <c r="AW358" s="289" t="str">
        <f>IF(OR($C358="*",$C358&lt;400),"",IF(AND('201920 DATA'!BV358="*",$C358&gt;=400),"*",IF($C358&gt;=400,ROUND('201920 DATA'!BV358/$C358,2),"")))</f>
        <v>*</v>
      </c>
      <c r="AX358" s="289">
        <f>IF(OR($C358="*",$C358&lt;400),"",IF(AND('201920 DATA'!BW358="*",$C358&gt;=400),"*",IF($C358&gt;=400,ROUND('201920 DATA'!BW358/$C358,2),"")))</f>
        <v>0.02</v>
      </c>
      <c r="AZ358" s="365">
        <v>24560</v>
      </c>
    </row>
    <row r="359" spans="1:52" x14ac:dyDescent="0.2">
      <c r="A359" s="373" t="s">
        <v>413</v>
      </c>
      <c r="B359" s="287">
        <f>'201920 DATA'!B359</f>
        <v>167915</v>
      </c>
      <c r="C359" s="288">
        <f>'201920 DATA'!C359</f>
        <v>137820</v>
      </c>
      <c r="D359" s="293">
        <f>'201920 DATA'!FQ359</f>
        <v>39800</v>
      </c>
      <c r="F359" s="313">
        <f t="shared" si="10"/>
        <v>0.03</v>
      </c>
      <c r="G359" s="295">
        <f t="shared" si="11"/>
        <v>0.82</v>
      </c>
      <c r="H359" s="289">
        <f>IF(OR($C359="*",$C359&lt;400),"",IF(AND('201920 DATA'!F359="*",$C359&gt;=400),"*",IF($C359&gt;=400,ROUND('201920 DATA'!F359/$C359,2),"")))</f>
        <v>0.43</v>
      </c>
      <c r="I359" s="296">
        <f>IF(OR($B359="*",$B359&lt;400),"",IF(AND('201920 DATA'!Y359="*",$B359&gt;=400),"*",IF($B359&gt;=400,ROUND('201920 DATA'!Y359/$B359,2),"")))</f>
        <v>0.14000000000000001</v>
      </c>
      <c r="J359" s="296">
        <f>IF(OR($B359="*",$B359&lt;400),"",IF(AND('201920 DATA'!Z359="*",$B359&gt;=400),"*",IF($B359&gt;=400,ROUND('201920 DATA'!Z359/$B359,2),"")))</f>
        <v>0.08</v>
      </c>
      <c r="K359" s="296">
        <f>IF(OR($B359="*",$B359&lt;400),"",IF(AND('201920 DATA'!AA359="*",$B359&gt;=400),"*",IF($B359&gt;=400,ROUND('201920 DATA'!AA359/$B359,2),"")))</f>
        <v>0.11</v>
      </c>
      <c r="L359" s="296">
        <f>IF(OR($B359="*",$B359&lt;400),"",IF(AND('201920 DATA'!AB359="*",$B359&gt;=400),"*",IF($B359&gt;=400,ROUND('201920 DATA'!AB359/$B359,2),"")))</f>
        <v>0.15</v>
      </c>
      <c r="M359" s="296">
        <f>IF(OR($B359="*",$B359&lt;400),"",IF(AND('201920 DATA'!AC359="*",$B359&gt;=400),"*",IF($B359&gt;=400,ROUND('201920 DATA'!AC359/$B359,2),"")))</f>
        <v>0.24</v>
      </c>
      <c r="N359" s="296">
        <f>IF(OR($B359="*",$B359&lt;400),"",IF(AND('201920 DATA'!AD359="*",$B359&gt;=400),"*",IF($B359&gt;=400,ROUND('201920 DATA'!AD359/$B359,2),"")))</f>
        <v>0.23</v>
      </c>
      <c r="O359" s="296">
        <f>IF(OR($B359="*",$B359&lt;400),"",IF(AND('201920 DATA'!AE359="*",$B359&gt;=400),"*",IF($B359&gt;=400,ROUND('201920 DATA'!AE359/$B359,2),"")))</f>
        <v>0.04</v>
      </c>
      <c r="P359" s="297"/>
      <c r="Q359" s="296">
        <f>IF(OR($B359="*",$B359&lt;400),"",IF(AND('201920 DATA'!FO359="*",$B359&gt;=400),"*",IF($B359&gt;=400,ROUND('201920 DATA'!FO359/$B359,2),"")))</f>
        <v>0.51</v>
      </c>
      <c r="R359" s="289">
        <f>IF(OR($C359="*",$C359&lt;400),"",IF(AND('201920 DATA'!F359="*",$C359&gt;=400),"*",IF($C359&gt;=400,ROUND('201920 DATA'!F359/$C359,2),"")))</f>
        <v>0.43</v>
      </c>
      <c r="S359" s="289">
        <f>IF(OR($C359="*",$C359&lt;400),"",IF(AND('201920 DATA'!G359="*",$C359&gt;=400),"*",IF($C359&gt;=400,ROUND('201920 DATA'!G359/$C359,2),"")))</f>
        <v>0.15</v>
      </c>
      <c r="T359" s="289">
        <f>IF(OR($C359="*",$C359&lt;400),"",IF(AND('201920 DATA'!H359="*",$C359&gt;=400),"*",IF($C359&gt;=400,ROUND('201920 DATA'!H359/$C359,2),"")))</f>
        <v>0.3</v>
      </c>
      <c r="U359" s="289">
        <f>IF(OR($C359="*",$C359&lt;400),"",IF(AND('201920 DATA'!FP359="*",$C359&gt;=400),"*",IF($C359&gt;=400,ROUND('201920 DATA'!FP359/$C359,2),"")))</f>
        <v>0.12</v>
      </c>
      <c r="V359" s="312">
        <f>IF(OR($D359="*",$D359&lt;400),"",IF(AND('201920 DATA'!M359="*",$D359&gt;=400),"*",IF($D359&gt;=400,ROUND('201920 DATA'!M359/$D359,2),"")))</f>
        <v>0</v>
      </c>
      <c r="W359" s="312">
        <f>IF(OR($D359="*",$D359&lt;400),"",IF(AND('201920 DATA'!N359="*",$D359&gt;=400),"*",IF($D359&gt;=400,ROUND('201920 DATA'!N359/$D359,2),"")))</f>
        <v>0.43</v>
      </c>
      <c r="X359" s="312">
        <f>IF(OR($D359="*",$D359&lt;400),"",IF(AND('201920 DATA'!O359="*",$D359&gt;=400),"*",IF($D359&gt;=400,ROUND('201920 DATA'!O359/$D359,2),"")))</f>
        <v>0.23</v>
      </c>
      <c r="Y359" s="312">
        <f>IF(OR($D359="*",$D359&lt;400),"",IF(AND('201920 DATA'!P359="*",$D359&gt;=400),"*",IF($D359&gt;=400,ROUND('201920 DATA'!P359/$D359,2),"")))</f>
        <v>0.12</v>
      </c>
      <c r="Z359" s="312">
        <f>IF(OR($D359="*",$D359&lt;400),"",IF(AND('201920 DATA'!Q359="*",$D359&gt;=400),"*",IF($D359&gt;=400,ROUND('201920 DATA'!Q359/$D359,2),"")))</f>
        <v>0.15</v>
      </c>
      <c r="AA359" s="312">
        <f>IF(OR($D359="*",$D359&lt;400),"",IF(AND('201920 DATA'!R359="*",$D359&gt;=400),"*",IF($D359&gt;=400,ROUND('201920 DATA'!R359/$D359,2),"")))</f>
        <v>0.04</v>
      </c>
      <c r="AB359" s="312">
        <f>IF(OR($D359="*",$D359&lt;400),"",IF(AND('201920 DATA'!S359="*",$D359&gt;=400),"*",IF($D359&gt;=400,ROUND('201920 DATA'!S359/$D359,2),"")))</f>
        <v>0.02</v>
      </c>
      <c r="AC359" s="312">
        <f>IF(OR($D359="*",$D359&lt;400),"",IF(AND('201920 DATA'!T359="*",$D359&gt;=400),"*",IF($D359&gt;=400,ROUND('201920 DATA'!T359/$D359,2),"")))</f>
        <v>0</v>
      </c>
      <c r="AD359" s="289">
        <f>IF(OR($C359="*",$C359&lt;400),"",IF(AND('201920 DATA'!BC359="*",$C359&gt;=400),"*",IF($C359&gt;=400,ROUND('201920 DATA'!BC359/$C359,2),"")))</f>
        <v>0.03</v>
      </c>
      <c r="AE359" s="289">
        <f>IF(OR($C359="*",$C359&lt;400),"",IF(AND('201920 DATA'!BD359="*",$C359&gt;=400),"*",IF($C359&gt;=400,ROUND('201920 DATA'!BD359/$C359,2),"")))</f>
        <v>0.13</v>
      </c>
      <c r="AF359" s="289">
        <f>IF(OR($C359="*",$C359&lt;400),"",IF(AND('201920 DATA'!BE359="*",$C359&gt;=400),"*",IF($C359&gt;=400,ROUND('201920 DATA'!BE359/$C359,2),"")))</f>
        <v>0.02</v>
      </c>
      <c r="AG359" s="289">
        <f>IF(OR($C359="*",$C359&lt;400),"",IF(AND('201920 DATA'!BF359="*",$C359&gt;=400),"*",IF($C359&gt;=400,ROUND('201920 DATA'!BF359/$C359,2),"")))</f>
        <v>0.01</v>
      </c>
      <c r="AH359" s="289">
        <f>IF(OR($C359="*",$C359&lt;400),"",IF(AND('201920 DATA'!BG359="*",$C359&gt;=400),"*",IF($C359&gt;=400,ROUND('201920 DATA'!BG359/$C359,2),"")))</f>
        <v>0.01</v>
      </c>
      <c r="AI359" s="289">
        <f>IF(OR($C359="*",$C359&lt;400),"",IF(AND('201920 DATA'!BH359="*",$C359&gt;=400),"*",IF($C359&gt;=400,ROUND('201920 DATA'!BH359/$C359,2),"")))</f>
        <v>0.01</v>
      </c>
      <c r="AJ359" s="289">
        <f>IF(OR($C359="*",$C359&lt;400),"",IF(AND('201920 DATA'!BI359="*",$C359&gt;=400),"*",IF($C359&gt;=400,ROUND('201920 DATA'!BI359/$C359,2),"")))</f>
        <v>0.03</v>
      </c>
      <c r="AK359" s="289">
        <f>IF(OR($C359="*",$C359&lt;400),"",IF(AND('201920 DATA'!BJ359="*",$C359&gt;=400),"*",IF($C359&gt;=400,ROUND('201920 DATA'!BJ359/$C359,2),"")))</f>
        <v>0.01</v>
      </c>
      <c r="AL359" s="289">
        <f>IF(OR($C359="*",$C359&lt;400),"",IF(AND('201920 DATA'!BK359="*",$C359&gt;=400),"*",IF($C359&gt;=400,ROUND('201920 DATA'!BK359/$C359,2),"")))</f>
        <v>0.05</v>
      </c>
      <c r="AM359" s="289">
        <f>IF(OR($C359="*",$C359&lt;400),"",IF(AND('201920 DATA'!BL359="*",$C359&gt;=400),"*",IF($C359&gt;=400,ROUND('201920 DATA'!BL359/$C359,2),"")))</f>
        <v>0.08</v>
      </c>
      <c r="AN359" s="289">
        <f>IF(OR($C359="*",$C359&lt;400),"",IF(AND('201920 DATA'!BM359="*",$C359&gt;=400),"*",IF($C359&gt;=400,ROUND('201920 DATA'!BM359/$C359,2),"")))</f>
        <v>0.13</v>
      </c>
      <c r="AO359" s="289">
        <f>IF(OR($C359="*",$C359&lt;400),"",IF(AND('201920 DATA'!BN359="*",$C359&gt;=400),"*",IF($C359&gt;=400,ROUND('201920 DATA'!BN359/$C359,2),"")))</f>
        <v>0.02</v>
      </c>
      <c r="AP359" s="289">
        <f>IF(OR($C359="*",$C359&lt;400),"",IF(AND('201920 DATA'!BO359="*",$C359&gt;=400),"*",IF($C359&gt;=400,ROUND('201920 DATA'!BO359/$C359,2),"")))</f>
        <v>0.06</v>
      </c>
      <c r="AQ359" s="289">
        <f>IF(OR($C359="*",$C359&lt;400),"",IF(AND('201920 DATA'!BP359="*",$C359&gt;=400),"*",IF($C359&gt;=400,ROUND('201920 DATA'!BP359/$C359,2),"")))</f>
        <v>0.06</v>
      </c>
      <c r="AR359" s="289">
        <f>IF(OR($C359="*",$C359&lt;400),"",IF(AND('201920 DATA'!BQ359="*",$C359&gt;=400),"*",IF($C359&gt;=400,ROUND('201920 DATA'!BQ359/$C359,2),"")))</f>
        <v>0.06</v>
      </c>
      <c r="AS359" s="289">
        <f>IF(OR($C359="*",$C359&lt;400),"",IF(AND('201920 DATA'!BR359="*",$C359&gt;=400),"*",IF($C359&gt;=400,ROUND('201920 DATA'!BR359/$C359,2),"")))</f>
        <v>0.01</v>
      </c>
      <c r="AT359" s="289">
        <f>IF(OR($C359="*",$C359&lt;400),"",IF(AND('201920 DATA'!BS359="*",$C359&gt;=400),"*",IF($C359&gt;=400,ROUND('201920 DATA'!BS359/$C359,2),"")))</f>
        <v>0</v>
      </c>
      <c r="AU359" s="289">
        <f>IF(OR($C359="*",$C359&lt;400),"",IF(AND('201920 DATA'!BT359="*",$C359&gt;=400),"*",IF($C359&gt;=400,ROUND('201920 DATA'!BT359/$C359,2),"")))</f>
        <v>0.16</v>
      </c>
      <c r="AV359" s="289">
        <f>IF(OR($C359="*",$C359&lt;400),"",IF(AND('201920 DATA'!BU359="*",$C359&gt;=400),"*",IF($C359&gt;=400,ROUND('201920 DATA'!BU359/$C359,2),"")))</f>
        <v>0.06</v>
      </c>
      <c r="AW359" s="289">
        <f>IF(OR($C359="*",$C359&lt;400),"",IF(AND('201920 DATA'!BV359="*",$C359&gt;=400),"*",IF($C359&gt;=400,ROUND('201920 DATA'!BV359/$C359,2),"")))</f>
        <v>0</v>
      </c>
      <c r="AX359" s="289">
        <f>IF(OR($C359="*",$C359&lt;400),"",IF(AND('201920 DATA'!BW359="*",$C359&gt;=400),"*",IF($C359&gt;=400,ROUND('201920 DATA'!BW359/$C359,2),"")))</f>
        <v>0.06</v>
      </c>
      <c r="AZ359" s="365">
        <v>162065</v>
      </c>
    </row>
    <row r="360" spans="1:52" x14ac:dyDescent="0.2">
      <c r="A360" s="373" t="s">
        <v>414</v>
      </c>
      <c r="B360" s="287">
        <f>'201920 DATA'!B360</f>
        <v>77605</v>
      </c>
      <c r="C360" s="288">
        <f>'201920 DATA'!C360</f>
        <v>64640</v>
      </c>
      <c r="D360" s="293">
        <f>'201920 DATA'!FQ360</f>
        <v>17640</v>
      </c>
      <c r="F360" s="313">
        <f t="shared" si="10"/>
        <v>0.04</v>
      </c>
      <c r="G360" s="295">
        <f t="shared" si="11"/>
        <v>0.83</v>
      </c>
      <c r="H360" s="289">
        <f>IF(OR($C360="*",$C360&lt;400),"",IF(AND('201920 DATA'!F360="*",$C360&gt;=400),"*",IF($C360&gt;=400,ROUND('201920 DATA'!F360/$C360,2),"")))</f>
        <v>0.39</v>
      </c>
      <c r="I360" s="296">
        <f>IF(OR($B360="*",$B360&lt;400),"",IF(AND('201920 DATA'!Y360="*",$B360&gt;=400),"*",IF($B360&gt;=400,ROUND('201920 DATA'!Y360/$B360,2),"")))</f>
        <v>7.0000000000000007E-2</v>
      </c>
      <c r="J360" s="296">
        <f>IF(OR($B360="*",$B360&lt;400),"",IF(AND('201920 DATA'!Z360="*",$B360&gt;=400),"*",IF($B360&gt;=400,ROUND('201920 DATA'!Z360/$B360,2),"")))</f>
        <v>0.08</v>
      </c>
      <c r="K360" s="296">
        <f>IF(OR($B360="*",$B360&lt;400),"",IF(AND('201920 DATA'!AA360="*",$B360&gt;=400),"*",IF($B360&gt;=400,ROUND('201920 DATA'!AA360/$B360,2),"")))</f>
        <v>0.09</v>
      </c>
      <c r="L360" s="296">
        <f>IF(OR($B360="*",$B360&lt;400),"",IF(AND('201920 DATA'!AB360="*",$B360&gt;=400),"*",IF($B360&gt;=400,ROUND('201920 DATA'!AB360/$B360,2),"")))</f>
        <v>0.14000000000000001</v>
      </c>
      <c r="M360" s="296">
        <f>IF(OR($B360="*",$B360&lt;400),"",IF(AND('201920 DATA'!AC360="*",$B360&gt;=400),"*",IF($B360&gt;=400,ROUND('201920 DATA'!AC360/$B360,2),"")))</f>
        <v>0.26</v>
      </c>
      <c r="N360" s="296">
        <f>IF(OR($B360="*",$B360&lt;400),"",IF(AND('201920 DATA'!AD360="*",$B360&gt;=400),"*",IF($B360&gt;=400,ROUND('201920 DATA'!AD360/$B360,2),"")))</f>
        <v>0.3</v>
      </c>
      <c r="O360" s="296">
        <f>IF(OR($B360="*",$B360&lt;400),"",IF(AND('201920 DATA'!AE360="*",$B360&gt;=400),"*",IF($B360&gt;=400,ROUND('201920 DATA'!AE360/$B360,2),"")))</f>
        <v>0.06</v>
      </c>
      <c r="P360" s="297"/>
      <c r="Q360" s="296">
        <f>IF(OR($B360="*",$B360&lt;400),"",IF(AND('201920 DATA'!FO360="*",$B360&gt;=400),"*",IF($B360&gt;=400,ROUND('201920 DATA'!FO360/$B360,2),"")))</f>
        <v>0.61</v>
      </c>
      <c r="R360" s="289">
        <f>IF(OR($C360="*",$C360&lt;400),"",IF(AND('201920 DATA'!F360="*",$C360&gt;=400),"*",IF($C360&gt;=400,ROUND('201920 DATA'!F360/$C360,2),"")))</f>
        <v>0.39</v>
      </c>
      <c r="S360" s="289">
        <f>IF(OR($C360="*",$C360&lt;400),"",IF(AND('201920 DATA'!G360="*",$C360&gt;=400),"*",IF($C360&gt;=400,ROUND('201920 DATA'!G360/$C360,2),"")))</f>
        <v>0.16</v>
      </c>
      <c r="T360" s="289">
        <f>IF(OR($C360="*",$C360&lt;400),"",IF(AND('201920 DATA'!H360="*",$C360&gt;=400),"*",IF($C360&gt;=400,ROUND('201920 DATA'!H360/$C360,2),"")))</f>
        <v>0.38</v>
      </c>
      <c r="U360" s="289">
        <f>IF(OR($C360="*",$C360&lt;400),"",IF(AND('201920 DATA'!FP360="*",$C360&gt;=400),"*",IF($C360&gt;=400,ROUND('201920 DATA'!FP360/$C360,2),"")))</f>
        <v>7.0000000000000007E-2</v>
      </c>
      <c r="V360" s="312">
        <f>IF(OR($D360="*",$D360&lt;400),"",IF(AND('201920 DATA'!M360="*",$D360&gt;=400),"*",IF($D360&gt;=400,ROUND('201920 DATA'!M360/$D360,2),"")))</f>
        <v>0</v>
      </c>
      <c r="W360" s="312">
        <f>IF(OR($D360="*",$D360&lt;400),"",IF(AND('201920 DATA'!N360="*",$D360&gt;=400),"*",IF($D360&gt;=400,ROUND('201920 DATA'!N360/$D360,2),"")))</f>
        <v>0.4</v>
      </c>
      <c r="X360" s="312">
        <f>IF(OR($D360="*",$D360&lt;400),"",IF(AND('201920 DATA'!O360="*",$D360&gt;=400),"*",IF($D360&gt;=400,ROUND('201920 DATA'!O360/$D360,2),"")))</f>
        <v>0.21</v>
      </c>
      <c r="Y360" s="312">
        <f>IF(OR($D360="*",$D360&lt;400),"",IF(AND('201920 DATA'!P360="*",$D360&gt;=400),"*",IF($D360&gt;=400,ROUND('201920 DATA'!P360/$D360,2),"")))</f>
        <v>0.08</v>
      </c>
      <c r="Z360" s="312">
        <f>IF(OR($D360="*",$D360&lt;400),"",IF(AND('201920 DATA'!Q360="*",$D360&gt;=400),"*",IF($D360&gt;=400,ROUND('201920 DATA'!Q360/$D360,2),"")))</f>
        <v>0.15</v>
      </c>
      <c r="AA360" s="312">
        <f>IF(OR($D360="*",$D360&lt;400),"",IF(AND('201920 DATA'!R360="*",$D360&gt;=400),"*",IF($D360&gt;=400,ROUND('201920 DATA'!R360/$D360,2),"")))</f>
        <v>0.11</v>
      </c>
      <c r="AB360" s="312">
        <f>IF(OR($D360="*",$D360&lt;400),"",IF(AND('201920 DATA'!S360="*",$D360&gt;=400),"*",IF($D360&gt;=400,ROUND('201920 DATA'!S360/$D360,2),"")))</f>
        <v>0.03</v>
      </c>
      <c r="AC360" s="312">
        <f>IF(OR($D360="*",$D360&lt;400),"",IF(AND('201920 DATA'!T360="*",$D360&gt;=400),"*",IF($D360&gt;=400,ROUND('201920 DATA'!T360/$D360,2),"")))</f>
        <v>0.01</v>
      </c>
      <c r="AD360" s="289">
        <f>IF(OR($C360="*",$C360&lt;400),"",IF(AND('201920 DATA'!BC360="*",$C360&gt;=400),"*",IF($C360&gt;=400,ROUND('201920 DATA'!BC360/$C360,2),"")))</f>
        <v>0.03</v>
      </c>
      <c r="AE360" s="289">
        <f>IF(OR($C360="*",$C360&lt;400),"",IF(AND('201920 DATA'!BD360="*",$C360&gt;=400),"*",IF($C360&gt;=400,ROUND('201920 DATA'!BD360/$C360,2),"")))</f>
        <v>0.09</v>
      </c>
      <c r="AF360" s="289">
        <f>IF(OR($C360="*",$C360&lt;400),"",IF(AND('201920 DATA'!BE360="*",$C360&gt;=400),"*",IF($C360&gt;=400,ROUND('201920 DATA'!BE360/$C360,2),"")))</f>
        <v>0.03</v>
      </c>
      <c r="AG360" s="289">
        <f>IF(OR($C360="*",$C360&lt;400),"",IF(AND('201920 DATA'!BF360="*",$C360&gt;=400),"*",IF($C360&gt;=400,ROUND('201920 DATA'!BF360/$C360,2),"")))</f>
        <v>0.02</v>
      </c>
      <c r="AH360" s="289">
        <f>IF(OR($C360="*",$C360&lt;400),"",IF(AND('201920 DATA'!BG360="*",$C360&gt;=400),"*",IF($C360&gt;=400,ROUND('201920 DATA'!BG360/$C360,2),"")))</f>
        <v>0.01</v>
      </c>
      <c r="AI360" s="289">
        <f>IF(OR($C360="*",$C360&lt;400),"",IF(AND('201920 DATA'!BH360="*",$C360&gt;=400),"*",IF($C360&gt;=400,ROUND('201920 DATA'!BH360/$C360,2),"")))</f>
        <v>0.01</v>
      </c>
      <c r="AJ360" s="289">
        <f>IF(OR($C360="*",$C360&lt;400),"",IF(AND('201920 DATA'!BI360="*",$C360&gt;=400),"*",IF($C360&gt;=400,ROUND('201920 DATA'!BI360/$C360,2),"")))</f>
        <v>0.11</v>
      </c>
      <c r="AK360" s="289">
        <f>IF(OR($C360="*",$C360&lt;400),"",IF(AND('201920 DATA'!BJ360="*",$C360&gt;=400),"*",IF($C360&gt;=400,ROUND('201920 DATA'!BJ360/$C360,2),"")))</f>
        <v>0</v>
      </c>
      <c r="AL360" s="289">
        <f>IF(OR($C360="*",$C360&lt;400),"",IF(AND('201920 DATA'!BK360="*",$C360&gt;=400),"*",IF($C360&gt;=400,ROUND('201920 DATA'!BK360/$C360,2),"")))</f>
        <v>0.06</v>
      </c>
      <c r="AM360" s="289">
        <f>IF(OR($C360="*",$C360&lt;400),"",IF(AND('201920 DATA'!BL360="*",$C360&gt;=400),"*",IF($C360&gt;=400,ROUND('201920 DATA'!BL360/$C360,2),"")))</f>
        <v>7.0000000000000007E-2</v>
      </c>
      <c r="AN360" s="289">
        <f>IF(OR($C360="*",$C360&lt;400),"",IF(AND('201920 DATA'!BM360="*",$C360&gt;=400),"*",IF($C360&gt;=400,ROUND('201920 DATA'!BM360/$C360,2),"")))</f>
        <v>0.12</v>
      </c>
      <c r="AO360" s="289">
        <f>IF(OR($C360="*",$C360&lt;400),"",IF(AND('201920 DATA'!BN360="*",$C360&gt;=400),"*",IF($C360&gt;=400,ROUND('201920 DATA'!BN360/$C360,2),"")))</f>
        <v>0.04</v>
      </c>
      <c r="AP360" s="289">
        <f>IF(OR($C360="*",$C360&lt;400),"",IF(AND('201920 DATA'!BO360="*",$C360&gt;=400),"*",IF($C360&gt;=400,ROUND('201920 DATA'!BO360/$C360,2),"")))</f>
        <v>0.09</v>
      </c>
      <c r="AQ360" s="289">
        <f>IF(OR($C360="*",$C360&lt;400),"",IF(AND('201920 DATA'!BP360="*",$C360&gt;=400),"*",IF($C360&gt;=400,ROUND('201920 DATA'!BP360/$C360,2),"")))</f>
        <v>0.05</v>
      </c>
      <c r="AR360" s="289">
        <f>IF(OR($C360="*",$C360&lt;400),"",IF(AND('201920 DATA'!BQ360="*",$C360&gt;=400),"*",IF($C360&gt;=400,ROUND('201920 DATA'!BQ360/$C360,2),"")))</f>
        <v>0.05</v>
      </c>
      <c r="AS360" s="289">
        <f>IF(OR($C360="*",$C360&lt;400),"",IF(AND('201920 DATA'!BR360="*",$C360&gt;=400),"*",IF($C360&gt;=400,ROUND('201920 DATA'!BR360/$C360,2),"")))</f>
        <v>0.01</v>
      </c>
      <c r="AT360" s="289">
        <f>IF(OR($C360="*",$C360&lt;400),"",IF(AND('201920 DATA'!BS360="*",$C360&gt;=400),"*",IF($C360&gt;=400,ROUND('201920 DATA'!BS360/$C360,2),"")))</f>
        <v>0</v>
      </c>
      <c r="AU360" s="289">
        <f>IF(OR($C360="*",$C360&lt;400),"",IF(AND('201920 DATA'!BT360="*",$C360&gt;=400),"*",IF($C360&gt;=400,ROUND('201920 DATA'!BT360/$C360,2),"")))</f>
        <v>0.11</v>
      </c>
      <c r="AV360" s="289">
        <f>IF(OR($C360="*",$C360&lt;400),"",IF(AND('201920 DATA'!BU360="*",$C360&gt;=400),"*",IF($C360&gt;=400,ROUND('201920 DATA'!BU360/$C360,2),"")))</f>
        <v>0.05</v>
      </c>
      <c r="AW360" s="289">
        <f>IF(OR($C360="*",$C360&lt;400),"",IF(AND('201920 DATA'!BV360="*",$C360&gt;=400),"*",IF($C360&gt;=400,ROUND('201920 DATA'!BV360/$C360,2),"")))</f>
        <v>0</v>
      </c>
      <c r="AX360" s="289">
        <f>IF(OR($C360="*",$C360&lt;400),"",IF(AND('201920 DATA'!BW360="*",$C360&gt;=400),"*",IF($C360&gt;=400,ROUND('201920 DATA'!BW360/$C360,2),"")))</f>
        <v>0.04</v>
      </c>
      <c r="AZ360" s="365">
        <v>74810</v>
      </c>
    </row>
    <row r="361" spans="1:52" x14ac:dyDescent="0.2">
      <c r="A361" s="373" t="s">
        <v>416</v>
      </c>
      <c r="B361" s="287">
        <f>'201920 DATA'!B361</f>
        <v>91875</v>
      </c>
      <c r="C361" s="288">
        <f>'201920 DATA'!C361</f>
        <v>63865</v>
      </c>
      <c r="D361" s="293">
        <f>'201920 DATA'!FQ361</f>
        <v>28370</v>
      </c>
      <c r="F361" s="313">
        <f t="shared" si="10"/>
        <v>0.03</v>
      </c>
      <c r="G361" s="295">
        <f t="shared" si="11"/>
        <v>0.7</v>
      </c>
      <c r="H361" s="289">
        <f>IF(OR($C361="*",$C361&lt;400),"",IF(AND('201920 DATA'!F361="*",$C361&gt;=400),"*",IF($C361&gt;=400,ROUND('201920 DATA'!F361/$C361,2),"")))</f>
        <v>0.42</v>
      </c>
      <c r="I361" s="296">
        <f>IF(OR($B361="*",$B361&lt;400),"",IF(AND('201920 DATA'!Y361="*",$B361&gt;=400),"*",IF($B361&gt;=400,ROUND('201920 DATA'!Y361/$B361,2),"")))</f>
        <v>0.08</v>
      </c>
      <c r="J361" s="296">
        <f>IF(OR($B361="*",$B361&lt;400),"",IF(AND('201920 DATA'!Z361="*",$B361&gt;=400),"*",IF($B361&gt;=400,ROUND('201920 DATA'!Z361/$B361,2),"")))</f>
        <v>7.0000000000000007E-2</v>
      </c>
      <c r="K361" s="296">
        <f>IF(OR($B361="*",$B361&lt;400),"",IF(AND('201920 DATA'!AA361="*",$B361&gt;=400),"*",IF($B361&gt;=400,ROUND('201920 DATA'!AA361/$B361,2),"")))</f>
        <v>0.09</v>
      </c>
      <c r="L361" s="296">
        <f>IF(OR($B361="*",$B361&lt;400),"",IF(AND('201920 DATA'!AB361="*",$B361&gt;=400),"*",IF($B361&gt;=400,ROUND('201920 DATA'!AB361/$B361,2),"")))</f>
        <v>0.14000000000000001</v>
      </c>
      <c r="M361" s="296">
        <f>IF(OR($B361="*",$B361&lt;400),"",IF(AND('201920 DATA'!AC361="*",$B361&gt;=400),"*",IF($B361&gt;=400,ROUND('201920 DATA'!AC361/$B361,2),"")))</f>
        <v>0.24</v>
      </c>
      <c r="N361" s="296">
        <f>IF(OR($B361="*",$B361&lt;400),"",IF(AND('201920 DATA'!AD361="*",$B361&gt;=400),"*",IF($B361&gt;=400,ROUND('201920 DATA'!AD361/$B361,2),"")))</f>
        <v>0.31</v>
      </c>
      <c r="O361" s="296">
        <f>IF(OR($B361="*",$B361&lt;400),"",IF(AND('201920 DATA'!AE361="*",$B361&gt;=400),"*",IF($B361&gt;=400,ROUND('201920 DATA'!AE361/$B361,2),"")))</f>
        <v>7.0000000000000007E-2</v>
      </c>
      <c r="P361" s="297"/>
      <c r="Q361" s="296">
        <f>IF(OR($B361="*",$B361&lt;400),"",IF(AND('201920 DATA'!FO361="*",$B361&gt;=400),"*",IF($B361&gt;=400,ROUND('201920 DATA'!FO361/$B361,2),"")))</f>
        <v>0.53</v>
      </c>
      <c r="R361" s="289">
        <f>IF(OR($C361="*",$C361&lt;400),"",IF(AND('201920 DATA'!F361="*",$C361&gt;=400),"*",IF($C361&gt;=400,ROUND('201920 DATA'!F361/$C361,2),"")))</f>
        <v>0.42</v>
      </c>
      <c r="S361" s="289">
        <f>IF(OR($C361="*",$C361&lt;400),"",IF(AND('201920 DATA'!G361="*",$C361&gt;=400),"*",IF($C361&gt;=400,ROUND('201920 DATA'!G361/$C361,2),"")))</f>
        <v>0.03</v>
      </c>
      <c r="T361" s="289">
        <f>IF(OR($C361="*",$C361&lt;400),"",IF(AND('201920 DATA'!H361="*",$C361&gt;=400),"*",IF($C361&gt;=400,ROUND('201920 DATA'!H361/$C361,2),"")))</f>
        <v>0.45</v>
      </c>
      <c r="U361" s="289">
        <f>IF(OR($C361="*",$C361&lt;400),"",IF(AND('201920 DATA'!FP361="*",$C361&gt;=400),"*",IF($C361&gt;=400,ROUND('201920 DATA'!FP361/$C361,2),"")))</f>
        <v>0.09</v>
      </c>
      <c r="V361" s="312">
        <f>IF(OR($D361="*",$D361&lt;400),"",IF(AND('201920 DATA'!M361="*",$D361&gt;=400),"*",IF($D361&gt;=400,ROUND('201920 DATA'!M361/$D361,2),"")))</f>
        <v>0</v>
      </c>
      <c r="W361" s="312">
        <f>IF(OR($D361="*",$D361&lt;400),"",IF(AND('201920 DATA'!N361="*",$D361&gt;=400),"*",IF($D361&gt;=400,ROUND('201920 DATA'!N361/$D361,2),"")))</f>
        <v>0.4</v>
      </c>
      <c r="X361" s="312">
        <f>IF(OR($D361="*",$D361&lt;400),"",IF(AND('201920 DATA'!O361="*",$D361&gt;=400),"*",IF($D361&gt;=400,ROUND('201920 DATA'!O361/$D361,2),"")))</f>
        <v>0.26</v>
      </c>
      <c r="Y361" s="312">
        <f>IF(OR($D361="*",$D361&lt;400),"",IF(AND('201920 DATA'!P361="*",$D361&gt;=400),"*",IF($D361&gt;=400,ROUND('201920 DATA'!P361/$D361,2),"")))</f>
        <v>0.13</v>
      </c>
      <c r="Z361" s="312">
        <f>IF(OR($D361="*",$D361&lt;400),"",IF(AND('201920 DATA'!Q361="*",$D361&gt;=400),"*",IF($D361&gt;=400,ROUND('201920 DATA'!Q361/$D361,2),"")))</f>
        <v>0.14000000000000001</v>
      </c>
      <c r="AA361" s="312">
        <f>IF(OR($D361="*",$D361&lt;400),"",IF(AND('201920 DATA'!R361="*",$D361&gt;=400),"*",IF($D361&gt;=400,ROUND('201920 DATA'!R361/$D361,2),"")))</f>
        <v>0.06</v>
      </c>
      <c r="AB361" s="312">
        <f>IF(OR($D361="*",$D361&lt;400),"",IF(AND('201920 DATA'!S361="*",$D361&gt;=400),"*",IF($D361&gt;=400,ROUND('201920 DATA'!S361/$D361,2),"")))</f>
        <v>0.02</v>
      </c>
      <c r="AC361" s="312">
        <f>IF(OR($D361="*",$D361&lt;400),"",IF(AND('201920 DATA'!T361="*",$D361&gt;=400),"*",IF($D361&gt;=400,ROUND('201920 DATA'!T361/$D361,2),"")))</f>
        <v>0</v>
      </c>
      <c r="AD361" s="289">
        <f>IF(OR($C361="*",$C361&lt;400),"",IF(AND('201920 DATA'!BC361="*",$C361&gt;=400),"*",IF($C361&gt;=400,ROUND('201920 DATA'!BC361/$C361,2),"")))</f>
        <v>0.04</v>
      </c>
      <c r="AE361" s="289">
        <f>IF(OR($C361="*",$C361&lt;400),"",IF(AND('201920 DATA'!BD361="*",$C361&gt;=400),"*",IF($C361&gt;=400,ROUND('201920 DATA'!BD361/$C361,2),"")))</f>
        <v>0.12</v>
      </c>
      <c r="AF361" s="289">
        <f>IF(OR($C361="*",$C361&lt;400),"",IF(AND('201920 DATA'!BE361="*",$C361&gt;=400),"*",IF($C361&gt;=400,ROUND('201920 DATA'!BE361/$C361,2),"")))</f>
        <v>0.02</v>
      </c>
      <c r="AG361" s="289">
        <f>IF(OR($C361="*",$C361&lt;400),"",IF(AND('201920 DATA'!BF361="*",$C361&gt;=400),"*",IF($C361&gt;=400,ROUND('201920 DATA'!BF361/$C361,2),"")))</f>
        <v>0.02</v>
      </c>
      <c r="AH361" s="289">
        <f>IF(OR($C361="*",$C361&lt;400),"",IF(AND('201920 DATA'!BG361="*",$C361&gt;=400),"*",IF($C361&gt;=400,ROUND('201920 DATA'!BG361/$C361,2),"")))</f>
        <v>0.01</v>
      </c>
      <c r="AI361" s="289">
        <f>IF(OR($C361="*",$C361&lt;400),"",IF(AND('201920 DATA'!BH361="*",$C361&gt;=400),"*",IF($C361&gt;=400,ROUND('201920 DATA'!BH361/$C361,2),"")))</f>
        <v>0.01</v>
      </c>
      <c r="AJ361" s="289">
        <f>IF(OR($C361="*",$C361&lt;400),"",IF(AND('201920 DATA'!BI361="*",$C361&gt;=400),"*",IF($C361&gt;=400,ROUND('201920 DATA'!BI361/$C361,2),"")))</f>
        <v>0.04</v>
      </c>
      <c r="AK361" s="289">
        <f>IF(OR($C361="*",$C361&lt;400),"",IF(AND('201920 DATA'!BJ361="*",$C361&gt;=400),"*",IF($C361&gt;=400,ROUND('201920 DATA'!BJ361/$C361,2),"")))</f>
        <v>0.01</v>
      </c>
      <c r="AL361" s="289">
        <f>IF(OR($C361="*",$C361&lt;400),"",IF(AND('201920 DATA'!BK361="*",$C361&gt;=400),"*",IF($C361&gt;=400,ROUND('201920 DATA'!BK361/$C361,2),"")))</f>
        <v>7.0000000000000007E-2</v>
      </c>
      <c r="AM361" s="289">
        <f>IF(OR($C361="*",$C361&lt;400),"",IF(AND('201920 DATA'!BL361="*",$C361&gt;=400),"*",IF($C361&gt;=400,ROUND('201920 DATA'!BL361/$C361,2),"")))</f>
        <v>0.08</v>
      </c>
      <c r="AN361" s="289">
        <f>IF(OR($C361="*",$C361&lt;400),"",IF(AND('201920 DATA'!BM361="*",$C361&gt;=400),"*",IF($C361&gt;=400,ROUND('201920 DATA'!BM361/$C361,2),"")))</f>
        <v>0.14000000000000001</v>
      </c>
      <c r="AO361" s="289">
        <f>IF(OR($C361="*",$C361&lt;400),"",IF(AND('201920 DATA'!BN361="*",$C361&gt;=400),"*",IF($C361&gt;=400,ROUND('201920 DATA'!BN361/$C361,2),"")))</f>
        <v>0.03</v>
      </c>
      <c r="AP361" s="289">
        <f>IF(OR($C361="*",$C361&lt;400),"",IF(AND('201920 DATA'!BO361="*",$C361&gt;=400),"*",IF($C361&gt;=400,ROUND('201920 DATA'!BO361/$C361,2),"")))</f>
        <v>0.06</v>
      </c>
      <c r="AQ361" s="289">
        <f>IF(OR($C361="*",$C361&lt;400),"",IF(AND('201920 DATA'!BP361="*",$C361&gt;=400),"*",IF($C361&gt;=400,ROUND('201920 DATA'!BP361/$C361,2),"")))</f>
        <v>0.05</v>
      </c>
      <c r="AR361" s="289">
        <f>IF(OR($C361="*",$C361&lt;400),"",IF(AND('201920 DATA'!BQ361="*",$C361&gt;=400),"*",IF($C361&gt;=400,ROUND('201920 DATA'!BQ361/$C361,2),"")))</f>
        <v>0.06</v>
      </c>
      <c r="AS361" s="289">
        <f>IF(OR($C361="*",$C361&lt;400),"",IF(AND('201920 DATA'!BR361="*",$C361&gt;=400),"*",IF($C361&gt;=400,ROUND('201920 DATA'!BR361/$C361,2),"")))</f>
        <v>0.02</v>
      </c>
      <c r="AT361" s="289">
        <f>IF(OR($C361="*",$C361&lt;400),"",IF(AND('201920 DATA'!BS361="*",$C361&gt;=400),"*",IF($C361&gt;=400,ROUND('201920 DATA'!BS361/$C361,2),"")))</f>
        <v>0</v>
      </c>
      <c r="AU361" s="289">
        <f>IF(OR($C361="*",$C361&lt;400),"",IF(AND('201920 DATA'!BT361="*",$C361&gt;=400),"*",IF($C361&gt;=400,ROUND('201920 DATA'!BT361/$C361,2),"")))</f>
        <v>0.12</v>
      </c>
      <c r="AV361" s="289">
        <f>IF(OR($C361="*",$C361&lt;400),"",IF(AND('201920 DATA'!BU361="*",$C361&gt;=400),"*",IF($C361&gt;=400,ROUND('201920 DATA'!BU361/$C361,2),"")))</f>
        <v>0.06</v>
      </c>
      <c r="AW361" s="289">
        <f>IF(OR($C361="*",$C361&lt;400),"",IF(AND('201920 DATA'!BV361="*",$C361&gt;=400),"*",IF($C361&gt;=400,ROUND('201920 DATA'!BV361/$C361,2),"")))</f>
        <v>0</v>
      </c>
      <c r="AX361" s="289">
        <f>IF(OR($C361="*",$C361&lt;400),"",IF(AND('201920 DATA'!BW361="*",$C361&gt;=400),"*",IF($C361&gt;=400,ROUND('201920 DATA'!BW361/$C361,2),"")))</f>
        <v>0.04</v>
      </c>
      <c r="AZ361" s="365">
        <v>89105</v>
      </c>
    </row>
    <row r="362" spans="1:52" x14ac:dyDescent="0.2">
      <c r="A362" s="373" t="s">
        <v>417</v>
      </c>
      <c r="B362" s="287">
        <f>'201920 DATA'!B362</f>
        <v>204620</v>
      </c>
      <c r="C362" s="288">
        <f>'201920 DATA'!C362</f>
        <v>151195</v>
      </c>
      <c r="D362" s="293">
        <f>'201920 DATA'!FQ362</f>
        <v>46520</v>
      </c>
      <c r="F362" s="313">
        <f t="shared" si="10"/>
        <v>7.0000000000000007E-2</v>
      </c>
      <c r="G362" s="295">
        <f t="shared" si="11"/>
        <v>0.74</v>
      </c>
      <c r="H362" s="289">
        <f>IF(OR($C362="*",$C362&lt;400),"",IF(AND('201920 DATA'!F362="*",$C362&gt;=400),"*",IF($C362&gt;=400,ROUND('201920 DATA'!F362/$C362,2),"")))</f>
        <v>0.31</v>
      </c>
      <c r="I362" s="296">
        <f>IF(OR($B362="*",$B362&lt;400),"",IF(AND('201920 DATA'!Y362="*",$B362&gt;=400),"*",IF($B362&gt;=400,ROUND('201920 DATA'!Y362/$B362,2),"")))</f>
        <v>0.1</v>
      </c>
      <c r="J362" s="296">
        <f>IF(OR($B362="*",$B362&lt;400),"",IF(AND('201920 DATA'!Z362="*",$B362&gt;=400),"*",IF($B362&gt;=400,ROUND('201920 DATA'!Z362/$B362,2),"")))</f>
        <v>0.09</v>
      </c>
      <c r="K362" s="296">
        <f>IF(OR($B362="*",$B362&lt;400),"",IF(AND('201920 DATA'!AA362="*",$B362&gt;=400),"*",IF($B362&gt;=400,ROUND('201920 DATA'!AA362/$B362,2),"")))</f>
        <v>0.13</v>
      </c>
      <c r="L362" s="296">
        <f>IF(OR($B362="*",$B362&lt;400),"",IF(AND('201920 DATA'!AB362="*",$B362&gt;=400),"*",IF($B362&gt;=400,ROUND('201920 DATA'!AB362/$B362,2),"")))</f>
        <v>0.17</v>
      </c>
      <c r="M362" s="296">
        <f>IF(OR($B362="*",$B362&lt;400),"",IF(AND('201920 DATA'!AC362="*",$B362&gt;=400),"*",IF($B362&gt;=400,ROUND('201920 DATA'!AC362/$B362,2),"")))</f>
        <v>0.24</v>
      </c>
      <c r="N362" s="296">
        <f>IF(OR($B362="*",$B362&lt;400),"",IF(AND('201920 DATA'!AD362="*",$B362&gt;=400),"*",IF($B362&gt;=400,ROUND('201920 DATA'!AD362/$B362,2),"")))</f>
        <v>0.22</v>
      </c>
      <c r="O362" s="296">
        <f>IF(OR($B362="*",$B362&lt;400),"",IF(AND('201920 DATA'!AE362="*",$B362&gt;=400),"*",IF($B362&gt;=400,ROUND('201920 DATA'!AE362/$B362,2),"")))</f>
        <v>0.05</v>
      </c>
      <c r="P362" s="297"/>
      <c r="Q362" s="296">
        <f>IF(OR($B362="*",$B362&lt;400),"",IF(AND('201920 DATA'!FO362="*",$B362&gt;=400),"*",IF($B362&gt;=400,ROUND('201920 DATA'!FO362/$B362,2),"")))</f>
        <v>0.64</v>
      </c>
      <c r="R362" s="289">
        <f>IF(OR($C362="*",$C362&lt;400),"",IF(AND('201920 DATA'!F362="*",$C362&gt;=400),"*",IF($C362&gt;=400,ROUND('201920 DATA'!F362/$C362,2),"")))</f>
        <v>0.31</v>
      </c>
      <c r="S362" s="289">
        <f>IF(OR($C362="*",$C362&lt;400),"",IF(AND('201920 DATA'!G362="*",$C362&gt;=400),"*",IF($C362&gt;=400,ROUND('201920 DATA'!G362/$C362,2),"")))</f>
        <v>0.28999999999999998</v>
      </c>
      <c r="T362" s="289">
        <f>IF(OR($C362="*",$C362&lt;400),"",IF(AND('201920 DATA'!H362="*",$C362&gt;=400),"*",IF($C362&gt;=400,ROUND('201920 DATA'!H362/$C362,2),"")))</f>
        <v>0.32</v>
      </c>
      <c r="U362" s="289">
        <f>IF(OR($C362="*",$C362&lt;400),"",IF(AND('201920 DATA'!FP362="*",$C362&gt;=400),"*",IF($C362&gt;=400,ROUND('201920 DATA'!FP362/$C362,2),"")))</f>
        <v>0.08</v>
      </c>
      <c r="V362" s="312">
        <f>IF(OR($D362="*",$D362&lt;400),"",IF(AND('201920 DATA'!M362="*",$D362&gt;=400),"*",IF($D362&gt;=400,ROUND('201920 DATA'!M362/$D362,2),"")))</f>
        <v>0</v>
      </c>
      <c r="W362" s="312">
        <f>IF(OR($D362="*",$D362&lt;400),"",IF(AND('201920 DATA'!N362="*",$D362&gt;=400),"*",IF($D362&gt;=400,ROUND('201920 DATA'!N362/$D362,2),"")))</f>
        <v>0.45</v>
      </c>
      <c r="X362" s="312">
        <f>IF(OR($D362="*",$D362&lt;400),"",IF(AND('201920 DATA'!O362="*",$D362&gt;=400),"*",IF($D362&gt;=400,ROUND('201920 DATA'!O362/$D362,2),"")))</f>
        <v>0.23</v>
      </c>
      <c r="Y362" s="312">
        <f>IF(OR($D362="*",$D362&lt;400),"",IF(AND('201920 DATA'!P362="*",$D362&gt;=400),"*",IF($D362&gt;=400,ROUND('201920 DATA'!P362/$D362,2),"")))</f>
        <v>0.11</v>
      </c>
      <c r="Z362" s="312">
        <f>IF(OR($D362="*",$D362&lt;400),"",IF(AND('201920 DATA'!Q362="*",$D362&gt;=400),"*",IF($D362&gt;=400,ROUND('201920 DATA'!Q362/$D362,2),"")))</f>
        <v>0.15</v>
      </c>
      <c r="AA362" s="312">
        <f>IF(OR($D362="*",$D362&lt;400),"",IF(AND('201920 DATA'!R362="*",$D362&gt;=400),"*",IF($D362&gt;=400,ROUND('201920 DATA'!R362/$D362,2),"")))</f>
        <v>0.05</v>
      </c>
      <c r="AB362" s="312">
        <f>IF(OR($D362="*",$D362&lt;400),"",IF(AND('201920 DATA'!S362="*",$D362&gt;=400),"*",IF($D362&gt;=400,ROUND('201920 DATA'!S362/$D362,2),"")))</f>
        <v>0.01</v>
      </c>
      <c r="AC362" s="312">
        <f>IF(OR($D362="*",$D362&lt;400),"",IF(AND('201920 DATA'!T362="*",$D362&gt;=400),"*",IF($D362&gt;=400,ROUND('201920 DATA'!T362/$D362,2),"")))</f>
        <v>0</v>
      </c>
      <c r="AD362" s="289">
        <f>IF(OR($C362="*",$C362&lt;400),"",IF(AND('201920 DATA'!BC362="*",$C362&gt;=400),"*",IF($C362&gt;=400,ROUND('201920 DATA'!BC362/$C362,2),"")))</f>
        <v>0.02</v>
      </c>
      <c r="AE362" s="289">
        <f>IF(OR($C362="*",$C362&lt;400),"",IF(AND('201920 DATA'!BD362="*",$C362&gt;=400),"*",IF($C362&gt;=400,ROUND('201920 DATA'!BD362/$C362,2),"")))</f>
        <v>0.21</v>
      </c>
      <c r="AF362" s="289">
        <f>IF(OR($C362="*",$C362&lt;400),"",IF(AND('201920 DATA'!BE362="*",$C362&gt;=400),"*",IF($C362&gt;=400,ROUND('201920 DATA'!BE362/$C362,2),"")))</f>
        <v>0.04</v>
      </c>
      <c r="AG362" s="289">
        <f>IF(OR($C362="*",$C362&lt;400),"",IF(AND('201920 DATA'!BF362="*",$C362&gt;=400),"*",IF($C362&gt;=400,ROUND('201920 DATA'!BF362/$C362,2),"")))</f>
        <v>0.02</v>
      </c>
      <c r="AH362" s="289">
        <f>IF(OR($C362="*",$C362&lt;400),"",IF(AND('201920 DATA'!BG362="*",$C362&gt;=400),"*",IF($C362&gt;=400,ROUND('201920 DATA'!BG362/$C362,2),"")))</f>
        <v>0.01</v>
      </c>
      <c r="AI362" s="289">
        <f>IF(OR($C362="*",$C362&lt;400),"",IF(AND('201920 DATA'!BH362="*",$C362&gt;=400),"*",IF($C362&gt;=400,ROUND('201920 DATA'!BH362/$C362,2),"")))</f>
        <v>0.04</v>
      </c>
      <c r="AJ362" s="289">
        <f>IF(OR($C362="*",$C362&lt;400),"",IF(AND('201920 DATA'!BI362="*",$C362&gt;=400),"*",IF($C362&gt;=400,ROUND('201920 DATA'!BI362/$C362,2),"")))</f>
        <v>0.03</v>
      </c>
      <c r="AK362" s="289">
        <f>IF(OR($C362="*",$C362&lt;400),"",IF(AND('201920 DATA'!BJ362="*",$C362&gt;=400),"*",IF($C362&gt;=400,ROUND('201920 DATA'!BJ362/$C362,2),"")))</f>
        <v>0.01</v>
      </c>
      <c r="AL362" s="289">
        <f>IF(OR($C362="*",$C362&lt;400),"",IF(AND('201920 DATA'!BK362="*",$C362&gt;=400),"*",IF($C362&gt;=400,ROUND('201920 DATA'!BK362/$C362,2),"")))</f>
        <v>0.05</v>
      </c>
      <c r="AM362" s="289">
        <f>IF(OR($C362="*",$C362&lt;400),"",IF(AND('201920 DATA'!BL362="*",$C362&gt;=400),"*",IF($C362&gt;=400,ROUND('201920 DATA'!BL362/$C362,2),"")))</f>
        <v>0.05</v>
      </c>
      <c r="AN362" s="289">
        <f>IF(OR($C362="*",$C362&lt;400),"",IF(AND('201920 DATA'!BM362="*",$C362&gt;=400),"*",IF($C362&gt;=400,ROUND('201920 DATA'!BM362/$C362,2),"")))</f>
        <v>0.11</v>
      </c>
      <c r="AO362" s="289">
        <f>IF(OR($C362="*",$C362&lt;400),"",IF(AND('201920 DATA'!BN362="*",$C362&gt;=400),"*",IF($C362&gt;=400,ROUND('201920 DATA'!BN362/$C362,2),"")))</f>
        <v>0.01</v>
      </c>
      <c r="AP362" s="289">
        <f>IF(OR($C362="*",$C362&lt;400),"",IF(AND('201920 DATA'!BO362="*",$C362&gt;=400),"*",IF($C362&gt;=400,ROUND('201920 DATA'!BO362/$C362,2),"")))</f>
        <v>7.0000000000000007E-2</v>
      </c>
      <c r="AQ362" s="289">
        <f>IF(OR($C362="*",$C362&lt;400),"",IF(AND('201920 DATA'!BP362="*",$C362&gt;=400),"*",IF($C362&gt;=400,ROUND('201920 DATA'!BP362/$C362,2),"")))</f>
        <v>0.04</v>
      </c>
      <c r="AR362" s="289">
        <f>IF(OR($C362="*",$C362&lt;400),"",IF(AND('201920 DATA'!BQ362="*",$C362&gt;=400),"*",IF($C362&gt;=400,ROUND('201920 DATA'!BQ362/$C362,2),"")))</f>
        <v>0.05</v>
      </c>
      <c r="AS362" s="289">
        <f>IF(OR($C362="*",$C362&lt;400),"",IF(AND('201920 DATA'!BR362="*",$C362&gt;=400),"*",IF($C362&gt;=400,ROUND('201920 DATA'!BR362/$C362,2),"")))</f>
        <v>0.02</v>
      </c>
      <c r="AT362" s="289">
        <f>IF(OR($C362="*",$C362&lt;400),"",IF(AND('201920 DATA'!BS362="*",$C362&gt;=400),"*",IF($C362&gt;=400,ROUND('201920 DATA'!BS362/$C362,2),"")))</f>
        <v>0.01</v>
      </c>
      <c r="AU362" s="289">
        <f>IF(OR($C362="*",$C362&lt;400),"",IF(AND('201920 DATA'!BT362="*",$C362&gt;=400),"*",IF($C362&gt;=400,ROUND('201920 DATA'!BT362/$C362,2),"")))</f>
        <v>0.11</v>
      </c>
      <c r="AV362" s="289">
        <f>IF(OR($C362="*",$C362&lt;400),"",IF(AND('201920 DATA'!BU362="*",$C362&gt;=400),"*",IF($C362&gt;=400,ROUND('201920 DATA'!BU362/$C362,2),"")))</f>
        <v>0.08</v>
      </c>
      <c r="AW362" s="289">
        <f>IF(OR($C362="*",$C362&lt;400),"",IF(AND('201920 DATA'!BV362="*",$C362&gt;=400),"*",IF($C362&gt;=400,ROUND('201920 DATA'!BV362/$C362,2),"")))</f>
        <v>0</v>
      </c>
      <c r="AX362" s="289">
        <f>IF(OR($C362="*",$C362&lt;400),"",IF(AND('201920 DATA'!BW362="*",$C362&gt;=400),"*",IF($C362&gt;=400,ROUND('201920 DATA'!BW362/$C362,2),"")))</f>
        <v>0.04</v>
      </c>
      <c r="AZ362" s="365">
        <v>189860</v>
      </c>
    </row>
    <row r="363" spans="1:52" x14ac:dyDescent="0.2">
      <c r="A363" s="373" t="s">
        <v>418</v>
      </c>
      <c r="B363" s="287">
        <f>'201920 DATA'!B363</f>
        <v>3945</v>
      </c>
      <c r="C363" s="288">
        <f>'201920 DATA'!C363</f>
        <v>3485</v>
      </c>
      <c r="D363" s="293">
        <f>'201920 DATA'!FQ363</f>
        <v>160</v>
      </c>
      <c r="F363" s="313">
        <f t="shared" si="10"/>
        <v>-0.06</v>
      </c>
      <c r="G363" s="295">
        <f t="shared" si="11"/>
        <v>0.88</v>
      </c>
      <c r="H363" s="289">
        <f>IF(OR($C363="*",$C363&lt;400),"",IF(AND('201920 DATA'!F363="*",$C363&gt;=400),"*",IF($C363&gt;=400,ROUND('201920 DATA'!F363/$C363,2),"")))</f>
        <v>0.36</v>
      </c>
      <c r="I363" s="296" t="str">
        <f>IF(OR($B363="*",$B363&lt;400),"",IF(AND('201920 DATA'!Y363="*",$B363&gt;=400),"*",IF($B363&gt;=400,ROUND('201920 DATA'!Y363/$B363,2),"")))</f>
        <v>*</v>
      </c>
      <c r="J363" s="296">
        <f>IF(OR($B363="*",$B363&lt;400),"",IF(AND('201920 DATA'!Z363="*",$B363&gt;=400),"*",IF($B363&gt;=400,ROUND('201920 DATA'!Z363/$B363,2),"")))</f>
        <v>0.1</v>
      </c>
      <c r="K363" s="296">
        <f>IF(OR($B363="*",$B363&lt;400),"",IF(AND('201920 DATA'!AA363="*",$B363&gt;=400),"*",IF($B363&gt;=400,ROUND('201920 DATA'!AA363/$B363,2),"")))</f>
        <v>0.12</v>
      </c>
      <c r="L363" s="296">
        <f>IF(OR($B363="*",$B363&lt;400),"",IF(AND('201920 DATA'!AB363="*",$B363&gt;=400),"*",IF($B363&gt;=400,ROUND('201920 DATA'!AB363/$B363,2),"")))</f>
        <v>0.11</v>
      </c>
      <c r="M363" s="296">
        <f>IF(OR($B363="*",$B363&lt;400),"",IF(AND('201920 DATA'!AC363="*",$B363&gt;=400),"*",IF($B363&gt;=400,ROUND('201920 DATA'!AC363/$B363,2),"")))</f>
        <v>0.15</v>
      </c>
      <c r="N363" s="296">
        <f>IF(OR($B363="*",$B363&lt;400),"",IF(AND('201920 DATA'!AD363="*",$B363&gt;=400),"*",IF($B363&gt;=400,ROUND('201920 DATA'!AD363/$B363,2),"")))</f>
        <v>0.38</v>
      </c>
      <c r="O363" s="296">
        <f>IF(OR($B363="*",$B363&lt;400),"",IF(AND('201920 DATA'!AE363="*",$B363&gt;=400),"*",IF($B363&gt;=400,ROUND('201920 DATA'!AE363/$B363,2),"")))</f>
        <v>0.15</v>
      </c>
      <c r="P363" s="297"/>
      <c r="Q363" s="296">
        <f>IF(OR($B363="*",$B363&lt;400),"",IF(AND('201920 DATA'!FO363="*",$B363&gt;=400),"*",IF($B363&gt;=400,ROUND('201920 DATA'!FO363/$B363,2),"")))</f>
        <v>0.04</v>
      </c>
      <c r="R363" s="289">
        <f>IF(OR($C363="*",$C363&lt;400),"",IF(AND('201920 DATA'!F363="*",$C363&gt;=400),"*",IF($C363&gt;=400,ROUND('201920 DATA'!F363/$C363,2),"")))</f>
        <v>0.36</v>
      </c>
      <c r="S363" s="289">
        <f>IF(OR($C363="*",$C363&lt;400),"",IF(AND('201920 DATA'!G363="*",$C363&gt;=400),"*",IF($C363&gt;=400,ROUND('201920 DATA'!G363/$C363,2),"")))</f>
        <v>0</v>
      </c>
      <c r="T363" s="289">
        <f>IF(OR($C363="*",$C363&lt;400),"",IF(AND('201920 DATA'!H363="*",$C363&gt;=400),"*",IF($C363&gt;=400,ROUND('201920 DATA'!H363/$C363,2),"")))</f>
        <v>0.05</v>
      </c>
      <c r="U363" s="289">
        <f>IF(OR($C363="*",$C363&lt;400),"",IF(AND('201920 DATA'!FP363="*",$C363&gt;=400),"*",IF($C363&gt;=400,ROUND('201920 DATA'!FP363/$C363,2),"")))</f>
        <v>0.59</v>
      </c>
      <c r="V363" s="312" t="str">
        <f>IF(OR($D363="*",$D363&lt;400),"",IF(AND('201920 DATA'!M363="*",$D363&gt;=400),"*",IF($D363&gt;=400,ROUND('201920 DATA'!M363/$D363,2),"")))</f>
        <v/>
      </c>
      <c r="W363" s="312" t="str">
        <f>IF(OR($D363="*",$D363&lt;400),"",IF(AND('201920 DATA'!N363="*",$D363&gt;=400),"*",IF($D363&gt;=400,ROUND('201920 DATA'!N363/$D363,2),"")))</f>
        <v/>
      </c>
      <c r="X363" s="312" t="str">
        <f>IF(OR($D363="*",$D363&lt;400),"",IF(AND('201920 DATA'!O363="*",$D363&gt;=400),"*",IF($D363&gt;=400,ROUND('201920 DATA'!O363/$D363,2),"")))</f>
        <v/>
      </c>
      <c r="Y363" s="312" t="str">
        <f>IF(OR($D363="*",$D363&lt;400),"",IF(AND('201920 DATA'!P363="*",$D363&gt;=400),"*",IF($D363&gt;=400,ROUND('201920 DATA'!P363/$D363,2),"")))</f>
        <v/>
      </c>
      <c r="Z363" s="312" t="str">
        <f>IF(OR($D363="*",$D363&lt;400),"",IF(AND('201920 DATA'!Q363="*",$D363&gt;=400),"*",IF($D363&gt;=400,ROUND('201920 DATA'!Q363/$D363,2),"")))</f>
        <v/>
      </c>
      <c r="AA363" s="312" t="str">
        <f>IF(OR($D363="*",$D363&lt;400),"",IF(AND('201920 DATA'!R363="*",$D363&gt;=400),"*",IF($D363&gt;=400,ROUND('201920 DATA'!R363/$D363,2),"")))</f>
        <v/>
      </c>
      <c r="AB363" s="312" t="str">
        <f>IF(OR($D363="*",$D363&lt;400),"",IF(AND('201920 DATA'!S363="*",$D363&gt;=400),"*",IF($D363&gt;=400,ROUND('201920 DATA'!S363/$D363,2),"")))</f>
        <v/>
      </c>
      <c r="AC363" s="312" t="str">
        <f>IF(OR($D363="*",$D363&lt;400),"",IF(AND('201920 DATA'!T363="*",$D363&gt;=400),"*",IF($D363&gt;=400,ROUND('201920 DATA'!T363/$D363,2),"")))</f>
        <v/>
      </c>
      <c r="AD363" s="289">
        <f>IF(OR($C363="*",$C363&lt;400),"",IF(AND('201920 DATA'!BC363="*",$C363&gt;=400),"*",IF($C363&gt;=400,ROUND('201920 DATA'!BC363/$C363,2),"")))</f>
        <v>0.01</v>
      </c>
      <c r="AE363" s="289">
        <f>IF(OR($C363="*",$C363&lt;400),"",IF(AND('201920 DATA'!BD363="*",$C363&gt;=400),"*",IF($C363&gt;=400,ROUND('201920 DATA'!BD363/$C363,2),"")))</f>
        <v>0.03</v>
      </c>
      <c r="AF363" s="289" t="str">
        <f>IF(OR($C363="*",$C363&lt;400),"",IF(AND('201920 DATA'!BE363="*",$C363&gt;=400),"*",IF($C363&gt;=400,ROUND('201920 DATA'!BE363/$C363,2),"")))</f>
        <v>*</v>
      </c>
      <c r="AG363" s="289">
        <f>IF(OR($C363="*",$C363&lt;400),"",IF(AND('201920 DATA'!BF363="*",$C363&gt;=400),"*",IF($C363&gt;=400,ROUND('201920 DATA'!BF363/$C363,2),"")))</f>
        <v>0.01</v>
      </c>
      <c r="AH363" s="289">
        <f>IF(OR($C363="*",$C363&lt;400),"",IF(AND('201920 DATA'!BG363="*",$C363&gt;=400),"*",IF($C363&gt;=400,ROUND('201920 DATA'!BG363/$C363,2),"")))</f>
        <v>0.23</v>
      </c>
      <c r="AI363" s="289">
        <f>IF(OR($C363="*",$C363&lt;400),"",IF(AND('201920 DATA'!BH363="*",$C363&gt;=400),"*",IF($C363&gt;=400,ROUND('201920 DATA'!BH363/$C363,2),"")))</f>
        <v>0.02</v>
      </c>
      <c r="AJ363" s="289">
        <f>IF(OR($C363="*",$C363&lt;400),"",IF(AND('201920 DATA'!BI363="*",$C363&gt;=400),"*",IF($C363&gt;=400,ROUND('201920 DATA'!BI363/$C363,2),"")))</f>
        <v>0</v>
      </c>
      <c r="AK363" s="289" t="str">
        <f>IF(OR($C363="*",$C363&lt;400),"",IF(AND('201920 DATA'!BJ363="*",$C363&gt;=400),"*",IF($C363&gt;=400,ROUND('201920 DATA'!BJ363/$C363,2),"")))</f>
        <v>*</v>
      </c>
      <c r="AL363" s="289">
        <f>IF(OR($C363="*",$C363&lt;400),"",IF(AND('201920 DATA'!BK363="*",$C363&gt;=400),"*",IF($C363&gt;=400,ROUND('201920 DATA'!BK363/$C363,2),"")))</f>
        <v>0.11</v>
      </c>
      <c r="AM363" s="289">
        <f>IF(OR($C363="*",$C363&lt;400),"",IF(AND('201920 DATA'!BL363="*",$C363&gt;=400),"*",IF($C363&gt;=400,ROUND('201920 DATA'!BL363/$C363,2),"")))</f>
        <v>0.04</v>
      </c>
      <c r="AN363" s="289">
        <f>IF(OR($C363="*",$C363&lt;400),"",IF(AND('201920 DATA'!BM363="*",$C363&gt;=400),"*",IF($C363&gt;=400,ROUND('201920 DATA'!BM363/$C363,2),"")))</f>
        <v>0.01</v>
      </c>
      <c r="AO363" s="289">
        <f>IF(OR($C363="*",$C363&lt;400),"",IF(AND('201920 DATA'!BN363="*",$C363&gt;=400),"*",IF($C363&gt;=400,ROUND('201920 DATA'!BN363/$C363,2),"")))</f>
        <v>0.02</v>
      </c>
      <c r="AP363" s="289">
        <f>IF(OR($C363="*",$C363&lt;400),"",IF(AND('201920 DATA'!BO363="*",$C363&gt;=400),"*",IF($C363&gt;=400,ROUND('201920 DATA'!BO363/$C363,2),"")))</f>
        <v>0.09</v>
      </c>
      <c r="AQ363" s="289">
        <f>IF(OR($C363="*",$C363&lt;400),"",IF(AND('201920 DATA'!BP363="*",$C363&gt;=400),"*",IF($C363&gt;=400,ROUND('201920 DATA'!BP363/$C363,2),"")))</f>
        <v>0.02</v>
      </c>
      <c r="AR363" s="289">
        <f>IF(OR($C363="*",$C363&lt;400),"",IF(AND('201920 DATA'!BQ363="*",$C363&gt;=400),"*",IF($C363&gt;=400,ROUND('201920 DATA'!BQ363/$C363,2),"")))</f>
        <v>0</v>
      </c>
      <c r="AS363" s="289">
        <f>IF(OR($C363="*",$C363&lt;400),"",IF(AND('201920 DATA'!BR363="*",$C363&gt;=400),"*",IF($C363&gt;=400,ROUND('201920 DATA'!BR363/$C363,2),"")))</f>
        <v>0</v>
      </c>
      <c r="AT363" s="289" t="str">
        <f>IF(OR($C363="*",$C363&lt;400),"",IF(AND('201920 DATA'!BS363="*",$C363&gt;=400),"*",IF($C363&gt;=400,ROUND('201920 DATA'!BS363/$C363,2),"")))</f>
        <v>*</v>
      </c>
      <c r="AU363" s="289">
        <f>IF(OR($C363="*",$C363&lt;400),"",IF(AND('201920 DATA'!BT363="*",$C363&gt;=400),"*",IF($C363&gt;=400,ROUND('201920 DATA'!BT363/$C363,2),"")))</f>
        <v>0.22</v>
      </c>
      <c r="AV363" s="289">
        <f>IF(OR($C363="*",$C363&lt;400),"",IF(AND('201920 DATA'!BU363="*",$C363&gt;=400),"*",IF($C363&gt;=400,ROUND('201920 DATA'!BU363/$C363,2),"")))</f>
        <v>0.17</v>
      </c>
      <c r="AW363" s="289" t="str">
        <f>IF(OR($C363="*",$C363&lt;400),"",IF(AND('201920 DATA'!BV363="*",$C363&gt;=400),"*",IF($C363&gt;=400,ROUND('201920 DATA'!BV363/$C363,2),"")))</f>
        <v>*</v>
      </c>
      <c r="AX363" s="289">
        <f>IF(OR($C363="*",$C363&lt;400),"",IF(AND('201920 DATA'!BW363="*",$C363&gt;=400),"*",IF($C363&gt;=400,ROUND('201920 DATA'!BW363/$C363,2),"")))</f>
        <v>0.01</v>
      </c>
      <c r="AZ363" s="365">
        <v>4185</v>
      </c>
    </row>
    <row r="364" spans="1:52" x14ac:dyDescent="0.2">
      <c r="A364" s="373" t="s">
        <v>419</v>
      </c>
      <c r="B364" s="287">
        <f>'201920 DATA'!B364</f>
        <v>164565</v>
      </c>
      <c r="C364" s="288">
        <f>'201920 DATA'!C364</f>
        <v>111900</v>
      </c>
      <c r="D364" s="293">
        <f>'201920 DATA'!FQ364</f>
        <v>48790</v>
      </c>
      <c r="F364" s="313">
        <f t="shared" si="10"/>
        <v>-0.04</v>
      </c>
      <c r="G364" s="295">
        <f t="shared" si="11"/>
        <v>0.68</v>
      </c>
      <c r="H364" s="289">
        <f>IF(OR($C364="*",$C364&lt;400),"",IF(AND('201920 DATA'!F364="*",$C364&gt;=400),"*",IF($C364&gt;=400,ROUND('201920 DATA'!F364/$C364,2),"")))</f>
        <v>0.38</v>
      </c>
      <c r="I364" s="296">
        <f>IF(OR($B364="*",$B364&lt;400),"",IF(AND('201920 DATA'!Y364="*",$B364&gt;=400),"*",IF($B364&gt;=400,ROUND('201920 DATA'!Y364/$B364,2),"")))</f>
        <v>0.09</v>
      </c>
      <c r="J364" s="296">
        <f>IF(OR($B364="*",$B364&lt;400),"",IF(AND('201920 DATA'!Z364="*",$B364&gt;=400),"*",IF($B364&gt;=400,ROUND('201920 DATA'!Z364/$B364,2),"")))</f>
        <v>0.08</v>
      </c>
      <c r="K364" s="296">
        <f>IF(OR($B364="*",$B364&lt;400),"",IF(AND('201920 DATA'!AA364="*",$B364&gt;=400),"*",IF($B364&gt;=400,ROUND('201920 DATA'!AA364/$B364,2),"")))</f>
        <v>0.09</v>
      </c>
      <c r="L364" s="296">
        <f>IF(OR($B364="*",$B364&lt;400),"",IF(AND('201920 DATA'!AB364="*",$B364&gt;=400),"*",IF($B364&gt;=400,ROUND('201920 DATA'!AB364/$B364,2),"")))</f>
        <v>0.15</v>
      </c>
      <c r="M364" s="296">
        <f>IF(OR($B364="*",$B364&lt;400),"",IF(AND('201920 DATA'!AC364="*",$B364&gt;=400),"*",IF($B364&gt;=400,ROUND('201920 DATA'!AC364/$B364,2),"")))</f>
        <v>0.24</v>
      </c>
      <c r="N364" s="296">
        <f>IF(OR($B364="*",$B364&lt;400),"",IF(AND('201920 DATA'!AD364="*",$B364&gt;=400),"*",IF($B364&gt;=400,ROUND('201920 DATA'!AD364/$B364,2),"")))</f>
        <v>0.28999999999999998</v>
      </c>
      <c r="O364" s="296">
        <f>IF(OR($B364="*",$B364&lt;400),"",IF(AND('201920 DATA'!AE364="*",$B364&gt;=400),"*",IF($B364&gt;=400,ROUND('201920 DATA'!AE364/$B364,2),"")))</f>
        <v>0.06</v>
      </c>
      <c r="P364" s="297"/>
      <c r="Q364" s="296">
        <f>IF(OR($B364="*",$B364&lt;400),"",IF(AND('201920 DATA'!FO364="*",$B364&gt;=400),"*",IF($B364&gt;=400,ROUND('201920 DATA'!FO364/$B364,2),"")))</f>
        <v>0.54</v>
      </c>
      <c r="R364" s="289">
        <f>IF(OR($C364="*",$C364&lt;400),"",IF(AND('201920 DATA'!F364="*",$C364&gt;=400),"*",IF($C364&gt;=400,ROUND('201920 DATA'!F364/$C364,2),"")))</f>
        <v>0.38</v>
      </c>
      <c r="S364" s="289">
        <f>IF(OR($C364="*",$C364&lt;400),"",IF(AND('201920 DATA'!G364="*",$C364&gt;=400),"*",IF($C364&gt;=400,ROUND('201920 DATA'!G364/$C364,2),"")))</f>
        <v>0.1</v>
      </c>
      <c r="T364" s="289">
        <f>IF(OR($C364="*",$C364&lt;400),"",IF(AND('201920 DATA'!H364="*",$C364&gt;=400),"*",IF($C364&gt;=400,ROUND('201920 DATA'!H364/$C364,2),"")))</f>
        <v>0.44</v>
      </c>
      <c r="U364" s="289">
        <f>IF(OR($C364="*",$C364&lt;400),"",IF(AND('201920 DATA'!FP364="*",$C364&gt;=400),"*",IF($C364&gt;=400,ROUND('201920 DATA'!FP364/$C364,2),"")))</f>
        <v>0.08</v>
      </c>
      <c r="V364" s="312">
        <f>IF(OR($D364="*",$D364&lt;400),"",IF(AND('201920 DATA'!M364="*",$D364&gt;=400),"*",IF($D364&gt;=400,ROUND('201920 DATA'!M364/$D364,2),"")))</f>
        <v>0</v>
      </c>
      <c r="W364" s="312">
        <f>IF(OR($D364="*",$D364&lt;400),"",IF(AND('201920 DATA'!N364="*",$D364&gt;=400),"*",IF($D364&gt;=400,ROUND('201920 DATA'!N364/$D364,2),"")))</f>
        <v>0.48</v>
      </c>
      <c r="X364" s="312">
        <f>IF(OR($D364="*",$D364&lt;400),"",IF(AND('201920 DATA'!O364="*",$D364&gt;=400),"*",IF($D364&gt;=400,ROUND('201920 DATA'!O364/$D364,2),"")))</f>
        <v>0.18</v>
      </c>
      <c r="Y364" s="312">
        <f>IF(OR($D364="*",$D364&lt;400),"",IF(AND('201920 DATA'!P364="*",$D364&gt;=400),"*",IF($D364&gt;=400,ROUND('201920 DATA'!P364/$D364,2),"")))</f>
        <v>0.1</v>
      </c>
      <c r="Z364" s="312">
        <f>IF(OR($D364="*",$D364&lt;400),"",IF(AND('201920 DATA'!Q364="*",$D364&gt;=400),"*",IF($D364&gt;=400,ROUND('201920 DATA'!Q364/$D364,2),"")))</f>
        <v>0.15</v>
      </c>
      <c r="AA364" s="312">
        <f>IF(OR($D364="*",$D364&lt;400),"",IF(AND('201920 DATA'!R364="*",$D364&gt;=400),"*",IF($D364&gt;=400,ROUND('201920 DATA'!R364/$D364,2),"")))</f>
        <v>0.05</v>
      </c>
      <c r="AB364" s="312">
        <f>IF(OR($D364="*",$D364&lt;400),"",IF(AND('201920 DATA'!S364="*",$D364&gt;=400),"*",IF($D364&gt;=400,ROUND('201920 DATA'!S364/$D364,2),"")))</f>
        <v>0.03</v>
      </c>
      <c r="AC364" s="312">
        <f>IF(OR($D364="*",$D364&lt;400),"",IF(AND('201920 DATA'!T364="*",$D364&gt;=400),"*",IF($D364&gt;=400,ROUND('201920 DATA'!T364/$D364,2),"")))</f>
        <v>0.01</v>
      </c>
      <c r="AD364" s="289">
        <f>IF(OR($C364="*",$C364&lt;400),"",IF(AND('201920 DATA'!BC364="*",$C364&gt;=400),"*",IF($C364&gt;=400,ROUND('201920 DATA'!BC364/$C364,2),"")))</f>
        <v>0.03</v>
      </c>
      <c r="AE364" s="289">
        <f>IF(OR($C364="*",$C364&lt;400),"",IF(AND('201920 DATA'!BD364="*",$C364&gt;=400),"*",IF($C364&gt;=400,ROUND('201920 DATA'!BD364/$C364,2),"")))</f>
        <v>0.12</v>
      </c>
      <c r="AF364" s="289">
        <f>IF(OR($C364="*",$C364&lt;400),"",IF(AND('201920 DATA'!BE364="*",$C364&gt;=400),"*",IF($C364&gt;=400,ROUND('201920 DATA'!BE364/$C364,2),"")))</f>
        <v>0.02</v>
      </c>
      <c r="AG364" s="289">
        <f>IF(OR($C364="*",$C364&lt;400),"",IF(AND('201920 DATA'!BF364="*",$C364&gt;=400),"*",IF($C364&gt;=400,ROUND('201920 DATA'!BF364/$C364,2),"")))</f>
        <v>0.01</v>
      </c>
      <c r="AH364" s="289">
        <f>IF(OR($C364="*",$C364&lt;400),"",IF(AND('201920 DATA'!BG364="*",$C364&gt;=400),"*",IF($C364&gt;=400,ROUND('201920 DATA'!BG364/$C364,2),"")))</f>
        <v>0.01</v>
      </c>
      <c r="AI364" s="289">
        <f>IF(OR($C364="*",$C364&lt;400),"",IF(AND('201920 DATA'!BH364="*",$C364&gt;=400),"*",IF($C364&gt;=400,ROUND('201920 DATA'!BH364/$C364,2),"")))</f>
        <v>0.02</v>
      </c>
      <c r="AJ364" s="289">
        <f>IF(OR($C364="*",$C364&lt;400),"",IF(AND('201920 DATA'!BI364="*",$C364&gt;=400),"*",IF($C364&gt;=400,ROUND('201920 DATA'!BI364/$C364,2),"")))</f>
        <v>0.05</v>
      </c>
      <c r="AK364" s="289">
        <f>IF(OR($C364="*",$C364&lt;400),"",IF(AND('201920 DATA'!BJ364="*",$C364&gt;=400),"*",IF($C364&gt;=400,ROUND('201920 DATA'!BJ364/$C364,2),"")))</f>
        <v>0.01</v>
      </c>
      <c r="AL364" s="289">
        <f>IF(OR($C364="*",$C364&lt;400),"",IF(AND('201920 DATA'!BK364="*",$C364&gt;=400),"*",IF($C364&gt;=400,ROUND('201920 DATA'!BK364/$C364,2),"")))</f>
        <v>7.0000000000000007E-2</v>
      </c>
      <c r="AM364" s="289">
        <f>IF(OR($C364="*",$C364&lt;400),"",IF(AND('201920 DATA'!BL364="*",$C364&gt;=400),"*",IF($C364&gt;=400,ROUND('201920 DATA'!BL364/$C364,2),"")))</f>
        <v>7.0000000000000007E-2</v>
      </c>
      <c r="AN364" s="289">
        <f>IF(OR($C364="*",$C364&lt;400),"",IF(AND('201920 DATA'!BM364="*",$C364&gt;=400),"*",IF($C364&gt;=400,ROUND('201920 DATA'!BM364/$C364,2),"")))</f>
        <v>0.14000000000000001</v>
      </c>
      <c r="AO364" s="289">
        <f>IF(OR($C364="*",$C364&lt;400),"",IF(AND('201920 DATA'!BN364="*",$C364&gt;=400),"*",IF($C364&gt;=400,ROUND('201920 DATA'!BN364/$C364,2),"")))</f>
        <v>0.03</v>
      </c>
      <c r="AP364" s="289">
        <f>IF(OR($C364="*",$C364&lt;400),"",IF(AND('201920 DATA'!BO364="*",$C364&gt;=400),"*",IF($C364&gt;=400,ROUND('201920 DATA'!BO364/$C364,2),"")))</f>
        <v>7.0000000000000007E-2</v>
      </c>
      <c r="AQ364" s="289">
        <f>IF(OR($C364="*",$C364&lt;400),"",IF(AND('201920 DATA'!BP364="*",$C364&gt;=400),"*",IF($C364&gt;=400,ROUND('201920 DATA'!BP364/$C364,2),"")))</f>
        <v>0.06</v>
      </c>
      <c r="AR364" s="289">
        <f>IF(OR($C364="*",$C364&lt;400),"",IF(AND('201920 DATA'!BQ364="*",$C364&gt;=400),"*",IF($C364&gt;=400,ROUND('201920 DATA'!BQ364/$C364,2),"")))</f>
        <v>0.05</v>
      </c>
      <c r="AS364" s="289">
        <f>IF(OR($C364="*",$C364&lt;400),"",IF(AND('201920 DATA'!BR364="*",$C364&gt;=400),"*",IF($C364&gt;=400,ROUND('201920 DATA'!BR364/$C364,2),"")))</f>
        <v>0.01</v>
      </c>
      <c r="AT364" s="289">
        <f>IF(OR($C364="*",$C364&lt;400),"",IF(AND('201920 DATA'!BS364="*",$C364&gt;=400),"*",IF($C364&gt;=400,ROUND('201920 DATA'!BS364/$C364,2),"")))</f>
        <v>0</v>
      </c>
      <c r="AU364" s="289">
        <f>IF(OR($C364="*",$C364&lt;400),"",IF(AND('201920 DATA'!BT364="*",$C364&gt;=400),"*",IF($C364&gt;=400,ROUND('201920 DATA'!BT364/$C364,2),"")))</f>
        <v>0.08</v>
      </c>
      <c r="AV364" s="289">
        <f>IF(OR($C364="*",$C364&lt;400),"",IF(AND('201920 DATA'!BU364="*",$C364&gt;=400),"*",IF($C364&gt;=400,ROUND('201920 DATA'!BU364/$C364,2),"")))</f>
        <v>0.08</v>
      </c>
      <c r="AW364" s="289">
        <f>IF(OR($C364="*",$C364&lt;400),"",IF(AND('201920 DATA'!BV364="*",$C364&gt;=400),"*",IF($C364&gt;=400,ROUND('201920 DATA'!BV364/$C364,2),"")))</f>
        <v>0</v>
      </c>
      <c r="AX364" s="289">
        <f>IF(OR($C364="*",$C364&lt;400),"",IF(AND('201920 DATA'!BW364="*",$C364&gt;=400),"*",IF($C364&gt;=400,ROUND('201920 DATA'!BW364/$C364,2),"")))</f>
        <v>0.06</v>
      </c>
      <c r="AZ364" s="365">
        <v>171475</v>
      </c>
    </row>
    <row r="365" spans="1:52" x14ac:dyDescent="0.2">
      <c r="A365" s="373" t="s">
        <v>420</v>
      </c>
      <c r="B365" s="287">
        <f>'201920 DATA'!B365</f>
        <v>4175</v>
      </c>
      <c r="C365" s="288">
        <f>'201920 DATA'!C365</f>
        <v>2830</v>
      </c>
      <c r="D365" s="293" t="str">
        <f>'201920 DATA'!FQ365</f>
        <v>*</v>
      </c>
      <c r="F365" s="313">
        <f t="shared" si="10"/>
        <v>-0.09</v>
      </c>
      <c r="G365" s="295">
        <f t="shared" si="11"/>
        <v>0.68</v>
      </c>
      <c r="H365" s="289">
        <f>IF(OR($C365="*",$C365&lt;400),"",IF(AND('201920 DATA'!F365="*",$C365&gt;=400),"*",IF($C365&gt;=400,ROUND('201920 DATA'!F365/$C365,2),"")))</f>
        <v>0.3</v>
      </c>
      <c r="I365" s="296">
        <f>IF(OR($B365="*",$B365&lt;400),"",IF(AND('201920 DATA'!Y365="*",$B365&gt;=400),"*",IF($B365&gt;=400,ROUND('201920 DATA'!Y365/$B365,2),"")))</f>
        <v>0.01</v>
      </c>
      <c r="J365" s="296">
        <f>IF(OR($B365="*",$B365&lt;400),"",IF(AND('201920 DATA'!Z365="*",$B365&gt;=400),"*",IF($B365&gt;=400,ROUND('201920 DATA'!Z365/$B365,2),"")))</f>
        <v>0.17</v>
      </c>
      <c r="K365" s="296">
        <f>IF(OR($B365="*",$B365&lt;400),"",IF(AND('201920 DATA'!AA365="*",$B365&gt;=400),"*",IF($B365&gt;=400,ROUND('201920 DATA'!AA365/$B365,2),"")))</f>
        <v>0.18</v>
      </c>
      <c r="L365" s="296">
        <f>IF(OR($B365="*",$B365&lt;400),"",IF(AND('201920 DATA'!AB365="*",$B365&gt;=400),"*",IF($B365&gt;=400,ROUND('201920 DATA'!AB365/$B365,2),"")))</f>
        <v>0.15</v>
      </c>
      <c r="M365" s="296">
        <f>IF(OR($B365="*",$B365&lt;400),"",IF(AND('201920 DATA'!AC365="*",$B365&gt;=400),"*",IF($B365&gt;=400,ROUND('201920 DATA'!AC365/$B365,2),"")))</f>
        <v>0.18</v>
      </c>
      <c r="N365" s="296">
        <f>IF(OR($B365="*",$B365&lt;400),"",IF(AND('201920 DATA'!AD365="*",$B365&gt;=400),"*",IF($B365&gt;=400,ROUND('201920 DATA'!AD365/$B365,2),"")))</f>
        <v>0.23</v>
      </c>
      <c r="O365" s="296">
        <f>IF(OR($B365="*",$B365&lt;400),"",IF(AND('201920 DATA'!AE365="*",$B365&gt;=400),"*",IF($B365&gt;=400,ROUND('201920 DATA'!AE365/$B365,2),"")))</f>
        <v>0.08</v>
      </c>
      <c r="P365" s="297"/>
      <c r="Q365" s="296">
        <f>IF(OR($B365="*",$B365&lt;400),"",IF(AND('201920 DATA'!FO365="*",$B365&gt;=400),"*",IF($B365&gt;=400,ROUND('201920 DATA'!FO365/$B365,2),"")))</f>
        <v>0.27</v>
      </c>
      <c r="R365" s="289">
        <f>IF(OR($C365="*",$C365&lt;400),"",IF(AND('201920 DATA'!F365="*",$C365&gt;=400),"*",IF($C365&gt;=400,ROUND('201920 DATA'!F365/$C365,2),"")))</f>
        <v>0.3</v>
      </c>
      <c r="S365" s="289">
        <f>IF(OR($C365="*",$C365&lt;400),"",IF(AND('201920 DATA'!G365="*",$C365&gt;=400),"*",IF($C365&gt;=400,ROUND('201920 DATA'!G365/$C365,2),"")))</f>
        <v>0.48</v>
      </c>
      <c r="T365" s="289">
        <f>IF(OR($C365="*",$C365&lt;400),"",IF(AND('201920 DATA'!H365="*",$C365&gt;=400),"*",IF($C365&gt;=400,ROUND('201920 DATA'!H365/$C365,2),"")))</f>
        <v>0.14000000000000001</v>
      </c>
      <c r="U365" s="289">
        <f>IF(OR($C365="*",$C365&lt;400),"",IF(AND('201920 DATA'!FP365="*",$C365&gt;=400),"*",IF($C365&gt;=400,ROUND('201920 DATA'!FP365/$C365,2),"")))</f>
        <v>0.09</v>
      </c>
      <c r="V365" s="312" t="str">
        <f>IF(OR($D365="*",$D365&lt;400),"",IF(AND('201920 DATA'!M365="*",$D365&gt;=400),"*",IF($D365&gt;=400,ROUND('201920 DATA'!M365/$D365,2),"")))</f>
        <v/>
      </c>
      <c r="W365" s="312" t="str">
        <f>IF(OR($D365="*",$D365&lt;400),"",IF(AND('201920 DATA'!N365="*",$D365&gt;=400),"*",IF($D365&gt;=400,ROUND('201920 DATA'!N365/$D365,2),"")))</f>
        <v/>
      </c>
      <c r="X365" s="312" t="str">
        <f>IF(OR($D365="*",$D365&lt;400),"",IF(AND('201920 DATA'!O365="*",$D365&gt;=400),"*",IF($D365&gt;=400,ROUND('201920 DATA'!O365/$D365,2),"")))</f>
        <v/>
      </c>
      <c r="Y365" s="312" t="str">
        <f>IF(OR($D365="*",$D365&lt;400),"",IF(AND('201920 DATA'!P365="*",$D365&gt;=400),"*",IF($D365&gt;=400,ROUND('201920 DATA'!P365/$D365,2),"")))</f>
        <v/>
      </c>
      <c r="Z365" s="312" t="str">
        <f>IF(OR($D365="*",$D365&lt;400),"",IF(AND('201920 DATA'!Q365="*",$D365&gt;=400),"*",IF($D365&gt;=400,ROUND('201920 DATA'!Q365/$D365,2),"")))</f>
        <v/>
      </c>
      <c r="AA365" s="312" t="str">
        <f>IF(OR($D365="*",$D365&lt;400),"",IF(AND('201920 DATA'!R365="*",$D365&gt;=400),"*",IF($D365&gt;=400,ROUND('201920 DATA'!R365/$D365,2),"")))</f>
        <v/>
      </c>
      <c r="AB365" s="312" t="str">
        <f>IF(OR($D365="*",$D365&lt;400),"",IF(AND('201920 DATA'!S365="*",$D365&gt;=400),"*",IF($D365&gt;=400,ROUND('201920 DATA'!S365/$D365,2),"")))</f>
        <v/>
      </c>
      <c r="AC365" s="312" t="str">
        <f>IF(OR($D365="*",$D365&lt;400),"",IF(AND('201920 DATA'!T365="*",$D365&gt;=400),"*",IF($D365&gt;=400,ROUND('201920 DATA'!T365/$D365,2),"")))</f>
        <v/>
      </c>
      <c r="AD365" s="289">
        <f>IF(OR($C365="*",$C365&lt;400),"",IF(AND('201920 DATA'!BC365="*",$C365&gt;=400),"*",IF($C365&gt;=400,ROUND('201920 DATA'!BC365/$C365,2),"")))</f>
        <v>0.02</v>
      </c>
      <c r="AE365" s="289">
        <f>IF(OR($C365="*",$C365&lt;400),"",IF(AND('201920 DATA'!BD365="*",$C365&gt;=400),"*",IF($C365&gt;=400,ROUND('201920 DATA'!BD365/$C365,2),"")))</f>
        <v>0.08</v>
      </c>
      <c r="AF365" s="289">
        <f>IF(OR($C365="*",$C365&lt;400),"",IF(AND('201920 DATA'!BE365="*",$C365&gt;=400),"*",IF($C365&gt;=400,ROUND('201920 DATA'!BE365/$C365,2),"")))</f>
        <v>0</v>
      </c>
      <c r="AG365" s="289">
        <f>IF(OR($C365="*",$C365&lt;400),"",IF(AND('201920 DATA'!BF365="*",$C365&gt;=400),"*",IF($C365&gt;=400,ROUND('201920 DATA'!BF365/$C365,2),"")))</f>
        <v>0.01</v>
      </c>
      <c r="AH365" s="289">
        <f>IF(OR($C365="*",$C365&lt;400),"",IF(AND('201920 DATA'!BG365="*",$C365&gt;=400),"*",IF($C365&gt;=400,ROUND('201920 DATA'!BG365/$C365,2),"")))</f>
        <v>0.49</v>
      </c>
      <c r="AI365" s="289">
        <f>IF(OR($C365="*",$C365&lt;400),"",IF(AND('201920 DATA'!BH365="*",$C365&gt;=400),"*",IF($C365&gt;=400,ROUND('201920 DATA'!BH365/$C365,2),"")))</f>
        <v>0.05</v>
      </c>
      <c r="AJ365" s="289">
        <f>IF(OR($C365="*",$C365&lt;400),"",IF(AND('201920 DATA'!BI365="*",$C365&gt;=400),"*",IF($C365&gt;=400,ROUND('201920 DATA'!BI365/$C365,2),"")))</f>
        <v>0</v>
      </c>
      <c r="AK365" s="289">
        <f>IF(OR($C365="*",$C365&lt;400),"",IF(AND('201920 DATA'!BJ365="*",$C365&gt;=400),"*",IF($C365&gt;=400,ROUND('201920 DATA'!BJ365/$C365,2),"")))</f>
        <v>0</v>
      </c>
      <c r="AL365" s="289">
        <f>IF(OR($C365="*",$C365&lt;400),"",IF(AND('201920 DATA'!BK365="*",$C365&gt;=400),"*",IF($C365&gt;=400,ROUND('201920 DATA'!BK365/$C365,2),"")))</f>
        <v>0.02</v>
      </c>
      <c r="AM365" s="289">
        <f>IF(OR($C365="*",$C365&lt;400),"",IF(AND('201920 DATA'!BL365="*",$C365&gt;=400),"*",IF($C365&gt;=400,ROUND('201920 DATA'!BL365/$C365,2),"")))</f>
        <v>0.03</v>
      </c>
      <c r="AN365" s="289">
        <f>IF(OR($C365="*",$C365&lt;400),"",IF(AND('201920 DATA'!BM365="*",$C365&gt;=400),"*",IF($C365&gt;=400,ROUND('201920 DATA'!BM365/$C365,2),"")))</f>
        <v>0.01</v>
      </c>
      <c r="AO365" s="289">
        <f>IF(OR($C365="*",$C365&lt;400),"",IF(AND('201920 DATA'!BN365="*",$C365&gt;=400),"*",IF($C365&gt;=400,ROUND('201920 DATA'!BN365/$C365,2),"")))</f>
        <v>0</v>
      </c>
      <c r="AP365" s="289">
        <f>IF(OR($C365="*",$C365&lt;400),"",IF(AND('201920 DATA'!BO365="*",$C365&gt;=400),"*",IF($C365&gt;=400,ROUND('201920 DATA'!BO365/$C365,2),"")))</f>
        <v>0.02</v>
      </c>
      <c r="AQ365" s="289">
        <f>IF(OR($C365="*",$C365&lt;400),"",IF(AND('201920 DATA'!BP365="*",$C365&gt;=400),"*",IF($C365&gt;=400,ROUND('201920 DATA'!BP365/$C365,2),"")))</f>
        <v>0.01</v>
      </c>
      <c r="AR365" s="289">
        <f>IF(OR($C365="*",$C365&lt;400),"",IF(AND('201920 DATA'!BQ365="*",$C365&gt;=400),"*",IF($C365&gt;=400,ROUND('201920 DATA'!BQ365/$C365,2),"")))</f>
        <v>0.01</v>
      </c>
      <c r="AS365" s="289">
        <f>IF(OR($C365="*",$C365&lt;400),"",IF(AND('201920 DATA'!BR365="*",$C365&gt;=400),"*",IF($C365&gt;=400,ROUND('201920 DATA'!BR365/$C365,2),"")))</f>
        <v>0</v>
      </c>
      <c r="AT365" s="289" t="str">
        <f>IF(OR($C365="*",$C365&lt;400),"",IF(AND('201920 DATA'!BS365="*",$C365&gt;=400),"*",IF($C365&gt;=400,ROUND('201920 DATA'!BS365/$C365,2),"")))</f>
        <v>*</v>
      </c>
      <c r="AU365" s="289">
        <f>IF(OR($C365="*",$C365&lt;400),"",IF(AND('201920 DATA'!BT365="*",$C365&gt;=400),"*",IF($C365&gt;=400,ROUND('201920 DATA'!BT365/$C365,2),"")))</f>
        <v>0.17</v>
      </c>
      <c r="AV365" s="289">
        <f>IF(OR($C365="*",$C365&lt;400),"",IF(AND('201920 DATA'!BU365="*",$C365&gt;=400),"*",IF($C365&gt;=400,ROUND('201920 DATA'!BU365/$C365,2),"")))</f>
        <v>7.0000000000000007E-2</v>
      </c>
      <c r="AW365" s="289">
        <f>IF(OR($C365="*",$C365&lt;400),"",IF(AND('201920 DATA'!BV365="*",$C365&gt;=400),"*",IF($C365&gt;=400,ROUND('201920 DATA'!BV365/$C365,2),"")))</f>
        <v>0</v>
      </c>
      <c r="AX365" s="289">
        <f>IF(OR($C365="*",$C365&lt;400),"",IF(AND('201920 DATA'!BW365="*",$C365&gt;=400),"*",IF($C365&gt;=400,ROUND('201920 DATA'!BW365/$C365,2),"")))</f>
        <v>0.01</v>
      </c>
      <c r="AZ365" s="365">
        <v>4545</v>
      </c>
    </row>
    <row r="366" spans="1:52" x14ac:dyDescent="0.2">
      <c r="A366" s="373" t="s">
        <v>421</v>
      </c>
      <c r="B366" s="287">
        <f>'201920 DATA'!B366</f>
        <v>206265</v>
      </c>
      <c r="C366" s="288">
        <f>'201920 DATA'!C366</f>
        <v>161395</v>
      </c>
      <c r="D366" s="293">
        <f>'201920 DATA'!FQ366</f>
        <v>45660</v>
      </c>
      <c r="F366" s="313">
        <f t="shared" si="10"/>
        <v>7.0000000000000007E-2</v>
      </c>
      <c r="G366" s="295">
        <f t="shared" si="11"/>
        <v>0.78</v>
      </c>
      <c r="H366" s="289">
        <f>IF(OR($C366="*",$C366&lt;400),"",IF(AND('201920 DATA'!F366="*",$C366&gt;=400),"*",IF($C366&gt;=400,ROUND('201920 DATA'!F366/$C366,2),"")))</f>
        <v>0.39</v>
      </c>
      <c r="I366" s="296">
        <f>IF(OR($B366="*",$B366&lt;400),"",IF(AND('201920 DATA'!Y366="*",$B366&gt;=400),"*",IF($B366&gt;=400,ROUND('201920 DATA'!Y366/$B366,2),"")))</f>
        <v>0.12</v>
      </c>
      <c r="J366" s="296">
        <f>IF(OR($B366="*",$B366&lt;400),"",IF(AND('201920 DATA'!Z366="*",$B366&gt;=400),"*",IF($B366&gt;=400,ROUND('201920 DATA'!Z366/$B366,2),"")))</f>
        <v>0.1</v>
      </c>
      <c r="K366" s="296">
        <f>IF(OR($B366="*",$B366&lt;400),"",IF(AND('201920 DATA'!AA366="*",$B366&gt;=400),"*",IF($B366&gt;=400,ROUND('201920 DATA'!AA366/$B366,2),"")))</f>
        <v>0.12</v>
      </c>
      <c r="L366" s="296">
        <f>IF(OR($B366="*",$B366&lt;400),"",IF(AND('201920 DATA'!AB366="*",$B366&gt;=400),"*",IF($B366&gt;=400,ROUND('201920 DATA'!AB366/$B366,2),"")))</f>
        <v>0.17</v>
      </c>
      <c r="M366" s="296">
        <f>IF(OR($B366="*",$B366&lt;400),"",IF(AND('201920 DATA'!AC366="*",$B366&gt;=400),"*",IF($B366&gt;=400,ROUND('201920 DATA'!AC366/$B366,2),"")))</f>
        <v>0.24</v>
      </c>
      <c r="N366" s="296">
        <f>IF(OR($B366="*",$B366&lt;400),"",IF(AND('201920 DATA'!AD366="*",$B366&gt;=400),"*",IF($B366&gt;=400,ROUND('201920 DATA'!AD366/$B366,2),"")))</f>
        <v>0.21</v>
      </c>
      <c r="O366" s="296">
        <f>IF(OR($B366="*",$B366&lt;400),"",IF(AND('201920 DATA'!AE366="*",$B366&gt;=400),"*",IF($B366&gt;=400,ROUND('201920 DATA'!AE366/$B366,2),"")))</f>
        <v>0.03</v>
      </c>
      <c r="P366" s="297"/>
      <c r="Q366" s="296">
        <f>IF(OR($B366="*",$B366&lt;400),"",IF(AND('201920 DATA'!FO366="*",$B366&gt;=400),"*",IF($B366&gt;=400,ROUND('201920 DATA'!FO366/$B366,2),"")))</f>
        <v>0.6</v>
      </c>
      <c r="R366" s="289">
        <f>IF(OR($C366="*",$C366&lt;400),"",IF(AND('201920 DATA'!F366="*",$C366&gt;=400),"*",IF($C366&gt;=400,ROUND('201920 DATA'!F366/$C366,2),"")))</f>
        <v>0.39</v>
      </c>
      <c r="S366" s="289">
        <f>IF(OR($C366="*",$C366&lt;400),"",IF(AND('201920 DATA'!G366="*",$C366&gt;=400),"*",IF($C366&gt;=400,ROUND('201920 DATA'!G366/$C366,2),"")))</f>
        <v>0.23</v>
      </c>
      <c r="T366" s="289">
        <f>IF(OR($C366="*",$C366&lt;400),"",IF(AND('201920 DATA'!H366="*",$C366&gt;=400),"*",IF($C366&gt;=400,ROUND('201920 DATA'!H366/$C366,2),"")))</f>
        <v>0.28999999999999998</v>
      </c>
      <c r="U366" s="289">
        <f>IF(OR($C366="*",$C366&lt;400),"",IF(AND('201920 DATA'!FP366="*",$C366&gt;=400),"*",IF($C366&gt;=400,ROUND('201920 DATA'!FP366/$C366,2),"")))</f>
        <v>0.09</v>
      </c>
      <c r="V366" s="312">
        <f>IF(OR($D366="*",$D366&lt;400),"",IF(AND('201920 DATA'!M366="*",$D366&gt;=400),"*",IF($D366&gt;=400,ROUND('201920 DATA'!M366/$D366,2),"")))</f>
        <v>0</v>
      </c>
      <c r="W366" s="312">
        <f>IF(OR($D366="*",$D366&lt;400),"",IF(AND('201920 DATA'!N366="*",$D366&gt;=400),"*",IF($D366&gt;=400,ROUND('201920 DATA'!N366/$D366,2),"")))</f>
        <v>0.45</v>
      </c>
      <c r="X366" s="312">
        <f>IF(OR($D366="*",$D366&lt;400),"",IF(AND('201920 DATA'!O366="*",$D366&gt;=400),"*",IF($D366&gt;=400,ROUND('201920 DATA'!O366/$D366,2),"")))</f>
        <v>0.23</v>
      </c>
      <c r="Y366" s="312">
        <f>IF(OR($D366="*",$D366&lt;400),"",IF(AND('201920 DATA'!P366="*",$D366&gt;=400),"*",IF($D366&gt;=400,ROUND('201920 DATA'!P366/$D366,2),"")))</f>
        <v>0.1</v>
      </c>
      <c r="Z366" s="312">
        <f>IF(OR($D366="*",$D366&lt;400),"",IF(AND('201920 DATA'!Q366="*",$D366&gt;=400),"*",IF($D366&gt;=400,ROUND('201920 DATA'!Q366/$D366,2),"")))</f>
        <v>0.14000000000000001</v>
      </c>
      <c r="AA366" s="312">
        <f>IF(OR($D366="*",$D366&lt;400),"",IF(AND('201920 DATA'!R366="*",$D366&gt;=400),"*",IF($D366&gt;=400,ROUND('201920 DATA'!R366/$D366,2),"")))</f>
        <v>0.05</v>
      </c>
      <c r="AB366" s="312">
        <f>IF(OR($D366="*",$D366&lt;400),"",IF(AND('201920 DATA'!S366="*",$D366&gt;=400),"*",IF($D366&gt;=400,ROUND('201920 DATA'!S366/$D366,2),"")))</f>
        <v>0.02</v>
      </c>
      <c r="AC366" s="312">
        <f>IF(OR($D366="*",$D366&lt;400),"",IF(AND('201920 DATA'!T366="*",$D366&gt;=400),"*",IF($D366&gt;=400,ROUND('201920 DATA'!T366/$D366,2),"")))</f>
        <v>0.01</v>
      </c>
      <c r="AD366" s="289">
        <f>IF(OR($C366="*",$C366&lt;400),"",IF(AND('201920 DATA'!BC366="*",$C366&gt;=400),"*",IF($C366&gt;=400,ROUND('201920 DATA'!BC366/$C366,2),"")))</f>
        <v>0.02</v>
      </c>
      <c r="AE366" s="289">
        <f>IF(OR($C366="*",$C366&lt;400),"",IF(AND('201920 DATA'!BD366="*",$C366&gt;=400),"*",IF($C366&gt;=400,ROUND('201920 DATA'!BD366/$C366,2),"")))</f>
        <v>0.18</v>
      </c>
      <c r="AF366" s="289">
        <f>IF(OR($C366="*",$C366&lt;400),"",IF(AND('201920 DATA'!BE366="*",$C366&gt;=400),"*",IF($C366&gt;=400,ROUND('201920 DATA'!BE366/$C366,2),"")))</f>
        <v>0.02</v>
      </c>
      <c r="AG366" s="289">
        <f>IF(OR($C366="*",$C366&lt;400),"",IF(AND('201920 DATA'!BF366="*",$C366&gt;=400),"*",IF($C366&gt;=400,ROUND('201920 DATA'!BF366/$C366,2),"")))</f>
        <v>0.02</v>
      </c>
      <c r="AH366" s="289">
        <f>IF(OR($C366="*",$C366&lt;400),"",IF(AND('201920 DATA'!BG366="*",$C366&gt;=400),"*",IF($C366&gt;=400,ROUND('201920 DATA'!BG366/$C366,2),"")))</f>
        <v>0.01</v>
      </c>
      <c r="AI366" s="289">
        <f>IF(OR($C366="*",$C366&lt;400),"",IF(AND('201920 DATA'!BH366="*",$C366&gt;=400),"*",IF($C366&gt;=400,ROUND('201920 DATA'!BH366/$C366,2),"")))</f>
        <v>0.04</v>
      </c>
      <c r="AJ366" s="289">
        <f>IF(OR($C366="*",$C366&lt;400),"",IF(AND('201920 DATA'!BI366="*",$C366&gt;=400),"*",IF($C366&gt;=400,ROUND('201920 DATA'!BI366/$C366,2),"")))</f>
        <v>0.04</v>
      </c>
      <c r="AK366" s="289">
        <f>IF(OR($C366="*",$C366&lt;400),"",IF(AND('201920 DATA'!BJ366="*",$C366&gt;=400),"*",IF($C366&gt;=400,ROUND('201920 DATA'!BJ366/$C366,2),"")))</f>
        <v>0</v>
      </c>
      <c r="AL366" s="289">
        <f>IF(OR($C366="*",$C366&lt;400),"",IF(AND('201920 DATA'!BK366="*",$C366&gt;=400),"*",IF($C366&gt;=400,ROUND('201920 DATA'!BK366/$C366,2),"")))</f>
        <v>7.0000000000000007E-2</v>
      </c>
      <c r="AM366" s="289">
        <f>IF(OR($C366="*",$C366&lt;400),"",IF(AND('201920 DATA'!BL366="*",$C366&gt;=400),"*",IF($C366&gt;=400,ROUND('201920 DATA'!BL366/$C366,2),"")))</f>
        <v>0.06</v>
      </c>
      <c r="AN366" s="289">
        <f>IF(OR($C366="*",$C366&lt;400),"",IF(AND('201920 DATA'!BM366="*",$C366&gt;=400),"*",IF($C366&gt;=400,ROUND('201920 DATA'!BM366/$C366,2),"")))</f>
        <v>0.11</v>
      </c>
      <c r="AO366" s="289">
        <f>IF(OR($C366="*",$C366&lt;400),"",IF(AND('201920 DATA'!BN366="*",$C366&gt;=400),"*",IF($C366&gt;=400,ROUND('201920 DATA'!BN366/$C366,2),"")))</f>
        <v>0.01</v>
      </c>
      <c r="AP366" s="289">
        <f>IF(OR($C366="*",$C366&lt;400),"",IF(AND('201920 DATA'!BO366="*",$C366&gt;=400),"*",IF($C366&gt;=400,ROUND('201920 DATA'!BO366/$C366,2),"")))</f>
        <v>0.06</v>
      </c>
      <c r="AQ366" s="289">
        <f>IF(OR($C366="*",$C366&lt;400),"",IF(AND('201920 DATA'!BP366="*",$C366&gt;=400),"*",IF($C366&gt;=400,ROUND('201920 DATA'!BP366/$C366,2),"")))</f>
        <v>0.04</v>
      </c>
      <c r="AR366" s="289">
        <f>IF(OR($C366="*",$C366&lt;400),"",IF(AND('201920 DATA'!BQ366="*",$C366&gt;=400),"*",IF($C366&gt;=400,ROUND('201920 DATA'!BQ366/$C366,2),"")))</f>
        <v>0.04</v>
      </c>
      <c r="AS366" s="289">
        <f>IF(OR($C366="*",$C366&lt;400),"",IF(AND('201920 DATA'!BR366="*",$C366&gt;=400),"*",IF($C366&gt;=400,ROUND('201920 DATA'!BR366/$C366,2),"")))</f>
        <v>0.02</v>
      </c>
      <c r="AT366" s="289">
        <f>IF(OR($C366="*",$C366&lt;400),"",IF(AND('201920 DATA'!BS366="*",$C366&gt;=400),"*",IF($C366&gt;=400,ROUND('201920 DATA'!BS366/$C366,2),"")))</f>
        <v>0.02</v>
      </c>
      <c r="AU366" s="289">
        <f>IF(OR($C366="*",$C366&lt;400),"",IF(AND('201920 DATA'!BT366="*",$C366&gt;=400),"*",IF($C366&gt;=400,ROUND('201920 DATA'!BT366/$C366,2),"")))</f>
        <v>0.1</v>
      </c>
      <c r="AV366" s="289">
        <f>IF(OR($C366="*",$C366&lt;400),"",IF(AND('201920 DATA'!BU366="*",$C366&gt;=400),"*",IF($C366&gt;=400,ROUND('201920 DATA'!BU366/$C366,2),"")))</f>
        <v>0.08</v>
      </c>
      <c r="AW366" s="289">
        <f>IF(OR($C366="*",$C366&lt;400),"",IF(AND('201920 DATA'!BV366="*",$C366&gt;=400),"*",IF($C366&gt;=400,ROUND('201920 DATA'!BV366/$C366,2),"")))</f>
        <v>0</v>
      </c>
      <c r="AX366" s="289">
        <f>IF(OR($C366="*",$C366&lt;400),"",IF(AND('201920 DATA'!BW366="*",$C366&gt;=400),"*",IF($C366&gt;=400,ROUND('201920 DATA'!BW366/$C366,2),"")))</f>
        <v>0.05</v>
      </c>
      <c r="AZ366" s="365">
        <v>191790</v>
      </c>
    </row>
    <row r="367" spans="1:52" x14ac:dyDescent="0.2">
      <c r="A367" s="373" t="s">
        <v>422</v>
      </c>
      <c r="B367" s="287">
        <f>'201920 DATA'!B367</f>
        <v>299660</v>
      </c>
      <c r="C367" s="288">
        <f>'201920 DATA'!C367</f>
        <v>249550</v>
      </c>
      <c r="D367" s="293">
        <f>'201920 DATA'!FQ367</f>
        <v>102350</v>
      </c>
      <c r="F367" s="313">
        <f t="shared" si="10"/>
        <v>0.06</v>
      </c>
      <c r="G367" s="295">
        <f t="shared" si="11"/>
        <v>0.83</v>
      </c>
      <c r="H367" s="289">
        <f>IF(OR($C367="*",$C367&lt;400),"",IF(AND('201920 DATA'!F367="*",$C367&gt;=400),"*",IF($C367&gt;=400,ROUND('201920 DATA'!F367/$C367,2),"")))</f>
        <v>0.27</v>
      </c>
      <c r="I367" s="296">
        <f>IF(OR($B367="*",$B367&lt;400),"",IF(AND('201920 DATA'!Y367="*",$B367&gt;=400),"*",IF($B367&gt;=400,ROUND('201920 DATA'!Y367/$B367,2),"")))</f>
        <v>0.03</v>
      </c>
      <c r="J367" s="296">
        <f>IF(OR($B367="*",$B367&lt;400),"",IF(AND('201920 DATA'!Z367="*",$B367&gt;=400),"*",IF($B367&gt;=400,ROUND('201920 DATA'!Z367/$B367,2),"")))</f>
        <v>0.12</v>
      </c>
      <c r="K367" s="296">
        <f>IF(OR($B367="*",$B367&lt;400),"",IF(AND('201920 DATA'!AA367="*",$B367&gt;=400),"*",IF($B367&gt;=400,ROUND('201920 DATA'!AA367/$B367,2),"")))</f>
        <v>0.15</v>
      </c>
      <c r="L367" s="296">
        <f>IF(OR($B367="*",$B367&lt;400),"",IF(AND('201920 DATA'!AB367="*",$B367&gt;=400),"*",IF($B367&gt;=400,ROUND('201920 DATA'!AB367/$B367,2),"")))</f>
        <v>0.2</v>
      </c>
      <c r="M367" s="296">
        <f>IF(OR($B367="*",$B367&lt;400),"",IF(AND('201920 DATA'!AC367="*",$B367&gt;=400),"*",IF($B367&gt;=400,ROUND('201920 DATA'!AC367/$B367,2),"")))</f>
        <v>0.26</v>
      </c>
      <c r="N367" s="296">
        <f>IF(OR($B367="*",$B367&lt;400),"",IF(AND('201920 DATA'!AD367="*",$B367&gt;=400),"*",IF($B367&gt;=400,ROUND('201920 DATA'!AD367/$B367,2),"")))</f>
        <v>0.21</v>
      </c>
      <c r="O367" s="296">
        <f>IF(OR($B367="*",$B367&lt;400),"",IF(AND('201920 DATA'!AE367="*",$B367&gt;=400),"*",IF($B367&gt;=400,ROUND('201920 DATA'!AE367/$B367,2),"")))</f>
        <v>0.03</v>
      </c>
      <c r="P367" s="297"/>
      <c r="Q367" s="296">
        <f>IF(OR($B367="*",$B367&lt;400),"",IF(AND('201920 DATA'!FO367="*",$B367&gt;=400),"*",IF($B367&gt;=400,ROUND('201920 DATA'!FO367/$B367,2),"")))</f>
        <v>0.64</v>
      </c>
      <c r="R367" s="289">
        <f>IF(OR($C367="*",$C367&lt;400),"",IF(AND('201920 DATA'!F367="*",$C367&gt;=400),"*",IF($C367&gt;=400,ROUND('201920 DATA'!F367/$C367,2),"")))</f>
        <v>0.27</v>
      </c>
      <c r="S367" s="289">
        <f>IF(OR($C367="*",$C367&lt;400),"",IF(AND('201920 DATA'!G367="*",$C367&gt;=400),"*",IF($C367&gt;=400,ROUND('201920 DATA'!G367/$C367,2),"")))</f>
        <v>0.18</v>
      </c>
      <c r="T367" s="289">
        <f>IF(OR($C367="*",$C367&lt;400),"",IF(AND('201920 DATA'!H367="*",$C367&gt;=400),"*",IF($C367&gt;=400,ROUND('201920 DATA'!H367/$C367,2),"")))</f>
        <v>0.45</v>
      </c>
      <c r="U367" s="289">
        <f>IF(OR($C367="*",$C367&lt;400),"",IF(AND('201920 DATA'!FP367="*",$C367&gt;=400),"*",IF($C367&gt;=400,ROUND('201920 DATA'!FP367/$C367,2),"")))</f>
        <v>0.1</v>
      </c>
      <c r="V367" s="312">
        <f>IF(OR($D367="*",$D367&lt;400),"",IF(AND('201920 DATA'!M367="*",$D367&gt;=400),"*",IF($D367&gt;=400,ROUND('201920 DATA'!M367/$D367,2),"")))</f>
        <v>0</v>
      </c>
      <c r="W367" s="312">
        <f>IF(OR($D367="*",$D367&lt;400),"",IF(AND('201920 DATA'!N367="*",$D367&gt;=400),"*",IF($D367&gt;=400,ROUND('201920 DATA'!N367/$D367,2),"")))</f>
        <v>0.59</v>
      </c>
      <c r="X367" s="312">
        <f>IF(OR($D367="*",$D367&lt;400),"",IF(AND('201920 DATA'!O367="*",$D367&gt;=400),"*",IF($D367&gt;=400,ROUND('201920 DATA'!O367/$D367,2),"")))</f>
        <v>0.21</v>
      </c>
      <c r="Y367" s="312">
        <f>IF(OR($D367="*",$D367&lt;400),"",IF(AND('201920 DATA'!P367="*",$D367&gt;=400),"*",IF($D367&gt;=400,ROUND('201920 DATA'!P367/$D367,2),"")))</f>
        <v>0.09</v>
      </c>
      <c r="Z367" s="312">
        <f>IF(OR($D367="*",$D367&lt;400),"",IF(AND('201920 DATA'!Q367="*",$D367&gt;=400),"*",IF($D367&gt;=400,ROUND('201920 DATA'!Q367/$D367,2),"")))</f>
        <v>0.1</v>
      </c>
      <c r="AA367" s="312">
        <f>IF(OR($D367="*",$D367&lt;400),"",IF(AND('201920 DATA'!R367="*",$D367&gt;=400),"*",IF($D367&gt;=400,ROUND('201920 DATA'!R367/$D367,2),"")))</f>
        <v>0.02</v>
      </c>
      <c r="AB367" s="312">
        <f>IF(OR($D367="*",$D367&lt;400),"",IF(AND('201920 DATA'!S367="*",$D367&gt;=400),"*",IF($D367&gt;=400,ROUND('201920 DATA'!S367/$D367,2),"")))</f>
        <v>0</v>
      </c>
      <c r="AC367" s="312">
        <f>IF(OR($D367="*",$D367&lt;400),"",IF(AND('201920 DATA'!T367="*",$D367&gt;=400),"*",IF($D367&gt;=400,ROUND('201920 DATA'!T367/$D367,2),"")))</f>
        <v>0</v>
      </c>
      <c r="AD367" s="289">
        <f>IF(OR($C367="*",$C367&lt;400),"",IF(AND('201920 DATA'!BC367="*",$C367&gt;=400),"*",IF($C367&gt;=400,ROUND('201920 DATA'!BC367/$C367,2),"")))</f>
        <v>0.02</v>
      </c>
      <c r="AE367" s="289">
        <f>IF(OR($C367="*",$C367&lt;400),"",IF(AND('201920 DATA'!BD367="*",$C367&gt;=400),"*",IF($C367&gt;=400,ROUND('201920 DATA'!BD367/$C367,2),"")))</f>
        <v>0.22</v>
      </c>
      <c r="AF367" s="289">
        <f>IF(OR($C367="*",$C367&lt;400),"",IF(AND('201920 DATA'!BE367="*",$C367&gt;=400),"*",IF($C367&gt;=400,ROUND('201920 DATA'!BE367/$C367,2),"")))</f>
        <v>0.03</v>
      </c>
      <c r="AG367" s="289">
        <f>IF(OR($C367="*",$C367&lt;400),"",IF(AND('201920 DATA'!BF367="*",$C367&gt;=400),"*",IF($C367&gt;=400,ROUND('201920 DATA'!BF367/$C367,2),"")))</f>
        <v>0.02</v>
      </c>
      <c r="AH367" s="289">
        <f>IF(OR($C367="*",$C367&lt;400),"",IF(AND('201920 DATA'!BG367="*",$C367&gt;=400),"*",IF($C367&gt;=400,ROUND('201920 DATA'!BG367/$C367,2),"")))</f>
        <v>0.01</v>
      </c>
      <c r="AI367" s="289">
        <f>IF(OR($C367="*",$C367&lt;400),"",IF(AND('201920 DATA'!BH367="*",$C367&gt;=400),"*",IF($C367&gt;=400,ROUND('201920 DATA'!BH367/$C367,2),"")))</f>
        <v>0.04</v>
      </c>
      <c r="AJ367" s="289">
        <f>IF(OR($C367="*",$C367&lt;400),"",IF(AND('201920 DATA'!BI367="*",$C367&gt;=400),"*",IF($C367&gt;=400,ROUND('201920 DATA'!BI367/$C367,2),"")))</f>
        <v>0.04</v>
      </c>
      <c r="AK367" s="289">
        <f>IF(OR($C367="*",$C367&lt;400),"",IF(AND('201920 DATA'!BJ367="*",$C367&gt;=400),"*",IF($C367&gt;=400,ROUND('201920 DATA'!BJ367/$C367,2),"")))</f>
        <v>0</v>
      </c>
      <c r="AL367" s="289">
        <f>IF(OR($C367="*",$C367&lt;400),"",IF(AND('201920 DATA'!BK367="*",$C367&gt;=400),"*",IF($C367&gt;=400,ROUND('201920 DATA'!BK367/$C367,2),"")))</f>
        <v>7.0000000000000007E-2</v>
      </c>
      <c r="AM367" s="289">
        <f>IF(OR($C367="*",$C367&lt;400),"",IF(AND('201920 DATA'!BL367="*",$C367&gt;=400),"*",IF($C367&gt;=400,ROUND('201920 DATA'!BL367/$C367,2),"")))</f>
        <v>0.05</v>
      </c>
      <c r="AN367" s="289">
        <f>IF(OR($C367="*",$C367&lt;400),"",IF(AND('201920 DATA'!BM367="*",$C367&gt;=400),"*",IF($C367&gt;=400,ROUND('201920 DATA'!BM367/$C367,2),"")))</f>
        <v>0.13</v>
      </c>
      <c r="AO367" s="289">
        <f>IF(OR($C367="*",$C367&lt;400),"",IF(AND('201920 DATA'!BN367="*",$C367&gt;=400),"*",IF($C367&gt;=400,ROUND('201920 DATA'!BN367/$C367,2),"")))</f>
        <v>0.02</v>
      </c>
      <c r="AP367" s="289">
        <f>IF(OR($C367="*",$C367&lt;400),"",IF(AND('201920 DATA'!BO367="*",$C367&gt;=400),"*",IF($C367&gt;=400,ROUND('201920 DATA'!BO367/$C367,2),"")))</f>
        <v>0.06</v>
      </c>
      <c r="AQ367" s="289">
        <f>IF(OR($C367="*",$C367&lt;400),"",IF(AND('201920 DATA'!BP367="*",$C367&gt;=400),"*",IF($C367&gt;=400,ROUND('201920 DATA'!BP367/$C367,2),"")))</f>
        <v>0.03</v>
      </c>
      <c r="AR367" s="289">
        <f>IF(OR($C367="*",$C367&lt;400),"",IF(AND('201920 DATA'!BQ367="*",$C367&gt;=400),"*",IF($C367&gt;=400,ROUND('201920 DATA'!BQ367/$C367,2),"")))</f>
        <v>0.08</v>
      </c>
      <c r="AS367" s="289">
        <f>IF(OR($C367="*",$C367&lt;400),"",IF(AND('201920 DATA'!BR367="*",$C367&gt;=400),"*",IF($C367&gt;=400,ROUND('201920 DATA'!BR367/$C367,2),"")))</f>
        <v>0.01</v>
      </c>
      <c r="AT367" s="289">
        <f>IF(OR($C367="*",$C367&lt;400),"",IF(AND('201920 DATA'!BS367="*",$C367&gt;=400),"*",IF($C367&gt;=400,ROUND('201920 DATA'!BS367/$C367,2),"")))</f>
        <v>0</v>
      </c>
      <c r="AU367" s="289">
        <f>IF(OR($C367="*",$C367&lt;400),"",IF(AND('201920 DATA'!BT367="*",$C367&gt;=400),"*",IF($C367&gt;=400,ROUND('201920 DATA'!BT367/$C367,2),"")))</f>
        <v>7.0000000000000007E-2</v>
      </c>
      <c r="AV367" s="289">
        <f>IF(OR($C367="*",$C367&lt;400),"",IF(AND('201920 DATA'!BU367="*",$C367&gt;=400),"*",IF($C367&gt;=400,ROUND('201920 DATA'!BU367/$C367,2),"")))</f>
        <v>0.05</v>
      </c>
      <c r="AW367" s="289">
        <f>IF(OR($C367="*",$C367&lt;400),"",IF(AND('201920 DATA'!BV367="*",$C367&gt;=400),"*",IF($C367&gt;=400,ROUND('201920 DATA'!BV367/$C367,2),"")))</f>
        <v>0</v>
      </c>
      <c r="AX367" s="289">
        <f>IF(OR($C367="*",$C367&lt;400),"",IF(AND('201920 DATA'!BW367="*",$C367&gt;=400),"*",IF($C367&gt;=400,ROUND('201920 DATA'!BW367/$C367,2),"")))</f>
        <v>0.06</v>
      </c>
      <c r="AZ367" s="365">
        <v>282755</v>
      </c>
    </row>
    <row r="368" spans="1:52" x14ac:dyDescent="0.2">
      <c r="A368" s="373" t="s">
        <v>423</v>
      </c>
      <c r="B368" s="287">
        <f>'201920 DATA'!B368</f>
        <v>183715</v>
      </c>
      <c r="C368" s="288">
        <f>'201920 DATA'!C368</f>
        <v>145680</v>
      </c>
      <c r="D368" s="293">
        <f>'201920 DATA'!FQ368</f>
        <v>40085</v>
      </c>
      <c r="F368" s="313">
        <f t="shared" si="10"/>
        <v>0.08</v>
      </c>
      <c r="G368" s="295">
        <f t="shared" si="11"/>
        <v>0.79</v>
      </c>
      <c r="H368" s="289">
        <f>IF(OR($C368="*",$C368&lt;400),"",IF(AND('201920 DATA'!F368="*",$C368&gt;=400),"*",IF($C368&gt;=400,ROUND('201920 DATA'!F368/$C368,2),"")))</f>
        <v>0.41</v>
      </c>
      <c r="I368" s="296">
        <f>IF(OR($B368="*",$B368&lt;400),"",IF(AND('201920 DATA'!Y368="*",$B368&gt;=400),"*",IF($B368&gt;=400,ROUND('201920 DATA'!Y368/$B368,2),"")))</f>
        <v>0.08</v>
      </c>
      <c r="J368" s="296">
        <f>IF(OR($B368="*",$B368&lt;400),"",IF(AND('201920 DATA'!Z368="*",$B368&gt;=400),"*",IF($B368&gt;=400,ROUND('201920 DATA'!Z368/$B368,2),"")))</f>
        <v>0.09</v>
      </c>
      <c r="K368" s="296">
        <f>IF(OR($B368="*",$B368&lt;400),"",IF(AND('201920 DATA'!AA368="*",$B368&gt;=400),"*",IF($B368&gt;=400,ROUND('201920 DATA'!AA368/$B368,2),"")))</f>
        <v>0.11</v>
      </c>
      <c r="L368" s="296">
        <f>IF(OR($B368="*",$B368&lt;400),"",IF(AND('201920 DATA'!AB368="*",$B368&gt;=400),"*",IF($B368&gt;=400,ROUND('201920 DATA'!AB368/$B368,2),"")))</f>
        <v>0.17</v>
      </c>
      <c r="M368" s="296">
        <f>IF(OR($B368="*",$B368&lt;400),"",IF(AND('201920 DATA'!AC368="*",$B368&gt;=400),"*",IF($B368&gt;=400,ROUND('201920 DATA'!AC368/$B368,2),"")))</f>
        <v>0.23</v>
      </c>
      <c r="N368" s="296">
        <f>IF(OR($B368="*",$B368&lt;400),"",IF(AND('201920 DATA'!AD368="*",$B368&gt;=400),"*",IF($B368&gt;=400,ROUND('201920 DATA'!AD368/$B368,2),"")))</f>
        <v>0.25</v>
      </c>
      <c r="O368" s="296">
        <f>IF(OR($B368="*",$B368&lt;400),"",IF(AND('201920 DATA'!AE368="*",$B368&gt;=400),"*",IF($B368&gt;=400,ROUND('201920 DATA'!AE368/$B368,2),"")))</f>
        <v>0.05</v>
      </c>
      <c r="P368" s="297"/>
      <c r="Q368" s="296">
        <f>IF(OR($B368="*",$B368&lt;400),"",IF(AND('201920 DATA'!FO368="*",$B368&gt;=400),"*",IF($B368&gt;=400,ROUND('201920 DATA'!FO368/$B368,2),"")))</f>
        <v>0.59</v>
      </c>
      <c r="R368" s="289">
        <f>IF(OR($C368="*",$C368&lt;400),"",IF(AND('201920 DATA'!F368="*",$C368&gt;=400),"*",IF($C368&gt;=400,ROUND('201920 DATA'!F368/$C368,2),"")))</f>
        <v>0.41</v>
      </c>
      <c r="S368" s="289">
        <f>IF(OR($C368="*",$C368&lt;400),"",IF(AND('201920 DATA'!G368="*",$C368&gt;=400),"*",IF($C368&gt;=400,ROUND('201920 DATA'!G368/$C368,2),"")))</f>
        <v>0.15</v>
      </c>
      <c r="T368" s="289">
        <f>IF(OR($C368="*",$C368&lt;400),"",IF(AND('201920 DATA'!H368="*",$C368&gt;=400),"*",IF($C368&gt;=400,ROUND('201920 DATA'!H368/$C368,2),"")))</f>
        <v>0.35</v>
      </c>
      <c r="U368" s="289">
        <f>IF(OR($C368="*",$C368&lt;400),"",IF(AND('201920 DATA'!FP368="*",$C368&gt;=400),"*",IF($C368&gt;=400,ROUND('201920 DATA'!FP368/$C368,2),"")))</f>
        <v>0.09</v>
      </c>
      <c r="V368" s="312">
        <f>IF(OR($D368="*",$D368&lt;400),"",IF(AND('201920 DATA'!M368="*",$D368&gt;=400),"*",IF($D368&gt;=400,ROUND('201920 DATA'!M368/$D368,2),"")))</f>
        <v>0</v>
      </c>
      <c r="W368" s="312">
        <f>IF(OR($D368="*",$D368&lt;400),"",IF(AND('201920 DATA'!N368="*",$D368&gt;=400),"*",IF($D368&gt;=400,ROUND('201920 DATA'!N368/$D368,2),"")))</f>
        <v>0.43</v>
      </c>
      <c r="X368" s="312">
        <f>IF(OR($D368="*",$D368&lt;400),"",IF(AND('201920 DATA'!O368="*",$D368&gt;=400),"*",IF($D368&gt;=400,ROUND('201920 DATA'!O368/$D368,2),"")))</f>
        <v>0.24</v>
      </c>
      <c r="Y368" s="312">
        <f>IF(OR($D368="*",$D368&lt;400),"",IF(AND('201920 DATA'!P368="*",$D368&gt;=400),"*",IF($D368&gt;=400,ROUND('201920 DATA'!P368/$D368,2),"")))</f>
        <v>0.11</v>
      </c>
      <c r="Z368" s="312">
        <f>IF(OR($D368="*",$D368&lt;400),"",IF(AND('201920 DATA'!Q368="*",$D368&gt;=400),"*",IF($D368&gt;=400,ROUND('201920 DATA'!Q368/$D368,2),"")))</f>
        <v>0.14000000000000001</v>
      </c>
      <c r="AA368" s="312">
        <f>IF(OR($D368="*",$D368&lt;400),"",IF(AND('201920 DATA'!R368="*",$D368&gt;=400),"*",IF($D368&gt;=400,ROUND('201920 DATA'!R368/$D368,2),"")))</f>
        <v>0.06</v>
      </c>
      <c r="AB368" s="312">
        <f>IF(OR($D368="*",$D368&lt;400),"",IF(AND('201920 DATA'!S368="*",$D368&gt;=400),"*",IF($D368&gt;=400,ROUND('201920 DATA'!S368/$D368,2),"")))</f>
        <v>0.02</v>
      </c>
      <c r="AC368" s="312" t="str">
        <f>IF(OR($D368="*",$D368&lt;400),"",IF(AND('201920 DATA'!T368="*",$D368&gt;=400),"*",IF($D368&gt;=400,ROUND('201920 DATA'!T368/$D368,2),"")))</f>
        <v>*</v>
      </c>
      <c r="AD368" s="289">
        <f>IF(OR($C368="*",$C368&lt;400),"",IF(AND('201920 DATA'!BC368="*",$C368&gt;=400),"*",IF($C368&gt;=400,ROUND('201920 DATA'!BC368/$C368,2),"")))</f>
        <v>0.03</v>
      </c>
      <c r="AE368" s="289">
        <f>IF(OR($C368="*",$C368&lt;400),"",IF(AND('201920 DATA'!BD368="*",$C368&gt;=400),"*",IF($C368&gt;=400,ROUND('201920 DATA'!BD368/$C368,2),"")))</f>
        <v>0.08</v>
      </c>
      <c r="AF368" s="289">
        <f>IF(OR($C368="*",$C368&lt;400),"",IF(AND('201920 DATA'!BE368="*",$C368&gt;=400),"*",IF($C368&gt;=400,ROUND('201920 DATA'!BE368/$C368,2),"")))</f>
        <v>0.03</v>
      </c>
      <c r="AG368" s="289">
        <f>IF(OR($C368="*",$C368&lt;400),"",IF(AND('201920 DATA'!BF368="*",$C368&gt;=400),"*",IF($C368&gt;=400,ROUND('201920 DATA'!BF368/$C368,2),"")))</f>
        <v>0.02</v>
      </c>
      <c r="AH368" s="289">
        <f>IF(OR($C368="*",$C368&lt;400),"",IF(AND('201920 DATA'!BG368="*",$C368&gt;=400),"*",IF($C368&gt;=400,ROUND('201920 DATA'!BG368/$C368,2),"")))</f>
        <v>0.01</v>
      </c>
      <c r="AI368" s="289">
        <f>IF(OR($C368="*",$C368&lt;400),"",IF(AND('201920 DATA'!BH368="*",$C368&gt;=400),"*",IF($C368&gt;=400,ROUND('201920 DATA'!BH368/$C368,2),"")))</f>
        <v>0.02</v>
      </c>
      <c r="AJ368" s="289">
        <f>IF(OR($C368="*",$C368&lt;400),"",IF(AND('201920 DATA'!BI368="*",$C368&gt;=400),"*",IF($C368&gt;=400,ROUND('201920 DATA'!BI368/$C368,2),"")))</f>
        <v>7.0000000000000007E-2</v>
      </c>
      <c r="AK368" s="289">
        <f>IF(OR($C368="*",$C368&lt;400),"",IF(AND('201920 DATA'!BJ368="*",$C368&gt;=400),"*",IF($C368&gt;=400,ROUND('201920 DATA'!BJ368/$C368,2),"")))</f>
        <v>0.01</v>
      </c>
      <c r="AL368" s="289">
        <f>IF(OR($C368="*",$C368&lt;400),"",IF(AND('201920 DATA'!BK368="*",$C368&gt;=400),"*",IF($C368&gt;=400,ROUND('201920 DATA'!BK368/$C368,2),"")))</f>
        <v>0.06</v>
      </c>
      <c r="AM368" s="289">
        <f>IF(OR($C368="*",$C368&lt;400),"",IF(AND('201920 DATA'!BL368="*",$C368&gt;=400),"*",IF($C368&gt;=400,ROUND('201920 DATA'!BL368/$C368,2),"")))</f>
        <v>7.0000000000000007E-2</v>
      </c>
      <c r="AN368" s="289">
        <f>IF(OR($C368="*",$C368&lt;400),"",IF(AND('201920 DATA'!BM368="*",$C368&gt;=400),"*",IF($C368&gt;=400,ROUND('201920 DATA'!BM368/$C368,2),"")))</f>
        <v>0.15</v>
      </c>
      <c r="AO368" s="289">
        <f>IF(OR($C368="*",$C368&lt;400),"",IF(AND('201920 DATA'!BN368="*",$C368&gt;=400),"*",IF($C368&gt;=400,ROUND('201920 DATA'!BN368/$C368,2),"")))</f>
        <v>0.02</v>
      </c>
      <c r="AP368" s="289">
        <f>IF(OR($C368="*",$C368&lt;400),"",IF(AND('201920 DATA'!BO368="*",$C368&gt;=400),"*",IF($C368&gt;=400,ROUND('201920 DATA'!BO368/$C368,2),"")))</f>
        <v>7.0000000000000007E-2</v>
      </c>
      <c r="AQ368" s="289">
        <f>IF(OR($C368="*",$C368&lt;400),"",IF(AND('201920 DATA'!BP368="*",$C368&gt;=400),"*",IF($C368&gt;=400,ROUND('201920 DATA'!BP368/$C368,2),"")))</f>
        <v>0.06</v>
      </c>
      <c r="AR368" s="289">
        <f>IF(OR($C368="*",$C368&lt;400),"",IF(AND('201920 DATA'!BQ368="*",$C368&gt;=400),"*",IF($C368&gt;=400,ROUND('201920 DATA'!BQ368/$C368,2),"")))</f>
        <v>0.06</v>
      </c>
      <c r="AS368" s="289">
        <f>IF(OR($C368="*",$C368&lt;400),"",IF(AND('201920 DATA'!BR368="*",$C368&gt;=400),"*",IF($C368&gt;=400,ROUND('201920 DATA'!BR368/$C368,2),"")))</f>
        <v>0.01</v>
      </c>
      <c r="AT368" s="289">
        <f>IF(OR($C368="*",$C368&lt;400),"",IF(AND('201920 DATA'!BS368="*",$C368&gt;=400),"*",IF($C368&gt;=400,ROUND('201920 DATA'!BS368/$C368,2),"")))</f>
        <v>0</v>
      </c>
      <c r="AU368" s="289">
        <f>IF(OR($C368="*",$C368&lt;400),"",IF(AND('201920 DATA'!BT368="*",$C368&gt;=400),"*",IF($C368&gt;=400,ROUND('201920 DATA'!BT368/$C368,2),"")))</f>
        <v>0.11</v>
      </c>
      <c r="AV368" s="289">
        <f>IF(OR($C368="*",$C368&lt;400),"",IF(AND('201920 DATA'!BU368="*",$C368&gt;=400),"*",IF($C368&gt;=400,ROUND('201920 DATA'!BU368/$C368,2),"")))</f>
        <v>7.0000000000000007E-2</v>
      </c>
      <c r="AW368" s="289">
        <f>IF(OR($C368="*",$C368&lt;400),"",IF(AND('201920 DATA'!BV368="*",$C368&gt;=400),"*",IF($C368&gt;=400,ROUND('201920 DATA'!BV368/$C368,2),"")))</f>
        <v>0</v>
      </c>
      <c r="AX368" s="289">
        <f>IF(OR($C368="*",$C368&lt;400),"",IF(AND('201920 DATA'!BW368="*",$C368&gt;=400),"*",IF($C368&gt;=400,ROUND('201920 DATA'!BW368/$C368,2),"")))</f>
        <v>7.0000000000000007E-2</v>
      </c>
      <c r="AZ368" s="365">
        <v>169870</v>
      </c>
    </row>
    <row r="369" spans="1:52" x14ac:dyDescent="0.2">
      <c r="A369" s="373" t="s">
        <v>424</v>
      </c>
      <c r="B369" s="287">
        <f>'201920 DATA'!B369</f>
        <v>179300</v>
      </c>
      <c r="C369" s="288">
        <f>'201920 DATA'!C369</f>
        <v>111175</v>
      </c>
      <c r="D369" s="293">
        <f>'201920 DATA'!FQ369</f>
        <v>46490</v>
      </c>
      <c r="F369" s="313">
        <f t="shared" si="10"/>
        <v>0.11</v>
      </c>
      <c r="G369" s="295">
        <f t="shared" si="11"/>
        <v>0.62</v>
      </c>
      <c r="H369" s="289">
        <f>IF(OR($C369="*",$C369&lt;400),"",IF(AND('201920 DATA'!F369="*",$C369&gt;=400),"*",IF($C369&gt;=400,ROUND('201920 DATA'!F369/$C369,2),"")))</f>
        <v>0.39</v>
      </c>
      <c r="I369" s="296">
        <f>IF(OR($B369="*",$B369&lt;400),"",IF(AND('201920 DATA'!Y369="*",$B369&gt;=400),"*",IF($B369&gt;=400,ROUND('201920 DATA'!Y369/$B369,2),"")))</f>
        <v>0.11</v>
      </c>
      <c r="J369" s="296">
        <f>IF(OR($B369="*",$B369&lt;400),"",IF(AND('201920 DATA'!Z369="*",$B369&gt;=400),"*",IF($B369&gt;=400,ROUND('201920 DATA'!Z369/$B369,2),"")))</f>
        <v>0.09</v>
      </c>
      <c r="K369" s="296">
        <f>IF(OR($B369="*",$B369&lt;400),"",IF(AND('201920 DATA'!AA369="*",$B369&gt;=400),"*",IF($B369&gt;=400,ROUND('201920 DATA'!AA369/$B369,2),"")))</f>
        <v>0.13</v>
      </c>
      <c r="L369" s="296">
        <f>IF(OR($B369="*",$B369&lt;400),"",IF(AND('201920 DATA'!AB369="*",$B369&gt;=400),"*",IF($B369&gt;=400,ROUND('201920 DATA'!AB369/$B369,2),"")))</f>
        <v>0.15</v>
      </c>
      <c r="M369" s="296">
        <f>IF(OR($B369="*",$B369&lt;400),"",IF(AND('201920 DATA'!AC369="*",$B369&gt;=400),"*",IF($B369&gt;=400,ROUND('201920 DATA'!AC369/$B369,2),"")))</f>
        <v>0.21</v>
      </c>
      <c r="N369" s="296">
        <f>IF(OR($B369="*",$B369&lt;400),"",IF(AND('201920 DATA'!AD369="*",$B369&gt;=400),"*",IF($B369&gt;=400,ROUND('201920 DATA'!AD369/$B369,2),"")))</f>
        <v>0.25</v>
      </c>
      <c r="O369" s="296">
        <f>IF(OR($B369="*",$B369&lt;400),"",IF(AND('201920 DATA'!AE369="*",$B369&gt;=400),"*",IF($B369&gt;=400,ROUND('201920 DATA'!AE369/$B369,2),"")))</f>
        <v>0.06</v>
      </c>
      <c r="P369" s="297"/>
      <c r="Q369" s="296">
        <f>IF(OR($B369="*",$B369&lt;400),"",IF(AND('201920 DATA'!FO369="*",$B369&gt;=400),"*",IF($B369&gt;=400,ROUND('201920 DATA'!FO369/$B369,2),"")))</f>
        <v>0.45</v>
      </c>
      <c r="R369" s="289">
        <f>IF(OR($C369="*",$C369&lt;400),"",IF(AND('201920 DATA'!F369="*",$C369&gt;=400),"*",IF($C369&gt;=400,ROUND('201920 DATA'!F369/$C369,2),"")))</f>
        <v>0.39</v>
      </c>
      <c r="S369" s="289">
        <f>IF(OR($C369="*",$C369&lt;400),"",IF(AND('201920 DATA'!G369="*",$C369&gt;=400),"*",IF($C369&gt;=400,ROUND('201920 DATA'!G369/$C369,2),"")))</f>
        <v>0.02</v>
      </c>
      <c r="T369" s="289">
        <f>IF(OR($C369="*",$C369&lt;400),"",IF(AND('201920 DATA'!H369="*",$C369&gt;=400),"*",IF($C369&gt;=400,ROUND('201920 DATA'!H369/$C369,2),"")))</f>
        <v>0.43</v>
      </c>
      <c r="U369" s="289">
        <f>IF(OR($C369="*",$C369&lt;400),"",IF(AND('201920 DATA'!FP369="*",$C369&gt;=400),"*",IF($C369&gt;=400,ROUND('201920 DATA'!FP369/$C369,2),"")))</f>
        <v>0.16</v>
      </c>
      <c r="V369" s="312">
        <f>IF(OR($D369="*",$D369&lt;400),"",IF(AND('201920 DATA'!M369="*",$D369&gt;=400),"*",IF($D369&gt;=400,ROUND('201920 DATA'!M369/$D369,2),"")))</f>
        <v>0</v>
      </c>
      <c r="W369" s="312">
        <f>IF(OR($D369="*",$D369&lt;400),"",IF(AND('201920 DATA'!N369="*",$D369&gt;=400),"*",IF($D369&gt;=400,ROUND('201920 DATA'!N369/$D369,2),"")))</f>
        <v>0.49</v>
      </c>
      <c r="X369" s="312">
        <f>IF(OR($D369="*",$D369&lt;400),"",IF(AND('201920 DATA'!O369="*",$D369&gt;=400),"*",IF($D369&gt;=400,ROUND('201920 DATA'!O369/$D369,2),"")))</f>
        <v>0.2</v>
      </c>
      <c r="Y369" s="312">
        <f>IF(OR($D369="*",$D369&lt;400),"",IF(AND('201920 DATA'!P369="*",$D369&gt;=400),"*",IF($D369&gt;=400,ROUND('201920 DATA'!P369/$D369,2),"")))</f>
        <v>0.12</v>
      </c>
      <c r="Z369" s="312">
        <f>IF(OR($D369="*",$D369&lt;400),"",IF(AND('201920 DATA'!Q369="*",$D369&gt;=400),"*",IF($D369&gt;=400,ROUND('201920 DATA'!Q369/$D369,2),"")))</f>
        <v>0.14000000000000001</v>
      </c>
      <c r="AA369" s="312">
        <f>IF(OR($D369="*",$D369&lt;400),"",IF(AND('201920 DATA'!R369="*",$D369&gt;=400),"*",IF($D369&gt;=400,ROUND('201920 DATA'!R369/$D369,2),"")))</f>
        <v>0.04</v>
      </c>
      <c r="AB369" s="312">
        <f>IF(OR($D369="*",$D369&lt;400),"",IF(AND('201920 DATA'!S369="*",$D369&gt;=400),"*",IF($D369&gt;=400,ROUND('201920 DATA'!S369/$D369,2),"")))</f>
        <v>0.01</v>
      </c>
      <c r="AC369" s="312">
        <f>IF(OR($D369="*",$D369&lt;400),"",IF(AND('201920 DATA'!T369="*",$D369&gt;=400),"*",IF($D369&gt;=400,ROUND('201920 DATA'!T369/$D369,2),"")))</f>
        <v>0</v>
      </c>
      <c r="AD369" s="289">
        <f>IF(OR($C369="*",$C369&lt;400),"",IF(AND('201920 DATA'!BC369="*",$C369&gt;=400),"*",IF($C369&gt;=400,ROUND('201920 DATA'!BC369/$C369,2),"")))</f>
        <v>0.03</v>
      </c>
      <c r="AE369" s="289">
        <f>IF(OR($C369="*",$C369&lt;400),"",IF(AND('201920 DATA'!BD369="*",$C369&gt;=400),"*",IF($C369&gt;=400,ROUND('201920 DATA'!BD369/$C369,2),"")))</f>
        <v>0.09</v>
      </c>
      <c r="AF369" s="289">
        <f>IF(OR($C369="*",$C369&lt;400),"",IF(AND('201920 DATA'!BE369="*",$C369&gt;=400),"*",IF($C369&gt;=400,ROUND('201920 DATA'!BE369/$C369,2),"")))</f>
        <v>0.02</v>
      </c>
      <c r="AG369" s="289">
        <f>IF(OR($C369="*",$C369&lt;400),"",IF(AND('201920 DATA'!BF369="*",$C369&gt;=400),"*",IF($C369&gt;=400,ROUND('201920 DATA'!BF369/$C369,2),"")))</f>
        <v>0.02</v>
      </c>
      <c r="AH369" s="289">
        <f>IF(OR($C369="*",$C369&lt;400),"",IF(AND('201920 DATA'!BG369="*",$C369&gt;=400),"*",IF($C369&gt;=400,ROUND('201920 DATA'!BG369/$C369,2),"")))</f>
        <v>0.01</v>
      </c>
      <c r="AI369" s="289">
        <f>IF(OR($C369="*",$C369&lt;400),"",IF(AND('201920 DATA'!BH369="*",$C369&gt;=400),"*",IF($C369&gt;=400,ROUND('201920 DATA'!BH369/$C369,2),"")))</f>
        <v>0.01</v>
      </c>
      <c r="AJ369" s="289">
        <f>IF(OR($C369="*",$C369&lt;400),"",IF(AND('201920 DATA'!BI369="*",$C369&gt;=400),"*",IF($C369&gt;=400,ROUND('201920 DATA'!BI369/$C369,2),"")))</f>
        <v>0.05</v>
      </c>
      <c r="AK369" s="289">
        <f>IF(OR($C369="*",$C369&lt;400),"",IF(AND('201920 DATA'!BJ369="*",$C369&gt;=400),"*",IF($C369&gt;=400,ROUND('201920 DATA'!BJ369/$C369,2),"")))</f>
        <v>0</v>
      </c>
      <c r="AL369" s="289">
        <f>IF(OR($C369="*",$C369&lt;400),"",IF(AND('201920 DATA'!BK369="*",$C369&gt;=400),"*",IF($C369&gt;=400,ROUND('201920 DATA'!BK369/$C369,2),"")))</f>
        <v>0.05</v>
      </c>
      <c r="AM369" s="289">
        <f>IF(OR($C369="*",$C369&lt;400),"",IF(AND('201920 DATA'!BL369="*",$C369&gt;=400),"*",IF($C369&gt;=400,ROUND('201920 DATA'!BL369/$C369,2),"")))</f>
        <v>0.06</v>
      </c>
      <c r="AN369" s="289">
        <f>IF(OR($C369="*",$C369&lt;400),"",IF(AND('201920 DATA'!BM369="*",$C369&gt;=400),"*",IF($C369&gt;=400,ROUND('201920 DATA'!BM369/$C369,2),"")))</f>
        <v>0.11</v>
      </c>
      <c r="AO369" s="289">
        <f>IF(OR($C369="*",$C369&lt;400),"",IF(AND('201920 DATA'!BN369="*",$C369&gt;=400),"*",IF($C369&gt;=400,ROUND('201920 DATA'!BN369/$C369,2),"")))</f>
        <v>0.02</v>
      </c>
      <c r="AP369" s="289">
        <f>IF(OR($C369="*",$C369&lt;400),"",IF(AND('201920 DATA'!BO369="*",$C369&gt;=400),"*",IF($C369&gt;=400,ROUND('201920 DATA'!BO369/$C369,2),"")))</f>
        <v>0.08</v>
      </c>
      <c r="AQ369" s="289">
        <f>IF(OR($C369="*",$C369&lt;400),"",IF(AND('201920 DATA'!BP369="*",$C369&gt;=400),"*",IF($C369&gt;=400,ROUND('201920 DATA'!BP369/$C369,2),"")))</f>
        <v>0.05</v>
      </c>
      <c r="AR369" s="289">
        <f>IF(OR($C369="*",$C369&lt;400),"",IF(AND('201920 DATA'!BQ369="*",$C369&gt;=400),"*",IF($C369&gt;=400,ROUND('201920 DATA'!BQ369/$C369,2),"")))</f>
        <v>0.1</v>
      </c>
      <c r="AS369" s="289">
        <f>IF(OR($C369="*",$C369&lt;400),"",IF(AND('201920 DATA'!BR369="*",$C369&gt;=400),"*",IF($C369&gt;=400,ROUND('201920 DATA'!BR369/$C369,2),"")))</f>
        <v>0.01</v>
      </c>
      <c r="AT369" s="289">
        <f>IF(OR($C369="*",$C369&lt;400),"",IF(AND('201920 DATA'!BS369="*",$C369&gt;=400),"*",IF($C369&gt;=400,ROUND('201920 DATA'!BS369/$C369,2),"")))</f>
        <v>0</v>
      </c>
      <c r="AU369" s="289">
        <f>IF(OR($C369="*",$C369&lt;400),"",IF(AND('201920 DATA'!BT369="*",$C369&gt;=400),"*",IF($C369&gt;=400,ROUND('201920 DATA'!BT369/$C369,2),"")))</f>
        <v>0.14000000000000001</v>
      </c>
      <c r="AV369" s="289">
        <f>IF(OR($C369="*",$C369&lt;400),"",IF(AND('201920 DATA'!BU369="*",$C369&gt;=400),"*",IF($C369&gt;=400,ROUND('201920 DATA'!BU369/$C369,2),"")))</f>
        <v>7.0000000000000007E-2</v>
      </c>
      <c r="AW369" s="289">
        <f>IF(OR($C369="*",$C369&lt;400),"",IF(AND('201920 DATA'!BV369="*",$C369&gt;=400),"*",IF($C369&gt;=400,ROUND('201920 DATA'!BV369/$C369,2),"")))</f>
        <v>0</v>
      </c>
      <c r="AX369" s="289">
        <f>IF(OR($C369="*",$C369&lt;400),"",IF(AND('201920 DATA'!BW369="*",$C369&gt;=400),"*",IF($C369&gt;=400,ROUND('201920 DATA'!BW369/$C369,2),"")))</f>
        <v>0.09</v>
      </c>
      <c r="AZ369" s="365">
        <v>160195</v>
      </c>
    </row>
    <row r="370" spans="1:52" x14ac:dyDescent="0.2">
      <c r="A370" s="373" t="s">
        <v>551</v>
      </c>
      <c r="B370" s="287">
        <f>'201920 DATA'!B370</f>
        <v>194385</v>
      </c>
      <c r="C370" s="288">
        <f>'201920 DATA'!C370</f>
        <v>179695</v>
      </c>
      <c r="D370" s="293">
        <f>'201920 DATA'!FQ370</f>
        <v>88805</v>
      </c>
      <c r="F370" s="313">
        <f t="shared" si="10"/>
        <v>7.0000000000000007E-2</v>
      </c>
      <c r="G370" s="295">
        <f t="shared" si="11"/>
        <v>0.92</v>
      </c>
      <c r="H370" s="289">
        <f>IF(OR($C370="*",$C370&lt;400),"",IF(AND('201920 DATA'!F370="*",$C370&gt;=400),"*",IF($C370&gt;=400,ROUND('201920 DATA'!F370/$C370,2),"")))</f>
        <v>0.28000000000000003</v>
      </c>
      <c r="I370" s="296">
        <f>IF(OR($B370="*",$B370&lt;400),"",IF(AND('201920 DATA'!Y370="*",$B370&gt;=400),"*",IF($B370&gt;=400,ROUND('201920 DATA'!Y370/$B370,2),"")))</f>
        <v>0.17</v>
      </c>
      <c r="J370" s="296">
        <f>IF(OR($B370="*",$B370&lt;400),"",IF(AND('201920 DATA'!Z370="*",$B370&gt;=400),"*",IF($B370&gt;=400,ROUND('201920 DATA'!Z370/$B370,2),"")))</f>
        <v>0.13</v>
      </c>
      <c r="K370" s="296">
        <f>IF(OR($B370="*",$B370&lt;400),"",IF(AND('201920 DATA'!AA370="*",$B370&gt;=400),"*",IF($B370&gt;=400,ROUND('201920 DATA'!AA370/$B370,2),"")))</f>
        <v>0.19</v>
      </c>
      <c r="L370" s="296">
        <f>IF(OR($B370="*",$B370&lt;400),"",IF(AND('201920 DATA'!AB370="*",$B370&gt;=400),"*",IF($B370&gt;=400,ROUND('201920 DATA'!AB370/$B370,2),"")))</f>
        <v>0.19</v>
      </c>
      <c r="M370" s="296">
        <f>IF(OR($B370="*",$B370&lt;400),"",IF(AND('201920 DATA'!AC370="*",$B370&gt;=400),"*",IF($B370&gt;=400,ROUND('201920 DATA'!AC370/$B370,2),"")))</f>
        <v>0.18</v>
      </c>
      <c r="N370" s="296">
        <f>IF(OR($B370="*",$B370&lt;400),"",IF(AND('201920 DATA'!AD370="*",$B370&gt;=400),"*",IF($B370&gt;=400,ROUND('201920 DATA'!AD370/$B370,2),"")))</f>
        <v>0.11</v>
      </c>
      <c r="O370" s="296">
        <f>IF(OR($B370="*",$B370&lt;400),"",IF(AND('201920 DATA'!AE370="*",$B370&gt;=400),"*",IF($B370&gt;=400,ROUND('201920 DATA'!AE370/$B370,2),"")))</f>
        <v>0.01</v>
      </c>
      <c r="P370" s="297"/>
      <c r="Q370" s="296">
        <f>IF(OR($B370="*",$B370&lt;400),"",IF(AND('201920 DATA'!FO370="*",$B370&gt;=400),"*",IF($B370&gt;=400,ROUND('201920 DATA'!FO370/$B370,2),"")))</f>
        <v>0.72</v>
      </c>
      <c r="R370" s="289">
        <f>IF(OR($C370="*",$C370&lt;400),"",IF(AND('201920 DATA'!F370="*",$C370&gt;=400),"*",IF($C370&gt;=400,ROUND('201920 DATA'!F370/$C370,2),"")))</f>
        <v>0.28000000000000003</v>
      </c>
      <c r="S370" s="289">
        <f>IF(OR($C370="*",$C370&lt;400),"",IF(AND('201920 DATA'!G370="*",$C370&gt;=400),"*",IF($C370&gt;=400,ROUND('201920 DATA'!G370/$C370,2),"")))</f>
        <v>0.1</v>
      </c>
      <c r="T370" s="289">
        <f>IF(OR($C370="*",$C370&lt;400),"",IF(AND('201920 DATA'!H370="*",$C370&gt;=400),"*",IF($C370&gt;=400,ROUND('201920 DATA'!H370/$C370,2),"")))</f>
        <v>0.52</v>
      </c>
      <c r="U370" s="289">
        <f>IF(OR($C370="*",$C370&lt;400),"",IF(AND('201920 DATA'!FP370="*",$C370&gt;=400),"*",IF($C370&gt;=400,ROUND('201920 DATA'!FP370/$C370,2),"")))</f>
        <v>0.1</v>
      </c>
      <c r="V370" s="312">
        <f>IF(OR($D370="*",$D370&lt;400),"",IF(AND('201920 DATA'!M370="*",$D370&gt;=400),"*",IF($D370&gt;=400,ROUND('201920 DATA'!M370/$D370,2),"")))</f>
        <v>0</v>
      </c>
      <c r="W370" s="312">
        <f>IF(OR($D370="*",$D370&lt;400),"",IF(AND('201920 DATA'!N370="*",$D370&gt;=400),"*",IF($D370&gt;=400,ROUND('201920 DATA'!N370/$D370,2),"")))</f>
        <v>0.41</v>
      </c>
      <c r="X370" s="312">
        <f>IF(OR($D370="*",$D370&lt;400),"",IF(AND('201920 DATA'!O370="*",$D370&gt;=400),"*",IF($D370&gt;=400,ROUND('201920 DATA'!O370/$D370,2),"")))</f>
        <v>0.25</v>
      </c>
      <c r="Y370" s="312">
        <f>IF(OR($D370="*",$D370&lt;400),"",IF(AND('201920 DATA'!P370="*",$D370&gt;=400),"*",IF($D370&gt;=400,ROUND('201920 DATA'!P370/$D370,2),"")))</f>
        <v>0.14000000000000001</v>
      </c>
      <c r="Z370" s="312">
        <f>IF(OR($D370="*",$D370&lt;400),"",IF(AND('201920 DATA'!Q370="*",$D370&gt;=400),"*",IF($D370&gt;=400,ROUND('201920 DATA'!Q370/$D370,2),"")))</f>
        <v>0.14000000000000001</v>
      </c>
      <c r="AA370" s="312">
        <f>IF(OR($D370="*",$D370&lt;400),"",IF(AND('201920 DATA'!R370="*",$D370&gt;=400),"*",IF($D370&gt;=400,ROUND('201920 DATA'!R370/$D370,2),"")))</f>
        <v>0.03</v>
      </c>
      <c r="AB370" s="312">
        <f>IF(OR($D370="*",$D370&lt;400),"",IF(AND('201920 DATA'!S370="*",$D370&gt;=400),"*",IF($D370&gt;=400,ROUND('201920 DATA'!S370/$D370,2),"")))</f>
        <v>0.01</v>
      </c>
      <c r="AC370" s="312">
        <f>IF(OR($D370="*",$D370&lt;400),"",IF(AND('201920 DATA'!T370="*",$D370&gt;=400),"*",IF($D370&gt;=400,ROUND('201920 DATA'!T370/$D370,2),"")))</f>
        <v>0</v>
      </c>
      <c r="AD370" s="289">
        <f>IF(OR($C370="*",$C370&lt;400),"",IF(AND('201920 DATA'!BC370="*",$C370&gt;=400),"*",IF($C370&gt;=400,ROUND('201920 DATA'!BC370/$C370,2),"")))</f>
        <v>0.02</v>
      </c>
      <c r="AE370" s="289">
        <f>IF(OR($C370="*",$C370&lt;400),"",IF(AND('201920 DATA'!BD370="*",$C370&gt;=400),"*",IF($C370&gt;=400,ROUND('201920 DATA'!BD370/$C370,2),"")))</f>
        <v>7.0000000000000007E-2</v>
      </c>
      <c r="AF370" s="289">
        <f>IF(OR($C370="*",$C370&lt;400),"",IF(AND('201920 DATA'!BE370="*",$C370&gt;=400),"*",IF($C370&gt;=400,ROUND('201920 DATA'!BE370/$C370,2),"")))</f>
        <v>0.02</v>
      </c>
      <c r="AG370" s="289">
        <f>IF(OR($C370="*",$C370&lt;400),"",IF(AND('201920 DATA'!BF370="*",$C370&gt;=400),"*",IF($C370&gt;=400,ROUND('201920 DATA'!BF370/$C370,2),"")))</f>
        <v>0.02</v>
      </c>
      <c r="AH370" s="289">
        <f>IF(OR($C370="*",$C370&lt;400),"",IF(AND('201920 DATA'!BG370="*",$C370&gt;=400),"*",IF($C370&gt;=400,ROUND('201920 DATA'!BG370/$C370,2),"")))</f>
        <v>0.01</v>
      </c>
      <c r="AI370" s="289">
        <f>IF(OR($C370="*",$C370&lt;400),"",IF(AND('201920 DATA'!BH370="*",$C370&gt;=400),"*",IF($C370&gt;=400,ROUND('201920 DATA'!BH370/$C370,2),"")))</f>
        <v>0.06</v>
      </c>
      <c r="AJ370" s="289">
        <f>IF(OR($C370="*",$C370&lt;400),"",IF(AND('201920 DATA'!BI370="*",$C370&gt;=400),"*",IF($C370&gt;=400,ROUND('201920 DATA'!BI370/$C370,2),"")))</f>
        <v>0.03</v>
      </c>
      <c r="AK370" s="289">
        <f>IF(OR($C370="*",$C370&lt;400),"",IF(AND('201920 DATA'!BJ370="*",$C370&gt;=400),"*",IF($C370&gt;=400,ROUND('201920 DATA'!BJ370/$C370,2),"")))</f>
        <v>0.01</v>
      </c>
      <c r="AL370" s="289">
        <f>IF(OR($C370="*",$C370&lt;400),"",IF(AND('201920 DATA'!BK370="*",$C370&gt;=400),"*",IF($C370&gt;=400,ROUND('201920 DATA'!BK370/$C370,2),"")))</f>
        <v>0.06</v>
      </c>
      <c r="AM370" s="289">
        <f>IF(OR($C370="*",$C370&lt;400),"",IF(AND('201920 DATA'!BL370="*",$C370&gt;=400),"*",IF($C370&gt;=400,ROUND('201920 DATA'!BL370/$C370,2),"")))</f>
        <v>0.06</v>
      </c>
      <c r="AN370" s="289">
        <f>IF(OR($C370="*",$C370&lt;400),"",IF(AND('201920 DATA'!BM370="*",$C370&gt;=400),"*",IF($C370&gt;=400,ROUND('201920 DATA'!BM370/$C370,2),"")))</f>
        <v>0.18</v>
      </c>
      <c r="AO370" s="289">
        <f>IF(OR($C370="*",$C370&lt;400),"",IF(AND('201920 DATA'!BN370="*",$C370&gt;=400),"*",IF($C370&gt;=400,ROUND('201920 DATA'!BN370/$C370,2),"")))</f>
        <v>0.02</v>
      </c>
      <c r="AP370" s="289">
        <f>IF(OR($C370="*",$C370&lt;400),"",IF(AND('201920 DATA'!BO370="*",$C370&gt;=400),"*",IF($C370&gt;=400,ROUND('201920 DATA'!BO370/$C370,2),"")))</f>
        <v>0.08</v>
      </c>
      <c r="AQ370" s="289">
        <f>IF(OR($C370="*",$C370&lt;400),"",IF(AND('201920 DATA'!BP370="*",$C370&gt;=400),"*",IF($C370&gt;=400,ROUND('201920 DATA'!BP370/$C370,2),"")))</f>
        <v>0.06</v>
      </c>
      <c r="AR370" s="289">
        <f>IF(OR($C370="*",$C370&lt;400),"",IF(AND('201920 DATA'!BQ370="*",$C370&gt;=400),"*",IF($C370&gt;=400,ROUND('201920 DATA'!BQ370/$C370,2),"")))</f>
        <v>0.05</v>
      </c>
      <c r="AS370" s="289">
        <f>IF(OR($C370="*",$C370&lt;400),"",IF(AND('201920 DATA'!BR370="*",$C370&gt;=400),"*",IF($C370&gt;=400,ROUND('201920 DATA'!BR370/$C370,2),"")))</f>
        <v>0.01</v>
      </c>
      <c r="AT370" s="289">
        <f>IF(OR($C370="*",$C370&lt;400),"",IF(AND('201920 DATA'!BS370="*",$C370&gt;=400),"*",IF($C370&gt;=400,ROUND('201920 DATA'!BS370/$C370,2),"")))</f>
        <v>0.02</v>
      </c>
      <c r="AU370" s="289">
        <f>IF(OR($C370="*",$C370&lt;400),"",IF(AND('201920 DATA'!BT370="*",$C370&gt;=400),"*",IF($C370&gt;=400,ROUND('201920 DATA'!BT370/$C370,2),"")))</f>
        <v>0.08</v>
      </c>
      <c r="AV370" s="289">
        <f>IF(OR($C370="*",$C370&lt;400),"",IF(AND('201920 DATA'!BU370="*",$C370&gt;=400),"*",IF($C370&gt;=400,ROUND('201920 DATA'!BU370/$C370,2),"")))</f>
        <v>0.06</v>
      </c>
      <c r="AW370" s="289">
        <f>IF(OR($C370="*",$C370&lt;400),"",IF(AND('201920 DATA'!BV370="*",$C370&gt;=400),"*",IF($C370&gt;=400,ROUND('201920 DATA'!BV370/$C370,2),"")))</f>
        <v>0</v>
      </c>
      <c r="AX370" s="289">
        <f>IF(OR($C370="*",$C370&lt;400),"",IF(AND('201920 DATA'!BW370="*",$C370&gt;=400),"*",IF($C370&gt;=400,ROUND('201920 DATA'!BW370/$C370,2),"")))</f>
        <v>7.0000000000000007E-2</v>
      </c>
      <c r="AZ370" s="365">
        <v>180965</v>
      </c>
    </row>
    <row r="371" spans="1:52" x14ac:dyDescent="0.2">
      <c r="A371" s="373" t="s">
        <v>425</v>
      </c>
      <c r="B371" s="287">
        <f>'201920 DATA'!B371</f>
        <v>171965</v>
      </c>
      <c r="C371" s="288">
        <f>'201920 DATA'!C371</f>
        <v>138680</v>
      </c>
      <c r="D371" s="293">
        <f>'201920 DATA'!FQ371</f>
        <v>41235</v>
      </c>
      <c r="F371" s="313">
        <f t="shared" si="10"/>
        <v>-0.02</v>
      </c>
      <c r="G371" s="295">
        <f t="shared" si="11"/>
        <v>0.81</v>
      </c>
      <c r="H371" s="289">
        <f>IF(OR($C371="*",$C371&lt;400),"",IF(AND('201920 DATA'!F371="*",$C371&gt;=400),"*",IF($C371&gt;=400,ROUND('201920 DATA'!F371/$C371,2),"")))</f>
        <v>0.44</v>
      </c>
      <c r="I371" s="296">
        <f>IF(OR($B371="*",$B371&lt;400),"",IF(AND('201920 DATA'!Y371="*",$B371&gt;=400),"*",IF($B371&gt;=400,ROUND('201920 DATA'!Y371/$B371,2),"")))</f>
        <v>0.15</v>
      </c>
      <c r="J371" s="296">
        <f>IF(OR($B371="*",$B371&lt;400),"",IF(AND('201920 DATA'!Z371="*",$B371&gt;=400),"*",IF($B371&gt;=400,ROUND('201920 DATA'!Z371/$B371,2),"")))</f>
        <v>0.11</v>
      </c>
      <c r="K371" s="296">
        <f>IF(OR($B371="*",$B371&lt;400),"",IF(AND('201920 DATA'!AA371="*",$B371&gt;=400),"*",IF($B371&gt;=400,ROUND('201920 DATA'!AA371/$B371,2),"")))</f>
        <v>0.17</v>
      </c>
      <c r="L371" s="296">
        <f>IF(OR($B371="*",$B371&lt;400),"",IF(AND('201920 DATA'!AB371="*",$B371&gt;=400),"*",IF($B371&gt;=400,ROUND('201920 DATA'!AB371/$B371,2),"")))</f>
        <v>0.16</v>
      </c>
      <c r="M371" s="296">
        <f>IF(OR($B371="*",$B371&lt;400),"",IF(AND('201920 DATA'!AC371="*",$B371&gt;=400),"*",IF($B371&gt;=400,ROUND('201920 DATA'!AC371/$B371,2),"")))</f>
        <v>0.18</v>
      </c>
      <c r="N371" s="296">
        <f>IF(OR($B371="*",$B371&lt;400),"",IF(AND('201920 DATA'!AD371="*",$B371&gt;=400),"*",IF($B371&gt;=400,ROUND('201920 DATA'!AD371/$B371,2),"")))</f>
        <v>0.19</v>
      </c>
      <c r="O371" s="296">
        <f>IF(OR($B371="*",$B371&lt;400),"",IF(AND('201920 DATA'!AE371="*",$B371&gt;=400),"*",IF($B371&gt;=400,ROUND('201920 DATA'!AE371/$B371,2),"")))</f>
        <v>0.04</v>
      </c>
      <c r="P371" s="297"/>
      <c r="Q371" s="296">
        <f>IF(OR($B371="*",$B371&lt;400),"",IF(AND('201920 DATA'!FO371="*",$B371&gt;=400),"*",IF($B371&gt;=400,ROUND('201920 DATA'!FO371/$B371,2),"")))</f>
        <v>0.5</v>
      </c>
      <c r="R371" s="289">
        <f>IF(OR($C371="*",$C371&lt;400),"",IF(AND('201920 DATA'!F371="*",$C371&gt;=400),"*",IF($C371&gt;=400,ROUND('201920 DATA'!F371/$C371,2),"")))</f>
        <v>0.44</v>
      </c>
      <c r="S371" s="289">
        <f>IF(OR($C371="*",$C371&lt;400),"",IF(AND('201920 DATA'!G371="*",$C371&gt;=400),"*",IF($C371&gt;=400,ROUND('201920 DATA'!G371/$C371,2),"")))</f>
        <v>0.05</v>
      </c>
      <c r="T371" s="289">
        <f>IF(OR($C371="*",$C371&lt;400),"",IF(AND('201920 DATA'!H371="*",$C371&gt;=400),"*",IF($C371&gt;=400,ROUND('201920 DATA'!H371/$C371,2),"")))</f>
        <v>0.33</v>
      </c>
      <c r="U371" s="289">
        <f>IF(OR($C371="*",$C371&lt;400),"",IF(AND('201920 DATA'!FP371="*",$C371&gt;=400),"*",IF($C371&gt;=400,ROUND('201920 DATA'!FP371/$C371,2),"")))</f>
        <v>0.19</v>
      </c>
      <c r="V371" s="312">
        <f>IF(OR($D371="*",$D371&lt;400),"",IF(AND('201920 DATA'!M371="*",$D371&gt;=400),"*",IF($D371&gt;=400,ROUND('201920 DATA'!M371/$D371,2),"")))</f>
        <v>0</v>
      </c>
      <c r="W371" s="312">
        <f>IF(OR($D371="*",$D371&lt;400),"",IF(AND('201920 DATA'!N371="*",$D371&gt;=400),"*",IF($D371&gt;=400,ROUND('201920 DATA'!N371/$D371,2),"")))</f>
        <v>0.62</v>
      </c>
      <c r="X371" s="312">
        <f>IF(OR($D371="*",$D371&lt;400),"",IF(AND('201920 DATA'!O371="*",$D371&gt;=400),"*",IF($D371&gt;=400,ROUND('201920 DATA'!O371/$D371,2),"")))</f>
        <v>0.17</v>
      </c>
      <c r="Y371" s="312">
        <f>IF(OR($D371="*",$D371&lt;400),"",IF(AND('201920 DATA'!P371="*",$D371&gt;=400),"*",IF($D371&gt;=400,ROUND('201920 DATA'!P371/$D371,2),"")))</f>
        <v>0.06</v>
      </c>
      <c r="Z371" s="312">
        <f>IF(OR($D371="*",$D371&lt;400),"",IF(AND('201920 DATA'!Q371="*",$D371&gt;=400),"*",IF($D371&gt;=400,ROUND('201920 DATA'!Q371/$D371,2),"")))</f>
        <v>7.0000000000000007E-2</v>
      </c>
      <c r="AA371" s="312">
        <f>IF(OR($D371="*",$D371&lt;400),"",IF(AND('201920 DATA'!R371="*",$D371&gt;=400),"*",IF($D371&gt;=400,ROUND('201920 DATA'!R371/$D371,2),"")))</f>
        <v>0.04</v>
      </c>
      <c r="AB371" s="312">
        <f>IF(OR($D371="*",$D371&lt;400),"",IF(AND('201920 DATA'!S371="*",$D371&gt;=400),"*",IF($D371&gt;=400,ROUND('201920 DATA'!S371/$D371,2),"")))</f>
        <v>0.02</v>
      </c>
      <c r="AC371" s="312">
        <f>IF(OR($D371="*",$D371&lt;400),"",IF(AND('201920 DATA'!T371="*",$D371&gt;=400),"*",IF($D371&gt;=400,ROUND('201920 DATA'!T371/$D371,2),"")))</f>
        <v>0</v>
      </c>
      <c r="AD371" s="289">
        <f>IF(OR($C371="*",$C371&lt;400),"",IF(AND('201920 DATA'!BC371="*",$C371&gt;=400),"*",IF($C371&gt;=400,ROUND('201920 DATA'!BC371/$C371,2),"")))</f>
        <v>0.03</v>
      </c>
      <c r="AE371" s="289">
        <f>IF(OR($C371="*",$C371&lt;400),"",IF(AND('201920 DATA'!BD371="*",$C371&gt;=400),"*",IF($C371&gt;=400,ROUND('201920 DATA'!BD371/$C371,2),"")))</f>
        <v>0.1</v>
      </c>
      <c r="AF371" s="289">
        <f>IF(OR($C371="*",$C371&lt;400),"",IF(AND('201920 DATA'!BE371="*",$C371&gt;=400),"*",IF($C371&gt;=400,ROUND('201920 DATA'!BE371/$C371,2),"")))</f>
        <v>0.03</v>
      </c>
      <c r="AG371" s="289">
        <f>IF(OR($C371="*",$C371&lt;400),"",IF(AND('201920 DATA'!BF371="*",$C371&gt;=400),"*",IF($C371&gt;=400,ROUND('201920 DATA'!BF371/$C371,2),"")))</f>
        <v>0.02</v>
      </c>
      <c r="AH371" s="289">
        <f>IF(OR($C371="*",$C371&lt;400),"",IF(AND('201920 DATA'!BG371="*",$C371&gt;=400),"*",IF($C371&gt;=400,ROUND('201920 DATA'!BG371/$C371,2),"")))</f>
        <v>0</v>
      </c>
      <c r="AI371" s="289">
        <f>IF(OR($C371="*",$C371&lt;400),"",IF(AND('201920 DATA'!BH371="*",$C371&gt;=400),"*",IF($C371&gt;=400,ROUND('201920 DATA'!BH371/$C371,2),"")))</f>
        <v>0.01</v>
      </c>
      <c r="AJ371" s="289">
        <f>IF(OR($C371="*",$C371&lt;400),"",IF(AND('201920 DATA'!BI371="*",$C371&gt;=400),"*",IF($C371&gt;=400,ROUND('201920 DATA'!BI371/$C371,2),"")))</f>
        <v>0</v>
      </c>
      <c r="AK371" s="289">
        <f>IF(OR($C371="*",$C371&lt;400),"",IF(AND('201920 DATA'!BJ371="*",$C371&gt;=400),"*",IF($C371&gt;=400,ROUND('201920 DATA'!BJ371/$C371,2),"")))</f>
        <v>0.01</v>
      </c>
      <c r="AL371" s="289">
        <f>IF(OR($C371="*",$C371&lt;400),"",IF(AND('201920 DATA'!BK371="*",$C371&gt;=400),"*",IF($C371&gt;=400,ROUND('201920 DATA'!BK371/$C371,2),"")))</f>
        <v>0.04</v>
      </c>
      <c r="AM371" s="289">
        <f>IF(OR($C371="*",$C371&lt;400),"",IF(AND('201920 DATA'!BL371="*",$C371&gt;=400),"*",IF($C371&gt;=400,ROUND('201920 DATA'!BL371/$C371,2),"")))</f>
        <v>0.08</v>
      </c>
      <c r="AN371" s="289">
        <f>IF(OR($C371="*",$C371&lt;400),"",IF(AND('201920 DATA'!BM371="*",$C371&gt;=400),"*",IF($C371&gt;=400,ROUND('201920 DATA'!BM371/$C371,2),"")))</f>
        <v>0.12</v>
      </c>
      <c r="AO371" s="289">
        <f>IF(OR($C371="*",$C371&lt;400),"",IF(AND('201920 DATA'!BN371="*",$C371&gt;=400),"*",IF($C371&gt;=400,ROUND('201920 DATA'!BN371/$C371,2),"")))</f>
        <v>0.03</v>
      </c>
      <c r="AP371" s="289">
        <f>IF(OR($C371="*",$C371&lt;400),"",IF(AND('201920 DATA'!BO371="*",$C371&gt;=400),"*",IF($C371&gt;=400,ROUND('201920 DATA'!BO371/$C371,2),"")))</f>
        <v>0.05</v>
      </c>
      <c r="AQ371" s="289">
        <f>IF(OR($C371="*",$C371&lt;400),"",IF(AND('201920 DATA'!BP371="*",$C371&gt;=400),"*",IF($C371&gt;=400,ROUND('201920 DATA'!BP371/$C371,2),"")))</f>
        <v>0.05</v>
      </c>
      <c r="AR371" s="289">
        <f>IF(OR($C371="*",$C371&lt;400),"",IF(AND('201920 DATA'!BQ371="*",$C371&gt;=400),"*",IF($C371&gt;=400,ROUND('201920 DATA'!BQ371/$C371,2),"")))</f>
        <v>0.1</v>
      </c>
      <c r="AS371" s="289">
        <f>IF(OR($C371="*",$C371&lt;400),"",IF(AND('201920 DATA'!BR371="*",$C371&gt;=400),"*",IF($C371&gt;=400,ROUND('201920 DATA'!BR371/$C371,2),"")))</f>
        <v>0.04</v>
      </c>
      <c r="AT371" s="289">
        <f>IF(OR($C371="*",$C371&lt;400),"",IF(AND('201920 DATA'!BS371="*",$C371&gt;=400),"*",IF($C371&gt;=400,ROUND('201920 DATA'!BS371/$C371,2),"")))</f>
        <v>0</v>
      </c>
      <c r="AU371" s="289">
        <f>IF(OR($C371="*",$C371&lt;400),"",IF(AND('201920 DATA'!BT371="*",$C371&gt;=400),"*",IF($C371&gt;=400,ROUND('201920 DATA'!BT371/$C371,2),"")))</f>
        <v>0.11</v>
      </c>
      <c r="AV371" s="289">
        <f>IF(OR($C371="*",$C371&lt;400),"",IF(AND('201920 DATA'!BU371="*",$C371&gt;=400),"*",IF($C371&gt;=400,ROUND('201920 DATA'!BU371/$C371,2),"")))</f>
        <v>0.05</v>
      </c>
      <c r="AW371" s="289">
        <f>IF(OR($C371="*",$C371&lt;400),"",IF(AND('201920 DATA'!BV371="*",$C371&gt;=400),"*",IF($C371&gt;=400,ROUND('201920 DATA'!BV371/$C371,2),"")))</f>
        <v>0</v>
      </c>
      <c r="AX371" s="289">
        <f>IF(OR($C371="*",$C371&lt;400),"",IF(AND('201920 DATA'!BW371="*",$C371&gt;=400),"*",IF($C371&gt;=400,ROUND('201920 DATA'!BW371/$C371,2),"")))</f>
        <v>0.11</v>
      </c>
      <c r="AZ371" s="365">
        <v>175515</v>
      </c>
    </row>
    <row r="372" spans="1:52" x14ac:dyDescent="0.2">
      <c r="A372" s="373" t="s">
        <v>426</v>
      </c>
      <c r="B372" s="287">
        <f>'201920 DATA'!B372</f>
        <v>76815</v>
      </c>
      <c r="C372" s="288">
        <f>'201920 DATA'!C372</f>
        <v>60645</v>
      </c>
      <c r="D372" s="293">
        <f>'201920 DATA'!FQ372</f>
        <v>26490</v>
      </c>
      <c r="F372" s="313">
        <f t="shared" si="10"/>
        <v>-0.11</v>
      </c>
      <c r="G372" s="295">
        <f t="shared" si="11"/>
        <v>0.79</v>
      </c>
      <c r="H372" s="289">
        <f>IF(OR($C372="*",$C372&lt;400),"",IF(AND('201920 DATA'!F372="*",$C372&gt;=400),"*",IF($C372&gt;=400,ROUND('201920 DATA'!F372/$C372,2),"")))</f>
        <v>0.4</v>
      </c>
      <c r="I372" s="296">
        <f>IF(OR($B372="*",$B372&lt;400),"",IF(AND('201920 DATA'!Y372="*",$B372&gt;=400),"*",IF($B372&gt;=400,ROUND('201920 DATA'!Y372/$B372,2),"")))</f>
        <v>0.09</v>
      </c>
      <c r="J372" s="296">
        <f>IF(OR($B372="*",$B372&lt;400),"",IF(AND('201920 DATA'!Z372="*",$B372&gt;=400),"*",IF($B372&gt;=400,ROUND('201920 DATA'!Z372/$B372,2),"")))</f>
        <v>0.1</v>
      </c>
      <c r="K372" s="296">
        <f>IF(OR($B372="*",$B372&lt;400),"",IF(AND('201920 DATA'!AA372="*",$B372&gt;=400),"*",IF($B372&gt;=400,ROUND('201920 DATA'!AA372/$B372,2),"")))</f>
        <v>0.16</v>
      </c>
      <c r="L372" s="296">
        <f>IF(OR($B372="*",$B372&lt;400),"",IF(AND('201920 DATA'!AB372="*",$B372&gt;=400),"*",IF($B372&gt;=400,ROUND('201920 DATA'!AB372/$B372,2),"")))</f>
        <v>0.18</v>
      </c>
      <c r="M372" s="296">
        <f>IF(OR($B372="*",$B372&lt;400),"",IF(AND('201920 DATA'!AC372="*",$B372&gt;=400),"*",IF($B372&gt;=400,ROUND('201920 DATA'!AC372/$B372,2),"")))</f>
        <v>0.2</v>
      </c>
      <c r="N372" s="296">
        <f>IF(OR($B372="*",$B372&lt;400),"",IF(AND('201920 DATA'!AD372="*",$B372&gt;=400),"*",IF($B372&gt;=400,ROUND('201920 DATA'!AD372/$B372,2),"")))</f>
        <v>0.22</v>
      </c>
      <c r="O372" s="296">
        <f>IF(OR($B372="*",$B372&lt;400),"",IF(AND('201920 DATA'!AE372="*",$B372&gt;=400),"*",IF($B372&gt;=400,ROUND('201920 DATA'!AE372/$B372,2),"")))</f>
        <v>0.04</v>
      </c>
      <c r="P372" s="297"/>
      <c r="Q372" s="296">
        <f>IF(OR($B372="*",$B372&lt;400),"",IF(AND('201920 DATA'!FO372="*",$B372&gt;=400),"*",IF($B372&gt;=400,ROUND('201920 DATA'!FO372/$B372,2),"")))</f>
        <v>0.57999999999999996</v>
      </c>
      <c r="R372" s="289">
        <f>IF(OR($C372="*",$C372&lt;400),"",IF(AND('201920 DATA'!F372="*",$C372&gt;=400),"*",IF($C372&gt;=400,ROUND('201920 DATA'!F372/$C372,2),"")))</f>
        <v>0.4</v>
      </c>
      <c r="S372" s="289">
        <f>IF(OR($C372="*",$C372&lt;400),"",IF(AND('201920 DATA'!G372="*",$C372&gt;=400),"*",IF($C372&gt;=400,ROUND('201920 DATA'!G372/$C372,2),"")))</f>
        <v>0.02</v>
      </c>
      <c r="T372" s="289">
        <f>IF(OR($C372="*",$C372&lt;400),"",IF(AND('201920 DATA'!H372="*",$C372&gt;=400),"*",IF($C372&gt;=400,ROUND('201920 DATA'!H372/$C372,2),"")))</f>
        <v>0.45</v>
      </c>
      <c r="U372" s="289">
        <f>IF(OR($C372="*",$C372&lt;400),"",IF(AND('201920 DATA'!FP372="*",$C372&gt;=400),"*",IF($C372&gt;=400,ROUND('201920 DATA'!FP372/$C372,2),"")))</f>
        <v>0.13</v>
      </c>
      <c r="V372" s="312">
        <f>IF(OR($D372="*",$D372&lt;400),"",IF(AND('201920 DATA'!M372="*",$D372&gt;=400),"*",IF($D372&gt;=400,ROUND('201920 DATA'!M372/$D372,2),"")))</f>
        <v>0</v>
      </c>
      <c r="W372" s="312">
        <f>IF(OR($D372="*",$D372&lt;400),"",IF(AND('201920 DATA'!N372="*",$D372&gt;=400),"*",IF($D372&gt;=400,ROUND('201920 DATA'!N372/$D372,2),"")))</f>
        <v>0.53</v>
      </c>
      <c r="X372" s="312">
        <f>IF(OR($D372="*",$D372&lt;400),"",IF(AND('201920 DATA'!O372="*",$D372&gt;=400),"*",IF($D372&gt;=400,ROUND('201920 DATA'!O372/$D372,2),"")))</f>
        <v>0.26</v>
      </c>
      <c r="Y372" s="312">
        <f>IF(OR($D372="*",$D372&lt;400),"",IF(AND('201920 DATA'!P372="*",$D372&gt;=400),"*",IF($D372&gt;=400,ROUND('201920 DATA'!P372/$D372,2),"")))</f>
        <v>0.09</v>
      </c>
      <c r="Z372" s="312">
        <f>IF(OR($D372="*",$D372&lt;400),"",IF(AND('201920 DATA'!Q372="*",$D372&gt;=400),"*",IF($D372&gt;=400,ROUND('201920 DATA'!Q372/$D372,2),"")))</f>
        <v>0.09</v>
      </c>
      <c r="AA372" s="312">
        <f>IF(OR($D372="*",$D372&lt;400),"",IF(AND('201920 DATA'!R372="*",$D372&gt;=400),"*",IF($D372&gt;=400,ROUND('201920 DATA'!R372/$D372,2),"")))</f>
        <v>0.03</v>
      </c>
      <c r="AB372" s="312">
        <f>IF(OR($D372="*",$D372&lt;400),"",IF(AND('201920 DATA'!S372="*",$D372&gt;=400),"*",IF($D372&gt;=400,ROUND('201920 DATA'!S372/$D372,2),"")))</f>
        <v>0.01</v>
      </c>
      <c r="AC372" s="312">
        <f>IF(OR($D372="*",$D372&lt;400),"",IF(AND('201920 DATA'!T372="*",$D372&gt;=400),"*",IF($D372&gt;=400,ROUND('201920 DATA'!T372/$D372,2),"")))</f>
        <v>0</v>
      </c>
      <c r="AD372" s="289">
        <f>IF(OR($C372="*",$C372&lt;400),"",IF(AND('201920 DATA'!BC372="*",$C372&gt;=400),"*",IF($C372&gt;=400,ROUND('201920 DATA'!BC372/$C372,2),"")))</f>
        <v>0.05</v>
      </c>
      <c r="AE372" s="289">
        <f>IF(OR($C372="*",$C372&lt;400),"",IF(AND('201920 DATA'!BD372="*",$C372&gt;=400),"*",IF($C372&gt;=400,ROUND('201920 DATA'!BD372/$C372,2),"")))</f>
        <v>0.08</v>
      </c>
      <c r="AF372" s="289">
        <f>IF(OR($C372="*",$C372&lt;400),"",IF(AND('201920 DATA'!BE372="*",$C372&gt;=400),"*",IF($C372&gt;=400,ROUND('201920 DATA'!BE372/$C372,2),"")))</f>
        <v>0.02</v>
      </c>
      <c r="AG372" s="289">
        <f>IF(OR($C372="*",$C372&lt;400),"",IF(AND('201920 DATA'!BF372="*",$C372&gt;=400),"*",IF($C372&gt;=400,ROUND('201920 DATA'!BF372/$C372,2),"")))</f>
        <v>0.02</v>
      </c>
      <c r="AH372" s="289">
        <f>IF(OR($C372="*",$C372&lt;400),"",IF(AND('201920 DATA'!BG372="*",$C372&gt;=400),"*",IF($C372&gt;=400,ROUND('201920 DATA'!BG372/$C372,2),"")))</f>
        <v>0.01</v>
      </c>
      <c r="AI372" s="289">
        <f>IF(OR($C372="*",$C372&lt;400),"",IF(AND('201920 DATA'!BH372="*",$C372&gt;=400),"*",IF($C372&gt;=400,ROUND('201920 DATA'!BH372/$C372,2),"")))</f>
        <v>0.01</v>
      </c>
      <c r="AJ372" s="289">
        <f>IF(OR($C372="*",$C372&lt;400),"",IF(AND('201920 DATA'!BI372="*",$C372&gt;=400),"*",IF($C372&gt;=400,ROUND('201920 DATA'!BI372/$C372,2),"")))</f>
        <v>0</v>
      </c>
      <c r="AK372" s="289">
        <f>IF(OR($C372="*",$C372&lt;400),"",IF(AND('201920 DATA'!BJ372="*",$C372&gt;=400),"*",IF($C372&gt;=400,ROUND('201920 DATA'!BJ372/$C372,2),"")))</f>
        <v>0</v>
      </c>
      <c r="AL372" s="289">
        <f>IF(OR($C372="*",$C372&lt;400),"",IF(AND('201920 DATA'!BK372="*",$C372&gt;=400),"*",IF($C372&gt;=400,ROUND('201920 DATA'!BK372/$C372,2),"")))</f>
        <v>0.05</v>
      </c>
      <c r="AM372" s="289">
        <f>IF(OR($C372="*",$C372&lt;400),"",IF(AND('201920 DATA'!BL372="*",$C372&gt;=400),"*",IF($C372&gt;=400,ROUND('201920 DATA'!BL372/$C372,2),"")))</f>
        <v>7.0000000000000007E-2</v>
      </c>
      <c r="AN372" s="289">
        <f>IF(OR($C372="*",$C372&lt;400),"",IF(AND('201920 DATA'!BM372="*",$C372&gt;=400),"*",IF($C372&gt;=400,ROUND('201920 DATA'!BM372/$C372,2),"")))</f>
        <v>0.18</v>
      </c>
      <c r="AO372" s="289">
        <f>IF(OR($C372="*",$C372&lt;400),"",IF(AND('201920 DATA'!BN372="*",$C372&gt;=400),"*",IF($C372&gt;=400,ROUND('201920 DATA'!BN372/$C372,2),"")))</f>
        <v>0.02</v>
      </c>
      <c r="AP372" s="289">
        <f>IF(OR($C372="*",$C372&lt;400),"",IF(AND('201920 DATA'!BO372="*",$C372&gt;=400),"*",IF($C372&gt;=400,ROUND('201920 DATA'!BO372/$C372,2),"")))</f>
        <v>0.06</v>
      </c>
      <c r="AQ372" s="289">
        <f>IF(OR($C372="*",$C372&lt;400),"",IF(AND('201920 DATA'!BP372="*",$C372&gt;=400),"*",IF($C372&gt;=400,ROUND('201920 DATA'!BP372/$C372,2),"")))</f>
        <v>0.08</v>
      </c>
      <c r="AR372" s="289">
        <f>IF(OR($C372="*",$C372&lt;400),"",IF(AND('201920 DATA'!BQ372="*",$C372&gt;=400),"*",IF($C372&gt;=400,ROUND('201920 DATA'!BQ372/$C372,2),"")))</f>
        <v>0.09</v>
      </c>
      <c r="AS372" s="289">
        <f>IF(OR($C372="*",$C372&lt;400),"",IF(AND('201920 DATA'!BR372="*",$C372&gt;=400),"*",IF($C372&gt;=400,ROUND('201920 DATA'!BR372/$C372,2),"")))</f>
        <v>0.02</v>
      </c>
      <c r="AT372" s="289">
        <f>IF(OR($C372="*",$C372&lt;400),"",IF(AND('201920 DATA'!BS372="*",$C372&gt;=400),"*",IF($C372&gt;=400,ROUND('201920 DATA'!BS372/$C372,2),"")))</f>
        <v>0</v>
      </c>
      <c r="AU372" s="289">
        <f>IF(OR($C372="*",$C372&lt;400),"",IF(AND('201920 DATA'!BT372="*",$C372&gt;=400),"*",IF($C372&gt;=400,ROUND('201920 DATA'!BT372/$C372,2),"")))</f>
        <v>0.1</v>
      </c>
      <c r="AV372" s="289">
        <f>IF(OR($C372="*",$C372&lt;400),"",IF(AND('201920 DATA'!BU372="*",$C372&gt;=400),"*",IF($C372&gt;=400,ROUND('201920 DATA'!BU372/$C372,2),"")))</f>
        <v>0.05</v>
      </c>
      <c r="AW372" s="289">
        <f>IF(OR($C372="*",$C372&lt;400),"",IF(AND('201920 DATA'!BV372="*",$C372&gt;=400),"*",IF($C372&gt;=400,ROUND('201920 DATA'!BV372/$C372,2),"")))</f>
        <v>0</v>
      </c>
      <c r="AX372" s="289">
        <f>IF(OR($C372="*",$C372&lt;400),"",IF(AND('201920 DATA'!BW372="*",$C372&gt;=400),"*",IF($C372&gt;=400,ROUND('201920 DATA'!BW372/$C372,2),"")))</f>
        <v>0.06</v>
      </c>
      <c r="AZ372" s="365">
        <v>84950</v>
      </c>
    </row>
    <row r="373" spans="1:52" x14ac:dyDescent="0.2">
      <c r="A373" s="373" t="s">
        <v>427</v>
      </c>
      <c r="B373" s="287">
        <f>'201920 DATA'!B373</f>
        <v>174920</v>
      </c>
      <c r="C373" s="288">
        <f>'201920 DATA'!C373</f>
        <v>136290</v>
      </c>
      <c r="D373" s="293">
        <f>'201920 DATA'!FQ373</f>
        <v>44915</v>
      </c>
      <c r="F373" s="313">
        <f t="shared" si="10"/>
        <v>0.06</v>
      </c>
      <c r="G373" s="295">
        <f t="shared" si="11"/>
        <v>0.78</v>
      </c>
      <c r="H373" s="289">
        <f>IF(OR($C373="*",$C373&lt;400),"",IF(AND('201920 DATA'!F373="*",$C373&gt;=400),"*",IF($C373&gt;=400,ROUND('201920 DATA'!F373/$C373,2),"")))</f>
        <v>0.4</v>
      </c>
      <c r="I373" s="296">
        <f>IF(OR($B373="*",$B373&lt;400),"",IF(AND('201920 DATA'!Y373="*",$B373&gt;=400),"*",IF($B373&gt;=400,ROUND('201920 DATA'!Y373/$B373,2),"")))</f>
        <v>0.13</v>
      </c>
      <c r="J373" s="296">
        <f>IF(OR($B373="*",$B373&lt;400),"",IF(AND('201920 DATA'!Z373="*",$B373&gt;=400),"*",IF($B373&gt;=400,ROUND('201920 DATA'!Z373/$B373,2),"")))</f>
        <v>0.11</v>
      </c>
      <c r="K373" s="296">
        <f>IF(OR($B373="*",$B373&lt;400),"",IF(AND('201920 DATA'!AA373="*",$B373&gt;=400),"*",IF($B373&gt;=400,ROUND('201920 DATA'!AA373/$B373,2),"")))</f>
        <v>0.17</v>
      </c>
      <c r="L373" s="296">
        <f>IF(OR($B373="*",$B373&lt;400),"",IF(AND('201920 DATA'!AB373="*",$B373&gt;=400),"*",IF($B373&gt;=400,ROUND('201920 DATA'!AB373/$B373,2),"")))</f>
        <v>0.19</v>
      </c>
      <c r="M373" s="296">
        <f>IF(OR($B373="*",$B373&lt;400),"",IF(AND('201920 DATA'!AC373="*",$B373&gt;=400),"*",IF($B373&gt;=400,ROUND('201920 DATA'!AC373/$B373,2),"")))</f>
        <v>0.2</v>
      </c>
      <c r="N373" s="296">
        <f>IF(OR($B373="*",$B373&lt;400),"",IF(AND('201920 DATA'!AD373="*",$B373&gt;=400),"*",IF($B373&gt;=400,ROUND('201920 DATA'!AD373/$B373,2),"")))</f>
        <v>0.17</v>
      </c>
      <c r="O373" s="296">
        <f>IF(OR($B373="*",$B373&lt;400),"",IF(AND('201920 DATA'!AE373="*",$B373&gt;=400),"*",IF($B373&gt;=400,ROUND('201920 DATA'!AE373/$B373,2),"")))</f>
        <v>0.03</v>
      </c>
      <c r="P373" s="297"/>
      <c r="Q373" s="296">
        <f>IF(OR($B373="*",$B373&lt;400),"",IF(AND('201920 DATA'!FO373="*",$B373&gt;=400),"*",IF($B373&gt;=400,ROUND('201920 DATA'!FO373/$B373,2),"")))</f>
        <v>0.59</v>
      </c>
      <c r="R373" s="289">
        <f>IF(OR($C373="*",$C373&lt;400),"",IF(AND('201920 DATA'!F373="*",$C373&gt;=400),"*",IF($C373&gt;=400,ROUND('201920 DATA'!F373/$C373,2),"")))</f>
        <v>0.4</v>
      </c>
      <c r="S373" s="289">
        <f>IF(OR($C373="*",$C373&lt;400),"",IF(AND('201920 DATA'!G373="*",$C373&gt;=400),"*",IF($C373&gt;=400,ROUND('201920 DATA'!G373/$C373,2),"")))</f>
        <v>0.14000000000000001</v>
      </c>
      <c r="T373" s="289">
        <f>IF(OR($C373="*",$C373&lt;400),"",IF(AND('201920 DATA'!H373="*",$C373&gt;=400),"*",IF($C373&gt;=400,ROUND('201920 DATA'!H373/$C373,2),"")))</f>
        <v>0.34</v>
      </c>
      <c r="U373" s="289">
        <f>IF(OR($C373="*",$C373&lt;400),"",IF(AND('201920 DATA'!FP373="*",$C373&gt;=400),"*",IF($C373&gt;=400,ROUND('201920 DATA'!FP373/$C373,2),"")))</f>
        <v>0.12</v>
      </c>
      <c r="V373" s="312">
        <f>IF(OR($D373="*",$D373&lt;400),"",IF(AND('201920 DATA'!M373="*",$D373&gt;=400),"*",IF($D373&gt;=400,ROUND('201920 DATA'!M373/$D373,2),"")))</f>
        <v>0</v>
      </c>
      <c r="W373" s="312">
        <f>IF(OR($D373="*",$D373&lt;400),"",IF(AND('201920 DATA'!N373="*",$D373&gt;=400),"*",IF($D373&gt;=400,ROUND('201920 DATA'!N373/$D373,2),"")))</f>
        <v>0.56000000000000005</v>
      </c>
      <c r="X373" s="312">
        <f>IF(OR($D373="*",$D373&lt;400),"",IF(AND('201920 DATA'!O373="*",$D373&gt;=400),"*",IF($D373&gt;=400,ROUND('201920 DATA'!O373/$D373,2),"")))</f>
        <v>0.2</v>
      </c>
      <c r="Y373" s="312">
        <f>IF(OR($D373="*",$D373&lt;400),"",IF(AND('201920 DATA'!P373="*",$D373&gt;=400),"*",IF($D373&gt;=400,ROUND('201920 DATA'!P373/$D373,2),"")))</f>
        <v>0.09</v>
      </c>
      <c r="Z373" s="312">
        <f>IF(OR($D373="*",$D373&lt;400),"",IF(AND('201920 DATA'!Q373="*",$D373&gt;=400),"*",IF($D373&gt;=400,ROUND('201920 DATA'!Q373/$D373,2),"")))</f>
        <v>0.1</v>
      </c>
      <c r="AA373" s="312">
        <f>IF(OR($D373="*",$D373&lt;400),"",IF(AND('201920 DATA'!R373="*",$D373&gt;=400),"*",IF($D373&gt;=400,ROUND('201920 DATA'!R373/$D373,2),"")))</f>
        <v>0.03</v>
      </c>
      <c r="AB373" s="312">
        <f>IF(OR($D373="*",$D373&lt;400),"",IF(AND('201920 DATA'!S373="*",$D373&gt;=400),"*",IF($D373&gt;=400,ROUND('201920 DATA'!S373/$D373,2),"")))</f>
        <v>0.01</v>
      </c>
      <c r="AC373" s="312">
        <f>IF(OR($D373="*",$D373&lt;400),"",IF(AND('201920 DATA'!T373="*",$D373&gt;=400),"*",IF($D373&gt;=400,ROUND('201920 DATA'!T373/$D373,2),"")))</f>
        <v>0</v>
      </c>
      <c r="AD373" s="289">
        <f>IF(OR($C373="*",$C373&lt;400),"",IF(AND('201920 DATA'!BC373="*",$C373&gt;=400),"*",IF($C373&gt;=400,ROUND('201920 DATA'!BC373/$C373,2),"")))</f>
        <v>0.02</v>
      </c>
      <c r="AE373" s="289">
        <f>IF(OR($C373="*",$C373&lt;400),"",IF(AND('201920 DATA'!BD373="*",$C373&gt;=400),"*",IF($C373&gt;=400,ROUND('201920 DATA'!BD373/$C373,2),"")))</f>
        <v>0.08</v>
      </c>
      <c r="AF373" s="289">
        <f>IF(OR($C373="*",$C373&lt;400),"",IF(AND('201920 DATA'!BE373="*",$C373&gt;=400),"*",IF($C373&gt;=400,ROUND('201920 DATA'!BE373/$C373,2),"")))</f>
        <v>0.02</v>
      </c>
      <c r="AG373" s="289">
        <f>IF(OR($C373="*",$C373&lt;400),"",IF(AND('201920 DATA'!BF373="*",$C373&gt;=400),"*",IF($C373&gt;=400,ROUND('201920 DATA'!BF373/$C373,2),"")))</f>
        <v>0.02</v>
      </c>
      <c r="AH373" s="289">
        <f>IF(OR($C373="*",$C373&lt;400),"",IF(AND('201920 DATA'!BG373="*",$C373&gt;=400),"*",IF($C373&gt;=400,ROUND('201920 DATA'!BG373/$C373,2),"")))</f>
        <v>0.02</v>
      </c>
      <c r="AI373" s="289">
        <f>IF(OR($C373="*",$C373&lt;400),"",IF(AND('201920 DATA'!BH373="*",$C373&gt;=400),"*",IF($C373&gt;=400,ROUND('201920 DATA'!BH373/$C373,2),"")))</f>
        <v>0.05</v>
      </c>
      <c r="AJ373" s="289">
        <f>IF(OR($C373="*",$C373&lt;400),"",IF(AND('201920 DATA'!BI373="*",$C373&gt;=400),"*",IF($C373&gt;=400,ROUND('201920 DATA'!BI373/$C373,2),"")))</f>
        <v>0</v>
      </c>
      <c r="AK373" s="289">
        <f>IF(OR($C373="*",$C373&lt;400),"",IF(AND('201920 DATA'!BJ373="*",$C373&gt;=400),"*",IF($C373&gt;=400,ROUND('201920 DATA'!BJ373/$C373,2),"")))</f>
        <v>0.01</v>
      </c>
      <c r="AL373" s="289">
        <f>IF(OR($C373="*",$C373&lt;400),"",IF(AND('201920 DATA'!BK373="*",$C373&gt;=400),"*",IF($C373&gt;=400,ROUND('201920 DATA'!BK373/$C373,2),"")))</f>
        <v>0.08</v>
      </c>
      <c r="AM373" s="289">
        <f>IF(OR($C373="*",$C373&lt;400),"",IF(AND('201920 DATA'!BL373="*",$C373&gt;=400),"*",IF($C373&gt;=400,ROUND('201920 DATA'!BL373/$C373,2),"")))</f>
        <v>0.05</v>
      </c>
      <c r="AN373" s="289">
        <f>IF(OR($C373="*",$C373&lt;400),"",IF(AND('201920 DATA'!BM373="*",$C373&gt;=400),"*",IF($C373&gt;=400,ROUND('201920 DATA'!BM373/$C373,2),"")))</f>
        <v>0.12</v>
      </c>
      <c r="AO373" s="289">
        <f>IF(OR($C373="*",$C373&lt;400),"",IF(AND('201920 DATA'!BN373="*",$C373&gt;=400),"*",IF($C373&gt;=400,ROUND('201920 DATA'!BN373/$C373,2),"")))</f>
        <v>0.02</v>
      </c>
      <c r="AP373" s="289">
        <f>IF(OR($C373="*",$C373&lt;400),"",IF(AND('201920 DATA'!BO373="*",$C373&gt;=400),"*",IF($C373&gt;=400,ROUND('201920 DATA'!BO373/$C373,2),"")))</f>
        <v>0.05</v>
      </c>
      <c r="AQ373" s="289">
        <f>IF(OR($C373="*",$C373&lt;400),"",IF(AND('201920 DATA'!BP373="*",$C373&gt;=400),"*",IF($C373&gt;=400,ROUND('201920 DATA'!BP373/$C373,2),"")))</f>
        <v>0.06</v>
      </c>
      <c r="AR373" s="289">
        <f>IF(OR($C373="*",$C373&lt;400),"",IF(AND('201920 DATA'!BQ373="*",$C373&gt;=400),"*",IF($C373&gt;=400,ROUND('201920 DATA'!BQ373/$C373,2),"")))</f>
        <v>7.0000000000000007E-2</v>
      </c>
      <c r="AS373" s="289">
        <f>IF(OR($C373="*",$C373&lt;400),"",IF(AND('201920 DATA'!BR373="*",$C373&gt;=400),"*",IF($C373&gt;=400,ROUND('201920 DATA'!BR373/$C373,2),"")))</f>
        <v>0.01</v>
      </c>
      <c r="AT373" s="289">
        <f>IF(OR($C373="*",$C373&lt;400),"",IF(AND('201920 DATA'!BS373="*",$C373&gt;=400),"*",IF($C373&gt;=400,ROUND('201920 DATA'!BS373/$C373,2),"")))</f>
        <v>0.01</v>
      </c>
      <c r="AU373" s="289">
        <f>IF(OR($C373="*",$C373&lt;400),"",IF(AND('201920 DATA'!BT373="*",$C373&gt;=400),"*",IF($C373&gt;=400,ROUND('201920 DATA'!BT373/$C373,2),"")))</f>
        <v>0.12</v>
      </c>
      <c r="AV373" s="289">
        <f>IF(OR($C373="*",$C373&lt;400),"",IF(AND('201920 DATA'!BU373="*",$C373&gt;=400),"*",IF($C373&gt;=400,ROUND('201920 DATA'!BU373/$C373,2),"")))</f>
        <v>0.09</v>
      </c>
      <c r="AW373" s="289">
        <f>IF(OR($C373="*",$C373&lt;400),"",IF(AND('201920 DATA'!BV373="*",$C373&gt;=400),"*",IF($C373&gt;=400,ROUND('201920 DATA'!BV373/$C373,2),"")))</f>
        <v>0</v>
      </c>
      <c r="AX373" s="289">
        <f>IF(OR($C373="*",$C373&lt;400),"",IF(AND('201920 DATA'!BW373="*",$C373&gt;=400),"*",IF($C373&gt;=400,ROUND('201920 DATA'!BW373/$C373,2),"")))</f>
        <v>0.08</v>
      </c>
      <c r="AZ373" s="365">
        <v>164985</v>
      </c>
    </row>
    <row r="374" spans="1:52" x14ac:dyDescent="0.2">
      <c r="A374" s="373" t="s">
        <v>428</v>
      </c>
      <c r="B374" s="287">
        <f>'201920 DATA'!B374</f>
        <v>6395</v>
      </c>
      <c r="C374" s="288">
        <f>'201920 DATA'!C374</f>
        <v>5865</v>
      </c>
      <c r="D374" s="293">
        <f>'201920 DATA'!FQ374</f>
        <v>10</v>
      </c>
      <c r="F374" s="313">
        <f t="shared" si="10"/>
        <v>0.16</v>
      </c>
      <c r="G374" s="295">
        <f t="shared" si="11"/>
        <v>0.92</v>
      </c>
      <c r="H374" s="289">
        <f>IF(OR($C374="*",$C374&lt;400),"",IF(AND('201920 DATA'!F374="*",$C374&gt;=400),"*",IF($C374&gt;=400,ROUND('201920 DATA'!F374/$C374,2),"")))</f>
        <v>0.12</v>
      </c>
      <c r="I374" s="296">
        <f>IF(OR($B374="*",$B374&lt;400),"",IF(AND('201920 DATA'!Y374="*",$B374&gt;=400),"*",IF($B374&gt;=400,ROUND('201920 DATA'!Y374/$B374,2),"")))</f>
        <v>0</v>
      </c>
      <c r="J374" s="296">
        <f>IF(OR($B374="*",$B374&lt;400),"",IF(AND('201920 DATA'!Z374="*",$B374&gt;=400),"*",IF($B374&gt;=400,ROUND('201920 DATA'!Z374/$B374,2),"")))</f>
        <v>0.04</v>
      </c>
      <c r="K374" s="296">
        <f>IF(OR($B374="*",$B374&lt;400),"",IF(AND('201920 DATA'!AA374="*",$B374&gt;=400),"*",IF($B374&gt;=400,ROUND('201920 DATA'!AA374/$B374,2),"")))</f>
        <v>0.05</v>
      </c>
      <c r="L374" s="296">
        <f>IF(OR($B374="*",$B374&lt;400),"",IF(AND('201920 DATA'!AB374="*",$B374&gt;=400),"*",IF($B374&gt;=400,ROUND('201920 DATA'!AB374/$B374,2),"")))</f>
        <v>0.08</v>
      </c>
      <c r="M374" s="296">
        <f>IF(OR($B374="*",$B374&lt;400),"",IF(AND('201920 DATA'!AC374="*",$B374&gt;=400),"*",IF($B374&gt;=400,ROUND('201920 DATA'!AC374/$B374,2),"")))</f>
        <v>0.17</v>
      </c>
      <c r="N374" s="296">
        <f>IF(OR($B374="*",$B374&lt;400),"",IF(AND('201920 DATA'!AD374="*",$B374&gt;=400),"*",IF($B374&gt;=400,ROUND('201920 DATA'!AD374/$B374,2),"")))</f>
        <v>0.49</v>
      </c>
      <c r="O374" s="296">
        <f>IF(OR($B374="*",$B374&lt;400),"",IF(AND('201920 DATA'!AE374="*",$B374&gt;=400),"*",IF($B374&gt;=400,ROUND('201920 DATA'!AE374/$B374,2),"")))</f>
        <v>0.16</v>
      </c>
      <c r="P374" s="297"/>
      <c r="Q374" s="296">
        <f>IF(OR($B374="*",$B374&lt;400),"",IF(AND('201920 DATA'!FO374="*",$B374&gt;=400),"*",IF($B374&gt;=400,ROUND('201920 DATA'!FO374/$B374,2),"")))</f>
        <v>7.0000000000000007E-2</v>
      </c>
      <c r="R374" s="289">
        <f>IF(OR($C374="*",$C374&lt;400),"",IF(AND('201920 DATA'!F374="*",$C374&gt;=400),"*",IF($C374&gt;=400,ROUND('201920 DATA'!F374/$C374,2),"")))</f>
        <v>0.12</v>
      </c>
      <c r="S374" s="289">
        <f>IF(OR($C374="*",$C374&lt;400),"",IF(AND('201920 DATA'!G374="*",$C374&gt;=400),"*",IF($C374&gt;=400,ROUND('201920 DATA'!G374/$C374,2),"")))</f>
        <v>0.19</v>
      </c>
      <c r="T374" s="289">
        <f>IF(OR($C374="*",$C374&lt;400),"",IF(AND('201920 DATA'!H374="*",$C374&gt;=400),"*",IF($C374&gt;=400,ROUND('201920 DATA'!H374/$C374,2),"")))</f>
        <v>7.0000000000000007E-2</v>
      </c>
      <c r="U374" s="289">
        <f>IF(OR($C374="*",$C374&lt;400),"",IF(AND('201920 DATA'!FP374="*",$C374&gt;=400),"*",IF($C374&gt;=400,ROUND('201920 DATA'!FP374/$C374,2),"")))</f>
        <v>0.62</v>
      </c>
      <c r="V374" s="312" t="str">
        <f>IF(OR($D374="*",$D374&lt;400),"",IF(AND('201920 DATA'!M374="*",$D374&gt;=400),"*",IF($D374&gt;=400,ROUND('201920 DATA'!M374/$D374,2),"")))</f>
        <v/>
      </c>
      <c r="W374" s="312" t="str">
        <f>IF(OR($D374="*",$D374&lt;400),"",IF(AND('201920 DATA'!N374="*",$D374&gt;=400),"*",IF($D374&gt;=400,ROUND('201920 DATA'!N374/$D374,2),"")))</f>
        <v/>
      </c>
      <c r="X374" s="312" t="str">
        <f>IF(OR($D374="*",$D374&lt;400),"",IF(AND('201920 DATA'!O374="*",$D374&gt;=400),"*",IF($D374&gt;=400,ROUND('201920 DATA'!O374/$D374,2),"")))</f>
        <v/>
      </c>
      <c r="Y374" s="312" t="str">
        <f>IF(OR($D374="*",$D374&lt;400),"",IF(AND('201920 DATA'!P374="*",$D374&gt;=400),"*",IF($D374&gt;=400,ROUND('201920 DATA'!P374/$D374,2),"")))</f>
        <v/>
      </c>
      <c r="Z374" s="312" t="str">
        <f>IF(OR($D374="*",$D374&lt;400),"",IF(AND('201920 DATA'!Q374="*",$D374&gt;=400),"*",IF($D374&gt;=400,ROUND('201920 DATA'!Q374/$D374,2),"")))</f>
        <v/>
      </c>
      <c r="AA374" s="312" t="str">
        <f>IF(OR($D374="*",$D374&lt;400),"",IF(AND('201920 DATA'!R374="*",$D374&gt;=400),"*",IF($D374&gt;=400,ROUND('201920 DATA'!R374/$D374,2),"")))</f>
        <v/>
      </c>
      <c r="AB374" s="312" t="str">
        <f>IF(OR($D374="*",$D374&lt;400),"",IF(AND('201920 DATA'!S374="*",$D374&gt;=400),"*",IF($D374&gt;=400,ROUND('201920 DATA'!S374/$D374,2),"")))</f>
        <v/>
      </c>
      <c r="AC374" s="312" t="str">
        <f>IF(OR($D374="*",$D374&lt;400),"",IF(AND('201920 DATA'!T374="*",$D374&gt;=400),"*",IF($D374&gt;=400,ROUND('201920 DATA'!T374/$D374,2),"")))</f>
        <v/>
      </c>
      <c r="AD374" s="289">
        <f>IF(OR($C374="*",$C374&lt;400),"",IF(AND('201920 DATA'!BC374="*",$C374&gt;=400),"*",IF($C374&gt;=400,ROUND('201920 DATA'!BC374/$C374,2),"")))</f>
        <v>0.02</v>
      </c>
      <c r="AE374" s="289">
        <f>IF(OR($C374="*",$C374&lt;400),"",IF(AND('201920 DATA'!BD374="*",$C374&gt;=400),"*",IF($C374&gt;=400,ROUND('201920 DATA'!BD374/$C374,2),"")))</f>
        <v>0.05</v>
      </c>
      <c r="AF374" s="289">
        <f>IF(OR($C374="*",$C374&lt;400),"",IF(AND('201920 DATA'!BE374="*",$C374&gt;=400),"*",IF($C374&gt;=400,ROUND('201920 DATA'!BE374/$C374,2),"")))</f>
        <v>0</v>
      </c>
      <c r="AG374" s="289">
        <f>IF(OR($C374="*",$C374&lt;400),"",IF(AND('201920 DATA'!BF374="*",$C374&gt;=400),"*",IF($C374&gt;=400,ROUND('201920 DATA'!BF374/$C374,2),"")))</f>
        <v>0.01</v>
      </c>
      <c r="AH374" s="289">
        <f>IF(OR($C374="*",$C374&lt;400),"",IF(AND('201920 DATA'!BG374="*",$C374&gt;=400),"*",IF($C374&gt;=400,ROUND('201920 DATA'!BG374/$C374,2),"")))</f>
        <v>0.12</v>
      </c>
      <c r="AI374" s="289">
        <f>IF(OR($C374="*",$C374&lt;400),"",IF(AND('201920 DATA'!BH374="*",$C374&gt;=400),"*",IF($C374&gt;=400,ROUND('201920 DATA'!BH374/$C374,2),"")))</f>
        <v>0.02</v>
      </c>
      <c r="AJ374" s="289" t="str">
        <f>IF(OR($C374="*",$C374&lt;400),"",IF(AND('201920 DATA'!BI374="*",$C374&gt;=400),"*",IF($C374&gt;=400,ROUND('201920 DATA'!BI374/$C374,2),"")))</f>
        <v>*</v>
      </c>
      <c r="AK374" s="289" t="str">
        <f>IF(OR($C374="*",$C374&lt;400),"",IF(AND('201920 DATA'!BJ374="*",$C374&gt;=400),"*",IF($C374&gt;=400,ROUND('201920 DATA'!BJ374/$C374,2),"")))</f>
        <v>*</v>
      </c>
      <c r="AL374" s="289">
        <f>IF(OR($C374="*",$C374&lt;400),"",IF(AND('201920 DATA'!BK374="*",$C374&gt;=400),"*",IF($C374&gt;=400,ROUND('201920 DATA'!BK374/$C374,2),"")))</f>
        <v>0.14000000000000001</v>
      </c>
      <c r="AM374" s="289">
        <f>IF(OR($C374="*",$C374&lt;400),"",IF(AND('201920 DATA'!BL374="*",$C374&gt;=400),"*",IF($C374&gt;=400,ROUND('201920 DATA'!BL374/$C374,2),"")))</f>
        <v>0.11</v>
      </c>
      <c r="AN374" s="289">
        <f>IF(OR($C374="*",$C374&lt;400),"",IF(AND('201920 DATA'!BM374="*",$C374&gt;=400),"*",IF($C374&gt;=400,ROUND('201920 DATA'!BM374/$C374,2),"")))</f>
        <v>0.04</v>
      </c>
      <c r="AO374" s="289">
        <f>IF(OR($C374="*",$C374&lt;400),"",IF(AND('201920 DATA'!BN374="*",$C374&gt;=400),"*",IF($C374&gt;=400,ROUND('201920 DATA'!BN374/$C374,2),"")))</f>
        <v>0.02</v>
      </c>
      <c r="AP374" s="289">
        <f>IF(OR($C374="*",$C374&lt;400),"",IF(AND('201920 DATA'!BO374="*",$C374&gt;=400),"*",IF($C374&gt;=400,ROUND('201920 DATA'!BO374/$C374,2),"")))</f>
        <v>0.06</v>
      </c>
      <c r="AQ374" s="289">
        <f>IF(OR($C374="*",$C374&lt;400),"",IF(AND('201920 DATA'!BP374="*",$C374&gt;=400),"*",IF($C374&gt;=400,ROUND('201920 DATA'!BP374/$C374,2),"")))</f>
        <v>0.04</v>
      </c>
      <c r="AR374" s="289">
        <f>IF(OR($C374="*",$C374&lt;400),"",IF(AND('201920 DATA'!BQ374="*",$C374&gt;=400),"*",IF($C374&gt;=400,ROUND('201920 DATA'!BQ374/$C374,2),"")))</f>
        <v>0</v>
      </c>
      <c r="AS374" s="289">
        <f>IF(OR($C374="*",$C374&lt;400),"",IF(AND('201920 DATA'!BR374="*",$C374&gt;=400),"*",IF($C374&gt;=400,ROUND('201920 DATA'!BR374/$C374,2),"")))</f>
        <v>0</v>
      </c>
      <c r="AT374" s="289" t="str">
        <f>IF(OR($C374="*",$C374&lt;400),"",IF(AND('201920 DATA'!BS374="*",$C374&gt;=400),"*",IF($C374&gt;=400,ROUND('201920 DATA'!BS374/$C374,2),"")))</f>
        <v>*</v>
      </c>
      <c r="AU374" s="289">
        <f>IF(OR($C374="*",$C374&lt;400),"",IF(AND('201920 DATA'!BT374="*",$C374&gt;=400),"*",IF($C374&gt;=400,ROUND('201920 DATA'!BT374/$C374,2),"")))</f>
        <v>0.15</v>
      </c>
      <c r="AV374" s="289">
        <f>IF(OR($C374="*",$C374&lt;400),"",IF(AND('201920 DATA'!BU374="*",$C374&gt;=400),"*",IF($C374&gt;=400,ROUND('201920 DATA'!BU374/$C374,2),"")))</f>
        <v>0.21</v>
      </c>
      <c r="AW374" s="289">
        <f>IF(OR($C374="*",$C374&lt;400),"",IF(AND('201920 DATA'!BV374="*",$C374&gt;=400),"*",IF($C374&gt;=400,ROUND('201920 DATA'!BV374/$C374,2),"")))</f>
        <v>0</v>
      </c>
      <c r="AX374" s="289">
        <f>IF(OR($C374="*",$C374&lt;400),"",IF(AND('201920 DATA'!BW374="*",$C374&gt;=400),"*",IF($C374&gt;=400,ROUND('201920 DATA'!BW374/$C374,2),"")))</f>
        <v>0.01</v>
      </c>
      <c r="AZ374" s="365">
        <v>5385</v>
      </c>
    </row>
    <row r="375" spans="1:52" x14ac:dyDescent="0.2">
      <c r="A375" s="373" t="s">
        <v>429</v>
      </c>
      <c r="B375" s="287">
        <f>'201920 DATA'!B375</f>
        <v>91040</v>
      </c>
      <c r="C375" s="288">
        <f>'201920 DATA'!C375</f>
        <v>68415</v>
      </c>
      <c r="D375" s="293">
        <f>'201920 DATA'!FQ375</f>
        <v>21055</v>
      </c>
      <c r="F375" s="313">
        <f t="shared" si="10"/>
        <v>0.06</v>
      </c>
      <c r="G375" s="295">
        <f t="shared" si="11"/>
        <v>0.75</v>
      </c>
      <c r="H375" s="289">
        <f>IF(OR($C375="*",$C375&lt;400),"",IF(AND('201920 DATA'!F375="*",$C375&gt;=400),"*",IF($C375&gt;=400,ROUND('201920 DATA'!F375/$C375,2),"")))</f>
        <v>0.36</v>
      </c>
      <c r="I375" s="296">
        <f>IF(OR($B375="*",$B375&lt;400),"",IF(AND('201920 DATA'!Y375="*",$B375&gt;=400),"*",IF($B375&gt;=400,ROUND('201920 DATA'!Y375/$B375,2),"")))</f>
        <v>0.09</v>
      </c>
      <c r="J375" s="296">
        <f>IF(OR($B375="*",$B375&lt;400),"",IF(AND('201920 DATA'!Z375="*",$B375&gt;=400),"*",IF($B375&gt;=400,ROUND('201920 DATA'!Z375/$B375,2),"")))</f>
        <v>7.0000000000000007E-2</v>
      </c>
      <c r="K375" s="296">
        <f>IF(OR($B375="*",$B375&lt;400),"",IF(AND('201920 DATA'!AA375="*",$B375&gt;=400),"*",IF($B375&gt;=400,ROUND('201920 DATA'!AA375/$B375,2),"")))</f>
        <v>0.1</v>
      </c>
      <c r="L375" s="296">
        <f>IF(OR($B375="*",$B375&lt;400),"",IF(AND('201920 DATA'!AB375="*",$B375&gt;=400),"*",IF($B375&gt;=400,ROUND('201920 DATA'!AB375/$B375,2),"")))</f>
        <v>0.14000000000000001</v>
      </c>
      <c r="M375" s="296">
        <f>IF(OR($B375="*",$B375&lt;400),"",IF(AND('201920 DATA'!AC375="*",$B375&gt;=400),"*",IF($B375&gt;=400,ROUND('201920 DATA'!AC375/$B375,2),"")))</f>
        <v>0.25</v>
      </c>
      <c r="N375" s="296">
        <f>IF(OR($B375="*",$B375&lt;400),"",IF(AND('201920 DATA'!AD375="*",$B375&gt;=400),"*",IF($B375&gt;=400,ROUND('201920 DATA'!AD375/$B375,2),"")))</f>
        <v>0.28999999999999998</v>
      </c>
      <c r="O375" s="296">
        <f>IF(OR($B375="*",$B375&lt;400),"",IF(AND('201920 DATA'!AE375="*",$B375&gt;=400),"*",IF($B375&gt;=400,ROUND('201920 DATA'!AE375/$B375,2),"")))</f>
        <v>0.06</v>
      </c>
      <c r="P375" s="297"/>
      <c r="Q375" s="296">
        <f>IF(OR($B375="*",$B375&lt;400),"",IF(AND('201920 DATA'!FO375="*",$B375&gt;=400),"*",IF($B375&gt;=400,ROUND('201920 DATA'!FO375/$B375,2),"")))</f>
        <v>0.56000000000000005</v>
      </c>
      <c r="R375" s="289">
        <f>IF(OR($C375="*",$C375&lt;400),"",IF(AND('201920 DATA'!F375="*",$C375&gt;=400),"*",IF($C375&gt;=400,ROUND('201920 DATA'!F375/$C375,2),"")))</f>
        <v>0.36</v>
      </c>
      <c r="S375" s="289">
        <f>IF(OR($C375="*",$C375&lt;400),"",IF(AND('201920 DATA'!G375="*",$C375&gt;=400),"*",IF($C375&gt;=400,ROUND('201920 DATA'!G375/$C375,2),"")))</f>
        <v>0.22</v>
      </c>
      <c r="T375" s="289">
        <f>IF(OR($C375="*",$C375&lt;400),"",IF(AND('201920 DATA'!H375="*",$C375&gt;=400),"*",IF($C375&gt;=400,ROUND('201920 DATA'!H375/$C375,2),"")))</f>
        <v>0.32</v>
      </c>
      <c r="U375" s="289">
        <f>IF(OR($C375="*",$C375&lt;400),"",IF(AND('201920 DATA'!FP375="*",$C375&gt;=400),"*",IF($C375&gt;=400,ROUND('201920 DATA'!FP375/$C375,2),"")))</f>
        <v>0.11</v>
      </c>
      <c r="V375" s="312">
        <f>IF(OR($D375="*",$D375&lt;400),"",IF(AND('201920 DATA'!M375="*",$D375&gt;=400),"*",IF($D375&gt;=400,ROUND('201920 DATA'!M375/$D375,2),"")))</f>
        <v>0</v>
      </c>
      <c r="W375" s="312">
        <f>IF(OR($D375="*",$D375&lt;400),"",IF(AND('201920 DATA'!N375="*",$D375&gt;=400),"*",IF($D375&gt;=400,ROUND('201920 DATA'!N375/$D375,2),"")))</f>
        <v>0.43</v>
      </c>
      <c r="X375" s="312">
        <f>IF(OR($D375="*",$D375&lt;400),"",IF(AND('201920 DATA'!O375="*",$D375&gt;=400),"*",IF($D375&gt;=400,ROUND('201920 DATA'!O375/$D375,2),"")))</f>
        <v>0.27</v>
      </c>
      <c r="Y375" s="312">
        <f>IF(OR($D375="*",$D375&lt;400),"",IF(AND('201920 DATA'!P375="*",$D375&gt;=400),"*",IF($D375&gt;=400,ROUND('201920 DATA'!P375/$D375,2),"")))</f>
        <v>0.15</v>
      </c>
      <c r="Z375" s="312">
        <f>IF(OR($D375="*",$D375&lt;400),"",IF(AND('201920 DATA'!Q375="*",$D375&gt;=400),"*",IF($D375&gt;=400,ROUND('201920 DATA'!Q375/$D375,2),"")))</f>
        <v>0.15</v>
      </c>
      <c r="AA375" s="312">
        <f>IF(OR($D375="*",$D375&lt;400),"",IF(AND('201920 DATA'!R375="*",$D375&gt;=400),"*",IF($D375&gt;=400,ROUND('201920 DATA'!R375/$D375,2),"")))</f>
        <v>0.01</v>
      </c>
      <c r="AB375" s="312">
        <f>IF(OR($D375="*",$D375&lt;400),"",IF(AND('201920 DATA'!S375="*",$D375&gt;=400),"*",IF($D375&gt;=400,ROUND('201920 DATA'!S375/$D375,2),"")))</f>
        <v>0</v>
      </c>
      <c r="AC375" s="312" t="str">
        <f>IF(OR($D375="*",$D375&lt;400),"",IF(AND('201920 DATA'!T375="*",$D375&gt;=400),"*",IF($D375&gt;=400,ROUND('201920 DATA'!T375/$D375,2),"")))</f>
        <v>*</v>
      </c>
      <c r="AD375" s="289">
        <f>IF(OR($C375="*",$C375&lt;400),"",IF(AND('201920 DATA'!BC375="*",$C375&gt;=400),"*",IF($C375&gt;=400,ROUND('201920 DATA'!BC375/$C375,2),"")))</f>
        <v>0.03</v>
      </c>
      <c r="AE375" s="289">
        <f>IF(OR($C375="*",$C375&lt;400),"",IF(AND('201920 DATA'!BD375="*",$C375&gt;=400),"*",IF($C375&gt;=400,ROUND('201920 DATA'!BD375/$C375,2),"")))</f>
        <v>0.17</v>
      </c>
      <c r="AF375" s="289">
        <f>IF(OR($C375="*",$C375&lt;400),"",IF(AND('201920 DATA'!BE375="*",$C375&gt;=400),"*",IF($C375&gt;=400,ROUND('201920 DATA'!BE375/$C375,2),"")))</f>
        <v>0.01</v>
      </c>
      <c r="AG375" s="289">
        <f>IF(OR($C375="*",$C375&lt;400),"",IF(AND('201920 DATA'!BF375="*",$C375&gt;=400),"*",IF($C375&gt;=400,ROUND('201920 DATA'!BF375/$C375,2),"")))</f>
        <v>0.02</v>
      </c>
      <c r="AH375" s="289">
        <f>IF(OR($C375="*",$C375&lt;400),"",IF(AND('201920 DATA'!BG375="*",$C375&gt;=400),"*",IF($C375&gt;=400,ROUND('201920 DATA'!BG375/$C375,2),"")))</f>
        <v>0.01</v>
      </c>
      <c r="AI375" s="289">
        <f>IF(OR($C375="*",$C375&lt;400),"",IF(AND('201920 DATA'!BH375="*",$C375&gt;=400),"*",IF($C375&gt;=400,ROUND('201920 DATA'!BH375/$C375,2),"")))</f>
        <v>0.02</v>
      </c>
      <c r="AJ375" s="289">
        <f>IF(OR($C375="*",$C375&lt;400),"",IF(AND('201920 DATA'!BI375="*",$C375&gt;=400),"*",IF($C375&gt;=400,ROUND('201920 DATA'!BI375/$C375,2),"")))</f>
        <v>0.04</v>
      </c>
      <c r="AK375" s="289">
        <f>IF(OR($C375="*",$C375&lt;400),"",IF(AND('201920 DATA'!BJ375="*",$C375&gt;=400),"*",IF($C375&gt;=400,ROUND('201920 DATA'!BJ375/$C375,2),"")))</f>
        <v>0.01</v>
      </c>
      <c r="AL375" s="289">
        <f>IF(OR($C375="*",$C375&lt;400),"",IF(AND('201920 DATA'!BK375="*",$C375&gt;=400),"*",IF($C375&gt;=400,ROUND('201920 DATA'!BK375/$C375,2),"")))</f>
        <v>0.04</v>
      </c>
      <c r="AM375" s="289">
        <f>IF(OR($C375="*",$C375&lt;400),"",IF(AND('201920 DATA'!BL375="*",$C375&gt;=400),"*",IF($C375&gt;=400,ROUND('201920 DATA'!BL375/$C375,2),"")))</f>
        <v>7.0000000000000007E-2</v>
      </c>
      <c r="AN375" s="289">
        <f>IF(OR($C375="*",$C375&lt;400),"",IF(AND('201920 DATA'!BM375="*",$C375&gt;=400),"*",IF($C375&gt;=400,ROUND('201920 DATA'!BM375/$C375,2),"")))</f>
        <v>0.12</v>
      </c>
      <c r="AO375" s="289">
        <f>IF(OR($C375="*",$C375&lt;400),"",IF(AND('201920 DATA'!BN375="*",$C375&gt;=400),"*",IF($C375&gt;=400,ROUND('201920 DATA'!BN375/$C375,2),"")))</f>
        <v>0.02</v>
      </c>
      <c r="AP375" s="289">
        <f>IF(OR($C375="*",$C375&lt;400),"",IF(AND('201920 DATA'!BO375="*",$C375&gt;=400),"*",IF($C375&gt;=400,ROUND('201920 DATA'!BO375/$C375,2),"")))</f>
        <v>0.08</v>
      </c>
      <c r="AQ375" s="289">
        <f>IF(OR($C375="*",$C375&lt;400),"",IF(AND('201920 DATA'!BP375="*",$C375&gt;=400),"*",IF($C375&gt;=400,ROUND('201920 DATA'!BP375/$C375,2),"")))</f>
        <v>7.0000000000000007E-2</v>
      </c>
      <c r="AR375" s="289">
        <f>IF(OR($C375="*",$C375&lt;400),"",IF(AND('201920 DATA'!BQ375="*",$C375&gt;=400),"*",IF($C375&gt;=400,ROUND('201920 DATA'!BQ375/$C375,2),"")))</f>
        <v>0.06</v>
      </c>
      <c r="AS375" s="289">
        <f>IF(OR($C375="*",$C375&lt;400),"",IF(AND('201920 DATA'!BR375="*",$C375&gt;=400),"*",IF($C375&gt;=400,ROUND('201920 DATA'!BR375/$C375,2),"")))</f>
        <v>0.03</v>
      </c>
      <c r="AT375" s="289">
        <f>IF(OR($C375="*",$C375&lt;400),"",IF(AND('201920 DATA'!BS375="*",$C375&gt;=400),"*",IF($C375&gt;=400,ROUND('201920 DATA'!BS375/$C375,2),"")))</f>
        <v>0</v>
      </c>
      <c r="AU375" s="289">
        <f>IF(OR($C375="*",$C375&lt;400),"",IF(AND('201920 DATA'!BT375="*",$C375&gt;=400),"*",IF($C375&gt;=400,ROUND('201920 DATA'!BT375/$C375,2),"")))</f>
        <v>0.1</v>
      </c>
      <c r="AV375" s="289">
        <f>IF(OR($C375="*",$C375&lt;400),"",IF(AND('201920 DATA'!BU375="*",$C375&gt;=400),"*",IF($C375&gt;=400,ROUND('201920 DATA'!BU375/$C375,2),"")))</f>
        <v>0.06</v>
      </c>
      <c r="AW375" s="289">
        <f>IF(OR($C375="*",$C375&lt;400),"",IF(AND('201920 DATA'!BV375="*",$C375&gt;=400),"*",IF($C375&gt;=400,ROUND('201920 DATA'!BV375/$C375,2),"")))</f>
        <v>0</v>
      </c>
      <c r="AX375" s="289">
        <f>IF(OR($C375="*",$C375&lt;400),"",IF(AND('201920 DATA'!BW375="*",$C375&gt;=400),"*",IF($C375&gt;=400,ROUND('201920 DATA'!BW375/$C375,2),"")))</f>
        <v>0.05</v>
      </c>
      <c r="AZ375" s="365">
        <v>85250</v>
      </c>
    </row>
    <row r="376" spans="1:52" x14ac:dyDescent="0.2">
      <c r="A376" s="373" t="s">
        <v>430</v>
      </c>
      <c r="B376" s="287">
        <f>'201920 DATA'!B376</f>
        <v>302465</v>
      </c>
      <c r="C376" s="288">
        <f>'201920 DATA'!C376</f>
        <v>237470</v>
      </c>
      <c r="D376" s="293">
        <f>'201920 DATA'!FQ376</f>
        <v>64995</v>
      </c>
      <c r="F376" s="313">
        <f t="shared" si="10"/>
        <v>0.09</v>
      </c>
      <c r="G376" s="295">
        <f t="shared" si="11"/>
        <v>0.79</v>
      </c>
      <c r="H376" s="289">
        <f>IF(OR($C376="*",$C376&lt;400),"",IF(AND('201920 DATA'!F376="*",$C376&gt;=400),"*",IF($C376&gt;=400,ROUND('201920 DATA'!F376/$C376,2),"")))</f>
        <v>0.43</v>
      </c>
      <c r="I376" s="296">
        <f>IF(OR($B376="*",$B376&lt;400),"",IF(AND('201920 DATA'!Y376="*",$B376&gt;=400),"*",IF($B376&gt;=400,ROUND('201920 DATA'!Y376/$B376,2),"")))</f>
        <v>0.08</v>
      </c>
      <c r="J376" s="296">
        <f>IF(OR($B376="*",$B376&lt;400),"",IF(AND('201920 DATA'!Z376="*",$B376&gt;=400),"*",IF($B376&gt;=400,ROUND('201920 DATA'!Z376/$B376,2),"")))</f>
        <v>0.11</v>
      </c>
      <c r="K376" s="296">
        <f>IF(OR($B376="*",$B376&lt;400),"",IF(AND('201920 DATA'!AA376="*",$B376&gt;=400),"*",IF($B376&gt;=400,ROUND('201920 DATA'!AA376/$B376,2),"")))</f>
        <v>0.12</v>
      </c>
      <c r="L376" s="296">
        <f>IF(OR($B376="*",$B376&lt;400),"",IF(AND('201920 DATA'!AB376="*",$B376&gt;=400),"*",IF($B376&gt;=400,ROUND('201920 DATA'!AB376/$B376,2),"")))</f>
        <v>0.16</v>
      </c>
      <c r="M376" s="296">
        <f>IF(OR($B376="*",$B376&lt;400),"",IF(AND('201920 DATA'!AC376="*",$B376&gt;=400),"*",IF($B376&gt;=400,ROUND('201920 DATA'!AC376/$B376,2),"")))</f>
        <v>0.25</v>
      </c>
      <c r="N376" s="296">
        <f>IF(OR($B376="*",$B376&lt;400),"",IF(AND('201920 DATA'!AD376="*",$B376&gt;=400),"*",IF($B376&gt;=400,ROUND('201920 DATA'!AD376/$B376,2),"")))</f>
        <v>0.23</v>
      </c>
      <c r="O376" s="296">
        <f>IF(OR($B376="*",$B376&lt;400),"",IF(AND('201920 DATA'!AE376="*",$B376&gt;=400),"*",IF($B376&gt;=400,ROUND('201920 DATA'!AE376/$B376,2),"")))</f>
        <v>0.04</v>
      </c>
      <c r="P376" s="297"/>
      <c r="Q376" s="296">
        <f>IF(OR($B376="*",$B376&lt;400),"",IF(AND('201920 DATA'!FO376="*",$B376&gt;=400),"*",IF($B376&gt;=400,ROUND('201920 DATA'!FO376/$B376,2),"")))</f>
        <v>0.5</v>
      </c>
      <c r="R376" s="289">
        <f>IF(OR($C376="*",$C376&lt;400),"",IF(AND('201920 DATA'!F376="*",$C376&gt;=400),"*",IF($C376&gt;=400,ROUND('201920 DATA'!F376/$C376,2),"")))</f>
        <v>0.43</v>
      </c>
      <c r="S376" s="289">
        <f>IF(OR($C376="*",$C376&lt;400),"",IF(AND('201920 DATA'!G376="*",$C376&gt;=400),"*",IF($C376&gt;=400,ROUND('201920 DATA'!G376/$C376,2),"")))</f>
        <v>0.16</v>
      </c>
      <c r="T376" s="289">
        <f>IF(OR($C376="*",$C376&lt;400),"",IF(AND('201920 DATA'!H376="*",$C376&gt;=400),"*",IF($C376&gt;=400,ROUND('201920 DATA'!H376/$C376,2),"")))</f>
        <v>0.28999999999999998</v>
      </c>
      <c r="U376" s="289">
        <f>IF(OR($C376="*",$C376&lt;400),"",IF(AND('201920 DATA'!FP376="*",$C376&gt;=400),"*",IF($C376&gt;=400,ROUND('201920 DATA'!FP376/$C376,2),"")))</f>
        <v>0.12</v>
      </c>
      <c r="V376" s="312">
        <f>IF(OR($D376="*",$D376&lt;400),"",IF(AND('201920 DATA'!M376="*",$D376&gt;=400),"*",IF($D376&gt;=400,ROUND('201920 DATA'!M376/$D376,2),"")))</f>
        <v>0</v>
      </c>
      <c r="W376" s="312">
        <f>IF(OR($D376="*",$D376&lt;400),"",IF(AND('201920 DATA'!N376="*",$D376&gt;=400),"*",IF($D376&gt;=400,ROUND('201920 DATA'!N376/$D376,2),"")))</f>
        <v>0.56000000000000005</v>
      </c>
      <c r="X376" s="312">
        <f>IF(OR($D376="*",$D376&lt;400),"",IF(AND('201920 DATA'!O376="*",$D376&gt;=400),"*",IF($D376&gt;=400,ROUND('201920 DATA'!O376/$D376,2),"")))</f>
        <v>0.2</v>
      </c>
      <c r="Y376" s="312">
        <f>IF(OR($D376="*",$D376&lt;400),"",IF(AND('201920 DATA'!P376="*",$D376&gt;=400),"*",IF($D376&gt;=400,ROUND('201920 DATA'!P376/$D376,2),"")))</f>
        <v>0.09</v>
      </c>
      <c r="Z376" s="312">
        <f>IF(OR($D376="*",$D376&lt;400),"",IF(AND('201920 DATA'!Q376="*",$D376&gt;=400),"*",IF($D376&gt;=400,ROUND('201920 DATA'!Q376/$D376,2),"")))</f>
        <v>0.11</v>
      </c>
      <c r="AA376" s="312">
        <f>IF(OR($D376="*",$D376&lt;400),"",IF(AND('201920 DATA'!R376="*",$D376&gt;=400),"*",IF($D376&gt;=400,ROUND('201920 DATA'!R376/$D376,2),"")))</f>
        <v>0.03</v>
      </c>
      <c r="AB376" s="312">
        <f>IF(OR($D376="*",$D376&lt;400),"",IF(AND('201920 DATA'!S376="*",$D376&gt;=400),"*",IF($D376&gt;=400,ROUND('201920 DATA'!S376/$D376,2),"")))</f>
        <v>0.01</v>
      </c>
      <c r="AC376" s="312">
        <f>IF(OR($D376="*",$D376&lt;400),"",IF(AND('201920 DATA'!T376="*",$D376&gt;=400),"*",IF($D376&gt;=400,ROUND('201920 DATA'!T376/$D376,2),"")))</f>
        <v>0</v>
      </c>
      <c r="AD376" s="289">
        <f>IF(OR($C376="*",$C376&lt;400),"",IF(AND('201920 DATA'!BC376="*",$C376&gt;=400),"*",IF($C376&gt;=400,ROUND('201920 DATA'!BC376/$C376,2),"")))</f>
        <v>0.02</v>
      </c>
      <c r="AE376" s="289">
        <f>IF(OR($C376="*",$C376&lt;400),"",IF(AND('201920 DATA'!BD376="*",$C376&gt;=400),"*",IF($C376&gt;=400,ROUND('201920 DATA'!BD376/$C376,2),"")))</f>
        <v>0.18</v>
      </c>
      <c r="AF376" s="289">
        <f>IF(OR($C376="*",$C376&lt;400),"",IF(AND('201920 DATA'!BE376="*",$C376&gt;=400),"*",IF($C376&gt;=400,ROUND('201920 DATA'!BE376/$C376,2),"")))</f>
        <v>0.02</v>
      </c>
      <c r="AG376" s="289">
        <f>IF(OR($C376="*",$C376&lt;400),"",IF(AND('201920 DATA'!BF376="*",$C376&gt;=400),"*",IF($C376&gt;=400,ROUND('201920 DATA'!BF376/$C376,2),"")))</f>
        <v>0.02</v>
      </c>
      <c r="AH376" s="289">
        <f>IF(OR($C376="*",$C376&lt;400),"",IF(AND('201920 DATA'!BG376="*",$C376&gt;=400),"*",IF($C376&gt;=400,ROUND('201920 DATA'!BG376/$C376,2),"")))</f>
        <v>0.01</v>
      </c>
      <c r="AI376" s="289">
        <f>IF(OR($C376="*",$C376&lt;400),"",IF(AND('201920 DATA'!BH376="*",$C376&gt;=400),"*",IF($C376&gt;=400,ROUND('201920 DATA'!BH376/$C376,2),"")))</f>
        <v>0.02</v>
      </c>
      <c r="AJ376" s="289">
        <f>IF(OR($C376="*",$C376&lt;400),"",IF(AND('201920 DATA'!BI376="*",$C376&gt;=400),"*",IF($C376&gt;=400,ROUND('201920 DATA'!BI376/$C376,2),"")))</f>
        <v>0.02</v>
      </c>
      <c r="AK376" s="289">
        <f>IF(OR($C376="*",$C376&lt;400),"",IF(AND('201920 DATA'!BJ376="*",$C376&gt;=400),"*",IF($C376&gt;=400,ROUND('201920 DATA'!BJ376/$C376,2),"")))</f>
        <v>0</v>
      </c>
      <c r="AL376" s="289">
        <f>IF(OR($C376="*",$C376&lt;400),"",IF(AND('201920 DATA'!BK376="*",$C376&gt;=400),"*",IF($C376&gt;=400,ROUND('201920 DATA'!BK376/$C376,2),"")))</f>
        <v>7.0000000000000007E-2</v>
      </c>
      <c r="AM376" s="289">
        <f>IF(OR($C376="*",$C376&lt;400),"",IF(AND('201920 DATA'!BL376="*",$C376&gt;=400),"*",IF($C376&gt;=400,ROUND('201920 DATA'!BL376/$C376,2),"")))</f>
        <v>0.08</v>
      </c>
      <c r="AN376" s="289">
        <f>IF(OR($C376="*",$C376&lt;400),"",IF(AND('201920 DATA'!BM376="*",$C376&gt;=400),"*",IF($C376&gt;=400,ROUND('201920 DATA'!BM376/$C376,2),"")))</f>
        <v>0.11</v>
      </c>
      <c r="AO376" s="289">
        <f>IF(OR($C376="*",$C376&lt;400),"",IF(AND('201920 DATA'!BN376="*",$C376&gt;=400),"*",IF($C376&gt;=400,ROUND('201920 DATA'!BN376/$C376,2),"")))</f>
        <v>0.02</v>
      </c>
      <c r="AP376" s="289">
        <f>IF(OR($C376="*",$C376&lt;400),"",IF(AND('201920 DATA'!BO376="*",$C376&gt;=400),"*",IF($C376&gt;=400,ROUND('201920 DATA'!BO376/$C376,2),"")))</f>
        <v>0.05</v>
      </c>
      <c r="AQ376" s="289">
        <f>IF(OR($C376="*",$C376&lt;400),"",IF(AND('201920 DATA'!BP376="*",$C376&gt;=400),"*",IF($C376&gt;=400,ROUND('201920 DATA'!BP376/$C376,2),"")))</f>
        <v>0.05</v>
      </c>
      <c r="AR376" s="289">
        <f>IF(OR($C376="*",$C376&lt;400),"",IF(AND('201920 DATA'!BQ376="*",$C376&gt;=400),"*",IF($C376&gt;=400,ROUND('201920 DATA'!BQ376/$C376,2),"")))</f>
        <v>0.09</v>
      </c>
      <c r="AS376" s="289">
        <f>IF(OR($C376="*",$C376&lt;400),"",IF(AND('201920 DATA'!BR376="*",$C376&gt;=400),"*",IF($C376&gt;=400,ROUND('201920 DATA'!BR376/$C376,2),"")))</f>
        <v>0.01</v>
      </c>
      <c r="AT376" s="289">
        <f>IF(OR($C376="*",$C376&lt;400),"",IF(AND('201920 DATA'!BS376="*",$C376&gt;=400),"*",IF($C376&gt;=400,ROUND('201920 DATA'!BS376/$C376,2),"")))</f>
        <v>0</v>
      </c>
      <c r="AU376" s="289">
        <f>IF(OR($C376="*",$C376&lt;400),"",IF(AND('201920 DATA'!BT376="*",$C376&gt;=400),"*",IF($C376&gt;=400,ROUND('201920 DATA'!BT376/$C376,2),"")))</f>
        <v>0.11</v>
      </c>
      <c r="AV376" s="289">
        <f>IF(OR($C376="*",$C376&lt;400),"",IF(AND('201920 DATA'!BU376="*",$C376&gt;=400),"*",IF($C376&gt;=400,ROUND('201920 DATA'!BU376/$C376,2),"")))</f>
        <v>0.06</v>
      </c>
      <c r="AW376" s="289">
        <f>IF(OR($C376="*",$C376&lt;400),"",IF(AND('201920 DATA'!BV376="*",$C376&gt;=400),"*",IF($C376&gt;=400,ROUND('201920 DATA'!BV376/$C376,2),"")))</f>
        <v>0</v>
      </c>
      <c r="AX376" s="289">
        <f>IF(OR($C376="*",$C376&lt;400),"",IF(AND('201920 DATA'!BW376="*",$C376&gt;=400),"*",IF($C376&gt;=400,ROUND('201920 DATA'!BW376/$C376,2),"")))</f>
        <v>0.06</v>
      </c>
      <c r="AZ376" s="365">
        <v>273915</v>
      </c>
    </row>
    <row r="377" spans="1:52" x14ac:dyDescent="0.2">
      <c r="A377" s="373" t="s">
        <v>581</v>
      </c>
      <c r="B377" s="287">
        <f>'201920 DATA'!B377</f>
        <v>122690</v>
      </c>
      <c r="C377" s="288">
        <f>'201920 DATA'!C377</f>
        <v>111605</v>
      </c>
      <c r="D377" s="293">
        <f>'201920 DATA'!FQ377</f>
        <v>32845</v>
      </c>
      <c r="F377" s="313">
        <f t="shared" si="10"/>
        <v>0.02</v>
      </c>
      <c r="G377" s="295">
        <f t="shared" si="11"/>
        <v>0.91</v>
      </c>
      <c r="H377" s="289">
        <f>IF(OR($C377="*",$C377&lt;400),"",IF(AND('201920 DATA'!F377="*",$C377&gt;=400),"*",IF($C377&gt;=400,ROUND('201920 DATA'!F377/$C377,2),"")))</f>
        <v>0.38</v>
      </c>
      <c r="I377" s="296">
        <f>IF(OR($B377="*",$B377&lt;400),"",IF(AND('201920 DATA'!Y377="*",$B377&gt;=400),"*",IF($B377&gt;=400,ROUND('201920 DATA'!Y377/$B377,2),"")))</f>
        <v>0.08</v>
      </c>
      <c r="J377" s="296">
        <f>IF(OR($B377="*",$B377&lt;400),"",IF(AND('201920 DATA'!Z377="*",$B377&gt;=400),"*",IF($B377&gt;=400,ROUND('201920 DATA'!Z377/$B377,2),"")))</f>
        <v>0.09</v>
      </c>
      <c r="K377" s="296">
        <f>IF(OR($B377="*",$B377&lt;400),"",IF(AND('201920 DATA'!AA377="*",$B377&gt;=400),"*",IF($B377&gt;=400,ROUND('201920 DATA'!AA377/$B377,2),"")))</f>
        <v>0.1</v>
      </c>
      <c r="L377" s="296">
        <f>IF(OR($B377="*",$B377&lt;400),"",IF(AND('201920 DATA'!AB377="*",$B377&gt;=400),"*",IF($B377&gt;=400,ROUND('201920 DATA'!AB377/$B377,2),"")))</f>
        <v>0.16</v>
      </c>
      <c r="M377" s="296">
        <f>IF(OR($B377="*",$B377&lt;400),"",IF(AND('201920 DATA'!AC377="*",$B377&gt;=400),"*",IF($B377&gt;=400,ROUND('201920 DATA'!AC377/$B377,2),"")))</f>
        <v>0.27</v>
      </c>
      <c r="N377" s="296">
        <f>IF(OR($B377="*",$B377&lt;400),"",IF(AND('201920 DATA'!AD377="*",$B377&gt;=400),"*",IF($B377&gt;=400,ROUND('201920 DATA'!AD377/$B377,2),"")))</f>
        <v>0.25</v>
      </c>
      <c r="O377" s="296">
        <f>IF(OR($B377="*",$B377&lt;400),"",IF(AND('201920 DATA'!AE377="*",$B377&gt;=400),"*",IF($B377&gt;=400,ROUND('201920 DATA'!AE377/$B377,2),"")))</f>
        <v>0.04</v>
      </c>
      <c r="P377" s="297"/>
      <c r="Q377" s="296">
        <f>IF(OR($B377="*",$B377&lt;400),"",IF(AND('201920 DATA'!FO377="*",$B377&gt;=400),"*",IF($B377&gt;=400,ROUND('201920 DATA'!FO377/$B377,2),"")))</f>
        <v>0.66</v>
      </c>
      <c r="R377" s="289">
        <f>IF(OR($C377="*",$C377&lt;400),"",IF(AND('201920 DATA'!F377="*",$C377&gt;=400),"*",IF($C377&gt;=400,ROUND('201920 DATA'!F377/$C377,2),"")))</f>
        <v>0.38</v>
      </c>
      <c r="S377" s="289">
        <f>IF(OR($C377="*",$C377&lt;400),"",IF(AND('201920 DATA'!G377="*",$C377&gt;=400),"*",IF($C377&gt;=400,ROUND('201920 DATA'!G377/$C377,2),"")))</f>
        <v>0.22</v>
      </c>
      <c r="T377" s="289">
        <f>IF(OR($C377="*",$C377&lt;400),"",IF(AND('201920 DATA'!H377="*",$C377&gt;=400),"*",IF($C377&gt;=400,ROUND('201920 DATA'!H377/$C377,2),"")))</f>
        <v>0.31</v>
      </c>
      <c r="U377" s="289">
        <f>IF(OR($C377="*",$C377&lt;400),"",IF(AND('201920 DATA'!FP377="*",$C377&gt;=400),"*",IF($C377&gt;=400,ROUND('201920 DATA'!FP377/$C377,2),"")))</f>
        <v>0.09</v>
      </c>
      <c r="V377" s="312">
        <f>IF(OR($D377="*",$D377&lt;400),"",IF(AND('201920 DATA'!M377="*",$D377&gt;=400),"*",IF($D377&gt;=400,ROUND('201920 DATA'!M377/$D377,2),"")))</f>
        <v>0</v>
      </c>
      <c r="W377" s="312">
        <f>IF(OR($D377="*",$D377&lt;400),"",IF(AND('201920 DATA'!N377="*",$D377&gt;=400),"*",IF($D377&gt;=400,ROUND('201920 DATA'!N377/$D377,2),"")))</f>
        <v>0.52</v>
      </c>
      <c r="X377" s="312">
        <f>IF(OR($D377="*",$D377&lt;400),"",IF(AND('201920 DATA'!O377="*",$D377&gt;=400),"*",IF($D377&gt;=400,ROUND('201920 DATA'!O377/$D377,2),"")))</f>
        <v>0.22</v>
      </c>
      <c r="Y377" s="312">
        <f>IF(OR($D377="*",$D377&lt;400),"",IF(AND('201920 DATA'!P377="*",$D377&gt;=400),"*",IF($D377&gt;=400,ROUND('201920 DATA'!P377/$D377,2),"")))</f>
        <v>0.08</v>
      </c>
      <c r="Z377" s="312">
        <f>IF(OR($D377="*",$D377&lt;400),"",IF(AND('201920 DATA'!Q377="*",$D377&gt;=400),"*",IF($D377&gt;=400,ROUND('201920 DATA'!Q377/$D377,2),"")))</f>
        <v>0.12</v>
      </c>
      <c r="AA377" s="312">
        <f>IF(OR($D377="*",$D377&lt;400),"",IF(AND('201920 DATA'!R377="*",$D377&gt;=400),"*",IF($D377&gt;=400,ROUND('201920 DATA'!R377/$D377,2),"")))</f>
        <v>0.04</v>
      </c>
      <c r="AB377" s="312">
        <f>IF(OR($D377="*",$D377&lt;400),"",IF(AND('201920 DATA'!S377="*",$D377&gt;=400),"*",IF($D377&gt;=400,ROUND('201920 DATA'!S377/$D377,2),"")))</f>
        <v>0.02</v>
      </c>
      <c r="AC377" s="312">
        <f>IF(OR($D377="*",$D377&lt;400),"",IF(AND('201920 DATA'!T377="*",$D377&gt;=400),"*",IF($D377&gt;=400,ROUND('201920 DATA'!T377/$D377,2),"")))</f>
        <v>0</v>
      </c>
      <c r="AD377" s="289">
        <f>IF(OR($C377="*",$C377&lt;400),"",IF(AND('201920 DATA'!BC377="*",$C377&gt;=400),"*",IF($C377&gt;=400,ROUND('201920 DATA'!BC377/$C377,2),"")))</f>
        <v>0.03</v>
      </c>
      <c r="AE377" s="289">
        <f>IF(OR($C377="*",$C377&lt;400),"",IF(AND('201920 DATA'!BD377="*",$C377&gt;=400),"*",IF($C377&gt;=400,ROUND('201920 DATA'!BD377/$C377,2),"")))</f>
        <v>0.1</v>
      </c>
      <c r="AF377" s="289">
        <f>IF(OR($C377="*",$C377&lt;400),"",IF(AND('201920 DATA'!BE377="*",$C377&gt;=400),"*",IF($C377&gt;=400,ROUND('201920 DATA'!BE377/$C377,2),"")))</f>
        <v>0.02</v>
      </c>
      <c r="AG377" s="289">
        <f>IF(OR($C377="*",$C377&lt;400),"",IF(AND('201920 DATA'!BF377="*",$C377&gt;=400),"*",IF($C377&gt;=400,ROUND('201920 DATA'!BF377/$C377,2),"")))</f>
        <v>0.01</v>
      </c>
      <c r="AH377" s="289">
        <f>IF(OR($C377="*",$C377&lt;400),"",IF(AND('201920 DATA'!BG377="*",$C377&gt;=400),"*",IF($C377&gt;=400,ROUND('201920 DATA'!BG377/$C377,2),"")))</f>
        <v>0</v>
      </c>
      <c r="AI377" s="289">
        <f>IF(OR($C377="*",$C377&lt;400),"",IF(AND('201920 DATA'!BH377="*",$C377&gt;=400),"*",IF($C377&gt;=400,ROUND('201920 DATA'!BH377/$C377,2),"")))</f>
        <v>0.01</v>
      </c>
      <c r="AJ377" s="289">
        <f>IF(OR($C377="*",$C377&lt;400),"",IF(AND('201920 DATA'!BI377="*",$C377&gt;=400),"*",IF($C377&gt;=400,ROUND('201920 DATA'!BI377/$C377,2),"")))</f>
        <v>7.0000000000000007E-2</v>
      </c>
      <c r="AK377" s="289">
        <f>IF(OR($C377="*",$C377&lt;400),"",IF(AND('201920 DATA'!BJ377="*",$C377&gt;=400),"*",IF($C377&gt;=400,ROUND('201920 DATA'!BJ377/$C377,2),"")))</f>
        <v>0</v>
      </c>
      <c r="AL377" s="289">
        <f>IF(OR($C377="*",$C377&lt;400),"",IF(AND('201920 DATA'!BK377="*",$C377&gt;=400),"*",IF($C377&gt;=400,ROUND('201920 DATA'!BK377/$C377,2),"")))</f>
        <v>0.06</v>
      </c>
      <c r="AM377" s="289">
        <f>IF(OR($C377="*",$C377&lt;400),"",IF(AND('201920 DATA'!BL377="*",$C377&gt;=400),"*",IF($C377&gt;=400,ROUND('201920 DATA'!BL377/$C377,2),"")))</f>
        <v>7.0000000000000007E-2</v>
      </c>
      <c r="AN377" s="289">
        <f>IF(OR($C377="*",$C377&lt;400),"",IF(AND('201920 DATA'!BM377="*",$C377&gt;=400),"*",IF($C377&gt;=400,ROUND('201920 DATA'!BM377/$C377,2),"")))</f>
        <v>0.21</v>
      </c>
      <c r="AO377" s="289">
        <f>IF(OR($C377="*",$C377&lt;400),"",IF(AND('201920 DATA'!BN377="*",$C377&gt;=400),"*",IF($C377&gt;=400,ROUND('201920 DATA'!BN377/$C377,2),"")))</f>
        <v>0.01</v>
      </c>
      <c r="AP377" s="289">
        <f>IF(OR($C377="*",$C377&lt;400),"",IF(AND('201920 DATA'!BO377="*",$C377&gt;=400),"*",IF($C377&gt;=400,ROUND('201920 DATA'!BO377/$C377,2),"")))</f>
        <v>0.05</v>
      </c>
      <c r="AQ377" s="289">
        <f>IF(OR($C377="*",$C377&lt;400),"",IF(AND('201920 DATA'!BP377="*",$C377&gt;=400),"*",IF($C377&gt;=400,ROUND('201920 DATA'!BP377/$C377,2),"")))</f>
        <v>0.06</v>
      </c>
      <c r="AR377" s="289">
        <f>IF(OR($C377="*",$C377&lt;400),"",IF(AND('201920 DATA'!BQ377="*",$C377&gt;=400),"*",IF($C377&gt;=400,ROUND('201920 DATA'!BQ377/$C377,2),"")))</f>
        <v>7.0000000000000007E-2</v>
      </c>
      <c r="AS377" s="289">
        <f>IF(OR($C377="*",$C377&lt;400),"",IF(AND('201920 DATA'!BR377="*",$C377&gt;=400),"*",IF($C377&gt;=400,ROUND('201920 DATA'!BR377/$C377,2),"")))</f>
        <v>0.01</v>
      </c>
      <c r="AT377" s="289">
        <f>IF(OR($C377="*",$C377&lt;400),"",IF(AND('201920 DATA'!BS377="*",$C377&gt;=400),"*",IF($C377&gt;=400,ROUND('201920 DATA'!BS377/$C377,2),"")))</f>
        <v>0</v>
      </c>
      <c r="AU377" s="289">
        <f>IF(OR($C377="*",$C377&lt;400),"",IF(AND('201920 DATA'!BT377="*",$C377&gt;=400),"*",IF($C377&gt;=400,ROUND('201920 DATA'!BT377/$C377,2),"")))</f>
        <v>0.11</v>
      </c>
      <c r="AV377" s="289">
        <f>IF(OR($C377="*",$C377&lt;400),"",IF(AND('201920 DATA'!BU377="*",$C377&gt;=400),"*",IF($C377&gt;=400,ROUND('201920 DATA'!BU377/$C377,2),"")))</f>
        <v>0.04</v>
      </c>
      <c r="AW377" s="289">
        <f>IF(OR($C377="*",$C377&lt;400),"",IF(AND('201920 DATA'!BV377="*",$C377&gt;=400),"*",IF($C377&gt;=400,ROUND('201920 DATA'!BV377/$C377,2),"")))</f>
        <v>0</v>
      </c>
      <c r="AX377" s="289">
        <f>IF(OR($C377="*",$C377&lt;400),"",IF(AND('201920 DATA'!BW377="*",$C377&gt;=400),"*",IF($C377&gt;=400,ROUND('201920 DATA'!BW377/$C377,2),"")))</f>
        <v>0.05</v>
      </c>
      <c r="AZ377" s="365">
        <v>119665</v>
      </c>
    </row>
    <row r="378" spans="1:52" x14ac:dyDescent="0.2">
      <c r="A378" s="373" t="s">
        <v>432</v>
      </c>
      <c r="B378" s="287">
        <f>'201920 DATA'!B378</f>
        <v>41830</v>
      </c>
      <c r="C378" s="288">
        <f>'201920 DATA'!C378</f>
        <v>34905</v>
      </c>
      <c r="D378" s="293">
        <f>'201920 DATA'!FQ378</f>
        <v>13840</v>
      </c>
      <c r="F378" s="313">
        <f t="shared" si="10"/>
        <v>0</v>
      </c>
      <c r="G378" s="295">
        <f t="shared" si="11"/>
        <v>0.83</v>
      </c>
      <c r="H378" s="289">
        <f>IF(OR($C378="*",$C378&lt;400),"",IF(AND('201920 DATA'!F378="*",$C378&gt;=400),"*",IF($C378&gt;=400,ROUND('201920 DATA'!F378/$C378,2),"")))</f>
        <v>0.43</v>
      </c>
      <c r="I378" s="296">
        <f>IF(OR($B378="*",$B378&lt;400),"",IF(AND('201920 DATA'!Y378="*",$B378&gt;=400),"*",IF($B378&gt;=400,ROUND('201920 DATA'!Y378/$B378,2),"")))</f>
        <v>0.13</v>
      </c>
      <c r="J378" s="296">
        <f>IF(OR($B378="*",$B378&lt;400),"",IF(AND('201920 DATA'!Z378="*",$B378&gt;=400),"*",IF($B378&gt;=400,ROUND('201920 DATA'!Z378/$B378,2),"")))</f>
        <v>0.06</v>
      </c>
      <c r="K378" s="296">
        <f>IF(OR($B378="*",$B378&lt;400),"",IF(AND('201920 DATA'!AA378="*",$B378&gt;=400),"*",IF($B378&gt;=400,ROUND('201920 DATA'!AA378/$B378,2),"")))</f>
        <v>0.09</v>
      </c>
      <c r="L378" s="296">
        <f>IF(OR($B378="*",$B378&lt;400),"",IF(AND('201920 DATA'!AB378="*",$B378&gt;=400),"*",IF($B378&gt;=400,ROUND('201920 DATA'!AB378/$B378,2),"")))</f>
        <v>0.14000000000000001</v>
      </c>
      <c r="M378" s="296">
        <f>IF(OR($B378="*",$B378&lt;400),"",IF(AND('201920 DATA'!AC378="*",$B378&gt;=400),"*",IF($B378&gt;=400,ROUND('201920 DATA'!AC378/$B378,2),"")))</f>
        <v>0.22</v>
      </c>
      <c r="N378" s="296">
        <f>IF(OR($B378="*",$B378&lt;400),"",IF(AND('201920 DATA'!AD378="*",$B378&gt;=400),"*",IF($B378&gt;=400,ROUND('201920 DATA'!AD378/$B378,2),"")))</f>
        <v>0.28999999999999998</v>
      </c>
      <c r="O378" s="296">
        <f>IF(OR($B378="*",$B378&lt;400),"",IF(AND('201920 DATA'!AE378="*",$B378&gt;=400),"*",IF($B378&gt;=400,ROUND('201920 DATA'!AE378/$B378,2),"")))</f>
        <v>0.06</v>
      </c>
      <c r="P378" s="297"/>
      <c r="Q378" s="296">
        <f>IF(OR($B378="*",$B378&lt;400),"",IF(AND('201920 DATA'!FO378="*",$B378&gt;=400),"*",IF($B378&gt;=400,ROUND('201920 DATA'!FO378/$B378,2),"")))</f>
        <v>0.6</v>
      </c>
      <c r="R378" s="289">
        <f>IF(OR($C378="*",$C378&lt;400),"",IF(AND('201920 DATA'!F378="*",$C378&gt;=400),"*",IF($C378&gt;=400,ROUND('201920 DATA'!F378/$C378,2),"")))</f>
        <v>0.43</v>
      </c>
      <c r="S378" s="289">
        <f>IF(OR($C378="*",$C378&lt;400),"",IF(AND('201920 DATA'!G378="*",$C378&gt;=400),"*",IF($C378&gt;=400,ROUND('201920 DATA'!G378/$C378,2),"")))</f>
        <v>0.08</v>
      </c>
      <c r="T378" s="289">
        <f>IF(OR($C378="*",$C378&lt;400),"",IF(AND('201920 DATA'!H378="*",$C378&gt;=400),"*",IF($C378&gt;=400,ROUND('201920 DATA'!H378/$C378,2),"")))</f>
        <v>0.4</v>
      </c>
      <c r="U378" s="289">
        <f>IF(OR($C378="*",$C378&lt;400),"",IF(AND('201920 DATA'!FP378="*",$C378&gt;=400),"*",IF($C378&gt;=400,ROUND('201920 DATA'!FP378/$C378,2),"")))</f>
        <v>0.09</v>
      </c>
      <c r="V378" s="312">
        <f>IF(OR($D378="*",$D378&lt;400),"",IF(AND('201920 DATA'!M378="*",$D378&gt;=400),"*",IF($D378&gt;=400,ROUND('201920 DATA'!M378/$D378,2),"")))</f>
        <v>0</v>
      </c>
      <c r="W378" s="312">
        <f>IF(OR($D378="*",$D378&lt;400),"",IF(AND('201920 DATA'!N378="*",$D378&gt;=400),"*",IF($D378&gt;=400,ROUND('201920 DATA'!N378/$D378,2),"")))</f>
        <v>0.46</v>
      </c>
      <c r="X378" s="312">
        <f>IF(OR($D378="*",$D378&lt;400),"",IF(AND('201920 DATA'!O378="*",$D378&gt;=400),"*",IF($D378&gt;=400,ROUND('201920 DATA'!O378/$D378,2),"")))</f>
        <v>0.2</v>
      </c>
      <c r="Y378" s="312">
        <f>IF(OR($D378="*",$D378&lt;400),"",IF(AND('201920 DATA'!P378="*",$D378&gt;=400),"*",IF($D378&gt;=400,ROUND('201920 DATA'!P378/$D378,2),"")))</f>
        <v>0.08</v>
      </c>
      <c r="Z378" s="312">
        <f>IF(OR($D378="*",$D378&lt;400),"",IF(AND('201920 DATA'!Q378="*",$D378&gt;=400),"*",IF($D378&gt;=400,ROUND('201920 DATA'!Q378/$D378,2),"")))</f>
        <v>0.17</v>
      </c>
      <c r="AA378" s="312">
        <f>IF(OR($D378="*",$D378&lt;400),"",IF(AND('201920 DATA'!R378="*",$D378&gt;=400),"*",IF($D378&gt;=400,ROUND('201920 DATA'!R378/$D378,2),"")))</f>
        <v>0.06</v>
      </c>
      <c r="AB378" s="312">
        <f>IF(OR($D378="*",$D378&lt;400),"",IF(AND('201920 DATA'!S378="*",$D378&gt;=400),"*",IF($D378&gt;=400,ROUND('201920 DATA'!S378/$D378,2),"")))</f>
        <v>0.01</v>
      </c>
      <c r="AC378" s="312" t="str">
        <f>IF(OR($D378="*",$D378&lt;400),"",IF(AND('201920 DATA'!T378="*",$D378&gt;=400),"*",IF($D378&gt;=400,ROUND('201920 DATA'!T378/$D378,2),"")))</f>
        <v>*</v>
      </c>
      <c r="AD378" s="289">
        <f>IF(OR($C378="*",$C378&lt;400),"",IF(AND('201920 DATA'!BC378="*",$C378&gt;=400),"*",IF($C378&gt;=400,ROUND('201920 DATA'!BC378/$C378,2),"")))</f>
        <v>0.03</v>
      </c>
      <c r="AE378" s="289">
        <f>IF(OR($C378="*",$C378&lt;400),"",IF(AND('201920 DATA'!BD378="*",$C378&gt;=400),"*",IF($C378&gt;=400,ROUND('201920 DATA'!BD378/$C378,2),"")))</f>
        <v>0.09</v>
      </c>
      <c r="AF378" s="289">
        <f>IF(OR($C378="*",$C378&lt;400),"",IF(AND('201920 DATA'!BE378="*",$C378&gt;=400),"*",IF($C378&gt;=400,ROUND('201920 DATA'!BE378/$C378,2),"")))</f>
        <v>0.01</v>
      </c>
      <c r="AG378" s="289">
        <f>IF(OR($C378="*",$C378&lt;400),"",IF(AND('201920 DATA'!BF378="*",$C378&gt;=400),"*",IF($C378&gt;=400,ROUND('201920 DATA'!BF378/$C378,2),"")))</f>
        <v>0.01</v>
      </c>
      <c r="AH378" s="289">
        <f>IF(OR($C378="*",$C378&lt;400),"",IF(AND('201920 DATA'!BG378="*",$C378&gt;=400),"*",IF($C378&gt;=400,ROUND('201920 DATA'!BG378/$C378,2),"")))</f>
        <v>0.01</v>
      </c>
      <c r="AI378" s="289">
        <f>IF(OR($C378="*",$C378&lt;400),"",IF(AND('201920 DATA'!BH378="*",$C378&gt;=400),"*",IF($C378&gt;=400,ROUND('201920 DATA'!BH378/$C378,2),"")))</f>
        <v>0.01</v>
      </c>
      <c r="AJ378" s="289">
        <f>IF(OR($C378="*",$C378&lt;400),"",IF(AND('201920 DATA'!BI378="*",$C378&gt;=400),"*",IF($C378&gt;=400,ROUND('201920 DATA'!BI378/$C378,2),"")))</f>
        <v>0.11</v>
      </c>
      <c r="AK378" s="289">
        <f>IF(OR($C378="*",$C378&lt;400),"",IF(AND('201920 DATA'!BJ378="*",$C378&gt;=400),"*",IF($C378&gt;=400,ROUND('201920 DATA'!BJ378/$C378,2),"")))</f>
        <v>0.01</v>
      </c>
      <c r="AL378" s="289">
        <f>IF(OR($C378="*",$C378&lt;400),"",IF(AND('201920 DATA'!BK378="*",$C378&gt;=400),"*",IF($C378&gt;=400,ROUND('201920 DATA'!BK378/$C378,2),"")))</f>
        <v>0.04</v>
      </c>
      <c r="AM378" s="289">
        <f>IF(OR($C378="*",$C378&lt;400),"",IF(AND('201920 DATA'!BL378="*",$C378&gt;=400),"*",IF($C378&gt;=400,ROUND('201920 DATA'!BL378/$C378,2),"")))</f>
        <v>0.1</v>
      </c>
      <c r="AN378" s="289">
        <f>IF(OR($C378="*",$C378&lt;400),"",IF(AND('201920 DATA'!BM378="*",$C378&gt;=400),"*",IF($C378&gt;=400,ROUND('201920 DATA'!BM378/$C378,2),"")))</f>
        <v>0.19</v>
      </c>
      <c r="AO378" s="289">
        <f>IF(OR($C378="*",$C378&lt;400),"",IF(AND('201920 DATA'!BN378="*",$C378&gt;=400),"*",IF($C378&gt;=400,ROUND('201920 DATA'!BN378/$C378,2),"")))</f>
        <v>0.02</v>
      </c>
      <c r="AP378" s="289">
        <f>IF(OR($C378="*",$C378&lt;400),"",IF(AND('201920 DATA'!BO378="*",$C378&gt;=400),"*",IF($C378&gt;=400,ROUND('201920 DATA'!BO378/$C378,2),"")))</f>
        <v>0.05</v>
      </c>
      <c r="AQ378" s="289">
        <f>IF(OR($C378="*",$C378&lt;400),"",IF(AND('201920 DATA'!BP378="*",$C378&gt;=400),"*",IF($C378&gt;=400,ROUND('201920 DATA'!BP378/$C378,2),"")))</f>
        <v>0.05</v>
      </c>
      <c r="AR378" s="289">
        <f>IF(OR($C378="*",$C378&lt;400),"",IF(AND('201920 DATA'!BQ378="*",$C378&gt;=400),"*",IF($C378&gt;=400,ROUND('201920 DATA'!BQ378/$C378,2),"")))</f>
        <v>0.06</v>
      </c>
      <c r="AS378" s="289">
        <f>IF(OR($C378="*",$C378&lt;400),"",IF(AND('201920 DATA'!BR378="*",$C378&gt;=400),"*",IF($C378&gt;=400,ROUND('201920 DATA'!BR378/$C378,2),"")))</f>
        <v>0.03</v>
      </c>
      <c r="AT378" s="289">
        <f>IF(OR($C378="*",$C378&lt;400),"",IF(AND('201920 DATA'!BS378="*",$C378&gt;=400),"*",IF($C378&gt;=400,ROUND('201920 DATA'!BS378/$C378,2),"")))</f>
        <v>0</v>
      </c>
      <c r="AU378" s="289">
        <f>IF(OR($C378="*",$C378&lt;400),"",IF(AND('201920 DATA'!BT378="*",$C378&gt;=400),"*",IF($C378&gt;=400,ROUND('201920 DATA'!BT378/$C378,2),"")))</f>
        <v>7.0000000000000007E-2</v>
      </c>
      <c r="AV378" s="289">
        <f>IF(OR($C378="*",$C378&lt;400),"",IF(AND('201920 DATA'!BU378="*",$C378&gt;=400),"*",IF($C378&gt;=400,ROUND('201920 DATA'!BU378/$C378,2),"")))</f>
        <v>7.0000000000000007E-2</v>
      </c>
      <c r="AW378" s="289">
        <f>IF(OR($C378="*",$C378&lt;400),"",IF(AND('201920 DATA'!BV378="*",$C378&gt;=400),"*",IF($C378&gt;=400,ROUND('201920 DATA'!BV378/$C378,2),"")))</f>
        <v>0</v>
      </c>
      <c r="AX378" s="289">
        <f>IF(OR($C378="*",$C378&lt;400),"",IF(AND('201920 DATA'!BW378="*",$C378&gt;=400),"*",IF($C378&gt;=400,ROUND('201920 DATA'!BW378/$C378,2),"")))</f>
        <v>0.05</v>
      </c>
      <c r="AZ378" s="365">
        <v>41885</v>
      </c>
    </row>
    <row r="379" spans="1:52" x14ac:dyDescent="0.2">
      <c r="A379" s="373" t="s">
        <v>433</v>
      </c>
      <c r="B379" s="287">
        <f>'201920 DATA'!B379</f>
        <v>103235</v>
      </c>
      <c r="C379" s="288">
        <f>'201920 DATA'!C379</f>
        <v>83805</v>
      </c>
      <c r="D379" s="293">
        <f>'201920 DATA'!FQ379</f>
        <v>28715</v>
      </c>
      <c r="F379" s="313">
        <f t="shared" si="10"/>
        <v>0.06</v>
      </c>
      <c r="G379" s="295">
        <f t="shared" si="11"/>
        <v>0.81</v>
      </c>
      <c r="H379" s="289">
        <f>IF(OR($C379="*",$C379&lt;400),"",IF(AND('201920 DATA'!F379="*",$C379&gt;=400),"*",IF($C379&gt;=400,ROUND('201920 DATA'!F379/$C379,2),"")))</f>
        <v>0.36</v>
      </c>
      <c r="I379" s="296">
        <f>IF(OR($B379="*",$B379&lt;400),"",IF(AND('201920 DATA'!Y379="*",$B379&gt;=400),"*",IF($B379&gt;=400,ROUND('201920 DATA'!Y379/$B379,2),"")))</f>
        <v>0.08</v>
      </c>
      <c r="J379" s="296">
        <f>IF(OR($B379="*",$B379&lt;400),"",IF(AND('201920 DATA'!Z379="*",$B379&gt;=400),"*",IF($B379&gt;=400,ROUND('201920 DATA'!Z379/$B379,2),"")))</f>
        <v>0.11</v>
      </c>
      <c r="K379" s="296">
        <f>IF(OR($B379="*",$B379&lt;400),"",IF(AND('201920 DATA'!AA379="*",$B379&gt;=400),"*",IF($B379&gt;=400,ROUND('201920 DATA'!AA379/$B379,2),"")))</f>
        <v>0.14000000000000001</v>
      </c>
      <c r="L379" s="296">
        <f>IF(OR($B379="*",$B379&lt;400),"",IF(AND('201920 DATA'!AB379="*",$B379&gt;=400),"*",IF($B379&gt;=400,ROUND('201920 DATA'!AB379/$B379,2),"")))</f>
        <v>0.14000000000000001</v>
      </c>
      <c r="M379" s="296">
        <f>IF(OR($B379="*",$B379&lt;400),"",IF(AND('201920 DATA'!AC379="*",$B379&gt;=400),"*",IF($B379&gt;=400,ROUND('201920 DATA'!AC379/$B379,2),"")))</f>
        <v>0.22</v>
      </c>
      <c r="N379" s="296">
        <f>IF(OR($B379="*",$B379&lt;400),"",IF(AND('201920 DATA'!AD379="*",$B379&gt;=400),"*",IF($B379&gt;=400,ROUND('201920 DATA'!AD379/$B379,2),"")))</f>
        <v>0.25</v>
      </c>
      <c r="O379" s="296">
        <f>IF(OR($B379="*",$B379&lt;400),"",IF(AND('201920 DATA'!AE379="*",$B379&gt;=400),"*",IF($B379&gt;=400,ROUND('201920 DATA'!AE379/$B379,2),"")))</f>
        <v>0.05</v>
      </c>
      <c r="P379" s="297"/>
      <c r="Q379" s="296">
        <f>IF(OR($B379="*",$B379&lt;400),"",IF(AND('201920 DATA'!FO379="*",$B379&gt;=400),"*",IF($B379&gt;=400,ROUND('201920 DATA'!FO379/$B379,2),"")))</f>
        <v>0.53</v>
      </c>
      <c r="R379" s="289">
        <f>IF(OR($C379="*",$C379&lt;400),"",IF(AND('201920 DATA'!F379="*",$C379&gt;=400),"*",IF($C379&gt;=400,ROUND('201920 DATA'!F379/$C379,2),"")))</f>
        <v>0.36</v>
      </c>
      <c r="S379" s="289">
        <f>IF(OR($C379="*",$C379&lt;400),"",IF(AND('201920 DATA'!G379="*",$C379&gt;=400),"*",IF($C379&gt;=400,ROUND('201920 DATA'!G379/$C379,2),"")))</f>
        <v>0.1</v>
      </c>
      <c r="T379" s="289">
        <f>IF(OR($C379="*",$C379&lt;400),"",IF(AND('201920 DATA'!H379="*",$C379&gt;=400),"*",IF($C379&gt;=400,ROUND('201920 DATA'!H379/$C379,2),"")))</f>
        <v>0.38</v>
      </c>
      <c r="U379" s="289">
        <f>IF(OR($C379="*",$C379&lt;400),"",IF(AND('201920 DATA'!FP379="*",$C379&gt;=400),"*",IF($C379&gt;=400,ROUND('201920 DATA'!FP379/$C379,2),"")))</f>
        <v>0.16</v>
      </c>
      <c r="V379" s="312">
        <f>IF(OR($D379="*",$D379&lt;400),"",IF(AND('201920 DATA'!M379="*",$D379&gt;=400),"*",IF($D379&gt;=400,ROUND('201920 DATA'!M379/$D379,2),"")))</f>
        <v>0</v>
      </c>
      <c r="W379" s="312">
        <f>IF(OR($D379="*",$D379&lt;400),"",IF(AND('201920 DATA'!N379="*",$D379&gt;=400),"*",IF($D379&gt;=400,ROUND('201920 DATA'!N379/$D379,2),"")))</f>
        <v>0.48</v>
      </c>
      <c r="X379" s="312">
        <f>IF(OR($D379="*",$D379&lt;400),"",IF(AND('201920 DATA'!O379="*",$D379&gt;=400),"*",IF($D379&gt;=400,ROUND('201920 DATA'!O379/$D379,2),"")))</f>
        <v>0.24</v>
      </c>
      <c r="Y379" s="312">
        <f>IF(OR($D379="*",$D379&lt;400),"",IF(AND('201920 DATA'!P379="*",$D379&gt;=400),"*",IF($D379&gt;=400,ROUND('201920 DATA'!P379/$D379,2),"")))</f>
        <v>0.09</v>
      </c>
      <c r="Z379" s="312">
        <f>IF(OR($D379="*",$D379&lt;400),"",IF(AND('201920 DATA'!Q379="*",$D379&gt;=400),"*",IF($D379&gt;=400,ROUND('201920 DATA'!Q379/$D379,2),"")))</f>
        <v>0.13</v>
      </c>
      <c r="AA379" s="312">
        <f>IF(OR($D379="*",$D379&lt;400),"",IF(AND('201920 DATA'!R379="*",$D379&gt;=400),"*",IF($D379&gt;=400,ROUND('201920 DATA'!R379/$D379,2),"")))</f>
        <v>0.05</v>
      </c>
      <c r="AB379" s="312">
        <f>IF(OR($D379="*",$D379&lt;400),"",IF(AND('201920 DATA'!S379="*",$D379&gt;=400),"*",IF($D379&gt;=400,ROUND('201920 DATA'!S379/$D379,2),"")))</f>
        <v>0.02</v>
      </c>
      <c r="AC379" s="312">
        <f>IF(OR($D379="*",$D379&lt;400),"",IF(AND('201920 DATA'!T379="*",$D379&gt;=400),"*",IF($D379&gt;=400,ROUND('201920 DATA'!T379/$D379,2),"")))</f>
        <v>0</v>
      </c>
      <c r="AD379" s="289">
        <f>IF(OR($C379="*",$C379&lt;400),"",IF(AND('201920 DATA'!BC379="*",$C379&gt;=400),"*",IF($C379&gt;=400,ROUND('201920 DATA'!BC379/$C379,2),"")))</f>
        <v>0.03</v>
      </c>
      <c r="AE379" s="289">
        <f>IF(OR($C379="*",$C379&lt;400),"",IF(AND('201920 DATA'!BD379="*",$C379&gt;=400),"*",IF($C379&gt;=400,ROUND('201920 DATA'!BD379/$C379,2),"")))</f>
        <v>0.09</v>
      </c>
      <c r="AF379" s="289">
        <f>IF(OR($C379="*",$C379&lt;400),"",IF(AND('201920 DATA'!BE379="*",$C379&gt;=400),"*",IF($C379&gt;=400,ROUND('201920 DATA'!BE379/$C379,2),"")))</f>
        <v>0.02</v>
      </c>
      <c r="AG379" s="289">
        <f>IF(OR($C379="*",$C379&lt;400),"",IF(AND('201920 DATA'!BF379="*",$C379&gt;=400),"*",IF($C379&gt;=400,ROUND('201920 DATA'!BF379/$C379,2),"")))</f>
        <v>0.01</v>
      </c>
      <c r="AH379" s="289">
        <f>IF(OR($C379="*",$C379&lt;400),"",IF(AND('201920 DATA'!BG379="*",$C379&gt;=400),"*",IF($C379&gt;=400,ROUND('201920 DATA'!BG379/$C379,2),"")))</f>
        <v>0.01</v>
      </c>
      <c r="AI379" s="289">
        <f>IF(OR($C379="*",$C379&lt;400),"",IF(AND('201920 DATA'!BH379="*",$C379&gt;=400),"*",IF($C379&gt;=400,ROUND('201920 DATA'!BH379/$C379,2),"")))</f>
        <v>0.01</v>
      </c>
      <c r="AJ379" s="289">
        <f>IF(OR($C379="*",$C379&lt;400),"",IF(AND('201920 DATA'!BI379="*",$C379&gt;=400),"*",IF($C379&gt;=400,ROUND('201920 DATA'!BI379/$C379,2),"")))</f>
        <v>0.05</v>
      </c>
      <c r="AK379" s="289">
        <f>IF(OR($C379="*",$C379&lt;400),"",IF(AND('201920 DATA'!BJ379="*",$C379&gt;=400),"*",IF($C379&gt;=400,ROUND('201920 DATA'!BJ379/$C379,2),"")))</f>
        <v>0.01</v>
      </c>
      <c r="AL379" s="289">
        <f>IF(OR($C379="*",$C379&lt;400),"",IF(AND('201920 DATA'!BK379="*",$C379&gt;=400),"*",IF($C379&gt;=400,ROUND('201920 DATA'!BK379/$C379,2),"")))</f>
        <v>0.06</v>
      </c>
      <c r="AM379" s="289">
        <f>IF(OR($C379="*",$C379&lt;400),"",IF(AND('201920 DATA'!BL379="*",$C379&gt;=400),"*",IF($C379&gt;=400,ROUND('201920 DATA'!BL379/$C379,2),"")))</f>
        <v>7.0000000000000007E-2</v>
      </c>
      <c r="AN379" s="289">
        <f>IF(OR($C379="*",$C379&lt;400),"",IF(AND('201920 DATA'!BM379="*",$C379&gt;=400),"*",IF($C379&gt;=400,ROUND('201920 DATA'!BM379/$C379,2),"")))</f>
        <v>0.14000000000000001</v>
      </c>
      <c r="AO379" s="289">
        <f>IF(OR($C379="*",$C379&lt;400),"",IF(AND('201920 DATA'!BN379="*",$C379&gt;=400),"*",IF($C379&gt;=400,ROUND('201920 DATA'!BN379/$C379,2),"")))</f>
        <v>0.03</v>
      </c>
      <c r="AP379" s="289">
        <f>IF(OR($C379="*",$C379&lt;400),"",IF(AND('201920 DATA'!BO379="*",$C379&gt;=400),"*",IF($C379&gt;=400,ROUND('201920 DATA'!BO379/$C379,2),"")))</f>
        <v>0.05</v>
      </c>
      <c r="AQ379" s="289">
        <f>IF(OR($C379="*",$C379&lt;400),"",IF(AND('201920 DATA'!BP379="*",$C379&gt;=400),"*",IF($C379&gt;=400,ROUND('201920 DATA'!BP379/$C379,2),"")))</f>
        <v>0.06</v>
      </c>
      <c r="AR379" s="289">
        <f>IF(OR($C379="*",$C379&lt;400),"",IF(AND('201920 DATA'!BQ379="*",$C379&gt;=400),"*",IF($C379&gt;=400,ROUND('201920 DATA'!BQ379/$C379,2),"")))</f>
        <v>0.12</v>
      </c>
      <c r="AS379" s="289">
        <f>IF(OR($C379="*",$C379&lt;400),"",IF(AND('201920 DATA'!BR379="*",$C379&gt;=400),"*",IF($C379&gt;=400,ROUND('201920 DATA'!BR379/$C379,2),"")))</f>
        <v>0.01</v>
      </c>
      <c r="AT379" s="289">
        <f>IF(OR($C379="*",$C379&lt;400),"",IF(AND('201920 DATA'!BS379="*",$C379&gt;=400),"*",IF($C379&gt;=400,ROUND('201920 DATA'!BS379/$C379,2),"")))</f>
        <v>0</v>
      </c>
      <c r="AU379" s="289">
        <f>IF(OR($C379="*",$C379&lt;400),"",IF(AND('201920 DATA'!BT379="*",$C379&gt;=400),"*",IF($C379&gt;=400,ROUND('201920 DATA'!BT379/$C379,2),"")))</f>
        <v>0.1</v>
      </c>
      <c r="AV379" s="289">
        <f>IF(OR($C379="*",$C379&lt;400),"",IF(AND('201920 DATA'!BU379="*",$C379&gt;=400),"*",IF($C379&gt;=400,ROUND('201920 DATA'!BU379/$C379,2),"")))</f>
        <v>7.0000000000000007E-2</v>
      </c>
      <c r="AW379" s="289">
        <f>IF(OR($C379="*",$C379&lt;400),"",IF(AND('201920 DATA'!BV379="*",$C379&gt;=400),"*",IF($C379&gt;=400,ROUND('201920 DATA'!BV379/$C379,2),"")))</f>
        <v>0</v>
      </c>
      <c r="AX379" s="289">
        <f>IF(OR($C379="*",$C379&lt;400),"",IF(AND('201920 DATA'!BW379="*",$C379&gt;=400),"*",IF($C379&gt;=400,ROUND('201920 DATA'!BW379/$C379,2),"")))</f>
        <v>0.06</v>
      </c>
      <c r="AZ379" s="365">
        <v>97265</v>
      </c>
    </row>
    <row r="380" spans="1:52" x14ac:dyDescent="0.2">
      <c r="A380" s="373" t="s">
        <v>435</v>
      </c>
      <c r="B380" s="287">
        <f>'201920 DATA'!B380</f>
        <v>273310</v>
      </c>
      <c r="C380" s="288">
        <f>'201920 DATA'!C380</f>
        <v>210320</v>
      </c>
      <c r="D380" s="293">
        <f>'201920 DATA'!FQ380</f>
        <v>0</v>
      </c>
      <c r="F380" s="313">
        <f t="shared" si="10"/>
        <v>0.05</v>
      </c>
      <c r="G380" s="295">
        <f t="shared" si="11"/>
        <v>0.77</v>
      </c>
      <c r="H380" s="289">
        <f>IF(OR($C380="*",$C380&lt;400),"",IF(AND('201920 DATA'!F380="*",$C380&gt;=400),"*",IF($C380&gt;=400,ROUND('201920 DATA'!F380/$C380,2),"")))</f>
        <v>0.27</v>
      </c>
      <c r="I380" s="296">
        <f>IF(OR($B380="*",$B380&lt;400),"",IF(AND('201920 DATA'!Y380="*",$B380&gt;=400),"*",IF($B380&gt;=400,ROUND('201920 DATA'!Y380/$B380,2),"")))</f>
        <v>0.1</v>
      </c>
      <c r="J380" s="296">
        <f>IF(OR($B380="*",$B380&lt;400),"",IF(AND('201920 DATA'!Z380="*",$B380&gt;=400),"*",IF($B380&gt;=400,ROUND('201920 DATA'!Z380/$B380,2),"")))</f>
        <v>0.1</v>
      </c>
      <c r="K380" s="296">
        <f>IF(OR($B380="*",$B380&lt;400),"",IF(AND('201920 DATA'!AA380="*",$B380&gt;=400),"*",IF($B380&gt;=400,ROUND('201920 DATA'!AA380/$B380,2),"")))</f>
        <v>0.16</v>
      </c>
      <c r="L380" s="296">
        <f>IF(OR($B380="*",$B380&lt;400),"",IF(AND('201920 DATA'!AB380="*",$B380&gt;=400),"*",IF($B380&gt;=400,ROUND('201920 DATA'!AB380/$B380,2),"")))</f>
        <v>0.19</v>
      </c>
      <c r="M380" s="296">
        <f>IF(OR($B380="*",$B380&lt;400),"",IF(AND('201920 DATA'!AC380="*",$B380&gt;=400),"*",IF($B380&gt;=400,ROUND('201920 DATA'!AC380/$B380,2),"")))</f>
        <v>0.21</v>
      </c>
      <c r="N380" s="296">
        <f>IF(OR($B380="*",$B380&lt;400),"",IF(AND('201920 DATA'!AD380="*",$B380&gt;=400),"*",IF($B380&gt;=400,ROUND('201920 DATA'!AD380/$B380,2),"")))</f>
        <v>0.2</v>
      </c>
      <c r="O380" s="296">
        <f>IF(OR($B380="*",$B380&lt;400),"",IF(AND('201920 DATA'!AE380="*",$B380&gt;=400),"*",IF($B380&gt;=400,ROUND('201920 DATA'!AE380/$B380,2),"")))</f>
        <v>0.04</v>
      </c>
      <c r="P380" s="297"/>
      <c r="Q380" s="296">
        <f>IF(OR($B380="*",$B380&lt;400),"",IF(AND('201920 DATA'!FO380="*",$B380&gt;=400),"*",IF($B380&gt;=400,ROUND('201920 DATA'!FO380/$B380,2),"")))</f>
        <v>0.64</v>
      </c>
      <c r="R380" s="289">
        <f>IF(OR($C380="*",$C380&lt;400),"",IF(AND('201920 DATA'!F380="*",$C380&gt;=400),"*",IF($C380&gt;=400,ROUND('201920 DATA'!F380/$C380,2),"")))</f>
        <v>0.27</v>
      </c>
      <c r="S380" s="289">
        <f>IF(OR($C380="*",$C380&lt;400),"",IF(AND('201920 DATA'!G380="*",$C380&gt;=400),"*",IF($C380&gt;=400,ROUND('201920 DATA'!G380/$C380,2),"")))</f>
        <v>0.14000000000000001</v>
      </c>
      <c r="T380" s="289">
        <f>IF(OR($C380="*",$C380&lt;400),"",IF(AND('201920 DATA'!H380="*",$C380&gt;=400),"*",IF($C380&gt;=400,ROUND('201920 DATA'!H380/$C380,2),"")))</f>
        <v>0.45</v>
      </c>
      <c r="U380" s="289">
        <f>IF(OR($C380="*",$C380&lt;400),"",IF(AND('201920 DATA'!FP380="*",$C380&gt;=400),"*",IF($C380&gt;=400,ROUND('201920 DATA'!FP380/$C380,2),"")))</f>
        <v>0.14000000000000001</v>
      </c>
      <c r="V380" s="312" t="str">
        <f>IF(OR($D380="*",$D380&lt;400),"",IF(AND('201920 DATA'!M380="*",$D380&gt;=400),"*",IF($D380&gt;=400,ROUND('201920 DATA'!M380/$D380,2),"")))</f>
        <v/>
      </c>
      <c r="W380" s="312" t="str">
        <f>IF(OR($D380="*",$D380&lt;400),"",IF(AND('201920 DATA'!N380="*",$D380&gt;=400),"*",IF($D380&gt;=400,ROUND('201920 DATA'!N380/$D380,2),"")))</f>
        <v/>
      </c>
      <c r="X380" s="312" t="str">
        <f>IF(OR($D380="*",$D380&lt;400),"",IF(AND('201920 DATA'!O380="*",$D380&gt;=400),"*",IF($D380&gt;=400,ROUND('201920 DATA'!O380/$D380,2),"")))</f>
        <v/>
      </c>
      <c r="Y380" s="312" t="str">
        <f>IF(OR($D380="*",$D380&lt;400),"",IF(AND('201920 DATA'!P380="*",$D380&gt;=400),"*",IF($D380&gt;=400,ROUND('201920 DATA'!P380/$D380,2),"")))</f>
        <v/>
      </c>
      <c r="Z380" s="312" t="str">
        <f>IF(OR($D380="*",$D380&lt;400),"",IF(AND('201920 DATA'!Q380="*",$D380&gt;=400),"*",IF($D380&gt;=400,ROUND('201920 DATA'!Q380/$D380,2),"")))</f>
        <v/>
      </c>
      <c r="AA380" s="312" t="str">
        <f>IF(OR($D380="*",$D380&lt;400),"",IF(AND('201920 DATA'!R380="*",$D380&gt;=400),"*",IF($D380&gt;=400,ROUND('201920 DATA'!R380/$D380,2),"")))</f>
        <v/>
      </c>
      <c r="AB380" s="312" t="str">
        <f>IF(OR($D380="*",$D380&lt;400),"",IF(AND('201920 DATA'!S380="*",$D380&gt;=400),"*",IF($D380&gt;=400,ROUND('201920 DATA'!S380/$D380,2),"")))</f>
        <v/>
      </c>
      <c r="AC380" s="312" t="str">
        <f>IF(OR($D380="*",$D380&lt;400),"",IF(AND('201920 DATA'!T380="*",$D380&gt;=400),"*",IF($D380&gt;=400,ROUND('201920 DATA'!T380/$D380,2),"")))</f>
        <v/>
      </c>
      <c r="AD380" s="289">
        <f>IF(OR($C380="*",$C380&lt;400),"",IF(AND('201920 DATA'!BC380="*",$C380&gt;=400),"*",IF($C380&gt;=400,ROUND('201920 DATA'!BC380/$C380,2),"")))</f>
        <v>0.02</v>
      </c>
      <c r="AE380" s="289">
        <f>IF(OR($C380="*",$C380&lt;400),"",IF(AND('201920 DATA'!BD380="*",$C380&gt;=400),"*",IF($C380&gt;=400,ROUND('201920 DATA'!BD380/$C380,2),"")))</f>
        <v>0.12</v>
      </c>
      <c r="AF380" s="289">
        <f>IF(OR($C380="*",$C380&lt;400),"",IF(AND('201920 DATA'!BE380="*",$C380&gt;=400),"*",IF($C380&gt;=400,ROUND('201920 DATA'!BE380/$C380,2),"")))</f>
        <v>0.04</v>
      </c>
      <c r="AG380" s="289">
        <f>IF(OR($C380="*",$C380&lt;400),"",IF(AND('201920 DATA'!BF380="*",$C380&gt;=400),"*",IF($C380&gt;=400,ROUND('201920 DATA'!BF380/$C380,2),"")))</f>
        <v>0.03</v>
      </c>
      <c r="AH380" s="289">
        <f>IF(OR($C380="*",$C380&lt;400),"",IF(AND('201920 DATA'!BG380="*",$C380&gt;=400),"*",IF($C380&gt;=400,ROUND('201920 DATA'!BG380/$C380,2),"")))</f>
        <v>0</v>
      </c>
      <c r="AI380" s="289">
        <f>IF(OR($C380="*",$C380&lt;400),"",IF(AND('201920 DATA'!BH380="*",$C380&gt;=400),"*",IF($C380&gt;=400,ROUND('201920 DATA'!BH380/$C380,2),"")))</f>
        <v>0.03</v>
      </c>
      <c r="AJ380" s="289">
        <f>IF(OR($C380="*",$C380&lt;400),"",IF(AND('201920 DATA'!BI380="*",$C380&gt;=400),"*",IF($C380&gt;=400,ROUND('201920 DATA'!BI380/$C380,2),"")))</f>
        <v>0.04</v>
      </c>
      <c r="AK380" s="289">
        <f>IF(OR($C380="*",$C380&lt;400),"",IF(AND('201920 DATA'!BJ380="*",$C380&gt;=400),"*",IF($C380&gt;=400,ROUND('201920 DATA'!BJ380/$C380,2),"")))</f>
        <v>0</v>
      </c>
      <c r="AL380" s="289">
        <f>IF(OR($C380="*",$C380&lt;400),"",IF(AND('201920 DATA'!BK380="*",$C380&gt;=400),"*",IF($C380&gt;=400,ROUND('201920 DATA'!BK380/$C380,2),"")))</f>
        <v>0.06</v>
      </c>
      <c r="AM380" s="289">
        <f>IF(OR($C380="*",$C380&lt;400),"",IF(AND('201920 DATA'!BL380="*",$C380&gt;=400),"*",IF($C380&gt;=400,ROUND('201920 DATA'!BL380/$C380,2),"")))</f>
        <v>0.04</v>
      </c>
      <c r="AN380" s="289">
        <f>IF(OR($C380="*",$C380&lt;400),"",IF(AND('201920 DATA'!BM380="*",$C380&gt;=400),"*",IF($C380&gt;=400,ROUND('201920 DATA'!BM380/$C380,2),"")))</f>
        <v>0.17</v>
      </c>
      <c r="AO380" s="289">
        <f>IF(OR($C380="*",$C380&lt;400),"",IF(AND('201920 DATA'!BN380="*",$C380&gt;=400),"*",IF($C380&gt;=400,ROUND('201920 DATA'!BN380/$C380,2),"")))</f>
        <v>0.02</v>
      </c>
      <c r="AP380" s="289">
        <f>IF(OR($C380="*",$C380&lt;400),"",IF(AND('201920 DATA'!BO380="*",$C380&gt;=400),"*",IF($C380&gt;=400,ROUND('201920 DATA'!BO380/$C380,2),"")))</f>
        <v>0.06</v>
      </c>
      <c r="AQ380" s="289">
        <f>IF(OR($C380="*",$C380&lt;400),"",IF(AND('201920 DATA'!BP380="*",$C380&gt;=400),"*",IF($C380&gt;=400,ROUND('201920 DATA'!BP380/$C380,2),"")))</f>
        <v>0.04</v>
      </c>
      <c r="AR380" s="289">
        <f>IF(OR($C380="*",$C380&lt;400),"",IF(AND('201920 DATA'!BQ380="*",$C380&gt;=400),"*",IF($C380&gt;=400,ROUND('201920 DATA'!BQ380/$C380,2),"")))</f>
        <v>0.09</v>
      </c>
      <c r="AS380" s="289">
        <f>IF(OR($C380="*",$C380&lt;400),"",IF(AND('201920 DATA'!BR380="*",$C380&gt;=400),"*",IF($C380&gt;=400,ROUND('201920 DATA'!BR380/$C380,2),"")))</f>
        <v>0.02</v>
      </c>
      <c r="AT380" s="289">
        <f>IF(OR($C380="*",$C380&lt;400),"",IF(AND('201920 DATA'!BS380="*",$C380&gt;=400),"*",IF($C380&gt;=400,ROUND('201920 DATA'!BS380/$C380,2),"")))</f>
        <v>0.01</v>
      </c>
      <c r="AU380" s="289">
        <f>IF(OR($C380="*",$C380&lt;400),"",IF(AND('201920 DATA'!BT380="*",$C380&gt;=400),"*",IF($C380&gt;=400,ROUND('201920 DATA'!BT380/$C380,2),"")))</f>
        <v>0.08</v>
      </c>
      <c r="AV380" s="289">
        <f>IF(OR($C380="*",$C380&lt;400),"",IF(AND('201920 DATA'!BU380="*",$C380&gt;=400),"*",IF($C380&gt;=400,ROUND('201920 DATA'!BU380/$C380,2),"")))</f>
        <v>0.05</v>
      </c>
      <c r="AW380" s="289">
        <f>IF(OR($C380="*",$C380&lt;400),"",IF(AND('201920 DATA'!BV380="*",$C380&gt;=400),"*",IF($C380&gt;=400,ROUND('201920 DATA'!BV380/$C380,2),"")))</f>
        <v>0</v>
      </c>
      <c r="AX380" s="289">
        <f>IF(OR($C380="*",$C380&lt;400),"",IF(AND('201920 DATA'!BW380="*",$C380&gt;=400),"*",IF($C380&gt;=400,ROUND('201920 DATA'!BW380/$C380,2),"")))</f>
        <v>0.06</v>
      </c>
      <c r="AZ380" s="365">
        <v>259010</v>
      </c>
    </row>
    <row r="381" spans="1:52" x14ac:dyDescent="0.2">
      <c r="A381" s="373" t="s">
        <v>436</v>
      </c>
      <c r="B381" s="287">
        <f>'201920 DATA'!B381</f>
        <v>120085</v>
      </c>
      <c r="C381" s="288">
        <f>'201920 DATA'!C381</f>
        <v>97995</v>
      </c>
      <c r="D381" s="293">
        <f>'201920 DATA'!FQ381</f>
        <v>33385</v>
      </c>
      <c r="F381" s="313">
        <f t="shared" si="10"/>
        <v>7.0000000000000007E-2</v>
      </c>
      <c r="G381" s="295">
        <f t="shared" si="11"/>
        <v>0.82</v>
      </c>
      <c r="H381" s="289">
        <f>IF(OR($C381="*",$C381&lt;400),"",IF(AND('201920 DATA'!F381="*",$C381&gt;=400),"*",IF($C381&gt;=400,ROUND('201920 DATA'!F381/$C381,2),"")))</f>
        <v>0.43</v>
      </c>
      <c r="I381" s="296">
        <f>IF(OR($B381="*",$B381&lt;400),"",IF(AND('201920 DATA'!Y381="*",$B381&gt;=400),"*",IF($B381&gt;=400,ROUND('201920 DATA'!Y381/$B381,2),"")))</f>
        <v>0.08</v>
      </c>
      <c r="J381" s="296">
        <f>IF(OR($B381="*",$B381&lt;400),"",IF(AND('201920 DATA'!Z381="*",$B381&gt;=400),"*",IF($B381&gt;=400,ROUND('201920 DATA'!Z381/$B381,2),"")))</f>
        <v>0.11</v>
      </c>
      <c r="K381" s="296">
        <f>IF(OR($B381="*",$B381&lt;400),"",IF(AND('201920 DATA'!AA381="*",$B381&gt;=400),"*",IF($B381&gt;=400,ROUND('201920 DATA'!AA381/$B381,2),"")))</f>
        <v>0.11</v>
      </c>
      <c r="L381" s="296">
        <f>IF(OR($B381="*",$B381&lt;400),"",IF(AND('201920 DATA'!AB381="*",$B381&gt;=400),"*",IF($B381&gt;=400,ROUND('201920 DATA'!AB381/$B381,2),"")))</f>
        <v>0.15</v>
      </c>
      <c r="M381" s="296">
        <f>IF(OR($B381="*",$B381&lt;400),"",IF(AND('201920 DATA'!AC381="*",$B381&gt;=400),"*",IF($B381&gt;=400,ROUND('201920 DATA'!AC381/$B381,2),"")))</f>
        <v>0.24</v>
      </c>
      <c r="N381" s="296">
        <f>IF(OR($B381="*",$B381&lt;400),"",IF(AND('201920 DATA'!AD381="*",$B381&gt;=400),"*",IF($B381&gt;=400,ROUND('201920 DATA'!AD381/$B381,2),"")))</f>
        <v>0.26</v>
      </c>
      <c r="O381" s="296">
        <f>IF(OR($B381="*",$B381&lt;400),"",IF(AND('201920 DATA'!AE381="*",$B381&gt;=400),"*",IF($B381&gt;=400,ROUND('201920 DATA'!AE381/$B381,2),"")))</f>
        <v>0.05</v>
      </c>
      <c r="P381" s="297"/>
      <c r="Q381" s="296">
        <f>IF(OR($B381="*",$B381&lt;400),"",IF(AND('201920 DATA'!FO381="*",$B381&gt;=400),"*",IF($B381&gt;=400,ROUND('201920 DATA'!FO381/$B381,2),"")))</f>
        <v>0.52</v>
      </c>
      <c r="R381" s="289">
        <f>IF(OR($C381="*",$C381&lt;400),"",IF(AND('201920 DATA'!F381="*",$C381&gt;=400),"*",IF($C381&gt;=400,ROUND('201920 DATA'!F381/$C381,2),"")))</f>
        <v>0.43</v>
      </c>
      <c r="S381" s="289">
        <f>IF(OR($C381="*",$C381&lt;400),"",IF(AND('201920 DATA'!G381="*",$C381&gt;=400),"*",IF($C381&gt;=400,ROUND('201920 DATA'!G381/$C381,2),"")))</f>
        <v>7.0000000000000007E-2</v>
      </c>
      <c r="T381" s="289">
        <f>IF(OR($C381="*",$C381&lt;400),"",IF(AND('201920 DATA'!H381="*",$C381&gt;=400),"*",IF($C381&gt;=400,ROUND('201920 DATA'!H381/$C381,2),"")))</f>
        <v>0.37</v>
      </c>
      <c r="U381" s="289">
        <f>IF(OR($C381="*",$C381&lt;400),"",IF(AND('201920 DATA'!FP381="*",$C381&gt;=400),"*",IF($C381&gt;=400,ROUND('201920 DATA'!FP381/$C381,2),"")))</f>
        <v>0.13</v>
      </c>
      <c r="V381" s="312">
        <f>IF(OR($D381="*",$D381&lt;400),"",IF(AND('201920 DATA'!M381="*",$D381&gt;=400),"*",IF($D381&gt;=400,ROUND('201920 DATA'!M381/$D381,2),"")))</f>
        <v>0</v>
      </c>
      <c r="W381" s="312">
        <f>IF(OR($D381="*",$D381&lt;400),"",IF(AND('201920 DATA'!N381="*",$D381&gt;=400),"*",IF($D381&gt;=400,ROUND('201920 DATA'!N381/$D381,2),"")))</f>
        <v>0.54</v>
      </c>
      <c r="X381" s="312">
        <f>IF(OR($D381="*",$D381&lt;400),"",IF(AND('201920 DATA'!O381="*",$D381&gt;=400),"*",IF($D381&gt;=400,ROUND('201920 DATA'!O381/$D381,2),"")))</f>
        <v>0.22</v>
      </c>
      <c r="Y381" s="312">
        <f>IF(OR($D381="*",$D381&lt;400),"",IF(AND('201920 DATA'!P381="*",$D381&gt;=400),"*",IF($D381&gt;=400,ROUND('201920 DATA'!P381/$D381,2),"")))</f>
        <v>0.1</v>
      </c>
      <c r="Z381" s="312">
        <f>IF(OR($D381="*",$D381&lt;400),"",IF(AND('201920 DATA'!Q381="*",$D381&gt;=400),"*",IF($D381&gt;=400,ROUND('201920 DATA'!Q381/$D381,2),"")))</f>
        <v>0.12</v>
      </c>
      <c r="AA381" s="312">
        <f>IF(OR($D381="*",$D381&lt;400),"",IF(AND('201920 DATA'!R381="*",$D381&gt;=400),"*",IF($D381&gt;=400,ROUND('201920 DATA'!R381/$D381,2),"")))</f>
        <v>0.02</v>
      </c>
      <c r="AB381" s="312">
        <f>IF(OR($D381="*",$D381&lt;400),"",IF(AND('201920 DATA'!S381="*",$D381&gt;=400),"*",IF($D381&gt;=400,ROUND('201920 DATA'!S381/$D381,2),"")))</f>
        <v>0</v>
      </c>
      <c r="AC381" s="312">
        <f>IF(OR($D381="*",$D381&lt;400),"",IF(AND('201920 DATA'!T381="*",$D381&gt;=400),"*",IF($D381&gt;=400,ROUND('201920 DATA'!T381/$D381,2),"")))</f>
        <v>0</v>
      </c>
      <c r="AD381" s="289">
        <f>IF(OR($C381="*",$C381&lt;400),"",IF(AND('201920 DATA'!BC381="*",$C381&gt;=400),"*",IF($C381&gt;=400,ROUND('201920 DATA'!BC381/$C381,2),"")))</f>
        <v>0.03</v>
      </c>
      <c r="AE381" s="289">
        <f>IF(OR($C381="*",$C381&lt;400),"",IF(AND('201920 DATA'!BD381="*",$C381&gt;=400),"*",IF($C381&gt;=400,ROUND('201920 DATA'!BD381/$C381,2),"")))</f>
        <v>0.09</v>
      </c>
      <c r="AF381" s="289">
        <f>IF(OR($C381="*",$C381&lt;400),"",IF(AND('201920 DATA'!BE381="*",$C381&gt;=400),"*",IF($C381&gt;=400,ROUND('201920 DATA'!BE381/$C381,2),"")))</f>
        <v>0.03</v>
      </c>
      <c r="AG381" s="289">
        <f>IF(OR($C381="*",$C381&lt;400),"",IF(AND('201920 DATA'!BF381="*",$C381&gt;=400),"*",IF($C381&gt;=400,ROUND('201920 DATA'!BF381/$C381,2),"")))</f>
        <v>0.02</v>
      </c>
      <c r="AH381" s="289">
        <f>IF(OR($C381="*",$C381&lt;400),"",IF(AND('201920 DATA'!BG381="*",$C381&gt;=400),"*",IF($C381&gt;=400,ROUND('201920 DATA'!BG381/$C381,2),"")))</f>
        <v>0.01</v>
      </c>
      <c r="AI381" s="289">
        <f>IF(OR($C381="*",$C381&lt;400),"",IF(AND('201920 DATA'!BH381="*",$C381&gt;=400),"*",IF($C381&gt;=400,ROUND('201920 DATA'!BH381/$C381,2),"")))</f>
        <v>0.02</v>
      </c>
      <c r="AJ381" s="289">
        <f>IF(OR($C381="*",$C381&lt;400),"",IF(AND('201920 DATA'!BI381="*",$C381&gt;=400),"*",IF($C381&gt;=400,ROUND('201920 DATA'!BI381/$C381,2),"")))</f>
        <v>0.03</v>
      </c>
      <c r="AK381" s="289">
        <f>IF(OR($C381="*",$C381&lt;400),"",IF(AND('201920 DATA'!BJ381="*",$C381&gt;=400),"*",IF($C381&gt;=400,ROUND('201920 DATA'!BJ381/$C381,2),"")))</f>
        <v>0</v>
      </c>
      <c r="AL381" s="289">
        <f>IF(OR($C381="*",$C381&lt;400),"",IF(AND('201920 DATA'!BK381="*",$C381&gt;=400),"*",IF($C381&gt;=400,ROUND('201920 DATA'!BK381/$C381,2),"")))</f>
        <v>0.05</v>
      </c>
      <c r="AM381" s="289">
        <f>IF(OR($C381="*",$C381&lt;400),"",IF(AND('201920 DATA'!BL381="*",$C381&gt;=400),"*",IF($C381&gt;=400,ROUND('201920 DATA'!BL381/$C381,2),"")))</f>
        <v>0.08</v>
      </c>
      <c r="AN381" s="289">
        <f>IF(OR($C381="*",$C381&lt;400),"",IF(AND('201920 DATA'!BM381="*",$C381&gt;=400),"*",IF($C381&gt;=400,ROUND('201920 DATA'!BM381/$C381,2),"")))</f>
        <v>0.12</v>
      </c>
      <c r="AO381" s="289">
        <f>IF(OR($C381="*",$C381&lt;400),"",IF(AND('201920 DATA'!BN381="*",$C381&gt;=400),"*",IF($C381&gt;=400,ROUND('201920 DATA'!BN381/$C381,2),"")))</f>
        <v>0.03</v>
      </c>
      <c r="AP381" s="289">
        <f>IF(OR($C381="*",$C381&lt;400),"",IF(AND('201920 DATA'!BO381="*",$C381&gt;=400),"*",IF($C381&gt;=400,ROUND('201920 DATA'!BO381/$C381,2),"")))</f>
        <v>7.0000000000000007E-2</v>
      </c>
      <c r="AQ381" s="289">
        <f>IF(OR($C381="*",$C381&lt;400),"",IF(AND('201920 DATA'!BP381="*",$C381&gt;=400),"*",IF($C381&gt;=400,ROUND('201920 DATA'!BP381/$C381,2),"")))</f>
        <v>0.05</v>
      </c>
      <c r="AR381" s="289">
        <f>IF(OR($C381="*",$C381&lt;400),"",IF(AND('201920 DATA'!BQ381="*",$C381&gt;=400),"*",IF($C381&gt;=400,ROUND('201920 DATA'!BQ381/$C381,2),"")))</f>
        <v>0.1</v>
      </c>
      <c r="AS381" s="289">
        <f>IF(OR($C381="*",$C381&lt;400),"",IF(AND('201920 DATA'!BR381="*",$C381&gt;=400),"*",IF($C381&gt;=400,ROUND('201920 DATA'!BR381/$C381,2),"")))</f>
        <v>0.01</v>
      </c>
      <c r="AT381" s="289">
        <f>IF(OR($C381="*",$C381&lt;400),"",IF(AND('201920 DATA'!BS381="*",$C381&gt;=400),"*",IF($C381&gt;=400,ROUND('201920 DATA'!BS381/$C381,2),"")))</f>
        <v>0</v>
      </c>
      <c r="AU381" s="289">
        <f>IF(OR($C381="*",$C381&lt;400),"",IF(AND('201920 DATA'!BT381="*",$C381&gt;=400),"*",IF($C381&gt;=400,ROUND('201920 DATA'!BT381/$C381,2),"")))</f>
        <v>0.14000000000000001</v>
      </c>
      <c r="AV381" s="289">
        <f>IF(OR($C381="*",$C381&lt;400),"",IF(AND('201920 DATA'!BU381="*",$C381&gt;=400),"*",IF($C381&gt;=400,ROUND('201920 DATA'!BU381/$C381,2),"")))</f>
        <v>0.05</v>
      </c>
      <c r="AW381" s="289">
        <f>IF(OR($C381="*",$C381&lt;400),"",IF(AND('201920 DATA'!BV381="*",$C381&gt;=400),"*",IF($C381&gt;=400,ROUND('201920 DATA'!BV381/$C381,2),"")))</f>
        <v>0</v>
      </c>
      <c r="AX381" s="289">
        <f>IF(OR($C381="*",$C381&lt;400),"",IF(AND('201920 DATA'!BW381="*",$C381&gt;=400),"*",IF($C381&gt;=400,ROUND('201920 DATA'!BW381/$C381,2),"")))</f>
        <v>0.06</v>
      </c>
      <c r="AZ381" s="365">
        <v>111600</v>
      </c>
    </row>
    <row r="382" spans="1:52" x14ac:dyDescent="0.2">
      <c r="A382" s="373" t="s">
        <v>437</v>
      </c>
      <c r="B382" s="287">
        <f>'201920 DATA'!B382</f>
        <v>174730</v>
      </c>
      <c r="C382" s="288">
        <f>'201920 DATA'!C382</f>
        <v>133010</v>
      </c>
      <c r="D382" s="293">
        <f>'201920 DATA'!FQ382</f>
        <v>47205</v>
      </c>
      <c r="F382" s="313">
        <f t="shared" si="10"/>
        <v>0.08</v>
      </c>
      <c r="G382" s="295">
        <f t="shared" si="11"/>
        <v>0.76</v>
      </c>
      <c r="H382" s="289">
        <f>IF(OR($C382="*",$C382&lt;400),"",IF(AND('201920 DATA'!F382="*",$C382&gt;=400),"*",IF($C382&gt;=400,ROUND('201920 DATA'!F382/$C382,2),"")))</f>
        <v>0.4</v>
      </c>
      <c r="I382" s="296">
        <f>IF(OR($B382="*",$B382&lt;400),"",IF(AND('201920 DATA'!Y382="*",$B382&gt;=400),"*",IF($B382&gt;=400,ROUND('201920 DATA'!Y382/$B382,2),"")))</f>
        <v>0.08</v>
      </c>
      <c r="J382" s="296">
        <f>IF(OR($B382="*",$B382&lt;400),"",IF(AND('201920 DATA'!Z382="*",$B382&gt;=400),"*",IF($B382&gt;=400,ROUND('201920 DATA'!Z382/$B382,2),"")))</f>
        <v>0.09</v>
      </c>
      <c r="K382" s="296">
        <f>IF(OR($B382="*",$B382&lt;400),"",IF(AND('201920 DATA'!AA382="*",$B382&gt;=400),"*",IF($B382&gt;=400,ROUND('201920 DATA'!AA382/$B382,2),"")))</f>
        <v>0.1</v>
      </c>
      <c r="L382" s="296">
        <f>IF(OR($B382="*",$B382&lt;400),"",IF(AND('201920 DATA'!AB382="*",$B382&gt;=400),"*",IF($B382&gt;=400,ROUND('201920 DATA'!AB382/$B382,2),"")))</f>
        <v>0.16</v>
      </c>
      <c r="M382" s="296">
        <f>IF(OR($B382="*",$B382&lt;400),"",IF(AND('201920 DATA'!AC382="*",$B382&gt;=400),"*",IF($B382&gt;=400,ROUND('201920 DATA'!AC382/$B382,2),"")))</f>
        <v>0.27</v>
      </c>
      <c r="N382" s="296">
        <f>IF(OR($B382="*",$B382&lt;400),"",IF(AND('201920 DATA'!AD382="*",$B382&gt;=400),"*",IF($B382&gt;=400,ROUND('201920 DATA'!AD382/$B382,2),"")))</f>
        <v>0.25</v>
      </c>
      <c r="O382" s="296">
        <f>IF(OR($B382="*",$B382&lt;400),"",IF(AND('201920 DATA'!AE382="*",$B382&gt;=400),"*",IF($B382&gt;=400,ROUND('201920 DATA'!AE382/$B382,2),"")))</f>
        <v>0.04</v>
      </c>
      <c r="P382" s="297"/>
      <c r="Q382" s="296">
        <f>IF(OR($B382="*",$B382&lt;400),"",IF(AND('201920 DATA'!FO382="*",$B382&gt;=400),"*",IF($B382&gt;=400,ROUND('201920 DATA'!FO382/$B382,2),"")))</f>
        <v>0.56999999999999995</v>
      </c>
      <c r="R382" s="289">
        <f>IF(OR($C382="*",$C382&lt;400),"",IF(AND('201920 DATA'!F382="*",$C382&gt;=400),"*",IF($C382&gt;=400,ROUND('201920 DATA'!F382/$C382,2),"")))</f>
        <v>0.4</v>
      </c>
      <c r="S382" s="289">
        <f>IF(OR($C382="*",$C382&lt;400),"",IF(AND('201920 DATA'!G382="*",$C382&gt;=400),"*",IF($C382&gt;=400,ROUND('201920 DATA'!G382/$C382,2),"")))</f>
        <v>0.15</v>
      </c>
      <c r="T382" s="289">
        <f>IF(OR($C382="*",$C382&lt;400),"",IF(AND('201920 DATA'!H382="*",$C382&gt;=400),"*",IF($C382&gt;=400,ROUND('201920 DATA'!H382/$C382,2),"")))</f>
        <v>0.38</v>
      </c>
      <c r="U382" s="289">
        <f>IF(OR($C382="*",$C382&lt;400),"",IF(AND('201920 DATA'!FP382="*",$C382&gt;=400),"*",IF($C382&gt;=400,ROUND('201920 DATA'!FP382/$C382,2),"")))</f>
        <v>0.06</v>
      </c>
      <c r="V382" s="312">
        <f>IF(OR($D382="*",$D382&lt;400),"",IF(AND('201920 DATA'!M382="*",$D382&gt;=400),"*",IF($D382&gt;=400,ROUND('201920 DATA'!M382/$D382,2),"")))</f>
        <v>0</v>
      </c>
      <c r="W382" s="312">
        <f>IF(OR($D382="*",$D382&lt;400),"",IF(AND('201920 DATA'!N382="*",$D382&gt;=400),"*",IF($D382&gt;=400,ROUND('201920 DATA'!N382/$D382,2),"")))</f>
        <v>0.49</v>
      </c>
      <c r="X382" s="312">
        <f>IF(OR($D382="*",$D382&lt;400),"",IF(AND('201920 DATA'!O382="*",$D382&gt;=400),"*",IF($D382&gt;=400,ROUND('201920 DATA'!O382/$D382,2),"")))</f>
        <v>0.19</v>
      </c>
      <c r="Y382" s="312">
        <f>IF(OR($D382="*",$D382&lt;400),"",IF(AND('201920 DATA'!P382="*",$D382&gt;=400),"*",IF($D382&gt;=400,ROUND('201920 DATA'!P382/$D382,2),"")))</f>
        <v>0.1</v>
      </c>
      <c r="Z382" s="312">
        <f>IF(OR($D382="*",$D382&lt;400),"",IF(AND('201920 DATA'!Q382="*",$D382&gt;=400),"*",IF($D382&gt;=400,ROUND('201920 DATA'!Q382/$D382,2),"")))</f>
        <v>0.13</v>
      </c>
      <c r="AA382" s="312">
        <f>IF(OR($D382="*",$D382&lt;400),"",IF(AND('201920 DATA'!R382="*",$D382&gt;=400),"*",IF($D382&gt;=400,ROUND('201920 DATA'!R382/$D382,2),"")))</f>
        <v>0.05</v>
      </c>
      <c r="AB382" s="312">
        <f>IF(OR($D382="*",$D382&lt;400),"",IF(AND('201920 DATA'!S382="*",$D382&gt;=400),"*",IF($D382&gt;=400,ROUND('201920 DATA'!S382/$D382,2),"")))</f>
        <v>0.03</v>
      </c>
      <c r="AC382" s="312">
        <f>IF(OR($D382="*",$D382&lt;400),"",IF(AND('201920 DATA'!T382="*",$D382&gt;=400),"*",IF($D382&gt;=400,ROUND('201920 DATA'!T382/$D382,2),"")))</f>
        <v>0</v>
      </c>
      <c r="AD382" s="289">
        <f>IF(OR($C382="*",$C382&lt;400),"",IF(AND('201920 DATA'!BC382="*",$C382&gt;=400),"*",IF($C382&gt;=400,ROUND('201920 DATA'!BC382/$C382,2),"")))</f>
        <v>0.03</v>
      </c>
      <c r="AE382" s="289">
        <f>IF(OR($C382="*",$C382&lt;400),"",IF(AND('201920 DATA'!BD382="*",$C382&gt;=400),"*",IF($C382&gt;=400,ROUND('201920 DATA'!BD382/$C382,2),"")))</f>
        <v>0.17</v>
      </c>
      <c r="AF382" s="289">
        <f>IF(OR($C382="*",$C382&lt;400),"",IF(AND('201920 DATA'!BE382="*",$C382&gt;=400),"*",IF($C382&gt;=400,ROUND('201920 DATA'!BE382/$C382,2),"")))</f>
        <v>0.03</v>
      </c>
      <c r="AG382" s="289">
        <f>IF(OR($C382="*",$C382&lt;400),"",IF(AND('201920 DATA'!BF382="*",$C382&gt;=400),"*",IF($C382&gt;=400,ROUND('201920 DATA'!BF382/$C382,2),"")))</f>
        <v>0.02</v>
      </c>
      <c r="AH382" s="289">
        <f>IF(OR($C382="*",$C382&lt;400),"",IF(AND('201920 DATA'!BG382="*",$C382&gt;=400),"*",IF($C382&gt;=400,ROUND('201920 DATA'!BG382/$C382,2),"")))</f>
        <v>0.01</v>
      </c>
      <c r="AI382" s="289">
        <f>IF(OR($C382="*",$C382&lt;400),"",IF(AND('201920 DATA'!BH382="*",$C382&gt;=400),"*",IF($C382&gt;=400,ROUND('201920 DATA'!BH382/$C382,2),"")))</f>
        <v>0.03</v>
      </c>
      <c r="AJ382" s="289">
        <f>IF(OR($C382="*",$C382&lt;400),"",IF(AND('201920 DATA'!BI382="*",$C382&gt;=400),"*",IF($C382&gt;=400,ROUND('201920 DATA'!BI382/$C382,2),"")))</f>
        <v>0.03</v>
      </c>
      <c r="AK382" s="289">
        <f>IF(OR($C382="*",$C382&lt;400),"",IF(AND('201920 DATA'!BJ382="*",$C382&gt;=400),"*",IF($C382&gt;=400,ROUND('201920 DATA'!BJ382/$C382,2),"")))</f>
        <v>0.01</v>
      </c>
      <c r="AL382" s="289">
        <f>IF(OR($C382="*",$C382&lt;400),"",IF(AND('201920 DATA'!BK382="*",$C382&gt;=400),"*",IF($C382&gt;=400,ROUND('201920 DATA'!BK382/$C382,2),"")))</f>
        <v>7.0000000000000007E-2</v>
      </c>
      <c r="AM382" s="289">
        <f>IF(OR($C382="*",$C382&lt;400),"",IF(AND('201920 DATA'!BL382="*",$C382&gt;=400),"*",IF($C382&gt;=400,ROUND('201920 DATA'!BL382/$C382,2),"")))</f>
        <v>7.0000000000000007E-2</v>
      </c>
      <c r="AN382" s="289">
        <f>IF(OR($C382="*",$C382&lt;400),"",IF(AND('201920 DATA'!BM382="*",$C382&gt;=400),"*",IF($C382&gt;=400,ROUND('201920 DATA'!BM382/$C382,2),"")))</f>
        <v>0.11</v>
      </c>
      <c r="AO382" s="289">
        <f>IF(OR($C382="*",$C382&lt;400),"",IF(AND('201920 DATA'!BN382="*",$C382&gt;=400),"*",IF($C382&gt;=400,ROUND('201920 DATA'!BN382/$C382,2),"")))</f>
        <v>0.02</v>
      </c>
      <c r="AP382" s="289">
        <f>IF(OR($C382="*",$C382&lt;400),"",IF(AND('201920 DATA'!BO382="*",$C382&gt;=400),"*",IF($C382&gt;=400,ROUND('201920 DATA'!BO382/$C382,2),"")))</f>
        <v>0.06</v>
      </c>
      <c r="AQ382" s="289">
        <f>IF(OR($C382="*",$C382&lt;400),"",IF(AND('201920 DATA'!BP382="*",$C382&gt;=400),"*",IF($C382&gt;=400,ROUND('201920 DATA'!BP382/$C382,2),"")))</f>
        <v>0.04</v>
      </c>
      <c r="AR382" s="289">
        <f>IF(OR($C382="*",$C382&lt;400),"",IF(AND('201920 DATA'!BQ382="*",$C382&gt;=400),"*",IF($C382&gt;=400,ROUND('201920 DATA'!BQ382/$C382,2),"")))</f>
        <v>0.04</v>
      </c>
      <c r="AS382" s="289">
        <f>IF(OR($C382="*",$C382&lt;400),"",IF(AND('201920 DATA'!BR382="*",$C382&gt;=400),"*",IF($C382&gt;=400,ROUND('201920 DATA'!BR382/$C382,2),"")))</f>
        <v>0.01</v>
      </c>
      <c r="AT382" s="289">
        <f>IF(OR($C382="*",$C382&lt;400),"",IF(AND('201920 DATA'!BS382="*",$C382&gt;=400),"*",IF($C382&gt;=400,ROUND('201920 DATA'!BS382/$C382,2),"")))</f>
        <v>0</v>
      </c>
      <c r="AU382" s="289">
        <f>IF(OR($C382="*",$C382&lt;400),"",IF(AND('201920 DATA'!BT382="*",$C382&gt;=400),"*",IF($C382&gt;=400,ROUND('201920 DATA'!BT382/$C382,2),"")))</f>
        <v>0.13</v>
      </c>
      <c r="AV382" s="289">
        <f>IF(OR($C382="*",$C382&lt;400),"",IF(AND('201920 DATA'!BU382="*",$C382&gt;=400),"*",IF($C382&gt;=400,ROUND('201920 DATA'!BU382/$C382,2),"")))</f>
        <v>0.08</v>
      </c>
      <c r="AW382" s="289">
        <f>IF(OR($C382="*",$C382&lt;400),"",IF(AND('201920 DATA'!BV382="*",$C382&gt;=400),"*",IF($C382&gt;=400,ROUND('201920 DATA'!BV382/$C382,2),"")))</f>
        <v>0</v>
      </c>
      <c r="AX382" s="289">
        <f>IF(OR($C382="*",$C382&lt;400),"",IF(AND('201920 DATA'!BW382="*",$C382&gt;=400),"*",IF($C382&gt;=400,ROUND('201920 DATA'!BW382/$C382,2),"")))</f>
        <v>0.04</v>
      </c>
      <c r="AZ382" s="365">
        <v>160625</v>
      </c>
    </row>
    <row r="383" spans="1:52" x14ac:dyDescent="0.2">
      <c r="A383" s="373" t="s">
        <v>438</v>
      </c>
      <c r="B383" s="287">
        <f>'201920 DATA'!B383</f>
        <v>203490</v>
      </c>
      <c r="C383" s="288">
        <f>'201920 DATA'!C383</f>
        <v>173780</v>
      </c>
      <c r="D383" s="293">
        <f>'201920 DATA'!FQ383</f>
        <v>57490</v>
      </c>
      <c r="F383" s="313">
        <f t="shared" si="10"/>
        <v>0.03</v>
      </c>
      <c r="G383" s="295">
        <f t="shared" si="11"/>
        <v>0.85</v>
      </c>
      <c r="H383" s="289">
        <f>IF(OR($C383="*",$C383&lt;400),"",IF(AND('201920 DATA'!F383="*",$C383&gt;=400),"*",IF($C383&gt;=400,ROUND('201920 DATA'!F383/$C383,2),"")))</f>
        <v>0.36</v>
      </c>
      <c r="I383" s="296">
        <f>IF(OR($B383="*",$B383&lt;400),"",IF(AND('201920 DATA'!Y383="*",$B383&gt;=400),"*",IF($B383&gt;=400,ROUND('201920 DATA'!Y383/$B383,2),"")))</f>
        <v>0.1</v>
      </c>
      <c r="J383" s="296">
        <f>IF(OR($B383="*",$B383&lt;400),"",IF(AND('201920 DATA'!Z383="*",$B383&gt;=400),"*",IF($B383&gt;=400,ROUND('201920 DATA'!Z383/$B383,2),"")))</f>
        <v>0.11</v>
      </c>
      <c r="K383" s="296">
        <f>IF(OR($B383="*",$B383&lt;400),"",IF(AND('201920 DATA'!AA383="*",$B383&gt;=400),"*",IF($B383&gt;=400,ROUND('201920 DATA'!AA383/$B383,2),"")))</f>
        <v>0.13</v>
      </c>
      <c r="L383" s="296">
        <f>IF(OR($B383="*",$B383&lt;400),"",IF(AND('201920 DATA'!AB383="*",$B383&gt;=400),"*",IF($B383&gt;=400,ROUND('201920 DATA'!AB383/$B383,2),"")))</f>
        <v>0.18</v>
      </c>
      <c r="M383" s="296">
        <f>IF(OR($B383="*",$B383&lt;400),"",IF(AND('201920 DATA'!AC383="*",$B383&gt;=400),"*",IF($B383&gt;=400,ROUND('201920 DATA'!AC383/$B383,2),"")))</f>
        <v>0.23</v>
      </c>
      <c r="N383" s="296">
        <f>IF(OR($B383="*",$B383&lt;400),"",IF(AND('201920 DATA'!AD383="*",$B383&gt;=400),"*",IF($B383&gt;=400,ROUND('201920 DATA'!AD383/$B383,2),"")))</f>
        <v>0.2</v>
      </c>
      <c r="O383" s="296">
        <f>IF(OR($B383="*",$B383&lt;400),"",IF(AND('201920 DATA'!AE383="*",$B383&gt;=400),"*",IF($B383&gt;=400,ROUND('201920 DATA'!AE383/$B383,2),"")))</f>
        <v>0.03</v>
      </c>
      <c r="P383" s="297"/>
      <c r="Q383" s="296">
        <f>IF(OR($B383="*",$B383&lt;400),"",IF(AND('201920 DATA'!FO383="*",$B383&gt;=400),"*",IF($B383&gt;=400,ROUND('201920 DATA'!FO383/$B383,2),"")))</f>
        <v>0.6</v>
      </c>
      <c r="R383" s="289">
        <f>IF(OR($C383="*",$C383&lt;400),"",IF(AND('201920 DATA'!F383="*",$C383&gt;=400),"*",IF($C383&gt;=400,ROUND('201920 DATA'!F383/$C383,2),"")))</f>
        <v>0.36</v>
      </c>
      <c r="S383" s="289">
        <f>IF(OR($C383="*",$C383&lt;400),"",IF(AND('201920 DATA'!G383="*",$C383&gt;=400),"*",IF($C383&gt;=400,ROUND('201920 DATA'!G383/$C383,2),"")))</f>
        <v>0.17</v>
      </c>
      <c r="T383" s="289">
        <f>IF(OR($C383="*",$C383&lt;400),"",IF(AND('201920 DATA'!H383="*",$C383&gt;=400),"*",IF($C383&gt;=400,ROUND('201920 DATA'!H383/$C383,2),"")))</f>
        <v>0.35</v>
      </c>
      <c r="U383" s="289">
        <f>IF(OR($C383="*",$C383&lt;400),"",IF(AND('201920 DATA'!FP383="*",$C383&gt;=400),"*",IF($C383&gt;=400,ROUND('201920 DATA'!FP383/$C383,2),"")))</f>
        <v>0.12</v>
      </c>
      <c r="V383" s="312">
        <f>IF(OR($D383="*",$D383&lt;400),"",IF(AND('201920 DATA'!M383="*",$D383&gt;=400),"*",IF($D383&gt;=400,ROUND('201920 DATA'!M383/$D383,2),"")))</f>
        <v>0</v>
      </c>
      <c r="W383" s="312">
        <f>IF(OR($D383="*",$D383&lt;400),"",IF(AND('201920 DATA'!N383="*",$D383&gt;=400),"*",IF($D383&gt;=400,ROUND('201920 DATA'!N383/$D383,2),"")))</f>
        <v>0.5</v>
      </c>
      <c r="X383" s="312">
        <f>IF(OR($D383="*",$D383&lt;400),"",IF(AND('201920 DATA'!O383="*",$D383&gt;=400),"*",IF($D383&gt;=400,ROUND('201920 DATA'!O383/$D383,2),"")))</f>
        <v>0.17</v>
      </c>
      <c r="Y383" s="312">
        <f>IF(OR($D383="*",$D383&lt;400),"",IF(AND('201920 DATA'!P383="*",$D383&gt;=400),"*",IF($D383&gt;=400,ROUND('201920 DATA'!P383/$D383,2),"")))</f>
        <v>0.09</v>
      </c>
      <c r="Z383" s="312">
        <f>IF(OR($D383="*",$D383&lt;400),"",IF(AND('201920 DATA'!Q383="*",$D383&gt;=400),"*",IF($D383&gt;=400,ROUND('201920 DATA'!Q383/$D383,2),"")))</f>
        <v>0.17</v>
      </c>
      <c r="AA383" s="312">
        <f>IF(OR($D383="*",$D383&lt;400),"",IF(AND('201920 DATA'!R383="*",$D383&gt;=400),"*",IF($D383&gt;=400,ROUND('201920 DATA'!R383/$D383,2),"")))</f>
        <v>0.05</v>
      </c>
      <c r="AB383" s="312">
        <f>IF(OR($D383="*",$D383&lt;400),"",IF(AND('201920 DATA'!S383="*",$D383&gt;=400),"*",IF($D383&gt;=400,ROUND('201920 DATA'!S383/$D383,2),"")))</f>
        <v>0.01</v>
      </c>
      <c r="AC383" s="312">
        <f>IF(OR($D383="*",$D383&lt;400),"",IF(AND('201920 DATA'!T383="*",$D383&gt;=400),"*",IF($D383&gt;=400,ROUND('201920 DATA'!T383/$D383,2),"")))</f>
        <v>0</v>
      </c>
      <c r="AD383" s="289">
        <f>IF(OR($C383="*",$C383&lt;400),"",IF(AND('201920 DATA'!BC383="*",$C383&gt;=400),"*",IF($C383&gt;=400,ROUND('201920 DATA'!BC383/$C383,2),"")))</f>
        <v>0.02</v>
      </c>
      <c r="AE383" s="289">
        <f>IF(OR($C383="*",$C383&lt;400),"",IF(AND('201920 DATA'!BD383="*",$C383&gt;=400),"*",IF($C383&gt;=400,ROUND('201920 DATA'!BD383/$C383,2),"")))</f>
        <v>0.17</v>
      </c>
      <c r="AF383" s="289">
        <f>IF(OR($C383="*",$C383&lt;400),"",IF(AND('201920 DATA'!BE383="*",$C383&gt;=400),"*",IF($C383&gt;=400,ROUND('201920 DATA'!BE383/$C383,2),"")))</f>
        <v>0.02</v>
      </c>
      <c r="AG383" s="289">
        <f>IF(OR($C383="*",$C383&lt;400),"",IF(AND('201920 DATA'!BF383="*",$C383&gt;=400),"*",IF($C383&gt;=400,ROUND('201920 DATA'!BF383/$C383,2),"")))</f>
        <v>0.02</v>
      </c>
      <c r="AH383" s="289">
        <f>IF(OR($C383="*",$C383&lt;400),"",IF(AND('201920 DATA'!BG383="*",$C383&gt;=400),"*",IF($C383&gt;=400,ROUND('201920 DATA'!BG383/$C383,2),"")))</f>
        <v>0.01</v>
      </c>
      <c r="AI383" s="289">
        <f>IF(OR($C383="*",$C383&lt;400),"",IF(AND('201920 DATA'!BH383="*",$C383&gt;=400),"*",IF($C383&gt;=400,ROUND('201920 DATA'!BH383/$C383,2),"")))</f>
        <v>0.02</v>
      </c>
      <c r="AJ383" s="289">
        <f>IF(OR($C383="*",$C383&lt;400),"",IF(AND('201920 DATA'!BI383="*",$C383&gt;=400),"*",IF($C383&gt;=400,ROUND('201920 DATA'!BI383/$C383,2),"")))</f>
        <v>0.03</v>
      </c>
      <c r="AK383" s="289">
        <f>IF(OR($C383="*",$C383&lt;400),"",IF(AND('201920 DATA'!BJ383="*",$C383&gt;=400),"*",IF($C383&gt;=400,ROUND('201920 DATA'!BJ383/$C383,2),"")))</f>
        <v>0</v>
      </c>
      <c r="AL383" s="289">
        <f>IF(OR($C383="*",$C383&lt;400),"",IF(AND('201920 DATA'!BK383="*",$C383&gt;=400),"*",IF($C383&gt;=400,ROUND('201920 DATA'!BK383/$C383,2),"")))</f>
        <v>0.05</v>
      </c>
      <c r="AM383" s="289">
        <f>IF(OR($C383="*",$C383&lt;400),"",IF(AND('201920 DATA'!BL383="*",$C383&gt;=400),"*",IF($C383&gt;=400,ROUND('201920 DATA'!BL383/$C383,2),"")))</f>
        <v>0.06</v>
      </c>
      <c r="AN383" s="289">
        <f>IF(OR($C383="*",$C383&lt;400),"",IF(AND('201920 DATA'!BM383="*",$C383&gt;=400),"*",IF($C383&gt;=400,ROUND('201920 DATA'!BM383/$C383,2),"")))</f>
        <v>0.11</v>
      </c>
      <c r="AO383" s="289">
        <f>IF(OR($C383="*",$C383&lt;400),"",IF(AND('201920 DATA'!BN383="*",$C383&gt;=400),"*",IF($C383&gt;=400,ROUND('201920 DATA'!BN383/$C383,2),"")))</f>
        <v>0.04</v>
      </c>
      <c r="AP383" s="289">
        <f>IF(OR($C383="*",$C383&lt;400),"",IF(AND('201920 DATA'!BO383="*",$C383&gt;=400),"*",IF($C383&gt;=400,ROUND('201920 DATA'!BO383/$C383,2),"")))</f>
        <v>7.0000000000000007E-2</v>
      </c>
      <c r="AQ383" s="289">
        <f>IF(OR($C383="*",$C383&lt;400),"",IF(AND('201920 DATA'!BP383="*",$C383&gt;=400),"*",IF($C383&gt;=400,ROUND('201920 DATA'!BP383/$C383,2),"")))</f>
        <v>0.05</v>
      </c>
      <c r="AR383" s="289">
        <f>IF(OR($C383="*",$C383&lt;400),"",IF(AND('201920 DATA'!BQ383="*",$C383&gt;=400),"*",IF($C383&gt;=400,ROUND('201920 DATA'!BQ383/$C383,2),"")))</f>
        <v>0.06</v>
      </c>
      <c r="AS383" s="289">
        <f>IF(OR($C383="*",$C383&lt;400),"",IF(AND('201920 DATA'!BR383="*",$C383&gt;=400),"*",IF($C383&gt;=400,ROUND('201920 DATA'!BR383/$C383,2),"")))</f>
        <v>0.01</v>
      </c>
      <c r="AT383" s="289">
        <f>IF(OR($C383="*",$C383&lt;400),"",IF(AND('201920 DATA'!BS383="*",$C383&gt;=400),"*",IF($C383&gt;=400,ROUND('201920 DATA'!BS383/$C383,2),"")))</f>
        <v>0</v>
      </c>
      <c r="AU383" s="289">
        <f>IF(OR($C383="*",$C383&lt;400),"",IF(AND('201920 DATA'!BT383="*",$C383&gt;=400),"*",IF($C383&gt;=400,ROUND('201920 DATA'!BT383/$C383,2),"")))</f>
        <v>0.11</v>
      </c>
      <c r="AV383" s="289">
        <f>IF(OR($C383="*",$C383&lt;400),"",IF(AND('201920 DATA'!BU383="*",$C383&gt;=400),"*",IF($C383&gt;=400,ROUND('201920 DATA'!BU383/$C383,2),"")))</f>
        <v>7.0000000000000007E-2</v>
      </c>
      <c r="AW383" s="289">
        <f>IF(OR($C383="*",$C383&lt;400),"",IF(AND('201920 DATA'!BV383="*",$C383&gt;=400),"*",IF($C383&gt;=400,ROUND('201920 DATA'!BV383/$C383,2),"")))</f>
        <v>0</v>
      </c>
      <c r="AX383" s="289">
        <f>IF(OR($C383="*",$C383&lt;400),"",IF(AND('201920 DATA'!BW383="*",$C383&gt;=400),"*",IF($C383&gt;=400,ROUND('201920 DATA'!BW383/$C383,2),"")))</f>
        <v>0.08</v>
      </c>
      <c r="AZ383" s="365">
        <v>197335</v>
      </c>
    </row>
    <row r="384" spans="1:52" x14ac:dyDescent="0.2">
      <c r="A384" s="373" t="s">
        <v>439</v>
      </c>
      <c r="B384" s="287">
        <f>'201920 DATA'!B384</f>
        <v>54465</v>
      </c>
      <c r="C384" s="288">
        <f>'201920 DATA'!C384</f>
        <v>44965</v>
      </c>
      <c r="D384" s="293">
        <f>'201920 DATA'!FQ384</f>
        <v>16210</v>
      </c>
      <c r="F384" s="313">
        <f t="shared" si="10"/>
        <v>0.03</v>
      </c>
      <c r="G384" s="295">
        <f t="shared" si="11"/>
        <v>0.83</v>
      </c>
      <c r="H384" s="289">
        <f>IF(OR($C384="*",$C384&lt;400),"",IF(AND('201920 DATA'!F384="*",$C384&gt;=400),"*",IF($C384&gt;=400,ROUND('201920 DATA'!F384/$C384,2),"")))</f>
        <v>0.36</v>
      </c>
      <c r="I384" s="296">
        <f>IF(OR($B384="*",$B384&lt;400),"",IF(AND('201920 DATA'!Y384="*",$B384&gt;=400),"*",IF($B384&gt;=400,ROUND('201920 DATA'!Y384/$B384,2),"")))</f>
        <v>0.11</v>
      </c>
      <c r="J384" s="296">
        <f>IF(OR($B384="*",$B384&lt;400),"",IF(AND('201920 DATA'!Z384="*",$B384&gt;=400),"*",IF($B384&gt;=400,ROUND('201920 DATA'!Z384/$B384,2),"")))</f>
        <v>0.11</v>
      </c>
      <c r="K384" s="296">
        <f>IF(OR($B384="*",$B384&lt;400),"",IF(AND('201920 DATA'!AA384="*",$B384&gt;=400),"*",IF($B384&gt;=400,ROUND('201920 DATA'!AA384/$B384,2),"")))</f>
        <v>0.21</v>
      </c>
      <c r="L384" s="296">
        <f>IF(OR($B384="*",$B384&lt;400),"",IF(AND('201920 DATA'!AB384="*",$B384&gt;=400),"*",IF($B384&gt;=400,ROUND('201920 DATA'!AB384/$B384,2),"")))</f>
        <v>0.19</v>
      </c>
      <c r="M384" s="296">
        <f>IF(OR($B384="*",$B384&lt;400),"",IF(AND('201920 DATA'!AC384="*",$B384&gt;=400),"*",IF($B384&gt;=400,ROUND('201920 DATA'!AC384/$B384,2),"")))</f>
        <v>0.17</v>
      </c>
      <c r="N384" s="296">
        <f>IF(OR($B384="*",$B384&lt;400),"",IF(AND('201920 DATA'!AD384="*",$B384&gt;=400),"*",IF($B384&gt;=400,ROUND('201920 DATA'!AD384/$B384,2),"")))</f>
        <v>0.16</v>
      </c>
      <c r="O384" s="296">
        <f>IF(OR($B384="*",$B384&lt;400),"",IF(AND('201920 DATA'!AE384="*",$B384&gt;=400),"*",IF($B384&gt;=400,ROUND('201920 DATA'!AE384/$B384,2),"")))</f>
        <v>0.03</v>
      </c>
      <c r="P384" s="297"/>
      <c r="Q384" s="296">
        <f>IF(OR($B384="*",$B384&lt;400),"",IF(AND('201920 DATA'!FO384="*",$B384&gt;=400),"*",IF($B384&gt;=400,ROUND('201920 DATA'!FO384/$B384,2),"")))</f>
        <v>0.64</v>
      </c>
      <c r="R384" s="289">
        <f>IF(OR($C384="*",$C384&lt;400),"",IF(AND('201920 DATA'!F384="*",$C384&gt;=400),"*",IF($C384&gt;=400,ROUND('201920 DATA'!F384/$C384,2),"")))</f>
        <v>0.36</v>
      </c>
      <c r="S384" s="289">
        <f>IF(OR($C384="*",$C384&lt;400),"",IF(AND('201920 DATA'!G384="*",$C384&gt;=400),"*",IF($C384&gt;=400,ROUND('201920 DATA'!G384/$C384,2),"")))</f>
        <v>0.15</v>
      </c>
      <c r="T384" s="289">
        <f>IF(OR($C384="*",$C384&lt;400),"",IF(AND('201920 DATA'!H384="*",$C384&gt;=400),"*",IF($C384&gt;=400,ROUND('201920 DATA'!H384/$C384,2),"")))</f>
        <v>0.37</v>
      </c>
      <c r="U384" s="289">
        <f>IF(OR($C384="*",$C384&lt;400),"",IF(AND('201920 DATA'!FP384="*",$C384&gt;=400),"*",IF($C384&gt;=400,ROUND('201920 DATA'!FP384/$C384,2),"")))</f>
        <v>0.11</v>
      </c>
      <c r="V384" s="312">
        <f>IF(OR($D384="*",$D384&lt;400),"",IF(AND('201920 DATA'!M384="*",$D384&gt;=400),"*",IF($D384&gt;=400,ROUND('201920 DATA'!M384/$D384,2),"")))</f>
        <v>0</v>
      </c>
      <c r="W384" s="312">
        <f>IF(OR($D384="*",$D384&lt;400),"",IF(AND('201920 DATA'!N384="*",$D384&gt;=400),"*",IF($D384&gt;=400,ROUND('201920 DATA'!N384/$D384,2),"")))</f>
        <v>0.5</v>
      </c>
      <c r="X384" s="312">
        <f>IF(OR($D384="*",$D384&lt;400),"",IF(AND('201920 DATA'!O384="*",$D384&gt;=400),"*",IF($D384&gt;=400,ROUND('201920 DATA'!O384/$D384,2),"")))</f>
        <v>0.21</v>
      </c>
      <c r="Y384" s="312">
        <f>IF(OR($D384="*",$D384&lt;400),"",IF(AND('201920 DATA'!P384="*",$D384&gt;=400),"*",IF($D384&gt;=400,ROUND('201920 DATA'!P384/$D384,2),"")))</f>
        <v>0.1</v>
      </c>
      <c r="Z384" s="312">
        <f>IF(OR($D384="*",$D384&lt;400),"",IF(AND('201920 DATA'!Q384="*",$D384&gt;=400),"*",IF($D384&gt;=400,ROUND('201920 DATA'!Q384/$D384,2),"")))</f>
        <v>0.13</v>
      </c>
      <c r="AA384" s="312">
        <f>IF(OR($D384="*",$D384&lt;400),"",IF(AND('201920 DATA'!R384="*",$D384&gt;=400),"*",IF($D384&gt;=400,ROUND('201920 DATA'!R384/$D384,2),"")))</f>
        <v>0.04</v>
      </c>
      <c r="AB384" s="312">
        <f>IF(OR($D384="*",$D384&lt;400),"",IF(AND('201920 DATA'!S384="*",$D384&gt;=400),"*",IF($D384&gt;=400,ROUND('201920 DATA'!S384/$D384,2),"")))</f>
        <v>0.01</v>
      </c>
      <c r="AC384" s="312">
        <f>IF(OR($D384="*",$D384&lt;400),"",IF(AND('201920 DATA'!T384="*",$D384&gt;=400),"*",IF($D384&gt;=400,ROUND('201920 DATA'!T384/$D384,2),"")))</f>
        <v>0.01</v>
      </c>
      <c r="AD384" s="289">
        <f>IF(OR($C384="*",$C384&lt;400),"",IF(AND('201920 DATA'!BC384="*",$C384&gt;=400),"*",IF($C384&gt;=400,ROUND('201920 DATA'!BC384/$C384,2),"")))</f>
        <v>0.02</v>
      </c>
      <c r="AE384" s="289">
        <f>IF(OR($C384="*",$C384&lt;400),"",IF(AND('201920 DATA'!BD384="*",$C384&gt;=400),"*",IF($C384&gt;=400,ROUND('201920 DATA'!BD384/$C384,2),"")))</f>
        <v>0.11</v>
      </c>
      <c r="AF384" s="289">
        <f>IF(OR($C384="*",$C384&lt;400),"",IF(AND('201920 DATA'!BE384="*",$C384&gt;=400),"*",IF($C384&gt;=400,ROUND('201920 DATA'!BE384/$C384,2),"")))</f>
        <v>0.08</v>
      </c>
      <c r="AG384" s="289">
        <f>IF(OR($C384="*",$C384&lt;400),"",IF(AND('201920 DATA'!BF384="*",$C384&gt;=400),"*",IF($C384&gt;=400,ROUND('201920 DATA'!BF384/$C384,2),"")))</f>
        <v>0.02</v>
      </c>
      <c r="AH384" s="289">
        <f>IF(OR($C384="*",$C384&lt;400),"",IF(AND('201920 DATA'!BG384="*",$C384&gt;=400),"*",IF($C384&gt;=400,ROUND('201920 DATA'!BG384/$C384,2),"")))</f>
        <v>0.01</v>
      </c>
      <c r="AI384" s="289">
        <f>IF(OR($C384="*",$C384&lt;400),"",IF(AND('201920 DATA'!BH384="*",$C384&gt;=400),"*",IF($C384&gt;=400,ROUND('201920 DATA'!BH384/$C384,2),"")))</f>
        <v>0.01</v>
      </c>
      <c r="AJ384" s="289">
        <f>IF(OR($C384="*",$C384&lt;400),"",IF(AND('201920 DATA'!BI384="*",$C384&gt;=400),"*",IF($C384&gt;=400,ROUND('201920 DATA'!BI384/$C384,2),"")))</f>
        <v>0</v>
      </c>
      <c r="AK384" s="289">
        <f>IF(OR($C384="*",$C384&lt;400),"",IF(AND('201920 DATA'!BJ384="*",$C384&gt;=400),"*",IF($C384&gt;=400,ROUND('201920 DATA'!BJ384/$C384,2),"")))</f>
        <v>0</v>
      </c>
      <c r="AL384" s="289">
        <f>IF(OR($C384="*",$C384&lt;400),"",IF(AND('201920 DATA'!BK384="*",$C384&gt;=400),"*",IF($C384&gt;=400,ROUND('201920 DATA'!BK384/$C384,2),"")))</f>
        <v>0.02</v>
      </c>
      <c r="AM384" s="289">
        <f>IF(OR($C384="*",$C384&lt;400),"",IF(AND('201920 DATA'!BL384="*",$C384&gt;=400),"*",IF($C384&gt;=400,ROUND('201920 DATA'!BL384/$C384,2),"")))</f>
        <v>0.05</v>
      </c>
      <c r="AN384" s="289">
        <f>IF(OR($C384="*",$C384&lt;400),"",IF(AND('201920 DATA'!BM384="*",$C384&gt;=400),"*",IF($C384&gt;=400,ROUND('201920 DATA'!BM384/$C384,2),"")))</f>
        <v>0.19</v>
      </c>
      <c r="AO384" s="289">
        <f>IF(OR($C384="*",$C384&lt;400),"",IF(AND('201920 DATA'!BN384="*",$C384&gt;=400),"*",IF($C384&gt;=400,ROUND('201920 DATA'!BN384/$C384,2),"")))</f>
        <v>0.02</v>
      </c>
      <c r="AP384" s="289">
        <f>IF(OR($C384="*",$C384&lt;400),"",IF(AND('201920 DATA'!BO384="*",$C384&gt;=400),"*",IF($C384&gt;=400,ROUND('201920 DATA'!BO384/$C384,2),"")))</f>
        <v>0.06</v>
      </c>
      <c r="AQ384" s="289">
        <f>IF(OR($C384="*",$C384&lt;400),"",IF(AND('201920 DATA'!BP384="*",$C384&gt;=400),"*",IF($C384&gt;=400,ROUND('201920 DATA'!BP384/$C384,2),"")))</f>
        <v>0.06</v>
      </c>
      <c r="AR384" s="289">
        <f>IF(OR($C384="*",$C384&lt;400),"",IF(AND('201920 DATA'!BQ384="*",$C384&gt;=400),"*",IF($C384&gt;=400,ROUND('201920 DATA'!BQ384/$C384,2),"")))</f>
        <v>0.11</v>
      </c>
      <c r="AS384" s="289">
        <f>IF(OR($C384="*",$C384&lt;400),"",IF(AND('201920 DATA'!BR384="*",$C384&gt;=400),"*",IF($C384&gt;=400,ROUND('201920 DATA'!BR384/$C384,2),"")))</f>
        <v>0.01</v>
      </c>
      <c r="AT384" s="289">
        <f>IF(OR($C384="*",$C384&lt;400),"",IF(AND('201920 DATA'!BS384="*",$C384&gt;=400),"*",IF($C384&gt;=400,ROUND('201920 DATA'!BS384/$C384,2),"")))</f>
        <v>0</v>
      </c>
      <c r="AU384" s="289">
        <f>IF(OR($C384="*",$C384&lt;400),"",IF(AND('201920 DATA'!BT384="*",$C384&gt;=400),"*",IF($C384&gt;=400,ROUND('201920 DATA'!BT384/$C384,2),"")))</f>
        <v>0.12</v>
      </c>
      <c r="AV384" s="289">
        <f>IF(OR($C384="*",$C384&lt;400),"",IF(AND('201920 DATA'!BU384="*",$C384&gt;=400),"*",IF($C384&gt;=400,ROUND('201920 DATA'!BU384/$C384,2),"")))</f>
        <v>0.06</v>
      </c>
      <c r="AW384" s="289">
        <f>IF(OR($C384="*",$C384&lt;400),"",IF(AND('201920 DATA'!BV384="*",$C384&gt;=400),"*",IF($C384&gt;=400,ROUND('201920 DATA'!BV384/$C384,2),"")))</f>
        <v>0</v>
      </c>
      <c r="AX384" s="289">
        <f>IF(OR($C384="*",$C384&lt;400),"",IF(AND('201920 DATA'!BW384="*",$C384&gt;=400),"*",IF($C384&gt;=400,ROUND('201920 DATA'!BW384/$C384,2),"")))</f>
        <v>0.03</v>
      </c>
      <c r="AZ384" s="365">
        <v>52985</v>
      </c>
    </row>
    <row r="385" spans="1:52" x14ac:dyDescent="0.2">
      <c r="A385" s="373" t="s">
        <v>441</v>
      </c>
      <c r="B385" s="287">
        <f>'201920 DATA'!B385</f>
        <v>13950</v>
      </c>
      <c r="C385" s="288">
        <f>'201920 DATA'!C385</f>
        <v>13315</v>
      </c>
      <c r="D385" s="293">
        <f>'201920 DATA'!FQ385</f>
        <v>11415</v>
      </c>
      <c r="F385" s="313">
        <f t="shared" si="10"/>
        <v>-0.08</v>
      </c>
      <c r="G385" s="295">
        <f t="shared" si="11"/>
        <v>0.95</v>
      </c>
      <c r="H385" s="289">
        <f>IF(OR($C385="*",$C385&lt;400),"",IF(AND('201920 DATA'!F385="*",$C385&gt;=400),"*",IF($C385&gt;=400,ROUND('201920 DATA'!F385/$C385,2),"")))</f>
        <v>0.02</v>
      </c>
      <c r="I385" s="296">
        <f>IF(OR($B385="*",$B385&lt;400),"",IF(AND('201920 DATA'!Y385="*",$B385&gt;=400),"*",IF($B385&gt;=400,ROUND('201920 DATA'!Y385/$B385,2),"")))</f>
        <v>0.05</v>
      </c>
      <c r="J385" s="296">
        <f>IF(OR($B385="*",$B385&lt;400),"",IF(AND('201920 DATA'!Z385="*",$B385&gt;=400),"*",IF($B385&gt;=400,ROUND('201920 DATA'!Z385/$B385,2),"")))</f>
        <v>0.09</v>
      </c>
      <c r="K385" s="296">
        <f>IF(OR($B385="*",$B385&lt;400),"",IF(AND('201920 DATA'!AA385="*",$B385&gt;=400),"*",IF($B385&gt;=400,ROUND('201920 DATA'!AA385/$B385,2),"")))</f>
        <v>0.1</v>
      </c>
      <c r="L385" s="296">
        <f>IF(OR($B385="*",$B385&lt;400),"",IF(AND('201920 DATA'!AB385="*",$B385&gt;=400),"*",IF($B385&gt;=400,ROUND('201920 DATA'!AB385/$B385,2),"")))</f>
        <v>0.24</v>
      </c>
      <c r="M385" s="296">
        <f>IF(OR($B385="*",$B385&lt;400),"",IF(AND('201920 DATA'!AC385="*",$B385&gt;=400),"*",IF($B385&gt;=400,ROUND('201920 DATA'!AC385/$B385,2),"")))</f>
        <v>0.34</v>
      </c>
      <c r="N385" s="296">
        <f>IF(OR($B385="*",$B385&lt;400),"",IF(AND('201920 DATA'!AD385="*",$B385&gt;=400),"*",IF($B385&gt;=400,ROUND('201920 DATA'!AD385/$B385,2),"")))</f>
        <v>0.17</v>
      </c>
      <c r="O385" s="296">
        <f>IF(OR($B385="*",$B385&lt;400),"",IF(AND('201920 DATA'!AE385="*",$B385&gt;=400),"*",IF($B385&gt;=400,ROUND('201920 DATA'!AE385/$B385,2),"")))</f>
        <v>0.01</v>
      </c>
      <c r="P385" s="297"/>
      <c r="Q385" s="296">
        <f>IF(OR($B385="*",$B385&lt;400),"",IF(AND('201920 DATA'!FO385="*",$B385&gt;=400),"*",IF($B385&gt;=400,ROUND('201920 DATA'!FO385/$B385,2),"")))</f>
        <v>0.91</v>
      </c>
      <c r="R385" s="289">
        <f>IF(OR($C385="*",$C385&lt;400),"",IF(AND('201920 DATA'!F385="*",$C385&gt;=400),"*",IF($C385&gt;=400,ROUND('201920 DATA'!F385/$C385,2),"")))</f>
        <v>0.02</v>
      </c>
      <c r="S385" s="289">
        <f>IF(OR($C385="*",$C385&lt;400),"",IF(AND('201920 DATA'!G385="*",$C385&gt;=400),"*",IF($C385&gt;=400,ROUND('201920 DATA'!G385/$C385,2),"")))</f>
        <v>0.09</v>
      </c>
      <c r="T385" s="289">
        <f>IF(OR($C385="*",$C385&lt;400),"",IF(AND('201920 DATA'!H385="*",$C385&gt;=400),"*",IF($C385&gt;=400,ROUND('201920 DATA'!H385/$C385,2),"")))</f>
        <v>0.86</v>
      </c>
      <c r="U385" s="289">
        <f>IF(OR($C385="*",$C385&lt;400),"",IF(AND('201920 DATA'!FP385="*",$C385&gt;=400),"*",IF($C385&gt;=400,ROUND('201920 DATA'!FP385/$C385,2),"")))</f>
        <v>0.03</v>
      </c>
      <c r="V385" s="312">
        <f>IF(OR($D385="*",$D385&lt;400),"",IF(AND('201920 DATA'!M385="*",$D385&gt;=400),"*",IF($D385&gt;=400,ROUND('201920 DATA'!M385/$D385,2),"")))</f>
        <v>0.01</v>
      </c>
      <c r="W385" s="312">
        <f>IF(OR($D385="*",$D385&lt;400),"",IF(AND('201920 DATA'!N385="*",$D385&gt;=400),"*",IF($D385&gt;=400,ROUND('201920 DATA'!N385/$D385,2),"")))</f>
        <v>0.18</v>
      </c>
      <c r="X385" s="312">
        <f>IF(OR($D385="*",$D385&lt;400),"",IF(AND('201920 DATA'!O385="*",$D385&gt;=400),"*",IF($D385&gt;=400,ROUND('201920 DATA'!O385/$D385,2),"")))</f>
        <v>0.26</v>
      </c>
      <c r="Y385" s="312">
        <f>IF(OR($D385="*",$D385&lt;400),"",IF(AND('201920 DATA'!P385="*",$D385&gt;=400),"*",IF($D385&gt;=400,ROUND('201920 DATA'!P385/$D385,2),"")))</f>
        <v>0.21</v>
      </c>
      <c r="Z385" s="312">
        <f>IF(OR($D385="*",$D385&lt;400),"",IF(AND('201920 DATA'!Q385="*",$D385&gt;=400),"*",IF($D385&gt;=400,ROUND('201920 DATA'!Q385/$D385,2),"")))</f>
        <v>0.26</v>
      </c>
      <c r="AA385" s="312">
        <f>IF(OR($D385="*",$D385&lt;400),"",IF(AND('201920 DATA'!R385="*",$D385&gt;=400),"*",IF($D385&gt;=400,ROUND('201920 DATA'!R385/$D385,2),"")))</f>
        <v>0.06</v>
      </c>
      <c r="AB385" s="312">
        <f>IF(OR($D385="*",$D385&lt;400),"",IF(AND('201920 DATA'!S385="*",$D385&gt;=400),"*",IF($D385&gt;=400,ROUND('201920 DATA'!S385/$D385,2),"")))</f>
        <v>0.02</v>
      </c>
      <c r="AC385" s="312">
        <f>IF(OR($D385="*",$D385&lt;400),"",IF(AND('201920 DATA'!T385="*",$D385&gt;=400),"*",IF($D385&gt;=400,ROUND('201920 DATA'!T385/$D385,2),"")))</f>
        <v>0</v>
      </c>
      <c r="AD385" s="289" t="str">
        <f>IF(OR($C385="*",$C385&lt;400),"",IF(AND('201920 DATA'!BC385="*",$C385&gt;=400),"*",IF($C385&gt;=400,ROUND('201920 DATA'!BC385/$C385,2),"")))</f>
        <v>*</v>
      </c>
      <c r="AE385" s="289">
        <f>IF(OR($C385="*",$C385&lt;400),"",IF(AND('201920 DATA'!BD385="*",$C385&gt;=400),"*",IF($C385&gt;=400,ROUND('201920 DATA'!BD385/$C385,2),"")))</f>
        <v>0.04</v>
      </c>
      <c r="AF385" s="289">
        <f>IF(OR($C385="*",$C385&lt;400),"",IF(AND('201920 DATA'!BE385="*",$C385&gt;=400),"*",IF($C385&gt;=400,ROUND('201920 DATA'!BE385/$C385,2),"")))</f>
        <v>0</v>
      </c>
      <c r="AG385" s="289">
        <f>IF(OR($C385="*",$C385&lt;400),"",IF(AND('201920 DATA'!BF385="*",$C385&gt;=400),"*",IF($C385&gt;=400,ROUND('201920 DATA'!BF385/$C385,2),"")))</f>
        <v>0</v>
      </c>
      <c r="AH385" s="289" t="str">
        <f>IF(OR($C385="*",$C385&lt;400),"",IF(AND('201920 DATA'!BG385="*",$C385&gt;=400),"*",IF($C385&gt;=400,ROUND('201920 DATA'!BG385/$C385,2),"")))</f>
        <v>*</v>
      </c>
      <c r="AI385" s="289">
        <f>IF(OR($C385="*",$C385&lt;400),"",IF(AND('201920 DATA'!BH385="*",$C385&gt;=400),"*",IF($C385&gt;=400,ROUND('201920 DATA'!BH385/$C385,2),"")))</f>
        <v>0.1</v>
      </c>
      <c r="AJ385" s="289">
        <f>IF(OR($C385="*",$C385&lt;400),"",IF(AND('201920 DATA'!BI385="*",$C385&gt;=400),"*",IF($C385&gt;=400,ROUND('201920 DATA'!BI385/$C385,2),"")))</f>
        <v>0</v>
      </c>
      <c r="AK385" s="289">
        <f>IF(OR($C385="*",$C385&lt;400),"",IF(AND('201920 DATA'!BJ385="*",$C385&gt;=400),"*",IF($C385&gt;=400,ROUND('201920 DATA'!BJ385/$C385,2),"")))</f>
        <v>0</v>
      </c>
      <c r="AL385" s="289">
        <f>IF(OR($C385="*",$C385&lt;400),"",IF(AND('201920 DATA'!BK385="*",$C385&gt;=400),"*",IF($C385&gt;=400,ROUND('201920 DATA'!BK385/$C385,2),"")))</f>
        <v>0</v>
      </c>
      <c r="AM385" s="289">
        <f>IF(OR($C385="*",$C385&lt;400),"",IF(AND('201920 DATA'!BL385="*",$C385&gt;=400),"*",IF($C385&gt;=400,ROUND('201920 DATA'!BL385/$C385,2),"")))</f>
        <v>0</v>
      </c>
      <c r="AN385" s="289" t="str">
        <f>IF(OR($C385="*",$C385&lt;400),"",IF(AND('201920 DATA'!BM385="*",$C385&gt;=400),"*",IF($C385&gt;=400,ROUND('201920 DATA'!BM385/$C385,2),"")))</f>
        <v>*</v>
      </c>
      <c r="AO385" s="289">
        <f>IF(OR($C385="*",$C385&lt;400),"",IF(AND('201920 DATA'!BN385="*",$C385&gt;=400),"*",IF($C385&gt;=400,ROUND('201920 DATA'!BN385/$C385,2),"")))</f>
        <v>0.01</v>
      </c>
      <c r="AP385" s="289">
        <f>IF(OR($C385="*",$C385&lt;400),"",IF(AND('201920 DATA'!BO385="*",$C385&gt;=400),"*",IF($C385&gt;=400,ROUND('201920 DATA'!BO385/$C385,2),"")))</f>
        <v>0.65</v>
      </c>
      <c r="AQ385" s="289">
        <f>IF(OR($C385="*",$C385&lt;400),"",IF(AND('201920 DATA'!BP385="*",$C385&gt;=400),"*",IF($C385&gt;=400,ROUND('201920 DATA'!BP385/$C385,2),"")))</f>
        <v>0</v>
      </c>
      <c r="AR385" s="289">
        <f>IF(OR($C385="*",$C385&lt;400),"",IF(AND('201920 DATA'!BQ385="*",$C385&gt;=400),"*",IF($C385&gt;=400,ROUND('201920 DATA'!BQ385/$C385,2),"")))</f>
        <v>0</v>
      </c>
      <c r="AS385" s="289">
        <f>IF(OR($C385="*",$C385&lt;400),"",IF(AND('201920 DATA'!BR385="*",$C385&gt;=400),"*",IF($C385&gt;=400,ROUND('201920 DATA'!BR385/$C385,2),"")))</f>
        <v>0</v>
      </c>
      <c r="AT385" s="289">
        <f>IF(OR($C385="*",$C385&lt;400),"",IF(AND('201920 DATA'!BS385="*",$C385&gt;=400),"*",IF($C385&gt;=400,ROUND('201920 DATA'!BS385/$C385,2),"")))</f>
        <v>0.02</v>
      </c>
      <c r="AU385" s="289">
        <f>IF(OR($C385="*",$C385&lt;400),"",IF(AND('201920 DATA'!BT385="*",$C385&gt;=400),"*",IF($C385&gt;=400,ROUND('201920 DATA'!BT385/$C385,2),"")))</f>
        <v>0</v>
      </c>
      <c r="AV385" s="289">
        <f>IF(OR($C385="*",$C385&lt;400),"",IF(AND('201920 DATA'!BU385="*",$C385&gt;=400),"*",IF($C385&gt;=400,ROUND('201920 DATA'!BU385/$C385,2),"")))</f>
        <v>0.13</v>
      </c>
      <c r="AW385" s="289">
        <f>IF(OR($C385="*",$C385&lt;400),"",IF(AND('201920 DATA'!BV385="*",$C385&gt;=400),"*",IF($C385&gt;=400,ROUND('201920 DATA'!BV385/$C385,2),"")))</f>
        <v>0</v>
      </c>
      <c r="AX385" s="289">
        <f>IF(OR($C385="*",$C385&lt;400),"",IF(AND('201920 DATA'!BW385="*",$C385&gt;=400),"*",IF($C385&gt;=400,ROUND('201920 DATA'!BW385/$C385,2),"")))</f>
        <v>0.03</v>
      </c>
      <c r="AZ385" s="365">
        <v>15135</v>
      </c>
    </row>
    <row r="386" spans="1:52" x14ac:dyDescent="0.2">
      <c r="A386" s="373" t="s">
        <v>442</v>
      </c>
      <c r="B386" s="287">
        <f>'201920 DATA'!B386</f>
        <v>148640</v>
      </c>
      <c r="C386" s="288">
        <f>'201920 DATA'!C386</f>
        <v>132735</v>
      </c>
      <c r="D386" s="293">
        <f>'201920 DATA'!FQ386</f>
        <v>35505</v>
      </c>
      <c r="F386" s="313">
        <f t="shared" si="10"/>
        <v>-7.0000000000000007E-2</v>
      </c>
      <c r="G386" s="295">
        <f t="shared" si="11"/>
        <v>0.89</v>
      </c>
      <c r="H386" s="289">
        <f>IF(OR($C386="*",$C386&lt;400),"",IF(AND('201920 DATA'!F386="*",$C386&gt;=400),"*",IF($C386&gt;=400,ROUND('201920 DATA'!F386/$C386,2),"")))</f>
        <v>0.35</v>
      </c>
      <c r="I386" s="296">
        <f>IF(OR($B386="*",$B386&lt;400),"",IF(AND('201920 DATA'!Y386="*",$B386&gt;=400),"*",IF($B386&gt;=400,ROUND('201920 DATA'!Y386/$B386,2),"")))</f>
        <v>0.1</v>
      </c>
      <c r="J386" s="296">
        <f>IF(OR($B386="*",$B386&lt;400),"",IF(AND('201920 DATA'!Z386="*",$B386&gt;=400),"*",IF($B386&gt;=400,ROUND('201920 DATA'!Z386/$B386,2),"")))</f>
        <v>0.1</v>
      </c>
      <c r="K386" s="296">
        <f>IF(OR($B386="*",$B386&lt;400),"",IF(AND('201920 DATA'!AA386="*",$B386&gt;=400),"*",IF($B386&gt;=400,ROUND('201920 DATA'!AA386/$B386,2),"")))</f>
        <v>0.12</v>
      </c>
      <c r="L386" s="296">
        <f>IF(OR($B386="*",$B386&lt;400),"",IF(AND('201920 DATA'!AB386="*",$B386&gt;=400),"*",IF($B386&gt;=400,ROUND('201920 DATA'!AB386/$B386,2),"")))</f>
        <v>0.17</v>
      </c>
      <c r="M386" s="296">
        <f>IF(OR($B386="*",$B386&lt;400),"",IF(AND('201920 DATA'!AC386="*",$B386&gt;=400),"*",IF($B386&gt;=400,ROUND('201920 DATA'!AC386/$B386,2),"")))</f>
        <v>0.25</v>
      </c>
      <c r="N386" s="296">
        <f>IF(OR($B386="*",$B386&lt;400),"",IF(AND('201920 DATA'!AD386="*",$B386&gt;=400),"*",IF($B386&gt;=400,ROUND('201920 DATA'!AD386/$B386,2),"")))</f>
        <v>0.22</v>
      </c>
      <c r="O386" s="296">
        <f>IF(OR($B386="*",$B386&lt;400),"",IF(AND('201920 DATA'!AE386="*",$B386&gt;=400),"*",IF($B386&gt;=400,ROUND('201920 DATA'!AE386/$B386,2),"")))</f>
        <v>0.03</v>
      </c>
      <c r="P386" s="297"/>
      <c r="Q386" s="296">
        <f>IF(OR($B386="*",$B386&lt;400),"",IF(AND('201920 DATA'!FO386="*",$B386&gt;=400),"*",IF($B386&gt;=400,ROUND('201920 DATA'!FO386/$B386,2),"")))</f>
        <v>0.65</v>
      </c>
      <c r="R386" s="289">
        <f>IF(OR($C386="*",$C386&lt;400),"",IF(AND('201920 DATA'!F386="*",$C386&gt;=400),"*",IF($C386&gt;=400,ROUND('201920 DATA'!F386/$C386,2),"")))</f>
        <v>0.35</v>
      </c>
      <c r="S386" s="289">
        <f>IF(OR($C386="*",$C386&lt;400),"",IF(AND('201920 DATA'!G386="*",$C386&gt;=400),"*",IF($C386&gt;=400,ROUND('201920 DATA'!G386/$C386,2),"")))</f>
        <v>0.23</v>
      </c>
      <c r="T386" s="289">
        <f>IF(OR($C386="*",$C386&lt;400),"",IF(AND('201920 DATA'!H386="*",$C386&gt;=400),"*",IF($C386&gt;=400,ROUND('201920 DATA'!H386/$C386,2),"")))</f>
        <v>0.3</v>
      </c>
      <c r="U386" s="289">
        <f>IF(OR($C386="*",$C386&lt;400),"",IF(AND('201920 DATA'!FP386="*",$C386&gt;=400),"*",IF($C386&gt;=400,ROUND('201920 DATA'!FP386/$C386,2),"")))</f>
        <v>0.13</v>
      </c>
      <c r="V386" s="312">
        <f>IF(OR($D386="*",$D386&lt;400),"",IF(AND('201920 DATA'!M386="*",$D386&gt;=400),"*",IF($D386&gt;=400,ROUND('201920 DATA'!M386/$D386,2),"")))</f>
        <v>0</v>
      </c>
      <c r="W386" s="312">
        <f>IF(OR($D386="*",$D386&lt;400),"",IF(AND('201920 DATA'!N386="*",$D386&gt;=400),"*",IF($D386&gt;=400,ROUND('201920 DATA'!N386/$D386,2),"")))</f>
        <v>0.43</v>
      </c>
      <c r="X386" s="312">
        <f>IF(OR($D386="*",$D386&lt;400),"",IF(AND('201920 DATA'!O386="*",$D386&gt;=400),"*",IF($D386&gt;=400,ROUND('201920 DATA'!O386/$D386,2),"")))</f>
        <v>0.24</v>
      </c>
      <c r="Y386" s="312">
        <f>IF(OR($D386="*",$D386&lt;400),"",IF(AND('201920 DATA'!P386="*",$D386&gt;=400),"*",IF($D386&gt;=400,ROUND('201920 DATA'!P386/$D386,2),"")))</f>
        <v>0.14000000000000001</v>
      </c>
      <c r="Z386" s="312">
        <f>IF(OR($D386="*",$D386&lt;400),"",IF(AND('201920 DATA'!Q386="*",$D386&gt;=400),"*",IF($D386&gt;=400,ROUND('201920 DATA'!Q386/$D386,2),"")))</f>
        <v>0.14000000000000001</v>
      </c>
      <c r="AA386" s="312">
        <f>IF(OR($D386="*",$D386&lt;400),"",IF(AND('201920 DATA'!R386="*",$D386&gt;=400),"*",IF($D386&gt;=400,ROUND('201920 DATA'!R386/$D386,2),"")))</f>
        <v>0.04</v>
      </c>
      <c r="AB386" s="312">
        <f>IF(OR($D386="*",$D386&lt;400),"",IF(AND('201920 DATA'!S386="*",$D386&gt;=400),"*",IF($D386&gt;=400,ROUND('201920 DATA'!S386/$D386,2),"")))</f>
        <v>0.01</v>
      </c>
      <c r="AC386" s="312">
        <f>IF(OR($D386="*",$D386&lt;400),"",IF(AND('201920 DATA'!T386="*",$D386&gt;=400),"*",IF($D386&gt;=400,ROUND('201920 DATA'!T386/$D386,2),"")))</f>
        <v>0</v>
      </c>
      <c r="AD386" s="289">
        <f>IF(OR($C386="*",$C386&lt;400),"",IF(AND('201920 DATA'!BC386="*",$C386&gt;=400),"*",IF($C386&gt;=400,ROUND('201920 DATA'!BC386/$C386,2),"")))</f>
        <v>0.03</v>
      </c>
      <c r="AE386" s="289">
        <f>IF(OR($C386="*",$C386&lt;400),"",IF(AND('201920 DATA'!BD386="*",$C386&gt;=400),"*",IF($C386&gt;=400,ROUND('201920 DATA'!BD386/$C386,2),"")))</f>
        <v>0.19</v>
      </c>
      <c r="AF386" s="289">
        <f>IF(OR($C386="*",$C386&lt;400),"",IF(AND('201920 DATA'!BE386="*",$C386&gt;=400),"*",IF($C386&gt;=400,ROUND('201920 DATA'!BE386/$C386,2),"")))</f>
        <v>0.03</v>
      </c>
      <c r="AG386" s="289">
        <f>IF(OR($C386="*",$C386&lt;400),"",IF(AND('201920 DATA'!BF386="*",$C386&gt;=400),"*",IF($C386&gt;=400,ROUND('201920 DATA'!BF386/$C386,2),"")))</f>
        <v>0.01</v>
      </c>
      <c r="AH386" s="289">
        <f>IF(OR($C386="*",$C386&lt;400),"",IF(AND('201920 DATA'!BG386="*",$C386&gt;=400),"*",IF($C386&gt;=400,ROUND('201920 DATA'!BG386/$C386,2),"")))</f>
        <v>0.01</v>
      </c>
      <c r="AI386" s="289">
        <f>IF(OR($C386="*",$C386&lt;400),"",IF(AND('201920 DATA'!BH386="*",$C386&gt;=400),"*",IF($C386&gt;=400,ROUND('201920 DATA'!BH386/$C386,2),"")))</f>
        <v>0.02</v>
      </c>
      <c r="AJ386" s="289">
        <f>IF(OR($C386="*",$C386&lt;400),"",IF(AND('201920 DATA'!BI386="*",$C386&gt;=400),"*",IF($C386&gt;=400,ROUND('201920 DATA'!BI386/$C386,2),"")))</f>
        <v>0.04</v>
      </c>
      <c r="AK386" s="289">
        <f>IF(OR($C386="*",$C386&lt;400),"",IF(AND('201920 DATA'!BJ386="*",$C386&gt;=400),"*",IF($C386&gt;=400,ROUND('201920 DATA'!BJ386/$C386,2),"")))</f>
        <v>0</v>
      </c>
      <c r="AL386" s="289">
        <f>IF(OR($C386="*",$C386&lt;400),"",IF(AND('201920 DATA'!BK386="*",$C386&gt;=400),"*",IF($C386&gt;=400,ROUND('201920 DATA'!BK386/$C386,2),"")))</f>
        <v>7.0000000000000007E-2</v>
      </c>
      <c r="AM386" s="289">
        <f>IF(OR($C386="*",$C386&lt;400),"",IF(AND('201920 DATA'!BL386="*",$C386&gt;=400),"*",IF($C386&gt;=400,ROUND('201920 DATA'!BL386/$C386,2),"")))</f>
        <v>0.06</v>
      </c>
      <c r="AN386" s="289">
        <f>IF(OR($C386="*",$C386&lt;400),"",IF(AND('201920 DATA'!BM386="*",$C386&gt;=400),"*",IF($C386&gt;=400,ROUND('201920 DATA'!BM386/$C386,2),"")))</f>
        <v>0.12</v>
      </c>
      <c r="AO386" s="289">
        <f>IF(OR($C386="*",$C386&lt;400),"",IF(AND('201920 DATA'!BN386="*",$C386&gt;=400),"*",IF($C386&gt;=400,ROUND('201920 DATA'!BN386/$C386,2),"")))</f>
        <v>0.01</v>
      </c>
      <c r="AP386" s="289">
        <f>IF(OR($C386="*",$C386&lt;400),"",IF(AND('201920 DATA'!BO386="*",$C386&gt;=400),"*",IF($C386&gt;=400,ROUND('201920 DATA'!BO386/$C386,2),"")))</f>
        <v>0.1</v>
      </c>
      <c r="AQ386" s="289">
        <f>IF(OR($C386="*",$C386&lt;400),"",IF(AND('201920 DATA'!BP386="*",$C386&gt;=400),"*",IF($C386&gt;=400,ROUND('201920 DATA'!BP386/$C386,2),"")))</f>
        <v>0.04</v>
      </c>
      <c r="AR386" s="289">
        <f>IF(OR($C386="*",$C386&lt;400),"",IF(AND('201920 DATA'!BQ386="*",$C386&gt;=400),"*",IF($C386&gt;=400,ROUND('201920 DATA'!BQ386/$C386,2),"")))</f>
        <v>0.09</v>
      </c>
      <c r="AS386" s="289">
        <f>IF(OR($C386="*",$C386&lt;400),"",IF(AND('201920 DATA'!BR386="*",$C386&gt;=400),"*",IF($C386&gt;=400,ROUND('201920 DATA'!BR386/$C386,2),"")))</f>
        <v>0.02</v>
      </c>
      <c r="AT386" s="289">
        <f>IF(OR($C386="*",$C386&lt;400),"",IF(AND('201920 DATA'!BS386="*",$C386&gt;=400),"*",IF($C386&gt;=400,ROUND('201920 DATA'!BS386/$C386,2),"")))</f>
        <v>0</v>
      </c>
      <c r="AU386" s="289">
        <f>IF(OR($C386="*",$C386&lt;400),"",IF(AND('201920 DATA'!BT386="*",$C386&gt;=400),"*",IF($C386&gt;=400,ROUND('201920 DATA'!BT386/$C386,2),"")))</f>
        <v>0.08</v>
      </c>
      <c r="AV386" s="289">
        <f>IF(OR($C386="*",$C386&lt;400),"",IF(AND('201920 DATA'!BU386="*",$C386&gt;=400),"*",IF($C386&gt;=400,ROUND('201920 DATA'!BU386/$C386,2),"")))</f>
        <v>0.04</v>
      </c>
      <c r="AW386" s="289">
        <f>IF(OR($C386="*",$C386&lt;400),"",IF(AND('201920 DATA'!BV386="*",$C386&gt;=400),"*",IF($C386&gt;=400,ROUND('201920 DATA'!BV386/$C386,2),"")))</f>
        <v>0</v>
      </c>
      <c r="AX386" s="289">
        <f>IF(OR($C386="*",$C386&lt;400),"",IF(AND('201920 DATA'!BW386="*",$C386&gt;=400),"*",IF($C386&gt;=400,ROUND('201920 DATA'!BW386/$C386,2),"")))</f>
        <v>0.04</v>
      </c>
      <c r="AZ386" s="365">
        <v>159635</v>
      </c>
    </row>
    <row r="387" spans="1:52" x14ac:dyDescent="0.2">
      <c r="A387" s="373" t="s">
        <v>444</v>
      </c>
      <c r="B387" s="287">
        <f>'201920 DATA'!B387</f>
        <v>76600</v>
      </c>
      <c r="C387" s="288">
        <f>'201920 DATA'!C387</f>
        <v>63160</v>
      </c>
      <c r="D387" s="293">
        <f>'201920 DATA'!FQ387</f>
        <v>25630</v>
      </c>
      <c r="F387" s="313">
        <f t="shared" si="10"/>
        <v>0.11</v>
      </c>
      <c r="G387" s="295">
        <f t="shared" si="11"/>
        <v>0.82</v>
      </c>
      <c r="H387" s="289">
        <f>IF(OR($C387="*",$C387&lt;400),"",IF(AND('201920 DATA'!F387="*",$C387&gt;=400),"*",IF($C387&gt;=400,ROUND('201920 DATA'!F387/$C387,2),"")))</f>
        <v>0.4</v>
      </c>
      <c r="I387" s="296">
        <f>IF(OR($B387="*",$B387&lt;400),"",IF(AND('201920 DATA'!Y387="*",$B387&gt;=400),"*",IF($B387&gt;=400,ROUND('201920 DATA'!Y387/$B387,2),"")))</f>
        <v>0.1</v>
      </c>
      <c r="J387" s="296">
        <f>IF(OR($B387="*",$B387&lt;400),"",IF(AND('201920 DATA'!Z387="*",$B387&gt;=400),"*",IF($B387&gt;=400,ROUND('201920 DATA'!Z387/$B387,2),"")))</f>
        <v>7.0000000000000007E-2</v>
      </c>
      <c r="K387" s="296">
        <f>IF(OR($B387="*",$B387&lt;400),"",IF(AND('201920 DATA'!AA387="*",$B387&gt;=400),"*",IF($B387&gt;=400,ROUND('201920 DATA'!AA387/$B387,2),"")))</f>
        <v>0.09</v>
      </c>
      <c r="L387" s="296">
        <f>IF(OR($B387="*",$B387&lt;400),"",IF(AND('201920 DATA'!AB387="*",$B387&gt;=400),"*",IF($B387&gt;=400,ROUND('201920 DATA'!AB387/$B387,2),"")))</f>
        <v>0.15</v>
      </c>
      <c r="M387" s="296">
        <f>IF(OR($B387="*",$B387&lt;400),"",IF(AND('201920 DATA'!AC387="*",$B387&gt;=400),"*",IF($B387&gt;=400,ROUND('201920 DATA'!AC387/$B387,2),"")))</f>
        <v>0.26</v>
      </c>
      <c r="N387" s="296">
        <f>IF(OR($B387="*",$B387&lt;400),"",IF(AND('201920 DATA'!AD387="*",$B387&gt;=400),"*",IF($B387&gt;=400,ROUND('201920 DATA'!AD387/$B387,2),"")))</f>
        <v>0.28999999999999998</v>
      </c>
      <c r="O387" s="296">
        <f>IF(OR($B387="*",$B387&lt;400),"",IF(AND('201920 DATA'!AE387="*",$B387&gt;=400),"*",IF($B387&gt;=400,ROUND('201920 DATA'!AE387/$B387,2),"")))</f>
        <v>0.05</v>
      </c>
      <c r="P387" s="297"/>
      <c r="Q387" s="296">
        <f>IF(OR($B387="*",$B387&lt;400),"",IF(AND('201920 DATA'!FO387="*",$B387&gt;=400),"*",IF($B387&gt;=400,ROUND('201920 DATA'!FO387/$B387,2),"")))</f>
        <v>0.6</v>
      </c>
      <c r="R387" s="289">
        <f>IF(OR($C387="*",$C387&lt;400),"",IF(AND('201920 DATA'!F387="*",$C387&gt;=400),"*",IF($C387&gt;=400,ROUND('201920 DATA'!F387/$C387,2),"")))</f>
        <v>0.4</v>
      </c>
      <c r="S387" s="289">
        <f>IF(OR($C387="*",$C387&lt;400),"",IF(AND('201920 DATA'!G387="*",$C387&gt;=400),"*",IF($C387&gt;=400,ROUND('201920 DATA'!G387/$C387,2),"")))</f>
        <v>0.11</v>
      </c>
      <c r="T387" s="289">
        <f>IF(OR($C387="*",$C387&lt;400),"",IF(AND('201920 DATA'!H387="*",$C387&gt;=400),"*",IF($C387&gt;=400,ROUND('201920 DATA'!H387/$C387,2),"")))</f>
        <v>0.43</v>
      </c>
      <c r="U387" s="289">
        <f>IF(OR($C387="*",$C387&lt;400),"",IF(AND('201920 DATA'!FP387="*",$C387&gt;=400),"*",IF($C387&gt;=400,ROUND('201920 DATA'!FP387/$C387,2),"")))</f>
        <v>0.06</v>
      </c>
      <c r="V387" s="312">
        <f>IF(OR($D387="*",$D387&lt;400),"",IF(AND('201920 DATA'!M387="*",$D387&gt;=400),"*",IF($D387&gt;=400,ROUND('201920 DATA'!M387/$D387,2),"")))</f>
        <v>0</v>
      </c>
      <c r="W387" s="312">
        <f>IF(OR($D387="*",$D387&lt;400),"",IF(AND('201920 DATA'!N387="*",$D387&gt;=400),"*",IF($D387&gt;=400,ROUND('201920 DATA'!N387/$D387,2),"")))</f>
        <v>0.45</v>
      </c>
      <c r="X387" s="312">
        <f>IF(OR($D387="*",$D387&lt;400),"",IF(AND('201920 DATA'!O387="*",$D387&gt;=400),"*",IF($D387&gt;=400,ROUND('201920 DATA'!O387/$D387,2),"")))</f>
        <v>0.17</v>
      </c>
      <c r="Y387" s="312">
        <f>IF(OR($D387="*",$D387&lt;400),"",IF(AND('201920 DATA'!P387="*",$D387&gt;=400),"*",IF($D387&gt;=400,ROUND('201920 DATA'!P387/$D387,2),"")))</f>
        <v>0.11</v>
      </c>
      <c r="Z387" s="312">
        <f>IF(OR($D387="*",$D387&lt;400),"",IF(AND('201920 DATA'!Q387="*",$D387&gt;=400),"*",IF($D387&gt;=400,ROUND('201920 DATA'!Q387/$D387,2),"")))</f>
        <v>0.18</v>
      </c>
      <c r="AA387" s="312">
        <f>IF(OR($D387="*",$D387&lt;400),"",IF(AND('201920 DATA'!R387="*",$D387&gt;=400),"*",IF($D387&gt;=400,ROUND('201920 DATA'!R387/$D387,2),"")))</f>
        <v>7.0000000000000007E-2</v>
      </c>
      <c r="AB387" s="312">
        <f>IF(OR($D387="*",$D387&lt;400),"",IF(AND('201920 DATA'!S387="*",$D387&gt;=400),"*",IF($D387&gt;=400,ROUND('201920 DATA'!S387/$D387,2),"")))</f>
        <v>0.02</v>
      </c>
      <c r="AC387" s="312">
        <f>IF(OR($D387="*",$D387&lt;400),"",IF(AND('201920 DATA'!T387="*",$D387&gt;=400),"*",IF($D387&gt;=400,ROUND('201920 DATA'!T387/$D387,2),"")))</f>
        <v>0</v>
      </c>
      <c r="AD387" s="289">
        <f>IF(OR($C387="*",$C387&lt;400),"",IF(AND('201920 DATA'!BC387="*",$C387&gt;=400),"*",IF($C387&gt;=400,ROUND('201920 DATA'!BC387/$C387,2),"")))</f>
        <v>0.03</v>
      </c>
      <c r="AE387" s="289">
        <f>IF(OR($C387="*",$C387&lt;400),"",IF(AND('201920 DATA'!BD387="*",$C387&gt;=400),"*",IF($C387&gt;=400,ROUND('201920 DATA'!BD387/$C387,2),"")))</f>
        <v>0.12</v>
      </c>
      <c r="AF387" s="289">
        <f>IF(OR($C387="*",$C387&lt;400),"",IF(AND('201920 DATA'!BE387="*",$C387&gt;=400),"*",IF($C387&gt;=400,ROUND('201920 DATA'!BE387/$C387,2),"")))</f>
        <v>0.03</v>
      </c>
      <c r="AG387" s="289">
        <f>IF(OR($C387="*",$C387&lt;400),"",IF(AND('201920 DATA'!BF387="*",$C387&gt;=400),"*",IF($C387&gt;=400,ROUND('201920 DATA'!BF387/$C387,2),"")))</f>
        <v>0.02</v>
      </c>
      <c r="AH387" s="289">
        <f>IF(OR($C387="*",$C387&lt;400),"",IF(AND('201920 DATA'!BG387="*",$C387&gt;=400),"*",IF($C387&gt;=400,ROUND('201920 DATA'!BG387/$C387,2),"")))</f>
        <v>0.01</v>
      </c>
      <c r="AI387" s="289">
        <f>IF(OR($C387="*",$C387&lt;400),"",IF(AND('201920 DATA'!BH387="*",$C387&gt;=400),"*",IF($C387&gt;=400,ROUND('201920 DATA'!BH387/$C387,2),"")))</f>
        <v>0.02</v>
      </c>
      <c r="AJ387" s="289">
        <f>IF(OR($C387="*",$C387&lt;400),"",IF(AND('201920 DATA'!BI387="*",$C387&gt;=400),"*",IF($C387&gt;=400,ROUND('201920 DATA'!BI387/$C387,2),"")))</f>
        <v>0.05</v>
      </c>
      <c r="AK387" s="289">
        <f>IF(OR($C387="*",$C387&lt;400),"",IF(AND('201920 DATA'!BJ387="*",$C387&gt;=400),"*",IF($C387&gt;=400,ROUND('201920 DATA'!BJ387/$C387,2),"")))</f>
        <v>0.01</v>
      </c>
      <c r="AL387" s="289">
        <f>IF(OR($C387="*",$C387&lt;400),"",IF(AND('201920 DATA'!BK387="*",$C387&gt;=400),"*",IF($C387&gt;=400,ROUND('201920 DATA'!BK387/$C387,2),"")))</f>
        <v>0.05</v>
      </c>
      <c r="AM387" s="289">
        <f>IF(OR($C387="*",$C387&lt;400),"",IF(AND('201920 DATA'!BL387="*",$C387&gt;=400),"*",IF($C387&gt;=400,ROUND('201920 DATA'!BL387/$C387,2),"")))</f>
        <v>7.0000000000000007E-2</v>
      </c>
      <c r="AN387" s="289">
        <f>IF(OR($C387="*",$C387&lt;400),"",IF(AND('201920 DATA'!BM387="*",$C387&gt;=400),"*",IF($C387&gt;=400,ROUND('201920 DATA'!BM387/$C387,2),"")))</f>
        <v>0.13</v>
      </c>
      <c r="AO387" s="289">
        <f>IF(OR($C387="*",$C387&lt;400),"",IF(AND('201920 DATA'!BN387="*",$C387&gt;=400),"*",IF($C387&gt;=400,ROUND('201920 DATA'!BN387/$C387,2),"")))</f>
        <v>0.03</v>
      </c>
      <c r="AP387" s="289">
        <f>IF(OR($C387="*",$C387&lt;400),"",IF(AND('201920 DATA'!BO387="*",$C387&gt;=400),"*",IF($C387&gt;=400,ROUND('201920 DATA'!BO387/$C387,2),"")))</f>
        <v>7.0000000000000007E-2</v>
      </c>
      <c r="AQ387" s="289">
        <f>IF(OR($C387="*",$C387&lt;400),"",IF(AND('201920 DATA'!BP387="*",$C387&gt;=400),"*",IF($C387&gt;=400,ROUND('201920 DATA'!BP387/$C387,2),"")))</f>
        <v>0.05</v>
      </c>
      <c r="AR387" s="289">
        <f>IF(OR($C387="*",$C387&lt;400),"",IF(AND('201920 DATA'!BQ387="*",$C387&gt;=400),"*",IF($C387&gt;=400,ROUND('201920 DATA'!BQ387/$C387,2),"")))</f>
        <v>0.05</v>
      </c>
      <c r="AS387" s="289">
        <f>IF(OR($C387="*",$C387&lt;400),"",IF(AND('201920 DATA'!BR387="*",$C387&gt;=400),"*",IF($C387&gt;=400,ROUND('201920 DATA'!BR387/$C387,2),"")))</f>
        <v>0.01</v>
      </c>
      <c r="AT387" s="289">
        <f>IF(OR($C387="*",$C387&lt;400),"",IF(AND('201920 DATA'!BS387="*",$C387&gt;=400),"*",IF($C387&gt;=400,ROUND('201920 DATA'!BS387/$C387,2),"")))</f>
        <v>0</v>
      </c>
      <c r="AU387" s="289">
        <f>IF(OR($C387="*",$C387&lt;400),"",IF(AND('201920 DATA'!BT387="*",$C387&gt;=400),"*",IF($C387&gt;=400,ROUND('201920 DATA'!BT387/$C387,2),"")))</f>
        <v>0.14000000000000001</v>
      </c>
      <c r="AV387" s="289">
        <f>IF(OR($C387="*",$C387&lt;400),"",IF(AND('201920 DATA'!BU387="*",$C387&gt;=400),"*",IF($C387&gt;=400,ROUND('201920 DATA'!BU387/$C387,2),"")))</f>
        <v>0.05</v>
      </c>
      <c r="AW387" s="289">
        <f>IF(OR($C387="*",$C387&lt;400),"",IF(AND('201920 DATA'!BV387="*",$C387&gt;=400),"*",IF($C387&gt;=400,ROUND('201920 DATA'!BV387/$C387,2),"")))</f>
        <v>0</v>
      </c>
      <c r="AX387" s="289">
        <f>IF(OR($C387="*",$C387&lt;400),"",IF(AND('201920 DATA'!BW387="*",$C387&gt;=400),"*",IF($C387&gt;=400,ROUND('201920 DATA'!BW387/$C387,2),"")))</f>
        <v>7.0000000000000007E-2</v>
      </c>
      <c r="AZ387" s="365">
        <v>68370</v>
      </c>
    </row>
    <row r="388" spans="1:52" x14ac:dyDescent="0.2">
      <c r="A388" s="373" t="s">
        <v>445</v>
      </c>
      <c r="B388" s="287">
        <f>'201920 DATA'!B388</f>
        <v>48785</v>
      </c>
      <c r="C388" s="288">
        <f>'201920 DATA'!C388</f>
        <v>41230</v>
      </c>
      <c r="D388" s="293">
        <f>'201920 DATA'!FQ388</f>
        <v>17510</v>
      </c>
      <c r="F388" s="313">
        <f t="shared" si="10"/>
        <v>0.08</v>
      </c>
      <c r="G388" s="295">
        <f t="shared" si="11"/>
        <v>0.85</v>
      </c>
      <c r="H388" s="289">
        <f>IF(OR($C388="*",$C388&lt;400),"",IF(AND('201920 DATA'!F388="*",$C388&gt;=400),"*",IF($C388&gt;=400,ROUND('201920 DATA'!F388/$C388,2),"")))</f>
        <v>0.4</v>
      </c>
      <c r="I388" s="296">
        <f>IF(OR($B388="*",$B388&lt;400),"",IF(AND('201920 DATA'!Y388="*",$B388&gt;=400),"*",IF($B388&gt;=400,ROUND('201920 DATA'!Y388/$B388,2),"")))</f>
        <v>0.06</v>
      </c>
      <c r="J388" s="296">
        <f>IF(OR($B388="*",$B388&lt;400),"",IF(AND('201920 DATA'!Z388="*",$B388&gt;=400),"*",IF($B388&gt;=400,ROUND('201920 DATA'!Z388/$B388,2),"")))</f>
        <v>0.09</v>
      </c>
      <c r="K388" s="296">
        <f>IF(OR($B388="*",$B388&lt;400),"",IF(AND('201920 DATA'!AA388="*",$B388&gt;=400),"*",IF($B388&gt;=400,ROUND('201920 DATA'!AA388/$B388,2),"")))</f>
        <v>0.13</v>
      </c>
      <c r="L388" s="296">
        <f>IF(OR($B388="*",$B388&lt;400),"",IF(AND('201920 DATA'!AB388="*",$B388&gt;=400),"*",IF($B388&gt;=400,ROUND('201920 DATA'!AB388/$B388,2),"")))</f>
        <v>0.19</v>
      </c>
      <c r="M388" s="296">
        <f>IF(OR($B388="*",$B388&lt;400),"",IF(AND('201920 DATA'!AC388="*",$B388&gt;=400),"*",IF($B388&gt;=400,ROUND('201920 DATA'!AC388/$B388,2),"")))</f>
        <v>0.23</v>
      </c>
      <c r="N388" s="296">
        <f>IF(OR($B388="*",$B388&lt;400),"",IF(AND('201920 DATA'!AD388="*",$B388&gt;=400),"*",IF($B388&gt;=400,ROUND('201920 DATA'!AD388/$B388,2),"")))</f>
        <v>0.26</v>
      </c>
      <c r="O388" s="296">
        <f>IF(OR($B388="*",$B388&lt;400),"",IF(AND('201920 DATA'!AE388="*",$B388&gt;=400),"*",IF($B388&gt;=400,ROUND('201920 DATA'!AE388/$B388,2),"")))</f>
        <v>0.04</v>
      </c>
      <c r="P388" s="297"/>
      <c r="Q388" s="296">
        <f>IF(OR($B388="*",$B388&lt;400),"",IF(AND('201920 DATA'!FO388="*",$B388&gt;=400),"*",IF($B388&gt;=400,ROUND('201920 DATA'!FO388/$B388,2),"")))</f>
        <v>0.62</v>
      </c>
      <c r="R388" s="289">
        <f>IF(OR($C388="*",$C388&lt;400),"",IF(AND('201920 DATA'!F388="*",$C388&gt;=400),"*",IF($C388&gt;=400,ROUND('201920 DATA'!F388/$C388,2),"")))</f>
        <v>0.4</v>
      </c>
      <c r="S388" s="289">
        <f>IF(OR($C388="*",$C388&lt;400),"",IF(AND('201920 DATA'!G388="*",$C388&gt;=400),"*",IF($C388&gt;=400,ROUND('201920 DATA'!G388/$C388,2),"")))</f>
        <v>0.05</v>
      </c>
      <c r="T388" s="289">
        <f>IF(OR($C388="*",$C388&lt;400),"",IF(AND('201920 DATA'!H388="*",$C388&gt;=400),"*",IF($C388&gt;=400,ROUND('201920 DATA'!H388/$C388,2),"")))</f>
        <v>0.43</v>
      </c>
      <c r="U388" s="289">
        <f>IF(OR($C388="*",$C388&lt;400),"",IF(AND('201920 DATA'!FP388="*",$C388&gt;=400),"*",IF($C388&gt;=400,ROUND('201920 DATA'!FP388/$C388,2),"")))</f>
        <v>0.12</v>
      </c>
      <c r="V388" s="312">
        <f>IF(OR($D388="*",$D388&lt;400),"",IF(AND('201920 DATA'!M388="*",$D388&gt;=400),"*",IF($D388&gt;=400,ROUND('201920 DATA'!M388/$D388,2),"")))</f>
        <v>0</v>
      </c>
      <c r="W388" s="312">
        <f>IF(OR($D388="*",$D388&lt;400),"",IF(AND('201920 DATA'!N388="*",$D388&gt;=400),"*",IF($D388&gt;=400,ROUND('201920 DATA'!N388/$D388,2),"")))</f>
        <v>0.43</v>
      </c>
      <c r="X388" s="312">
        <f>IF(OR($D388="*",$D388&lt;400),"",IF(AND('201920 DATA'!O388="*",$D388&gt;=400),"*",IF($D388&gt;=400,ROUND('201920 DATA'!O388/$D388,2),"")))</f>
        <v>0.23</v>
      </c>
      <c r="Y388" s="312">
        <f>IF(OR($D388="*",$D388&lt;400),"",IF(AND('201920 DATA'!P388="*",$D388&gt;=400),"*",IF($D388&gt;=400,ROUND('201920 DATA'!P388/$D388,2),"")))</f>
        <v>0.09</v>
      </c>
      <c r="Z388" s="312">
        <f>IF(OR($D388="*",$D388&lt;400),"",IF(AND('201920 DATA'!Q388="*",$D388&gt;=400),"*",IF($D388&gt;=400,ROUND('201920 DATA'!Q388/$D388,2),"")))</f>
        <v>0.17</v>
      </c>
      <c r="AA388" s="312">
        <f>IF(OR($D388="*",$D388&lt;400),"",IF(AND('201920 DATA'!R388="*",$D388&gt;=400),"*",IF($D388&gt;=400,ROUND('201920 DATA'!R388/$D388,2),"")))</f>
        <v>7.0000000000000007E-2</v>
      </c>
      <c r="AB388" s="312">
        <f>IF(OR($D388="*",$D388&lt;400),"",IF(AND('201920 DATA'!S388="*",$D388&gt;=400),"*",IF($D388&gt;=400,ROUND('201920 DATA'!S388/$D388,2),"")))</f>
        <v>0.02</v>
      </c>
      <c r="AC388" s="312">
        <f>IF(OR($D388="*",$D388&lt;400),"",IF(AND('201920 DATA'!T388="*",$D388&gt;=400),"*",IF($D388&gt;=400,ROUND('201920 DATA'!T388/$D388,2),"")))</f>
        <v>0</v>
      </c>
      <c r="AD388" s="289">
        <f>IF(OR($C388="*",$C388&lt;400),"",IF(AND('201920 DATA'!BC388="*",$C388&gt;=400),"*",IF($C388&gt;=400,ROUND('201920 DATA'!BC388/$C388,2),"")))</f>
        <v>0.03</v>
      </c>
      <c r="AE388" s="289">
        <f>IF(OR($C388="*",$C388&lt;400),"",IF(AND('201920 DATA'!BD388="*",$C388&gt;=400),"*",IF($C388&gt;=400,ROUND('201920 DATA'!BD388/$C388,2),"")))</f>
        <v>7.0000000000000007E-2</v>
      </c>
      <c r="AF388" s="289">
        <f>IF(OR($C388="*",$C388&lt;400),"",IF(AND('201920 DATA'!BE388="*",$C388&gt;=400),"*",IF($C388&gt;=400,ROUND('201920 DATA'!BE388/$C388,2),"")))</f>
        <v>0.01</v>
      </c>
      <c r="AG388" s="289">
        <f>IF(OR($C388="*",$C388&lt;400),"",IF(AND('201920 DATA'!BF388="*",$C388&gt;=400),"*",IF($C388&gt;=400,ROUND('201920 DATA'!BF388/$C388,2),"")))</f>
        <v>0.01</v>
      </c>
      <c r="AH388" s="289">
        <f>IF(OR($C388="*",$C388&lt;400),"",IF(AND('201920 DATA'!BG388="*",$C388&gt;=400),"*",IF($C388&gt;=400,ROUND('201920 DATA'!BG388/$C388,2),"")))</f>
        <v>0.01</v>
      </c>
      <c r="AI388" s="289">
        <f>IF(OR($C388="*",$C388&lt;400),"",IF(AND('201920 DATA'!BH388="*",$C388&gt;=400),"*",IF($C388&gt;=400,ROUND('201920 DATA'!BH388/$C388,2),"")))</f>
        <v>0.02</v>
      </c>
      <c r="AJ388" s="289">
        <f>IF(OR($C388="*",$C388&lt;400),"",IF(AND('201920 DATA'!BI388="*",$C388&gt;=400),"*",IF($C388&gt;=400,ROUND('201920 DATA'!BI388/$C388,2),"")))</f>
        <v>0.03</v>
      </c>
      <c r="AK388" s="289">
        <f>IF(OR($C388="*",$C388&lt;400),"",IF(AND('201920 DATA'!BJ388="*",$C388&gt;=400),"*",IF($C388&gt;=400,ROUND('201920 DATA'!BJ388/$C388,2),"")))</f>
        <v>0</v>
      </c>
      <c r="AL388" s="289">
        <f>IF(OR($C388="*",$C388&lt;400),"",IF(AND('201920 DATA'!BK388="*",$C388&gt;=400),"*",IF($C388&gt;=400,ROUND('201920 DATA'!BK388/$C388,2),"")))</f>
        <v>0.05</v>
      </c>
      <c r="AM388" s="289">
        <f>IF(OR($C388="*",$C388&lt;400),"",IF(AND('201920 DATA'!BL388="*",$C388&gt;=400),"*",IF($C388&gt;=400,ROUND('201920 DATA'!BL388/$C388,2),"")))</f>
        <v>0.06</v>
      </c>
      <c r="AN388" s="289">
        <f>IF(OR($C388="*",$C388&lt;400),"",IF(AND('201920 DATA'!BM388="*",$C388&gt;=400),"*",IF($C388&gt;=400,ROUND('201920 DATA'!BM388/$C388,2),"")))</f>
        <v>0.18</v>
      </c>
      <c r="AO388" s="289">
        <f>IF(OR($C388="*",$C388&lt;400),"",IF(AND('201920 DATA'!BN388="*",$C388&gt;=400),"*",IF($C388&gt;=400,ROUND('201920 DATA'!BN388/$C388,2),"")))</f>
        <v>0.02</v>
      </c>
      <c r="AP388" s="289">
        <f>IF(OR($C388="*",$C388&lt;400),"",IF(AND('201920 DATA'!BO388="*",$C388&gt;=400),"*",IF($C388&gt;=400,ROUND('201920 DATA'!BO388/$C388,2),"")))</f>
        <v>0.08</v>
      </c>
      <c r="AQ388" s="289">
        <f>IF(OR($C388="*",$C388&lt;400),"",IF(AND('201920 DATA'!BP388="*",$C388&gt;=400),"*",IF($C388&gt;=400,ROUND('201920 DATA'!BP388/$C388,2),"")))</f>
        <v>0.1</v>
      </c>
      <c r="AR388" s="289">
        <f>IF(OR($C388="*",$C388&lt;400),"",IF(AND('201920 DATA'!BQ388="*",$C388&gt;=400),"*",IF($C388&gt;=400,ROUND('201920 DATA'!BQ388/$C388,2),"")))</f>
        <v>7.0000000000000007E-2</v>
      </c>
      <c r="AS388" s="289">
        <f>IF(OR($C388="*",$C388&lt;400),"",IF(AND('201920 DATA'!BR388="*",$C388&gt;=400),"*",IF($C388&gt;=400,ROUND('201920 DATA'!BR388/$C388,2),"")))</f>
        <v>0.01</v>
      </c>
      <c r="AT388" s="289">
        <f>IF(OR($C388="*",$C388&lt;400),"",IF(AND('201920 DATA'!BS388="*",$C388&gt;=400),"*",IF($C388&gt;=400,ROUND('201920 DATA'!BS388/$C388,2),"")))</f>
        <v>0</v>
      </c>
      <c r="AU388" s="289">
        <f>IF(OR($C388="*",$C388&lt;400),"",IF(AND('201920 DATA'!BT388="*",$C388&gt;=400),"*",IF($C388&gt;=400,ROUND('201920 DATA'!BT388/$C388,2),"")))</f>
        <v>0.11</v>
      </c>
      <c r="AV388" s="289">
        <f>IF(OR($C388="*",$C388&lt;400),"",IF(AND('201920 DATA'!BU388="*",$C388&gt;=400),"*",IF($C388&gt;=400,ROUND('201920 DATA'!BU388/$C388,2),"")))</f>
        <v>0.06</v>
      </c>
      <c r="AW388" s="289">
        <f>IF(OR($C388="*",$C388&lt;400),"",IF(AND('201920 DATA'!BV388="*",$C388&gt;=400),"*",IF($C388&gt;=400,ROUND('201920 DATA'!BV388/$C388,2),"")))</f>
        <v>0</v>
      </c>
      <c r="AX388" s="289">
        <f>IF(OR($C388="*",$C388&lt;400),"",IF(AND('201920 DATA'!BW388="*",$C388&gt;=400),"*",IF($C388&gt;=400,ROUND('201920 DATA'!BW388/$C388,2),"")))</f>
        <v>0.08</v>
      </c>
      <c r="AZ388" s="365">
        <v>44960</v>
      </c>
    </row>
    <row r="389" spans="1:52" x14ac:dyDescent="0.2">
      <c r="A389" s="373" t="s">
        <v>447</v>
      </c>
      <c r="B389" s="287">
        <f>'201920 DATA'!B389</f>
        <v>2530</v>
      </c>
      <c r="C389" s="288">
        <f>'201920 DATA'!C389</f>
        <v>2195</v>
      </c>
      <c r="D389" s="293">
        <f>'201920 DATA'!FQ389</f>
        <v>0</v>
      </c>
      <c r="F389" s="313">
        <f t="shared" si="10"/>
        <v>0.13</v>
      </c>
      <c r="G389" s="295">
        <f t="shared" si="11"/>
        <v>0.87</v>
      </c>
      <c r="H389" s="289">
        <f>IF(OR($C389="*",$C389&lt;400),"",IF(AND('201920 DATA'!F389="*",$C389&gt;=400),"*",IF($C389&gt;=400,ROUND('201920 DATA'!F389/$C389,2),"")))</f>
        <v>0.57999999999999996</v>
      </c>
      <c r="I389" s="296">
        <f>IF(OR($B389="*",$B389&lt;400),"",IF(AND('201920 DATA'!Y389="*",$B389&gt;=400),"*",IF($B389&gt;=400,ROUND('201920 DATA'!Y389/$B389,2),"")))</f>
        <v>0.17</v>
      </c>
      <c r="J389" s="296">
        <f>IF(OR($B389="*",$B389&lt;400),"",IF(AND('201920 DATA'!Z389="*",$B389&gt;=400),"*",IF($B389&gt;=400,ROUND('201920 DATA'!Z389/$B389,2),"")))</f>
        <v>0.25</v>
      </c>
      <c r="K389" s="296">
        <f>IF(OR($B389="*",$B389&lt;400),"",IF(AND('201920 DATA'!AA389="*",$B389&gt;=400),"*",IF($B389&gt;=400,ROUND('201920 DATA'!AA389/$B389,2),"")))</f>
        <v>0.21</v>
      </c>
      <c r="L389" s="296">
        <f>IF(OR($B389="*",$B389&lt;400),"",IF(AND('201920 DATA'!AB389="*",$B389&gt;=400),"*",IF($B389&gt;=400,ROUND('201920 DATA'!AB389/$B389,2),"")))</f>
        <v>0.15</v>
      </c>
      <c r="M389" s="296">
        <f>IF(OR($B389="*",$B389&lt;400),"",IF(AND('201920 DATA'!AC389="*",$B389&gt;=400),"*",IF($B389&gt;=400,ROUND('201920 DATA'!AC389/$B389,2),"")))</f>
        <v>0.1</v>
      </c>
      <c r="N389" s="296">
        <f>IF(OR($B389="*",$B389&lt;400),"",IF(AND('201920 DATA'!AD389="*",$B389&gt;=400),"*",IF($B389&gt;=400,ROUND('201920 DATA'!AD389/$B389,2),"")))</f>
        <v>0.1</v>
      </c>
      <c r="O389" s="296">
        <f>IF(OR($B389="*",$B389&lt;400),"",IF(AND('201920 DATA'!AE389="*",$B389&gt;=400),"*",IF($B389&gt;=400,ROUND('201920 DATA'!AE389/$B389,2),"")))</f>
        <v>0.02</v>
      </c>
      <c r="P389" s="297"/>
      <c r="Q389" s="296">
        <f>IF(OR($B389="*",$B389&lt;400),"",IF(AND('201920 DATA'!FO389="*",$B389&gt;=400),"*",IF($B389&gt;=400,ROUND('201920 DATA'!FO389/$B389,2),"")))</f>
        <v>0</v>
      </c>
      <c r="R389" s="289">
        <f>IF(OR($C389="*",$C389&lt;400),"",IF(AND('201920 DATA'!F389="*",$C389&gt;=400),"*",IF($C389&gt;=400,ROUND('201920 DATA'!F389/$C389,2),"")))</f>
        <v>0.57999999999999996</v>
      </c>
      <c r="S389" s="289">
        <f>IF(OR($C389="*",$C389&lt;400),"",IF(AND('201920 DATA'!G389="*",$C389&gt;=400),"*",IF($C389&gt;=400,ROUND('201920 DATA'!G389/$C389,2),"")))</f>
        <v>0.39</v>
      </c>
      <c r="T389" s="289">
        <f>IF(OR($C389="*",$C389&lt;400),"",IF(AND('201920 DATA'!H389="*",$C389&gt;=400),"*",IF($C389&gt;=400,ROUND('201920 DATA'!H389/$C389,2),"")))</f>
        <v>0.02</v>
      </c>
      <c r="U389" s="289">
        <f>IF(OR($C389="*",$C389&lt;400),"",IF(AND('201920 DATA'!FP389="*",$C389&gt;=400),"*",IF($C389&gt;=400,ROUND('201920 DATA'!FP389/$C389,2),"")))</f>
        <v>0.02</v>
      </c>
      <c r="V389" s="312" t="str">
        <f>IF(OR($D389="*",$D389&lt;400),"",IF(AND('201920 DATA'!M389="*",$D389&gt;=400),"*",IF($D389&gt;=400,ROUND('201920 DATA'!M389/$D389,2),"")))</f>
        <v/>
      </c>
      <c r="W389" s="312" t="str">
        <f>IF(OR($D389="*",$D389&lt;400),"",IF(AND('201920 DATA'!N389="*",$D389&gt;=400),"*",IF($D389&gt;=400,ROUND('201920 DATA'!N389/$D389,2),"")))</f>
        <v/>
      </c>
      <c r="X389" s="312" t="str">
        <f>IF(OR($D389="*",$D389&lt;400),"",IF(AND('201920 DATA'!O389="*",$D389&gt;=400),"*",IF($D389&gt;=400,ROUND('201920 DATA'!O389/$D389,2),"")))</f>
        <v/>
      </c>
      <c r="Y389" s="312" t="str">
        <f>IF(OR($D389="*",$D389&lt;400),"",IF(AND('201920 DATA'!P389="*",$D389&gt;=400),"*",IF($D389&gt;=400,ROUND('201920 DATA'!P389/$D389,2),"")))</f>
        <v/>
      </c>
      <c r="Z389" s="312" t="str">
        <f>IF(OR($D389="*",$D389&lt;400),"",IF(AND('201920 DATA'!Q389="*",$D389&gt;=400),"*",IF($D389&gt;=400,ROUND('201920 DATA'!Q389/$D389,2),"")))</f>
        <v/>
      </c>
      <c r="AA389" s="312" t="str">
        <f>IF(OR($D389="*",$D389&lt;400),"",IF(AND('201920 DATA'!R389="*",$D389&gt;=400),"*",IF($D389&gt;=400,ROUND('201920 DATA'!R389/$D389,2),"")))</f>
        <v/>
      </c>
      <c r="AB389" s="312" t="str">
        <f>IF(OR($D389="*",$D389&lt;400),"",IF(AND('201920 DATA'!S389="*",$D389&gt;=400),"*",IF($D389&gt;=400,ROUND('201920 DATA'!S389/$D389,2),"")))</f>
        <v/>
      </c>
      <c r="AC389" s="312" t="str">
        <f>IF(OR($D389="*",$D389&lt;400),"",IF(AND('201920 DATA'!T389="*",$D389&gt;=400),"*",IF($D389&gt;=400,ROUND('201920 DATA'!T389/$D389,2),"")))</f>
        <v/>
      </c>
      <c r="AD389" s="289">
        <f>IF(OR($C389="*",$C389&lt;400),"",IF(AND('201920 DATA'!BC389="*",$C389&gt;=400),"*",IF($C389&gt;=400,ROUND('201920 DATA'!BC389/$C389,2),"")))</f>
        <v>0</v>
      </c>
      <c r="AE389" s="289">
        <f>IF(OR($C389="*",$C389&lt;400),"",IF(AND('201920 DATA'!BD389="*",$C389&gt;=400),"*",IF($C389&gt;=400,ROUND('201920 DATA'!BD389/$C389,2),"")))</f>
        <v>0</v>
      </c>
      <c r="AF389" s="289">
        <f>IF(OR($C389="*",$C389&lt;400),"",IF(AND('201920 DATA'!BE389="*",$C389&gt;=400),"*",IF($C389&gt;=400,ROUND('201920 DATA'!BE389/$C389,2),"")))</f>
        <v>0</v>
      </c>
      <c r="AG389" s="289">
        <f>IF(OR($C389="*",$C389&lt;400),"",IF(AND('201920 DATA'!BF389="*",$C389&gt;=400),"*",IF($C389&gt;=400,ROUND('201920 DATA'!BF389/$C389,2),"")))</f>
        <v>0</v>
      </c>
      <c r="AH389" s="289">
        <f>IF(OR($C389="*",$C389&lt;400),"",IF(AND('201920 DATA'!BG389="*",$C389&gt;=400),"*",IF($C389&gt;=400,ROUND('201920 DATA'!BG389/$C389,2),"")))</f>
        <v>0.59</v>
      </c>
      <c r="AI389" s="289">
        <f>IF(OR($C389="*",$C389&lt;400),"",IF(AND('201920 DATA'!BH389="*",$C389&gt;=400),"*",IF($C389&gt;=400,ROUND('201920 DATA'!BH389/$C389,2),"")))</f>
        <v>0.05</v>
      </c>
      <c r="AJ389" s="289">
        <f>IF(OR($C389="*",$C389&lt;400),"",IF(AND('201920 DATA'!BI389="*",$C389&gt;=400),"*",IF($C389&gt;=400,ROUND('201920 DATA'!BI389/$C389,2),"")))</f>
        <v>0</v>
      </c>
      <c r="AK389" s="289">
        <f>IF(OR($C389="*",$C389&lt;400),"",IF(AND('201920 DATA'!BJ389="*",$C389&gt;=400),"*",IF($C389&gt;=400,ROUND('201920 DATA'!BJ389/$C389,2),"")))</f>
        <v>0</v>
      </c>
      <c r="AL389" s="289">
        <f>IF(OR($C389="*",$C389&lt;400),"",IF(AND('201920 DATA'!BK389="*",$C389&gt;=400),"*",IF($C389&gt;=400,ROUND('201920 DATA'!BK389/$C389,2),"")))</f>
        <v>0</v>
      </c>
      <c r="AM389" s="289">
        <f>IF(OR($C389="*",$C389&lt;400),"",IF(AND('201920 DATA'!BL389="*",$C389&gt;=400),"*",IF($C389&gt;=400,ROUND('201920 DATA'!BL389/$C389,2),"")))</f>
        <v>0</v>
      </c>
      <c r="AN389" s="289">
        <f>IF(OR($C389="*",$C389&lt;400),"",IF(AND('201920 DATA'!BM389="*",$C389&gt;=400),"*",IF($C389&gt;=400,ROUND('201920 DATA'!BM389/$C389,2),"")))</f>
        <v>0</v>
      </c>
      <c r="AO389" s="289">
        <f>IF(OR($C389="*",$C389&lt;400),"",IF(AND('201920 DATA'!BN389="*",$C389&gt;=400),"*",IF($C389&gt;=400,ROUND('201920 DATA'!BN389/$C389,2),"")))</f>
        <v>0</v>
      </c>
      <c r="AP389" s="289">
        <f>IF(OR($C389="*",$C389&lt;400),"",IF(AND('201920 DATA'!BO389="*",$C389&gt;=400),"*",IF($C389&gt;=400,ROUND('201920 DATA'!BO389/$C389,2),"")))</f>
        <v>0</v>
      </c>
      <c r="AQ389" s="289">
        <f>IF(OR($C389="*",$C389&lt;400),"",IF(AND('201920 DATA'!BP389="*",$C389&gt;=400),"*",IF($C389&gt;=400,ROUND('201920 DATA'!BP389/$C389,2),"")))</f>
        <v>0</v>
      </c>
      <c r="AR389" s="289">
        <f>IF(OR($C389="*",$C389&lt;400),"",IF(AND('201920 DATA'!BQ389="*",$C389&gt;=400),"*",IF($C389&gt;=400,ROUND('201920 DATA'!BQ389/$C389,2),"")))</f>
        <v>0</v>
      </c>
      <c r="AS389" s="289">
        <f>IF(OR($C389="*",$C389&lt;400),"",IF(AND('201920 DATA'!BR389="*",$C389&gt;=400),"*",IF($C389&gt;=400,ROUND('201920 DATA'!BR389/$C389,2),"")))</f>
        <v>0</v>
      </c>
      <c r="AT389" s="289">
        <f>IF(OR($C389="*",$C389&lt;400),"",IF(AND('201920 DATA'!BS389="*",$C389&gt;=400),"*",IF($C389&gt;=400,ROUND('201920 DATA'!BS389/$C389,2),"")))</f>
        <v>0</v>
      </c>
      <c r="AU389" s="289">
        <f>IF(OR($C389="*",$C389&lt;400),"",IF(AND('201920 DATA'!BT389="*",$C389&gt;=400),"*",IF($C389&gt;=400,ROUND('201920 DATA'!BT389/$C389,2),"")))</f>
        <v>0.08</v>
      </c>
      <c r="AV389" s="289">
        <f>IF(OR($C389="*",$C389&lt;400),"",IF(AND('201920 DATA'!BU389="*",$C389&gt;=400),"*",IF($C389&gt;=400,ROUND('201920 DATA'!BU389/$C389,2),"")))</f>
        <v>0</v>
      </c>
      <c r="AW389" s="289">
        <f>IF(OR($C389="*",$C389&lt;400),"",IF(AND('201920 DATA'!BV389="*",$C389&gt;=400),"*",IF($C389&gt;=400,ROUND('201920 DATA'!BV389/$C389,2),"")))</f>
        <v>0</v>
      </c>
      <c r="AX389" s="289">
        <f>IF(OR($C389="*",$C389&lt;400),"",IF(AND('201920 DATA'!BW389="*",$C389&gt;=400),"*",IF($C389&gt;=400,ROUND('201920 DATA'!BW389/$C389,2),"")))</f>
        <v>0.28000000000000003</v>
      </c>
      <c r="AZ389" s="365">
        <v>2210</v>
      </c>
    </row>
    <row r="390" spans="1:52" x14ac:dyDescent="0.2">
      <c r="A390" s="373" t="s">
        <v>448</v>
      </c>
      <c r="B390" s="287">
        <f>'201920 DATA'!B390</f>
        <v>237505</v>
      </c>
      <c r="C390" s="288">
        <f>'201920 DATA'!C390</f>
        <v>183710</v>
      </c>
      <c r="D390" s="293">
        <f>'201920 DATA'!FQ390</f>
        <v>64660</v>
      </c>
      <c r="F390" s="313">
        <f t="shared" ref="F390:F453" si="12">IF(OR($B390="*",$B390&lt;400),"",IF(AND(AZ390="*",$B390&gt;=400),"*",IF($B390&gt;=400,ROUND(1-(AZ390/$B390),2),"")))</f>
        <v>0.05</v>
      </c>
      <c r="G390" s="295">
        <f t="shared" si="11"/>
        <v>0.77</v>
      </c>
      <c r="H390" s="289">
        <f>IF(OR($C390="*",$C390&lt;400),"",IF(AND('201920 DATA'!F390="*",$C390&gt;=400),"*",IF($C390&gt;=400,ROUND('201920 DATA'!F390/$C390,2),"")))</f>
        <v>0.32</v>
      </c>
      <c r="I390" s="296">
        <f>IF(OR($B390="*",$B390&lt;400),"",IF(AND('201920 DATA'!Y390="*",$B390&gt;=400),"*",IF($B390&gt;=400,ROUND('201920 DATA'!Y390/$B390,2),"")))</f>
        <v>0.08</v>
      </c>
      <c r="J390" s="296">
        <f>IF(OR($B390="*",$B390&lt;400),"",IF(AND('201920 DATA'!Z390="*",$B390&gt;=400),"*",IF($B390&gt;=400,ROUND('201920 DATA'!Z390/$B390,2),"")))</f>
        <v>0.08</v>
      </c>
      <c r="K390" s="296">
        <f>IF(OR($B390="*",$B390&lt;400),"",IF(AND('201920 DATA'!AA390="*",$B390&gt;=400),"*",IF($B390&gt;=400,ROUND('201920 DATA'!AA390/$B390,2),"")))</f>
        <v>0.1</v>
      </c>
      <c r="L390" s="296">
        <f>IF(OR($B390="*",$B390&lt;400),"",IF(AND('201920 DATA'!AB390="*",$B390&gt;=400),"*",IF($B390&gt;=400,ROUND('201920 DATA'!AB390/$B390,2),"")))</f>
        <v>0.16</v>
      </c>
      <c r="M390" s="296">
        <f>IF(OR($B390="*",$B390&lt;400),"",IF(AND('201920 DATA'!AC390="*",$B390&gt;=400),"*",IF($B390&gt;=400,ROUND('201920 DATA'!AC390/$B390,2),"")))</f>
        <v>0.27</v>
      </c>
      <c r="N390" s="296">
        <f>IF(OR($B390="*",$B390&lt;400),"",IF(AND('201920 DATA'!AD390="*",$B390&gt;=400),"*",IF($B390&gt;=400,ROUND('201920 DATA'!AD390/$B390,2),"")))</f>
        <v>0.26</v>
      </c>
      <c r="O390" s="296">
        <f>IF(OR($B390="*",$B390&lt;400),"",IF(AND('201920 DATA'!AE390="*",$B390&gt;=400),"*",IF($B390&gt;=400,ROUND('201920 DATA'!AE390/$B390,2),"")))</f>
        <v>0.05</v>
      </c>
      <c r="P390" s="297"/>
      <c r="Q390" s="296">
        <f>IF(OR($B390="*",$B390&lt;400),"",IF(AND('201920 DATA'!FO390="*",$B390&gt;=400),"*",IF($B390&gt;=400,ROUND('201920 DATA'!FO390/$B390,2),"")))</f>
        <v>0.61</v>
      </c>
      <c r="R390" s="289">
        <f>IF(OR($C390="*",$C390&lt;400),"",IF(AND('201920 DATA'!F390="*",$C390&gt;=400),"*",IF($C390&gt;=400,ROUND('201920 DATA'!F390/$C390,2),"")))</f>
        <v>0.32</v>
      </c>
      <c r="S390" s="289">
        <f>IF(OR($C390="*",$C390&lt;400),"",IF(AND('201920 DATA'!G390="*",$C390&gt;=400),"*",IF($C390&gt;=400,ROUND('201920 DATA'!G390/$C390,2),"")))</f>
        <v>0.19</v>
      </c>
      <c r="T390" s="289">
        <f>IF(OR($C390="*",$C390&lt;400),"",IF(AND('201920 DATA'!H390="*",$C390&gt;=400),"*",IF($C390&gt;=400,ROUND('201920 DATA'!H390/$C390,2),"")))</f>
        <v>0.39</v>
      </c>
      <c r="U390" s="289">
        <f>IF(OR($C390="*",$C390&lt;400),"",IF(AND('201920 DATA'!FP390="*",$C390&gt;=400),"*",IF($C390&gt;=400,ROUND('201920 DATA'!FP390/$C390,2),"")))</f>
        <v>0.1</v>
      </c>
      <c r="V390" s="312">
        <f>IF(OR($D390="*",$D390&lt;400),"",IF(AND('201920 DATA'!M390="*",$D390&gt;=400),"*",IF($D390&gt;=400,ROUND('201920 DATA'!M390/$D390,2),"")))</f>
        <v>0</v>
      </c>
      <c r="W390" s="312">
        <f>IF(OR($D390="*",$D390&lt;400),"",IF(AND('201920 DATA'!N390="*",$D390&gt;=400),"*",IF($D390&gt;=400,ROUND('201920 DATA'!N390/$D390,2),"")))</f>
        <v>0.5</v>
      </c>
      <c r="X390" s="312">
        <f>IF(OR($D390="*",$D390&lt;400),"",IF(AND('201920 DATA'!O390="*",$D390&gt;=400),"*",IF($D390&gt;=400,ROUND('201920 DATA'!O390/$D390,2),"")))</f>
        <v>0.2</v>
      </c>
      <c r="Y390" s="312">
        <f>IF(OR($D390="*",$D390&lt;400),"",IF(AND('201920 DATA'!P390="*",$D390&gt;=400),"*",IF($D390&gt;=400,ROUND('201920 DATA'!P390/$D390,2),"")))</f>
        <v>0.09</v>
      </c>
      <c r="Z390" s="312">
        <f>IF(OR($D390="*",$D390&lt;400),"",IF(AND('201920 DATA'!Q390="*",$D390&gt;=400),"*",IF($D390&gt;=400,ROUND('201920 DATA'!Q390/$D390,2),"")))</f>
        <v>0.12</v>
      </c>
      <c r="AA390" s="312">
        <f>IF(OR($D390="*",$D390&lt;400),"",IF(AND('201920 DATA'!R390="*",$D390&gt;=400),"*",IF($D390&gt;=400,ROUND('201920 DATA'!R390/$D390,2),"")))</f>
        <v>0.06</v>
      </c>
      <c r="AB390" s="312">
        <f>IF(OR($D390="*",$D390&lt;400),"",IF(AND('201920 DATA'!S390="*",$D390&gt;=400),"*",IF($D390&gt;=400,ROUND('201920 DATA'!S390/$D390,2),"")))</f>
        <v>0.03</v>
      </c>
      <c r="AC390" s="312">
        <f>IF(OR($D390="*",$D390&lt;400),"",IF(AND('201920 DATA'!T390="*",$D390&gt;=400),"*",IF($D390&gt;=400,ROUND('201920 DATA'!T390/$D390,2),"")))</f>
        <v>0</v>
      </c>
      <c r="AD390" s="289">
        <f>IF(OR($C390="*",$C390&lt;400),"",IF(AND('201920 DATA'!BC390="*",$C390&gt;=400),"*",IF($C390&gt;=400,ROUND('201920 DATA'!BC390/$C390,2),"")))</f>
        <v>0.02</v>
      </c>
      <c r="AE390" s="289">
        <f>IF(OR($C390="*",$C390&lt;400),"",IF(AND('201920 DATA'!BD390="*",$C390&gt;=400),"*",IF($C390&gt;=400,ROUND('201920 DATA'!BD390/$C390,2),"")))</f>
        <v>0.23</v>
      </c>
      <c r="AF390" s="289">
        <f>IF(OR($C390="*",$C390&lt;400),"",IF(AND('201920 DATA'!BE390="*",$C390&gt;=400),"*",IF($C390&gt;=400,ROUND('201920 DATA'!BE390/$C390,2),"")))</f>
        <v>0.02</v>
      </c>
      <c r="AG390" s="289">
        <f>IF(OR($C390="*",$C390&lt;400),"",IF(AND('201920 DATA'!BF390="*",$C390&gt;=400),"*",IF($C390&gt;=400,ROUND('201920 DATA'!BF390/$C390,2),"")))</f>
        <v>0.02</v>
      </c>
      <c r="AH390" s="289">
        <f>IF(OR($C390="*",$C390&lt;400),"",IF(AND('201920 DATA'!BG390="*",$C390&gt;=400),"*",IF($C390&gt;=400,ROUND('201920 DATA'!BG390/$C390,2),"")))</f>
        <v>0.01</v>
      </c>
      <c r="AI390" s="289">
        <f>IF(OR($C390="*",$C390&lt;400),"",IF(AND('201920 DATA'!BH390="*",$C390&gt;=400),"*",IF($C390&gt;=400,ROUND('201920 DATA'!BH390/$C390,2),"")))</f>
        <v>0.01</v>
      </c>
      <c r="AJ390" s="289">
        <f>IF(OR($C390="*",$C390&lt;400),"",IF(AND('201920 DATA'!BI390="*",$C390&gt;=400),"*",IF($C390&gt;=400,ROUND('201920 DATA'!BI390/$C390,2),"")))</f>
        <v>0.03</v>
      </c>
      <c r="AK390" s="289">
        <f>IF(OR($C390="*",$C390&lt;400),"",IF(AND('201920 DATA'!BJ390="*",$C390&gt;=400),"*",IF($C390&gt;=400,ROUND('201920 DATA'!BJ390/$C390,2),"")))</f>
        <v>0</v>
      </c>
      <c r="AL390" s="289">
        <f>IF(OR($C390="*",$C390&lt;400),"",IF(AND('201920 DATA'!BK390="*",$C390&gt;=400),"*",IF($C390&gt;=400,ROUND('201920 DATA'!BK390/$C390,2),"")))</f>
        <v>7.0000000000000007E-2</v>
      </c>
      <c r="AM390" s="289">
        <f>IF(OR($C390="*",$C390&lt;400),"",IF(AND('201920 DATA'!BL390="*",$C390&gt;=400),"*",IF($C390&gt;=400,ROUND('201920 DATA'!BL390/$C390,2),"")))</f>
        <v>0.06</v>
      </c>
      <c r="AN390" s="289">
        <f>IF(OR($C390="*",$C390&lt;400),"",IF(AND('201920 DATA'!BM390="*",$C390&gt;=400),"*",IF($C390&gt;=400,ROUND('201920 DATA'!BM390/$C390,2),"")))</f>
        <v>0.13</v>
      </c>
      <c r="AO390" s="289">
        <f>IF(OR($C390="*",$C390&lt;400),"",IF(AND('201920 DATA'!BN390="*",$C390&gt;=400),"*",IF($C390&gt;=400,ROUND('201920 DATA'!BN390/$C390,2),"")))</f>
        <v>0.02</v>
      </c>
      <c r="AP390" s="289">
        <f>IF(OR($C390="*",$C390&lt;400),"",IF(AND('201920 DATA'!BO390="*",$C390&gt;=400),"*",IF($C390&gt;=400,ROUND('201920 DATA'!BO390/$C390,2),"")))</f>
        <v>0.06</v>
      </c>
      <c r="AQ390" s="289">
        <f>IF(OR($C390="*",$C390&lt;400),"",IF(AND('201920 DATA'!BP390="*",$C390&gt;=400),"*",IF($C390&gt;=400,ROUND('201920 DATA'!BP390/$C390,2),"")))</f>
        <v>0.05</v>
      </c>
      <c r="AR390" s="289">
        <f>IF(OR($C390="*",$C390&lt;400),"",IF(AND('201920 DATA'!BQ390="*",$C390&gt;=400),"*",IF($C390&gt;=400,ROUND('201920 DATA'!BQ390/$C390,2),"")))</f>
        <v>7.0000000000000007E-2</v>
      </c>
      <c r="AS390" s="289">
        <f>IF(OR($C390="*",$C390&lt;400),"",IF(AND('201920 DATA'!BR390="*",$C390&gt;=400),"*",IF($C390&gt;=400,ROUND('201920 DATA'!BR390/$C390,2),"")))</f>
        <v>0.01</v>
      </c>
      <c r="AT390" s="289">
        <f>IF(OR($C390="*",$C390&lt;400),"",IF(AND('201920 DATA'!BS390="*",$C390&gt;=400),"*",IF($C390&gt;=400,ROUND('201920 DATA'!BS390/$C390,2),"")))</f>
        <v>0.01</v>
      </c>
      <c r="AU390" s="289">
        <f>IF(OR($C390="*",$C390&lt;400),"",IF(AND('201920 DATA'!BT390="*",$C390&gt;=400),"*",IF($C390&gt;=400,ROUND('201920 DATA'!BT390/$C390,2),"")))</f>
        <v>0.08</v>
      </c>
      <c r="AV390" s="289">
        <f>IF(OR($C390="*",$C390&lt;400),"",IF(AND('201920 DATA'!BU390="*",$C390&gt;=400),"*",IF($C390&gt;=400,ROUND('201920 DATA'!BU390/$C390,2),"")))</f>
        <v>0.06</v>
      </c>
      <c r="AW390" s="289">
        <f>IF(OR($C390="*",$C390&lt;400),"",IF(AND('201920 DATA'!BV390="*",$C390&gt;=400),"*",IF($C390&gt;=400,ROUND('201920 DATA'!BV390/$C390,2),"")))</f>
        <v>0</v>
      </c>
      <c r="AX390" s="289">
        <f>IF(OR($C390="*",$C390&lt;400),"",IF(AND('201920 DATA'!BW390="*",$C390&gt;=400),"*",IF($C390&gt;=400,ROUND('201920 DATA'!BW390/$C390,2),"")))</f>
        <v>0.06</v>
      </c>
      <c r="AZ390" s="365">
        <v>225330</v>
      </c>
    </row>
    <row r="391" spans="1:52" x14ac:dyDescent="0.2">
      <c r="A391" s="373" t="s">
        <v>450</v>
      </c>
      <c r="B391" s="287">
        <f>'201920 DATA'!B391</f>
        <v>133485</v>
      </c>
      <c r="C391" s="288">
        <f>'201920 DATA'!C391</f>
        <v>97400</v>
      </c>
      <c r="D391" s="293">
        <f>'201920 DATA'!FQ391</f>
        <v>32760</v>
      </c>
      <c r="F391" s="313">
        <f t="shared" si="12"/>
        <v>0.01</v>
      </c>
      <c r="G391" s="295">
        <f t="shared" ref="G391:G454" si="13">IF(OR($B391="*",$B391&lt;400),"",IF(AND($C391="*",$B391&gt;=400),"*",IF($B391&gt;=400,ROUND($C391/$B391,2),"")))</f>
        <v>0.73</v>
      </c>
      <c r="H391" s="289">
        <f>IF(OR($C391="*",$C391&lt;400),"",IF(AND('201920 DATA'!F391="*",$C391&gt;=400),"*",IF($C391&gt;=400,ROUND('201920 DATA'!F391/$C391,2),"")))</f>
        <v>0.39</v>
      </c>
      <c r="I391" s="296">
        <f>IF(OR($B391="*",$B391&lt;400),"",IF(AND('201920 DATA'!Y391="*",$B391&gt;=400),"*",IF($B391&gt;=400,ROUND('201920 DATA'!Y391/$B391,2),"")))</f>
        <v>0.02</v>
      </c>
      <c r="J391" s="296">
        <f>IF(OR($B391="*",$B391&lt;400),"",IF(AND('201920 DATA'!Z391="*",$B391&gt;=400),"*",IF($B391&gt;=400,ROUND('201920 DATA'!Z391/$B391,2),"")))</f>
        <v>0.1</v>
      </c>
      <c r="K391" s="296">
        <f>IF(OR($B391="*",$B391&lt;400),"",IF(AND('201920 DATA'!AA391="*",$B391&gt;=400),"*",IF($B391&gt;=400,ROUND('201920 DATA'!AA391/$B391,2),"")))</f>
        <v>0.16</v>
      </c>
      <c r="L391" s="296">
        <f>IF(OR($B391="*",$B391&lt;400),"",IF(AND('201920 DATA'!AB391="*",$B391&gt;=400),"*",IF($B391&gt;=400,ROUND('201920 DATA'!AB391/$B391,2),"")))</f>
        <v>0.22</v>
      </c>
      <c r="M391" s="296">
        <f>IF(OR($B391="*",$B391&lt;400),"",IF(AND('201920 DATA'!AC391="*",$B391&gt;=400),"*",IF($B391&gt;=400,ROUND('201920 DATA'!AC391/$B391,2),"")))</f>
        <v>0.25</v>
      </c>
      <c r="N391" s="296">
        <f>IF(OR($B391="*",$B391&lt;400),"",IF(AND('201920 DATA'!AD391="*",$B391&gt;=400),"*",IF($B391&gt;=400,ROUND('201920 DATA'!AD391/$B391,2),"")))</f>
        <v>0.21</v>
      </c>
      <c r="O391" s="296">
        <f>IF(OR($B391="*",$B391&lt;400),"",IF(AND('201920 DATA'!AE391="*",$B391&gt;=400),"*",IF($B391&gt;=400,ROUND('201920 DATA'!AE391/$B391,2),"")))</f>
        <v>0.03</v>
      </c>
      <c r="P391" s="297"/>
      <c r="Q391" s="296">
        <f>IF(OR($B391="*",$B391&lt;400),"",IF(AND('201920 DATA'!FO391="*",$B391&gt;=400),"*",IF($B391&gt;=400,ROUND('201920 DATA'!FO391/$B391,2),"")))</f>
        <v>0.61</v>
      </c>
      <c r="R391" s="289">
        <f>IF(OR($C391="*",$C391&lt;400),"",IF(AND('201920 DATA'!F391="*",$C391&gt;=400),"*",IF($C391&gt;=400,ROUND('201920 DATA'!F391/$C391,2),"")))</f>
        <v>0.39</v>
      </c>
      <c r="S391" s="289">
        <f>IF(OR($C391="*",$C391&lt;400),"",IF(AND('201920 DATA'!G391="*",$C391&gt;=400),"*",IF($C391&gt;=400,ROUND('201920 DATA'!G391/$C391,2),"")))</f>
        <v>0.21</v>
      </c>
      <c r="T391" s="289">
        <f>IF(OR($C391="*",$C391&lt;400),"",IF(AND('201920 DATA'!H391="*",$C391&gt;=400),"*",IF($C391&gt;=400,ROUND('201920 DATA'!H391/$C391,2),"")))</f>
        <v>0.37</v>
      </c>
      <c r="U391" s="289">
        <f>IF(OR($C391="*",$C391&lt;400),"",IF(AND('201920 DATA'!FP391="*",$C391&gt;=400),"*",IF($C391&gt;=400,ROUND('201920 DATA'!FP391/$C391,2),"")))</f>
        <v>0.03</v>
      </c>
      <c r="V391" s="312">
        <f>IF(OR($D391="*",$D391&lt;400),"",IF(AND('201920 DATA'!M391="*",$D391&gt;=400),"*",IF($D391&gt;=400,ROUND('201920 DATA'!M391/$D391,2),"")))</f>
        <v>0</v>
      </c>
      <c r="W391" s="312">
        <f>IF(OR($D391="*",$D391&lt;400),"",IF(AND('201920 DATA'!N391="*",$D391&gt;=400),"*",IF($D391&gt;=400,ROUND('201920 DATA'!N391/$D391,2),"")))</f>
        <v>0.44</v>
      </c>
      <c r="X391" s="312">
        <f>IF(OR($D391="*",$D391&lt;400),"",IF(AND('201920 DATA'!O391="*",$D391&gt;=400),"*",IF($D391&gt;=400,ROUND('201920 DATA'!O391/$D391,2),"")))</f>
        <v>0.25</v>
      </c>
      <c r="Y391" s="312">
        <f>IF(OR($D391="*",$D391&lt;400),"",IF(AND('201920 DATA'!P391="*",$D391&gt;=400),"*",IF($D391&gt;=400,ROUND('201920 DATA'!P391/$D391,2),"")))</f>
        <v>0.11</v>
      </c>
      <c r="Z391" s="312">
        <f>IF(OR($D391="*",$D391&lt;400),"",IF(AND('201920 DATA'!Q391="*",$D391&gt;=400),"*",IF($D391&gt;=400,ROUND('201920 DATA'!Q391/$D391,2),"")))</f>
        <v>0.15</v>
      </c>
      <c r="AA391" s="312">
        <f>IF(OR($D391="*",$D391&lt;400),"",IF(AND('201920 DATA'!R391="*",$D391&gt;=400),"*",IF($D391&gt;=400,ROUND('201920 DATA'!R391/$D391,2),"")))</f>
        <v>0.04</v>
      </c>
      <c r="AB391" s="312">
        <f>IF(OR($D391="*",$D391&lt;400),"",IF(AND('201920 DATA'!S391="*",$D391&gt;=400),"*",IF($D391&gt;=400,ROUND('201920 DATA'!S391/$D391,2),"")))</f>
        <v>0.02</v>
      </c>
      <c r="AC391" s="312">
        <f>IF(OR($D391="*",$D391&lt;400),"",IF(AND('201920 DATA'!T391="*",$D391&gt;=400),"*",IF($D391&gt;=400,ROUND('201920 DATA'!T391/$D391,2),"")))</f>
        <v>0</v>
      </c>
      <c r="AD391" s="289">
        <f>IF(OR($C391="*",$C391&lt;400),"",IF(AND('201920 DATA'!BC391="*",$C391&gt;=400),"*",IF($C391&gt;=400,ROUND('201920 DATA'!BC391/$C391,2),"")))</f>
        <v>0.02</v>
      </c>
      <c r="AE391" s="289">
        <f>IF(OR($C391="*",$C391&lt;400),"",IF(AND('201920 DATA'!BD391="*",$C391&gt;=400),"*",IF($C391&gt;=400,ROUND('201920 DATA'!BD391/$C391,2),"")))</f>
        <v>0.09</v>
      </c>
      <c r="AF391" s="289">
        <f>IF(OR($C391="*",$C391&lt;400),"",IF(AND('201920 DATA'!BE391="*",$C391&gt;=400),"*",IF($C391&gt;=400,ROUND('201920 DATA'!BE391/$C391,2),"")))</f>
        <v>0.04</v>
      </c>
      <c r="AG391" s="289">
        <f>IF(OR($C391="*",$C391&lt;400),"",IF(AND('201920 DATA'!BF391="*",$C391&gt;=400),"*",IF($C391&gt;=400,ROUND('201920 DATA'!BF391/$C391,2),"")))</f>
        <v>0.04</v>
      </c>
      <c r="AH391" s="289">
        <f>IF(OR($C391="*",$C391&lt;400),"",IF(AND('201920 DATA'!BG391="*",$C391&gt;=400),"*",IF($C391&gt;=400,ROUND('201920 DATA'!BG391/$C391,2),"")))</f>
        <v>0.01</v>
      </c>
      <c r="AI391" s="289">
        <f>IF(OR($C391="*",$C391&lt;400),"",IF(AND('201920 DATA'!BH391="*",$C391&gt;=400),"*",IF($C391&gt;=400,ROUND('201920 DATA'!BH391/$C391,2),"")))</f>
        <v>0.09</v>
      </c>
      <c r="AJ391" s="289">
        <f>IF(OR($C391="*",$C391&lt;400),"",IF(AND('201920 DATA'!BI391="*",$C391&gt;=400),"*",IF($C391&gt;=400,ROUND('201920 DATA'!BI391/$C391,2),"")))</f>
        <v>0</v>
      </c>
      <c r="AK391" s="289">
        <f>IF(OR($C391="*",$C391&lt;400),"",IF(AND('201920 DATA'!BJ391="*",$C391&gt;=400),"*",IF($C391&gt;=400,ROUND('201920 DATA'!BJ391/$C391,2),"")))</f>
        <v>0</v>
      </c>
      <c r="AL391" s="289">
        <f>IF(OR($C391="*",$C391&lt;400),"",IF(AND('201920 DATA'!BK391="*",$C391&gt;=400),"*",IF($C391&gt;=400,ROUND('201920 DATA'!BK391/$C391,2),"")))</f>
        <v>0.06</v>
      </c>
      <c r="AM391" s="289">
        <f>IF(OR($C391="*",$C391&lt;400),"",IF(AND('201920 DATA'!BL391="*",$C391&gt;=400),"*",IF($C391&gt;=400,ROUND('201920 DATA'!BL391/$C391,2),"")))</f>
        <v>0.06</v>
      </c>
      <c r="AN391" s="289">
        <f>IF(OR($C391="*",$C391&lt;400),"",IF(AND('201920 DATA'!BM391="*",$C391&gt;=400),"*",IF($C391&gt;=400,ROUND('201920 DATA'!BM391/$C391,2),"")))</f>
        <v>0.13</v>
      </c>
      <c r="AO391" s="289">
        <f>IF(OR($C391="*",$C391&lt;400),"",IF(AND('201920 DATA'!BN391="*",$C391&gt;=400),"*",IF($C391&gt;=400,ROUND('201920 DATA'!BN391/$C391,2),"")))</f>
        <v>0.03</v>
      </c>
      <c r="AP391" s="289">
        <f>IF(OR($C391="*",$C391&lt;400),"",IF(AND('201920 DATA'!BO391="*",$C391&gt;=400),"*",IF($C391&gt;=400,ROUND('201920 DATA'!BO391/$C391,2),"")))</f>
        <v>0.11</v>
      </c>
      <c r="AQ391" s="289">
        <f>IF(OR($C391="*",$C391&lt;400),"",IF(AND('201920 DATA'!BP391="*",$C391&gt;=400),"*",IF($C391&gt;=400,ROUND('201920 DATA'!BP391/$C391,2),"")))</f>
        <v>0.06</v>
      </c>
      <c r="AR391" s="289">
        <f>IF(OR($C391="*",$C391&lt;400),"",IF(AND('201920 DATA'!BQ391="*",$C391&gt;=400),"*",IF($C391&gt;=400,ROUND('201920 DATA'!BQ391/$C391,2),"")))</f>
        <v>0.03</v>
      </c>
      <c r="AS391" s="289">
        <f>IF(OR($C391="*",$C391&lt;400),"",IF(AND('201920 DATA'!BR391="*",$C391&gt;=400),"*",IF($C391&gt;=400,ROUND('201920 DATA'!BR391/$C391,2),"")))</f>
        <v>0</v>
      </c>
      <c r="AT391" s="289">
        <f>IF(OR($C391="*",$C391&lt;400),"",IF(AND('201920 DATA'!BS391="*",$C391&gt;=400),"*",IF($C391&gt;=400,ROUND('201920 DATA'!BS391/$C391,2),"")))</f>
        <v>0</v>
      </c>
      <c r="AU391" s="289">
        <f>IF(OR($C391="*",$C391&lt;400),"",IF(AND('201920 DATA'!BT391="*",$C391&gt;=400),"*",IF($C391&gt;=400,ROUND('201920 DATA'!BT391/$C391,2),"")))</f>
        <v>0.12</v>
      </c>
      <c r="AV391" s="289">
        <f>IF(OR($C391="*",$C391&lt;400),"",IF(AND('201920 DATA'!BU391="*",$C391&gt;=400),"*",IF($C391&gt;=400,ROUND('201920 DATA'!BU391/$C391,2),"")))</f>
        <v>0.08</v>
      </c>
      <c r="AW391" s="289">
        <f>IF(OR($C391="*",$C391&lt;400),"",IF(AND('201920 DATA'!BV391="*",$C391&gt;=400),"*",IF($C391&gt;=400,ROUND('201920 DATA'!BV391/$C391,2),"")))</f>
        <v>0</v>
      </c>
      <c r="AX391" s="289">
        <f>IF(OR($C391="*",$C391&lt;400),"",IF(AND('201920 DATA'!BW391="*",$C391&gt;=400),"*",IF($C391&gt;=400,ROUND('201920 DATA'!BW391/$C391,2),"")))</f>
        <v>0.04</v>
      </c>
      <c r="AZ391" s="365">
        <v>132155</v>
      </c>
    </row>
    <row r="392" spans="1:52" x14ac:dyDescent="0.2">
      <c r="A392" s="373" t="s">
        <v>451</v>
      </c>
      <c r="B392" s="287">
        <f>'201920 DATA'!B392</f>
        <v>95970</v>
      </c>
      <c r="C392" s="288">
        <f>'201920 DATA'!C392</f>
        <v>83955</v>
      </c>
      <c r="D392" s="293">
        <f>'201920 DATA'!FQ392</f>
        <v>22600</v>
      </c>
      <c r="F392" s="313">
        <f t="shared" si="12"/>
        <v>-0.01</v>
      </c>
      <c r="G392" s="295">
        <f t="shared" si="13"/>
        <v>0.87</v>
      </c>
      <c r="H392" s="289">
        <f>IF(OR($C392="*",$C392&lt;400),"",IF(AND('201920 DATA'!F392="*",$C392&gt;=400),"*",IF($C392&gt;=400,ROUND('201920 DATA'!F392/$C392,2),"")))</f>
        <v>0.42</v>
      </c>
      <c r="I392" s="296">
        <f>IF(OR($B392="*",$B392&lt;400),"",IF(AND('201920 DATA'!Y392="*",$B392&gt;=400),"*",IF($B392&gt;=400,ROUND('201920 DATA'!Y392/$B392,2),"")))</f>
        <v>0.15</v>
      </c>
      <c r="J392" s="296">
        <f>IF(OR($B392="*",$B392&lt;400),"",IF(AND('201920 DATA'!Z392="*",$B392&gt;=400),"*",IF($B392&gt;=400,ROUND('201920 DATA'!Z392/$B392,2),"")))</f>
        <v>0.16</v>
      </c>
      <c r="K392" s="296">
        <f>IF(OR($B392="*",$B392&lt;400),"",IF(AND('201920 DATA'!AA392="*",$B392&gt;=400),"*",IF($B392&gt;=400,ROUND('201920 DATA'!AA392/$B392,2),"")))</f>
        <v>0.16</v>
      </c>
      <c r="L392" s="296">
        <f>IF(OR($B392="*",$B392&lt;400),"",IF(AND('201920 DATA'!AB392="*",$B392&gt;=400),"*",IF($B392&gt;=400,ROUND('201920 DATA'!AB392/$B392,2),"")))</f>
        <v>0.13</v>
      </c>
      <c r="M392" s="296">
        <f>IF(OR($B392="*",$B392&lt;400),"",IF(AND('201920 DATA'!AC392="*",$B392&gt;=400),"*",IF($B392&gt;=400,ROUND('201920 DATA'!AC392/$B392,2),"")))</f>
        <v>0.19</v>
      </c>
      <c r="N392" s="296">
        <f>IF(OR($B392="*",$B392&lt;400),"",IF(AND('201920 DATA'!AD392="*",$B392&gt;=400),"*",IF($B392&gt;=400,ROUND('201920 DATA'!AD392/$B392,2),"")))</f>
        <v>0.18</v>
      </c>
      <c r="O392" s="296">
        <f>IF(OR($B392="*",$B392&lt;400),"",IF(AND('201920 DATA'!AE392="*",$B392&gt;=400),"*",IF($B392&gt;=400,ROUND('201920 DATA'!AE392/$B392,2),"")))</f>
        <v>0.03</v>
      </c>
      <c r="P392" s="297"/>
      <c r="Q392" s="296">
        <f>IF(OR($B392="*",$B392&lt;400),"",IF(AND('201920 DATA'!FO392="*",$B392&gt;=400),"*",IF($B392&gt;=400,ROUND('201920 DATA'!FO392/$B392,2),"")))</f>
        <v>0.48</v>
      </c>
      <c r="R392" s="289">
        <f>IF(OR($C392="*",$C392&lt;400),"",IF(AND('201920 DATA'!F392="*",$C392&gt;=400),"*",IF($C392&gt;=400,ROUND('201920 DATA'!F392/$C392,2),"")))</f>
        <v>0.42</v>
      </c>
      <c r="S392" s="289">
        <f>IF(OR($C392="*",$C392&lt;400),"",IF(AND('201920 DATA'!G392="*",$C392&gt;=400),"*",IF($C392&gt;=400,ROUND('201920 DATA'!G392/$C392,2),"")))</f>
        <v>0.06</v>
      </c>
      <c r="T392" s="289">
        <f>IF(OR($C392="*",$C392&lt;400),"",IF(AND('201920 DATA'!H392="*",$C392&gt;=400),"*",IF($C392&gt;=400,ROUND('201920 DATA'!H392/$C392,2),"")))</f>
        <v>0.28000000000000003</v>
      </c>
      <c r="U392" s="289">
        <f>IF(OR($C392="*",$C392&lt;400),"",IF(AND('201920 DATA'!FP392="*",$C392&gt;=400),"*",IF($C392&gt;=400,ROUND('201920 DATA'!FP392/$C392,2),"")))</f>
        <v>0.24</v>
      </c>
      <c r="V392" s="312">
        <f>IF(OR($D392="*",$D392&lt;400),"",IF(AND('201920 DATA'!M392="*",$D392&gt;=400),"*",IF($D392&gt;=400,ROUND('201920 DATA'!M392/$D392,2),"")))</f>
        <v>0</v>
      </c>
      <c r="W392" s="312">
        <f>IF(OR($D392="*",$D392&lt;400),"",IF(AND('201920 DATA'!N392="*",$D392&gt;=400),"*",IF($D392&gt;=400,ROUND('201920 DATA'!N392/$D392,2),"")))</f>
        <v>0.45</v>
      </c>
      <c r="X392" s="312">
        <f>IF(OR($D392="*",$D392&lt;400),"",IF(AND('201920 DATA'!O392="*",$D392&gt;=400),"*",IF($D392&gt;=400,ROUND('201920 DATA'!O392/$D392,2),"")))</f>
        <v>0.26</v>
      </c>
      <c r="Y392" s="312">
        <f>IF(OR($D392="*",$D392&lt;400),"",IF(AND('201920 DATA'!P392="*",$D392&gt;=400),"*",IF($D392&gt;=400,ROUND('201920 DATA'!P392/$D392,2),"")))</f>
        <v>0.11</v>
      </c>
      <c r="Z392" s="312">
        <f>IF(OR($D392="*",$D392&lt;400),"",IF(AND('201920 DATA'!Q392="*",$D392&gt;=400),"*",IF($D392&gt;=400,ROUND('201920 DATA'!Q392/$D392,2),"")))</f>
        <v>0.13</v>
      </c>
      <c r="AA392" s="312">
        <f>IF(OR($D392="*",$D392&lt;400),"",IF(AND('201920 DATA'!R392="*",$D392&gt;=400),"*",IF($D392&gt;=400,ROUND('201920 DATA'!R392/$D392,2),"")))</f>
        <v>0.04</v>
      </c>
      <c r="AB392" s="312">
        <f>IF(OR($D392="*",$D392&lt;400),"",IF(AND('201920 DATA'!S392="*",$D392&gt;=400),"*",IF($D392&gt;=400,ROUND('201920 DATA'!S392/$D392,2),"")))</f>
        <v>0.01</v>
      </c>
      <c r="AC392" s="312">
        <f>IF(OR($D392="*",$D392&lt;400),"",IF(AND('201920 DATA'!T392="*",$D392&gt;=400),"*",IF($D392&gt;=400,ROUND('201920 DATA'!T392/$D392,2),"")))</f>
        <v>0</v>
      </c>
      <c r="AD392" s="289">
        <f>IF(OR($C392="*",$C392&lt;400),"",IF(AND('201920 DATA'!BC392="*",$C392&gt;=400),"*",IF($C392&gt;=400,ROUND('201920 DATA'!BC392/$C392,2),"")))</f>
        <v>0.03</v>
      </c>
      <c r="AE392" s="289">
        <f>IF(OR($C392="*",$C392&lt;400),"",IF(AND('201920 DATA'!BD392="*",$C392&gt;=400),"*",IF($C392&gt;=400,ROUND('201920 DATA'!BD392/$C392,2),"")))</f>
        <v>0.06</v>
      </c>
      <c r="AF392" s="289">
        <f>IF(OR($C392="*",$C392&lt;400),"",IF(AND('201920 DATA'!BE392="*",$C392&gt;=400),"*",IF($C392&gt;=400,ROUND('201920 DATA'!BE392/$C392,2),"")))</f>
        <v>0.01</v>
      </c>
      <c r="AG392" s="289">
        <f>IF(OR($C392="*",$C392&lt;400),"",IF(AND('201920 DATA'!BF392="*",$C392&gt;=400),"*",IF($C392&gt;=400,ROUND('201920 DATA'!BF392/$C392,2),"")))</f>
        <v>0.01</v>
      </c>
      <c r="AH392" s="289">
        <f>IF(OR($C392="*",$C392&lt;400),"",IF(AND('201920 DATA'!BG392="*",$C392&gt;=400),"*",IF($C392&gt;=400,ROUND('201920 DATA'!BG392/$C392,2),"")))</f>
        <v>0.01</v>
      </c>
      <c r="AI392" s="289">
        <f>IF(OR($C392="*",$C392&lt;400),"",IF(AND('201920 DATA'!BH392="*",$C392&gt;=400),"*",IF($C392&gt;=400,ROUND('201920 DATA'!BH392/$C392,2),"")))</f>
        <v>0.01</v>
      </c>
      <c r="AJ392" s="289">
        <f>IF(OR($C392="*",$C392&lt;400),"",IF(AND('201920 DATA'!BI392="*",$C392&gt;=400),"*",IF($C392&gt;=400,ROUND('201920 DATA'!BI392/$C392,2),"")))</f>
        <v>0.03</v>
      </c>
      <c r="AK392" s="289">
        <f>IF(OR($C392="*",$C392&lt;400),"",IF(AND('201920 DATA'!BJ392="*",$C392&gt;=400),"*",IF($C392&gt;=400,ROUND('201920 DATA'!BJ392/$C392,2),"")))</f>
        <v>0</v>
      </c>
      <c r="AL392" s="289">
        <f>IF(OR($C392="*",$C392&lt;400),"",IF(AND('201920 DATA'!BK392="*",$C392&gt;=400),"*",IF($C392&gt;=400,ROUND('201920 DATA'!BK392/$C392,2),"")))</f>
        <v>0.04</v>
      </c>
      <c r="AM392" s="289">
        <f>IF(OR($C392="*",$C392&lt;400),"",IF(AND('201920 DATA'!BL392="*",$C392&gt;=400),"*",IF($C392&gt;=400,ROUND('201920 DATA'!BL392/$C392,2),"")))</f>
        <v>0.09</v>
      </c>
      <c r="AN392" s="289">
        <f>IF(OR($C392="*",$C392&lt;400),"",IF(AND('201920 DATA'!BM392="*",$C392&gt;=400),"*",IF($C392&gt;=400,ROUND('201920 DATA'!BM392/$C392,2),"")))</f>
        <v>0.15</v>
      </c>
      <c r="AO392" s="289">
        <f>IF(OR($C392="*",$C392&lt;400),"",IF(AND('201920 DATA'!BN392="*",$C392&gt;=400),"*",IF($C392&gt;=400,ROUND('201920 DATA'!BN392/$C392,2),"")))</f>
        <v>0.02</v>
      </c>
      <c r="AP392" s="289">
        <f>IF(OR($C392="*",$C392&lt;400),"",IF(AND('201920 DATA'!BO392="*",$C392&gt;=400),"*",IF($C392&gt;=400,ROUND('201920 DATA'!BO392/$C392,2),"")))</f>
        <v>0.03</v>
      </c>
      <c r="AQ392" s="289">
        <f>IF(OR($C392="*",$C392&lt;400),"",IF(AND('201920 DATA'!BP392="*",$C392&gt;=400),"*",IF($C392&gt;=400,ROUND('201920 DATA'!BP392/$C392,2),"")))</f>
        <v>0.04</v>
      </c>
      <c r="AR392" s="289">
        <f>IF(OR($C392="*",$C392&lt;400),"",IF(AND('201920 DATA'!BQ392="*",$C392&gt;=400),"*",IF($C392&gt;=400,ROUND('201920 DATA'!BQ392/$C392,2),"")))</f>
        <v>0.19</v>
      </c>
      <c r="AS392" s="289">
        <f>IF(OR($C392="*",$C392&lt;400),"",IF(AND('201920 DATA'!BR392="*",$C392&gt;=400),"*",IF($C392&gt;=400,ROUND('201920 DATA'!BR392/$C392,2),"")))</f>
        <v>0.02</v>
      </c>
      <c r="AT392" s="289">
        <f>IF(OR($C392="*",$C392&lt;400),"",IF(AND('201920 DATA'!BS392="*",$C392&gt;=400),"*",IF($C392&gt;=400,ROUND('201920 DATA'!BS392/$C392,2),"")))</f>
        <v>0</v>
      </c>
      <c r="AU392" s="289">
        <f>IF(OR($C392="*",$C392&lt;400),"",IF(AND('201920 DATA'!BT392="*",$C392&gt;=400),"*",IF($C392&gt;=400,ROUND('201920 DATA'!BT392/$C392,2),"")))</f>
        <v>0.08</v>
      </c>
      <c r="AV392" s="289">
        <f>IF(OR($C392="*",$C392&lt;400),"",IF(AND('201920 DATA'!BU392="*",$C392&gt;=400),"*",IF($C392&gt;=400,ROUND('201920 DATA'!BU392/$C392,2),"")))</f>
        <v>0.06</v>
      </c>
      <c r="AW392" s="289">
        <f>IF(OR($C392="*",$C392&lt;400),"",IF(AND('201920 DATA'!BV392="*",$C392&gt;=400),"*",IF($C392&gt;=400,ROUND('201920 DATA'!BV392/$C392,2),"")))</f>
        <v>0</v>
      </c>
      <c r="AX392" s="289">
        <f>IF(OR($C392="*",$C392&lt;400),"",IF(AND('201920 DATA'!BW392="*",$C392&gt;=400),"*",IF($C392&gt;=400,ROUND('201920 DATA'!BW392/$C392,2),"")))</f>
        <v>0.08</v>
      </c>
      <c r="AZ392" s="365">
        <v>97265</v>
      </c>
    </row>
    <row r="393" spans="1:52" x14ac:dyDescent="0.2">
      <c r="A393" s="373" t="s">
        <v>452</v>
      </c>
      <c r="B393" s="287">
        <f>'201920 DATA'!B393</f>
        <v>67145</v>
      </c>
      <c r="C393" s="288">
        <f>'201920 DATA'!C393</f>
        <v>53010</v>
      </c>
      <c r="D393" s="293">
        <f>'201920 DATA'!FQ393</f>
        <v>15485</v>
      </c>
      <c r="F393" s="313">
        <f t="shared" si="12"/>
        <v>0.03</v>
      </c>
      <c r="G393" s="295">
        <f t="shared" si="13"/>
        <v>0.79</v>
      </c>
      <c r="H393" s="289">
        <f>IF(OR($C393="*",$C393&lt;400),"",IF(AND('201920 DATA'!F393="*",$C393&gt;=400),"*",IF($C393&gt;=400,ROUND('201920 DATA'!F393/$C393,2),"")))</f>
        <v>0.51</v>
      </c>
      <c r="I393" s="296">
        <f>IF(OR($B393="*",$B393&lt;400),"",IF(AND('201920 DATA'!Y393="*",$B393&gt;=400),"*",IF($B393&gt;=400,ROUND('201920 DATA'!Y393/$B393,2),"")))</f>
        <v>0.12</v>
      </c>
      <c r="J393" s="296">
        <f>IF(OR($B393="*",$B393&lt;400),"",IF(AND('201920 DATA'!Z393="*",$B393&gt;=400),"*",IF($B393&gt;=400,ROUND('201920 DATA'!Z393/$B393,2),"")))</f>
        <v>0.1</v>
      </c>
      <c r="K393" s="296">
        <f>IF(OR($B393="*",$B393&lt;400),"",IF(AND('201920 DATA'!AA393="*",$B393&gt;=400),"*",IF($B393&gt;=400,ROUND('201920 DATA'!AA393/$B393,2),"")))</f>
        <v>0.13</v>
      </c>
      <c r="L393" s="296">
        <f>IF(OR($B393="*",$B393&lt;400),"",IF(AND('201920 DATA'!AB393="*",$B393&gt;=400),"*",IF($B393&gt;=400,ROUND('201920 DATA'!AB393/$B393,2),"")))</f>
        <v>0.17</v>
      </c>
      <c r="M393" s="296">
        <f>IF(OR($B393="*",$B393&lt;400),"",IF(AND('201920 DATA'!AC393="*",$B393&gt;=400),"*",IF($B393&gt;=400,ROUND('201920 DATA'!AC393/$B393,2),"")))</f>
        <v>0.22</v>
      </c>
      <c r="N393" s="296">
        <f>IF(OR($B393="*",$B393&lt;400),"",IF(AND('201920 DATA'!AD393="*",$B393&gt;=400),"*",IF($B393&gt;=400,ROUND('201920 DATA'!AD393/$B393,2),"")))</f>
        <v>0.22</v>
      </c>
      <c r="O393" s="296">
        <f>IF(OR($B393="*",$B393&lt;400),"",IF(AND('201920 DATA'!AE393="*",$B393&gt;=400),"*",IF($B393&gt;=400,ROUND('201920 DATA'!AE393/$B393,2),"")))</f>
        <v>0.04</v>
      </c>
      <c r="P393" s="297"/>
      <c r="Q393" s="296">
        <f>IF(OR($B393="*",$B393&lt;400),"",IF(AND('201920 DATA'!FO393="*",$B393&gt;=400),"*",IF($B393&gt;=400,ROUND('201920 DATA'!FO393/$B393,2),"")))</f>
        <v>0.47</v>
      </c>
      <c r="R393" s="289">
        <f>IF(OR($C393="*",$C393&lt;400),"",IF(AND('201920 DATA'!F393="*",$C393&gt;=400),"*",IF($C393&gt;=400,ROUND('201920 DATA'!F393/$C393,2),"")))</f>
        <v>0.51</v>
      </c>
      <c r="S393" s="289">
        <f>IF(OR($C393="*",$C393&lt;400),"",IF(AND('201920 DATA'!G393="*",$C393&gt;=400),"*",IF($C393&gt;=400,ROUND('201920 DATA'!G393/$C393,2),"")))</f>
        <v>0.08</v>
      </c>
      <c r="T393" s="289">
        <f>IF(OR($C393="*",$C393&lt;400),"",IF(AND('201920 DATA'!H393="*",$C393&gt;=400),"*",IF($C393&gt;=400,ROUND('201920 DATA'!H393/$C393,2),"")))</f>
        <v>0.31</v>
      </c>
      <c r="U393" s="289">
        <f>IF(OR($C393="*",$C393&lt;400),"",IF(AND('201920 DATA'!FP393="*",$C393&gt;=400),"*",IF($C393&gt;=400,ROUND('201920 DATA'!FP393/$C393,2),"")))</f>
        <v>0.1</v>
      </c>
      <c r="V393" s="312">
        <f>IF(OR($D393="*",$D393&lt;400),"",IF(AND('201920 DATA'!M393="*",$D393&gt;=400),"*",IF($D393&gt;=400,ROUND('201920 DATA'!M393/$D393,2),"")))</f>
        <v>0</v>
      </c>
      <c r="W393" s="312">
        <f>IF(OR($D393="*",$D393&lt;400),"",IF(AND('201920 DATA'!N393="*",$D393&gt;=400),"*",IF($D393&gt;=400,ROUND('201920 DATA'!N393/$D393,2),"")))</f>
        <v>0.42</v>
      </c>
      <c r="X393" s="312">
        <f>IF(OR($D393="*",$D393&lt;400),"",IF(AND('201920 DATA'!O393="*",$D393&gt;=400),"*",IF($D393&gt;=400,ROUND('201920 DATA'!O393/$D393,2),"")))</f>
        <v>0.28999999999999998</v>
      </c>
      <c r="Y393" s="312">
        <f>IF(OR($D393="*",$D393&lt;400),"",IF(AND('201920 DATA'!P393="*",$D393&gt;=400),"*",IF($D393&gt;=400,ROUND('201920 DATA'!P393/$D393,2),"")))</f>
        <v>0.1</v>
      </c>
      <c r="Z393" s="312">
        <f>IF(OR($D393="*",$D393&lt;400),"",IF(AND('201920 DATA'!Q393="*",$D393&gt;=400),"*",IF($D393&gt;=400,ROUND('201920 DATA'!Q393/$D393,2),"")))</f>
        <v>0.15</v>
      </c>
      <c r="AA393" s="312">
        <f>IF(OR($D393="*",$D393&lt;400),"",IF(AND('201920 DATA'!R393="*",$D393&gt;=400),"*",IF($D393&gt;=400,ROUND('201920 DATA'!R393/$D393,2),"")))</f>
        <v>0.03</v>
      </c>
      <c r="AB393" s="312">
        <f>IF(OR($D393="*",$D393&lt;400),"",IF(AND('201920 DATA'!S393="*",$D393&gt;=400),"*",IF($D393&gt;=400,ROUND('201920 DATA'!S393/$D393,2),"")))</f>
        <v>0.01</v>
      </c>
      <c r="AC393" s="312">
        <f>IF(OR($D393="*",$D393&lt;400),"",IF(AND('201920 DATA'!T393="*",$D393&gt;=400),"*",IF($D393&gt;=400,ROUND('201920 DATA'!T393/$D393,2),"")))</f>
        <v>0</v>
      </c>
      <c r="AD393" s="289">
        <f>IF(OR($C393="*",$C393&lt;400),"",IF(AND('201920 DATA'!BC393="*",$C393&gt;=400),"*",IF($C393&gt;=400,ROUND('201920 DATA'!BC393/$C393,2),"")))</f>
        <v>0.04</v>
      </c>
      <c r="AE393" s="289">
        <f>IF(OR($C393="*",$C393&lt;400),"",IF(AND('201920 DATA'!BD393="*",$C393&gt;=400),"*",IF($C393&gt;=400,ROUND('201920 DATA'!BD393/$C393,2),"")))</f>
        <v>0.05</v>
      </c>
      <c r="AF393" s="289">
        <f>IF(OR($C393="*",$C393&lt;400),"",IF(AND('201920 DATA'!BE393="*",$C393&gt;=400),"*",IF($C393&gt;=400,ROUND('201920 DATA'!BE393/$C393,2),"")))</f>
        <v>0.03</v>
      </c>
      <c r="AG393" s="289">
        <f>IF(OR($C393="*",$C393&lt;400),"",IF(AND('201920 DATA'!BF393="*",$C393&gt;=400),"*",IF($C393&gt;=400,ROUND('201920 DATA'!BF393/$C393,2),"")))</f>
        <v>0.03</v>
      </c>
      <c r="AH393" s="289">
        <f>IF(OR($C393="*",$C393&lt;400),"",IF(AND('201920 DATA'!BG393="*",$C393&gt;=400),"*",IF($C393&gt;=400,ROUND('201920 DATA'!BG393/$C393,2),"")))</f>
        <v>0.01</v>
      </c>
      <c r="AI393" s="289">
        <f>IF(OR($C393="*",$C393&lt;400),"",IF(AND('201920 DATA'!BH393="*",$C393&gt;=400),"*",IF($C393&gt;=400,ROUND('201920 DATA'!BH393/$C393,2),"")))</f>
        <v>0.01</v>
      </c>
      <c r="AJ393" s="289">
        <f>IF(OR($C393="*",$C393&lt;400),"",IF(AND('201920 DATA'!BI393="*",$C393&gt;=400),"*",IF($C393&gt;=400,ROUND('201920 DATA'!BI393/$C393,2),"")))</f>
        <v>0</v>
      </c>
      <c r="AK393" s="289">
        <f>IF(OR($C393="*",$C393&lt;400),"",IF(AND('201920 DATA'!BJ393="*",$C393&gt;=400),"*",IF($C393&gt;=400,ROUND('201920 DATA'!BJ393/$C393,2),"")))</f>
        <v>0.01</v>
      </c>
      <c r="AL393" s="289">
        <f>IF(OR($C393="*",$C393&lt;400),"",IF(AND('201920 DATA'!BK393="*",$C393&gt;=400),"*",IF($C393&gt;=400,ROUND('201920 DATA'!BK393/$C393,2),"")))</f>
        <v>0.06</v>
      </c>
      <c r="AM393" s="289">
        <f>IF(OR($C393="*",$C393&lt;400),"",IF(AND('201920 DATA'!BL393="*",$C393&gt;=400),"*",IF($C393&gt;=400,ROUND('201920 DATA'!BL393/$C393,2),"")))</f>
        <v>0.12</v>
      </c>
      <c r="AN393" s="289">
        <f>IF(OR($C393="*",$C393&lt;400),"",IF(AND('201920 DATA'!BM393="*",$C393&gt;=400),"*",IF($C393&gt;=400,ROUND('201920 DATA'!BM393/$C393,2),"")))</f>
        <v>0.2</v>
      </c>
      <c r="AO393" s="289">
        <f>IF(OR($C393="*",$C393&lt;400),"",IF(AND('201920 DATA'!BN393="*",$C393&gt;=400),"*",IF($C393&gt;=400,ROUND('201920 DATA'!BN393/$C393,2),"")))</f>
        <v>0.03</v>
      </c>
      <c r="AP393" s="289">
        <f>IF(OR($C393="*",$C393&lt;400),"",IF(AND('201920 DATA'!BO393="*",$C393&gt;=400),"*",IF($C393&gt;=400,ROUND('201920 DATA'!BO393/$C393,2),"")))</f>
        <v>7.0000000000000007E-2</v>
      </c>
      <c r="AQ393" s="289">
        <f>IF(OR($C393="*",$C393&lt;400),"",IF(AND('201920 DATA'!BP393="*",$C393&gt;=400),"*",IF($C393&gt;=400,ROUND('201920 DATA'!BP393/$C393,2),"")))</f>
        <v>0.04</v>
      </c>
      <c r="AR393" s="289">
        <f>IF(OR($C393="*",$C393&lt;400),"",IF(AND('201920 DATA'!BQ393="*",$C393&gt;=400),"*",IF($C393&gt;=400,ROUND('201920 DATA'!BQ393/$C393,2),"")))</f>
        <v>0.06</v>
      </c>
      <c r="AS393" s="289">
        <f>IF(OR($C393="*",$C393&lt;400),"",IF(AND('201920 DATA'!BR393="*",$C393&gt;=400),"*",IF($C393&gt;=400,ROUND('201920 DATA'!BR393/$C393,2),"")))</f>
        <v>0.02</v>
      </c>
      <c r="AT393" s="289">
        <f>IF(OR($C393="*",$C393&lt;400),"",IF(AND('201920 DATA'!BS393="*",$C393&gt;=400),"*",IF($C393&gt;=400,ROUND('201920 DATA'!BS393/$C393,2),"")))</f>
        <v>0</v>
      </c>
      <c r="AU393" s="289">
        <f>IF(OR($C393="*",$C393&lt;400),"",IF(AND('201920 DATA'!BT393="*",$C393&gt;=400),"*",IF($C393&gt;=400,ROUND('201920 DATA'!BT393/$C393,2),"")))</f>
        <v>0.1</v>
      </c>
      <c r="AV393" s="289">
        <f>IF(OR($C393="*",$C393&lt;400),"",IF(AND('201920 DATA'!BU393="*",$C393&gt;=400),"*",IF($C393&gt;=400,ROUND('201920 DATA'!BU393/$C393,2),"")))</f>
        <v>0.06</v>
      </c>
      <c r="AW393" s="289">
        <f>IF(OR($C393="*",$C393&lt;400),"",IF(AND('201920 DATA'!BV393="*",$C393&gt;=400),"*",IF($C393&gt;=400,ROUND('201920 DATA'!BV393/$C393,2),"")))</f>
        <v>0</v>
      </c>
      <c r="AX393" s="289">
        <f>IF(OR($C393="*",$C393&lt;400),"",IF(AND('201920 DATA'!BW393="*",$C393&gt;=400),"*",IF($C393&gt;=400,ROUND('201920 DATA'!BW393/$C393,2),"")))</f>
        <v>0.05</v>
      </c>
      <c r="AZ393" s="365">
        <v>65250</v>
      </c>
    </row>
    <row r="394" spans="1:52" x14ac:dyDescent="0.2">
      <c r="A394" s="373" t="s">
        <v>601</v>
      </c>
      <c r="B394" s="287">
        <f>'201920 DATA'!B394</f>
        <v>3910</v>
      </c>
      <c r="C394" s="288">
        <f>'201920 DATA'!C394</f>
        <v>2965</v>
      </c>
      <c r="D394" s="293">
        <f>'201920 DATA'!FQ394</f>
        <v>0</v>
      </c>
      <c r="F394" s="313">
        <f t="shared" si="12"/>
        <v>7.0000000000000007E-2</v>
      </c>
      <c r="G394" s="295">
        <f t="shared" si="13"/>
        <v>0.76</v>
      </c>
      <c r="H394" s="289">
        <f>IF(OR($C394="*",$C394&lt;400),"",IF(AND('201920 DATA'!F394="*",$C394&gt;=400),"*",IF($C394&gt;=400,ROUND('201920 DATA'!F394/$C394,2),"")))</f>
        <v>0.66</v>
      </c>
      <c r="I394" s="296">
        <f>IF(OR($B394="*",$B394&lt;400),"",IF(AND('201920 DATA'!Y394="*",$B394&gt;=400),"*",IF($B394&gt;=400,ROUND('201920 DATA'!Y394/$B394,2),"")))</f>
        <v>0.01</v>
      </c>
      <c r="J394" s="296">
        <f>IF(OR($B394="*",$B394&lt;400),"",IF(AND('201920 DATA'!Z394="*",$B394&gt;=400),"*",IF($B394&gt;=400,ROUND('201920 DATA'!Z394/$B394,2),"")))</f>
        <v>0.25</v>
      </c>
      <c r="K394" s="296">
        <f>IF(OR($B394="*",$B394&lt;400),"",IF(AND('201920 DATA'!AA394="*",$B394&gt;=400),"*",IF($B394&gt;=400,ROUND('201920 DATA'!AA394/$B394,2),"")))</f>
        <v>0.26</v>
      </c>
      <c r="L394" s="296">
        <f>IF(OR($B394="*",$B394&lt;400),"",IF(AND('201920 DATA'!AB394="*",$B394&gt;=400),"*",IF($B394&gt;=400,ROUND('201920 DATA'!AB394/$B394,2),"")))</f>
        <v>0.24</v>
      </c>
      <c r="M394" s="296">
        <f>IF(OR($B394="*",$B394&lt;400),"",IF(AND('201920 DATA'!AC394="*",$B394&gt;=400),"*",IF($B394&gt;=400,ROUND('201920 DATA'!AC394/$B394,2),"")))</f>
        <v>0.15</v>
      </c>
      <c r="N394" s="296">
        <f>IF(OR($B394="*",$B394&lt;400),"",IF(AND('201920 DATA'!AD394="*",$B394&gt;=400),"*",IF($B394&gt;=400,ROUND('201920 DATA'!AD394/$B394,2),"")))</f>
        <v>0.09</v>
      </c>
      <c r="O394" s="296">
        <f>IF(OR($B394="*",$B394&lt;400),"",IF(AND('201920 DATA'!AE394="*",$B394&gt;=400),"*",IF($B394&gt;=400,ROUND('201920 DATA'!AE394/$B394,2),"")))</f>
        <v>0.01</v>
      </c>
      <c r="P394" s="297"/>
      <c r="Q394" s="296">
        <f>IF(OR($B394="*",$B394&lt;400),"",IF(AND('201920 DATA'!FO394="*",$B394&gt;=400),"*",IF($B394&gt;=400,ROUND('201920 DATA'!FO394/$B394,2),"")))</f>
        <v>0</v>
      </c>
      <c r="R394" s="289">
        <f>IF(OR($C394="*",$C394&lt;400),"",IF(AND('201920 DATA'!F394="*",$C394&gt;=400),"*",IF($C394&gt;=400,ROUND('201920 DATA'!F394/$C394,2),"")))</f>
        <v>0.66</v>
      </c>
      <c r="S394" s="289">
        <f>IF(OR($C394="*",$C394&lt;400),"",IF(AND('201920 DATA'!G394="*",$C394&gt;=400),"*",IF($C394&gt;=400,ROUND('201920 DATA'!G394/$C394,2),"")))</f>
        <v>0</v>
      </c>
      <c r="T394" s="289">
        <f>IF(OR($C394="*",$C394&lt;400),"",IF(AND('201920 DATA'!H394="*",$C394&gt;=400),"*",IF($C394&gt;=400,ROUND('201920 DATA'!H394/$C394,2),"")))</f>
        <v>0.31</v>
      </c>
      <c r="U394" s="289">
        <f>IF(OR($C394="*",$C394&lt;400),"",IF(AND('201920 DATA'!FP394="*",$C394&gt;=400),"*",IF($C394&gt;=400,ROUND('201920 DATA'!FP394/$C394,2),"")))</f>
        <v>0.03</v>
      </c>
      <c r="V394" s="312" t="str">
        <f>IF(OR($D394="*",$D394&lt;400),"",IF(AND('201920 DATA'!M394="*",$D394&gt;=400),"*",IF($D394&gt;=400,ROUND('201920 DATA'!M394/$D394,2),"")))</f>
        <v/>
      </c>
      <c r="W394" s="312" t="str">
        <f>IF(OR($D394="*",$D394&lt;400),"",IF(AND('201920 DATA'!N394="*",$D394&gt;=400),"*",IF($D394&gt;=400,ROUND('201920 DATA'!N394/$D394,2),"")))</f>
        <v/>
      </c>
      <c r="X394" s="312" t="str">
        <f>IF(OR($D394="*",$D394&lt;400),"",IF(AND('201920 DATA'!O394="*",$D394&gt;=400),"*",IF($D394&gt;=400,ROUND('201920 DATA'!O394/$D394,2),"")))</f>
        <v/>
      </c>
      <c r="Y394" s="312" t="str">
        <f>IF(OR($D394="*",$D394&lt;400),"",IF(AND('201920 DATA'!P394="*",$D394&gt;=400),"*",IF($D394&gt;=400,ROUND('201920 DATA'!P394/$D394,2),"")))</f>
        <v/>
      </c>
      <c r="Z394" s="312" t="str">
        <f>IF(OR($D394="*",$D394&lt;400),"",IF(AND('201920 DATA'!Q394="*",$D394&gt;=400),"*",IF($D394&gt;=400,ROUND('201920 DATA'!Q394/$D394,2),"")))</f>
        <v/>
      </c>
      <c r="AA394" s="312" t="str">
        <f>IF(OR($D394="*",$D394&lt;400),"",IF(AND('201920 DATA'!R394="*",$D394&gt;=400),"*",IF($D394&gt;=400,ROUND('201920 DATA'!R394/$D394,2),"")))</f>
        <v/>
      </c>
      <c r="AB394" s="312" t="str">
        <f>IF(OR($D394="*",$D394&lt;400),"",IF(AND('201920 DATA'!S394="*",$D394&gt;=400),"*",IF($D394&gt;=400,ROUND('201920 DATA'!S394/$D394,2),"")))</f>
        <v/>
      </c>
      <c r="AC394" s="312" t="str">
        <f>IF(OR($D394="*",$D394&lt;400),"",IF(AND('201920 DATA'!T394="*",$D394&gt;=400),"*",IF($D394&gt;=400,ROUND('201920 DATA'!T394/$D394,2),"")))</f>
        <v/>
      </c>
      <c r="AD394" s="289">
        <f>IF(OR($C394="*",$C394&lt;400),"",IF(AND('201920 DATA'!BC394="*",$C394&gt;=400),"*",IF($C394&gt;=400,ROUND('201920 DATA'!BC394/$C394,2),"")))</f>
        <v>0</v>
      </c>
      <c r="AE394" s="289">
        <f>IF(OR($C394="*",$C394&lt;400),"",IF(AND('201920 DATA'!BD394="*",$C394&gt;=400),"*",IF($C394&gt;=400,ROUND('201920 DATA'!BD394/$C394,2),"")))</f>
        <v>0</v>
      </c>
      <c r="AF394" s="289">
        <f>IF(OR($C394="*",$C394&lt;400),"",IF(AND('201920 DATA'!BE394="*",$C394&gt;=400),"*",IF($C394&gt;=400,ROUND('201920 DATA'!BE394/$C394,2),"")))</f>
        <v>0</v>
      </c>
      <c r="AG394" s="289" t="str">
        <f>IF(OR($C394="*",$C394&lt;400),"",IF(AND('201920 DATA'!BF394="*",$C394&gt;=400),"*",IF($C394&gt;=400,ROUND('201920 DATA'!BF394/$C394,2),"")))</f>
        <v>*</v>
      </c>
      <c r="AH394" s="289">
        <f>IF(OR($C394="*",$C394&lt;400),"",IF(AND('201920 DATA'!BG394="*",$C394&gt;=400),"*",IF($C394&gt;=400,ROUND('201920 DATA'!BG394/$C394,2),"")))</f>
        <v>0.51</v>
      </c>
      <c r="AI394" s="289">
        <f>IF(OR($C394="*",$C394&lt;400),"",IF(AND('201920 DATA'!BH394="*",$C394&gt;=400),"*",IF($C394&gt;=400,ROUND('201920 DATA'!BH394/$C394,2),"")))</f>
        <v>0</v>
      </c>
      <c r="AJ394" s="289">
        <f>IF(OR($C394="*",$C394&lt;400),"",IF(AND('201920 DATA'!BI394="*",$C394&gt;=400),"*",IF($C394&gt;=400,ROUND('201920 DATA'!BI394/$C394,2),"")))</f>
        <v>0</v>
      </c>
      <c r="AK394" s="289">
        <f>IF(OR($C394="*",$C394&lt;400),"",IF(AND('201920 DATA'!BJ394="*",$C394&gt;=400),"*",IF($C394&gt;=400,ROUND('201920 DATA'!BJ394/$C394,2),"")))</f>
        <v>0</v>
      </c>
      <c r="AL394" s="289">
        <f>IF(OR($C394="*",$C394&lt;400),"",IF(AND('201920 DATA'!BK394="*",$C394&gt;=400),"*",IF($C394&gt;=400,ROUND('201920 DATA'!BK394/$C394,2),"")))</f>
        <v>0</v>
      </c>
      <c r="AM394" s="289">
        <f>IF(OR($C394="*",$C394&lt;400),"",IF(AND('201920 DATA'!BL394="*",$C394&gt;=400),"*",IF($C394&gt;=400,ROUND('201920 DATA'!BL394/$C394,2),"")))</f>
        <v>0</v>
      </c>
      <c r="AN394" s="289">
        <f>IF(OR($C394="*",$C394&lt;400),"",IF(AND('201920 DATA'!BM394="*",$C394&gt;=400),"*",IF($C394&gt;=400,ROUND('201920 DATA'!BM394/$C394,2),"")))</f>
        <v>0</v>
      </c>
      <c r="AO394" s="289">
        <f>IF(OR($C394="*",$C394&lt;400),"",IF(AND('201920 DATA'!BN394="*",$C394&gt;=400),"*",IF($C394&gt;=400,ROUND('201920 DATA'!BN394/$C394,2),"")))</f>
        <v>0</v>
      </c>
      <c r="AP394" s="289">
        <f>IF(OR($C394="*",$C394&lt;400),"",IF(AND('201920 DATA'!BO394="*",$C394&gt;=400),"*",IF($C394&gt;=400,ROUND('201920 DATA'!BO394/$C394,2),"")))</f>
        <v>0</v>
      </c>
      <c r="AQ394" s="289">
        <f>IF(OR($C394="*",$C394&lt;400),"",IF(AND('201920 DATA'!BP394="*",$C394&gt;=400),"*",IF($C394&gt;=400,ROUND('201920 DATA'!BP394/$C394,2),"")))</f>
        <v>0</v>
      </c>
      <c r="AR394" s="289" t="str">
        <f>IF(OR($C394="*",$C394&lt;400),"",IF(AND('201920 DATA'!BQ394="*",$C394&gt;=400),"*",IF($C394&gt;=400,ROUND('201920 DATA'!BQ394/$C394,2),"")))</f>
        <v>*</v>
      </c>
      <c r="AS394" s="289">
        <f>IF(OR($C394="*",$C394&lt;400),"",IF(AND('201920 DATA'!BR394="*",$C394&gt;=400),"*",IF($C394&gt;=400,ROUND('201920 DATA'!BR394/$C394,2),"")))</f>
        <v>0</v>
      </c>
      <c r="AT394" s="289">
        <f>IF(OR($C394="*",$C394&lt;400),"",IF(AND('201920 DATA'!BS394="*",$C394&gt;=400),"*",IF($C394&gt;=400,ROUND('201920 DATA'!BS394/$C394,2),"")))</f>
        <v>0</v>
      </c>
      <c r="AU394" s="289">
        <f>IF(OR($C394="*",$C394&lt;400),"",IF(AND('201920 DATA'!BT394="*",$C394&gt;=400),"*",IF($C394&gt;=400,ROUND('201920 DATA'!BT394/$C394,2),"")))</f>
        <v>0.42</v>
      </c>
      <c r="AV394" s="289">
        <f>IF(OR($C394="*",$C394&lt;400),"",IF(AND('201920 DATA'!BU394="*",$C394&gt;=400),"*",IF($C394&gt;=400,ROUND('201920 DATA'!BU394/$C394,2),"")))</f>
        <v>0</v>
      </c>
      <c r="AW394" s="289">
        <f>IF(OR($C394="*",$C394&lt;400),"",IF(AND('201920 DATA'!BV394="*",$C394&gt;=400),"*",IF($C394&gt;=400,ROUND('201920 DATA'!BV394/$C394,2),"")))</f>
        <v>0</v>
      </c>
      <c r="AX394" s="289">
        <f>IF(OR($C394="*",$C394&lt;400),"",IF(AND('201920 DATA'!BW394="*",$C394&gt;=400),"*",IF($C394&gt;=400,ROUND('201920 DATA'!BW394/$C394,2),"")))</f>
        <v>0.06</v>
      </c>
      <c r="AZ394" s="365">
        <v>3635</v>
      </c>
    </row>
    <row r="395" spans="1:52" x14ac:dyDescent="0.2">
      <c r="A395" s="373" t="s">
        <v>453</v>
      </c>
      <c r="B395" s="287">
        <f>'201920 DATA'!B395</f>
        <v>116975</v>
      </c>
      <c r="C395" s="288">
        <f>'201920 DATA'!C395</f>
        <v>101155</v>
      </c>
      <c r="D395" s="293">
        <f>'201920 DATA'!FQ395</f>
        <v>21955</v>
      </c>
      <c r="F395" s="313">
        <f t="shared" si="12"/>
        <v>0.02</v>
      </c>
      <c r="G395" s="295">
        <f t="shared" si="13"/>
        <v>0.86</v>
      </c>
      <c r="H395" s="289">
        <f>IF(OR($C395="*",$C395&lt;400),"",IF(AND('201920 DATA'!F395="*",$C395&gt;=400),"*",IF($C395&gt;=400,ROUND('201920 DATA'!F395/$C395,2),"")))</f>
        <v>0.44</v>
      </c>
      <c r="I395" s="296">
        <f>IF(OR($B395="*",$B395&lt;400),"",IF(AND('201920 DATA'!Y395="*",$B395&gt;=400),"*",IF($B395&gt;=400,ROUND('201920 DATA'!Y395/$B395,2),"")))</f>
        <v>0.09</v>
      </c>
      <c r="J395" s="296">
        <f>IF(OR($B395="*",$B395&lt;400),"",IF(AND('201920 DATA'!Z395="*",$B395&gt;=400),"*",IF($B395&gt;=400,ROUND('201920 DATA'!Z395/$B395,2),"")))</f>
        <v>0.09</v>
      </c>
      <c r="K395" s="296">
        <f>IF(OR($B395="*",$B395&lt;400),"",IF(AND('201920 DATA'!AA395="*",$B395&gt;=400),"*",IF($B395&gt;=400,ROUND('201920 DATA'!AA395/$B395,2),"")))</f>
        <v>0.13</v>
      </c>
      <c r="L395" s="296">
        <f>IF(OR($B395="*",$B395&lt;400),"",IF(AND('201920 DATA'!AB395="*",$B395&gt;=400),"*",IF($B395&gt;=400,ROUND('201920 DATA'!AB395/$B395,2),"")))</f>
        <v>0.17</v>
      </c>
      <c r="M395" s="296">
        <f>IF(OR($B395="*",$B395&lt;400),"",IF(AND('201920 DATA'!AC395="*",$B395&gt;=400),"*",IF($B395&gt;=400,ROUND('201920 DATA'!AC395/$B395,2),"")))</f>
        <v>0.24</v>
      </c>
      <c r="N395" s="296">
        <f>IF(OR($B395="*",$B395&lt;400),"",IF(AND('201920 DATA'!AD395="*",$B395&gt;=400),"*",IF($B395&gt;=400,ROUND('201920 DATA'!AD395/$B395,2),"")))</f>
        <v>0.23</v>
      </c>
      <c r="O395" s="296">
        <f>IF(OR($B395="*",$B395&lt;400),"",IF(AND('201920 DATA'!AE395="*",$B395&gt;=400),"*",IF($B395&gt;=400,ROUND('201920 DATA'!AE395/$B395,2),"")))</f>
        <v>0.04</v>
      </c>
      <c r="P395" s="297"/>
      <c r="Q395" s="296">
        <f>IF(OR($B395="*",$B395&lt;400),"",IF(AND('201920 DATA'!FO395="*",$B395&gt;=400),"*",IF($B395&gt;=400,ROUND('201920 DATA'!FO395/$B395,2),"")))</f>
        <v>0.57999999999999996</v>
      </c>
      <c r="R395" s="289">
        <f>IF(OR($C395="*",$C395&lt;400),"",IF(AND('201920 DATA'!F395="*",$C395&gt;=400),"*",IF($C395&gt;=400,ROUND('201920 DATA'!F395/$C395,2),"")))</f>
        <v>0.44</v>
      </c>
      <c r="S395" s="289">
        <f>IF(OR($C395="*",$C395&lt;400),"",IF(AND('201920 DATA'!G395="*",$C395&gt;=400),"*",IF($C395&gt;=400,ROUND('201920 DATA'!G395/$C395,2),"")))</f>
        <v>0.17</v>
      </c>
      <c r="T395" s="289">
        <f>IF(OR($C395="*",$C395&lt;400),"",IF(AND('201920 DATA'!H395="*",$C395&gt;=400),"*",IF($C395&gt;=400,ROUND('201920 DATA'!H395/$C395,2),"")))</f>
        <v>0.28999999999999998</v>
      </c>
      <c r="U395" s="289">
        <f>IF(OR($C395="*",$C395&lt;400),"",IF(AND('201920 DATA'!FP395="*",$C395&gt;=400),"*",IF($C395&gt;=400,ROUND('201920 DATA'!FP395/$C395,2),"")))</f>
        <v>0.1</v>
      </c>
      <c r="V395" s="312">
        <f>IF(OR($D395="*",$D395&lt;400),"",IF(AND('201920 DATA'!M395="*",$D395&gt;=400),"*",IF($D395&gt;=400,ROUND('201920 DATA'!M395/$D395,2),"")))</f>
        <v>0</v>
      </c>
      <c r="W395" s="312">
        <f>IF(OR($D395="*",$D395&lt;400),"",IF(AND('201920 DATA'!N395="*",$D395&gt;=400),"*",IF($D395&gt;=400,ROUND('201920 DATA'!N395/$D395,2),"")))</f>
        <v>0.39</v>
      </c>
      <c r="X395" s="312">
        <f>IF(OR($D395="*",$D395&lt;400),"",IF(AND('201920 DATA'!O395="*",$D395&gt;=400),"*",IF($D395&gt;=400,ROUND('201920 DATA'!O395/$D395,2),"")))</f>
        <v>0.23</v>
      </c>
      <c r="Y395" s="312">
        <f>IF(OR($D395="*",$D395&lt;400),"",IF(AND('201920 DATA'!P395="*",$D395&gt;=400),"*",IF($D395&gt;=400,ROUND('201920 DATA'!P395/$D395,2),"")))</f>
        <v>0.11</v>
      </c>
      <c r="Z395" s="312">
        <f>IF(OR($D395="*",$D395&lt;400),"",IF(AND('201920 DATA'!Q395="*",$D395&gt;=400),"*",IF($D395&gt;=400,ROUND('201920 DATA'!Q395/$D395,2),"")))</f>
        <v>0.16</v>
      </c>
      <c r="AA395" s="312">
        <f>IF(OR($D395="*",$D395&lt;400),"",IF(AND('201920 DATA'!R395="*",$D395&gt;=400),"*",IF($D395&gt;=400,ROUND('201920 DATA'!R395/$D395,2),"")))</f>
        <v>0.08</v>
      </c>
      <c r="AB395" s="312">
        <f>IF(OR($D395="*",$D395&lt;400),"",IF(AND('201920 DATA'!S395="*",$D395&gt;=400),"*",IF($D395&gt;=400,ROUND('201920 DATA'!S395/$D395,2),"")))</f>
        <v>0.04</v>
      </c>
      <c r="AC395" s="312">
        <f>IF(OR($D395="*",$D395&lt;400),"",IF(AND('201920 DATA'!T395="*",$D395&gt;=400),"*",IF($D395&gt;=400,ROUND('201920 DATA'!T395/$D395,2),"")))</f>
        <v>0</v>
      </c>
      <c r="AD395" s="289">
        <f>IF(OR($C395="*",$C395&lt;400),"",IF(AND('201920 DATA'!BC395="*",$C395&gt;=400),"*",IF($C395&gt;=400,ROUND('201920 DATA'!BC395/$C395,2),"")))</f>
        <v>0.03</v>
      </c>
      <c r="AE395" s="289">
        <f>IF(OR($C395="*",$C395&lt;400),"",IF(AND('201920 DATA'!BD395="*",$C395&gt;=400),"*",IF($C395&gt;=400,ROUND('201920 DATA'!BD395/$C395,2),"")))</f>
        <v>0.15</v>
      </c>
      <c r="AF395" s="289">
        <f>IF(OR($C395="*",$C395&lt;400),"",IF(AND('201920 DATA'!BE395="*",$C395&gt;=400),"*",IF($C395&gt;=400,ROUND('201920 DATA'!BE395/$C395,2),"")))</f>
        <v>0.02</v>
      </c>
      <c r="AG395" s="289">
        <f>IF(OR($C395="*",$C395&lt;400),"",IF(AND('201920 DATA'!BF395="*",$C395&gt;=400),"*",IF($C395&gt;=400,ROUND('201920 DATA'!BF395/$C395,2),"")))</f>
        <v>0.02</v>
      </c>
      <c r="AH395" s="289">
        <f>IF(OR($C395="*",$C395&lt;400),"",IF(AND('201920 DATA'!BG395="*",$C395&gt;=400),"*",IF($C395&gt;=400,ROUND('201920 DATA'!BG395/$C395,2),"")))</f>
        <v>0.01</v>
      </c>
      <c r="AI395" s="289">
        <f>IF(OR($C395="*",$C395&lt;400),"",IF(AND('201920 DATA'!BH395="*",$C395&gt;=400),"*",IF($C395&gt;=400,ROUND('201920 DATA'!BH395/$C395,2),"")))</f>
        <v>0.02</v>
      </c>
      <c r="AJ395" s="289">
        <f>IF(OR($C395="*",$C395&lt;400),"",IF(AND('201920 DATA'!BI395="*",$C395&gt;=400),"*",IF($C395&gt;=400,ROUND('201920 DATA'!BI395/$C395,2),"")))</f>
        <v>0.03</v>
      </c>
      <c r="AK395" s="289">
        <f>IF(OR($C395="*",$C395&lt;400),"",IF(AND('201920 DATA'!BJ395="*",$C395&gt;=400),"*",IF($C395&gt;=400,ROUND('201920 DATA'!BJ395/$C395,2),"")))</f>
        <v>0</v>
      </c>
      <c r="AL395" s="289">
        <f>IF(OR($C395="*",$C395&lt;400),"",IF(AND('201920 DATA'!BK395="*",$C395&gt;=400),"*",IF($C395&gt;=400,ROUND('201920 DATA'!BK395/$C395,2),"")))</f>
        <v>0.06</v>
      </c>
      <c r="AM395" s="289">
        <f>IF(OR($C395="*",$C395&lt;400),"",IF(AND('201920 DATA'!BL395="*",$C395&gt;=400),"*",IF($C395&gt;=400,ROUND('201920 DATA'!BL395/$C395,2),"")))</f>
        <v>0.08</v>
      </c>
      <c r="AN395" s="289">
        <f>IF(OR($C395="*",$C395&lt;400),"",IF(AND('201920 DATA'!BM395="*",$C395&gt;=400),"*",IF($C395&gt;=400,ROUND('201920 DATA'!BM395/$C395,2),"")))</f>
        <v>0.14000000000000001</v>
      </c>
      <c r="AO395" s="289">
        <f>IF(OR($C395="*",$C395&lt;400),"",IF(AND('201920 DATA'!BN395="*",$C395&gt;=400),"*",IF($C395&gt;=400,ROUND('201920 DATA'!BN395/$C395,2),"")))</f>
        <v>0.02</v>
      </c>
      <c r="AP395" s="289">
        <f>IF(OR($C395="*",$C395&lt;400),"",IF(AND('201920 DATA'!BO395="*",$C395&gt;=400),"*",IF($C395&gt;=400,ROUND('201920 DATA'!BO395/$C395,2),"")))</f>
        <v>0.06</v>
      </c>
      <c r="AQ395" s="289">
        <f>IF(OR($C395="*",$C395&lt;400),"",IF(AND('201920 DATA'!BP395="*",$C395&gt;=400),"*",IF($C395&gt;=400,ROUND('201920 DATA'!BP395/$C395,2),"")))</f>
        <v>0.05</v>
      </c>
      <c r="AR395" s="289">
        <f>IF(OR($C395="*",$C395&lt;400),"",IF(AND('201920 DATA'!BQ395="*",$C395&gt;=400),"*",IF($C395&gt;=400,ROUND('201920 DATA'!BQ395/$C395,2),"")))</f>
        <v>0.05</v>
      </c>
      <c r="AS395" s="289">
        <f>IF(OR($C395="*",$C395&lt;400),"",IF(AND('201920 DATA'!BR395="*",$C395&gt;=400),"*",IF($C395&gt;=400,ROUND('201920 DATA'!BR395/$C395,2),"")))</f>
        <v>0.02</v>
      </c>
      <c r="AT395" s="289">
        <f>IF(OR($C395="*",$C395&lt;400),"",IF(AND('201920 DATA'!BS395="*",$C395&gt;=400),"*",IF($C395&gt;=400,ROUND('201920 DATA'!BS395/$C395,2),"")))</f>
        <v>0</v>
      </c>
      <c r="AU395" s="289">
        <f>IF(OR($C395="*",$C395&lt;400),"",IF(AND('201920 DATA'!BT395="*",$C395&gt;=400),"*",IF($C395&gt;=400,ROUND('201920 DATA'!BT395/$C395,2),"")))</f>
        <v>0.11</v>
      </c>
      <c r="AV395" s="289">
        <f>IF(OR($C395="*",$C395&lt;400),"",IF(AND('201920 DATA'!BU395="*",$C395&gt;=400),"*",IF($C395&gt;=400,ROUND('201920 DATA'!BU395/$C395,2),"")))</f>
        <v>7.0000000000000007E-2</v>
      </c>
      <c r="AW395" s="289">
        <f>IF(OR($C395="*",$C395&lt;400),"",IF(AND('201920 DATA'!BV395="*",$C395&gt;=400),"*",IF($C395&gt;=400,ROUND('201920 DATA'!BV395/$C395,2),"")))</f>
        <v>0</v>
      </c>
      <c r="AX395" s="289">
        <f>IF(OR($C395="*",$C395&lt;400),"",IF(AND('201920 DATA'!BW395="*",$C395&gt;=400),"*",IF($C395&gt;=400,ROUND('201920 DATA'!BW395/$C395,2),"")))</f>
        <v>0.05</v>
      </c>
      <c r="AZ395" s="365">
        <v>114945</v>
      </c>
    </row>
    <row r="396" spans="1:52" x14ac:dyDescent="0.2">
      <c r="A396" s="373" t="s">
        <v>560</v>
      </c>
      <c r="B396" s="287">
        <f>'201920 DATA'!B396</f>
        <v>137795</v>
      </c>
      <c r="C396" s="288">
        <f>'201920 DATA'!C396</f>
        <v>113710</v>
      </c>
      <c r="D396" s="293">
        <f>'201920 DATA'!FQ396</f>
        <v>40400</v>
      </c>
      <c r="F396" s="313">
        <f t="shared" si="12"/>
        <v>0.1</v>
      </c>
      <c r="G396" s="295">
        <f t="shared" si="13"/>
        <v>0.83</v>
      </c>
      <c r="H396" s="289">
        <f>IF(OR($C396="*",$C396&lt;400),"",IF(AND('201920 DATA'!F396="*",$C396&gt;=400),"*",IF($C396&gt;=400,ROUND('201920 DATA'!F396/$C396,2),"")))</f>
        <v>0.45</v>
      </c>
      <c r="I396" s="296">
        <f>IF(OR($B396="*",$B396&lt;400),"",IF(AND('201920 DATA'!Y396="*",$B396&gt;=400),"*",IF($B396&gt;=400,ROUND('201920 DATA'!Y396/$B396,2),"")))</f>
        <v>0.09</v>
      </c>
      <c r="J396" s="296">
        <f>IF(OR($B396="*",$B396&lt;400),"",IF(AND('201920 DATA'!Z396="*",$B396&gt;=400),"*",IF($B396&gt;=400,ROUND('201920 DATA'!Z396/$B396,2),"")))</f>
        <v>0.1</v>
      </c>
      <c r="K396" s="296">
        <f>IF(OR($B396="*",$B396&lt;400),"",IF(AND('201920 DATA'!AA396="*",$B396&gt;=400),"*",IF($B396&gt;=400,ROUND('201920 DATA'!AA396/$B396,2),"")))</f>
        <v>0.13</v>
      </c>
      <c r="L396" s="296">
        <f>IF(OR($B396="*",$B396&lt;400),"",IF(AND('201920 DATA'!AB396="*",$B396&gt;=400),"*",IF($B396&gt;=400,ROUND('201920 DATA'!AB396/$B396,2),"")))</f>
        <v>0.17</v>
      </c>
      <c r="M396" s="296">
        <f>IF(OR($B396="*",$B396&lt;400),"",IF(AND('201920 DATA'!AC396="*",$B396&gt;=400),"*",IF($B396&gt;=400,ROUND('201920 DATA'!AC396/$B396,2),"")))</f>
        <v>0.22</v>
      </c>
      <c r="N396" s="296">
        <f>IF(OR($B396="*",$B396&lt;400),"",IF(AND('201920 DATA'!AD396="*",$B396&gt;=400),"*",IF($B396&gt;=400,ROUND('201920 DATA'!AD396/$B396,2),"")))</f>
        <v>0.24</v>
      </c>
      <c r="O396" s="296">
        <f>IF(OR($B396="*",$B396&lt;400),"",IF(AND('201920 DATA'!AE396="*",$B396&gt;=400),"*",IF($B396&gt;=400,ROUND('201920 DATA'!AE396/$B396,2),"")))</f>
        <v>0.05</v>
      </c>
      <c r="P396" s="297"/>
      <c r="Q396" s="296">
        <f>IF(OR($B396="*",$B396&lt;400),"",IF(AND('201920 DATA'!FO396="*",$B396&gt;=400),"*",IF($B396&gt;=400,ROUND('201920 DATA'!FO396/$B396,2),"")))</f>
        <v>0.56999999999999995</v>
      </c>
      <c r="R396" s="289">
        <f>IF(OR($C396="*",$C396&lt;400),"",IF(AND('201920 DATA'!F396="*",$C396&gt;=400),"*",IF($C396&gt;=400,ROUND('201920 DATA'!F396/$C396,2),"")))</f>
        <v>0.45</v>
      </c>
      <c r="S396" s="289">
        <f>IF(OR($C396="*",$C396&lt;400),"",IF(AND('201920 DATA'!G396="*",$C396&gt;=400),"*",IF($C396&gt;=400,ROUND('201920 DATA'!G396/$C396,2),"")))</f>
        <v>0.09</v>
      </c>
      <c r="T396" s="289">
        <f>IF(OR($C396="*",$C396&lt;400),"",IF(AND('201920 DATA'!H396="*",$C396&gt;=400),"*",IF($C396&gt;=400,ROUND('201920 DATA'!H396/$C396,2),"")))</f>
        <v>0.36</v>
      </c>
      <c r="U396" s="289">
        <f>IF(OR($C396="*",$C396&lt;400),"",IF(AND('201920 DATA'!FP396="*",$C396&gt;=400),"*",IF($C396&gt;=400,ROUND('201920 DATA'!FP396/$C396,2),"")))</f>
        <v>0.1</v>
      </c>
      <c r="V396" s="312">
        <f>IF(OR($D396="*",$D396&lt;400),"",IF(AND('201920 DATA'!M396="*",$D396&gt;=400),"*",IF($D396&gt;=400,ROUND('201920 DATA'!M396/$D396,2),"")))</f>
        <v>0</v>
      </c>
      <c r="W396" s="312">
        <f>IF(OR($D396="*",$D396&lt;400),"",IF(AND('201920 DATA'!N396="*",$D396&gt;=400),"*",IF($D396&gt;=400,ROUND('201920 DATA'!N396/$D396,2),"")))</f>
        <v>0.39</v>
      </c>
      <c r="X396" s="312">
        <f>IF(OR($D396="*",$D396&lt;400),"",IF(AND('201920 DATA'!O396="*",$D396&gt;=400),"*",IF($D396&gt;=400,ROUND('201920 DATA'!O396/$D396,2),"")))</f>
        <v>0.27</v>
      </c>
      <c r="Y396" s="312">
        <f>IF(OR($D396="*",$D396&lt;400),"",IF(AND('201920 DATA'!P396="*",$D396&gt;=400),"*",IF($D396&gt;=400,ROUND('201920 DATA'!P396/$D396,2),"")))</f>
        <v>0.11</v>
      </c>
      <c r="Z396" s="312">
        <f>IF(OR($D396="*",$D396&lt;400),"",IF(AND('201920 DATA'!Q396="*",$D396&gt;=400),"*",IF($D396&gt;=400,ROUND('201920 DATA'!Q396/$D396,2),"")))</f>
        <v>0.16</v>
      </c>
      <c r="AA396" s="312">
        <f>IF(OR($D396="*",$D396&lt;400),"",IF(AND('201920 DATA'!R396="*",$D396&gt;=400),"*",IF($D396&gt;=400,ROUND('201920 DATA'!R396/$D396,2),"")))</f>
        <v>0.06</v>
      </c>
      <c r="AB396" s="312">
        <f>IF(OR($D396="*",$D396&lt;400),"",IF(AND('201920 DATA'!S396="*",$D396&gt;=400),"*",IF($D396&gt;=400,ROUND('201920 DATA'!S396/$D396,2),"")))</f>
        <v>0.01</v>
      </c>
      <c r="AC396" s="312">
        <f>IF(OR($D396="*",$D396&lt;400),"",IF(AND('201920 DATA'!T396="*",$D396&gt;=400),"*",IF($D396&gt;=400,ROUND('201920 DATA'!T396/$D396,2),"")))</f>
        <v>0</v>
      </c>
      <c r="AD396" s="289">
        <f>IF(OR($C396="*",$C396&lt;400),"",IF(AND('201920 DATA'!BC396="*",$C396&gt;=400),"*",IF($C396&gt;=400,ROUND('201920 DATA'!BC396/$C396,2),"")))</f>
        <v>0.03</v>
      </c>
      <c r="AE396" s="289">
        <f>IF(OR($C396="*",$C396&lt;400),"",IF(AND('201920 DATA'!BD396="*",$C396&gt;=400),"*",IF($C396&gt;=400,ROUND('201920 DATA'!BD396/$C396,2),"")))</f>
        <v>0.06</v>
      </c>
      <c r="AF396" s="289">
        <f>IF(OR($C396="*",$C396&lt;400),"",IF(AND('201920 DATA'!BE396="*",$C396&gt;=400),"*",IF($C396&gt;=400,ROUND('201920 DATA'!BE396/$C396,2),"")))</f>
        <v>0.02</v>
      </c>
      <c r="AG396" s="289">
        <f>IF(OR($C396="*",$C396&lt;400),"",IF(AND('201920 DATA'!BF396="*",$C396&gt;=400),"*",IF($C396&gt;=400,ROUND('201920 DATA'!BF396/$C396,2),"")))</f>
        <v>0.02</v>
      </c>
      <c r="AH396" s="289">
        <f>IF(OR($C396="*",$C396&lt;400),"",IF(AND('201920 DATA'!BG396="*",$C396&gt;=400),"*",IF($C396&gt;=400,ROUND('201920 DATA'!BG396/$C396,2),"")))</f>
        <v>0.01</v>
      </c>
      <c r="AI396" s="289">
        <f>IF(OR($C396="*",$C396&lt;400),"",IF(AND('201920 DATA'!BH396="*",$C396&gt;=400),"*",IF($C396&gt;=400,ROUND('201920 DATA'!BH396/$C396,2),"")))</f>
        <v>0.02</v>
      </c>
      <c r="AJ396" s="289">
        <f>IF(OR($C396="*",$C396&lt;400),"",IF(AND('201920 DATA'!BI396="*",$C396&gt;=400),"*",IF($C396&gt;=400,ROUND('201920 DATA'!BI396/$C396,2),"")))</f>
        <v>0.05</v>
      </c>
      <c r="AK396" s="289">
        <f>IF(OR($C396="*",$C396&lt;400),"",IF(AND('201920 DATA'!BJ396="*",$C396&gt;=400),"*",IF($C396&gt;=400,ROUND('201920 DATA'!BJ396/$C396,2),"")))</f>
        <v>0</v>
      </c>
      <c r="AL396" s="289">
        <f>IF(OR($C396="*",$C396&lt;400),"",IF(AND('201920 DATA'!BK396="*",$C396&gt;=400),"*",IF($C396&gt;=400,ROUND('201920 DATA'!BK396/$C396,2),"")))</f>
        <v>0.05</v>
      </c>
      <c r="AM396" s="289">
        <f>IF(OR($C396="*",$C396&lt;400),"",IF(AND('201920 DATA'!BL396="*",$C396&gt;=400),"*",IF($C396&gt;=400,ROUND('201920 DATA'!BL396/$C396,2),"")))</f>
        <v>7.0000000000000007E-2</v>
      </c>
      <c r="AN396" s="289">
        <f>IF(OR($C396="*",$C396&lt;400),"",IF(AND('201920 DATA'!BM396="*",$C396&gt;=400),"*",IF($C396&gt;=400,ROUND('201920 DATA'!BM396/$C396,2),"")))</f>
        <v>0.17</v>
      </c>
      <c r="AO396" s="289">
        <f>IF(OR($C396="*",$C396&lt;400),"",IF(AND('201920 DATA'!BN396="*",$C396&gt;=400),"*",IF($C396&gt;=400,ROUND('201920 DATA'!BN396/$C396,2),"")))</f>
        <v>0.02</v>
      </c>
      <c r="AP396" s="289">
        <f>IF(OR($C396="*",$C396&lt;400),"",IF(AND('201920 DATA'!BO396="*",$C396&gt;=400),"*",IF($C396&gt;=400,ROUND('201920 DATA'!BO396/$C396,2),"")))</f>
        <v>0.08</v>
      </c>
      <c r="AQ396" s="289">
        <f>IF(OR($C396="*",$C396&lt;400),"",IF(AND('201920 DATA'!BP396="*",$C396&gt;=400),"*",IF($C396&gt;=400,ROUND('201920 DATA'!BP396/$C396,2),"")))</f>
        <v>7.0000000000000007E-2</v>
      </c>
      <c r="AR396" s="289">
        <f>IF(OR($C396="*",$C396&lt;400),"",IF(AND('201920 DATA'!BQ396="*",$C396&gt;=400),"*",IF($C396&gt;=400,ROUND('201920 DATA'!BQ396/$C396,2),"")))</f>
        <v>0.06</v>
      </c>
      <c r="AS396" s="289">
        <f>IF(OR($C396="*",$C396&lt;400),"",IF(AND('201920 DATA'!BR396="*",$C396&gt;=400),"*",IF($C396&gt;=400,ROUND('201920 DATA'!BR396/$C396,2),"")))</f>
        <v>0.02</v>
      </c>
      <c r="AT396" s="289">
        <f>IF(OR($C396="*",$C396&lt;400),"",IF(AND('201920 DATA'!BS396="*",$C396&gt;=400),"*",IF($C396&gt;=400,ROUND('201920 DATA'!BS396/$C396,2),"")))</f>
        <v>0</v>
      </c>
      <c r="AU396" s="289">
        <f>IF(OR($C396="*",$C396&lt;400),"",IF(AND('201920 DATA'!BT396="*",$C396&gt;=400),"*",IF($C396&gt;=400,ROUND('201920 DATA'!BT396/$C396,2),"")))</f>
        <v>0.11</v>
      </c>
      <c r="AV396" s="289">
        <f>IF(OR($C396="*",$C396&lt;400),"",IF(AND('201920 DATA'!BU396="*",$C396&gt;=400),"*",IF($C396&gt;=400,ROUND('201920 DATA'!BU396/$C396,2),"")))</f>
        <v>7.0000000000000007E-2</v>
      </c>
      <c r="AW396" s="289">
        <f>IF(OR($C396="*",$C396&lt;400),"",IF(AND('201920 DATA'!BV396="*",$C396&gt;=400),"*",IF($C396&gt;=400,ROUND('201920 DATA'!BV396/$C396,2),"")))</f>
        <v>0</v>
      </c>
      <c r="AX396" s="289">
        <f>IF(OR($C396="*",$C396&lt;400),"",IF(AND('201920 DATA'!BW396="*",$C396&gt;=400),"*",IF($C396&gt;=400,ROUND('201920 DATA'!BW396/$C396,2),"")))</f>
        <v>0.06</v>
      </c>
      <c r="AZ396" s="365">
        <v>123945</v>
      </c>
    </row>
    <row r="397" spans="1:52" x14ac:dyDescent="0.2">
      <c r="A397" s="373" t="s">
        <v>566</v>
      </c>
      <c r="B397" s="287">
        <f>'201920 DATA'!B397</f>
        <v>100895</v>
      </c>
      <c r="C397" s="288">
        <f>'201920 DATA'!C397</f>
        <v>89475</v>
      </c>
      <c r="D397" s="293">
        <f>'201920 DATA'!FQ397</f>
        <v>26605</v>
      </c>
      <c r="F397" s="313">
        <f t="shared" si="12"/>
        <v>0.03</v>
      </c>
      <c r="G397" s="295">
        <f t="shared" si="13"/>
        <v>0.89</v>
      </c>
      <c r="H397" s="289">
        <f>IF(OR($C397="*",$C397&lt;400),"",IF(AND('201920 DATA'!F397="*",$C397&gt;=400),"*",IF($C397&gt;=400,ROUND('201920 DATA'!F397/$C397,2),"")))</f>
        <v>0.4</v>
      </c>
      <c r="I397" s="296">
        <f>IF(OR($B397="*",$B397&lt;400),"",IF(AND('201920 DATA'!Y397="*",$B397&gt;=400),"*",IF($B397&gt;=400,ROUND('201920 DATA'!Y397/$B397,2),"")))</f>
        <v>0.14000000000000001</v>
      </c>
      <c r="J397" s="296">
        <f>IF(OR($B397="*",$B397&lt;400),"",IF(AND('201920 DATA'!Z397="*",$B397&gt;=400),"*",IF($B397&gt;=400,ROUND('201920 DATA'!Z397/$B397,2),"")))</f>
        <v>0.09</v>
      </c>
      <c r="K397" s="296">
        <f>IF(OR($B397="*",$B397&lt;400),"",IF(AND('201920 DATA'!AA397="*",$B397&gt;=400),"*",IF($B397&gt;=400,ROUND('201920 DATA'!AA397/$B397,2),"")))</f>
        <v>0.15</v>
      </c>
      <c r="L397" s="296">
        <f>IF(OR($B397="*",$B397&lt;400),"",IF(AND('201920 DATA'!AB397="*",$B397&gt;=400),"*",IF($B397&gt;=400,ROUND('201920 DATA'!AB397/$B397,2),"")))</f>
        <v>0.17</v>
      </c>
      <c r="M397" s="296">
        <f>IF(OR($B397="*",$B397&lt;400),"",IF(AND('201920 DATA'!AC397="*",$B397&gt;=400),"*",IF($B397&gt;=400,ROUND('201920 DATA'!AC397/$B397,2),"")))</f>
        <v>0.21</v>
      </c>
      <c r="N397" s="296">
        <f>IF(OR($B397="*",$B397&lt;400),"",IF(AND('201920 DATA'!AD397="*",$B397&gt;=400),"*",IF($B397&gt;=400,ROUND('201920 DATA'!AD397/$B397,2),"")))</f>
        <v>0.2</v>
      </c>
      <c r="O397" s="296">
        <f>IF(OR($B397="*",$B397&lt;400),"",IF(AND('201920 DATA'!AE397="*",$B397&gt;=400),"*",IF($B397&gt;=400,ROUND('201920 DATA'!AE397/$B397,2),"")))</f>
        <v>0.04</v>
      </c>
      <c r="P397" s="297"/>
      <c r="Q397" s="296">
        <f>IF(OR($B397="*",$B397&lt;400),"",IF(AND('201920 DATA'!FO397="*",$B397&gt;=400),"*",IF($B397&gt;=400,ROUND('201920 DATA'!FO397/$B397,2),"")))</f>
        <v>0.57999999999999996</v>
      </c>
      <c r="R397" s="289">
        <f>IF(OR($C397="*",$C397&lt;400),"",IF(AND('201920 DATA'!F397="*",$C397&gt;=400),"*",IF($C397&gt;=400,ROUND('201920 DATA'!F397/$C397,2),"")))</f>
        <v>0.4</v>
      </c>
      <c r="S397" s="289">
        <f>IF(OR($C397="*",$C397&lt;400),"",IF(AND('201920 DATA'!G397="*",$C397&gt;=400),"*",IF($C397&gt;=400,ROUND('201920 DATA'!G397/$C397,2),"")))</f>
        <v>0.18</v>
      </c>
      <c r="T397" s="289">
        <f>IF(OR($C397="*",$C397&lt;400),"",IF(AND('201920 DATA'!H397="*",$C397&gt;=400),"*",IF($C397&gt;=400,ROUND('201920 DATA'!H397/$C397,2),"")))</f>
        <v>0.3</v>
      </c>
      <c r="U397" s="289">
        <f>IF(OR($C397="*",$C397&lt;400),"",IF(AND('201920 DATA'!FP397="*",$C397&gt;=400),"*",IF($C397&gt;=400,ROUND('201920 DATA'!FP397/$C397,2),"")))</f>
        <v>0.12</v>
      </c>
      <c r="V397" s="312">
        <f>IF(OR($D397="*",$D397&lt;400),"",IF(AND('201920 DATA'!M397="*",$D397&gt;=400),"*",IF($D397&gt;=400,ROUND('201920 DATA'!M397/$D397,2),"")))</f>
        <v>0</v>
      </c>
      <c r="W397" s="312">
        <f>IF(OR($D397="*",$D397&lt;400),"",IF(AND('201920 DATA'!N397="*",$D397&gt;=400),"*",IF($D397&gt;=400,ROUND('201920 DATA'!N397/$D397,2),"")))</f>
        <v>0.48</v>
      </c>
      <c r="X397" s="312">
        <f>IF(OR($D397="*",$D397&lt;400),"",IF(AND('201920 DATA'!O397="*",$D397&gt;=400),"*",IF($D397&gt;=400,ROUND('201920 DATA'!O397/$D397,2),"")))</f>
        <v>0.25</v>
      </c>
      <c r="Y397" s="312">
        <f>IF(OR($D397="*",$D397&lt;400),"",IF(AND('201920 DATA'!P397="*",$D397&gt;=400),"*",IF($D397&gt;=400,ROUND('201920 DATA'!P397/$D397,2),"")))</f>
        <v>0.1</v>
      </c>
      <c r="Z397" s="312">
        <f>IF(OR($D397="*",$D397&lt;400),"",IF(AND('201920 DATA'!Q397="*",$D397&gt;=400),"*",IF($D397&gt;=400,ROUND('201920 DATA'!Q397/$D397,2),"")))</f>
        <v>0.13</v>
      </c>
      <c r="AA397" s="312">
        <f>IF(OR($D397="*",$D397&lt;400),"",IF(AND('201920 DATA'!R397="*",$D397&gt;=400),"*",IF($D397&gt;=400,ROUND('201920 DATA'!R397/$D397,2),"")))</f>
        <v>0.04</v>
      </c>
      <c r="AB397" s="312">
        <f>IF(OR($D397="*",$D397&lt;400),"",IF(AND('201920 DATA'!S397="*",$D397&gt;=400),"*",IF($D397&gt;=400,ROUND('201920 DATA'!S397/$D397,2),"")))</f>
        <v>0</v>
      </c>
      <c r="AC397" s="312">
        <f>IF(OR($D397="*",$D397&lt;400),"",IF(AND('201920 DATA'!T397="*",$D397&gt;=400),"*",IF($D397&gt;=400,ROUND('201920 DATA'!T397/$D397,2),"")))</f>
        <v>0</v>
      </c>
      <c r="AD397" s="289">
        <f>IF(OR($C397="*",$C397&lt;400),"",IF(AND('201920 DATA'!BC397="*",$C397&gt;=400),"*",IF($C397&gt;=400,ROUND('201920 DATA'!BC397/$C397,2),"")))</f>
        <v>0.04</v>
      </c>
      <c r="AE397" s="289">
        <f>IF(OR($C397="*",$C397&lt;400),"",IF(AND('201920 DATA'!BD397="*",$C397&gt;=400),"*",IF($C397&gt;=400,ROUND('201920 DATA'!BD397/$C397,2),"")))</f>
        <v>0.13</v>
      </c>
      <c r="AF397" s="289">
        <f>IF(OR($C397="*",$C397&lt;400),"",IF(AND('201920 DATA'!BE397="*",$C397&gt;=400),"*",IF($C397&gt;=400,ROUND('201920 DATA'!BE397/$C397,2),"")))</f>
        <v>0.03</v>
      </c>
      <c r="AG397" s="289">
        <f>IF(OR($C397="*",$C397&lt;400),"",IF(AND('201920 DATA'!BF397="*",$C397&gt;=400),"*",IF($C397&gt;=400,ROUND('201920 DATA'!BF397/$C397,2),"")))</f>
        <v>0.02</v>
      </c>
      <c r="AH397" s="289">
        <f>IF(OR($C397="*",$C397&lt;400),"",IF(AND('201920 DATA'!BG397="*",$C397&gt;=400),"*",IF($C397&gt;=400,ROUND('201920 DATA'!BG397/$C397,2),"")))</f>
        <v>0.01</v>
      </c>
      <c r="AI397" s="289">
        <f>IF(OR($C397="*",$C397&lt;400),"",IF(AND('201920 DATA'!BH397="*",$C397&gt;=400),"*",IF($C397&gt;=400,ROUND('201920 DATA'!BH397/$C397,2),"")))</f>
        <v>0.01</v>
      </c>
      <c r="AJ397" s="289">
        <f>IF(OR($C397="*",$C397&lt;400),"",IF(AND('201920 DATA'!BI397="*",$C397&gt;=400),"*",IF($C397&gt;=400,ROUND('201920 DATA'!BI397/$C397,2),"")))</f>
        <v>0</v>
      </c>
      <c r="AK397" s="289">
        <f>IF(OR($C397="*",$C397&lt;400),"",IF(AND('201920 DATA'!BJ397="*",$C397&gt;=400),"*",IF($C397&gt;=400,ROUND('201920 DATA'!BJ397/$C397,2),"")))</f>
        <v>0</v>
      </c>
      <c r="AL397" s="289">
        <f>IF(OR($C397="*",$C397&lt;400),"",IF(AND('201920 DATA'!BK397="*",$C397&gt;=400),"*",IF($C397&gt;=400,ROUND('201920 DATA'!BK397/$C397,2),"")))</f>
        <v>0.04</v>
      </c>
      <c r="AM397" s="289">
        <f>IF(OR($C397="*",$C397&lt;400),"",IF(AND('201920 DATA'!BL397="*",$C397&gt;=400),"*",IF($C397&gt;=400,ROUND('201920 DATA'!BL397/$C397,2),"")))</f>
        <v>7.0000000000000007E-2</v>
      </c>
      <c r="AN397" s="289">
        <f>IF(OR($C397="*",$C397&lt;400),"",IF(AND('201920 DATA'!BM397="*",$C397&gt;=400),"*",IF($C397&gt;=400,ROUND('201920 DATA'!BM397/$C397,2),"")))</f>
        <v>0.15</v>
      </c>
      <c r="AO397" s="289">
        <f>IF(OR($C397="*",$C397&lt;400),"",IF(AND('201920 DATA'!BN397="*",$C397&gt;=400),"*",IF($C397&gt;=400,ROUND('201920 DATA'!BN397/$C397,2),"")))</f>
        <v>0.03</v>
      </c>
      <c r="AP397" s="289">
        <f>IF(OR($C397="*",$C397&lt;400),"",IF(AND('201920 DATA'!BO397="*",$C397&gt;=400),"*",IF($C397&gt;=400,ROUND('201920 DATA'!BO397/$C397,2),"")))</f>
        <v>7.0000000000000007E-2</v>
      </c>
      <c r="AQ397" s="289">
        <f>IF(OR($C397="*",$C397&lt;400),"",IF(AND('201920 DATA'!BP397="*",$C397&gt;=400),"*",IF($C397&gt;=400,ROUND('201920 DATA'!BP397/$C397,2),"")))</f>
        <v>7.0000000000000007E-2</v>
      </c>
      <c r="AR397" s="289">
        <f>IF(OR($C397="*",$C397&lt;400),"",IF(AND('201920 DATA'!BQ397="*",$C397&gt;=400),"*",IF($C397&gt;=400,ROUND('201920 DATA'!BQ397/$C397,2),"")))</f>
        <v>0.08</v>
      </c>
      <c r="AS397" s="289">
        <f>IF(OR($C397="*",$C397&lt;400),"",IF(AND('201920 DATA'!BR397="*",$C397&gt;=400),"*",IF($C397&gt;=400,ROUND('201920 DATA'!BR397/$C397,2),"")))</f>
        <v>0.01</v>
      </c>
      <c r="AT397" s="289">
        <f>IF(OR($C397="*",$C397&lt;400),"",IF(AND('201920 DATA'!BS397="*",$C397&gt;=400),"*",IF($C397&gt;=400,ROUND('201920 DATA'!BS397/$C397,2),"")))</f>
        <v>0</v>
      </c>
      <c r="AU397" s="289">
        <f>IF(OR($C397="*",$C397&lt;400),"",IF(AND('201920 DATA'!BT397="*",$C397&gt;=400),"*",IF($C397&gt;=400,ROUND('201920 DATA'!BT397/$C397,2),"")))</f>
        <v>0.12</v>
      </c>
      <c r="AV397" s="289">
        <f>IF(OR($C397="*",$C397&lt;400),"",IF(AND('201920 DATA'!BU397="*",$C397&gt;=400),"*",IF($C397&gt;=400,ROUND('201920 DATA'!BU397/$C397,2),"")))</f>
        <v>0.04</v>
      </c>
      <c r="AW397" s="289">
        <f>IF(OR($C397="*",$C397&lt;400),"",IF(AND('201920 DATA'!BV397="*",$C397&gt;=400),"*",IF($C397&gt;=400,ROUND('201920 DATA'!BV397/$C397,2),"")))</f>
        <v>0</v>
      </c>
      <c r="AX397" s="289">
        <f>IF(OR($C397="*",$C397&lt;400),"",IF(AND('201920 DATA'!BW397="*",$C397&gt;=400),"*",IF($C397&gt;=400,ROUND('201920 DATA'!BW397/$C397,2),"")))</f>
        <v>0.08</v>
      </c>
      <c r="AZ397" s="365">
        <v>97845</v>
      </c>
    </row>
    <row r="398" spans="1:52" x14ac:dyDescent="0.2">
      <c r="A398" s="373" t="s">
        <v>454</v>
      </c>
      <c r="B398" s="287">
        <f>'201920 DATA'!B398</f>
        <v>120305</v>
      </c>
      <c r="C398" s="288">
        <f>'201920 DATA'!C398</f>
        <v>105480</v>
      </c>
      <c r="D398" s="293">
        <f>'201920 DATA'!FQ398</f>
        <v>37480</v>
      </c>
      <c r="F398" s="313">
        <f t="shared" si="12"/>
        <v>-0.08</v>
      </c>
      <c r="G398" s="295">
        <f t="shared" si="13"/>
        <v>0.88</v>
      </c>
      <c r="H398" s="289">
        <f>IF(OR($C398="*",$C398&lt;400),"",IF(AND('201920 DATA'!F398="*",$C398&gt;=400),"*",IF($C398&gt;=400,ROUND('201920 DATA'!F398/$C398,2),"")))</f>
        <v>0.36</v>
      </c>
      <c r="I398" s="296">
        <f>IF(OR($B398="*",$B398&lt;400),"",IF(AND('201920 DATA'!Y398="*",$B398&gt;=400),"*",IF($B398&gt;=400,ROUND('201920 DATA'!Y398/$B398,2),"")))</f>
        <v>7.0000000000000007E-2</v>
      </c>
      <c r="J398" s="296">
        <f>IF(OR($B398="*",$B398&lt;400),"",IF(AND('201920 DATA'!Z398="*",$B398&gt;=400),"*",IF($B398&gt;=400,ROUND('201920 DATA'!Z398/$B398,2),"")))</f>
        <v>0.13</v>
      </c>
      <c r="K398" s="296">
        <f>IF(OR($B398="*",$B398&lt;400),"",IF(AND('201920 DATA'!AA398="*",$B398&gt;=400),"*",IF($B398&gt;=400,ROUND('201920 DATA'!AA398/$B398,2),"")))</f>
        <v>0.14000000000000001</v>
      </c>
      <c r="L398" s="296">
        <f>IF(OR($B398="*",$B398&lt;400),"",IF(AND('201920 DATA'!AB398="*",$B398&gt;=400),"*",IF($B398&gt;=400,ROUND('201920 DATA'!AB398/$B398,2),"")))</f>
        <v>0.15</v>
      </c>
      <c r="M398" s="296">
        <f>IF(OR($B398="*",$B398&lt;400),"",IF(AND('201920 DATA'!AC398="*",$B398&gt;=400),"*",IF($B398&gt;=400,ROUND('201920 DATA'!AC398/$B398,2),"")))</f>
        <v>0.22</v>
      </c>
      <c r="N398" s="296">
        <f>IF(OR($B398="*",$B398&lt;400),"",IF(AND('201920 DATA'!AD398="*",$B398&gt;=400),"*",IF($B398&gt;=400,ROUND('201920 DATA'!AD398/$B398,2),"")))</f>
        <v>0.25</v>
      </c>
      <c r="O398" s="296">
        <f>IF(OR($B398="*",$B398&lt;400),"",IF(AND('201920 DATA'!AE398="*",$B398&gt;=400),"*",IF($B398&gt;=400,ROUND('201920 DATA'!AE398/$B398,2),"")))</f>
        <v>0.04</v>
      </c>
      <c r="P398" s="297"/>
      <c r="Q398" s="296">
        <f>IF(OR($B398="*",$B398&lt;400),"",IF(AND('201920 DATA'!FO398="*",$B398&gt;=400),"*",IF($B398&gt;=400,ROUND('201920 DATA'!FO398/$B398,2),"")))</f>
        <v>0.57999999999999996</v>
      </c>
      <c r="R398" s="289">
        <f>IF(OR($C398="*",$C398&lt;400),"",IF(AND('201920 DATA'!F398="*",$C398&gt;=400),"*",IF($C398&gt;=400,ROUND('201920 DATA'!F398/$C398,2),"")))</f>
        <v>0.36</v>
      </c>
      <c r="S398" s="289">
        <f>IF(OR($C398="*",$C398&lt;400),"",IF(AND('201920 DATA'!G398="*",$C398&gt;=400),"*",IF($C398&gt;=400,ROUND('201920 DATA'!G398/$C398,2),"")))</f>
        <v>0.08</v>
      </c>
      <c r="T398" s="289">
        <f>IF(OR($C398="*",$C398&lt;400),"",IF(AND('201920 DATA'!H398="*",$C398&gt;=400),"*",IF($C398&gt;=400,ROUND('201920 DATA'!H398/$C398,2),"")))</f>
        <v>0.38</v>
      </c>
      <c r="U398" s="289">
        <f>IF(OR($C398="*",$C398&lt;400),"",IF(AND('201920 DATA'!FP398="*",$C398&gt;=400),"*",IF($C398&gt;=400,ROUND('201920 DATA'!FP398/$C398,2),"")))</f>
        <v>0.18</v>
      </c>
      <c r="V398" s="312">
        <f>IF(OR($D398="*",$D398&lt;400),"",IF(AND('201920 DATA'!M398="*",$D398&gt;=400),"*",IF($D398&gt;=400,ROUND('201920 DATA'!M398/$D398,2),"")))</f>
        <v>0</v>
      </c>
      <c r="W398" s="312">
        <f>IF(OR($D398="*",$D398&lt;400),"",IF(AND('201920 DATA'!N398="*",$D398&gt;=400),"*",IF($D398&gt;=400,ROUND('201920 DATA'!N398/$D398,2),"")))</f>
        <v>0.39</v>
      </c>
      <c r="X398" s="312">
        <f>IF(OR($D398="*",$D398&lt;400),"",IF(AND('201920 DATA'!O398="*",$D398&gt;=400),"*",IF($D398&gt;=400,ROUND('201920 DATA'!O398/$D398,2),"")))</f>
        <v>0.24</v>
      </c>
      <c r="Y398" s="312">
        <f>IF(OR($D398="*",$D398&lt;400),"",IF(AND('201920 DATA'!P398="*",$D398&gt;=400),"*",IF($D398&gt;=400,ROUND('201920 DATA'!P398/$D398,2),"")))</f>
        <v>0.13</v>
      </c>
      <c r="Z398" s="312">
        <f>IF(OR($D398="*",$D398&lt;400),"",IF(AND('201920 DATA'!Q398="*",$D398&gt;=400),"*",IF($D398&gt;=400,ROUND('201920 DATA'!Q398/$D398,2),"")))</f>
        <v>0.16</v>
      </c>
      <c r="AA398" s="312">
        <f>IF(OR($D398="*",$D398&lt;400),"",IF(AND('201920 DATA'!R398="*",$D398&gt;=400),"*",IF($D398&gt;=400,ROUND('201920 DATA'!R398/$D398,2),"")))</f>
        <v>0.04</v>
      </c>
      <c r="AB398" s="312">
        <f>IF(OR($D398="*",$D398&lt;400),"",IF(AND('201920 DATA'!S398="*",$D398&gt;=400),"*",IF($D398&gt;=400,ROUND('201920 DATA'!S398/$D398,2),"")))</f>
        <v>0.01</v>
      </c>
      <c r="AC398" s="312">
        <f>IF(OR($D398="*",$D398&lt;400),"",IF(AND('201920 DATA'!T398="*",$D398&gt;=400),"*",IF($D398&gt;=400,ROUND('201920 DATA'!T398/$D398,2),"")))</f>
        <v>0.01</v>
      </c>
      <c r="AD398" s="289">
        <f>IF(OR($C398="*",$C398&lt;400),"",IF(AND('201920 DATA'!BC398="*",$C398&gt;=400),"*",IF($C398&gt;=400,ROUND('201920 DATA'!BC398/$C398,2),"")))</f>
        <v>0.02</v>
      </c>
      <c r="AE398" s="289">
        <f>IF(OR($C398="*",$C398&lt;400),"",IF(AND('201920 DATA'!BD398="*",$C398&gt;=400),"*",IF($C398&gt;=400,ROUND('201920 DATA'!BD398/$C398,2),"")))</f>
        <v>0.09</v>
      </c>
      <c r="AF398" s="289">
        <f>IF(OR($C398="*",$C398&lt;400),"",IF(AND('201920 DATA'!BE398="*",$C398&gt;=400),"*",IF($C398&gt;=400,ROUND('201920 DATA'!BE398/$C398,2),"")))</f>
        <v>0.02</v>
      </c>
      <c r="AG398" s="289">
        <f>IF(OR($C398="*",$C398&lt;400),"",IF(AND('201920 DATA'!BF398="*",$C398&gt;=400),"*",IF($C398&gt;=400,ROUND('201920 DATA'!BF398/$C398,2),"")))</f>
        <v>0.02</v>
      </c>
      <c r="AH398" s="289">
        <f>IF(OR($C398="*",$C398&lt;400),"",IF(AND('201920 DATA'!BG398="*",$C398&gt;=400),"*",IF($C398&gt;=400,ROUND('201920 DATA'!BG398/$C398,2),"")))</f>
        <v>0</v>
      </c>
      <c r="AI398" s="289">
        <f>IF(OR($C398="*",$C398&lt;400),"",IF(AND('201920 DATA'!BH398="*",$C398&gt;=400),"*",IF($C398&gt;=400,ROUND('201920 DATA'!BH398/$C398,2),"")))</f>
        <v>0.02</v>
      </c>
      <c r="AJ398" s="289">
        <f>IF(OR($C398="*",$C398&lt;400),"",IF(AND('201920 DATA'!BI398="*",$C398&gt;=400),"*",IF($C398&gt;=400,ROUND('201920 DATA'!BI398/$C398,2),"")))</f>
        <v>0.06</v>
      </c>
      <c r="AK398" s="289">
        <f>IF(OR($C398="*",$C398&lt;400),"",IF(AND('201920 DATA'!BJ398="*",$C398&gt;=400),"*",IF($C398&gt;=400,ROUND('201920 DATA'!BJ398/$C398,2),"")))</f>
        <v>0</v>
      </c>
      <c r="AL398" s="289">
        <f>IF(OR($C398="*",$C398&lt;400),"",IF(AND('201920 DATA'!BK398="*",$C398&gt;=400),"*",IF($C398&gt;=400,ROUND('201920 DATA'!BK398/$C398,2),"")))</f>
        <v>0.06</v>
      </c>
      <c r="AM398" s="289">
        <f>IF(OR($C398="*",$C398&lt;400),"",IF(AND('201920 DATA'!BL398="*",$C398&gt;=400),"*",IF($C398&gt;=400,ROUND('201920 DATA'!BL398/$C398,2),"")))</f>
        <v>7.0000000000000007E-2</v>
      </c>
      <c r="AN398" s="289">
        <f>IF(OR($C398="*",$C398&lt;400),"",IF(AND('201920 DATA'!BM398="*",$C398&gt;=400),"*",IF($C398&gt;=400,ROUND('201920 DATA'!BM398/$C398,2),"")))</f>
        <v>0.13</v>
      </c>
      <c r="AO398" s="289">
        <f>IF(OR($C398="*",$C398&lt;400),"",IF(AND('201920 DATA'!BN398="*",$C398&gt;=400),"*",IF($C398&gt;=400,ROUND('201920 DATA'!BN398/$C398,2),"")))</f>
        <v>0.03</v>
      </c>
      <c r="AP398" s="289">
        <f>IF(OR($C398="*",$C398&lt;400),"",IF(AND('201920 DATA'!BO398="*",$C398&gt;=400),"*",IF($C398&gt;=400,ROUND('201920 DATA'!BO398/$C398,2),"")))</f>
        <v>0.08</v>
      </c>
      <c r="AQ398" s="289">
        <f>IF(OR($C398="*",$C398&lt;400),"",IF(AND('201920 DATA'!BP398="*",$C398&gt;=400),"*",IF($C398&gt;=400,ROUND('201920 DATA'!BP398/$C398,2),"")))</f>
        <v>0.05</v>
      </c>
      <c r="AR398" s="289">
        <f>IF(OR($C398="*",$C398&lt;400),"",IF(AND('201920 DATA'!BQ398="*",$C398&gt;=400),"*",IF($C398&gt;=400,ROUND('201920 DATA'!BQ398/$C398,2),"")))</f>
        <v>0.13</v>
      </c>
      <c r="AS398" s="289">
        <f>IF(OR($C398="*",$C398&lt;400),"",IF(AND('201920 DATA'!BR398="*",$C398&gt;=400),"*",IF($C398&gt;=400,ROUND('201920 DATA'!BR398/$C398,2),"")))</f>
        <v>0.01</v>
      </c>
      <c r="AT398" s="289">
        <f>IF(OR($C398="*",$C398&lt;400),"",IF(AND('201920 DATA'!BS398="*",$C398&gt;=400),"*",IF($C398&gt;=400,ROUND('201920 DATA'!BS398/$C398,2),"")))</f>
        <v>0</v>
      </c>
      <c r="AU398" s="289">
        <f>IF(OR($C398="*",$C398&lt;400),"",IF(AND('201920 DATA'!BT398="*",$C398&gt;=400),"*",IF($C398&gt;=400,ROUND('201920 DATA'!BT398/$C398,2),"")))</f>
        <v>0.1</v>
      </c>
      <c r="AV398" s="289">
        <f>IF(OR($C398="*",$C398&lt;400),"",IF(AND('201920 DATA'!BU398="*",$C398&gt;=400),"*",IF($C398&gt;=400,ROUND('201920 DATA'!BU398/$C398,2),"")))</f>
        <v>0.04</v>
      </c>
      <c r="AW398" s="289">
        <f>IF(OR($C398="*",$C398&lt;400),"",IF(AND('201920 DATA'!BV398="*",$C398&gt;=400),"*",IF($C398&gt;=400,ROUND('201920 DATA'!BV398/$C398,2),"")))</f>
        <v>0</v>
      </c>
      <c r="AX398" s="289">
        <f>IF(OR($C398="*",$C398&lt;400),"",IF(AND('201920 DATA'!BW398="*",$C398&gt;=400),"*",IF($C398&gt;=400,ROUND('201920 DATA'!BW398/$C398,2),"")))</f>
        <v>0.06</v>
      </c>
      <c r="AZ398" s="365">
        <v>129370</v>
      </c>
    </row>
    <row r="399" spans="1:52" x14ac:dyDescent="0.2">
      <c r="A399" s="373" t="s">
        <v>456</v>
      </c>
      <c r="B399" s="287">
        <f>'201920 DATA'!B399</f>
        <v>93440</v>
      </c>
      <c r="C399" s="288">
        <f>'201920 DATA'!C399</f>
        <v>83270</v>
      </c>
      <c r="D399" s="293">
        <f>'201920 DATA'!FQ399</f>
        <v>23200</v>
      </c>
      <c r="F399" s="313">
        <f t="shared" si="12"/>
        <v>0.94</v>
      </c>
      <c r="G399" s="295">
        <f t="shared" si="13"/>
        <v>0.89</v>
      </c>
      <c r="H399" s="289">
        <f>IF(OR($C399="*",$C399&lt;400),"",IF(AND('201920 DATA'!F399="*",$C399&gt;=400),"*",IF($C399&gt;=400,ROUND('201920 DATA'!F399/$C399,2),"")))</f>
        <v>0.42</v>
      </c>
      <c r="I399" s="296">
        <f>IF(OR($B399="*",$B399&lt;400),"",IF(AND('201920 DATA'!Y399="*",$B399&gt;=400),"*",IF($B399&gt;=400,ROUND('201920 DATA'!Y399/$B399,2),"")))</f>
        <v>0.1</v>
      </c>
      <c r="J399" s="296">
        <f>IF(OR($B399="*",$B399&lt;400),"",IF(AND('201920 DATA'!Z399="*",$B399&gt;=400),"*",IF($B399&gt;=400,ROUND('201920 DATA'!Z399/$B399,2),"")))</f>
        <v>7.0000000000000007E-2</v>
      </c>
      <c r="K399" s="296">
        <f>IF(OR($B399="*",$B399&lt;400),"",IF(AND('201920 DATA'!AA399="*",$B399&gt;=400),"*",IF($B399&gt;=400,ROUND('201920 DATA'!AA399/$B399,2),"")))</f>
        <v>0.1</v>
      </c>
      <c r="L399" s="296">
        <f>IF(OR($B399="*",$B399&lt;400),"",IF(AND('201920 DATA'!AB399="*",$B399&gt;=400),"*",IF($B399&gt;=400,ROUND('201920 DATA'!AB399/$B399,2),"")))</f>
        <v>0.16</v>
      </c>
      <c r="M399" s="296">
        <f>IF(OR($B399="*",$B399&lt;400),"",IF(AND('201920 DATA'!AC399="*",$B399&gt;=400),"*",IF($B399&gt;=400,ROUND('201920 DATA'!AC399/$B399,2),"")))</f>
        <v>0.28000000000000003</v>
      </c>
      <c r="N399" s="296">
        <f>IF(OR($B399="*",$B399&lt;400),"",IF(AND('201920 DATA'!AD399="*",$B399&gt;=400),"*",IF($B399&gt;=400,ROUND('201920 DATA'!AD399/$B399,2),"")))</f>
        <v>0.26</v>
      </c>
      <c r="O399" s="296">
        <f>IF(OR($B399="*",$B399&lt;400),"",IF(AND('201920 DATA'!AE399="*",$B399&gt;=400),"*",IF($B399&gt;=400,ROUND('201920 DATA'!AE399/$B399,2),"")))</f>
        <v>0.04</v>
      </c>
      <c r="P399" s="297"/>
      <c r="Q399" s="296">
        <f>IF(OR($B399="*",$B399&lt;400),"",IF(AND('201920 DATA'!FO399="*",$B399&gt;=400),"*",IF($B399&gt;=400,ROUND('201920 DATA'!FO399/$B399,2),"")))</f>
        <v>0.65</v>
      </c>
      <c r="R399" s="289">
        <f>IF(OR($C399="*",$C399&lt;400),"",IF(AND('201920 DATA'!F399="*",$C399&gt;=400),"*",IF($C399&gt;=400,ROUND('201920 DATA'!F399/$C399,2),"")))</f>
        <v>0.42</v>
      </c>
      <c r="S399" s="289">
        <f>IF(OR($C399="*",$C399&lt;400),"",IF(AND('201920 DATA'!G399="*",$C399&gt;=400),"*",IF($C399&gt;=400,ROUND('201920 DATA'!G399/$C399,2),"")))</f>
        <v>0.14000000000000001</v>
      </c>
      <c r="T399" s="289">
        <f>IF(OR($C399="*",$C399&lt;400),"",IF(AND('201920 DATA'!H399="*",$C399&gt;=400),"*",IF($C399&gt;=400,ROUND('201920 DATA'!H399/$C399,2),"")))</f>
        <v>0.35</v>
      </c>
      <c r="U399" s="289">
        <f>IF(OR($C399="*",$C399&lt;400),"",IF(AND('201920 DATA'!FP399="*",$C399&gt;=400),"*",IF($C399&gt;=400,ROUND('201920 DATA'!FP399/$C399,2),"")))</f>
        <v>0.08</v>
      </c>
      <c r="V399" s="312">
        <f>IF(OR($D399="*",$D399&lt;400),"",IF(AND('201920 DATA'!M399="*",$D399&gt;=400),"*",IF($D399&gt;=400,ROUND('201920 DATA'!M399/$D399,2),"")))</f>
        <v>0</v>
      </c>
      <c r="W399" s="312">
        <f>IF(OR($D399="*",$D399&lt;400),"",IF(AND('201920 DATA'!N399="*",$D399&gt;=400),"*",IF($D399&gt;=400,ROUND('201920 DATA'!N399/$D399,2),"")))</f>
        <v>0.41</v>
      </c>
      <c r="X399" s="312">
        <f>IF(OR($D399="*",$D399&lt;400),"",IF(AND('201920 DATA'!O399="*",$D399&gt;=400),"*",IF($D399&gt;=400,ROUND('201920 DATA'!O399/$D399,2),"")))</f>
        <v>0.18</v>
      </c>
      <c r="Y399" s="312">
        <f>IF(OR($D399="*",$D399&lt;400),"",IF(AND('201920 DATA'!P399="*",$D399&gt;=400),"*",IF($D399&gt;=400,ROUND('201920 DATA'!P399/$D399,2),"")))</f>
        <v>0.1</v>
      </c>
      <c r="Z399" s="312">
        <f>IF(OR($D399="*",$D399&lt;400),"",IF(AND('201920 DATA'!Q399="*",$D399&gt;=400),"*",IF($D399&gt;=400,ROUND('201920 DATA'!Q399/$D399,2),"")))</f>
        <v>0.13</v>
      </c>
      <c r="AA399" s="312">
        <f>IF(OR($D399="*",$D399&lt;400),"",IF(AND('201920 DATA'!R399="*",$D399&gt;=400),"*",IF($D399&gt;=400,ROUND('201920 DATA'!R399/$D399,2),"")))</f>
        <v>0.09</v>
      </c>
      <c r="AB399" s="312">
        <f>IF(OR($D399="*",$D399&lt;400),"",IF(AND('201920 DATA'!S399="*",$D399&gt;=400),"*",IF($D399&gt;=400,ROUND('201920 DATA'!S399/$D399,2),"")))</f>
        <v>0.09</v>
      </c>
      <c r="AC399" s="312">
        <f>IF(OR($D399="*",$D399&lt;400),"",IF(AND('201920 DATA'!T399="*",$D399&gt;=400),"*",IF($D399&gt;=400,ROUND('201920 DATA'!T399/$D399,2),"")))</f>
        <v>0</v>
      </c>
      <c r="AD399" s="289">
        <f>IF(OR($C399="*",$C399&lt;400),"",IF(AND('201920 DATA'!BC399="*",$C399&gt;=400),"*",IF($C399&gt;=400,ROUND('201920 DATA'!BC399/$C399,2),"")))</f>
        <v>0.04</v>
      </c>
      <c r="AE399" s="289">
        <f>IF(OR($C399="*",$C399&lt;400),"",IF(AND('201920 DATA'!BD399="*",$C399&gt;=400),"*",IF($C399&gt;=400,ROUND('201920 DATA'!BD399/$C399,2),"")))</f>
        <v>0.18</v>
      </c>
      <c r="AF399" s="289">
        <f>IF(OR($C399="*",$C399&lt;400),"",IF(AND('201920 DATA'!BE399="*",$C399&gt;=400),"*",IF($C399&gt;=400,ROUND('201920 DATA'!BE399/$C399,2),"")))</f>
        <v>0.02</v>
      </c>
      <c r="AG399" s="289">
        <f>IF(OR($C399="*",$C399&lt;400),"",IF(AND('201920 DATA'!BF399="*",$C399&gt;=400),"*",IF($C399&gt;=400,ROUND('201920 DATA'!BF399/$C399,2),"")))</f>
        <v>0.03</v>
      </c>
      <c r="AH399" s="289">
        <f>IF(OR($C399="*",$C399&lt;400),"",IF(AND('201920 DATA'!BG399="*",$C399&gt;=400),"*",IF($C399&gt;=400,ROUND('201920 DATA'!BG399/$C399,2),"")))</f>
        <v>0.01</v>
      </c>
      <c r="AI399" s="289">
        <f>IF(OR($C399="*",$C399&lt;400),"",IF(AND('201920 DATA'!BH399="*",$C399&gt;=400),"*",IF($C399&gt;=400,ROUND('201920 DATA'!BH399/$C399,2),"")))</f>
        <v>0.02</v>
      </c>
      <c r="AJ399" s="289">
        <f>IF(OR($C399="*",$C399&lt;400),"",IF(AND('201920 DATA'!BI399="*",$C399&gt;=400),"*",IF($C399&gt;=400,ROUND('201920 DATA'!BI399/$C399,2),"")))</f>
        <v>0.04</v>
      </c>
      <c r="AK399" s="289">
        <f>IF(OR($C399="*",$C399&lt;400),"",IF(AND('201920 DATA'!BJ399="*",$C399&gt;=400),"*",IF($C399&gt;=400,ROUND('201920 DATA'!BJ399/$C399,2),"")))</f>
        <v>0.01</v>
      </c>
      <c r="AL399" s="289">
        <f>IF(OR($C399="*",$C399&lt;400),"",IF(AND('201920 DATA'!BK399="*",$C399&gt;=400),"*",IF($C399&gt;=400,ROUND('201920 DATA'!BK399/$C399,2),"")))</f>
        <v>0.08</v>
      </c>
      <c r="AM399" s="289">
        <f>IF(OR($C399="*",$C399&lt;400),"",IF(AND('201920 DATA'!BL399="*",$C399&gt;=400),"*",IF($C399&gt;=400,ROUND('201920 DATA'!BL399/$C399,2),"")))</f>
        <v>0.09</v>
      </c>
      <c r="AN399" s="289">
        <f>IF(OR($C399="*",$C399&lt;400),"",IF(AND('201920 DATA'!BM399="*",$C399&gt;=400),"*",IF($C399&gt;=400,ROUND('201920 DATA'!BM399/$C399,2),"")))</f>
        <v>0.16</v>
      </c>
      <c r="AO399" s="289">
        <f>IF(OR($C399="*",$C399&lt;400),"",IF(AND('201920 DATA'!BN399="*",$C399&gt;=400),"*",IF($C399&gt;=400,ROUND('201920 DATA'!BN399/$C399,2),"")))</f>
        <v>0.01</v>
      </c>
      <c r="AP399" s="289">
        <f>IF(OR($C399="*",$C399&lt;400),"",IF(AND('201920 DATA'!BO399="*",$C399&gt;=400),"*",IF($C399&gt;=400,ROUND('201920 DATA'!BO399/$C399,2),"")))</f>
        <v>0.05</v>
      </c>
      <c r="AQ399" s="289">
        <f>IF(OR($C399="*",$C399&lt;400),"",IF(AND('201920 DATA'!BP399="*",$C399&gt;=400),"*",IF($C399&gt;=400,ROUND('201920 DATA'!BP399/$C399,2),"")))</f>
        <v>0.05</v>
      </c>
      <c r="AR399" s="289">
        <f>IF(OR($C399="*",$C399&lt;400),"",IF(AND('201920 DATA'!BQ399="*",$C399&gt;=400),"*",IF($C399&gt;=400,ROUND('201920 DATA'!BQ399/$C399,2),"")))</f>
        <v>0.05</v>
      </c>
      <c r="AS399" s="289">
        <f>IF(OR($C399="*",$C399&lt;400),"",IF(AND('201920 DATA'!BR399="*",$C399&gt;=400),"*",IF($C399&gt;=400,ROUND('201920 DATA'!BR399/$C399,2),"")))</f>
        <v>0.02</v>
      </c>
      <c r="AT399" s="289">
        <f>IF(OR($C399="*",$C399&lt;400),"",IF(AND('201920 DATA'!BS399="*",$C399&gt;=400),"*",IF($C399&gt;=400,ROUND('201920 DATA'!BS399/$C399,2),"")))</f>
        <v>0</v>
      </c>
      <c r="AU399" s="289">
        <f>IF(OR($C399="*",$C399&lt;400),"",IF(AND('201920 DATA'!BT399="*",$C399&gt;=400),"*",IF($C399&gt;=400,ROUND('201920 DATA'!BT399/$C399,2),"")))</f>
        <v>0.06</v>
      </c>
      <c r="AV399" s="289">
        <f>IF(OR($C399="*",$C399&lt;400),"",IF(AND('201920 DATA'!BU399="*",$C399&gt;=400),"*",IF($C399&gt;=400,ROUND('201920 DATA'!BU399/$C399,2),"")))</f>
        <v>0.05</v>
      </c>
      <c r="AW399" s="289">
        <f>IF(OR($C399="*",$C399&lt;400),"",IF(AND('201920 DATA'!BV399="*",$C399&gt;=400),"*",IF($C399&gt;=400,ROUND('201920 DATA'!BV399/$C399,2),"")))</f>
        <v>0</v>
      </c>
      <c r="AX399" s="289">
        <f>IF(OR($C399="*",$C399&lt;400),"",IF(AND('201920 DATA'!BW399="*",$C399&gt;=400),"*",IF($C399&gt;=400,ROUND('201920 DATA'!BW399/$C399,2),"")))</f>
        <v>0.05</v>
      </c>
      <c r="AZ399" s="365">
        <v>5370</v>
      </c>
    </row>
    <row r="400" spans="1:52" x14ac:dyDescent="0.2">
      <c r="A400" s="373" t="s">
        <v>457</v>
      </c>
      <c r="B400" s="287">
        <f>'201920 DATA'!B400</f>
        <v>114465</v>
      </c>
      <c r="C400" s="288">
        <f>'201920 DATA'!C400</f>
        <v>95410</v>
      </c>
      <c r="D400" s="293">
        <f>'201920 DATA'!FQ400</f>
        <v>29180</v>
      </c>
      <c r="F400" s="313">
        <f t="shared" si="12"/>
        <v>0.09</v>
      </c>
      <c r="G400" s="295">
        <f t="shared" si="13"/>
        <v>0.83</v>
      </c>
      <c r="H400" s="289">
        <f>IF(OR($C400="*",$C400&lt;400),"",IF(AND('201920 DATA'!F400="*",$C400&gt;=400),"*",IF($C400&gt;=400,ROUND('201920 DATA'!F400/$C400,2),"")))</f>
        <v>0.36</v>
      </c>
      <c r="I400" s="296">
        <f>IF(OR($B400="*",$B400&lt;400),"",IF(AND('201920 DATA'!Y400="*",$B400&gt;=400),"*",IF($B400&gt;=400,ROUND('201920 DATA'!Y400/$B400,2),"")))</f>
        <v>0.08</v>
      </c>
      <c r="J400" s="296">
        <f>IF(OR($B400="*",$B400&lt;400),"",IF(AND('201920 DATA'!Z400="*",$B400&gt;=400),"*",IF($B400&gt;=400,ROUND('201920 DATA'!Z400/$B400,2),"")))</f>
        <v>0.09</v>
      </c>
      <c r="K400" s="296">
        <f>IF(OR($B400="*",$B400&lt;400),"",IF(AND('201920 DATA'!AA400="*",$B400&gt;=400),"*",IF($B400&gt;=400,ROUND('201920 DATA'!AA400/$B400,2),"")))</f>
        <v>0.11</v>
      </c>
      <c r="L400" s="296">
        <f>IF(OR($B400="*",$B400&lt;400),"",IF(AND('201920 DATA'!AB400="*",$B400&gt;=400),"*",IF($B400&gt;=400,ROUND('201920 DATA'!AB400/$B400,2),"")))</f>
        <v>0.18</v>
      </c>
      <c r="M400" s="296">
        <f>IF(OR($B400="*",$B400&lt;400),"",IF(AND('201920 DATA'!AC400="*",$B400&gt;=400),"*",IF($B400&gt;=400,ROUND('201920 DATA'!AC400/$B400,2),"")))</f>
        <v>0.24</v>
      </c>
      <c r="N400" s="296">
        <f>IF(OR($B400="*",$B400&lt;400),"",IF(AND('201920 DATA'!AD400="*",$B400&gt;=400),"*",IF($B400&gt;=400,ROUND('201920 DATA'!AD400/$B400,2),"")))</f>
        <v>0.24</v>
      </c>
      <c r="O400" s="296">
        <f>IF(OR($B400="*",$B400&lt;400),"",IF(AND('201920 DATA'!AE400="*",$B400&gt;=400),"*",IF($B400&gt;=400,ROUND('201920 DATA'!AE400/$B400,2),"")))</f>
        <v>0.05</v>
      </c>
      <c r="P400" s="297"/>
      <c r="Q400" s="296">
        <f>IF(OR($B400="*",$B400&lt;400),"",IF(AND('201920 DATA'!FO400="*",$B400&gt;=400),"*",IF($B400&gt;=400,ROUND('201920 DATA'!FO400/$B400,2),"")))</f>
        <v>0.57999999999999996</v>
      </c>
      <c r="R400" s="289">
        <f>IF(OR($C400="*",$C400&lt;400),"",IF(AND('201920 DATA'!F400="*",$C400&gt;=400),"*",IF($C400&gt;=400,ROUND('201920 DATA'!F400/$C400,2),"")))</f>
        <v>0.36</v>
      </c>
      <c r="S400" s="289">
        <f>IF(OR($C400="*",$C400&lt;400),"",IF(AND('201920 DATA'!G400="*",$C400&gt;=400),"*",IF($C400&gt;=400,ROUND('201920 DATA'!G400/$C400,2),"")))</f>
        <v>0.14000000000000001</v>
      </c>
      <c r="T400" s="289">
        <f>IF(OR($C400="*",$C400&lt;400),"",IF(AND('201920 DATA'!H400="*",$C400&gt;=400),"*",IF($C400&gt;=400,ROUND('201920 DATA'!H400/$C400,2),"")))</f>
        <v>0.38</v>
      </c>
      <c r="U400" s="289">
        <f>IF(OR($C400="*",$C400&lt;400),"",IF(AND('201920 DATA'!FP400="*",$C400&gt;=400),"*",IF($C400&gt;=400,ROUND('201920 DATA'!FP400/$C400,2),"")))</f>
        <v>0.12</v>
      </c>
      <c r="V400" s="312">
        <f>IF(OR($D400="*",$D400&lt;400),"",IF(AND('201920 DATA'!M400="*",$D400&gt;=400),"*",IF($D400&gt;=400,ROUND('201920 DATA'!M400/$D400,2),"")))</f>
        <v>0</v>
      </c>
      <c r="W400" s="312">
        <f>IF(OR($D400="*",$D400&lt;400),"",IF(AND('201920 DATA'!N400="*",$D400&gt;=400),"*",IF($D400&gt;=400,ROUND('201920 DATA'!N400/$D400,2),"")))</f>
        <v>0.52</v>
      </c>
      <c r="X400" s="312">
        <f>IF(OR($D400="*",$D400&lt;400),"",IF(AND('201920 DATA'!O400="*",$D400&gt;=400),"*",IF($D400&gt;=400,ROUND('201920 DATA'!O400/$D400,2),"")))</f>
        <v>0.23</v>
      </c>
      <c r="Y400" s="312">
        <f>IF(OR($D400="*",$D400&lt;400),"",IF(AND('201920 DATA'!P400="*",$D400&gt;=400),"*",IF($D400&gt;=400,ROUND('201920 DATA'!P400/$D400,2),"")))</f>
        <v>0.1</v>
      </c>
      <c r="Z400" s="312">
        <f>IF(OR($D400="*",$D400&lt;400),"",IF(AND('201920 DATA'!Q400="*",$D400&gt;=400),"*",IF($D400&gt;=400,ROUND('201920 DATA'!Q400/$D400,2),"")))</f>
        <v>0.12</v>
      </c>
      <c r="AA400" s="312">
        <f>IF(OR($D400="*",$D400&lt;400),"",IF(AND('201920 DATA'!R400="*",$D400&gt;=400),"*",IF($D400&gt;=400,ROUND('201920 DATA'!R400/$D400,2),"")))</f>
        <v>0.03</v>
      </c>
      <c r="AB400" s="312">
        <f>IF(OR($D400="*",$D400&lt;400),"",IF(AND('201920 DATA'!S400="*",$D400&gt;=400),"*",IF($D400&gt;=400,ROUND('201920 DATA'!S400/$D400,2),"")))</f>
        <v>0.01</v>
      </c>
      <c r="AC400" s="312">
        <f>IF(OR($D400="*",$D400&lt;400),"",IF(AND('201920 DATA'!T400="*",$D400&gt;=400),"*",IF($D400&gt;=400,ROUND('201920 DATA'!T400/$D400,2),"")))</f>
        <v>0</v>
      </c>
      <c r="AD400" s="289">
        <f>IF(OR($C400="*",$C400&lt;400),"",IF(AND('201920 DATA'!BC400="*",$C400&gt;=400),"*",IF($C400&gt;=400,ROUND('201920 DATA'!BC400/$C400,2),"")))</f>
        <v>0.03</v>
      </c>
      <c r="AE400" s="289">
        <f>IF(OR($C400="*",$C400&lt;400),"",IF(AND('201920 DATA'!BD400="*",$C400&gt;=400),"*",IF($C400&gt;=400,ROUND('201920 DATA'!BD400/$C400,2),"")))</f>
        <v>0.11</v>
      </c>
      <c r="AF400" s="289">
        <f>IF(OR($C400="*",$C400&lt;400),"",IF(AND('201920 DATA'!BE400="*",$C400&gt;=400),"*",IF($C400&gt;=400,ROUND('201920 DATA'!BE400/$C400,2),"")))</f>
        <v>0.02</v>
      </c>
      <c r="AG400" s="289">
        <f>IF(OR($C400="*",$C400&lt;400),"",IF(AND('201920 DATA'!BF400="*",$C400&gt;=400),"*",IF($C400&gt;=400,ROUND('201920 DATA'!BF400/$C400,2),"")))</f>
        <v>0.02</v>
      </c>
      <c r="AH400" s="289">
        <f>IF(OR($C400="*",$C400&lt;400),"",IF(AND('201920 DATA'!BG400="*",$C400&gt;=400),"*",IF($C400&gt;=400,ROUND('201920 DATA'!BG400/$C400,2),"")))</f>
        <v>0.01</v>
      </c>
      <c r="AI400" s="289">
        <f>IF(OR($C400="*",$C400&lt;400),"",IF(AND('201920 DATA'!BH400="*",$C400&gt;=400),"*",IF($C400&gt;=400,ROUND('201920 DATA'!BH400/$C400,2),"")))</f>
        <v>0.01</v>
      </c>
      <c r="AJ400" s="289">
        <f>IF(OR($C400="*",$C400&lt;400),"",IF(AND('201920 DATA'!BI400="*",$C400&gt;=400),"*",IF($C400&gt;=400,ROUND('201920 DATA'!BI400/$C400,2),"")))</f>
        <v>7.0000000000000007E-2</v>
      </c>
      <c r="AK400" s="289">
        <f>IF(OR($C400="*",$C400&lt;400),"",IF(AND('201920 DATA'!BJ400="*",$C400&gt;=400),"*",IF($C400&gt;=400,ROUND('201920 DATA'!BJ400/$C400,2),"")))</f>
        <v>0</v>
      </c>
      <c r="AL400" s="289">
        <f>IF(OR($C400="*",$C400&lt;400),"",IF(AND('201920 DATA'!BK400="*",$C400&gt;=400),"*",IF($C400&gt;=400,ROUND('201920 DATA'!BK400/$C400,2),"")))</f>
        <v>0.06</v>
      </c>
      <c r="AM400" s="289">
        <f>IF(OR($C400="*",$C400&lt;400),"",IF(AND('201920 DATA'!BL400="*",$C400&gt;=400),"*",IF($C400&gt;=400,ROUND('201920 DATA'!BL400/$C400,2),"")))</f>
        <v>0.08</v>
      </c>
      <c r="AN400" s="289">
        <f>IF(OR($C400="*",$C400&lt;400),"",IF(AND('201920 DATA'!BM400="*",$C400&gt;=400),"*",IF($C400&gt;=400,ROUND('201920 DATA'!BM400/$C400,2),"")))</f>
        <v>0.14000000000000001</v>
      </c>
      <c r="AO400" s="289">
        <f>IF(OR($C400="*",$C400&lt;400),"",IF(AND('201920 DATA'!BN400="*",$C400&gt;=400),"*",IF($C400&gt;=400,ROUND('201920 DATA'!BN400/$C400,2),"")))</f>
        <v>0.02</v>
      </c>
      <c r="AP400" s="289">
        <f>IF(OR($C400="*",$C400&lt;400),"",IF(AND('201920 DATA'!BO400="*",$C400&gt;=400),"*",IF($C400&gt;=400,ROUND('201920 DATA'!BO400/$C400,2),"")))</f>
        <v>0.05</v>
      </c>
      <c r="AQ400" s="289">
        <f>IF(OR($C400="*",$C400&lt;400),"",IF(AND('201920 DATA'!BP400="*",$C400&gt;=400),"*",IF($C400&gt;=400,ROUND('201920 DATA'!BP400/$C400,2),"")))</f>
        <v>0.05</v>
      </c>
      <c r="AR400" s="289">
        <f>IF(OR($C400="*",$C400&lt;400),"",IF(AND('201920 DATA'!BQ400="*",$C400&gt;=400),"*",IF($C400&gt;=400,ROUND('201920 DATA'!BQ400/$C400,2),"")))</f>
        <v>0.09</v>
      </c>
      <c r="AS400" s="289">
        <f>IF(OR($C400="*",$C400&lt;400),"",IF(AND('201920 DATA'!BR400="*",$C400&gt;=400),"*",IF($C400&gt;=400,ROUND('201920 DATA'!BR400/$C400,2),"")))</f>
        <v>0.02</v>
      </c>
      <c r="AT400" s="289">
        <f>IF(OR($C400="*",$C400&lt;400),"",IF(AND('201920 DATA'!BS400="*",$C400&gt;=400),"*",IF($C400&gt;=400,ROUND('201920 DATA'!BS400/$C400,2),"")))</f>
        <v>0</v>
      </c>
      <c r="AU400" s="289">
        <f>IF(OR($C400="*",$C400&lt;400),"",IF(AND('201920 DATA'!BT400="*",$C400&gt;=400),"*",IF($C400&gt;=400,ROUND('201920 DATA'!BT400/$C400,2),"")))</f>
        <v>0.1</v>
      </c>
      <c r="AV400" s="289">
        <f>IF(OR($C400="*",$C400&lt;400),"",IF(AND('201920 DATA'!BU400="*",$C400&gt;=400),"*",IF($C400&gt;=400,ROUND('201920 DATA'!BU400/$C400,2),"")))</f>
        <v>0.05</v>
      </c>
      <c r="AW400" s="289">
        <f>IF(OR($C400="*",$C400&lt;400),"",IF(AND('201920 DATA'!BV400="*",$C400&gt;=400),"*",IF($C400&gt;=400,ROUND('201920 DATA'!BV400/$C400,2),"")))</f>
        <v>0</v>
      </c>
      <c r="AX400" s="289">
        <f>IF(OR($C400="*",$C400&lt;400),"",IF(AND('201920 DATA'!BW400="*",$C400&gt;=400),"*",IF($C400&gt;=400,ROUND('201920 DATA'!BW400/$C400,2),"")))</f>
        <v>0.06</v>
      </c>
      <c r="AZ400" s="365">
        <v>103710</v>
      </c>
    </row>
    <row r="401" spans="1:52" x14ac:dyDescent="0.2">
      <c r="A401" s="373" t="s">
        <v>458</v>
      </c>
      <c r="B401" s="287">
        <f>'201920 DATA'!B401</f>
        <v>131305</v>
      </c>
      <c r="C401" s="288">
        <f>'201920 DATA'!C401</f>
        <v>114640</v>
      </c>
      <c r="D401" s="293">
        <f>'201920 DATA'!FQ401</f>
        <v>4355</v>
      </c>
      <c r="F401" s="313">
        <f t="shared" si="12"/>
        <v>0.05</v>
      </c>
      <c r="G401" s="295">
        <f t="shared" si="13"/>
        <v>0.87</v>
      </c>
      <c r="H401" s="289">
        <f>IF(OR($C401="*",$C401&lt;400),"",IF(AND('201920 DATA'!F401="*",$C401&gt;=400),"*",IF($C401&gt;=400,ROUND('201920 DATA'!F401/$C401,2),"")))</f>
        <v>0.44</v>
      </c>
      <c r="I401" s="296">
        <f>IF(OR($B401="*",$B401&lt;400),"",IF(AND('201920 DATA'!Y401="*",$B401&gt;=400),"*",IF($B401&gt;=400,ROUND('201920 DATA'!Y401/$B401,2),"")))</f>
        <v>0.11</v>
      </c>
      <c r="J401" s="296">
        <f>IF(OR($B401="*",$B401&lt;400),"",IF(AND('201920 DATA'!Z401="*",$B401&gt;=400),"*",IF($B401&gt;=400,ROUND('201920 DATA'!Z401/$B401,2),"")))</f>
        <v>0.12</v>
      </c>
      <c r="K401" s="296">
        <f>IF(OR($B401="*",$B401&lt;400),"",IF(AND('201920 DATA'!AA401="*",$B401&gt;=400),"*",IF($B401&gt;=400,ROUND('201920 DATA'!AA401/$B401,2),"")))</f>
        <v>0.14000000000000001</v>
      </c>
      <c r="L401" s="296">
        <f>IF(OR($B401="*",$B401&lt;400),"",IF(AND('201920 DATA'!AB401="*",$B401&gt;=400),"*",IF($B401&gt;=400,ROUND('201920 DATA'!AB401/$B401,2),"")))</f>
        <v>0.16</v>
      </c>
      <c r="M401" s="296">
        <f>IF(OR($B401="*",$B401&lt;400),"",IF(AND('201920 DATA'!AC401="*",$B401&gt;=400),"*",IF($B401&gt;=400,ROUND('201920 DATA'!AC401/$B401,2),"")))</f>
        <v>0.23</v>
      </c>
      <c r="N401" s="296">
        <f>IF(OR($B401="*",$B401&lt;400),"",IF(AND('201920 DATA'!AD401="*",$B401&gt;=400),"*",IF($B401&gt;=400,ROUND('201920 DATA'!AD401/$B401,2),"")))</f>
        <v>0.21</v>
      </c>
      <c r="O401" s="296">
        <f>IF(OR($B401="*",$B401&lt;400),"",IF(AND('201920 DATA'!AE401="*",$B401&gt;=400),"*",IF($B401&gt;=400,ROUND('201920 DATA'!AE401/$B401,2),"")))</f>
        <v>0.04</v>
      </c>
      <c r="P401" s="297"/>
      <c r="Q401" s="296">
        <f>IF(OR($B401="*",$B401&lt;400),"",IF(AND('201920 DATA'!FO401="*",$B401&gt;=400),"*",IF($B401&gt;=400,ROUND('201920 DATA'!FO401/$B401,2),"")))</f>
        <v>0.54</v>
      </c>
      <c r="R401" s="289">
        <f>IF(OR($C401="*",$C401&lt;400),"",IF(AND('201920 DATA'!F401="*",$C401&gt;=400),"*",IF($C401&gt;=400,ROUND('201920 DATA'!F401/$C401,2),"")))</f>
        <v>0.44</v>
      </c>
      <c r="S401" s="289">
        <f>IF(OR($C401="*",$C401&lt;400),"",IF(AND('201920 DATA'!G401="*",$C401&gt;=400),"*",IF($C401&gt;=400,ROUND('201920 DATA'!G401/$C401,2),"")))</f>
        <v>0.12</v>
      </c>
      <c r="T401" s="289">
        <f>IF(OR($C401="*",$C401&lt;400),"",IF(AND('201920 DATA'!H401="*",$C401&gt;=400),"*",IF($C401&gt;=400,ROUND('201920 DATA'!H401/$C401,2),"")))</f>
        <v>0.3</v>
      </c>
      <c r="U401" s="289">
        <f>IF(OR($C401="*",$C401&lt;400),"",IF(AND('201920 DATA'!FP401="*",$C401&gt;=400),"*",IF($C401&gt;=400,ROUND('201920 DATA'!FP401/$C401,2),"")))</f>
        <v>0.14000000000000001</v>
      </c>
      <c r="V401" s="312">
        <f>IF(OR($D401="*",$D401&lt;400),"",IF(AND('201920 DATA'!M401="*",$D401&gt;=400),"*",IF($D401&gt;=400,ROUND('201920 DATA'!M401/$D401,2),"")))</f>
        <v>0.01</v>
      </c>
      <c r="W401" s="312">
        <f>IF(OR($D401="*",$D401&lt;400),"",IF(AND('201920 DATA'!N401="*",$D401&gt;=400),"*",IF($D401&gt;=400,ROUND('201920 DATA'!N401/$D401,2),"")))</f>
        <v>0.56000000000000005</v>
      </c>
      <c r="X401" s="312">
        <f>IF(OR($D401="*",$D401&lt;400),"",IF(AND('201920 DATA'!O401="*",$D401&gt;=400),"*",IF($D401&gt;=400,ROUND('201920 DATA'!O401/$D401,2),"")))</f>
        <v>0.19</v>
      </c>
      <c r="Y401" s="312">
        <f>IF(OR($D401="*",$D401&lt;400),"",IF(AND('201920 DATA'!P401="*",$D401&gt;=400),"*",IF($D401&gt;=400,ROUND('201920 DATA'!P401/$D401,2),"")))</f>
        <v>0.1</v>
      </c>
      <c r="Z401" s="312">
        <f>IF(OR($D401="*",$D401&lt;400),"",IF(AND('201920 DATA'!Q401="*",$D401&gt;=400),"*",IF($D401&gt;=400,ROUND('201920 DATA'!Q401/$D401,2),"")))</f>
        <v>0.11</v>
      </c>
      <c r="AA401" s="312">
        <f>IF(OR($D401="*",$D401&lt;400),"",IF(AND('201920 DATA'!R401="*",$D401&gt;=400),"*",IF($D401&gt;=400,ROUND('201920 DATA'!R401/$D401,2),"")))</f>
        <v>0.03</v>
      </c>
      <c r="AB401" s="312">
        <f>IF(OR($D401="*",$D401&lt;400),"",IF(AND('201920 DATA'!S401="*",$D401&gt;=400),"*",IF($D401&gt;=400,ROUND('201920 DATA'!S401/$D401,2),"")))</f>
        <v>0.01</v>
      </c>
      <c r="AC401" s="312">
        <f>IF(OR($D401="*",$D401&lt;400),"",IF(AND('201920 DATA'!T401="*",$D401&gt;=400),"*",IF($D401&gt;=400,ROUND('201920 DATA'!T401/$D401,2),"")))</f>
        <v>0.01</v>
      </c>
      <c r="AD401" s="289">
        <f>IF(OR($C401="*",$C401&lt;400),"",IF(AND('201920 DATA'!BC401="*",$C401&gt;=400),"*",IF($C401&gt;=400,ROUND('201920 DATA'!BC401/$C401,2),"")))</f>
        <v>0.03</v>
      </c>
      <c r="AE401" s="289">
        <f>IF(OR($C401="*",$C401&lt;400),"",IF(AND('201920 DATA'!BD401="*",$C401&gt;=400),"*",IF($C401&gt;=400,ROUND('201920 DATA'!BD401/$C401,2),"")))</f>
        <v>0.14000000000000001</v>
      </c>
      <c r="AF401" s="289">
        <f>IF(OR($C401="*",$C401&lt;400),"",IF(AND('201920 DATA'!BE401="*",$C401&gt;=400),"*",IF($C401&gt;=400,ROUND('201920 DATA'!BE401/$C401,2),"")))</f>
        <v>0.03</v>
      </c>
      <c r="AG401" s="289">
        <f>IF(OR($C401="*",$C401&lt;400),"",IF(AND('201920 DATA'!BF401="*",$C401&gt;=400),"*",IF($C401&gt;=400,ROUND('201920 DATA'!BF401/$C401,2),"")))</f>
        <v>0.03</v>
      </c>
      <c r="AH401" s="289">
        <f>IF(OR($C401="*",$C401&lt;400),"",IF(AND('201920 DATA'!BG401="*",$C401&gt;=400),"*",IF($C401&gt;=400,ROUND('201920 DATA'!BG401/$C401,2),"")))</f>
        <v>0.01</v>
      </c>
      <c r="AI401" s="289">
        <f>IF(OR($C401="*",$C401&lt;400),"",IF(AND('201920 DATA'!BH401="*",$C401&gt;=400),"*",IF($C401&gt;=400,ROUND('201920 DATA'!BH401/$C401,2),"")))</f>
        <v>0.02</v>
      </c>
      <c r="AJ401" s="289">
        <f>IF(OR($C401="*",$C401&lt;400),"",IF(AND('201920 DATA'!BI401="*",$C401&gt;=400),"*",IF($C401&gt;=400,ROUND('201920 DATA'!BI401/$C401,2),"")))</f>
        <v>0.03</v>
      </c>
      <c r="AK401" s="289">
        <f>IF(OR($C401="*",$C401&lt;400),"",IF(AND('201920 DATA'!BJ401="*",$C401&gt;=400),"*",IF($C401&gt;=400,ROUND('201920 DATA'!BJ401/$C401,2),"")))</f>
        <v>0</v>
      </c>
      <c r="AL401" s="289">
        <f>IF(OR($C401="*",$C401&lt;400),"",IF(AND('201920 DATA'!BK401="*",$C401&gt;=400),"*",IF($C401&gt;=400,ROUND('201920 DATA'!BK401/$C401,2),"")))</f>
        <v>0.05</v>
      </c>
      <c r="AM401" s="289">
        <f>IF(OR($C401="*",$C401&lt;400),"",IF(AND('201920 DATA'!BL401="*",$C401&gt;=400),"*",IF($C401&gt;=400,ROUND('201920 DATA'!BL401/$C401,2),"")))</f>
        <v>7.0000000000000007E-2</v>
      </c>
      <c r="AN401" s="289">
        <f>IF(OR($C401="*",$C401&lt;400),"",IF(AND('201920 DATA'!BM401="*",$C401&gt;=400),"*",IF($C401&gt;=400,ROUND('201920 DATA'!BM401/$C401,2),"")))</f>
        <v>0.12</v>
      </c>
      <c r="AO401" s="289">
        <f>IF(OR($C401="*",$C401&lt;400),"",IF(AND('201920 DATA'!BN401="*",$C401&gt;=400),"*",IF($C401&gt;=400,ROUND('201920 DATA'!BN401/$C401,2),"")))</f>
        <v>0.02</v>
      </c>
      <c r="AP401" s="289">
        <f>IF(OR($C401="*",$C401&lt;400),"",IF(AND('201920 DATA'!BO401="*",$C401&gt;=400),"*",IF($C401&gt;=400,ROUND('201920 DATA'!BO401/$C401,2),"")))</f>
        <v>0.05</v>
      </c>
      <c r="AQ401" s="289">
        <f>IF(OR($C401="*",$C401&lt;400),"",IF(AND('201920 DATA'!BP401="*",$C401&gt;=400),"*",IF($C401&gt;=400,ROUND('201920 DATA'!BP401/$C401,2),"")))</f>
        <v>0.04</v>
      </c>
      <c r="AR401" s="289">
        <f>IF(OR($C401="*",$C401&lt;400),"",IF(AND('201920 DATA'!BQ401="*",$C401&gt;=400),"*",IF($C401&gt;=400,ROUND('201920 DATA'!BQ401/$C401,2),"")))</f>
        <v>0.1</v>
      </c>
      <c r="AS401" s="289">
        <f>IF(OR($C401="*",$C401&lt;400),"",IF(AND('201920 DATA'!BR401="*",$C401&gt;=400),"*",IF($C401&gt;=400,ROUND('201920 DATA'!BR401/$C401,2),"")))</f>
        <v>0.01</v>
      </c>
      <c r="AT401" s="289">
        <f>IF(OR($C401="*",$C401&lt;400),"",IF(AND('201920 DATA'!BS401="*",$C401&gt;=400),"*",IF($C401&gt;=400,ROUND('201920 DATA'!BS401/$C401,2),"")))</f>
        <v>0</v>
      </c>
      <c r="AU401" s="289">
        <f>IF(OR($C401="*",$C401&lt;400),"",IF(AND('201920 DATA'!BT401="*",$C401&gt;=400),"*",IF($C401&gt;=400,ROUND('201920 DATA'!BT401/$C401,2),"")))</f>
        <v>0.12</v>
      </c>
      <c r="AV401" s="289">
        <f>IF(OR($C401="*",$C401&lt;400),"",IF(AND('201920 DATA'!BU401="*",$C401&gt;=400),"*",IF($C401&gt;=400,ROUND('201920 DATA'!BU401/$C401,2),"")))</f>
        <v>7.0000000000000007E-2</v>
      </c>
      <c r="AW401" s="289">
        <f>IF(OR($C401="*",$C401&lt;400),"",IF(AND('201920 DATA'!BV401="*",$C401&gt;=400),"*",IF($C401&gt;=400,ROUND('201920 DATA'!BV401/$C401,2),"")))</f>
        <v>0</v>
      </c>
      <c r="AX401" s="289">
        <f>IF(OR($C401="*",$C401&lt;400),"",IF(AND('201920 DATA'!BW401="*",$C401&gt;=400),"*",IF($C401&gt;=400,ROUND('201920 DATA'!BW401/$C401,2),"")))</f>
        <v>0.05</v>
      </c>
      <c r="AZ401" s="365">
        <v>125380</v>
      </c>
    </row>
    <row r="402" spans="1:52" x14ac:dyDescent="0.2">
      <c r="A402" s="373" t="s">
        <v>459</v>
      </c>
      <c r="B402" s="287">
        <f>'201920 DATA'!B402</f>
        <v>3455</v>
      </c>
      <c r="C402" s="288">
        <f>'201920 DATA'!C402</f>
        <v>2865</v>
      </c>
      <c r="D402" s="293">
        <f>'201920 DATA'!FQ402</f>
        <v>0</v>
      </c>
      <c r="F402" s="313">
        <f t="shared" si="12"/>
        <v>-0.08</v>
      </c>
      <c r="G402" s="295">
        <f t="shared" si="13"/>
        <v>0.83</v>
      </c>
      <c r="H402" s="289">
        <f>IF(OR($C402="*",$C402&lt;400),"",IF(AND('201920 DATA'!F402="*",$C402&gt;=400),"*",IF($C402&gt;=400,ROUND('201920 DATA'!F402/$C402,2),"")))</f>
        <v>0.51</v>
      </c>
      <c r="I402" s="296">
        <f>IF(OR($B402="*",$B402&lt;400),"",IF(AND('201920 DATA'!Y402="*",$B402&gt;=400),"*",IF($B402&gt;=400,ROUND('201920 DATA'!Y402/$B402,2),"")))</f>
        <v>0.01</v>
      </c>
      <c r="J402" s="296">
        <f>IF(OR($B402="*",$B402&lt;400),"",IF(AND('201920 DATA'!Z402="*",$B402&gt;=400),"*",IF($B402&gt;=400,ROUND('201920 DATA'!Z402/$B402,2),"")))</f>
        <v>0.15</v>
      </c>
      <c r="K402" s="296">
        <f>IF(OR($B402="*",$B402&lt;400),"",IF(AND('201920 DATA'!AA402="*",$B402&gt;=400),"*",IF($B402&gt;=400,ROUND('201920 DATA'!AA402/$B402,2),"")))</f>
        <v>0.15</v>
      </c>
      <c r="L402" s="296">
        <f>IF(OR($B402="*",$B402&lt;400),"",IF(AND('201920 DATA'!AB402="*",$B402&gt;=400),"*",IF($B402&gt;=400,ROUND('201920 DATA'!AB402/$B402,2),"")))</f>
        <v>0.15</v>
      </c>
      <c r="M402" s="296">
        <f>IF(OR($B402="*",$B402&lt;400),"",IF(AND('201920 DATA'!AC402="*",$B402&gt;=400),"*",IF($B402&gt;=400,ROUND('201920 DATA'!AC402/$B402,2),"")))</f>
        <v>0.14000000000000001</v>
      </c>
      <c r="N402" s="296">
        <f>IF(OR($B402="*",$B402&lt;400),"",IF(AND('201920 DATA'!AD402="*",$B402&gt;=400),"*",IF($B402&gt;=400,ROUND('201920 DATA'!AD402/$B402,2),"")))</f>
        <v>0.28000000000000003</v>
      </c>
      <c r="O402" s="296">
        <f>IF(OR($B402="*",$B402&lt;400),"",IF(AND('201920 DATA'!AE402="*",$B402&gt;=400),"*",IF($B402&gt;=400,ROUND('201920 DATA'!AE402/$B402,2),"")))</f>
        <v>0.1</v>
      </c>
      <c r="P402" s="297"/>
      <c r="Q402" s="296">
        <f>IF(OR($B402="*",$B402&lt;400),"",IF(AND('201920 DATA'!FO402="*",$B402&gt;=400),"*",IF($B402&gt;=400,ROUND('201920 DATA'!FO402/$B402,2),"")))</f>
        <v>0</v>
      </c>
      <c r="R402" s="289">
        <f>IF(OR($C402="*",$C402&lt;400),"",IF(AND('201920 DATA'!F402="*",$C402&gt;=400),"*",IF($C402&gt;=400,ROUND('201920 DATA'!F402/$C402,2),"")))</f>
        <v>0.51</v>
      </c>
      <c r="S402" s="289">
        <f>IF(OR($C402="*",$C402&lt;400),"",IF(AND('201920 DATA'!G402="*",$C402&gt;=400),"*",IF($C402&gt;=400,ROUND('201920 DATA'!G402/$C402,2),"")))</f>
        <v>0.28000000000000003</v>
      </c>
      <c r="T402" s="289">
        <f>IF(OR($C402="*",$C402&lt;400),"",IF(AND('201920 DATA'!H402="*",$C402&gt;=400),"*",IF($C402&gt;=400,ROUND('201920 DATA'!H402/$C402,2),"")))</f>
        <v>0.15</v>
      </c>
      <c r="U402" s="289">
        <f>IF(OR($C402="*",$C402&lt;400),"",IF(AND('201920 DATA'!FP402="*",$C402&gt;=400),"*",IF($C402&gt;=400,ROUND('201920 DATA'!FP402/$C402,2),"")))</f>
        <v>0.06</v>
      </c>
      <c r="V402" s="312" t="str">
        <f>IF(OR($D402="*",$D402&lt;400),"",IF(AND('201920 DATA'!M402="*",$D402&gt;=400),"*",IF($D402&gt;=400,ROUND('201920 DATA'!M402/$D402,2),"")))</f>
        <v/>
      </c>
      <c r="W402" s="312" t="str">
        <f>IF(OR($D402="*",$D402&lt;400),"",IF(AND('201920 DATA'!N402="*",$D402&gt;=400),"*",IF($D402&gt;=400,ROUND('201920 DATA'!N402/$D402,2),"")))</f>
        <v/>
      </c>
      <c r="X402" s="312" t="str">
        <f>IF(OR($D402="*",$D402&lt;400),"",IF(AND('201920 DATA'!O402="*",$D402&gt;=400),"*",IF($D402&gt;=400,ROUND('201920 DATA'!O402/$D402,2),"")))</f>
        <v/>
      </c>
      <c r="Y402" s="312" t="str">
        <f>IF(OR($D402="*",$D402&lt;400),"",IF(AND('201920 DATA'!P402="*",$D402&gt;=400),"*",IF($D402&gt;=400,ROUND('201920 DATA'!P402/$D402,2),"")))</f>
        <v/>
      </c>
      <c r="Z402" s="312" t="str">
        <f>IF(OR($D402="*",$D402&lt;400),"",IF(AND('201920 DATA'!Q402="*",$D402&gt;=400),"*",IF($D402&gt;=400,ROUND('201920 DATA'!Q402/$D402,2),"")))</f>
        <v/>
      </c>
      <c r="AA402" s="312" t="str">
        <f>IF(OR($D402="*",$D402&lt;400),"",IF(AND('201920 DATA'!R402="*",$D402&gt;=400),"*",IF($D402&gt;=400,ROUND('201920 DATA'!R402/$D402,2),"")))</f>
        <v/>
      </c>
      <c r="AB402" s="312" t="str">
        <f>IF(OR($D402="*",$D402&lt;400),"",IF(AND('201920 DATA'!S402="*",$D402&gt;=400),"*",IF($D402&gt;=400,ROUND('201920 DATA'!S402/$D402,2),"")))</f>
        <v/>
      </c>
      <c r="AC402" s="312" t="str">
        <f>IF(OR($D402="*",$D402&lt;400),"",IF(AND('201920 DATA'!T402="*",$D402&gt;=400),"*",IF($D402&gt;=400,ROUND('201920 DATA'!T402/$D402,2),"")))</f>
        <v/>
      </c>
      <c r="AD402" s="289">
        <f>IF(OR($C402="*",$C402&lt;400),"",IF(AND('201920 DATA'!BC402="*",$C402&gt;=400),"*",IF($C402&gt;=400,ROUND('201920 DATA'!BC402/$C402,2),"")))</f>
        <v>0.01</v>
      </c>
      <c r="AE402" s="289">
        <f>IF(OR($C402="*",$C402&lt;400),"",IF(AND('201920 DATA'!BD402="*",$C402&gt;=400),"*",IF($C402&gt;=400,ROUND('201920 DATA'!BD402/$C402,2),"")))</f>
        <v>0.01</v>
      </c>
      <c r="AF402" s="289" t="str">
        <f>IF(OR($C402="*",$C402&lt;400),"",IF(AND('201920 DATA'!BE402="*",$C402&gt;=400),"*",IF($C402&gt;=400,ROUND('201920 DATA'!BE402/$C402,2),"")))</f>
        <v>*</v>
      </c>
      <c r="AG402" s="289">
        <f>IF(OR($C402="*",$C402&lt;400),"",IF(AND('201920 DATA'!BF402="*",$C402&gt;=400),"*",IF($C402&gt;=400,ROUND('201920 DATA'!BF402/$C402,2),"")))</f>
        <v>0.01</v>
      </c>
      <c r="AH402" s="289">
        <f>IF(OR($C402="*",$C402&lt;400),"",IF(AND('201920 DATA'!BG402="*",$C402&gt;=400),"*",IF($C402&gt;=400,ROUND('201920 DATA'!BG402/$C402,2),"")))</f>
        <v>0.53</v>
      </c>
      <c r="AI402" s="289">
        <f>IF(OR($C402="*",$C402&lt;400),"",IF(AND('201920 DATA'!BH402="*",$C402&gt;=400),"*",IF($C402&gt;=400,ROUND('201920 DATA'!BH402/$C402,2),"")))</f>
        <v>0.03</v>
      </c>
      <c r="AJ402" s="289" t="str">
        <f>IF(OR($C402="*",$C402&lt;400),"",IF(AND('201920 DATA'!BI402="*",$C402&gt;=400),"*",IF($C402&gt;=400,ROUND('201920 DATA'!BI402/$C402,2),"")))</f>
        <v>*</v>
      </c>
      <c r="AK402" s="289">
        <f>IF(OR($C402="*",$C402&lt;400),"",IF(AND('201920 DATA'!BJ402="*",$C402&gt;=400),"*",IF($C402&gt;=400,ROUND('201920 DATA'!BJ402/$C402,2),"")))</f>
        <v>0</v>
      </c>
      <c r="AL402" s="289">
        <f>IF(OR($C402="*",$C402&lt;400),"",IF(AND('201920 DATA'!BK402="*",$C402&gt;=400),"*",IF($C402&gt;=400,ROUND('201920 DATA'!BK402/$C402,2),"")))</f>
        <v>0.06</v>
      </c>
      <c r="AM402" s="289">
        <f>IF(OR($C402="*",$C402&lt;400),"",IF(AND('201920 DATA'!BL402="*",$C402&gt;=400),"*",IF($C402&gt;=400,ROUND('201920 DATA'!BL402/$C402,2),"")))</f>
        <v>0.06</v>
      </c>
      <c r="AN402" s="289">
        <f>IF(OR($C402="*",$C402&lt;400),"",IF(AND('201920 DATA'!BM402="*",$C402&gt;=400),"*",IF($C402&gt;=400,ROUND('201920 DATA'!BM402/$C402,2),"")))</f>
        <v>0.01</v>
      </c>
      <c r="AO402" s="289">
        <f>IF(OR($C402="*",$C402&lt;400),"",IF(AND('201920 DATA'!BN402="*",$C402&gt;=400),"*",IF($C402&gt;=400,ROUND('201920 DATA'!BN402/$C402,2),"")))</f>
        <v>0.02</v>
      </c>
      <c r="AP402" s="289">
        <f>IF(OR($C402="*",$C402&lt;400),"",IF(AND('201920 DATA'!BO402="*",$C402&gt;=400),"*",IF($C402&gt;=400,ROUND('201920 DATA'!BO402/$C402,2),"")))</f>
        <v>0.02</v>
      </c>
      <c r="AQ402" s="289">
        <f>IF(OR($C402="*",$C402&lt;400),"",IF(AND('201920 DATA'!BP402="*",$C402&gt;=400),"*",IF($C402&gt;=400,ROUND('201920 DATA'!BP402/$C402,2),"")))</f>
        <v>0.02</v>
      </c>
      <c r="AR402" s="289">
        <f>IF(OR($C402="*",$C402&lt;400),"",IF(AND('201920 DATA'!BQ402="*",$C402&gt;=400),"*",IF($C402&gt;=400,ROUND('201920 DATA'!BQ402/$C402,2),"")))</f>
        <v>0</v>
      </c>
      <c r="AS402" s="289" t="str">
        <f>IF(OR($C402="*",$C402&lt;400),"",IF(AND('201920 DATA'!BR402="*",$C402&gt;=400),"*",IF($C402&gt;=400,ROUND('201920 DATA'!BR402/$C402,2),"")))</f>
        <v>*</v>
      </c>
      <c r="AT402" s="289">
        <f>IF(OR($C402="*",$C402&lt;400),"",IF(AND('201920 DATA'!BS402="*",$C402&gt;=400),"*",IF($C402&gt;=400,ROUND('201920 DATA'!BS402/$C402,2),"")))</f>
        <v>0</v>
      </c>
      <c r="AU402" s="289">
        <f>IF(OR($C402="*",$C402&lt;400),"",IF(AND('201920 DATA'!BT402="*",$C402&gt;=400),"*",IF($C402&gt;=400,ROUND('201920 DATA'!BT402/$C402,2),"")))</f>
        <v>0.1</v>
      </c>
      <c r="AV402" s="289">
        <f>IF(OR($C402="*",$C402&lt;400),"",IF(AND('201920 DATA'!BU402="*",$C402&gt;=400),"*",IF($C402&gt;=400,ROUND('201920 DATA'!BU402/$C402,2),"")))</f>
        <v>0.08</v>
      </c>
      <c r="AW402" s="289" t="str">
        <f>IF(OR($C402="*",$C402&lt;400),"",IF(AND('201920 DATA'!BV402="*",$C402&gt;=400),"*",IF($C402&gt;=400,ROUND('201920 DATA'!BV402/$C402,2),"")))</f>
        <v>*</v>
      </c>
      <c r="AX402" s="289">
        <f>IF(OR($C402="*",$C402&lt;400),"",IF(AND('201920 DATA'!BW402="*",$C402&gt;=400),"*",IF($C402&gt;=400,ROUND('201920 DATA'!BW402/$C402,2),"")))</f>
        <v>0.04</v>
      </c>
      <c r="AZ402" s="365">
        <v>3715</v>
      </c>
    </row>
    <row r="403" spans="1:52" x14ac:dyDescent="0.2">
      <c r="A403" s="373" t="s">
        <v>460</v>
      </c>
      <c r="B403" s="287">
        <f>'201920 DATA'!B403</f>
        <v>72740</v>
      </c>
      <c r="C403" s="288">
        <f>'201920 DATA'!C403</f>
        <v>63150</v>
      </c>
      <c r="D403" s="293">
        <f>'201920 DATA'!FQ403</f>
        <v>26025</v>
      </c>
      <c r="F403" s="313">
        <f t="shared" si="12"/>
        <v>0.06</v>
      </c>
      <c r="G403" s="295">
        <f t="shared" si="13"/>
        <v>0.87</v>
      </c>
      <c r="H403" s="289">
        <f>IF(OR($C403="*",$C403&lt;400),"",IF(AND('201920 DATA'!F403="*",$C403&gt;=400),"*",IF($C403&gt;=400,ROUND('201920 DATA'!F403/$C403,2),"")))</f>
        <v>0.38</v>
      </c>
      <c r="I403" s="296">
        <f>IF(OR($B403="*",$B403&lt;400),"",IF(AND('201920 DATA'!Y403="*",$B403&gt;=400),"*",IF($B403&gt;=400,ROUND('201920 DATA'!Y403/$B403,2),"")))</f>
        <v>0.09</v>
      </c>
      <c r="J403" s="296">
        <f>IF(OR($B403="*",$B403&lt;400),"",IF(AND('201920 DATA'!Z403="*",$B403&gt;=400),"*",IF($B403&gt;=400,ROUND('201920 DATA'!Z403/$B403,2),"")))</f>
        <v>0.12</v>
      </c>
      <c r="K403" s="296">
        <f>IF(OR($B403="*",$B403&lt;400),"",IF(AND('201920 DATA'!AA403="*",$B403&gt;=400),"*",IF($B403&gt;=400,ROUND('201920 DATA'!AA403/$B403,2),"")))</f>
        <v>0.13</v>
      </c>
      <c r="L403" s="296">
        <f>IF(OR($B403="*",$B403&lt;400),"",IF(AND('201920 DATA'!AB403="*",$B403&gt;=400),"*",IF($B403&gt;=400,ROUND('201920 DATA'!AB403/$B403,2),"")))</f>
        <v>0.17</v>
      </c>
      <c r="M403" s="296">
        <f>IF(OR($B403="*",$B403&lt;400),"",IF(AND('201920 DATA'!AC403="*",$B403&gt;=400),"*",IF($B403&gt;=400,ROUND('201920 DATA'!AC403/$B403,2),"")))</f>
        <v>0.22</v>
      </c>
      <c r="N403" s="296">
        <f>IF(OR($B403="*",$B403&lt;400),"",IF(AND('201920 DATA'!AD403="*",$B403&gt;=400),"*",IF($B403&gt;=400,ROUND('201920 DATA'!AD403/$B403,2),"")))</f>
        <v>0.23</v>
      </c>
      <c r="O403" s="296">
        <f>IF(OR($B403="*",$B403&lt;400),"",IF(AND('201920 DATA'!AE403="*",$B403&gt;=400),"*",IF($B403&gt;=400,ROUND('201920 DATA'!AE403/$B403,2),"")))</f>
        <v>0.04</v>
      </c>
      <c r="P403" s="297"/>
      <c r="Q403" s="296">
        <f>IF(OR($B403="*",$B403&lt;400),"",IF(AND('201920 DATA'!FO403="*",$B403&gt;=400),"*",IF($B403&gt;=400,ROUND('201920 DATA'!FO403/$B403,2),"")))</f>
        <v>0.6</v>
      </c>
      <c r="R403" s="289">
        <f>IF(OR($C403="*",$C403&lt;400),"",IF(AND('201920 DATA'!F403="*",$C403&gt;=400),"*",IF($C403&gt;=400,ROUND('201920 DATA'!F403/$C403,2),"")))</f>
        <v>0.38</v>
      </c>
      <c r="S403" s="289">
        <f>IF(OR($C403="*",$C403&lt;400),"",IF(AND('201920 DATA'!G403="*",$C403&gt;=400),"*",IF($C403&gt;=400,ROUND('201920 DATA'!G403/$C403,2),"")))</f>
        <v>0.05</v>
      </c>
      <c r="T403" s="289">
        <f>IF(OR($C403="*",$C403&lt;400),"",IF(AND('201920 DATA'!H403="*",$C403&gt;=400),"*",IF($C403&gt;=400,ROUND('201920 DATA'!H403/$C403,2),"")))</f>
        <v>0.42</v>
      </c>
      <c r="U403" s="289">
        <f>IF(OR($C403="*",$C403&lt;400),"",IF(AND('201920 DATA'!FP403="*",$C403&gt;=400),"*",IF($C403&gt;=400,ROUND('201920 DATA'!FP403/$C403,2),"")))</f>
        <v>0.14000000000000001</v>
      </c>
      <c r="V403" s="312">
        <f>IF(OR($D403="*",$D403&lt;400),"",IF(AND('201920 DATA'!M403="*",$D403&gt;=400),"*",IF($D403&gt;=400,ROUND('201920 DATA'!M403/$D403,2),"")))</f>
        <v>0</v>
      </c>
      <c r="W403" s="312">
        <f>IF(OR($D403="*",$D403&lt;400),"",IF(AND('201920 DATA'!N403="*",$D403&gt;=400),"*",IF($D403&gt;=400,ROUND('201920 DATA'!N403/$D403,2),"")))</f>
        <v>0.46</v>
      </c>
      <c r="X403" s="312">
        <f>IF(OR($D403="*",$D403&lt;400),"",IF(AND('201920 DATA'!O403="*",$D403&gt;=400),"*",IF($D403&gt;=400,ROUND('201920 DATA'!O403/$D403,2),"")))</f>
        <v>0.22</v>
      </c>
      <c r="Y403" s="312">
        <f>IF(OR($D403="*",$D403&lt;400),"",IF(AND('201920 DATA'!P403="*",$D403&gt;=400),"*",IF($D403&gt;=400,ROUND('201920 DATA'!P403/$D403,2),"")))</f>
        <v>0.09</v>
      </c>
      <c r="Z403" s="312">
        <f>IF(OR($D403="*",$D403&lt;400),"",IF(AND('201920 DATA'!Q403="*",$D403&gt;=400),"*",IF($D403&gt;=400,ROUND('201920 DATA'!Q403/$D403,2),"")))</f>
        <v>0.13</v>
      </c>
      <c r="AA403" s="312">
        <f>IF(OR($D403="*",$D403&lt;400),"",IF(AND('201920 DATA'!R403="*",$D403&gt;=400),"*",IF($D403&gt;=400,ROUND('201920 DATA'!R403/$D403,2),"")))</f>
        <v>0.05</v>
      </c>
      <c r="AB403" s="312">
        <f>IF(OR($D403="*",$D403&lt;400),"",IF(AND('201920 DATA'!S403="*",$D403&gt;=400),"*",IF($D403&gt;=400,ROUND('201920 DATA'!S403/$D403,2),"")))</f>
        <v>0.02</v>
      </c>
      <c r="AC403" s="312">
        <f>IF(OR($D403="*",$D403&lt;400),"",IF(AND('201920 DATA'!T403="*",$D403&gt;=400),"*",IF($D403&gt;=400,ROUND('201920 DATA'!T403/$D403,2),"")))</f>
        <v>0.02</v>
      </c>
      <c r="AD403" s="289">
        <f>IF(OR($C403="*",$C403&lt;400),"",IF(AND('201920 DATA'!BC403="*",$C403&gt;=400),"*",IF($C403&gt;=400,ROUND('201920 DATA'!BC403/$C403,2),"")))</f>
        <v>0.02</v>
      </c>
      <c r="AE403" s="289">
        <f>IF(OR($C403="*",$C403&lt;400),"",IF(AND('201920 DATA'!BD403="*",$C403&gt;=400),"*",IF($C403&gt;=400,ROUND('201920 DATA'!BD403/$C403,2),"")))</f>
        <v>7.0000000000000007E-2</v>
      </c>
      <c r="AF403" s="289">
        <f>IF(OR($C403="*",$C403&lt;400),"",IF(AND('201920 DATA'!BE403="*",$C403&gt;=400),"*",IF($C403&gt;=400,ROUND('201920 DATA'!BE403/$C403,2),"")))</f>
        <v>0.02</v>
      </c>
      <c r="AG403" s="289">
        <f>IF(OR($C403="*",$C403&lt;400),"",IF(AND('201920 DATA'!BF403="*",$C403&gt;=400),"*",IF($C403&gt;=400,ROUND('201920 DATA'!BF403/$C403,2),"")))</f>
        <v>0.01</v>
      </c>
      <c r="AH403" s="289">
        <f>IF(OR($C403="*",$C403&lt;400),"",IF(AND('201920 DATA'!BG403="*",$C403&gt;=400),"*",IF($C403&gt;=400,ROUND('201920 DATA'!BG403/$C403,2),"")))</f>
        <v>0</v>
      </c>
      <c r="AI403" s="289">
        <f>IF(OR($C403="*",$C403&lt;400),"",IF(AND('201920 DATA'!BH403="*",$C403&gt;=400),"*",IF($C403&gt;=400,ROUND('201920 DATA'!BH403/$C403,2),"")))</f>
        <v>0.02</v>
      </c>
      <c r="AJ403" s="289">
        <f>IF(OR($C403="*",$C403&lt;400),"",IF(AND('201920 DATA'!BI403="*",$C403&gt;=400),"*",IF($C403&gt;=400,ROUND('201920 DATA'!BI403/$C403,2),"")))</f>
        <v>0.03</v>
      </c>
      <c r="AK403" s="289">
        <f>IF(OR($C403="*",$C403&lt;400),"",IF(AND('201920 DATA'!BJ403="*",$C403&gt;=400),"*",IF($C403&gt;=400,ROUND('201920 DATA'!BJ403/$C403,2),"")))</f>
        <v>0.01</v>
      </c>
      <c r="AL403" s="289">
        <f>IF(OR($C403="*",$C403&lt;400),"",IF(AND('201920 DATA'!BK403="*",$C403&gt;=400),"*",IF($C403&gt;=400,ROUND('201920 DATA'!BK403/$C403,2),"")))</f>
        <v>0.05</v>
      </c>
      <c r="AM403" s="289">
        <f>IF(OR($C403="*",$C403&lt;400),"",IF(AND('201920 DATA'!BL403="*",$C403&gt;=400),"*",IF($C403&gt;=400,ROUND('201920 DATA'!BL403/$C403,2),"")))</f>
        <v>0.06</v>
      </c>
      <c r="AN403" s="289">
        <f>IF(OR($C403="*",$C403&lt;400),"",IF(AND('201920 DATA'!BM403="*",$C403&gt;=400),"*",IF($C403&gt;=400,ROUND('201920 DATA'!BM403/$C403,2),"")))</f>
        <v>0.15</v>
      </c>
      <c r="AO403" s="289">
        <f>IF(OR($C403="*",$C403&lt;400),"",IF(AND('201920 DATA'!BN403="*",$C403&gt;=400),"*",IF($C403&gt;=400,ROUND('201920 DATA'!BN403/$C403,2),"")))</f>
        <v>0.03</v>
      </c>
      <c r="AP403" s="289">
        <f>IF(OR($C403="*",$C403&lt;400),"",IF(AND('201920 DATA'!BO403="*",$C403&gt;=400),"*",IF($C403&gt;=400,ROUND('201920 DATA'!BO403/$C403,2),"")))</f>
        <v>7.0000000000000007E-2</v>
      </c>
      <c r="AQ403" s="289">
        <f>IF(OR($C403="*",$C403&lt;400),"",IF(AND('201920 DATA'!BP403="*",$C403&gt;=400),"*",IF($C403&gt;=400,ROUND('201920 DATA'!BP403/$C403,2),"")))</f>
        <v>0.05</v>
      </c>
      <c r="AR403" s="289">
        <f>IF(OR($C403="*",$C403&lt;400),"",IF(AND('201920 DATA'!BQ403="*",$C403&gt;=400),"*",IF($C403&gt;=400,ROUND('201920 DATA'!BQ403/$C403,2),"")))</f>
        <v>0.1</v>
      </c>
      <c r="AS403" s="289">
        <f>IF(OR($C403="*",$C403&lt;400),"",IF(AND('201920 DATA'!BR403="*",$C403&gt;=400),"*",IF($C403&gt;=400,ROUND('201920 DATA'!BR403/$C403,2),"")))</f>
        <v>0.01</v>
      </c>
      <c r="AT403" s="289">
        <f>IF(OR($C403="*",$C403&lt;400),"",IF(AND('201920 DATA'!BS403="*",$C403&gt;=400),"*",IF($C403&gt;=400,ROUND('201920 DATA'!BS403/$C403,2),"")))</f>
        <v>0.01</v>
      </c>
      <c r="AU403" s="289">
        <f>IF(OR($C403="*",$C403&lt;400),"",IF(AND('201920 DATA'!BT403="*",$C403&gt;=400),"*",IF($C403&gt;=400,ROUND('201920 DATA'!BT403/$C403,2),"")))</f>
        <v>0.13</v>
      </c>
      <c r="AV403" s="289">
        <f>IF(OR($C403="*",$C403&lt;400),"",IF(AND('201920 DATA'!BU403="*",$C403&gt;=400),"*",IF($C403&gt;=400,ROUND('201920 DATA'!BU403/$C403,2),"")))</f>
        <v>0.08</v>
      </c>
      <c r="AW403" s="289">
        <f>IF(OR($C403="*",$C403&lt;400),"",IF(AND('201920 DATA'!BV403="*",$C403&gt;=400),"*",IF($C403&gt;=400,ROUND('201920 DATA'!BV403/$C403,2),"")))</f>
        <v>0</v>
      </c>
      <c r="AX403" s="289">
        <f>IF(OR($C403="*",$C403&lt;400),"",IF(AND('201920 DATA'!BW403="*",$C403&gt;=400),"*",IF($C403&gt;=400,ROUND('201920 DATA'!BW403/$C403,2),"")))</f>
        <v>7.0000000000000007E-2</v>
      </c>
      <c r="AZ403" s="365">
        <v>68290</v>
      </c>
    </row>
    <row r="404" spans="1:52" x14ac:dyDescent="0.2">
      <c r="A404" s="373" t="s">
        <v>461</v>
      </c>
      <c r="B404" s="287">
        <f>'201920 DATA'!B404</f>
        <v>2890</v>
      </c>
      <c r="C404" s="288">
        <f>'201920 DATA'!C404</f>
        <v>2640</v>
      </c>
      <c r="D404" s="293">
        <f>'201920 DATA'!FQ404</f>
        <v>0</v>
      </c>
      <c r="F404" s="313">
        <f t="shared" si="12"/>
        <v>-0.06</v>
      </c>
      <c r="G404" s="295">
        <f t="shared" si="13"/>
        <v>0.91</v>
      </c>
      <c r="H404" s="289">
        <f>IF(OR($C404="*",$C404&lt;400),"",IF(AND('201920 DATA'!F404="*",$C404&gt;=400),"*",IF($C404&gt;=400,ROUND('201920 DATA'!F404/$C404,2),"")))</f>
        <v>0.3</v>
      </c>
      <c r="I404" s="296">
        <f>IF(OR($B404="*",$B404&lt;400),"",IF(AND('201920 DATA'!Y404="*",$B404&gt;=400),"*",IF($B404&gt;=400,ROUND('201920 DATA'!Y404/$B404,2),"")))</f>
        <v>0.01</v>
      </c>
      <c r="J404" s="296">
        <f>IF(OR($B404="*",$B404&lt;400),"",IF(AND('201920 DATA'!Z404="*",$B404&gt;=400),"*",IF($B404&gt;=400,ROUND('201920 DATA'!Z404/$B404,2),"")))</f>
        <v>0.16</v>
      </c>
      <c r="K404" s="296">
        <f>IF(OR($B404="*",$B404&lt;400),"",IF(AND('201920 DATA'!AA404="*",$B404&gt;=400),"*",IF($B404&gt;=400,ROUND('201920 DATA'!AA404/$B404,2),"")))</f>
        <v>0.13</v>
      </c>
      <c r="L404" s="296">
        <f>IF(OR($B404="*",$B404&lt;400),"",IF(AND('201920 DATA'!AB404="*",$B404&gt;=400),"*",IF($B404&gt;=400,ROUND('201920 DATA'!AB404/$B404,2),"")))</f>
        <v>0.16</v>
      </c>
      <c r="M404" s="296">
        <f>IF(OR($B404="*",$B404&lt;400),"",IF(AND('201920 DATA'!AC404="*",$B404&gt;=400),"*",IF($B404&gt;=400,ROUND('201920 DATA'!AC404/$B404,2),"")))</f>
        <v>0.2</v>
      </c>
      <c r="N404" s="296">
        <f>IF(OR($B404="*",$B404&lt;400),"",IF(AND('201920 DATA'!AD404="*",$B404&gt;=400),"*",IF($B404&gt;=400,ROUND('201920 DATA'!AD404/$B404,2),"")))</f>
        <v>0.28000000000000003</v>
      </c>
      <c r="O404" s="296">
        <f>IF(OR($B404="*",$B404&lt;400),"",IF(AND('201920 DATA'!AE404="*",$B404&gt;=400),"*",IF($B404&gt;=400,ROUND('201920 DATA'!AE404/$B404,2),"")))</f>
        <v>0.06</v>
      </c>
      <c r="P404" s="297"/>
      <c r="Q404" s="296">
        <f>IF(OR($B404="*",$B404&lt;400),"",IF(AND('201920 DATA'!FO404="*",$B404&gt;=400),"*",IF($B404&gt;=400,ROUND('201920 DATA'!FO404/$B404,2),"")))</f>
        <v>0</v>
      </c>
      <c r="R404" s="289">
        <f>IF(OR($C404="*",$C404&lt;400),"",IF(AND('201920 DATA'!F404="*",$C404&gt;=400),"*",IF($C404&gt;=400,ROUND('201920 DATA'!F404/$C404,2),"")))</f>
        <v>0.3</v>
      </c>
      <c r="S404" s="289">
        <f>IF(OR($C404="*",$C404&lt;400),"",IF(AND('201920 DATA'!G404="*",$C404&gt;=400),"*",IF($C404&gt;=400,ROUND('201920 DATA'!G404/$C404,2),"")))</f>
        <v>0.69</v>
      </c>
      <c r="T404" s="289">
        <f>IF(OR($C404="*",$C404&lt;400),"",IF(AND('201920 DATA'!H404="*",$C404&gt;=400),"*",IF($C404&gt;=400,ROUND('201920 DATA'!H404/$C404,2),"")))</f>
        <v>0</v>
      </c>
      <c r="U404" s="289">
        <f>IF(OR($C404="*",$C404&lt;400),"",IF(AND('201920 DATA'!FP404="*",$C404&gt;=400),"*",IF($C404&gt;=400,ROUND('201920 DATA'!FP404/$C404,2),"")))</f>
        <v>0.01</v>
      </c>
      <c r="V404" s="312" t="str">
        <f>IF(OR($D404="*",$D404&lt;400),"",IF(AND('201920 DATA'!M404="*",$D404&gt;=400),"*",IF($D404&gt;=400,ROUND('201920 DATA'!M404/$D404,2),"")))</f>
        <v/>
      </c>
      <c r="W404" s="312" t="str">
        <f>IF(OR($D404="*",$D404&lt;400),"",IF(AND('201920 DATA'!N404="*",$D404&gt;=400),"*",IF($D404&gt;=400,ROUND('201920 DATA'!N404/$D404,2),"")))</f>
        <v/>
      </c>
      <c r="X404" s="312" t="str">
        <f>IF(OR($D404="*",$D404&lt;400),"",IF(AND('201920 DATA'!O404="*",$D404&gt;=400),"*",IF($D404&gt;=400,ROUND('201920 DATA'!O404/$D404,2),"")))</f>
        <v/>
      </c>
      <c r="Y404" s="312" t="str">
        <f>IF(OR($D404="*",$D404&lt;400),"",IF(AND('201920 DATA'!P404="*",$D404&gt;=400),"*",IF($D404&gt;=400,ROUND('201920 DATA'!P404/$D404,2),"")))</f>
        <v/>
      </c>
      <c r="Z404" s="312" t="str">
        <f>IF(OR($D404="*",$D404&lt;400),"",IF(AND('201920 DATA'!Q404="*",$D404&gt;=400),"*",IF($D404&gt;=400,ROUND('201920 DATA'!Q404/$D404,2),"")))</f>
        <v/>
      </c>
      <c r="AA404" s="312" t="str">
        <f>IF(OR($D404="*",$D404&lt;400),"",IF(AND('201920 DATA'!R404="*",$D404&gt;=400),"*",IF($D404&gt;=400,ROUND('201920 DATA'!R404/$D404,2),"")))</f>
        <v/>
      </c>
      <c r="AB404" s="312" t="str">
        <f>IF(OR($D404="*",$D404&lt;400),"",IF(AND('201920 DATA'!S404="*",$D404&gt;=400),"*",IF($D404&gt;=400,ROUND('201920 DATA'!S404/$D404,2),"")))</f>
        <v/>
      </c>
      <c r="AC404" s="312" t="str">
        <f>IF(OR($D404="*",$D404&lt;400),"",IF(AND('201920 DATA'!T404="*",$D404&gt;=400),"*",IF($D404&gt;=400,ROUND('201920 DATA'!T404/$D404,2),"")))</f>
        <v/>
      </c>
      <c r="AD404" s="289">
        <f>IF(OR($C404="*",$C404&lt;400),"",IF(AND('201920 DATA'!BC404="*",$C404&gt;=400),"*",IF($C404&gt;=400,ROUND('201920 DATA'!BC404/$C404,2),"")))</f>
        <v>0</v>
      </c>
      <c r="AE404" s="289">
        <f>IF(OR($C404="*",$C404&lt;400),"",IF(AND('201920 DATA'!BD404="*",$C404&gt;=400),"*",IF($C404&gt;=400,ROUND('201920 DATA'!BD404/$C404,2),"")))</f>
        <v>0</v>
      </c>
      <c r="AF404" s="289">
        <f>IF(OR($C404="*",$C404&lt;400),"",IF(AND('201920 DATA'!BE404="*",$C404&gt;=400),"*",IF($C404&gt;=400,ROUND('201920 DATA'!BE404/$C404,2),"")))</f>
        <v>0</v>
      </c>
      <c r="AG404" s="289">
        <f>IF(OR($C404="*",$C404&lt;400),"",IF(AND('201920 DATA'!BF404="*",$C404&gt;=400),"*",IF($C404&gt;=400,ROUND('201920 DATA'!BF404/$C404,2),"")))</f>
        <v>0</v>
      </c>
      <c r="AH404" s="289">
        <f>IF(OR($C404="*",$C404&lt;400),"",IF(AND('201920 DATA'!BG404="*",$C404&gt;=400),"*",IF($C404&gt;=400,ROUND('201920 DATA'!BG404/$C404,2),"")))</f>
        <v>0.3</v>
      </c>
      <c r="AI404" s="289">
        <f>IF(OR($C404="*",$C404&lt;400),"",IF(AND('201920 DATA'!BH404="*",$C404&gt;=400),"*",IF($C404&gt;=400,ROUND('201920 DATA'!BH404/$C404,2),"")))</f>
        <v>0.02</v>
      </c>
      <c r="AJ404" s="289">
        <f>IF(OR($C404="*",$C404&lt;400),"",IF(AND('201920 DATA'!BI404="*",$C404&gt;=400),"*",IF($C404&gt;=400,ROUND('201920 DATA'!BI404/$C404,2),"")))</f>
        <v>0</v>
      </c>
      <c r="AK404" s="289">
        <f>IF(OR($C404="*",$C404&lt;400),"",IF(AND('201920 DATA'!BJ404="*",$C404&gt;=400),"*",IF($C404&gt;=400,ROUND('201920 DATA'!BJ404/$C404,2),"")))</f>
        <v>0</v>
      </c>
      <c r="AL404" s="289">
        <f>IF(OR($C404="*",$C404&lt;400),"",IF(AND('201920 DATA'!BK404="*",$C404&gt;=400),"*",IF($C404&gt;=400,ROUND('201920 DATA'!BK404/$C404,2),"")))</f>
        <v>0</v>
      </c>
      <c r="AM404" s="289">
        <f>IF(OR($C404="*",$C404&lt;400),"",IF(AND('201920 DATA'!BL404="*",$C404&gt;=400),"*",IF($C404&gt;=400,ROUND('201920 DATA'!BL404/$C404,2),"")))</f>
        <v>0</v>
      </c>
      <c r="AN404" s="289">
        <f>IF(OR($C404="*",$C404&lt;400),"",IF(AND('201920 DATA'!BM404="*",$C404&gt;=400),"*",IF($C404&gt;=400,ROUND('201920 DATA'!BM404/$C404,2),"")))</f>
        <v>0</v>
      </c>
      <c r="AO404" s="289">
        <f>IF(OR($C404="*",$C404&lt;400),"",IF(AND('201920 DATA'!BN404="*",$C404&gt;=400),"*",IF($C404&gt;=400,ROUND('201920 DATA'!BN404/$C404,2),"")))</f>
        <v>0</v>
      </c>
      <c r="AP404" s="289">
        <f>IF(OR($C404="*",$C404&lt;400),"",IF(AND('201920 DATA'!BO404="*",$C404&gt;=400),"*",IF($C404&gt;=400,ROUND('201920 DATA'!BO404/$C404,2),"")))</f>
        <v>0</v>
      </c>
      <c r="AQ404" s="289">
        <f>IF(OR($C404="*",$C404&lt;400),"",IF(AND('201920 DATA'!BP404="*",$C404&gt;=400),"*",IF($C404&gt;=400,ROUND('201920 DATA'!BP404/$C404,2),"")))</f>
        <v>0</v>
      </c>
      <c r="AR404" s="289">
        <f>IF(OR($C404="*",$C404&lt;400),"",IF(AND('201920 DATA'!BQ404="*",$C404&gt;=400),"*",IF($C404&gt;=400,ROUND('201920 DATA'!BQ404/$C404,2),"")))</f>
        <v>0</v>
      </c>
      <c r="AS404" s="289">
        <f>IF(OR($C404="*",$C404&lt;400),"",IF(AND('201920 DATA'!BR404="*",$C404&gt;=400),"*",IF($C404&gt;=400,ROUND('201920 DATA'!BR404/$C404,2),"")))</f>
        <v>0</v>
      </c>
      <c r="AT404" s="289">
        <f>IF(OR($C404="*",$C404&lt;400),"",IF(AND('201920 DATA'!BS404="*",$C404&gt;=400),"*",IF($C404&gt;=400,ROUND('201920 DATA'!BS404/$C404,2),"")))</f>
        <v>0</v>
      </c>
      <c r="AU404" s="289">
        <f>IF(OR($C404="*",$C404&lt;400),"",IF(AND('201920 DATA'!BT404="*",$C404&gt;=400),"*",IF($C404&gt;=400,ROUND('201920 DATA'!BT404/$C404,2),"")))</f>
        <v>0.68</v>
      </c>
      <c r="AV404" s="289">
        <f>IF(OR($C404="*",$C404&lt;400),"",IF(AND('201920 DATA'!BU404="*",$C404&gt;=400),"*",IF($C404&gt;=400,ROUND('201920 DATA'!BU404/$C404,2),"")))</f>
        <v>0</v>
      </c>
      <c r="AW404" s="289">
        <f>IF(OR($C404="*",$C404&lt;400),"",IF(AND('201920 DATA'!BV404="*",$C404&gt;=400),"*",IF($C404&gt;=400,ROUND('201920 DATA'!BV404/$C404,2),"")))</f>
        <v>0</v>
      </c>
      <c r="AX404" s="289" t="str">
        <f>IF(OR($C404="*",$C404&lt;400),"",IF(AND('201920 DATA'!BW404="*",$C404&gt;=400),"*",IF($C404&gt;=400,ROUND('201920 DATA'!BW404/$C404,2),"")))</f>
        <v>*</v>
      </c>
      <c r="AZ404" s="365">
        <v>3055</v>
      </c>
    </row>
    <row r="405" spans="1:52" x14ac:dyDescent="0.2">
      <c r="A405" s="373" t="s">
        <v>462</v>
      </c>
      <c r="B405" s="287">
        <f>'201920 DATA'!B405</f>
        <v>48325</v>
      </c>
      <c r="C405" s="288">
        <f>'201920 DATA'!C405</f>
        <v>41970</v>
      </c>
      <c r="D405" s="293">
        <f>'201920 DATA'!FQ405</f>
        <v>10125</v>
      </c>
      <c r="F405" s="313">
        <f t="shared" si="12"/>
        <v>-0.1</v>
      </c>
      <c r="G405" s="295">
        <f t="shared" si="13"/>
        <v>0.87</v>
      </c>
      <c r="H405" s="289">
        <f>IF(OR($C405="*",$C405&lt;400),"",IF(AND('201920 DATA'!F405="*",$C405&gt;=400),"*",IF($C405&gt;=400,ROUND('201920 DATA'!F405/$C405,2),"")))</f>
        <v>0.04</v>
      </c>
      <c r="I405" s="296">
        <f>IF(OR($B405="*",$B405&lt;400),"",IF(AND('201920 DATA'!Y405="*",$B405&gt;=400),"*",IF($B405&gt;=400,ROUND('201920 DATA'!Y405/$B405,2),"")))</f>
        <v>0.83</v>
      </c>
      <c r="J405" s="296">
        <f>IF(OR($B405="*",$B405&lt;400),"",IF(AND('201920 DATA'!Z405="*",$B405&gt;=400),"*",IF($B405&gt;=400,ROUND('201920 DATA'!Z405/$B405,2),"")))</f>
        <v>0.1</v>
      </c>
      <c r="K405" s="296">
        <f>IF(OR($B405="*",$B405&lt;400),"",IF(AND('201920 DATA'!AA405="*",$B405&gt;=400),"*",IF($B405&gt;=400,ROUND('201920 DATA'!AA405/$B405,2),"")))</f>
        <v>0</v>
      </c>
      <c r="L405" s="296">
        <f>IF(OR($B405="*",$B405&lt;400),"",IF(AND('201920 DATA'!AB405="*",$B405&gt;=400),"*",IF($B405&gt;=400,ROUND('201920 DATA'!AB405/$B405,2),"")))</f>
        <v>0</v>
      </c>
      <c r="M405" s="296">
        <f>IF(OR($B405="*",$B405&lt;400),"",IF(AND('201920 DATA'!AC405="*",$B405&gt;=400),"*",IF($B405&gt;=400,ROUND('201920 DATA'!AC405/$B405,2),"")))</f>
        <v>0</v>
      </c>
      <c r="N405" s="296" t="str">
        <f>IF(OR($B405="*",$B405&lt;400),"",IF(AND('201920 DATA'!AD405="*",$B405&gt;=400),"*",IF($B405&gt;=400,ROUND('201920 DATA'!AD405/$B405,2),"")))</f>
        <v>*</v>
      </c>
      <c r="O405" s="296">
        <f>IF(OR($B405="*",$B405&lt;400),"",IF(AND('201920 DATA'!AE405="*",$B405&gt;=400),"*",IF($B405&gt;=400,ROUND('201920 DATA'!AE405/$B405,2),"")))</f>
        <v>0</v>
      </c>
      <c r="P405" s="297"/>
      <c r="Q405" s="296">
        <f>IF(OR($B405="*",$B405&lt;400),"",IF(AND('201920 DATA'!FO405="*",$B405&gt;=400),"*",IF($B405&gt;=400,ROUND('201920 DATA'!FO405/$B405,2),"")))</f>
        <v>0.84</v>
      </c>
      <c r="R405" s="289">
        <f>IF(OR($C405="*",$C405&lt;400),"",IF(AND('201920 DATA'!F405="*",$C405&gt;=400),"*",IF($C405&gt;=400,ROUND('201920 DATA'!F405/$C405,2),"")))</f>
        <v>0.04</v>
      </c>
      <c r="S405" s="289">
        <f>IF(OR($C405="*",$C405&lt;400),"",IF(AND('201920 DATA'!G405="*",$C405&gt;=400),"*",IF($C405&gt;=400,ROUND('201920 DATA'!G405/$C405,2),"")))</f>
        <v>0.68</v>
      </c>
      <c r="T405" s="289">
        <f>IF(OR($C405="*",$C405&lt;400),"",IF(AND('201920 DATA'!H405="*",$C405&gt;=400),"*",IF($C405&gt;=400,ROUND('201920 DATA'!H405/$C405,2),"")))</f>
        <v>0.27</v>
      </c>
      <c r="U405" s="289">
        <f>IF(OR($C405="*",$C405&lt;400),"",IF(AND('201920 DATA'!FP405="*",$C405&gt;=400),"*",IF($C405&gt;=400,ROUND('201920 DATA'!FP405/$C405,2),"")))</f>
        <v>0.01</v>
      </c>
      <c r="V405" s="312">
        <f>IF(OR($D405="*",$D405&lt;400),"",IF(AND('201920 DATA'!M405="*",$D405&gt;=400),"*",IF($D405&gt;=400,ROUND('201920 DATA'!M405/$D405,2),"")))</f>
        <v>0</v>
      </c>
      <c r="W405" s="312">
        <f>IF(OR($D405="*",$D405&lt;400),"",IF(AND('201920 DATA'!N405="*",$D405&gt;=400),"*",IF($D405&gt;=400,ROUND('201920 DATA'!N405/$D405,2),"")))</f>
        <v>0.52</v>
      </c>
      <c r="X405" s="312">
        <f>IF(OR($D405="*",$D405&lt;400),"",IF(AND('201920 DATA'!O405="*",$D405&gt;=400),"*",IF($D405&gt;=400,ROUND('201920 DATA'!O405/$D405,2),"")))</f>
        <v>0.26</v>
      </c>
      <c r="Y405" s="312">
        <f>IF(OR($D405="*",$D405&lt;400),"",IF(AND('201920 DATA'!P405="*",$D405&gt;=400),"*",IF($D405&gt;=400,ROUND('201920 DATA'!P405/$D405,2),"")))</f>
        <v>0.09</v>
      </c>
      <c r="Z405" s="312">
        <f>IF(OR($D405="*",$D405&lt;400),"",IF(AND('201920 DATA'!Q405="*",$D405&gt;=400),"*",IF($D405&gt;=400,ROUND('201920 DATA'!Q405/$D405,2),"")))</f>
        <v>0.1</v>
      </c>
      <c r="AA405" s="312">
        <f>IF(OR($D405="*",$D405&lt;400),"",IF(AND('201920 DATA'!R405="*",$D405&gt;=400),"*",IF($D405&gt;=400,ROUND('201920 DATA'!R405/$D405,2),"")))</f>
        <v>0.02</v>
      </c>
      <c r="AB405" s="312">
        <f>IF(OR($D405="*",$D405&lt;400),"",IF(AND('201920 DATA'!S405="*",$D405&gt;=400),"*",IF($D405&gt;=400,ROUND('201920 DATA'!S405/$D405,2),"")))</f>
        <v>0</v>
      </c>
      <c r="AC405" s="312">
        <f>IF(OR($D405="*",$D405&lt;400),"",IF(AND('201920 DATA'!T405="*",$D405&gt;=400),"*",IF($D405&gt;=400,ROUND('201920 DATA'!T405/$D405,2),"")))</f>
        <v>0</v>
      </c>
      <c r="AD405" s="289">
        <f>IF(OR($C405="*",$C405&lt;400),"",IF(AND('201920 DATA'!BC405="*",$C405&gt;=400),"*",IF($C405&gt;=400,ROUND('201920 DATA'!BC405/$C405,2),"")))</f>
        <v>0</v>
      </c>
      <c r="AE405" s="289">
        <f>IF(OR($C405="*",$C405&lt;400),"",IF(AND('201920 DATA'!BD405="*",$C405&gt;=400),"*",IF($C405&gt;=400,ROUND('201920 DATA'!BD405/$C405,2),"")))</f>
        <v>0.16</v>
      </c>
      <c r="AF405" s="289">
        <f>IF(OR($C405="*",$C405&lt;400),"",IF(AND('201920 DATA'!BE405="*",$C405&gt;=400),"*",IF($C405&gt;=400,ROUND('201920 DATA'!BE405/$C405,2),"")))</f>
        <v>0.03</v>
      </c>
      <c r="AG405" s="289">
        <f>IF(OR($C405="*",$C405&lt;400),"",IF(AND('201920 DATA'!BF405="*",$C405&gt;=400),"*",IF($C405&gt;=400,ROUND('201920 DATA'!BF405/$C405,2),"")))</f>
        <v>7.0000000000000007E-2</v>
      </c>
      <c r="AH405" s="289">
        <f>IF(OR($C405="*",$C405&lt;400),"",IF(AND('201920 DATA'!BG405="*",$C405&gt;=400),"*",IF($C405&gt;=400,ROUND('201920 DATA'!BG405/$C405,2),"")))</f>
        <v>0</v>
      </c>
      <c r="AI405" s="289">
        <f>IF(OR($C405="*",$C405&lt;400),"",IF(AND('201920 DATA'!BH405="*",$C405&gt;=400),"*",IF($C405&gt;=400,ROUND('201920 DATA'!BH405/$C405,2),"")))</f>
        <v>0.11</v>
      </c>
      <c r="AJ405" s="289">
        <f>IF(OR($C405="*",$C405&lt;400),"",IF(AND('201920 DATA'!BI405="*",$C405&gt;=400),"*",IF($C405&gt;=400,ROUND('201920 DATA'!BI405/$C405,2),"")))</f>
        <v>0.01</v>
      </c>
      <c r="AK405" s="289">
        <f>IF(OR($C405="*",$C405&lt;400),"",IF(AND('201920 DATA'!BJ405="*",$C405&gt;=400),"*",IF($C405&gt;=400,ROUND('201920 DATA'!BJ405/$C405,2),"")))</f>
        <v>0.01</v>
      </c>
      <c r="AL405" s="289">
        <f>IF(OR($C405="*",$C405&lt;400),"",IF(AND('201920 DATA'!BK405="*",$C405&gt;=400),"*",IF($C405&gt;=400,ROUND('201920 DATA'!BK405/$C405,2),"")))</f>
        <v>0.03</v>
      </c>
      <c r="AM405" s="289">
        <f>IF(OR($C405="*",$C405&lt;400),"",IF(AND('201920 DATA'!BL405="*",$C405&gt;=400),"*",IF($C405&gt;=400,ROUND('201920 DATA'!BL405/$C405,2),"")))</f>
        <v>0.03</v>
      </c>
      <c r="AN405" s="289">
        <f>IF(OR($C405="*",$C405&lt;400),"",IF(AND('201920 DATA'!BM405="*",$C405&gt;=400),"*",IF($C405&gt;=400,ROUND('201920 DATA'!BM405/$C405,2),"")))</f>
        <v>0.06</v>
      </c>
      <c r="AO405" s="289">
        <f>IF(OR($C405="*",$C405&lt;400),"",IF(AND('201920 DATA'!BN405="*",$C405&gt;=400),"*",IF($C405&gt;=400,ROUND('201920 DATA'!BN405/$C405,2),"")))</f>
        <v>0.01</v>
      </c>
      <c r="AP405" s="289">
        <f>IF(OR($C405="*",$C405&lt;400),"",IF(AND('201920 DATA'!BO405="*",$C405&gt;=400),"*",IF($C405&gt;=400,ROUND('201920 DATA'!BO405/$C405,2),"")))</f>
        <v>0.09</v>
      </c>
      <c r="AQ405" s="289">
        <f>IF(OR($C405="*",$C405&lt;400),"",IF(AND('201920 DATA'!BP405="*",$C405&gt;=400),"*",IF($C405&gt;=400,ROUND('201920 DATA'!BP405/$C405,2),"")))</f>
        <v>0.1</v>
      </c>
      <c r="AR405" s="289">
        <f>IF(OR($C405="*",$C405&lt;400),"",IF(AND('201920 DATA'!BQ405="*",$C405&gt;=400),"*",IF($C405&gt;=400,ROUND('201920 DATA'!BQ405/$C405,2),"")))</f>
        <v>0</v>
      </c>
      <c r="AS405" s="289">
        <f>IF(OR($C405="*",$C405&lt;400),"",IF(AND('201920 DATA'!BR405="*",$C405&gt;=400),"*",IF($C405&gt;=400,ROUND('201920 DATA'!BR405/$C405,2),"")))</f>
        <v>0.01</v>
      </c>
      <c r="AT405" s="289">
        <f>IF(OR($C405="*",$C405&lt;400),"",IF(AND('201920 DATA'!BS405="*",$C405&gt;=400),"*",IF($C405&gt;=400,ROUND('201920 DATA'!BS405/$C405,2),"")))</f>
        <v>0.17</v>
      </c>
      <c r="AU405" s="289">
        <f>IF(OR($C405="*",$C405&lt;400),"",IF(AND('201920 DATA'!BT405="*",$C405&gt;=400),"*",IF($C405&gt;=400,ROUND('201920 DATA'!BT405/$C405,2),"")))</f>
        <v>0.05</v>
      </c>
      <c r="AV405" s="289">
        <f>IF(OR($C405="*",$C405&lt;400),"",IF(AND('201920 DATA'!BU405="*",$C405&gt;=400),"*",IF($C405&gt;=400,ROUND('201920 DATA'!BU405/$C405,2),"")))</f>
        <v>0.02</v>
      </c>
      <c r="AW405" s="289" t="str">
        <f>IF(OR($C405="*",$C405&lt;400),"",IF(AND('201920 DATA'!BV405="*",$C405&gt;=400),"*",IF($C405&gt;=400,ROUND('201920 DATA'!BV405/$C405,2),"")))</f>
        <v>*</v>
      </c>
      <c r="AX405" s="289">
        <f>IF(OR($C405="*",$C405&lt;400),"",IF(AND('201920 DATA'!BW405="*",$C405&gt;=400),"*",IF($C405&gt;=400,ROUND('201920 DATA'!BW405/$C405,2),"")))</f>
        <v>0.05</v>
      </c>
      <c r="AZ405" s="365">
        <v>53315</v>
      </c>
    </row>
    <row r="406" spans="1:52" x14ac:dyDescent="0.2">
      <c r="A406" s="373" t="s">
        <v>463</v>
      </c>
      <c r="B406" s="287">
        <f>'201920 DATA'!B406</f>
        <v>149545</v>
      </c>
      <c r="C406" s="288">
        <f>'201920 DATA'!C406</f>
        <v>123640</v>
      </c>
      <c r="D406" s="293">
        <f>'201920 DATA'!FQ406</f>
        <v>34185</v>
      </c>
      <c r="F406" s="313">
        <f t="shared" si="12"/>
        <v>-0.01</v>
      </c>
      <c r="G406" s="295">
        <f t="shared" si="13"/>
        <v>0.83</v>
      </c>
      <c r="H406" s="289">
        <f>IF(OR($C406="*",$C406&lt;400),"",IF(AND('201920 DATA'!F406="*",$C406&gt;=400),"*",IF($C406&gt;=400,ROUND('201920 DATA'!F406/$C406,2),"")))</f>
        <v>0.42</v>
      </c>
      <c r="I406" s="296">
        <f>IF(OR($B406="*",$B406&lt;400),"",IF(AND('201920 DATA'!Y406="*",$B406&gt;=400),"*",IF($B406&gt;=400,ROUND('201920 DATA'!Y406/$B406,2),"")))</f>
        <v>0.08</v>
      </c>
      <c r="J406" s="296">
        <f>IF(OR($B406="*",$B406&lt;400),"",IF(AND('201920 DATA'!Z406="*",$B406&gt;=400),"*",IF($B406&gt;=400,ROUND('201920 DATA'!Z406/$B406,2),"")))</f>
        <v>0.1</v>
      </c>
      <c r="K406" s="296">
        <f>IF(OR($B406="*",$B406&lt;400),"",IF(AND('201920 DATA'!AA406="*",$B406&gt;=400),"*",IF($B406&gt;=400,ROUND('201920 DATA'!AA406/$B406,2),"")))</f>
        <v>0.11</v>
      </c>
      <c r="L406" s="296">
        <f>IF(OR($B406="*",$B406&lt;400),"",IF(AND('201920 DATA'!AB406="*",$B406&gt;=400),"*",IF($B406&gt;=400,ROUND('201920 DATA'!AB406/$B406,2),"")))</f>
        <v>0.16</v>
      </c>
      <c r="M406" s="296">
        <f>IF(OR($B406="*",$B406&lt;400),"",IF(AND('201920 DATA'!AC406="*",$B406&gt;=400),"*",IF($B406&gt;=400,ROUND('201920 DATA'!AC406/$B406,2),"")))</f>
        <v>0.24</v>
      </c>
      <c r="N406" s="296">
        <f>IF(OR($B406="*",$B406&lt;400),"",IF(AND('201920 DATA'!AD406="*",$B406&gt;=400),"*",IF($B406&gt;=400,ROUND('201920 DATA'!AD406/$B406,2),"")))</f>
        <v>0.26</v>
      </c>
      <c r="O406" s="296">
        <f>IF(OR($B406="*",$B406&lt;400),"",IF(AND('201920 DATA'!AE406="*",$B406&gt;=400),"*",IF($B406&gt;=400,ROUND('201920 DATA'!AE406/$B406,2),"")))</f>
        <v>0.04</v>
      </c>
      <c r="P406" s="297"/>
      <c r="Q406" s="296">
        <f>IF(OR($B406="*",$B406&lt;400),"",IF(AND('201920 DATA'!FO406="*",$B406&gt;=400),"*",IF($B406&gt;=400,ROUND('201920 DATA'!FO406/$B406,2),"")))</f>
        <v>0.56999999999999995</v>
      </c>
      <c r="R406" s="289">
        <f>IF(OR($C406="*",$C406&lt;400),"",IF(AND('201920 DATA'!F406="*",$C406&gt;=400),"*",IF($C406&gt;=400,ROUND('201920 DATA'!F406/$C406,2),"")))</f>
        <v>0.42</v>
      </c>
      <c r="S406" s="289">
        <f>IF(OR($C406="*",$C406&lt;400),"",IF(AND('201920 DATA'!G406="*",$C406&gt;=400),"*",IF($C406&gt;=400,ROUND('201920 DATA'!G406/$C406,2),"")))</f>
        <v>0.15</v>
      </c>
      <c r="T406" s="289">
        <f>IF(OR($C406="*",$C406&lt;400),"",IF(AND('201920 DATA'!H406="*",$C406&gt;=400),"*",IF($C406&gt;=400,ROUND('201920 DATA'!H406/$C406,2),"")))</f>
        <v>0.34</v>
      </c>
      <c r="U406" s="289">
        <f>IF(OR($C406="*",$C406&lt;400),"",IF(AND('201920 DATA'!FP406="*",$C406&gt;=400),"*",IF($C406&gt;=400,ROUND('201920 DATA'!FP406/$C406,2),"")))</f>
        <v>0.09</v>
      </c>
      <c r="V406" s="312">
        <f>IF(OR($D406="*",$D406&lt;400),"",IF(AND('201920 DATA'!M406="*",$D406&gt;=400),"*",IF($D406&gt;=400,ROUND('201920 DATA'!M406/$D406,2),"")))</f>
        <v>0</v>
      </c>
      <c r="W406" s="312">
        <f>IF(OR($D406="*",$D406&lt;400),"",IF(AND('201920 DATA'!N406="*",$D406&gt;=400),"*",IF($D406&gt;=400,ROUND('201920 DATA'!N406/$D406,2),"")))</f>
        <v>0.42</v>
      </c>
      <c r="X406" s="312">
        <f>IF(OR($D406="*",$D406&lt;400),"",IF(AND('201920 DATA'!O406="*",$D406&gt;=400),"*",IF($D406&gt;=400,ROUND('201920 DATA'!O406/$D406,2),"")))</f>
        <v>0.28999999999999998</v>
      </c>
      <c r="Y406" s="312">
        <f>IF(OR($D406="*",$D406&lt;400),"",IF(AND('201920 DATA'!P406="*",$D406&gt;=400),"*",IF($D406&gt;=400,ROUND('201920 DATA'!P406/$D406,2),"")))</f>
        <v>0.11</v>
      </c>
      <c r="Z406" s="312">
        <f>IF(OR($D406="*",$D406&lt;400),"",IF(AND('201920 DATA'!Q406="*",$D406&gt;=400),"*",IF($D406&gt;=400,ROUND('201920 DATA'!Q406/$D406,2),"")))</f>
        <v>0.15</v>
      </c>
      <c r="AA406" s="312">
        <f>IF(OR($D406="*",$D406&lt;400),"",IF(AND('201920 DATA'!R406="*",$D406&gt;=400),"*",IF($D406&gt;=400,ROUND('201920 DATA'!R406/$D406,2),"")))</f>
        <v>0.03</v>
      </c>
      <c r="AB406" s="312">
        <f>IF(OR($D406="*",$D406&lt;400),"",IF(AND('201920 DATA'!S406="*",$D406&gt;=400),"*",IF($D406&gt;=400,ROUND('201920 DATA'!S406/$D406,2),"")))</f>
        <v>0</v>
      </c>
      <c r="AC406" s="312">
        <f>IF(OR($D406="*",$D406&lt;400),"",IF(AND('201920 DATA'!T406="*",$D406&gt;=400),"*",IF($D406&gt;=400,ROUND('201920 DATA'!T406/$D406,2),"")))</f>
        <v>0</v>
      </c>
      <c r="AD406" s="289">
        <f>IF(OR($C406="*",$C406&lt;400),"",IF(AND('201920 DATA'!BC406="*",$C406&gt;=400),"*",IF($C406&gt;=400,ROUND('201920 DATA'!BC406/$C406,2),"")))</f>
        <v>0.03</v>
      </c>
      <c r="AE406" s="289">
        <f>IF(OR($C406="*",$C406&lt;400),"",IF(AND('201920 DATA'!BD406="*",$C406&gt;=400),"*",IF($C406&gt;=400,ROUND('201920 DATA'!BD406/$C406,2),"")))</f>
        <v>0.08</v>
      </c>
      <c r="AF406" s="289">
        <f>IF(OR($C406="*",$C406&lt;400),"",IF(AND('201920 DATA'!BE406="*",$C406&gt;=400),"*",IF($C406&gt;=400,ROUND('201920 DATA'!BE406/$C406,2),"")))</f>
        <v>0.02</v>
      </c>
      <c r="AG406" s="289">
        <f>IF(OR($C406="*",$C406&lt;400),"",IF(AND('201920 DATA'!BF406="*",$C406&gt;=400),"*",IF($C406&gt;=400,ROUND('201920 DATA'!BF406/$C406,2),"")))</f>
        <v>0.02</v>
      </c>
      <c r="AH406" s="289">
        <f>IF(OR($C406="*",$C406&lt;400),"",IF(AND('201920 DATA'!BG406="*",$C406&gt;=400),"*",IF($C406&gt;=400,ROUND('201920 DATA'!BG406/$C406,2),"")))</f>
        <v>0.01</v>
      </c>
      <c r="AI406" s="289">
        <f>IF(OR($C406="*",$C406&lt;400),"",IF(AND('201920 DATA'!BH406="*",$C406&gt;=400),"*",IF($C406&gt;=400,ROUND('201920 DATA'!BH406/$C406,2),"")))</f>
        <v>0.01</v>
      </c>
      <c r="AJ406" s="289">
        <f>IF(OR($C406="*",$C406&lt;400),"",IF(AND('201920 DATA'!BI406="*",$C406&gt;=400),"*",IF($C406&gt;=400,ROUND('201920 DATA'!BI406/$C406,2),"")))</f>
        <v>0.08</v>
      </c>
      <c r="AK406" s="289">
        <f>IF(OR($C406="*",$C406&lt;400),"",IF(AND('201920 DATA'!BJ406="*",$C406&gt;=400),"*",IF($C406&gt;=400,ROUND('201920 DATA'!BJ406/$C406,2),"")))</f>
        <v>0.01</v>
      </c>
      <c r="AL406" s="289">
        <f>IF(OR($C406="*",$C406&lt;400),"",IF(AND('201920 DATA'!BK406="*",$C406&gt;=400),"*",IF($C406&gt;=400,ROUND('201920 DATA'!BK406/$C406,2),"")))</f>
        <v>0.06</v>
      </c>
      <c r="AM406" s="289">
        <f>IF(OR($C406="*",$C406&lt;400),"",IF(AND('201920 DATA'!BL406="*",$C406&gt;=400),"*",IF($C406&gt;=400,ROUND('201920 DATA'!BL406/$C406,2),"")))</f>
        <v>7.0000000000000007E-2</v>
      </c>
      <c r="AN406" s="289">
        <f>IF(OR($C406="*",$C406&lt;400),"",IF(AND('201920 DATA'!BM406="*",$C406&gt;=400),"*",IF($C406&gt;=400,ROUND('201920 DATA'!BM406/$C406,2),"")))</f>
        <v>0.15</v>
      </c>
      <c r="AO406" s="289">
        <f>IF(OR($C406="*",$C406&lt;400),"",IF(AND('201920 DATA'!BN406="*",$C406&gt;=400),"*",IF($C406&gt;=400,ROUND('201920 DATA'!BN406/$C406,2),"")))</f>
        <v>0.02</v>
      </c>
      <c r="AP406" s="289">
        <f>IF(OR($C406="*",$C406&lt;400),"",IF(AND('201920 DATA'!BO406="*",$C406&gt;=400),"*",IF($C406&gt;=400,ROUND('201920 DATA'!BO406/$C406,2),"")))</f>
        <v>0.09</v>
      </c>
      <c r="AQ406" s="289">
        <f>IF(OR($C406="*",$C406&lt;400),"",IF(AND('201920 DATA'!BP406="*",$C406&gt;=400),"*",IF($C406&gt;=400,ROUND('201920 DATA'!BP406/$C406,2),"")))</f>
        <v>0.06</v>
      </c>
      <c r="AR406" s="289">
        <f>IF(OR($C406="*",$C406&lt;400),"",IF(AND('201920 DATA'!BQ406="*",$C406&gt;=400),"*",IF($C406&gt;=400,ROUND('201920 DATA'!BQ406/$C406,2),"")))</f>
        <v>7.0000000000000007E-2</v>
      </c>
      <c r="AS406" s="289">
        <f>IF(OR($C406="*",$C406&lt;400),"",IF(AND('201920 DATA'!BR406="*",$C406&gt;=400),"*",IF($C406&gt;=400,ROUND('201920 DATA'!BR406/$C406,2),"")))</f>
        <v>0.02</v>
      </c>
      <c r="AT406" s="289">
        <f>IF(OR($C406="*",$C406&lt;400),"",IF(AND('201920 DATA'!BS406="*",$C406&gt;=400),"*",IF($C406&gt;=400,ROUND('201920 DATA'!BS406/$C406,2),"")))</f>
        <v>0</v>
      </c>
      <c r="AU406" s="289">
        <f>IF(OR($C406="*",$C406&lt;400),"",IF(AND('201920 DATA'!BT406="*",$C406&gt;=400),"*",IF($C406&gt;=400,ROUND('201920 DATA'!BT406/$C406,2),"")))</f>
        <v>0.09</v>
      </c>
      <c r="AV406" s="289">
        <f>IF(OR($C406="*",$C406&lt;400),"",IF(AND('201920 DATA'!BU406="*",$C406&gt;=400),"*",IF($C406&gt;=400,ROUND('201920 DATA'!BU406/$C406,2),"")))</f>
        <v>7.0000000000000007E-2</v>
      </c>
      <c r="AW406" s="289">
        <f>IF(OR($C406="*",$C406&lt;400),"",IF(AND('201920 DATA'!BV406="*",$C406&gt;=400),"*",IF($C406&gt;=400,ROUND('201920 DATA'!BV406/$C406,2),"")))</f>
        <v>0</v>
      </c>
      <c r="AX406" s="289">
        <f>IF(OR($C406="*",$C406&lt;400),"",IF(AND('201920 DATA'!BW406="*",$C406&gt;=400),"*",IF($C406&gt;=400,ROUND('201920 DATA'!BW406/$C406,2),"")))</f>
        <v>0.05</v>
      </c>
      <c r="AZ406" s="365">
        <v>151735</v>
      </c>
    </row>
    <row r="407" spans="1:52" x14ac:dyDescent="0.2">
      <c r="A407" s="373" t="s">
        <v>811</v>
      </c>
      <c r="B407" s="287">
        <f>'201920 DATA'!B407</f>
        <v>38185</v>
      </c>
      <c r="C407" s="288">
        <f>'201920 DATA'!C407</f>
        <v>38185</v>
      </c>
      <c r="D407" s="293">
        <f>'201920 DATA'!FQ407</f>
        <v>35070</v>
      </c>
      <c r="F407" s="313">
        <f t="shared" si="12"/>
        <v>0.03</v>
      </c>
      <c r="G407" s="295">
        <f t="shared" si="13"/>
        <v>1</v>
      </c>
      <c r="H407" s="289">
        <f>IF(OR($C407="*",$C407&lt;400),"",IF(AND('201920 DATA'!F407="*",$C407&gt;=400),"*",IF($C407&gt;=400,ROUND('201920 DATA'!F407/$C407,2),"")))</f>
        <v>7.0000000000000007E-2</v>
      </c>
      <c r="I407" s="296">
        <f>IF(OR($B407="*",$B407&lt;400),"",IF(AND('201920 DATA'!Y407="*",$B407&gt;=400),"*",IF($B407&gt;=400,ROUND('201920 DATA'!Y407/$B407,2),"")))</f>
        <v>0.03</v>
      </c>
      <c r="J407" s="296">
        <f>IF(OR($B407="*",$B407&lt;400),"",IF(AND('201920 DATA'!Z407="*",$B407&gt;=400),"*",IF($B407&gt;=400,ROUND('201920 DATA'!Z407/$B407,2),"")))</f>
        <v>0.05</v>
      </c>
      <c r="K407" s="296">
        <f>IF(OR($B407="*",$B407&lt;400),"",IF(AND('201920 DATA'!AA407="*",$B407&gt;=400),"*",IF($B407&gt;=400,ROUND('201920 DATA'!AA407/$B407,2),"")))</f>
        <v>7.0000000000000007E-2</v>
      </c>
      <c r="L407" s="296">
        <f>IF(OR($B407="*",$B407&lt;400),"",IF(AND('201920 DATA'!AB407="*",$B407&gt;=400),"*",IF($B407&gt;=400,ROUND('201920 DATA'!AB407/$B407,2),"")))</f>
        <v>0.17</v>
      </c>
      <c r="M407" s="296">
        <f>IF(OR($B407="*",$B407&lt;400),"",IF(AND('201920 DATA'!AC407="*",$B407&gt;=400),"*",IF($B407&gt;=400,ROUND('201920 DATA'!AC407/$B407,2),"")))</f>
        <v>0.37</v>
      </c>
      <c r="N407" s="296">
        <f>IF(OR($B407="*",$B407&lt;400),"",IF(AND('201920 DATA'!AD407="*",$B407&gt;=400),"*",IF($B407&gt;=400,ROUND('201920 DATA'!AD407/$B407,2),"")))</f>
        <v>0.28000000000000003</v>
      </c>
      <c r="O407" s="296">
        <f>IF(OR($B407="*",$B407&lt;400),"",IF(AND('201920 DATA'!AE407="*",$B407&gt;=400),"*",IF($B407&gt;=400,ROUND('201920 DATA'!AE407/$B407,2),"")))</f>
        <v>0.02</v>
      </c>
      <c r="P407" s="297"/>
      <c r="Q407" s="296">
        <f>IF(OR($B407="*",$B407&lt;400),"",IF(AND('201920 DATA'!FO407="*",$B407&gt;=400),"*",IF($B407&gt;=400,ROUND('201920 DATA'!FO407/$B407,2),"")))</f>
        <v>0.96</v>
      </c>
      <c r="R407" s="289">
        <f>IF(OR($C407="*",$C407&lt;400),"",IF(AND('201920 DATA'!F407="*",$C407&gt;=400),"*",IF($C407&gt;=400,ROUND('201920 DATA'!F407/$C407,2),"")))</f>
        <v>7.0000000000000007E-2</v>
      </c>
      <c r="S407" s="289">
        <f>IF(OR($C407="*",$C407&lt;400),"",IF(AND('201920 DATA'!G407="*",$C407&gt;=400),"*",IF($C407&gt;=400,ROUND('201920 DATA'!G407/$C407,2),"")))</f>
        <v>0</v>
      </c>
      <c r="T407" s="289">
        <f>IF(OR($C407="*",$C407&lt;400),"",IF(AND('201920 DATA'!H407="*",$C407&gt;=400),"*",IF($C407&gt;=400,ROUND('201920 DATA'!H407/$C407,2),"")))</f>
        <v>0.93</v>
      </c>
      <c r="U407" s="289" t="str">
        <f>IF(OR($C407="*",$C407&lt;400),"",IF(AND('201920 DATA'!FP407="*",$C407&gt;=400),"*",IF($C407&gt;=400,ROUND('201920 DATA'!FP407/$C407,2),"")))</f>
        <v>*</v>
      </c>
      <c r="V407" s="312">
        <f>IF(OR($D407="*",$D407&lt;400),"",IF(AND('201920 DATA'!M407="*",$D407&gt;=400),"*",IF($D407&gt;=400,ROUND('201920 DATA'!M407/$D407,2),"")))</f>
        <v>0</v>
      </c>
      <c r="W407" s="312">
        <f>IF(OR($D407="*",$D407&lt;400),"",IF(AND('201920 DATA'!N407="*",$D407&gt;=400),"*",IF($D407&gt;=400,ROUND('201920 DATA'!N407/$D407,2),"")))</f>
        <v>0.36</v>
      </c>
      <c r="X407" s="312">
        <f>IF(OR($D407="*",$D407&lt;400),"",IF(AND('201920 DATA'!O407="*",$D407&gt;=400),"*",IF($D407&gt;=400,ROUND('201920 DATA'!O407/$D407,2),"")))</f>
        <v>0.3</v>
      </c>
      <c r="Y407" s="312">
        <f>IF(OR($D407="*",$D407&lt;400),"",IF(AND('201920 DATA'!P407="*",$D407&gt;=400),"*",IF($D407&gt;=400,ROUND('201920 DATA'!P407/$D407,2),"")))</f>
        <v>0.2</v>
      </c>
      <c r="Z407" s="312">
        <f>IF(OR($D407="*",$D407&lt;400),"",IF(AND('201920 DATA'!Q407="*",$D407&gt;=400),"*",IF($D407&gt;=400,ROUND('201920 DATA'!Q407/$D407,2),"")))</f>
        <v>0.12</v>
      </c>
      <c r="AA407" s="312">
        <f>IF(OR($D407="*",$D407&lt;400),"",IF(AND('201920 DATA'!R407="*",$D407&gt;=400),"*",IF($D407&gt;=400,ROUND('201920 DATA'!R407/$D407,2),"")))</f>
        <v>0.01</v>
      </c>
      <c r="AB407" s="312">
        <f>IF(OR($D407="*",$D407&lt;400),"",IF(AND('201920 DATA'!S407="*",$D407&gt;=400),"*",IF($D407&gt;=400,ROUND('201920 DATA'!S407/$D407,2),"")))</f>
        <v>0</v>
      </c>
      <c r="AC407" s="312" t="str">
        <f>IF(OR($D407="*",$D407&lt;400),"",IF(AND('201920 DATA'!T407="*",$D407&gt;=400),"*",IF($D407&gt;=400,ROUND('201920 DATA'!T407/$D407,2),"")))</f>
        <v>*</v>
      </c>
      <c r="AD407" s="289" t="str">
        <f>IF(OR($C407="*",$C407&lt;400),"",IF(AND('201920 DATA'!BC407="*",$C407&gt;=400),"*",IF($C407&gt;=400,ROUND('201920 DATA'!BC407/$C407,2),"")))</f>
        <v>*</v>
      </c>
      <c r="AE407" s="289">
        <f>IF(OR($C407="*",$C407&lt;400),"",IF(AND('201920 DATA'!BD407="*",$C407&gt;=400),"*",IF($C407&gt;=400,ROUND('201920 DATA'!BD407/$C407,2),"")))</f>
        <v>0.03</v>
      </c>
      <c r="AF407" s="289" t="str">
        <f>IF(OR($C407="*",$C407&lt;400),"",IF(AND('201920 DATA'!BE407="*",$C407&gt;=400),"*",IF($C407&gt;=400,ROUND('201920 DATA'!BE407/$C407,2),"")))</f>
        <v>*</v>
      </c>
      <c r="AG407" s="289">
        <f>IF(OR($C407="*",$C407&lt;400),"",IF(AND('201920 DATA'!BF407="*",$C407&gt;=400),"*",IF($C407&gt;=400,ROUND('201920 DATA'!BF407/$C407,2),"")))</f>
        <v>0</v>
      </c>
      <c r="AH407" s="289" t="str">
        <f>IF(OR($C407="*",$C407&lt;400),"",IF(AND('201920 DATA'!BG407="*",$C407&gt;=400),"*",IF($C407&gt;=400,ROUND('201920 DATA'!BG407/$C407,2),"")))</f>
        <v>*</v>
      </c>
      <c r="AI407" s="289">
        <f>IF(OR($C407="*",$C407&lt;400),"",IF(AND('201920 DATA'!BH407="*",$C407&gt;=400),"*",IF($C407&gt;=400,ROUND('201920 DATA'!BH407/$C407,2),"")))</f>
        <v>0</v>
      </c>
      <c r="AJ407" s="289">
        <f>IF(OR($C407="*",$C407&lt;400),"",IF(AND('201920 DATA'!BI407="*",$C407&gt;=400),"*",IF($C407&gt;=400,ROUND('201920 DATA'!BI407/$C407,2),"")))</f>
        <v>0.93</v>
      </c>
      <c r="AK407" s="289" t="str">
        <f>IF(OR($C407="*",$C407&lt;400),"",IF(AND('201920 DATA'!BJ407="*",$C407&gt;=400),"*",IF($C407&gt;=400,ROUND('201920 DATA'!BJ407/$C407,2),"")))</f>
        <v>*</v>
      </c>
      <c r="AL407" s="289" t="str">
        <f>IF(OR($C407="*",$C407&lt;400),"",IF(AND('201920 DATA'!BK407="*",$C407&gt;=400),"*",IF($C407&gt;=400,ROUND('201920 DATA'!BK407/$C407,2),"")))</f>
        <v>*</v>
      </c>
      <c r="AM407" s="289">
        <f>IF(OR($C407="*",$C407&lt;400),"",IF(AND('201920 DATA'!BL407="*",$C407&gt;=400),"*",IF($C407&gt;=400,ROUND('201920 DATA'!BL407/$C407,2),"")))</f>
        <v>0</v>
      </c>
      <c r="AN407" s="289" t="str">
        <f>IF(OR($C407="*",$C407&lt;400),"",IF(AND('201920 DATA'!BM407="*",$C407&gt;=400),"*",IF($C407&gt;=400,ROUND('201920 DATA'!BM407/$C407,2),"")))</f>
        <v>*</v>
      </c>
      <c r="AO407" s="289">
        <f>IF(OR($C407="*",$C407&lt;400),"",IF(AND('201920 DATA'!BN407="*",$C407&gt;=400),"*",IF($C407&gt;=400,ROUND('201920 DATA'!BN407/$C407,2),"")))</f>
        <v>0</v>
      </c>
      <c r="AP407" s="289">
        <f>IF(OR($C407="*",$C407&lt;400),"",IF(AND('201920 DATA'!BO407="*",$C407&gt;=400),"*",IF($C407&gt;=400,ROUND('201920 DATA'!BO407/$C407,2),"")))</f>
        <v>0</v>
      </c>
      <c r="AQ407" s="289" t="str">
        <f>IF(OR($C407="*",$C407&lt;400),"",IF(AND('201920 DATA'!BP407="*",$C407&gt;=400),"*",IF($C407&gt;=400,ROUND('201920 DATA'!BP407/$C407,2),"")))</f>
        <v>*</v>
      </c>
      <c r="AR407" s="289">
        <f>IF(OR($C407="*",$C407&lt;400),"",IF(AND('201920 DATA'!BQ407="*",$C407&gt;=400),"*",IF($C407&gt;=400,ROUND('201920 DATA'!BQ407/$C407,2),"")))</f>
        <v>0</v>
      </c>
      <c r="AS407" s="289">
        <f>IF(OR($C407="*",$C407&lt;400),"",IF(AND('201920 DATA'!BR407="*",$C407&gt;=400),"*",IF($C407&gt;=400,ROUND('201920 DATA'!BR407/$C407,2),"")))</f>
        <v>0</v>
      </c>
      <c r="AT407" s="289">
        <f>IF(OR($C407="*",$C407&lt;400),"",IF(AND('201920 DATA'!BS407="*",$C407&gt;=400),"*",IF($C407&gt;=400,ROUND('201920 DATA'!BS407/$C407,2),"")))</f>
        <v>0.01</v>
      </c>
      <c r="AU407" s="289">
        <f>IF(OR($C407="*",$C407&lt;400),"",IF(AND('201920 DATA'!BT407="*",$C407&gt;=400),"*",IF($C407&gt;=400,ROUND('201920 DATA'!BT407/$C407,2),"")))</f>
        <v>0</v>
      </c>
      <c r="AV407" s="289">
        <f>IF(OR($C407="*",$C407&lt;400),"",IF(AND('201920 DATA'!BU407="*",$C407&gt;=400),"*",IF($C407&gt;=400,ROUND('201920 DATA'!BU407/$C407,2),"")))</f>
        <v>0.02</v>
      </c>
      <c r="AW407" s="289">
        <f>IF(OR($C407="*",$C407&lt;400),"",IF(AND('201920 DATA'!BV407="*",$C407&gt;=400),"*",IF($C407&gt;=400,ROUND('201920 DATA'!BV407/$C407,2),"")))</f>
        <v>0</v>
      </c>
      <c r="AX407" s="289">
        <f>IF(OR($C407="*",$C407&lt;400),"",IF(AND('201920 DATA'!BW407="*",$C407&gt;=400),"*",IF($C407&gt;=400,ROUND('201920 DATA'!BW407/$C407,2),"")))</f>
        <v>0</v>
      </c>
      <c r="AZ407" s="365">
        <v>37225</v>
      </c>
    </row>
    <row r="408" spans="1:52" x14ac:dyDescent="0.2">
      <c r="A408" s="373" t="s">
        <v>464</v>
      </c>
      <c r="B408" s="287">
        <f>'201920 DATA'!B408</f>
        <v>110</v>
      </c>
      <c r="C408" s="288">
        <f>'201920 DATA'!C408</f>
        <v>90</v>
      </c>
      <c r="D408" s="293" t="str">
        <f>'201920 DATA'!FQ408</f>
        <v>*</v>
      </c>
      <c r="F408" s="313" t="str">
        <f t="shared" si="12"/>
        <v/>
      </c>
      <c r="G408" s="295" t="str">
        <f t="shared" si="13"/>
        <v/>
      </c>
      <c r="H408" s="289" t="str">
        <f>IF(OR($C408="*",$C408&lt;400),"",IF(AND('201920 DATA'!F408="*",$C408&gt;=400),"*",IF($C408&gt;=400,ROUND('201920 DATA'!F408/$C408,2),"")))</f>
        <v/>
      </c>
      <c r="I408" s="296" t="str">
        <f>IF(OR($B408="*",$B408&lt;400),"",IF(AND('201920 DATA'!Y408="*",$B408&gt;=400),"*",IF($B408&gt;=400,ROUND('201920 DATA'!Y408/$B408,2),"")))</f>
        <v/>
      </c>
      <c r="J408" s="296" t="str">
        <f>IF(OR($B408="*",$B408&lt;400),"",IF(AND('201920 DATA'!Z408="*",$B408&gt;=400),"*",IF($B408&gt;=400,ROUND('201920 DATA'!Z408/$B408,2),"")))</f>
        <v/>
      </c>
      <c r="K408" s="296" t="str">
        <f>IF(OR($B408="*",$B408&lt;400),"",IF(AND('201920 DATA'!AA408="*",$B408&gt;=400),"*",IF($B408&gt;=400,ROUND('201920 DATA'!AA408/$B408,2),"")))</f>
        <v/>
      </c>
      <c r="L408" s="296" t="str">
        <f>IF(OR($B408="*",$B408&lt;400),"",IF(AND('201920 DATA'!AB408="*",$B408&gt;=400),"*",IF($B408&gt;=400,ROUND('201920 DATA'!AB408/$B408,2),"")))</f>
        <v/>
      </c>
      <c r="M408" s="296" t="str">
        <f>IF(OR($B408="*",$B408&lt;400),"",IF(AND('201920 DATA'!AC408="*",$B408&gt;=400),"*",IF($B408&gt;=400,ROUND('201920 DATA'!AC408/$B408,2),"")))</f>
        <v/>
      </c>
      <c r="N408" s="296" t="str">
        <f>IF(OR($B408="*",$B408&lt;400),"",IF(AND('201920 DATA'!AD408="*",$B408&gt;=400),"*",IF($B408&gt;=400,ROUND('201920 DATA'!AD408/$B408,2),"")))</f>
        <v/>
      </c>
      <c r="O408" s="296" t="str">
        <f>IF(OR($B408="*",$B408&lt;400),"",IF(AND('201920 DATA'!AE408="*",$B408&gt;=400),"*",IF($B408&gt;=400,ROUND('201920 DATA'!AE408/$B408,2),"")))</f>
        <v/>
      </c>
      <c r="P408" s="297"/>
      <c r="Q408" s="296" t="str">
        <f>IF(OR($B408="*",$B408&lt;400),"",IF(AND('201920 DATA'!FO408="*",$B408&gt;=400),"*",IF($B408&gt;=400,ROUND('201920 DATA'!FO408/$B408,2),"")))</f>
        <v/>
      </c>
      <c r="R408" s="289" t="str">
        <f>IF(OR($C408="*",$C408&lt;400),"",IF(AND('201920 DATA'!F408="*",$C408&gt;=400),"*",IF($C408&gt;=400,ROUND('201920 DATA'!F408/$C408,2),"")))</f>
        <v/>
      </c>
      <c r="S408" s="289" t="str">
        <f>IF(OR($C408="*",$C408&lt;400),"",IF(AND('201920 DATA'!G408="*",$C408&gt;=400),"*",IF($C408&gt;=400,ROUND('201920 DATA'!G408/$C408,2),"")))</f>
        <v/>
      </c>
      <c r="T408" s="289" t="str">
        <f>IF(OR($C408="*",$C408&lt;400),"",IF(AND('201920 DATA'!H408="*",$C408&gt;=400),"*",IF($C408&gt;=400,ROUND('201920 DATA'!H408/$C408,2),"")))</f>
        <v/>
      </c>
      <c r="U408" s="289" t="str">
        <f>IF(OR($C408="*",$C408&lt;400),"",IF(AND('201920 DATA'!FP408="*",$C408&gt;=400),"*",IF($C408&gt;=400,ROUND('201920 DATA'!FP408/$C408,2),"")))</f>
        <v/>
      </c>
      <c r="V408" s="312" t="str">
        <f>IF(OR($D408="*",$D408&lt;400),"",IF(AND('201920 DATA'!M408="*",$D408&gt;=400),"*",IF($D408&gt;=400,ROUND('201920 DATA'!M408/$D408,2),"")))</f>
        <v/>
      </c>
      <c r="W408" s="312" t="str">
        <f>IF(OR($D408="*",$D408&lt;400),"",IF(AND('201920 DATA'!N408="*",$D408&gt;=400),"*",IF($D408&gt;=400,ROUND('201920 DATA'!N408/$D408,2),"")))</f>
        <v/>
      </c>
      <c r="X408" s="312" t="str">
        <f>IF(OR($D408="*",$D408&lt;400),"",IF(AND('201920 DATA'!O408="*",$D408&gt;=400),"*",IF($D408&gt;=400,ROUND('201920 DATA'!O408/$D408,2),"")))</f>
        <v/>
      </c>
      <c r="Y408" s="312" t="str">
        <f>IF(OR($D408="*",$D408&lt;400),"",IF(AND('201920 DATA'!P408="*",$D408&gt;=400),"*",IF($D408&gt;=400,ROUND('201920 DATA'!P408/$D408,2),"")))</f>
        <v/>
      </c>
      <c r="Z408" s="312" t="str">
        <f>IF(OR($D408="*",$D408&lt;400),"",IF(AND('201920 DATA'!Q408="*",$D408&gt;=400),"*",IF($D408&gt;=400,ROUND('201920 DATA'!Q408/$D408,2),"")))</f>
        <v/>
      </c>
      <c r="AA408" s="312" t="str">
        <f>IF(OR($D408="*",$D408&lt;400),"",IF(AND('201920 DATA'!R408="*",$D408&gt;=400),"*",IF($D408&gt;=400,ROUND('201920 DATA'!R408/$D408,2),"")))</f>
        <v/>
      </c>
      <c r="AB408" s="312" t="str">
        <f>IF(OR($D408="*",$D408&lt;400),"",IF(AND('201920 DATA'!S408="*",$D408&gt;=400),"*",IF($D408&gt;=400,ROUND('201920 DATA'!S408/$D408,2),"")))</f>
        <v/>
      </c>
      <c r="AC408" s="312" t="str">
        <f>IF(OR($D408="*",$D408&lt;400),"",IF(AND('201920 DATA'!T408="*",$D408&gt;=400),"*",IF($D408&gt;=400,ROUND('201920 DATA'!T408/$D408,2),"")))</f>
        <v/>
      </c>
      <c r="AD408" s="289" t="str">
        <f>IF(OR($C408="*",$C408&lt;400),"",IF(AND('201920 DATA'!BC408="*",$C408&gt;=400),"*",IF($C408&gt;=400,ROUND('201920 DATA'!BC408/$C408,2),"")))</f>
        <v/>
      </c>
      <c r="AE408" s="289" t="str">
        <f>IF(OR($C408="*",$C408&lt;400),"",IF(AND('201920 DATA'!BD408="*",$C408&gt;=400),"*",IF($C408&gt;=400,ROUND('201920 DATA'!BD408/$C408,2),"")))</f>
        <v/>
      </c>
      <c r="AF408" s="289" t="str">
        <f>IF(OR($C408="*",$C408&lt;400),"",IF(AND('201920 DATA'!BE408="*",$C408&gt;=400),"*",IF($C408&gt;=400,ROUND('201920 DATA'!BE408/$C408,2),"")))</f>
        <v/>
      </c>
      <c r="AG408" s="289" t="str">
        <f>IF(OR($C408="*",$C408&lt;400),"",IF(AND('201920 DATA'!BF408="*",$C408&gt;=400),"*",IF($C408&gt;=400,ROUND('201920 DATA'!BF408/$C408,2),"")))</f>
        <v/>
      </c>
      <c r="AH408" s="289" t="str">
        <f>IF(OR($C408="*",$C408&lt;400),"",IF(AND('201920 DATA'!BG408="*",$C408&gt;=400),"*",IF($C408&gt;=400,ROUND('201920 DATA'!BG408/$C408,2),"")))</f>
        <v/>
      </c>
      <c r="AI408" s="289" t="str">
        <f>IF(OR($C408="*",$C408&lt;400),"",IF(AND('201920 DATA'!BH408="*",$C408&gt;=400),"*",IF($C408&gt;=400,ROUND('201920 DATA'!BH408/$C408,2),"")))</f>
        <v/>
      </c>
      <c r="AJ408" s="289" t="str">
        <f>IF(OR($C408="*",$C408&lt;400),"",IF(AND('201920 DATA'!BI408="*",$C408&gt;=400),"*",IF($C408&gt;=400,ROUND('201920 DATA'!BI408/$C408,2),"")))</f>
        <v/>
      </c>
      <c r="AK408" s="289" t="str">
        <f>IF(OR($C408="*",$C408&lt;400),"",IF(AND('201920 DATA'!BJ408="*",$C408&gt;=400),"*",IF($C408&gt;=400,ROUND('201920 DATA'!BJ408/$C408,2),"")))</f>
        <v/>
      </c>
      <c r="AL408" s="289" t="str">
        <f>IF(OR($C408="*",$C408&lt;400),"",IF(AND('201920 DATA'!BK408="*",$C408&gt;=400),"*",IF($C408&gt;=400,ROUND('201920 DATA'!BK408/$C408,2),"")))</f>
        <v/>
      </c>
      <c r="AM408" s="289" t="str">
        <f>IF(OR($C408="*",$C408&lt;400),"",IF(AND('201920 DATA'!BL408="*",$C408&gt;=400),"*",IF($C408&gt;=400,ROUND('201920 DATA'!BL408/$C408,2),"")))</f>
        <v/>
      </c>
      <c r="AN408" s="289" t="str">
        <f>IF(OR($C408="*",$C408&lt;400),"",IF(AND('201920 DATA'!BM408="*",$C408&gt;=400),"*",IF($C408&gt;=400,ROUND('201920 DATA'!BM408/$C408,2),"")))</f>
        <v/>
      </c>
      <c r="AO408" s="289" t="str">
        <f>IF(OR($C408="*",$C408&lt;400),"",IF(AND('201920 DATA'!BN408="*",$C408&gt;=400),"*",IF($C408&gt;=400,ROUND('201920 DATA'!BN408/$C408,2),"")))</f>
        <v/>
      </c>
      <c r="AP408" s="289" t="str">
        <f>IF(OR($C408="*",$C408&lt;400),"",IF(AND('201920 DATA'!BO408="*",$C408&gt;=400),"*",IF($C408&gt;=400,ROUND('201920 DATA'!BO408/$C408,2),"")))</f>
        <v/>
      </c>
      <c r="AQ408" s="289" t="str">
        <f>IF(OR($C408="*",$C408&lt;400),"",IF(AND('201920 DATA'!BP408="*",$C408&gt;=400),"*",IF($C408&gt;=400,ROUND('201920 DATA'!BP408/$C408,2),"")))</f>
        <v/>
      </c>
      <c r="AR408" s="289" t="str">
        <f>IF(OR($C408="*",$C408&lt;400),"",IF(AND('201920 DATA'!BQ408="*",$C408&gt;=400),"*",IF($C408&gt;=400,ROUND('201920 DATA'!BQ408/$C408,2),"")))</f>
        <v/>
      </c>
      <c r="AS408" s="289" t="str">
        <f>IF(OR($C408="*",$C408&lt;400),"",IF(AND('201920 DATA'!BR408="*",$C408&gt;=400),"*",IF($C408&gt;=400,ROUND('201920 DATA'!BR408/$C408,2),"")))</f>
        <v/>
      </c>
      <c r="AT408" s="289" t="str">
        <f>IF(OR($C408="*",$C408&lt;400),"",IF(AND('201920 DATA'!BS408="*",$C408&gt;=400),"*",IF($C408&gt;=400,ROUND('201920 DATA'!BS408/$C408,2),"")))</f>
        <v/>
      </c>
      <c r="AU408" s="289" t="str">
        <f>IF(OR($C408="*",$C408&lt;400),"",IF(AND('201920 DATA'!BT408="*",$C408&gt;=400),"*",IF($C408&gt;=400,ROUND('201920 DATA'!BT408/$C408,2),"")))</f>
        <v/>
      </c>
      <c r="AV408" s="289" t="str">
        <f>IF(OR($C408="*",$C408&lt;400),"",IF(AND('201920 DATA'!BU408="*",$C408&gt;=400),"*",IF($C408&gt;=400,ROUND('201920 DATA'!BU408/$C408,2),"")))</f>
        <v/>
      </c>
      <c r="AW408" s="289" t="str">
        <f>IF(OR($C408="*",$C408&lt;400),"",IF(AND('201920 DATA'!BV408="*",$C408&gt;=400),"*",IF($C408&gt;=400,ROUND('201920 DATA'!BV408/$C408,2),"")))</f>
        <v/>
      </c>
      <c r="AX408" s="289" t="str">
        <f>IF(OR($C408="*",$C408&lt;400),"",IF(AND('201920 DATA'!BW408="*",$C408&gt;=400),"*",IF($C408&gt;=400,ROUND('201920 DATA'!BW408/$C408,2),"")))</f>
        <v/>
      </c>
      <c r="AZ408" s="365">
        <v>1300</v>
      </c>
    </row>
    <row r="409" spans="1:52" x14ac:dyDescent="0.2">
      <c r="A409" s="373" t="s">
        <v>465</v>
      </c>
      <c r="B409" s="287">
        <f>'201920 DATA'!B409</f>
        <v>105305</v>
      </c>
      <c r="C409" s="288">
        <f>'201920 DATA'!C409</f>
        <v>82105</v>
      </c>
      <c r="D409" s="293">
        <f>'201920 DATA'!FQ409</f>
        <v>20955</v>
      </c>
      <c r="F409" s="313">
        <f t="shared" si="12"/>
        <v>-0.04</v>
      </c>
      <c r="G409" s="295">
        <f t="shared" si="13"/>
        <v>0.78</v>
      </c>
      <c r="H409" s="289">
        <f>IF(OR($C409="*",$C409&lt;400),"",IF(AND('201920 DATA'!F409="*",$C409&gt;=400),"*",IF($C409&gt;=400,ROUND('201920 DATA'!F409/$C409,2),"")))</f>
        <v>0.49</v>
      </c>
      <c r="I409" s="296">
        <f>IF(OR($B409="*",$B409&lt;400),"",IF(AND('201920 DATA'!Y409="*",$B409&gt;=400),"*",IF($B409&gt;=400,ROUND('201920 DATA'!Y409/$B409,2),"")))</f>
        <v>0.13</v>
      </c>
      <c r="J409" s="296">
        <f>IF(OR($B409="*",$B409&lt;400),"",IF(AND('201920 DATA'!Z409="*",$B409&gt;=400),"*",IF($B409&gt;=400,ROUND('201920 DATA'!Z409/$B409,2),"")))</f>
        <v>0.1</v>
      </c>
      <c r="K409" s="296">
        <f>IF(OR($B409="*",$B409&lt;400),"",IF(AND('201920 DATA'!AA409="*",$B409&gt;=400),"*",IF($B409&gt;=400,ROUND('201920 DATA'!AA409/$B409,2),"")))</f>
        <v>0.13</v>
      </c>
      <c r="L409" s="296">
        <f>IF(OR($B409="*",$B409&lt;400),"",IF(AND('201920 DATA'!AB409="*",$B409&gt;=400),"*",IF($B409&gt;=400,ROUND('201920 DATA'!AB409/$B409,2),"")))</f>
        <v>0.15</v>
      </c>
      <c r="M409" s="296">
        <f>IF(OR($B409="*",$B409&lt;400),"",IF(AND('201920 DATA'!AC409="*",$B409&gt;=400),"*",IF($B409&gt;=400,ROUND('201920 DATA'!AC409/$B409,2),"")))</f>
        <v>0.22</v>
      </c>
      <c r="N409" s="296">
        <f>IF(OR($B409="*",$B409&lt;400),"",IF(AND('201920 DATA'!AD409="*",$B409&gt;=400),"*",IF($B409&gt;=400,ROUND('201920 DATA'!AD409/$B409,2),"")))</f>
        <v>0.22</v>
      </c>
      <c r="O409" s="296">
        <f>IF(OR($B409="*",$B409&lt;400),"",IF(AND('201920 DATA'!AE409="*",$B409&gt;=400),"*",IF($B409&gt;=400,ROUND('201920 DATA'!AE409/$B409,2),"")))</f>
        <v>0.04</v>
      </c>
      <c r="P409" s="297"/>
      <c r="Q409" s="296">
        <f>IF(OR($B409="*",$B409&lt;400),"",IF(AND('201920 DATA'!FO409="*",$B409&gt;=400),"*",IF($B409&gt;=400,ROUND('201920 DATA'!FO409/$B409,2),"")))</f>
        <v>0.52</v>
      </c>
      <c r="R409" s="289">
        <f>IF(OR($C409="*",$C409&lt;400),"",IF(AND('201920 DATA'!F409="*",$C409&gt;=400),"*",IF($C409&gt;=400,ROUND('201920 DATA'!F409/$C409,2),"")))</f>
        <v>0.49</v>
      </c>
      <c r="S409" s="289">
        <f>IF(OR($C409="*",$C409&lt;400),"",IF(AND('201920 DATA'!G409="*",$C409&gt;=400),"*",IF($C409&gt;=400,ROUND('201920 DATA'!G409/$C409,2),"")))</f>
        <v>0.11</v>
      </c>
      <c r="T409" s="289">
        <f>IF(OR($C409="*",$C409&lt;400),"",IF(AND('201920 DATA'!H409="*",$C409&gt;=400),"*",IF($C409&gt;=400,ROUND('201920 DATA'!H409/$C409,2),"")))</f>
        <v>0.27</v>
      </c>
      <c r="U409" s="289">
        <f>IF(OR($C409="*",$C409&lt;400),"",IF(AND('201920 DATA'!FP409="*",$C409&gt;=400),"*",IF($C409&gt;=400,ROUND('201920 DATA'!FP409/$C409,2),"")))</f>
        <v>0.13</v>
      </c>
      <c r="V409" s="312">
        <f>IF(OR($D409="*",$D409&lt;400),"",IF(AND('201920 DATA'!M409="*",$D409&gt;=400),"*",IF($D409&gt;=400,ROUND('201920 DATA'!M409/$D409,2),"")))</f>
        <v>0</v>
      </c>
      <c r="W409" s="312">
        <f>IF(OR($D409="*",$D409&lt;400),"",IF(AND('201920 DATA'!N409="*",$D409&gt;=400),"*",IF($D409&gt;=400,ROUND('201920 DATA'!N409/$D409,2),"")))</f>
        <v>0.4</v>
      </c>
      <c r="X409" s="312">
        <f>IF(OR($D409="*",$D409&lt;400),"",IF(AND('201920 DATA'!O409="*",$D409&gt;=400),"*",IF($D409&gt;=400,ROUND('201920 DATA'!O409/$D409,2),"")))</f>
        <v>0.28000000000000003</v>
      </c>
      <c r="Y409" s="312">
        <f>IF(OR($D409="*",$D409&lt;400),"",IF(AND('201920 DATA'!P409="*",$D409&gt;=400),"*",IF($D409&gt;=400,ROUND('201920 DATA'!P409/$D409,2),"")))</f>
        <v>0.1</v>
      </c>
      <c r="Z409" s="312">
        <f>IF(OR($D409="*",$D409&lt;400),"",IF(AND('201920 DATA'!Q409="*",$D409&gt;=400),"*",IF($D409&gt;=400,ROUND('201920 DATA'!Q409/$D409,2),"")))</f>
        <v>0.15</v>
      </c>
      <c r="AA409" s="312">
        <f>IF(OR($D409="*",$D409&lt;400),"",IF(AND('201920 DATA'!R409="*",$D409&gt;=400),"*",IF($D409&gt;=400,ROUND('201920 DATA'!R409/$D409,2),"")))</f>
        <v>0.05</v>
      </c>
      <c r="AB409" s="312">
        <f>IF(OR($D409="*",$D409&lt;400),"",IF(AND('201920 DATA'!S409="*",$D409&gt;=400),"*",IF($D409&gt;=400,ROUND('201920 DATA'!S409/$D409,2),"")))</f>
        <v>0.01</v>
      </c>
      <c r="AC409" s="312">
        <f>IF(OR($D409="*",$D409&lt;400),"",IF(AND('201920 DATA'!T409="*",$D409&gt;=400),"*",IF($D409&gt;=400,ROUND('201920 DATA'!T409/$D409,2),"")))</f>
        <v>0</v>
      </c>
      <c r="AD409" s="289">
        <f>IF(OR($C409="*",$C409&lt;400),"",IF(AND('201920 DATA'!BC409="*",$C409&gt;=400),"*",IF($C409&gt;=400,ROUND('201920 DATA'!BC409/$C409,2),"")))</f>
        <v>0.04</v>
      </c>
      <c r="AE409" s="289">
        <f>IF(OR($C409="*",$C409&lt;400),"",IF(AND('201920 DATA'!BD409="*",$C409&gt;=400),"*",IF($C409&gt;=400,ROUND('201920 DATA'!BD409/$C409,2),"")))</f>
        <v>0.08</v>
      </c>
      <c r="AF409" s="289">
        <f>IF(OR($C409="*",$C409&lt;400),"",IF(AND('201920 DATA'!BE409="*",$C409&gt;=400),"*",IF($C409&gt;=400,ROUND('201920 DATA'!BE409/$C409,2),"")))</f>
        <v>0.03</v>
      </c>
      <c r="AG409" s="289">
        <f>IF(OR($C409="*",$C409&lt;400),"",IF(AND('201920 DATA'!BF409="*",$C409&gt;=400),"*",IF($C409&gt;=400,ROUND('201920 DATA'!BF409/$C409,2),"")))</f>
        <v>0.02</v>
      </c>
      <c r="AH409" s="289">
        <f>IF(OR($C409="*",$C409&lt;400),"",IF(AND('201920 DATA'!BG409="*",$C409&gt;=400),"*",IF($C409&gt;=400,ROUND('201920 DATA'!BG409/$C409,2),"")))</f>
        <v>0.01</v>
      </c>
      <c r="AI409" s="289">
        <f>IF(OR($C409="*",$C409&lt;400),"",IF(AND('201920 DATA'!BH409="*",$C409&gt;=400),"*",IF($C409&gt;=400,ROUND('201920 DATA'!BH409/$C409,2),"")))</f>
        <v>0.02</v>
      </c>
      <c r="AJ409" s="289">
        <f>IF(OR($C409="*",$C409&lt;400),"",IF(AND('201920 DATA'!BI409="*",$C409&gt;=400),"*",IF($C409&gt;=400,ROUND('201920 DATA'!BI409/$C409,2),"")))</f>
        <v>0</v>
      </c>
      <c r="AK409" s="289">
        <f>IF(OR($C409="*",$C409&lt;400),"",IF(AND('201920 DATA'!BJ409="*",$C409&gt;=400),"*",IF($C409&gt;=400,ROUND('201920 DATA'!BJ409/$C409,2),"")))</f>
        <v>0.01</v>
      </c>
      <c r="AL409" s="289">
        <f>IF(OR($C409="*",$C409&lt;400),"",IF(AND('201920 DATA'!BK409="*",$C409&gt;=400),"*",IF($C409&gt;=400,ROUND('201920 DATA'!BK409/$C409,2),"")))</f>
        <v>0.06</v>
      </c>
      <c r="AM409" s="289">
        <f>IF(OR($C409="*",$C409&lt;400),"",IF(AND('201920 DATA'!BL409="*",$C409&gt;=400),"*",IF($C409&gt;=400,ROUND('201920 DATA'!BL409/$C409,2),"")))</f>
        <v>0.09</v>
      </c>
      <c r="AN409" s="289">
        <f>IF(OR($C409="*",$C409&lt;400),"",IF(AND('201920 DATA'!BM409="*",$C409&gt;=400),"*",IF($C409&gt;=400,ROUND('201920 DATA'!BM409/$C409,2),"")))</f>
        <v>0.13</v>
      </c>
      <c r="AO409" s="289">
        <f>IF(OR($C409="*",$C409&lt;400),"",IF(AND('201920 DATA'!BN409="*",$C409&gt;=400),"*",IF($C409&gt;=400,ROUND('201920 DATA'!BN409/$C409,2),"")))</f>
        <v>0.02</v>
      </c>
      <c r="AP409" s="289">
        <f>IF(OR($C409="*",$C409&lt;400),"",IF(AND('201920 DATA'!BO409="*",$C409&gt;=400),"*",IF($C409&gt;=400,ROUND('201920 DATA'!BO409/$C409,2),"")))</f>
        <v>0.09</v>
      </c>
      <c r="AQ409" s="289">
        <f>IF(OR($C409="*",$C409&lt;400),"",IF(AND('201920 DATA'!BP409="*",$C409&gt;=400),"*",IF($C409&gt;=400,ROUND('201920 DATA'!BP409/$C409,2),"")))</f>
        <v>0.06</v>
      </c>
      <c r="AR409" s="289">
        <f>IF(OR($C409="*",$C409&lt;400),"",IF(AND('201920 DATA'!BQ409="*",$C409&gt;=400),"*",IF($C409&gt;=400,ROUND('201920 DATA'!BQ409/$C409,2),"")))</f>
        <v>7.0000000000000007E-2</v>
      </c>
      <c r="AS409" s="289">
        <f>IF(OR($C409="*",$C409&lt;400),"",IF(AND('201920 DATA'!BR409="*",$C409&gt;=400),"*",IF($C409&gt;=400,ROUND('201920 DATA'!BR409/$C409,2),"")))</f>
        <v>0.02</v>
      </c>
      <c r="AT409" s="289">
        <f>IF(OR($C409="*",$C409&lt;400),"",IF(AND('201920 DATA'!BS409="*",$C409&gt;=400),"*",IF($C409&gt;=400,ROUND('201920 DATA'!BS409/$C409,2),"")))</f>
        <v>0</v>
      </c>
      <c r="AU409" s="289">
        <f>IF(OR($C409="*",$C409&lt;400),"",IF(AND('201920 DATA'!BT409="*",$C409&gt;=400),"*",IF($C409&gt;=400,ROUND('201920 DATA'!BT409/$C409,2),"")))</f>
        <v>0.13</v>
      </c>
      <c r="AV409" s="289">
        <f>IF(OR($C409="*",$C409&lt;400),"",IF(AND('201920 DATA'!BU409="*",$C409&gt;=400),"*",IF($C409&gt;=400,ROUND('201920 DATA'!BU409/$C409,2),"")))</f>
        <v>0.06</v>
      </c>
      <c r="AW409" s="289">
        <f>IF(OR($C409="*",$C409&lt;400),"",IF(AND('201920 DATA'!BV409="*",$C409&gt;=400),"*",IF($C409&gt;=400,ROUND('201920 DATA'!BV409/$C409,2),"")))</f>
        <v>0</v>
      </c>
      <c r="AX409" s="289">
        <f>IF(OR($C409="*",$C409&lt;400),"",IF(AND('201920 DATA'!BW409="*",$C409&gt;=400),"*",IF($C409&gt;=400,ROUND('201920 DATA'!BW409/$C409,2),"")))</f>
        <v>7.0000000000000007E-2</v>
      </c>
      <c r="AZ409" s="365">
        <v>109430</v>
      </c>
    </row>
    <row r="410" spans="1:52" x14ac:dyDescent="0.2">
      <c r="A410" s="373" t="s">
        <v>178</v>
      </c>
      <c r="B410" s="287">
        <f>'201920 DATA'!B410</f>
        <v>20645</v>
      </c>
      <c r="C410" s="288">
        <f>'201920 DATA'!C410</f>
        <v>20635</v>
      </c>
      <c r="D410" s="293">
        <f>'201920 DATA'!FQ410</f>
        <v>545</v>
      </c>
      <c r="F410" s="313">
        <f t="shared" si="12"/>
        <v>-0.04</v>
      </c>
      <c r="G410" s="295">
        <f t="shared" si="13"/>
        <v>1</v>
      </c>
      <c r="H410" s="289">
        <f>IF(OR($C410="*",$C410&lt;400),"",IF(AND('201920 DATA'!F410="*",$C410&gt;=400),"*",IF($C410&gt;=400,ROUND('201920 DATA'!F410/$C410,2),"")))</f>
        <v>0.23</v>
      </c>
      <c r="I410" s="296">
        <f>IF(OR($B410="*",$B410&lt;400),"",IF(AND('201920 DATA'!Y410="*",$B410&gt;=400),"*",IF($B410&gt;=400,ROUND('201920 DATA'!Y410/$B410,2),"")))</f>
        <v>0.09</v>
      </c>
      <c r="J410" s="296">
        <f>IF(OR($B410="*",$B410&lt;400),"",IF(AND('201920 DATA'!Z410="*",$B410&gt;=400),"*",IF($B410&gt;=400,ROUND('201920 DATA'!Z410/$B410,2),"")))</f>
        <v>0.14000000000000001</v>
      </c>
      <c r="K410" s="296">
        <f>IF(OR($B410="*",$B410&lt;400),"",IF(AND('201920 DATA'!AA410="*",$B410&gt;=400),"*",IF($B410&gt;=400,ROUND('201920 DATA'!AA410/$B410,2),"")))</f>
        <v>0.14000000000000001</v>
      </c>
      <c r="L410" s="296">
        <f>IF(OR($B410="*",$B410&lt;400),"",IF(AND('201920 DATA'!AB410="*",$B410&gt;=400),"*",IF($B410&gt;=400,ROUND('201920 DATA'!AB410/$B410,2),"")))</f>
        <v>0.2</v>
      </c>
      <c r="M410" s="296">
        <f>IF(OR($B410="*",$B410&lt;400),"",IF(AND('201920 DATA'!AC410="*",$B410&gt;=400),"*",IF($B410&gt;=400,ROUND('201920 DATA'!AC410/$B410,2),"")))</f>
        <v>0.21</v>
      </c>
      <c r="N410" s="296">
        <f>IF(OR($B410="*",$B410&lt;400),"",IF(AND('201920 DATA'!AD410="*",$B410&gt;=400),"*",IF($B410&gt;=400,ROUND('201920 DATA'!AD410/$B410,2),"")))</f>
        <v>0.19</v>
      </c>
      <c r="O410" s="296">
        <f>IF(OR($B410="*",$B410&lt;400),"",IF(AND('201920 DATA'!AE410="*",$B410&gt;=400),"*",IF($B410&gt;=400,ROUND('201920 DATA'!AE410/$B410,2),"")))</f>
        <v>0.02</v>
      </c>
      <c r="P410" s="297"/>
      <c r="Q410" s="296">
        <f>IF(OR($B410="*",$B410&lt;400),"",IF(AND('201920 DATA'!FO410="*",$B410&gt;=400),"*",IF($B410&gt;=400,ROUND('201920 DATA'!FO410/$B410,2),"")))</f>
        <v>0.93</v>
      </c>
      <c r="R410" s="289">
        <f>IF(OR($C410="*",$C410&lt;400),"",IF(AND('201920 DATA'!F410="*",$C410&gt;=400),"*",IF($C410&gt;=400,ROUND('201920 DATA'!F410/$C410,2),"")))</f>
        <v>0.23</v>
      </c>
      <c r="S410" s="289">
        <f>IF(OR($C410="*",$C410&lt;400),"",IF(AND('201920 DATA'!G410="*",$C410&gt;=400),"*",IF($C410&gt;=400,ROUND('201920 DATA'!G410/$C410,2),"")))</f>
        <v>0.08</v>
      </c>
      <c r="T410" s="289">
        <f>IF(OR($C410="*",$C410&lt;400),"",IF(AND('201920 DATA'!H410="*",$C410&gt;=400),"*",IF($C410&gt;=400,ROUND('201920 DATA'!H410/$C410,2),"")))</f>
        <v>0.69</v>
      </c>
      <c r="U410" s="289">
        <f>IF(OR($C410="*",$C410&lt;400),"",IF(AND('201920 DATA'!FP410="*",$C410&gt;=400),"*",IF($C410&gt;=400,ROUND('201920 DATA'!FP410/$C410,2),"")))</f>
        <v>0</v>
      </c>
      <c r="V410" s="312">
        <f>IF(OR($D410="*",$D410&lt;400),"",IF(AND('201920 DATA'!M410="*",$D410&gt;=400),"*",IF($D410&gt;=400,ROUND('201920 DATA'!M410/$D410,2),"")))</f>
        <v>0.08</v>
      </c>
      <c r="W410" s="312">
        <f>IF(OR($D410="*",$D410&lt;400),"",IF(AND('201920 DATA'!N410="*",$D410&gt;=400),"*",IF($D410&gt;=400,ROUND('201920 DATA'!N410/$D410,2),"")))</f>
        <v>0.27</v>
      </c>
      <c r="X410" s="312">
        <f>IF(OR($D410="*",$D410&lt;400),"",IF(AND('201920 DATA'!O410="*",$D410&gt;=400),"*",IF($D410&gt;=400,ROUND('201920 DATA'!O410/$D410,2),"")))</f>
        <v>0.46</v>
      </c>
      <c r="Y410" s="312">
        <f>IF(OR($D410="*",$D410&lt;400),"",IF(AND('201920 DATA'!P410="*",$D410&gt;=400),"*",IF($D410&gt;=400,ROUND('201920 DATA'!P410/$D410,2),"")))</f>
        <v>0.19</v>
      </c>
      <c r="Z410" s="312">
        <f>IF(OR($D410="*",$D410&lt;400),"",IF(AND('201920 DATA'!Q410="*",$D410&gt;=400),"*",IF($D410&gt;=400,ROUND('201920 DATA'!Q410/$D410,2),"")))</f>
        <v>7.0000000000000007E-2</v>
      </c>
      <c r="AA410" s="312" t="str">
        <f>IF(OR($D410="*",$D410&lt;400),"",IF(AND('201920 DATA'!R410="*",$D410&gt;=400),"*",IF($D410&gt;=400,ROUND('201920 DATA'!R410/$D410,2),"")))</f>
        <v>*</v>
      </c>
      <c r="AB410" s="312">
        <f>IF(OR($D410="*",$D410&lt;400),"",IF(AND('201920 DATA'!S410="*",$D410&gt;=400),"*",IF($D410&gt;=400,ROUND('201920 DATA'!S410/$D410,2),"")))</f>
        <v>0</v>
      </c>
      <c r="AC410" s="312" t="str">
        <f>IF(OR($D410="*",$D410&lt;400),"",IF(AND('201920 DATA'!T410="*",$D410&gt;=400),"*",IF($D410&gt;=400,ROUND('201920 DATA'!T410/$D410,2),"")))</f>
        <v>*</v>
      </c>
      <c r="AD410" s="289">
        <f>IF(OR($C410="*",$C410&lt;400),"",IF(AND('201920 DATA'!BC410="*",$C410&gt;=400),"*",IF($C410&gt;=400,ROUND('201920 DATA'!BC410/$C410,2),"")))</f>
        <v>0</v>
      </c>
      <c r="AE410" s="289">
        <f>IF(OR($C410="*",$C410&lt;400),"",IF(AND('201920 DATA'!BD410="*",$C410&gt;=400),"*",IF($C410&gt;=400,ROUND('201920 DATA'!BD410/$C410,2),"")))</f>
        <v>0.2</v>
      </c>
      <c r="AF410" s="289" t="str">
        <f>IF(OR($C410="*",$C410&lt;400),"",IF(AND('201920 DATA'!BE410="*",$C410&gt;=400),"*",IF($C410&gt;=400,ROUND('201920 DATA'!BE410/$C410,2),"")))</f>
        <v>*</v>
      </c>
      <c r="AG410" s="289">
        <f>IF(OR($C410="*",$C410&lt;400),"",IF(AND('201920 DATA'!BF410="*",$C410&gt;=400),"*",IF($C410&gt;=400,ROUND('201920 DATA'!BF410/$C410,2),"")))</f>
        <v>0</v>
      </c>
      <c r="AH410" s="289">
        <f>IF(OR($C410="*",$C410&lt;400),"",IF(AND('201920 DATA'!BG410="*",$C410&gt;=400),"*",IF($C410&gt;=400,ROUND('201920 DATA'!BG410/$C410,2),"")))</f>
        <v>0</v>
      </c>
      <c r="AI410" s="289">
        <f>IF(OR($C410="*",$C410&lt;400),"",IF(AND('201920 DATA'!BH410="*",$C410&gt;=400),"*",IF($C410&gt;=400,ROUND('201920 DATA'!BH410/$C410,2),"")))</f>
        <v>0.12</v>
      </c>
      <c r="AJ410" s="289">
        <f>IF(OR($C410="*",$C410&lt;400),"",IF(AND('201920 DATA'!BI410="*",$C410&gt;=400),"*",IF($C410&gt;=400,ROUND('201920 DATA'!BI410/$C410,2),"")))</f>
        <v>0.14000000000000001</v>
      </c>
      <c r="AK410" s="289">
        <f>IF(OR($C410="*",$C410&lt;400),"",IF(AND('201920 DATA'!BJ410="*",$C410&gt;=400),"*",IF($C410&gt;=400,ROUND('201920 DATA'!BJ410/$C410,2),"")))</f>
        <v>0</v>
      </c>
      <c r="AL410" s="289">
        <f>IF(OR($C410="*",$C410&lt;400),"",IF(AND('201920 DATA'!BK410="*",$C410&gt;=400),"*",IF($C410&gt;=400,ROUND('201920 DATA'!BK410/$C410,2),"")))</f>
        <v>0</v>
      </c>
      <c r="AM410" s="289">
        <f>IF(OR($C410="*",$C410&lt;400),"",IF(AND('201920 DATA'!BL410="*",$C410&gt;=400),"*",IF($C410&gt;=400,ROUND('201920 DATA'!BL410/$C410,2),"")))</f>
        <v>0</v>
      </c>
      <c r="AN410" s="289">
        <f>IF(OR($C410="*",$C410&lt;400),"",IF(AND('201920 DATA'!BM410="*",$C410&gt;=400),"*",IF($C410&gt;=400,ROUND('201920 DATA'!BM410/$C410,2),"")))</f>
        <v>0.12</v>
      </c>
      <c r="AO410" s="289">
        <f>IF(OR($C410="*",$C410&lt;400),"",IF(AND('201920 DATA'!BN410="*",$C410&gt;=400),"*",IF($C410&gt;=400,ROUND('201920 DATA'!BN410/$C410,2),"")))</f>
        <v>0.08</v>
      </c>
      <c r="AP410" s="289">
        <f>IF(OR($C410="*",$C410&lt;400),"",IF(AND('201920 DATA'!BO410="*",$C410&gt;=400),"*",IF($C410&gt;=400,ROUND('201920 DATA'!BO410/$C410,2),"")))</f>
        <v>0.04</v>
      </c>
      <c r="AQ410" s="289">
        <f>IF(OR($C410="*",$C410&lt;400),"",IF(AND('201920 DATA'!BP410="*",$C410&gt;=400),"*",IF($C410&gt;=400,ROUND('201920 DATA'!BP410/$C410,2),"")))</f>
        <v>0</v>
      </c>
      <c r="AR410" s="289" t="str">
        <f>IF(OR($C410="*",$C410&lt;400),"",IF(AND('201920 DATA'!BQ410="*",$C410&gt;=400),"*",IF($C410&gt;=400,ROUND('201920 DATA'!BQ410/$C410,2),"")))</f>
        <v>*</v>
      </c>
      <c r="AS410" s="289">
        <f>IF(OR($C410="*",$C410&lt;400),"",IF(AND('201920 DATA'!BR410="*",$C410&gt;=400),"*",IF($C410&gt;=400,ROUND('201920 DATA'!BR410/$C410,2),"")))</f>
        <v>0</v>
      </c>
      <c r="AT410" s="289">
        <f>IF(OR($C410="*",$C410&lt;400),"",IF(AND('201920 DATA'!BS410="*",$C410&gt;=400),"*",IF($C410&gt;=400,ROUND('201920 DATA'!BS410/$C410,2),"")))</f>
        <v>0.01</v>
      </c>
      <c r="AU410" s="289">
        <f>IF(OR($C410="*",$C410&lt;400),"",IF(AND('201920 DATA'!BT410="*",$C410&gt;=400),"*",IF($C410&gt;=400,ROUND('201920 DATA'!BT410/$C410,2),"")))</f>
        <v>0.02</v>
      </c>
      <c r="AV410" s="289">
        <f>IF(OR($C410="*",$C410&lt;400),"",IF(AND('201920 DATA'!BU410="*",$C410&gt;=400),"*",IF($C410&gt;=400,ROUND('201920 DATA'!BU410/$C410,2),"")))</f>
        <v>0.22</v>
      </c>
      <c r="AW410" s="289">
        <f>IF(OR($C410="*",$C410&lt;400),"",IF(AND('201920 DATA'!BV410="*",$C410&gt;=400),"*",IF($C410&gt;=400,ROUND('201920 DATA'!BV410/$C410,2),"")))</f>
        <v>0</v>
      </c>
      <c r="AX410" s="289">
        <f>IF(OR($C410="*",$C410&lt;400),"",IF(AND('201920 DATA'!BW410="*",$C410&gt;=400),"*",IF($C410&gt;=400,ROUND('201920 DATA'!BW410/$C410,2),"")))</f>
        <v>0.04</v>
      </c>
      <c r="AZ410" s="365">
        <v>21540</v>
      </c>
    </row>
    <row r="411" spans="1:52" x14ac:dyDescent="0.2">
      <c r="A411" s="373" t="s">
        <v>179</v>
      </c>
      <c r="B411" s="287">
        <f>'201920 DATA'!B411</f>
        <v>2840</v>
      </c>
      <c r="C411" s="288">
        <f>'201920 DATA'!C411</f>
        <v>2420</v>
      </c>
      <c r="D411" s="293">
        <f>'201920 DATA'!FQ411</f>
        <v>15</v>
      </c>
      <c r="F411" s="313">
        <f t="shared" si="12"/>
        <v>-0.08</v>
      </c>
      <c r="G411" s="295">
        <f t="shared" si="13"/>
        <v>0.85</v>
      </c>
      <c r="H411" s="289">
        <f>IF(OR($C411="*",$C411&lt;400),"",IF(AND('201920 DATA'!F411="*",$C411&gt;=400),"*",IF($C411&gt;=400,ROUND('201920 DATA'!F411/$C411,2),"")))</f>
        <v>0.51</v>
      </c>
      <c r="I411" s="296">
        <f>IF(OR($B411="*",$B411&lt;400),"",IF(AND('201920 DATA'!Y411="*",$B411&gt;=400),"*",IF($B411&gt;=400,ROUND('201920 DATA'!Y411/$B411,2),"")))</f>
        <v>0.01</v>
      </c>
      <c r="J411" s="296">
        <f>IF(OR($B411="*",$B411&lt;400),"",IF(AND('201920 DATA'!Z411="*",$B411&gt;=400),"*",IF($B411&gt;=400,ROUND('201920 DATA'!Z411/$B411,2),"")))</f>
        <v>0.2</v>
      </c>
      <c r="K411" s="296">
        <f>IF(OR($B411="*",$B411&lt;400),"",IF(AND('201920 DATA'!AA411="*",$B411&gt;=400),"*",IF($B411&gt;=400,ROUND('201920 DATA'!AA411/$B411,2),"")))</f>
        <v>0.3</v>
      </c>
      <c r="L411" s="296">
        <f>IF(OR($B411="*",$B411&lt;400),"",IF(AND('201920 DATA'!AB411="*",$B411&gt;=400),"*",IF($B411&gt;=400,ROUND('201920 DATA'!AB411/$B411,2),"")))</f>
        <v>0.23</v>
      </c>
      <c r="M411" s="296">
        <f>IF(OR($B411="*",$B411&lt;400),"",IF(AND('201920 DATA'!AC411="*",$B411&gt;=400),"*",IF($B411&gt;=400,ROUND('201920 DATA'!AC411/$B411,2),"")))</f>
        <v>0.11</v>
      </c>
      <c r="N411" s="296">
        <f>IF(OR($B411="*",$B411&lt;400),"",IF(AND('201920 DATA'!AD411="*",$B411&gt;=400),"*",IF($B411&gt;=400,ROUND('201920 DATA'!AD411/$B411,2),"")))</f>
        <v>0.12</v>
      </c>
      <c r="O411" s="296">
        <f>IF(OR($B411="*",$B411&lt;400),"",IF(AND('201920 DATA'!AE411="*",$B411&gt;=400),"*",IF($B411&gt;=400,ROUND('201920 DATA'!AE411/$B411,2),"")))</f>
        <v>0.03</v>
      </c>
      <c r="P411" s="297"/>
      <c r="Q411" s="296">
        <f>IF(OR($B411="*",$B411&lt;400),"",IF(AND('201920 DATA'!FO411="*",$B411&gt;=400),"*",IF($B411&gt;=400,ROUND('201920 DATA'!FO411/$B411,2),"")))</f>
        <v>0</v>
      </c>
      <c r="R411" s="289">
        <f>IF(OR($C411="*",$C411&lt;400),"",IF(AND('201920 DATA'!F411="*",$C411&gt;=400),"*",IF($C411&gt;=400,ROUND('201920 DATA'!F411/$C411,2),"")))</f>
        <v>0.51</v>
      </c>
      <c r="S411" s="289">
        <f>IF(OR($C411="*",$C411&lt;400),"",IF(AND('201920 DATA'!G411="*",$C411&gt;=400),"*",IF($C411&gt;=400,ROUND('201920 DATA'!G411/$C411,2),"")))</f>
        <v>0.32</v>
      </c>
      <c r="T411" s="289">
        <f>IF(OR($C411="*",$C411&lt;400),"",IF(AND('201920 DATA'!H411="*",$C411&gt;=400),"*",IF($C411&gt;=400,ROUND('201920 DATA'!H411/$C411,2),"")))</f>
        <v>7.0000000000000007E-2</v>
      </c>
      <c r="U411" s="289">
        <f>IF(OR($C411="*",$C411&lt;400),"",IF(AND('201920 DATA'!FP411="*",$C411&gt;=400),"*",IF($C411&gt;=400,ROUND('201920 DATA'!FP411/$C411,2),"")))</f>
        <v>0.1</v>
      </c>
      <c r="V411" s="312" t="str">
        <f>IF(OR($D411="*",$D411&lt;400),"",IF(AND('201920 DATA'!M411="*",$D411&gt;=400),"*",IF($D411&gt;=400,ROUND('201920 DATA'!M411/$D411,2),"")))</f>
        <v/>
      </c>
      <c r="W411" s="312" t="str">
        <f>IF(OR($D411="*",$D411&lt;400),"",IF(AND('201920 DATA'!N411="*",$D411&gt;=400),"*",IF($D411&gt;=400,ROUND('201920 DATA'!N411/$D411,2),"")))</f>
        <v/>
      </c>
      <c r="X411" s="312" t="str">
        <f>IF(OR($D411="*",$D411&lt;400),"",IF(AND('201920 DATA'!O411="*",$D411&gt;=400),"*",IF($D411&gt;=400,ROUND('201920 DATA'!O411/$D411,2),"")))</f>
        <v/>
      </c>
      <c r="Y411" s="312" t="str">
        <f>IF(OR($D411="*",$D411&lt;400),"",IF(AND('201920 DATA'!P411="*",$D411&gt;=400),"*",IF($D411&gt;=400,ROUND('201920 DATA'!P411/$D411,2),"")))</f>
        <v/>
      </c>
      <c r="Z411" s="312" t="str">
        <f>IF(OR($D411="*",$D411&lt;400),"",IF(AND('201920 DATA'!Q411="*",$D411&gt;=400),"*",IF($D411&gt;=400,ROUND('201920 DATA'!Q411/$D411,2),"")))</f>
        <v/>
      </c>
      <c r="AA411" s="312" t="str">
        <f>IF(OR($D411="*",$D411&lt;400),"",IF(AND('201920 DATA'!R411="*",$D411&gt;=400),"*",IF($D411&gt;=400,ROUND('201920 DATA'!R411/$D411,2),"")))</f>
        <v/>
      </c>
      <c r="AB411" s="312" t="str">
        <f>IF(OR($D411="*",$D411&lt;400),"",IF(AND('201920 DATA'!S411="*",$D411&gt;=400),"*",IF($D411&gt;=400,ROUND('201920 DATA'!S411/$D411,2),"")))</f>
        <v/>
      </c>
      <c r="AC411" s="312" t="str">
        <f>IF(OR($D411="*",$D411&lt;400),"",IF(AND('201920 DATA'!T411="*",$D411&gt;=400),"*",IF($D411&gt;=400,ROUND('201920 DATA'!T411/$D411,2),"")))</f>
        <v/>
      </c>
      <c r="AD411" s="289">
        <f>IF(OR($C411="*",$C411&lt;400),"",IF(AND('201920 DATA'!BC411="*",$C411&gt;=400),"*",IF($C411&gt;=400,ROUND('201920 DATA'!BC411/$C411,2),"")))</f>
        <v>0</v>
      </c>
      <c r="AE411" s="289">
        <f>IF(OR($C411="*",$C411&lt;400),"",IF(AND('201920 DATA'!BD411="*",$C411&gt;=400),"*",IF($C411&gt;=400,ROUND('201920 DATA'!BD411/$C411,2),"")))</f>
        <v>0</v>
      </c>
      <c r="AF411" s="289">
        <f>IF(OR($C411="*",$C411&lt;400),"",IF(AND('201920 DATA'!BE411="*",$C411&gt;=400),"*",IF($C411&gt;=400,ROUND('201920 DATA'!BE411/$C411,2),"")))</f>
        <v>0</v>
      </c>
      <c r="AG411" s="289">
        <f>IF(OR($C411="*",$C411&lt;400),"",IF(AND('201920 DATA'!BF411="*",$C411&gt;=400),"*",IF($C411&gt;=400,ROUND('201920 DATA'!BF411/$C411,2),"")))</f>
        <v>0</v>
      </c>
      <c r="AH411" s="289">
        <f>IF(OR($C411="*",$C411&lt;400),"",IF(AND('201920 DATA'!BG411="*",$C411&gt;=400),"*",IF($C411&gt;=400,ROUND('201920 DATA'!BG411/$C411,2),"")))</f>
        <v>0.73</v>
      </c>
      <c r="AI411" s="289">
        <f>IF(OR($C411="*",$C411&lt;400),"",IF(AND('201920 DATA'!BH411="*",$C411&gt;=400),"*",IF($C411&gt;=400,ROUND('201920 DATA'!BH411/$C411,2),"")))</f>
        <v>0.02</v>
      </c>
      <c r="AJ411" s="289">
        <f>IF(OR($C411="*",$C411&lt;400),"",IF(AND('201920 DATA'!BI411="*",$C411&gt;=400),"*",IF($C411&gt;=400,ROUND('201920 DATA'!BI411/$C411,2),"")))</f>
        <v>0</v>
      </c>
      <c r="AK411" s="289">
        <f>IF(OR($C411="*",$C411&lt;400),"",IF(AND('201920 DATA'!BJ411="*",$C411&gt;=400),"*",IF($C411&gt;=400,ROUND('201920 DATA'!BJ411/$C411,2),"")))</f>
        <v>0</v>
      </c>
      <c r="AL411" s="289">
        <f>IF(OR($C411="*",$C411&lt;400),"",IF(AND('201920 DATA'!BK411="*",$C411&gt;=400),"*",IF($C411&gt;=400,ROUND('201920 DATA'!BK411/$C411,2),"")))</f>
        <v>0</v>
      </c>
      <c r="AM411" s="289">
        <f>IF(OR($C411="*",$C411&lt;400),"",IF(AND('201920 DATA'!BL411="*",$C411&gt;=400),"*",IF($C411&gt;=400,ROUND('201920 DATA'!BL411/$C411,2),"")))</f>
        <v>0</v>
      </c>
      <c r="AN411" s="289">
        <f>IF(OR($C411="*",$C411&lt;400),"",IF(AND('201920 DATA'!BM411="*",$C411&gt;=400),"*",IF($C411&gt;=400,ROUND('201920 DATA'!BM411/$C411,2),"")))</f>
        <v>0</v>
      </c>
      <c r="AO411" s="289">
        <f>IF(OR($C411="*",$C411&lt;400),"",IF(AND('201920 DATA'!BN411="*",$C411&gt;=400),"*",IF($C411&gt;=400,ROUND('201920 DATA'!BN411/$C411,2),"")))</f>
        <v>0</v>
      </c>
      <c r="AP411" s="289">
        <f>IF(OR($C411="*",$C411&lt;400),"",IF(AND('201920 DATA'!BO411="*",$C411&gt;=400),"*",IF($C411&gt;=400,ROUND('201920 DATA'!BO411/$C411,2),"")))</f>
        <v>0</v>
      </c>
      <c r="AQ411" s="289">
        <f>IF(OR($C411="*",$C411&lt;400),"",IF(AND('201920 DATA'!BP411="*",$C411&gt;=400),"*",IF($C411&gt;=400,ROUND('201920 DATA'!BP411/$C411,2),"")))</f>
        <v>0</v>
      </c>
      <c r="AR411" s="289">
        <f>IF(OR($C411="*",$C411&lt;400),"",IF(AND('201920 DATA'!BQ411="*",$C411&gt;=400),"*",IF($C411&gt;=400,ROUND('201920 DATA'!BQ411/$C411,2),"")))</f>
        <v>0</v>
      </c>
      <c r="AS411" s="289">
        <f>IF(OR($C411="*",$C411&lt;400),"",IF(AND('201920 DATA'!BR411="*",$C411&gt;=400),"*",IF($C411&gt;=400,ROUND('201920 DATA'!BR411/$C411,2),"")))</f>
        <v>0</v>
      </c>
      <c r="AT411" s="289">
        <f>IF(OR($C411="*",$C411&lt;400),"",IF(AND('201920 DATA'!BS411="*",$C411&gt;=400),"*",IF($C411&gt;=400,ROUND('201920 DATA'!BS411/$C411,2),"")))</f>
        <v>0</v>
      </c>
      <c r="AU411" s="289">
        <f>IF(OR($C411="*",$C411&lt;400),"",IF(AND('201920 DATA'!BT411="*",$C411&gt;=400),"*",IF($C411&gt;=400,ROUND('201920 DATA'!BT411/$C411,2),"")))</f>
        <v>0.24</v>
      </c>
      <c r="AV411" s="289">
        <f>IF(OR($C411="*",$C411&lt;400),"",IF(AND('201920 DATA'!BU411="*",$C411&gt;=400),"*",IF($C411&gt;=400,ROUND('201920 DATA'!BU411/$C411,2),"")))</f>
        <v>0</v>
      </c>
      <c r="AW411" s="289">
        <f>IF(OR($C411="*",$C411&lt;400),"",IF(AND('201920 DATA'!BV411="*",$C411&gt;=400),"*",IF($C411&gt;=400,ROUND('201920 DATA'!BV411/$C411,2),"")))</f>
        <v>0</v>
      </c>
      <c r="AX411" s="289">
        <f>IF(OR($C411="*",$C411&lt;400),"",IF(AND('201920 DATA'!BW411="*",$C411&gt;=400),"*",IF($C411&gt;=400,ROUND('201920 DATA'!BW411/$C411,2),"")))</f>
        <v>0.01</v>
      </c>
      <c r="AZ411" s="365">
        <v>3070</v>
      </c>
    </row>
    <row r="412" spans="1:52" x14ac:dyDescent="0.2">
      <c r="A412" s="373" t="s">
        <v>180</v>
      </c>
      <c r="B412" s="287">
        <f>'201920 DATA'!B412</f>
        <v>25320</v>
      </c>
      <c r="C412" s="288">
        <f>'201920 DATA'!C412</f>
        <v>25320</v>
      </c>
      <c r="D412" s="293">
        <f>'201920 DATA'!FQ412</f>
        <v>11740</v>
      </c>
      <c r="F412" s="313">
        <f t="shared" si="12"/>
        <v>7.0000000000000007E-2</v>
      </c>
      <c r="G412" s="295">
        <f t="shared" si="13"/>
        <v>1</v>
      </c>
      <c r="H412" s="289">
        <f>IF(OR($C412="*",$C412&lt;400),"",IF(AND('201920 DATA'!F412="*",$C412&gt;=400),"*",IF($C412&gt;=400,ROUND('201920 DATA'!F412/$C412,2),"")))</f>
        <v>0.12</v>
      </c>
      <c r="I412" s="296">
        <f>IF(OR($B412="*",$B412&lt;400),"",IF(AND('201920 DATA'!Y412="*",$B412&gt;=400),"*",IF($B412&gt;=400,ROUND('201920 DATA'!Y412/$B412,2),"")))</f>
        <v>0.08</v>
      </c>
      <c r="J412" s="296">
        <f>IF(OR($B412="*",$B412&lt;400),"",IF(AND('201920 DATA'!Z412="*",$B412&gt;=400),"*",IF($B412&gt;=400,ROUND('201920 DATA'!Z412/$B412,2),"")))</f>
        <v>0.05</v>
      </c>
      <c r="K412" s="296">
        <f>IF(OR($B412="*",$B412&lt;400),"",IF(AND('201920 DATA'!AA412="*",$B412&gt;=400),"*",IF($B412&gt;=400,ROUND('201920 DATA'!AA412/$B412,2),"")))</f>
        <v>0.1</v>
      </c>
      <c r="L412" s="296">
        <f>IF(OR($B412="*",$B412&lt;400),"",IF(AND('201920 DATA'!AB412="*",$B412&gt;=400),"*",IF($B412&gt;=400,ROUND('201920 DATA'!AB412/$B412,2),"")))</f>
        <v>0.25</v>
      </c>
      <c r="M412" s="296">
        <f>IF(OR($B412="*",$B412&lt;400),"",IF(AND('201920 DATA'!AC412="*",$B412&gt;=400),"*",IF($B412&gt;=400,ROUND('201920 DATA'!AC412/$B412,2),"")))</f>
        <v>0.37</v>
      </c>
      <c r="N412" s="296">
        <f>IF(OR($B412="*",$B412&lt;400),"",IF(AND('201920 DATA'!AD412="*",$B412&gt;=400),"*",IF($B412&gt;=400,ROUND('201920 DATA'!AD412/$B412,2),"")))</f>
        <v>0.14000000000000001</v>
      </c>
      <c r="O412" s="296">
        <f>IF(OR($B412="*",$B412&lt;400),"",IF(AND('201920 DATA'!AE412="*",$B412&gt;=400),"*",IF($B412&gt;=400,ROUND('201920 DATA'!AE412/$B412,2),"")))</f>
        <v>0</v>
      </c>
      <c r="P412" s="297"/>
      <c r="Q412" s="296">
        <f>IF(OR($B412="*",$B412&lt;400),"",IF(AND('201920 DATA'!FO412="*",$B412&gt;=400),"*",IF($B412&gt;=400,ROUND('201920 DATA'!FO412/$B412,2),"")))</f>
        <v>0.86</v>
      </c>
      <c r="R412" s="289">
        <f>IF(OR($C412="*",$C412&lt;400),"",IF(AND('201920 DATA'!F412="*",$C412&gt;=400),"*",IF($C412&gt;=400,ROUND('201920 DATA'!F412/$C412,2),"")))</f>
        <v>0.12</v>
      </c>
      <c r="S412" s="289">
        <f>IF(OR($C412="*",$C412&lt;400),"",IF(AND('201920 DATA'!G412="*",$C412&gt;=400),"*",IF($C412&gt;=400,ROUND('201920 DATA'!G412/$C412,2),"")))</f>
        <v>0.37</v>
      </c>
      <c r="T412" s="289">
        <f>IF(OR($C412="*",$C412&lt;400),"",IF(AND('201920 DATA'!H412="*",$C412&gt;=400),"*",IF($C412&gt;=400,ROUND('201920 DATA'!H412/$C412,2),"")))</f>
        <v>0.5</v>
      </c>
      <c r="U412" s="289">
        <f>IF(OR($C412="*",$C412&lt;400),"",IF(AND('201920 DATA'!FP412="*",$C412&gt;=400),"*",IF($C412&gt;=400,ROUND('201920 DATA'!FP412/$C412,2),"")))</f>
        <v>0</v>
      </c>
      <c r="V412" s="312">
        <f>IF(OR($D412="*",$D412&lt;400),"",IF(AND('201920 DATA'!M412="*",$D412&gt;=400),"*",IF($D412&gt;=400,ROUND('201920 DATA'!M412/$D412,2),"")))</f>
        <v>0</v>
      </c>
      <c r="W412" s="312">
        <f>IF(OR($D412="*",$D412&lt;400),"",IF(AND('201920 DATA'!N412="*",$D412&gt;=400),"*",IF($D412&gt;=400,ROUND('201920 DATA'!N412/$D412,2),"")))</f>
        <v>0.88</v>
      </c>
      <c r="X412" s="312">
        <f>IF(OR($D412="*",$D412&lt;400),"",IF(AND('201920 DATA'!O412="*",$D412&gt;=400),"*",IF($D412&gt;=400,ROUND('201920 DATA'!O412/$D412,2),"")))</f>
        <v>0.1</v>
      </c>
      <c r="Y412" s="312">
        <f>IF(OR($D412="*",$D412&lt;400),"",IF(AND('201920 DATA'!P412="*",$D412&gt;=400),"*",IF($D412&gt;=400,ROUND('201920 DATA'!P412/$D412,2),"")))</f>
        <v>0.01</v>
      </c>
      <c r="Z412" s="312">
        <f>IF(OR($D412="*",$D412&lt;400),"",IF(AND('201920 DATA'!Q412="*",$D412&gt;=400),"*",IF($D412&gt;=400,ROUND('201920 DATA'!Q412/$D412,2),"")))</f>
        <v>0</v>
      </c>
      <c r="AA412" s="312">
        <f>IF(OR($D412="*",$D412&lt;400),"",IF(AND('201920 DATA'!R412="*",$D412&gt;=400),"*",IF($D412&gt;=400,ROUND('201920 DATA'!R412/$D412,2),"")))</f>
        <v>0</v>
      </c>
      <c r="AB412" s="312">
        <f>IF(OR($D412="*",$D412&lt;400),"",IF(AND('201920 DATA'!S412="*",$D412&gt;=400),"*",IF($D412&gt;=400,ROUND('201920 DATA'!S412/$D412,2),"")))</f>
        <v>0</v>
      </c>
      <c r="AC412" s="312">
        <f>IF(OR($D412="*",$D412&lt;400),"",IF(AND('201920 DATA'!T412="*",$D412&gt;=400),"*",IF($D412&gt;=400,ROUND('201920 DATA'!T412/$D412,2),"")))</f>
        <v>0</v>
      </c>
      <c r="AD412" s="289">
        <f>IF(OR($C412="*",$C412&lt;400),"",IF(AND('201920 DATA'!BC412="*",$C412&gt;=400),"*",IF($C412&gt;=400,ROUND('201920 DATA'!BC412/$C412,2),"")))</f>
        <v>0.03</v>
      </c>
      <c r="AE412" s="289">
        <f>IF(OR($C412="*",$C412&lt;400),"",IF(AND('201920 DATA'!BD412="*",$C412&gt;=400),"*",IF($C412&gt;=400,ROUND('201920 DATA'!BD412/$C412,2),"")))</f>
        <v>0.6</v>
      </c>
      <c r="AF412" s="289">
        <f>IF(OR($C412="*",$C412&lt;400),"",IF(AND('201920 DATA'!BE412="*",$C412&gt;=400),"*",IF($C412&gt;=400,ROUND('201920 DATA'!BE412/$C412,2),"")))</f>
        <v>0.06</v>
      </c>
      <c r="AG412" s="289">
        <f>IF(OR($C412="*",$C412&lt;400),"",IF(AND('201920 DATA'!BF412="*",$C412&gt;=400),"*",IF($C412&gt;=400,ROUND('201920 DATA'!BF412/$C412,2),"")))</f>
        <v>0.02</v>
      </c>
      <c r="AH412" s="289" t="str">
        <f>IF(OR($C412="*",$C412&lt;400),"",IF(AND('201920 DATA'!BG412="*",$C412&gt;=400),"*",IF($C412&gt;=400,ROUND('201920 DATA'!BG412/$C412,2),"")))</f>
        <v>*</v>
      </c>
      <c r="AI412" s="289">
        <f>IF(OR($C412="*",$C412&lt;400),"",IF(AND('201920 DATA'!BH412="*",$C412&gt;=400),"*",IF($C412&gt;=400,ROUND('201920 DATA'!BH412/$C412,2),"")))</f>
        <v>0</v>
      </c>
      <c r="AJ412" s="289">
        <f>IF(OR($C412="*",$C412&lt;400),"",IF(AND('201920 DATA'!BI412="*",$C412&gt;=400),"*",IF($C412&gt;=400,ROUND('201920 DATA'!BI412/$C412,2),"")))</f>
        <v>0</v>
      </c>
      <c r="AK412" s="289" t="str">
        <f>IF(OR($C412="*",$C412&lt;400),"",IF(AND('201920 DATA'!BJ412="*",$C412&gt;=400),"*",IF($C412&gt;=400,ROUND('201920 DATA'!BJ412/$C412,2),"")))</f>
        <v>*</v>
      </c>
      <c r="AL412" s="289">
        <f>IF(OR($C412="*",$C412&lt;400),"",IF(AND('201920 DATA'!BK412="*",$C412&gt;=400),"*",IF($C412&gt;=400,ROUND('201920 DATA'!BK412/$C412,2),"")))</f>
        <v>0.01</v>
      </c>
      <c r="AM412" s="289">
        <f>IF(OR($C412="*",$C412&lt;400),"",IF(AND('201920 DATA'!BL412="*",$C412&gt;=400),"*",IF($C412&gt;=400,ROUND('201920 DATA'!BL412/$C412,2),"")))</f>
        <v>0.01</v>
      </c>
      <c r="AN412" s="289">
        <f>IF(OR($C412="*",$C412&lt;400),"",IF(AND('201920 DATA'!BM412="*",$C412&gt;=400),"*",IF($C412&gt;=400,ROUND('201920 DATA'!BM412/$C412,2),"")))</f>
        <v>0.06</v>
      </c>
      <c r="AO412" s="289">
        <f>IF(OR($C412="*",$C412&lt;400),"",IF(AND('201920 DATA'!BN412="*",$C412&gt;=400),"*",IF($C412&gt;=400,ROUND('201920 DATA'!BN412/$C412,2),"")))</f>
        <v>0.01</v>
      </c>
      <c r="AP412" s="289">
        <f>IF(OR($C412="*",$C412&lt;400),"",IF(AND('201920 DATA'!BO412="*",$C412&gt;=400),"*",IF($C412&gt;=400,ROUND('201920 DATA'!BO412/$C412,2),"")))</f>
        <v>0</v>
      </c>
      <c r="AQ412" s="289">
        <f>IF(OR($C412="*",$C412&lt;400),"",IF(AND('201920 DATA'!BP412="*",$C412&gt;=400),"*",IF($C412&gt;=400,ROUND('201920 DATA'!BP412/$C412,2),"")))</f>
        <v>0.03</v>
      </c>
      <c r="AR412" s="289">
        <f>IF(OR($C412="*",$C412&lt;400),"",IF(AND('201920 DATA'!BQ412="*",$C412&gt;=400),"*",IF($C412&gt;=400,ROUND('201920 DATA'!BQ412/$C412,2),"")))</f>
        <v>0</v>
      </c>
      <c r="AS412" s="289">
        <f>IF(OR($C412="*",$C412&lt;400),"",IF(AND('201920 DATA'!BR412="*",$C412&gt;=400),"*",IF($C412&gt;=400,ROUND('201920 DATA'!BR412/$C412,2),"")))</f>
        <v>0</v>
      </c>
      <c r="AT412" s="289">
        <f>IF(OR($C412="*",$C412&lt;400),"",IF(AND('201920 DATA'!BS412="*",$C412&gt;=400),"*",IF($C412&gt;=400,ROUND('201920 DATA'!BS412/$C412,2),"")))</f>
        <v>0</v>
      </c>
      <c r="AU412" s="289">
        <f>IF(OR($C412="*",$C412&lt;400),"",IF(AND('201920 DATA'!BT412="*",$C412&gt;=400),"*",IF($C412&gt;=400,ROUND('201920 DATA'!BT412/$C412,2),"")))</f>
        <v>0.04</v>
      </c>
      <c r="AV412" s="289">
        <f>IF(OR($C412="*",$C412&lt;400),"",IF(AND('201920 DATA'!BU412="*",$C412&gt;=400),"*",IF($C412&gt;=400,ROUND('201920 DATA'!BU412/$C412,2),"")))</f>
        <v>0.02</v>
      </c>
      <c r="AW412" s="289">
        <f>IF(OR($C412="*",$C412&lt;400),"",IF(AND('201920 DATA'!BV412="*",$C412&gt;=400),"*",IF($C412&gt;=400,ROUND('201920 DATA'!BV412/$C412,2),"")))</f>
        <v>0</v>
      </c>
      <c r="AX412" s="289">
        <f>IF(OR($C412="*",$C412&lt;400),"",IF(AND('201920 DATA'!BW412="*",$C412&gt;=400),"*",IF($C412&gt;=400,ROUND('201920 DATA'!BW412/$C412,2),"")))</f>
        <v>0.1</v>
      </c>
      <c r="AZ412" s="365">
        <v>23555</v>
      </c>
    </row>
    <row r="413" spans="1:52" x14ac:dyDescent="0.2">
      <c r="A413" s="373" t="s">
        <v>181</v>
      </c>
      <c r="B413" s="287">
        <f>'201920 DATA'!B413</f>
        <v>68465</v>
      </c>
      <c r="C413" s="288">
        <f>'201920 DATA'!C413</f>
        <v>63390</v>
      </c>
      <c r="D413" s="293">
        <f>'201920 DATA'!FQ413</f>
        <v>17635</v>
      </c>
      <c r="F413" s="313">
        <f t="shared" si="12"/>
        <v>0.01</v>
      </c>
      <c r="G413" s="295">
        <f t="shared" si="13"/>
        <v>0.93</v>
      </c>
      <c r="H413" s="289">
        <f>IF(OR($C413="*",$C413&lt;400),"",IF(AND('201920 DATA'!F413="*",$C413&gt;=400),"*",IF($C413&gt;=400,ROUND('201920 DATA'!F413/$C413,2),"")))</f>
        <v>0.25</v>
      </c>
      <c r="I413" s="296">
        <f>IF(OR($B413="*",$B413&lt;400),"",IF(AND('201920 DATA'!Y413="*",$B413&gt;=400),"*",IF($B413&gt;=400,ROUND('201920 DATA'!Y413/$B413,2),"")))</f>
        <v>0.72</v>
      </c>
      <c r="J413" s="296">
        <f>IF(OR($B413="*",$B413&lt;400),"",IF(AND('201920 DATA'!Z413="*",$B413&gt;=400),"*",IF($B413&gt;=400,ROUND('201920 DATA'!Z413/$B413,2),"")))</f>
        <v>0.14000000000000001</v>
      </c>
      <c r="K413" s="296">
        <f>IF(OR($B413="*",$B413&lt;400),"",IF(AND('201920 DATA'!AA413="*",$B413&gt;=400),"*",IF($B413&gt;=400,ROUND('201920 DATA'!AA413/$B413,2),"")))</f>
        <v>0.11</v>
      </c>
      <c r="L413" s="296">
        <f>IF(OR($B413="*",$B413&lt;400),"",IF(AND('201920 DATA'!AB413="*",$B413&gt;=400),"*",IF($B413&gt;=400,ROUND('201920 DATA'!AB413/$B413,2),"")))</f>
        <v>0.01</v>
      </c>
      <c r="M413" s="296">
        <f>IF(OR($B413="*",$B413&lt;400),"",IF(AND('201920 DATA'!AC413="*",$B413&gt;=400),"*",IF($B413&gt;=400,ROUND('201920 DATA'!AC413/$B413,2),"")))</f>
        <v>0</v>
      </c>
      <c r="N413" s="296">
        <f>IF(OR($B413="*",$B413&lt;400),"",IF(AND('201920 DATA'!AD413="*",$B413&gt;=400),"*",IF($B413&gt;=400,ROUND('201920 DATA'!AD413/$B413,2),"")))</f>
        <v>0</v>
      </c>
      <c r="O413" s="296" t="str">
        <f>IF(OR($B413="*",$B413&lt;400),"",IF(AND('201920 DATA'!AE413="*",$B413&gt;=400),"*",IF($B413&gt;=400,ROUND('201920 DATA'!AE413/$B413,2),"")))</f>
        <v>*</v>
      </c>
      <c r="P413" s="297"/>
      <c r="Q413" s="296">
        <f>IF(OR($B413="*",$B413&lt;400),"",IF(AND('201920 DATA'!FO413="*",$B413&gt;=400),"*",IF($B413&gt;=400,ROUND('201920 DATA'!FO413/$B413,2),"")))</f>
        <v>0.64</v>
      </c>
      <c r="R413" s="289">
        <f>IF(OR($C413="*",$C413&lt;400),"",IF(AND('201920 DATA'!F413="*",$C413&gt;=400),"*",IF($C413&gt;=400,ROUND('201920 DATA'!F413/$C413,2),"")))</f>
        <v>0.25</v>
      </c>
      <c r="S413" s="289">
        <f>IF(OR($C413="*",$C413&lt;400),"",IF(AND('201920 DATA'!G413="*",$C413&gt;=400),"*",IF($C413&gt;=400,ROUND('201920 DATA'!G413/$C413,2),"")))</f>
        <v>0.17</v>
      </c>
      <c r="T413" s="289">
        <f>IF(OR($C413="*",$C413&lt;400),"",IF(AND('201920 DATA'!H413="*",$C413&gt;=400),"*",IF($C413&gt;=400,ROUND('201920 DATA'!H413/$C413,2),"")))</f>
        <v>0.28000000000000003</v>
      </c>
      <c r="U413" s="289">
        <f>IF(OR($C413="*",$C413&lt;400),"",IF(AND('201920 DATA'!FP413="*",$C413&gt;=400),"*",IF($C413&gt;=400,ROUND('201920 DATA'!FP413/$C413,2),"")))</f>
        <v>0.3</v>
      </c>
      <c r="V413" s="312">
        <f>IF(OR($D413="*",$D413&lt;400),"",IF(AND('201920 DATA'!M413="*",$D413&gt;=400),"*",IF($D413&gt;=400,ROUND('201920 DATA'!M413/$D413,2),"")))</f>
        <v>0</v>
      </c>
      <c r="W413" s="312">
        <f>IF(OR($D413="*",$D413&lt;400),"",IF(AND('201920 DATA'!N413="*",$D413&gt;=400),"*",IF($D413&gt;=400,ROUND('201920 DATA'!N413/$D413,2),"")))</f>
        <v>0.37</v>
      </c>
      <c r="X413" s="312">
        <f>IF(OR($D413="*",$D413&lt;400),"",IF(AND('201920 DATA'!O413="*",$D413&gt;=400),"*",IF($D413&gt;=400,ROUND('201920 DATA'!O413/$D413,2),"")))</f>
        <v>0.22</v>
      </c>
      <c r="Y413" s="312">
        <f>IF(OR($D413="*",$D413&lt;400),"",IF(AND('201920 DATA'!P413="*",$D413&gt;=400),"*",IF($D413&gt;=400,ROUND('201920 DATA'!P413/$D413,2),"")))</f>
        <v>0.12</v>
      </c>
      <c r="Z413" s="312">
        <f>IF(OR($D413="*",$D413&lt;400),"",IF(AND('201920 DATA'!Q413="*",$D413&gt;=400),"*",IF($D413&gt;=400,ROUND('201920 DATA'!Q413/$D413,2),"")))</f>
        <v>0.17</v>
      </c>
      <c r="AA413" s="312">
        <f>IF(OR($D413="*",$D413&lt;400),"",IF(AND('201920 DATA'!R413="*",$D413&gt;=400),"*",IF($D413&gt;=400,ROUND('201920 DATA'!R413/$D413,2),"")))</f>
        <v>7.0000000000000007E-2</v>
      </c>
      <c r="AB413" s="312">
        <f>IF(OR($D413="*",$D413&lt;400),"",IF(AND('201920 DATA'!S413="*",$D413&gt;=400),"*",IF($D413&gt;=400,ROUND('201920 DATA'!S413/$D413,2),"")))</f>
        <v>0.03</v>
      </c>
      <c r="AC413" s="312">
        <f>IF(OR($D413="*",$D413&lt;400),"",IF(AND('201920 DATA'!T413="*",$D413&gt;=400),"*",IF($D413&gt;=400,ROUND('201920 DATA'!T413/$D413,2),"")))</f>
        <v>0.01</v>
      </c>
      <c r="AD413" s="289">
        <f>IF(OR($C413="*",$C413&lt;400),"",IF(AND('201920 DATA'!BC413="*",$C413&gt;=400),"*",IF($C413&gt;=400,ROUND('201920 DATA'!BC413/$C413,2),"")))</f>
        <v>0.03</v>
      </c>
      <c r="AE413" s="289">
        <f>IF(OR($C413="*",$C413&lt;400),"",IF(AND('201920 DATA'!BD413="*",$C413&gt;=400),"*",IF($C413&gt;=400,ROUND('201920 DATA'!BD413/$C413,2),"")))</f>
        <v>0.09</v>
      </c>
      <c r="AF413" s="289">
        <f>IF(OR($C413="*",$C413&lt;400),"",IF(AND('201920 DATA'!BE413="*",$C413&gt;=400),"*",IF($C413&gt;=400,ROUND('201920 DATA'!BE413/$C413,2),"")))</f>
        <v>0.03</v>
      </c>
      <c r="AG413" s="289">
        <f>IF(OR($C413="*",$C413&lt;400),"",IF(AND('201920 DATA'!BF413="*",$C413&gt;=400),"*",IF($C413&gt;=400,ROUND('201920 DATA'!BF413/$C413,2),"")))</f>
        <v>0.02</v>
      </c>
      <c r="AH413" s="289">
        <f>IF(OR($C413="*",$C413&lt;400),"",IF(AND('201920 DATA'!BG413="*",$C413&gt;=400),"*",IF($C413&gt;=400,ROUND('201920 DATA'!BG413/$C413,2),"")))</f>
        <v>0</v>
      </c>
      <c r="AI413" s="289">
        <f>IF(OR($C413="*",$C413&lt;400),"",IF(AND('201920 DATA'!BH413="*",$C413&gt;=400),"*",IF($C413&gt;=400,ROUND('201920 DATA'!BH413/$C413,2),"")))</f>
        <v>0.02</v>
      </c>
      <c r="AJ413" s="289">
        <f>IF(OR($C413="*",$C413&lt;400),"",IF(AND('201920 DATA'!BI413="*",$C413&gt;=400),"*",IF($C413&gt;=400,ROUND('201920 DATA'!BI413/$C413,2),"")))</f>
        <v>0.01</v>
      </c>
      <c r="AK413" s="289">
        <f>IF(OR($C413="*",$C413&lt;400),"",IF(AND('201920 DATA'!BJ413="*",$C413&gt;=400),"*",IF($C413&gt;=400,ROUND('201920 DATA'!BJ413/$C413,2),"")))</f>
        <v>0.01</v>
      </c>
      <c r="AL413" s="289">
        <f>IF(OR($C413="*",$C413&lt;400),"",IF(AND('201920 DATA'!BK413="*",$C413&gt;=400),"*",IF($C413&gt;=400,ROUND('201920 DATA'!BK413/$C413,2),"")))</f>
        <v>0.01</v>
      </c>
      <c r="AM413" s="289">
        <f>IF(OR($C413="*",$C413&lt;400),"",IF(AND('201920 DATA'!BL413="*",$C413&gt;=400),"*",IF($C413&gt;=400,ROUND('201920 DATA'!BL413/$C413,2),"")))</f>
        <v>0.06</v>
      </c>
      <c r="AN413" s="289">
        <f>IF(OR($C413="*",$C413&lt;400),"",IF(AND('201920 DATA'!BM413="*",$C413&gt;=400),"*",IF($C413&gt;=400,ROUND('201920 DATA'!BM413/$C413,2),"")))</f>
        <v>7.0000000000000007E-2</v>
      </c>
      <c r="AO413" s="289">
        <f>IF(OR($C413="*",$C413&lt;400),"",IF(AND('201920 DATA'!BN413="*",$C413&gt;=400),"*",IF($C413&gt;=400,ROUND('201920 DATA'!BN413/$C413,2),"")))</f>
        <v>0.02</v>
      </c>
      <c r="AP413" s="289">
        <f>IF(OR($C413="*",$C413&lt;400),"",IF(AND('201920 DATA'!BO413="*",$C413&gt;=400),"*",IF($C413&gt;=400,ROUND('201920 DATA'!BO413/$C413,2),"")))</f>
        <v>0.02</v>
      </c>
      <c r="AQ413" s="289">
        <f>IF(OR($C413="*",$C413&lt;400),"",IF(AND('201920 DATA'!BP413="*",$C413&gt;=400),"*",IF($C413&gt;=400,ROUND('201920 DATA'!BP413/$C413,2),"")))</f>
        <v>0.05</v>
      </c>
      <c r="AR413" s="289">
        <f>IF(OR($C413="*",$C413&lt;400),"",IF(AND('201920 DATA'!BQ413="*",$C413&gt;=400),"*",IF($C413&gt;=400,ROUND('201920 DATA'!BQ413/$C413,2),"")))</f>
        <v>0.17</v>
      </c>
      <c r="AS413" s="289">
        <f>IF(OR($C413="*",$C413&lt;400),"",IF(AND('201920 DATA'!BR413="*",$C413&gt;=400),"*",IF($C413&gt;=400,ROUND('201920 DATA'!BR413/$C413,2),"")))</f>
        <v>0.05</v>
      </c>
      <c r="AT413" s="289">
        <f>IF(OR($C413="*",$C413&lt;400),"",IF(AND('201920 DATA'!BS413="*",$C413&gt;=400),"*",IF($C413&gt;=400,ROUND('201920 DATA'!BS413/$C413,2),"")))</f>
        <v>0.08</v>
      </c>
      <c r="AU413" s="289">
        <f>IF(OR($C413="*",$C413&lt;400),"",IF(AND('201920 DATA'!BT413="*",$C413&gt;=400),"*",IF($C413&gt;=400,ROUND('201920 DATA'!BT413/$C413,2),"")))</f>
        <v>7.0000000000000007E-2</v>
      </c>
      <c r="AV413" s="289">
        <f>IF(OR($C413="*",$C413&lt;400),"",IF(AND('201920 DATA'!BU413="*",$C413&gt;=400),"*",IF($C413&gt;=400,ROUND('201920 DATA'!BU413/$C413,2),"")))</f>
        <v>0.06</v>
      </c>
      <c r="AW413" s="289">
        <f>IF(OR($C413="*",$C413&lt;400),"",IF(AND('201920 DATA'!BV413="*",$C413&gt;=400),"*",IF($C413&gt;=400,ROUND('201920 DATA'!BV413/$C413,2),"")))</f>
        <v>0</v>
      </c>
      <c r="AX413" s="289">
        <f>IF(OR($C413="*",$C413&lt;400),"",IF(AND('201920 DATA'!BW413="*",$C413&gt;=400),"*",IF($C413&gt;=400,ROUND('201920 DATA'!BW413/$C413,2),"")))</f>
        <v>0.11</v>
      </c>
      <c r="AZ413" s="365">
        <v>67530</v>
      </c>
    </row>
    <row r="414" spans="1:52" x14ac:dyDescent="0.2">
      <c r="A414" s="373" t="s">
        <v>183</v>
      </c>
      <c r="B414" s="287">
        <f>'201920 DATA'!B414</f>
        <v>101730</v>
      </c>
      <c r="C414" s="288">
        <f>'201920 DATA'!C414</f>
        <v>83730</v>
      </c>
      <c r="D414" s="293">
        <f>'201920 DATA'!FQ414</f>
        <v>28195</v>
      </c>
      <c r="F414" s="313">
        <f t="shared" si="12"/>
        <v>-0.11</v>
      </c>
      <c r="G414" s="295">
        <f t="shared" si="13"/>
        <v>0.82</v>
      </c>
      <c r="H414" s="289">
        <f>IF(OR($C414="*",$C414&lt;400),"",IF(AND('201920 DATA'!F414="*",$C414&gt;=400),"*",IF($C414&gt;=400,ROUND('201920 DATA'!F414/$C414,2),"")))</f>
        <v>0.47</v>
      </c>
      <c r="I414" s="296">
        <f>IF(OR($B414="*",$B414&lt;400),"",IF(AND('201920 DATA'!Y414="*",$B414&gt;=400),"*",IF($B414&gt;=400,ROUND('201920 DATA'!Y414/$B414,2),"")))</f>
        <v>0.1</v>
      </c>
      <c r="J414" s="296">
        <f>IF(OR($B414="*",$B414&lt;400),"",IF(AND('201920 DATA'!Z414="*",$B414&gt;=400),"*",IF($B414&gt;=400,ROUND('201920 DATA'!Z414/$B414,2),"")))</f>
        <v>0.1</v>
      </c>
      <c r="K414" s="296">
        <f>IF(OR($B414="*",$B414&lt;400),"",IF(AND('201920 DATA'!AA414="*",$B414&gt;=400),"*",IF($B414&gt;=400,ROUND('201920 DATA'!AA414/$B414,2),"")))</f>
        <v>0.13</v>
      </c>
      <c r="L414" s="296">
        <f>IF(OR($B414="*",$B414&lt;400),"",IF(AND('201920 DATA'!AB414="*",$B414&gt;=400),"*",IF($B414&gt;=400,ROUND('201920 DATA'!AB414/$B414,2),"")))</f>
        <v>0.15</v>
      </c>
      <c r="M414" s="296">
        <f>IF(OR($B414="*",$B414&lt;400),"",IF(AND('201920 DATA'!AC414="*",$B414&gt;=400),"*",IF($B414&gt;=400,ROUND('201920 DATA'!AC414/$B414,2),"")))</f>
        <v>0.22</v>
      </c>
      <c r="N414" s="296">
        <f>IF(OR($B414="*",$B414&lt;400),"",IF(AND('201920 DATA'!AD414="*",$B414&gt;=400),"*",IF($B414&gt;=400,ROUND('201920 DATA'!AD414/$B414,2),"")))</f>
        <v>0.25</v>
      </c>
      <c r="O414" s="296">
        <f>IF(OR($B414="*",$B414&lt;400),"",IF(AND('201920 DATA'!AE414="*",$B414&gt;=400),"*",IF($B414&gt;=400,ROUND('201920 DATA'!AE414/$B414,2),"")))</f>
        <v>0.05</v>
      </c>
      <c r="P414" s="297"/>
      <c r="Q414" s="296">
        <f>IF(OR($B414="*",$B414&lt;400),"",IF(AND('201920 DATA'!FO414="*",$B414&gt;=400),"*",IF($B414&gt;=400,ROUND('201920 DATA'!FO414/$B414,2),"")))</f>
        <v>0.56999999999999995</v>
      </c>
      <c r="R414" s="289">
        <f>IF(OR($C414="*",$C414&lt;400),"",IF(AND('201920 DATA'!F414="*",$C414&gt;=400),"*",IF($C414&gt;=400,ROUND('201920 DATA'!F414/$C414,2),"")))</f>
        <v>0.47</v>
      </c>
      <c r="S414" s="289">
        <f>IF(OR($C414="*",$C414&lt;400),"",IF(AND('201920 DATA'!G414="*",$C414&gt;=400),"*",IF($C414&gt;=400,ROUND('201920 DATA'!G414/$C414,2),"")))</f>
        <v>0.05</v>
      </c>
      <c r="T414" s="289">
        <f>IF(OR($C414="*",$C414&lt;400),"",IF(AND('201920 DATA'!H414="*",$C414&gt;=400),"*",IF($C414&gt;=400,ROUND('201920 DATA'!H414/$C414,2),"")))</f>
        <v>0.36</v>
      </c>
      <c r="U414" s="289">
        <f>IF(OR($C414="*",$C414&lt;400),"",IF(AND('201920 DATA'!FP414="*",$C414&gt;=400),"*",IF($C414&gt;=400,ROUND('201920 DATA'!FP414/$C414,2),"")))</f>
        <v>0.12</v>
      </c>
      <c r="V414" s="312">
        <f>IF(OR($D414="*",$D414&lt;400),"",IF(AND('201920 DATA'!M414="*",$D414&gt;=400),"*",IF($D414&gt;=400,ROUND('201920 DATA'!M414/$D414,2),"")))</f>
        <v>0</v>
      </c>
      <c r="W414" s="312">
        <f>IF(OR($D414="*",$D414&lt;400),"",IF(AND('201920 DATA'!N414="*",$D414&gt;=400),"*",IF($D414&gt;=400,ROUND('201920 DATA'!N414/$D414,2),"")))</f>
        <v>0.47</v>
      </c>
      <c r="X414" s="312">
        <f>IF(OR($D414="*",$D414&lt;400),"",IF(AND('201920 DATA'!O414="*",$D414&gt;=400),"*",IF($D414&gt;=400,ROUND('201920 DATA'!O414/$D414,2),"")))</f>
        <v>0.21</v>
      </c>
      <c r="Y414" s="312">
        <f>IF(OR($D414="*",$D414&lt;400),"",IF(AND('201920 DATA'!P414="*",$D414&gt;=400),"*",IF($D414&gt;=400,ROUND('201920 DATA'!P414/$D414,2),"")))</f>
        <v>0.08</v>
      </c>
      <c r="Z414" s="312">
        <f>IF(OR($D414="*",$D414&lt;400),"",IF(AND('201920 DATA'!Q414="*",$D414&gt;=400),"*",IF($D414&gt;=400,ROUND('201920 DATA'!Q414/$D414,2),"")))</f>
        <v>0.11</v>
      </c>
      <c r="AA414" s="312">
        <f>IF(OR($D414="*",$D414&lt;400),"",IF(AND('201920 DATA'!R414="*",$D414&gt;=400),"*",IF($D414&gt;=400,ROUND('201920 DATA'!R414/$D414,2),"")))</f>
        <v>0.08</v>
      </c>
      <c r="AB414" s="312">
        <f>IF(OR($D414="*",$D414&lt;400),"",IF(AND('201920 DATA'!S414="*",$D414&gt;=400),"*",IF($D414&gt;=400,ROUND('201920 DATA'!S414/$D414,2),"")))</f>
        <v>0.04</v>
      </c>
      <c r="AC414" s="312">
        <f>IF(OR($D414="*",$D414&lt;400),"",IF(AND('201920 DATA'!T414="*",$D414&gt;=400),"*",IF($D414&gt;=400,ROUND('201920 DATA'!T414/$D414,2),"")))</f>
        <v>0.01</v>
      </c>
      <c r="AD414" s="289">
        <f>IF(OR($C414="*",$C414&lt;400),"",IF(AND('201920 DATA'!BC414="*",$C414&gt;=400),"*",IF($C414&gt;=400,ROUND('201920 DATA'!BC414/$C414,2),"")))</f>
        <v>0.03</v>
      </c>
      <c r="AE414" s="289">
        <f>IF(OR($C414="*",$C414&lt;400),"",IF(AND('201920 DATA'!BD414="*",$C414&gt;=400),"*",IF($C414&gt;=400,ROUND('201920 DATA'!BD414/$C414,2),"")))</f>
        <v>0.11</v>
      </c>
      <c r="AF414" s="289">
        <f>IF(OR($C414="*",$C414&lt;400),"",IF(AND('201920 DATA'!BE414="*",$C414&gt;=400),"*",IF($C414&gt;=400,ROUND('201920 DATA'!BE414/$C414,2),"")))</f>
        <v>0.02</v>
      </c>
      <c r="AG414" s="289">
        <f>IF(OR($C414="*",$C414&lt;400),"",IF(AND('201920 DATA'!BF414="*",$C414&gt;=400),"*",IF($C414&gt;=400,ROUND('201920 DATA'!BF414/$C414,2),"")))</f>
        <v>0.01</v>
      </c>
      <c r="AH414" s="289">
        <f>IF(OR($C414="*",$C414&lt;400),"",IF(AND('201920 DATA'!BG414="*",$C414&gt;=400),"*",IF($C414&gt;=400,ROUND('201920 DATA'!BG414/$C414,2),"")))</f>
        <v>0.01</v>
      </c>
      <c r="AI414" s="289">
        <f>IF(OR($C414="*",$C414&lt;400),"",IF(AND('201920 DATA'!BH414="*",$C414&gt;=400),"*",IF($C414&gt;=400,ROUND('201920 DATA'!BH414/$C414,2),"")))</f>
        <v>0.02</v>
      </c>
      <c r="AJ414" s="289">
        <f>IF(OR($C414="*",$C414&lt;400),"",IF(AND('201920 DATA'!BI414="*",$C414&gt;=400),"*",IF($C414&gt;=400,ROUND('201920 DATA'!BI414/$C414,2),"")))</f>
        <v>0.03</v>
      </c>
      <c r="AK414" s="289">
        <f>IF(OR($C414="*",$C414&lt;400),"",IF(AND('201920 DATA'!BJ414="*",$C414&gt;=400),"*",IF($C414&gt;=400,ROUND('201920 DATA'!BJ414/$C414,2),"")))</f>
        <v>0</v>
      </c>
      <c r="AL414" s="289">
        <f>IF(OR($C414="*",$C414&lt;400),"",IF(AND('201920 DATA'!BK414="*",$C414&gt;=400),"*",IF($C414&gt;=400,ROUND('201920 DATA'!BK414/$C414,2),"")))</f>
        <v>0.06</v>
      </c>
      <c r="AM414" s="289">
        <f>IF(OR($C414="*",$C414&lt;400),"",IF(AND('201920 DATA'!BL414="*",$C414&gt;=400),"*",IF($C414&gt;=400,ROUND('201920 DATA'!BL414/$C414,2),"")))</f>
        <v>7.0000000000000007E-2</v>
      </c>
      <c r="AN414" s="289">
        <f>IF(OR($C414="*",$C414&lt;400),"",IF(AND('201920 DATA'!BM414="*",$C414&gt;=400),"*",IF($C414&gt;=400,ROUND('201920 DATA'!BM414/$C414,2),"")))</f>
        <v>0.11</v>
      </c>
      <c r="AO414" s="289">
        <f>IF(OR($C414="*",$C414&lt;400),"",IF(AND('201920 DATA'!BN414="*",$C414&gt;=400),"*",IF($C414&gt;=400,ROUND('201920 DATA'!BN414/$C414,2),"")))</f>
        <v>0.04</v>
      </c>
      <c r="AP414" s="289">
        <f>IF(OR($C414="*",$C414&lt;400),"",IF(AND('201920 DATA'!BO414="*",$C414&gt;=400),"*",IF($C414&gt;=400,ROUND('201920 DATA'!BO414/$C414,2),"")))</f>
        <v>0.06</v>
      </c>
      <c r="AQ414" s="289">
        <f>IF(OR($C414="*",$C414&lt;400),"",IF(AND('201920 DATA'!BP414="*",$C414&gt;=400),"*",IF($C414&gt;=400,ROUND('201920 DATA'!BP414/$C414,2),"")))</f>
        <v>0.06</v>
      </c>
      <c r="AR414" s="289">
        <f>IF(OR($C414="*",$C414&lt;400),"",IF(AND('201920 DATA'!BQ414="*",$C414&gt;=400),"*",IF($C414&gt;=400,ROUND('201920 DATA'!BQ414/$C414,2),"")))</f>
        <v>0.08</v>
      </c>
      <c r="AS414" s="289">
        <f>IF(OR($C414="*",$C414&lt;400),"",IF(AND('201920 DATA'!BR414="*",$C414&gt;=400),"*",IF($C414&gt;=400,ROUND('201920 DATA'!BR414/$C414,2),"")))</f>
        <v>0.02</v>
      </c>
      <c r="AT414" s="289">
        <f>IF(OR($C414="*",$C414&lt;400),"",IF(AND('201920 DATA'!BS414="*",$C414&gt;=400),"*",IF($C414&gt;=400,ROUND('201920 DATA'!BS414/$C414,2),"")))</f>
        <v>0.01</v>
      </c>
      <c r="AU414" s="289">
        <f>IF(OR($C414="*",$C414&lt;400),"",IF(AND('201920 DATA'!BT414="*",$C414&gt;=400),"*",IF($C414&gt;=400,ROUND('201920 DATA'!BT414/$C414,2),"")))</f>
        <v>0.11</v>
      </c>
      <c r="AV414" s="289">
        <f>IF(OR($C414="*",$C414&lt;400),"",IF(AND('201920 DATA'!BU414="*",$C414&gt;=400),"*",IF($C414&gt;=400,ROUND('201920 DATA'!BU414/$C414,2),"")))</f>
        <v>0.1</v>
      </c>
      <c r="AW414" s="289">
        <f>IF(OR($C414="*",$C414&lt;400),"",IF(AND('201920 DATA'!BV414="*",$C414&gt;=400),"*",IF($C414&gt;=400,ROUND('201920 DATA'!BV414/$C414,2),"")))</f>
        <v>0</v>
      </c>
      <c r="AX414" s="289">
        <f>IF(OR($C414="*",$C414&lt;400),"",IF(AND('201920 DATA'!BW414="*",$C414&gt;=400),"*",IF($C414&gt;=400,ROUND('201920 DATA'!BW414/$C414,2),"")))</f>
        <v>0.06</v>
      </c>
      <c r="AZ414" s="365">
        <v>113410</v>
      </c>
    </row>
    <row r="415" spans="1:52" x14ac:dyDescent="0.2">
      <c r="A415" s="373" t="s">
        <v>184</v>
      </c>
      <c r="B415" s="287">
        <f>'201920 DATA'!B415</f>
        <v>167385</v>
      </c>
      <c r="C415" s="288">
        <f>'201920 DATA'!C415</f>
        <v>138525</v>
      </c>
      <c r="D415" s="293">
        <f>'201920 DATA'!FQ415</f>
        <v>34945</v>
      </c>
      <c r="F415" s="313">
        <f t="shared" si="12"/>
        <v>0.05</v>
      </c>
      <c r="G415" s="295">
        <f t="shared" si="13"/>
        <v>0.83</v>
      </c>
      <c r="H415" s="289">
        <f>IF(OR($C415="*",$C415&lt;400),"",IF(AND('201920 DATA'!F415="*",$C415&gt;=400),"*",IF($C415&gt;=400,ROUND('201920 DATA'!F415/$C415,2),"")))</f>
        <v>0.46</v>
      </c>
      <c r="I415" s="296">
        <f>IF(OR($B415="*",$B415&lt;400),"",IF(AND('201920 DATA'!Y415="*",$B415&gt;=400),"*",IF($B415&gt;=400,ROUND('201920 DATA'!Y415/$B415,2),"")))</f>
        <v>0.17</v>
      </c>
      <c r="J415" s="296">
        <f>IF(OR($B415="*",$B415&lt;400),"",IF(AND('201920 DATA'!Z415="*",$B415&gt;=400),"*",IF($B415&gt;=400,ROUND('201920 DATA'!Z415/$B415,2),"")))</f>
        <v>0.1</v>
      </c>
      <c r="K415" s="296">
        <f>IF(OR($B415="*",$B415&lt;400),"",IF(AND('201920 DATA'!AA415="*",$B415&gt;=400),"*",IF($B415&gt;=400,ROUND('201920 DATA'!AA415/$B415,2),"")))</f>
        <v>0.18</v>
      </c>
      <c r="L415" s="296">
        <f>IF(OR($B415="*",$B415&lt;400),"",IF(AND('201920 DATA'!AB415="*",$B415&gt;=400),"*",IF($B415&gt;=400,ROUND('201920 DATA'!AB415/$B415,2),"")))</f>
        <v>0.14000000000000001</v>
      </c>
      <c r="M415" s="296">
        <f>IF(OR($B415="*",$B415&lt;400),"",IF(AND('201920 DATA'!AC415="*",$B415&gt;=400),"*",IF($B415&gt;=400,ROUND('201920 DATA'!AC415/$B415,2),"")))</f>
        <v>0.16</v>
      </c>
      <c r="N415" s="296">
        <f>IF(OR($B415="*",$B415&lt;400),"",IF(AND('201920 DATA'!AD415="*",$B415&gt;=400),"*",IF($B415&gt;=400,ROUND('201920 DATA'!AD415/$B415,2),"")))</f>
        <v>0.16</v>
      </c>
      <c r="O415" s="296">
        <f>IF(OR($B415="*",$B415&lt;400),"",IF(AND('201920 DATA'!AE415="*",$B415&gt;=400),"*",IF($B415&gt;=400,ROUND('201920 DATA'!AE415/$B415,2),"")))</f>
        <v>0.03</v>
      </c>
      <c r="P415" s="297"/>
      <c r="Q415" s="296">
        <f>IF(OR($B415="*",$B415&lt;400),"",IF(AND('201920 DATA'!FO415="*",$B415&gt;=400),"*",IF($B415&gt;=400,ROUND('201920 DATA'!FO415/$B415,2),"")))</f>
        <v>0.56999999999999995</v>
      </c>
      <c r="R415" s="289">
        <f>IF(OR($C415="*",$C415&lt;400),"",IF(AND('201920 DATA'!F415="*",$C415&gt;=400),"*",IF($C415&gt;=400,ROUND('201920 DATA'!F415/$C415,2),"")))</f>
        <v>0.46</v>
      </c>
      <c r="S415" s="289">
        <f>IF(OR($C415="*",$C415&lt;400),"",IF(AND('201920 DATA'!G415="*",$C415&gt;=400),"*",IF($C415&gt;=400,ROUND('201920 DATA'!G415/$C415,2),"")))</f>
        <v>7.0000000000000007E-2</v>
      </c>
      <c r="T415" s="289">
        <f>IF(OR($C415="*",$C415&lt;400),"",IF(AND('201920 DATA'!H415="*",$C415&gt;=400),"*",IF($C415&gt;=400,ROUND('201920 DATA'!H415/$C415,2),"")))</f>
        <v>0.28999999999999998</v>
      </c>
      <c r="U415" s="289">
        <f>IF(OR($C415="*",$C415&lt;400),"",IF(AND('201920 DATA'!FP415="*",$C415&gt;=400),"*",IF($C415&gt;=400,ROUND('201920 DATA'!FP415/$C415,2),"")))</f>
        <v>0.19</v>
      </c>
      <c r="V415" s="312">
        <f>IF(OR($D415="*",$D415&lt;400),"",IF(AND('201920 DATA'!M415="*",$D415&gt;=400),"*",IF($D415&gt;=400,ROUND('201920 DATA'!M415/$D415,2),"")))</f>
        <v>0</v>
      </c>
      <c r="W415" s="312">
        <f>IF(OR($D415="*",$D415&lt;400),"",IF(AND('201920 DATA'!N415="*",$D415&gt;=400),"*",IF($D415&gt;=400,ROUND('201920 DATA'!N415/$D415,2),"")))</f>
        <v>0.42</v>
      </c>
      <c r="X415" s="312">
        <f>IF(OR($D415="*",$D415&lt;400),"",IF(AND('201920 DATA'!O415="*",$D415&gt;=400),"*",IF($D415&gt;=400,ROUND('201920 DATA'!O415/$D415,2),"")))</f>
        <v>0.25</v>
      </c>
      <c r="Y415" s="312">
        <f>IF(OR($D415="*",$D415&lt;400),"",IF(AND('201920 DATA'!P415="*",$D415&gt;=400),"*",IF($D415&gt;=400,ROUND('201920 DATA'!P415/$D415,2),"")))</f>
        <v>0.13</v>
      </c>
      <c r="Z415" s="312">
        <f>IF(OR($D415="*",$D415&lt;400),"",IF(AND('201920 DATA'!Q415="*",$D415&gt;=400),"*",IF($D415&gt;=400,ROUND('201920 DATA'!Q415/$D415,2),"")))</f>
        <v>0.17</v>
      </c>
      <c r="AA415" s="312">
        <f>IF(OR($D415="*",$D415&lt;400),"",IF(AND('201920 DATA'!R415="*",$D415&gt;=400),"*",IF($D415&gt;=400,ROUND('201920 DATA'!R415/$D415,2),"")))</f>
        <v>0.03</v>
      </c>
      <c r="AB415" s="312">
        <f>IF(OR($D415="*",$D415&lt;400),"",IF(AND('201920 DATA'!S415="*",$D415&gt;=400),"*",IF($D415&gt;=400,ROUND('201920 DATA'!S415/$D415,2),"")))</f>
        <v>0.01</v>
      </c>
      <c r="AC415" s="312">
        <f>IF(OR($D415="*",$D415&lt;400),"",IF(AND('201920 DATA'!T415="*",$D415&gt;=400),"*",IF($D415&gt;=400,ROUND('201920 DATA'!T415/$D415,2),"")))</f>
        <v>0</v>
      </c>
      <c r="AD415" s="289">
        <f>IF(OR($C415="*",$C415&lt;400),"",IF(AND('201920 DATA'!BC415="*",$C415&gt;=400),"*",IF($C415&gt;=400,ROUND('201920 DATA'!BC415/$C415,2),"")))</f>
        <v>0.03</v>
      </c>
      <c r="AE415" s="289">
        <f>IF(OR($C415="*",$C415&lt;400),"",IF(AND('201920 DATA'!BD415="*",$C415&gt;=400),"*",IF($C415&gt;=400,ROUND('201920 DATA'!BD415/$C415,2),"")))</f>
        <v>0.05</v>
      </c>
      <c r="AF415" s="289">
        <f>IF(OR($C415="*",$C415&lt;400),"",IF(AND('201920 DATA'!BE415="*",$C415&gt;=400),"*",IF($C415&gt;=400,ROUND('201920 DATA'!BE415/$C415,2),"")))</f>
        <v>0.02</v>
      </c>
      <c r="AG415" s="289">
        <f>IF(OR($C415="*",$C415&lt;400),"",IF(AND('201920 DATA'!BF415="*",$C415&gt;=400),"*",IF($C415&gt;=400,ROUND('201920 DATA'!BF415/$C415,2),"")))</f>
        <v>0.02</v>
      </c>
      <c r="AH415" s="289">
        <f>IF(OR($C415="*",$C415&lt;400),"",IF(AND('201920 DATA'!BG415="*",$C415&gt;=400),"*",IF($C415&gt;=400,ROUND('201920 DATA'!BG415/$C415,2),"")))</f>
        <v>0.01</v>
      </c>
      <c r="AI415" s="289">
        <f>IF(OR($C415="*",$C415&lt;400),"",IF(AND('201920 DATA'!BH415="*",$C415&gt;=400),"*",IF($C415&gt;=400,ROUND('201920 DATA'!BH415/$C415,2),"")))</f>
        <v>0.01</v>
      </c>
      <c r="AJ415" s="289">
        <f>IF(OR($C415="*",$C415&lt;400),"",IF(AND('201920 DATA'!BI415="*",$C415&gt;=400),"*",IF($C415&gt;=400,ROUND('201920 DATA'!BI415/$C415,2),"")))</f>
        <v>0.01</v>
      </c>
      <c r="AK415" s="289">
        <f>IF(OR($C415="*",$C415&lt;400),"",IF(AND('201920 DATA'!BJ415="*",$C415&gt;=400),"*",IF($C415&gt;=400,ROUND('201920 DATA'!BJ415/$C415,2),"")))</f>
        <v>0</v>
      </c>
      <c r="AL415" s="289">
        <f>IF(OR($C415="*",$C415&lt;400),"",IF(AND('201920 DATA'!BK415="*",$C415&gt;=400),"*",IF($C415&gt;=400,ROUND('201920 DATA'!BK415/$C415,2),"")))</f>
        <v>0.04</v>
      </c>
      <c r="AM415" s="289">
        <f>IF(OR($C415="*",$C415&lt;400),"",IF(AND('201920 DATA'!BL415="*",$C415&gt;=400),"*",IF($C415&gt;=400,ROUND('201920 DATA'!BL415/$C415,2),"")))</f>
        <v>0.06</v>
      </c>
      <c r="AN415" s="289">
        <f>IF(OR($C415="*",$C415&lt;400),"",IF(AND('201920 DATA'!BM415="*",$C415&gt;=400),"*",IF($C415&gt;=400,ROUND('201920 DATA'!BM415/$C415,2),"")))</f>
        <v>0.15</v>
      </c>
      <c r="AO415" s="289">
        <f>IF(OR($C415="*",$C415&lt;400),"",IF(AND('201920 DATA'!BN415="*",$C415&gt;=400),"*",IF($C415&gt;=400,ROUND('201920 DATA'!BN415/$C415,2),"")))</f>
        <v>0.02</v>
      </c>
      <c r="AP415" s="289">
        <f>IF(OR($C415="*",$C415&lt;400),"",IF(AND('201920 DATA'!BO415="*",$C415&gt;=400),"*",IF($C415&gt;=400,ROUND('201920 DATA'!BO415/$C415,2),"")))</f>
        <v>0.06</v>
      </c>
      <c r="AQ415" s="289">
        <f>IF(OR($C415="*",$C415&lt;400),"",IF(AND('201920 DATA'!BP415="*",$C415&gt;=400),"*",IF($C415&gt;=400,ROUND('201920 DATA'!BP415/$C415,2),"")))</f>
        <v>0.06</v>
      </c>
      <c r="AR415" s="289">
        <f>IF(OR($C415="*",$C415&lt;400),"",IF(AND('201920 DATA'!BQ415="*",$C415&gt;=400),"*",IF($C415&gt;=400,ROUND('201920 DATA'!BQ415/$C415,2),"")))</f>
        <v>0.12</v>
      </c>
      <c r="AS415" s="289">
        <f>IF(OR($C415="*",$C415&lt;400),"",IF(AND('201920 DATA'!BR415="*",$C415&gt;=400),"*",IF($C415&gt;=400,ROUND('201920 DATA'!BR415/$C415,2),"")))</f>
        <v>0.05</v>
      </c>
      <c r="AT415" s="289">
        <f>IF(OR($C415="*",$C415&lt;400),"",IF(AND('201920 DATA'!BS415="*",$C415&gt;=400),"*",IF($C415&gt;=400,ROUND('201920 DATA'!BS415/$C415,2),"")))</f>
        <v>0.01</v>
      </c>
      <c r="AU415" s="289">
        <f>IF(OR($C415="*",$C415&lt;400),"",IF(AND('201920 DATA'!BT415="*",$C415&gt;=400),"*",IF($C415&gt;=400,ROUND('201920 DATA'!BT415/$C415,2),"")))</f>
        <v>0.13</v>
      </c>
      <c r="AV415" s="289">
        <f>IF(OR($C415="*",$C415&lt;400),"",IF(AND('201920 DATA'!BU415="*",$C415&gt;=400),"*",IF($C415&gt;=400,ROUND('201920 DATA'!BU415/$C415,2),"")))</f>
        <v>0.09</v>
      </c>
      <c r="AW415" s="289">
        <f>IF(OR($C415="*",$C415&lt;400),"",IF(AND('201920 DATA'!BV415="*",$C415&gt;=400),"*",IF($C415&gt;=400,ROUND('201920 DATA'!BV415/$C415,2),"")))</f>
        <v>0</v>
      </c>
      <c r="AX415" s="289">
        <f>IF(OR($C415="*",$C415&lt;400),"",IF(AND('201920 DATA'!BW415="*",$C415&gt;=400),"*",IF($C415&gt;=400,ROUND('201920 DATA'!BW415/$C415,2),"")))</f>
        <v>0.06</v>
      </c>
      <c r="AZ415" s="365">
        <v>158590</v>
      </c>
    </row>
    <row r="416" spans="1:52" x14ac:dyDescent="0.2">
      <c r="A416" s="373" t="s">
        <v>185</v>
      </c>
      <c r="B416" s="287">
        <f>'201920 DATA'!B416</f>
        <v>88630</v>
      </c>
      <c r="C416" s="288">
        <f>'201920 DATA'!C416</f>
        <v>79590</v>
      </c>
      <c r="D416" s="293">
        <f>'201920 DATA'!FQ416</f>
        <v>17795</v>
      </c>
      <c r="F416" s="313">
        <f t="shared" si="12"/>
        <v>0.12</v>
      </c>
      <c r="G416" s="295">
        <f t="shared" si="13"/>
        <v>0.9</v>
      </c>
      <c r="H416" s="289">
        <f>IF(OR($C416="*",$C416&lt;400),"",IF(AND('201920 DATA'!F416="*",$C416&gt;=400),"*",IF($C416&gt;=400,ROUND('201920 DATA'!F416/$C416,2),"")))</f>
        <v>0.45</v>
      </c>
      <c r="I416" s="296">
        <f>IF(OR($B416="*",$B416&lt;400),"",IF(AND('201920 DATA'!Y416="*",$B416&gt;=400),"*",IF($B416&gt;=400,ROUND('201920 DATA'!Y416/$B416,2),"")))</f>
        <v>0.09</v>
      </c>
      <c r="J416" s="296">
        <f>IF(OR($B416="*",$B416&lt;400),"",IF(AND('201920 DATA'!Z416="*",$B416&gt;=400),"*",IF($B416&gt;=400,ROUND('201920 DATA'!Z416/$B416,2),"")))</f>
        <v>0.13</v>
      </c>
      <c r="K416" s="296">
        <f>IF(OR($B416="*",$B416&lt;400),"",IF(AND('201920 DATA'!AA416="*",$B416&gt;=400),"*",IF($B416&gt;=400,ROUND('201920 DATA'!AA416/$B416,2),"")))</f>
        <v>0.17</v>
      </c>
      <c r="L416" s="296">
        <f>IF(OR($B416="*",$B416&lt;400),"",IF(AND('201920 DATA'!AB416="*",$B416&gt;=400),"*",IF($B416&gt;=400,ROUND('201920 DATA'!AB416/$B416,2),"")))</f>
        <v>0.15</v>
      </c>
      <c r="M416" s="296">
        <f>IF(OR($B416="*",$B416&lt;400),"",IF(AND('201920 DATA'!AC416="*",$B416&gt;=400),"*",IF($B416&gt;=400,ROUND('201920 DATA'!AC416/$B416,2),"")))</f>
        <v>0.19</v>
      </c>
      <c r="N416" s="296">
        <f>IF(OR($B416="*",$B416&lt;400),"",IF(AND('201920 DATA'!AD416="*",$B416&gt;=400),"*",IF($B416&gt;=400,ROUND('201920 DATA'!AD416/$B416,2),"")))</f>
        <v>0.21</v>
      </c>
      <c r="O416" s="296">
        <f>IF(OR($B416="*",$B416&lt;400),"",IF(AND('201920 DATA'!AE416="*",$B416&gt;=400),"*",IF($B416&gt;=400,ROUND('201920 DATA'!AE416/$B416,2),"")))</f>
        <v>0.04</v>
      </c>
      <c r="P416" s="297"/>
      <c r="Q416" s="296">
        <f>IF(OR($B416="*",$B416&lt;400),"",IF(AND('201920 DATA'!FO416="*",$B416&gt;=400),"*",IF($B416&gt;=400,ROUND('201920 DATA'!FO416/$B416,2),"")))</f>
        <v>0.51</v>
      </c>
      <c r="R416" s="289">
        <f>IF(OR($C416="*",$C416&lt;400),"",IF(AND('201920 DATA'!F416="*",$C416&gt;=400),"*",IF($C416&gt;=400,ROUND('201920 DATA'!F416/$C416,2),"")))</f>
        <v>0.45</v>
      </c>
      <c r="S416" s="289">
        <f>IF(OR($C416="*",$C416&lt;400),"",IF(AND('201920 DATA'!G416="*",$C416&gt;=400),"*",IF($C416&gt;=400,ROUND('201920 DATA'!G416/$C416,2),"")))</f>
        <v>0.11</v>
      </c>
      <c r="T416" s="289">
        <f>IF(OR($C416="*",$C416&lt;400),"",IF(AND('201920 DATA'!H416="*",$C416&gt;=400),"*",IF($C416&gt;=400,ROUND('201920 DATA'!H416/$C416,2),"")))</f>
        <v>0.23</v>
      </c>
      <c r="U416" s="289">
        <f>IF(OR($C416="*",$C416&lt;400),"",IF(AND('201920 DATA'!FP416="*",$C416&gt;=400),"*",IF($C416&gt;=400,ROUND('201920 DATA'!FP416/$C416,2),"")))</f>
        <v>0.21</v>
      </c>
      <c r="V416" s="312">
        <f>IF(OR($D416="*",$D416&lt;400),"",IF(AND('201920 DATA'!M416="*",$D416&gt;=400),"*",IF($D416&gt;=400,ROUND('201920 DATA'!M416/$D416,2),"")))</f>
        <v>0</v>
      </c>
      <c r="W416" s="312">
        <f>IF(OR($D416="*",$D416&lt;400),"",IF(AND('201920 DATA'!N416="*",$D416&gt;=400),"*",IF($D416&gt;=400,ROUND('201920 DATA'!N416/$D416,2),"")))</f>
        <v>0.47</v>
      </c>
      <c r="X416" s="312">
        <f>IF(OR($D416="*",$D416&lt;400),"",IF(AND('201920 DATA'!O416="*",$D416&gt;=400),"*",IF($D416&gt;=400,ROUND('201920 DATA'!O416/$D416,2),"")))</f>
        <v>0.22</v>
      </c>
      <c r="Y416" s="312">
        <f>IF(OR($D416="*",$D416&lt;400),"",IF(AND('201920 DATA'!P416="*",$D416&gt;=400),"*",IF($D416&gt;=400,ROUND('201920 DATA'!P416/$D416,2),"")))</f>
        <v>0.13</v>
      </c>
      <c r="Z416" s="312">
        <f>IF(OR($D416="*",$D416&lt;400),"",IF(AND('201920 DATA'!Q416="*",$D416&gt;=400),"*",IF($D416&gt;=400,ROUND('201920 DATA'!Q416/$D416,2),"")))</f>
        <v>0.16</v>
      </c>
      <c r="AA416" s="312">
        <f>IF(OR($D416="*",$D416&lt;400),"",IF(AND('201920 DATA'!R416="*",$D416&gt;=400),"*",IF($D416&gt;=400,ROUND('201920 DATA'!R416/$D416,2),"")))</f>
        <v>0.03</v>
      </c>
      <c r="AB416" s="312">
        <f>IF(OR($D416="*",$D416&lt;400),"",IF(AND('201920 DATA'!S416="*",$D416&gt;=400),"*",IF($D416&gt;=400,ROUND('201920 DATA'!S416/$D416,2),"")))</f>
        <v>0.01</v>
      </c>
      <c r="AC416" s="312">
        <f>IF(OR($D416="*",$D416&lt;400),"",IF(AND('201920 DATA'!T416="*",$D416&gt;=400),"*",IF($D416&gt;=400,ROUND('201920 DATA'!T416/$D416,2),"")))</f>
        <v>0</v>
      </c>
      <c r="AD416" s="289">
        <f>IF(OR($C416="*",$C416&lt;400),"",IF(AND('201920 DATA'!BC416="*",$C416&gt;=400),"*",IF($C416&gt;=400,ROUND('201920 DATA'!BC416/$C416,2),"")))</f>
        <v>0.02</v>
      </c>
      <c r="AE416" s="289">
        <f>IF(OR($C416="*",$C416&lt;400),"",IF(AND('201920 DATA'!BD416="*",$C416&gt;=400),"*",IF($C416&gt;=400,ROUND('201920 DATA'!BD416/$C416,2),"")))</f>
        <v>0.1</v>
      </c>
      <c r="AF416" s="289">
        <f>IF(OR($C416="*",$C416&lt;400),"",IF(AND('201920 DATA'!BE416="*",$C416&gt;=400),"*",IF($C416&gt;=400,ROUND('201920 DATA'!BE416/$C416,2),"")))</f>
        <v>0.02</v>
      </c>
      <c r="AG416" s="289">
        <f>IF(OR($C416="*",$C416&lt;400),"",IF(AND('201920 DATA'!BF416="*",$C416&gt;=400),"*",IF($C416&gt;=400,ROUND('201920 DATA'!BF416/$C416,2),"")))</f>
        <v>0.02</v>
      </c>
      <c r="AH416" s="289">
        <f>IF(OR($C416="*",$C416&lt;400),"",IF(AND('201920 DATA'!BG416="*",$C416&gt;=400),"*",IF($C416&gt;=400,ROUND('201920 DATA'!BG416/$C416,2),"")))</f>
        <v>0.01</v>
      </c>
      <c r="AI416" s="289">
        <f>IF(OR($C416="*",$C416&lt;400),"",IF(AND('201920 DATA'!BH416="*",$C416&gt;=400),"*",IF($C416&gt;=400,ROUND('201920 DATA'!BH416/$C416,2),"")))</f>
        <v>0.01</v>
      </c>
      <c r="AJ416" s="289">
        <f>IF(OR($C416="*",$C416&lt;400),"",IF(AND('201920 DATA'!BI416="*",$C416&gt;=400),"*",IF($C416&gt;=400,ROUND('201920 DATA'!BI416/$C416,2),"")))</f>
        <v>0.01</v>
      </c>
      <c r="AK416" s="289">
        <f>IF(OR($C416="*",$C416&lt;400),"",IF(AND('201920 DATA'!BJ416="*",$C416&gt;=400),"*",IF($C416&gt;=400,ROUND('201920 DATA'!BJ416/$C416,2),"")))</f>
        <v>0</v>
      </c>
      <c r="AL416" s="289">
        <f>IF(OR($C416="*",$C416&lt;400),"",IF(AND('201920 DATA'!BK416="*",$C416&gt;=400),"*",IF($C416&gt;=400,ROUND('201920 DATA'!BK416/$C416,2),"")))</f>
        <v>0.05</v>
      </c>
      <c r="AM416" s="289">
        <f>IF(OR($C416="*",$C416&lt;400),"",IF(AND('201920 DATA'!BL416="*",$C416&gt;=400),"*",IF($C416&gt;=400,ROUND('201920 DATA'!BL416/$C416,2),"")))</f>
        <v>0.06</v>
      </c>
      <c r="AN416" s="289">
        <f>IF(OR($C416="*",$C416&lt;400),"",IF(AND('201920 DATA'!BM416="*",$C416&gt;=400),"*",IF($C416&gt;=400,ROUND('201920 DATA'!BM416/$C416,2),"")))</f>
        <v>0.11</v>
      </c>
      <c r="AO416" s="289">
        <f>IF(OR($C416="*",$C416&lt;400),"",IF(AND('201920 DATA'!BN416="*",$C416&gt;=400),"*",IF($C416&gt;=400,ROUND('201920 DATA'!BN416/$C416,2),"")))</f>
        <v>0.02</v>
      </c>
      <c r="AP416" s="289">
        <f>IF(OR($C416="*",$C416&lt;400),"",IF(AND('201920 DATA'!BO416="*",$C416&gt;=400),"*",IF($C416&gt;=400,ROUND('201920 DATA'!BO416/$C416,2),"")))</f>
        <v>0.08</v>
      </c>
      <c r="AQ416" s="289">
        <f>IF(OR($C416="*",$C416&lt;400),"",IF(AND('201920 DATA'!BP416="*",$C416&gt;=400),"*",IF($C416&gt;=400,ROUND('201920 DATA'!BP416/$C416,2),"")))</f>
        <v>0.06</v>
      </c>
      <c r="AR416" s="289">
        <f>IF(OR($C416="*",$C416&lt;400),"",IF(AND('201920 DATA'!BQ416="*",$C416&gt;=400),"*",IF($C416&gt;=400,ROUND('201920 DATA'!BQ416/$C416,2),"")))</f>
        <v>0.15</v>
      </c>
      <c r="AS416" s="289">
        <f>IF(OR($C416="*",$C416&lt;400),"",IF(AND('201920 DATA'!BR416="*",$C416&gt;=400),"*",IF($C416&gt;=400,ROUND('201920 DATA'!BR416/$C416,2),"")))</f>
        <v>0.01</v>
      </c>
      <c r="AT416" s="289">
        <f>IF(OR($C416="*",$C416&lt;400),"",IF(AND('201920 DATA'!BS416="*",$C416&gt;=400),"*",IF($C416&gt;=400,ROUND('201920 DATA'!BS416/$C416,2),"")))</f>
        <v>0</v>
      </c>
      <c r="AU416" s="289">
        <f>IF(OR($C416="*",$C416&lt;400),"",IF(AND('201920 DATA'!BT416="*",$C416&gt;=400),"*",IF($C416&gt;=400,ROUND('201920 DATA'!BT416/$C416,2),"")))</f>
        <v>0.12</v>
      </c>
      <c r="AV416" s="289">
        <f>IF(OR($C416="*",$C416&lt;400),"",IF(AND('201920 DATA'!BU416="*",$C416&gt;=400),"*",IF($C416&gt;=400,ROUND('201920 DATA'!BU416/$C416,2),"")))</f>
        <v>0.06</v>
      </c>
      <c r="AW416" s="289">
        <f>IF(OR($C416="*",$C416&lt;400),"",IF(AND('201920 DATA'!BV416="*",$C416&gt;=400),"*",IF($C416&gt;=400,ROUND('201920 DATA'!BV416/$C416,2),"")))</f>
        <v>0</v>
      </c>
      <c r="AX416" s="289">
        <f>IF(OR($C416="*",$C416&lt;400),"",IF(AND('201920 DATA'!BW416="*",$C416&gt;=400),"*",IF($C416&gt;=400,ROUND('201920 DATA'!BW416/$C416,2),"")))</f>
        <v>7.0000000000000007E-2</v>
      </c>
      <c r="AZ416" s="365">
        <v>77960</v>
      </c>
    </row>
    <row r="417" spans="1:52" x14ac:dyDescent="0.2">
      <c r="A417" s="373" t="s">
        <v>186</v>
      </c>
      <c r="B417" s="287">
        <f>'201920 DATA'!B417</f>
        <v>82350</v>
      </c>
      <c r="C417" s="288">
        <f>'201920 DATA'!C417</f>
        <v>69950</v>
      </c>
      <c r="D417" s="293">
        <f>'201920 DATA'!FQ417</f>
        <v>23285</v>
      </c>
      <c r="F417" s="313">
        <f t="shared" si="12"/>
        <v>0.03</v>
      </c>
      <c r="G417" s="295">
        <f t="shared" si="13"/>
        <v>0.85</v>
      </c>
      <c r="H417" s="289">
        <f>IF(OR($C417="*",$C417&lt;400),"",IF(AND('201920 DATA'!F417="*",$C417&gt;=400),"*",IF($C417&gt;=400,ROUND('201920 DATA'!F417/$C417,2),"")))</f>
        <v>0.32</v>
      </c>
      <c r="I417" s="296">
        <f>IF(OR($B417="*",$B417&lt;400),"",IF(AND('201920 DATA'!Y417="*",$B417&gt;=400),"*",IF($B417&gt;=400,ROUND('201920 DATA'!Y417/$B417,2),"")))</f>
        <v>0.11</v>
      </c>
      <c r="J417" s="296">
        <f>IF(OR($B417="*",$B417&lt;400),"",IF(AND('201920 DATA'!Z417="*",$B417&gt;=400),"*",IF($B417&gt;=400,ROUND('201920 DATA'!Z417/$B417,2),"")))</f>
        <v>0.16</v>
      </c>
      <c r="K417" s="296">
        <f>IF(OR($B417="*",$B417&lt;400),"",IF(AND('201920 DATA'!AA417="*",$B417&gt;=400),"*",IF($B417&gt;=400,ROUND('201920 DATA'!AA417/$B417,2),"")))</f>
        <v>0.27</v>
      </c>
      <c r="L417" s="296">
        <f>IF(OR($B417="*",$B417&lt;400),"",IF(AND('201920 DATA'!AB417="*",$B417&gt;=400),"*",IF($B417&gt;=400,ROUND('201920 DATA'!AB417/$B417,2),"")))</f>
        <v>0.17</v>
      </c>
      <c r="M417" s="296">
        <f>IF(OR($B417="*",$B417&lt;400),"",IF(AND('201920 DATA'!AC417="*",$B417&gt;=400),"*",IF($B417&gt;=400,ROUND('201920 DATA'!AC417/$B417,2),"")))</f>
        <v>0.14000000000000001</v>
      </c>
      <c r="N417" s="296">
        <f>IF(OR($B417="*",$B417&lt;400),"",IF(AND('201920 DATA'!AD417="*",$B417&gt;=400),"*",IF($B417&gt;=400,ROUND('201920 DATA'!AD417/$B417,2),"")))</f>
        <v>0.09</v>
      </c>
      <c r="O417" s="296">
        <f>IF(OR($B417="*",$B417&lt;400),"",IF(AND('201920 DATA'!AE417="*",$B417&gt;=400),"*",IF($B417&gt;=400,ROUND('201920 DATA'!AE417/$B417,2),"")))</f>
        <v>0.02</v>
      </c>
      <c r="P417" s="297"/>
      <c r="Q417" s="296">
        <f>IF(OR($B417="*",$B417&lt;400),"",IF(AND('201920 DATA'!FO417="*",$B417&gt;=400),"*",IF($B417&gt;=400,ROUND('201920 DATA'!FO417/$B417,2),"")))</f>
        <v>0.53</v>
      </c>
      <c r="R417" s="289">
        <f>IF(OR($C417="*",$C417&lt;400),"",IF(AND('201920 DATA'!F417="*",$C417&gt;=400),"*",IF($C417&gt;=400,ROUND('201920 DATA'!F417/$C417,2),"")))</f>
        <v>0.32</v>
      </c>
      <c r="S417" s="289">
        <f>IF(OR($C417="*",$C417&lt;400),"",IF(AND('201920 DATA'!G417="*",$C417&gt;=400),"*",IF($C417&gt;=400,ROUND('201920 DATA'!G417/$C417,2),"")))</f>
        <v>0.05</v>
      </c>
      <c r="T417" s="289">
        <f>IF(OR($C417="*",$C417&lt;400),"",IF(AND('201920 DATA'!H417="*",$C417&gt;=400),"*",IF($C417&gt;=400,ROUND('201920 DATA'!H417/$C417,2),"")))</f>
        <v>0.35</v>
      </c>
      <c r="U417" s="289">
        <f>IF(OR($C417="*",$C417&lt;400),"",IF(AND('201920 DATA'!FP417="*",$C417&gt;=400),"*",IF($C417&gt;=400,ROUND('201920 DATA'!FP417/$C417,2),"")))</f>
        <v>0.28000000000000003</v>
      </c>
      <c r="V417" s="312">
        <f>IF(OR($D417="*",$D417&lt;400),"",IF(AND('201920 DATA'!M417="*",$D417&gt;=400),"*",IF($D417&gt;=400,ROUND('201920 DATA'!M417/$D417,2),"")))</f>
        <v>0</v>
      </c>
      <c r="W417" s="312">
        <f>IF(OR($D417="*",$D417&lt;400),"",IF(AND('201920 DATA'!N417="*",$D417&gt;=400),"*",IF($D417&gt;=400,ROUND('201920 DATA'!N417/$D417,2),"")))</f>
        <v>0.4</v>
      </c>
      <c r="X417" s="312">
        <f>IF(OR($D417="*",$D417&lt;400),"",IF(AND('201920 DATA'!O417="*",$D417&gt;=400),"*",IF($D417&gt;=400,ROUND('201920 DATA'!O417/$D417,2),"")))</f>
        <v>0.31</v>
      </c>
      <c r="Y417" s="312">
        <f>IF(OR($D417="*",$D417&lt;400),"",IF(AND('201920 DATA'!P417="*",$D417&gt;=400),"*",IF($D417&gt;=400,ROUND('201920 DATA'!P417/$D417,2),"")))</f>
        <v>0.13</v>
      </c>
      <c r="Z417" s="312">
        <f>IF(OR($D417="*",$D417&lt;400),"",IF(AND('201920 DATA'!Q417="*",$D417&gt;=400),"*",IF($D417&gt;=400,ROUND('201920 DATA'!Q417/$D417,2),"")))</f>
        <v>0.13</v>
      </c>
      <c r="AA417" s="312">
        <f>IF(OR($D417="*",$D417&lt;400),"",IF(AND('201920 DATA'!R417="*",$D417&gt;=400),"*",IF($D417&gt;=400,ROUND('201920 DATA'!R417/$D417,2),"")))</f>
        <v>0.02</v>
      </c>
      <c r="AB417" s="312">
        <f>IF(OR($D417="*",$D417&lt;400),"",IF(AND('201920 DATA'!S417="*",$D417&gt;=400),"*",IF($D417&gt;=400,ROUND('201920 DATA'!S417/$D417,2),"")))</f>
        <v>0</v>
      </c>
      <c r="AC417" s="312">
        <f>IF(OR($D417="*",$D417&lt;400),"",IF(AND('201920 DATA'!T417="*",$D417&gt;=400),"*",IF($D417&gt;=400,ROUND('201920 DATA'!T417/$D417,2),"")))</f>
        <v>0</v>
      </c>
      <c r="AD417" s="289">
        <f>IF(OR($C417="*",$C417&lt;400),"",IF(AND('201920 DATA'!BC417="*",$C417&gt;=400),"*",IF($C417&gt;=400,ROUND('201920 DATA'!BC417/$C417,2),"")))</f>
        <v>0.03</v>
      </c>
      <c r="AE417" s="289">
        <f>IF(OR($C417="*",$C417&lt;400),"",IF(AND('201920 DATA'!BD417="*",$C417&gt;=400),"*",IF($C417&gt;=400,ROUND('201920 DATA'!BD417/$C417,2),"")))</f>
        <v>0.03</v>
      </c>
      <c r="AF417" s="289">
        <f>IF(OR($C417="*",$C417&lt;400),"",IF(AND('201920 DATA'!BE417="*",$C417&gt;=400),"*",IF($C417&gt;=400,ROUND('201920 DATA'!BE417/$C417,2),"")))</f>
        <v>0.06</v>
      </c>
      <c r="AG417" s="289">
        <f>IF(OR($C417="*",$C417&lt;400),"",IF(AND('201920 DATA'!BF417="*",$C417&gt;=400),"*",IF($C417&gt;=400,ROUND('201920 DATA'!BF417/$C417,2),"")))</f>
        <v>0.01</v>
      </c>
      <c r="AH417" s="289">
        <f>IF(OR($C417="*",$C417&lt;400),"",IF(AND('201920 DATA'!BG417="*",$C417&gt;=400),"*",IF($C417&gt;=400,ROUND('201920 DATA'!BG417/$C417,2),"")))</f>
        <v>0</v>
      </c>
      <c r="AI417" s="289">
        <f>IF(OR($C417="*",$C417&lt;400),"",IF(AND('201920 DATA'!BH417="*",$C417&gt;=400),"*",IF($C417&gt;=400,ROUND('201920 DATA'!BH417/$C417,2),"")))</f>
        <v>0.01</v>
      </c>
      <c r="AJ417" s="289">
        <f>IF(OR($C417="*",$C417&lt;400),"",IF(AND('201920 DATA'!BI417="*",$C417&gt;=400),"*",IF($C417&gt;=400,ROUND('201920 DATA'!BI417/$C417,2),"")))</f>
        <v>0</v>
      </c>
      <c r="AK417" s="289">
        <f>IF(OR($C417="*",$C417&lt;400),"",IF(AND('201920 DATA'!BJ417="*",$C417&gt;=400),"*",IF($C417&gt;=400,ROUND('201920 DATA'!BJ417/$C417,2),"")))</f>
        <v>0</v>
      </c>
      <c r="AL417" s="289">
        <f>IF(OR($C417="*",$C417&lt;400),"",IF(AND('201920 DATA'!BK417="*",$C417&gt;=400),"*",IF($C417&gt;=400,ROUND('201920 DATA'!BK417/$C417,2),"")))</f>
        <v>0.03</v>
      </c>
      <c r="AM417" s="289">
        <f>IF(OR($C417="*",$C417&lt;400),"",IF(AND('201920 DATA'!BL417="*",$C417&gt;=400),"*",IF($C417&gt;=400,ROUND('201920 DATA'!BL417/$C417,2),"")))</f>
        <v>0.05</v>
      </c>
      <c r="AN417" s="289">
        <f>IF(OR($C417="*",$C417&lt;400),"",IF(AND('201920 DATA'!BM417="*",$C417&gt;=400),"*",IF($C417&gt;=400,ROUND('201920 DATA'!BM417/$C417,2),"")))</f>
        <v>0.19</v>
      </c>
      <c r="AO417" s="289">
        <f>IF(OR($C417="*",$C417&lt;400),"",IF(AND('201920 DATA'!BN417="*",$C417&gt;=400),"*",IF($C417&gt;=400,ROUND('201920 DATA'!BN417/$C417,2),"")))</f>
        <v>0.02</v>
      </c>
      <c r="AP417" s="289">
        <f>IF(OR($C417="*",$C417&lt;400),"",IF(AND('201920 DATA'!BO417="*",$C417&gt;=400),"*",IF($C417&gt;=400,ROUND('201920 DATA'!BO417/$C417,2),"")))</f>
        <v>0.04</v>
      </c>
      <c r="AQ417" s="289">
        <f>IF(OR($C417="*",$C417&lt;400),"",IF(AND('201920 DATA'!BP417="*",$C417&gt;=400),"*",IF($C417&gt;=400,ROUND('201920 DATA'!BP417/$C417,2),"")))</f>
        <v>0.04</v>
      </c>
      <c r="AR417" s="289">
        <f>IF(OR($C417="*",$C417&lt;400),"",IF(AND('201920 DATA'!BQ417="*",$C417&gt;=400),"*",IF($C417&gt;=400,ROUND('201920 DATA'!BQ417/$C417,2),"")))</f>
        <v>0.2</v>
      </c>
      <c r="AS417" s="289">
        <f>IF(OR($C417="*",$C417&lt;400),"",IF(AND('201920 DATA'!BR417="*",$C417&gt;=400),"*",IF($C417&gt;=400,ROUND('201920 DATA'!BR417/$C417,2),"")))</f>
        <v>0.04</v>
      </c>
      <c r="AT417" s="289">
        <f>IF(OR($C417="*",$C417&lt;400),"",IF(AND('201920 DATA'!BS417="*",$C417&gt;=400),"*",IF($C417&gt;=400,ROUND('201920 DATA'!BS417/$C417,2),"")))</f>
        <v>0</v>
      </c>
      <c r="AU417" s="289">
        <f>IF(OR($C417="*",$C417&lt;400),"",IF(AND('201920 DATA'!BT417="*",$C417&gt;=400),"*",IF($C417&gt;=400,ROUND('201920 DATA'!BT417/$C417,2),"")))</f>
        <v>0.1</v>
      </c>
      <c r="AV417" s="289">
        <f>IF(OR($C417="*",$C417&lt;400),"",IF(AND('201920 DATA'!BU417="*",$C417&gt;=400),"*",IF($C417&gt;=400,ROUND('201920 DATA'!BU417/$C417,2),"")))</f>
        <v>0.04</v>
      </c>
      <c r="AW417" s="289">
        <f>IF(OR($C417="*",$C417&lt;400),"",IF(AND('201920 DATA'!BV417="*",$C417&gt;=400),"*",IF($C417&gt;=400,ROUND('201920 DATA'!BV417/$C417,2),"")))</f>
        <v>0</v>
      </c>
      <c r="AX417" s="289">
        <f>IF(OR($C417="*",$C417&lt;400),"",IF(AND('201920 DATA'!BW417="*",$C417&gt;=400),"*",IF($C417&gt;=400,ROUND('201920 DATA'!BW417/$C417,2),"")))</f>
        <v>0.11</v>
      </c>
      <c r="AZ417" s="365">
        <v>80120</v>
      </c>
    </row>
    <row r="418" spans="1:52" x14ac:dyDescent="0.2">
      <c r="A418" s="373" t="s">
        <v>187</v>
      </c>
      <c r="B418" s="287">
        <f>'201920 DATA'!B418</f>
        <v>2790</v>
      </c>
      <c r="C418" s="288">
        <f>'201920 DATA'!C418</f>
        <v>965</v>
      </c>
      <c r="D418" s="293" t="str">
        <f>'201920 DATA'!FQ418</f>
        <v>*</v>
      </c>
      <c r="F418" s="313">
        <f t="shared" si="12"/>
        <v>-0.17</v>
      </c>
      <c r="G418" s="295">
        <f t="shared" si="13"/>
        <v>0.35</v>
      </c>
      <c r="H418" s="289">
        <f>IF(OR($C418="*",$C418&lt;400),"",IF(AND('201920 DATA'!F418="*",$C418&gt;=400),"*",IF($C418&gt;=400,ROUND('201920 DATA'!F418/$C418,2),"")))</f>
        <v>0.6</v>
      </c>
      <c r="I418" s="296">
        <f>IF(OR($B418="*",$B418&lt;400),"",IF(AND('201920 DATA'!Y418="*",$B418&gt;=400),"*",IF($B418&gt;=400,ROUND('201920 DATA'!Y418/$B418,2),"")))</f>
        <v>0.01</v>
      </c>
      <c r="J418" s="296">
        <f>IF(OR($B418="*",$B418&lt;400),"",IF(AND('201920 DATA'!Z418="*",$B418&gt;=400),"*",IF($B418&gt;=400,ROUND('201920 DATA'!Z418/$B418,2),"")))</f>
        <v>0.26</v>
      </c>
      <c r="K418" s="296">
        <f>IF(OR($B418="*",$B418&lt;400),"",IF(AND('201920 DATA'!AA418="*",$B418&gt;=400),"*",IF($B418&gt;=400,ROUND('201920 DATA'!AA418/$B418,2),"")))</f>
        <v>0.34</v>
      </c>
      <c r="L418" s="296">
        <f>IF(OR($B418="*",$B418&lt;400),"",IF(AND('201920 DATA'!AB418="*",$B418&gt;=400),"*",IF($B418&gt;=400,ROUND('201920 DATA'!AB418/$B418,2),"")))</f>
        <v>0.22</v>
      </c>
      <c r="M418" s="296">
        <f>IF(OR($B418="*",$B418&lt;400),"",IF(AND('201920 DATA'!AC418="*",$B418&gt;=400),"*",IF($B418&gt;=400,ROUND('201920 DATA'!AC418/$B418,2),"")))</f>
        <v>0.1</v>
      </c>
      <c r="N418" s="296">
        <f>IF(OR($B418="*",$B418&lt;400),"",IF(AND('201920 DATA'!AD418="*",$B418&gt;=400),"*",IF($B418&gt;=400,ROUND('201920 DATA'!AD418/$B418,2),"")))</f>
        <v>0.05</v>
      </c>
      <c r="O418" s="296">
        <f>IF(OR($B418="*",$B418&lt;400),"",IF(AND('201920 DATA'!AE418="*",$B418&gt;=400),"*",IF($B418&gt;=400,ROUND('201920 DATA'!AE418/$B418,2),"")))</f>
        <v>0</v>
      </c>
      <c r="P418" s="297"/>
      <c r="Q418" s="296">
        <f>IF(OR($B418="*",$B418&lt;400),"",IF(AND('201920 DATA'!FO418="*",$B418&gt;=400),"*",IF($B418&gt;=400,ROUND('201920 DATA'!FO418/$B418,2),"")))</f>
        <v>0</v>
      </c>
      <c r="R418" s="289">
        <f>IF(OR($C418="*",$C418&lt;400),"",IF(AND('201920 DATA'!F418="*",$C418&gt;=400),"*",IF($C418&gt;=400,ROUND('201920 DATA'!F418/$C418,2),"")))</f>
        <v>0.6</v>
      </c>
      <c r="S418" s="289">
        <f>IF(OR($C418="*",$C418&lt;400),"",IF(AND('201920 DATA'!G418="*",$C418&gt;=400),"*",IF($C418&gt;=400,ROUND('201920 DATA'!G418/$C418,2),"")))</f>
        <v>0.27</v>
      </c>
      <c r="T418" s="289">
        <f>IF(OR($C418="*",$C418&lt;400),"",IF(AND('201920 DATA'!H418="*",$C418&gt;=400),"*",IF($C418&gt;=400,ROUND('201920 DATA'!H418/$C418,2),"")))</f>
        <v>0.1</v>
      </c>
      <c r="U418" s="289">
        <f>IF(OR($C418="*",$C418&lt;400),"",IF(AND('201920 DATA'!FP418="*",$C418&gt;=400),"*",IF($C418&gt;=400,ROUND('201920 DATA'!FP418/$C418,2),"")))</f>
        <v>0.04</v>
      </c>
      <c r="V418" s="312" t="str">
        <f>IF(OR($D418="*",$D418&lt;400),"",IF(AND('201920 DATA'!M418="*",$D418&gt;=400),"*",IF($D418&gt;=400,ROUND('201920 DATA'!M418/$D418,2),"")))</f>
        <v/>
      </c>
      <c r="W418" s="312" t="str">
        <f>IF(OR($D418="*",$D418&lt;400),"",IF(AND('201920 DATA'!N418="*",$D418&gt;=400),"*",IF($D418&gt;=400,ROUND('201920 DATA'!N418/$D418,2),"")))</f>
        <v/>
      </c>
      <c r="X418" s="312" t="str">
        <f>IF(OR($D418="*",$D418&lt;400),"",IF(AND('201920 DATA'!O418="*",$D418&gt;=400),"*",IF($D418&gt;=400,ROUND('201920 DATA'!O418/$D418,2),"")))</f>
        <v/>
      </c>
      <c r="Y418" s="312" t="str">
        <f>IF(OR($D418="*",$D418&lt;400),"",IF(AND('201920 DATA'!P418="*",$D418&gt;=400),"*",IF($D418&gt;=400,ROUND('201920 DATA'!P418/$D418,2),"")))</f>
        <v/>
      </c>
      <c r="Z418" s="312" t="str">
        <f>IF(OR($D418="*",$D418&lt;400),"",IF(AND('201920 DATA'!Q418="*",$D418&gt;=400),"*",IF($D418&gt;=400,ROUND('201920 DATA'!Q418/$D418,2),"")))</f>
        <v/>
      </c>
      <c r="AA418" s="312" t="str">
        <f>IF(OR($D418="*",$D418&lt;400),"",IF(AND('201920 DATA'!R418="*",$D418&gt;=400),"*",IF($D418&gt;=400,ROUND('201920 DATA'!R418/$D418,2),"")))</f>
        <v/>
      </c>
      <c r="AB418" s="312" t="str">
        <f>IF(OR($D418="*",$D418&lt;400),"",IF(AND('201920 DATA'!S418="*",$D418&gt;=400),"*",IF($D418&gt;=400,ROUND('201920 DATA'!S418/$D418,2),"")))</f>
        <v/>
      </c>
      <c r="AC418" s="312" t="str">
        <f>IF(OR($D418="*",$D418&lt;400),"",IF(AND('201920 DATA'!T418="*",$D418&gt;=400),"*",IF($D418&gt;=400,ROUND('201920 DATA'!T418/$D418,2),"")))</f>
        <v/>
      </c>
      <c r="AD418" s="289">
        <f>IF(OR($C418="*",$C418&lt;400),"",IF(AND('201920 DATA'!BC418="*",$C418&gt;=400),"*",IF($C418&gt;=400,ROUND('201920 DATA'!BC418/$C418,2),"")))</f>
        <v>0</v>
      </c>
      <c r="AE418" s="289">
        <f>IF(OR($C418="*",$C418&lt;400),"",IF(AND('201920 DATA'!BD418="*",$C418&gt;=400),"*",IF($C418&gt;=400,ROUND('201920 DATA'!BD418/$C418,2),"")))</f>
        <v>0</v>
      </c>
      <c r="AF418" s="289">
        <f>IF(OR($C418="*",$C418&lt;400),"",IF(AND('201920 DATA'!BE418="*",$C418&gt;=400),"*",IF($C418&gt;=400,ROUND('201920 DATA'!BE418/$C418,2),"")))</f>
        <v>0</v>
      </c>
      <c r="AG418" s="289">
        <f>IF(OR($C418="*",$C418&lt;400),"",IF(AND('201920 DATA'!BF418="*",$C418&gt;=400),"*",IF($C418&gt;=400,ROUND('201920 DATA'!BF418/$C418,2),"")))</f>
        <v>0</v>
      </c>
      <c r="AH418" s="289">
        <f>IF(OR($C418="*",$C418&lt;400),"",IF(AND('201920 DATA'!BG418="*",$C418&gt;=400),"*",IF($C418&gt;=400,ROUND('201920 DATA'!BG418/$C418,2),"")))</f>
        <v>0.88</v>
      </c>
      <c r="AI418" s="289">
        <f>IF(OR($C418="*",$C418&lt;400),"",IF(AND('201920 DATA'!BH418="*",$C418&gt;=400),"*",IF($C418&gt;=400,ROUND('201920 DATA'!BH418/$C418,2),"")))</f>
        <v>0</v>
      </c>
      <c r="AJ418" s="289">
        <f>IF(OR($C418="*",$C418&lt;400),"",IF(AND('201920 DATA'!BI418="*",$C418&gt;=400),"*",IF($C418&gt;=400,ROUND('201920 DATA'!BI418/$C418,2),"")))</f>
        <v>0</v>
      </c>
      <c r="AK418" s="289">
        <f>IF(OR($C418="*",$C418&lt;400),"",IF(AND('201920 DATA'!BJ418="*",$C418&gt;=400),"*",IF($C418&gt;=400,ROUND('201920 DATA'!BJ418/$C418,2),"")))</f>
        <v>0</v>
      </c>
      <c r="AL418" s="289">
        <f>IF(OR($C418="*",$C418&lt;400),"",IF(AND('201920 DATA'!BK418="*",$C418&gt;=400),"*",IF($C418&gt;=400,ROUND('201920 DATA'!BK418/$C418,2),"")))</f>
        <v>0</v>
      </c>
      <c r="AM418" s="289">
        <f>IF(OR($C418="*",$C418&lt;400),"",IF(AND('201920 DATA'!BL418="*",$C418&gt;=400),"*",IF($C418&gt;=400,ROUND('201920 DATA'!BL418/$C418,2),"")))</f>
        <v>0</v>
      </c>
      <c r="AN418" s="289">
        <f>IF(OR($C418="*",$C418&lt;400),"",IF(AND('201920 DATA'!BM418="*",$C418&gt;=400),"*",IF($C418&gt;=400,ROUND('201920 DATA'!BM418/$C418,2),"")))</f>
        <v>0</v>
      </c>
      <c r="AO418" s="289">
        <f>IF(OR($C418="*",$C418&lt;400),"",IF(AND('201920 DATA'!BN418="*",$C418&gt;=400),"*",IF($C418&gt;=400,ROUND('201920 DATA'!BN418/$C418,2),"")))</f>
        <v>0</v>
      </c>
      <c r="AP418" s="289" t="str">
        <f>IF(OR($C418="*",$C418&lt;400),"",IF(AND('201920 DATA'!BO418="*",$C418&gt;=400),"*",IF($C418&gt;=400,ROUND('201920 DATA'!BO418/$C418,2),"")))</f>
        <v>*</v>
      </c>
      <c r="AQ418" s="289">
        <f>IF(OR($C418="*",$C418&lt;400),"",IF(AND('201920 DATA'!BP418="*",$C418&gt;=400),"*",IF($C418&gt;=400,ROUND('201920 DATA'!BP418/$C418,2),"")))</f>
        <v>0</v>
      </c>
      <c r="AR418" s="289" t="str">
        <f>IF(OR($C418="*",$C418&lt;400),"",IF(AND('201920 DATA'!BQ418="*",$C418&gt;=400),"*",IF($C418&gt;=400,ROUND('201920 DATA'!BQ418/$C418,2),"")))</f>
        <v>*</v>
      </c>
      <c r="AS418" s="289">
        <f>IF(OR($C418="*",$C418&lt;400),"",IF(AND('201920 DATA'!BR418="*",$C418&gt;=400),"*",IF($C418&gt;=400,ROUND('201920 DATA'!BR418/$C418,2),"")))</f>
        <v>0</v>
      </c>
      <c r="AT418" s="289">
        <f>IF(OR($C418="*",$C418&lt;400),"",IF(AND('201920 DATA'!BS418="*",$C418&gt;=400),"*",IF($C418&gt;=400,ROUND('201920 DATA'!BS418/$C418,2),"")))</f>
        <v>0</v>
      </c>
      <c r="AU418" s="289">
        <f>IF(OR($C418="*",$C418&lt;400),"",IF(AND('201920 DATA'!BT418="*",$C418&gt;=400),"*",IF($C418&gt;=400,ROUND('201920 DATA'!BT418/$C418,2),"")))</f>
        <v>0.12</v>
      </c>
      <c r="AV418" s="289">
        <f>IF(OR($C418="*",$C418&lt;400),"",IF(AND('201920 DATA'!BU418="*",$C418&gt;=400),"*",IF($C418&gt;=400,ROUND('201920 DATA'!BU418/$C418,2),"")))</f>
        <v>0</v>
      </c>
      <c r="AW418" s="289">
        <f>IF(OR($C418="*",$C418&lt;400),"",IF(AND('201920 DATA'!BV418="*",$C418&gt;=400),"*",IF($C418&gt;=400,ROUND('201920 DATA'!BV418/$C418,2),"")))</f>
        <v>0</v>
      </c>
      <c r="AX418" s="289" t="str">
        <f>IF(OR($C418="*",$C418&lt;400),"",IF(AND('201920 DATA'!BW418="*",$C418&gt;=400),"*",IF($C418&gt;=400,ROUND('201920 DATA'!BW418/$C418,2),"")))</f>
        <v>*</v>
      </c>
      <c r="AZ418" s="365">
        <v>3270</v>
      </c>
    </row>
    <row r="419" spans="1:52" x14ac:dyDescent="0.2">
      <c r="A419" s="373" t="s">
        <v>554</v>
      </c>
      <c r="B419" s="287">
        <f>'201920 DATA'!B419</f>
        <v>84300</v>
      </c>
      <c r="C419" s="288">
        <f>'201920 DATA'!C419</f>
        <v>63020</v>
      </c>
      <c r="D419" s="293">
        <f>'201920 DATA'!FQ419</f>
        <v>14410</v>
      </c>
      <c r="F419" s="313">
        <f t="shared" si="12"/>
        <v>0</v>
      </c>
      <c r="G419" s="295">
        <f t="shared" si="13"/>
        <v>0.75</v>
      </c>
      <c r="H419" s="289">
        <f>IF(OR($C419="*",$C419&lt;400),"",IF(AND('201920 DATA'!F419="*",$C419&gt;=400),"*",IF($C419&gt;=400,ROUND('201920 DATA'!F419/$C419,2),"")))</f>
        <v>0.38</v>
      </c>
      <c r="I419" s="296">
        <f>IF(OR($B419="*",$B419&lt;400),"",IF(AND('201920 DATA'!Y419="*",$B419&gt;=400),"*",IF($B419&gt;=400,ROUND('201920 DATA'!Y419/$B419,2),"")))</f>
        <v>0.05</v>
      </c>
      <c r="J419" s="296">
        <f>IF(OR($B419="*",$B419&lt;400),"",IF(AND('201920 DATA'!Z419="*",$B419&gt;=400),"*",IF($B419&gt;=400,ROUND('201920 DATA'!Z419/$B419,2),"")))</f>
        <v>0.06</v>
      </c>
      <c r="K419" s="296">
        <f>IF(OR($B419="*",$B419&lt;400),"",IF(AND('201920 DATA'!AA419="*",$B419&gt;=400),"*",IF($B419&gt;=400,ROUND('201920 DATA'!AA419/$B419,2),"")))</f>
        <v>0.1</v>
      </c>
      <c r="L419" s="296">
        <f>IF(OR($B419="*",$B419&lt;400),"",IF(AND('201920 DATA'!AB419="*",$B419&gt;=400),"*",IF($B419&gt;=400,ROUND('201920 DATA'!AB419/$B419,2),"")))</f>
        <v>0.2</v>
      </c>
      <c r="M419" s="296">
        <f>IF(OR($B419="*",$B419&lt;400),"",IF(AND('201920 DATA'!AC419="*",$B419&gt;=400),"*",IF($B419&gt;=400,ROUND('201920 DATA'!AC419/$B419,2),"")))</f>
        <v>0.28000000000000003</v>
      </c>
      <c r="N419" s="296">
        <f>IF(OR($B419="*",$B419&lt;400),"",IF(AND('201920 DATA'!AD419="*",$B419&gt;=400),"*",IF($B419&gt;=400,ROUND('201920 DATA'!AD419/$B419,2),"")))</f>
        <v>0.25</v>
      </c>
      <c r="O419" s="296">
        <f>IF(OR($B419="*",$B419&lt;400),"",IF(AND('201920 DATA'!AE419="*",$B419&gt;=400),"*",IF($B419&gt;=400,ROUND('201920 DATA'!AE419/$B419,2),"")))</f>
        <v>0.04</v>
      </c>
      <c r="P419" s="297"/>
      <c r="Q419" s="296">
        <f>IF(OR($B419="*",$B419&lt;400),"",IF(AND('201920 DATA'!FO419="*",$B419&gt;=400),"*",IF($B419&gt;=400,ROUND('201920 DATA'!FO419/$B419,2),"")))</f>
        <v>0.53</v>
      </c>
      <c r="R419" s="289">
        <f>IF(OR($C419="*",$C419&lt;400),"",IF(AND('201920 DATA'!F419="*",$C419&gt;=400),"*",IF($C419&gt;=400,ROUND('201920 DATA'!F419/$C419,2),"")))</f>
        <v>0.38</v>
      </c>
      <c r="S419" s="289">
        <f>IF(OR($C419="*",$C419&lt;400),"",IF(AND('201920 DATA'!G419="*",$C419&gt;=400),"*",IF($C419&gt;=400,ROUND('201920 DATA'!G419/$C419,2),"")))</f>
        <v>0.24</v>
      </c>
      <c r="T419" s="289">
        <f>IF(OR($C419="*",$C419&lt;400),"",IF(AND('201920 DATA'!H419="*",$C419&gt;=400),"*",IF($C419&gt;=400,ROUND('201920 DATA'!H419/$C419,2),"")))</f>
        <v>0.3</v>
      </c>
      <c r="U419" s="289">
        <f>IF(OR($C419="*",$C419&lt;400),"",IF(AND('201920 DATA'!FP419="*",$C419&gt;=400),"*",IF($C419&gt;=400,ROUND('201920 DATA'!FP419/$C419,2),"")))</f>
        <v>7.0000000000000007E-2</v>
      </c>
      <c r="V419" s="312">
        <f>IF(OR($D419="*",$D419&lt;400),"",IF(AND('201920 DATA'!M419="*",$D419&gt;=400),"*",IF($D419&gt;=400,ROUND('201920 DATA'!M419/$D419,2),"")))</f>
        <v>0</v>
      </c>
      <c r="W419" s="312">
        <f>IF(OR($D419="*",$D419&lt;400),"",IF(AND('201920 DATA'!N419="*",$D419&gt;=400),"*",IF($D419&gt;=400,ROUND('201920 DATA'!N419/$D419,2),"")))</f>
        <v>0.46</v>
      </c>
      <c r="X419" s="312">
        <f>IF(OR($D419="*",$D419&lt;400),"",IF(AND('201920 DATA'!O419="*",$D419&gt;=400),"*",IF($D419&gt;=400,ROUND('201920 DATA'!O419/$D419,2),"")))</f>
        <v>0.32</v>
      </c>
      <c r="Y419" s="312">
        <f>IF(OR($D419="*",$D419&lt;400),"",IF(AND('201920 DATA'!P419="*",$D419&gt;=400),"*",IF($D419&gt;=400,ROUND('201920 DATA'!P419/$D419,2),"")))</f>
        <v>0.08</v>
      </c>
      <c r="Z419" s="312">
        <f>IF(OR($D419="*",$D419&lt;400),"",IF(AND('201920 DATA'!Q419="*",$D419&gt;=400),"*",IF($D419&gt;=400,ROUND('201920 DATA'!Q419/$D419,2),"")))</f>
        <v>0.11</v>
      </c>
      <c r="AA419" s="312">
        <f>IF(OR($D419="*",$D419&lt;400),"",IF(AND('201920 DATA'!R419="*",$D419&gt;=400),"*",IF($D419&gt;=400,ROUND('201920 DATA'!R419/$D419,2),"")))</f>
        <v>0.02</v>
      </c>
      <c r="AB419" s="312">
        <f>IF(OR($D419="*",$D419&lt;400),"",IF(AND('201920 DATA'!S419="*",$D419&gt;=400),"*",IF($D419&gt;=400,ROUND('201920 DATA'!S419/$D419,2),"")))</f>
        <v>0</v>
      </c>
      <c r="AC419" s="312" t="str">
        <f>IF(OR($D419="*",$D419&lt;400),"",IF(AND('201920 DATA'!T419="*",$D419&gt;=400),"*",IF($D419&gt;=400,ROUND('201920 DATA'!T419/$D419,2),"")))</f>
        <v>*</v>
      </c>
      <c r="AD419" s="289">
        <f>IF(OR($C419="*",$C419&lt;400),"",IF(AND('201920 DATA'!BC419="*",$C419&gt;=400),"*",IF($C419&gt;=400,ROUND('201920 DATA'!BC419/$C419,2),"")))</f>
        <v>0.03</v>
      </c>
      <c r="AE419" s="289">
        <f>IF(OR($C419="*",$C419&lt;400),"",IF(AND('201920 DATA'!BD419="*",$C419&gt;=400),"*",IF($C419&gt;=400,ROUND('201920 DATA'!BD419/$C419,2),"")))</f>
        <v>0.2</v>
      </c>
      <c r="AF419" s="289">
        <f>IF(OR($C419="*",$C419&lt;400),"",IF(AND('201920 DATA'!BE419="*",$C419&gt;=400),"*",IF($C419&gt;=400,ROUND('201920 DATA'!BE419/$C419,2),"")))</f>
        <v>0.03</v>
      </c>
      <c r="AG419" s="289">
        <f>IF(OR($C419="*",$C419&lt;400),"",IF(AND('201920 DATA'!BF419="*",$C419&gt;=400),"*",IF($C419&gt;=400,ROUND('201920 DATA'!BF419/$C419,2),"")))</f>
        <v>0.03</v>
      </c>
      <c r="AH419" s="289">
        <f>IF(OR($C419="*",$C419&lt;400),"",IF(AND('201920 DATA'!BG419="*",$C419&gt;=400),"*",IF($C419&gt;=400,ROUND('201920 DATA'!BG419/$C419,2),"")))</f>
        <v>0.01</v>
      </c>
      <c r="AI419" s="289">
        <f>IF(OR($C419="*",$C419&lt;400),"",IF(AND('201920 DATA'!BH419="*",$C419&gt;=400),"*",IF($C419&gt;=400,ROUND('201920 DATA'!BH419/$C419,2),"")))</f>
        <v>0.01</v>
      </c>
      <c r="AJ419" s="289">
        <f>IF(OR($C419="*",$C419&lt;400),"",IF(AND('201920 DATA'!BI419="*",$C419&gt;=400),"*",IF($C419&gt;=400,ROUND('201920 DATA'!BI419/$C419,2),"")))</f>
        <v>0</v>
      </c>
      <c r="AK419" s="289">
        <f>IF(OR($C419="*",$C419&lt;400),"",IF(AND('201920 DATA'!BJ419="*",$C419&gt;=400),"*",IF($C419&gt;=400,ROUND('201920 DATA'!BJ419/$C419,2),"")))</f>
        <v>0</v>
      </c>
      <c r="AL419" s="289">
        <f>IF(OR($C419="*",$C419&lt;400),"",IF(AND('201920 DATA'!BK419="*",$C419&gt;=400),"*",IF($C419&gt;=400,ROUND('201920 DATA'!BK419/$C419,2),"")))</f>
        <v>0.04</v>
      </c>
      <c r="AM419" s="289">
        <f>IF(OR($C419="*",$C419&lt;400),"",IF(AND('201920 DATA'!BL419="*",$C419&gt;=400),"*",IF($C419&gt;=400,ROUND('201920 DATA'!BL419/$C419,2),"")))</f>
        <v>0.08</v>
      </c>
      <c r="AN419" s="289">
        <f>IF(OR($C419="*",$C419&lt;400),"",IF(AND('201920 DATA'!BM419="*",$C419&gt;=400),"*",IF($C419&gt;=400,ROUND('201920 DATA'!BM419/$C419,2),"")))</f>
        <v>0.15</v>
      </c>
      <c r="AO419" s="289">
        <f>IF(OR($C419="*",$C419&lt;400),"",IF(AND('201920 DATA'!BN419="*",$C419&gt;=400),"*",IF($C419&gt;=400,ROUND('201920 DATA'!BN419/$C419,2),"")))</f>
        <v>0.02</v>
      </c>
      <c r="AP419" s="289">
        <f>IF(OR($C419="*",$C419&lt;400),"",IF(AND('201920 DATA'!BO419="*",$C419&gt;=400),"*",IF($C419&gt;=400,ROUND('201920 DATA'!BO419/$C419,2),"")))</f>
        <v>0.06</v>
      </c>
      <c r="AQ419" s="289">
        <f>IF(OR($C419="*",$C419&lt;400),"",IF(AND('201920 DATA'!BP419="*",$C419&gt;=400),"*",IF($C419&gt;=400,ROUND('201920 DATA'!BP419/$C419,2),"")))</f>
        <v>0.06</v>
      </c>
      <c r="AR419" s="289">
        <f>IF(OR($C419="*",$C419&lt;400),"",IF(AND('201920 DATA'!BQ419="*",$C419&gt;=400),"*",IF($C419&gt;=400,ROUND('201920 DATA'!BQ419/$C419,2),"")))</f>
        <v>0.04</v>
      </c>
      <c r="AS419" s="289">
        <f>IF(OR($C419="*",$C419&lt;400),"",IF(AND('201920 DATA'!BR419="*",$C419&gt;=400),"*",IF($C419&gt;=400,ROUND('201920 DATA'!BR419/$C419,2),"")))</f>
        <v>0.02</v>
      </c>
      <c r="AT419" s="289">
        <f>IF(OR($C419="*",$C419&lt;400),"",IF(AND('201920 DATA'!BS419="*",$C419&gt;=400),"*",IF($C419&gt;=400,ROUND('201920 DATA'!BS419/$C419,2),"")))</f>
        <v>0</v>
      </c>
      <c r="AU419" s="289">
        <f>IF(OR($C419="*",$C419&lt;400),"",IF(AND('201920 DATA'!BT419="*",$C419&gt;=400),"*",IF($C419&gt;=400,ROUND('201920 DATA'!BT419/$C419,2),"")))</f>
        <v>0.11</v>
      </c>
      <c r="AV419" s="289">
        <f>IF(OR($C419="*",$C419&lt;400),"",IF(AND('201920 DATA'!BU419="*",$C419&gt;=400),"*",IF($C419&gt;=400,ROUND('201920 DATA'!BU419/$C419,2),"")))</f>
        <v>0.06</v>
      </c>
      <c r="AW419" s="289">
        <f>IF(OR($C419="*",$C419&lt;400),"",IF(AND('201920 DATA'!BV419="*",$C419&gt;=400),"*",IF($C419&gt;=400,ROUND('201920 DATA'!BV419/$C419,2),"")))</f>
        <v>0</v>
      </c>
      <c r="AX419" s="289">
        <f>IF(OR($C419="*",$C419&lt;400),"",IF(AND('201920 DATA'!BW419="*",$C419&gt;=400),"*",IF($C419&gt;=400,ROUND('201920 DATA'!BW419/$C419,2),"")))</f>
        <v>0.06</v>
      </c>
      <c r="AZ419" s="365">
        <v>83970</v>
      </c>
    </row>
    <row r="420" spans="1:52" x14ac:dyDescent="0.2">
      <c r="A420" s="373" t="s">
        <v>188</v>
      </c>
      <c r="B420" s="287">
        <f>'201920 DATA'!B420</f>
        <v>229060</v>
      </c>
      <c r="C420" s="288">
        <f>'201920 DATA'!C420</f>
        <v>187795</v>
      </c>
      <c r="D420" s="293">
        <f>'201920 DATA'!FQ420</f>
        <v>61415</v>
      </c>
      <c r="F420" s="313">
        <f t="shared" si="12"/>
        <v>-0.04</v>
      </c>
      <c r="G420" s="295">
        <f t="shared" si="13"/>
        <v>0.82</v>
      </c>
      <c r="H420" s="289">
        <f>IF(OR($C420="*",$C420&lt;400),"",IF(AND('201920 DATA'!F420="*",$C420&gt;=400),"*",IF($C420&gt;=400,ROUND('201920 DATA'!F420/$C420,2),"")))</f>
        <v>0.39</v>
      </c>
      <c r="I420" s="296">
        <f>IF(OR($B420="*",$B420&lt;400),"",IF(AND('201920 DATA'!Y420="*",$B420&gt;=400),"*",IF($B420&gt;=400,ROUND('201920 DATA'!Y420/$B420,2),"")))</f>
        <v>0.15</v>
      </c>
      <c r="J420" s="296">
        <f>IF(OR($B420="*",$B420&lt;400),"",IF(AND('201920 DATA'!Z420="*",$B420&gt;=400),"*",IF($B420&gt;=400,ROUND('201920 DATA'!Z420/$B420,2),"")))</f>
        <v>0.11</v>
      </c>
      <c r="K420" s="296">
        <f>IF(OR($B420="*",$B420&lt;400),"",IF(AND('201920 DATA'!AA420="*",$B420&gt;=400),"*",IF($B420&gt;=400,ROUND('201920 DATA'!AA420/$B420,2),"")))</f>
        <v>0.13</v>
      </c>
      <c r="L420" s="296">
        <f>IF(OR($B420="*",$B420&lt;400),"",IF(AND('201920 DATA'!AB420="*",$B420&gt;=400),"*",IF($B420&gt;=400,ROUND('201920 DATA'!AB420/$B420,2),"")))</f>
        <v>0.16</v>
      </c>
      <c r="M420" s="296">
        <f>IF(OR($B420="*",$B420&lt;400),"",IF(AND('201920 DATA'!AC420="*",$B420&gt;=400),"*",IF($B420&gt;=400,ROUND('201920 DATA'!AC420/$B420,2),"")))</f>
        <v>0.22</v>
      </c>
      <c r="N420" s="296">
        <f>IF(OR($B420="*",$B420&lt;400),"",IF(AND('201920 DATA'!AD420="*",$B420&gt;=400),"*",IF($B420&gt;=400,ROUND('201920 DATA'!AD420/$B420,2),"")))</f>
        <v>0.19</v>
      </c>
      <c r="O420" s="296">
        <f>IF(OR($B420="*",$B420&lt;400),"",IF(AND('201920 DATA'!AE420="*",$B420&gt;=400),"*",IF($B420&gt;=400,ROUND('201920 DATA'!AE420/$B420,2),"")))</f>
        <v>0.03</v>
      </c>
      <c r="P420" s="297"/>
      <c r="Q420" s="296">
        <f>IF(OR($B420="*",$B420&lt;400),"",IF(AND('201920 DATA'!FO420="*",$B420&gt;=400),"*",IF($B420&gt;=400,ROUND('201920 DATA'!FO420/$B420,2),"")))</f>
        <v>0.63</v>
      </c>
      <c r="R420" s="289">
        <f>IF(OR($C420="*",$C420&lt;400),"",IF(AND('201920 DATA'!F420="*",$C420&gt;=400),"*",IF($C420&gt;=400,ROUND('201920 DATA'!F420/$C420,2),"")))</f>
        <v>0.39</v>
      </c>
      <c r="S420" s="289">
        <f>IF(OR($C420="*",$C420&lt;400),"",IF(AND('201920 DATA'!G420="*",$C420&gt;=400),"*",IF($C420&gt;=400,ROUND('201920 DATA'!G420/$C420,2),"")))</f>
        <v>0.12</v>
      </c>
      <c r="T420" s="289">
        <f>IF(OR($C420="*",$C420&lt;400),"",IF(AND('201920 DATA'!H420="*",$C420&gt;=400),"*",IF($C420&gt;=400,ROUND('201920 DATA'!H420/$C420,2),"")))</f>
        <v>0.37</v>
      </c>
      <c r="U420" s="289">
        <f>IF(OR($C420="*",$C420&lt;400),"",IF(AND('201920 DATA'!FP420="*",$C420&gt;=400),"*",IF($C420&gt;=400,ROUND('201920 DATA'!FP420/$C420,2),"")))</f>
        <v>0.11</v>
      </c>
      <c r="V420" s="312">
        <f>IF(OR($D420="*",$D420&lt;400),"",IF(AND('201920 DATA'!M420="*",$D420&gt;=400),"*",IF($D420&gt;=400,ROUND('201920 DATA'!M420/$D420,2),"")))</f>
        <v>0</v>
      </c>
      <c r="W420" s="312">
        <f>IF(OR($D420="*",$D420&lt;400),"",IF(AND('201920 DATA'!N420="*",$D420&gt;=400),"*",IF($D420&gt;=400,ROUND('201920 DATA'!N420/$D420,2),"")))</f>
        <v>0.45</v>
      </c>
      <c r="X420" s="312">
        <f>IF(OR($D420="*",$D420&lt;400),"",IF(AND('201920 DATA'!O420="*",$D420&gt;=400),"*",IF($D420&gt;=400,ROUND('201920 DATA'!O420/$D420,2),"")))</f>
        <v>0.24</v>
      </c>
      <c r="Y420" s="312">
        <f>IF(OR($D420="*",$D420&lt;400),"",IF(AND('201920 DATA'!P420="*",$D420&gt;=400),"*",IF($D420&gt;=400,ROUND('201920 DATA'!P420/$D420,2),"")))</f>
        <v>0.12</v>
      </c>
      <c r="Z420" s="312">
        <f>IF(OR($D420="*",$D420&lt;400),"",IF(AND('201920 DATA'!Q420="*",$D420&gt;=400),"*",IF($D420&gt;=400,ROUND('201920 DATA'!Q420/$D420,2),"")))</f>
        <v>0.13</v>
      </c>
      <c r="AA420" s="312">
        <f>IF(OR($D420="*",$D420&lt;400),"",IF(AND('201920 DATA'!R420="*",$D420&gt;=400),"*",IF($D420&gt;=400,ROUND('201920 DATA'!R420/$D420,2),"")))</f>
        <v>0.04</v>
      </c>
      <c r="AB420" s="312">
        <f>IF(OR($D420="*",$D420&lt;400),"",IF(AND('201920 DATA'!S420="*",$D420&gt;=400),"*",IF($D420&gt;=400,ROUND('201920 DATA'!S420/$D420,2),"")))</f>
        <v>0.02</v>
      </c>
      <c r="AC420" s="312">
        <f>IF(OR($D420="*",$D420&lt;400),"",IF(AND('201920 DATA'!T420="*",$D420&gt;=400),"*",IF($D420&gt;=400,ROUND('201920 DATA'!T420/$D420,2),"")))</f>
        <v>0</v>
      </c>
      <c r="AD420" s="289">
        <f>IF(OR($C420="*",$C420&lt;400),"",IF(AND('201920 DATA'!BC420="*",$C420&gt;=400),"*",IF($C420&gt;=400,ROUND('201920 DATA'!BC420/$C420,2),"")))</f>
        <v>0.03</v>
      </c>
      <c r="AE420" s="289">
        <f>IF(OR($C420="*",$C420&lt;400),"",IF(AND('201920 DATA'!BD420="*",$C420&gt;=400),"*",IF($C420&gt;=400,ROUND('201920 DATA'!BD420/$C420,2),"")))</f>
        <v>0.1</v>
      </c>
      <c r="AF420" s="289">
        <f>IF(OR($C420="*",$C420&lt;400),"",IF(AND('201920 DATA'!BE420="*",$C420&gt;=400),"*",IF($C420&gt;=400,ROUND('201920 DATA'!BE420/$C420,2),"")))</f>
        <v>0.01</v>
      </c>
      <c r="AG420" s="289">
        <f>IF(OR($C420="*",$C420&lt;400),"",IF(AND('201920 DATA'!BF420="*",$C420&gt;=400),"*",IF($C420&gt;=400,ROUND('201920 DATA'!BF420/$C420,2),"")))</f>
        <v>0.02</v>
      </c>
      <c r="AH420" s="289">
        <f>IF(OR($C420="*",$C420&lt;400),"",IF(AND('201920 DATA'!BG420="*",$C420&gt;=400),"*",IF($C420&gt;=400,ROUND('201920 DATA'!BG420/$C420,2),"")))</f>
        <v>0.01</v>
      </c>
      <c r="AI420" s="289">
        <f>IF(OR($C420="*",$C420&lt;400),"",IF(AND('201920 DATA'!BH420="*",$C420&gt;=400),"*",IF($C420&gt;=400,ROUND('201920 DATA'!BH420/$C420,2),"")))</f>
        <v>0.03</v>
      </c>
      <c r="AJ420" s="289">
        <f>IF(OR($C420="*",$C420&lt;400),"",IF(AND('201920 DATA'!BI420="*",$C420&gt;=400),"*",IF($C420&gt;=400,ROUND('201920 DATA'!BI420/$C420,2),"")))</f>
        <v>0.04</v>
      </c>
      <c r="AK420" s="289">
        <f>IF(OR($C420="*",$C420&lt;400),"",IF(AND('201920 DATA'!BJ420="*",$C420&gt;=400),"*",IF($C420&gt;=400,ROUND('201920 DATA'!BJ420/$C420,2),"")))</f>
        <v>0</v>
      </c>
      <c r="AL420" s="289">
        <f>IF(OR($C420="*",$C420&lt;400),"",IF(AND('201920 DATA'!BK420="*",$C420&gt;=400),"*",IF($C420&gt;=400,ROUND('201920 DATA'!BK420/$C420,2),"")))</f>
        <v>0.08</v>
      </c>
      <c r="AM420" s="289">
        <f>IF(OR($C420="*",$C420&lt;400),"",IF(AND('201920 DATA'!BL420="*",$C420&gt;=400),"*",IF($C420&gt;=400,ROUND('201920 DATA'!BL420/$C420,2),"")))</f>
        <v>7.0000000000000007E-2</v>
      </c>
      <c r="AN420" s="289">
        <f>IF(OR($C420="*",$C420&lt;400),"",IF(AND('201920 DATA'!BM420="*",$C420&gt;=400),"*",IF($C420&gt;=400,ROUND('201920 DATA'!BM420/$C420,2),"")))</f>
        <v>0.12</v>
      </c>
      <c r="AO420" s="289">
        <f>IF(OR($C420="*",$C420&lt;400),"",IF(AND('201920 DATA'!BN420="*",$C420&gt;=400),"*",IF($C420&gt;=400,ROUND('201920 DATA'!BN420/$C420,2),"")))</f>
        <v>0.02</v>
      </c>
      <c r="AP420" s="289">
        <f>IF(OR($C420="*",$C420&lt;400),"",IF(AND('201920 DATA'!BO420="*",$C420&gt;=400),"*",IF($C420&gt;=400,ROUND('201920 DATA'!BO420/$C420,2),"")))</f>
        <v>0.09</v>
      </c>
      <c r="AQ420" s="289">
        <f>IF(OR($C420="*",$C420&lt;400),"",IF(AND('201920 DATA'!BP420="*",$C420&gt;=400),"*",IF($C420&gt;=400,ROUND('201920 DATA'!BP420/$C420,2),"")))</f>
        <v>0.05</v>
      </c>
      <c r="AR420" s="289">
        <f>IF(OR($C420="*",$C420&lt;400),"",IF(AND('201920 DATA'!BQ420="*",$C420&gt;=400),"*",IF($C420&gt;=400,ROUND('201920 DATA'!BQ420/$C420,2),"")))</f>
        <v>0.06</v>
      </c>
      <c r="AS420" s="289">
        <f>IF(OR($C420="*",$C420&lt;400),"",IF(AND('201920 DATA'!BR420="*",$C420&gt;=400),"*",IF($C420&gt;=400,ROUND('201920 DATA'!BR420/$C420,2),"")))</f>
        <v>0.01</v>
      </c>
      <c r="AT420" s="289">
        <f>IF(OR($C420="*",$C420&lt;400),"",IF(AND('201920 DATA'!BS420="*",$C420&gt;=400),"*",IF($C420&gt;=400,ROUND('201920 DATA'!BS420/$C420,2),"")))</f>
        <v>0.02</v>
      </c>
      <c r="AU420" s="289">
        <f>IF(OR($C420="*",$C420&lt;400),"",IF(AND('201920 DATA'!BT420="*",$C420&gt;=400),"*",IF($C420&gt;=400,ROUND('201920 DATA'!BT420/$C420,2),"")))</f>
        <v>0.08</v>
      </c>
      <c r="AV420" s="289">
        <f>IF(OR($C420="*",$C420&lt;400),"",IF(AND('201920 DATA'!BU420="*",$C420&gt;=400),"*",IF($C420&gt;=400,ROUND('201920 DATA'!BU420/$C420,2),"")))</f>
        <v>0.09</v>
      </c>
      <c r="AW420" s="289">
        <f>IF(OR($C420="*",$C420&lt;400),"",IF(AND('201920 DATA'!BV420="*",$C420&gt;=400),"*",IF($C420&gt;=400,ROUND('201920 DATA'!BV420/$C420,2),"")))</f>
        <v>0</v>
      </c>
      <c r="AX420" s="289">
        <f>IF(OR($C420="*",$C420&lt;400),"",IF(AND('201920 DATA'!BW420="*",$C420&gt;=400),"*",IF($C420&gt;=400,ROUND('201920 DATA'!BW420/$C420,2),"")))</f>
        <v>0.06</v>
      </c>
      <c r="AZ420" s="365">
        <v>238935</v>
      </c>
    </row>
    <row r="421" spans="1:52" x14ac:dyDescent="0.2">
      <c r="A421" s="373" t="s">
        <v>190</v>
      </c>
      <c r="B421" s="287">
        <f>'201920 DATA'!B421</f>
        <v>8660</v>
      </c>
      <c r="C421" s="288">
        <f>'201920 DATA'!C421</f>
        <v>7970</v>
      </c>
      <c r="D421" s="293">
        <f>'201920 DATA'!FQ421</f>
        <v>1310</v>
      </c>
      <c r="F421" s="313">
        <f t="shared" si="12"/>
        <v>0.69</v>
      </c>
      <c r="G421" s="295">
        <f t="shared" si="13"/>
        <v>0.92</v>
      </c>
      <c r="H421" s="289">
        <f>IF(OR($C421="*",$C421&lt;400),"",IF(AND('201920 DATA'!F421="*",$C421&gt;=400),"*",IF($C421&gt;=400,ROUND('201920 DATA'!F421/$C421,2),"")))</f>
        <v>0.34</v>
      </c>
      <c r="I421" s="296" t="str">
        <f>IF(OR($B421="*",$B421&lt;400),"",IF(AND('201920 DATA'!Y421="*",$B421&gt;=400),"*",IF($B421&gt;=400,ROUND('201920 DATA'!Y421/$B421,2),"")))</f>
        <v>*</v>
      </c>
      <c r="J421" s="296">
        <f>IF(OR($B421="*",$B421&lt;400),"",IF(AND('201920 DATA'!Z421="*",$B421&gt;=400),"*",IF($B421&gt;=400,ROUND('201920 DATA'!Z421/$B421,2),"")))</f>
        <v>0.08</v>
      </c>
      <c r="K421" s="296">
        <f>IF(OR($B421="*",$B421&lt;400),"",IF(AND('201920 DATA'!AA421="*",$B421&gt;=400),"*",IF($B421&gt;=400,ROUND('201920 DATA'!AA421/$B421,2),"")))</f>
        <v>0.13</v>
      </c>
      <c r="L421" s="296">
        <f>IF(OR($B421="*",$B421&lt;400),"",IF(AND('201920 DATA'!AB421="*",$B421&gt;=400),"*",IF($B421&gt;=400,ROUND('201920 DATA'!AB421/$B421,2),"")))</f>
        <v>0.16</v>
      </c>
      <c r="M421" s="296">
        <f>IF(OR($B421="*",$B421&lt;400),"",IF(AND('201920 DATA'!AC421="*",$B421&gt;=400),"*",IF($B421&gt;=400,ROUND('201920 DATA'!AC421/$B421,2),"")))</f>
        <v>0.25</v>
      </c>
      <c r="N421" s="296">
        <f>IF(OR($B421="*",$B421&lt;400),"",IF(AND('201920 DATA'!AD421="*",$B421&gt;=400),"*",IF($B421&gt;=400,ROUND('201920 DATA'!AD421/$B421,2),"")))</f>
        <v>0.31</v>
      </c>
      <c r="O421" s="296">
        <f>IF(OR($B421="*",$B421&lt;400),"",IF(AND('201920 DATA'!AE421="*",$B421&gt;=400),"*",IF($B421&gt;=400,ROUND('201920 DATA'!AE421/$B421,2),"")))</f>
        <v>7.0000000000000007E-2</v>
      </c>
      <c r="P421" s="297"/>
      <c r="Q421" s="296">
        <f>IF(OR($B421="*",$B421&lt;400),"",IF(AND('201920 DATA'!FO421="*",$B421&gt;=400),"*",IF($B421&gt;=400,ROUND('201920 DATA'!FO421/$B421,2),"")))</f>
        <v>0.46</v>
      </c>
      <c r="R421" s="289">
        <f>IF(OR($C421="*",$C421&lt;400),"",IF(AND('201920 DATA'!F421="*",$C421&gt;=400),"*",IF($C421&gt;=400,ROUND('201920 DATA'!F421/$C421,2),"")))</f>
        <v>0.34</v>
      </c>
      <c r="S421" s="289">
        <f>IF(OR($C421="*",$C421&lt;400),"",IF(AND('201920 DATA'!G421="*",$C421&gt;=400),"*",IF($C421&gt;=400,ROUND('201920 DATA'!G421/$C421,2),"")))</f>
        <v>0.36</v>
      </c>
      <c r="T421" s="289">
        <f>IF(OR($C421="*",$C421&lt;400),"",IF(AND('201920 DATA'!H421="*",$C421&gt;=400),"*",IF($C421&gt;=400,ROUND('201920 DATA'!H421/$C421,2),"")))</f>
        <v>0.18</v>
      </c>
      <c r="U421" s="289">
        <f>IF(OR($C421="*",$C421&lt;400),"",IF(AND('201920 DATA'!FP421="*",$C421&gt;=400),"*",IF($C421&gt;=400,ROUND('201920 DATA'!FP421/$C421,2),"")))</f>
        <v>0.12</v>
      </c>
      <c r="V421" s="312">
        <f>IF(OR($D421="*",$D421&lt;400),"",IF(AND('201920 DATA'!M421="*",$D421&gt;=400),"*",IF($D421&gt;=400,ROUND('201920 DATA'!M421/$D421,2),"")))</f>
        <v>0.03</v>
      </c>
      <c r="W421" s="312">
        <f>IF(OR($D421="*",$D421&lt;400),"",IF(AND('201920 DATA'!N421="*",$D421&gt;=400),"*",IF($D421&gt;=400,ROUND('201920 DATA'!N421/$D421,2),"")))</f>
        <v>0.45</v>
      </c>
      <c r="X421" s="312">
        <f>IF(OR($D421="*",$D421&lt;400),"",IF(AND('201920 DATA'!O421="*",$D421&gt;=400),"*",IF($D421&gt;=400,ROUND('201920 DATA'!O421/$D421,2),"")))</f>
        <v>0.32</v>
      </c>
      <c r="Y421" s="312">
        <f>IF(OR($D421="*",$D421&lt;400),"",IF(AND('201920 DATA'!P421="*",$D421&gt;=400),"*",IF($D421&gt;=400,ROUND('201920 DATA'!P421/$D421,2),"")))</f>
        <v>7.0000000000000007E-2</v>
      </c>
      <c r="Z421" s="312">
        <f>IF(OR($D421="*",$D421&lt;400),"",IF(AND('201920 DATA'!Q421="*",$D421&gt;=400),"*",IF($D421&gt;=400,ROUND('201920 DATA'!Q421/$D421,2),"")))</f>
        <v>0.1</v>
      </c>
      <c r="AA421" s="312">
        <f>IF(OR($D421="*",$D421&lt;400),"",IF(AND('201920 DATA'!R421="*",$D421&gt;=400),"*",IF($D421&gt;=400,ROUND('201920 DATA'!R421/$D421,2),"")))</f>
        <v>0.04</v>
      </c>
      <c r="AB421" s="312">
        <f>IF(OR($D421="*",$D421&lt;400),"",IF(AND('201920 DATA'!S421="*",$D421&gt;=400),"*",IF($D421&gt;=400,ROUND('201920 DATA'!S421/$D421,2),"")))</f>
        <v>0.01</v>
      </c>
      <c r="AC421" s="312">
        <f>IF(OR($D421="*",$D421&lt;400),"",IF(AND('201920 DATA'!T421="*",$D421&gt;=400),"*",IF($D421&gt;=400,ROUND('201920 DATA'!T421/$D421,2),"")))</f>
        <v>0.01</v>
      </c>
      <c r="AD421" s="289">
        <f>IF(OR($C421="*",$C421&lt;400),"",IF(AND('201920 DATA'!BC421="*",$C421&gt;=400),"*",IF($C421&gt;=400,ROUND('201920 DATA'!BC421/$C421,2),"")))</f>
        <v>0.01</v>
      </c>
      <c r="AE421" s="289">
        <f>IF(OR($C421="*",$C421&lt;400),"",IF(AND('201920 DATA'!BD421="*",$C421&gt;=400),"*",IF($C421&gt;=400,ROUND('201920 DATA'!BD421/$C421,2),"")))</f>
        <v>0.02</v>
      </c>
      <c r="AF421" s="289">
        <f>IF(OR($C421="*",$C421&lt;400),"",IF(AND('201920 DATA'!BE421="*",$C421&gt;=400),"*",IF($C421&gt;=400,ROUND('201920 DATA'!BE421/$C421,2),"")))</f>
        <v>0.04</v>
      </c>
      <c r="AG421" s="289">
        <f>IF(OR($C421="*",$C421&lt;400),"",IF(AND('201920 DATA'!BF421="*",$C421&gt;=400),"*",IF($C421&gt;=400,ROUND('201920 DATA'!BF421/$C421,2),"")))</f>
        <v>0.01</v>
      </c>
      <c r="AH421" s="289">
        <f>IF(OR($C421="*",$C421&lt;400),"",IF(AND('201920 DATA'!BG421="*",$C421&gt;=400),"*",IF($C421&gt;=400,ROUND('201920 DATA'!BG421/$C421,2),"")))</f>
        <v>0.18</v>
      </c>
      <c r="AI421" s="289">
        <f>IF(OR($C421="*",$C421&lt;400),"",IF(AND('201920 DATA'!BH421="*",$C421&gt;=400),"*",IF($C421&gt;=400,ROUND('201920 DATA'!BH421/$C421,2),"")))</f>
        <v>0.06</v>
      </c>
      <c r="AJ421" s="289" t="str">
        <f>IF(OR($C421="*",$C421&lt;400),"",IF(AND('201920 DATA'!BI421="*",$C421&gt;=400),"*",IF($C421&gt;=400,ROUND('201920 DATA'!BI421/$C421,2),"")))</f>
        <v>*</v>
      </c>
      <c r="AK421" s="289" t="str">
        <f>IF(OR($C421="*",$C421&lt;400),"",IF(AND('201920 DATA'!BJ421="*",$C421&gt;=400),"*",IF($C421&gt;=400,ROUND('201920 DATA'!BJ421/$C421,2),"")))</f>
        <v>*</v>
      </c>
      <c r="AL421" s="289">
        <f>IF(OR($C421="*",$C421&lt;400),"",IF(AND('201920 DATA'!BK421="*",$C421&gt;=400),"*",IF($C421&gt;=400,ROUND('201920 DATA'!BK421/$C421,2),"")))</f>
        <v>0.04</v>
      </c>
      <c r="AM421" s="289">
        <f>IF(OR($C421="*",$C421&lt;400),"",IF(AND('201920 DATA'!BL421="*",$C421&gt;=400),"*",IF($C421&gt;=400,ROUND('201920 DATA'!BL421/$C421,2),"")))</f>
        <v>0.04</v>
      </c>
      <c r="AN421" s="289">
        <f>IF(OR($C421="*",$C421&lt;400),"",IF(AND('201920 DATA'!BM421="*",$C421&gt;=400),"*",IF($C421&gt;=400,ROUND('201920 DATA'!BM421/$C421,2),"")))</f>
        <v>0.01</v>
      </c>
      <c r="AO421" s="289">
        <f>IF(OR($C421="*",$C421&lt;400),"",IF(AND('201920 DATA'!BN421="*",$C421&gt;=400),"*",IF($C421&gt;=400,ROUND('201920 DATA'!BN421/$C421,2),"")))</f>
        <v>0.01</v>
      </c>
      <c r="AP421" s="289">
        <f>IF(OR($C421="*",$C421&lt;400),"",IF(AND('201920 DATA'!BO421="*",$C421&gt;=400),"*",IF($C421&gt;=400,ROUND('201920 DATA'!BO421/$C421,2),"")))</f>
        <v>0.34</v>
      </c>
      <c r="AQ421" s="289">
        <f>IF(OR($C421="*",$C421&lt;400),"",IF(AND('201920 DATA'!BP421="*",$C421&gt;=400),"*",IF($C421&gt;=400,ROUND('201920 DATA'!BP421/$C421,2),"")))</f>
        <v>0.02</v>
      </c>
      <c r="AR421" s="289">
        <f>IF(OR($C421="*",$C421&lt;400),"",IF(AND('201920 DATA'!BQ421="*",$C421&gt;=400),"*",IF($C421&gt;=400,ROUND('201920 DATA'!BQ421/$C421,2),"")))</f>
        <v>0</v>
      </c>
      <c r="AS421" s="289">
        <f>IF(OR($C421="*",$C421&lt;400),"",IF(AND('201920 DATA'!BR421="*",$C421&gt;=400),"*",IF($C421&gt;=400,ROUND('201920 DATA'!BR421/$C421,2),"")))</f>
        <v>0</v>
      </c>
      <c r="AT421" s="289" t="str">
        <f>IF(OR($C421="*",$C421&lt;400),"",IF(AND('201920 DATA'!BS421="*",$C421&gt;=400),"*",IF($C421&gt;=400,ROUND('201920 DATA'!BS421/$C421,2),"")))</f>
        <v>*</v>
      </c>
      <c r="AU421" s="289">
        <f>IF(OR($C421="*",$C421&lt;400),"",IF(AND('201920 DATA'!BT421="*",$C421&gt;=400),"*",IF($C421&gt;=400,ROUND('201920 DATA'!BT421/$C421,2),"")))</f>
        <v>0.14000000000000001</v>
      </c>
      <c r="AV421" s="289">
        <f>IF(OR($C421="*",$C421&lt;400),"",IF(AND('201920 DATA'!BU421="*",$C421&gt;=400),"*",IF($C421&gt;=400,ROUND('201920 DATA'!BU421/$C421,2),"")))</f>
        <v>0.06</v>
      </c>
      <c r="AW421" s="289">
        <f>IF(OR($C421="*",$C421&lt;400),"",IF(AND('201920 DATA'!BV421="*",$C421&gt;=400),"*",IF($C421&gt;=400,ROUND('201920 DATA'!BV421/$C421,2),"")))</f>
        <v>0</v>
      </c>
      <c r="AX421" s="289">
        <f>IF(OR($C421="*",$C421&lt;400),"",IF(AND('201920 DATA'!BW421="*",$C421&gt;=400),"*",IF($C421&gt;=400,ROUND('201920 DATA'!BW421/$C421,2),"")))</f>
        <v>0.01</v>
      </c>
      <c r="AZ421" s="365">
        <v>2655</v>
      </c>
    </row>
    <row r="422" spans="1:52" x14ac:dyDescent="0.2">
      <c r="A422" s="373" t="s">
        <v>191</v>
      </c>
      <c r="B422" s="287">
        <f>'201920 DATA'!B422</f>
        <v>96165</v>
      </c>
      <c r="C422" s="288">
        <f>'201920 DATA'!C422</f>
        <v>83440</v>
      </c>
      <c r="D422" s="293">
        <f>'201920 DATA'!FQ422</f>
        <v>32200</v>
      </c>
      <c r="F422" s="313">
        <f t="shared" si="12"/>
        <v>0</v>
      </c>
      <c r="G422" s="295">
        <f t="shared" si="13"/>
        <v>0.87</v>
      </c>
      <c r="H422" s="289">
        <f>IF(OR($C422="*",$C422&lt;400),"",IF(AND('201920 DATA'!F422="*",$C422&gt;=400),"*",IF($C422&gt;=400,ROUND('201920 DATA'!F422/$C422,2),"")))</f>
        <v>0.4</v>
      </c>
      <c r="I422" s="296">
        <f>IF(OR($B422="*",$B422&lt;400),"",IF(AND('201920 DATA'!Y422="*",$B422&gt;=400),"*",IF($B422&gt;=400,ROUND('201920 DATA'!Y422/$B422,2),"")))</f>
        <v>0.06</v>
      </c>
      <c r="J422" s="296">
        <f>IF(OR($B422="*",$B422&lt;400),"",IF(AND('201920 DATA'!Z422="*",$B422&gt;=400),"*",IF($B422&gt;=400,ROUND('201920 DATA'!Z422/$B422,2),"")))</f>
        <v>0.09</v>
      </c>
      <c r="K422" s="296">
        <f>IF(OR($B422="*",$B422&lt;400),"",IF(AND('201920 DATA'!AA422="*",$B422&gt;=400),"*",IF($B422&gt;=400,ROUND('201920 DATA'!AA422/$B422,2),"")))</f>
        <v>0.12</v>
      </c>
      <c r="L422" s="296">
        <f>IF(OR($B422="*",$B422&lt;400),"",IF(AND('201920 DATA'!AB422="*",$B422&gt;=400),"*",IF($B422&gt;=400,ROUND('201920 DATA'!AB422/$B422,2),"")))</f>
        <v>0.2</v>
      </c>
      <c r="M422" s="296">
        <f>IF(OR($B422="*",$B422&lt;400),"",IF(AND('201920 DATA'!AC422="*",$B422&gt;=400),"*",IF($B422&gt;=400,ROUND('201920 DATA'!AC422/$B422,2),"")))</f>
        <v>0.27</v>
      </c>
      <c r="N422" s="296">
        <f>IF(OR($B422="*",$B422&lt;400),"",IF(AND('201920 DATA'!AD422="*",$B422&gt;=400),"*",IF($B422&gt;=400,ROUND('201920 DATA'!AD422/$B422,2),"")))</f>
        <v>0.23</v>
      </c>
      <c r="O422" s="296">
        <f>IF(OR($B422="*",$B422&lt;400),"",IF(AND('201920 DATA'!AE422="*",$B422&gt;=400),"*",IF($B422&gt;=400,ROUND('201920 DATA'!AE422/$B422,2),"")))</f>
        <v>0.03</v>
      </c>
      <c r="P422" s="297"/>
      <c r="Q422" s="296">
        <f>IF(OR($B422="*",$B422&lt;400),"",IF(AND('201920 DATA'!FO422="*",$B422&gt;=400),"*",IF($B422&gt;=400,ROUND('201920 DATA'!FO422/$B422,2),"")))</f>
        <v>0.66</v>
      </c>
      <c r="R422" s="289">
        <f>IF(OR($C422="*",$C422&lt;400),"",IF(AND('201920 DATA'!F422="*",$C422&gt;=400),"*",IF($C422&gt;=400,ROUND('201920 DATA'!F422/$C422,2),"")))</f>
        <v>0.4</v>
      </c>
      <c r="S422" s="289">
        <f>IF(OR($C422="*",$C422&lt;400),"",IF(AND('201920 DATA'!G422="*",$C422&gt;=400),"*",IF($C422&gt;=400,ROUND('201920 DATA'!G422/$C422,2),"")))</f>
        <v>0.14000000000000001</v>
      </c>
      <c r="T422" s="289">
        <f>IF(OR($C422="*",$C422&lt;400),"",IF(AND('201920 DATA'!H422="*",$C422&gt;=400),"*",IF($C422&gt;=400,ROUND('201920 DATA'!H422/$C422,2),"")))</f>
        <v>0.4</v>
      </c>
      <c r="U422" s="289">
        <f>IF(OR($C422="*",$C422&lt;400),"",IF(AND('201920 DATA'!FP422="*",$C422&gt;=400),"*",IF($C422&gt;=400,ROUND('201920 DATA'!FP422/$C422,2),"")))</f>
        <v>0.06</v>
      </c>
      <c r="V422" s="312">
        <f>IF(OR($D422="*",$D422&lt;400),"",IF(AND('201920 DATA'!M422="*",$D422&gt;=400),"*",IF($D422&gt;=400,ROUND('201920 DATA'!M422/$D422,2),"")))</f>
        <v>0</v>
      </c>
      <c r="W422" s="312">
        <f>IF(OR($D422="*",$D422&lt;400),"",IF(AND('201920 DATA'!N422="*",$D422&gt;=400),"*",IF($D422&gt;=400,ROUND('201920 DATA'!N422/$D422,2),"")))</f>
        <v>0.43</v>
      </c>
      <c r="X422" s="312">
        <f>IF(OR($D422="*",$D422&lt;400),"",IF(AND('201920 DATA'!O422="*",$D422&gt;=400),"*",IF($D422&gt;=400,ROUND('201920 DATA'!O422/$D422,2),"")))</f>
        <v>0.26</v>
      </c>
      <c r="Y422" s="312">
        <f>IF(OR($D422="*",$D422&lt;400),"",IF(AND('201920 DATA'!P422="*",$D422&gt;=400),"*",IF($D422&gt;=400,ROUND('201920 DATA'!P422/$D422,2),"")))</f>
        <v>0.12</v>
      </c>
      <c r="Z422" s="312">
        <f>IF(OR($D422="*",$D422&lt;400),"",IF(AND('201920 DATA'!Q422="*",$D422&gt;=400),"*",IF($D422&gt;=400,ROUND('201920 DATA'!Q422/$D422,2),"")))</f>
        <v>0.16</v>
      </c>
      <c r="AA422" s="312">
        <f>IF(OR($D422="*",$D422&lt;400),"",IF(AND('201920 DATA'!R422="*",$D422&gt;=400),"*",IF($D422&gt;=400,ROUND('201920 DATA'!R422/$D422,2),"")))</f>
        <v>0.02</v>
      </c>
      <c r="AB422" s="312">
        <f>IF(OR($D422="*",$D422&lt;400),"",IF(AND('201920 DATA'!S422="*",$D422&gt;=400),"*",IF($D422&gt;=400,ROUND('201920 DATA'!S422/$D422,2),"")))</f>
        <v>0</v>
      </c>
      <c r="AC422" s="312" t="str">
        <f>IF(OR($D422="*",$D422&lt;400),"",IF(AND('201920 DATA'!T422="*",$D422&gt;=400),"*",IF($D422&gt;=400,ROUND('201920 DATA'!T422/$D422,2),"")))</f>
        <v>*</v>
      </c>
      <c r="AD422" s="289">
        <f>IF(OR($C422="*",$C422&lt;400),"",IF(AND('201920 DATA'!BC422="*",$C422&gt;=400),"*",IF($C422&gt;=400,ROUND('201920 DATA'!BC422/$C422,2),"")))</f>
        <v>0.02</v>
      </c>
      <c r="AE422" s="289">
        <f>IF(OR($C422="*",$C422&lt;400),"",IF(AND('201920 DATA'!BD422="*",$C422&gt;=400),"*",IF($C422&gt;=400,ROUND('201920 DATA'!BD422/$C422,2),"")))</f>
        <v>0.06</v>
      </c>
      <c r="AF422" s="289">
        <f>IF(OR($C422="*",$C422&lt;400),"",IF(AND('201920 DATA'!BE422="*",$C422&gt;=400),"*",IF($C422&gt;=400,ROUND('201920 DATA'!BE422/$C422,2),"")))</f>
        <v>0.03</v>
      </c>
      <c r="AG422" s="289">
        <f>IF(OR($C422="*",$C422&lt;400),"",IF(AND('201920 DATA'!BF422="*",$C422&gt;=400),"*",IF($C422&gt;=400,ROUND('201920 DATA'!BF422/$C422,2),"")))</f>
        <v>0.03</v>
      </c>
      <c r="AH422" s="289">
        <f>IF(OR($C422="*",$C422&lt;400),"",IF(AND('201920 DATA'!BG422="*",$C422&gt;=400),"*",IF($C422&gt;=400,ROUND('201920 DATA'!BG422/$C422,2),"")))</f>
        <v>0.01</v>
      </c>
      <c r="AI422" s="289">
        <f>IF(OR($C422="*",$C422&lt;400),"",IF(AND('201920 DATA'!BH422="*",$C422&gt;=400),"*",IF($C422&gt;=400,ROUND('201920 DATA'!BH422/$C422,2),"")))</f>
        <v>0.02</v>
      </c>
      <c r="AJ422" s="289">
        <f>IF(OR($C422="*",$C422&lt;400),"",IF(AND('201920 DATA'!BI422="*",$C422&gt;=400),"*",IF($C422&gt;=400,ROUND('201920 DATA'!BI422/$C422,2),"")))</f>
        <v>0.02</v>
      </c>
      <c r="AK422" s="289">
        <f>IF(OR($C422="*",$C422&lt;400),"",IF(AND('201920 DATA'!BJ422="*",$C422&gt;=400),"*",IF($C422&gt;=400,ROUND('201920 DATA'!BJ422/$C422,2),"")))</f>
        <v>0</v>
      </c>
      <c r="AL422" s="289">
        <f>IF(OR($C422="*",$C422&lt;400),"",IF(AND('201920 DATA'!BK422="*",$C422&gt;=400),"*",IF($C422&gt;=400,ROUND('201920 DATA'!BK422/$C422,2),"")))</f>
        <v>0.06</v>
      </c>
      <c r="AM422" s="289">
        <f>IF(OR($C422="*",$C422&lt;400),"",IF(AND('201920 DATA'!BL422="*",$C422&gt;=400),"*",IF($C422&gt;=400,ROUND('201920 DATA'!BL422/$C422,2),"")))</f>
        <v>7.0000000000000007E-2</v>
      </c>
      <c r="AN422" s="289">
        <f>IF(OR($C422="*",$C422&lt;400),"",IF(AND('201920 DATA'!BM422="*",$C422&gt;=400),"*",IF($C422&gt;=400,ROUND('201920 DATA'!BM422/$C422,2),"")))</f>
        <v>0.16</v>
      </c>
      <c r="AO422" s="289">
        <f>IF(OR($C422="*",$C422&lt;400),"",IF(AND('201920 DATA'!BN422="*",$C422&gt;=400),"*",IF($C422&gt;=400,ROUND('201920 DATA'!BN422/$C422,2),"")))</f>
        <v>0.02</v>
      </c>
      <c r="AP422" s="289">
        <f>IF(OR($C422="*",$C422&lt;400),"",IF(AND('201920 DATA'!BO422="*",$C422&gt;=400),"*",IF($C422&gt;=400,ROUND('201920 DATA'!BO422/$C422,2),"")))</f>
        <v>0.16</v>
      </c>
      <c r="AQ422" s="289">
        <f>IF(OR($C422="*",$C422&lt;400),"",IF(AND('201920 DATA'!BP422="*",$C422&gt;=400),"*",IF($C422&gt;=400,ROUND('201920 DATA'!BP422/$C422,2),"")))</f>
        <v>0.04</v>
      </c>
      <c r="AR422" s="289">
        <f>IF(OR($C422="*",$C422&lt;400),"",IF(AND('201920 DATA'!BQ422="*",$C422&gt;=400),"*",IF($C422&gt;=400,ROUND('201920 DATA'!BQ422/$C422,2),"")))</f>
        <v>0.04</v>
      </c>
      <c r="AS422" s="289">
        <f>IF(OR($C422="*",$C422&lt;400),"",IF(AND('201920 DATA'!BR422="*",$C422&gt;=400),"*",IF($C422&gt;=400,ROUND('201920 DATA'!BR422/$C422,2),"")))</f>
        <v>0.01</v>
      </c>
      <c r="AT422" s="289">
        <f>IF(OR($C422="*",$C422&lt;400),"",IF(AND('201920 DATA'!BS422="*",$C422&gt;=400),"*",IF($C422&gt;=400,ROUND('201920 DATA'!BS422/$C422,2),"")))</f>
        <v>0</v>
      </c>
      <c r="AU422" s="289">
        <f>IF(OR($C422="*",$C422&lt;400),"",IF(AND('201920 DATA'!BT422="*",$C422&gt;=400),"*",IF($C422&gt;=400,ROUND('201920 DATA'!BT422/$C422,2),"")))</f>
        <v>0.12</v>
      </c>
      <c r="AV422" s="289">
        <f>IF(OR($C422="*",$C422&lt;400),"",IF(AND('201920 DATA'!BU422="*",$C422&gt;=400),"*",IF($C422&gt;=400,ROUND('201920 DATA'!BU422/$C422,2),"")))</f>
        <v>0.08</v>
      </c>
      <c r="AW422" s="289">
        <f>IF(OR($C422="*",$C422&lt;400),"",IF(AND('201920 DATA'!BV422="*",$C422&gt;=400),"*",IF($C422&gt;=400,ROUND('201920 DATA'!BV422/$C422,2),"")))</f>
        <v>0</v>
      </c>
      <c r="AX422" s="289">
        <f>IF(OR($C422="*",$C422&lt;400),"",IF(AND('201920 DATA'!BW422="*",$C422&gt;=400),"*",IF($C422&gt;=400,ROUND('201920 DATA'!BW422/$C422,2),"")))</f>
        <v>0.03</v>
      </c>
      <c r="AZ422" s="365">
        <v>96510</v>
      </c>
    </row>
    <row r="423" spans="1:52" x14ac:dyDescent="0.2">
      <c r="A423" s="373" t="s">
        <v>192</v>
      </c>
      <c r="B423" s="287">
        <f>'201920 DATA'!B423</f>
        <v>13760</v>
      </c>
      <c r="C423" s="288">
        <f>'201920 DATA'!C423</f>
        <v>13760</v>
      </c>
      <c r="D423" s="293">
        <f>'201920 DATA'!FQ423</f>
        <v>0</v>
      </c>
      <c r="F423" s="313">
        <f t="shared" si="12"/>
        <v>-7.0000000000000007E-2</v>
      </c>
      <c r="G423" s="295">
        <f t="shared" si="13"/>
        <v>1</v>
      </c>
      <c r="H423" s="289">
        <f>IF(OR($C423="*",$C423&lt;400),"",IF(AND('201920 DATA'!F423="*",$C423&gt;=400),"*",IF($C423&gt;=400,ROUND('201920 DATA'!F423/$C423,2),"")))</f>
        <v>0.03</v>
      </c>
      <c r="I423" s="296">
        <f>IF(OR($B423="*",$B423&lt;400),"",IF(AND('201920 DATA'!Y423="*",$B423&gt;=400),"*",IF($B423&gt;=400,ROUND('201920 DATA'!Y423/$B423,2),"")))</f>
        <v>0.02</v>
      </c>
      <c r="J423" s="296">
        <f>IF(OR($B423="*",$B423&lt;400),"",IF(AND('201920 DATA'!Z423="*",$B423&gt;=400),"*",IF($B423&gt;=400,ROUND('201920 DATA'!Z423/$B423,2),"")))</f>
        <v>0.14000000000000001</v>
      </c>
      <c r="K423" s="296">
        <f>IF(OR($B423="*",$B423&lt;400),"",IF(AND('201920 DATA'!AA423="*",$B423&gt;=400),"*",IF($B423&gt;=400,ROUND('201920 DATA'!AA423/$B423,2),"")))</f>
        <v>0.14000000000000001</v>
      </c>
      <c r="L423" s="296">
        <f>IF(OR($B423="*",$B423&lt;400),"",IF(AND('201920 DATA'!AB423="*",$B423&gt;=400),"*",IF($B423&gt;=400,ROUND('201920 DATA'!AB423/$B423,2),"")))</f>
        <v>0.23</v>
      </c>
      <c r="M423" s="296">
        <f>IF(OR($B423="*",$B423&lt;400),"",IF(AND('201920 DATA'!AC423="*",$B423&gt;=400),"*",IF($B423&gt;=400,ROUND('201920 DATA'!AC423/$B423,2),"")))</f>
        <v>0.31</v>
      </c>
      <c r="N423" s="296">
        <f>IF(OR($B423="*",$B423&lt;400),"",IF(AND('201920 DATA'!AD423="*",$B423&gt;=400),"*",IF($B423&gt;=400,ROUND('201920 DATA'!AD423/$B423,2),"")))</f>
        <v>0.15</v>
      </c>
      <c r="O423" s="296">
        <f>IF(OR($B423="*",$B423&lt;400),"",IF(AND('201920 DATA'!AE423="*",$B423&gt;=400),"*",IF($B423&gt;=400,ROUND('201920 DATA'!AE423/$B423,2),"")))</f>
        <v>0</v>
      </c>
      <c r="P423" s="297"/>
      <c r="Q423" s="296">
        <f>IF(OR($B423="*",$B423&lt;400),"",IF(AND('201920 DATA'!FO423="*",$B423&gt;=400),"*",IF($B423&gt;=400,ROUND('201920 DATA'!FO423/$B423,2),"")))</f>
        <v>0.95</v>
      </c>
      <c r="R423" s="289">
        <f>IF(OR($C423="*",$C423&lt;400),"",IF(AND('201920 DATA'!F423="*",$C423&gt;=400),"*",IF($C423&gt;=400,ROUND('201920 DATA'!F423/$C423,2),"")))</f>
        <v>0.03</v>
      </c>
      <c r="S423" s="289">
        <f>IF(OR($C423="*",$C423&lt;400),"",IF(AND('201920 DATA'!G423="*",$C423&gt;=400),"*",IF($C423&gt;=400,ROUND('201920 DATA'!G423/$C423,2),"")))</f>
        <v>0.13</v>
      </c>
      <c r="T423" s="289">
        <f>IF(OR($C423="*",$C423&lt;400),"",IF(AND('201920 DATA'!H423="*",$C423&gt;=400),"*",IF($C423&gt;=400,ROUND('201920 DATA'!H423/$C423,2),"")))</f>
        <v>0.84</v>
      </c>
      <c r="U423" s="289">
        <f>IF(OR($C423="*",$C423&lt;400),"",IF(AND('201920 DATA'!FP423="*",$C423&gt;=400),"*",IF($C423&gt;=400,ROUND('201920 DATA'!FP423/$C423,2),"")))</f>
        <v>0.01</v>
      </c>
      <c r="V423" s="312" t="str">
        <f>IF(OR($D423="*",$D423&lt;400),"",IF(AND('201920 DATA'!M423="*",$D423&gt;=400),"*",IF($D423&gt;=400,ROUND('201920 DATA'!M423/$D423,2),"")))</f>
        <v/>
      </c>
      <c r="W423" s="312" t="str">
        <f>IF(OR($D423="*",$D423&lt;400),"",IF(AND('201920 DATA'!N423="*",$D423&gt;=400),"*",IF($D423&gt;=400,ROUND('201920 DATA'!N423/$D423,2),"")))</f>
        <v/>
      </c>
      <c r="X423" s="312" t="str">
        <f>IF(OR($D423="*",$D423&lt;400),"",IF(AND('201920 DATA'!O423="*",$D423&gt;=400),"*",IF($D423&gt;=400,ROUND('201920 DATA'!O423/$D423,2),"")))</f>
        <v/>
      </c>
      <c r="Y423" s="312" t="str">
        <f>IF(OR($D423="*",$D423&lt;400),"",IF(AND('201920 DATA'!P423="*",$D423&gt;=400),"*",IF($D423&gt;=400,ROUND('201920 DATA'!P423/$D423,2),"")))</f>
        <v/>
      </c>
      <c r="Z423" s="312" t="str">
        <f>IF(OR($D423="*",$D423&lt;400),"",IF(AND('201920 DATA'!Q423="*",$D423&gt;=400),"*",IF($D423&gt;=400,ROUND('201920 DATA'!Q423/$D423,2),"")))</f>
        <v/>
      </c>
      <c r="AA423" s="312" t="str">
        <f>IF(OR($D423="*",$D423&lt;400),"",IF(AND('201920 DATA'!R423="*",$D423&gt;=400),"*",IF($D423&gt;=400,ROUND('201920 DATA'!R423/$D423,2),"")))</f>
        <v/>
      </c>
      <c r="AB423" s="312" t="str">
        <f>IF(OR($D423="*",$D423&lt;400),"",IF(AND('201920 DATA'!S423="*",$D423&gt;=400),"*",IF($D423&gt;=400,ROUND('201920 DATA'!S423/$D423,2),"")))</f>
        <v/>
      </c>
      <c r="AC423" s="312" t="str">
        <f>IF(OR($D423="*",$D423&lt;400),"",IF(AND('201920 DATA'!T423="*",$D423&gt;=400),"*",IF($D423&gt;=400,ROUND('201920 DATA'!T423/$D423,2),"")))</f>
        <v/>
      </c>
      <c r="AD423" s="289" t="str">
        <f>IF(OR($C423="*",$C423&lt;400),"",IF(AND('201920 DATA'!BC423="*",$C423&gt;=400),"*",IF($C423&gt;=400,ROUND('201920 DATA'!BC423/$C423,2),"")))</f>
        <v>*</v>
      </c>
      <c r="AE423" s="289">
        <f>IF(OR($C423="*",$C423&lt;400),"",IF(AND('201920 DATA'!BD423="*",$C423&gt;=400),"*",IF($C423&gt;=400,ROUND('201920 DATA'!BD423/$C423,2),"")))</f>
        <v>0.14000000000000001</v>
      </c>
      <c r="AF423" s="289" t="str">
        <f>IF(OR($C423="*",$C423&lt;400),"",IF(AND('201920 DATA'!BE423="*",$C423&gt;=400),"*",IF($C423&gt;=400,ROUND('201920 DATA'!BE423/$C423,2),"")))</f>
        <v>*</v>
      </c>
      <c r="AG423" s="289" t="str">
        <f>IF(OR($C423="*",$C423&lt;400),"",IF(AND('201920 DATA'!BF423="*",$C423&gt;=400),"*",IF($C423&gt;=400,ROUND('201920 DATA'!BF423/$C423,2),"")))</f>
        <v>*</v>
      </c>
      <c r="AH423" s="289" t="str">
        <f>IF(OR($C423="*",$C423&lt;400),"",IF(AND('201920 DATA'!BG423="*",$C423&gt;=400),"*",IF($C423&gt;=400,ROUND('201920 DATA'!BG423/$C423,2),"")))</f>
        <v>*</v>
      </c>
      <c r="AI423" s="289">
        <f>IF(OR($C423="*",$C423&lt;400),"",IF(AND('201920 DATA'!BH423="*",$C423&gt;=400),"*",IF($C423&gt;=400,ROUND('201920 DATA'!BH423/$C423,2),"")))</f>
        <v>0.11</v>
      </c>
      <c r="AJ423" s="289">
        <f>IF(OR($C423="*",$C423&lt;400),"",IF(AND('201920 DATA'!BI423="*",$C423&gt;=400),"*",IF($C423&gt;=400,ROUND('201920 DATA'!BI423/$C423,2),"")))</f>
        <v>0</v>
      </c>
      <c r="AK423" s="289">
        <f>IF(OR($C423="*",$C423&lt;400),"",IF(AND('201920 DATA'!BJ423="*",$C423&gt;=400),"*",IF($C423&gt;=400,ROUND('201920 DATA'!BJ423/$C423,2),"")))</f>
        <v>0</v>
      </c>
      <c r="AL423" s="289" t="str">
        <f>IF(OR($C423="*",$C423&lt;400),"",IF(AND('201920 DATA'!BK423="*",$C423&gt;=400),"*",IF($C423&gt;=400,ROUND('201920 DATA'!BK423/$C423,2),"")))</f>
        <v>*</v>
      </c>
      <c r="AM423" s="289" t="str">
        <f>IF(OR($C423="*",$C423&lt;400),"",IF(AND('201920 DATA'!BL423="*",$C423&gt;=400),"*",IF($C423&gt;=400,ROUND('201920 DATA'!BL423/$C423,2),"")))</f>
        <v>*</v>
      </c>
      <c r="AN423" s="289">
        <f>IF(OR($C423="*",$C423&lt;400),"",IF(AND('201920 DATA'!BM423="*",$C423&gt;=400),"*",IF($C423&gt;=400,ROUND('201920 DATA'!BM423/$C423,2),"")))</f>
        <v>0</v>
      </c>
      <c r="AO423" s="289">
        <f>IF(OR($C423="*",$C423&lt;400),"",IF(AND('201920 DATA'!BN423="*",$C423&gt;=400),"*",IF($C423&gt;=400,ROUND('201920 DATA'!BN423/$C423,2),"")))</f>
        <v>0</v>
      </c>
      <c r="AP423" s="289">
        <f>IF(OR($C423="*",$C423&lt;400),"",IF(AND('201920 DATA'!BO423="*",$C423&gt;=400),"*",IF($C423&gt;=400,ROUND('201920 DATA'!BO423/$C423,2),"")))</f>
        <v>0.64</v>
      </c>
      <c r="AQ423" s="289" t="str">
        <f>IF(OR($C423="*",$C423&lt;400),"",IF(AND('201920 DATA'!BP423="*",$C423&gt;=400),"*",IF($C423&gt;=400,ROUND('201920 DATA'!BP423/$C423,2),"")))</f>
        <v>*</v>
      </c>
      <c r="AR423" s="289">
        <f>IF(OR($C423="*",$C423&lt;400),"",IF(AND('201920 DATA'!BQ423="*",$C423&gt;=400),"*",IF($C423&gt;=400,ROUND('201920 DATA'!BQ423/$C423,2),"")))</f>
        <v>0</v>
      </c>
      <c r="AS423" s="289">
        <f>IF(OR($C423="*",$C423&lt;400),"",IF(AND('201920 DATA'!BR423="*",$C423&gt;=400),"*",IF($C423&gt;=400,ROUND('201920 DATA'!BR423/$C423,2),"")))</f>
        <v>0</v>
      </c>
      <c r="AT423" s="289">
        <f>IF(OR($C423="*",$C423&lt;400),"",IF(AND('201920 DATA'!BS423="*",$C423&gt;=400),"*",IF($C423&gt;=400,ROUND('201920 DATA'!BS423/$C423,2),"")))</f>
        <v>0.01</v>
      </c>
      <c r="AU423" s="289">
        <f>IF(OR($C423="*",$C423&lt;400),"",IF(AND('201920 DATA'!BT423="*",$C423&gt;=400),"*",IF($C423&gt;=400,ROUND('201920 DATA'!BT423/$C423,2),"")))</f>
        <v>0</v>
      </c>
      <c r="AV423" s="289">
        <f>IF(OR($C423="*",$C423&lt;400),"",IF(AND('201920 DATA'!BU423="*",$C423&gt;=400),"*",IF($C423&gt;=400,ROUND('201920 DATA'!BU423/$C423,2),"")))</f>
        <v>0.09</v>
      </c>
      <c r="AW423" s="289">
        <f>IF(OR($C423="*",$C423&lt;400),"",IF(AND('201920 DATA'!BV423="*",$C423&gt;=400),"*",IF($C423&gt;=400,ROUND('201920 DATA'!BV423/$C423,2),"")))</f>
        <v>0</v>
      </c>
      <c r="AX423" s="289">
        <f>IF(OR($C423="*",$C423&lt;400),"",IF(AND('201920 DATA'!BW423="*",$C423&gt;=400),"*",IF($C423&gt;=400,ROUND('201920 DATA'!BW423/$C423,2),"")))</f>
        <v>0.01</v>
      </c>
      <c r="AZ423" s="365">
        <v>14680</v>
      </c>
    </row>
    <row r="424" spans="1:52" x14ac:dyDescent="0.2">
      <c r="A424" s="373" t="s">
        <v>574</v>
      </c>
      <c r="B424" s="287">
        <f>'201920 DATA'!B424</f>
        <v>466145</v>
      </c>
      <c r="C424" s="288">
        <f>'201920 DATA'!C424</f>
        <v>380425</v>
      </c>
      <c r="D424" s="293">
        <f>'201920 DATA'!FQ424</f>
        <v>103740</v>
      </c>
      <c r="F424" s="313">
        <f t="shared" si="12"/>
        <v>0.71</v>
      </c>
      <c r="G424" s="295">
        <f t="shared" si="13"/>
        <v>0.82</v>
      </c>
      <c r="H424" s="289">
        <f>IF(OR($C424="*",$C424&lt;400),"",IF(AND('201920 DATA'!F424="*",$C424&gt;=400),"*",IF($C424&gt;=400,ROUND('201920 DATA'!F424/$C424,2),"")))</f>
        <v>0.48</v>
      </c>
      <c r="I424" s="296">
        <f>IF(OR($B424="*",$B424&lt;400),"",IF(AND('201920 DATA'!Y424="*",$B424&gt;=400),"*",IF($B424&gt;=400,ROUND('201920 DATA'!Y424/$B424,2),"")))</f>
        <v>0.05</v>
      </c>
      <c r="J424" s="296">
        <f>IF(OR($B424="*",$B424&lt;400),"",IF(AND('201920 DATA'!Z424="*",$B424&gt;=400),"*",IF($B424&gt;=400,ROUND('201920 DATA'!Z424/$B424,2),"")))</f>
        <v>0.1</v>
      </c>
      <c r="K424" s="296">
        <f>IF(OR($B424="*",$B424&lt;400),"",IF(AND('201920 DATA'!AA424="*",$B424&gt;=400),"*",IF($B424&gt;=400,ROUND('201920 DATA'!AA424/$B424,2),"")))</f>
        <v>0.13</v>
      </c>
      <c r="L424" s="296">
        <f>IF(OR($B424="*",$B424&lt;400),"",IF(AND('201920 DATA'!AB424="*",$B424&gt;=400),"*",IF($B424&gt;=400,ROUND('201920 DATA'!AB424/$B424,2),"")))</f>
        <v>0.18</v>
      </c>
      <c r="M424" s="296">
        <f>IF(OR($B424="*",$B424&lt;400),"",IF(AND('201920 DATA'!AC424="*",$B424&gt;=400),"*",IF($B424&gt;=400,ROUND('201920 DATA'!AC424/$B424,2),"")))</f>
        <v>0.24</v>
      </c>
      <c r="N424" s="296">
        <f>IF(OR($B424="*",$B424&lt;400),"",IF(AND('201920 DATA'!AD424="*",$B424&gt;=400),"*",IF($B424&gt;=400,ROUND('201920 DATA'!AD424/$B424,2),"")))</f>
        <v>0.24</v>
      </c>
      <c r="O424" s="296">
        <f>IF(OR($B424="*",$B424&lt;400),"",IF(AND('201920 DATA'!AE424="*",$B424&gt;=400),"*",IF($B424&gt;=400,ROUND('201920 DATA'!AE424/$B424,2),"")))</f>
        <v>0.05</v>
      </c>
      <c r="P424" s="297"/>
      <c r="Q424" s="296">
        <f>IF(OR($B424="*",$B424&lt;400),"",IF(AND('201920 DATA'!FO424="*",$B424&gt;=400),"*",IF($B424&gt;=400,ROUND('201920 DATA'!FO424/$B424,2),"")))</f>
        <v>0.53</v>
      </c>
      <c r="R424" s="289">
        <f>IF(OR($C424="*",$C424&lt;400),"",IF(AND('201920 DATA'!F424="*",$C424&gt;=400),"*",IF($C424&gt;=400,ROUND('201920 DATA'!F424/$C424,2),"")))</f>
        <v>0.48</v>
      </c>
      <c r="S424" s="289">
        <f>IF(OR($C424="*",$C424&lt;400),"",IF(AND('201920 DATA'!G424="*",$C424&gt;=400),"*",IF($C424&gt;=400,ROUND('201920 DATA'!G424/$C424,2),"")))</f>
        <v>0.17</v>
      </c>
      <c r="T424" s="289">
        <f>IF(OR($C424="*",$C424&lt;400),"",IF(AND('201920 DATA'!H424="*",$C424&gt;=400),"*",IF($C424&gt;=400,ROUND('201920 DATA'!H424/$C424,2),"")))</f>
        <v>0.28000000000000003</v>
      </c>
      <c r="U424" s="289">
        <f>IF(OR($C424="*",$C424&lt;400),"",IF(AND('201920 DATA'!FP424="*",$C424&gt;=400),"*",IF($C424&gt;=400,ROUND('201920 DATA'!FP424/$C424,2),"")))</f>
        <v>0.06</v>
      </c>
      <c r="V424" s="312">
        <f>IF(OR($D424="*",$D424&lt;400),"",IF(AND('201920 DATA'!M424="*",$D424&gt;=400),"*",IF($D424&gt;=400,ROUND('201920 DATA'!M424/$D424,2),"")))</f>
        <v>0</v>
      </c>
      <c r="W424" s="312">
        <f>IF(OR($D424="*",$D424&lt;400),"",IF(AND('201920 DATA'!N424="*",$D424&gt;=400),"*",IF($D424&gt;=400,ROUND('201920 DATA'!N424/$D424,2),"")))</f>
        <v>0.47</v>
      </c>
      <c r="X424" s="312">
        <f>IF(OR($D424="*",$D424&lt;400),"",IF(AND('201920 DATA'!O424="*",$D424&gt;=400),"*",IF($D424&gt;=400,ROUND('201920 DATA'!O424/$D424,2),"")))</f>
        <v>0.23</v>
      </c>
      <c r="Y424" s="312">
        <f>IF(OR($D424="*",$D424&lt;400),"",IF(AND('201920 DATA'!P424="*",$D424&gt;=400),"*",IF($D424&gt;=400,ROUND('201920 DATA'!P424/$D424,2),"")))</f>
        <v>0.11</v>
      </c>
      <c r="Z424" s="312">
        <f>IF(OR($D424="*",$D424&lt;400),"",IF(AND('201920 DATA'!Q424="*",$D424&gt;=400),"*",IF($D424&gt;=400,ROUND('201920 DATA'!Q424/$D424,2),"")))</f>
        <v>0.13</v>
      </c>
      <c r="AA424" s="312">
        <f>IF(OR($D424="*",$D424&lt;400),"",IF(AND('201920 DATA'!R424="*",$D424&gt;=400),"*",IF($D424&gt;=400,ROUND('201920 DATA'!R424/$D424,2),"")))</f>
        <v>0.04</v>
      </c>
      <c r="AB424" s="312">
        <f>IF(OR($D424="*",$D424&lt;400),"",IF(AND('201920 DATA'!S424="*",$D424&gt;=400),"*",IF($D424&gt;=400,ROUND('201920 DATA'!S424/$D424,2),"")))</f>
        <v>0.02</v>
      </c>
      <c r="AC424" s="312">
        <f>IF(OR($D424="*",$D424&lt;400),"",IF(AND('201920 DATA'!T424="*",$D424&gt;=400),"*",IF($D424&gt;=400,ROUND('201920 DATA'!T424/$D424,2),"")))</f>
        <v>0</v>
      </c>
      <c r="AD424" s="289">
        <f>IF(OR($C424="*",$C424&lt;400),"",IF(AND('201920 DATA'!BC424="*",$C424&gt;=400),"*",IF($C424&gt;=400,ROUND('201920 DATA'!BC424/$C424,2),"")))</f>
        <v>0.03</v>
      </c>
      <c r="AE424" s="289">
        <f>IF(OR($C424="*",$C424&lt;400),"",IF(AND('201920 DATA'!BD424="*",$C424&gt;=400),"*",IF($C424&gt;=400,ROUND('201920 DATA'!BD424/$C424,2),"")))</f>
        <v>0.13</v>
      </c>
      <c r="AF424" s="289">
        <f>IF(OR($C424="*",$C424&lt;400),"",IF(AND('201920 DATA'!BE424="*",$C424&gt;=400),"*",IF($C424&gt;=400,ROUND('201920 DATA'!BE424/$C424,2),"")))</f>
        <v>0.02</v>
      </c>
      <c r="AG424" s="289">
        <f>IF(OR($C424="*",$C424&lt;400),"",IF(AND('201920 DATA'!BF424="*",$C424&gt;=400),"*",IF($C424&gt;=400,ROUND('201920 DATA'!BF424/$C424,2),"")))</f>
        <v>0.02</v>
      </c>
      <c r="AH424" s="289">
        <f>IF(OR($C424="*",$C424&lt;400),"",IF(AND('201920 DATA'!BG424="*",$C424&gt;=400),"*",IF($C424&gt;=400,ROUND('201920 DATA'!BG424/$C424,2),"")))</f>
        <v>0.01</v>
      </c>
      <c r="AI424" s="289">
        <f>IF(OR($C424="*",$C424&lt;400),"",IF(AND('201920 DATA'!BH424="*",$C424&gt;=400),"*",IF($C424&gt;=400,ROUND('201920 DATA'!BH424/$C424,2),"")))</f>
        <v>0.02</v>
      </c>
      <c r="AJ424" s="289">
        <f>IF(OR($C424="*",$C424&lt;400),"",IF(AND('201920 DATA'!BI424="*",$C424&gt;=400),"*",IF($C424&gt;=400,ROUND('201920 DATA'!BI424/$C424,2),"")))</f>
        <v>0.05</v>
      </c>
      <c r="AK424" s="289">
        <f>IF(OR($C424="*",$C424&lt;400),"",IF(AND('201920 DATA'!BJ424="*",$C424&gt;=400),"*",IF($C424&gt;=400,ROUND('201920 DATA'!BJ424/$C424,2),"")))</f>
        <v>0</v>
      </c>
      <c r="AL424" s="289">
        <f>IF(OR($C424="*",$C424&lt;400),"",IF(AND('201920 DATA'!BK424="*",$C424&gt;=400),"*",IF($C424&gt;=400,ROUND('201920 DATA'!BK424/$C424,2),"")))</f>
        <v>0.06</v>
      </c>
      <c r="AM424" s="289">
        <f>IF(OR($C424="*",$C424&lt;400),"",IF(AND('201920 DATA'!BL424="*",$C424&gt;=400),"*",IF($C424&gt;=400,ROUND('201920 DATA'!BL424/$C424,2),"")))</f>
        <v>0.08</v>
      </c>
      <c r="AN424" s="289">
        <f>IF(OR($C424="*",$C424&lt;400),"",IF(AND('201920 DATA'!BM424="*",$C424&gt;=400),"*",IF($C424&gt;=400,ROUND('201920 DATA'!BM424/$C424,2),"")))</f>
        <v>0.12</v>
      </c>
      <c r="AO424" s="289">
        <f>IF(OR($C424="*",$C424&lt;400),"",IF(AND('201920 DATA'!BN424="*",$C424&gt;=400),"*",IF($C424&gt;=400,ROUND('201920 DATA'!BN424/$C424,2),"")))</f>
        <v>0.02</v>
      </c>
      <c r="AP424" s="289">
        <f>IF(OR($C424="*",$C424&lt;400),"",IF(AND('201920 DATA'!BO424="*",$C424&gt;=400),"*",IF($C424&gt;=400,ROUND('201920 DATA'!BO424/$C424,2),"")))</f>
        <v>0.06</v>
      </c>
      <c r="AQ424" s="289">
        <f>IF(OR($C424="*",$C424&lt;400),"",IF(AND('201920 DATA'!BP424="*",$C424&gt;=400),"*",IF($C424&gt;=400,ROUND('201920 DATA'!BP424/$C424,2),"")))</f>
        <v>0.05</v>
      </c>
      <c r="AR424" s="289">
        <f>IF(OR($C424="*",$C424&lt;400),"",IF(AND('201920 DATA'!BQ424="*",$C424&gt;=400),"*",IF($C424&gt;=400,ROUND('201920 DATA'!BQ424/$C424,2),"")))</f>
        <v>0.04</v>
      </c>
      <c r="AS424" s="289">
        <f>IF(OR($C424="*",$C424&lt;400),"",IF(AND('201920 DATA'!BR424="*",$C424&gt;=400),"*",IF($C424&gt;=400,ROUND('201920 DATA'!BR424/$C424,2),"")))</f>
        <v>0.01</v>
      </c>
      <c r="AT424" s="289">
        <f>IF(OR($C424="*",$C424&lt;400),"",IF(AND('201920 DATA'!BS424="*",$C424&gt;=400),"*",IF($C424&gt;=400,ROUND('201920 DATA'!BS424/$C424,2),"")))</f>
        <v>0</v>
      </c>
      <c r="AU424" s="289">
        <f>IF(OR($C424="*",$C424&lt;400),"",IF(AND('201920 DATA'!BT424="*",$C424&gt;=400),"*",IF($C424&gt;=400,ROUND('201920 DATA'!BT424/$C424,2),"")))</f>
        <v>0.15</v>
      </c>
      <c r="AV424" s="289">
        <f>IF(OR($C424="*",$C424&lt;400),"",IF(AND('201920 DATA'!BU424="*",$C424&gt;=400),"*",IF($C424&gt;=400,ROUND('201920 DATA'!BU424/$C424,2),"")))</f>
        <v>7.0000000000000007E-2</v>
      </c>
      <c r="AW424" s="289">
        <f>IF(OR($C424="*",$C424&lt;400),"",IF(AND('201920 DATA'!BV424="*",$C424&gt;=400),"*",IF($C424&gt;=400,ROUND('201920 DATA'!BV424/$C424,2),"")))</f>
        <v>0</v>
      </c>
      <c r="AX424" s="289">
        <f>IF(OR($C424="*",$C424&lt;400),"",IF(AND('201920 DATA'!BW424="*",$C424&gt;=400),"*",IF($C424&gt;=400,ROUND('201920 DATA'!BW424/$C424,2),"")))</f>
        <v>0.05</v>
      </c>
      <c r="AZ424" s="365">
        <v>137345</v>
      </c>
    </row>
    <row r="425" spans="1:52" x14ac:dyDescent="0.2">
      <c r="A425" s="373" t="s">
        <v>194</v>
      </c>
      <c r="B425" s="287">
        <f>'201920 DATA'!B425</f>
        <v>193795</v>
      </c>
      <c r="C425" s="288">
        <f>'201920 DATA'!C425</f>
        <v>184035</v>
      </c>
      <c r="D425" s="293">
        <f>'201920 DATA'!FQ425</f>
        <v>0</v>
      </c>
      <c r="F425" s="313">
        <f t="shared" si="12"/>
        <v>0.05</v>
      </c>
      <c r="G425" s="295">
        <f t="shared" si="13"/>
        <v>0.95</v>
      </c>
      <c r="H425" s="289">
        <f>IF(OR($C425="*",$C425&lt;400),"",IF(AND('201920 DATA'!F425="*",$C425&gt;=400),"*",IF($C425&gt;=400,ROUND('201920 DATA'!F425/$C425,2),"")))</f>
        <v>0.15</v>
      </c>
      <c r="I425" s="296">
        <f>IF(OR($B425="*",$B425&lt;400),"",IF(AND('201920 DATA'!Y425="*",$B425&gt;=400),"*",IF($B425&gt;=400,ROUND('201920 DATA'!Y425/$B425,2),"")))</f>
        <v>0.06</v>
      </c>
      <c r="J425" s="296">
        <f>IF(OR($B425="*",$B425&lt;400),"",IF(AND('201920 DATA'!Z425="*",$B425&gt;=400),"*",IF($B425&gt;=400,ROUND('201920 DATA'!Z425/$B425,2),"")))</f>
        <v>0.14000000000000001</v>
      </c>
      <c r="K425" s="296">
        <f>IF(OR($B425="*",$B425&lt;400),"",IF(AND('201920 DATA'!AA425="*",$B425&gt;=400),"*",IF($B425&gt;=400,ROUND('201920 DATA'!AA425/$B425,2),"")))</f>
        <v>0.19</v>
      </c>
      <c r="L425" s="296">
        <f>IF(OR($B425="*",$B425&lt;400),"",IF(AND('201920 DATA'!AB425="*",$B425&gt;=400),"*",IF($B425&gt;=400,ROUND('201920 DATA'!AB425/$B425,2),"")))</f>
        <v>0.23</v>
      </c>
      <c r="M425" s="296">
        <f>IF(OR($B425="*",$B425&lt;400),"",IF(AND('201920 DATA'!AC425="*",$B425&gt;=400),"*",IF($B425&gt;=400,ROUND('201920 DATA'!AC425/$B425,2),"")))</f>
        <v>0.24</v>
      </c>
      <c r="N425" s="296">
        <f>IF(OR($B425="*",$B425&lt;400),"",IF(AND('201920 DATA'!AD425="*",$B425&gt;=400),"*",IF($B425&gt;=400,ROUND('201920 DATA'!AD425/$B425,2),"")))</f>
        <v>0.11</v>
      </c>
      <c r="O425" s="296">
        <f>IF(OR($B425="*",$B425&lt;400),"",IF(AND('201920 DATA'!AE425="*",$B425&gt;=400),"*",IF($B425&gt;=400,ROUND('201920 DATA'!AE425/$B425,2),"")))</f>
        <v>0.01</v>
      </c>
      <c r="P425" s="297"/>
      <c r="Q425" s="296">
        <f>IF(OR($B425="*",$B425&lt;400),"",IF(AND('201920 DATA'!FO425="*",$B425&gt;=400),"*",IF($B425&gt;=400,ROUND('201920 DATA'!FO425/$B425,2),"")))</f>
        <v>0.76</v>
      </c>
      <c r="R425" s="289">
        <f>IF(OR($C425="*",$C425&lt;400),"",IF(AND('201920 DATA'!F425="*",$C425&gt;=400),"*",IF($C425&gt;=400,ROUND('201920 DATA'!F425/$C425,2),"")))</f>
        <v>0.15</v>
      </c>
      <c r="S425" s="289">
        <f>IF(OR($C425="*",$C425&lt;400),"",IF(AND('201920 DATA'!G425="*",$C425&gt;=400),"*",IF($C425&gt;=400,ROUND('201920 DATA'!G425/$C425,2),"")))</f>
        <v>0.33</v>
      </c>
      <c r="T425" s="289">
        <f>IF(OR($C425="*",$C425&lt;400),"",IF(AND('201920 DATA'!H425="*",$C425&gt;=400),"*",IF($C425&gt;=400,ROUND('201920 DATA'!H425/$C425,2),"")))</f>
        <v>0.45</v>
      </c>
      <c r="U425" s="289">
        <f>IF(OR($C425="*",$C425&lt;400),"",IF(AND('201920 DATA'!FP425="*",$C425&gt;=400),"*",IF($C425&gt;=400,ROUND('201920 DATA'!FP425/$C425,2),"")))</f>
        <v>7.0000000000000007E-2</v>
      </c>
      <c r="V425" s="312" t="str">
        <f>IF(OR($D425="*",$D425&lt;400),"",IF(AND('201920 DATA'!M425="*",$D425&gt;=400),"*",IF($D425&gt;=400,ROUND('201920 DATA'!M425/$D425,2),"")))</f>
        <v/>
      </c>
      <c r="W425" s="312" t="str">
        <f>IF(OR($D425="*",$D425&lt;400),"",IF(AND('201920 DATA'!N425="*",$D425&gt;=400),"*",IF($D425&gt;=400,ROUND('201920 DATA'!N425/$D425,2),"")))</f>
        <v/>
      </c>
      <c r="X425" s="312" t="str">
        <f>IF(OR($D425="*",$D425&lt;400),"",IF(AND('201920 DATA'!O425="*",$D425&gt;=400),"*",IF($D425&gt;=400,ROUND('201920 DATA'!O425/$D425,2),"")))</f>
        <v/>
      </c>
      <c r="Y425" s="312" t="str">
        <f>IF(OR($D425="*",$D425&lt;400),"",IF(AND('201920 DATA'!P425="*",$D425&gt;=400),"*",IF($D425&gt;=400,ROUND('201920 DATA'!P425/$D425,2),"")))</f>
        <v/>
      </c>
      <c r="Z425" s="312" t="str">
        <f>IF(OR($D425="*",$D425&lt;400),"",IF(AND('201920 DATA'!Q425="*",$D425&gt;=400),"*",IF($D425&gt;=400,ROUND('201920 DATA'!Q425/$D425,2),"")))</f>
        <v/>
      </c>
      <c r="AA425" s="312" t="str">
        <f>IF(OR($D425="*",$D425&lt;400),"",IF(AND('201920 DATA'!R425="*",$D425&gt;=400),"*",IF($D425&gt;=400,ROUND('201920 DATA'!R425/$D425,2),"")))</f>
        <v/>
      </c>
      <c r="AB425" s="312" t="str">
        <f>IF(OR($D425="*",$D425&lt;400),"",IF(AND('201920 DATA'!S425="*",$D425&gt;=400),"*",IF($D425&gt;=400,ROUND('201920 DATA'!S425/$D425,2),"")))</f>
        <v/>
      </c>
      <c r="AC425" s="312" t="str">
        <f>IF(OR($D425="*",$D425&lt;400),"",IF(AND('201920 DATA'!T425="*",$D425&gt;=400),"*",IF($D425&gt;=400,ROUND('201920 DATA'!T425/$D425,2),"")))</f>
        <v/>
      </c>
      <c r="AD425" s="289">
        <f>IF(OR($C425="*",$C425&lt;400),"",IF(AND('201920 DATA'!BC425="*",$C425&gt;=400),"*",IF($C425&gt;=400,ROUND('201920 DATA'!BC425/$C425,2),"")))</f>
        <v>0.01</v>
      </c>
      <c r="AE425" s="289">
        <f>IF(OR($C425="*",$C425&lt;400),"",IF(AND('201920 DATA'!BD425="*",$C425&gt;=400),"*",IF($C425&gt;=400,ROUND('201920 DATA'!BD425/$C425,2),"")))</f>
        <v>0.27</v>
      </c>
      <c r="AF425" s="289">
        <f>IF(OR($C425="*",$C425&lt;400),"",IF(AND('201920 DATA'!BE425="*",$C425&gt;=400),"*",IF($C425&gt;=400,ROUND('201920 DATA'!BE425/$C425,2),"")))</f>
        <v>0.06</v>
      </c>
      <c r="AG425" s="289">
        <f>IF(OR($C425="*",$C425&lt;400),"",IF(AND('201920 DATA'!BF425="*",$C425&gt;=400),"*",IF($C425&gt;=400,ROUND('201920 DATA'!BF425/$C425,2),"")))</f>
        <v>0.02</v>
      </c>
      <c r="AH425" s="289">
        <f>IF(OR($C425="*",$C425&lt;400),"",IF(AND('201920 DATA'!BG425="*",$C425&gt;=400),"*",IF($C425&gt;=400,ROUND('201920 DATA'!BG425/$C425,2),"")))</f>
        <v>0.01</v>
      </c>
      <c r="AI425" s="289">
        <f>IF(OR($C425="*",$C425&lt;400),"",IF(AND('201920 DATA'!BH425="*",$C425&gt;=400),"*",IF($C425&gt;=400,ROUND('201920 DATA'!BH425/$C425,2),"")))</f>
        <v>0.09</v>
      </c>
      <c r="AJ425" s="289">
        <f>IF(OR($C425="*",$C425&lt;400),"",IF(AND('201920 DATA'!BI425="*",$C425&gt;=400),"*",IF($C425&gt;=400,ROUND('201920 DATA'!BI425/$C425,2),"")))</f>
        <v>0</v>
      </c>
      <c r="AK425" s="289">
        <f>IF(OR($C425="*",$C425&lt;400),"",IF(AND('201920 DATA'!BJ425="*",$C425&gt;=400),"*",IF($C425&gt;=400,ROUND('201920 DATA'!BJ425/$C425,2),"")))</f>
        <v>0.01</v>
      </c>
      <c r="AL425" s="289">
        <f>IF(OR($C425="*",$C425&lt;400),"",IF(AND('201920 DATA'!BK425="*",$C425&gt;=400),"*",IF($C425&gt;=400,ROUND('201920 DATA'!BK425/$C425,2),"")))</f>
        <v>0.02</v>
      </c>
      <c r="AM425" s="289">
        <f>IF(OR($C425="*",$C425&lt;400),"",IF(AND('201920 DATA'!BL425="*",$C425&gt;=400),"*",IF($C425&gt;=400,ROUND('201920 DATA'!BL425/$C425,2),"")))</f>
        <v>0.04</v>
      </c>
      <c r="AN425" s="289">
        <f>IF(OR($C425="*",$C425&lt;400),"",IF(AND('201920 DATA'!BM425="*",$C425&gt;=400),"*",IF($C425&gt;=400,ROUND('201920 DATA'!BM425/$C425,2),"")))</f>
        <v>0.12</v>
      </c>
      <c r="AO425" s="289">
        <f>IF(OR($C425="*",$C425&lt;400),"",IF(AND('201920 DATA'!BN425="*",$C425&gt;=400),"*",IF($C425&gt;=400,ROUND('201920 DATA'!BN425/$C425,2),"")))</f>
        <v>0.01</v>
      </c>
      <c r="AP425" s="289">
        <f>IF(OR($C425="*",$C425&lt;400),"",IF(AND('201920 DATA'!BO425="*",$C425&gt;=400),"*",IF($C425&gt;=400,ROUND('201920 DATA'!BO425/$C425,2),"")))</f>
        <v>0.06</v>
      </c>
      <c r="AQ425" s="289">
        <f>IF(OR($C425="*",$C425&lt;400),"",IF(AND('201920 DATA'!BP425="*",$C425&gt;=400),"*",IF($C425&gt;=400,ROUND('201920 DATA'!BP425/$C425,2),"")))</f>
        <v>0.04</v>
      </c>
      <c r="AR425" s="289">
        <f>IF(OR($C425="*",$C425&lt;400),"",IF(AND('201920 DATA'!BQ425="*",$C425&gt;=400),"*",IF($C425&gt;=400,ROUND('201920 DATA'!BQ425/$C425,2),"")))</f>
        <v>0.05</v>
      </c>
      <c r="AS425" s="289">
        <f>IF(OR($C425="*",$C425&lt;400),"",IF(AND('201920 DATA'!BR425="*",$C425&gt;=400),"*",IF($C425&gt;=400,ROUND('201920 DATA'!BR425/$C425,2),"")))</f>
        <v>0.01</v>
      </c>
      <c r="AT425" s="289">
        <f>IF(OR($C425="*",$C425&lt;400),"",IF(AND('201920 DATA'!BS425="*",$C425&gt;=400),"*",IF($C425&gt;=400,ROUND('201920 DATA'!BS425/$C425,2),"")))</f>
        <v>0.01</v>
      </c>
      <c r="AU425" s="289">
        <f>IF(OR($C425="*",$C425&lt;400),"",IF(AND('201920 DATA'!BT425="*",$C425&gt;=400),"*",IF($C425&gt;=400,ROUND('201920 DATA'!BT425/$C425,2),"")))</f>
        <v>0.11</v>
      </c>
      <c r="AV425" s="289">
        <f>IF(OR($C425="*",$C425&lt;400),"",IF(AND('201920 DATA'!BU425="*",$C425&gt;=400),"*",IF($C425&gt;=400,ROUND('201920 DATA'!BU425/$C425,2),"")))</f>
        <v>0.03</v>
      </c>
      <c r="AW425" s="289">
        <f>IF(OR($C425="*",$C425&lt;400),"",IF(AND('201920 DATA'!BV425="*",$C425&gt;=400),"*",IF($C425&gt;=400,ROUND('201920 DATA'!BV425/$C425,2),"")))</f>
        <v>0</v>
      </c>
      <c r="AX425" s="289">
        <f>IF(OR($C425="*",$C425&lt;400),"",IF(AND('201920 DATA'!BW425="*",$C425&gt;=400),"*",IF($C425&gt;=400,ROUND('201920 DATA'!BW425/$C425,2),"")))</f>
        <v>0.04</v>
      </c>
      <c r="AZ425" s="365">
        <v>184060</v>
      </c>
    </row>
    <row r="426" spans="1:52" x14ac:dyDescent="0.2">
      <c r="A426" s="373" t="s">
        <v>197</v>
      </c>
      <c r="B426" s="287">
        <f>'201920 DATA'!B426</f>
        <v>44805</v>
      </c>
      <c r="C426" s="288">
        <f>'201920 DATA'!C426</f>
        <v>41665</v>
      </c>
      <c r="D426" s="293">
        <f>'201920 DATA'!FQ426</f>
        <v>0</v>
      </c>
      <c r="F426" s="313">
        <f t="shared" si="12"/>
        <v>0.06</v>
      </c>
      <c r="G426" s="295">
        <f t="shared" si="13"/>
        <v>0.93</v>
      </c>
      <c r="H426" s="289">
        <f>IF(OR($C426="*",$C426&lt;400),"",IF(AND('201920 DATA'!F426="*",$C426&gt;=400),"*",IF($C426&gt;=400,ROUND('201920 DATA'!F426/$C426,2),"")))</f>
        <v>0.09</v>
      </c>
      <c r="I426" s="296">
        <f>IF(OR($B426="*",$B426&lt;400),"",IF(AND('201920 DATA'!Y426="*",$B426&gt;=400),"*",IF($B426&gt;=400,ROUND('201920 DATA'!Y426/$B426,2),"")))</f>
        <v>0.11</v>
      </c>
      <c r="J426" s="296">
        <f>IF(OR($B426="*",$B426&lt;400),"",IF(AND('201920 DATA'!Z426="*",$B426&gt;=400),"*",IF($B426&gt;=400,ROUND('201920 DATA'!Z426/$B426,2),"")))</f>
        <v>0.09</v>
      </c>
      <c r="K426" s="296">
        <f>IF(OR($B426="*",$B426&lt;400),"",IF(AND('201920 DATA'!AA426="*",$B426&gt;=400),"*",IF($B426&gt;=400,ROUND('201920 DATA'!AA426/$B426,2),"")))</f>
        <v>0.13</v>
      </c>
      <c r="L426" s="296">
        <f>IF(OR($B426="*",$B426&lt;400),"",IF(AND('201920 DATA'!AB426="*",$B426&gt;=400),"*",IF($B426&gt;=400,ROUND('201920 DATA'!AB426/$B426,2),"")))</f>
        <v>0.23</v>
      </c>
      <c r="M426" s="296">
        <f>IF(OR($B426="*",$B426&lt;400),"",IF(AND('201920 DATA'!AC426="*",$B426&gt;=400),"*",IF($B426&gt;=400,ROUND('201920 DATA'!AC426/$B426,2),"")))</f>
        <v>0.28999999999999998</v>
      </c>
      <c r="N426" s="296">
        <f>IF(OR($B426="*",$B426&lt;400),"",IF(AND('201920 DATA'!AD426="*",$B426&gt;=400),"*",IF($B426&gt;=400,ROUND('201920 DATA'!AD426/$B426,2),"")))</f>
        <v>0.15</v>
      </c>
      <c r="O426" s="296">
        <f>IF(OR($B426="*",$B426&lt;400),"",IF(AND('201920 DATA'!AE426="*",$B426&gt;=400),"*",IF($B426&gt;=400,ROUND('201920 DATA'!AE426/$B426,2),"")))</f>
        <v>0.01</v>
      </c>
      <c r="P426" s="297"/>
      <c r="Q426" s="296">
        <f>IF(OR($B426="*",$B426&lt;400),"",IF(AND('201920 DATA'!FO426="*",$B426&gt;=400),"*",IF($B426&gt;=400,ROUND('201920 DATA'!FO426/$B426,2),"")))</f>
        <v>0.76</v>
      </c>
      <c r="R426" s="289">
        <f>IF(OR($C426="*",$C426&lt;400),"",IF(AND('201920 DATA'!F426="*",$C426&gt;=400),"*",IF($C426&gt;=400,ROUND('201920 DATA'!F426/$C426,2),"")))</f>
        <v>0.09</v>
      </c>
      <c r="S426" s="289">
        <f>IF(OR($C426="*",$C426&lt;400),"",IF(AND('201920 DATA'!G426="*",$C426&gt;=400),"*",IF($C426&gt;=400,ROUND('201920 DATA'!G426/$C426,2),"")))</f>
        <v>0.5</v>
      </c>
      <c r="T426" s="289">
        <f>IF(OR($C426="*",$C426&lt;400),"",IF(AND('201920 DATA'!H426="*",$C426&gt;=400),"*",IF($C426&gt;=400,ROUND('201920 DATA'!H426/$C426,2),"")))</f>
        <v>0.38</v>
      </c>
      <c r="U426" s="289">
        <f>IF(OR($C426="*",$C426&lt;400),"",IF(AND('201920 DATA'!FP426="*",$C426&gt;=400),"*",IF($C426&gt;=400,ROUND('201920 DATA'!FP426/$C426,2),"")))</f>
        <v>0.03</v>
      </c>
      <c r="V426" s="312" t="str">
        <f>IF(OR($D426="*",$D426&lt;400),"",IF(AND('201920 DATA'!M426="*",$D426&gt;=400),"*",IF($D426&gt;=400,ROUND('201920 DATA'!M426/$D426,2),"")))</f>
        <v/>
      </c>
      <c r="W426" s="312" t="str">
        <f>IF(OR($D426="*",$D426&lt;400),"",IF(AND('201920 DATA'!N426="*",$D426&gt;=400),"*",IF($D426&gt;=400,ROUND('201920 DATA'!N426/$D426,2),"")))</f>
        <v/>
      </c>
      <c r="X426" s="312" t="str">
        <f>IF(OR($D426="*",$D426&lt;400),"",IF(AND('201920 DATA'!O426="*",$D426&gt;=400),"*",IF($D426&gt;=400,ROUND('201920 DATA'!O426/$D426,2),"")))</f>
        <v/>
      </c>
      <c r="Y426" s="312" t="str">
        <f>IF(OR($D426="*",$D426&lt;400),"",IF(AND('201920 DATA'!P426="*",$D426&gt;=400),"*",IF($D426&gt;=400,ROUND('201920 DATA'!P426/$D426,2),"")))</f>
        <v/>
      </c>
      <c r="Z426" s="312" t="str">
        <f>IF(OR($D426="*",$D426&lt;400),"",IF(AND('201920 DATA'!Q426="*",$D426&gt;=400),"*",IF($D426&gt;=400,ROUND('201920 DATA'!Q426/$D426,2),"")))</f>
        <v/>
      </c>
      <c r="AA426" s="312" t="str">
        <f>IF(OR($D426="*",$D426&lt;400),"",IF(AND('201920 DATA'!R426="*",$D426&gt;=400),"*",IF($D426&gt;=400,ROUND('201920 DATA'!R426/$D426,2),"")))</f>
        <v/>
      </c>
      <c r="AB426" s="312" t="str">
        <f>IF(OR($D426="*",$D426&lt;400),"",IF(AND('201920 DATA'!S426="*",$D426&gt;=400),"*",IF($D426&gt;=400,ROUND('201920 DATA'!S426/$D426,2),"")))</f>
        <v/>
      </c>
      <c r="AC426" s="312" t="str">
        <f>IF(OR($D426="*",$D426&lt;400),"",IF(AND('201920 DATA'!T426="*",$D426&gt;=400),"*",IF($D426&gt;=400,ROUND('201920 DATA'!T426/$D426,2),"")))</f>
        <v/>
      </c>
      <c r="AD426" s="289">
        <f>IF(OR($C426="*",$C426&lt;400),"",IF(AND('201920 DATA'!BC426="*",$C426&gt;=400),"*",IF($C426&gt;=400,ROUND('201920 DATA'!BC426/$C426,2),"")))</f>
        <v>0.01</v>
      </c>
      <c r="AE426" s="289">
        <f>IF(OR($C426="*",$C426&lt;400),"",IF(AND('201920 DATA'!BD426="*",$C426&gt;=400),"*",IF($C426&gt;=400,ROUND('201920 DATA'!BD426/$C426,2),"")))</f>
        <v>0.04</v>
      </c>
      <c r="AF426" s="289">
        <f>IF(OR($C426="*",$C426&lt;400),"",IF(AND('201920 DATA'!BE426="*",$C426&gt;=400),"*",IF($C426&gt;=400,ROUND('201920 DATA'!BE426/$C426,2),"")))</f>
        <v>0.05</v>
      </c>
      <c r="AG426" s="289">
        <f>IF(OR($C426="*",$C426&lt;400),"",IF(AND('201920 DATA'!BF426="*",$C426&gt;=400),"*",IF($C426&gt;=400,ROUND('201920 DATA'!BF426/$C426,2),"")))</f>
        <v>7.0000000000000007E-2</v>
      </c>
      <c r="AH426" s="289" t="str">
        <f>IF(OR($C426="*",$C426&lt;400),"",IF(AND('201920 DATA'!BG426="*",$C426&gt;=400),"*",IF($C426&gt;=400,ROUND('201920 DATA'!BG426/$C426,2),"")))</f>
        <v>*</v>
      </c>
      <c r="AI426" s="289">
        <f>IF(OR($C426="*",$C426&lt;400),"",IF(AND('201920 DATA'!BH426="*",$C426&gt;=400),"*",IF($C426&gt;=400,ROUND('201920 DATA'!BH426/$C426,2),"")))</f>
        <v>0.06</v>
      </c>
      <c r="AJ426" s="289" t="str">
        <f>IF(OR($C426="*",$C426&lt;400),"",IF(AND('201920 DATA'!BI426="*",$C426&gt;=400),"*",IF($C426&gt;=400,ROUND('201920 DATA'!BI426/$C426,2),"")))</f>
        <v>*</v>
      </c>
      <c r="AK426" s="289" t="str">
        <f>IF(OR($C426="*",$C426&lt;400),"",IF(AND('201920 DATA'!BJ426="*",$C426&gt;=400),"*",IF($C426&gt;=400,ROUND('201920 DATA'!BJ426/$C426,2),"")))</f>
        <v>*</v>
      </c>
      <c r="AL426" s="289">
        <f>IF(OR($C426="*",$C426&lt;400),"",IF(AND('201920 DATA'!BK426="*",$C426&gt;=400),"*",IF($C426&gt;=400,ROUND('201920 DATA'!BK426/$C426,2),"")))</f>
        <v>0.28999999999999998</v>
      </c>
      <c r="AM426" s="289">
        <f>IF(OR($C426="*",$C426&lt;400),"",IF(AND('201920 DATA'!BL426="*",$C426&gt;=400),"*",IF($C426&gt;=400,ROUND('201920 DATA'!BL426/$C426,2),"")))</f>
        <v>0.28000000000000003</v>
      </c>
      <c r="AN426" s="289">
        <f>IF(OR($C426="*",$C426&lt;400),"",IF(AND('201920 DATA'!BM426="*",$C426&gt;=400),"*",IF($C426&gt;=400,ROUND('201920 DATA'!BM426/$C426,2),"")))</f>
        <v>0</v>
      </c>
      <c r="AO426" s="289">
        <f>IF(OR($C426="*",$C426&lt;400),"",IF(AND('201920 DATA'!BN426="*",$C426&gt;=400),"*",IF($C426&gt;=400,ROUND('201920 DATA'!BN426/$C426,2),"")))</f>
        <v>0</v>
      </c>
      <c r="AP426" s="289">
        <f>IF(OR($C426="*",$C426&lt;400),"",IF(AND('201920 DATA'!BO426="*",$C426&gt;=400),"*",IF($C426&gt;=400,ROUND('201920 DATA'!BO426/$C426,2),"")))</f>
        <v>0.01</v>
      </c>
      <c r="AQ426" s="289">
        <f>IF(OR($C426="*",$C426&lt;400),"",IF(AND('201920 DATA'!BP426="*",$C426&gt;=400),"*",IF($C426&gt;=400,ROUND('201920 DATA'!BP426/$C426,2),"")))</f>
        <v>0</v>
      </c>
      <c r="AR426" s="289">
        <f>IF(OR($C426="*",$C426&lt;400),"",IF(AND('201920 DATA'!BQ426="*",$C426&gt;=400),"*",IF($C426&gt;=400,ROUND('201920 DATA'!BQ426/$C426,2),"")))</f>
        <v>0</v>
      </c>
      <c r="AS426" s="289">
        <f>IF(OR($C426="*",$C426&lt;400),"",IF(AND('201920 DATA'!BR426="*",$C426&gt;=400),"*",IF($C426&gt;=400,ROUND('201920 DATA'!BR426/$C426,2),"")))</f>
        <v>0</v>
      </c>
      <c r="AT426" s="289">
        <f>IF(OR($C426="*",$C426&lt;400),"",IF(AND('201920 DATA'!BS426="*",$C426&gt;=400),"*",IF($C426&gt;=400,ROUND('201920 DATA'!BS426/$C426,2),"")))</f>
        <v>0.05</v>
      </c>
      <c r="AU426" s="289">
        <f>IF(OR($C426="*",$C426&lt;400),"",IF(AND('201920 DATA'!BT426="*",$C426&gt;=400),"*",IF($C426&gt;=400,ROUND('201920 DATA'!BT426/$C426,2),"")))</f>
        <v>0.09</v>
      </c>
      <c r="AV426" s="289">
        <f>IF(OR($C426="*",$C426&lt;400),"",IF(AND('201920 DATA'!BU426="*",$C426&gt;=400),"*",IF($C426&gt;=400,ROUND('201920 DATA'!BU426/$C426,2),"")))</f>
        <v>0.02</v>
      </c>
      <c r="AW426" s="289">
        <f>IF(OR($C426="*",$C426&lt;400),"",IF(AND('201920 DATA'!BV426="*",$C426&gt;=400),"*",IF($C426&gt;=400,ROUND('201920 DATA'!BV426/$C426,2),"")))</f>
        <v>0</v>
      </c>
      <c r="AX426" s="289">
        <f>IF(OR($C426="*",$C426&lt;400),"",IF(AND('201920 DATA'!BW426="*",$C426&gt;=400),"*",IF($C426&gt;=400,ROUND('201920 DATA'!BW426/$C426,2),"")))</f>
        <v>0.02</v>
      </c>
      <c r="AZ426" s="365">
        <v>42325</v>
      </c>
    </row>
    <row r="427" spans="1:52" x14ac:dyDescent="0.2">
      <c r="A427" s="373" t="s">
        <v>198</v>
      </c>
      <c r="B427" s="287">
        <f>'201920 DATA'!B427</f>
        <v>9010</v>
      </c>
      <c r="C427" s="288">
        <f>'201920 DATA'!C427</f>
        <v>5975</v>
      </c>
      <c r="D427" s="293" t="str">
        <f>'201920 DATA'!FQ427</f>
        <v>*</v>
      </c>
      <c r="F427" s="313">
        <f t="shared" si="12"/>
        <v>-0.15</v>
      </c>
      <c r="G427" s="295">
        <f t="shared" si="13"/>
        <v>0.66</v>
      </c>
      <c r="H427" s="289">
        <f>IF(OR($C427="*",$C427&lt;400),"",IF(AND('201920 DATA'!F427="*",$C427&gt;=400),"*",IF($C427&gt;=400,ROUND('201920 DATA'!F427/$C427,2),"")))</f>
        <v>0.85</v>
      </c>
      <c r="I427" s="296">
        <f>IF(OR($B427="*",$B427&lt;400),"",IF(AND('201920 DATA'!Y427="*",$B427&gt;=400),"*",IF($B427&gt;=400,ROUND('201920 DATA'!Y427/$B427,2),"")))</f>
        <v>0</v>
      </c>
      <c r="J427" s="296">
        <f>IF(OR($B427="*",$B427&lt;400),"",IF(AND('201920 DATA'!Z427="*",$B427&gt;=400),"*",IF($B427&gt;=400,ROUND('201920 DATA'!Z427/$B427,2),"")))</f>
        <v>0.14000000000000001</v>
      </c>
      <c r="K427" s="296">
        <f>IF(OR($B427="*",$B427&lt;400),"",IF(AND('201920 DATA'!AA427="*",$B427&gt;=400),"*",IF($B427&gt;=400,ROUND('201920 DATA'!AA427/$B427,2),"")))</f>
        <v>0.15</v>
      </c>
      <c r="L427" s="296">
        <f>IF(OR($B427="*",$B427&lt;400),"",IF(AND('201920 DATA'!AB427="*",$B427&gt;=400),"*",IF($B427&gt;=400,ROUND('201920 DATA'!AB427/$B427,2),"")))</f>
        <v>0.15</v>
      </c>
      <c r="M427" s="296">
        <f>IF(OR($B427="*",$B427&lt;400),"",IF(AND('201920 DATA'!AC427="*",$B427&gt;=400),"*",IF($B427&gt;=400,ROUND('201920 DATA'!AC427/$B427,2),"")))</f>
        <v>0.16</v>
      </c>
      <c r="N427" s="296">
        <f>IF(OR($B427="*",$B427&lt;400),"",IF(AND('201920 DATA'!AD427="*",$B427&gt;=400),"*",IF($B427&gt;=400,ROUND('201920 DATA'!AD427/$B427,2),"")))</f>
        <v>0.3</v>
      </c>
      <c r="O427" s="296">
        <f>IF(OR($B427="*",$B427&lt;400),"",IF(AND('201920 DATA'!AE427="*",$B427&gt;=400),"*",IF($B427&gt;=400,ROUND('201920 DATA'!AE427/$B427,2),"")))</f>
        <v>0.09</v>
      </c>
      <c r="P427" s="297"/>
      <c r="Q427" s="296">
        <f>IF(OR($B427="*",$B427&lt;400),"",IF(AND('201920 DATA'!FO427="*",$B427&gt;=400),"*",IF($B427&gt;=400,ROUND('201920 DATA'!FO427/$B427,2),"")))</f>
        <v>0.41</v>
      </c>
      <c r="R427" s="289">
        <f>IF(OR($C427="*",$C427&lt;400),"",IF(AND('201920 DATA'!F427="*",$C427&gt;=400),"*",IF($C427&gt;=400,ROUND('201920 DATA'!F427/$C427,2),"")))</f>
        <v>0.85</v>
      </c>
      <c r="S427" s="289">
        <f>IF(OR($C427="*",$C427&lt;400),"",IF(AND('201920 DATA'!G427="*",$C427&gt;=400),"*",IF($C427&gt;=400,ROUND('201920 DATA'!G427/$C427,2),"")))</f>
        <v>0.12</v>
      </c>
      <c r="T427" s="289">
        <f>IF(OR($C427="*",$C427&lt;400),"",IF(AND('201920 DATA'!H427="*",$C427&gt;=400),"*",IF($C427&gt;=400,ROUND('201920 DATA'!H427/$C427,2),"")))</f>
        <v>0.01</v>
      </c>
      <c r="U427" s="289">
        <f>IF(OR($C427="*",$C427&lt;400),"",IF(AND('201920 DATA'!FP427="*",$C427&gt;=400),"*",IF($C427&gt;=400,ROUND('201920 DATA'!FP427/$C427,2),"")))</f>
        <v>0.02</v>
      </c>
      <c r="V427" s="312" t="str">
        <f>IF(OR($D427="*",$D427&lt;400),"",IF(AND('201920 DATA'!M427="*",$D427&gt;=400),"*",IF($D427&gt;=400,ROUND('201920 DATA'!M427/$D427,2),"")))</f>
        <v/>
      </c>
      <c r="W427" s="312" t="str">
        <f>IF(OR($D427="*",$D427&lt;400),"",IF(AND('201920 DATA'!N427="*",$D427&gt;=400),"*",IF($D427&gt;=400,ROUND('201920 DATA'!N427/$D427,2),"")))</f>
        <v/>
      </c>
      <c r="X427" s="312" t="str">
        <f>IF(OR($D427="*",$D427&lt;400),"",IF(AND('201920 DATA'!O427="*",$D427&gt;=400),"*",IF($D427&gt;=400,ROUND('201920 DATA'!O427/$D427,2),"")))</f>
        <v/>
      </c>
      <c r="Y427" s="312" t="str">
        <f>IF(OR($D427="*",$D427&lt;400),"",IF(AND('201920 DATA'!P427="*",$D427&gt;=400),"*",IF($D427&gt;=400,ROUND('201920 DATA'!P427/$D427,2),"")))</f>
        <v/>
      </c>
      <c r="Z427" s="312" t="str">
        <f>IF(OR($D427="*",$D427&lt;400),"",IF(AND('201920 DATA'!Q427="*",$D427&gt;=400),"*",IF($D427&gt;=400,ROUND('201920 DATA'!Q427/$D427,2),"")))</f>
        <v/>
      </c>
      <c r="AA427" s="312" t="str">
        <f>IF(OR($D427="*",$D427&lt;400),"",IF(AND('201920 DATA'!R427="*",$D427&gt;=400),"*",IF($D427&gt;=400,ROUND('201920 DATA'!R427/$D427,2),"")))</f>
        <v/>
      </c>
      <c r="AB427" s="312" t="str">
        <f>IF(OR($D427="*",$D427&lt;400),"",IF(AND('201920 DATA'!S427="*",$D427&gt;=400),"*",IF($D427&gt;=400,ROUND('201920 DATA'!S427/$D427,2),"")))</f>
        <v/>
      </c>
      <c r="AC427" s="312" t="str">
        <f>IF(OR($D427="*",$D427&lt;400),"",IF(AND('201920 DATA'!T427="*",$D427&gt;=400),"*",IF($D427&gt;=400,ROUND('201920 DATA'!T427/$D427,2),"")))</f>
        <v/>
      </c>
      <c r="AD427" s="289">
        <f>IF(OR($C427="*",$C427&lt;400),"",IF(AND('201920 DATA'!BC427="*",$C427&gt;=400),"*",IF($C427&gt;=400,ROUND('201920 DATA'!BC427/$C427,2),"")))</f>
        <v>0.01</v>
      </c>
      <c r="AE427" s="289">
        <f>IF(OR($C427="*",$C427&lt;400),"",IF(AND('201920 DATA'!BD427="*",$C427&gt;=400),"*",IF($C427&gt;=400,ROUND('201920 DATA'!BD427/$C427,2),"")))</f>
        <v>0.04</v>
      </c>
      <c r="AF427" s="289">
        <f>IF(OR($C427="*",$C427&lt;400),"",IF(AND('201920 DATA'!BE427="*",$C427&gt;=400),"*",IF($C427&gt;=400,ROUND('201920 DATA'!BE427/$C427,2),"")))</f>
        <v>0</v>
      </c>
      <c r="AG427" s="289">
        <f>IF(OR($C427="*",$C427&lt;400),"",IF(AND('201920 DATA'!BF427="*",$C427&gt;=400),"*",IF($C427&gt;=400,ROUND('201920 DATA'!BF427/$C427,2),"")))</f>
        <v>0.01</v>
      </c>
      <c r="AH427" s="289">
        <f>IF(OR($C427="*",$C427&lt;400),"",IF(AND('201920 DATA'!BG427="*",$C427&gt;=400),"*",IF($C427&gt;=400,ROUND('201920 DATA'!BG427/$C427,2),"")))</f>
        <v>0.28000000000000003</v>
      </c>
      <c r="AI427" s="289">
        <f>IF(OR($C427="*",$C427&lt;400),"",IF(AND('201920 DATA'!BH427="*",$C427&gt;=400),"*",IF($C427&gt;=400,ROUND('201920 DATA'!BH427/$C427,2),"")))</f>
        <v>0.04</v>
      </c>
      <c r="AJ427" s="289" t="str">
        <f>IF(OR($C427="*",$C427&lt;400),"",IF(AND('201920 DATA'!BI427="*",$C427&gt;=400),"*",IF($C427&gt;=400,ROUND('201920 DATA'!BI427/$C427,2),"")))</f>
        <v>*</v>
      </c>
      <c r="AK427" s="289">
        <f>IF(OR($C427="*",$C427&lt;400),"",IF(AND('201920 DATA'!BJ427="*",$C427&gt;=400),"*",IF($C427&gt;=400,ROUND('201920 DATA'!BJ427/$C427,2),"")))</f>
        <v>0</v>
      </c>
      <c r="AL427" s="289">
        <f>IF(OR($C427="*",$C427&lt;400),"",IF(AND('201920 DATA'!BK427="*",$C427&gt;=400),"*",IF($C427&gt;=400,ROUND('201920 DATA'!BK427/$C427,2),"")))</f>
        <v>0.11</v>
      </c>
      <c r="AM427" s="289">
        <f>IF(OR($C427="*",$C427&lt;400),"",IF(AND('201920 DATA'!BL427="*",$C427&gt;=400),"*",IF($C427&gt;=400,ROUND('201920 DATA'!BL427/$C427,2),"")))</f>
        <v>0.08</v>
      </c>
      <c r="AN427" s="289">
        <f>IF(OR($C427="*",$C427&lt;400),"",IF(AND('201920 DATA'!BM427="*",$C427&gt;=400),"*",IF($C427&gt;=400,ROUND('201920 DATA'!BM427/$C427,2),"")))</f>
        <v>0.03</v>
      </c>
      <c r="AO427" s="289">
        <f>IF(OR($C427="*",$C427&lt;400),"",IF(AND('201920 DATA'!BN427="*",$C427&gt;=400),"*",IF($C427&gt;=400,ROUND('201920 DATA'!BN427/$C427,2),"")))</f>
        <v>0.03</v>
      </c>
      <c r="AP427" s="289">
        <f>IF(OR($C427="*",$C427&lt;400),"",IF(AND('201920 DATA'!BO427="*",$C427&gt;=400),"*",IF($C427&gt;=400,ROUND('201920 DATA'!BO427/$C427,2),"")))</f>
        <v>0.08</v>
      </c>
      <c r="AQ427" s="289">
        <f>IF(OR($C427="*",$C427&lt;400),"",IF(AND('201920 DATA'!BP427="*",$C427&gt;=400),"*",IF($C427&gt;=400,ROUND('201920 DATA'!BP427/$C427,2),"")))</f>
        <v>0.03</v>
      </c>
      <c r="AR427" s="289">
        <f>IF(OR($C427="*",$C427&lt;400),"",IF(AND('201920 DATA'!BQ427="*",$C427&gt;=400),"*",IF($C427&gt;=400,ROUND('201920 DATA'!BQ427/$C427,2),"")))</f>
        <v>0</v>
      </c>
      <c r="AS427" s="289">
        <f>IF(OR($C427="*",$C427&lt;400),"",IF(AND('201920 DATA'!BR427="*",$C427&gt;=400),"*",IF($C427&gt;=400,ROUND('201920 DATA'!BR427/$C427,2),"")))</f>
        <v>0</v>
      </c>
      <c r="AT427" s="289">
        <f>IF(OR($C427="*",$C427&lt;400),"",IF(AND('201920 DATA'!BS427="*",$C427&gt;=400),"*",IF($C427&gt;=400,ROUND('201920 DATA'!BS427/$C427,2),"")))</f>
        <v>0</v>
      </c>
      <c r="AU427" s="289">
        <f>IF(OR($C427="*",$C427&lt;400),"",IF(AND('201920 DATA'!BT427="*",$C427&gt;=400),"*",IF($C427&gt;=400,ROUND('201920 DATA'!BT427/$C427,2),"")))</f>
        <v>0.03</v>
      </c>
      <c r="AV427" s="289">
        <f>IF(OR($C427="*",$C427&lt;400),"",IF(AND('201920 DATA'!BU427="*",$C427&gt;=400),"*",IF($C427&gt;=400,ROUND('201920 DATA'!BU427/$C427,2),"")))</f>
        <v>0.18</v>
      </c>
      <c r="AW427" s="289">
        <f>IF(OR($C427="*",$C427&lt;400),"",IF(AND('201920 DATA'!BV427="*",$C427&gt;=400),"*",IF($C427&gt;=400,ROUND('201920 DATA'!BV427/$C427,2),"")))</f>
        <v>0</v>
      </c>
      <c r="AX427" s="289">
        <f>IF(OR($C427="*",$C427&lt;400),"",IF(AND('201920 DATA'!BW427="*",$C427&gt;=400),"*",IF($C427&gt;=400,ROUND('201920 DATA'!BW427/$C427,2),"")))</f>
        <v>0.06</v>
      </c>
      <c r="AZ427" s="365">
        <v>10355</v>
      </c>
    </row>
    <row r="428" spans="1:52" x14ac:dyDescent="0.2">
      <c r="A428" s="373" t="s">
        <v>199</v>
      </c>
      <c r="B428" s="287">
        <f>'201920 DATA'!B428</f>
        <v>275985</v>
      </c>
      <c r="C428" s="288">
        <f>'201920 DATA'!C428</f>
        <v>235305</v>
      </c>
      <c r="D428" s="293">
        <f>'201920 DATA'!FQ428</f>
        <v>92760</v>
      </c>
      <c r="F428" s="313">
        <f t="shared" si="12"/>
        <v>0.1</v>
      </c>
      <c r="G428" s="295">
        <f t="shared" si="13"/>
        <v>0.85</v>
      </c>
      <c r="H428" s="289">
        <f>IF(OR($C428="*",$C428&lt;400),"",IF(AND('201920 DATA'!F428="*",$C428&gt;=400),"*",IF($C428&gt;=400,ROUND('201920 DATA'!F428/$C428,2),"")))</f>
        <v>0.3</v>
      </c>
      <c r="I428" s="296">
        <f>IF(OR($B428="*",$B428&lt;400),"",IF(AND('201920 DATA'!Y428="*",$B428&gt;=400),"*",IF($B428&gt;=400,ROUND('201920 DATA'!Y428/$B428,2),"")))</f>
        <v>0.16</v>
      </c>
      <c r="J428" s="296">
        <f>IF(OR($B428="*",$B428&lt;400),"",IF(AND('201920 DATA'!Z428="*",$B428&gt;=400),"*",IF($B428&gt;=400,ROUND('201920 DATA'!Z428/$B428,2),"")))</f>
        <v>0.1</v>
      </c>
      <c r="K428" s="296">
        <f>IF(OR($B428="*",$B428&lt;400),"",IF(AND('201920 DATA'!AA428="*",$B428&gt;=400),"*",IF($B428&gt;=400,ROUND('201920 DATA'!AA428/$B428,2),"")))</f>
        <v>0.12</v>
      </c>
      <c r="L428" s="296">
        <f>IF(OR($B428="*",$B428&lt;400),"",IF(AND('201920 DATA'!AB428="*",$B428&gt;=400),"*",IF($B428&gt;=400,ROUND('201920 DATA'!AB428/$B428,2),"")))</f>
        <v>0.17</v>
      </c>
      <c r="M428" s="296">
        <f>IF(OR($B428="*",$B428&lt;400),"",IF(AND('201920 DATA'!AC428="*",$B428&gt;=400),"*",IF($B428&gt;=400,ROUND('201920 DATA'!AC428/$B428,2),"")))</f>
        <v>0.24</v>
      </c>
      <c r="N428" s="296">
        <f>IF(OR($B428="*",$B428&lt;400),"",IF(AND('201920 DATA'!AD428="*",$B428&gt;=400),"*",IF($B428&gt;=400,ROUND('201920 DATA'!AD428/$B428,2),"")))</f>
        <v>0.17</v>
      </c>
      <c r="O428" s="296">
        <f>IF(OR($B428="*",$B428&lt;400),"",IF(AND('201920 DATA'!AE428="*",$B428&gt;=400),"*",IF($B428&gt;=400,ROUND('201920 DATA'!AE428/$B428,2),"")))</f>
        <v>0.02</v>
      </c>
      <c r="P428" s="297"/>
      <c r="Q428" s="296">
        <f>IF(OR($B428="*",$B428&lt;400),"",IF(AND('201920 DATA'!FO428="*",$B428&gt;=400),"*",IF($B428&gt;=400,ROUND('201920 DATA'!FO428/$B428,2),"")))</f>
        <v>0.66</v>
      </c>
      <c r="R428" s="289">
        <f>IF(OR($C428="*",$C428&lt;400),"",IF(AND('201920 DATA'!F428="*",$C428&gt;=400),"*",IF($C428&gt;=400,ROUND('201920 DATA'!F428/$C428,2),"")))</f>
        <v>0.3</v>
      </c>
      <c r="S428" s="289">
        <f>IF(OR($C428="*",$C428&lt;400),"",IF(AND('201920 DATA'!G428="*",$C428&gt;=400),"*",IF($C428&gt;=400,ROUND('201920 DATA'!G428/$C428,2),"")))</f>
        <v>0.21</v>
      </c>
      <c r="T428" s="289">
        <f>IF(OR($C428="*",$C428&lt;400),"",IF(AND('201920 DATA'!H428="*",$C428&gt;=400),"*",IF($C428&gt;=400,ROUND('201920 DATA'!H428/$C428,2),"")))</f>
        <v>0.41</v>
      </c>
      <c r="U428" s="289">
        <f>IF(OR($C428="*",$C428&lt;400),"",IF(AND('201920 DATA'!FP428="*",$C428&gt;=400),"*",IF($C428&gt;=400,ROUND('201920 DATA'!FP428/$C428,2),"")))</f>
        <v>7.0000000000000007E-2</v>
      </c>
      <c r="V428" s="312">
        <f>IF(OR($D428="*",$D428&lt;400),"",IF(AND('201920 DATA'!M428="*",$D428&gt;=400),"*",IF($D428&gt;=400,ROUND('201920 DATA'!M428/$D428,2),"")))</f>
        <v>0</v>
      </c>
      <c r="W428" s="312">
        <f>IF(OR($D428="*",$D428&lt;400),"",IF(AND('201920 DATA'!N428="*",$D428&gt;=400),"*",IF($D428&gt;=400,ROUND('201920 DATA'!N428/$D428,2),"")))</f>
        <v>0.4</v>
      </c>
      <c r="X428" s="312">
        <f>IF(OR($D428="*",$D428&lt;400),"",IF(AND('201920 DATA'!O428="*",$D428&gt;=400),"*",IF($D428&gt;=400,ROUND('201920 DATA'!O428/$D428,2),"")))</f>
        <v>0.21</v>
      </c>
      <c r="Y428" s="312">
        <f>IF(OR($D428="*",$D428&lt;400),"",IF(AND('201920 DATA'!P428="*",$D428&gt;=400),"*",IF($D428&gt;=400,ROUND('201920 DATA'!P428/$D428,2),"")))</f>
        <v>0.14000000000000001</v>
      </c>
      <c r="Z428" s="312">
        <f>IF(OR($D428="*",$D428&lt;400),"",IF(AND('201920 DATA'!Q428="*",$D428&gt;=400),"*",IF($D428&gt;=400,ROUND('201920 DATA'!Q428/$D428,2),"")))</f>
        <v>0.18</v>
      </c>
      <c r="AA428" s="312">
        <f>IF(OR($D428="*",$D428&lt;400),"",IF(AND('201920 DATA'!R428="*",$D428&gt;=400),"*",IF($D428&gt;=400,ROUND('201920 DATA'!R428/$D428,2),"")))</f>
        <v>0.04</v>
      </c>
      <c r="AB428" s="312">
        <f>IF(OR($D428="*",$D428&lt;400),"",IF(AND('201920 DATA'!S428="*",$D428&gt;=400),"*",IF($D428&gt;=400,ROUND('201920 DATA'!S428/$D428,2),"")))</f>
        <v>0.01</v>
      </c>
      <c r="AC428" s="312">
        <f>IF(OR($D428="*",$D428&lt;400),"",IF(AND('201920 DATA'!T428="*",$D428&gt;=400),"*",IF($D428&gt;=400,ROUND('201920 DATA'!T428/$D428,2),"")))</f>
        <v>0.01</v>
      </c>
      <c r="AD428" s="289">
        <f>IF(OR($C428="*",$C428&lt;400),"",IF(AND('201920 DATA'!BC428="*",$C428&gt;=400),"*",IF($C428&gt;=400,ROUND('201920 DATA'!BC428/$C428,2),"")))</f>
        <v>0.02</v>
      </c>
      <c r="AE428" s="289">
        <f>IF(OR($C428="*",$C428&lt;400),"",IF(AND('201920 DATA'!BD428="*",$C428&gt;=400),"*",IF($C428&gt;=400,ROUND('201920 DATA'!BD428/$C428,2),"")))</f>
        <v>0.17</v>
      </c>
      <c r="AF428" s="289">
        <f>IF(OR($C428="*",$C428&lt;400),"",IF(AND('201920 DATA'!BE428="*",$C428&gt;=400),"*",IF($C428&gt;=400,ROUND('201920 DATA'!BE428/$C428,2),"")))</f>
        <v>0.02</v>
      </c>
      <c r="AG428" s="289">
        <f>IF(OR($C428="*",$C428&lt;400),"",IF(AND('201920 DATA'!BF428="*",$C428&gt;=400),"*",IF($C428&gt;=400,ROUND('201920 DATA'!BF428/$C428,2),"")))</f>
        <v>0.02</v>
      </c>
      <c r="AH428" s="289">
        <f>IF(OR($C428="*",$C428&lt;400),"",IF(AND('201920 DATA'!BG428="*",$C428&gt;=400),"*",IF($C428&gt;=400,ROUND('201920 DATA'!BG428/$C428,2),"")))</f>
        <v>0.01</v>
      </c>
      <c r="AI428" s="289">
        <f>IF(OR($C428="*",$C428&lt;400),"",IF(AND('201920 DATA'!BH428="*",$C428&gt;=400),"*",IF($C428&gt;=400,ROUND('201920 DATA'!BH428/$C428,2),"")))</f>
        <v>0.04</v>
      </c>
      <c r="AJ428" s="289">
        <f>IF(OR($C428="*",$C428&lt;400),"",IF(AND('201920 DATA'!BI428="*",$C428&gt;=400),"*",IF($C428&gt;=400,ROUND('201920 DATA'!BI428/$C428,2),"")))</f>
        <v>0.05</v>
      </c>
      <c r="AK428" s="289">
        <f>IF(OR($C428="*",$C428&lt;400),"",IF(AND('201920 DATA'!BJ428="*",$C428&gt;=400),"*",IF($C428&gt;=400,ROUND('201920 DATA'!BJ428/$C428,2),"")))</f>
        <v>0.01</v>
      </c>
      <c r="AL428" s="289">
        <f>IF(OR($C428="*",$C428&lt;400),"",IF(AND('201920 DATA'!BK428="*",$C428&gt;=400),"*",IF($C428&gt;=400,ROUND('201920 DATA'!BK428/$C428,2),"")))</f>
        <v>0.06</v>
      </c>
      <c r="AM428" s="289">
        <f>IF(OR($C428="*",$C428&lt;400),"",IF(AND('201920 DATA'!BL428="*",$C428&gt;=400),"*",IF($C428&gt;=400,ROUND('201920 DATA'!BL428/$C428,2),"")))</f>
        <v>0.05</v>
      </c>
      <c r="AN428" s="289">
        <f>IF(OR($C428="*",$C428&lt;400),"",IF(AND('201920 DATA'!BM428="*",$C428&gt;=400),"*",IF($C428&gt;=400,ROUND('201920 DATA'!BM428/$C428,2),"")))</f>
        <v>0.11</v>
      </c>
      <c r="AO428" s="289">
        <f>IF(OR($C428="*",$C428&lt;400),"",IF(AND('201920 DATA'!BN428="*",$C428&gt;=400),"*",IF($C428&gt;=400,ROUND('201920 DATA'!BN428/$C428,2),"")))</f>
        <v>0.03</v>
      </c>
      <c r="AP428" s="289">
        <f>IF(OR($C428="*",$C428&lt;400),"",IF(AND('201920 DATA'!BO428="*",$C428&gt;=400),"*",IF($C428&gt;=400,ROUND('201920 DATA'!BO428/$C428,2),"")))</f>
        <v>7.0000000000000007E-2</v>
      </c>
      <c r="AQ428" s="289">
        <f>IF(OR($C428="*",$C428&lt;400),"",IF(AND('201920 DATA'!BP428="*",$C428&gt;=400),"*",IF($C428&gt;=400,ROUND('201920 DATA'!BP428/$C428,2),"")))</f>
        <v>0.06</v>
      </c>
      <c r="AR428" s="289">
        <f>IF(OR($C428="*",$C428&lt;400),"",IF(AND('201920 DATA'!BQ428="*",$C428&gt;=400),"*",IF($C428&gt;=400,ROUND('201920 DATA'!BQ428/$C428,2),"")))</f>
        <v>0.04</v>
      </c>
      <c r="AS428" s="289">
        <f>IF(OR($C428="*",$C428&lt;400),"",IF(AND('201920 DATA'!BR428="*",$C428&gt;=400),"*",IF($C428&gt;=400,ROUND('201920 DATA'!BR428/$C428,2),"")))</f>
        <v>0.01</v>
      </c>
      <c r="AT428" s="289">
        <f>IF(OR($C428="*",$C428&lt;400),"",IF(AND('201920 DATA'!BS428="*",$C428&gt;=400),"*",IF($C428&gt;=400,ROUND('201920 DATA'!BS428/$C428,2),"")))</f>
        <v>0.01</v>
      </c>
      <c r="AU428" s="289">
        <f>IF(OR($C428="*",$C428&lt;400),"",IF(AND('201920 DATA'!BT428="*",$C428&gt;=400),"*",IF($C428&gt;=400,ROUND('201920 DATA'!BT428/$C428,2),"")))</f>
        <v>0.09</v>
      </c>
      <c r="AV428" s="289">
        <f>IF(OR($C428="*",$C428&lt;400),"",IF(AND('201920 DATA'!BU428="*",$C428&gt;=400),"*",IF($C428&gt;=400,ROUND('201920 DATA'!BU428/$C428,2),"")))</f>
        <v>7.0000000000000007E-2</v>
      </c>
      <c r="AW428" s="289">
        <f>IF(OR($C428="*",$C428&lt;400),"",IF(AND('201920 DATA'!BV428="*",$C428&gt;=400),"*",IF($C428&gt;=400,ROUND('201920 DATA'!BV428/$C428,2),"")))</f>
        <v>0</v>
      </c>
      <c r="AX428" s="289">
        <f>IF(OR($C428="*",$C428&lt;400),"",IF(AND('201920 DATA'!BW428="*",$C428&gt;=400),"*",IF($C428&gt;=400,ROUND('201920 DATA'!BW428/$C428,2),"")))</f>
        <v>0.06</v>
      </c>
      <c r="AZ428" s="365">
        <v>249720</v>
      </c>
    </row>
    <row r="429" spans="1:52" x14ac:dyDescent="0.2">
      <c r="A429" s="373" t="s">
        <v>200</v>
      </c>
      <c r="B429" s="287">
        <f>'201920 DATA'!B429</f>
        <v>194625</v>
      </c>
      <c r="C429" s="288">
        <f>'201920 DATA'!C429</f>
        <v>166000</v>
      </c>
      <c r="D429" s="293">
        <f>'201920 DATA'!FQ429</f>
        <v>44020</v>
      </c>
      <c r="F429" s="313">
        <f t="shared" si="12"/>
        <v>0.02</v>
      </c>
      <c r="G429" s="295">
        <f t="shared" si="13"/>
        <v>0.85</v>
      </c>
      <c r="H429" s="289">
        <f>IF(OR($C429="*",$C429&lt;400),"",IF(AND('201920 DATA'!F429="*",$C429&gt;=400),"*",IF($C429&gt;=400,ROUND('201920 DATA'!F429/$C429,2),"")))</f>
        <v>0.34</v>
      </c>
      <c r="I429" s="296">
        <f>IF(OR($B429="*",$B429&lt;400),"",IF(AND('201920 DATA'!Y429="*",$B429&gt;=400),"*",IF($B429&gt;=400,ROUND('201920 DATA'!Y429/$B429,2),"")))</f>
        <v>0.1</v>
      </c>
      <c r="J429" s="296">
        <f>IF(OR($B429="*",$B429&lt;400),"",IF(AND('201920 DATA'!Z429="*",$B429&gt;=400),"*",IF($B429&gt;=400,ROUND('201920 DATA'!Z429/$B429,2),"")))</f>
        <v>0.1</v>
      </c>
      <c r="K429" s="296">
        <f>IF(OR($B429="*",$B429&lt;400),"",IF(AND('201920 DATA'!AA429="*",$B429&gt;=400),"*",IF($B429&gt;=400,ROUND('201920 DATA'!AA429/$B429,2),"")))</f>
        <v>0.12</v>
      </c>
      <c r="L429" s="296">
        <f>IF(OR($B429="*",$B429&lt;400),"",IF(AND('201920 DATA'!AB429="*",$B429&gt;=400),"*",IF($B429&gt;=400,ROUND('201920 DATA'!AB429/$B429,2),"")))</f>
        <v>0.17</v>
      </c>
      <c r="M429" s="296">
        <f>IF(OR($B429="*",$B429&lt;400),"",IF(AND('201920 DATA'!AC429="*",$B429&gt;=400),"*",IF($B429&gt;=400,ROUND('201920 DATA'!AC429/$B429,2),"")))</f>
        <v>0.25</v>
      </c>
      <c r="N429" s="296">
        <f>IF(OR($B429="*",$B429&lt;400),"",IF(AND('201920 DATA'!AD429="*",$B429&gt;=400),"*",IF($B429&gt;=400,ROUND('201920 DATA'!AD429/$B429,2),"")))</f>
        <v>0.22</v>
      </c>
      <c r="O429" s="296">
        <f>IF(OR($B429="*",$B429&lt;400),"",IF(AND('201920 DATA'!AE429="*",$B429&gt;=400),"*",IF($B429&gt;=400,ROUND('201920 DATA'!AE429/$B429,2),"")))</f>
        <v>0.04</v>
      </c>
      <c r="P429" s="297"/>
      <c r="Q429" s="296">
        <f>IF(OR($B429="*",$B429&lt;400),"",IF(AND('201920 DATA'!FO429="*",$B429&gt;=400),"*",IF($B429&gt;=400,ROUND('201920 DATA'!FO429/$B429,2),"")))</f>
        <v>0.63</v>
      </c>
      <c r="R429" s="289">
        <f>IF(OR($C429="*",$C429&lt;400),"",IF(AND('201920 DATA'!F429="*",$C429&gt;=400),"*",IF($C429&gt;=400,ROUND('201920 DATA'!F429/$C429,2),"")))</f>
        <v>0.34</v>
      </c>
      <c r="S429" s="289">
        <f>IF(OR($C429="*",$C429&lt;400),"",IF(AND('201920 DATA'!G429="*",$C429&gt;=400),"*",IF($C429&gt;=400,ROUND('201920 DATA'!G429/$C429,2),"")))</f>
        <v>0.23</v>
      </c>
      <c r="T429" s="289">
        <f>IF(OR($C429="*",$C429&lt;400),"",IF(AND('201920 DATA'!H429="*",$C429&gt;=400),"*",IF($C429&gt;=400,ROUND('201920 DATA'!H429/$C429,2),"")))</f>
        <v>0.31</v>
      </c>
      <c r="U429" s="289">
        <f>IF(OR($C429="*",$C429&lt;400),"",IF(AND('201920 DATA'!FP429="*",$C429&gt;=400),"*",IF($C429&gt;=400,ROUND('201920 DATA'!FP429/$C429,2),"")))</f>
        <v>0.13</v>
      </c>
      <c r="V429" s="312">
        <f>IF(OR($D429="*",$D429&lt;400),"",IF(AND('201920 DATA'!M429="*",$D429&gt;=400),"*",IF($D429&gt;=400,ROUND('201920 DATA'!M429/$D429,2),"")))</f>
        <v>0</v>
      </c>
      <c r="W429" s="312">
        <f>IF(OR($D429="*",$D429&lt;400),"",IF(AND('201920 DATA'!N429="*",$D429&gt;=400),"*",IF($D429&gt;=400,ROUND('201920 DATA'!N429/$D429,2),"")))</f>
        <v>0.41</v>
      </c>
      <c r="X429" s="312">
        <f>IF(OR($D429="*",$D429&lt;400),"",IF(AND('201920 DATA'!O429="*",$D429&gt;=400),"*",IF($D429&gt;=400,ROUND('201920 DATA'!O429/$D429,2),"")))</f>
        <v>0.26</v>
      </c>
      <c r="Y429" s="312">
        <f>IF(OR($D429="*",$D429&lt;400),"",IF(AND('201920 DATA'!P429="*",$D429&gt;=400),"*",IF($D429&gt;=400,ROUND('201920 DATA'!P429/$D429,2),"")))</f>
        <v>0.11</v>
      </c>
      <c r="Z429" s="312">
        <f>IF(OR($D429="*",$D429&lt;400),"",IF(AND('201920 DATA'!Q429="*",$D429&gt;=400),"*",IF($D429&gt;=400,ROUND('201920 DATA'!Q429/$D429,2),"")))</f>
        <v>0.14000000000000001</v>
      </c>
      <c r="AA429" s="312">
        <f>IF(OR($D429="*",$D429&lt;400),"",IF(AND('201920 DATA'!R429="*",$D429&gt;=400),"*",IF($D429&gt;=400,ROUND('201920 DATA'!R429/$D429,2),"")))</f>
        <v>7.0000000000000007E-2</v>
      </c>
      <c r="AB429" s="312">
        <f>IF(OR($D429="*",$D429&lt;400),"",IF(AND('201920 DATA'!S429="*",$D429&gt;=400),"*",IF($D429&gt;=400,ROUND('201920 DATA'!S429/$D429,2),"")))</f>
        <v>0.02</v>
      </c>
      <c r="AC429" s="312">
        <f>IF(OR($D429="*",$D429&lt;400),"",IF(AND('201920 DATA'!T429="*",$D429&gt;=400),"*",IF($D429&gt;=400,ROUND('201920 DATA'!T429/$D429,2),"")))</f>
        <v>0</v>
      </c>
      <c r="AD429" s="289">
        <f>IF(OR($C429="*",$C429&lt;400),"",IF(AND('201920 DATA'!BC429="*",$C429&gt;=400),"*",IF($C429&gt;=400,ROUND('201920 DATA'!BC429/$C429,2),"")))</f>
        <v>0.03</v>
      </c>
      <c r="AE429" s="289">
        <f>IF(OR($C429="*",$C429&lt;400),"",IF(AND('201920 DATA'!BD429="*",$C429&gt;=400),"*",IF($C429&gt;=400,ROUND('201920 DATA'!BD429/$C429,2),"")))</f>
        <v>0.2</v>
      </c>
      <c r="AF429" s="289">
        <f>IF(OR($C429="*",$C429&lt;400),"",IF(AND('201920 DATA'!BE429="*",$C429&gt;=400),"*",IF($C429&gt;=400,ROUND('201920 DATA'!BE429/$C429,2),"")))</f>
        <v>0.02</v>
      </c>
      <c r="AG429" s="289">
        <f>IF(OR($C429="*",$C429&lt;400),"",IF(AND('201920 DATA'!BF429="*",$C429&gt;=400),"*",IF($C429&gt;=400,ROUND('201920 DATA'!BF429/$C429,2),"")))</f>
        <v>0.02</v>
      </c>
      <c r="AH429" s="289">
        <f>IF(OR($C429="*",$C429&lt;400),"",IF(AND('201920 DATA'!BG429="*",$C429&gt;=400),"*",IF($C429&gt;=400,ROUND('201920 DATA'!BG429/$C429,2),"")))</f>
        <v>0.01</v>
      </c>
      <c r="AI429" s="289">
        <f>IF(OR($C429="*",$C429&lt;400),"",IF(AND('201920 DATA'!BH429="*",$C429&gt;=400),"*",IF($C429&gt;=400,ROUND('201920 DATA'!BH429/$C429,2),"")))</f>
        <v>0.02</v>
      </c>
      <c r="AJ429" s="289">
        <f>IF(OR($C429="*",$C429&lt;400),"",IF(AND('201920 DATA'!BI429="*",$C429&gt;=400),"*",IF($C429&gt;=400,ROUND('201920 DATA'!BI429/$C429,2),"")))</f>
        <v>0.03</v>
      </c>
      <c r="AK429" s="289">
        <f>IF(OR($C429="*",$C429&lt;400),"",IF(AND('201920 DATA'!BJ429="*",$C429&gt;=400),"*",IF($C429&gt;=400,ROUND('201920 DATA'!BJ429/$C429,2),"")))</f>
        <v>0.01</v>
      </c>
      <c r="AL429" s="289">
        <f>IF(OR($C429="*",$C429&lt;400),"",IF(AND('201920 DATA'!BK429="*",$C429&gt;=400),"*",IF($C429&gt;=400,ROUND('201920 DATA'!BK429/$C429,2),"")))</f>
        <v>0.05</v>
      </c>
      <c r="AM429" s="289">
        <f>IF(OR($C429="*",$C429&lt;400),"",IF(AND('201920 DATA'!BL429="*",$C429&gt;=400),"*",IF($C429&gt;=400,ROUND('201920 DATA'!BL429/$C429,2),"")))</f>
        <v>7.0000000000000007E-2</v>
      </c>
      <c r="AN429" s="289">
        <f>IF(OR($C429="*",$C429&lt;400),"",IF(AND('201920 DATA'!BM429="*",$C429&gt;=400),"*",IF($C429&gt;=400,ROUND('201920 DATA'!BM429/$C429,2),"")))</f>
        <v>0.15</v>
      </c>
      <c r="AO429" s="289">
        <f>IF(OR($C429="*",$C429&lt;400),"",IF(AND('201920 DATA'!BN429="*",$C429&gt;=400),"*",IF($C429&gt;=400,ROUND('201920 DATA'!BN429/$C429,2),"")))</f>
        <v>0.02</v>
      </c>
      <c r="AP429" s="289">
        <f>IF(OR($C429="*",$C429&lt;400),"",IF(AND('201920 DATA'!BO429="*",$C429&gt;=400),"*",IF($C429&gt;=400,ROUND('201920 DATA'!BO429/$C429,2),"")))</f>
        <v>0.05</v>
      </c>
      <c r="AQ429" s="289">
        <f>IF(OR($C429="*",$C429&lt;400),"",IF(AND('201920 DATA'!BP429="*",$C429&gt;=400),"*",IF($C429&gt;=400,ROUND('201920 DATA'!BP429/$C429,2),"")))</f>
        <v>0.05</v>
      </c>
      <c r="AR429" s="289">
        <f>IF(OR($C429="*",$C429&lt;400),"",IF(AND('201920 DATA'!BQ429="*",$C429&gt;=400),"*",IF($C429&gt;=400,ROUND('201920 DATA'!BQ429/$C429,2),"")))</f>
        <v>0.08</v>
      </c>
      <c r="AS429" s="289">
        <f>IF(OR($C429="*",$C429&lt;400),"",IF(AND('201920 DATA'!BR429="*",$C429&gt;=400),"*",IF($C429&gt;=400,ROUND('201920 DATA'!BR429/$C429,2),"")))</f>
        <v>0.01</v>
      </c>
      <c r="AT429" s="289">
        <f>IF(OR($C429="*",$C429&lt;400),"",IF(AND('201920 DATA'!BS429="*",$C429&gt;=400),"*",IF($C429&gt;=400,ROUND('201920 DATA'!BS429/$C429,2),"")))</f>
        <v>0</v>
      </c>
      <c r="AU429" s="289">
        <f>IF(OR($C429="*",$C429&lt;400),"",IF(AND('201920 DATA'!BT429="*",$C429&gt;=400),"*",IF($C429&gt;=400,ROUND('201920 DATA'!BT429/$C429,2),"")))</f>
        <v>7.0000000000000007E-2</v>
      </c>
      <c r="AV429" s="289">
        <f>IF(OR($C429="*",$C429&lt;400),"",IF(AND('201920 DATA'!BU429="*",$C429&gt;=400),"*",IF($C429&gt;=400,ROUND('201920 DATA'!BU429/$C429,2),"")))</f>
        <v>0.06</v>
      </c>
      <c r="AW429" s="289">
        <f>IF(OR($C429="*",$C429&lt;400),"",IF(AND('201920 DATA'!BV429="*",$C429&gt;=400),"*",IF($C429&gt;=400,ROUND('201920 DATA'!BV429/$C429,2),"")))</f>
        <v>0</v>
      </c>
      <c r="AX429" s="289">
        <f>IF(OR($C429="*",$C429&lt;400),"",IF(AND('201920 DATA'!BW429="*",$C429&gt;=400),"*",IF($C429&gt;=400,ROUND('201920 DATA'!BW429/$C429,2),"")))</f>
        <v>0.06</v>
      </c>
      <c r="AZ429" s="365">
        <v>191245</v>
      </c>
    </row>
    <row r="430" spans="1:52" x14ac:dyDescent="0.2">
      <c r="A430" s="373" t="s">
        <v>201</v>
      </c>
      <c r="B430" s="287">
        <f>'201920 DATA'!B430</f>
        <v>180435</v>
      </c>
      <c r="C430" s="288">
        <f>'201920 DATA'!C430</f>
        <v>144760</v>
      </c>
      <c r="D430" s="293">
        <f>'201920 DATA'!FQ430</f>
        <v>38995</v>
      </c>
      <c r="F430" s="313">
        <f t="shared" si="12"/>
        <v>0.14000000000000001</v>
      </c>
      <c r="G430" s="295">
        <f t="shared" si="13"/>
        <v>0.8</v>
      </c>
      <c r="H430" s="289">
        <f>IF(OR($C430="*",$C430&lt;400),"",IF(AND('201920 DATA'!F430="*",$C430&gt;=400),"*",IF($C430&gt;=400,ROUND('201920 DATA'!F430/$C430,2),"")))</f>
        <v>0.49</v>
      </c>
      <c r="I430" s="296">
        <f>IF(OR($B430="*",$B430&lt;400),"",IF(AND('201920 DATA'!Y430="*",$B430&gt;=400),"*",IF($B430&gt;=400,ROUND('201920 DATA'!Y430/$B430,2),"")))</f>
        <v>0.06</v>
      </c>
      <c r="J430" s="296">
        <f>IF(OR($B430="*",$B430&lt;400),"",IF(AND('201920 DATA'!Z430="*",$B430&gt;=400),"*",IF($B430&gt;=400,ROUND('201920 DATA'!Z430/$B430,2),"")))</f>
        <v>0.08</v>
      </c>
      <c r="K430" s="296">
        <f>IF(OR($B430="*",$B430&lt;400),"",IF(AND('201920 DATA'!AA430="*",$B430&gt;=400),"*",IF($B430&gt;=400,ROUND('201920 DATA'!AA430/$B430,2),"")))</f>
        <v>0.11</v>
      </c>
      <c r="L430" s="296">
        <f>IF(OR($B430="*",$B430&lt;400),"",IF(AND('201920 DATA'!AB430="*",$B430&gt;=400),"*",IF($B430&gt;=400,ROUND('201920 DATA'!AB430/$B430,2),"")))</f>
        <v>0.18</v>
      </c>
      <c r="M430" s="296">
        <f>IF(OR($B430="*",$B430&lt;400),"",IF(AND('201920 DATA'!AC430="*",$B430&gt;=400),"*",IF($B430&gt;=400,ROUND('201920 DATA'!AC430/$B430,2),"")))</f>
        <v>0.27</v>
      </c>
      <c r="N430" s="296">
        <f>IF(OR($B430="*",$B430&lt;400),"",IF(AND('201920 DATA'!AD430="*",$B430&gt;=400),"*",IF($B430&gt;=400,ROUND('201920 DATA'!AD430/$B430,2),"")))</f>
        <v>0.25</v>
      </c>
      <c r="O430" s="296">
        <f>IF(OR($B430="*",$B430&lt;400),"",IF(AND('201920 DATA'!AE430="*",$B430&gt;=400),"*",IF($B430&gt;=400,ROUND('201920 DATA'!AE430/$B430,2),"")))</f>
        <v>0.05</v>
      </c>
      <c r="P430" s="297"/>
      <c r="Q430" s="296">
        <f>IF(OR($B430="*",$B430&lt;400),"",IF(AND('201920 DATA'!FO430="*",$B430&gt;=400),"*",IF($B430&gt;=400,ROUND('201920 DATA'!FO430/$B430,2),"")))</f>
        <v>0.5</v>
      </c>
      <c r="R430" s="289">
        <f>IF(OR($C430="*",$C430&lt;400),"",IF(AND('201920 DATA'!F430="*",$C430&gt;=400),"*",IF($C430&gt;=400,ROUND('201920 DATA'!F430/$C430,2),"")))</f>
        <v>0.49</v>
      </c>
      <c r="S430" s="289">
        <f>IF(OR($C430="*",$C430&lt;400),"",IF(AND('201920 DATA'!G430="*",$C430&gt;=400),"*",IF($C430&gt;=400,ROUND('201920 DATA'!G430/$C430,2),"")))</f>
        <v>0.19</v>
      </c>
      <c r="T430" s="289">
        <f>IF(OR($C430="*",$C430&lt;400),"",IF(AND('201920 DATA'!H430="*",$C430&gt;=400),"*",IF($C430&gt;=400,ROUND('201920 DATA'!H430/$C430,2),"")))</f>
        <v>0.28000000000000003</v>
      </c>
      <c r="U430" s="289">
        <f>IF(OR($C430="*",$C430&lt;400),"",IF(AND('201920 DATA'!FP430="*",$C430&gt;=400),"*",IF($C430&gt;=400,ROUND('201920 DATA'!FP430/$C430,2),"")))</f>
        <v>0.05</v>
      </c>
      <c r="V430" s="312">
        <f>IF(OR($D430="*",$D430&lt;400),"",IF(AND('201920 DATA'!M430="*",$D430&gt;=400),"*",IF($D430&gt;=400,ROUND('201920 DATA'!M430/$D430,2),"")))</f>
        <v>0</v>
      </c>
      <c r="W430" s="312">
        <f>IF(OR($D430="*",$D430&lt;400),"",IF(AND('201920 DATA'!N430="*",$D430&gt;=400),"*",IF($D430&gt;=400,ROUND('201920 DATA'!N430/$D430,2),"")))</f>
        <v>0.61</v>
      </c>
      <c r="X430" s="312">
        <f>IF(OR($D430="*",$D430&lt;400),"",IF(AND('201920 DATA'!O430="*",$D430&gt;=400),"*",IF($D430&gt;=400,ROUND('201920 DATA'!O430/$D430,2),"")))</f>
        <v>0.22</v>
      </c>
      <c r="Y430" s="312">
        <f>IF(OR($D430="*",$D430&lt;400),"",IF(AND('201920 DATA'!P430="*",$D430&gt;=400),"*",IF($D430&gt;=400,ROUND('201920 DATA'!P430/$D430,2),"")))</f>
        <v>0.1</v>
      </c>
      <c r="Z430" s="312">
        <f>IF(OR($D430="*",$D430&lt;400),"",IF(AND('201920 DATA'!Q430="*",$D430&gt;=400),"*",IF($D430&gt;=400,ROUND('201920 DATA'!Q430/$D430,2),"")))</f>
        <v>7.0000000000000007E-2</v>
      </c>
      <c r="AA430" s="312">
        <f>IF(OR($D430="*",$D430&lt;400),"",IF(AND('201920 DATA'!R430="*",$D430&gt;=400),"*",IF($D430&gt;=400,ROUND('201920 DATA'!R430/$D430,2),"")))</f>
        <v>0.01</v>
      </c>
      <c r="AB430" s="312">
        <f>IF(OR($D430="*",$D430&lt;400),"",IF(AND('201920 DATA'!S430="*",$D430&gt;=400),"*",IF($D430&gt;=400,ROUND('201920 DATA'!S430/$D430,2),"")))</f>
        <v>0</v>
      </c>
      <c r="AC430" s="312" t="str">
        <f>IF(OR($D430="*",$D430&lt;400),"",IF(AND('201920 DATA'!T430="*",$D430&gt;=400),"*",IF($D430&gt;=400,ROUND('201920 DATA'!T430/$D430,2),"")))</f>
        <v>*</v>
      </c>
      <c r="AD430" s="289">
        <f>IF(OR($C430="*",$C430&lt;400),"",IF(AND('201920 DATA'!BC430="*",$C430&gt;=400),"*",IF($C430&gt;=400,ROUND('201920 DATA'!BC430/$C430,2),"")))</f>
        <v>0.03</v>
      </c>
      <c r="AE430" s="289">
        <f>IF(OR($C430="*",$C430&lt;400),"",IF(AND('201920 DATA'!BD430="*",$C430&gt;=400),"*",IF($C430&gt;=400,ROUND('201920 DATA'!BD430/$C430,2),"")))</f>
        <v>0.16</v>
      </c>
      <c r="AF430" s="289">
        <f>IF(OR($C430="*",$C430&lt;400),"",IF(AND('201920 DATA'!BE430="*",$C430&gt;=400),"*",IF($C430&gt;=400,ROUND('201920 DATA'!BE430/$C430,2),"")))</f>
        <v>0.01</v>
      </c>
      <c r="AG430" s="289">
        <f>IF(OR($C430="*",$C430&lt;400),"",IF(AND('201920 DATA'!BF430="*",$C430&gt;=400),"*",IF($C430&gt;=400,ROUND('201920 DATA'!BF430/$C430,2),"")))</f>
        <v>0.01</v>
      </c>
      <c r="AH430" s="289">
        <f>IF(OR($C430="*",$C430&lt;400),"",IF(AND('201920 DATA'!BG430="*",$C430&gt;=400),"*",IF($C430&gt;=400,ROUND('201920 DATA'!BG430/$C430,2),"")))</f>
        <v>0.01</v>
      </c>
      <c r="AI430" s="289">
        <f>IF(OR($C430="*",$C430&lt;400),"",IF(AND('201920 DATA'!BH430="*",$C430&gt;=400),"*",IF($C430&gt;=400,ROUND('201920 DATA'!BH430/$C430,2),"")))</f>
        <v>0.02</v>
      </c>
      <c r="AJ430" s="289">
        <f>IF(OR($C430="*",$C430&lt;400),"",IF(AND('201920 DATA'!BI430="*",$C430&gt;=400),"*",IF($C430&gt;=400,ROUND('201920 DATA'!BI430/$C430,2),"")))</f>
        <v>0</v>
      </c>
      <c r="AK430" s="289">
        <f>IF(OR($C430="*",$C430&lt;400),"",IF(AND('201920 DATA'!BJ430="*",$C430&gt;=400),"*",IF($C430&gt;=400,ROUND('201920 DATA'!BJ430/$C430,2),"")))</f>
        <v>0</v>
      </c>
      <c r="AL430" s="289">
        <f>IF(OR($C430="*",$C430&lt;400),"",IF(AND('201920 DATA'!BK430="*",$C430&gt;=400),"*",IF($C430&gt;=400,ROUND('201920 DATA'!BK430/$C430,2),"")))</f>
        <v>0.06</v>
      </c>
      <c r="AM430" s="289">
        <f>IF(OR($C430="*",$C430&lt;400),"",IF(AND('201920 DATA'!BL430="*",$C430&gt;=400),"*",IF($C430&gt;=400,ROUND('201920 DATA'!BL430/$C430,2),"")))</f>
        <v>7.0000000000000007E-2</v>
      </c>
      <c r="AN430" s="289">
        <f>IF(OR($C430="*",$C430&lt;400),"",IF(AND('201920 DATA'!BM430="*",$C430&gt;=400),"*",IF($C430&gt;=400,ROUND('201920 DATA'!BM430/$C430,2),"")))</f>
        <v>0.13</v>
      </c>
      <c r="AO430" s="289">
        <f>IF(OR($C430="*",$C430&lt;400),"",IF(AND('201920 DATA'!BN430="*",$C430&gt;=400),"*",IF($C430&gt;=400,ROUND('201920 DATA'!BN430/$C430,2),"")))</f>
        <v>0.03</v>
      </c>
      <c r="AP430" s="289">
        <f>IF(OR($C430="*",$C430&lt;400),"",IF(AND('201920 DATA'!BO430="*",$C430&gt;=400),"*",IF($C430&gt;=400,ROUND('201920 DATA'!BO430/$C430,2),"")))</f>
        <v>0.1</v>
      </c>
      <c r="AQ430" s="289">
        <f>IF(OR($C430="*",$C430&lt;400),"",IF(AND('201920 DATA'!BP430="*",$C430&gt;=400),"*",IF($C430&gt;=400,ROUND('201920 DATA'!BP430/$C430,2),"")))</f>
        <v>0.04</v>
      </c>
      <c r="AR430" s="289">
        <f>IF(OR($C430="*",$C430&lt;400),"",IF(AND('201920 DATA'!BQ430="*",$C430&gt;=400),"*",IF($C430&gt;=400,ROUND('201920 DATA'!BQ430/$C430,2),"")))</f>
        <v>0.05</v>
      </c>
      <c r="AS430" s="289">
        <f>IF(OR($C430="*",$C430&lt;400),"",IF(AND('201920 DATA'!BR430="*",$C430&gt;=400),"*",IF($C430&gt;=400,ROUND('201920 DATA'!BR430/$C430,2),"")))</f>
        <v>0.01</v>
      </c>
      <c r="AT430" s="289">
        <f>IF(OR($C430="*",$C430&lt;400),"",IF(AND('201920 DATA'!BS430="*",$C430&gt;=400),"*",IF($C430&gt;=400,ROUND('201920 DATA'!BS430/$C430,2),"")))</f>
        <v>0</v>
      </c>
      <c r="AU430" s="289">
        <f>IF(OR($C430="*",$C430&lt;400),"",IF(AND('201920 DATA'!BT430="*",$C430&gt;=400),"*",IF($C430&gt;=400,ROUND('201920 DATA'!BT430/$C430,2),"")))</f>
        <v>0.13</v>
      </c>
      <c r="AV430" s="289">
        <f>IF(OR($C430="*",$C430&lt;400),"",IF(AND('201920 DATA'!BU430="*",$C430&gt;=400),"*",IF($C430&gt;=400,ROUND('201920 DATA'!BU430/$C430,2),"")))</f>
        <v>0.08</v>
      </c>
      <c r="AW430" s="289">
        <f>IF(OR($C430="*",$C430&lt;400),"",IF(AND('201920 DATA'!BV430="*",$C430&gt;=400),"*",IF($C430&gt;=400,ROUND('201920 DATA'!BV430/$C430,2),"")))</f>
        <v>0</v>
      </c>
      <c r="AX430" s="289">
        <f>IF(OR($C430="*",$C430&lt;400),"",IF(AND('201920 DATA'!BW430="*",$C430&gt;=400),"*",IF($C430&gt;=400,ROUND('201920 DATA'!BW430/$C430,2),"")))</f>
        <v>0.04</v>
      </c>
      <c r="AZ430" s="365">
        <v>155880</v>
      </c>
    </row>
    <row r="431" spans="1:52" x14ac:dyDescent="0.2">
      <c r="A431" s="373" t="s">
        <v>202</v>
      </c>
      <c r="B431" s="287">
        <f>'201920 DATA'!B431</f>
        <v>333710</v>
      </c>
      <c r="C431" s="288">
        <f>'201920 DATA'!C431</f>
        <v>256145</v>
      </c>
      <c r="D431" s="293">
        <f>'201920 DATA'!FQ431</f>
        <v>0</v>
      </c>
      <c r="F431" s="313">
        <f t="shared" si="12"/>
        <v>0.38</v>
      </c>
      <c r="G431" s="295">
        <f t="shared" si="13"/>
        <v>0.77</v>
      </c>
      <c r="H431" s="289">
        <f>IF(OR($C431="*",$C431&lt;400),"",IF(AND('201920 DATA'!F431="*",$C431&gt;=400),"*",IF($C431&gt;=400,ROUND('201920 DATA'!F431/$C431,2),"")))</f>
        <v>0.39</v>
      </c>
      <c r="I431" s="296">
        <f>IF(OR($B431="*",$B431&lt;400),"",IF(AND('201920 DATA'!Y431="*",$B431&gt;=400),"*",IF($B431&gt;=400,ROUND('201920 DATA'!Y431/$B431,2),"")))</f>
        <v>7.0000000000000007E-2</v>
      </c>
      <c r="J431" s="296">
        <f>IF(OR($B431="*",$B431&lt;400),"",IF(AND('201920 DATA'!Z431="*",$B431&gt;=400),"*",IF($B431&gt;=400,ROUND('201920 DATA'!Z431/$B431,2),"")))</f>
        <v>0.08</v>
      </c>
      <c r="K431" s="296">
        <f>IF(OR($B431="*",$B431&lt;400),"",IF(AND('201920 DATA'!AA431="*",$B431&gt;=400),"*",IF($B431&gt;=400,ROUND('201920 DATA'!AA431/$B431,2),"")))</f>
        <v>0.11</v>
      </c>
      <c r="L431" s="296">
        <f>IF(OR($B431="*",$B431&lt;400),"",IF(AND('201920 DATA'!AB431="*",$B431&gt;=400),"*",IF($B431&gt;=400,ROUND('201920 DATA'!AB431/$B431,2),"")))</f>
        <v>0.18</v>
      </c>
      <c r="M431" s="296">
        <f>IF(OR($B431="*",$B431&lt;400),"",IF(AND('201920 DATA'!AC431="*",$B431&gt;=400),"*",IF($B431&gt;=400,ROUND('201920 DATA'!AC431/$B431,2),"")))</f>
        <v>0.25</v>
      </c>
      <c r="N431" s="296">
        <f>IF(OR($B431="*",$B431&lt;400),"",IF(AND('201920 DATA'!AD431="*",$B431&gt;=400),"*",IF($B431&gt;=400,ROUND('201920 DATA'!AD431/$B431,2),"")))</f>
        <v>0.25</v>
      </c>
      <c r="O431" s="296">
        <f>IF(OR($B431="*",$B431&lt;400),"",IF(AND('201920 DATA'!AE431="*",$B431&gt;=400),"*",IF($B431&gt;=400,ROUND('201920 DATA'!AE431/$B431,2),"")))</f>
        <v>0.05</v>
      </c>
      <c r="P431" s="297"/>
      <c r="Q431" s="296">
        <f>IF(OR($B431="*",$B431&lt;400),"",IF(AND('201920 DATA'!FO431="*",$B431&gt;=400),"*",IF($B431&gt;=400,ROUND('201920 DATA'!FO431/$B431,2),"")))</f>
        <v>0.56000000000000005</v>
      </c>
      <c r="R431" s="289">
        <f>IF(OR($C431="*",$C431&lt;400),"",IF(AND('201920 DATA'!F431="*",$C431&gt;=400),"*",IF($C431&gt;=400,ROUND('201920 DATA'!F431/$C431,2),"")))</f>
        <v>0.39</v>
      </c>
      <c r="S431" s="289">
        <f>IF(OR($C431="*",$C431&lt;400),"",IF(AND('201920 DATA'!G431="*",$C431&gt;=400),"*",IF($C431&gt;=400,ROUND('201920 DATA'!G431/$C431,2),"")))</f>
        <v>0.19</v>
      </c>
      <c r="T431" s="289">
        <f>IF(OR($C431="*",$C431&lt;400),"",IF(AND('201920 DATA'!H431="*",$C431&gt;=400),"*",IF($C431&gt;=400,ROUND('201920 DATA'!H431/$C431,2),"")))</f>
        <v>0.34</v>
      </c>
      <c r="U431" s="289">
        <f>IF(OR($C431="*",$C431&lt;400),"",IF(AND('201920 DATA'!FP431="*",$C431&gt;=400),"*",IF($C431&gt;=400,ROUND('201920 DATA'!FP431/$C431,2),"")))</f>
        <v>0.08</v>
      </c>
      <c r="V431" s="312" t="str">
        <f>IF(OR($D431="*",$D431&lt;400),"",IF(AND('201920 DATA'!M431="*",$D431&gt;=400),"*",IF($D431&gt;=400,ROUND('201920 DATA'!M431/$D431,2),"")))</f>
        <v/>
      </c>
      <c r="W431" s="312" t="str">
        <f>IF(OR($D431="*",$D431&lt;400),"",IF(AND('201920 DATA'!N431="*",$D431&gt;=400),"*",IF($D431&gt;=400,ROUND('201920 DATA'!N431/$D431,2),"")))</f>
        <v/>
      </c>
      <c r="X431" s="312" t="str">
        <f>IF(OR($D431="*",$D431&lt;400),"",IF(AND('201920 DATA'!O431="*",$D431&gt;=400),"*",IF($D431&gt;=400,ROUND('201920 DATA'!O431/$D431,2),"")))</f>
        <v/>
      </c>
      <c r="Y431" s="312" t="str">
        <f>IF(OR($D431="*",$D431&lt;400),"",IF(AND('201920 DATA'!P431="*",$D431&gt;=400),"*",IF($D431&gt;=400,ROUND('201920 DATA'!P431/$D431,2),"")))</f>
        <v/>
      </c>
      <c r="Z431" s="312" t="str">
        <f>IF(OR($D431="*",$D431&lt;400),"",IF(AND('201920 DATA'!Q431="*",$D431&gt;=400),"*",IF($D431&gt;=400,ROUND('201920 DATA'!Q431/$D431,2),"")))</f>
        <v/>
      </c>
      <c r="AA431" s="312" t="str">
        <f>IF(OR($D431="*",$D431&lt;400),"",IF(AND('201920 DATA'!R431="*",$D431&gt;=400),"*",IF($D431&gt;=400,ROUND('201920 DATA'!R431/$D431,2),"")))</f>
        <v/>
      </c>
      <c r="AB431" s="312" t="str">
        <f>IF(OR($D431="*",$D431&lt;400),"",IF(AND('201920 DATA'!S431="*",$D431&gt;=400),"*",IF($D431&gt;=400,ROUND('201920 DATA'!S431/$D431,2),"")))</f>
        <v/>
      </c>
      <c r="AC431" s="312" t="str">
        <f>IF(OR($D431="*",$D431&lt;400),"",IF(AND('201920 DATA'!T431="*",$D431&gt;=400),"*",IF($D431&gt;=400,ROUND('201920 DATA'!T431/$D431,2),"")))</f>
        <v/>
      </c>
      <c r="AD431" s="289">
        <f>IF(OR($C431="*",$C431&lt;400),"",IF(AND('201920 DATA'!BC431="*",$C431&gt;=400),"*",IF($C431&gt;=400,ROUND('201920 DATA'!BC431/$C431,2),"")))</f>
        <v>0.03</v>
      </c>
      <c r="AE431" s="289">
        <f>IF(OR($C431="*",$C431&lt;400),"",IF(AND('201920 DATA'!BD431="*",$C431&gt;=400),"*",IF($C431&gt;=400,ROUND('201920 DATA'!BD431/$C431,2),"")))</f>
        <v>0.15</v>
      </c>
      <c r="AF431" s="289">
        <f>IF(OR($C431="*",$C431&lt;400),"",IF(AND('201920 DATA'!BE431="*",$C431&gt;=400),"*",IF($C431&gt;=400,ROUND('201920 DATA'!BE431/$C431,2),"")))</f>
        <v>0.02</v>
      </c>
      <c r="AG431" s="289">
        <f>IF(OR($C431="*",$C431&lt;400),"",IF(AND('201920 DATA'!BF431="*",$C431&gt;=400),"*",IF($C431&gt;=400,ROUND('201920 DATA'!BF431/$C431,2),"")))</f>
        <v>0.02</v>
      </c>
      <c r="AH431" s="289">
        <f>IF(OR($C431="*",$C431&lt;400),"",IF(AND('201920 DATA'!BG431="*",$C431&gt;=400),"*",IF($C431&gt;=400,ROUND('201920 DATA'!BG431/$C431,2),"")))</f>
        <v>0.01</v>
      </c>
      <c r="AI431" s="289">
        <f>IF(OR($C431="*",$C431&lt;400),"",IF(AND('201920 DATA'!BH431="*",$C431&gt;=400),"*",IF($C431&gt;=400,ROUND('201920 DATA'!BH431/$C431,2),"")))</f>
        <v>0.02</v>
      </c>
      <c r="AJ431" s="289">
        <f>IF(OR($C431="*",$C431&lt;400),"",IF(AND('201920 DATA'!BI431="*",$C431&gt;=400),"*",IF($C431&gt;=400,ROUND('201920 DATA'!BI431/$C431,2),"")))</f>
        <v>0.04</v>
      </c>
      <c r="AK431" s="289">
        <f>IF(OR($C431="*",$C431&lt;400),"",IF(AND('201920 DATA'!BJ431="*",$C431&gt;=400),"*",IF($C431&gt;=400,ROUND('201920 DATA'!BJ431/$C431,2),"")))</f>
        <v>0.01</v>
      </c>
      <c r="AL431" s="289">
        <f>IF(OR($C431="*",$C431&lt;400),"",IF(AND('201920 DATA'!BK431="*",$C431&gt;=400),"*",IF($C431&gt;=400,ROUND('201920 DATA'!BK431/$C431,2),"")))</f>
        <v>0.05</v>
      </c>
      <c r="AM431" s="289">
        <f>IF(OR($C431="*",$C431&lt;400),"",IF(AND('201920 DATA'!BL431="*",$C431&gt;=400),"*",IF($C431&gt;=400,ROUND('201920 DATA'!BL431/$C431,2),"")))</f>
        <v>0.06</v>
      </c>
      <c r="AN431" s="289">
        <f>IF(OR($C431="*",$C431&lt;400),"",IF(AND('201920 DATA'!BM431="*",$C431&gt;=400),"*",IF($C431&gt;=400,ROUND('201920 DATA'!BM431/$C431,2),"")))</f>
        <v>0.13</v>
      </c>
      <c r="AO431" s="289">
        <f>IF(OR($C431="*",$C431&lt;400),"",IF(AND('201920 DATA'!BN431="*",$C431&gt;=400),"*",IF($C431&gt;=400,ROUND('201920 DATA'!BN431/$C431,2),"")))</f>
        <v>0.04</v>
      </c>
      <c r="AP431" s="289">
        <f>IF(OR($C431="*",$C431&lt;400),"",IF(AND('201920 DATA'!BO431="*",$C431&gt;=400),"*",IF($C431&gt;=400,ROUND('201920 DATA'!BO431/$C431,2),"")))</f>
        <v>7.0000000000000007E-2</v>
      </c>
      <c r="AQ431" s="289">
        <f>IF(OR($C431="*",$C431&lt;400),"",IF(AND('201920 DATA'!BP431="*",$C431&gt;=400),"*",IF($C431&gt;=400,ROUND('201920 DATA'!BP431/$C431,2),"")))</f>
        <v>0.04</v>
      </c>
      <c r="AR431" s="289">
        <f>IF(OR($C431="*",$C431&lt;400),"",IF(AND('201920 DATA'!BQ431="*",$C431&gt;=400),"*",IF($C431&gt;=400,ROUND('201920 DATA'!BQ431/$C431,2),"")))</f>
        <v>0.05</v>
      </c>
      <c r="AS431" s="289">
        <f>IF(OR($C431="*",$C431&lt;400),"",IF(AND('201920 DATA'!BR431="*",$C431&gt;=400),"*",IF($C431&gt;=400,ROUND('201920 DATA'!BR431/$C431,2),"")))</f>
        <v>0.01</v>
      </c>
      <c r="AT431" s="289">
        <f>IF(OR($C431="*",$C431&lt;400),"",IF(AND('201920 DATA'!BS431="*",$C431&gt;=400),"*",IF($C431&gt;=400,ROUND('201920 DATA'!BS431/$C431,2),"")))</f>
        <v>0</v>
      </c>
      <c r="AU431" s="289">
        <f>IF(OR($C431="*",$C431&lt;400),"",IF(AND('201920 DATA'!BT431="*",$C431&gt;=400),"*",IF($C431&gt;=400,ROUND('201920 DATA'!BT431/$C431,2),"")))</f>
        <v>0.13</v>
      </c>
      <c r="AV431" s="289">
        <f>IF(OR($C431="*",$C431&lt;400),"",IF(AND('201920 DATA'!BU431="*",$C431&gt;=400),"*",IF($C431&gt;=400,ROUND('201920 DATA'!BU431/$C431,2),"")))</f>
        <v>0.06</v>
      </c>
      <c r="AW431" s="289">
        <f>IF(OR($C431="*",$C431&lt;400),"",IF(AND('201920 DATA'!BV431="*",$C431&gt;=400),"*",IF($C431&gt;=400,ROUND('201920 DATA'!BV431/$C431,2),"")))</f>
        <v>0</v>
      </c>
      <c r="AX431" s="289">
        <f>IF(OR($C431="*",$C431&lt;400),"",IF(AND('201920 DATA'!BW431="*",$C431&gt;=400),"*",IF($C431&gt;=400,ROUND('201920 DATA'!BW431/$C431,2),"")))</f>
        <v>0.06</v>
      </c>
      <c r="AZ431" s="365">
        <v>207235</v>
      </c>
    </row>
    <row r="432" spans="1:52" x14ac:dyDescent="0.2">
      <c r="A432" s="373" t="s">
        <v>203</v>
      </c>
      <c r="B432" s="287">
        <f>'201920 DATA'!B432</f>
        <v>235625</v>
      </c>
      <c r="C432" s="288">
        <f>'201920 DATA'!C432</f>
        <v>202765</v>
      </c>
      <c r="D432" s="293">
        <f>'201920 DATA'!FQ432</f>
        <v>81865</v>
      </c>
      <c r="F432" s="313">
        <f t="shared" si="12"/>
        <v>0.03</v>
      </c>
      <c r="G432" s="295">
        <f t="shared" si="13"/>
        <v>0.86</v>
      </c>
      <c r="H432" s="289">
        <f>IF(OR($C432="*",$C432&lt;400),"",IF(AND('201920 DATA'!F432="*",$C432&gt;=400),"*",IF($C432&gt;=400,ROUND('201920 DATA'!F432/$C432,2),"")))</f>
        <v>0.4</v>
      </c>
      <c r="I432" s="296">
        <f>IF(OR($B432="*",$B432&lt;400),"",IF(AND('201920 DATA'!Y432="*",$B432&gt;=400),"*",IF($B432&gt;=400,ROUND('201920 DATA'!Y432/$B432,2),"")))</f>
        <v>0.12</v>
      </c>
      <c r="J432" s="296">
        <f>IF(OR($B432="*",$B432&lt;400),"",IF(AND('201920 DATA'!Z432="*",$B432&gt;=400),"*",IF($B432&gt;=400,ROUND('201920 DATA'!Z432/$B432,2),"")))</f>
        <v>0.1</v>
      </c>
      <c r="K432" s="296">
        <f>IF(OR($B432="*",$B432&lt;400),"",IF(AND('201920 DATA'!AA432="*",$B432&gt;=400),"*",IF($B432&gt;=400,ROUND('201920 DATA'!AA432/$B432,2),"")))</f>
        <v>0.14000000000000001</v>
      </c>
      <c r="L432" s="296">
        <f>IF(OR($B432="*",$B432&lt;400),"",IF(AND('201920 DATA'!AB432="*",$B432&gt;=400),"*",IF($B432&gt;=400,ROUND('201920 DATA'!AB432/$B432,2),"")))</f>
        <v>0.18</v>
      </c>
      <c r="M432" s="296">
        <f>IF(OR($B432="*",$B432&lt;400),"",IF(AND('201920 DATA'!AC432="*",$B432&gt;=400),"*",IF($B432&gt;=400,ROUND('201920 DATA'!AC432/$B432,2),"")))</f>
        <v>0.22</v>
      </c>
      <c r="N432" s="296">
        <f>IF(OR($B432="*",$B432&lt;400),"",IF(AND('201920 DATA'!AD432="*",$B432&gt;=400),"*",IF($B432&gt;=400,ROUND('201920 DATA'!AD432/$B432,2),"")))</f>
        <v>0.2</v>
      </c>
      <c r="O432" s="296">
        <f>IF(OR($B432="*",$B432&lt;400),"",IF(AND('201920 DATA'!AE432="*",$B432&gt;=400),"*",IF($B432&gt;=400,ROUND('201920 DATA'!AE432/$B432,2),"")))</f>
        <v>0.04</v>
      </c>
      <c r="P432" s="297"/>
      <c r="Q432" s="296">
        <f>IF(OR($B432="*",$B432&lt;400),"",IF(AND('201920 DATA'!FO432="*",$B432&gt;=400),"*",IF($B432&gt;=400,ROUND('201920 DATA'!FO432/$B432,2),"")))</f>
        <v>0.65</v>
      </c>
      <c r="R432" s="289">
        <f>IF(OR($C432="*",$C432&lt;400),"",IF(AND('201920 DATA'!F432="*",$C432&gt;=400),"*",IF($C432&gt;=400,ROUND('201920 DATA'!F432/$C432,2),"")))</f>
        <v>0.4</v>
      </c>
      <c r="S432" s="289">
        <f>IF(OR($C432="*",$C432&lt;400),"",IF(AND('201920 DATA'!G432="*",$C432&gt;=400),"*",IF($C432&gt;=400,ROUND('201920 DATA'!G432/$C432,2),"")))</f>
        <v>0.08</v>
      </c>
      <c r="T432" s="289">
        <f>IF(OR($C432="*",$C432&lt;400),"",IF(AND('201920 DATA'!H432="*",$C432&gt;=400),"*",IF($C432&gt;=400,ROUND('201920 DATA'!H432/$C432,2),"")))</f>
        <v>0.42</v>
      </c>
      <c r="U432" s="289">
        <f>IF(OR($C432="*",$C432&lt;400),"",IF(AND('201920 DATA'!FP432="*",$C432&gt;=400),"*",IF($C432&gt;=400,ROUND('201920 DATA'!FP432/$C432,2),"")))</f>
        <v>0.1</v>
      </c>
      <c r="V432" s="312">
        <f>IF(OR($D432="*",$D432&lt;400),"",IF(AND('201920 DATA'!M432="*",$D432&gt;=400),"*",IF($D432&gt;=400,ROUND('201920 DATA'!M432/$D432,2),"")))</f>
        <v>0</v>
      </c>
      <c r="W432" s="312">
        <f>IF(OR($D432="*",$D432&lt;400),"",IF(AND('201920 DATA'!N432="*",$D432&gt;=400),"*",IF($D432&gt;=400,ROUND('201920 DATA'!N432/$D432,2),"")))</f>
        <v>0.52</v>
      </c>
      <c r="X432" s="312">
        <f>IF(OR($D432="*",$D432&lt;400),"",IF(AND('201920 DATA'!O432="*",$D432&gt;=400),"*",IF($D432&gt;=400,ROUND('201920 DATA'!O432/$D432,2),"")))</f>
        <v>0.19</v>
      </c>
      <c r="Y432" s="312">
        <f>IF(OR($D432="*",$D432&lt;400),"",IF(AND('201920 DATA'!P432="*",$D432&gt;=400),"*",IF($D432&gt;=400,ROUND('201920 DATA'!P432/$D432,2),"")))</f>
        <v>0.11</v>
      </c>
      <c r="Z432" s="312">
        <f>IF(OR($D432="*",$D432&lt;400),"",IF(AND('201920 DATA'!Q432="*",$D432&gt;=400),"*",IF($D432&gt;=400,ROUND('201920 DATA'!Q432/$D432,2),"")))</f>
        <v>0.12</v>
      </c>
      <c r="AA432" s="312">
        <f>IF(OR($D432="*",$D432&lt;400),"",IF(AND('201920 DATA'!R432="*",$D432&gt;=400),"*",IF($D432&gt;=400,ROUND('201920 DATA'!R432/$D432,2),"")))</f>
        <v>0.04</v>
      </c>
      <c r="AB432" s="312">
        <f>IF(OR($D432="*",$D432&lt;400),"",IF(AND('201920 DATA'!S432="*",$D432&gt;=400),"*",IF($D432&gt;=400,ROUND('201920 DATA'!S432/$D432,2),"")))</f>
        <v>0.01</v>
      </c>
      <c r="AC432" s="312">
        <f>IF(OR($D432="*",$D432&lt;400),"",IF(AND('201920 DATA'!T432="*",$D432&gt;=400),"*",IF($D432&gt;=400,ROUND('201920 DATA'!T432/$D432,2),"")))</f>
        <v>0</v>
      </c>
      <c r="AD432" s="289">
        <f>IF(OR($C432="*",$C432&lt;400),"",IF(AND('201920 DATA'!BC432="*",$C432&gt;=400),"*",IF($C432&gt;=400,ROUND('201920 DATA'!BC432/$C432,2),"")))</f>
        <v>0.03</v>
      </c>
      <c r="AE432" s="289">
        <f>IF(OR($C432="*",$C432&lt;400),"",IF(AND('201920 DATA'!BD432="*",$C432&gt;=400),"*",IF($C432&gt;=400,ROUND('201920 DATA'!BD432/$C432,2),"")))</f>
        <v>0.11</v>
      </c>
      <c r="AF432" s="289">
        <f>IF(OR($C432="*",$C432&lt;400),"",IF(AND('201920 DATA'!BE432="*",$C432&gt;=400),"*",IF($C432&gt;=400,ROUND('201920 DATA'!BE432/$C432,2),"")))</f>
        <v>0.02</v>
      </c>
      <c r="AG432" s="289">
        <f>IF(OR($C432="*",$C432&lt;400),"",IF(AND('201920 DATA'!BF432="*",$C432&gt;=400),"*",IF($C432&gt;=400,ROUND('201920 DATA'!BF432/$C432,2),"")))</f>
        <v>0.02</v>
      </c>
      <c r="AH432" s="289">
        <f>IF(OR($C432="*",$C432&lt;400),"",IF(AND('201920 DATA'!BG432="*",$C432&gt;=400),"*",IF($C432&gt;=400,ROUND('201920 DATA'!BG432/$C432,2),"")))</f>
        <v>0.01</v>
      </c>
      <c r="AI432" s="289">
        <f>IF(OR($C432="*",$C432&lt;400),"",IF(AND('201920 DATA'!BH432="*",$C432&gt;=400),"*",IF($C432&gt;=400,ROUND('201920 DATA'!BH432/$C432,2),"")))</f>
        <v>0.03</v>
      </c>
      <c r="AJ432" s="289">
        <f>IF(OR($C432="*",$C432&lt;400),"",IF(AND('201920 DATA'!BI432="*",$C432&gt;=400),"*",IF($C432&gt;=400,ROUND('201920 DATA'!BI432/$C432,2),"")))</f>
        <v>0.03</v>
      </c>
      <c r="AK432" s="289">
        <f>IF(OR($C432="*",$C432&lt;400),"",IF(AND('201920 DATA'!BJ432="*",$C432&gt;=400),"*",IF($C432&gt;=400,ROUND('201920 DATA'!BJ432/$C432,2),"")))</f>
        <v>0</v>
      </c>
      <c r="AL432" s="289">
        <f>IF(OR($C432="*",$C432&lt;400),"",IF(AND('201920 DATA'!BK432="*",$C432&gt;=400),"*",IF($C432&gt;=400,ROUND('201920 DATA'!BK432/$C432,2),"")))</f>
        <v>7.0000000000000007E-2</v>
      </c>
      <c r="AM432" s="289">
        <f>IF(OR($C432="*",$C432&lt;400),"",IF(AND('201920 DATA'!BL432="*",$C432&gt;=400),"*",IF($C432&gt;=400,ROUND('201920 DATA'!BL432/$C432,2),"")))</f>
        <v>7.0000000000000007E-2</v>
      </c>
      <c r="AN432" s="289">
        <f>IF(OR($C432="*",$C432&lt;400),"",IF(AND('201920 DATA'!BM432="*",$C432&gt;=400),"*",IF($C432&gt;=400,ROUND('201920 DATA'!BM432/$C432,2),"")))</f>
        <v>0.14000000000000001</v>
      </c>
      <c r="AO432" s="289">
        <f>IF(OR($C432="*",$C432&lt;400),"",IF(AND('201920 DATA'!BN432="*",$C432&gt;=400),"*",IF($C432&gt;=400,ROUND('201920 DATA'!BN432/$C432,2),"")))</f>
        <v>0.02</v>
      </c>
      <c r="AP432" s="289">
        <f>IF(OR($C432="*",$C432&lt;400),"",IF(AND('201920 DATA'!BO432="*",$C432&gt;=400),"*",IF($C432&gt;=400,ROUND('201920 DATA'!BO432/$C432,2),"")))</f>
        <v>0.05</v>
      </c>
      <c r="AQ432" s="289">
        <f>IF(OR($C432="*",$C432&lt;400),"",IF(AND('201920 DATA'!BP432="*",$C432&gt;=400),"*",IF($C432&gt;=400,ROUND('201920 DATA'!BP432/$C432,2),"")))</f>
        <v>0.06</v>
      </c>
      <c r="AR432" s="289">
        <f>IF(OR($C432="*",$C432&lt;400),"",IF(AND('201920 DATA'!BQ432="*",$C432&gt;=400),"*",IF($C432&gt;=400,ROUND('201920 DATA'!BQ432/$C432,2),"")))</f>
        <v>0.06</v>
      </c>
      <c r="AS432" s="289">
        <f>IF(OR($C432="*",$C432&lt;400),"",IF(AND('201920 DATA'!BR432="*",$C432&gt;=400),"*",IF($C432&gt;=400,ROUND('201920 DATA'!BR432/$C432,2),"")))</f>
        <v>0.01</v>
      </c>
      <c r="AT432" s="289">
        <f>IF(OR($C432="*",$C432&lt;400),"",IF(AND('201920 DATA'!BS432="*",$C432&gt;=400),"*",IF($C432&gt;=400,ROUND('201920 DATA'!BS432/$C432,2),"")))</f>
        <v>0.01</v>
      </c>
      <c r="AU432" s="289">
        <f>IF(OR($C432="*",$C432&lt;400),"",IF(AND('201920 DATA'!BT432="*",$C432&gt;=400),"*",IF($C432&gt;=400,ROUND('201920 DATA'!BT432/$C432,2),"")))</f>
        <v>0.1</v>
      </c>
      <c r="AV432" s="289">
        <f>IF(OR($C432="*",$C432&lt;400),"",IF(AND('201920 DATA'!BU432="*",$C432&gt;=400),"*",IF($C432&gt;=400,ROUND('201920 DATA'!BU432/$C432,2),"")))</f>
        <v>0.08</v>
      </c>
      <c r="AW432" s="289">
        <f>IF(OR($C432="*",$C432&lt;400),"",IF(AND('201920 DATA'!BV432="*",$C432&gt;=400),"*",IF($C432&gt;=400,ROUND('201920 DATA'!BV432/$C432,2),"")))</f>
        <v>0</v>
      </c>
      <c r="AX432" s="289">
        <f>IF(OR($C432="*",$C432&lt;400),"",IF(AND('201920 DATA'!BW432="*",$C432&gt;=400),"*",IF($C432&gt;=400,ROUND('201920 DATA'!BW432/$C432,2),"")))</f>
        <v>7.0000000000000007E-2</v>
      </c>
      <c r="AZ432" s="365">
        <v>229715</v>
      </c>
    </row>
    <row r="433" spans="1:52" x14ac:dyDescent="0.2">
      <c r="A433" s="373" t="s">
        <v>204</v>
      </c>
      <c r="B433" s="287">
        <f>'201920 DATA'!B433</f>
        <v>86760</v>
      </c>
      <c r="C433" s="288">
        <f>'201920 DATA'!C433</f>
        <v>77500</v>
      </c>
      <c r="D433" s="293">
        <f>'201920 DATA'!FQ433</f>
        <v>31910</v>
      </c>
      <c r="F433" s="313">
        <f t="shared" si="12"/>
        <v>-0.01</v>
      </c>
      <c r="G433" s="295">
        <f t="shared" si="13"/>
        <v>0.89</v>
      </c>
      <c r="H433" s="289">
        <f>IF(OR($C433="*",$C433&lt;400),"",IF(AND('201920 DATA'!F433="*",$C433&gt;=400),"*",IF($C433&gt;=400,ROUND('201920 DATA'!F433/$C433,2),"")))</f>
        <v>0.38</v>
      </c>
      <c r="I433" s="296">
        <f>IF(OR($B433="*",$B433&lt;400),"",IF(AND('201920 DATA'!Y433="*",$B433&gt;=400),"*",IF($B433&gt;=400,ROUND('201920 DATA'!Y433/$B433,2),"")))</f>
        <v>0.1</v>
      </c>
      <c r="J433" s="296">
        <f>IF(OR($B433="*",$B433&lt;400),"",IF(AND('201920 DATA'!Z433="*",$B433&gt;=400),"*",IF($B433&gt;=400,ROUND('201920 DATA'!Z433/$B433,2),"")))</f>
        <v>0.08</v>
      </c>
      <c r="K433" s="296">
        <f>IF(OR($B433="*",$B433&lt;400),"",IF(AND('201920 DATA'!AA433="*",$B433&gt;=400),"*",IF($B433&gt;=400,ROUND('201920 DATA'!AA433/$B433,2),"")))</f>
        <v>0.13</v>
      </c>
      <c r="L433" s="296">
        <f>IF(OR($B433="*",$B433&lt;400),"",IF(AND('201920 DATA'!AB433="*",$B433&gt;=400),"*",IF($B433&gt;=400,ROUND('201920 DATA'!AB433/$B433,2),"")))</f>
        <v>0.16</v>
      </c>
      <c r="M433" s="296">
        <f>IF(OR($B433="*",$B433&lt;400),"",IF(AND('201920 DATA'!AC433="*",$B433&gt;=400),"*",IF($B433&gt;=400,ROUND('201920 DATA'!AC433/$B433,2),"")))</f>
        <v>0.21</v>
      </c>
      <c r="N433" s="296">
        <f>IF(OR($B433="*",$B433&lt;400),"",IF(AND('201920 DATA'!AD433="*",$B433&gt;=400),"*",IF($B433&gt;=400,ROUND('201920 DATA'!AD433/$B433,2),"")))</f>
        <v>0.26</v>
      </c>
      <c r="O433" s="296">
        <f>IF(OR($B433="*",$B433&lt;400),"",IF(AND('201920 DATA'!AE433="*",$B433&gt;=400),"*",IF($B433&gt;=400,ROUND('201920 DATA'!AE433/$B433,2),"")))</f>
        <v>0.05</v>
      </c>
      <c r="P433" s="297"/>
      <c r="Q433" s="296">
        <f>IF(OR($B433="*",$B433&lt;400),"",IF(AND('201920 DATA'!FO433="*",$B433&gt;=400),"*",IF($B433&gt;=400,ROUND('201920 DATA'!FO433/$B433,2),"")))</f>
        <v>0.7</v>
      </c>
      <c r="R433" s="289">
        <f>IF(OR($C433="*",$C433&lt;400),"",IF(AND('201920 DATA'!F433="*",$C433&gt;=400),"*",IF($C433&gt;=400,ROUND('201920 DATA'!F433/$C433,2),"")))</f>
        <v>0.38</v>
      </c>
      <c r="S433" s="289">
        <f>IF(OR($C433="*",$C433&lt;400),"",IF(AND('201920 DATA'!G433="*",$C433&gt;=400),"*",IF($C433&gt;=400,ROUND('201920 DATA'!G433/$C433,2),"")))</f>
        <v>0.09</v>
      </c>
      <c r="T433" s="289">
        <f>IF(OR($C433="*",$C433&lt;400),"",IF(AND('201920 DATA'!H433="*",$C433&gt;=400),"*",IF($C433&gt;=400,ROUND('201920 DATA'!H433/$C433,2),"")))</f>
        <v>0.42</v>
      </c>
      <c r="U433" s="289">
        <f>IF(OR($C433="*",$C433&lt;400),"",IF(AND('201920 DATA'!FP433="*",$C433&gt;=400),"*",IF($C433&gt;=400,ROUND('201920 DATA'!FP433/$C433,2),"")))</f>
        <v>0.11</v>
      </c>
      <c r="V433" s="312">
        <f>IF(OR($D433="*",$D433&lt;400),"",IF(AND('201920 DATA'!M433="*",$D433&gt;=400),"*",IF($D433&gt;=400,ROUND('201920 DATA'!M433/$D433,2),"")))</f>
        <v>0</v>
      </c>
      <c r="W433" s="312">
        <f>IF(OR($D433="*",$D433&lt;400),"",IF(AND('201920 DATA'!N433="*",$D433&gt;=400),"*",IF($D433&gt;=400,ROUND('201920 DATA'!N433/$D433,2),"")))</f>
        <v>0.36</v>
      </c>
      <c r="X433" s="312">
        <f>IF(OR($D433="*",$D433&lt;400),"",IF(AND('201920 DATA'!O433="*",$D433&gt;=400),"*",IF($D433&gt;=400,ROUND('201920 DATA'!O433/$D433,2),"")))</f>
        <v>0.22</v>
      </c>
      <c r="Y433" s="312">
        <f>IF(OR($D433="*",$D433&lt;400),"",IF(AND('201920 DATA'!P433="*",$D433&gt;=400),"*",IF($D433&gt;=400,ROUND('201920 DATA'!P433/$D433,2),"")))</f>
        <v>0.15</v>
      </c>
      <c r="Z433" s="312">
        <f>IF(OR($D433="*",$D433&lt;400),"",IF(AND('201920 DATA'!Q433="*",$D433&gt;=400),"*",IF($D433&gt;=400,ROUND('201920 DATA'!Q433/$D433,2),"")))</f>
        <v>0.24</v>
      </c>
      <c r="AA433" s="312">
        <f>IF(OR($D433="*",$D433&lt;400),"",IF(AND('201920 DATA'!R433="*",$D433&gt;=400),"*",IF($D433&gt;=400,ROUND('201920 DATA'!R433/$D433,2),"")))</f>
        <v>0.03</v>
      </c>
      <c r="AB433" s="312">
        <f>IF(OR($D433="*",$D433&lt;400),"",IF(AND('201920 DATA'!S433="*",$D433&gt;=400),"*",IF($D433&gt;=400,ROUND('201920 DATA'!S433/$D433,2),"")))</f>
        <v>0</v>
      </c>
      <c r="AC433" s="312" t="str">
        <f>IF(OR($D433="*",$D433&lt;400),"",IF(AND('201920 DATA'!T433="*",$D433&gt;=400),"*",IF($D433&gt;=400,ROUND('201920 DATA'!T433/$D433,2),"")))</f>
        <v>*</v>
      </c>
      <c r="AD433" s="289">
        <f>IF(OR($C433="*",$C433&lt;400),"",IF(AND('201920 DATA'!BC433="*",$C433&gt;=400),"*",IF($C433&gt;=400,ROUND('201920 DATA'!BC433/$C433,2),"")))</f>
        <v>0.02</v>
      </c>
      <c r="AE433" s="289">
        <f>IF(OR($C433="*",$C433&lt;400),"",IF(AND('201920 DATA'!BD433="*",$C433&gt;=400),"*",IF($C433&gt;=400,ROUND('201920 DATA'!BD433/$C433,2),"")))</f>
        <v>7.0000000000000007E-2</v>
      </c>
      <c r="AF433" s="289">
        <f>IF(OR($C433="*",$C433&lt;400),"",IF(AND('201920 DATA'!BE433="*",$C433&gt;=400),"*",IF($C433&gt;=400,ROUND('201920 DATA'!BE433/$C433,2),"")))</f>
        <v>0.02</v>
      </c>
      <c r="AG433" s="289">
        <f>IF(OR($C433="*",$C433&lt;400),"",IF(AND('201920 DATA'!BF433="*",$C433&gt;=400),"*",IF($C433&gt;=400,ROUND('201920 DATA'!BF433/$C433,2),"")))</f>
        <v>0.02</v>
      </c>
      <c r="AH433" s="289">
        <f>IF(OR($C433="*",$C433&lt;400),"",IF(AND('201920 DATA'!BG433="*",$C433&gt;=400),"*",IF($C433&gt;=400,ROUND('201920 DATA'!BG433/$C433,2),"")))</f>
        <v>0</v>
      </c>
      <c r="AI433" s="289">
        <f>IF(OR($C433="*",$C433&lt;400),"",IF(AND('201920 DATA'!BH433="*",$C433&gt;=400),"*",IF($C433&gt;=400,ROUND('201920 DATA'!BH433/$C433,2),"")))</f>
        <v>0.02</v>
      </c>
      <c r="AJ433" s="289">
        <f>IF(OR($C433="*",$C433&lt;400),"",IF(AND('201920 DATA'!BI433="*",$C433&gt;=400),"*",IF($C433&gt;=400,ROUND('201920 DATA'!BI433/$C433,2),"")))</f>
        <v>0.06</v>
      </c>
      <c r="AK433" s="289">
        <f>IF(OR($C433="*",$C433&lt;400),"",IF(AND('201920 DATA'!BJ433="*",$C433&gt;=400),"*",IF($C433&gt;=400,ROUND('201920 DATA'!BJ433/$C433,2),"")))</f>
        <v>0</v>
      </c>
      <c r="AL433" s="289">
        <f>IF(OR($C433="*",$C433&lt;400),"",IF(AND('201920 DATA'!BK433="*",$C433&gt;=400),"*",IF($C433&gt;=400,ROUND('201920 DATA'!BK433/$C433,2),"")))</f>
        <v>7.0000000000000007E-2</v>
      </c>
      <c r="AM433" s="289">
        <f>IF(OR($C433="*",$C433&lt;400),"",IF(AND('201920 DATA'!BL433="*",$C433&gt;=400),"*",IF($C433&gt;=400,ROUND('201920 DATA'!BL433/$C433,2),"")))</f>
        <v>7.0000000000000007E-2</v>
      </c>
      <c r="AN433" s="289">
        <f>IF(OR($C433="*",$C433&lt;400),"",IF(AND('201920 DATA'!BM433="*",$C433&gt;=400),"*",IF($C433&gt;=400,ROUND('201920 DATA'!BM433/$C433,2),"")))</f>
        <v>0.2</v>
      </c>
      <c r="AO433" s="289">
        <f>IF(OR($C433="*",$C433&lt;400),"",IF(AND('201920 DATA'!BN433="*",$C433&gt;=400),"*",IF($C433&gt;=400,ROUND('201920 DATA'!BN433/$C433,2),"")))</f>
        <v>0.03</v>
      </c>
      <c r="AP433" s="289">
        <f>IF(OR($C433="*",$C433&lt;400),"",IF(AND('201920 DATA'!BO433="*",$C433&gt;=400),"*",IF($C433&gt;=400,ROUND('201920 DATA'!BO433/$C433,2),"")))</f>
        <v>0.06</v>
      </c>
      <c r="AQ433" s="289">
        <f>IF(OR($C433="*",$C433&lt;400),"",IF(AND('201920 DATA'!BP433="*",$C433&gt;=400),"*",IF($C433&gt;=400,ROUND('201920 DATA'!BP433/$C433,2),"")))</f>
        <v>7.0000000000000007E-2</v>
      </c>
      <c r="AR433" s="289">
        <f>IF(OR($C433="*",$C433&lt;400),"",IF(AND('201920 DATA'!BQ433="*",$C433&gt;=400),"*",IF($C433&gt;=400,ROUND('201920 DATA'!BQ433/$C433,2),"")))</f>
        <v>0.06</v>
      </c>
      <c r="AS433" s="289">
        <f>IF(OR($C433="*",$C433&lt;400),"",IF(AND('201920 DATA'!BR433="*",$C433&gt;=400),"*",IF($C433&gt;=400,ROUND('201920 DATA'!BR433/$C433,2),"")))</f>
        <v>0.03</v>
      </c>
      <c r="AT433" s="289">
        <f>IF(OR($C433="*",$C433&lt;400),"",IF(AND('201920 DATA'!BS433="*",$C433&gt;=400),"*",IF($C433&gt;=400,ROUND('201920 DATA'!BS433/$C433,2),"")))</f>
        <v>0.01</v>
      </c>
      <c r="AU433" s="289">
        <f>IF(OR($C433="*",$C433&lt;400),"",IF(AND('201920 DATA'!BT433="*",$C433&gt;=400),"*",IF($C433&gt;=400,ROUND('201920 DATA'!BT433/$C433,2),"")))</f>
        <v>0.1</v>
      </c>
      <c r="AV433" s="289">
        <f>IF(OR($C433="*",$C433&lt;400),"",IF(AND('201920 DATA'!BU433="*",$C433&gt;=400),"*",IF($C433&gt;=400,ROUND('201920 DATA'!BU433/$C433,2),"")))</f>
        <v>0.06</v>
      </c>
      <c r="AW433" s="289">
        <f>IF(OR($C433="*",$C433&lt;400),"",IF(AND('201920 DATA'!BV433="*",$C433&gt;=400),"*",IF($C433&gt;=400,ROUND('201920 DATA'!BV433/$C433,2),"")))</f>
        <v>0</v>
      </c>
      <c r="AX433" s="289">
        <f>IF(OR($C433="*",$C433&lt;400),"",IF(AND('201920 DATA'!BW433="*",$C433&gt;=400),"*",IF($C433&gt;=400,ROUND('201920 DATA'!BW433/$C433,2),"")))</f>
        <v>0.05</v>
      </c>
      <c r="AZ433" s="365">
        <v>87625</v>
      </c>
    </row>
    <row r="434" spans="1:52" x14ac:dyDescent="0.2">
      <c r="A434" s="373" t="s">
        <v>205</v>
      </c>
      <c r="B434" s="287">
        <f>'201920 DATA'!B434</f>
        <v>156395</v>
      </c>
      <c r="C434" s="288">
        <f>'201920 DATA'!C434</f>
        <v>97160</v>
      </c>
      <c r="D434" s="293">
        <f>'201920 DATA'!FQ434</f>
        <v>36120</v>
      </c>
      <c r="F434" s="313">
        <f t="shared" si="12"/>
        <v>0.08</v>
      </c>
      <c r="G434" s="295">
        <f t="shared" si="13"/>
        <v>0.62</v>
      </c>
      <c r="H434" s="289">
        <f>IF(OR($C434="*",$C434&lt;400),"",IF(AND('201920 DATA'!F434="*",$C434&gt;=400),"*",IF($C434&gt;=400,ROUND('201920 DATA'!F434/$C434,2),"")))</f>
        <v>0.41</v>
      </c>
      <c r="I434" s="296">
        <f>IF(OR($B434="*",$B434&lt;400),"",IF(AND('201920 DATA'!Y434="*",$B434&gt;=400),"*",IF($B434&gt;=400,ROUND('201920 DATA'!Y434/$B434,2),"")))</f>
        <v>0.1</v>
      </c>
      <c r="J434" s="296">
        <f>IF(OR($B434="*",$B434&lt;400),"",IF(AND('201920 DATA'!Z434="*",$B434&gt;=400),"*",IF($B434&gt;=400,ROUND('201920 DATA'!Z434/$B434,2),"")))</f>
        <v>7.0000000000000007E-2</v>
      </c>
      <c r="K434" s="296">
        <f>IF(OR($B434="*",$B434&lt;400),"",IF(AND('201920 DATA'!AA434="*",$B434&gt;=400),"*",IF($B434&gt;=400,ROUND('201920 DATA'!AA434/$B434,2),"")))</f>
        <v>0.12</v>
      </c>
      <c r="L434" s="296">
        <f>IF(OR($B434="*",$B434&lt;400),"",IF(AND('201920 DATA'!AB434="*",$B434&gt;=400),"*",IF($B434&gt;=400,ROUND('201920 DATA'!AB434/$B434,2),"")))</f>
        <v>0.15</v>
      </c>
      <c r="M434" s="296">
        <f>IF(OR($B434="*",$B434&lt;400),"",IF(AND('201920 DATA'!AC434="*",$B434&gt;=400),"*",IF($B434&gt;=400,ROUND('201920 DATA'!AC434/$B434,2),"")))</f>
        <v>0.22</v>
      </c>
      <c r="N434" s="296">
        <f>IF(OR($B434="*",$B434&lt;400),"",IF(AND('201920 DATA'!AD434="*",$B434&gt;=400),"*",IF($B434&gt;=400,ROUND('201920 DATA'!AD434/$B434,2),"")))</f>
        <v>0.27</v>
      </c>
      <c r="O434" s="296">
        <f>IF(OR($B434="*",$B434&lt;400),"",IF(AND('201920 DATA'!AE434="*",$B434&gt;=400),"*",IF($B434&gt;=400,ROUND('201920 DATA'!AE434/$B434,2),"")))</f>
        <v>7.0000000000000007E-2</v>
      </c>
      <c r="P434" s="297"/>
      <c r="Q434" s="296">
        <f>IF(OR($B434="*",$B434&lt;400),"",IF(AND('201920 DATA'!FO434="*",$B434&gt;=400),"*",IF($B434&gt;=400,ROUND('201920 DATA'!FO434/$B434,2),"")))</f>
        <v>0.49</v>
      </c>
      <c r="R434" s="289">
        <f>IF(OR($C434="*",$C434&lt;400),"",IF(AND('201920 DATA'!F434="*",$C434&gt;=400),"*",IF($C434&gt;=400,ROUND('201920 DATA'!F434/$C434,2),"")))</f>
        <v>0.41</v>
      </c>
      <c r="S434" s="289">
        <f>IF(OR($C434="*",$C434&lt;400),"",IF(AND('201920 DATA'!G434="*",$C434&gt;=400),"*",IF($C434&gt;=400,ROUND('201920 DATA'!G434/$C434,2),"")))</f>
        <v>0.08</v>
      </c>
      <c r="T434" s="289">
        <f>IF(OR($C434="*",$C434&lt;400),"",IF(AND('201920 DATA'!H434="*",$C434&gt;=400),"*",IF($C434&gt;=400,ROUND('201920 DATA'!H434/$C434,2),"")))</f>
        <v>0.38</v>
      </c>
      <c r="U434" s="289">
        <f>IF(OR($C434="*",$C434&lt;400),"",IF(AND('201920 DATA'!FP434="*",$C434&gt;=400),"*",IF($C434&gt;=400,ROUND('201920 DATA'!FP434/$C434,2),"")))</f>
        <v>0.14000000000000001</v>
      </c>
      <c r="V434" s="312">
        <f>IF(OR($D434="*",$D434&lt;400),"",IF(AND('201920 DATA'!M434="*",$D434&gt;=400),"*",IF($D434&gt;=400,ROUND('201920 DATA'!M434/$D434,2),"")))</f>
        <v>0</v>
      </c>
      <c r="W434" s="312">
        <f>IF(OR($D434="*",$D434&lt;400),"",IF(AND('201920 DATA'!N434="*",$D434&gt;=400),"*",IF($D434&gt;=400,ROUND('201920 DATA'!N434/$D434,2),"")))</f>
        <v>0.46</v>
      </c>
      <c r="X434" s="312">
        <f>IF(OR($D434="*",$D434&lt;400),"",IF(AND('201920 DATA'!O434="*",$D434&gt;=400),"*",IF($D434&gt;=400,ROUND('201920 DATA'!O434/$D434,2),"")))</f>
        <v>0.26</v>
      </c>
      <c r="Y434" s="312">
        <f>IF(OR($D434="*",$D434&lt;400),"",IF(AND('201920 DATA'!P434="*",$D434&gt;=400),"*",IF($D434&gt;=400,ROUND('201920 DATA'!P434/$D434,2),"")))</f>
        <v>0.13</v>
      </c>
      <c r="Z434" s="312">
        <f>IF(OR($D434="*",$D434&lt;400),"",IF(AND('201920 DATA'!Q434="*",$D434&gt;=400),"*",IF($D434&gt;=400,ROUND('201920 DATA'!Q434/$D434,2),"")))</f>
        <v>0.13</v>
      </c>
      <c r="AA434" s="312">
        <f>IF(OR($D434="*",$D434&lt;400),"",IF(AND('201920 DATA'!R434="*",$D434&gt;=400),"*",IF($D434&gt;=400,ROUND('201920 DATA'!R434/$D434,2),"")))</f>
        <v>0.02</v>
      </c>
      <c r="AB434" s="312">
        <f>IF(OR($D434="*",$D434&lt;400),"",IF(AND('201920 DATA'!S434="*",$D434&gt;=400),"*",IF($D434&gt;=400,ROUND('201920 DATA'!S434/$D434,2),"")))</f>
        <v>0</v>
      </c>
      <c r="AC434" s="312">
        <f>IF(OR($D434="*",$D434&lt;400),"",IF(AND('201920 DATA'!T434="*",$D434&gt;=400),"*",IF($D434&gt;=400,ROUND('201920 DATA'!T434/$D434,2),"")))</f>
        <v>0</v>
      </c>
      <c r="AD434" s="289">
        <f>IF(OR($C434="*",$C434&lt;400),"",IF(AND('201920 DATA'!BC434="*",$C434&gt;=400),"*",IF($C434&gt;=400,ROUND('201920 DATA'!BC434/$C434,2),"")))</f>
        <v>0.02</v>
      </c>
      <c r="AE434" s="289">
        <f>IF(OR($C434="*",$C434&lt;400),"",IF(AND('201920 DATA'!BD434="*",$C434&gt;=400),"*",IF($C434&gt;=400,ROUND('201920 DATA'!BD434/$C434,2),"")))</f>
        <v>0.06</v>
      </c>
      <c r="AF434" s="289">
        <f>IF(OR($C434="*",$C434&lt;400),"",IF(AND('201920 DATA'!BE434="*",$C434&gt;=400),"*",IF($C434&gt;=400,ROUND('201920 DATA'!BE434/$C434,2),"")))</f>
        <v>0.02</v>
      </c>
      <c r="AG434" s="289">
        <f>IF(OR($C434="*",$C434&lt;400),"",IF(AND('201920 DATA'!BF434="*",$C434&gt;=400),"*",IF($C434&gt;=400,ROUND('201920 DATA'!BF434/$C434,2),"")))</f>
        <v>0.01</v>
      </c>
      <c r="AH434" s="289">
        <f>IF(OR($C434="*",$C434&lt;400),"",IF(AND('201920 DATA'!BG434="*",$C434&gt;=400),"*",IF($C434&gt;=400,ROUND('201920 DATA'!BG434/$C434,2),"")))</f>
        <v>0.01</v>
      </c>
      <c r="AI434" s="289">
        <f>IF(OR($C434="*",$C434&lt;400),"",IF(AND('201920 DATA'!BH434="*",$C434&gt;=400),"*",IF($C434&gt;=400,ROUND('201920 DATA'!BH434/$C434,2),"")))</f>
        <v>0.01</v>
      </c>
      <c r="AJ434" s="289">
        <f>IF(OR($C434="*",$C434&lt;400),"",IF(AND('201920 DATA'!BI434="*",$C434&gt;=400),"*",IF($C434&gt;=400,ROUND('201920 DATA'!BI434/$C434,2),"")))</f>
        <v>0.08</v>
      </c>
      <c r="AK434" s="289">
        <f>IF(OR($C434="*",$C434&lt;400),"",IF(AND('201920 DATA'!BJ434="*",$C434&gt;=400),"*",IF($C434&gt;=400,ROUND('201920 DATA'!BJ434/$C434,2),"")))</f>
        <v>0.01</v>
      </c>
      <c r="AL434" s="289">
        <f>IF(OR($C434="*",$C434&lt;400),"",IF(AND('201920 DATA'!BK434="*",$C434&gt;=400),"*",IF($C434&gt;=400,ROUND('201920 DATA'!BK434/$C434,2),"")))</f>
        <v>0.06</v>
      </c>
      <c r="AM434" s="289">
        <f>IF(OR($C434="*",$C434&lt;400),"",IF(AND('201920 DATA'!BL434="*",$C434&gt;=400),"*",IF($C434&gt;=400,ROUND('201920 DATA'!BL434/$C434,2),"")))</f>
        <v>7.0000000000000007E-2</v>
      </c>
      <c r="AN434" s="289">
        <f>IF(OR($C434="*",$C434&lt;400),"",IF(AND('201920 DATA'!BM434="*",$C434&gt;=400),"*",IF($C434&gt;=400,ROUND('201920 DATA'!BM434/$C434,2),"")))</f>
        <v>0.17</v>
      </c>
      <c r="AO434" s="289">
        <f>IF(OR($C434="*",$C434&lt;400),"",IF(AND('201920 DATA'!BN434="*",$C434&gt;=400),"*",IF($C434&gt;=400,ROUND('201920 DATA'!BN434/$C434,2),"")))</f>
        <v>0.02</v>
      </c>
      <c r="AP434" s="289">
        <f>IF(OR($C434="*",$C434&lt;400),"",IF(AND('201920 DATA'!BO434="*",$C434&gt;=400),"*",IF($C434&gt;=400,ROUND('201920 DATA'!BO434/$C434,2),"")))</f>
        <v>0.05</v>
      </c>
      <c r="AQ434" s="289">
        <f>IF(OR($C434="*",$C434&lt;400),"",IF(AND('201920 DATA'!BP434="*",$C434&gt;=400),"*",IF($C434&gt;=400,ROUND('201920 DATA'!BP434/$C434,2),"")))</f>
        <v>0.06</v>
      </c>
      <c r="AR434" s="289">
        <f>IF(OR($C434="*",$C434&lt;400),"",IF(AND('201920 DATA'!BQ434="*",$C434&gt;=400),"*",IF($C434&gt;=400,ROUND('201920 DATA'!BQ434/$C434,2),"")))</f>
        <v>0.06</v>
      </c>
      <c r="AS434" s="289">
        <f>IF(OR($C434="*",$C434&lt;400),"",IF(AND('201920 DATA'!BR434="*",$C434&gt;=400),"*",IF($C434&gt;=400,ROUND('201920 DATA'!BR434/$C434,2),"")))</f>
        <v>0.03</v>
      </c>
      <c r="AT434" s="289">
        <f>IF(OR($C434="*",$C434&lt;400),"",IF(AND('201920 DATA'!BS434="*",$C434&gt;=400),"*",IF($C434&gt;=400,ROUND('201920 DATA'!BS434/$C434,2),"")))</f>
        <v>0</v>
      </c>
      <c r="AU434" s="289">
        <f>IF(OR($C434="*",$C434&lt;400),"",IF(AND('201920 DATA'!BT434="*",$C434&gt;=400),"*",IF($C434&gt;=400,ROUND('201920 DATA'!BT434/$C434,2),"")))</f>
        <v>0.12</v>
      </c>
      <c r="AV434" s="289">
        <f>IF(OR($C434="*",$C434&lt;400),"",IF(AND('201920 DATA'!BU434="*",$C434&gt;=400),"*",IF($C434&gt;=400,ROUND('201920 DATA'!BU434/$C434,2),"")))</f>
        <v>0.06</v>
      </c>
      <c r="AW434" s="289">
        <f>IF(OR($C434="*",$C434&lt;400),"",IF(AND('201920 DATA'!BV434="*",$C434&gt;=400),"*",IF($C434&gt;=400,ROUND('201920 DATA'!BV434/$C434,2),"")))</f>
        <v>0</v>
      </c>
      <c r="AX434" s="289">
        <f>IF(OR($C434="*",$C434&lt;400),"",IF(AND('201920 DATA'!BW434="*",$C434&gt;=400),"*",IF($C434&gt;=400,ROUND('201920 DATA'!BW434/$C434,2),"")))</f>
        <v>0.08</v>
      </c>
      <c r="AZ434" s="365">
        <v>144295</v>
      </c>
    </row>
    <row r="435" spans="1:52" x14ac:dyDescent="0.2">
      <c r="A435" s="373" t="s">
        <v>206</v>
      </c>
      <c r="B435" s="287">
        <f>'201920 DATA'!B435</f>
        <v>3640</v>
      </c>
      <c r="C435" s="288">
        <f>'201920 DATA'!C435</f>
        <v>3150</v>
      </c>
      <c r="D435" s="293" t="str">
        <f>'201920 DATA'!FQ435</f>
        <v>*</v>
      </c>
      <c r="F435" s="313">
        <f t="shared" si="12"/>
        <v>0.49</v>
      </c>
      <c r="G435" s="295">
        <f t="shared" si="13"/>
        <v>0.87</v>
      </c>
      <c r="H435" s="289">
        <f>IF(OR($C435="*",$C435&lt;400),"",IF(AND('201920 DATA'!F435="*",$C435&gt;=400),"*",IF($C435&gt;=400,ROUND('201920 DATA'!F435/$C435,2),"")))</f>
        <v>0.31</v>
      </c>
      <c r="I435" s="296">
        <f>IF(OR($B435="*",$B435&lt;400),"",IF(AND('201920 DATA'!Y435="*",$B435&gt;=400),"*",IF($B435&gt;=400,ROUND('201920 DATA'!Y435/$B435,2),"")))</f>
        <v>0</v>
      </c>
      <c r="J435" s="296">
        <f>IF(OR($B435="*",$B435&lt;400),"",IF(AND('201920 DATA'!Z435="*",$B435&gt;=400),"*",IF($B435&gt;=400,ROUND('201920 DATA'!Z435/$B435,2),"")))</f>
        <v>0.13</v>
      </c>
      <c r="K435" s="296">
        <f>IF(OR($B435="*",$B435&lt;400),"",IF(AND('201920 DATA'!AA435="*",$B435&gt;=400),"*",IF($B435&gt;=400,ROUND('201920 DATA'!AA435/$B435,2),"")))</f>
        <v>0.13</v>
      </c>
      <c r="L435" s="296">
        <f>IF(OR($B435="*",$B435&lt;400),"",IF(AND('201920 DATA'!AB435="*",$B435&gt;=400),"*",IF($B435&gt;=400,ROUND('201920 DATA'!AB435/$B435,2),"")))</f>
        <v>0.12</v>
      </c>
      <c r="M435" s="296">
        <f>IF(OR($B435="*",$B435&lt;400),"",IF(AND('201920 DATA'!AC435="*",$B435&gt;=400),"*",IF($B435&gt;=400,ROUND('201920 DATA'!AC435/$B435,2),"")))</f>
        <v>0.14000000000000001</v>
      </c>
      <c r="N435" s="296">
        <f>IF(OR($B435="*",$B435&lt;400),"",IF(AND('201920 DATA'!AD435="*",$B435&gt;=400),"*",IF($B435&gt;=400,ROUND('201920 DATA'!AD435/$B435,2),"")))</f>
        <v>0.35</v>
      </c>
      <c r="O435" s="296">
        <f>IF(OR($B435="*",$B435&lt;400),"",IF(AND('201920 DATA'!AE435="*",$B435&gt;=400),"*",IF($B435&gt;=400,ROUND('201920 DATA'!AE435/$B435,2),"")))</f>
        <v>0.13</v>
      </c>
      <c r="P435" s="297"/>
      <c r="Q435" s="296">
        <f>IF(OR($B435="*",$B435&lt;400),"",IF(AND('201920 DATA'!FO435="*",$B435&gt;=400),"*",IF($B435&gt;=400,ROUND('201920 DATA'!FO435/$B435,2),"")))</f>
        <v>0.11</v>
      </c>
      <c r="R435" s="289">
        <f>IF(OR($C435="*",$C435&lt;400),"",IF(AND('201920 DATA'!F435="*",$C435&gt;=400),"*",IF($C435&gt;=400,ROUND('201920 DATA'!F435/$C435,2),"")))</f>
        <v>0.31</v>
      </c>
      <c r="S435" s="289">
        <f>IF(OR($C435="*",$C435&lt;400),"",IF(AND('201920 DATA'!G435="*",$C435&gt;=400),"*",IF($C435&gt;=400,ROUND('201920 DATA'!G435/$C435,2),"")))</f>
        <v>0.16</v>
      </c>
      <c r="T435" s="289">
        <f>IF(OR($C435="*",$C435&lt;400),"",IF(AND('201920 DATA'!H435="*",$C435&gt;=400),"*",IF($C435&gt;=400,ROUND('201920 DATA'!H435/$C435,2),"")))</f>
        <v>0</v>
      </c>
      <c r="U435" s="289">
        <f>IF(OR($C435="*",$C435&lt;400),"",IF(AND('201920 DATA'!FP435="*",$C435&gt;=400),"*",IF($C435&gt;=400,ROUND('201920 DATA'!FP435/$C435,2),"")))</f>
        <v>0.53</v>
      </c>
      <c r="V435" s="312" t="str">
        <f>IF(OR($D435="*",$D435&lt;400),"",IF(AND('201920 DATA'!M435="*",$D435&gt;=400),"*",IF($D435&gt;=400,ROUND('201920 DATA'!M435/$D435,2),"")))</f>
        <v/>
      </c>
      <c r="W435" s="312" t="str">
        <f>IF(OR($D435="*",$D435&lt;400),"",IF(AND('201920 DATA'!N435="*",$D435&gt;=400),"*",IF($D435&gt;=400,ROUND('201920 DATA'!N435/$D435,2),"")))</f>
        <v/>
      </c>
      <c r="X435" s="312" t="str">
        <f>IF(OR($D435="*",$D435&lt;400),"",IF(AND('201920 DATA'!O435="*",$D435&gt;=400),"*",IF($D435&gt;=400,ROUND('201920 DATA'!O435/$D435,2),"")))</f>
        <v/>
      </c>
      <c r="Y435" s="312" t="str">
        <f>IF(OR($D435="*",$D435&lt;400),"",IF(AND('201920 DATA'!P435="*",$D435&gt;=400),"*",IF($D435&gt;=400,ROUND('201920 DATA'!P435/$D435,2),"")))</f>
        <v/>
      </c>
      <c r="Z435" s="312" t="str">
        <f>IF(OR($D435="*",$D435&lt;400),"",IF(AND('201920 DATA'!Q435="*",$D435&gt;=400),"*",IF($D435&gt;=400,ROUND('201920 DATA'!Q435/$D435,2),"")))</f>
        <v/>
      </c>
      <c r="AA435" s="312" t="str">
        <f>IF(OR($D435="*",$D435&lt;400),"",IF(AND('201920 DATA'!R435="*",$D435&gt;=400),"*",IF($D435&gt;=400,ROUND('201920 DATA'!R435/$D435,2),"")))</f>
        <v/>
      </c>
      <c r="AB435" s="312" t="str">
        <f>IF(OR($D435="*",$D435&lt;400),"",IF(AND('201920 DATA'!S435="*",$D435&gt;=400),"*",IF($D435&gt;=400,ROUND('201920 DATA'!S435/$D435,2),"")))</f>
        <v/>
      </c>
      <c r="AC435" s="312" t="str">
        <f>IF(OR($D435="*",$D435&lt;400),"",IF(AND('201920 DATA'!T435="*",$D435&gt;=400),"*",IF($D435&gt;=400,ROUND('201920 DATA'!T435/$D435,2),"")))</f>
        <v/>
      </c>
      <c r="AD435" s="289">
        <f>IF(OR($C435="*",$C435&lt;400),"",IF(AND('201920 DATA'!BC435="*",$C435&gt;=400),"*",IF($C435&gt;=400,ROUND('201920 DATA'!BC435/$C435,2),"")))</f>
        <v>0.02</v>
      </c>
      <c r="AE435" s="289">
        <f>IF(OR($C435="*",$C435&lt;400),"",IF(AND('201920 DATA'!BD435="*",$C435&gt;=400),"*",IF($C435&gt;=400,ROUND('201920 DATA'!BD435/$C435,2),"")))</f>
        <v>0.02</v>
      </c>
      <c r="AF435" s="289" t="str">
        <f>IF(OR($C435="*",$C435&lt;400),"",IF(AND('201920 DATA'!BE435="*",$C435&gt;=400),"*",IF($C435&gt;=400,ROUND('201920 DATA'!BE435/$C435,2),"")))</f>
        <v>*</v>
      </c>
      <c r="AG435" s="289">
        <f>IF(OR($C435="*",$C435&lt;400),"",IF(AND('201920 DATA'!BF435="*",$C435&gt;=400),"*",IF($C435&gt;=400,ROUND('201920 DATA'!BF435/$C435,2),"")))</f>
        <v>0</v>
      </c>
      <c r="AH435" s="289">
        <f>IF(OR($C435="*",$C435&lt;400),"",IF(AND('201920 DATA'!BG435="*",$C435&gt;=400),"*",IF($C435&gt;=400,ROUND('201920 DATA'!BG435/$C435,2),"")))</f>
        <v>0.26</v>
      </c>
      <c r="AI435" s="289">
        <f>IF(OR($C435="*",$C435&lt;400),"",IF(AND('201920 DATA'!BH435="*",$C435&gt;=400),"*",IF($C435&gt;=400,ROUND('201920 DATA'!BH435/$C435,2),"")))</f>
        <v>0.01</v>
      </c>
      <c r="AJ435" s="289">
        <f>IF(OR($C435="*",$C435&lt;400),"",IF(AND('201920 DATA'!BI435="*",$C435&gt;=400),"*",IF($C435&gt;=400,ROUND('201920 DATA'!BI435/$C435,2),"")))</f>
        <v>0</v>
      </c>
      <c r="AK435" s="289" t="str">
        <f>IF(OR($C435="*",$C435&lt;400),"",IF(AND('201920 DATA'!BJ435="*",$C435&gt;=400),"*",IF($C435&gt;=400,ROUND('201920 DATA'!BJ435/$C435,2),"")))</f>
        <v>*</v>
      </c>
      <c r="AL435" s="289">
        <f>IF(OR($C435="*",$C435&lt;400),"",IF(AND('201920 DATA'!BK435="*",$C435&gt;=400),"*",IF($C435&gt;=400,ROUND('201920 DATA'!BK435/$C435,2),"")))</f>
        <v>0.03</v>
      </c>
      <c r="AM435" s="289">
        <f>IF(OR($C435="*",$C435&lt;400),"",IF(AND('201920 DATA'!BL435="*",$C435&gt;=400),"*",IF($C435&gt;=400,ROUND('201920 DATA'!BL435/$C435,2),"")))</f>
        <v>0.05</v>
      </c>
      <c r="AN435" s="289">
        <f>IF(OR($C435="*",$C435&lt;400),"",IF(AND('201920 DATA'!BM435="*",$C435&gt;=400),"*",IF($C435&gt;=400,ROUND('201920 DATA'!BM435/$C435,2),"")))</f>
        <v>0.01</v>
      </c>
      <c r="AO435" s="289">
        <f>IF(OR($C435="*",$C435&lt;400),"",IF(AND('201920 DATA'!BN435="*",$C435&gt;=400),"*",IF($C435&gt;=400,ROUND('201920 DATA'!BN435/$C435,2),"")))</f>
        <v>0.02</v>
      </c>
      <c r="AP435" s="289">
        <f>IF(OR($C435="*",$C435&lt;400),"",IF(AND('201920 DATA'!BO435="*",$C435&gt;=400),"*",IF($C435&gt;=400,ROUND('201920 DATA'!BO435/$C435,2),"")))</f>
        <v>0.03</v>
      </c>
      <c r="AQ435" s="289">
        <f>IF(OR($C435="*",$C435&lt;400),"",IF(AND('201920 DATA'!BP435="*",$C435&gt;=400),"*",IF($C435&gt;=400,ROUND('201920 DATA'!BP435/$C435,2),"")))</f>
        <v>0.03</v>
      </c>
      <c r="AR435" s="289">
        <f>IF(OR($C435="*",$C435&lt;400),"",IF(AND('201920 DATA'!BQ435="*",$C435&gt;=400),"*",IF($C435&gt;=400,ROUND('201920 DATA'!BQ435/$C435,2),"")))</f>
        <v>0.11</v>
      </c>
      <c r="AS435" s="289">
        <f>IF(OR($C435="*",$C435&lt;400),"",IF(AND('201920 DATA'!BR435="*",$C435&gt;=400),"*",IF($C435&gt;=400,ROUND('201920 DATA'!BR435/$C435,2),"")))</f>
        <v>0</v>
      </c>
      <c r="AT435" s="289">
        <f>IF(OR($C435="*",$C435&lt;400),"",IF(AND('201920 DATA'!BS435="*",$C435&gt;=400),"*",IF($C435&gt;=400,ROUND('201920 DATA'!BS435/$C435,2),"")))</f>
        <v>0</v>
      </c>
      <c r="AU435" s="289">
        <f>IF(OR($C435="*",$C435&lt;400),"",IF(AND('201920 DATA'!BT435="*",$C435&gt;=400),"*",IF($C435&gt;=400,ROUND('201920 DATA'!BT435/$C435,2),"")))</f>
        <v>0.33</v>
      </c>
      <c r="AV435" s="289">
        <f>IF(OR($C435="*",$C435&lt;400),"",IF(AND('201920 DATA'!BU435="*",$C435&gt;=400),"*",IF($C435&gt;=400,ROUND('201920 DATA'!BU435/$C435,2),"")))</f>
        <v>0.08</v>
      </c>
      <c r="AW435" s="289">
        <f>IF(OR($C435="*",$C435&lt;400),"",IF(AND('201920 DATA'!BV435="*",$C435&gt;=400),"*",IF($C435&gt;=400,ROUND('201920 DATA'!BV435/$C435,2),"")))</f>
        <v>0</v>
      </c>
      <c r="AX435" s="289">
        <f>IF(OR($C435="*",$C435&lt;400),"",IF(AND('201920 DATA'!BW435="*",$C435&gt;=400),"*",IF($C435&gt;=400,ROUND('201920 DATA'!BW435/$C435,2),"")))</f>
        <v>0.01</v>
      </c>
      <c r="AZ435" s="365">
        <v>1865</v>
      </c>
    </row>
    <row r="436" spans="1:52" x14ac:dyDescent="0.2">
      <c r="A436" s="373" t="s">
        <v>207</v>
      </c>
      <c r="B436" s="287">
        <f>'201920 DATA'!B436</f>
        <v>177435</v>
      </c>
      <c r="C436" s="288">
        <f>'201920 DATA'!C436</f>
        <v>149195</v>
      </c>
      <c r="D436" s="293">
        <f>'201920 DATA'!FQ436</f>
        <v>47625</v>
      </c>
      <c r="F436" s="313">
        <f t="shared" si="12"/>
        <v>-0.04</v>
      </c>
      <c r="G436" s="295">
        <f t="shared" si="13"/>
        <v>0.84</v>
      </c>
      <c r="H436" s="289">
        <f>IF(OR($C436="*",$C436&lt;400),"",IF(AND('201920 DATA'!F436="*",$C436&gt;=400),"*",IF($C436&gt;=400,ROUND('201920 DATA'!F436/$C436,2),"")))</f>
        <v>0.37</v>
      </c>
      <c r="I436" s="296">
        <f>IF(OR($B436="*",$B436&lt;400),"",IF(AND('201920 DATA'!Y436="*",$B436&gt;=400),"*",IF($B436&gt;=400,ROUND('201920 DATA'!Y436/$B436,2),"")))</f>
        <v>0.09</v>
      </c>
      <c r="J436" s="296">
        <f>IF(OR($B436="*",$B436&lt;400),"",IF(AND('201920 DATA'!Z436="*",$B436&gt;=400),"*",IF($B436&gt;=400,ROUND('201920 DATA'!Z436/$B436,2),"")))</f>
        <v>0.09</v>
      </c>
      <c r="K436" s="296">
        <f>IF(OR($B436="*",$B436&lt;400),"",IF(AND('201920 DATA'!AA436="*",$B436&gt;=400),"*",IF($B436&gt;=400,ROUND('201920 DATA'!AA436/$B436,2),"")))</f>
        <v>0.11</v>
      </c>
      <c r="L436" s="296">
        <f>IF(OR($B436="*",$B436&lt;400),"",IF(AND('201920 DATA'!AB436="*",$B436&gt;=400),"*",IF($B436&gt;=400,ROUND('201920 DATA'!AB436/$B436,2),"")))</f>
        <v>0.18</v>
      </c>
      <c r="M436" s="296">
        <f>IF(OR($B436="*",$B436&lt;400),"",IF(AND('201920 DATA'!AC436="*",$B436&gt;=400),"*",IF($B436&gt;=400,ROUND('201920 DATA'!AC436/$B436,2),"")))</f>
        <v>0.28000000000000003</v>
      </c>
      <c r="N436" s="296">
        <f>IF(OR($B436="*",$B436&lt;400),"",IF(AND('201920 DATA'!AD436="*",$B436&gt;=400),"*",IF($B436&gt;=400,ROUND('201920 DATA'!AD436/$B436,2),"")))</f>
        <v>0.22</v>
      </c>
      <c r="O436" s="296">
        <f>IF(OR($B436="*",$B436&lt;400),"",IF(AND('201920 DATA'!AE436="*",$B436&gt;=400),"*",IF($B436&gt;=400,ROUND('201920 DATA'!AE436/$B436,2),"")))</f>
        <v>0.03</v>
      </c>
      <c r="P436" s="297"/>
      <c r="Q436" s="296">
        <f>IF(OR($B436="*",$B436&lt;400),"",IF(AND('201920 DATA'!FO436="*",$B436&gt;=400),"*",IF($B436&gt;=400,ROUND('201920 DATA'!FO436/$B436,2),"")))</f>
        <v>0.63</v>
      </c>
      <c r="R436" s="289">
        <f>IF(OR($C436="*",$C436&lt;400),"",IF(AND('201920 DATA'!F436="*",$C436&gt;=400),"*",IF($C436&gt;=400,ROUND('201920 DATA'!F436/$C436,2),"")))</f>
        <v>0.37</v>
      </c>
      <c r="S436" s="289">
        <f>IF(OR($C436="*",$C436&lt;400),"",IF(AND('201920 DATA'!G436="*",$C436&gt;=400),"*",IF($C436&gt;=400,ROUND('201920 DATA'!G436/$C436,2),"")))</f>
        <v>0.17</v>
      </c>
      <c r="T436" s="289">
        <f>IF(OR($C436="*",$C436&lt;400),"",IF(AND('201920 DATA'!H436="*",$C436&gt;=400),"*",IF($C436&gt;=400,ROUND('201920 DATA'!H436/$C436,2),"")))</f>
        <v>0.37</v>
      </c>
      <c r="U436" s="289">
        <f>IF(OR($C436="*",$C436&lt;400),"",IF(AND('201920 DATA'!FP436="*",$C436&gt;=400),"*",IF($C436&gt;=400,ROUND('201920 DATA'!FP436/$C436,2),"")))</f>
        <v>0.09</v>
      </c>
      <c r="V436" s="312">
        <f>IF(OR($D436="*",$D436&lt;400),"",IF(AND('201920 DATA'!M436="*",$D436&gt;=400),"*",IF($D436&gt;=400,ROUND('201920 DATA'!M436/$D436,2),"")))</f>
        <v>0</v>
      </c>
      <c r="W436" s="312">
        <f>IF(OR($D436="*",$D436&lt;400),"",IF(AND('201920 DATA'!N436="*",$D436&gt;=400),"*",IF($D436&gt;=400,ROUND('201920 DATA'!N436/$D436,2),"")))</f>
        <v>0.48</v>
      </c>
      <c r="X436" s="312">
        <f>IF(OR($D436="*",$D436&lt;400),"",IF(AND('201920 DATA'!O436="*",$D436&gt;=400),"*",IF($D436&gt;=400,ROUND('201920 DATA'!O436/$D436,2),"")))</f>
        <v>0.16</v>
      </c>
      <c r="Y436" s="312">
        <f>IF(OR($D436="*",$D436&lt;400),"",IF(AND('201920 DATA'!P436="*",$D436&gt;=400),"*",IF($D436&gt;=400,ROUND('201920 DATA'!P436/$D436,2),"")))</f>
        <v>0.11</v>
      </c>
      <c r="Z436" s="312">
        <f>IF(OR($D436="*",$D436&lt;400),"",IF(AND('201920 DATA'!Q436="*",$D436&gt;=400),"*",IF($D436&gt;=400,ROUND('201920 DATA'!Q436/$D436,2),"")))</f>
        <v>0.17</v>
      </c>
      <c r="AA436" s="312">
        <f>IF(OR($D436="*",$D436&lt;400),"",IF(AND('201920 DATA'!R436="*",$D436&gt;=400),"*",IF($D436&gt;=400,ROUND('201920 DATA'!R436/$D436,2),"")))</f>
        <v>0.06</v>
      </c>
      <c r="AB436" s="312">
        <f>IF(OR($D436="*",$D436&lt;400),"",IF(AND('201920 DATA'!S436="*",$D436&gt;=400),"*",IF($D436&gt;=400,ROUND('201920 DATA'!S436/$D436,2),"")))</f>
        <v>0.02</v>
      </c>
      <c r="AC436" s="312">
        <f>IF(OR($D436="*",$D436&lt;400),"",IF(AND('201920 DATA'!T436="*",$D436&gt;=400),"*",IF($D436&gt;=400,ROUND('201920 DATA'!T436/$D436,2),"")))</f>
        <v>0</v>
      </c>
      <c r="AD436" s="289">
        <f>IF(OR($C436="*",$C436&lt;400),"",IF(AND('201920 DATA'!BC436="*",$C436&gt;=400),"*",IF($C436&gt;=400,ROUND('201920 DATA'!BC436/$C436,2),"")))</f>
        <v>0.03</v>
      </c>
      <c r="AE436" s="289">
        <f>IF(OR($C436="*",$C436&lt;400),"",IF(AND('201920 DATA'!BD436="*",$C436&gt;=400),"*",IF($C436&gt;=400,ROUND('201920 DATA'!BD436/$C436,2),"")))</f>
        <v>0.16</v>
      </c>
      <c r="AF436" s="289">
        <f>IF(OR($C436="*",$C436&lt;400),"",IF(AND('201920 DATA'!BE436="*",$C436&gt;=400),"*",IF($C436&gt;=400,ROUND('201920 DATA'!BE436/$C436,2),"")))</f>
        <v>0.03</v>
      </c>
      <c r="AG436" s="289">
        <f>IF(OR($C436="*",$C436&lt;400),"",IF(AND('201920 DATA'!BF436="*",$C436&gt;=400),"*",IF($C436&gt;=400,ROUND('201920 DATA'!BF436/$C436,2),"")))</f>
        <v>0.02</v>
      </c>
      <c r="AH436" s="289">
        <f>IF(OR($C436="*",$C436&lt;400),"",IF(AND('201920 DATA'!BG436="*",$C436&gt;=400),"*",IF($C436&gt;=400,ROUND('201920 DATA'!BG436/$C436,2),"")))</f>
        <v>0.01</v>
      </c>
      <c r="AI436" s="289">
        <f>IF(OR($C436="*",$C436&lt;400),"",IF(AND('201920 DATA'!BH436="*",$C436&gt;=400),"*",IF($C436&gt;=400,ROUND('201920 DATA'!BH436/$C436,2),"")))</f>
        <v>0.03</v>
      </c>
      <c r="AJ436" s="289">
        <f>IF(OR($C436="*",$C436&lt;400),"",IF(AND('201920 DATA'!BI436="*",$C436&gt;=400),"*",IF($C436&gt;=400,ROUND('201920 DATA'!BI436/$C436,2),"")))</f>
        <v>0.03</v>
      </c>
      <c r="AK436" s="289">
        <f>IF(OR($C436="*",$C436&lt;400),"",IF(AND('201920 DATA'!BJ436="*",$C436&gt;=400),"*",IF($C436&gt;=400,ROUND('201920 DATA'!BJ436/$C436,2),"")))</f>
        <v>0.01</v>
      </c>
      <c r="AL436" s="289">
        <f>IF(OR($C436="*",$C436&lt;400),"",IF(AND('201920 DATA'!BK436="*",$C436&gt;=400),"*",IF($C436&gt;=400,ROUND('201920 DATA'!BK436/$C436,2),"")))</f>
        <v>7.0000000000000007E-2</v>
      </c>
      <c r="AM436" s="289">
        <f>IF(OR($C436="*",$C436&lt;400),"",IF(AND('201920 DATA'!BL436="*",$C436&gt;=400),"*",IF($C436&gt;=400,ROUND('201920 DATA'!BL436/$C436,2),"")))</f>
        <v>7.0000000000000007E-2</v>
      </c>
      <c r="AN436" s="289">
        <f>IF(OR($C436="*",$C436&lt;400),"",IF(AND('201920 DATA'!BM436="*",$C436&gt;=400),"*",IF($C436&gt;=400,ROUND('201920 DATA'!BM436/$C436,2),"")))</f>
        <v>0.12</v>
      </c>
      <c r="AO436" s="289">
        <f>IF(OR($C436="*",$C436&lt;400),"",IF(AND('201920 DATA'!BN436="*",$C436&gt;=400),"*",IF($C436&gt;=400,ROUND('201920 DATA'!BN436/$C436,2),"")))</f>
        <v>0.04</v>
      </c>
      <c r="AP436" s="289">
        <f>IF(OR($C436="*",$C436&lt;400),"",IF(AND('201920 DATA'!BO436="*",$C436&gt;=400),"*",IF($C436&gt;=400,ROUND('201920 DATA'!BO436/$C436,2),"")))</f>
        <v>7.0000000000000007E-2</v>
      </c>
      <c r="AQ436" s="289">
        <f>IF(OR($C436="*",$C436&lt;400),"",IF(AND('201920 DATA'!BP436="*",$C436&gt;=400),"*",IF($C436&gt;=400,ROUND('201920 DATA'!BP436/$C436,2),"")))</f>
        <v>0.05</v>
      </c>
      <c r="AR436" s="289">
        <f>IF(OR($C436="*",$C436&lt;400),"",IF(AND('201920 DATA'!BQ436="*",$C436&gt;=400),"*",IF($C436&gt;=400,ROUND('201920 DATA'!BQ436/$C436,2),"")))</f>
        <v>0.05</v>
      </c>
      <c r="AS436" s="289">
        <f>IF(OR($C436="*",$C436&lt;400),"",IF(AND('201920 DATA'!BR436="*",$C436&gt;=400),"*",IF($C436&gt;=400,ROUND('201920 DATA'!BR436/$C436,2),"")))</f>
        <v>0.01</v>
      </c>
      <c r="AT436" s="289">
        <f>IF(OR($C436="*",$C436&lt;400),"",IF(AND('201920 DATA'!BS436="*",$C436&gt;=400),"*",IF($C436&gt;=400,ROUND('201920 DATA'!BS436/$C436,2),"")))</f>
        <v>0.01</v>
      </c>
      <c r="AU436" s="289">
        <f>IF(OR($C436="*",$C436&lt;400),"",IF(AND('201920 DATA'!BT436="*",$C436&gt;=400),"*",IF($C436&gt;=400,ROUND('201920 DATA'!BT436/$C436,2),"")))</f>
        <v>0.08</v>
      </c>
      <c r="AV436" s="289">
        <f>IF(OR($C436="*",$C436&lt;400),"",IF(AND('201920 DATA'!BU436="*",$C436&gt;=400),"*",IF($C436&gt;=400,ROUND('201920 DATA'!BU436/$C436,2),"")))</f>
        <v>0.06</v>
      </c>
      <c r="AW436" s="289">
        <f>IF(OR($C436="*",$C436&lt;400),"",IF(AND('201920 DATA'!BV436="*",$C436&gt;=400),"*",IF($C436&gt;=400,ROUND('201920 DATA'!BV436/$C436,2),"")))</f>
        <v>0</v>
      </c>
      <c r="AX436" s="289">
        <f>IF(OR($C436="*",$C436&lt;400),"",IF(AND('201920 DATA'!BW436="*",$C436&gt;=400),"*",IF($C436&gt;=400,ROUND('201920 DATA'!BW436/$C436,2),"")))</f>
        <v>0.04</v>
      </c>
      <c r="AZ436" s="365">
        <v>184115</v>
      </c>
    </row>
    <row r="437" spans="1:52" x14ac:dyDescent="0.2">
      <c r="A437" s="373" t="s">
        <v>208</v>
      </c>
      <c r="B437" s="287">
        <f>'201920 DATA'!B437</f>
        <v>3040</v>
      </c>
      <c r="C437" s="288">
        <f>'201920 DATA'!C437</f>
        <v>2475</v>
      </c>
      <c r="D437" s="293">
        <f>'201920 DATA'!FQ437</f>
        <v>0</v>
      </c>
      <c r="F437" s="313">
        <f t="shared" si="12"/>
        <v>-0.05</v>
      </c>
      <c r="G437" s="295">
        <f t="shared" si="13"/>
        <v>0.81</v>
      </c>
      <c r="H437" s="289">
        <f>IF(OR($C437="*",$C437&lt;400),"",IF(AND('201920 DATA'!F437="*",$C437&gt;=400),"*",IF($C437&gt;=400,ROUND('201920 DATA'!F437/$C437,2),"")))</f>
        <v>0.9</v>
      </c>
      <c r="I437" s="296">
        <f>IF(OR($B437="*",$B437&lt;400),"",IF(AND('201920 DATA'!Y437="*",$B437&gt;=400),"*",IF($B437&gt;=400,ROUND('201920 DATA'!Y437/$B437,2),"")))</f>
        <v>0</v>
      </c>
      <c r="J437" s="296">
        <f>IF(OR($B437="*",$B437&lt;400),"",IF(AND('201920 DATA'!Z437="*",$B437&gt;=400),"*",IF($B437&gt;=400,ROUND('201920 DATA'!Z437/$B437,2),"")))</f>
        <v>0.24</v>
      </c>
      <c r="K437" s="296">
        <f>IF(OR($B437="*",$B437&lt;400),"",IF(AND('201920 DATA'!AA437="*",$B437&gt;=400),"*",IF($B437&gt;=400,ROUND('201920 DATA'!AA437/$B437,2),"")))</f>
        <v>0.32</v>
      </c>
      <c r="L437" s="296">
        <f>IF(OR($B437="*",$B437&lt;400),"",IF(AND('201920 DATA'!AB437="*",$B437&gt;=400),"*",IF($B437&gt;=400,ROUND('201920 DATA'!AB437/$B437,2),"")))</f>
        <v>0.22</v>
      </c>
      <c r="M437" s="296">
        <f>IF(OR($B437="*",$B437&lt;400),"",IF(AND('201920 DATA'!AC437="*",$B437&gt;=400),"*",IF($B437&gt;=400,ROUND('201920 DATA'!AC437/$B437,2),"")))</f>
        <v>0.13</v>
      </c>
      <c r="N437" s="296">
        <f>IF(OR($B437="*",$B437&lt;400),"",IF(AND('201920 DATA'!AD437="*",$B437&gt;=400),"*",IF($B437&gt;=400,ROUND('201920 DATA'!AD437/$B437,2),"")))</f>
        <v>0.09</v>
      </c>
      <c r="O437" s="296">
        <f>IF(OR($B437="*",$B437&lt;400),"",IF(AND('201920 DATA'!AE437="*",$B437&gt;=400),"*",IF($B437&gt;=400,ROUND('201920 DATA'!AE437/$B437,2),"")))</f>
        <v>0</v>
      </c>
      <c r="P437" s="297"/>
      <c r="Q437" s="296">
        <f>IF(OR($B437="*",$B437&lt;400),"",IF(AND('201920 DATA'!FO437="*",$B437&gt;=400),"*",IF($B437&gt;=400,ROUND('201920 DATA'!FO437/$B437,2),"")))</f>
        <v>0</v>
      </c>
      <c r="R437" s="289">
        <f>IF(OR($C437="*",$C437&lt;400),"",IF(AND('201920 DATA'!F437="*",$C437&gt;=400),"*",IF($C437&gt;=400,ROUND('201920 DATA'!F437/$C437,2),"")))</f>
        <v>0.9</v>
      </c>
      <c r="S437" s="289">
        <f>IF(OR($C437="*",$C437&lt;400),"",IF(AND('201920 DATA'!G437="*",$C437&gt;=400),"*",IF($C437&gt;=400,ROUND('201920 DATA'!G437/$C437,2),"")))</f>
        <v>0.1</v>
      </c>
      <c r="T437" s="289">
        <f>IF(OR($C437="*",$C437&lt;400),"",IF(AND('201920 DATA'!H437="*",$C437&gt;=400),"*",IF($C437&gt;=400,ROUND('201920 DATA'!H437/$C437,2),"")))</f>
        <v>0</v>
      </c>
      <c r="U437" s="289">
        <f>IF(OR($C437="*",$C437&lt;400),"",IF(AND('201920 DATA'!FP437="*",$C437&gt;=400),"*",IF($C437&gt;=400,ROUND('201920 DATA'!FP437/$C437,2),"")))</f>
        <v>0</v>
      </c>
      <c r="V437" s="312" t="str">
        <f>IF(OR($D437="*",$D437&lt;400),"",IF(AND('201920 DATA'!M437="*",$D437&gt;=400),"*",IF($D437&gt;=400,ROUND('201920 DATA'!M437/$D437,2),"")))</f>
        <v/>
      </c>
      <c r="W437" s="312" t="str">
        <f>IF(OR($D437="*",$D437&lt;400),"",IF(AND('201920 DATA'!N437="*",$D437&gt;=400),"*",IF($D437&gt;=400,ROUND('201920 DATA'!N437/$D437,2),"")))</f>
        <v/>
      </c>
      <c r="X437" s="312" t="str">
        <f>IF(OR($D437="*",$D437&lt;400),"",IF(AND('201920 DATA'!O437="*",$D437&gt;=400),"*",IF($D437&gt;=400,ROUND('201920 DATA'!O437/$D437,2),"")))</f>
        <v/>
      </c>
      <c r="Y437" s="312" t="str">
        <f>IF(OR($D437="*",$D437&lt;400),"",IF(AND('201920 DATA'!P437="*",$D437&gt;=400),"*",IF($D437&gt;=400,ROUND('201920 DATA'!P437/$D437,2),"")))</f>
        <v/>
      </c>
      <c r="Z437" s="312" t="str">
        <f>IF(OR($D437="*",$D437&lt;400),"",IF(AND('201920 DATA'!Q437="*",$D437&gt;=400),"*",IF($D437&gt;=400,ROUND('201920 DATA'!Q437/$D437,2),"")))</f>
        <v/>
      </c>
      <c r="AA437" s="312" t="str">
        <f>IF(OR($D437="*",$D437&lt;400),"",IF(AND('201920 DATA'!R437="*",$D437&gt;=400),"*",IF($D437&gt;=400,ROUND('201920 DATA'!R437/$D437,2),"")))</f>
        <v/>
      </c>
      <c r="AB437" s="312" t="str">
        <f>IF(OR($D437="*",$D437&lt;400),"",IF(AND('201920 DATA'!S437="*",$D437&gt;=400),"*",IF($D437&gt;=400,ROUND('201920 DATA'!S437/$D437,2),"")))</f>
        <v/>
      </c>
      <c r="AC437" s="312" t="str">
        <f>IF(OR($D437="*",$D437&lt;400),"",IF(AND('201920 DATA'!T437="*",$D437&gt;=400),"*",IF($D437&gt;=400,ROUND('201920 DATA'!T437/$D437,2),"")))</f>
        <v/>
      </c>
      <c r="AD437" s="289">
        <f>IF(OR($C437="*",$C437&lt;400),"",IF(AND('201920 DATA'!BC437="*",$C437&gt;=400),"*",IF($C437&gt;=400,ROUND('201920 DATA'!BC437/$C437,2),"")))</f>
        <v>0</v>
      </c>
      <c r="AE437" s="289">
        <f>IF(OR($C437="*",$C437&lt;400),"",IF(AND('201920 DATA'!BD437="*",$C437&gt;=400),"*",IF($C437&gt;=400,ROUND('201920 DATA'!BD437/$C437,2),"")))</f>
        <v>0</v>
      </c>
      <c r="AF437" s="289">
        <f>IF(OR($C437="*",$C437&lt;400),"",IF(AND('201920 DATA'!BE437="*",$C437&gt;=400),"*",IF($C437&gt;=400,ROUND('201920 DATA'!BE437/$C437,2),"")))</f>
        <v>0</v>
      </c>
      <c r="AG437" s="289">
        <f>IF(OR($C437="*",$C437&lt;400),"",IF(AND('201920 DATA'!BF437="*",$C437&gt;=400),"*",IF($C437&gt;=400,ROUND('201920 DATA'!BF437/$C437,2),"")))</f>
        <v>0</v>
      </c>
      <c r="AH437" s="289">
        <f>IF(OR($C437="*",$C437&lt;400),"",IF(AND('201920 DATA'!BG437="*",$C437&gt;=400),"*",IF($C437&gt;=400,ROUND('201920 DATA'!BG437/$C437,2),"")))</f>
        <v>0.7</v>
      </c>
      <c r="AI437" s="289" t="str">
        <f>IF(OR($C437="*",$C437&lt;400),"",IF(AND('201920 DATA'!BH437="*",$C437&gt;=400),"*",IF($C437&gt;=400,ROUND('201920 DATA'!BH437/$C437,2),"")))</f>
        <v>*</v>
      </c>
      <c r="AJ437" s="289">
        <f>IF(OR($C437="*",$C437&lt;400),"",IF(AND('201920 DATA'!BI437="*",$C437&gt;=400),"*",IF($C437&gt;=400,ROUND('201920 DATA'!BI437/$C437,2),"")))</f>
        <v>0</v>
      </c>
      <c r="AK437" s="289">
        <f>IF(OR($C437="*",$C437&lt;400),"",IF(AND('201920 DATA'!BJ437="*",$C437&gt;=400),"*",IF($C437&gt;=400,ROUND('201920 DATA'!BJ437/$C437,2),"")))</f>
        <v>0</v>
      </c>
      <c r="AL437" s="289">
        <f>IF(OR($C437="*",$C437&lt;400),"",IF(AND('201920 DATA'!BK437="*",$C437&gt;=400),"*",IF($C437&gt;=400,ROUND('201920 DATA'!BK437/$C437,2),"")))</f>
        <v>0</v>
      </c>
      <c r="AM437" s="289">
        <f>IF(OR($C437="*",$C437&lt;400),"",IF(AND('201920 DATA'!BL437="*",$C437&gt;=400),"*",IF($C437&gt;=400,ROUND('201920 DATA'!BL437/$C437,2),"")))</f>
        <v>0</v>
      </c>
      <c r="AN437" s="289">
        <f>IF(OR($C437="*",$C437&lt;400),"",IF(AND('201920 DATA'!BM437="*",$C437&gt;=400),"*",IF($C437&gt;=400,ROUND('201920 DATA'!BM437/$C437,2),"")))</f>
        <v>0</v>
      </c>
      <c r="AO437" s="289">
        <f>IF(OR($C437="*",$C437&lt;400),"",IF(AND('201920 DATA'!BN437="*",$C437&gt;=400),"*",IF($C437&gt;=400,ROUND('201920 DATA'!BN437/$C437,2),"")))</f>
        <v>0</v>
      </c>
      <c r="AP437" s="289">
        <f>IF(OR($C437="*",$C437&lt;400),"",IF(AND('201920 DATA'!BO437="*",$C437&gt;=400),"*",IF($C437&gt;=400,ROUND('201920 DATA'!BO437/$C437,2),"")))</f>
        <v>0</v>
      </c>
      <c r="AQ437" s="289">
        <f>IF(OR($C437="*",$C437&lt;400),"",IF(AND('201920 DATA'!BP437="*",$C437&gt;=400),"*",IF($C437&gt;=400,ROUND('201920 DATA'!BP437/$C437,2),"")))</f>
        <v>0</v>
      </c>
      <c r="AR437" s="289">
        <f>IF(OR($C437="*",$C437&lt;400),"",IF(AND('201920 DATA'!BQ437="*",$C437&gt;=400),"*",IF($C437&gt;=400,ROUND('201920 DATA'!BQ437/$C437,2),"")))</f>
        <v>0</v>
      </c>
      <c r="AS437" s="289">
        <f>IF(OR($C437="*",$C437&lt;400),"",IF(AND('201920 DATA'!BR437="*",$C437&gt;=400),"*",IF($C437&gt;=400,ROUND('201920 DATA'!BR437/$C437,2),"")))</f>
        <v>0</v>
      </c>
      <c r="AT437" s="289">
        <f>IF(OR($C437="*",$C437&lt;400),"",IF(AND('201920 DATA'!BS437="*",$C437&gt;=400),"*",IF($C437&gt;=400,ROUND('201920 DATA'!BS437/$C437,2),"")))</f>
        <v>0</v>
      </c>
      <c r="AU437" s="289">
        <f>IF(OR($C437="*",$C437&lt;400),"",IF(AND('201920 DATA'!BT437="*",$C437&gt;=400),"*",IF($C437&gt;=400,ROUND('201920 DATA'!BT437/$C437,2),"")))</f>
        <v>0.25</v>
      </c>
      <c r="AV437" s="289">
        <f>IF(OR($C437="*",$C437&lt;400),"",IF(AND('201920 DATA'!BU437="*",$C437&gt;=400),"*",IF($C437&gt;=400,ROUND('201920 DATA'!BU437/$C437,2),"")))</f>
        <v>0</v>
      </c>
      <c r="AW437" s="289">
        <f>IF(OR($C437="*",$C437&lt;400),"",IF(AND('201920 DATA'!BV437="*",$C437&gt;=400),"*",IF($C437&gt;=400,ROUND('201920 DATA'!BV437/$C437,2),"")))</f>
        <v>0</v>
      </c>
      <c r="AX437" s="289">
        <f>IF(OR($C437="*",$C437&lt;400),"",IF(AND('201920 DATA'!BW437="*",$C437&gt;=400),"*",IF($C437&gt;=400,ROUND('201920 DATA'!BW437/$C437,2),"")))</f>
        <v>0.04</v>
      </c>
      <c r="AZ437" s="365">
        <v>3200</v>
      </c>
    </row>
    <row r="438" spans="1:52" x14ac:dyDescent="0.2">
      <c r="A438" s="373" t="s">
        <v>209</v>
      </c>
      <c r="B438" s="287">
        <f>'201920 DATA'!B438</f>
        <v>113680</v>
      </c>
      <c r="C438" s="288">
        <f>'201920 DATA'!C438</f>
        <v>93430</v>
      </c>
      <c r="D438" s="293">
        <f>'201920 DATA'!FQ438</f>
        <v>33515</v>
      </c>
      <c r="F438" s="313">
        <f t="shared" si="12"/>
        <v>0.06</v>
      </c>
      <c r="G438" s="295">
        <f t="shared" si="13"/>
        <v>0.82</v>
      </c>
      <c r="H438" s="289">
        <f>IF(OR($C438="*",$C438&lt;400),"",IF(AND('201920 DATA'!F438="*",$C438&gt;=400),"*",IF($C438&gt;=400,ROUND('201920 DATA'!F438/$C438,2),"")))</f>
        <v>0.42</v>
      </c>
      <c r="I438" s="296">
        <f>IF(OR($B438="*",$B438&lt;400),"",IF(AND('201920 DATA'!Y438="*",$B438&gt;=400),"*",IF($B438&gt;=400,ROUND('201920 DATA'!Y438/$B438,2),"")))</f>
        <v>0.08</v>
      </c>
      <c r="J438" s="296">
        <f>IF(OR($B438="*",$B438&lt;400),"",IF(AND('201920 DATA'!Z438="*",$B438&gt;=400),"*",IF($B438&gt;=400,ROUND('201920 DATA'!Z438/$B438,2),"")))</f>
        <v>0.08</v>
      </c>
      <c r="K438" s="296">
        <f>IF(OR($B438="*",$B438&lt;400),"",IF(AND('201920 DATA'!AA438="*",$B438&gt;=400),"*",IF($B438&gt;=400,ROUND('201920 DATA'!AA438/$B438,2),"")))</f>
        <v>0.09</v>
      </c>
      <c r="L438" s="296">
        <f>IF(OR($B438="*",$B438&lt;400),"",IF(AND('201920 DATA'!AB438="*",$B438&gt;=400),"*",IF($B438&gt;=400,ROUND('201920 DATA'!AB438/$B438,2),"")))</f>
        <v>0.16</v>
      </c>
      <c r="M438" s="296">
        <f>IF(OR($B438="*",$B438&lt;400),"",IF(AND('201920 DATA'!AC438="*",$B438&gt;=400),"*",IF($B438&gt;=400,ROUND('201920 DATA'!AC438/$B438,2),"")))</f>
        <v>0.26</v>
      </c>
      <c r="N438" s="296">
        <f>IF(OR($B438="*",$B438&lt;400),"",IF(AND('201920 DATA'!AD438="*",$B438&gt;=400),"*",IF($B438&gt;=400,ROUND('201920 DATA'!AD438/$B438,2),"")))</f>
        <v>0.27</v>
      </c>
      <c r="O438" s="296">
        <f>IF(OR($B438="*",$B438&lt;400),"",IF(AND('201920 DATA'!AE438="*",$B438&gt;=400),"*",IF($B438&gt;=400,ROUND('201920 DATA'!AE438/$B438,2),"")))</f>
        <v>0.04</v>
      </c>
      <c r="P438" s="297"/>
      <c r="Q438" s="296">
        <f>IF(OR($B438="*",$B438&lt;400),"",IF(AND('201920 DATA'!FO438="*",$B438&gt;=400),"*",IF($B438&gt;=400,ROUND('201920 DATA'!FO438/$B438,2),"")))</f>
        <v>0.57999999999999996</v>
      </c>
      <c r="R438" s="289">
        <f>IF(OR($C438="*",$C438&lt;400),"",IF(AND('201920 DATA'!F438="*",$C438&gt;=400),"*",IF($C438&gt;=400,ROUND('201920 DATA'!F438/$C438,2),"")))</f>
        <v>0.42</v>
      </c>
      <c r="S438" s="289">
        <f>IF(OR($C438="*",$C438&lt;400),"",IF(AND('201920 DATA'!G438="*",$C438&gt;=400),"*",IF($C438&gt;=400,ROUND('201920 DATA'!G438/$C438,2),"")))</f>
        <v>0.14000000000000001</v>
      </c>
      <c r="T438" s="289">
        <f>IF(OR($C438="*",$C438&lt;400),"",IF(AND('201920 DATA'!H438="*",$C438&gt;=400),"*",IF($C438&gt;=400,ROUND('201920 DATA'!H438/$C438,2),"")))</f>
        <v>0.37</v>
      </c>
      <c r="U438" s="289">
        <f>IF(OR($C438="*",$C438&lt;400),"",IF(AND('201920 DATA'!FP438="*",$C438&gt;=400),"*",IF($C438&gt;=400,ROUND('201920 DATA'!FP438/$C438,2),"")))</f>
        <v>0.08</v>
      </c>
      <c r="V438" s="312">
        <f>IF(OR($D438="*",$D438&lt;400),"",IF(AND('201920 DATA'!M438="*",$D438&gt;=400),"*",IF($D438&gt;=400,ROUND('201920 DATA'!M438/$D438,2),"")))</f>
        <v>0</v>
      </c>
      <c r="W438" s="312">
        <f>IF(OR($D438="*",$D438&lt;400),"",IF(AND('201920 DATA'!N438="*",$D438&gt;=400),"*",IF($D438&gt;=400,ROUND('201920 DATA'!N438/$D438,2),"")))</f>
        <v>0.44</v>
      </c>
      <c r="X438" s="312">
        <f>IF(OR($D438="*",$D438&lt;400),"",IF(AND('201920 DATA'!O438="*",$D438&gt;=400),"*",IF($D438&gt;=400,ROUND('201920 DATA'!O438/$D438,2),"")))</f>
        <v>0.23</v>
      </c>
      <c r="Y438" s="312">
        <f>IF(OR($D438="*",$D438&lt;400),"",IF(AND('201920 DATA'!P438="*",$D438&gt;=400),"*",IF($D438&gt;=400,ROUND('201920 DATA'!P438/$D438,2),"")))</f>
        <v>0.09</v>
      </c>
      <c r="Z438" s="312">
        <f>IF(OR($D438="*",$D438&lt;400),"",IF(AND('201920 DATA'!Q438="*",$D438&gt;=400),"*",IF($D438&gt;=400,ROUND('201920 DATA'!Q438/$D438,2),"")))</f>
        <v>0.14000000000000001</v>
      </c>
      <c r="AA438" s="312">
        <f>IF(OR($D438="*",$D438&lt;400),"",IF(AND('201920 DATA'!R438="*",$D438&gt;=400),"*",IF($D438&gt;=400,ROUND('201920 DATA'!R438/$D438,2),"")))</f>
        <v>0.08</v>
      </c>
      <c r="AB438" s="312">
        <f>IF(OR($D438="*",$D438&lt;400),"",IF(AND('201920 DATA'!S438="*",$D438&gt;=400),"*",IF($D438&gt;=400,ROUND('201920 DATA'!S438/$D438,2),"")))</f>
        <v>0.02</v>
      </c>
      <c r="AC438" s="312">
        <f>IF(OR($D438="*",$D438&lt;400),"",IF(AND('201920 DATA'!T438="*",$D438&gt;=400),"*",IF($D438&gt;=400,ROUND('201920 DATA'!T438/$D438,2),"")))</f>
        <v>0</v>
      </c>
      <c r="AD438" s="289">
        <f>IF(OR($C438="*",$C438&lt;400),"",IF(AND('201920 DATA'!BC438="*",$C438&gt;=400),"*",IF($C438&gt;=400,ROUND('201920 DATA'!BC438/$C438,2),"")))</f>
        <v>0.03</v>
      </c>
      <c r="AE438" s="289">
        <f>IF(OR($C438="*",$C438&lt;400),"",IF(AND('201920 DATA'!BD438="*",$C438&gt;=400),"*",IF($C438&gt;=400,ROUND('201920 DATA'!BD438/$C438,2),"")))</f>
        <v>0.15</v>
      </c>
      <c r="AF438" s="289">
        <f>IF(OR($C438="*",$C438&lt;400),"",IF(AND('201920 DATA'!BE438="*",$C438&gt;=400),"*",IF($C438&gt;=400,ROUND('201920 DATA'!BE438/$C438,2),"")))</f>
        <v>0.01</v>
      </c>
      <c r="AG438" s="289">
        <f>IF(OR($C438="*",$C438&lt;400),"",IF(AND('201920 DATA'!BF438="*",$C438&gt;=400),"*",IF($C438&gt;=400,ROUND('201920 DATA'!BF438/$C438,2),"")))</f>
        <v>0.01</v>
      </c>
      <c r="AH438" s="289">
        <f>IF(OR($C438="*",$C438&lt;400),"",IF(AND('201920 DATA'!BG438="*",$C438&gt;=400),"*",IF($C438&gt;=400,ROUND('201920 DATA'!BG438/$C438,2),"")))</f>
        <v>0.01</v>
      </c>
      <c r="AI438" s="289">
        <f>IF(OR($C438="*",$C438&lt;400),"",IF(AND('201920 DATA'!BH438="*",$C438&gt;=400),"*",IF($C438&gt;=400,ROUND('201920 DATA'!BH438/$C438,2),"")))</f>
        <v>0.02</v>
      </c>
      <c r="AJ438" s="289">
        <f>IF(OR($C438="*",$C438&lt;400),"",IF(AND('201920 DATA'!BI438="*",$C438&gt;=400),"*",IF($C438&gt;=400,ROUND('201920 DATA'!BI438/$C438,2),"")))</f>
        <v>0.05</v>
      </c>
      <c r="AK438" s="289">
        <f>IF(OR($C438="*",$C438&lt;400),"",IF(AND('201920 DATA'!BJ438="*",$C438&gt;=400),"*",IF($C438&gt;=400,ROUND('201920 DATA'!BJ438/$C438,2),"")))</f>
        <v>0.01</v>
      </c>
      <c r="AL438" s="289">
        <f>IF(OR($C438="*",$C438&lt;400),"",IF(AND('201920 DATA'!BK438="*",$C438&gt;=400),"*",IF($C438&gt;=400,ROUND('201920 DATA'!BK438/$C438,2),"")))</f>
        <v>0.06</v>
      </c>
      <c r="AM438" s="289">
        <f>IF(OR($C438="*",$C438&lt;400),"",IF(AND('201920 DATA'!BL438="*",$C438&gt;=400),"*",IF($C438&gt;=400,ROUND('201920 DATA'!BL438/$C438,2),"")))</f>
        <v>7.0000000000000007E-2</v>
      </c>
      <c r="AN438" s="289">
        <f>IF(OR($C438="*",$C438&lt;400),"",IF(AND('201920 DATA'!BM438="*",$C438&gt;=400),"*",IF($C438&gt;=400,ROUND('201920 DATA'!BM438/$C438,2),"")))</f>
        <v>0.14000000000000001</v>
      </c>
      <c r="AO438" s="289">
        <f>IF(OR($C438="*",$C438&lt;400),"",IF(AND('201920 DATA'!BN438="*",$C438&gt;=400),"*",IF($C438&gt;=400,ROUND('201920 DATA'!BN438/$C438,2),"")))</f>
        <v>0.02</v>
      </c>
      <c r="AP438" s="289">
        <f>IF(OR($C438="*",$C438&lt;400),"",IF(AND('201920 DATA'!BO438="*",$C438&gt;=400),"*",IF($C438&gt;=400,ROUND('201920 DATA'!BO438/$C438,2),"")))</f>
        <v>7.0000000000000007E-2</v>
      </c>
      <c r="AQ438" s="289">
        <f>IF(OR($C438="*",$C438&lt;400),"",IF(AND('201920 DATA'!BP438="*",$C438&gt;=400),"*",IF($C438&gt;=400,ROUND('201920 DATA'!BP438/$C438,2),"")))</f>
        <v>0.06</v>
      </c>
      <c r="AR438" s="289">
        <f>IF(OR($C438="*",$C438&lt;400),"",IF(AND('201920 DATA'!BQ438="*",$C438&gt;=400),"*",IF($C438&gt;=400,ROUND('201920 DATA'!BQ438/$C438,2),"")))</f>
        <v>0.05</v>
      </c>
      <c r="AS438" s="289">
        <f>IF(OR($C438="*",$C438&lt;400),"",IF(AND('201920 DATA'!BR438="*",$C438&gt;=400),"*",IF($C438&gt;=400,ROUND('201920 DATA'!BR438/$C438,2),"")))</f>
        <v>0.01</v>
      </c>
      <c r="AT438" s="289">
        <f>IF(OR($C438="*",$C438&lt;400),"",IF(AND('201920 DATA'!BS438="*",$C438&gt;=400),"*",IF($C438&gt;=400,ROUND('201920 DATA'!BS438/$C438,2),"")))</f>
        <v>0</v>
      </c>
      <c r="AU438" s="289">
        <f>IF(OR($C438="*",$C438&lt;400),"",IF(AND('201920 DATA'!BT438="*",$C438&gt;=400),"*",IF($C438&gt;=400,ROUND('201920 DATA'!BT438/$C438,2),"")))</f>
        <v>0.1</v>
      </c>
      <c r="AV438" s="289">
        <f>IF(OR($C438="*",$C438&lt;400),"",IF(AND('201920 DATA'!BU438="*",$C438&gt;=400),"*",IF($C438&gt;=400,ROUND('201920 DATA'!BU438/$C438,2),"")))</f>
        <v>7.0000000000000007E-2</v>
      </c>
      <c r="AW438" s="289">
        <f>IF(OR($C438="*",$C438&lt;400),"",IF(AND('201920 DATA'!BV438="*",$C438&gt;=400),"*",IF($C438&gt;=400,ROUND('201920 DATA'!BV438/$C438,2),"")))</f>
        <v>0</v>
      </c>
      <c r="AX438" s="289">
        <f>IF(OR($C438="*",$C438&lt;400),"",IF(AND('201920 DATA'!BW438="*",$C438&gt;=400),"*",IF($C438&gt;=400,ROUND('201920 DATA'!BW438/$C438,2),"")))</f>
        <v>7.0000000000000007E-2</v>
      </c>
      <c r="AZ438" s="365">
        <v>107115</v>
      </c>
    </row>
    <row r="439" spans="1:52" x14ac:dyDescent="0.2">
      <c r="A439" s="373" t="s">
        <v>210</v>
      </c>
      <c r="B439" s="287">
        <f>'201920 DATA'!B439</f>
        <v>5285</v>
      </c>
      <c r="C439" s="288">
        <f>'201920 DATA'!C439</f>
        <v>4930</v>
      </c>
      <c r="D439" s="293">
        <f>'201920 DATA'!FQ439</f>
        <v>40</v>
      </c>
      <c r="F439" s="313">
        <f t="shared" si="12"/>
        <v>0.14000000000000001</v>
      </c>
      <c r="G439" s="295">
        <f t="shared" si="13"/>
        <v>0.93</v>
      </c>
      <c r="H439" s="289">
        <f>IF(OR($C439="*",$C439&lt;400),"",IF(AND('201920 DATA'!F439="*",$C439&gt;=400),"*",IF($C439&gt;=400,ROUND('201920 DATA'!F439/$C439,2),"")))</f>
        <v>0.63</v>
      </c>
      <c r="I439" s="296">
        <f>IF(OR($B439="*",$B439&lt;400),"",IF(AND('201920 DATA'!Y439="*",$B439&gt;=400),"*",IF($B439&gt;=400,ROUND('201920 DATA'!Y439/$B439,2),"")))</f>
        <v>0.02</v>
      </c>
      <c r="J439" s="296">
        <f>IF(OR($B439="*",$B439&lt;400),"",IF(AND('201920 DATA'!Z439="*",$B439&gt;=400),"*",IF($B439&gt;=400,ROUND('201920 DATA'!Z439/$B439,2),"")))</f>
        <v>0.21</v>
      </c>
      <c r="K439" s="296">
        <f>IF(OR($B439="*",$B439&lt;400),"",IF(AND('201920 DATA'!AA439="*",$B439&gt;=400),"*",IF($B439&gt;=400,ROUND('201920 DATA'!AA439/$B439,2),"")))</f>
        <v>0.27</v>
      </c>
      <c r="L439" s="296">
        <f>IF(OR($B439="*",$B439&lt;400),"",IF(AND('201920 DATA'!AB439="*",$B439&gt;=400),"*",IF($B439&gt;=400,ROUND('201920 DATA'!AB439/$B439,2),"")))</f>
        <v>0.2</v>
      </c>
      <c r="M439" s="296">
        <f>IF(OR($B439="*",$B439&lt;400),"",IF(AND('201920 DATA'!AC439="*",$B439&gt;=400),"*",IF($B439&gt;=400,ROUND('201920 DATA'!AC439/$B439,2),"")))</f>
        <v>0.13</v>
      </c>
      <c r="N439" s="296">
        <f>IF(OR($B439="*",$B439&lt;400),"",IF(AND('201920 DATA'!AD439="*",$B439&gt;=400),"*",IF($B439&gt;=400,ROUND('201920 DATA'!AD439/$B439,2),"")))</f>
        <v>0.14000000000000001</v>
      </c>
      <c r="O439" s="296">
        <f>IF(OR($B439="*",$B439&lt;400),"",IF(AND('201920 DATA'!AE439="*",$B439&gt;=400),"*",IF($B439&gt;=400,ROUND('201920 DATA'!AE439/$B439,2),"")))</f>
        <v>0.03</v>
      </c>
      <c r="P439" s="297"/>
      <c r="Q439" s="296">
        <f>IF(OR($B439="*",$B439&lt;400),"",IF(AND('201920 DATA'!FO439="*",$B439&gt;=400),"*",IF($B439&gt;=400,ROUND('201920 DATA'!FO439/$B439,2),"")))</f>
        <v>0</v>
      </c>
      <c r="R439" s="289">
        <f>IF(OR($C439="*",$C439&lt;400),"",IF(AND('201920 DATA'!F439="*",$C439&gt;=400),"*",IF($C439&gt;=400,ROUND('201920 DATA'!F439/$C439,2),"")))</f>
        <v>0.63</v>
      </c>
      <c r="S439" s="289">
        <f>IF(OR($C439="*",$C439&lt;400),"",IF(AND('201920 DATA'!G439="*",$C439&gt;=400),"*",IF($C439&gt;=400,ROUND('201920 DATA'!G439/$C439,2),"")))</f>
        <v>0.09</v>
      </c>
      <c r="T439" s="289">
        <f>IF(OR($C439="*",$C439&lt;400),"",IF(AND('201920 DATA'!H439="*",$C439&gt;=400),"*",IF($C439&gt;=400,ROUND('201920 DATA'!H439/$C439,2),"")))</f>
        <v>0.02</v>
      </c>
      <c r="U439" s="289">
        <f>IF(OR($C439="*",$C439&lt;400),"",IF(AND('201920 DATA'!FP439="*",$C439&gt;=400),"*",IF($C439&gt;=400,ROUND('201920 DATA'!FP439/$C439,2),"")))</f>
        <v>0.25</v>
      </c>
      <c r="V439" s="312" t="str">
        <f>IF(OR($D439="*",$D439&lt;400),"",IF(AND('201920 DATA'!M439="*",$D439&gt;=400),"*",IF($D439&gt;=400,ROUND('201920 DATA'!M439/$D439,2),"")))</f>
        <v/>
      </c>
      <c r="W439" s="312" t="str">
        <f>IF(OR($D439="*",$D439&lt;400),"",IF(AND('201920 DATA'!N439="*",$D439&gt;=400),"*",IF($D439&gt;=400,ROUND('201920 DATA'!N439/$D439,2),"")))</f>
        <v/>
      </c>
      <c r="X439" s="312" t="str">
        <f>IF(OR($D439="*",$D439&lt;400),"",IF(AND('201920 DATA'!O439="*",$D439&gt;=400),"*",IF($D439&gt;=400,ROUND('201920 DATA'!O439/$D439,2),"")))</f>
        <v/>
      </c>
      <c r="Y439" s="312" t="str">
        <f>IF(OR($D439="*",$D439&lt;400),"",IF(AND('201920 DATA'!P439="*",$D439&gt;=400),"*",IF($D439&gt;=400,ROUND('201920 DATA'!P439/$D439,2),"")))</f>
        <v/>
      </c>
      <c r="Z439" s="312" t="str">
        <f>IF(OR($D439="*",$D439&lt;400),"",IF(AND('201920 DATA'!Q439="*",$D439&gt;=400),"*",IF($D439&gt;=400,ROUND('201920 DATA'!Q439/$D439,2),"")))</f>
        <v/>
      </c>
      <c r="AA439" s="312" t="str">
        <f>IF(OR($D439="*",$D439&lt;400),"",IF(AND('201920 DATA'!R439="*",$D439&gt;=400),"*",IF($D439&gt;=400,ROUND('201920 DATA'!R439/$D439,2),"")))</f>
        <v/>
      </c>
      <c r="AB439" s="312" t="str">
        <f>IF(OR($D439="*",$D439&lt;400),"",IF(AND('201920 DATA'!S439="*",$D439&gt;=400),"*",IF($D439&gt;=400,ROUND('201920 DATA'!S439/$D439,2),"")))</f>
        <v/>
      </c>
      <c r="AC439" s="312" t="str">
        <f>IF(OR($D439="*",$D439&lt;400),"",IF(AND('201920 DATA'!T439="*",$D439&gt;=400),"*",IF($D439&gt;=400,ROUND('201920 DATA'!T439/$D439,2),"")))</f>
        <v/>
      </c>
      <c r="AD439" s="289">
        <f>IF(OR($C439="*",$C439&lt;400),"",IF(AND('201920 DATA'!BC439="*",$C439&gt;=400),"*",IF($C439&gt;=400,ROUND('201920 DATA'!BC439/$C439,2),"")))</f>
        <v>0.01</v>
      </c>
      <c r="AE439" s="289" t="str">
        <f>IF(OR($C439="*",$C439&lt;400),"",IF(AND('201920 DATA'!BD439="*",$C439&gt;=400),"*",IF($C439&gt;=400,ROUND('201920 DATA'!BD439/$C439,2),"")))</f>
        <v>*</v>
      </c>
      <c r="AF439" s="289" t="str">
        <f>IF(OR($C439="*",$C439&lt;400),"",IF(AND('201920 DATA'!BE439="*",$C439&gt;=400),"*",IF($C439&gt;=400,ROUND('201920 DATA'!BE439/$C439,2),"")))</f>
        <v>*</v>
      </c>
      <c r="AG439" s="289">
        <f>IF(OR($C439="*",$C439&lt;400),"",IF(AND('201920 DATA'!BF439="*",$C439&gt;=400),"*",IF($C439&gt;=400,ROUND('201920 DATA'!BF439/$C439,2),"")))</f>
        <v>0</v>
      </c>
      <c r="AH439" s="289">
        <f>IF(OR($C439="*",$C439&lt;400),"",IF(AND('201920 DATA'!BG439="*",$C439&gt;=400),"*",IF($C439&gt;=400,ROUND('201920 DATA'!BG439/$C439,2),"")))</f>
        <v>0.7</v>
      </c>
      <c r="AI439" s="289">
        <f>IF(OR($C439="*",$C439&lt;400),"",IF(AND('201920 DATA'!BH439="*",$C439&gt;=400),"*",IF($C439&gt;=400,ROUND('201920 DATA'!BH439/$C439,2),"")))</f>
        <v>0.01</v>
      </c>
      <c r="AJ439" s="289" t="str">
        <f>IF(OR($C439="*",$C439&lt;400),"",IF(AND('201920 DATA'!BI439="*",$C439&gt;=400),"*",IF($C439&gt;=400,ROUND('201920 DATA'!BI439/$C439,2),"")))</f>
        <v>*</v>
      </c>
      <c r="AK439" s="289">
        <f>IF(OR($C439="*",$C439&lt;400),"",IF(AND('201920 DATA'!BJ439="*",$C439&gt;=400),"*",IF($C439&gt;=400,ROUND('201920 DATA'!BJ439/$C439,2),"")))</f>
        <v>0</v>
      </c>
      <c r="AL439" s="289">
        <f>IF(OR($C439="*",$C439&lt;400),"",IF(AND('201920 DATA'!BK439="*",$C439&gt;=400),"*",IF($C439&gt;=400,ROUND('201920 DATA'!BK439/$C439,2),"")))</f>
        <v>0.02</v>
      </c>
      <c r="AM439" s="289">
        <f>IF(OR($C439="*",$C439&lt;400),"",IF(AND('201920 DATA'!BL439="*",$C439&gt;=400),"*",IF($C439&gt;=400,ROUND('201920 DATA'!BL439/$C439,2),"")))</f>
        <v>0.01</v>
      </c>
      <c r="AN439" s="289">
        <f>IF(OR($C439="*",$C439&lt;400),"",IF(AND('201920 DATA'!BM439="*",$C439&gt;=400),"*",IF($C439&gt;=400,ROUND('201920 DATA'!BM439/$C439,2),"")))</f>
        <v>0</v>
      </c>
      <c r="AO439" s="289">
        <f>IF(OR($C439="*",$C439&lt;400),"",IF(AND('201920 DATA'!BN439="*",$C439&gt;=400),"*",IF($C439&gt;=400,ROUND('201920 DATA'!BN439/$C439,2),"")))</f>
        <v>0</v>
      </c>
      <c r="AP439" s="289">
        <f>IF(OR($C439="*",$C439&lt;400),"",IF(AND('201920 DATA'!BO439="*",$C439&gt;=400),"*",IF($C439&gt;=400,ROUND('201920 DATA'!BO439/$C439,2),"")))</f>
        <v>0</v>
      </c>
      <c r="AQ439" s="289">
        <f>IF(OR($C439="*",$C439&lt;400),"",IF(AND('201920 DATA'!BP439="*",$C439&gt;=400),"*",IF($C439&gt;=400,ROUND('201920 DATA'!BP439/$C439,2),"")))</f>
        <v>0.01</v>
      </c>
      <c r="AR439" s="289" t="str">
        <f>IF(OR($C439="*",$C439&lt;400),"",IF(AND('201920 DATA'!BQ439="*",$C439&gt;=400),"*",IF($C439&gt;=400,ROUND('201920 DATA'!BQ439/$C439,2),"")))</f>
        <v>*</v>
      </c>
      <c r="AS439" s="289">
        <f>IF(OR($C439="*",$C439&lt;400),"",IF(AND('201920 DATA'!BR439="*",$C439&gt;=400),"*",IF($C439&gt;=400,ROUND('201920 DATA'!BR439/$C439,2),"")))</f>
        <v>0</v>
      </c>
      <c r="AT439" s="289">
        <f>IF(OR($C439="*",$C439&lt;400),"",IF(AND('201920 DATA'!BS439="*",$C439&gt;=400),"*",IF($C439&gt;=400,ROUND('201920 DATA'!BS439/$C439,2),"")))</f>
        <v>0</v>
      </c>
      <c r="AU439" s="289">
        <f>IF(OR($C439="*",$C439&lt;400),"",IF(AND('201920 DATA'!BT439="*",$C439&gt;=400),"*",IF($C439&gt;=400,ROUND('201920 DATA'!BT439/$C439,2),"")))</f>
        <v>0.2</v>
      </c>
      <c r="AV439" s="289">
        <f>IF(OR($C439="*",$C439&lt;400),"",IF(AND('201920 DATA'!BU439="*",$C439&gt;=400),"*",IF($C439&gt;=400,ROUND('201920 DATA'!BU439/$C439,2),"")))</f>
        <v>0.02</v>
      </c>
      <c r="AW439" s="289">
        <f>IF(OR($C439="*",$C439&lt;400),"",IF(AND('201920 DATA'!BV439="*",$C439&gt;=400),"*",IF($C439&gt;=400,ROUND('201920 DATA'!BV439/$C439,2),"")))</f>
        <v>0</v>
      </c>
      <c r="AX439" s="289">
        <f>IF(OR($C439="*",$C439&lt;400),"",IF(AND('201920 DATA'!BW439="*",$C439&gt;=400),"*",IF($C439&gt;=400,ROUND('201920 DATA'!BW439/$C439,2),"")))</f>
        <v>0.01</v>
      </c>
      <c r="AZ439" s="365">
        <v>4565</v>
      </c>
    </row>
    <row r="440" spans="1:52" x14ac:dyDescent="0.2">
      <c r="A440" s="373" t="s">
        <v>582</v>
      </c>
      <c r="B440" s="287">
        <f>'201920 DATA'!B440</f>
        <v>2710</v>
      </c>
      <c r="C440" s="288">
        <f>'201920 DATA'!C440</f>
        <v>2185</v>
      </c>
      <c r="D440" s="293">
        <f>'201920 DATA'!FQ440</f>
        <v>0</v>
      </c>
      <c r="F440" s="313">
        <f t="shared" si="12"/>
        <v>0.24</v>
      </c>
      <c r="G440" s="295">
        <f t="shared" si="13"/>
        <v>0.81</v>
      </c>
      <c r="H440" s="289">
        <f>IF(OR($C440="*",$C440&lt;400),"",IF(AND('201920 DATA'!F440="*",$C440&gt;=400),"*",IF($C440&gt;=400,ROUND('201920 DATA'!F440/$C440,2),"")))</f>
        <v>0.62</v>
      </c>
      <c r="I440" s="296" t="str">
        <f>IF(OR($B440="*",$B440&lt;400),"",IF(AND('201920 DATA'!Y440="*",$B440&gt;=400),"*",IF($B440&gt;=400,ROUND('201920 DATA'!Y440/$B440,2),"")))</f>
        <v>*</v>
      </c>
      <c r="J440" s="296">
        <f>IF(OR($B440="*",$B440&lt;400),"",IF(AND('201920 DATA'!Z440="*",$B440&gt;=400),"*",IF($B440&gt;=400,ROUND('201920 DATA'!Z440/$B440,2),"")))</f>
        <v>0.21</v>
      </c>
      <c r="K440" s="296">
        <f>IF(OR($B440="*",$B440&lt;400),"",IF(AND('201920 DATA'!AA440="*",$B440&gt;=400),"*",IF($B440&gt;=400,ROUND('201920 DATA'!AA440/$B440,2),"")))</f>
        <v>0.21</v>
      </c>
      <c r="L440" s="296">
        <f>IF(OR($B440="*",$B440&lt;400),"",IF(AND('201920 DATA'!AB440="*",$B440&gt;=400),"*",IF($B440&gt;=400,ROUND('201920 DATA'!AB440/$B440,2),"")))</f>
        <v>0.19</v>
      </c>
      <c r="M440" s="296">
        <f>IF(OR($B440="*",$B440&lt;400),"",IF(AND('201920 DATA'!AC440="*",$B440&gt;=400),"*",IF($B440&gt;=400,ROUND('201920 DATA'!AC440/$B440,2),"")))</f>
        <v>0.13</v>
      </c>
      <c r="N440" s="296">
        <f>IF(OR($B440="*",$B440&lt;400),"",IF(AND('201920 DATA'!AD440="*",$B440&gt;=400),"*",IF($B440&gt;=400,ROUND('201920 DATA'!AD440/$B440,2),"")))</f>
        <v>0.19</v>
      </c>
      <c r="O440" s="296">
        <f>IF(OR($B440="*",$B440&lt;400),"",IF(AND('201920 DATA'!AE440="*",$B440&gt;=400),"*",IF($B440&gt;=400,ROUND('201920 DATA'!AE440/$B440,2),"")))</f>
        <v>0.06</v>
      </c>
      <c r="P440" s="297"/>
      <c r="Q440" s="296">
        <f>IF(OR($B440="*",$B440&lt;400),"",IF(AND('201920 DATA'!FO440="*",$B440&gt;=400),"*",IF($B440&gt;=400,ROUND('201920 DATA'!FO440/$B440,2),"")))</f>
        <v>0.2</v>
      </c>
      <c r="R440" s="289">
        <f>IF(OR($C440="*",$C440&lt;400),"",IF(AND('201920 DATA'!F440="*",$C440&gt;=400),"*",IF($C440&gt;=400,ROUND('201920 DATA'!F440/$C440,2),"")))</f>
        <v>0.62</v>
      </c>
      <c r="S440" s="289">
        <f>IF(OR($C440="*",$C440&lt;400),"",IF(AND('201920 DATA'!G440="*",$C440&gt;=400),"*",IF($C440&gt;=400,ROUND('201920 DATA'!G440/$C440,2),"")))</f>
        <v>0.21</v>
      </c>
      <c r="T440" s="289">
        <f>IF(OR($C440="*",$C440&lt;400),"",IF(AND('201920 DATA'!H440="*",$C440&gt;=400),"*",IF($C440&gt;=400,ROUND('201920 DATA'!H440/$C440,2),"")))</f>
        <v>0.15</v>
      </c>
      <c r="U440" s="289">
        <f>IF(OR($C440="*",$C440&lt;400),"",IF(AND('201920 DATA'!FP440="*",$C440&gt;=400),"*",IF($C440&gt;=400,ROUND('201920 DATA'!FP440/$C440,2),"")))</f>
        <v>0.03</v>
      </c>
      <c r="V440" s="312" t="str">
        <f>IF(OR($D440="*",$D440&lt;400),"",IF(AND('201920 DATA'!M440="*",$D440&gt;=400),"*",IF($D440&gt;=400,ROUND('201920 DATA'!M440/$D440,2),"")))</f>
        <v/>
      </c>
      <c r="W440" s="312" t="str">
        <f>IF(OR($D440="*",$D440&lt;400),"",IF(AND('201920 DATA'!N440="*",$D440&gt;=400),"*",IF($D440&gt;=400,ROUND('201920 DATA'!N440/$D440,2),"")))</f>
        <v/>
      </c>
      <c r="X440" s="312" t="str">
        <f>IF(OR($D440="*",$D440&lt;400),"",IF(AND('201920 DATA'!O440="*",$D440&gt;=400),"*",IF($D440&gt;=400,ROUND('201920 DATA'!O440/$D440,2),"")))</f>
        <v/>
      </c>
      <c r="Y440" s="312" t="str">
        <f>IF(OR($D440="*",$D440&lt;400),"",IF(AND('201920 DATA'!P440="*",$D440&gt;=400),"*",IF($D440&gt;=400,ROUND('201920 DATA'!P440/$D440,2),"")))</f>
        <v/>
      </c>
      <c r="Z440" s="312" t="str">
        <f>IF(OR($D440="*",$D440&lt;400),"",IF(AND('201920 DATA'!Q440="*",$D440&gt;=400),"*",IF($D440&gt;=400,ROUND('201920 DATA'!Q440/$D440,2),"")))</f>
        <v/>
      </c>
      <c r="AA440" s="312" t="str">
        <f>IF(OR($D440="*",$D440&lt;400),"",IF(AND('201920 DATA'!R440="*",$D440&gt;=400),"*",IF($D440&gt;=400,ROUND('201920 DATA'!R440/$D440,2),"")))</f>
        <v/>
      </c>
      <c r="AB440" s="312" t="str">
        <f>IF(OR($D440="*",$D440&lt;400),"",IF(AND('201920 DATA'!S440="*",$D440&gt;=400),"*",IF($D440&gt;=400,ROUND('201920 DATA'!S440/$D440,2),"")))</f>
        <v/>
      </c>
      <c r="AC440" s="312" t="str">
        <f>IF(OR($D440="*",$D440&lt;400),"",IF(AND('201920 DATA'!T440="*",$D440&gt;=400),"*",IF($D440&gt;=400,ROUND('201920 DATA'!T440/$D440,2),"")))</f>
        <v/>
      </c>
      <c r="AD440" s="289" t="str">
        <f>IF(OR($C440="*",$C440&lt;400),"",IF(AND('201920 DATA'!BC440="*",$C440&gt;=400),"*",IF($C440&gt;=400,ROUND('201920 DATA'!BC440/$C440,2),"")))</f>
        <v>*</v>
      </c>
      <c r="AE440" s="289">
        <f>IF(OR($C440="*",$C440&lt;400),"",IF(AND('201920 DATA'!BD440="*",$C440&gt;=400),"*",IF($C440&gt;=400,ROUND('201920 DATA'!BD440/$C440,2),"")))</f>
        <v>0.05</v>
      </c>
      <c r="AF440" s="289">
        <f>IF(OR($C440="*",$C440&lt;400),"",IF(AND('201920 DATA'!BE440="*",$C440&gt;=400),"*",IF($C440&gt;=400,ROUND('201920 DATA'!BE440/$C440,2),"")))</f>
        <v>0.02</v>
      </c>
      <c r="AG440" s="289">
        <f>IF(OR($C440="*",$C440&lt;400),"",IF(AND('201920 DATA'!BF440="*",$C440&gt;=400),"*",IF($C440&gt;=400,ROUND('201920 DATA'!BF440/$C440,2),"")))</f>
        <v>0.01</v>
      </c>
      <c r="AH440" s="289">
        <f>IF(OR($C440="*",$C440&lt;400),"",IF(AND('201920 DATA'!BG440="*",$C440&gt;=400),"*",IF($C440&gt;=400,ROUND('201920 DATA'!BG440/$C440,2),"")))</f>
        <v>0.51</v>
      </c>
      <c r="AI440" s="289">
        <f>IF(OR($C440="*",$C440&lt;400),"",IF(AND('201920 DATA'!BH440="*",$C440&gt;=400),"*",IF($C440&gt;=400,ROUND('201920 DATA'!BH440/$C440,2),"")))</f>
        <v>0.02</v>
      </c>
      <c r="AJ440" s="289">
        <f>IF(OR($C440="*",$C440&lt;400),"",IF(AND('201920 DATA'!BI440="*",$C440&gt;=400),"*",IF($C440&gt;=400,ROUND('201920 DATA'!BI440/$C440,2),"")))</f>
        <v>0</v>
      </c>
      <c r="AK440" s="289">
        <f>IF(OR($C440="*",$C440&lt;400),"",IF(AND('201920 DATA'!BJ440="*",$C440&gt;=400),"*",IF($C440&gt;=400,ROUND('201920 DATA'!BJ440/$C440,2),"")))</f>
        <v>0</v>
      </c>
      <c r="AL440" s="289">
        <f>IF(OR($C440="*",$C440&lt;400),"",IF(AND('201920 DATA'!BK440="*",$C440&gt;=400),"*",IF($C440&gt;=400,ROUND('201920 DATA'!BK440/$C440,2),"")))</f>
        <v>0.03</v>
      </c>
      <c r="AM440" s="289">
        <f>IF(OR($C440="*",$C440&lt;400),"",IF(AND('201920 DATA'!BL440="*",$C440&gt;=400),"*",IF($C440&gt;=400,ROUND('201920 DATA'!BL440/$C440,2),"")))</f>
        <v>0.03</v>
      </c>
      <c r="AN440" s="289">
        <f>IF(OR($C440="*",$C440&lt;400),"",IF(AND('201920 DATA'!BM440="*",$C440&gt;=400),"*",IF($C440&gt;=400,ROUND('201920 DATA'!BM440/$C440,2),"")))</f>
        <v>0.01</v>
      </c>
      <c r="AO440" s="289">
        <f>IF(OR($C440="*",$C440&lt;400),"",IF(AND('201920 DATA'!BN440="*",$C440&gt;=400),"*",IF($C440&gt;=400,ROUND('201920 DATA'!BN440/$C440,2),"")))</f>
        <v>0.01</v>
      </c>
      <c r="AP440" s="289">
        <f>IF(OR($C440="*",$C440&lt;400),"",IF(AND('201920 DATA'!BO440="*",$C440&gt;=400),"*",IF($C440&gt;=400,ROUND('201920 DATA'!BO440/$C440,2),"")))</f>
        <v>0.03</v>
      </c>
      <c r="AQ440" s="289">
        <f>IF(OR($C440="*",$C440&lt;400),"",IF(AND('201920 DATA'!BP440="*",$C440&gt;=400),"*",IF($C440&gt;=400,ROUND('201920 DATA'!BP440/$C440,2),"")))</f>
        <v>0.01</v>
      </c>
      <c r="AR440" s="289">
        <f>IF(OR($C440="*",$C440&lt;400),"",IF(AND('201920 DATA'!BQ440="*",$C440&gt;=400),"*",IF($C440&gt;=400,ROUND('201920 DATA'!BQ440/$C440,2),"")))</f>
        <v>0</v>
      </c>
      <c r="AS440" s="289">
        <f>IF(OR($C440="*",$C440&lt;400),"",IF(AND('201920 DATA'!BR440="*",$C440&gt;=400),"*",IF($C440&gt;=400,ROUND('201920 DATA'!BR440/$C440,2),"")))</f>
        <v>0</v>
      </c>
      <c r="AT440" s="289">
        <f>IF(OR($C440="*",$C440&lt;400),"",IF(AND('201920 DATA'!BS440="*",$C440&gt;=400),"*",IF($C440&gt;=400,ROUND('201920 DATA'!BS440/$C440,2),"")))</f>
        <v>0</v>
      </c>
      <c r="AU440" s="289">
        <f>IF(OR($C440="*",$C440&lt;400),"",IF(AND('201920 DATA'!BT440="*",$C440&gt;=400),"*",IF($C440&gt;=400,ROUND('201920 DATA'!BT440/$C440,2),"")))</f>
        <v>0.22</v>
      </c>
      <c r="AV440" s="289">
        <f>IF(OR($C440="*",$C440&lt;400),"",IF(AND('201920 DATA'!BU440="*",$C440&gt;=400),"*",IF($C440&gt;=400,ROUND('201920 DATA'!BU440/$C440,2),"")))</f>
        <v>0.05</v>
      </c>
      <c r="AW440" s="289" t="str">
        <f>IF(OR($C440="*",$C440&lt;400),"",IF(AND('201920 DATA'!BV440="*",$C440&gt;=400),"*",IF($C440&gt;=400,ROUND('201920 DATA'!BV440/$C440,2),"")))</f>
        <v>*</v>
      </c>
      <c r="AX440" s="289">
        <f>IF(OR($C440="*",$C440&lt;400),"",IF(AND('201920 DATA'!BW440="*",$C440&gt;=400),"*",IF($C440&gt;=400,ROUND('201920 DATA'!BW440/$C440,2),"")))</f>
        <v>0</v>
      </c>
      <c r="AZ440" s="365">
        <v>2065</v>
      </c>
    </row>
    <row r="441" spans="1:52" x14ac:dyDescent="0.2">
      <c r="A441" s="373" t="s">
        <v>571</v>
      </c>
      <c r="B441" s="287">
        <f>'201920 DATA'!B441</f>
        <v>177920</v>
      </c>
      <c r="C441" s="288">
        <f>'201920 DATA'!C441</f>
        <v>146835</v>
      </c>
      <c r="D441" s="293">
        <f>'201920 DATA'!FQ441</f>
        <v>55880</v>
      </c>
      <c r="F441" s="313">
        <f t="shared" si="12"/>
        <v>0.11</v>
      </c>
      <c r="G441" s="295">
        <f t="shared" si="13"/>
        <v>0.83</v>
      </c>
      <c r="H441" s="289">
        <f>IF(OR($C441="*",$C441&lt;400),"",IF(AND('201920 DATA'!F441="*",$C441&gt;=400),"*",IF($C441&gt;=400,ROUND('201920 DATA'!F441/$C441,2),"")))</f>
        <v>0.4</v>
      </c>
      <c r="I441" s="296">
        <f>IF(OR($B441="*",$B441&lt;400),"",IF(AND('201920 DATA'!Y441="*",$B441&gt;=400),"*",IF($B441&gt;=400,ROUND('201920 DATA'!Y441/$B441,2),"")))</f>
        <v>0.03</v>
      </c>
      <c r="J441" s="296">
        <f>IF(OR($B441="*",$B441&lt;400),"",IF(AND('201920 DATA'!Z441="*",$B441&gt;=400),"*",IF($B441&gt;=400,ROUND('201920 DATA'!Z441/$B441,2),"")))</f>
        <v>0.12</v>
      </c>
      <c r="K441" s="296">
        <f>IF(OR($B441="*",$B441&lt;400),"",IF(AND('201920 DATA'!AA441="*",$B441&gt;=400),"*",IF($B441&gt;=400,ROUND('201920 DATA'!AA441/$B441,2),"")))</f>
        <v>0.17</v>
      </c>
      <c r="L441" s="296">
        <f>IF(OR($B441="*",$B441&lt;400),"",IF(AND('201920 DATA'!AB441="*",$B441&gt;=400),"*",IF($B441&gt;=400,ROUND('201920 DATA'!AB441/$B441,2),"")))</f>
        <v>0.18</v>
      </c>
      <c r="M441" s="296">
        <f>IF(OR($B441="*",$B441&lt;400),"",IF(AND('201920 DATA'!AC441="*",$B441&gt;=400),"*",IF($B441&gt;=400,ROUND('201920 DATA'!AC441/$B441,2),"")))</f>
        <v>0.22</v>
      </c>
      <c r="N441" s="296">
        <f>IF(OR($B441="*",$B441&lt;400),"",IF(AND('201920 DATA'!AD441="*",$B441&gt;=400),"*",IF($B441&gt;=400,ROUND('201920 DATA'!AD441/$B441,2),"")))</f>
        <v>0.22</v>
      </c>
      <c r="O441" s="296">
        <f>IF(OR($B441="*",$B441&lt;400),"",IF(AND('201920 DATA'!AE441="*",$B441&gt;=400),"*",IF($B441&gt;=400,ROUND('201920 DATA'!AE441/$B441,2),"")))</f>
        <v>0.04</v>
      </c>
      <c r="P441" s="297"/>
      <c r="Q441" s="296">
        <f>IF(OR($B441="*",$B441&lt;400),"",IF(AND('201920 DATA'!FO441="*",$B441&gt;=400),"*",IF($B441&gt;=400,ROUND('201920 DATA'!FO441/$B441,2),"")))</f>
        <v>0.55000000000000004</v>
      </c>
      <c r="R441" s="289">
        <f>IF(OR($C441="*",$C441&lt;400),"",IF(AND('201920 DATA'!F441="*",$C441&gt;=400),"*",IF($C441&gt;=400,ROUND('201920 DATA'!F441/$C441,2),"")))</f>
        <v>0.4</v>
      </c>
      <c r="S441" s="289">
        <f>IF(OR($C441="*",$C441&lt;400),"",IF(AND('201920 DATA'!G441="*",$C441&gt;=400),"*",IF($C441&gt;=400,ROUND('201920 DATA'!G441/$C441,2),"")))</f>
        <v>0.06</v>
      </c>
      <c r="T441" s="289">
        <f>IF(OR($C441="*",$C441&lt;400),"",IF(AND('201920 DATA'!H441="*",$C441&gt;=400),"*",IF($C441&gt;=400,ROUND('201920 DATA'!H441/$C441,2),"")))</f>
        <v>0.39</v>
      </c>
      <c r="U441" s="289">
        <f>IF(OR($C441="*",$C441&lt;400),"",IF(AND('201920 DATA'!FP441="*",$C441&gt;=400),"*",IF($C441&gt;=400,ROUND('201920 DATA'!FP441/$C441,2),"")))</f>
        <v>0.15</v>
      </c>
      <c r="V441" s="312">
        <f>IF(OR($D441="*",$D441&lt;400),"",IF(AND('201920 DATA'!M441="*",$D441&gt;=400),"*",IF($D441&gt;=400,ROUND('201920 DATA'!M441/$D441,2),"")))</f>
        <v>0</v>
      </c>
      <c r="W441" s="312">
        <f>IF(OR($D441="*",$D441&lt;400),"",IF(AND('201920 DATA'!N441="*",$D441&gt;=400),"*",IF($D441&gt;=400,ROUND('201920 DATA'!N441/$D441,2),"")))</f>
        <v>0.55000000000000004</v>
      </c>
      <c r="X441" s="312">
        <f>IF(OR($D441="*",$D441&lt;400),"",IF(AND('201920 DATA'!O441="*",$D441&gt;=400),"*",IF($D441&gt;=400,ROUND('201920 DATA'!O441/$D441,2),"")))</f>
        <v>0.18</v>
      </c>
      <c r="Y441" s="312">
        <f>IF(OR($D441="*",$D441&lt;400),"",IF(AND('201920 DATA'!P441="*",$D441&gt;=400),"*",IF($D441&gt;=400,ROUND('201920 DATA'!P441/$D441,2),"")))</f>
        <v>0.09</v>
      </c>
      <c r="Z441" s="312">
        <f>IF(OR($D441="*",$D441&lt;400),"",IF(AND('201920 DATA'!Q441="*",$D441&gt;=400),"*",IF($D441&gt;=400,ROUND('201920 DATA'!Q441/$D441,2),"")))</f>
        <v>0.12</v>
      </c>
      <c r="AA441" s="312">
        <f>IF(OR($D441="*",$D441&lt;400),"",IF(AND('201920 DATA'!R441="*",$D441&gt;=400),"*",IF($D441&gt;=400,ROUND('201920 DATA'!R441/$D441,2),"")))</f>
        <v>0.04</v>
      </c>
      <c r="AB441" s="312">
        <f>IF(OR($D441="*",$D441&lt;400),"",IF(AND('201920 DATA'!S441="*",$D441&gt;=400),"*",IF($D441&gt;=400,ROUND('201920 DATA'!S441/$D441,2),"")))</f>
        <v>0.02</v>
      </c>
      <c r="AC441" s="312">
        <f>IF(OR($D441="*",$D441&lt;400),"",IF(AND('201920 DATA'!T441="*",$D441&gt;=400),"*",IF($D441&gt;=400,ROUND('201920 DATA'!T441/$D441,2),"")))</f>
        <v>0.01</v>
      </c>
      <c r="AD441" s="289">
        <f>IF(OR($C441="*",$C441&lt;400),"",IF(AND('201920 DATA'!BC441="*",$C441&gt;=400),"*",IF($C441&gt;=400,ROUND('201920 DATA'!BC441/$C441,2),"")))</f>
        <v>0.02</v>
      </c>
      <c r="AE441" s="289">
        <f>IF(OR($C441="*",$C441&lt;400),"",IF(AND('201920 DATA'!BD441="*",$C441&gt;=400),"*",IF($C441&gt;=400,ROUND('201920 DATA'!BD441/$C441,2),"")))</f>
        <v>0.11</v>
      </c>
      <c r="AF441" s="289">
        <f>IF(OR($C441="*",$C441&lt;400),"",IF(AND('201920 DATA'!BE441="*",$C441&gt;=400),"*",IF($C441&gt;=400,ROUND('201920 DATA'!BE441/$C441,2),"")))</f>
        <v>0.03</v>
      </c>
      <c r="AG441" s="289">
        <f>IF(OR($C441="*",$C441&lt;400),"",IF(AND('201920 DATA'!BF441="*",$C441&gt;=400),"*",IF($C441&gt;=400,ROUND('201920 DATA'!BF441/$C441,2),"")))</f>
        <v>0.01</v>
      </c>
      <c r="AH441" s="289">
        <f>IF(OR($C441="*",$C441&lt;400),"",IF(AND('201920 DATA'!BG441="*",$C441&gt;=400),"*",IF($C441&gt;=400,ROUND('201920 DATA'!BG441/$C441,2),"")))</f>
        <v>0.01</v>
      </c>
      <c r="AI441" s="289">
        <f>IF(OR($C441="*",$C441&lt;400),"",IF(AND('201920 DATA'!BH441="*",$C441&gt;=400),"*",IF($C441&gt;=400,ROUND('201920 DATA'!BH441/$C441,2),"")))</f>
        <v>0.03</v>
      </c>
      <c r="AJ441" s="289">
        <f>IF(OR($C441="*",$C441&lt;400),"",IF(AND('201920 DATA'!BI441="*",$C441&gt;=400),"*",IF($C441&gt;=400,ROUND('201920 DATA'!BI441/$C441,2),"")))</f>
        <v>0</v>
      </c>
      <c r="AK441" s="289">
        <f>IF(OR($C441="*",$C441&lt;400),"",IF(AND('201920 DATA'!BJ441="*",$C441&gt;=400),"*",IF($C441&gt;=400,ROUND('201920 DATA'!BJ441/$C441,2),"")))</f>
        <v>0</v>
      </c>
      <c r="AL441" s="289">
        <f>IF(OR($C441="*",$C441&lt;400),"",IF(AND('201920 DATA'!BK441="*",$C441&gt;=400),"*",IF($C441&gt;=400,ROUND('201920 DATA'!BK441/$C441,2),"")))</f>
        <v>0.05</v>
      </c>
      <c r="AM441" s="289">
        <f>IF(OR($C441="*",$C441&lt;400),"",IF(AND('201920 DATA'!BL441="*",$C441&gt;=400),"*",IF($C441&gt;=400,ROUND('201920 DATA'!BL441/$C441,2),"")))</f>
        <v>0.05</v>
      </c>
      <c r="AN441" s="289">
        <f>IF(OR($C441="*",$C441&lt;400),"",IF(AND('201920 DATA'!BM441="*",$C441&gt;=400),"*",IF($C441&gt;=400,ROUND('201920 DATA'!BM441/$C441,2),"")))</f>
        <v>0.11</v>
      </c>
      <c r="AO441" s="289">
        <f>IF(OR($C441="*",$C441&lt;400),"",IF(AND('201920 DATA'!BN441="*",$C441&gt;=400),"*",IF($C441&gt;=400,ROUND('201920 DATA'!BN441/$C441,2),"")))</f>
        <v>0.03</v>
      </c>
      <c r="AP441" s="289">
        <f>IF(OR($C441="*",$C441&lt;400),"",IF(AND('201920 DATA'!BO441="*",$C441&gt;=400),"*",IF($C441&gt;=400,ROUND('201920 DATA'!BO441/$C441,2),"")))</f>
        <v>7.0000000000000007E-2</v>
      </c>
      <c r="AQ441" s="289">
        <f>IF(OR($C441="*",$C441&lt;400),"",IF(AND('201920 DATA'!BP441="*",$C441&gt;=400),"*",IF($C441&gt;=400,ROUND('201920 DATA'!BP441/$C441,2),"")))</f>
        <v>0.08</v>
      </c>
      <c r="AR441" s="289">
        <f>IF(OR($C441="*",$C441&lt;400),"",IF(AND('201920 DATA'!BQ441="*",$C441&gt;=400),"*",IF($C441&gt;=400,ROUND('201920 DATA'!BQ441/$C441,2),"")))</f>
        <v>0.1</v>
      </c>
      <c r="AS441" s="289">
        <f>IF(OR($C441="*",$C441&lt;400),"",IF(AND('201920 DATA'!BR441="*",$C441&gt;=400),"*",IF($C441&gt;=400,ROUND('201920 DATA'!BR441/$C441,2),"")))</f>
        <v>0.02</v>
      </c>
      <c r="AT441" s="289">
        <f>IF(OR($C441="*",$C441&lt;400),"",IF(AND('201920 DATA'!BS441="*",$C441&gt;=400),"*",IF($C441&gt;=400,ROUND('201920 DATA'!BS441/$C441,2),"")))</f>
        <v>0</v>
      </c>
      <c r="AU441" s="289">
        <f>IF(OR($C441="*",$C441&lt;400),"",IF(AND('201920 DATA'!BT441="*",$C441&gt;=400),"*",IF($C441&gt;=400,ROUND('201920 DATA'!BT441/$C441,2),"")))</f>
        <v>0.13</v>
      </c>
      <c r="AV441" s="289">
        <f>IF(OR($C441="*",$C441&lt;400),"",IF(AND('201920 DATA'!BU441="*",$C441&gt;=400),"*",IF($C441&gt;=400,ROUND('201920 DATA'!BU441/$C441,2),"")))</f>
        <v>0.09</v>
      </c>
      <c r="AW441" s="289">
        <f>IF(OR($C441="*",$C441&lt;400),"",IF(AND('201920 DATA'!BV441="*",$C441&gt;=400),"*",IF($C441&gt;=400,ROUND('201920 DATA'!BV441/$C441,2),"")))</f>
        <v>0</v>
      </c>
      <c r="AX441" s="289">
        <f>IF(OR($C441="*",$C441&lt;400),"",IF(AND('201920 DATA'!BW441="*",$C441&gt;=400),"*",IF($C441&gt;=400,ROUND('201920 DATA'!BW441/$C441,2),"")))</f>
        <v>7.0000000000000007E-2</v>
      </c>
      <c r="AZ441" s="365">
        <v>158985</v>
      </c>
    </row>
    <row r="442" spans="1:52" x14ac:dyDescent="0.2">
      <c r="A442" s="373" t="s">
        <v>213</v>
      </c>
      <c r="B442" s="287">
        <f>'201920 DATA'!B442</f>
        <v>3535</v>
      </c>
      <c r="C442" s="288">
        <f>'201920 DATA'!C442</f>
        <v>2375</v>
      </c>
      <c r="D442" s="293">
        <f>'201920 DATA'!FQ442</f>
        <v>0</v>
      </c>
      <c r="F442" s="313">
        <f t="shared" si="12"/>
        <v>-0.14000000000000001</v>
      </c>
      <c r="G442" s="295">
        <f t="shared" si="13"/>
        <v>0.67</v>
      </c>
      <c r="H442" s="289">
        <f>IF(OR($C442="*",$C442&lt;400),"",IF(AND('201920 DATA'!F442="*",$C442&gt;=400),"*",IF($C442&gt;=400,ROUND('201920 DATA'!F442/$C442,2),"")))</f>
        <v>0.44</v>
      </c>
      <c r="I442" s="296">
        <f>IF(OR($B442="*",$B442&lt;400),"",IF(AND('201920 DATA'!Y442="*",$B442&gt;=400),"*",IF($B442&gt;=400,ROUND('201920 DATA'!Y442/$B442,2),"")))</f>
        <v>0</v>
      </c>
      <c r="J442" s="296">
        <f>IF(OR($B442="*",$B442&lt;400),"",IF(AND('201920 DATA'!Z442="*",$B442&gt;=400),"*",IF($B442&gt;=400,ROUND('201920 DATA'!Z442/$B442,2),"")))</f>
        <v>0.21</v>
      </c>
      <c r="K442" s="296">
        <f>IF(OR($B442="*",$B442&lt;400),"",IF(AND('201920 DATA'!AA442="*",$B442&gt;=400),"*",IF($B442&gt;=400,ROUND('201920 DATA'!AA442/$B442,2),"")))</f>
        <v>0.28999999999999998</v>
      </c>
      <c r="L442" s="296">
        <f>IF(OR($B442="*",$B442&lt;400),"",IF(AND('201920 DATA'!AB442="*",$B442&gt;=400),"*",IF($B442&gt;=400,ROUND('201920 DATA'!AB442/$B442,2),"")))</f>
        <v>0.24</v>
      </c>
      <c r="M442" s="296">
        <f>IF(OR($B442="*",$B442&lt;400),"",IF(AND('201920 DATA'!AC442="*",$B442&gt;=400),"*",IF($B442&gt;=400,ROUND('201920 DATA'!AC442/$B442,2),"")))</f>
        <v>0.14000000000000001</v>
      </c>
      <c r="N442" s="296">
        <f>IF(OR($B442="*",$B442&lt;400),"",IF(AND('201920 DATA'!AD442="*",$B442&gt;=400),"*",IF($B442&gt;=400,ROUND('201920 DATA'!AD442/$B442,2),"")))</f>
        <v>0.09</v>
      </c>
      <c r="O442" s="296">
        <f>IF(OR($B442="*",$B442&lt;400),"",IF(AND('201920 DATA'!AE442="*",$B442&gt;=400),"*",IF($B442&gt;=400,ROUND('201920 DATA'!AE442/$B442,2),"")))</f>
        <v>0.01</v>
      </c>
      <c r="P442" s="297"/>
      <c r="Q442" s="296">
        <f>IF(OR($B442="*",$B442&lt;400),"",IF(AND('201920 DATA'!FO442="*",$B442&gt;=400),"*",IF($B442&gt;=400,ROUND('201920 DATA'!FO442/$B442,2),"")))</f>
        <v>0</v>
      </c>
      <c r="R442" s="289">
        <f>IF(OR($C442="*",$C442&lt;400),"",IF(AND('201920 DATA'!F442="*",$C442&gt;=400),"*",IF($C442&gt;=400,ROUND('201920 DATA'!F442/$C442,2),"")))</f>
        <v>0.44</v>
      </c>
      <c r="S442" s="289">
        <f>IF(OR($C442="*",$C442&lt;400),"",IF(AND('201920 DATA'!G442="*",$C442&gt;=400),"*",IF($C442&gt;=400,ROUND('201920 DATA'!G442/$C442,2),"")))</f>
        <v>0.3</v>
      </c>
      <c r="T442" s="289">
        <f>IF(OR($C442="*",$C442&lt;400),"",IF(AND('201920 DATA'!H442="*",$C442&gt;=400),"*",IF($C442&gt;=400,ROUND('201920 DATA'!H442/$C442,2),"")))</f>
        <v>0.09</v>
      </c>
      <c r="U442" s="289">
        <f>IF(OR($C442="*",$C442&lt;400),"",IF(AND('201920 DATA'!FP442="*",$C442&gt;=400),"*",IF($C442&gt;=400,ROUND('201920 DATA'!FP442/$C442,2),"")))</f>
        <v>0.16</v>
      </c>
      <c r="V442" s="312" t="str">
        <f>IF(OR($D442="*",$D442&lt;400),"",IF(AND('201920 DATA'!M442="*",$D442&gt;=400),"*",IF($D442&gt;=400,ROUND('201920 DATA'!M442/$D442,2),"")))</f>
        <v/>
      </c>
      <c r="W442" s="312" t="str">
        <f>IF(OR($D442="*",$D442&lt;400),"",IF(AND('201920 DATA'!N442="*",$D442&gt;=400),"*",IF($D442&gt;=400,ROUND('201920 DATA'!N442/$D442,2),"")))</f>
        <v/>
      </c>
      <c r="X442" s="312" t="str">
        <f>IF(OR($D442="*",$D442&lt;400),"",IF(AND('201920 DATA'!O442="*",$D442&gt;=400),"*",IF($D442&gt;=400,ROUND('201920 DATA'!O442/$D442,2),"")))</f>
        <v/>
      </c>
      <c r="Y442" s="312" t="str">
        <f>IF(OR($D442="*",$D442&lt;400),"",IF(AND('201920 DATA'!P442="*",$D442&gt;=400),"*",IF($D442&gt;=400,ROUND('201920 DATA'!P442/$D442,2),"")))</f>
        <v/>
      </c>
      <c r="Z442" s="312" t="str">
        <f>IF(OR($D442="*",$D442&lt;400),"",IF(AND('201920 DATA'!Q442="*",$D442&gt;=400),"*",IF($D442&gt;=400,ROUND('201920 DATA'!Q442/$D442,2),"")))</f>
        <v/>
      </c>
      <c r="AA442" s="312" t="str">
        <f>IF(OR($D442="*",$D442&lt;400),"",IF(AND('201920 DATA'!R442="*",$D442&gt;=400),"*",IF($D442&gt;=400,ROUND('201920 DATA'!R442/$D442,2),"")))</f>
        <v/>
      </c>
      <c r="AB442" s="312" t="str">
        <f>IF(OR($D442="*",$D442&lt;400),"",IF(AND('201920 DATA'!S442="*",$D442&gt;=400),"*",IF($D442&gt;=400,ROUND('201920 DATA'!S442/$D442,2),"")))</f>
        <v/>
      </c>
      <c r="AC442" s="312" t="str">
        <f>IF(OR($D442="*",$D442&lt;400),"",IF(AND('201920 DATA'!T442="*",$D442&gt;=400),"*",IF($D442&gt;=400,ROUND('201920 DATA'!T442/$D442,2),"")))</f>
        <v/>
      </c>
      <c r="AD442" s="289">
        <f>IF(OR($C442="*",$C442&lt;400),"",IF(AND('201920 DATA'!BC442="*",$C442&gt;=400),"*",IF($C442&gt;=400,ROUND('201920 DATA'!BC442/$C442,2),"")))</f>
        <v>0</v>
      </c>
      <c r="AE442" s="289">
        <f>IF(OR($C442="*",$C442&lt;400),"",IF(AND('201920 DATA'!BD442="*",$C442&gt;=400),"*",IF($C442&gt;=400,ROUND('201920 DATA'!BD442/$C442,2),"")))</f>
        <v>0</v>
      </c>
      <c r="AF442" s="289">
        <f>IF(OR($C442="*",$C442&lt;400),"",IF(AND('201920 DATA'!BE442="*",$C442&gt;=400),"*",IF($C442&gt;=400,ROUND('201920 DATA'!BE442/$C442,2),"")))</f>
        <v>0</v>
      </c>
      <c r="AG442" s="289" t="str">
        <f>IF(OR($C442="*",$C442&lt;400),"",IF(AND('201920 DATA'!BF442="*",$C442&gt;=400),"*",IF($C442&gt;=400,ROUND('201920 DATA'!BF442/$C442,2),"")))</f>
        <v>*</v>
      </c>
      <c r="AH442" s="289">
        <f>IF(OR($C442="*",$C442&lt;400),"",IF(AND('201920 DATA'!BG442="*",$C442&gt;=400),"*",IF($C442&gt;=400,ROUND('201920 DATA'!BG442/$C442,2),"")))</f>
        <v>0.9</v>
      </c>
      <c r="AI442" s="289" t="str">
        <f>IF(OR($C442="*",$C442&lt;400),"",IF(AND('201920 DATA'!BH442="*",$C442&gt;=400),"*",IF($C442&gt;=400,ROUND('201920 DATA'!BH442/$C442,2),"")))</f>
        <v>*</v>
      </c>
      <c r="AJ442" s="289">
        <f>IF(OR($C442="*",$C442&lt;400),"",IF(AND('201920 DATA'!BI442="*",$C442&gt;=400),"*",IF($C442&gt;=400,ROUND('201920 DATA'!BI442/$C442,2),"")))</f>
        <v>0</v>
      </c>
      <c r="AK442" s="289">
        <f>IF(OR($C442="*",$C442&lt;400),"",IF(AND('201920 DATA'!BJ442="*",$C442&gt;=400),"*",IF($C442&gt;=400,ROUND('201920 DATA'!BJ442/$C442,2),"")))</f>
        <v>0</v>
      </c>
      <c r="AL442" s="289" t="str">
        <f>IF(OR($C442="*",$C442&lt;400),"",IF(AND('201920 DATA'!BK442="*",$C442&gt;=400),"*",IF($C442&gt;=400,ROUND('201920 DATA'!BK442/$C442,2),"")))</f>
        <v>*</v>
      </c>
      <c r="AM442" s="289" t="str">
        <f>IF(OR($C442="*",$C442&lt;400),"",IF(AND('201920 DATA'!BL442="*",$C442&gt;=400),"*",IF($C442&gt;=400,ROUND('201920 DATA'!BL442/$C442,2),"")))</f>
        <v>*</v>
      </c>
      <c r="AN442" s="289">
        <f>IF(OR($C442="*",$C442&lt;400),"",IF(AND('201920 DATA'!BM442="*",$C442&gt;=400),"*",IF($C442&gt;=400,ROUND('201920 DATA'!BM442/$C442,2),"")))</f>
        <v>0</v>
      </c>
      <c r="AO442" s="289" t="str">
        <f>IF(OR($C442="*",$C442&lt;400),"",IF(AND('201920 DATA'!BN442="*",$C442&gt;=400),"*",IF($C442&gt;=400,ROUND('201920 DATA'!BN442/$C442,2),"")))</f>
        <v>*</v>
      </c>
      <c r="AP442" s="289" t="str">
        <f>IF(OR($C442="*",$C442&lt;400),"",IF(AND('201920 DATA'!BO442="*",$C442&gt;=400),"*",IF($C442&gt;=400,ROUND('201920 DATA'!BO442/$C442,2),"")))</f>
        <v>*</v>
      </c>
      <c r="AQ442" s="289" t="str">
        <f>IF(OR($C442="*",$C442&lt;400),"",IF(AND('201920 DATA'!BP442="*",$C442&gt;=400),"*",IF($C442&gt;=400,ROUND('201920 DATA'!BP442/$C442,2),"")))</f>
        <v>*</v>
      </c>
      <c r="AR442" s="289" t="str">
        <f>IF(OR($C442="*",$C442&lt;400),"",IF(AND('201920 DATA'!BQ442="*",$C442&gt;=400),"*",IF($C442&gt;=400,ROUND('201920 DATA'!BQ442/$C442,2),"")))</f>
        <v>*</v>
      </c>
      <c r="AS442" s="289">
        <f>IF(OR($C442="*",$C442&lt;400),"",IF(AND('201920 DATA'!BR442="*",$C442&gt;=400),"*",IF($C442&gt;=400,ROUND('201920 DATA'!BR442/$C442,2),"")))</f>
        <v>0</v>
      </c>
      <c r="AT442" s="289">
        <f>IF(OR($C442="*",$C442&lt;400),"",IF(AND('201920 DATA'!BS442="*",$C442&gt;=400),"*",IF($C442&gt;=400,ROUND('201920 DATA'!BS442/$C442,2),"")))</f>
        <v>0</v>
      </c>
      <c r="AU442" s="289">
        <f>IF(OR($C442="*",$C442&lt;400),"",IF(AND('201920 DATA'!BT442="*",$C442&gt;=400),"*",IF($C442&gt;=400,ROUND('201920 DATA'!BT442/$C442,2),"")))</f>
        <v>7.0000000000000007E-2</v>
      </c>
      <c r="AV442" s="289" t="str">
        <f>IF(OR($C442="*",$C442&lt;400),"",IF(AND('201920 DATA'!BU442="*",$C442&gt;=400),"*",IF($C442&gt;=400,ROUND('201920 DATA'!BU442/$C442,2),"")))</f>
        <v>*</v>
      </c>
      <c r="AW442" s="289">
        <f>IF(OR($C442="*",$C442&lt;400),"",IF(AND('201920 DATA'!BV442="*",$C442&gt;=400),"*",IF($C442&gt;=400,ROUND('201920 DATA'!BV442/$C442,2),"")))</f>
        <v>0</v>
      </c>
      <c r="AX442" s="289">
        <f>IF(OR($C442="*",$C442&lt;400),"",IF(AND('201920 DATA'!BW442="*",$C442&gt;=400),"*",IF($C442&gt;=400,ROUND('201920 DATA'!BW442/$C442,2),"")))</f>
        <v>0.02</v>
      </c>
      <c r="AZ442" s="365">
        <v>4025</v>
      </c>
    </row>
    <row r="443" spans="1:52" x14ac:dyDescent="0.2">
      <c r="A443" s="373" t="s">
        <v>552</v>
      </c>
      <c r="B443" s="287">
        <f>'201920 DATA'!B443</f>
        <v>119705</v>
      </c>
      <c r="C443" s="288">
        <f>'201920 DATA'!C443</f>
        <v>102465</v>
      </c>
      <c r="D443" s="293">
        <f>'201920 DATA'!FQ443</f>
        <v>39935</v>
      </c>
      <c r="F443" s="313">
        <f t="shared" si="12"/>
        <v>-0.01</v>
      </c>
      <c r="G443" s="295">
        <f t="shared" si="13"/>
        <v>0.86</v>
      </c>
      <c r="H443" s="289">
        <f>IF(OR($C443="*",$C443&lt;400),"",IF(AND('201920 DATA'!F443="*",$C443&gt;=400),"*",IF($C443&gt;=400,ROUND('201920 DATA'!F443/$C443,2),"")))</f>
        <v>0.43</v>
      </c>
      <c r="I443" s="296">
        <f>IF(OR($B443="*",$B443&lt;400),"",IF(AND('201920 DATA'!Y443="*",$B443&gt;=400),"*",IF($B443&gt;=400,ROUND('201920 DATA'!Y443/$B443,2),"")))</f>
        <v>0.1</v>
      </c>
      <c r="J443" s="296">
        <f>IF(OR($B443="*",$B443&lt;400),"",IF(AND('201920 DATA'!Z443="*",$B443&gt;=400),"*",IF($B443&gt;=400,ROUND('201920 DATA'!Z443/$B443,2),"")))</f>
        <v>0.09</v>
      </c>
      <c r="K443" s="296">
        <f>IF(OR($B443="*",$B443&lt;400),"",IF(AND('201920 DATA'!AA443="*",$B443&gt;=400),"*",IF($B443&gt;=400,ROUND('201920 DATA'!AA443/$B443,2),"")))</f>
        <v>0.13</v>
      </c>
      <c r="L443" s="296">
        <f>IF(OR($B443="*",$B443&lt;400),"",IF(AND('201920 DATA'!AB443="*",$B443&gt;=400),"*",IF($B443&gt;=400,ROUND('201920 DATA'!AB443/$B443,2),"")))</f>
        <v>0.17</v>
      </c>
      <c r="M443" s="296">
        <f>IF(OR($B443="*",$B443&lt;400),"",IF(AND('201920 DATA'!AC443="*",$B443&gt;=400),"*",IF($B443&gt;=400,ROUND('201920 DATA'!AC443/$B443,2),"")))</f>
        <v>0.21</v>
      </c>
      <c r="N443" s="296">
        <f>IF(OR($B443="*",$B443&lt;400),"",IF(AND('201920 DATA'!AD443="*",$B443&gt;=400),"*",IF($B443&gt;=400,ROUND('201920 DATA'!AD443/$B443,2),"")))</f>
        <v>0.25</v>
      </c>
      <c r="O443" s="296">
        <f>IF(OR($B443="*",$B443&lt;400),"",IF(AND('201920 DATA'!AE443="*",$B443&gt;=400),"*",IF($B443&gt;=400,ROUND('201920 DATA'!AE443/$B443,2),"")))</f>
        <v>0.05</v>
      </c>
      <c r="P443" s="297"/>
      <c r="Q443" s="296">
        <f>IF(OR($B443="*",$B443&lt;400),"",IF(AND('201920 DATA'!FO443="*",$B443&gt;=400),"*",IF($B443&gt;=400,ROUND('201920 DATA'!FO443/$B443,2),"")))</f>
        <v>0.57999999999999996</v>
      </c>
      <c r="R443" s="289">
        <f>IF(OR($C443="*",$C443&lt;400),"",IF(AND('201920 DATA'!F443="*",$C443&gt;=400),"*",IF($C443&gt;=400,ROUND('201920 DATA'!F443/$C443,2),"")))</f>
        <v>0.43</v>
      </c>
      <c r="S443" s="289">
        <f>IF(OR($C443="*",$C443&lt;400),"",IF(AND('201920 DATA'!G443="*",$C443&gt;=400),"*",IF($C443&gt;=400,ROUND('201920 DATA'!G443/$C443,2),"")))</f>
        <v>7.0000000000000007E-2</v>
      </c>
      <c r="T443" s="289">
        <f>IF(OR($C443="*",$C443&lt;400),"",IF(AND('201920 DATA'!H443="*",$C443&gt;=400),"*",IF($C443&gt;=400,ROUND('201920 DATA'!H443/$C443,2),"")))</f>
        <v>0.41</v>
      </c>
      <c r="U443" s="289">
        <f>IF(OR($C443="*",$C443&lt;400),"",IF(AND('201920 DATA'!FP443="*",$C443&gt;=400),"*",IF($C443&gt;=400,ROUND('201920 DATA'!FP443/$C443,2),"")))</f>
        <v>0.1</v>
      </c>
      <c r="V443" s="312">
        <f>IF(OR($D443="*",$D443&lt;400),"",IF(AND('201920 DATA'!M443="*",$D443&gt;=400),"*",IF($D443&gt;=400,ROUND('201920 DATA'!M443/$D443,2),"")))</f>
        <v>0</v>
      </c>
      <c r="W443" s="312">
        <f>IF(OR($D443="*",$D443&lt;400),"",IF(AND('201920 DATA'!N443="*",$D443&gt;=400),"*",IF($D443&gt;=400,ROUND('201920 DATA'!N443/$D443,2),"")))</f>
        <v>0.4</v>
      </c>
      <c r="X443" s="312">
        <f>IF(OR($D443="*",$D443&lt;400),"",IF(AND('201920 DATA'!O443="*",$D443&gt;=400),"*",IF($D443&gt;=400,ROUND('201920 DATA'!O443/$D443,2),"")))</f>
        <v>0.27</v>
      </c>
      <c r="Y443" s="312">
        <f>IF(OR($D443="*",$D443&lt;400),"",IF(AND('201920 DATA'!P443="*",$D443&gt;=400),"*",IF($D443&gt;=400,ROUND('201920 DATA'!P443/$D443,2),"")))</f>
        <v>0.16</v>
      </c>
      <c r="Z443" s="312">
        <f>IF(OR($D443="*",$D443&lt;400),"",IF(AND('201920 DATA'!Q443="*",$D443&gt;=400),"*",IF($D443&gt;=400,ROUND('201920 DATA'!Q443/$D443,2),"")))</f>
        <v>0.17</v>
      </c>
      <c r="AA443" s="312">
        <f>IF(OR($D443="*",$D443&lt;400),"",IF(AND('201920 DATA'!R443="*",$D443&gt;=400),"*",IF($D443&gt;=400,ROUND('201920 DATA'!R443/$D443,2),"")))</f>
        <v>0.01</v>
      </c>
      <c r="AB443" s="312">
        <f>IF(OR($D443="*",$D443&lt;400),"",IF(AND('201920 DATA'!S443="*",$D443&gt;=400),"*",IF($D443&gt;=400,ROUND('201920 DATA'!S443/$D443,2),"")))</f>
        <v>0</v>
      </c>
      <c r="AC443" s="312" t="str">
        <f>IF(OR($D443="*",$D443&lt;400),"",IF(AND('201920 DATA'!T443="*",$D443&gt;=400),"*",IF($D443&gt;=400,ROUND('201920 DATA'!T443/$D443,2),"")))</f>
        <v>*</v>
      </c>
      <c r="AD443" s="289">
        <f>IF(OR($C443="*",$C443&lt;400),"",IF(AND('201920 DATA'!BC443="*",$C443&gt;=400),"*",IF($C443&gt;=400,ROUND('201920 DATA'!BC443/$C443,2),"")))</f>
        <v>0.03</v>
      </c>
      <c r="AE443" s="289">
        <f>IF(OR($C443="*",$C443&lt;400),"",IF(AND('201920 DATA'!BD443="*",$C443&gt;=400),"*",IF($C443&gt;=400,ROUND('201920 DATA'!BD443/$C443,2),"")))</f>
        <v>0.04</v>
      </c>
      <c r="AF443" s="289">
        <f>IF(OR($C443="*",$C443&lt;400),"",IF(AND('201920 DATA'!BE443="*",$C443&gt;=400),"*",IF($C443&gt;=400,ROUND('201920 DATA'!BE443/$C443,2),"")))</f>
        <v>0.02</v>
      </c>
      <c r="AG443" s="289">
        <f>IF(OR($C443="*",$C443&lt;400),"",IF(AND('201920 DATA'!BF443="*",$C443&gt;=400),"*",IF($C443&gt;=400,ROUND('201920 DATA'!BF443/$C443,2),"")))</f>
        <v>0.01</v>
      </c>
      <c r="AH443" s="289">
        <f>IF(OR($C443="*",$C443&lt;400),"",IF(AND('201920 DATA'!BG443="*",$C443&gt;=400),"*",IF($C443&gt;=400,ROUND('201920 DATA'!BG443/$C443,2),"")))</f>
        <v>0.01</v>
      </c>
      <c r="AI443" s="289">
        <f>IF(OR($C443="*",$C443&lt;400),"",IF(AND('201920 DATA'!BH443="*",$C443&gt;=400),"*",IF($C443&gt;=400,ROUND('201920 DATA'!BH443/$C443,2),"")))</f>
        <v>0.01</v>
      </c>
      <c r="AJ443" s="289">
        <f>IF(OR($C443="*",$C443&lt;400),"",IF(AND('201920 DATA'!BI443="*",$C443&gt;=400),"*",IF($C443&gt;=400,ROUND('201920 DATA'!BI443/$C443,2),"")))</f>
        <v>0.04</v>
      </c>
      <c r="AK443" s="289">
        <f>IF(OR($C443="*",$C443&lt;400),"",IF(AND('201920 DATA'!BJ443="*",$C443&gt;=400),"*",IF($C443&gt;=400,ROUND('201920 DATA'!BJ443/$C443,2),"")))</f>
        <v>0</v>
      </c>
      <c r="AL443" s="289">
        <f>IF(OR($C443="*",$C443&lt;400),"",IF(AND('201920 DATA'!BK443="*",$C443&gt;=400),"*",IF($C443&gt;=400,ROUND('201920 DATA'!BK443/$C443,2),"")))</f>
        <v>0.05</v>
      </c>
      <c r="AM443" s="289">
        <f>IF(OR($C443="*",$C443&lt;400),"",IF(AND('201920 DATA'!BL443="*",$C443&gt;=400),"*",IF($C443&gt;=400,ROUND('201920 DATA'!BL443/$C443,2),"")))</f>
        <v>7.0000000000000007E-2</v>
      </c>
      <c r="AN443" s="289">
        <f>IF(OR($C443="*",$C443&lt;400),"",IF(AND('201920 DATA'!BM443="*",$C443&gt;=400),"*",IF($C443&gt;=400,ROUND('201920 DATA'!BM443/$C443,2),"")))</f>
        <v>0.16</v>
      </c>
      <c r="AO443" s="289">
        <f>IF(OR($C443="*",$C443&lt;400),"",IF(AND('201920 DATA'!BN443="*",$C443&gt;=400),"*",IF($C443&gt;=400,ROUND('201920 DATA'!BN443/$C443,2),"")))</f>
        <v>0.02</v>
      </c>
      <c r="AP443" s="289">
        <f>IF(OR($C443="*",$C443&lt;400),"",IF(AND('201920 DATA'!BO443="*",$C443&gt;=400),"*",IF($C443&gt;=400,ROUND('201920 DATA'!BO443/$C443,2),"")))</f>
        <v>0.11</v>
      </c>
      <c r="AQ443" s="289">
        <f>IF(OR($C443="*",$C443&lt;400),"",IF(AND('201920 DATA'!BP443="*",$C443&gt;=400),"*",IF($C443&gt;=400,ROUND('201920 DATA'!BP443/$C443,2),"")))</f>
        <v>0.08</v>
      </c>
      <c r="AR443" s="289">
        <f>IF(OR($C443="*",$C443&lt;400),"",IF(AND('201920 DATA'!BQ443="*",$C443&gt;=400),"*",IF($C443&gt;=400,ROUND('201920 DATA'!BQ443/$C443,2),"")))</f>
        <v>0.06</v>
      </c>
      <c r="AS443" s="289">
        <f>IF(OR($C443="*",$C443&lt;400),"",IF(AND('201920 DATA'!BR443="*",$C443&gt;=400),"*",IF($C443&gt;=400,ROUND('201920 DATA'!BR443/$C443,2),"")))</f>
        <v>0.02</v>
      </c>
      <c r="AT443" s="289">
        <f>IF(OR($C443="*",$C443&lt;400),"",IF(AND('201920 DATA'!BS443="*",$C443&gt;=400),"*",IF($C443&gt;=400,ROUND('201920 DATA'!BS443/$C443,2),"")))</f>
        <v>0</v>
      </c>
      <c r="AU443" s="289">
        <f>IF(OR($C443="*",$C443&lt;400),"",IF(AND('201920 DATA'!BT443="*",$C443&gt;=400),"*",IF($C443&gt;=400,ROUND('201920 DATA'!BT443/$C443,2),"")))</f>
        <v>0.12</v>
      </c>
      <c r="AV443" s="289">
        <f>IF(OR($C443="*",$C443&lt;400),"",IF(AND('201920 DATA'!BU443="*",$C443&gt;=400),"*",IF($C443&gt;=400,ROUND('201920 DATA'!BU443/$C443,2),"")))</f>
        <v>7.0000000000000007E-2</v>
      </c>
      <c r="AW443" s="289">
        <f>IF(OR($C443="*",$C443&lt;400),"",IF(AND('201920 DATA'!BV443="*",$C443&gt;=400),"*",IF($C443&gt;=400,ROUND('201920 DATA'!BV443/$C443,2),"")))</f>
        <v>0</v>
      </c>
      <c r="AX443" s="289">
        <f>IF(OR($C443="*",$C443&lt;400),"",IF(AND('201920 DATA'!BW443="*",$C443&gt;=400),"*",IF($C443&gt;=400,ROUND('201920 DATA'!BW443/$C443,2),"")))</f>
        <v>0.05</v>
      </c>
      <c r="AZ443" s="365">
        <v>120950</v>
      </c>
    </row>
    <row r="444" spans="1:52" x14ac:dyDescent="0.2">
      <c r="A444" s="373" t="s">
        <v>214</v>
      </c>
      <c r="B444" s="287">
        <f>'201920 DATA'!B444</f>
        <v>219585</v>
      </c>
      <c r="C444" s="288">
        <f>'201920 DATA'!C444</f>
        <v>169460</v>
      </c>
      <c r="D444" s="293">
        <f>'201920 DATA'!FQ444</f>
        <v>57500</v>
      </c>
      <c r="F444" s="313">
        <f t="shared" si="12"/>
        <v>0.04</v>
      </c>
      <c r="G444" s="295">
        <f t="shared" si="13"/>
        <v>0.77</v>
      </c>
      <c r="H444" s="289">
        <f>IF(OR($C444="*",$C444&lt;400),"",IF(AND('201920 DATA'!F444="*",$C444&gt;=400),"*",IF($C444&gt;=400,ROUND('201920 DATA'!F444/$C444,2),"")))</f>
        <v>0.48</v>
      </c>
      <c r="I444" s="296">
        <f>IF(OR($B444="*",$B444&lt;400),"",IF(AND('201920 DATA'!Y444="*",$B444&gt;=400),"*",IF($B444&gt;=400,ROUND('201920 DATA'!Y444/$B444,2),"")))</f>
        <v>0.09</v>
      </c>
      <c r="J444" s="296">
        <f>IF(OR($B444="*",$B444&lt;400),"",IF(AND('201920 DATA'!Z444="*",$B444&gt;=400),"*",IF($B444&gt;=400,ROUND('201920 DATA'!Z444/$B444,2),"")))</f>
        <v>0.09</v>
      </c>
      <c r="K444" s="296">
        <f>IF(OR($B444="*",$B444&lt;400),"",IF(AND('201920 DATA'!AA444="*",$B444&gt;=400),"*",IF($B444&gt;=400,ROUND('201920 DATA'!AA444/$B444,2),"")))</f>
        <v>0.1</v>
      </c>
      <c r="L444" s="296">
        <f>IF(OR($B444="*",$B444&lt;400),"",IF(AND('201920 DATA'!AB444="*",$B444&gt;=400),"*",IF($B444&gt;=400,ROUND('201920 DATA'!AB444/$B444,2),"")))</f>
        <v>0.15</v>
      </c>
      <c r="M444" s="296">
        <f>IF(OR($B444="*",$B444&lt;400),"",IF(AND('201920 DATA'!AC444="*",$B444&gt;=400),"*",IF($B444&gt;=400,ROUND('201920 DATA'!AC444/$B444,2),"")))</f>
        <v>0.25</v>
      </c>
      <c r="N444" s="296">
        <f>IF(OR($B444="*",$B444&lt;400),"",IF(AND('201920 DATA'!AD444="*",$B444&gt;=400),"*",IF($B444&gt;=400,ROUND('201920 DATA'!AD444/$B444,2),"")))</f>
        <v>0.26</v>
      </c>
      <c r="O444" s="296">
        <f>IF(OR($B444="*",$B444&lt;400),"",IF(AND('201920 DATA'!AE444="*",$B444&gt;=400),"*",IF($B444&gt;=400,ROUND('201920 DATA'!AE444/$B444,2),"")))</f>
        <v>0.05</v>
      </c>
      <c r="P444" s="297"/>
      <c r="Q444" s="296">
        <f>IF(OR($B444="*",$B444&lt;400),"",IF(AND('201920 DATA'!FO444="*",$B444&gt;=400),"*",IF($B444&gt;=400,ROUND('201920 DATA'!FO444/$B444,2),"")))</f>
        <v>0.57999999999999996</v>
      </c>
      <c r="R444" s="289">
        <f>IF(OR($C444="*",$C444&lt;400),"",IF(AND('201920 DATA'!F444="*",$C444&gt;=400),"*",IF($C444&gt;=400,ROUND('201920 DATA'!F444/$C444,2),"")))</f>
        <v>0.48</v>
      </c>
      <c r="S444" s="289">
        <f>IF(OR($C444="*",$C444&lt;400),"",IF(AND('201920 DATA'!G444="*",$C444&gt;=400),"*",IF($C444&gt;=400,ROUND('201920 DATA'!G444/$C444,2),"")))</f>
        <v>0.08</v>
      </c>
      <c r="T444" s="289">
        <f>IF(OR($C444="*",$C444&lt;400),"",IF(AND('201920 DATA'!H444="*",$C444&gt;=400),"*",IF($C444&gt;=400,ROUND('201920 DATA'!H444/$C444,2),"")))</f>
        <v>0.36</v>
      </c>
      <c r="U444" s="289">
        <f>IF(OR($C444="*",$C444&lt;400),"",IF(AND('201920 DATA'!FP444="*",$C444&gt;=400),"*",IF($C444&gt;=400,ROUND('201920 DATA'!FP444/$C444,2),"")))</f>
        <v>0.09</v>
      </c>
      <c r="V444" s="312">
        <f>IF(OR($D444="*",$D444&lt;400),"",IF(AND('201920 DATA'!M444="*",$D444&gt;=400),"*",IF($D444&gt;=400,ROUND('201920 DATA'!M444/$D444,2),"")))</f>
        <v>0</v>
      </c>
      <c r="W444" s="312">
        <f>IF(OR($D444="*",$D444&lt;400),"",IF(AND('201920 DATA'!N444="*",$D444&gt;=400),"*",IF($D444&gt;=400,ROUND('201920 DATA'!N444/$D444,2),"")))</f>
        <v>0.43</v>
      </c>
      <c r="X444" s="312">
        <f>IF(OR($D444="*",$D444&lt;400),"",IF(AND('201920 DATA'!O444="*",$D444&gt;=400),"*",IF($D444&gt;=400,ROUND('201920 DATA'!O444/$D444,2),"")))</f>
        <v>0.25</v>
      </c>
      <c r="Y444" s="312">
        <f>IF(OR($D444="*",$D444&lt;400),"",IF(AND('201920 DATA'!P444="*",$D444&gt;=400),"*",IF($D444&gt;=400,ROUND('201920 DATA'!P444/$D444,2),"")))</f>
        <v>0.1</v>
      </c>
      <c r="Z444" s="312">
        <f>IF(OR($D444="*",$D444&lt;400),"",IF(AND('201920 DATA'!Q444="*",$D444&gt;=400),"*",IF($D444&gt;=400,ROUND('201920 DATA'!Q444/$D444,2),"")))</f>
        <v>0.13</v>
      </c>
      <c r="AA444" s="312">
        <f>IF(OR($D444="*",$D444&lt;400),"",IF(AND('201920 DATA'!R444="*",$D444&gt;=400),"*",IF($D444&gt;=400,ROUND('201920 DATA'!R444/$D444,2),"")))</f>
        <v>0.06</v>
      </c>
      <c r="AB444" s="312">
        <f>IF(OR($D444="*",$D444&lt;400),"",IF(AND('201920 DATA'!S444="*",$D444&gt;=400),"*",IF($D444&gt;=400,ROUND('201920 DATA'!S444/$D444,2),"")))</f>
        <v>0.03</v>
      </c>
      <c r="AC444" s="312">
        <f>IF(OR($D444="*",$D444&lt;400),"",IF(AND('201920 DATA'!T444="*",$D444&gt;=400),"*",IF($D444&gt;=400,ROUND('201920 DATA'!T444/$D444,2),"")))</f>
        <v>0</v>
      </c>
      <c r="AD444" s="289">
        <f>IF(OR($C444="*",$C444&lt;400),"",IF(AND('201920 DATA'!BC444="*",$C444&gt;=400),"*",IF($C444&gt;=400,ROUND('201920 DATA'!BC444/$C444,2),"")))</f>
        <v>0.02</v>
      </c>
      <c r="AE444" s="289">
        <f>IF(OR($C444="*",$C444&lt;400),"",IF(AND('201920 DATA'!BD444="*",$C444&gt;=400),"*",IF($C444&gt;=400,ROUND('201920 DATA'!BD444/$C444,2),"")))</f>
        <v>7.0000000000000007E-2</v>
      </c>
      <c r="AF444" s="289">
        <f>IF(OR($C444="*",$C444&lt;400),"",IF(AND('201920 DATA'!BE444="*",$C444&gt;=400),"*",IF($C444&gt;=400,ROUND('201920 DATA'!BE444/$C444,2),"")))</f>
        <v>0.02</v>
      </c>
      <c r="AG444" s="289">
        <f>IF(OR($C444="*",$C444&lt;400),"",IF(AND('201920 DATA'!BF444="*",$C444&gt;=400),"*",IF($C444&gt;=400,ROUND('201920 DATA'!BF444/$C444,2),"")))</f>
        <v>0.02</v>
      </c>
      <c r="AH444" s="289">
        <f>IF(OR($C444="*",$C444&lt;400),"",IF(AND('201920 DATA'!BG444="*",$C444&gt;=400),"*",IF($C444&gt;=400,ROUND('201920 DATA'!BG444/$C444,2),"")))</f>
        <v>0.01</v>
      </c>
      <c r="AI444" s="289">
        <f>IF(OR($C444="*",$C444&lt;400),"",IF(AND('201920 DATA'!BH444="*",$C444&gt;=400),"*",IF($C444&gt;=400,ROUND('201920 DATA'!BH444/$C444,2),"")))</f>
        <v>0.01</v>
      </c>
      <c r="AJ444" s="289">
        <f>IF(OR($C444="*",$C444&lt;400),"",IF(AND('201920 DATA'!BI444="*",$C444&gt;=400),"*",IF($C444&gt;=400,ROUND('201920 DATA'!BI444/$C444,2),"")))</f>
        <v>0.03</v>
      </c>
      <c r="AK444" s="289">
        <f>IF(OR($C444="*",$C444&lt;400),"",IF(AND('201920 DATA'!BJ444="*",$C444&gt;=400),"*",IF($C444&gt;=400,ROUND('201920 DATA'!BJ444/$C444,2),"")))</f>
        <v>0.01</v>
      </c>
      <c r="AL444" s="289">
        <f>IF(OR($C444="*",$C444&lt;400),"",IF(AND('201920 DATA'!BK444="*",$C444&gt;=400),"*",IF($C444&gt;=400,ROUND('201920 DATA'!BK444/$C444,2),"")))</f>
        <v>0.06</v>
      </c>
      <c r="AM444" s="289">
        <f>IF(OR($C444="*",$C444&lt;400),"",IF(AND('201920 DATA'!BL444="*",$C444&gt;=400),"*",IF($C444&gt;=400,ROUND('201920 DATA'!BL444/$C444,2),"")))</f>
        <v>7.0000000000000007E-2</v>
      </c>
      <c r="AN444" s="289">
        <f>IF(OR($C444="*",$C444&lt;400),"",IF(AND('201920 DATA'!BM444="*",$C444&gt;=400),"*",IF($C444&gt;=400,ROUND('201920 DATA'!BM444/$C444,2),"")))</f>
        <v>0.14000000000000001</v>
      </c>
      <c r="AO444" s="289">
        <f>IF(OR($C444="*",$C444&lt;400),"",IF(AND('201920 DATA'!BN444="*",$C444&gt;=400),"*",IF($C444&gt;=400,ROUND('201920 DATA'!BN444/$C444,2),"")))</f>
        <v>0.02</v>
      </c>
      <c r="AP444" s="289">
        <f>IF(OR($C444="*",$C444&lt;400),"",IF(AND('201920 DATA'!BO444="*",$C444&gt;=400),"*",IF($C444&gt;=400,ROUND('201920 DATA'!BO444/$C444,2),"")))</f>
        <v>0.08</v>
      </c>
      <c r="AQ444" s="289">
        <f>IF(OR($C444="*",$C444&lt;400),"",IF(AND('201920 DATA'!BP444="*",$C444&gt;=400),"*",IF($C444&gt;=400,ROUND('201920 DATA'!BP444/$C444,2),"")))</f>
        <v>0.08</v>
      </c>
      <c r="AR444" s="289">
        <f>IF(OR($C444="*",$C444&lt;400),"",IF(AND('201920 DATA'!BQ444="*",$C444&gt;=400),"*",IF($C444&gt;=400,ROUND('201920 DATA'!BQ444/$C444,2),"")))</f>
        <v>0.06</v>
      </c>
      <c r="AS444" s="289">
        <f>IF(OR($C444="*",$C444&lt;400),"",IF(AND('201920 DATA'!BR444="*",$C444&gt;=400),"*",IF($C444&gt;=400,ROUND('201920 DATA'!BR444/$C444,2),"")))</f>
        <v>0.01</v>
      </c>
      <c r="AT444" s="289">
        <f>IF(OR($C444="*",$C444&lt;400),"",IF(AND('201920 DATA'!BS444="*",$C444&gt;=400),"*",IF($C444&gt;=400,ROUND('201920 DATA'!BS444/$C444,2),"")))</f>
        <v>0</v>
      </c>
      <c r="AU444" s="289">
        <f>IF(OR($C444="*",$C444&lt;400),"",IF(AND('201920 DATA'!BT444="*",$C444&gt;=400),"*",IF($C444&gt;=400,ROUND('201920 DATA'!BT444/$C444,2),"")))</f>
        <v>0.13</v>
      </c>
      <c r="AV444" s="289">
        <f>IF(OR($C444="*",$C444&lt;400),"",IF(AND('201920 DATA'!BU444="*",$C444&gt;=400),"*",IF($C444&gt;=400,ROUND('201920 DATA'!BU444/$C444,2),"")))</f>
        <v>0.09</v>
      </c>
      <c r="AW444" s="289">
        <f>IF(OR($C444="*",$C444&lt;400),"",IF(AND('201920 DATA'!BV444="*",$C444&gt;=400),"*",IF($C444&gt;=400,ROUND('201920 DATA'!BV444/$C444,2),"")))</f>
        <v>0</v>
      </c>
      <c r="AX444" s="289">
        <f>IF(OR($C444="*",$C444&lt;400),"",IF(AND('201920 DATA'!BW444="*",$C444&gt;=400),"*",IF($C444&gt;=400,ROUND('201920 DATA'!BW444/$C444,2),"")))</f>
        <v>7.0000000000000007E-2</v>
      </c>
      <c r="AZ444" s="365">
        <v>211300</v>
      </c>
    </row>
    <row r="445" spans="1:52" x14ac:dyDescent="0.2">
      <c r="A445" s="373" t="s">
        <v>215</v>
      </c>
      <c r="B445" s="287">
        <f>'201920 DATA'!B445</f>
        <v>120290</v>
      </c>
      <c r="C445" s="288">
        <f>'201920 DATA'!C445</f>
        <v>93415</v>
      </c>
      <c r="D445" s="293">
        <f>'201920 DATA'!FQ445</f>
        <v>15395</v>
      </c>
      <c r="F445" s="313">
        <f t="shared" si="12"/>
        <v>0.03</v>
      </c>
      <c r="G445" s="295">
        <f t="shared" si="13"/>
        <v>0.78</v>
      </c>
      <c r="H445" s="289">
        <f>IF(OR($C445="*",$C445&lt;400),"",IF(AND('201920 DATA'!F445="*",$C445&gt;=400),"*",IF($C445&gt;=400,ROUND('201920 DATA'!F445/$C445,2),"")))</f>
        <v>0.49</v>
      </c>
      <c r="I445" s="296">
        <f>IF(OR($B445="*",$B445&lt;400),"",IF(AND('201920 DATA'!Y445="*",$B445&gt;=400),"*",IF($B445&gt;=400,ROUND('201920 DATA'!Y445/$B445,2),"")))</f>
        <v>0.09</v>
      </c>
      <c r="J445" s="296">
        <f>IF(OR($B445="*",$B445&lt;400),"",IF(AND('201920 DATA'!Z445="*",$B445&gt;=400),"*",IF($B445&gt;=400,ROUND('201920 DATA'!Z445/$B445,2),"")))</f>
        <v>0.09</v>
      </c>
      <c r="K445" s="296">
        <f>IF(OR($B445="*",$B445&lt;400),"",IF(AND('201920 DATA'!AA445="*",$B445&gt;=400),"*",IF($B445&gt;=400,ROUND('201920 DATA'!AA445/$B445,2),"")))</f>
        <v>0.11</v>
      </c>
      <c r="L445" s="296">
        <f>IF(OR($B445="*",$B445&lt;400),"",IF(AND('201920 DATA'!AB445="*",$B445&gt;=400),"*",IF($B445&gt;=400,ROUND('201920 DATA'!AB445/$B445,2),"")))</f>
        <v>0.17</v>
      </c>
      <c r="M445" s="296">
        <f>IF(OR($B445="*",$B445&lt;400),"",IF(AND('201920 DATA'!AC445="*",$B445&gt;=400),"*",IF($B445&gt;=400,ROUND('201920 DATA'!AC445/$B445,2),"")))</f>
        <v>0.26</v>
      </c>
      <c r="N445" s="296">
        <f>IF(OR($B445="*",$B445&lt;400),"",IF(AND('201920 DATA'!AD445="*",$B445&gt;=400),"*",IF($B445&gt;=400,ROUND('201920 DATA'!AD445/$B445,2),"")))</f>
        <v>0.23</v>
      </c>
      <c r="O445" s="296">
        <f>IF(OR($B445="*",$B445&lt;400),"",IF(AND('201920 DATA'!AE445="*",$B445&gt;=400),"*",IF($B445&gt;=400,ROUND('201920 DATA'!AE445/$B445,2),"")))</f>
        <v>0.03</v>
      </c>
      <c r="P445" s="297"/>
      <c r="Q445" s="296">
        <f>IF(OR($B445="*",$B445&lt;400),"",IF(AND('201920 DATA'!FO445="*",$B445&gt;=400),"*",IF($B445&gt;=400,ROUND('201920 DATA'!FO445/$B445,2),"")))</f>
        <v>0.49</v>
      </c>
      <c r="R445" s="289">
        <f>IF(OR($C445="*",$C445&lt;400),"",IF(AND('201920 DATA'!F445="*",$C445&gt;=400),"*",IF($C445&gt;=400,ROUND('201920 DATA'!F445/$C445,2),"")))</f>
        <v>0.49</v>
      </c>
      <c r="S445" s="289">
        <f>IF(OR($C445="*",$C445&lt;400),"",IF(AND('201920 DATA'!G445="*",$C445&gt;=400),"*",IF($C445&gt;=400,ROUND('201920 DATA'!G445/$C445,2),"")))</f>
        <v>0.23</v>
      </c>
      <c r="T445" s="289">
        <f>IF(OR($C445="*",$C445&lt;400),"",IF(AND('201920 DATA'!H445="*",$C445&gt;=400),"*",IF($C445&gt;=400,ROUND('201920 DATA'!H445/$C445,2),"")))</f>
        <v>0.2</v>
      </c>
      <c r="U445" s="289">
        <f>IF(OR($C445="*",$C445&lt;400),"",IF(AND('201920 DATA'!FP445="*",$C445&gt;=400),"*",IF($C445&gt;=400,ROUND('201920 DATA'!FP445/$C445,2),"")))</f>
        <v>0.08</v>
      </c>
      <c r="V445" s="312">
        <f>IF(OR($D445="*",$D445&lt;400),"",IF(AND('201920 DATA'!M445="*",$D445&gt;=400),"*",IF($D445&gt;=400,ROUND('201920 DATA'!M445/$D445,2),"")))</f>
        <v>0</v>
      </c>
      <c r="W445" s="312">
        <f>IF(OR($D445="*",$D445&lt;400),"",IF(AND('201920 DATA'!N445="*",$D445&gt;=400),"*",IF($D445&gt;=400,ROUND('201920 DATA'!N445/$D445,2),"")))</f>
        <v>0.47</v>
      </c>
      <c r="X445" s="312">
        <f>IF(OR($D445="*",$D445&lt;400),"",IF(AND('201920 DATA'!O445="*",$D445&gt;=400),"*",IF($D445&gt;=400,ROUND('201920 DATA'!O445/$D445,2),"")))</f>
        <v>0.22</v>
      </c>
      <c r="Y445" s="312">
        <f>IF(OR($D445="*",$D445&lt;400),"",IF(AND('201920 DATA'!P445="*",$D445&gt;=400),"*",IF($D445&gt;=400,ROUND('201920 DATA'!P445/$D445,2),"")))</f>
        <v>0.12</v>
      </c>
      <c r="Z445" s="312">
        <f>IF(OR($D445="*",$D445&lt;400),"",IF(AND('201920 DATA'!Q445="*",$D445&gt;=400),"*",IF($D445&gt;=400,ROUND('201920 DATA'!Q445/$D445,2),"")))</f>
        <v>0.14000000000000001</v>
      </c>
      <c r="AA445" s="312">
        <f>IF(OR($D445="*",$D445&lt;400),"",IF(AND('201920 DATA'!R445="*",$D445&gt;=400),"*",IF($D445&gt;=400,ROUND('201920 DATA'!R445/$D445,2),"")))</f>
        <v>0.03</v>
      </c>
      <c r="AB445" s="312">
        <f>IF(OR($D445="*",$D445&lt;400),"",IF(AND('201920 DATA'!S445="*",$D445&gt;=400),"*",IF($D445&gt;=400,ROUND('201920 DATA'!S445/$D445,2),"")))</f>
        <v>0</v>
      </c>
      <c r="AC445" s="312">
        <f>IF(OR($D445="*",$D445&lt;400),"",IF(AND('201920 DATA'!T445="*",$D445&gt;=400),"*",IF($D445&gt;=400,ROUND('201920 DATA'!T445/$D445,2),"")))</f>
        <v>0</v>
      </c>
      <c r="AD445" s="289">
        <f>IF(OR($C445="*",$C445&lt;400),"",IF(AND('201920 DATA'!BC445="*",$C445&gt;=400),"*",IF($C445&gt;=400,ROUND('201920 DATA'!BC445/$C445,2),"")))</f>
        <v>0.05</v>
      </c>
      <c r="AE445" s="289">
        <f>IF(OR($C445="*",$C445&lt;400),"",IF(AND('201920 DATA'!BD445="*",$C445&gt;=400),"*",IF($C445&gt;=400,ROUND('201920 DATA'!BD445/$C445,2),"")))</f>
        <v>0.12</v>
      </c>
      <c r="AF445" s="289">
        <f>IF(OR($C445="*",$C445&lt;400),"",IF(AND('201920 DATA'!BE445="*",$C445&gt;=400),"*",IF($C445&gt;=400,ROUND('201920 DATA'!BE445/$C445,2),"")))</f>
        <v>0.03</v>
      </c>
      <c r="AG445" s="289">
        <f>IF(OR($C445="*",$C445&lt;400),"",IF(AND('201920 DATA'!BF445="*",$C445&gt;=400),"*",IF($C445&gt;=400,ROUND('201920 DATA'!BF445/$C445,2),"")))</f>
        <v>0.03</v>
      </c>
      <c r="AH445" s="289">
        <f>IF(OR($C445="*",$C445&lt;400),"",IF(AND('201920 DATA'!BG445="*",$C445&gt;=400),"*",IF($C445&gt;=400,ROUND('201920 DATA'!BG445/$C445,2),"")))</f>
        <v>0.01</v>
      </c>
      <c r="AI445" s="289">
        <f>IF(OR($C445="*",$C445&lt;400),"",IF(AND('201920 DATA'!BH445="*",$C445&gt;=400),"*",IF($C445&gt;=400,ROUND('201920 DATA'!BH445/$C445,2),"")))</f>
        <v>0.01</v>
      </c>
      <c r="AJ445" s="289">
        <f>IF(OR($C445="*",$C445&lt;400),"",IF(AND('201920 DATA'!BI445="*",$C445&gt;=400),"*",IF($C445&gt;=400,ROUND('201920 DATA'!BI445/$C445,2),"")))</f>
        <v>0</v>
      </c>
      <c r="AK445" s="289">
        <f>IF(OR($C445="*",$C445&lt;400),"",IF(AND('201920 DATA'!BJ445="*",$C445&gt;=400),"*",IF($C445&gt;=400,ROUND('201920 DATA'!BJ445/$C445,2),"")))</f>
        <v>0</v>
      </c>
      <c r="AL445" s="289">
        <f>IF(OR($C445="*",$C445&lt;400),"",IF(AND('201920 DATA'!BK445="*",$C445&gt;=400),"*",IF($C445&gt;=400,ROUND('201920 DATA'!BK445/$C445,2),"")))</f>
        <v>0.06</v>
      </c>
      <c r="AM445" s="289">
        <f>IF(OR($C445="*",$C445&lt;400),"",IF(AND('201920 DATA'!BL445="*",$C445&gt;=400),"*",IF($C445&gt;=400,ROUND('201920 DATA'!BL445/$C445,2),"")))</f>
        <v>0.1</v>
      </c>
      <c r="AN445" s="289">
        <f>IF(OR($C445="*",$C445&lt;400),"",IF(AND('201920 DATA'!BM445="*",$C445&gt;=400),"*",IF($C445&gt;=400,ROUND('201920 DATA'!BM445/$C445,2),"")))</f>
        <v>0.16</v>
      </c>
      <c r="AO445" s="289">
        <f>IF(OR($C445="*",$C445&lt;400),"",IF(AND('201920 DATA'!BN445="*",$C445&gt;=400),"*",IF($C445&gt;=400,ROUND('201920 DATA'!BN445/$C445,2),"")))</f>
        <v>0.02</v>
      </c>
      <c r="AP445" s="289">
        <f>IF(OR($C445="*",$C445&lt;400),"",IF(AND('201920 DATA'!BO445="*",$C445&gt;=400),"*",IF($C445&gt;=400,ROUND('201920 DATA'!BO445/$C445,2),"")))</f>
        <v>7.0000000000000007E-2</v>
      </c>
      <c r="AQ445" s="289">
        <f>IF(OR($C445="*",$C445&lt;400),"",IF(AND('201920 DATA'!BP445="*",$C445&gt;=400),"*",IF($C445&gt;=400,ROUND('201920 DATA'!BP445/$C445,2),"")))</f>
        <v>0.06</v>
      </c>
      <c r="AR445" s="289">
        <f>IF(OR($C445="*",$C445&lt;400),"",IF(AND('201920 DATA'!BQ445="*",$C445&gt;=400),"*",IF($C445&gt;=400,ROUND('201920 DATA'!BQ445/$C445,2),"")))</f>
        <v>0.06</v>
      </c>
      <c r="AS445" s="289">
        <f>IF(OR($C445="*",$C445&lt;400),"",IF(AND('201920 DATA'!BR445="*",$C445&gt;=400),"*",IF($C445&gt;=400,ROUND('201920 DATA'!BR445/$C445,2),"")))</f>
        <v>0.01</v>
      </c>
      <c r="AT445" s="289">
        <f>IF(OR($C445="*",$C445&lt;400),"",IF(AND('201920 DATA'!BS445="*",$C445&gt;=400),"*",IF($C445&gt;=400,ROUND('201920 DATA'!BS445/$C445,2),"")))</f>
        <v>0</v>
      </c>
      <c r="AU445" s="289">
        <f>IF(OR($C445="*",$C445&lt;400),"",IF(AND('201920 DATA'!BT445="*",$C445&gt;=400),"*",IF($C445&gt;=400,ROUND('201920 DATA'!BT445/$C445,2),"")))</f>
        <v>0.11</v>
      </c>
      <c r="AV445" s="289">
        <f>IF(OR($C445="*",$C445&lt;400),"",IF(AND('201920 DATA'!BU445="*",$C445&gt;=400),"*",IF($C445&gt;=400,ROUND('201920 DATA'!BU445/$C445,2),"")))</f>
        <v>0.05</v>
      </c>
      <c r="AW445" s="289">
        <f>IF(OR($C445="*",$C445&lt;400),"",IF(AND('201920 DATA'!BV445="*",$C445&gt;=400),"*",IF($C445&gt;=400,ROUND('201920 DATA'!BV445/$C445,2),"")))</f>
        <v>0</v>
      </c>
      <c r="AX445" s="289">
        <f>IF(OR($C445="*",$C445&lt;400),"",IF(AND('201920 DATA'!BW445="*",$C445&gt;=400),"*",IF($C445&gt;=400,ROUND('201920 DATA'!BW445/$C445,2),"")))</f>
        <v>0.05</v>
      </c>
      <c r="AZ445" s="365">
        <v>116825</v>
      </c>
    </row>
    <row r="446" spans="1:52" x14ac:dyDescent="0.2">
      <c r="A446" s="373" t="s">
        <v>216</v>
      </c>
      <c r="B446" s="287">
        <f>'201920 DATA'!B446</f>
        <v>72305</v>
      </c>
      <c r="C446" s="288">
        <f>'201920 DATA'!C446</f>
        <v>60995</v>
      </c>
      <c r="D446" s="293">
        <f>'201920 DATA'!FQ446</f>
        <v>15705</v>
      </c>
      <c r="F446" s="313">
        <f t="shared" si="12"/>
        <v>0.16</v>
      </c>
      <c r="G446" s="295">
        <f t="shared" si="13"/>
        <v>0.84</v>
      </c>
      <c r="H446" s="289">
        <f>IF(OR($C446="*",$C446&lt;400),"",IF(AND('201920 DATA'!F446="*",$C446&gt;=400),"*",IF($C446&gt;=400,ROUND('201920 DATA'!F446/$C446,2),"")))</f>
        <v>0.52</v>
      </c>
      <c r="I446" s="296">
        <f>IF(OR($B446="*",$B446&lt;400),"",IF(AND('201920 DATA'!Y446="*",$B446&gt;=400),"*",IF($B446&gt;=400,ROUND('201920 DATA'!Y446/$B446,2),"")))</f>
        <v>0.1</v>
      </c>
      <c r="J446" s="296">
        <f>IF(OR($B446="*",$B446&lt;400),"",IF(AND('201920 DATA'!Z446="*",$B446&gt;=400),"*",IF($B446&gt;=400,ROUND('201920 DATA'!Z446/$B446,2),"")))</f>
        <v>0.08</v>
      </c>
      <c r="K446" s="296">
        <f>IF(OR($B446="*",$B446&lt;400),"",IF(AND('201920 DATA'!AA446="*",$B446&gt;=400),"*",IF($B446&gt;=400,ROUND('201920 DATA'!AA446/$B446,2),"")))</f>
        <v>0.1</v>
      </c>
      <c r="L446" s="296">
        <f>IF(OR($B446="*",$B446&lt;400),"",IF(AND('201920 DATA'!AB446="*",$B446&gt;=400),"*",IF($B446&gt;=400,ROUND('201920 DATA'!AB446/$B446,2),"")))</f>
        <v>0.14000000000000001</v>
      </c>
      <c r="M446" s="296">
        <f>IF(OR($B446="*",$B446&lt;400),"",IF(AND('201920 DATA'!AC446="*",$B446&gt;=400),"*",IF($B446&gt;=400,ROUND('201920 DATA'!AC446/$B446,2),"")))</f>
        <v>0.23</v>
      </c>
      <c r="N446" s="296">
        <f>IF(OR($B446="*",$B446&lt;400),"",IF(AND('201920 DATA'!AD446="*",$B446&gt;=400),"*",IF($B446&gt;=400,ROUND('201920 DATA'!AD446/$B446,2),"")))</f>
        <v>0.28999999999999998</v>
      </c>
      <c r="O446" s="296">
        <f>IF(OR($B446="*",$B446&lt;400),"",IF(AND('201920 DATA'!AE446="*",$B446&gt;=400),"*",IF($B446&gt;=400,ROUND('201920 DATA'!AE446/$B446,2),"")))</f>
        <v>0.05</v>
      </c>
      <c r="P446" s="297"/>
      <c r="Q446" s="296">
        <f>IF(OR($B446="*",$B446&lt;400),"",IF(AND('201920 DATA'!FO446="*",$B446&gt;=400),"*",IF($B446&gt;=400,ROUND('201920 DATA'!FO446/$B446,2),"")))</f>
        <v>0.47</v>
      </c>
      <c r="R446" s="289">
        <f>IF(OR($C446="*",$C446&lt;400),"",IF(AND('201920 DATA'!F446="*",$C446&gt;=400),"*",IF($C446&gt;=400,ROUND('201920 DATA'!F446/$C446,2),"")))</f>
        <v>0.52</v>
      </c>
      <c r="S446" s="289">
        <f>IF(OR($C446="*",$C446&lt;400),"",IF(AND('201920 DATA'!G446="*",$C446&gt;=400),"*",IF($C446&gt;=400,ROUND('201920 DATA'!G446/$C446,2),"")))</f>
        <v>0.13</v>
      </c>
      <c r="T446" s="289">
        <f>IF(OR($C446="*",$C446&lt;400),"",IF(AND('201920 DATA'!H446="*",$C446&gt;=400),"*",IF($C446&gt;=400,ROUND('201920 DATA'!H446/$C446,2),"")))</f>
        <v>0.26</v>
      </c>
      <c r="U446" s="289">
        <f>IF(OR($C446="*",$C446&lt;400),"",IF(AND('201920 DATA'!FP446="*",$C446&gt;=400),"*",IF($C446&gt;=400,ROUND('201920 DATA'!FP446/$C446,2),"")))</f>
        <v>0.08</v>
      </c>
      <c r="V446" s="312">
        <f>IF(OR($D446="*",$D446&lt;400),"",IF(AND('201920 DATA'!M446="*",$D446&gt;=400),"*",IF($D446&gt;=400,ROUND('201920 DATA'!M446/$D446,2),"")))</f>
        <v>0</v>
      </c>
      <c r="W446" s="312">
        <f>IF(OR($D446="*",$D446&lt;400),"",IF(AND('201920 DATA'!N446="*",$D446&gt;=400),"*",IF($D446&gt;=400,ROUND('201920 DATA'!N446/$D446,2),"")))</f>
        <v>0.55000000000000004</v>
      </c>
      <c r="X446" s="312">
        <f>IF(OR($D446="*",$D446&lt;400),"",IF(AND('201920 DATA'!O446="*",$D446&gt;=400),"*",IF($D446&gt;=400,ROUND('201920 DATA'!O446/$D446,2),"")))</f>
        <v>0.22</v>
      </c>
      <c r="Y446" s="312">
        <f>IF(OR($D446="*",$D446&lt;400),"",IF(AND('201920 DATA'!P446="*",$D446&gt;=400),"*",IF($D446&gt;=400,ROUND('201920 DATA'!P446/$D446,2),"")))</f>
        <v>0.09</v>
      </c>
      <c r="Z446" s="312">
        <f>IF(OR($D446="*",$D446&lt;400),"",IF(AND('201920 DATA'!Q446="*",$D446&gt;=400),"*",IF($D446&gt;=400,ROUND('201920 DATA'!Q446/$D446,2),"")))</f>
        <v>0.11</v>
      </c>
      <c r="AA446" s="312">
        <f>IF(OR($D446="*",$D446&lt;400),"",IF(AND('201920 DATA'!R446="*",$D446&gt;=400),"*",IF($D446&gt;=400,ROUND('201920 DATA'!R446/$D446,2),"")))</f>
        <v>0.02</v>
      </c>
      <c r="AB446" s="312">
        <f>IF(OR($D446="*",$D446&lt;400),"",IF(AND('201920 DATA'!S446="*",$D446&gt;=400),"*",IF($D446&gt;=400,ROUND('201920 DATA'!S446/$D446,2),"")))</f>
        <v>0.01</v>
      </c>
      <c r="AC446" s="312">
        <f>IF(OR($D446="*",$D446&lt;400),"",IF(AND('201920 DATA'!T446="*",$D446&gt;=400),"*",IF($D446&gt;=400,ROUND('201920 DATA'!T446/$D446,2),"")))</f>
        <v>0</v>
      </c>
      <c r="AD446" s="289">
        <f>IF(OR($C446="*",$C446&lt;400),"",IF(AND('201920 DATA'!BC446="*",$C446&gt;=400),"*",IF($C446&gt;=400,ROUND('201920 DATA'!BC446/$C446,2),"")))</f>
        <v>0.04</v>
      </c>
      <c r="AE446" s="289">
        <f>IF(OR($C446="*",$C446&lt;400),"",IF(AND('201920 DATA'!BD446="*",$C446&gt;=400),"*",IF($C446&gt;=400,ROUND('201920 DATA'!BD446/$C446,2),"")))</f>
        <v>0.08</v>
      </c>
      <c r="AF446" s="289">
        <f>IF(OR($C446="*",$C446&lt;400),"",IF(AND('201920 DATA'!BE446="*",$C446&gt;=400),"*",IF($C446&gt;=400,ROUND('201920 DATA'!BE446/$C446,2),"")))</f>
        <v>0.04</v>
      </c>
      <c r="AG446" s="289">
        <f>IF(OR($C446="*",$C446&lt;400),"",IF(AND('201920 DATA'!BF446="*",$C446&gt;=400),"*",IF($C446&gt;=400,ROUND('201920 DATA'!BF446/$C446,2),"")))</f>
        <v>0.03</v>
      </c>
      <c r="AH446" s="289">
        <f>IF(OR($C446="*",$C446&lt;400),"",IF(AND('201920 DATA'!BG446="*",$C446&gt;=400),"*",IF($C446&gt;=400,ROUND('201920 DATA'!BG446/$C446,2),"")))</f>
        <v>0.01</v>
      </c>
      <c r="AI446" s="289">
        <f>IF(OR($C446="*",$C446&lt;400),"",IF(AND('201920 DATA'!BH446="*",$C446&gt;=400),"*",IF($C446&gt;=400,ROUND('201920 DATA'!BH446/$C446,2),"")))</f>
        <v>0.02</v>
      </c>
      <c r="AJ446" s="289">
        <f>IF(OR($C446="*",$C446&lt;400),"",IF(AND('201920 DATA'!BI446="*",$C446&gt;=400),"*",IF($C446&gt;=400,ROUND('201920 DATA'!BI446/$C446,2),"")))</f>
        <v>0.04</v>
      </c>
      <c r="AK446" s="289">
        <f>IF(OR($C446="*",$C446&lt;400),"",IF(AND('201920 DATA'!BJ446="*",$C446&gt;=400),"*",IF($C446&gt;=400,ROUND('201920 DATA'!BJ446/$C446,2),"")))</f>
        <v>0</v>
      </c>
      <c r="AL446" s="289">
        <f>IF(OR($C446="*",$C446&lt;400),"",IF(AND('201920 DATA'!BK446="*",$C446&gt;=400),"*",IF($C446&gt;=400,ROUND('201920 DATA'!BK446/$C446,2),"")))</f>
        <v>0.05</v>
      </c>
      <c r="AM446" s="289">
        <f>IF(OR($C446="*",$C446&lt;400),"",IF(AND('201920 DATA'!BL446="*",$C446&gt;=400),"*",IF($C446&gt;=400,ROUND('201920 DATA'!BL446/$C446,2),"")))</f>
        <v>0.09</v>
      </c>
      <c r="AN446" s="289">
        <f>IF(OR($C446="*",$C446&lt;400),"",IF(AND('201920 DATA'!BM446="*",$C446&gt;=400),"*",IF($C446&gt;=400,ROUND('201920 DATA'!BM446/$C446,2),"")))</f>
        <v>0.13</v>
      </c>
      <c r="AO446" s="289">
        <f>IF(OR($C446="*",$C446&lt;400),"",IF(AND('201920 DATA'!BN446="*",$C446&gt;=400),"*",IF($C446&gt;=400,ROUND('201920 DATA'!BN446/$C446,2),"")))</f>
        <v>0.02</v>
      </c>
      <c r="AP446" s="289">
        <f>IF(OR($C446="*",$C446&lt;400),"",IF(AND('201920 DATA'!BO446="*",$C446&gt;=400),"*",IF($C446&gt;=400,ROUND('201920 DATA'!BO446/$C446,2),"")))</f>
        <v>7.0000000000000007E-2</v>
      </c>
      <c r="AQ446" s="289">
        <f>IF(OR($C446="*",$C446&lt;400),"",IF(AND('201920 DATA'!BP446="*",$C446&gt;=400),"*",IF($C446&gt;=400,ROUND('201920 DATA'!BP446/$C446,2),"")))</f>
        <v>0.05</v>
      </c>
      <c r="AR446" s="289">
        <f>IF(OR($C446="*",$C446&lt;400),"",IF(AND('201920 DATA'!BQ446="*",$C446&gt;=400),"*",IF($C446&gt;=400,ROUND('201920 DATA'!BQ446/$C446,2),"")))</f>
        <v>0.06</v>
      </c>
      <c r="AS446" s="289">
        <f>IF(OR($C446="*",$C446&lt;400),"",IF(AND('201920 DATA'!BR446="*",$C446&gt;=400),"*",IF($C446&gt;=400,ROUND('201920 DATA'!BR446/$C446,2),"")))</f>
        <v>0.02</v>
      </c>
      <c r="AT446" s="289">
        <f>IF(OR($C446="*",$C446&lt;400),"",IF(AND('201920 DATA'!BS446="*",$C446&gt;=400),"*",IF($C446&gt;=400,ROUND('201920 DATA'!BS446/$C446,2),"")))</f>
        <v>0</v>
      </c>
      <c r="AU446" s="289">
        <f>IF(OR($C446="*",$C446&lt;400),"",IF(AND('201920 DATA'!BT446="*",$C446&gt;=400),"*",IF($C446&gt;=400,ROUND('201920 DATA'!BT446/$C446,2),"")))</f>
        <v>0.12</v>
      </c>
      <c r="AV446" s="289">
        <f>IF(OR($C446="*",$C446&lt;400),"",IF(AND('201920 DATA'!BU446="*",$C446&gt;=400),"*",IF($C446&gt;=400,ROUND('201920 DATA'!BU446/$C446,2),"")))</f>
        <v>7.0000000000000007E-2</v>
      </c>
      <c r="AW446" s="289">
        <f>IF(OR($C446="*",$C446&lt;400),"",IF(AND('201920 DATA'!BV446="*",$C446&gt;=400),"*",IF($C446&gt;=400,ROUND('201920 DATA'!BV446/$C446,2),"")))</f>
        <v>0</v>
      </c>
      <c r="AX446" s="289">
        <f>IF(OR($C446="*",$C446&lt;400),"",IF(AND('201920 DATA'!BW446="*",$C446&gt;=400),"*",IF($C446&gt;=400,ROUND('201920 DATA'!BW446/$C446,2),"")))</f>
        <v>0.05</v>
      </c>
      <c r="AZ446" s="365">
        <v>60960</v>
      </c>
    </row>
    <row r="447" spans="1:52" x14ac:dyDescent="0.2">
      <c r="A447" s="373" t="s">
        <v>217</v>
      </c>
      <c r="B447" s="287">
        <f>'201920 DATA'!B447</f>
        <v>12160</v>
      </c>
      <c r="C447" s="288">
        <f>'201920 DATA'!C447</f>
        <v>10480</v>
      </c>
      <c r="D447" s="293">
        <f>'201920 DATA'!FQ447</f>
        <v>1940</v>
      </c>
      <c r="F447" s="313">
        <f t="shared" si="12"/>
        <v>-0.01</v>
      </c>
      <c r="G447" s="295">
        <f t="shared" si="13"/>
        <v>0.86</v>
      </c>
      <c r="H447" s="289">
        <f>IF(OR($C447="*",$C447&lt;400),"",IF(AND('201920 DATA'!F447="*",$C447&gt;=400),"*",IF($C447&gt;=400,ROUND('201920 DATA'!F447/$C447,2),"")))</f>
        <v>0.32</v>
      </c>
      <c r="I447" s="296">
        <f>IF(OR($B447="*",$B447&lt;400),"",IF(AND('201920 DATA'!Y447="*",$B447&gt;=400),"*",IF($B447&gt;=400,ROUND('201920 DATA'!Y447/$B447,2),"")))</f>
        <v>0</v>
      </c>
      <c r="J447" s="296">
        <f>IF(OR($B447="*",$B447&lt;400),"",IF(AND('201920 DATA'!Z447="*",$B447&gt;=400),"*",IF($B447&gt;=400,ROUND('201920 DATA'!Z447/$B447,2),"")))</f>
        <v>0.1</v>
      </c>
      <c r="K447" s="296">
        <f>IF(OR($B447="*",$B447&lt;400),"",IF(AND('201920 DATA'!AA447="*",$B447&gt;=400),"*",IF($B447&gt;=400,ROUND('201920 DATA'!AA447/$B447,2),"")))</f>
        <v>0.12</v>
      </c>
      <c r="L447" s="296">
        <f>IF(OR($B447="*",$B447&lt;400),"",IF(AND('201920 DATA'!AB447="*",$B447&gt;=400),"*",IF($B447&gt;=400,ROUND('201920 DATA'!AB447/$B447,2),"")))</f>
        <v>0.14000000000000001</v>
      </c>
      <c r="M447" s="296">
        <f>IF(OR($B447="*",$B447&lt;400),"",IF(AND('201920 DATA'!AC447="*",$B447&gt;=400),"*",IF($B447&gt;=400,ROUND('201920 DATA'!AC447/$B447,2),"")))</f>
        <v>0.2</v>
      </c>
      <c r="N447" s="296">
        <f>IF(OR($B447="*",$B447&lt;400),"",IF(AND('201920 DATA'!AD447="*",$B447&gt;=400),"*",IF($B447&gt;=400,ROUND('201920 DATA'!AD447/$B447,2),"")))</f>
        <v>0.33</v>
      </c>
      <c r="O447" s="296">
        <f>IF(OR($B447="*",$B447&lt;400),"",IF(AND('201920 DATA'!AE447="*",$B447&gt;=400),"*",IF($B447&gt;=400,ROUND('201920 DATA'!AE447/$B447,2),"")))</f>
        <v>0.1</v>
      </c>
      <c r="P447" s="297"/>
      <c r="Q447" s="296">
        <f>IF(OR($B447="*",$B447&lt;400),"",IF(AND('201920 DATA'!FO447="*",$B447&gt;=400),"*",IF($B447&gt;=400,ROUND('201920 DATA'!FO447/$B447,2),"")))</f>
        <v>0.38</v>
      </c>
      <c r="R447" s="289">
        <f>IF(OR($C447="*",$C447&lt;400),"",IF(AND('201920 DATA'!F447="*",$C447&gt;=400),"*",IF($C447&gt;=400,ROUND('201920 DATA'!F447/$C447,2),"")))</f>
        <v>0.32</v>
      </c>
      <c r="S447" s="289">
        <f>IF(OR($C447="*",$C447&lt;400),"",IF(AND('201920 DATA'!G447="*",$C447&gt;=400),"*",IF($C447&gt;=400,ROUND('201920 DATA'!G447/$C447,2),"")))</f>
        <v>0.27</v>
      </c>
      <c r="T447" s="289">
        <f>IF(OR($C447="*",$C447&lt;400),"",IF(AND('201920 DATA'!H447="*",$C447&gt;=400),"*",IF($C447&gt;=400,ROUND('201920 DATA'!H447/$C447,2),"")))</f>
        <v>0.2</v>
      </c>
      <c r="U447" s="289">
        <f>IF(OR($C447="*",$C447&lt;400),"",IF(AND('201920 DATA'!FP447="*",$C447&gt;=400),"*",IF($C447&gt;=400,ROUND('201920 DATA'!FP447/$C447,2),"")))</f>
        <v>0.21</v>
      </c>
      <c r="V447" s="312">
        <f>IF(OR($D447="*",$D447&lt;400),"",IF(AND('201920 DATA'!M447="*",$D447&gt;=400),"*",IF($D447&gt;=400,ROUND('201920 DATA'!M447/$D447,2),"")))</f>
        <v>0.01</v>
      </c>
      <c r="W447" s="312">
        <f>IF(OR($D447="*",$D447&lt;400),"",IF(AND('201920 DATA'!N447="*",$D447&gt;=400),"*",IF($D447&gt;=400,ROUND('201920 DATA'!N447/$D447,2),"")))</f>
        <v>0.55000000000000004</v>
      </c>
      <c r="X447" s="312">
        <f>IF(OR($D447="*",$D447&lt;400),"",IF(AND('201920 DATA'!O447="*",$D447&gt;=400),"*",IF($D447&gt;=400,ROUND('201920 DATA'!O447/$D447,2),"")))</f>
        <v>0.39</v>
      </c>
      <c r="Y447" s="312">
        <f>IF(OR($D447="*",$D447&lt;400),"",IF(AND('201920 DATA'!P447="*",$D447&gt;=400),"*",IF($D447&gt;=400,ROUND('201920 DATA'!P447/$D447,2),"")))</f>
        <v>0</v>
      </c>
      <c r="Z447" s="312">
        <f>IF(OR($D447="*",$D447&lt;400),"",IF(AND('201920 DATA'!Q447="*",$D447&gt;=400),"*",IF($D447&gt;=400,ROUND('201920 DATA'!Q447/$D447,2),"")))</f>
        <v>0.01</v>
      </c>
      <c r="AA447" s="312">
        <f>IF(OR($D447="*",$D447&lt;400),"",IF(AND('201920 DATA'!R447="*",$D447&gt;=400),"*",IF($D447&gt;=400,ROUND('201920 DATA'!R447/$D447,2),"")))</f>
        <v>0.01</v>
      </c>
      <c r="AB447" s="312">
        <f>IF(OR($D447="*",$D447&lt;400),"",IF(AND('201920 DATA'!S447="*",$D447&gt;=400),"*",IF($D447&gt;=400,ROUND('201920 DATA'!S447/$D447,2),"")))</f>
        <v>0.05</v>
      </c>
      <c r="AC447" s="312" t="str">
        <f>IF(OR($D447="*",$D447&lt;400),"",IF(AND('201920 DATA'!T447="*",$D447&gt;=400),"*",IF($D447&gt;=400,ROUND('201920 DATA'!T447/$D447,2),"")))</f>
        <v>*</v>
      </c>
      <c r="AD447" s="289">
        <f>IF(OR($C447="*",$C447&lt;400),"",IF(AND('201920 DATA'!BC447="*",$C447&gt;=400),"*",IF($C447&gt;=400,ROUND('201920 DATA'!BC447/$C447,2),"")))</f>
        <v>0.02</v>
      </c>
      <c r="AE447" s="289">
        <f>IF(OR($C447="*",$C447&lt;400),"",IF(AND('201920 DATA'!BD447="*",$C447&gt;=400),"*",IF($C447&gt;=400,ROUND('201920 DATA'!BD447/$C447,2),"")))</f>
        <v>0.05</v>
      </c>
      <c r="AF447" s="289">
        <f>IF(OR($C447="*",$C447&lt;400),"",IF(AND('201920 DATA'!BE447="*",$C447&gt;=400),"*",IF($C447&gt;=400,ROUND('201920 DATA'!BE447/$C447,2),"")))</f>
        <v>0.05</v>
      </c>
      <c r="AG447" s="289">
        <f>IF(OR($C447="*",$C447&lt;400),"",IF(AND('201920 DATA'!BF447="*",$C447&gt;=400),"*",IF($C447&gt;=400,ROUND('201920 DATA'!BF447/$C447,2),"")))</f>
        <v>0.01</v>
      </c>
      <c r="AH447" s="289">
        <f>IF(OR($C447="*",$C447&lt;400),"",IF(AND('201920 DATA'!BG447="*",$C447&gt;=400),"*",IF($C447&gt;=400,ROUND('201920 DATA'!BG447/$C447,2),"")))</f>
        <v>0.21</v>
      </c>
      <c r="AI447" s="289">
        <f>IF(OR($C447="*",$C447&lt;400),"",IF(AND('201920 DATA'!BH447="*",$C447&gt;=400),"*",IF($C447&gt;=400,ROUND('201920 DATA'!BH447/$C447,2),"")))</f>
        <v>0.02</v>
      </c>
      <c r="AJ447" s="289" t="str">
        <f>IF(OR($C447="*",$C447&lt;400),"",IF(AND('201920 DATA'!BI447="*",$C447&gt;=400),"*",IF($C447&gt;=400,ROUND('201920 DATA'!BI447/$C447,2),"")))</f>
        <v>*</v>
      </c>
      <c r="AK447" s="289">
        <f>IF(OR($C447="*",$C447&lt;400),"",IF(AND('201920 DATA'!BJ447="*",$C447&gt;=400),"*",IF($C447&gt;=400,ROUND('201920 DATA'!BJ447/$C447,2),"")))</f>
        <v>0</v>
      </c>
      <c r="AL447" s="289">
        <f>IF(OR($C447="*",$C447&lt;400),"",IF(AND('201920 DATA'!BK447="*",$C447&gt;=400),"*",IF($C447&gt;=400,ROUND('201920 DATA'!BK447/$C447,2),"")))</f>
        <v>0.04</v>
      </c>
      <c r="AM447" s="289">
        <f>IF(OR($C447="*",$C447&lt;400),"",IF(AND('201920 DATA'!BL447="*",$C447&gt;=400),"*",IF($C447&gt;=400,ROUND('201920 DATA'!BL447/$C447,2),"")))</f>
        <v>7.0000000000000007E-2</v>
      </c>
      <c r="AN447" s="289">
        <f>IF(OR($C447="*",$C447&lt;400),"",IF(AND('201920 DATA'!BM447="*",$C447&gt;=400),"*",IF($C447&gt;=400,ROUND('201920 DATA'!BM447/$C447,2),"")))</f>
        <v>0.16</v>
      </c>
      <c r="AO447" s="289">
        <f>IF(OR($C447="*",$C447&lt;400),"",IF(AND('201920 DATA'!BN447="*",$C447&gt;=400),"*",IF($C447&gt;=400,ROUND('201920 DATA'!BN447/$C447,2),"")))</f>
        <v>0.02</v>
      </c>
      <c r="AP447" s="289">
        <f>IF(OR($C447="*",$C447&lt;400),"",IF(AND('201920 DATA'!BO447="*",$C447&gt;=400),"*",IF($C447&gt;=400,ROUND('201920 DATA'!BO447/$C447,2),"")))</f>
        <v>0.04</v>
      </c>
      <c r="AQ447" s="289">
        <f>IF(OR($C447="*",$C447&lt;400),"",IF(AND('201920 DATA'!BP447="*",$C447&gt;=400),"*",IF($C447&gt;=400,ROUND('201920 DATA'!BP447/$C447,2),"")))</f>
        <v>0.04</v>
      </c>
      <c r="AR447" s="289" t="str">
        <f>IF(OR($C447="*",$C447&lt;400),"",IF(AND('201920 DATA'!BQ447="*",$C447&gt;=400),"*",IF($C447&gt;=400,ROUND('201920 DATA'!BQ447/$C447,2),"")))</f>
        <v>*</v>
      </c>
      <c r="AS447" s="289">
        <f>IF(OR($C447="*",$C447&lt;400),"",IF(AND('201920 DATA'!BR447="*",$C447&gt;=400),"*",IF($C447&gt;=400,ROUND('201920 DATA'!BR447/$C447,2),"")))</f>
        <v>0</v>
      </c>
      <c r="AT447" s="289">
        <f>IF(OR($C447="*",$C447&lt;400),"",IF(AND('201920 DATA'!BS447="*",$C447&gt;=400),"*",IF($C447&gt;=400,ROUND('201920 DATA'!BS447/$C447,2),"")))</f>
        <v>0</v>
      </c>
      <c r="AU447" s="289">
        <f>IF(OR($C447="*",$C447&lt;400),"",IF(AND('201920 DATA'!BT447="*",$C447&gt;=400),"*",IF($C447&gt;=400,ROUND('201920 DATA'!BT447/$C447,2),"")))</f>
        <v>0.18</v>
      </c>
      <c r="AV447" s="289">
        <f>IF(OR($C447="*",$C447&lt;400),"",IF(AND('201920 DATA'!BU447="*",$C447&gt;=400),"*",IF($C447&gt;=400,ROUND('201920 DATA'!BU447/$C447,2),"")))</f>
        <v>0.06</v>
      </c>
      <c r="AW447" s="289" t="str">
        <f>IF(OR($C447="*",$C447&lt;400),"",IF(AND('201920 DATA'!BV447="*",$C447&gt;=400),"*",IF($C447&gt;=400,ROUND('201920 DATA'!BV447/$C447,2),"")))</f>
        <v>*</v>
      </c>
      <c r="AX447" s="289">
        <f>IF(OR($C447="*",$C447&lt;400),"",IF(AND('201920 DATA'!BW447="*",$C447&gt;=400),"*",IF($C447&gt;=400,ROUND('201920 DATA'!BW447/$C447,2),"")))</f>
        <v>0.04</v>
      </c>
      <c r="AZ447" s="365">
        <v>12295</v>
      </c>
    </row>
    <row r="448" spans="1:52" x14ac:dyDescent="0.2">
      <c r="A448" s="373" t="s">
        <v>218</v>
      </c>
      <c r="B448" s="287">
        <f>'201920 DATA'!B448</f>
        <v>3545</v>
      </c>
      <c r="C448" s="288">
        <f>'201920 DATA'!C448</f>
        <v>2865</v>
      </c>
      <c r="D448" s="293" t="str">
        <f>'201920 DATA'!FQ448</f>
        <v>*</v>
      </c>
      <c r="F448" s="313">
        <f t="shared" si="12"/>
        <v>0.02</v>
      </c>
      <c r="G448" s="295">
        <f t="shared" si="13"/>
        <v>0.81</v>
      </c>
      <c r="H448" s="289">
        <f>IF(OR($C448="*",$C448&lt;400),"",IF(AND('201920 DATA'!F448="*",$C448&gt;=400),"*",IF($C448&gt;=400,ROUND('201920 DATA'!F448/$C448,2),"")))</f>
        <v>0.56000000000000005</v>
      </c>
      <c r="I448" s="296">
        <f>IF(OR($B448="*",$B448&lt;400),"",IF(AND('201920 DATA'!Y448="*",$B448&gt;=400),"*",IF($B448&gt;=400,ROUND('201920 DATA'!Y448/$B448,2),"")))</f>
        <v>0</v>
      </c>
      <c r="J448" s="296">
        <f>IF(OR($B448="*",$B448&lt;400),"",IF(AND('201920 DATA'!Z448="*",$B448&gt;=400),"*",IF($B448&gt;=400,ROUND('201920 DATA'!Z448/$B448,2),"")))</f>
        <v>0.17</v>
      </c>
      <c r="K448" s="296">
        <f>IF(OR($B448="*",$B448&lt;400),"",IF(AND('201920 DATA'!AA448="*",$B448&gt;=400),"*",IF($B448&gt;=400,ROUND('201920 DATA'!AA448/$B448,2),"")))</f>
        <v>0.28999999999999998</v>
      </c>
      <c r="L448" s="296">
        <f>IF(OR($B448="*",$B448&lt;400),"",IF(AND('201920 DATA'!AB448="*",$B448&gt;=400),"*",IF($B448&gt;=400,ROUND('201920 DATA'!AB448/$B448,2),"")))</f>
        <v>0.28000000000000003</v>
      </c>
      <c r="M448" s="296">
        <f>IF(OR($B448="*",$B448&lt;400),"",IF(AND('201920 DATA'!AC448="*",$B448&gt;=400),"*",IF($B448&gt;=400,ROUND('201920 DATA'!AC448/$B448,2),"")))</f>
        <v>0.11</v>
      </c>
      <c r="N448" s="296">
        <f>IF(OR($B448="*",$B448&lt;400),"",IF(AND('201920 DATA'!AD448="*",$B448&gt;=400),"*",IF($B448&gt;=400,ROUND('201920 DATA'!AD448/$B448,2),"")))</f>
        <v>0.05</v>
      </c>
      <c r="O448" s="296">
        <f>IF(OR($B448="*",$B448&lt;400),"",IF(AND('201920 DATA'!AE448="*",$B448&gt;=400),"*",IF($B448&gt;=400,ROUND('201920 DATA'!AE448/$B448,2),"")))</f>
        <v>0</v>
      </c>
      <c r="P448" s="297"/>
      <c r="Q448" s="296">
        <f>IF(OR($B448="*",$B448&lt;400),"",IF(AND('201920 DATA'!FO448="*",$B448&gt;=400),"*",IF($B448&gt;=400,ROUND('201920 DATA'!FO448/$B448,2),"")))</f>
        <v>0.05</v>
      </c>
      <c r="R448" s="289">
        <f>IF(OR($C448="*",$C448&lt;400),"",IF(AND('201920 DATA'!F448="*",$C448&gt;=400),"*",IF($C448&gt;=400,ROUND('201920 DATA'!F448/$C448,2),"")))</f>
        <v>0.56000000000000005</v>
      </c>
      <c r="S448" s="289">
        <f>IF(OR($C448="*",$C448&lt;400),"",IF(AND('201920 DATA'!G448="*",$C448&gt;=400),"*",IF($C448&gt;=400,ROUND('201920 DATA'!G448/$C448,2),"")))</f>
        <v>0.28999999999999998</v>
      </c>
      <c r="T448" s="289">
        <f>IF(OR($C448="*",$C448&lt;400),"",IF(AND('201920 DATA'!H448="*",$C448&gt;=400),"*",IF($C448&gt;=400,ROUND('201920 DATA'!H448/$C448,2),"")))</f>
        <v>0.05</v>
      </c>
      <c r="U448" s="289">
        <f>IF(OR($C448="*",$C448&lt;400),"",IF(AND('201920 DATA'!FP448="*",$C448&gt;=400),"*",IF($C448&gt;=400,ROUND('201920 DATA'!FP448/$C448,2),"")))</f>
        <v>0.1</v>
      </c>
      <c r="V448" s="312" t="str">
        <f>IF(OR($D448="*",$D448&lt;400),"",IF(AND('201920 DATA'!M448="*",$D448&gt;=400),"*",IF($D448&gt;=400,ROUND('201920 DATA'!M448/$D448,2),"")))</f>
        <v/>
      </c>
      <c r="W448" s="312" t="str">
        <f>IF(OR($D448="*",$D448&lt;400),"",IF(AND('201920 DATA'!N448="*",$D448&gt;=400),"*",IF($D448&gt;=400,ROUND('201920 DATA'!N448/$D448,2),"")))</f>
        <v/>
      </c>
      <c r="X448" s="312" t="str">
        <f>IF(OR($D448="*",$D448&lt;400),"",IF(AND('201920 DATA'!O448="*",$D448&gt;=400),"*",IF($D448&gt;=400,ROUND('201920 DATA'!O448/$D448,2),"")))</f>
        <v/>
      </c>
      <c r="Y448" s="312" t="str">
        <f>IF(OR($D448="*",$D448&lt;400),"",IF(AND('201920 DATA'!P448="*",$D448&gt;=400),"*",IF($D448&gt;=400,ROUND('201920 DATA'!P448/$D448,2),"")))</f>
        <v/>
      </c>
      <c r="Z448" s="312" t="str">
        <f>IF(OR($D448="*",$D448&lt;400),"",IF(AND('201920 DATA'!Q448="*",$D448&gt;=400),"*",IF($D448&gt;=400,ROUND('201920 DATA'!Q448/$D448,2),"")))</f>
        <v/>
      </c>
      <c r="AA448" s="312" t="str">
        <f>IF(OR($D448="*",$D448&lt;400),"",IF(AND('201920 DATA'!R448="*",$D448&gt;=400),"*",IF($D448&gt;=400,ROUND('201920 DATA'!R448/$D448,2),"")))</f>
        <v/>
      </c>
      <c r="AB448" s="312" t="str">
        <f>IF(OR($D448="*",$D448&lt;400),"",IF(AND('201920 DATA'!S448="*",$D448&gt;=400),"*",IF($D448&gt;=400,ROUND('201920 DATA'!S448/$D448,2),"")))</f>
        <v/>
      </c>
      <c r="AC448" s="312" t="str">
        <f>IF(OR($D448="*",$D448&lt;400),"",IF(AND('201920 DATA'!T448="*",$D448&gt;=400),"*",IF($D448&gt;=400,ROUND('201920 DATA'!T448/$D448,2),"")))</f>
        <v/>
      </c>
      <c r="AD448" s="289">
        <f>IF(OR($C448="*",$C448&lt;400),"",IF(AND('201920 DATA'!BC448="*",$C448&gt;=400),"*",IF($C448&gt;=400,ROUND('201920 DATA'!BC448/$C448,2),"")))</f>
        <v>0</v>
      </c>
      <c r="AE448" s="289">
        <f>IF(OR($C448="*",$C448&lt;400),"",IF(AND('201920 DATA'!BD448="*",$C448&gt;=400),"*",IF($C448&gt;=400,ROUND('201920 DATA'!BD448/$C448,2),"")))</f>
        <v>0</v>
      </c>
      <c r="AF448" s="289">
        <f>IF(OR($C448="*",$C448&lt;400),"",IF(AND('201920 DATA'!BE448="*",$C448&gt;=400),"*",IF($C448&gt;=400,ROUND('201920 DATA'!BE448/$C448,2),"")))</f>
        <v>0</v>
      </c>
      <c r="AG448" s="289" t="str">
        <f>IF(OR($C448="*",$C448&lt;400),"",IF(AND('201920 DATA'!BF448="*",$C448&gt;=400),"*",IF($C448&gt;=400,ROUND('201920 DATA'!BF448/$C448,2),"")))</f>
        <v>*</v>
      </c>
      <c r="AH448" s="289">
        <f>IF(OR($C448="*",$C448&lt;400),"",IF(AND('201920 DATA'!BG448="*",$C448&gt;=400),"*",IF($C448&gt;=400,ROUND('201920 DATA'!BG448/$C448,2),"")))</f>
        <v>0.64</v>
      </c>
      <c r="AI448" s="289" t="str">
        <f>IF(OR($C448="*",$C448&lt;400),"",IF(AND('201920 DATA'!BH448="*",$C448&gt;=400),"*",IF($C448&gt;=400,ROUND('201920 DATA'!BH448/$C448,2),"")))</f>
        <v>*</v>
      </c>
      <c r="AJ448" s="289">
        <f>IF(OR($C448="*",$C448&lt;400),"",IF(AND('201920 DATA'!BI448="*",$C448&gt;=400),"*",IF($C448&gt;=400,ROUND('201920 DATA'!BI448/$C448,2),"")))</f>
        <v>0</v>
      </c>
      <c r="AK448" s="289">
        <f>IF(OR($C448="*",$C448&lt;400),"",IF(AND('201920 DATA'!BJ448="*",$C448&gt;=400),"*",IF($C448&gt;=400,ROUND('201920 DATA'!BJ448/$C448,2),"")))</f>
        <v>0</v>
      </c>
      <c r="AL448" s="289">
        <f>IF(OR($C448="*",$C448&lt;400),"",IF(AND('201920 DATA'!BK448="*",$C448&gt;=400),"*",IF($C448&gt;=400,ROUND('201920 DATA'!BK448/$C448,2),"")))</f>
        <v>0</v>
      </c>
      <c r="AM448" s="289">
        <f>IF(OR($C448="*",$C448&lt;400),"",IF(AND('201920 DATA'!BL448="*",$C448&gt;=400),"*",IF($C448&gt;=400,ROUND('201920 DATA'!BL448/$C448,2),"")))</f>
        <v>0</v>
      </c>
      <c r="AN448" s="289">
        <f>IF(OR($C448="*",$C448&lt;400),"",IF(AND('201920 DATA'!BM448="*",$C448&gt;=400),"*",IF($C448&gt;=400,ROUND('201920 DATA'!BM448/$C448,2),"")))</f>
        <v>0</v>
      </c>
      <c r="AO448" s="289">
        <f>IF(OR($C448="*",$C448&lt;400),"",IF(AND('201920 DATA'!BN448="*",$C448&gt;=400),"*",IF($C448&gt;=400,ROUND('201920 DATA'!BN448/$C448,2),"")))</f>
        <v>0</v>
      </c>
      <c r="AP448" s="289">
        <f>IF(OR($C448="*",$C448&lt;400),"",IF(AND('201920 DATA'!BO448="*",$C448&gt;=400),"*",IF($C448&gt;=400,ROUND('201920 DATA'!BO448/$C448,2),"")))</f>
        <v>0</v>
      </c>
      <c r="AQ448" s="289">
        <f>IF(OR($C448="*",$C448&lt;400),"",IF(AND('201920 DATA'!BP448="*",$C448&gt;=400),"*",IF($C448&gt;=400,ROUND('201920 DATA'!BP448/$C448,2),"")))</f>
        <v>0</v>
      </c>
      <c r="AR448" s="289">
        <f>IF(OR($C448="*",$C448&lt;400),"",IF(AND('201920 DATA'!BQ448="*",$C448&gt;=400),"*",IF($C448&gt;=400,ROUND('201920 DATA'!BQ448/$C448,2),"")))</f>
        <v>0</v>
      </c>
      <c r="AS448" s="289">
        <f>IF(OR($C448="*",$C448&lt;400),"",IF(AND('201920 DATA'!BR448="*",$C448&gt;=400),"*",IF($C448&gt;=400,ROUND('201920 DATA'!BR448/$C448,2),"")))</f>
        <v>0</v>
      </c>
      <c r="AT448" s="289">
        <f>IF(OR($C448="*",$C448&lt;400),"",IF(AND('201920 DATA'!BS448="*",$C448&gt;=400),"*",IF($C448&gt;=400,ROUND('201920 DATA'!BS448/$C448,2),"")))</f>
        <v>0</v>
      </c>
      <c r="AU448" s="289">
        <f>IF(OR($C448="*",$C448&lt;400),"",IF(AND('201920 DATA'!BT448="*",$C448&gt;=400),"*",IF($C448&gt;=400,ROUND('201920 DATA'!BT448/$C448,2),"")))</f>
        <v>0.22</v>
      </c>
      <c r="AV448" s="289">
        <f>IF(OR($C448="*",$C448&lt;400),"",IF(AND('201920 DATA'!BU448="*",$C448&gt;=400),"*",IF($C448&gt;=400,ROUND('201920 DATA'!BU448/$C448,2),"")))</f>
        <v>0</v>
      </c>
      <c r="AW448" s="289">
        <f>IF(OR($C448="*",$C448&lt;400),"",IF(AND('201920 DATA'!BV448="*",$C448&gt;=400),"*",IF($C448&gt;=400,ROUND('201920 DATA'!BV448/$C448,2),"")))</f>
        <v>0</v>
      </c>
      <c r="AX448" s="289">
        <f>IF(OR($C448="*",$C448&lt;400),"",IF(AND('201920 DATA'!BW448="*",$C448&gt;=400),"*",IF($C448&gt;=400,ROUND('201920 DATA'!BW448/$C448,2),"")))</f>
        <v>0.14000000000000001</v>
      </c>
      <c r="AZ448" s="365">
        <v>3475</v>
      </c>
    </row>
    <row r="449" spans="1:52" x14ac:dyDescent="0.2">
      <c r="A449" s="373" t="s">
        <v>219</v>
      </c>
      <c r="B449" s="287">
        <f>'201920 DATA'!B449</f>
        <v>2330</v>
      </c>
      <c r="C449" s="288">
        <f>'201920 DATA'!C449</f>
        <v>1810</v>
      </c>
      <c r="D449" s="293" t="str">
        <f>'201920 DATA'!FQ449</f>
        <v>*</v>
      </c>
      <c r="F449" s="313">
        <f t="shared" si="12"/>
        <v>-1.0900000000000001</v>
      </c>
      <c r="G449" s="295">
        <f t="shared" si="13"/>
        <v>0.78</v>
      </c>
      <c r="H449" s="289">
        <f>IF(OR($C449="*",$C449&lt;400),"",IF(AND('201920 DATA'!F449="*",$C449&gt;=400),"*",IF($C449&gt;=400,ROUND('201920 DATA'!F449/$C449,2),"")))</f>
        <v>0.86</v>
      </c>
      <c r="I449" s="296" t="str">
        <f>IF(OR($B449="*",$B449&lt;400),"",IF(AND('201920 DATA'!Y449="*",$B449&gt;=400),"*",IF($B449&gt;=400,ROUND('201920 DATA'!Y449/$B449,2),"")))</f>
        <v>*</v>
      </c>
      <c r="J449" s="296">
        <f>IF(OR($B449="*",$B449&lt;400),"",IF(AND('201920 DATA'!Z449="*",$B449&gt;=400),"*",IF($B449&gt;=400,ROUND('201920 DATA'!Z449/$B449,2),"")))</f>
        <v>0.31</v>
      </c>
      <c r="K449" s="296">
        <f>IF(OR($B449="*",$B449&lt;400),"",IF(AND('201920 DATA'!AA449="*",$B449&gt;=400),"*",IF($B449&gt;=400,ROUND('201920 DATA'!AA449/$B449,2),"")))</f>
        <v>0.33</v>
      </c>
      <c r="L449" s="296">
        <f>IF(OR($B449="*",$B449&lt;400),"",IF(AND('201920 DATA'!AB449="*",$B449&gt;=400),"*",IF($B449&gt;=400,ROUND('201920 DATA'!AB449/$B449,2),"")))</f>
        <v>0.22</v>
      </c>
      <c r="M449" s="296">
        <f>IF(OR($B449="*",$B449&lt;400),"",IF(AND('201920 DATA'!AC449="*",$B449&gt;=400),"*",IF($B449&gt;=400,ROUND('201920 DATA'!AC449/$B449,2),"")))</f>
        <v>0.1</v>
      </c>
      <c r="N449" s="296">
        <f>IF(OR($B449="*",$B449&lt;400),"",IF(AND('201920 DATA'!AD449="*",$B449&gt;=400),"*",IF($B449&gt;=400,ROUND('201920 DATA'!AD449/$B449,2),"")))</f>
        <v>0.04</v>
      </c>
      <c r="O449" s="296">
        <f>IF(OR($B449="*",$B449&lt;400),"",IF(AND('201920 DATA'!AE449="*",$B449&gt;=400),"*",IF($B449&gt;=400,ROUND('201920 DATA'!AE449/$B449,2),"")))</f>
        <v>0</v>
      </c>
      <c r="P449" s="297"/>
      <c r="Q449" s="296">
        <f>IF(OR($B449="*",$B449&lt;400),"",IF(AND('201920 DATA'!FO449="*",$B449&gt;=400),"*",IF($B449&gt;=400,ROUND('201920 DATA'!FO449/$B449,2),"")))</f>
        <v>0.04</v>
      </c>
      <c r="R449" s="289">
        <f>IF(OR($C449="*",$C449&lt;400),"",IF(AND('201920 DATA'!F449="*",$C449&gt;=400),"*",IF($C449&gt;=400,ROUND('201920 DATA'!F449/$C449,2),"")))</f>
        <v>0.86</v>
      </c>
      <c r="S449" s="289">
        <f>IF(OR($C449="*",$C449&lt;400),"",IF(AND('201920 DATA'!G449="*",$C449&gt;=400),"*",IF($C449&gt;=400,ROUND('201920 DATA'!G449/$C449,2),"")))</f>
        <v>0.1</v>
      </c>
      <c r="T449" s="289">
        <f>IF(OR($C449="*",$C449&lt;400),"",IF(AND('201920 DATA'!H449="*",$C449&gt;=400),"*",IF($C449&gt;=400,ROUND('201920 DATA'!H449/$C449,2),"")))</f>
        <v>0.01</v>
      </c>
      <c r="U449" s="289">
        <f>IF(OR($C449="*",$C449&lt;400),"",IF(AND('201920 DATA'!FP449="*",$C449&gt;=400),"*",IF($C449&gt;=400,ROUND('201920 DATA'!FP449/$C449,2),"")))</f>
        <v>0.04</v>
      </c>
      <c r="V449" s="312" t="str">
        <f>IF(OR($D449="*",$D449&lt;400),"",IF(AND('201920 DATA'!M449="*",$D449&gt;=400),"*",IF($D449&gt;=400,ROUND('201920 DATA'!M449/$D449,2),"")))</f>
        <v/>
      </c>
      <c r="W449" s="312" t="str">
        <f>IF(OR($D449="*",$D449&lt;400),"",IF(AND('201920 DATA'!N449="*",$D449&gt;=400),"*",IF($D449&gt;=400,ROUND('201920 DATA'!N449/$D449,2),"")))</f>
        <v/>
      </c>
      <c r="X449" s="312" t="str">
        <f>IF(OR($D449="*",$D449&lt;400),"",IF(AND('201920 DATA'!O449="*",$D449&gt;=400),"*",IF($D449&gt;=400,ROUND('201920 DATA'!O449/$D449,2),"")))</f>
        <v/>
      </c>
      <c r="Y449" s="312" t="str">
        <f>IF(OR($D449="*",$D449&lt;400),"",IF(AND('201920 DATA'!P449="*",$D449&gt;=400),"*",IF($D449&gt;=400,ROUND('201920 DATA'!P449/$D449,2),"")))</f>
        <v/>
      </c>
      <c r="Z449" s="312" t="str">
        <f>IF(OR($D449="*",$D449&lt;400),"",IF(AND('201920 DATA'!Q449="*",$D449&gt;=400),"*",IF($D449&gt;=400,ROUND('201920 DATA'!Q449/$D449,2),"")))</f>
        <v/>
      </c>
      <c r="AA449" s="312" t="str">
        <f>IF(OR($D449="*",$D449&lt;400),"",IF(AND('201920 DATA'!R449="*",$D449&gt;=400),"*",IF($D449&gt;=400,ROUND('201920 DATA'!R449/$D449,2),"")))</f>
        <v/>
      </c>
      <c r="AB449" s="312" t="str">
        <f>IF(OR($D449="*",$D449&lt;400),"",IF(AND('201920 DATA'!S449="*",$D449&gt;=400),"*",IF($D449&gt;=400,ROUND('201920 DATA'!S449/$D449,2),"")))</f>
        <v/>
      </c>
      <c r="AC449" s="312" t="str">
        <f>IF(OR($D449="*",$D449&lt;400),"",IF(AND('201920 DATA'!T449="*",$D449&gt;=400),"*",IF($D449&gt;=400,ROUND('201920 DATA'!T449/$D449,2),"")))</f>
        <v/>
      </c>
      <c r="AD449" s="289">
        <f>IF(OR($C449="*",$C449&lt;400),"",IF(AND('201920 DATA'!BC449="*",$C449&gt;=400),"*",IF($C449&gt;=400,ROUND('201920 DATA'!BC449/$C449,2),"")))</f>
        <v>0.01</v>
      </c>
      <c r="AE449" s="289">
        <f>IF(OR($C449="*",$C449&lt;400),"",IF(AND('201920 DATA'!BD449="*",$C449&gt;=400),"*",IF($C449&gt;=400,ROUND('201920 DATA'!BD449/$C449,2),"")))</f>
        <v>0</v>
      </c>
      <c r="AF449" s="289">
        <f>IF(OR($C449="*",$C449&lt;400),"",IF(AND('201920 DATA'!BE449="*",$C449&gt;=400),"*",IF($C449&gt;=400,ROUND('201920 DATA'!BE449/$C449,2),"")))</f>
        <v>0</v>
      </c>
      <c r="AG449" s="289">
        <f>IF(OR($C449="*",$C449&lt;400),"",IF(AND('201920 DATA'!BF449="*",$C449&gt;=400),"*",IF($C449&gt;=400,ROUND('201920 DATA'!BF449/$C449,2),"")))</f>
        <v>0</v>
      </c>
      <c r="AH449" s="289">
        <f>IF(OR($C449="*",$C449&lt;400),"",IF(AND('201920 DATA'!BG449="*",$C449&gt;=400),"*",IF($C449&gt;=400,ROUND('201920 DATA'!BG449/$C449,2),"")))</f>
        <v>0.67</v>
      </c>
      <c r="AI449" s="289">
        <f>IF(OR($C449="*",$C449&lt;400),"",IF(AND('201920 DATA'!BH449="*",$C449&gt;=400),"*",IF($C449&gt;=400,ROUND('201920 DATA'!BH449/$C449,2),"")))</f>
        <v>0.02</v>
      </c>
      <c r="AJ449" s="289">
        <f>IF(OR($C449="*",$C449&lt;400),"",IF(AND('201920 DATA'!BI449="*",$C449&gt;=400),"*",IF($C449&gt;=400,ROUND('201920 DATA'!BI449/$C449,2),"")))</f>
        <v>0</v>
      </c>
      <c r="AK449" s="289">
        <f>IF(OR($C449="*",$C449&lt;400),"",IF(AND('201920 DATA'!BJ449="*",$C449&gt;=400),"*",IF($C449&gt;=400,ROUND('201920 DATA'!BJ449/$C449,2),"")))</f>
        <v>0</v>
      </c>
      <c r="AL449" s="289" t="str">
        <f>IF(OR($C449="*",$C449&lt;400),"",IF(AND('201920 DATA'!BK449="*",$C449&gt;=400),"*",IF($C449&gt;=400,ROUND('201920 DATA'!BK449/$C449,2),"")))</f>
        <v>*</v>
      </c>
      <c r="AM449" s="289" t="str">
        <f>IF(OR($C449="*",$C449&lt;400),"",IF(AND('201920 DATA'!BL449="*",$C449&gt;=400),"*",IF($C449&gt;=400,ROUND('201920 DATA'!BL449/$C449,2),"")))</f>
        <v>*</v>
      </c>
      <c r="AN449" s="289" t="str">
        <f>IF(OR($C449="*",$C449&lt;400),"",IF(AND('201920 DATA'!BM449="*",$C449&gt;=400),"*",IF($C449&gt;=400,ROUND('201920 DATA'!BM449/$C449,2),"")))</f>
        <v>*</v>
      </c>
      <c r="AO449" s="289" t="str">
        <f>IF(OR($C449="*",$C449&lt;400),"",IF(AND('201920 DATA'!BN449="*",$C449&gt;=400),"*",IF($C449&gt;=400,ROUND('201920 DATA'!BN449/$C449,2),"")))</f>
        <v>*</v>
      </c>
      <c r="AP449" s="289">
        <f>IF(OR($C449="*",$C449&lt;400),"",IF(AND('201920 DATA'!BO449="*",$C449&gt;=400),"*",IF($C449&gt;=400,ROUND('201920 DATA'!BO449/$C449,2),"")))</f>
        <v>0.02</v>
      </c>
      <c r="AQ449" s="289" t="str">
        <f>IF(OR($C449="*",$C449&lt;400),"",IF(AND('201920 DATA'!BP449="*",$C449&gt;=400),"*",IF($C449&gt;=400,ROUND('201920 DATA'!BP449/$C449,2),"")))</f>
        <v>*</v>
      </c>
      <c r="AR449" s="289">
        <f>IF(OR($C449="*",$C449&lt;400),"",IF(AND('201920 DATA'!BQ449="*",$C449&gt;=400),"*",IF($C449&gt;=400,ROUND('201920 DATA'!BQ449/$C449,2),"")))</f>
        <v>0</v>
      </c>
      <c r="AS449" s="289">
        <f>IF(OR($C449="*",$C449&lt;400),"",IF(AND('201920 DATA'!BR449="*",$C449&gt;=400),"*",IF($C449&gt;=400,ROUND('201920 DATA'!BR449/$C449,2),"")))</f>
        <v>0</v>
      </c>
      <c r="AT449" s="289">
        <f>IF(OR($C449="*",$C449&lt;400),"",IF(AND('201920 DATA'!BS449="*",$C449&gt;=400),"*",IF($C449&gt;=400,ROUND('201920 DATA'!BS449/$C449,2),"")))</f>
        <v>0</v>
      </c>
      <c r="AU449" s="289">
        <f>IF(OR($C449="*",$C449&lt;400),"",IF(AND('201920 DATA'!BT449="*",$C449&gt;=400),"*",IF($C449&gt;=400,ROUND('201920 DATA'!BT449/$C449,2),"")))</f>
        <v>0.27</v>
      </c>
      <c r="AV449" s="289">
        <f>IF(OR($C449="*",$C449&lt;400),"",IF(AND('201920 DATA'!BU449="*",$C449&gt;=400),"*",IF($C449&gt;=400,ROUND('201920 DATA'!BU449/$C449,2),"")))</f>
        <v>0.01</v>
      </c>
      <c r="AW449" s="289">
        <f>IF(OR($C449="*",$C449&lt;400),"",IF(AND('201920 DATA'!BV449="*",$C449&gt;=400),"*",IF($C449&gt;=400,ROUND('201920 DATA'!BV449/$C449,2),"")))</f>
        <v>0</v>
      </c>
      <c r="AX449" s="289">
        <f>IF(OR($C449="*",$C449&lt;400),"",IF(AND('201920 DATA'!BW449="*",$C449&gt;=400),"*",IF($C449&gt;=400,ROUND('201920 DATA'!BW449/$C449,2),"")))</f>
        <v>0.01</v>
      </c>
      <c r="AZ449" s="365">
        <v>4865</v>
      </c>
    </row>
    <row r="450" spans="1:52" x14ac:dyDescent="0.2">
      <c r="A450" s="373" t="s">
        <v>220</v>
      </c>
      <c r="B450" s="287">
        <f>'201920 DATA'!B450</f>
        <v>245390</v>
      </c>
      <c r="C450" s="288">
        <f>'201920 DATA'!C450</f>
        <v>200505</v>
      </c>
      <c r="D450" s="293">
        <f>'201920 DATA'!FQ450</f>
        <v>54830</v>
      </c>
      <c r="F450" s="313">
        <f t="shared" si="12"/>
        <v>0.05</v>
      </c>
      <c r="G450" s="295">
        <f t="shared" si="13"/>
        <v>0.82</v>
      </c>
      <c r="H450" s="289">
        <f>IF(OR($C450="*",$C450&lt;400),"",IF(AND('201920 DATA'!F450="*",$C450&gt;=400),"*",IF($C450&gt;=400,ROUND('201920 DATA'!F450/$C450,2),"")))</f>
        <v>0.5</v>
      </c>
      <c r="I450" s="296">
        <f>IF(OR($B450="*",$B450&lt;400),"",IF(AND('201920 DATA'!Y450="*",$B450&gt;=400),"*",IF($B450&gt;=400,ROUND('201920 DATA'!Y450/$B450,2),"")))</f>
        <v>0.1</v>
      </c>
      <c r="J450" s="296">
        <f>IF(OR($B450="*",$B450&lt;400),"",IF(AND('201920 DATA'!Z450="*",$B450&gt;=400),"*",IF($B450&gt;=400,ROUND('201920 DATA'!Z450/$B450,2),"")))</f>
        <v>0.1</v>
      </c>
      <c r="K450" s="296">
        <f>IF(OR($B450="*",$B450&lt;400),"",IF(AND('201920 DATA'!AA450="*",$B450&gt;=400),"*",IF($B450&gt;=400,ROUND('201920 DATA'!AA450/$B450,2),"")))</f>
        <v>0.13</v>
      </c>
      <c r="L450" s="296">
        <f>IF(OR($B450="*",$B450&lt;400),"",IF(AND('201920 DATA'!AB450="*",$B450&gt;=400),"*",IF($B450&gt;=400,ROUND('201920 DATA'!AB450/$B450,2),"")))</f>
        <v>0.18</v>
      </c>
      <c r="M450" s="296">
        <f>IF(OR($B450="*",$B450&lt;400),"",IF(AND('201920 DATA'!AC450="*",$B450&gt;=400),"*",IF($B450&gt;=400,ROUND('201920 DATA'!AC450/$B450,2),"")))</f>
        <v>0.24</v>
      </c>
      <c r="N450" s="296">
        <f>IF(OR($B450="*",$B450&lt;400),"",IF(AND('201920 DATA'!AD450="*",$B450&gt;=400),"*",IF($B450&gt;=400,ROUND('201920 DATA'!AD450/$B450,2),"")))</f>
        <v>0.21</v>
      </c>
      <c r="O450" s="296">
        <f>IF(OR($B450="*",$B450&lt;400),"",IF(AND('201920 DATA'!AE450="*",$B450&gt;=400),"*",IF($B450&gt;=400,ROUND('201920 DATA'!AE450/$B450,2),"")))</f>
        <v>0.03</v>
      </c>
      <c r="P450" s="297"/>
      <c r="Q450" s="296">
        <f>IF(OR($B450="*",$B450&lt;400),"",IF(AND('201920 DATA'!FO450="*",$B450&gt;=400),"*",IF($B450&gt;=400,ROUND('201920 DATA'!FO450/$B450,2),"")))</f>
        <v>0.5</v>
      </c>
      <c r="R450" s="289">
        <f>IF(OR($C450="*",$C450&lt;400),"",IF(AND('201920 DATA'!F450="*",$C450&gt;=400),"*",IF($C450&gt;=400,ROUND('201920 DATA'!F450/$C450,2),"")))</f>
        <v>0.5</v>
      </c>
      <c r="S450" s="289">
        <f>IF(OR($C450="*",$C450&lt;400),"",IF(AND('201920 DATA'!G450="*",$C450&gt;=400),"*",IF($C450&gt;=400,ROUND('201920 DATA'!G450/$C450,2),"")))</f>
        <v>0.12</v>
      </c>
      <c r="T450" s="289">
        <f>IF(OR($C450="*",$C450&lt;400),"",IF(AND('201920 DATA'!H450="*",$C450&gt;=400),"*",IF($C450&gt;=400,ROUND('201920 DATA'!H450/$C450,2),"")))</f>
        <v>0.3</v>
      </c>
      <c r="U450" s="289">
        <f>IF(OR($C450="*",$C450&lt;400),"",IF(AND('201920 DATA'!FP450="*",$C450&gt;=400),"*",IF($C450&gt;=400,ROUND('201920 DATA'!FP450/$C450,2),"")))</f>
        <v>0.08</v>
      </c>
      <c r="V450" s="312">
        <f>IF(OR($D450="*",$D450&lt;400),"",IF(AND('201920 DATA'!M450="*",$D450&gt;=400),"*",IF($D450&gt;=400,ROUND('201920 DATA'!M450/$D450,2),"")))</f>
        <v>0</v>
      </c>
      <c r="W450" s="312">
        <f>IF(OR($D450="*",$D450&lt;400),"",IF(AND('201920 DATA'!N450="*",$D450&gt;=400),"*",IF($D450&gt;=400,ROUND('201920 DATA'!N450/$D450,2),"")))</f>
        <v>0.5</v>
      </c>
      <c r="X450" s="312">
        <f>IF(OR($D450="*",$D450&lt;400),"",IF(AND('201920 DATA'!O450="*",$D450&gt;=400),"*",IF($D450&gt;=400,ROUND('201920 DATA'!O450/$D450,2),"")))</f>
        <v>0.24</v>
      </c>
      <c r="Y450" s="312">
        <f>IF(OR($D450="*",$D450&lt;400),"",IF(AND('201920 DATA'!P450="*",$D450&gt;=400),"*",IF($D450&gt;=400,ROUND('201920 DATA'!P450/$D450,2),"")))</f>
        <v>0.09</v>
      </c>
      <c r="Z450" s="312">
        <f>IF(OR($D450="*",$D450&lt;400),"",IF(AND('201920 DATA'!Q450="*",$D450&gt;=400),"*",IF($D450&gt;=400,ROUND('201920 DATA'!Q450/$D450,2),"")))</f>
        <v>0.12</v>
      </c>
      <c r="AA450" s="312">
        <f>IF(OR($D450="*",$D450&lt;400),"",IF(AND('201920 DATA'!R450="*",$D450&gt;=400),"*",IF($D450&gt;=400,ROUND('201920 DATA'!R450/$D450,2),"")))</f>
        <v>0.04</v>
      </c>
      <c r="AB450" s="312">
        <f>IF(OR($D450="*",$D450&lt;400),"",IF(AND('201920 DATA'!S450="*",$D450&gt;=400),"*",IF($D450&gt;=400,ROUND('201920 DATA'!S450/$D450,2),"")))</f>
        <v>0.01</v>
      </c>
      <c r="AC450" s="312">
        <f>IF(OR($D450="*",$D450&lt;400),"",IF(AND('201920 DATA'!T450="*",$D450&gt;=400),"*",IF($D450&gt;=400,ROUND('201920 DATA'!T450/$D450,2),"")))</f>
        <v>0</v>
      </c>
      <c r="AD450" s="289">
        <f>IF(OR($C450="*",$C450&lt;400),"",IF(AND('201920 DATA'!BC450="*",$C450&gt;=400),"*",IF($C450&gt;=400,ROUND('201920 DATA'!BC450/$C450,2),"")))</f>
        <v>0.04</v>
      </c>
      <c r="AE450" s="289">
        <f>IF(OR($C450="*",$C450&lt;400),"",IF(AND('201920 DATA'!BD450="*",$C450&gt;=400),"*",IF($C450&gt;=400,ROUND('201920 DATA'!BD450/$C450,2),"")))</f>
        <v>0.09</v>
      </c>
      <c r="AF450" s="289">
        <f>IF(OR($C450="*",$C450&lt;400),"",IF(AND('201920 DATA'!BE450="*",$C450&gt;=400),"*",IF($C450&gt;=400,ROUND('201920 DATA'!BE450/$C450,2),"")))</f>
        <v>0.03</v>
      </c>
      <c r="AG450" s="289">
        <f>IF(OR($C450="*",$C450&lt;400),"",IF(AND('201920 DATA'!BF450="*",$C450&gt;=400),"*",IF($C450&gt;=400,ROUND('201920 DATA'!BF450/$C450,2),"")))</f>
        <v>0.02</v>
      </c>
      <c r="AH450" s="289">
        <f>IF(OR($C450="*",$C450&lt;400),"",IF(AND('201920 DATA'!BG450="*",$C450&gt;=400),"*",IF($C450&gt;=400,ROUND('201920 DATA'!BG450/$C450,2),"")))</f>
        <v>0.01</v>
      </c>
      <c r="AI450" s="289">
        <f>IF(OR($C450="*",$C450&lt;400),"",IF(AND('201920 DATA'!BH450="*",$C450&gt;=400),"*",IF($C450&gt;=400,ROUND('201920 DATA'!BH450/$C450,2),"")))</f>
        <v>0.01</v>
      </c>
      <c r="AJ450" s="289">
        <f>IF(OR($C450="*",$C450&lt;400),"",IF(AND('201920 DATA'!BI450="*",$C450&gt;=400),"*",IF($C450&gt;=400,ROUND('201920 DATA'!BI450/$C450,2),"")))</f>
        <v>0.02</v>
      </c>
      <c r="AK450" s="289">
        <f>IF(OR($C450="*",$C450&lt;400),"",IF(AND('201920 DATA'!BJ450="*",$C450&gt;=400),"*",IF($C450&gt;=400,ROUND('201920 DATA'!BJ450/$C450,2),"")))</f>
        <v>0.01</v>
      </c>
      <c r="AL450" s="289">
        <f>IF(OR($C450="*",$C450&lt;400),"",IF(AND('201920 DATA'!BK450="*",$C450&gt;=400),"*",IF($C450&gt;=400,ROUND('201920 DATA'!BK450/$C450,2),"")))</f>
        <v>0.06</v>
      </c>
      <c r="AM450" s="289">
        <f>IF(OR($C450="*",$C450&lt;400),"",IF(AND('201920 DATA'!BL450="*",$C450&gt;=400),"*",IF($C450&gt;=400,ROUND('201920 DATA'!BL450/$C450,2),"")))</f>
        <v>0.1</v>
      </c>
      <c r="AN450" s="289">
        <f>IF(OR($C450="*",$C450&lt;400),"",IF(AND('201920 DATA'!BM450="*",$C450&gt;=400),"*",IF($C450&gt;=400,ROUND('201920 DATA'!BM450/$C450,2),"")))</f>
        <v>0.16</v>
      </c>
      <c r="AO450" s="289">
        <f>IF(OR($C450="*",$C450&lt;400),"",IF(AND('201920 DATA'!BN450="*",$C450&gt;=400),"*",IF($C450&gt;=400,ROUND('201920 DATA'!BN450/$C450,2),"")))</f>
        <v>0.02</v>
      </c>
      <c r="AP450" s="289">
        <f>IF(OR($C450="*",$C450&lt;400),"",IF(AND('201920 DATA'!BO450="*",$C450&gt;=400),"*",IF($C450&gt;=400,ROUND('201920 DATA'!BO450/$C450,2),"")))</f>
        <v>7.0000000000000007E-2</v>
      </c>
      <c r="AQ450" s="289">
        <f>IF(OR($C450="*",$C450&lt;400),"",IF(AND('201920 DATA'!BP450="*",$C450&gt;=400),"*",IF($C450&gt;=400,ROUND('201920 DATA'!BP450/$C450,2),"")))</f>
        <v>0.05</v>
      </c>
      <c r="AR450" s="289">
        <f>IF(OR($C450="*",$C450&lt;400),"",IF(AND('201920 DATA'!BQ450="*",$C450&gt;=400),"*",IF($C450&gt;=400,ROUND('201920 DATA'!BQ450/$C450,2),"")))</f>
        <v>0.06</v>
      </c>
      <c r="AS450" s="289">
        <f>IF(OR($C450="*",$C450&lt;400),"",IF(AND('201920 DATA'!BR450="*",$C450&gt;=400),"*",IF($C450&gt;=400,ROUND('201920 DATA'!BR450/$C450,2),"")))</f>
        <v>0.01</v>
      </c>
      <c r="AT450" s="289">
        <f>IF(OR($C450="*",$C450&lt;400),"",IF(AND('201920 DATA'!BS450="*",$C450&gt;=400),"*",IF($C450&gt;=400,ROUND('201920 DATA'!BS450/$C450,2),"")))</f>
        <v>0</v>
      </c>
      <c r="AU450" s="289">
        <f>IF(OR($C450="*",$C450&lt;400),"",IF(AND('201920 DATA'!BT450="*",$C450&gt;=400),"*",IF($C450&gt;=400,ROUND('201920 DATA'!BT450/$C450,2),"")))</f>
        <v>0.12</v>
      </c>
      <c r="AV450" s="289">
        <f>IF(OR($C450="*",$C450&lt;400),"",IF(AND('201920 DATA'!BU450="*",$C450&gt;=400),"*",IF($C450&gt;=400,ROUND('201920 DATA'!BU450/$C450,2),"")))</f>
        <v>0.06</v>
      </c>
      <c r="AW450" s="289">
        <f>IF(OR($C450="*",$C450&lt;400),"",IF(AND('201920 DATA'!BV450="*",$C450&gt;=400),"*",IF($C450&gt;=400,ROUND('201920 DATA'!BV450/$C450,2),"")))</f>
        <v>0</v>
      </c>
      <c r="AX450" s="289">
        <f>IF(OR($C450="*",$C450&lt;400),"",IF(AND('201920 DATA'!BW450="*",$C450&gt;=400),"*",IF($C450&gt;=400,ROUND('201920 DATA'!BW450/$C450,2),"")))</f>
        <v>0.04</v>
      </c>
      <c r="AZ450" s="365">
        <v>232500</v>
      </c>
    </row>
    <row r="451" spans="1:52" x14ac:dyDescent="0.2">
      <c r="A451" s="373" t="s">
        <v>221</v>
      </c>
      <c r="B451" s="287">
        <f>'201920 DATA'!B451</f>
        <v>188500</v>
      </c>
      <c r="C451" s="288">
        <f>'201920 DATA'!C451</f>
        <v>156815</v>
      </c>
      <c r="D451" s="293">
        <f>'201920 DATA'!FQ451</f>
        <v>54760</v>
      </c>
      <c r="F451" s="313">
        <f t="shared" si="12"/>
        <v>0.03</v>
      </c>
      <c r="G451" s="295">
        <f t="shared" si="13"/>
        <v>0.83</v>
      </c>
      <c r="H451" s="289">
        <f>IF(OR($C451="*",$C451&lt;400),"",IF(AND('201920 DATA'!F451="*",$C451&gt;=400),"*",IF($C451&gt;=400,ROUND('201920 DATA'!F451/$C451,2),"")))</f>
        <v>0.34</v>
      </c>
      <c r="I451" s="296">
        <f>IF(OR($B451="*",$B451&lt;400),"",IF(AND('201920 DATA'!Y451="*",$B451&gt;=400),"*",IF($B451&gt;=400,ROUND('201920 DATA'!Y451/$B451,2),"")))</f>
        <v>0.09</v>
      </c>
      <c r="J451" s="296">
        <f>IF(OR($B451="*",$B451&lt;400),"",IF(AND('201920 DATA'!Z451="*",$B451&gt;=400),"*",IF($B451&gt;=400,ROUND('201920 DATA'!Z451/$B451,2),"")))</f>
        <v>0.1</v>
      </c>
      <c r="K451" s="296">
        <f>IF(OR($B451="*",$B451&lt;400),"",IF(AND('201920 DATA'!AA451="*",$B451&gt;=400),"*",IF($B451&gt;=400,ROUND('201920 DATA'!AA451/$B451,2),"")))</f>
        <v>0.12</v>
      </c>
      <c r="L451" s="296">
        <f>IF(OR($B451="*",$B451&lt;400),"",IF(AND('201920 DATA'!AB451="*",$B451&gt;=400),"*",IF($B451&gt;=400,ROUND('201920 DATA'!AB451/$B451,2),"")))</f>
        <v>0.18</v>
      </c>
      <c r="M451" s="296">
        <f>IF(OR($B451="*",$B451&lt;400),"",IF(AND('201920 DATA'!AC451="*",$B451&gt;=400),"*",IF($B451&gt;=400,ROUND('201920 DATA'!AC451/$B451,2),"")))</f>
        <v>0.27</v>
      </c>
      <c r="N451" s="296">
        <f>IF(OR($B451="*",$B451&lt;400),"",IF(AND('201920 DATA'!AD451="*",$B451&gt;=400),"*",IF($B451&gt;=400,ROUND('201920 DATA'!AD451/$B451,2),"")))</f>
        <v>0.21</v>
      </c>
      <c r="O451" s="296">
        <f>IF(OR($B451="*",$B451&lt;400),"",IF(AND('201920 DATA'!AE451="*",$B451&gt;=400),"*",IF($B451&gt;=400,ROUND('201920 DATA'!AE451/$B451,2),"")))</f>
        <v>0.03</v>
      </c>
      <c r="P451" s="297"/>
      <c r="Q451" s="296">
        <f>IF(OR($B451="*",$B451&lt;400),"",IF(AND('201920 DATA'!FO451="*",$B451&gt;=400),"*",IF($B451&gt;=400,ROUND('201920 DATA'!FO451/$B451,2),"")))</f>
        <v>0.66</v>
      </c>
      <c r="R451" s="289">
        <f>IF(OR($C451="*",$C451&lt;400),"",IF(AND('201920 DATA'!F451="*",$C451&gt;=400),"*",IF($C451&gt;=400,ROUND('201920 DATA'!F451/$C451,2),"")))</f>
        <v>0.34</v>
      </c>
      <c r="S451" s="289">
        <f>IF(OR($C451="*",$C451&lt;400),"",IF(AND('201920 DATA'!G451="*",$C451&gt;=400),"*",IF($C451&gt;=400,ROUND('201920 DATA'!G451/$C451,2),"")))</f>
        <v>0.21</v>
      </c>
      <c r="T451" s="289">
        <f>IF(OR($C451="*",$C451&lt;400),"",IF(AND('201920 DATA'!H451="*",$C451&gt;=400),"*",IF($C451&gt;=400,ROUND('201920 DATA'!H451/$C451,2),"")))</f>
        <v>0.36</v>
      </c>
      <c r="U451" s="289">
        <f>IF(OR($C451="*",$C451&lt;400),"",IF(AND('201920 DATA'!FP451="*",$C451&gt;=400),"*",IF($C451&gt;=400,ROUND('201920 DATA'!FP451/$C451,2),"")))</f>
        <v>0.1</v>
      </c>
      <c r="V451" s="312">
        <f>IF(OR($D451="*",$D451&lt;400),"",IF(AND('201920 DATA'!M451="*",$D451&gt;=400),"*",IF($D451&gt;=400,ROUND('201920 DATA'!M451/$D451,2),"")))</f>
        <v>0</v>
      </c>
      <c r="W451" s="312">
        <f>IF(OR($D451="*",$D451&lt;400),"",IF(AND('201920 DATA'!N451="*",$D451&gt;=400),"*",IF($D451&gt;=400,ROUND('201920 DATA'!N451/$D451,2),"")))</f>
        <v>0.39</v>
      </c>
      <c r="X451" s="312">
        <f>IF(OR($D451="*",$D451&lt;400),"",IF(AND('201920 DATA'!O451="*",$D451&gt;=400),"*",IF($D451&gt;=400,ROUND('201920 DATA'!O451/$D451,2),"")))</f>
        <v>0.21</v>
      </c>
      <c r="Y451" s="312">
        <f>IF(OR($D451="*",$D451&lt;400),"",IF(AND('201920 DATA'!P451="*",$D451&gt;=400),"*",IF($D451&gt;=400,ROUND('201920 DATA'!P451/$D451,2),"")))</f>
        <v>0.12</v>
      </c>
      <c r="Z451" s="312">
        <f>IF(OR($D451="*",$D451&lt;400),"",IF(AND('201920 DATA'!Q451="*",$D451&gt;=400),"*",IF($D451&gt;=400,ROUND('201920 DATA'!Q451/$D451,2),"")))</f>
        <v>0.16</v>
      </c>
      <c r="AA451" s="312">
        <f>IF(OR($D451="*",$D451&lt;400),"",IF(AND('201920 DATA'!R451="*",$D451&gt;=400),"*",IF($D451&gt;=400,ROUND('201920 DATA'!R451/$D451,2),"")))</f>
        <v>0.06</v>
      </c>
      <c r="AB451" s="312">
        <f>IF(OR($D451="*",$D451&lt;400),"",IF(AND('201920 DATA'!S451="*",$D451&gt;=400),"*",IF($D451&gt;=400,ROUND('201920 DATA'!S451/$D451,2),"")))</f>
        <v>0.04</v>
      </c>
      <c r="AC451" s="312">
        <f>IF(OR($D451="*",$D451&lt;400),"",IF(AND('201920 DATA'!T451="*",$D451&gt;=400),"*",IF($D451&gt;=400,ROUND('201920 DATA'!T451/$D451,2),"")))</f>
        <v>0.01</v>
      </c>
      <c r="AD451" s="289">
        <f>IF(OR($C451="*",$C451&lt;400),"",IF(AND('201920 DATA'!BC451="*",$C451&gt;=400),"*",IF($C451&gt;=400,ROUND('201920 DATA'!BC451/$C451,2),"")))</f>
        <v>0.02</v>
      </c>
      <c r="AE451" s="289">
        <f>IF(OR($C451="*",$C451&lt;400),"",IF(AND('201920 DATA'!BD451="*",$C451&gt;=400),"*",IF($C451&gt;=400,ROUND('201920 DATA'!BD451/$C451,2),"")))</f>
        <v>0.18</v>
      </c>
      <c r="AF451" s="289">
        <f>IF(OR($C451="*",$C451&lt;400),"",IF(AND('201920 DATA'!BE451="*",$C451&gt;=400),"*",IF($C451&gt;=400,ROUND('201920 DATA'!BE451/$C451,2),"")))</f>
        <v>0.03</v>
      </c>
      <c r="AG451" s="289">
        <f>IF(OR($C451="*",$C451&lt;400),"",IF(AND('201920 DATA'!BF451="*",$C451&gt;=400),"*",IF($C451&gt;=400,ROUND('201920 DATA'!BF451/$C451,2),"")))</f>
        <v>0.02</v>
      </c>
      <c r="AH451" s="289">
        <f>IF(OR($C451="*",$C451&lt;400),"",IF(AND('201920 DATA'!BG451="*",$C451&gt;=400),"*",IF($C451&gt;=400,ROUND('201920 DATA'!BG451/$C451,2),"")))</f>
        <v>0.01</v>
      </c>
      <c r="AI451" s="289">
        <f>IF(OR($C451="*",$C451&lt;400),"",IF(AND('201920 DATA'!BH451="*",$C451&gt;=400),"*",IF($C451&gt;=400,ROUND('201920 DATA'!BH451/$C451,2),"")))</f>
        <v>0.03</v>
      </c>
      <c r="AJ451" s="289">
        <f>IF(OR($C451="*",$C451&lt;400),"",IF(AND('201920 DATA'!BI451="*",$C451&gt;=400),"*",IF($C451&gt;=400,ROUND('201920 DATA'!BI451/$C451,2),"")))</f>
        <v>0.04</v>
      </c>
      <c r="AK451" s="289">
        <f>IF(OR($C451="*",$C451&lt;400),"",IF(AND('201920 DATA'!BJ451="*",$C451&gt;=400),"*",IF($C451&gt;=400,ROUND('201920 DATA'!BJ451/$C451,2),"")))</f>
        <v>0</v>
      </c>
      <c r="AL451" s="289">
        <f>IF(OR($C451="*",$C451&lt;400),"",IF(AND('201920 DATA'!BK451="*",$C451&gt;=400),"*",IF($C451&gt;=400,ROUND('201920 DATA'!BK451/$C451,2),"")))</f>
        <v>7.0000000000000007E-2</v>
      </c>
      <c r="AM451" s="289">
        <f>IF(OR($C451="*",$C451&lt;400),"",IF(AND('201920 DATA'!BL451="*",$C451&gt;=400),"*",IF($C451&gt;=400,ROUND('201920 DATA'!BL451/$C451,2),"")))</f>
        <v>7.0000000000000007E-2</v>
      </c>
      <c r="AN451" s="289">
        <f>IF(OR($C451="*",$C451&lt;400),"",IF(AND('201920 DATA'!BM451="*",$C451&gt;=400),"*",IF($C451&gt;=400,ROUND('201920 DATA'!BM451/$C451,2),"")))</f>
        <v>0.15</v>
      </c>
      <c r="AO451" s="289">
        <f>IF(OR($C451="*",$C451&lt;400),"",IF(AND('201920 DATA'!BN451="*",$C451&gt;=400),"*",IF($C451&gt;=400,ROUND('201920 DATA'!BN451/$C451,2),"")))</f>
        <v>0.02</v>
      </c>
      <c r="AP451" s="289">
        <f>IF(OR($C451="*",$C451&lt;400),"",IF(AND('201920 DATA'!BO451="*",$C451&gt;=400),"*",IF($C451&gt;=400,ROUND('201920 DATA'!BO451/$C451,2),"")))</f>
        <v>0.06</v>
      </c>
      <c r="AQ451" s="289">
        <f>IF(OR($C451="*",$C451&lt;400),"",IF(AND('201920 DATA'!BP451="*",$C451&gt;=400),"*",IF($C451&gt;=400,ROUND('201920 DATA'!BP451/$C451,2),"")))</f>
        <v>0.05</v>
      </c>
      <c r="AR451" s="289">
        <f>IF(OR($C451="*",$C451&lt;400),"",IF(AND('201920 DATA'!BQ451="*",$C451&gt;=400),"*",IF($C451&gt;=400,ROUND('201920 DATA'!BQ451/$C451,2),"")))</f>
        <v>0.05</v>
      </c>
      <c r="AS451" s="289">
        <f>IF(OR($C451="*",$C451&lt;400),"",IF(AND('201920 DATA'!BR451="*",$C451&gt;=400),"*",IF($C451&gt;=400,ROUND('201920 DATA'!BR451/$C451,2),"")))</f>
        <v>0.02</v>
      </c>
      <c r="AT451" s="289">
        <f>IF(OR($C451="*",$C451&lt;400),"",IF(AND('201920 DATA'!BS451="*",$C451&gt;=400),"*",IF($C451&gt;=400,ROUND('201920 DATA'!BS451/$C451,2),"")))</f>
        <v>0.01</v>
      </c>
      <c r="AU451" s="289">
        <f>IF(OR($C451="*",$C451&lt;400),"",IF(AND('201920 DATA'!BT451="*",$C451&gt;=400),"*",IF($C451&gt;=400,ROUND('201920 DATA'!BT451/$C451,2),"")))</f>
        <v>0.05</v>
      </c>
      <c r="AV451" s="289">
        <f>IF(OR($C451="*",$C451&lt;400),"",IF(AND('201920 DATA'!BU451="*",$C451&gt;=400),"*",IF($C451&gt;=400,ROUND('201920 DATA'!BU451/$C451,2),"")))</f>
        <v>7.0000000000000007E-2</v>
      </c>
      <c r="AW451" s="289">
        <f>IF(OR($C451="*",$C451&lt;400),"",IF(AND('201920 DATA'!BV451="*",$C451&gt;=400),"*",IF($C451&gt;=400,ROUND('201920 DATA'!BV451/$C451,2),"")))</f>
        <v>0</v>
      </c>
      <c r="AX451" s="289">
        <f>IF(OR($C451="*",$C451&lt;400),"",IF(AND('201920 DATA'!BW451="*",$C451&gt;=400),"*",IF($C451&gt;=400,ROUND('201920 DATA'!BW451/$C451,2),"")))</f>
        <v>0.06</v>
      </c>
      <c r="AZ451" s="365">
        <v>183465</v>
      </c>
    </row>
    <row r="452" spans="1:52" x14ac:dyDescent="0.2">
      <c r="A452" s="373" t="s">
        <v>222</v>
      </c>
      <c r="B452" s="287">
        <f>'201920 DATA'!B452</f>
        <v>175580</v>
      </c>
      <c r="C452" s="288">
        <f>'201920 DATA'!C452</f>
        <v>149230</v>
      </c>
      <c r="D452" s="293">
        <f>'201920 DATA'!FQ452</f>
        <v>47865</v>
      </c>
      <c r="F452" s="313">
        <f t="shared" si="12"/>
        <v>0.04</v>
      </c>
      <c r="G452" s="295">
        <f t="shared" si="13"/>
        <v>0.85</v>
      </c>
      <c r="H452" s="289">
        <f>IF(OR($C452="*",$C452&lt;400),"",IF(AND('201920 DATA'!F452="*",$C452&gt;=400),"*",IF($C452&gt;=400,ROUND('201920 DATA'!F452/$C452,2),"")))</f>
        <v>0.41</v>
      </c>
      <c r="I452" s="296">
        <f>IF(OR($B452="*",$B452&lt;400),"",IF(AND('201920 DATA'!Y452="*",$B452&gt;=400),"*",IF($B452&gt;=400,ROUND('201920 DATA'!Y452/$B452,2),"")))</f>
        <v>0.08</v>
      </c>
      <c r="J452" s="296">
        <f>IF(OR($B452="*",$B452&lt;400),"",IF(AND('201920 DATA'!Z452="*",$B452&gt;=400),"*",IF($B452&gt;=400,ROUND('201920 DATA'!Z452/$B452,2),"")))</f>
        <v>0.08</v>
      </c>
      <c r="K452" s="296">
        <f>IF(OR($B452="*",$B452&lt;400),"",IF(AND('201920 DATA'!AA452="*",$B452&gt;=400),"*",IF($B452&gt;=400,ROUND('201920 DATA'!AA452/$B452,2),"")))</f>
        <v>0.09</v>
      </c>
      <c r="L452" s="296">
        <f>IF(OR($B452="*",$B452&lt;400),"",IF(AND('201920 DATA'!AB452="*",$B452&gt;=400),"*",IF($B452&gt;=400,ROUND('201920 DATA'!AB452/$B452,2),"")))</f>
        <v>0.16</v>
      </c>
      <c r="M452" s="296">
        <f>IF(OR($B452="*",$B452&lt;400),"",IF(AND('201920 DATA'!AC452="*",$B452&gt;=400),"*",IF($B452&gt;=400,ROUND('201920 DATA'!AC452/$B452,2),"")))</f>
        <v>0.27</v>
      </c>
      <c r="N452" s="296">
        <f>IF(OR($B452="*",$B452&lt;400),"",IF(AND('201920 DATA'!AD452="*",$B452&gt;=400),"*",IF($B452&gt;=400,ROUND('201920 DATA'!AD452/$B452,2),"")))</f>
        <v>0.26</v>
      </c>
      <c r="O452" s="296">
        <f>IF(OR($B452="*",$B452&lt;400),"",IF(AND('201920 DATA'!AE452="*",$B452&gt;=400),"*",IF($B452&gt;=400,ROUND('201920 DATA'!AE452/$B452,2),"")))</f>
        <v>0.04</v>
      </c>
      <c r="P452" s="297"/>
      <c r="Q452" s="296">
        <f>IF(OR($B452="*",$B452&lt;400),"",IF(AND('201920 DATA'!FO452="*",$B452&gt;=400),"*",IF($B452&gt;=400,ROUND('201920 DATA'!FO452/$B452,2),"")))</f>
        <v>0.62</v>
      </c>
      <c r="R452" s="289">
        <f>IF(OR($C452="*",$C452&lt;400),"",IF(AND('201920 DATA'!F452="*",$C452&gt;=400),"*",IF($C452&gt;=400,ROUND('201920 DATA'!F452/$C452,2),"")))</f>
        <v>0.41</v>
      </c>
      <c r="S452" s="289">
        <f>IF(OR($C452="*",$C452&lt;400),"",IF(AND('201920 DATA'!G452="*",$C452&gt;=400),"*",IF($C452&gt;=400,ROUND('201920 DATA'!G452/$C452,2),"")))</f>
        <v>0.14000000000000001</v>
      </c>
      <c r="T452" s="289">
        <f>IF(OR($C452="*",$C452&lt;400),"",IF(AND('201920 DATA'!H452="*",$C452&gt;=400),"*",IF($C452&gt;=400,ROUND('201920 DATA'!H452/$C452,2),"")))</f>
        <v>0.36</v>
      </c>
      <c r="U452" s="289">
        <f>IF(OR($C452="*",$C452&lt;400),"",IF(AND('201920 DATA'!FP452="*",$C452&gt;=400),"*",IF($C452&gt;=400,ROUND('201920 DATA'!FP452/$C452,2),"")))</f>
        <v>0.08</v>
      </c>
      <c r="V452" s="312">
        <f>IF(OR($D452="*",$D452&lt;400),"",IF(AND('201920 DATA'!M452="*",$D452&gt;=400),"*",IF($D452&gt;=400,ROUND('201920 DATA'!M452/$D452,2),"")))</f>
        <v>0</v>
      </c>
      <c r="W452" s="312">
        <f>IF(OR($D452="*",$D452&lt;400),"",IF(AND('201920 DATA'!N452="*",$D452&gt;=400),"*",IF($D452&gt;=400,ROUND('201920 DATA'!N452/$D452,2),"")))</f>
        <v>0.53</v>
      </c>
      <c r="X452" s="312">
        <f>IF(OR($D452="*",$D452&lt;400),"",IF(AND('201920 DATA'!O452="*",$D452&gt;=400),"*",IF($D452&gt;=400,ROUND('201920 DATA'!O452/$D452,2),"")))</f>
        <v>0.25</v>
      </c>
      <c r="Y452" s="312">
        <f>IF(OR($D452="*",$D452&lt;400),"",IF(AND('201920 DATA'!P452="*",$D452&gt;=400),"*",IF($D452&gt;=400,ROUND('201920 DATA'!P452/$D452,2),"")))</f>
        <v>0.09</v>
      </c>
      <c r="Z452" s="312">
        <f>IF(OR($D452="*",$D452&lt;400),"",IF(AND('201920 DATA'!Q452="*",$D452&gt;=400),"*",IF($D452&gt;=400,ROUND('201920 DATA'!Q452/$D452,2),"")))</f>
        <v>0.09</v>
      </c>
      <c r="AA452" s="312">
        <f>IF(OR($D452="*",$D452&lt;400),"",IF(AND('201920 DATA'!R452="*",$D452&gt;=400),"*",IF($D452&gt;=400,ROUND('201920 DATA'!R452/$D452,2),"")))</f>
        <v>0.02</v>
      </c>
      <c r="AB452" s="312">
        <f>IF(OR($D452="*",$D452&lt;400),"",IF(AND('201920 DATA'!S452="*",$D452&gt;=400),"*",IF($D452&gt;=400,ROUND('201920 DATA'!S452/$D452,2),"")))</f>
        <v>0.01</v>
      </c>
      <c r="AC452" s="312">
        <f>IF(OR($D452="*",$D452&lt;400),"",IF(AND('201920 DATA'!T452="*",$D452&gt;=400),"*",IF($D452&gt;=400,ROUND('201920 DATA'!T452/$D452,2),"")))</f>
        <v>0</v>
      </c>
      <c r="AD452" s="289">
        <f>IF(OR($C452="*",$C452&lt;400),"",IF(AND('201920 DATA'!BC452="*",$C452&gt;=400),"*",IF($C452&gt;=400,ROUND('201920 DATA'!BC452/$C452,2),"")))</f>
        <v>0.03</v>
      </c>
      <c r="AE452" s="289">
        <f>IF(OR($C452="*",$C452&lt;400),"",IF(AND('201920 DATA'!BD452="*",$C452&gt;=400),"*",IF($C452&gt;=400,ROUND('201920 DATA'!BD452/$C452,2),"")))</f>
        <v>0.2</v>
      </c>
      <c r="AF452" s="289">
        <f>IF(OR($C452="*",$C452&lt;400),"",IF(AND('201920 DATA'!BE452="*",$C452&gt;=400),"*",IF($C452&gt;=400,ROUND('201920 DATA'!BE452/$C452,2),"")))</f>
        <v>0.02</v>
      </c>
      <c r="AG452" s="289">
        <f>IF(OR($C452="*",$C452&lt;400),"",IF(AND('201920 DATA'!BF452="*",$C452&gt;=400),"*",IF($C452&gt;=400,ROUND('201920 DATA'!BF452/$C452,2),"")))</f>
        <v>0.02</v>
      </c>
      <c r="AH452" s="289">
        <f>IF(OR($C452="*",$C452&lt;400),"",IF(AND('201920 DATA'!BG452="*",$C452&gt;=400),"*",IF($C452&gt;=400,ROUND('201920 DATA'!BG452/$C452,2),"")))</f>
        <v>0</v>
      </c>
      <c r="AI452" s="289">
        <f>IF(OR($C452="*",$C452&lt;400),"",IF(AND('201920 DATA'!BH452="*",$C452&gt;=400),"*",IF($C452&gt;=400,ROUND('201920 DATA'!BH452/$C452,2),"")))</f>
        <v>0.02</v>
      </c>
      <c r="AJ452" s="289">
        <f>IF(OR($C452="*",$C452&lt;400),"",IF(AND('201920 DATA'!BI452="*",$C452&gt;=400),"*",IF($C452&gt;=400,ROUND('201920 DATA'!BI452/$C452,2),"")))</f>
        <v>0.03</v>
      </c>
      <c r="AK452" s="289">
        <f>IF(OR($C452="*",$C452&lt;400),"",IF(AND('201920 DATA'!BJ452="*",$C452&gt;=400),"*",IF($C452&gt;=400,ROUND('201920 DATA'!BJ452/$C452,2),"")))</f>
        <v>0</v>
      </c>
      <c r="AL452" s="289">
        <f>IF(OR($C452="*",$C452&lt;400),"",IF(AND('201920 DATA'!BK452="*",$C452&gt;=400),"*",IF($C452&gt;=400,ROUND('201920 DATA'!BK452/$C452,2),"")))</f>
        <v>0.06</v>
      </c>
      <c r="AM452" s="289">
        <f>IF(OR($C452="*",$C452&lt;400),"",IF(AND('201920 DATA'!BL452="*",$C452&gt;=400),"*",IF($C452&gt;=400,ROUND('201920 DATA'!BL452/$C452,2),"")))</f>
        <v>7.0000000000000007E-2</v>
      </c>
      <c r="AN452" s="289">
        <f>IF(OR($C452="*",$C452&lt;400),"",IF(AND('201920 DATA'!BM452="*",$C452&gt;=400),"*",IF($C452&gt;=400,ROUND('201920 DATA'!BM452/$C452,2),"")))</f>
        <v>0.14000000000000001</v>
      </c>
      <c r="AO452" s="289">
        <f>IF(OR($C452="*",$C452&lt;400),"",IF(AND('201920 DATA'!BN452="*",$C452&gt;=400),"*",IF($C452&gt;=400,ROUND('201920 DATA'!BN452/$C452,2),"")))</f>
        <v>0.02</v>
      </c>
      <c r="AP452" s="289">
        <f>IF(OR($C452="*",$C452&lt;400),"",IF(AND('201920 DATA'!BO452="*",$C452&gt;=400),"*",IF($C452&gt;=400,ROUND('201920 DATA'!BO452/$C452,2),"")))</f>
        <v>0.05</v>
      </c>
      <c r="AQ452" s="289">
        <f>IF(OR($C452="*",$C452&lt;400),"",IF(AND('201920 DATA'!BP452="*",$C452&gt;=400),"*",IF($C452&gt;=400,ROUND('201920 DATA'!BP452/$C452,2),"")))</f>
        <v>0.05</v>
      </c>
      <c r="AR452" s="289">
        <f>IF(OR($C452="*",$C452&lt;400),"",IF(AND('201920 DATA'!BQ452="*",$C452&gt;=400),"*",IF($C452&gt;=400,ROUND('201920 DATA'!BQ452/$C452,2),"")))</f>
        <v>0.06</v>
      </c>
      <c r="AS452" s="289">
        <f>IF(OR($C452="*",$C452&lt;400),"",IF(AND('201920 DATA'!BR452="*",$C452&gt;=400),"*",IF($C452&gt;=400,ROUND('201920 DATA'!BR452/$C452,2),"")))</f>
        <v>0.01</v>
      </c>
      <c r="AT452" s="289">
        <f>IF(OR($C452="*",$C452&lt;400),"",IF(AND('201920 DATA'!BS452="*",$C452&gt;=400),"*",IF($C452&gt;=400,ROUND('201920 DATA'!BS452/$C452,2),"")))</f>
        <v>0</v>
      </c>
      <c r="AU452" s="289">
        <f>IF(OR($C452="*",$C452&lt;400),"",IF(AND('201920 DATA'!BT452="*",$C452&gt;=400),"*",IF($C452&gt;=400,ROUND('201920 DATA'!BT452/$C452,2),"")))</f>
        <v>0.09</v>
      </c>
      <c r="AV452" s="289">
        <f>IF(OR($C452="*",$C452&lt;400),"",IF(AND('201920 DATA'!BU452="*",$C452&gt;=400),"*",IF($C452&gt;=400,ROUND('201920 DATA'!BU452/$C452,2),"")))</f>
        <v>0.06</v>
      </c>
      <c r="AW452" s="289">
        <f>IF(OR($C452="*",$C452&lt;400),"",IF(AND('201920 DATA'!BV452="*",$C452&gt;=400),"*",IF($C452&gt;=400,ROUND('201920 DATA'!BV452/$C452,2),"")))</f>
        <v>0</v>
      </c>
      <c r="AX452" s="289">
        <f>IF(OR($C452="*",$C452&lt;400),"",IF(AND('201920 DATA'!BW452="*",$C452&gt;=400),"*",IF($C452&gt;=400,ROUND('201920 DATA'!BW452/$C452,2),"")))</f>
        <v>0.06</v>
      </c>
      <c r="AZ452" s="365">
        <v>168935</v>
      </c>
    </row>
    <row r="453" spans="1:52" x14ac:dyDescent="0.2">
      <c r="A453" s="373" t="s">
        <v>223</v>
      </c>
      <c r="B453" s="287">
        <f>'201920 DATA'!B453</f>
        <v>339015</v>
      </c>
      <c r="C453" s="288">
        <f>'201920 DATA'!C453</f>
        <v>272315</v>
      </c>
      <c r="D453" s="293">
        <f>'201920 DATA'!FQ453</f>
        <v>83850</v>
      </c>
      <c r="F453" s="313">
        <f t="shared" si="12"/>
        <v>0.05</v>
      </c>
      <c r="G453" s="295">
        <f t="shared" si="13"/>
        <v>0.8</v>
      </c>
      <c r="H453" s="289">
        <f>IF(OR($C453="*",$C453&lt;400),"",IF(AND('201920 DATA'!F453="*",$C453&gt;=400),"*",IF($C453&gt;=400,ROUND('201920 DATA'!F453/$C453,2),"")))</f>
        <v>0.37</v>
      </c>
      <c r="I453" s="296">
        <f>IF(OR($B453="*",$B453&lt;400),"",IF(AND('201920 DATA'!Y453="*",$B453&gt;=400),"*",IF($B453&gt;=400,ROUND('201920 DATA'!Y453/$B453,2),"")))</f>
        <v>0.08</v>
      </c>
      <c r="J453" s="296">
        <f>IF(OR($B453="*",$B453&lt;400),"",IF(AND('201920 DATA'!Z453="*",$B453&gt;=400),"*",IF($B453&gt;=400,ROUND('201920 DATA'!Z453/$B453,2),"")))</f>
        <v>0.11</v>
      </c>
      <c r="K453" s="296">
        <f>IF(OR($B453="*",$B453&lt;400),"",IF(AND('201920 DATA'!AA453="*",$B453&gt;=400),"*",IF($B453&gt;=400,ROUND('201920 DATA'!AA453/$B453,2),"")))</f>
        <v>0.14000000000000001</v>
      </c>
      <c r="L453" s="296">
        <f>IF(OR($B453="*",$B453&lt;400),"",IF(AND('201920 DATA'!AB453="*",$B453&gt;=400),"*",IF($B453&gt;=400,ROUND('201920 DATA'!AB453/$B453,2),"")))</f>
        <v>0.18</v>
      </c>
      <c r="M453" s="296">
        <f>IF(OR($B453="*",$B453&lt;400),"",IF(AND('201920 DATA'!AC453="*",$B453&gt;=400),"*",IF($B453&gt;=400,ROUND('201920 DATA'!AC453/$B453,2),"")))</f>
        <v>0.24</v>
      </c>
      <c r="N453" s="296">
        <f>IF(OR($B453="*",$B453&lt;400),"",IF(AND('201920 DATA'!AD453="*",$B453&gt;=400),"*",IF($B453&gt;=400,ROUND('201920 DATA'!AD453/$B453,2),"")))</f>
        <v>0.22</v>
      </c>
      <c r="O453" s="296">
        <f>IF(OR($B453="*",$B453&lt;400),"",IF(AND('201920 DATA'!AE453="*",$B453&gt;=400),"*",IF($B453&gt;=400,ROUND('201920 DATA'!AE453/$B453,2),"")))</f>
        <v>0.04</v>
      </c>
      <c r="P453" s="297"/>
      <c r="Q453" s="296">
        <f>IF(OR($B453="*",$B453&lt;400),"",IF(AND('201920 DATA'!FO453="*",$B453&gt;=400),"*",IF($B453&gt;=400,ROUND('201920 DATA'!FO453/$B453,2),"")))</f>
        <v>0.55000000000000004</v>
      </c>
      <c r="R453" s="289">
        <f>IF(OR($C453="*",$C453&lt;400),"",IF(AND('201920 DATA'!F453="*",$C453&gt;=400),"*",IF($C453&gt;=400,ROUND('201920 DATA'!F453/$C453,2),"")))</f>
        <v>0.37</v>
      </c>
      <c r="S453" s="289">
        <f>IF(OR($C453="*",$C453&lt;400),"",IF(AND('201920 DATA'!G453="*",$C453&gt;=400),"*",IF($C453&gt;=400,ROUND('201920 DATA'!G453/$C453,2),"")))</f>
        <v>0.18</v>
      </c>
      <c r="T453" s="289">
        <f>IF(OR($C453="*",$C453&lt;400),"",IF(AND('201920 DATA'!H453="*",$C453&gt;=400),"*",IF($C453&gt;=400,ROUND('201920 DATA'!H453/$C453,2),"")))</f>
        <v>0.31</v>
      </c>
      <c r="U453" s="289">
        <f>IF(OR($C453="*",$C453&lt;400),"",IF(AND('201920 DATA'!FP453="*",$C453&gt;=400),"*",IF($C453&gt;=400,ROUND('201920 DATA'!FP453/$C453,2),"")))</f>
        <v>0.14000000000000001</v>
      </c>
      <c r="V453" s="312">
        <f>IF(OR($D453="*",$D453&lt;400),"",IF(AND('201920 DATA'!M453="*",$D453&gt;=400),"*",IF($D453&gt;=400,ROUND('201920 DATA'!M453/$D453,2),"")))</f>
        <v>0</v>
      </c>
      <c r="W453" s="312">
        <f>IF(OR($D453="*",$D453&lt;400),"",IF(AND('201920 DATA'!N453="*",$D453&gt;=400),"*",IF($D453&gt;=400,ROUND('201920 DATA'!N453/$D453,2),"")))</f>
        <v>0.48</v>
      </c>
      <c r="X453" s="312">
        <f>IF(OR($D453="*",$D453&lt;400),"",IF(AND('201920 DATA'!O453="*",$D453&gt;=400),"*",IF($D453&gt;=400,ROUND('201920 DATA'!O453/$D453,2),"")))</f>
        <v>0.2</v>
      </c>
      <c r="Y453" s="312">
        <f>IF(OR($D453="*",$D453&lt;400),"",IF(AND('201920 DATA'!P453="*",$D453&gt;=400),"*",IF($D453&gt;=400,ROUND('201920 DATA'!P453/$D453,2),"")))</f>
        <v>0.1</v>
      </c>
      <c r="Z453" s="312">
        <f>IF(OR($D453="*",$D453&lt;400),"",IF(AND('201920 DATA'!Q453="*",$D453&gt;=400),"*",IF($D453&gt;=400,ROUND('201920 DATA'!Q453/$D453,2),"")))</f>
        <v>0.14000000000000001</v>
      </c>
      <c r="AA453" s="312">
        <f>IF(OR($D453="*",$D453&lt;400),"",IF(AND('201920 DATA'!R453="*",$D453&gt;=400),"*",IF($D453&gt;=400,ROUND('201920 DATA'!R453/$D453,2),"")))</f>
        <v>0.06</v>
      </c>
      <c r="AB453" s="312">
        <f>IF(OR($D453="*",$D453&lt;400),"",IF(AND('201920 DATA'!S453="*",$D453&gt;=400),"*",IF($D453&gt;=400,ROUND('201920 DATA'!S453/$D453,2),"")))</f>
        <v>0.03</v>
      </c>
      <c r="AC453" s="312">
        <f>IF(OR($D453="*",$D453&lt;400),"",IF(AND('201920 DATA'!T453="*",$D453&gt;=400),"*",IF($D453&gt;=400,ROUND('201920 DATA'!T453/$D453,2),"")))</f>
        <v>0</v>
      </c>
      <c r="AD453" s="289">
        <f>IF(OR($C453="*",$C453&lt;400),"",IF(AND('201920 DATA'!BC453="*",$C453&gt;=400),"*",IF($C453&gt;=400,ROUND('201920 DATA'!BC453/$C453,2),"")))</f>
        <v>0.03</v>
      </c>
      <c r="AE453" s="289">
        <f>IF(OR($C453="*",$C453&lt;400),"",IF(AND('201920 DATA'!BD453="*",$C453&gt;=400),"*",IF($C453&gt;=400,ROUND('201920 DATA'!BD453/$C453,2),"")))</f>
        <v>0.15</v>
      </c>
      <c r="AF453" s="289">
        <f>IF(OR($C453="*",$C453&lt;400),"",IF(AND('201920 DATA'!BE453="*",$C453&gt;=400),"*",IF($C453&gt;=400,ROUND('201920 DATA'!BE453/$C453,2),"")))</f>
        <v>0.02</v>
      </c>
      <c r="AG453" s="289">
        <f>IF(OR($C453="*",$C453&lt;400),"",IF(AND('201920 DATA'!BF453="*",$C453&gt;=400),"*",IF($C453&gt;=400,ROUND('201920 DATA'!BF453/$C453,2),"")))</f>
        <v>0.02</v>
      </c>
      <c r="AH453" s="289">
        <f>IF(OR($C453="*",$C453&lt;400),"",IF(AND('201920 DATA'!BG453="*",$C453&gt;=400),"*",IF($C453&gt;=400,ROUND('201920 DATA'!BG453/$C453,2),"")))</f>
        <v>0.01</v>
      </c>
      <c r="AI453" s="289">
        <f>IF(OR($C453="*",$C453&lt;400),"",IF(AND('201920 DATA'!BH453="*",$C453&gt;=400),"*",IF($C453&gt;=400,ROUND('201920 DATA'!BH453/$C453,2),"")))</f>
        <v>0.02</v>
      </c>
      <c r="AJ453" s="289">
        <f>IF(OR($C453="*",$C453&lt;400),"",IF(AND('201920 DATA'!BI453="*",$C453&gt;=400),"*",IF($C453&gt;=400,ROUND('201920 DATA'!BI453/$C453,2),"")))</f>
        <v>0.03</v>
      </c>
      <c r="AK453" s="289">
        <f>IF(OR($C453="*",$C453&lt;400),"",IF(AND('201920 DATA'!BJ453="*",$C453&gt;=400),"*",IF($C453&gt;=400,ROUND('201920 DATA'!BJ453/$C453,2),"")))</f>
        <v>0.01</v>
      </c>
      <c r="AL453" s="289">
        <f>IF(OR($C453="*",$C453&lt;400),"",IF(AND('201920 DATA'!BK453="*",$C453&gt;=400),"*",IF($C453&gt;=400,ROUND('201920 DATA'!BK453/$C453,2),"")))</f>
        <v>0.06</v>
      </c>
      <c r="AM453" s="289">
        <f>IF(OR($C453="*",$C453&lt;400),"",IF(AND('201920 DATA'!BL453="*",$C453&gt;=400),"*",IF($C453&gt;=400,ROUND('201920 DATA'!BL453/$C453,2),"")))</f>
        <v>7.0000000000000007E-2</v>
      </c>
      <c r="AN453" s="289">
        <f>IF(OR($C453="*",$C453&lt;400),"",IF(AND('201920 DATA'!BM453="*",$C453&gt;=400),"*",IF($C453&gt;=400,ROUND('201920 DATA'!BM453/$C453,2),"")))</f>
        <v>0.13</v>
      </c>
      <c r="AO453" s="289">
        <f>IF(OR($C453="*",$C453&lt;400),"",IF(AND('201920 DATA'!BN453="*",$C453&gt;=400),"*",IF($C453&gt;=400,ROUND('201920 DATA'!BN453/$C453,2),"")))</f>
        <v>0.02</v>
      </c>
      <c r="AP453" s="289">
        <f>IF(OR($C453="*",$C453&lt;400),"",IF(AND('201920 DATA'!BO453="*",$C453&gt;=400),"*",IF($C453&gt;=400,ROUND('201920 DATA'!BO453/$C453,2),"")))</f>
        <v>0.05</v>
      </c>
      <c r="AQ453" s="289">
        <f>IF(OR($C453="*",$C453&lt;400),"",IF(AND('201920 DATA'!BP453="*",$C453&gt;=400),"*",IF($C453&gt;=400,ROUND('201920 DATA'!BP453/$C453,2),"")))</f>
        <v>0.05</v>
      </c>
      <c r="AR453" s="289">
        <f>IF(OR($C453="*",$C453&lt;400),"",IF(AND('201920 DATA'!BQ453="*",$C453&gt;=400),"*",IF($C453&gt;=400,ROUND('201920 DATA'!BQ453/$C453,2),"")))</f>
        <v>0.09</v>
      </c>
      <c r="AS453" s="289">
        <f>IF(OR($C453="*",$C453&lt;400),"",IF(AND('201920 DATA'!BR453="*",$C453&gt;=400),"*",IF($C453&gt;=400,ROUND('201920 DATA'!BR453/$C453,2),"")))</f>
        <v>0.02</v>
      </c>
      <c r="AT453" s="289">
        <f>IF(OR($C453="*",$C453&lt;400),"",IF(AND('201920 DATA'!BS453="*",$C453&gt;=400),"*",IF($C453&gt;=400,ROUND('201920 DATA'!BS453/$C453,2),"")))</f>
        <v>0.01</v>
      </c>
      <c r="AU453" s="289">
        <f>IF(OR($C453="*",$C453&lt;400),"",IF(AND('201920 DATA'!BT453="*",$C453&gt;=400),"*",IF($C453&gt;=400,ROUND('201920 DATA'!BT453/$C453,2),"")))</f>
        <v>0.11</v>
      </c>
      <c r="AV453" s="289">
        <f>IF(OR($C453="*",$C453&lt;400),"",IF(AND('201920 DATA'!BU453="*",$C453&gt;=400),"*",IF($C453&gt;=400,ROUND('201920 DATA'!BU453/$C453,2),"")))</f>
        <v>0.05</v>
      </c>
      <c r="AW453" s="289">
        <f>IF(OR($C453="*",$C453&lt;400),"",IF(AND('201920 DATA'!BV453="*",$C453&gt;=400),"*",IF($C453&gt;=400,ROUND('201920 DATA'!BV453/$C453,2),"")))</f>
        <v>0</v>
      </c>
      <c r="AX453" s="289">
        <f>IF(OR($C453="*",$C453&lt;400),"",IF(AND('201920 DATA'!BW453="*",$C453&gt;=400),"*",IF($C453&gt;=400,ROUND('201920 DATA'!BW453/$C453,2),"")))</f>
        <v>7.0000000000000007E-2</v>
      </c>
      <c r="AZ453" s="365">
        <v>322890</v>
      </c>
    </row>
    <row r="454" spans="1:52" x14ac:dyDescent="0.2">
      <c r="A454" s="373" t="s">
        <v>224</v>
      </c>
      <c r="B454" s="287">
        <f>'201920 DATA'!B454</f>
        <v>141480</v>
      </c>
      <c r="C454" s="288">
        <f>'201920 DATA'!C454</f>
        <v>124675</v>
      </c>
      <c r="D454" s="293">
        <f>'201920 DATA'!FQ454</f>
        <v>36555</v>
      </c>
      <c r="F454" s="313">
        <f t="shared" ref="F454:F496" si="14">IF(OR($B454="*",$B454&lt;400),"",IF(AND(AZ454="*",$B454&gt;=400),"*",IF($B454&gt;=400,ROUND(1-(AZ454/$B454),2),"")))</f>
        <v>0.1</v>
      </c>
      <c r="G454" s="295">
        <f t="shared" si="13"/>
        <v>0.88</v>
      </c>
      <c r="H454" s="289">
        <f>IF(OR($C454="*",$C454&lt;400),"",IF(AND('201920 DATA'!F454="*",$C454&gt;=400),"*",IF($C454&gt;=400,ROUND('201920 DATA'!F454/$C454,2),"")))</f>
        <v>0.47</v>
      </c>
      <c r="I454" s="296">
        <f>IF(OR($B454="*",$B454&lt;400),"",IF(AND('201920 DATA'!Y454="*",$B454&gt;=400),"*",IF($B454&gt;=400,ROUND('201920 DATA'!Y454/$B454,2),"")))</f>
        <v>0.09</v>
      </c>
      <c r="J454" s="296">
        <f>IF(OR($B454="*",$B454&lt;400),"",IF(AND('201920 DATA'!Z454="*",$B454&gt;=400),"*",IF($B454&gt;=400,ROUND('201920 DATA'!Z454/$B454,2),"")))</f>
        <v>0.09</v>
      </c>
      <c r="K454" s="296">
        <f>IF(OR($B454="*",$B454&lt;400),"",IF(AND('201920 DATA'!AA454="*",$B454&gt;=400),"*",IF($B454&gt;=400,ROUND('201920 DATA'!AA454/$B454,2),"")))</f>
        <v>0.13</v>
      </c>
      <c r="L454" s="296">
        <f>IF(OR($B454="*",$B454&lt;400),"",IF(AND('201920 DATA'!AB454="*",$B454&gt;=400),"*",IF($B454&gt;=400,ROUND('201920 DATA'!AB454/$B454,2),"")))</f>
        <v>0.18</v>
      </c>
      <c r="M454" s="296">
        <f>IF(OR($B454="*",$B454&lt;400),"",IF(AND('201920 DATA'!AC454="*",$B454&gt;=400),"*",IF($B454&gt;=400,ROUND('201920 DATA'!AC454/$B454,2),"")))</f>
        <v>0.22</v>
      </c>
      <c r="N454" s="296">
        <f>IF(OR($B454="*",$B454&lt;400),"",IF(AND('201920 DATA'!AD454="*",$B454&gt;=400),"*",IF($B454&gt;=400,ROUND('201920 DATA'!AD454/$B454,2),"")))</f>
        <v>0.23</v>
      </c>
      <c r="O454" s="296">
        <f>IF(OR($B454="*",$B454&lt;400),"",IF(AND('201920 DATA'!AE454="*",$B454&gt;=400),"*",IF($B454&gt;=400,ROUND('201920 DATA'!AE454/$B454,2),"")))</f>
        <v>0.05</v>
      </c>
      <c r="P454" s="297"/>
      <c r="Q454" s="296">
        <f>IF(OR($B454="*",$B454&lt;400),"",IF(AND('201920 DATA'!FO454="*",$B454&gt;=400),"*",IF($B454&gt;=400,ROUND('201920 DATA'!FO454/$B454,2),"")))</f>
        <v>0.6</v>
      </c>
      <c r="R454" s="289">
        <f>IF(OR($C454="*",$C454&lt;400),"",IF(AND('201920 DATA'!F454="*",$C454&gt;=400),"*",IF($C454&gt;=400,ROUND('201920 DATA'!F454/$C454,2),"")))</f>
        <v>0.47</v>
      </c>
      <c r="S454" s="289">
        <f>IF(OR($C454="*",$C454&lt;400),"",IF(AND('201920 DATA'!G454="*",$C454&gt;=400),"*",IF($C454&gt;=400,ROUND('201920 DATA'!G454/$C454,2),"")))</f>
        <v>0.09</v>
      </c>
      <c r="T454" s="289">
        <f>IF(OR($C454="*",$C454&lt;400),"",IF(AND('201920 DATA'!H454="*",$C454&gt;=400),"*",IF($C454&gt;=400,ROUND('201920 DATA'!H454/$C454,2),"")))</f>
        <v>0.35</v>
      </c>
      <c r="U454" s="289">
        <f>IF(OR($C454="*",$C454&lt;400),"",IF(AND('201920 DATA'!FP454="*",$C454&gt;=400),"*",IF($C454&gt;=400,ROUND('201920 DATA'!FP454/$C454,2),"")))</f>
        <v>0.1</v>
      </c>
      <c r="V454" s="312">
        <f>IF(OR($D454="*",$D454&lt;400),"",IF(AND('201920 DATA'!M454="*",$D454&gt;=400),"*",IF($D454&gt;=400,ROUND('201920 DATA'!M454/$D454,2),"")))</f>
        <v>0</v>
      </c>
      <c r="W454" s="312">
        <f>IF(OR($D454="*",$D454&lt;400),"",IF(AND('201920 DATA'!N454="*",$D454&gt;=400),"*",IF($D454&gt;=400,ROUND('201920 DATA'!N454/$D454,2),"")))</f>
        <v>0.41</v>
      </c>
      <c r="X454" s="312">
        <f>IF(OR($D454="*",$D454&lt;400),"",IF(AND('201920 DATA'!O454="*",$D454&gt;=400),"*",IF($D454&gt;=400,ROUND('201920 DATA'!O454/$D454,2),"")))</f>
        <v>0.24</v>
      </c>
      <c r="Y454" s="312">
        <f>IF(OR($D454="*",$D454&lt;400),"",IF(AND('201920 DATA'!P454="*",$D454&gt;=400),"*",IF($D454&gt;=400,ROUND('201920 DATA'!P454/$D454,2),"")))</f>
        <v>0.12</v>
      </c>
      <c r="Z454" s="312">
        <f>IF(OR($D454="*",$D454&lt;400),"",IF(AND('201920 DATA'!Q454="*",$D454&gt;=400),"*",IF($D454&gt;=400,ROUND('201920 DATA'!Q454/$D454,2),"")))</f>
        <v>0.15</v>
      </c>
      <c r="AA454" s="312">
        <f>IF(OR($D454="*",$D454&lt;400),"",IF(AND('201920 DATA'!R454="*",$D454&gt;=400),"*",IF($D454&gt;=400,ROUND('201920 DATA'!R454/$D454,2),"")))</f>
        <v>0.06</v>
      </c>
      <c r="AB454" s="312">
        <f>IF(OR($D454="*",$D454&lt;400),"",IF(AND('201920 DATA'!S454="*",$D454&gt;=400),"*",IF($D454&gt;=400,ROUND('201920 DATA'!S454/$D454,2),"")))</f>
        <v>0.02</v>
      </c>
      <c r="AC454" s="312">
        <f>IF(OR($D454="*",$D454&lt;400),"",IF(AND('201920 DATA'!T454="*",$D454&gt;=400),"*",IF($D454&gt;=400,ROUND('201920 DATA'!T454/$D454,2),"")))</f>
        <v>0</v>
      </c>
      <c r="AD454" s="289">
        <f>IF(OR($C454="*",$C454&lt;400),"",IF(AND('201920 DATA'!BC454="*",$C454&gt;=400),"*",IF($C454&gt;=400,ROUND('201920 DATA'!BC454/$C454,2),"")))</f>
        <v>0.02</v>
      </c>
      <c r="AE454" s="289">
        <f>IF(OR($C454="*",$C454&lt;400),"",IF(AND('201920 DATA'!BD454="*",$C454&gt;=400),"*",IF($C454&gt;=400,ROUND('201920 DATA'!BD454/$C454,2),"")))</f>
        <v>0.06</v>
      </c>
      <c r="AF454" s="289">
        <f>IF(OR($C454="*",$C454&lt;400),"",IF(AND('201920 DATA'!BE454="*",$C454&gt;=400),"*",IF($C454&gt;=400,ROUND('201920 DATA'!BE454/$C454,2),"")))</f>
        <v>0.02</v>
      </c>
      <c r="AG454" s="289">
        <f>IF(OR($C454="*",$C454&lt;400),"",IF(AND('201920 DATA'!BF454="*",$C454&gt;=400),"*",IF($C454&gt;=400,ROUND('201920 DATA'!BF454/$C454,2),"")))</f>
        <v>0.02</v>
      </c>
      <c r="AH454" s="289">
        <f>IF(OR($C454="*",$C454&lt;400),"",IF(AND('201920 DATA'!BG454="*",$C454&gt;=400),"*",IF($C454&gt;=400,ROUND('201920 DATA'!BG454/$C454,2),"")))</f>
        <v>0.01</v>
      </c>
      <c r="AI454" s="289">
        <f>IF(OR($C454="*",$C454&lt;400),"",IF(AND('201920 DATA'!BH454="*",$C454&gt;=400),"*",IF($C454&gt;=400,ROUND('201920 DATA'!BH454/$C454,2),"")))</f>
        <v>0.02</v>
      </c>
      <c r="AJ454" s="289">
        <f>IF(OR($C454="*",$C454&lt;400),"",IF(AND('201920 DATA'!BI454="*",$C454&gt;=400),"*",IF($C454&gt;=400,ROUND('201920 DATA'!BI454/$C454,2),"")))</f>
        <v>0.05</v>
      </c>
      <c r="AK454" s="289">
        <f>IF(OR($C454="*",$C454&lt;400),"",IF(AND('201920 DATA'!BJ454="*",$C454&gt;=400),"*",IF($C454&gt;=400,ROUND('201920 DATA'!BJ454/$C454,2),"")))</f>
        <v>0</v>
      </c>
      <c r="AL454" s="289">
        <f>IF(OR($C454="*",$C454&lt;400),"",IF(AND('201920 DATA'!BK454="*",$C454&gt;=400),"*",IF($C454&gt;=400,ROUND('201920 DATA'!BK454/$C454,2),"")))</f>
        <v>0.05</v>
      </c>
      <c r="AM454" s="289">
        <f>IF(OR($C454="*",$C454&lt;400),"",IF(AND('201920 DATA'!BL454="*",$C454&gt;=400),"*",IF($C454&gt;=400,ROUND('201920 DATA'!BL454/$C454,2),"")))</f>
        <v>0.06</v>
      </c>
      <c r="AN454" s="289">
        <f>IF(OR($C454="*",$C454&lt;400),"",IF(AND('201920 DATA'!BM454="*",$C454&gt;=400),"*",IF($C454&gt;=400,ROUND('201920 DATA'!BM454/$C454,2),"")))</f>
        <v>0.15</v>
      </c>
      <c r="AO454" s="289">
        <f>IF(OR($C454="*",$C454&lt;400),"",IF(AND('201920 DATA'!BN454="*",$C454&gt;=400),"*",IF($C454&gt;=400,ROUND('201920 DATA'!BN454/$C454,2),"")))</f>
        <v>0.03</v>
      </c>
      <c r="AP454" s="289">
        <f>IF(OR($C454="*",$C454&lt;400),"",IF(AND('201920 DATA'!BO454="*",$C454&gt;=400),"*",IF($C454&gt;=400,ROUND('201920 DATA'!BO454/$C454,2),"")))</f>
        <v>0.08</v>
      </c>
      <c r="AQ454" s="289">
        <f>IF(OR($C454="*",$C454&lt;400),"",IF(AND('201920 DATA'!BP454="*",$C454&gt;=400),"*",IF($C454&gt;=400,ROUND('201920 DATA'!BP454/$C454,2),"")))</f>
        <v>0.06</v>
      </c>
      <c r="AR454" s="289">
        <f>IF(OR($C454="*",$C454&lt;400),"",IF(AND('201920 DATA'!BQ454="*",$C454&gt;=400),"*",IF($C454&gt;=400,ROUND('201920 DATA'!BQ454/$C454,2),"")))</f>
        <v>0.06</v>
      </c>
      <c r="AS454" s="289">
        <f>IF(OR($C454="*",$C454&lt;400),"",IF(AND('201920 DATA'!BR454="*",$C454&gt;=400),"*",IF($C454&gt;=400,ROUND('201920 DATA'!BR454/$C454,2),"")))</f>
        <v>0.01</v>
      </c>
      <c r="AT454" s="289">
        <f>IF(OR($C454="*",$C454&lt;400),"",IF(AND('201920 DATA'!BS454="*",$C454&gt;=400),"*",IF($C454&gt;=400,ROUND('201920 DATA'!BS454/$C454,2),"")))</f>
        <v>0</v>
      </c>
      <c r="AU454" s="289">
        <f>IF(OR($C454="*",$C454&lt;400),"",IF(AND('201920 DATA'!BT454="*",$C454&gt;=400),"*",IF($C454&gt;=400,ROUND('201920 DATA'!BT454/$C454,2),"")))</f>
        <v>0.15</v>
      </c>
      <c r="AV454" s="289">
        <f>IF(OR($C454="*",$C454&lt;400),"",IF(AND('201920 DATA'!BU454="*",$C454&gt;=400),"*",IF($C454&gt;=400,ROUND('201920 DATA'!BU454/$C454,2),"")))</f>
        <v>0.08</v>
      </c>
      <c r="AW454" s="289">
        <f>IF(OR($C454="*",$C454&lt;400),"",IF(AND('201920 DATA'!BV454="*",$C454&gt;=400),"*",IF($C454&gt;=400,ROUND('201920 DATA'!BV454/$C454,2),"")))</f>
        <v>0</v>
      </c>
      <c r="AX454" s="289">
        <f>IF(OR($C454="*",$C454&lt;400),"",IF(AND('201920 DATA'!BW454="*",$C454&gt;=400),"*",IF($C454&gt;=400,ROUND('201920 DATA'!BW454/$C454,2),"")))</f>
        <v>7.0000000000000007E-2</v>
      </c>
      <c r="AZ454" s="365">
        <v>127610</v>
      </c>
    </row>
    <row r="455" spans="1:52" x14ac:dyDescent="0.2">
      <c r="A455" s="373" t="s">
        <v>225</v>
      </c>
      <c r="B455" s="287">
        <f>'201920 DATA'!B455</f>
        <v>128850</v>
      </c>
      <c r="C455" s="288">
        <f>'201920 DATA'!C455</f>
        <v>108225</v>
      </c>
      <c r="D455" s="293">
        <f>'201920 DATA'!FQ455</f>
        <v>32775</v>
      </c>
      <c r="F455" s="313">
        <f t="shared" si="14"/>
        <v>0.05</v>
      </c>
      <c r="G455" s="295">
        <f t="shared" ref="G455:G496" si="15">IF(OR($B455="*",$B455&lt;400),"",IF(AND($C455="*",$B455&gt;=400),"*",IF($B455&gt;=400,ROUND($C455/$B455,2),"")))</f>
        <v>0.84</v>
      </c>
      <c r="H455" s="289">
        <f>IF(OR($C455="*",$C455&lt;400),"",IF(AND('201920 DATA'!F455="*",$C455&gt;=400),"*",IF($C455&gt;=400,ROUND('201920 DATA'!F455/$C455,2),"")))</f>
        <v>0.44</v>
      </c>
      <c r="I455" s="296">
        <f>IF(OR($B455="*",$B455&lt;400),"",IF(AND('201920 DATA'!Y455="*",$B455&gt;=400),"*",IF($B455&gt;=400,ROUND('201920 DATA'!Y455/$B455,2),"")))</f>
        <v>0.11</v>
      </c>
      <c r="J455" s="296">
        <f>IF(OR($B455="*",$B455&lt;400),"",IF(AND('201920 DATA'!Z455="*",$B455&gt;=400),"*",IF($B455&gt;=400,ROUND('201920 DATA'!Z455/$B455,2),"")))</f>
        <v>0.08</v>
      </c>
      <c r="K455" s="296">
        <f>IF(OR($B455="*",$B455&lt;400),"",IF(AND('201920 DATA'!AA455="*",$B455&gt;=400),"*",IF($B455&gt;=400,ROUND('201920 DATA'!AA455/$B455,2),"")))</f>
        <v>0.14000000000000001</v>
      </c>
      <c r="L455" s="296">
        <f>IF(OR($B455="*",$B455&lt;400),"",IF(AND('201920 DATA'!AB455="*",$B455&gt;=400),"*",IF($B455&gt;=400,ROUND('201920 DATA'!AB455/$B455,2),"")))</f>
        <v>0.18</v>
      </c>
      <c r="M455" s="296">
        <f>IF(OR($B455="*",$B455&lt;400),"",IF(AND('201920 DATA'!AC455="*",$B455&gt;=400),"*",IF($B455&gt;=400,ROUND('201920 DATA'!AC455/$B455,2),"")))</f>
        <v>0.21</v>
      </c>
      <c r="N455" s="296">
        <f>IF(OR($B455="*",$B455&lt;400),"",IF(AND('201920 DATA'!AD455="*",$B455&gt;=400),"*",IF($B455&gt;=400,ROUND('201920 DATA'!AD455/$B455,2),"")))</f>
        <v>0.23</v>
      </c>
      <c r="O455" s="296">
        <f>IF(OR($B455="*",$B455&lt;400),"",IF(AND('201920 DATA'!AE455="*",$B455&gt;=400),"*",IF($B455&gt;=400,ROUND('201920 DATA'!AE455/$B455,2),"")))</f>
        <v>0.05</v>
      </c>
      <c r="P455" s="297"/>
      <c r="Q455" s="296">
        <f>IF(OR($B455="*",$B455&lt;400),"",IF(AND('201920 DATA'!FO455="*",$B455&gt;=400),"*",IF($B455&gt;=400,ROUND('201920 DATA'!FO455/$B455,2),"")))</f>
        <v>0.59</v>
      </c>
      <c r="R455" s="289">
        <f>IF(OR($C455="*",$C455&lt;400),"",IF(AND('201920 DATA'!F455="*",$C455&gt;=400),"*",IF($C455&gt;=400,ROUND('201920 DATA'!F455/$C455,2),"")))</f>
        <v>0.44</v>
      </c>
      <c r="S455" s="289">
        <f>IF(OR($C455="*",$C455&lt;400),"",IF(AND('201920 DATA'!G455="*",$C455&gt;=400),"*",IF($C455&gt;=400,ROUND('201920 DATA'!G455/$C455,2),"")))</f>
        <v>0.08</v>
      </c>
      <c r="T455" s="289">
        <f>IF(OR($C455="*",$C455&lt;400),"",IF(AND('201920 DATA'!H455="*",$C455&gt;=400),"*",IF($C455&gt;=400,ROUND('201920 DATA'!H455/$C455,2),"")))</f>
        <v>0.38</v>
      </c>
      <c r="U455" s="289">
        <f>IF(OR($C455="*",$C455&lt;400),"",IF(AND('201920 DATA'!FP455="*",$C455&gt;=400),"*",IF($C455&gt;=400,ROUND('201920 DATA'!FP455/$C455,2),"")))</f>
        <v>0.1</v>
      </c>
      <c r="V455" s="312">
        <f>IF(OR($D455="*",$D455&lt;400),"",IF(AND('201920 DATA'!M455="*",$D455&gt;=400),"*",IF($D455&gt;=400,ROUND('201920 DATA'!M455/$D455,2),"")))</f>
        <v>0</v>
      </c>
      <c r="W455" s="312">
        <f>IF(OR($D455="*",$D455&lt;400),"",IF(AND('201920 DATA'!N455="*",$D455&gt;=400),"*",IF($D455&gt;=400,ROUND('201920 DATA'!N455/$D455,2),"")))</f>
        <v>0.42</v>
      </c>
      <c r="X455" s="312">
        <f>IF(OR($D455="*",$D455&lt;400),"",IF(AND('201920 DATA'!O455="*",$D455&gt;=400),"*",IF($D455&gt;=400,ROUND('201920 DATA'!O455/$D455,2),"")))</f>
        <v>0.28000000000000003</v>
      </c>
      <c r="Y455" s="312">
        <f>IF(OR($D455="*",$D455&lt;400),"",IF(AND('201920 DATA'!P455="*",$D455&gt;=400),"*",IF($D455&gt;=400,ROUND('201920 DATA'!P455/$D455,2),"")))</f>
        <v>0.1</v>
      </c>
      <c r="Z455" s="312">
        <f>IF(OR($D455="*",$D455&lt;400),"",IF(AND('201920 DATA'!Q455="*",$D455&gt;=400),"*",IF($D455&gt;=400,ROUND('201920 DATA'!Q455/$D455,2),"")))</f>
        <v>0.11</v>
      </c>
      <c r="AA455" s="312">
        <f>IF(OR($D455="*",$D455&lt;400),"",IF(AND('201920 DATA'!R455="*",$D455&gt;=400),"*",IF($D455&gt;=400,ROUND('201920 DATA'!R455/$D455,2),"")))</f>
        <v>0.05</v>
      </c>
      <c r="AB455" s="312">
        <f>IF(OR($D455="*",$D455&lt;400),"",IF(AND('201920 DATA'!S455="*",$D455&gt;=400),"*",IF($D455&gt;=400,ROUND('201920 DATA'!S455/$D455,2),"")))</f>
        <v>0.02</v>
      </c>
      <c r="AC455" s="312">
        <f>IF(OR($D455="*",$D455&lt;400),"",IF(AND('201920 DATA'!T455="*",$D455&gt;=400),"*",IF($D455&gt;=400,ROUND('201920 DATA'!T455/$D455,2),"")))</f>
        <v>0</v>
      </c>
      <c r="AD455" s="289">
        <f>IF(OR($C455="*",$C455&lt;400),"",IF(AND('201920 DATA'!BC455="*",$C455&gt;=400),"*",IF($C455&gt;=400,ROUND('201920 DATA'!BC455/$C455,2),"")))</f>
        <v>0.04</v>
      </c>
      <c r="AE455" s="289">
        <f>IF(OR($C455="*",$C455&lt;400),"",IF(AND('201920 DATA'!BD455="*",$C455&gt;=400),"*",IF($C455&gt;=400,ROUND('201920 DATA'!BD455/$C455,2),"")))</f>
        <v>0.08</v>
      </c>
      <c r="AF455" s="289">
        <f>IF(OR($C455="*",$C455&lt;400),"",IF(AND('201920 DATA'!BE455="*",$C455&gt;=400),"*",IF($C455&gt;=400,ROUND('201920 DATA'!BE455/$C455,2),"")))</f>
        <v>0.02</v>
      </c>
      <c r="AG455" s="289">
        <f>IF(OR($C455="*",$C455&lt;400),"",IF(AND('201920 DATA'!BF455="*",$C455&gt;=400),"*",IF($C455&gt;=400,ROUND('201920 DATA'!BF455/$C455,2),"")))</f>
        <v>0.02</v>
      </c>
      <c r="AH455" s="289">
        <f>IF(OR($C455="*",$C455&lt;400),"",IF(AND('201920 DATA'!BG455="*",$C455&gt;=400),"*",IF($C455&gt;=400,ROUND('201920 DATA'!BG455/$C455,2),"")))</f>
        <v>0.01</v>
      </c>
      <c r="AI455" s="289">
        <f>IF(OR($C455="*",$C455&lt;400),"",IF(AND('201920 DATA'!BH455="*",$C455&gt;=400),"*",IF($C455&gt;=400,ROUND('201920 DATA'!BH455/$C455,2),"")))</f>
        <v>0.01</v>
      </c>
      <c r="AJ455" s="289">
        <f>IF(OR($C455="*",$C455&lt;400),"",IF(AND('201920 DATA'!BI455="*",$C455&gt;=400),"*",IF($C455&gt;=400,ROUND('201920 DATA'!BI455/$C455,2),"")))</f>
        <v>0.02</v>
      </c>
      <c r="AK455" s="289">
        <f>IF(OR($C455="*",$C455&lt;400),"",IF(AND('201920 DATA'!BJ455="*",$C455&gt;=400),"*",IF($C455&gt;=400,ROUND('201920 DATA'!BJ455/$C455,2),"")))</f>
        <v>0.01</v>
      </c>
      <c r="AL455" s="289">
        <f>IF(OR($C455="*",$C455&lt;400),"",IF(AND('201920 DATA'!BK455="*",$C455&gt;=400),"*",IF($C455&gt;=400,ROUND('201920 DATA'!BK455/$C455,2),"")))</f>
        <v>0.06</v>
      </c>
      <c r="AM455" s="289">
        <f>IF(OR($C455="*",$C455&lt;400),"",IF(AND('201920 DATA'!BL455="*",$C455&gt;=400),"*",IF($C455&gt;=400,ROUND('201920 DATA'!BL455/$C455,2),"")))</f>
        <v>0.06</v>
      </c>
      <c r="AN455" s="289">
        <f>IF(OR($C455="*",$C455&lt;400),"",IF(AND('201920 DATA'!BM455="*",$C455&gt;=400),"*",IF($C455&gt;=400,ROUND('201920 DATA'!BM455/$C455,2),"")))</f>
        <v>0.16</v>
      </c>
      <c r="AO455" s="289">
        <f>IF(OR($C455="*",$C455&lt;400),"",IF(AND('201920 DATA'!BN455="*",$C455&gt;=400),"*",IF($C455&gt;=400,ROUND('201920 DATA'!BN455/$C455,2),"")))</f>
        <v>0.02</v>
      </c>
      <c r="AP455" s="289">
        <f>IF(OR($C455="*",$C455&lt;400),"",IF(AND('201920 DATA'!BO455="*",$C455&gt;=400),"*",IF($C455&gt;=400,ROUND('201920 DATA'!BO455/$C455,2),"")))</f>
        <v>0.06</v>
      </c>
      <c r="AQ455" s="289">
        <f>IF(OR($C455="*",$C455&lt;400),"",IF(AND('201920 DATA'!BP455="*",$C455&gt;=400),"*",IF($C455&gt;=400,ROUND('201920 DATA'!BP455/$C455,2),"")))</f>
        <v>0.06</v>
      </c>
      <c r="AR455" s="289">
        <f>IF(OR($C455="*",$C455&lt;400),"",IF(AND('201920 DATA'!BQ455="*",$C455&gt;=400),"*",IF($C455&gt;=400,ROUND('201920 DATA'!BQ455/$C455,2),"")))</f>
        <v>0.06</v>
      </c>
      <c r="AS455" s="289">
        <f>IF(OR($C455="*",$C455&lt;400),"",IF(AND('201920 DATA'!BR455="*",$C455&gt;=400),"*",IF($C455&gt;=400,ROUND('201920 DATA'!BR455/$C455,2),"")))</f>
        <v>0.02</v>
      </c>
      <c r="AT455" s="289">
        <f>IF(OR($C455="*",$C455&lt;400),"",IF(AND('201920 DATA'!BS455="*",$C455&gt;=400),"*",IF($C455&gt;=400,ROUND('201920 DATA'!BS455/$C455,2),"")))</f>
        <v>0</v>
      </c>
      <c r="AU455" s="289">
        <f>IF(OR($C455="*",$C455&lt;400),"",IF(AND('201920 DATA'!BT455="*",$C455&gt;=400),"*",IF($C455&gt;=400,ROUND('201920 DATA'!BT455/$C455,2),"")))</f>
        <v>0.14000000000000001</v>
      </c>
      <c r="AV455" s="289">
        <f>IF(OR($C455="*",$C455&lt;400),"",IF(AND('201920 DATA'!BU455="*",$C455&gt;=400),"*",IF($C455&gt;=400,ROUND('201920 DATA'!BU455/$C455,2),"")))</f>
        <v>0.06</v>
      </c>
      <c r="AW455" s="289">
        <f>IF(OR($C455="*",$C455&lt;400),"",IF(AND('201920 DATA'!BV455="*",$C455&gt;=400),"*",IF($C455&gt;=400,ROUND('201920 DATA'!BV455/$C455,2),"")))</f>
        <v>0</v>
      </c>
      <c r="AX455" s="289">
        <f>IF(OR($C455="*",$C455&lt;400),"",IF(AND('201920 DATA'!BW455="*",$C455&gt;=400),"*",IF($C455&gt;=400,ROUND('201920 DATA'!BW455/$C455,2),"")))</f>
        <v>0.09</v>
      </c>
      <c r="AZ455" s="365">
        <v>122215</v>
      </c>
    </row>
    <row r="456" spans="1:52" x14ac:dyDescent="0.2">
      <c r="A456" s="373" t="s">
        <v>226</v>
      </c>
      <c r="B456" s="287">
        <f>'201920 DATA'!B456</f>
        <v>154350</v>
      </c>
      <c r="C456" s="288">
        <f>'201920 DATA'!C456</f>
        <v>132965</v>
      </c>
      <c r="D456" s="293">
        <f>'201920 DATA'!FQ456</f>
        <v>33780</v>
      </c>
      <c r="F456" s="313">
        <f t="shared" si="14"/>
        <v>0.17</v>
      </c>
      <c r="G456" s="295">
        <f t="shared" si="15"/>
        <v>0.86</v>
      </c>
      <c r="H456" s="289">
        <f>IF(OR($C456="*",$C456&lt;400),"",IF(AND('201920 DATA'!F456="*",$C456&gt;=400),"*",IF($C456&gt;=400,ROUND('201920 DATA'!F456/$C456,2),"")))</f>
        <v>0.37</v>
      </c>
      <c r="I456" s="296">
        <f>IF(OR($B456="*",$B456&lt;400),"",IF(AND('201920 DATA'!Y456="*",$B456&gt;=400),"*",IF($B456&gt;=400,ROUND('201920 DATA'!Y456/$B456,2),"")))</f>
        <v>0.1</v>
      </c>
      <c r="J456" s="296">
        <f>IF(OR($B456="*",$B456&lt;400),"",IF(AND('201920 DATA'!Z456="*",$B456&gt;=400),"*",IF($B456&gt;=400,ROUND('201920 DATA'!Z456/$B456,2),"")))</f>
        <v>0.08</v>
      </c>
      <c r="K456" s="296">
        <f>IF(OR($B456="*",$B456&lt;400),"",IF(AND('201920 DATA'!AA456="*",$B456&gt;=400),"*",IF($B456&gt;=400,ROUND('201920 DATA'!AA456/$B456,2),"")))</f>
        <v>0.12</v>
      </c>
      <c r="L456" s="296">
        <f>IF(OR($B456="*",$B456&lt;400),"",IF(AND('201920 DATA'!AB456="*",$B456&gt;=400),"*",IF($B456&gt;=400,ROUND('201920 DATA'!AB456/$B456,2),"")))</f>
        <v>0.2</v>
      </c>
      <c r="M456" s="296">
        <f>IF(OR($B456="*",$B456&lt;400),"",IF(AND('201920 DATA'!AC456="*",$B456&gt;=400),"*",IF($B456&gt;=400,ROUND('201920 DATA'!AC456/$B456,2),"")))</f>
        <v>0.25</v>
      </c>
      <c r="N456" s="296">
        <f>IF(OR($B456="*",$B456&lt;400),"",IF(AND('201920 DATA'!AD456="*",$B456&gt;=400),"*",IF($B456&gt;=400,ROUND('201920 DATA'!AD456/$B456,2),"")))</f>
        <v>0.21</v>
      </c>
      <c r="O456" s="296">
        <f>IF(OR($B456="*",$B456&lt;400),"",IF(AND('201920 DATA'!AE456="*",$B456&gt;=400),"*",IF($B456&gt;=400,ROUND('201920 DATA'!AE456/$B456,2),"")))</f>
        <v>0.04</v>
      </c>
      <c r="P456" s="297"/>
      <c r="Q456" s="296">
        <f>IF(OR($B456="*",$B456&lt;400),"",IF(AND('201920 DATA'!FO456="*",$B456&gt;=400),"*",IF($B456&gt;=400,ROUND('201920 DATA'!FO456/$B456,2),"")))</f>
        <v>0.64</v>
      </c>
      <c r="R456" s="289">
        <f>IF(OR($C456="*",$C456&lt;400),"",IF(AND('201920 DATA'!F456="*",$C456&gt;=400),"*",IF($C456&gt;=400,ROUND('201920 DATA'!F456/$C456,2),"")))</f>
        <v>0.37</v>
      </c>
      <c r="S456" s="289">
        <f>IF(OR($C456="*",$C456&lt;400),"",IF(AND('201920 DATA'!G456="*",$C456&gt;=400),"*",IF($C456&gt;=400,ROUND('201920 DATA'!G456/$C456,2),"")))</f>
        <v>0.19</v>
      </c>
      <c r="T456" s="289">
        <f>IF(OR($C456="*",$C456&lt;400),"",IF(AND('201920 DATA'!H456="*",$C456&gt;=400),"*",IF($C456&gt;=400,ROUND('201920 DATA'!H456/$C456,2),"")))</f>
        <v>0.35</v>
      </c>
      <c r="U456" s="289">
        <f>IF(OR($C456="*",$C456&lt;400),"",IF(AND('201920 DATA'!FP456="*",$C456&gt;=400),"*",IF($C456&gt;=400,ROUND('201920 DATA'!FP456/$C456,2),"")))</f>
        <v>0.09</v>
      </c>
      <c r="V456" s="312">
        <f>IF(OR($D456="*",$D456&lt;400),"",IF(AND('201920 DATA'!M456="*",$D456&gt;=400),"*",IF($D456&gt;=400,ROUND('201920 DATA'!M456/$D456,2),"")))</f>
        <v>0</v>
      </c>
      <c r="W456" s="312">
        <f>IF(OR($D456="*",$D456&lt;400),"",IF(AND('201920 DATA'!N456="*",$D456&gt;=400),"*",IF($D456&gt;=400,ROUND('201920 DATA'!N456/$D456,2),"")))</f>
        <v>0.51</v>
      </c>
      <c r="X456" s="312">
        <f>IF(OR($D456="*",$D456&lt;400),"",IF(AND('201920 DATA'!O456="*",$D456&gt;=400),"*",IF($D456&gt;=400,ROUND('201920 DATA'!O456/$D456,2),"")))</f>
        <v>0.24</v>
      </c>
      <c r="Y456" s="312">
        <f>IF(OR($D456="*",$D456&lt;400),"",IF(AND('201920 DATA'!P456="*",$D456&gt;=400),"*",IF($D456&gt;=400,ROUND('201920 DATA'!P456/$D456,2),"")))</f>
        <v>0.1</v>
      </c>
      <c r="Z456" s="312">
        <f>IF(OR($D456="*",$D456&lt;400),"",IF(AND('201920 DATA'!Q456="*",$D456&gt;=400),"*",IF($D456&gt;=400,ROUND('201920 DATA'!Q456/$D456,2),"")))</f>
        <v>0.11</v>
      </c>
      <c r="AA456" s="312">
        <f>IF(OR($D456="*",$D456&lt;400),"",IF(AND('201920 DATA'!R456="*",$D456&gt;=400),"*",IF($D456&gt;=400,ROUND('201920 DATA'!R456/$D456,2),"")))</f>
        <v>0.02</v>
      </c>
      <c r="AB456" s="312">
        <f>IF(OR($D456="*",$D456&lt;400),"",IF(AND('201920 DATA'!S456="*",$D456&gt;=400),"*",IF($D456&gt;=400,ROUND('201920 DATA'!S456/$D456,2),"")))</f>
        <v>0.01</v>
      </c>
      <c r="AC456" s="312">
        <f>IF(OR($D456="*",$D456&lt;400),"",IF(AND('201920 DATA'!T456="*",$D456&gt;=400),"*",IF($D456&gt;=400,ROUND('201920 DATA'!T456/$D456,2),"")))</f>
        <v>0</v>
      </c>
      <c r="AD456" s="289">
        <f>IF(OR($C456="*",$C456&lt;400),"",IF(AND('201920 DATA'!BC456="*",$C456&gt;=400),"*",IF($C456&gt;=400,ROUND('201920 DATA'!BC456/$C456,2),"")))</f>
        <v>0.02</v>
      </c>
      <c r="AE456" s="289">
        <f>IF(OR($C456="*",$C456&lt;400),"",IF(AND('201920 DATA'!BD456="*",$C456&gt;=400),"*",IF($C456&gt;=400,ROUND('201920 DATA'!BD456/$C456,2),"")))</f>
        <v>0.26</v>
      </c>
      <c r="AF456" s="289">
        <f>IF(OR($C456="*",$C456&lt;400),"",IF(AND('201920 DATA'!BE456="*",$C456&gt;=400),"*",IF($C456&gt;=400,ROUND('201920 DATA'!BE456/$C456,2),"")))</f>
        <v>0.02</v>
      </c>
      <c r="AG456" s="289">
        <f>IF(OR($C456="*",$C456&lt;400),"",IF(AND('201920 DATA'!BF456="*",$C456&gt;=400),"*",IF($C456&gt;=400,ROUND('201920 DATA'!BF456/$C456,2),"")))</f>
        <v>0.02</v>
      </c>
      <c r="AH456" s="289">
        <f>IF(OR($C456="*",$C456&lt;400),"",IF(AND('201920 DATA'!BG456="*",$C456&gt;=400),"*",IF($C456&gt;=400,ROUND('201920 DATA'!BG456/$C456,2),"")))</f>
        <v>0</v>
      </c>
      <c r="AI456" s="289">
        <f>IF(OR($C456="*",$C456&lt;400),"",IF(AND('201920 DATA'!BH456="*",$C456&gt;=400),"*",IF($C456&gt;=400,ROUND('201920 DATA'!BH456/$C456,2),"")))</f>
        <v>0.02</v>
      </c>
      <c r="AJ456" s="289">
        <f>IF(OR($C456="*",$C456&lt;400),"",IF(AND('201920 DATA'!BI456="*",$C456&gt;=400),"*",IF($C456&gt;=400,ROUND('201920 DATA'!BI456/$C456,2),"")))</f>
        <v>0.02</v>
      </c>
      <c r="AK456" s="289">
        <f>IF(OR($C456="*",$C456&lt;400),"",IF(AND('201920 DATA'!BJ456="*",$C456&gt;=400),"*",IF($C456&gt;=400,ROUND('201920 DATA'!BJ456/$C456,2),"")))</f>
        <v>0.01</v>
      </c>
      <c r="AL456" s="289">
        <f>IF(OR($C456="*",$C456&lt;400),"",IF(AND('201920 DATA'!BK456="*",$C456&gt;=400),"*",IF($C456&gt;=400,ROUND('201920 DATA'!BK456/$C456,2),"")))</f>
        <v>0.05</v>
      </c>
      <c r="AM456" s="289">
        <f>IF(OR($C456="*",$C456&lt;400),"",IF(AND('201920 DATA'!BL456="*",$C456&gt;=400),"*",IF($C456&gt;=400,ROUND('201920 DATA'!BL456/$C456,2),"")))</f>
        <v>0.06</v>
      </c>
      <c r="AN456" s="289">
        <f>IF(OR($C456="*",$C456&lt;400),"",IF(AND('201920 DATA'!BM456="*",$C456&gt;=400),"*",IF($C456&gt;=400,ROUND('201920 DATA'!BM456/$C456,2),"")))</f>
        <v>0.11</v>
      </c>
      <c r="AO456" s="289">
        <f>IF(OR($C456="*",$C456&lt;400),"",IF(AND('201920 DATA'!BN456="*",$C456&gt;=400),"*",IF($C456&gt;=400,ROUND('201920 DATA'!BN456/$C456,2),"")))</f>
        <v>0.02</v>
      </c>
      <c r="AP456" s="289">
        <f>IF(OR($C456="*",$C456&lt;400),"",IF(AND('201920 DATA'!BO456="*",$C456&gt;=400),"*",IF($C456&gt;=400,ROUND('201920 DATA'!BO456/$C456,2),"")))</f>
        <v>0.06</v>
      </c>
      <c r="AQ456" s="289">
        <f>IF(OR($C456="*",$C456&lt;400),"",IF(AND('201920 DATA'!BP456="*",$C456&gt;=400),"*",IF($C456&gt;=400,ROUND('201920 DATA'!BP456/$C456,2),"")))</f>
        <v>0.05</v>
      </c>
      <c r="AR456" s="289">
        <f>IF(OR($C456="*",$C456&lt;400),"",IF(AND('201920 DATA'!BQ456="*",$C456&gt;=400),"*",IF($C456&gt;=400,ROUND('201920 DATA'!BQ456/$C456,2),"")))</f>
        <v>0.06</v>
      </c>
      <c r="AS456" s="289">
        <f>IF(OR($C456="*",$C456&lt;400),"",IF(AND('201920 DATA'!BR456="*",$C456&gt;=400),"*",IF($C456&gt;=400,ROUND('201920 DATA'!BR456/$C456,2),"")))</f>
        <v>0.01</v>
      </c>
      <c r="AT456" s="289">
        <f>IF(OR($C456="*",$C456&lt;400),"",IF(AND('201920 DATA'!BS456="*",$C456&gt;=400),"*",IF($C456&gt;=400,ROUND('201920 DATA'!BS456/$C456,2),"")))</f>
        <v>0</v>
      </c>
      <c r="AU456" s="289">
        <f>IF(OR($C456="*",$C456&lt;400),"",IF(AND('201920 DATA'!BT456="*",$C456&gt;=400),"*",IF($C456&gt;=400,ROUND('201920 DATA'!BT456/$C456,2),"")))</f>
        <v>0.06</v>
      </c>
      <c r="AV456" s="289">
        <f>IF(OR($C456="*",$C456&lt;400),"",IF(AND('201920 DATA'!BU456="*",$C456&gt;=400),"*",IF($C456&gt;=400,ROUND('201920 DATA'!BU456/$C456,2),"")))</f>
        <v>0.08</v>
      </c>
      <c r="AW456" s="289">
        <f>IF(OR($C456="*",$C456&lt;400),"",IF(AND('201920 DATA'!BV456="*",$C456&gt;=400),"*",IF($C456&gt;=400,ROUND('201920 DATA'!BV456/$C456,2),"")))</f>
        <v>0</v>
      </c>
      <c r="AX456" s="289">
        <f>IF(OR($C456="*",$C456&lt;400),"",IF(AND('201920 DATA'!BW456="*",$C456&gt;=400),"*",IF($C456&gt;=400,ROUND('201920 DATA'!BW456/$C456,2),"")))</f>
        <v>7.0000000000000007E-2</v>
      </c>
      <c r="AZ456" s="365">
        <v>127345</v>
      </c>
    </row>
    <row r="457" spans="1:52" x14ac:dyDescent="0.2">
      <c r="A457" s="373" t="s">
        <v>227</v>
      </c>
      <c r="B457" s="287">
        <f>'201920 DATA'!B457</f>
        <v>99705</v>
      </c>
      <c r="C457" s="288">
        <f>'201920 DATA'!C457</f>
        <v>86295</v>
      </c>
      <c r="D457" s="293">
        <f>'201920 DATA'!FQ457</f>
        <v>27870</v>
      </c>
      <c r="F457" s="313">
        <f t="shared" si="14"/>
        <v>-0.05</v>
      </c>
      <c r="G457" s="295">
        <f t="shared" si="15"/>
        <v>0.87</v>
      </c>
      <c r="H457" s="289">
        <f>IF(OR($C457="*",$C457&lt;400),"",IF(AND('201920 DATA'!F457="*",$C457&gt;=400),"*",IF($C457&gt;=400,ROUND('201920 DATA'!F457/$C457,2),"")))</f>
        <v>0.47</v>
      </c>
      <c r="I457" s="296">
        <f>IF(OR($B457="*",$B457&lt;400),"",IF(AND('201920 DATA'!Y457="*",$B457&gt;=400),"*",IF($B457&gt;=400,ROUND('201920 DATA'!Y457/$B457,2),"")))</f>
        <v>0.12</v>
      </c>
      <c r="J457" s="296">
        <f>IF(OR($B457="*",$B457&lt;400),"",IF(AND('201920 DATA'!Z457="*",$B457&gt;=400),"*",IF($B457&gt;=400,ROUND('201920 DATA'!Z457/$B457,2),"")))</f>
        <v>0.09</v>
      </c>
      <c r="K457" s="296">
        <f>IF(OR($B457="*",$B457&lt;400),"",IF(AND('201920 DATA'!AA457="*",$B457&gt;=400),"*",IF($B457&gt;=400,ROUND('201920 DATA'!AA457/$B457,2),"")))</f>
        <v>0.12</v>
      </c>
      <c r="L457" s="296">
        <f>IF(OR($B457="*",$B457&lt;400),"",IF(AND('201920 DATA'!AB457="*",$B457&gt;=400),"*",IF($B457&gt;=400,ROUND('201920 DATA'!AB457/$B457,2),"")))</f>
        <v>0.15</v>
      </c>
      <c r="M457" s="296">
        <f>IF(OR($B457="*",$B457&lt;400),"",IF(AND('201920 DATA'!AC457="*",$B457&gt;=400),"*",IF($B457&gt;=400,ROUND('201920 DATA'!AC457/$B457,2),"")))</f>
        <v>0.22</v>
      </c>
      <c r="N457" s="296">
        <f>IF(OR($B457="*",$B457&lt;400),"",IF(AND('201920 DATA'!AD457="*",$B457&gt;=400),"*",IF($B457&gt;=400,ROUND('201920 DATA'!AD457/$B457,2),"")))</f>
        <v>0.25</v>
      </c>
      <c r="O457" s="296">
        <f>IF(OR($B457="*",$B457&lt;400),"",IF(AND('201920 DATA'!AE457="*",$B457&gt;=400),"*",IF($B457&gt;=400,ROUND('201920 DATA'!AE457/$B457,2),"")))</f>
        <v>0.05</v>
      </c>
      <c r="P457" s="297"/>
      <c r="Q457" s="296">
        <f>IF(OR($B457="*",$B457&lt;400),"",IF(AND('201920 DATA'!FO457="*",$B457&gt;=400),"*",IF($B457&gt;=400,ROUND('201920 DATA'!FO457/$B457,2),"")))</f>
        <v>0.56000000000000005</v>
      </c>
      <c r="R457" s="289">
        <f>IF(OR($C457="*",$C457&lt;400),"",IF(AND('201920 DATA'!F457="*",$C457&gt;=400),"*",IF($C457&gt;=400,ROUND('201920 DATA'!F457/$C457,2),"")))</f>
        <v>0.47</v>
      </c>
      <c r="S457" s="289">
        <f>IF(OR($C457="*",$C457&lt;400),"",IF(AND('201920 DATA'!G457="*",$C457&gt;=400),"*",IF($C457&gt;=400,ROUND('201920 DATA'!G457/$C457,2),"")))</f>
        <v>0.1</v>
      </c>
      <c r="T457" s="289">
        <f>IF(OR($C457="*",$C457&lt;400),"",IF(AND('201920 DATA'!H457="*",$C457&gt;=400),"*",IF($C457&gt;=400,ROUND('201920 DATA'!H457/$C457,2),"")))</f>
        <v>0.34</v>
      </c>
      <c r="U457" s="289">
        <f>IF(OR($C457="*",$C457&lt;400),"",IF(AND('201920 DATA'!FP457="*",$C457&gt;=400),"*",IF($C457&gt;=400,ROUND('201920 DATA'!FP457/$C457,2),"")))</f>
        <v>0.09</v>
      </c>
      <c r="V457" s="312">
        <f>IF(OR($D457="*",$D457&lt;400),"",IF(AND('201920 DATA'!M457="*",$D457&gt;=400),"*",IF($D457&gt;=400,ROUND('201920 DATA'!M457/$D457,2),"")))</f>
        <v>0</v>
      </c>
      <c r="W457" s="312">
        <f>IF(OR($D457="*",$D457&lt;400),"",IF(AND('201920 DATA'!N457="*",$D457&gt;=400),"*",IF($D457&gt;=400,ROUND('201920 DATA'!N457/$D457,2),"")))</f>
        <v>0.49</v>
      </c>
      <c r="X457" s="312">
        <f>IF(OR($D457="*",$D457&lt;400),"",IF(AND('201920 DATA'!O457="*",$D457&gt;=400),"*",IF($D457&gt;=400,ROUND('201920 DATA'!O457/$D457,2),"")))</f>
        <v>0.25</v>
      </c>
      <c r="Y457" s="312">
        <f>IF(OR($D457="*",$D457&lt;400),"",IF(AND('201920 DATA'!P457="*",$D457&gt;=400),"*",IF($D457&gt;=400,ROUND('201920 DATA'!P457/$D457,2),"")))</f>
        <v>0.13</v>
      </c>
      <c r="Z457" s="312">
        <f>IF(OR($D457="*",$D457&lt;400),"",IF(AND('201920 DATA'!Q457="*",$D457&gt;=400),"*",IF($D457&gt;=400,ROUND('201920 DATA'!Q457/$D457,2),"")))</f>
        <v>0.11</v>
      </c>
      <c r="AA457" s="312">
        <f>IF(OR($D457="*",$D457&lt;400),"",IF(AND('201920 DATA'!R457="*",$D457&gt;=400),"*",IF($D457&gt;=400,ROUND('201920 DATA'!R457/$D457,2),"")))</f>
        <v>0.02</v>
      </c>
      <c r="AB457" s="312">
        <f>IF(OR($D457="*",$D457&lt;400),"",IF(AND('201920 DATA'!S457="*",$D457&gt;=400),"*",IF($D457&gt;=400,ROUND('201920 DATA'!S457/$D457,2),"")))</f>
        <v>0</v>
      </c>
      <c r="AC457" s="312">
        <f>IF(OR($D457="*",$D457&lt;400),"",IF(AND('201920 DATA'!T457="*",$D457&gt;=400),"*",IF($D457&gt;=400,ROUND('201920 DATA'!T457/$D457,2),"")))</f>
        <v>0</v>
      </c>
      <c r="AD457" s="289">
        <f>IF(OR($C457="*",$C457&lt;400),"",IF(AND('201920 DATA'!BC457="*",$C457&gt;=400),"*",IF($C457&gt;=400,ROUND('201920 DATA'!BC457/$C457,2),"")))</f>
        <v>0.03</v>
      </c>
      <c r="AE457" s="289">
        <f>IF(OR($C457="*",$C457&lt;400),"",IF(AND('201920 DATA'!BD457="*",$C457&gt;=400),"*",IF($C457&gt;=400,ROUND('201920 DATA'!BD457/$C457,2),"")))</f>
        <v>7.0000000000000007E-2</v>
      </c>
      <c r="AF457" s="289">
        <f>IF(OR($C457="*",$C457&lt;400),"",IF(AND('201920 DATA'!BE457="*",$C457&gt;=400),"*",IF($C457&gt;=400,ROUND('201920 DATA'!BE457/$C457,2),"")))</f>
        <v>0.02</v>
      </c>
      <c r="AG457" s="289">
        <f>IF(OR($C457="*",$C457&lt;400),"",IF(AND('201920 DATA'!BF457="*",$C457&gt;=400),"*",IF($C457&gt;=400,ROUND('201920 DATA'!BF457/$C457,2),"")))</f>
        <v>0.01</v>
      </c>
      <c r="AH457" s="289">
        <f>IF(OR($C457="*",$C457&lt;400),"",IF(AND('201920 DATA'!BG457="*",$C457&gt;=400),"*",IF($C457&gt;=400,ROUND('201920 DATA'!BG457/$C457,2),"")))</f>
        <v>0.01</v>
      </c>
      <c r="AI457" s="289">
        <f>IF(OR($C457="*",$C457&lt;400),"",IF(AND('201920 DATA'!BH457="*",$C457&gt;=400),"*",IF($C457&gt;=400,ROUND('201920 DATA'!BH457/$C457,2),"")))</f>
        <v>0.02</v>
      </c>
      <c r="AJ457" s="289">
        <f>IF(OR($C457="*",$C457&lt;400),"",IF(AND('201920 DATA'!BI457="*",$C457&gt;=400),"*",IF($C457&gt;=400,ROUND('201920 DATA'!BI457/$C457,2),"")))</f>
        <v>0.06</v>
      </c>
      <c r="AK457" s="289">
        <f>IF(OR($C457="*",$C457&lt;400),"",IF(AND('201920 DATA'!BJ457="*",$C457&gt;=400),"*",IF($C457&gt;=400,ROUND('201920 DATA'!BJ457/$C457,2),"")))</f>
        <v>0.01</v>
      </c>
      <c r="AL457" s="289">
        <f>IF(OR($C457="*",$C457&lt;400),"",IF(AND('201920 DATA'!BK457="*",$C457&gt;=400),"*",IF($C457&gt;=400,ROUND('201920 DATA'!BK457/$C457,2),"")))</f>
        <v>0.05</v>
      </c>
      <c r="AM457" s="289">
        <f>IF(OR($C457="*",$C457&lt;400),"",IF(AND('201920 DATA'!BL457="*",$C457&gt;=400),"*",IF($C457&gt;=400,ROUND('201920 DATA'!BL457/$C457,2),"")))</f>
        <v>0.09</v>
      </c>
      <c r="AN457" s="289">
        <f>IF(OR($C457="*",$C457&lt;400),"",IF(AND('201920 DATA'!BM457="*",$C457&gt;=400),"*",IF($C457&gt;=400,ROUND('201920 DATA'!BM457/$C457,2),"")))</f>
        <v>0.15</v>
      </c>
      <c r="AO457" s="289">
        <f>IF(OR($C457="*",$C457&lt;400),"",IF(AND('201920 DATA'!BN457="*",$C457&gt;=400),"*",IF($C457&gt;=400,ROUND('201920 DATA'!BN457/$C457,2),"")))</f>
        <v>0.02</v>
      </c>
      <c r="AP457" s="289">
        <f>IF(OR($C457="*",$C457&lt;400),"",IF(AND('201920 DATA'!BO457="*",$C457&gt;=400),"*",IF($C457&gt;=400,ROUND('201920 DATA'!BO457/$C457,2),"")))</f>
        <v>0.09</v>
      </c>
      <c r="AQ457" s="289">
        <f>IF(OR($C457="*",$C457&lt;400),"",IF(AND('201920 DATA'!BP457="*",$C457&gt;=400),"*",IF($C457&gt;=400,ROUND('201920 DATA'!BP457/$C457,2),"")))</f>
        <v>7.0000000000000007E-2</v>
      </c>
      <c r="AR457" s="289">
        <f>IF(OR($C457="*",$C457&lt;400),"",IF(AND('201920 DATA'!BQ457="*",$C457&gt;=400),"*",IF($C457&gt;=400,ROUND('201920 DATA'!BQ457/$C457,2),"")))</f>
        <v>7.0000000000000007E-2</v>
      </c>
      <c r="AS457" s="289">
        <f>IF(OR($C457="*",$C457&lt;400),"",IF(AND('201920 DATA'!BR457="*",$C457&gt;=400),"*",IF($C457&gt;=400,ROUND('201920 DATA'!BR457/$C457,2),"")))</f>
        <v>0.01</v>
      </c>
      <c r="AT457" s="289">
        <f>IF(OR($C457="*",$C457&lt;400),"",IF(AND('201920 DATA'!BS457="*",$C457&gt;=400),"*",IF($C457&gt;=400,ROUND('201920 DATA'!BS457/$C457,2),"")))</f>
        <v>0</v>
      </c>
      <c r="AU457" s="289">
        <f>IF(OR($C457="*",$C457&lt;400),"",IF(AND('201920 DATA'!BT457="*",$C457&gt;=400),"*",IF($C457&gt;=400,ROUND('201920 DATA'!BT457/$C457,2),"")))</f>
        <v>0.08</v>
      </c>
      <c r="AV457" s="289">
        <f>IF(OR($C457="*",$C457&lt;400),"",IF(AND('201920 DATA'!BU457="*",$C457&gt;=400),"*",IF($C457&gt;=400,ROUND('201920 DATA'!BU457/$C457,2),"")))</f>
        <v>0.06</v>
      </c>
      <c r="AW457" s="289">
        <f>IF(OR($C457="*",$C457&lt;400),"",IF(AND('201920 DATA'!BV457="*",$C457&gt;=400),"*",IF($C457&gt;=400,ROUND('201920 DATA'!BV457/$C457,2),"")))</f>
        <v>0</v>
      </c>
      <c r="AX457" s="289">
        <f>IF(OR($C457="*",$C457&lt;400),"",IF(AND('201920 DATA'!BW457="*",$C457&gt;=400),"*",IF($C457&gt;=400,ROUND('201920 DATA'!BW457/$C457,2),"")))</f>
        <v>7.0000000000000007E-2</v>
      </c>
      <c r="AZ457" s="365">
        <v>104615</v>
      </c>
    </row>
    <row r="458" spans="1:52" x14ac:dyDescent="0.2">
      <c r="A458" s="373" t="s">
        <v>228</v>
      </c>
      <c r="B458" s="287">
        <f>'201920 DATA'!B458</f>
        <v>9570</v>
      </c>
      <c r="C458" s="288">
        <f>'201920 DATA'!C458</f>
        <v>6535</v>
      </c>
      <c r="D458" s="293">
        <f>'201920 DATA'!FQ458</f>
        <v>15</v>
      </c>
      <c r="F458" s="313">
        <f t="shared" si="14"/>
        <v>0.11</v>
      </c>
      <c r="G458" s="295">
        <f t="shared" si="15"/>
        <v>0.68</v>
      </c>
      <c r="H458" s="289">
        <f>IF(OR($C458="*",$C458&lt;400),"",IF(AND('201920 DATA'!F458="*",$C458&gt;=400),"*",IF($C458&gt;=400,ROUND('201920 DATA'!F458/$C458,2),"")))</f>
        <v>0.73</v>
      </c>
      <c r="I458" s="296">
        <f>IF(OR($B458="*",$B458&lt;400),"",IF(AND('201920 DATA'!Y458="*",$B458&gt;=400),"*",IF($B458&gt;=400,ROUND('201920 DATA'!Y458/$B458,2),"")))</f>
        <v>0</v>
      </c>
      <c r="J458" s="296">
        <f>IF(OR($B458="*",$B458&lt;400),"",IF(AND('201920 DATA'!Z458="*",$B458&gt;=400),"*",IF($B458&gt;=400,ROUND('201920 DATA'!Z458/$B458,2),"")))</f>
        <v>0.31</v>
      </c>
      <c r="K458" s="296">
        <f>IF(OR($B458="*",$B458&lt;400),"",IF(AND('201920 DATA'!AA458="*",$B458&gt;=400),"*",IF($B458&gt;=400,ROUND('201920 DATA'!AA458/$B458,2),"")))</f>
        <v>0.35</v>
      </c>
      <c r="L458" s="296">
        <f>IF(OR($B458="*",$B458&lt;400),"",IF(AND('201920 DATA'!AB458="*",$B458&gt;=400),"*",IF($B458&gt;=400,ROUND('201920 DATA'!AB458/$B458,2),"")))</f>
        <v>0.21</v>
      </c>
      <c r="M458" s="296">
        <f>IF(OR($B458="*",$B458&lt;400),"",IF(AND('201920 DATA'!AC458="*",$B458&gt;=400),"*",IF($B458&gt;=400,ROUND('201920 DATA'!AC458/$B458,2),"")))</f>
        <v>7.0000000000000007E-2</v>
      </c>
      <c r="N458" s="296">
        <f>IF(OR($B458="*",$B458&lt;400),"",IF(AND('201920 DATA'!AD458="*",$B458&gt;=400),"*",IF($B458&gt;=400,ROUND('201920 DATA'!AD458/$B458,2),"")))</f>
        <v>0.03</v>
      </c>
      <c r="O458" s="296">
        <f>IF(OR($B458="*",$B458&lt;400),"",IF(AND('201920 DATA'!AE458="*",$B458&gt;=400),"*",IF($B458&gt;=400,ROUND('201920 DATA'!AE458/$B458,2),"")))</f>
        <v>0</v>
      </c>
      <c r="P458" s="297"/>
      <c r="Q458" s="296">
        <f>IF(OR($B458="*",$B458&lt;400),"",IF(AND('201920 DATA'!FO458="*",$B458&gt;=400),"*",IF($B458&gt;=400,ROUND('201920 DATA'!FO458/$B458,2),"")))</f>
        <v>0</v>
      </c>
      <c r="R458" s="289">
        <f>IF(OR($C458="*",$C458&lt;400),"",IF(AND('201920 DATA'!F458="*",$C458&gt;=400),"*",IF($C458&gt;=400,ROUND('201920 DATA'!F458/$C458,2),"")))</f>
        <v>0.73</v>
      </c>
      <c r="S458" s="289">
        <f>IF(OR($C458="*",$C458&lt;400),"",IF(AND('201920 DATA'!G458="*",$C458&gt;=400),"*",IF($C458&gt;=400,ROUND('201920 DATA'!G458/$C458,2),"")))</f>
        <v>0.16</v>
      </c>
      <c r="T458" s="289">
        <f>IF(OR($C458="*",$C458&lt;400),"",IF(AND('201920 DATA'!H458="*",$C458&gt;=400),"*",IF($C458&gt;=400,ROUND('201920 DATA'!H458/$C458,2),"")))</f>
        <v>0.08</v>
      </c>
      <c r="U458" s="289">
        <f>IF(OR($C458="*",$C458&lt;400),"",IF(AND('201920 DATA'!FP458="*",$C458&gt;=400),"*",IF($C458&gt;=400,ROUND('201920 DATA'!FP458/$C458,2),"")))</f>
        <v>0.02</v>
      </c>
      <c r="V458" s="312" t="str">
        <f>IF(OR($D458="*",$D458&lt;400),"",IF(AND('201920 DATA'!M458="*",$D458&gt;=400),"*",IF($D458&gt;=400,ROUND('201920 DATA'!M458/$D458,2),"")))</f>
        <v/>
      </c>
      <c r="W458" s="312" t="str">
        <f>IF(OR($D458="*",$D458&lt;400),"",IF(AND('201920 DATA'!N458="*",$D458&gt;=400),"*",IF($D458&gt;=400,ROUND('201920 DATA'!N458/$D458,2),"")))</f>
        <v/>
      </c>
      <c r="X458" s="312" t="str">
        <f>IF(OR($D458="*",$D458&lt;400),"",IF(AND('201920 DATA'!O458="*",$D458&gt;=400),"*",IF($D458&gt;=400,ROUND('201920 DATA'!O458/$D458,2),"")))</f>
        <v/>
      </c>
      <c r="Y458" s="312" t="str">
        <f>IF(OR($D458="*",$D458&lt;400),"",IF(AND('201920 DATA'!P458="*",$D458&gt;=400),"*",IF($D458&gt;=400,ROUND('201920 DATA'!P458/$D458,2),"")))</f>
        <v/>
      </c>
      <c r="Z458" s="312" t="str">
        <f>IF(OR($D458="*",$D458&lt;400),"",IF(AND('201920 DATA'!Q458="*",$D458&gt;=400),"*",IF($D458&gt;=400,ROUND('201920 DATA'!Q458/$D458,2),"")))</f>
        <v/>
      </c>
      <c r="AA458" s="312" t="str">
        <f>IF(OR($D458="*",$D458&lt;400),"",IF(AND('201920 DATA'!R458="*",$D458&gt;=400),"*",IF($D458&gt;=400,ROUND('201920 DATA'!R458/$D458,2),"")))</f>
        <v/>
      </c>
      <c r="AB458" s="312" t="str">
        <f>IF(OR($D458="*",$D458&lt;400),"",IF(AND('201920 DATA'!S458="*",$D458&gt;=400),"*",IF($D458&gt;=400,ROUND('201920 DATA'!S458/$D458,2),"")))</f>
        <v/>
      </c>
      <c r="AC458" s="312" t="str">
        <f>IF(OR($D458="*",$D458&lt;400),"",IF(AND('201920 DATA'!T458="*",$D458&gt;=400),"*",IF($D458&gt;=400,ROUND('201920 DATA'!T458/$D458,2),"")))</f>
        <v/>
      </c>
      <c r="AD458" s="289">
        <f>IF(OR($C458="*",$C458&lt;400),"",IF(AND('201920 DATA'!BC458="*",$C458&gt;=400),"*",IF($C458&gt;=400,ROUND('201920 DATA'!BC458/$C458,2),"")))</f>
        <v>0</v>
      </c>
      <c r="AE458" s="289">
        <f>IF(OR($C458="*",$C458&lt;400),"",IF(AND('201920 DATA'!BD458="*",$C458&gt;=400),"*",IF($C458&gt;=400,ROUND('201920 DATA'!BD458/$C458,2),"")))</f>
        <v>0</v>
      </c>
      <c r="AF458" s="289" t="str">
        <f>IF(OR($C458="*",$C458&lt;400),"",IF(AND('201920 DATA'!BE458="*",$C458&gt;=400),"*",IF($C458&gt;=400,ROUND('201920 DATA'!BE458/$C458,2),"")))</f>
        <v>*</v>
      </c>
      <c r="AG458" s="289" t="str">
        <f>IF(OR($C458="*",$C458&lt;400),"",IF(AND('201920 DATA'!BF458="*",$C458&gt;=400),"*",IF($C458&gt;=400,ROUND('201920 DATA'!BF458/$C458,2),"")))</f>
        <v>*</v>
      </c>
      <c r="AH458" s="289">
        <f>IF(OR($C458="*",$C458&lt;400),"",IF(AND('201920 DATA'!BG458="*",$C458&gt;=400),"*",IF($C458&gt;=400,ROUND('201920 DATA'!BG458/$C458,2),"")))</f>
        <v>0.89</v>
      </c>
      <c r="AI458" s="289">
        <f>IF(OR($C458="*",$C458&lt;400),"",IF(AND('201920 DATA'!BH458="*",$C458&gt;=400),"*",IF($C458&gt;=400,ROUND('201920 DATA'!BH458/$C458,2),"")))</f>
        <v>0.01</v>
      </c>
      <c r="AJ458" s="289">
        <f>IF(OR($C458="*",$C458&lt;400),"",IF(AND('201920 DATA'!BI458="*",$C458&gt;=400),"*",IF($C458&gt;=400,ROUND('201920 DATA'!BI458/$C458,2),"")))</f>
        <v>0</v>
      </c>
      <c r="AK458" s="289">
        <f>IF(OR($C458="*",$C458&lt;400),"",IF(AND('201920 DATA'!BJ458="*",$C458&gt;=400),"*",IF($C458&gt;=400,ROUND('201920 DATA'!BJ458/$C458,2),"")))</f>
        <v>0</v>
      </c>
      <c r="AL458" s="289" t="str">
        <f>IF(OR($C458="*",$C458&lt;400),"",IF(AND('201920 DATA'!BK458="*",$C458&gt;=400),"*",IF($C458&gt;=400,ROUND('201920 DATA'!BK458/$C458,2),"")))</f>
        <v>*</v>
      </c>
      <c r="AM458" s="289">
        <f>IF(OR($C458="*",$C458&lt;400),"",IF(AND('201920 DATA'!BL458="*",$C458&gt;=400),"*",IF($C458&gt;=400,ROUND('201920 DATA'!BL458/$C458,2),"")))</f>
        <v>0</v>
      </c>
      <c r="AN458" s="289">
        <f>IF(OR($C458="*",$C458&lt;400),"",IF(AND('201920 DATA'!BM458="*",$C458&gt;=400),"*",IF($C458&gt;=400,ROUND('201920 DATA'!BM458/$C458,2),"")))</f>
        <v>0</v>
      </c>
      <c r="AO458" s="289">
        <f>IF(OR($C458="*",$C458&lt;400),"",IF(AND('201920 DATA'!BN458="*",$C458&gt;=400),"*",IF($C458&gt;=400,ROUND('201920 DATA'!BN458/$C458,2),"")))</f>
        <v>0</v>
      </c>
      <c r="AP458" s="289">
        <f>IF(OR($C458="*",$C458&lt;400),"",IF(AND('201920 DATA'!BO458="*",$C458&gt;=400),"*",IF($C458&gt;=400,ROUND('201920 DATA'!BO458/$C458,2),"")))</f>
        <v>0</v>
      </c>
      <c r="AQ458" s="289">
        <f>IF(OR($C458="*",$C458&lt;400),"",IF(AND('201920 DATA'!BP458="*",$C458&gt;=400),"*",IF($C458&gt;=400,ROUND('201920 DATA'!BP458/$C458,2),"")))</f>
        <v>0</v>
      </c>
      <c r="AR458" s="289">
        <f>IF(OR($C458="*",$C458&lt;400),"",IF(AND('201920 DATA'!BQ458="*",$C458&gt;=400),"*",IF($C458&gt;=400,ROUND('201920 DATA'!BQ458/$C458,2),"")))</f>
        <v>0</v>
      </c>
      <c r="AS458" s="289">
        <f>IF(OR($C458="*",$C458&lt;400),"",IF(AND('201920 DATA'!BR458="*",$C458&gt;=400),"*",IF($C458&gt;=400,ROUND('201920 DATA'!BR458/$C458,2),"")))</f>
        <v>0</v>
      </c>
      <c r="AT458" s="289">
        <f>IF(OR($C458="*",$C458&lt;400),"",IF(AND('201920 DATA'!BS458="*",$C458&gt;=400),"*",IF($C458&gt;=400,ROUND('201920 DATA'!BS458/$C458,2),"")))</f>
        <v>0</v>
      </c>
      <c r="AU458" s="289">
        <f>IF(OR($C458="*",$C458&lt;400),"",IF(AND('201920 DATA'!BT458="*",$C458&gt;=400),"*",IF($C458&gt;=400,ROUND('201920 DATA'!BT458/$C458,2),"")))</f>
        <v>0.09</v>
      </c>
      <c r="AV458" s="289">
        <f>IF(OR($C458="*",$C458&lt;400),"",IF(AND('201920 DATA'!BU458="*",$C458&gt;=400),"*",IF($C458&gt;=400,ROUND('201920 DATA'!BU458/$C458,2),"")))</f>
        <v>0</v>
      </c>
      <c r="AW458" s="289">
        <f>IF(OR($C458="*",$C458&lt;400),"",IF(AND('201920 DATA'!BV458="*",$C458&gt;=400),"*",IF($C458&gt;=400,ROUND('201920 DATA'!BV458/$C458,2),"")))</f>
        <v>0</v>
      </c>
      <c r="AX458" s="289">
        <f>IF(OR($C458="*",$C458&lt;400),"",IF(AND('201920 DATA'!BW458="*",$C458&gt;=400),"*",IF($C458&gt;=400,ROUND('201920 DATA'!BW458/$C458,2),"")))</f>
        <v>0.01</v>
      </c>
      <c r="AZ458" s="365">
        <v>8510</v>
      </c>
    </row>
    <row r="459" spans="1:52" x14ac:dyDescent="0.2">
      <c r="A459" s="373" t="s">
        <v>575</v>
      </c>
      <c r="B459" s="287">
        <f>'201920 DATA'!B459</f>
        <v>197240</v>
      </c>
      <c r="C459" s="288">
        <f>'201920 DATA'!C459</f>
        <v>160770</v>
      </c>
      <c r="D459" s="293">
        <f>'201920 DATA'!FQ459</f>
        <v>54405</v>
      </c>
      <c r="F459" s="313">
        <f t="shared" si="14"/>
        <v>0.08</v>
      </c>
      <c r="G459" s="295">
        <f t="shared" si="15"/>
        <v>0.82</v>
      </c>
      <c r="H459" s="289">
        <f>IF(OR($C459="*",$C459&lt;400),"",IF(AND('201920 DATA'!F459="*",$C459&gt;=400),"*",IF($C459&gt;=400,ROUND('201920 DATA'!F459/$C459,2),"")))</f>
        <v>0.35</v>
      </c>
      <c r="I459" s="296">
        <f>IF(OR($B459="*",$B459&lt;400),"",IF(AND('201920 DATA'!Y459="*",$B459&gt;=400),"*",IF($B459&gt;=400,ROUND('201920 DATA'!Y459/$B459,2),"")))</f>
        <v>0.06</v>
      </c>
      <c r="J459" s="296">
        <f>IF(OR($B459="*",$B459&lt;400),"",IF(AND('201920 DATA'!Z459="*",$B459&gt;=400),"*",IF($B459&gt;=400,ROUND('201920 DATA'!Z459/$B459,2),"")))</f>
        <v>7.0000000000000007E-2</v>
      </c>
      <c r="K459" s="296">
        <f>IF(OR($B459="*",$B459&lt;400),"",IF(AND('201920 DATA'!AA459="*",$B459&gt;=400),"*",IF($B459&gt;=400,ROUND('201920 DATA'!AA459/$B459,2),"")))</f>
        <v>0.09</v>
      </c>
      <c r="L459" s="296">
        <f>IF(OR($B459="*",$B459&lt;400),"",IF(AND('201920 DATA'!AB459="*",$B459&gt;=400),"*",IF($B459&gt;=400,ROUND('201920 DATA'!AB459/$B459,2),"")))</f>
        <v>0.16</v>
      </c>
      <c r="M459" s="296">
        <f>IF(OR($B459="*",$B459&lt;400),"",IF(AND('201920 DATA'!AC459="*",$B459&gt;=400),"*",IF($B459&gt;=400,ROUND('201920 DATA'!AC459/$B459,2),"")))</f>
        <v>0.28000000000000003</v>
      </c>
      <c r="N459" s="296">
        <f>IF(OR($B459="*",$B459&lt;400),"",IF(AND('201920 DATA'!AD459="*",$B459&gt;=400),"*",IF($B459&gt;=400,ROUND('201920 DATA'!AD459/$B459,2),"")))</f>
        <v>0.3</v>
      </c>
      <c r="O459" s="296">
        <f>IF(OR($B459="*",$B459&lt;400),"",IF(AND('201920 DATA'!AE459="*",$B459&gt;=400),"*",IF($B459&gt;=400,ROUND('201920 DATA'!AE459/$B459,2),"")))</f>
        <v>0.05</v>
      </c>
      <c r="P459" s="297"/>
      <c r="Q459" s="296">
        <f>IF(OR($B459="*",$B459&lt;400),"",IF(AND('201920 DATA'!FO459="*",$B459&gt;=400),"*",IF($B459&gt;=400,ROUND('201920 DATA'!FO459/$B459,2),"")))</f>
        <v>0.62</v>
      </c>
      <c r="R459" s="289">
        <f>IF(OR($C459="*",$C459&lt;400),"",IF(AND('201920 DATA'!F459="*",$C459&gt;=400),"*",IF($C459&gt;=400,ROUND('201920 DATA'!F459/$C459,2),"")))</f>
        <v>0.35</v>
      </c>
      <c r="S459" s="289">
        <f>IF(OR($C459="*",$C459&lt;400),"",IF(AND('201920 DATA'!G459="*",$C459&gt;=400),"*",IF($C459&gt;=400,ROUND('201920 DATA'!G459/$C459,2),"")))</f>
        <v>0.24</v>
      </c>
      <c r="T459" s="289">
        <f>IF(OR($C459="*",$C459&lt;400),"",IF(AND('201920 DATA'!H459="*",$C459&gt;=400),"*",IF($C459&gt;=400,ROUND('201920 DATA'!H459/$C459,2),"")))</f>
        <v>0.34</v>
      </c>
      <c r="U459" s="289">
        <f>IF(OR($C459="*",$C459&lt;400),"",IF(AND('201920 DATA'!FP459="*",$C459&gt;=400),"*",IF($C459&gt;=400,ROUND('201920 DATA'!FP459/$C459,2),"")))</f>
        <v>7.0000000000000007E-2</v>
      </c>
      <c r="V459" s="312">
        <f>IF(OR($D459="*",$D459&lt;400),"",IF(AND('201920 DATA'!M459="*",$D459&gt;=400),"*",IF($D459&gt;=400,ROUND('201920 DATA'!M459/$D459,2),"")))</f>
        <v>0</v>
      </c>
      <c r="W459" s="312">
        <f>IF(OR($D459="*",$D459&lt;400),"",IF(AND('201920 DATA'!N459="*",$D459&gt;=400),"*",IF($D459&gt;=400,ROUND('201920 DATA'!N459/$D459,2),"")))</f>
        <v>0.47</v>
      </c>
      <c r="X459" s="312">
        <f>IF(OR($D459="*",$D459&lt;400),"",IF(AND('201920 DATA'!O459="*",$D459&gt;=400),"*",IF($D459&gt;=400,ROUND('201920 DATA'!O459/$D459,2),"")))</f>
        <v>0.18</v>
      </c>
      <c r="Y459" s="312">
        <f>IF(OR($D459="*",$D459&lt;400),"",IF(AND('201920 DATA'!P459="*",$D459&gt;=400),"*",IF($D459&gt;=400,ROUND('201920 DATA'!P459/$D459,2),"")))</f>
        <v>0.1</v>
      </c>
      <c r="Z459" s="312">
        <f>IF(OR($D459="*",$D459&lt;400),"",IF(AND('201920 DATA'!Q459="*",$D459&gt;=400),"*",IF($D459&gt;=400,ROUND('201920 DATA'!Q459/$D459,2),"")))</f>
        <v>0.13</v>
      </c>
      <c r="AA459" s="312">
        <f>IF(OR($D459="*",$D459&lt;400),"",IF(AND('201920 DATA'!R459="*",$D459&gt;=400),"*",IF($D459&gt;=400,ROUND('201920 DATA'!R459/$D459,2),"")))</f>
        <v>7.0000000000000007E-2</v>
      </c>
      <c r="AB459" s="312">
        <f>IF(OR($D459="*",$D459&lt;400),"",IF(AND('201920 DATA'!S459="*",$D459&gt;=400),"*",IF($D459&gt;=400,ROUND('201920 DATA'!S459/$D459,2),"")))</f>
        <v>0.02</v>
      </c>
      <c r="AC459" s="312">
        <f>IF(OR($D459="*",$D459&lt;400),"",IF(AND('201920 DATA'!T459="*",$D459&gt;=400),"*",IF($D459&gt;=400,ROUND('201920 DATA'!T459/$D459,2),"")))</f>
        <v>0.01</v>
      </c>
      <c r="AD459" s="289">
        <f>IF(OR($C459="*",$C459&lt;400),"",IF(AND('201920 DATA'!BC459="*",$C459&gt;=400),"*",IF($C459&gt;=400,ROUND('201920 DATA'!BC459/$C459,2),"")))</f>
        <v>0.02</v>
      </c>
      <c r="AE459" s="289">
        <f>IF(OR($C459="*",$C459&lt;400),"",IF(AND('201920 DATA'!BD459="*",$C459&gt;=400),"*",IF($C459&gt;=400,ROUND('201920 DATA'!BD459/$C459,2),"")))</f>
        <v>0.19</v>
      </c>
      <c r="AF459" s="289">
        <f>IF(OR($C459="*",$C459&lt;400),"",IF(AND('201920 DATA'!BE459="*",$C459&gt;=400),"*",IF($C459&gt;=400,ROUND('201920 DATA'!BE459/$C459,2),"")))</f>
        <v>0.02</v>
      </c>
      <c r="AG459" s="289">
        <f>IF(OR($C459="*",$C459&lt;400),"",IF(AND('201920 DATA'!BF459="*",$C459&gt;=400),"*",IF($C459&gt;=400,ROUND('201920 DATA'!BF459/$C459,2),"")))</f>
        <v>0.02</v>
      </c>
      <c r="AH459" s="289">
        <f>IF(OR($C459="*",$C459&lt;400),"",IF(AND('201920 DATA'!BG459="*",$C459&gt;=400),"*",IF($C459&gt;=400,ROUND('201920 DATA'!BG459/$C459,2),"")))</f>
        <v>0</v>
      </c>
      <c r="AI459" s="289">
        <f>IF(OR($C459="*",$C459&lt;400),"",IF(AND('201920 DATA'!BH459="*",$C459&gt;=400),"*",IF($C459&gt;=400,ROUND('201920 DATA'!BH459/$C459,2),"")))</f>
        <v>0.01</v>
      </c>
      <c r="AJ459" s="289">
        <f>IF(OR($C459="*",$C459&lt;400),"",IF(AND('201920 DATA'!BI459="*",$C459&gt;=400),"*",IF($C459&gt;=400,ROUND('201920 DATA'!BI459/$C459,2),"")))</f>
        <v>0.1</v>
      </c>
      <c r="AK459" s="289">
        <f>IF(OR($C459="*",$C459&lt;400),"",IF(AND('201920 DATA'!BJ459="*",$C459&gt;=400),"*",IF($C459&gt;=400,ROUND('201920 DATA'!BJ459/$C459,2),"")))</f>
        <v>0</v>
      </c>
      <c r="AL459" s="289">
        <f>IF(OR($C459="*",$C459&lt;400),"",IF(AND('201920 DATA'!BK459="*",$C459&gt;=400),"*",IF($C459&gt;=400,ROUND('201920 DATA'!BK459/$C459,2),"")))</f>
        <v>0.05</v>
      </c>
      <c r="AM459" s="289">
        <f>IF(OR($C459="*",$C459&lt;400),"",IF(AND('201920 DATA'!BL459="*",$C459&gt;=400),"*",IF($C459&gt;=400,ROUND('201920 DATA'!BL459/$C459,2),"")))</f>
        <v>0.06</v>
      </c>
      <c r="AN459" s="289">
        <f>IF(OR($C459="*",$C459&lt;400),"",IF(AND('201920 DATA'!BM459="*",$C459&gt;=400),"*",IF($C459&gt;=400,ROUND('201920 DATA'!BM459/$C459,2),"")))</f>
        <v>0.14000000000000001</v>
      </c>
      <c r="AO459" s="289">
        <f>IF(OR($C459="*",$C459&lt;400),"",IF(AND('201920 DATA'!BN459="*",$C459&gt;=400),"*",IF($C459&gt;=400,ROUND('201920 DATA'!BN459/$C459,2),"")))</f>
        <v>0.02</v>
      </c>
      <c r="AP459" s="289">
        <f>IF(OR($C459="*",$C459&lt;400),"",IF(AND('201920 DATA'!BO459="*",$C459&gt;=400),"*",IF($C459&gt;=400,ROUND('201920 DATA'!BO459/$C459,2),"")))</f>
        <v>0.05</v>
      </c>
      <c r="AQ459" s="289">
        <f>IF(OR($C459="*",$C459&lt;400),"",IF(AND('201920 DATA'!BP459="*",$C459&gt;=400),"*",IF($C459&gt;=400,ROUND('201920 DATA'!BP459/$C459,2),"")))</f>
        <v>0.05</v>
      </c>
      <c r="AR459" s="289">
        <f>IF(OR($C459="*",$C459&lt;400),"",IF(AND('201920 DATA'!BQ459="*",$C459&gt;=400),"*",IF($C459&gt;=400,ROUND('201920 DATA'!BQ459/$C459,2),"")))</f>
        <v>0.05</v>
      </c>
      <c r="AS459" s="289">
        <f>IF(OR($C459="*",$C459&lt;400),"",IF(AND('201920 DATA'!BR459="*",$C459&gt;=400),"*",IF($C459&gt;=400,ROUND('201920 DATA'!BR459/$C459,2),"")))</f>
        <v>0.01</v>
      </c>
      <c r="AT459" s="289">
        <f>IF(OR($C459="*",$C459&lt;400),"",IF(AND('201920 DATA'!BS459="*",$C459&gt;=400),"*",IF($C459&gt;=400,ROUND('201920 DATA'!BS459/$C459,2),"")))</f>
        <v>0</v>
      </c>
      <c r="AU459" s="289">
        <f>IF(OR($C459="*",$C459&lt;400),"",IF(AND('201920 DATA'!BT459="*",$C459&gt;=400),"*",IF($C459&gt;=400,ROUND('201920 DATA'!BT459/$C459,2),"")))</f>
        <v>0.09</v>
      </c>
      <c r="AV459" s="289">
        <f>IF(OR($C459="*",$C459&lt;400),"",IF(AND('201920 DATA'!BU459="*",$C459&gt;=400),"*",IF($C459&gt;=400,ROUND('201920 DATA'!BU459/$C459,2),"")))</f>
        <v>0.05</v>
      </c>
      <c r="AW459" s="289">
        <f>IF(OR($C459="*",$C459&lt;400),"",IF(AND('201920 DATA'!BV459="*",$C459&gt;=400),"*",IF($C459&gt;=400,ROUND('201920 DATA'!BV459/$C459,2),"")))</f>
        <v>0</v>
      </c>
      <c r="AX459" s="289">
        <f>IF(OR($C459="*",$C459&lt;400),"",IF(AND('201920 DATA'!BW459="*",$C459&gt;=400),"*",IF($C459&gt;=400,ROUND('201920 DATA'!BW459/$C459,2),"")))</f>
        <v>0.05</v>
      </c>
      <c r="AZ459" s="365">
        <v>180565</v>
      </c>
    </row>
    <row r="460" spans="1:52" x14ac:dyDescent="0.2">
      <c r="A460" s="373" t="s">
        <v>230</v>
      </c>
      <c r="B460" s="287">
        <f>'201920 DATA'!B460</f>
        <v>2650</v>
      </c>
      <c r="C460" s="288">
        <f>'201920 DATA'!C460</f>
        <v>1585</v>
      </c>
      <c r="D460" s="293">
        <f>'201920 DATA'!FQ460</f>
        <v>0</v>
      </c>
      <c r="F460" s="313">
        <f t="shared" si="14"/>
        <v>-0.18</v>
      </c>
      <c r="G460" s="295">
        <f t="shared" si="15"/>
        <v>0.6</v>
      </c>
      <c r="H460" s="289">
        <f>IF(OR($C460="*",$C460&lt;400),"",IF(AND('201920 DATA'!F460="*",$C460&gt;=400),"*",IF($C460&gt;=400,ROUND('201920 DATA'!F460/$C460,2),"")))</f>
        <v>0.16</v>
      </c>
      <c r="I460" s="296">
        <f>IF(OR($B460="*",$B460&lt;400),"",IF(AND('201920 DATA'!Y460="*",$B460&gt;=400),"*",IF($B460&gt;=400,ROUND('201920 DATA'!Y460/$B460,2),"")))</f>
        <v>0.01</v>
      </c>
      <c r="J460" s="296">
        <f>IF(OR($B460="*",$B460&lt;400),"",IF(AND('201920 DATA'!Z460="*",$B460&gt;=400),"*",IF($B460&gt;=400,ROUND('201920 DATA'!Z460/$B460,2),"")))</f>
        <v>0.28999999999999998</v>
      </c>
      <c r="K460" s="296">
        <f>IF(OR($B460="*",$B460&lt;400),"",IF(AND('201920 DATA'!AA460="*",$B460&gt;=400),"*",IF($B460&gt;=400,ROUND('201920 DATA'!AA460/$B460,2),"")))</f>
        <v>0.25</v>
      </c>
      <c r="L460" s="296">
        <f>IF(OR($B460="*",$B460&lt;400),"",IF(AND('201920 DATA'!AB460="*",$B460&gt;=400),"*",IF($B460&gt;=400,ROUND('201920 DATA'!AB460/$B460,2),"")))</f>
        <v>0.22</v>
      </c>
      <c r="M460" s="296">
        <f>IF(OR($B460="*",$B460&lt;400),"",IF(AND('201920 DATA'!AC460="*",$B460&gt;=400),"*",IF($B460&gt;=400,ROUND('201920 DATA'!AC460/$B460,2),"")))</f>
        <v>0.13</v>
      </c>
      <c r="N460" s="296">
        <f>IF(OR($B460="*",$B460&lt;400),"",IF(AND('201920 DATA'!AD460="*",$B460&gt;=400),"*",IF($B460&gt;=400,ROUND('201920 DATA'!AD460/$B460,2),"")))</f>
        <v>0.09</v>
      </c>
      <c r="O460" s="296">
        <f>IF(OR($B460="*",$B460&lt;400),"",IF(AND('201920 DATA'!AE460="*",$B460&gt;=400),"*",IF($B460&gt;=400,ROUND('201920 DATA'!AE460/$B460,2),"")))</f>
        <v>0.01</v>
      </c>
      <c r="P460" s="297"/>
      <c r="Q460" s="296">
        <f>IF(OR($B460="*",$B460&lt;400),"",IF(AND('201920 DATA'!FO460="*",$B460&gt;=400),"*",IF($B460&gt;=400,ROUND('201920 DATA'!FO460/$B460,2),"")))</f>
        <v>0.01</v>
      </c>
      <c r="R460" s="289">
        <f>IF(OR($C460="*",$C460&lt;400),"",IF(AND('201920 DATA'!F460="*",$C460&gt;=400),"*",IF($C460&gt;=400,ROUND('201920 DATA'!F460/$C460,2),"")))</f>
        <v>0.16</v>
      </c>
      <c r="S460" s="289">
        <f>IF(OR($C460="*",$C460&lt;400),"",IF(AND('201920 DATA'!G460="*",$C460&gt;=400),"*",IF($C460&gt;=400,ROUND('201920 DATA'!G460/$C460,2),"")))</f>
        <v>0.09</v>
      </c>
      <c r="T460" s="289">
        <f>IF(OR($C460="*",$C460&lt;400),"",IF(AND('201920 DATA'!H460="*",$C460&gt;=400),"*",IF($C460&gt;=400,ROUND('201920 DATA'!H460/$C460,2),"")))</f>
        <v>0.11</v>
      </c>
      <c r="U460" s="289">
        <f>IF(OR($C460="*",$C460&lt;400),"",IF(AND('201920 DATA'!FP460="*",$C460&gt;=400),"*",IF($C460&gt;=400,ROUND('201920 DATA'!FP460/$C460,2),"")))</f>
        <v>0.64</v>
      </c>
      <c r="V460" s="312" t="str">
        <f>IF(OR($D460="*",$D460&lt;400),"",IF(AND('201920 DATA'!M460="*",$D460&gt;=400),"*",IF($D460&gt;=400,ROUND('201920 DATA'!M460/$D460,2),"")))</f>
        <v/>
      </c>
      <c r="W460" s="312" t="str">
        <f>IF(OR($D460="*",$D460&lt;400),"",IF(AND('201920 DATA'!N460="*",$D460&gt;=400),"*",IF($D460&gt;=400,ROUND('201920 DATA'!N460/$D460,2),"")))</f>
        <v/>
      </c>
      <c r="X460" s="312" t="str">
        <f>IF(OR($D460="*",$D460&lt;400),"",IF(AND('201920 DATA'!O460="*",$D460&gt;=400),"*",IF($D460&gt;=400,ROUND('201920 DATA'!O460/$D460,2),"")))</f>
        <v/>
      </c>
      <c r="Y460" s="312" t="str">
        <f>IF(OR($D460="*",$D460&lt;400),"",IF(AND('201920 DATA'!P460="*",$D460&gt;=400),"*",IF($D460&gt;=400,ROUND('201920 DATA'!P460/$D460,2),"")))</f>
        <v/>
      </c>
      <c r="Z460" s="312" t="str">
        <f>IF(OR($D460="*",$D460&lt;400),"",IF(AND('201920 DATA'!Q460="*",$D460&gt;=400),"*",IF($D460&gt;=400,ROUND('201920 DATA'!Q460/$D460,2),"")))</f>
        <v/>
      </c>
      <c r="AA460" s="312" t="str">
        <f>IF(OR($D460="*",$D460&lt;400),"",IF(AND('201920 DATA'!R460="*",$D460&gt;=400),"*",IF($D460&gt;=400,ROUND('201920 DATA'!R460/$D460,2),"")))</f>
        <v/>
      </c>
      <c r="AB460" s="312" t="str">
        <f>IF(OR($D460="*",$D460&lt;400),"",IF(AND('201920 DATA'!S460="*",$D460&gt;=400),"*",IF($D460&gt;=400,ROUND('201920 DATA'!S460/$D460,2),"")))</f>
        <v/>
      </c>
      <c r="AC460" s="312" t="str">
        <f>IF(OR($D460="*",$D460&lt;400),"",IF(AND('201920 DATA'!T460="*",$D460&gt;=400),"*",IF($D460&gt;=400,ROUND('201920 DATA'!T460/$D460,2),"")))</f>
        <v/>
      </c>
      <c r="AD460" s="289">
        <f>IF(OR($C460="*",$C460&lt;400),"",IF(AND('201920 DATA'!BC460="*",$C460&gt;=400),"*",IF($C460&gt;=400,ROUND('201920 DATA'!BC460/$C460,2),"")))</f>
        <v>0</v>
      </c>
      <c r="AE460" s="289">
        <f>IF(OR($C460="*",$C460&lt;400),"",IF(AND('201920 DATA'!BD460="*",$C460&gt;=400),"*",IF($C460&gt;=400,ROUND('201920 DATA'!BD460/$C460,2),"")))</f>
        <v>0</v>
      </c>
      <c r="AF460" s="289">
        <f>IF(OR($C460="*",$C460&lt;400),"",IF(AND('201920 DATA'!BE460="*",$C460&gt;=400),"*",IF($C460&gt;=400,ROUND('201920 DATA'!BE460/$C460,2),"")))</f>
        <v>0</v>
      </c>
      <c r="AG460" s="289">
        <f>IF(OR($C460="*",$C460&lt;400),"",IF(AND('201920 DATA'!BF460="*",$C460&gt;=400),"*",IF($C460&gt;=400,ROUND('201920 DATA'!BF460/$C460,2),"")))</f>
        <v>0</v>
      </c>
      <c r="AH460" s="289">
        <f>IF(OR($C460="*",$C460&lt;400),"",IF(AND('201920 DATA'!BG460="*",$C460&gt;=400),"*",IF($C460&gt;=400,ROUND('201920 DATA'!BG460/$C460,2),"")))</f>
        <v>0.74</v>
      </c>
      <c r="AI460" s="289">
        <f>IF(OR($C460="*",$C460&lt;400),"",IF(AND('201920 DATA'!BH460="*",$C460&gt;=400),"*",IF($C460&gt;=400,ROUND('201920 DATA'!BH460/$C460,2),"")))</f>
        <v>0.04</v>
      </c>
      <c r="AJ460" s="289">
        <f>IF(OR($C460="*",$C460&lt;400),"",IF(AND('201920 DATA'!BI460="*",$C460&gt;=400),"*",IF($C460&gt;=400,ROUND('201920 DATA'!BI460/$C460,2),"")))</f>
        <v>0</v>
      </c>
      <c r="AK460" s="289">
        <f>IF(OR($C460="*",$C460&lt;400),"",IF(AND('201920 DATA'!BJ460="*",$C460&gt;=400),"*",IF($C460&gt;=400,ROUND('201920 DATA'!BJ460/$C460,2),"")))</f>
        <v>0</v>
      </c>
      <c r="AL460" s="289">
        <f>IF(OR($C460="*",$C460&lt;400),"",IF(AND('201920 DATA'!BK460="*",$C460&gt;=400),"*",IF($C460&gt;=400,ROUND('201920 DATA'!BK460/$C460,2),"")))</f>
        <v>0</v>
      </c>
      <c r="AM460" s="289">
        <f>IF(OR($C460="*",$C460&lt;400),"",IF(AND('201920 DATA'!BL460="*",$C460&gt;=400),"*",IF($C460&gt;=400,ROUND('201920 DATA'!BL460/$C460,2),"")))</f>
        <v>0</v>
      </c>
      <c r="AN460" s="289">
        <f>IF(OR($C460="*",$C460&lt;400),"",IF(AND('201920 DATA'!BM460="*",$C460&gt;=400),"*",IF($C460&gt;=400,ROUND('201920 DATA'!BM460/$C460,2),"")))</f>
        <v>0</v>
      </c>
      <c r="AO460" s="289">
        <f>IF(OR($C460="*",$C460&lt;400),"",IF(AND('201920 DATA'!BN460="*",$C460&gt;=400),"*",IF($C460&gt;=400,ROUND('201920 DATA'!BN460/$C460,2),"")))</f>
        <v>0</v>
      </c>
      <c r="AP460" s="289">
        <f>IF(OR($C460="*",$C460&lt;400),"",IF(AND('201920 DATA'!BO460="*",$C460&gt;=400),"*",IF($C460&gt;=400,ROUND('201920 DATA'!BO460/$C460,2),"")))</f>
        <v>0</v>
      </c>
      <c r="AQ460" s="289">
        <f>IF(OR($C460="*",$C460&lt;400),"",IF(AND('201920 DATA'!BP460="*",$C460&gt;=400),"*",IF($C460&gt;=400,ROUND('201920 DATA'!BP460/$C460,2),"")))</f>
        <v>0</v>
      </c>
      <c r="AR460" s="289">
        <f>IF(OR($C460="*",$C460&lt;400),"",IF(AND('201920 DATA'!BQ460="*",$C460&gt;=400),"*",IF($C460&gt;=400,ROUND('201920 DATA'!BQ460/$C460,2),"")))</f>
        <v>0</v>
      </c>
      <c r="AS460" s="289">
        <f>IF(OR($C460="*",$C460&lt;400),"",IF(AND('201920 DATA'!BR460="*",$C460&gt;=400),"*",IF($C460&gt;=400,ROUND('201920 DATA'!BR460/$C460,2),"")))</f>
        <v>0</v>
      </c>
      <c r="AT460" s="289">
        <f>IF(OR($C460="*",$C460&lt;400),"",IF(AND('201920 DATA'!BS460="*",$C460&gt;=400),"*",IF($C460&gt;=400,ROUND('201920 DATA'!BS460/$C460,2),"")))</f>
        <v>0</v>
      </c>
      <c r="AU460" s="289">
        <f>IF(OR($C460="*",$C460&lt;400),"",IF(AND('201920 DATA'!BT460="*",$C460&gt;=400),"*",IF($C460&gt;=400,ROUND('201920 DATA'!BT460/$C460,2),"")))</f>
        <v>0.22</v>
      </c>
      <c r="AV460" s="289">
        <f>IF(OR($C460="*",$C460&lt;400),"",IF(AND('201920 DATA'!BU460="*",$C460&gt;=400),"*",IF($C460&gt;=400,ROUND('201920 DATA'!BU460/$C460,2),"")))</f>
        <v>0</v>
      </c>
      <c r="AW460" s="289">
        <f>IF(OR($C460="*",$C460&lt;400),"",IF(AND('201920 DATA'!BV460="*",$C460&gt;=400),"*",IF($C460&gt;=400,ROUND('201920 DATA'!BV460/$C460,2),"")))</f>
        <v>0</v>
      </c>
      <c r="AX460" s="289">
        <f>IF(OR($C460="*",$C460&lt;400),"",IF(AND('201920 DATA'!BW460="*",$C460&gt;=400),"*",IF($C460&gt;=400,ROUND('201920 DATA'!BW460/$C460,2),"")))</f>
        <v>0</v>
      </c>
      <c r="AZ460" s="365">
        <v>3130</v>
      </c>
    </row>
    <row r="461" spans="1:52" x14ac:dyDescent="0.2">
      <c r="A461" s="373" t="s">
        <v>232</v>
      </c>
      <c r="B461" s="287">
        <f>'201920 DATA'!B461</f>
        <v>95425</v>
      </c>
      <c r="C461" s="288">
        <f>'201920 DATA'!C461</f>
        <v>77055</v>
      </c>
      <c r="D461" s="293">
        <f>'201920 DATA'!FQ461</f>
        <v>22935</v>
      </c>
      <c r="F461" s="313">
        <f t="shared" si="14"/>
        <v>0.03</v>
      </c>
      <c r="G461" s="295">
        <f t="shared" si="15"/>
        <v>0.81</v>
      </c>
      <c r="H461" s="289">
        <f>IF(OR($C461="*",$C461&lt;400),"",IF(AND('201920 DATA'!F461="*",$C461&gt;=400),"*",IF($C461&gt;=400,ROUND('201920 DATA'!F461/$C461,2),"")))</f>
        <v>0.5</v>
      </c>
      <c r="I461" s="296">
        <f>IF(OR($B461="*",$B461&lt;400),"",IF(AND('201920 DATA'!Y461="*",$B461&gt;=400),"*",IF($B461&gt;=400,ROUND('201920 DATA'!Y461/$B461,2),"")))</f>
        <v>0.09</v>
      </c>
      <c r="J461" s="296">
        <f>IF(OR($B461="*",$B461&lt;400),"",IF(AND('201920 DATA'!Z461="*",$B461&gt;=400),"*",IF($B461&gt;=400,ROUND('201920 DATA'!Z461/$B461,2),"")))</f>
        <v>0.12</v>
      </c>
      <c r="K461" s="296">
        <f>IF(OR($B461="*",$B461&lt;400),"",IF(AND('201920 DATA'!AA461="*",$B461&gt;=400),"*",IF($B461&gt;=400,ROUND('201920 DATA'!AA461/$B461,2),"")))</f>
        <v>0.14000000000000001</v>
      </c>
      <c r="L461" s="296">
        <f>IF(OR($B461="*",$B461&lt;400),"",IF(AND('201920 DATA'!AB461="*",$B461&gt;=400),"*",IF($B461&gt;=400,ROUND('201920 DATA'!AB461/$B461,2),"")))</f>
        <v>0.17</v>
      </c>
      <c r="M461" s="296">
        <f>IF(OR($B461="*",$B461&lt;400),"",IF(AND('201920 DATA'!AC461="*",$B461&gt;=400),"*",IF($B461&gt;=400,ROUND('201920 DATA'!AC461/$B461,2),"")))</f>
        <v>0.23</v>
      </c>
      <c r="N461" s="296">
        <f>IF(OR($B461="*",$B461&lt;400),"",IF(AND('201920 DATA'!AD461="*",$B461&gt;=400),"*",IF($B461&gt;=400,ROUND('201920 DATA'!AD461/$B461,2),"")))</f>
        <v>0.21</v>
      </c>
      <c r="O461" s="296">
        <f>IF(OR($B461="*",$B461&lt;400),"",IF(AND('201920 DATA'!AE461="*",$B461&gt;=400),"*",IF($B461&gt;=400,ROUND('201920 DATA'!AE461/$B461,2),"")))</f>
        <v>0.03</v>
      </c>
      <c r="P461" s="297"/>
      <c r="Q461" s="296">
        <f>IF(OR($B461="*",$B461&lt;400),"",IF(AND('201920 DATA'!FO461="*",$B461&gt;=400),"*",IF($B461&gt;=400,ROUND('201920 DATA'!FO461/$B461,2),"")))</f>
        <v>0.51</v>
      </c>
      <c r="R461" s="289">
        <f>IF(OR($C461="*",$C461&lt;400),"",IF(AND('201920 DATA'!F461="*",$C461&gt;=400),"*",IF($C461&gt;=400,ROUND('201920 DATA'!F461/$C461,2),"")))</f>
        <v>0.5</v>
      </c>
      <c r="S461" s="289">
        <f>IF(OR($C461="*",$C461&lt;400),"",IF(AND('201920 DATA'!G461="*",$C461&gt;=400),"*",IF($C461&gt;=400,ROUND('201920 DATA'!G461/$C461,2),"")))</f>
        <v>0.11</v>
      </c>
      <c r="T461" s="289">
        <f>IF(OR($C461="*",$C461&lt;400),"",IF(AND('201920 DATA'!H461="*",$C461&gt;=400),"*",IF($C461&gt;=400,ROUND('201920 DATA'!H461/$C461,2),"")))</f>
        <v>0.3</v>
      </c>
      <c r="U461" s="289">
        <f>IF(OR($C461="*",$C461&lt;400),"",IF(AND('201920 DATA'!FP461="*",$C461&gt;=400),"*",IF($C461&gt;=400,ROUND('201920 DATA'!FP461/$C461,2),"")))</f>
        <v>0.09</v>
      </c>
      <c r="V461" s="312">
        <f>IF(OR($D461="*",$D461&lt;400),"",IF(AND('201920 DATA'!M461="*",$D461&gt;=400),"*",IF($D461&gt;=400,ROUND('201920 DATA'!M461/$D461,2),"")))</f>
        <v>0</v>
      </c>
      <c r="W461" s="312">
        <f>IF(OR($D461="*",$D461&lt;400),"",IF(AND('201920 DATA'!N461="*",$D461&gt;=400),"*",IF($D461&gt;=400,ROUND('201920 DATA'!N461/$D461,2),"")))</f>
        <v>0.44</v>
      </c>
      <c r="X461" s="312">
        <f>IF(OR($D461="*",$D461&lt;400),"",IF(AND('201920 DATA'!O461="*",$D461&gt;=400),"*",IF($D461&gt;=400,ROUND('201920 DATA'!O461/$D461,2),"")))</f>
        <v>0.25</v>
      </c>
      <c r="Y461" s="312">
        <f>IF(OR($D461="*",$D461&lt;400),"",IF(AND('201920 DATA'!P461="*",$D461&gt;=400),"*",IF($D461&gt;=400,ROUND('201920 DATA'!P461/$D461,2),"")))</f>
        <v>0.1</v>
      </c>
      <c r="Z461" s="312">
        <f>IF(OR($D461="*",$D461&lt;400),"",IF(AND('201920 DATA'!Q461="*",$D461&gt;=400),"*",IF($D461&gt;=400,ROUND('201920 DATA'!Q461/$D461,2),"")))</f>
        <v>0.15</v>
      </c>
      <c r="AA461" s="312">
        <f>IF(OR($D461="*",$D461&lt;400),"",IF(AND('201920 DATA'!R461="*",$D461&gt;=400),"*",IF($D461&gt;=400,ROUND('201920 DATA'!R461/$D461,2),"")))</f>
        <v>0.05</v>
      </c>
      <c r="AB461" s="312">
        <f>IF(OR($D461="*",$D461&lt;400),"",IF(AND('201920 DATA'!S461="*",$D461&gt;=400),"*",IF($D461&gt;=400,ROUND('201920 DATA'!S461/$D461,2),"")))</f>
        <v>0.01</v>
      </c>
      <c r="AC461" s="312">
        <f>IF(OR($D461="*",$D461&lt;400),"",IF(AND('201920 DATA'!T461="*",$D461&gt;=400),"*",IF($D461&gt;=400,ROUND('201920 DATA'!T461/$D461,2),"")))</f>
        <v>0</v>
      </c>
      <c r="AD461" s="289">
        <f>IF(OR($C461="*",$C461&lt;400),"",IF(AND('201920 DATA'!BC461="*",$C461&gt;=400),"*",IF($C461&gt;=400,ROUND('201920 DATA'!BC461/$C461,2),"")))</f>
        <v>0.03</v>
      </c>
      <c r="AE461" s="289">
        <f>IF(OR($C461="*",$C461&lt;400),"",IF(AND('201920 DATA'!BD461="*",$C461&gt;=400),"*",IF($C461&gt;=400,ROUND('201920 DATA'!BD461/$C461,2),"")))</f>
        <v>7.0000000000000007E-2</v>
      </c>
      <c r="AF461" s="289">
        <f>IF(OR($C461="*",$C461&lt;400),"",IF(AND('201920 DATA'!BE461="*",$C461&gt;=400),"*",IF($C461&gt;=400,ROUND('201920 DATA'!BE461/$C461,2),"")))</f>
        <v>0.02</v>
      </c>
      <c r="AG461" s="289">
        <f>IF(OR($C461="*",$C461&lt;400),"",IF(AND('201920 DATA'!BF461="*",$C461&gt;=400),"*",IF($C461&gt;=400,ROUND('201920 DATA'!BF461/$C461,2),"")))</f>
        <v>0.03</v>
      </c>
      <c r="AH461" s="289">
        <f>IF(OR($C461="*",$C461&lt;400),"",IF(AND('201920 DATA'!BG461="*",$C461&gt;=400),"*",IF($C461&gt;=400,ROUND('201920 DATA'!BG461/$C461,2),"")))</f>
        <v>0.01</v>
      </c>
      <c r="AI461" s="289">
        <f>IF(OR($C461="*",$C461&lt;400),"",IF(AND('201920 DATA'!BH461="*",$C461&gt;=400),"*",IF($C461&gt;=400,ROUND('201920 DATA'!BH461/$C461,2),"")))</f>
        <v>0.01</v>
      </c>
      <c r="AJ461" s="289">
        <f>IF(OR($C461="*",$C461&lt;400),"",IF(AND('201920 DATA'!BI461="*",$C461&gt;=400),"*",IF($C461&gt;=400,ROUND('201920 DATA'!BI461/$C461,2),"")))</f>
        <v>0.06</v>
      </c>
      <c r="AK461" s="289">
        <f>IF(OR($C461="*",$C461&lt;400),"",IF(AND('201920 DATA'!BJ461="*",$C461&gt;=400),"*",IF($C461&gt;=400,ROUND('201920 DATA'!BJ461/$C461,2),"")))</f>
        <v>0.01</v>
      </c>
      <c r="AL461" s="289">
        <f>IF(OR($C461="*",$C461&lt;400),"",IF(AND('201920 DATA'!BK461="*",$C461&gt;=400),"*",IF($C461&gt;=400,ROUND('201920 DATA'!BK461/$C461,2),"")))</f>
        <v>0.05</v>
      </c>
      <c r="AM461" s="289">
        <f>IF(OR($C461="*",$C461&lt;400),"",IF(AND('201920 DATA'!BL461="*",$C461&gt;=400),"*",IF($C461&gt;=400,ROUND('201920 DATA'!BL461/$C461,2),"")))</f>
        <v>7.0000000000000007E-2</v>
      </c>
      <c r="AN461" s="289">
        <f>IF(OR($C461="*",$C461&lt;400),"",IF(AND('201920 DATA'!BM461="*",$C461&gt;=400),"*",IF($C461&gt;=400,ROUND('201920 DATA'!BM461/$C461,2),"")))</f>
        <v>0.15</v>
      </c>
      <c r="AO461" s="289">
        <f>IF(OR($C461="*",$C461&lt;400),"",IF(AND('201920 DATA'!BN461="*",$C461&gt;=400),"*",IF($C461&gt;=400,ROUND('201920 DATA'!BN461/$C461,2),"")))</f>
        <v>0.02</v>
      </c>
      <c r="AP461" s="289">
        <f>IF(OR($C461="*",$C461&lt;400),"",IF(AND('201920 DATA'!BO461="*",$C461&gt;=400),"*",IF($C461&gt;=400,ROUND('201920 DATA'!BO461/$C461,2),"")))</f>
        <v>7.0000000000000007E-2</v>
      </c>
      <c r="AQ461" s="289">
        <f>IF(OR($C461="*",$C461&lt;400),"",IF(AND('201920 DATA'!BP461="*",$C461&gt;=400),"*",IF($C461&gt;=400,ROUND('201920 DATA'!BP461/$C461,2),"")))</f>
        <v>0.06</v>
      </c>
      <c r="AR461" s="289">
        <f>IF(OR($C461="*",$C461&lt;400),"",IF(AND('201920 DATA'!BQ461="*",$C461&gt;=400),"*",IF($C461&gt;=400,ROUND('201920 DATA'!BQ461/$C461,2),"")))</f>
        <v>7.0000000000000007E-2</v>
      </c>
      <c r="AS461" s="289">
        <f>IF(OR($C461="*",$C461&lt;400),"",IF(AND('201920 DATA'!BR461="*",$C461&gt;=400),"*",IF($C461&gt;=400,ROUND('201920 DATA'!BR461/$C461,2),"")))</f>
        <v>0.02</v>
      </c>
      <c r="AT461" s="289">
        <f>IF(OR($C461="*",$C461&lt;400),"",IF(AND('201920 DATA'!BS461="*",$C461&gt;=400),"*",IF($C461&gt;=400,ROUND('201920 DATA'!BS461/$C461,2),"")))</f>
        <v>0</v>
      </c>
      <c r="AU461" s="289">
        <f>IF(OR($C461="*",$C461&lt;400),"",IF(AND('201920 DATA'!BT461="*",$C461&gt;=400),"*",IF($C461&gt;=400,ROUND('201920 DATA'!BT461/$C461,2),"")))</f>
        <v>0.12</v>
      </c>
      <c r="AV461" s="289">
        <f>IF(OR($C461="*",$C461&lt;400),"",IF(AND('201920 DATA'!BU461="*",$C461&gt;=400),"*",IF($C461&gt;=400,ROUND('201920 DATA'!BU461/$C461,2),"")))</f>
        <v>0.08</v>
      </c>
      <c r="AW461" s="289">
        <f>IF(OR($C461="*",$C461&lt;400),"",IF(AND('201920 DATA'!BV461="*",$C461&gt;=400),"*",IF($C461&gt;=400,ROUND('201920 DATA'!BV461/$C461,2),"")))</f>
        <v>0</v>
      </c>
      <c r="AX461" s="289">
        <f>IF(OR($C461="*",$C461&lt;400),"",IF(AND('201920 DATA'!BW461="*",$C461&gt;=400),"*",IF($C461&gt;=400,ROUND('201920 DATA'!BW461/$C461,2),"")))</f>
        <v>0.05</v>
      </c>
      <c r="AZ461" s="365">
        <v>92635</v>
      </c>
    </row>
    <row r="462" spans="1:52" x14ac:dyDescent="0.2">
      <c r="A462" s="373" t="s">
        <v>233</v>
      </c>
      <c r="B462" s="287">
        <f>'201920 DATA'!B462</f>
        <v>3195</v>
      </c>
      <c r="C462" s="288">
        <f>'201920 DATA'!C462</f>
        <v>3195</v>
      </c>
      <c r="D462" s="293">
        <f>'201920 DATA'!FQ462</f>
        <v>0</v>
      </c>
      <c r="F462" s="313">
        <f t="shared" si="14"/>
        <v>0.04</v>
      </c>
      <c r="G462" s="295">
        <f t="shared" si="15"/>
        <v>1</v>
      </c>
      <c r="H462" s="289">
        <f>IF(OR($C462="*",$C462&lt;400),"",IF(AND('201920 DATA'!F462="*",$C462&gt;=400),"*",IF($C462&gt;=400,ROUND('201920 DATA'!F462/$C462,2),"")))</f>
        <v>0.33</v>
      </c>
      <c r="I462" s="296">
        <f>IF(OR($B462="*",$B462&lt;400),"",IF(AND('201920 DATA'!Y462="*",$B462&gt;=400),"*",IF($B462&gt;=400,ROUND('201920 DATA'!Y462/$B462,2),"")))</f>
        <v>0</v>
      </c>
      <c r="J462" s="296">
        <f>IF(OR($B462="*",$B462&lt;400),"",IF(AND('201920 DATA'!Z462="*",$B462&gt;=400),"*",IF($B462&gt;=400,ROUND('201920 DATA'!Z462/$B462,2),"")))</f>
        <v>0.09</v>
      </c>
      <c r="K462" s="296">
        <f>IF(OR($B462="*",$B462&lt;400),"",IF(AND('201920 DATA'!AA462="*",$B462&gt;=400),"*",IF($B462&gt;=400,ROUND('201920 DATA'!AA462/$B462,2),"")))</f>
        <v>0.1</v>
      </c>
      <c r="L462" s="296">
        <f>IF(OR($B462="*",$B462&lt;400),"",IF(AND('201920 DATA'!AB462="*",$B462&gt;=400),"*",IF($B462&gt;=400,ROUND('201920 DATA'!AB462/$B462,2),"")))</f>
        <v>0.09</v>
      </c>
      <c r="M462" s="296">
        <f>IF(OR($B462="*",$B462&lt;400),"",IF(AND('201920 DATA'!AC462="*",$B462&gt;=400),"*",IF($B462&gt;=400,ROUND('201920 DATA'!AC462/$B462,2),"")))</f>
        <v>0.15</v>
      </c>
      <c r="N462" s="296">
        <f>IF(OR($B462="*",$B462&lt;400),"",IF(AND('201920 DATA'!AD462="*",$B462&gt;=400),"*",IF($B462&gt;=400,ROUND('201920 DATA'!AD462/$B462,2),"")))</f>
        <v>0.42</v>
      </c>
      <c r="O462" s="296">
        <f>IF(OR($B462="*",$B462&lt;400),"",IF(AND('201920 DATA'!AE462="*",$B462&gt;=400),"*",IF($B462&gt;=400,ROUND('201920 DATA'!AE462/$B462,2),"")))</f>
        <v>0.14000000000000001</v>
      </c>
      <c r="P462" s="297"/>
      <c r="Q462" s="296">
        <f>IF(OR($B462="*",$B462&lt;400),"",IF(AND('201920 DATA'!FO462="*",$B462&gt;=400),"*",IF($B462&gt;=400,ROUND('201920 DATA'!FO462/$B462,2),"")))</f>
        <v>0</v>
      </c>
      <c r="R462" s="289">
        <f>IF(OR($C462="*",$C462&lt;400),"",IF(AND('201920 DATA'!F462="*",$C462&gt;=400),"*",IF($C462&gt;=400,ROUND('201920 DATA'!F462/$C462,2),"")))</f>
        <v>0.33</v>
      </c>
      <c r="S462" s="289">
        <f>IF(OR($C462="*",$C462&lt;400),"",IF(AND('201920 DATA'!G462="*",$C462&gt;=400),"*",IF($C462&gt;=400,ROUND('201920 DATA'!G462/$C462,2),"")))</f>
        <v>0.26</v>
      </c>
      <c r="T462" s="289">
        <f>IF(OR($C462="*",$C462&lt;400),"",IF(AND('201920 DATA'!H462="*",$C462&gt;=400),"*",IF($C462&gt;=400,ROUND('201920 DATA'!H462/$C462,2),"")))</f>
        <v>0.18</v>
      </c>
      <c r="U462" s="289">
        <f>IF(OR($C462="*",$C462&lt;400),"",IF(AND('201920 DATA'!FP462="*",$C462&gt;=400),"*",IF($C462&gt;=400,ROUND('201920 DATA'!FP462/$C462,2),"")))</f>
        <v>0.24</v>
      </c>
      <c r="V462" s="312" t="str">
        <f>IF(OR($D462="*",$D462&lt;400),"",IF(AND('201920 DATA'!M462="*",$D462&gt;=400),"*",IF($D462&gt;=400,ROUND('201920 DATA'!M462/$D462,2),"")))</f>
        <v/>
      </c>
      <c r="W462" s="312" t="str">
        <f>IF(OR($D462="*",$D462&lt;400),"",IF(AND('201920 DATA'!N462="*",$D462&gt;=400),"*",IF($D462&gt;=400,ROUND('201920 DATA'!N462/$D462,2),"")))</f>
        <v/>
      </c>
      <c r="X462" s="312" t="str">
        <f>IF(OR($D462="*",$D462&lt;400),"",IF(AND('201920 DATA'!O462="*",$D462&gt;=400),"*",IF($D462&gt;=400,ROUND('201920 DATA'!O462/$D462,2),"")))</f>
        <v/>
      </c>
      <c r="Y462" s="312" t="str">
        <f>IF(OR($D462="*",$D462&lt;400),"",IF(AND('201920 DATA'!P462="*",$D462&gt;=400),"*",IF($D462&gt;=400,ROUND('201920 DATA'!P462/$D462,2),"")))</f>
        <v/>
      </c>
      <c r="Z462" s="312" t="str">
        <f>IF(OR($D462="*",$D462&lt;400),"",IF(AND('201920 DATA'!Q462="*",$D462&gt;=400),"*",IF($D462&gt;=400,ROUND('201920 DATA'!Q462/$D462,2),"")))</f>
        <v/>
      </c>
      <c r="AA462" s="312" t="str">
        <f>IF(OR($D462="*",$D462&lt;400),"",IF(AND('201920 DATA'!R462="*",$D462&gt;=400),"*",IF($D462&gt;=400,ROUND('201920 DATA'!R462/$D462,2),"")))</f>
        <v/>
      </c>
      <c r="AB462" s="312" t="str">
        <f>IF(OR($D462="*",$D462&lt;400),"",IF(AND('201920 DATA'!S462="*",$D462&gt;=400),"*",IF($D462&gt;=400,ROUND('201920 DATA'!S462/$D462,2),"")))</f>
        <v/>
      </c>
      <c r="AC462" s="312" t="str">
        <f>IF(OR($D462="*",$D462&lt;400),"",IF(AND('201920 DATA'!T462="*",$D462&gt;=400),"*",IF($D462&gt;=400,ROUND('201920 DATA'!T462/$D462,2),"")))</f>
        <v/>
      </c>
      <c r="AD462" s="289">
        <f>IF(OR($C462="*",$C462&lt;400),"",IF(AND('201920 DATA'!BC462="*",$C462&gt;=400),"*",IF($C462&gt;=400,ROUND('201920 DATA'!BC462/$C462,2),"")))</f>
        <v>0.01</v>
      </c>
      <c r="AE462" s="289">
        <f>IF(OR($C462="*",$C462&lt;400),"",IF(AND('201920 DATA'!BD462="*",$C462&gt;=400),"*",IF($C462&gt;=400,ROUND('201920 DATA'!BD462/$C462,2),"")))</f>
        <v>0</v>
      </c>
      <c r="AF462" s="289">
        <f>IF(OR($C462="*",$C462&lt;400),"",IF(AND('201920 DATA'!BE462="*",$C462&gt;=400),"*",IF($C462&gt;=400,ROUND('201920 DATA'!BE462/$C462,2),"")))</f>
        <v>0</v>
      </c>
      <c r="AG462" s="289">
        <f>IF(OR($C462="*",$C462&lt;400),"",IF(AND('201920 DATA'!BF462="*",$C462&gt;=400),"*",IF($C462&gt;=400,ROUND('201920 DATA'!BF462/$C462,2),"")))</f>
        <v>0</v>
      </c>
      <c r="AH462" s="289">
        <f>IF(OR($C462="*",$C462&lt;400),"",IF(AND('201920 DATA'!BG462="*",$C462&gt;=400),"*",IF($C462&gt;=400,ROUND('201920 DATA'!BG462/$C462,2),"")))</f>
        <v>0.28000000000000003</v>
      </c>
      <c r="AI462" s="289">
        <f>IF(OR($C462="*",$C462&lt;400),"",IF(AND('201920 DATA'!BH462="*",$C462&gt;=400),"*",IF($C462&gt;=400,ROUND('201920 DATA'!BH462/$C462,2),"")))</f>
        <v>0.02</v>
      </c>
      <c r="AJ462" s="289">
        <f>IF(OR($C462="*",$C462&lt;400),"",IF(AND('201920 DATA'!BI462="*",$C462&gt;=400),"*",IF($C462&gt;=400,ROUND('201920 DATA'!BI462/$C462,2),"")))</f>
        <v>0</v>
      </c>
      <c r="AK462" s="289" t="str">
        <f>IF(OR($C462="*",$C462&lt;400),"",IF(AND('201920 DATA'!BJ462="*",$C462&gt;=400),"*",IF($C462&gt;=400,ROUND('201920 DATA'!BJ462/$C462,2),"")))</f>
        <v>*</v>
      </c>
      <c r="AL462" s="289">
        <f>IF(OR($C462="*",$C462&lt;400),"",IF(AND('201920 DATA'!BK462="*",$C462&gt;=400),"*",IF($C462&gt;=400,ROUND('201920 DATA'!BK462/$C462,2),"")))</f>
        <v>0.01</v>
      </c>
      <c r="AM462" s="289">
        <f>IF(OR($C462="*",$C462&lt;400),"",IF(AND('201920 DATA'!BL462="*",$C462&gt;=400),"*",IF($C462&gt;=400,ROUND('201920 DATA'!BL462/$C462,2),"")))</f>
        <v>0.03</v>
      </c>
      <c r="AN462" s="289">
        <f>IF(OR($C462="*",$C462&lt;400),"",IF(AND('201920 DATA'!BM462="*",$C462&gt;=400),"*",IF($C462&gt;=400,ROUND('201920 DATA'!BM462/$C462,2),"")))</f>
        <v>0.01</v>
      </c>
      <c r="AO462" s="289">
        <f>IF(OR($C462="*",$C462&lt;400),"",IF(AND('201920 DATA'!BN462="*",$C462&gt;=400),"*",IF($C462&gt;=400,ROUND('201920 DATA'!BN462/$C462,2),"")))</f>
        <v>0</v>
      </c>
      <c r="AP462" s="289">
        <f>IF(OR($C462="*",$C462&lt;400),"",IF(AND('201920 DATA'!BO462="*",$C462&gt;=400),"*",IF($C462&gt;=400,ROUND('201920 DATA'!BO462/$C462,2),"")))</f>
        <v>0.03</v>
      </c>
      <c r="AQ462" s="289">
        <f>IF(OR($C462="*",$C462&lt;400),"",IF(AND('201920 DATA'!BP462="*",$C462&gt;=400),"*",IF($C462&gt;=400,ROUND('201920 DATA'!BP462/$C462,2),"")))</f>
        <v>0.01</v>
      </c>
      <c r="AR462" s="289">
        <f>IF(OR($C462="*",$C462&lt;400),"",IF(AND('201920 DATA'!BQ462="*",$C462&gt;=400),"*",IF($C462&gt;=400,ROUND('201920 DATA'!BQ462/$C462,2),"")))</f>
        <v>0</v>
      </c>
      <c r="AS462" s="289">
        <f>IF(OR($C462="*",$C462&lt;400),"",IF(AND('201920 DATA'!BR462="*",$C462&gt;=400),"*",IF($C462&gt;=400,ROUND('201920 DATA'!BR462/$C462,2),"")))</f>
        <v>0</v>
      </c>
      <c r="AT462" s="289" t="str">
        <f>IF(OR($C462="*",$C462&lt;400),"",IF(AND('201920 DATA'!BS462="*",$C462&gt;=400),"*",IF($C462&gt;=400,ROUND('201920 DATA'!BS462/$C462,2),"")))</f>
        <v>*</v>
      </c>
      <c r="AU462" s="289">
        <f>IF(OR($C462="*",$C462&lt;400),"",IF(AND('201920 DATA'!BT462="*",$C462&gt;=400),"*",IF($C462&gt;=400,ROUND('201920 DATA'!BT462/$C462,2),"")))</f>
        <v>0.35</v>
      </c>
      <c r="AV462" s="289">
        <f>IF(OR($C462="*",$C462&lt;400),"",IF(AND('201920 DATA'!BU462="*",$C462&gt;=400),"*",IF($C462&gt;=400,ROUND('201920 DATA'!BU462/$C462,2),"")))</f>
        <v>7.0000000000000007E-2</v>
      </c>
      <c r="AW462" s="289">
        <f>IF(OR($C462="*",$C462&lt;400),"",IF(AND('201920 DATA'!BV462="*",$C462&gt;=400),"*",IF($C462&gt;=400,ROUND('201920 DATA'!BV462/$C462,2),"")))</f>
        <v>0</v>
      </c>
      <c r="AX462" s="289">
        <f>IF(OR($C462="*",$C462&lt;400),"",IF(AND('201920 DATA'!BW462="*",$C462&gt;=400),"*",IF($C462&gt;=400,ROUND('201920 DATA'!BW462/$C462,2),"")))</f>
        <v>0.17</v>
      </c>
      <c r="AZ462" s="365">
        <v>3065</v>
      </c>
    </row>
    <row r="463" spans="1:52" x14ac:dyDescent="0.2">
      <c r="A463" s="373" t="s">
        <v>234</v>
      </c>
      <c r="B463" s="287">
        <f>'201920 DATA'!B463</f>
        <v>135140</v>
      </c>
      <c r="C463" s="288">
        <f>'201920 DATA'!C463</f>
        <v>119050</v>
      </c>
      <c r="D463" s="293">
        <f>'201920 DATA'!FQ463</f>
        <v>33785</v>
      </c>
      <c r="F463" s="313">
        <f t="shared" si="14"/>
        <v>0.02</v>
      </c>
      <c r="G463" s="295">
        <f t="shared" si="15"/>
        <v>0.88</v>
      </c>
      <c r="H463" s="289">
        <f>IF(OR($C463="*",$C463&lt;400),"",IF(AND('201920 DATA'!F463="*",$C463&gt;=400),"*",IF($C463&gt;=400,ROUND('201920 DATA'!F463/$C463,2),"")))</f>
        <v>0.43</v>
      </c>
      <c r="I463" s="296">
        <f>IF(OR($B463="*",$B463&lt;400),"",IF(AND('201920 DATA'!Y463="*",$B463&gt;=400),"*",IF($B463&gt;=400,ROUND('201920 DATA'!Y463/$B463,2),"")))</f>
        <v>0.11</v>
      </c>
      <c r="J463" s="296">
        <f>IF(OR($B463="*",$B463&lt;400),"",IF(AND('201920 DATA'!Z463="*",$B463&gt;=400),"*",IF($B463&gt;=400,ROUND('201920 DATA'!Z463/$B463,2),"")))</f>
        <v>0.1</v>
      </c>
      <c r="K463" s="296">
        <f>IF(OR($B463="*",$B463&lt;400),"",IF(AND('201920 DATA'!AA463="*",$B463&gt;=400),"*",IF($B463&gt;=400,ROUND('201920 DATA'!AA463/$B463,2),"")))</f>
        <v>0.13</v>
      </c>
      <c r="L463" s="296">
        <f>IF(OR($B463="*",$B463&lt;400),"",IF(AND('201920 DATA'!AB463="*",$B463&gt;=400),"*",IF($B463&gt;=400,ROUND('201920 DATA'!AB463/$B463,2),"")))</f>
        <v>0.18</v>
      </c>
      <c r="M463" s="296">
        <f>IF(OR($B463="*",$B463&lt;400),"",IF(AND('201920 DATA'!AC463="*",$B463&gt;=400),"*",IF($B463&gt;=400,ROUND('201920 DATA'!AC463/$B463,2),"")))</f>
        <v>0.23</v>
      </c>
      <c r="N463" s="296">
        <f>IF(OR($B463="*",$B463&lt;400),"",IF(AND('201920 DATA'!AD463="*",$B463&gt;=400),"*",IF($B463&gt;=400,ROUND('201920 DATA'!AD463/$B463,2),"")))</f>
        <v>0.21</v>
      </c>
      <c r="O463" s="296">
        <f>IF(OR($B463="*",$B463&lt;400),"",IF(AND('201920 DATA'!AE463="*",$B463&gt;=400),"*",IF($B463&gt;=400,ROUND('201920 DATA'!AE463/$B463,2),"")))</f>
        <v>0.04</v>
      </c>
      <c r="P463" s="297"/>
      <c r="Q463" s="296">
        <f>IF(OR($B463="*",$B463&lt;400),"",IF(AND('201920 DATA'!FO463="*",$B463&gt;=400),"*",IF($B463&gt;=400,ROUND('201920 DATA'!FO463/$B463,2),"")))</f>
        <v>0.59</v>
      </c>
      <c r="R463" s="289">
        <f>IF(OR($C463="*",$C463&lt;400),"",IF(AND('201920 DATA'!F463="*",$C463&gt;=400),"*",IF($C463&gt;=400,ROUND('201920 DATA'!F463/$C463,2),"")))</f>
        <v>0.43</v>
      </c>
      <c r="S463" s="289">
        <f>IF(OR($C463="*",$C463&lt;400),"",IF(AND('201920 DATA'!G463="*",$C463&gt;=400),"*",IF($C463&gt;=400,ROUND('201920 DATA'!G463/$C463,2),"")))</f>
        <v>0.17</v>
      </c>
      <c r="T463" s="289">
        <f>IF(OR($C463="*",$C463&lt;400),"",IF(AND('201920 DATA'!H463="*",$C463&gt;=400),"*",IF($C463&gt;=400,ROUND('201920 DATA'!H463/$C463,2),"")))</f>
        <v>0.28999999999999998</v>
      </c>
      <c r="U463" s="289">
        <f>IF(OR($C463="*",$C463&lt;400),"",IF(AND('201920 DATA'!FP463="*",$C463&gt;=400),"*",IF($C463&gt;=400,ROUND('201920 DATA'!FP463/$C463,2),"")))</f>
        <v>0.11</v>
      </c>
      <c r="V463" s="312">
        <f>IF(OR($D463="*",$D463&lt;400),"",IF(AND('201920 DATA'!M463="*",$D463&gt;=400),"*",IF($D463&gt;=400,ROUND('201920 DATA'!M463/$D463,2),"")))</f>
        <v>0</v>
      </c>
      <c r="W463" s="312">
        <f>IF(OR($D463="*",$D463&lt;400),"",IF(AND('201920 DATA'!N463="*",$D463&gt;=400),"*",IF($D463&gt;=400,ROUND('201920 DATA'!N463/$D463,2),"")))</f>
        <v>0.5</v>
      </c>
      <c r="X463" s="312">
        <f>IF(OR($D463="*",$D463&lt;400),"",IF(AND('201920 DATA'!O463="*",$D463&gt;=400),"*",IF($D463&gt;=400,ROUND('201920 DATA'!O463/$D463,2),"")))</f>
        <v>0.24</v>
      </c>
      <c r="Y463" s="312">
        <f>IF(OR($D463="*",$D463&lt;400),"",IF(AND('201920 DATA'!P463="*",$D463&gt;=400),"*",IF($D463&gt;=400,ROUND('201920 DATA'!P463/$D463,2),"")))</f>
        <v>0.09</v>
      </c>
      <c r="Z463" s="312">
        <f>IF(OR($D463="*",$D463&lt;400),"",IF(AND('201920 DATA'!Q463="*",$D463&gt;=400),"*",IF($D463&gt;=400,ROUND('201920 DATA'!Q463/$D463,2),"")))</f>
        <v>0.12</v>
      </c>
      <c r="AA463" s="312">
        <f>IF(OR($D463="*",$D463&lt;400),"",IF(AND('201920 DATA'!R463="*",$D463&gt;=400),"*",IF($D463&gt;=400,ROUND('201920 DATA'!R463/$D463,2),"")))</f>
        <v>0.03</v>
      </c>
      <c r="AB463" s="312">
        <f>IF(OR($D463="*",$D463&lt;400),"",IF(AND('201920 DATA'!S463="*",$D463&gt;=400),"*",IF($D463&gt;=400,ROUND('201920 DATA'!S463/$D463,2),"")))</f>
        <v>0.01</v>
      </c>
      <c r="AC463" s="312">
        <f>IF(OR($D463="*",$D463&lt;400),"",IF(AND('201920 DATA'!T463="*",$D463&gt;=400),"*",IF($D463&gt;=400,ROUND('201920 DATA'!T463/$D463,2),"")))</f>
        <v>0</v>
      </c>
      <c r="AD463" s="289">
        <f>IF(OR($C463="*",$C463&lt;400),"",IF(AND('201920 DATA'!BC463="*",$C463&gt;=400),"*",IF($C463&gt;=400,ROUND('201920 DATA'!BC463/$C463,2),"")))</f>
        <v>0.03</v>
      </c>
      <c r="AE463" s="289">
        <f>IF(OR($C463="*",$C463&lt;400),"",IF(AND('201920 DATA'!BD463="*",$C463&gt;=400),"*",IF($C463&gt;=400,ROUND('201920 DATA'!BD463/$C463,2),"")))</f>
        <v>0.14000000000000001</v>
      </c>
      <c r="AF463" s="289">
        <f>IF(OR($C463="*",$C463&lt;400),"",IF(AND('201920 DATA'!BE463="*",$C463&gt;=400),"*",IF($C463&gt;=400,ROUND('201920 DATA'!BE463/$C463,2),"")))</f>
        <v>0.02</v>
      </c>
      <c r="AG463" s="289">
        <f>IF(OR($C463="*",$C463&lt;400),"",IF(AND('201920 DATA'!BF463="*",$C463&gt;=400),"*",IF($C463&gt;=400,ROUND('201920 DATA'!BF463/$C463,2),"")))</f>
        <v>0.02</v>
      </c>
      <c r="AH463" s="289">
        <f>IF(OR($C463="*",$C463&lt;400),"",IF(AND('201920 DATA'!BG463="*",$C463&gt;=400),"*",IF($C463&gt;=400,ROUND('201920 DATA'!BG463/$C463,2),"")))</f>
        <v>0.01</v>
      </c>
      <c r="AI463" s="289">
        <f>IF(OR($C463="*",$C463&lt;400),"",IF(AND('201920 DATA'!BH463="*",$C463&gt;=400),"*",IF($C463&gt;=400,ROUND('201920 DATA'!BH463/$C463,2),"")))</f>
        <v>0.02</v>
      </c>
      <c r="AJ463" s="289">
        <f>IF(OR($C463="*",$C463&lt;400),"",IF(AND('201920 DATA'!BI463="*",$C463&gt;=400),"*",IF($C463&gt;=400,ROUND('201920 DATA'!BI463/$C463,2),"")))</f>
        <v>0.03</v>
      </c>
      <c r="AK463" s="289">
        <f>IF(OR($C463="*",$C463&lt;400),"",IF(AND('201920 DATA'!BJ463="*",$C463&gt;=400),"*",IF($C463&gt;=400,ROUND('201920 DATA'!BJ463/$C463,2),"")))</f>
        <v>0.01</v>
      </c>
      <c r="AL463" s="289">
        <f>IF(OR($C463="*",$C463&lt;400),"",IF(AND('201920 DATA'!BK463="*",$C463&gt;=400),"*",IF($C463&gt;=400,ROUND('201920 DATA'!BK463/$C463,2),"")))</f>
        <v>0.06</v>
      </c>
      <c r="AM463" s="289">
        <f>IF(OR($C463="*",$C463&lt;400),"",IF(AND('201920 DATA'!BL463="*",$C463&gt;=400),"*",IF($C463&gt;=400,ROUND('201920 DATA'!BL463/$C463,2),"")))</f>
        <v>0.08</v>
      </c>
      <c r="AN463" s="289">
        <f>IF(OR($C463="*",$C463&lt;400),"",IF(AND('201920 DATA'!BM463="*",$C463&gt;=400),"*",IF($C463&gt;=400,ROUND('201920 DATA'!BM463/$C463,2),"")))</f>
        <v>0.15</v>
      </c>
      <c r="AO463" s="289">
        <f>IF(OR($C463="*",$C463&lt;400),"",IF(AND('201920 DATA'!BN463="*",$C463&gt;=400),"*",IF($C463&gt;=400,ROUND('201920 DATA'!BN463/$C463,2),"")))</f>
        <v>0.02</v>
      </c>
      <c r="AP463" s="289">
        <f>IF(OR($C463="*",$C463&lt;400),"",IF(AND('201920 DATA'!BO463="*",$C463&gt;=400),"*",IF($C463&gt;=400,ROUND('201920 DATA'!BO463/$C463,2),"")))</f>
        <v>0.06</v>
      </c>
      <c r="AQ463" s="289">
        <f>IF(OR($C463="*",$C463&lt;400),"",IF(AND('201920 DATA'!BP463="*",$C463&gt;=400),"*",IF($C463&gt;=400,ROUND('201920 DATA'!BP463/$C463,2),"")))</f>
        <v>0.06</v>
      </c>
      <c r="AR463" s="289">
        <f>IF(OR($C463="*",$C463&lt;400),"",IF(AND('201920 DATA'!BQ463="*",$C463&gt;=400),"*",IF($C463&gt;=400,ROUND('201920 DATA'!BQ463/$C463,2),"")))</f>
        <v>7.0000000000000007E-2</v>
      </c>
      <c r="AS463" s="289">
        <f>IF(OR($C463="*",$C463&lt;400),"",IF(AND('201920 DATA'!BR463="*",$C463&gt;=400),"*",IF($C463&gt;=400,ROUND('201920 DATA'!BR463/$C463,2),"")))</f>
        <v>0.02</v>
      </c>
      <c r="AT463" s="289">
        <f>IF(OR($C463="*",$C463&lt;400),"",IF(AND('201920 DATA'!BS463="*",$C463&gt;=400),"*",IF($C463&gt;=400,ROUND('201920 DATA'!BS463/$C463,2),"")))</f>
        <v>0</v>
      </c>
      <c r="AU463" s="289">
        <f>IF(OR($C463="*",$C463&lt;400),"",IF(AND('201920 DATA'!BT463="*",$C463&gt;=400),"*",IF($C463&gt;=400,ROUND('201920 DATA'!BT463/$C463,2),"")))</f>
        <v>0.09</v>
      </c>
      <c r="AV463" s="289">
        <f>IF(OR($C463="*",$C463&lt;400),"",IF(AND('201920 DATA'!BU463="*",$C463&gt;=400),"*",IF($C463&gt;=400,ROUND('201920 DATA'!BU463/$C463,2),"")))</f>
        <v>0.06</v>
      </c>
      <c r="AW463" s="289">
        <f>IF(OR($C463="*",$C463&lt;400),"",IF(AND('201920 DATA'!BV463="*",$C463&gt;=400),"*",IF($C463&gt;=400,ROUND('201920 DATA'!BV463/$C463,2),"")))</f>
        <v>0</v>
      </c>
      <c r="AX463" s="289">
        <f>IF(OR($C463="*",$C463&lt;400),"",IF(AND('201920 DATA'!BW463="*",$C463&gt;=400),"*",IF($C463&gt;=400,ROUND('201920 DATA'!BW463/$C463,2),"")))</f>
        <v>7.0000000000000007E-2</v>
      </c>
      <c r="AZ463" s="365">
        <v>132420</v>
      </c>
    </row>
    <row r="464" spans="1:52" x14ac:dyDescent="0.2">
      <c r="A464" s="373" t="s">
        <v>235</v>
      </c>
      <c r="B464" s="287">
        <f>'201920 DATA'!B464</f>
        <v>307715</v>
      </c>
      <c r="C464" s="288">
        <f>'201920 DATA'!C464</f>
        <v>245290</v>
      </c>
      <c r="D464" s="293">
        <f>'201920 DATA'!FQ464</f>
        <v>97950</v>
      </c>
      <c r="F464" s="313">
        <f t="shared" si="14"/>
        <v>0.1</v>
      </c>
      <c r="G464" s="295">
        <f t="shared" si="15"/>
        <v>0.8</v>
      </c>
      <c r="H464" s="289">
        <f>IF(OR($C464="*",$C464&lt;400),"",IF(AND('201920 DATA'!F464="*",$C464&gt;=400),"*",IF($C464&gt;=400,ROUND('201920 DATA'!F464/$C464,2),"")))</f>
        <v>0.35</v>
      </c>
      <c r="I464" s="296">
        <f>IF(OR($B464="*",$B464&lt;400),"",IF(AND('201920 DATA'!Y464="*",$B464&gt;=400),"*",IF($B464&gt;=400,ROUND('201920 DATA'!Y464/$B464,2),"")))</f>
        <v>0.1</v>
      </c>
      <c r="J464" s="296">
        <f>IF(OR($B464="*",$B464&lt;400),"",IF(AND('201920 DATA'!Z464="*",$B464&gt;=400),"*",IF($B464&gt;=400,ROUND('201920 DATA'!Z464/$B464,2),"")))</f>
        <v>0.11</v>
      </c>
      <c r="K464" s="296">
        <f>IF(OR($B464="*",$B464&lt;400),"",IF(AND('201920 DATA'!AA464="*",$B464&gt;=400),"*",IF($B464&gt;=400,ROUND('201920 DATA'!AA464/$B464,2),"")))</f>
        <v>0.13</v>
      </c>
      <c r="L464" s="296">
        <f>IF(OR($B464="*",$B464&lt;400),"",IF(AND('201920 DATA'!AB464="*",$B464&gt;=400),"*",IF($B464&gt;=400,ROUND('201920 DATA'!AB464/$B464,2),"")))</f>
        <v>0.17</v>
      </c>
      <c r="M464" s="296">
        <f>IF(OR($B464="*",$B464&lt;400),"",IF(AND('201920 DATA'!AC464="*",$B464&gt;=400),"*",IF($B464&gt;=400,ROUND('201920 DATA'!AC464/$B464,2),"")))</f>
        <v>0.24</v>
      </c>
      <c r="N464" s="296">
        <f>IF(OR($B464="*",$B464&lt;400),"",IF(AND('201920 DATA'!AD464="*",$B464&gt;=400),"*",IF($B464&gt;=400,ROUND('201920 DATA'!AD464/$B464,2),"")))</f>
        <v>0.21</v>
      </c>
      <c r="O464" s="296">
        <f>IF(OR($B464="*",$B464&lt;400),"",IF(AND('201920 DATA'!AE464="*",$B464&gt;=400),"*",IF($B464&gt;=400,ROUND('201920 DATA'!AE464/$B464,2),"")))</f>
        <v>0.03</v>
      </c>
      <c r="P464" s="297"/>
      <c r="Q464" s="296">
        <f>IF(OR($B464="*",$B464&lt;400),"",IF(AND('201920 DATA'!FO464="*",$B464&gt;=400),"*",IF($B464&gt;=400,ROUND('201920 DATA'!FO464/$B464,2),"")))</f>
        <v>0.57999999999999996</v>
      </c>
      <c r="R464" s="289">
        <f>IF(OR($C464="*",$C464&lt;400),"",IF(AND('201920 DATA'!F464="*",$C464&gt;=400),"*",IF($C464&gt;=400,ROUND('201920 DATA'!F464/$C464,2),"")))</f>
        <v>0.35</v>
      </c>
      <c r="S464" s="289">
        <f>IF(OR($C464="*",$C464&lt;400),"",IF(AND('201920 DATA'!G464="*",$C464&gt;=400),"*",IF($C464&gt;=400,ROUND('201920 DATA'!G464/$C464,2),"")))</f>
        <v>0.09</v>
      </c>
      <c r="T464" s="289">
        <f>IF(OR($C464="*",$C464&lt;400),"",IF(AND('201920 DATA'!H464="*",$C464&gt;=400),"*",IF($C464&gt;=400,ROUND('201920 DATA'!H464/$C464,2),"")))</f>
        <v>0.42</v>
      </c>
      <c r="U464" s="289">
        <f>IF(OR($C464="*",$C464&lt;400),"",IF(AND('201920 DATA'!FP464="*",$C464&gt;=400),"*",IF($C464&gt;=400,ROUND('201920 DATA'!FP464/$C464,2),"")))</f>
        <v>0.13</v>
      </c>
      <c r="V464" s="312">
        <f>IF(OR($D464="*",$D464&lt;400),"",IF(AND('201920 DATA'!M464="*",$D464&gt;=400),"*",IF($D464&gt;=400,ROUND('201920 DATA'!M464/$D464,2),"")))</f>
        <v>0</v>
      </c>
      <c r="W464" s="312">
        <f>IF(OR($D464="*",$D464&lt;400),"",IF(AND('201920 DATA'!N464="*",$D464&gt;=400),"*",IF($D464&gt;=400,ROUND('201920 DATA'!N464/$D464,2),"")))</f>
        <v>0.62</v>
      </c>
      <c r="X464" s="312">
        <f>IF(OR($D464="*",$D464&lt;400),"",IF(AND('201920 DATA'!O464="*",$D464&gt;=400),"*",IF($D464&gt;=400,ROUND('201920 DATA'!O464/$D464,2),"")))</f>
        <v>0.16</v>
      </c>
      <c r="Y464" s="312">
        <f>IF(OR($D464="*",$D464&lt;400),"",IF(AND('201920 DATA'!P464="*",$D464&gt;=400),"*",IF($D464&gt;=400,ROUND('201920 DATA'!P464/$D464,2),"")))</f>
        <v>0.08</v>
      </c>
      <c r="Z464" s="312">
        <f>IF(OR($D464="*",$D464&lt;400),"",IF(AND('201920 DATA'!Q464="*",$D464&gt;=400),"*",IF($D464&gt;=400,ROUND('201920 DATA'!Q464/$D464,2),"")))</f>
        <v>0.11</v>
      </c>
      <c r="AA464" s="312">
        <f>IF(OR($D464="*",$D464&lt;400),"",IF(AND('201920 DATA'!R464="*",$D464&gt;=400),"*",IF($D464&gt;=400,ROUND('201920 DATA'!R464/$D464,2),"")))</f>
        <v>0.02</v>
      </c>
      <c r="AB464" s="312">
        <f>IF(OR($D464="*",$D464&lt;400),"",IF(AND('201920 DATA'!S464="*",$D464&gt;=400),"*",IF($D464&gt;=400,ROUND('201920 DATA'!S464/$D464,2),"")))</f>
        <v>0.01</v>
      </c>
      <c r="AC464" s="312">
        <f>IF(OR($D464="*",$D464&lt;400),"",IF(AND('201920 DATA'!T464="*",$D464&gt;=400),"*",IF($D464&gt;=400,ROUND('201920 DATA'!T464/$D464,2),"")))</f>
        <v>0</v>
      </c>
      <c r="AD464" s="289">
        <f>IF(OR($C464="*",$C464&lt;400),"",IF(AND('201920 DATA'!BC464="*",$C464&gt;=400),"*",IF($C464&gt;=400,ROUND('201920 DATA'!BC464/$C464,2),"")))</f>
        <v>0.03</v>
      </c>
      <c r="AE464" s="289">
        <f>IF(OR($C464="*",$C464&lt;400),"",IF(AND('201920 DATA'!BD464="*",$C464&gt;=400),"*",IF($C464&gt;=400,ROUND('201920 DATA'!BD464/$C464,2),"")))</f>
        <v>0.2</v>
      </c>
      <c r="AF464" s="289">
        <f>IF(OR($C464="*",$C464&lt;400),"",IF(AND('201920 DATA'!BE464="*",$C464&gt;=400),"*",IF($C464&gt;=400,ROUND('201920 DATA'!BE464/$C464,2),"")))</f>
        <v>0.03</v>
      </c>
      <c r="AG464" s="289">
        <f>IF(OR($C464="*",$C464&lt;400),"",IF(AND('201920 DATA'!BF464="*",$C464&gt;=400),"*",IF($C464&gt;=400,ROUND('201920 DATA'!BF464/$C464,2),"")))</f>
        <v>0.01</v>
      </c>
      <c r="AH464" s="289">
        <f>IF(OR($C464="*",$C464&lt;400),"",IF(AND('201920 DATA'!BG464="*",$C464&gt;=400),"*",IF($C464&gt;=400,ROUND('201920 DATA'!BG464/$C464,2),"")))</f>
        <v>0.01</v>
      </c>
      <c r="AI464" s="289">
        <f>IF(OR($C464="*",$C464&lt;400),"",IF(AND('201920 DATA'!BH464="*",$C464&gt;=400),"*",IF($C464&gt;=400,ROUND('201920 DATA'!BH464/$C464,2),"")))</f>
        <v>0.03</v>
      </c>
      <c r="AJ464" s="289">
        <f>IF(OR($C464="*",$C464&lt;400),"",IF(AND('201920 DATA'!BI464="*",$C464&gt;=400),"*",IF($C464&gt;=400,ROUND('201920 DATA'!BI464/$C464,2),"")))</f>
        <v>0.03</v>
      </c>
      <c r="AK464" s="289">
        <f>IF(OR($C464="*",$C464&lt;400),"",IF(AND('201920 DATA'!BJ464="*",$C464&gt;=400),"*",IF($C464&gt;=400,ROUND('201920 DATA'!BJ464/$C464,2),"")))</f>
        <v>0</v>
      </c>
      <c r="AL464" s="289">
        <f>IF(OR($C464="*",$C464&lt;400),"",IF(AND('201920 DATA'!BK464="*",$C464&gt;=400),"*",IF($C464&gt;=400,ROUND('201920 DATA'!BK464/$C464,2),"")))</f>
        <v>0.05</v>
      </c>
      <c r="AM464" s="289">
        <f>IF(OR($C464="*",$C464&lt;400),"",IF(AND('201920 DATA'!BL464="*",$C464&gt;=400),"*",IF($C464&gt;=400,ROUND('201920 DATA'!BL464/$C464,2),"")))</f>
        <v>0.05</v>
      </c>
      <c r="AN464" s="289">
        <f>IF(OR($C464="*",$C464&lt;400),"",IF(AND('201920 DATA'!BM464="*",$C464&gt;=400),"*",IF($C464&gt;=400,ROUND('201920 DATA'!BM464/$C464,2),"")))</f>
        <v>0.09</v>
      </c>
      <c r="AO464" s="289">
        <f>IF(OR($C464="*",$C464&lt;400),"",IF(AND('201920 DATA'!BN464="*",$C464&gt;=400),"*",IF($C464&gt;=400,ROUND('201920 DATA'!BN464/$C464,2),"")))</f>
        <v>0.02</v>
      </c>
      <c r="AP464" s="289">
        <f>IF(OR($C464="*",$C464&lt;400),"",IF(AND('201920 DATA'!BO464="*",$C464&gt;=400),"*",IF($C464&gt;=400,ROUND('201920 DATA'!BO464/$C464,2),"")))</f>
        <v>0.06</v>
      </c>
      <c r="AQ464" s="289">
        <f>IF(OR($C464="*",$C464&lt;400),"",IF(AND('201920 DATA'!BP464="*",$C464&gt;=400),"*",IF($C464&gt;=400,ROUND('201920 DATA'!BP464/$C464,2),"")))</f>
        <v>0.04</v>
      </c>
      <c r="AR464" s="289">
        <f>IF(OR($C464="*",$C464&lt;400),"",IF(AND('201920 DATA'!BQ464="*",$C464&gt;=400),"*",IF($C464&gt;=400,ROUND('201920 DATA'!BQ464/$C464,2),"")))</f>
        <v>0.08</v>
      </c>
      <c r="AS464" s="289">
        <f>IF(OR($C464="*",$C464&lt;400),"",IF(AND('201920 DATA'!BR464="*",$C464&gt;=400),"*",IF($C464&gt;=400,ROUND('201920 DATA'!BR464/$C464,2),"")))</f>
        <v>0.01</v>
      </c>
      <c r="AT464" s="289">
        <f>IF(OR($C464="*",$C464&lt;400),"",IF(AND('201920 DATA'!BS464="*",$C464&gt;=400),"*",IF($C464&gt;=400,ROUND('201920 DATA'!BS464/$C464,2),"")))</f>
        <v>0.01</v>
      </c>
      <c r="AU464" s="289">
        <f>IF(OR($C464="*",$C464&lt;400),"",IF(AND('201920 DATA'!BT464="*",$C464&gt;=400),"*",IF($C464&gt;=400,ROUND('201920 DATA'!BT464/$C464,2),"")))</f>
        <v>0.11</v>
      </c>
      <c r="AV464" s="289">
        <f>IF(OR($C464="*",$C464&lt;400),"",IF(AND('201920 DATA'!BU464="*",$C464&gt;=400),"*",IF($C464&gt;=400,ROUND('201920 DATA'!BU464/$C464,2),"")))</f>
        <v>7.0000000000000007E-2</v>
      </c>
      <c r="AW464" s="289">
        <f>IF(OR($C464="*",$C464&lt;400),"",IF(AND('201920 DATA'!BV464="*",$C464&gt;=400),"*",IF($C464&gt;=400,ROUND('201920 DATA'!BV464/$C464,2),"")))</f>
        <v>0</v>
      </c>
      <c r="AX464" s="289">
        <f>IF(OR($C464="*",$C464&lt;400),"",IF(AND('201920 DATA'!BW464="*",$C464&gt;=400),"*",IF($C464&gt;=400,ROUND('201920 DATA'!BW464/$C464,2),"")))</f>
        <v>7.0000000000000007E-2</v>
      </c>
      <c r="AZ464" s="365">
        <v>276465</v>
      </c>
    </row>
    <row r="465" spans="1:52" x14ac:dyDescent="0.2">
      <c r="A465" s="373" t="s">
        <v>236</v>
      </c>
      <c r="B465" s="287">
        <f>'201920 DATA'!B465</f>
        <v>3320</v>
      </c>
      <c r="C465" s="288">
        <f>'201920 DATA'!C465</f>
        <v>2645</v>
      </c>
      <c r="D465" s="293">
        <f>'201920 DATA'!FQ465</f>
        <v>0</v>
      </c>
      <c r="F465" s="313">
        <f t="shared" si="14"/>
        <v>-0.22</v>
      </c>
      <c r="G465" s="295">
        <f t="shared" si="15"/>
        <v>0.8</v>
      </c>
      <c r="H465" s="289">
        <f>IF(OR($C465="*",$C465&lt;400),"",IF(AND('201920 DATA'!F465="*",$C465&gt;=400),"*",IF($C465&gt;=400,ROUND('201920 DATA'!F465/$C465,2),"")))</f>
        <v>0.51</v>
      </c>
      <c r="I465" s="296" t="str">
        <f>IF(OR($B465="*",$B465&lt;400),"",IF(AND('201920 DATA'!Y465="*",$B465&gt;=400),"*",IF($B465&gt;=400,ROUND('201920 DATA'!Y465/$B465,2),"")))</f>
        <v>*</v>
      </c>
      <c r="J465" s="296">
        <f>IF(OR($B465="*",$B465&lt;400),"",IF(AND('201920 DATA'!Z465="*",$B465&gt;=400),"*",IF($B465&gt;=400,ROUND('201920 DATA'!Z465/$B465,2),"")))</f>
        <v>0.26</v>
      </c>
      <c r="K465" s="296">
        <f>IF(OR($B465="*",$B465&lt;400),"",IF(AND('201920 DATA'!AA465="*",$B465&gt;=400),"*",IF($B465&gt;=400,ROUND('201920 DATA'!AA465/$B465,2),"")))</f>
        <v>0.28000000000000003</v>
      </c>
      <c r="L465" s="296">
        <f>IF(OR($B465="*",$B465&lt;400),"",IF(AND('201920 DATA'!AB465="*",$B465&gt;=400),"*",IF($B465&gt;=400,ROUND('201920 DATA'!AB465/$B465,2),"")))</f>
        <v>0.25</v>
      </c>
      <c r="M465" s="296">
        <f>IF(OR($B465="*",$B465&lt;400),"",IF(AND('201920 DATA'!AC465="*",$B465&gt;=400),"*",IF($B465&gt;=400,ROUND('201920 DATA'!AC465/$B465,2),"")))</f>
        <v>0.14000000000000001</v>
      </c>
      <c r="N465" s="296">
        <f>IF(OR($B465="*",$B465&lt;400),"",IF(AND('201920 DATA'!AD465="*",$B465&gt;=400),"*",IF($B465&gt;=400,ROUND('201920 DATA'!AD465/$B465,2),"")))</f>
        <v>0.08</v>
      </c>
      <c r="O465" s="296">
        <f>IF(OR($B465="*",$B465&lt;400),"",IF(AND('201920 DATA'!AE465="*",$B465&gt;=400),"*",IF($B465&gt;=400,ROUND('201920 DATA'!AE465/$B465,2),"")))</f>
        <v>0.01</v>
      </c>
      <c r="P465" s="297"/>
      <c r="Q465" s="296">
        <f>IF(OR($B465="*",$B465&lt;400),"",IF(AND('201920 DATA'!FO465="*",$B465&gt;=400),"*",IF($B465&gt;=400,ROUND('201920 DATA'!FO465/$B465,2),"")))</f>
        <v>0</v>
      </c>
      <c r="R465" s="289">
        <f>IF(OR($C465="*",$C465&lt;400),"",IF(AND('201920 DATA'!F465="*",$C465&gt;=400),"*",IF($C465&gt;=400,ROUND('201920 DATA'!F465/$C465,2),"")))</f>
        <v>0.51</v>
      </c>
      <c r="S465" s="289">
        <f>IF(OR($C465="*",$C465&lt;400),"",IF(AND('201920 DATA'!G465="*",$C465&gt;=400),"*",IF($C465&gt;=400,ROUND('201920 DATA'!G465/$C465,2),"")))</f>
        <v>0.31</v>
      </c>
      <c r="T465" s="289">
        <f>IF(OR($C465="*",$C465&lt;400),"",IF(AND('201920 DATA'!H465="*",$C465&gt;=400),"*",IF($C465&gt;=400,ROUND('201920 DATA'!H465/$C465,2),"")))</f>
        <v>0.1</v>
      </c>
      <c r="U465" s="289">
        <f>IF(OR($C465="*",$C465&lt;400),"",IF(AND('201920 DATA'!FP465="*",$C465&gt;=400),"*",IF($C465&gt;=400,ROUND('201920 DATA'!FP465/$C465,2),"")))</f>
        <v>0.08</v>
      </c>
      <c r="V465" s="312" t="str">
        <f>IF(OR($D465="*",$D465&lt;400),"",IF(AND('201920 DATA'!M465="*",$D465&gt;=400),"*",IF($D465&gt;=400,ROUND('201920 DATA'!M465/$D465,2),"")))</f>
        <v/>
      </c>
      <c r="W465" s="312" t="str">
        <f>IF(OR($D465="*",$D465&lt;400),"",IF(AND('201920 DATA'!N465="*",$D465&gt;=400),"*",IF($D465&gt;=400,ROUND('201920 DATA'!N465/$D465,2),"")))</f>
        <v/>
      </c>
      <c r="X465" s="312" t="str">
        <f>IF(OR($D465="*",$D465&lt;400),"",IF(AND('201920 DATA'!O465="*",$D465&gt;=400),"*",IF($D465&gt;=400,ROUND('201920 DATA'!O465/$D465,2),"")))</f>
        <v/>
      </c>
      <c r="Y465" s="312" t="str">
        <f>IF(OR($D465="*",$D465&lt;400),"",IF(AND('201920 DATA'!P465="*",$D465&gt;=400),"*",IF($D465&gt;=400,ROUND('201920 DATA'!P465/$D465,2),"")))</f>
        <v/>
      </c>
      <c r="Z465" s="312" t="str">
        <f>IF(OR($D465="*",$D465&lt;400),"",IF(AND('201920 DATA'!Q465="*",$D465&gt;=400),"*",IF($D465&gt;=400,ROUND('201920 DATA'!Q465/$D465,2),"")))</f>
        <v/>
      </c>
      <c r="AA465" s="312" t="str">
        <f>IF(OR($D465="*",$D465&lt;400),"",IF(AND('201920 DATA'!R465="*",$D465&gt;=400),"*",IF($D465&gt;=400,ROUND('201920 DATA'!R465/$D465,2),"")))</f>
        <v/>
      </c>
      <c r="AB465" s="312" t="str">
        <f>IF(OR($D465="*",$D465&lt;400),"",IF(AND('201920 DATA'!S465="*",$D465&gt;=400),"*",IF($D465&gt;=400,ROUND('201920 DATA'!S465/$D465,2),"")))</f>
        <v/>
      </c>
      <c r="AC465" s="312" t="str">
        <f>IF(OR($D465="*",$D465&lt;400),"",IF(AND('201920 DATA'!T465="*",$D465&gt;=400),"*",IF($D465&gt;=400,ROUND('201920 DATA'!T465/$D465,2),"")))</f>
        <v/>
      </c>
      <c r="AD465" s="289">
        <f>IF(OR($C465="*",$C465&lt;400),"",IF(AND('201920 DATA'!BC465="*",$C465&gt;=400),"*",IF($C465&gt;=400,ROUND('201920 DATA'!BC465/$C465,2),"")))</f>
        <v>0</v>
      </c>
      <c r="AE465" s="289">
        <f>IF(OR($C465="*",$C465&lt;400),"",IF(AND('201920 DATA'!BD465="*",$C465&gt;=400),"*",IF($C465&gt;=400,ROUND('201920 DATA'!BD465/$C465,2),"")))</f>
        <v>0</v>
      </c>
      <c r="AF465" s="289">
        <f>IF(OR($C465="*",$C465&lt;400),"",IF(AND('201920 DATA'!BE465="*",$C465&gt;=400),"*",IF($C465&gt;=400,ROUND('201920 DATA'!BE465/$C465,2),"")))</f>
        <v>0</v>
      </c>
      <c r="AG465" s="289">
        <f>IF(OR($C465="*",$C465&lt;400),"",IF(AND('201920 DATA'!BF465="*",$C465&gt;=400),"*",IF($C465&gt;=400,ROUND('201920 DATA'!BF465/$C465,2),"")))</f>
        <v>0</v>
      </c>
      <c r="AH465" s="289">
        <f>IF(OR($C465="*",$C465&lt;400),"",IF(AND('201920 DATA'!BG465="*",$C465&gt;=400),"*",IF($C465&gt;=400,ROUND('201920 DATA'!BG465/$C465,2),"")))</f>
        <v>0.28999999999999998</v>
      </c>
      <c r="AI465" s="289">
        <f>IF(OR($C465="*",$C465&lt;400),"",IF(AND('201920 DATA'!BH465="*",$C465&gt;=400),"*",IF($C465&gt;=400,ROUND('201920 DATA'!BH465/$C465,2),"")))</f>
        <v>0</v>
      </c>
      <c r="AJ465" s="289">
        <f>IF(OR($C465="*",$C465&lt;400),"",IF(AND('201920 DATA'!BI465="*",$C465&gt;=400),"*",IF($C465&gt;=400,ROUND('201920 DATA'!BI465/$C465,2),"")))</f>
        <v>0</v>
      </c>
      <c r="AK465" s="289">
        <f>IF(OR($C465="*",$C465&lt;400),"",IF(AND('201920 DATA'!BJ465="*",$C465&gt;=400),"*",IF($C465&gt;=400,ROUND('201920 DATA'!BJ465/$C465,2),"")))</f>
        <v>0</v>
      </c>
      <c r="AL465" s="289">
        <f>IF(OR($C465="*",$C465&lt;400),"",IF(AND('201920 DATA'!BK465="*",$C465&gt;=400),"*",IF($C465&gt;=400,ROUND('201920 DATA'!BK465/$C465,2),"")))</f>
        <v>0</v>
      </c>
      <c r="AM465" s="289">
        <f>IF(OR($C465="*",$C465&lt;400),"",IF(AND('201920 DATA'!BL465="*",$C465&gt;=400),"*",IF($C465&gt;=400,ROUND('201920 DATA'!BL465/$C465,2),"")))</f>
        <v>0</v>
      </c>
      <c r="AN465" s="289">
        <f>IF(OR($C465="*",$C465&lt;400),"",IF(AND('201920 DATA'!BM465="*",$C465&gt;=400),"*",IF($C465&gt;=400,ROUND('201920 DATA'!BM465/$C465,2),"")))</f>
        <v>0</v>
      </c>
      <c r="AO465" s="289">
        <f>IF(OR($C465="*",$C465&lt;400),"",IF(AND('201920 DATA'!BN465="*",$C465&gt;=400),"*",IF($C465&gt;=400,ROUND('201920 DATA'!BN465/$C465,2),"")))</f>
        <v>0</v>
      </c>
      <c r="AP465" s="289">
        <f>IF(OR($C465="*",$C465&lt;400),"",IF(AND('201920 DATA'!BO465="*",$C465&gt;=400),"*",IF($C465&gt;=400,ROUND('201920 DATA'!BO465/$C465,2),"")))</f>
        <v>0</v>
      </c>
      <c r="AQ465" s="289">
        <f>IF(OR($C465="*",$C465&lt;400),"",IF(AND('201920 DATA'!BP465="*",$C465&gt;=400),"*",IF($C465&gt;=400,ROUND('201920 DATA'!BP465/$C465,2),"")))</f>
        <v>0</v>
      </c>
      <c r="AR465" s="289">
        <f>IF(OR($C465="*",$C465&lt;400),"",IF(AND('201920 DATA'!BQ465="*",$C465&gt;=400),"*",IF($C465&gt;=400,ROUND('201920 DATA'!BQ465/$C465,2),"")))</f>
        <v>0</v>
      </c>
      <c r="AS465" s="289">
        <f>IF(OR($C465="*",$C465&lt;400),"",IF(AND('201920 DATA'!BR465="*",$C465&gt;=400),"*",IF($C465&gt;=400,ROUND('201920 DATA'!BR465/$C465,2),"")))</f>
        <v>0</v>
      </c>
      <c r="AT465" s="289">
        <f>IF(OR($C465="*",$C465&lt;400),"",IF(AND('201920 DATA'!BS465="*",$C465&gt;=400),"*",IF($C465&gt;=400,ROUND('201920 DATA'!BS465/$C465,2),"")))</f>
        <v>0</v>
      </c>
      <c r="AU465" s="289">
        <f>IF(OR($C465="*",$C465&lt;400),"",IF(AND('201920 DATA'!BT465="*",$C465&gt;=400),"*",IF($C465&gt;=400,ROUND('201920 DATA'!BT465/$C465,2),"")))</f>
        <v>0.71</v>
      </c>
      <c r="AV465" s="289">
        <f>IF(OR($C465="*",$C465&lt;400),"",IF(AND('201920 DATA'!BU465="*",$C465&gt;=400),"*",IF($C465&gt;=400,ROUND('201920 DATA'!BU465/$C465,2),"")))</f>
        <v>0</v>
      </c>
      <c r="AW465" s="289">
        <f>IF(OR($C465="*",$C465&lt;400),"",IF(AND('201920 DATA'!BV465="*",$C465&gt;=400),"*",IF($C465&gt;=400,ROUND('201920 DATA'!BV465/$C465,2),"")))</f>
        <v>0</v>
      </c>
      <c r="AX465" s="289" t="str">
        <f>IF(OR($C465="*",$C465&lt;400),"",IF(AND('201920 DATA'!BW465="*",$C465&gt;=400),"*",IF($C465&gt;=400,ROUND('201920 DATA'!BW465/$C465,2),"")))</f>
        <v>*</v>
      </c>
      <c r="AZ465" s="365">
        <v>4035</v>
      </c>
    </row>
    <row r="466" spans="1:52" x14ac:dyDescent="0.2">
      <c r="A466" s="373" t="s">
        <v>237</v>
      </c>
      <c r="B466" s="287">
        <f>'201920 DATA'!B466</f>
        <v>680</v>
      </c>
      <c r="C466" s="288">
        <f>'201920 DATA'!C466</f>
        <v>550</v>
      </c>
      <c r="D466" s="293">
        <f>'201920 DATA'!FQ466</f>
        <v>0</v>
      </c>
      <c r="F466" s="313">
        <f t="shared" si="14"/>
        <v>-10.68</v>
      </c>
      <c r="G466" s="295">
        <f t="shared" si="15"/>
        <v>0.81</v>
      </c>
      <c r="H466" s="289">
        <f>IF(OR($C466="*",$C466&lt;400),"",IF(AND('201920 DATA'!F466="*",$C466&gt;=400),"*",IF($C466&gt;=400,ROUND('201920 DATA'!F466/$C466,2),"")))</f>
        <v>0.51</v>
      </c>
      <c r="I466" s="296">
        <f>IF(OR($B466="*",$B466&lt;400),"",IF(AND('201920 DATA'!Y466="*",$B466&gt;=400),"*",IF($B466&gt;=400,ROUND('201920 DATA'!Y466/$B466,2),"")))</f>
        <v>0.16</v>
      </c>
      <c r="J466" s="296">
        <f>IF(OR($B466="*",$B466&lt;400),"",IF(AND('201920 DATA'!Z466="*",$B466&gt;=400),"*",IF($B466&gt;=400,ROUND('201920 DATA'!Z466/$B466,2),"")))</f>
        <v>0.26</v>
      </c>
      <c r="K466" s="296">
        <f>IF(OR($B466="*",$B466&lt;400),"",IF(AND('201920 DATA'!AA466="*",$B466&gt;=400),"*",IF($B466&gt;=400,ROUND('201920 DATA'!AA466/$B466,2),"")))</f>
        <v>0.21</v>
      </c>
      <c r="L466" s="296">
        <f>IF(OR($B466="*",$B466&lt;400),"",IF(AND('201920 DATA'!AB466="*",$B466&gt;=400),"*",IF($B466&gt;=400,ROUND('201920 DATA'!AB466/$B466,2),"")))</f>
        <v>0.19</v>
      </c>
      <c r="M466" s="296">
        <f>IF(OR($B466="*",$B466&lt;400),"",IF(AND('201920 DATA'!AC466="*",$B466&gt;=400),"*",IF($B466&gt;=400,ROUND('201920 DATA'!AC466/$B466,2),"")))</f>
        <v>0.1</v>
      </c>
      <c r="N466" s="296">
        <f>IF(OR($B466="*",$B466&lt;400),"",IF(AND('201920 DATA'!AD466="*",$B466&gt;=400),"*",IF($B466&gt;=400,ROUND('201920 DATA'!AD466/$B466,2),"")))</f>
        <v>7.0000000000000007E-2</v>
      </c>
      <c r="O466" s="296" t="str">
        <f>IF(OR($B466="*",$B466&lt;400),"",IF(AND('201920 DATA'!AE466="*",$B466&gt;=400),"*",IF($B466&gt;=400,ROUND('201920 DATA'!AE466/$B466,2),"")))</f>
        <v>*</v>
      </c>
      <c r="P466" s="297"/>
      <c r="Q466" s="296">
        <f>IF(OR($B466="*",$B466&lt;400),"",IF(AND('201920 DATA'!FO466="*",$B466&gt;=400),"*",IF($B466&gt;=400,ROUND('201920 DATA'!FO466/$B466,2),"")))</f>
        <v>0</v>
      </c>
      <c r="R466" s="289">
        <f>IF(OR($C466="*",$C466&lt;400),"",IF(AND('201920 DATA'!F466="*",$C466&gt;=400),"*",IF($C466&gt;=400,ROUND('201920 DATA'!F466/$C466,2),"")))</f>
        <v>0.51</v>
      </c>
      <c r="S466" s="289">
        <f>IF(OR($C466="*",$C466&lt;400),"",IF(AND('201920 DATA'!G466="*",$C466&gt;=400),"*",IF($C466&gt;=400,ROUND('201920 DATA'!G466/$C466,2),"")))</f>
        <v>0.33</v>
      </c>
      <c r="T466" s="289">
        <f>IF(OR($C466="*",$C466&lt;400),"",IF(AND('201920 DATA'!H466="*",$C466&gt;=400),"*",IF($C466&gt;=400,ROUND('201920 DATA'!H466/$C466,2),"")))</f>
        <v>0.12</v>
      </c>
      <c r="U466" s="289">
        <f>IF(OR($C466="*",$C466&lt;400),"",IF(AND('201920 DATA'!FP466="*",$C466&gt;=400),"*",IF($C466&gt;=400,ROUND('201920 DATA'!FP466/$C466,2),"")))</f>
        <v>0.05</v>
      </c>
      <c r="V466" s="312" t="str">
        <f>IF(OR($D466="*",$D466&lt;400),"",IF(AND('201920 DATA'!M466="*",$D466&gt;=400),"*",IF($D466&gt;=400,ROUND('201920 DATA'!M466/$D466,2),"")))</f>
        <v/>
      </c>
      <c r="W466" s="312" t="str">
        <f>IF(OR($D466="*",$D466&lt;400),"",IF(AND('201920 DATA'!N466="*",$D466&gt;=400),"*",IF($D466&gt;=400,ROUND('201920 DATA'!N466/$D466,2),"")))</f>
        <v/>
      </c>
      <c r="X466" s="312" t="str">
        <f>IF(OR($D466="*",$D466&lt;400),"",IF(AND('201920 DATA'!O466="*",$D466&gt;=400),"*",IF($D466&gt;=400,ROUND('201920 DATA'!O466/$D466,2),"")))</f>
        <v/>
      </c>
      <c r="Y466" s="312" t="str">
        <f>IF(OR($D466="*",$D466&lt;400),"",IF(AND('201920 DATA'!P466="*",$D466&gt;=400),"*",IF($D466&gt;=400,ROUND('201920 DATA'!P466/$D466,2),"")))</f>
        <v/>
      </c>
      <c r="Z466" s="312" t="str">
        <f>IF(OR($D466="*",$D466&lt;400),"",IF(AND('201920 DATA'!Q466="*",$D466&gt;=400),"*",IF($D466&gt;=400,ROUND('201920 DATA'!Q466/$D466,2),"")))</f>
        <v/>
      </c>
      <c r="AA466" s="312" t="str">
        <f>IF(OR($D466="*",$D466&lt;400),"",IF(AND('201920 DATA'!R466="*",$D466&gt;=400),"*",IF($D466&gt;=400,ROUND('201920 DATA'!R466/$D466,2),"")))</f>
        <v/>
      </c>
      <c r="AB466" s="312" t="str">
        <f>IF(OR($D466="*",$D466&lt;400),"",IF(AND('201920 DATA'!S466="*",$D466&gt;=400),"*",IF($D466&gt;=400,ROUND('201920 DATA'!S466/$D466,2),"")))</f>
        <v/>
      </c>
      <c r="AC466" s="312" t="str">
        <f>IF(OR($D466="*",$D466&lt;400),"",IF(AND('201920 DATA'!T466="*",$D466&gt;=400),"*",IF($D466&gt;=400,ROUND('201920 DATA'!T466/$D466,2),"")))</f>
        <v/>
      </c>
      <c r="AD466" s="289">
        <f>IF(OR($C466="*",$C466&lt;400),"",IF(AND('201920 DATA'!BC466="*",$C466&gt;=400),"*",IF($C466&gt;=400,ROUND('201920 DATA'!BC466/$C466,2),"")))</f>
        <v>0</v>
      </c>
      <c r="AE466" s="289">
        <f>IF(OR($C466="*",$C466&lt;400),"",IF(AND('201920 DATA'!BD466="*",$C466&gt;=400),"*",IF($C466&gt;=400,ROUND('201920 DATA'!BD466/$C466,2),"")))</f>
        <v>0</v>
      </c>
      <c r="AF466" s="289">
        <f>IF(OR($C466="*",$C466&lt;400),"",IF(AND('201920 DATA'!BE466="*",$C466&gt;=400),"*",IF($C466&gt;=400,ROUND('201920 DATA'!BE466/$C466,2),"")))</f>
        <v>0</v>
      </c>
      <c r="AG466" s="289">
        <f>IF(OR($C466="*",$C466&lt;400),"",IF(AND('201920 DATA'!BF466="*",$C466&gt;=400),"*",IF($C466&gt;=400,ROUND('201920 DATA'!BF466/$C466,2),"")))</f>
        <v>0</v>
      </c>
      <c r="AH466" s="289">
        <f>IF(OR($C466="*",$C466&lt;400),"",IF(AND('201920 DATA'!BG466="*",$C466&gt;=400),"*",IF($C466&gt;=400,ROUND('201920 DATA'!BG466/$C466,2),"")))</f>
        <v>0.55000000000000004</v>
      </c>
      <c r="AI466" s="289">
        <f>IF(OR($C466="*",$C466&lt;400),"",IF(AND('201920 DATA'!BH466="*",$C466&gt;=400),"*",IF($C466&gt;=400,ROUND('201920 DATA'!BH466/$C466,2),"")))</f>
        <v>0.05</v>
      </c>
      <c r="AJ466" s="289">
        <f>IF(OR($C466="*",$C466&lt;400),"",IF(AND('201920 DATA'!BI466="*",$C466&gt;=400),"*",IF($C466&gt;=400,ROUND('201920 DATA'!BI466/$C466,2),"")))</f>
        <v>0</v>
      </c>
      <c r="AK466" s="289">
        <f>IF(OR($C466="*",$C466&lt;400),"",IF(AND('201920 DATA'!BJ466="*",$C466&gt;=400),"*",IF($C466&gt;=400,ROUND('201920 DATA'!BJ466/$C466,2),"")))</f>
        <v>0</v>
      </c>
      <c r="AL466" s="289">
        <f>IF(OR($C466="*",$C466&lt;400),"",IF(AND('201920 DATA'!BK466="*",$C466&gt;=400),"*",IF($C466&gt;=400,ROUND('201920 DATA'!BK466/$C466,2),"")))</f>
        <v>0</v>
      </c>
      <c r="AM466" s="289">
        <f>IF(OR($C466="*",$C466&lt;400),"",IF(AND('201920 DATA'!BL466="*",$C466&gt;=400),"*",IF($C466&gt;=400,ROUND('201920 DATA'!BL466/$C466,2),"")))</f>
        <v>0</v>
      </c>
      <c r="AN466" s="289">
        <f>IF(OR($C466="*",$C466&lt;400),"",IF(AND('201920 DATA'!BM466="*",$C466&gt;=400),"*",IF($C466&gt;=400,ROUND('201920 DATA'!BM466/$C466,2),"")))</f>
        <v>0</v>
      </c>
      <c r="AO466" s="289">
        <f>IF(OR($C466="*",$C466&lt;400),"",IF(AND('201920 DATA'!BN466="*",$C466&gt;=400),"*",IF($C466&gt;=400,ROUND('201920 DATA'!BN466/$C466,2),"")))</f>
        <v>0</v>
      </c>
      <c r="AP466" s="289">
        <f>IF(OR($C466="*",$C466&lt;400),"",IF(AND('201920 DATA'!BO466="*",$C466&gt;=400),"*",IF($C466&gt;=400,ROUND('201920 DATA'!BO466/$C466,2),"")))</f>
        <v>0</v>
      </c>
      <c r="AQ466" s="289">
        <f>IF(OR($C466="*",$C466&lt;400),"",IF(AND('201920 DATA'!BP466="*",$C466&gt;=400),"*",IF($C466&gt;=400,ROUND('201920 DATA'!BP466/$C466,2),"")))</f>
        <v>0</v>
      </c>
      <c r="AR466" s="289">
        <f>IF(OR($C466="*",$C466&lt;400),"",IF(AND('201920 DATA'!BQ466="*",$C466&gt;=400),"*",IF($C466&gt;=400,ROUND('201920 DATA'!BQ466/$C466,2),"")))</f>
        <v>0</v>
      </c>
      <c r="AS466" s="289">
        <f>IF(OR($C466="*",$C466&lt;400),"",IF(AND('201920 DATA'!BR466="*",$C466&gt;=400),"*",IF($C466&gt;=400,ROUND('201920 DATA'!BR466/$C466,2),"")))</f>
        <v>0</v>
      </c>
      <c r="AT466" s="289">
        <f>IF(OR($C466="*",$C466&lt;400),"",IF(AND('201920 DATA'!BS466="*",$C466&gt;=400),"*",IF($C466&gt;=400,ROUND('201920 DATA'!BS466/$C466,2),"")))</f>
        <v>0</v>
      </c>
      <c r="AU466" s="289">
        <f>IF(OR($C466="*",$C466&lt;400),"",IF(AND('201920 DATA'!BT466="*",$C466&gt;=400),"*",IF($C466&gt;=400,ROUND('201920 DATA'!BT466/$C466,2),"")))</f>
        <v>0.03</v>
      </c>
      <c r="AV466" s="289">
        <f>IF(OR($C466="*",$C466&lt;400),"",IF(AND('201920 DATA'!BU466="*",$C466&gt;=400),"*",IF($C466&gt;=400,ROUND('201920 DATA'!BU466/$C466,2),"")))</f>
        <v>0</v>
      </c>
      <c r="AW466" s="289">
        <f>IF(OR($C466="*",$C466&lt;400),"",IF(AND('201920 DATA'!BV466="*",$C466&gt;=400),"*",IF($C466&gt;=400,ROUND('201920 DATA'!BV466/$C466,2),"")))</f>
        <v>0</v>
      </c>
      <c r="AX466" s="289">
        <f>IF(OR($C466="*",$C466&lt;400),"",IF(AND('201920 DATA'!BW466="*",$C466&gt;=400),"*",IF($C466&gt;=400,ROUND('201920 DATA'!BW466/$C466,2),"")))</f>
        <v>0.36</v>
      </c>
      <c r="AZ466" s="365">
        <v>7945</v>
      </c>
    </row>
    <row r="467" spans="1:52" x14ac:dyDescent="0.2">
      <c r="A467" s="373" t="s">
        <v>238</v>
      </c>
      <c r="B467" s="287">
        <f>'201920 DATA'!B467</f>
        <v>2450</v>
      </c>
      <c r="C467" s="288">
        <f>'201920 DATA'!C467</f>
        <v>1685</v>
      </c>
      <c r="D467" s="293" t="str">
        <f>'201920 DATA'!FQ467</f>
        <v>*</v>
      </c>
      <c r="F467" s="313">
        <f t="shared" si="14"/>
        <v>-0.44</v>
      </c>
      <c r="G467" s="295">
        <f t="shared" si="15"/>
        <v>0.69</v>
      </c>
      <c r="H467" s="289">
        <f>IF(OR($C467="*",$C467&lt;400),"",IF(AND('201920 DATA'!F467="*",$C467&gt;=400),"*",IF($C467&gt;=400,ROUND('201920 DATA'!F467/$C467,2),"")))</f>
        <v>0.84</v>
      </c>
      <c r="I467" s="296">
        <f>IF(OR($B467="*",$B467&lt;400),"",IF(AND('201920 DATA'!Y467="*",$B467&gt;=400),"*",IF($B467&gt;=400,ROUND('201920 DATA'!Y467/$B467,2),"")))</f>
        <v>0</v>
      </c>
      <c r="J467" s="296">
        <f>IF(OR($B467="*",$B467&lt;400),"",IF(AND('201920 DATA'!Z467="*",$B467&gt;=400),"*",IF($B467&gt;=400,ROUND('201920 DATA'!Z467/$B467,2),"")))</f>
        <v>0.23</v>
      </c>
      <c r="K467" s="296">
        <f>IF(OR($B467="*",$B467&lt;400),"",IF(AND('201920 DATA'!AA467="*",$B467&gt;=400),"*",IF($B467&gt;=400,ROUND('201920 DATA'!AA467/$B467,2),"")))</f>
        <v>0.25</v>
      </c>
      <c r="L467" s="296">
        <f>IF(OR($B467="*",$B467&lt;400),"",IF(AND('201920 DATA'!AB467="*",$B467&gt;=400),"*",IF($B467&gt;=400,ROUND('201920 DATA'!AB467/$B467,2),"")))</f>
        <v>0.23</v>
      </c>
      <c r="M467" s="296">
        <f>IF(OR($B467="*",$B467&lt;400),"",IF(AND('201920 DATA'!AC467="*",$B467&gt;=400),"*",IF($B467&gt;=400,ROUND('201920 DATA'!AC467/$B467,2),"")))</f>
        <v>0.17</v>
      </c>
      <c r="N467" s="296">
        <f>IF(OR($B467="*",$B467&lt;400),"",IF(AND('201920 DATA'!AD467="*",$B467&gt;=400),"*",IF($B467&gt;=400,ROUND('201920 DATA'!AD467/$B467,2),"")))</f>
        <v>0.1</v>
      </c>
      <c r="O467" s="296">
        <f>IF(OR($B467="*",$B467&lt;400),"",IF(AND('201920 DATA'!AE467="*",$B467&gt;=400),"*",IF($B467&gt;=400,ROUND('201920 DATA'!AE467/$B467,2),"")))</f>
        <v>0.01</v>
      </c>
      <c r="P467" s="297"/>
      <c r="Q467" s="296">
        <f>IF(OR($B467="*",$B467&lt;400),"",IF(AND('201920 DATA'!FO467="*",$B467&gt;=400),"*",IF($B467&gt;=400,ROUND('201920 DATA'!FO467/$B467,2),"")))</f>
        <v>0</v>
      </c>
      <c r="R467" s="289">
        <f>IF(OR($C467="*",$C467&lt;400),"",IF(AND('201920 DATA'!F467="*",$C467&gt;=400),"*",IF($C467&gt;=400,ROUND('201920 DATA'!F467/$C467,2),"")))</f>
        <v>0.84</v>
      </c>
      <c r="S467" s="289">
        <f>IF(OR($C467="*",$C467&lt;400),"",IF(AND('201920 DATA'!G467="*",$C467&gt;=400),"*",IF($C467&gt;=400,ROUND('201920 DATA'!G467/$C467,2),"")))</f>
        <v>0.14000000000000001</v>
      </c>
      <c r="T467" s="289">
        <f>IF(OR($C467="*",$C467&lt;400),"",IF(AND('201920 DATA'!H467="*",$C467&gt;=400),"*",IF($C467&gt;=400,ROUND('201920 DATA'!H467/$C467,2),"")))</f>
        <v>0.01</v>
      </c>
      <c r="U467" s="289" t="str">
        <f>IF(OR($C467="*",$C467&lt;400),"",IF(AND('201920 DATA'!FP467="*",$C467&gt;=400),"*",IF($C467&gt;=400,ROUND('201920 DATA'!FP467/$C467,2),"")))</f>
        <v>*</v>
      </c>
      <c r="V467" s="312" t="str">
        <f>IF(OR($D467="*",$D467&lt;400),"",IF(AND('201920 DATA'!M467="*",$D467&gt;=400),"*",IF($D467&gt;=400,ROUND('201920 DATA'!M467/$D467,2),"")))</f>
        <v/>
      </c>
      <c r="W467" s="312" t="str">
        <f>IF(OR($D467="*",$D467&lt;400),"",IF(AND('201920 DATA'!N467="*",$D467&gt;=400),"*",IF($D467&gt;=400,ROUND('201920 DATA'!N467/$D467,2),"")))</f>
        <v/>
      </c>
      <c r="X467" s="312" t="str">
        <f>IF(OR($D467="*",$D467&lt;400),"",IF(AND('201920 DATA'!O467="*",$D467&gt;=400),"*",IF($D467&gt;=400,ROUND('201920 DATA'!O467/$D467,2),"")))</f>
        <v/>
      </c>
      <c r="Y467" s="312" t="str">
        <f>IF(OR($D467="*",$D467&lt;400),"",IF(AND('201920 DATA'!P467="*",$D467&gt;=400),"*",IF($D467&gt;=400,ROUND('201920 DATA'!P467/$D467,2),"")))</f>
        <v/>
      </c>
      <c r="Z467" s="312" t="str">
        <f>IF(OR($D467="*",$D467&lt;400),"",IF(AND('201920 DATA'!Q467="*",$D467&gt;=400),"*",IF($D467&gt;=400,ROUND('201920 DATA'!Q467/$D467,2),"")))</f>
        <v/>
      </c>
      <c r="AA467" s="312" t="str">
        <f>IF(OR($D467="*",$D467&lt;400),"",IF(AND('201920 DATA'!R467="*",$D467&gt;=400),"*",IF($D467&gt;=400,ROUND('201920 DATA'!R467/$D467,2),"")))</f>
        <v/>
      </c>
      <c r="AB467" s="312" t="str">
        <f>IF(OR($D467="*",$D467&lt;400),"",IF(AND('201920 DATA'!S467="*",$D467&gt;=400),"*",IF($D467&gt;=400,ROUND('201920 DATA'!S467/$D467,2),"")))</f>
        <v/>
      </c>
      <c r="AC467" s="312" t="str">
        <f>IF(OR($D467="*",$D467&lt;400),"",IF(AND('201920 DATA'!T467="*",$D467&gt;=400),"*",IF($D467&gt;=400,ROUND('201920 DATA'!T467/$D467,2),"")))</f>
        <v/>
      </c>
      <c r="AD467" s="289">
        <f>IF(OR($C467="*",$C467&lt;400),"",IF(AND('201920 DATA'!BC467="*",$C467&gt;=400),"*",IF($C467&gt;=400,ROUND('201920 DATA'!BC467/$C467,2),"")))</f>
        <v>0</v>
      </c>
      <c r="AE467" s="289" t="str">
        <f>IF(OR($C467="*",$C467&lt;400),"",IF(AND('201920 DATA'!BD467="*",$C467&gt;=400),"*",IF($C467&gt;=400,ROUND('201920 DATA'!BD467/$C467,2),"")))</f>
        <v>*</v>
      </c>
      <c r="AF467" s="289">
        <f>IF(OR($C467="*",$C467&lt;400),"",IF(AND('201920 DATA'!BE467="*",$C467&gt;=400),"*",IF($C467&gt;=400,ROUND('201920 DATA'!BE467/$C467,2),"")))</f>
        <v>0</v>
      </c>
      <c r="AG467" s="289" t="str">
        <f>IF(OR($C467="*",$C467&lt;400),"",IF(AND('201920 DATA'!BF467="*",$C467&gt;=400),"*",IF($C467&gt;=400,ROUND('201920 DATA'!BF467/$C467,2),"")))</f>
        <v>*</v>
      </c>
      <c r="AH467" s="289">
        <f>IF(OR($C467="*",$C467&lt;400),"",IF(AND('201920 DATA'!BG467="*",$C467&gt;=400),"*",IF($C467&gt;=400,ROUND('201920 DATA'!BG467/$C467,2),"")))</f>
        <v>0.66</v>
      </c>
      <c r="AI467" s="289">
        <f>IF(OR($C467="*",$C467&lt;400),"",IF(AND('201920 DATA'!BH467="*",$C467&gt;=400),"*",IF($C467&gt;=400,ROUND('201920 DATA'!BH467/$C467,2),"")))</f>
        <v>0.04</v>
      </c>
      <c r="AJ467" s="289">
        <f>IF(OR($C467="*",$C467&lt;400),"",IF(AND('201920 DATA'!BI467="*",$C467&gt;=400),"*",IF($C467&gt;=400,ROUND('201920 DATA'!BI467/$C467,2),"")))</f>
        <v>0</v>
      </c>
      <c r="AK467" s="289">
        <f>IF(OR($C467="*",$C467&lt;400),"",IF(AND('201920 DATA'!BJ467="*",$C467&gt;=400),"*",IF($C467&gt;=400,ROUND('201920 DATA'!BJ467/$C467,2),"")))</f>
        <v>0</v>
      </c>
      <c r="AL467" s="289">
        <f>IF(OR($C467="*",$C467&lt;400),"",IF(AND('201920 DATA'!BK467="*",$C467&gt;=400),"*",IF($C467&gt;=400,ROUND('201920 DATA'!BK467/$C467,2),"")))</f>
        <v>0.01</v>
      </c>
      <c r="AM467" s="289" t="str">
        <f>IF(OR($C467="*",$C467&lt;400),"",IF(AND('201920 DATA'!BL467="*",$C467&gt;=400),"*",IF($C467&gt;=400,ROUND('201920 DATA'!BL467/$C467,2),"")))</f>
        <v>*</v>
      </c>
      <c r="AN467" s="289">
        <f>IF(OR($C467="*",$C467&lt;400),"",IF(AND('201920 DATA'!BM467="*",$C467&gt;=400),"*",IF($C467&gt;=400,ROUND('201920 DATA'!BM467/$C467,2),"")))</f>
        <v>0</v>
      </c>
      <c r="AO467" s="289">
        <f>IF(OR($C467="*",$C467&lt;400),"",IF(AND('201920 DATA'!BN467="*",$C467&gt;=400),"*",IF($C467&gt;=400,ROUND('201920 DATA'!BN467/$C467,2),"")))</f>
        <v>0</v>
      </c>
      <c r="AP467" s="289" t="str">
        <f>IF(OR($C467="*",$C467&lt;400),"",IF(AND('201920 DATA'!BO467="*",$C467&gt;=400),"*",IF($C467&gt;=400,ROUND('201920 DATA'!BO467/$C467,2),"")))</f>
        <v>*</v>
      </c>
      <c r="AQ467" s="289">
        <f>IF(OR($C467="*",$C467&lt;400),"",IF(AND('201920 DATA'!BP467="*",$C467&gt;=400),"*",IF($C467&gt;=400,ROUND('201920 DATA'!BP467/$C467,2),"")))</f>
        <v>0</v>
      </c>
      <c r="AR467" s="289" t="str">
        <f>IF(OR($C467="*",$C467&lt;400),"",IF(AND('201920 DATA'!BQ467="*",$C467&gt;=400),"*",IF($C467&gt;=400,ROUND('201920 DATA'!BQ467/$C467,2),"")))</f>
        <v>*</v>
      </c>
      <c r="AS467" s="289">
        <f>IF(OR($C467="*",$C467&lt;400),"",IF(AND('201920 DATA'!BR467="*",$C467&gt;=400),"*",IF($C467&gt;=400,ROUND('201920 DATA'!BR467/$C467,2),"")))</f>
        <v>0</v>
      </c>
      <c r="AT467" s="289">
        <f>IF(OR($C467="*",$C467&lt;400),"",IF(AND('201920 DATA'!BS467="*",$C467&gt;=400),"*",IF($C467&gt;=400,ROUND('201920 DATA'!BS467/$C467,2),"")))</f>
        <v>0</v>
      </c>
      <c r="AU467" s="289">
        <f>IF(OR($C467="*",$C467&lt;400),"",IF(AND('201920 DATA'!BT467="*",$C467&gt;=400),"*",IF($C467&gt;=400,ROUND('201920 DATA'!BT467/$C467,2),"")))</f>
        <v>0.25</v>
      </c>
      <c r="AV467" s="289">
        <f>IF(OR($C467="*",$C467&lt;400),"",IF(AND('201920 DATA'!BU467="*",$C467&gt;=400),"*",IF($C467&gt;=400,ROUND('201920 DATA'!BU467/$C467,2),"")))</f>
        <v>0.02</v>
      </c>
      <c r="AW467" s="289">
        <f>IF(OR($C467="*",$C467&lt;400),"",IF(AND('201920 DATA'!BV467="*",$C467&gt;=400),"*",IF($C467&gt;=400,ROUND('201920 DATA'!BV467/$C467,2),"")))</f>
        <v>0</v>
      </c>
      <c r="AX467" s="289" t="str">
        <f>IF(OR($C467="*",$C467&lt;400),"",IF(AND('201920 DATA'!BW467="*",$C467&gt;=400),"*",IF($C467&gt;=400,ROUND('201920 DATA'!BW467/$C467,2),"")))</f>
        <v>*</v>
      </c>
      <c r="AZ467" s="365">
        <v>3540</v>
      </c>
    </row>
    <row r="468" spans="1:52" x14ac:dyDescent="0.2">
      <c r="A468" s="373" t="s">
        <v>239</v>
      </c>
      <c r="B468" s="287">
        <f>'201920 DATA'!B468</f>
        <v>2560</v>
      </c>
      <c r="C468" s="288">
        <f>'201920 DATA'!C468</f>
        <v>2225</v>
      </c>
      <c r="D468" s="293">
        <f>'201920 DATA'!FQ468</f>
        <v>120</v>
      </c>
      <c r="F468" s="313">
        <f t="shared" si="14"/>
        <v>-0.05</v>
      </c>
      <c r="G468" s="295">
        <f t="shared" si="15"/>
        <v>0.87</v>
      </c>
      <c r="H468" s="289">
        <f>IF(OR($C468="*",$C468&lt;400),"",IF(AND('201920 DATA'!F468="*",$C468&gt;=400),"*",IF($C468&gt;=400,ROUND('201920 DATA'!F468/$C468,2),"")))</f>
        <v>0.63</v>
      </c>
      <c r="I468" s="296">
        <f>IF(OR($B468="*",$B468&lt;400),"",IF(AND('201920 DATA'!Y468="*",$B468&gt;=400),"*",IF($B468&gt;=400,ROUND('201920 DATA'!Y468/$B468,2),"")))</f>
        <v>0.01</v>
      </c>
      <c r="J468" s="296">
        <f>IF(OR($B468="*",$B468&lt;400),"",IF(AND('201920 DATA'!Z468="*",$B468&gt;=400),"*",IF($B468&gt;=400,ROUND('201920 DATA'!Z468/$B468,2),"")))</f>
        <v>0.28999999999999998</v>
      </c>
      <c r="K468" s="296">
        <f>IF(OR($B468="*",$B468&lt;400),"",IF(AND('201920 DATA'!AA468="*",$B468&gt;=400),"*",IF($B468&gt;=400,ROUND('201920 DATA'!AA468/$B468,2),"")))</f>
        <v>0.24</v>
      </c>
      <c r="L468" s="296">
        <f>IF(OR($B468="*",$B468&lt;400),"",IF(AND('201920 DATA'!AB468="*",$B468&gt;=400),"*",IF($B468&gt;=400,ROUND('201920 DATA'!AB468/$B468,2),"")))</f>
        <v>0.23</v>
      </c>
      <c r="M468" s="296">
        <f>IF(OR($B468="*",$B468&lt;400),"",IF(AND('201920 DATA'!AC468="*",$B468&gt;=400),"*",IF($B468&gt;=400,ROUND('201920 DATA'!AC468/$B468,2),"")))</f>
        <v>0.14000000000000001</v>
      </c>
      <c r="N468" s="296">
        <f>IF(OR($B468="*",$B468&lt;400),"",IF(AND('201920 DATA'!AD468="*",$B468&gt;=400),"*",IF($B468&gt;=400,ROUND('201920 DATA'!AD468/$B468,2),"")))</f>
        <v>0.09</v>
      </c>
      <c r="O468" s="296" t="str">
        <f>IF(OR($B468="*",$B468&lt;400),"",IF(AND('201920 DATA'!AE468="*",$B468&gt;=400),"*",IF($B468&gt;=400,ROUND('201920 DATA'!AE468/$B468,2),"")))</f>
        <v>*</v>
      </c>
      <c r="P468" s="297"/>
      <c r="Q468" s="296">
        <f>IF(OR($B468="*",$B468&lt;400),"",IF(AND('201920 DATA'!FO468="*",$B468&gt;=400),"*",IF($B468&gt;=400,ROUND('201920 DATA'!FO468/$B468,2),"")))</f>
        <v>0</v>
      </c>
      <c r="R468" s="289">
        <f>IF(OR($C468="*",$C468&lt;400),"",IF(AND('201920 DATA'!F468="*",$C468&gt;=400),"*",IF($C468&gt;=400,ROUND('201920 DATA'!F468/$C468,2),"")))</f>
        <v>0.63</v>
      </c>
      <c r="S468" s="289">
        <f>IF(OR($C468="*",$C468&lt;400),"",IF(AND('201920 DATA'!G468="*",$C468&gt;=400),"*",IF($C468&gt;=400,ROUND('201920 DATA'!G468/$C468,2),"")))</f>
        <v>0.13</v>
      </c>
      <c r="T468" s="289">
        <f>IF(OR($C468="*",$C468&lt;400),"",IF(AND('201920 DATA'!H468="*",$C468&gt;=400),"*",IF($C468&gt;=400,ROUND('201920 DATA'!H468/$C468,2),"")))</f>
        <v>0.11</v>
      </c>
      <c r="U468" s="289">
        <f>IF(OR($C468="*",$C468&lt;400),"",IF(AND('201920 DATA'!FP468="*",$C468&gt;=400),"*",IF($C468&gt;=400,ROUND('201920 DATA'!FP468/$C468,2),"")))</f>
        <v>0.13</v>
      </c>
      <c r="V468" s="312" t="str">
        <f>IF(OR($D468="*",$D468&lt;400),"",IF(AND('201920 DATA'!M468="*",$D468&gt;=400),"*",IF($D468&gt;=400,ROUND('201920 DATA'!M468/$D468,2),"")))</f>
        <v/>
      </c>
      <c r="W468" s="312" t="str">
        <f>IF(OR($D468="*",$D468&lt;400),"",IF(AND('201920 DATA'!N468="*",$D468&gt;=400),"*",IF($D468&gt;=400,ROUND('201920 DATA'!N468/$D468,2),"")))</f>
        <v/>
      </c>
      <c r="X468" s="312" t="str">
        <f>IF(OR($D468="*",$D468&lt;400),"",IF(AND('201920 DATA'!O468="*",$D468&gt;=400),"*",IF($D468&gt;=400,ROUND('201920 DATA'!O468/$D468,2),"")))</f>
        <v/>
      </c>
      <c r="Y468" s="312" t="str">
        <f>IF(OR($D468="*",$D468&lt;400),"",IF(AND('201920 DATA'!P468="*",$D468&gt;=400),"*",IF($D468&gt;=400,ROUND('201920 DATA'!P468/$D468,2),"")))</f>
        <v/>
      </c>
      <c r="Z468" s="312" t="str">
        <f>IF(OR($D468="*",$D468&lt;400),"",IF(AND('201920 DATA'!Q468="*",$D468&gt;=400),"*",IF($D468&gt;=400,ROUND('201920 DATA'!Q468/$D468,2),"")))</f>
        <v/>
      </c>
      <c r="AA468" s="312" t="str">
        <f>IF(OR($D468="*",$D468&lt;400),"",IF(AND('201920 DATA'!R468="*",$D468&gt;=400),"*",IF($D468&gt;=400,ROUND('201920 DATA'!R468/$D468,2),"")))</f>
        <v/>
      </c>
      <c r="AB468" s="312" t="str">
        <f>IF(OR($D468="*",$D468&lt;400),"",IF(AND('201920 DATA'!S468="*",$D468&gt;=400),"*",IF($D468&gt;=400,ROUND('201920 DATA'!S468/$D468,2),"")))</f>
        <v/>
      </c>
      <c r="AC468" s="312" t="str">
        <f>IF(OR($D468="*",$D468&lt;400),"",IF(AND('201920 DATA'!T468="*",$D468&gt;=400),"*",IF($D468&gt;=400,ROUND('201920 DATA'!T468/$D468,2),"")))</f>
        <v/>
      </c>
      <c r="AD468" s="289">
        <f>IF(OR($C468="*",$C468&lt;400),"",IF(AND('201920 DATA'!BC468="*",$C468&gt;=400),"*",IF($C468&gt;=400,ROUND('201920 DATA'!BC468/$C468,2),"")))</f>
        <v>0</v>
      </c>
      <c r="AE468" s="289">
        <f>IF(OR($C468="*",$C468&lt;400),"",IF(AND('201920 DATA'!BD468="*",$C468&gt;=400),"*",IF($C468&gt;=400,ROUND('201920 DATA'!BD468/$C468,2),"")))</f>
        <v>0</v>
      </c>
      <c r="AF468" s="289">
        <f>IF(OR($C468="*",$C468&lt;400),"",IF(AND('201920 DATA'!BE468="*",$C468&gt;=400),"*",IF($C468&gt;=400,ROUND('201920 DATA'!BE468/$C468,2),"")))</f>
        <v>0</v>
      </c>
      <c r="AG468" s="289" t="str">
        <f>IF(OR($C468="*",$C468&lt;400),"",IF(AND('201920 DATA'!BF468="*",$C468&gt;=400),"*",IF($C468&gt;=400,ROUND('201920 DATA'!BF468/$C468,2),"")))</f>
        <v>*</v>
      </c>
      <c r="AH468" s="289">
        <f>IF(OR($C468="*",$C468&lt;400),"",IF(AND('201920 DATA'!BG468="*",$C468&gt;=400),"*",IF($C468&gt;=400,ROUND('201920 DATA'!BG468/$C468,2),"")))</f>
        <v>0.89</v>
      </c>
      <c r="AI468" s="289" t="str">
        <f>IF(OR($C468="*",$C468&lt;400),"",IF(AND('201920 DATA'!BH468="*",$C468&gt;=400),"*",IF($C468&gt;=400,ROUND('201920 DATA'!BH468/$C468,2),"")))</f>
        <v>*</v>
      </c>
      <c r="AJ468" s="289">
        <f>IF(OR($C468="*",$C468&lt;400),"",IF(AND('201920 DATA'!BI468="*",$C468&gt;=400),"*",IF($C468&gt;=400,ROUND('201920 DATA'!BI468/$C468,2),"")))</f>
        <v>0</v>
      </c>
      <c r="AK468" s="289">
        <f>IF(OR($C468="*",$C468&lt;400),"",IF(AND('201920 DATA'!BJ468="*",$C468&gt;=400),"*",IF($C468&gt;=400,ROUND('201920 DATA'!BJ468/$C468,2),"")))</f>
        <v>0</v>
      </c>
      <c r="AL468" s="289">
        <f>IF(OR($C468="*",$C468&lt;400),"",IF(AND('201920 DATA'!BK468="*",$C468&gt;=400),"*",IF($C468&gt;=400,ROUND('201920 DATA'!BK468/$C468,2),"")))</f>
        <v>0</v>
      </c>
      <c r="AM468" s="289">
        <f>IF(OR($C468="*",$C468&lt;400),"",IF(AND('201920 DATA'!BL468="*",$C468&gt;=400),"*",IF($C468&gt;=400,ROUND('201920 DATA'!BL468/$C468,2),"")))</f>
        <v>0</v>
      </c>
      <c r="AN468" s="289">
        <f>IF(OR($C468="*",$C468&lt;400),"",IF(AND('201920 DATA'!BM468="*",$C468&gt;=400),"*",IF($C468&gt;=400,ROUND('201920 DATA'!BM468/$C468,2),"")))</f>
        <v>0</v>
      </c>
      <c r="AO468" s="289">
        <f>IF(OR($C468="*",$C468&lt;400),"",IF(AND('201920 DATA'!BN468="*",$C468&gt;=400),"*",IF($C468&gt;=400,ROUND('201920 DATA'!BN468/$C468,2),"")))</f>
        <v>0</v>
      </c>
      <c r="AP468" s="289">
        <f>IF(OR($C468="*",$C468&lt;400),"",IF(AND('201920 DATA'!BO468="*",$C468&gt;=400),"*",IF($C468&gt;=400,ROUND('201920 DATA'!BO468/$C468,2),"")))</f>
        <v>0</v>
      </c>
      <c r="AQ468" s="289">
        <f>IF(OR($C468="*",$C468&lt;400),"",IF(AND('201920 DATA'!BP468="*",$C468&gt;=400),"*",IF($C468&gt;=400,ROUND('201920 DATA'!BP468/$C468,2),"")))</f>
        <v>0</v>
      </c>
      <c r="AR468" s="289">
        <f>IF(OR($C468="*",$C468&lt;400),"",IF(AND('201920 DATA'!BQ468="*",$C468&gt;=400),"*",IF($C468&gt;=400,ROUND('201920 DATA'!BQ468/$C468,2),"")))</f>
        <v>0</v>
      </c>
      <c r="AS468" s="289">
        <f>IF(OR($C468="*",$C468&lt;400),"",IF(AND('201920 DATA'!BR468="*",$C468&gt;=400),"*",IF($C468&gt;=400,ROUND('201920 DATA'!BR468/$C468,2),"")))</f>
        <v>0</v>
      </c>
      <c r="AT468" s="289" t="str">
        <f>IF(OR($C468="*",$C468&lt;400),"",IF(AND('201920 DATA'!BS468="*",$C468&gt;=400),"*",IF($C468&gt;=400,ROUND('201920 DATA'!BS468/$C468,2),"")))</f>
        <v>*</v>
      </c>
      <c r="AU468" s="289" t="str">
        <f>IF(OR($C468="*",$C468&lt;400),"",IF(AND('201920 DATA'!BT468="*",$C468&gt;=400),"*",IF($C468&gt;=400,ROUND('201920 DATA'!BT468/$C468,2),"")))</f>
        <v>*</v>
      </c>
      <c r="AV468" s="289">
        <f>IF(OR($C468="*",$C468&lt;400),"",IF(AND('201920 DATA'!BU468="*",$C468&gt;=400),"*",IF($C468&gt;=400,ROUND('201920 DATA'!BU468/$C468,2),"")))</f>
        <v>0</v>
      </c>
      <c r="AW468" s="289">
        <f>IF(OR($C468="*",$C468&lt;400),"",IF(AND('201920 DATA'!BV468="*",$C468&gt;=400),"*",IF($C468&gt;=400,ROUND('201920 DATA'!BV468/$C468,2),"")))</f>
        <v>0</v>
      </c>
      <c r="AX468" s="289">
        <f>IF(OR($C468="*",$C468&lt;400),"",IF(AND('201920 DATA'!BW468="*",$C468&gt;=400),"*",IF($C468&gt;=400,ROUND('201920 DATA'!BW468/$C468,2),"")))</f>
        <v>0.11</v>
      </c>
      <c r="AZ468" s="365">
        <v>2690</v>
      </c>
    </row>
    <row r="469" spans="1:52" x14ac:dyDescent="0.2">
      <c r="A469" s="373" t="s">
        <v>240</v>
      </c>
      <c r="B469" s="287">
        <f>'201920 DATA'!B469</f>
        <v>132070</v>
      </c>
      <c r="C469" s="288">
        <f>'201920 DATA'!C469</f>
        <v>110230</v>
      </c>
      <c r="D469" s="293">
        <f>'201920 DATA'!FQ469</f>
        <v>30290</v>
      </c>
      <c r="F469" s="313">
        <f t="shared" si="14"/>
        <v>7.0000000000000007E-2</v>
      </c>
      <c r="G469" s="295">
        <f t="shared" si="15"/>
        <v>0.83</v>
      </c>
      <c r="H469" s="289">
        <f>IF(OR($C469="*",$C469&lt;400),"",IF(AND('201920 DATA'!F469="*",$C469&gt;=400),"*",IF($C469&gt;=400,ROUND('201920 DATA'!F469/$C469,2),"")))</f>
        <v>0.46</v>
      </c>
      <c r="I469" s="296">
        <f>IF(OR($B469="*",$B469&lt;400),"",IF(AND('201920 DATA'!Y469="*",$B469&gt;=400),"*",IF($B469&gt;=400,ROUND('201920 DATA'!Y469/$B469,2),"")))</f>
        <v>7.0000000000000007E-2</v>
      </c>
      <c r="J469" s="296">
        <f>IF(OR($B469="*",$B469&lt;400),"",IF(AND('201920 DATA'!Z469="*",$B469&gt;=400),"*",IF($B469&gt;=400,ROUND('201920 DATA'!Z469/$B469,2),"")))</f>
        <v>7.0000000000000007E-2</v>
      </c>
      <c r="K469" s="296">
        <f>IF(OR($B469="*",$B469&lt;400),"",IF(AND('201920 DATA'!AA469="*",$B469&gt;=400),"*",IF($B469&gt;=400,ROUND('201920 DATA'!AA469/$B469,2),"")))</f>
        <v>0.09</v>
      </c>
      <c r="L469" s="296">
        <f>IF(OR($B469="*",$B469&lt;400),"",IF(AND('201920 DATA'!AB469="*",$B469&gt;=400),"*",IF($B469&gt;=400,ROUND('201920 DATA'!AB469/$B469,2),"")))</f>
        <v>0.15</v>
      </c>
      <c r="M469" s="296">
        <f>IF(OR($B469="*",$B469&lt;400),"",IF(AND('201920 DATA'!AC469="*",$B469&gt;=400),"*",IF($B469&gt;=400,ROUND('201920 DATA'!AC469/$B469,2),"")))</f>
        <v>0.26</v>
      </c>
      <c r="N469" s="296">
        <f>IF(OR($B469="*",$B469&lt;400),"",IF(AND('201920 DATA'!AD469="*",$B469&gt;=400),"*",IF($B469&gt;=400,ROUND('201920 DATA'!AD469/$B469,2),"")))</f>
        <v>0.28999999999999998</v>
      </c>
      <c r="O469" s="296">
        <f>IF(OR($B469="*",$B469&lt;400),"",IF(AND('201920 DATA'!AE469="*",$B469&gt;=400),"*",IF($B469&gt;=400,ROUND('201920 DATA'!AE469/$B469,2),"")))</f>
        <v>0.06</v>
      </c>
      <c r="P469" s="297"/>
      <c r="Q469" s="296">
        <f>IF(OR($B469="*",$B469&lt;400),"",IF(AND('201920 DATA'!FO469="*",$B469&gt;=400),"*",IF($B469&gt;=400,ROUND('201920 DATA'!FO469/$B469,2),"")))</f>
        <v>0.62</v>
      </c>
      <c r="R469" s="289">
        <f>IF(OR($C469="*",$C469&lt;400),"",IF(AND('201920 DATA'!F469="*",$C469&gt;=400),"*",IF($C469&gt;=400,ROUND('201920 DATA'!F469/$C469,2),"")))</f>
        <v>0.46</v>
      </c>
      <c r="S469" s="289">
        <f>IF(OR($C469="*",$C469&lt;400),"",IF(AND('201920 DATA'!G469="*",$C469&gt;=400),"*",IF($C469&gt;=400,ROUND('201920 DATA'!G469/$C469,2),"")))</f>
        <v>0.19</v>
      </c>
      <c r="T469" s="289">
        <f>IF(OR($C469="*",$C469&lt;400),"",IF(AND('201920 DATA'!H469="*",$C469&gt;=400),"*",IF($C469&gt;=400,ROUND('201920 DATA'!H469/$C469,2),"")))</f>
        <v>0.28000000000000003</v>
      </c>
      <c r="U469" s="289">
        <f>IF(OR($C469="*",$C469&lt;400),"",IF(AND('201920 DATA'!FP469="*",$C469&gt;=400),"*",IF($C469&gt;=400,ROUND('201920 DATA'!FP469/$C469,2),"")))</f>
        <v>7.0000000000000007E-2</v>
      </c>
      <c r="V469" s="312">
        <f>IF(OR($D469="*",$D469&lt;400),"",IF(AND('201920 DATA'!M469="*",$D469&gt;=400),"*",IF($D469&gt;=400,ROUND('201920 DATA'!M469/$D469,2),"")))</f>
        <v>0</v>
      </c>
      <c r="W469" s="312">
        <f>IF(OR($D469="*",$D469&lt;400),"",IF(AND('201920 DATA'!N469="*",$D469&gt;=400),"*",IF($D469&gt;=400,ROUND('201920 DATA'!N469/$D469,2),"")))</f>
        <v>0.52</v>
      </c>
      <c r="X469" s="312">
        <f>IF(OR($D469="*",$D469&lt;400),"",IF(AND('201920 DATA'!O469="*",$D469&gt;=400),"*",IF($D469&gt;=400,ROUND('201920 DATA'!O469/$D469,2),"")))</f>
        <v>0.24</v>
      </c>
      <c r="Y469" s="312">
        <f>IF(OR($D469="*",$D469&lt;400),"",IF(AND('201920 DATA'!P469="*",$D469&gt;=400),"*",IF($D469&gt;=400,ROUND('201920 DATA'!P469/$D469,2),"")))</f>
        <v>0.09</v>
      </c>
      <c r="Z469" s="312">
        <f>IF(OR($D469="*",$D469&lt;400),"",IF(AND('201920 DATA'!Q469="*",$D469&gt;=400),"*",IF($D469&gt;=400,ROUND('201920 DATA'!Q469/$D469,2),"")))</f>
        <v>0.11</v>
      </c>
      <c r="AA469" s="312">
        <f>IF(OR($D469="*",$D469&lt;400),"",IF(AND('201920 DATA'!R469="*",$D469&gt;=400),"*",IF($D469&gt;=400,ROUND('201920 DATA'!R469/$D469,2),"")))</f>
        <v>0.03</v>
      </c>
      <c r="AB469" s="312">
        <f>IF(OR($D469="*",$D469&lt;400),"",IF(AND('201920 DATA'!S469="*",$D469&gt;=400),"*",IF($D469&gt;=400,ROUND('201920 DATA'!S469/$D469,2),"")))</f>
        <v>0.01</v>
      </c>
      <c r="AC469" s="312">
        <f>IF(OR($D469="*",$D469&lt;400),"",IF(AND('201920 DATA'!T469="*",$D469&gt;=400),"*",IF($D469&gt;=400,ROUND('201920 DATA'!T469/$D469,2),"")))</f>
        <v>0</v>
      </c>
      <c r="AD469" s="289">
        <f>IF(OR($C469="*",$C469&lt;400),"",IF(AND('201920 DATA'!BC469="*",$C469&gt;=400),"*",IF($C469&gt;=400,ROUND('201920 DATA'!BC469/$C469,2),"")))</f>
        <v>0.04</v>
      </c>
      <c r="AE469" s="289">
        <f>IF(OR($C469="*",$C469&lt;400),"",IF(AND('201920 DATA'!BD469="*",$C469&gt;=400),"*",IF($C469&gt;=400,ROUND('201920 DATA'!BD469/$C469,2),"")))</f>
        <v>0.17</v>
      </c>
      <c r="AF469" s="289">
        <f>IF(OR($C469="*",$C469&lt;400),"",IF(AND('201920 DATA'!BE469="*",$C469&gt;=400),"*",IF($C469&gt;=400,ROUND('201920 DATA'!BE469/$C469,2),"")))</f>
        <v>0.03</v>
      </c>
      <c r="AG469" s="289">
        <f>IF(OR($C469="*",$C469&lt;400),"",IF(AND('201920 DATA'!BF469="*",$C469&gt;=400),"*",IF($C469&gt;=400,ROUND('201920 DATA'!BF469/$C469,2),"")))</f>
        <v>0.02</v>
      </c>
      <c r="AH469" s="289">
        <f>IF(OR($C469="*",$C469&lt;400),"",IF(AND('201920 DATA'!BG469="*",$C469&gt;=400),"*",IF($C469&gt;=400,ROUND('201920 DATA'!BG469/$C469,2),"")))</f>
        <v>0.01</v>
      </c>
      <c r="AI469" s="289">
        <f>IF(OR($C469="*",$C469&lt;400),"",IF(AND('201920 DATA'!BH469="*",$C469&gt;=400),"*",IF($C469&gt;=400,ROUND('201920 DATA'!BH469/$C469,2),"")))</f>
        <v>0.02</v>
      </c>
      <c r="AJ469" s="289">
        <f>IF(OR($C469="*",$C469&lt;400),"",IF(AND('201920 DATA'!BI469="*",$C469&gt;=400),"*",IF($C469&gt;=400,ROUND('201920 DATA'!BI469/$C469,2),"")))</f>
        <v>0.04</v>
      </c>
      <c r="AK469" s="289">
        <f>IF(OR($C469="*",$C469&lt;400),"",IF(AND('201920 DATA'!BJ469="*",$C469&gt;=400),"*",IF($C469&gt;=400,ROUND('201920 DATA'!BJ469/$C469,2),"")))</f>
        <v>0</v>
      </c>
      <c r="AL469" s="289">
        <f>IF(OR($C469="*",$C469&lt;400),"",IF(AND('201920 DATA'!BK469="*",$C469&gt;=400),"*",IF($C469&gt;=400,ROUND('201920 DATA'!BK469/$C469,2),"")))</f>
        <v>7.0000000000000007E-2</v>
      </c>
      <c r="AM469" s="289">
        <f>IF(OR($C469="*",$C469&lt;400),"",IF(AND('201920 DATA'!BL469="*",$C469&gt;=400),"*",IF($C469&gt;=400,ROUND('201920 DATA'!BL469/$C469,2),"")))</f>
        <v>0.06</v>
      </c>
      <c r="AN469" s="289">
        <f>IF(OR($C469="*",$C469&lt;400),"",IF(AND('201920 DATA'!BM469="*",$C469&gt;=400),"*",IF($C469&gt;=400,ROUND('201920 DATA'!BM469/$C469,2),"")))</f>
        <v>0.14000000000000001</v>
      </c>
      <c r="AO469" s="289">
        <f>IF(OR($C469="*",$C469&lt;400),"",IF(AND('201920 DATA'!BN469="*",$C469&gt;=400),"*",IF($C469&gt;=400,ROUND('201920 DATA'!BN469/$C469,2),"")))</f>
        <v>0.02</v>
      </c>
      <c r="AP469" s="289">
        <f>IF(OR($C469="*",$C469&lt;400),"",IF(AND('201920 DATA'!BO469="*",$C469&gt;=400),"*",IF($C469&gt;=400,ROUND('201920 DATA'!BO469/$C469,2),"")))</f>
        <v>0.04</v>
      </c>
      <c r="AQ469" s="289">
        <f>IF(OR($C469="*",$C469&lt;400),"",IF(AND('201920 DATA'!BP469="*",$C469&gt;=400),"*",IF($C469&gt;=400,ROUND('201920 DATA'!BP469/$C469,2),"")))</f>
        <v>0.05</v>
      </c>
      <c r="AR469" s="289">
        <f>IF(OR($C469="*",$C469&lt;400),"",IF(AND('201920 DATA'!BQ469="*",$C469&gt;=400),"*",IF($C469&gt;=400,ROUND('201920 DATA'!BQ469/$C469,2),"")))</f>
        <v>0.04</v>
      </c>
      <c r="AS469" s="289">
        <f>IF(OR($C469="*",$C469&lt;400),"",IF(AND('201920 DATA'!BR469="*",$C469&gt;=400),"*",IF($C469&gt;=400,ROUND('201920 DATA'!BR469/$C469,2),"")))</f>
        <v>0.01</v>
      </c>
      <c r="AT469" s="289">
        <f>IF(OR($C469="*",$C469&lt;400),"",IF(AND('201920 DATA'!BS469="*",$C469&gt;=400),"*",IF($C469&gt;=400,ROUND('201920 DATA'!BS469/$C469,2),"")))</f>
        <v>0</v>
      </c>
      <c r="AU469" s="289">
        <f>IF(OR($C469="*",$C469&lt;400),"",IF(AND('201920 DATA'!BT469="*",$C469&gt;=400),"*",IF($C469&gt;=400,ROUND('201920 DATA'!BT469/$C469,2),"")))</f>
        <v>0.12</v>
      </c>
      <c r="AV469" s="289">
        <f>IF(OR($C469="*",$C469&lt;400),"",IF(AND('201920 DATA'!BU469="*",$C469&gt;=400),"*",IF($C469&gt;=400,ROUND('201920 DATA'!BU469/$C469,2),"")))</f>
        <v>7.0000000000000007E-2</v>
      </c>
      <c r="AW469" s="289">
        <f>IF(OR($C469="*",$C469&lt;400),"",IF(AND('201920 DATA'!BV469="*",$C469&gt;=400),"*",IF($C469&gt;=400,ROUND('201920 DATA'!BV469/$C469,2),"")))</f>
        <v>0</v>
      </c>
      <c r="AX469" s="289">
        <f>IF(OR($C469="*",$C469&lt;400),"",IF(AND('201920 DATA'!BW469="*",$C469&gt;=400),"*",IF($C469&gt;=400,ROUND('201920 DATA'!BW469/$C469,2),"")))</f>
        <v>0.04</v>
      </c>
      <c r="AZ469" s="365">
        <v>122185</v>
      </c>
    </row>
    <row r="470" spans="1:52" x14ac:dyDescent="0.2">
      <c r="A470" s="371" t="s">
        <v>241</v>
      </c>
      <c r="B470" s="287">
        <f>'201920 DATA'!B470</f>
        <v>2660</v>
      </c>
      <c r="C470" s="288">
        <f>'201920 DATA'!C470</f>
        <v>2600</v>
      </c>
      <c r="D470" s="293" t="str">
        <f>'201920 DATA'!FQ470</f>
        <v>*</v>
      </c>
      <c r="F470" s="313">
        <f t="shared" si="14"/>
        <v>7.0000000000000007E-2</v>
      </c>
      <c r="G470" s="295">
        <f t="shared" si="15"/>
        <v>0.98</v>
      </c>
      <c r="H470" s="289">
        <f>IF(OR($C470="*",$C470&lt;400),"",IF(AND('201920 DATA'!F470="*",$C470&gt;=400),"*",IF($C470&gt;=400,ROUND('201920 DATA'!F470/$C470,2),"")))</f>
        <v>0.48</v>
      </c>
      <c r="I470" s="296" t="str">
        <f>IF(OR($B470="*",$B470&lt;400),"",IF(AND('201920 DATA'!Y470="*",$B470&gt;=400),"*",IF($B470&gt;=400,ROUND('201920 DATA'!Y470/$B470,2),"")))</f>
        <v>*</v>
      </c>
      <c r="J470" s="296">
        <f>IF(OR($B470="*",$B470&lt;400),"",IF(AND('201920 DATA'!Z470="*",$B470&gt;=400),"*",IF($B470&gt;=400,ROUND('201920 DATA'!Z470/$B470,2),"")))</f>
        <v>0.18</v>
      </c>
      <c r="K470" s="296">
        <f>IF(OR($B470="*",$B470&lt;400),"",IF(AND('201920 DATA'!AA470="*",$B470&gt;=400),"*",IF($B470&gt;=400,ROUND('201920 DATA'!AA470/$B470,2),"")))</f>
        <v>0.22</v>
      </c>
      <c r="L470" s="296">
        <f>IF(OR($B470="*",$B470&lt;400),"",IF(AND('201920 DATA'!AB470="*",$B470&gt;=400),"*",IF($B470&gt;=400,ROUND('201920 DATA'!AB470/$B470,2),"")))</f>
        <v>0.16</v>
      </c>
      <c r="M470" s="296">
        <f>IF(OR($B470="*",$B470&lt;400),"",IF(AND('201920 DATA'!AC470="*",$B470&gt;=400),"*",IF($B470&gt;=400,ROUND('201920 DATA'!AC470/$B470,2),"")))</f>
        <v>0.15</v>
      </c>
      <c r="N470" s="296">
        <f>IF(OR($B470="*",$B470&lt;400),"",IF(AND('201920 DATA'!AD470="*",$B470&gt;=400),"*",IF($B470&gt;=400,ROUND('201920 DATA'!AD470/$B470,2),"")))</f>
        <v>0.23</v>
      </c>
      <c r="O470" s="296">
        <f>IF(OR($B470="*",$B470&lt;400),"",IF(AND('201920 DATA'!AE470="*",$B470&gt;=400),"*",IF($B470&gt;=400,ROUND('201920 DATA'!AE470/$B470,2),"")))</f>
        <v>0.05</v>
      </c>
      <c r="P470" s="297"/>
      <c r="Q470" s="296">
        <f>IF(OR($B470="*",$B470&lt;400),"",IF(AND('201920 DATA'!FO470="*",$B470&gt;=400),"*",IF($B470&gt;=400,ROUND('201920 DATA'!FO470/$B470,2),"")))</f>
        <v>0</v>
      </c>
      <c r="R470" s="289">
        <f>IF(OR($C470="*",$C470&lt;400),"",IF(AND('201920 DATA'!F470="*",$C470&gt;=400),"*",IF($C470&gt;=400,ROUND('201920 DATA'!F470/$C470,2),"")))</f>
        <v>0.48</v>
      </c>
      <c r="S470" s="289">
        <f>IF(OR($C470="*",$C470&lt;400),"",IF(AND('201920 DATA'!G470="*",$C470&gt;=400),"*",IF($C470&gt;=400,ROUND('201920 DATA'!G470/$C470,2),"")))</f>
        <v>0.46</v>
      </c>
      <c r="T470" s="289">
        <f>IF(OR($C470="*",$C470&lt;400),"",IF(AND('201920 DATA'!H470="*",$C470&gt;=400),"*",IF($C470&gt;=400,ROUND('201920 DATA'!H470/$C470,2),"")))</f>
        <v>0.03</v>
      </c>
      <c r="U470" s="289">
        <f>IF(OR($C470="*",$C470&lt;400),"",IF(AND('201920 DATA'!FP470="*",$C470&gt;=400),"*",IF($C470&gt;=400,ROUND('201920 DATA'!FP470/$C470,2),"")))</f>
        <v>0.03</v>
      </c>
      <c r="V470" s="312" t="str">
        <f>IF(OR($D470="*",$D470&lt;400),"",IF(AND('201920 DATA'!M470="*",$D470&gt;=400),"*",IF($D470&gt;=400,ROUND('201920 DATA'!M470/$D470,2),"")))</f>
        <v/>
      </c>
      <c r="W470" s="312" t="str">
        <f>IF(OR($D470="*",$D470&lt;400),"",IF(AND('201920 DATA'!N470="*",$D470&gt;=400),"*",IF($D470&gt;=400,ROUND('201920 DATA'!N470/$D470,2),"")))</f>
        <v/>
      </c>
      <c r="X470" s="312" t="str">
        <f>IF(OR($D470="*",$D470&lt;400),"",IF(AND('201920 DATA'!O470="*",$D470&gt;=400),"*",IF($D470&gt;=400,ROUND('201920 DATA'!O470/$D470,2),"")))</f>
        <v/>
      </c>
      <c r="Y470" s="312" t="str">
        <f>IF(OR($D470="*",$D470&lt;400),"",IF(AND('201920 DATA'!P470="*",$D470&gt;=400),"*",IF($D470&gt;=400,ROUND('201920 DATA'!P470/$D470,2),"")))</f>
        <v/>
      </c>
      <c r="Z470" s="312" t="str">
        <f>IF(OR($D470="*",$D470&lt;400),"",IF(AND('201920 DATA'!Q470="*",$D470&gt;=400),"*",IF($D470&gt;=400,ROUND('201920 DATA'!Q470/$D470,2),"")))</f>
        <v/>
      </c>
      <c r="AA470" s="312" t="str">
        <f>IF(OR($D470="*",$D470&lt;400),"",IF(AND('201920 DATA'!R470="*",$D470&gt;=400),"*",IF($D470&gt;=400,ROUND('201920 DATA'!R470/$D470,2),"")))</f>
        <v/>
      </c>
      <c r="AB470" s="312" t="str">
        <f>IF(OR($D470="*",$D470&lt;400),"",IF(AND('201920 DATA'!S470="*",$D470&gt;=400),"*",IF($D470&gt;=400,ROUND('201920 DATA'!S470/$D470,2),"")))</f>
        <v/>
      </c>
      <c r="AC470" s="312" t="str">
        <f>IF(OR($D470="*",$D470&lt;400),"",IF(AND('201920 DATA'!T470="*",$D470&gt;=400),"*",IF($D470&gt;=400,ROUND('201920 DATA'!T470/$D470,2),"")))</f>
        <v/>
      </c>
      <c r="AD470" s="289" t="str">
        <f>IF(OR($C470="*",$C470&lt;400),"",IF(AND('201920 DATA'!BC470="*",$C470&gt;=400),"*",IF($C470&gt;=400,ROUND('201920 DATA'!BC470/$C470,2),"")))</f>
        <v>*</v>
      </c>
      <c r="AE470" s="289">
        <f>IF(OR($C470="*",$C470&lt;400),"",IF(AND('201920 DATA'!BD470="*",$C470&gt;=400),"*",IF($C470&gt;=400,ROUND('201920 DATA'!BD470/$C470,2),"")))</f>
        <v>0.06</v>
      </c>
      <c r="AF470" s="289" t="str">
        <f>IF(OR($C470="*",$C470&lt;400),"",IF(AND('201920 DATA'!BE470="*",$C470&gt;=400),"*",IF($C470&gt;=400,ROUND('201920 DATA'!BE470/$C470,2),"")))</f>
        <v>*</v>
      </c>
      <c r="AG470" s="289" t="str">
        <f>IF(OR($C470="*",$C470&lt;400),"",IF(AND('201920 DATA'!BF470="*",$C470&gt;=400),"*",IF($C470&gt;=400,ROUND('201920 DATA'!BF470/$C470,2),"")))</f>
        <v>*</v>
      </c>
      <c r="AH470" s="289">
        <f>IF(OR($C470="*",$C470&lt;400),"",IF(AND('201920 DATA'!BG470="*",$C470&gt;=400),"*",IF($C470&gt;=400,ROUND('201920 DATA'!BG470/$C470,2),"")))</f>
        <v>0.36</v>
      </c>
      <c r="AI470" s="289">
        <f>IF(OR($C470="*",$C470&lt;400),"",IF(AND('201920 DATA'!BH470="*",$C470&gt;=400),"*",IF($C470&gt;=400,ROUND('201920 DATA'!BH470/$C470,2),"")))</f>
        <v>0.02</v>
      </c>
      <c r="AJ470" s="289">
        <f>IF(OR($C470="*",$C470&lt;400),"",IF(AND('201920 DATA'!BI470="*",$C470&gt;=400),"*",IF($C470&gt;=400,ROUND('201920 DATA'!BI470/$C470,2),"")))</f>
        <v>0</v>
      </c>
      <c r="AK470" s="289" t="str">
        <f>IF(OR($C470="*",$C470&lt;400),"",IF(AND('201920 DATA'!BJ470="*",$C470&gt;=400),"*",IF($C470&gt;=400,ROUND('201920 DATA'!BJ470/$C470,2),"")))</f>
        <v>*</v>
      </c>
      <c r="AL470" s="289">
        <f>IF(OR($C470="*",$C470&lt;400),"",IF(AND('201920 DATA'!BK470="*",$C470&gt;=400),"*",IF($C470&gt;=400,ROUND('201920 DATA'!BK470/$C470,2),"")))</f>
        <v>0.02</v>
      </c>
      <c r="AM470" s="289">
        <f>IF(OR($C470="*",$C470&lt;400),"",IF(AND('201920 DATA'!BL470="*",$C470&gt;=400),"*",IF($C470&gt;=400,ROUND('201920 DATA'!BL470/$C470,2),"")))</f>
        <v>0.01</v>
      </c>
      <c r="AN470" s="289" t="str">
        <f>IF(OR($C470="*",$C470&lt;400),"",IF(AND('201920 DATA'!BM470="*",$C470&gt;=400),"*",IF($C470&gt;=400,ROUND('201920 DATA'!BM470/$C470,2),"")))</f>
        <v>*</v>
      </c>
      <c r="AO470" s="289">
        <f>IF(OR($C470="*",$C470&lt;400),"",IF(AND('201920 DATA'!BN470="*",$C470&gt;=400),"*",IF($C470&gt;=400,ROUND('201920 DATA'!BN470/$C470,2),"")))</f>
        <v>0</v>
      </c>
      <c r="AP470" s="289">
        <f>IF(OR($C470="*",$C470&lt;400),"",IF(AND('201920 DATA'!BO470="*",$C470&gt;=400),"*",IF($C470&gt;=400,ROUND('201920 DATA'!BO470/$C470,2),"")))</f>
        <v>0.04</v>
      </c>
      <c r="AQ470" s="289">
        <f>IF(OR($C470="*",$C470&lt;400),"",IF(AND('201920 DATA'!BP470="*",$C470&gt;=400),"*",IF($C470&gt;=400,ROUND('201920 DATA'!BP470/$C470,2),"")))</f>
        <v>0.01</v>
      </c>
      <c r="AR470" s="289">
        <f>IF(OR($C470="*",$C470&lt;400),"",IF(AND('201920 DATA'!BQ470="*",$C470&gt;=400),"*",IF($C470&gt;=400,ROUND('201920 DATA'!BQ470/$C470,2),"")))</f>
        <v>0</v>
      </c>
      <c r="AS470" s="289">
        <f>IF(OR($C470="*",$C470&lt;400),"",IF(AND('201920 DATA'!BR470="*",$C470&gt;=400),"*",IF($C470&gt;=400,ROUND('201920 DATA'!BR470/$C470,2),"")))</f>
        <v>0</v>
      </c>
      <c r="AT470" s="289">
        <f>IF(OR($C470="*",$C470&lt;400),"",IF(AND('201920 DATA'!BS470="*",$C470&gt;=400),"*",IF($C470&gt;=400,ROUND('201920 DATA'!BS470/$C470,2),"")))</f>
        <v>0</v>
      </c>
      <c r="AU470" s="289">
        <f>IF(OR($C470="*",$C470&lt;400),"",IF(AND('201920 DATA'!BT470="*",$C470&gt;=400),"*",IF($C470&gt;=400,ROUND('201920 DATA'!BT470/$C470,2),"")))</f>
        <v>0.38</v>
      </c>
      <c r="AV470" s="289">
        <f>IF(OR($C470="*",$C470&lt;400),"",IF(AND('201920 DATA'!BU470="*",$C470&gt;=400),"*",IF($C470&gt;=400,ROUND('201920 DATA'!BU470/$C470,2),"")))</f>
        <v>0.09</v>
      </c>
      <c r="AW470" s="289">
        <f>IF(OR($C470="*",$C470&lt;400),"",IF(AND('201920 DATA'!BV470="*",$C470&gt;=400),"*",IF($C470&gt;=400,ROUND('201920 DATA'!BV470/$C470,2),"")))</f>
        <v>0</v>
      </c>
      <c r="AX470" s="289">
        <f>IF(OR($C470="*",$C470&lt;400),"",IF(AND('201920 DATA'!BW470="*",$C470&gt;=400),"*",IF($C470&gt;=400,ROUND('201920 DATA'!BW470/$C470,2),"")))</f>
        <v>0.02</v>
      </c>
      <c r="AZ470" s="365">
        <v>2485</v>
      </c>
    </row>
    <row r="471" spans="1:52" x14ac:dyDescent="0.2">
      <c r="A471" s="371" t="s">
        <v>583</v>
      </c>
      <c r="B471" s="287">
        <f>'201920 DATA'!B471</f>
        <v>198695</v>
      </c>
      <c r="C471" s="288">
        <f>'201920 DATA'!C471</f>
        <v>156850</v>
      </c>
      <c r="D471" s="293">
        <f>'201920 DATA'!FQ471</f>
        <v>48525</v>
      </c>
      <c r="F471" s="313">
        <f t="shared" si="14"/>
        <v>0.01</v>
      </c>
      <c r="G471" s="295">
        <f t="shared" si="15"/>
        <v>0.79</v>
      </c>
      <c r="H471" s="289">
        <f>IF(OR($C471="*",$C471&lt;400),"",IF(AND('201920 DATA'!F471="*",$C471&gt;=400),"*",IF($C471&gt;=400,ROUND('201920 DATA'!F471/$C471,2),"")))</f>
        <v>0.39</v>
      </c>
      <c r="I471" s="296">
        <f>IF(OR($B471="*",$B471&lt;400),"",IF(AND('201920 DATA'!Y471="*",$B471&gt;=400),"*",IF($B471&gt;=400,ROUND('201920 DATA'!Y471/$B471,2),"")))</f>
        <v>0.09</v>
      </c>
      <c r="J471" s="296">
        <f>IF(OR($B471="*",$B471&lt;400),"",IF(AND('201920 DATA'!Z471="*",$B471&gt;=400),"*",IF($B471&gt;=400,ROUND('201920 DATA'!Z471/$B471,2),"")))</f>
        <v>0.12</v>
      </c>
      <c r="K471" s="296">
        <f>IF(OR($B471="*",$B471&lt;400),"",IF(AND('201920 DATA'!AA471="*",$B471&gt;=400),"*",IF($B471&gt;=400,ROUND('201920 DATA'!AA471/$B471,2),"")))</f>
        <v>0.13</v>
      </c>
      <c r="L471" s="296">
        <f>IF(OR($B471="*",$B471&lt;400),"",IF(AND('201920 DATA'!AB471="*",$B471&gt;=400),"*",IF($B471&gt;=400,ROUND('201920 DATA'!AB471/$B471,2),"")))</f>
        <v>0.16</v>
      </c>
      <c r="M471" s="296">
        <f>IF(OR($B471="*",$B471&lt;400),"",IF(AND('201920 DATA'!AC471="*",$B471&gt;=400),"*",IF($B471&gt;=400,ROUND('201920 DATA'!AC471/$B471,2),"")))</f>
        <v>0.23</v>
      </c>
      <c r="N471" s="296">
        <f>IF(OR($B471="*",$B471&lt;400),"",IF(AND('201920 DATA'!AD471="*",$B471&gt;=400),"*",IF($B471&gt;=400,ROUND('201920 DATA'!AD471/$B471,2),"")))</f>
        <v>0.23</v>
      </c>
      <c r="O471" s="296">
        <f>IF(OR($B471="*",$B471&lt;400),"",IF(AND('201920 DATA'!AE471="*",$B471&gt;=400),"*",IF($B471&gt;=400,ROUND('201920 DATA'!AE471/$B471,2),"")))</f>
        <v>0.04</v>
      </c>
      <c r="P471" s="297"/>
      <c r="Q471" s="296">
        <f>IF(OR($B471="*",$B471&lt;400),"",IF(AND('201920 DATA'!FO471="*",$B471&gt;=400),"*",IF($B471&gt;=400,ROUND('201920 DATA'!FO471/$B471,2),"")))</f>
        <v>0.52</v>
      </c>
      <c r="R471" s="289">
        <f>IF(OR($C471="*",$C471&lt;400),"",IF(AND('201920 DATA'!F471="*",$C471&gt;=400),"*",IF($C471&gt;=400,ROUND('201920 DATA'!F471/$C471,2),"")))</f>
        <v>0.39</v>
      </c>
      <c r="S471" s="289">
        <f>IF(OR($C471="*",$C471&lt;400),"",IF(AND('201920 DATA'!G471="*",$C471&gt;=400),"*",IF($C471&gt;=400,ROUND('201920 DATA'!G471/$C471,2),"")))</f>
        <v>0.14000000000000001</v>
      </c>
      <c r="T471" s="289">
        <f>IF(OR($C471="*",$C471&lt;400),"",IF(AND('201920 DATA'!H471="*",$C471&gt;=400),"*",IF($C471&gt;=400,ROUND('201920 DATA'!H471/$C471,2),"")))</f>
        <v>0.32</v>
      </c>
      <c r="U471" s="289">
        <f>IF(OR($C471="*",$C471&lt;400),"",IF(AND('201920 DATA'!FP471="*",$C471&gt;=400),"*",IF($C471&gt;=400,ROUND('201920 DATA'!FP471/$C471,2),"")))</f>
        <v>0.15</v>
      </c>
      <c r="V471" s="312">
        <f>IF(OR($D471="*",$D471&lt;400),"",IF(AND('201920 DATA'!M471="*",$D471&gt;=400),"*",IF($D471&gt;=400,ROUND('201920 DATA'!M471/$D471,2),"")))</f>
        <v>0</v>
      </c>
      <c r="W471" s="312">
        <f>IF(OR($D471="*",$D471&lt;400),"",IF(AND('201920 DATA'!N471="*",$D471&gt;=400),"*",IF($D471&gt;=400,ROUND('201920 DATA'!N471/$D471,2),"")))</f>
        <v>0.5</v>
      </c>
      <c r="X471" s="312">
        <f>IF(OR($D471="*",$D471&lt;400),"",IF(AND('201920 DATA'!O471="*",$D471&gt;=400),"*",IF($D471&gt;=400,ROUND('201920 DATA'!O471/$D471,2),"")))</f>
        <v>0.21</v>
      </c>
      <c r="Y471" s="312">
        <f>IF(OR($D471="*",$D471&lt;400),"",IF(AND('201920 DATA'!P471="*",$D471&gt;=400),"*",IF($D471&gt;=400,ROUND('201920 DATA'!P471/$D471,2),"")))</f>
        <v>0.11</v>
      </c>
      <c r="Z471" s="312">
        <f>IF(OR($D471="*",$D471&lt;400),"",IF(AND('201920 DATA'!Q471="*",$D471&gt;=400),"*",IF($D471&gt;=400,ROUND('201920 DATA'!Q471/$D471,2),"")))</f>
        <v>0.16</v>
      </c>
      <c r="AA471" s="312">
        <f>IF(OR($D471="*",$D471&lt;400),"",IF(AND('201920 DATA'!R471="*",$D471&gt;=400),"*",IF($D471&gt;=400,ROUND('201920 DATA'!R471/$D471,2),"")))</f>
        <v>0.02</v>
      </c>
      <c r="AB471" s="312">
        <f>IF(OR($D471="*",$D471&lt;400),"",IF(AND('201920 DATA'!S471="*",$D471&gt;=400),"*",IF($D471&gt;=400,ROUND('201920 DATA'!S471/$D471,2),"")))</f>
        <v>0</v>
      </c>
      <c r="AC471" s="312" t="str">
        <f>IF(OR($D471="*",$D471&lt;400),"",IF(AND('201920 DATA'!T471="*",$D471&gt;=400),"*",IF($D471&gt;=400,ROUND('201920 DATA'!T471/$D471,2),"")))</f>
        <v>*</v>
      </c>
      <c r="AD471" s="289">
        <f>IF(OR($C471="*",$C471&lt;400),"",IF(AND('201920 DATA'!BC471="*",$C471&gt;=400),"*",IF($C471&gt;=400,ROUND('201920 DATA'!BC471/$C471,2),"")))</f>
        <v>0.03</v>
      </c>
      <c r="AE471" s="289">
        <f>IF(OR($C471="*",$C471&lt;400),"",IF(AND('201920 DATA'!BD471="*",$C471&gt;=400),"*",IF($C471&gt;=400,ROUND('201920 DATA'!BD471/$C471,2),"")))</f>
        <v>0.16</v>
      </c>
      <c r="AF471" s="289">
        <f>IF(OR($C471="*",$C471&lt;400),"",IF(AND('201920 DATA'!BE471="*",$C471&gt;=400),"*",IF($C471&gt;=400,ROUND('201920 DATA'!BE471/$C471,2),"")))</f>
        <v>0.02</v>
      </c>
      <c r="AG471" s="289">
        <f>IF(OR($C471="*",$C471&lt;400),"",IF(AND('201920 DATA'!BF471="*",$C471&gt;=400),"*",IF($C471&gt;=400,ROUND('201920 DATA'!BF471/$C471,2),"")))</f>
        <v>0.02</v>
      </c>
      <c r="AH471" s="289">
        <f>IF(OR($C471="*",$C471&lt;400),"",IF(AND('201920 DATA'!BG471="*",$C471&gt;=400),"*",IF($C471&gt;=400,ROUND('201920 DATA'!BG471/$C471,2),"")))</f>
        <v>0.01</v>
      </c>
      <c r="AI471" s="289">
        <f>IF(OR($C471="*",$C471&lt;400),"",IF(AND('201920 DATA'!BH471="*",$C471&gt;=400),"*",IF($C471&gt;=400,ROUND('201920 DATA'!BH471/$C471,2),"")))</f>
        <v>0.02</v>
      </c>
      <c r="AJ471" s="289">
        <f>IF(OR($C471="*",$C471&lt;400),"",IF(AND('201920 DATA'!BI471="*",$C471&gt;=400),"*",IF($C471&gt;=400,ROUND('201920 DATA'!BI471/$C471,2),"")))</f>
        <v>0.02</v>
      </c>
      <c r="AK471" s="289">
        <f>IF(OR($C471="*",$C471&lt;400),"",IF(AND('201920 DATA'!BJ471="*",$C471&gt;=400),"*",IF($C471&gt;=400,ROUND('201920 DATA'!BJ471/$C471,2),"")))</f>
        <v>0</v>
      </c>
      <c r="AL471" s="289">
        <f>IF(OR($C471="*",$C471&lt;400),"",IF(AND('201920 DATA'!BK471="*",$C471&gt;=400),"*",IF($C471&gt;=400,ROUND('201920 DATA'!BK471/$C471,2),"")))</f>
        <v>0.04</v>
      </c>
      <c r="AM471" s="289">
        <f>IF(OR($C471="*",$C471&lt;400),"",IF(AND('201920 DATA'!BL471="*",$C471&gt;=400),"*",IF($C471&gt;=400,ROUND('201920 DATA'!BL471/$C471,2),"")))</f>
        <v>7.0000000000000007E-2</v>
      </c>
      <c r="AN471" s="289">
        <f>IF(OR($C471="*",$C471&lt;400),"",IF(AND('201920 DATA'!BM471="*",$C471&gt;=400),"*",IF($C471&gt;=400,ROUND('201920 DATA'!BM471/$C471,2),"")))</f>
        <v>0.11</v>
      </c>
      <c r="AO471" s="289">
        <f>IF(OR($C471="*",$C471&lt;400),"",IF(AND('201920 DATA'!BN471="*",$C471&gt;=400),"*",IF($C471&gt;=400,ROUND('201920 DATA'!BN471/$C471,2),"")))</f>
        <v>0.02</v>
      </c>
      <c r="AP471" s="289">
        <f>IF(OR($C471="*",$C471&lt;400),"",IF(AND('201920 DATA'!BO471="*",$C471&gt;=400),"*",IF($C471&gt;=400,ROUND('201920 DATA'!BO471/$C471,2),"")))</f>
        <v>7.0000000000000007E-2</v>
      </c>
      <c r="AQ471" s="289">
        <f>IF(OR($C471="*",$C471&lt;400),"",IF(AND('201920 DATA'!BP471="*",$C471&gt;=400),"*",IF($C471&gt;=400,ROUND('201920 DATA'!BP471/$C471,2),"")))</f>
        <v>0.05</v>
      </c>
      <c r="AR471" s="289">
        <f>IF(OR($C471="*",$C471&lt;400),"",IF(AND('201920 DATA'!BQ471="*",$C471&gt;=400),"*",IF($C471&gt;=400,ROUND('201920 DATA'!BQ471/$C471,2),"")))</f>
        <v>0.1</v>
      </c>
      <c r="AS471" s="289">
        <f>IF(OR($C471="*",$C471&lt;400),"",IF(AND('201920 DATA'!BR471="*",$C471&gt;=400),"*",IF($C471&gt;=400,ROUND('201920 DATA'!BR471/$C471,2),"")))</f>
        <v>0.01</v>
      </c>
      <c r="AT471" s="289">
        <f>IF(OR($C471="*",$C471&lt;400),"",IF(AND('201920 DATA'!BS471="*",$C471&gt;=400),"*",IF($C471&gt;=400,ROUND('201920 DATA'!BS471/$C471,2),"")))</f>
        <v>0</v>
      </c>
      <c r="AU471" s="289">
        <f>IF(OR($C471="*",$C471&lt;400),"",IF(AND('201920 DATA'!BT471="*",$C471&gt;=400),"*",IF($C471&gt;=400,ROUND('201920 DATA'!BT471/$C471,2),"")))</f>
        <v>0.09</v>
      </c>
      <c r="AV471" s="289">
        <f>IF(OR($C471="*",$C471&lt;400),"",IF(AND('201920 DATA'!BU471="*",$C471&gt;=400),"*",IF($C471&gt;=400,ROUND('201920 DATA'!BU471/$C471,2),"")))</f>
        <v>0.09</v>
      </c>
      <c r="AW471" s="289">
        <f>IF(OR($C471="*",$C471&lt;400),"",IF(AND('201920 DATA'!BV471="*",$C471&gt;=400),"*",IF($C471&gt;=400,ROUND('201920 DATA'!BV471/$C471,2),"")))</f>
        <v>0</v>
      </c>
      <c r="AX471" s="289">
        <f>IF(OR($C471="*",$C471&lt;400),"",IF(AND('201920 DATA'!BW471="*",$C471&gt;=400),"*",IF($C471&gt;=400,ROUND('201920 DATA'!BW471/$C471,2),"")))</f>
        <v>7.0000000000000007E-2</v>
      </c>
      <c r="AZ471" s="365">
        <v>196355</v>
      </c>
    </row>
    <row r="472" spans="1:52" x14ac:dyDescent="0.2">
      <c r="A472" s="371" t="s">
        <v>242</v>
      </c>
      <c r="B472" s="287">
        <f>'201920 DATA'!B472</f>
        <v>2330</v>
      </c>
      <c r="C472" s="288">
        <f>'201920 DATA'!C472</f>
        <v>2085</v>
      </c>
      <c r="D472" s="293">
        <f>'201920 DATA'!FQ472</f>
        <v>0</v>
      </c>
      <c r="F472" s="313">
        <f t="shared" si="14"/>
        <v>-0.27</v>
      </c>
      <c r="G472" s="295">
        <f t="shared" si="15"/>
        <v>0.89</v>
      </c>
      <c r="H472" s="289">
        <f>IF(OR($C472="*",$C472&lt;400),"",IF(AND('201920 DATA'!F472="*",$C472&gt;=400),"*",IF($C472&gt;=400,ROUND('201920 DATA'!F472/$C472,2),"")))</f>
        <v>0.77</v>
      </c>
      <c r="I472" s="296">
        <f>IF(OR($B472="*",$B472&lt;400),"",IF(AND('201920 DATA'!Y472="*",$B472&gt;=400),"*",IF($B472&gt;=400,ROUND('201920 DATA'!Y472/$B472,2),"")))</f>
        <v>0</v>
      </c>
      <c r="J472" s="296">
        <f>IF(OR($B472="*",$B472&lt;400),"",IF(AND('201920 DATA'!Z472="*",$B472&gt;=400),"*",IF($B472&gt;=400,ROUND('201920 DATA'!Z472/$B472,2),"")))</f>
        <v>0.18</v>
      </c>
      <c r="K472" s="296">
        <f>IF(OR($B472="*",$B472&lt;400),"",IF(AND('201920 DATA'!AA472="*",$B472&gt;=400),"*",IF($B472&gt;=400,ROUND('201920 DATA'!AA472/$B472,2),"")))</f>
        <v>0.28000000000000003</v>
      </c>
      <c r="L472" s="296">
        <f>IF(OR($B472="*",$B472&lt;400),"",IF(AND('201920 DATA'!AB472="*",$B472&gt;=400),"*",IF($B472&gt;=400,ROUND('201920 DATA'!AB472/$B472,2),"")))</f>
        <v>0.24</v>
      </c>
      <c r="M472" s="296">
        <f>IF(OR($B472="*",$B472&lt;400),"",IF(AND('201920 DATA'!AC472="*",$B472&gt;=400),"*",IF($B472&gt;=400,ROUND('201920 DATA'!AC472/$B472,2),"")))</f>
        <v>0.17</v>
      </c>
      <c r="N472" s="296">
        <f>IF(OR($B472="*",$B472&lt;400),"",IF(AND('201920 DATA'!AD472="*",$B472&gt;=400),"*",IF($B472&gt;=400,ROUND('201920 DATA'!AD472/$B472,2),"")))</f>
        <v>0.11</v>
      </c>
      <c r="O472" s="296">
        <f>IF(OR($B472="*",$B472&lt;400),"",IF(AND('201920 DATA'!AE472="*",$B472&gt;=400),"*",IF($B472&gt;=400,ROUND('201920 DATA'!AE472/$B472,2),"")))</f>
        <v>0.01</v>
      </c>
      <c r="P472" s="297"/>
      <c r="Q472" s="296">
        <f>IF(OR($B472="*",$B472&lt;400),"",IF(AND('201920 DATA'!FO472="*",$B472&gt;=400),"*",IF($B472&gt;=400,ROUND('201920 DATA'!FO472/$B472,2),"")))</f>
        <v>0.05</v>
      </c>
      <c r="R472" s="289">
        <f>IF(OR($C472="*",$C472&lt;400),"",IF(AND('201920 DATA'!F472="*",$C472&gt;=400),"*",IF($C472&gt;=400,ROUND('201920 DATA'!F472/$C472,2),"")))</f>
        <v>0.77</v>
      </c>
      <c r="S472" s="289">
        <f>IF(OR($C472="*",$C472&lt;400),"",IF(AND('201920 DATA'!G472="*",$C472&gt;=400),"*",IF($C472&gt;=400,ROUND('201920 DATA'!G472/$C472,2),"")))</f>
        <v>0.03</v>
      </c>
      <c r="T472" s="289" t="str">
        <f>IF(OR($C472="*",$C472&lt;400),"",IF(AND('201920 DATA'!H472="*",$C472&gt;=400),"*",IF($C472&gt;=400,ROUND('201920 DATA'!H472/$C472,2),"")))</f>
        <v>*</v>
      </c>
      <c r="U472" s="289">
        <f>IF(OR($C472="*",$C472&lt;400),"",IF(AND('201920 DATA'!FP472="*",$C472&gt;=400),"*",IF($C472&gt;=400,ROUND('201920 DATA'!FP472/$C472,2),"")))</f>
        <v>0.2</v>
      </c>
      <c r="V472" s="312" t="str">
        <f>IF(OR($D472="*",$D472&lt;400),"",IF(AND('201920 DATA'!M472="*",$D472&gt;=400),"*",IF($D472&gt;=400,ROUND('201920 DATA'!M472/$D472,2),"")))</f>
        <v/>
      </c>
      <c r="W472" s="312" t="str">
        <f>IF(OR($D472="*",$D472&lt;400),"",IF(AND('201920 DATA'!N472="*",$D472&gt;=400),"*",IF($D472&gt;=400,ROUND('201920 DATA'!N472/$D472,2),"")))</f>
        <v/>
      </c>
      <c r="X472" s="312" t="str">
        <f>IF(OR($D472="*",$D472&lt;400),"",IF(AND('201920 DATA'!O472="*",$D472&gt;=400),"*",IF($D472&gt;=400,ROUND('201920 DATA'!O472/$D472,2),"")))</f>
        <v/>
      </c>
      <c r="Y472" s="312" t="str">
        <f>IF(OR($D472="*",$D472&lt;400),"",IF(AND('201920 DATA'!P472="*",$D472&gt;=400),"*",IF($D472&gt;=400,ROUND('201920 DATA'!P472/$D472,2),"")))</f>
        <v/>
      </c>
      <c r="Z472" s="312" t="str">
        <f>IF(OR($D472="*",$D472&lt;400),"",IF(AND('201920 DATA'!Q472="*",$D472&gt;=400),"*",IF($D472&gt;=400,ROUND('201920 DATA'!Q472/$D472,2),"")))</f>
        <v/>
      </c>
      <c r="AA472" s="312" t="str">
        <f>IF(OR($D472="*",$D472&lt;400),"",IF(AND('201920 DATA'!R472="*",$D472&gt;=400),"*",IF($D472&gt;=400,ROUND('201920 DATA'!R472/$D472,2),"")))</f>
        <v/>
      </c>
      <c r="AB472" s="312" t="str">
        <f>IF(OR($D472="*",$D472&lt;400),"",IF(AND('201920 DATA'!S472="*",$D472&gt;=400),"*",IF($D472&gt;=400,ROUND('201920 DATA'!S472/$D472,2),"")))</f>
        <v/>
      </c>
      <c r="AC472" s="312" t="str">
        <f>IF(OR($D472="*",$D472&lt;400),"",IF(AND('201920 DATA'!T472="*",$D472&gt;=400),"*",IF($D472&gt;=400,ROUND('201920 DATA'!T472/$D472,2),"")))</f>
        <v/>
      </c>
      <c r="AD472" s="289">
        <f>IF(OR($C472="*",$C472&lt;400),"",IF(AND('201920 DATA'!BC472="*",$C472&gt;=400),"*",IF($C472&gt;=400,ROUND('201920 DATA'!BC472/$C472,2),"")))</f>
        <v>0</v>
      </c>
      <c r="AE472" s="289" t="str">
        <f>IF(OR($C472="*",$C472&lt;400),"",IF(AND('201920 DATA'!BD472="*",$C472&gt;=400),"*",IF($C472&gt;=400,ROUND('201920 DATA'!BD472/$C472,2),"")))</f>
        <v>*</v>
      </c>
      <c r="AF472" s="289">
        <f>IF(OR($C472="*",$C472&lt;400),"",IF(AND('201920 DATA'!BE472="*",$C472&gt;=400),"*",IF($C472&gt;=400,ROUND('201920 DATA'!BE472/$C472,2),"")))</f>
        <v>0</v>
      </c>
      <c r="AG472" s="289" t="str">
        <f>IF(OR($C472="*",$C472&lt;400),"",IF(AND('201920 DATA'!BF472="*",$C472&gt;=400),"*",IF($C472&gt;=400,ROUND('201920 DATA'!BF472/$C472,2),"")))</f>
        <v>*</v>
      </c>
      <c r="AH472" s="289">
        <f>IF(OR($C472="*",$C472&lt;400),"",IF(AND('201920 DATA'!BG472="*",$C472&gt;=400),"*",IF($C472&gt;=400,ROUND('201920 DATA'!BG472/$C472,2),"")))</f>
        <v>0.69</v>
      </c>
      <c r="AI472" s="289">
        <f>IF(OR($C472="*",$C472&lt;400),"",IF(AND('201920 DATA'!BH472="*",$C472&gt;=400),"*",IF($C472&gt;=400,ROUND('201920 DATA'!BH472/$C472,2),"")))</f>
        <v>0.03</v>
      </c>
      <c r="AJ472" s="289">
        <f>IF(OR($C472="*",$C472&lt;400),"",IF(AND('201920 DATA'!BI472="*",$C472&gt;=400),"*",IF($C472&gt;=400,ROUND('201920 DATA'!BI472/$C472,2),"")))</f>
        <v>0</v>
      </c>
      <c r="AK472" s="289">
        <f>IF(OR($C472="*",$C472&lt;400),"",IF(AND('201920 DATA'!BJ472="*",$C472&gt;=400),"*",IF($C472&gt;=400,ROUND('201920 DATA'!BJ472/$C472,2),"")))</f>
        <v>0</v>
      </c>
      <c r="AL472" s="289">
        <f>IF(OR($C472="*",$C472&lt;400),"",IF(AND('201920 DATA'!BK472="*",$C472&gt;=400),"*",IF($C472&gt;=400,ROUND('201920 DATA'!BK472/$C472,2),"")))</f>
        <v>0.03</v>
      </c>
      <c r="AM472" s="289">
        <f>IF(OR($C472="*",$C472&lt;400),"",IF(AND('201920 DATA'!BL472="*",$C472&gt;=400),"*",IF($C472&gt;=400,ROUND('201920 DATA'!BL472/$C472,2),"")))</f>
        <v>0</v>
      </c>
      <c r="AN472" s="289">
        <f>IF(OR($C472="*",$C472&lt;400),"",IF(AND('201920 DATA'!BM472="*",$C472&gt;=400),"*",IF($C472&gt;=400,ROUND('201920 DATA'!BM472/$C472,2),"")))</f>
        <v>0</v>
      </c>
      <c r="AO472" s="289">
        <f>IF(OR($C472="*",$C472&lt;400),"",IF(AND('201920 DATA'!BN472="*",$C472&gt;=400),"*",IF($C472&gt;=400,ROUND('201920 DATA'!BN472/$C472,2),"")))</f>
        <v>0</v>
      </c>
      <c r="AP472" s="289">
        <f>IF(OR($C472="*",$C472&lt;400),"",IF(AND('201920 DATA'!BO472="*",$C472&gt;=400),"*",IF($C472&gt;=400,ROUND('201920 DATA'!BO472/$C472,2),"")))</f>
        <v>0</v>
      </c>
      <c r="AQ472" s="289">
        <f>IF(OR($C472="*",$C472&lt;400),"",IF(AND('201920 DATA'!BP472="*",$C472&gt;=400),"*",IF($C472&gt;=400,ROUND('201920 DATA'!BP472/$C472,2),"")))</f>
        <v>0</v>
      </c>
      <c r="AR472" s="289">
        <f>IF(OR($C472="*",$C472&lt;400),"",IF(AND('201920 DATA'!BQ472="*",$C472&gt;=400),"*",IF($C472&gt;=400,ROUND('201920 DATA'!BQ472/$C472,2),"")))</f>
        <v>0</v>
      </c>
      <c r="AS472" s="289">
        <f>IF(OR($C472="*",$C472&lt;400),"",IF(AND('201920 DATA'!BR472="*",$C472&gt;=400),"*",IF($C472&gt;=400,ROUND('201920 DATA'!BR472/$C472,2),"")))</f>
        <v>0</v>
      </c>
      <c r="AT472" s="289">
        <f>IF(OR($C472="*",$C472&lt;400),"",IF(AND('201920 DATA'!BS472="*",$C472&gt;=400),"*",IF($C472&gt;=400,ROUND('201920 DATA'!BS472/$C472,2),"")))</f>
        <v>0</v>
      </c>
      <c r="AU472" s="289">
        <f>IF(OR($C472="*",$C472&lt;400),"",IF(AND('201920 DATA'!BT472="*",$C472&gt;=400),"*",IF($C472&gt;=400,ROUND('201920 DATA'!BT472/$C472,2),"")))</f>
        <v>0.24</v>
      </c>
      <c r="AV472" s="289">
        <f>IF(OR($C472="*",$C472&lt;400),"",IF(AND('201920 DATA'!BU472="*",$C472&gt;=400),"*",IF($C472&gt;=400,ROUND('201920 DATA'!BU472/$C472,2),"")))</f>
        <v>0.01</v>
      </c>
      <c r="AW472" s="289">
        <f>IF(OR($C472="*",$C472&lt;400),"",IF(AND('201920 DATA'!BV472="*",$C472&gt;=400),"*",IF($C472&gt;=400,ROUND('201920 DATA'!BV472/$C472,2),"")))</f>
        <v>0</v>
      </c>
      <c r="AX472" s="289">
        <f>IF(OR($C472="*",$C472&lt;400),"",IF(AND('201920 DATA'!BW472="*",$C472&gt;=400),"*",IF($C472&gt;=400,ROUND('201920 DATA'!BW472/$C472,2),"")))</f>
        <v>0</v>
      </c>
      <c r="AZ472" s="365">
        <v>2965</v>
      </c>
    </row>
    <row r="473" spans="1:52" x14ac:dyDescent="0.2">
      <c r="A473" s="371" t="s">
        <v>243</v>
      </c>
      <c r="B473" s="287">
        <f>'201920 DATA'!B473</f>
        <v>157125</v>
      </c>
      <c r="C473" s="288">
        <f>'201920 DATA'!C473</f>
        <v>128550</v>
      </c>
      <c r="D473" s="293">
        <f>'201920 DATA'!FQ473</f>
        <v>46590</v>
      </c>
      <c r="F473" s="313">
        <f t="shared" si="14"/>
        <v>0.03</v>
      </c>
      <c r="G473" s="295">
        <f t="shared" si="15"/>
        <v>0.82</v>
      </c>
      <c r="H473" s="289">
        <f>IF(OR($C473="*",$C473&lt;400),"",IF(AND('201920 DATA'!F473="*",$C473&gt;=400),"*",IF($C473&gt;=400,ROUND('201920 DATA'!F473/$C473,2),"")))</f>
        <v>0.37</v>
      </c>
      <c r="I473" s="296">
        <f>IF(OR($B473="*",$B473&lt;400),"",IF(AND('201920 DATA'!Y473="*",$B473&gt;=400),"*",IF($B473&gt;=400,ROUND('201920 DATA'!Y473/$B473,2),"")))</f>
        <v>0.11</v>
      </c>
      <c r="J473" s="296">
        <f>IF(OR($B473="*",$B473&lt;400),"",IF(AND('201920 DATA'!Z473="*",$B473&gt;=400),"*",IF($B473&gt;=400,ROUND('201920 DATA'!Z473/$B473,2),"")))</f>
        <v>0.09</v>
      </c>
      <c r="K473" s="296">
        <f>IF(OR($B473="*",$B473&lt;400),"",IF(AND('201920 DATA'!AA473="*",$B473&gt;=400),"*",IF($B473&gt;=400,ROUND('201920 DATA'!AA473/$B473,2),"")))</f>
        <v>0.12</v>
      </c>
      <c r="L473" s="296">
        <f>IF(OR($B473="*",$B473&lt;400),"",IF(AND('201920 DATA'!AB473="*",$B473&gt;=400),"*",IF($B473&gt;=400,ROUND('201920 DATA'!AB473/$B473,2),"")))</f>
        <v>0.17</v>
      </c>
      <c r="M473" s="296">
        <f>IF(OR($B473="*",$B473&lt;400),"",IF(AND('201920 DATA'!AC473="*",$B473&gt;=400),"*",IF($B473&gt;=400,ROUND('201920 DATA'!AC473/$B473,2),"")))</f>
        <v>0.22</v>
      </c>
      <c r="N473" s="296">
        <f>IF(OR($B473="*",$B473&lt;400),"",IF(AND('201920 DATA'!AD473="*",$B473&gt;=400),"*",IF($B473&gt;=400,ROUND('201920 DATA'!AD473/$B473,2),"")))</f>
        <v>0.22</v>
      </c>
      <c r="O473" s="296">
        <f>IF(OR($B473="*",$B473&lt;400),"",IF(AND('201920 DATA'!AE473="*",$B473&gt;=400),"*",IF($B473&gt;=400,ROUND('201920 DATA'!AE473/$B473,2),"")))</f>
        <v>0.05</v>
      </c>
      <c r="P473" s="297"/>
      <c r="Q473" s="296">
        <f>IF(OR($B473="*",$B473&lt;400),"",IF(AND('201920 DATA'!FO473="*",$B473&gt;=400),"*",IF($B473&gt;=400,ROUND('201920 DATA'!FO473/$B473,2),"")))</f>
        <v>0.61</v>
      </c>
      <c r="R473" s="289">
        <f>IF(OR($C473="*",$C473&lt;400),"",IF(AND('201920 DATA'!F473="*",$C473&gt;=400),"*",IF($C473&gt;=400,ROUND('201920 DATA'!F473/$C473,2),"")))</f>
        <v>0.37</v>
      </c>
      <c r="S473" s="289">
        <f>IF(OR($C473="*",$C473&lt;400),"",IF(AND('201920 DATA'!G473="*",$C473&gt;=400),"*",IF($C473&gt;=400,ROUND('201920 DATA'!G473/$C473,2),"")))</f>
        <v>0.11</v>
      </c>
      <c r="T473" s="289">
        <f>IF(OR($C473="*",$C473&lt;400),"",IF(AND('201920 DATA'!H473="*",$C473&gt;=400),"*",IF($C473&gt;=400,ROUND('201920 DATA'!H473/$C473,2),"")))</f>
        <v>0.43</v>
      </c>
      <c r="U473" s="289">
        <f>IF(OR($C473="*",$C473&lt;400),"",IF(AND('201920 DATA'!FP473="*",$C473&gt;=400),"*",IF($C473&gt;=400,ROUND('201920 DATA'!FP473/$C473,2),"")))</f>
        <v>0.08</v>
      </c>
      <c r="V473" s="312">
        <f>IF(OR($D473="*",$D473&lt;400),"",IF(AND('201920 DATA'!M473="*",$D473&gt;=400),"*",IF($D473&gt;=400,ROUND('201920 DATA'!M473/$D473,2),"")))</f>
        <v>0</v>
      </c>
      <c r="W473" s="312">
        <f>IF(OR($D473="*",$D473&lt;400),"",IF(AND('201920 DATA'!N473="*",$D473&gt;=400),"*",IF($D473&gt;=400,ROUND('201920 DATA'!N473/$D473,2),"")))</f>
        <v>0.45</v>
      </c>
      <c r="X473" s="312">
        <f>IF(OR($D473="*",$D473&lt;400),"",IF(AND('201920 DATA'!O473="*",$D473&gt;=400),"*",IF($D473&gt;=400,ROUND('201920 DATA'!O473/$D473,2),"")))</f>
        <v>0.19</v>
      </c>
      <c r="Y473" s="312">
        <f>IF(OR($D473="*",$D473&lt;400),"",IF(AND('201920 DATA'!P473="*",$D473&gt;=400),"*",IF($D473&gt;=400,ROUND('201920 DATA'!P473/$D473,2),"")))</f>
        <v>0.11</v>
      </c>
      <c r="Z473" s="312">
        <f>IF(OR($D473="*",$D473&lt;400),"",IF(AND('201920 DATA'!Q473="*",$D473&gt;=400),"*",IF($D473&gt;=400,ROUND('201920 DATA'!Q473/$D473,2),"")))</f>
        <v>0.16</v>
      </c>
      <c r="AA473" s="312">
        <f>IF(OR($D473="*",$D473&lt;400),"",IF(AND('201920 DATA'!R473="*",$D473&gt;=400),"*",IF($D473&gt;=400,ROUND('201920 DATA'!R473/$D473,2),"")))</f>
        <v>0.06</v>
      </c>
      <c r="AB473" s="312">
        <f>IF(OR($D473="*",$D473&lt;400),"",IF(AND('201920 DATA'!S473="*",$D473&gt;=400),"*",IF($D473&gt;=400,ROUND('201920 DATA'!S473/$D473,2),"")))</f>
        <v>0.02</v>
      </c>
      <c r="AC473" s="312">
        <f>IF(OR($D473="*",$D473&lt;400),"",IF(AND('201920 DATA'!T473="*",$D473&gt;=400),"*",IF($D473&gt;=400,ROUND('201920 DATA'!T473/$D473,2),"")))</f>
        <v>0</v>
      </c>
      <c r="AD473" s="289">
        <f>IF(OR($C473="*",$C473&lt;400),"",IF(AND('201920 DATA'!BC473="*",$C473&gt;=400),"*",IF($C473&gt;=400,ROUND('201920 DATA'!BC473/$C473,2),"")))</f>
        <v>0.03</v>
      </c>
      <c r="AE473" s="289">
        <f>IF(OR($C473="*",$C473&lt;400),"",IF(AND('201920 DATA'!BD473="*",$C473&gt;=400),"*",IF($C473&gt;=400,ROUND('201920 DATA'!BD473/$C473,2),"")))</f>
        <v>0.08</v>
      </c>
      <c r="AF473" s="289">
        <f>IF(OR($C473="*",$C473&lt;400),"",IF(AND('201920 DATA'!BE473="*",$C473&gt;=400),"*",IF($C473&gt;=400,ROUND('201920 DATA'!BE473/$C473,2),"")))</f>
        <v>0.02</v>
      </c>
      <c r="AG473" s="289">
        <f>IF(OR($C473="*",$C473&lt;400),"",IF(AND('201920 DATA'!BF473="*",$C473&gt;=400),"*",IF($C473&gt;=400,ROUND('201920 DATA'!BF473/$C473,2),"")))</f>
        <v>0.02</v>
      </c>
      <c r="AH473" s="289">
        <f>IF(OR($C473="*",$C473&lt;400),"",IF(AND('201920 DATA'!BG473="*",$C473&gt;=400),"*",IF($C473&gt;=400,ROUND('201920 DATA'!BG473/$C473,2),"")))</f>
        <v>0.01</v>
      </c>
      <c r="AI473" s="289">
        <f>IF(OR($C473="*",$C473&lt;400),"",IF(AND('201920 DATA'!BH473="*",$C473&gt;=400),"*",IF($C473&gt;=400,ROUND('201920 DATA'!BH473/$C473,2),"")))</f>
        <v>0.03</v>
      </c>
      <c r="AJ473" s="289">
        <f>IF(OR($C473="*",$C473&lt;400),"",IF(AND('201920 DATA'!BI473="*",$C473&gt;=400),"*",IF($C473&gt;=400,ROUND('201920 DATA'!BI473/$C473,2),"")))</f>
        <v>0.04</v>
      </c>
      <c r="AK473" s="289">
        <f>IF(OR($C473="*",$C473&lt;400),"",IF(AND('201920 DATA'!BJ473="*",$C473&gt;=400),"*",IF($C473&gt;=400,ROUND('201920 DATA'!BJ473/$C473,2),"")))</f>
        <v>0.01</v>
      </c>
      <c r="AL473" s="289">
        <f>IF(OR($C473="*",$C473&lt;400),"",IF(AND('201920 DATA'!BK473="*",$C473&gt;=400),"*",IF($C473&gt;=400,ROUND('201920 DATA'!BK473/$C473,2),"")))</f>
        <v>7.0000000000000007E-2</v>
      </c>
      <c r="AM473" s="289">
        <f>IF(OR($C473="*",$C473&lt;400),"",IF(AND('201920 DATA'!BL473="*",$C473&gt;=400),"*",IF($C473&gt;=400,ROUND('201920 DATA'!BL473/$C473,2),"")))</f>
        <v>0.06</v>
      </c>
      <c r="AN473" s="289">
        <f>IF(OR($C473="*",$C473&lt;400),"",IF(AND('201920 DATA'!BM473="*",$C473&gt;=400),"*",IF($C473&gt;=400,ROUND('201920 DATA'!BM473/$C473,2),"")))</f>
        <v>0.14000000000000001</v>
      </c>
      <c r="AO473" s="289">
        <f>IF(OR($C473="*",$C473&lt;400),"",IF(AND('201920 DATA'!BN473="*",$C473&gt;=400),"*",IF($C473&gt;=400,ROUND('201920 DATA'!BN473/$C473,2),"")))</f>
        <v>0.03</v>
      </c>
      <c r="AP473" s="289">
        <f>IF(OR($C473="*",$C473&lt;400),"",IF(AND('201920 DATA'!BO473="*",$C473&gt;=400),"*",IF($C473&gt;=400,ROUND('201920 DATA'!BO473/$C473,2),"")))</f>
        <v>7.0000000000000007E-2</v>
      </c>
      <c r="AQ473" s="289">
        <f>IF(OR($C473="*",$C473&lt;400),"",IF(AND('201920 DATA'!BP473="*",$C473&gt;=400),"*",IF($C473&gt;=400,ROUND('201920 DATA'!BP473/$C473,2),"")))</f>
        <v>0.06</v>
      </c>
      <c r="AR473" s="289">
        <f>IF(OR($C473="*",$C473&lt;400),"",IF(AND('201920 DATA'!BQ473="*",$C473&gt;=400),"*",IF($C473&gt;=400,ROUND('201920 DATA'!BQ473/$C473,2),"")))</f>
        <v>0.05</v>
      </c>
      <c r="AS473" s="289">
        <f>IF(OR($C473="*",$C473&lt;400),"",IF(AND('201920 DATA'!BR473="*",$C473&gt;=400),"*",IF($C473&gt;=400,ROUND('201920 DATA'!BR473/$C473,2),"")))</f>
        <v>0.01</v>
      </c>
      <c r="AT473" s="289">
        <f>IF(OR($C473="*",$C473&lt;400),"",IF(AND('201920 DATA'!BS473="*",$C473&gt;=400),"*",IF($C473&gt;=400,ROUND('201920 DATA'!BS473/$C473,2),"")))</f>
        <v>0.01</v>
      </c>
      <c r="AU473" s="289">
        <f>IF(OR($C473="*",$C473&lt;400),"",IF(AND('201920 DATA'!BT473="*",$C473&gt;=400),"*",IF($C473&gt;=400,ROUND('201920 DATA'!BT473/$C473,2),"")))</f>
        <v>0.11</v>
      </c>
      <c r="AV473" s="289">
        <f>IF(OR($C473="*",$C473&lt;400),"",IF(AND('201920 DATA'!BU473="*",$C473&gt;=400),"*",IF($C473&gt;=400,ROUND('201920 DATA'!BU473/$C473,2),"")))</f>
        <v>0.08</v>
      </c>
      <c r="AW473" s="289">
        <f>IF(OR($C473="*",$C473&lt;400),"",IF(AND('201920 DATA'!BV473="*",$C473&gt;=400),"*",IF($C473&gt;=400,ROUND('201920 DATA'!BV473/$C473,2),"")))</f>
        <v>0</v>
      </c>
      <c r="AX473" s="289">
        <f>IF(OR($C473="*",$C473&lt;400),"",IF(AND('201920 DATA'!BW473="*",$C473&gt;=400),"*",IF($C473&gt;=400,ROUND('201920 DATA'!BW473/$C473,2),"")))</f>
        <v>7.0000000000000007E-2</v>
      </c>
      <c r="AZ473" s="365">
        <v>152075</v>
      </c>
    </row>
    <row r="474" spans="1:52" x14ac:dyDescent="0.2">
      <c r="A474" s="371" t="s">
        <v>576</v>
      </c>
      <c r="B474" s="287">
        <f>'201920 DATA'!B474</f>
        <v>131570</v>
      </c>
      <c r="C474" s="288">
        <f>'201920 DATA'!C474</f>
        <v>98405</v>
      </c>
      <c r="D474" s="293">
        <f>'201920 DATA'!FQ474</f>
        <v>24520</v>
      </c>
      <c r="F474" s="313">
        <f t="shared" si="14"/>
        <v>0</v>
      </c>
      <c r="G474" s="295">
        <f t="shared" si="15"/>
        <v>0.75</v>
      </c>
      <c r="H474" s="289">
        <f>IF(OR($C474="*",$C474&lt;400),"",IF(AND('201920 DATA'!F474="*",$C474&gt;=400),"*",IF($C474&gt;=400,ROUND('201920 DATA'!F474/$C474,2),"")))</f>
        <v>0.5</v>
      </c>
      <c r="I474" s="296">
        <f>IF(OR($B474="*",$B474&lt;400),"",IF(AND('201920 DATA'!Y474="*",$B474&gt;=400),"*",IF($B474&gt;=400,ROUND('201920 DATA'!Y474/$B474,2),"")))</f>
        <v>0.13</v>
      </c>
      <c r="J474" s="296">
        <f>IF(OR($B474="*",$B474&lt;400),"",IF(AND('201920 DATA'!Z474="*",$B474&gt;=400),"*",IF($B474&gt;=400,ROUND('201920 DATA'!Z474/$B474,2),"")))</f>
        <v>0.11</v>
      </c>
      <c r="K474" s="296">
        <f>IF(OR($B474="*",$B474&lt;400),"",IF(AND('201920 DATA'!AA474="*",$B474&gt;=400),"*",IF($B474&gt;=400,ROUND('201920 DATA'!AA474/$B474,2),"")))</f>
        <v>0.13</v>
      </c>
      <c r="L474" s="296">
        <f>IF(OR($B474="*",$B474&lt;400),"",IF(AND('201920 DATA'!AB474="*",$B474&gt;=400),"*",IF($B474&gt;=400,ROUND('201920 DATA'!AB474/$B474,2),"")))</f>
        <v>0.15</v>
      </c>
      <c r="M474" s="296">
        <f>IF(OR($B474="*",$B474&lt;400),"",IF(AND('201920 DATA'!AC474="*",$B474&gt;=400),"*",IF($B474&gt;=400,ROUND('201920 DATA'!AC474/$B474,2),"")))</f>
        <v>0.19</v>
      </c>
      <c r="N474" s="296">
        <f>IF(OR($B474="*",$B474&lt;400),"",IF(AND('201920 DATA'!AD474="*",$B474&gt;=400),"*",IF($B474&gt;=400,ROUND('201920 DATA'!AD474/$B474,2),"")))</f>
        <v>0.21</v>
      </c>
      <c r="O474" s="296">
        <f>IF(OR($B474="*",$B474&lt;400),"",IF(AND('201920 DATA'!AE474="*",$B474&gt;=400),"*",IF($B474&gt;=400,ROUND('201920 DATA'!AE474/$B474,2),"")))</f>
        <v>0.04</v>
      </c>
      <c r="P474" s="297"/>
      <c r="Q474" s="296">
        <f>IF(OR($B474="*",$B474&lt;400),"",IF(AND('201920 DATA'!FO474="*",$B474&gt;=400),"*",IF($B474&gt;=400,ROUND('201920 DATA'!FO474/$B474,2),"")))</f>
        <v>0.49</v>
      </c>
      <c r="R474" s="289">
        <f>IF(OR($C474="*",$C474&lt;400),"",IF(AND('201920 DATA'!F474="*",$C474&gt;=400),"*",IF($C474&gt;=400,ROUND('201920 DATA'!F474/$C474,2),"")))</f>
        <v>0.5</v>
      </c>
      <c r="S474" s="289">
        <f>IF(OR($C474="*",$C474&lt;400),"",IF(AND('201920 DATA'!G474="*",$C474&gt;=400),"*",IF($C474&gt;=400,ROUND('201920 DATA'!G474/$C474,2),"")))</f>
        <v>7.0000000000000007E-2</v>
      </c>
      <c r="T474" s="289">
        <f>IF(OR($C474="*",$C474&lt;400),"",IF(AND('201920 DATA'!H474="*",$C474&gt;=400),"*",IF($C474&gt;=400,ROUND('201920 DATA'!H474/$C474,2),"")))</f>
        <v>0.31</v>
      </c>
      <c r="U474" s="289">
        <f>IF(OR($C474="*",$C474&lt;400),"",IF(AND('201920 DATA'!FP474="*",$C474&gt;=400),"*",IF($C474&gt;=400,ROUND('201920 DATA'!FP474/$C474,2),"")))</f>
        <v>0.12</v>
      </c>
      <c r="V474" s="312">
        <f>IF(OR($D474="*",$D474&lt;400),"",IF(AND('201920 DATA'!M474="*",$D474&gt;=400),"*",IF($D474&gt;=400,ROUND('201920 DATA'!M474/$D474,2),"")))</f>
        <v>0</v>
      </c>
      <c r="W474" s="312">
        <f>IF(OR($D474="*",$D474&lt;400),"",IF(AND('201920 DATA'!N474="*",$D474&gt;=400),"*",IF($D474&gt;=400,ROUND('201920 DATA'!N474/$D474,2),"")))</f>
        <v>0.47</v>
      </c>
      <c r="X474" s="312">
        <f>IF(OR($D474="*",$D474&lt;400),"",IF(AND('201920 DATA'!O474="*",$D474&gt;=400),"*",IF($D474&gt;=400,ROUND('201920 DATA'!O474/$D474,2),"")))</f>
        <v>0.26</v>
      </c>
      <c r="Y474" s="312">
        <f>IF(OR($D474="*",$D474&lt;400),"",IF(AND('201920 DATA'!P474="*",$D474&gt;=400),"*",IF($D474&gt;=400,ROUND('201920 DATA'!P474/$D474,2),"")))</f>
        <v>0.12</v>
      </c>
      <c r="Z474" s="312">
        <f>IF(OR($D474="*",$D474&lt;400),"",IF(AND('201920 DATA'!Q474="*",$D474&gt;=400),"*",IF($D474&gt;=400,ROUND('201920 DATA'!Q474/$D474,2),"")))</f>
        <v>0.11</v>
      </c>
      <c r="AA474" s="312">
        <f>IF(OR($D474="*",$D474&lt;400),"",IF(AND('201920 DATA'!R474="*",$D474&gt;=400),"*",IF($D474&gt;=400,ROUND('201920 DATA'!R474/$D474,2),"")))</f>
        <v>0.03</v>
      </c>
      <c r="AB474" s="312">
        <f>IF(OR($D474="*",$D474&lt;400),"",IF(AND('201920 DATA'!S474="*",$D474&gt;=400),"*",IF($D474&gt;=400,ROUND('201920 DATA'!S474/$D474,2),"")))</f>
        <v>0.01</v>
      </c>
      <c r="AC474" s="312">
        <f>IF(OR($D474="*",$D474&lt;400),"",IF(AND('201920 DATA'!T474="*",$D474&gt;=400),"*",IF($D474&gt;=400,ROUND('201920 DATA'!T474/$D474,2),"")))</f>
        <v>0</v>
      </c>
      <c r="AD474" s="289">
        <f>IF(OR($C474="*",$C474&lt;400),"",IF(AND('201920 DATA'!BC474="*",$C474&gt;=400),"*",IF($C474&gt;=400,ROUND('201920 DATA'!BC474/$C474,2),"")))</f>
        <v>0.03</v>
      </c>
      <c r="AE474" s="289">
        <f>IF(OR($C474="*",$C474&lt;400),"",IF(AND('201920 DATA'!BD474="*",$C474&gt;=400),"*",IF($C474&gt;=400,ROUND('201920 DATA'!BD474/$C474,2),"")))</f>
        <v>0.06</v>
      </c>
      <c r="AF474" s="289">
        <f>IF(OR($C474="*",$C474&lt;400),"",IF(AND('201920 DATA'!BE474="*",$C474&gt;=400),"*",IF($C474&gt;=400,ROUND('201920 DATA'!BE474/$C474,2),"")))</f>
        <v>0.04</v>
      </c>
      <c r="AG474" s="289">
        <f>IF(OR($C474="*",$C474&lt;400),"",IF(AND('201920 DATA'!BF474="*",$C474&gt;=400),"*",IF($C474&gt;=400,ROUND('201920 DATA'!BF474/$C474,2),"")))</f>
        <v>0.02</v>
      </c>
      <c r="AH474" s="289">
        <f>IF(OR($C474="*",$C474&lt;400),"",IF(AND('201920 DATA'!BG474="*",$C474&gt;=400),"*",IF($C474&gt;=400,ROUND('201920 DATA'!BG474/$C474,2),"")))</f>
        <v>0.01</v>
      </c>
      <c r="AI474" s="289">
        <f>IF(OR($C474="*",$C474&lt;400),"",IF(AND('201920 DATA'!BH474="*",$C474&gt;=400),"*",IF($C474&gt;=400,ROUND('201920 DATA'!BH474/$C474,2),"")))</f>
        <v>0.01</v>
      </c>
      <c r="AJ474" s="289">
        <f>IF(OR($C474="*",$C474&lt;400),"",IF(AND('201920 DATA'!BI474="*",$C474&gt;=400),"*",IF($C474&gt;=400,ROUND('201920 DATA'!BI474/$C474,2),"")))</f>
        <v>0.09</v>
      </c>
      <c r="AK474" s="289">
        <f>IF(OR($C474="*",$C474&lt;400),"",IF(AND('201920 DATA'!BJ474="*",$C474&gt;=400),"*",IF($C474&gt;=400,ROUND('201920 DATA'!BJ474/$C474,2),"")))</f>
        <v>0</v>
      </c>
      <c r="AL474" s="289">
        <f>IF(OR($C474="*",$C474&lt;400),"",IF(AND('201920 DATA'!BK474="*",$C474&gt;=400),"*",IF($C474&gt;=400,ROUND('201920 DATA'!BK474/$C474,2),"")))</f>
        <v>0.06</v>
      </c>
      <c r="AM474" s="289">
        <f>IF(OR($C474="*",$C474&lt;400),"",IF(AND('201920 DATA'!BL474="*",$C474&gt;=400),"*",IF($C474&gt;=400,ROUND('201920 DATA'!BL474/$C474,2),"")))</f>
        <v>0.09</v>
      </c>
      <c r="AN474" s="289">
        <f>IF(OR($C474="*",$C474&lt;400),"",IF(AND('201920 DATA'!BM474="*",$C474&gt;=400),"*",IF($C474&gt;=400,ROUND('201920 DATA'!BM474/$C474,2),"")))</f>
        <v>0.09</v>
      </c>
      <c r="AO474" s="289">
        <f>IF(OR($C474="*",$C474&lt;400),"",IF(AND('201920 DATA'!BN474="*",$C474&gt;=400),"*",IF($C474&gt;=400,ROUND('201920 DATA'!BN474/$C474,2),"")))</f>
        <v>0.04</v>
      </c>
      <c r="AP474" s="289">
        <f>IF(OR($C474="*",$C474&lt;400),"",IF(AND('201920 DATA'!BO474="*",$C474&gt;=400),"*",IF($C474&gt;=400,ROUND('201920 DATA'!BO474/$C474,2),"")))</f>
        <v>0.06</v>
      </c>
      <c r="AQ474" s="289">
        <f>IF(OR($C474="*",$C474&lt;400),"",IF(AND('201920 DATA'!BP474="*",$C474&gt;=400),"*",IF($C474&gt;=400,ROUND('201920 DATA'!BP474/$C474,2),"")))</f>
        <v>0.05</v>
      </c>
      <c r="AR474" s="289">
        <f>IF(OR($C474="*",$C474&lt;400),"",IF(AND('201920 DATA'!BQ474="*",$C474&gt;=400),"*",IF($C474&gt;=400,ROUND('201920 DATA'!BQ474/$C474,2),"")))</f>
        <v>0.08</v>
      </c>
      <c r="AS474" s="289">
        <f>IF(OR($C474="*",$C474&lt;400),"",IF(AND('201920 DATA'!BR474="*",$C474&gt;=400),"*",IF($C474&gt;=400,ROUND('201920 DATA'!BR474/$C474,2),"")))</f>
        <v>0.03</v>
      </c>
      <c r="AT474" s="289">
        <f>IF(OR($C474="*",$C474&lt;400),"",IF(AND('201920 DATA'!BS474="*",$C474&gt;=400),"*",IF($C474&gt;=400,ROUND('201920 DATA'!BS474/$C474,2),"")))</f>
        <v>0</v>
      </c>
      <c r="AU474" s="289">
        <f>IF(OR($C474="*",$C474&lt;400),"",IF(AND('201920 DATA'!BT474="*",$C474&gt;=400),"*",IF($C474&gt;=400,ROUND('201920 DATA'!BT474/$C474,2),"")))</f>
        <v>0.11</v>
      </c>
      <c r="AV474" s="289">
        <f>IF(OR($C474="*",$C474&lt;400),"",IF(AND('201920 DATA'!BU474="*",$C474&gt;=400),"*",IF($C474&gt;=400,ROUND('201920 DATA'!BU474/$C474,2),"")))</f>
        <v>7.0000000000000007E-2</v>
      </c>
      <c r="AW474" s="289">
        <f>IF(OR($C474="*",$C474&lt;400),"",IF(AND('201920 DATA'!BV474="*",$C474&gt;=400),"*",IF($C474&gt;=400,ROUND('201920 DATA'!BV474/$C474,2),"")))</f>
        <v>0</v>
      </c>
      <c r="AX474" s="289">
        <f>IF(OR($C474="*",$C474&lt;400),"",IF(AND('201920 DATA'!BW474="*",$C474&gt;=400),"*",IF($C474&gt;=400,ROUND('201920 DATA'!BW474/$C474,2),"")))</f>
        <v>0.04</v>
      </c>
      <c r="AZ474" s="365">
        <v>131540</v>
      </c>
    </row>
    <row r="475" spans="1:52" x14ac:dyDescent="0.2">
      <c r="A475" s="371" t="s">
        <v>244</v>
      </c>
      <c r="B475" s="287">
        <f>'201920 DATA'!B475</f>
        <v>8795</v>
      </c>
      <c r="C475" s="288">
        <f>'201920 DATA'!C475</f>
        <v>8780</v>
      </c>
      <c r="D475" s="293">
        <f>'201920 DATA'!FQ475</f>
        <v>7680</v>
      </c>
      <c r="F475" s="313">
        <f t="shared" si="14"/>
        <v>-0.7</v>
      </c>
      <c r="G475" s="295">
        <f t="shared" si="15"/>
        <v>1</v>
      </c>
      <c r="H475" s="289">
        <f>IF(OR($C475="*",$C475&lt;400),"",IF(AND('201920 DATA'!F475="*",$C475&gt;=400),"*",IF($C475&gt;=400,ROUND('201920 DATA'!F475/$C475,2),"")))</f>
        <v>0</v>
      </c>
      <c r="I475" s="296">
        <f>IF(OR($B475="*",$B475&lt;400),"",IF(AND('201920 DATA'!Y475="*",$B475&gt;=400),"*",IF($B475&gt;=400,ROUND('201920 DATA'!Y475/$B475,2),"")))</f>
        <v>0.02</v>
      </c>
      <c r="J475" s="296">
        <f>IF(OR($B475="*",$B475&lt;400),"",IF(AND('201920 DATA'!Z475="*",$B475&gt;=400),"*",IF($B475&gt;=400,ROUND('201920 DATA'!Z475/$B475,2),"")))</f>
        <v>0.11</v>
      </c>
      <c r="K475" s="296">
        <f>IF(OR($B475="*",$B475&lt;400),"",IF(AND('201920 DATA'!AA475="*",$B475&gt;=400),"*",IF($B475&gt;=400,ROUND('201920 DATA'!AA475/$B475,2),"")))</f>
        <v>0.22</v>
      </c>
      <c r="L475" s="296">
        <f>IF(OR($B475="*",$B475&lt;400),"",IF(AND('201920 DATA'!AB475="*",$B475&gt;=400),"*",IF($B475&gt;=400,ROUND('201920 DATA'!AB475/$B475,2),"")))</f>
        <v>0.33</v>
      </c>
      <c r="M475" s="296">
        <f>IF(OR($B475="*",$B475&lt;400),"",IF(AND('201920 DATA'!AC475="*",$B475&gt;=400),"*",IF($B475&gt;=400,ROUND('201920 DATA'!AC475/$B475,2),"")))</f>
        <v>0.21</v>
      </c>
      <c r="N475" s="296">
        <f>IF(OR($B475="*",$B475&lt;400),"",IF(AND('201920 DATA'!AD475="*",$B475&gt;=400),"*",IF($B475&gt;=400,ROUND('201920 DATA'!AD475/$B475,2),"")))</f>
        <v>0.08</v>
      </c>
      <c r="O475" s="296">
        <f>IF(OR($B475="*",$B475&lt;400),"",IF(AND('201920 DATA'!AE475="*",$B475&gt;=400),"*",IF($B475&gt;=400,ROUND('201920 DATA'!AE475/$B475,2),"")))</f>
        <v>0</v>
      </c>
      <c r="P475" s="297"/>
      <c r="Q475" s="296">
        <f>IF(OR($B475="*",$B475&lt;400),"",IF(AND('201920 DATA'!FO475="*",$B475&gt;=400),"*",IF($B475&gt;=400,ROUND('201920 DATA'!FO475/$B475,2),"")))</f>
        <v>0.94</v>
      </c>
      <c r="R475" s="289">
        <f>IF(OR($C475="*",$C475&lt;400),"",IF(AND('201920 DATA'!F475="*",$C475&gt;=400),"*",IF($C475&gt;=400,ROUND('201920 DATA'!F475/$C475,2),"")))</f>
        <v>0</v>
      </c>
      <c r="S475" s="289">
        <f>IF(OR($C475="*",$C475&lt;400),"",IF(AND('201920 DATA'!G475="*",$C475&gt;=400),"*",IF($C475&gt;=400,ROUND('201920 DATA'!G475/$C475,2),"")))</f>
        <v>0.1</v>
      </c>
      <c r="T475" s="289">
        <f>IF(OR($C475="*",$C475&lt;400),"",IF(AND('201920 DATA'!H475="*",$C475&gt;=400),"*",IF($C475&gt;=400,ROUND('201920 DATA'!H475/$C475,2),"")))</f>
        <v>0.9</v>
      </c>
      <c r="U475" s="289">
        <f>IF(OR($C475="*",$C475&lt;400),"",IF(AND('201920 DATA'!FP475="*",$C475&gt;=400),"*",IF($C475&gt;=400,ROUND('201920 DATA'!FP475/$C475,2),"")))</f>
        <v>0</v>
      </c>
      <c r="V475" s="312">
        <f>IF(OR($D475="*",$D475&lt;400),"",IF(AND('201920 DATA'!M475="*",$D475&gt;=400),"*",IF($D475&gt;=400,ROUND('201920 DATA'!M475/$D475,2),"")))</f>
        <v>0</v>
      </c>
      <c r="W475" s="312">
        <f>IF(OR($D475="*",$D475&lt;400),"",IF(AND('201920 DATA'!N475="*",$D475&gt;=400),"*",IF($D475&gt;=400,ROUND('201920 DATA'!N475/$D475,2),"")))</f>
        <v>0.63</v>
      </c>
      <c r="X475" s="312">
        <f>IF(OR($D475="*",$D475&lt;400),"",IF(AND('201920 DATA'!O475="*",$D475&gt;=400),"*",IF($D475&gt;=400,ROUND('201920 DATA'!O475/$D475,2),"")))</f>
        <v>0.23</v>
      </c>
      <c r="Y475" s="312">
        <f>IF(OR($D475="*",$D475&lt;400),"",IF(AND('201920 DATA'!P475="*",$D475&gt;=400),"*",IF($D475&gt;=400,ROUND('201920 DATA'!P475/$D475,2),"")))</f>
        <v>7.0000000000000007E-2</v>
      </c>
      <c r="Z475" s="312">
        <f>IF(OR($D475="*",$D475&lt;400),"",IF(AND('201920 DATA'!Q475="*",$D475&gt;=400),"*",IF($D475&gt;=400,ROUND('201920 DATA'!Q475/$D475,2),"")))</f>
        <v>0.06</v>
      </c>
      <c r="AA475" s="312">
        <f>IF(OR($D475="*",$D475&lt;400),"",IF(AND('201920 DATA'!R475="*",$D475&gt;=400),"*",IF($D475&gt;=400,ROUND('201920 DATA'!R475/$D475,2),"")))</f>
        <v>0.01</v>
      </c>
      <c r="AB475" s="312">
        <f>IF(OR($D475="*",$D475&lt;400),"",IF(AND('201920 DATA'!S475="*",$D475&gt;=400),"*",IF($D475&gt;=400,ROUND('201920 DATA'!S475/$D475,2),"")))</f>
        <v>0</v>
      </c>
      <c r="AC475" s="312">
        <f>IF(OR($D475="*",$D475&lt;400),"",IF(AND('201920 DATA'!T475="*",$D475&gt;=400),"*",IF($D475&gt;=400,ROUND('201920 DATA'!T475/$D475,2),"")))</f>
        <v>0</v>
      </c>
      <c r="AD475" s="289">
        <f>IF(OR($C475="*",$C475&lt;400),"",IF(AND('201920 DATA'!BC475="*",$C475&gt;=400),"*",IF($C475&gt;=400,ROUND('201920 DATA'!BC475/$C475,2),"")))</f>
        <v>0</v>
      </c>
      <c r="AE475" s="289">
        <f>IF(OR($C475="*",$C475&lt;400),"",IF(AND('201920 DATA'!BD475="*",$C475&gt;=400),"*",IF($C475&gt;=400,ROUND('201920 DATA'!BD475/$C475,2),"")))</f>
        <v>0.09</v>
      </c>
      <c r="AF475" s="289">
        <f>IF(OR($C475="*",$C475&lt;400),"",IF(AND('201920 DATA'!BE475="*",$C475&gt;=400),"*",IF($C475&gt;=400,ROUND('201920 DATA'!BE475/$C475,2),"")))</f>
        <v>0</v>
      </c>
      <c r="AG475" s="289">
        <f>IF(OR($C475="*",$C475&lt;400),"",IF(AND('201920 DATA'!BF475="*",$C475&gt;=400),"*",IF($C475&gt;=400,ROUND('201920 DATA'!BF475/$C475,2),"")))</f>
        <v>0.01</v>
      </c>
      <c r="AH475" s="289" t="str">
        <f>IF(OR($C475="*",$C475&lt;400),"",IF(AND('201920 DATA'!BG475="*",$C475&gt;=400),"*",IF($C475&gt;=400,ROUND('201920 DATA'!BG475/$C475,2),"")))</f>
        <v>*</v>
      </c>
      <c r="AI475" s="289">
        <f>IF(OR($C475="*",$C475&lt;400),"",IF(AND('201920 DATA'!BH475="*",$C475&gt;=400),"*",IF($C475&gt;=400,ROUND('201920 DATA'!BH475/$C475,2),"")))</f>
        <v>0.05</v>
      </c>
      <c r="AJ475" s="289">
        <f>IF(OR($C475="*",$C475&lt;400),"",IF(AND('201920 DATA'!BI475="*",$C475&gt;=400),"*",IF($C475&gt;=400,ROUND('201920 DATA'!BI475/$C475,2),"")))</f>
        <v>0.02</v>
      </c>
      <c r="AK475" s="289">
        <f>IF(OR($C475="*",$C475&lt;400),"",IF(AND('201920 DATA'!BJ475="*",$C475&gt;=400),"*",IF($C475&gt;=400,ROUND('201920 DATA'!BJ475/$C475,2),"")))</f>
        <v>0.01</v>
      </c>
      <c r="AL475" s="289">
        <f>IF(OR($C475="*",$C475&lt;400),"",IF(AND('201920 DATA'!BK475="*",$C475&gt;=400),"*",IF($C475&gt;=400,ROUND('201920 DATA'!BK475/$C475,2),"")))</f>
        <v>0.01</v>
      </c>
      <c r="AM475" s="289">
        <f>IF(OR($C475="*",$C475&lt;400),"",IF(AND('201920 DATA'!BL475="*",$C475&gt;=400),"*",IF($C475&gt;=400,ROUND('201920 DATA'!BL475/$C475,2),"")))</f>
        <v>0.04</v>
      </c>
      <c r="AN475" s="289">
        <f>IF(OR($C475="*",$C475&lt;400),"",IF(AND('201920 DATA'!BM475="*",$C475&gt;=400),"*",IF($C475&gt;=400,ROUND('201920 DATA'!BM475/$C475,2),"")))</f>
        <v>0.13</v>
      </c>
      <c r="AO475" s="289">
        <f>IF(OR($C475="*",$C475&lt;400),"",IF(AND('201920 DATA'!BN475="*",$C475&gt;=400),"*",IF($C475&gt;=400,ROUND('201920 DATA'!BN475/$C475,2),"")))</f>
        <v>0.01</v>
      </c>
      <c r="AP475" s="289">
        <f>IF(OR($C475="*",$C475&lt;400),"",IF(AND('201920 DATA'!BO475="*",$C475&gt;=400),"*",IF($C475&gt;=400,ROUND('201920 DATA'!BO475/$C475,2),"")))</f>
        <v>0.36</v>
      </c>
      <c r="AQ475" s="289">
        <f>IF(OR($C475="*",$C475&lt;400),"",IF(AND('201920 DATA'!BP475="*",$C475&gt;=400),"*",IF($C475&gt;=400,ROUND('201920 DATA'!BP475/$C475,2),"")))</f>
        <v>0.15</v>
      </c>
      <c r="AR475" s="289" t="str">
        <f>IF(OR($C475="*",$C475&lt;400),"",IF(AND('201920 DATA'!BQ475="*",$C475&gt;=400),"*",IF($C475&gt;=400,ROUND('201920 DATA'!BQ475/$C475,2),"")))</f>
        <v>*</v>
      </c>
      <c r="AS475" s="289" t="str">
        <f>IF(OR($C475="*",$C475&lt;400),"",IF(AND('201920 DATA'!BR475="*",$C475&gt;=400),"*",IF($C475&gt;=400,ROUND('201920 DATA'!BR475/$C475,2),"")))</f>
        <v>*</v>
      </c>
      <c r="AT475" s="289">
        <f>IF(OR($C475="*",$C475&lt;400),"",IF(AND('201920 DATA'!BS475="*",$C475&gt;=400),"*",IF($C475&gt;=400,ROUND('201920 DATA'!BS475/$C475,2),"")))</f>
        <v>0</v>
      </c>
      <c r="AU475" s="289">
        <f>IF(OR($C475="*",$C475&lt;400),"",IF(AND('201920 DATA'!BT475="*",$C475&gt;=400),"*",IF($C475&gt;=400,ROUND('201920 DATA'!BT475/$C475,2),"")))</f>
        <v>0.03</v>
      </c>
      <c r="AV475" s="289">
        <f>IF(OR($C475="*",$C475&lt;400),"",IF(AND('201920 DATA'!BU475="*",$C475&gt;=400),"*",IF($C475&gt;=400,ROUND('201920 DATA'!BU475/$C475,2),"")))</f>
        <v>0.06</v>
      </c>
      <c r="AW475" s="289">
        <f>IF(OR($C475="*",$C475&lt;400),"",IF(AND('201920 DATA'!BV475="*",$C475&gt;=400),"*",IF($C475&gt;=400,ROUND('201920 DATA'!BV475/$C475,2),"")))</f>
        <v>0</v>
      </c>
      <c r="AX475" s="289">
        <f>IF(OR($C475="*",$C475&lt;400),"",IF(AND('201920 DATA'!BW475="*",$C475&gt;=400),"*",IF($C475&gt;=400,ROUND('201920 DATA'!BW475/$C475,2),"")))</f>
        <v>0.03</v>
      </c>
      <c r="AZ475" s="365">
        <v>14915</v>
      </c>
    </row>
    <row r="476" spans="1:52" x14ac:dyDescent="0.2">
      <c r="A476" s="371" t="s">
        <v>245</v>
      </c>
      <c r="B476" s="287">
        <f>'201920 DATA'!B476</f>
        <v>136490</v>
      </c>
      <c r="C476" s="288">
        <f>'201920 DATA'!C476</f>
        <v>107600</v>
      </c>
      <c r="D476" s="293">
        <f>'201920 DATA'!FQ476</f>
        <v>35365</v>
      </c>
      <c r="F476" s="313">
        <f t="shared" si="14"/>
        <v>0</v>
      </c>
      <c r="G476" s="295">
        <f t="shared" si="15"/>
        <v>0.79</v>
      </c>
      <c r="H476" s="289">
        <f>IF(OR($C476="*",$C476&lt;400),"",IF(AND('201920 DATA'!F476="*",$C476&gt;=400),"*",IF($C476&gt;=400,ROUND('201920 DATA'!F476/$C476,2),"")))</f>
        <v>0.39</v>
      </c>
      <c r="I476" s="296">
        <f>IF(OR($B476="*",$B476&lt;400),"",IF(AND('201920 DATA'!Y476="*",$B476&gt;=400),"*",IF($B476&gt;=400,ROUND('201920 DATA'!Y476/$B476,2),"")))</f>
        <v>7.0000000000000007E-2</v>
      </c>
      <c r="J476" s="296">
        <f>IF(OR($B476="*",$B476&lt;400),"",IF(AND('201920 DATA'!Z476="*",$B476&gt;=400),"*",IF($B476&gt;=400,ROUND('201920 DATA'!Z476/$B476,2),"")))</f>
        <v>7.0000000000000007E-2</v>
      </c>
      <c r="K476" s="296">
        <f>IF(OR($B476="*",$B476&lt;400),"",IF(AND('201920 DATA'!AA476="*",$B476&gt;=400),"*",IF($B476&gt;=400,ROUND('201920 DATA'!AA476/$B476,2),"")))</f>
        <v>0.09</v>
      </c>
      <c r="L476" s="296">
        <f>IF(OR($B476="*",$B476&lt;400),"",IF(AND('201920 DATA'!AB476="*",$B476&gt;=400),"*",IF($B476&gt;=400,ROUND('201920 DATA'!AB476/$B476,2),"")))</f>
        <v>0.18</v>
      </c>
      <c r="M476" s="296">
        <f>IF(OR($B476="*",$B476&lt;400),"",IF(AND('201920 DATA'!AC476="*",$B476&gt;=400),"*",IF($B476&gt;=400,ROUND('201920 DATA'!AC476/$B476,2),"")))</f>
        <v>0.28000000000000003</v>
      </c>
      <c r="N476" s="296">
        <f>IF(OR($B476="*",$B476&lt;400),"",IF(AND('201920 DATA'!AD476="*",$B476&gt;=400),"*",IF($B476&gt;=400,ROUND('201920 DATA'!AD476/$B476,2),"")))</f>
        <v>0.27</v>
      </c>
      <c r="O476" s="296">
        <f>IF(OR($B476="*",$B476&lt;400),"",IF(AND('201920 DATA'!AE476="*",$B476&gt;=400),"*",IF($B476&gt;=400,ROUND('201920 DATA'!AE476/$B476,2),"")))</f>
        <v>0.04</v>
      </c>
      <c r="P476" s="297"/>
      <c r="Q476" s="296">
        <f>IF(OR($B476="*",$B476&lt;400),"",IF(AND('201920 DATA'!FO476="*",$B476&gt;=400),"*",IF($B476&gt;=400,ROUND('201920 DATA'!FO476/$B476,2),"")))</f>
        <v>0.6</v>
      </c>
      <c r="R476" s="289">
        <f>IF(OR($C476="*",$C476&lt;400),"",IF(AND('201920 DATA'!F476="*",$C476&gt;=400),"*",IF($C476&gt;=400,ROUND('201920 DATA'!F476/$C476,2),"")))</f>
        <v>0.39</v>
      </c>
      <c r="S476" s="289">
        <f>IF(OR($C476="*",$C476&lt;400),"",IF(AND('201920 DATA'!G476="*",$C476&gt;=400),"*",IF($C476&gt;=400,ROUND('201920 DATA'!G476/$C476,2),"")))</f>
        <v>0.03</v>
      </c>
      <c r="T476" s="289">
        <f>IF(OR($C476="*",$C476&lt;400),"",IF(AND('201920 DATA'!H476="*",$C476&gt;=400),"*",IF($C476&gt;=400,ROUND('201920 DATA'!H476/$C476,2),"")))</f>
        <v>0.51</v>
      </c>
      <c r="U476" s="289">
        <f>IF(OR($C476="*",$C476&lt;400),"",IF(AND('201920 DATA'!FP476="*",$C476&gt;=400),"*",IF($C476&gt;=400,ROUND('201920 DATA'!FP476/$C476,2),"")))</f>
        <v>7.0000000000000007E-2</v>
      </c>
      <c r="V476" s="312">
        <f>IF(OR($D476="*",$D476&lt;400),"",IF(AND('201920 DATA'!M476="*",$D476&gt;=400),"*",IF($D476&gt;=400,ROUND('201920 DATA'!M476/$D476,2),"")))</f>
        <v>0</v>
      </c>
      <c r="W476" s="312">
        <f>IF(OR($D476="*",$D476&lt;400),"",IF(AND('201920 DATA'!N476="*",$D476&gt;=400),"*",IF($D476&gt;=400,ROUND('201920 DATA'!N476/$D476,2),"")))</f>
        <v>0.48</v>
      </c>
      <c r="X476" s="312">
        <f>IF(OR($D476="*",$D476&lt;400),"",IF(AND('201920 DATA'!O476="*",$D476&gt;=400),"*",IF($D476&gt;=400,ROUND('201920 DATA'!O476/$D476,2),"")))</f>
        <v>0.19</v>
      </c>
      <c r="Y476" s="312">
        <f>IF(OR($D476="*",$D476&lt;400),"",IF(AND('201920 DATA'!P476="*",$D476&gt;=400),"*",IF($D476&gt;=400,ROUND('201920 DATA'!P476/$D476,2),"")))</f>
        <v>0.08</v>
      </c>
      <c r="Z476" s="312">
        <f>IF(OR($D476="*",$D476&lt;400),"",IF(AND('201920 DATA'!Q476="*",$D476&gt;=400),"*",IF($D476&gt;=400,ROUND('201920 DATA'!Q476/$D476,2),"")))</f>
        <v>0.13</v>
      </c>
      <c r="AA476" s="312">
        <f>IF(OR($D476="*",$D476&lt;400),"",IF(AND('201920 DATA'!R476="*",$D476&gt;=400),"*",IF($D476&gt;=400,ROUND('201920 DATA'!R476/$D476,2),"")))</f>
        <v>7.0000000000000007E-2</v>
      </c>
      <c r="AB476" s="312">
        <f>IF(OR($D476="*",$D476&lt;400),"",IF(AND('201920 DATA'!S476="*",$D476&gt;=400),"*",IF($D476&gt;=400,ROUND('201920 DATA'!S476/$D476,2),"")))</f>
        <v>0.04</v>
      </c>
      <c r="AC476" s="312">
        <f>IF(OR($D476="*",$D476&lt;400),"",IF(AND('201920 DATA'!T476="*",$D476&gt;=400),"*",IF($D476&gt;=400,ROUND('201920 DATA'!T476/$D476,2),"")))</f>
        <v>0.01</v>
      </c>
      <c r="AD476" s="289">
        <f>IF(OR($C476="*",$C476&lt;400),"",IF(AND('201920 DATA'!BC476="*",$C476&gt;=400),"*",IF($C476&gt;=400,ROUND('201920 DATA'!BC476/$C476,2),"")))</f>
        <v>0.03</v>
      </c>
      <c r="AE476" s="289">
        <f>IF(OR($C476="*",$C476&lt;400),"",IF(AND('201920 DATA'!BD476="*",$C476&gt;=400),"*",IF($C476&gt;=400,ROUND('201920 DATA'!BD476/$C476,2),"")))</f>
        <v>0.22</v>
      </c>
      <c r="AF476" s="289">
        <f>IF(OR($C476="*",$C476&lt;400),"",IF(AND('201920 DATA'!BE476="*",$C476&gt;=400),"*",IF($C476&gt;=400,ROUND('201920 DATA'!BE476/$C476,2),"")))</f>
        <v>0.02</v>
      </c>
      <c r="AG476" s="289">
        <f>IF(OR($C476="*",$C476&lt;400),"",IF(AND('201920 DATA'!BF476="*",$C476&gt;=400),"*",IF($C476&gt;=400,ROUND('201920 DATA'!BF476/$C476,2),"")))</f>
        <v>0.02</v>
      </c>
      <c r="AH476" s="289">
        <f>IF(OR($C476="*",$C476&lt;400),"",IF(AND('201920 DATA'!BG476="*",$C476&gt;=400),"*",IF($C476&gt;=400,ROUND('201920 DATA'!BG476/$C476,2),"")))</f>
        <v>0.01</v>
      </c>
      <c r="AI476" s="289">
        <f>IF(OR($C476="*",$C476&lt;400),"",IF(AND('201920 DATA'!BH476="*",$C476&gt;=400),"*",IF($C476&gt;=400,ROUND('201920 DATA'!BH476/$C476,2),"")))</f>
        <v>0.01</v>
      </c>
      <c r="AJ476" s="289">
        <f>IF(OR($C476="*",$C476&lt;400),"",IF(AND('201920 DATA'!BI476="*",$C476&gt;=400),"*",IF($C476&gt;=400,ROUND('201920 DATA'!BI476/$C476,2),"")))</f>
        <v>0.05</v>
      </c>
      <c r="AK476" s="289">
        <f>IF(OR($C476="*",$C476&lt;400),"",IF(AND('201920 DATA'!BJ476="*",$C476&gt;=400),"*",IF($C476&gt;=400,ROUND('201920 DATA'!BJ476/$C476,2),"")))</f>
        <v>0</v>
      </c>
      <c r="AL476" s="289">
        <f>IF(OR($C476="*",$C476&lt;400),"",IF(AND('201920 DATA'!BK476="*",$C476&gt;=400),"*",IF($C476&gt;=400,ROUND('201920 DATA'!BK476/$C476,2),"")))</f>
        <v>0.09</v>
      </c>
      <c r="AM476" s="289">
        <f>IF(OR($C476="*",$C476&lt;400),"",IF(AND('201920 DATA'!BL476="*",$C476&gt;=400),"*",IF($C476&gt;=400,ROUND('201920 DATA'!BL476/$C476,2),"")))</f>
        <v>0.08</v>
      </c>
      <c r="AN476" s="289">
        <f>IF(OR($C476="*",$C476&lt;400),"",IF(AND('201920 DATA'!BM476="*",$C476&gt;=400),"*",IF($C476&gt;=400,ROUND('201920 DATA'!BM476/$C476,2),"")))</f>
        <v>0.12</v>
      </c>
      <c r="AO476" s="289">
        <f>IF(OR($C476="*",$C476&lt;400),"",IF(AND('201920 DATA'!BN476="*",$C476&gt;=400),"*",IF($C476&gt;=400,ROUND('201920 DATA'!BN476/$C476,2),"")))</f>
        <v>0.03</v>
      </c>
      <c r="AP476" s="289">
        <f>IF(OR($C476="*",$C476&lt;400),"",IF(AND('201920 DATA'!BO476="*",$C476&gt;=400),"*",IF($C476&gt;=400,ROUND('201920 DATA'!BO476/$C476,2),"")))</f>
        <v>0.04</v>
      </c>
      <c r="AQ476" s="289">
        <f>IF(OR($C476="*",$C476&lt;400),"",IF(AND('201920 DATA'!BP476="*",$C476&gt;=400),"*",IF($C476&gt;=400,ROUND('201920 DATA'!BP476/$C476,2),"")))</f>
        <v>0.05</v>
      </c>
      <c r="AR476" s="289">
        <f>IF(OR($C476="*",$C476&lt;400),"",IF(AND('201920 DATA'!BQ476="*",$C476&gt;=400),"*",IF($C476&gt;=400,ROUND('201920 DATA'!BQ476/$C476,2),"")))</f>
        <v>0.05</v>
      </c>
      <c r="AS476" s="289">
        <f>IF(OR($C476="*",$C476&lt;400),"",IF(AND('201920 DATA'!BR476="*",$C476&gt;=400),"*",IF($C476&gt;=400,ROUND('201920 DATA'!BR476/$C476,2),"")))</f>
        <v>0.01</v>
      </c>
      <c r="AT476" s="289">
        <f>IF(OR($C476="*",$C476&lt;400),"",IF(AND('201920 DATA'!BS476="*",$C476&gt;=400),"*",IF($C476&gt;=400,ROUND('201920 DATA'!BS476/$C476,2),"")))</f>
        <v>0</v>
      </c>
      <c r="AU476" s="289">
        <f>IF(OR($C476="*",$C476&lt;400),"",IF(AND('201920 DATA'!BT476="*",$C476&gt;=400),"*",IF($C476&gt;=400,ROUND('201920 DATA'!BT476/$C476,2),"")))</f>
        <v>0.1</v>
      </c>
      <c r="AV476" s="289">
        <f>IF(OR($C476="*",$C476&lt;400),"",IF(AND('201920 DATA'!BU476="*",$C476&gt;=400),"*",IF($C476&gt;=400,ROUND('201920 DATA'!BU476/$C476,2),"")))</f>
        <v>0.04</v>
      </c>
      <c r="AW476" s="289">
        <f>IF(OR($C476="*",$C476&lt;400),"",IF(AND('201920 DATA'!BV476="*",$C476&gt;=400),"*",IF($C476&gt;=400,ROUND('201920 DATA'!BV476/$C476,2),"")))</f>
        <v>0</v>
      </c>
      <c r="AX476" s="289">
        <f>IF(OR($C476="*",$C476&lt;400),"",IF(AND('201920 DATA'!BW476="*",$C476&gt;=400),"*",IF($C476&gt;=400,ROUND('201920 DATA'!BW476/$C476,2),"")))</f>
        <v>0.04</v>
      </c>
      <c r="AZ476" s="365">
        <v>136820</v>
      </c>
    </row>
    <row r="477" spans="1:52" x14ac:dyDescent="0.2">
      <c r="A477" s="371" t="s">
        <v>246</v>
      </c>
      <c r="B477" s="287">
        <f>'201920 DATA'!B477</f>
        <v>1910</v>
      </c>
      <c r="C477" s="288">
        <f>'201920 DATA'!C477</f>
        <v>1530</v>
      </c>
      <c r="D477" s="293">
        <f>'201920 DATA'!FQ477</f>
        <v>0</v>
      </c>
      <c r="F477" s="313">
        <f t="shared" si="14"/>
        <v>-0.05</v>
      </c>
      <c r="G477" s="295">
        <f t="shared" si="15"/>
        <v>0.8</v>
      </c>
      <c r="H477" s="289">
        <f>IF(OR($C477="*",$C477&lt;400),"",IF(AND('201920 DATA'!F477="*",$C477&gt;=400),"*",IF($C477&gt;=400,ROUND('201920 DATA'!F477/$C477,2),"")))</f>
        <v>0.79</v>
      </c>
      <c r="I477" s="296">
        <f>IF(OR($B477="*",$B477&lt;400),"",IF(AND('201920 DATA'!Y477="*",$B477&gt;=400),"*",IF($B477&gt;=400,ROUND('201920 DATA'!Y477/$B477,2),"")))</f>
        <v>0</v>
      </c>
      <c r="J477" s="296">
        <f>IF(OR($B477="*",$B477&lt;400),"",IF(AND('201920 DATA'!Z477="*",$B477&gt;=400),"*",IF($B477&gt;=400,ROUND('201920 DATA'!Z477/$B477,2),"")))</f>
        <v>0.21</v>
      </c>
      <c r="K477" s="296">
        <f>IF(OR($B477="*",$B477&lt;400),"",IF(AND('201920 DATA'!AA477="*",$B477&gt;=400),"*",IF($B477&gt;=400,ROUND('201920 DATA'!AA477/$B477,2),"")))</f>
        <v>0.3</v>
      </c>
      <c r="L477" s="296">
        <f>IF(OR($B477="*",$B477&lt;400),"",IF(AND('201920 DATA'!AB477="*",$B477&gt;=400),"*",IF($B477&gt;=400,ROUND('201920 DATA'!AB477/$B477,2),"")))</f>
        <v>0.22</v>
      </c>
      <c r="M477" s="296">
        <f>IF(OR($B477="*",$B477&lt;400),"",IF(AND('201920 DATA'!AC477="*",$B477&gt;=400),"*",IF($B477&gt;=400,ROUND('201920 DATA'!AC477/$B477,2),"")))</f>
        <v>0.16</v>
      </c>
      <c r="N477" s="296">
        <f>IF(OR($B477="*",$B477&lt;400),"",IF(AND('201920 DATA'!AD477="*",$B477&gt;=400),"*",IF($B477&gt;=400,ROUND('201920 DATA'!AD477/$B477,2),"")))</f>
        <v>0.08</v>
      </c>
      <c r="O477" s="296">
        <f>IF(OR($B477="*",$B477&lt;400),"",IF(AND('201920 DATA'!AE477="*",$B477&gt;=400),"*",IF($B477&gt;=400,ROUND('201920 DATA'!AE477/$B477,2),"")))</f>
        <v>0.01</v>
      </c>
      <c r="P477" s="297"/>
      <c r="Q477" s="296">
        <f>IF(OR($B477="*",$B477&lt;400),"",IF(AND('201920 DATA'!FO477="*",$B477&gt;=400),"*",IF($B477&gt;=400,ROUND('201920 DATA'!FO477/$B477,2),"")))</f>
        <v>7.0000000000000007E-2</v>
      </c>
      <c r="R477" s="289">
        <f>IF(OR($C477="*",$C477&lt;400),"",IF(AND('201920 DATA'!F477="*",$C477&gt;=400),"*",IF($C477&gt;=400,ROUND('201920 DATA'!F477/$C477,2),"")))</f>
        <v>0.79</v>
      </c>
      <c r="S477" s="289">
        <f>IF(OR($C477="*",$C477&lt;400),"",IF(AND('201920 DATA'!G477="*",$C477&gt;=400),"*",IF($C477&gt;=400,ROUND('201920 DATA'!G477/$C477,2),"")))</f>
        <v>0</v>
      </c>
      <c r="T477" s="289">
        <f>IF(OR($C477="*",$C477&lt;400),"",IF(AND('201920 DATA'!H477="*",$C477&gt;=400),"*",IF($C477&gt;=400,ROUND('201920 DATA'!H477/$C477,2),"")))</f>
        <v>0</v>
      </c>
      <c r="U477" s="289">
        <f>IF(OR($C477="*",$C477&lt;400),"",IF(AND('201920 DATA'!FP477="*",$C477&gt;=400),"*",IF($C477&gt;=400,ROUND('201920 DATA'!FP477/$C477,2),"")))</f>
        <v>0.2</v>
      </c>
      <c r="V477" s="312" t="str">
        <f>IF(OR($D477="*",$D477&lt;400),"",IF(AND('201920 DATA'!M477="*",$D477&gt;=400),"*",IF($D477&gt;=400,ROUND('201920 DATA'!M477/$D477,2),"")))</f>
        <v/>
      </c>
      <c r="W477" s="312" t="str">
        <f>IF(OR($D477="*",$D477&lt;400),"",IF(AND('201920 DATA'!N477="*",$D477&gt;=400),"*",IF($D477&gt;=400,ROUND('201920 DATA'!N477/$D477,2),"")))</f>
        <v/>
      </c>
      <c r="X477" s="312" t="str">
        <f>IF(OR($D477="*",$D477&lt;400),"",IF(AND('201920 DATA'!O477="*",$D477&gt;=400),"*",IF($D477&gt;=400,ROUND('201920 DATA'!O477/$D477,2),"")))</f>
        <v/>
      </c>
      <c r="Y477" s="312" t="str">
        <f>IF(OR($D477="*",$D477&lt;400),"",IF(AND('201920 DATA'!P477="*",$D477&gt;=400),"*",IF($D477&gt;=400,ROUND('201920 DATA'!P477/$D477,2),"")))</f>
        <v/>
      </c>
      <c r="Z477" s="312" t="str">
        <f>IF(OR($D477="*",$D477&lt;400),"",IF(AND('201920 DATA'!Q477="*",$D477&gt;=400),"*",IF($D477&gt;=400,ROUND('201920 DATA'!Q477/$D477,2),"")))</f>
        <v/>
      </c>
      <c r="AA477" s="312" t="str">
        <f>IF(OR($D477="*",$D477&lt;400),"",IF(AND('201920 DATA'!R477="*",$D477&gt;=400),"*",IF($D477&gt;=400,ROUND('201920 DATA'!R477/$D477,2),"")))</f>
        <v/>
      </c>
      <c r="AB477" s="312" t="str">
        <f>IF(OR($D477="*",$D477&lt;400),"",IF(AND('201920 DATA'!S477="*",$D477&gt;=400),"*",IF($D477&gt;=400,ROUND('201920 DATA'!S477/$D477,2),"")))</f>
        <v/>
      </c>
      <c r="AC477" s="312" t="str">
        <f>IF(OR($D477="*",$D477&lt;400),"",IF(AND('201920 DATA'!T477="*",$D477&gt;=400),"*",IF($D477&gt;=400,ROUND('201920 DATA'!T477/$D477,2),"")))</f>
        <v/>
      </c>
      <c r="AD477" s="289">
        <f>IF(OR($C477="*",$C477&lt;400),"",IF(AND('201920 DATA'!BC477="*",$C477&gt;=400),"*",IF($C477&gt;=400,ROUND('201920 DATA'!BC477/$C477,2),"")))</f>
        <v>0</v>
      </c>
      <c r="AE477" s="289">
        <f>IF(OR($C477="*",$C477&lt;400),"",IF(AND('201920 DATA'!BD477="*",$C477&gt;=400),"*",IF($C477&gt;=400,ROUND('201920 DATA'!BD477/$C477,2),"")))</f>
        <v>0</v>
      </c>
      <c r="AF477" s="289">
        <f>IF(OR($C477="*",$C477&lt;400),"",IF(AND('201920 DATA'!BE477="*",$C477&gt;=400),"*",IF($C477&gt;=400,ROUND('201920 DATA'!BE477/$C477,2),"")))</f>
        <v>0</v>
      </c>
      <c r="AG477" s="289">
        <f>IF(OR($C477="*",$C477&lt;400),"",IF(AND('201920 DATA'!BF477="*",$C477&gt;=400),"*",IF($C477&gt;=400,ROUND('201920 DATA'!BF477/$C477,2),"")))</f>
        <v>0</v>
      </c>
      <c r="AH477" s="289">
        <f>IF(OR($C477="*",$C477&lt;400),"",IF(AND('201920 DATA'!BG477="*",$C477&gt;=400),"*",IF($C477&gt;=400,ROUND('201920 DATA'!BG477/$C477,2),"")))</f>
        <v>0.94</v>
      </c>
      <c r="AI477" s="289">
        <f>IF(OR($C477="*",$C477&lt;400),"",IF(AND('201920 DATA'!BH477="*",$C477&gt;=400),"*",IF($C477&gt;=400,ROUND('201920 DATA'!BH477/$C477,2),"")))</f>
        <v>0.03</v>
      </c>
      <c r="AJ477" s="289">
        <f>IF(OR($C477="*",$C477&lt;400),"",IF(AND('201920 DATA'!BI477="*",$C477&gt;=400),"*",IF($C477&gt;=400,ROUND('201920 DATA'!BI477/$C477,2),"")))</f>
        <v>0</v>
      </c>
      <c r="AK477" s="289">
        <f>IF(OR($C477="*",$C477&lt;400),"",IF(AND('201920 DATA'!BJ477="*",$C477&gt;=400),"*",IF($C477&gt;=400,ROUND('201920 DATA'!BJ477/$C477,2),"")))</f>
        <v>0</v>
      </c>
      <c r="AL477" s="289">
        <f>IF(OR($C477="*",$C477&lt;400),"",IF(AND('201920 DATA'!BK477="*",$C477&gt;=400),"*",IF($C477&gt;=400,ROUND('201920 DATA'!BK477/$C477,2),"")))</f>
        <v>0</v>
      </c>
      <c r="AM477" s="289">
        <f>IF(OR($C477="*",$C477&lt;400),"",IF(AND('201920 DATA'!BL477="*",$C477&gt;=400),"*",IF($C477&gt;=400,ROUND('201920 DATA'!BL477/$C477,2),"")))</f>
        <v>0</v>
      </c>
      <c r="AN477" s="289">
        <f>IF(OR($C477="*",$C477&lt;400),"",IF(AND('201920 DATA'!BM477="*",$C477&gt;=400),"*",IF($C477&gt;=400,ROUND('201920 DATA'!BM477/$C477,2),"")))</f>
        <v>0</v>
      </c>
      <c r="AO477" s="289">
        <f>IF(OR($C477="*",$C477&lt;400),"",IF(AND('201920 DATA'!BN477="*",$C477&gt;=400),"*",IF($C477&gt;=400,ROUND('201920 DATA'!BN477/$C477,2),"")))</f>
        <v>0</v>
      </c>
      <c r="AP477" s="289">
        <f>IF(OR($C477="*",$C477&lt;400),"",IF(AND('201920 DATA'!BO477="*",$C477&gt;=400),"*",IF($C477&gt;=400,ROUND('201920 DATA'!BO477/$C477,2),"")))</f>
        <v>0</v>
      </c>
      <c r="AQ477" s="289">
        <f>IF(OR($C477="*",$C477&lt;400),"",IF(AND('201920 DATA'!BP477="*",$C477&gt;=400),"*",IF($C477&gt;=400,ROUND('201920 DATA'!BP477/$C477,2),"")))</f>
        <v>0</v>
      </c>
      <c r="AR477" s="289" t="str">
        <f>IF(OR($C477="*",$C477&lt;400),"",IF(AND('201920 DATA'!BQ477="*",$C477&gt;=400),"*",IF($C477&gt;=400,ROUND('201920 DATA'!BQ477/$C477,2),"")))</f>
        <v>*</v>
      </c>
      <c r="AS477" s="289">
        <f>IF(OR($C477="*",$C477&lt;400),"",IF(AND('201920 DATA'!BR477="*",$C477&gt;=400),"*",IF($C477&gt;=400,ROUND('201920 DATA'!BR477/$C477,2),"")))</f>
        <v>0</v>
      </c>
      <c r="AT477" s="289">
        <f>IF(OR($C477="*",$C477&lt;400),"",IF(AND('201920 DATA'!BS477="*",$C477&gt;=400),"*",IF($C477&gt;=400,ROUND('201920 DATA'!BS477/$C477,2),"")))</f>
        <v>0</v>
      </c>
      <c r="AU477" s="289">
        <f>IF(OR($C477="*",$C477&lt;400),"",IF(AND('201920 DATA'!BT477="*",$C477&gt;=400),"*",IF($C477&gt;=400,ROUND('201920 DATA'!BT477/$C477,2),"")))</f>
        <v>0.02</v>
      </c>
      <c r="AV477" s="289">
        <f>IF(OR($C477="*",$C477&lt;400),"",IF(AND('201920 DATA'!BU477="*",$C477&gt;=400),"*",IF($C477&gt;=400,ROUND('201920 DATA'!BU477/$C477,2),"")))</f>
        <v>0</v>
      </c>
      <c r="AW477" s="289">
        <f>IF(OR($C477="*",$C477&lt;400),"",IF(AND('201920 DATA'!BV477="*",$C477&gt;=400),"*",IF($C477&gt;=400,ROUND('201920 DATA'!BV477/$C477,2),"")))</f>
        <v>0</v>
      </c>
      <c r="AX477" s="289" t="str">
        <f>IF(OR($C477="*",$C477&lt;400),"",IF(AND('201920 DATA'!BW477="*",$C477&gt;=400),"*",IF($C477&gt;=400,ROUND('201920 DATA'!BW477/$C477,2),"")))</f>
        <v>*</v>
      </c>
      <c r="AZ477" s="365">
        <v>2005</v>
      </c>
    </row>
    <row r="478" spans="1:52" x14ac:dyDescent="0.2">
      <c r="A478" s="371" t="s">
        <v>247</v>
      </c>
      <c r="B478" s="287">
        <f>'201920 DATA'!B478</f>
        <v>153455</v>
      </c>
      <c r="C478" s="288">
        <f>'201920 DATA'!C478</f>
        <v>132090</v>
      </c>
      <c r="D478" s="293">
        <f>'201920 DATA'!FQ478</f>
        <v>24955</v>
      </c>
      <c r="F478" s="313">
        <f t="shared" si="14"/>
        <v>0.03</v>
      </c>
      <c r="G478" s="295">
        <f t="shared" si="15"/>
        <v>0.86</v>
      </c>
      <c r="H478" s="289">
        <f>IF(OR($C478="*",$C478&lt;400),"",IF(AND('201920 DATA'!F478="*",$C478&gt;=400),"*",IF($C478&gt;=400,ROUND('201920 DATA'!F478/$C478,2),"")))</f>
        <v>0.37</v>
      </c>
      <c r="I478" s="296">
        <f>IF(OR($B478="*",$B478&lt;400),"",IF(AND('201920 DATA'!Y478="*",$B478&gt;=400),"*",IF($B478&gt;=400,ROUND('201920 DATA'!Y478/$B478,2),"")))</f>
        <v>0.11</v>
      </c>
      <c r="J478" s="296">
        <f>IF(OR($B478="*",$B478&lt;400),"",IF(AND('201920 DATA'!Z478="*",$B478&gt;=400),"*",IF($B478&gt;=400,ROUND('201920 DATA'!Z478/$B478,2),"")))</f>
        <v>0.13</v>
      </c>
      <c r="K478" s="296">
        <f>IF(OR($B478="*",$B478&lt;400),"",IF(AND('201920 DATA'!AA478="*",$B478&gt;=400),"*",IF($B478&gt;=400,ROUND('201920 DATA'!AA478/$B478,2),"")))</f>
        <v>0.14000000000000001</v>
      </c>
      <c r="L478" s="296">
        <f>IF(OR($B478="*",$B478&lt;400),"",IF(AND('201920 DATA'!AB478="*",$B478&gt;=400),"*",IF($B478&gt;=400,ROUND('201920 DATA'!AB478/$B478,2),"")))</f>
        <v>0.17</v>
      </c>
      <c r="M478" s="296">
        <f>IF(OR($B478="*",$B478&lt;400),"",IF(AND('201920 DATA'!AC478="*",$B478&gt;=400),"*",IF($B478&gt;=400,ROUND('201920 DATA'!AC478/$B478,2),"")))</f>
        <v>0.22</v>
      </c>
      <c r="N478" s="296">
        <f>IF(OR($B478="*",$B478&lt;400),"",IF(AND('201920 DATA'!AD478="*",$B478&gt;=400),"*",IF($B478&gt;=400,ROUND('201920 DATA'!AD478/$B478,2),"")))</f>
        <v>0.2</v>
      </c>
      <c r="O478" s="296">
        <f>IF(OR($B478="*",$B478&lt;400),"",IF(AND('201920 DATA'!AE478="*",$B478&gt;=400),"*",IF($B478&gt;=400,ROUND('201920 DATA'!AE478/$B478,2),"")))</f>
        <v>0.03</v>
      </c>
      <c r="P478" s="297"/>
      <c r="Q478" s="296">
        <f>IF(OR($B478="*",$B478&lt;400),"",IF(AND('201920 DATA'!FO478="*",$B478&gt;=400),"*",IF($B478&gt;=400,ROUND('201920 DATA'!FO478/$B478,2),"")))</f>
        <v>0.56000000000000005</v>
      </c>
      <c r="R478" s="289">
        <f>IF(OR($C478="*",$C478&lt;400),"",IF(AND('201920 DATA'!F478="*",$C478&gt;=400),"*",IF($C478&gt;=400,ROUND('201920 DATA'!F478/$C478,2),"")))</f>
        <v>0.37</v>
      </c>
      <c r="S478" s="289">
        <f>IF(OR($C478="*",$C478&lt;400),"",IF(AND('201920 DATA'!G478="*",$C478&gt;=400),"*",IF($C478&gt;=400,ROUND('201920 DATA'!G478/$C478,2),"")))</f>
        <v>0.13</v>
      </c>
      <c r="T478" s="289">
        <f>IF(OR($C478="*",$C478&lt;400),"",IF(AND('201920 DATA'!H478="*",$C478&gt;=400),"*",IF($C478&gt;=400,ROUND('201920 DATA'!H478/$C478,2),"")))</f>
        <v>0.37</v>
      </c>
      <c r="U478" s="289">
        <f>IF(OR($C478="*",$C478&lt;400),"",IF(AND('201920 DATA'!FP478="*",$C478&gt;=400),"*",IF($C478&gt;=400,ROUND('201920 DATA'!FP478/$C478,2),"")))</f>
        <v>0.13</v>
      </c>
      <c r="V478" s="312">
        <f>IF(OR($D478="*",$D478&lt;400),"",IF(AND('201920 DATA'!M478="*",$D478&gt;=400),"*",IF($D478&gt;=400,ROUND('201920 DATA'!M478/$D478,2),"")))</f>
        <v>0</v>
      </c>
      <c r="W478" s="312">
        <f>IF(OR($D478="*",$D478&lt;400),"",IF(AND('201920 DATA'!N478="*",$D478&gt;=400),"*",IF($D478&gt;=400,ROUND('201920 DATA'!N478/$D478,2),"")))</f>
        <v>0.39</v>
      </c>
      <c r="X478" s="312">
        <f>IF(OR($D478="*",$D478&lt;400),"",IF(AND('201920 DATA'!O478="*",$D478&gt;=400),"*",IF($D478&gt;=400,ROUND('201920 DATA'!O478/$D478,2),"")))</f>
        <v>0.21</v>
      </c>
      <c r="Y478" s="312">
        <f>IF(OR($D478="*",$D478&lt;400),"",IF(AND('201920 DATA'!P478="*",$D478&gt;=400),"*",IF($D478&gt;=400,ROUND('201920 DATA'!P478/$D478,2),"")))</f>
        <v>0.13</v>
      </c>
      <c r="Z478" s="312">
        <f>IF(OR($D478="*",$D478&lt;400),"",IF(AND('201920 DATA'!Q478="*",$D478&gt;=400),"*",IF($D478&gt;=400,ROUND('201920 DATA'!Q478/$D478,2),"")))</f>
        <v>0.17</v>
      </c>
      <c r="AA478" s="312">
        <f>IF(OR($D478="*",$D478&lt;400),"",IF(AND('201920 DATA'!R478="*",$D478&gt;=400),"*",IF($D478&gt;=400,ROUND('201920 DATA'!R478/$D478,2),"")))</f>
        <v>7.0000000000000007E-2</v>
      </c>
      <c r="AB478" s="312">
        <f>IF(OR($D478="*",$D478&lt;400),"",IF(AND('201920 DATA'!S478="*",$D478&gt;=400),"*",IF($D478&gt;=400,ROUND('201920 DATA'!S478/$D478,2),"")))</f>
        <v>0.03</v>
      </c>
      <c r="AC478" s="312">
        <f>IF(OR($D478="*",$D478&lt;400),"",IF(AND('201920 DATA'!T478="*",$D478&gt;=400),"*",IF($D478&gt;=400,ROUND('201920 DATA'!T478/$D478,2),"")))</f>
        <v>0.01</v>
      </c>
      <c r="AD478" s="289">
        <f>IF(OR($C478="*",$C478&lt;400),"",IF(AND('201920 DATA'!BC478="*",$C478&gt;=400),"*",IF($C478&gt;=400,ROUND('201920 DATA'!BC478/$C478,2),"")))</f>
        <v>0.04</v>
      </c>
      <c r="AE478" s="289">
        <f>IF(OR($C478="*",$C478&lt;400),"",IF(AND('201920 DATA'!BD478="*",$C478&gt;=400),"*",IF($C478&gt;=400,ROUND('201920 DATA'!BD478/$C478,2),"")))</f>
        <v>0.1</v>
      </c>
      <c r="AF478" s="289">
        <f>IF(OR($C478="*",$C478&lt;400),"",IF(AND('201920 DATA'!BE478="*",$C478&gt;=400),"*",IF($C478&gt;=400,ROUND('201920 DATA'!BE478/$C478,2),"")))</f>
        <v>0.02</v>
      </c>
      <c r="AG478" s="289">
        <f>IF(OR($C478="*",$C478&lt;400),"",IF(AND('201920 DATA'!BF478="*",$C478&gt;=400),"*",IF($C478&gt;=400,ROUND('201920 DATA'!BF478/$C478,2),"")))</f>
        <v>0.02</v>
      </c>
      <c r="AH478" s="289">
        <f>IF(OR($C478="*",$C478&lt;400),"",IF(AND('201920 DATA'!BG478="*",$C478&gt;=400),"*",IF($C478&gt;=400,ROUND('201920 DATA'!BG478/$C478,2),"")))</f>
        <v>0</v>
      </c>
      <c r="AI478" s="289">
        <f>IF(OR($C478="*",$C478&lt;400),"",IF(AND('201920 DATA'!BH478="*",$C478&gt;=400),"*",IF($C478&gt;=400,ROUND('201920 DATA'!BH478/$C478,2),"")))</f>
        <v>0.03</v>
      </c>
      <c r="AJ478" s="289">
        <f>IF(OR($C478="*",$C478&lt;400),"",IF(AND('201920 DATA'!BI478="*",$C478&gt;=400),"*",IF($C478&gt;=400,ROUND('201920 DATA'!BI478/$C478,2),"")))</f>
        <v>0.02</v>
      </c>
      <c r="AK478" s="289">
        <f>IF(OR($C478="*",$C478&lt;400),"",IF(AND('201920 DATA'!BJ478="*",$C478&gt;=400),"*",IF($C478&gt;=400,ROUND('201920 DATA'!BJ478/$C478,2),"")))</f>
        <v>0.01</v>
      </c>
      <c r="AL478" s="289">
        <f>IF(OR($C478="*",$C478&lt;400),"",IF(AND('201920 DATA'!BK478="*",$C478&gt;=400),"*",IF($C478&gt;=400,ROUND('201920 DATA'!BK478/$C478,2),"")))</f>
        <v>0.06</v>
      </c>
      <c r="AM478" s="289">
        <f>IF(OR($C478="*",$C478&lt;400),"",IF(AND('201920 DATA'!BL478="*",$C478&gt;=400),"*",IF($C478&gt;=400,ROUND('201920 DATA'!BL478/$C478,2),"")))</f>
        <v>7.0000000000000007E-2</v>
      </c>
      <c r="AN478" s="289">
        <f>IF(OR($C478="*",$C478&lt;400),"",IF(AND('201920 DATA'!BM478="*",$C478&gt;=400),"*",IF($C478&gt;=400,ROUND('201920 DATA'!BM478/$C478,2),"")))</f>
        <v>0.11</v>
      </c>
      <c r="AO478" s="289">
        <f>IF(OR($C478="*",$C478&lt;400),"",IF(AND('201920 DATA'!BN478="*",$C478&gt;=400),"*",IF($C478&gt;=400,ROUND('201920 DATA'!BN478/$C478,2),"")))</f>
        <v>0.03</v>
      </c>
      <c r="AP478" s="289">
        <f>IF(OR($C478="*",$C478&lt;400),"",IF(AND('201920 DATA'!BO478="*",$C478&gt;=400),"*",IF($C478&gt;=400,ROUND('201920 DATA'!BO478/$C478,2),"")))</f>
        <v>0.06</v>
      </c>
      <c r="AQ478" s="289">
        <f>IF(OR($C478="*",$C478&lt;400),"",IF(AND('201920 DATA'!BP478="*",$C478&gt;=400),"*",IF($C478&gt;=400,ROUND('201920 DATA'!BP478/$C478,2),"")))</f>
        <v>0.06</v>
      </c>
      <c r="AR478" s="289">
        <f>IF(OR($C478="*",$C478&lt;400),"",IF(AND('201920 DATA'!BQ478="*",$C478&gt;=400),"*",IF($C478&gt;=400,ROUND('201920 DATA'!BQ478/$C478,2),"")))</f>
        <v>0.11</v>
      </c>
      <c r="AS478" s="289">
        <f>IF(OR($C478="*",$C478&lt;400),"",IF(AND('201920 DATA'!BR478="*",$C478&gt;=400),"*",IF($C478&gt;=400,ROUND('201920 DATA'!BR478/$C478,2),"")))</f>
        <v>0.01</v>
      </c>
      <c r="AT478" s="289">
        <f>IF(OR($C478="*",$C478&lt;400),"",IF(AND('201920 DATA'!BS478="*",$C478&gt;=400),"*",IF($C478&gt;=400,ROUND('201920 DATA'!BS478/$C478,2),"")))</f>
        <v>0</v>
      </c>
      <c r="AU478" s="289">
        <f>IF(OR($C478="*",$C478&lt;400),"",IF(AND('201920 DATA'!BT478="*",$C478&gt;=400),"*",IF($C478&gt;=400,ROUND('201920 DATA'!BT478/$C478,2),"")))</f>
        <v>0.1</v>
      </c>
      <c r="AV478" s="289">
        <f>IF(OR($C478="*",$C478&lt;400),"",IF(AND('201920 DATA'!BU478="*",$C478&gt;=400),"*",IF($C478&gt;=400,ROUND('201920 DATA'!BU478/$C478,2),"")))</f>
        <v>0.08</v>
      </c>
      <c r="AW478" s="289">
        <f>IF(OR($C478="*",$C478&lt;400),"",IF(AND('201920 DATA'!BV478="*",$C478&gt;=400),"*",IF($C478&gt;=400,ROUND('201920 DATA'!BV478/$C478,2),"")))</f>
        <v>0</v>
      </c>
      <c r="AX478" s="289">
        <f>IF(OR($C478="*",$C478&lt;400),"",IF(AND('201920 DATA'!BW478="*",$C478&gt;=400),"*",IF($C478&gt;=400,ROUND('201920 DATA'!BW478/$C478,2),"")))</f>
        <v>7.0000000000000007E-2</v>
      </c>
      <c r="AZ478" s="365">
        <v>148440</v>
      </c>
    </row>
    <row r="479" spans="1:52" x14ac:dyDescent="0.2">
      <c r="A479" s="371" t="s">
        <v>248</v>
      </c>
      <c r="B479" s="287">
        <f>'201920 DATA'!B479</f>
        <v>143260</v>
      </c>
      <c r="C479" s="288">
        <f>'201920 DATA'!C479</f>
        <v>113240</v>
      </c>
      <c r="D479" s="293">
        <f>'201920 DATA'!FQ479</f>
        <v>24880</v>
      </c>
      <c r="F479" s="313">
        <f t="shared" si="14"/>
        <v>-0.01</v>
      </c>
      <c r="G479" s="295">
        <f t="shared" si="15"/>
        <v>0.79</v>
      </c>
      <c r="H479" s="289">
        <f>IF(OR($C479="*",$C479&lt;400),"",IF(AND('201920 DATA'!F479="*",$C479&gt;=400),"*",IF($C479&gt;=400,ROUND('201920 DATA'!F479/$C479,2),"")))</f>
        <v>0.54</v>
      </c>
      <c r="I479" s="296">
        <f>IF(OR($B479="*",$B479&lt;400),"",IF(AND('201920 DATA'!Y479="*",$B479&gt;=400),"*",IF($B479&gt;=400,ROUND('201920 DATA'!Y479/$B479,2),"")))</f>
        <v>0.11</v>
      </c>
      <c r="J479" s="296">
        <f>IF(OR($B479="*",$B479&lt;400),"",IF(AND('201920 DATA'!Z479="*",$B479&gt;=400),"*",IF($B479&gt;=400,ROUND('201920 DATA'!Z479/$B479,2),"")))</f>
        <v>0.09</v>
      </c>
      <c r="K479" s="296">
        <f>IF(OR($B479="*",$B479&lt;400),"",IF(AND('201920 DATA'!AA479="*",$B479&gt;=400),"*",IF($B479&gt;=400,ROUND('201920 DATA'!AA479/$B479,2),"")))</f>
        <v>0.11</v>
      </c>
      <c r="L479" s="296">
        <f>IF(OR($B479="*",$B479&lt;400),"",IF(AND('201920 DATA'!AB479="*",$B479&gt;=400),"*",IF($B479&gt;=400,ROUND('201920 DATA'!AB479/$B479,2),"")))</f>
        <v>0.15</v>
      </c>
      <c r="M479" s="296">
        <f>IF(OR($B479="*",$B479&lt;400),"",IF(AND('201920 DATA'!AC479="*",$B479&gt;=400),"*",IF($B479&gt;=400,ROUND('201920 DATA'!AC479/$B479,2),"")))</f>
        <v>0.24</v>
      </c>
      <c r="N479" s="296">
        <f>IF(OR($B479="*",$B479&lt;400),"",IF(AND('201920 DATA'!AD479="*",$B479&gt;=400),"*",IF($B479&gt;=400,ROUND('201920 DATA'!AD479/$B479,2),"")))</f>
        <v>0.25</v>
      </c>
      <c r="O479" s="296">
        <f>IF(OR($B479="*",$B479&lt;400),"",IF(AND('201920 DATA'!AE479="*",$B479&gt;=400),"*",IF($B479&gt;=400,ROUND('201920 DATA'!AE479/$B479,2),"")))</f>
        <v>0.04</v>
      </c>
      <c r="P479" s="297"/>
      <c r="Q479" s="296">
        <f>IF(OR($B479="*",$B479&lt;400),"",IF(AND('201920 DATA'!FO479="*",$B479&gt;=400),"*",IF($B479&gt;=400,ROUND('201920 DATA'!FO479/$B479,2),"")))</f>
        <v>0.5</v>
      </c>
      <c r="R479" s="289">
        <f>IF(OR($C479="*",$C479&lt;400),"",IF(AND('201920 DATA'!F479="*",$C479&gt;=400),"*",IF($C479&gt;=400,ROUND('201920 DATA'!F479/$C479,2),"")))</f>
        <v>0.54</v>
      </c>
      <c r="S479" s="289">
        <f>IF(OR($C479="*",$C479&lt;400),"",IF(AND('201920 DATA'!G479="*",$C479&gt;=400),"*",IF($C479&gt;=400,ROUND('201920 DATA'!G479/$C479,2),"")))</f>
        <v>0.12</v>
      </c>
      <c r="T479" s="289">
        <f>IF(OR($C479="*",$C479&lt;400),"",IF(AND('201920 DATA'!H479="*",$C479&gt;=400),"*",IF($C479&gt;=400,ROUND('201920 DATA'!H479/$C479,2),"")))</f>
        <v>0.24</v>
      </c>
      <c r="U479" s="289">
        <f>IF(OR($C479="*",$C479&lt;400),"",IF(AND('201920 DATA'!FP479="*",$C479&gt;=400),"*",IF($C479&gt;=400,ROUND('201920 DATA'!FP479/$C479,2),"")))</f>
        <v>0.1</v>
      </c>
      <c r="V479" s="312">
        <f>IF(OR($D479="*",$D479&lt;400),"",IF(AND('201920 DATA'!M479="*",$D479&gt;=400),"*",IF($D479&gt;=400,ROUND('201920 DATA'!M479/$D479,2),"")))</f>
        <v>0</v>
      </c>
      <c r="W479" s="312">
        <f>IF(OR($D479="*",$D479&lt;400),"",IF(AND('201920 DATA'!N479="*",$D479&gt;=400),"*",IF($D479&gt;=400,ROUND('201920 DATA'!N479/$D479,2),"")))</f>
        <v>0.31</v>
      </c>
      <c r="X479" s="312">
        <f>IF(OR($D479="*",$D479&lt;400),"",IF(AND('201920 DATA'!O479="*",$D479&gt;=400),"*",IF($D479&gt;=400,ROUND('201920 DATA'!O479/$D479,2),"")))</f>
        <v>0.21</v>
      </c>
      <c r="Y479" s="312">
        <f>IF(OR($D479="*",$D479&lt;400),"",IF(AND('201920 DATA'!P479="*",$D479&gt;=400),"*",IF($D479&gt;=400,ROUND('201920 DATA'!P479/$D479,2),"")))</f>
        <v>0.14000000000000001</v>
      </c>
      <c r="Z479" s="312">
        <f>IF(OR($D479="*",$D479&lt;400),"",IF(AND('201920 DATA'!Q479="*",$D479&gt;=400),"*",IF($D479&gt;=400,ROUND('201920 DATA'!Q479/$D479,2),"")))</f>
        <v>0.25</v>
      </c>
      <c r="AA479" s="312">
        <f>IF(OR($D479="*",$D479&lt;400),"",IF(AND('201920 DATA'!R479="*",$D479&gt;=400),"*",IF($D479&gt;=400,ROUND('201920 DATA'!R479/$D479,2),"")))</f>
        <v>0.06</v>
      </c>
      <c r="AB479" s="312">
        <f>IF(OR($D479="*",$D479&lt;400),"",IF(AND('201920 DATA'!S479="*",$D479&gt;=400),"*",IF($D479&gt;=400,ROUND('201920 DATA'!S479/$D479,2),"")))</f>
        <v>0.02</v>
      </c>
      <c r="AC479" s="312">
        <f>IF(OR($D479="*",$D479&lt;400),"",IF(AND('201920 DATA'!T479="*",$D479&gt;=400),"*",IF($D479&gt;=400,ROUND('201920 DATA'!T479/$D479,2),"")))</f>
        <v>0</v>
      </c>
      <c r="AD479" s="289">
        <f>IF(OR($C479="*",$C479&lt;400),"",IF(AND('201920 DATA'!BC479="*",$C479&gt;=400),"*",IF($C479&gt;=400,ROUND('201920 DATA'!BC479/$C479,2),"")))</f>
        <v>0.04</v>
      </c>
      <c r="AE479" s="289">
        <f>IF(OR($C479="*",$C479&lt;400),"",IF(AND('201920 DATA'!BD479="*",$C479&gt;=400),"*",IF($C479&gt;=400,ROUND('201920 DATA'!BD479/$C479,2),"")))</f>
        <v>0.12</v>
      </c>
      <c r="AF479" s="289">
        <f>IF(OR($C479="*",$C479&lt;400),"",IF(AND('201920 DATA'!BE479="*",$C479&gt;=400),"*",IF($C479&gt;=400,ROUND('201920 DATA'!BE479/$C479,2),"")))</f>
        <v>0.02</v>
      </c>
      <c r="AG479" s="289">
        <f>IF(OR($C479="*",$C479&lt;400),"",IF(AND('201920 DATA'!BF479="*",$C479&gt;=400),"*",IF($C479&gt;=400,ROUND('201920 DATA'!BF479/$C479,2),"")))</f>
        <v>0.02</v>
      </c>
      <c r="AH479" s="289">
        <f>IF(OR($C479="*",$C479&lt;400),"",IF(AND('201920 DATA'!BG479="*",$C479&gt;=400),"*",IF($C479&gt;=400,ROUND('201920 DATA'!BG479/$C479,2),"")))</f>
        <v>0.01</v>
      </c>
      <c r="AI479" s="289">
        <f>IF(OR($C479="*",$C479&lt;400),"",IF(AND('201920 DATA'!BH479="*",$C479&gt;=400),"*",IF($C479&gt;=400,ROUND('201920 DATA'!BH479/$C479,2),"")))</f>
        <v>0.01</v>
      </c>
      <c r="AJ479" s="289">
        <f>IF(OR($C479="*",$C479&lt;400),"",IF(AND('201920 DATA'!BI479="*",$C479&gt;=400),"*",IF($C479&gt;=400,ROUND('201920 DATA'!BI479/$C479,2),"")))</f>
        <v>0.04</v>
      </c>
      <c r="AK479" s="289">
        <f>IF(OR($C479="*",$C479&lt;400),"",IF(AND('201920 DATA'!BJ479="*",$C479&gt;=400),"*",IF($C479&gt;=400,ROUND('201920 DATA'!BJ479/$C479,2),"")))</f>
        <v>0.01</v>
      </c>
      <c r="AL479" s="289">
        <f>IF(OR($C479="*",$C479&lt;400),"",IF(AND('201920 DATA'!BK479="*",$C479&gt;=400),"*",IF($C479&gt;=400,ROUND('201920 DATA'!BK479/$C479,2),"")))</f>
        <v>0.05</v>
      </c>
      <c r="AM479" s="289">
        <f>IF(OR($C479="*",$C479&lt;400),"",IF(AND('201920 DATA'!BL479="*",$C479&gt;=400),"*",IF($C479&gt;=400,ROUND('201920 DATA'!BL479/$C479,2),"")))</f>
        <v>0.1</v>
      </c>
      <c r="AN479" s="289">
        <f>IF(OR($C479="*",$C479&lt;400),"",IF(AND('201920 DATA'!BM479="*",$C479&gt;=400),"*",IF($C479&gt;=400,ROUND('201920 DATA'!BM479/$C479,2),"")))</f>
        <v>0.09</v>
      </c>
      <c r="AO479" s="289">
        <f>IF(OR($C479="*",$C479&lt;400),"",IF(AND('201920 DATA'!BN479="*",$C479&gt;=400),"*",IF($C479&gt;=400,ROUND('201920 DATA'!BN479/$C479,2),"")))</f>
        <v>0.04</v>
      </c>
      <c r="AP479" s="289">
        <f>IF(OR($C479="*",$C479&lt;400),"",IF(AND('201920 DATA'!BO479="*",$C479&gt;=400),"*",IF($C479&gt;=400,ROUND('201920 DATA'!BO479/$C479,2),"")))</f>
        <v>7.0000000000000007E-2</v>
      </c>
      <c r="AQ479" s="289">
        <f>IF(OR($C479="*",$C479&lt;400),"",IF(AND('201920 DATA'!BP479="*",$C479&gt;=400),"*",IF($C479&gt;=400,ROUND('201920 DATA'!BP479/$C479,2),"")))</f>
        <v>0.04</v>
      </c>
      <c r="AR479" s="289">
        <f>IF(OR($C479="*",$C479&lt;400),"",IF(AND('201920 DATA'!BQ479="*",$C479&gt;=400),"*",IF($C479&gt;=400,ROUND('201920 DATA'!BQ479/$C479,2),"")))</f>
        <v>0.08</v>
      </c>
      <c r="AS479" s="289">
        <f>IF(OR($C479="*",$C479&lt;400),"",IF(AND('201920 DATA'!BR479="*",$C479&gt;=400),"*",IF($C479&gt;=400,ROUND('201920 DATA'!BR479/$C479,2),"")))</f>
        <v>0.01</v>
      </c>
      <c r="AT479" s="289">
        <f>IF(OR($C479="*",$C479&lt;400),"",IF(AND('201920 DATA'!BS479="*",$C479&gt;=400),"*",IF($C479&gt;=400,ROUND('201920 DATA'!BS479/$C479,2),"")))</f>
        <v>0</v>
      </c>
      <c r="AU479" s="289">
        <f>IF(OR($C479="*",$C479&lt;400),"",IF(AND('201920 DATA'!BT479="*",$C479&gt;=400),"*",IF($C479&gt;=400,ROUND('201920 DATA'!BT479/$C479,2),"")))</f>
        <v>0.11</v>
      </c>
      <c r="AV479" s="289">
        <f>IF(OR($C479="*",$C479&lt;400),"",IF(AND('201920 DATA'!BU479="*",$C479&gt;=400),"*",IF($C479&gt;=400,ROUND('201920 DATA'!BU479/$C479,2),"")))</f>
        <v>0.09</v>
      </c>
      <c r="AW479" s="289">
        <f>IF(OR($C479="*",$C479&lt;400),"",IF(AND('201920 DATA'!BV479="*",$C479&gt;=400),"*",IF($C479&gt;=400,ROUND('201920 DATA'!BV479/$C479,2),"")))</f>
        <v>0</v>
      </c>
      <c r="AX479" s="289">
        <f>IF(OR($C479="*",$C479&lt;400),"",IF(AND('201920 DATA'!BW479="*",$C479&gt;=400),"*",IF($C479&gt;=400,ROUND('201920 DATA'!BW479/$C479,2),"")))</f>
        <v>0.04</v>
      </c>
      <c r="AZ479" s="365">
        <v>144325</v>
      </c>
    </row>
    <row r="480" spans="1:52" x14ac:dyDescent="0.2">
      <c r="A480" s="371" t="s">
        <v>249</v>
      </c>
      <c r="B480" s="287">
        <f>'201920 DATA'!B480</f>
        <v>119765</v>
      </c>
      <c r="C480" s="288">
        <f>'201920 DATA'!C480</f>
        <v>112490</v>
      </c>
      <c r="D480" s="293">
        <f>'201920 DATA'!FQ480</f>
        <v>34010</v>
      </c>
      <c r="F480" s="313">
        <f t="shared" si="14"/>
        <v>0.03</v>
      </c>
      <c r="G480" s="295">
        <f t="shared" si="15"/>
        <v>0.94</v>
      </c>
      <c r="H480" s="289">
        <f>IF(OR($C480="*",$C480&lt;400),"",IF(AND('201920 DATA'!F480="*",$C480&gt;=400),"*",IF($C480&gt;=400,ROUND('201920 DATA'!F480/$C480,2),"")))</f>
        <v>0.36</v>
      </c>
      <c r="I480" s="296">
        <f>IF(OR($B480="*",$B480&lt;400),"",IF(AND('201920 DATA'!Y480="*",$B480&gt;=400),"*",IF($B480&gt;=400,ROUND('201920 DATA'!Y480/$B480,2),"")))</f>
        <v>0.14000000000000001</v>
      </c>
      <c r="J480" s="296">
        <f>IF(OR($B480="*",$B480&lt;400),"",IF(AND('201920 DATA'!Z480="*",$B480&gt;=400),"*",IF($B480&gt;=400,ROUND('201920 DATA'!Z480/$B480,2),"")))</f>
        <v>0.09</v>
      </c>
      <c r="K480" s="296">
        <f>IF(OR($B480="*",$B480&lt;400),"",IF(AND('201920 DATA'!AA480="*",$B480&gt;=400),"*",IF($B480&gt;=400,ROUND('201920 DATA'!AA480/$B480,2),"")))</f>
        <v>0.14000000000000001</v>
      </c>
      <c r="L480" s="296">
        <f>IF(OR($B480="*",$B480&lt;400),"",IF(AND('201920 DATA'!AB480="*",$B480&gt;=400),"*",IF($B480&gt;=400,ROUND('201920 DATA'!AB480/$B480,2),"")))</f>
        <v>0.17</v>
      </c>
      <c r="M480" s="296">
        <f>IF(OR($B480="*",$B480&lt;400),"",IF(AND('201920 DATA'!AC480="*",$B480&gt;=400),"*",IF($B480&gt;=400,ROUND('201920 DATA'!AC480/$B480,2),"")))</f>
        <v>0.21</v>
      </c>
      <c r="N480" s="296">
        <f>IF(OR($B480="*",$B480&lt;400),"",IF(AND('201920 DATA'!AD480="*",$B480&gt;=400),"*",IF($B480&gt;=400,ROUND('201920 DATA'!AD480/$B480,2),"")))</f>
        <v>0.21</v>
      </c>
      <c r="O480" s="296">
        <f>IF(OR($B480="*",$B480&lt;400),"",IF(AND('201920 DATA'!AE480="*",$B480&gt;=400),"*",IF($B480&gt;=400,ROUND('201920 DATA'!AE480/$B480,2),"")))</f>
        <v>0.03</v>
      </c>
      <c r="P480" s="297"/>
      <c r="Q480" s="296">
        <f>IF(OR($B480="*",$B480&lt;400),"",IF(AND('201920 DATA'!FO480="*",$B480&gt;=400),"*",IF($B480&gt;=400,ROUND('201920 DATA'!FO480/$B480,2),"")))</f>
        <v>0.65</v>
      </c>
      <c r="R480" s="289">
        <f>IF(OR($C480="*",$C480&lt;400),"",IF(AND('201920 DATA'!F480="*",$C480&gt;=400),"*",IF($C480&gt;=400,ROUND('201920 DATA'!F480/$C480,2),"")))</f>
        <v>0.36</v>
      </c>
      <c r="S480" s="289">
        <f>IF(OR($C480="*",$C480&lt;400),"",IF(AND('201920 DATA'!G480="*",$C480&gt;=400),"*",IF($C480&gt;=400,ROUND('201920 DATA'!G480/$C480,2),"")))</f>
        <v>0.18</v>
      </c>
      <c r="T480" s="289">
        <f>IF(OR($C480="*",$C480&lt;400),"",IF(AND('201920 DATA'!H480="*",$C480&gt;=400),"*",IF($C480&gt;=400,ROUND('201920 DATA'!H480/$C480,2),"")))</f>
        <v>0.32</v>
      </c>
      <c r="U480" s="289">
        <f>IF(OR($C480="*",$C480&lt;400),"",IF(AND('201920 DATA'!FP480="*",$C480&gt;=400),"*",IF($C480&gt;=400,ROUND('201920 DATA'!FP480/$C480,2),"")))</f>
        <v>0.14000000000000001</v>
      </c>
      <c r="V480" s="312">
        <f>IF(OR($D480="*",$D480&lt;400),"",IF(AND('201920 DATA'!M480="*",$D480&gt;=400),"*",IF($D480&gt;=400,ROUND('201920 DATA'!M480/$D480,2),"")))</f>
        <v>0</v>
      </c>
      <c r="W480" s="312">
        <f>IF(OR($D480="*",$D480&lt;400),"",IF(AND('201920 DATA'!N480="*",$D480&gt;=400),"*",IF($D480&gt;=400,ROUND('201920 DATA'!N480/$D480,2),"")))</f>
        <v>0.44</v>
      </c>
      <c r="X480" s="312">
        <f>IF(OR($D480="*",$D480&lt;400),"",IF(AND('201920 DATA'!O480="*",$D480&gt;=400),"*",IF($D480&gt;=400,ROUND('201920 DATA'!O480/$D480,2),"")))</f>
        <v>0.23</v>
      </c>
      <c r="Y480" s="312">
        <f>IF(OR($D480="*",$D480&lt;400),"",IF(AND('201920 DATA'!P480="*",$D480&gt;=400),"*",IF($D480&gt;=400,ROUND('201920 DATA'!P480/$D480,2),"")))</f>
        <v>0.11</v>
      </c>
      <c r="Z480" s="312">
        <f>IF(OR($D480="*",$D480&lt;400),"",IF(AND('201920 DATA'!Q480="*",$D480&gt;=400),"*",IF($D480&gt;=400,ROUND('201920 DATA'!Q480/$D480,2),"")))</f>
        <v>0.14000000000000001</v>
      </c>
      <c r="AA480" s="312">
        <f>IF(OR($D480="*",$D480&lt;400),"",IF(AND('201920 DATA'!R480="*",$D480&gt;=400),"*",IF($D480&gt;=400,ROUND('201920 DATA'!R480/$D480,2),"")))</f>
        <v>0.06</v>
      </c>
      <c r="AB480" s="312">
        <f>IF(OR($D480="*",$D480&lt;400),"",IF(AND('201920 DATA'!S480="*",$D480&gt;=400),"*",IF($D480&gt;=400,ROUND('201920 DATA'!S480/$D480,2),"")))</f>
        <v>0.02</v>
      </c>
      <c r="AC480" s="312">
        <f>IF(OR($D480="*",$D480&lt;400),"",IF(AND('201920 DATA'!T480="*",$D480&gt;=400),"*",IF($D480&gt;=400,ROUND('201920 DATA'!T480/$D480,2),"")))</f>
        <v>0</v>
      </c>
      <c r="AD480" s="289">
        <f>IF(OR($C480="*",$C480&lt;400),"",IF(AND('201920 DATA'!BC480="*",$C480&gt;=400),"*",IF($C480&gt;=400,ROUND('201920 DATA'!BC480/$C480,2),"")))</f>
        <v>0.03</v>
      </c>
      <c r="AE480" s="289">
        <f>IF(OR($C480="*",$C480&lt;400),"",IF(AND('201920 DATA'!BD480="*",$C480&gt;=400),"*",IF($C480&gt;=400,ROUND('201920 DATA'!BD480/$C480,2),"")))</f>
        <v>0.12</v>
      </c>
      <c r="AF480" s="289">
        <f>IF(OR($C480="*",$C480&lt;400),"",IF(AND('201920 DATA'!BE480="*",$C480&gt;=400),"*",IF($C480&gt;=400,ROUND('201920 DATA'!BE480/$C480,2),"")))</f>
        <v>0.02</v>
      </c>
      <c r="AG480" s="289">
        <f>IF(OR($C480="*",$C480&lt;400),"",IF(AND('201920 DATA'!BF480="*",$C480&gt;=400),"*",IF($C480&gt;=400,ROUND('201920 DATA'!BF480/$C480,2),"")))</f>
        <v>0.01</v>
      </c>
      <c r="AH480" s="289">
        <f>IF(OR($C480="*",$C480&lt;400),"",IF(AND('201920 DATA'!BG480="*",$C480&gt;=400),"*",IF($C480&gt;=400,ROUND('201920 DATA'!BG480/$C480,2),"")))</f>
        <v>0</v>
      </c>
      <c r="AI480" s="289">
        <f>IF(OR($C480="*",$C480&lt;400),"",IF(AND('201920 DATA'!BH480="*",$C480&gt;=400),"*",IF($C480&gt;=400,ROUND('201920 DATA'!BH480/$C480,2),"")))</f>
        <v>0.02</v>
      </c>
      <c r="AJ480" s="289">
        <f>IF(OR($C480="*",$C480&lt;400),"",IF(AND('201920 DATA'!BI480="*",$C480&gt;=400),"*",IF($C480&gt;=400,ROUND('201920 DATA'!BI480/$C480,2),"")))</f>
        <v>0.05</v>
      </c>
      <c r="AK480" s="289">
        <f>IF(OR($C480="*",$C480&lt;400),"",IF(AND('201920 DATA'!BJ480="*",$C480&gt;=400),"*",IF($C480&gt;=400,ROUND('201920 DATA'!BJ480/$C480,2),"")))</f>
        <v>0</v>
      </c>
      <c r="AL480" s="289">
        <f>IF(OR($C480="*",$C480&lt;400),"",IF(AND('201920 DATA'!BK480="*",$C480&gt;=400),"*",IF($C480&gt;=400,ROUND('201920 DATA'!BK480/$C480,2),"")))</f>
        <v>0.05</v>
      </c>
      <c r="AM480" s="289">
        <f>IF(OR($C480="*",$C480&lt;400),"",IF(AND('201920 DATA'!BL480="*",$C480&gt;=400),"*",IF($C480&gt;=400,ROUND('201920 DATA'!BL480/$C480,2),"")))</f>
        <v>0.06</v>
      </c>
      <c r="AN480" s="289">
        <f>IF(OR($C480="*",$C480&lt;400),"",IF(AND('201920 DATA'!BM480="*",$C480&gt;=400),"*",IF($C480&gt;=400,ROUND('201920 DATA'!BM480/$C480,2),"")))</f>
        <v>0.1</v>
      </c>
      <c r="AO480" s="289">
        <f>IF(OR($C480="*",$C480&lt;400),"",IF(AND('201920 DATA'!BN480="*",$C480&gt;=400),"*",IF($C480&gt;=400,ROUND('201920 DATA'!BN480/$C480,2),"")))</f>
        <v>0.03</v>
      </c>
      <c r="AP480" s="289">
        <f>IF(OR($C480="*",$C480&lt;400),"",IF(AND('201920 DATA'!BO480="*",$C480&gt;=400),"*",IF($C480&gt;=400,ROUND('201920 DATA'!BO480/$C480,2),"")))</f>
        <v>0.06</v>
      </c>
      <c r="AQ480" s="289">
        <f>IF(OR($C480="*",$C480&lt;400),"",IF(AND('201920 DATA'!BP480="*",$C480&gt;=400),"*",IF($C480&gt;=400,ROUND('201920 DATA'!BP480/$C480,2),"")))</f>
        <v>0.05</v>
      </c>
      <c r="AR480" s="289">
        <f>IF(OR($C480="*",$C480&lt;400),"",IF(AND('201920 DATA'!BQ480="*",$C480&gt;=400),"*",IF($C480&gt;=400,ROUND('201920 DATA'!BQ480/$C480,2),"")))</f>
        <v>0.09</v>
      </c>
      <c r="AS480" s="289">
        <f>IF(OR($C480="*",$C480&lt;400),"",IF(AND('201920 DATA'!BR480="*",$C480&gt;=400),"*",IF($C480&gt;=400,ROUND('201920 DATA'!BR480/$C480,2),"")))</f>
        <v>0.01</v>
      </c>
      <c r="AT480" s="289">
        <f>IF(OR($C480="*",$C480&lt;400),"",IF(AND('201920 DATA'!BS480="*",$C480&gt;=400),"*",IF($C480&gt;=400,ROUND('201920 DATA'!BS480/$C480,2),"")))</f>
        <v>0</v>
      </c>
      <c r="AU480" s="289">
        <f>IF(OR($C480="*",$C480&lt;400),"",IF(AND('201920 DATA'!BT480="*",$C480&gt;=400),"*",IF($C480&gt;=400,ROUND('201920 DATA'!BT480/$C480,2),"")))</f>
        <v>0.14000000000000001</v>
      </c>
      <c r="AV480" s="289">
        <f>IF(OR($C480="*",$C480&lt;400),"",IF(AND('201920 DATA'!BU480="*",$C480&gt;=400),"*",IF($C480&gt;=400,ROUND('201920 DATA'!BU480/$C480,2),"")))</f>
        <v>7.0000000000000007E-2</v>
      </c>
      <c r="AW480" s="289">
        <f>IF(OR($C480="*",$C480&lt;400),"",IF(AND('201920 DATA'!BV480="*",$C480&gt;=400),"*",IF($C480&gt;=400,ROUND('201920 DATA'!BV480/$C480,2),"")))</f>
        <v>0</v>
      </c>
      <c r="AX480" s="289">
        <f>IF(OR($C480="*",$C480&lt;400),"",IF(AND('201920 DATA'!BW480="*",$C480&gt;=400),"*",IF($C480&gt;=400,ROUND('201920 DATA'!BW480/$C480,2),"")))</f>
        <v>0.08</v>
      </c>
      <c r="AZ480" s="365">
        <v>116605</v>
      </c>
    </row>
    <row r="481" spans="1:52" x14ac:dyDescent="0.2">
      <c r="A481" s="371" t="s">
        <v>250</v>
      </c>
      <c r="B481" s="287">
        <f>'201920 DATA'!B481</f>
        <v>169185</v>
      </c>
      <c r="C481" s="288">
        <f>'201920 DATA'!C481</f>
        <v>145760</v>
      </c>
      <c r="D481" s="293">
        <f>'201920 DATA'!FQ481</f>
        <v>52145</v>
      </c>
      <c r="F481" s="313">
        <f t="shared" si="14"/>
        <v>0.09</v>
      </c>
      <c r="G481" s="295">
        <f t="shared" si="15"/>
        <v>0.86</v>
      </c>
      <c r="H481" s="289">
        <f>IF(OR($C481="*",$C481&lt;400),"",IF(AND('201920 DATA'!F481="*",$C481&gt;=400),"*",IF($C481&gt;=400,ROUND('201920 DATA'!F481/$C481,2),"")))</f>
        <v>0.45</v>
      </c>
      <c r="I481" s="296">
        <f>IF(OR($B481="*",$B481&lt;400),"",IF(AND('201920 DATA'!Y481="*",$B481&gt;=400),"*",IF($B481&gt;=400,ROUND('201920 DATA'!Y481/$B481,2),"")))</f>
        <v>0.13</v>
      </c>
      <c r="J481" s="296">
        <f>IF(OR($B481="*",$B481&lt;400),"",IF(AND('201920 DATA'!Z481="*",$B481&gt;=400),"*",IF($B481&gt;=400,ROUND('201920 DATA'!Z481/$B481,2),"")))</f>
        <v>0.11</v>
      </c>
      <c r="K481" s="296">
        <f>IF(OR($B481="*",$B481&lt;400),"",IF(AND('201920 DATA'!AA481="*",$B481&gt;=400),"*",IF($B481&gt;=400,ROUND('201920 DATA'!AA481/$B481,2),"")))</f>
        <v>0.13</v>
      </c>
      <c r="L481" s="296">
        <f>IF(OR($B481="*",$B481&lt;400),"",IF(AND('201920 DATA'!AB481="*",$B481&gt;=400),"*",IF($B481&gt;=400,ROUND('201920 DATA'!AB481/$B481,2),"")))</f>
        <v>0.17</v>
      </c>
      <c r="M481" s="296">
        <f>IF(OR($B481="*",$B481&lt;400),"",IF(AND('201920 DATA'!AC481="*",$B481&gt;=400),"*",IF($B481&gt;=400,ROUND('201920 DATA'!AC481/$B481,2),"")))</f>
        <v>0.23</v>
      </c>
      <c r="N481" s="296">
        <f>IF(OR($B481="*",$B481&lt;400),"",IF(AND('201920 DATA'!AD481="*",$B481&gt;=400),"*",IF($B481&gt;=400,ROUND('201920 DATA'!AD481/$B481,2),"")))</f>
        <v>0.19</v>
      </c>
      <c r="O481" s="296">
        <f>IF(OR($B481="*",$B481&lt;400),"",IF(AND('201920 DATA'!AE481="*",$B481&gt;=400),"*",IF($B481&gt;=400,ROUND('201920 DATA'!AE481/$B481,2),"")))</f>
        <v>0.03</v>
      </c>
      <c r="P481" s="297"/>
      <c r="Q481" s="296">
        <f>IF(OR($B481="*",$B481&lt;400),"",IF(AND('201920 DATA'!FO481="*",$B481&gt;=400),"*",IF($B481&gt;=400,ROUND('201920 DATA'!FO481/$B481,2),"")))</f>
        <v>0.54</v>
      </c>
      <c r="R481" s="289">
        <f>IF(OR($C481="*",$C481&lt;400),"",IF(AND('201920 DATA'!F481="*",$C481&gt;=400),"*",IF($C481&gt;=400,ROUND('201920 DATA'!F481/$C481,2),"")))</f>
        <v>0.45</v>
      </c>
      <c r="S481" s="289">
        <f>IF(OR($C481="*",$C481&lt;400),"",IF(AND('201920 DATA'!G481="*",$C481&gt;=400),"*",IF($C481&gt;=400,ROUND('201920 DATA'!G481/$C481,2),"")))</f>
        <v>7.0000000000000007E-2</v>
      </c>
      <c r="T481" s="289">
        <f>IF(OR($C481="*",$C481&lt;400),"",IF(AND('201920 DATA'!H481="*",$C481&gt;=400),"*",IF($C481&gt;=400,ROUND('201920 DATA'!H481/$C481,2),"")))</f>
        <v>0.38</v>
      </c>
      <c r="U481" s="289">
        <f>IF(OR($C481="*",$C481&lt;400),"",IF(AND('201920 DATA'!FP481="*",$C481&gt;=400),"*",IF($C481&gt;=400,ROUND('201920 DATA'!FP481/$C481,2),"")))</f>
        <v>0.1</v>
      </c>
      <c r="V481" s="312">
        <f>IF(OR($D481="*",$D481&lt;400),"",IF(AND('201920 DATA'!M481="*",$D481&gt;=400),"*",IF($D481&gt;=400,ROUND('201920 DATA'!M481/$D481,2),"")))</f>
        <v>0</v>
      </c>
      <c r="W481" s="312">
        <f>IF(OR($D481="*",$D481&lt;400),"",IF(AND('201920 DATA'!N481="*",$D481&gt;=400),"*",IF($D481&gt;=400,ROUND('201920 DATA'!N481/$D481,2),"")))</f>
        <v>0.48</v>
      </c>
      <c r="X481" s="312">
        <f>IF(OR($D481="*",$D481&lt;400),"",IF(AND('201920 DATA'!O481="*",$D481&gt;=400),"*",IF($D481&gt;=400,ROUND('201920 DATA'!O481/$D481,2),"")))</f>
        <v>0.26</v>
      </c>
      <c r="Y481" s="312">
        <f>IF(OR($D481="*",$D481&lt;400),"",IF(AND('201920 DATA'!P481="*",$D481&gt;=400),"*",IF($D481&gt;=400,ROUND('201920 DATA'!P481/$D481,2),"")))</f>
        <v>0.1</v>
      </c>
      <c r="Z481" s="312">
        <f>IF(OR($D481="*",$D481&lt;400),"",IF(AND('201920 DATA'!Q481="*",$D481&gt;=400),"*",IF($D481&gt;=400,ROUND('201920 DATA'!Q481/$D481,2),"")))</f>
        <v>0.12</v>
      </c>
      <c r="AA481" s="312">
        <f>IF(OR($D481="*",$D481&lt;400),"",IF(AND('201920 DATA'!R481="*",$D481&gt;=400),"*",IF($D481&gt;=400,ROUND('201920 DATA'!R481/$D481,2),"")))</f>
        <v>0.03</v>
      </c>
      <c r="AB481" s="312">
        <f>IF(OR($D481="*",$D481&lt;400),"",IF(AND('201920 DATA'!S481="*",$D481&gt;=400),"*",IF($D481&gt;=400,ROUND('201920 DATA'!S481/$D481,2),"")))</f>
        <v>0.01</v>
      </c>
      <c r="AC481" s="312">
        <f>IF(OR($D481="*",$D481&lt;400),"",IF(AND('201920 DATA'!T481="*",$D481&gt;=400),"*",IF($D481&gt;=400,ROUND('201920 DATA'!T481/$D481,2),"")))</f>
        <v>0</v>
      </c>
      <c r="AD481" s="289">
        <f>IF(OR($C481="*",$C481&lt;400),"",IF(AND('201920 DATA'!BC481="*",$C481&gt;=400),"*",IF($C481&gt;=400,ROUND('201920 DATA'!BC481/$C481,2),"")))</f>
        <v>0.04</v>
      </c>
      <c r="AE481" s="289">
        <f>IF(OR($C481="*",$C481&lt;400),"",IF(AND('201920 DATA'!BD481="*",$C481&gt;=400),"*",IF($C481&gt;=400,ROUND('201920 DATA'!BD481/$C481,2),"")))</f>
        <v>0.06</v>
      </c>
      <c r="AF481" s="289">
        <f>IF(OR($C481="*",$C481&lt;400),"",IF(AND('201920 DATA'!BE481="*",$C481&gt;=400),"*",IF($C481&gt;=400,ROUND('201920 DATA'!BE481/$C481,2),"")))</f>
        <v>0.03</v>
      </c>
      <c r="AG481" s="289">
        <f>IF(OR($C481="*",$C481&lt;400),"",IF(AND('201920 DATA'!BF481="*",$C481&gt;=400),"*",IF($C481&gt;=400,ROUND('201920 DATA'!BF481/$C481,2),"")))</f>
        <v>0.02</v>
      </c>
      <c r="AH481" s="289">
        <f>IF(OR($C481="*",$C481&lt;400),"",IF(AND('201920 DATA'!BG481="*",$C481&gt;=400),"*",IF($C481&gt;=400,ROUND('201920 DATA'!BG481/$C481,2),"")))</f>
        <v>0.01</v>
      </c>
      <c r="AI481" s="289">
        <f>IF(OR($C481="*",$C481&lt;400),"",IF(AND('201920 DATA'!BH481="*",$C481&gt;=400),"*",IF($C481&gt;=400,ROUND('201920 DATA'!BH481/$C481,2),"")))</f>
        <v>0.01</v>
      </c>
      <c r="AJ481" s="289">
        <f>IF(OR($C481="*",$C481&lt;400),"",IF(AND('201920 DATA'!BI481="*",$C481&gt;=400),"*",IF($C481&gt;=400,ROUND('201920 DATA'!BI481/$C481,2),"")))</f>
        <v>0.03</v>
      </c>
      <c r="AK481" s="289">
        <f>IF(OR($C481="*",$C481&lt;400),"",IF(AND('201920 DATA'!BJ481="*",$C481&gt;=400),"*",IF($C481&gt;=400,ROUND('201920 DATA'!BJ481/$C481,2),"")))</f>
        <v>0.01</v>
      </c>
      <c r="AL481" s="289">
        <f>IF(OR($C481="*",$C481&lt;400),"",IF(AND('201920 DATA'!BK481="*",$C481&gt;=400),"*",IF($C481&gt;=400,ROUND('201920 DATA'!BK481/$C481,2),"")))</f>
        <v>0.06</v>
      </c>
      <c r="AM481" s="289">
        <f>IF(OR($C481="*",$C481&lt;400),"",IF(AND('201920 DATA'!BL481="*",$C481&gt;=400),"*",IF($C481&gt;=400,ROUND('201920 DATA'!BL481/$C481,2),"")))</f>
        <v>0.09</v>
      </c>
      <c r="AN481" s="289">
        <f>IF(OR($C481="*",$C481&lt;400),"",IF(AND('201920 DATA'!BM481="*",$C481&gt;=400),"*",IF($C481&gt;=400,ROUND('201920 DATA'!BM481/$C481,2),"")))</f>
        <v>0.16</v>
      </c>
      <c r="AO481" s="289">
        <f>IF(OR($C481="*",$C481&lt;400),"",IF(AND('201920 DATA'!BN481="*",$C481&gt;=400),"*",IF($C481&gt;=400,ROUND('201920 DATA'!BN481/$C481,2),"")))</f>
        <v>0.03</v>
      </c>
      <c r="AP481" s="289">
        <f>IF(OR($C481="*",$C481&lt;400),"",IF(AND('201920 DATA'!BO481="*",$C481&gt;=400),"*",IF($C481&gt;=400,ROUND('201920 DATA'!BO481/$C481,2),"")))</f>
        <v>0.06</v>
      </c>
      <c r="AQ481" s="289">
        <f>IF(OR($C481="*",$C481&lt;400),"",IF(AND('201920 DATA'!BP481="*",$C481&gt;=400),"*",IF($C481&gt;=400,ROUND('201920 DATA'!BP481/$C481,2),"")))</f>
        <v>0.06</v>
      </c>
      <c r="AR481" s="289">
        <f>IF(OR($C481="*",$C481&lt;400),"",IF(AND('201920 DATA'!BQ481="*",$C481&gt;=400),"*",IF($C481&gt;=400,ROUND('201920 DATA'!BQ481/$C481,2),"")))</f>
        <v>7.0000000000000007E-2</v>
      </c>
      <c r="AS481" s="289">
        <f>IF(OR($C481="*",$C481&lt;400),"",IF(AND('201920 DATA'!BR481="*",$C481&gt;=400),"*",IF($C481&gt;=400,ROUND('201920 DATA'!BR481/$C481,2),"")))</f>
        <v>0.02</v>
      </c>
      <c r="AT481" s="289">
        <f>IF(OR($C481="*",$C481&lt;400),"",IF(AND('201920 DATA'!BS481="*",$C481&gt;=400),"*",IF($C481&gt;=400,ROUND('201920 DATA'!BS481/$C481,2),"")))</f>
        <v>0</v>
      </c>
      <c r="AU481" s="289">
        <f>IF(OR($C481="*",$C481&lt;400),"",IF(AND('201920 DATA'!BT481="*",$C481&gt;=400),"*",IF($C481&gt;=400,ROUND('201920 DATA'!BT481/$C481,2),"")))</f>
        <v>0.13</v>
      </c>
      <c r="AV481" s="289">
        <f>IF(OR($C481="*",$C481&lt;400),"",IF(AND('201920 DATA'!BU481="*",$C481&gt;=400),"*",IF($C481&gt;=400,ROUND('201920 DATA'!BU481/$C481,2),"")))</f>
        <v>0.06</v>
      </c>
      <c r="AW481" s="289">
        <f>IF(OR($C481="*",$C481&lt;400),"",IF(AND('201920 DATA'!BV481="*",$C481&gt;=400),"*",IF($C481&gt;=400,ROUND('201920 DATA'!BV481/$C481,2),"")))</f>
        <v>0</v>
      </c>
      <c r="AX481" s="289">
        <f>IF(OR($C481="*",$C481&lt;400),"",IF(AND('201920 DATA'!BW481="*",$C481&gt;=400),"*",IF($C481&gt;=400,ROUND('201920 DATA'!BW481/$C481,2),"")))</f>
        <v>0.06</v>
      </c>
      <c r="AZ481" s="365">
        <v>154370</v>
      </c>
    </row>
    <row r="482" spans="1:52" x14ac:dyDescent="0.2">
      <c r="A482" s="371" t="s">
        <v>253</v>
      </c>
      <c r="B482" s="287">
        <f>'201920 DATA'!B482</f>
        <v>179500</v>
      </c>
      <c r="C482" s="288">
        <f>'201920 DATA'!C482</f>
        <v>140440</v>
      </c>
      <c r="D482" s="293">
        <f>'201920 DATA'!FQ482</f>
        <v>41075</v>
      </c>
      <c r="F482" s="313">
        <f t="shared" si="14"/>
        <v>0.09</v>
      </c>
      <c r="G482" s="295">
        <f t="shared" si="15"/>
        <v>0.78</v>
      </c>
      <c r="H482" s="289">
        <f>IF(OR($C482="*",$C482&lt;400),"",IF(AND('201920 DATA'!F482="*",$C482&gt;=400),"*",IF($C482&gt;=400,ROUND('201920 DATA'!F482/$C482,2),"")))</f>
        <v>0.42</v>
      </c>
      <c r="I482" s="296">
        <f>IF(OR($B482="*",$B482&lt;400),"",IF(AND('201920 DATA'!Y482="*",$B482&gt;=400),"*",IF($B482&gt;=400,ROUND('201920 DATA'!Y482/$B482,2),"")))</f>
        <v>0.08</v>
      </c>
      <c r="J482" s="296">
        <f>IF(OR($B482="*",$B482&lt;400),"",IF(AND('201920 DATA'!Z482="*",$B482&gt;=400),"*",IF($B482&gt;=400,ROUND('201920 DATA'!Z482/$B482,2),"")))</f>
        <v>0.08</v>
      </c>
      <c r="K482" s="296">
        <f>IF(OR($B482="*",$B482&lt;400),"",IF(AND('201920 DATA'!AA482="*",$B482&gt;=400),"*",IF($B482&gt;=400,ROUND('201920 DATA'!AA482/$B482,2),"")))</f>
        <v>0.1</v>
      </c>
      <c r="L482" s="296">
        <f>IF(OR($B482="*",$B482&lt;400),"",IF(AND('201920 DATA'!AB482="*",$B482&gt;=400),"*",IF($B482&gt;=400,ROUND('201920 DATA'!AB482/$B482,2),"")))</f>
        <v>0.17</v>
      </c>
      <c r="M482" s="296">
        <f>IF(OR($B482="*",$B482&lt;400),"",IF(AND('201920 DATA'!AC482="*",$B482&gt;=400),"*",IF($B482&gt;=400,ROUND('201920 DATA'!AC482/$B482,2),"")))</f>
        <v>0.26</v>
      </c>
      <c r="N482" s="296">
        <f>IF(OR($B482="*",$B482&lt;400),"",IF(AND('201920 DATA'!AD482="*",$B482&gt;=400),"*",IF($B482&gt;=400,ROUND('201920 DATA'!AD482/$B482,2),"")))</f>
        <v>0.26</v>
      </c>
      <c r="O482" s="296">
        <f>IF(OR($B482="*",$B482&lt;400),"",IF(AND('201920 DATA'!AE482="*",$B482&gt;=400),"*",IF($B482&gt;=400,ROUND('201920 DATA'!AE482/$B482,2),"")))</f>
        <v>0.04</v>
      </c>
      <c r="P482" s="297"/>
      <c r="Q482" s="296">
        <f>IF(OR($B482="*",$B482&lt;400),"",IF(AND('201920 DATA'!FO482="*",$B482&gt;=400),"*",IF($B482&gt;=400,ROUND('201920 DATA'!FO482/$B482,2),"")))</f>
        <v>0.57999999999999996</v>
      </c>
      <c r="R482" s="289">
        <f>IF(OR($C482="*",$C482&lt;400),"",IF(AND('201920 DATA'!F482="*",$C482&gt;=400),"*",IF($C482&gt;=400,ROUND('201920 DATA'!F482/$C482,2),"")))</f>
        <v>0.42</v>
      </c>
      <c r="S482" s="289">
        <f>IF(OR($C482="*",$C482&lt;400),"",IF(AND('201920 DATA'!G482="*",$C482&gt;=400),"*",IF($C482&gt;=400,ROUND('201920 DATA'!G482/$C482,2),"")))</f>
        <v>0.21</v>
      </c>
      <c r="T482" s="289">
        <f>IF(OR($C482="*",$C482&lt;400),"",IF(AND('201920 DATA'!H482="*",$C482&gt;=400),"*",IF($C482&gt;=400,ROUND('201920 DATA'!H482/$C482,2),"")))</f>
        <v>0.3</v>
      </c>
      <c r="U482" s="289">
        <f>IF(OR($C482="*",$C482&lt;400),"",IF(AND('201920 DATA'!FP482="*",$C482&gt;=400),"*",IF($C482&gt;=400,ROUND('201920 DATA'!FP482/$C482,2),"")))</f>
        <v>7.0000000000000007E-2</v>
      </c>
      <c r="V482" s="312">
        <f>IF(OR($D482="*",$D482&lt;400),"",IF(AND('201920 DATA'!M482="*",$D482&gt;=400),"*",IF($D482&gt;=400,ROUND('201920 DATA'!M482/$D482,2),"")))</f>
        <v>0</v>
      </c>
      <c r="W482" s="312">
        <f>IF(OR($D482="*",$D482&lt;400),"",IF(AND('201920 DATA'!N482="*",$D482&gt;=400),"*",IF($D482&gt;=400,ROUND('201920 DATA'!N482/$D482,2),"")))</f>
        <v>0.47</v>
      </c>
      <c r="X482" s="312">
        <f>IF(OR($D482="*",$D482&lt;400),"",IF(AND('201920 DATA'!O482="*",$D482&gt;=400),"*",IF($D482&gt;=400,ROUND('201920 DATA'!O482/$D482,2),"")))</f>
        <v>0.26</v>
      </c>
      <c r="Y482" s="312">
        <f>IF(OR($D482="*",$D482&lt;400),"",IF(AND('201920 DATA'!P482="*",$D482&gt;=400),"*",IF($D482&gt;=400,ROUND('201920 DATA'!P482/$D482,2),"")))</f>
        <v>0.08</v>
      </c>
      <c r="Z482" s="312">
        <f>IF(OR($D482="*",$D482&lt;400),"",IF(AND('201920 DATA'!Q482="*",$D482&gt;=400),"*",IF($D482&gt;=400,ROUND('201920 DATA'!Q482/$D482,2),"")))</f>
        <v>0.13</v>
      </c>
      <c r="AA482" s="312">
        <f>IF(OR($D482="*",$D482&lt;400),"",IF(AND('201920 DATA'!R482="*",$D482&gt;=400),"*",IF($D482&gt;=400,ROUND('201920 DATA'!R482/$D482,2),"")))</f>
        <v>0.04</v>
      </c>
      <c r="AB482" s="312">
        <f>IF(OR($D482="*",$D482&lt;400),"",IF(AND('201920 DATA'!S482="*",$D482&gt;=400),"*",IF($D482&gt;=400,ROUND('201920 DATA'!S482/$D482,2),"")))</f>
        <v>0.01</v>
      </c>
      <c r="AC482" s="312">
        <f>IF(OR($D482="*",$D482&lt;400),"",IF(AND('201920 DATA'!T482="*",$D482&gt;=400),"*",IF($D482&gt;=400,ROUND('201920 DATA'!T482/$D482,2),"")))</f>
        <v>0</v>
      </c>
      <c r="AD482" s="289">
        <f>IF(OR($C482="*",$C482&lt;400),"",IF(AND('201920 DATA'!BC482="*",$C482&gt;=400),"*",IF($C482&gt;=400,ROUND('201920 DATA'!BC482/$C482,2),"")))</f>
        <v>0.02</v>
      </c>
      <c r="AE482" s="289">
        <f>IF(OR($C482="*",$C482&lt;400),"",IF(AND('201920 DATA'!BD482="*",$C482&gt;=400),"*",IF($C482&gt;=400,ROUND('201920 DATA'!BD482/$C482,2),"")))</f>
        <v>0.21</v>
      </c>
      <c r="AF482" s="289">
        <f>IF(OR($C482="*",$C482&lt;400),"",IF(AND('201920 DATA'!BE482="*",$C482&gt;=400),"*",IF($C482&gt;=400,ROUND('201920 DATA'!BE482/$C482,2),"")))</f>
        <v>0.02</v>
      </c>
      <c r="AG482" s="289">
        <f>IF(OR($C482="*",$C482&lt;400),"",IF(AND('201920 DATA'!BF482="*",$C482&gt;=400),"*",IF($C482&gt;=400,ROUND('201920 DATA'!BF482/$C482,2),"")))</f>
        <v>0.03</v>
      </c>
      <c r="AH482" s="289">
        <f>IF(OR($C482="*",$C482&lt;400),"",IF(AND('201920 DATA'!BG482="*",$C482&gt;=400),"*",IF($C482&gt;=400,ROUND('201920 DATA'!BG482/$C482,2),"")))</f>
        <v>0</v>
      </c>
      <c r="AI482" s="289">
        <f>IF(OR($C482="*",$C482&lt;400),"",IF(AND('201920 DATA'!BH482="*",$C482&gt;=400),"*",IF($C482&gt;=400,ROUND('201920 DATA'!BH482/$C482,2),"")))</f>
        <v>0.01</v>
      </c>
      <c r="AJ482" s="289">
        <f>IF(OR($C482="*",$C482&lt;400),"",IF(AND('201920 DATA'!BI482="*",$C482&gt;=400),"*",IF($C482&gt;=400,ROUND('201920 DATA'!BI482/$C482,2),"")))</f>
        <v>0.03</v>
      </c>
      <c r="AK482" s="289">
        <f>IF(OR($C482="*",$C482&lt;400),"",IF(AND('201920 DATA'!BJ482="*",$C482&gt;=400),"*",IF($C482&gt;=400,ROUND('201920 DATA'!BJ482/$C482,2),"")))</f>
        <v>0</v>
      </c>
      <c r="AL482" s="289">
        <f>IF(OR($C482="*",$C482&lt;400),"",IF(AND('201920 DATA'!BK482="*",$C482&gt;=400),"*",IF($C482&gt;=400,ROUND('201920 DATA'!BK482/$C482,2),"")))</f>
        <v>0.06</v>
      </c>
      <c r="AM482" s="289">
        <f>IF(OR($C482="*",$C482&lt;400),"",IF(AND('201920 DATA'!BL482="*",$C482&gt;=400),"*",IF($C482&gt;=400,ROUND('201920 DATA'!BL482/$C482,2),"")))</f>
        <v>0.08</v>
      </c>
      <c r="AN482" s="289">
        <f>IF(OR($C482="*",$C482&lt;400),"",IF(AND('201920 DATA'!BM482="*",$C482&gt;=400),"*",IF($C482&gt;=400,ROUND('201920 DATA'!BM482/$C482,2),"")))</f>
        <v>0.15</v>
      </c>
      <c r="AO482" s="289">
        <f>IF(OR($C482="*",$C482&lt;400),"",IF(AND('201920 DATA'!BN482="*",$C482&gt;=400),"*",IF($C482&gt;=400,ROUND('201920 DATA'!BN482/$C482,2),"")))</f>
        <v>0.02</v>
      </c>
      <c r="AP482" s="289">
        <f>IF(OR($C482="*",$C482&lt;400),"",IF(AND('201920 DATA'!BO482="*",$C482&gt;=400),"*",IF($C482&gt;=400,ROUND('201920 DATA'!BO482/$C482,2),"")))</f>
        <v>0.03</v>
      </c>
      <c r="AQ482" s="289">
        <f>IF(OR($C482="*",$C482&lt;400),"",IF(AND('201920 DATA'!BP482="*",$C482&gt;=400),"*",IF($C482&gt;=400,ROUND('201920 DATA'!BP482/$C482,2),"")))</f>
        <v>0.06</v>
      </c>
      <c r="AR482" s="289">
        <f>IF(OR($C482="*",$C482&lt;400),"",IF(AND('201920 DATA'!BQ482="*",$C482&gt;=400),"*",IF($C482&gt;=400,ROUND('201920 DATA'!BQ482/$C482,2),"")))</f>
        <v>0.04</v>
      </c>
      <c r="AS482" s="289">
        <f>IF(OR($C482="*",$C482&lt;400),"",IF(AND('201920 DATA'!BR482="*",$C482&gt;=400),"*",IF($C482&gt;=400,ROUND('201920 DATA'!BR482/$C482,2),"")))</f>
        <v>0.01</v>
      </c>
      <c r="AT482" s="289">
        <f>IF(OR($C482="*",$C482&lt;400),"",IF(AND('201920 DATA'!BS482="*",$C482&gt;=400),"*",IF($C482&gt;=400,ROUND('201920 DATA'!BS482/$C482,2),"")))</f>
        <v>0</v>
      </c>
      <c r="AU482" s="289">
        <f>IF(OR($C482="*",$C482&lt;400),"",IF(AND('201920 DATA'!BT482="*",$C482&gt;=400),"*",IF($C482&gt;=400,ROUND('201920 DATA'!BT482/$C482,2),"")))</f>
        <v>0.11</v>
      </c>
      <c r="AV482" s="289">
        <f>IF(OR($C482="*",$C482&lt;400),"",IF(AND('201920 DATA'!BU482="*",$C482&gt;=400),"*",IF($C482&gt;=400,ROUND('201920 DATA'!BU482/$C482,2),"")))</f>
        <v>0.05</v>
      </c>
      <c r="AW482" s="289">
        <f>IF(OR($C482="*",$C482&lt;400),"",IF(AND('201920 DATA'!BV482="*",$C482&gt;=400),"*",IF($C482&gt;=400,ROUND('201920 DATA'!BV482/$C482,2),"")))</f>
        <v>0</v>
      </c>
      <c r="AX482" s="289">
        <f>IF(OR($C482="*",$C482&lt;400),"",IF(AND('201920 DATA'!BW482="*",$C482&gt;=400),"*",IF($C482&gt;=400,ROUND('201920 DATA'!BW482/$C482,2),"")))</f>
        <v>0.05</v>
      </c>
      <c r="AZ482" s="365">
        <v>163805</v>
      </c>
    </row>
    <row r="483" spans="1:52" x14ac:dyDescent="0.2">
      <c r="A483" s="371" t="s">
        <v>254</v>
      </c>
      <c r="B483" s="287">
        <f>'201920 DATA'!B483</f>
        <v>2730</v>
      </c>
      <c r="C483" s="288">
        <f>'201920 DATA'!C483</f>
        <v>2445</v>
      </c>
      <c r="D483" s="293">
        <f>'201920 DATA'!FQ483</f>
        <v>0</v>
      </c>
      <c r="F483" s="313">
        <f t="shared" si="14"/>
        <v>0.16</v>
      </c>
      <c r="G483" s="295">
        <f t="shared" si="15"/>
        <v>0.9</v>
      </c>
      <c r="H483" s="289">
        <f>IF(OR($C483="*",$C483&lt;400),"",IF(AND('201920 DATA'!F483="*",$C483&gt;=400),"*",IF($C483&gt;=400,ROUND('201920 DATA'!F483/$C483,2),"")))</f>
        <v>0.59</v>
      </c>
      <c r="I483" s="296" t="str">
        <f>IF(OR($B483="*",$B483&lt;400),"",IF(AND('201920 DATA'!Y483="*",$B483&gt;=400),"*",IF($B483&gt;=400,ROUND('201920 DATA'!Y483/$B483,2),"")))</f>
        <v>*</v>
      </c>
      <c r="J483" s="296">
        <f>IF(OR($B483="*",$B483&lt;400),"",IF(AND('201920 DATA'!Z483="*",$B483&gt;=400),"*",IF($B483&gt;=400,ROUND('201920 DATA'!Z483/$B483,2),"")))</f>
        <v>0.43</v>
      </c>
      <c r="K483" s="296">
        <f>IF(OR($B483="*",$B483&lt;400),"",IF(AND('201920 DATA'!AA483="*",$B483&gt;=400),"*",IF($B483&gt;=400,ROUND('201920 DATA'!AA483/$B483,2),"")))</f>
        <v>0.23</v>
      </c>
      <c r="L483" s="296">
        <f>IF(OR($B483="*",$B483&lt;400),"",IF(AND('201920 DATA'!AB483="*",$B483&gt;=400),"*",IF($B483&gt;=400,ROUND('201920 DATA'!AB483/$B483,2),"")))</f>
        <v>0.18</v>
      </c>
      <c r="M483" s="296">
        <f>IF(OR($B483="*",$B483&lt;400),"",IF(AND('201920 DATA'!AC483="*",$B483&gt;=400),"*",IF($B483&gt;=400,ROUND('201920 DATA'!AC483/$B483,2),"")))</f>
        <v>0.1</v>
      </c>
      <c r="N483" s="296">
        <f>IF(OR($B483="*",$B483&lt;400),"",IF(AND('201920 DATA'!AD483="*",$B483&gt;=400),"*",IF($B483&gt;=400,ROUND('201920 DATA'!AD483/$B483,2),"")))</f>
        <v>0.05</v>
      </c>
      <c r="O483" s="296">
        <f>IF(OR($B483="*",$B483&lt;400),"",IF(AND('201920 DATA'!AE483="*",$B483&gt;=400),"*",IF($B483&gt;=400,ROUND('201920 DATA'!AE483/$B483,2),"")))</f>
        <v>0</v>
      </c>
      <c r="P483" s="297"/>
      <c r="Q483" s="296">
        <f>IF(OR($B483="*",$B483&lt;400),"",IF(AND('201920 DATA'!FO483="*",$B483&gt;=400),"*",IF($B483&gt;=400,ROUND('201920 DATA'!FO483/$B483,2),"")))</f>
        <v>0</v>
      </c>
      <c r="R483" s="289">
        <f>IF(OR($C483="*",$C483&lt;400),"",IF(AND('201920 DATA'!F483="*",$C483&gt;=400),"*",IF($C483&gt;=400,ROUND('201920 DATA'!F483/$C483,2),"")))</f>
        <v>0.59</v>
      </c>
      <c r="S483" s="289">
        <f>IF(OR($C483="*",$C483&lt;400),"",IF(AND('201920 DATA'!G483="*",$C483&gt;=400),"*",IF($C483&gt;=400,ROUND('201920 DATA'!G483/$C483,2),"")))</f>
        <v>0</v>
      </c>
      <c r="T483" s="289">
        <f>IF(OR($C483="*",$C483&lt;400),"",IF(AND('201920 DATA'!H483="*",$C483&gt;=400),"*",IF($C483&gt;=400,ROUND('201920 DATA'!H483/$C483,2),"")))</f>
        <v>0.12</v>
      </c>
      <c r="U483" s="289">
        <f>IF(OR($C483="*",$C483&lt;400),"",IF(AND('201920 DATA'!FP483="*",$C483&gt;=400),"*",IF($C483&gt;=400,ROUND('201920 DATA'!FP483/$C483,2),"")))</f>
        <v>0.28999999999999998</v>
      </c>
      <c r="V483" s="312" t="str">
        <f>IF(OR($D483="*",$D483&lt;400),"",IF(AND('201920 DATA'!M483="*",$D483&gt;=400),"*",IF($D483&gt;=400,ROUND('201920 DATA'!M483/$D483,2),"")))</f>
        <v/>
      </c>
      <c r="W483" s="312" t="str">
        <f>IF(OR($D483="*",$D483&lt;400),"",IF(AND('201920 DATA'!N483="*",$D483&gt;=400),"*",IF($D483&gt;=400,ROUND('201920 DATA'!N483/$D483,2),"")))</f>
        <v/>
      </c>
      <c r="X483" s="312" t="str">
        <f>IF(OR($D483="*",$D483&lt;400),"",IF(AND('201920 DATA'!O483="*",$D483&gt;=400),"*",IF($D483&gt;=400,ROUND('201920 DATA'!O483/$D483,2),"")))</f>
        <v/>
      </c>
      <c r="Y483" s="312" t="str">
        <f>IF(OR($D483="*",$D483&lt;400),"",IF(AND('201920 DATA'!P483="*",$D483&gt;=400),"*",IF($D483&gt;=400,ROUND('201920 DATA'!P483/$D483,2),"")))</f>
        <v/>
      </c>
      <c r="Z483" s="312" t="str">
        <f>IF(OR($D483="*",$D483&lt;400),"",IF(AND('201920 DATA'!Q483="*",$D483&gt;=400),"*",IF($D483&gt;=400,ROUND('201920 DATA'!Q483/$D483,2),"")))</f>
        <v/>
      </c>
      <c r="AA483" s="312" t="str">
        <f>IF(OR($D483="*",$D483&lt;400),"",IF(AND('201920 DATA'!R483="*",$D483&gt;=400),"*",IF($D483&gt;=400,ROUND('201920 DATA'!R483/$D483,2),"")))</f>
        <v/>
      </c>
      <c r="AB483" s="312" t="str">
        <f>IF(OR($D483="*",$D483&lt;400),"",IF(AND('201920 DATA'!S483="*",$D483&gt;=400),"*",IF($D483&gt;=400,ROUND('201920 DATA'!S483/$D483,2),"")))</f>
        <v/>
      </c>
      <c r="AC483" s="312" t="str">
        <f>IF(OR($D483="*",$D483&lt;400),"",IF(AND('201920 DATA'!T483="*",$D483&gt;=400),"*",IF($D483&gt;=400,ROUND('201920 DATA'!T483/$D483,2),"")))</f>
        <v/>
      </c>
      <c r="AD483" s="289">
        <f>IF(OR($C483="*",$C483&lt;400),"",IF(AND('201920 DATA'!BC483="*",$C483&gt;=400),"*",IF($C483&gt;=400,ROUND('201920 DATA'!BC483/$C483,2),"")))</f>
        <v>0</v>
      </c>
      <c r="AE483" s="289">
        <f>IF(OR($C483="*",$C483&lt;400),"",IF(AND('201920 DATA'!BD483="*",$C483&gt;=400),"*",IF($C483&gt;=400,ROUND('201920 DATA'!BD483/$C483,2),"")))</f>
        <v>0</v>
      </c>
      <c r="AF483" s="289">
        <f>IF(OR($C483="*",$C483&lt;400),"",IF(AND('201920 DATA'!BE483="*",$C483&gt;=400),"*",IF($C483&gt;=400,ROUND('201920 DATA'!BE483/$C483,2),"")))</f>
        <v>0</v>
      </c>
      <c r="AG483" s="289" t="str">
        <f>IF(OR($C483="*",$C483&lt;400),"",IF(AND('201920 DATA'!BF483="*",$C483&gt;=400),"*",IF($C483&gt;=400,ROUND('201920 DATA'!BF483/$C483,2),"")))</f>
        <v>*</v>
      </c>
      <c r="AH483" s="289">
        <f>IF(OR($C483="*",$C483&lt;400),"",IF(AND('201920 DATA'!BG483="*",$C483&gt;=400),"*",IF($C483&gt;=400,ROUND('201920 DATA'!BG483/$C483,2),"")))</f>
        <v>0.45</v>
      </c>
      <c r="AI483" s="289">
        <f>IF(OR($C483="*",$C483&lt;400),"",IF(AND('201920 DATA'!BH483="*",$C483&gt;=400),"*",IF($C483&gt;=400,ROUND('201920 DATA'!BH483/$C483,2),"")))</f>
        <v>0.01</v>
      </c>
      <c r="AJ483" s="289">
        <f>IF(OR($C483="*",$C483&lt;400),"",IF(AND('201920 DATA'!BI483="*",$C483&gt;=400),"*",IF($C483&gt;=400,ROUND('201920 DATA'!BI483/$C483,2),"")))</f>
        <v>0</v>
      </c>
      <c r="AK483" s="289">
        <f>IF(OR($C483="*",$C483&lt;400),"",IF(AND('201920 DATA'!BJ483="*",$C483&gt;=400),"*",IF($C483&gt;=400,ROUND('201920 DATA'!BJ483/$C483,2),"")))</f>
        <v>0</v>
      </c>
      <c r="AL483" s="289">
        <f>IF(OR($C483="*",$C483&lt;400),"",IF(AND('201920 DATA'!BK483="*",$C483&gt;=400),"*",IF($C483&gt;=400,ROUND('201920 DATA'!BK483/$C483,2),"")))</f>
        <v>0</v>
      </c>
      <c r="AM483" s="289">
        <f>IF(OR($C483="*",$C483&lt;400),"",IF(AND('201920 DATA'!BL483="*",$C483&gt;=400),"*",IF($C483&gt;=400,ROUND('201920 DATA'!BL483/$C483,2),"")))</f>
        <v>0</v>
      </c>
      <c r="AN483" s="289">
        <f>IF(OR($C483="*",$C483&lt;400),"",IF(AND('201920 DATA'!BM483="*",$C483&gt;=400),"*",IF($C483&gt;=400,ROUND('201920 DATA'!BM483/$C483,2),"")))</f>
        <v>0</v>
      </c>
      <c r="AO483" s="289">
        <f>IF(OR($C483="*",$C483&lt;400),"",IF(AND('201920 DATA'!BN483="*",$C483&gt;=400),"*",IF($C483&gt;=400,ROUND('201920 DATA'!BN483/$C483,2),"")))</f>
        <v>0</v>
      </c>
      <c r="AP483" s="289">
        <f>IF(OR($C483="*",$C483&lt;400),"",IF(AND('201920 DATA'!BO483="*",$C483&gt;=400),"*",IF($C483&gt;=400,ROUND('201920 DATA'!BO483/$C483,2),"")))</f>
        <v>0</v>
      </c>
      <c r="AQ483" s="289">
        <f>IF(OR($C483="*",$C483&lt;400),"",IF(AND('201920 DATA'!BP483="*",$C483&gt;=400),"*",IF($C483&gt;=400,ROUND('201920 DATA'!BP483/$C483,2),"")))</f>
        <v>0</v>
      </c>
      <c r="AR483" s="289">
        <f>IF(OR($C483="*",$C483&lt;400),"",IF(AND('201920 DATA'!BQ483="*",$C483&gt;=400),"*",IF($C483&gt;=400,ROUND('201920 DATA'!BQ483/$C483,2),"")))</f>
        <v>0</v>
      </c>
      <c r="AS483" s="289">
        <f>IF(OR($C483="*",$C483&lt;400),"",IF(AND('201920 DATA'!BR483="*",$C483&gt;=400),"*",IF($C483&gt;=400,ROUND('201920 DATA'!BR483/$C483,2),"")))</f>
        <v>0</v>
      </c>
      <c r="AT483" s="289">
        <f>IF(OR($C483="*",$C483&lt;400),"",IF(AND('201920 DATA'!BS483="*",$C483&gt;=400),"*",IF($C483&gt;=400,ROUND('201920 DATA'!BS483/$C483,2),"")))</f>
        <v>0</v>
      </c>
      <c r="AU483" s="289">
        <f>IF(OR($C483="*",$C483&lt;400),"",IF(AND('201920 DATA'!BT483="*",$C483&gt;=400),"*",IF($C483&gt;=400,ROUND('201920 DATA'!BT483/$C483,2),"")))</f>
        <v>0.53</v>
      </c>
      <c r="AV483" s="289">
        <f>IF(OR($C483="*",$C483&lt;400),"",IF(AND('201920 DATA'!BU483="*",$C483&gt;=400),"*",IF($C483&gt;=400,ROUND('201920 DATA'!BU483/$C483,2),"")))</f>
        <v>0</v>
      </c>
      <c r="AW483" s="289">
        <f>IF(OR($C483="*",$C483&lt;400),"",IF(AND('201920 DATA'!BV483="*",$C483&gt;=400),"*",IF($C483&gt;=400,ROUND('201920 DATA'!BV483/$C483,2),"")))</f>
        <v>0</v>
      </c>
      <c r="AX483" s="289" t="str">
        <f>IF(OR($C483="*",$C483&lt;400),"",IF(AND('201920 DATA'!BW483="*",$C483&gt;=400),"*",IF($C483&gt;=400,ROUND('201920 DATA'!BW483/$C483,2),"")))</f>
        <v>*</v>
      </c>
      <c r="AZ483" s="365">
        <v>2285</v>
      </c>
    </row>
    <row r="484" spans="1:52" x14ac:dyDescent="0.2">
      <c r="A484" s="371" t="s">
        <v>255</v>
      </c>
      <c r="B484" s="287">
        <f>'201920 DATA'!B484</f>
        <v>330</v>
      </c>
      <c r="C484" s="288">
        <f>'201920 DATA'!C484</f>
        <v>235</v>
      </c>
      <c r="D484" s="293">
        <f>'201920 DATA'!FQ484</f>
        <v>0</v>
      </c>
      <c r="F484" s="313" t="str">
        <f t="shared" si="14"/>
        <v/>
      </c>
      <c r="G484" s="295" t="str">
        <f t="shared" si="15"/>
        <v/>
      </c>
      <c r="H484" s="289" t="str">
        <f>IF(OR($C484="*",$C484&lt;400),"",IF(AND('201920 DATA'!F484="*",$C484&gt;=400),"*",IF($C484&gt;=400,ROUND('201920 DATA'!F484/$C484,2),"")))</f>
        <v/>
      </c>
      <c r="I484" s="296" t="str">
        <f>IF(OR($B484="*",$B484&lt;400),"",IF(AND('201920 DATA'!Y484="*",$B484&gt;=400),"*",IF($B484&gt;=400,ROUND('201920 DATA'!Y484/$B484,2),"")))</f>
        <v/>
      </c>
      <c r="J484" s="296" t="str">
        <f>IF(OR($B484="*",$B484&lt;400),"",IF(AND('201920 DATA'!Z484="*",$B484&gt;=400),"*",IF($B484&gt;=400,ROUND('201920 DATA'!Z484/$B484,2),"")))</f>
        <v/>
      </c>
      <c r="K484" s="296" t="str">
        <f>IF(OR($B484="*",$B484&lt;400),"",IF(AND('201920 DATA'!AA484="*",$B484&gt;=400),"*",IF($B484&gt;=400,ROUND('201920 DATA'!AA484/$B484,2),"")))</f>
        <v/>
      </c>
      <c r="L484" s="296" t="str">
        <f>IF(OR($B484="*",$B484&lt;400),"",IF(AND('201920 DATA'!AB484="*",$B484&gt;=400),"*",IF($B484&gt;=400,ROUND('201920 DATA'!AB484/$B484,2),"")))</f>
        <v/>
      </c>
      <c r="M484" s="296" t="str">
        <f>IF(OR($B484="*",$B484&lt;400),"",IF(AND('201920 DATA'!AC484="*",$B484&gt;=400),"*",IF($B484&gt;=400,ROUND('201920 DATA'!AC484/$B484,2),"")))</f>
        <v/>
      </c>
      <c r="N484" s="296" t="str">
        <f>IF(OR($B484="*",$B484&lt;400),"",IF(AND('201920 DATA'!AD484="*",$B484&gt;=400),"*",IF($B484&gt;=400,ROUND('201920 DATA'!AD484/$B484,2),"")))</f>
        <v/>
      </c>
      <c r="O484" s="296" t="str">
        <f>IF(OR($B484="*",$B484&lt;400),"",IF(AND('201920 DATA'!AE484="*",$B484&gt;=400),"*",IF($B484&gt;=400,ROUND('201920 DATA'!AE484/$B484,2),"")))</f>
        <v/>
      </c>
      <c r="P484" s="297"/>
      <c r="Q484" s="296" t="str">
        <f>IF(OR($B484="*",$B484&lt;400),"",IF(AND('201920 DATA'!FO484="*",$B484&gt;=400),"*",IF($B484&gt;=400,ROUND('201920 DATA'!FO484/$B484,2),"")))</f>
        <v/>
      </c>
      <c r="R484" s="289" t="str">
        <f>IF(OR($C484="*",$C484&lt;400),"",IF(AND('201920 DATA'!F484="*",$C484&gt;=400),"*",IF($C484&gt;=400,ROUND('201920 DATA'!F484/$C484,2),"")))</f>
        <v/>
      </c>
      <c r="S484" s="289" t="str">
        <f>IF(OR($C484="*",$C484&lt;400),"",IF(AND('201920 DATA'!G484="*",$C484&gt;=400),"*",IF($C484&gt;=400,ROUND('201920 DATA'!G484/$C484,2),"")))</f>
        <v/>
      </c>
      <c r="T484" s="289" t="str">
        <f>IF(OR($C484="*",$C484&lt;400),"",IF(AND('201920 DATA'!H484="*",$C484&gt;=400),"*",IF($C484&gt;=400,ROUND('201920 DATA'!H484/$C484,2),"")))</f>
        <v/>
      </c>
      <c r="U484" s="289" t="str">
        <f>IF(OR($C484="*",$C484&lt;400),"",IF(AND('201920 DATA'!FP484="*",$C484&gt;=400),"*",IF($C484&gt;=400,ROUND('201920 DATA'!FP484/$C484,2),"")))</f>
        <v/>
      </c>
      <c r="V484" s="312" t="str">
        <f>IF(OR($D484="*",$D484&lt;400),"",IF(AND('201920 DATA'!M484="*",$D484&gt;=400),"*",IF($D484&gt;=400,ROUND('201920 DATA'!M484/$D484,2),"")))</f>
        <v/>
      </c>
      <c r="W484" s="312" t="str">
        <f>IF(OR($D484="*",$D484&lt;400),"",IF(AND('201920 DATA'!N484="*",$D484&gt;=400),"*",IF($D484&gt;=400,ROUND('201920 DATA'!N484/$D484,2),"")))</f>
        <v/>
      </c>
      <c r="X484" s="312" t="str">
        <f>IF(OR($D484="*",$D484&lt;400),"",IF(AND('201920 DATA'!O484="*",$D484&gt;=400),"*",IF($D484&gt;=400,ROUND('201920 DATA'!O484/$D484,2),"")))</f>
        <v/>
      </c>
      <c r="Y484" s="312" t="str">
        <f>IF(OR($D484="*",$D484&lt;400),"",IF(AND('201920 DATA'!P484="*",$D484&gt;=400),"*",IF($D484&gt;=400,ROUND('201920 DATA'!P484/$D484,2),"")))</f>
        <v/>
      </c>
      <c r="Z484" s="312" t="str">
        <f>IF(OR($D484="*",$D484&lt;400),"",IF(AND('201920 DATA'!Q484="*",$D484&gt;=400),"*",IF($D484&gt;=400,ROUND('201920 DATA'!Q484/$D484,2),"")))</f>
        <v/>
      </c>
      <c r="AA484" s="312" t="str">
        <f>IF(OR($D484="*",$D484&lt;400),"",IF(AND('201920 DATA'!R484="*",$D484&gt;=400),"*",IF($D484&gt;=400,ROUND('201920 DATA'!R484/$D484,2),"")))</f>
        <v/>
      </c>
      <c r="AB484" s="312" t="str">
        <f>IF(OR($D484="*",$D484&lt;400),"",IF(AND('201920 DATA'!S484="*",$D484&gt;=400),"*",IF($D484&gt;=400,ROUND('201920 DATA'!S484/$D484,2),"")))</f>
        <v/>
      </c>
      <c r="AC484" s="312" t="str">
        <f>IF(OR($D484="*",$D484&lt;400),"",IF(AND('201920 DATA'!T484="*",$D484&gt;=400),"*",IF($D484&gt;=400,ROUND('201920 DATA'!T484/$D484,2),"")))</f>
        <v/>
      </c>
      <c r="AD484" s="289" t="str">
        <f>IF(OR($C484="*",$C484&lt;400),"",IF(AND('201920 DATA'!BC484="*",$C484&gt;=400),"*",IF($C484&gt;=400,ROUND('201920 DATA'!BC484/$C484,2),"")))</f>
        <v/>
      </c>
      <c r="AE484" s="289" t="str">
        <f>IF(OR($C484="*",$C484&lt;400),"",IF(AND('201920 DATA'!BD484="*",$C484&gt;=400),"*",IF($C484&gt;=400,ROUND('201920 DATA'!BD484/$C484,2),"")))</f>
        <v/>
      </c>
      <c r="AF484" s="289" t="str">
        <f>IF(OR($C484="*",$C484&lt;400),"",IF(AND('201920 DATA'!BE484="*",$C484&gt;=400),"*",IF($C484&gt;=400,ROUND('201920 DATA'!BE484/$C484,2),"")))</f>
        <v/>
      </c>
      <c r="AG484" s="289" t="str">
        <f>IF(OR($C484="*",$C484&lt;400),"",IF(AND('201920 DATA'!BF484="*",$C484&gt;=400),"*",IF($C484&gt;=400,ROUND('201920 DATA'!BF484/$C484,2),"")))</f>
        <v/>
      </c>
      <c r="AH484" s="289" t="str">
        <f>IF(OR($C484="*",$C484&lt;400),"",IF(AND('201920 DATA'!BG484="*",$C484&gt;=400),"*",IF($C484&gt;=400,ROUND('201920 DATA'!BG484/$C484,2),"")))</f>
        <v/>
      </c>
      <c r="AI484" s="289" t="str">
        <f>IF(OR($C484="*",$C484&lt;400),"",IF(AND('201920 DATA'!BH484="*",$C484&gt;=400),"*",IF($C484&gt;=400,ROUND('201920 DATA'!BH484/$C484,2),"")))</f>
        <v/>
      </c>
      <c r="AJ484" s="289" t="str">
        <f>IF(OR($C484="*",$C484&lt;400),"",IF(AND('201920 DATA'!BI484="*",$C484&gt;=400),"*",IF($C484&gt;=400,ROUND('201920 DATA'!BI484/$C484,2),"")))</f>
        <v/>
      </c>
      <c r="AK484" s="289" t="str">
        <f>IF(OR($C484="*",$C484&lt;400),"",IF(AND('201920 DATA'!BJ484="*",$C484&gt;=400),"*",IF($C484&gt;=400,ROUND('201920 DATA'!BJ484/$C484,2),"")))</f>
        <v/>
      </c>
      <c r="AL484" s="289" t="str">
        <f>IF(OR($C484="*",$C484&lt;400),"",IF(AND('201920 DATA'!BK484="*",$C484&gt;=400),"*",IF($C484&gt;=400,ROUND('201920 DATA'!BK484/$C484,2),"")))</f>
        <v/>
      </c>
      <c r="AM484" s="289" t="str">
        <f>IF(OR($C484="*",$C484&lt;400),"",IF(AND('201920 DATA'!BL484="*",$C484&gt;=400),"*",IF($C484&gt;=400,ROUND('201920 DATA'!BL484/$C484,2),"")))</f>
        <v/>
      </c>
      <c r="AN484" s="289" t="str">
        <f>IF(OR($C484="*",$C484&lt;400),"",IF(AND('201920 DATA'!BM484="*",$C484&gt;=400),"*",IF($C484&gt;=400,ROUND('201920 DATA'!BM484/$C484,2),"")))</f>
        <v/>
      </c>
      <c r="AO484" s="289" t="str">
        <f>IF(OR($C484="*",$C484&lt;400),"",IF(AND('201920 DATA'!BN484="*",$C484&gt;=400),"*",IF($C484&gt;=400,ROUND('201920 DATA'!BN484/$C484,2),"")))</f>
        <v/>
      </c>
      <c r="AP484" s="289" t="str">
        <f>IF(OR($C484="*",$C484&lt;400),"",IF(AND('201920 DATA'!BO484="*",$C484&gt;=400),"*",IF($C484&gt;=400,ROUND('201920 DATA'!BO484/$C484,2),"")))</f>
        <v/>
      </c>
      <c r="AQ484" s="289" t="str">
        <f>IF(OR($C484="*",$C484&lt;400),"",IF(AND('201920 DATA'!BP484="*",$C484&gt;=400),"*",IF($C484&gt;=400,ROUND('201920 DATA'!BP484/$C484,2),"")))</f>
        <v/>
      </c>
      <c r="AR484" s="289" t="str">
        <f>IF(OR($C484="*",$C484&lt;400),"",IF(AND('201920 DATA'!BQ484="*",$C484&gt;=400),"*",IF($C484&gt;=400,ROUND('201920 DATA'!BQ484/$C484,2),"")))</f>
        <v/>
      </c>
      <c r="AS484" s="289" t="str">
        <f>IF(OR($C484="*",$C484&lt;400),"",IF(AND('201920 DATA'!BR484="*",$C484&gt;=400),"*",IF($C484&gt;=400,ROUND('201920 DATA'!BR484/$C484,2),"")))</f>
        <v/>
      </c>
      <c r="AT484" s="289" t="str">
        <f>IF(OR($C484="*",$C484&lt;400),"",IF(AND('201920 DATA'!BS484="*",$C484&gt;=400),"*",IF($C484&gt;=400,ROUND('201920 DATA'!BS484/$C484,2),"")))</f>
        <v/>
      </c>
      <c r="AU484" s="289" t="str">
        <f>IF(OR($C484="*",$C484&lt;400),"",IF(AND('201920 DATA'!BT484="*",$C484&gt;=400),"*",IF($C484&gt;=400,ROUND('201920 DATA'!BT484/$C484,2),"")))</f>
        <v/>
      </c>
      <c r="AV484" s="289" t="str">
        <f>IF(OR($C484="*",$C484&lt;400),"",IF(AND('201920 DATA'!BU484="*",$C484&gt;=400),"*",IF($C484&gt;=400,ROUND('201920 DATA'!BU484/$C484,2),"")))</f>
        <v/>
      </c>
      <c r="AW484" s="289" t="str">
        <f>IF(OR($C484="*",$C484&lt;400),"",IF(AND('201920 DATA'!BV484="*",$C484&gt;=400),"*",IF($C484&gt;=400,ROUND('201920 DATA'!BV484/$C484,2),"")))</f>
        <v/>
      </c>
      <c r="AX484" s="289" t="str">
        <f>IF(OR($C484="*",$C484&lt;400),"",IF(AND('201920 DATA'!BW484="*",$C484&gt;=400),"*",IF($C484&gt;=400,ROUND('201920 DATA'!BW484/$C484,2),"")))</f>
        <v/>
      </c>
      <c r="AZ484" s="365">
        <v>4390</v>
      </c>
    </row>
    <row r="485" spans="1:52" x14ac:dyDescent="0.2">
      <c r="A485" s="371" t="s">
        <v>547</v>
      </c>
      <c r="B485" s="287">
        <f>'201920 DATA'!B485</f>
        <v>4275</v>
      </c>
      <c r="C485" s="288">
        <f>'201920 DATA'!C485</f>
        <v>3445</v>
      </c>
      <c r="D485" s="293">
        <f>'201920 DATA'!FQ485</f>
        <v>0</v>
      </c>
      <c r="F485" s="313">
        <f t="shared" si="14"/>
        <v>-0.02</v>
      </c>
      <c r="G485" s="295">
        <f t="shared" si="15"/>
        <v>0.81</v>
      </c>
      <c r="H485" s="289">
        <f>IF(OR($C485="*",$C485&lt;400),"",IF(AND('201920 DATA'!F485="*",$C485&gt;=400),"*",IF($C485&gt;=400,ROUND('201920 DATA'!F485/$C485,2),"")))</f>
        <v>0.02</v>
      </c>
      <c r="I485" s="296">
        <f>IF(OR($B485="*",$B485&lt;400),"",IF(AND('201920 DATA'!Y485="*",$B485&gt;=400),"*",IF($B485&gt;=400,ROUND('201920 DATA'!Y485/$B485,2),"")))</f>
        <v>0.03</v>
      </c>
      <c r="J485" s="296">
        <f>IF(OR($B485="*",$B485&lt;400),"",IF(AND('201920 DATA'!Z485="*",$B485&gt;=400),"*",IF($B485&gt;=400,ROUND('201920 DATA'!Z485/$B485,2),"")))</f>
        <v>0.08</v>
      </c>
      <c r="K485" s="296">
        <f>IF(OR($B485="*",$B485&lt;400),"",IF(AND('201920 DATA'!AA485="*",$B485&gt;=400),"*",IF($B485&gt;=400,ROUND('201920 DATA'!AA485/$B485,2),"")))</f>
        <v>0.04</v>
      </c>
      <c r="L485" s="296">
        <f>IF(OR($B485="*",$B485&lt;400),"",IF(AND('201920 DATA'!AB485="*",$B485&gt;=400),"*",IF($B485&gt;=400,ROUND('201920 DATA'!AB485/$B485,2),"")))</f>
        <v>0.04</v>
      </c>
      <c r="M485" s="296">
        <f>IF(OR($B485="*",$B485&lt;400),"",IF(AND('201920 DATA'!AC485="*",$B485&gt;=400),"*",IF($B485&gt;=400,ROUND('201920 DATA'!AC485/$B485,2),"")))</f>
        <v>0.17</v>
      </c>
      <c r="N485" s="296">
        <f>IF(OR($B485="*",$B485&lt;400),"",IF(AND('201920 DATA'!AD485="*",$B485&gt;=400),"*",IF($B485&gt;=400,ROUND('201920 DATA'!AD485/$B485,2),"")))</f>
        <v>0.47</v>
      </c>
      <c r="O485" s="296">
        <f>IF(OR($B485="*",$B485&lt;400),"",IF(AND('201920 DATA'!AE485="*",$B485&gt;=400),"*",IF($B485&gt;=400,ROUND('201920 DATA'!AE485/$B485,2),"")))</f>
        <v>0.18</v>
      </c>
      <c r="P485" s="297"/>
      <c r="Q485" s="296">
        <f>IF(OR($B485="*",$B485&lt;400),"",IF(AND('201920 DATA'!FO485="*",$B485&gt;=400),"*",IF($B485&gt;=400,ROUND('201920 DATA'!FO485/$B485,2),"")))</f>
        <v>0.76</v>
      </c>
      <c r="R485" s="289">
        <f>IF(OR($C485="*",$C485&lt;400),"",IF(AND('201920 DATA'!F485="*",$C485&gt;=400),"*",IF($C485&gt;=400,ROUND('201920 DATA'!F485/$C485,2),"")))</f>
        <v>0.02</v>
      </c>
      <c r="S485" s="289">
        <f>IF(OR($C485="*",$C485&lt;400),"",IF(AND('201920 DATA'!G485="*",$C485&gt;=400),"*",IF($C485&gt;=400,ROUND('201920 DATA'!G485/$C485,2),"")))</f>
        <v>0.26</v>
      </c>
      <c r="T485" s="289">
        <f>IF(OR($C485="*",$C485&lt;400),"",IF(AND('201920 DATA'!H485="*",$C485&gt;=400),"*",IF($C485&gt;=400,ROUND('201920 DATA'!H485/$C485,2),"")))</f>
        <v>0</v>
      </c>
      <c r="U485" s="289">
        <f>IF(OR($C485="*",$C485&lt;400),"",IF(AND('201920 DATA'!FP485="*",$C485&gt;=400),"*",IF($C485&gt;=400,ROUND('201920 DATA'!FP485/$C485,2),"")))</f>
        <v>0.72</v>
      </c>
      <c r="V485" s="312" t="str">
        <f>IF(OR($D485="*",$D485&lt;400),"",IF(AND('201920 DATA'!M485="*",$D485&gt;=400),"*",IF($D485&gt;=400,ROUND('201920 DATA'!M485/$D485,2),"")))</f>
        <v/>
      </c>
      <c r="W485" s="312" t="str">
        <f>IF(OR($D485="*",$D485&lt;400),"",IF(AND('201920 DATA'!N485="*",$D485&gt;=400),"*",IF($D485&gt;=400,ROUND('201920 DATA'!N485/$D485,2),"")))</f>
        <v/>
      </c>
      <c r="X485" s="312" t="str">
        <f>IF(OR($D485="*",$D485&lt;400),"",IF(AND('201920 DATA'!O485="*",$D485&gt;=400),"*",IF($D485&gt;=400,ROUND('201920 DATA'!O485/$D485,2),"")))</f>
        <v/>
      </c>
      <c r="Y485" s="312" t="str">
        <f>IF(OR($D485="*",$D485&lt;400),"",IF(AND('201920 DATA'!P485="*",$D485&gt;=400),"*",IF($D485&gt;=400,ROUND('201920 DATA'!P485/$D485,2),"")))</f>
        <v/>
      </c>
      <c r="Z485" s="312" t="str">
        <f>IF(OR($D485="*",$D485&lt;400),"",IF(AND('201920 DATA'!Q485="*",$D485&gt;=400),"*",IF($D485&gt;=400,ROUND('201920 DATA'!Q485/$D485,2),"")))</f>
        <v/>
      </c>
      <c r="AA485" s="312" t="str">
        <f>IF(OR($D485="*",$D485&lt;400),"",IF(AND('201920 DATA'!R485="*",$D485&gt;=400),"*",IF($D485&gt;=400,ROUND('201920 DATA'!R485/$D485,2),"")))</f>
        <v/>
      </c>
      <c r="AB485" s="312" t="str">
        <f>IF(OR($D485="*",$D485&lt;400),"",IF(AND('201920 DATA'!S485="*",$D485&gt;=400),"*",IF($D485&gt;=400,ROUND('201920 DATA'!S485/$D485,2),"")))</f>
        <v/>
      </c>
      <c r="AC485" s="312" t="str">
        <f>IF(OR($D485="*",$D485&lt;400),"",IF(AND('201920 DATA'!T485="*",$D485&gt;=400),"*",IF($D485&gt;=400,ROUND('201920 DATA'!T485/$D485,2),"")))</f>
        <v/>
      </c>
      <c r="AD485" s="289">
        <f>IF(OR($C485="*",$C485&lt;400),"",IF(AND('201920 DATA'!BC485="*",$C485&gt;=400),"*",IF($C485&gt;=400,ROUND('201920 DATA'!BC485/$C485,2),"")))</f>
        <v>0.02</v>
      </c>
      <c r="AE485" s="289">
        <f>IF(OR($C485="*",$C485&lt;400),"",IF(AND('201920 DATA'!BD485="*",$C485&gt;=400),"*",IF($C485&gt;=400,ROUND('201920 DATA'!BD485/$C485,2),"")))</f>
        <v>0.09</v>
      </c>
      <c r="AF485" s="289">
        <f>IF(OR($C485="*",$C485&lt;400),"",IF(AND('201920 DATA'!BE485="*",$C485&gt;=400),"*",IF($C485&gt;=400,ROUND('201920 DATA'!BE485/$C485,2),"")))</f>
        <v>0</v>
      </c>
      <c r="AG485" s="289">
        <f>IF(OR($C485="*",$C485&lt;400),"",IF(AND('201920 DATA'!BF485="*",$C485&gt;=400),"*",IF($C485&gt;=400,ROUND('201920 DATA'!BF485/$C485,2),"")))</f>
        <v>0.03</v>
      </c>
      <c r="AH485" s="289">
        <f>IF(OR($C485="*",$C485&lt;400),"",IF(AND('201920 DATA'!BG485="*",$C485&gt;=400),"*",IF($C485&gt;=400,ROUND('201920 DATA'!BG485/$C485,2),"")))</f>
        <v>0</v>
      </c>
      <c r="AI485" s="289">
        <f>IF(OR($C485="*",$C485&lt;400),"",IF(AND('201920 DATA'!BH485="*",$C485&gt;=400),"*",IF($C485&gt;=400,ROUND('201920 DATA'!BH485/$C485,2),"")))</f>
        <v>0.02</v>
      </c>
      <c r="AJ485" s="289">
        <f>IF(OR($C485="*",$C485&lt;400),"",IF(AND('201920 DATA'!BI485="*",$C485&gt;=400),"*",IF($C485&gt;=400,ROUND('201920 DATA'!BI485/$C485,2),"")))</f>
        <v>0</v>
      </c>
      <c r="AK485" s="289" t="str">
        <f>IF(OR($C485="*",$C485&lt;400),"",IF(AND('201920 DATA'!BJ485="*",$C485&gt;=400),"*",IF($C485&gt;=400,ROUND('201920 DATA'!BJ485/$C485,2),"")))</f>
        <v>*</v>
      </c>
      <c r="AL485" s="289">
        <f>IF(OR($C485="*",$C485&lt;400),"",IF(AND('201920 DATA'!BK485="*",$C485&gt;=400),"*",IF($C485&gt;=400,ROUND('201920 DATA'!BK485/$C485,2),"")))</f>
        <v>0.13</v>
      </c>
      <c r="AM485" s="289">
        <f>IF(OR($C485="*",$C485&lt;400),"",IF(AND('201920 DATA'!BL485="*",$C485&gt;=400),"*",IF($C485&gt;=400,ROUND('201920 DATA'!BL485/$C485,2),"")))</f>
        <v>0.08</v>
      </c>
      <c r="AN485" s="289">
        <f>IF(OR($C485="*",$C485&lt;400),"",IF(AND('201920 DATA'!BM485="*",$C485&gt;=400),"*",IF($C485&gt;=400,ROUND('201920 DATA'!BM485/$C485,2),"")))</f>
        <v>0.02</v>
      </c>
      <c r="AO485" s="289">
        <f>IF(OR($C485="*",$C485&lt;400),"",IF(AND('201920 DATA'!BN485="*",$C485&gt;=400),"*",IF($C485&gt;=400,ROUND('201920 DATA'!BN485/$C485,2),"")))</f>
        <v>0.03</v>
      </c>
      <c r="AP485" s="289">
        <f>IF(OR($C485="*",$C485&lt;400),"",IF(AND('201920 DATA'!BO485="*",$C485&gt;=400),"*",IF($C485&gt;=400,ROUND('201920 DATA'!BO485/$C485,2),"")))</f>
        <v>7.0000000000000007E-2</v>
      </c>
      <c r="AQ485" s="289">
        <f>IF(OR($C485="*",$C485&lt;400),"",IF(AND('201920 DATA'!BP485="*",$C485&gt;=400),"*",IF($C485&gt;=400,ROUND('201920 DATA'!BP485/$C485,2),"")))</f>
        <v>0.05</v>
      </c>
      <c r="AR485" s="289">
        <f>IF(OR($C485="*",$C485&lt;400),"",IF(AND('201920 DATA'!BQ485="*",$C485&gt;=400),"*",IF($C485&gt;=400,ROUND('201920 DATA'!BQ485/$C485,2),"")))</f>
        <v>0</v>
      </c>
      <c r="AS485" s="289">
        <f>IF(OR($C485="*",$C485&lt;400),"",IF(AND('201920 DATA'!BR485="*",$C485&gt;=400),"*",IF($C485&gt;=400,ROUND('201920 DATA'!BR485/$C485,2),"")))</f>
        <v>0</v>
      </c>
      <c r="AT485" s="289" t="str">
        <f>IF(OR($C485="*",$C485&lt;400),"",IF(AND('201920 DATA'!BS485="*",$C485&gt;=400),"*",IF($C485&gt;=400,ROUND('201920 DATA'!BS485/$C485,2),"")))</f>
        <v>*</v>
      </c>
      <c r="AU485" s="289">
        <f>IF(OR($C485="*",$C485&lt;400),"",IF(AND('201920 DATA'!BT485="*",$C485&gt;=400),"*",IF($C485&gt;=400,ROUND('201920 DATA'!BT485/$C485,2),"")))</f>
        <v>0.06</v>
      </c>
      <c r="AV485" s="289">
        <f>IF(OR($C485="*",$C485&lt;400),"",IF(AND('201920 DATA'!BU485="*",$C485&gt;=400),"*",IF($C485&gt;=400,ROUND('201920 DATA'!BU485/$C485,2),"")))</f>
        <v>0.25</v>
      </c>
      <c r="AW485" s="289">
        <f>IF(OR($C485="*",$C485&lt;400),"",IF(AND('201920 DATA'!BV485="*",$C485&gt;=400),"*",IF($C485&gt;=400,ROUND('201920 DATA'!BV485/$C485,2),"")))</f>
        <v>0</v>
      </c>
      <c r="AX485" s="289">
        <f>IF(OR($C485="*",$C485&lt;400),"",IF(AND('201920 DATA'!BW485="*",$C485&gt;=400),"*",IF($C485&gt;=400,ROUND('201920 DATA'!BW485/$C485,2),"")))</f>
        <v>0.16</v>
      </c>
      <c r="AZ485" s="365">
        <v>4375</v>
      </c>
    </row>
    <row r="486" spans="1:52" x14ac:dyDescent="0.2">
      <c r="A486" s="371" t="s">
        <v>548</v>
      </c>
      <c r="B486" s="287">
        <f>'201920 DATA'!B486</f>
        <v>1540</v>
      </c>
      <c r="C486" s="288">
        <f>'201920 DATA'!C486</f>
        <v>1535</v>
      </c>
      <c r="D486" s="293">
        <f>'201920 DATA'!FQ486</f>
        <v>0</v>
      </c>
      <c r="F486" s="313">
        <f t="shared" si="14"/>
        <v>-0.34</v>
      </c>
      <c r="G486" s="295">
        <f t="shared" si="15"/>
        <v>1</v>
      </c>
      <c r="H486" s="289">
        <f>IF(OR($C486="*",$C486&lt;400),"",IF(AND('201920 DATA'!F486="*",$C486&gt;=400),"*",IF($C486&gt;=400,ROUND('201920 DATA'!F486/$C486,2),"")))</f>
        <v>0</v>
      </c>
      <c r="I486" s="296">
        <f>IF(OR($B486="*",$B486&lt;400),"",IF(AND('201920 DATA'!Y486="*",$B486&gt;=400),"*",IF($B486&gt;=400,ROUND('201920 DATA'!Y486/$B486,2),"")))</f>
        <v>0</v>
      </c>
      <c r="J486" s="296" t="str">
        <f>IF(OR($B486="*",$B486&lt;400),"",IF(AND('201920 DATA'!Z486="*",$B486&gt;=400),"*",IF($B486&gt;=400,ROUND('201920 DATA'!Z486/$B486,2),"")))</f>
        <v>*</v>
      </c>
      <c r="K486" s="296">
        <f>IF(OR($B486="*",$B486&lt;400),"",IF(AND('201920 DATA'!AA486="*",$B486&gt;=400),"*",IF($B486&gt;=400,ROUND('201920 DATA'!AA486/$B486,2),"")))</f>
        <v>0.01</v>
      </c>
      <c r="L486" s="296">
        <f>IF(OR($B486="*",$B486&lt;400),"",IF(AND('201920 DATA'!AB486="*",$B486&gt;=400),"*",IF($B486&gt;=400,ROUND('201920 DATA'!AB486/$B486,2),"")))</f>
        <v>0.05</v>
      </c>
      <c r="M486" s="296">
        <f>IF(OR($B486="*",$B486&lt;400),"",IF(AND('201920 DATA'!AC486="*",$B486&gt;=400),"*",IF($B486&gt;=400,ROUND('201920 DATA'!AC486/$B486,2),"")))</f>
        <v>0.17</v>
      </c>
      <c r="N486" s="296">
        <f>IF(OR($B486="*",$B486&lt;400),"",IF(AND('201920 DATA'!AD486="*",$B486&gt;=400),"*",IF($B486&gt;=400,ROUND('201920 DATA'!AD486/$B486,2),"")))</f>
        <v>0.56000000000000005</v>
      </c>
      <c r="O486" s="296">
        <f>IF(OR($B486="*",$B486&lt;400),"",IF(AND('201920 DATA'!AE486="*",$B486&gt;=400),"*",IF($B486&gt;=400,ROUND('201920 DATA'!AE486/$B486,2),"")))</f>
        <v>0.21</v>
      </c>
      <c r="P486" s="297"/>
      <c r="Q486" s="296">
        <f>IF(OR($B486="*",$B486&lt;400),"",IF(AND('201920 DATA'!FO486="*",$B486&gt;=400),"*",IF($B486&gt;=400,ROUND('201920 DATA'!FO486/$B486,2),"")))</f>
        <v>0</v>
      </c>
      <c r="R486" s="289">
        <f>IF(OR($C486="*",$C486&lt;400),"",IF(AND('201920 DATA'!F486="*",$C486&gt;=400),"*",IF($C486&gt;=400,ROUND('201920 DATA'!F486/$C486,2),"")))</f>
        <v>0</v>
      </c>
      <c r="S486" s="289">
        <f>IF(OR($C486="*",$C486&lt;400),"",IF(AND('201920 DATA'!G486="*",$C486&gt;=400),"*",IF($C486&gt;=400,ROUND('201920 DATA'!G486/$C486,2),"")))</f>
        <v>0.98</v>
      </c>
      <c r="T486" s="289">
        <f>IF(OR($C486="*",$C486&lt;400),"",IF(AND('201920 DATA'!H486="*",$C486&gt;=400),"*",IF($C486&gt;=400,ROUND('201920 DATA'!H486/$C486,2),"")))</f>
        <v>0</v>
      </c>
      <c r="U486" s="289">
        <f>IF(OR($C486="*",$C486&lt;400),"",IF(AND('201920 DATA'!FP486="*",$C486&gt;=400),"*",IF($C486&gt;=400,ROUND('201920 DATA'!FP486/$C486,2),"")))</f>
        <v>0.02</v>
      </c>
      <c r="V486" s="312" t="str">
        <f>IF(OR($D486="*",$D486&lt;400),"",IF(AND('201920 DATA'!M486="*",$D486&gt;=400),"*",IF($D486&gt;=400,ROUND('201920 DATA'!M486/$D486,2),"")))</f>
        <v/>
      </c>
      <c r="W486" s="312" t="str">
        <f>IF(OR($D486="*",$D486&lt;400),"",IF(AND('201920 DATA'!N486="*",$D486&gt;=400),"*",IF($D486&gt;=400,ROUND('201920 DATA'!N486/$D486,2),"")))</f>
        <v/>
      </c>
      <c r="X486" s="312" t="str">
        <f>IF(OR($D486="*",$D486&lt;400),"",IF(AND('201920 DATA'!O486="*",$D486&gt;=400),"*",IF($D486&gt;=400,ROUND('201920 DATA'!O486/$D486,2),"")))</f>
        <v/>
      </c>
      <c r="Y486" s="312" t="str">
        <f>IF(OR($D486="*",$D486&lt;400),"",IF(AND('201920 DATA'!P486="*",$D486&gt;=400),"*",IF($D486&gt;=400,ROUND('201920 DATA'!P486/$D486,2),"")))</f>
        <v/>
      </c>
      <c r="Z486" s="312" t="str">
        <f>IF(OR($D486="*",$D486&lt;400),"",IF(AND('201920 DATA'!Q486="*",$D486&gt;=400),"*",IF($D486&gt;=400,ROUND('201920 DATA'!Q486/$D486,2),"")))</f>
        <v/>
      </c>
      <c r="AA486" s="312" t="str">
        <f>IF(OR($D486="*",$D486&lt;400),"",IF(AND('201920 DATA'!R486="*",$D486&gt;=400),"*",IF($D486&gt;=400,ROUND('201920 DATA'!R486/$D486,2),"")))</f>
        <v/>
      </c>
      <c r="AB486" s="312" t="str">
        <f>IF(OR($D486="*",$D486&lt;400),"",IF(AND('201920 DATA'!S486="*",$D486&gt;=400),"*",IF($D486&gt;=400,ROUND('201920 DATA'!S486/$D486,2),"")))</f>
        <v/>
      </c>
      <c r="AC486" s="312" t="str">
        <f>IF(OR($D486="*",$D486&lt;400),"",IF(AND('201920 DATA'!T486="*",$D486&gt;=400),"*",IF($D486&gt;=400,ROUND('201920 DATA'!T486/$D486,2),"")))</f>
        <v/>
      </c>
      <c r="AD486" s="289">
        <f>IF(OR($C486="*",$C486&lt;400),"",IF(AND('201920 DATA'!BC486="*",$C486&gt;=400),"*",IF($C486&gt;=400,ROUND('201920 DATA'!BC486/$C486,2),"")))</f>
        <v>0</v>
      </c>
      <c r="AE486" s="289">
        <f>IF(OR($C486="*",$C486&lt;400),"",IF(AND('201920 DATA'!BD486="*",$C486&gt;=400),"*",IF($C486&gt;=400,ROUND('201920 DATA'!BD486/$C486,2),"")))</f>
        <v>0</v>
      </c>
      <c r="AF486" s="289">
        <f>IF(OR($C486="*",$C486&lt;400),"",IF(AND('201920 DATA'!BE486="*",$C486&gt;=400),"*",IF($C486&gt;=400,ROUND('201920 DATA'!BE486/$C486,2),"")))</f>
        <v>0</v>
      </c>
      <c r="AG486" s="289">
        <f>IF(OR($C486="*",$C486&lt;400),"",IF(AND('201920 DATA'!BF486="*",$C486&gt;=400),"*",IF($C486&gt;=400,ROUND('201920 DATA'!BF486/$C486,2),"")))</f>
        <v>0</v>
      </c>
      <c r="AH486" s="289">
        <f>IF(OR($C486="*",$C486&lt;400),"",IF(AND('201920 DATA'!BG486="*",$C486&gt;=400),"*",IF($C486&gt;=400,ROUND('201920 DATA'!BG486/$C486,2),"")))</f>
        <v>0</v>
      </c>
      <c r="AI486" s="289">
        <f>IF(OR($C486="*",$C486&lt;400),"",IF(AND('201920 DATA'!BH486="*",$C486&gt;=400),"*",IF($C486&gt;=400,ROUND('201920 DATA'!BH486/$C486,2),"")))</f>
        <v>0</v>
      </c>
      <c r="AJ486" s="289">
        <f>IF(OR($C486="*",$C486&lt;400),"",IF(AND('201920 DATA'!BI486="*",$C486&gt;=400),"*",IF($C486&gt;=400,ROUND('201920 DATA'!BI486/$C486,2),"")))</f>
        <v>0</v>
      </c>
      <c r="AK486" s="289">
        <f>IF(OR($C486="*",$C486&lt;400),"",IF(AND('201920 DATA'!BJ486="*",$C486&gt;=400),"*",IF($C486&gt;=400,ROUND('201920 DATA'!BJ486/$C486,2),"")))</f>
        <v>0</v>
      </c>
      <c r="AL486" s="289">
        <f>IF(OR($C486="*",$C486&lt;400),"",IF(AND('201920 DATA'!BK486="*",$C486&gt;=400),"*",IF($C486&gt;=400,ROUND('201920 DATA'!BK486/$C486,2),"")))</f>
        <v>0</v>
      </c>
      <c r="AM486" s="289">
        <f>IF(OR($C486="*",$C486&lt;400),"",IF(AND('201920 DATA'!BL486="*",$C486&gt;=400),"*",IF($C486&gt;=400,ROUND('201920 DATA'!BL486/$C486,2),"")))</f>
        <v>0</v>
      </c>
      <c r="AN486" s="289">
        <f>IF(OR($C486="*",$C486&lt;400),"",IF(AND('201920 DATA'!BM486="*",$C486&gt;=400),"*",IF($C486&gt;=400,ROUND('201920 DATA'!BM486/$C486,2),"")))</f>
        <v>0</v>
      </c>
      <c r="AO486" s="289">
        <f>IF(OR($C486="*",$C486&lt;400),"",IF(AND('201920 DATA'!BN486="*",$C486&gt;=400),"*",IF($C486&gt;=400,ROUND('201920 DATA'!BN486/$C486,2),"")))</f>
        <v>0</v>
      </c>
      <c r="AP486" s="289">
        <f>IF(OR($C486="*",$C486&lt;400),"",IF(AND('201920 DATA'!BO486="*",$C486&gt;=400),"*",IF($C486&gt;=400,ROUND('201920 DATA'!BO486/$C486,2),"")))</f>
        <v>0</v>
      </c>
      <c r="AQ486" s="289">
        <f>IF(OR($C486="*",$C486&lt;400),"",IF(AND('201920 DATA'!BP486="*",$C486&gt;=400),"*",IF($C486&gt;=400,ROUND('201920 DATA'!BP486/$C486,2),"")))</f>
        <v>0</v>
      </c>
      <c r="AR486" s="289">
        <f>IF(OR($C486="*",$C486&lt;400),"",IF(AND('201920 DATA'!BQ486="*",$C486&gt;=400),"*",IF($C486&gt;=400,ROUND('201920 DATA'!BQ486/$C486,2),"")))</f>
        <v>0</v>
      </c>
      <c r="AS486" s="289">
        <f>IF(OR($C486="*",$C486&lt;400),"",IF(AND('201920 DATA'!BR486="*",$C486&gt;=400),"*",IF($C486&gt;=400,ROUND('201920 DATA'!BR486/$C486,2),"")))</f>
        <v>0</v>
      </c>
      <c r="AT486" s="289">
        <f>IF(OR($C486="*",$C486&lt;400),"",IF(AND('201920 DATA'!BS486="*",$C486&gt;=400),"*",IF($C486&gt;=400,ROUND('201920 DATA'!BS486/$C486,2),"")))</f>
        <v>0</v>
      </c>
      <c r="AU486" s="289">
        <f>IF(OR($C486="*",$C486&lt;400),"",IF(AND('201920 DATA'!BT486="*",$C486&gt;=400),"*",IF($C486&gt;=400,ROUND('201920 DATA'!BT486/$C486,2),"")))</f>
        <v>1</v>
      </c>
      <c r="AV486" s="289">
        <f>IF(OR($C486="*",$C486&lt;400),"",IF(AND('201920 DATA'!BU486="*",$C486&gt;=400),"*",IF($C486&gt;=400,ROUND('201920 DATA'!BU486/$C486,2),"")))</f>
        <v>0</v>
      </c>
      <c r="AW486" s="289">
        <f>IF(OR($C486="*",$C486&lt;400),"",IF(AND('201920 DATA'!BV486="*",$C486&gt;=400),"*",IF($C486&gt;=400,ROUND('201920 DATA'!BV486/$C486,2),"")))</f>
        <v>0</v>
      </c>
      <c r="AX486" s="289">
        <f>IF(OR($C486="*",$C486&lt;400),"",IF(AND('201920 DATA'!BW486="*",$C486&gt;=400),"*",IF($C486&gt;=400,ROUND('201920 DATA'!BW486/$C486,2),"")))</f>
        <v>0</v>
      </c>
      <c r="AZ486" s="365">
        <v>2060</v>
      </c>
    </row>
    <row r="487" spans="1:52" x14ac:dyDescent="0.2">
      <c r="A487" s="371" t="s">
        <v>591</v>
      </c>
      <c r="B487" s="287">
        <f>'201920 DATA'!B487</f>
        <v>1815</v>
      </c>
      <c r="C487" s="288">
        <f>'201920 DATA'!C487</f>
        <v>1815</v>
      </c>
      <c r="D487" s="293">
        <f>'201920 DATA'!FQ487</f>
        <v>0</v>
      </c>
      <c r="F487" s="313">
        <f t="shared" si="14"/>
        <v>0.32</v>
      </c>
      <c r="G487" s="295">
        <f t="shared" si="15"/>
        <v>1</v>
      </c>
      <c r="H487" s="289">
        <f>IF(OR($C487="*",$C487&lt;400),"",IF(AND('201920 DATA'!F487="*",$C487&gt;=400),"*",IF($C487&gt;=400,ROUND('201920 DATA'!F487/$C487,2),"")))</f>
        <v>0.04</v>
      </c>
      <c r="I487" s="296">
        <f>IF(OR($B487="*",$B487&lt;400),"",IF(AND('201920 DATA'!Y487="*",$B487&gt;=400),"*",IF($B487&gt;=400,ROUND('201920 DATA'!Y487/$B487,2),"")))</f>
        <v>0</v>
      </c>
      <c r="J487" s="296">
        <f>IF(OR($B487="*",$B487&lt;400),"",IF(AND('201920 DATA'!Z487="*",$B487&gt;=400),"*",IF($B487&gt;=400,ROUND('201920 DATA'!Z487/$B487,2),"")))</f>
        <v>0.01</v>
      </c>
      <c r="K487" s="296">
        <f>IF(OR($B487="*",$B487&lt;400),"",IF(AND('201920 DATA'!AA487="*",$B487&gt;=400),"*",IF($B487&gt;=400,ROUND('201920 DATA'!AA487/$B487,2),"")))</f>
        <v>0.03</v>
      </c>
      <c r="L487" s="296">
        <f>IF(OR($B487="*",$B487&lt;400),"",IF(AND('201920 DATA'!AB487="*",$B487&gt;=400),"*",IF($B487&gt;=400,ROUND('201920 DATA'!AB487/$B487,2),"")))</f>
        <v>0.15</v>
      </c>
      <c r="M487" s="296">
        <f>IF(OR($B487="*",$B487&lt;400),"",IF(AND('201920 DATA'!AC487="*",$B487&gt;=400),"*",IF($B487&gt;=400,ROUND('201920 DATA'!AC487/$B487,2),"")))</f>
        <v>0.36</v>
      </c>
      <c r="N487" s="296">
        <f>IF(OR($B487="*",$B487&lt;400),"",IF(AND('201920 DATA'!AD487="*",$B487&gt;=400),"*",IF($B487&gt;=400,ROUND('201920 DATA'!AD487/$B487,2),"")))</f>
        <v>0.37</v>
      </c>
      <c r="O487" s="296">
        <f>IF(OR($B487="*",$B487&lt;400),"",IF(AND('201920 DATA'!AE487="*",$B487&gt;=400),"*",IF($B487&gt;=400,ROUND('201920 DATA'!AE487/$B487,2),"")))</f>
        <v>0.08</v>
      </c>
      <c r="P487" s="297"/>
      <c r="Q487" s="296">
        <f>IF(OR($B487="*",$B487&lt;400),"",IF(AND('201920 DATA'!FO487="*",$B487&gt;=400),"*",IF($B487&gt;=400,ROUND('201920 DATA'!FO487/$B487,2),"")))</f>
        <v>0.4</v>
      </c>
      <c r="R487" s="289">
        <f>IF(OR($C487="*",$C487&lt;400),"",IF(AND('201920 DATA'!F487="*",$C487&gt;=400),"*",IF($C487&gt;=400,ROUND('201920 DATA'!F487/$C487,2),"")))</f>
        <v>0.04</v>
      </c>
      <c r="S487" s="289">
        <f>IF(OR($C487="*",$C487&lt;400),"",IF(AND('201920 DATA'!G487="*",$C487&gt;=400),"*",IF($C487&gt;=400,ROUND('201920 DATA'!G487/$C487,2),"")))</f>
        <v>0.87</v>
      </c>
      <c r="T487" s="289">
        <f>IF(OR($C487="*",$C487&lt;400),"",IF(AND('201920 DATA'!H487="*",$C487&gt;=400),"*",IF($C487&gt;=400,ROUND('201920 DATA'!H487/$C487,2),"")))</f>
        <v>0</v>
      </c>
      <c r="U487" s="289">
        <f>IF(OR($C487="*",$C487&lt;400),"",IF(AND('201920 DATA'!FP487="*",$C487&gt;=400),"*",IF($C487&gt;=400,ROUND('201920 DATA'!FP487/$C487,2),"")))</f>
        <v>0.09</v>
      </c>
      <c r="V487" s="312" t="str">
        <f>IF(OR($D487="*",$D487&lt;400),"",IF(AND('201920 DATA'!M487="*",$D487&gt;=400),"*",IF($D487&gt;=400,ROUND('201920 DATA'!M487/$D487,2),"")))</f>
        <v/>
      </c>
      <c r="W487" s="312" t="str">
        <f>IF(OR($D487="*",$D487&lt;400),"",IF(AND('201920 DATA'!N487="*",$D487&gt;=400),"*",IF($D487&gt;=400,ROUND('201920 DATA'!N487/$D487,2),"")))</f>
        <v/>
      </c>
      <c r="X487" s="312" t="str">
        <f>IF(OR($D487="*",$D487&lt;400),"",IF(AND('201920 DATA'!O487="*",$D487&gt;=400),"*",IF($D487&gt;=400,ROUND('201920 DATA'!O487/$D487,2),"")))</f>
        <v/>
      </c>
      <c r="Y487" s="312" t="str">
        <f>IF(OR($D487="*",$D487&lt;400),"",IF(AND('201920 DATA'!P487="*",$D487&gt;=400),"*",IF($D487&gt;=400,ROUND('201920 DATA'!P487/$D487,2),"")))</f>
        <v/>
      </c>
      <c r="Z487" s="312" t="str">
        <f>IF(OR($D487="*",$D487&lt;400),"",IF(AND('201920 DATA'!Q487="*",$D487&gt;=400),"*",IF($D487&gt;=400,ROUND('201920 DATA'!Q487/$D487,2),"")))</f>
        <v/>
      </c>
      <c r="AA487" s="312" t="str">
        <f>IF(OR($D487="*",$D487&lt;400),"",IF(AND('201920 DATA'!R487="*",$D487&gt;=400),"*",IF($D487&gt;=400,ROUND('201920 DATA'!R487/$D487,2),"")))</f>
        <v/>
      </c>
      <c r="AB487" s="312" t="str">
        <f>IF(OR($D487="*",$D487&lt;400),"",IF(AND('201920 DATA'!S487="*",$D487&gt;=400),"*",IF($D487&gt;=400,ROUND('201920 DATA'!S487/$D487,2),"")))</f>
        <v/>
      </c>
      <c r="AC487" s="312" t="str">
        <f>IF(OR($D487="*",$D487&lt;400),"",IF(AND('201920 DATA'!T487="*",$D487&gt;=400),"*",IF($D487&gt;=400,ROUND('201920 DATA'!T487/$D487,2),"")))</f>
        <v/>
      </c>
      <c r="AD487" s="289" t="str">
        <f>IF(OR($C487="*",$C487&lt;400),"",IF(AND('201920 DATA'!BC487="*",$C487&gt;=400),"*",IF($C487&gt;=400,ROUND('201920 DATA'!BC487/$C487,2),"")))</f>
        <v>*</v>
      </c>
      <c r="AE487" s="289">
        <f>IF(OR($C487="*",$C487&lt;400),"",IF(AND('201920 DATA'!BD487="*",$C487&gt;=400),"*",IF($C487&gt;=400,ROUND('201920 DATA'!BD487/$C487,2),"")))</f>
        <v>0.03</v>
      </c>
      <c r="AF487" s="289">
        <f>IF(OR($C487="*",$C487&lt;400),"",IF(AND('201920 DATA'!BE487="*",$C487&gt;=400),"*",IF($C487&gt;=400,ROUND('201920 DATA'!BE487/$C487,2),"")))</f>
        <v>0.03</v>
      </c>
      <c r="AG487" s="289">
        <f>IF(OR($C487="*",$C487&lt;400),"",IF(AND('201920 DATA'!BF487="*",$C487&gt;=400),"*",IF($C487&gt;=400,ROUND('201920 DATA'!BF487/$C487,2),"")))</f>
        <v>0.06</v>
      </c>
      <c r="AH487" s="289">
        <f>IF(OR($C487="*",$C487&lt;400),"",IF(AND('201920 DATA'!BG487="*",$C487&gt;=400),"*",IF($C487&gt;=400,ROUND('201920 DATA'!BG487/$C487,2),"")))</f>
        <v>0.01</v>
      </c>
      <c r="AI487" s="289" t="str">
        <f>IF(OR($C487="*",$C487&lt;400),"",IF(AND('201920 DATA'!BH487="*",$C487&gt;=400),"*",IF($C487&gt;=400,ROUND('201920 DATA'!BH487/$C487,2),"")))</f>
        <v>*</v>
      </c>
      <c r="AJ487" s="289" t="str">
        <f>IF(OR($C487="*",$C487&lt;400),"",IF(AND('201920 DATA'!BI487="*",$C487&gt;=400),"*",IF($C487&gt;=400,ROUND('201920 DATA'!BI487/$C487,2),"")))</f>
        <v>*</v>
      </c>
      <c r="AK487" s="289">
        <f>IF(OR($C487="*",$C487&lt;400),"",IF(AND('201920 DATA'!BJ487="*",$C487&gt;=400),"*",IF($C487&gt;=400,ROUND('201920 DATA'!BJ487/$C487,2),"")))</f>
        <v>0</v>
      </c>
      <c r="AL487" s="289">
        <f>IF(OR($C487="*",$C487&lt;400),"",IF(AND('201920 DATA'!BK487="*",$C487&gt;=400),"*",IF($C487&gt;=400,ROUND('201920 DATA'!BK487/$C487,2),"")))</f>
        <v>0.05</v>
      </c>
      <c r="AM487" s="289">
        <f>IF(OR($C487="*",$C487&lt;400),"",IF(AND('201920 DATA'!BL487="*",$C487&gt;=400),"*",IF($C487&gt;=400,ROUND('201920 DATA'!BL487/$C487,2),"")))</f>
        <v>0.02</v>
      </c>
      <c r="AN487" s="289">
        <f>IF(OR($C487="*",$C487&lt;400),"",IF(AND('201920 DATA'!BM487="*",$C487&gt;=400),"*",IF($C487&gt;=400,ROUND('201920 DATA'!BM487/$C487,2),"")))</f>
        <v>0.06</v>
      </c>
      <c r="AO487" s="289">
        <f>IF(OR($C487="*",$C487&lt;400),"",IF(AND('201920 DATA'!BN487="*",$C487&gt;=400),"*",IF($C487&gt;=400,ROUND('201920 DATA'!BN487/$C487,2),"")))</f>
        <v>0.02</v>
      </c>
      <c r="AP487" s="289">
        <f>IF(OR($C487="*",$C487&lt;400),"",IF(AND('201920 DATA'!BO487="*",$C487&gt;=400),"*",IF($C487&gt;=400,ROUND('201920 DATA'!BO487/$C487,2),"")))</f>
        <v>0.01</v>
      </c>
      <c r="AQ487" s="289">
        <f>IF(OR($C487="*",$C487&lt;400),"",IF(AND('201920 DATA'!BP487="*",$C487&gt;=400),"*",IF($C487&gt;=400,ROUND('201920 DATA'!BP487/$C487,2),"")))</f>
        <v>0.09</v>
      </c>
      <c r="AR487" s="289">
        <f>IF(OR($C487="*",$C487&lt;400),"",IF(AND('201920 DATA'!BQ487="*",$C487&gt;=400),"*",IF($C487&gt;=400,ROUND('201920 DATA'!BQ487/$C487,2),"")))</f>
        <v>0</v>
      </c>
      <c r="AS487" s="289">
        <f>IF(OR($C487="*",$C487&lt;400),"",IF(AND('201920 DATA'!BR487="*",$C487&gt;=400),"*",IF($C487&gt;=400,ROUND('201920 DATA'!BR487/$C487,2),"")))</f>
        <v>0</v>
      </c>
      <c r="AT487" s="289">
        <f>IF(OR($C487="*",$C487&lt;400),"",IF(AND('201920 DATA'!BS487="*",$C487&gt;=400),"*",IF($C487&gt;=400,ROUND('201920 DATA'!BS487/$C487,2),"")))</f>
        <v>0</v>
      </c>
      <c r="AU487" s="289">
        <f>IF(OR($C487="*",$C487&lt;400),"",IF(AND('201920 DATA'!BT487="*",$C487&gt;=400),"*",IF($C487&gt;=400,ROUND('201920 DATA'!BT487/$C487,2),"")))</f>
        <v>0.04</v>
      </c>
      <c r="AV487" s="289">
        <f>IF(OR($C487="*",$C487&lt;400),"",IF(AND('201920 DATA'!BU487="*",$C487&gt;=400),"*",IF($C487&gt;=400,ROUND('201920 DATA'!BU487/$C487,2),"")))</f>
        <v>0.05</v>
      </c>
      <c r="AW487" s="289">
        <f>IF(OR($C487="*",$C487&lt;400),"",IF(AND('201920 DATA'!BV487="*",$C487&gt;=400),"*",IF($C487&gt;=400,ROUND('201920 DATA'!BV487/$C487,2),"")))</f>
        <v>0</v>
      </c>
      <c r="AX487" s="289">
        <f>IF(OR($C487="*",$C487&lt;400),"",IF(AND('201920 DATA'!BW487="*",$C487&gt;=400),"*",IF($C487&gt;=400,ROUND('201920 DATA'!BW487/$C487,2),"")))</f>
        <v>0.53</v>
      </c>
      <c r="AZ487" s="365">
        <v>1235</v>
      </c>
    </row>
    <row r="488" spans="1:52" x14ac:dyDescent="0.2">
      <c r="A488" s="371" t="s">
        <v>812</v>
      </c>
      <c r="B488" s="287">
        <f>'201920 DATA'!B488</f>
        <v>105</v>
      </c>
      <c r="C488" s="288">
        <f>'201920 DATA'!C488</f>
        <v>105</v>
      </c>
      <c r="D488" s="293">
        <f>'201920 DATA'!FQ488</f>
        <v>0</v>
      </c>
      <c r="F488" s="313" t="str">
        <f t="shared" si="14"/>
        <v/>
      </c>
      <c r="G488" s="295" t="str">
        <f t="shared" si="15"/>
        <v/>
      </c>
      <c r="H488" s="289" t="str">
        <f>IF(OR($C488="*",$C488&lt;400),"",IF(AND('201920 DATA'!F488="*",$C488&gt;=400),"*",IF($C488&gt;=400,ROUND('201920 DATA'!F488/$C488,2),"")))</f>
        <v/>
      </c>
      <c r="I488" s="296" t="str">
        <f>IF(OR($B488="*",$B488&lt;400),"",IF(AND('201920 DATA'!Y488="*",$B488&gt;=400),"*",IF($B488&gt;=400,ROUND('201920 DATA'!Y488/$B488,2),"")))</f>
        <v/>
      </c>
      <c r="J488" s="296" t="str">
        <f>IF(OR($B488="*",$B488&lt;400),"",IF(AND('201920 DATA'!Z488="*",$B488&gt;=400),"*",IF($B488&gt;=400,ROUND('201920 DATA'!Z488/$B488,2),"")))</f>
        <v/>
      </c>
      <c r="K488" s="296" t="str">
        <f>IF(OR($B488="*",$B488&lt;400),"",IF(AND('201920 DATA'!AA488="*",$B488&gt;=400),"*",IF($B488&gt;=400,ROUND('201920 DATA'!AA488/$B488,2),"")))</f>
        <v/>
      </c>
      <c r="L488" s="296" t="str">
        <f>IF(OR($B488="*",$B488&lt;400),"",IF(AND('201920 DATA'!AB488="*",$B488&gt;=400),"*",IF($B488&gt;=400,ROUND('201920 DATA'!AB488/$B488,2),"")))</f>
        <v/>
      </c>
      <c r="M488" s="296" t="str">
        <f>IF(OR($B488="*",$B488&lt;400),"",IF(AND('201920 DATA'!AC488="*",$B488&gt;=400),"*",IF($B488&gt;=400,ROUND('201920 DATA'!AC488/$B488,2),"")))</f>
        <v/>
      </c>
      <c r="N488" s="296" t="str">
        <f>IF(OR($B488="*",$B488&lt;400),"",IF(AND('201920 DATA'!AD488="*",$B488&gt;=400),"*",IF($B488&gt;=400,ROUND('201920 DATA'!AD488/$B488,2),"")))</f>
        <v/>
      </c>
      <c r="O488" s="296" t="str">
        <f>IF(OR($B488="*",$B488&lt;400),"",IF(AND('201920 DATA'!AE488="*",$B488&gt;=400),"*",IF($B488&gt;=400,ROUND('201920 DATA'!AE488/$B488,2),"")))</f>
        <v/>
      </c>
      <c r="P488" s="297"/>
      <c r="Q488" s="296" t="str">
        <f>IF(OR($B488="*",$B488&lt;400),"",IF(AND('201920 DATA'!FO488="*",$B488&gt;=400),"*",IF($B488&gt;=400,ROUND('201920 DATA'!FO488/$B488,2),"")))</f>
        <v/>
      </c>
      <c r="R488" s="289" t="str">
        <f>IF(OR($C488="*",$C488&lt;400),"",IF(AND('201920 DATA'!F488="*",$C488&gt;=400),"*",IF($C488&gt;=400,ROUND('201920 DATA'!F488/$C488,2),"")))</f>
        <v/>
      </c>
      <c r="S488" s="289" t="str">
        <f>IF(OR($C488="*",$C488&lt;400),"",IF(AND('201920 DATA'!G488="*",$C488&gt;=400),"*",IF($C488&gt;=400,ROUND('201920 DATA'!G488/$C488,2),"")))</f>
        <v/>
      </c>
      <c r="T488" s="289" t="str">
        <f>IF(OR($C488="*",$C488&lt;400),"",IF(AND('201920 DATA'!H488="*",$C488&gt;=400),"*",IF($C488&gt;=400,ROUND('201920 DATA'!H488/$C488,2),"")))</f>
        <v/>
      </c>
      <c r="U488" s="289" t="str">
        <f>IF(OR($C488="*",$C488&lt;400),"",IF(AND('201920 DATA'!FP488="*",$C488&gt;=400),"*",IF($C488&gt;=400,ROUND('201920 DATA'!FP488/$C488,2),"")))</f>
        <v/>
      </c>
      <c r="V488" s="312" t="str">
        <f>IF(OR($D488="*",$D488&lt;400),"",IF(AND('201920 DATA'!M488="*",$D488&gt;=400),"*",IF($D488&gt;=400,ROUND('201920 DATA'!M488/$D488,2),"")))</f>
        <v/>
      </c>
      <c r="W488" s="312" t="str">
        <f>IF(OR($D488="*",$D488&lt;400),"",IF(AND('201920 DATA'!N488="*",$D488&gt;=400),"*",IF($D488&gt;=400,ROUND('201920 DATA'!N488/$D488,2),"")))</f>
        <v/>
      </c>
      <c r="X488" s="312" t="str">
        <f>IF(OR($D488="*",$D488&lt;400),"",IF(AND('201920 DATA'!O488="*",$D488&gt;=400),"*",IF($D488&gt;=400,ROUND('201920 DATA'!O488/$D488,2),"")))</f>
        <v/>
      </c>
      <c r="Y488" s="312" t="str">
        <f>IF(OR($D488="*",$D488&lt;400),"",IF(AND('201920 DATA'!P488="*",$D488&gt;=400),"*",IF($D488&gt;=400,ROUND('201920 DATA'!P488/$D488,2),"")))</f>
        <v/>
      </c>
      <c r="Z488" s="312" t="str">
        <f>IF(OR($D488="*",$D488&lt;400),"",IF(AND('201920 DATA'!Q488="*",$D488&gt;=400),"*",IF($D488&gt;=400,ROUND('201920 DATA'!Q488/$D488,2),"")))</f>
        <v/>
      </c>
      <c r="AA488" s="312" t="str">
        <f>IF(OR($D488="*",$D488&lt;400),"",IF(AND('201920 DATA'!R488="*",$D488&gt;=400),"*",IF($D488&gt;=400,ROUND('201920 DATA'!R488/$D488,2),"")))</f>
        <v/>
      </c>
      <c r="AB488" s="312" t="str">
        <f>IF(OR($D488="*",$D488&lt;400),"",IF(AND('201920 DATA'!S488="*",$D488&gt;=400),"*",IF($D488&gt;=400,ROUND('201920 DATA'!S488/$D488,2),"")))</f>
        <v/>
      </c>
      <c r="AC488" s="312" t="str">
        <f>IF(OR($D488="*",$D488&lt;400),"",IF(AND('201920 DATA'!T488="*",$D488&gt;=400),"*",IF($D488&gt;=400,ROUND('201920 DATA'!T488/$D488,2),"")))</f>
        <v/>
      </c>
      <c r="AD488" s="289" t="str">
        <f>IF(OR($C488="*",$C488&lt;400),"",IF(AND('201920 DATA'!BC488="*",$C488&gt;=400),"*",IF($C488&gt;=400,ROUND('201920 DATA'!BC488/$C488,2),"")))</f>
        <v/>
      </c>
      <c r="AE488" s="289" t="str">
        <f>IF(OR($C488="*",$C488&lt;400),"",IF(AND('201920 DATA'!BD488="*",$C488&gt;=400),"*",IF($C488&gt;=400,ROUND('201920 DATA'!BD488/$C488,2),"")))</f>
        <v/>
      </c>
      <c r="AF488" s="289" t="str">
        <f>IF(OR($C488="*",$C488&lt;400),"",IF(AND('201920 DATA'!BE488="*",$C488&gt;=400),"*",IF($C488&gt;=400,ROUND('201920 DATA'!BE488/$C488,2),"")))</f>
        <v/>
      </c>
      <c r="AG488" s="289" t="str">
        <f>IF(OR($C488="*",$C488&lt;400),"",IF(AND('201920 DATA'!BF488="*",$C488&gt;=400),"*",IF($C488&gt;=400,ROUND('201920 DATA'!BF488/$C488,2),"")))</f>
        <v/>
      </c>
      <c r="AH488" s="289" t="str">
        <f>IF(OR($C488="*",$C488&lt;400),"",IF(AND('201920 DATA'!BG488="*",$C488&gt;=400),"*",IF($C488&gt;=400,ROUND('201920 DATA'!BG488/$C488,2),"")))</f>
        <v/>
      </c>
      <c r="AI488" s="289" t="str">
        <f>IF(OR($C488="*",$C488&lt;400),"",IF(AND('201920 DATA'!BH488="*",$C488&gt;=400),"*",IF($C488&gt;=400,ROUND('201920 DATA'!BH488/$C488,2),"")))</f>
        <v/>
      </c>
      <c r="AJ488" s="289" t="str">
        <f>IF(OR($C488="*",$C488&lt;400),"",IF(AND('201920 DATA'!BI488="*",$C488&gt;=400),"*",IF($C488&gt;=400,ROUND('201920 DATA'!BI488/$C488,2),"")))</f>
        <v/>
      </c>
      <c r="AK488" s="289" t="str">
        <f>IF(OR($C488="*",$C488&lt;400),"",IF(AND('201920 DATA'!BJ488="*",$C488&gt;=400),"*",IF($C488&gt;=400,ROUND('201920 DATA'!BJ488/$C488,2),"")))</f>
        <v/>
      </c>
      <c r="AL488" s="289" t="str">
        <f>IF(OR($C488="*",$C488&lt;400),"",IF(AND('201920 DATA'!BK488="*",$C488&gt;=400),"*",IF($C488&gt;=400,ROUND('201920 DATA'!BK488/$C488,2),"")))</f>
        <v/>
      </c>
      <c r="AM488" s="289" t="str">
        <f>IF(OR($C488="*",$C488&lt;400),"",IF(AND('201920 DATA'!BL488="*",$C488&gt;=400),"*",IF($C488&gt;=400,ROUND('201920 DATA'!BL488/$C488,2),"")))</f>
        <v/>
      </c>
      <c r="AN488" s="289" t="str">
        <f>IF(OR($C488="*",$C488&lt;400),"",IF(AND('201920 DATA'!BM488="*",$C488&gt;=400),"*",IF($C488&gt;=400,ROUND('201920 DATA'!BM488/$C488,2),"")))</f>
        <v/>
      </c>
      <c r="AO488" s="289" t="str">
        <f>IF(OR($C488="*",$C488&lt;400),"",IF(AND('201920 DATA'!BN488="*",$C488&gt;=400),"*",IF($C488&gt;=400,ROUND('201920 DATA'!BN488/$C488,2),"")))</f>
        <v/>
      </c>
      <c r="AP488" s="289" t="str">
        <f>IF(OR($C488="*",$C488&lt;400),"",IF(AND('201920 DATA'!BO488="*",$C488&gt;=400),"*",IF($C488&gt;=400,ROUND('201920 DATA'!BO488/$C488,2),"")))</f>
        <v/>
      </c>
      <c r="AQ488" s="289" t="str">
        <f>IF(OR($C488="*",$C488&lt;400),"",IF(AND('201920 DATA'!BP488="*",$C488&gt;=400),"*",IF($C488&gt;=400,ROUND('201920 DATA'!BP488/$C488,2),"")))</f>
        <v/>
      </c>
      <c r="AR488" s="289" t="str">
        <f>IF(OR($C488="*",$C488&lt;400),"",IF(AND('201920 DATA'!BQ488="*",$C488&gt;=400),"*",IF($C488&gt;=400,ROUND('201920 DATA'!BQ488/$C488,2),"")))</f>
        <v/>
      </c>
      <c r="AS488" s="289" t="str">
        <f>IF(OR($C488="*",$C488&lt;400),"",IF(AND('201920 DATA'!BR488="*",$C488&gt;=400),"*",IF($C488&gt;=400,ROUND('201920 DATA'!BR488/$C488,2),"")))</f>
        <v/>
      </c>
      <c r="AT488" s="289" t="str">
        <f>IF(OR($C488="*",$C488&lt;400),"",IF(AND('201920 DATA'!BS488="*",$C488&gt;=400),"*",IF($C488&gt;=400,ROUND('201920 DATA'!BS488/$C488,2),"")))</f>
        <v/>
      </c>
      <c r="AU488" s="289" t="str">
        <f>IF(OR($C488="*",$C488&lt;400),"",IF(AND('201920 DATA'!BT488="*",$C488&gt;=400),"*",IF($C488&gt;=400,ROUND('201920 DATA'!BT488/$C488,2),"")))</f>
        <v/>
      </c>
      <c r="AV488" s="289" t="str">
        <f>IF(OR($C488="*",$C488&lt;400),"",IF(AND('201920 DATA'!BU488="*",$C488&gt;=400),"*",IF($C488&gt;=400,ROUND('201920 DATA'!BU488/$C488,2),"")))</f>
        <v/>
      </c>
      <c r="AW488" s="289" t="str">
        <f>IF(OR($C488="*",$C488&lt;400),"",IF(AND('201920 DATA'!BV488="*",$C488&gt;=400),"*",IF($C488&gt;=400,ROUND('201920 DATA'!BV488/$C488,2),"")))</f>
        <v/>
      </c>
      <c r="AX488" s="289" t="str">
        <f>IF(OR($C488="*",$C488&lt;400),"",IF(AND('201920 DATA'!BW488="*",$C488&gt;=400),"*",IF($C488&gt;=400,ROUND('201920 DATA'!BW488/$C488,2),"")))</f>
        <v/>
      </c>
      <c r="AZ488" s="365">
        <v>665</v>
      </c>
    </row>
    <row r="489" spans="1:52" x14ac:dyDescent="0.2">
      <c r="A489" s="371" t="s">
        <v>592</v>
      </c>
      <c r="B489" s="287">
        <f>'201920 DATA'!B489</f>
        <v>5315</v>
      </c>
      <c r="C489" s="288">
        <f>'201920 DATA'!C489</f>
        <v>5300</v>
      </c>
      <c r="D489" s="293">
        <f>'201920 DATA'!FQ489</f>
        <v>3600</v>
      </c>
      <c r="F489" s="313">
        <f t="shared" si="14"/>
        <v>-0.56999999999999995</v>
      </c>
      <c r="G489" s="295">
        <f t="shared" si="15"/>
        <v>1</v>
      </c>
      <c r="H489" s="289">
        <f>IF(OR($C489="*",$C489&lt;400),"",IF(AND('201920 DATA'!F489="*",$C489&gt;=400),"*",IF($C489&gt;=400,ROUND('201920 DATA'!F489/$C489,2),"")))</f>
        <v>0.04</v>
      </c>
      <c r="I489" s="296">
        <f>IF(OR($B489="*",$B489&lt;400),"",IF(AND('201920 DATA'!Y489="*",$B489&gt;=400),"*",IF($B489&gt;=400,ROUND('201920 DATA'!Y489/$B489,2),"")))</f>
        <v>0</v>
      </c>
      <c r="J489" s="296">
        <f>IF(OR($B489="*",$B489&lt;400),"",IF(AND('201920 DATA'!Z489="*",$B489&gt;=400),"*",IF($B489&gt;=400,ROUND('201920 DATA'!Z489/$B489,2),"")))</f>
        <v>0.06</v>
      </c>
      <c r="K489" s="296">
        <f>IF(OR($B489="*",$B489&lt;400),"",IF(AND('201920 DATA'!AA489="*",$B489&gt;=400),"*",IF($B489&gt;=400,ROUND('201920 DATA'!AA489/$B489,2),"")))</f>
        <v>0.16</v>
      </c>
      <c r="L489" s="296">
        <f>IF(OR($B489="*",$B489&lt;400),"",IF(AND('201920 DATA'!AB489="*",$B489&gt;=400),"*",IF($B489&gt;=400,ROUND('201920 DATA'!AB489/$B489,2),"")))</f>
        <v>0.17</v>
      </c>
      <c r="M489" s="296">
        <f>IF(OR($B489="*",$B489&lt;400),"",IF(AND('201920 DATA'!AC489="*",$B489&gt;=400),"*",IF($B489&gt;=400,ROUND('201920 DATA'!AC489/$B489,2),"")))</f>
        <v>0.22</v>
      </c>
      <c r="N489" s="296">
        <f>IF(OR($B489="*",$B489&lt;400),"",IF(AND('201920 DATA'!AD489="*",$B489&gt;=400),"*",IF($B489&gt;=400,ROUND('201920 DATA'!AD489/$B489,2),"")))</f>
        <v>0.31</v>
      </c>
      <c r="O489" s="296">
        <f>IF(OR($B489="*",$B489&lt;400),"",IF(AND('201920 DATA'!AE489="*",$B489&gt;=400),"*",IF($B489&gt;=400,ROUND('201920 DATA'!AE489/$B489,2),"")))</f>
        <v>7.0000000000000007E-2</v>
      </c>
      <c r="P489" s="297"/>
      <c r="Q489" s="296">
        <f>IF(OR($B489="*",$B489&lt;400),"",IF(AND('201920 DATA'!FO489="*",$B489&gt;=400),"*",IF($B489&gt;=400,ROUND('201920 DATA'!FO489/$B489,2),"")))</f>
        <v>0.84</v>
      </c>
      <c r="R489" s="289">
        <f>IF(OR($C489="*",$C489&lt;400),"",IF(AND('201920 DATA'!F489="*",$C489&gt;=400),"*",IF($C489&gt;=400,ROUND('201920 DATA'!F489/$C489,2),"")))</f>
        <v>0.04</v>
      </c>
      <c r="S489" s="289">
        <f>IF(OR($C489="*",$C489&lt;400),"",IF(AND('201920 DATA'!G489="*",$C489&gt;=400),"*",IF($C489&gt;=400,ROUND('201920 DATA'!G489/$C489,2),"")))</f>
        <v>0.01</v>
      </c>
      <c r="T489" s="289">
        <f>IF(OR($C489="*",$C489&lt;400),"",IF(AND('201920 DATA'!H489="*",$C489&gt;=400),"*",IF($C489&gt;=400,ROUND('201920 DATA'!H489/$C489,2),"")))</f>
        <v>0.68</v>
      </c>
      <c r="U489" s="289">
        <f>IF(OR($C489="*",$C489&lt;400),"",IF(AND('201920 DATA'!FP489="*",$C489&gt;=400),"*",IF($C489&gt;=400,ROUND('201920 DATA'!FP489/$C489,2),"")))</f>
        <v>0.27</v>
      </c>
      <c r="V489" s="312">
        <f>IF(OR($D489="*",$D489&lt;400),"",IF(AND('201920 DATA'!M489="*",$D489&gt;=400),"*",IF($D489&gt;=400,ROUND('201920 DATA'!M489/$D489,2),"")))</f>
        <v>0.01</v>
      </c>
      <c r="W489" s="312">
        <f>IF(OR($D489="*",$D489&lt;400),"",IF(AND('201920 DATA'!N489="*",$D489&gt;=400),"*",IF($D489&gt;=400,ROUND('201920 DATA'!N489/$D489,2),"")))</f>
        <v>0.23</v>
      </c>
      <c r="X489" s="312">
        <f>IF(OR($D489="*",$D489&lt;400),"",IF(AND('201920 DATA'!O489="*",$D489&gt;=400),"*",IF($D489&gt;=400,ROUND('201920 DATA'!O489/$D489,2),"")))</f>
        <v>0.41</v>
      </c>
      <c r="Y489" s="312">
        <f>IF(OR($D489="*",$D489&lt;400),"",IF(AND('201920 DATA'!P489="*",$D489&gt;=400),"*",IF($D489&gt;=400,ROUND('201920 DATA'!P489/$D489,2),"")))</f>
        <v>0.22</v>
      </c>
      <c r="Z489" s="312">
        <f>IF(OR($D489="*",$D489&lt;400),"",IF(AND('201920 DATA'!Q489="*",$D489&gt;=400),"*",IF($D489&gt;=400,ROUND('201920 DATA'!Q489/$D489,2),"")))</f>
        <v>0.13</v>
      </c>
      <c r="AA489" s="312">
        <f>IF(OR($D489="*",$D489&lt;400),"",IF(AND('201920 DATA'!R489="*",$D489&gt;=400),"*",IF($D489&gt;=400,ROUND('201920 DATA'!R489/$D489,2),"")))</f>
        <v>0.01</v>
      </c>
      <c r="AB489" s="312" t="str">
        <f>IF(OR($D489="*",$D489&lt;400),"",IF(AND('201920 DATA'!S489="*",$D489&gt;=400),"*",IF($D489&gt;=400,ROUND('201920 DATA'!S489/$D489,2),"")))</f>
        <v>*</v>
      </c>
      <c r="AC489" s="312">
        <f>IF(OR($D489="*",$D489&lt;400),"",IF(AND('201920 DATA'!T489="*",$D489&gt;=400),"*",IF($D489&gt;=400,ROUND('201920 DATA'!T489/$D489,2),"")))</f>
        <v>0</v>
      </c>
      <c r="AD489" s="289">
        <f>IF(OR($C489="*",$C489&lt;400),"",IF(AND('201920 DATA'!BC489="*",$C489&gt;=400),"*",IF($C489&gt;=400,ROUND('201920 DATA'!BC489/$C489,2),"")))</f>
        <v>0.01</v>
      </c>
      <c r="AE489" s="289">
        <f>IF(OR($C489="*",$C489&lt;400),"",IF(AND('201920 DATA'!BD489="*",$C489&gt;=400),"*",IF($C489&gt;=400,ROUND('201920 DATA'!BD489/$C489,2),"")))</f>
        <v>0.04</v>
      </c>
      <c r="AF489" s="289" t="str">
        <f>IF(OR($C489="*",$C489&lt;400),"",IF(AND('201920 DATA'!BE489="*",$C489&gt;=400),"*",IF($C489&gt;=400,ROUND('201920 DATA'!BE489/$C489,2),"")))</f>
        <v>*</v>
      </c>
      <c r="AG489" s="289">
        <f>IF(OR($C489="*",$C489&lt;400),"",IF(AND('201920 DATA'!BF489="*",$C489&gt;=400),"*",IF($C489&gt;=400,ROUND('201920 DATA'!BF489/$C489,2),"")))</f>
        <v>0.01</v>
      </c>
      <c r="AH489" s="289">
        <f>IF(OR($C489="*",$C489&lt;400),"",IF(AND('201920 DATA'!BG489="*",$C489&gt;=400),"*",IF($C489&gt;=400,ROUND('201920 DATA'!BG489/$C489,2),"")))</f>
        <v>0.01</v>
      </c>
      <c r="AI489" s="289">
        <f>IF(OR($C489="*",$C489&lt;400),"",IF(AND('201920 DATA'!BH489="*",$C489&gt;=400),"*",IF($C489&gt;=400,ROUND('201920 DATA'!BH489/$C489,2),"")))</f>
        <v>0.03</v>
      </c>
      <c r="AJ489" s="289">
        <f>IF(OR($C489="*",$C489&lt;400),"",IF(AND('201920 DATA'!BI489="*",$C489&gt;=400),"*",IF($C489&gt;=400,ROUND('201920 DATA'!BI489/$C489,2),"")))</f>
        <v>0.14000000000000001</v>
      </c>
      <c r="AK489" s="289">
        <f>IF(OR($C489="*",$C489&lt;400),"",IF(AND('201920 DATA'!BJ489="*",$C489&gt;=400),"*",IF($C489&gt;=400,ROUND('201920 DATA'!BJ489/$C489,2),"")))</f>
        <v>0</v>
      </c>
      <c r="AL489" s="289">
        <f>IF(OR($C489="*",$C489&lt;400),"",IF(AND('201920 DATA'!BK489="*",$C489&gt;=400),"*",IF($C489&gt;=400,ROUND('201920 DATA'!BK489/$C489,2),"")))</f>
        <v>0.03</v>
      </c>
      <c r="AM489" s="289">
        <f>IF(OR($C489="*",$C489&lt;400),"",IF(AND('201920 DATA'!BL489="*",$C489&gt;=400),"*",IF($C489&gt;=400,ROUND('201920 DATA'!BL489/$C489,2),"")))</f>
        <v>0.04</v>
      </c>
      <c r="AN489" s="289">
        <f>IF(OR($C489="*",$C489&lt;400),"",IF(AND('201920 DATA'!BM489="*",$C489&gt;=400),"*",IF($C489&gt;=400,ROUND('201920 DATA'!BM489/$C489,2),"")))</f>
        <v>0.02</v>
      </c>
      <c r="AO489" s="289">
        <f>IF(OR($C489="*",$C489&lt;400),"",IF(AND('201920 DATA'!BN489="*",$C489&gt;=400),"*",IF($C489&gt;=400,ROUND('201920 DATA'!BN489/$C489,2),"")))</f>
        <v>0.05</v>
      </c>
      <c r="AP489" s="289">
        <f>IF(OR($C489="*",$C489&lt;400),"",IF(AND('201920 DATA'!BO489="*",$C489&gt;=400),"*",IF($C489&gt;=400,ROUND('201920 DATA'!BO489/$C489,2),"")))</f>
        <v>0.22</v>
      </c>
      <c r="AQ489" s="289">
        <f>IF(OR($C489="*",$C489&lt;400),"",IF(AND('201920 DATA'!BP489="*",$C489&gt;=400),"*",IF($C489&gt;=400,ROUND('201920 DATA'!BP489/$C489,2),"")))</f>
        <v>0.03</v>
      </c>
      <c r="AR489" s="289">
        <f>IF(OR($C489="*",$C489&lt;400),"",IF(AND('201920 DATA'!BQ489="*",$C489&gt;=400),"*",IF($C489&gt;=400,ROUND('201920 DATA'!BQ489/$C489,2),"")))</f>
        <v>0</v>
      </c>
      <c r="AS489" s="289">
        <f>IF(OR($C489="*",$C489&lt;400),"",IF(AND('201920 DATA'!BR489="*",$C489&gt;=400),"*",IF($C489&gt;=400,ROUND('201920 DATA'!BR489/$C489,2),"")))</f>
        <v>0</v>
      </c>
      <c r="AT489" s="289" t="str">
        <f>IF(OR($C489="*",$C489&lt;400),"",IF(AND('201920 DATA'!BS489="*",$C489&gt;=400),"*",IF($C489&gt;=400,ROUND('201920 DATA'!BS489/$C489,2),"")))</f>
        <v>*</v>
      </c>
      <c r="AU489" s="289">
        <f>IF(OR($C489="*",$C489&lt;400),"",IF(AND('201920 DATA'!BT489="*",$C489&gt;=400),"*",IF($C489&gt;=400,ROUND('201920 DATA'!BT489/$C489,2),"")))</f>
        <v>0.05</v>
      </c>
      <c r="AV489" s="289">
        <f>IF(OR($C489="*",$C489&lt;400),"",IF(AND('201920 DATA'!BU489="*",$C489&gt;=400),"*",IF($C489&gt;=400,ROUND('201920 DATA'!BU489/$C489,2),"")))</f>
        <v>0.08</v>
      </c>
      <c r="AW489" s="289" t="str">
        <f>IF(OR($C489="*",$C489&lt;400),"",IF(AND('201920 DATA'!BV489="*",$C489&gt;=400),"*",IF($C489&gt;=400,ROUND('201920 DATA'!BV489/$C489,2),"")))</f>
        <v>*</v>
      </c>
      <c r="AX489" s="289">
        <f>IF(OR($C489="*",$C489&lt;400),"",IF(AND('201920 DATA'!BW489="*",$C489&gt;=400),"*",IF($C489&gt;=400,ROUND('201920 DATA'!BW489/$C489,2),"")))</f>
        <v>0.22</v>
      </c>
      <c r="AZ489" s="365">
        <v>8355</v>
      </c>
    </row>
    <row r="490" spans="1:52" x14ac:dyDescent="0.2">
      <c r="A490" s="371" t="s">
        <v>744</v>
      </c>
      <c r="B490" s="287">
        <f>'201920 DATA'!B490</f>
        <v>355</v>
      </c>
      <c r="C490" s="288">
        <f>'201920 DATA'!C490</f>
        <v>355</v>
      </c>
      <c r="D490" s="293">
        <f>'201920 DATA'!FQ490</f>
        <v>0</v>
      </c>
      <c r="F490" s="313" t="str">
        <f t="shared" si="14"/>
        <v/>
      </c>
      <c r="G490" s="295" t="str">
        <f t="shared" si="15"/>
        <v/>
      </c>
      <c r="H490" s="289" t="str">
        <f>IF(OR($C490="*",$C490&lt;400),"",IF(AND('201920 DATA'!F490="*",$C490&gt;=400),"*",IF($C490&gt;=400,ROUND('201920 DATA'!F490/$C490,2),"")))</f>
        <v/>
      </c>
      <c r="I490" s="296" t="str">
        <f>IF(OR($B490="*",$B490&lt;400),"",IF(AND('201920 DATA'!Y490="*",$B490&gt;=400),"*",IF($B490&gt;=400,ROUND('201920 DATA'!Y490/$B490,2),"")))</f>
        <v/>
      </c>
      <c r="J490" s="296" t="str">
        <f>IF(OR($B490="*",$B490&lt;400),"",IF(AND('201920 DATA'!Z490="*",$B490&gt;=400),"*",IF($B490&gt;=400,ROUND('201920 DATA'!Z490/$B490,2),"")))</f>
        <v/>
      </c>
      <c r="K490" s="296" t="str">
        <f>IF(OR($B490="*",$B490&lt;400),"",IF(AND('201920 DATA'!AA490="*",$B490&gt;=400),"*",IF($B490&gt;=400,ROUND('201920 DATA'!AA490/$B490,2),"")))</f>
        <v/>
      </c>
      <c r="L490" s="296" t="str">
        <f>IF(OR($B490="*",$B490&lt;400),"",IF(AND('201920 DATA'!AB490="*",$B490&gt;=400),"*",IF($B490&gt;=400,ROUND('201920 DATA'!AB490/$B490,2),"")))</f>
        <v/>
      </c>
      <c r="M490" s="296" t="str">
        <f>IF(OR($B490="*",$B490&lt;400),"",IF(AND('201920 DATA'!AC490="*",$B490&gt;=400),"*",IF($B490&gt;=400,ROUND('201920 DATA'!AC490/$B490,2),"")))</f>
        <v/>
      </c>
      <c r="N490" s="296" t="str">
        <f>IF(OR($B490="*",$B490&lt;400),"",IF(AND('201920 DATA'!AD490="*",$B490&gt;=400),"*",IF($B490&gt;=400,ROUND('201920 DATA'!AD490/$B490,2),"")))</f>
        <v/>
      </c>
      <c r="O490" s="296" t="str">
        <f>IF(OR($B490="*",$B490&lt;400),"",IF(AND('201920 DATA'!AE490="*",$B490&gt;=400),"*",IF($B490&gt;=400,ROUND('201920 DATA'!AE490/$B490,2),"")))</f>
        <v/>
      </c>
      <c r="P490" s="297"/>
      <c r="Q490" s="296" t="str">
        <f>IF(OR($B490="*",$B490&lt;400),"",IF(AND('201920 DATA'!FO490="*",$B490&gt;=400),"*",IF($B490&gt;=400,ROUND('201920 DATA'!FO490/$B490,2),"")))</f>
        <v/>
      </c>
      <c r="R490" s="289" t="str">
        <f>IF(OR($C490="*",$C490&lt;400),"",IF(AND('201920 DATA'!F490="*",$C490&gt;=400),"*",IF($C490&gt;=400,ROUND('201920 DATA'!F490/$C490,2),"")))</f>
        <v/>
      </c>
      <c r="S490" s="289" t="str">
        <f>IF(OR($C490="*",$C490&lt;400),"",IF(AND('201920 DATA'!G490="*",$C490&gt;=400),"*",IF($C490&gt;=400,ROUND('201920 DATA'!G490/$C490,2),"")))</f>
        <v/>
      </c>
      <c r="T490" s="289" t="str">
        <f>IF(OR($C490="*",$C490&lt;400),"",IF(AND('201920 DATA'!H490="*",$C490&gt;=400),"*",IF($C490&gt;=400,ROUND('201920 DATA'!H490/$C490,2),"")))</f>
        <v/>
      </c>
      <c r="U490" s="289" t="str">
        <f>IF(OR($C490="*",$C490&lt;400),"",IF(AND('201920 DATA'!FP490="*",$C490&gt;=400),"*",IF($C490&gt;=400,ROUND('201920 DATA'!FP490/$C490,2),"")))</f>
        <v/>
      </c>
      <c r="V490" s="312" t="str">
        <f>IF(OR($D490="*",$D490&lt;400),"",IF(AND('201920 DATA'!M490="*",$D490&gt;=400),"*",IF($D490&gt;=400,ROUND('201920 DATA'!M490/$D490,2),"")))</f>
        <v/>
      </c>
      <c r="W490" s="312" t="str">
        <f>IF(OR($D490="*",$D490&lt;400),"",IF(AND('201920 DATA'!N490="*",$D490&gt;=400),"*",IF($D490&gt;=400,ROUND('201920 DATA'!N490/$D490,2),"")))</f>
        <v/>
      </c>
      <c r="X490" s="312" t="str">
        <f>IF(OR($D490="*",$D490&lt;400),"",IF(AND('201920 DATA'!O490="*",$D490&gt;=400),"*",IF($D490&gt;=400,ROUND('201920 DATA'!O490/$D490,2),"")))</f>
        <v/>
      </c>
      <c r="Y490" s="312" t="str">
        <f>IF(OR($D490="*",$D490&lt;400),"",IF(AND('201920 DATA'!P490="*",$D490&gt;=400),"*",IF($D490&gt;=400,ROUND('201920 DATA'!P490/$D490,2),"")))</f>
        <v/>
      </c>
      <c r="Z490" s="312" t="str">
        <f>IF(OR($D490="*",$D490&lt;400),"",IF(AND('201920 DATA'!Q490="*",$D490&gt;=400),"*",IF($D490&gt;=400,ROUND('201920 DATA'!Q490/$D490,2),"")))</f>
        <v/>
      </c>
      <c r="AA490" s="312" t="str">
        <f>IF(OR($D490="*",$D490&lt;400),"",IF(AND('201920 DATA'!R490="*",$D490&gt;=400),"*",IF($D490&gt;=400,ROUND('201920 DATA'!R490/$D490,2),"")))</f>
        <v/>
      </c>
      <c r="AB490" s="312" t="str">
        <f>IF(OR($D490="*",$D490&lt;400),"",IF(AND('201920 DATA'!S490="*",$D490&gt;=400),"*",IF($D490&gt;=400,ROUND('201920 DATA'!S490/$D490,2),"")))</f>
        <v/>
      </c>
      <c r="AC490" s="312" t="str">
        <f>IF(OR($D490="*",$D490&lt;400),"",IF(AND('201920 DATA'!T490="*",$D490&gt;=400),"*",IF($D490&gt;=400,ROUND('201920 DATA'!T490/$D490,2),"")))</f>
        <v/>
      </c>
      <c r="AD490" s="289" t="str">
        <f>IF(OR($C490="*",$C490&lt;400),"",IF(AND('201920 DATA'!BC490="*",$C490&gt;=400),"*",IF($C490&gt;=400,ROUND('201920 DATA'!BC490/$C490,2),"")))</f>
        <v/>
      </c>
      <c r="AE490" s="289" t="str">
        <f>IF(OR($C490="*",$C490&lt;400),"",IF(AND('201920 DATA'!BD490="*",$C490&gt;=400),"*",IF($C490&gt;=400,ROUND('201920 DATA'!BD490/$C490,2),"")))</f>
        <v/>
      </c>
      <c r="AF490" s="289" t="str">
        <f>IF(OR($C490="*",$C490&lt;400),"",IF(AND('201920 DATA'!BE490="*",$C490&gt;=400),"*",IF($C490&gt;=400,ROUND('201920 DATA'!BE490/$C490,2),"")))</f>
        <v/>
      </c>
      <c r="AG490" s="289" t="str">
        <f>IF(OR($C490="*",$C490&lt;400),"",IF(AND('201920 DATA'!BF490="*",$C490&gt;=400),"*",IF($C490&gt;=400,ROUND('201920 DATA'!BF490/$C490,2),"")))</f>
        <v/>
      </c>
      <c r="AH490" s="289" t="str">
        <f>IF(OR($C490="*",$C490&lt;400),"",IF(AND('201920 DATA'!BG490="*",$C490&gt;=400),"*",IF($C490&gt;=400,ROUND('201920 DATA'!BG490/$C490,2),"")))</f>
        <v/>
      </c>
      <c r="AI490" s="289" t="str">
        <f>IF(OR($C490="*",$C490&lt;400),"",IF(AND('201920 DATA'!BH490="*",$C490&gt;=400),"*",IF($C490&gt;=400,ROUND('201920 DATA'!BH490/$C490,2),"")))</f>
        <v/>
      </c>
      <c r="AJ490" s="289" t="str">
        <f>IF(OR($C490="*",$C490&lt;400),"",IF(AND('201920 DATA'!BI490="*",$C490&gt;=400),"*",IF($C490&gt;=400,ROUND('201920 DATA'!BI490/$C490,2),"")))</f>
        <v/>
      </c>
      <c r="AK490" s="289" t="str">
        <f>IF(OR($C490="*",$C490&lt;400),"",IF(AND('201920 DATA'!BJ490="*",$C490&gt;=400),"*",IF($C490&gt;=400,ROUND('201920 DATA'!BJ490/$C490,2),"")))</f>
        <v/>
      </c>
      <c r="AL490" s="289" t="str">
        <f>IF(OR($C490="*",$C490&lt;400),"",IF(AND('201920 DATA'!BK490="*",$C490&gt;=400),"*",IF($C490&gt;=400,ROUND('201920 DATA'!BK490/$C490,2),"")))</f>
        <v/>
      </c>
      <c r="AM490" s="289" t="str">
        <f>IF(OR($C490="*",$C490&lt;400),"",IF(AND('201920 DATA'!BL490="*",$C490&gt;=400),"*",IF($C490&gt;=400,ROUND('201920 DATA'!BL490/$C490,2),"")))</f>
        <v/>
      </c>
      <c r="AN490" s="289" t="str">
        <f>IF(OR($C490="*",$C490&lt;400),"",IF(AND('201920 DATA'!BM490="*",$C490&gt;=400),"*",IF($C490&gt;=400,ROUND('201920 DATA'!BM490/$C490,2),"")))</f>
        <v/>
      </c>
      <c r="AO490" s="289" t="str">
        <f>IF(OR($C490="*",$C490&lt;400),"",IF(AND('201920 DATA'!BN490="*",$C490&gt;=400),"*",IF($C490&gt;=400,ROUND('201920 DATA'!BN490/$C490,2),"")))</f>
        <v/>
      </c>
      <c r="AP490" s="289" t="str">
        <f>IF(OR($C490="*",$C490&lt;400),"",IF(AND('201920 DATA'!BO490="*",$C490&gt;=400),"*",IF($C490&gt;=400,ROUND('201920 DATA'!BO490/$C490,2),"")))</f>
        <v/>
      </c>
      <c r="AQ490" s="289" t="str">
        <f>IF(OR($C490="*",$C490&lt;400),"",IF(AND('201920 DATA'!BP490="*",$C490&gt;=400),"*",IF($C490&gt;=400,ROUND('201920 DATA'!BP490/$C490,2),"")))</f>
        <v/>
      </c>
      <c r="AR490" s="289" t="str">
        <f>IF(OR($C490="*",$C490&lt;400),"",IF(AND('201920 DATA'!BQ490="*",$C490&gt;=400),"*",IF($C490&gt;=400,ROUND('201920 DATA'!BQ490/$C490,2),"")))</f>
        <v/>
      </c>
      <c r="AS490" s="289" t="str">
        <f>IF(OR($C490="*",$C490&lt;400),"",IF(AND('201920 DATA'!BR490="*",$C490&gt;=400),"*",IF($C490&gt;=400,ROUND('201920 DATA'!BR490/$C490,2),"")))</f>
        <v/>
      </c>
      <c r="AT490" s="289" t="str">
        <f>IF(OR($C490="*",$C490&lt;400),"",IF(AND('201920 DATA'!BS490="*",$C490&gt;=400),"*",IF($C490&gt;=400,ROUND('201920 DATA'!BS490/$C490,2),"")))</f>
        <v/>
      </c>
      <c r="AU490" s="289" t="str">
        <f>IF(OR($C490="*",$C490&lt;400),"",IF(AND('201920 DATA'!BT490="*",$C490&gt;=400),"*",IF($C490&gt;=400,ROUND('201920 DATA'!BT490/$C490,2),"")))</f>
        <v/>
      </c>
      <c r="AV490" s="289" t="str">
        <f>IF(OR($C490="*",$C490&lt;400),"",IF(AND('201920 DATA'!BU490="*",$C490&gt;=400),"*",IF($C490&gt;=400,ROUND('201920 DATA'!BU490/$C490,2),"")))</f>
        <v/>
      </c>
      <c r="AW490" s="289" t="str">
        <f>IF(OR($C490="*",$C490&lt;400),"",IF(AND('201920 DATA'!BV490="*",$C490&gt;=400),"*",IF($C490&gt;=400,ROUND('201920 DATA'!BV490/$C490,2),"")))</f>
        <v/>
      </c>
      <c r="AX490" s="289" t="str">
        <f>IF(OR($C490="*",$C490&lt;400),"",IF(AND('201920 DATA'!BW490="*",$C490&gt;=400),"*",IF($C490&gt;=400,ROUND('201920 DATA'!BW490/$C490,2),"")))</f>
        <v/>
      </c>
      <c r="AZ490" s="365">
        <v>345</v>
      </c>
    </row>
    <row r="491" spans="1:52" x14ac:dyDescent="0.2">
      <c r="A491" s="371" t="s">
        <v>256</v>
      </c>
      <c r="B491" s="287">
        <f>'201920 DATA'!B491</f>
        <v>2380</v>
      </c>
      <c r="C491" s="288">
        <f>'201920 DATA'!C491</f>
        <v>2380</v>
      </c>
      <c r="D491" s="293">
        <f>'201920 DATA'!FQ491</f>
        <v>0</v>
      </c>
      <c r="F491" s="313">
        <f t="shared" si="14"/>
        <v>-0.05</v>
      </c>
      <c r="G491" s="295">
        <f t="shared" si="15"/>
        <v>1</v>
      </c>
      <c r="H491" s="289">
        <f>IF(OR($C491="*",$C491&lt;400),"",IF(AND('201920 DATA'!F491="*",$C491&gt;=400),"*",IF($C491&gt;=400,ROUND('201920 DATA'!F491/$C491,2),"")))</f>
        <v>0.45</v>
      </c>
      <c r="I491" s="296">
        <f>IF(OR($B491="*",$B491&lt;400),"",IF(AND('201920 DATA'!Y491="*",$B491&gt;=400),"*",IF($B491&gt;=400,ROUND('201920 DATA'!Y491/$B491,2),"")))</f>
        <v>0.21</v>
      </c>
      <c r="J491" s="296">
        <f>IF(OR($B491="*",$B491&lt;400),"",IF(AND('201920 DATA'!Z491="*",$B491&gt;=400),"*",IF($B491&gt;=400,ROUND('201920 DATA'!Z491/$B491,2),"")))</f>
        <v>0.38</v>
      </c>
      <c r="K491" s="296">
        <f>IF(OR($B491="*",$B491&lt;400),"",IF(AND('201920 DATA'!AA491="*",$B491&gt;=400),"*",IF($B491&gt;=400,ROUND('201920 DATA'!AA491/$B491,2),"")))</f>
        <v>0.18</v>
      </c>
      <c r="L491" s="296">
        <f>IF(OR($B491="*",$B491&lt;400),"",IF(AND('201920 DATA'!AB491="*",$B491&gt;=400),"*",IF($B491&gt;=400,ROUND('201920 DATA'!AB491/$B491,2),"")))</f>
        <v>0.12</v>
      </c>
      <c r="M491" s="296">
        <f>IF(OR($B491="*",$B491&lt;400),"",IF(AND('201920 DATA'!AC491="*",$B491&gt;=400),"*",IF($B491&gt;=400,ROUND('201920 DATA'!AC491/$B491,2),"")))</f>
        <v>0.08</v>
      </c>
      <c r="N491" s="296">
        <f>IF(OR($B491="*",$B491&lt;400),"",IF(AND('201920 DATA'!AD491="*",$B491&gt;=400),"*",IF($B491&gt;=400,ROUND('201920 DATA'!AD491/$B491,2),"")))</f>
        <v>0.04</v>
      </c>
      <c r="O491" s="296" t="str">
        <f>IF(OR($B491="*",$B491&lt;400),"",IF(AND('201920 DATA'!AE491="*",$B491&gt;=400),"*",IF($B491&gt;=400,ROUND('201920 DATA'!AE491/$B491,2),"")))</f>
        <v>*</v>
      </c>
      <c r="P491" s="297"/>
      <c r="Q491" s="296">
        <f>IF(OR($B491="*",$B491&lt;400),"",IF(AND('201920 DATA'!FO491="*",$B491&gt;=400),"*",IF($B491&gt;=400,ROUND('201920 DATA'!FO491/$B491,2),"")))</f>
        <v>0</v>
      </c>
      <c r="R491" s="289">
        <f>IF(OR($C491="*",$C491&lt;400),"",IF(AND('201920 DATA'!F491="*",$C491&gt;=400),"*",IF($C491&gt;=400,ROUND('201920 DATA'!F491/$C491,2),"")))</f>
        <v>0.45</v>
      </c>
      <c r="S491" s="289">
        <f>IF(OR($C491="*",$C491&lt;400),"",IF(AND('201920 DATA'!G491="*",$C491&gt;=400),"*",IF($C491&gt;=400,ROUND('201920 DATA'!G491/$C491,2),"")))</f>
        <v>0.52</v>
      </c>
      <c r="T491" s="289">
        <f>IF(OR($C491="*",$C491&lt;400),"",IF(AND('201920 DATA'!H491="*",$C491&gt;=400),"*",IF($C491&gt;=400,ROUND('201920 DATA'!H491/$C491,2),"")))</f>
        <v>0.01</v>
      </c>
      <c r="U491" s="289">
        <f>IF(OR($C491="*",$C491&lt;400),"",IF(AND('201920 DATA'!FP491="*",$C491&gt;=400),"*",IF($C491&gt;=400,ROUND('201920 DATA'!FP491/$C491,2),"")))</f>
        <v>0.01</v>
      </c>
      <c r="V491" s="312" t="str">
        <f>IF(OR($D491="*",$D491&lt;400),"",IF(AND('201920 DATA'!M491="*",$D491&gt;=400),"*",IF($D491&gt;=400,ROUND('201920 DATA'!M491/$D491,2),"")))</f>
        <v/>
      </c>
      <c r="W491" s="312" t="str">
        <f>IF(OR($D491="*",$D491&lt;400),"",IF(AND('201920 DATA'!N491="*",$D491&gt;=400),"*",IF($D491&gt;=400,ROUND('201920 DATA'!N491/$D491,2),"")))</f>
        <v/>
      </c>
      <c r="X491" s="312" t="str">
        <f>IF(OR($D491="*",$D491&lt;400),"",IF(AND('201920 DATA'!O491="*",$D491&gt;=400),"*",IF($D491&gt;=400,ROUND('201920 DATA'!O491/$D491,2),"")))</f>
        <v/>
      </c>
      <c r="Y491" s="312" t="str">
        <f>IF(OR($D491="*",$D491&lt;400),"",IF(AND('201920 DATA'!P491="*",$D491&gt;=400),"*",IF($D491&gt;=400,ROUND('201920 DATA'!P491/$D491,2),"")))</f>
        <v/>
      </c>
      <c r="Z491" s="312" t="str">
        <f>IF(OR($D491="*",$D491&lt;400),"",IF(AND('201920 DATA'!Q491="*",$D491&gt;=400),"*",IF($D491&gt;=400,ROUND('201920 DATA'!Q491/$D491,2),"")))</f>
        <v/>
      </c>
      <c r="AA491" s="312" t="str">
        <f>IF(OR($D491="*",$D491&lt;400),"",IF(AND('201920 DATA'!R491="*",$D491&gt;=400),"*",IF($D491&gt;=400,ROUND('201920 DATA'!R491/$D491,2),"")))</f>
        <v/>
      </c>
      <c r="AB491" s="312" t="str">
        <f>IF(OR($D491="*",$D491&lt;400),"",IF(AND('201920 DATA'!S491="*",$D491&gt;=400),"*",IF($D491&gt;=400,ROUND('201920 DATA'!S491/$D491,2),"")))</f>
        <v/>
      </c>
      <c r="AC491" s="312" t="str">
        <f>IF(OR($D491="*",$D491&lt;400),"",IF(AND('201920 DATA'!T491="*",$D491&gt;=400),"*",IF($D491&gt;=400,ROUND('201920 DATA'!T491/$D491,2),"")))</f>
        <v/>
      </c>
      <c r="AD491" s="289">
        <f>IF(OR($C491="*",$C491&lt;400),"",IF(AND('201920 DATA'!BC491="*",$C491&gt;=400),"*",IF($C491&gt;=400,ROUND('201920 DATA'!BC491/$C491,2),"")))</f>
        <v>0</v>
      </c>
      <c r="AE491" s="289">
        <f>IF(OR($C491="*",$C491&lt;400),"",IF(AND('201920 DATA'!BD491="*",$C491&gt;=400),"*",IF($C491&gt;=400,ROUND('201920 DATA'!BD491/$C491,2),"")))</f>
        <v>0</v>
      </c>
      <c r="AF491" s="289">
        <f>IF(OR($C491="*",$C491&lt;400),"",IF(AND('201920 DATA'!BE491="*",$C491&gt;=400),"*",IF($C491&gt;=400,ROUND('201920 DATA'!BE491/$C491,2),"")))</f>
        <v>0</v>
      </c>
      <c r="AG491" s="289">
        <f>IF(OR($C491="*",$C491&lt;400),"",IF(AND('201920 DATA'!BF491="*",$C491&gt;=400),"*",IF($C491&gt;=400,ROUND('201920 DATA'!BF491/$C491,2),"")))</f>
        <v>0</v>
      </c>
      <c r="AH491" s="289">
        <f>IF(OR($C491="*",$C491&lt;400),"",IF(AND('201920 DATA'!BG491="*",$C491&gt;=400),"*",IF($C491&gt;=400,ROUND('201920 DATA'!BG491/$C491,2),"")))</f>
        <v>0.38</v>
      </c>
      <c r="AI491" s="289" t="str">
        <f>IF(OR($C491="*",$C491&lt;400),"",IF(AND('201920 DATA'!BH491="*",$C491&gt;=400),"*",IF($C491&gt;=400,ROUND('201920 DATA'!BH491/$C491,2),"")))</f>
        <v>*</v>
      </c>
      <c r="AJ491" s="289">
        <f>IF(OR($C491="*",$C491&lt;400),"",IF(AND('201920 DATA'!BI491="*",$C491&gt;=400),"*",IF($C491&gt;=400,ROUND('201920 DATA'!BI491/$C491,2),"")))</f>
        <v>0</v>
      </c>
      <c r="AK491" s="289">
        <f>IF(OR($C491="*",$C491&lt;400),"",IF(AND('201920 DATA'!BJ491="*",$C491&gt;=400),"*",IF($C491&gt;=400,ROUND('201920 DATA'!BJ491/$C491,2),"")))</f>
        <v>0</v>
      </c>
      <c r="AL491" s="289">
        <f>IF(OR($C491="*",$C491&lt;400),"",IF(AND('201920 DATA'!BK491="*",$C491&gt;=400),"*",IF($C491&gt;=400,ROUND('201920 DATA'!BK491/$C491,2),"")))</f>
        <v>0</v>
      </c>
      <c r="AM491" s="289">
        <f>IF(OR($C491="*",$C491&lt;400),"",IF(AND('201920 DATA'!BL491="*",$C491&gt;=400),"*",IF($C491&gt;=400,ROUND('201920 DATA'!BL491/$C491,2),"")))</f>
        <v>0</v>
      </c>
      <c r="AN491" s="289">
        <f>IF(OR($C491="*",$C491&lt;400),"",IF(AND('201920 DATA'!BM491="*",$C491&gt;=400),"*",IF($C491&gt;=400,ROUND('201920 DATA'!BM491/$C491,2),"")))</f>
        <v>0</v>
      </c>
      <c r="AO491" s="289">
        <f>IF(OR($C491="*",$C491&lt;400),"",IF(AND('201920 DATA'!BN491="*",$C491&gt;=400),"*",IF($C491&gt;=400,ROUND('201920 DATA'!BN491/$C491,2),"")))</f>
        <v>0</v>
      </c>
      <c r="AP491" s="289">
        <f>IF(OR($C491="*",$C491&lt;400),"",IF(AND('201920 DATA'!BO491="*",$C491&gt;=400),"*",IF($C491&gt;=400,ROUND('201920 DATA'!BO491/$C491,2),"")))</f>
        <v>0</v>
      </c>
      <c r="AQ491" s="289">
        <f>IF(OR($C491="*",$C491&lt;400),"",IF(AND('201920 DATA'!BP491="*",$C491&gt;=400),"*",IF($C491&gt;=400,ROUND('201920 DATA'!BP491/$C491,2),"")))</f>
        <v>0</v>
      </c>
      <c r="AR491" s="289">
        <f>IF(OR($C491="*",$C491&lt;400),"",IF(AND('201920 DATA'!BQ491="*",$C491&gt;=400),"*",IF($C491&gt;=400,ROUND('201920 DATA'!BQ491/$C491,2),"")))</f>
        <v>0</v>
      </c>
      <c r="AS491" s="289">
        <f>IF(OR($C491="*",$C491&lt;400),"",IF(AND('201920 DATA'!BR491="*",$C491&gt;=400),"*",IF($C491&gt;=400,ROUND('201920 DATA'!BR491/$C491,2),"")))</f>
        <v>0</v>
      </c>
      <c r="AT491" s="289">
        <f>IF(OR($C491="*",$C491&lt;400),"",IF(AND('201920 DATA'!BS491="*",$C491&gt;=400),"*",IF($C491&gt;=400,ROUND('201920 DATA'!BS491/$C491,2),"")))</f>
        <v>0</v>
      </c>
      <c r="AU491" s="289">
        <f>IF(OR($C491="*",$C491&lt;400),"",IF(AND('201920 DATA'!BT491="*",$C491&gt;=400),"*",IF($C491&gt;=400,ROUND('201920 DATA'!BT491/$C491,2),"")))</f>
        <v>0.62</v>
      </c>
      <c r="AV491" s="289">
        <f>IF(OR($C491="*",$C491&lt;400),"",IF(AND('201920 DATA'!BU491="*",$C491&gt;=400),"*",IF($C491&gt;=400,ROUND('201920 DATA'!BU491/$C491,2),"")))</f>
        <v>0</v>
      </c>
      <c r="AW491" s="289">
        <f>IF(OR($C491="*",$C491&lt;400),"",IF(AND('201920 DATA'!BV491="*",$C491&gt;=400),"*",IF($C491&gt;=400,ROUND('201920 DATA'!BV491/$C491,2),"")))</f>
        <v>0</v>
      </c>
      <c r="AX491" s="289" t="str">
        <f>IF(OR($C491="*",$C491&lt;400),"",IF(AND('201920 DATA'!BW491="*",$C491&gt;=400),"*",IF($C491&gt;=400,ROUND('201920 DATA'!BW491/$C491,2),"")))</f>
        <v>*</v>
      </c>
      <c r="AZ491" s="365">
        <v>2495</v>
      </c>
    </row>
    <row r="492" spans="1:52" x14ac:dyDescent="0.2">
      <c r="A492" s="371" t="s">
        <v>257</v>
      </c>
      <c r="B492" s="287">
        <f>'201920 DATA'!B492</f>
        <v>259205</v>
      </c>
      <c r="C492" s="288">
        <f>'201920 DATA'!C492</f>
        <v>221920</v>
      </c>
      <c r="D492" s="293">
        <f>'201920 DATA'!FQ492</f>
        <v>64090</v>
      </c>
      <c r="F492" s="313">
        <f t="shared" si="14"/>
        <v>0.05</v>
      </c>
      <c r="G492" s="295">
        <f t="shared" si="15"/>
        <v>0.86</v>
      </c>
      <c r="H492" s="289">
        <f>IF(OR($C492="*",$C492&lt;400),"",IF(AND('201920 DATA'!F492="*",$C492&gt;=400),"*",IF($C492&gt;=400,ROUND('201920 DATA'!F492/$C492,2),"")))</f>
        <v>0.25</v>
      </c>
      <c r="I492" s="296">
        <f>IF(OR($B492="*",$B492&lt;400),"",IF(AND('201920 DATA'!Y492="*",$B492&gt;=400),"*",IF($B492&gt;=400,ROUND('201920 DATA'!Y492/$B492,2),"")))</f>
        <v>0.09</v>
      </c>
      <c r="J492" s="296">
        <f>IF(OR($B492="*",$B492&lt;400),"",IF(AND('201920 DATA'!Z492="*",$B492&gt;=400),"*",IF($B492&gt;=400,ROUND('201920 DATA'!Z492/$B492,2),"")))</f>
        <v>0.1</v>
      </c>
      <c r="K492" s="296">
        <f>IF(OR($B492="*",$B492&lt;400),"",IF(AND('201920 DATA'!AA492="*",$B492&gt;=400),"*",IF($B492&gt;=400,ROUND('201920 DATA'!AA492/$B492,2),"")))</f>
        <v>0.2</v>
      </c>
      <c r="L492" s="296">
        <f>IF(OR($B492="*",$B492&lt;400),"",IF(AND('201920 DATA'!AB492="*",$B492&gt;=400),"*",IF($B492&gt;=400,ROUND('201920 DATA'!AB492/$B492,2),"")))</f>
        <v>0.19</v>
      </c>
      <c r="M492" s="296">
        <f>IF(OR($B492="*",$B492&lt;400),"",IF(AND('201920 DATA'!AC492="*",$B492&gt;=400),"*",IF($B492&gt;=400,ROUND('201920 DATA'!AC492/$B492,2),"")))</f>
        <v>0.22</v>
      </c>
      <c r="N492" s="296">
        <f>IF(OR($B492="*",$B492&lt;400),"",IF(AND('201920 DATA'!AD492="*",$B492&gt;=400),"*",IF($B492&gt;=400,ROUND('201920 DATA'!AD492/$B492,2),"")))</f>
        <v>0.15</v>
      </c>
      <c r="O492" s="296">
        <f>IF(OR($B492="*",$B492&lt;400),"",IF(AND('201920 DATA'!AE492="*",$B492&gt;=400),"*",IF($B492&gt;=400,ROUND('201920 DATA'!AE492/$B492,2),"")))</f>
        <v>0.02</v>
      </c>
      <c r="P492" s="297"/>
      <c r="Q492" s="296">
        <f>IF(OR($B492="*",$B492&lt;400),"",IF(AND('201920 DATA'!FO492="*",$B492&gt;=400),"*",IF($B492&gt;=400,ROUND('201920 DATA'!FO492/$B492,2),"")))</f>
        <v>0.68</v>
      </c>
      <c r="R492" s="289">
        <f>IF(OR($C492="*",$C492&lt;400),"",IF(AND('201920 DATA'!F492="*",$C492&gt;=400),"*",IF($C492&gt;=400,ROUND('201920 DATA'!F492/$C492,2),"")))</f>
        <v>0.25</v>
      </c>
      <c r="S492" s="289">
        <f>IF(OR($C492="*",$C492&lt;400),"",IF(AND('201920 DATA'!G492="*",$C492&gt;=400),"*",IF($C492&gt;=400,ROUND('201920 DATA'!G492/$C492,2),"")))</f>
        <v>0.25</v>
      </c>
      <c r="T492" s="289">
        <f>IF(OR($C492="*",$C492&lt;400),"",IF(AND('201920 DATA'!H492="*",$C492&gt;=400),"*",IF($C492&gt;=400,ROUND('201920 DATA'!H492/$C492,2),"")))</f>
        <v>0.33</v>
      </c>
      <c r="U492" s="289">
        <f>IF(OR($C492="*",$C492&lt;400),"",IF(AND('201920 DATA'!FP492="*",$C492&gt;=400),"*",IF($C492&gt;=400,ROUND('201920 DATA'!FP492/$C492,2),"")))</f>
        <v>0.17</v>
      </c>
      <c r="V492" s="312">
        <f>IF(OR($D492="*",$D492&lt;400),"",IF(AND('201920 DATA'!M492="*",$D492&gt;=400),"*",IF($D492&gt;=400,ROUND('201920 DATA'!M492/$D492,2),"")))</f>
        <v>0</v>
      </c>
      <c r="W492" s="312">
        <f>IF(OR($D492="*",$D492&lt;400),"",IF(AND('201920 DATA'!N492="*",$D492&gt;=400),"*",IF($D492&gt;=400,ROUND('201920 DATA'!N492/$D492,2),"")))</f>
        <v>0.52</v>
      </c>
      <c r="X492" s="312">
        <f>IF(OR($D492="*",$D492&lt;400),"",IF(AND('201920 DATA'!O492="*",$D492&gt;=400),"*",IF($D492&gt;=400,ROUND('201920 DATA'!O492/$D492,2),"")))</f>
        <v>0.22</v>
      </c>
      <c r="Y492" s="312">
        <f>IF(OR($D492="*",$D492&lt;400),"",IF(AND('201920 DATA'!P492="*",$D492&gt;=400),"*",IF($D492&gt;=400,ROUND('201920 DATA'!P492/$D492,2),"")))</f>
        <v>0.11</v>
      </c>
      <c r="Z492" s="312">
        <f>IF(OR($D492="*",$D492&lt;400),"",IF(AND('201920 DATA'!Q492="*",$D492&gt;=400),"*",IF($D492&gt;=400,ROUND('201920 DATA'!Q492/$D492,2),"")))</f>
        <v>0.11</v>
      </c>
      <c r="AA492" s="312">
        <f>IF(OR($D492="*",$D492&lt;400),"",IF(AND('201920 DATA'!R492="*",$D492&gt;=400),"*",IF($D492&gt;=400,ROUND('201920 DATA'!R492/$D492,2),"")))</f>
        <v>0.03</v>
      </c>
      <c r="AB492" s="312">
        <f>IF(OR($D492="*",$D492&lt;400),"",IF(AND('201920 DATA'!S492="*",$D492&gt;=400),"*",IF($D492&gt;=400,ROUND('201920 DATA'!S492/$D492,2),"")))</f>
        <v>0.01</v>
      </c>
      <c r="AC492" s="312">
        <f>IF(OR($D492="*",$D492&lt;400),"",IF(AND('201920 DATA'!T492="*",$D492&gt;=400),"*",IF($D492&gt;=400,ROUND('201920 DATA'!T492/$D492,2),"")))</f>
        <v>0</v>
      </c>
      <c r="AD492" s="289">
        <f>IF(OR($C492="*",$C492&lt;400),"",IF(AND('201920 DATA'!BC492="*",$C492&gt;=400),"*",IF($C492&gt;=400,ROUND('201920 DATA'!BC492/$C492,2),"")))</f>
        <v>0.02</v>
      </c>
      <c r="AE492" s="289">
        <f>IF(OR($C492="*",$C492&lt;400),"",IF(AND('201920 DATA'!BD492="*",$C492&gt;=400),"*",IF($C492&gt;=400,ROUND('201920 DATA'!BD492/$C492,2),"")))</f>
        <v>0.18</v>
      </c>
      <c r="AF492" s="289">
        <f>IF(OR($C492="*",$C492&lt;400),"",IF(AND('201920 DATA'!BE492="*",$C492&gt;=400),"*",IF($C492&gt;=400,ROUND('201920 DATA'!BE492/$C492,2),"")))</f>
        <v>0.04</v>
      </c>
      <c r="AG492" s="289">
        <f>IF(OR($C492="*",$C492&lt;400),"",IF(AND('201920 DATA'!BF492="*",$C492&gt;=400),"*",IF($C492&gt;=400,ROUND('201920 DATA'!BF492/$C492,2),"")))</f>
        <v>0.03</v>
      </c>
      <c r="AH492" s="289">
        <f>IF(OR($C492="*",$C492&lt;400),"",IF(AND('201920 DATA'!BG492="*",$C492&gt;=400),"*",IF($C492&gt;=400,ROUND('201920 DATA'!BG492/$C492,2),"")))</f>
        <v>0</v>
      </c>
      <c r="AI492" s="289">
        <f>IF(OR($C492="*",$C492&lt;400),"",IF(AND('201920 DATA'!BH492="*",$C492&gt;=400),"*",IF($C492&gt;=400,ROUND('201920 DATA'!BH492/$C492,2),"")))</f>
        <v>0.05</v>
      </c>
      <c r="AJ492" s="289">
        <f>IF(OR($C492="*",$C492&lt;400),"",IF(AND('201920 DATA'!BI492="*",$C492&gt;=400),"*",IF($C492&gt;=400,ROUND('201920 DATA'!BI492/$C492,2),"")))</f>
        <v>0.03</v>
      </c>
      <c r="AK492" s="289">
        <f>IF(OR($C492="*",$C492&lt;400),"",IF(AND('201920 DATA'!BJ492="*",$C492&gt;=400),"*",IF($C492&gt;=400,ROUND('201920 DATA'!BJ492/$C492,2),"")))</f>
        <v>0</v>
      </c>
      <c r="AL492" s="289">
        <f>IF(OR($C492="*",$C492&lt;400),"",IF(AND('201920 DATA'!BK492="*",$C492&gt;=400),"*",IF($C492&gt;=400,ROUND('201920 DATA'!BK492/$C492,2),"")))</f>
        <v>0.06</v>
      </c>
      <c r="AM492" s="289">
        <f>IF(OR($C492="*",$C492&lt;400),"",IF(AND('201920 DATA'!BL492="*",$C492&gt;=400),"*",IF($C492&gt;=400,ROUND('201920 DATA'!BL492/$C492,2),"")))</f>
        <v>0.04</v>
      </c>
      <c r="AN492" s="289">
        <f>IF(OR($C492="*",$C492&lt;400),"",IF(AND('201920 DATA'!BM492="*",$C492&gt;=400),"*",IF($C492&gt;=400,ROUND('201920 DATA'!BM492/$C492,2),"")))</f>
        <v>0.08</v>
      </c>
      <c r="AO492" s="289">
        <f>IF(OR($C492="*",$C492&lt;400),"",IF(AND('201920 DATA'!BN492="*",$C492&gt;=400),"*",IF($C492&gt;=400,ROUND('201920 DATA'!BN492/$C492,2),"")))</f>
        <v>0.01</v>
      </c>
      <c r="AP492" s="289">
        <f>IF(OR($C492="*",$C492&lt;400),"",IF(AND('201920 DATA'!BO492="*",$C492&gt;=400),"*",IF($C492&gt;=400,ROUND('201920 DATA'!BO492/$C492,2),"")))</f>
        <v>0.04</v>
      </c>
      <c r="AQ492" s="289">
        <f>IF(OR($C492="*",$C492&lt;400),"",IF(AND('201920 DATA'!BP492="*",$C492&gt;=400),"*",IF($C492&gt;=400,ROUND('201920 DATA'!BP492/$C492,2),"")))</f>
        <v>0.06</v>
      </c>
      <c r="AR492" s="289">
        <f>IF(OR($C492="*",$C492&lt;400),"",IF(AND('201920 DATA'!BQ492="*",$C492&gt;=400),"*",IF($C492&gt;=400,ROUND('201920 DATA'!BQ492/$C492,2),"")))</f>
        <v>0.13</v>
      </c>
      <c r="AS492" s="289">
        <f>IF(OR($C492="*",$C492&lt;400),"",IF(AND('201920 DATA'!BR492="*",$C492&gt;=400),"*",IF($C492&gt;=400,ROUND('201920 DATA'!BR492/$C492,2),"")))</f>
        <v>0.02</v>
      </c>
      <c r="AT492" s="289">
        <f>IF(OR($C492="*",$C492&lt;400),"",IF(AND('201920 DATA'!BS492="*",$C492&gt;=400),"*",IF($C492&gt;=400,ROUND('201920 DATA'!BS492/$C492,2),"")))</f>
        <v>0.01</v>
      </c>
      <c r="AU492" s="289">
        <f>IF(OR($C492="*",$C492&lt;400),"",IF(AND('201920 DATA'!BT492="*",$C492&gt;=400),"*",IF($C492&gt;=400,ROUND('201920 DATA'!BT492/$C492,2),"")))</f>
        <v>0.06</v>
      </c>
      <c r="AV492" s="289">
        <f>IF(OR($C492="*",$C492&lt;400),"",IF(AND('201920 DATA'!BU492="*",$C492&gt;=400),"*",IF($C492&gt;=400,ROUND('201920 DATA'!BU492/$C492,2),"")))</f>
        <v>0.04</v>
      </c>
      <c r="AW492" s="289">
        <f>IF(OR($C492="*",$C492&lt;400),"",IF(AND('201920 DATA'!BV492="*",$C492&gt;=400),"*",IF($C492&gt;=400,ROUND('201920 DATA'!BV492/$C492,2),"")))</f>
        <v>0</v>
      </c>
      <c r="AX492" s="289">
        <f>IF(OR($C492="*",$C492&lt;400),"",IF(AND('201920 DATA'!BW492="*",$C492&gt;=400),"*",IF($C492&gt;=400,ROUND('201920 DATA'!BW492/$C492,2),"")))</f>
        <v>0.08</v>
      </c>
      <c r="AZ492" s="365">
        <v>246390</v>
      </c>
    </row>
    <row r="493" spans="1:52" x14ac:dyDescent="0.2">
      <c r="A493" s="371" t="s">
        <v>567</v>
      </c>
      <c r="B493" s="287">
        <f>'201920 DATA'!B493</f>
        <v>170995</v>
      </c>
      <c r="C493" s="288">
        <f>'201920 DATA'!C493</f>
        <v>138520</v>
      </c>
      <c r="D493" s="293">
        <f>'201920 DATA'!FQ493</f>
        <v>48925</v>
      </c>
      <c r="F493" s="313">
        <f t="shared" si="14"/>
        <v>0.03</v>
      </c>
      <c r="G493" s="295">
        <f t="shared" si="15"/>
        <v>0.81</v>
      </c>
      <c r="H493" s="289">
        <f>IF(OR($C493="*",$C493&lt;400),"",IF(AND('201920 DATA'!F493="*",$C493&gt;=400),"*",IF($C493&gt;=400,ROUND('201920 DATA'!F493/$C493,2),"")))</f>
        <v>0.45</v>
      </c>
      <c r="I493" s="296">
        <f>IF(OR($B493="*",$B493&lt;400),"",IF(AND('201920 DATA'!Y493="*",$B493&gt;=400),"*",IF($B493&gt;=400,ROUND('201920 DATA'!Y493/$B493,2),"")))</f>
        <v>0.08</v>
      </c>
      <c r="J493" s="296">
        <f>IF(OR($B493="*",$B493&lt;400),"",IF(AND('201920 DATA'!Z493="*",$B493&gt;=400),"*",IF($B493&gt;=400,ROUND('201920 DATA'!Z493/$B493,2),"")))</f>
        <v>7.0000000000000007E-2</v>
      </c>
      <c r="K493" s="296">
        <f>IF(OR($B493="*",$B493&lt;400),"",IF(AND('201920 DATA'!AA493="*",$B493&gt;=400),"*",IF($B493&gt;=400,ROUND('201920 DATA'!AA493/$B493,2),"")))</f>
        <v>0.1</v>
      </c>
      <c r="L493" s="296">
        <f>IF(OR($B493="*",$B493&lt;400),"",IF(AND('201920 DATA'!AB493="*",$B493&gt;=400),"*",IF($B493&gt;=400,ROUND('201920 DATA'!AB493/$B493,2),"")))</f>
        <v>0.14000000000000001</v>
      </c>
      <c r="M493" s="296">
        <f>IF(OR($B493="*",$B493&lt;400),"",IF(AND('201920 DATA'!AC493="*",$B493&gt;=400),"*",IF($B493&gt;=400,ROUND('201920 DATA'!AC493/$B493,2),"")))</f>
        <v>0.25</v>
      </c>
      <c r="N493" s="296">
        <f>IF(OR($B493="*",$B493&lt;400),"",IF(AND('201920 DATA'!AD493="*",$B493&gt;=400),"*",IF($B493&gt;=400,ROUND('201920 DATA'!AD493/$B493,2),"")))</f>
        <v>0.28999999999999998</v>
      </c>
      <c r="O493" s="296">
        <f>IF(OR($B493="*",$B493&lt;400),"",IF(AND('201920 DATA'!AE493="*",$B493&gt;=400),"*",IF($B493&gt;=400,ROUND('201920 DATA'!AE493/$B493,2),"")))</f>
        <v>0.06</v>
      </c>
      <c r="P493" s="297"/>
      <c r="Q493" s="296">
        <f>IF(OR($B493="*",$B493&lt;400),"",IF(AND('201920 DATA'!FO493="*",$B493&gt;=400),"*",IF($B493&gt;=400,ROUND('201920 DATA'!FO493/$B493,2),"")))</f>
        <v>0.56000000000000005</v>
      </c>
      <c r="R493" s="289">
        <f>IF(OR($C493="*",$C493&lt;400),"",IF(AND('201920 DATA'!F493="*",$C493&gt;=400),"*",IF($C493&gt;=400,ROUND('201920 DATA'!F493/$C493,2),"")))</f>
        <v>0.45</v>
      </c>
      <c r="S493" s="289">
        <f>IF(OR($C493="*",$C493&lt;400),"",IF(AND('201920 DATA'!G493="*",$C493&gt;=400),"*",IF($C493&gt;=400,ROUND('201920 DATA'!G493/$C493,2),"")))</f>
        <v>0.11</v>
      </c>
      <c r="T493" s="289">
        <f>IF(OR($C493="*",$C493&lt;400),"",IF(AND('201920 DATA'!H493="*",$C493&gt;=400),"*",IF($C493&gt;=400,ROUND('201920 DATA'!H493/$C493,2),"")))</f>
        <v>0.36</v>
      </c>
      <c r="U493" s="289">
        <f>IF(OR($C493="*",$C493&lt;400),"",IF(AND('201920 DATA'!FP493="*",$C493&gt;=400),"*",IF($C493&gt;=400,ROUND('201920 DATA'!FP493/$C493,2),"")))</f>
        <v>0.08</v>
      </c>
      <c r="V493" s="312">
        <f>IF(OR($D493="*",$D493&lt;400),"",IF(AND('201920 DATA'!M493="*",$D493&gt;=400),"*",IF($D493&gt;=400,ROUND('201920 DATA'!M493/$D493,2),"")))</f>
        <v>0</v>
      </c>
      <c r="W493" s="312">
        <f>IF(OR($D493="*",$D493&lt;400),"",IF(AND('201920 DATA'!N493="*",$D493&gt;=400),"*",IF($D493&gt;=400,ROUND('201920 DATA'!N493/$D493,2),"")))</f>
        <v>0.43</v>
      </c>
      <c r="X493" s="312">
        <f>IF(OR($D493="*",$D493&lt;400),"",IF(AND('201920 DATA'!O493="*",$D493&gt;=400),"*",IF($D493&gt;=400,ROUND('201920 DATA'!O493/$D493,2),"")))</f>
        <v>0.28000000000000003</v>
      </c>
      <c r="Y493" s="312">
        <f>IF(OR($D493="*",$D493&lt;400),"",IF(AND('201920 DATA'!P493="*",$D493&gt;=400),"*",IF($D493&gt;=400,ROUND('201920 DATA'!P493/$D493,2),"")))</f>
        <v>0.11</v>
      </c>
      <c r="Z493" s="312">
        <f>IF(OR($D493="*",$D493&lt;400),"",IF(AND('201920 DATA'!Q493="*",$D493&gt;=400),"*",IF($D493&gt;=400,ROUND('201920 DATA'!Q493/$D493,2),"")))</f>
        <v>0.12</v>
      </c>
      <c r="AA493" s="312">
        <f>IF(OR($D493="*",$D493&lt;400),"",IF(AND('201920 DATA'!R493="*",$D493&gt;=400),"*",IF($D493&gt;=400,ROUND('201920 DATA'!R493/$D493,2),"")))</f>
        <v>0.04</v>
      </c>
      <c r="AB493" s="312">
        <f>IF(OR($D493="*",$D493&lt;400),"",IF(AND('201920 DATA'!S493="*",$D493&gt;=400),"*",IF($D493&gt;=400,ROUND('201920 DATA'!S493/$D493,2),"")))</f>
        <v>0.01</v>
      </c>
      <c r="AC493" s="312">
        <f>IF(OR($D493="*",$D493&lt;400),"",IF(AND('201920 DATA'!T493="*",$D493&gt;=400),"*",IF($D493&gt;=400,ROUND('201920 DATA'!T493/$D493,2),"")))</f>
        <v>0</v>
      </c>
      <c r="AD493" s="289">
        <f>IF(OR($C493="*",$C493&lt;400),"",IF(AND('201920 DATA'!BC493="*",$C493&gt;=400),"*",IF($C493&gt;=400,ROUND('201920 DATA'!BC493/$C493,2),"")))</f>
        <v>0.03</v>
      </c>
      <c r="AE493" s="289">
        <f>IF(OR($C493="*",$C493&lt;400),"",IF(AND('201920 DATA'!BD493="*",$C493&gt;=400),"*",IF($C493&gt;=400,ROUND('201920 DATA'!BD493/$C493,2),"")))</f>
        <v>0.15</v>
      </c>
      <c r="AF493" s="289">
        <f>IF(OR($C493="*",$C493&lt;400),"",IF(AND('201920 DATA'!BE493="*",$C493&gt;=400),"*",IF($C493&gt;=400,ROUND('201920 DATA'!BE493/$C493,2),"")))</f>
        <v>0.02</v>
      </c>
      <c r="AG493" s="289">
        <f>IF(OR($C493="*",$C493&lt;400),"",IF(AND('201920 DATA'!BF493="*",$C493&gt;=400),"*",IF($C493&gt;=400,ROUND('201920 DATA'!BF493/$C493,2),"")))</f>
        <v>0.02</v>
      </c>
      <c r="AH493" s="289">
        <f>IF(OR($C493="*",$C493&lt;400),"",IF(AND('201920 DATA'!BG493="*",$C493&gt;=400),"*",IF($C493&gt;=400,ROUND('201920 DATA'!BG493/$C493,2),"")))</f>
        <v>0.01</v>
      </c>
      <c r="AI493" s="289">
        <f>IF(OR($C493="*",$C493&lt;400),"",IF(AND('201920 DATA'!BH493="*",$C493&gt;=400),"*",IF($C493&gt;=400,ROUND('201920 DATA'!BH493/$C493,2),"")))</f>
        <v>0.02</v>
      </c>
      <c r="AJ493" s="289">
        <f>IF(OR($C493="*",$C493&lt;400),"",IF(AND('201920 DATA'!BI493="*",$C493&gt;=400),"*",IF($C493&gt;=400,ROUND('201920 DATA'!BI493/$C493,2),"")))</f>
        <v>0.04</v>
      </c>
      <c r="AK493" s="289">
        <f>IF(OR($C493="*",$C493&lt;400),"",IF(AND('201920 DATA'!BJ493="*",$C493&gt;=400),"*",IF($C493&gt;=400,ROUND('201920 DATA'!BJ493/$C493,2),"")))</f>
        <v>0</v>
      </c>
      <c r="AL493" s="289">
        <f>IF(OR($C493="*",$C493&lt;400),"",IF(AND('201920 DATA'!BK493="*",$C493&gt;=400),"*",IF($C493&gt;=400,ROUND('201920 DATA'!BK493/$C493,2),"")))</f>
        <v>0.06</v>
      </c>
      <c r="AM493" s="289">
        <f>IF(OR($C493="*",$C493&lt;400),"",IF(AND('201920 DATA'!BL493="*",$C493&gt;=400),"*",IF($C493&gt;=400,ROUND('201920 DATA'!BL493/$C493,2),"")))</f>
        <v>0.06</v>
      </c>
      <c r="AN493" s="289">
        <f>IF(OR($C493="*",$C493&lt;400),"",IF(AND('201920 DATA'!BM493="*",$C493&gt;=400),"*",IF($C493&gt;=400,ROUND('201920 DATA'!BM493/$C493,2),"")))</f>
        <v>0.15</v>
      </c>
      <c r="AO493" s="289">
        <f>IF(OR($C493="*",$C493&lt;400),"",IF(AND('201920 DATA'!BN493="*",$C493&gt;=400),"*",IF($C493&gt;=400,ROUND('201920 DATA'!BN493/$C493,2),"")))</f>
        <v>0.03</v>
      </c>
      <c r="AP493" s="289">
        <f>IF(OR($C493="*",$C493&lt;400),"",IF(AND('201920 DATA'!BO493="*",$C493&gt;=400),"*",IF($C493&gt;=400,ROUND('201920 DATA'!BO493/$C493,2),"")))</f>
        <v>0.05</v>
      </c>
      <c r="AQ493" s="289">
        <f>IF(OR($C493="*",$C493&lt;400),"",IF(AND('201920 DATA'!BP493="*",$C493&gt;=400),"*",IF($C493&gt;=400,ROUND('201920 DATA'!BP493/$C493,2),"")))</f>
        <v>0.05</v>
      </c>
      <c r="AR493" s="289">
        <f>IF(OR($C493="*",$C493&lt;400),"",IF(AND('201920 DATA'!BQ493="*",$C493&gt;=400),"*",IF($C493&gt;=400,ROUND('201920 DATA'!BQ493/$C493,2),"")))</f>
        <v>0.05</v>
      </c>
      <c r="AS493" s="289">
        <f>IF(OR($C493="*",$C493&lt;400),"",IF(AND('201920 DATA'!BR493="*",$C493&gt;=400),"*",IF($C493&gt;=400,ROUND('201920 DATA'!BR493/$C493,2),"")))</f>
        <v>0.01</v>
      </c>
      <c r="AT493" s="289">
        <f>IF(OR($C493="*",$C493&lt;400),"",IF(AND('201920 DATA'!BS493="*",$C493&gt;=400),"*",IF($C493&gt;=400,ROUND('201920 DATA'!BS493/$C493,2),"")))</f>
        <v>0</v>
      </c>
      <c r="AU493" s="289">
        <f>IF(OR($C493="*",$C493&lt;400),"",IF(AND('201920 DATA'!BT493="*",$C493&gt;=400),"*",IF($C493&gt;=400,ROUND('201920 DATA'!BT493/$C493,2),"")))</f>
        <v>0.13</v>
      </c>
      <c r="AV493" s="289">
        <f>IF(OR($C493="*",$C493&lt;400),"",IF(AND('201920 DATA'!BU493="*",$C493&gt;=400),"*",IF($C493&gt;=400,ROUND('201920 DATA'!BU493/$C493,2),"")))</f>
        <v>7.0000000000000007E-2</v>
      </c>
      <c r="AW493" s="289">
        <f>IF(OR($C493="*",$C493&lt;400),"",IF(AND('201920 DATA'!BV493="*",$C493&gt;=400),"*",IF($C493&gt;=400,ROUND('201920 DATA'!BV493/$C493,2),"")))</f>
        <v>0</v>
      </c>
      <c r="AX493" s="289">
        <f>IF(OR($C493="*",$C493&lt;400),"",IF(AND('201920 DATA'!BW493="*",$C493&gt;=400),"*",IF($C493&gt;=400,ROUND('201920 DATA'!BW493/$C493,2),"")))</f>
        <v>0.04</v>
      </c>
      <c r="AZ493" s="365">
        <v>165450</v>
      </c>
    </row>
    <row r="494" spans="1:52" x14ac:dyDescent="0.2">
      <c r="A494" s="371" t="s">
        <v>577</v>
      </c>
      <c r="B494" s="287">
        <f>'201920 DATA'!B494</f>
        <v>3605</v>
      </c>
      <c r="C494" s="288">
        <f>'201920 DATA'!C494</f>
        <v>3300</v>
      </c>
      <c r="D494" s="293" t="str">
        <f>'201920 DATA'!FQ494</f>
        <v>*</v>
      </c>
      <c r="F494" s="313">
        <f t="shared" si="14"/>
        <v>0.56000000000000005</v>
      </c>
      <c r="G494" s="295">
        <f t="shared" si="15"/>
        <v>0.92</v>
      </c>
      <c r="H494" s="289">
        <f>IF(OR($C494="*",$C494&lt;400),"",IF(AND('201920 DATA'!F494="*",$C494&gt;=400),"*",IF($C494&gt;=400,ROUND('201920 DATA'!F494/$C494,2),"")))</f>
        <v>0.1</v>
      </c>
      <c r="I494" s="296">
        <f>IF(OR($B494="*",$B494&lt;400),"",IF(AND('201920 DATA'!Y494="*",$B494&gt;=400),"*",IF($B494&gt;=400,ROUND('201920 DATA'!Y494/$B494,2),"")))</f>
        <v>0.06</v>
      </c>
      <c r="J494" s="296">
        <f>IF(OR($B494="*",$B494&lt;400),"",IF(AND('201920 DATA'!Z494="*",$B494&gt;=400),"*",IF($B494&gt;=400,ROUND('201920 DATA'!Z494/$B494,2),"")))</f>
        <v>7.0000000000000007E-2</v>
      </c>
      <c r="K494" s="296">
        <f>IF(OR($B494="*",$B494&lt;400),"",IF(AND('201920 DATA'!AA494="*",$B494&gt;=400),"*",IF($B494&gt;=400,ROUND('201920 DATA'!AA494/$B494,2),"")))</f>
        <v>0.06</v>
      </c>
      <c r="L494" s="296">
        <f>IF(OR($B494="*",$B494&lt;400),"",IF(AND('201920 DATA'!AB494="*",$B494&gt;=400),"*",IF($B494&gt;=400,ROUND('201920 DATA'!AB494/$B494,2),"")))</f>
        <v>0.09</v>
      </c>
      <c r="M494" s="296">
        <f>IF(OR($B494="*",$B494&lt;400),"",IF(AND('201920 DATA'!AC494="*",$B494&gt;=400),"*",IF($B494&gt;=400,ROUND('201920 DATA'!AC494/$B494,2),"")))</f>
        <v>0.14000000000000001</v>
      </c>
      <c r="N494" s="296">
        <f>IF(OR($B494="*",$B494&lt;400),"",IF(AND('201920 DATA'!AD494="*",$B494&gt;=400),"*",IF($B494&gt;=400,ROUND('201920 DATA'!AD494/$B494,2),"")))</f>
        <v>0.43</v>
      </c>
      <c r="O494" s="296">
        <f>IF(OR($B494="*",$B494&lt;400),"",IF(AND('201920 DATA'!AE494="*",$B494&gt;=400),"*",IF($B494&gt;=400,ROUND('201920 DATA'!AE494/$B494,2),"")))</f>
        <v>0.15</v>
      </c>
      <c r="P494" s="297"/>
      <c r="Q494" s="296" t="str">
        <f>IF(OR($B494="*",$B494&lt;400),"",IF(AND('201920 DATA'!FO494="*",$B494&gt;=400),"*",IF($B494&gt;=400,ROUND('201920 DATA'!FO494/$B494,2),"")))</f>
        <v>*</v>
      </c>
      <c r="R494" s="289">
        <f>IF(OR($C494="*",$C494&lt;400),"",IF(AND('201920 DATA'!F494="*",$C494&gt;=400),"*",IF($C494&gt;=400,ROUND('201920 DATA'!F494/$C494,2),"")))</f>
        <v>0.1</v>
      </c>
      <c r="S494" s="289">
        <f>IF(OR($C494="*",$C494&lt;400),"",IF(AND('201920 DATA'!G494="*",$C494&gt;=400),"*",IF($C494&gt;=400,ROUND('201920 DATA'!G494/$C494,2),"")))</f>
        <v>0.15</v>
      </c>
      <c r="T494" s="289">
        <f>IF(OR($C494="*",$C494&lt;400),"",IF(AND('201920 DATA'!H494="*",$C494&gt;=400),"*",IF($C494&gt;=400,ROUND('201920 DATA'!H494/$C494,2),"")))</f>
        <v>0.27</v>
      </c>
      <c r="U494" s="289">
        <f>IF(OR($C494="*",$C494&lt;400),"",IF(AND('201920 DATA'!FP494="*",$C494&gt;=400),"*",IF($C494&gt;=400,ROUND('201920 DATA'!FP494/$C494,2),"")))</f>
        <v>0.48</v>
      </c>
      <c r="V494" s="312" t="str">
        <f>IF(OR($D494="*",$D494&lt;400),"",IF(AND('201920 DATA'!M494="*",$D494&gt;=400),"*",IF($D494&gt;=400,ROUND('201920 DATA'!M494/$D494,2),"")))</f>
        <v/>
      </c>
      <c r="W494" s="312" t="str">
        <f>IF(OR($D494="*",$D494&lt;400),"",IF(AND('201920 DATA'!N494="*",$D494&gt;=400),"*",IF($D494&gt;=400,ROUND('201920 DATA'!N494/$D494,2),"")))</f>
        <v/>
      </c>
      <c r="X494" s="312" t="str">
        <f>IF(OR($D494="*",$D494&lt;400),"",IF(AND('201920 DATA'!O494="*",$D494&gt;=400),"*",IF($D494&gt;=400,ROUND('201920 DATA'!O494/$D494,2),"")))</f>
        <v/>
      </c>
      <c r="Y494" s="312" t="str">
        <f>IF(OR($D494="*",$D494&lt;400),"",IF(AND('201920 DATA'!P494="*",$D494&gt;=400),"*",IF($D494&gt;=400,ROUND('201920 DATA'!P494/$D494,2),"")))</f>
        <v/>
      </c>
      <c r="Z494" s="312" t="str">
        <f>IF(OR($D494="*",$D494&lt;400),"",IF(AND('201920 DATA'!Q494="*",$D494&gt;=400),"*",IF($D494&gt;=400,ROUND('201920 DATA'!Q494/$D494,2),"")))</f>
        <v/>
      </c>
      <c r="AA494" s="312" t="str">
        <f>IF(OR($D494="*",$D494&lt;400),"",IF(AND('201920 DATA'!R494="*",$D494&gt;=400),"*",IF($D494&gt;=400,ROUND('201920 DATA'!R494/$D494,2),"")))</f>
        <v/>
      </c>
      <c r="AB494" s="312" t="str">
        <f>IF(OR($D494="*",$D494&lt;400),"",IF(AND('201920 DATA'!S494="*",$D494&gt;=400),"*",IF($D494&gt;=400,ROUND('201920 DATA'!S494/$D494,2),"")))</f>
        <v/>
      </c>
      <c r="AC494" s="312" t="str">
        <f>IF(OR($D494="*",$D494&lt;400),"",IF(AND('201920 DATA'!T494="*",$D494&gt;=400),"*",IF($D494&gt;=400,ROUND('201920 DATA'!T494/$D494,2),"")))</f>
        <v/>
      </c>
      <c r="AD494" s="289">
        <f>IF(OR($C494="*",$C494&lt;400),"",IF(AND('201920 DATA'!BC494="*",$C494&gt;=400),"*",IF($C494&gt;=400,ROUND('201920 DATA'!BC494/$C494,2),"")))</f>
        <v>0</v>
      </c>
      <c r="AE494" s="289">
        <f>IF(OR($C494="*",$C494&lt;400),"",IF(AND('201920 DATA'!BD494="*",$C494&gt;=400),"*",IF($C494&gt;=400,ROUND('201920 DATA'!BD494/$C494,2),"")))</f>
        <v>0</v>
      </c>
      <c r="AF494" s="289">
        <f>IF(OR($C494="*",$C494&lt;400),"",IF(AND('201920 DATA'!BE494="*",$C494&gt;=400),"*",IF($C494&gt;=400,ROUND('201920 DATA'!BE494/$C494,2),"")))</f>
        <v>0</v>
      </c>
      <c r="AG494" s="289">
        <f>IF(OR($C494="*",$C494&lt;400),"",IF(AND('201920 DATA'!BF494="*",$C494&gt;=400),"*",IF($C494&gt;=400,ROUND('201920 DATA'!BF494/$C494,2),"")))</f>
        <v>0</v>
      </c>
      <c r="AH494" s="289">
        <f>IF(OR($C494="*",$C494&lt;400),"",IF(AND('201920 DATA'!BG494="*",$C494&gt;=400),"*",IF($C494&gt;=400,ROUND('201920 DATA'!BG494/$C494,2),"")))</f>
        <v>0</v>
      </c>
      <c r="AI494" s="289">
        <f>IF(OR($C494="*",$C494&lt;400),"",IF(AND('201920 DATA'!BH494="*",$C494&gt;=400),"*",IF($C494&gt;=400,ROUND('201920 DATA'!BH494/$C494,2),"")))</f>
        <v>0</v>
      </c>
      <c r="AJ494" s="289">
        <f>IF(OR($C494="*",$C494&lt;400),"",IF(AND('201920 DATA'!BI494="*",$C494&gt;=400),"*",IF($C494&gt;=400,ROUND('201920 DATA'!BI494/$C494,2),"")))</f>
        <v>0</v>
      </c>
      <c r="AK494" s="289">
        <f>IF(OR($C494="*",$C494&lt;400),"",IF(AND('201920 DATA'!BJ494="*",$C494&gt;=400),"*",IF($C494&gt;=400,ROUND('201920 DATA'!BJ494/$C494,2),"")))</f>
        <v>0</v>
      </c>
      <c r="AL494" s="289">
        <f>IF(OR($C494="*",$C494&lt;400),"",IF(AND('201920 DATA'!BK494="*",$C494&gt;=400),"*",IF($C494&gt;=400,ROUND('201920 DATA'!BK494/$C494,2),"")))</f>
        <v>0</v>
      </c>
      <c r="AM494" s="289">
        <f>IF(OR($C494="*",$C494&lt;400),"",IF(AND('201920 DATA'!BL494="*",$C494&gt;=400),"*",IF($C494&gt;=400,ROUND('201920 DATA'!BL494/$C494,2),"")))</f>
        <v>0</v>
      </c>
      <c r="AN494" s="289">
        <f>IF(OR($C494="*",$C494&lt;400),"",IF(AND('201920 DATA'!BM494="*",$C494&gt;=400),"*",IF($C494&gt;=400,ROUND('201920 DATA'!BM494/$C494,2),"")))</f>
        <v>0</v>
      </c>
      <c r="AO494" s="289">
        <f>IF(OR($C494="*",$C494&lt;400),"",IF(AND('201920 DATA'!BN494="*",$C494&gt;=400),"*",IF($C494&gt;=400,ROUND('201920 DATA'!BN494/$C494,2),"")))</f>
        <v>0</v>
      </c>
      <c r="AP494" s="289">
        <f>IF(OR($C494="*",$C494&lt;400),"",IF(AND('201920 DATA'!BO494="*",$C494&gt;=400),"*",IF($C494&gt;=400,ROUND('201920 DATA'!BO494/$C494,2),"")))</f>
        <v>0</v>
      </c>
      <c r="AQ494" s="289">
        <f>IF(OR($C494="*",$C494&lt;400),"",IF(AND('201920 DATA'!BP494="*",$C494&gt;=400),"*",IF($C494&gt;=400,ROUND('201920 DATA'!BP494/$C494,2),"")))</f>
        <v>0</v>
      </c>
      <c r="AR494" s="289">
        <f>IF(OR($C494="*",$C494&lt;400),"",IF(AND('201920 DATA'!BQ494="*",$C494&gt;=400),"*",IF($C494&gt;=400,ROUND('201920 DATA'!BQ494/$C494,2),"")))</f>
        <v>0</v>
      </c>
      <c r="AS494" s="289">
        <f>IF(OR($C494="*",$C494&lt;400),"",IF(AND('201920 DATA'!BR494="*",$C494&gt;=400),"*",IF($C494&gt;=400,ROUND('201920 DATA'!BR494/$C494,2),"")))</f>
        <v>0</v>
      </c>
      <c r="AT494" s="289">
        <f>IF(OR($C494="*",$C494&lt;400),"",IF(AND('201920 DATA'!BS494="*",$C494&gt;=400),"*",IF($C494&gt;=400,ROUND('201920 DATA'!BS494/$C494,2),"")))</f>
        <v>0</v>
      </c>
      <c r="AU494" s="289">
        <f>IF(OR($C494="*",$C494&lt;400),"",IF(AND('201920 DATA'!BT494="*",$C494&gt;=400),"*",IF($C494&gt;=400,ROUND('201920 DATA'!BT494/$C494,2),"")))</f>
        <v>1</v>
      </c>
      <c r="AV494" s="289" t="str">
        <f>IF(OR($C494="*",$C494&lt;400),"",IF(AND('201920 DATA'!BU494="*",$C494&gt;=400),"*",IF($C494&gt;=400,ROUND('201920 DATA'!BU494/$C494,2),"")))</f>
        <v>*</v>
      </c>
      <c r="AW494" s="289">
        <f>IF(OR($C494="*",$C494&lt;400),"",IF(AND('201920 DATA'!BV494="*",$C494&gt;=400),"*",IF($C494&gt;=400,ROUND('201920 DATA'!BV494/$C494,2),"")))</f>
        <v>0</v>
      </c>
      <c r="AX494" s="289">
        <f>IF(OR($C494="*",$C494&lt;400),"",IF(AND('201920 DATA'!BW494="*",$C494&gt;=400),"*",IF($C494&gt;=400,ROUND('201920 DATA'!BW494/$C494,2),"")))</f>
        <v>0</v>
      </c>
      <c r="AZ494" s="365">
        <v>1590</v>
      </c>
    </row>
    <row r="495" spans="1:52" x14ac:dyDescent="0.2">
      <c r="A495" s="371" t="s">
        <v>607</v>
      </c>
      <c r="B495" s="287">
        <f>'201920 DATA'!B495</f>
        <v>2525</v>
      </c>
      <c r="C495" s="288">
        <f>'201920 DATA'!C495</f>
        <v>2525</v>
      </c>
      <c r="D495" s="293">
        <f>'201920 DATA'!FQ495</f>
        <v>0</v>
      </c>
      <c r="F495" s="313">
        <f t="shared" si="14"/>
        <v>0.08</v>
      </c>
      <c r="G495" s="295">
        <f t="shared" si="15"/>
        <v>1</v>
      </c>
      <c r="H495" s="289">
        <f>IF(OR($C495="*",$C495&lt;400),"",IF(AND('201920 DATA'!F495="*",$C495&gt;=400),"*",IF($C495&gt;=400,ROUND('201920 DATA'!F495/$C495,2),"")))</f>
        <v>0</v>
      </c>
      <c r="I495" s="296" t="str">
        <f>IF(OR($B495="*",$B495&lt;400),"",IF(AND('201920 DATA'!Y495="*",$B495&gt;=400),"*",IF($B495&gt;=400,ROUND('201920 DATA'!Y495/$B495,2),"")))</f>
        <v>*</v>
      </c>
      <c r="J495" s="296" t="str">
        <f>IF(OR($B495="*",$B495&lt;400),"",IF(AND('201920 DATA'!Z495="*",$B495&gt;=400),"*",IF($B495&gt;=400,ROUND('201920 DATA'!Z495/$B495,2),"")))</f>
        <v>*</v>
      </c>
      <c r="K495" s="296" t="str">
        <f>IF(OR($B495="*",$B495&lt;400),"",IF(AND('201920 DATA'!AA495="*",$B495&gt;=400),"*",IF($B495&gt;=400,ROUND('201920 DATA'!AA495/$B495,2),"")))</f>
        <v>*</v>
      </c>
      <c r="L495" s="296">
        <f>IF(OR($B495="*",$B495&lt;400),"",IF(AND('201920 DATA'!AB495="*",$B495&gt;=400),"*",IF($B495&gt;=400,ROUND('201920 DATA'!AB495/$B495,2),"")))</f>
        <v>0.03</v>
      </c>
      <c r="M495" s="296">
        <f>IF(OR($B495="*",$B495&lt;400),"",IF(AND('201920 DATA'!AC495="*",$B495&gt;=400),"*",IF($B495&gt;=400,ROUND('201920 DATA'!AC495/$B495,2),"")))</f>
        <v>0.12</v>
      </c>
      <c r="N495" s="296">
        <f>IF(OR($B495="*",$B495&lt;400),"",IF(AND('201920 DATA'!AD495="*",$B495&gt;=400),"*",IF($B495&gt;=400,ROUND('201920 DATA'!AD495/$B495,2),"")))</f>
        <v>0.59</v>
      </c>
      <c r="O495" s="296">
        <f>IF(OR($B495="*",$B495&lt;400),"",IF(AND('201920 DATA'!AE495="*",$B495&gt;=400),"*",IF($B495&gt;=400,ROUND('201920 DATA'!AE495/$B495,2),"")))</f>
        <v>0.26</v>
      </c>
      <c r="P495" s="297"/>
      <c r="Q495" s="296">
        <f>IF(OR($B495="*",$B495&lt;400),"",IF(AND('201920 DATA'!FO495="*",$B495&gt;=400),"*",IF($B495&gt;=400,ROUND('201920 DATA'!FO495/$B495,2),"")))</f>
        <v>0</v>
      </c>
      <c r="R495" s="289">
        <f>IF(OR($C495="*",$C495&lt;400),"",IF(AND('201920 DATA'!F495="*",$C495&gt;=400),"*",IF($C495&gt;=400,ROUND('201920 DATA'!F495/$C495,2),"")))</f>
        <v>0</v>
      </c>
      <c r="S495" s="289">
        <f>IF(OR($C495="*",$C495&lt;400),"",IF(AND('201920 DATA'!G495="*",$C495&gt;=400),"*",IF($C495&gt;=400,ROUND('201920 DATA'!G495/$C495,2),"")))</f>
        <v>0</v>
      </c>
      <c r="T495" s="289">
        <f>IF(OR($C495="*",$C495&lt;400),"",IF(AND('201920 DATA'!H495="*",$C495&gt;=400),"*",IF($C495&gt;=400,ROUND('201920 DATA'!H495/$C495,2),"")))</f>
        <v>0</v>
      </c>
      <c r="U495" s="289">
        <f>IF(OR($C495="*",$C495&lt;400),"",IF(AND('201920 DATA'!FP495="*",$C495&gt;=400),"*",IF($C495&gt;=400,ROUND('201920 DATA'!FP495/$C495,2),"")))</f>
        <v>1</v>
      </c>
      <c r="V495" s="312" t="str">
        <f>IF(OR($D495="*",$D495&lt;400),"",IF(AND('201920 DATA'!M495="*",$D495&gt;=400),"*",IF($D495&gt;=400,ROUND('201920 DATA'!M495/$D495,2),"")))</f>
        <v/>
      </c>
      <c r="W495" s="312" t="str">
        <f>IF(OR($D495="*",$D495&lt;400),"",IF(AND('201920 DATA'!N495="*",$D495&gt;=400),"*",IF($D495&gt;=400,ROUND('201920 DATA'!N495/$D495,2),"")))</f>
        <v/>
      </c>
      <c r="X495" s="312" t="str">
        <f>IF(OR($D495="*",$D495&lt;400),"",IF(AND('201920 DATA'!O495="*",$D495&gt;=400),"*",IF($D495&gt;=400,ROUND('201920 DATA'!O495/$D495,2),"")))</f>
        <v/>
      </c>
      <c r="Y495" s="312" t="str">
        <f>IF(OR($D495="*",$D495&lt;400),"",IF(AND('201920 DATA'!P495="*",$D495&gt;=400),"*",IF($D495&gt;=400,ROUND('201920 DATA'!P495/$D495,2),"")))</f>
        <v/>
      </c>
      <c r="Z495" s="312" t="str">
        <f>IF(OR($D495="*",$D495&lt;400),"",IF(AND('201920 DATA'!Q495="*",$D495&gt;=400),"*",IF($D495&gt;=400,ROUND('201920 DATA'!Q495/$D495,2),"")))</f>
        <v/>
      </c>
      <c r="AA495" s="312" t="str">
        <f>IF(OR($D495="*",$D495&lt;400),"",IF(AND('201920 DATA'!R495="*",$D495&gt;=400),"*",IF($D495&gt;=400,ROUND('201920 DATA'!R495/$D495,2),"")))</f>
        <v/>
      </c>
      <c r="AB495" s="312" t="str">
        <f>IF(OR($D495="*",$D495&lt;400),"",IF(AND('201920 DATA'!S495="*",$D495&gt;=400),"*",IF($D495&gt;=400,ROUND('201920 DATA'!S495/$D495,2),"")))</f>
        <v/>
      </c>
      <c r="AC495" s="312" t="str">
        <f>IF(OR($D495="*",$D495&lt;400),"",IF(AND('201920 DATA'!T495="*",$D495&gt;=400),"*",IF($D495&gt;=400,ROUND('201920 DATA'!T495/$D495,2),"")))</f>
        <v/>
      </c>
      <c r="AD495" s="289">
        <f>IF(OR($C495="*",$C495&lt;400),"",IF(AND('201920 DATA'!BC495="*",$C495&gt;=400),"*",IF($C495&gt;=400,ROUND('201920 DATA'!BC495/$C495,2),"")))</f>
        <v>0</v>
      </c>
      <c r="AE495" s="289">
        <f>IF(OR($C495="*",$C495&lt;400),"",IF(AND('201920 DATA'!BD495="*",$C495&gt;=400),"*",IF($C495&gt;=400,ROUND('201920 DATA'!BD495/$C495,2),"")))</f>
        <v>0</v>
      </c>
      <c r="AF495" s="289">
        <f>IF(OR($C495="*",$C495&lt;400),"",IF(AND('201920 DATA'!BE495="*",$C495&gt;=400),"*",IF($C495&gt;=400,ROUND('201920 DATA'!BE495/$C495,2),"")))</f>
        <v>0</v>
      </c>
      <c r="AG495" s="289">
        <f>IF(OR($C495="*",$C495&lt;400),"",IF(AND('201920 DATA'!BF495="*",$C495&gt;=400),"*",IF($C495&gt;=400,ROUND('201920 DATA'!BF495/$C495,2),"")))</f>
        <v>0</v>
      </c>
      <c r="AH495" s="289">
        <f>IF(OR($C495="*",$C495&lt;400),"",IF(AND('201920 DATA'!BG495="*",$C495&gt;=400),"*",IF($C495&gt;=400,ROUND('201920 DATA'!BG495/$C495,2),"")))</f>
        <v>0</v>
      </c>
      <c r="AI495" s="289">
        <f>IF(OR($C495="*",$C495&lt;400),"",IF(AND('201920 DATA'!BH495="*",$C495&gt;=400),"*",IF($C495&gt;=400,ROUND('201920 DATA'!BH495/$C495,2),"")))</f>
        <v>0</v>
      </c>
      <c r="AJ495" s="289">
        <f>IF(OR($C495="*",$C495&lt;400),"",IF(AND('201920 DATA'!BI495="*",$C495&gt;=400),"*",IF($C495&gt;=400,ROUND('201920 DATA'!BI495/$C495,2),"")))</f>
        <v>0</v>
      </c>
      <c r="AK495" s="289">
        <f>IF(OR($C495="*",$C495&lt;400),"",IF(AND('201920 DATA'!BJ495="*",$C495&gt;=400),"*",IF($C495&gt;=400,ROUND('201920 DATA'!BJ495/$C495,2),"")))</f>
        <v>0</v>
      </c>
      <c r="AL495" s="289">
        <f>IF(OR($C495="*",$C495&lt;400),"",IF(AND('201920 DATA'!BK495="*",$C495&gt;=400),"*",IF($C495&gt;=400,ROUND('201920 DATA'!BK495/$C495,2),"")))</f>
        <v>0</v>
      </c>
      <c r="AM495" s="289">
        <f>IF(OR($C495="*",$C495&lt;400),"",IF(AND('201920 DATA'!BL495="*",$C495&gt;=400),"*",IF($C495&gt;=400,ROUND('201920 DATA'!BL495/$C495,2),"")))</f>
        <v>0</v>
      </c>
      <c r="AN495" s="289">
        <f>IF(OR($C495="*",$C495&lt;400),"",IF(AND('201920 DATA'!BM495="*",$C495&gt;=400),"*",IF($C495&gt;=400,ROUND('201920 DATA'!BM495/$C495,2),"")))</f>
        <v>0</v>
      </c>
      <c r="AO495" s="289">
        <f>IF(OR($C495="*",$C495&lt;400),"",IF(AND('201920 DATA'!BN495="*",$C495&gt;=400),"*",IF($C495&gt;=400,ROUND('201920 DATA'!BN495/$C495,2),"")))</f>
        <v>0</v>
      </c>
      <c r="AP495" s="289">
        <f>IF(OR($C495="*",$C495&lt;400),"",IF(AND('201920 DATA'!BO495="*",$C495&gt;=400),"*",IF($C495&gt;=400,ROUND('201920 DATA'!BO495/$C495,2),"")))</f>
        <v>0</v>
      </c>
      <c r="AQ495" s="289">
        <f>IF(OR($C495="*",$C495&lt;400),"",IF(AND('201920 DATA'!BP495="*",$C495&gt;=400),"*",IF($C495&gt;=400,ROUND('201920 DATA'!BP495/$C495,2),"")))</f>
        <v>0</v>
      </c>
      <c r="AR495" s="289">
        <f>IF(OR($C495="*",$C495&lt;400),"",IF(AND('201920 DATA'!BQ495="*",$C495&gt;=400),"*",IF($C495&gt;=400,ROUND('201920 DATA'!BQ495/$C495,2),"")))</f>
        <v>0</v>
      </c>
      <c r="AS495" s="289">
        <f>IF(OR($C495="*",$C495&lt;400),"",IF(AND('201920 DATA'!BR495="*",$C495&gt;=400),"*",IF($C495&gt;=400,ROUND('201920 DATA'!BR495/$C495,2),"")))</f>
        <v>0</v>
      </c>
      <c r="AT495" s="289">
        <f>IF(OR($C495="*",$C495&lt;400),"",IF(AND('201920 DATA'!BS495="*",$C495&gt;=400),"*",IF($C495&gt;=400,ROUND('201920 DATA'!BS495/$C495,2),"")))</f>
        <v>0</v>
      </c>
      <c r="AU495" s="289">
        <f>IF(OR($C495="*",$C495&lt;400),"",IF(AND('201920 DATA'!BT495="*",$C495&gt;=400),"*",IF($C495&gt;=400,ROUND('201920 DATA'!BT495/$C495,2),"")))</f>
        <v>1</v>
      </c>
      <c r="AV495" s="289">
        <f>IF(OR($C495="*",$C495&lt;400),"",IF(AND('201920 DATA'!BU495="*",$C495&gt;=400),"*",IF($C495&gt;=400,ROUND('201920 DATA'!BU495/$C495,2),"")))</f>
        <v>0</v>
      </c>
      <c r="AW495" s="289">
        <f>IF(OR($C495="*",$C495&lt;400),"",IF(AND('201920 DATA'!BV495="*",$C495&gt;=400),"*",IF($C495&gt;=400,ROUND('201920 DATA'!BV495/$C495,2),"")))</f>
        <v>0</v>
      </c>
      <c r="AX495" s="289">
        <f>IF(OR($C495="*",$C495&lt;400),"",IF(AND('201920 DATA'!BW495="*",$C495&gt;=400),"*",IF($C495&gt;=400,ROUND('201920 DATA'!BW495/$C495,2),"")))</f>
        <v>0</v>
      </c>
      <c r="AZ495" s="365">
        <v>2325</v>
      </c>
    </row>
    <row r="496" spans="1:52" x14ac:dyDescent="0.2">
      <c r="A496" s="371" t="s">
        <v>259</v>
      </c>
      <c r="B496" s="287">
        <f>'201920 DATA'!B496</f>
        <v>1180</v>
      </c>
      <c r="C496" s="288">
        <f>'201920 DATA'!C496</f>
        <v>970</v>
      </c>
      <c r="D496" s="293" t="str">
        <f>'201920 DATA'!FQ496</f>
        <v>*</v>
      </c>
      <c r="F496" s="313">
        <f t="shared" si="14"/>
        <v>-0.24</v>
      </c>
      <c r="G496" s="295">
        <f t="shared" si="15"/>
        <v>0.82</v>
      </c>
      <c r="H496" s="289">
        <f>IF(OR($C496="*",$C496&lt;400),"",IF(AND('201920 DATA'!F496="*",$C496&gt;=400),"*",IF($C496&gt;=400,ROUND('201920 DATA'!F496/$C496,2),"")))</f>
        <v>0.81</v>
      </c>
      <c r="I496" s="296">
        <f>IF(OR($B496="*",$B496&lt;400),"",IF(AND('201920 DATA'!Y496="*",$B496&gt;=400),"*",IF($B496&gt;=400,ROUND('201920 DATA'!Y496/$B496,2),"")))</f>
        <v>0</v>
      </c>
      <c r="J496" s="296">
        <f>IF(OR($B496="*",$B496&lt;400),"",IF(AND('201920 DATA'!Z496="*",$B496&gt;=400),"*",IF($B496&gt;=400,ROUND('201920 DATA'!Z496/$B496,2),"")))</f>
        <v>0.28999999999999998</v>
      </c>
      <c r="K496" s="296">
        <f>IF(OR($B496="*",$B496&lt;400),"",IF(AND('201920 DATA'!AA496="*",$B496&gt;=400),"*",IF($B496&gt;=400,ROUND('201920 DATA'!AA496/$B496,2),"")))</f>
        <v>0.31</v>
      </c>
      <c r="L496" s="296">
        <f>IF(OR($B496="*",$B496&lt;400),"",IF(AND('201920 DATA'!AB496="*",$B496&gt;=400),"*",IF($B496&gt;=400,ROUND('201920 DATA'!AB496/$B496,2),"")))</f>
        <v>0.19</v>
      </c>
      <c r="M496" s="296">
        <f>IF(OR($B496="*",$B496&lt;400),"",IF(AND('201920 DATA'!AC496="*",$B496&gt;=400),"*",IF($B496&gt;=400,ROUND('201920 DATA'!AC496/$B496,2),"")))</f>
        <v>0.13</v>
      </c>
      <c r="N496" s="296">
        <f>IF(OR($B496="*",$B496&lt;400),"",IF(AND('201920 DATA'!AD496="*",$B496&gt;=400),"*",IF($B496&gt;=400,ROUND('201920 DATA'!AD496/$B496,2),"")))</f>
        <v>0.06</v>
      </c>
      <c r="O496" s="296" t="str">
        <f>IF(OR($B496="*",$B496&lt;400),"",IF(AND('201920 DATA'!AE496="*",$B496&gt;=400),"*",IF($B496&gt;=400,ROUND('201920 DATA'!AE496/$B496,2),"")))</f>
        <v>*</v>
      </c>
      <c r="P496" s="297"/>
      <c r="Q496" s="296" t="str">
        <f>IF(OR($B496="*",$B496&lt;400),"",IF(AND('201920 DATA'!FO496="*",$B496&gt;=400),"*",IF($B496&gt;=400,ROUND('201920 DATA'!FO496/$B496,2),"")))</f>
        <v>*</v>
      </c>
      <c r="R496" s="289">
        <f>IF(OR($C496="*",$C496&lt;400),"",IF(AND('201920 DATA'!F496="*",$C496&gt;=400),"*",IF($C496&gt;=400,ROUND('201920 DATA'!F496/$C496,2),"")))</f>
        <v>0.81</v>
      </c>
      <c r="S496" s="289">
        <f>IF(OR($C496="*",$C496&lt;400),"",IF(AND('201920 DATA'!G496="*",$C496&gt;=400),"*",IF($C496&gt;=400,ROUND('201920 DATA'!G496/$C496,2),"")))</f>
        <v>0.06</v>
      </c>
      <c r="T496" s="289">
        <f>IF(OR($C496="*",$C496&lt;400),"",IF(AND('201920 DATA'!H496="*",$C496&gt;=400),"*",IF($C496&gt;=400,ROUND('201920 DATA'!H496/$C496,2),"")))</f>
        <v>0.05</v>
      </c>
      <c r="U496" s="289">
        <f>IF(OR($C496="*",$C496&lt;400),"",IF(AND('201920 DATA'!FP496="*",$C496&gt;=400),"*",IF($C496&gt;=400,ROUND('201920 DATA'!FP496/$C496,2),"")))</f>
        <v>0.08</v>
      </c>
      <c r="V496" s="312" t="str">
        <f>IF(OR($D496="*",$D496&lt;400),"",IF(AND('201920 DATA'!M496="*",$D496&gt;=400),"*",IF($D496&gt;=400,ROUND('201920 DATA'!M496/$D496,2),"")))</f>
        <v/>
      </c>
      <c r="W496" s="312" t="str">
        <f>IF(OR($D496="*",$D496&lt;400),"",IF(AND('201920 DATA'!N496="*",$D496&gt;=400),"*",IF($D496&gt;=400,ROUND('201920 DATA'!N496/$D496,2),"")))</f>
        <v/>
      </c>
      <c r="X496" s="312" t="str">
        <f>IF(OR($D496="*",$D496&lt;400),"",IF(AND('201920 DATA'!O496="*",$D496&gt;=400),"*",IF($D496&gt;=400,ROUND('201920 DATA'!O496/$D496,2),"")))</f>
        <v/>
      </c>
      <c r="Y496" s="312" t="str">
        <f>IF(OR($D496="*",$D496&lt;400),"",IF(AND('201920 DATA'!P496="*",$D496&gt;=400),"*",IF($D496&gt;=400,ROUND('201920 DATA'!P496/$D496,2),"")))</f>
        <v/>
      </c>
      <c r="Z496" s="312" t="str">
        <f>IF(OR($D496="*",$D496&lt;400),"",IF(AND('201920 DATA'!Q496="*",$D496&gt;=400),"*",IF($D496&gt;=400,ROUND('201920 DATA'!Q496/$D496,2),"")))</f>
        <v/>
      </c>
      <c r="AA496" s="312" t="str">
        <f>IF(OR($D496="*",$D496&lt;400),"",IF(AND('201920 DATA'!R496="*",$D496&gt;=400),"*",IF($D496&gt;=400,ROUND('201920 DATA'!R496/$D496,2),"")))</f>
        <v/>
      </c>
      <c r="AB496" s="312" t="str">
        <f>IF(OR($D496="*",$D496&lt;400),"",IF(AND('201920 DATA'!S496="*",$D496&gt;=400),"*",IF($D496&gt;=400,ROUND('201920 DATA'!S496/$D496,2),"")))</f>
        <v/>
      </c>
      <c r="AC496" s="312" t="str">
        <f>IF(OR($D496="*",$D496&lt;400),"",IF(AND('201920 DATA'!T496="*",$D496&gt;=400),"*",IF($D496&gt;=400,ROUND('201920 DATA'!T496/$D496,2),"")))</f>
        <v/>
      </c>
      <c r="AD496" s="289">
        <f>IF(OR($C496="*",$C496&lt;400),"",IF(AND('201920 DATA'!BC496="*",$C496&gt;=400),"*",IF($C496&gt;=400,ROUND('201920 DATA'!BC496/$C496,2),"")))</f>
        <v>0</v>
      </c>
      <c r="AE496" s="289">
        <f>IF(OR($C496="*",$C496&lt;400),"",IF(AND('201920 DATA'!BD496="*",$C496&gt;=400),"*",IF($C496&gt;=400,ROUND('201920 DATA'!BD496/$C496,2),"")))</f>
        <v>0</v>
      </c>
      <c r="AF496" s="289">
        <f>IF(OR($C496="*",$C496&lt;400),"",IF(AND('201920 DATA'!BE496="*",$C496&gt;=400),"*",IF($C496&gt;=400,ROUND('201920 DATA'!BE496/$C496,2),"")))</f>
        <v>0</v>
      </c>
      <c r="AG496" s="289" t="str">
        <f>IF(OR($C496="*",$C496&lt;400),"",IF(AND('201920 DATA'!BF496="*",$C496&gt;=400),"*",IF($C496&gt;=400,ROUND('201920 DATA'!BF496/$C496,2),"")))</f>
        <v>*</v>
      </c>
      <c r="AH496" s="289">
        <f>IF(OR($C496="*",$C496&lt;400),"",IF(AND('201920 DATA'!BG496="*",$C496&gt;=400),"*",IF($C496&gt;=400,ROUND('201920 DATA'!BG496/$C496,2),"")))</f>
        <v>0.94</v>
      </c>
      <c r="AI496" s="289">
        <f>IF(OR($C496="*",$C496&lt;400),"",IF(AND('201920 DATA'!BH496="*",$C496&gt;=400),"*",IF($C496&gt;=400,ROUND('201920 DATA'!BH496/$C496,2),"")))</f>
        <v>0.03</v>
      </c>
      <c r="AJ496" s="289">
        <f>IF(OR($C496="*",$C496&lt;400),"",IF(AND('201920 DATA'!BI496="*",$C496&gt;=400),"*",IF($C496&gt;=400,ROUND('201920 DATA'!BI496/$C496,2),"")))</f>
        <v>0</v>
      </c>
      <c r="AK496" s="289" t="str">
        <f>IF(OR($C496="*",$C496&lt;400),"",IF(AND('201920 DATA'!BJ496="*",$C496&gt;=400),"*",IF($C496&gt;=400,ROUND('201920 DATA'!BJ496/$C496,2),"")))</f>
        <v>*</v>
      </c>
      <c r="AL496" s="289">
        <f>IF(OR($C496="*",$C496&lt;400),"",IF(AND('201920 DATA'!BK496="*",$C496&gt;=400),"*",IF($C496&gt;=400,ROUND('201920 DATA'!BK496/$C496,2),"")))</f>
        <v>0</v>
      </c>
      <c r="AM496" s="289">
        <f>IF(OR($C496="*",$C496&lt;400),"",IF(AND('201920 DATA'!BL496="*",$C496&gt;=400),"*",IF($C496&gt;=400,ROUND('201920 DATA'!BL496/$C496,2),"")))</f>
        <v>0</v>
      </c>
      <c r="AN496" s="289" t="str">
        <f>IF(OR($C496="*",$C496&lt;400),"",IF(AND('201920 DATA'!BM496="*",$C496&gt;=400),"*",IF($C496&gt;=400,ROUND('201920 DATA'!BM496/$C496,2),"")))</f>
        <v>*</v>
      </c>
      <c r="AO496" s="289">
        <f>IF(OR($C496="*",$C496&lt;400),"",IF(AND('201920 DATA'!BN496="*",$C496&gt;=400),"*",IF($C496&gt;=400,ROUND('201920 DATA'!BN496/$C496,2),"")))</f>
        <v>0</v>
      </c>
      <c r="AP496" s="289">
        <f>IF(OR($C496="*",$C496&lt;400),"",IF(AND('201920 DATA'!BO496="*",$C496&gt;=400),"*",IF($C496&gt;=400,ROUND('201920 DATA'!BO496/$C496,2),"")))</f>
        <v>0</v>
      </c>
      <c r="AQ496" s="289" t="str">
        <f>IF(OR($C496="*",$C496&lt;400),"",IF(AND('201920 DATA'!BP496="*",$C496&gt;=400),"*",IF($C496&gt;=400,ROUND('201920 DATA'!BP496/$C496,2),"")))</f>
        <v>*</v>
      </c>
      <c r="AR496" s="289">
        <f>IF(OR($C496="*",$C496&lt;400),"",IF(AND('201920 DATA'!BQ496="*",$C496&gt;=400),"*",IF($C496&gt;=400,ROUND('201920 DATA'!BQ496/$C496,2),"")))</f>
        <v>0</v>
      </c>
      <c r="AS496" s="289">
        <f>IF(OR($C496="*",$C496&lt;400),"",IF(AND('201920 DATA'!BR496="*",$C496&gt;=400),"*",IF($C496&gt;=400,ROUND('201920 DATA'!BR496/$C496,2),"")))</f>
        <v>0</v>
      </c>
      <c r="AT496" s="289">
        <f>IF(OR($C496="*",$C496&lt;400),"",IF(AND('201920 DATA'!BS496="*",$C496&gt;=400),"*",IF($C496&gt;=400,ROUND('201920 DATA'!BS496/$C496,2),"")))</f>
        <v>0</v>
      </c>
      <c r="AU496" s="289">
        <f>IF(OR($C496="*",$C496&lt;400),"",IF(AND('201920 DATA'!BT496="*",$C496&gt;=400),"*",IF($C496&gt;=400,ROUND('201920 DATA'!BT496/$C496,2),"")))</f>
        <v>0.02</v>
      </c>
      <c r="AV496" s="289">
        <f>IF(OR($C496="*",$C496&lt;400),"",IF(AND('201920 DATA'!BU496="*",$C496&gt;=400),"*",IF($C496&gt;=400,ROUND('201920 DATA'!BU496/$C496,2),"")))</f>
        <v>0</v>
      </c>
      <c r="AW496" s="289">
        <f>IF(OR($C496="*",$C496&lt;400),"",IF(AND('201920 DATA'!BV496="*",$C496&gt;=400),"*",IF($C496&gt;=400,ROUND('201920 DATA'!BV496/$C496,2),"")))</f>
        <v>0</v>
      </c>
      <c r="AX496" s="289">
        <f>IF(OR($C496="*",$C496&lt;400),"",IF(AND('201920 DATA'!BW496="*",$C496&gt;=400),"*",IF($C496&gt;=400,ROUND('201920 DATA'!BW496/$C496,2),"")))</f>
        <v>0</v>
      </c>
      <c r="AZ496" s="365">
        <v>1465</v>
      </c>
    </row>
  </sheetData>
  <autoFilter ref="A13:AZ496" xr:uid="{F82C85EB-79D7-4174-891D-03C829E23523}"/>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W523"/>
  <sheetViews>
    <sheetView zoomScale="90" zoomScaleNormal="90" workbookViewId="0">
      <pane ySplit="18" topLeftCell="A19" activePane="bottomLeft" state="frozen"/>
      <selection activeCell="A19" sqref="A19"/>
      <selection pane="bottomLeft"/>
    </sheetView>
  </sheetViews>
  <sheetFormatPr defaultColWidth="9.140625" defaultRowHeight="12" x14ac:dyDescent="0.2"/>
  <cols>
    <col min="1" max="1" width="10" style="147" customWidth="1"/>
    <col min="2" max="2" width="85" style="146" bestFit="1" customWidth="1"/>
    <col min="3" max="12" width="14.28515625" style="145" customWidth="1"/>
    <col min="13" max="24" width="9.140625" style="145"/>
    <col min="25" max="25" width="12.28515625" style="145" customWidth="1"/>
    <col min="26" max="16384" width="9.140625" style="145"/>
  </cols>
  <sheetData>
    <row r="1" spans="1:23" x14ac:dyDescent="0.2">
      <c r="A1" s="145"/>
    </row>
    <row r="2" spans="1:23" x14ac:dyDescent="0.2">
      <c r="A2" s="145"/>
    </row>
    <row r="3" spans="1:23" x14ac:dyDescent="0.2">
      <c r="A3" s="145"/>
    </row>
    <row r="4" spans="1:23" x14ac:dyDescent="0.2">
      <c r="A4" s="145"/>
    </row>
    <row r="5" spans="1:23" x14ac:dyDescent="0.2">
      <c r="A5" s="145"/>
    </row>
    <row r="6" spans="1:23" x14ac:dyDescent="0.2">
      <c r="A6" s="145"/>
    </row>
    <row r="7" spans="1:23" x14ac:dyDescent="0.2">
      <c r="A7" s="145"/>
    </row>
    <row r="8" spans="1:23" x14ac:dyDescent="0.2">
      <c r="A8" s="145"/>
    </row>
    <row r="9" spans="1:23" x14ac:dyDescent="0.2">
      <c r="A9" s="145"/>
    </row>
    <row r="10" spans="1:23" ht="18" x14ac:dyDescent="0.25">
      <c r="A10" s="489" t="s">
        <v>1654</v>
      </c>
      <c r="B10" s="489"/>
      <c r="C10" s="489"/>
      <c r="D10" s="489"/>
      <c r="E10" s="489"/>
      <c r="F10" s="489"/>
      <c r="G10" s="489"/>
      <c r="H10" s="489"/>
    </row>
    <row r="11" spans="1:23" x14ac:dyDescent="0.2">
      <c r="B11" s="147"/>
      <c r="C11" s="147"/>
      <c r="D11" s="147"/>
      <c r="E11" s="147"/>
      <c r="F11" s="147"/>
      <c r="G11" s="148"/>
      <c r="H11" s="148"/>
    </row>
    <row r="12" spans="1:23" x14ac:dyDescent="0.2">
      <c r="A12" s="149" t="s">
        <v>1673</v>
      </c>
      <c r="B12" s="147"/>
      <c r="C12" s="147"/>
      <c r="D12" s="147"/>
      <c r="E12" s="147"/>
      <c r="F12" s="147"/>
      <c r="G12" s="148"/>
      <c r="H12" s="148"/>
    </row>
    <row r="13" spans="1:23" x14ac:dyDescent="0.2">
      <c r="A13" s="147" t="s">
        <v>614</v>
      </c>
      <c r="B13" s="147"/>
      <c r="C13" s="147"/>
      <c r="D13" s="147"/>
      <c r="E13" s="147"/>
      <c r="F13" s="147"/>
      <c r="G13" s="148"/>
      <c r="H13" s="148"/>
    </row>
    <row r="14" spans="1:23" x14ac:dyDescent="0.2">
      <c r="A14" s="147" t="s">
        <v>736</v>
      </c>
      <c r="B14" s="150"/>
      <c r="C14" s="150"/>
      <c r="D14" s="150"/>
      <c r="E14" s="150"/>
      <c r="F14" s="150"/>
      <c r="G14" s="150"/>
      <c r="H14" s="150"/>
    </row>
    <row r="15" spans="1:23" s="243" customFormat="1" ht="19.5" thickBot="1" x14ac:dyDescent="0.35">
      <c r="C15" s="248"/>
      <c r="D15" s="248"/>
      <c r="E15" s="248"/>
      <c r="F15" s="248"/>
      <c r="G15" s="248"/>
      <c r="H15" s="248"/>
      <c r="I15" s="248"/>
      <c r="J15" s="248"/>
      <c r="K15" s="248"/>
      <c r="L15" s="248"/>
    </row>
    <row r="16" spans="1:23" s="152" customFormat="1" ht="24.75" thickBot="1" x14ac:dyDescent="0.25">
      <c r="A16" s="151"/>
      <c r="B16" s="187" t="s">
        <v>1418</v>
      </c>
      <c r="C16" s="195" t="s">
        <v>161</v>
      </c>
      <c r="D16" s="196" t="s">
        <v>263</v>
      </c>
      <c r="E16" s="196" t="s">
        <v>326</v>
      </c>
      <c r="F16" s="196" t="s">
        <v>327</v>
      </c>
      <c r="G16" s="196" t="s">
        <v>328</v>
      </c>
      <c r="H16" s="196" t="s">
        <v>329</v>
      </c>
      <c r="I16" s="196" t="s">
        <v>2</v>
      </c>
      <c r="J16" s="196" t="s">
        <v>330</v>
      </c>
      <c r="K16" s="196" t="s">
        <v>3</v>
      </c>
      <c r="L16" s="198" t="s">
        <v>156</v>
      </c>
      <c r="N16" s="153"/>
      <c r="O16" s="153"/>
      <c r="P16" s="153"/>
      <c r="Q16" s="153"/>
      <c r="R16" s="153"/>
      <c r="S16" s="153"/>
      <c r="T16" s="153"/>
      <c r="U16" s="153"/>
      <c r="V16" s="153"/>
      <c r="W16" s="153"/>
    </row>
    <row r="17" spans="1:12" s="156" customFormat="1" ht="12.75" thickBot="1" x14ac:dyDescent="0.25">
      <c r="A17" s="154" t="s">
        <v>1320</v>
      </c>
      <c r="B17" s="239" t="s">
        <v>155</v>
      </c>
      <c r="C17" s="240">
        <v>20912276</v>
      </c>
      <c r="D17" s="241">
        <v>17202558</v>
      </c>
      <c r="E17" s="241">
        <v>7680060</v>
      </c>
      <c r="F17" s="241">
        <v>9513511</v>
      </c>
      <c r="G17" s="241">
        <v>6509586</v>
      </c>
      <c r="H17" s="241">
        <v>2455895</v>
      </c>
      <c r="I17" s="241">
        <v>6386203</v>
      </c>
      <c r="J17" s="241">
        <v>13477109</v>
      </c>
      <c r="K17" s="241">
        <v>7435167</v>
      </c>
      <c r="L17" s="242">
        <v>44820576</v>
      </c>
    </row>
    <row r="18" spans="1:12" ht="12.75" thickBot="1" x14ac:dyDescent="0.25">
      <c r="B18" s="214"/>
    </row>
    <row r="19" spans="1:12" s="157" customFormat="1" x14ac:dyDescent="0.2">
      <c r="A19" s="330" t="s">
        <v>1323</v>
      </c>
      <c r="B19" s="264" t="s">
        <v>1346</v>
      </c>
      <c r="C19" s="252">
        <v>3190005</v>
      </c>
      <c r="D19" s="230">
        <v>2668030</v>
      </c>
      <c r="E19" s="230">
        <v>1169710</v>
      </c>
      <c r="F19" s="230">
        <v>1497760</v>
      </c>
      <c r="G19" s="230">
        <v>899505</v>
      </c>
      <c r="H19" s="230">
        <v>382725</v>
      </c>
      <c r="I19" s="230">
        <v>1031350</v>
      </c>
      <c r="J19" s="230">
        <v>2072365</v>
      </c>
      <c r="K19" s="230">
        <v>1117645</v>
      </c>
      <c r="L19" s="231">
        <v>7134480</v>
      </c>
    </row>
    <row r="20" spans="1:12" x14ac:dyDescent="0.2">
      <c r="A20" s="331" t="s">
        <v>1579</v>
      </c>
      <c r="B20" s="334" t="s">
        <v>1603</v>
      </c>
      <c r="C20" s="253">
        <v>2174125</v>
      </c>
      <c r="D20" s="233">
        <v>1752115</v>
      </c>
      <c r="E20" s="233">
        <v>789890</v>
      </c>
      <c r="F20" s="233">
        <v>962025</v>
      </c>
      <c r="G20" s="233">
        <v>662890</v>
      </c>
      <c r="H20" s="233">
        <v>280660</v>
      </c>
      <c r="I20" s="233">
        <v>633710</v>
      </c>
      <c r="J20" s="233">
        <v>1397550</v>
      </c>
      <c r="K20" s="233">
        <v>776575</v>
      </c>
      <c r="L20" s="234">
        <v>4548235</v>
      </c>
    </row>
    <row r="21" spans="1:12" x14ac:dyDescent="0.2">
      <c r="A21" s="331" t="s">
        <v>1580</v>
      </c>
      <c r="B21" s="334" t="s">
        <v>1604</v>
      </c>
      <c r="C21" s="253">
        <v>2918490</v>
      </c>
      <c r="D21" s="233">
        <v>2371085</v>
      </c>
      <c r="E21" s="233">
        <v>1075535</v>
      </c>
      <c r="F21" s="233">
        <v>1295390</v>
      </c>
      <c r="G21" s="233">
        <v>954695</v>
      </c>
      <c r="H21" s="233">
        <v>262080</v>
      </c>
      <c r="I21" s="233">
        <v>917930</v>
      </c>
      <c r="J21" s="233">
        <v>1922465</v>
      </c>
      <c r="K21" s="233">
        <v>996025</v>
      </c>
      <c r="L21" s="234">
        <v>6630085</v>
      </c>
    </row>
    <row r="22" spans="1:12" x14ac:dyDescent="0.2">
      <c r="A22" s="331" t="s">
        <v>1606</v>
      </c>
      <c r="B22" s="334" t="s">
        <v>1645</v>
      </c>
      <c r="C22" s="253">
        <v>3954270</v>
      </c>
      <c r="D22" s="233">
        <v>3251525</v>
      </c>
      <c r="E22" s="233">
        <v>1448755</v>
      </c>
      <c r="F22" s="233">
        <v>1802525</v>
      </c>
      <c r="G22" s="233">
        <v>1247865</v>
      </c>
      <c r="H22" s="233">
        <v>506310</v>
      </c>
      <c r="I22" s="233">
        <v>1145725</v>
      </c>
      <c r="J22" s="233">
        <v>2563435</v>
      </c>
      <c r="K22" s="233">
        <v>1390835</v>
      </c>
      <c r="L22" s="234">
        <v>8377100</v>
      </c>
    </row>
    <row r="23" spans="1:12" x14ac:dyDescent="0.2">
      <c r="A23" s="331" t="s">
        <v>1607</v>
      </c>
      <c r="B23" s="334" t="s">
        <v>1646</v>
      </c>
      <c r="C23" s="253">
        <v>2294645</v>
      </c>
      <c r="D23" s="233">
        <v>1861160</v>
      </c>
      <c r="E23" s="233">
        <v>827915</v>
      </c>
      <c r="F23" s="233">
        <v>1025920</v>
      </c>
      <c r="G23" s="233">
        <v>709570</v>
      </c>
      <c r="H23" s="233">
        <v>281740</v>
      </c>
      <c r="I23" s="233">
        <v>650925</v>
      </c>
      <c r="J23" s="233">
        <v>1489035</v>
      </c>
      <c r="K23" s="233">
        <v>805605</v>
      </c>
      <c r="L23" s="234">
        <v>4787290</v>
      </c>
    </row>
    <row r="24" spans="1:12" x14ac:dyDescent="0.2">
      <c r="A24" s="332" t="s">
        <v>1608</v>
      </c>
      <c r="B24" s="334" t="s">
        <v>1647</v>
      </c>
      <c r="C24" s="253">
        <v>2961010</v>
      </c>
      <c r="D24" s="233">
        <v>2445540</v>
      </c>
      <c r="E24" s="233">
        <v>1093400</v>
      </c>
      <c r="F24" s="233">
        <v>1351905</v>
      </c>
      <c r="G24" s="233">
        <v>965855</v>
      </c>
      <c r="H24" s="233">
        <v>297575</v>
      </c>
      <c r="I24" s="233">
        <v>934845</v>
      </c>
      <c r="J24" s="233">
        <v>1907285</v>
      </c>
      <c r="K24" s="233">
        <v>1053725</v>
      </c>
      <c r="L24" s="234">
        <v>6261485</v>
      </c>
    </row>
    <row r="25" spans="1:12" ht="12.75" thickBot="1" x14ac:dyDescent="0.25">
      <c r="A25" s="333" t="s">
        <v>1609</v>
      </c>
      <c r="B25" s="335" t="s">
        <v>1648</v>
      </c>
      <c r="C25" s="254">
        <v>3419445</v>
      </c>
      <c r="D25" s="236">
        <v>2852815</v>
      </c>
      <c r="E25" s="236">
        <v>1274755</v>
      </c>
      <c r="F25" s="236">
        <v>1577800</v>
      </c>
      <c r="G25" s="236">
        <v>1069205</v>
      </c>
      <c r="H25" s="236">
        <v>444805</v>
      </c>
      <c r="I25" s="236">
        <v>1071435</v>
      </c>
      <c r="J25" s="236">
        <v>2124815</v>
      </c>
      <c r="K25" s="236">
        <v>1294630</v>
      </c>
      <c r="L25" s="237">
        <v>7081585</v>
      </c>
    </row>
    <row r="26" spans="1:12" ht="12.75" thickBot="1" x14ac:dyDescent="0.25">
      <c r="A26" s="251"/>
      <c r="C26" s="238"/>
      <c r="D26" s="238"/>
      <c r="E26" s="238"/>
      <c r="F26" s="238"/>
      <c r="G26" s="238"/>
      <c r="H26" s="238"/>
      <c r="I26" s="238"/>
      <c r="J26" s="238"/>
      <c r="K26" s="238"/>
      <c r="L26" s="238"/>
    </row>
    <row r="27" spans="1:12" x14ac:dyDescent="0.2">
      <c r="A27" s="336" t="s">
        <v>389</v>
      </c>
      <c r="B27" s="264" t="s">
        <v>1680</v>
      </c>
      <c r="C27" s="252">
        <v>75020</v>
      </c>
      <c r="D27" s="230">
        <v>66490</v>
      </c>
      <c r="E27" s="230">
        <v>27970</v>
      </c>
      <c r="F27" s="230">
        <v>38515</v>
      </c>
      <c r="G27" s="230">
        <v>24245</v>
      </c>
      <c r="H27" s="230">
        <v>2615</v>
      </c>
      <c r="I27" s="230">
        <v>33300</v>
      </c>
      <c r="J27" s="230">
        <v>41420</v>
      </c>
      <c r="K27" s="230">
        <v>33595</v>
      </c>
      <c r="L27" s="231">
        <v>131400</v>
      </c>
    </row>
    <row r="28" spans="1:12" x14ac:dyDescent="0.2">
      <c r="A28" s="337" t="s">
        <v>381</v>
      </c>
      <c r="B28" s="334" t="s">
        <v>1681</v>
      </c>
      <c r="C28" s="253">
        <v>47700</v>
      </c>
      <c r="D28" s="233">
        <v>42275</v>
      </c>
      <c r="E28" s="233">
        <v>23905</v>
      </c>
      <c r="F28" s="233">
        <v>18370</v>
      </c>
      <c r="G28" s="233">
        <v>15095</v>
      </c>
      <c r="H28" s="233">
        <v>13220</v>
      </c>
      <c r="I28" s="233">
        <v>13640</v>
      </c>
      <c r="J28" s="233">
        <v>27905</v>
      </c>
      <c r="K28" s="233">
        <v>19790</v>
      </c>
      <c r="L28" s="234">
        <v>70310</v>
      </c>
    </row>
    <row r="29" spans="1:12" x14ac:dyDescent="0.2">
      <c r="A29" s="337" t="s">
        <v>1629</v>
      </c>
      <c r="B29" s="334" t="s">
        <v>1682</v>
      </c>
      <c r="C29" s="253">
        <v>10</v>
      </c>
      <c r="D29" s="233">
        <v>10</v>
      </c>
      <c r="E29" s="233">
        <v>0</v>
      </c>
      <c r="F29" s="233">
        <v>0</v>
      </c>
      <c r="G29" s="233">
        <v>0</v>
      </c>
      <c r="H29" s="233">
        <v>0</v>
      </c>
      <c r="I29" s="233">
        <v>0</v>
      </c>
      <c r="J29" s="233">
        <v>10</v>
      </c>
      <c r="K29" s="233">
        <v>0</v>
      </c>
      <c r="L29" s="234">
        <v>0</v>
      </c>
    </row>
    <row r="30" spans="1:12" x14ac:dyDescent="0.2">
      <c r="A30" s="337" t="s">
        <v>1628</v>
      </c>
      <c r="B30" s="334" t="s">
        <v>1683</v>
      </c>
      <c r="C30" s="253">
        <v>3715</v>
      </c>
      <c r="D30" s="233">
        <v>3715</v>
      </c>
      <c r="E30" s="233">
        <v>0</v>
      </c>
      <c r="F30" s="233">
        <v>0</v>
      </c>
      <c r="G30" s="233">
        <v>0</v>
      </c>
      <c r="H30" s="233">
        <v>0</v>
      </c>
      <c r="I30" s="233">
        <v>0</v>
      </c>
      <c r="J30" s="233">
        <v>3715</v>
      </c>
      <c r="K30" s="233">
        <v>0</v>
      </c>
      <c r="L30" s="234">
        <v>0</v>
      </c>
    </row>
    <row r="31" spans="1:12" x14ac:dyDescent="0.2">
      <c r="A31" s="337" t="s">
        <v>1630</v>
      </c>
      <c r="B31" s="334" t="s">
        <v>2161</v>
      </c>
      <c r="C31" s="253" t="s">
        <v>1676</v>
      </c>
      <c r="D31" s="233" t="s">
        <v>1676</v>
      </c>
      <c r="E31" s="233">
        <v>0</v>
      </c>
      <c r="F31" s="233">
        <v>0</v>
      </c>
      <c r="G31" s="233">
        <v>0</v>
      </c>
      <c r="H31" s="233">
        <v>0</v>
      </c>
      <c r="I31" s="233">
        <v>0</v>
      </c>
      <c r="J31" s="233" t="s">
        <v>1676</v>
      </c>
      <c r="K31" s="233">
        <v>0</v>
      </c>
      <c r="L31" s="234">
        <v>0</v>
      </c>
    </row>
    <row r="32" spans="1:12" x14ac:dyDescent="0.2">
      <c r="A32" s="337" t="s">
        <v>204</v>
      </c>
      <c r="B32" s="334" t="s">
        <v>1684</v>
      </c>
      <c r="C32" s="253">
        <v>86760</v>
      </c>
      <c r="D32" s="233">
        <v>77500</v>
      </c>
      <c r="E32" s="233">
        <v>34690</v>
      </c>
      <c r="F32" s="233">
        <v>42805</v>
      </c>
      <c r="G32" s="233">
        <v>29690</v>
      </c>
      <c r="H32" s="233">
        <v>6995</v>
      </c>
      <c r="I32" s="233">
        <v>32370</v>
      </c>
      <c r="J32" s="233">
        <v>54055</v>
      </c>
      <c r="K32" s="233">
        <v>32705</v>
      </c>
      <c r="L32" s="234">
        <v>188400</v>
      </c>
    </row>
    <row r="33" spans="1:12" x14ac:dyDescent="0.2">
      <c r="A33" s="337" t="s">
        <v>333</v>
      </c>
      <c r="B33" s="334" t="s">
        <v>1685</v>
      </c>
      <c r="C33" s="253">
        <v>1940</v>
      </c>
      <c r="D33" s="233">
        <v>1940</v>
      </c>
      <c r="E33" s="233">
        <v>850</v>
      </c>
      <c r="F33" s="233">
        <v>1090</v>
      </c>
      <c r="G33" s="233">
        <v>0</v>
      </c>
      <c r="H33" s="233">
        <v>0</v>
      </c>
      <c r="I33" s="233">
        <v>1940</v>
      </c>
      <c r="J33" s="233">
        <v>170</v>
      </c>
      <c r="K33" s="233">
        <v>1770</v>
      </c>
      <c r="L33" s="234">
        <v>340</v>
      </c>
    </row>
    <row r="34" spans="1:12" x14ac:dyDescent="0.2">
      <c r="A34" s="337" t="s">
        <v>752</v>
      </c>
      <c r="B34" s="334" t="s">
        <v>1686</v>
      </c>
      <c r="C34" s="253">
        <v>3175</v>
      </c>
      <c r="D34" s="233">
        <v>3175</v>
      </c>
      <c r="E34" s="233">
        <v>1515</v>
      </c>
      <c r="F34" s="233">
        <v>1660</v>
      </c>
      <c r="G34" s="233" t="s">
        <v>1676</v>
      </c>
      <c r="H34" s="233" t="s">
        <v>1676</v>
      </c>
      <c r="I34" s="233">
        <v>3170</v>
      </c>
      <c r="J34" s="233">
        <v>1010</v>
      </c>
      <c r="K34" s="233">
        <v>2170</v>
      </c>
      <c r="L34" s="234">
        <v>1500</v>
      </c>
    </row>
    <row r="35" spans="1:12" x14ac:dyDescent="0.2">
      <c r="A35" s="337" t="s">
        <v>741</v>
      </c>
      <c r="B35" s="334" t="s">
        <v>1687</v>
      </c>
      <c r="C35" s="253">
        <v>1065</v>
      </c>
      <c r="D35" s="233">
        <v>710</v>
      </c>
      <c r="E35" s="233">
        <v>345</v>
      </c>
      <c r="F35" s="233">
        <v>365</v>
      </c>
      <c r="G35" s="233">
        <v>0</v>
      </c>
      <c r="H35" s="233">
        <v>0</v>
      </c>
      <c r="I35" s="233">
        <v>710</v>
      </c>
      <c r="J35" s="233">
        <v>125</v>
      </c>
      <c r="K35" s="233">
        <v>935</v>
      </c>
      <c r="L35" s="234">
        <v>250</v>
      </c>
    </row>
    <row r="36" spans="1:12" x14ac:dyDescent="0.2">
      <c r="A36" s="337" t="s">
        <v>742</v>
      </c>
      <c r="B36" s="334" t="s">
        <v>1688</v>
      </c>
      <c r="C36" s="253">
        <v>615</v>
      </c>
      <c r="D36" s="233">
        <v>485</v>
      </c>
      <c r="E36" s="233">
        <v>185</v>
      </c>
      <c r="F36" s="233">
        <v>300</v>
      </c>
      <c r="G36" s="233">
        <v>0</v>
      </c>
      <c r="H36" s="233">
        <v>0</v>
      </c>
      <c r="I36" s="233">
        <v>485</v>
      </c>
      <c r="J36" s="233">
        <v>330</v>
      </c>
      <c r="K36" s="233">
        <v>285</v>
      </c>
      <c r="L36" s="234">
        <v>1180</v>
      </c>
    </row>
    <row r="37" spans="1:12" x14ac:dyDescent="0.2">
      <c r="A37" s="337" t="s">
        <v>600</v>
      </c>
      <c r="B37" s="334" t="s">
        <v>1689</v>
      </c>
      <c r="C37" s="253">
        <v>4715</v>
      </c>
      <c r="D37" s="233">
        <v>2555</v>
      </c>
      <c r="E37" s="233">
        <v>1100</v>
      </c>
      <c r="F37" s="233">
        <v>1455</v>
      </c>
      <c r="G37" s="233">
        <v>0</v>
      </c>
      <c r="H37" s="233">
        <v>0</v>
      </c>
      <c r="I37" s="233">
        <v>2555</v>
      </c>
      <c r="J37" s="233">
        <v>480</v>
      </c>
      <c r="K37" s="233">
        <v>4235</v>
      </c>
      <c r="L37" s="234">
        <v>970</v>
      </c>
    </row>
    <row r="38" spans="1:12" x14ac:dyDescent="0.2">
      <c r="A38" s="337" t="s">
        <v>1549</v>
      </c>
      <c r="B38" s="334" t="s">
        <v>1690</v>
      </c>
      <c r="C38" s="253">
        <v>55</v>
      </c>
      <c r="D38" s="233">
        <v>55</v>
      </c>
      <c r="E38" s="233">
        <v>20</v>
      </c>
      <c r="F38" s="233">
        <v>35</v>
      </c>
      <c r="G38" s="233">
        <v>0</v>
      </c>
      <c r="H38" s="233">
        <v>0</v>
      </c>
      <c r="I38" s="233">
        <v>55</v>
      </c>
      <c r="J38" s="233">
        <v>0</v>
      </c>
      <c r="K38" s="233">
        <v>55</v>
      </c>
      <c r="L38" s="234">
        <v>0</v>
      </c>
    </row>
    <row r="39" spans="1:12" x14ac:dyDescent="0.2">
      <c r="A39" s="337" t="s">
        <v>809</v>
      </c>
      <c r="B39" s="334" t="s">
        <v>1691</v>
      </c>
      <c r="C39" s="253">
        <v>2120</v>
      </c>
      <c r="D39" s="233">
        <v>1255</v>
      </c>
      <c r="E39" s="233">
        <v>540</v>
      </c>
      <c r="F39" s="233">
        <v>715</v>
      </c>
      <c r="G39" s="233">
        <v>0</v>
      </c>
      <c r="H39" s="233">
        <v>0</v>
      </c>
      <c r="I39" s="233">
        <v>1255</v>
      </c>
      <c r="J39" s="233">
        <v>0</v>
      </c>
      <c r="K39" s="233">
        <v>2120</v>
      </c>
      <c r="L39" s="234">
        <v>0</v>
      </c>
    </row>
    <row r="40" spans="1:12" x14ac:dyDescent="0.2">
      <c r="A40" s="337" t="s">
        <v>213</v>
      </c>
      <c r="B40" s="334" t="s">
        <v>1692</v>
      </c>
      <c r="C40" s="253">
        <v>3535</v>
      </c>
      <c r="D40" s="233">
        <v>2375</v>
      </c>
      <c r="E40" s="233">
        <v>1245</v>
      </c>
      <c r="F40" s="233">
        <v>1130</v>
      </c>
      <c r="G40" s="233">
        <v>1055</v>
      </c>
      <c r="H40" s="233">
        <v>720</v>
      </c>
      <c r="I40" s="233">
        <v>215</v>
      </c>
      <c r="J40" s="233">
        <v>3535</v>
      </c>
      <c r="K40" s="233" t="s">
        <v>1676</v>
      </c>
      <c r="L40" s="234">
        <v>163470</v>
      </c>
    </row>
    <row r="41" spans="1:12" x14ac:dyDescent="0.2">
      <c r="A41" s="337" t="s">
        <v>406</v>
      </c>
      <c r="B41" s="334" t="s">
        <v>1693</v>
      </c>
      <c r="C41" s="253">
        <v>161930</v>
      </c>
      <c r="D41" s="233">
        <v>133695</v>
      </c>
      <c r="E41" s="233">
        <v>57195</v>
      </c>
      <c r="F41" s="233">
        <v>76480</v>
      </c>
      <c r="G41" s="233">
        <v>57965</v>
      </c>
      <c r="H41" s="233">
        <v>9905</v>
      </c>
      <c r="I41" s="233">
        <v>47725</v>
      </c>
      <c r="J41" s="233">
        <v>112260</v>
      </c>
      <c r="K41" s="233">
        <v>49675</v>
      </c>
      <c r="L41" s="234">
        <v>361045</v>
      </c>
    </row>
    <row r="42" spans="1:12" x14ac:dyDescent="0.2">
      <c r="A42" s="337" t="s">
        <v>543</v>
      </c>
      <c r="B42" s="334" t="s">
        <v>1694</v>
      </c>
      <c r="C42" s="253">
        <v>2160</v>
      </c>
      <c r="D42" s="233">
        <v>2020</v>
      </c>
      <c r="E42" s="233">
        <v>905</v>
      </c>
      <c r="F42" s="233">
        <v>1110</v>
      </c>
      <c r="G42" s="233">
        <v>0</v>
      </c>
      <c r="H42" s="233">
        <v>0</v>
      </c>
      <c r="I42" s="233">
        <v>2020</v>
      </c>
      <c r="J42" s="233">
        <v>1485</v>
      </c>
      <c r="K42" s="233">
        <v>675</v>
      </c>
      <c r="L42" s="234">
        <v>2145</v>
      </c>
    </row>
    <row r="43" spans="1:12" x14ac:dyDescent="0.2">
      <c r="A43" s="337" t="s">
        <v>407</v>
      </c>
      <c r="B43" s="334" t="s">
        <v>1695</v>
      </c>
      <c r="C43" s="253">
        <v>96425</v>
      </c>
      <c r="D43" s="233">
        <v>80280</v>
      </c>
      <c r="E43" s="233">
        <v>35625</v>
      </c>
      <c r="F43" s="233">
        <v>44655</v>
      </c>
      <c r="G43" s="233">
        <v>35345</v>
      </c>
      <c r="H43" s="233">
        <v>9755</v>
      </c>
      <c r="I43" s="233">
        <v>23275</v>
      </c>
      <c r="J43" s="233">
        <v>67185</v>
      </c>
      <c r="K43" s="233">
        <v>29240</v>
      </c>
      <c r="L43" s="234">
        <v>157325</v>
      </c>
    </row>
    <row r="44" spans="1:12" x14ac:dyDescent="0.2">
      <c r="A44" s="337" t="s">
        <v>743</v>
      </c>
      <c r="B44" s="334" t="s">
        <v>1696</v>
      </c>
      <c r="C44" s="253">
        <v>321750</v>
      </c>
      <c r="D44" s="233">
        <v>254170</v>
      </c>
      <c r="E44" s="233">
        <v>117845</v>
      </c>
      <c r="F44" s="233">
        <v>136320</v>
      </c>
      <c r="G44" s="233">
        <v>118940</v>
      </c>
      <c r="H44" s="233">
        <v>14950</v>
      </c>
      <c r="I44" s="233">
        <v>86055</v>
      </c>
      <c r="J44" s="233">
        <v>241380</v>
      </c>
      <c r="K44" s="233">
        <v>80370</v>
      </c>
      <c r="L44" s="234">
        <v>710140</v>
      </c>
    </row>
    <row r="45" spans="1:12" x14ac:dyDescent="0.2">
      <c r="A45" s="337" t="s">
        <v>396</v>
      </c>
      <c r="B45" s="334" t="s">
        <v>1697</v>
      </c>
      <c r="C45" s="253">
        <v>143815</v>
      </c>
      <c r="D45" s="233">
        <v>114030</v>
      </c>
      <c r="E45" s="233">
        <v>48580</v>
      </c>
      <c r="F45" s="233">
        <v>65430</v>
      </c>
      <c r="G45" s="233">
        <v>50965</v>
      </c>
      <c r="H45" s="233">
        <v>9085</v>
      </c>
      <c r="I45" s="233">
        <v>34025</v>
      </c>
      <c r="J45" s="233">
        <v>107065</v>
      </c>
      <c r="K45" s="233">
        <v>36750</v>
      </c>
      <c r="L45" s="234">
        <v>257485</v>
      </c>
    </row>
    <row r="46" spans="1:12" x14ac:dyDescent="0.2">
      <c r="A46" s="337" t="s">
        <v>385</v>
      </c>
      <c r="B46" s="334" t="s">
        <v>1698</v>
      </c>
      <c r="C46" s="253">
        <v>81890</v>
      </c>
      <c r="D46" s="233">
        <v>65480</v>
      </c>
      <c r="E46" s="233">
        <v>30050</v>
      </c>
      <c r="F46" s="233">
        <v>35425</v>
      </c>
      <c r="G46" s="233">
        <v>27755</v>
      </c>
      <c r="H46" s="233">
        <v>2115</v>
      </c>
      <c r="I46" s="233">
        <v>29350</v>
      </c>
      <c r="J46" s="233">
        <v>53080</v>
      </c>
      <c r="K46" s="233">
        <v>28805</v>
      </c>
      <c r="L46" s="234">
        <v>151300</v>
      </c>
    </row>
    <row r="47" spans="1:12" x14ac:dyDescent="0.2">
      <c r="A47" s="337" t="s">
        <v>564</v>
      </c>
      <c r="B47" s="334" t="s">
        <v>1699</v>
      </c>
      <c r="C47" s="253">
        <v>1500</v>
      </c>
      <c r="D47" s="233">
        <v>1500</v>
      </c>
      <c r="E47" s="233">
        <v>635</v>
      </c>
      <c r="F47" s="233">
        <v>860</v>
      </c>
      <c r="G47" s="233">
        <v>0</v>
      </c>
      <c r="H47" s="233">
        <v>0</v>
      </c>
      <c r="I47" s="233">
        <v>1500</v>
      </c>
      <c r="J47" s="233">
        <v>535</v>
      </c>
      <c r="K47" s="233">
        <v>965</v>
      </c>
      <c r="L47" s="234">
        <v>1165</v>
      </c>
    </row>
    <row r="48" spans="1:12" x14ac:dyDescent="0.2">
      <c r="A48" s="337" t="s">
        <v>233</v>
      </c>
      <c r="B48" s="334" t="s">
        <v>1700</v>
      </c>
      <c r="C48" s="253">
        <v>3195</v>
      </c>
      <c r="D48" s="233">
        <v>3195</v>
      </c>
      <c r="E48" s="233">
        <v>1480</v>
      </c>
      <c r="F48" s="233">
        <v>1715</v>
      </c>
      <c r="G48" s="233">
        <v>1040</v>
      </c>
      <c r="H48" s="233">
        <v>825</v>
      </c>
      <c r="I48" s="233">
        <v>560</v>
      </c>
      <c r="J48" s="233">
        <v>3195</v>
      </c>
      <c r="K48" s="233" t="s">
        <v>1676</v>
      </c>
      <c r="L48" s="234">
        <v>106685</v>
      </c>
    </row>
    <row r="49" spans="1:12" x14ac:dyDescent="0.2">
      <c r="A49" s="337" t="s">
        <v>1223</v>
      </c>
      <c r="B49" s="334" t="s">
        <v>1701</v>
      </c>
      <c r="C49" s="253">
        <v>2595</v>
      </c>
      <c r="D49" s="233">
        <v>2595</v>
      </c>
      <c r="E49" s="233">
        <v>1000</v>
      </c>
      <c r="F49" s="233">
        <v>1595</v>
      </c>
      <c r="G49" s="233">
        <v>0</v>
      </c>
      <c r="H49" s="233">
        <v>0</v>
      </c>
      <c r="I49" s="233">
        <v>2595</v>
      </c>
      <c r="J49" s="233">
        <v>590</v>
      </c>
      <c r="K49" s="233">
        <v>2005</v>
      </c>
      <c r="L49" s="234">
        <v>1355</v>
      </c>
    </row>
    <row r="50" spans="1:12" x14ac:dyDescent="0.2">
      <c r="A50" s="337" t="s">
        <v>577</v>
      </c>
      <c r="B50" s="334" t="s">
        <v>1702</v>
      </c>
      <c r="C50" s="253">
        <v>3605</v>
      </c>
      <c r="D50" s="233">
        <v>3300</v>
      </c>
      <c r="E50" s="233">
        <v>1535</v>
      </c>
      <c r="F50" s="233">
        <v>1760</v>
      </c>
      <c r="G50" s="233">
        <v>335</v>
      </c>
      <c r="H50" s="233">
        <v>510</v>
      </c>
      <c r="I50" s="233">
        <v>885</v>
      </c>
      <c r="J50" s="233">
        <v>3605</v>
      </c>
      <c r="K50" s="233">
        <v>0</v>
      </c>
      <c r="L50" s="234">
        <v>71805</v>
      </c>
    </row>
    <row r="51" spans="1:12" x14ac:dyDescent="0.2">
      <c r="A51" s="337" t="s">
        <v>244</v>
      </c>
      <c r="B51" s="334" t="s">
        <v>1703</v>
      </c>
      <c r="C51" s="253">
        <v>8795</v>
      </c>
      <c r="D51" s="233">
        <v>8780</v>
      </c>
      <c r="E51" s="233">
        <v>3540</v>
      </c>
      <c r="F51" s="233">
        <v>5245</v>
      </c>
      <c r="G51" s="233">
        <v>30</v>
      </c>
      <c r="H51" s="233">
        <v>895</v>
      </c>
      <c r="I51" s="233">
        <v>7860</v>
      </c>
      <c r="J51" s="233">
        <v>915</v>
      </c>
      <c r="K51" s="233">
        <v>7880</v>
      </c>
      <c r="L51" s="234">
        <v>1020</v>
      </c>
    </row>
    <row r="52" spans="1:12" x14ac:dyDescent="0.2">
      <c r="A52" s="337" t="s">
        <v>181</v>
      </c>
      <c r="B52" s="334" t="s">
        <v>1704</v>
      </c>
      <c r="C52" s="253">
        <v>68465</v>
      </c>
      <c r="D52" s="233">
        <v>63390</v>
      </c>
      <c r="E52" s="233">
        <v>28025</v>
      </c>
      <c r="F52" s="233">
        <v>35360</v>
      </c>
      <c r="G52" s="233">
        <v>15600</v>
      </c>
      <c r="H52" s="233">
        <v>10545</v>
      </c>
      <c r="I52" s="233">
        <v>17950</v>
      </c>
      <c r="J52" s="233">
        <v>47515</v>
      </c>
      <c r="K52" s="233">
        <v>20950</v>
      </c>
      <c r="L52" s="234">
        <v>156825</v>
      </c>
    </row>
    <row r="53" spans="1:12" x14ac:dyDescent="0.2">
      <c r="A53" s="337" t="s">
        <v>245</v>
      </c>
      <c r="B53" s="334" t="s">
        <v>1705</v>
      </c>
      <c r="C53" s="253">
        <v>136490</v>
      </c>
      <c r="D53" s="233">
        <v>107600</v>
      </c>
      <c r="E53" s="233">
        <v>50595</v>
      </c>
      <c r="F53" s="233">
        <v>57000</v>
      </c>
      <c r="G53" s="233">
        <v>41510</v>
      </c>
      <c r="H53" s="233">
        <v>3200</v>
      </c>
      <c r="I53" s="233">
        <v>54975</v>
      </c>
      <c r="J53" s="233">
        <v>84580</v>
      </c>
      <c r="K53" s="233">
        <v>51910</v>
      </c>
      <c r="L53" s="234">
        <v>292340</v>
      </c>
    </row>
    <row r="54" spans="1:12" x14ac:dyDescent="0.2">
      <c r="A54" s="337" t="s">
        <v>358</v>
      </c>
      <c r="B54" s="334" t="s">
        <v>1706</v>
      </c>
      <c r="C54" s="253">
        <v>4170</v>
      </c>
      <c r="D54" s="233">
        <v>4170</v>
      </c>
      <c r="E54" s="233">
        <v>1865</v>
      </c>
      <c r="F54" s="233">
        <v>2305</v>
      </c>
      <c r="G54" s="233">
        <v>0</v>
      </c>
      <c r="H54" s="233">
        <v>0</v>
      </c>
      <c r="I54" s="233">
        <v>4170</v>
      </c>
      <c r="J54" s="233">
        <v>35</v>
      </c>
      <c r="K54" s="233">
        <v>4135</v>
      </c>
      <c r="L54" s="234">
        <v>95</v>
      </c>
    </row>
    <row r="55" spans="1:12" x14ac:dyDescent="0.2">
      <c r="A55" s="337" t="s">
        <v>12</v>
      </c>
      <c r="B55" s="334" t="s">
        <v>1707</v>
      </c>
      <c r="C55" s="253">
        <v>1935</v>
      </c>
      <c r="D55" s="233">
        <v>1935</v>
      </c>
      <c r="E55" s="233">
        <v>875</v>
      </c>
      <c r="F55" s="233">
        <v>1055</v>
      </c>
      <c r="G55" s="233">
        <v>0</v>
      </c>
      <c r="H55" s="233">
        <v>0</v>
      </c>
      <c r="I55" s="233">
        <v>1935</v>
      </c>
      <c r="J55" s="233">
        <v>380</v>
      </c>
      <c r="K55" s="233">
        <v>1560</v>
      </c>
      <c r="L55" s="234">
        <v>990</v>
      </c>
    </row>
    <row r="56" spans="1:12" x14ac:dyDescent="0.2">
      <c r="A56" s="337" t="s">
        <v>14</v>
      </c>
      <c r="B56" s="334" t="s">
        <v>1708</v>
      </c>
      <c r="C56" s="253">
        <v>1590</v>
      </c>
      <c r="D56" s="233">
        <v>1590</v>
      </c>
      <c r="E56" s="233">
        <v>705</v>
      </c>
      <c r="F56" s="233">
        <v>885</v>
      </c>
      <c r="G56" s="233">
        <v>0</v>
      </c>
      <c r="H56" s="233">
        <v>0</v>
      </c>
      <c r="I56" s="233">
        <v>1590</v>
      </c>
      <c r="J56" s="233">
        <v>175</v>
      </c>
      <c r="K56" s="233">
        <v>1420</v>
      </c>
      <c r="L56" s="234">
        <v>350</v>
      </c>
    </row>
    <row r="57" spans="1:12" x14ac:dyDescent="0.2">
      <c r="A57" s="337" t="s">
        <v>16</v>
      </c>
      <c r="B57" s="334" t="s">
        <v>1709</v>
      </c>
      <c r="C57" s="253">
        <v>1640</v>
      </c>
      <c r="D57" s="233">
        <v>1640</v>
      </c>
      <c r="E57" s="233">
        <v>585</v>
      </c>
      <c r="F57" s="233">
        <v>1055</v>
      </c>
      <c r="G57" s="233">
        <v>0</v>
      </c>
      <c r="H57" s="233">
        <v>0</v>
      </c>
      <c r="I57" s="233">
        <v>1640</v>
      </c>
      <c r="J57" s="233">
        <v>260</v>
      </c>
      <c r="K57" s="233">
        <v>1380</v>
      </c>
      <c r="L57" s="234">
        <v>475</v>
      </c>
    </row>
    <row r="58" spans="1:12" x14ac:dyDescent="0.2">
      <c r="A58" s="337" t="s">
        <v>322</v>
      </c>
      <c r="B58" s="334" t="s">
        <v>1710</v>
      </c>
      <c r="C58" s="253">
        <v>170</v>
      </c>
      <c r="D58" s="233">
        <v>170</v>
      </c>
      <c r="E58" s="233">
        <v>70</v>
      </c>
      <c r="F58" s="233">
        <v>100</v>
      </c>
      <c r="G58" s="233">
        <v>0</v>
      </c>
      <c r="H58" s="233">
        <v>0</v>
      </c>
      <c r="I58" s="233">
        <v>170</v>
      </c>
      <c r="J58" s="233">
        <v>20</v>
      </c>
      <c r="K58" s="233">
        <v>150</v>
      </c>
      <c r="L58" s="234">
        <v>25</v>
      </c>
    </row>
    <row r="59" spans="1:12" x14ac:dyDescent="0.2">
      <c r="A59" s="337" t="s">
        <v>22</v>
      </c>
      <c r="B59" s="334" t="s">
        <v>1711</v>
      </c>
      <c r="C59" s="253">
        <v>2635</v>
      </c>
      <c r="D59" s="233">
        <v>2635</v>
      </c>
      <c r="E59" s="233">
        <v>1065</v>
      </c>
      <c r="F59" s="233">
        <v>1570</v>
      </c>
      <c r="G59" s="233">
        <v>0</v>
      </c>
      <c r="H59" s="233">
        <v>0</v>
      </c>
      <c r="I59" s="233">
        <v>2635</v>
      </c>
      <c r="J59" s="233">
        <v>575</v>
      </c>
      <c r="K59" s="233">
        <v>2060</v>
      </c>
      <c r="L59" s="234">
        <v>1215</v>
      </c>
    </row>
    <row r="60" spans="1:12" x14ac:dyDescent="0.2">
      <c r="A60" s="337" t="s">
        <v>21</v>
      </c>
      <c r="B60" s="334" t="s">
        <v>1712</v>
      </c>
      <c r="C60" s="253">
        <v>1265</v>
      </c>
      <c r="D60" s="233">
        <v>1265</v>
      </c>
      <c r="E60" s="233">
        <v>480</v>
      </c>
      <c r="F60" s="233">
        <v>790</v>
      </c>
      <c r="G60" s="233">
        <v>0</v>
      </c>
      <c r="H60" s="233">
        <v>0</v>
      </c>
      <c r="I60" s="233">
        <v>1265</v>
      </c>
      <c r="J60" s="233">
        <v>0</v>
      </c>
      <c r="K60" s="233">
        <v>1265</v>
      </c>
      <c r="L60" s="234">
        <v>0</v>
      </c>
    </row>
    <row r="61" spans="1:12" x14ac:dyDescent="0.2">
      <c r="A61" s="337" t="s">
        <v>325</v>
      </c>
      <c r="B61" s="334" t="s">
        <v>1713</v>
      </c>
      <c r="C61" s="253">
        <v>1025</v>
      </c>
      <c r="D61" s="233">
        <v>1025</v>
      </c>
      <c r="E61" s="233">
        <v>390</v>
      </c>
      <c r="F61" s="233">
        <v>640</v>
      </c>
      <c r="G61" s="233">
        <v>0</v>
      </c>
      <c r="H61" s="233">
        <v>0</v>
      </c>
      <c r="I61" s="233">
        <v>1025</v>
      </c>
      <c r="J61" s="233">
        <v>265</v>
      </c>
      <c r="K61" s="233">
        <v>760</v>
      </c>
      <c r="L61" s="234">
        <v>705</v>
      </c>
    </row>
    <row r="62" spans="1:12" x14ac:dyDescent="0.2">
      <c r="A62" s="337" t="s">
        <v>35</v>
      </c>
      <c r="B62" s="334" t="s">
        <v>1714</v>
      </c>
      <c r="C62" s="253">
        <v>3050</v>
      </c>
      <c r="D62" s="233">
        <v>3050</v>
      </c>
      <c r="E62" s="233">
        <v>1310</v>
      </c>
      <c r="F62" s="233">
        <v>1735</v>
      </c>
      <c r="G62" s="233">
        <v>0</v>
      </c>
      <c r="H62" s="233">
        <v>0</v>
      </c>
      <c r="I62" s="233">
        <v>3050</v>
      </c>
      <c r="J62" s="233">
        <v>240</v>
      </c>
      <c r="K62" s="233">
        <v>2810</v>
      </c>
      <c r="L62" s="234">
        <v>435</v>
      </c>
    </row>
    <row r="63" spans="1:12" x14ac:dyDescent="0.2">
      <c r="A63" s="337" t="s">
        <v>318</v>
      </c>
      <c r="B63" s="334" t="s">
        <v>1715</v>
      </c>
      <c r="C63" s="253">
        <v>5370</v>
      </c>
      <c r="D63" s="233">
        <v>5370</v>
      </c>
      <c r="E63" s="233">
        <v>2380</v>
      </c>
      <c r="F63" s="233">
        <v>2990</v>
      </c>
      <c r="G63" s="233">
        <v>0</v>
      </c>
      <c r="H63" s="233">
        <v>0</v>
      </c>
      <c r="I63" s="233">
        <v>5370</v>
      </c>
      <c r="J63" s="233">
        <v>1255</v>
      </c>
      <c r="K63" s="233">
        <v>4120</v>
      </c>
      <c r="L63" s="234">
        <v>3015</v>
      </c>
    </row>
    <row r="64" spans="1:12" x14ac:dyDescent="0.2">
      <c r="A64" s="337" t="s">
        <v>319</v>
      </c>
      <c r="B64" s="334" t="s">
        <v>1716</v>
      </c>
      <c r="C64" s="253">
        <v>7710</v>
      </c>
      <c r="D64" s="233">
        <v>7710</v>
      </c>
      <c r="E64" s="233">
        <v>2980</v>
      </c>
      <c r="F64" s="233">
        <v>4725</v>
      </c>
      <c r="G64" s="233">
        <v>0</v>
      </c>
      <c r="H64" s="233">
        <v>0</v>
      </c>
      <c r="I64" s="233">
        <v>7710</v>
      </c>
      <c r="J64" s="233">
        <v>795</v>
      </c>
      <c r="K64" s="233">
        <v>6910</v>
      </c>
      <c r="L64" s="234">
        <v>1370</v>
      </c>
    </row>
    <row r="65" spans="1:12" x14ac:dyDescent="0.2">
      <c r="A65" s="337" t="s">
        <v>13</v>
      </c>
      <c r="B65" s="334" t="s">
        <v>1717</v>
      </c>
      <c r="C65" s="253">
        <v>5170</v>
      </c>
      <c r="D65" s="233">
        <v>5170</v>
      </c>
      <c r="E65" s="233">
        <v>2390</v>
      </c>
      <c r="F65" s="233">
        <v>2765</v>
      </c>
      <c r="G65" s="233">
        <v>0</v>
      </c>
      <c r="H65" s="233">
        <v>0</v>
      </c>
      <c r="I65" s="233">
        <v>5170</v>
      </c>
      <c r="J65" s="233">
        <v>610</v>
      </c>
      <c r="K65" s="233">
        <v>4565</v>
      </c>
      <c r="L65" s="234">
        <v>1065</v>
      </c>
    </row>
    <row r="66" spans="1:12" x14ac:dyDescent="0.2">
      <c r="A66" s="337" t="s">
        <v>15</v>
      </c>
      <c r="B66" s="334" t="s">
        <v>1718</v>
      </c>
      <c r="C66" s="253">
        <v>2615</v>
      </c>
      <c r="D66" s="233">
        <v>2615</v>
      </c>
      <c r="E66" s="233">
        <v>1305</v>
      </c>
      <c r="F66" s="233">
        <v>1315</v>
      </c>
      <c r="G66" s="233">
        <v>0</v>
      </c>
      <c r="H66" s="233">
        <v>0</v>
      </c>
      <c r="I66" s="233">
        <v>2615</v>
      </c>
      <c r="J66" s="233">
        <v>415</v>
      </c>
      <c r="K66" s="233">
        <v>2205</v>
      </c>
      <c r="L66" s="234">
        <v>710</v>
      </c>
    </row>
    <row r="67" spans="1:12" x14ac:dyDescent="0.2">
      <c r="A67" s="337" t="s">
        <v>320</v>
      </c>
      <c r="B67" s="334" t="s">
        <v>1719</v>
      </c>
      <c r="C67" s="253">
        <v>2725</v>
      </c>
      <c r="D67" s="233">
        <v>2725</v>
      </c>
      <c r="E67" s="233">
        <v>1160</v>
      </c>
      <c r="F67" s="233">
        <v>1565</v>
      </c>
      <c r="G67" s="233">
        <v>0</v>
      </c>
      <c r="H67" s="233">
        <v>0</v>
      </c>
      <c r="I67" s="233">
        <v>2725</v>
      </c>
      <c r="J67" s="233">
        <v>320</v>
      </c>
      <c r="K67" s="233">
        <v>2405</v>
      </c>
      <c r="L67" s="234">
        <v>535</v>
      </c>
    </row>
    <row r="68" spans="1:12" x14ac:dyDescent="0.2">
      <c r="A68" s="337" t="s">
        <v>17</v>
      </c>
      <c r="B68" s="334" t="s">
        <v>1720</v>
      </c>
      <c r="C68" s="253">
        <v>880</v>
      </c>
      <c r="D68" s="233">
        <v>880</v>
      </c>
      <c r="E68" s="233">
        <v>400</v>
      </c>
      <c r="F68" s="233">
        <v>480</v>
      </c>
      <c r="G68" s="233">
        <v>0</v>
      </c>
      <c r="H68" s="233">
        <v>0</v>
      </c>
      <c r="I68" s="233">
        <v>880</v>
      </c>
      <c r="J68" s="233">
        <v>565</v>
      </c>
      <c r="K68" s="233">
        <v>315</v>
      </c>
      <c r="L68" s="234">
        <v>1470</v>
      </c>
    </row>
    <row r="69" spans="1:12" x14ac:dyDescent="0.2">
      <c r="A69" s="337" t="s">
        <v>321</v>
      </c>
      <c r="B69" s="334" t="s">
        <v>1721</v>
      </c>
      <c r="C69" s="253">
        <v>3800</v>
      </c>
      <c r="D69" s="233">
        <v>3800</v>
      </c>
      <c r="E69" s="233">
        <v>1675</v>
      </c>
      <c r="F69" s="233">
        <v>2125</v>
      </c>
      <c r="G69" s="233">
        <v>0</v>
      </c>
      <c r="H69" s="233">
        <v>0</v>
      </c>
      <c r="I69" s="233">
        <v>3800</v>
      </c>
      <c r="J69" s="233">
        <v>720</v>
      </c>
      <c r="K69" s="233">
        <v>3080</v>
      </c>
      <c r="L69" s="234">
        <v>1335</v>
      </c>
    </row>
    <row r="70" spans="1:12" x14ac:dyDescent="0.2">
      <c r="A70" s="337" t="s">
        <v>18</v>
      </c>
      <c r="B70" s="334" t="s">
        <v>1722</v>
      </c>
      <c r="C70" s="253">
        <v>3015</v>
      </c>
      <c r="D70" s="233">
        <v>3015</v>
      </c>
      <c r="E70" s="233">
        <v>1320</v>
      </c>
      <c r="F70" s="233">
        <v>1690</v>
      </c>
      <c r="G70" s="233">
        <v>0</v>
      </c>
      <c r="H70" s="233">
        <v>0</v>
      </c>
      <c r="I70" s="233">
        <v>3015</v>
      </c>
      <c r="J70" s="233">
        <v>400</v>
      </c>
      <c r="K70" s="233">
        <v>2615</v>
      </c>
      <c r="L70" s="234">
        <v>840</v>
      </c>
    </row>
    <row r="71" spans="1:12" x14ac:dyDescent="0.2">
      <c r="A71" s="337" t="s">
        <v>19</v>
      </c>
      <c r="B71" s="334" t="s">
        <v>1723</v>
      </c>
      <c r="C71" s="253">
        <v>350</v>
      </c>
      <c r="D71" s="233">
        <v>350</v>
      </c>
      <c r="E71" s="233">
        <v>140</v>
      </c>
      <c r="F71" s="233">
        <v>210</v>
      </c>
      <c r="G71" s="233">
        <v>0</v>
      </c>
      <c r="H71" s="233">
        <v>0</v>
      </c>
      <c r="I71" s="233">
        <v>350</v>
      </c>
      <c r="J71" s="233">
        <v>60</v>
      </c>
      <c r="K71" s="233">
        <v>290</v>
      </c>
      <c r="L71" s="234">
        <v>120</v>
      </c>
    </row>
    <row r="72" spans="1:12" x14ac:dyDescent="0.2">
      <c r="A72" s="337" t="s">
        <v>23</v>
      </c>
      <c r="B72" s="334" t="s">
        <v>1724</v>
      </c>
      <c r="C72" s="253">
        <v>3025</v>
      </c>
      <c r="D72" s="233">
        <v>3025</v>
      </c>
      <c r="E72" s="233">
        <v>1180</v>
      </c>
      <c r="F72" s="233">
        <v>1840</v>
      </c>
      <c r="G72" s="233">
        <v>0</v>
      </c>
      <c r="H72" s="233">
        <v>0</v>
      </c>
      <c r="I72" s="233">
        <v>3025</v>
      </c>
      <c r="J72" s="233">
        <v>325</v>
      </c>
      <c r="K72" s="233">
        <v>2700</v>
      </c>
      <c r="L72" s="234">
        <v>545</v>
      </c>
    </row>
    <row r="73" spans="1:12" x14ac:dyDescent="0.2">
      <c r="A73" s="337" t="s">
        <v>24</v>
      </c>
      <c r="B73" s="334" t="s">
        <v>1725</v>
      </c>
      <c r="C73" s="253">
        <v>740</v>
      </c>
      <c r="D73" s="233">
        <v>740</v>
      </c>
      <c r="E73" s="233">
        <v>295</v>
      </c>
      <c r="F73" s="233">
        <v>445</v>
      </c>
      <c r="G73" s="233">
        <v>0</v>
      </c>
      <c r="H73" s="233">
        <v>0</v>
      </c>
      <c r="I73" s="233">
        <v>740</v>
      </c>
      <c r="J73" s="233">
        <v>210</v>
      </c>
      <c r="K73" s="233">
        <v>525</v>
      </c>
      <c r="L73" s="234">
        <v>535</v>
      </c>
    </row>
    <row r="74" spans="1:12" x14ac:dyDescent="0.2">
      <c r="A74" s="337" t="s">
        <v>323</v>
      </c>
      <c r="B74" s="334" t="s">
        <v>1726</v>
      </c>
      <c r="C74" s="253">
        <v>4530</v>
      </c>
      <c r="D74" s="233">
        <v>4530</v>
      </c>
      <c r="E74" s="233">
        <v>1975</v>
      </c>
      <c r="F74" s="233">
        <v>2550</v>
      </c>
      <c r="G74" s="233">
        <v>0</v>
      </c>
      <c r="H74" s="233">
        <v>0</v>
      </c>
      <c r="I74" s="233">
        <v>4530</v>
      </c>
      <c r="J74" s="233">
        <v>1065</v>
      </c>
      <c r="K74" s="233">
        <v>3470</v>
      </c>
      <c r="L74" s="234">
        <v>2590</v>
      </c>
    </row>
    <row r="75" spans="1:12" x14ac:dyDescent="0.2">
      <c r="A75" s="337" t="s">
        <v>25</v>
      </c>
      <c r="B75" s="334" t="s">
        <v>1727</v>
      </c>
      <c r="C75" s="253">
        <v>1685</v>
      </c>
      <c r="D75" s="233">
        <v>1685</v>
      </c>
      <c r="E75" s="233">
        <v>675</v>
      </c>
      <c r="F75" s="233">
        <v>1010</v>
      </c>
      <c r="G75" s="233">
        <v>0</v>
      </c>
      <c r="H75" s="233">
        <v>0</v>
      </c>
      <c r="I75" s="233">
        <v>1685</v>
      </c>
      <c r="J75" s="233">
        <v>215</v>
      </c>
      <c r="K75" s="233">
        <v>1470</v>
      </c>
      <c r="L75" s="234">
        <v>425</v>
      </c>
    </row>
    <row r="76" spans="1:12" x14ac:dyDescent="0.2">
      <c r="A76" s="337" t="s">
        <v>26</v>
      </c>
      <c r="B76" s="334" t="s">
        <v>1728</v>
      </c>
      <c r="C76" s="253">
        <v>8625</v>
      </c>
      <c r="D76" s="233">
        <v>8625</v>
      </c>
      <c r="E76" s="233">
        <v>4155</v>
      </c>
      <c r="F76" s="233">
        <v>4465</v>
      </c>
      <c r="G76" s="233">
        <v>0</v>
      </c>
      <c r="H76" s="233">
        <v>0</v>
      </c>
      <c r="I76" s="233">
        <v>8625</v>
      </c>
      <c r="J76" s="233">
        <v>580</v>
      </c>
      <c r="K76" s="233">
        <v>8045</v>
      </c>
      <c r="L76" s="234">
        <v>1060</v>
      </c>
    </row>
    <row r="77" spans="1:12" x14ac:dyDescent="0.2">
      <c r="A77" s="337" t="s">
        <v>27</v>
      </c>
      <c r="B77" s="334" t="s">
        <v>1729</v>
      </c>
      <c r="C77" s="253">
        <v>1075</v>
      </c>
      <c r="D77" s="233">
        <v>1075</v>
      </c>
      <c r="E77" s="233">
        <v>500</v>
      </c>
      <c r="F77" s="233">
        <v>575</v>
      </c>
      <c r="G77" s="233">
        <v>0</v>
      </c>
      <c r="H77" s="233">
        <v>0</v>
      </c>
      <c r="I77" s="233">
        <v>1075</v>
      </c>
      <c r="J77" s="233">
        <v>235</v>
      </c>
      <c r="K77" s="233">
        <v>835</v>
      </c>
      <c r="L77" s="234">
        <v>425</v>
      </c>
    </row>
    <row r="78" spans="1:12" x14ac:dyDescent="0.2">
      <c r="A78" s="337" t="s">
        <v>28</v>
      </c>
      <c r="B78" s="334" t="s">
        <v>1730</v>
      </c>
      <c r="C78" s="253">
        <v>2595</v>
      </c>
      <c r="D78" s="233">
        <v>2595</v>
      </c>
      <c r="E78" s="233">
        <v>1175</v>
      </c>
      <c r="F78" s="233">
        <v>1420</v>
      </c>
      <c r="G78" s="233">
        <v>0</v>
      </c>
      <c r="H78" s="233">
        <v>0</v>
      </c>
      <c r="I78" s="233">
        <v>2595</v>
      </c>
      <c r="J78" s="233">
        <v>870</v>
      </c>
      <c r="K78" s="233">
        <v>1730</v>
      </c>
      <c r="L78" s="234">
        <v>1660</v>
      </c>
    </row>
    <row r="79" spans="1:12" x14ac:dyDescent="0.2">
      <c r="A79" s="337" t="s">
        <v>29</v>
      </c>
      <c r="B79" s="334" t="s">
        <v>1731</v>
      </c>
      <c r="C79" s="253">
        <v>3660</v>
      </c>
      <c r="D79" s="233">
        <v>3660</v>
      </c>
      <c r="E79" s="233">
        <v>1320</v>
      </c>
      <c r="F79" s="233">
        <v>2340</v>
      </c>
      <c r="G79" s="233">
        <v>0</v>
      </c>
      <c r="H79" s="233">
        <v>0</v>
      </c>
      <c r="I79" s="233">
        <v>3660</v>
      </c>
      <c r="J79" s="233">
        <v>875</v>
      </c>
      <c r="K79" s="233">
        <v>2780</v>
      </c>
      <c r="L79" s="234">
        <v>1725</v>
      </c>
    </row>
    <row r="80" spans="1:12" x14ac:dyDescent="0.2">
      <c r="A80" s="337" t="s">
        <v>30</v>
      </c>
      <c r="B80" s="334" t="s">
        <v>1732</v>
      </c>
      <c r="C80" s="253">
        <v>805</v>
      </c>
      <c r="D80" s="233">
        <v>805</v>
      </c>
      <c r="E80" s="233">
        <v>330</v>
      </c>
      <c r="F80" s="233">
        <v>480</v>
      </c>
      <c r="G80" s="233">
        <v>0</v>
      </c>
      <c r="H80" s="233">
        <v>0</v>
      </c>
      <c r="I80" s="233">
        <v>805</v>
      </c>
      <c r="J80" s="233">
        <v>125</v>
      </c>
      <c r="K80" s="233">
        <v>680</v>
      </c>
      <c r="L80" s="234">
        <v>245</v>
      </c>
    </row>
    <row r="81" spans="1:12" x14ac:dyDescent="0.2">
      <c r="A81" s="337" t="s">
        <v>1215</v>
      </c>
      <c r="B81" s="334" t="s">
        <v>1733</v>
      </c>
      <c r="C81" s="253">
        <v>1050</v>
      </c>
      <c r="D81" s="233">
        <v>1050</v>
      </c>
      <c r="E81" s="233">
        <v>485</v>
      </c>
      <c r="F81" s="233">
        <v>565</v>
      </c>
      <c r="G81" s="233">
        <v>0</v>
      </c>
      <c r="H81" s="233">
        <v>0</v>
      </c>
      <c r="I81" s="233">
        <v>1050</v>
      </c>
      <c r="J81" s="233">
        <v>330</v>
      </c>
      <c r="K81" s="233">
        <v>720</v>
      </c>
      <c r="L81" s="234">
        <v>695</v>
      </c>
    </row>
    <row r="82" spans="1:12" x14ac:dyDescent="0.2">
      <c r="A82" s="337" t="s">
        <v>31</v>
      </c>
      <c r="B82" s="334" t="s">
        <v>1734</v>
      </c>
      <c r="C82" s="253">
        <v>3375</v>
      </c>
      <c r="D82" s="233">
        <v>3375</v>
      </c>
      <c r="E82" s="233">
        <v>1535</v>
      </c>
      <c r="F82" s="233">
        <v>1840</v>
      </c>
      <c r="G82" s="233">
        <v>0</v>
      </c>
      <c r="H82" s="233">
        <v>0</v>
      </c>
      <c r="I82" s="233">
        <v>3375</v>
      </c>
      <c r="J82" s="233">
        <v>495</v>
      </c>
      <c r="K82" s="233">
        <v>2875</v>
      </c>
      <c r="L82" s="234">
        <v>1050</v>
      </c>
    </row>
    <row r="83" spans="1:12" x14ac:dyDescent="0.2">
      <c r="A83" s="337" t="s">
        <v>32</v>
      </c>
      <c r="B83" s="334" t="s">
        <v>1735</v>
      </c>
      <c r="C83" s="253">
        <v>480</v>
      </c>
      <c r="D83" s="233">
        <v>480</v>
      </c>
      <c r="E83" s="233">
        <v>225</v>
      </c>
      <c r="F83" s="233">
        <v>255</v>
      </c>
      <c r="G83" s="233">
        <v>0</v>
      </c>
      <c r="H83" s="233">
        <v>0</v>
      </c>
      <c r="I83" s="233">
        <v>480</v>
      </c>
      <c r="J83" s="233">
        <v>55</v>
      </c>
      <c r="K83" s="233">
        <v>425</v>
      </c>
      <c r="L83" s="234">
        <v>110</v>
      </c>
    </row>
    <row r="84" spans="1:12" x14ac:dyDescent="0.2">
      <c r="A84" s="337" t="s">
        <v>324</v>
      </c>
      <c r="B84" s="334" t="s">
        <v>1736</v>
      </c>
      <c r="C84" s="253">
        <v>1550</v>
      </c>
      <c r="D84" s="233">
        <v>1550</v>
      </c>
      <c r="E84" s="233">
        <v>900</v>
      </c>
      <c r="F84" s="233">
        <v>650</v>
      </c>
      <c r="G84" s="233">
        <v>0</v>
      </c>
      <c r="H84" s="233">
        <v>0</v>
      </c>
      <c r="I84" s="233">
        <v>1550</v>
      </c>
      <c r="J84" s="233">
        <v>325</v>
      </c>
      <c r="K84" s="233">
        <v>1225</v>
      </c>
      <c r="L84" s="234">
        <v>625</v>
      </c>
    </row>
    <row r="85" spans="1:12" x14ac:dyDescent="0.2">
      <c r="A85" s="337" t="s">
        <v>33</v>
      </c>
      <c r="B85" s="334" t="s">
        <v>1737</v>
      </c>
      <c r="C85" s="253">
        <v>1725</v>
      </c>
      <c r="D85" s="233">
        <v>1725</v>
      </c>
      <c r="E85" s="233">
        <v>695</v>
      </c>
      <c r="F85" s="233">
        <v>1030</v>
      </c>
      <c r="G85" s="233">
        <v>0</v>
      </c>
      <c r="H85" s="233">
        <v>0</v>
      </c>
      <c r="I85" s="233">
        <v>1725</v>
      </c>
      <c r="J85" s="233">
        <v>355</v>
      </c>
      <c r="K85" s="233">
        <v>1370</v>
      </c>
      <c r="L85" s="234">
        <v>550</v>
      </c>
    </row>
    <row r="86" spans="1:12" x14ac:dyDescent="0.2">
      <c r="A86" s="337" t="s">
        <v>34</v>
      </c>
      <c r="B86" s="334" t="s">
        <v>1738</v>
      </c>
      <c r="C86" s="253">
        <v>335</v>
      </c>
      <c r="D86" s="233">
        <v>335</v>
      </c>
      <c r="E86" s="233">
        <v>215</v>
      </c>
      <c r="F86" s="233">
        <v>115</v>
      </c>
      <c r="G86" s="233">
        <v>0</v>
      </c>
      <c r="H86" s="233">
        <v>0</v>
      </c>
      <c r="I86" s="233">
        <v>335</v>
      </c>
      <c r="J86" s="233" t="s">
        <v>1676</v>
      </c>
      <c r="K86" s="233">
        <v>330</v>
      </c>
      <c r="L86" s="234" t="s">
        <v>1676</v>
      </c>
    </row>
    <row r="87" spans="1:12" x14ac:dyDescent="0.2">
      <c r="A87" s="337" t="s">
        <v>36</v>
      </c>
      <c r="B87" s="334" t="s">
        <v>1739</v>
      </c>
      <c r="C87" s="253">
        <v>1230</v>
      </c>
      <c r="D87" s="233">
        <v>1230</v>
      </c>
      <c r="E87" s="233">
        <v>445</v>
      </c>
      <c r="F87" s="233">
        <v>790</v>
      </c>
      <c r="G87" s="233">
        <v>0</v>
      </c>
      <c r="H87" s="233">
        <v>0</v>
      </c>
      <c r="I87" s="233">
        <v>1230</v>
      </c>
      <c r="J87" s="233">
        <v>185</v>
      </c>
      <c r="K87" s="233">
        <v>1050</v>
      </c>
      <c r="L87" s="234">
        <v>395</v>
      </c>
    </row>
    <row r="88" spans="1:12" x14ac:dyDescent="0.2">
      <c r="A88" s="337" t="s">
        <v>585</v>
      </c>
      <c r="B88" s="334" t="s">
        <v>1740</v>
      </c>
      <c r="C88" s="253">
        <v>2090</v>
      </c>
      <c r="D88" s="233">
        <v>2090</v>
      </c>
      <c r="E88" s="233">
        <v>920</v>
      </c>
      <c r="F88" s="233">
        <v>1165</v>
      </c>
      <c r="G88" s="233">
        <v>0</v>
      </c>
      <c r="H88" s="233">
        <v>0</v>
      </c>
      <c r="I88" s="233">
        <v>2090</v>
      </c>
      <c r="J88" s="233">
        <v>360</v>
      </c>
      <c r="K88" s="233">
        <v>1730</v>
      </c>
      <c r="L88" s="234">
        <v>525</v>
      </c>
    </row>
    <row r="89" spans="1:12" x14ac:dyDescent="0.2">
      <c r="A89" s="337" t="s">
        <v>39</v>
      </c>
      <c r="B89" s="334" t="s">
        <v>1741</v>
      </c>
      <c r="C89" s="253">
        <v>1165</v>
      </c>
      <c r="D89" s="233">
        <v>1165</v>
      </c>
      <c r="E89" s="233">
        <v>645</v>
      </c>
      <c r="F89" s="233">
        <v>515</v>
      </c>
      <c r="G89" s="233">
        <v>0</v>
      </c>
      <c r="H89" s="233">
        <v>0</v>
      </c>
      <c r="I89" s="233">
        <v>1165</v>
      </c>
      <c r="J89" s="233">
        <v>340</v>
      </c>
      <c r="K89" s="233">
        <v>820</v>
      </c>
      <c r="L89" s="234">
        <v>870</v>
      </c>
    </row>
    <row r="90" spans="1:12" s="157" customFormat="1" x14ac:dyDescent="0.2">
      <c r="A90" s="337" t="s">
        <v>37</v>
      </c>
      <c r="B90" s="334" t="s">
        <v>1742</v>
      </c>
      <c r="C90" s="253">
        <v>1060</v>
      </c>
      <c r="D90" s="233">
        <v>1060</v>
      </c>
      <c r="E90" s="233">
        <v>385</v>
      </c>
      <c r="F90" s="233">
        <v>675</v>
      </c>
      <c r="G90" s="233">
        <v>0</v>
      </c>
      <c r="H90" s="233">
        <v>0</v>
      </c>
      <c r="I90" s="233">
        <v>1060</v>
      </c>
      <c r="J90" s="233">
        <v>365</v>
      </c>
      <c r="K90" s="233">
        <v>695</v>
      </c>
      <c r="L90" s="234">
        <v>615</v>
      </c>
    </row>
    <row r="91" spans="1:12" x14ac:dyDescent="0.2">
      <c r="A91" s="337" t="s">
        <v>38</v>
      </c>
      <c r="B91" s="334" t="s">
        <v>1743</v>
      </c>
      <c r="C91" s="253">
        <v>4235</v>
      </c>
      <c r="D91" s="233">
        <v>4235</v>
      </c>
      <c r="E91" s="233">
        <v>1945</v>
      </c>
      <c r="F91" s="233">
        <v>2290</v>
      </c>
      <c r="G91" s="233">
        <v>0</v>
      </c>
      <c r="H91" s="233">
        <v>0</v>
      </c>
      <c r="I91" s="233">
        <v>4235</v>
      </c>
      <c r="J91" s="233">
        <v>1085</v>
      </c>
      <c r="K91" s="233">
        <v>3150</v>
      </c>
      <c r="L91" s="234">
        <v>1790</v>
      </c>
    </row>
    <row r="92" spans="1:12" x14ac:dyDescent="0.2">
      <c r="A92" s="337" t="s">
        <v>586</v>
      </c>
      <c r="B92" s="334" t="s">
        <v>1744</v>
      </c>
      <c r="C92" s="253">
        <v>2555</v>
      </c>
      <c r="D92" s="233">
        <v>2555</v>
      </c>
      <c r="E92" s="233">
        <v>1175</v>
      </c>
      <c r="F92" s="233">
        <v>1380</v>
      </c>
      <c r="G92" s="233">
        <v>0</v>
      </c>
      <c r="H92" s="233">
        <v>0</v>
      </c>
      <c r="I92" s="233">
        <v>2555</v>
      </c>
      <c r="J92" s="233">
        <v>85</v>
      </c>
      <c r="K92" s="233">
        <v>2475</v>
      </c>
      <c r="L92" s="234">
        <v>80</v>
      </c>
    </row>
    <row r="93" spans="1:12" x14ac:dyDescent="0.2">
      <c r="A93" s="337" t="s">
        <v>44</v>
      </c>
      <c r="B93" s="334" t="s">
        <v>1745</v>
      </c>
      <c r="C93" s="253">
        <v>925</v>
      </c>
      <c r="D93" s="233">
        <v>925</v>
      </c>
      <c r="E93" s="233">
        <v>360</v>
      </c>
      <c r="F93" s="233">
        <v>565</v>
      </c>
      <c r="G93" s="233">
        <v>0</v>
      </c>
      <c r="H93" s="233">
        <v>0</v>
      </c>
      <c r="I93" s="233">
        <v>925</v>
      </c>
      <c r="J93" s="233">
        <v>125</v>
      </c>
      <c r="K93" s="233">
        <v>800</v>
      </c>
      <c r="L93" s="234">
        <v>200</v>
      </c>
    </row>
    <row r="94" spans="1:12" x14ac:dyDescent="0.2">
      <c r="A94" s="337" t="s">
        <v>599</v>
      </c>
      <c r="B94" s="334" t="s">
        <v>1746</v>
      </c>
      <c r="C94" s="253">
        <v>2145</v>
      </c>
      <c r="D94" s="233">
        <v>2145</v>
      </c>
      <c r="E94" s="233">
        <v>855</v>
      </c>
      <c r="F94" s="233">
        <v>1270</v>
      </c>
      <c r="G94" s="233">
        <v>0</v>
      </c>
      <c r="H94" s="233">
        <v>0</v>
      </c>
      <c r="I94" s="233">
        <v>2145</v>
      </c>
      <c r="J94" s="233">
        <v>0</v>
      </c>
      <c r="K94" s="233">
        <v>2145</v>
      </c>
      <c r="L94" s="234">
        <v>0</v>
      </c>
    </row>
    <row r="95" spans="1:12" x14ac:dyDescent="0.2">
      <c r="A95" s="337" t="s">
        <v>545</v>
      </c>
      <c r="B95" s="334" t="s">
        <v>1747</v>
      </c>
      <c r="C95" s="253">
        <v>1165</v>
      </c>
      <c r="D95" s="233">
        <v>1165</v>
      </c>
      <c r="E95" s="233">
        <v>585</v>
      </c>
      <c r="F95" s="233">
        <v>575</v>
      </c>
      <c r="G95" s="233">
        <v>0</v>
      </c>
      <c r="H95" s="233">
        <v>0</v>
      </c>
      <c r="I95" s="233">
        <v>1165</v>
      </c>
      <c r="J95" s="233">
        <v>400</v>
      </c>
      <c r="K95" s="233">
        <v>765</v>
      </c>
      <c r="L95" s="234">
        <v>670</v>
      </c>
    </row>
    <row r="96" spans="1:12" x14ac:dyDescent="0.2">
      <c r="A96" s="337" t="s">
        <v>550</v>
      </c>
      <c r="B96" s="334" t="s">
        <v>1748</v>
      </c>
      <c r="C96" s="253">
        <v>2640</v>
      </c>
      <c r="D96" s="233">
        <v>2640</v>
      </c>
      <c r="E96" s="233">
        <v>905</v>
      </c>
      <c r="F96" s="233">
        <v>1730</v>
      </c>
      <c r="G96" s="233">
        <v>0</v>
      </c>
      <c r="H96" s="233">
        <v>0</v>
      </c>
      <c r="I96" s="233">
        <v>2640</v>
      </c>
      <c r="J96" s="233">
        <v>715</v>
      </c>
      <c r="K96" s="233">
        <v>1920</v>
      </c>
      <c r="L96" s="234">
        <v>1495</v>
      </c>
    </row>
    <row r="97" spans="1:12" x14ac:dyDescent="0.2">
      <c r="A97" s="337" t="s">
        <v>41</v>
      </c>
      <c r="B97" s="334" t="s">
        <v>1749</v>
      </c>
      <c r="C97" s="253">
        <v>635</v>
      </c>
      <c r="D97" s="233">
        <v>635</v>
      </c>
      <c r="E97" s="233">
        <v>360</v>
      </c>
      <c r="F97" s="233">
        <v>275</v>
      </c>
      <c r="G97" s="233">
        <v>0</v>
      </c>
      <c r="H97" s="233">
        <v>0</v>
      </c>
      <c r="I97" s="233">
        <v>635</v>
      </c>
      <c r="J97" s="233">
        <v>280</v>
      </c>
      <c r="K97" s="233">
        <v>350</v>
      </c>
      <c r="L97" s="234">
        <v>430</v>
      </c>
    </row>
    <row r="98" spans="1:12" x14ac:dyDescent="0.2">
      <c r="A98" s="337" t="s">
        <v>40</v>
      </c>
      <c r="B98" s="334" t="s">
        <v>1750</v>
      </c>
      <c r="C98" s="253">
        <v>2600</v>
      </c>
      <c r="D98" s="233">
        <v>2600</v>
      </c>
      <c r="E98" s="233">
        <v>1245</v>
      </c>
      <c r="F98" s="233">
        <v>1355</v>
      </c>
      <c r="G98" s="233">
        <v>0</v>
      </c>
      <c r="H98" s="233">
        <v>0</v>
      </c>
      <c r="I98" s="233">
        <v>2600</v>
      </c>
      <c r="J98" s="233">
        <v>350</v>
      </c>
      <c r="K98" s="233">
        <v>2250</v>
      </c>
      <c r="L98" s="234">
        <v>690</v>
      </c>
    </row>
    <row r="99" spans="1:12" x14ac:dyDescent="0.2">
      <c r="A99" s="337" t="s">
        <v>42</v>
      </c>
      <c r="B99" s="334" t="s">
        <v>1751</v>
      </c>
      <c r="C99" s="253">
        <v>3010</v>
      </c>
      <c r="D99" s="233">
        <v>3010</v>
      </c>
      <c r="E99" s="233">
        <v>1385</v>
      </c>
      <c r="F99" s="233">
        <v>1620</v>
      </c>
      <c r="G99" s="233">
        <v>0</v>
      </c>
      <c r="H99" s="233">
        <v>0</v>
      </c>
      <c r="I99" s="233">
        <v>3010</v>
      </c>
      <c r="J99" s="233">
        <v>500</v>
      </c>
      <c r="K99" s="233">
        <v>2510</v>
      </c>
      <c r="L99" s="234">
        <v>495</v>
      </c>
    </row>
    <row r="100" spans="1:12" x14ac:dyDescent="0.2">
      <c r="A100" s="337" t="s">
        <v>556</v>
      </c>
      <c r="B100" s="334" t="s">
        <v>1752</v>
      </c>
      <c r="C100" s="253">
        <v>1950</v>
      </c>
      <c r="D100" s="233">
        <v>1950</v>
      </c>
      <c r="E100" s="233">
        <v>805</v>
      </c>
      <c r="F100" s="233">
        <v>1145</v>
      </c>
      <c r="G100" s="233">
        <v>0</v>
      </c>
      <c r="H100" s="233">
        <v>0</v>
      </c>
      <c r="I100" s="233">
        <v>1950</v>
      </c>
      <c r="J100" s="233">
        <v>270</v>
      </c>
      <c r="K100" s="233">
        <v>1680</v>
      </c>
      <c r="L100" s="234">
        <v>570</v>
      </c>
    </row>
    <row r="101" spans="1:12" x14ac:dyDescent="0.2">
      <c r="A101" s="337" t="s">
        <v>43</v>
      </c>
      <c r="B101" s="334" t="s">
        <v>1753</v>
      </c>
      <c r="C101" s="253">
        <v>1185</v>
      </c>
      <c r="D101" s="233">
        <v>1185</v>
      </c>
      <c r="E101" s="233">
        <v>540</v>
      </c>
      <c r="F101" s="233">
        <v>645</v>
      </c>
      <c r="G101" s="233">
        <v>0</v>
      </c>
      <c r="H101" s="233">
        <v>0</v>
      </c>
      <c r="I101" s="233">
        <v>1185</v>
      </c>
      <c r="J101" s="233">
        <v>490</v>
      </c>
      <c r="K101" s="233">
        <v>700</v>
      </c>
      <c r="L101" s="234">
        <v>1150</v>
      </c>
    </row>
    <row r="102" spans="1:12" x14ac:dyDescent="0.2">
      <c r="A102" s="337" t="s">
        <v>45</v>
      </c>
      <c r="B102" s="334" t="s">
        <v>1754</v>
      </c>
      <c r="C102" s="253">
        <v>5365</v>
      </c>
      <c r="D102" s="233">
        <v>5365</v>
      </c>
      <c r="E102" s="233">
        <v>2320</v>
      </c>
      <c r="F102" s="233">
        <v>3040</v>
      </c>
      <c r="G102" s="233">
        <v>0</v>
      </c>
      <c r="H102" s="233">
        <v>0</v>
      </c>
      <c r="I102" s="233">
        <v>5365</v>
      </c>
      <c r="J102" s="233">
        <v>1290</v>
      </c>
      <c r="K102" s="233">
        <v>4075</v>
      </c>
      <c r="L102" s="234">
        <v>2090</v>
      </c>
    </row>
    <row r="103" spans="1:12" x14ac:dyDescent="0.2">
      <c r="A103" s="337" t="s">
        <v>451</v>
      </c>
      <c r="B103" s="334" t="s">
        <v>1755</v>
      </c>
      <c r="C103" s="253">
        <v>95970</v>
      </c>
      <c r="D103" s="233">
        <v>83955</v>
      </c>
      <c r="E103" s="233">
        <v>32620</v>
      </c>
      <c r="F103" s="233">
        <v>51330</v>
      </c>
      <c r="G103" s="233">
        <v>35485</v>
      </c>
      <c r="H103" s="233">
        <v>4670</v>
      </c>
      <c r="I103" s="233">
        <v>23325</v>
      </c>
      <c r="J103" s="233">
        <v>72125</v>
      </c>
      <c r="K103" s="233">
        <v>23845</v>
      </c>
      <c r="L103" s="234">
        <v>230175</v>
      </c>
    </row>
    <row r="104" spans="1:12" x14ac:dyDescent="0.2">
      <c r="A104" s="337" t="s">
        <v>355</v>
      </c>
      <c r="B104" s="334" t="s">
        <v>1756</v>
      </c>
      <c r="C104" s="253">
        <v>2635</v>
      </c>
      <c r="D104" s="233">
        <v>2635</v>
      </c>
      <c r="E104" s="233">
        <v>1165</v>
      </c>
      <c r="F104" s="233">
        <v>1470</v>
      </c>
      <c r="G104" s="233">
        <v>0</v>
      </c>
      <c r="H104" s="233">
        <v>0</v>
      </c>
      <c r="I104" s="233">
        <v>2635</v>
      </c>
      <c r="J104" s="233" t="s">
        <v>1676</v>
      </c>
      <c r="K104" s="233">
        <v>2630</v>
      </c>
      <c r="L104" s="234">
        <v>75</v>
      </c>
    </row>
    <row r="105" spans="1:12" x14ac:dyDescent="0.2">
      <c r="A105" s="337" t="s">
        <v>259</v>
      </c>
      <c r="B105" s="334" t="s">
        <v>1757</v>
      </c>
      <c r="C105" s="253">
        <v>1180</v>
      </c>
      <c r="D105" s="233">
        <v>970</v>
      </c>
      <c r="E105" s="233">
        <v>530</v>
      </c>
      <c r="F105" s="233">
        <v>440</v>
      </c>
      <c r="G105" s="233">
        <v>790</v>
      </c>
      <c r="H105" s="233">
        <v>55</v>
      </c>
      <c r="I105" s="233">
        <v>45</v>
      </c>
      <c r="J105" s="233">
        <v>1180</v>
      </c>
      <c r="K105" s="233">
        <v>0</v>
      </c>
      <c r="L105" s="234">
        <v>69645</v>
      </c>
    </row>
    <row r="106" spans="1:12" x14ac:dyDescent="0.2">
      <c r="A106" s="337" t="s">
        <v>367</v>
      </c>
      <c r="B106" s="334" t="s">
        <v>1758</v>
      </c>
      <c r="C106" s="253">
        <v>164055</v>
      </c>
      <c r="D106" s="233">
        <v>138000</v>
      </c>
      <c r="E106" s="233">
        <v>55600</v>
      </c>
      <c r="F106" s="233">
        <v>82400</v>
      </c>
      <c r="G106" s="233">
        <v>61030</v>
      </c>
      <c r="H106" s="233">
        <v>10850</v>
      </c>
      <c r="I106" s="233">
        <v>40500</v>
      </c>
      <c r="J106" s="233">
        <v>118905</v>
      </c>
      <c r="K106" s="233">
        <v>45145</v>
      </c>
      <c r="L106" s="234">
        <v>259490</v>
      </c>
    </row>
    <row r="107" spans="1:12" x14ac:dyDescent="0.2">
      <c r="A107" s="337" t="s">
        <v>243</v>
      </c>
      <c r="B107" s="334" t="s">
        <v>1759</v>
      </c>
      <c r="C107" s="253">
        <v>157125</v>
      </c>
      <c r="D107" s="233">
        <v>128550</v>
      </c>
      <c r="E107" s="233">
        <v>60750</v>
      </c>
      <c r="F107" s="233">
        <v>67780</v>
      </c>
      <c r="G107" s="233">
        <v>48035</v>
      </c>
      <c r="H107" s="233">
        <v>14360</v>
      </c>
      <c r="I107" s="233">
        <v>55320</v>
      </c>
      <c r="J107" s="233">
        <v>97755</v>
      </c>
      <c r="K107" s="233">
        <v>59370</v>
      </c>
      <c r="L107" s="234">
        <v>344430</v>
      </c>
    </row>
    <row r="108" spans="1:12" x14ac:dyDescent="0.2">
      <c r="A108" s="337" t="s">
        <v>249</v>
      </c>
      <c r="B108" s="334" t="s">
        <v>1760</v>
      </c>
      <c r="C108" s="253">
        <v>119765</v>
      </c>
      <c r="D108" s="233">
        <v>112490</v>
      </c>
      <c r="E108" s="233">
        <v>50110</v>
      </c>
      <c r="F108" s="233">
        <v>62375</v>
      </c>
      <c r="G108" s="233">
        <v>40975</v>
      </c>
      <c r="H108" s="233">
        <v>20125</v>
      </c>
      <c r="I108" s="233">
        <v>35745</v>
      </c>
      <c r="J108" s="233">
        <v>69335</v>
      </c>
      <c r="K108" s="233">
        <v>50430</v>
      </c>
      <c r="L108" s="234">
        <v>254490</v>
      </c>
    </row>
    <row r="109" spans="1:12" x14ac:dyDescent="0.2">
      <c r="A109" s="337" t="s">
        <v>234</v>
      </c>
      <c r="B109" s="334" t="s">
        <v>1761</v>
      </c>
      <c r="C109" s="253">
        <v>135140</v>
      </c>
      <c r="D109" s="233">
        <v>119050</v>
      </c>
      <c r="E109" s="233">
        <v>52000</v>
      </c>
      <c r="F109" s="233">
        <v>67055</v>
      </c>
      <c r="G109" s="233">
        <v>51365</v>
      </c>
      <c r="H109" s="233">
        <v>20265</v>
      </c>
      <c r="I109" s="233">
        <v>34180</v>
      </c>
      <c r="J109" s="233">
        <v>86285</v>
      </c>
      <c r="K109" s="233">
        <v>48860</v>
      </c>
      <c r="L109" s="234">
        <v>246820</v>
      </c>
    </row>
    <row r="110" spans="1:12" x14ac:dyDescent="0.2">
      <c r="A110" s="337" t="s">
        <v>417</v>
      </c>
      <c r="B110" s="334" t="s">
        <v>1762</v>
      </c>
      <c r="C110" s="253">
        <v>204620</v>
      </c>
      <c r="D110" s="233">
        <v>151195</v>
      </c>
      <c r="E110" s="233">
        <v>70695</v>
      </c>
      <c r="F110" s="233">
        <v>80495</v>
      </c>
      <c r="G110" s="233">
        <v>46280</v>
      </c>
      <c r="H110" s="233">
        <v>44465</v>
      </c>
      <c r="I110" s="233">
        <v>47935</v>
      </c>
      <c r="J110" s="233">
        <v>126600</v>
      </c>
      <c r="K110" s="233">
        <v>78020</v>
      </c>
      <c r="L110" s="234">
        <v>396410</v>
      </c>
    </row>
    <row r="111" spans="1:12" x14ac:dyDescent="0.2">
      <c r="A111" s="337" t="s">
        <v>210</v>
      </c>
      <c r="B111" s="334" t="s">
        <v>1763</v>
      </c>
      <c r="C111" s="253">
        <v>5285</v>
      </c>
      <c r="D111" s="233">
        <v>4930</v>
      </c>
      <c r="E111" s="233">
        <v>2480</v>
      </c>
      <c r="F111" s="233">
        <v>2410</v>
      </c>
      <c r="G111" s="233">
        <v>3130</v>
      </c>
      <c r="H111" s="233">
        <v>450</v>
      </c>
      <c r="I111" s="233">
        <v>105</v>
      </c>
      <c r="J111" s="233">
        <v>5285</v>
      </c>
      <c r="K111" s="233">
        <v>0</v>
      </c>
      <c r="L111" s="234">
        <v>278385</v>
      </c>
    </row>
    <row r="112" spans="1:12" x14ac:dyDescent="0.2">
      <c r="A112" s="337" t="s">
        <v>184</v>
      </c>
      <c r="B112" s="334" t="s">
        <v>1764</v>
      </c>
      <c r="C112" s="253">
        <v>167385</v>
      </c>
      <c r="D112" s="233">
        <v>138525</v>
      </c>
      <c r="E112" s="233">
        <v>60070</v>
      </c>
      <c r="F112" s="233">
        <v>78400</v>
      </c>
      <c r="G112" s="233">
        <v>63130</v>
      </c>
      <c r="H112" s="233">
        <v>9415</v>
      </c>
      <c r="I112" s="233">
        <v>39615</v>
      </c>
      <c r="J112" s="233">
        <v>126360</v>
      </c>
      <c r="K112" s="233">
        <v>41025</v>
      </c>
      <c r="L112" s="234">
        <v>340595</v>
      </c>
    </row>
    <row r="113" spans="1:12" x14ac:dyDescent="0.2">
      <c r="A113" s="337" t="s">
        <v>239</v>
      </c>
      <c r="B113" s="334" t="s">
        <v>1765</v>
      </c>
      <c r="C113" s="253">
        <v>2560</v>
      </c>
      <c r="D113" s="233">
        <v>2225</v>
      </c>
      <c r="E113" s="233">
        <v>1065</v>
      </c>
      <c r="F113" s="233">
        <v>1160</v>
      </c>
      <c r="G113" s="233">
        <v>1395</v>
      </c>
      <c r="H113" s="233">
        <v>300</v>
      </c>
      <c r="I113" s="233">
        <v>235</v>
      </c>
      <c r="J113" s="233">
        <v>2560</v>
      </c>
      <c r="K113" s="233">
        <v>0</v>
      </c>
      <c r="L113" s="234">
        <v>108325</v>
      </c>
    </row>
    <row r="114" spans="1:12" x14ac:dyDescent="0.2">
      <c r="A114" s="337" t="s">
        <v>409</v>
      </c>
      <c r="B114" s="334" t="s">
        <v>1766</v>
      </c>
      <c r="C114" s="253">
        <v>99095</v>
      </c>
      <c r="D114" s="233">
        <v>82750</v>
      </c>
      <c r="E114" s="233">
        <v>35615</v>
      </c>
      <c r="F114" s="233">
        <v>47130</v>
      </c>
      <c r="G114" s="233">
        <v>37475</v>
      </c>
      <c r="H114" s="233">
        <v>6505</v>
      </c>
      <c r="I114" s="233">
        <v>29125</v>
      </c>
      <c r="J114" s="233">
        <v>67435</v>
      </c>
      <c r="K114" s="233">
        <v>31660</v>
      </c>
      <c r="L114" s="234">
        <v>189335</v>
      </c>
    </row>
    <row r="115" spans="1:12" x14ac:dyDescent="0.2">
      <c r="A115" s="337" t="s">
        <v>737</v>
      </c>
      <c r="B115" s="334" t="s">
        <v>1767</v>
      </c>
      <c r="C115" s="253">
        <v>10135</v>
      </c>
      <c r="D115" s="233">
        <v>10135</v>
      </c>
      <c r="E115" s="233">
        <v>4665</v>
      </c>
      <c r="F115" s="233">
        <v>5465</v>
      </c>
      <c r="G115" s="233">
        <v>0</v>
      </c>
      <c r="H115" s="233">
        <v>1255</v>
      </c>
      <c r="I115" s="233">
        <v>8735</v>
      </c>
      <c r="J115" s="233">
        <v>540</v>
      </c>
      <c r="K115" s="233">
        <v>9595</v>
      </c>
      <c r="L115" s="234">
        <v>850</v>
      </c>
    </row>
    <row r="116" spans="1:12" x14ac:dyDescent="0.2">
      <c r="A116" s="337" t="s">
        <v>569</v>
      </c>
      <c r="B116" s="334" t="s">
        <v>1768</v>
      </c>
      <c r="C116" s="253">
        <v>4735</v>
      </c>
      <c r="D116" s="233">
        <v>4735</v>
      </c>
      <c r="E116" s="233">
        <v>2060</v>
      </c>
      <c r="F116" s="233">
        <v>2675</v>
      </c>
      <c r="G116" s="233">
        <v>0</v>
      </c>
      <c r="H116" s="233">
        <v>95</v>
      </c>
      <c r="I116" s="233">
        <v>4640</v>
      </c>
      <c r="J116" s="233">
        <v>1030</v>
      </c>
      <c r="K116" s="233">
        <v>3705</v>
      </c>
      <c r="L116" s="234">
        <v>2405</v>
      </c>
    </row>
    <row r="117" spans="1:12" x14ac:dyDescent="0.2">
      <c r="A117" s="337" t="s">
        <v>747</v>
      </c>
      <c r="B117" s="334" t="s">
        <v>1769</v>
      </c>
      <c r="C117" s="253">
        <v>5295</v>
      </c>
      <c r="D117" s="233">
        <v>5295</v>
      </c>
      <c r="E117" s="233">
        <v>2065</v>
      </c>
      <c r="F117" s="233">
        <v>3235</v>
      </c>
      <c r="G117" s="233">
        <v>0</v>
      </c>
      <c r="H117" s="233">
        <v>0</v>
      </c>
      <c r="I117" s="233">
        <v>5295</v>
      </c>
      <c r="J117" s="233">
        <v>815</v>
      </c>
      <c r="K117" s="233">
        <v>4480</v>
      </c>
      <c r="L117" s="234">
        <v>1540</v>
      </c>
    </row>
    <row r="118" spans="1:12" x14ac:dyDescent="0.2">
      <c r="A118" s="337" t="s">
        <v>738</v>
      </c>
      <c r="B118" s="334" t="s">
        <v>1770</v>
      </c>
      <c r="C118" s="253">
        <v>575</v>
      </c>
      <c r="D118" s="233">
        <v>565</v>
      </c>
      <c r="E118" s="233">
        <v>230</v>
      </c>
      <c r="F118" s="233">
        <v>335</v>
      </c>
      <c r="G118" s="233">
        <v>10</v>
      </c>
      <c r="H118" s="233">
        <v>15</v>
      </c>
      <c r="I118" s="233">
        <v>0</v>
      </c>
      <c r="J118" s="233">
        <v>575</v>
      </c>
      <c r="K118" s="233">
        <v>0</v>
      </c>
      <c r="L118" s="234">
        <v>13215</v>
      </c>
    </row>
    <row r="119" spans="1:12" x14ac:dyDescent="0.2">
      <c r="A119" s="337" t="s">
        <v>356</v>
      </c>
      <c r="B119" s="334" t="s">
        <v>1771</v>
      </c>
      <c r="C119" s="253">
        <v>1645</v>
      </c>
      <c r="D119" s="233">
        <v>1645</v>
      </c>
      <c r="E119" s="233">
        <v>740</v>
      </c>
      <c r="F119" s="233">
        <v>905</v>
      </c>
      <c r="G119" s="233">
        <v>0</v>
      </c>
      <c r="H119" s="233">
        <v>0</v>
      </c>
      <c r="I119" s="233">
        <v>1645</v>
      </c>
      <c r="J119" s="233">
        <v>720</v>
      </c>
      <c r="K119" s="233">
        <v>925</v>
      </c>
      <c r="L119" s="234">
        <v>1735</v>
      </c>
    </row>
    <row r="120" spans="1:12" x14ac:dyDescent="0.2">
      <c r="A120" s="337" t="s">
        <v>357</v>
      </c>
      <c r="B120" s="334" t="s">
        <v>1772</v>
      </c>
      <c r="C120" s="253">
        <v>3645</v>
      </c>
      <c r="D120" s="233">
        <v>3645</v>
      </c>
      <c r="E120" s="233">
        <v>1730</v>
      </c>
      <c r="F120" s="233">
        <v>1915</v>
      </c>
      <c r="G120" s="233">
        <v>0</v>
      </c>
      <c r="H120" s="233">
        <v>0</v>
      </c>
      <c r="I120" s="233">
        <v>3645</v>
      </c>
      <c r="J120" s="233" t="s">
        <v>1676</v>
      </c>
      <c r="K120" s="233">
        <v>3645</v>
      </c>
      <c r="L120" s="234" t="s">
        <v>1676</v>
      </c>
    </row>
    <row r="121" spans="1:12" x14ac:dyDescent="0.2">
      <c r="A121" s="337" t="s">
        <v>800</v>
      </c>
      <c r="B121" s="334" t="s">
        <v>1773</v>
      </c>
      <c r="C121" s="253">
        <v>3240</v>
      </c>
      <c r="D121" s="233">
        <v>3240</v>
      </c>
      <c r="E121" s="233">
        <v>1365</v>
      </c>
      <c r="F121" s="233">
        <v>1880</v>
      </c>
      <c r="G121" s="233">
        <v>0</v>
      </c>
      <c r="H121" s="233">
        <v>155</v>
      </c>
      <c r="I121" s="233">
        <v>3085</v>
      </c>
      <c r="J121" s="233">
        <v>0</v>
      </c>
      <c r="K121" s="233">
        <v>3240</v>
      </c>
      <c r="L121" s="234">
        <v>0</v>
      </c>
    </row>
    <row r="122" spans="1:12" x14ac:dyDescent="0.2">
      <c r="A122" s="337" t="s">
        <v>428</v>
      </c>
      <c r="B122" s="334" t="s">
        <v>1774</v>
      </c>
      <c r="C122" s="253">
        <v>6395</v>
      </c>
      <c r="D122" s="233">
        <v>5865</v>
      </c>
      <c r="E122" s="233">
        <v>2610</v>
      </c>
      <c r="F122" s="233">
        <v>3255</v>
      </c>
      <c r="G122" s="233">
        <v>685</v>
      </c>
      <c r="H122" s="233">
        <v>1140</v>
      </c>
      <c r="I122" s="233">
        <v>425</v>
      </c>
      <c r="J122" s="233">
        <v>6390</v>
      </c>
      <c r="K122" s="233">
        <v>10</v>
      </c>
      <c r="L122" s="234">
        <v>139580</v>
      </c>
    </row>
    <row r="123" spans="1:12" x14ac:dyDescent="0.2">
      <c r="A123" s="337" t="s">
        <v>433</v>
      </c>
      <c r="B123" s="334" t="s">
        <v>1775</v>
      </c>
      <c r="C123" s="253">
        <v>103235</v>
      </c>
      <c r="D123" s="233">
        <v>83805</v>
      </c>
      <c r="E123" s="233">
        <v>35425</v>
      </c>
      <c r="F123" s="233">
        <v>48385</v>
      </c>
      <c r="G123" s="233">
        <v>30475</v>
      </c>
      <c r="H123" s="233">
        <v>8720</v>
      </c>
      <c r="I123" s="233">
        <v>31585</v>
      </c>
      <c r="J123" s="233">
        <v>67215</v>
      </c>
      <c r="K123" s="233">
        <v>36020</v>
      </c>
      <c r="L123" s="234">
        <v>202890</v>
      </c>
    </row>
    <row r="124" spans="1:12" x14ac:dyDescent="0.2">
      <c r="A124" s="337" t="s">
        <v>248</v>
      </c>
      <c r="B124" s="334" t="s">
        <v>1776</v>
      </c>
      <c r="C124" s="253">
        <v>143260</v>
      </c>
      <c r="D124" s="233">
        <v>113240</v>
      </c>
      <c r="E124" s="233">
        <v>48285</v>
      </c>
      <c r="F124" s="233">
        <v>64950</v>
      </c>
      <c r="G124" s="233">
        <v>60860</v>
      </c>
      <c r="H124" s="233">
        <v>13675</v>
      </c>
      <c r="I124" s="233">
        <v>27115</v>
      </c>
      <c r="J124" s="233">
        <v>108000</v>
      </c>
      <c r="K124" s="233">
        <v>35260</v>
      </c>
      <c r="L124" s="234">
        <v>306625</v>
      </c>
    </row>
    <row r="125" spans="1:12" x14ac:dyDescent="0.2">
      <c r="A125" s="337" t="s">
        <v>256</v>
      </c>
      <c r="B125" s="334" t="s">
        <v>1777</v>
      </c>
      <c r="C125" s="253">
        <v>2380</v>
      </c>
      <c r="D125" s="233">
        <v>2380</v>
      </c>
      <c r="E125" s="233">
        <v>1375</v>
      </c>
      <c r="F125" s="233">
        <v>1005</v>
      </c>
      <c r="G125" s="233">
        <v>1070</v>
      </c>
      <c r="H125" s="233">
        <v>1245</v>
      </c>
      <c r="I125" s="233">
        <v>30</v>
      </c>
      <c r="J125" s="233">
        <v>2380</v>
      </c>
      <c r="K125" s="233">
        <v>0</v>
      </c>
      <c r="L125" s="234">
        <v>91100</v>
      </c>
    </row>
    <row r="126" spans="1:12" x14ac:dyDescent="0.2">
      <c r="A126" s="337" t="s">
        <v>426</v>
      </c>
      <c r="B126" s="334" t="s">
        <v>1778</v>
      </c>
      <c r="C126" s="253">
        <v>76815</v>
      </c>
      <c r="D126" s="233">
        <v>60645</v>
      </c>
      <c r="E126" s="233">
        <v>26360</v>
      </c>
      <c r="F126" s="233">
        <v>34280</v>
      </c>
      <c r="G126" s="233">
        <v>24295</v>
      </c>
      <c r="H126" s="233">
        <v>1045</v>
      </c>
      <c r="I126" s="233">
        <v>27515</v>
      </c>
      <c r="J126" s="233">
        <v>51225</v>
      </c>
      <c r="K126" s="233">
        <v>25590</v>
      </c>
      <c r="L126" s="234">
        <v>198810</v>
      </c>
    </row>
    <row r="127" spans="1:12" x14ac:dyDescent="0.2">
      <c r="A127" s="337" t="s">
        <v>238</v>
      </c>
      <c r="B127" s="334" t="s">
        <v>1779</v>
      </c>
      <c r="C127" s="253">
        <v>2450</v>
      </c>
      <c r="D127" s="233">
        <v>1685</v>
      </c>
      <c r="E127" s="233">
        <v>890</v>
      </c>
      <c r="F127" s="233">
        <v>795</v>
      </c>
      <c r="G127" s="233">
        <v>1415</v>
      </c>
      <c r="H127" s="233">
        <v>240</v>
      </c>
      <c r="I127" s="233">
        <v>25</v>
      </c>
      <c r="J127" s="233">
        <v>2450</v>
      </c>
      <c r="K127" s="233">
        <v>0</v>
      </c>
      <c r="L127" s="234">
        <v>166395</v>
      </c>
    </row>
    <row r="128" spans="1:12" x14ac:dyDescent="0.2">
      <c r="A128" s="337" t="s">
        <v>1385</v>
      </c>
      <c r="B128" s="334" t="s">
        <v>1780</v>
      </c>
      <c r="C128" s="253">
        <v>105</v>
      </c>
      <c r="D128" s="233">
        <v>105</v>
      </c>
      <c r="E128" s="233">
        <v>50</v>
      </c>
      <c r="F128" s="233">
        <v>55</v>
      </c>
      <c r="G128" s="233">
        <v>0</v>
      </c>
      <c r="H128" s="233">
        <v>0</v>
      </c>
      <c r="I128" s="233">
        <v>105</v>
      </c>
      <c r="J128" s="233">
        <v>105</v>
      </c>
      <c r="K128" s="233">
        <v>0</v>
      </c>
      <c r="L128" s="234">
        <v>0</v>
      </c>
    </row>
    <row r="129" spans="1:12" x14ac:dyDescent="0.2">
      <c r="A129" s="337" t="s">
        <v>566</v>
      </c>
      <c r="B129" s="334" t="s">
        <v>1781</v>
      </c>
      <c r="C129" s="253">
        <v>100895</v>
      </c>
      <c r="D129" s="233">
        <v>89475</v>
      </c>
      <c r="E129" s="233">
        <v>38960</v>
      </c>
      <c r="F129" s="233">
        <v>50505</v>
      </c>
      <c r="G129" s="233">
        <v>35865</v>
      </c>
      <c r="H129" s="233">
        <v>16015</v>
      </c>
      <c r="I129" s="233">
        <v>26765</v>
      </c>
      <c r="J129" s="233">
        <v>68685</v>
      </c>
      <c r="K129" s="233">
        <v>32210</v>
      </c>
      <c r="L129" s="234">
        <v>190450</v>
      </c>
    </row>
    <row r="130" spans="1:12" x14ac:dyDescent="0.2">
      <c r="A130" s="337" t="s">
        <v>592</v>
      </c>
      <c r="B130" s="334" t="s">
        <v>1782</v>
      </c>
      <c r="C130" s="253">
        <v>5315</v>
      </c>
      <c r="D130" s="233">
        <v>5300</v>
      </c>
      <c r="E130" s="233">
        <v>2375</v>
      </c>
      <c r="F130" s="233">
        <v>2925</v>
      </c>
      <c r="G130" s="233">
        <v>190</v>
      </c>
      <c r="H130" s="233">
        <v>50</v>
      </c>
      <c r="I130" s="233">
        <v>3615</v>
      </c>
      <c r="J130" s="233">
        <v>2250</v>
      </c>
      <c r="K130" s="233">
        <v>3060</v>
      </c>
      <c r="L130" s="234">
        <v>42840</v>
      </c>
    </row>
    <row r="131" spans="1:12" x14ac:dyDescent="0.2">
      <c r="A131" s="337" t="s">
        <v>246</v>
      </c>
      <c r="B131" s="334" t="s">
        <v>1783</v>
      </c>
      <c r="C131" s="253">
        <v>1910</v>
      </c>
      <c r="D131" s="233">
        <v>1530</v>
      </c>
      <c r="E131" s="233">
        <v>785</v>
      </c>
      <c r="F131" s="233">
        <v>745</v>
      </c>
      <c r="G131" s="233">
        <v>1215</v>
      </c>
      <c r="H131" s="233">
        <v>0</v>
      </c>
      <c r="I131" s="233">
        <v>0</v>
      </c>
      <c r="J131" s="233">
        <v>1910</v>
      </c>
      <c r="K131" s="233">
        <v>0</v>
      </c>
      <c r="L131" s="234">
        <v>97070</v>
      </c>
    </row>
    <row r="132" spans="1:12" x14ac:dyDescent="0.2">
      <c r="A132" s="337" t="s">
        <v>1595</v>
      </c>
      <c r="B132" s="334" t="s">
        <v>1784</v>
      </c>
      <c r="C132" s="253">
        <v>855</v>
      </c>
      <c r="D132" s="233">
        <v>855</v>
      </c>
      <c r="E132" s="233">
        <v>420</v>
      </c>
      <c r="F132" s="233">
        <v>435</v>
      </c>
      <c r="G132" s="233">
        <v>0</v>
      </c>
      <c r="H132" s="233">
        <v>0</v>
      </c>
      <c r="I132" s="233">
        <v>855</v>
      </c>
      <c r="J132" s="233" t="s">
        <v>1676</v>
      </c>
      <c r="K132" s="233">
        <v>850</v>
      </c>
      <c r="L132" s="234" t="s">
        <v>1676</v>
      </c>
    </row>
    <row r="133" spans="1:12" x14ac:dyDescent="0.2">
      <c r="A133" s="337" t="s">
        <v>797</v>
      </c>
      <c r="B133" s="334" t="s">
        <v>1785</v>
      </c>
      <c r="C133" s="253">
        <v>4590</v>
      </c>
      <c r="D133" s="233">
        <v>4220</v>
      </c>
      <c r="E133" s="233">
        <v>1935</v>
      </c>
      <c r="F133" s="233">
        <v>2275</v>
      </c>
      <c r="G133" s="233">
        <v>0</v>
      </c>
      <c r="H133" s="233">
        <v>0</v>
      </c>
      <c r="I133" s="233">
        <v>4220</v>
      </c>
      <c r="J133" s="233" t="s">
        <v>1676</v>
      </c>
      <c r="K133" s="233">
        <v>4590</v>
      </c>
      <c r="L133" s="234">
        <v>25</v>
      </c>
    </row>
    <row r="134" spans="1:12" x14ac:dyDescent="0.2">
      <c r="A134" s="337" t="s">
        <v>463</v>
      </c>
      <c r="B134" s="334" t="s">
        <v>1786</v>
      </c>
      <c r="C134" s="253">
        <v>149545</v>
      </c>
      <c r="D134" s="233">
        <v>123640</v>
      </c>
      <c r="E134" s="233">
        <v>54025</v>
      </c>
      <c r="F134" s="233">
        <v>69610</v>
      </c>
      <c r="G134" s="233">
        <v>51945</v>
      </c>
      <c r="H134" s="233">
        <v>18760</v>
      </c>
      <c r="I134" s="233">
        <v>41455</v>
      </c>
      <c r="J134" s="233">
        <v>98420</v>
      </c>
      <c r="K134" s="233">
        <v>51125</v>
      </c>
      <c r="L134" s="234">
        <v>269030</v>
      </c>
    </row>
    <row r="135" spans="1:12" x14ac:dyDescent="0.2">
      <c r="A135" s="337" t="s">
        <v>749</v>
      </c>
      <c r="B135" s="334" t="s">
        <v>1787</v>
      </c>
      <c r="C135" s="253">
        <v>1620</v>
      </c>
      <c r="D135" s="233">
        <v>1620</v>
      </c>
      <c r="E135" s="233">
        <v>740</v>
      </c>
      <c r="F135" s="233">
        <v>880</v>
      </c>
      <c r="G135" s="233">
        <v>0</v>
      </c>
      <c r="H135" s="233">
        <v>0</v>
      </c>
      <c r="I135" s="233">
        <v>1620</v>
      </c>
      <c r="J135" s="233">
        <v>165</v>
      </c>
      <c r="K135" s="233">
        <v>1450</v>
      </c>
      <c r="L135" s="234">
        <v>380</v>
      </c>
    </row>
    <row r="136" spans="1:12" x14ac:dyDescent="0.2">
      <c r="A136" s="337" t="s">
        <v>376</v>
      </c>
      <c r="B136" s="334" t="s">
        <v>1788</v>
      </c>
      <c r="C136" s="253">
        <v>65580</v>
      </c>
      <c r="D136" s="233">
        <v>54260</v>
      </c>
      <c r="E136" s="233">
        <v>25520</v>
      </c>
      <c r="F136" s="233">
        <v>28740</v>
      </c>
      <c r="G136" s="233">
        <v>21610</v>
      </c>
      <c r="H136" s="233">
        <v>4600</v>
      </c>
      <c r="I136" s="233">
        <v>24050</v>
      </c>
      <c r="J136" s="233">
        <v>39585</v>
      </c>
      <c r="K136" s="233">
        <v>25990</v>
      </c>
      <c r="L136" s="234">
        <v>111430</v>
      </c>
    </row>
    <row r="137" spans="1:12" x14ac:dyDescent="0.2">
      <c r="A137" s="337" t="s">
        <v>399</v>
      </c>
      <c r="B137" s="334" t="s">
        <v>1789</v>
      </c>
      <c r="C137" s="253">
        <v>7485</v>
      </c>
      <c r="D137" s="233">
        <v>6515</v>
      </c>
      <c r="E137" s="233">
        <v>2770</v>
      </c>
      <c r="F137" s="233">
        <v>3745</v>
      </c>
      <c r="G137" s="233">
        <v>1520</v>
      </c>
      <c r="H137" s="233">
        <v>350</v>
      </c>
      <c r="I137" s="233">
        <v>2510</v>
      </c>
      <c r="J137" s="233">
        <v>5095</v>
      </c>
      <c r="K137" s="233">
        <v>2390</v>
      </c>
      <c r="L137" s="234">
        <v>161570</v>
      </c>
    </row>
    <row r="138" spans="1:12" x14ac:dyDescent="0.2">
      <c r="A138" s="337" t="s">
        <v>335</v>
      </c>
      <c r="B138" s="334" t="s">
        <v>1790</v>
      </c>
      <c r="C138" s="253">
        <v>4445</v>
      </c>
      <c r="D138" s="233">
        <v>4445</v>
      </c>
      <c r="E138" s="233">
        <v>2120</v>
      </c>
      <c r="F138" s="233">
        <v>2330</v>
      </c>
      <c r="G138" s="233">
        <v>0</v>
      </c>
      <c r="H138" s="233">
        <v>0</v>
      </c>
      <c r="I138" s="233">
        <v>4445</v>
      </c>
      <c r="J138" s="233">
        <v>1480</v>
      </c>
      <c r="K138" s="233">
        <v>2965</v>
      </c>
      <c r="L138" s="234">
        <v>3650</v>
      </c>
    </row>
    <row r="139" spans="1:12" x14ac:dyDescent="0.2">
      <c r="A139" s="337" t="s">
        <v>226</v>
      </c>
      <c r="B139" s="334" t="s">
        <v>1791</v>
      </c>
      <c r="C139" s="253">
        <v>154350</v>
      </c>
      <c r="D139" s="233">
        <v>132965</v>
      </c>
      <c r="E139" s="233">
        <v>59330</v>
      </c>
      <c r="F139" s="233">
        <v>73635</v>
      </c>
      <c r="G139" s="233">
        <v>49360</v>
      </c>
      <c r="H139" s="233">
        <v>24975</v>
      </c>
      <c r="I139" s="233">
        <v>47020</v>
      </c>
      <c r="J139" s="233">
        <v>89100</v>
      </c>
      <c r="K139" s="233">
        <v>65250</v>
      </c>
      <c r="L139" s="234">
        <v>228145</v>
      </c>
    </row>
    <row r="140" spans="1:12" x14ac:dyDescent="0.2">
      <c r="A140" s="337" t="s">
        <v>432</v>
      </c>
      <c r="B140" s="334" t="s">
        <v>1792</v>
      </c>
      <c r="C140" s="253">
        <v>41830</v>
      </c>
      <c r="D140" s="233">
        <v>34905</v>
      </c>
      <c r="E140" s="233">
        <v>15100</v>
      </c>
      <c r="F140" s="233">
        <v>19805</v>
      </c>
      <c r="G140" s="233">
        <v>14975</v>
      </c>
      <c r="H140" s="233">
        <v>2715</v>
      </c>
      <c r="I140" s="233">
        <v>14005</v>
      </c>
      <c r="J140" s="233">
        <v>26540</v>
      </c>
      <c r="K140" s="233">
        <v>15290</v>
      </c>
      <c r="L140" s="234">
        <v>105860</v>
      </c>
    </row>
    <row r="141" spans="1:12" x14ac:dyDescent="0.2">
      <c r="A141" s="337" t="s">
        <v>214</v>
      </c>
      <c r="B141" s="334" t="s">
        <v>1793</v>
      </c>
      <c r="C141" s="253">
        <v>219585</v>
      </c>
      <c r="D141" s="233">
        <v>169460</v>
      </c>
      <c r="E141" s="233">
        <v>77870</v>
      </c>
      <c r="F141" s="233">
        <v>91585</v>
      </c>
      <c r="G141" s="233">
        <v>80500</v>
      </c>
      <c r="H141" s="233">
        <v>12965</v>
      </c>
      <c r="I141" s="233">
        <v>60470</v>
      </c>
      <c r="J141" s="233">
        <v>156190</v>
      </c>
      <c r="K141" s="233">
        <v>63395</v>
      </c>
      <c r="L141" s="234">
        <v>412835</v>
      </c>
    </row>
    <row r="142" spans="1:12" x14ac:dyDescent="0.2">
      <c r="A142" s="337" t="s">
        <v>250</v>
      </c>
      <c r="B142" s="334" t="s">
        <v>1794</v>
      </c>
      <c r="C142" s="253">
        <v>169185</v>
      </c>
      <c r="D142" s="233">
        <v>145760</v>
      </c>
      <c r="E142" s="233">
        <v>66250</v>
      </c>
      <c r="F142" s="233">
        <v>79505</v>
      </c>
      <c r="G142" s="233">
        <v>65945</v>
      </c>
      <c r="H142" s="233">
        <v>10175</v>
      </c>
      <c r="I142" s="233">
        <v>55595</v>
      </c>
      <c r="J142" s="233">
        <v>113905</v>
      </c>
      <c r="K142" s="233">
        <v>55280</v>
      </c>
      <c r="L142" s="234">
        <v>344715</v>
      </c>
    </row>
    <row r="143" spans="1:12" x14ac:dyDescent="0.2">
      <c r="A143" s="337" t="s">
        <v>228</v>
      </c>
      <c r="B143" s="334" t="s">
        <v>1795</v>
      </c>
      <c r="C143" s="253">
        <v>9570</v>
      </c>
      <c r="D143" s="233">
        <v>6535</v>
      </c>
      <c r="E143" s="233">
        <v>3495</v>
      </c>
      <c r="F143" s="233">
        <v>3040</v>
      </c>
      <c r="G143" s="233">
        <v>4800</v>
      </c>
      <c r="H143" s="233">
        <v>1070</v>
      </c>
      <c r="I143" s="233">
        <v>530</v>
      </c>
      <c r="J143" s="233">
        <v>9570</v>
      </c>
      <c r="K143" s="233">
        <v>0</v>
      </c>
      <c r="L143" s="234">
        <v>309255</v>
      </c>
    </row>
    <row r="144" spans="1:12" x14ac:dyDescent="0.2">
      <c r="A144" s="337" t="s">
        <v>397</v>
      </c>
      <c r="B144" s="334" t="s">
        <v>1796</v>
      </c>
      <c r="C144" s="253">
        <v>253340</v>
      </c>
      <c r="D144" s="233">
        <v>205200</v>
      </c>
      <c r="E144" s="233">
        <v>93525</v>
      </c>
      <c r="F144" s="233">
        <v>111655</v>
      </c>
      <c r="G144" s="233">
        <v>78310</v>
      </c>
      <c r="H144" s="233">
        <v>41045</v>
      </c>
      <c r="I144" s="233">
        <v>63675</v>
      </c>
      <c r="J144" s="233">
        <v>160640</v>
      </c>
      <c r="K144" s="233">
        <v>92700</v>
      </c>
      <c r="L144" s="234">
        <v>456380</v>
      </c>
    </row>
    <row r="145" spans="1:12" x14ac:dyDescent="0.2">
      <c r="A145" s="337" t="s">
        <v>240</v>
      </c>
      <c r="B145" s="334" t="s">
        <v>1797</v>
      </c>
      <c r="C145" s="253">
        <v>132070</v>
      </c>
      <c r="D145" s="233">
        <v>110230</v>
      </c>
      <c r="E145" s="233">
        <v>49585</v>
      </c>
      <c r="F145" s="233">
        <v>60640</v>
      </c>
      <c r="G145" s="233">
        <v>51060</v>
      </c>
      <c r="H145" s="233">
        <v>21250</v>
      </c>
      <c r="I145" s="233">
        <v>30680</v>
      </c>
      <c r="J145" s="233">
        <v>85670</v>
      </c>
      <c r="K145" s="233">
        <v>46400</v>
      </c>
      <c r="L145" s="234">
        <v>263985</v>
      </c>
    </row>
    <row r="146" spans="1:12" x14ac:dyDescent="0.2">
      <c r="A146" s="337" t="s">
        <v>1530</v>
      </c>
      <c r="B146" s="334" t="s">
        <v>1798</v>
      </c>
      <c r="C146" s="253">
        <v>345</v>
      </c>
      <c r="D146" s="233">
        <v>340</v>
      </c>
      <c r="E146" s="233">
        <v>135</v>
      </c>
      <c r="F146" s="233">
        <v>205</v>
      </c>
      <c r="G146" s="233">
        <v>30</v>
      </c>
      <c r="H146" s="233">
        <v>0</v>
      </c>
      <c r="I146" s="233">
        <v>310</v>
      </c>
      <c r="J146" s="233">
        <v>345</v>
      </c>
      <c r="K146" s="233" t="s">
        <v>1676</v>
      </c>
      <c r="L146" s="234">
        <v>5820</v>
      </c>
    </row>
    <row r="147" spans="1:12" s="157" customFormat="1" x14ac:dyDescent="0.2">
      <c r="A147" s="337" t="s">
        <v>796</v>
      </c>
      <c r="B147" s="334" t="s">
        <v>1799</v>
      </c>
      <c r="C147" s="253">
        <v>11515</v>
      </c>
      <c r="D147" s="233">
        <v>10670</v>
      </c>
      <c r="E147" s="233">
        <v>4795</v>
      </c>
      <c r="F147" s="233">
        <v>5825</v>
      </c>
      <c r="G147" s="233">
        <v>0</v>
      </c>
      <c r="H147" s="233">
        <v>0</v>
      </c>
      <c r="I147" s="233">
        <v>10670</v>
      </c>
      <c r="J147" s="233">
        <v>1195</v>
      </c>
      <c r="K147" s="233">
        <v>10320</v>
      </c>
      <c r="L147" s="234">
        <v>2355</v>
      </c>
    </row>
    <row r="148" spans="1:12" x14ac:dyDescent="0.2">
      <c r="A148" s="337" t="s">
        <v>552</v>
      </c>
      <c r="B148" s="334" t="s">
        <v>1800</v>
      </c>
      <c r="C148" s="253">
        <v>119705</v>
      </c>
      <c r="D148" s="233">
        <v>102465</v>
      </c>
      <c r="E148" s="233">
        <v>45030</v>
      </c>
      <c r="F148" s="233">
        <v>57430</v>
      </c>
      <c r="G148" s="233">
        <v>43920</v>
      </c>
      <c r="H148" s="233">
        <v>7150</v>
      </c>
      <c r="I148" s="233">
        <v>41575</v>
      </c>
      <c r="J148" s="233">
        <v>79140</v>
      </c>
      <c r="K148" s="233">
        <v>40560</v>
      </c>
      <c r="L148" s="234">
        <v>247630</v>
      </c>
    </row>
    <row r="149" spans="1:12" x14ac:dyDescent="0.2">
      <c r="A149" s="337" t="s">
        <v>1598</v>
      </c>
      <c r="B149" s="334" t="s">
        <v>1801</v>
      </c>
      <c r="C149" s="253">
        <v>95</v>
      </c>
      <c r="D149" s="233">
        <v>95</v>
      </c>
      <c r="E149" s="233">
        <v>50</v>
      </c>
      <c r="F149" s="233">
        <v>40</v>
      </c>
      <c r="G149" s="233">
        <v>0</v>
      </c>
      <c r="H149" s="233" t="s">
        <v>1676</v>
      </c>
      <c r="I149" s="233">
        <v>90</v>
      </c>
      <c r="J149" s="233">
        <v>0</v>
      </c>
      <c r="K149" s="233">
        <v>95</v>
      </c>
      <c r="L149" s="234">
        <v>0</v>
      </c>
    </row>
    <row r="150" spans="1:12" x14ac:dyDescent="0.2">
      <c r="A150" s="337" t="s">
        <v>1218</v>
      </c>
      <c r="B150" s="334" t="s">
        <v>1802</v>
      </c>
      <c r="C150" s="253">
        <v>2410</v>
      </c>
      <c r="D150" s="233">
        <v>2410</v>
      </c>
      <c r="E150" s="233">
        <v>1155</v>
      </c>
      <c r="F150" s="233">
        <v>1255</v>
      </c>
      <c r="G150" s="233">
        <v>0</v>
      </c>
      <c r="H150" s="233">
        <v>175</v>
      </c>
      <c r="I150" s="233">
        <v>2230</v>
      </c>
      <c r="J150" s="233">
        <v>0</v>
      </c>
      <c r="K150" s="233">
        <v>2410</v>
      </c>
      <c r="L150" s="234">
        <v>0</v>
      </c>
    </row>
    <row r="151" spans="1:12" x14ac:dyDescent="0.2">
      <c r="A151" s="337" t="s">
        <v>1554</v>
      </c>
      <c r="B151" s="334" t="s">
        <v>1803</v>
      </c>
      <c r="C151" s="253">
        <v>5340</v>
      </c>
      <c r="D151" s="233">
        <v>4060</v>
      </c>
      <c r="E151" s="233">
        <v>1935</v>
      </c>
      <c r="F151" s="233">
        <v>2120</v>
      </c>
      <c r="G151" s="233">
        <v>3385</v>
      </c>
      <c r="H151" s="233">
        <v>240</v>
      </c>
      <c r="I151" s="233" t="s">
        <v>1676</v>
      </c>
      <c r="J151" s="233">
        <v>5335</v>
      </c>
      <c r="K151" s="233" t="s">
        <v>1676</v>
      </c>
      <c r="L151" s="234">
        <v>231885</v>
      </c>
    </row>
    <row r="152" spans="1:12" x14ac:dyDescent="0.2">
      <c r="A152" s="337" t="s">
        <v>336</v>
      </c>
      <c r="B152" s="334" t="s">
        <v>1804</v>
      </c>
      <c r="C152" s="253">
        <v>6300</v>
      </c>
      <c r="D152" s="233">
        <v>6300</v>
      </c>
      <c r="E152" s="233">
        <v>2810</v>
      </c>
      <c r="F152" s="233">
        <v>3490</v>
      </c>
      <c r="G152" s="233">
        <v>0</v>
      </c>
      <c r="H152" s="233">
        <v>0</v>
      </c>
      <c r="I152" s="233">
        <v>6300</v>
      </c>
      <c r="J152" s="233">
        <v>825</v>
      </c>
      <c r="K152" s="233">
        <v>5475</v>
      </c>
      <c r="L152" s="234">
        <v>1835</v>
      </c>
    </row>
    <row r="153" spans="1:12" x14ac:dyDescent="0.2">
      <c r="A153" s="337" t="s">
        <v>361</v>
      </c>
      <c r="B153" s="334" t="s">
        <v>1805</v>
      </c>
      <c r="C153" s="253">
        <v>3770</v>
      </c>
      <c r="D153" s="233">
        <v>3770</v>
      </c>
      <c r="E153" s="233">
        <v>1790</v>
      </c>
      <c r="F153" s="233">
        <v>1975</v>
      </c>
      <c r="G153" s="233">
        <v>0</v>
      </c>
      <c r="H153" s="233">
        <v>0</v>
      </c>
      <c r="I153" s="233">
        <v>3770</v>
      </c>
      <c r="J153" s="233">
        <v>830</v>
      </c>
      <c r="K153" s="233">
        <v>2935</v>
      </c>
      <c r="L153" s="234">
        <v>1700</v>
      </c>
    </row>
    <row r="154" spans="1:12" x14ac:dyDescent="0.2">
      <c r="A154" s="337" t="s">
        <v>337</v>
      </c>
      <c r="B154" s="334" t="s">
        <v>1806</v>
      </c>
      <c r="C154" s="253">
        <v>7365</v>
      </c>
      <c r="D154" s="233">
        <v>7365</v>
      </c>
      <c r="E154" s="233">
        <v>3240</v>
      </c>
      <c r="F154" s="233">
        <v>4130</v>
      </c>
      <c r="G154" s="233">
        <v>0</v>
      </c>
      <c r="H154" s="233">
        <v>0</v>
      </c>
      <c r="I154" s="233">
        <v>7365</v>
      </c>
      <c r="J154" s="233">
        <v>1300</v>
      </c>
      <c r="K154" s="233">
        <v>6070</v>
      </c>
      <c r="L154" s="234">
        <v>2975</v>
      </c>
    </row>
    <row r="155" spans="1:12" x14ac:dyDescent="0.2">
      <c r="A155" s="337" t="s">
        <v>398</v>
      </c>
      <c r="B155" s="334" t="s">
        <v>1807</v>
      </c>
      <c r="C155" s="253">
        <v>241360</v>
      </c>
      <c r="D155" s="233">
        <v>193450</v>
      </c>
      <c r="E155" s="233">
        <v>87235</v>
      </c>
      <c r="F155" s="233">
        <v>106210</v>
      </c>
      <c r="G155" s="233">
        <v>86040</v>
      </c>
      <c r="H155" s="233">
        <v>9305</v>
      </c>
      <c r="I155" s="233">
        <v>77570</v>
      </c>
      <c r="J155" s="233">
        <v>169690</v>
      </c>
      <c r="K155" s="233">
        <v>71670</v>
      </c>
      <c r="L155" s="234">
        <v>483070</v>
      </c>
    </row>
    <row r="156" spans="1:12" x14ac:dyDescent="0.2">
      <c r="A156" s="337" t="s">
        <v>739</v>
      </c>
      <c r="B156" s="334" t="s">
        <v>1808</v>
      </c>
      <c r="C156" s="253">
        <v>345</v>
      </c>
      <c r="D156" s="233">
        <v>340</v>
      </c>
      <c r="E156" s="233">
        <v>145</v>
      </c>
      <c r="F156" s="233">
        <v>195</v>
      </c>
      <c r="G156" s="233">
        <v>20</v>
      </c>
      <c r="H156" s="233">
        <v>20</v>
      </c>
      <c r="I156" s="233">
        <v>0</v>
      </c>
      <c r="J156" s="233">
        <v>345</v>
      </c>
      <c r="K156" s="233">
        <v>0</v>
      </c>
      <c r="L156" s="234">
        <v>7875</v>
      </c>
    </row>
    <row r="157" spans="1:12" x14ac:dyDescent="0.2">
      <c r="A157" s="337" t="s">
        <v>338</v>
      </c>
      <c r="B157" s="334" t="s">
        <v>1809</v>
      </c>
      <c r="C157" s="253">
        <v>8145</v>
      </c>
      <c r="D157" s="233">
        <v>8145</v>
      </c>
      <c r="E157" s="233">
        <v>3465</v>
      </c>
      <c r="F157" s="233">
        <v>4680</v>
      </c>
      <c r="G157" s="233">
        <v>0</v>
      </c>
      <c r="H157" s="233">
        <v>0</v>
      </c>
      <c r="I157" s="233">
        <v>8145</v>
      </c>
      <c r="J157" s="233">
        <v>1160</v>
      </c>
      <c r="K157" s="233">
        <v>6980</v>
      </c>
      <c r="L157" s="234">
        <v>2405</v>
      </c>
    </row>
    <row r="158" spans="1:12" x14ac:dyDescent="0.2">
      <c r="A158" s="337" t="s">
        <v>554</v>
      </c>
      <c r="B158" s="334" t="s">
        <v>1810</v>
      </c>
      <c r="C158" s="253">
        <v>84300</v>
      </c>
      <c r="D158" s="233">
        <v>63020</v>
      </c>
      <c r="E158" s="233">
        <v>25500</v>
      </c>
      <c r="F158" s="233">
        <v>37495</v>
      </c>
      <c r="G158" s="233">
        <v>24245</v>
      </c>
      <c r="H158" s="233">
        <v>15320</v>
      </c>
      <c r="I158" s="233">
        <v>19015</v>
      </c>
      <c r="J158" s="233">
        <v>53745</v>
      </c>
      <c r="K158" s="233">
        <v>30555</v>
      </c>
      <c r="L158" s="234">
        <v>175535</v>
      </c>
    </row>
    <row r="159" spans="1:12" x14ac:dyDescent="0.2">
      <c r="A159" s="337" t="s">
        <v>445</v>
      </c>
      <c r="B159" s="334" t="s">
        <v>1811</v>
      </c>
      <c r="C159" s="253">
        <v>48785</v>
      </c>
      <c r="D159" s="233">
        <v>41230</v>
      </c>
      <c r="E159" s="233">
        <v>17060</v>
      </c>
      <c r="F159" s="233">
        <v>24170</v>
      </c>
      <c r="G159" s="233">
        <v>16395</v>
      </c>
      <c r="H159" s="233">
        <v>1865</v>
      </c>
      <c r="I159" s="233">
        <v>17835</v>
      </c>
      <c r="J159" s="233">
        <v>31135</v>
      </c>
      <c r="K159" s="233">
        <v>17650</v>
      </c>
      <c r="L159" s="234">
        <v>117620</v>
      </c>
    </row>
    <row r="160" spans="1:12" x14ac:dyDescent="0.2">
      <c r="A160" s="337" t="s">
        <v>206</v>
      </c>
      <c r="B160" s="334" t="s">
        <v>1812</v>
      </c>
      <c r="C160" s="253">
        <v>3640</v>
      </c>
      <c r="D160" s="233">
        <v>3150</v>
      </c>
      <c r="E160" s="233">
        <v>1235</v>
      </c>
      <c r="F160" s="233">
        <v>1920</v>
      </c>
      <c r="G160" s="233">
        <v>975</v>
      </c>
      <c r="H160" s="233">
        <v>490</v>
      </c>
      <c r="I160" s="233">
        <v>15</v>
      </c>
      <c r="J160" s="233">
        <v>3640</v>
      </c>
      <c r="K160" s="233">
        <v>0</v>
      </c>
      <c r="L160" s="234">
        <v>120835</v>
      </c>
    </row>
    <row r="161" spans="1:12" x14ac:dyDescent="0.2">
      <c r="A161" s="337" t="s">
        <v>200</v>
      </c>
      <c r="B161" s="334" t="s">
        <v>1813</v>
      </c>
      <c r="C161" s="253">
        <v>194625</v>
      </c>
      <c r="D161" s="233">
        <v>166000</v>
      </c>
      <c r="E161" s="233">
        <v>72865</v>
      </c>
      <c r="F161" s="233">
        <v>93130</v>
      </c>
      <c r="G161" s="233">
        <v>56765</v>
      </c>
      <c r="H161" s="233">
        <v>37750</v>
      </c>
      <c r="I161" s="233">
        <v>50670</v>
      </c>
      <c r="J161" s="233">
        <v>121535</v>
      </c>
      <c r="K161" s="233">
        <v>73090</v>
      </c>
      <c r="L161" s="234">
        <v>345160</v>
      </c>
    </row>
    <row r="162" spans="1:12" x14ac:dyDescent="0.2">
      <c r="A162" s="337" t="s">
        <v>1599</v>
      </c>
      <c r="B162" s="334" t="s">
        <v>1814</v>
      </c>
      <c r="C162" s="253">
        <v>70</v>
      </c>
      <c r="D162" s="233">
        <v>70</v>
      </c>
      <c r="E162" s="233">
        <v>70</v>
      </c>
      <c r="F162" s="233">
        <v>0</v>
      </c>
      <c r="G162" s="233">
        <v>0</v>
      </c>
      <c r="H162" s="233">
        <v>0</v>
      </c>
      <c r="I162" s="233">
        <v>0</v>
      </c>
      <c r="J162" s="233">
        <v>70</v>
      </c>
      <c r="K162" s="233">
        <v>0</v>
      </c>
      <c r="L162" s="234">
        <v>0</v>
      </c>
    </row>
    <row r="163" spans="1:12" x14ac:dyDescent="0.2">
      <c r="A163" s="337" t="s">
        <v>1372</v>
      </c>
      <c r="B163" s="334" t="s">
        <v>1815</v>
      </c>
      <c r="C163" s="253">
        <v>185</v>
      </c>
      <c r="D163" s="233">
        <v>185</v>
      </c>
      <c r="E163" s="233">
        <v>95</v>
      </c>
      <c r="F163" s="233">
        <v>90</v>
      </c>
      <c r="G163" s="233" t="s">
        <v>1676</v>
      </c>
      <c r="H163" s="233">
        <v>30</v>
      </c>
      <c r="I163" s="233">
        <v>0</v>
      </c>
      <c r="J163" s="233">
        <v>185</v>
      </c>
      <c r="K163" s="233">
        <v>0</v>
      </c>
      <c r="L163" s="234">
        <v>6405</v>
      </c>
    </row>
    <row r="164" spans="1:12" x14ac:dyDescent="0.2">
      <c r="A164" s="337" t="s">
        <v>462</v>
      </c>
      <c r="B164" s="334" t="s">
        <v>1816</v>
      </c>
      <c r="C164" s="253">
        <v>48325</v>
      </c>
      <c r="D164" s="233">
        <v>41970</v>
      </c>
      <c r="E164" s="233">
        <v>22045</v>
      </c>
      <c r="F164" s="233">
        <v>19925</v>
      </c>
      <c r="G164" s="233">
        <v>1795</v>
      </c>
      <c r="H164" s="233">
        <v>28480</v>
      </c>
      <c r="I164" s="233">
        <v>11320</v>
      </c>
      <c r="J164" s="233">
        <v>22730</v>
      </c>
      <c r="K164" s="233">
        <v>25595</v>
      </c>
      <c r="L164" s="234">
        <v>87625</v>
      </c>
    </row>
    <row r="165" spans="1:12" x14ac:dyDescent="0.2">
      <c r="A165" s="337" t="s">
        <v>453</v>
      </c>
      <c r="B165" s="334" t="s">
        <v>1817</v>
      </c>
      <c r="C165" s="253">
        <v>116975</v>
      </c>
      <c r="D165" s="233">
        <v>101155</v>
      </c>
      <c r="E165" s="233">
        <v>45255</v>
      </c>
      <c r="F165" s="233">
        <v>55895</v>
      </c>
      <c r="G165" s="233">
        <v>44480</v>
      </c>
      <c r="H165" s="233">
        <v>17290</v>
      </c>
      <c r="I165" s="233">
        <v>29585</v>
      </c>
      <c r="J165" s="233">
        <v>77270</v>
      </c>
      <c r="K165" s="233">
        <v>39705</v>
      </c>
      <c r="L165" s="234">
        <v>243265</v>
      </c>
    </row>
    <row r="166" spans="1:12" x14ac:dyDescent="0.2">
      <c r="A166" s="337" t="s">
        <v>551</v>
      </c>
      <c r="B166" s="334" t="s">
        <v>1818</v>
      </c>
      <c r="C166" s="253">
        <v>194385</v>
      </c>
      <c r="D166" s="233">
        <v>179695</v>
      </c>
      <c r="E166" s="233">
        <v>84195</v>
      </c>
      <c r="F166" s="233">
        <v>95500</v>
      </c>
      <c r="G166" s="233">
        <v>50380</v>
      </c>
      <c r="H166" s="233">
        <v>18790</v>
      </c>
      <c r="I166" s="233">
        <v>93185</v>
      </c>
      <c r="J166" s="233">
        <v>110385</v>
      </c>
      <c r="K166" s="233">
        <v>84000</v>
      </c>
      <c r="L166" s="234">
        <v>388030</v>
      </c>
    </row>
    <row r="167" spans="1:12" x14ac:dyDescent="0.2">
      <c r="A167" s="337" t="s">
        <v>560</v>
      </c>
      <c r="B167" s="334" t="s">
        <v>1819</v>
      </c>
      <c r="C167" s="253">
        <v>137795</v>
      </c>
      <c r="D167" s="233">
        <v>113710</v>
      </c>
      <c r="E167" s="233">
        <v>50070</v>
      </c>
      <c r="F167" s="233">
        <v>63635</v>
      </c>
      <c r="G167" s="233">
        <v>50785</v>
      </c>
      <c r="H167" s="233">
        <v>10760</v>
      </c>
      <c r="I167" s="233">
        <v>40985</v>
      </c>
      <c r="J167" s="233">
        <v>92555</v>
      </c>
      <c r="K167" s="233">
        <v>45240</v>
      </c>
      <c r="L167" s="234">
        <v>293070</v>
      </c>
    </row>
    <row r="168" spans="1:12" x14ac:dyDescent="0.2">
      <c r="A168" s="337" t="s">
        <v>388</v>
      </c>
      <c r="B168" s="334" t="s">
        <v>1820</v>
      </c>
      <c r="C168" s="253">
        <v>68310</v>
      </c>
      <c r="D168" s="233">
        <v>62820</v>
      </c>
      <c r="E168" s="233">
        <v>29445</v>
      </c>
      <c r="F168" s="233">
        <v>33380</v>
      </c>
      <c r="G168" s="233">
        <v>20965</v>
      </c>
      <c r="H168" s="233">
        <v>12010</v>
      </c>
      <c r="I168" s="233">
        <v>25890</v>
      </c>
      <c r="J168" s="233">
        <v>33710</v>
      </c>
      <c r="K168" s="233">
        <v>34600</v>
      </c>
      <c r="L168" s="234">
        <v>113275</v>
      </c>
    </row>
    <row r="169" spans="1:12" x14ac:dyDescent="0.2">
      <c r="A169" s="337" t="s">
        <v>801</v>
      </c>
      <c r="B169" s="334" t="s">
        <v>1821</v>
      </c>
      <c r="C169" s="253">
        <v>690</v>
      </c>
      <c r="D169" s="233">
        <v>690</v>
      </c>
      <c r="E169" s="233">
        <v>460</v>
      </c>
      <c r="F169" s="233">
        <v>230</v>
      </c>
      <c r="G169" s="233">
        <v>0</v>
      </c>
      <c r="H169" s="233">
        <v>0</v>
      </c>
      <c r="I169" s="233">
        <v>690</v>
      </c>
      <c r="J169" s="233">
        <v>0</v>
      </c>
      <c r="K169" s="233">
        <v>690</v>
      </c>
      <c r="L169" s="234">
        <v>0</v>
      </c>
    </row>
    <row r="170" spans="1:12" x14ac:dyDescent="0.2">
      <c r="A170" s="337" t="s">
        <v>548</v>
      </c>
      <c r="B170" s="334" t="s">
        <v>1822</v>
      </c>
      <c r="C170" s="253">
        <v>1540</v>
      </c>
      <c r="D170" s="233">
        <v>1535</v>
      </c>
      <c r="E170" s="233">
        <v>620</v>
      </c>
      <c r="F170" s="233">
        <v>915</v>
      </c>
      <c r="G170" s="233">
        <v>0</v>
      </c>
      <c r="H170" s="233">
        <v>1505</v>
      </c>
      <c r="I170" s="233">
        <v>0</v>
      </c>
      <c r="J170" s="233">
        <v>1540</v>
      </c>
      <c r="K170" s="233">
        <v>0</v>
      </c>
      <c r="L170" s="234">
        <v>45180</v>
      </c>
    </row>
    <row r="171" spans="1:12" x14ac:dyDescent="0.2">
      <c r="A171" s="337" t="s">
        <v>230</v>
      </c>
      <c r="B171" s="334" t="s">
        <v>1823</v>
      </c>
      <c r="C171" s="253">
        <v>2650</v>
      </c>
      <c r="D171" s="233">
        <v>1585</v>
      </c>
      <c r="E171" s="233">
        <v>730</v>
      </c>
      <c r="F171" s="233">
        <v>850</v>
      </c>
      <c r="G171" s="233">
        <v>255</v>
      </c>
      <c r="H171" s="233">
        <v>145</v>
      </c>
      <c r="I171" s="233">
        <v>170</v>
      </c>
      <c r="J171" s="233">
        <v>2650</v>
      </c>
      <c r="K171" s="233">
        <v>0</v>
      </c>
      <c r="L171" s="234">
        <v>119000</v>
      </c>
    </row>
    <row r="172" spans="1:12" x14ac:dyDescent="0.2">
      <c r="A172" s="337" t="s">
        <v>186</v>
      </c>
      <c r="B172" s="334" t="s">
        <v>1824</v>
      </c>
      <c r="C172" s="253">
        <v>82350</v>
      </c>
      <c r="D172" s="233">
        <v>69950</v>
      </c>
      <c r="E172" s="233">
        <v>25430</v>
      </c>
      <c r="F172" s="233">
        <v>44515</v>
      </c>
      <c r="G172" s="233">
        <v>22085</v>
      </c>
      <c r="H172" s="233">
        <v>3600</v>
      </c>
      <c r="I172" s="233">
        <v>24355</v>
      </c>
      <c r="J172" s="233">
        <v>57525</v>
      </c>
      <c r="K172" s="233">
        <v>24825</v>
      </c>
      <c r="L172" s="234">
        <v>155180</v>
      </c>
    </row>
    <row r="173" spans="1:12" x14ac:dyDescent="0.2">
      <c r="A173" s="337" t="s">
        <v>354</v>
      </c>
      <c r="B173" s="334" t="s">
        <v>1825</v>
      </c>
      <c r="C173" s="253">
        <v>2660</v>
      </c>
      <c r="D173" s="233">
        <v>2660</v>
      </c>
      <c r="E173" s="233">
        <v>1170</v>
      </c>
      <c r="F173" s="233">
        <v>1485</v>
      </c>
      <c r="G173" s="233">
        <v>0</v>
      </c>
      <c r="H173" s="233">
        <v>0</v>
      </c>
      <c r="I173" s="233">
        <v>2660</v>
      </c>
      <c r="J173" s="233">
        <v>1225</v>
      </c>
      <c r="K173" s="233">
        <v>1435</v>
      </c>
      <c r="L173" s="234">
        <v>3295</v>
      </c>
    </row>
    <row r="174" spans="1:12" x14ac:dyDescent="0.2">
      <c r="A174" s="337" t="s">
        <v>744</v>
      </c>
      <c r="B174" s="334" t="s">
        <v>1826</v>
      </c>
      <c r="C174" s="253">
        <v>355</v>
      </c>
      <c r="D174" s="233">
        <v>355</v>
      </c>
      <c r="E174" s="233">
        <v>115</v>
      </c>
      <c r="F174" s="233">
        <v>240</v>
      </c>
      <c r="G174" s="233">
        <v>0</v>
      </c>
      <c r="H174" s="233">
        <v>0</v>
      </c>
      <c r="I174" s="233">
        <v>0</v>
      </c>
      <c r="J174" s="233">
        <v>355</v>
      </c>
      <c r="K174" s="233">
        <v>0</v>
      </c>
      <c r="L174" s="234">
        <v>8825</v>
      </c>
    </row>
    <row r="175" spans="1:12" x14ac:dyDescent="0.2">
      <c r="A175" s="337" t="s">
        <v>1326</v>
      </c>
      <c r="B175" s="334" t="s">
        <v>1827</v>
      </c>
      <c r="C175" s="253">
        <v>90</v>
      </c>
      <c r="D175" s="233">
        <v>90</v>
      </c>
      <c r="E175" s="233">
        <v>50</v>
      </c>
      <c r="F175" s="233">
        <v>40</v>
      </c>
      <c r="G175" s="233">
        <v>0</v>
      </c>
      <c r="H175" s="233">
        <v>0</v>
      </c>
      <c r="I175" s="233">
        <v>90</v>
      </c>
      <c r="J175" s="233" t="s">
        <v>1676</v>
      </c>
      <c r="K175" s="233">
        <v>90</v>
      </c>
      <c r="L175" s="234" t="s">
        <v>1676</v>
      </c>
    </row>
    <row r="176" spans="1:12" x14ac:dyDescent="0.2">
      <c r="A176" s="337" t="s">
        <v>221</v>
      </c>
      <c r="B176" s="334" t="s">
        <v>1828</v>
      </c>
      <c r="C176" s="253">
        <v>188500</v>
      </c>
      <c r="D176" s="233">
        <v>156815</v>
      </c>
      <c r="E176" s="233">
        <v>71035</v>
      </c>
      <c r="F176" s="233">
        <v>85770</v>
      </c>
      <c r="G176" s="233">
        <v>53580</v>
      </c>
      <c r="H176" s="233">
        <v>32355</v>
      </c>
      <c r="I176" s="233">
        <v>55820</v>
      </c>
      <c r="J176" s="233">
        <v>115635</v>
      </c>
      <c r="K176" s="233">
        <v>72865</v>
      </c>
      <c r="L176" s="234">
        <v>364245</v>
      </c>
    </row>
    <row r="177" spans="1:12" x14ac:dyDescent="0.2">
      <c r="A177" s="337" t="s">
        <v>582</v>
      </c>
      <c r="B177" s="334" t="s">
        <v>1829</v>
      </c>
      <c r="C177" s="253">
        <v>2710</v>
      </c>
      <c r="D177" s="233">
        <v>2185</v>
      </c>
      <c r="E177" s="233">
        <v>1115</v>
      </c>
      <c r="F177" s="233">
        <v>1070</v>
      </c>
      <c r="G177" s="233">
        <v>1360</v>
      </c>
      <c r="H177" s="233">
        <v>450</v>
      </c>
      <c r="I177" s="233">
        <v>320</v>
      </c>
      <c r="J177" s="233">
        <v>2590</v>
      </c>
      <c r="K177" s="233">
        <v>120</v>
      </c>
      <c r="L177" s="234">
        <v>94315</v>
      </c>
    </row>
    <row r="178" spans="1:12" x14ac:dyDescent="0.2">
      <c r="A178" s="337" t="s">
        <v>257</v>
      </c>
      <c r="B178" s="334" t="s">
        <v>1830</v>
      </c>
      <c r="C178" s="253">
        <v>259205</v>
      </c>
      <c r="D178" s="233">
        <v>221920</v>
      </c>
      <c r="E178" s="233">
        <v>88460</v>
      </c>
      <c r="F178" s="233">
        <v>133385</v>
      </c>
      <c r="G178" s="233">
        <v>54770</v>
      </c>
      <c r="H178" s="233">
        <v>56285</v>
      </c>
      <c r="I178" s="233">
        <v>73685</v>
      </c>
      <c r="J178" s="233">
        <v>147520</v>
      </c>
      <c r="K178" s="233">
        <v>111690</v>
      </c>
      <c r="L178" s="234">
        <v>467605</v>
      </c>
    </row>
    <row r="179" spans="1:12" x14ac:dyDescent="0.2">
      <c r="A179" s="337" t="s">
        <v>580</v>
      </c>
      <c r="B179" s="334" t="s">
        <v>1831</v>
      </c>
      <c r="C179" s="253">
        <v>790</v>
      </c>
      <c r="D179" s="233">
        <v>790</v>
      </c>
      <c r="E179" s="233">
        <v>210</v>
      </c>
      <c r="F179" s="233">
        <v>465</v>
      </c>
      <c r="G179" s="233">
        <v>0</v>
      </c>
      <c r="H179" s="233">
        <v>0</v>
      </c>
      <c r="I179" s="233">
        <v>790</v>
      </c>
      <c r="J179" s="233">
        <v>0</v>
      </c>
      <c r="K179" s="233">
        <v>790</v>
      </c>
      <c r="L179" s="234">
        <v>0</v>
      </c>
    </row>
    <row r="180" spans="1:12" x14ac:dyDescent="0.2">
      <c r="A180" s="337" t="s">
        <v>1636</v>
      </c>
      <c r="B180" s="334" t="s">
        <v>1832</v>
      </c>
      <c r="C180" s="253">
        <v>120</v>
      </c>
      <c r="D180" s="233">
        <v>120</v>
      </c>
      <c r="E180" s="233">
        <v>50</v>
      </c>
      <c r="F180" s="233">
        <v>75</v>
      </c>
      <c r="G180" s="233">
        <v>0</v>
      </c>
      <c r="H180" s="233">
        <v>0</v>
      </c>
      <c r="I180" s="233">
        <v>120</v>
      </c>
      <c r="J180" s="233">
        <v>0</v>
      </c>
      <c r="K180" s="233">
        <v>120</v>
      </c>
      <c r="L180" s="234">
        <v>0</v>
      </c>
    </row>
    <row r="181" spans="1:12" x14ac:dyDescent="0.2">
      <c r="A181" s="337" t="s">
        <v>1638</v>
      </c>
      <c r="B181" s="334" t="s">
        <v>1833</v>
      </c>
      <c r="C181" s="253">
        <v>110</v>
      </c>
      <c r="D181" s="233">
        <v>110</v>
      </c>
      <c r="E181" s="233">
        <v>50</v>
      </c>
      <c r="F181" s="233">
        <v>60</v>
      </c>
      <c r="G181" s="233">
        <v>0</v>
      </c>
      <c r="H181" s="233">
        <v>0</v>
      </c>
      <c r="I181" s="233">
        <v>110</v>
      </c>
      <c r="J181" s="233">
        <v>0</v>
      </c>
      <c r="K181" s="233">
        <v>110</v>
      </c>
      <c r="L181" s="234">
        <v>0</v>
      </c>
    </row>
    <row r="182" spans="1:12" x14ac:dyDescent="0.2">
      <c r="A182" s="337" t="s">
        <v>1633</v>
      </c>
      <c r="B182" s="334" t="s">
        <v>2162</v>
      </c>
      <c r="C182" s="253" t="s">
        <v>1676</v>
      </c>
      <c r="D182" s="233" t="s">
        <v>1676</v>
      </c>
      <c r="E182" s="233" t="s">
        <v>1676</v>
      </c>
      <c r="F182" s="233" t="s">
        <v>1676</v>
      </c>
      <c r="G182" s="233">
        <v>0</v>
      </c>
      <c r="H182" s="233">
        <v>0</v>
      </c>
      <c r="I182" s="233" t="s">
        <v>1676</v>
      </c>
      <c r="J182" s="233">
        <v>0</v>
      </c>
      <c r="K182" s="233" t="s">
        <v>1676</v>
      </c>
      <c r="L182" s="234">
        <v>0</v>
      </c>
    </row>
    <row r="183" spans="1:12" x14ac:dyDescent="0.2">
      <c r="A183" s="337" t="s">
        <v>1635</v>
      </c>
      <c r="B183" s="334" t="s">
        <v>2163</v>
      </c>
      <c r="C183" s="253" t="s">
        <v>1676</v>
      </c>
      <c r="D183" s="233" t="s">
        <v>1676</v>
      </c>
      <c r="E183" s="233">
        <v>0</v>
      </c>
      <c r="F183" s="233" t="s">
        <v>1676</v>
      </c>
      <c r="G183" s="233">
        <v>0</v>
      </c>
      <c r="H183" s="233">
        <v>0</v>
      </c>
      <c r="I183" s="233" t="s">
        <v>1676</v>
      </c>
      <c r="J183" s="233">
        <v>0</v>
      </c>
      <c r="K183" s="233" t="s">
        <v>1676</v>
      </c>
      <c r="L183" s="234">
        <v>0</v>
      </c>
    </row>
    <row r="184" spans="1:12" x14ac:dyDescent="0.2">
      <c r="A184" s="337" t="s">
        <v>1640</v>
      </c>
      <c r="B184" s="334" t="s">
        <v>1834</v>
      </c>
      <c r="C184" s="253">
        <v>165</v>
      </c>
      <c r="D184" s="233">
        <v>165</v>
      </c>
      <c r="E184" s="233">
        <v>60</v>
      </c>
      <c r="F184" s="233">
        <v>110</v>
      </c>
      <c r="G184" s="233">
        <v>0</v>
      </c>
      <c r="H184" s="233">
        <v>0</v>
      </c>
      <c r="I184" s="233">
        <v>165</v>
      </c>
      <c r="J184" s="233">
        <v>0</v>
      </c>
      <c r="K184" s="233">
        <v>165</v>
      </c>
      <c r="L184" s="234">
        <v>0</v>
      </c>
    </row>
    <row r="185" spans="1:12" x14ac:dyDescent="0.2">
      <c r="A185" s="337" t="s">
        <v>1642</v>
      </c>
      <c r="B185" s="334" t="s">
        <v>1835</v>
      </c>
      <c r="C185" s="253">
        <v>60</v>
      </c>
      <c r="D185" s="233">
        <v>60</v>
      </c>
      <c r="E185" s="233">
        <v>25</v>
      </c>
      <c r="F185" s="233">
        <v>35</v>
      </c>
      <c r="G185" s="233">
        <v>0</v>
      </c>
      <c r="H185" s="233">
        <v>0</v>
      </c>
      <c r="I185" s="233">
        <v>60</v>
      </c>
      <c r="J185" s="233">
        <v>0</v>
      </c>
      <c r="K185" s="233">
        <v>60</v>
      </c>
      <c r="L185" s="234">
        <v>0</v>
      </c>
    </row>
    <row r="186" spans="1:12" x14ac:dyDescent="0.2">
      <c r="A186" s="337" t="s">
        <v>1639</v>
      </c>
      <c r="B186" s="334" t="s">
        <v>1836</v>
      </c>
      <c r="C186" s="253">
        <v>100</v>
      </c>
      <c r="D186" s="233">
        <v>100</v>
      </c>
      <c r="E186" s="233">
        <v>40</v>
      </c>
      <c r="F186" s="233">
        <v>60</v>
      </c>
      <c r="G186" s="233">
        <v>0</v>
      </c>
      <c r="H186" s="233">
        <v>0</v>
      </c>
      <c r="I186" s="233">
        <v>100</v>
      </c>
      <c r="J186" s="233">
        <v>0</v>
      </c>
      <c r="K186" s="233">
        <v>100</v>
      </c>
      <c r="L186" s="234">
        <v>0</v>
      </c>
    </row>
    <row r="187" spans="1:12" x14ac:dyDescent="0.2">
      <c r="A187" s="337" t="s">
        <v>1612</v>
      </c>
      <c r="B187" s="334" t="s">
        <v>1837</v>
      </c>
      <c r="C187" s="253">
        <v>1735</v>
      </c>
      <c r="D187" s="233">
        <v>1735</v>
      </c>
      <c r="E187" s="233">
        <v>710</v>
      </c>
      <c r="F187" s="233">
        <v>1025</v>
      </c>
      <c r="G187" s="233">
        <v>0</v>
      </c>
      <c r="H187" s="233">
        <v>0</v>
      </c>
      <c r="I187" s="233">
        <v>1735</v>
      </c>
      <c r="J187" s="233">
        <v>0</v>
      </c>
      <c r="K187" s="233">
        <v>1735</v>
      </c>
      <c r="L187" s="234">
        <v>0</v>
      </c>
    </row>
    <row r="188" spans="1:12" x14ac:dyDescent="0.2">
      <c r="A188" s="337" t="s">
        <v>748</v>
      </c>
      <c r="B188" s="334" t="s">
        <v>1838</v>
      </c>
      <c r="C188" s="253">
        <v>41930</v>
      </c>
      <c r="D188" s="233">
        <v>35065</v>
      </c>
      <c r="E188" s="233">
        <v>16290</v>
      </c>
      <c r="F188" s="233">
        <v>18775</v>
      </c>
      <c r="G188" s="233">
        <v>13930</v>
      </c>
      <c r="H188" s="233">
        <v>8210</v>
      </c>
      <c r="I188" s="233">
        <v>10225</v>
      </c>
      <c r="J188" s="233">
        <v>25445</v>
      </c>
      <c r="K188" s="233">
        <v>16485</v>
      </c>
      <c r="L188" s="234">
        <v>111385</v>
      </c>
    </row>
    <row r="189" spans="1:12" x14ac:dyDescent="0.2">
      <c r="A189" s="337" t="s">
        <v>414</v>
      </c>
      <c r="B189" s="334" t="s">
        <v>1839</v>
      </c>
      <c r="C189" s="253">
        <v>77605</v>
      </c>
      <c r="D189" s="233">
        <v>64640</v>
      </c>
      <c r="E189" s="233">
        <v>29630</v>
      </c>
      <c r="F189" s="233">
        <v>35010</v>
      </c>
      <c r="G189" s="233">
        <v>24965</v>
      </c>
      <c r="H189" s="233">
        <v>10415</v>
      </c>
      <c r="I189" s="233">
        <v>24785</v>
      </c>
      <c r="J189" s="233">
        <v>45825</v>
      </c>
      <c r="K189" s="233">
        <v>31780</v>
      </c>
      <c r="L189" s="234">
        <v>159420</v>
      </c>
    </row>
    <row r="190" spans="1:12" x14ac:dyDescent="0.2">
      <c r="A190" s="337" t="s">
        <v>255</v>
      </c>
      <c r="B190" s="334" t="s">
        <v>1840</v>
      </c>
      <c r="C190" s="253">
        <v>330</v>
      </c>
      <c r="D190" s="233">
        <v>235</v>
      </c>
      <c r="E190" s="233">
        <v>105</v>
      </c>
      <c r="F190" s="233">
        <v>125</v>
      </c>
      <c r="G190" s="233">
        <v>155</v>
      </c>
      <c r="H190" s="233">
        <v>40</v>
      </c>
      <c r="I190" s="233">
        <v>20</v>
      </c>
      <c r="J190" s="233">
        <v>330</v>
      </c>
      <c r="K190" s="233">
        <v>0</v>
      </c>
      <c r="L190" s="234">
        <v>16950</v>
      </c>
    </row>
    <row r="191" spans="1:12" x14ac:dyDescent="0.2">
      <c r="A191" s="337" t="s">
        <v>607</v>
      </c>
      <c r="B191" s="334" t="s">
        <v>1841</v>
      </c>
      <c r="C191" s="253">
        <v>2525</v>
      </c>
      <c r="D191" s="233">
        <v>2525</v>
      </c>
      <c r="E191" s="233">
        <v>900</v>
      </c>
      <c r="F191" s="233">
        <v>1625</v>
      </c>
      <c r="G191" s="233">
        <v>0</v>
      </c>
      <c r="H191" s="233">
        <v>0</v>
      </c>
      <c r="I191" s="233">
        <v>0</v>
      </c>
      <c r="J191" s="233">
        <v>2525</v>
      </c>
      <c r="K191" s="233">
        <v>0</v>
      </c>
      <c r="L191" s="234">
        <v>58620</v>
      </c>
    </row>
    <row r="192" spans="1:12" x14ac:dyDescent="0.2">
      <c r="A192" s="337" t="s">
        <v>457</v>
      </c>
      <c r="B192" s="334" t="s">
        <v>1842</v>
      </c>
      <c r="C192" s="253">
        <v>114465</v>
      </c>
      <c r="D192" s="233">
        <v>95410</v>
      </c>
      <c r="E192" s="233">
        <v>41405</v>
      </c>
      <c r="F192" s="233">
        <v>54000</v>
      </c>
      <c r="G192" s="233">
        <v>34370</v>
      </c>
      <c r="H192" s="233">
        <v>13350</v>
      </c>
      <c r="I192" s="233">
        <v>36580</v>
      </c>
      <c r="J192" s="233">
        <v>68730</v>
      </c>
      <c r="K192" s="233">
        <v>45735</v>
      </c>
      <c r="L192" s="234">
        <v>213950</v>
      </c>
    </row>
    <row r="193" spans="1:12" x14ac:dyDescent="0.2">
      <c r="A193" s="337" t="s">
        <v>1327</v>
      </c>
      <c r="B193" s="334" t="s">
        <v>1843</v>
      </c>
      <c r="C193" s="253">
        <v>4695</v>
      </c>
      <c r="D193" s="233">
        <v>4695</v>
      </c>
      <c r="E193" s="233">
        <v>1890</v>
      </c>
      <c r="F193" s="233">
        <v>2805</v>
      </c>
      <c r="G193" s="233" t="s">
        <v>1676</v>
      </c>
      <c r="H193" s="233">
        <v>2195</v>
      </c>
      <c r="I193" s="233">
        <v>2495</v>
      </c>
      <c r="J193" s="233">
        <v>1290</v>
      </c>
      <c r="K193" s="233">
        <v>3400</v>
      </c>
      <c r="L193" s="234">
        <v>2385</v>
      </c>
    </row>
    <row r="194" spans="1:12" x14ac:dyDescent="0.2">
      <c r="A194" s="337" t="s">
        <v>435</v>
      </c>
      <c r="B194" s="334" t="s">
        <v>1844</v>
      </c>
      <c r="C194" s="253">
        <v>273310</v>
      </c>
      <c r="D194" s="233">
        <v>210320</v>
      </c>
      <c r="E194" s="233">
        <v>90945</v>
      </c>
      <c r="F194" s="233">
        <v>119360</v>
      </c>
      <c r="G194" s="233">
        <v>57115</v>
      </c>
      <c r="H194" s="233">
        <v>28780</v>
      </c>
      <c r="I194" s="233">
        <v>94975</v>
      </c>
      <c r="J194" s="233">
        <v>172270</v>
      </c>
      <c r="K194" s="233">
        <v>101040</v>
      </c>
      <c r="L194" s="234">
        <v>579505</v>
      </c>
    </row>
    <row r="195" spans="1:12" x14ac:dyDescent="0.2">
      <c r="A195" s="337" t="s">
        <v>808</v>
      </c>
      <c r="B195" s="334" t="s">
        <v>1845</v>
      </c>
      <c r="C195" s="253">
        <v>320</v>
      </c>
      <c r="D195" s="233">
        <v>320</v>
      </c>
      <c r="E195" s="233">
        <v>320</v>
      </c>
      <c r="F195" s="233">
        <v>0</v>
      </c>
      <c r="G195" s="233">
        <v>0</v>
      </c>
      <c r="H195" s="233">
        <v>0</v>
      </c>
      <c r="I195" s="233">
        <v>320</v>
      </c>
      <c r="J195" s="233">
        <v>0</v>
      </c>
      <c r="K195" s="233">
        <v>320</v>
      </c>
      <c r="L195" s="234">
        <v>0</v>
      </c>
    </row>
    <row r="196" spans="1:12" x14ac:dyDescent="0.2">
      <c r="A196" s="337" t="s">
        <v>374</v>
      </c>
      <c r="B196" s="334" t="s">
        <v>1846</v>
      </c>
      <c r="C196" s="253">
        <v>96585</v>
      </c>
      <c r="D196" s="233">
        <v>84195</v>
      </c>
      <c r="E196" s="233">
        <v>32000</v>
      </c>
      <c r="F196" s="233">
        <v>52195</v>
      </c>
      <c r="G196" s="233">
        <v>36985</v>
      </c>
      <c r="H196" s="233">
        <v>1520</v>
      </c>
      <c r="I196" s="233">
        <v>24190</v>
      </c>
      <c r="J196" s="233">
        <v>74700</v>
      </c>
      <c r="K196" s="233">
        <v>21885</v>
      </c>
      <c r="L196" s="234">
        <v>166525</v>
      </c>
    </row>
    <row r="197" spans="1:12" x14ac:dyDescent="0.2">
      <c r="A197" s="337" t="s">
        <v>219</v>
      </c>
      <c r="B197" s="334" t="s">
        <v>1847</v>
      </c>
      <c r="C197" s="253">
        <v>2330</v>
      </c>
      <c r="D197" s="233">
        <v>1810</v>
      </c>
      <c r="E197" s="233">
        <v>960</v>
      </c>
      <c r="F197" s="233">
        <v>855</v>
      </c>
      <c r="G197" s="233">
        <v>1550</v>
      </c>
      <c r="H197" s="233">
        <v>185</v>
      </c>
      <c r="I197" s="233">
        <v>10</v>
      </c>
      <c r="J197" s="233">
        <v>2300</v>
      </c>
      <c r="K197" s="233">
        <v>30</v>
      </c>
      <c r="L197" s="234">
        <v>46450</v>
      </c>
    </row>
    <row r="198" spans="1:12" x14ac:dyDescent="0.2">
      <c r="A198" s="337" t="s">
        <v>247</v>
      </c>
      <c r="B198" s="334" t="s">
        <v>1848</v>
      </c>
      <c r="C198" s="253">
        <v>153455</v>
      </c>
      <c r="D198" s="233">
        <v>132090</v>
      </c>
      <c r="E198" s="233">
        <v>56135</v>
      </c>
      <c r="F198" s="233">
        <v>75875</v>
      </c>
      <c r="G198" s="233">
        <v>48965</v>
      </c>
      <c r="H198" s="233">
        <v>16830</v>
      </c>
      <c r="I198" s="233">
        <v>48545</v>
      </c>
      <c r="J198" s="233">
        <v>98870</v>
      </c>
      <c r="K198" s="233">
        <v>54585</v>
      </c>
      <c r="L198" s="234">
        <v>325425</v>
      </c>
    </row>
    <row r="199" spans="1:12" x14ac:dyDescent="0.2">
      <c r="A199" s="337" t="s">
        <v>807</v>
      </c>
      <c r="B199" s="334" t="s">
        <v>1849</v>
      </c>
      <c r="C199" s="253">
        <v>125</v>
      </c>
      <c r="D199" s="233">
        <v>125</v>
      </c>
      <c r="E199" s="233">
        <v>40</v>
      </c>
      <c r="F199" s="233">
        <v>85</v>
      </c>
      <c r="G199" s="233">
        <v>0</v>
      </c>
      <c r="H199" s="233">
        <v>0</v>
      </c>
      <c r="I199" s="233">
        <v>125</v>
      </c>
      <c r="J199" s="233">
        <v>0</v>
      </c>
      <c r="K199" s="233">
        <v>125</v>
      </c>
      <c r="L199" s="234">
        <v>0</v>
      </c>
    </row>
    <row r="200" spans="1:12" x14ac:dyDescent="0.2">
      <c r="A200" s="337" t="s">
        <v>411</v>
      </c>
      <c r="B200" s="334" t="s">
        <v>1850</v>
      </c>
      <c r="C200" s="253">
        <v>1680</v>
      </c>
      <c r="D200" s="233">
        <v>1260</v>
      </c>
      <c r="E200" s="233">
        <v>715</v>
      </c>
      <c r="F200" s="233">
        <v>545</v>
      </c>
      <c r="G200" s="233">
        <v>850</v>
      </c>
      <c r="H200" s="233">
        <v>285</v>
      </c>
      <c r="I200" s="233">
        <v>25</v>
      </c>
      <c r="J200" s="233">
        <v>1680</v>
      </c>
      <c r="K200" s="233">
        <v>0</v>
      </c>
      <c r="L200" s="234">
        <v>92815</v>
      </c>
    </row>
    <row r="201" spans="1:12" x14ac:dyDescent="0.2">
      <c r="A201" s="337" t="s">
        <v>812</v>
      </c>
      <c r="B201" s="334" t="s">
        <v>1851</v>
      </c>
      <c r="C201" s="253">
        <v>105</v>
      </c>
      <c r="D201" s="233">
        <v>105</v>
      </c>
      <c r="E201" s="233">
        <v>55</v>
      </c>
      <c r="F201" s="233">
        <v>50</v>
      </c>
      <c r="G201" s="233">
        <v>0</v>
      </c>
      <c r="H201" s="233">
        <v>105</v>
      </c>
      <c r="I201" s="233">
        <v>0</v>
      </c>
      <c r="J201" s="233">
        <v>105</v>
      </c>
      <c r="K201" s="233">
        <v>0</v>
      </c>
      <c r="L201" s="234">
        <v>1105</v>
      </c>
    </row>
    <row r="202" spans="1:12" x14ac:dyDescent="0.2">
      <c r="A202" s="337" t="s">
        <v>188</v>
      </c>
      <c r="B202" s="334" t="s">
        <v>1852</v>
      </c>
      <c r="C202" s="253">
        <v>229060</v>
      </c>
      <c r="D202" s="233">
        <v>187795</v>
      </c>
      <c r="E202" s="233">
        <v>87445</v>
      </c>
      <c r="F202" s="233">
        <v>100340</v>
      </c>
      <c r="G202" s="233">
        <v>73930</v>
      </c>
      <c r="H202" s="233">
        <v>23190</v>
      </c>
      <c r="I202" s="233">
        <v>69315</v>
      </c>
      <c r="J202" s="233">
        <v>160605</v>
      </c>
      <c r="K202" s="233">
        <v>68455</v>
      </c>
      <c r="L202" s="234">
        <v>671970</v>
      </c>
    </row>
    <row r="203" spans="1:12" x14ac:dyDescent="0.2">
      <c r="A203" s="337" t="s">
        <v>198</v>
      </c>
      <c r="B203" s="334" t="s">
        <v>1853</v>
      </c>
      <c r="C203" s="253">
        <v>9010</v>
      </c>
      <c r="D203" s="233">
        <v>5975</v>
      </c>
      <c r="E203" s="233">
        <v>2730</v>
      </c>
      <c r="F203" s="233">
        <v>3245</v>
      </c>
      <c r="G203" s="233">
        <v>5095</v>
      </c>
      <c r="H203" s="233">
        <v>705</v>
      </c>
      <c r="I203" s="233">
        <v>50</v>
      </c>
      <c r="J203" s="233">
        <v>8985</v>
      </c>
      <c r="K203" s="233">
        <v>25</v>
      </c>
      <c r="L203" s="234">
        <v>211380</v>
      </c>
    </row>
    <row r="204" spans="1:12" x14ac:dyDescent="0.2">
      <c r="A204" s="337" t="s">
        <v>425</v>
      </c>
      <c r="B204" s="334" t="s">
        <v>1854</v>
      </c>
      <c r="C204" s="253">
        <v>171965</v>
      </c>
      <c r="D204" s="233">
        <v>138680</v>
      </c>
      <c r="E204" s="233">
        <v>56045</v>
      </c>
      <c r="F204" s="233">
        <v>82625</v>
      </c>
      <c r="G204" s="233">
        <v>60860</v>
      </c>
      <c r="H204" s="233">
        <v>6260</v>
      </c>
      <c r="I204" s="233">
        <v>45430</v>
      </c>
      <c r="J204" s="233">
        <v>124600</v>
      </c>
      <c r="K204" s="233">
        <v>47365</v>
      </c>
      <c r="L204" s="234">
        <v>373915</v>
      </c>
    </row>
    <row r="205" spans="1:12" x14ac:dyDescent="0.2">
      <c r="A205" s="337" t="s">
        <v>591</v>
      </c>
      <c r="B205" s="334" t="s">
        <v>1855</v>
      </c>
      <c r="C205" s="253">
        <v>1815</v>
      </c>
      <c r="D205" s="233">
        <v>1815</v>
      </c>
      <c r="E205" s="233">
        <v>1030</v>
      </c>
      <c r="F205" s="233">
        <v>785</v>
      </c>
      <c r="G205" s="233">
        <v>65</v>
      </c>
      <c r="H205" s="233">
        <v>1585</v>
      </c>
      <c r="I205" s="233">
        <v>0</v>
      </c>
      <c r="J205" s="233">
        <v>375</v>
      </c>
      <c r="K205" s="233">
        <v>1440</v>
      </c>
      <c r="L205" s="234">
        <v>5850</v>
      </c>
    </row>
    <row r="206" spans="1:12" x14ac:dyDescent="0.2">
      <c r="A206" s="337" t="s">
        <v>464</v>
      </c>
      <c r="B206" s="334" t="s">
        <v>1856</v>
      </c>
      <c r="C206" s="253">
        <v>110</v>
      </c>
      <c r="D206" s="233">
        <v>90</v>
      </c>
      <c r="E206" s="233">
        <v>35</v>
      </c>
      <c r="F206" s="233">
        <v>50</v>
      </c>
      <c r="G206" s="233">
        <v>70</v>
      </c>
      <c r="H206" s="233" t="s">
        <v>1676</v>
      </c>
      <c r="I206" s="233" t="s">
        <v>1676</v>
      </c>
      <c r="J206" s="233">
        <v>110</v>
      </c>
      <c r="K206" s="233">
        <v>0</v>
      </c>
      <c r="L206" s="234">
        <v>4880</v>
      </c>
    </row>
    <row r="207" spans="1:12" x14ac:dyDescent="0.2">
      <c r="A207" s="337" t="s">
        <v>1625</v>
      </c>
      <c r="B207" s="334" t="s">
        <v>2160</v>
      </c>
      <c r="C207" s="253" t="s">
        <v>1676</v>
      </c>
      <c r="D207" s="233" t="s">
        <v>1676</v>
      </c>
      <c r="E207" s="233" t="s">
        <v>1676</v>
      </c>
      <c r="F207" s="233" t="s">
        <v>1676</v>
      </c>
      <c r="G207" s="233">
        <v>0</v>
      </c>
      <c r="H207" s="233">
        <v>0</v>
      </c>
      <c r="I207" s="233" t="s">
        <v>1676</v>
      </c>
      <c r="J207" s="233" t="s">
        <v>1676</v>
      </c>
      <c r="K207" s="233">
        <v>0</v>
      </c>
      <c r="L207" s="234">
        <v>10</v>
      </c>
    </row>
    <row r="208" spans="1:12" x14ac:dyDescent="0.2">
      <c r="A208" s="337" t="s">
        <v>380</v>
      </c>
      <c r="B208" s="334" t="s">
        <v>1857</v>
      </c>
      <c r="C208" s="253">
        <v>14735</v>
      </c>
      <c r="D208" s="233">
        <v>13630</v>
      </c>
      <c r="E208" s="233">
        <v>8705</v>
      </c>
      <c r="F208" s="233">
        <v>4920</v>
      </c>
      <c r="G208" s="233">
        <v>2480</v>
      </c>
      <c r="H208" s="233">
        <v>1405</v>
      </c>
      <c r="I208" s="233">
        <v>7355</v>
      </c>
      <c r="J208" s="233">
        <v>10190</v>
      </c>
      <c r="K208" s="233">
        <v>4545</v>
      </c>
      <c r="L208" s="234">
        <v>53995</v>
      </c>
    </row>
    <row r="209" spans="1:12" s="157" customFormat="1" x14ac:dyDescent="0.2">
      <c r="A209" s="337" t="s">
        <v>402</v>
      </c>
      <c r="B209" s="334" t="s">
        <v>1858</v>
      </c>
      <c r="C209" s="253">
        <v>269245</v>
      </c>
      <c r="D209" s="233">
        <v>202700</v>
      </c>
      <c r="E209" s="233">
        <v>98645</v>
      </c>
      <c r="F209" s="233">
        <v>104040</v>
      </c>
      <c r="G209" s="233">
        <v>101945</v>
      </c>
      <c r="H209" s="233">
        <v>37715</v>
      </c>
      <c r="I209" s="233">
        <v>62275</v>
      </c>
      <c r="J209" s="233">
        <v>182280</v>
      </c>
      <c r="K209" s="233">
        <v>86970</v>
      </c>
      <c r="L209" s="234">
        <v>555885</v>
      </c>
    </row>
    <row r="210" spans="1:12" x14ac:dyDescent="0.2">
      <c r="A210" s="337" t="s">
        <v>404</v>
      </c>
      <c r="B210" s="334" t="s">
        <v>1859</v>
      </c>
      <c r="C210" s="253">
        <v>41275</v>
      </c>
      <c r="D210" s="233">
        <v>41150</v>
      </c>
      <c r="E210" s="233">
        <v>4145</v>
      </c>
      <c r="F210" s="233">
        <v>37000</v>
      </c>
      <c r="G210" s="233">
        <v>1395</v>
      </c>
      <c r="H210" s="233">
        <v>1625</v>
      </c>
      <c r="I210" s="233">
        <v>7895</v>
      </c>
      <c r="J210" s="233">
        <v>33315</v>
      </c>
      <c r="K210" s="233">
        <v>7960</v>
      </c>
      <c r="L210" s="234">
        <v>47315</v>
      </c>
    </row>
    <row r="211" spans="1:12" x14ac:dyDescent="0.2">
      <c r="A211" s="337" t="s">
        <v>609</v>
      </c>
      <c r="B211" s="334" t="s">
        <v>1860</v>
      </c>
      <c r="C211" s="253">
        <v>800</v>
      </c>
      <c r="D211" s="233">
        <v>770</v>
      </c>
      <c r="E211" s="233">
        <v>350</v>
      </c>
      <c r="F211" s="233">
        <v>420</v>
      </c>
      <c r="G211" s="233" t="s">
        <v>1676</v>
      </c>
      <c r="H211" s="233">
        <v>0</v>
      </c>
      <c r="I211" s="233">
        <v>130</v>
      </c>
      <c r="J211" s="233">
        <v>800</v>
      </c>
      <c r="K211" s="233">
        <v>0</v>
      </c>
      <c r="L211" s="234">
        <v>19560</v>
      </c>
    </row>
    <row r="212" spans="1:12" x14ac:dyDescent="0.2">
      <c r="A212" s="337" t="s">
        <v>1373</v>
      </c>
      <c r="B212" s="334" t="s">
        <v>1861</v>
      </c>
      <c r="C212" s="253">
        <v>345</v>
      </c>
      <c r="D212" s="233">
        <v>345</v>
      </c>
      <c r="E212" s="233">
        <v>120</v>
      </c>
      <c r="F212" s="233">
        <v>225</v>
      </c>
      <c r="G212" s="233" t="s">
        <v>1676</v>
      </c>
      <c r="H212" s="233">
        <v>50</v>
      </c>
      <c r="I212" s="233">
        <v>0</v>
      </c>
      <c r="J212" s="233">
        <v>345</v>
      </c>
      <c r="K212" s="233">
        <v>0</v>
      </c>
      <c r="L212" s="234">
        <v>6845</v>
      </c>
    </row>
    <row r="213" spans="1:12" x14ac:dyDescent="0.2">
      <c r="A213" s="337" t="s">
        <v>1626</v>
      </c>
      <c r="B213" s="334" t="s">
        <v>1862</v>
      </c>
      <c r="C213" s="253">
        <v>10</v>
      </c>
      <c r="D213" s="233">
        <v>10</v>
      </c>
      <c r="E213" s="233">
        <v>0</v>
      </c>
      <c r="F213" s="233">
        <v>10</v>
      </c>
      <c r="G213" s="233">
        <v>0</v>
      </c>
      <c r="H213" s="233">
        <v>0</v>
      </c>
      <c r="I213" s="233">
        <v>10</v>
      </c>
      <c r="J213" s="233">
        <v>10</v>
      </c>
      <c r="K213" s="233">
        <v>0</v>
      </c>
      <c r="L213" s="234">
        <v>15</v>
      </c>
    </row>
    <row r="214" spans="1:12" x14ac:dyDescent="0.2">
      <c r="A214" s="337" t="s">
        <v>1220</v>
      </c>
      <c r="B214" s="334" t="s">
        <v>1863</v>
      </c>
      <c r="C214" s="253">
        <v>241270</v>
      </c>
      <c r="D214" s="233">
        <v>181420</v>
      </c>
      <c r="E214" s="233">
        <v>86145</v>
      </c>
      <c r="F214" s="233">
        <v>95270</v>
      </c>
      <c r="G214" s="233">
        <v>78990</v>
      </c>
      <c r="H214" s="233">
        <v>36880</v>
      </c>
      <c r="I214" s="233">
        <v>49855</v>
      </c>
      <c r="J214" s="233">
        <v>163590</v>
      </c>
      <c r="K214" s="233">
        <v>77680</v>
      </c>
      <c r="L214" s="234">
        <v>432295</v>
      </c>
    </row>
    <row r="215" spans="1:12" x14ac:dyDescent="0.2">
      <c r="A215" s="337" t="s">
        <v>386</v>
      </c>
      <c r="B215" s="334" t="s">
        <v>1864</v>
      </c>
      <c r="C215" s="253">
        <v>144355</v>
      </c>
      <c r="D215" s="233">
        <v>121625</v>
      </c>
      <c r="E215" s="233">
        <v>47775</v>
      </c>
      <c r="F215" s="233">
        <v>73845</v>
      </c>
      <c r="G215" s="233">
        <v>50580</v>
      </c>
      <c r="H215" s="233">
        <v>14535</v>
      </c>
      <c r="I215" s="233">
        <v>30820</v>
      </c>
      <c r="J215" s="233">
        <v>105585</v>
      </c>
      <c r="K215" s="233">
        <v>38770</v>
      </c>
      <c r="L215" s="234">
        <v>248740</v>
      </c>
    </row>
    <row r="216" spans="1:12" x14ac:dyDescent="0.2">
      <c r="A216" s="337" t="s">
        <v>224</v>
      </c>
      <c r="B216" s="334" t="s">
        <v>1865</v>
      </c>
      <c r="C216" s="253">
        <v>141480</v>
      </c>
      <c r="D216" s="233">
        <v>124675</v>
      </c>
      <c r="E216" s="233">
        <v>55145</v>
      </c>
      <c r="F216" s="233">
        <v>69505</v>
      </c>
      <c r="G216" s="233">
        <v>58285</v>
      </c>
      <c r="H216" s="233">
        <v>10665</v>
      </c>
      <c r="I216" s="233">
        <v>43550</v>
      </c>
      <c r="J216" s="233">
        <v>94465</v>
      </c>
      <c r="K216" s="233">
        <v>47015</v>
      </c>
      <c r="L216" s="234">
        <v>267310</v>
      </c>
    </row>
    <row r="217" spans="1:12" x14ac:dyDescent="0.2">
      <c r="A217" s="337" t="s">
        <v>1553</v>
      </c>
      <c r="B217" s="334" t="s">
        <v>1866</v>
      </c>
      <c r="C217" s="253">
        <v>373215</v>
      </c>
      <c r="D217" s="233">
        <v>310735</v>
      </c>
      <c r="E217" s="233">
        <v>141880</v>
      </c>
      <c r="F217" s="233">
        <v>168835</v>
      </c>
      <c r="G217" s="233">
        <v>101585</v>
      </c>
      <c r="H217" s="233">
        <v>57855</v>
      </c>
      <c r="I217" s="233">
        <v>108455</v>
      </c>
      <c r="J217" s="233">
        <v>236600</v>
      </c>
      <c r="K217" s="233">
        <v>136615</v>
      </c>
      <c r="L217" s="234">
        <v>805375</v>
      </c>
    </row>
    <row r="218" spans="1:12" x14ac:dyDescent="0.2">
      <c r="A218" s="337" t="s">
        <v>465</v>
      </c>
      <c r="B218" s="334" t="s">
        <v>1867</v>
      </c>
      <c r="C218" s="253">
        <v>105305</v>
      </c>
      <c r="D218" s="233">
        <v>82105</v>
      </c>
      <c r="E218" s="233">
        <v>35650</v>
      </c>
      <c r="F218" s="233">
        <v>46455</v>
      </c>
      <c r="G218" s="233">
        <v>40340</v>
      </c>
      <c r="H218" s="233">
        <v>9010</v>
      </c>
      <c r="I218" s="233">
        <v>22050</v>
      </c>
      <c r="J218" s="233">
        <v>79330</v>
      </c>
      <c r="K218" s="233">
        <v>25975</v>
      </c>
      <c r="L218" s="234">
        <v>215355</v>
      </c>
    </row>
    <row r="219" spans="1:12" x14ac:dyDescent="0.2">
      <c r="A219" s="337" t="s">
        <v>218</v>
      </c>
      <c r="B219" s="334" t="s">
        <v>1868</v>
      </c>
      <c r="C219" s="253">
        <v>3545</v>
      </c>
      <c r="D219" s="233">
        <v>2865</v>
      </c>
      <c r="E219" s="233">
        <v>1550</v>
      </c>
      <c r="F219" s="233">
        <v>1320</v>
      </c>
      <c r="G219" s="233">
        <v>1605</v>
      </c>
      <c r="H219" s="233">
        <v>830</v>
      </c>
      <c r="I219" s="233">
        <v>135</v>
      </c>
      <c r="J219" s="233">
        <v>3545</v>
      </c>
      <c r="K219" s="233">
        <v>0</v>
      </c>
      <c r="L219" s="234">
        <v>145005</v>
      </c>
    </row>
    <row r="220" spans="1:12" x14ac:dyDescent="0.2">
      <c r="A220" s="337" t="s">
        <v>382</v>
      </c>
      <c r="B220" s="334" t="s">
        <v>1869</v>
      </c>
      <c r="C220" s="253">
        <v>97670</v>
      </c>
      <c r="D220" s="233">
        <v>84085</v>
      </c>
      <c r="E220" s="233">
        <v>36275</v>
      </c>
      <c r="F220" s="233">
        <v>47810</v>
      </c>
      <c r="G220" s="233">
        <v>38535</v>
      </c>
      <c r="H220" s="233">
        <v>3415</v>
      </c>
      <c r="I220" s="233">
        <v>31655</v>
      </c>
      <c r="J220" s="233">
        <v>65810</v>
      </c>
      <c r="K220" s="233">
        <v>31860</v>
      </c>
      <c r="L220" s="234">
        <v>182785</v>
      </c>
    </row>
    <row r="221" spans="1:12" x14ac:dyDescent="0.2">
      <c r="A221" s="337" t="s">
        <v>183</v>
      </c>
      <c r="B221" s="334" t="s">
        <v>1870</v>
      </c>
      <c r="C221" s="253">
        <v>101730</v>
      </c>
      <c r="D221" s="233">
        <v>83730</v>
      </c>
      <c r="E221" s="233">
        <v>37645</v>
      </c>
      <c r="F221" s="233">
        <v>46090</v>
      </c>
      <c r="G221" s="233">
        <v>39355</v>
      </c>
      <c r="H221" s="233">
        <v>4140</v>
      </c>
      <c r="I221" s="233">
        <v>30375</v>
      </c>
      <c r="J221" s="233">
        <v>73390</v>
      </c>
      <c r="K221" s="233">
        <v>28340</v>
      </c>
      <c r="L221" s="234">
        <v>214625</v>
      </c>
    </row>
    <row r="222" spans="1:12" x14ac:dyDescent="0.2">
      <c r="A222" s="337" t="s">
        <v>583</v>
      </c>
      <c r="B222" s="334" t="s">
        <v>1871</v>
      </c>
      <c r="C222" s="253">
        <v>198695</v>
      </c>
      <c r="D222" s="233">
        <v>156850</v>
      </c>
      <c r="E222" s="233">
        <v>66440</v>
      </c>
      <c r="F222" s="233">
        <v>90405</v>
      </c>
      <c r="G222" s="233">
        <v>60975</v>
      </c>
      <c r="H222" s="233">
        <v>22665</v>
      </c>
      <c r="I222" s="233">
        <v>49565</v>
      </c>
      <c r="J222" s="233">
        <v>133330</v>
      </c>
      <c r="K222" s="233">
        <v>65370</v>
      </c>
      <c r="L222" s="234">
        <v>367900</v>
      </c>
    </row>
    <row r="223" spans="1:12" x14ac:dyDescent="0.2">
      <c r="A223" s="337" t="s">
        <v>190</v>
      </c>
      <c r="B223" s="334" t="s">
        <v>1872</v>
      </c>
      <c r="C223" s="253">
        <v>8660</v>
      </c>
      <c r="D223" s="233">
        <v>7970</v>
      </c>
      <c r="E223" s="233">
        <v>3010</v>
      </c>
      <c r="F223" s="233">
        <v>4960</v>
      </c>
      <c r="G223" s="233">
        <v>2710</v>
      </c>
      <c r="H223" s="233">
        <v>2895</v>
      </c>
      <c r="I223" s="233">
        <v>1445</v>
      </c>
      <c r="J223" s="233">
        <v>4920</v>
      </c>
      <c r="K223" s="233">
        <v>3740</v>
      </c>
      <c r="L223" s="234">
        <v>134080</v>
      </c>
    </row>
    <row r="224" spans="1:12" x14ac:dyDescent="0.2">
      <c r="A224" s="337" t="s">
        <v>1600</v>
      </c>
      <c r="B224" s="334" t="s">
        <v>1873</v>
      </c>
      <c r="C224" s="253">
        <v>160</v>
      </c>
      <c r="D224" s="233">
        <v>160</v>
      </c>
      <c r="E224" s="233">
        <v>75</v>
      </c>
      <c r="F224" s="233">
        <v>85</v>
      </c>
      <c r="G224" s="233">
        <v>0</v>
      </c>
      <c r="H224" s="233">
        <v>0</v>
      </c>
      <c r="I224" s="233">
        <v>160</v>
      </c>
      <c r="J224" s="233">
        <v>0</v>
      </c>
      <c r="K224" s="233">
        <v>160</v>
      </c>
      <c r="L224" s="234">
        <v>0</v>
      </c>
    </row>
    <row r="225" spans="1:12" x14ac:dyDescent="0.2">
      <c r="A225" s="337" t="s">
        <v>395</v>
      </c>
      <c r="B225" s="334" t="s">
        <v>1874</v>
      </c>
      <c r="C225" s="253">
        <v>91900</v>
      </c>
      <c r="D225" s="233">
        <v>69175</v>
      </c>
      <c r="E225" s="233">
        <v>30460</v>
      </c>
      <c r="F225" s="233">
        <v>38710</v>
      </c>
      <c r="G225" s="233">
        <v>27760</v>
      </c>
      <c r="H225" s="233">
        <v>12050</v>
      </c>
      <c r="I225" s="233">
        <v>19410</v>
      </c>
      <c r="J225" s="233">
        <v>63860</v>
      </c>
      <c r="K225" s="233">
        <v>28040</v>
      </c>
      <c r="L225" s="234">
        <v>187035</v>
      </c>
    </row>
    <row r="226" spans="1:12" x14ac:dyDescent="0.2">
      <c r="A226" s="337" t="s">
        <v>811</v>
      </c>
      <c r="B226" s="334" t="s">
        <v>1875</v>
      </c>
      <c r="C226" s="253">
        <v>38185</v>
      </c>
      <c r="D226" s="233">
        <v>38185</v>
      </c>
      <c r="E226" s="233">
        <v>18270</v>
      </c>
      <c r="F226" s="233">
        <v>19910</v>
      </c>
      <c r="G226" s="233">
        <v>2725</v>
      </c>
      <c r="H226" s="233">
        <v>30</v>
      </c>
      <c r="I226" s="233">
        <v>35430</v>
      </c>
      <c r="J226" s="233">
        <v>3920</v>
      </c>
      <c r="K226" s="233">
        <v>34265</v>
      </c>
      <c r="L226" s="234">
        <v>1725</v>
      </c>
    </row>
    <row r="227" spans="1:12" x14ac:dyDescent="0.2">
      <c r="A227" s="337" t="s">
        <v>793</v>
      </c>
      <c r="B227" s="334" t="s">
        <v>1876</v>
      </c>
      <c r="C227" s="253">
        <v>85</v>
      </c>
      <c r="D227" s="233">
        <v>80</v>
      </c>
      <c r="E227" s="233">
        <v>45</v>
      </c>
      <c r="F227" s="233">
        <v>40</v>
      </c>
      <c r="G227" s="233">
        <v>0</v>
      </c>
      <c r="H227" s="233">
        <v>0</v>
      </c>
      <c r="I227" s="233" t="s">
        <v>1676</v>
      </c>
      <c r="J227" s="233">
        <v>85</v>
      </c>
      <c r="K227" s="233">
        <v>0</v>
      </c>
      <c r="L227" s="234">
        <v>5330</v>
      </c>
    </row>
    <row r="228" spans="1:12" s="157" customFormat="1" x14ac:dyDescent="0.2">
      <c r="A228" s="337" t="s">
        <v>339</v>
      </c>
      <c r="B228" s="334" t="s">
        <v>1877</v>
      </c>
      <c r="C228" s="253">
        <v>4305</v>
      </c>
      <c r="D228" s="233">
        <v>4305</v>
      </c>
      <c r="E228" s="233">
        <v>1715</v>
      </c>
      <c r="F228" s="233">
        <v>2585</v>
      </c>
      <c r="G228" s="233">
        <v>0</v>
      </c>
      <c r="H228" s="233">
        <v>0</v>
      </c>
      <c r="I228" s="233">
        <v>4305</v>
      </c>
      <c r="J228" s="233">
        <v>825</v>
      </c>
      <c r="K228" s="233">
        <v>3480</v>
      </c>
      <c r="L228" s="234">
        <v>1975</v>
      </c>
    </row>
    <row r="229" spans="1:12" x14ac:dyDescent="0.2">
      <c r="A229" s="337" t="s">
        <v>49</v>
      </c>
      <c r="B229" s="334" t="s">
        <v>1878</v>
      </c>
      <c r="C229" s="253">
        <v>5965</v>
      </c>
      <c r="D229" s="233">
        <v>5965</v>
      </c>
      <c r="E229" s="233">
        <v>2675</v>
      </c>
      <c r="F229" s="233">
        <v>3285</v>
      </c>
      <c r="G229" s="233">
        <v>0</v>
      </c>
      <c r="H229" s="233">
        <v>0</v>
      </c>
      <c r="I229" s="233">
        <v>5965</v>
      </c>
      <c r="J229" s="233">
        <v>1735</v>
      </c>
      <c r="K229" s="233">
        <v>4230</v>
      </c>
      <c r="L229" s="234">
        <v>4400</v>
      </c>
    </row>
    <row r="230" spans="1:12" x14ac:dyDescent="0.2">
      <c r="A230" s="337" t="s">
        <v>1582</v>
      </c>
      <c r="B230" s="334" t="s">
        <v>1879</v>
      </c>
      <c r="C230" s="253">
        <v>2715</v>
      </c>
      <c r="D230" s="233">
        <v>2715</v>
      </c>
      <c r="E230" s="233">
        <v>1110</v>
      </c>
      <c r="F230" s="233">
        <v>1605</v>
      </c>
      <c r="G230" s="233">
        <v>0</v>
      </c>
      <c r="H230" s="233">
        <v>2715</v>
      </c>
      <c r="I230" s="233">
        <v>0</v>
      </c>
      <c r="J230" s="233">
        <v>0</v>
      </c>
      <c r="K230" s="233">
        <v>2715</v>
      </c>
      <c r="L230" s="234">
        <v>0</v>
      </c>
    </row>
    <row r="231" spans="1:12" x14ac:dyDescent="0.2">
      <c r="A231" s="337" t="s">
        <v>1611</v>
      </c>
      <c r="B231" s="334" t="s">
        <v>1880</v>
      </c>
      <c r="C231" s="253">
        <v>1370</v>
      </c>
      <c r="D231" s="233">
        <v>1370</v>
      </c>
      <c r="E231" s="233">
        <v>605</v>
      </c>
      <c r="F231" s="233">
        <v>765</v>
      </c>
      <c r="G231" s="233">
        <v>0</v>
      </c>
      <c r="H231" s="233">
        <v>1370</v>
      </c>
      <c r="I231" s="233">
        <v>0</v>
      </c>
      <c r="J231" s="233">
        <v>0</v>
      </c>
      <c r="K231" s="233">
        <v>1370</v>
      </c>
      <c r="L231" s="234">
        <v>0</v>
      </c>
    </row>
    <row r="232" spans="1:12" x14ac:dyDescent="0.2">
      <c r="A232" s="337" t="s">
        <v>1528</v>
      </c>
      <c r="B232" s="334" t="s">
        <v>1881</v>
      </c>
      <c r="C232" s="253">
        <v>4320</v>
      </c>
      <c r="D232" s="233">
        <v>4320</v>
      </c>
      <c r="E232" s="233">
        <v>1860</v>
      </c>
      <c r="F232" s="233">
        <v>2460</v>
      </c>
      <c r="G232" s="233">
        <v>0</v>
      </c>
      <c r="H232" s="233">
        <v>4320</v>
      </c>
      <c r="I232" s="233">
        <v>0</v>
      </c>
      <c r="J232" s="233">
        <v>0</v>
      </c>
      <c r="K232" s="233">
        <v>4320</v>
      </c>
      <c r="L232" s="234">
        <v>0</v>
      </c>
    </row>
    <row r="233" spans="1:12" x14ac:dyDescent="0.2">
      <c r="A233" s="337" t="s">
        <v>1581</v>
      </c>
      <c r="B233" s="334" t="s">
        <v>1882</v>
      </c>
      <c r="C233" s="253">
        <v>1940</v>
      </c>
      <c r="D233" s="233">
        <v>1940</v>
      </c>
      <c r="E233" s="233">
        <v>840</v>
      </c>
      <c r="F233" s="233">
        <v>1100</v>
      </c>
      <c r="G233" s="233">
        <v>0</v>
      </c>
      <c r="H233" s="233">
        <v>1940</v>
      </c>
      <c r="I233" s="233">
        <v>0</v>
      </c>
      <c r="J233" s="233">
        <v>0</v>
      </c>
      <c r="K233" s="233">
        <v>1940</v>
      </c>
      <c r="L233" s="234">
        <v>0</v>
      </c>
    </row>
    <row r="234" spans="1:12" x14ac:dyDescent="0.2">
      <c r="A234" s="337" t="s">
        <v>1363</v>
      </c>
      <c r="B234" s="334" t="s">
        <v>1883</v>
      </c>
      <c r="C234" s="253">
        <v>2655</v>
      </c>
      <c r="D234" s="233">
        <v>2655</v>
      </c>
      <c r="E234" s="233">
        <v>1160</v>
      </c>
      <c r="F234" s="233">
        <v>1495</v>
      </c>
      <c r="G234" s="233">
        <v>0</v>
      </c>
      <c r="H234" s="233">
        <v>2655</v>
      </c>
      <c r="I234" s="233">
        <v>0</v>
      </c>
      <c r="J234" s="233">
        <v>0</v>
      </c>
      <c r="K234" s="233">
        <v>2655</v>
      </c>
      <c r="L234" s="234">
        <v>0</v>
      </c>
    </row>
    <row r="235" spans="1:12" x14ac:dyDescent="0.2">
      <c r="A235" s="337" t="s">
        <v>1364</v>
      </c>
      <c r="B235" s="334" t="s">
        <v>1884</v>
      </c>
      <c r="C235" s="253">
        <v>2795</v>
      </c>
      <c r="D235" s="233">
        <v>2795</v>
      </c>
      <c r="E235" s="233">
        <v>1170</v>
      </c>
      <c r="F235" s="233">
        <v>1625</v>
      </c>
      <c r="G235" s="233">
        <v>0</v>
      </c>
      <c r="H235" s="233">
        <v>2795</v>
      </c>
      <c r="I235" s="233">
        <v>0</v>
      </c>
      <c r="J235" s="233">
        <v>0</v>
      </c>
      <c r="K235" s="233">
        <v>2795</v>
      </c>
      <c r="L235" s="234">
        <v>0</v>
      </c>
    </row>
    <row r="236" spans="1:12" x14ac:dyDescent="0.2">
      <c r="A236" s="337" t="s">
        <v>1527</v>
      </c>
      <c r="B236" s="334" t="s">
        <v>1885</v>
      </c>
      <c r="C236" s="253">
        <v>1970</v>
      </c>
      <c r="D236" s="233">
        <v>1970</v>
      </c>
      <c r="E236" s="233">
        <v>875</v>
      </c>
      <c r="F236" s="233">
        <v>1095</v>
      </c>
      <c r="G236" s="233">
        <v>0</v>
      </c>
      <c r="H236" s="233">
        <v>1970</v>
      </c>
      <c r="I236" s="233">
        <v>0</v>
      </c>
      <c r="J236" s="233">
        <v>0</v>
      </c>
      <c r="K236" s="233">
        <v>1970</v>
      </c>
      <c r="L236" s="234">
        <v>0</v>
      </c>
    </row>
    <row r="237" spans="1:12" x14ac:dyDescent="0.2">
      <c r="A237" s="337" t="s">
        <v>1610</v>
      </c>
      <c r="B237" s="334" t="s">
        <v>1886</v>
      </c>
      <c r="C237" s="253">
        <v>3755</v>
      </c>
      <c r="D237" s="233">
        <v>3755</v>
      </c>
      <c r="E237" s="233">
        <v>1645</v>
      </c>
      <c r="F237" s="233">
        <v>2115</v>
      </c>
      <c r="G237" s="233">
        <v>0</v>
      </c>
      <c r="H237" s="233">
        <v>3755</v>
      </c>
      <c r="I237" s="233">
        <v>0</v>
      </c>
      <c r="J237" s="233">
        <v>0</v>
      </c>
      <c r="K237" s="233">
        <v>3755</v>
      </c>
      <c r="L237" s="234">
        <v>0</v>
      </c>
    </row>
    <row r="238" spans="1:12" x14ac:dyDescent="0.2">
      <c r="A238" s="337" t="s">
        <v>448</v>
      </c>
      <c r="B238" s="334" t="s">
        <v>1887</v>
      </c>
      <c r="C238" s="253">
        <v>237505</v>
      </c>
      <c r="D238" s="233">
        <v>183710</v>
      </c>
      <c r="E238" s="233">
        <v>85510</v>
      </c>
      <c r="F238" s="233">
        <v>98195</v>
      </c>
      <c r="G238" s="233">
        <v>58180</v>
      </c>
      <c r="H238" s="233">
        <v>35450</v>
      </c>
      <c r="I238" s="233">
        <v>72155</v>
      </c>
      <c r="J238" s="233">
        <v>142150</v>
      </c>
      <c r="K238" s="233">
        <v>95355</v>
      </c>
      <c r="L238" s="234">
        <v>359170</v>
      </c>
    </row>
    <row r="239" spans="1:12" x14ac:dyDescent="0.2">
      <c r="A239" s="337" t="s">
        <v>601</v>
      </c>
      <c r="B239" s="334" t="s">
        <v>1888</v>
      </c>
      <c r="C239" s="253">
        <v>3910</v>
      </c>
      <c r="D239" s="233">
        <v>2965</v>
      </c>
      <c r="E239" s="233">
        <v>1440</v>
      </c>
      <c r="F239" s="233">
        <v>1525</v>
      </c>
      <c r="G239" s="233">
        <v>1960</v>
      </c>
      <c r="H239" s="233">
        <v>0</v>
      </c>
      <c r="I239" s="233">
        <v>905</v>
      </c>
      <c r="J239" s="233">
        <v>3910</v>
      </c>
      <c r="K239" s="233">
        <v>0</v>
      </c>
      <c r="L239" s="234">
        <v>157140</v>
      </c>
    </row>
    <row r="240" spans="1:12" x14ac:dyDescent="0.2">
      <c r="A240" s="337" t="s">
        <v>547</v>
      </c>
      <c r="B240" s="334" t="s">
        <v>1889</v>
      </c>
      <c r="C240" s="253">
        <v>4275</v>
      </c>
      <c r="D240" s="233">
        <v>3445</v>
      </c>
      <c r="E240" s="233">
        <v>0</v>
      </c>
      <c r="F240" s="233">
        <v>0</v>
      </c>
      <c r="G240" s="233">
        <v>70</v>
      </c>
      <c r="H240" s="233">
        <v>890</v>
      </c>
      <c r="I240" s="233">
        <v>0</v>
      </c>
      <c r="J240" s="233">
        <v>4275</v>
      </c>
      <c r="K240" s="233">
        <v>0</v>
      </c>
      <c r="L240" s="234">
        <v>70490</v>
      </c>
    </row>
    <row r="241" spans="1:12" x14ac:dyDescent="0.2">
      <c r="A241" s="337" t="s">
        <v>571</v>
      </c>
      <c r="B241" s="334" t="s">
        <v>1890</v>
      </c>
      <c r="C241" s="253">
        <v>177920</v>
      </c>
      <c r="D241" s="233">
        <v>146835</v>
      </c>
      <c r="E241" s="233">
        <v>63650</v>
      </c>
      <c r="F241" s="233">
        <v>83175</v>
      </c>
      <c r="G241" s="233">
        <v>59160</v>
      </c>
      <c r="H241" s="233">
        <v>8425</v>
      </c>
      <c r="I241" s="233">
        <v>57735</v>
      </c>
      <c r="J241" s="233">
        <v>122660</v>
      </c>
      <c r="K241" s="233">
        <v>55260</v>
      </c>
      <c r="L241" s="234">
        <v>365405</v>
      </c>
    </row>
    <row r="242" spans="1:12" x14ac:dyDescent="0.2">
      <c r="A242" s="337" t="s">
        <v>456</v>
      </c>
      <c r="B242" s="334" t="s">
        <v>1891</v>
      </c>
      <c r="C242" s="253">
        <v>93440</v>
      </c>
      <c r="D242" s="233">
        <v>83270</v>
      </c>
      <c r="E242" s="233">
        <v>38580</v>
      </c>
      <c r="F242" s="233">
        <v>44685</v>
      </c>
      <c r="G242" s="233">
        <v>34870</v>
      </c>
      <c r="H242" s="233">
        <v>11920</v>
      </c>
      <c r="I242" s="233">
        <v>29465</v>
      </c>
      <c r="J242" s="233">
        <v>56505</v>
      </c>
      <c r="K242" s="233">
        <v>36930</v>
      </c>
      <c r="L242" s="234">
        <v>261095</v>
      </c>
    </row>
    <row r="243" spans="1:12" x14ac:dyDescent="0.2">
      <c r="A243" s="337" t="s">
        <v>340</v>
      </c>
      <c r="B243" s="334" t="s">
        <v>1892</v>
      </c>
      <c r="C243" s="253">
        <v>1955</v>
      </c>
      <c r="D243" s="233">
        <v>1955</v>
      </c>
      <c r="E243" s="233">
        <v>780</v>
      </c>
      <c r="F243" s="233">
        <v>1175</v>
      </c>
      <c r="G243" s="233">
        <v>0</v>
      </c>
      <c r="H243" s="233">
        <v>0</v>
      </c>
      <c r="I243" s="233">
        <v>1955</v>
      </c>
      <c r="J243" s="233">
        <v>310</v>
      </c>
      <c r="K243" s="233">
        <v>1645</v>
      </c>
      <c r="L243" s="234">
        <v>775</v>
      </c>
    </row>
    <row r="244" spans="1:12" x14ac:dyDescent="0.2">
      <c r="A244" s="337" t="s">
        <v>373</v>
      </c>
      <c r="B244" s="334" t="s">
        <v>1893</v>
      </c>
      <c r="C244" s="253">
        <v>5475</v>
      </c>
      <c r="D244" s="233">
        <v>2990</v>
      </c>
      <c r="E244" s="233">
        <v>1585</v>
      </c>
      <c r="F244" s="233">
        <v>1405</v>
      </c>
      <c r="G244" s="233">
        <v>1295</v>
      </c>
      <c r="H244" s="233">
        <v>1570</v>
      </c>
      <c r="I244" s="233">
        <v>85</v>
      </c>
      <c r="J244" s="233">
        <v>5475</v>
      </c>
      <c r="K244" s="233">
        <v>0</v>
      </c>
      <c r="L244" s="234">
        <v>158980</v>
      </c>
    </row>
    <row r="245" spans="1:12" x14ac:dyDescent="0.2">
      <c r="A245" s="337" t="s">
        <v>48</v>
      </c>
      <c r="B245" s="334" t="s">
        <v>1894</v>
      </c>
      <c r="C245" s="253">
        <v>9035</v>
      </c>
      <c r="D245" s="233">
        <v>8450</v>
      </c>
      <c r="E245" s="233">
        <v>3935</v>
      </c>
      <c r="F245" s="233">
        <v>4510</v>
      </c>
      <c r="G245" s="233">
        <v>0</v>
      </c>
      <c r="H245" s="233">
        <v>0</v>
      </c>
      <c r="I245" s="233">
        <v>8450</v>
      </c>
      <c r="J245" s="233">
        <v>730</v>
      </c>
      <c r="K245" s="233">
        <v>8305</v>
      </c>
      <c r="L245" s="234">
        <v>1310</v>
      </c>
    </row>
    <row r="246" spans="1:12" x14ac:dyDescent="0.2">
      <c r="A246" s="337" t="s">
        <v>1613</v>
      </c>
      <c r="B246" s="334" t="s">
        <v>1895</v>
      </c>
      <c r="C246" s="253">
        <v>15</v>
      </c>
      <c r="D246" s="233">
        <v>15</v>
      </c>
      <c r="E246" s="233" t="s">
        <v>1676</v>
      </c>
      <c r="F246" s="233">
        <v>10</v>
      </c>
      <c r="G246" s="233">
        <v>0</v>
      </c>
      <c r="H246" s="233">
        <v>0</v>
      </c>
      <c r="I246" s="233">
        <v>15</v>
      </c>
      <c r="J246" s="233">
        <v>0</v>
      </c>
      <c r="K246" s="233">
        <v>15</v>
      </c>
      <c r="L246" s="234">
        <v>0</v>
      </c>
    </row>
    <row r="247" spans="1:12" x14ac:dyDescent="0.2">
      <c r="A247" s="337" t="s">
        <v>371</v>
      </c>
      <c r="B247" s="334" t="s">
        <v>1896</v>
      </c>
      <c r="C247" s="253">
        <v>92395</v>
      </c>
      <c r="D247" s="233">
        <v>77520</v>
      </c>
      <c r="E247" s="233">
        <v>33395</v>
      </c>
      <c r="F247" s="233">
        <v>44125</v>
      </c>
      <c r="G247" s="233">
        <v>33085</v>
      </c>
      <c r="H247" s="233">
        <v>13140</v>
      </c>
      <c r="I247" s="233">
        <v>20095</v>
      </c>
      <c r="J247" s="233">
        <v>60865</v>
      </c>
      <c r="K247" s="233">
        <v>31530</v>
      </c>
      <c r="L247" s="234">
        <v>194755</v>
      </c>
    </row>
    <row r="248" spans="1:12" x14ac:dyDescent="0.2">
      <c r="A248" s="337" t="s">
        <v>447</v>
      </c>
      <c r="B248" s="334" t="s">
        <v>1897</v>
      </c>
      <c r="C248" s="253">
        <v>2530</v>
      </c>
      <c r="D248" s="233">
        <v>2195</v>
      </c>
      <c r="E248" s="233">
        <v>1225</v>
      </c>
      <c r="F248" s="233">
        <v>970</v>
      </c>
      <c r="G248" s="233">
        <v>1265</v>
      </c>
      <c r="H248" s="233">
        <v>860</v>
      </c>
      <c r="I248" s="233">
        <v>35</v>
      </c>
      <c r="J248" s="233">
        <v>2530</v>
      </c>
      <c r="K248" s="233">
        <v>0</v>
      </c>
      <c r="L248" s="234">
        <v>53890</v>
      </c>
    </row>
    <row r="249" spans="1:12" x14ac:dyDescent="0.2">
      <c r="A249" s="337" t="s">
        <v>215</v>
      </c>
      <c r="B249" s="334" t="s">
        <v>1898</v>
      </c>
      <c r="C249" s="253">
        <v>120290</v>
      </c>
      <c r="D249" s="233">
        <v>93415</v>
      </c>
      <c r="E249" s="233">
        <v>41245</v>
      </c>
      <c r="F249" s="233">
        <v>52170</v>
      </c>
      <c r="G249" s="233">
        <v>45615</v>
      </c>
      <c r="H249" s="233">
        <v>21625</v>
      </c>
      <c r="I249" s="233">
        <v>18550</v>
      </c>
      <c r="J249" s="233">
        <v>85770</v>
      </c>
      <c r="K249" s="233">
        <v>34525</v>
      </c>
      <c r="L249" s="234">
        <v>198010</v>
      </c>
    </row>
    <row r="250" spans="1:12" x14ac:dyDescent="0.2">
      <c r="A250" s="337" t="s">
        <v>413</v>
      </c>
      <c r="B250" s="334" t="s">
        <v>1899</v>
      </c>
      <c r="C250" s="253">
        <v>167915</v>
      </c>
      <c r="D250" s="233">
        <v>137820</v>
      </c>
      <c r="E250" s="233">
        <v>64175</v>
      </c>
      <c r="F250" s="233">
        <v>73625</v>
      </c>
      <c r="G250" s="233">
        <v>59680</v>
      </c>
      <c r="H250" s="233">
        <v>20325</v>
      </c>
      <c r="I250" s="233">
        <v>41405</v>
      </c>
      <c r="J250" s="233">
        <v>114295</v>
      </c>
      <c r="K250" s="233">
        <v>53615</v>
      </c>
      <c r="L250" s="234">
        <v>337040</v>
      </c>
    </row>
    <row r="251" spans="1:12" x14ac:dyDescent="0.2">
      <c r="A251" s="337" t="s">
        <v>208</v>
      </c>
      <c r="B251" s="334" t="s">
        <v>1900</v>
      </c>
      <c r="C251" s="253">
        <v>3040</v>
      </c>
      <c r="D251" s="233">
        <v>2475</v>
      </c>
      <c r="E251" s="233">
        <v>1420</v>
      </c>
      <c r="F251" s="233">
        <v>1055</v>
      </c>
      <c r="G251" s="233">
        <v>2235</v>
      </c>
      <c r="H251" s="233">
        <v>240</v>
      </c>
      <c r="I251" s="233">
        <v>0</v>
      </c>
      <c r="J251" s="233">
        <v>3040</v>
      </c>
      <c r="K251" s="233" t="s">
        <v>1676</v>
      </c>
      <c r="L251" s="234">
        <v>103740</v>
      </c>
    </row>
    <row r="252" spans="1:12" x14ac:dyDescent="0.2">
      <c r="A252" s="337" t="s">
        <v>458</v>
      </c>
      <c r="B252" s="334" t="s">
        <v>1901</v>
      </c>
      <c r="C252" s="253">
        <v>131305</v>
      </c>
      <c r="D252" s="233">
        <v>114640</v>
      </c>
      <c r="E252" s="233">
        <v>49425</v>
      </c>
      <c r="F252" s="233">
        <v>65215</v>
      </c>
      <c r="G252" s="233">
        <v>49915</v>
      </c>
      <c r="H252" s="233">
        <v>13960</v>
      </c>
      <c r="I252" s="233">
        <v>34400</v>
      </c>
      <c r="J252" s="233">
        <v>90830</v>
      </c>
      <c r="K252" s="233">
        <v>40475</v>
      </c>
      <c r="L252" s="234">
        <v>272745</v>
      </c>
    </row>
    <row r="253" spans="1:12" x14ac:dyDescent="0.2">
      <c r="A253" s="337" t="s">
        <v>461</v>
      </c>
      <c r="B253" s="334" t="s">
        <v>1902</v>
      </c>
      <c r="C253" s="253">
        <v>2890</v>
      </c>
      <c r="D253" s="233">
        <v>2640</v>
      </c>
      <c r="E253" s="233">
        <v>1180</v>
      </c>
      <c r="F253" s="233">
        <v>1465</v>
      </c>
      <c r="G253" s="233">
        <v>780</v>
      </c>
      <c r="H253" s="233">
        <v>1815</v>
      </c>
      <c r="I253" s="233">
        <v>10</v>
      </c>
      <c r="J253" s="233">
        <v>2890</v>
      </c>
      <c r="K253" s="233">
        <v>0</v>
      </c>
      <c r="L253" s="234">
        <v>110780</v>
      </c>
    </row>
    <row r="254" spans="1:12" x14ac:dyDescent="0.2">
      <c r="A254" s="337" t="s">
        <v>384</v>
      </c>
      <c r="B254" s="334" t="s">
        <v>1903</v>
      </c>
      <c r="C254" s="253">
        <v>60980</v>
      </c>
      <c r="D254" s="233">
        <v>52160</v>
      </c>
      <c r="E254" s="233">
        <v>23580</v>
      </c>
      <c r="F254" s="233">
        <v>28585</v>
      </c>
      <c r="G254" s="233">
        <v>20215</v>
      </c>
      <c r="H254" s="233">
        <v>9170</v>
      </c>
      <c r="I254" s="233">
        <v>18060</v>
      </c>
      <c r="J254" s="233">
        <v>38025</v>
      </c>
      <c r="K254" s="233">
        <v>22955</v>
      </c>
      <c r="L254" s="234">
        <v>98510</v>
      </c>
    </row>
    <row r="255" spans="1:12" x14ac:dyDescent="0.2">
      <c r="A255" s="337" t="s">
        <v>581</v>
      </c>
      <c r="B255" s="334" t="s">
        <v>1904</v>
      </c>
      <c r="C255" s="253">
        <v>122690</v>
      </c>
      <c r="D255" s="233">
        <v>111605</v>
      </c>
      <c r="E255" s="233">
        <v>50390</v>
      </c>
      <c r="F255" s="233">
        <v>61215</v>
      </c>
      <c r="G255" s="233">
        <v>42520</v>
      </c>
      <c r="H255" s="233">
        <v>24710</v>
      </c>
      <c r="I255" s="233">
        <v>34475</v>
      </c>
      <c r="J255" s="233">
        <v>70090</v>
      </c>
      <c r="K255" s="233">
        <v>52605</v>
      </c>
      <c r="L255" s="234">
        <v>254540</v>
      </c>
    </row>
    <row r="256" spans="1:12" x14ac:dyDescent="0.2">
      <c r="A256" s="337" t="s">
        <v>201</v>
      </c>
      <c r="B256" s="334" t="s">
        <v>1905</v>
      </c>
      <c r="C256" s="253">
        <v>180435</v>
      </c>
      <c r="D256" s="233">
        <v>144760</v>
      </c>
      <c r="E256" s="233">
        <v>62655</v>
      </c>
      <c r="F256" s="233">
        <v>82100</v>
      </c>
      <c r="G256" s="233">
        <v>70450</v>
      </c>
      <c r="H256" s="233">
        <v>27345</v>
      </c>
      <c r="I256" s="233">
        <v>40040</v>
      </c>
      <c r="J256" s="233">
        <v>119630</v>
      </c>
      <c r="K256" s="233">
        <v>60805</v>
      </c>
      <c r="L256" s="234">
        <v>288945</v>
      </c>
    </row>
    <row r="257" spans="1:12" x14ac:dyDescent="0.2">
      <c r="A257" s="337" t="s">
        <v>235</v>
      </c>
      <c r="B257" s="334" t="s">
        <v>1906</v>
      </c>
      <c r="C257" s="253">
        <v>307715</v>
      </c>
      <c r="D257" s="233">
        <v>245290</v>
      </c>
      <c r="E257" s="233">
        <v>109095</v>
      </c>
      <c r="F257" s="233">
        <v>136150</v>
      </c>
      <c r="G257" s="233">
        <v>86795</v>
      </c>
      <c r="H257" s="233">
        <v>21405</v>
      </c>
      <c r="I257" s="233">
        <v>104005</v>
      </c>
      <c r="J257" s="233">
        <v>202055</v>
      </c>
      <c r="K257" s="233">
        <v>105660</v>
      </c>
      <c r="L257" s="234">
        <v>610945</v>
      </c>
    </row>
    <row r="258" spans="1:12" x14ac:dyDescent="0.2">
      <c r="A258" s="337" t="s">
        <v>420</v>
      </c>
      <c r="B258" s="334" t="s">
        <v>1907</v>
      </c>
      <c r="C258" s="253">
        <v>4175</v>
      </c>
      <c r="D258" s="233">
        <v>2830</v>
      </c>
      <c r="E258" s="233">
        <v>1380</v>
      </c>
      <c r="F258" s="233">
        <v>1450</v>
      </c>
      <c r="G258" s="233">
        <v>840</v>
      </c>
      <c r="H258" s="233">
        <v>1345</v>
      </c>
      <c r="I258" s="233">
        <v>385</v>
      </c>
      <c r="J258" s="233">
        <v>4170</v>
      </c>
      <c r="K258" s="233" t="s">
        <v>1676</v>
      </c>
      <c r="L258" s="234">
        <v>168020</v>
      </c>
    </row>
    <row r="259" spans="1:12" x14ac:dyDescent="0.2">
      <c r="A259" s="337" t="s">
        <v>1621</v>
      </c>
      <c r="B259" s="334" t="s">
        <v>1908</v>
      </c>
      <c r="C259" s="253">
        <v>455</v>
      </c>
      <c r="D259" s="233">
        <v>455</v>
      </c>
      <c r="E259" s="233">
        <v>180</v>
      </c>
      <c r="F259" s="233">
        <v>275</v>
      </c>
      <c r="G259" s="233">
        <v>0</v>
      </c>
      <c r="H259" s="233">
        <v>0</v>
      </c>
      <c r="I259" s="233">
        <v>455</v>
      </c>
      <c r="J259" s="233">
        <v>0</v>
      </c>
      <c r="K259" s="233">
        <v>455</v>
      </c>
      <c r="L259" s="234">
        <v>0</v>
      </c>
    </row>
    <row r="260" spans="1:12" x14ac:dyDescent="0.2">
      <c r="A260" s="337" t="s">
        <v>568</v>
      </c>
      <c r="B260" s="334" t="s">
        <v>1909</v>
      </c>
      <c r="C260" s="253">
        <v>835</v>
      </c>
      <c r="D260" s="233">
        <v>835</v>
      </c>
      <c r="E260" s="233">
        <v>440</v>
      </c>
      <c r="F260" s="233">
        <v>395</v>
      </c>
      <c r="G260" s="233">
        <v>0</v>
      </c>
      <c r="H260" s="233">
        <v>0</v>
      </c>
      <c r="I260" s="233">
        <v>835</v>
      </c>
      <c r="J260" s="233">
        <v>105</v>
      </c>
      <c r="K260" s="233">
        <v>725</v>
      </c>
      <c r="L260" s="234">
        <v>275</v>
      </c>
    </row>
    <row r="261" spans="1:12" x14ac:dyDescent="0.2">
      <c r="A261" s="337" t="s">
        <v>268</v>
      </c>
      <c r="B261" s="334" t="s">
        <v>1910</v>
      </c>
      <c r="C261" s="253">
        <v>1280</v>
      </c>
      <c r="D261" s="233">
        <v>1280</v>
      </c>
      <c r="E261" s="233">
        <v>350</v>
      </c>
      <c r="F261" s="233">
        <v>930</v>
      </c>
      <c r="G261" s="233">
        <v>0</v>
      </c>
      <c r="H261" s="233">
        <v>0</v>
      </c>
      <c r="I261" s="233">
        <v>1280</v>
      </c>
      <c r="J261" s="233">
        <v>460</v>
      </c>
      <c r="K261" s="233">
        <v>820</v>
      </c>
      <c r="L261" s="234">
        <v>1110</v>
      </c>
    </row>
    <row r="262" spans="1:12" x14ac:dyDescent="0.2">
      <c r="A262" s="337" t="s">
        <v>605</v>
      </c>
      <c r="B262" s="334" t="s">
        <v>1911</v>
      </c>
      <c r="C262" s="253">
        <v>600</v>
      </c>
      <c r="D262" s="233">
        <v>600</v>
      </c>
      <c r="E262" s="233">
        <v>320</v>
      </c>
      <c r="F262" s="233">
        <v>280</v>
      </c>
      <c r="G262" s="233">
        <v>0</v>
      </c>
      <c r="H262" s="233">
        <v>0</v>
      </c>
      <c r="I262" s="233">
        <v>600</v>
      </c>
      <c r="J262" s="233">
        <v>435</v>
      </c>
      <c r="K262" s="233">
        <v>160</v>
      </c>
      <c r="L262" s="234">
        <v>1375</v>
      </c>
    </row>
    <row r="263" spans="1:12" x14ac:dyDescent="0.2">
      <c r="A263" s="337" t="s">
        <v>795</v>
      </c>
      <c r="B263" s="334" t="s">
        <v>1912</v>
      </c>
      <c r="C263" s="253">
        <v>1925</v>
      </c>
      <c r="D263" s="233">
        <v>1925</v>
      </c>
      <c r="E263" s="233">
        <v>860</v>
      </c>
      <c r="F263" s="233">
        <v>1065</v>
      </c>
      <c r="G263" s="233">
        <v>0</v>
      </c>
      <c r="H263" s="233">
        <v>0</v>
      </c>
      <c r="I263" s="233">
        <v>1925</v>
      </c>
      <c r="J263" s="233">
        <v>370</v>
      </c>
      <c r="K263" s="233">
        <v>1555</v>
      </c>
      <c r="L263" s="234">
        <v>600</v>
      </c>
    </row>
    <row r="264" spans="1:12" x14ac:dyDescent="0.2">
      <c r="A264" s="337" t="s">
        <v>544</v>
      </c>
      <c r="B264" s="334" t="s">
        <v>1913</v>
      </c>
      <c r="C264" s="253">
        <v>470</v>
      </c>
      <c r="D264" s="233">
        <v>470</v>
      </c>
      <c r="E264" s="233">
        <v>205</v>
      </c>
      <c r="F264" s="233">
        <v>265</v>
      </c>
      <c r="G264" s="233">
        <v>0</v>
      </c>
      <c r="H264" s="233">
        <v>0</v>
      </c>
      <c r="I264" s="233">
        <v>470</v>
      </c>
      <c r="J264" s="233">
        <v>235</v>
      </c>
      <c r="K264" s="233">
        <v>235</v>
      </c>
      <c r="L264" s="234">
        <v>510</v>
      </c>
    </row>
    <row r="265" spans="1:12" x14ac:dyDescent="0.2">
      <c r="A265" s="337" t="s">
        <v>610</v>
      </c>
      <c r="B265" s="334" t="s">
        <v>1914</v>
      </c>
      <c r="C265" s="253">
        <v>150</v>
      </c>
      <c r="D265" s="233">
        <v>150</v>
      </c>
      <c r="E265" s="233">
        <v>100</v>
      </c>
      <c r="F265" s="233">
        <v>50</v>
      </c>
      <c r="G265" s="233">
        <v>0</v>
      </c>
      <c r="H265" s="233">
        <v>0</v>
      </c>
      <c r="I265" s="233">
        <v>150</v>
      </c>
      <c r="J265" s="233">
        <v>75</v>
      </c>
      <c r="K265" s="233">
        <v>75</v>
      </c>
      <c r="L265" s="234">
        <v>195</v>
      </c>
    </row>
    <row r="266" spans="1:12" x14ac:dyDescent="0.2">
      <c r="A266" s="337" t="s">
        <v>561</v>
      </c>
      <c r="B266" s="334" t="s">
        <v>1915</v>
      </c>
      <c r="C266" s="253">
        <v>1365</v>
      </c>
      <c r="D266" s="233">
        <v>1365</v>
      </c>
      <c r="E266" s="233">
        <v>525</v>
      </c>
      <c r="F266" s="233">
        <v>840</v>
      </c>
      <c r="G266" s="233">
        <v>0</v>
      </c>
      <c r="H266" s="233">
        <v>0</v>
      </c>
      <c r="I266" s="233">
        <v>1365</v>
      </c>
      <c r="J266" s="233">
        <v>435</v>
      </c>
      <c r="K266" s="233">
        <v>930</v>
      </c>
      <c r="L266" s="234">
        <v>1030</v>
      </c>
    </row>
    <row r="267" spans="1:12" x14ac:dyDescent="0.2">
      <c r="A267" s="337" t="s">
        <v>270</v>
      </c>
      <c r="B267" s="334" t="s">
        <v>1916</v>
      </c>
      <c r="C267" s="253">
        <v>1925</v>
      </c>
      <c r="D267" s="233">
        <v>1925</v>
      </c>
      <c r="E267" s="233">
        <v>945</v>
      </c>
      <c r="F267" s="233">
        <v>975</v>
      </c>
      <c r="G267" s="233">
        <v>0</v>
      </c>
      <c r="H267" s="233">
        <v>0</v>
      </c>
      <c r="I267" s="233">
        <v>1925</v>
      </c>
      <c r="J267" s="233">
        <v>1035</v>
      </c>
      <c r="K267" s="233">
        <v>890</v>
      </c>
      <c r="L267" s="234">
        <v>2345</v>
      </c>
    </row>
    <row r="268" spans="1:12" x14ac:dyDescent="0.2">
      <c r="A268" s="337" t="s">
        <v>272</v>
      </c>
      <c r="B268" s="334" t="s">
        <v>1917</v>
      </c>
      <c r="C268" s="253">
        <v>165</v>
      </c>
      <c r="D268" s="233">
        <v>165</v>
      </c>
      <c r="E268" s="233">
        <v>90</v>
      </c>
      <c r="F268" s="233">
        <v>75</v>
      </c>
      <c r="G268" s="233">
        <v>0</v>
      </c>
      <c r="H268" s="233">
        <v>0</v>
      </c>
      <c r="I268" s="233">
        <v>165</v>
      </c>
      <c r="J268" s="233">
        <v>80</v>
      </c>
      <c r="K268" s="233">
        <v>85</v>
      </c>
      <c r="L268" s="234">
        <v>105</v>
      </c>
    </row>
    <row r="269" spans="1:12" x14ac:dyDescent="0.2">
      <c r="A269" s="337" t="s">
        <v>606</v>
      </c>
      <c r="B269" s="334" t="s">
        <v>1918</v>
      </c>
      <c r="C269" s="253">
        <v>485</v>
      </c>
      <c r="D269" s="233">
        <v>485</v>
      </c>
      <c r="E269" s="233">
        <v>265</v>
      </c>
      <c r="F269" s="233">
        <v>220</v>
      </c>
      <c r="G269" s="233">
        <v>0</v>
      </c>
      <c r="H269" s="233">
        <v>0</v>
      </c>
      <c r="I269" s="233">
        <v>485</v>
      </c>
      <c r="J269" s="233">
        <v>255</v>
      </c>
      <c r="K269" s="233">
        <v>230</v>
      </c>
      <c r="L269" s="234">
        <v>505</v>
      </c>
    </row>
    <row r="270" spans="1:12" x14ac:dyDescent="0.2">
      <c r="A270" s="337" t="s">
        <v>273</v>
      </c>
      <c r="B270" s="334" t="s">
        <v>1919</v>
      </c>
      <c r="C270" s="253">
        <v>575</v>
      </c>
      <c r="D270" s="233">
        <v>575</v>
      </c>
      <c r="E270" s="233">
        <v>345</v>
      </c>
      <c r="F270" s="233">
        <v>235</v>
      </c>
      <c r="G270" s="233">
        <v>0</v>
      </c>
      <c r="H270" s="233">
        <v>0</v>
      </c>
      <c r="I270" s="233">
        <v>575</v>
      </c>
      <c r="J270" s="233">
        <v>235</v>
      </c>
      <c r="K270" s="233">
        <v>340</v>
      </c>
      <c r="L270" s="234">
        <v>610</v>
      </c>
    </row>
    <row r="271" spans="1:12" x14ac:dyDescent="0.2">
      <c r="A271" s="337" t="s">
        <v>275</v>
      </c>
      <c r="B271" s="334" t="s">
        <v>1920</v>
      </c>
      <c r="C271" s="253">
        <v>3665</v>
      </c>
      <c r="D271" s="233">
        <v>3665</v>
      </c>
      <c r="E271" s="233">
        <v>1595</v>
      </c>
      <c r="F271" s="233">
        <v>2070</v>
      </c>
      <c r="G271" s="233">
        <v>0</v>
      </c>
      <c r="H271" s="233">
        <v>0</v>
      </c>
      <c r="I271" s="233">
        <v>3665</v>
      </c>
      <c r="J271" s="233">
        <v>930</v>
      </c>
      <c r="K271" s="233">
        <v>2740</v>
      </c>
      <c r="L271" s="234">
        <v>1725</v>
      </c>
    </row>
    <row r="272" spans="1:12" x14ac:dyDescent="0.2">
      <c r="A272" s="337" t="s">
        <v>276</v>
      </c>
      <c r="B272" s="334" t="s">
        <v>1921</v>
      </c>
      <c r="C272" s="253">
        <v>970</v>
      </c>
      <c r="D272" s="233">
        <v>970</v>
      </c>
      <c r="E272" s="233">
        <v>540</v>
      </c>
      <c r="F272" s="233">
        <v>430</v>
      </c>
      <c r="G272" s="233">
        <v>0</v>
      </c>
      <c r="H272" s="233">
        <v>0</v>
      </c>
      <c r="I272" s="233">
        <v>970</v>
      </c>
      <c r="J272" s="233">
        <v>365</v>
      </c>
      <c r="K272" s="233">
        <v>605</v>
      </c>
      <c r="L272" s="234">
        <v>825</v>
      </c>
    </row>
    <row r="273" spans="1:12" x14ac:dyDescent="0.2">
      <c r="A273" s="337" t="s">
        <v>277</v>
      </c>
      <c r="B273" s="334" t="s">
        <v>1922</v>
      </c>
      <c r="C273" s="253">
        <v>345</v>
      </c>
      <c r="D273" s="233">
        <v>345</v>
      </c>
      <c r="E273" s="233">
        <v>205</v>
      </c>
      <c r="F273" s="233">
        <v>145</v>
      </c>
      <c r="G273" s="233">
        <v>0</v>
      </c>
      <c r="H273" s="233">
        <v>0</v>
      </c>
      <c r="I273" s="233">
        <v>345</v>
      </c>
      <c r="J273" s="233">
        <v>155</v>
      </c>
      <c r="K273" s="233">
        <v>190</v>
      </c>
      <c r="L273" s="234">
        <v>275</v>
      </c>
    </row>
    <row r="274" spans="1:12" x14ac:dyDescent="0.2">
      <c r="A274" s="337" t="s">
        <v>278</v>
      </c>
      <c r="B274" s="334" t="s">
        <v>1923</v>
      </c>
      <c r="C274" s="253">
        <v>2270</v>
      </c>
      <c r="D274" s="233">
        <v>2270</v>
      </c>
      <c r="E274" s="233">
        <v>1035</v>
      </c>
      <c r="F274" s="233">
        <v>1235</v>
      </c>
      <c r="G274" s="233">
        <v>0</v>
      </c>
      <c r="H274" s="233">
        <v>0</v>
      </c>
      <c r="I274" s="233">
        <v>2270</v>
      </c>
      <c r="J274" s="233">
        <v>920</v>
      </c>
      <c r="K274" s="233">
        <v>1350</v>
      </c>
      <c r="L274" s="234">
        <v>1895</v>
      </c>
    </row>
    <row r="275" spans="1:12" x14ac:dyDescent="0.2">
      <c r="A275" s="337" t="s">
        <v>279</v>
      </c>
      <c r="B275" s="334" t="s">
        <v>1924</v>
      </c>
      <c r="C275" s="253">
        <v>2425</v>
      </c>
      <c r="D275" s="233">
        <v>2425</v>
      </c>
      <c r="E275" s="233">
        <v>1320</v>
      </c>
      <c r="F275" s="233">
        <v>1105</v>
      </c>
      <c r="G275" s="233">
        <v>0</v>
      </c>
      <c r="H275" s="233">
        <v>0</v>
      </c>
      <c r="I275" s="233">
        <v>2425</v>
      </c>
      <c r="J275" s="233">
        <v>895</v>
      </c>
      <c r="K275" s="233">
        <v>1530</v>
      </c>
      <c r="L275" s="234">
        <v>1850</v>
      </c>
    </row>
    <row r="276" spans="1:12" x14ac:dyDescent="0.2">
      <c r="A276" s="337" t="s">
        <v>280</v>
      </c>
      <c r="B276" s="334" t="s">
        <v>1925</v>
      </c>
      <c r="C276" s="253">
        <v>2060</v>
      </c>
      <c r="D276" s="233">
        <v>2060</v>
      </c>
      <c r="E276" s="233">
        <v>910</v>
      </c>
      <c r="F276" s="233">
        <v>1150</v>
      </c>
      <c r="G276" s="233">
        <v>0</v>
      </c>
      <c r="H276" s="233">
        <v>0</v>
      </c>
      <c r="I276" s="233">
        <v>2060</v>
      </c>
      <c r="J276" s="233">
        <v>250</v>
      </c>
      <c r="K276" s="233">
        <v>1810</v>
      </c>
      <c r="L276" s="234">
        <v>655</v>
      </c>
    </row>
    <row r="277" spans="1:12" x14ac:dyDescent="0.2">
      <c r="A277" s="337" t="s">
        <v>282</v>
      </c>
      <c r="B277" s="334" t="s">
        <v>1926</v>
      </c>
      <c r="C277" s="253">
        <v>830</v>
      </c>
      <c r="D277" s="233">
        <v>830</v>
      </c>
      <c r="E277" s="233">
        <v>385</v>
      </c>
      <c r="F277" s="233">
        <v>445</v>
      </c>
      <c r="G277" s="233">
        <v>0</v>
      </c>
      <c r="H277" s="233">
        <v>0</v>
      </c>
      <c r="I277" s="233">
        <v>830</v>
      </c>
      <c r="J277" s="233">
        <v>370</v>
      </c>
      <c r="K277" s="233">
        <v>460</v>
      </c>
      <c r="L277" s="234">
        <v>940</v>
      </c>
    </row>
    <row r="278" spans="1:12" x14ac:dyDescent="0.2">
      <c r="A278" s="337" t="s">
        <v>281</v>
      </c>
      <c r="B278" s="334" t="s">
        <v>1927</v>
      </c>
      <c r="C278" s="253">
        <v>3790</v>
      </c>
      <c r="D278" s="233">
        <v>3790</v>
      </c>
      <c r="E278" s="233">
        <v>1740</v>
      </c>
      <c r="F278" s="233">
        <v>2050</v>
      </c>
      <c r="G278" s="233">
        <v>0</v>
      </c>
      <c r="H278" s="233">
        <v>0</v>
      </c>
      <c r="I278" s="233">
        <v>3790</v>
      </c>
      <c r="J278" s="233">
        <v>995</v>
      </c>
      <c r="K278" s="233">
        <v>2795</v>
      </c>
      <c r="L278" s="234">
        <v>1890</v>
      </c>
    </row>
    <row r="279" spans="1:12" x14ac:dyDescent="0.2">
      <c r="A279" s="337" t="s">
        <v>269</v>
      </c>
      <c r="B279" s="334" t="s">
        <v>1928</v>
      </c>
      <c r="C279" s="253">
        <v>865</v>
      </c>
      <c r="D279" s="233">
        <v>865</v>
      </c>
      <c r="E279" s="233">
        <v>275</v>
      </c>
      <c r="F279" s="233">
        <v>590</v>
      </c>
      <c r="G279" s="233">
        <v>0</v>
      </c>
      <c r="H279" s="233">
        <v>0</v>
      </c>
      <c r="I279" s="233">
        <v>865</v>
      </c>
      <c r="J279" s="233">
        <v>450</v>
      </c>
      <c r="K279" s="233">
        <v>415</v>
      </c>
      <c r="L279" s="234">
        <v>1075</v>
      </c>
    </row>
    <row r="280" spans="1:12" x14ac:dyDescent="0.2">
      <c r="A280" s="337" t="s">
        <v>283</v>
      </c>
      <c r="B280" s="334" t="s">
        <v>1929</v>
      </c>
      <c r="C280" s="253">
        <v>340</v>
      </c>
      <c r="D280" s="233">
        <v>340</v>
      </c>
      <c r="E280" s="233">
        <v>170</v>
      </c>
      <c r="F280" s="233">
        <v>165</v>
      </c>
      <c r="G280" s="233">
        <v>0</v>
      </c>
      <c r="H280" s="233">
        <v>0</v>
      </c>
      <c r="I280" s="233">
        <v>340</v>
      </c>
      <c r="J280" s="233">
        <v>65</v>
      </c>
      <c r="K280" s="233">
        <v>275</v>
      </c>
      <c r="L280" s="234">
        <v>125</v>
      </c>
    </row>
    <row r="281" spans="1:12" x14ac:dyDescent="0.2">
      <c r="A281" s="337" t="s">
        <v>593</v>
      </c>
      <c r="B281" s="334" t="s">
        <v>1930</v>
      </c>
      <c r="C281" s="253">
        <v>525</v>
      </c>
      <c r="D281" s="233">
        <v>525</v>
      </c>
      <c r="E281" s="233">
        <v>240</v>
      </c>
      <c r="F281" s="233">
        <v>285</v>
      </c>
      <c r="G281" s="233">
        <v>0</v>
      </c>
      <c r="H281" s="233">
        <v>0</v>
      </c>
      <c r="I281" s="233">
        <v>525</v>
      </c>
      <c r="J281" s="233">
        <v>275</v>
      </c>
      <c r="K281" s="233">
        <v>250</v>
      </c>
      <c r="L281" s="234">
        <v>560</v>
      </c>
    </row>
    <row r="282" spans="1:12" x14ac:dyDescent="0.2">
      <c r="A282" s="337" t="s">
        <v>271</v>
      </c>
      <c r="B282" s="334" t="s">
        <v>1931</v>
      </c>
      <c r="C282" s="253">
        <v>870</v>
      </c>
      <c r="D282" s="233">
        <v>870</v>
      </c>
      <c r="E282" s="233">
        <v>390</v>
      </c>
      <c r="F282" s="233">
        <v>475</v>
      </c>
      <c r="G282" s="233">
        <v>0</v>
      </c>
      <c r="H282" s="233">
        <v>0</v>
      </c>
      <c r="I282" s="233">
        <v>870</v>
      </c>
      <c r="J282" s="233">
        <v>465</v>
      </c>
      <c r="K282" s="233">
        <v>405</v>
      </c>
      <c r="L282" s="234">
        <v>1175</v>
      </c>
    </row>
    <row r="283" spans="1:12" x14ac:dyDescent="0.2">
      <c r="A283" s="337" t="s">
        <v>562</v>
      </c>
      <c r="B283" s="334" t="s">
        <v>1932</v>
      </c>
      <c r="C283" s="253">
        <v>405</v>
      </c>
      <c r="D283" s="233">
        <v>405</v>
      </c>
      <c r="E283" s="233">
        <v>140</v>
      </c>
      <c r="F283" s="233">
        <v>265</v>
      </c>
      <c r="G283" s="233">
        <v>0</v>
      </c>
      <c r="H283" s="233">
        <v>0</v>
      </c>
      <c r="I283" s="233">
        <v>405</v>
      </c>
      <c r="J283" s="233">
        <v>15</v>
      </c>
      <c r="K283" s="233">
        <v>390</v>
      </c>
      <c r="L283" s="234">
        <v>40</v>
      </c>
    </row>
    <row r="284" spans="1:12" x14ac:dyDescent="0.2">
      <c r="A284" s="337" t="s">
        <v>284</v>
      </c>
      <c r="B284" s="334" t="s">
        <v>1933</v>
      </c>
      <c r="C284" s="253">
        <v>3035</v>
      </c>
      <c r="D284" s="233">
        <v>3035</v>
      </c>
      <c r="E284" s="233">
        <v>1315</v>
      </c>
      <c r="F284" s="233">
        <v>1725</v>
      </c>
      <c r="G284" s="233">
        <v>0</v>
      </c>
      <c r="H284" s="233">
        <v>0</v>
      </c>
      <c r="I284" s="233">
        <v>3035</v>
      </c>
      <c r="J284" s="233">
        <v>360</v>
      </c>
      <c r="K284" s="233">
        <v>2675</v>
      </c>
      <c r="L284" s="234">
        <v>815</v>
      </c>
    </row>
    <row r="285" spans="1:12" x14ac:dyDescent="0.2">
      <c r="A285" s="337" t="s">
        <v>578</v>
      </c>
      <c r="B285" s="334" t="s">
        <v>1934</v>
      </c>
      <c r="C285" s="253">
        <v>645</v>
      </c>
      <c r="D285" s="233">
        <v>645</v>
      </c>
      <c r="E285" s="233">
        <v>285</v>
      </c>
      <c r="F285" s="233">
        <v>360</v>
      </c>
      <c r="G285" s="233">
        <v>0</v>
      </c>
      <c r="H285" s="233">
        <v>0</v>
      </c>
      <c r="I285" s="233">
        <v>645</v>
      </c>
      <c r="J285" s="233">
        <v>385</v>
      </c>
      <c r="K285" s="233">
        <v>260</v>
      </c>
      <c r="L285" s="234">
        <v>965</v>
      </c>
    </row>
    <row r="286" spans="1:12" x14ac:dyDescent="0.2">
      <c r="A286" s="337" t="s">
        <v>1589</v>
      </c>
      <c r="B286" s="334" t="s">
        <v>1935</v>
      </c>
      <c r="C286" s="253">
        <v>25</v>
      </c>
      <c r="D286" s="233">
        <v>25</v>
      </c>
      <c r="E286" s="233">
        <v>15</v>
      </c>
      <c r="F286" s="233">
        <v>10</v>
      </c>
      <c r="G286" s="233">
        <v>0</v>
      </c>
      <c r="H286" s="233">
        <v>25</v>
      </c>
      <c r="I286" s="233">
        <v>0</v>
      </c>
      <c r="J286" s="233">
        <v>0</v>
      </c>
      <c r="K286" s="233">
        <v>25</v>
      </c>
      <c r="L286" s="234">
        <v>0</v>
      </c>
    </row>
    <row r="287" spans="1:12" x14ac:dyDescent="0.2">
      <c r="A287" s="337" t="s">
        <v>558</v>
      </c>
      <c r="B287" s="334" t="s">
        <v>1936</v>
      </c>
      <c r="C287" s="253">
        <v>205</v>
      </c>
      <c r="D287" s="233">
        <v>205</v>
      </c>
      <c r="E287" s="233">
        <v>85</v>
      </c>
      <c r="F287" s="233">
        <v>115</v>
      </c>
      <c r="G287" s="233">
        <v>0</v>
      </c>
      <c r="H287" s="233">
        <v>0</v>
      </c>
      <c r="I287" s="233">
        <v>205</v>
      </c>
      <c r="J287" s="233">
        <v>130</v>
      </c>
      <c r="K287" s="233">
        <v>75</v>
      </c>
      <c r="L287" s="234">
        <v>410</v>
      </c>
    </row>
    <row r="288" spans="1:12" x14ac:dyDescent="0.2">
      <c r="A288" s="337" t="s">
        <v>1588</v>
      </c>
      <c r="B288" s="334" t="s">
        <v>1937</v>
      </c>
      <c r="C288" s="253">
        <v>185</v>
      </c>
      <c r="D288" s="233">
        <v>85</v>
      </c>
      <c r="E288" s="233">
        <v>30</v>
      </c>
      <c r="F288" s="233">
        <v>55</v>
      </c>
      <c r="G288" s="233">
        <v>0</v>
      </c>
      <c r="H288" s="233">
        <v>0</v>
      </c>
      <c r="I288" s="233">
        <v>85</v>
      </c>
      <c r="J288" s="233">
        <v>185</v>
      </c>
      <c r="K288" s="233">
        <v>0</v>
      </c>
      <c r="L288" s="234">
        <v>20820</v>
      </c>
    </row>
    <row r="289" spans="1:12" x14ac:dyDescent="0.2">
      <c r="A289" s="337" t="s">
        <v>341</v>
      </c>
      <c r="B289" s="334" t="s">
        <v>1938</v>
      </c>
      <c r="C289" s="253">
        <v>6615</v>
      </c>
      <c r="D289" s="233">
        <v>6615</v>
      </c>
      <c r="E289" s="233">
        <v>3120</v>
      </c>
      <c r="F289" s="233">
        <v>3490</v>
      </c>
      <c r="G289" s="233">
        <v>0</v>
      </c>
      <c r="H289" s="233">
        <v>0</v>
      </c>
      <c r="I289" s="233">
        <v>6615</v>
      </c>
      <c r="J289" s="233">
        <v>765</v>
      </c>
      <c r="K289" s="233">
        <v>5850</v>
      </c>
      <c r="L289" s="234">
        <v>1615</v>
      </c>
    </row>
    <row r="290" spans="1:12" x14ac:dyDescent="0.2">
      <c r="A290" s="337" t="s">
        <v>342</v>
      </c>
      <c r="B290" s="334" t="s">
        <v>1939</v>
      </c>
      <c r="C290" s="253">
        <v>605</v>
      </c>
      <c r="D290" s="233">
        <v>605</v>
      </c>
      <c r="E290" s="233">
        <v>325</v>
      </c>
      <c r="F290" s="233">
        <v>280</v>
      </c>
      <c r="G290" s="233">
        <v>0</v>
      </c>
      <c r="H290" s="233">
        <v>0</v>
      </c>
      <c r="I290" s="233">
        <v>605</v>
      </c>
      <c r="J290" s="233">
        <v>65</v>
      </c>
      <c r="K290" s="233">
        <v>540</v>
      </c>
      <c r="L290" s="234">
        <v>160</v>
      </c>
    </row>
    <row r="291" spans="1:12" x14ac:dyDescent="0.2">
      <c r="A291" s="337" t="s">
        <v>1602</v>
      </c>
      <c r="B291" s="334" t="s">
        <v>1940</v>
      </c>
      <c r="C291" s="253">
        <v>80</v>
      </c>
      <c r="D291" s="233">
        <v>80</v>
      </c>
      <c r="E291" s="233">
        <v>20</v>
      </c>
      <c r="F291" s="233">
        <v>65</v>
      </c>
      <c r="G291" s="233">
        <v>0</v>
      </c>
      <c r="H291" s="233">
        <v>0</v>
      </c>
      <c r="I291" s="233">
        <v>80</v>
      </c>
      <c r="J291" s="233">
        <v>0</v>
      </c>
      <c r="K291" s="233">
        <v>80</v>
      </c>
      <c r="L291" s="234">
        <v>0</v>
      </c>
    </row>
    <row r="292" spans="1:12" x14ac:dyDescent="0.2">
      <c r="A292" s="337" t="s">
        <v>1389</v>
      </c>
      <c r="B292" s="334" t="s">
        <v>1941</v>
      </c>
      <c r="C292" s="253">
        <v>95</v>
      </c>
      <c r="D292" s="233">
        <v>95</v>
      </c>
      <c r="E292" s="233">
        <v>30</v>
      </c>
      <c r="F292" s="233">
        <v>70</v>
      </c>
      <c r="G292" s="233">
        <v>0</v>
      </c>
      <c r="H292" s="233">
        <v>0</v>
      </c>
      <c r="I292" s="233">
        <v>95</v>
      </c>
      <c r="J292" s="233">
        <v>0</v>
      </c>
      <c r="K292" s="233">
        <v>95</v>
      </c>
      <c r="L292" s="234">
        <v>0</v>
      </c>
    </row>
    <row r="293" spans="1:12" x14ac:dyDescent="0.2">
      <c r="A293" s="337" t="s">
        <v>1529</v>
      </c>
      <c r="B293" s="334" t="s">
        <v>1942</v>
      </c>
      <c r="C293" s="253">
        <v>1130</v>
      </c>
      <c r="D293" s="233">
        <v>1130</v>
      </c>
      <c r="E293" s="233">
        <v>570</v>
      </c>
      <c r="F293" s="233">
        <v>555</v>
      </c>
      <c r="G293" s="233">
        <v>0</v>
      </c>
      <c r="H293" s="233">
        <v>0</v>
      </c>
      <c r="I293" s="233">
        <v>1130</v>
      </c>
      <c r="J293" s="233">
        <v>420</v>
      </c>
      <c r="K293" s="233">
        <v>705</v>
      </c>
      <c r="L293" s="234">
        <v>970</v>
      </c>
    </row>
    <row r="294" spans="1:12" s="157" customFormat="1" x14ac:dyDescent="0.2">
      <c r="A294" s="337" t="s">
        <v>1583</v>
      </c>
      <c r="B294" s="334" t="s">
        <v>1943</v>
      </c>
      <c r="C294" s="253">
        <v>135</v>
      </c>
      <c r="D294" s="233">
        <v>135</v>
      </c>
      <c r="E294" s="233">
        <v>60</v>
      </c>
      <c r="F294" s="233">
        <v>70</v>
      </c>
      <c r="G294" s="233">
        <v>0</v>
      </c>
      <c r="H294" s="233">
        <v>0</v>
      </c>
      <c r="I294" s="233">
        <v>135</v>
      </c>
      <c r="J294" s="233">
        <v>75</v>
      </c>
      <c r="K294" s="233">
        <v>60</v>
      </c>
      <c r="L294" s="234">
        <v>195</v>
      </c>
    </row>
    <row r="295" spans="1:12" x14ac:dyDescent="0.2">
      <c r="A295" s="337" t="s">
        <v>1597</v>
      </c>
      <c r="B295" s="334" t="s">
        <v>1944</v>
      </c>
      <c r="C295" s="253">
        <v>780</v>
      </c>
      <c r="D295" s="233">
        <v>780</v>
      </c>
      <c r="E295" s="233">
        <v>355</v>
      </c>
      <c r="F295" s="233">
        <v>420</v>
      </c>
      <c r="G295" s="233" t="s">
        <v>1676</v>
      </c>
      <c r="H295" s="233">
        <v>10</v>
      </c>
      <c r="I295" s="233">
        <v>765</v>
      </c>
      <c r="J295" s="233" t="s">
        <v>1676</v>
      </c>
      <c r="K295" s="233">
        <v>775</v>
      </c>
      <c r="L295" s="234" t="s">
        <v>1676</v>
      </c>
    </row>
    <row r="296" spans="1:12" x14ac:dyDescent="0.2">
      <c r="A296" s="337" t="s">
        <v>1622</v>
      </c>
      <c r="B296" s="334" t="s">
        <v>1945</v>
      </c>
      <c r="C296" s="253">
        <v>25</v>
      </c>
      <c r="D296" s="233">
        <v>25</v>
      </c>
      <c r="E296" s="233">
        <v>15</v>
      </c>
      <c r="F296" s="233">
        <v>15</v>
      </c>
      <c r="G296" s="233">
        <v>0</v>
      </c>
      <c r="H296" s="233">
        <v>0</v>
      </c>
      <c r="I296" s="233">
        <v>25</v>
      </c>
      <c r="J296" s="233">
        <v>0</v>
      </c>
      <c r="K296" s="233">
        <v>25</v>
      </c>
      <c r="L296" s="234">
        <v>0</v>
      </c>
    </row>
    <row r="297" spans="1:12" x14ac:dyDescent="0.2">
      <c r="A297" s="337" t="s">
        <v>1328</v>
      </c>
      <c r="B297" s="334" t="s">
        <v>1946</v>
      </c>
      <c r="C297" s="253">
        <v>1005</v>
      </c>
      <c r="D297" s="233">
        <v>1005</v>
      </c>
      <c r="E297" s="233">
        <v>385</v>
      </c>
      <c r="F297" s="233">
        <v>620</v>
      </c>
      <c r="G297" s="233">
        <v>0</v>
      </c>
      <c r="H297" s="233">
        <v>40</v>
      </c>
      <c r="I297" s="233">
        <v>965</v>
      </c>
      <c r="J297" s="233">
        <v>10</v>
      </c>
      <c r="K297" s="233">
        <v>995</v>
      </c>
      <c r="L297" s="234">
        <v>65</v>
      </c>
    </row>
    <row r="298" spans="1:12" x14ac:dyDescent="0.2">
      <c r="A298" s="337" t="s">
        <v>1388</v>
      </c>
      <c r="B298" s="334" t="s">
        <v>1947</v>
      </c>
      <c r="C298" s="253">
        <v>170</v>
      </c>
      <c r="D298" s="233">
        <v>170</v>
      </c>
      <c r="E298" s="233">
        <v>85</v>
      </c>
      <c r="F298" s="233">
        <v>85</v>
      </c>
      <c r="G298" s="233">
        <v>0</v>
      </c>
      <c r="H298" s="233">
        <v>0</v>
      </c>
      <c r="I298" s="233">
        <v>170</v>
      </c>
      <c r="J298" s="233">
        <v>0</v>
      </c>
      <c r="K298" s="233">
        <v>170</v>
      </c>
      <c r="L298" s="234">
        <v>0</v>
      </c>
    </row>
    <row r="299" spans="1:12" x14ac:dyDescent="0.2">
      <c r="A299" s="337" t="s">
        <v>1387</v>
      </c>
      <c r="B299" s="334" t="s">
        <v>1948</v>
      </c>
      <c r="C299" s="253">
        <v>260</v>
      </c>
      <c r="D299" s="233">
        <v>260</v>
      </c>
      <c r="E299" s="233">
        <v>135</v>
      </c>
      <c r="F299" s="233">
        <v>125</v>
      </c>
      <c r="G299" s="233">
        <v>0</v>
      </c>
      <c r="H299" s="233">
        <v>0</v>
      </c>
      <c r="I299" s="233">
        <v>260</v>
      </c>
      <c r="J299" s="233">
        <v>0</v>
      </c>
      <c r="K299" s="233">
        <v>260</v>
      </c>
      <c r="L299" s="234">
        <v>0</v>
      </c>
    </row>
    <row r="300" spans="1:12" x14ac:dyDescent="0.2">
      <c r="A300" s="337" t="s">
        <v>1329</v>
      </c>
      <c r="B300" s="334" t="s">
        <v>1949</v>
      </c>
      <c r="C300" s="253">
        <v>2995</v>
      </c>
      <c r="D300" s="233">
        <v>2995</v>
      </c>
      <c r="E300" s="233">
        <v>1335</v>
      </c>
      <c r="F300" s="233">
        <v>1660</v>
      </c>
      <c r="G300" s="233">
        <v>20</v>
      </c>
      <c r="H300" s="233">
        <v>165</v>
      </c>
      <c r="I300" s="233">
        <v>2810</v>
      </c>
      <c r="J300" s="233">
        <v>25</v>
      </c>
      <c r="K300" s="233">
        <v>2970</v>
      </c>
      <c r="L300" s="234">
        <v>20</v>
      </c>
    </row>
    <row r="301" spans="1:12" x14ac:dyDescent="0.2">
      <c r="A301" s="337" t="s">
        <v>590</v>
      </c>
      <c r="B301" s="334" t="s">
        <v>1950</v>
      </c>
      <c r="C301" s="253">
        <v>500</v>
      </c>
      <c r="D301" s="233">
        <v>500</v>
      </c>
      <c r="E301" s="233">
        <v>270</v>
      </c>
      <c r="F301" s="233">
        <v>230</v>
      </c>
      <c r="G301" s="233" t="s">
        <v>1676</v>
      </c>
      <c r="H301" s="233">
        <v>25</v>
      </c>
      <c r="I301" s="233">
        <v>465</v>
      </c>
      <c r="J301" s="233">
        <v>10</v>
      </c>
      <c r="K301" s="233">
        <v>490</v>
      </c>
      <c r="L301" s="234">
        <v>10</v>
      </c>
    </row>
    <row r="302" spans="1:12" x14ac:dyDescent="0.2">
      <c r="A302" s="337" t="s">
        <v>1591</v>
      </c>
      <c r="B302" s="334" t="s">
        <v>1951</v>
      </c>
      <c r="C302" s="253">
        <v>1000</v>
      </c>
      <c r="D302" s="233">
        <v>1000</v>
      </c>
      <c r="E302" s="233">
        <v>395</v>
      </c>
      <c r="F302" s="233">
        <v>605</v>
      </c>
      <c r="G302" s="233">
        <v>0</v>
      </c>
      <c r="H302" s="233">
        <v>1000</v>
      </c>
      <c r="I302" s="233">
        <v>0</v>
      </c>
      <c r="J302" s="233">
        <v>0</v>
      </c>
      <c r="K302" s="233">
        <v>1000</v>
      </c>
      <c r="L302" s="234">
        <v>0</v>
      </c>
    </row>
    <row r="303" spans="1:12" x14ac:dyDescent="0.2">
      <c r="A303" s="337" t="s">
        <v>815</v>
      </c>
      <c r="B303" s="334" t="s">
        <v>1952</v>
      </c>
      <c r="C303" s="253">
        <v>6615</v>
      </c>
      <c r="D303" s="233">
        <v>6615</v>
      </c>
      <c r="E303" s="233">
        <v>2635</v>
      </c>
      <c r="F303" s="233">
        <v>3980</v>
      </c>
      <c r="G303" s="233">
        <v>0</v>
      </c>
      <c r="H303" s="233">
        <v>6615</v>
      </c>
      <c r="I303" s="233">
        <v>0</v>
      </c>
      <c r="J303" s="233">
        <v>0</v>
      </c>
      <c r="K303" s="233">
        <v>6615</v>
      </c>
      <c r="L303" s="234">
        <v>0</v>
      </c>
    </row>
    <row r="304" spans="1:12" x14ac:dyDescent="0.2">
      <c r="A304" s="337" t="s">
        <v>1534</v>
      </c>
      <c r="B304" s="334" t="s">
        <v>1953</v>
      </c>
      <c r="C304" s="253">
        <v>555</v>
      </c>
      <c r="D304" s="233">
        <v>555</v>
      </c>
      <c r="E304" s="233">
        <v>215</v>
      </c>
      <c r="F304" s="233">
        <v>340</v>
      </c>
      <c r="G304" s="233">
        <v>0</v>
      </c>
      <c r="H304" s="233">
        <v>555</v>
      </c>
      <c r="I304" s="233">
        <v>0</v>
      </c>
      <c r="J304" s="233">
        <v>0</v>
      </c>
      <c r="K304" s="233">
        <v>555</v>
      </c>
      <c r="L304" s="234">
        <v>0</v>
      </c>
    </row>
    <row r="305" spans="1:12" x14ac:dyDescent="0.2">
      <c r="A305" s="337" t="s">
        <v>1533</v>
      </c>
      <c r="B305" s="334" t="s">
        <v>1954</v>
      </c>
      <c r="C305" s="253">
        <v>170</v>
      </c>
      <c r="D305" s="233">
        <v>170</v>
      </c>
      <c r="E305" s="233">
        <v>70</v>
      </c>
      <c r="F305" s="233">
        <v>105</v>
      </c>
      <c r="G305" s="233">
        <v>0</v>
      </c>
      <c r="H305" s="233">
        <v>170</v>
      </c>
      <c r="I305" s="233">
        <v>0</v>
      </c>
      <c r="J305" s="233">
        <v>0</v>
      </c>
      <c r="K305" s="233">
        <v>170</v>
      </c>
      <c r="L305" s="234">
        <v>0</v>
      </c>
    </row>
    <row r="306" spans="1:12" x14ac:dyDescent="0.2">
      <c r="A306" s="337" t="s">
        <v>1535</v>
      </c>
      <c r="B306" s="334" t="s">
        <v>1955</v>
      </c>
      <c r="C306" s="253">
        <v>1675</v>
      </c>
      <c r="D306" s="233">
        <v>1675</v>
      </c>
      <c r="E306" s="233">
        <v>695</v>
      </c>
      <c r="F306" s="233">
        <v>980</v>
      </c>
      <c r="G306" s="233">
        <v>0</v>
      </c>
      <c r="H306" s="233">
        <v>1675</v>
      </c>
      <c r="I306" s="233">
        <v>0</v>
      </c>
      <c r="J306" s="233">
        <v>0</v>
      </c>
      <c r="K306" s="233">
        <v>1675</v>
      </c>
      <c r="L306" s="234">
        <v>0</v>
      </c>
    </row>
    <row r="307" spans="1:12" x14ac:dyDescent="0.2">
      <c r="A307" s="337" t="s">
        <v>814</v>
      </c>
      <c r="B307" s="334" t="s">
        <v>1956</v>
      </c>
      <c r="C307" s="253">
        <v>1285</v>
      </c>
      <c r="D307" s="233">
        <v>1285</v>
      </c>
      <c r="E307" s="233">
        <v>500</v>
      </c>
      <c r="F307" s="233">
        <v>785</v>
      </c>
      <c r="G307" s="233">
        <v>0</v>
      </c>
      <c r="H307" s="233">
        <v>1285</v>
      </c>
      <c r="I307" s="233">
        <v>0</v>
      </c>
      <c r="J307" s="233">
        <v>0</v>
      </c>
      <c r="K307" s="233">
        <v>1285</v>
      </c>
      <c r="L307" s="234">
        <v>0</v>
      </c>
    </row>
    <row r="308" spans="1:12" x14ac:dyDescent="0.2">
      <c r="A308" s="337" t="s">
        <v>1538</v>
      </c>
      <c r="B308" s="334" t="s">
        <v>1957</v>
      </c>
      <c r="C308" s="253">
        <v>450</v>
      </c>
      <c r="D308" s="233">
        <v>300</v>
      </c>
      <c r="E308" s="233">
        <v>145</v>
      </c>
      <c r="F308" s="233">
        <v>155</v>
      </c>
      <c r="G308" s="233">
        <v>0</v>
      </c>
      <c r="H308" s="233">
        <v>0</v>
      </c>
      <c r="I308" s="233">
        <v>300</v>
      </c>
      <c r="J308" s="233">
        <v>220</v>
      </c>
      <c r="K308" s="233">
        <v>230</v>
      </c>
      <c r="L308" s="234">
        <v>0</v>
      </c>
    </row>
    <row r="309" spans="1:12" x14ac:dyDescent="0.2">
      <c r="A309" s="337" t="s">
        <v>459</v>
      </c>
      <c r="B309" s="334" t="s">
        <v>1958</v>
      </c>
      <c r="C309" s="253">
        <v>3455</v>
      </c>
      <c r="D309" s="233">
        <v>2865</v>
      </c>
      <c r="E309" s="233">
        <v>1280</v>
      </c>
      <c r="F309" s="233">
        <v>1585</v>
      </c>
      <c r="G309" s="233">
        <v>1470</v>
      </c>
      <c r="H309" s="233">
        <v>815</v>
      </c>
      <c r="I309" s="233">
        <v>420</v>
      </c>
      <c r="J309" s="233">
        <v>3455</v>
      </c>
      <c r="K309" s="233">
        <v>0</v>
      </c>
      <c r="L309" s="234">
        <v>177280</v>
      </c>
    </row>
    <row r="310" spans="1:12" x14ac:dyDescent="0.2">
      <c r="A310" s="337" t="s">
        <v>203</v>
      </c>
      <c r="B310" s="334" t="s">
        <v>1959</v>
      </c>
      <c r="C310" s="253">
        <v>235625</v>
      </c>
      <c r="D310" s="233">
        <v>202765</v>
      </c>
      <c r="E310" s="233">
        <v>96800</v>
      </c>
      <c r="F310" s="233">
        <v>105960</v>
      </c>
      <c r="G310" s="233">
        <v>80825</v>
      </c>
      <c r="H310" s="233">
        <v>16690</v>
      </c>
      <c r="I310" s="233">
        <v>85710</v>
      </c>
      <c r="J310" s="233">
        <v>152270</v>
      </c>
      <c r="K310" s="233">
        <v>83360</v>
      </c>
      <c r="L310" s="234">
        <v>422465</v>
      </c>
    </row>
    <row r="311" spans="1:12" x14ac:dyDescent="0.2">
      <c r="A311" s="337" t="s">
        <v>179</v>
      </c>
      <c r="B311" s="334" t="s">
        <v>1960</v>
      </c>
      <c r="C311" s="253">
        <v>2840</v>
      </c>
      <c r="D311" s="233">
        <v>2420</v>
      </c>
      <c r="E311" s="233">
        <v>1220</v>
      </c>
      <c r="F311" s="233">
        <v>1200</v>
      </c>
      <c r="G311" s="233">
        <v>1230</v>
      </c>
      <c r="H311" s="233">
        <v>780</v>
      </c>
      <c r="I311" s="233">
        <v>165</v>
      </c>
      <c r="J311" s="233">
        <v>2840</v>
      </c>
      <c r="K311" s="233" t="s">
        <v>1676</v>
      </c>
      <c r="L311" s="234">
        <v>150865</v>
      </c>
    </row>
    <row r="312" spans="1:12" x14ac:dyDescent="0.2">
      <c r="A312" s="337" t="s">
        <v>1631</v>
      </c>
      <c r="B312" s="334" t="s">
        <v>1961</v>
      </c>
      <c r="C312" s="253">
        <v>380</v>
      </c>
      <c r="D312" s="233">
        <v>380</v>
      </c>
      <c r="E312" s="233">
        <v>125</v>
      </c>
      <c r="F312" s="233">
        <v>255</v>
      </c>
      <c r="G312" s="233">
        <v>0</v>
      </c>
      <c r="H312" s="233">
        <v>0</v>
      </c>
      <c r="I312" s="233">
        <v>380</v>
      </c>
      <c r="J312" s="233">
        <v>0</v>
      </c>
      <c r="K312" s="233">
        <v>380</v>
      </c>
      <c r="L312" s="234">
        <v>0</v>
      </c>
    </row>
    <row r="313" spans="1:12" x14ac:dyDescent="0.2">
      <c r="A313" s="337" t="s">
        <v>1634</v>
      </c>
      <c r="B313" s="334" t="s">
        <v>1962</v>
      </c>
      <c r="C313" s="253">
        <v>35</v>
      </c>
      <c r="D313" s="233">
        <v>35</v>
      </c>
      <c r="E313" s="233" t="s">
        <v>1676</v>
      </c>
      <c r="F313" s="233">
        <v>30</v>
      </c>
      <c r="G313" s="233">
        <v>0</v>
      </c>
      <c r="H313" s="233">
        <v>0</v>
      </c>
      <c r="I313" s="233">
        <v>35</v>
      </c>
      <c r="J313" s="233">
        <v>0</v>
      </c>
      <c r="K313" s="233">
        <v>35</v>
      </c>
      <c r="L313" s="234">
        <v>0</v>
      </c>
    </row>
    <row r="314" spans="1:12" x14ac:dyDescent="0.2">
      <c r="A314" s="337" t="s">
        <v>1643</v>
      </c>
      <c r="B314" s="334" t="s">
        <v>1963</v>
      </c>
      <c r="C314" s="253">
        <v>50</v>
      </c>
      <c r="D314" s="233">
        <v>50</v>
      </c>
      <c r="E314" s="233">
        <v>25</v>
      </c>
      <c r="F314" s="233">
        <v>25</v>
      </c>
      <c r="G314" s="233">
        <v>0</v>
      </c>
      <c r="H314" s="233">
        <v>0</v>
      </c>
      <c r="I314" s="233">
        <v>50</v>
      </c>
      <c r="J314" s="233">
        <v>0</v>
      </c>
      <c r="K314" s="233">
        <v>50</v>
      </c>
      <c r="L314" s="234">
        <v>0</v>
      </c>
    </row>
    <row r="315" spans="1:12" x14ac:dyDescent="0.2">
      <c r="A315" s="337" t="s">
        <v>1632</v>
      </c>
      <c r="B315" s="334" t="s">
        <v>1964</v>
      </c>
      <c r="C315" s="253">
        <v>100</v>
      </c>
      <c r="D315" s="233">
        <v>100</v>
      </c>
      <c r="E315" s="233">
        <v>35</v>
      </c>
      <c r="F315" s="233">
        <v>65</v>
      </c>
      <c r="G315" s="233">
        <v>0</v>
      </c>
      <c r="H315" s="233">
        <v>0</v>
      </c>
      <c r="I315" s="233">
        <v>100</v>
      </c>
      <c r="J315" s="233">
        <v>0</v>
      </c>
      <c r="K315" s="233">
        <v>100</v>
      </c>
      <c r="L315" s="234">
        <v>0</v>
      </c>
    </row>
    <row r="316" spans="1:12" x14ac:dyDescent="0.2">
      <c r="A316" s="337" t="s">
        <v>1601</v>
      </c>
      <c r="B316" s="334" t="s">
        <v>1965</v>
      </c>
      <c r="C316" s="253">
        <v>210</v>
      </c>
      <c r="D316" s="233">
        <v>210</v>
      </c>
      <c r="E316" s="233">
        <v>75</v>
      </c>
      <c r="F316" s="233">
        <v>135</v>
      </c>
      <c r="G316" s="233">
        <v>0</v>
      </c>
      <c r="H316" s="233">
        <v>0</v>
      </c>
      <c r="I316" s="233">
        <v>210</v>
      </c>
      <c r="J316" s="233">
        <v>0</v>
      </c>
      <c r="K316" s="233">
        <v>210</v>
      </c>
      <c r="L316" s="234">
        <v>0</v>
      </c>
    </row>
    <row r="317" spans="1:12" x14ac:dyDescent="0.2">
      <c r="A317" s="337" t="s">
        <v>1641</v>
      </c>
      <c r="B317" s="334" t="s">
        <v>1966</v>
      </c>
      <c r="C317" s="253">
        <v>105</v>
      </c>
      <c r="D317" s="233">
        <v>105</v>
      </c>
      <c r="E317" s="233">
        <v>35</v>
      </c>
      <c r="F317" s="233">
        <v>70</v>
      </c>
      <c r="G317" s="233">
        <v>0</v>
      </c>
      <c r="H317" s="233">
        <v>0</v>
      </c>
      <c r="I317" s="233">
        <v>105</v>
      </c>
      <c r="J317" s="233">
        <v>0</v>
      </c>
      <c r="K317" s="233">
        <v>105</v>
      </c>
      <c r="L317" s="234">
        <v>0</v>
      </c>
    </row>
    <row r="318" spans="1:12" x14ac:dyDescent="0.2">
      <c r="A318" s="337" t="s">
        <v>1637</v>
      </c>
      <c r="B318" s="334" t="s">
        <v>1967</v>
      </c>
      <c r="C318" s="253">
        <v>60</v>
      </c>
      <c r="D318" s="233">
        <v>60</v>
      </c>
      <c r="E318" s="233">
        <v>20</v>
      </c>
      <c r="F318" s="233">
        <v>40</v>
      </c>
      <c r="G318" s="233">
        <v>0</v>
      </c>
      <c r="H318" s="233">
        <v>0</v>
      </c>
      <c r="I318" s="233">
        <v>60</v>
      </c>
      <c r="J318" s="233">
        <v>0</v>
      </c>
      <c r="K318" s="233">
        <v>60</v>
      </c>
      <c r="L318" s="234">
        <v>0</v>
      </c>
    </row>
    <row r="319" spans="1:12" x14ac:dyDescent="0.2">
      <c r="A319" s="337" t="s">
        <v>343</v>
      </c>
      <c r="B319" s="334" t="s">
        <v>1968</v>
      </c>
      <c r="C319" s="253">
        <v>740</v>
      </c>
      <c r="D319" s="233">
        <v>740</v>
      </c>
      <c r="E319" s="233">
        <v>270</v>
      </c>
      <c r="F319" s="233">
        <v>465</v>
      </c>
      <c r="G319" s="233">
        <v>0</v>
      </c>
      <c r="H319" s="233">
        <v>0</v>
      </c>
      <c r="I319" s="233">
        <v>740</v>
      </c>
      <c r="J319" s="233">
        <v>200</v>
      </c>
      <c r="K319" s="233">
        <v>540</v>
      </c>
      <c r="L319" s="234">
        <v>420</v>
      </c>
    </row>
    <row r="320" spans="1:12" x14ac:dyDescent="0.2">
      <c r="A320" s="337" t="s">
        <v>1539</v>
      </c>
      <c r="B320" s="334" t="s">
        <v>1969</v>
      </c>
      <c r="C320" s="253">
        <v>335</v>
      </c>
      <c r="D320" s="233">
        <v>335</v>
      </c>
      <c r="E320" s="233">
        <v>150</v>
      </c>
      <c r="F320" s="233">
        <v>185</v>
      </c>
      <c r="G320" s="233">
        <v>15</v>
      </c>
      <c r="H320" s="233">
        <v>0</v>
      </c>
      <c r="I320" s="233">
        <v>0</v>
      </c>
      <c r="J320" s="233">
        <v>335</v>
      </c>
      <c r="K320" s="233">
        <v>0</v>
      </c>
      <c r="L320" s="234">
        <v>9940</v>
      </c>
    </row>
    <row r="321" spans="1:12" x14ac:dyDescent="0.2">
      <c r="A321" s="337" t="s">
        <v>1217</v>
      </c>
      <c r="B321" s="334" t="s">
        <v>1970</v>
      </c>
      <c r="C321" s="253">
        <v>3520</v>
      </c>
      <c r="D321" s="233">
        <v>2870</v>
      </c>
      <c r="E321" s="233">
        <v>1220</v>
      </c>
      <c r="F321" s="233">
        <v>1650</v>
      </c>
      <c r="G321" s="233">
        <v>0</v>
      </c>
      <c r="H321" s="233">
        <v>0</v>
      </c>
      <c r="I321" s="233">
        <v>2870</v>
      </c>
      <c r="J321" s="233">
        <v>45</v>
      </c>
      <c r="K321" s="233">
        <v>3475</v>
      </c>
      <c r="L321" s="234">
        <v>65</v>
      </c>
    </row>
    <row r="322" spans="1:12" x14ac:dyDescent="0.2">
      <c r="A322" s="337" t="s">
        <v>220</v>
      </c>
      <c r="B322" s="334" t="s">
        <v>1971</v>
      </c>
      <c r="C322" s="253">
        <v>245390</v>
      </c>
      <c r="D322" s="233">
        <v>200505</v>
      </c>
      <c r="E322" s="233">
        <v>91075</v>
      </c>
      <c r="F322" s="233">
        <v>109415</v>
      </c>
      <c r="G322" s="233">
        <v>100905</v>
      </c>
      <c r="H322" s="233">
        <v>24100</v>
      </c>
      <c r="I322" s="233">
        <v>59900</v>
      </c>
      <c r="J322" s="233">
        <v>171355</v>
      </c>
      <c r="K322" s="233">
        <v>74035</v>
      </c>
      <c r="L322" s="234">
        <v>431425</v>
      </c>
    </row>
    <row r="323" spans="1:12" x14ac:dyDescent="0.2">
      <c r="A323" s="337" t="s">
        <v>786</v>
      </c>
      <c r="B323" s="334" t="s">
        <v>1972</v>
      </c>
      <c r="C323" s="253">
        <v>1845</v>
      </c>
      <c r="D323" s="233">
        <v>1845</v>
      </c>
      <c r="E323" s="233">
        <v>825</v>
      </c>
      <c r="F323" s="233">
        <v>1015</v>
      </c>
      <c r="G323" s="233">
        <v>0</v>
      </c>
      <c r="H323" s="233">
        <v>0</v>
      </c>
      <c r="I323" s="233">
        <v>1845</v>
      </c>
      <c r="J323" s="233">
        <v>65</v>
      </c>
      <c r="K323" s="233">
        <v>1780</v>
      </c>
      <c r="L323" s="234">
        <v>80</v>
      </c>
    </row>
    <row r="324" spans="1:12" x14ac:dyDescent="0.2">
      <c r="A324" s="337" t="s">
        <v>344</v>
      </c>
      <c r="B324" s="334" t="s">
        <v>1973</v>
      </c>
      <c r="C324" s="253">
        <v>4625</v>
      </c>
      <c r="D324" s="233">
        <v>4625</v>
      </c>
      <c r="E324" s="233">
        <v>1860</v>
      </c>
      <c r="F324" s="233">
        <v>2760</v>
      </c>
      <c r="G324" s="233">
        <v>0</v>
      </c>
      <c r="H324" s="233">
        <v>0</v>
      </c>
      <c r="I324" s="233">
        <v>4625</v>
      </c>
      <c r="J324" s="233">
        <v>725</v>
      </c>
      <c r="K324" s="233">
        <v>3900</v>
      </c>
      <c r="L324" s="234">
        <v>1390</v>
      </c>
    </row>
    <row r="325" spans="1:12" x14ac:dyDescent="0.2">
      <c r="A325" s="337" t="s">
        <v>787</v>
      </c>
      <c r="B325" s="334" t="s">
        <v>1974</v>
      </c>
      <c r="C325" s="253">
        <v>180</v>
      </c>
      <c r="D325" s="233">
        <v>75</v>
      </c>
      <c r="E325" s="233">
        <v>45</v>
      </c>
      <c r="F325" s="233">
        <v>30</v>
      </c>
      <c r="G325" s="233">
        <v>0</v>
      </c>
      <c r="H325" s="233">
        <v>0</v>
      </c>
      <c r="I325" s="233">
        <v>75</v>
      </c>
      <c r="J325" s="233">
        <v>180</v>
      </c>
      <c r="K325" s="233">
        <v>0</v>
      </c>
      <c r="L325" s="234">
        <v>22030</v>
      </c>
    </row>
    <row r="326" spans="1:12" x14ac:dyDescent="0.2">
      <c r="A326" s="337" t="s">
        <v>393</v>
      </c>
      <c r="B326" s="334" t="s">
        <v>1975</v>
      </c>
      <c r="C326" s="253">
        <v>90585</v>
      </c>
      <c r="D326" s="233">
        <v>79195</v>
      </c>
      <c r="E326" s="233">
        <v>34965</v>
      </c>
      <c r="F326" s="233">
        <v>44230</v>
      </c>
      <c r="G326" s="233">
        <v>37805</v>
      </c>
      <c r="H326" s="233">
        <v>18290</v>
      </c>
      <c r="I326" s="233">
        <v>13970</v>
      </c>
      <c r="J326" s="233">
        <v>61650</v>
      </c>
      <c r="K326" s="233">
        <v>28935</v>
      </c>
      <c r="L326" s="234">
        <v>195190</v>
      </c>
    </row>
    <row r="327" spans="1:12" x14ac:dyDescent="0.2">
      <c r="A327" s="337" t="s">
        <v>423</v>
      </c>
      <c r="B327" s="334" t="s">
        <v>1976</v>
      </c>
      <c r="C327" s="253">
        <v>183715</v>
      </c>
      <c r="D327" s="233">
        <v>145680</v>
      </c>
      <c r="E327" s="233">
        <v>65770</v>
      </c>
      <c r="F327" s="233">
        <v>79910</v>
      </c>
      <c r="G327" s="233">
        <v>59955</v>
      </c>
      <c r="H327" s="233">
        <v>22210</v>
      </c>
      <c r="I327" s="233">
        <v>50525</v>
      </c>
      <c r="J327" s="233">
        <v>121445</v>
      </c>
      <c r="K327" s="233">
        <v>62270</v>
      </c>
      <c r="L327" s="234">
        <v>398765</v>
      </c>
    </row>
    <row r="328" spans="1:12" x14ac:dyDescent="0.2">
      <c r="A328" s="337" t="s">
        <v>1365</v>
      </c>
      <c r="B328" s="334" t="s">
        <v>1977</v>
      </c>
      <c r="C328" s="253">
        <v>2595</v>
      </c>
      <c r="D328" s="233">
        <v>2595</v>
      </c>
      <c r="E328" s="233">
        <v>1470</v>
      </c>
      <c r="F328" s="233">
        <v>1125</v>
      </c>
      <c r="G328" s="233">
        <v>0</v>
      </c>
      <c r="H328" s="233">
        <v>0</v>
      </c>
      <c r="I328" s="233">
        <v>2595</v>
      </c>
      <c r="J328" s="233">
        <v>0</v>
      </c>
      <c r="K328" s="233">
        <v>2595</v>
      </c>
      <c r="L328" s="234">
        <v>0</v>
      </c>
    </row>
    <row r="329" spans="1:12" x14ac:dyDescent="0.2">
      <c r="A329" s="337" t="s">
        <v>178</v>
      </c>
      <c r="B329" s="334" t="s">
        <v>1978</v>
      </c>
      <c r="C329" s="253">
        <v>20645</v>
      </c>
      <c r="D329" s="233">
        <v>20635</v>
      </c>
      <c r="E329" s="233">
        <v>10815</v>
      </c>
      <c r="F329" s="233">
        <v>9815</v>
      </c>
      <c r="G329" s="233">
        <v>4775</v>
      </c>
      <c r="H329" s="233">
        <v>1565</v>
      </c>
      <c r="I329" s="233">
        <v>14290</v>
      </c>
      <c r="J329" s="233">
        <v>8645</v>
      </c>
      <c r="K329" s="233">
        <v>11995</v>
      </c>
      <c r="L329" s="234">
        <v>13950</v>
      </c>
    </row>
    <row r="330" spans="1:12" x14ac:dyDescent="0.2">
      <c r="A330" s="337" t="s">
        <v>345</v>
      </c>
      <c r="B330" s="334" t="s">
        <v>1979</v>
      </c>
      <c r="C330" s="253">
        <v>5520</v>
      </c>
      <c r="D330" s="233">
        <v>5520</v>
      </c>
      <c r="E330" s="233">
        <v>2320</v>
      </c>
      <c r="F330" s="233">
        <v>3200</v>
      </c>
      <c r="G330" s="233">
        <v>0</v>
      </c>
      <c r="H330" s="233">
        <v>0</v>
      </c>
      <c r="I330" s="233">
        <v>5520</v>
      </c>
      <c r="J330" s="233">
        <v>645</v>
      </c>
      <c r="K330" s="233">
        <v>4875</v>
      </c>
      <c r="L330" s="234">
        <v>1280</v>
      </c>
    </row>
    <row r="331" spans="1:12" x14ac:dyDescent="0.2">
      <c r="A331" s="337" t="s">
        <v>348</v>
      </c>
      <c r="B331" s="334" t="s">
        <v>1980</v>
      </c>
      <c r="C331" s="253">
        <v>10270</v>
      </c>
      <c r="D331" s="233">
        <v>10270</v>
      </c>
      <c r="E331" s="233">
        <v>4235</v>
      </c>
      <c r="F331" s="233">
        <v>6035</v>
      </c>
      <c r="G331" s="233">
        <v>0</v>
      </c>
      <c r="H331" s="233">
        <v>0</v>
      </c>
      <c r="I331" s="233">
        <v>10270</v>
      </c>
      <c r="J331" s="233">
        <v>950</v>
      </c>
      <c r="K331" s="233">
        <v>9325</v>
      </c>
      <c r="L331" s="234">
        <v>1935</v>
      </c>
    </row>
    <row r="332" spans="1:12" x14ac:dyDescent="0.2">
      <c r="A332" s="337" t="s">
        <v>241</v>
      </c>
      <c r="B332" s="334" t="s">
        <v>1981</v>
      </c>
      <c r="C332" s="253">
        <v>2660</v>
      </c>
      <c r="D332" s="233">
        <v>2600</v>
      </c>
      <c r="E332" s="233">
        <v>1235</v>
      </c>
      <c r="F332" s="233">
        <v>1365</v>
      </c>
      <c r="G332" s="233">
        <v>1255</v>
      </c>
      <c r="H332" s="233">
        <v>1190</v>
      </c>
      <c r="I332" s="233">
        <v>70</v>
      </c>
      <c r="J332" s="233">
        <v>2635</v>
      </c>
      <c r="K332" s="233">
        <v>25</v>
      </c>
      <c r="L332" s="234">
        <v>88650</v>
      </c>
    </row>
    <row r="333" spans="1:12" x14ac:dyDescent="0.2">
      <c r="A333" s="337" t="s">
        <v>346</v>
      </c>
      <c r="B333" s="334" t="s">
        <v>1982</v>
      </c>
      <c r="C333" s="253">
        <v>6615</v>
      </c>
      <c r="D333" s="233">
        <v>6615</v>
      </c>
      <c r="E333" s="233">
        <v>2720</v>
      </c>
      <c r="F333" s="233">
        <v>3895</v>
      </c>
      <c r="G333" s="233">
        <v>0</v>
      </c>
      <c r="H333" s="233">
        <v>0</v>
      </c>
      <c r="I333" s="233">
        <v>6615</v>
      </c>
      <c r="J333" s="233">
        <v>805</v>
      </c>
      <c r="K333" s="233">
        <v>5810</v>
      </c>
      <c r="L333" s="234">
        <v>1765</v>
      </c>
    </row>
    <row r="334" spans="1:12" x14ac:dyDescent="0.2">
      <c r="A334" s="337" t="s">
        <v>424</v>
      </c>
      <c r="B334" s="334" t="s">
        <v>1983</v>
      </c>
      <c r="C334" s="253">
        <v>179300</v>
      </c>
      <c r="D334" s="233">
        <v>111175</v>
      </c>
      <c r="E334" s="233">
        <v>48590</v>
      </c>
      <c r="F334" s="233">
        <v>62580</v>
      </c>
      <c r="G334" s="233">
        <v>43795</v>
      </c>
      <c r="H334" s="233">
        <v>2080</v>
      </c>
      <c r="I334" s="233">
        <v>47425</v>
      </c>
      <c r="J334" s="233">
        <v>134735</v>
      </c>
      <c r="K334" s="233">
        <v>44565</v>
      </c>
      <c r="L334" s="234">
        <v>245040</v>
      </c>
    </row>
    <row r="335" spans="1:12" x14ac:dyDescent="0.2">
      <c r="A335" s="337" t="s">
        <v>197</v>
      </c>
      <c r="B335" s="334" t="s">
        <v>1984</v>
      </c>
      <c r="C335" s="253">
        <v>44805</v>
      </c>
      <c r="D335" s="233">
        <v>41665</v>
      </c>
      <c r="E335" s="233">
        <v>22740</v>
      </c>
      <c r="F335" s="233">
        <v>18930</v>
      </c>
      <c r="G335" s="233">
        <v>3695</v>
      </c>
      <c r="H335" s="233">
        <v>20980</v>
      </c>
      <c r="I335" s="233">
        <v>15845</v>
      </c>
      <c r="J335" s="233">
        <v>23905</v>
      </c>
      <c r="K335" s="233">
        <v>20900</v>
      </c>
      <c r="L335" s="234">
        <v>117850</v>
      </c>
    </row>
    <row r="336" spans="1:12" x14ac:dyDescent="0.2">
      <c r="A336" s="337" t="s">
        <v>570</v>
      </c>
      <c r="B336" s="334" t="s">
        <v>1985</v>
      </c>
      <c r="C336" s="253">
        <v>189490</v>
      </c>
      <c r="D336" s="233">
        <v>135965</v>
      </c>
      <c r="E336" s="233">
        <v>61155</v>
      </c>
      <c r="F336" s="233">
        <v>74815</v>
      </c>
      <c r="G336" s="233">
        <v>45370</v>
      </c>
      <c r="H336" s="233">
        <v>27175</v>
      </c>
      <c r="I336" s="233">
        <v>49205</v>
      </c>
      <c r="J336" s="233">
        <v>122210</v>
      </c>
      <c r="K336" s="233">
        <v>67280</v>
      </c>
      <c r="L336" s="234">
        <v>244315</v>
      </c>
    </row>
    <row r="337" spans="1:12" s="157" customFormat="1" x14ac:dyDescent="0.2">
      <c r="A337" s="337" t="s">
        <v>419</v>
      </c>
      <c r="B337" s="334" t="s">
        <v>1986</v>
      </c>
      <c r="C337" s="253">
        <v>164565</v>
      </c>
      <c r="D337" s="233">
        <v>111900</v>
      </c>
      <c r="E337" s="233">
        <v>52690</v>
      </c>
      <c r="F337" s="233">
        <v>59205</v>
      </c>
      <c r="G337" s="233">
        <v>42870</v>
      </c>
      <c r="H337" s="233">
        <v>11525</v>
      </c>
      <c r="I337" s="233">
        <v>48995</v>
      </c>
      <c r="J337" s="233">
        <v>114345</v>
      </c>
      <c r="K337" s="233">
        <v>50215</v>
      </c>
      <c r="L337" s="234">
        <v>291680</v>
      </c>
    </row>
    <row r="338" spans="1:12" x14ac:dyDescent="0.2">
      <c r="A338" s="337" t="s">
        <v>369</v>
      </c>
      <c r="B338" s="334" t="s">
        <v>1987</v>
      </c>
      <c r="C338" s="253">
        <v>223070</v>
      </c>
      <c r="D338" s="233">
        <v>183860</v>
      </c>
      <c r="E338" s="233">
        <v>73205</v>
      </c>
      <c r="F338" s="233">
        <v>110645</v>
      </c>
      <c r="G338" s="233">
        <v>65965</v>
      </c>
      <c r="H338" s="233">
        <v>14540</v>
      </c>
      <c r="I338" s="233">
        <v>68930</v>
      </c>
      <c r="J338" s="233">
        <v>152730</v>
      </c>
      <c r="K338" s="233">
        <v>70340</v>
      </c>
      <c r="L338" s="234">
        <v>451875</v>
      </c>
    </row>
    <row r="339" spans="1:12" x14ac:dyDescent="0.2">
      <c r="A339" s="337" t="s">
        <v>370</v>
      </c>
      <c r="B339" s="334" t="s">
        <v>1988</v>
      </c>
      <c r="C339" s="253">
        <v>16330</v>
      </c>
      <c r="D339" s="233">
        <v>16285</v>
      </c>
      <c r="E339" s="233">
        <v>7065</v>
      </c>
      <c r="F339" s="233">
        <v>9215</v>
      </c>
      <c r="G339" s="233">
        <v>415</v>
      </c>
      <c r="H339" s="233">
        <v>1310</v>
      </c>
      <c r="I339" s="233">
        <v>14515</v>
      </c>
      <c r="J339" s="233">
        <v>7285</v>
      </c>
      <c r="K339" s="233">
        <v>9045</v>
      </c>
      <c r="L339" s="234">
        <v>48975</v>
      </c>
    </row>
    <row r="340" spans="1:12" x14ac:dyDescent="0.2">
      <c r="A340" s="337" t="s">
        <v>412</v>
      </c>
      <c r="B340" s="334" t="s">
        <v>1989</v>
      </c>
      <c r="C340" s="253">
        <v>23415</v>
      </c>
      <c r="D340" s="233">
        <v>22950</v>
      </c>
      <c r="E340" s="233">
        <v>13595</v>
      </c>
      <c r="F340" s="233">
        <v>9355</v>
      </c>
      <c r="G340" s="233">
        <v>1515</v>
      </c>
      <c r="H340" s="233">
        <v>5525</v>
      </c>
      <c r="I340" s="233">
        <v>13220</v>
      </c>
      <c r="J340" s="233">
        <v>13110</v>
      </c>
      <c r="K340" s="233">
        <v>10305</v>
      </c>
      <c r="L340" s="234">
        <v>60960</v>
      </c>
    </row>
    <row r="341" spans="1:12" x14ac:dyDescent="0.2">
      <c r="A341" s="337" t="s">
        <v>362</v>
      </c>
      <c r="B341" s="334" t="s">
        <v>1990</v>
      </c>
      <c r="C341" s="253">
        <v>98330</v>
      </c>
      <c r="D341" s="233">
        <v>87070</v>
      </c>
      <c r="E341" s="233">
        <v>39275</v>
      </c>
      <c r="F341" s="233">
        <v>47780</v>
      </c>
      <c r="G341" s="233">
        <v>35640</v>
      </c>
      <c r="H341" s="233">
        <v>4225</v>
      </c>
      <c r="I341" s="233">
        <v>40045</v>
      </c>
      <c r="J341" s="233">
        <v>61000</v>
      </c>
      <c r="K341" s="233">
        <v>37330</v>
      </c>
      <c r="L341" s="234">
        <v>177930</v>
      </c>
    </row>
    <row r="342" spans="1:12" x14ac:dyDescent="0.2">
      <c r="A342" s="337" t="s">
        <v>392</v>
      </c>
      <c r="B342" s="334" t="s">
        <v>1991</v>
      </c>
      <c r="C342" s="253">
        <v>128070</v>
      </c>
      <c r="D342" s="233">
        <v>96080</v>
      </c>
      <c r="E342" s="233">
        <v>41415</v>
      </c>
      <c r="F342" s="233">
        <v>54670</v>
      </c>
      <c r="G342" s="233">
        <v>45885</v>
      </c>
      <c r="H342" s="233">
        <v>15455</v>
      </c>
      <c r="I342" s="233">
        <v>22615</v>
      </c>
      <c r="J342" s="233">
        <v>95050</v>
      </c>
      <c r="K342" s="233">
        <v>33015</v>
      </c>
      <c r="L342" s="234">
        <v>239485</v>
      </c>
    </row>
    <row r="343" spans="1:12" x14ac:dyDescent="0.2">
      <c r="A343" s="337" t="s">
        <v>450</v>
      </c>
      <c r="B343" s="334" t="s">
        <v>1992</v>
      </c>
      <c r="C343" s="253">
        <v>133485</v>
      </c>
      <c r="D343" s="233">
        <v>97400</v>
      </c>
      <c r="E343" s="233">
        <v>45215</v>
      </c>
      <c r="F343" s="233">
        <v>52180</v>
      </c>
      <c r="G343" s="233">
        <v>38295</v>
      </c>
      <c r="H343" s="233">
        <v>19980</v>
      </c>
      <c r="I343" s="233">
        <v>36085</v>
      </c>
      <c r="J343" s="233">
        <v>85475</v>
      </c>
      <c r="K343" s="233">
        <v>48010</v>
      </c>
      <c r="L343" s="234">
        <v>313730</v>
      </c>
    </row>
    <row r="344" spans="1:12" x14ac:dyDescent="0.2">
      <c r="A344" s="337" t="s">
        <v>460</v>
      </c>
      <c r="B344" s="334" t="s">
        <v>1993</v>
      </c>
      <c r="C344" s="253">
        <v>72740</v>
      </c>
      <c r="D344" s="233">
        <v>63150</v>
      </c>
      <c r="E344" s="233">
        <v>27250</v>
      </c>
      <c r="F344" s="233">
        <v>35895</v>
      </c>
      <c r="G344" s="233">
        <v>24220</v>
      </c>
      <c r="H344" s="233">
        <v>3375</v>
      </c>
      <c r="I344" s="233">
        <v>26665</v>
      </c>
      <c r="J344" s="233">
        <v>47815</v>
      </c>
      <c r="K344" s="233">
        <v>24925</v>
      </c>
      <c r="L344" s="234">
        <v>161350</v>
      </c>
    </row>
    <row r="345" spans="1:12" x14ac:dyDescent="0.2">
      <c r="A345" s="337" t="s">
        <v>576</v>
      </c>
      <c r="B345" s="334" t="s">
        <v>1994</v>
      </c>
      <c r="C345" s="253">
        <v>131570</v>
      </c>
      <c r="D345" s="233">
        <v>98405</v>
      </c>
      <c r="E345" s="233">
        <v>45130</v>
      </c>
      <c r="F345" s="233">
        <v>53270</v>
      </c>
      <c r="G345" s="233">
        <v>49425</v>
      </c>
      <c r="H345" s="233">
        <v>6645</v>
      </c>
      <c r="I345" s="233">
        <v>30445</v>
      </c>
      <c r="J345" s="233">
        <v>101180</v>
      </c>
      <c r="K345" s="233">
        <v>30385</v>
      </c>
      <c r="L345" s="234">
        <v>276020</v>
      </c>
    </row>
    <row r="346" spans="1:12" x14ac:dyDescent="0.2">
      <c r="A346" s="337" t="s">
        <v>1585</v>
      </c>
      <c r="B346" s="334" t="s">
        <v>1995</v>
      </c>
      <c r="C346" s="253">
        <v>405</v>
      </c>
      <c r="D346" s="233">
        <v>400</v>
      </c>
      <c r="E346" s="233">
        <v>155</v>
      </c>
      <c r="F346" s="233">
        <v>240</v>
      </c>
      <c r="G346" s="233">
        <v>75</v>
      </c>
      <c r="H346" s="233">
        <v>0</v>
      </c>
      <c r="I346" s="233" t="s">
        <v>1676</v>
      </c>
      <c r="J346" s="233">
        <v>405</v>
      </c>
      <c r="K346" s="233">
        <v>0</v>
      </c>
      <c r="L346" s="234">
        <v>10635</v>
      </c>
    </row>
    <row r="347" spans="1:12" x14ac:dyDescent="0.2">
      <c r="A347" s="337" t="s">
        <v>390</v>
      </c>
      <c r="B347" s="334" t="s">
        <v>1996</v>
      </c>
      <c r="C347" s="253">
        <v>25765</v>
      </c>
      <c r="D347" s="233">
        <v>24575</v>
      </c>
      <c r="E347" s="233">
        <v>13565</v>
      </c>
      <c r="F347" s="233">
        <v>11010</v>
      </c>
      <c r="G347" s="233">
        <v>5660</v>
      </c>
      <c r="H347" s="233">
        <v>9795</v>
      </c>
      <c r="I347" s="233">
        <v>8670</v>
      </c>
      <c r="J347" s="233">
        <v>12125</v>
      </c>
      <c r="K347" s="233">
        <v>13640</v>
      </c>
      <c r="L347" s="234">
        <v>38620</v>
      </c>
    </row>
    <row r="348" spans="1:12" x14ac:dyDescent="0.2">
      <c r="A348" s="337" t="s">
        <v>422</v>
      </c>
      <c r="B348" s="334" t="s">
        <v>1997</v>
      </c>
      <c r="C348" s="253">
        <v>299660</v>
      </c>
      <c r="D348" s="233">
        <v>249550</v>
      </c>
      <c r="E348" s="233">
        <v>106835</v>
      </c>
      <c r="F348" s="233">
        <v>142705</v>
      </c>
      <c r="G348" s="233">
        <v>68360</v>
      </c>
      <c r="H348" s="233">
        <v>45120</v>
      </c>
      <c r="I348" s="233">
        <v>112185</v>
      </c>
      <c r="J348" s="233">
        <v>165530</v>
      </c>
      <c r="K348" s="233">
        <v>134130</v>
      </c>
      <c r="L348" s="234">
        <v>532905</v>
      </c>
    </row>
    <row r="349" spans="1:12" x14ac:dyDescent="0.2">
      <c r="A349" s="337" t="s">
        <v>1531</v>
      </c>
      <c r="B349" s="334" t="s">
        <v>1998</v>
      </c>
      <c r="C349" s="253">
        <v>210</v>
      </c>
      <c r="D349" s="233">
        <v>210</v>
      </c>
      <c r="E349" s="233">
        <v>110</v>
      </c>
      <c r="F349" s="233">
        <v>100</v>
      </c>
      <c r="G349" s="233" t="s">
        <v>1676</v>
      </c>
      <c r="H349" s="233">
        <v>40</v>
      </c>
      <c r="I349" s="233">
        <v>0</v>
      </c>
      <c r="J349" s="233">
        <v>210</v>
      </c>
      <c r="K349" s="233">
        <v>0</v>
      </c>
      <c r="L349" s="234">
        <v>4900</v>
      </c>
    </row>
    <row r="350" spans="1:12" x14ac:dyDescent="0.2">
      <c r="A350" s="337" t="s">
        <v>1216</v>
      </c>
      <c r="B350" s="334" t="s">
        <v>1999</v>
      </c>
      <c r="C350" s="253">
        <v>6930</v>
      </c>
      <c r="D350" s="233">
        <v>6160</v>
      </c>
      <c r="E350" s="233">
        <v>2765</v>
      </c>
      <c r="F350" s="233">
        <v>3395</v>
      </c>
      <c r="G350" s="233">
        <v>30</v>
      </c>
      <c r="H350" s="233">
        <v>0</v>
      </c>
      <c r="I350" s="233">
        <v>6050</v>
      </c>
      <c r="J350" s="233">
        <v>1760</v>
      </c>
      <c r="K350" s="233">
        <v>5170</v>
      </c>
      <c r="L350" s="234">
        <v>5920</v>
      </c>
    </row>
    <row r="351" spans="1:12" x14ac:dyDescent="0.2">
      <c r="A351" s="337" t="s">
        <v>436</v>
      </c>
      <c r="B351" s="334" t="s">
        <v>2000</v>
      </c>
      <c r="C351" s="253">
        <v>120085</v>
      </c>
      <c r="D351" s="233">
        <v>97995</v>
      </c>
      <c r="E351" s="233">
        <v>43090</v>
      </c>
      <c r="F351" s="233">
        <v>54910</v>
      </c>
      <c r="G351" s="233">
        <v>42595</v>
      </c>
      <c r="H351" s="233">
        <v>6675</v>
      </c>
      <c r="I351" s="233">
        <v>36370</v>
      </c>
      <c r="J351" s="233">
        <v>81985</v>
      </c>
      <c r="K351" s="233">
        <v>38100</v>
      </c>
      <c r="L351" s="234">
        <v>216925</v>
      </c>
    </row>
    <row r="352" spans="1:12" x14ac:dyDescent="0.2">
      <c r="A352" s="337" t="s">
        <v>253</v>
      </c>
      <c r="B352" s="334" t="s">
        <v>2001</v>
      </c>
      <c r="C352" s="253">
        <v>179500</v>
      </c>
      <c r="D352" s="233">
        <v>140440</v>
      </c>
      <c r="E352" s="233">
        <v>66025</v>
      </c>
      <c r="F352" s="233">
        <v>74415</v>
      </c>
      <c r="G352" s="233">
        <v>59055</v>
      </c>
      <c r="H352" s="233">
        <v>30040</v>
      </c>
      <c r="I352" s="233">
        <v>41725</v>
      </c>
      <c r="J352" s="233">
        <v>113065</v>
      </c>
      <c r="K352" s="233">
        <v>66435</v>
      </c>
      <c r="L352" s="234">
        <v>276560</v>
      </c>
    </row>
    <row r="353" spans="1:12" x14ac:dyDescent="0.2">
      <c r="A353" s="337" t="s">
        <v>596</v>
      </c>
      <c r="B353" s="334" t="s">
        <v>2002</v>
      </c>
      <c r="C353" s="253">
        <v>2785</v>
      </c>
      <c r="D353" s="233">
        <v>2770</v>
      </c>
      <c r="E353" s="233">
        <v>1215</v>
      </c>
      <c r="F353" s="233">
        <v>1555</v>
      </c>
      <c r="G353" s="233">
        <v>585</v>
      </c>
      <c r="H353" s="233">
        <v>735</v>
      </c>
      <c r="I353" s="233">
        <v>130</v>
      </c>
      <c r="J353" s="233">
        <v>1935</v>
      </c>
      <c r="K353" s="233">
        <v>850</v>
      </c>
      <c r="L353" s="234">
        <v>29520</v>
      </c>
    </row>
    <row r="354" spans="1:12" x14ac:dyDescent="0.2">
      <c r="A354" s="337" t="s">
        <v>1532</v>
      </c>
      <c r="B354" s="334" t="s">
        <v>2003</v>
      </c>
      <c r="C354" s="253">
        <v>140</v>
      </c>
      <c r="D354" s="233">
        <v>140</v>
      </c>
      <c r="E354" s="233">
        <v>45</v>
      </c>
      <c r="F354" s="233">
        <v>90</v>
      </c>
      <c r="G354" s="233" t="s">
        <v>1676</v>
      </c>
      <c r="H354" s="233">
        <v>25</v>
      </c>
      <c r="I354" s="233">
        <v>0</v>
      </c>
      <c r="J354" s="233">
        <v>140</v>
      </c>
      <c r="K354" s="233">
        <v>0</v>
      </c>
      <c r="L354" s="234">
        <v>4025</v>
      </c>
    </row>
    <row r="355" spans="1:12" x14ac:dyDescent="0.2">
      <c r="A355" s="337" t="s">
        <v>608</v>
      </c>
      <c r="B355" s="334" t="s">
        <v>2004</v>
      </c>
      <c r="C355" s="253">
        <v>1100</v>
      </c>
      <c r="D355" s="233">
        <v>1100</v>
      </c>
      <c r="E355" s="233">
        <v>435</v>
      </c>
      <c r="F355" s="233">
        <v>660</v>
      </c>
      <c r="G355" s="233">
        <v>30</v>
      </c>
      <c r="H355" s="233">
        <v>0</v>
      </c>
      <c r="I355" s="233">
        <v>0</v>
      </c>
      <c r="J355" s="233">
        <v>1100</v>
      </c>
      <c r="K355" s="233">
        <v>0</v>
      </c>
      <c r="L355" s="234">
        <v>28520</v>
      </c>
    </row>
    <row r="356" spans="1:12" x14ac:dyDescent="0.2">
      <c r="A356" s="337" t="s">
        <v>418</v>
      </c>
      <c r="B356" s="334" t="s">
        <v>2005</v>
      </c>
      <c r="C356" s="253">
        <v>3945</v>
      </c>
      <c r="D356" s="233">
        <v>3485</v>
      </c>
      <c r="E356" s="233">
        <v>1430</v>
      </c>
      <c r="F356" s="233">
        <v>2050</v>
      </c>
      <c r="G356" s="233">
        <v>1245</v>
      </c>
      <c r="H356" s="233">
        <v>0</v>
      </c>
      <c r="I356" s="233">
        <v>165</v>
      </c>
      <c r="J356" s="233">
        <v>3785</v>
      </c>
      <c r="K356" s="233">
        <v>160</v>
      </c>
      <c r="L356" s="234">
        <v>112350</v>
      </c>
    </row>
    <row r="357" spans="1:12" x14ac:dyDescent="0.2">
      <c r="A357" s="337" t="s">
        <v>788</v>
      </c>
      <c r="B357" s="334" t="s">
        <v>2006</v>
      </c>
      <c r="C357" s="253">
        <v>1720</v>
      </c>
      <c r="D357" s="233">
        <v>1715</v>
      </c>
      <c r="E357" s="233">
        <v>820</v>
      </c>
      <c r="F357" s="233">
        <v>895</v>
      </c>
      <c r="G357" s="233">
        <v>0</v>
      </c>
      <c r="H357" s="233" t="s">
        <v>1676</v>
      </c>
      <c r="I357" s="233">
        <v>1710</v>
      </c>
      <c r="J357" s="233">
        <v>105</v>
      </c>
      <c r="K357" s="233">
        <v>1615</v>
      </c>
      <c r="L357" s="234">
        <v>330</v>
      </c>
    </row>
    <row r="358" spans="1:12" x14ac:dyDescent="0.2">
      <c r="A358" s="337" t="s">
        <v>1330</v>
      </c>
      <c r="B358" s="334" t="s">
        <v>2007</v>
      </c>
      <c r="C358" s="253">
        <v>285</v>
      </c>
      <c r="D358" s="233">
        <v>285</v>
      </c>
      <c r="E358" s="233">
        <v>125</v>
      </c>
      <c r="F358" s="233">
        <v>155</v>
      </c>
      <c r="G358" s="233">
        <v>90</v>
      </c>
      <c r="H358" s="233">
        <v>0</v>
      </c>
      <c r="I358" s="233">
        <v>195</v>
      </c>
      <c r="J358" s="233">
        <v>285</v>
      </c>
      <c r="K358" s="233">
        <v>0</v>
      </c>
      <c r="L358" s="234">
        <v>3655</v>
      </c>
    </row>
    <row r="359" spans="1:12" x14ac:dyDescent="0.2">
      <c r="A359" s="337" t="s">
        <v>207</v>
      </c>
      <c r="B359" s="334" t="s">
        <v>2008</v>
      </c>
      <c r="C359" s="253">
        <v>177435</v>
      </c>
      <c r="D359" s="233">
        <v>149195</v>
      </c>
      <c r="E359" s="233">
        <v>68905</v>
      </c>
      <c r="F359" s="233">
        <v>80290</v>
      </c>
      <c r="G359" s="233">
        <v>54590</v>
      </c>
      <c r="H359" s="233">
        <v>25640</v>
      </c>
      <c r="I359" s="233">
        <v>55895</v>
      </c>
      <c r="J359" s="233">
        <v>111835</v>
      </c>
      <c r="K359" s="233">
        <v>65595</v>
      </c>
      <c r="L359" s="234">
        <v>336160</v>
      </c>
    </row>
    <row r="360" spans="1:12" x14ac:dyDescent="0.2">
      <c r="A360" s="337" t="s">
        <v>1644</v>
      </c>
      <c r="B360" s="334" t="s">
        <v>2009</v>
      </c>
      <c r="C360" s="253">
        <v>176715</v>
      </c>
      <c r="D360" s="233">
        <v>151790</v>
      </c>
      <c r="E360" s="233">
        <v>71775</v>
      </c>
      <c r="F360" s="233">
        <v>80010</v>
      </c>
      <c r="G360" s="233">
        <v>57610</v>
      </c>
      <c r="H360" s="233">
        <v>33305</v>
      </c>
      <c r="I360" s="233">
        <v>51490</v>
      </c>
      <c r="J360" s="233">
        <v>104350</v>
      </c>
      <c r="K360" s="233">
        <v>72370</v>
      </c>
      <c r="L360" s="234">
        <v>355460</v>
      </c>
    </row>
    <row r="361" spans="1:12" x14ac:dyDescent="0.2">
      <c r="A361" s="337" t="s">
        <v>429</v>
      </c>
      <c r="B361" s="334" t="s">
        <v>2010</v>
      </c>
      <c r="C361" s="253">
        <v>91040</v>
      </c>
      <c r="D361" s="233">
        <v>68415</v>
      </c>
      <c r="E361" s="233">
        <v>29875</v>
      </c>
      <c r="F361" s="233">
        <v>38540</v>
      </c>
      <c r="G361" s="233">
        <v>24670</v>
      </c>
      <c r="H361" s="233">
        <v>14710</v>
      </c>
      <c r="I361" s="233">
        <v>21700</v>
      </c>
      <c r="J361" s="233">
        <v>58275</v>
      </c>
      <c r="K361" s="233">
        <v>32765</v>
      </c>
      <c r="L361" s="234">
        <v>169615</v>
      </c>
    </row>
    <row r="362" spans="1:12" x14ac:dyDescent="0.2">
      <c r="A362" s="337" t="s">
        <v>187</v>
      </c>
      <c r="B362" s="334" t="s">
        <v>2011</v>
      </c>
      <c r="C362" s="253">
        <v>2790</v>
      </c>
      <c r="D362" s="233">
        <v>965</v>
      </c>
      <c r="E362" s="233">
        <v>505</v>
      </c>
      <c r="F362" s="233">
        <v>460</v>
      </c>
      <c r="G362" s="233">
        <v>575</v>
      </c>
      <c r="H362" s="233">
        <v>260</v>
      </c>
      <c r="I362" s="233">
        <v>95</v>
      </c>
      <c r="J362" s="233">
        <v>2785</v>
      </c>
      <c r="K362" s="233" t="s">
        <v>1676</v>
      </c>
      <c r="L362" s="234">
        <v>143030</v>
      </c>
    </row>
    <row r="363" spans="1:12" x14ac:dyDescent="0.2">
      <c r="A363" s="337" t="s">
        <v>242</v>
      </c>
      <c r="B363" s="334" t="s">
        <v>2012</v>
      </c>
      <c r="C363" s="253">
        <v>2330</v>
      </c>
      <c r="D363" s="233">
        <v>2085</v>
      </c>
      <c r="E363" s="233">
        <v>1095</v>
      </c>
      <c r="F363" s="233">
        <v>990</v>
      </c>
      <c r="G363" s="233">
        <v>1605</v>
      </c>
      <c r="H363" s="233">
        <v>60</v>
      </c>
      <c r="I363" s="233" t="s">
        <v>1676</v>
      </c>
      <c r="J363" s="233">
        <v>2330</v>
      </c>
      <c r="K363" s="233">
        <v>0</v>
      </c>
      <c r="L363" s="234">
        <v>147225</v>
      </c>
    </row>
    <row r="364" spans="1:12" x14ac:dyDescent="0.2">
      <c r="A364" s="337" t="s">
        <v>47</v>
      </c>
      <c r="B364" s="334" t="s">
        <v>2013</v>
      </c>
      <c r="C364" s="253">
        <v>14745</v>
      </c>
      <c r="D364" s="233">
        <v>13640</v>
      </c>
      <c r="E364" s="233">
        <v>6330</v>
      </c>
      <c r="F364" s="233">
        <v>7300</v>
      </c>
      <c r="G364" s="233">
        <v>0</v>
      </c>
      <c r="H364" s="233" t="s">
        <v>1676</v>
      </c>
      <c r="I364" s="233">
        <v>13635</v>
      </c>
      <c r="J364" s="233">
        <v>1115</v>
      </c>
      <c r="K364" s="233">
        <v>13630</v>
      </c>
      <c r="L364" s="234">
        <v>1875</v>
      </c>
    </row>
    <row r="365" spans="1:12" x14ac:dyDescent="0.2">
      <c r="A365" s="337" t="s">
        <v>368</v>
      </c>
      <c r="B365" s="334" t="s">
        <v>2014</v>
      </c>
      <c r="C365" s="253">
        <v>127520</v>
      </c>
      <c r="D365" s="233">
        <v>104855</v>
      </c>
      <c r="E365" s="233">
        <v>45340</v>
      </c>
      <c r="F365" s="233">
        <v>59510</v>
      </c>
      <c r="G365" s="233">
        <v>41340</v>
      </c>
      <c r="H365" s="233">
        <v>23015</v>
      </c>
      <c r="I365" s="233">
        <v>31395</v>
      </c>
      <c r="J365" s="233">
        <v>79785</v>
      </c>
      <c r="K365" s="233">
        <v>47730</v>
      </c>
      <c r="L365" s="234">
        <v>209775</v>
      </c>
    </row>
    <row r="366" spans="1:12" x14ac:dyDescent="0.2">
      <c r="A366" s="337" t="s">
        <v>217</v>
      </c>
      <c r="B366" s="334" t="s">
        <v>2015</v>
      </c>
      <c r="C366" s="253">
        <v>12160</v>
      </c>
      <c r="D366" s="233">
        <v>10480</v>
      </c>
      <c r="E366" s="233">
        <v>4800</v>
      </c>
      <c r="F366" s="233">
        <v>5680</v>
      </c>
      <c r="G366" s="233">
        <v>3350</v>
      </c>
      <c r="H366" s="233">
        <v>2805</v>
      </c>
      <c r="I366" s="233">
        <v>2105</v>
      </c>
      <c r="J366" s="233">
        <v>8720</v>
      </c>
      <c r="K366" s="233">
        <v>3435</v>
      </c>
      <c r="L366" s="234">
        <v>253760</v>
      </c>
    </row>
    <row r="367" spans="1:12" x14ac:dyDescent="0.2">
      <c r="A367" s="337" t="s">
        <v>216</v>
      </c>
      <c r="B367" s="334" t="s">
        <v>2016</v>
      </c>
      <c r="C367" s="253">
        <v>72305</v>
      </c>
      <c r="D367" s="233">
        <v>60995</v>
      </c>
      <c r="E367" s="233">
        <v>28035</v>
      </c>
      <c r="F367" s="233">
        <v>32950</v>
      </c>
      <c r="G367" s="233">
        <v>31835</v>
      </c>
      <c r="H367" s="233">
        <v>8050</v>
      </c>
      <c r="I367" s="233">
        <v>16080</v>
      </c>
      <c r="J367" s="233">
        <v>50440</v>
      </c>
      <c r="K367" s="233">
        <v>21865</v>
      </c>
      <c r="L367" s="234">
        <v>154705</v>
      </c>
    </row>
    <row r="368" spans="1:12" x14ac:dyDescent="0.2">
      <c r="A368" s="337" t="s">
        <v>1382</v>
      </c>
      <c r="B368" s="334" t="s">
        <v>2017</v>
      </c>
      <c r="C368" s="253">
        <v>1145</v>
      </c>
      <c r="D368" s="233">
        <v>1145</v>
      </c>
      <c r="E368" s="233">
        <v>460</v>
      </c>
      <c r="F368" s="233">
        <v>690</v>
      </c>
      <c r="G368" s="233">
        <v>0</v>
      </c>
      <c r="H368" s="233">
        <v>0</v>
      </c>
      <c r="I368" s="233">
        <v>1145</v>
      </c>
      <c r="J368" s="233">
        <v>0</v>
      </c>
      <c r="K368" s="233">
        <v>1145</v>
      </c>
      <c r="L368" s="234">
        <v>0</v>
      </c>
    </row>
    <row r="369" spans="1:12" x14ac:dyDescent="0.2">
      <c r="A369" s="337" t="s">
        <v>1594</v>
      </c>
      <c r="B369" s="334" t="s">
        <v>2018</v>
      </c>
      <c r="C369" s="253">
        <v>3485</v>
      </c>
      <c r="D369" s="233">
        <v>3485</v>
      </c>
      <c r="E369" s="233">
        <v>1420</v>
      </c>
      <c r="F369" s="233">
        <v>2065</v>
      </c>
      <c r="G369" s="233">
        <v>0</v>
      </c>
      <c r="H369" s="233">
        <v>0</v>
      </c>
      <c r="I369" s="233">
        <v>3485</v>
      </c>
      <c r="J369" s="233">
        <v>0</v>
      </c>
      <c r="K369" s="233">
        <v>3485</v>
      </c>
      <c r="L369" s="234">
        <v>0</v>
      </c>
    </row>
    <row r="370" spans="1:12" x14ac:dyDescent="0.2">
      <c r="A370" s="337" t="s">
        <v>1381</v>
      </c>
      <c r="B370" s="334" t="s">
        <v>2019</v>
      </c>
      <c r="C370" s="253">
        <v>4505</v>
      </c>
      <c r="D370" s="233">
        <v>4505</v>
      </c>
      <c r="E370" s="233">
        <v>1850</v>
      </c>
      <c r="F370" s="233">
        <v>2655</v>
      </c>
      <c r="G370" s="233">
        <v>0</v>
      </c>
      <c r="H370" s="233">
        <v>0</v>
      </c>
      <c r="I370" s="233">
        <v>4505</v>
      </c>
      <c r="J370" s="233">
        <v>0</v>
      </c>
      <c r="K370" s="233">
        <v>4505</v>
      </c>
      <c r="L370" s="234">
        <v>0</v>
      </c>
    </row>
    <row r="371" spans="1:12" x14ac:dyDescent="0.2">
      <c r="A371" s="337" t="s">
        <v>1592</v>
      </c>
      <c r="B371" s="334" t="s">
        <v>2020</v>
      </c>
      <c r="C371" s="253">
        <v>7245</v>
      </c>
      <c r="D371" s="233">
        <v>7245</v>
      </c>
      <c r="E371" s="233">
        <v>3045</v>
      </c>
      <c r="F371" s="233">
        <v>4200</v>
      </c>
      <c r="G371" s="233">
        <v>0</v>
      </c>
      <c r="H371" s="233">
        <v>0</v>
      </c>
      <c r="I371" s="233">
        <v>7245</v>
      </c>
      <c r="J371" s="233">
        <v>0</v>
      </c>
      <c r="K371" s="233">
        <v>7245</v>
      </c>
      <c r="L371" s="234">
        <v>0</v>
      </c>
    </row>
    <row r="372" spans="1:12" x14ac:dyDescent="0.2">
      <c r="A372" s="337" t="s">
        <v>1536</v>
      </c>
      <c r="B372" s="334" t="s">
        <v>2021</v>
      </c>
      <c r="C372" s="253">
        <v>7005</v>
      </c>
      <c r="D372" s="233">
        <v>7005</v>
      </c>
      <c r="E372" s="233">
        <v>2800</v>
      </c>
      <c r="F372" s="233">
        <v>4205</v>
      </c>
      <c r="G372" s="233">
        <v>0</v>
      </c>
      <c r="H372" s="233">
        <v>0</v>
      </c>
      <c r="I372" s="233">
        <v>7005</v>
      </c>
      <c r="J372" s="233" t="s">
        <v>1676</v>
      </c>
      <c r="K372" s="233">
        <v>7005</v>
      </c>
      <c r="L372" s="234">
        <v>50</v>
      </c>
    </row>
    <row r="373" spans="1:12" x14ac:dyDescent="0.2">
      <c r="A373" s="337" t="s">
        <v>584</v>
      </c>
      <c r="B373" s="334" t="s">
        <v>2022</v>
      </c>
      <c r="C373" s="253">
        <v>7675</v>
      </c>
      <c r="D373" s="233">
        <v>7675</v>
      </c>
      <c r="E373" s="233">
        <v>3075</v>
      </c>
      <c r="F373" s="233">
        <v>4600</v>
      </c>
      <c r="G373" s="233">
        <v>0</v>
      </c>
      <c r="H373" s="233">
        <v>0</v>
      </c>
      <c r="I373" s="233">
        <v>7675</v>
      </c>
      <c r="J373" s="233">
        <v>0</v>
      </c>
      <c r="K373" s="233">
        <v>7675</v>
      </c>
      <c r="L373" s="234">
        <v>0</v>
      </c>
    </row>
    <row r="374" spans="1:12" x14ac:dyDescent="0.2">
      <c r="A374" s="337" t="s">
        <v>1537</v>
      </c>
      <c r="B374" s="334" t="s">
        <v>2023</v>
      </c>
      <c r="C374" s="253">
        <v>5835</v>
      </c>
      <c r="D374" s="233">
        <v>5835</v>
      </c>
      <c r="E374" s="233">
        <v>2440</v>
      </c>
      <c r="F374" s="233">
        <v>3395</v>
      </c>
      <c r="G374" s="233">
        <v>0</v>
      </c>
      <c r="H374" s="233">
        <v>0</v>
      </c>
      <c r="I374" s="233">
        <v>5835</v>
      </c>
      <c r="J374" s="233">
        <v>0</v>
      </c>
      <c r="K374" s="233">
        <v>5835</v>
      </c>
      <c r="L374" s="234">
        <v>0</v>
      </c>
    </row>
    <row r="375" spans="1:12" x14ac:dyDescent="0.2">
      <c r="A375" s="337" t="s">
        <v>1619</v>
      </c>
      <c r="B375" s="334" t="s">
        <v>2024</v>
      </c>
      <c r="C375" s="253">
        <v>345</v>
      </c>
      <c r="D375" s="233">
        <v>345</v>
      </c>
      <c r="E375" s="233">
        <v>135</v>
      </c>
      <c r="F375" s="233">
        <v>210</v>
      </c>
      <c r="G375" s="233">
        <v>0</v>
      </c>
      <c r="H375" s="233">
        <v>0</v>
      </c>
      <c r="I375" s="233">
        <v>345</v>
      </c>
      <c r="J375" s="233">
        <v>0</v>
      </c>
      <c r="K375" s="233">
        <v>345</v>
      </c>
      <c r="L375" s="234">
        <v>0</v>
      </c>
    </row>
    <row r="376" spans="1:12" x14ac:dyDescent="0.2">
      <c r="A376" s="337" t="s">
        <v>1616</v>
      </c>
      <c r="B376" s="334" t="s">
        <v>2025</v>
      </c>
      <c r="C376" s="253">
        <v>2165</v>
      </c>
      <c r="D376" s="233">
        <v>2165</v>
      </c>
      <c r="E376" s="233">
        <v>835</v>
      </c>
      <c r="F376" s="233">
        <v>1335</v>
      </c>
      <c r="G376" s="233">
        <v>0</v>
      </c>
      <c r="H376" s="233">
        <v>0</v>
      </c>
      <c r="I376" s="233">
        <v>2165</v>
      </c>
      <c r="J376" s="233">
        <v>0</v>
      </c>
      <c r="K376" s="233">
        <v>2165</v>
      </c>
      <c r="L376" s="234">
        <v>0</v>
      </c>
    </row>
    <row r="377" spans="1:12" x14ac:dyDescent="0.2">
      <c r="A377" s="337" t="s">
        <v>1593</v>
      </c>
      <c r="B377" s="334" t="s">
        <v>2026</v>
      </c>
      <c r="C377" s="253">
        <v>2225</v>
      </c>
      <c r="D377" s="233">
        <v>2225</v>
      </c>
      <c r="E377" s="233">
        <v>965</v>
      </c>
      <c r="F377" s="233">
        <v>1260</v>
      </c>
      <c r="G377" s="233">
        <v>0</v>
      </c>
      <c r="H377" s="233">
        <v>0</v>
      </c>
      <c r="I377" s="233">
        <v>2225</v>
      </c>
      <c r="J377" s="233">
        <v>0</v>
      </c>
      <c r="K377" s="233">
        <v>2225</v>
      </c>
      <c r="L377" s="234">
        <v>0</v>
      </c>
    </row>
    <row r="378" spans="1:12" x14ac:dyDescent="0.2">
      <c r="A378" s="337" t="s">
        <v>1384</v>
      </c>
      <c r="B378" s="334" t="s">
        <v>2027</v>
      </c>
      <c r="C378" s="253">
        <v>6500</v>
      </c>
      <c r="D378" s="233">
        <v>6500</v>
      </c>
      <c r="E378" s="233">
        <v>2555</v>
      </c>
      <c r="F378" s="233">
        <v>3940</v>
      </c>
      <c r="G378" s="233">
        <v>0</v>
      </c>
      <c r="H378" s="233">
        <v>0</v>
      </c>
      <c r="I378" s="233">
        <v>6500</v>
      </c>
      <c r="J378" s="233">
        <v>0</v>
      </c>
      <c r="K378" s="233">
        <v>6500</v>
      </c>
      <c r="L378" s="234">
        <v>0</v>
      </c>
    </row>
    <row r="379" spans="1:12" x14ac:dyDescent="0.2">
      <c r="A379" s="337" t="s">
        <v>1618</v>
      </c>
      <c r="B379" s="334" t="s">
        <v>2028</v>
      </c>
      <c r="C379" s="253">
        <v>905</v>
      </c>
      <c r="D379" s="233">
        <v>905</v>
      </c>
      <c r="E379" s="233">
        <v>370</v>
      </c>
      <c r="F379" s="233">
        <v>535</v>
      </c>
      <c r="G379" s="233">
        <v>0</v>
      </c>
      <c r="H379" s="233">
        <v>0</v>
      </c>
      <c r="I379" s="233">
        <v>905</v>
      </c>
      <c r="J379" s="233">
        <v>0</v>
      </c>
      <c r="K379" s="233">
        <v>905</v>
      </c>
      <c r="L379" s="234">
        <v>0</v>
      </c>
    </row>
    <row r="380" spans="1:12" x14ac:dyDescent="0.2">
      <c r="A380" s="337" t="s">
        <v>1383</v>
      </c>
      <c r="B380" s="334" t="s">
        <v>2029</v>
      </c>
      <c r="C380" s="253">
        <v>2290</v>
      </c>
      <c r="D380" s="233">
        <v>2290</v>
      </c>
      <c r="E380" s="233">
        <v>910</v>
      </c>
      <c r="F380" s="233">
        <v>1375</v>
      </c>
      <c r="G380" s="233">
        <v>0</v>
      </c>
      <c r="H380" s="233">
        <v>0</v>
      </c>
      <c r="I380" s="233">
        <v>2290</v>
      </c>
      <c r="J380" s="233">
        <v>0</v>
      </c>
      <c r="K380" s="233">
        <v>2290</v>
      </c>
      <c r="L380" s="234">
        <v>0</v>
      </c>
    </row>
    <row r="381" spans="1:12" x14ac:dyDescent="0.2">
      <c r="A381" s="337" t="s">
        <v>1615</v>
      </c>
      <c r="B381" s="334" t="s">
        <v>2030</v>
      </c>
      <c r="C381" s="253">
        <v>1690</v>
      </c>
      <c r="D381" s="233">
        <v>1690</v>
      </c>
      <c r="E381" s="233">
        <v>755</v>
      </c>
      <c r="F381" s="233">
        <v>940</v>
      </c>
      <c r="G381" s="233">
        <v>0</v>
      </c>
      <c r="H381" s="233">
        <v>0</v>
      </c>
      <c r="I381" s="233">
        <v>1690</v>
      </c>
      <c r="J381" s="233">
        <v>0</v>
      </c>
      <c r="K381" s="233">
        <v>1690</v>
      </c>
      <c r="L381" s="234">
        <v>0</v>
      </c>
    </row>
    <row r="382" spans="1:12" x14ac:dyDescent="0.2">
      <c r="A382" s="337" t="s">
        <v>1617</v>
      </c>
      <c r="B382" s="334" t="s">
        <v>2031</v>
      </c>
      <c r="C382" s="253">
        <v>445</v>
      </c>
      <c r="D382" s="233">
        <v>445</v>
      </c>
      <c r="E382" s="233">
        <v>175</v>
      </c>
      <c r="F382" s="233">
        <v>270</v>
      </c>
      <c r="G382" s="233">
        <v>0</v>
      </c>
      <c r="H382" s="233">
        <v>0</v>
      </c>
      <c r="I382" s="233">
        <v>445</v>
      </c>
      <c r="J382" s="233">
        <v>0</v>
      </c>
      <c r="K382" s="233">
        <v>445</v>
      </c>
      <c r="L382" s="234">
        <v>0</v>
      </c>
    </row>
    <row r="383" spans="1:12" x14ac:dyDescent="0.2">
      <c r="A383" s="337" t="s">
        <v>1614</v>
      </c>
      <c r="B383" s="334" t="s">
        <v>2032</v>
      </c>
      <c r="C383" s="253">
        <v>1615</v>
      </c>
      <c r="D383" s="233">
        <v>1615</v>
      </c>
      <c r="E383" s="233">
        <v>665</v>
      </c>
      <c r="F383" s="233">
        <v>950</v>
      </c>
      <c r="G383" s="233">
        <v>0</v>
      </c>
      <c r="H383" s="233">
        <v>0</v>
      </c>
      <c r="I383" s="233">
        <v>1615</v>
      </c>
      <c r="J383" s="233">
        <v>0</v>
      </c>
      <c r="K383" s="233">
        <v>1615</v>
      </c>
      <c r="L383" s="234">
        <v>0</v>
      </c>
    </row>
    <row r="384" spans="1:12" x14ac:dyDescent="0.2">
      <c r="A384" s="337" t="s">
        <v>1620</v>
      </c>
      <c r="B384" s="334" t="s">
        <v>2033</v>
      </c>
      <c r="C384" s="253">
        <v>430</v>
      </c>
      <c r="D384" s="233">
        <v>430</v>
      </c>
      <c r="E384" s="233">
        <v>190</v>
      </c>
      <c r="F384" s="233">
        <v>240</v>
      </c>
      <c r="G384" s="233">
        <v>0</v>
      </c>
      <c r="H384" s="233">
        <v>0</v>
      </c>
      <c r="I384" s="233">
        <v>430</v>
      </c>
      <c r="J384" s="233">
        <v>0</v>
      </c>
      <c r="K384" s="233">
        <v>430</v>
      </c>
      <c r="L384" s="234">
        <v>0</v>
      </c>
    </row>
    <row r="385" spans="1:12" x14ac:dyDescent="0.2">
      <c r="A385" s="337" t="s">
        <v>1380</v>
      </c>
      <c r="B385" s="334" t="s">
        <v>2034</v>
      </c>
      <c r="C385" s="253">
        <v>255</v>
      </c>
      <c r="D385" s="233">
        <v>255</v>
      </c>
      <c r="E385" s="233">
        <v>105</v>
      </c>
      <c r="F385" s="233">
        <v>155</v>
      </c>
      <c r="G385" s="233">
        <v>0</v>
      </c>
      <c r="H385" s="233">
        <v>255</v>
      </c>
      <c r="I385" s="233">
        <v>0</v>
      </c>
      <c r="J385" s="233">
        <v>50</v>
      </c>
      <c r="K385" s="233">
        <v>205</v>
      </c>
      <c r="L385" s="234">
        <v>65</v>
      </c>
    </row>
    <row r="386" spans="1:12" x14ac:dyDescent="0.2">
      <c r="A386" s="337" t="s">
        <v>602</v>
      </c>
      <c r="B386" s="334" t="s">
        <v>2035</v>
      </c>
      <c r="C386" s="253">
        <v>2080</v>
      </c>
      <c r="D386" s="233">
        <v>2080</v>
      </c>
      <c r="E386" s="233">
        <v>895</v>
      </c>
      <c r="F386" s="233">
        <v>1185</v>
      </c>
      <c r="G386" s="233">
        <v>0</v>
      </c>
      <c r="H386" s="233">
        <v>2080</v>
      </c>
      <c r="I386" s="233">
        <v>0</v>
      </c>
      <c r="J386" s="233">
        <v>855</v>
      </c>
      <c r="K386" s="233">
        <v>1225</v>
      </c>
      <c r="L386" s="234">
        <v>1770</v>
      </c>
    </row>
    <row r="387" spans="1:12" x14ac:dyDescent="0.2">
      <c r="A387" s="337" t="s">
        <v>291</v>
      </c>
      <c r="B387" s="334" t="s">
        <v>2036</v>
      </c>
      <c r="C387" s="253">
        <v>1600</v>
      </c>
      <c r="D387" s="233">
        <v>1600</v>
      </c>
      <c r="E387" s="233">
        <v>635</v>
      </c>
      <c r="F387" s="233">
        <v>965</v>
      </c>
      <c r="G387" s="233">
        <v>0</v>
      </c>
      <c r="H387" s="233">
        <v>0</v>
      </c>
      <c r="I387" s="233">
        <v>1600</v>
      </c>
      <c r="J387" s="233">
        <v>755</v>
      </c>
      <c r="K387" s="233">
        <v>840</v>
      </c>
      <c r="L387" s="234">
        <v>1490</v>
      </c>
    </row>
    <row r="388" spans="1:12" x14ac:dyDescent="0.2">
      <c r="A388" s="337" t="s">
        <v>286</v>
      </c>
      <c r="B388" s="334" t="s">
        <v>2037</v>
      </c>
      <c r="C388" s="253">
        <v>1885</v>
      </c>
      <c r="D388" s="233">
        <v>1885</v>
      </c>
      <c r="E388" s="233">
        <v>920</v>
      </c>
      <c r="F388" s="233">
        <v>965</v>
      </c>
      <c r="G388" s="233">
        <v>0</v>
      </c>
      <c r="H388" s="233">
        <v>0</v>
      </c>
      <c r="I388" s="233">
        <v>1885</v>
      </c>
      <c r="J388" s="233">
        <v>790</v>
      </c>
      <c r="K388" s="233">
        <v>1100</v>
      </c>
      <c r="L388" s="234">
        <v>1895</v>
      </c>
    </row>
    <row r="389" spans="1:12" x14ac:dyDescent="0.2">
      <c r="A389" s="337" t="s">
        <v>294</v>
      </c>
      <c r="B389" s="334" t="s">
        <v>2038</v>
      </c>
      <c r="C389" s="253">
        <v>1170</v>
      </c>
      <c r="D389" s="233">
        <v>1170</v>
      </c>
      <c r="E389" s="233">
        <v>535</v>
      </c>
      <c r="F389" s="233">
        <v>635</v>
      </c>
      <c r="G389" s="233">
        <v>0</v>
      </c>
      <c r="H389" s="233" t="s">
        <v>1676</v>
      </c>
      <c r="I389" s="233">
        <v>1170</v>
      </c>
      <c r="J389" s="233">
        <v>365</v>
      </c>
      <c r="K389" s="233">
        <v>805</v>
      </c>
      <c r="L389" s="234">
        <v>815</v>
      </c>
    </row>
    <row r="390" spans="1:12" s="157" customFormat="1" x14ac:dyDescent="0.2">
      <c r="A390" s="337" t="s">
        <v>296</v>
      </c>
      <c r="B390" s="334" t="s">
        <v>2039</v>
      </c>
      <c r="C390" s="253">
        <v>765</v>
      </c>
      <c r="D390" s="233">
        <v>765</v>
      </c>
      <c r="E390" s="233">
        <v>395</v>
      </c>
      <c r="F390" s="233">
        <v>365</v>
      </c>
      <c r="G390" s="233">
        <v>0</v>
      </c>
      <c r="H390" s="233">
        <v>0</v>
      </c>
      <c r="I390" s="233">
        <v>765</v>
      </c>
      <c r="J390" s="233">
        <v>425</v>
      </c>
      <c r="K390" s="233">
        <v>340</v>
      </c>
      <c r="L390" s="234">
        <v>1085</v>
      </c>
    </row>
    <row r="391" spans="1:12" x14ac:dyDescent="0.2">
      <c r="A391" s="337" t="s">
        <v>302</v>
      </c>
      <c r="B391" s="334" t="s">
        <v>2040</v>
      </c>
      <c r="C391" s="253">
        <v>3585</v>
      </c>
      <c r="D391" s="233">
        <v>3585</v>
      </c>
      <c r="E391" s="233">
        <v>1745</v>
      </c>
      <c r="F391" s="233">
        <v>1835</v>
      </c>
      <c r="G391" s="233">
        <v>0</v>
      </c>
      <c r="H391" s="233">
        <v>0</v>
      </c>
      <c r="I391" s="233">
        <v>3585</v>
      </c>
      <c r="J391" s="233">
        <v>730</v>
      </c>
      <c r="K391" s="233">
        <v>2855</v>
      </c>
      <c r="L391" s="234">
        <v>1495</v>
      </c>
    </row>
    <row r="392" spans="1:12" x14ac:dyDescent="0.2">
      <c r="A392" s="337" t="s">
        <v>312</v>
      </c>
      <c r="B392" s="334" t="s">
        <v>2041</v>
      </c>
      <c r="C392" s="253">
        <v>1280</v>
      </c>
      <c r="D392" s="233">
        <v>1280</v>
      </c>
      <c r="E392" s="233">
        <v>585</v>
      </c>
      <c r="F392" s="233">
        <v>695</v>
      </c>
      <c r="G392" s="233">
        <v>0</v>
      </c>
      <c r="H392" s="233">
        <v>0</v>
      </c>
      <c r="I392" s="233">
        <v>1280</v>
      </c>
      <c r="J392" s="233">
        <v>275</v>
      </c>
      <c r="K392" s="233">
        <v>1010</v>
      </c>
      <c r="L392" s="234">
        <v>630</v>
      </c>
    </row>
    <row r="393" spans="1:12" x14ac:dyDescent="0.2">
      <c r="A393" s="337" t="s">
        <v>311</v>
      </c>
      <c r="B393" s="334" t="s">
        <v>2042</v>
      </c>
      <c r="C393" s="253">
        <v>1695</v>
      </c>
      <c r="D393" s="233">
        <v>1695</v>
      </c>
      <c r="E393" s="233">
        <v>730</v>
      </c>
      <c r="F393" s="233">
        <v>965</v>
      </c>
      <c r="G393" s="233">
        <v>0</v>
      </c>
      <c r="H393" s="233">
        <v>0</v>
      </c>
      <c r="I393" s="233">
        <v>1695</v>
      </c>
      <c r="J393" s="233">
        <v>235</v>
      </c>
      <c r="K393" s="233">
        <v>1465</v>
      </c>
      <c r="L393" s="234">
        <v>500</v>
      </c>
    </row>
    <row r="394" spans="1:12" x14ac:dyDescent="0.2">
      <c r="A394" s="337" t="s">
        <v>315</v>
      </c>
      <c r="B394" s="334" t="s">
        <v>2043</v>
      </c>
      <c r="C394" s="253">
        <v>3895</v>
      </c>
      <c r="D394" s="233">
        <v>3895</v>
      </c>
      <c r="E394" s="233">
        <v>1570</v>
      </c>
      <c r="F394" s="233">
        <v>2325</v>
      </c>
      <c r="G394" s="233">
        <v>0</v>
      </c>
      <c r="H394" s="233" t="s">
        <v>1676</v>
      </c>
      <c r="I394" s="233">
        <v>3895</v>
      </c>
      <c r="J394" s="233">
        <v>915</v>
      </c>
      <c r="K394" s="233">
        <v>2980</v>
      </c>
      <c r="L394" s="234">
        <v>1700</v>
      </c>
    </row>
    <row r="395" spans="1:12" x14ac:dyDescent="0.2">
      <c r="A395" s="337" t="s">
        <v>314</v>
      </c>
      <c r="B395" s="334" t="s">
        <v>2044</v>
      </c>
      <c r="C395" s="253">
        <v>4910</v>
      </c>
      <c r="D395" s="233">
        <v>4910</v>
      </c>
      <c r="E395" s="233">
        <v>2210</v>
      </c>
      <c r="F395" s="233">
        <v>2705</v>
      </c>
      <c r="G395" s="233">
        <v>0</v>
      </c>
      <c r="H395" s="233">
        <v>0</v>
      </c>
      <c r="I395" s="233">
        <v>4910</v>
      </c>
      <c r="J395" s="233">
        <v>910</v>
      </c>
      <c r="K395" s="233">
        <v>4000</v>
      </c>
      <c r="L395" s="234">
        <v>1970</v>
      </c>
    </row>
    <row r="396" spans="1:12" x14ac:dyDescent="0.2">
      <c r="A396" s="337" t="s">
        <v>289</v>
      </c>
      <c r="B396" s="334" t="s">
        <v>2045</v>
      </c>
      <c r="C396" s="253">
        <v>510</v>
      </c>
      <c r="D396" s="233">
        <v>510</v>
      </c>
      <c r="E396" s="233">
        <v>185</v>
      </c>
      <c r="F396" s="233">
        <v>325</v>
      </c>
      <c r="G396" s="233">
        <v>0</v>
      </c>
      <c r="H396" s="233">
        <v>0</v>
      </c>
      <c r="I396" s="233">
        <v>510</v>
      </c>
      <c r="J396" s="233">
        <v>100</v>
      </c>
      <c r="K396" s="233">
        <v>415</v>
      </c>
      <c r="L396" s="234">
        <v>250</v>
      </c>
    </row>
    <row r="397" spans="1:12" x14ac:dyDescent="0.2">
      <c r="A397" s="337" t="s">
        <v>295</v>
      </c>
      <c r="B397" s="334" t="s">
        <v>2046</v>
      </c>
      <c r="C397" s="253">
        <v>1910</v>
      </c>
      <c r="D397" s="233">
        <v>1910</v>
      </c>
      <c r="E397" s="233">
        <v>875</v>
      </c>
      <c r="F397" s="233">
        <v>1035</v>
      </c>
      <c r="G397" s="233">
        <v>0</v>
      </c>
      <c r="H397" s="233">
        <v>0</v>
      </c>
      <c r="I397" s="233">
        <v>1910</v>
      </c>
      <c r="J397" s="233">
        <v>520</v>
      </c>
      <c r="K397" s="233">
        <v>1390</v>
      </c>
      <c r="L397" s="234">
        <v>1210</v>
      </c>
    </row>
    <row r="398" spans="1:12" x14ac:dyDescent="0.2">
      <c r="A398" s="337" t="s">
        <v>298</v>
      </c>
      <c r="B398" s="334" t="s">
        <v>2047</v>
      </c>
      <c r="C398" s="253">
        <v>1150</v>
      </c>
      <c r="D398" s="233">
        <v>1150</v>
      </c>
      <c r="E398" s="233">
        <v>615</v>
      </c>
      <c r="F398" s="233">
        <v>540</v>
      </c>
      <c r="G398" s="233">
        <v>0</v>
      </c>
      <c r="H398" s="233">
        <v>0</v>
      </c>
      <c r="I398" s="233">
        <v>1150</v>
      </c>
      <c r="J398" s="233">
        <v>350</v>
      </c>
      <c r="K398" s="233">
        <v>805</v>
      </c>
      <c r="L398" s="234">
        <v>800</v>
      </c>
    </row>
    <row r="399" spans="1:12" x14ac:dyDescent="0.2">
      <c r="A399" s="337" t="s">
        <v>317</v>
      </c>
      <c r="B399" s="334" t="s">
        <v>2048</v>
      </c>
      <c r="C399" s="253">
        <v>5130</v>
      </c>
      <c r="D399" s="233">
        <v>5130</v>
      </c>
      <c r="E399" s="233">
        <v>2165</v>
      </c>
      <c r="F399" s="233">
        <v>2965</v>
      </c>
      <c r="G399" s="233">
        <v>0</v>
      </c>
      <c r="H399" s="233" t="s">
        <v>1676</v>
      </c>
      <c r="I399" s="233">
        <v>5130</v>
      </c>
      <c r="J399" s="233">
        <v>1430</v>
      </c>
      <c r="K399" s="233">
        <v>3705</v>
      </c>
      <c r="L399" s="234">
        <v>3215</v>
      </c>
    </row>
    <row r="400" spans="1:12" x14ac:dyDescent="0.2">
      <c r="A400" s="337" t="s">
        <v>305</v>
      </c>
      <c r="B400" s="334" t="s">
        <v>2049</v>
      </c>
      <c r="C400" s="253">
        <v>3045</v>
      </c>
      <c r="D400" s="233">
        <v>3045</v>
      </c>
      <c r="E400" s="233">
        <v>1530</v>
      </c>
      <c r="F400" s="233">
        <v>1510</v>
      </c>
      <c r="G400" s="233">
        <v>0</v>
      </c>
      <c r="H400" s="233">
        <v>0</v>
      </c>
      <c r="I400" s="233">
        <v>3045</v>
      </c>
      <c r="J400" s="233">
        <v>725</v>
      </c>
      <c r="K400" s="233">
        <v>2315</v>
      </c>
      <c r="L400" s="234">
        <v>1600</v>
      </c>
    </row>
    <row r="401" spans="1:12" x14ac:dyDescent="0.2">
      <c r="A401" s="337" t="s">
        <v>301</v>
      </c>
      <c r="B401" s="334" t="s">
        <v>2050</v>
      </c>
      <c r="C401" s="253">
        <v>1275</v>
      </c>
      <c r="D401" s="233">
        <v>1275</v>
      </c>
      <c r="E401" s="233">
        <v>575</v>
      </c>
      <c r="F401" s="233">
        <v>700</v>
      </c>
      <c r="G401" s="233">
        <v>0</v>
      </c>
      <c r="H401" s="233">
        <v>0</v>
      </c>
      <c r="I401" s="233">
        <v>1275</v>
      </c>
      <c r="J401" s="233">
        <v>745</v>
      </c>
      <c r="K401" s="233">
        <v>530</v>
      </c>
      <c r="L401" s="234">
        <v>1985</v>
      </c>
    </row>
    <row r="402" spans="1:12" x14ac:dyDescent="0.2">
      <c r="A402" s="337" t="s">
        <v>300</v>
      </c>
      <c r="B402" s="334" t="s">
        <v>2051</v>
      </c>
      <c r="C402" s="253">
        <v>2315</v>
      </c>
      <c r="D402" s="233">
        <v>2315</v>
      </c>
      <c r="E402" s="233">
        <v>885</v>
      </c>
      <c r="F402" s="233">
        <v>1430</v>
      </c>
      <c r="G402" s="233">
        <v>0</v>
      </c>
      <c r="H402" s="233">
        <v>0</v>
      </c>
      <c r="I402" s="233">
        <v>2315</v>
      </c>
      <c r="J402" s="233">
        <v>880</v>
      </c>
      <c r="K402" s="233">
        <v>1435</v>
      </c>
      <c r="L402" s="234">
        <v>2110</v>
      </c>
    </row>
    <row r="403" spans="1:12" x14ac:dyDescent="0.2">
      <c r="A403" s="337" t="s">
        <v>307</v>
      </c>
      <c r="B403" s="334" t="s">
        <v>2052</v>
      </c>
      <c r="C403" s="253">
        <v>7040</v>
      </c>
      <c r="D403" s="233">
        <v>7040</v>
      </c>
      <c r="E403" s="233">
        <v>3425</v>
      </c>
      <c r="F403" s="233">
        <v>3615</v>
      </c>
      <c r="G403" s="233">
        <v>0</v>
      </c>
      <c r="H403" s="233" t="s">
        <v>1676</v>
      </c>
      <c r="I403" s="233">
        <v>7040</v>
      </c>
      <c r="J403" s="233">
        <v>810</v>
      </c>
      <c r="K403" s="233">
        <v>6230</v>
      </c>
      <c r="L403" s="234">
        <v>1735</v>
      </c>
    </row>
    <row r="404" spans="1:12" x14ac:dyDescent="0.2">
      <c r="A404" s="337" t="s">
        <v>293</v>
      </c>
      <c r="B404" s="334" t="s">
        <v>2053</v>
      </c>
      <c r="C404" s="253">
        <v>4815</v>
      </c>
      <c r="D404" s="233">
        <v>4815</v>
      </c>
      <c r="E404" s="233">
        <v>2175</v>
      </c>
      <c r="F404" s="233">
        <v>2640</v>
      </c>
      <c r="G404" s="233">
        <v>0</v>
      </c>
      <c r="H404" s="233">
        <v>0</v>
      </c>
      <c r="I404" s="233">
        <v>4815</v>
      </c>
      <c r="J404" s="233">
        <v>285</v>
      </c>
      <c r="K404" s="233">
        <v>4525</v>
      </c>
      <c r="L404" s="234">
        <v>640</v>
      </c>
    </row>
    <row r="405" spans="1:12" x14ac:dyDescent="0.2">
      <c r="A405" s="337" t="s">
        <v>304</v>
      </c>
      <c r="B405" s="334" t="s">
        <v>2054</v>
      </c>
      <c r="C405" s="253">
        <v>2005</v>
      </c>
      <c r="D405" s="233">
        <v>2005</v>
      </c>
      <c r="E405" s="233">
        <v>995</v>
      </c>
      <c r="F405" s="233">
        <v>1010</v>
      </c>
      <c r="G405" s="233">
        <v>0</v>
      </c>
      <c r="H405" s="233">
        <v>0</v>
      </c>
      <c r="I405" s="233">
        <v>2005</v>
      </c>
      <c r="J405" s="233">
        <v>400</v>
      </c>
      <c r="K405" s="233">
        <v>1600</v>
      </c>
      <c r="L405" s="234">
        <v>890</v>
      </c>
    </row>
    <row r="406" spans="1:12" x14ac:dyDescent="0.2">
      <c r="A406" s="337" t="s">
        <v>316</v>
      </c>
      <c r="B406" s="334" t="s">
        <v>2055</v>
      </c>
      <c r="C406" s="253">
        <v>2755</v>
      </c>
      <c r="D406" s="233">
        <v>2755</v>
      </c>
      <c r="E406" s="233">
        <v>1345</v>
      </c>
      <c r="F406" s="233">
        <v>1410</v>
      </c>
      <c r="G406" s="233">
        <v>0</v>
      </c>
      <c r="H406" s="233">
        <v>0</v>
      </c>
      <c r="I406" s="233">
        <v>2755</v>
      </c>
      <c r="J406" s="233">
        <v>910</v>
      </c>
      <c r="K406" s="233">
        <v>1840</v>
      </c>
      <c r="L406" s="234">
        <v>1370</v>
      </c>
    </row>
    <row r="407" spans="1:12" x14ac:dyDescent="0.2">
      <c r="A407" s="337" t="s">
        <v>750</v>
      </c>
      <c r="B407" s="334" t="s">
        <v>2056</v>
      </c>
      <c r="C407" s="253">
        <v>935</v>
      </c>
      <c r="D407" s="233">
        <v>935</v>
      </c>
      <c r="E407" s="233">
        <v>380</v>
      </c>
      <c r="F407" s="233">
        <v>550</v>
      </c>
      <c r="G407" s="233">
        <v>0</v>
      </c>
      <c r="H407" s="233">
        <v>0</v>
      </c>
      <c r="I407" s="233">
        <v>935</v>
      </c>
      <c r="J407" s="233">
        <v>195</v>
      </c>
      <c r="K407" s="233">
        <v>740</v>
      </c>
      <c r="L407" s="234">
        <v>310</v>
      </c>
    </row>
    <row r="408" spans="1:12" x14ac:dyDescent="0.2">
      <c r="A408" s="337" t="s">
        <v>303</v>
      </c>
      <c r="B408" s="334" t="s">
        <v>2057</v>
      </c>
      <c r="C408" s="253">
        <v>2240</v>
      </c>
      <c r="D408" s="233">
        <v>2240</v>
      </c>
      <c r="E408" s="233">
        <v>1035</v>
      </c>
      <c r="F408" s="233">
        <v>1205</v>
      </c>
      <c r="G408" s="233">
        <v>0</v>
      </c>
      <c r="H408" s="233">
        <v>0</v>
      </c>
      <c r="I408" s="233">
        <v>2240</v>
      </c>
      <c r="J408" s="233">
        <v>525</v>
      </c>
      <c r="K408" s="233">
        <v>1715</v>
      </c>
      <c r="L408" s="234">
        <v>915</v>
      </c>
    </row>
    <row r="409" spans="1:12" x14ac:dyDescent="0.2">
      <c r="A409" s="337" t="s">
        <v>1541</v>
      </c>
      <c r="B409" s="334" t="s">
        <v>2058</v>
      </c>
      <c r="C409" s="253">
        <v>1295</v>
      </c>
      <c r="D409" s="233">
        <v>1295</v>
      </c>
      <c r="E409" s="233">
        <v>610</v>
      </c>
      <c r="F409" s="233">
        <v>680</v>
      </c>
      <c r="G409" s="233">
        <v>0</v>
      </c>
      <c r="H409" s="233">
        <v>0</v>
      </c>
      <c r="I409" s="233">
        <v>1295</v>
      </c>
      <c r="J409" s="233">
        <v>360</v>
      </c>
      <c r="K409" s="233">
        <v>935</v>
      </c>
      <c r="L409" s="234">
        <v>830</v>
      </c>
    </row>
    <row r="410" spans="1:12" x14ac:dyDescent="0.2">
      <c r="A410" s="337" t="s">
        <v>299</v>
      </c>
      <c r="B410" s="334" t="s">
        <v>2059</v>
      </c>
      <c r="C410" s="253">
        <v>2290</v>
      </c>
      <c r="D410" s="233">
        <v>2290</v>
      </c>
      <c r="E410" s="233">
        <v>975</v>
      </c>
      <c r="F410" s="233">
        <v>1315</v>
      </c>
      <c r="G410" s="233">
        <v>0</v>
      </c>
      <c r="H410" s="233">
        <v>0</v>
      </c>
      <c r="I410" s="233">
        <v>2290</v>
      </c>
      <c r="J410" s="233">
        <v>895</v>
      </c>
      <c r="K410" s="233">
        <v>1395</v>
      </c>
      <c r="L410" s="234">
        <v>2380</v>
      </c>
    </row>
    <row r="411" spans="1:12" x14ac:dyDescent="0.2">
      <c r="A411" s="337" t="s">
        <v>288</v>
      </c>
      <c r="B411" s="334" t="s">
        <v>2060</v>
      </c>
      <c r="C411" s="253">
        <v>1310</v>
      </c>
      <c r="D411" s="233">
        <v>1310</v>
      </c>
      <c r="E411" s="233">
        <v>550</v>
      </c>
      <c r="F411" s="233">
        <v>755</v>
      </c>
      <c r="G411" s="233">
        <v>0</v>
      </c>
      <c r="H411" s="233">
        <v>0</v>
      </c>
      <c r="I411" s="233">
        <v>1310</v>
      </c>
      <c r="J411" s="233">
        <v>575</v>
      </c>
      <c r="K411" s="233">
        <v>730</v>
      </c>
      <c r="L411" s="234">
        <v>1660</v>
      </c>
    </row>
    <row r="412" spans="1:12" x14ac:dyDescent="0.2">
      <c r="A412" s="337" t="s">
        <v>309</v>
      </c>
      <c r="B412" s="334" t="s">
        <v>2061</v>
      </c>
      <c r="C412" s="253">
        <v>2050</v>
      </c>
      <c r="D412" s="233">
        <v>2050</v>
      </c>
      <c r="E412" s="233">
        <v>960</v>
      </c>
      <c r="F412" s="233">
        <v>1090</v>
      </c>
      <c r="G412" s="233">
        <v>0</v>
      </c>
      <c r="H412" s="233">
        <v>0</v>
      </c>
      <c r="I412" s="233">
        <v>2050</v>
      </c>
      <c r="J412" s="233">
        <v>610</v>
      </c>
      <c r="K412" s="233">
        <v>1440</v>
      </c>
      <c r="L412" s="234">
        <v>1240</v>
      </c>
    </row>
    <row r="413" spans="1:12" x14ac:dyDescent="0.2">
      <c r="A413" s="337" t="s">
        <v>285</v>
      </c>
      <c r="B413" s="334" t="s">
        <v>2062</v>
      </c>
      <c r="C413" s="253">
        <v>1915</v>
      </c>
      <c r="D413" s="233">
        <v>1915</v>
      </c>
      <c r="E413" s="233">
        <v>935</v>
      </c>
      <c r="F413" s="233">
        <v>975</v>
      </c>
      <c r="G413" s="233">
        <v>0</v>
      </c>
      <c r="H413" s="233">
        <v>0</v>
      </c>
      <c r="I413" s="233">
        <v>1915</v>
      </c>
      <c r="J413" s="233">
        <v>400</v>
      </c>
      <c r="K413" s="233">
        <v>1510</v>
      </c>
      <c r="L413" s="234">
        <v>770</v>
      </c>
    </row>
    <row r="414" spans="1:12" x14ac:dyDescent="0.2">
      <c r="A414" s="337" t="s">
        <v>287</v>
      </c>
      <c r="B414" s="334" t="s">
        <v>2063</v>
      </c>
      <c r="C414" s="253">
        <v>1230</v>
      </c>
      <c r="D414" s="233">
        <v>1230</v>
      </c>
      <c r="E414" s="233">
        <v>460</v>
      </c>
      <c r="F414" s="233">
        <v>775</v>
      </c>
      <c r="G414" s="233">
        <v>0</v>
      </c>
      <c r="H414" s="233">
        <v>0</v>
      </c>
      <c r="I414" s="233">
        <v>1230</v>
      </c>
      <c r="J414" s="233">
        <v>720</v>
      </c>
      <c r="K414" s="233">
        <v>510</v>
      </c>
      <c r="L414" s="234">
        <v>1850</v>
      </c>
    </row>
    <row r="415" spans="1:12" x14ac:dyDescent="0.2">
      <c r="A415" s="337" t="s">
        <v>1386</v>
      </c>
      <c r="B415" s="334" t="s">
        <v>2064</v>
      </c>
      <c r="C415" s="253">
        <v>370</v>
      </c>
      <c r="D415" s="233">
        <v>370</v>
      </c>
      <c r="E415" s="233">
        <v>225</v>
      </c>
      <c r="F415" s="233">
        <v>150</v>
      </c>
      <c r="G415" s="233">
        <v>0</v>
      </c>
      <c r="H415" s="233">
        <v>0</v>
      </c>
      <c r="I415" s="233">
        <v>370</v>
      </c>
      <c r="J415" s="233">
        <v>65</v>
      </c>
      <c r="K415" s="233">
        <v>305</v>
      </c>
      <c r="L415" s="234">
        <v>130</v>
      </c>
    </row>
    <row r="416" spans="1:12" x14ac:dyDescent="0.2">
      <c r="A416" s="337" t="s">
        <v>11</v>
      </c>
      <c r="B416" s="334" t="s">
        <v>2065</v>
      </c>
      <c r="C416" s="253">
        <v>1585</v>
      </c>
      <c r="D416" s="233">
        <v>1585</v>
      </c>
      <c r="E416" s="233">
        <v>565</v>
      </c>
      <c r="F416" s="233">
        <v>1020</v>
      </c>
      <c r="G416" s="233">
        <v>0</v>
      </c>
      <c r="H416" s="233">
        <v>0</v>
      </c>
      <c r="I416" s="233">
        <v>1585</v>
      </c>
      <c r="J416" s="233">
        <v>500</v>
      </c>
      <c r="K416" s="233">
        <v>1085</v>
      </c>
      <c r="L416" s="234">
        <v>1015</v>
      </c>
    </row>
    <row r="417" spans="1:12" x14ac:dyDescent="0.2">
      <c r="A417" s="337" t="s">
        <v>310</v>
      </c>
      <c r="B417" s="334" t="s">
        <v>2066</v>
      </c>
      <c r="C417" s="253">
        <v>235</v>
      </c>
      <c r="D417" s="233">
        <v>235</v>
      </c>
      <c r="E417" s="233">
        <v>90</v>
      </c>
      <c r="F417" s="233">
        <v>145</v>
      </c>
      <c r="G417" s="233">
        <v>0</v>
      </c>
      <c r="H417" s="233">
        <v>0</v>
      </c>
      <c r="I417" s="233">
        <v>235</v>
      </c>
      <c r="J417" s="233">
        <v>85</v>
      </c>
      <c r="K417" s="233">
        <v>150</v>
      </c>
      <c r="L417" s="234">
        <v>215</v>
      </c>
    </row>
    <row r="418" spans="1:12" x14ac:dyDescent="0.2">
      <c r="A418" s="337" t="s">
        <v>290</v>
      </c>
      <c r="B418" s="334" t="s">
        <v>2067</v>
      </c>
      <c r="C418" s="253">
        <v>495</v>
      </c>
      <c r="D418" s="233">
        <v>495</v>
      </c>
      <c r="E418" s="233">
        <v>230</v>
      </c>
      <c r="F418" s="233">
        <v>265</v>
      </c>
      <c r="G418" s="233">
        <v>0</v>
      </c>
      <c r="H418" s="233">
        <v>0</v>
      </c>
      <c r="I418" s="233">
        <v>495</v>
      </c>
      <c r="J418" s="233">
        <v>70</v>
      </c>
      <c r="K418" s="233">
        <v>420</v>
      </c>
      <c r="L418" s="234">
        <v>105</v>
      </c>
    </row>
    <row r="419" spans="1:12" x14ac:dyDescent="0.2">
      <c r="A419" s="337" t="s">
        <v>306</v>
      </c>
      <c r="B419" s="334" t="s">
        <v>2068</v>
      </c>
      <c r="C419" s="253">
        <v>4285</v>
      </c>
      <c r="D419" s="233">
        <v>4285</v>
      </c>
      <c r="E419" s="233">
        <v>2010</v>
      </c>
      <c r="F419" s="233">
        <v>2275</v>
      </c>
      <c r="G419" s="233">
        <v>0</v>
      </c>
      <c r="H419" s="233" t="s">
        <v>1676</v>
      </c>
      <c r="I419" s="233">
        <v>4280</v>
      </c>
      <c r="J419" s="233">
        <v>1005</v>
      </c>
      <c r="K419" s="233">
        <v>3280</v>
      </c>
      <c r="L419" s="234">
        <v>1775</v>
      </c>
    </row>
    <row r="420" spans="1:12" x14ac:dyDescent="0.2">
      <c r="A420" s="337" t="s">
        <v>292</v>
      </c>
      <c r="B420" s="334" t="s">
        <v>2069</v>
      </c>
      <c r="C420" s="253">
        <v>5250</v>
      </c>
      <c r="D420" s="233">
        <v>5250</v>
      </c>
      <c r="E420" s="233">
        <v>2060</v>
      </c>
      <c r="F420" s="233">
        <v>3190</v>
      </c>
      <c r="G420" s="233">
        <v>0</v>
      </c>
      <c r="H420" s="233">
        <v>0</v>
      </c>
      <c r="I420" s="233">
        <v>5250</v>
      </c>
      <c r="J420" s="233">
        <v>620</v>
      </c>
      <c r="K420" s="233">
        <v>4630</v>
      </c>
      <c r="L420" s="234">
        <v>1350</v>
      </c>
    </row>
    <row r="421" spans="1:12" x14ac:dyDescent="0.2">
      <c r="A421" s="337" t="s">
        <v>308</v>
      </c>
      <c r="B421" s="334" t="s">
        <v>2159</v>
      </c>
      <c r="C421" s="253" t="s">
        <v>1676</v>
      </c>
      <c r="D421" s="233" t="s">
        <v>1676</v>
      </c>
      <c r="E421" s="233" t="s">
        <v>1676</v>
      </c>
      <c r="F421" s="233" t="s">
        <v>1676</v>
      </c>
      <c r="G421" s="233">
        <v>0</v>
      </c>
      <c r="H421" s="233">
        <v>0</v>
      </c>
      <c r="I421" s="233" t="s">
        <v>1676</v>
      </c>
      <c r="J421" s="233">
        <v>0</v>
      </c>
      <c r="K421" s="233" t="s">
        <v>1676</v>
      </c>
      <c r="L421" s="234">
        <v>0</v>
      </c>
    </row>
    <row r="422" spans="1:12" x14ac:dyDescent="0.2">
      <c r="A422" s="337" t="s">
        <v>347</v>
      </c>
      <c r="B422" s="334" t="s">
        <v>2070</v>
      </c>
      <c r="C422" s="253">
        <v>5980</v>
      </c>
      <c r="D422" s="233">
        <v>5980</v>
      </c>
      <c r="E422" s="233">
        <v>2945</v>
      </c>
      <c r="F422" s="233">
        <v>3030</v>
      </c>
      <c r="G422" s="233">
        <v>0</v>
      </c>
      <c r="H422" s="233">
        <v>0</v>
      </c>
      <c r="I422" s="233">
        <v>5980</v>
      </c>
      <c r="J422" s="233">
        <v>1275</v>
      </c>
      <c r="K422" s="233">
        <v>4700</v>
      </c>
      <c r="L422" s="234">
        <v>2605</v>
      </c>
    </row>
    <row r="423" spans="1:12" x14ac:dyDescent="0.2">
      <c r="A423" s="337" t="s">
        <v>427</v>
      </c>
      <c r="B423" s="334" t="s">
        <v>2071</v>
      </c>
      <c r="C423" s="253">
        <v>174920</v>
      </c>
      <c r="D423" s="233">
        <v>136290</v>
      </c>
      <c r="E423" s="233">
        <v>65160</v>
      </c>
      <c r="F423" s="233">
        <v>71115</v>
      </c>
      <c r="G423" s="233">
        <v>54875</v>
      </c>
      <c r="H423" s="233">
        <v>18610</v>
      </c>
      <c r="I423" s="233">
        <v>46745</v>
      </c>
      <c r="J423" s="233">
        <v>124480</v>
      </c>
      <c r="K423" s="233">
        <v>50440</v>
      </c>
      <c r="L423" s="234">
        <v>361525</v>
      </c>
    </row>
    <row r="424" spans="1:12" x14ac:dyDescent="0.2">
      <c r="A424" s="337" t="s">
        <v>379</v>
      </c>
      <c r="B424" s="334" t="s">
        <v>2072</v>
      </c>
      <c r="C424" s="253">
        <v>166870</v>
      </c>
      <c r="D424" s="233">
        <v>126550</v>
      </c>
      <c r="E424" s="233">
        <v>54755</v>
      </c>
      <c r="F424" s="233">
        <v>71790</v>
      </c>
      <c r="G424" s="233">
        <v>56105</v>
      </c>
      <c r="H424" s="233">
        <v>9355</v>
      </c>
      <c r="I424" s="233">
        <v>45490</v>
      </c>
      <c r="J424" s="233">
        <v>118305</v>
      </c>
      <c r="K424" s="233">
        <v>48565</v>
      </c>
      <c r="L424" s="234">
        <v>269750</v>
      </c>
    </row>
    <row r="425" spans="1:12" x14ac:dyDescent="0.2">
      <c r="A425" s="337" t="s">
        <v>589</v>
      </c>
      <c r="B425" s="334" t="s">
        <v>2073</v>
      </c>
      <c r="C425" s="253">
        <v>5850</v>
      </c>
      <c r="D425" s="233">
        <v>5850</v>
      </c>
      <c r="E425" s="233">
        <v>2445</v>
      </c>
      <c r="F425" s="233">
        <v>3395</v>
      </c>
      <c r="G425" s="233">
        <v>0</v>
      </c>
      <c r="H425" s="233">
        <v>0</v>
      </c>
      <c r="I425" s="233">
        <v>5845</v>
      </c>
      <c r="J425" s="233">
        <v>955</v>
      </c>
      <c r="K425" s="233">
        <v>4895</v>
      </c>
      <c r="L425" s="234">
        <v>1645</v>
      </c>
    </row>
    <row r="426" spans="1:12" x14ac:dyDescent="0.2">
      <c r="A426" s="337" t="s">
        <v>1540</v>
      </c>
      <c r="B426" s="334" t="s">
        <v>2074</v>
      </c>
      <c r="C426" s="253">
        <v>300</v>
      </c>
      <c r="D426" s="233">
        <v>300</v>
      </c>
      <c r="E426" s="233">
        <v>115</v>
      </c>
      <c r="F426" s="233">
        <v>185</v>
      </c>
      <c r="G426" s="233" t="s">
        <v>1676</v>
      </c>
      <c r="H426" s="233">
        <v>0</v>
      </c>
      <c r="I426" s="233">
        <v>0</v>
      </c>
      <c r="J426" s="233">
        <v>300</v>
      </c>
      <c r="K426" s="233">
        <v>0</v>
      </c>
      <c r="L426" s="234">
        <v>8400</v>
      </c>
    </row>
    <row r="427" spans="1:12" x14ac:dyDescent="0.2">
      <c r="A427" s="337" t="s">
        <v>559</v>
      </c>
      <c r="B427" s="334" t="s">
        <v>2075</v>
      </c>
      <c r="C427" s="253">
        <v>11035</v>
      </c>
      <c r="D427" s="233">
        <v>9150</v>
      </c>
      <c r="E427" s="233">
        <v>4250</v>
      </c>
      <c r="F427" s="233">
        <v>4900</v>
      </c>
      <c r="G427" s="233">
        <v>0</v>
      </c>
      <c r="H427" s="233">
        <v>0</v>
      </c>
      <c r="I427" s="233">
        <v>9150</v>
      </c>
      <c r="J427" s="233">
        <v>0</v>
      </c>
      <c r="K427" s="233">
        <v>11035</v>
      </c>
      <c r="L427" s="234">
        <v>0</v>
      </c>
    </row>
    <row r="428" spans="1:12" x14ac:dyDescent="0.2">
      <c r="A428" s="337" t="s">
        <v>227</v>
      </c>
      <c r="B428" s="334" t="s">
        <v>2076</v>
      </c>
      <c r="C428" s="253">
        <v>99705</v>
      </c>
      <c r="D428" s="233">
        <v>86295</v>
      </c>
      <c r="E428" s="233">
        <v>38915</v>
      </c>
      <c r="F428" s="233">
        <v>47375</v>
      </c>
      <c r="G428" s="233">
        <v>40440</v>
      </c>
      <c r="H428" s="233">
        <v>8395</v>
      </c>
      <c r="I428" s="233">
        <v>29400</v>
      </c>
      <c r="J428" s="233">
        <v>67960</v>
      </c>
      <c r="K428" s="233">
        <v>31745</v>
      </c>
      <c r="L428" s="234">
        <v>230430</v>
      </c>
    </row>
    <row r="429" spans="1:12" x14ac:dyDescent="0.2">
      <c r="A429" s="337" t="s">
        <v>254</v>
      </c>
      <c r="B429" s="334" t="s">
        <v>2077</v>
      </c>
      <c r="C429" s="253">
        <v>2730</v>
      </c>
      <c r="D429" s="233">
        <v>2445</v>
      </c>
      <c r="E429" s="233">
        <v>1380</v>
      </c>
      <c r="F429" s="233">
        <v>1065</v>
      </c>
      <c r="G429" s="233">
        <v>1435</v>
      </c>
      <c r="H429" s="233">
        <v>0</v>
      </c>
      <c r="I429" s="233">
        <v>300</v>
      </c>
      <c r="J429" s="233">
        <v>2730</v>
      </c>
      <c r="K429" s="233">
        <v>0</v>
      </c>
      <c r="L429" s="234">
        <v>74035</v>
      </c>
    </row>
    <row r="430" spans="1:12" x14ac:dyDescent="0.2">
      <c r="A430" s="337" t="s">
        <v>205</v>
      </c>
      <c r="B430" s="334" t="s">
        <v>2078</v>
      </c>
      <c r="C430" s="253">
        <v>156395</v>
      </c>
      <c r="D430" s="233">
        <v>97160</v>
      </c>
      <c r="E430" s="233">
        <v>43375</v>
      </c>
      <c r="F430" s="233">
        <v>53785</v>
      </c>
      <c r="G430" s="233">
        <v>39450</v>
      </c>
      <c r="H430" s="233">
        <v>7710</v>
      </c>
      <c r="I430" s="233">
        <v>36695</v>
      </c>
      <c r="J430" s="233">
        <v>115350</v>
      </c>
      <c r="K430" s="233">
        <v>41045</v>
      </c>
      <c r="L430" s="234">
        <v>277415</v>
      </c>
    </row>
    <row r="431" spans="1:12" x14ac:dyDescent="0.2">
      <c r="A431" s="337" t="s">
        <v>565</v>
      </c>
      <c r="B431" s="334" t="s">
        <v>2079</v>
      </c>
      <c r="C431" s="253">
        <v>4435</v>
      </c>
      <c r="D431" s="233">
        <v>4415</v>
      </c>
      <c r="E431" s="233">
        <v>1595</v>
      </c>
      <c r="F431" s="233">
        <v>2820</v>
      </c>
      <c r="G431" s="233">
        <v>2260</v>
      </c>
      <c r="H431" s="233">
        <v>970</v>
      </c>
      <c r="I431" s="233" t="s">
        <v>1676</v>
      </c>
      <c r="J431" s="233">
        <v>4435</v>
      </c>
      <c r="K431" s="233">
        <v>0</v>
      </c>
      <c r="L431" s="234">
        <v>110390</v>
      </c>
    </row>
    <row r="432" spans="1:12" x14ac:dyDescent="0.2">
      <c r="A432" s="337" t="s">
        <v>1331</v>
      </c>
      <c r="B432" s="334" t="s">
        <v>2080</v>
      </c>
      <c r="C432" s="253">
        <v>3180</v>
      </c>
      <c r="D432" s="233">
        <v>3155</v>
      </c>
      <c r="E432" s="233">
        <v>1145</v>
      </c>
      <c r="F432" s="233">
        <v>2010</v>
      </c>
      <c r="G432" s="233">
        <v>0</v>
      </c>
      <c r="H432" s="233">
        <v>1545</v>
      </c>
      <c r="I432" s="233">
        <v>1610</v>
      </c>
      <c r="J432" s="233">
        <v>710</v>
      </c>
      <c r="K432" s="233">
        <v>2470</v>
      </c>
      <c r="L432" s="234">
        <v>2625</v>
      </c>
    </row>
    <row r="433" spans="1:12" x14ac:dyDescent="0.2">
      <c r="A433" s="337" t="s">
        <v>236</v>
      </c>
      <c r="B433" s="334" t="s">
        <v>2081</v>
      </c>
      <c r="C433" s="253">
        <v>3320</v>
      </c>
      <c r="D433" s="233">
        <v>2645</v>
      </c>
      <c r="E433" s="233">
        <v>1260</v>
      </c>
      <c r="F433" s="233">
        <v>1380</v>
      </c>
      <c r="G433" s="233">
        <v>1345</v>
      </c>
      <c r="H433" s="233">
        <v>830</v>
      </c>
      <c r="I433" s="233">
        <v>265</v>
      </c>
      <c r="J433" s="233">
        <v>3320</v>
      </c>
      <c r="K433" s="233">
        <v>0</v>
      </c>
      <c r="L433" s="234">
        <v>177665</v>
      </c>
    </row>
    <row r="434" spans="1:12" x14ac:dyDescent="0.2">
      <c r="A434" s="337" t="s">
        <v>1548</v>
      </c>
      <c r="B434" s="334" t="s">
        <v>2082</v>
      </c>
      <c r="C434" s="253">
        <v>300</v>
      </c>
      <c r="D434" s="233">
        <v>300</v>
      </c>
      <c r="E434" s="233">
        <v>175</v>
      </c>
      <c r="F434" s="233">
        <v>125</v>
      </c>
      <c r="G434" s="233">
        <v>0</v>
      </c>
      <c r="H434" s="233">
        <v>0</v>
      </c>
      <c r="I434" s="233">
        <v>300</v>
      </c>
      <c r="J434" s="233">
        <v>0</v>
      </c>
      <c r="K434" s="233">
        <v>300</v>
      </c>
      <c r="L434" s="234">
        <v>0</v>
      </c>
    </row>
    <row r="435" spans="1:12" x14ac:dyDescent="0.2">
      <c r="A435" s="337" t="s">
        <v>452</v>
      </c>
      <c r="B435" s="334" t="s">
        <v>2083</v>
      </c>
      <c r="C435" s="253">
        <v>67145</v>
      </c>
      <c r="D435" s="233">
        <v>53010</v>
      </c>
      <c r="E435" s="233">
        <v>23225</v>
      </c>
      <c r="F435" s="233">
        <v>29785</v>
      </c>
      <c r="G435" s="233">
        <v>27005</v>
      </c>
      <c r="H435" s="233">
        <v>4120</v>
      </c>
      <c r="I435" s="233">
        <v>16460</v>
      </c>
      <c r="J435" s="233">
        <v>49045</v>
      </c>
      <c r="K435" s="233">
        <v>18095</v>
      </c>
      <c r="L435" s="234">
        <v>146840</v>
      </c>
    </row>
    <row r="436" spans="1:12" x14ac:dyDescent="0.2">
      <c r="A436" s="337" t="s">
        <v>375</v>
      </c>
      <c r="B436" s="334" t="s">
        <v>2084</v>
      </c>
      <c r="C436" s="253">
        <v>125070</v>
      </c>
      <c r="D436" s="233">
        <v>100285</v>
      </c>
      <c r="E436" s="233">
        <v>44270</v>
      </c>
      <c r="F436" s="233">
        <v>56010</v>
      </c>
      <c r="G436" s="233">
        <v>39835</v>
      </c>
      <c r="H436" s="233">
        <v>21260</v>
      </c>
      <c r="I436" s="233">
        <v>29445</v>
      </c>
      <c r="J436" s="233">
        <v>82410</v>
      </c>
      <c r="K436" s="233">
        <v>42655</v>
      </c>
      <c r="L436" s="234">
        <v>207480</v>
      </c>
    </row>
    <row r="437" spans="1:12" x14ac:dyDescent="0.2">
      <c r="A437" s="337" t="s">
        <v>1332</v>
      </c>
      <c r="B437" s="334" t="s">
        <v>2085</v>
      </c>
      <c r="C437" s="253">
        <v>255</v>
      </c>
      <c r="D437" s="233">
        <v>255</v>
      </c>
      <c r="E437" s="233">
        <v>110</v>
      </c>
      <c r="F437" s="233">
        <v>145</v>
      </c>
      <c r="G437" s="233" t="s">
        <v>1676</v>
      </c>
      <c r="H437" s="233">
        <v>0</v>
      </c>
      <c r="I437" s="233">
        <v>85</v>
      </c>
      <c r="J437" s="233">
        <v>255</v>
      </c>
      <c r="K437" s="233">
        <v>0</v>
      </c>
      <c r="L437" s="234">
        <v>3975</v>
      </c>
    </row>
    <row r="438" spans="1:12" x14ac:dyDescent="0.2">
      <c r="A438" s="337" t="s">
        <v>1545</v>
      </c>
      <c r="B438" s="334" t="s">
        <v>2086</v>
      </c>
      <c r="C438" s="253">
        <v>8195</v>
      </c>
      <c r="D438" s="233">
        <v>8195</v>
      </c>
      <c r="E438" s="233">
        <v>3735</v>
      </c>
      <c r="F438" s="233">
        <v>4460</v>
      </c>
      <c r="G438" s="233">
        <v>0</v>
      </c>
      <c r="H438" s="233">
        <v>0</v>
      </c>
      <c r="I438" s="233">
        <v>8195</v>
      </c>
      <c r="J438" s="233">
        <v>660</v>
      </c>
      <c r="K438" s="233">
        <v>7535</v>
      </c>
      <c r="L438" s="234">
        <v>1145</v>
      </c>
    </row>
    <row r="439" spans="1:12" x14ac:dyDescent="0.2">
      <c r="A439" s="337" t="s">
        <v>359</v>
      </c>
      <c r="B439" s="334" t="s">
        <v>2087</v>
      </c>
      <c r="C439" s="253">
        <v>75</v>
      </c>
      <c r="D439" s="233">
        <v>75</v>
      </c>
      <c r="E439" s="233">
        <v>45</v>
      </c>
      <c r="F439" s="233">
        <v>30</v>
      </c>
      <c r="G439" s="233">
        <v>0</v>
      </c>
      <c r="H439" s="233">
        <v>0</v>
      </c>
      <c r="I439" s="233">
        <v>75</v>
      </c>
      <c r="J439" s="233" t="s">
        <v>1676</v>
      </c>
      <c r="K439" s="233">
        <v>75</v>
      </c>
      <c r="L439" s="234" t="s">
        <v>1676</v>
      </c>
    </row>
    <row r="440" spans="1:12" x14ac:dyDescent="0.2">
      <c r="A440" s="337" t="s">
        <v>237</v>
      </c>
      <c r="B440" s="334" t="s">
        <v>2088</v>
      </c>
      <c r="C440" s="253">
        <v>680</v>
      </c>
      <c r="D440" s="233">
        <v>550</v>
      </c>
      <c r="E440" s="233">
        <v>320</v>
      </c>
      <c r="F440" s="233">
        <v>225</v>
      </c>
      <c r="G440" s="233">
        <v>280</v>
      </c>
      <c r="H440" s="233">
        <v>180</v>
      </c>
      <c r="I440" s="233">
        <v>65</v>
      </c>
      <c r="J440" s="233">
        <v>680</v>
      </c>
      <c r="K440" s="233">
        <v>0</v>
      </c>
      <c r="L440" s="234">
        <v>19425</v>
      </c>
    </row>
    <row r="441" spans="1:12" x14ac:dyDescent="0.2">
      <c r="A441" s="337" t="s">
        <v>783</v>
      </c>
      <c r="B441" s="334" t="s">
        <v>2089</v>
      </c>
      <c r="C441" s="253">
        <v>1265</v>
      </c>
      <c r="D441" s="233">
        <v>1265</v>
      </c>
      <c r="E441" s="233">
        <v>485</v>
      </c>
      <c r="F441" s="233">
        <v>780</v>
      </c>
      <c r="G441" s="233">
        <v>0</v>
      </c>
      <c r="H441" s="233" t="s">
        <v>1676</v>
      </c>
      <c r="I441" s="233">
        <v>1260</v>
      </c>
      <c r="J441" s="233" t="s">
        <v>1676</v>
      </c>
      <c r="K441" s="233">
        <v>1260</v>
      </c>
      <c r="L441" s="234" t="s">
        <v>1676</v>
      </c>
    </row>
    <row r="442" spans="1:12" x14ac:dyDescent="0.2">
      <c r="A442" s="337" t="s">
        <v>334</v>
      </c>
      <c r="B442" s="334" t="s">
        <v>2090</v>
      </c>
      <c r="C442" s="253">
        <v>2425</v>
      </c>
      <c r="D442" s="233">
        <v>2425</v>
      </c>
      <c r="E442" s="233">
        <v>1095</v>
      </c>
      <c r="F442" s="233">
        <v>1335</v>
      </c>
      <c r="G442" s="233">
        <v>0</v>
      </c>
      <c r="H442" s="233">
        <v>0</v>
      </c>
      <c r="I442" s="233">
        <v>2425</v>
      </c>
      <c r="J442" s="233">
        <v>345</v>
      </c>
      <c r="K442" s="233">
        <v>2080</v>
      </c>
      <c r="L442" s="234">
        <v>750</v>
      </c>
    </row>
    <row r="443" spans="1:12" x14ac:dyDescent="0.2">
      <c r="A443" s="337" t="s">
        <v>1627</v>
      </c>
      <c r="B443" s="334" t="s">
        <v>2091</v>
      </c>
      <c r="C443" s="253">
        <v>15</v>
      </c>
      <c r="D443" s="233">
        <v>15</v>
      </c>
      <c r="E443" s="233">
        <v>10</v>
      </c>
      <c r="F443" s="233">
        <v>10</v>
      </c>
      <c r="G443" s="233">
        <v>0</v>
      </c>
      <c r="H443" s="233">
        <v>0</v>
      </c>
      <c r="I443" s="233">
        <v>15</v>
      </c>
      <c r="J443" s="233">
        <v>15</v>
      </c>
      <c r="K443" s="233">
        <v>0</v>
      </c>
      <c r="L443" s="234">
        <v>0</v>
      </c>
    </row>
    <row r="444" spans="1:12" x14ac:dyDescent="0.2">
      <c r="A444" s="337" t="s">
        <v>383</v>
      </c>
      <c r="B444" s="334" t="s">
        <v>2092</v>
      </c>
      <c r="C444" s="253">
        <v>24245</v>
      </c>
      <c r="D444" s="233">
        <v>24015</v>
      </c>
      <c r="E444" s="233">
        <v>12100</v>
      </c>
      <c r="F444" s="233">
        <v>11895</v>
      </c>
      <c r="G444" s="233">
        <v>6010</v>
      </c>
      <c r="H444" s="233">
        <v>4920</v>
      </c>
      <c r="I444" s="233">
        <v>12970</v>
      </c>
      <c r="J444" s="233">
        <v>10765</v>
      </c>
      <c r="K444" s="233">
        <v>13480</v>
      </c>
      <c r="L444" s="234">
        <v>58020</v>
      </c>
    </row>
    <row r="445" spans="1:12" x14ac:dyDescent="0.2">
      <c r="A445" s="337" t="s">
        <v>403</v>
      </c>
      <c r="B445" s="334" t="s">
        <v>2093</v>
      </c>
      <c r="C445" s="253">
        <v>9145</v>
      </c>
      <c r="D445" s="233">
        <v>9115</v>
      </c>
      <c r="E445" s="233">
        <v>5180</v>
      </c>
      <c r="F445" s="233">
        <v>3935</v>
      </c>
      <c r="G445" s="233">
        <v>1410</v>
      </c>
      <c r="H445" s="233">
        <v>1470</v>
      </c>
      <c r="I445" s="233">
        <v>6220</v>
      </c>
      <c r="J445" s="233">
        <v>3440</v>
      </c>
      <c r="K445" s="233">
        <v>5705</v>
      </c>
      <c r="L445" s="234">
        <v>23065</v>
      </c>
    </row>
    <row r="446" spans="1:12" x14ac:dyDescent="0.2">
      <c r="A446" s="337" t="s">
        <v>745</v>
      </c>
      <c r="B446" s="334" t="s">
        <v>2094</v>
      </c>
      <c r="C446" s="253">
        <v>2040</v>
      </c>
      <c r="D446" s="233">
        <v>1560</v>
      </c>
      <c r="E446" s="233">
        <v>655</v>
      </c>
      <c r="F446" s="233">
        <v>910</v>
      </c>
      <c r="G446" s="233">
        <v>0</v>
      </c>
      <c r="H446" s="233">
        <v>0</v>
      </c>
      <c r="I446" s="233">
        <v>1560</v>
      </c>
      <c r="J446" s="233">
        <v>0</v>
      </c>
      <c r="K446" s="233">
        <v>2040</v>
      </c>
      <c r="L446" s="234">
        <v>0</v>
      </c>
    </row>
    <row r="447" spans="1:12" x14ac:dyDescent="0.2">
      <c r="A447" s="337" t="s">
        <v>454</v>
      </c>
      <c r="B447" s="334" t="s">
        <v>2095</v>
      </c>
      <c r="C447" s="253">
        <v>120305</v>
      </c>
      <c r="D447" s="233">
        <v>105480</v>
      </c>
      <c r="E447" s="233">
        <v>43670</v>
      </c>
      <c r="F447" s="233">
        <v>61810</v>
      </c>
      <c r="G447" s="233">
        <v>38270</v>
      </c>
      <c r="H447" s="233">
        <v>8875</v>
      </c>
      <c r="I447" s="233">
        <v>39635</v>
      </c>
      <c r="J447" s="233">
        <v>77510</v>
      </c>
      <c r="K447" s="233">
        <v>42795</v>
      </c>
      <c r="L447" s="234">
        <v>229660</v>
      </c>
    </row>
    <row r="448" spans="1:12" x14ac:dyDescent="0.2">
      <c r="A448" s="337" t="s">
        <v>372</v>
      </c>
      <c r="B448" s="334" t="s">
        <v>2096</v>
      </c>
      <c r="C448" s="253">
        <v>70705</v>
      </c>
      <c r="D448" s="233">
        <v>64360</v>
      </c>
      <c r="E448" s="233">
        <v>26745</v>
      </c>
      <c r="F448" s="233">
        <v>37615</v>
      </c>
      <c r="G448" s="233">
        <v>26980</v>
      </c>
      <c r="H448" s="233">
        <v>5775</v>
      </c>
      <c r="I448" s="233">
        <v>20555</v>
      </c>
      <c r="J448" s="233">
        <v>47275</v>
      </c>
      <c r="K448" s="233">
        <v>23425</v>
      </c>
      <c r="L448" s="234">
        <v>164245</v>
      </c>
    </row>
    <row r="449" spans="1:12" x14ac:dyDescent="0.2">
      <c r="A449" s="337" t="s">
        <v>50</v>
      </c>
      <c r="B449" s="334" t="s">
        <v>2097</v>
      </c>
      <c r="C449" s="253">
        <v>3295</v>
      </c>
      <c r="D449" s="233">
        <v>3295</v>
      </c>
      <c r="E449" s="233">
        <v>1320</v>
      </c>
      <c r="F449" s="233">
        <v>1975</v>
      </c>
      <c r="G449" s="233">
        <v>0</v>
      </c>
      <c r="H449" s="233">
        <v>0</v>
      </c>
      <c r="I449" s="233">
        <v>3295</v>
      </c>
      <c r="J449" s="233">
        <v>1845</v>
      </c>
      <c r="K449" s="233">
        <v>1450</v>
      </c>
      <c r="L449" s="234">
        <v>4985</v>
      </c>
    </row>
    <row r="450" spans="1:12" x14ac:dyDescent="0.2">
      <c r="A450" s="337" t="s">
        <v>1547</v>
      </c>
      <c r="B450" s="334" t="s">
        <v>2098</v>
      </c>
      <c r="C450" s="253">
        <v>675</v>
      </c>
      <c r="D450" s="233">
        <v>675</v>
      </c>
      <c r="E450" s="233">
        <v>290</v>
      </c>
      <c r="F450" s="233">
        <v>385</v>
      </c>
      <c r="G450" s="233">
        <v>0</v>
      </c>
      <c r="H450" s="233">
        <v>0</v>
      </c>
      <c r="I450" s="233">
        <v>675</v>
      </c>
      <c r="J450" s="233">
        <v>15</v>
      </c>
      <c r="K450" s="233">
        <v>660</v>
      </c>
      <c r="L450" s="234">
        <v>15</v>
      </c>
    </row>
    <row r="451" spans="1:12" x14ac:dyDescent="0.2">
      <c r="A451" s="337" t="s">
        <v>1587</v>
      </c>
      <c r="B451" s="334" t="s">
        <v>2099</v>
      </c>
      <c r="C451" s="253">
        <v>405</v>
      </c>
      <c r="D451" s="233">
        <v>405</v>
      </c>
      <c r="E451" s="233">
        <v>225</v>
      </c>
      <c r="F451" s="233">
        <v>180</v>
      </c>
      <c r="G451" s="233">
        <v>0</v>
      </c>
      <c r="H451" s="233">
        <v>0</v>
      </c>
      <c r="I451" s="233">
        <v>405</v>
      </c>
      <c r="J451" s="233">
        <v>30</v>
      </c>
      <c r="K451" s="233">
        <v>370</v>
      </c>
      <c r="L451" s="234">
        <v>65</v>
      </c>
    </row>
    <row r="452" spans="1:12" x14ac:dyDescent="0.2">
      <c r="A452" s="337" t="s">
        <v>199</v>
      </c>
      <c r="B452" s="334" t="s">
        <v>2100</v>
      </c>
      <c r="C452" s="253">
        <v>275985</v>
      </c>
      <c r="D452" s="233">
        <v>235305</v>
      </c>
      <c r="E452" s="233">
        <v>113970</v>
      </c>
      <c r="F452" s="233">
        <v>121300</v>
      </c>
      <c r="G452" s="233">
        <v>71650</v>
      </c>
      <c r="H452" s="233">
        <v>49570</v>
      </c>
      <c r="I452" s="233">
        <v>96480</v>
      </c>
      <c r="J452" s="233">
        <v>155865</v>
      </c>
      <c r="K452" s="233">
        <v>120120</v>
      </c>
      <c r="L452" s="234">
        <v>508300</v>
      </c>
    </row>
    <row r="453" spans="1:12" x14ac:dyDescent="0.2">
      <c r="A453" s="337" t="s">
        <v>185</v>
      </c>
      <c r="B453" s="334" t="s">
        <v>2101</v>
      </c>
      <c r="C453" s="253">
        <v>88630</v>
      </c>
      <c r="D453" s="233">
        <v>79590</v>
      </c>
      <c r="E453" s="233">
        <v>30130</v>
      </c>
      <c r="F453" s="233">
        <v>49455</v>
      </c>
      <c r="G453" s="233">
        <v>36010</v>
      </c>
      <c r="H453" s="233">
        <v>8650</v>
      </c>
      <c r="I453" s="233">
        <v>18390</v>
      </c>
      <c r="J453" s="233">
        <v>65390</v>
      </c>
      <c r="K453" s="233">
        <v>23240</v>
      </c>
      <c r="L453" s="234">
        <v>168565</v>
      </c>
    </row>
    <row r="454" spans="1:12" x14ac:dyDescent="0.2">
      <c r="A454" s="337" t="s">
        <v>1623</v>
      </c>
      <c r="B454" s="334" t="s">
        <v>2102</v>
      </c>
      <c r="C454" s="253">
        <v>15</v>
      </c>
      <c r="D454" s="233">
        <v>15</v>
      </c>
      <c r="E454" s="233">
        <v>15</v>
      </c>
      <c r="F454" s="233" t="s">
        <v>1676</v>
      </c>
      <c r="G454" s="233">
        <v>0</v>
      </c>
      <c r="H454" s="233">
        <v>0</v>
      </c>
      <c r="I454" s="233">
        <v>15</v>
      </c>
      <c r="J454" s="233">
        <v>15</v>
      </c>
      <c r="K454" s="233">
        <v>0</v>
      </c>
      <c r="L454" s="234">
        <v>20</v>
      </c>
    </row>
    <row r="455" spans="1:12" x14ac:dyDescent="0.2">
      <c r="A455" s="337" t="s">
        <v>391</v>
      </c>
      <c r="B455" s="334" t="s">
        <v>2103</v>
      </c>
      <c r="C455" s="253">
        <v>107420</v>
      </c>
      <c r="D455" s="233">
        <v>90500</v>
      </c>
      <c r="E455" s="233">
        <v>38420</v>
      </c>
      <c r="F455" s="233">
        <v>52080</v>
      </c>
      <c r="G455" s="233">
        <v>36105</v>
      </c>
      <c r="H455" s="233">
        <v>18325</v>
      </c>
      <c r="I455" s="233">
        <v>27190</v>
      </c>
      <c r="J455" s="233">
        <v>66445</v>
      </c>
      <c r="K455" s="233">
        <v>40975</v>
      </c>
      <c r="L455" s="234">
        <v>162435</v>
      </c>
    </row>
    <row r="456" spans="1:12" x14ac:dyDescent="0.2">
      <c r="A456" s="337" t="s">
        <v>441</v>
      </c>
      <c r="B456" s="334" t="s">
        <v>2104</v>
      </c>
      <c r="C456" s="253">
        <v>13950</v>
      </c>
      <c r="D456" s="233">
        <v>13315</v>
      </c>
      <c r="E456" s="233">
        <v>6320</v>
      </c>
      <c r="F456" s="233">
        <v>6995</v>
      </c>
      <c r="G456" s="233">
        <v>275</v>
      </c>
      <c r="H456" s="233">
        <v>1220</v>
      </c>
      <c r="I456" s="233">
        <v>11480</v>
      </c>
      <c r="J456" s="233">
        <v>8485</v>
      </c>
      <c r="K456" s="233">
        <v>5465</v>
      </c>
      <c r="L456" s="234">
        <v>47775</v>
      </c>
    </row>
    <row r="457" spans="1:12" x14ac:dyDescent="0.2">
      <c r="A457" s="337" t="s">
        <v>408</v>
      </c>
      <c r="B457" s="334" t="s">
        <v>2105</v>
      </c>
      <c r="C457" s="253">
        <v>78550</v>
      </c>
      <c r="D457" s="233">
        <v>59895</v>
      </c>
      <c r="E457" s="233">
        <v>26875</v>
      </c>
      <c r="F457" s="233">
        <v>33015</v>
      </c>
      <c r="G457" s="233">
        <v>24180</v>
      </c>
      <c r="H457" s="233">
        <v>7315</v>
      </c>
      <c r="I457" s="233">
        <v>23435</v>
      </c>
      <c r="J457" s="233">
        <v>53030</v>
      </c>
      <c r="K457" s="233">
        <v>25520</v>
      </c>
      <c r="L457" s="234">
        <v>154530</v>
      </c>
    </row>
    <row r="458" spans="1:12" x14ac:dyDescent="0.2">
      <c r="A458" s="337" t="s">
        <v>400</v>
      </c>
      <c r="B458" s="334" t="s">
        <v>2106</v>
      </c>
      <c r="C458" s="253">
        <v>131535</v>
      </c>
      <c r="D458" s="233">
        <v>106455</v>
      </c>
      <c r="E458" s="233">
        <v>52695</v>
      </c>
      <c r="F458" s="233">
        <v>53760</v>
      </c>
      <c r="G458" s="233">
        <v>41045</v>
      </c>
      <c r="H458" s="233">
        <v>25675</v>
      </c>
      <c r="I458" s="233">
        <v>38515</v>
      </c>
      <c r="J458" s="233">
        <v>76850</v>
      </c>
      <c r="K458" s="233">
        <v>54685</v>
      </c>
      <c r="L458" s="234">
        <v>198305</v>
      </c>
    </row>
    <row r="459" spans="1:12" x14ac:dyDescent="0.2">
      <c r="A459" s="337" t="s">
        <v>180</v>
      </c>
      <c r="B459" s="334" t="s">
        <v>2107</v>
      </c>
      <c r="C459" s="253">
        <v>25320</v>
      </c>
      <c r="D459" s="233">
        <v>25320</v>
      </c>
      <c r="E459" s="233">
        <v>12725</v>
      </c>
      <c r="F459" s="233">
        <v>12590</v>
      </c>
      <c r="G459" s="233">
        <v>3150</v>
      </c>
      <c r="H459" s="233">
        <v>9415</v>
      </c>
      <c r="I459" s="233">
        <v>12700</v>
      </c>
      <c r="J459" s="233">
        <v>10240</v>
      </c>
      <c r="K459" s="233">
        <v>15080</v>
      </c>
      <c r="L459" s="234">
        <v>62025</v>
      </c>
    </row>
    <row r="460" spans="1:12" x14ac:dyDescent="0.2">
      <c r="A460" s="337" t="s">
        <v>192</v>
      </c>
      <c r="B460" s="334" t="s">
        <v>2108</v>
      </c>
      <c r="C460" s="253">
        <v>13760</v>
      </c>
      <c r="D460" s="233">
        <v>13760</v>
      </c>
      <c r="E460" s="233">
        <v>6160</v>
      </c>
      <c r="F460" s="233">
        <v>7605</v>
      </c>
      <c r="G460" s="233">
        <v>370</v>
      </c>
      <c r="H460" s="233">
        <v>1760</v>
      </c>
      <c r="I460" s="233">
        <v>11560</v>
      </c>
      <c r="J460" s="233">
        <v>6450</v>
      </c>
      <c r="K460" s="233">
        <v>7315</v>
      </c>
      <c r="L460" s="234">
        <v>27900</v>
      </c>
    </row>
    <row r="461" spans="1:12" x14ac:dyDescent="0.2">
      <c r="A461" s="337" t="s">
        <v>442</v>
      </c>
      <c r="B461" s="334" t="s">
        <v>2109</v>
      </c>
      <c r="C461" s="253">
        <v>148640</v>
      </c>
      <c r="D461" s="233">
        <v>132735</v>
      </c>
      <c r="E461" s="233">
        <v>56775</v>
      </c>
      <c r="F461" s="233">
        <v>75945</v>
      </c>
      <c r="G461" s="233">
        <v>46205</v>
      </c>
      <c r="H461" s="233">
        <v>30145</v>
      </c>
      <c r="I461" s="233">
        <v>39340</v>
      </c>
      <c r="J461" s="233">
        <v>86225</v>
      </c>
      <c r="K461" s="233">
        <v>62415</v>
      </c>
      <c r="L461" s="234">
        <v>304245</v>
      </c>
    </row>
    <row r="462" spans="1:12" x14ac:dyDescent="0.2">
      <c r="A462" s="337" t="s">
        <v>1596</v>
      </c>
      <c r="B462" s="334" t="s">
        <v>2158</v>
      </c>
      <c r="C462" s="253" t="s">
        <v>1676</v>
      </c>
      <c r="D462" s="233" t="s">
        <v>1676</v>
      </c>
      <c r="E462" s="233" t="s">
        <v>1676</v>
      </c>
      <c r="F462" s="233" t="s">
        <v>1676</v>
      </c>
      <c r="G462" s="233">
        <v>0</v>
      </c>
      <c r="H462" s="233">
        <v>0</v>
      </c>
      <c r="I462" s="233" t="s">
        <v>1676</v>
      </c>
      <c r="J462" s="233">
        <v>0</v>
      </c>
      <c r="K462" s="233" t="s">
        <v>1676</v>
      </c>
      <c r="L462" s="234">
        <v>0</v>
      </c>
    </row>
    <row r="463" spans="1:12" x14ac:dyDescent="0.2">
      <c r="A463" s="337" t="s">
        <v>405</v>
      </c>
      <c r="B463" s="334" t="s">
        <v>2110</v>
      </c>
      <c r="C463" s="253">
        <v>12110</v>
      </c>
      <c r="D463" s="233">
        <v>11265</v>
      </c>
      <c r="E463" s="233">
        <v>4880</v>
      </c>
      <c r="F463" s="233">
        <v>6380</v>
      </c>
      <c r="G463" s="233">
        <v>1975</v>
      </c>
      <c r="H463" s="233">
        <v>3850</v>
      </c>
      <c r="I463" s="233">
        <v>5415</v>
      </c>
      <c r="J463" s="233">
        <v>6045</v>
      </c>
      <c r="K463" s="233">
        <v>6065</v>
      </c>
      <c r="L463" s="234">
        <v>56945</v>
      </c>
    </row>
    <row r="464" spans="1:12" x14ac:dyDescent="0.2">
      <c r="A464" s="337" t="s">
        <v>1624</v>
      </c>
      <c r="B464" s="334" t="s">
        <v>2111</v>
      </c>
      <c r="C464" s="253">
        <v>10</v>
      </c>
      <c r="D464" s="233">
        <v>10</v>
      </c>
      <c r="E464" s="233">
        <v>0</v>
      </c>
      <c r="F464" s="233">
        <v>10</v>
      </c>
      <c r="G464" s="233">
        <v>0</v>
      </c>
      <c r="H464" s="233">
        <v>0</v>
      </c>
      <c r="I464" s="233">
        <v>10</v>
      </c>
      <c r="J464" s="233">
        <v>10</v>
      </c>
      <c r="K464" s="233">
        <v>0</v>
      </c>
      <c r="L464" s="234" t="s">
        <v>1676</v>
      </c>
    </row>
    <row r="465" spans="1:12" x14ac:dyDescent="0.2">
      <c r="A465" s="337" t="s">
        <v>594</v>
      </c>
      <c r="B465" s="334" t="s">
        <v>2112</v>
      </c>
      <c r="C465" s="253">
        <v>2095</v>
      </c>
      <c r="D465" s="233">
        <v>2095</v>
      </c>
      <c r="E465" s="233">
        <v>960</v>
      </c>
      <c r="F465" s="233">
        <v>1135</v>
      </c>
      <c r="G465" s="233">
        <v>0</v>
      </c>
      <c r="H465" s="233">
        <v>0</v>
      </c>
      <c r="I465" s="233">
        <v>2095</v>
      </c>
      <c r="J465" s="233">
        <v>15</v>
      </c>
      <c r="K465" s="233">
        <v>2075</v>
      </c>
      <c r="L465" s="234">
        <v>15</v>
      </c>
    </row>
    <row r="466" spans="1:12" x14ac:dyDescent="0.2">
      <c r="A466" s="337" t="s">
        <v>349</v>
      </c>
      <c r="B466" s="334" t="s">
        <v>2113</v>
      </c>
      <c r="C466" s="253">
        <v>12770</v>
      </c>
      <c r="D466" s="233">
        <v>12770</v>
      </c>
      <c r="E466" s="233">
        <v>5890</v>
      </c>
      <c r="F466" s="233">
        <v>6880</v>
      </c>
      <c r="G466" s="233">
        <v>0</v>
      </c>
      <c r="H466" s="233">
        <v>0</v>
      </c>
      <c r="I466" s="233">
        <v>12770</v>
      </c>
      <c r="J466" s="233">
        <v>1395</v>
      </c>
      <c r="K466" s="233">
        <v>11375</v>
      </c>
      <c r="L466" s="234">
        <v>2770</v>
      </c>
    </row>
    <row r="467" spans="1:12" x14ac:dyDescent="0.2">
      <c r="A467" s="337" t="s">
        <v>1212</v>
      </c>
      <c r="B467" s="334" t="s">
        <v>2114</v>
      </c>
      <c r="C467" s="253">
        <v>120</v>
      </c>
      <c r="D467" s="233">
        <v>120</v>
      </c>
      <c r="E467" s="233">
        <v>50</v>
      </c>
      <c r="F467" s="233">
        <v>70</v>
      </c>
      <c r="G467" s="233" t="s">
        <v>1676</v>
      </c>
      <c r="H467" s="233">
        <v>0</v>
      </c>
      <c r="I467" s="233">
        <v>0</v>
      </c>
      <c r="J467" s="233">
        <v>120</v>
      </c>
      <c r="K467" s="233">
        <v>0</v>
      </c>
      <c r="L467" s="234">
        <v>4100</v>
      </c>
    </row>
    <row r="468" spans="1:12" x14ac:dyDescent="0.2">
      <c r="A468" s="337" t="s">
        <v>366</v>
      </c>
      <c r="B468" s="334" t="s">
        <v>2115</v>
      </c>
      <c r="C468" s="253">
        <v>109465</v>
      </c>
      <c r="D468" s="233">
        <v>82685</v>
      </c>
      <c r="E468" s="233">
        <v>37290</v>
      </c>
      <c r="F468" s="233">
        <v>45390</v>
      </c>
      <c r="G468" s="233">
        <v>36985</v>
      </c>
      <c r="H468" s="233">
        <v>13640</v>
      </c>
      <c r="I468" s="233">
        <v>27115</v>
      </c>
      <c r="J468" s="233">
        <v>72140</v>
      </c>
      <c r="K468" s="233">
        <v>37320</v>
      </c>
      <c r="L468" s="234">
        <v>176105</v>
      </c>
    </row>
    <row r="469" spans="1:12" x14ac:dyDescent="0.2">
      <c r="A469" s="337" t="s">
        <v>1213</v>
      </c>
      <c r="B469" s="334" t="s">
        <v>2116</v>
      </c>
      <c r="C469" s="253">
        <v>1275</v>
      </c>
      <c r="D469" s="233">
        <v>1275</v>
      </c>
      <c r="E469" s="233">
        <v>645</v>
      </c>
      <c r="F469" s="233">
        <v>630</v>
      </c>
      <c r="G469" s="233">
        <v>0</v>
      </c>
      <c r="H469" s="233">
        <v>0</v>
      </c>
      <c r="I469" s="233">
        <v>1275</v>
      </c>
      <c r="J469" s="233">
        <v>120</v>
      </c>
      <c r="K469" s="233">
        <v>1150</v>
      </c>
      <c r="L469" s="234">
        <v>445</v>
      </c>
    </row>
    <row r="470" spans="1:12" x14ac:dyDescent="0.2">
      <c r="A470" s="337" t="s">
        <v>553</v>
      </c>
      <c r="B470" s="334" t="s">
        <v>2117</v>
      </c>
      <c r="C470" s="253">
        <v>2560</v>
      </c>
      <c r="D470" s="233">
        <v>2560</v>
      </c>
      <c r="E470" s="233">
        <v>1035</v>
      </c>
      <c r="F470" s="233">
        <v>1525</v>
      </c>
      <c r="G470" s="233">
        <v>0</v>
      </c>
      <c r="H470" s="233">
        <v>0</v>
      </c>
      <c r="I470" s="233">
        <v>2560</v>
      </c>
      <c r="J470" s="233">
        <v>220</v>
      </c>
      <c r="K470" s="233">
        <v>2345</v>
      </c>
      <c r="L470" s="234">
        <v>515</v>
      </c>
    </row>
    <row r="471" spans="1:12" x14ac:dyDescent="0.2">
      <c r="A471" s="337" t="s">
        <v>222</v>
      </c>
      <c r="B471" s="334" t="s">
        <v>2118</v>
      </c>
      <c r="C471" s="253">
        <v>175580</v>
      </c>
      <c r="D471" s="233">
        <v>149230</v>
      </c>
      <c r="E471" s="233">
        <v>67915</v>
      </c>
      <c r="F471" s="233">
        <v>81215</v>
      </c>
      <c r="G471" s="233">
        <v>61750</v>
      </c>
      <c r="H471" s="233">
        <v>21325</v>
      </c>
      <c r="I471" s="233">
        <v>53985</v>
      </c>
      <c r="J471" s="233">
        <v>108445</v>
      </c>
      <c r="K471" s="233">
        <v>67135</v>
      </c>
      <c r="L471" s="234">
        <v>353135</v>
      </c>
    </row>
    <row r="472" spans="1:12" x14ac:dyDescent="0.2">
      <c r="A472" s="337" t="s">
        <v>194</v>
      </c>
      <c r="B472" s="334" t="s">
        <v>2119</v>
      </c>
      <c r="C472" s="253">
        <v>193795</v>
      </c>
      <c r="D472" s="233">
        <v>184035</v>
      </c>
      <c r="E472" s="233">
        <v>84115</v>
      </c>
      <c r="F472" s="233">
        <v>99640</v>
      </c>
      <c r="G472" s="233">
        <v>28350</v>
      </c>
      <c r="H472" s="233">
        <v>60130</v>
      </c>
      <c r="I472" s="233">
        <v>82065</v>
      </c>
      <c r="J472" s="233">
        <v>127730</v>
      </c>
      <c r="K472" s="233">
        <v>66065</v>
      </c>
      <c r="L472" s="234">
        <v>322240</v>
      </c>
    </row>
    <row r="473" spans="1:12" x14ac:dyDescent="0.2">
      <c r="A473" s="337" t="s">
        <v>421</v>
      </c>
      <c r="B473" s="334" t="s">
        <v>2120</v>
      </c>
      <c r="C473" s="253">
        <v>206265</v>
      </c>
      <c r="D473" s="233">
        <v>161395</v>
      </c>
      <c r="E473" s="233">
        <v>77345</v>
      </c>
      <c r="F473" s="233">
        <v>84045</v>
      </c>
      <c r="G473" s="233">
        <v>63075</v>
      </c>
      <c r="H473" s="233">
        <v>37050</v>
      </c>
      <c r="I473" s="233">
        <v>47035</v>
      </c>
      <c r="J473" s="233">
        <v>139970</v>
      </c>
      <c r="K473" s="233">
        <v>66295</v>
      </c>
      <c r="L473" s="234">
        <v>462950</v>
      </c>
    </row>
    <row r="474" spans="1:12" x14ac:dyDescent="0.2">
      <c r="A474" s="337" t="s">
        <v>574</v>
      </c>
      <c r="B474" s="334" t="s">
        <v>2121</v>
      </c>
      <c r="C474" s="253">
        <v>466145</v>
      </c>
      <c r="D474" s="233">
        <v>380425</v>
      </c>
      <c r="E474" s="233">
        <v>176130</v>
      </c>
      <c r="F474" s="233">
        <v>204285</v>
      </c>
      <c r="G474" s="233">
        <v>183930</v>
      </c>
      <c r="H474" s="233">
        <v>64310</v>
      </c>
      <c r="I474" s="233">
        <v>107615</v>
      </c>
      <c r="J474" s="233">
        <v>349200</v>
      </c>
      <c r="K474" s="233">
        <v>116945</v>
      </c>
      <c r="L474" s="234">
        <v>1019170</v>
      </c>
    </row>
    <row r="475" spans="1:12" x14ac:dyDescent="0.2">
      <c r="A475" s="337" t="s">
        <v>365</v>
      </c>
      <c r="B475" s="334" t="s">
        <v>2122</v>
      </c>
      <c r="C475" s="253">
        <v>167420</v>
      </c>
      <c r="D475" s="233">
        <v>144400</v>
      </c>
      <c r="E475" s="233">
        <v>63820</v>
      </c>
      <c r="F475" s="233">
        <v>80505</v>
      </c>
      <c r="G475" s="233">
        <v>48915</v>
      </c>
      <c r="H475" s="233">
        <v>27960</v>
      </c>
      <c r="I475" s="233">
        <v>46985</v>
      </c>
      <c r="J475" s="233">
        <v>105665</v>
      </c>
      <c r="K475" s="233">
        <v>61755</v>
      </c>
      <c r="L475" s="234">
        <v>310155</v>
      </c>
    </row>
    <row r="476" spans="1:12" x14ac:dyDescent="0.2">
      <c r="A476" s="337" t="s">
        <v>438</v>
      </c>
      <c r="B476" s="334" t="s">
        <v>2123</v>
      </c>
      <c r="C476" s="253">
        <v>203490</v>
      </c>
      <c r="D476" s="233">
        <v>173780</v>
      </c>
      <c r="E476" s="233">
        <v>77295</v>
      </c>
      <c r="F476" s="233">
        <v>96485</v>
      </c>
      <c r="G476" s="233">
        <v>63350</v>
      </c>
      <c r="H476" s="233">
        <v>29075</v>
      </c>
      <c r="I476" s="233">
        <v>60060</v>
      </c>
      <c r="J476" s="233">
        <v>126860</v>
      </c>
      <c r="K476" s="233">
        <v>76625</v>
      </c>
      <c r="L476" s="234">
        <v>411750</v>
      </c>
    </row>
    <row r="477" spans="1:12" x14ac:dyDescent="0.2">
      <c r="A477" s="337" t="s">
        <v>202</v>
      </c>
      <c r="B477" s="334" t="s">
        <v>2124</v>
      </c>
      <c r="C477" s="253">
        <v>333710</v>
      </c>
      <c r="D477" s="233">
        <v>256145</v>
      </c>
      <c r="E477" s="233">
        <v>115850</v>
      </c>
      <c r="F477" s="233">
        <v>140295</v>
      </c>
      <c r="G477" s="233">
        <v>100775</v>
      </c>
      <c r="H477" s="233">
        <v>49215</v>
      </c>
      <c r="I477" s="233">
        <v>86105</v>
      </c>
      <c r="J477" s="233">
        <v>213655</v>
      </c>
      <c r="K477" s="233">
        <v>120050</v>
      </c>
      <c r="L477" s="234">
        <v>566375</v>
      </c>
    </row>
    <row r="478" spans="1:12" x14ac:dyDescent="0.2">
      <c r="A478" s="337" t="s">
        <v>223</v>
      </c>
      <c r="B478" s="334" t="s">
        <v>2125</v>
      </c>
      <c r="C478" s="253">
        <v>339015</v>
      </c>
      <c r="D478" s="233">
        <v>272315</v>
      </c>
      <c r="E478" s="233">
        <v>120455</v>
      </c>
      <c r="F478" s="233">
        <v>151855</v>
      </c>
      <c r="G478" s="233">
        <v>100615</v>
      </c>
      <c r="H478" s="233">
        <v>49015</v>
      </c>
      <c r="I478" s="233">
        <v>85305</v>
      </c>
      <c r="J478" s="233">
        <v>224360</v>
      </c>
      <c r="K478" s="233">
        <v>114660</v>
      </c>
      <c r="L478" s="234">
        <v>601095</v>
      </c>
    </row>
    <row r="479" spans="1:12" x14ac:dyDescent="0.2">
      <c r="A479" s="337" t="s">
        <v>209</v>
      </c>
      <c r="B479" s="334" t="s">
        <v>2126</v>
      </c>
      <c r="C479" s="253">
        <v>113680</v>
      </c>
      <c r="D479" s="233">
        <v>93430</v>
      </c>
      <c r="E479" s="233">
        <v>43275</v>
      </c>
      <c r="F479" s="233">
        <v>50155</v>
      </c>
      <c r="G479" s="233">
        <v>38830</v>
      </c>
      <c r="H479" s="233">
        <v>13185</v>
      </c>
      <c r="I479" s="233">
        <v>34215</v>
      </c>
      <c r="J479" s="233">
        <v>71290</v>
      </c>
      <c r="K479" s="233">
        <v>42395</v>
      </c>
      <c r="L479" s="234">
        <v>234925</v>
      </c>
    </row>
    <row r="480" spans="1:12" x14ac:dyDescent="0.2">
      <c r="A480" s="337" t="s">
        <v>430</v>
      </c>
      <c r="B480" s="334" t="s">
        <v>2127</v>
      </c>
      <c r="C480" s="253">
        <v>302465</v>
      </c>
      <c r="D480" s="233">
        <v>237470</v>
      </c>
      <c r="E480" s="233">
        <v>104200</v>
      </c>
      <c r="F480" s="233">
        <v>133240</v>
      </c>
      <c r="G480" s="233">
        <v>102065</v>
      </c>
      <c r="H480" s="233">
        <v>37730</v>
      </c>
      <c r="I480" s="233">
        <v>68995</v>
      </c>
      <c r="J480" s="233">
        <v>209510</v>
      </c>
      <c r="K480" s="233">
        <v>92955</v>
      </c>
      <c r="L480" s="234">
        <v>491405</v>
      </c>
    </row>
    <row r="481" spans="1:12" x14ac:dyDescent="0.2">
      <c r="A481" s="337" t="s">
        <v>437</v>
      </c>
      <c r="B481" s="334" t="s">
        <v>2128</v>
      </c>
      <c r="C481" s="253">
        <v>174730</v>
      </c>
      <c r="D481" s="233">
        <v>133010</v>
      </c>
      <c r="E481" s="233">
        <v>62440</v>
      </c>
      <c r="F481" s="233">
        <v>70565</v>
      </c>
      <c r="G481" s="233">
        <v>53385</v>
      </c>
      <c r="H481" s="233">
        <v>20510</v>
      </c>
      <c r="I481" s="233">
        <v>50570</v>
      </c>
      <c r="J481" s="233">
        <v>116135</v>
      </c>
      <c r="K481" s="233">
        <v>58595</v>
      </c>
      <c r="L481" s="234">
        <v>331095</v>
      </c>
    </row>
    <row r="482" spans="1:12" x14ac:dyDescent="0.2">
      <c r="A482" s="337" t="s">
        <v>784</v>
      </c>
      <c r="B482" s="334" t="s">
        <v>2129</v>
      </c>
      <c r="C482" s="253">
        <v>440</v>
      </c>
      <c r="D482" s="233">
        <v>440</v>
      </c>
      <c r="E482" s="233">
        <v>195</v>
      </c>
      <c r="F482" s="233">
        <v>245</v>
      </c>
      <c r="G482" s="233">
        <v>0</v>
      </c>
      <c r="H482" s="233">
        <v>440</v>
      </c>
      <c r="I482" s="233">
        <v>0</v>
      </c>
      <c r="J482" s="233">
        <v>440</v>
      </c>
      <c r="K482" s="233">
        <v>0</v>
      </c>
      <c r="L482" s="234">
        <v>17065</v>
      </c>
    </row>
    <row r="483" spans="1:12" x14ac:dyDescent="0.2">
      <c r="A483" s="337" t="s">
        <v>377</v>
      </c>
      <c r="B483" s="334" t="s">
        <v>2130</v>
      </c>
      <c r="C483" s="253">
        <v>90830</v>
      </c>
      <c r="D483" s="233">
        <v>73155</v>
      </c>
      <c r="E483" s="233">
        <v>28820</v>
      </c>
      <c r="F483" s="233">
        <v>44335</v>
      </c>
      <c r="G483" s="233">
        <v>37165</v>
      </c>
      <c r="H483" s="233">
        <v>7620</v>
      </c>
      <c r="I483" s="233">
        <v>17625</v>
      </c>
      <c r="J483" s="233">
        <v>69310</v>
      </c>
      <c r="K483" s="233">
        <v>21520</v>
      </c>
      <c r="L483" s="234">
        <v>191755</v>
      </c>
    </row>
    <row r="484" spans="1:12" x14ac:dyDescent="0.2">
      <c r="A484" s="337" t="s">
        <v>1543</v>
      </c>
      <c r="B484" s="334" t="s">
        <v>2131</v>
      </c>
      <c r="C484" s="253">
        <v>530</v>
      </c>
      <c r="D484" s="233">
        <v>530</v>
      </c>
      <c r="E484" s="233">
        <v>200</v>
      </c>
      <c r="F484" s="233">
        <v>330</v>
      </c>
      <c r="G484" s="233">
        <v>25</v>
      </c>
      <c r="H484" s="233">
        <v>0</v>
      </c>
      <c r="I484" s="233">
        <v>0</v>
      </c>
      <c r="J484" s="233">
        <v>530</v>
      </c>
      <c r="K484" s="233">
        <v>0</v>
      </c>
      <c r="L484" s="234">
        <v>12435</v>
      </c>
    </row>
    <row r="485" spans="1:12" x14ac:dyDescent="0.2">
      <c r="A485" s="337" t="s">
        <v>1586</v>
      </c>
      <c r="B485" s="334" t="s">
        <v>2132</v>
      </c>
      <c r="C485" s="253">
        <v>250</v>
      </c>
      <c r="D485" s="233">
        <v>250</v>
      </c>
      <c r="E485" s="233">
        <v>105</v>
      </c>
      <c r="F485" s="233">
        <v>140</v>
      </c>
      <c r="G485" s="233">
        <v>105</v>
      </c>
      <c r="H485" s="233">
        <v>0</v>
      </c>
      <c r="I485" s="233">
        <v>0</v>
      </c>
      <c r="J485" s="233">
        <v>250</v>
      </c>
      <c r="K485" s="233">
        <v>0</v>
      </c>
      <c r="L485" s="234">
        <v>8995</v>
      </c>
    </row>
    <row r="486" spans="1:12" x14ac:dyDescent="0.2">
      <c r="A486" s="337" t="s">
        <v>232</v>
      </c>
      <c r="B486" s="334" t="s">
        <v>2133</v>
      </c>
      <c r="C486" s="253">
        <v>95425</v>
      </c>
      <c r="D486" s="233">
        <v>77055</v>
      </c>
      <c r="E486" s="233">
        <v>33980</v>
      </c>
      <c r="F486" s="233">
        <v>43075</v>
      </c>
      <c r="G486" s="233">
        <v>38475</v>
      </c>
      <c r="H486" s="233">
        <v>8220</v>
      </c>
      <c r="I486" s="233">
        <v>23180</v>
      </c>
      <c r="J486" s="233">
        <v>67965</v>
      </c>
      <c r="K486" s="233">
        <v>27460</v>
      </c>
      <c r="L486" s="234">
        <v>185650</v>
      </c>
    </row>
    <row r="487" spans="1:12" x14ac:dyDescent="0.2">
      <c r="A487" s="337" t="s">
        <v>225</v>
      </c>
      <c r="B487" s="334" t="s">
        <v>2134</v>
      </c>
      <c r="C487" s="253">
        <v>128850</v>
      </c>
      <c r="D487" s="233">
        <v>108225</v>
      </c>
      <c r="E487" s="233">
        <v>49410</v>
      </c>
      <c r="F487" s="233">
        <v>58805</v>
      </c>
      <c r="G487" s="233">
        <v>48155</v>
      </c>
      <c r="H487" s="233">
        <v>8300</v>
      </c>
      <c r="I487" s="233">
        <v>41445</v>
      </c>
      <c r="J487" s="233">
        <v>85715</v>
      </c>
      <c r="K487" s="233">
        <v>43135</v>
      </c>
      <c r="L487" s="234">
        <v>247885</v>
      </c>
    </row>
    <row r="488" spans="1:12" x14ac:dyDescent="0.2">
      <c r="A488" s="337" t="s">
        <v>1552</v>
      </c>
      <c r="B488" s="334" t="s">
        <v>2135</v>
      </c>
      <c r="C488" s="253">
        <v>1360</v>
      </c>
      <c r="D488" s="233">
        <v>1360</v>
      </c>
      <c r="E488" s="233">
        <v>750</v>
      </c>
      <c r="F488" s="233">
        <v>610</v>
      </c>
      <c r="G488" s="233">
        <v>0</v>
      </c>
      <c r="H488" s="233">
        <v>0</v>
      </c>
      <c r="I488" s="233">
        <v>1360</v>
      </c>
      <c r="J488" s="233">
        <v>0</v>
      </c>
      <c r="K488" s="233">
        <v>1360</v>
      </c>
      <c r="L488" s="234">
        <v>0</v>
      </c>
    </row>
    <row r="489" spans="1:12" x14ac:dyDescent="0.2">
      <c r="A489" s="337" t="s">
        <v>1390</v>
      </c>
      <c r="B489" s="334" t="s">
        <v>2136</v>
      </c>
      <c r="C489" s="253">
        <v>295</v>
      </c>
      <c r="D489" s="233">
        <v>295</v>
      </c>
      <c r="E489" s="233">
        <v>165</v>
      </c>
      <c r="F489" s="233">
        <v>130</v>
      </c>
      <c r="G489" s="233">
        <v>0</v>
      </c>
      <c r="H489" s="233">
        <v>0</v>
      </c>
      <c r="I489" s="233">
        <v>295</v>
      </c>
      <c r="J489" s="233">
        <v>0</v>
      </c>
      <c r="K489" s="233">
        <v>295</v>
      </c>
      <c r="L489" s="234">
        <v>0</v>
      </c>
    </row>
    <row r="490" spans="1:12" x14ac:dyDescent="0.2">
      <c r="A490" s="337" t="s">
        <v>350</v>
      </c>
      <c r="B490" s="334" t="s">
        <v>2137</v>
      </c>
      <c r="C490" s="253">
        <v>4925</v>
      </c>
      <c r="D490" s="233">
        <v>4925</v>
      </c>
      <c r="E490" s="233">
        <v>1880</v>
      </c>
      <c r="F490" s="233">
        <v>3045</v>
      </c>
      <c r="G490" s="233">
        <v>0</v>
      </c>
      <c r="H490" s="233">
        <v>0</v>
      </c>
      <c r="I490" s="233">
        <v>4925</v>
      </c>
      <c r="J490" s="233">
        <v>880</v>
      </c>
      <c r="K490" s="233">
        <v>4045</v>
      </c>
      <c r="L490" s="234">
        <v>1600</v>
      </c>
    </row>
    <row r="491" spans="1:12" x14ac:dyDescent="0.2">
      <c r="A491" s="337" t="s">
        <v>416</v>
      </c>
      <c r="B491" s="334" t="s">
        <v>2138</v>
      </c>
      <c r="C491" s="253">
        <v>91875</v>
      </c>
      <c r="D491" s="233">
        <v>63865</v>
      </c>
      <c r="E491" s="233">
        <v>28620</v>
      </c>
      <c r="F491" s="233">
        <v>35240</v>
      </c>
      <c r="G491" s="233">
        <v>27045</v>
      </c>
      <c r="H491" s="233">
        <v>1950</v>
      </c>
      <c r="I491" s="233">
        <v>28990</v>
      </c>
      <c r="J491" s="233">
        <v>64140</v>
      </c>
      <c r="K491" s="233">
        <v>27735</v>
      </c>
      <c r="L491" s="234">
        <v>175650</v>
      </c>
    </row>
    <row r="492" spans="1:12" x14ac:dyDescent="0.2">
      <c r="A492" s="337" t="s">
        <v>1544</v>
      </c>
      <c r="B492" s="334" t="s">
        <v>2139</v>
      </c>
      <c r="C492" s="253">
        <v>630</v>
      </c>
      <c r="D492" s="233">
        <v>630</v>
      </c>
      <c r="E492" s="233">
        <v>325</v>
      </c>
      <c r="F492" s="233">
        <v>305</v>
      </c>
      <c r="G492" s="233">
        <v>0</v>
      </c>
      <c r="H492" s="233">
        <v>0</v>
      </c>
      <c r="I492" s="233">
        <v>630</v>
      </c>
      <c r="J492" s="233">
        <v>0</v>
      </c>
      <c r="K492" s="233">
        <v>630</v>
      </c>
      <c r="L492" s="234">
        <v>0</v>
      </c>
    </row>
    <row r="493" spans="1:12" x14ac:dyDescent="0.2">
      <c r="A493" s="337" t="s">
        <v>567</v>
      </c>
      <c r="B493" s="334" t="s">
        <v>2140</v>
      </c>
      <c r="C493" s="253">
        <v>170995</v>
      </c>
      <c r="D493" s="233">
        <v>138520</v>
      </c>
      <c r="E493" s="233">
        <v>62600</v>
      </c>
      <c r="F493" s="233">
        <v>75915</v>
      </c>
      <c r="G493" s="233">
        <v>62685</v>
      </c>
      <c r="H493" s="233">
        <v>15155</v>
      </c>
      <c r="I493" s="233">
        <v>49640</v>
      </c>
      <c r="J493" s="233">
        <v>112580</v>
      </c>
      <c r="K493" s="233">
        <v>58415</v>
      </c>
      <c r="L493" s="234">
        <v>344905</v>
      </c>
    </row>
    <row r="494" spans="1:12" x14ac:dyDescent="0.2">
      <c r="A494" s="337" t="s">
        <v>363</v>
      </c>
      <c r="B494" s="334" t="s">
        <v>2141</v>
      </c>
      <c r="C494" s="253">
        <v>43490</v>
      </c>
      <c r="D494" s="233">
        <v>29870</v>
      </c>
      <c r="E494" s="233">
        <v>14350</v>
      </c>
      <c r="F494" s="233">
        <v>15520</v>
      </c>
      <c r="G494" s="233">
        <v>14465</v>
      </c>
      <c r="H494" s="233">
        <v>4765</v>
      </c>
      <c r="I494" s="233">
        <v>10245</v>
      </c>
      <c r="J494" s="233">
        <v>29525</v>
      </c>
      <c r="K494" s="233">
        <v>13965</v>
      </c>
      <c r="L494" s="234">
        <v>101290</v>
      </c>
    </row>
    <row r="495" spans="1:12" x14ac:dyDescent="0.2">
      <c r="A495" s="337" t="s">
        <v>805</v>
      </c>
      <c r="B495" s="334" t="s">
        <v>2142</v>
      </c>
      <c r="C495" s="253">
        <v>835</v>
      </c>
      <c r="D495" s="233">
        <v>835</v>
      </c>
      <c r="E495" s="233">
        <v>460</v>
      </c>
      <c r="F495" s="233">
        <v>375</v>
      </c>
      <c r="G495" s="233">
        <v>0</v>
      </c>
      <c r="H495" s="233">
        <v>0</v>
      </c>
      <c r="I495" s="233">
        <v>835</v>
      </c>
      <c r="J495" s="233">
        <v>0</v>
      </c>
      <c r="K495" s="233">
        <v>835</v>
      </c>
      <c r="L495" s="234">
        <v>0</v>
      </c>
    </row>
    <row r="496" spans="1:12" x14ac:dyDescent="0.2">
      <c r="A496" s="337" t="s">
        <v>439</v>
      </c>
      <c r="B496" s="334" t="s">
        <v>2143</v>
      </c>
      <c r="C496" s="253">
        <v>54465</v>
      </c>
      <c r="D496" s="233">
        <v>44965</v>
      </c>
      <c r="E496" s="233">
        <v>18140</v>
      </c>
      <c r="F496" s="233">
        <v>26815</v>
      </c>
      <c r="G496" s="233">
        <v>16355</v>
      </c>
      <c r="H496" s="233">
        <v>6615</v>
      </c>
      <c r="I496" s="233">
        <v>16855</v>
      </c>
      <c r="J496" s="233">
        <v>33255</v>
      </c>
      <c r="K496" s="233">
        <v>21210</v>
      </c>
      <c r="L496" s="234">
        <v>107965</v>
      </c>
    </row>
    <row r="497" spans="1:13" x14ac:dyDescent="0.2">
      <c r="A497" s="337" t="s">
        <v>563</v>
      </c>
      <c r="B497" s="334" t="s">
        <v>2144</v>
      </c>
      <c r="C497" s="253">
        <v>6260</v>
      </c>
      <c r="D497" s="233">
        <v>4890</v>
      </c>
      <c r="E497" s="233">
        <v>2275</v>
      </c>
      <c r="F497" s="233">
        <v>2615</v>
      </c>
      <c r="G497" s="233">
        <v>0</v>
      </c>
      <c r="H497" s="233">
        <v>0</v>
      </c>
      <c r="I497" s="233">
        <v>4890</v>
      </c>
      <c r="J497" s="233">
        <v>0</v>
      </c>
      <c r="K497" s="233">
        <v>6260</v>
      </c>
      <c r="L497" s="234">
        <v>0</v>
      </c>
    </row>
    <row r="498" spans="1:13" x14ac:dyDescent="0.2">
      <c r="A498" s="337" t="s">
        <v>1584</v>
      </c>
      <c r="B498" s="334" t="s">
        <v>2145</v>
      </c>
      <c r="C498" s="253">
        <v>305</v>
      </c>
      <c r="D498" s="233">
        <v>305</v>
      </c>
      <c r="E498" s="233">
        <v>135</v>
      </c>
      <c r="F498" s="233">
        <v>170</v>
      </c>
      <c r="G498" s="233" t="s">
        <v>1676</v>
      </c>
      <c r="H498" s="233">
        <v>0</v>
      </c>
      <c r="I498" s="233">
        <v>0</v>
      </c>
      <c r="J498" s="233">
        <v>305</v>
      </c>
      <c r="K498" s="233">
        <v>0</v>
      </c>
      <c r="L498" s="234">
        <v>13110</v>
      </c>
    </row>
    <row r="499" spans="1:13" x14ac:dyDescent="0.2">
      <c r="A499" s="337" t="s">
        <v>1211</v>
      </c>
      <c r="B499" s="334" t="s">
        <v>2146</v>
      </c>
      <c r="C499" s="253">
        <v>95</v>
      </c>
      <c r="D499" s="233">
        <v>95</v>
      </c>
      <c r="E499" s="233">
        <v>50</v>
      </c>
      <c r="F499" s="233">
        <v>45</v>
      </c>
      <c r="G499" s="233">
        <v>0</v>
      </c>
      <c r="H499" s="233">
        <v>95</v>
      </c>
      <c r="I499" s="233">
        <v>0</v>
      </c>
      <c r="J499" s="233">
        <v>0</v>
      </c>
      <c r="K499" s="233">
        <v>95</v>
      </c>
      <c r="L499" s="234">
        <v>0</v>
      </c>
    </row>
    <row r="500" spans="1:13" x14ac:dyDescent="0.2">
      <c r="A500" s="337" t="s">
        <v>351</v>
      </c>
      <c r="B500" s="334" t="s">
        <v>2147</v>
      </c>
      <c r="C500" s="253">
        <v>2905</v>
      </c>
      <c r="D500" s="233">
        <v>2905</v>
      </c>
      <c r="E500" s="233">
        <v>1425</v>
      </c>
      <c r="F500" s="233">
        <v>1475</v>
      </c>
      <c r="G500" s="233">
        <v>0</v>
      </c>
      <c r="H500" s="233">
        <v>0</v>
      </c>
      <c r="I500" s="233">
        <v>2905</v>
      </c>
      <c r="J500" s="233">
        <v>800</v>
      </c>
      <c r="K500" s="233">
        <v>2100</v>
      </c>
      <c r="L500" s="234">
        <v>2080</v>
      </c>
    </row>
    <row r="501" spans="1:13" x14ac:dyDescent="0.2">
      <c r="A501" s="337" t="s">
        <v>378</v>
      </c>
      <c r="B501" s="334" t="s">
        <v>2148</v>
      </c>
      <c r="C501" s="253">
        <v>146595</v>
      </c>
      <c r="D501" s="233">
        <v>107810</v>
      </c>
      <c r="E501" s="233">
        <v>46645</v>
      </c>
      <c r="F501" s="233">
        <v>61165</v>
      </c>
      <c r="G501" s="233">
        <v>46150</v>
      </c>
      <c r="H501" s="233">
        <v>10085</v>
      </c>
      <c r="I501" s="233">
        <v>40480</v>
      </c>
      <c r="J501" s="233">
        <v>102685</v>
      </c>
      <c r="K501" s="233">
        <v>43915</v>
      </c>
      <c r="L501" s="234">
        <v>314080</v>
      </c>
    </row>
    <row r="502" spans="1:13" x14ac:dyDescent="0.2">
      <c r="A502" s="337" t="s">
        <v>1542</v>
      </c>
      <c r="B502" s="334" t="s">
        <v>2149</v>
      </c>
      <c r="C502" s="253">
        <v>335</v>
      </c>
      <c r="D502" s="233">
        <v>335</v>
      </c>
      <c r="E502" s="233">
        <v>110</v>
      </c>
      <c r="F502" s="233">
        <v>225</v>
      </c>
      <c r="G502" s="233">
        <v>15</v>
      </c>
      <c r="H502" s="233" t="s">
        <v>1676</v>
      </c>
      <c r="I502" s="233">
        <v>0</v>
      </c>
      <c r="J502" s="233">
        <v>335</v>
      </c>
      <c r="K502" s="233">
        <v>0</v>
      </c>
      <c r="L502" s="234">
        <v>7215</v>
      </c>
    </row>
    <row r="503" spans="1:13" x14ac:dyDescent="0.2">
      <c r="A503" s="337" t="s">
        <v>352</v>
      </c>
      <c r="B503" s="334" t="s">
        <v>2150</v>
      </c>
      <c r="C503" s="253">
        <v>9425</v>
      </c>
      <c r="D503" s="233">
        <v>9425</v>
      </c>
      <c r="E503" s="233">
        <v>4085</v>
      </c>
      <c r="F503" s="233">
        <v>5340</v>
      </c>
      <c r="G503" s="233">
        <v>0</v>
      </c>
      <c r="H503" s="233">
        <v>0</v>
      </c>
      <c r="I503" s="233">
        <v>9425</v>
      </c>
      <c r="J503" s="233">
        <v>1500</v>
      </c>
      <c r="K503" s="233">
        <v>7930</v>
      </c>
      <c r="L503" s="234">
        <v>3110</v>
      </c>
    </row>
    <row r="504" spans="1:13" x14ac:dyDescent="0.2">
      <c r="A504" s="337" t="s">
        <v>360</v>
      </c>
      <c r="B504" s="334" t="s">
        <v>2151</v>
      </c>
      <c r="C504" s="253">
        <v>6600</v>
      </c>
      <c r="D504" s="233">
        <v>6600</v>
      </c>
      <c r="E504" s="233">
        <v>3055</v>
      </c>
      <c r="F504" s="233">
        <v>3540</v>
      </c>
      <c r="G504" s="233">
        <v>0</v>
      </c>
      <c r="H504" s="233">
        <v>0</v>
      </c>
      <c r="I504" s="233">
        <v>6600</v>
      </c>
      <c r="J504" s="233">
        <v>1065</v>
      </c>
      <c r="K504" s="233">
        <v>5535</v>
      </c>
      <c r="L504" s="234">
        <v>2645</v>
      </c>
    </row>
    <row r="505" spans="1:13" x14ac:dyDescent="0.2">
      <c r="A505" s="337" t="s">
        <v>575</v>
      </c>
      <c r="B505" s="334" t="s">
        <v>2152</v>
      </c>
      <c r="C505" s="253">
        <v>197240</v>
      </c>
      <c r="D505" s="233">
        <v>160770</v>
      </c>
      <c r="E505" s="233">
        <v>74530</v>
      </c>
      <c r="F505" s="233">
        <v>86240</v>
      </c>
      <c r="G505" s="233">
        <v>55610</v>
      </c>
      <c r="H505" s="233">
        <v>38045</v>
      </c>
      <c r="I505" s="233">
        <v>55190</v>
      </c>
      <c r="J505" s="233">
        <v>111955</v>
      </c>
      <c r="K505" s="233">
        <v>85280</v>
      </c>
      <c r="L505" s="234">
        <v>298680</v>
      </c>
    </row>
    <row r="506" spans="1:13" x14ac:dyDescent="0.2">
      <c r="A506" s="337" t="s">
        <v>595</v>
      </c>
      <c r="B506" s="334" t="s">
        <v>2153</v>
      </c>
      <c r="C506" s="253">
        <v>7955</v>
      </c>
      <c r="D506" s="233">
        <v>7385</v>
      </c>
      <c r="E506" s="233">
        <v>3875</v>
      </c>
      <c r="F506" s="233">
        <v>3510</v>
      </c>
      <c r="G506" s="233">
        <v>1705</v>
      </c>
      <c r="H506" s="233">
        <v>3075</v>
      </c>
      <c r="I506" s="233">
        <v>0</v>
      </c>
      <c r="J506" s="233">
        <v>7955</v>
      </c>
      <c r="K506" s="233">
        <v>0</v>
      </c>
      <c r="L506" s="234">
        <v>139265</v>
      </c>
    </row>
    <row r="507" spans="1:13" x14ac:dyDescent="0.2">
      <c r="A507" s="337" t="s">
        <v>191</v>
      </c>
      <c r="B507" s="334" t="s">
        <v>2154</v>
      </c>
      <c r="C507" s="253">
        <v>96165</v>
      </c>
      <c r="D507" s="233">
        <v>83440</v>
      </c>
      <c r="E507" s="233">
        <v>38350</v>
      </c>
      <c r="F507" s="233">
        <v>45090</v>
      </c>
      <c r="G507" s="233">
        <v>33145</v>
      </c>
      <c r="H507" s="233">
        <v>12095</v>
      </c>
      <c r="I507" s="233">
        <v>33405</v>
      </c>
      <c r="J507" s="233">
        <v>58105</v>
      </c>
      <c r="K507" s="233">
        <v>38060</v>
      </c>
      <c r="L507" s="234">
        <v>162920</v>
      </c>
    </row>
    <row r="508" spans="1:13" x14ac:dyDescent="0.2">
      <c r="A508" s="337" t="s">
        <v>444</v>
      </c>
      <c r="B508" s="334" t="s">
        <v>2155</v>
      </c>
      <c r="C508" s="253">
        <v>76600</v>
      </c>
      <c r="D508" s="233">
        <v>63160</v>
      </c>
      <c r="E508" s="233">
        <v>29480</v>
      </c>
      <c r="F508" s="233">
        <v>33680</v>
      </c>
      <c r="G508" s="233">
        <v>25160</v>
      </c>
      <c r="H508" s="233">
        <v>7255</v>
      </c>
      <c r="I508" s="233">
        <v>26905</v>
      </c>
      <c r="J508" s="233">
        <v>46035</v>
      </c>
      <c r="K508" s="233">
        <v>30565</v>
      </c>
      <c r="L508" s="234">
        <v>130345</v>
      </c>
    </row>
    <row r="509" spans="1:13" x14ac:dyDescent="0.2">
      <c r="A509" s="337" t="s">
        <v>364</v>
      </c>
      <c r="B509" s="334" t="s">
        <v>2156</v>
      </c>
      <c r="C509" s="253">
        <v>57650</v>
      </c>
      <c r="D509" s="233">
        <v>51665</v>
      </c>
      <c r="E509" s="233">
        <v>22490</v>
      </c>
      <c r="F509" s="233">
        <v>29175</v>
      </c>
      <c r="G509" s="233">
        <v>24275</v>
      </c>
      <c r="H509" s="233">
        <v>8910</v>
      </c>
      <c r="I509" s="233">
        <v>15160</v>
      </c>
      <c r="J509" s="233">
        <v>36370</v>
      </c>
      <c r="K509" s="233">
        <v>21280</v>
      </c>
      <c r="L509" s="234">
        <v>115195</v>
      </c>
    </row>
    <row r="510" spans="1:13" ht="12.75" thickBot="1" x14ac:dyDescent="0.25">
      <c r="A510" s="338" t="s">
        <v>387</v>
      </c>
      <c r="B510" s="335" t="s">
        <v>2157</v>
      </c>
      <c r="C510" s="254">
        <v>218830</v>
      </c>
      <c r="D510" s="236">
        <v>166615</v>
      </c>
      <c r="E510" s="236">
        <v>74590</v>
      </c>
      <c r="F510" s="236">
        <v>92020</v>
      </c>
      <c r="G510" s="236">
        <v>67565</v>
      </c>
      <c r="H510" s="236">
        <v>15</v>
      </c>
      <c r="I510" s="236">
        <v>81890</v>
      </c>
      <c r="J510" s="236">
        <v>143930</v>
      </c>
      <c r="K510" s="236">
        <v>74900</v>
      </c>
      <c r="L510" s="237">
        <v>355700</v>
      </c>
    </row>
    <row r="511" spans="1:13" x14ac:dyDescent="0.2">
      <c r="A511" s="250"/>
      <c r="C511" s="238"/>
      <c r="D511" s="238"/>
      <c r="E511" s="238"/>
      <c r="F511" s="238"/>
      <c r="G511" s="238"/>
      <c r="H511" s="238"/>
      <c r="I511" s="238"/>
      <c r="J511" s="238"/>
      <c r="K511" s="238"/>
      <c r="L511" s="238"/>
      <c r="M511" s="157"/>
    </row>
    <row r="512" spans="1:13" x14ac:dyDescent="0.2">
      <c r="A512" s="250"/>
      <c r="C512" s="238"/>
      <c r="D512" s="238"/>
      <c r="E512" s="238"/>
      <c r="F512" s="238"/>
      <c r="G512" s="238"/>
      <c r="H512" s="238"/>
      <c r="I512" s="238"/>
      <c r="J512" s="238"/>
      <c r="K512" s="238"/>
      <c r="L512" s="238"/>
      <c r="M512" s="157"/>
    </row>
    <row r="513" spans="1:6" ht="15" customHeight="1" x14ac:dyDescent="0.2">
      <c r="A513" s="490" t="s">
        <v>81</v>
      </c>
      <c r="B513" s="490"/>
      <c r="C513" s="490"/>
      <c r="D513" s="490"/>
      <c r="E513" s="490"/>
      <c r="F513" s="490"/>
    </row>
    <row r="514" spans="1:6" ht="111.75" customHeight="1" x14ac:dyDescent="0.2">
      <c r="A514" s="491" t="s">
        <v>1576</v>
      </c>
      <c r="B514" s="491"/>
      <c r="C514" s="491"/>
      <c r="D514" s="491"/>
      <c r="E514" s="491"/>
      <c r="F514" s="491"/>
    </row>
    <row r="515" spans="1:6" x14ac:dyDescent="0.2">
      <c r="A515" s="159"/>
      <c r="B515" s="159"/>
      <c r="C515" s="159"/>
      <c r="D515" s="159"/>
      <c r="E515" s="159"/>
      <c r="F515" s="159"/>
    </row>
    <row r="516" spans="1:6" ht="12.75" x14ac:dyDescent="0.2">
      <c r="A516" s="483" t="s">
        <v>1669</v>
      </c>
      <c r="B516" s="483"/>
      <c r="C516" s="483"/>
      <c r="D516" s="483"/>
      <c r="E516" s="483"/>
      <c r="F516" s="159"/>
    </row>
    <row r="517" spans="1:6" x14ac:dyDescent="0.2">
      <c r="A517" s="159"/>
      <c r="B517" s="159"/>
      <c r="C517" s="159"/>
      <c r="D517" s="159"/>
      <c r="E517" s="159"/>
      <c r="F517" s="159"/>
    </row>
    <row r="518" spans="1:6" ht="12.75" thickBot="1" x14ac:dyDescent="0.25">
      <c r="A518" s="159"/>
      <c r="B518" s="159"/>
      <c r="C518" s="159"/>
      <c r="D518" s="159"/>
      <c r="E518" s="159"/>
      <c r="F518" s="159"/>
    </row>
    <row r="519" spans="1:6" ht="12" customHeight="1" x14ac:dyDescent="0.2">
      <c r="A519" s="492" t="s">
        <v>125</v>
      </c>
      <c r="B519" s="493"/>
      <c r="C519" s="340"/>
      <c r="D519" s="340"/>
      <c r="E519" s="340"/>
      <c r="F519" s="159"/>
    </row>
    <row r="520" spans="1:6" ht="12" customHeight="1" x14ac:dyDescent="0.2">
      <c r="A520" s="485" t="s">
        <v>1678</v>
      </c>
      <c r="B520" s="486"/>
      <c r="C520" s="339"/>
      <c r="D520" s="339"/>
      <c r="E520" s="339"/>
      <c r="F520" s="339"/>
    </row>
    <row r="521" spans="1:6" ht="13.5" thickBot="1" x14ac:dyDescent="0.25">
      <c r="A521" s="487" t="s">
        <v>1555</v>
      </c>
      <c r="B521" s="488"/>
      <c r="C521" s="341"/>
      <c r="D521" s="341"/>
      <c r="E521" s="341"/>
      <c r="F521" s="159"/>
    </row>
    <row r="522" spans="1:6" x14ac:dyDescent="0.2">
      <c r="A522" s="159"/>
    </row>
    <row r="523" spans="1:6" ht="12.75" x14ac:dyDescent="0.2">
      <c r="A523" s="265" t="s">
        <v>1556</v>
      </c>
    </row>
  </sheetData>
  <sortState xmlns:xlrd2="http://schemas.microsoft.com/office/spreadsheetml/2017/richdata2" ref="A27:L510">
    <sortCondition ref="B27:B510"/>
  </sortState>
  <mergeCells count="7">
    <mergeCell ref="A520:B520"/>
    <mergeCell ref="A521:B521"/>
    <mergeCell ref="A10:H10"/>
    <mergeCell ref="A513:F513"/>
    <mergeCell ref="A516:E516"/>
    <mergeCell ref="A514:F514"/>
    <mergeCell ref="A519:B519"/>
  </mergeCells>
  <phoneticPr fontId="9" type="noConversion"/>
  <conditionalFormatting sqref="B522:IV65516 G513:IO521 M19:IV21 M511:IV512 M25:IU471 M24:IV24">
    <cfRule type="cellIs" dxfId="139" priority="33" stopIfTrue="1" operator="equal">
      <formula>1</formula>
    </cfRule>
    <cfRule type="cellIs" dxfId="138" priority="34" stopIfTrue="1" operator="equal">
      <formula>"suppress"</formula>
    </cfRule>
  </conditionalFormatting>
  <conditionalFormatting sqref="M16 X16:IV16">
    <cfRule type="cellIs" dxfId="137" priority="15" stopIfTrue="1" operator="equal">
      <formula>1</formula>
    </cfRule>
    <cfRule type="cellIs" dxfId="136" priority="16" stopIfTrue="1" operator="equal">
      <formula>"suppress"</formula>
    </cfRule>
  </conditionalFormatting>
  <conditionalFormatting sqref="A515:F515">
    <cfRule type="cellIs" dxfId="135" priority="13" stopIfTrue="1" operator="equal">
      <formula>1</formula>
    </cfRule>
    <cfRule type="cellIs" dxfId="134" priority="14" stopIfTrue="1" operator="equal">
      <formula>"suppress"</formula>
    </cfRule>
  </conditionalFormatting>
  <conditionalFormatting sqref="A517:F518 F519 F516 A519:A521 C520:F521">
    <cfRule type="cellIs" dxfId="133" priority="11" stopIfTrue="1" operator="equal">
      <formula>1</formula>
    </cfRule>
    <cfRule type="cellIs" dxfId="132" priority="12" stopIfTrue="1" operator="equal">
      <formula>"suppress"</formula>
    </cfRule>
  </conditionalFormatting>
  <conditionalFormatting sqref="A516">
    <cfRule type="cellIs" dxfId="131" priority="9" stopIfTrue="1" operator="equal">
      <formula>1</formula>
    </cfRule>
    <cfRule type="cellIs" dxfId="130" priority="10" stopIfTrue="1" operator="equal">
      <formula>"suppress"</formula>
    </cfRule>
  </conditionalFormatting>
  <conditionalFormatting sqref="A513">
    <cfRule type="cellIs" dxfId="129" priority="7" stopIfTrue="1" operator="equal">
      <formula>1</formula>
    </cfRule>
    <cfRule type="cellIs" dxfId="128" priority="8" stopIfTrue="1" operator="equal">
      <formula>"suppress"</formula>
    </cfRule>
  </conditionalFormatting>
  <conditionalFormatting sqref="A514">
    <cfRule type="cellIs" dxfId="127" priority="5" stopIfTrue="1" operator="equal">
      <formula>1</formula>
    </cfRule>
    <cfRule type="cellIs" dxfId="126" priority="6" stopIfTrue="1" operator="equal">
      <formula>"suppress"</formula>
    </cfRule>
  </conditionalFormatting>
  <conditionalFormatting sqref="M22:IV23">
    <cfRule type="cellIs" dxfId="125" priority="3" stopIfTrue="1" operator="equal">
      <formula>1</formula>
    </cfRule>
    <cfRule type="cellIs" dxfId="124" priority="4" stopIfTrue="1" operator="equal">
      <formula>"suppress"</formula>
    </cfRule>
  </conditionalFormatting>
  <conditionalFormatting sqref="M472:IU510">
    <cfRule type="cellIs" dxfId="123" priority="1" stopIfTrue="1" operator="equal">
      <formula>1</formula>
    </cfRule>
    <cfRule type="cellIs" dxfId="122" priority="2" stopIfTrue="1" operator="equal">
      <formula>"suppress"</formula>
    </cfRule>
  </conditionalFormatting>
  <hyperlinks>
    <hyperlink ref="A516" r:id="rId1" display="Copyright © 2013, The Health and Social Care Information Centre. HES Analysis. All Rights Reserved." xr:uid="{8ECAF65F-0B03-4C0A-A981-D6380224FB08}"/>
    <hyperlink ref="A516:E516" r:id="rId2" display="Copyright © 2018, NHS Digital, Secondary Care Analysis. All Rights Reserved." xr:uid="{EA4C2037-E31E-472D-A150-BB13C4DB65F0}"/>
    <hyperlink ref="A523" location="'Title Sheet'!A21" display="Return to Contents" xr:uid="{F8666ABA-6403-4C2F-86FB-36FFDFCBFF9D}"/>
  </hyperlinks>
  <pageMargins left="0.74803149606299213" right="0.74803149606299213" top="0.98425196850393704" bottom="0.98425196850393704" header="0.51181102362204722" footer="0.51181102362204722"/>
  <pageSetup paperSize="9" scale="66" fitToHeight="0" orientation="landscape" r:id="rId3"/>
  <headerFooter alignWithMargins="0"/>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pageSetUpPr fitToPage="1"/>
  </sheetPr>
  <dimension ref="A1:N523"/>
  <sheetViews>
    <sheetView zoomScale="90" zoomScaleNormal="90" workbookViewId="0">
      <pane ySplit="18" topLeftCell="A19" activePane="bottomLeft" state="frozen"/>
      <selection activeCell="A19" sqref="A19"/>
      <selection pane="bottomLeft" activeCell="D17" sqref="D17"/>
    </sheetView>
  </sheetViews>
  <sheetFormatPr defaultColWidth="9.140625" defaultRowHeight="12" x14ac:dyDescent="0.2"/>
  <cols>
    <col min="1" max="1" width="10" style="147" customWidth="1"/>
    <col min="2" max="2" width="73.85546875" style="146" customWidth="1"/>
    <col min="3" max="11" width="14.28515625" style="199" customWidth="1"/>
    <col min="12" max="12" width="14.28515625" style="200" customWidth="1"/>
    <col min="13" max="14" width="14.28515625" style="199" customWidth="1"/>
    <col min="15" max="24" width="9.140625" style="199"/>
    <col min="25" max="25" width="12.28515625" style="199" customWidth="1"/>
    <col min="26" max="16384" width="9.140625" style="199"/>
  </cols>
  <sheetData>
    <row r="1" spans="1:14" s="145" customFormat="1" x14ac:dyDescent="0.2">
      <c r="B1" s="146"/>
      <c r="L1" s="194"/>
    </row>
    <row r="2" spans="1:14" s="145" customFormat="1" x14ac:dyDescent="0.2">
      <c r="B2" s="146"/>
      <c r="L2" s="194"/>
    </row>
    <row r="3" spans="1:14" s="145" customFormat="1" x14ac:dyDescent="0.2">
      <c r="B3" s="146"/>
      <c r="L3" s="194"/>
    </row>
    <row r="4" spans="1:14" s="145" customFormat="1" x14ac:dyDescent="0.2">
      <c r="B4" s="146"/>
      <c r="L4" s="194"/>
    </row>
    <row r="5" spans="1:14" s="145" customFormat="1" x14ac:dyDescent="0.2">
      <c r="B5" s="146"/>
      <c r="L5" s="194"/>
    </row>
    <row r="6" spans="1:14" s="145" customFormat="1" x14ac:dyDescent="0.2">
      <c r="B6" s="146"/>
      <c r="L6" s="194"/>
    </row>
    <row r="7" spans="1:14" s="145" customFormat="1" x14ac:dyDescent="0.2">
      <c r="B7" s="146"/>
      <c r="L7" s="194"/>
    </row>
    <row r="8" spans="1:14" s="145" customFormat="1" x14ac:dyDescent="0.2">
      <c r="B8" s="146"/>
      <c r="L8" s="194"/>
    </row>
    <row r="9" spans="1:14" s="145" customFormat="1" x14ac:dyDescent="0.2">
      <c r="B9" s="146"/>
      <c r="L9" s="194"/>
    </row>
    <row r="10" spans="1:14" s="145" customFormat="1" ht="18" x14ac:dyDescent="0.25">
      <c r="A10" s="489" t="s">
        <v>1655</v>
      </c>
      <c r="B10" s="489"/>
      <c r="C10" s="489"/>
      <c r="D10" s="489"/>
      <c r="E10" s="489"/>
      <c r="F10" s="489"/>
      <c r="G10" s="489"/>
      <c r="H10" s="489"/>
      <c r="L10" s="194"/>
    </row>
    <row r="11" spans="1:14" s="145" customFormat="1" x14ac:dyDescent="0.2">
      <c r="A11" s="147"/>
      <c r="B11" s="147"/>
      <c r="C11" s="147"/>
      <c r="D11" s="147"/>
      <c r="E11" s="147"/>
      <c r="F11" s="147"/>
      <c r="G11" s="148"/>
      <c r="H11" s="148"/>
      <c r="L11" s="194"/>
    </row>
    <row r="12" spans="1:14" s="145" customFormat="1" x14ac:dyDescent="0.2">
      <c r="A12" s="149" t="s">
        <v>1675</v>
      </c>
      <c r="B12" s="147"/>
      <c r="C12" s="147"/>
      <c r="D12" s="147"/>
      <c r="E12" s="147"/>
      <c r="F12" s="147"/>
      <c r="G12" s="148"/>
      <c r="H12" s="148"/>
      <c r="L12" s="194"/>
    </row>
    <row r="13" spans="1:14" s="145" customFormat="1" x14ac:dyDescent="0.2">
      <c r="A13" s="147" t="s">
        <v>614</v>
      </c>
      <c r="B13" s="147"/>
      <c r="C13" s="147"/>
      <c r="D13" s="147"/>
      <c r="E13" s="147"/>
      <c r="F13" s="147"/>
      <c r="G13" s="148"/>
      <c r="H13" s="148"/>
      <c r="L13" s="194"/>
    </row>
    <row r="14" spans="1:14" s="145" customFormat="1" x14ac:dyDescent="0.2">
      <c r="A14" s="147" t="s">
        <v>736</v>
      </c>
      <c r="B14" s="150"/>
      <c r="C14" s="150"/>
      <c r="D14" s="150"/>
      <c r="E14" s="150"/>
      <c r="F14" s="150"/>
      <c r="G14" s="150"/>
      <c r="H14" s="150"/>
      <c r="L14" s="194"/>
    </row>
    <row r="15" spans="1:14" s="247" customFormat="1" ht="18.75" thickBot="1" x14ac:dyDescent="0.3">
      <c r="A15" s="245"/>
      <c r="B15" s="245"/>
      <c r="C15" s="246"/>
      <c r="D15" s="246"/>
      <c r="E15" s="246"/>
      <c r="F15" s="246"/>
      <c r="G15" s="246"/>
      <c r="H15" s="246"/>
      <c r="I15" s="246"/>
      <c r="J15" s="246"/>
      <c r="K15" s="246"/>
      <c r="L15" s="246"/>
      <c r="M15" s="246"/>
      <c r="N15" s="246"/>
    </row>
    <row r="16" spans="1:14" s="152" customFormat="1" ht="36.75" customHeight="1" thickBot="1" x14ac:dyDescent="0.25">
      <c r="A16" s="151"/>
      <c r="B16" s="187" t="s">
        <v>1418</v>
      </c>
      <c r="C16" s="195" t="s">
        <v>62</v>
      </c>
      <c r="D16" s="196" t="s">
        <v>467</v>
      </c>
      <c r="E16" s="196" t="s">
        <v>63</v>
      </c>
      <c r="F16" s="196" t="s">
        <v>64</v>
      </c>
      <c r="G16" s="196" t="s">
        <v>65</v>
      </c>
      <c r="H16" s="196" t="s">
        <v>66</v>
      </c>
      <c r="I16" s="196" t="s">
        <v>67</v>
      </c>
      <c r="J16" s="196" t="s">
        <v>68</v>
      </c>
      <c r="K16" s="196" t="s">
        <v>69</v>
      </c>
      <c r="L16" s="197" t="s">
        <v>70</v>
      </c>
      <c r="M16" s="196" t="s">
        <v>71</v>
      </c>
      <c r="N16" s="198" t="s">
        <v>466</v>
      </c>
    </row>
    <row r="17" spans="1:14" s="156" customFormat="1" ht="12.75" thickBot="1" x14ac:dyDescent="0.25">
      <c r="A17" s="154" t="s">
        <v>1320</v>
      </c>
      <c r="B17" s="155" t="s">
        <v>155</v>
      </c>
      <c r="C17" s="276">
        <v>60.185758489999998</v>
      </c>
      <c r="D17" s="262">
        <v>33</v>
      </c>
      <c r="E17" s="262">
        <v>2591344</v>
      </c>
      <c r="F17" s="262">
        <v>1234801</v>
      </c>
      <c r="G17" s="262">
        <v>603431</v>
      </c>
      <c r="H17" s="262">
        <v>725821</v>
      </c>
      <c r="I17" s="262">
        <v>224773</v>
      </c>
      <c r="J17" s="262">
        <v>80192</v>
      </c>
      <c r="K17" s="262">
        <v>20890</v>
      </c>
      <c r="L17" s="262">
        <v>21129</v>
      </c>
      <c r="M17" s="262">
        <v>4.4609265929999999</v>
      </c>
      <c r="N17" s="263">
        <v>1</v>
      </c>
    </row>
    <row r="18" spans="1:14" ht="12.75" thickBot="1" x14ac:dyDescent="0.25">
      <c r="C18" s="283"/>
      <c r="D18" s="283"/>
      <c r="M18" s="283"/>
      <c r="N18" s="283"/>
    </row>
    <row r="19" spans="1:14" s="145" customFormat="1" x14ac:dyDescent="0.2">
      <c r="A19" s="330" t="s">
        <v>1323</v>
      </c>
      <c r="B19" s="264" t="s">
        <v>1346</v>
      </c>
      <c r="C19" s="278">
        <v>55.065238739999998</v>
      </c>
      <c r="D19" s="255">
        <v>31</v>
      </c>
      <c r="E19" s="255">
        <v>379440</v>
      </c>
      <c r="F19" s="255">
        <v>182370</v>
      </c>
      <c r="G19" s="255">
        <v>86795</v>
      </c>
      <c r="H19" s="255">
        <v>91045</v>
      </c>
      <c r="I19" s="255">
        <v>25440</v>
      </c>
      <c r="J19" s="255">
        <v>9395</v>
      </c>
      <c r="K19" s="255">
        <v>2655</v>
      </c>
      <c r="L19" s="255">
        <v>1715</v>
      </c>
      <c r="M19" s="255">
        <v>4.4927534619999996</v>
      </c>
      <c r="N19" s="256">
        <v>1</v>
      </c>
    </row>
    <row r="20" spans="1:14" s="145" customFormat="1" x14ac:dyDescent="0.2">
      <c r="A20" s="331" t="s">
        <v>1579</v>
      </c>
      <c r="B20" s="334" t="s">
        <v>1603</v>
      </c>
      <c r="C20" s="279">
        <v>66.438577219999999</v>
      </c>
      <c r="D20" s="257">
        <v>35</v>
      </c>
      <c r="E20" s="257">
        <v>260010</v>
      </c>
      <c r="F20" s="257">
        <v>121295</v>
      </c>
      <c r="G20" s="257">
        <v>64635</v>
      </c>
      <c r="H20" s="257">
        <v>85800</v>
      </c>
      <c r="I20" s="257">
        <v>31590</v>
      </c>
      <c r="J20" s="257">
        <v>12680</v>
      </c>
      <c r="K20" s="257">
        <v>2965</v>
      </c>
      <c r="L20" s="257">
        <v>1975</v>
      </c>
      <c r="M20" s="257">
        <v>4.5123863990000004</v>
      </c>
      <c r="N20" s="258">
        <v>1</v>
      </c>
    </row>
    <row r="21" spans="1:14" s="145" customFormat="1" x14ac:dyDescent="0.2">
      <c r="A21" s="331" t="s">
        <v>1580</v>
      </c>
      <c r="B21" s="334" t="s">
        <v>1604</v>
      </c>
      <c r="C21" s="279">
        <v>59.666563770000003</v>
      </c>
      <c r="D21" s="257">
        <v>36</v>
      </c>
      <c r="E21" s="257">
        <v>365465</v>
      </c>
      <c r="F21" s="257">
        <v>204560</v>
      </c>
      <c r="G21" s="257">
        <v>98565</v>
      </c>
      <c r="H21" s="257">
        <v>117620</v>
      </c>
      <c r="I21" s="257">
        <v>34640</v>
      </c>
      <c r="J21" s="257">
        <v>10710</v>
      </c>
      <c r="K21" s="257">
        <v>2120</v>
      </c>
      <c r="L21" s="257">
        <v>2075</v>
      </c>
      <c r="M21" s="257">
        <v>4.6041766439999998</v>
      </c>
      <c r="N21" s="258">
        <v>1</v>
      </c>
    </row>
    <row r="22" spans="1:14" s="145" customFormat="1" x14ac:dyDescent="0.2">
      <c r="A22" s="331" t="s">
        <v>1606</v>
      </c>
      <c r="B22" s="334" t="s">
        <v>1645</v>
      </c>
      <c r="C22" s="279">
        <v>61.125968020000002</v>
      </c>
      <c r="D22" s="257">
        <v>31</v>
      </c>
      <c r="E22" s="257">
        <v>461760</v>
      </c>
      <c r="F22" s="257">
        <v>204490</v>
      </c>
      <c r="G22" s="257">
        <v>103160</v>
      </c>
      <c r="H22" s="257">
        <v>124980</v>
      </c>
      <c r="I22" s="257">
        <v>36710</v>
      </c>
      <c r="J22" s="257">
        <v>11525</v>
      </c>
      <c r="K22" s="257">
        <v>4040</v>
      </c>
      <c r="L22" s="257">
        <v>5020</v>
      </c>
      <c r="M22" s="257">
        <v>4.4349971300000002</v>
      </c>
      <c r="N22" s="258">
        <v>1</v>
      </c>
    </row>
    <row r="23" spans="1:14" s="145" customFormat="1" x14ac:dyDescent="0.2">
      <c r="A23" s="331" t="s">
        <v>1607</v>
      </c>
      <c r="B23" s="334" t="s">
        <v>1646</v>
      </c>
      <c r="C23" s="279">
        <v>60.547350109999996</v>
      </c>
      <c r="D23" s="257">
        <v>33</v>
      </c>
      <c r="E23" s="257">
        <v>266950</v>
      </c>
      <c r="F23" s="257">
        <v>129150</v>
      </c>
      <c r="G23" s="257">
        <v>60185</v>
      </c>
      <c r="H23" s="257">
        <v>74360</v>
      </c>
      <c r="I23" s="257">
        <v>28170</v>
      </c>
      <c r="J23" s="257">
        <v>11280</v>
      </c>
      <c r="K23" s="257">
        <v>1950</v>
      </c>
      <c r="L23" s="257">
        <v>1205</v>
      </c>
      <c r="M23" s="257">
        <v>4.4491052299999998</v>
      </c>
      <c r="N23" s="258">
        <v>1</v>
      </c>
    </row>
    <row r="24" spans="1:14" s="145" customFormat="1" x14ac:dyDescent="0.2">
      <c r="A24" s="332" t="s">
        <v>1608</v>
      </c>
      <c r="B24" s="334" t="s">
        <v>1647</v>
      </c>
      <c r="C24" s="279">
        <v>60.520892369999999</v>
      </c>
      <c r="D24" s="257">
        <v>31</v>
      </c>
      <c r="E24" s="257">
        <v>407935</v>
      </c>
      <c r="F24" s="257">
        <v>187585</v>
      </c>
      <c r="G24" s="257">
        <v>84700</v>
      </c>
      <c r="H24" s="257">
        <v>103785</v>
      </c>
      <c r="I24" s="257">
        <v>32705</v>
      </c>
      <c r="J24" s="257">
        <v>11720</v>
      </c>
      <c r="K24" s="257">
        <v>3820</v>
      </c>
      <c r="L24" s="257">
        <v>5470</v>
      </c>
      <c r="M24" s="257">
        <v>4.3002165410000002</v>
      </c>
      <c r="N24" s="258">
        <v>1</v>
      </c>
    </row>
    <row r="25" spans="1:14" s="145" customFormat="1" ht="12.75" thickBot="1" x14ac:dyDescent="0.25">
      <c r="A25" s="333" t="s">
        <v>1609</v>
      </c>
      <c r="B25" s="335" t="s">
        <v>1648</v>
      </c>
      <c r="C25" s="280">
        <v>59.531894540000003</v>
      </c>
      <c r="D25" s="259">
        <v>32</v>
      </c>
      <c r="E25" s="259">
        <v>449780</v>
      </c>
      <c r="F25" s="259">
        <v>205350</v>
      </c>
      <c r="G25" s="259">
        <v>105395</v>
      </c>
      <c r="H25" s="259">
        <v>128235</v>
      </c>
      <c r="I25" s="259">
        <v>35520</v>
      </c>
      <c r="J25" s="259">
        <v>12885</v>
      </c>
      <c r="K25" s="259">
        <v>3345</v>
      </c>
      <c r="L25" s="259">
        <v>3665</v>
      </c>
      <c r="M25" s="259">
        <v>4.4500937949999999</v>
      </c>
      <c r="N25" s="260">
        <v>1</v>
      </c>
    </row>
    <row r="26" spans="1:14" s="145" customFormat="1" ht="12.75" thickBot="1" x14ac:dyDescent="0.25">
      <c r="A26" s="251"/>
      <c r="B26" s="146"/>
      <c r="C26" s="261"/>
      <c r="D26" s="261"/>
      <c r="E26" s="261"/>
      <c r="F26" s="261"/>
      <c r="G26" s="261"/>
      <c r="H26" s="261"/>
      <c r="I26" s="261"/>
      <c r="J26" s="261"/>
      <c r="K26" s="261"/>
      <c r="L26" s="261"/>
      <c r="M26" s="261"/>
      <c r="N26" s="261"/>
    </row>
    <row r="27" spans="1:14" s="145" customFormat="1" x14ac:dyDescent="0.2">
      <c r="A27" s="336" t="s">
        <v>389</v>
      </c>
      <c r="B27" s="264" t="s">
        <v>1680</v>
      </c>
      <c r="C27" s="281">
        <v>30.18515464</v>
      </c>
      <c r="D27" s="255">
        <v>18</v>
      </c>
      <c r="E27" s="255">
        <v>22025</v>
      </c>
      <c r="F27" s="255">
        <v>5200</v>
      </c>
      <c r="G27" s="255">
        <v>2070</v>
      </c>
      <c r="H27" s="255">
        <v>1895</v>
      </c>
      <c r="I27" s="255">
        <v>295</v>
      </c>
      <c r="J27" s="255">
        <v>35</v>
      </c>
      <c r="K27" s="255" t="s">
        <v>1676</v>
      </c>
      <c r="L27" s="255">
        <v>0</v>
      </c>
      <c r="M27" s="255">
        <v>3.967163738</v>
      </c>
      <c r="N27" s="256">
        <v>1</v>
      </c>
    </row>
    <row r="28" spans="1:14" s="145" customFormat="1" x14ac:dyDescent="0.2">
      <c r="A28" s="337" t="s">
        <v>381</v>
      </c>
      <c r="B28" s="334" t="s">
        <v>1681</v>
      </c>
      <c r="C28" s="282">
        <v>110.6716418</v>
      </c>
      <c r="D28" s="257">
        <v>48</v>
      </c>
      <c r="E28" s="257">
        <v>4605</v>
      </c>
      <c r="F28" s="257">
        <v>2600</v>
      </c>
      <c r="G28" s="257">
        <v>1610</v>
      </c>
      <c r="H28" s="257">
        <v>1825</v>
      </c>
      <c r="I28" s="257">
        <v>670</v>
      </c>
      <c r="J28" s="257">
        <v>385</v>
      </c>
      <c r="K28" s="257">
        <v>360</v>
      </c>
      <c r="L28" s="257">
        <v>475</v>
      </c>
      <c r="M28" s="257">
        <v>3.0103137270000002</v>
      </c>
      <c r="N28" s="258">
        <v>1</v>
      </c>
    </row>
    <row r="29" spans="1:14" s="145" customFormat="1" x14ac:dyDescent="0.2">
      <c r="A29" s="337" t="s">
        <v>1629</v>
      </c>
      <c r="B29" s="334" t="s">
        <v>1682</v>
      </c>
      <c r="C29" s="282">
        <v>0</v>
      </c>
      <c r="D29" s="257">
        <v>0</v>
      </c>
      <c r="E29" s="257">
        <v>0</v>
      </c>
      <c r="F29" s="257">
        <v>0</v>
      </c>
      <c r="G29" s="257">
        <v>0</v>
      </c>
      <c r="H29" s="257">
        <v>0</v>
      </c>
      <c r="I29" s="257">
        <v>0</v>
      </c>
      <c r="J29" s="257">
        <v>0</v>
      </c>
      <c r="K29" s="257">
        <v>0</v>
      </c>
      <c r="L29" s="257">
        <v>0</v>
      </c>
      <c r="M29" s="257">
        <v>0</v>
      </c>
      <c r="N29" s="258">
        <v>0</v>
      </c>
    </row>
    <row r="30" spans="1:14" s="145" customFormat="1" x14ac:dyDescent="0.2">
      <c r="A30" s="337" t="s">
        <v>1628</v>
      </c>
      <c r="B30" s="334" t="s">
        <v>1683</v>
      </c>
      <c r="C30" s="282">
        <v>0</v>
      </c>
      <c r="D30" s="257">
        <v>0</v>
      </c>
      <c r="E30" s="257">
        <v>0</v>
      </c>
      <c r="F30" s="257">
        <v>0</v>
      </c>
      <c r="G30" s="257">
        <v>0</v>
      </c>
      <c r="H30" s="257">
        <v>0</v>
      </c>
      <c r="I30" s="257">
        <v>0</v>
      </c>
      <c r="J30" s="257">
        <v>0</v>
      </c>
      <c r="K30" s="257">
        <v>0</v>
      </c>
      <c r="L30" s="257">
        <v>0</v>
      </c>
      <c r="M30" s="257">
        <v>0</v>
      </c>
      <c r="N30" s="258">
        <v>0</v>
      </c>
    </row>
    <row r="31" spans="1:14" s="145" customFormat="1" x14ac:dyDescent="0.2">
      <c r="A31" s="337" t="s">
        <v>1630</v>
      </c>
      <c r="B31" s="334" t="s">
        <v>2161</v>
      </c>
      <c r="C31" s="282" t="s">
        <v>1676</v>
      </c>
      <c r="D31" s="257" t="s">
        <v>1676</v>
      </c>
      <c r="E31" s="257">
        <v>0</v>
      </c>
      <c r="F31" s="257">
        <v>0</v>
      </c>
      <c r="G31" s="257">
        <v>0</v>
      </c>
      <c r="H31" s="257">
        <v>0</v>
      </c>
      <c r="I31" s="257">
        <v>0</v>
      </c>
      <c r="J31" s="257">
        <v>0</v>
      </c>
      <c r="K31" s="257">
        <v>0</v>
      </c>
      <c r="L31" s="257">
        <v>0</v>
      </c>
      <c r="M31" s="257" t="s">
        <v>1676</v>
      </c>
      <c r="N31" s="258" t="s">
        <v>1676</v>
      </c>
    </row>
    <row r="32" spans="1:14" s="145" customFormat="1" x14ac:dyDescent="0.2">
      <c r="A32" s="337" t="s">
        <v>204</v>
      </c>
      <c r="B32" s="334" t="s">
        <v>1684</v>
      </c>
      <c r="C32" s="282">
        <v>62.645044030000001</v>
      </c>
      <c r="D32" s="257">
        <v>48</v>
      </c>
      <c r="E32" s="257">
        <v>11530</v>
      </c>
      <c r="F32" s="257">
        <v>6885</v>
      </c>
      <c r="G32" s="257">
        <v>4945</v>
      </c>
      <c r="H32" s="257">
        <v>7675</v>
      </c>
      <c r="I32" s="257">
        <v>815</v>
      </c>
      <c r="J32" s="257">
        <v>45</v>
      </c>
      <c r="K32" s="257" t="s">
        <v>1676</v>
      </c>
      <c r="L32" s="257" t="s">
        <v>1676</v>
      </c>
      <c r="M32" s="257">
        <v>4.2217052900000001</v>
      </c>
      <c r="N32" s="258">
        <v>1</v>
      </c>
    </row>
    <row r="33" spans="1:14" s="145" customFormat="1" x14ac:dyDescent="0.2">
      <c r="A33" s="337" t="s">
        <v>333</v>
      </c>
      <c r="B33" s="334" t="s">
        <v>1685</v>
      </c>
      <c r="C33" s="282">
        <v>77.520793949999998</v>
      </c>
      <c r="D33" s="257">
        <v>56</v>
      </c>
      <c r="E33" s="257">
        <v>260</v>
      </c>
      <c r="F33" s="257">
        <v>305</v>
      </c>
      <c r="G33" s="257">
        <v>270</v>
      </c>
      <c r="H33" s="257">
        <v>190</v>
      </c>
      <c r="I33" s="257">
        <v>15</v>
      </c>
      <c r="J33" s="257">
        <v>0</v>
      </c>
      <c r="K33" s="257" t="s">
        <v>1676</v>
      </c>
      <c r="L33" s="257">
        <v>15</v>
      </c>
      <c r="M33" s="257">
        <v>1.9883040940000001</v>
      </c>
      <c r="N33" s="258">
        <v>2</v>
      </c>
    </row>
    <row r="34" spans="1:14" s="145" customFormat="1" x14ac:dyDescent="0.2">
      <c r="A34" s="337" t="s">
        <v>752</v>
      </c>
      <c r="B34" s="334" t="s">
        <v>1686</v>
      </c>
      <c r="C34" s="282">
        <v>42.483182409999998</v>
      </c>
      <c r="D34" s="257">
        <v>33</v>
      </c>
      <c r="E34" s="257">
        <v>1370</v>
      </c>
      <c r="F34" s="257">
        <v>1015</v>
      </c>
      <c r="G34" s="257">
        <v>455</v>
      </c>
      <c r="H34" s="257">
        <v>235</v>
      </c>
      <c r="I34" s="257">
        <v>10</v>
      </c>
      <c r="J34" s="257" t="s">
        <v>1676</v>
      </c>
      <c r="K34" s="257" t="s">
        <v>1676</v>
      </c>
      <c r="L34" s="257" t="s">
        <v>1676</v>
      </c>
      <c r="M34" s="257">
        <v>1.4900793649999999</v>
      </c>
      <c r="N34" s="258">
        <v>1</v>
      </c>
    </row>
    <row r="35" spans="1:14" s="145" customFormat="1" x14ac:dyDescent="0.2">
      <c r="A35" s="337" t="s">
        <v>741</v>
      </c>
      <c r="B35" s="334" t="s">
        <v>1687</v>
      </c>
      <c r="C35" s="282">
        <v>29.245762710000001</v>
      </c>
      <c r="D35" s="257">
        <v>23</v>
      </c>
      <c r="E35" s="257">
        <v>450</v>
      </c>
      <c r="F35" s="257">
        <v>205</v>
      </c>
      <c r="G35" s="257">
        <v>40</v>
      </c>
      <c r="H35" s="257">
        <v>15</v>
      </c>
      <c r="I35" s="257">
        <v>0</v>
      </c>
      <c r="J35" s="257">
        <v>0</v>
      </c>
      <c r="K35" s="257">
        <v>0</v>
      </c>
      <c r="L35" s="257">
        <v>0</v>
      </c>
      <c r="M35" s="257">
        <v>1.984251969</v>
      </c>
      <c r="N35" s="258">
        <v>1</v>
      </c>
    </row>
    <row r="36" spans="1:14" s="145" customFormat="1" x14ac:dyDescent="0.2">
      <c r="A36" s="337" t="s">
        <v>742</v>
      </c>
      <c r="B36" s="334" t="s">
        <v>1688</v>
      </c>
      <c r="C36" s="282">
        <v>26.367983370000001</v>
      </c>
      <c r="D36" s="257">
        <v>22</v>
      </c>
      <c r="E36" s="257">
        <v>315</v>
      </c>
      <c r="F36" s="257">
        <v>125</v>
      </c>
      <c r="G36" s="257">
        <v>35</v>
      </c>
      <c r="H36" s="257" t="s">
        <v>1676</v>
      </c>
      <c r="I36" s="257">
        <v>0</v>
      </c>
      <c r="J36" s="257">
        <v>0</v>
      </c>
      <c r="K36" s="257">
        <v>0</v>
      </c>
      <c r="L36" s="257">
        <v>0</v>
      </c>
      <c r="M36" s="257">
        <v>3.5709969789999998</v>
      </c>
      <c r="N36" s="258">
        <v>3</v>
      </c>
    </row>
    <row r="37" spans="1:14" s="145" customFormat="1" x14ac:dyDescent="0.2">
      <c r="A37" s="337" t="s">
        <v>600</v>
      </c>
      <c r="B37" s="334" t="s">
        <v>1689</v>
      </c>
      <c r="C37" s="282">
        <v>54.052505969999999</v>
      </c>
      <c r="D37" s="257">
        <v>50</v>
      </c>
      <c r="E37" s="257">
        <v>460</v>
      </c>
      <c r="F37" s="257">
        <v>1055</v>
      </c>
      <c r="G37" s="257">
        <v>770</v>
      </c>
      <c r="H37" s="257">
        <v>225</v>
      </c>
      <c r="I37" s="257" t="s">
        <v>1676</v>
      </c>
      <c r="J37" s="257">
        <v>0</v>
      </c>
      <c r="K37" s="257">
        <v>0</v>
      </c>
      <c r="L37" s="257">
        <v>0</v>
      </c>
      <c r="M37" s="257">
        <v>2.0249999999999999</v>
      </c>
      <c r="N37" s="258">
        <v>2</v>
      </c>
    </row>
    <row r="38" spans="1:14" s="145" customFormat="1" x14ac:dyDescent="0.2">
      <c r="A38" s="337" t="s">
        <v>1549</v>
      </c>
      <c r="B38" s="334" t="s">
        <v>1690</v>
      </c>
      <c r="C38" s="282">
        <v>0</v>
      </c>
      <c r="D38" s="257">
        <v>0</v>
      </c>
      <c r="E38" s="257">
        <v>0</v>
      </c>
      <c r="F38" s="257">
        <v>0</v>
      </c>
      <c r="G38" s="257">
        <v>0</v>
      </c>
      <c r="H38" s="257">
        <v>0</v>
      </c>
      <c r="I38" s="257">
        <v>0</v>
      </c>
      <c r="J38" s="257">
        <v>0</v>
      </c>
      <c r="K38" s="257">
        <v>0</v>
      </c>
      <c r="L38" s="257">
        <v>0</v>
      </c>
      <c r="M38" s="257">
        <v>0</v>
      </c>
      <c r="N38" s="258">
        <v>0</v>
      </c>
    </row>
    <row r="39" spans="1:14" s="145" customFormat="1" x14ac:dyDescent="0.2">
      <c r="A39" s="337" t="s">
        <v>809</v>
      </c>
      <c r="B39" s="334" t="s">
        <v>1691</v>
      </c>
      <c r="C39" s="282">
        <v>11.09569378</v>
      </c>
      <c r="D39" s="257">
        <v>9</v>
      </c>
      <c r="E39" s="257">
        <v>1220</v>
      </c>
      <c r="F39" s="257">
        <v>35</v>
      </c>
      <c r="G39" s="257" t="s">
        <v>1676</v>
      </c>
      <c r="H39" s="257">
        <v>0</v>
      </c>
      <c r="I39" s="257">
        <v>0</v>
      </c>
      <c r="J39" s="257">
        <v>0</v>
      </c>
      <c r="K39" s="257">
        <v>0</v>
      </c>
      <c r="L39" s="257">
        <v>0</v>
      </c>
      <c r="M39" s="257">
        <v>0</v>
      </c>
      <c r="N39" s="258">
        <v>0</v>
      </c>
    </row>
    <row r="40" spans="1:14" s="145" customFormat="1" x14ac:dyDescent="0.2">
      <c r="A40" s="337" t="s">
        <v>213</v>
      </c>
      <c r="B40" s="334" t="s">
        <v>1692</v>
      </c>
      <c r="C40" s="282">
        <v>0</v>
      </c>
      <c r="D40" s="257">
        <v>0</v>
      </c>
      <c r="E40" s="257">
        <v>0</v>
      </c>
      <c r="F40" s="257">
        <v>0</v>
      </c>
      <c r="G40" s="257">
        <v>0</v>
      </c>
      <c r="H40" s="257">
        <v>0</v>
      </c>
      <c r="I40" s="257">
        <v>0</v>
      </c>
      <c r="J40" s="257">
        <v>0</v>
      </c>
      <c r="K40" s="257">
        <v>0</v>
      </c>
      <c r="L40" s="257">
        <v>0</v>
      </c>
      <c r="M40" s="257">
        <v>72.194235590000005</v>
      </c>
      <c r="N40" s="258">
        <v>35</v>
      </c>
    </row>
    <row r="41" spans="1:14" s="145" customFormat="1" x14ac:dyDescent="0.2">
      <c r="A41" s="337" t="s">
        <v>406</v>
      </c>
      <c r="B41" s="334" t="s">
        <v>1693</v>
      </c>
      <c r="C41" s="282">
        <v>60.580816519999999</v>
      </c>
      <c r="D41" s="257">
        <v>29</v>
      </c>
      <c r="E41" s="257">
        <v>21870</v>
      </c>
      <c r="F41" s="257">
        <v>7970</v>
      </c>
      <c r="G41" s="257">
        <v>3445</v>
      </c>
      <c r="H41" s="257">
        <v>6425</v>
      </c>
      <c r="I41" s="257">
        <v>2330</v>
      </c>
      <c r="J41" s="257">
        <v>880</v>
      </c>
      <c r="K41" s="257">
        <v>155</v>
      </c>
      <c r="L41" s="257">
        <v>30</v>
      </c>
      <c r="M41" s="257">
        <v>4.2922491210000002</v>
      </c>
      <c r="N41" s="258">
        <v>2</v>
      </c>
    </row>
    <row r="42" spans="1:14" s="145" customFormat="1" x14ac:dyDescent="0.2">
      <c r="A42" s="337" t="s">
        <v>543</v>
      </c>
      <c r="B42" s="334" t="s">
        <v>1694</v>
      </c>
      <c r="C42" s="282">
        <v>36.248142639999998</v>
      </c>
      <c r="D42" s="257">
        <v>36</v>
      </c>
      <c r="E42" s="257">
        <v>820</v>
      </c>
      <c r="F42" s="257">
        <v>965</v>
      </c>
      <c r="G42" s="257">
        <v>155</v>
      </c>
      <c r="H42" s="257">
        <v>70</v>
      </c>
      <c r="I42" s="257" t="s">
        <v>1676</v>
      </c>
      <c r="J42" s="257">
        <v>0</v>
      </c>
      <c r="K42" s="257">
        <v>0</v>
      </c>
      <c r="L42" s="257">
        <v>0</v>
      </c>
      <c r="M42" s="257">
        <v>1.5056258789999999</v>
      </c>
      <c r="N42" s="258">
        <v>1</v>
      </c>
    </row>
    <row r="43" spans="1:14" s="145" customFormat="1" x14ac:dyDescent="0.2">
      <c r="A43" s="337" t="s">
        <v>407</v>
      </c>
      <c r="B43" s="334" t="s">
        <v>1695</v>
      </c>
      <c r="C43" s="282">
        <v>50.544582300000002</v>
      </c>
      <c r="D43" s="257">
        <v>28</v>
      </c>
      <c r="E43" s="257">
        <v>6300</v>
      </c>
      <c r="F43" s="257">
        <v>2600</v>
      </c>
      <c r="G43" s="257">
        <v>1265</v>
      </c>
      <c r="H43" s="257">
        <v>1550</v>
      </c>
      <c r="I43" s="257">
        <v>275</v>
      </c>
      <c r="J43" s="257">
        <v>50</v>
      </c>
      <c r="K43" s="257">
        <v>15</v>
      </c>
      <c r="L43" s="257">
        <v>35</v>
      </c>
      <c r="M43" s="257">
        <v>3.1027617689999998</v>
      </c>
      <c r="N43" s="258">
        <v>1</v>
      </c>
    </row>
    <row r="44" spans="1:14" s="145" customFormat="1" x14ac:dyDescent="0.2">
      <c r="A44" s="337" t="s">
        <v>743</v>
      </c>
      <c r="B44" s="334" t="s">
        <v>1696</v>
      </c>
      <c r="C44" s="282">
        <v>54.351432019999997</v>
      </c>
      <c r="D44" s="257">
        <v>31</v>
      </c>
      <c r="E44" s="257">
        <v>39895</v>
      </c>
      <c r="F44" s="257">
        <v>19155</v>
      </c>
      <c r="G44" s="257">
        <v>8875</v>
      </c>
      <c r="H44" s="257">
        <v>10135</v>
      </c>
      <c r="I44" s="257">
        <v>3395</v>
      </c>
      <c r="J44" s="257">
        <v>1000</v>
      </c>
      <c r="K44" s="257">
        <v>185</v>
      </c>
      <c r="L44" s="257">
        <v>110</v>
      </c>
      <c r="M44" s="257">
        <v>4.0429797550000002</v>
      </c>
      <c r="N44" s="258">
        <v>1</v>
      </c>
    </row>
    <row r="45" spans="1:14" s="145" customFormat="1" x14ac:dyDescent="0.2">
      <c r="A45" s="337" t="s">
        <v>396</v>
      </c>
      <c r="B45" s="334" t="s">
        <v>1697</v>
      </c>
      <c r="C45" s="282">
        <v>49.790682590000003</v>
      </c>
      <c r="D45" s="257">
        <v>18</v>
      </c>
      <c r="E45" s="257">
        <v>18455</v>
      </c>
      <c r="F45" s="257">
        <v>4865</v>
      </c>
      <c r="G45" s="257">
        <v>1790</v>
      </c>
      <c r="H45" s="257">
        <v>2070</v>
      </c>
      <c r="I45" s="257">
        <v>1210</v>
      </c>
      <c r="J45" s="257">
        <v>745</v>
      </c>
      <c r="K45" s="257">
        <v>70</v>
      </c>
      <c r="L45" s="257">
        <v>100</v>
      </c>
      <c r="M45" s="257">
        <v>3.3129315400000001</v>
      </c>
      <c r="N45" s="258">
        <v>1</v>
      </c>
    </row>
    <row r="46" spans="1:14" s="145" customFormat="1" x14ac:dyDescent="0.2">
      <c r="A46" s="337" t="s">
        <v>385</v>
      </c>
      <c r="B46" s="334" t="s">
        <v>1698</v>
      </c>
      <c r="C46" s="282">
        <v>42.783784840000003</v>
      </c>
      <c r="D46" s="257">
        <v>23</v>
      </c>
      <c r="E46" s="257">
        <v>14830</v>
      </c>
      <c r="F46" s="257">
        <v>5485</v>
      </c>
      <c r="G46" s="257">
        <v>2085</v>
      </c>
      <c r="H46" s="257">
        <v>2275</v>
      </c>
      <c r="I46" s="257">
        <v>640</v>
      </c>
      <c r="J46" s="257">
        <v>210</v>
      </c>
      <c r="K46" s="257" t="s">
        <v>1676</v>
      </c>
      <c r="L46" s="257">
        <v>15</v>
      </c>
      <c r="M46" s="257">
        <v>4.021297863</v>
      </c>
      <c r="N46" s="258">
        <v>1</v>
      </c>
    </row>
    <row r="47" spans="1:14" s="145" customFormat="1" x14ac:dyDescent="0.2">
      <c r="A47" s="337" t="s">
        <v>564</v>
      </c>
      <c r="B47" s="334" t="s">
        <v>1699</v>
      </c>
      <c r="C47" s="282">
        <v>52.883970490000003</v>
      </c>
      <c r="D47" s="257">
        <v>50</v>
      </c>
      <c r="E47" s="257">
        <v>300</v>
      </c>
      <c r="F47" s="257">
        <v>645</v>
      </c>
      <c r="G47" s="257">
        <v>415</v>
      </c>
      <c r="H47" s="257">
        <v>125</v>
      </c>
      <c r="I47" s="257" t="s">
        <v>1676</v>
      </c>
      <c r="J47" s="257">
        <v>0</v>
      </c>
      <c r="K47" s="257">
        <v>0</v>
      </c>
      <c r="L47" s="257">
        <v>0</v>
      </c>
      <c r="M47" s="257">
        <v>2.1716417909999999</v>
      </c>
      <c r="N47" s="258">
        <v>2</v>
      </c>
    </row>
    <row r="48" spans="1:14" s="145" customFormat="1" x14ac:dyDescent="0.2">
      <c r="A48" s="337" t="s">
        <v>233</v>
      </c>
      <c r="B48" s="334" t="s">
        <v>1700</v>
      </c>
      <c r="C48" s="282">
        <v>0</v>
      </c>
      <c r="D48" s="257">
        <v>0</v>
      </c>
      <c r="E48" s="257">
        <v>0</v>
      </c>
      <c r="F48" s="257">
        <v>0</v>
      </c>
      <c r="G48" s="257">
        <v>0</v>
      </c>
      <c r="H48" s="257">
        <v>0</v>
      </c>
      <c r="I48" s="257">
        <v>0</v>
      </c>
      <c r="J48" s="257">
        <v>0</v>
      </c>
      <c r="K48" s="257">
        <v>0</v>
      </c>
      <c r="L48" s="257">
        <v>0</v>
      </c>
      <c r="M48" s="257">
        <v>33.620941019999997</v>
      </c>
      <c r="N48" s="258">
        <v>22</v>
      </c>
    </row>
    <row r="49" spans="1:14" s="145" customFormat="1" x14ac:dyDescent="0.2">
      <c r="A49" s="337" t="s">
        <v>1223</v>
      </c>
      <c r="B49" s="334" t="s">
        <v>1701</v>
      </c>
      <c r="C49" s="282">
        <v>41.560324829999999</v>
      </c>
      <c r="D49" s="257">
        <v>32</v>
      </c>
      <c r="E49" s="257">
        <v>1200</v>
      </c>
      <c r="F49" s="257">
        <v>810</v>
      </c>
      <c r="G49" s="257">
        <v>375</v>
      </c>
      <c r="H49" s="257">
        <v>175</v>
      </c>
      <c r="I49" s="257">
        <v>15</v>
      </c>
      <c r="J49" s="257" t="s">
        <v>1676</v>
      </c>
      <c r="K49" s="257">
        <v>0</v>
      </c>
      <c r="L49" s="257">
        <v>0</v>
      </c>
      <c r="M49" s="257">
        <v>2.2944162440000002</v>
      </c>
      <c r="N49" s="258">
        <v>2</v>
      </c>
    </row>
    <row r="50" spans="1:14" s="145" customFormat="1" x14ac:dyDescent="0.2">
      <c r="A50" s="337" t="s">
        <v>577</v>
      </c>
      <c r="B50" s="334" t="s">
        <v>1702</v>
      </c>
      <c r="C50" s="282">
        <v>61</v>
      </c>
      <c r="D50" s="257">
        <v>61</v>
      </c>
      <c r="E50" s="257">
        <v>0</v>
      </c>
      <c r="F50" s="257">
        <v>0</v>
      </c>
      <c r="G50" s="257" t="s">
        <v>1676</v>
      </c>
      <c r="H50" s="257">
        <v>0</v>
      </c>
      <c r="I50" s="257">
        <v>0</v>
      </c>
      <c r="J50" s="257">
        <v>0</v>
      </c>
      <c r="K50" s="257">
        <v>0</v>
      </c>
      <c r="L50" s="257">
        <v>0</v>
      </c>
      <c r="M50" s="257">
        <v>21.540780139999999</v>
      </c>
      <c r="N50" s="258">
        <v>14</v>
      </c>
    </row>
    <row r="51" spans="1:14" s="145" customFormat="1" x14ac:dyDescent="0.2">
      <c r="A51" s="337" t="s">
        <v>244</v>
      </c>
      <c r="B51" s="334" t="s">
        <v>1703</v>
      </c>
      <c r="C51" s="282">
        <v>35.08581847</v>
      </c>
      <c r="D51" s="257">
        <v>21</v>
      </c>
      <c r="E51" s="257">
        <v>4835</v>
      </c>
      <c r="F51" s="257">
        <v>1745</v>
      </c>
      <c r="G51" s="257">
        <v>530</v>
      </c>
      <c r="H51" s="257">
        <v>445</v>
      </c>
      <c r="I51" s="257">
        <v>80</v>
      </c>
      <c r="J51" s="257">
        <v>30</v>
      </c>
      <c r="K51" s="257">
        <v>10</v>
      </c>
      <c r="L51" s="257" t="s">
        <v>1676</v>
      </c>
      <c r="M51" s="257">
        <v>1.131491713</v>
      </c>
      <c r="N51" s="258">
        <v>1</v>
      </c>
    </row>
    <row r="52" spans="1:14" s="145" customFormat="1" x14ac:dyDescent="0.2">
      <c r="A52" s="337" t="s">
        <v>181</v>
      </c>
      <c r="B52" s="334" t="s">
        <v>1704</v>
      </c>
      <c r="C52" s="282">
        <v>77.574822800000007</v>
      </c>
      <c r="D52" s="257">
        <v>44</v>
      </c>
      <c r="E52" s="257">
        <v>6580</v>
      </c>
      <c r="F52" s="257">
        <v>3950</v>
      </c>
      <c r="G52" s="257">
        <v>2175</v>
      </c>
      <c r="H52" s="257">
        <v>2990</v>
      </c>
      <c r="I52" s="257">
        <v>1155</v>
      </c>
      <c r="J52" s="257">
        <v>500</v>
      </c>
      <c r="K52" s="257">
        <v>215</v>
      </c>
      <c r="L52" s="257">
        <v>75</v>
      </c>
      <c r="M52" s="257">
        <v>3.68051299</v>
      </c>
      <c r="N52" s="258">
        <v>1</v>
      </c>
    </row>
    <row r="53" spans="1:14" s="145" customFormat="1" x14ac:dyDescent="0.2">
      <c r="A53" s="337" t="s">
        <v>245</v>
      </c>
      <c r="B53" s="334" t="s">
        <v>1705</v>
      </c>
      <c r="C53" s="282">
        <v>68.726388420000006</v>
      </c>
      <c r="D53" s="257">
        <v>32</v>
      </c>
      <c r="E53" s="257">
        <v>17055</v>
      </c>
      <c r="F53" s="257">
        <v>6700</v>
      </c>
      <c r="G53" s="257">
        <v>2890</v>
      </c>
      <c r="H53" s="257">
        <v>4500</v>
      </c>
      <c r="I53" s="257">
        <v>2545</v>
      </c>
      <c r="J53" s="257">
        <v>1375</v>
      </c>
      <c r="K53" s="257">
        <v>250</v>
      </c>
      <c r="L53" s="257">
        <v>50</v>
      </c>
      <c r="M53" s="257">
        <v>5.2549153029999998</v>
      </c>
      <c r="N53" s="258">
        <v>2</v>
      </c>
    </row>
    <row r="54" spans="1:14" s="145" customFormat="1" x14ac:dyDescent="0.2">
      <c r="A54" s="337" t="s">
        <v>358</v>
      </c>
      <c r="B54" s="334" t="s">
        <v>1706</v>
      </c>
      <c r="C54" s="282">
        <v>57.158786450000001</v>
      </c>
      <c r="D54" s="257">
        <v>46</v>
      </c>
      <c r="E54" s="257">
        <v>675</v>
      </c>
      <c r="F54" s="257">
        <v>955</v>
      </c>
      <c r="G54" s="257">
        <v>530</v>
      </c>
      <c r="H54" s="257">
        <v>355</v>
      </c>
      <c r="I54" s="257">
        <v>15</v>
      </c>
      <c r="J54" s="257">
        <v>0</v>
      </c>
      <c r="K54" s="257" t="s">
        <v>1676</v>
      </c>
      <c r="L54" s="257" t="s">
        <v>1676</v>
      </c>
      <c r="M54" s="257">
        <v>2.8529411759999999</v>
      </c>
      <c r="N54" s="258">
        <v>2</v>
      </c>
    </row>
    <row r="55" spans="1:14" s="145" customFormat="1" x14ac:dyDescent="0.2">
      <c r="A55" s="337" t="s">
        <v>12</v>
      </c>
      <c r="B55" s="334" t="s">
        <v>1707</v>
      </c>
      <c r="C55" s="282">
        <v>72.557420030000003</v>
      </c>
      <c r="D55" s="257">
        <v>50</v>
      </c>
      <c r="E55" s="257">
        <v>555</v>
      </c>
      <c r="F55" s="257">
        <v>540</v>
      </c>
      <c r="G55" s="257">
        <v>375</v>
      </c>
      <c r="H55" s="257">
        <v>315</v>
      </c>
      <c r="I55" s="257">
        <v>65</v>
      </c>
      <c r="J55" s="257">
        <v>25</v>
      </c>
      <c r="K55" s="257">
        <v>15</v>
      </c>
      <c r="L55" s="257">
        <v>15</v>
      </c>
      <c r="M55" s="257">
        <v>2.6137566140000001</v>
      </c>
      <c r="N55" s="258">
        <v>3</v>
      </c>
    </row>
    <row r="56" spans="1:14" s="145" customFormat="1" x14ac:dyDescent="0.2">
      <c r="A56" s="337" t="s">
        <v>14</v>
      </c>
      <c r="B56" s="334" t="s">
        <v>1708</v>
      </c>
      <c r="C56" s="282">
        <v>103.4766709</v>
      </c>
      <c r="D56" s="257">
        <v>70</v>
      </c>
      <c r="E56" s="257">
        <v>235</v>
      </c>
      <c r="F56" s="257">
        <v>425</v>
      </c>
      <c r="G56" s="257">
        <v>310</v>
      </c>
      <c r="H56" s="257">
        <v>400</v>
      </c>
      <c r="I56" s="257">
        <v>115</v>
      </c>
      <c r="J56" s="257">
        <v>55</v>
      </c>
      <c r="K56" s="257">
        <v>30</v>
      </c>
      <c r="L56" s="257">
        <v>15</v>
      </c>
      <c r="M56" s="257">
        <v>2.0231213870000002</v>
      </c>
      <c r="N56" s="258">
        <v>2</v>
      </c>
    </row>
    <row r="57" spans="1:14" s="145" customFormat="1" x14ac:dyDescent="0.2">
      <c r="A57" s="337" t="s">
        <v>16</v>
      </c>
      <c r="B57" s="334" t="s">
        <v>1709</v>
      </c>
      <c r="C57" s="282">
        <v>96.675807430000006</v>
      </c>
      <c r="D57" s="257">
        <v>65</v>
      </c>
      <c r="E57" s="257">
        <v>265</v>
      </c>
      <c r="F57" s="257">
        <v>445</v>
      </c>
      <c r="G57" s="257">
        <v>405</v>
      </c>
      <c r="H57" s="257">
        <v>315</v>
      </c>
      <c r="I57" s="257">
        <v>115</v>
      </c>
      <c r="J57" s="257">
        <v>40</v>
      </c>
      <c r="K57" s="257">
        <v>40</v>
      </c>
      <c r="L57" s="257">
        <v>15</v>
      </c>
      <c r="M57" s="257">
        <v>1.8237547890000001</v>
      </c>
      <c r="N57" s="258">
        <v>2</v>
      </c>
    </row>
    <row r="58" spans="1:14" s="145" customFormat="1" x14ac:dyDescent="0.2">
      <c r="A58" s="337" t="s">
        <v>322</v>
      </c>
      <c r="B58" s="334" t="s">
        <v>1710</v>
      </c>
      <c r="C58" s="282">
        <v>135.59171599999999</v>
      </c>
      <c r="D58" s="257">
        <v>70</v>
      </c>
      <c r="E58" s="257">
        <v>20</v>
      </c>
      <c r="F58" s="257">
        <v>50</v>
      </c>
      <c r="G58" s="257">
        <v>30</v>
      </c>
      <c r="H58" s="257">
        <v>35</v>
      </c>
      <c r="I58" s="257">
        <v>10</v>
      </c>
      <c r="J58" s="257">
        <v>10</v>
      </c>
      <c r="K58" s="257" t="s">
        <v>1676</v>
      </c>
      <c r="L58" s="257">
        <v>10</v>
      </c>
      <c r="M58" s="257">
        <v>1.3</v>
      </c>
      <c r="N58" s="258">
        <v>1</v>
      </c>
    </row>
    <row r="59" spans="1:14" s="145" customFormat="1" x14ac:dyDescent="0.2">
      <c r="A59" s="337" t="s">
        <v>22</v>
      </c>
      <c r="B59" s="334" t="s">
        <v>1711</v>
      </c>
      <c r="C59" s="282">
        <v>112.7136241</v>
      </c>
      <c r="D59" s="257">
        <v>51</v>
      </c>
      <c r="E59" s="257">
        <v>740</v>
      </c>
      <c r="F59" s="257">
        <v>800</v>
      </c>
      <c r="G59" s="257">
        <v>460</v>
      </c>
      <c r="H59" s="257">
        <v>280</v>
      </c>
      <c r="I59" s="257">
        <v>80</v>
      </c>
      <c r="J59" s="257">
        <v>35</v>
      </c>
      <c r="K59" s="257">
        <v>60</v>
      </c>
      <c r="L59" s="257">
        <v>140</v>
      </c>
      <c r="M59" s="257">
        <v>2.1239092500000001</v>
      </c>
      <c r="N59" s="258">
        <v>2</v>
      </c>
    </row>
    <row r="60" spans="1:14" s="145" customFormat="1" x14ac:dyDescent="0.2">
      <c r="A60" s="337" t="s">
        <v>21</v>
      </c>
      <c r="B60" s="334" t="s">
        <v>1712</v>
      </c>
      <c r="C60" s="282">
        <v>69.808426069999996</v>
      </c>
      <c r="D60" s="257">
        <v>50</v>
      </c>
      <c r="E60" s="257">
        <v>375</v>
      </c>
      <c r="F60" s="257">
        <v>375</v>
      </c>
      <c r="G60" s="257">
        <v>230</v>
      </c>
      <c r="H60" s="257">
        <v>200</v>
      </c>
      <c r="I60" s="257">
        <v>50</v>
      </c>
      <c r="J60" s="257">
        <v>20</v>
      </c>
      <c r="K60" s="257" t="s">
        <v>1676</v>
      </c>
      <c r="L60" s="257" t="s">
        <v>1676</v>
      </c>
      <c r="M60" s="257">
        <v>0</v>
      </c>
      <c r="N60" s="258">
        <v>0</v>
      </c>
    </row>
    <row r="61" spans="1:14" s="145" customFormat="1" x14ac:dyDescent="0.2">
      <c r="A61" s="337" t="s">
        <v>325</v>
      </c>
      <c r="B61" s="334" t="s">
        <v>1713</v>
      </c>
      <c r="C61" s="282">
        <v>266.3038348</v>
      </c>
      <c r="D61" s="257">
        <v>86</v>
      </c>
      <c r="E61" s="257">
        <v>155</v>
      </c>
      <c r="F61" s="257">
        <v>230</v>
      </c>
      <c r="G61" s="257">
        <v>130</v>
      </c>
      <c r="H61" s="257">
        <v>125</v>
      </c>
      <c r="I61" s="257">
        <v>60</v>
      </c>
      <c r="J61" s="257">
        <v>55</v>
      </c>
      <c r="K61" s="257">
        <v>85</v>
      </c>
      <c r="L61" s="257">
        <v>180</v>
      </c>
      <c r="M61" s="257">
        <v>2.6566037740000001</v>
      </c>
      <c r="N61" s="258">
        <v>3</v>
      </c>
    </row>
    <row r="62" spans="1:14" s="145" customFormat="1" x14ac:dyDescent="0.2">
      <c r="A62" s="337" t="s">
        <v>35</v>
      </c>
      <c r="B62" s="334" t="s">
        <v>1714</v>
      </c>
      <c r="C62" s="282">
        <v>95.544678059999995</v>
      </c>
      <c r="D62" s="257">
        <v>52</v>
      </c>
      <c r="E62" s="257">
        <v>730</v>
      </c>
      <c r="F62" s="257">
        <v>985</v>
      </c>
      <c r="G62" s="257">
        <v>495</v>
      </c>
      <c r="H62" s="257">
        <v>495</v>
      </c>
      <c r="I62" s="257">
        <v>140</v>
      </c>
      <c r="J62" s="257">
        <v>70</v>
      </c>
      <c r="K62" s="257">
        <v>70</v>
      </c>
      <c r="L62" s="257">
        <v>60</v>
      </c>
      <c r="M62" s="257">
        <v>1.7975206610000001</v>
      </c>
      <c r="N62" s="258">
        <v>2</v>
      </c>
    </row>
    <row r="63" spans="1:14" s="145" customFormat="1" x14ac:dyDescent="0.2">
      <c r="A63" s="337" t="s">
        <v>318</v>
      </c>
      <c r="B63" s="334" t="s">
        <v>1715</v>
      </c>
      <c r="C63" s="282">
        <v>93.918116490000003</v>
      </c>
      <c r="D63" s="257">
        <v>54</v>
      </c>
      <c r="E63" s="257">
        <v>1400</v>
      </c>
      <c r="F63" s="257">
        <v>1460</v>
      </c>
      <c r="G63" s="257">
        <v>980</v>
      </c>
      <c r="H63" s="257">
        <v>850</v>
      </c>
      <c r="I63" s="257">
        <v>255</v>
      </c>
      <c r="J63" s="257">
        <v>125</v>
      </c>
      <c r="K63" s="257">
        <v>125</v>
      </c>
      <c r="L63" s="257">
        <v>100</v>
      </c>
      <c r="M63" s="257">
        <v>2.4046288910000002</v>
      </c>
      <c r="N63" s="258">
        <v>2</v>
      </c>
    </row>
    <row r="64" spans="1:14" s="145" customFormat="1" x14ac:dyDescent="0.2">
      <c r="A64" s="337" t="s">
        <v>319</v>
      </c>
      <c r="B64" s="334" t="s">
        <v>1716</v>
      </c>
      <c r="C64" s="282">
        <v>330.75658329999999</v>
      </c>
      <c r="D64" s="257">
        <v>90</v>
      </c>
      <c r="E64" s="257">
        <v>1310</v>
      </c>
      <c r="F64" s="257">
        <v>1470</v>
      </c>
      <c r="G64" s="257">
        <v>1075</v>
      </c>
      <c r="H64" s="257">
        <v>875</v>
      </c>
      <c r="I64" s="257">
        <v>425</v>
      </c>
      <c r="J64" s="257">
        <v>265</v>
      </c>
      <c r="K64" s="257">
        <v>375</v>
      </c>
      <c r="L64" s="257">
        <v>1830</v>
      </c>
      <c r="M64" s="257">
        <v>1.717691343</v>
      </c>
      <c r="N64" s="258">
        <v>1</v>
      </c>
    </row>
    <row r="65" spans="1:14" s="145" customFormat="1" x14ac:dyDescent="0.2">
      <c r="A65" s="337" t="s">
        <v>13</v>
      </c>
      <c r="B65" s="334" t="s">
        <v>1717</v>
      </c>
      <c r="C65" s="282">
        <v>146.05782049999999</v>
      </c>
      <c r="D65" s="257">
        <v>67</v>
      </c>
      <c r="E65" s="257">
        <v>960</v>
      </c>
      <c r="F65" s="257">
        <v>1335</v>
      </c>
      <c r="G65" s="257">
        <v>1005</v>
      </c>
      <c r="H65" s="257">
        <v>930</v>
      </c>
      <c r="I65" s="257">
        <v>260</v>
      </c>
      <c r="J65" s="257">
        <v>125</v>
      </c>
      <c r="K65" s="257">
        <v>150</v>
      </c>
      <c r="L65" s="257">
        <v>335</v>
      </c>
      <c r="M65" s="257">
        <v>1.7454844009999999</v>
      </c>
      <c r="N65" s="258">
        <v>2</v>
      </c>
    </row>
    <row r="66" spans="1:14" s="145" customFormat="1" x14ac:dyDescent="0.2">
      <c r="A66" s="337" t="s">
        <v>15</v>
      </c>
      <c r="B66" s="334" t="s">
        <v>1718</v>
      </c>
      <c r="C66" s="282">
        <v>84.879647370000001</v>
      </c>
      <c r="D66" s="257">
        <v>56</v>
      </c>
      <c r="E66" s="257">
        <v>585</v>
      </c>
      <c r="F66" s="257">
        <v>800</v>
      </c>
      <c r="G66" s="257">
        <v>515</v>
      </c>
      <c r="H66" s="257">
        <v>490</v>
      </c>
      <c r="I66" s="257">
        <v>110</v>
      </c>
      <c r="J66" s="257">
        <v>40</v>
      </c>
      <c r="K66" s="257">
        <v>25</v>
      </c>
      <c r="L66" s="257">
        <v>35</v>
      </c>
      <c r="M66" s="257">
        <v>1.7239709439999999</v>
      </c>
      <c r="N66" s="258">
        <v>1</v>
      </c>
    </row>
    <row r="67" spans="1:14" s="145" customFormat="1" x14ac:dyDescent="0.2">
      <c r="A67" s="337" t="s">
        <v>320</v>
      </c>
      <c r="B67" s="334" t="s">
        <v>1719</v>
      </c>
      <c r="C67" s="282">
        <v>134.05071659999999</v>
      </c>
      <c r="D67" s="257">
        <v>77</v>
      </c>
      <c r="E67" s="257">
        <v>345</v>
      </c>
      <c r="F67" s="257">
        <v>560</v>
      </c>
      <c r="G67" s="257">
        <v>760</v>
      </c>
      <c r="H67" s="257">
        <v>545</v>
      </c>
      <c r="I67" s="257">
        <v>285</v>
      </c>
      <c r="J67" s="257">
        <v>70</v>
      </c>
      <c r="K67" s="257">
        <v>40</v>
      </c>
      <c r="L67" s="257">
        <v>115</v>
      </c>
      <c r="M67" s="257">
        <v>1.663551402</v>
      </c>
      <c r="N67" s="258">
        <v>2</v>
      </c>
    </row>
    <row r="68" spans="1:14" s="145" customFormat="1" x14ac:dyDescent="0.2">
      <c r="A68" s="337" t="s">
        <v>17</v>
      </c>
      <c r="B68" s="334" t="s">
        <v>1720</v>
      </c>
      <c r="C68" s="282">
        <v>65.362499999999997</v>
      </c>
      <c r="D68" s="257">
        <v>56</v>
      </c>
      <c r="E68" s="257">
        <v>225</v>
      </c>
      <c r="F68" s="257">
        <v>250</v>
      </c>
      <c r="G68" s="257">
        <v>230</v>
      </c>
      <c r="H68" s="257">
        <v>155</v>
      </c>
      <c r="I68" s="257" t="s">
        <v>1676</v>
      </c>
      <c r="J68" s="257" t="s">
        <v>1676</v>
      </c>
      <c r="K68" s="257" t="s">
        <v>1676</v>
      </c>
      <c r="L68" s="257" t="s">
        <v>1676</v>
      </c>
      <c r="M68" s="257">
        <v>2.611012433</v>
      </c>
      <c r="N68" s="258">
        <v>3</v>
      </c>
    </row>
    <row r="69" spans="1:14" s="145" customFormat="1" x14ac:dyDescent="0.2">
      <c r="A69" s="337" t="s">
        <v>321</v>
      </c>
      <c r="B69" s="334" t="s">
        <v>1721</v>
      </c>
      <c r="C69" s="282">
        <v>76.615017249999994</v>
      </c>
      <c r="D69" s="257">
        <v>36</v>
      </c>
      <c r="E69" s="257">
        <v>1675</v>
      </c>
      <c r="F69" s="257">
        <v>860</v>
      </c>
      <c r="G69" s="257">
        <v>475</v>
      </c>
      <c r="H69" s="257">
        <v>425</v>
      </c>
      <c r="I69" s="257">
        <v>125</v>
      </c>
      <c r="J69" s="257">
        <v>70</v>
      </c>
      <c r="K69" s="257">
        <v>55</v>
      </c>
      <c r="L69" s="257">
        <v>85</v>
      </c>
      <c r="M69" s="257">
        <v>1.8541666670000001</v>
      </c>
      <c r="N69" s="258">
        <v>1</v>
      </c>
    </row>
    <row r="70" spans="1:14" s="145" customFormat="1" x14ac:dyDescent="0.2">
      <c r="A70" s="337" t="s">
        <v>18</v>
      </c>
      <c r="B70" s="334" t="s">
        <v>1722</v>
      </c>
      <c r="C70" s="282">
        <v>96.342122829999994</v>
      </c>
      <c r="D70" s="257">
        <v>63</v>
      </c>
      <c r="E70" s="257">
        <v>705</v>
      </c>
      <c r="F70" s="257">
        <v>750</v>
      </c>
      <c r="G70" s="257">
        <v>660</v>
      </c>
      <c r="H70" s="257">
        <v>555</v>
      </c>
      <c r="I70" s="257">
        <v>145</v>
      </c>
      <c r="J70" s="257">
        <v>70</v>
      </c>
      <c r="K70" s="257">
        <v>65</v>
      </c>
      <c r="L70" s="257">
        <v>50</v>
      </c>
      <c r="M70" s="257">
        <v>2.1102756889999998</v>
      </c>
      <c r="N70" s="258">
        <v>2</v>
      </c>
    </row>
    <row r="71" spans="1:14" s="145" customFormat="1" x14ac:dyDescent="0.2">
      <c r="A71" s="337" t="s">
        <v>19</v>
      </c>
      <c r="B71" s="334" t="s">
        <v>1723</v>
      </c>
      <c r="C71" s="282">
        <v>55.925373129999997</v>
      </c>
      <c r="D71" s="257">
        <v>31</v>
      </c>
      <c r="E71" s="257">
        <v>160</v>
      </c>
      <c r="F71" s="257">
        <v>80</v>
      </c>
      <c r="G71" s="257">
        <v>50</v>
      </c>
      <c r="H71" s="257">
        <v>25</v>
      </c>
      <c r="I71" s="257">
        <v>10</v>
      </c>
      <c r="J71" s="257" t="s">
        <v>1676</v>
      </c>
      <c r="K71" s="257">
        <v>10</v>
      </c>
      <c r="L71" s="257" t="s">
        <v>1676</v>
      </c>
      <c r="M71" s="257">
        <v>2.0508474579999998</v>
      </c>
      <c r="N71" s="258">
        <v>2</v>
      </c>
    </row>
    <row r="72" spans="1:14" s="145" customFormat="1" x14ac:dyDescent="0.2">
      <c r="A72" s="337" t="s">
        <v>23</v>
      </c>
      <c r="B72" s="334" t="s">
        <v>1724</v>
      </c>
      <c r="C72" s="282">
        <v>124.3877822</v>
      </c>
      <c r="D72" s="257">
        <v>49</v>
      </c>
      <c r="E72" s="257">
        <v>1095</v>
      </c>
      <c r="F72" s="257">
        <v>610</v>
      </c>
      <c r="G72" s="257">
        <v>340</v>
      </c>
      <c r="H72" s="257">
        <v>395</v>
      </c>
      <c r="I72" s="257">
        <v>160</v>
      </c>
      <c r="J72" s="257">
        <v>115</v>
      </c>
      <c r="K72" s="257">
        <v>155</v>
      </c>
      <c r="L72" s="257">
        <v>155</v>
      </c>
      <c r="M72" s="257">
        <v>1.6811145510000001</v>
      </c>
      <c r="N72" s="258">
        <v>2</v>
      </c>
    </row>
    <row r="73" spans="1:14" s="145" customFormat="1" x14ac:dyDescent="0.2">
      <c r="A73" s="337" t="s">
        <v>24</v>
      </c>
      <c r="B73" s="334" t="s">
        <v>1725</v>
      </c>
      <c r="C73" s="282">
        <v>88.920054199999996</v>
      </c>
      <c r="D73" s="257">
        <v>70</v>
      </c>
      <c r="E73" s="257">
        <v>120</v>
      </c>
      <c r="F73" s="257">
        <v>165</v>
      </c>
      <c r="G73" s="257">
        <v>205</v>
      </c>
      <c r="H73" s="257">
        <v>150</v>
      </c>
      <c r="I73" s="257">
        <v>75</v>
      </c>
      <c r="J73" s="257">
        <v>15</v>
      </c>
      <c r="K73" s="257" t="s">
        <v>1676</v>
      </c>
      <c r="L73" s="257">
        <v>0</v>
      </c>
      <c r="M73" s="257">
        <v>2.5355450240000001</v>
      </c>
      <c r="N73" s="258">
        <v>3</v>
      </c>
    </row>
    <row r="74" spans="1:14" s="145" customFormat="1" x14ac:dyDescent="0.2">
      <c r="A74" s="337" t="s">
        <v>323</v>
      </c>
      <c r="B74" s="334" t="s">
        <v>1726</v>
      </c>
      <c r="C74" s="282">
        <v>81.948183040000004</v>
      </c>
      <c r="D74" s="257">
        <v>42</v>
      </c>
      <c r="E74" s="257">
        <v>1715</v>
      </c>
      <c r="F74" s="257">
        <v>1065</v>
      </c>
      <c r="G74" s="257">
        <v>715</v>
      </c>
      <c r="H74" s="257">
        <v>570</v>
      </c>
      <c r="I74" s="257">
        <v>150</v>
      </c>
      <c r="J74" s="257">
        <v>85</v>
      </c>
      <c r="K74" s="257">
        <v>60</v>
      </c>
      <c r="L74" s="257">
        <v>100</v>
      </c>
      <c r="M74" s="257">
        <v>2.438381938</v>
      </c>
      <c r="N74" s="258">
        <v>3</v>
      </c>
    </row>
    <row r="75" spans="1:14" s="145" customFormat="1" x14ac:dyDescent="0.2">
      <c r="A75" s="337" t="s">
        <v>25</v>
      </c>
      <c r="B75" s="334" t="s">
        <v>1727</v>
      </c>
      <c r="C75" s="282">
        <v>103.03514</v>
      </c>
      <c r="D75" s="257">
        <v>66</v>
      </c>
      <c r="E75" s="257">
        <v>360</v>
      </c>
      <c r="F75" s="257">
        <v>390</v>
      </c>
      <c r="G75" s="257">
        <v>360</v>
      </c>
      <c r="H75" s="257">
        <v>350</v>
      </c>
      <c r="I75" s="257">
        <v>105</v>
      </c>
      <c r="J75" s="257">
        <v>45</v>
      </c>
      <c r="K75" s="257">
        <v>35</v>
      </c>
      <c r="L75" s="257">
        <v>35</v>
      </c>
      <c r="M75" s="257">
        <v>1.963133641</v>
      </c>
      <c r="N75" s="258">
        <v>2</v>
      </c>
    </row>
    <row r="76" spans="1:14" s="145" customFormat="1" x14ac:dyDescent="0.2">
      <c r="A76" s="337" t="s">
        <v>26</v>
      </c>
      <c r="B76" s="334" t="s">
        <v>1728</v>
      </c>
      <c r="C76" s="282">
        <v>90.626688590000001</v>
      </c>
      <c r="D76" s="257">
        <v>49</v>
      </c>
      <c r="E76" s="257">
        <v>2660</v>
      </c>
      <c r="F76" s="257">
        <v>2225</v>
      </c>
      <c r="G76" s="257">
        <v>1505</v>
      </c>
      <c r="H76" s="257">
        <v>1175</v>
      </c>
      <c r="I76" s="257">
        <v>405</v>
      </c>
      <c r="J76" s="257">
        <v>170</v>
      </c>
      <c r="K76" s="257">
        <v>160</v>
      </c>
      <c r="L76" s="257">
        <v>210</v>
      </c>
      <c r="M76" s="257">
        <v>1.8241379310000001</v>
      </c>
      <c r="N76" s="258">
        <v>1</v>
      </c>
    </row>
    <row r="77" spans="1:14" s="145" customFormat="1" x14ac:dyDescent="0.2">
      <c r="A77" s="337" t="s">
        <v>27</v>
      </c>
      <c r="B77" s="334" t="s">
        <v>1729</v>
      </c>
      <c r="C77" s="282">
        <v>55.995291899999998</v>
      </c>
      <c r="D77" s="257">
        <v>35</v>
      </c>
      <c r="E77" s="257">
        <v>450</v>
      </c>
      <c r="F77" s="257">
        <v>325</v>
      </c>
      <c r="G77" s="257">
        <v>155</v>
      </c>
      <c r="H77" s="257">
        <v>85</v>
      </c>
      <c r="I77" s="257">
        <v>20</v>
      </c>
      <c r="J77" s="257">
        <v>10</v>
      </c>
      <c r="K77" s="257">
        <v>15</v>
      </c>
      <c r="L77" s="257" t="s">
        <v>1676</v>
      </c>
      <c r="M77" s="257">
        <v>1.793248945</v>
      </c>
      <c r="N77" s="258">
        <v>2</v>
      </c>
    </row>
    <row r="78" spans="1:14" s="145" customFormat="1" x14ac:dyDescent="0.2">
      <c r="A78" s="337" t="s">
        <v>28</v>
      </c>
      <c r="B78" s="334" t="s">
        <v>1730</v>
      </c>
      <c r="C78" s="282">
        <v>82.582658960000003</v>
      </c>
      <c r="D78" s="257">
        <v>62</v>
      </c>
      <c r="E78" s="257">
        <v>560</v>
      </c>
      <c r="F78" s="257">
        <v>695</v>
      </c>
      <c r="G78" s="257">
        <v>690</v>
      </c>
      <c r="H78" s="257">
        <v>450</v>
      </c>
      <c r="I78" s="257">
        <v>90</v>
      </c>
      <c r="J78" s="257">
        <v>50</v>
      </c>
      <c r="K78" s="257">
        <v>35</v>
      </c>
      <c r="L78" s="257">
        <v>25</v>
      </c>
      <c r="M78" s="257">
        <v>1.914746544</v>
      </c>
      <c r="N78" s="258">
        <v>2</v>
      </c>
    </row>
    <row r="79" spans="1:14" s="145" customFormat="1" x14ac:dyDescent="0.2">
      <c r="A79" s="337" t="s">
        <v>29</v>
      </c>
      <c r="B79" s="334" t="s">
        <v>1731</v>
      </c>
      <c r="C79" s="282">
        <v>85.216002869999997</v>
      </c>
      <c r="D79" s="257">
        <v>36</v>
      </c>
      <c r="E79" s="257">
        <v>1220</v>
      </c>
      <c r="F79" s="257">
        <v>675</v>
      </c>
      <c r="G79" s="257">
        <v>345</v>
      </c>
      <c r="H79" s="257">
        <v>290</v>
      </c>
      <c r="I79" s="257">
        <v>85</v>
      </c>
      <c r="J79" s="257">
        <v>45</v>
      </c>
      <c r="K79" s="257">
        <v>50</v>
      </c>
      <c r="L79" s="257">
        <v>85</v>
      </c>
      <c r="M79" s="257">
        <v>1.9657924739999999</v>
      </c>
      <c r="N79" s="258">
        <v>2</v>
      </c>
    </row>
    <row r="80" spans="1:14" s="145" customFormat="1" x14ac:dyDescent="0.2">
      <c r="A80" s="337" t="s">
        <v>30</v>
      </c>
      <c r="B80" s="334" t="s">
        <v>1732</v>
      </c>
      <c r="C80" s="282">
        <v>63.609452740000002</v>
      </c>
      <c r="D80" s="257">
        <v>48</v>
      </c>
      <c r="E80" s="257">
        <v>255</v>
      </c>
      <c r="F80" s="257">
        <v>205</v>
      </c>
      <c r="G80" s="257">
        <v>165</v>
      </c>
      <c r="H80" s="257">
        <v>145</v>
      </c>
      <c r="I80" s="257">
        <v>25</v>
      </c>
      <c r="J80" s="257" t="s">
        <v>1676</v>
      </c>
      <c r="K80" s="257" t="s">
        <v>1676</v>
      </c>
      <c r="L80" s="257" t="s">
        <v>1676</v>
      </c>
      <c r="M80" s="257">
        <v>1.96031746</v>
      </c>
      <c r="N80" s="258">
        <v>2</v>
      </c>
    </row>
    <row r="81" spans="1:14" s="145" customFormat="1" x14ac:dyDescent="0.2">
      <c r="A81" s="337" t="s">
        <v>1215</v>
      </c>
      <c r="B81" s="334" t="s">
        <v>1733</v>
      </c>
      <c r="C81" s="282">
        <v>82.58986616</v>
      </c>
      <c r="D81" s="257">
        <v>60</v>
      </c>
      <c r="E81" s="257">
        <v>215</v>
      </c>
      <c r="F81" s="257">
        <v>300</v>
      </c>
      <c r="G81" s="257">
        <v>240</v>
      </c>
      <c r="H81" s="257">
        <v>215</v>
      </c>
      <c r="I81" s="257">
        <v>35</v>
      </c>
      <c r="J81" s="257">
        <v>20</v>
      </c>
      <c r="K81" s="257">
        <v>10</v>
      </c>
      <c r="L81" s="257">
        <v>10</v>
      </c>
      <c r="M81" s="257">
        <v>2.1027190330000001</v>
      </c>
      <c r="N81" s="258">
        <v>2</v>
      </c>
    </row>
    <row r="82" spans="1:14" s="145" customFormat="1" x14ac:dyDescent="0.2">
      <c r="A82" s="337" t="s">
        <v>31</v>
      </c>
      <c r="B82" s="334" t="s">
        <v>1734</v>
      </c>
      <c r="C82" s="282">
        <v>120.7397424</v>
      </c>
      <c r="D82" s="257">
        <v>62</v>
      </c>
      <c r="E82" s="257">
        <v>1040</v>
      </c>
      <c r="F82" s="257">
        <v>600</v>
      </c>
      <c r="G82" s="257">
        <v>305</v>
      </c>
      <c r="H82" s="257">
        <v>755</v>
      </c>
      <c r="I82" s="257">
        <v>290</v>
      </c>
      <c r="J82" s="257">
        <v>135</v>
      </c>
      <c r="K82" s="257">
        <v>105</v>
      </c>
      <c r="L82" s="257">
        <v>110</v>
      </c>
      <c r="M82" s="257">
        <v>2.1126760560000002</v>
      </c>
      <c r="N82" s="258">
        <v>2</v>
      </c>
    </row>
    <row r="83" spans="1:14" s="145" customFormat="1" x14ac:dyDescent="0.2">
      <c r="A83" s="337" t="s">
        <v>32</v>
      </c>
      <c r="B83" s="334" t="s">
        <v>1735</v>
      </c>
      <c r="C83" s="282">
        <v>169.2568421</v>
      </c>
      <c r="D83" s="257">
        <v>50</v>
      </c>
      <c r="E83" s="257">
        <v>155</v>
      </c>
      <c r="F83" s="257">
        <v>100</v>
      </c>
      <c r="G83" s="257">
        <v>70</v>
      </c>
      <c r="H83" s="257">
        <v>55</v>
      </c>
      <c r="I83" s="257">
        <v>15</v>
      </c>
      <c r="J83" s="257">
        <v>10</v>
      </c>
      <c r="K83" s="257">
        <v>25</v>
      </c>
      <c r="L83" s="257">
        <v>45</v>
      </c>
      <c r="M83" s="257">
        <v>1.981818182</v>
      </c>
      <c r="N83" s="258">
        <v>2</v>
      </c>
    </row>
    <row r="84" spans="1:14" s="145" customFormat="1" x14ac:dyDescent="0.2">
      <c r="A84" s="337" t="s">
        <v>324</v>
      </c>
      <c r="B84" s="334" t="s">
        <v>1736</v>
      </c>
      <c r="C84" s="282">
        <v>88.925974030000006</v>
      </c>
      <c r="D84" s="257">
        <v>59</v>
      </c>
      <c r="E84" s="257">
        <v>310</v>
      </c>
      <c r="F84" s="257">
        <v>480</v>
      </c>
      <c r="G84" s="257">
        <v>355</v>
      </c>
      <c r="H84" s="257">
        <v>265</v>
      </c>
      <c r="I84" s="257">
        <v>75</v>
      </c>
      <c r="J84" s="257">
        <v>20</v>
      </c>
      <c r="K84" s="257">
        <v>15</v>
      </c>
      <c r="L84" s="257">
        <v>25</v>
      </c>
      <c r="M84" s="257">
        <v>1.9051987770000001</v>
      </c>
      <c r="N84" s="258">
        <v>2</v>
      </c>
    </row>
    <row r="85" spans="1:14" s="145" customFormat="1" x14ac:dyDescent="0.2">
      <c r="A85" s="337" t="s">
        <v>33</v>
      </c>
      <c r="B85" s="334" t="s">
        <v>1737</v>
      </c>
      <c r="C85" s="282">
        <v>140.91647330000001</v>
      </c>
      <c r="D85" s="257">
        <v>80</v>
      </c>
      <c r="E85" s="257">
        <v>270</v>
      </c>
      <c r="F85" s="257">
        <v>400</v>
      </c>
      <c r="G85" s="257">
        <v>295</v>
      </c>
      <c r="H85" s="257">
        <v>385</v>
      </c>
      <c r="I85" s="257">
        <v>120</v>
      </c>
      <c r="J85" s="257">
        <v>80</v>
      </c>
      <c r="K85" s="257">
        <v>90</v>
      </c>
      <c r="L85" s="257">
        <v>80</v>
      </c>
      <c r="M85" s="257">
        <v>1.546218487</v>
      </c>
      <c r="N85" s="258">
        <v>2</v>
      </c>
    </row>
    <row r="86" spans="1:14" s="145" customFormat="1" x14ac:dyDescent="0.2">
      <c r="A86" s="337" t="s">
        <v>34</v>
      </c>
      <c r="B86" s="334" t="s">
        <v>1738</v>
      </c>
      <c r="C86" s="282">
        <v>60.099099099999997</v>
      </c>
      <c r="D86" s="257">
        <v>56</v>
      </c>
      <c r="E86" s="257">
        <v>90</v>
      </c>
      <c r="F86" s="257">
        <v>85</v>
      </c>
      <c r="G86" s="257">
        <v>90</v>
      </c>
      <c r="H86" s="257">
        <v>65</v>
      </c>
      <c r="I86" s="257" t="s">
        <v>1676</v>
      </c>
      <c r="J86" s="257">
        <v>0</v>
      </c>
      <c r="K86" s="257" t="s">
        <v>1676</v>
      </c>
      <c r="L86" s="257" t="s">
        <v>1676</v>
      </c>
      <c r="M86" s="257">
        <v>1.4</v>
      </c>
      <c r="N86" s="258">
        <v>1</v>
      </c>
    </row>
    <row r="87" spans="1:14" s="145" customFormat="1" x14ac:dyDescent="0.2">
      <c r="A87" s="337" t="s">
        <v>36</v>
      </c>
      <c r="B87" s="334" t="s">
        <v>1739</v>
      </c>
      <c r="C87" s="282">
        <v>78.591869919999993</v>
      </c>
      <c r="D87" s="257">
        <v>61</v>
      </c>
      <c r="E87" s="257">
        <v>300</v>
      </c>
      <c r="F87" s="257">
        <v>305</v>
      </c>
      <c r="G87" s="257">
        <v>290</v>
      </c>
      <c r="H87" s="257">
        <v>225</v>
      </c>
      <c r="I87" s="257">
        <v>75</v>
      </c>
      <c r="J87" s="257">
        <v>20</v>
      </c>
      <c r="K87" s="257">
        <v>10</v>
      </c>
      <c r="L87" s="257" t="s">
        <v>1676</v>
      </c>
      <c r="M87" s="257">
        <v>2.1358695650000001</v>
      </c>
      <c r="N87" s="258">
        <v>2</v>
      </c>
    </row>
    <row r="88" spans="1:14" s="145" customFormat="1" x14ac:dyDescent="0.2">
      <c r="A88" s="337" t="s">
        <v>585</v>
      </c>
      <c r="B88" s="334" t="s">
        <v>1740</v>
      </c>
      <c r="C88" s="282">
        <v>91.222807860000003</v>
      </c>
      <c r="D88" s="257">
        <v>51</v>
      </c>
      <c r="E88" s="257">
        <v>650</v>
      </c>
      <c r="F88" s="257">
        <v>535</v>
      </c>
      <c r="G88" s="257">
        <v>390</v>
      </c>
      <c r="H88" s="257">
        <v>330</v>
      </c>
      <c r="I88" s="257">
        <v>65</v>
      </c>
      <c r="J88" s="257">
        <v>35</v>
      </c>
      <c r="K88" s="257">
        <v>30</v>
      </c>
      <c r="L88" s="257">
        <v>50</v>
      </c>
      <c r="M88" s="257">
        <v>1.4664804469999999</v>
      </c>
      <c r="N88" s="258">
        <v>1</v>
      </c>
    </row>
    <row r="89" spans="1:14" s="145" customFormat="1" x14ac:dyDescent="0.2">
      <c r="A89" s="337" t="s">
        <v>39</v>
      </c>
      <c r="B89" s="334" t="s">
        <v>1741</v>
      </c>
      <c r="C89" s="282">
        <v>90.457044670000002</v>
      </c>
      <c r="D89" s="257">
        <v>68</v>
      </c>
      <c r="E89" s="257">
        <v>190</v>
      </c>
      <c r="F89" s="257">
        <v>295</v>
      </c>
      <c r="G89" s="257">
        <v>320</v>
      </c>
      <c r="H89" s="257">
        <v>235</v>
      </c>
      <c r="I89" s="257">
        <v>70</v>
      </c>
      <c r="J89" s="257">
        <v>40</v>
      </c>
      <c r="K89" s="257">
        <v>10</v>
      </c>
      <c r="L89" s="257" t="s">
        <v>1676</v>
      </c>
      <c r="M89" s="257">
        <v>2.5438596489999998</v>
      </c>
      <c r="N89" s="258">
        <v>3</v>
      </c>
    </row>
    <row r="90" spans="1:14" s="145" customFormat="1" x14ac:dyDescent="0.2">
      <c r="A90" s="337" t="s">
        <v>37</v>
      </c>
      <c r="B90" s="334" t="s">
        <v>1742</v>
      </c>
      <c r="C90" s="282">
        <v>76.200188859999997</v>
      </c>
      <c r="D90" s="257">
        <v>42</v>
      </c>
      <c r="E90" s="257">
        <v>390</v>
      </c>
      <c r="F90" s="257">
        <v>305</v>
      </c>
      <c r="G90" s="257">
        <v>145</v>
      </c>
      <c r="H90" s="257">
        <v>135</v>
      </c>
      <c r="I90" s="257">
        <v>25</v>
      </c>
      <c r="J90" s="257">
        <v>20</v>
      </c>
      <c r="K90" s="257">
        <v>20</v>
      </c>
      <c r="L90" s="257">
        <v>15</v>
      </c>
      <c r="M90" s="257">
        <v>1.6830601089999999</v>
      </c>
      <c r="N90" s="258">
        <v>1</v>
      </c>
    </row>
    <row r="91" spans="1:14" s="145" customFormat="1" x14ac:dyDescent="0.2">
      <c r="A91" s="337" t="s">
        <v>38</v>
      </c>
      <c r="B91" s="334" t="s">
        <v>1743</v>
      </c>
      <c r="C91" s="282">
        <v>97.878112400000006</v>
      </c>
      <c r="D91" s="257">
        <v>57</v>
      </c>
      <c r="E91" s="257">
        <v>1175</v>
      </c>
      <c r="F91" s="257">
        <v>980</v>
      </c>
      <c r="G91" s="257">
        <v>665</v>
      </c>
      <c r="H91" s="257">
        <v>880</v>
      </c>
      <c r="I91" s="257">
        <v>225</v>
      </c>
      <c r="J91" s="257">
        <v>105</v>
      </c>
      <c r="K91" s="257">
        <v>100</v>
      </c>
      <c r="L91" s="257">
        <v>80</v>
      </c>
      <c r="M91" s="257">
        <v>1.6458141669999999</v>
      </c>
      <c r="N91" s="258">
        <v>2</v>
      </c>
    </row>
    <row r="92" spans="1:14" s="145" customFormat="1" x14ac:dyDescent="0.2">
      <c r="A92" s="337" t="s">
        <v>586</v>
      </c>
      <c r="B92" s="334" t="s">
        <v>1744</v>
      </c>
      <c r="C92" s="282">
        <v>184.22661450000001</v>
      </c>
      <c r="D92" s="257">
        <v>89</v>
      </c>
      <c r="E92" s="257">
        <v>275</v>
      </c>
      <c r="F92" s="257">
        <v>510</v>
      </c>
      <c r="G92" s="257">
        <v>510</v>
      </c>
      <c r="H92" s="257">
        <v>510</v>
      </c>
      <c r="I92" s="257">
        <v>290</v>
      </c>
      <c r="J92" s="257">
        <v>120</v>
      </c>
      <c r="K92" s="257">
        <v>135</v>
      </c>
      <c r="L92" s="257">
        <v>210</v>
      </c>
      <c r="M92" s="257">
        <v>0.97590361400000003</v>
      </c>
      <c r="N92" s="258">
        <v>1</v>
      </c>
    </row>
    <row r="93" spans="1:14" s="145" customFormat="1" x14ac:dyDescent="0.2">
      <c r="A93" s="337" t="s">
        <v>44</v>
      </c>
      <c r="B93" s="334" t="s">
        <v>1745</v>
      </c>
      <c r="C93" s="282">
        <v>112.46725859999999</v>
      </c>
      <c r="D93" s="257">
        <v>41</v>
      </c>
      <c r="E93" s="257">
        <v>380</v>
      </c>
      <c r="F93" s="257">
        <v>165</v>
      </c>
      <c r="G93" s="257">
        <v>100</v>
      </c>
      <c r="H93" s="257">
        <v>110</v>
      </c>
      <c r="I93" s="257">
        <v>40</v>
      </c>
      <c r="J93" s="257">
        <v>20</v>
      </c>
      <c r="K93" s="257">
        <v>35</v>
      </c>
      <c r="L93" s="257">
        <v>45</v>
      </c>
      <c r="M93" s="257">
        <v>1.6209677419999999</v>
      </c>
      <c r="N93" s="258">
        <v>1</v>
      </c>
    </row>
    <row r="94" spans="1:14" s="145" customFormat="1" x14ac:dyDescent="0.2">
      <c r="A94" s="337" t="s">
        <v>599</v>
      </c>
      <c r="B94" s="334" t="s">
        <v>1746</v>
      </c>
      <c r="C94" s="282">
        <v>0</v>
      </c>
      <c r="D94" s="257">
        <v>0</v>
      </c>
      <c r="E94" s="257">
        <v>0</v>
      </c>
      <c r="F94" s="257">
        <v>0</v>
      </c>
      <c r="G94" s="257">
        <v>0</v>
      </c>
      <c r="H94" s="257">
        <v>0</v>
      </c>
      <c r="I94" s="257">
        <v>0</v>
      </c>
      <c r="J94" s="257">
        <v>0</v>
      </c>
      <c r="K94" s="257">
        <v>0</v>
      </c>
      <c r="L94" s="257">
        <v>0</v>
      </c>
      <c r="M94" s="257">
        <v>0</v>
      </c>
      <c r="N94" s="258">
        <v>0</v>
      </c>
    </row>
    <row r="95" spans="1:14" s="145" customFormat="1" x14ac:dyDescent="0.2">
      <c r="A95" s="337" t="s">
        <v>545</v>
      </c>
      <c r="B95" s="334" t="s">
        <v>1747</v>
      </c>
      <c r="C95" s="282">
        <v>73.582616180000002</v>
      </c>
      <c r="D95" s="257">
        <v>56</v>
      </c>
      <c r="E95" s="257">
        <v>325</v>
      </c>
      <c r="F95" s="257">
        <v>275</v>
      </c>
      <c r="G95" s="257">
        <v>215</v>
      </c>
      <c r="H95" s="257">
        <v>285</v>
      </c>
      <c r="I95" s="257">
        <v>45</v>
      </c>
      <c r="J95" s="257">
        <v>10</v>
      </c>
      <c r="K95" s="257" t="s">
        <v>1676</v>
      </c>
      <c r="L95" s="257" t="s">
        <v>1676</v>
      </c>
      <c r="M95" s="257">
        <v>1.6859296479999999</v>
      </c>
      <c r="N95" s="258">
        <v>2</v>
      </c>
    </row>
    <row r="96" spans="1:14" s="145" customFormat="1" x14ac:dyDescent="0.2">
      <c r="A96" s="337" t="s">
        <v>550</v>
      </c>
      <c r="B96" s="334" t="s">
        <v>1748</v>
      </c>
      <c r="C96" s="282">
        <v>66.58190802</v>
      </c>
      <c r="D96" s="257">
        <v>42</v>
      </c>
      <c r="E96" s="257">
        <v>1095</v>
      </c>
      <c r="F96" s="257">
        <v>525</v>
      </c>
      <c r="G96" s="257">
        <v>410</v>
      </c>
      <c r="H96" s="257">
        <v>425</v>
      </c>
      <c r="I96" s="257">
        <v>95</v>
      </c>
      <c r="J96" s="257">
        <v>30</v>
      </c>
      <c r="K96" s="257">
        <v>30</v>
      </c>
      <c r="L96" s="257">
        <v>15</v>
      </c>
      <c r="M96" s="257">
        <v>2.085076709</v>
      </c>
      <c r="N96" s="258">
        <v>2</v>
      </c>
    </row>
    <row r="97" spans="1:14" s="145" customFormat="1" x14ac:dyDescent="0.2">
      <c r="A97" s="337" t="s">
        <v>41</v>
      </c>
      <c r="B97" s="334" t="s">
        <v>1749</v>
      </c>
      <c r="C97" s="282">
        <v>73.687301590000004</v>
      </c>
      <c r="D97" s="257">
        <v>43</v>
      </c>
      <c r="E97" s="257">
        <v>225</v>
      </c>
      <c r="F97" s="257">
        <v>180</v>
      </c>
      <c r="G97" s="257">
        <v>125</v>
      </c>
      <c r="H97" s="257">
        <v>60</v>
      </c>
      <c r="I97" s="257">
        <v>10</v>
      </c>
      <c r="J97" s="257" t="s">
        <v>1676</v>
      </c>
      <c r="K97" s="257" t="s">
        <v>1676</v>
      </c>
      <c r="L97" s="257">
        <v>15</v>
      </c>
      <c r="M97" s="257">
        <v>1.531914894</v>
      </c>
      <c r="N97" s="258">
        <v>1</v>
      </c>
    </row>
    <row r="98" spans="1:14" s="145" customFormat="1" x14ac:dyDescent="0.2">
      <c r="A98" s="337" t="s">
        <v>40</v>
      </c>
      <c r="B98" s="334" t="s">
        <v>1750</v>
      </c>
      <c r="C98" s="282">
        <v>83.107390300000006</v>
      </c>
      <c r="D98" s="257">
        <v>49</v>
      </c>
      <c r="E98" s="257">
        <v>820</v>
      </c>
      <c r="F98" s="257">
        <v>690</v>
      </c>
      <c r="G98" s="257">
        <v>445</v>
      </c>
      <c r="H98" s="257">
        <v>380</v>
      </c>
      <c r="I98" s="257">
        <v>125</v>
      </c>
      <c r="J98" s="257">
        <v>55</v>
      </c>
      <c r="K98" s="257">
        <v>45</v>
      </c>
      <c r="L98" s="257">
        <v>40</v>
      </c>
      <c r="M98" s="257">
        <v>1.963068182</v>
      </c>
      <c r="N98" s="258">
        <v>2</v>
      </c>
    </row>
    <row r="99" spans="1:14" s="145" customFormat="1" x14ac:dyDescent="0.2">
      <c r="A99" s="337" t="s">
        <v>42</v>
      </c>
      <c r="B99" s="334" t="s">
        <v>1751</v>
      </c>
      <c r="C99" s="282">
        <v>107.7775931</v>
      </c>
      <c r="D99" s="257">
        <v>77</v>
      </c>
      <c r="E99" s="257">
        <v>290</v>
      </c>
      <c r="F99" s="257">
        <v>725</v>
      </c>
      <c r="G99" s="257">
        <v>890</v>
      </c>
      <c r="H99" s="257">
        <v>835</v>
      </c>
      <c r="I99" s="257">
        <v>110</v>
      </c>
      <c r="J99" s="257">
        <v>35</v>
      </c>
      <c r="K99" s="257">
        <v>50</v>
      </c>
      <c r="L99" s="257">
        <v>70</v>
      </c>
      <c r="M99" s="257">
        <v>0.98403193600000005</v>
      </c>
      <c r="N99" s="258">
        <v>1</v>
      </c>
    </row>
    <row r="100" spans="1:14" s="145" customFormat="1" x14ac:dyDescent="0.2">
      <c r="A100" s="337" t="s">
        <v>556</v>
      </c>
      <c r="B100" s="334" t="s">
        <v>1752</v>
      </c>
      <c r="C100" s="282">
        <v>149.95844289999999</v>
      </c>
      <c r="D100" s="257">
        <v>81</v>
      </c>
      <c r="E100" s="257">
        <v>210</v>
      </c>
      <c r="F100" s="257">
        <v>470</v>
      </c>
      <c r="G100" s="257">
        <v>375</v>
      </c>
      <c r="H100" s="257">
        <v>390</v>
      </c>
      <c r="I100" s="257">
        <v>130</v>
      </c>
      <c r="J100" s="257">
        <v>100</v>
      </c>
      <c r="K100" s="257">
        <v>140</v>
      </c>
      <c r="L100" s="257">
        <v>80</v>
      </c>
      <c r="M100" s="257">
        <v>2.1231343279999999</v>
      </c>
      <c r="N100" s="258">
        <v>2</v>
      </c>
    </row>
    <row r="101" spans="1:14" s="145" customFormat="1" x14ac:dyDescent="0.2">
      <c r="A101" s="337" t="s">
        <v>43</v>
      </c>
      <c r="B101" s="334" t="s">
        <v>1753</v>
      </c>
      <c r="C101" s="282">
        <v>111.2107926</v>
      </c>
      <c r="D101" s="257">
        <v>71</v>
      </c>
      <c r="E101" s="257">
        <v>175</v>
      </c>
      <c r="F101" s="257">
        <v>285</v>
      </c>
      <c r="G101" s="257">
        <v>320</v>
      </c>
      <c r="H101" s="257">
        <v>245</v>
      </c>
      <c r="I101" s="257">
        <v>65</v>
      </c>
      <c r="J101" s="257">
        <v>35</v>
      </c>
      <c r="K101" s="257">
        <v>35</v>
      </c>
      <c r="L101" s="257">
        <v>30</v>
      </c>
      <c r="M101" s="257">
        <v>2.3586065569999999</v>
      </c>
      <c r="N101" s="258">
        <v>2</v>
      </c>
    </row>
    <row r="102" spans="1:14" s="157" customFormat="1" x14ac:dyDescent="0.2">
      <c r="A102" s="337" t="s">
        <v>45</v>
      </c>
      <c r="B102" s="334" t="s">
        <v>1754</v>
      </c>
      <c r="C102" s="282">
        <v>138.44913990000001</v>
      </c>
      <c r="D102" s="257">
        <v>77</v>
      </c>
      <c r="E102" s="257">
        <v>1080</v>
      </c>
      <c r="F102" s="257">
        <v>1050</v>
      </c>
      <c r="G102" s="257">
        <v>970</v>
      </c>
      <c r="H102" s="257">
        <v>1240</v>
      </c>
      <c r="I102" s="257">
        <v>470</v>
      </c>
      <c r="J102" s="257">
        <v>140</v>
      </c>
      <c r="K102" s="257">
        <v>140</v>
      </c>
      <c r="L102" s="257">
        <v>260</v>
      </c>
      <c r="M102" s="257">
        <v>1.622963538</v>
      </c>
      <c r="N102" s="258">
        <v>2</v>
      </c>
    </row>
    <row r="103" spans="1:14" s="157" customFormat="1" x14ac:dyDescent="0.2">
      <c r="A103" s="337" t="s">
        <v>451</v>
      </c>
      <c r="B103" s="334" t="s">
        <v>1755</v>
      </c>
      <c r="C103" s="282">
        <v>53.790328289999998</v>
      </c>
      <c r="D103" s="257">
        <v>36</v>
      </c>
      <c r="E103" s="257">
        <v>10110</v>
      </c>
      <c r="F103" s="257">
        <v>5960</v>
      </c>
      <c r="G103" s="257">
        <v>2430</v>
      </c>
      <c r="H103" s="257">
        <v>2970</v>
      </c>
      <c r="I103" s="257">
        <v>870</v>
      </c>
      <c r="J103" s="257">
        <v>230</v>
      </c>
      <c r="K103" s="257">
        <v>20</v>
      </c>
      <c r="L103" s="257">
        <v>10</v>
      </c>
      <c r="M103" s="257">
        <v>3.7098012429999998</v>
      </c>
      <c r="N103" s="258">
        <v>1</v>
      </c>
    </row>
    <row r="104" spans="1:14" s="157" customFormat="1" x14ac:dyDescent="0.2">
      <c r="A104" s="337" t="s">
        <v>355</v>
      </c>
      <c r="B104" s="334" t="s">
        <v>1756</v>
      </c>
      <c r="C104" s="282">
        <v>61.783076919999999</v>
      </c>
      <c r="D104" s="257">
        <v>40</v>
      </c>
      <c r="E104" s="257">
        <v>1030</v>
      </c>
      <c r="F104" s="257">
        <v>585</v>
      </c>
      <c r="G104" s="257">
        <v>550</v>
      </c>
      <c r="H104" s="257">
        <v>315</v>
      </c>
      <c r="I104" s="257">
        <v>70</v>
      </c>
      <c r="J104" s="257">
        <v>20</v>
      </c>
      <c r="K104" s="257">
        <v>15</v>
      </c>
      <c r="L104" s="257">
        <v>15</v>
      </c>
      <c r="M104" s="257">
        <v>37</v>
      </c>
      <c r="N104" s="258">
        <v>37</v>
      </c>
    </row>
    <row r="105" spans="1:14" s="157" customFormat="1" x14ac:dyDescent="0.2">
      <c r="A105" s="337" t="s">
        <v>259</v>
      </c>
      <c r="B105" s="334" t="s">
        <v>1757</v>
      </c>
      <c r="C105" s="282">
        <v>31</v>
      </c>
      <c r="D105" s="257">
        <v>31</v>
      </c>
      <c r="E105" s="257">
        <v>0</v>
      </c>
      <c r="F105" s="257" t="s">
        <v>1676</v>
      </c>
      <c r="G105" s="257">
        <v>0</v>
      </c>
      <c r="H105" s="257">
        <v>0</v>
      </c>
      <c r="I105" s="257">
        <v>0</v>
      </c>
      <c r="J105" s="257">
        <v>0</v>
      </c>
      <c r="K105" s="257">
        <v>0</v>
      </c>
      <c r="L105" s="257">
        <v>0</v>
      </c>
      <c r="M105" s="257">
        <v>72.16135663</v>
      </c>
      <c r="N105" s="258">
        <v>37</v>
      </c>
    </row>
    <row r="106" spans="1:14" s="157" customFormat="1" x14ac:dyDescent="0.2">
      <c r="A106" s="337" t="s">
        <v>367</v>
      </c>
      <c r="B106" s="334" t="s">
        <v>1758</v>
      </c>
      <c r="C106" s="282">
        <v>53.062333670000001</v>
      </c>
      <c r="D106" s="257">
        <v>28</v>
      </c>
      <c r="E106" s="257">
        <v>20540</v>
      </c>
      <c r="F106" s="257">
        <v>8080</v>
      </c>
      <c r="G106" s="257">
        <v>3695</v>
      </c>
      <c r="H106" s="257">
        <v>4655</v>
      </c>
      <c r="I106" s="257">
        <v>1330</v>
      </c>
      <c r="J106" s="257">
        <v>465</v>
      </c>
      <c r="K106" s="257">
        <v>235</v>
      </c>
      <c r="L106" s="257">
        <v>80</v>
      </c>
      <c r="M106" s="257">
        <v>2.6942254550000002</v>
      </c>
      <c r="N106" s="258">
        <v>1</v>
      </c>
    </row>
    <row r="107" spans="1:14" s="157" customFormat="1" x14ac:dyDescent="0.2">
      <c r="A107" s="337" t="s">
        <v>243</v>
      </c>
      <c r="B107" s="334" t="s">
        <v>1759</v>
      </c>
      <c r="C107" s="282">
        <v>66.963682410000004</v>
      </c>
      <c r="D107" s="257">
        <v>35</v>
      </c>
      <c r="E107" s="257">
        <v>21010</v>
      </c>
      <c r="F107" s="257">
        <v>9070</v>
      </c>
      <c r="G107" s="257">
        <v>5095</v>
      </c>
      <c r="H107" s="257">
        <v>7420</v>
      </c>
      <c r="I107" s="257">
        <v>2700</v>
      </c>
      <c r="J107" s="257">
        <v>1015</v>
      </c>
      <c r="K107" s="257">
        <v>165</v>
      </c>
      <c r="L107" s="257">
        <v>115</v>
      </c>
      <c r="M107" s="257">
        <v>4.8529057020000002</v>
      </c>
      <c r="N107" s="258">
        <v>1</v>
      </c>
    </row>
    <row r="108" spans="1:14" s="157" customFormat="1" x14ac:dyDescent="0.2">
      <c r="A108" s="337" t="s">
        <v>249</v>
      </c>
      <c r="B108" s="334" t="s">
        <v>1760</v>
      </c>
      <c r="C108" s="282">
        <v>61.31118429</v>
      </c>
      <c r="D108" s="257">
        <v>35</v>
      </c>
      <c r="E108" s="257">
        <v>15110</v>
      </c>
      <c r="F108" s="257">
        <v>7790</v>
      </c>
      <c r="G108" s="257">
        <v>3690</v>
      </c>
      <c r="H108" s="257">
        <v>4765</v>
      </c>
      <c r="I108" s="257">
        <v>1925</v>
      </c>
      <c r="J108" s="257">
        <v>660</v>
      </c>
      <c r="K108" s="257">
        <v>50</v>
      </c>
      <c r="L108" s="257">
        <v>20</v>
      </c>
      <c r="M108" s="257">
        <v>4.1044478480000004</v>
      </c>
      <c r="N108" s="258">
        <v>1</v>
      </c>
    </row>
    <row r="109" spans="1:14" s="157" customFormat="1" x14ac:dyDescent="0.2">
      <c r="A109" s="337" t="s">
        <v>234</v>
      </c>
      <c r="B109" s="334" t="s">
        <v>1761</v>
      </c>
      <c r="C109" s="282">
        <v>51.291587730000003</v>
      </c>
      <c r="D109" s="257">
        <v>29</v>
      </c>
      <c r="E109" s="257">
        <v>16920</v>
      </c>
      <c r="F109" s="257">
        <v>8185</v>
      </c>
      <c r="G109" s="257">
        <v>3000</v>
      </c>
      <c r="H109" s="257">
        <v>4040</v>
      </c>
      <c r="I109" s="257">
        <v>1140</v>
      </c>
      <c r="J109" s="257">
        <v>325</v>
      </c>
      <c r="K109" s="257">
        <v>110</v>
      </c>
      <c r="L109" s="257">
        <v>65</v>
      </c>
      <c r="M109" s="257">
        <v>3.4960649730000002</v>
      </c>
      <c r="N109" s="258">
        <v>1</v>
      </c>
    </row>
    <row r="110" spans="1:14" s="157" customFormat="1" x14ac:dyDescent="0.2">
      <c r="A110" s="337" t="s">
        <v>417</v>
      </c>
      <c r="B110" s="334" t="s">
        <v>1762</v>
      </c>
      <c r="C110" s="282">
        <v>56.468205859999998</v>
      </c>
      <c r="D110" s="257">
        <v>35</v>
      </c>
      <c r="E110" s="257">
        <v>20830</v>
      </c>
      <c r="F110" s="257">
        <v>10855</v>
      </c>
      <c r="G110" s="257">
        <v>5090</v>
      </c>
      <c r="H110" s="257">
        <v>7190</v>
      </c>
      <c r="I110" s="257">
        <v>2260</v>
      </c>
      <c r="J110" s="257">
        <v>265</v>
      </c>
      <c r="K110" s="257">
        <v>20</v>
      </c>
      <c r="L110" s="257" t="s">
        <v>1676</v>
      </c>
      <c r="M110" s="257">
        <v>5.2028201730000001</v>
      </c>
      <c r="N110" s="258">
        <v>2</v>
      </c>
    </row>
    <row r="111" spans="1:14" s="157" customFormat="1" x14ac:dyDescent="0.2">
      <c r="A111" s="337" t="s">
        <v>210</v>
      </c>
      <c r="B111" s="334" t="s">
        <v>1763</v>
      </c>
      <c r="C111" s="282">
        <v>8.4634146339999994</v>
      </c>
      <c r="D111" s="257">
        <v>6</v>
      </c>
      <c r="E111" s="257">
        <v>40</v>
      </c>
      <c r="F111" s="257" t="s">
        <v>1676</v>
      </c>
      <c r="G111" s="257">
        <v>0</v>
      </c>
      <c r="H111" s="257">
        <v>0</v>
      </c>
      <c r="I111" s="257">
        <v>0</v>
      </c>
      <c r="J111" s="257">
        <v>0</v>
      </c>
      <c r="K111" s="257">
        <v>0</v>
      </c>
      <c r="L111" s="257">
        <v>0</v>
      </c>
      <c r="M111" s="257">
        <v>61.006502740000002</v>
      </c>
      <c r="N111" s="258">
        <v>25</v>
      </c>
    </row>
    <row r="112" spans="1:14" s="157" customFormat="1" x14ac:dyDescent="0.2">
      <c r="A112" s="337" t="s">
        <v>184</v>
      </c>
      <c r="B112" s="334" t="s">
        <v>1764</v>
      </c>
      <c r="C112" s="282">
        <v>58.051163189999997</v>
      </c>
      <c r="D112" s="257">
        <v>38</v>
      </c>
      <c r="E112" s="257">
        <v>14520</v>
      </c>
      <c r="F112" s="257">
        <v>8640</v>
      </c>
      <c r="G112" s="257">
        <v>4485</v>
      </c>
      <c r="H112" s="257">
        <v>5775</v>
      </c>
      <c r="I112" s="257">
        <v>1110</v>
      </c>
      <c r="J112" s="257">
        <v>250</v>
      </c>
      <c r="K112" s="257">
        <v>120</v>
      </c>
      <c r="L112" s="257">
        <v>50</v>
      </c>
      <c r="M112" s="257">
        <v>3.4634419689999998</v>
      </c>
      <c r="N112" s="258">
        <v>1</v>
      </c>
    </row>
    <row r="113" spans="1:14" s="157" customFormat="1" x14ac:dyDescent="0.2">
      <c r="A113" s="337" t="s">
        <v>239</v>
      </c>
      <c r="B113" s="334" t="s">
        <v>1765</v>
      </c>
      <c r="C113" s="282">
        <v>9.1440677969999999</v>
      </c>
      <c r="D113" s="257">
        <v>8</v>
      </c>
      <c r="E113" s="257">
        <v>110</v>
      </c>
      <c r="F113" s="257" t="s">
        <v>1676</v>
      </c>
      <c r="G113" s="257">
        <v>0</v>
      </c>
      <c r="H113" s="257">
        <v>0</v>
      </c>
      <c r="I113" s="257">
        <v>0</v>
      </c>
      <c r="J113" s="257">
        <v>0</v>
      </c>
      <c r="K113" s="257">
        <v>0</v>
      </c>
      <c r="L113" s="257">
        <v>0</v>
      </c>
      <c r="M113" s="257">
        <v>45.100588809999998</v>
      </c>
      <c r="N113" s="258">
        <v>17</v>
      </c>
    </row>
    <row r="114" spans="1:14" s="157" customFormat="1" x14ac:dyDescent="0.2">
      <c r="A114" s="337" t="s">
        <v>409</v>
      </c>
      <c r="B114" s="334" t="s">
        <v>1766</v>
      </c>
      <c r="C114" s="282">
        <v>38.717728510000001</v>
      </c>
      <c r="D114" s="257">
        <v>21</v>
      </c>
      <c r="E114" s="257">
        <v>13625</v>
      </c>
      <c r="F114" s="257">
        <v>4335</v>
      </c>
      <c r="G114" s="257">
        <v>2280</v>
      </c>
      <c r="H114" s="257">
        <v>2195</v>
      </c>
      <c r="I114" s="257">
        <v>320</v>
      </c>
      <c r="J114" s="257">
        <v>50</v>
      </c>
      <c r="K114" s="257">
        <v>15</v>
      </c>
      <c r="L114" s="257" t="s">
        <v>1676</v>
      </c>
      <c r="M114" s="257">
        <v>3.5880538930000001</v>
      </c>
      <c r="N114" s="258">
        <v>1</v>
      </c>
    </row>
    <row r="115" spans="1:14" s="157" customFormat="1" x14ac:dyDescent="0.2">
      <c r="A115" s="337" t="s">
        <v>737</v>
      </c>
      <c r="B115" s="334" t="s">
        <v>1767</v>
      </c>
      <c r="C115" s="282">
        <v>455.40584310000003</v>
      </c>
      <c r="D115" s="257">
        <v>86</v>
      </c>
      <c r="E115" s="257">
        <v>1370</v>
      </c>
      <c r="F115" s="257">
        <v>1045</v>
      </c>
      <c r="G115" s="257">
        <v>845</v>
      </c>
      <c r="H115" s="257">
        <v>1105</v>
      </c>
      <c r="I115" s="257">
        <v>360</v>
      </c>
      <c r="J115" s="257">
        <v>240</v>
      </c>
      <c r="K115" s="257">
        <v>290</v>
      </c>
      <c r="L115" s="257">
        <v>1045</v>
      </c>
      <c r="M115" s="257">
        <v>2.096534653</v>
      </c>
      <c r="N115" s="258">
        <v>2</v>
      </c>
    </row>
    <row r="116" spans="1:14" s="157" customFormat="1" x14ac:dyDescent="0.2">
      <c r="A116" s="337" t="s">
        <v>569</v>
      </c>
      <c r="B116" s="334" t="s">
        <v>1768</v>
      </c>
      <c r="C116" s="282">
        <v>0</v>
      </c>
      <c r="D116" s="257">
        <v>0</v>
      </c>
      <c r="E116" s="257">
        <v>0</v>
      </c>
      <c r="F116" s="257">
        <v>0</v>
      </c>
      <c r="G116" s="257">
        <v>0</v>
      </c>
      <c r="H116" s="257">
        <v>0</v>
      </c>
      <c r="I116" s="257">
        <v>0</v>
      </c>
      <c r="J116" s="257">
        <v>0</v>
      </c>
      <c r="K116" s="257">
        <v>0</v>
      </c>
      <c r="L116" s="257">
        <v>0</v>
      </c>
      <c r="M116" s="257">
        <v>2.3352769680000001</v>
      </c>
      <c r="N116" s="258">
        <v>2</v>
      </c>
    </row>
    <row r="117" spans="1:14" s="157" customFormat="1" x14ac:dyDescent="0.2">
      <c r="A117" s="337" t="s">
        <v>747</v>
      </c>
      <c r="B117" s="334" t="s">
        <v>1769</v>
      </c>
      <c r="C117" s="282">
        <v>0</v>
      </c>
      <c r="D117" s="257">
        <v>0</v>
      </c>
      <c r="E117" s="257">
        <v>0</v>
      </c>
      <c r="F117" s="257">
        <v>0</v>
      </c>
      <c r="G117" s="257">
        <v>0</v>
      </c>
      <c r="H117" s="257">
        <v>0</v>
      </c>
      <c r="I117" s="257">
        <v>0</v>
      </c>
      <c r="J117" s="257">
        <v>0</v>
      </c>
      <c r="K117" s="257">
        <v>0</v>
      </c>
      <c r="L117" s="257">
        <v>0</v>
      </c>
      <c r="M117" s="257">
        <v>1.8883435580000001</v>
      </c>
      <c r="N117" s="258">
        <v>2</v>
      </c>
    </row>
    <row r="118" spans="1:14" s="157" customFormat="1" x14ac:dyDescent="0.2">
      <c r="A118" s="337" t="s">
        <v>738</v>
      </c>
      <c r="B118" s="334" t="s">
        <v>1770</v>
      </c>
      <c r="C118" s="282">
        <v>0</v>
      </c>
      <c r="D118" s="257">
        <v>0</v>
      </c>
      <c r="E118" s="257">
        <v>0</v>
      </c>
      <c r="F118" s="257">
        <v>0</v>
      </c>
      <c r="G118" s="257">
        <v>0</v>
      </c>
      <c r="H118" s="257">
        <v>0</v>
      </c>
      <c r="I118" s="257">
        <v>0</v>
      </c>
      <c r="J118" s="257">
        <v>0</v>
      </c>
      <c r="K118" s="257">
        <v>0</v>
      </c>
      <c r="L118" s="257">
        <v>0</v>
      </c>
      <c r="M118" s="257">
        <v>0</v>
      </c>
      <c r="N118" s="258">
        <v>0</v>
      </c>
    </row>
    <row r="119" spans="1:14" s="157" customFormat="1" x14ac:dyDescent="0.2">
      <c r="A119" s="337" t="s">
        <v>356</v>
      </c>
      <c r="B119" s="334" t="s">
        <v>1771</v>
      </c>
      <c r="C119" s="282">
        <v>221.7293233</v>
      </c>
      <c r="D119" s="257">
        <v>140</v>
      </c>
      <c r="E119" s="257">
        <v>40</v>
      </c>
      <c r="F119" s="257">
        <v>50</v>
      </c>
      <c r="G119" s="257">
        <v>45</v>
      </c>
      <c r="H119" s="257">
        <v>100</v>
      </c>
      <c r="I119" s="257">
        <v>45</v>
      </c>
      <c r="J119" s="257">
        <v>40</v>
      </c>
      <c r="K119" s="257">
        <v>50</v>
      </c>
      <c r="L119" s="257">
        <v>30</v>
      </c>
      <c r="M119" s="257">
        <v>2.4058171750000001</v>
      </c>
      <c r="N119" s="258">
        <v>2</v>
      </c>
    </row>
    <row r="120" spans="1:14" s="157" customFormat="1" x14ac:dyDescent="0.2">
      <c r="A120" s="337" t="s">
        <v>357</v>
      </c>
      <c r="B120" s="334" t="s">
        <v>1772</v>
      </c>
      <c r="C120" s="282">
        <v>59.78942808</v>
      </c>
      <c r="D120" s="257">
        <v>21</v>
      </c>
      <c r="E120" s="257">
        <v>1475</v>
      </c>
      <c r="F120" s="257">
        <v>410</v>
      </c>
      <c r="G120" s="257">
        <v>180</v>
      </c>
      <c r="H120" s="257">
        <v>145</v>
      </c>
      <c r="I120" s="257">
        <v>30</v>
      </c>
      <c r="J120" s="257">
        <v>10</v>
      </c>
      <c r="K120" s="257">
        <v>20</v>
      </c>
      <c r="L120" s="257">
        <v>45</v>
      </c>
      <c r="M120" s="257">
        <v>1</v>
      </c>
      <c r="N120" s="258">
        <v>1</v>
      </c>
    </row>
    <row r="121" spans="1:14" s="157" customFormat="1" x14ac:dyDescent="0.2">
      <c r="A121" s="337" t="s">
        <v>800</v>
      </c>
      <c r="B121" s="334" t="s">
        <v>1773</v>
      </c>
      <c r="C121" s="282">
        <v>56.489617129999999</v>
      </c>
      <c r="D121" s="257">
        <v>46</v>
      </c>
      <c r="E121" s="257">
        <v>930</v>
      </c>
      <c r="F121" s="257">
        <v>1095</v>
      </c>
      <c r="G121" s="257">
        <v>665</v>
      </c>
      <c r="H121" s="257">
        <v>345</v>
      </c>
      <c r="I121" s="257">
        <v>20</v>
      </c>
      <c r="J121" s="257">
        <v>15</v>
      </c>
      <c r="K121" s="257">
        <v>0</v>
      </c>
      <c r="L121" s="257">
        <v>10</v>
      </c>
      <c r="M121" s="257">
        <v>0</v>
      </c>
      <c r="N121" s="258">
        <v>0</v>
      </c>
    </row>
    <row r="122" spans="1:14" s="157" customFormat="1" x14ac:dyDescent="0.2">
      <c r="A122" s="337" t="s">
        <v>428</v>
      </c>
      <c r="B122" s="334" t="s">
        <v>1774</v>
      </c>
      <c r="C122" s="282">
        <v>1.2222222220000001</v>
      </c>
      <c r="D122" s="257">
        <v>1</v>
      </c>
      <c r="E122" s="257">
        <v>10</v>
      </c>
      <c r="F122" s="257">
        <v>0</v>
      </c>
      <c r="G122" s="257">
        <v>0</v>
      </c>
      <c r="H122" s="257">
        <v>0</v>
      </c>
      <c r="I122" s="257">
        <v>0</v>
      </c>
      <c r="J122" s="257">
        <v>0</v>
      </c>
      <c r="K122" s="257">
        <v>0</v>
      </c>
      <c r="L122" s="257">
        <v>0</v>
      </c>
      <c r="M122" s="257">
        <v>23.641470890000001</v>
      </c>
      <c r="N122" s="258">
        <v>15</v>
      </c>
    </row>
    <row r="123" spans="1:14" s="157" customFormat="1" x14ac:dyDescent="0.2">
      <c r="A123" s="337" t="s">
        <v>433</v>
      </c>
      <c r="B123" s="334" t="s">
        <v>1775</v>
      </c>
      <c r="C123" s="282">
        <v>55.25209821</v>
      </c>
      <c r="D123" s="257">
        <v>33</v>
      </c>
      <c r="E123" s="257">
        <v>13740</v>
      </c>
      <c r="F123" s="257">
        <v>6825</v>
      </c>
      <c r="G123" s="257">
        <v>2600</v>
      </c>
      <c r="H123" s="257">
        <v>3705</v>
      </c>
      <c r="I123" s="257">
        <v>1380</v>
      </c>
      <c r="J123" s="257">
        <v>450</v>
      </c>
      <c r="K123" s="257">
        <v>10</v>
      </c>
      <c r="L123" s="257" t="s">
        <v>1676</v>
      </c>
      <c r="M123" s="257">
        <v>4.201259501</v>
      </c>
      <c r="N123" s="258">
        <v>1</v>
      </c>
    </row>
    <row r="124" spans="1:14" s="157" customFormat="1" x14ac:dyDescent="0.2">
      <c r="A124" s="337" t="s">
        <v>248</v>
      </c>
      <c r="B124" s="334" t="s">
        <v>1776</v>
      </c>
      <c r="C124" s="282">
        <v>76.800787839999998</v>
      </c>
      <c r="D124" s="257">
        <v>55</v>
      </c>
      <c r="E124" s="257">
        <v>7835</v>
      </c>
      <c r="F124" s="257">
        <v>5305</v>
      </c>
      <c r="G124" s="257">
        <v>3525</v>
      </c>
      <c r="H124" s="257">
        <v>6135</v>
      </c>
      <c r="I124" s="257">
        <v>1580</v>
      </c>
      <c r="J124" s="257">
        <v>465</v>
      </c>
      <c r="K124" s="257">
        <v>15</v>
      </c>
      <c r="L124" s="257">
        <v>10</v>
      </c>
      <c r="M124" s="257">
        <v>3.838663071</v>
      </c>
      <c r="N124" s="258">
        <v>1</v>
      </c>
    </row>
    <row r="125" spans="1:14" s="157" customFormat="1" x14ac:dyDescent="0.2">
      <c r="A125" s="337" t="s">
        <v>256</v>
      </c>
      <c r="B125" s="334" t="s">
        <v>1777</v>
      </c>
      <c r="C125" s="282">
        <v>0</v>
      </c>
      <c r="D125" s="257">
        <v>0</v>
      </c>
      <c r="E125" s="257">
        <v>0</v>
      </c>
      <c r="F125" s="257">
        <v>0</v>
      </c>
      <c r="G125" s="257">
        <v>0</v>
      </c>
      <c r="H125" s="257">
        <v>0</v>
      </c>
      <c r="I125" s="257">
        <v>0</v>
      </c>
      <c r="J125" s="257">
        <v>0</v>
      </c>
      <c r="K125" s="257">
        <v>0</v>
      </c>
      <c r="L125" s="257">
        <v>0</v>
      </c>
      <c r="M125" s="257">
        <v>41.51667578</v>
      </c>
      <c r="N125" s="258">
        <v>7</v>
      </c>
    </row>
    <row r="126" spans="1:14" s="157" customFormat="1" x14ac:dyDescent="0.2">
      <c r="A126" s="337" t="s">
        <v>426</v>
      </c>
      <c r="B126" s="334" t="s">
        <v>1778</v>
      </c>
      <c r="C126" s="282">
        <v>45.285633400000002</v>
      </c>
      <c r="D126" s="257">
        <v>28</v>
      </c>
      <c r="E126" s="257">
        <v>13985</v>
      </c>
      <c r="F126" s="257">
        <v>6755</v>
      </c>
      <c r="G126" s="257">
        <v>2435</v>
      </c>
      <c r="H126" s="257">
        <v>2285</v>
      </c>
      <c r="I126" s="257">
        <v>865</v>
      </c>
      <c r="J126" s="257">
        <v>140</v>
      </c>
      <c r="K126" s="257">
        <v>15</v>
      </c>
      <c r="L126" s="257">
        <v>10</v>
      </c>
      <c r="M126" s="257">
        <v>5.4862707019999997</v>
      </c>
      <c r="N126" s="258">
        <v>2</v>
      </c>
    </row>
    <row r="127" spans="1:14" s="157" customFormat="1" x14ac:dyDescent="0.2">
      <c r="A127" s="337" t="s">
        <v>238</v>
      </c>
      <c r="B127" s="334" t="s">
        <v>1779</v>
      </c>
      <c r="C127" s="282">
        <v>1</v>
      </c>
      <c r="D127" s="257">
        <v>1</v>
      </c>
      <c r="E127" s="257" t="s">
        <v>1676</v>
      </c>
      <c r="F127" s="257">
        <v>0</v>
      </c>
      <c r="G127" s="257">
        <v>0</v>
      </c>
      <c r="H127" s="257">
        <v>0</v>
      </c>
      <c r="I127" s="257">
        <v>0</v>
      </c>
      <c r="J127" s="257">
        <v>0</v>
      </c>
      <c r="K127" s="257">
        <v>0</v>
      </c>
      <c r="L127" s="257">
        <v>0</v>
      </c>
      <c r="M127" s="257">
        <v>104.1703107</v>
      </c>
      <c r="N127" s="258">
        <v>39</v>
      </c>
    </row>
    <row r="128" spans="1:14" s="157" customFormat="1" x14ac:dyDescent="0.2">
      <c r="A128" s="337" t="s">
        <v>1385</v>
      </c>
      <c r="B128" s="334" t="s">
        <v>1780</v>
      </c>
      <c r="C128" s="282">
        <v>3</v>
      </c>
      <c r="D128" s="257">
        <v>3</v>
      </c>
      <c r="E128" s="257">
        <v>105</v>
      </c>
      <c r="F128" s="257">
        <v>0</v>
      </c>
      <c r="G128" s="257">
        <v>0</v>
      </c>
      <c r="H128" s="257">
        <v>0</v>
      </c>
      <c r="I128" s="257">
        <v>0</v>
      </c>
      <c r="J128" s="257">
        <v>0</v>
      </c>
      <c r="K128" s="257">
        <v>0</v>
      </c>
      <c r="L128" s="257">
        <v>0</v>
      </c>
      <c r="M128" s="257">
        <v>0</v>
      </c>
      <c r="N128" s="258">
        <v>0</v>
      </c>
    </row>
    <row r="129" spans="1:14" s="157" customFormat="1" x14ac:dyDescent="0.2">
      <c r="A129" s="337" t="s">
        <v>566</v>
      </c>
      <c r="B129" s="334" t="s">
        <v>1781</v>
      </c>
      <c r="C129" s="282">
        <v>49.933999849999999</v>
      </c>
      <c r="D129" s="257">
        <v>32</v>
      </c>
      <c r="E129" s="257">
        <v>12705</v>
      </c>
      <c r="F129" s="257">
        <v>6565</v>
      </c>
      <c r="G129" s="257">
        <v>2735</v>
      </c>
      <c r="H129" s="257">
        <v>3390</v>
      </c>
      <c r="I129" s="257">
        <v>1100</v>
      </c>
      <c r="J129" s="257">
        <v>110</v>
      </c>
      <c r="K129" s="257">
        <v>0</v>
      </c>
      <c r="L129" s="257">
        <v>0</v>
      </c>
      <c r="M129" s="257">
        <v>3.3231005630000001</v>
      </c>
      <c r="N129" s="258">
        <v>1</v>
      </c>
    </row>
    <row r="130" spans="1:14" s="145" customFormat="1" x14ac:dyDescent="0.2">
      <c r="A130" s="337" t="s">
        <v>592</v>
      </c>
      <c r="B130" s="334" t="s">
        <v>1782</v>
      </c>
      <c r="C130" s="282">
        <v>54.799777839999997</v>
      </c>
      <c r="D130" s="257">
        <v>46</v>
      </c>
      <c r="E130" s="257">
        <v>820</v>
      </c>
      <c r="F130" s="257">
        <v>1485</v>
      </c>
      <c r="G130" s="257">
        <v>790</v>
      </c>
      <c r="H130" s="257">
        <v>475</v>
      </c>
      <c r="I130" s="257">
        <v>30</v>
      </c>
      <c r="J130" s="257" t="s">
        <v>1676</v>
      </c>
      <c r="K130" s="257">
        <v>0</v>
      </c>
      <c r="L130" s="257">
        <v>0</v>
      </c>
      <c r="M130" s="257">
        <v>19.079484900000001</v>
      </c>
      <c r="N130" s="258">
        <v>13</v>
      </c>
    </row>
    <row r="131" spans="1:14" s="145" customFormat="1" x14ac:dyDescent="0.2">
      <c r="A131" s="337" t="s">
        <v>246</v>
      </c>
      <c r="B131" s="334" t="s">
        <v>1783</v>
      </c>
      <c r="C131" s="282">
        <v>0</v>
      </c>
      <c r="D131" s="257">
        <v>0</v>
      </c>
      <c r="E131" s="257">
        <v>0</v>
      </c>
      <c r="F131" s="257">
        <v>0</v>
      </c>
      <c r="G131" s="257">
        <v>0</v>
      </c>
      <c r="H131" s="257">
        <v>0</v>
      </c>
      <c r="I131" s="257">
        <v>0</v>
      </c>
      <c r="J131" s="257">
        <v>0</v>
      </c>
      <c r="K131" s="257">
        <v>0</v>
      </c>
      <c r="L131" s="257">
        <v>0</v>
      </c>
      <c r="M131" s="257">
        <v>0</v>
      </c>
      <c r="N131" s="258">
        <v>0</v>
      </c>
    </row>
    <row r="132" spans="1:14" s="145" customFormat="1" x14ac:dyDescent="0.2">
      <c r="A132" s="337" t="s">
        <v>1595</v>
      </c>
      <c r="B132" s="334" t="s">
        <v>1784</v>
      </c>
      <c r="C132" s="282">
        <v>34.80957944</v>
      </c>
      <c r="D132" s="257">
        <v>31</v>
      </c>
      <c r="E132" s="257">
        <v>420</v>
      </c>
      <c r="F132" s="257">
        <v>340</v>
      </c>
      <c r="G132" s="257">
        <v>55</v>
      </c>
      <c r="H132" s="257">
        <v>35</v>
      </c>
      <c r="I132" s="257" t="s">
        <v>1676</v>
      </c>
      <c r="J132" s="257">
        <v>0</v>
      </c>
      <c r="K132" s="257">
        <v>0</v>
      </c>
      <c r="L132" s="257">
        <v>0</v>
      </c>
      <c r="M132" s="257">
        <v>1</v>
      </c>
      <c r="N132" s="258">
        <v>1</v>
      </c>
    </row>
    <row r="133" spans="1:14" s="145" customFormat="1" x14ac:dyDescent="0.2">
      <c r="A133" s="337" t="s">
        <v>797</v>
      </c>
      <c r="B133" s="334" t="s">
        <v>1785</v>
      </c>
      <c r="C133" s="282">
        <v>76.030346140000006</v>
      </c>
      <c r="D133" s="257">
        <v>71</v>
      </c>
      <c r="E133" s="257">
        <v>475</v>
      </c>
      <c r="F133" s="257">
        <v>1145</v>
      </c>
      <c r="G133" s="257">
        <v>1335</v>
      </c>
      <c r="H133" s="257">
        <v>1170</v>
      </c>
      <c r="I133" s="257">
        <v>75</v>
      </c>
      <c r="J133" s="257">
        <v>15</v>
      </c>
      <c r="K133" s="257" t="s">
        <v>1676</v>
      </c>
      <c r="L133" s="257" t="s">
        <v>1676</v>
      </c>
      <c r="M133" s="257">
        <v>25</v>
      </c>
      <c r="N133" s="258">
        <v>25</v>
      </c>
    </row>
    <row r="134" spans="1:14" s="157" customFormat="1" x14ac:dyDescent="0.2">
      <c r="A134" s="337" t="s">
        <v>463</v>
      </c>
      <c r="B134" s="334" t="s">
        <v>1786</v>
      </c>
      <c r="C134" s="282">
        <v>52.12560697</v>
      </c>
      <c r="D134" s="257">
        <v>36</v>
      </c>
      <c r="E134" s="257">
        <v>14510</v>
      </c>
      <c r="F134" s="257">
        <v>9775</v>
      </c>
      <c r="G134" s="257">
        <v>3710</v>
      </c>
      <c r="H134" s="257">
        <v>5055</v>
      </c>
      <c r="I134" s="257">
        <v>960</v>
      </c>
      <c r="J134" s="257">
        <v>140</v>
      </c>
      <c r="K134" s="257">
        <v>20</v>
      </c>
      <c r="L134" s="257">
        <v>25</v>
      </c>
      <c r="M134" s="257">
        <v>3.6465128010000001</v>
      </c>
      <c r="N134" s="258">
        <v>1</v>
      </c>
    </row>
    <row r="135" spans="1:14" s="145" customFormat="1" x14ac:dyDescent="0.2">
      <c r="A135" s="337" t="s">
        <v>749</v>
      </c>
      <c r="B135" s="334" t="s">
        <v>1787</v>
      </c>
      <c r="C135" s="282">
        <v>39.937853109999999</v>
      </c>
      <c r="D135" s="257">
        <v>27</v>
      </c>
      <c r="E135" s="257">
        <v>285</v>
      </c>
      <c r="F135" s="257">
        <v>135</v>
      </c>
      <c r="G135" s="257">
        <v>65</v>
      </c>
      <c r="H135" s="257">
        <v>45</v>
      </c>
      <c r="I135" s="257" t="s">
        <v>1676</v>
      </c>
      <c r="J135" s="257">
        <v>0</v>
      </c>
      <c r="K135" s="257">
        <v>0</v>
      </c>
      <c r="L135" s="257" t="s">
        <v>1676</v>
      </c>
      <c r="M135" s="257">
        <v>2.2814371260000001</v>
      </c>
      <c r="N135" s="258">
        <v>2</v>
      </c>
    </row>
    <row r="136" spans="1:14" s="145" customFormat="1" x14ac:dyDescent="0.2">
      <c r="A136" s="337" t="s">
        <v>376</v>
      </c>
      <c r="B136" s="334" t="s">
        <v>1788</v>
      </c>
      <c r="C136" s="282">
        <v>57.738991159999998</v>
      </c>
      <c r="D136" s="257">
        <v>28</v>
      </c>
      <c r="E136" s="257">
        <v>12065</v>
      </c>
      <c r="F136" s="257">
        <v>4915</v>
      </c>
      <c r="G136" s="257">
        <v>1925</v>
      </c>
      <c r="H136" s="257">
        <v>2460</v>
      </c>
      <c r="I136" s="257">
        <v>1385</v>
      </c>
      <c r="J136" s="257">
        <v>580</v>
      </c>
      <c r="K136" s="257">
        <v>75</v>
      </c>
      <c r="L136" s="257" t="s">
        <v>1676</v>
      </c>
      <c r="M136" s="257">
        <v>3.820752535</v>
      </c>
      <c r="N136" s="258">
        <v>1</v>
      </c>
    </row>
    <row r="137" spans="1:14" s="145" customFormat="1" x14ac:dyDescent="0.2">
      <c r="A137" s="337" t="s">
        <v>399</v>
      </c>
      <c r="B137" s="334" t="s">
        <v>1789</v>
      </c>
      <c r="C137" s="282">
        <v>51.698805839999999</v>
      </c>
      <c r="D137" s="257">
        <v>30</v>
      </c>
      <c r="E137" s="257">
        <v>1105</v>
      </c>
      <c r="F137" s="257">
        <v>650</v>
      </c>
      <c r="G137" s="257">
        <v>270</v>
      </c>
      <c r="H137" s="257">
        <v>190</v>
      </c>
      <c r="I137" s="257">
        <v>25</v>
      </c>
      <c r="J137" s="257" t="s">
        <v>1676</v>
      </c>
      <c r="K137" s="257" t="s">
        <v>1676</v>
      </c>
      <c r="L137" s="257">
        <v>15</v>
      </c>
      <c r="M137" s="257">
        <v>36.265072000000004</v>
      </c>
      <c r="N137" s="258">
        <v>20</v>
      </c>
    </row>
    <row r="138" spans="1:14" s="145" customFormat="1" x14ac:dyDescent="0.2">
      <c r="A138" s="337" t="s">
        <v>335</v>
      </c>
      <c r="B138" s="334" t="s">
        <v>1790</v>
      </c>
      <c r="C138" s="282">
        <v>163.89549059999999</v>
      </c>
      <c r="D138" s="257">
        <v>60</v>
      </c>
      <c r="E138" s="257">
        <v>840</v>
      </c>
      <c r="F138" s="257">
        <v>795</v>
      </c>
      <c r="G138" s="257">
        <v>645</v>
      </c>
      <c r="H138" s="257">
        <v>430</v>
      </c>
      <c r="I138" s="257">
        <v>130</v>
      </c>
      <c r="J138" s="257">
        <v>85</v>
      </c>
      <c r="K138" s="257">
        <v>125</v>
      </c>
      <c r="L138" s="257">
        <v>230</v>
      </c>
      <c r="M138" s="257">
        <v>2.4642375169999999</v>
      </c>
      <c r="N138" s="258">
        <v>2</v>
      </c>
    </row>
    <row r="139" spans="1:14" s="145" customFormat="1" x14ac:dyDescent="0.2">
      <c r="A139" s="337" t="s">
        <v>226</v>
      </c>
      <c r="B139" s="334" t="s">
        <v>1791</v>
      </c>
      <c r="C139" s="282">
        <v>45.764098160000003</v>
      </c>
      <c r="D139" s="257">
        <v>29</v>
      </c>
      <c r="E139" s="257">
        <v>17245</v>
      </c>
      <c r="F139" s="257">
        <v>8175</v>
      </c>
      <c r="G139" s="257">
        <v>3465</v>
      </c>
      <c r="H139" s="257">
        <v>3790</v>
      </c>
      <c r="I139" s="257">
        <v>825</v>
      </c>
      <c r="J139" s="257">
        <v>225</v>
      </c>
      <c r="K139" s="257">
        <v>45</v>
      </c>
      <c r="L139" s="257">
        <v>10</v>
      </c>
      <c r="M139" s="257">
        <v>3.3464646889999998</v>
      </c>
      <c r="N139" s="258">
        <v>1</v>
      </c>
    </row>
    <row r="140" spans="1:14" s="145" customFormat="1" x14ac:dyDescent="0.2">
      <c r="A140" s="337" t="s">
        <v>432</v>
      </c>
      <c r="B140" s="334" t="s">
        <v>1792</v>
      </c>
      <c r="C140" s="282">
        <v>62.70700867</v>
      </c>
      <c r="D140" s="257">
        <v>33</v>
      </c>
      <c r="E140" s="257">
        <v>6430</v>
      </c>
      <c r="F140" s="257">
        <v>2795</v>
      </c>
      <c r="G140" s="257">
        <v>1155</v>
      </c>
      <c r="H140" s="257">
        <v>2360</v>
      </c>
      <c r="I140" s="257">
        <v>895</v>
      </c>
      <c r="J140" s="257">
        <v>195</v>
      </c>
      <c r="K140" s="257" t="s">
        <v>1676</v>
      </c>
      <c r="L140" s="257" t="s">
        <v>1676</v>
      </c>
      <c r="M140" s="257">
        <v>5.4191580229999996</v>
      </c>
      <c r="N140" s="258">
        <v>2</v>
      </c>
    </row>
    <row r="141" spans="1:14" s="145" customFormat="1" x14ac:dyDescent="0.2">
      <c r="A141" s="337" t="s">
        <v>214</v>
      </c>
      <c r="B141" s="334" t="s">
        <v>1793</v>
      </c>
      <c r="C141" s="282">
        <v>64.714360249999999</v>
      </c>
      <c r="D141" s="257">
        <v>36</v>
      </c>
      <c r="E141" s="257">
        <v>24620</v>
      </c>
      <c r="F141" s="257">
        <v>14495</v>
      </c>
      <c r="G141" s="257">
        <v>5745</v>
      </c>
      <c r="H141" s="257">
        <v>7245</v>
      </c>
      <c r="I141" s="257">
        <v>3670</v>
      </c>
      <c r="J141" s="257">
        <v>1605</v>
      </c>
      <c r="K141" s="257">
        <v>100</v>
      </c>
      <c r="L141" s="257">
        <v>20</v>
      </c>
      <c r="M141" s="257">
        <v>3.7639608519999999</v>
      </c>
      <c r="N141" s="258">
        <v>1</v>
      </c>
    </row>
    <row r="142" spans="1:14" s="145" customFormat="1" x14ac:dyDescent="0.2">
      <c r="A142" s="337" t="s">
        <v>250</v>
      </c>
      <c r="B142" s="334" t="s">
        <v>1794</v>
      </c>
      <c r="C142" s="282">
        <v>48.335283060000002</v>
      </c>
      <c r="D142" s="257">
        <v>32</v>
      </c>
      <c r="E142" s="257">
        <v>25005</v>
      </c>
      <c r="F142" s="257">
        <v>13745</v>
      </c>
      <c r="G142" s="257">
        <v>5040</v>
      </c>
      <c r="H142" s="257">
        <v>6365</v>
      </c>
      <c r="I142" s="257">
        <v>1615</v>
      </c>
      <c r="J142" s="257">
        <v>335</v>
      </c>
      <c r="K142" s="257">
        <v>35</v>
      </c>
      <c r="L142" s="257" t="s">
        <v>1676</v>
      </c>
      <c r="M142" s="257">
        <v>3.829570124</v>
      </c>
      <c r="N142" s="258">
        <v>1</v>
      </c>
    </row>
    <row r="143" spans="1:14" s="145" customFormat="1" x14ac:dyDescent="0.2">
      <c r="A143" s="337" t="s">
        <v>228</v>
      </c>
      <c r="B143" s="334" t="s">
        <v>1795</v>
      </c>
      <c r="C143" s="282">
        <v>7.5882352940000004</v>
      </c>
      <c r="D143" s="257">
        <v>1</v>
      </c>
      <c r="E143" s="257">
        <v>15</v>
      </c>
      <c r="F143" s="257">
        <v>0</v>
      </c>
      <c r="G143" s="257" t="s">
        <v>1676</v>
      </c>
      <c r="H143" s="257">
        <v>0</v>
      </c>
      <c r="I143" s="257">
        <v>0</v>
      </c>
      <c r="J143" s="257">
        <v>0</v>
      </c>
      <c r="K143" s="257">
        <v>0</v>
      </c>
      <c r="L143" s="257">
        <v>0</v>
      </c>
      <c r="M143" s="257">
        <v>44.760079640000001</v>
      </c>
      <c r="N143" s="258">
        <v>16</v>
      </c>
    </row>
    <row r="144" spans="1:14" s="145" customFormat="1" x14ac:dyDescent="0.2">
      <c r="A144" s="337" t="s">
        <v>397</v>
      </c>
      <c r="B144" s="334" t="s">
        <v>1796</v>
      </c>
      <c r="C144" s="282">
        <v>58.089505870000004</v>
      </c>
      <c r="D144" s="257">
        <v>34</v>
      </c>
      <c r="E144" s="257">
        <v>27925</v>
      </c>
      <c r="F144" s="257">
        <v>13995</v>
      </c>
      <c r="G144" s="257">
        <v>6945</v>
      </c>
      <c r="H144" s="257">
        <v>8105</v>
      </c>
      <c r="I144" s="257">
        <v>2745</v>
      </c>
      <c r="J144" s="257">
        <v>915</v>
      </c>
      <c r="K144" s="257">
        <v>120</v>
      </c>
      <c r="L144" s="257">
        <v>85</v>
      </c>
      <c r="M144" s="257">
        <v>3.967678738</v>
      </c>
      <c r="N144" s="258">
        <v>1</v>
      </c>
    </row>
    <row r="145" spans="1:14" s="145" customFormat="1" x14ac:dyDescent="0.2">
      <c r="A145" s="337" t="s">
        <v>240</v>
      </c>
      <c r="B145" s="334" t="s">
        <v>1797</v>
      </c>
      <c r="C145" s="282">
        <v>48.594268919999998</v>
      </c>
      <c r="D145" s="257">
        <v>28</v>
      </c>
      <c r="E145" s="257">
        <v>15670</v>
      </c>
      <c r="F145" s="257">
        <v>7335</v>
      </c>
      <c r="G145" s="257">
        <v>2630</v>
      </c>
      <c r="H145" s="257">
        <v>3395</v>
      </c>
      <c r="I145" s="257">
        <v>960</v>
      </c>
      <c r="J145" s="257">
        <v>280</v>
      </c>
      <c r="K145" s="257">
        <v>15</v>
      </c>
      <c r="L145" s="257" t="s">
        <v>1676</v>
      </c>
      <c r="M145" s="257">
        <v>4.1263726820000004</v>
      </c>
      <c r="N145" s="258">
        <v>1</v>
      </c>
    </row>
    <row r="146" spans="1:14" s="145" customFormat="1" x14ac:dyDescent="0.2">
      <c r="A146" s="337" t="s">
        <v>1530</v>
      </c>
      <c r="B146" s="334" t="s">
        <v>1798</v>
      </c>
      <c r="C146" s="282">
        <v>1.3406593410000001</v>
      </c>
      <c r="D146" s="257">
        <v>1</v>
      </c>
      <c r="E146" s="257">
        <v>90</v>
      </c>
      <c r="F146" s="257">
        <v>0</v>
      </c>
      <c r="G146" s="257">
        <v>0</v>
      </c>
      <c r="H146" s="257">
        <v>0</v>
      </c>
      <c r="I146" s="257">
        <v>0</v>
      </c>
      <c r="J146" s="257">
        <v>0</v>
      </c>
      <c r="K146" s="257">
        <v>0</v>
      </c>
      <c r="L146" s="257">
        <v>0</v>
      </c>
      <c r="M146" s="257">
        <v>17.162241890000001</v>
      </c>
      <c r="N146" s="258">
        <v>14</v>
      </c>
    </row>
    <row r="147" spans="1:14" s="145" customFormat="1" x14ac:dyDescent="0.2">
      <c r="A147" s="337" t="s">
        <v>796</v>
      </c>
      <c r="B147" s="334" t="s">
        <v>1799</v>
      </c>
      <c r="C147" s="282">
        <v>85.981821589999996</v>
      </c>
      <c r="D147" s="257">
        <v>75</v>
      </c>
      <c r="E147" s="257">
        <v>1515</v>
      </c>
      <c r="F147" s="257">
        <v>2635</v>
      </c>
      <c r="G147" s="257">
        <v>2535</v>
      </c>
      <c r="H147" s="257">
        <v>3335</v>
      </c>
      <c r="I147" s="257">
        <v>450</v>
      </c>
      <c r="J147" s="257">
        <v>115</v>
      </c>
      <c r="K147" s="257">
        <v>60</v>
      </c>
      <c r="L147" s="257">
        <v>30</v>
      </c>
      <c r="M147" s="257">
        <v>1.9748533109999999</v>
      </c>
      <c r="N147" s="258">
        <v>2</v>
      </c>
    </row>
    <row r="148" spans="1:14" s="145" customFormat="1" x14ac:dyDescent="0.2">
      <c r="A148" s="337" t="s">
        <v>552</v>
      </c>
      <c r="B148" s="334" t="s">
        <v>1800</v>
      </c>
      <c r="C148" s="282">
        <v>51.409350430000003</v>
      </c>
      <c r="D148" s="257">
        <v>41</v>
      </c>
      <c r="E148" s="257">
        <v>15880</v>
      </c>
      <c r="F148" s="257">
        <v>10655</v>
      </c>
      <c r="G148" s="257">
        <v>6190</v>
      </c>
      <c r="H148" s="257">
        <v>6605</v>
      </c>
      <c r="I148" s="257">
        <v>540</v>
      </c>
      <c r="J148" s="257">
        <v>60</v>
      </c>
      <c r="K148" s="257" t="s">
        <v>1676</v>
      </c>
      <c r="L148" s="257" t="s">
        <v>1676</v>
      </c>
      <c r="M148" s="257">
        <v>3.978423314</v>
      </c>
      <c r="N148" s="258">
        <v>1</v>
      </c>
    </row>
    <row r="149" spans="1:14" s="145" customFormat="1" x14ac:dyDescent="0.2">
      <c r="A149" s="337" t="s">
        <v>1598</v>
      </c>
      <c r="B149" s="334" t="s">
        <v>1801</v>
      </c>
      <c r="C149" s="282">
        <v>30.120879120000001</v>
      </c>
      <c r="D149" s="257">
        <v>27</v>
      </c>
      <c r="E149" s="257">
        <v>55</v>
      </c>
      <c r="F149" s="257">
        <v>30</v>
      </c>
      <c r="G149" s="257" t="s">
        <v>1676</v>
      </c>
      <c r="H149" s="257">
        <v>0</v>
      </c>
      <c r="I149" s="257">
        <v>0</v>
      </c>
      <c r="J149" s="257">
        <v>0</v>
      </c>
      <c r="K149" s="257">
        <v>0</v>
      </c>
      <c r="L149" s="257">
        <v>0</v>
      </c>
      <c r="M149" s="257">
        <v>0</v>
      </c>
      <c r="N149" s="258">
        <v>0</v>
      </c>
    </row>
    <row r="150" spans="1:14" s="145" customFormat="1" x14ac:dyDescent="0.2">
      <c r="A150" s="337" t="s">
        <v>1218</v>
      </c>
      <c r="B150" s="334" t="s">
        <v>1802</v>
      </c>
      <c r="C150" s="282">
        <v>63.489676840000001</v>
      </c>
      <c r="D150" s="257">
        <v>42</v>
      </c>
      <c r="E150" s="257">
        <v>850</v>
      </c>
      <c r="F150" s="257">
        <v>655</v>
      </c>
      <c r="G150" s="257">
        <v>405</v>
      </c>
      <c r="H150" s="257">
        <v>275</v>
      </c>
      <c r="I150" s="257">
        <v>20</v>
      </c>
      <c r="J150" s="257" t="s">
        <v>1676</v>
      </c>
      <c r="K150" s="257" t="s">
        <v>1676</v>
      </c>
      <c r="L150" s="257">
        <v>20</v>
      </c>
      <c r="M150" s="257">
        <v>0</v>
      </c>
      <c r="N150" s="258">
        <v>0</v>
      </c>
    </row>
    <row r="151" spans="1:14" s="145" customFormat="1" x14ac:dyDescent="0.2">
      <c r="A151" s="337" t="s">
        <v>1554</v>
      </c>
      <c r="B151" s="334" t="s">
        <v>1803</v>
      </c>
      <c r="C151" s="282">
        <v>0</v>
      </c>
      <c r="D151" s="257">
        <v>0</v>
      </c>
      <c r="E151" s="257">
        <v>0</v>
      </c>
      <c r="F151" s="257">
        <v>0</v>
      </c>
      <c r="G151" s="257">
        <v>0</v>
      </c>
      <c r="H151" s="257">
        <v>0</v>
      </c>
      <c r="I151" s="257">
        <v>0</v>
      </c>
      <c r="J151" s="257">
        <v>0</v>
      </c>
      <c r="K151" s="257">
        <v>0</v>
      </c>
      <c r="L151" s="257">
        <v>0</v>
      </c>
      <c r="M151" s="257">
        <v>52.227194910000001</v>
      </c>
      <c r="N151" s="258">
        <v>19</v>
      </c>
    </row>
    <row r="152" spans="1:14" s="145" customFormat="1" x14ac:dyDescent="0.2">
      <c r="A152" s="337" t="s">
        <v>336</v>
      </c>
      <c r="B152" s="334" t="s">
        <v>1804</v>
      </c>
      <c r="C152" s="282">
        <v>103.4404279</v>
      </c>
      <c r="D152" s="257">
        <v>24</v>
      </c>
      <c r="E152" s="257">
        <v>3475</v>
      </c>
      <c r="F152" s="257">
        <v>1135</v>
      </c>
      <c r="G152" s="257">
        <v>415</v>
      </c>
      <c r="H152" s="257">
        <v>405</v>
      </c>
      <c r="I152" s="257">
        <v>185</v>
      </c>
      <c r="J152" s="257">
        <v>115</v>
      </c>
      <c r="K152" s="257">
        <v>130</v>
      </c>
      <c r="L152" s="257">
        <v>310</v>
      </c>
      <c r="M152" s="257">
        <v>2.2215496369999999</v>
      </c>
      <c r="N152" s="258">
        <v>2</v>
      </c>
    </row>
    <row r="153" spans="1:14" s="145" customFormat="1" x14ac:dyDescent="0.2">
      <c r="A153" s="337" t="s">
        <v>361</v>
      </c>
      <c r="B153" s="334" t="s">
        <v>1805</v>
      </c>
      <c r="C153" s="282">
        <v>153.8215376</v>
      </c>
      <c r="D153" s="257">
        <v>79</v>
      </c>
      <c r="E153" s="257">
        <v>715</v>
      </c>
      <c r="F153" s="257">
        <v>725</v>
      </c>
      <c r="G153" s="257">
        <v>580</v>
      </c>
      <c r="H153" s="257">
        <v>900</v>
      </c>
      <c r="I153" s="257">
        <v>255</v>
      </c>
      <c r="J153" s="257">
        <v>140</v>
      </c>
      <c r="K153" s="257">
        <v>120</v>
      </c>
      <c r="L153" s="257">
        <v>170</v>
      </c>
      <c r="M153" s="257">
        <v>2.048134777</v>
      </c>
      <c r="N153" s="258">
        <v>2</v>
      </c>
    </row>
    <row r="154" spans="1:14" s="145" customFormat="1" x14ac:dyDescent="0.2">
      <c r="A154" s="337" t="s">
        <v>337</v>
      </c>
      <c r="B154" s="334" t="s">
        <v>1806</v>
      </c>
      <c r="C154" s="282">
        <v>70.507822230000002</v>
      </c>
      <c r="D154" s="257">
        <v>28</v>
      </c>
      <c r="E154" s="257">
        <v>3690</v>
      </c>
      <c r="F154" s="257">
        <v>1380</v>
      </c>
      <c r="G154" s="257">
        <v>870</v>
      </c>
      <c r="H154" s="257">
        <v>630</v>
      </c>
      <c r="I154" s="257">
        <v>275</v>
      </c>
      <c r="J154" s="257">
        <v>145</v>
      </c>
      <c r="K154" s="257">
        <v>130</v>
      </c>
      <c r="L154" s="257">
        <v>105</v>
      </c>
      <c r="M154" s="257">
        <v>2.2917628950000002</v>
      </c>
      <c r="N154" s="258">
        <v>2</v>
      </c>
    </row>
    <row r="155" spans="1:14" s="145" customFormat="1" x14ac:dyDescent="0.2">
      <c r="A155" s="337" t="s">
        <v>398</v>
      </c>
      <c r="B155" s="334" t="s">
        <v>1807</v>
      </c>
      <c r="C155" s="282">
        <v>51.853659929999999</v>
      </c>
      <c r="D155" s="257">
        <v>36</v>
      </c>
      <c r="E155" s="257">
        <v>31175</v>
      </c>
      <c r="F155" s="257">
        <v>17145</v>
      </c>
      <c r="G155" s="257">
        <v>8125</v>
      </c>
      <c r="H155" s="257">
        <v>11670</v>
      </c>
      <c r="I155" s="257">
        <v>1535</v>
      </c>
      <c r="J155" s="257">
        <v>140</v>
      </c>
      <c r="K155" s="257">
        <v>15</v>
      </c>
      <c r="L155" s="257" t="s">
        <v>1676</v>
      </c>
      <c r="M155" s="257">
        <v>3.9201689829999999</v>
      </c>
      <c r="N155" s="258">
        <v>1</v>
      </c>
    </row>
    <row r="156" spans="1:14" s="145" customFormat="1" x14ac:dyDescent="0.2">
      <c r="A156" s="337" t="s">
        <v>739</v>
      </c>
      <c r="B156" s="334" t="s">
        <v>1808</v>
      </c>
      <c r="C156" s="282">
        <v>0</v>
      </c>
      <c r="D156" s="257">
        <v>0</v>
      </c>
      <c r="E156" s="257">
        <v>0</v>
      </c>
      <c r="F156" s="257">
        <v>0</v>
      </c>
      <c r="G156" s="257">
        <v>0</v>
      </c>
      <c r="H156" s="257">
        <v>0</v>
      </c>
      <c r="I156" s="257">
        <v>0</v>
      </c>
      <c r="J156" s="257">
        <v>0</v>
      </c>
      <c r="K156" s="257">
        <v>0</v>
      </c>
      <c r="L156" s="257">
        <v>0</v>
      </c>
      <c r="M156" s="257">
        <v>0</v>
      </c>
      <c r="N156" s="258">
        <v>0</v>
      </c>
    </row>
    <row r="157" spans="1:14" s="145" customFormat="1" x14ac:dyDescent="0.2">
      <c r="A157" s="337" t="s">
        <v>338</v>
      </c>
      <c r="B157" s="334" t="s">
        <v>1809</v>
      </c>
      <c r="C157" s="282">
        <v>106.7873563</v>
      </c>
      <c r="D157" s="257">
        <v>42</v>
      </c>
      <c r="E157" s="257">
        <v>3400</v>
      </c>
      <c r="F157" s="257">
        <v>1290</v>
      </c>
      <c r="G157" s="257">
        <v>680</v>
      </c>
      <c r="H157" s="257">
        <v>1545</v>
      </c>
      <c r="I157" s="257">
        <v>415</v>
      </c>
      <c r="J157" s="257">
        <v>150</v>
      </c>
      <c r="K157" s="257">
        <v>200</v>
      </c>
      <c r="L157" s="257">
        <v>325</v>
      </c>
      <c r="M157" s="257">
        <v>2.0697674419999998</v>
      </c>
      <c r="N157" s="258">
        <v>2</v>
      </c>
    </row>
    <row r="158" spans="1:14" s="145" customFormat="1" x14ac:dyDescent="0.2">
      <c r="A158" s="337" t="s">
        <v>554</v>
      </c>
      <c r="B158" s="334" t="s">
        <v>1810</v>
      </c>
      <c r="C158" s="282">
        <v>44.358456519999997</v>
      </c>
      <c r="D158" s="257">
        <v>33</v>
      </c>
      <c r="E158" s="257">
        <v>6670</v>
      </c>
      <c r="F158" s="257">
        <v>4625</v>
      </c>
      <c r="G158" s="257">
        <v>1175</v>
      </c>
      <c r="H158" s="257">
        <v>1635</v>
      </c>
      <c r="I158" s="257">
        <v>270</v>
      </c>
      <c r="J158" s="257">
        <v>30</v>
      </c>
      <c r="K158" s="257" t="s">
        <v>1676</v>
      </c>
      <c r="L158" s="257" t="s">
        <v>1676</v>
      </c>
      <c r="M158" s="257">
        <v>5.0121280459999999</v>
      </c>
      <c r="N158" s="258">
        <v>2</v>
      </c>
    </row>
    <row r="159" spans="1:14" s="145" customFormat="1" x14ac:dyDescent="0.2">
      <c r="A159" s="337" t="s">
        <v>445</v>
      </c>
      <c r="B159" s="334" t="s">
        <v>1811</v>
      </c>
      <c r="C159" s="282">
        <v>65.809273640000001</v>
      </c>
      <c r="D159" s="257">
        <v>35</v>
      </c>
      <c r="E159" s="257">
        <v>7520</v>
      </c>
      <c r="F159" s="257">
        <v>3965</v>
      </c>
      <c r="G159" s="257">
        <v>1535</v>
      </c>
      <c r="H159" s="257">
        <v>2915</v>
      </c>
      <c r="I159" s="257">
        <v>1230</v>
      </c>
      <c r="J159" s="257">
        <v>320</v>
      </c>
      <c r="K159" s="257">
        <v>25</v>
      </c>
      <c r="L159" s="257">
        <v>10</v>
      </c>
      <c r="M159" s="257">
        <v>4.9607623319999998</v>
      </c>
      <c r="N159" s="258">
        <v>2</v>
      </c>
    </row>
    <row r="160" spans="1:14" s="145" customFormat="1" x14ac:dyDescent="0.2">
      <c r="A160" s="337" t="s">
        <v>206</v>
      </c>
      <c r="B160" s="334" t="s">
        <v>1812</v>
      </c>
      <c r="C160" s="282">
        <v>1</v>
      </c>
      <c r="D160" s="257">
        <v>1</v>
      </c>
      <c r="E160" s="257" t="s">
        <v>1676</v>
      </c>
      <c r="F160" s="257">
        <v>0</v>
      </c>
      <c r="G160" s="257">
        <v>0</v>
      </c>
      <c r="H160" s="257">
        <v>0</v>
      </c>
      <c r="I160" s="257">
        <v>0</v>
      </c>
      <c r="J160" s="257">
        <v>0</v>
      </c>
      <c r="K160" s="257">
        <v>0</v>
      </c>
      <c r="L160" s="257">
        <v>0</v>
      </c>
      <c r="M160" s="257">
        <v>37.829527179999999</v>
      </c>
      <c r="N160" s="258">
        <v>22</v>
      </c>
    </row>
    <row r="161" spans="1:14" s="145" customFormat="1" x14ac:dyDescent="0.2">
      <c r="A161" s="337" t="s">
        <v>200</v>
      </c>
      <c r="B161" s="334" t="s">
        <v>1813</v>
      </c>
      <c r="C161" s="282">
        <v>64.725897320000001</v>
      </c>
      <c r="D161" s="257">
        <v>39</v>
      </c>
      <c r="E161" s="257">
        <v>17935</v>
      </c>
      <c r="F161" s="257">
        <v>11275</v>
      </c>
      <c r="G161" s="257">
        <v>4800</v>
      </c>
      <c r="H161" s="257">
        <v>6070</v>
      </c>
      <c r="I161" s="257">
        <v>2965</v>
      </c>
      <c r="J161" s="257">
        <v>835</v>
      </c>
      <c r="K161" s="257">
        <v>125</v>
      </c>
      <c r="L161" s="257">
        <v>15</v>
      </c>
      <c r="M161" s="257">
        <v>3.7076797849999998</v>
      </c>
      <c r="N161" s="258">
        <v>1</v>
      </c>
    </row>
    <row r="162" spans="1:14" s="145" customFormat="1" x14ac:dyDescent="0.2">
      <c r="A162" s="337" t="s">
        <v>1599</v>
      </c>
      <c r="B162" s="334" t="s">
        <v>1814</v>
      </c>
      <c r="C162" s="282">
        <v>0</v>
      </c>
      <c r="D162" s="257">
        <v>0</v>
      </c>
      <c r="E162" s="257">
        <v>0</v>
      </c>
      <c r="F162" s="257">
        <v>0</v>
      </c>
      <c r="G162" s="257">
        <v>0</v>
      </c>
      <c r="H162" s="257">
        <v>0</v>
      </c>
      <c r="I162" s="257">
        <v>0</v>
      </c>
      <c r="J162" s="257">
        <v>0</v>
      </c>
      <c r="K162" s="257">
        <v>0</v>
      </c>
      <c r="L162" s="257">
        <v>0</v>
      </c>
      <c r="M162" s="257">
        <v>0</v>
      </c>
      <c r="N162" s="258">
        <v>0</v>
      </c>
    </row>
    <row r="163" spans="1:14" s="145" customFormat="1" x14ac:dyDescent="0.2">
      <c r="A163" s="337" t="s">
        <v>1372</v>
      </c>
      <c r="B163" s="334" t="s">
        <v>1815</v>
      </c>
      <c r="C163" s="282">
        <v>0</v>
      </c>
      <c r="D163" s="257">
        <v>0</v>
      </c>
      <c r="E163" s="257">
        <v>0</v>
      </c>
      <c r="F163" s="257">
        <v>0</v>
      </c>
      <c r="G163" s="257">
        <v>0</v>
      </c>
      <c r="H163" s="257">
        <v>0</v>
      </c>
      <c r="I163" s="257">
        <v>0</v>
      </c>
      <c r="J163" s="257">
        <v>0</v>
      </c>
      <c r="K163" s="257">
        <v>0</v>
      </c>
      <c r="L163" s="257">
        <v>0</v>
      </c>
      <c r="M163" s="257">
        <v>0</v>
      </c>
      <c r="N163" s="258">
        <v>0</v>
      </c>
    </row>
    <row r="164" spans="1:14" s="145" customFormat="1" x14ac:dyDescent="0.2">
      <c r="A164" s="337" t="s">
        <v>462</v>
      </c>
      <c r="B164" s="334" t="s">
        <v>1816</v>
      </c>
      <c r="C164" s="282">
        <v>43.646094599999998</v>
      </c>
      <c r="D164" s="257">
        <v>28</v>
      </c>
      <c r="E164" s="257">
        <v>5235</v>
      </c>
      <c r="F164" s="257">
        <v>2670</v>
      </c>
      <c r="G164" s="257">
        <v>945</v>
      </c>
      <c r="H164" s="257">
        <v>965</v>
      </c>
      <c r="I164" s="257">
        <v>230</v>
      </c>
      <c r="J164" s="257">
        <v>50</v>
      </c>
      <c r="K164" s="257">
        <v>25</v>
      </c>
      <c r="L164" s="257" t="s">
        <v>1676</v>
      </c>
      <c r="M164" s="257">
        <v>5.2225656880000004</v>
      </c>
      <c r="N164" s="258">
        <v>1</v>
      </c>
    </row>
    <row r="165" spans="1:14" s="145" customFormat="1" x14ac:dyDescent="0.2">
      <c r="A165" s="337" t="s">
        <v>453</v>
      </c>
      <c r="B165" s="334" t="s">
        <v>1817</v>
      </c>
      <c r="C165" s="282">
        <v>74.99025279</v>
      </c>
      <c r="D165" s="257">
        <v>44</v>
      </c>
      <c r="E165" s="257">
        <v>8490</v>
      </c>
      <c r="F165" s="257">
        <v>4970</v>
      </c>
      <c r="G165" s="257">
        <v>2400</v>
      </c>
      <c r="H165" s="257">
        <v>3420</v>
      </c>
      <c r="I165" s="257">
        <v>1680</v>
      </c>
      <c r="J165" s="257">
        <v>970</v>
      </c>
      <c r="K165" s="257">
        <v>25</v>
      </c>
      <c r="L165" s="257" t="s">
        <v>1676</v>
      </c>
      <c r="M165" s="257">
        <v>3.956559838</v>
      </c>
      <c r="N165" s="258">
        <v>1</v>
      </c>
    </row>
    <row r="166" spans="1:14" s="145" customFormat="1" x14ac:dyDescent="0.2">
      <c r="A166" s="337" t="s">
        <v>551</v>
      </c>
      <c r="B166" s="334" t="s">
        <v>1818</v>
      </c>
      <c r="C166" s="282">
        <v>57.868306959999998</v>
      </c>
      <c r="D166" s="257">
        <v>38</v>
      </c>
      <c r="E166" s="257">
        <v>36815</v>
      </c>
      <c r="F166" s="257">
        <v>22490</v>
      </c>
      <c r="G166" s="257">
        <v>12560</v>
      </c>
      <c r="H166" s="257">
        <v>12370</v>
      </c>
      <c r="I166" s="257">
        <v>2945</v>
      </c>
      <c r="J166" s="257">
        <v>1330</v>
      </c>
      <c r="K166" s="257">
        <v>275</v>
      </c>
      <c r="L166" s="257">
        <v>25</v>
      </c>
      <c r="M166" s="257">
        <v>4.026269471</v>
      </c>
      <c r="N166" s="258">
        <v>1</v>
      </c>
    </row>
    <row r="167" spans="1:14" s="145" customFormat="1" x14ac:dyDescent="0.2">
      <c r="A167" s="337" t="s">
        <v>560</v>
      </c>
      <c r="B167" s="334" t="s">
        <v>1819</v>
      </c>
      <c r="C167" s="282">
        <v>61.436612050000001</v>
      </c>
      <c r="D167" s="257">
        <v>38</v>
      </c>
      <c r="E167" s="257">
        <v>15760</v>
      </c>
      <c r="F167" s="257">
        <v>10760</v>
      </c>
      <c r="G167" s="257">
        <v>4635</v>
      </c>
      <c r="H167" s="257">
        <v>6580</v>
      </c>
      <c r="I167" s="257">
        <v>2235</v>
      </c>
      <c r="J167" s="257">
        <v>385</v>
      </c>
      <c r="K167" s="257">
        <v>35</v>
      </c>
      <c r="L167" s="257" t="s">
        <v>1676</v>
      </c>
      <c r="M167" s="257">
        <v>4.2265072650000004</v>
      </c>
      <c r="N167" s="258">
        <v>1</v>
      </c>
    </row>
    <row r="168" spans="1:14" s="145" customFormat="1" x14ac:dyDescent="0.2">
      <c r="A168" s="337" t="s">
        <v>388</v>
      </c>
      <c r="B168" s="334" t="s">
        <v>1820</v>
      </c>
      <c r="C168" s="282">
        <v>43.526198530000002</v>
      </c>
      <c r="D168" s="257">
        <v>19</v>
      </c>
      <c r="E168" s="257">
        <v>15620</v>
      </c>
      <c r="F168" s="257">
        <v>4135</v>
      </c>
      <c r="G168" s="257">
        <v>1645</v>
      </c>
      <c r="H168" s="257">
        <v>2480</v>
      </c>
      <c r="I168" s="257">
        <v>990</v>
      </c>
      <c r="J168" s="257">
        <v>255</v>
      </c>
      <c r="K168" s="257" t="s">
        <v>1676</v>
      </c>
      <c r="L168" s="257" t="s">
        <v>1676</v>
      </c>
      <c r="M168" s="257">
        <v>4.0148464940000004</v>
      </c>
      <c r="N168" s="258">
        <v>1</v>
      </c>
    </row>
    <row r="169" spans="1:14" s="145" customFormat="1" x14ac:dyDescent="0.2">
      <c r="A169" s="337" t="s">
        <v>801</v>
      </c>
      <c r="B169" s="334" t="s">
        <v>1821</v>
      </c>
      <c r="C169" s="282">
        <v>31.35714286</v>
      </c>
      <c r="D169" s="257">
        <v>28</v>
      </c>
      <c r="E169" s="257">
        <v>10</v>
      </c>
      <c r="F169" s="257" t="s">
        <v>1676</v>
      </c>
      <c r="G169" s="257" t="s">
        <v>1676</v>
      </c>
      <c r="H169" s="257">
        <v>0</v>
      </c>
      <c r="I169" s="257">
        <v>0</v>
      </c>
      <c r="J169" s="257">
        <v>0</v>
      </c>
      <c r="K169" s="257">
        <v>0</v>
      </c>
      <c r="L169" s="257">
        <v>0</v>
      </c>
      <c r="M169" s="257">
        <v>0</v>
      </c>
      <c r="N169" s="258">
        <v>0</v>
      </c>
    </row>
    <row r="170" spans="1:14" s="145" customFormat="1" x14ac:dyDescent="0.2">
      <c r="A170" s="337" t="s">
        <v>548</v>
      </c>
      <c r="B170" s="334" t="s">
        <v>1822</v>
      </c>
      <c r="C170" s="282">
        <v>0</v>
      </c>
      <c r="D170" s="257">
        <v>0</v>
      </c>
      <c r="E170" s="257">
        <v>0</v>
      </c>
      <c r="F170" s="257">
        <v>0</v>
      </c>
      <c r="G170" s="257">
        <v>0</v>
      </c>
      <c r="H170" s="257">
        <v>0</v>
      </c>
      <c r="I170" s="257">
        <v>0</v>
      </c>
      <c r="J170" s="257">
        <v>0</v>
      </c>
      <c r="K170" s="257">
        <v>0</v>
      </c>
      <c r="L170" s="257">
        <v>0</v>
      </c>
      <c r="M170" s="257">
        <v>0</v>
      </c>
      <c r="N170" s="258">
        <v>0</v>
      </c>
    </row>
    <row r="171" spans="1:14" s="145" customFormat="1" x14ac:dyDescent="0.2">
      <c r="A171" s="337" t="s">
        <v>230</v>
      </c>
      <c r="B171" s="334" t="s">
        <v>1823</v>
      </c>
      <c r="C171" s="282">
        <v>0</v>
      </c>
      <c r="D171" s="257">
        <v>0</v>
      </c>
      <c r="E171" s="257">
        <v>0</v>
      </c>
      <c r="F171" s="257">
        <v>0</v>
      </c>
      <c r="G171" s="257">
        <v>0</v>
      </c>
      <c r="H171" s="257">
        <v>0</v>
      </c>
      <c r="I171" s="257">
        <v>0</v>
      </c>
      <c r="J171" s="257">
        <v>0</v>
      </c>
      <c r="K171" s="257">
        <v>0</v>
      </c>
      <c r="L171" s="257">
        <v>0</v>
      </c>
      <c r="M171" s="257">
        <v>76.212328769999999</v>
      </c>
      <c r="N171" s="258">
        <v>24</v>
      </c>
    </row>
    <row r="172" spans="1:14" s="145" customFormat="1" x14ac:dyDescent="0.2">
      <c r="A172" s="337" t="s">
        <v>186</v>
      </c>
      <c r="B172" s="334" t="s">
        <v>1824</v>
      </c>
      <c r="C172" s="282">
        <v>49.571330410000002</v>
      </c>
      <c r="D172" s="257">
        <v>38</v>
      </c>
      <c r="E172" s="257">
        <v>9420</v>
      </c>
      <c r="F172" s="257">
        <v>7150</v>
      </c>
      <c r="G172" s="257">
        <v>3105</v>
      </c>
      <c r="H172" s="257">
        <v>3095</v>
      </c>
      <c r="I172" s="257">
        <v>415</v>
      </c>
      <c r="J172" s="257">
        <v>60</v>
      </c>
      <c r="K172" s="257">
        <v>30</v>
      </c>
      <c r="L172" s="257">
        <v>10</v>
      </c>
      <c r="M172" s="257">
        <v>3.3410913070000001</v>
      </c>
      <c r="N172" s="258">
        <v>1</v>
      </c>
    </row>
    <row r="173" spans="1:14" s="145" customFormat="1" x14ac:dyDescent="0.2">
      <c r="A173" s="337" t="s">
        <v>354</v>
      </c>
      <c r="B173" s="334" t="s">
        <v>1825</v>
      </c>
      <c r="C173" s="282">
        <v>88.806208049999995</v>
      </c>
      <c r="D173" s="257">
        <v>57</v>
      </c>
      <c r="E173" s="257">
        <v>500</v>
      </c>
      <c r="F173" s="257">
        <v>755</v>
      </c>
      <c r="G173" s="257">
        <v>535</v>
      </c>
      <c r="H173" s="257">
        <v>345</v>
      </c>
      <c r="I173" s="257">
        <v>105</v>
      </c>
      <c r="J173" s="257">
        <v>55</v>
      </c>
      <c r="K173" s="257">
        <v>65</v>
      </c>
      <c r="L173" s="257">
        <v>25</v>
      </c>
      <c r="M173" s="257">
        <v>2.6919934639999998</v>
      </c>
      <c r="N173" s="258">
        <v>2</v>
      </c>
    </row>
    <row r="174" spans="1:14" s="145" customFormat="1" x14ac:dyDescent="0.2">
      <c r="A174" s="337" t="s">
        <v>744</v>
      </c>
      <c r="B174" s="334" t="s">
        <v>1826</v>
      </c>
      <c r="C174" s="282">
        <v>0</v>
      </c>
      <c r="D174" s="257">
        <v>0</v>
      </c>
      <c r="E174" s="257">
        <v>0</v>
      </c>
      <c r="F174" s="257">
        <v>0</v>
      </c>
      <c r="G174" s="257">
        <v>0</v>
      </c>
      <c r="H174" s="257">
        <v>0</v>
      </c>
      <c r="I174" s="257">
        <v>0</v>
      </c>
      <c r="J174" s="257">
        <v>0</v>
      </c>
      <c r="K174" s="257">
        <v>0</v>
      </c>
      <c r="L174" s="257">
        <v>0</v>
      </c>
      <c r="M174" s="257">
        <v>0</v>
      </c>
      <c r="N174" s="258">
        <v>0</v>
      </c>
    </row>
    <row r="175" spans="1:14" s="157" customFormat="1" x14ac:dyDescent="0.2">
      <c r="A175" s="337" t="s">
        <v>1326</v>
      </c>
      <c r="B175" s="334" t="s">
        <v>1827</v>
      </c>
      <c r="C175" s="282">
        <v>132.91358020000001</v>
      </c>
      <c r="D175" s="257">
        <v>136</v>
      </c>
      <c r="E175" s="257" t="s">
        <v>1676</v>
      </c>
      <c r="F175" s="257">
        <v>15</v>
      </c>
      <c r="G175" s="257">
        <v>15</v>
      </c>
      <c r="H175" s="257">
        <v>25</v>
      </c>
      <c r="I175" s="257">
        <v>20</v>
      </c>
      <c r="J175" s="257" t="s">
        <v>1676</v>
      </c>
      <c r="K175" s="257" t="s">
        <v>1676</v>
      </c>
      <c r="L175" s="257">
        <v>0</v>
      </c>
      <c r="M175" s="257">
        <v>6</v>
      </c>
      <c r="N175" s="258">
        <v>6</v>
      </c>
    </row>
    <row r="176" spans="1:14" s="145" customFormat="1" x14ac:dyDescent="0.2">
      <c r="A176" s="337" t="s">
        <v>221</v>
      </c>
      <c r="B176" s="334" t="s">
        <v>1828</v>
      </c>
      <c r="C176" s="282">
        <v>78.29596961</v>
      </c>
      <c r="D176" s="257">
        <v>43</v>
      </c>
      <c r="E176" s="257">
        <v>21380</v>
      </c>
      <c r="F176" s="257">
        <v>11695</v>
      </c>
      <c r="G176" s="257">
        <v>6745</v>
      </c>
      <c r="H176" s="257">
        <v>8960</v>
      </c>
      <c r="I176" s="257">
        <v>3495</v>
      </c>
      <c r="J176" s="257">
        <v>1955</v>
      </c>
      <c r="K176" s="257">
        <v>285</v>
      </c>
      <c r="L176" s="257">
        <v>240</v>
      </c>
      <c r="M176" s="257">
        <v>4.3239593980000004</v>
      </c>
      <c r="N176" s="258">
        <v>2</v>
      </c>
    </row>
    <row r="177" spans="1:14" s="145" customFormat="1" x14ac:dyDescent="0.2">
      <c r="A177" s="337" t="s">
        <v>582</v>
      </c>
      <c r="B177" s="334" t="s">
        <v>1829</v>
      </c>
      <c r="C177" s="282">
        <v>0</v>
      </c>
      <c r="D177" s="257">
        <v>0</v>
      </c>
      <c r="E177" s="257">
        <v>0</v>
      </c>
      <c r="F177" s="257">
        <v>0</v>
      </c>
      <c r="G177" s="257">
        <v>0</v>
      </c>
      <c r="H177" s="257">
        <v>0</v>
      </c>
      <c r="I177" s="257">
        <v>0</v>
      </c>
      <c r="J177" s="257">
        <v>0</v>
      </c>
      <c r="K177" s="257">
        <v>0</v>
      </c>
      <c r="L177" s="257">
        <v>0</v>
      </c>
      <c r="M177" s="257">
        <v>36.336073499999998</v>
      </c>
      <c r="N177" s="258">
        <v>13</v>
      </c>
    </row>
    <row r="178" spans="1:14" s="145" customFormat="1" x14ac:dyDescent="0.2">
      <c r="A178" s="337" t="s">
        <v>257</v>
      </c>
      <c r="B178" s="334" t="s">
        <v>1830</v>
      </c>
      <c r="C178" s="282">
        <v>51.195103680000003</v>
      </c>
      <c r="D178" s="257">
        <v>28</v>
      </c>
      <c r="E178" s="257">
        <v>33035</v>
      </c>
      <c r="F178" s="257">
        <v>14270</v>
      </c>
      <c r="G178" s="257">
        <v>6915</v>
      </c>
      <c r="H178" s="257">
        <v>6815</v>
      </c>
      <c r="I178" s="257">
        <v>1980</v>
      </c>
      <c r="J178" s="257">
        <v>765</v>
      </c>
      <c r="K178" s="257">
        <v>145</v>
      </c>
      <c r="L178" s="257">
        <v>170</v>
      </c>
      <c r="M178" s="257">
        <v>4.1641237499999999</v>
      </c>
      <c r="N178" s="258">
        <v>1</v>
      </c>
    </row>
    <row r="179" spans="1:14" s="145" customFormat="1" x14ac:dyDescent="0.2">
      <c r="A179" s="337" t="s">
        <v>580</v>
      </c>
      <c r="B179" s="334" t="s">
        <v>1831</v>
      </c>
      <c r="C179" s="282">
        <v>0</v>
      </c>
      <c r="D179" s="257">
        <v>0</v>
      </c>
      <c r="E179" s="257">
        <v>0</v>
      </c>
      <c r="F179" s="257">
        <v>0</v>
      </c>
      <c r="G179" s="257">
        <v>0</v>
      </c>
      <c r="H179" s="257">
        <v>0</v>
      </c>
      <c r="I179" s="257">
        <v>0</v>
      </c>
      <c r="J179" s="257">
        <v>0</v>
      </c>
      <c r="K179" s="257">
        <v>0</v>
      </c>
      <c r="L179" s="257">
        <v>0</v>
      </c>
      <c r="M179" s="257">
        <v>0</v>
      </c>
      <c r="N179" s="258">
        <v>0</v>
      </c>
    </row>
    <row r="180" spans="1:14" s="145" customFormat="1" x14ac:dyDescent="0.2">
      <c r="A180" s="337" t="s">
        <v>1636</v>
      </c>
      <c r="B180" s="334" t="s">
        <v>1832</v>
      </c>
      <c r="C180" s="282">
        <v>0</v>
      </c>
      <c r="D180" s="257">
        <v>0</v>
      </c>
      <c r="E180" s="257">
        <v>0</v>
      </c>
      <c r="F180" s="257">
        <v>0</v>
      </c>
      <c r="G180" s="257">
        <v>0</v>
      </c>
      <c r="H180" s="257">
        <v>0</v>
      </c>
      <c r="I180" s="257">
        <v>0</v>
      </c>
      <c r="J180" s="257">
        <v>0</v>
      </c>
      <c r="K180" s="257">
        <v>0</v>
      </c>
      <c r="L180" s="257">
        <v>0</v>
      </c>
      <c r="M180" s="257">
        <v>0</v>
      </c>
      <c r="N180" s="258">
        <v>0</v>
      </c>
    </row>
    <row r="181" spans="1:14" s="145" customFormat="1" x14ac:dyDescent="0.2">
      <c r="A181" s="337" t="s">
        <v>1638</v>
      </c>
      <c r="B181" s="334" t="s">
        <v>1833</v>
      </c>
      <c r="C181" s="282">
        <v>0</v>
      </c>
      <c r="D181" s="257">
        <v>0</v>
      </c>
      <c r="E181" s="257">
        <v>0</v>
      </c>
      <c r="F181" s="257">
        <v>0</v>
      </c>
      <c r="G181" s="257">
        <v>0</v>
      </c>
      <c r="H181" s="257">
        <v>0</v>
      </c>
      <c r="I181" s="257">
        <v>0</v>
      </c>
      <c r="J181" s="257">
        <v>0</v>
      </c>
      <c r="K181" s="257">
        <v>0</v>
      </c>
      <c r="L181" s="257">
        <v>0</v>
      </c>
      <c r="M181" s="257">
        <v>0</v>
      </c>
      <c r="N181" s="258">
        <v>0</v>
      </c>
    </row>
    <row r="182" spans="1:14" s="145" customFormat="1" x14ac:dyDescent="0.2">
      <c r="A182" s="337" t="s">
        <v>1633</v>
      </c>
      <c r="B182" s="334" t="s">
        <v>2162</v>
      </c>
      <c r="C182" s="282" t="s">
        <v>1676</v>
      </c>
      <c r="D182" s="257" t="s">
        <v>1676</v>
      </c>
      <c r="E182" s="257">
        <v>0</v>
      </c>
      <c r="F182" s="257">
        <v>0</v>
      </c>
      <c r="G182" s="257">
        <v>0</v>
      </c>
      <c r="H182" s="257">
        <v>0</v>
      </c>
      <c r="I182" s="257">
        <v>0</v>
      </c>
      <c r="J182" s="257">
        <v>0</v>
      </c>
      <c r="K182" s="257">
        <v>0</v>
      </c>
      <c r="L182" s="257">
        <v>0</v>
      </c>
      <c r="M182" s="257" t="s">
        <v>1676</v>
      </c>
      <c r="N182" s="258" t="s">
        <v>1676</v>
      </c>
    </row>
    <row r="183" spans="1:14" s="157" customFormat="1" x14ac:dyDescent="0.2">
      <c r="A183" s="337" t="s">
        <v>1635</v>
      </c>
      <c r="B183" s="334" t="s">
        <v>2163</v>
      </c>
      <c r="C183" s="282" t="s">
        <v>1676</v>
      </c>
      <c r="D183" s="257" t="s">
        <v>1676</v>
      </c>
      <c r="E183" s="257">
        <v>0</v>
      </c>
      <c r="F183" s="257">
        <v>0</v>
      </c>
      <c r="G183" s="257">
        <v>0</v>
      </c>
      <c r="H183" s="257">
        <v>0</v>
      </c>
      <c r="I183" s="257">
        <v>0</v>
      </c>
      <c r="J183" s="257">
        <v>0</v>
      </c>
      <c r="K183" s="257">
        <v>0</v>
      </c>
      <c r="L183" s="257">
        <v>0</v>
      </c>
      <c r="M183" s="257" t="s">
        <v>1676</v>
      </c>
      <c r="N183" s="258" t="s">
        <v>1676</v>
      </c>
    </row>
    <row r="184" spans="1:14" s="145" customFormat="1" x14ac:dyDescent="0.2">
      <c r="A184" s="337" t="s">
        <v>1640</v>
      </c>
      <c r="B184" s="334" t="s">
        <v>1834</v>
      </c>
      <c r="C184" s="282">
        <v>0</v>
      </c>
      <c r="D184" s="257">
        <v>0</v>
      </c>
      <c r="E184" s="257">
        <v>0</v>
      </c>
      <c r="F184" s="257">
        <v>0</v>
      </c>
      <c r="G184" s="257">
        <v>0</v>
      </c>
      <c r="H184" s="257">
        <v>0</v>
      </c>
      <c r="I184" s="257">
        <v>0</v>
      </c>
      <c r="J184" s="257">
        <v>0</v>
      </c>
      <c r="K184" s="257">
        <v>0</v>
      </c>
      <c r="L184" s="257">
        <v>0</v>
      </c>
      <c r="M184" s="257">
        <v>0</v>
      </c>
      <c r="N184" s="258">
        <v>0</v>
      </c>
    </row>
    <row r="185" spans="1:14" s="145" customFormat="1" x14ac:dyDescent="0.2">
      <c r="A185" s="337" t="s">
        <v>1642</v>
      </c>
      <c r="B185" s="334" t="s">
        <v>1835</v>
      </c>
      <c r="C185" s="282">
        <v>0</v>
      </c>
      <c r="D185" s="257">
        <v>0</v>
      </c>
      <c r="E185" s="257">
        <v>0</v>
      </c>
      <c r="F185" s="257">
        <v>0</v>
      </c>
      <c r="G185" s="257">
        <v>0</v>
      </c>
      <c r="H185" s="257">
        <v>0</v>
      </c>
      <c r="I185" s="257">
        <v>0</v>
      </c>
      <c r="J185" s="257">
        <v>0</v>
      </c>
      <c r="K185" s="257">
        <v>0</v>
      </c>
      <c r="L185" s="257">
        <v>0</v>
      </c>
      <c r="M185" s="257">
        <v>0</v>
      </c>
      <c r="N185" s="258">
        <v>0</v>
      </c>
    </row>
    <row r="186" spans="1:14" s="157" customFormat="1" x14ac:dyDescent="0.2">
      <c r="A186" s="337" t="s">
        <v>1639</v>
      </c>
      <c r="B186" s="334" t="s">
        <v>1836</v>
      </c>
      <c r="C186" s="282">
        <v>0</v>
      </c>
      <c r="D186" s="257">
        <v>0</v>
      </c>
      <c r="E186" s="257">
        <v>0</v>
      </c>
      <c r="F186" s="257">
        <v>0</v>
      </c>
      <c r="G186" s="257">
        <v>0</v>
      </c>
      <c r="H186" s="257">
        <v>0</v>
      </c>
      <c r="I186" s="257">
        <v>0</v>
      </c>
      <c r="J186" s="257">
        <v>0</v>
      </c>
      <c r="K186" s="257">
        <v>0</v>
      </c>
      <c r="L186" s="257">
        <v>0</v>
      </c>
      <c r="M186" s="257">
        <v>0</v>
      </c>
      <c r="N186" s="258">
        <v>0</v>
      </c>
    </row>
    <row r="187" spans="1:14" s="145" customFormat="1" x14ac:dyDescent="0.2">
      <c r="A187" s="337" t="s">
        <v>1612</v>
      </c>
      <c r="B187" s="334" t="s">
        <v>1837</v>
      </c>
      <c r="C187" s="282">
        <v>0</v>
      </c>
      <c r="D187" s="257">
        <v>0</v>
      </c>
      <c r="E187" s="257">
        <v>0</v>
      </c>
      <c r="F187" s="257">
        <v>0</v>
      </c>
      <c r="G187" s="257">
        <v>0</v>
      </c>
      <c r="H187" s="257">
        <v>0</v>
      </c>
      <c r="I187" s="257">
        <v>0</v>
      </c>
      <c r="J187" s="257">
        <v>0</v>
      </c>
      <c r="K187" s="257">
        <v>0</v>
      </c>
      <c r="L187" s="257">
        <v>0</v>
      </c>
      <c r="M187" s="257">
        <v>0</v>
      </c>
      <c r="N187" s="258">
        <v>0</v>
      </c>
    </row>
    <row r="188" spans="1:14" s="145" customFormat="1" x14ac:dyDescent="0.2">
      <c r="A188" s="337" t="s">
        <v>748</v>
      </c>
      <c r="B188" s="334" t="s">
        <v>1838</v>
      </c>
      <c r="C188" s="282">
        <v>90.461872290000002</v>
      </c>
      <c r="D188" s="257">
        <v>49</v>
      </c>
      <c r="E188" s="257">
        <v>3620</v>
      </c>
      <c r="F188" s="257">
        <v>1690</v>
      </c>
      <c r="G188" s="257">
        <v>1090</v>
      </c>
      <c r="H188" s="257">
        <v>1520</v>
      </c>
      <c r="I188" s="257">
        <v>1135</v>
      </c>
      <c r="J188" s="257">
        <v>550</v>
      </c>
      <c r="K188" s="257">
        <v>55</v>
      </c>
      <c r="L188" s="257">
        <v>25</v>
      </c>
      <c r="M188" s="257">
        <v>5.9990891560000001</v>
      </c>
      <c r="N188" s="258">
        <v>2</v>
      </c>
    </row>
    <row r="189" spans="1:14" s="145" customFormat="1" x14ac:dyDescent="0.2">
      <c r="A189" s="337" t="s">
        <v>414</v>
      </c>
      <c r="B189" s="334" t="s">
        <v>1839</v>
      </c>
      <c r="C189" s="282">
        <v>80.017515020000005</v>
      </c>
      <c r="D189" s="257">
        <v>39</v>
      </c>
      <c r="E189" s="257">
        <v>7130</v>
      </c>
      <c r="F189" s="257">
        <v>3760</v>
      </c>
      <c r="G189" s="257">
        <v>1435</v>
      </c>
      <c r="H189" s="257">
        <v>2590</v>
      </c>
      <c r="I189" s="257">
        <v>1960</v>
      </c>
      <c r="J189" s="257">
        <v>605</v>
      </c>
      <c r="K189" s="257">
        <v>120</v>
      </c>
      <c r="L189" s="257">
        <v>40</v>
      </c>
      <c r="M189" s="257">
        <v>4.7080479950000003</v>
      </c>
      <c r="N189" s="258">
        <v>2</v>
      </c>
    </row>
    <row r="190" spans="1:14" s="145" customFormat="1" x14ac:dyDescent="0.2">
      <c r="A190" s="337" t="s">
        <v>255</v>
      </c>
      <c r="B190" s="334" t="s">
        <v>1840</v>
      </c>
      <c r="C190" s="282">
        <v>0</v>
      </c>
      <c r="D190" s="257">
        <v>0</v>
      </c>
      <c r="E190" s="257">
        <v>0</v>
      </c>
      <c r="F190" s="257">
        <v>0</v>
      </c>
      <c r="G190" s="257">
        <v>0</v>
      </c>
      <c r="H190" s="257">
        <v>0</v>
      </c>
      <c r="I190" s="257">
        <v>0</v>
      </c>
      <c r="J190" s="257">
        <v>0</v>
      </c>
      <c r="K190" s="257">
        <v>0</v>
      </c>
      <c r="L190" s="257">
        <v>0</v>
      </c>
      <c r="M190" s="257">
        <v>71.072340429999997</v>
      </c>
      <c r="N190" s="258">
        <v>15</v>
      </c>
    </row>
    <row r="191" spans="1:14" s="145" customFormat="1" x14ac:dyDescent="0.2">
      <c r="A191" s="337" t="s">
        <v>607</v>
      </c>
      <c r="B191" s="334" t="s">
        <v>1841</v>
      </c>
      <c r="C191" s="282">
        <v>0</v>
      </c>
      <c r="D191" s="257">
        <v>0</v>
      </c>
      <c r="E191" s="257">
        <v>0</v>
      </c>
      <c r="F191" s="257">
        <v>0</v>
      </c>
      <c r="G191" s="257">
        <v>0</v>
      </c>
      <c r="H191" s="257">
        <v>0</v>
      </c>
      <c r="I191" s="257">
        <v>0</v>
      </c>
      <c r="J191" s="257">
        <v>0</v>
      </c>
      <c r="K191" s="257">
        <v>0</v>
      </c>
      <c r="L191" s="257">
        <v>0</v>
      </c>
      <c r="M191" s="257">
        <v>0</v>
      </c>
      <c r="N191" s="258">
        <v>0</v>
      </c>
    </row>
    <row r="192" spans="1:14" s="145" customFormat="1" x14ac:dyDescent="0.2">
      <c r="A192" s="337" t="s">
        <v>457</v>
      </c>
      <c r="B192" s="334" t="s">
        <v>1842</v>
      </c>
      <c r="C192" s="282">
        <v>48.063164030000003</v>
      </c>
      <c r="D192" s="257">
        <v>28</v>
      </c>
      <c r="E192" s="257">
        <v>15060</v>
      </c>
      <c r="F192" s="257">
        <v>6590</v>
      </c>
      <c r="G192" s="257">
        <v>2925</v>
      </c>
      <c r="H192" s="257">
        <v>3565</v>
      </c>
      <c r="I192" s="257">
        <v>850</v>
      </c>
      <c r="J192" s="257">
        <v>165</v>
      </c>
      <c r="K192" s="257">
        <v>20</v>
      </c>
      <c r="L192" s="257" t="s">
        <v>1676</v>
      </c>
      <c r="M192" s="257">
        <v>4.2167281289999998</v>
      </c>
      <c r="N192" s="258">
        <v>1</v>
      </c>
    </row>
    <row r="193" spans="1:14" s="145" customFormat="1" x14ac:dyDescent="0.2">
      <c r="A193" s="337" t="s">
        <v>1327</v>
      </c>
      <c r="B193" s="334" t="s">
        <v>1843</v>
      </c>
      <c r="C193" s="282">
        <v>83.387348349999996</v>
      </c>
      <c r="D193" s="257">
        <v>71</v>
      </c>
      <c r="E193" s="257">
        <v>485</v>
      </c>
      <c r="F193" s="257">
        <v>435</v>
      </c>
      <c r="G193" s="257">
        <v>670</v>
      </c>
      <c r="H193" s="257">
        <v>560</v>
      </c>
      <c r="I193" s="257">
        <v>80</v>
      </c>
      <c r="J193" s="257">
        <v>40</v>
      </c>
      <c r="K193" s="257">
        <v>20</v>
      </c>
      <c r="L193" s="257">
        <v>15</v>
      </c>
      <c r="M193" s="257">
        <v>1.84752322</v>
      </c>
      <c r="N193" s="258">
        <v>2</v>
      </c>
    </row>
    <row r="194" spans="1:14" s="145" customFormat="1" x14ac:dyDescent="0.2">
      <c r="A194" s="337" t="s">
        <v>435</v>
      </c>
      <c r="B194" s="334" t="s">
        <v>1844</v>
      </c>
      <c r="C194" s="282">
        <v>0</v>
      </c>
      <c r="D194" s="257">
        <v>0</v>
      </c>
      <c r="E194" s="257">
        <v>0</v>
      </c>
      <c r="F194" s="257">
        <v>0</v>
      </c>
      <c r="G194" s="257">
        <v>0</v>
      </c>
      <c r="H194" s="257">
        <v>0</v>
      </c>
      <c r="I194" s="257">
        <v>0</v>
      </c>
      <c r="J194" s="257">
        <v>0</v>
      </c>
      <c r="K194" s="257">
        <v>0</v>
      </c>
      <c r="L194" s="257">
        <v>0</v>
      </c>
      <c r="M194" s="257">
        <v>5.1673560619999996</v>
      </c>
      <c r="N194" s="258">
        <v>2</v>
      </c>
    </row>
    <row r="195" spans="1:14" s="145" customFormat="1" x14ac:dyDescent="0.2">
      <c r="A195" s="337" t="s">
        <v>808</v>
      </c>
      <c r="B195" s="334" t="s">
        <v>1845</v>
      </c>
      <c r="C195" s="282">
        <v>56</v>
      </c>
      <c r="D195" s="257">
        <v>56</v>
      </c>
      <c r="E195" s="257">
        <v>0</v>
      </c>
      <c r="F195" s="257" t="s">
        <v>1676</v>
      </c>
      <c r="G195" s="257" t="s">
        <v>1676</v>
      </c>
      <c r="H195" s="257">
        <v>0</v>
      </c>
      <c r="I195" s="257">
        <v>0</v>
      </c>
      <c r="J195" s="257">
        <v>0</v>
      </c>
      <c r="K195" s="257">
        <v>0</v>
      </c>
      <c r="L195" s="257">
        <v>0</v>
      </c>
      <c r="M195" s="257">
        <v>0</v>
      </c>
      <c r="N195" s="258">
        <v>0</v>
      </c>
    </row>
    <row r="196" spans="1:14" s="145" customFormat="1" x14ac:dyDescent="0.2">
      <c r="A196" s="337" t="s">
        <v>374</v>
      </c>
      <c r="B196" s="334" t="s">
        <v>1846</v>
      </c>
      <c r="C196" s="282">
        <v>45.413998169999999</v>
      </c>
      <c r="D196" s="257">
        <v>34</v>
      </c>
      <c r="E196" s="257">
        <v>10850</v>
      </c>
      <c r="F196" s="257">
        <v>7085</v>
      </c>
      <c r="G196" s="257">
        <v>3025</v>
      </c>
      <c r="H196" s="257">
        <v>2620</v>
      </c>
      <c r="I196" s="257">
        <v>400</v>
      </c>
      <c r="J196" s="257">
        <v>60</v>
      </c>
      <c r="K196" s="257" t="s">
        <v>1676</v>
      </c>
      <c r="L196" s="257">
        <v>10</v>
      </c>
      <c r="M196" s="257">
        <v>2.6658263309999999</v>
      </c>
      <c r="N196" s="258">
        <v>1</v>
      </c>
    </row>
    <row r="197" spans="1:14" s="145" customFormat="1" x14ac:dyDescent="0.2">
      <c r="A197" s="337" t="s">
        <v>219</v>
      </c>
      <c r="B197" s="334" t="s">
        <v>1847</v>
      </c>
      <c r="C197" s="282">
        <v>1</v>
      </c>
      <c r="D197" s="257">
        <v>1</v>
      </c>
      <c r="E197" s="257" t="s">
        <v>1676</v>
      </c>
      <c r="F197" s="257">
        <v>0</v>
      </c>
      <c r="G197" s="257">
        <v>0</v>
      </c>
      <c r="H197" s="257">
        <v>0</v>
      </c>
      <c r="I197" s="257">
        <v>0</v>
      </c>
      <c r="J197" s="257">
        <v>0</v>
      </c>
      <c r="K197" s="257">
        <v>0</v>
      </c>
      <c r="L197" s="257">
        <v>0</v>
      </c>
      <c r="M197" s="257">
        <v>20.68552876</v>
      </c>
      <c r="N197" s="258">
        <v>10</v>
      </c>
    </row>
    <row r="198" spans="1:14" s="145" customFormat="1" x14ac:dyDescent="0.2">
      <c r="A198" s="337" t="s">
        <v>247</v>
      </c>
      <c r="B198" s="334" t="s">
        <v>1848</v>
      </c>
      <c r="C198" s="282">
        <v>76.599575250000001</v>
      </c>
      <c r="D198" s="257">
        <v>43</v>
      </c>
      <c r="E198" s="257">
        <v>9660</v>
      </c>
      <c r="F198" s="257">
        <v>5170</v>
      </c>
      <c r="G198" s="257">
        <v>3295</v>
      </c>
      <c r="H198" s="257">
        <v>4285</v>
      </c>
      <c r="I198" s="257">
        <v>1630</v>
      </c>
      <c r="J198" s="257">
        <v>630</v>
      </c>
      <c r="K198" s="257">
        <v>180</v>
      </c>
      <c r="L198" s="257">
        <v>115</v>
      </c>
      <c r="M198" s="257">
        <v>4.1677930170000002</v>
      </c>
      <c r="N198" s="258">
        <v>1</v>
      </c>
    </row>
    <row r="199" spans="1:14" s="145" customFormat="1" x14ac:dyDescent="0.2">
      <c r="A199" s="337" t="s">
        <v>807</v>
      </c>
      <c r="B199" s="334" t="s">
        <v>1849</v>
      </c>
      <c r="C199" s="282">
        <v>14</v>
      </c>
      <c r="D199" s="257">
        <v>14</v>
      </c>
      <c r="E199" s="257" t="s">
        <v>1676</v>
      </c>
      <c r="F199" s="257">
        <v>0</v>
      </c>
      <c r="G199" s="257">
        <v>0</v>
      </c>
      <c r="H199" s="257">
        <v>0</v>
      </c>
      <c r="I199" s="257">
        <v>0</v>
      </c>
      <c r="J199" s="257">
        <v>0</v>
      </c>
      <c r="K199" s="257">
        <v>0</v>
      </c>
      <c r="L199" s="257">
        <v>0</v>
      </c>
      <c r="M199" s="257">
        <v>0</v>
      </c>
      <c r="N199" s="258">
        <v>0</v>
      </c>
    </row>
    <row r="200" spans="1:14" s="145" customFormat="1" x14ac:dyDescent="0.2">
      <c r="A200" s="337" t="s">
        <v>411</v>
      </c>
      <c r="B200" s="334" t="s">
        <v>1850</v>
      </c>
      <c r="C200" s="282">
        <v>0</v>
      </c>
      <c r="D200" s="257">
        <v>0</v>
      </c>
      <c r="E200" s="257">
        <v>0</v>
      </c>
      <c r="F200" s="257">
        <v>0</v>
      </c>
      <c r="G200" s="257">
        <v>0</v>
      </c>
      <c r="H200" s="257">
        <v>0</v>
      </c>
      <c r="I200" s="257">
        <v>0</v>
      </c>
      <c r="J200" s="257">
        <v>0</v>
      </c>
      <c r="K200" s="257">
        <v>0</v>
      </c>
      <c r="L200" s="257">
        <v>0</v>
      </c>
      <c r="M200" s="257">
        <v>74.170731709999998</v>
      </c>
      <c r="N200" s="258">
        <v>27</v>
      </c>
    </row>
    <row r="201" spans="1:14" s="145" customFormat="1" x14ac:dyDescent="0.2">
      <c r="A201" s="337" t="s">
        <v>812</v>
      </c>
      <c r="B201" s="334" t="s">
        <v>1851</v>
      </c>
      <c r="C201" s="282">
        <v>0</v>
      </c>
      <c r="D201" s="257">
        <v>0</v>
      </c>
      <c r="E201" s="257">
        <v>0</v>
      </c>
      <c r="F201" s="257">
        <v>0</v>
      </c>
      <c r="G201" s="257">
        <v>0</v>
      </c>
      <c r="H201" s="257">
        <v>0</v>
      </c>
      <c r="I201" s="257">
        <v>0</v>
      </c>
      <c r="J201" s="257">
        <v>0</v>
      </c>
      <c r="K201" s="257">
        <v>0</v>
      </c>
      <c r="L201" s="257">
        <v>0</v>
      </c>
      <c r="M201" s="257">
        <v>0</v>
      </c>
      <c r="N201" s="258">
        <v>0</v>
      </c>
    </row>
    <row r="202" spans="1:14" s="145" customFormat="1" x14ac:dyDescent="0.2">
      <c r="A202" s="337" t="s">
        <v>188</v>
      </c>
      <c r="B202" s="334" t="s">
        <v>1852</v>
      </c>
      <c r="C202" s="282">
        <v>56.423821539999999</v>
      </c>
      <c r="D202" s="257">
        <v>34</v>
      </c>
      <c r="E202" s="257">
        <v>27610</v>
      </c>
      <c r="F202" s="257">
        <v>14970</v>
      </c>
      <c r="G202" s="257">
        <v>7245</v>
      </c>
      <c r="H202" s="257">
        <v>8085</v>
      </c>
      <c r="I202" s="257">
        <v>2335</v>
      </c>
      <c r="J202" s="257">
        <v>955</v>
      </c>
      <c r="K202" s="257">
        <v>190</v>
      </c>
      <c r="L202" s="257">
        <v>25</v>
      </c>
      <c r="M202" s="257">
        <v>5.6533322200000002</v>
      </c>
      <c r="N202" s="258">
        <v>2</v>
      </c>
    </row>
    <row r="203" spans="1:14" s="145" customFormat="1" x14ac:dyDescent="0.2">
      <c r="A203" s="337" t="s">
        <v>198</v>
      </c>
      <c r="B203" s="334" t="s">
        <v>1853</v>
      </c>
      <c r="C203" s="282">
        <v>2</v>
      </c>
      <c r="D203" s="257">
        <v>2</v>
      </c>
      <c r="E203" s="257" t="s">
        <v>1676</v>
      </c>
      <c r="F203" s="257">
        <v>0</v>
      </c>
      <c r="G203" s="257">
        <v>0</v>
      </c>
      <c r="H203" s="257">
        <v>0</v>
      </c>
      <c r="I203" s="257">
        <v>0</v>
      </c>
      <c r="J203" s="257">
        <v>0</v>
      </c>
      <c r="K203" s="257">
        <v>0</v>
      </c>
      <c r="L203" s="257">
        <v>0</v>
      </c>
      <c r="M203" s="257">
        <v>36.315412190000004</v>
      </c>
      <c r="N203" s="258">
        <v>19</v>
      </c>
    </row>
    <row r="204" spans="1:14" s="145" customFormat="1" x14ac:dyDescent="0.2">
      <c r="A204" s="337" t="s">
        <v>425</v>
      </c>
      <c r="B204" s="334" t="s">
        <v>1854</v>
      </c>
      <c r="C204" s="282">
        <v>48.992215729999998</v>
      </c>
      <c r="D204" s="257">
        <v>20</v>
      </c>
      <c r="E204" s="257">
        <v>25645</v>
      </c>
      <c r="F204" s="257">
        <v>7105</v>
      </c>
      <c r="G204" s="257">
        <v>2550</v>
      </c>
      <c r="H204" s="257">
        <v>3020</v>
      </c>
      <c r="I204" s="257">
        <v>1680</v>
      </c>
      <c r="J204" s="257">
        <v>995</v>
      </c>
      <c r="K204" s="257">
        <v>175</v>
      </c>
      <c r="L204" s="257">
        <v>65</v>
      </c>
      <c r="M204" s="257">
        <v>4.0235343119999998</v>
      </c>
      <c r="N204" s="258">
        <v>1</v>
      </c>
    </row>
    <row r="205" spans="1:14" s="145" customFormat="1" x14ac:dyDescent="0.2">
      <c r="A205" s="337" t="s">
        <v>591</v>
      </c>
      <c r="B205" s="334" t="s">
        <v>1855</v>
      </c>
      <c r="C205" s="282">
        <v>0</v>
      </c>
      <c r="D205" s="257">
        <v>0</v>
      </c>
      <c r="E205" s="257">
        <v>0</v>
      </c>
      <c r="F205" s="257">
        <v>0</v>
      </c>
      <c r="G205" s="257">
        <v>0</v>
      </c>
      <c r="H205" s="257">
        <v>0</v>
      </c>
      <c r="I205" s="257">
        <v>0</v>
      </c>
      <c r="J205" s="257">
        <v>0</v>
      </c>
      <c r="K205" s="257">
        <v>0</v>
      </c>
      <c r="L205" s="257">
        <v>0</v>
      </c>
      <c r="M205" s="257">
        <v>0</v>
      </c>
      <c r="N205" s="258">
        <v>0</v>
      </c>
    </row>
    <row r="206" spans="1:14" s="145" customFormat="1" x14ac:dyDescent="0.2">
      <c r="A206" s="337" t="s">
        <v>464</v>
      </c>
      <c r="B206" s="334" t="s">
        <v>1856</v>
      </c>
      <c r="C206" s="282">
        <v>342</v>
      </c>
      <c r="D206" s="257">
        <v>342</v>
      </c>
      <c r="E206" s="257">
        <v>0</v>
      </c>
      <c r="F206" s="257">
        <v>0</v>
      </c>
      <c r="G206" s="257">
        <v>0</v>
      </c>
      <c r="H206" s="257">
        <v>0</v>
      </c>
      <c r="I206" s="257">
        <v>0</v>
      </c>
      <c r="J206" s="257" t="s">
        <v>1676</v>
      </c>
      <c r="K206" s="257">
        <v>0</v>
      </c>
      <c r="L206" s="257">
        <v>0</v>
      </c>
      <c r="M206" s="257">
        <v>54.172839510000003</v>
      </c>
      <c r="N206" s="258">
        <v>25</v>
      </c>
    </row>
    <row r="207" spans="1:14" s="145" customFormat="1" x14ac:dyDescent="0.2">
      <c r="A207" s="337" t="s">
        <v>1625</v>
      </c>
      <c r="B207" s="334" t="s">
        <v>2160</v>
      </c>
      <c r="C207" s="282" t="s">
        <v>1676</v>
      </c>
      <c r="D207" s="257" t="s">
        <v>1676</v>
      </c>
      <c r="E207" s="257">
        <v>0</v>
      </c>
      <c r="F207" s="257">
        <v>0</v>
      </c>
      <c r="G207" s="257">
        <v>0</v>
      </c>
      <c r="H207" s="257">
        <v>0</v>
      </c>
      <c r="I207" s="257">
        <v>0</v>
      </c>
      <c r="J207" s="257">
        <v>0</v>
      </c>
      <c r="K207" s="257">
        <v>0</v>
      </c>
      <c r="L207" s="257">
        <v>0</v>
      </c>
      <c r="M207" s="257" t="s">
        <v>1676</v>
      </c>
      <c r="N207" s="258" t="s">
        <v>1676</v>
      </c>
    </row>
    <row r="208" spans="1:14" s="145" customFormat="1" x14ac:dyDescent="0.2">
      <c r="A208" s="337" t="s">
        <v>380</v>
      </c>
      <c r="B208" s="334" t="s">
        <v>1857</v>
      </c>
      <c r="C208" s="282">
        <v>38.64929171</v>
      </c>
      <c r="D208" s="257">
        <v>26</v>
      </c>
      <c r="E208" s="257">
        <v>3920</v>
      </c>
      <c r="F208" s="257">
        <v>1780</v>
      </c>
      <c r="G208" s="257">
        <v>855</v>
      </c>
      <c r="H208" s="257">
        <v>645</v>
      </c>
      <c r="I208" s="257">
        <v>55</v>
      </c>
      <c r="J208" s="257">
        <v>10</v>
      </c>
      <c r="K208" s="257" t="s">
        <v>1676</v>
      </c>
      <c r="L208" s="257">
        <v>0</v>
      </c>
      <c r="M208" s="257">
        <v>5.9467759559999998</v>
      </c>
      <c r="N208" s="258">
        <v>3</v>
      </c>
    </row>
    <row r="209" spans="1:14" s="145" customFormat="1" x14ac:dyDescent="0.2">
      <c r="A209" s="337" t="s">
        <v>402</v>
      </c>
      <c r="B209" s="334" t="s">
        <v>1858</v>
      </c>
      <c r="C209" s="282">
        <v>57.428116959999997</v>
      </c>
      <c r="D209" s="257">
        <v>27</v>
      </c>
      <c r="E209" s="257">
        <v>30910</v>
      </c>
      <c r="F209" s="257">
        <v>10525</v>
      </c>
      <c r="G209" s="257">
        <v>5210</v>
      </c>
      <c r="H209" s="257">
        <v>7260</v>
      </c>
      <c r="I209" s="257">
        <v>2290</v>
      </c>
      <c r="J209" s="257">
        <v>650</v>
      </c>
      <c r="K209" s="257">
        <v>390</v>
      </c>
      <c r="L209" s="257">
        <v>285</v>
      </c>
      <c r="M209" s="257">
        <v>4.2779491199999997</v>
      </c>
      <c r="N209" s="258">
        <v>1</v>
      </c>
    </row>
    <row r="210" spans="1:14" s="145" customFormat="1" x14ac:dyDescent="0.2">
      <c r="A210" s="337" t="s">
        <v>404</v>
      </c>
      <c r="B210" s="334" t="s">
        <v>1859</v>
      </c>
      <c r="C210" s="282">
        <v>29.663533099999999</v>
      </c>
      <c r="D210" s="257">
        <v>17</v>
      </c>
      <c r="E210" s="257">
        <v>5150</v>
      </c>
      <c r="F210" s="257">
        <v>1390</v>
      </c>
      <c r="G210" s="257">
        <v>535</v>
      </c>
      <c r="H210" s="257">
        <v>525</v>
      </c>
      <c r="I210" s="257">
        <v>55</v>
      </c>
      <c r="J210" s="257" t="s">
        <v>1676</v>
      </c>
      <c r="K210" s="257">
        <v>0</v>
      </c>
      <c r="L210" s="257" t="s">
        <v>1676</v>
      </c>
      <c r="M210" s="257">
        <v>1.421082655</v>
      </c>
      <c r="N210" s="258">
        <v>1</v>
      </c>
    </row>
    <row r="211" spans="1:14" s="145" customFormat="1" x14ac:dyDescent="0.2">
      <c r="A211" s="337" t="s">
        <v>609</v>
      </c>
      <c r="B211" s="334" t="s">
        <v>1860</v>
      </c>
      <c r="C211" s="282">
        <v>5.8857142859999998</v>
      </c>
      <c r="D211" s="257">
        <v>4</v>
      </c>
      <c r="E211" s="257">
        <v>35</v>
      </c>
      <c r="F211" s="257" t="s">
        <v>1676</v>
      </c>
      <c r="G211" s="257">
        <v>0</v>
      </c>
      <c r="H211" s="257">
        <v>0</v>
      </c>
      <c r="I211" s="257">
        <v>0</v>
      </c>
      <c r="J211" s="257">
        <v>0</v>
      </c>
      <c r="K211" s="257">
        <v>0</v>
      </c>
      <c r="L211" s="257">
        <v>0</v>
      </c>
      <c r="M211" s="257">
        <v>25.390789470000001</v>
      </c>
      <c r="N211" s="258">
        <v>21</v>
      </c>
    </row>
    <row r="212" spans="1:14" s="145" customFormat="1" x14ac:dyDescent="0.2">
      <c r="A212" s="337" t="s">
        <v>1373</v>
      </c>
      <c r="B212" s="334" t="s">
        <v>1861</v>
      </c>
      <c r="C212" s="282">
        <v>0</v>
      </c>
      <c r="D212" s="257">
        <v>0</v>
      </c>
      <c r="E212" s="257">
        <v>0</v>
      </c>
      <c r="F212" s="257">
        <v>0</v>
      </c>
      <c r="G212" s="257">
        <v>0</v>
      </c>
      <c r="H212" s="257">
        <v>0</v>
      </c>
      <c r="I212" s="257">
        <v>0</v>
      </c>
      <c r="J212" s="257">
        <v>0</v>
      </c>
      <c r="K212" s="257">
        <v>0</v>
      </c>
      <c r="L212" s="257">
        <v>0</v>
      </c>
      <c r="M212" s="257">
        <v>0</v>
      </c>
      <c r="N212" s="258">
        <v>0</v>
      </c>
    </row>
    <row r="213" spans="1:14" s="145" customFormat="1" x14ac:dyDescent="0.2">
      <c r="A213" s="337" t="s">
        <v>1626</v>
      </c>
      <c r="B213" s="334" t="s">
        <v>1862</v>
      </c>
      <c r="C213" s="282">
        <v>0</v>
      </c>
      <c r="D213" s="257">
        <v>0</v>
      </c>
      <c r="E213" s="257">
        <v>0</v>
      </c>
      <c r="F213" s="257">
        <v>0</v>
      </c>
      <c r="G213" s="257">
        <v>0</v>
      </c>
      <c r="H213" s="257">
        <v>0</v>
      </c>
      <c r="I213" s="257">
        <v>0</v>
      </c>
      <c r="J213" s="257">
        <v>0</v>
      </c>
      <c r="K213" s="257">
        <v>0</v>
      </c>
      <c r="L213" s="257">
        <v>0</v>
      </c>
      <c r="M213" s="257">
        <v>1.875</v>
      </c>
      <c r="N213" s="258">
        <v>2</v>
      </c>
    </row>
    <row r="214" spans="1:14" s="145" customFormat="1" x14ac:dyDescent="0.2">
      <c r="A214" s="337" t="s">
        <v>1220</v>
      </c>
      <c r="B214" s="334" t="s">
        <v>1863</v>
      </c>
      <c r="C214" s="282">
        <v>42.1381722</v>
      </c>
      <c r="D214" s="257">
        <v>21</v>
      </c>
      <c r="E214" s="257">
        <v>28750</v>
      </c>
      <c r="F214" s="257">
        <v>10220</v>
      </c>
      <c r="G214" s="257">
        <v>4070</v>
      </c>
      <c r="H214" s="257">
        <v>3875</v>
      </c>
      <c r="I214" s="257">
        <v>1210</v>
      </c>
      <c r="J214" s="257">
        <v>565</v>
      </c>
      <c r="K214" s="257">
        <v>60</v>
      </c>
      <c r="L214" s="257">
        <v>10</v>
      </c>
      <c r="M214" s="257">
        <v>4.1354815020000002</v>
      </c>
      <c r="N214" s="258">
        <v>1</v>
      </c>
    </row>
    <row r="215" spans="1:14" s="145" customFormat="1" x14ac:dyDescent="0.2">
      <c r="A215" s="337" t="s">
        <v>386</v>
      </c>
      <c r="B215" s="334" t="s">
        <v>1864</v>
      </c>
      <c r="C215" s="282">
        <v>54.966591029999996</v>
      </c>
      <c r="D215" s="257">
        <v>33</v>
      </c>
      <c r="E215" s="257">
        <v>13150</v>
      </c>
      <c r="F215" s="257">
        <v>6610</v>
      </c>
      <c r="G215" s="257">
        <v>2620</v>
      </c>
      <c r="H215" s="257">
        <v>5115</v>
      </c>
      <c r="I215" s="257">
        <v>925</v>
      </c>
      <c r="J215" s="257">
        <v>220</v>
      </c>
      <c r="K215" s="257" t="s">
        <v>1676</v>
      </c>
      <c r="L215" s="257" t="s">
        <v>1676</v>
      </c>
      <c r="M215" s="257">
        <v>3.0345827010000002</v>
      </c>
      <c r="N215" s="258">
        <v>1</v>
      </c>
    </row>
    <row r="216" spans="1:14" s="145" customFormat="1" x14ac:dyDescent="0.2">
      <c r="A216" s="337" t="s">
        <v>224</v>
      </c>
      <c r="B216" s="334" t="s">
        <v>1865</v>
      </c>
      <c r="C216" s="282">
        <v>64.060645019999995</v>
      </c>
      <c r="D216" s="257">
        <v>40</v>
      </c>
      <c r="E216" s="257">
        <v>15005</v>
      </c>
      <c r="F216" s="257">
        <v>8690</v>
      </c>
      <c r="G216" s="257">
        <v>4335</v>
      </c>
      <c r="H216" s="257">
        <v>5650</v>
      </c>
      <c r="I216" s="257">
        <v>2175</v>
      </c>
      <c r="J216" s="257">
        <v>645</v>
      </c>
      <c r="K216" s="257">
        <v>30</v>
      </c>
      <c r="L216" s="257">
        <v>25</v>
      </c>
      <c r="M216" s="257">
        <v>3.4141527699999998</v>
      </c>
      <c r="N216" s="258">
        <v>1</v>
      </c>
    </row>
    <row r="217" spans="1:14" s="145" customFormat="1" x14ac:dyDescent="0.2">
      <c r="A217" s="337" t="s">
        <v>1553</v>
      </c>
      <c r="B217" s="334" t="s">
        <v>1866</v>
      </c>
      <c r="C217" s="282">
        <v>60.355056249999997</v>
      </c>
      <c r="D217" s="257">
        <v>34</v>
      </c>
      <c r="E217" s="257">
        <v>46820</v>
      </c>
      <c r="F217" s="257">
        <v>24315</v>
      </c>
      <c r="G217" s="257">
        <v>10435</v>
      </c>
      <c r="H217" s="257">
        <v>12995</v>
      </c>
      <c r="I217" s="257">
        <v>4580</v>
      </c>
      <c r="J217" s="257">
        <v>2435</v>
      </c>
      <c r="K217" s="257">
        <v>135</v>
      </c>
      <c r="L217" s="257">
        <v>155</v>
      </c>
      <c r="M217" s="257">
        <v>4.4447617309999998</v>
      </c>
      <c r="N217" s="258">
        <v>1</v>
      </c>
    </row>
    <row r="218" spans="1:14" s="145" customFormat="1" x14ac:dyDescent="0.2">
      <c r="A218" s="337" t="s">
        <v>465</v>
      </c>
      <c r="B218" s="334" t="s">
        <v>1867</v>
      </c>
      <c r="C218" s="282">
        <v>62.075880499999997</v>
      </c>
      <c r="D218" s="257">
        <v>37</v>
      </c>
      <c r="E218" s="257">
        <v>8475</v>
      </c>
      <c r="F218" s="257">
        <v>5895</v>
      </c>
      <c r="G218" s="257">
        <v>2150</v>
      </c>
      <c r="H218" s="257">
        <v>3070</v>
      </c>
      <c r="I218" s="257">
        <v>1015</v>
      </c>
      <c r="J218" s="257">
        <v>245</v>
      </c>
      <c r="K218" s="257">
        <v>65</v>
      </c>
      <c r="L218" s="257">
        <v>35</v>
      </c>
      <c r="M218" s="257">
        <v>3.8097190580000002</v>
      </c>
      <c r="N218" s="258">
        <v>1</v>
      </c>
    </row>
    <row r="219" spans="1:14" s="145" customFormat="1" x14ac:dyDescent="0.2">
      <c r="A219" s="337" t="s">
        <v>218</v>
      </c>
      <c r="B219" s="334" t="s">
        <v>1868</v>
      </c>
      <c r="C219" s="282">
        <v>5</v>
      </c>
      <c r="D219" s="257">
        <v>1</v>
      </c>
      <c r="E219" s="257" t="s">
        <v>1676</v>
      </c>
      <c r="F219" s="257">
        <v>0</v>
      </c>
      <c r="G219" s="257">
        <v>0</v>
      </c>
      <c r="H219" s="257">
        <v>0</v>
      </c>
      <c r="I219" s="257">
        <v>0</v>
      </c>
      <c r="J219" s="257">
        <v>0</v>
      </c>
      <c r="K219" s="257">
        <v>0</v>
      </c>
      <c r="L219" s="257">
        <v>0</v>
      </c>
      <c r="M219" s="257">
        <v>45.69028411</v>
      </c>
      <c r="N219" s="258">
        <v>17</v>
      </c>
    </row>
    <row r="220" spans="1:14" s="145" customFormat="1" x14ac:dyDescent="0.2">
      <c r="A220" s="337" t="s">
        <v>382</v>
      </c>
      <c r="B220" s="334" t="s">
        <v>1869</v>
      </c>
      <c r="C220" s="282">
        <v>35.7837976</v>
      </c>
      <c r="D220" s="257">
        <v>21</v>
      </c>
      <c r="E220" s="257">
        <v>19885</v>
      </c>
      <c r="F220" s="257">
        <v>6530</v>
      </c>
      <c r="G220" s="257">
        <v>2000</v>
      </c>
      <c r="H220" s="257">
        <v>2205</v>
      </c>
      <c r="I220" s="257">
        <v>540</v>
      </c>
      <c r="J220" s="257">
        <v>110</v>
      </c>
      <c r="K220" s="257">
        <v>30</v>
      </c>
      <c r="L220" s="257">
        <v>10</v>
      </c>
      <c r="M220" s="257">
        <v>3.5109696210000001</v>
      </c>
      <c r="N220" s="258">
        <v>1</v>
      </c>
    </row>
    <row r="221" spans="1:14" s="145" customFormat="1" x14ac:dyDescent="0.2">
      <c r="A221" s="337" t="s">
        <v>183</v>
      </c>
      <c r="B221" s="334" t="s">
        <v>1870</v>
      </c>
      <c r="C221" s="282">
        <v>70.963148189999998</v>
      </c>
      <c r="D221" s="257">
        <v>33</v>
      </c>
      <c r="E221" s="257">
        <v>13255</v>
      </c>
      <c r="F221" s="257">
        <v>5955</v>
      </c>
      <c r="G221" s="257">
        <v>2355</v>
      </c>
      <c r="H221" s="257">
        <v>3070</v>
      </c>
      <c r="I221" s="257">
        <v>2135</v>
      </c>
      <c r="J221" s="257">
        <v>1030</v>
      </c>
      <c r="K221" s="257">
        <v>320</v>
      </c>
      <c r="L221" s="257">
        <v>75</v>
      </c>
      <c r="M221" s="257">
        <v>3.8667818500000002</v>
      </c>
      <c r="N221" s="258">
        <v>1</v>
      </c>
    </row>
    <row r="222" spans="1:14" s="145" customFormat="1" x14ac:dyDescent="0.2">
      <c r="A222" s="337" t="s">
        <v>583</v>
      </c>
      <c r="B222" s="334" t="s">
        <v>1871</v>
      </c>
      <c r="C222" s="282">
        <v>48.564501499999999</v>
      </c>
      <c r="D222" s="257">
        <v>30</v>
      </c>
      <c r="E222" s="257">
        <v>24145</v>
      </c>
      <c r="F222" s="257">
        <v>10410</v>
      </c>
      <c r="G222" s="257">
        <v>5140</v>
      </c>
      <c r="H222" s="257">
        <v>7625</v>
      </c>
      <c r="I222" s="257">
        <v>1100</v>
      </c>
      <c r="J222" s="257">
        <v>105</v>
      </c>
      <c r="K222" s="257" t="s">
        <v>1676</v>
      </c>
      <c r="L222" s="257" t="s">
        <v>1676</v>
      </c>
      <c r="M222" s="257">
        <v>4.0140807159999996</v>
      </c>
      <c r="N222" s="258">
        <v>1</v>
      </c>
    </row>
    <row r="223" spans="1:14" s="145" customFormat="1" x14ac:dyDescent="0.2">
      <c r="A223" s="337" t="s">
        <v>190</v>
      </c>
      <c r="B223" s="334" t="s">
        <v>1872</v>
      </c>
      <c r="C223" s="282">
        <v>56.869365930000001</v>
      </c>
      <c r="D223" s="257">
        <v>33</v>
      </c>
      <c r="E223" s="257">
        <v>585</v>
      </c>
      <c r="F223" s="257">
        <v>415</v>
      </c>
      <c r="G223" s="257">
        <v>95</v>
      </c>
      <c r="H223" s="257">
        <v>130</v>
      </c>
      <c r="I223" s="257">
        <v>55</v>
      </c>
      <c r="J223" s="257">
        <v>15</v>
      </c>
      <c r="K223" s="257">
        <v>15</v>
      </c>
      <c r="L223" s="257" t="s">
        <v>1676</v>
      </c>
      <c r="M223" s="257">
        <v>34.611933290000003</v>
      </c>
      <c r="N223" s="258">
        <v>15</v>
      </c>
    </row>
    <row r="224" spans="1:14" s="145" customFormat="1" x14ac:dyDescent="0.2">
      <c r="A224" s="337" t="s">
        <v>1600</v>
      </c>
      <c r="B224" s="334" t="s">
        <v>1873</v>
      </c>
      <c r="C224" s="282">
        <v>29.166666670000001</v>
      </c>
      <c r="D224" s="257">
        <v>30</v>
      </c>
      <c r="E224" s="257" t="s">
        <v>1676</v>
      </c>
      <c r="F224" s="257" t="s">
        <v>1676</v>
      </c>
      <c r="G224" s="257">
        <v>0</v>
      </c>
      <c r="H224" s="257">
        <v>0</v>
      </c>
      <c r="I224" s="257">
        <v>0</v>
      </c>
      <c r="J224" s="257">
        <v>0</v>
      </c>
      <c r="K224" s="257">
        <v>0</v>
      </c>
      <c r="L224" s="257">
        <v>0</v>
      </c>
      <c r="M224" s="257">
        <v>0</v>
      </c>
      <c r="N224" s="258">
        <v>0</v>
      </c>
    </row>
    <row r="225" spans="1:14" s="145" customFormat="1" x14ac:dyDescent="0.2">
      <c r="A225" s="337" t="s">
        <v>395</v>
      </c>
      <c r="B225" s="334" t="s">
        <v>1874</v>
      </c>
      <c r="C225" s="282">
        <v>55.061864800000002</v>
      </c>
      <c r="D225" s="257">
        <v>33</v>
      </c>
      <c r="E225" s="257">
        <v>8845</v>
      </c>
      <c r="F225" s="257">
        <v>5150</v>
      </c>
      <c r="G225" s="257">
        <v>1710</v>
      </c>
      <c r="H225" s="257">
        <v>2375</v>
      </c>
      <c r="I225" s="257">
        <v>855</v>
      </c>
      <c r="J225" s="257">
        <v>220</v>
      </c>
      <c r="K225" s="257">
        <v>20</v>
      </c>
      <c r="L225" s="257">
        <v>20</v>
      </c>
      <c r="M225" s="257">
        <v>4.328425846</v>
      </c>
      <c r="N225" s="258">
        <v>1</v>
      </c>
    </row>
    <row r="226" spans="1:14" s="145" customFormat="1" x14ac:dyDescent="0.2">
      <c r="A226" s="337" t="s">
        <v>811</v>
      </c>
      <c r="B226" s="334" t="s">
        <v>1875</v>
      </c>
      <c r="C226" s="282">
        <v>50.588879380000002</v>
      </c>
      <c r="D226" s="257">
        <v>42</v>
      </c>
      <c r="E226" s="257">
        <v>12770</v>
      </c>
      <c r="F226" s="257">
        <v>10650</v>
      </c>
      <c r="G226" s="257">
        <v>6950</v>
      </c>
      <c r="H226" s="257">
        <v>4305</v>
      </c>
      <c r="I226" s="257">
        <v>340</v>
      </c>
      <c r="J226" s="257">
        <v>45</v>
      </c>
      <c r="K226" s="257" t="s">
        <v>1676</v>
      </c>
      <c r="L226" s="257" t="s">
        <v>1676</v>
      </c>
      <c r="M226" s="257">
        <v>0.44005102000000001</v>
      </c>
      <c r="N226" s="258">
        <v>0</v>
      </c>
    </row>
    <row r="227" spans="1:14" s="145" customFormat="1" x14ac:dyDescent="0.2">
      <c r="A227" s="337" t="s">
        <v>793</v>
      </c>
      <c r="B227" s="334" t="s">
        <v>1876</v>
      </c>
      <c r="C227" s="282">
        <v>14</v>
      </c>
      <c r="D227" s="257">
        <v>14</v>
      </c>
      <c r="E227" s="257" t="s">
        <v>1676</v>
      </c>
      <c r="F227" s="257">
        <v>0</v>
      </c>
      <c r="G227" s="257">
        <v>0</v>
      </c>
      <c r="H227" s="257">
        <v>0</v>
      </c>
      <c r="I227" s="257">
        <v>0</v>
      </c>
      <c r="J227" s="257">
        <v>0</v>
      </c>
      <c r="K227" s="257">
        <v>0</v>
      </c>
      <c r="L227" s="257">
        <v>0</v>
      </c>
      <c r="M227" s="257">
        <v>64.612499999999997</v>
      </c>
      <c r="N227" s="258">
        <v>48</v>
      </c>
    </row>
    <row r="228" spans="1:14" s="145" customFormat="1" x14ac:dyDescent="0.2">
      <c r="A228" s="337" t="s">
        <v>339</v>
      </c>
      <c r="B228" s="334" t="s">
        <v>1877</v>
      </c>
      <c r="C228" s="282">
        <v>104.5470045</v>
      </c>
      <c r="D228" s="257">
        <v>63</v>
      </c>
      <c r="E228" s="257">
        <v>1360</v>
      </c>
      <c r="F228" s="257">
        <v>670</v>
      </c>
      <c r="G228" s="257">
        <v>660</v>
      </c>
      <c r="H228" s="257">
        <v>890</v>
      </c>
      <c r="I228" s="257">
        <v>320</v>
      </c>
      <c r="J228" s="257">
        <v>170</v>
      </c>
      <c r="K228" s="257">
        <v>70</v>
      </c>
      <c r="L228" s="257">
        <v>85</v>
      </c>
      <c r="M228" s="257">
        <v>2.3915151520000002</v>
      </c>
      <c r="N228" s="258">
        <v>2</v>
      </c>
    </row>
    <row r="229" spans="1:14" s="145" customFormat="1" x14ac:dyDescent="0.2">
      <c r="A229" s="337" t="s">
        <v>49</v>
      </c>
      <c r="B229" s="334" t="s">
        <v>1878</v>
      </c>
      <c r="C229" s="282">
        <v>169.61713109999999</v>
      </c>
      <c r="D229" s="257">
        <v>43</v>
      </c>
      <c r="E229" s="257">
        <v>2150</v>
      </c>
      <c r="F229" s="257">
        <v>1350</v>
      </c>
      <c r="G229" s="257">
        <v>565</v>
      </c>
      <c r="H229" s="257">
        <v>585</v>
      </c>
      <c r="I229" s="257">
        <v>290</v>
      </c>
      <c r="J229" s="257">
        <v>175</v>
      </c>
      <c r="K229" s="257">
        <v>200</v>
      </c>
      <c r="L229" s="257">
        <v>495</v>
      </c>
      <c r="M229" s="257">
        <v>2.539526832</v>
      </c>
      <c r="N229" s="258">
        <v>2</v>
      </c>
    </row>
    <row r="230" spans="1:14" s="145" customFormat="1" x14ac:dyDescent="0.2">
      <c r="A230" s="337" t="s">
        <v>1582</v>
      </c>
      <c r="B230" s="334" t="s">
        <v>1879</v>
      </c>
      <c r="C230" s="282">
        <v>0</v>
      </c>
      <c r="D230" s="257">
        <v>0</v>
      </c>
      <c r="E230" s="257">
        <v>0</v>
      </c>
      <c r="F230" s="257">
        <v>0</v>
      </c>
      <c r="G230" s="257">
        <v>0</v>
      </c>
      <c r="H230" s="257">
        <v>0</v>
      </c>
      <c r="I230" s="257">
        <v>0</v>
      </c>
      <c r="J230" s="257">
        <v>0</v>
      </c>
      <c r="K230" s="257">
        <v>0</v>
      </c>
      <c r="L230" s="257">
        <v>0</v>
      </c>
      <c r="M230" s="257">
        <v>0</v>
      </c>
      <c r="N230" s="258">
        <v>0</v>
      </c>
    </row>
    <row r="231" spans="1:14" s="145" customFormat="1" x14ac:dyDescent="0.2">
      <c r="A231" s="337" t="s">
        <v>1611</v>
      </c>
      <c r="B231" s="334" t="s">
        <v>1880</v>
      </c>
      <c r="C231" s="282">
        <v>0</v>
      </c>
      <c r="D231" s="257">
        <v>0</v>
      </c>
      <c r="E231" s="257">
        <v>0</v>
      </c>
      <c r="F231" s="257">
        <v>0</v>
      </c>
      <c r="G231" s="257">
        <v>0</v>
      </c>
      <c r="H231" s="257">
        <v>0</v>
      </c>
      <c r="I231" s="257">
        <v>0</v>
      </c>
      <c r="J231" s="257">
        <v>0</v>
      </c>
      <c r="K231" s="257">
        <v>0</v>
      </c>
      <c r="L231" s="257">
        <v>0</v>
      </c>
      <c r="M231" s="257">
        <v>0</v>
      </c>
      <c r="N231" s="258">
        <v>0</v>
      </c>
    </row>
    <row r="232" spans="1:14" s="145" customFormat="1" x14ac:dyDescent="0.2">
      <c r="A232" s="337" t="s">
        <v>1528</v>
      </c>
      <c r="B232" s="334" t="s">
        <v>1881</v>
      </c>
      <c r="C232" s="282">
        <v>0</v>
      </c>
      <c r="D232" s="257">
        <v>0</v>
      </c>
      <c r="E232" s="257">
        <v>0</v>
      </c>
      <c r="F232" s="257">
        <v>0</v>
      </c>
      <c r="G232" s="257">
        <v>0</v>
      </c>
      <c r="H232" s="257">
        <v>0</v>
      </c>
      <c r="I232" s="257">
        <v>0</v>
      </c>
      <c r="J232" s="257">
        <v>0</v>
      </c>
      <c r="K232" s="257">
        <v>0</v>
      </c>
      <c r="L232" s="257">
        <v>0</v>
      </c>
      <c r="M232" s="257">
        <v>0</v>
      </c>
      <c r="N232" s="258">
        <v>0</v>
      </c>
    </row>
    <row r="233" spans="1:14" s="157" customFormat="1" x14ac:dyDescent="0.2">
      <c r="A233" s="337" t="s">
        <v>1581</v>
      </c>
      <c r="B233" s="334" t="s">
        <v>1882</v>
      </c>
      <c r="C233" s="282">
        <v>0</v>
      </c>
      <c r="D233" s="257">
        <v>0</v>
      </c>
      <c r="E233" s="257">
        <v>0</v>
      </c>
      <c r="F233" s="257">
        <v>0</v>
      </c>
      <c r="G233" s="257">
        <v>0</v>
      </c>
      <c r="H233" s="257">
        <v>0</v>
      </c>
      <c r="I233" s="257">
        <v>0</v>
      </c>
      <c r="J233" s="257">
        <v>0</v>
      </c>
      <c r="K233" s="257">
        <v>0</v>
      </c>
      <c r="L233" s="257">
        <v>0</v>
      </c>
      <c r="M233" s="257">
        <v>0</v>
      </c>
      <c r="N233" s="258">
        <v>0</v>
      </c>
    </row>
    <row r="234" spans="1:14" s="145" customFormat="1" x14ac:dyDescent="0.2">
      <c r="A234" s="337" t="s">
        <v>1363</v>
      </c>
      <c r="B234" s="334" t="s">
        <v>1883</v>
      </c>
      <c r="C234" s="282">
        <v>0</v>
      </c>
      <c r="D234" s="257">
        <v>0</v>
      </c>
      <c r="E234" s="257">
        <v>0</v>
      </c>
      <c r="F234" s="257">
        <v>0</v>
      </c>
      <c r="G234" s="257">
        <v>0</v>
      </c>
      <c r="H234" s="257">
        <v>0</v>
      </c>
      <c r="I234" s="257">
        <v>0</v>
      </c>
      <c r="J234" s="257">
        <v>0</v>
      </c>
      <c r="K234" s="257">
        <v>0</v>
      </c>
      <c r="L234" s="257">
        <v>0</v>
      </c>
      <c r="M234" s="257">
        <v>0</v>
      </c>
      <c r="N234" s="258">
        <v>0</v>
      </c>
    </row>
    <row r="235" spans="1:14" s="145" customFormat="1" x14ac:dyDescent="0.2">
      <c r="A235" s="337" t="s">
        <v>1364</v>
      </c>
      <c r="B235" s="334" t="s">
        <v>1884</v>
      </c>
      <c r="C235" s="282">
        <v>0</v>
      </c>
      <c r="D235" s="257">
        <v>0</v>
      </c>
      <c r="E235" s="257">
        <v>0</v>
      </c>
      <c r="F235" s="257">
        <v>0</v>
      </c>
      <c r="G235" s="257">
        <v>0</v>
      </c>
      <c r="H235" s="257">
        <v>0</v>
      </c>
      <c r="I235" s="257">
        <v>0</v>
      </c>
      <c r="J235" s="257">
        <v>0</v>
      </c>
      <c r="K235" s="257">
        <v>0</v>
      </c>
      <c r="L235" s="257">
        <v>0</v>
      </c>
      <c r="M235" s="257">
        <v>0</v>
      </c>
      <c r="N235" s="258">
        <v>0</v>
      </c>
    </row>
    <row r="236" spans="1:14" s="145" customFormat="1" x14ac:dyDescent="0.2">
      <c r="A236" s="337" t="s">
        <v>1527</v>
      </c>
      <c r="B236" s="334" t="s">
        <v>1885</v>
      </c>
      <c r="C236" s="282">
        <v>0</v>
      </c>
      <c r="D236" s="257">
        <v>0</v>
      </c>
      <c r="E236" s="257">
        <v>0</v>
      </c>
      <c r="F236" s="257">
        <v>0</v>
      </c>
      <c r="G236" s="257">
        <v>0</v>
      </c>
      <c r="H236" s="257">
        <v>0</v>
      </c>
      <c r="I236" s="257">
        <v>0</v>
      </c>
      <c r="J236" s="257">
        <v>0</v>
      </c>
      <c r="K236" s="257">
        <v>0</v>
      </c>
      <c r="L236" s="257">
        <v>0</v>
      </c>
      <c r="M236" s="257">
        <v>0</v>
      </c>
      <c r="N236" s="258">
        <v>0</v>
      </c>
    </row>
    <row r="237" spans="1:14" s="145" customFormat="1" x14ac:dyDescent="0.2">
      <c r="A237" s="337" t="s">
        <v>1610</v>
      </c>
      <c r="B237" s="334" t="s">
        <v>1886</v>
      </c>
      <c r="C237" s="282">
        <v>0</v>
      </c>
      <c r="D237" s="257">
        <v>0</v>
      </c>
      <c r="E237" s="257">
        <v>0</v>
      </c>
      <c r="F237" s="257">
        <v>0</v>
      </c>
      <c r="G237" s="257">
        <v>0</v>
      </c>
      <c r="H237" s="257">
        <v>0</v>
      </c>
      <c r="I237" s="257">
        <v>0</v>
      </c>
      <c r="J237" s="257">
        <v>0</v>
      </c>
      <c r="K237" s="257">
        <v>0</v>
      </c>
      <c r="L237" s="257">
        <v>0</v>
      </c>
      <c r="M237" s="257">
        <v>0</v>
      </c>
      <c r="N237" s="258">
        <v>0</v>
      </c>
    </row>
    <row r="238" spans="1:14" s="145" customFormat="1" x14ac:dyDescent="0.2">
      <c r="A238" s="337" t="s">
        <v>448</v>
      </c>
      <c r="B238" s="334" t="s">
        <v>1887</v>
      </c>
      <c r="C238" s="282">
        <v>61.908477929999997</v>
      </c>
      <c r="D238" s="257">
        <v>30</v>
      </c>
      <c r="E238" s="257">
        <v>32070</v>
      </c>
      <c r="F238" s="257">
        <v>12940</v>
      </c>
      <c r="G238" s="257">
        <v>5825</v>
      </c>
      <c r="H238" s="257">
        <v>7515</v>
      </c>
      <c r="I238" s="257">
        <v>4020</v>
      </c>
      <c r="J238" s="257">
        <v>2170</v>
      </c>
      <c r="K238" s="257">
        <v>120</v>
      </c>
      <c r="L238" s="257" t="s">
        <v>1676</v>
      </c>
      <c r="M238" s="257">
        <v>4.0114082599999996</v>
      </c>
      <c r="N238" s="258">
        <v>1</v>
      </c>
    </row>
    <row r="239" spans="1:14" s="145" customFormat="1" x14ac:dyDescent="0.2">
      <c r="A239" s="337" t="s">
        <v>601</v>
      </c>
      <c r="B239" s="334" t="s">
        <v>1888</v>
      </c>
      <c r="C239" s="282">
        <v>0</v>
      </c>
      <c r="D239" s="257">
        <v>0</v>
      </c>
      <c r="E239" s="257">
        <v>0</v>
      </c>
      <c r="F239" s="257">
        <v>0</v>
      </c>
      <c r="G239" s="257">
        <v>0</v>
      </c>
      <c r="H239" s="257">
        <v>0</v>
      </c>
      <c r="I239" s="257">
        <v>0</v>
      </c>
      <c r="J239" s="257">
        <v>0</v>
      </c>
      <c r="K239" s="257">
        <v>0</v>
      </c>
      <c r="L239" s="257">
        <v>0</v>
      </c>
      <c r="M239" s="257">
        <v>55.696754560000002</v>
      </c>
      <c r="N239" s="258">
        <v>22</v>
      </c>
    </row>
    <row r="240" spans="1:14" s="145" customFormat="1" x14ac:dyDescent="0.2">
      <c r="A240" s="337" t="s">
        <v>547</v>
      </c>
      <c r="B240" s="334" t="s">
        <v>1889</v>
      </c>
      <c r="C240" s="282">
        <v>0</v>
      </c>
      <c r="D240" s="257">
        <v>0</v>
      </c>
      <c r="E240" s="257">
        <v>0</v>
      </c>
      <c r="F240" s="257">
        <v>0</v>
      </c>
      <c r="G240" s="257">
        <v>0</v>
      </c>
      <c r="H240" s="257">
        <v>0</v>
      </c>
      <c r="I240" s="257">
        <v>0</v>
      </c>
      <c r="J240" s="257">
        <v>0</v>
      </c>
      <c r="K240" s="257">
        <v>0</v>
      </c>
      <c r="L240" s="257">
        <v>0</v>
      </c>
      <c r="M240" s="257">
        <v>0</v>
      </c>
      <c r="N240" s="258">
        <v>0</v>
      </c>
    </row>
    <row r="241" spans="1:14" s="145" customFormat="1" x14ac:dyDescent="0.2">
      <c r="A241" s="337" t="s">
        <v>571</v>
      </c>
      <c r="B241" s="334" t="s">
        <v>1890</v>
      </c>
      <c r="C241" s="282">
        <v>56.175745319999997</v>
      </c>
      <c r="D241" s="257">
        <v>27</v>
      </c>
      <c r="E241" s="257">
        <v>30750</v>
      </c>
      <c r="F241" s="257">
        <v>10105</v>
      </c>
      <c r="G241" s="257">
        <v>4790</v>
      </c>
      <c r="H241" s="257">
        <v>6470</v>
      </c>
      <c r="I241" s="257">
        <v>2225</v>
      </c>
      <c r="J241" s="257">
        <v>1080</v>
      </c>
      <c r="K241" s="257">
        <v>300</v>
      </c>
      <c r="L241" s="257">
        <v>165</v>
      </c>
      <c r="M241" s="257">
        <v>3.9836024060000002</v>
      </c>
      <c r="N241" s="258">
        <v>1</v>
      </c>
    </row>
    <row r="242" spans="1:14" s="145" customFormat="1" x14ac:dyDescent="0.2">
      <c r="A242" s="337" t="s">
        <v>456</v>
      </c>
      <c r="B242" s="334" t="s">
        <v>1891</v>
      </c>
      <c r="C242" s="282">
        <v>86.066074740000005</v>
      </c>
      <c r="D242" s="257">
        <v>42</v>
      </c>
      <c r="E242" s="257">
        <v>9620</v>
      </c>
      <c r="F242" s="257">
        <v>4205</v>
      </c>
      <c r="G242" s="257">
        <v>2285</v>
      </c>
      <c r="H242" s="257">
        <v>2915</v>
      </c>
      <c r="I242" s="257">
        <v>2005</v>
      </c>
      <c r="J242" s="257">
        <v>2130</v>
      </c>
      <c r="K242" s="257">
        <v>40</v>
      </c>
      <c r="L242" s="257">
        <v>0</v>
      </c>
      <c r="M242" s="257">
        <v>5.5494195900000003</v>
      </c>
      <c r="N242" s="258">
        <v>2</v>
      </c>
    </row>
    <row r="243" spans="1:14" s="145" customFormat="1" x14ac:dyDescent="0.2">
      <c r="A243" s="337" t="s">
        <v>340</v>
      </c>
      <c r="B243" s="334" t="s">
        <v>1892</v>
      </c>
      <c r="C243" s="282">
        <v>91.225175919999998</v>
      </c>
      <c r="D243" s="257">
        <v>54</v>
      </c>
      <c r="E243" s="257">
        <v>395</v>
      </c>
      <c r="F243" s="257">
        <v>320</v>
      </c>
      <c r="G243" s="257">
        <v>295</v>
      </c>
      <c r="H243" s="257">
        <v>210</v>
      </c>
      <c r="I243" s="257">
        <v>25</v>
      </c>
      <c r="J243" s="257" t="s">
        <v>1676</v>
      </c>
      <c r="K243" s="257" t="s">
        <v>1676</v>
      </c>
      <c r="L243" s="257">
        <v>30</v>
      </c>
      <c r="M243" s="257">
        <v>2.4967741939999999</v>
      </c>
      <c r="N243" s="258">
        <v>2</v>
      </c>
    </row>
    <row r="244" spans="1:14" s="145" customFormat="1" x14ac:dyDescent="0.2">
      <c r="A244" s="337" t="s">
        <v>373</v>
      </c>
      <c r="B244" s="334" t="s">
        <v>1893</v>
      </c>
      <c r="C244" s="282">
        <v>0</v>
      </c>
      <c r="D244" s="257">
        <v>0</v>
      </c>
      <c r="E244" s="257">
        <v>0</v>
      </c>
      <c r="F244" s="257">
        <v>0</v>
      </c>
      <c r="G244" s="257">
        <v>0</v>
      </c>
      <c r="H244" s="257">
        <v>0</v>
      </c>
      <c r="I244" s="257">
        <v>0</v>
      </c>
      <c r="J244" s="257">
        <v>0</v>
      </c>
      <c r="K244" s="257">
        <v>0</v>
      </c>
      <c r="L244" s="257">
        <v>0</v>
      </c>
      <c r="M244" s="257">
        <v>38.205976280000002</v>
      </c>
      <c r="N244" s="258">
        <v>21</v>
      </c>
    </row>
    <row r="245" spans="1:14" s="145" customFormat="1" x14ac:dyDescent="0.2">
      <c r="A245" s="337" t="s">
        <v>48</v>
      </c>
      <c r="B245" s="334" t="s">
        <v>1894</v>
      </c>
      <c r="C245" s="282">
        <v>24.868380519999999</v>
      </c>
      <c r="D245" s="257">
        <v>18</v>
      </c>
      <c r="E245" s="257">
        <v>6305</v>
      </c>
      <c r="F245" s="257">
        <v>1545</v>
      </c>
      <c r="G245" s="257">
        <v>450</v>
      </c>
      <c r="H245" s="257">
        <v>135</v>
      </c>
      <c r="I245" s="257" t="s">
        <v>1676</v>
      </c>
      <c r="J245" s="257" t="s">
        <v>1676</v>
      </c>
      <c r="K245" s="257">
        <v>0</v>
      </c>
      <c r="L245" s="257">
        <v>0</v>
      </c>
      <c r="M245" s="257">
        <v>1.876258993</v>
      </c>
      <c r="N245" s="258">
        <v>2</v>
      </c>
    </row>
    <row r="246" spans="1:14" s="157" customFormat="1" x14ac:dyDescent="0.2">
      <c r="A246" s="337" t="s">
        <v>1613</v>
      </c>
      <c r="B246" s="334" t="s">
        <v>1895</v>
      </c>
      <c r="C246" s="282">
        <v>34.46153846</v>
      </c>
      <c r="D246" s="257">
        <v>33</v>
      </c>
      <c r="E246" s="257" t="s">
        <v>1676</v>
      </c>
      <c r="F246" s="257" t="s">
        <v>1676</v>
      </c>
      <c r="G246" s="257" t="s">
        <v>1676</v>
      </c>
      <c r="H246" s="257">
        <v>0</v>
      </c>
      <c r="I246" s="257">
        <v>0</v>
      </c>
      <c r="J246" s="257">
        <v>0</v>
      </c>
      <c r="K246" s="257">
        <v>0</v>
      </c>
      <c r="L246" s="257">
        <v>0</v>
      </c>
      <c r="M246" s="257">
        <v>0</v>
      </c>
      <c r="N246" s="258">
        <v>0</v>
      </c>
    </row>
    <row r="247" spans="1:14" s="145" customFormat="1" x14ac:dyDescent="0.2">
      <c r="A247" s="337" t="s">
        <v>371</v>
      </c>
      <c r="B247" s="334" t="s">
        <v>1896</v>
      </c>
      <c r="C247" s="282">
        <v>46.282533489999999</v>
      </c>
      <c r="D247" s="257">
        <v>29</v>
      </c>
      <c r="E247" s="257">
        <v>7975</v>
      </c>
      <c r="F247" s="257">
        <v>4360</v>
      </c>
      <c r="G247" s="257">
        <v>1660</v>
      </c>
      <c r="H247" s="257">
        <v>1525</v>
      </c>
      <c r="I247" s="257">
        <v>220</v>
      </c>
      <c r="J247" s="257">
        <v>40</v>
      </c>
      <c r="K247" s="257">
        <v>50</v>
      </c>
      <c r="L247" s="257">
        <v>70</v>
      </c>
      <c r="M247" s="257">
        <v>4.2443480100000004</v>
      </c>
      <c r="N247" s="258">
        <v>2</v>
      </c>
    </row>
    <row r="248" spans="1:14" s="145" customFormat="1" x14ac:dyDescent="0.2">
      <c r="A248" s="337" t="s">
        <v>447</v>
      </c>
      <c r="B248" s="334" t="s">
        <v>1897</v>
      </c>
      <c r="C248" s="282">
        <v>0</v>
      </c>
      <c r="D248" s="257">
        <v>0</v>
      </c>
      <c r="E248" s="257">
        <v>0</v>
      </c>
      <c r="F248" s="257">
        <v>0</v>
      </c>
      <c r="G248" s="257">
        <v>0</v>
      </c>
      <c r="H248" s="257">
        <v>0</v>
      </c>
      <c r="I248" s="257">
        <v>0</v>
      </c>
      <c r="J248" s="257">
        <v>0</v>
      </c>
      <c r="K248" s="257">
        <v>0</v>
      </c>
      <c r="L248" s="257">
        <v>0</v>
      </c>
      <c r="M248" s="257">
        <v>33.704160950000002</v>
      </c>
      <c r="N248" s="258">
        <v>4</v>
      </c>
    </row>
    <row r="249" spans="1:14" s="145" customFormat="1" x14ac:dyDescent="0.2">
      <c r="A249" s="337" t="s">
        <v>215</v>
      </c>
      <c r="B249" s="334" t="s">
        <v>1898</v>
      </c>
      <c r="C249" s="282">
        <v>68.102442510000003</v>
      </c>
      <c r="D249" s="257">
        <v>33</v>
      </c>
      <c r="E249" s="257">
        <v>7265</v>
      </c>
      <c r="F249" s="257">
        <v>3370</v>
      </c>
      <c r="G249" s="257">
        <v>1790</v>
      </c>
      <c r="H249" s="257">
        <v>2180</v>
      </c>
      <c r="I249" s="257">
        <v>510</v>
      </c>
      <c r="J249" s="257">
        <v>50</v>
      </c>
      <c r="K249" s="257">
        <v>40</v>
      </c>
      <c r="L249" s="257">
        <v>185</v>
      </c>
      <c r="M249" s="257">
        <v>3.3959444369999998</v>
      </c>
      <c r="N249" s="258">
        <v>1</v>
      </c>
    </row>
    <row r="250" spans="1:14" s="157" customFormat="1" x14ac:dyDescent="0.2">
      <c r="A250" s="337" t="s">
        <v>413</v>
      </c>
      <c r="B250" s="334" t="s">
        <v>1899</v>
      </c>
      <c r="C250" s="282">
        <v>62.600165830000002</v>
      </c>
      <c r="D250" s="257">
        <v>37</v>
      </c>
      <c r="E250" s="257">
        <v>16955</v>
      </c>
      <c r="F250" s="257">
        <v>9260</v>
      </c>
      <c r="G250" s="257">
        <v>4800</v>
      </c>
      <c r="H250" s="257">
        <v>5990</v>
      </c>
      <c r="I250" s="257">
        <v>1740</v>
      </c>
      <c r="J250" s="257">
        <v>895</v>
      </c>
      <c r="K250" s="257">
        <v>135</v>
      </c>
      <c r="L250" s="257">
        <v>20</v>
      </c>
      <c r="M250" s="257">
        <v>3.9535376790000001</v>
      </c>
      <c r="N250" s="258">
        <v>1</v>
      </c>
    </row>
    <row r="251" spans="1:14" s="145" customFormat="1" x14ac:dyDescent="0.2">
      <c r="A251" s="337" t="s">
        <v>208</v>
      </c>
      <c r="B251" s="334" t="s">
        <v>1900</v>
      </c>
      <c r="C251" s="282">
        <v>0</v>
      </c>
      <c r="D251" s="257">
        <v>0</v>
      </c>
      <c r="E251" s="257">
        <v>0</v>
      </c>
      <c r="F251" s="257">
        <v>0</v>
      </c>
      <c r="G251" s="257">
        <v>0</v>
      </c>
      <c r="H251" s="257">
        <v>0</v>
      </c>
      <c r="I251" s="257">
        <v>0</v>
      </c>
      <c r="J251" s="257">
        <v>0</v>
      </c>
      <c r="K251" s="257">
        <v>0</v>
      </c>
      <c r="L251" s="257">
        <v>0</v>
      </c>
      <c r="M251" s="257">
        <v>0</v>
      </c>
      <c r="N251" s="258">
        <v>0</v>
      </c>
    </row>
    <row r="252" spans="1:14" s="145" customFormat="1" x14ac:dyDescent="0.2">
      <c r="A252" s="337" t="s">
        <v>458</v>
      </c>
      <c r="B252" s="334" t="s">
        <v>1901</v>
      </c>
      <c r="C252" s="282">
        <v>48.699127240000003</v>
      </c>
      <c r="D252" s="257">
        <v>25</v>
      </c>
      <c r="E252" s="257">
        <v>2435</v>
      </c>
      <c r="F252" s="257">
        <v>815</v>
      </c>
      <c r="G252" s="257">
        <v>420</v>
      </c>
      <c r="H252" s="257">
        <v>490</v>
      </c>
      <c r="I252" s="257">
        <v>135</v>
      </c>
      <c r="J252" s="257">
        <v>25</v>
      </c>
      <c r="K252" s="257">
        <v>25</v>
      </c>
      <c r="L252" s="257" t="s">
        <v>1676</v>
      </c>
      <c r="M252" s="257">
        <v>3.6903473789999999</v>
      </c>
      <c r="N252" s="258">
        <v>1</v>
      </c>
    </row>
    <row r="253" spans="1:14" s="145" customFormat="1" x14ac:dyDescent="0.2">
      <c r="A253" s="337" t="s">
        <v>461</v>
      </c>
      <c r="B253" s="334" t="s">
        <v>1902</v>
      </c>
      <c r="C253" s="282">
        <v>0</v>
      </c>
      <c r="D253" s="257">
        <v>0</v>
      </c>
      <c r="E253" s="257">
        <v>0</v>
      </c>
      <c r="F253" s="257">
        <v>0</v>
      </c>
      <c r="G253" s="257">
        <v>0</v>
      </c>
      <c r="H253" s="257">
        <v>0</v>
      </c>
      <c r="I253" s="257">
        <v>0</v>
      </c>
      <c r="J253" s="257">
        <v>0</v>
      </c>
      <c r="K253" s="257">
        <v>0</v>
      </c>
      <c r="L253" s="257">
        <v>0</v>
      </c>
      <c r="M253" s="257">
        <v>41.479377710000001</v>
      </c>
      <c r="N253" s="258">
        <v>24</v>
      </c>
    </row>
    <row r="254" spans="1:14" s="145" customFormat="1" x14ac:dyDescent="0.2">
      <c r="A254" s="337" t="s">
        <v>384</v>
      </c>
      <c r="B254" s="334" t="s">
        <v>1903</v>
      </c>
      <c r="C254" s="282">
        <v>60.834341549999998</v>
      </c>
      <c r="D254" s="257">
        <v>35</v>
      </c>
      <c r="E254" s="257">
        <v>6645</v>
      </c>
      <c r="F254" s="257">
        <v>3490</v>
      </c>
      <c r="G254" s="257">
        <v>1525</v>
      </c>
      <c r="H254" s="257">
        <v>2280</v>
      </c>
      <c r="I254" s="257">
        <v>845</v>
      </c>
      <c r="J254" s="257">
        <v>240</v>
      </c>
      <c r="K254" s="257">
        <v>20</v>
      </c>
      <c r="L254" s="257" t="s">
        <v>1676</v>
      </c>
      <c r="M254" s="257">
        <v>3.3418367349999998</v>
      </c>
      <c r="N254" s="258">
        <v>1</v>
      </c>
    </row>
    <row r="255" spans="1:14" s="145" customFormat="1" x14ac:dyDescent="0.2">
      <c r="A255" s="337" t="s">
        <v>581</v>
      </c>
      <c r="B255" s="334" t="s">
        <v>1904</v>
      </c>
      <c r="C255" s="282">
        <v>52.73919927</v>
      </c>
      <c r="D255" s="257">
        <v>28</v>
      </c>
      <c r="E255" s="257">
        <v>17135</v>
      </c>
      <c r="F255" s="257">
        <v>7150</v>
      </c>
      <c r="G255" s="257">
        <v>2745</v>
      </c>
      <c r="H255" s="257">
        <v>3845</v>
      </c>
      <c r="I255" s="257">
        <v>1340</v>
      </c>
      <c r="J255" s="257">
        <v>555</v>
      </c>
      <c r="K255" s="257">
        <v>40</v>
      </c>
      <c r="L255" s="257">
        <v>35</v>
      </c>
      <c r="M255" s="257">
        <v>4.3045407359999999</v>
      </c>
      <c r="N255" s="258">
        <v>2</v>
      </c>
    </row>
    <row r="256" spans="1:14" s="145" customFormat="1" x14ac:dyDescent="0.2">
      <c r="A256" s="337" t="s">
        <v>201</v>
      </c>
      <c r="B256" s="334" t="s">
        <v>1905</v>
      </c>
      <c r="C256" s="282">
        <v>33.432132320000001</v>
      </c>
      <c r="D256" s="257">
        <v>23</v>
      </c>
      <c r="E256" s="257">
        <v>23605</v>
      </c>
      <c r="F256" s="257">
        <v>8665</v>
      </c>
      <c r="G256" s="257">
        <v>3720</v>
      </c>
      <c r="H256" s="257">
        <v>2730</v>
      </c>
      <c r="I256" s="257">
        <v>220</v>
      </c>
      <c r="J256" s="257">
        <v>55</v>
      </c>
      <c r="K256" s="257" t="s">
        <v>1676</v>
      </c>
      <c r="L256" s="257" t="s">
        <v>1676</v>
      </c>
      <c r="M256" s="257">
        <v>3.385837209</v>
      </c>
      <c r="N256" s="258">
        <v>1</v>
      </c>
    </row>
    <row r="257" spans="1:14" s="145" customFormat="1" x14ac:dyDescent="0.2">
      <c r="A257" s="337" t="s">
        <v>235</v>
      </c>
      <c r="B257" s="334" t="s">
        <v>1906</v>
      </c>
      <c r="C257" s="282">
        <v>39.66916449</v>
      </c>
      <c r="D257" s="257">
        <v>15</v>
      </c>
      <c r="E257" s="257">
        <v>61090</v>
      </c>
      <c r="F257" s="257">
        <v>16035</v>
      </c>
      <c r="G257" s="257">
        <v>7650</v>
      </c>
      <c r="H257" s="257">
        <v>10485</v>
      </c>
      <c r="I257" s="257">
        <v>1995</v>
      </c>
      <c r="J257" s="257">
        <v>535</v>
      </c>
      <c r="K257" s="257">
        <v>95</v>
      </c>
      <c r="L257" s="257">
        <v>70</v>
      </c>
      <c r="M257" s="257">
        <v>4.2721454019999996</v>
      </c>
      <c r="N257" s="258">
        <v>1</v>
      </c>
    </row>
    <row r="258" spans="1:14" s="145" customFormat="1" x14ac:dyDescent="0.2">
      <c r="A258" s="337" t="s">
        <v>420</v>
      </c>
      <c r="B258" s="334" t="s">
        <v>1907</v>
      </c>
      <c r="C258" s="282">
        <v>1</v>
      </c>
      <c r="D258" s="257">
        <v>1</v>
      </c>
      <c r="E258" s="257" t="s">
        <v>1676</v>
      </c>
      <c r="F258" s="257">
        <v>0</v>
      </c>
      <c r="G258" s="257">
        <v>0</v>
      </c>
      <c r="H258" s="257">
        <v>0</v>
      </c>
      <c r="I258" s="257">
        <v>0</v>
      </c>
      <c r="J258" s="257">
        <v>0</v>
      </c>
      <c r="K258" s="257">
        <v>0</v>
      </c>
      <c r="L258" s="257">
        <v>0</v>
      </c>
      <c r="M258" s="257">
        <v>56.953764450000001</v>
      </c>
      <c r="N258" s="258">
        <v>25</v>
      </c>
    </row>
    <row r="259" spans="1:14" s="145" customFormat="1" x14ac:dyDescent="0.2">
      <c r="A259" s="337" t="s">
        <v>1621</v>
      </c>
      <c r="B259" s="334" t="s">
        <v>1908</v>
      </c>
      <c r="C259" s="282">
        <v>55.770419429999997</v>
      </c>
      <c r="D259" s="257">
        <v>31</v>
      </c>
      <c r="E259" s="257">
        <v>220</v>
      </c>
      <c r="F259" s="257">
        <v>115</v>
      </c>
      <c r="G259" s="257">
        <v>50</v>
      </c>
      <c r="H259" s="257">
        <v>45</v>
      </c>
      <c r="I259" s="257">
        <v>15</v>
      </c>
      <c r="J259" s="257" t="s">
        <v>1676</v>
      </c>
      <c r="K259" s="257" t="s">
        <v>1676</v>
      </c>
      <c r="L259" s="257">
        <v>0</v>
      </c>
      <c r="M259" s="257">
        <v>0</v>
      </c>
      <c r="N259" s="258">
        <v>0</v>
      </c>
    </row>
    <row r="260" spans="1:14" s="145" customFormat="1" x14ac:dyDescent="0.2">
      <c r="A260" s="337" t="s">
        <v>568</v>
      </c>
      <c r="B260" s="334" t="s">
        <v>1909</v>
      </c>
      <c r="C260" s="282">
        <v>91.361778849999993</v>
      </c>
      <c r="D260" s="257">
        <v>50</v>
      </c>
      <c r="E260" s="257">
        <v>220</v>
      </c>
      <c r="F260" s="257">
        <v>265</v>
      </c>
      <c r="G260" s="257">
        <v>205</v>
      </c>
      <c r="H260" s="257">
        <v>100</v>
      </c>
      <c r="I260" s="257">
        <v>10</v>
      </c>
      <c r="J260" s="257" t="s">
        <v>1676</v>
      </c>
      <c r="K260" s="257" t="s">
        <v>1676</v>
      </c>
      <c r="L260" s="257">
        <v>25</v>
      </c>
      <c r="M260" s="257">
        <v>2.560747664</v>
      </c>
      <c r="N260" s="258">
        <v>3</v>
      </c>
    </row>
    <row r="261" spans="1:14" s="145" customFormat="1" x14ac:dyDescent="0.2">
      <c r="A261" s="337" t="s">
        <v>268</v>
      </c>
      <c r="B261" s="334" t="s">
        <v>1910</v>
      </c>
      <c r="C261" s="282">
        <v>49.061718749999997</v>
      </c>
      <c r="D261" s="257">
        <v>44</v>
      </c>
      <c r="E261" s="257">
        <v>500</v>
      </c>
      <c r="F261" s="257">
        <v>320</v>
      </c>
      <c r="G261" s="257">
        <v>325</v>
      </c>
      <c r="H261" s="257">
        <v>115</v>
      </c>
      <c r="I261" s="257" t="s">
        <v>1676</v>
      </c>
      <c r="J261" s="257">
        <v>10</v>
      </c>
      <c r="K261" s="257" t="s">
        <v>1676</v>
      </c>
      <c r="L261" s="257" t="s">
        <v>1676</v>
      </c>
      <c r="M261" s="257">
        <v>2.4121475050000001</v>
      </c>
      <c r="N261" s="258">
        <v>2</v>
      </c>
    </row>
    <row r="262" spans="1:14" s="145" customFormat="1" x14ac:dyDescent="0.2">
      <c r="A262" s="337" t="s">
        <v>605</v>
      </c>
      <c r="B262" s="334" t="s">
        <v>1911</v>
      </c>
      <c r="C262" s="282">
        <v>116.6010017</v>
      </c>
      <c r="D262" s="257">
        <v>64</v>
      </c>
      <c r="E262" s="257">
        <v>125</v>
      </c>
      <c r="F262" s="257">
        <v>165</v>
      </c>
      <c r="G262" s="257">
        <v>90</v>
      </c>
      <c r="H262" s="257">
        <v>100</v>
      </c>
      <c r="I262" s="257">
        <v>45</v>
      </c>
      <c r="J262" s="257">
        <v>20</v>
      </c>
      <c r="K262" s="257">
        <v>45</v>
      </c>
      <c r="L262" s="257">
        <v>10</v>
      </c>
      <c r="M262" s="257">
        <v>3.151029748</v>
      </c>
      <c r="N262" s="258">
        <v>2</v>
      </c>
    </row>
    <row r="263" spans="1:14" s="145" customFormat="1" x14ac:dyDescent="0.2">
      <c r="A263" s="337" t="s">
        <v>795</v>
      </c>
      <c r="B263" s="334" t="s">
        <v>1912</v>
      </c>
      <c r="C263" s="282">
        <v>53.16033316</v>
      </c>
      <c r="D263" s="257">
        <v>32</v>
      </c>
      <c r="E263" s="257">
        <v>875</v>
      </c>
      <c r="F263" s="257">
        <v>600</v>
      </c>
      <c r="G263" s="257">
        <v>215</v>
      </c>
      <c r="H263" s="257">
        <v>175</v>
      </c>
      <c r="I263" s="257">
        <v>20</v>
      </c>
      <c r="J263" s="257">
        <v>10</v>
      </c>
      <c r="K263" s="257">
        <v>10</v>
      </c>
      <c r="L263" s="257">
        <v>15</v>
      </c>
      <c r="M263" s="257">
        <v>1.611859838</v>
      </c>
      <c r="N263" s="258">
        <v>1</v>
      </c>
    </row>
    <row r="264" spans="1:14" s="145" customFormat="1" x14ac:dyDescent="0.2">
      <c r="A264" s="337" t="s">
        <v>544</v>
      </c>
      <c r="B264" s="334" t="s">
        <v>1913</v>
      </c>
      <c r="C264" s="282">
        <v>48.012820509999997</v>
      </c>
      <c r="D264" s="257">
        <v>42</v>
      </c>
      <c r="E264" s="257">
        <v>175</v>
      </c>
      <c r="F264" s="257">
        <v>155</v>
      </c>
      <c r="G264" s="257">
        <v>80</v>
      </c>
      <c r="H264" s="257">
        <v>50</v>
      </c>
      <c r="I264" s="257" t="s">
        <v>1676</v>
      </c>
      <c r="J264" s="257">
        <v>0</v>
      </c>
      <c r="K264" s="257">
        <v>0</v>
      </c>
      <c r="L264" s="257">
        <v>0</v>
      </c>
      <c r="M264" s="257">
        <v>2.1845493560000002</v>
      </c>
      <c r="N264" s="258">
        <v>2</v>
      </c>
    </row>
    <row r="265" spans="1:14" s="145" customFormat="1" x14ac:dyDescent="0.2">
      <c r="A265" s="337" t="s">
        <v>610</v>
      </c>
      <c r="B265" s="334" t="s">
        <v>1914</v>
      </c>
      <c r="C265" s="282">
        <v>70.53947368</v>
      </c>
      <c r="D265" s="257">
        <v>55</v>
      </c>
      <c r="E265" s="257">
        <v>30</v>
      </c>
      <c r="F265" s="257">
        <v>55</v>
      </c>
      <c r="G265" s="257">
        <v>45</v>
      </c>
      <c r="H265" s="257">
        <v>15</v>
      </c>
      <c r="I265" s="257" t="s">
        <v>1676</v>
      </c>
      <c r="J265" s="257">
        <v>0</v>
      </c>
      <c r="K265" s="257" t="s">
        <v>1676</v>
      </c>
      <c r="L265" s="257" t="s">
        <v>1676</v>
      </c>
      <c r="M265" s="257">
        <v>2.519480519</v>
      </c>
      <c r="N265" s="258">
        <v>3</v>
      </c>
    </row>
    <row r="266" spans="1:14" s="157" customFormat="1" x14ac:dyDescent="0.2">
      <c r="A266" s="337" t="s">
        <v>561</v>
      </c>
      <c r="B266" s="334" t="s">
        <v>1915</v>
      </c>
      <c r="C266" s="282">
        <v>86.489330390000006</v>
      </c>
      <c r="D266" s="257">
        <v>33</v>
      </c>
      <c r="E266" s="257">
        <v>660</v>
      </c>
      <c r="F266" s="257">
        <v>180</v>
      </c>
      <c r="G266" s="257">
        <v>150</v>
      </c>
      <c r="H266" s="257">
        <v>210</v>
      </c>
      <c r="I266" s="257">
        <v>60</v>
      </c>
      <c r="J266" s="257">
        <v>30</v>
      </c>
      <c r="K266" s="257">
        <v>35</v>
      </c>
      <c r="L266" s="257">
        <v>35</v>
      </c>
      <c r="M266" s="257">
        <v>2.368663594</v>
      </c>
      <c r="N266" s="258">
        <v>3</v>
      </c>
    </row>
    <row r="267" spans="1:14" s="145" customFormat="1" x14ac:dyDescent="0.2">
      <c r="A267" s="337" t="s">
        <v>270</v>
      </c>
      <c r="B267" s="334" t="s">
        <v>1916</v>
      </c>
      <c r="C267" s="282">
        <v>43.244514109999997</v>
      </c>
      <c r="D267" s="257">
        <v>20</v>
      </c>
      <c r="E267" s="257">
        <v>1145</v>
      </c>
      <c r="F267" s="257">
        <v>260</v>
      </c>
      <c r="G267" s="257">
        <v>225</v>
      </c>
      <c r="H267" s="257">
        <v>255</v>
      </c>
      <c r="I267" s="257">
        <v>20</v>
      </c>
      <c r="J267" s="257" t="s">
        <v>1676</v>
      </c>
      <c r="K267" s="257" t="s">
        <v>1676</v>
      </c>
      <c r="L267" s="257" t="s">
        <v>1676</v>
      </c>
      <c r="M267" s="257">
        <v>2.2720232330000001</v>
      </c>
      <c r="N267" s="258">
        <v>2</v>
      </c>
    </row>
    <row r="268" spans="1:14" s="145" customFormat="1" x14ac:dyDescent="0.2">
      <c r="A268" s="337" t="s">
        <v>272</v>
      </c>
      <c r="B268" s="334" t="s">
        <v>1917</v>
      </c>
      <c r="C268" s="282">
        <v>63.096969700000002</v>
      </c>
      <c r="D268" s="257">
        <v>38</v>
      </c>
      <c r="E268" s="257">
        <v>60</v>
      </c>
      <c r="F268" s="257">
        <v>55</v>
      </c>
      <c r="G268" s="257">
        <v>20</v>
      </c>
      <c r="H268" s="257">
        <v>15</v>
      </c>
      <c r="I268" s="257" t="s">
        <v>1676</v>
      </c>
      <c r="J268" s="257">
        <v>10</v>
      </c>
      <c r="K268" s="257" t="s">
        <v>1676</v>
      </c>
      <c r="L268" s="257">
        <v>0</v>
      </c>
      <c r="M268" s="257">
        <v>1.304878049</v>
      </c>
      <c r="N268" s="258">
        <v>1</v>
      </c>
    </row>
    <row r="269" spans="1:14" s="145" customFormat="1" x14ac:dyDescent="0.2">
      <c r="A269" s="337" t="s">
        <v>606</v>
      </c>
      <c r="B269" s="334" t="s">
        <v>1918</v>
      </c>
      <c r="C269" s="282">
        <v>43.242798350000001</v>
      </c>
      <c r="D269" s="257">
        <v>25</v>
      </c>
      <c r="E269" s="257">
        <v>270</v>
      </c>
      <c r="F269" s="257">
        <v>110</v>
      </c>
      <c r="G269" s="257">
        <v>65</v>
      </c>
      <c r="H269" s="257">
        <v>30</v>
      </c>
      <c r="I269" s="257" t="s">
        <v>1676</v>
      </c>
      <c r="J269" s="257" t="s">
        <v>1676</v>
      </c>
      <c r="K269" s="257">
        <v>0</v>
      </c>
      <c r="L269" s="257" t="s">
        <v>1676</v>
      </c>
      <c r="M269" s="257">
        <v>1.984251969</v>
      </c>
      <c r="N269" s="258">
        <v>2</v>
      </c>
    </row>
    <row r="270" spans="1:14" s="145" customFormat="1" x14ac:dyDescent="0.2">
      <c r="A270" s="337" t="s">
        <v>273</v>
      </c>
      <c r="B270" s="334" t="s">
        <v>1919</v>
      </c>
      <c r="C270" s="282">
        <v>81.570190640000007</v>
      </c>
      <c r="D270" s="257">
        <v>80</v>
      </c>
      <c r="E270" s="257">
        <v>45</v>
      </c>
      <c r="F270" s="257">
        <v>90</v>
      </c>
      <c r="G270" s="257">
        <v>245</v>
      </c>
      <c r="H270" s="257">
        <v>190</v>
      </c>
      <c r="I270" s="257" t="s">
        <v>1676</v>
      </c>
      <c r="J270" s="257">
        <v>0</v>
      </c>
      <c r="K270" s="257" t="s">
        <v>1676</v>
      </c>
      <c r="L270" s="257" t="s">
        <v>1676</v>
      </c>
      <c r="M270" s="257">
        <v>2.5847457629999999</v>
      </c>
      <c r="N270" s="258">
        <v>3</v>
      </c>
    </row>
    <row r="271" spans="1:14" s="145" customFormat="1" x14ac:dyDescent="0.2">
      <c r="A271" s="337" t="s">
        <v>275</v>
      </c>
      <c r="B271" s="334" t="s">
        <v>1920</v>
      </c>
      <c r="C271" s="282">
        <v>85.093613540000007</v>
      </c>
      <c r="D271" s="257">
        <v>47</v>
      </c>
      <c r="E271" s="257">
        <v>995</v>
      </c>
      <c r="F271" s="257">
        <v>1225</v>
      </c>
      <c r="G271" s="257">
        <v>670</v>
      </c>
      <c r="H271" s="257">
        <v>500</v>
      </c>
      <c r="I271" s="257">
        <v>100</v>
      </c>
      <c r="J271" s="257">
        <v>50</v>
      </c>
      <c r="K271" s="257">
        <v>55</v>
      </c>
      <c r="L271" s="257">
        <v>70</v>
      </c>
      <c r="M271" s="257">
        <v>1.8568353070000001</v>
      </c>
      <c r="N271" s="258">
        <v>2</v>
      </c>
    </row>
    <row r="272" spans="1:14" s="145" customFormat="1" x14ac:dyDescent="0.2">
      <c r="A272" s="337" t="s">
        <v>276</v>
      </c>
      <c r="B272" s="334" t="s">
        <v>1921</v>
      </c>
      <c r="C272" s="282">
        <v>59.639175260000002</v>
      </c>
      <c r="D272" s="257">
        <v>54</v>
      </c>
      <c r="E272" s="257">
        <v>195</v>
      </c>
      <c r="F272" s="257">
        <v>355</v>
      </c>
      <c r="G272" s="257">
        <v>260</v>
      </c>
      <c r="H272" s="257">
        <v>145</v>
      </c>
      <c r="I272" s="257">
        <v>10</v>
      </c>
      <c r="J272" s="257" t="s">
        <v>1676</v>
      </c>
      <c r="K272" s="257" t="s">
        <v>1676</v>
      </c>
      <c r="L272" s="257">
        <v>0</v>
      </c>
      <c r="M272" s="257">
        <v>2.2664835160000001</v>
      </c>
      <c r="N272" s="258">
        <v>2</v>
      </c>
    </row>
    <row r="273" spans="1:14" s="145" customFormat="1" x14ac:dyDescent="0.2">
      <c r="A273" s="337" t="s">
        <v>277</v>
      </c>
      <c r="B273" s="334" t="s">
        <v>1922</v>
      </c>
      <c r="C273" s="282">
        <v>50.406976739999998</v>
      </c>
      <c r="D273" s="257">
        <v>43</v>
      </c>
      <c r="E273" s="257">
        <v>115</v>
      </c>
      <c r="F273" s="257">
        <v>115</v>
      </c>
      <c r="G273" s="257">
        <v>75</v>
      </c>
      <c r="H273" s="257">
        <v>35</v>
      </c>
      <c r="I273" s="257" t="s">
        <v>1676</v>
      </c>
      <c r="J273" s="257">
        <v>0</v>
      </c>
      <c r="K273" s="257">
        <v>0</v>
      </c>
      <c r="L273" s="257">
        <v>0</v>
      </c>
      <c r="M273" s="257">
        <v>1.7388535030000001</v>
      </c>
      <c r="N273" s="258">
        <v>2</v>
      </c>
    </row>
    <row r="274" spans="1:14" s="145" customFormat="1" x14ac:dyDescent="0.2">
      <c r="A274" s="337" t="s">
        <v>278</v>
      </c>
      <c r="B274" s="334" t="s">
        <v>1923</v>
      </c>
      <c r="C274" s="282">
        <v>61.552946390000002</v>
      </c>
      <c r="D274" s="257">
        <v>53</v>
      </c>
      <c r="E274" s="257">
        <v>530</v>
      </c>
      <c r="F274" s="257">
        <v>755</v>
      </c>
      <c r="G274" s="257">
        <v>530</v>
      </c>
      <c r="H274" s="257">
        <v>410</v>
      </c>
      <c r="I274" s="257">
        <v>20</v>
      </c>
      <c r="J274" s="257" t="s">
        <v>1676</v>
      </c>
      <c r="K274" s="257" t="s">
        <v>1676</v>
      </c>
      <c r="L274" s="257" t="s">
        <v>1676</v>
      </c>
      <c r="M274" s="257">
        <v>2.058631922</v>
      </c>
      <c r="N274" s="258">
        <v>2</v>
      </c>
    </row>
    <row r="275" spans="1:14" s="145" customFormat="1" x14ac:dyDescent="0.2">
      <c r="A275" s="337" t="s">
        <v>279</v>
      </c>
      <c r="B275" s="334" t="s">
        <v>1924</v>
      </c>
      <c r="C275" s="282">
        <v>65.425505569999999</v>
      </c>
      <c r="D275" s="257">
        <v>64</v>
      </c>
      <c r="E275" s="257">
        <v>695</v>
      </c>
      <c r="F275" s="257">
        <v>425</v>
      </c>
      <c r="G275" s="257">
        <v>585</v>
      </c>
      <c r="H275" s="257">
        <v>690</v>
      </c>
      <c r="I275" s="257">
        <v>25</v>
      </c>
      <c r="J275" s="257" t="s">
        <v>1676</v>
      </c>
      <c r="K275" s="257" t="s">
        <v>1676</v>
      </c>
      <c r="L275" s="257">
        <v>0</v>
      </c>
      <c r="M275" s="257">
        <v>2.0727883540000001</v>
      </c>
      <c r="N275" s="258">
        <v>2</v>
      </c>
    </row>
    <row r="276" spans="1:14" s="145" customFormat="1" x14ac:dyDescent="0.2">
      <c r="A276" s="337" t="s">
        <v>280</v>
      </c>
      <c r="B276" s="334" t="s">
        <v>1925</v>
      </c>
      <c r="C276" s="282">
        <v>72.192139740000002</v>
      </c>
      <c r="D276" s="257">
        <v>49</v>
      </c>
      <c r="E276" s="257">
        <v>670</v>
      </c>
      <c r="F276" s="257">
        <v>515</v>
      </c>
      <c r="G276" s="257">
        <v>330</v>
      </c>
      <c r="H276" s="257">
        <v>350</v>
      </c>
      <c r="I276" s="257">
        <v>160</v>
      </c>
      <c r="J276" s="257">
        <v>25</v>
      </c>
      <c r="K276" s="257" t="s">
        <v>1676</v>
      </c>
      <c r="L276" s="257">
        <v>0</v>
      </c>
      <c r="M276" s="257">
        <v>2.5912698409999999</v>
      </c>
      <c r="N276" s="258">
        <v>3</v>
      </c>
    </row>
    <row r="277" spans="1:14" s="145" customFormat="1" x14ac:dyDescent="0.2">
      <c r="A277" s="337" t="s">
        <v>282</v>
      </c>
      <c r="B277" s="334" t="s">
        <v>1926</v>
      </c>
      <c r="C277" s="282">
        <v>64.594464500000001</v>
      </c>
      <c r="D277" s="257">
        <v>58</v>
      </c>
      <c r="E277" s="257">
        <v>165</v>
      </c>
      <c r="F277" s="257">
        <v>260</v>
      </c>
      <c r="G277" s="257">
        <v>220</v>
      </c>
      <c r="H277" s="257">
        <v>175</v>
      </c>
      <c r="I277" s="257">
        <v>10</v>
      </c>
      <c r="J277" s="257">
        <v>0</v>
      </c>
      <c r="K277" s="257">
        <v>0</v>
      </c>
      <c r="L277" s="257">
        <v>0</v>
      </c>
      <c r="M277" s="257">
        <v>2.528301887</v>
      </c>
      <c r="N277" s="258">
        <v>3</v>
      </c>
    </row>
    <row r="278" spans="1:14" s="145" customFormat="1" x14ac:dyDescent="0.2">
      <c r="A278" s="337" t="s">
        <v>281</v>
      </c>
      <c r="B278" s="334" t="s">
        <v>1927</v>
      </c>
      <c r="C278" s="282">
        <v>55.081880609999999</v>
      </c>
      <c r="D278" s="257">
        <v>46</v>
      </c>
      <c r="E278" s="257">
        <v>980</v>
      </c>
      <c r="F278" s="257">
        <v>1575</v>
      </c>
      <c r="G278" s="257">
        <v>880</v>
      </c>
      <c r="H278" s="257">
        <v>285</v>
      </c>
      <c r="I278" s="257">
        <v>50</v>
      </c>
      <c r="J278" s="257">
        <v>10</v>
      </c>
      <c r="K278" s="257" t="s">
        <v>1676</v>
      </c>
      <c r="L278" s="257" t="s">
        <v>1676</v>
      </c>
      <c r="M278" s="257">
        <v>1.895582329</v>
      </c>
      <c r="N278" s="258">
        <v>2</v>
      </c>
    </row>
    <row r="279" spans="1:14" s="145" customFormat="1" x14ac:dyDescent="0.2">
      <c r="A279" s="337" t="s">
        <v>269</v>
      </c>
      <c r="B279" s="334" t="s">
        <v>1928</v>
      </c>
      <c r="C279" s="282">
        <v>67.317273799999995</v>
      </c>
      <c r="D279" s="257">
        <v>32</v>
      </c>
      <c r="E279" s="257">
        <v>405</v>
      </c>
      <c r="F279" s="257">
        <v>215</v>
      </c>
      <c r="G279" s="257">
        <v>110</v>
      </c>
      <c r="H279" s="257">
        <v>75</v>
      </c>
      <c r="I279" s="257">
        <v>30</v>
      </c>
      <c r="J279" s="257">
        <v>10</v>
      </c>
      <c r="K279" s="257" t="s">
        <v>1676</v>
      </c>
      <c r="L279" s="257" t="s">
        <v>1676</v>
      </c>
      <c r="M279" s="257">
        <v>2.3783185840000001</v>
      </c>
      <c r="N279" s="258">
        <v>2</v>
      </c>
    </row>
    <row r="280" spans="1:14" s="145" customFormat="1" x14ac:dyDescent="0.2">
      <c r="A280" s="337" t="s">
        <v>283</v>
      </c>
      <c r="B280" s="334" t="s">
        <v>1929</v>
      </c>
      <c r="C280" s="282">
        <v>55.658753709999999</v>
      </c>
      <c r="D280" s="257">
        <v>42</v>
      </c>
      <c r="E280" s="257">
        <v>120</v>
      </c>
      <c r="F280" s="257">
        <v>95</v>
      </c>
      <c r="G280" s="257">
        <v>65</v>
      </c>
      <c r="H280" s="257">
        <v>45</v>
      </c>
      <c r="I280" s="257" t="s">
        <v>1676</v>
      </c>
      <c r="J280" s="257">
        <v>0</v>
      </c>
      <c r="K280" s="257" t="s">
        <v>1676</v>
      </c>
      <c r="L280" s="257">
        <v>0</v>
      </c>
      <c r="M280" s="257">
        <v>1.968253968</v>
      </c>
      <c r="N280" s="258">
        <v>1</v>
      </c>
    </row>
    <row r="281" spans="1:14" s="145" customFormat="1" x14ac:dyDescent="0.2">
      <c r="A281" s="337" t="s">
        <v>593</v>
      </c>
      <c r="B281" s="334" t="s">
        <v>1930</v>
      </c>
      <c r="C281" s="282">
        <v>61.810707460000003</v>
      </c>
      <c r="D281" s="257">
        <v>44</v>
      </c>
      <c r="E281" s="257">
        <v>180</v>
      </c>
      <c r="F281" s="257">
        <v>160</v>
      </c>
      <c r="G281" s="257">
        <v>105</v>
      </c>
      <c r="H281" s="257">
        <v>60</v>
      </c>
      <c r="I281" s="257">
        <v>10</v>
      </c>
      <c r="J281" s="257" t="s">
        <v>1676</v>
      </c>
      <c r="K281" s="257" t="s">
        <v>1676</v>
      </c>
      <c r="L281" s="257" t="s">
        <v>1676</v>
      </c>
      <c r="M281" s="257">
        <v>2.0327272729999999</v>
      </c>
      <c r="N281" s="258">
        <v>2</v>
      </c>
    </row>
    <row r="282" spans="1:14" s="145" customFormat="1" x14ac:dyDescent="0.2">
      <c r="A282" s="337" t="s">
        <v>271</v>
      </c>
      <c r="B282" s="334" t="s">
        <v>1931</v>
      </c>
      <c r="C282" s="282">
        <v>65.038018429999994</v>
      </c>
      <c r="D282" s="257">
        <v>59</v>
      </c>
      <c r="E282" s="257">
        <v>165</v>
      </c>
      <c r="F282" s="257">
        <v>280</v>
      </c>
      <c r="G282" s="257">
        <v>260</v>
      </c>
      <c r="H282" s="257">
        <v>150</v>
      </c>
      <c r="I282" s="257">
        <v>10</v>
      </c>
      <c r="J282" s="257" t="s">
        <v>1676</v>
      </c>
      <c r="K282" s="257" t="s">
        <v>1676</v>
      </c>
      <c r="L282" s="257" t="s">
        <v>1676</v>
      </c>
      <c r="M282" s="257">
        <v>2.5247311830000001</v>
      </c>
      <c r="N282" s="258">
        <v>3</v>
      </c>
    </row>
    <row r="283" spans="1:14" s="145" customFormat="1" x14ac:dyDescent="0.2">
      <c r="A283" s="337" t="s">
        <v>562</v>
      </c>
      <c r="B283" s="334" t="s">
        <v>1932</v>
      </c>
      <c r="C283" s="282">
        <v>126.2158809</v>
      </c>
      <c r="D283" s="257">
        <v>52</v>
      </c>
      <c r="E283" s="257">
        <v>135</v>
      </c>
      <c r="F283" s="257">
        <v>90</v>
      </c>
      <c r="G283" s="257">
        <v>40</v>
      </c>
      <c r="H283" s="257">
        <v>50</v>
      </c>
      <c r="I283" s="257">
        <v>25</v>
      </c>
      <c r="J283" s="257">
        <v>20</v>
      </c>
      <c r="K283" s="257">
        <v>25</v>
      </c>
      <c r="L283" s="257">
        <v>15</v>
      </c>
      <c r="M283" s="257">
        <v>2.9285714289999998</v>
      </c>
      <c r="N283" s="258">
        <v>3</v>
      </c>
    </row>
    <row r="284" spans="1:14" s="145" customFormat="1" x14ac:dyDescent="0.2">
      <c r="A284" s="337" t="s">
        <v>284</v>
      </c>
      <c r="B284" s="334" t="s">
        <v>1933</v>
      </c>
      <c r="C284" s="282">
        <v>73.33783339</v>
      </c>
      <c r="D284" s="257">
        <v>61</v>
      </c>
      <c r="E284" s="257">
        <v>495</v>
      </c>
      <c r="F284" s="257">
        <v>995</v>
      </c>
      <c r="G284" s="257">
        <v>825</v>
      </c>
      <c r="H284" s="257">
        <v>590</v>
      </c>
      <c r="I284" s="257">
        <v>90</v>
      </c>
      <c r="J284" s="257">
        <v>20</v>
      </c>
      <c r="K284" s="257">
        <v>10</v>
      </c>
      <c r="L284" s="257">
        <v>10</v>
      </c>
      <c r="M284" s="257">
        <v>2.2458563539999998</v>
      </c>
      <c r="N284" s="258">
        <v>2</v>
      </c>
    </row>
    <row r="285" spans="1:14" s="145" customFormat="1" x14ac:dyDescent="0.2">
      <c r="A285" s="337" t="s">
        <v>578</v>
      </c>
      <c r="B285" s="334" t="s">
        <v>1934</v>
      </c>
      <c r="C285" s="282">
        <v>59.024883359999997</v>
      </c>
      <c r="D285" s="257">
        <v>54</v>
      </c>
      <c r="E285" s="257">
        <v>150</v>
      </c>
      <c r="F285" s="257">
        <v>225</v>
      </c>
      <c r="G285" s="257">
        <v>170</v>
      </c>
      <c r="H285" s="257">
        <v>95</v>
      </c>
      <c r="I285" s="257" t="s">
        <v>1676</v>
      </c>
      <c r="J285" s="257" t="s">
        <v>1676</v>
      </c>
      <c r="K285" s="257" t="s">
        <v>1676</v>
      </c>
      <c r="L285" s="257">
        <v>0</v>
      </c>
      <c r="M285" s="257">
        <v>2.515625</v>
      </c>
      <c r="N285" s="258">
        <v>2</v>
      </c>
    </row>
    <row r="286" spans="1:14" s="145" customFormat="1" x14ac:dyDescent="0.2">
      <c r="A286" s="337" t="s">
        <v>1589</v>
      </c>
      <c r="B286" s="334" t="s">
        <v>1935</v>
      </c>
      <c r="C286" s="282">
        <v>0</v>
      </c>
      <c r="D286" s="257">
        <v>0</v>
      </c>
      <c r="E286" s="257">
        <v>0</v>
      </c>
      <c r="F286" s="257">
        <v>0</v>
      </c>
      <c r="G286" s="257">
        <v>0</v>
      </c>
      <c r="H286" s="257">
        <v>0</v>
      </c>
      <c r="I286" s="257">
        <v>0</v>
      </c>
      <c r="J286" s="257">
        <v>0</v>
      </c>
      <c r="K286" s="257">
        <v>0</v>
      </c>
      <c r="L286" s="257">
        <v>0</v>
      </c>
      <c r="M286" s="257">
        <v>0</v>
      </c>
      <c r="N286" s="258">
        <v>0</v>
      </c>
    </row>
    <row r="287" spans="1:14" s="145" customFormat="1" x14ac:dyDescent="0.2">
      <c r="A287" s="337" t="s">
        <v>558</v>
      </c>
      <c r="B287" s="334" t="s">
        <v>1936</v>
      </c>
      <c r="C287" s="282">
        <v>77.565217390000001</v>
      </c>
      <c r="D287" s="257">
        <v>75</v>
      </c>
      <c r="E287" s="257" t="s">
        <v>1676</v>
      </c>
      <c r="F287" s="257">
        <v>45</v>
      </c>
      <c r="G287" s="257">
        <v>70</v>
      </c>
      <c r="H287" s="257">
        <v>60</v>
      </c>
      <c r="I287" s="257" t="s">
        <v>1676</v>
      </c>
      <c r="J287" s="257">
        <v>0</v>
      </c>
      <c r="K287" s="257">
        <v>0</v>
      </c>
      <c r="L287" s="257">
        <v>0</v>
      </c>
      <c r="M287" s="257">
        <v>3.2109375</v>
      </c>
      <c r="N287" s="258">
        <v>3</v>
      </c>
    </row>
    <row r="288" spans="1:14" s="145" customFormat="1" x14ac:dyDescent="0.2">
      <c r="A288" s="337" t="s">
        <v>1588</v>
      </c>
      <c r="B288" s="334" t="s">
        <v>1937</v>
      </c>
      <c r="C288" s="282">
        <v>0</v>
      </c>
      <c r="D288" s="257">
        <v>0</v>
      </c>
      <c r="E288" s="257">
        <v>0</v>
      </c>
      <c r="F288" s="257">
        <v>0</v>
      </c>
      <c r="G288" s="257">
        <v>0</v>
      </c>
      <c r="H288" s="257">
        <v>0</v>
      </c>
      <c r="I288" s="257">
        <v>0</v>
      </c>
      <c r="J288" s="257">
        <v>0</v>
      </c>
      <c r="K288" s="257">
        <v>0</v>
      </c>
      <c r="L288" s="257">
        <v>0</v>
      </c>
      <c r="M288" s="257">
        <v>0.51630434800000002</v>
      </c>
      <c r="N288" s="258">
        <v>0</v>
      </c>
    </row>
    <row r="289" spans="1:14" s="145" customFormat="1" x14ac:dyDescent="0.2">
      <c r="A289" s="337" t="s">
        <v>341</v>
      </c>
      <c r="B289" s="334" t="s">
        <v>1938</v>
      </c>
      <c r="C289" s="282">
        <v>75.906983929999996</v>
      </c>
      <c r="D289" s="257">
        <v>36</v>
      </c>
      <c r="E289" s="257">
        <v>2955</v>
      </c>
      <c r="F289" s="257">
        <v>1260</v>
      </c>
      <c r="G289" s="257">
        <v>750</v>
      </c>
      <c r="H289" s="257">
        <v>895</v>
      </c>
      <c r="I289" s="257">
        <v>295</v>
      </c>
      <c r="J289" s="257">
        <v>130</v>
      </c>
      <c r="K289" s="257">
        <v>95</v>
      </c>
      <c r="L289" s="257">
        <v>90</v>
      </c>
      <c r="M289" s="257">
        <v>2.1179554390000002</v>
      </c>
      <c r="N289" s="258">
        <v>2</v>
      </c>
    </row>
    <row r="290" spans="1:14" s="145" customFormat="1" x14ac:dyDescent="0.2">
      <c r="A290" s="337" t="s">
        <v>342</v>
      </c>
      <c r="B290" s="334" t="s">
        <v>1939</v>
      </c>
      <c r="C290" s="282">
        <v>104.9209726</v>
      </c>
      <c r="D290" s="257">
        <v>67</v>
      </c>
      <c r="E290" s="257">
        <v>50</v>
      </c>
      <c r="F290" s="257">
        <v>90</v>
      </c>
      <c r="G290" s="257">
        <v>60</v>
      </c>
      <c r="H290" s="257">
        <v>90</v>
      </c>
      <c r="I290" s="257">
        <v>20</v>
      </c>
      <c r="J290" s="257" t="s">
        <v>1676</v>
      </c>
      <c r="K290" s="257" t="s">
        <v>1676</v>
      </c>
      <c r="L290" s="257" t="s">
        <v>1676</v>
      </c>
      <c r="M290" s="257">
        <v>2.46875</v>
      </c>
      <c r="N290" s="258">
        <v>2</v>
      </c>
    </row>
    <row r="291" spans="1:14" s="145" customFormat="1" x14ac:dyDescent="0.2">
      <c r="A291" s="337" t="s">
        <v>1602</v>
      </c>
      <c r="B291" s="334" t="s">
        <v>1940</v>
      </c>
      <c r="C291" s="282">
        <v>0</v>
      </c>
      <c r="D291" s="257">
        <v>0</v>
      </c>
      <c r="E291" s="257">
        <v>0</v>
      </c>
      <c r="F291" s="257">
        <v>0</v>
      </c>
      <c r="G291" s="257">
        <v>0</v>
      </c>
      <c r="H291" s="257">
        <v>0</v>
      </c>
      <c r="I291" s="257">
        <v>0</v>
      </c>
      <c r="J291" s="257">
        <v>0</v>
      </c>
      <c r="K291" s="257">
        <v>0</v>
      </c>
      <c r="L291" s="257">
        <v>0</v>
      </c>
      <c r="M291" s="257">
        <v>0</v>
      </c>
      <c r="N291" s="258">
        <v>0</v>
      </c>
    </row>
    <row r="292" spans="1:14" s="145" customFormat="1" x14ac:dyDescent="0.2">
      <c r="A292" s="337" t="s">
        <v>1389</v>
      </c>
      <c r="B292" s="334" t="s">
        <v>1941</v>
      </c>
      <c r="C292" s="282">
        <v>15</v>
      </c>
      <c r="D292" s="257">
        <v>15</v>
      </c>
      <c r="E292" s="257" t="s">
        <v>1676</v>
      </c>
      <c r="F292" s="257">
        <v>0</v>
      </c>
      <c r="G292" s="257">
        <v>0</v>
      </c>
      <c r="H292" s="257">
        <v>0</v>
      </c>
      <c r="I292" s="257">
        <v>0</v>
      </c>
      <c r="J292" s="257">
        <v>0</v>
      </c>
      <c r="K292" s="257">
        <v>0</v>
      </c>
      <c r="L292" s="257">
        <v>0</v>
      </c>
      <c r="M292" s="257">
        <v>0</v>
      </c>
      <c r="N292" s="258">
        <v>0</v>
      </c>
    </row>
    <row r="293" spans="1:14" s="145" customFormat="1" x14ac:dyDescent="0.2">
      <c r="A293" s="337" t="s">
        <v>1529</v>
      </c>
      <c r="B293" s="334" t="s">
        <v>1942</v>
      </c>
      <c r="C293" s="282">
        <v>72.5</v>
      </c>
      <c r="D293" s="257">
        <v>63</v>
      </c>
      <c r="E293" s="257">
        <v>185</v>
      </c>
      <c r="F293" s="257">
        <v>225</v>
      </c>
      <c r="G293" s="257">
        <v>250</v>
      </c>
      <c r="H293" s="257">
        <v>215</v>
      </c>
      <c r="I293" s="257">
        <v>35</v>
      </c>
      <c r="J293" s="257">
        <v>10</v>
      </c>
      <c r="K293" s="257" t="s">
        <v>1676</v>
      </c>
      <c r="L293" s="257">
        <v>0</v>
      </c>
      <c r="M293" s="257">
        <v>2.298578199</v>
      </c>
      <c r="N293" s="258">
        <v>2</v>
      </c>
    </row>
    <row r="294" spans="1:14" s="145" customFormat="1" x14ac:dyDescent="0.2">
      <c r="A294" s="337" t="s">
        <v>1583</v>
      </c>
      <c r="B294" s="334" t="s">
        <v>1943</v>
      </c>
      <c r="C294" s="282">
        <v>46.714285709999999</v>
      </c>
      <c r="D294" s="257">
        <v>42</v>
      </c>
      <c r="E294" s="257">
        <v>35</v>
      </c>
      <c r="F294" s="257">
        <v>35</v>
      </c>
      <c r="G294" s="257">
        <v>25</v>
      </c>
      <c r="H294" s="257" t="s">
        <v>1676</v>
      </c>
      <c r="I294" s="257" t="s">
        <v>1676</v>
      </c>
      <c r="J294" s="257">
        <v>0</v>
      </c>
      <c r="K294" s="257">
        <v>0</v>
      </c>
      <c r="L294" s="257">
        <v>0</v>
      </c>
      <c r="M294" s="257">
        <v>2.6575342470000001</v>
      </c>
      <c r="N294" s="258">
        <v>3</v>
      </c>
    </row>
    <row r="295" spans="1:14" s="145" customFormat="1" x14ac:dyDescent="0.2">
      <c r="A295" s="337" t="s">
        <v>1597</v>
      </c>
      <c r="B295" s="334" t="s">
        <v>1944</v>
      </c>
      <c r="C295" s="282">
        <v>69.112377850000001</v>
      </c>
      <c r="D295" s="257">
        <v>57</v>
      </c>
      <c r="E295" s="257">
        <v>100</v>
      </c>
      <c r="F295" s="257">
        <v>220</v>
      </c>
      <c r="G295" s="257">
        <v>160</v>
      </c>
      <c r="H295" s="257">
        <v>110</v>
      </c>
      <c r="I295" s="257">
        <v>20</v>
      </c>
      <c r="J295" s="257" t="s">
        <v>1676</v>
      </c>
      <c r="K295" s="257" t="s">
        <v>1676</v>
      </c>
      <c r="L295" s="257">
        <v>0</v>
      </c>
      <c r="M295" s="257">
        <v>1</v>
      </c>
      <c r="N295" s="258">
        <v>0</v>
      </c>
    </row>
    <row r="296" spans="1:14" s="145" customFormat="1" x14ac:dyDescent="0.2">
      <c r="A296" s="337" t="s">
        <v>1622</v>
      </c>
      <c r="B296" s="334" t="s">
        <v>1945</v>
      </c>
      <c r="C296" s="282">
        <v>62.04</v>
      </c>
      <c r="D296" s="257">
        <v>33</v>
      </c>
      <c r="E296" s="257">
        <v>10</v>
      </c>
      <c r="F296" s="257">
        <v>10</v>
      </c>
      <c r="G296" s="257" t="s">
        <v>1676</v>
      </c>
      <c r="H296" s="257">
        <v>0</v>
      </c>
      <c r="I296" s="257">
        <v>0</v>
      </c>
      <c r="J296" s="257">
        <v>0</v>
      </c>
      <c r="K296" s="257">
        <v>0</v>
      </c>
      <c r="L296" s="257" t="s">
        <v>1676</v>
      </c>
      <c r="M296" s="257">
        <v>0</v>
      </c>
      <c r="N296" s="258">
        <v>0</v>
      </c>
    </row>
    <row r="297" spans="1:14" s="145" customFormat="1" x14ac:dyDescent="0.2">
      <c r="A297" s="337" t="s">
        <v>1328</v>
      </c>
      <c r="B297" s="334" t="s">
        <v>1946</v>
      </c>
      <c r="C297" s="282">
        <v>49.970491799999998</v>
      </c>
      <c r="D297" s="257">
        <v>42</v>
      </c>
      <c r="E297" s="257">
        <v>195</v>
      </c>
      <c r="F297" s="257">
        <v>220</v>
      </c>
      <c r="G297" s="257">
        <v>145</v>
      </c>
      <c r="H297" s="257">
        <v>45</v>
      </c>
      <c r="I297" s="257" t="s">
        <v>1676</v>
      </c>
      <c r="J297" s="257">
        <v>0</v>
      </c>
      <c r="K297" s="257" t="s">
        <v>1676</v>
      </c>
      <c r="L297" s="257">
        <v>0</v>
      </c>
      <c r="M297" s="257">
        <v>6.6</v>
      </c>
      <c r="N297" s="258">
        <v>6</v>
      </c>
    </row>
    <row r="298" spans="1:14" s="145" customFormat="1" x14ac:dyDescent="0.2">
      <c r="A298" s="337" t="s">
        <v>1388</v>
      </c>
      <c r="B298" s="334" t="s">
        <v>1947</v>
      </c>
      <c r="C298" s="282">
        <v>91.479166669999998</v>
      </c>
      <c r="D298" s="257">
        <v>62</v>
      </c>
      <c r="E298" s="257">
        <v>20</v>
      </c>
      <c r="F298" s="257">
        <v>50</v>
      </c>
      <c r="G298" s="257">
        <v>30</v>
      </c>
      <c r="H298" s="257">
        <v>30</v>
      </c>
      <c r="I298" s="257" t="s">
        <v>1676</v>
      </c>
      <c r="J298" s="257" t="s">
        <v>1676</v>
      </c>
      <c r="K298" s="257" t="s">
        <v>1676</v>
      </c>
      <c r="L298" s="257" t="s">
        <v>1676</v>
      </c>
      <c r="M298" s="257">
        <v>0</v>
      </c>
      <c r="N298" s="258">
        <v>0</v>
      </c>
    </row>
    <row r="299" spans="1:14" s="145" customFormat="1" x14ac:dyDescent="0.2">
      <c r="A299" s="337" t="s">
        <v>1387</v>
      </c>
      <c r="B299" s="334" t="s">
        <v>1948</v>
      </c>
      <c r="C299" s="282">
        <v>41.118556699999999</v>
      </c>
      <c r="D299" s="257">
        <v>36</v>
      </c>
      <c r="E299" s="257">
        <v>55</v>
      </c>
      <c r="F299" s="257">
        <v>115</v>
      </c>
      <c r="G299" s="257">
        <v>15</v>
      </c>
      <c r="H299" s="257">
        <v>10</v>
      </c>
      <c r="I299" s="257" t="s">
        <v>1676</v>
      </c>
      <c r="J299" s="257">
        <v>0</v>
      </c>
      <c r="K299" s="257">
        <v>0</v>
      </c>
      <c r="L299" s="257">
        <v>0</v>
      </c>
      <c r="M299" s="257">
        <v>0</v>
      </c>
      <c r="N299" s="258">
        <v>0</v>
      </c>
    </row>
    <row r="300" spans="1:14" s="145" customFormat="1" x14ac:dyDescent="0.2">
      <c r="A300" s="337" t="s">
        <v>1329</v>
      </c>
      <c r="B300" s="334" t="s">
        <v>1949</v>
      </c>
      <c r="C300" s="282">
        <v>71.633284239999995</v>
      </c>
      <c r="D300" s="257">
        <v>52</v>
      </c>
      <c r="E300" s="257">
        <v>510</v>
      </c>
      <c r="F300" s="257">
        <v>655</v>
      </c>
      <c r="G300" s="257">
        <v>365</v>
      </c>
      <c r="H300" s="257">
        <v>390</v>
      </c>
      <c r="I300" s="257">
        <v>85</v>
      </c>
      <c r="J300" s="257">
        <v>10</v>
      </c>
      <c r="K300" s="257">
        <v>15</v>
      </c>
      <c r="L300" s="257" t="s">
        <v>1676</v>
      </c>
      <c r="M300" s="257">
        <v>0.76</v>
      </c>
      <c r="N300" s="258">
        <v>0</v>
      </c>
    </row>
    <row r="301" spans="1:14" s="145" customFormat="1" x14ac:dyDescent="0.2">
      <c r="A301" s="337" t="s">
        <v>590</v>
      </c>
      <c r="B301" s="334" t="s">
        <v>1950</v>
      </c>
      <c r="C301" s="282">
        <v>67.116022099999995</v>
      </c>
      <c r="D301" s="257">
        <v>65</v>
      </c>
      <c r="E301" s="257">
        <v>20</v>
      </c>
      <c r="F301" s="257">
        <v>60</v>
      </c>
      <c r="G301" s="257">
        <v>70</v>
      </c>
      <c r="H301" s="257">
        <v>30</v>
      </c>
      <c r="I301" s="257" t="s">
        <v>1676</v>
      </c>
      <c r="J301" s="257">
        <v>0</v>
      </c>
      <c r="K301" s="257">
        <v>0</v>
      </c>
      <c r="L301" s="257">
        <v>0</v>
      </c>
      <c r="M301" s="257">
        <v>1</v>
      </c>
      <c r="N301" s="258">
        <v>0</v>
      </c>
    </row>
    <row r="302" spans="1:14" s="145" customFormat="1" x14ac:dyDescent="0.2">
      <c r="A302" s="337" t="s">
        <v>1591</v>
      </c>
      <c r="B302" s="334" t="s">
        <v>1951</v>
      </c>
      <c r="C302" s="282">
        <v>0</v>
      </c>
      <c r="D302" s="257">
        <v>0</v>
      </c>
      <c r="E302" s="257">
        <v>0</v>
      </c>
      <c r="F302" s="257">
        <v>0</v>
      </c>
      <c r="G302" s="257">
        <v>0</v>
      </c>
      <c r="H302" s="257">
        <v>0</v>
      </c>
      <c r="I302" s="257">
        <v>0</v>
      </c>
      <c r="J302" s="257">
        <v>0</v>
      </c>
      <c r="K302" s="257">
        <v>0</v>
      </c>
      <c r="L302" s="257">
        <v>0</v>
      </c>
      <c r="M302" s="257">
        <v>0</v>
      </c>
      <c r="N302" s="258">
        <v>0</v>
      </c>
    </row>
    <row r="303" spans="1:14" s="145" customFormat="1" x14ac:dyDescent="0.2">
      <c r="A303" s="337" t="s">
        <v>815</v>
      </c>
      <c r="B303" s="334" t="s">
        <v>1952</v>
      </c>
      <c r="C303" s="282">
        <v>0</v>
      </c>
      <c r="D303" s="257">
        <v>0</v>
      </c>
      <c r="E303" s="257">
        <v>0</v>
      </c>
      <c r="F303" s="257">
        <v>0</v>
      </c>
      <c r="G303" s="257">
        <v>0</v>
      </c>
      <c r="H303" s="257">
        <v>0</v>
      </c>
      <c r="I303" s="257">
        <v>0</v>
      </c>
      <c r="J303" s="257">
        <v>0</v>
      </c>
      <c r="K303" s="257">
        <v>0</v>
      </c>
      <c r="L303" s="257">
        <v>0</v>
      </c>
      <c r="M303" s="257">
        <v>0</v>
      </c>
      <c r="N303" s="258">
        <v>0</v>
      </c>
    </row>
    <row r="304" spans="1:14" s="145" customFormat="1" x14ac:dyDescent="0.2">
      <c r="A304" s="337" t="s">
        <v>1534</v>
      </c>
      <c r="B304" s="334" t="s">
        <v>1953</v>
      </c>
      <c r="C304" s="282">
        <v>0</v>
      </c>
      <c r="D304" s="257">
        <v>0</v>
      </c>
      <c r="E304" s="257">
        <v>0</v>
      </c>
      <c r="F304" s="257">
        <v>0</v>
      </c>
      <c r="G304" s="257">
        <v>0</v>
      </c>
      <c r="H304" s="257">
        <v>0</v>
      </c>
      <c r="I304" s="257">
        <v>0</v>
      </c>
      <c r="J304" s="257">
        <v>0</v>
      </c>
      <c r="K304" s="257">
        <v>0</v>
      </c>
      <c r="L304" s="257">
        <v>0</v>
      </c>
      <c r="M304" s="257">
        <v>0</v>
      </c>
      <c r="N304" s="258">
        <v>0</v>
      </c>
    </row>
    <row r="305" spans="1:14" s="145" customFormat="1" x14ac:dyDescent="0.2">
      <c r="A305" s="337" t="s">
        <v>1533</v>
      </c>
      <c r="B305" s="334" t="s">
        <v>1954</v>
      </c>
      <c r="C305" s="282">
        <v>0</v>
      </c>
      <c r="D305" s="257">
        <v>0</v>
      </c>
      <c r="E305" s="257">
        <v>0</v>
      </c>
      <c r="F305" s="257">
        <v>0</v>
      </c>
      <c r="G305" s="257">
        <v>0</v>
      </c>
      <c r="H305" s="257">
        <v>0</v>
      </c>
      <c r="I305" s="257">
        <v>0</v>
      </c>
      <c r="J305" s="257">
        <v>0</v>
      </c>
      <c r="K305" s="257">
        <v>0</v>
      </c>
      <c r="L305" s="257">
        <v>0</v>
      </c>
      <c r="M305" s="257">
        <v>0</v>
      </c>
      <c r="N305" s="258">
        <v>0</v>
      </c>
    </row>
    <row r="306" spans="1:14" s="145" customFormat="1" x14ac:dyDescent="0.2">
      <c r="A306" s="337" t="s">
        <v>1535</v>
      </c>
      <c r="B306" s="334" t="s">
        <v>1955</v>
      </c>
      <c r="C306" s="282">
        <v>0</v>
      </c>
      <c r="D306" s="257">
        <v>0</v>
      </c>
      <c r="E306" s="257">
        <v>0</v>
      </c>
      <c r="F306" s="257">
        <v>0</v>
      </c>
      <c r="G306" s="257">
        <v>0</v>
      </c>
      <c r="H306" s="257">
        <v>0</v>
      </c>
      <c r="I306" s="257">
        <v>0</v>
      </c>
      <c r="J306" s="257">
        <v>0</v>
      </c>
      <c r="K306" s="257">
        <v>0</v>
      </c>
      <c r="L306" s="257">
        <v>0</v>
      </c>
      <c r="M306" s="257">
        <v>0</v>
      </c>
      <c r="N306" s="258">
        <v>0</v>
      </c>
    </row>
    <row r="307" spans="1:14" s="145" customFormat="1" x14ac:dyDescent="0.2">
      <c r="A307" s="337" t="s">
        <v>814</v>
      </c>
      <c r="B307" s="334" t="s">
        <v>1956</v>
      </c>
      <c r="C307" s="282">
        <v>0</v>
      </c>
      <c r="D307" s="257">
        <v>0</v>
      </c>
      <c r="E307" s="257">
        <v>0</v>
      </c>
      <c r="F307" s="257">
        <v>0</v>
      </c>
      <c r="G307" s="257">
        <v>0</v>
      </c>
      <c r="H307" s="257">
        <v>0</v>
      </c>
      <c r="I307" s="257">
        <v>0</v>
      </c>
      <c r="J307" s="257">
        <v>0</v>
      </c>
      <c r="K307" s="257">
        <v>0</v>
      </c>
      <c r="L307" s="257">
        <v>0</v>
      </c>
      <c r="M307" s="257">
        <v>0</v>
      </c>
      <c r="N307" s="258">
        <v>0</v>
      </c>
    </row>
    <row r="308" spans="1:14" s="145" customFormat="1" x14ac:dyDescent="0.2">
      <c r="A308" s="337" t="s">
        <v>1538</v>
      </c>
      <c r="B308" s="334" t="s">
        <v>1957</v>
      </c>
      <c r="C308" s="282">
        <v>0</v>
      </c>
      <c r="D308" s="257">
        <v>0</v>
      </c>
      <c r="E308" s="257">
        <v>0</v>
      </c>
      <c r="F308" s="257">
        <v>0</v>
      </c>
      <c r="G308" s="257">
        <v>0</v>
      </c>
      <c r="H308" s="257">
        <v>0</v>
      </c>
      <c r="I308" s="257">
        <v>0</v>
      </c>
      <c r="J308" s="257">
        <v>0</v>
      </c>
      <c r="K308" s="257">
        <v>0</v>
      </c>
      <c r="L308" s="257">
        <v>0</v>
      </c>
      <c r="M308" s="257">
        <v>0</v>
      </c>
      <c r="N308" s="258">
        <v>0</v>
      </c>
    </row>
    <row r="309" spans="1:14" s="145" customFormat="1" x14ac:dyDescent="0.2">
      <c r="A309" s="337" t="s">
        <v>459</v>
      </c>
      <c r="B309" s="334" t="s">
        <v>1958</v>
      </c>
      <c r="C309" s="282">
        <v>0</v>
      </c>
      <c r="D309" s="257">
        <v>0</v>
      </c>
      <c r="E309" s="257">
        <v>0</v>
      </c>
      <c r="F309" s="257">
        <v>0</v>
      </c>
      <c r="G309" s="257">
        <v>0</v>
      </c>
      <c r="H309" s="257">
        <v>0</v>
      </c>
      <c r="I309" s="257">
        <v>0</v>
      </c>
      <c r="J309" s="257">
        <v>0</v>
      </c>
      <c r="K309" s="257">
        <v>0</v>
      </c>
      <c r="L309" s="257">
        <v>0</v>
      </c>
      <c r="M309" s="257">
        <v>72.37909836</v>
      </c>
      <c r="N309" s="258">
        <v>30</v>
      </c>
    </row>
    <row r="310" spans="1:14" s="145" customFormat="1" x14ac:dyDescent="0.2">
      <c r="A310" s="337" t="s">
        <v>203</v>
      </c>
      <c r="B310" s="334" t="s">
        <v>1959</v>
      </c>
      <c r="C310" s="282">
        <v>52.146048890000003</v>
      </c>
      <c r="D310" s="257">
        <v>28</v>
      </c>
      <c r="E310" s="257">
        <v>42535</v>
      </c>
      <c r="F310" s="257">
        <v>15960</v>
      </c>
      <c r="G310" s="257">
        <v>8610</v>
      </c>
      <c r="H310" s="257">
        <v>10225</v>
      </c>
      <c r="I310" s="257">
        <v>3185</v>
      </c>
      <c r="J310" s="257">
        <v>1175</v>
      </c>
      <c r="K310" s="257">
        <v>125</v>
      </c>
      <c r="L310" s="257">
        <v>50</v>
      </c>
      <c r="M310" s="257">
        <v>3.4965759379999999</v>
      </c>
      <c r="N310" s="258">
        <v>1</v>
      </c>
    </row>
    <row r="311" spans="1:14" s="145" customFormat="1" x14ac:dyDescent="0.2">
      <c r="A311" s="337" t="s">
        <v>179</v>
      </c>
      <c r="B311" s="334" t="s">
        <v>1960</v>
      </c>
      <c r="C311" s="282">
        <v>4.5</v>
      </c>
      <c r="D311" s="257">
        <v>1</v>
      </c>
      <c r="E311" s="257">
        <v>15</v>
      </c>
      <c r="F311" s="257">
        <v>0</v>
      </c>
      <c r="G311" s="257">
        <v>0</v>
      </c>
      <c r="H311" s="257">
        <v>0</v>
      </c>
      <c r="I311" s="257">
        <v>0</v>
      </c>
      <c r="J311" s="257">
        <v>0</v>
      </c>
      <c r="K311" s="257">
        <v>0</v>
      </c>
      <c r="L311" s="257">
        <v>0</v>
      </c>
      <c r="M311" s="257">
        <v>65.859672419999995</v>
      </c>
      <c r="N311" s="258">
        <v>21</v>
      </c>
    </row>
    <row r="312" spans="1:14" s="145" customFormat="1" x14ac:dyDescent="0.2">
      <c r="A312" s="337" t="s">
        <v>1631</v>
      </c>
      <c r="B312" s="334" t="s">
        <v>1961</v>
      </c>
      <c r="C312" s="282">
        <v>0</v>
      </c>
      <c r="D312" s="257">
        <v>0</v>
      </c>
      <c r="E312" s="257">
        <v>0</v>
      </c>
      <c r="F312" s="257">
        <v>0</v>
      </c>
      <c r="G312" s="257">
        <v>0</v>
      </c>
      <c r="H312" s="257">
        <v>0</v>
      </c>
      <c r="I312" s="257">
        <v>0</v>
      </c>
      <c r="J312" s="257">
        <v>0</v>
      </c>
      <c r="K312" s="257">
        <v>0</v>
      </c>
      <c r="L312" s="257">
        <v>0</v>
      </c>
      <c r="M312" s="257">
        <v>0</v>
      </c>
      <c r="N312" s="258">
        <v>0</v>
      </c>
    </row>
    <row r="313" spans="1:14" s="145" customFormat="1" x14ac:dyDescent="0.2">
      <c r="A313" s="337" t="s">
        <v>1634</v>
      </c>
      <c r="B313" s="334" t="s">
        <v>1962</v>
      </c>
      <c r="C313" s="282">
        <v>0</v>
      </c>
      <c r="D313" s="257">
        <v>0</v>
      </c>
      <c r="E313" s="257">
        <v>0</v>
      </c>
      <c r="F313" s="257">
        <v>0</v>
      </c>
      <c r="G313" s="257">
        <v>0</v>
      </c>
      <c r="H313" s="257">
        <v>0</v>
      </c>
      <c r="I313" s="257">
        <v>0</v>
      </c>
      <c r="J313" s="257">
        <v>0</v>
      </c>
      <c r="K313" s="257">
        <v>0</v>
      </c>
      <c r="L313" s="257">
        <v>0</v>
      </c>
      <c r="M313" s="257">
        <v>0</v>
      </c>
      <c r="N313" s="258">
        <v>0</v>
      </c>
    </row>
    <row r="314" spans="1:14" s="145" customFormat="1" x14ac:dyDescent="0.2">
      <c r="A314" s="337" t="s">
        <v>1643</v>
      </c>
      <c r="B314" s="334" t="s">
        <v>1963</v>
      </c>
      <c r="C314" s="282">
        <v>0</v>
      </c>
      <c r="D314" s="257">
        <v>0</v>
      </c>
      <c r="E314" s="257">
        <v>0</v>
      </c>
      <c r="F314" s="257">
        <v>0</v>
      </c>
      <c r="G314" s="257">
        <v>0</v>
      </c>
      <c r="H314" s="257">
        <v>0</v>
      </c>
      <c r="I314" s="257">
        <v>0</v>
      </c>
      <c r="J314" s="257">
        <v>0</v>
      </c>
      <c r="K314" s="257">
        <v>0</v>
      </c>
      <c r="L314" s="257">
        <v>0</v>
      </c>
      <c r="M314" s="257">
        <v>0</v>
      </c>
      <c r="N314" s="258">
        <v>0</v>
      </c>
    </row>
    <row r="315" spans="1:14" s="145" customFormat="1" x14ac:dyDescent="0.2">
      <c r="A315" s="337" t="s">
        <v>1632</v>
      </c>
      <c r="B315" s="334" t="s">
        <v>1964</v>
      </c>
      <c r="C315" s="282">
        <v>0</v>
      </c>
      <c r="D315" s="257">
        <v>0</v>
      </c>
      <c r="E315" s="257">
        <v>0</v>
      </c>
      <c r="F315" s="257">
        <v>0</v>
      </c>
      <c r="G315" s="257">
        <v>0</v>
      </c>
      <c r="H315" s="257">
        <v>0</v>
      </c>
      <c r="I315" s="257">
        <v>0</v>
      </c>
      <c r="J315" s="257">
        <v>0</v>
      </c>
      <c r="K315" s="257">
        <v>0</v>
      </c>
      <c r="L315" s="257">
        <v>0</v>
      </c>
      <c r="M315" s="257">
        <v>0</v>
      </c>
      <c r="N315" s="258">
        <v>0</v>
      </c>
    </row>
    <row r="316" spans="1:14" s="145" customFormat="1" x14ac:dyDescent="0.2">
      <c r="A316" s="337" t="s">
        <v>1601</v>
      </c>
      <c r="B316" s="334" t="s">
        <v>1965</v>
      </c>
      <c r="C316" s="282">
        <v>0</v>
      </c>
      <c r="D316" s="257">
        <v>0</v>
      </c>
      <c r="E316" s="257">
        <v>0</v>
      </c>
      <c r="F316" s="257">
        <v>0</v>
      </c>
      <c r="G316" s="257">
        <v>0</v>
      </c>
      <c r="H316" s="257">
        <v>0</v>
      </c>
      <c r="I316" s="257">
        <v>0</v>
      </c>
      <c r="J316" s="257">
        <v>0</v>
      </c>
      <c r="K316" s="257">
        <v>0</v>
      </c>
      <c r="L316" s="257">
        <v>0</v>
      </c>
      <c r="M316" s="257">
        <v>0</v>
      </c>
      <c r="N316" s="258">
        <v>0</v>
      </c>
    </row>
    <row r="317" spans="1:14" s="145" customFormat="1" x14ac:dyDescent="0.2">
      <c r="A317" s="337" t="s">
        <v>1641</v>
      </c>
      <c r="B317" s="334" t="s">
        <v>1966</v>
      </c>
      <c r="C317" s="282">
        <v>0</v>
      </c>
      <c r="D317" s="257">
        <v>0</v>
      </c>
      <c r="E317" s="257">
        <v>0</v>
      </c>
      <c r="F317" s="257">
        <v>0</v>
      </c>
      <c r="G317" s="257">
        <v>0</v>
      </c>
      <c r="H317" s="257">
        <v>0</v>
      </c>
      <c r="I317" s="257">
        <v>0</v>
      </c>
      <c r="J317" s="257">
        <v>0</v>
      </c>
      <c r="K317" s="257">
        <v>0</v>
      </c>
      <c r="L317" s="257">
        <v>0</v>
      </c>
      <c r="M317" s="257">
        <v>0</v>
      </c>
      <c r="N317" s="258">
        <v>0</v>
      </c>
    </row>
    <row r="318" spans="1:14" s="145" customFormat="1" x14ac:dyDescent="0.2">
      <c r="A318" s="337" t="s">
        <v>1637</v>
      </c>
      <c r="B318" s="334" t="s">
        <v>1967</v>
      </c>
      <c r="C318" s="282">
        <v>0</v>
      </c>
      <c r="D318" s="257">
        <v>0</v>
      </c>
      <c r="E318" s="257">
        <v>0</v>
      </c>
      <c r="F318" s="257">
        <v>0</v>
      </c>
      <c r="G318" s="257">
        <v>0</v>
      </c>
      <c r="H318" s="257">
        <v>0</v>
      </c>
      <c r="I318" s="257">
        <v>0</v>
      </c>
      <c r="J318" s="257">
        <v>0</v>
      </c>
      <c r="K318" s="257">
        <v>0</v>
      </c>
      <c r="L318" s="257">
        <v>0</v>
      </c>
      <c r="M318" s="257">
        <v>0</v>
      </c>
      <c r="N318" s="258">
        <v>0</v>
      </c>
    </row>
    <row r="319" spans="1:14" s="145" customFormat="1" x14ac:dyDescent="0.2">
      <c r="A319" s="337" t="s">
        <v>343</v>
      </c>
      <c r="B319" s="334" t="s">
        <v>1968</v>
      </c>
      <c r="C319" s="282">
        <v>58.106849320000002</v>
      </c>
      <c r="D319" s="257">
        <v>10</v>
      </c>
      <c r="E319" s="257">
        <v>505</v>
      </c>
      <c r="F319" s="257">
        <v>55</v>
      </c>
      <c r="G319" s="257">
        <v>50</v>
      </c>
      <c r="H319" s="257">
        <v>55</v>
      </c>
      <c r="I319" s="257">
        <v>30</v>
      </c>
      <c r="J319" s="257">
        <v>15</v>
      </c>
      <c r="K319" s="257">
        <v>10</v>
      </c>
      <c r="L319" s="257">
        <v>15</v>
      </c>
      <c r="M319" s="257">
        <v>2.1212121210000001</v>
      </c>
      <c r="N319" s="258">
        <v>2</v>
      </c>
    </row>
    <row r="320" spans="1:14" s="145" customFormat="1" x14ac:dyDescent="0.2">
      <c r="A320" s="337" t="s">
        <v>1539</v>
      </c>
      <c r="B320" s="334" t="s">
        <v>1969</v>
      </c>
      <c r="C320" s="282">
        <v>0</v>
      </c>
      <c r="D320" s="257">
        <v>0</v>
      </c>
      <c r="E320" s="257">
        <v>0</v>
      </c>
      <c r="F320" s="257">
        <v>0</v>
      </c>
      <c r="G320" s="257">
        <v>0</v>
      </c>
      <c r="H320" s="257">
        <v>0</v>
      </c>
      <c r="I320" s="257">
        <v>0</v>
      </c>
      <c r="J320" s="257">
        <v>0</v>
      </c>
      <c r="K320" s="257">
        <v>0</v>
      </c>
      <c r="L320" s="257">
        <v>0</v>
      </c>
      <c r="M320" s="257">
        <v>0</v>
      </c>
      <c r="N320" s="258">
        <v>0</v>
      </c>
    </row>
    <row r="321" spans="1:14" s="145" customFormat="1" x14ac:dyDescent="0.2">
      <c r="A321" s="337" t="s">
        <v>1217</v>
      </c>
      <c r="B321" s="334" t="s">
        <v>1970</v>
      </c>
      <c r="C321" s="282">
        <v>104.4546722</v>
      </c>
      <c r="D321" s="257">
        <v>71</v>
      </c>
      <c r="E321" s="257">
        <v>470</v>
      </c>
      <c r="F321" s="257">
        <v>710</v>
      </c>
      <c r="G321" s="257">
        <v>475</v>
      </c>
      <c r="H321" s="257">
        <v>720</v>
      </c>
      <c r="I321" s="257">
        <v>270</v>
      </c>
      <c r="J321" s="257">
        <v>175</v>
      </c>
      <c r="K321" s="257">
        <v>35</v>
      </c>
      <c r="L321" s="257" t="s">
        <v>1676</v>
      </c>
      <c r="M321" s="257">
        <v>1.488888889</v>
      </c>
      <c r="N321" s="258">
        <v>1</v>
      </c>
    </row>
    <row r="322" spans="1:14" s="145" customFormat="1" x14ac:dyDescent="0.2">
      <c r="A322" s="337" t="s">
        <v>220</v>
      </c>
      <c r="B322" s="334" t="s">
        <v>1971</v>
      </c>
      <c r="C322" s="282">
        <v>52.923675959999997</v>
      </c>
      <c r="D322" s="257">
        <v>30</v>
      </c>
      <c r="E322" s="257">
        <v>27305</v>
      </c>
      <c r="F322" s="257">
        <v>13055</v>
      </c>
      <c r="G322" s="257">
        <v>4855</v>
      </c>
      <c r="H322" s="257">
        <v>6710</v>
      </c>
      <c r="I322" s="257">
        <v>2195</v>
      </c>
      <c r="J322" s="257">
        <v>655</v>
      </c>
      <c r="K322" s="257">
        <v>55</v>
      </c>
      <c r="L322" s="257" t="s">
        <v>1676</v>
      </c>
      <c r="M322" s="257">
        <v>3.4059644250000001</v>
      </c>
      <c r="N322" s="258">
        <v>1</v>
      </c>
    </row>
    <row r="323" spans="1:14" s="145" customFormat="1" x14ac:dyDescent="0.2">
      <c r="A323" s="337" t="s">
        <v>786</v>
      </c>
      <c r="B323" s="334" t="s">
        <v>1972</v>
      </c>
      <c r="C323" s="282">
        <v>27.9273621</v>
      </c>
      <c r="D323" s="257">
        <v>24</v>
      </c>
      <c r="E323" s="257">
        <v>1180</v>
      </c>
      <c r="F323" s="257">
        <v>515</v>
      </c>
      <c r="G323" s="257">
        <v>105</v>
      </c>
      <c r="H323" s="257">
        <v>30</v>
      </c>
      <c r="I323" s="257" t="s">
        <v>1676</v>
      </c>
      <c r="J323" s="257">
        <v>0</v>
      </c>
      <c r="K323" s="257">
        <v>0</v>
      </c>
      <c r="L323" s="257">
        <v>0</v>
      </c>
      <c r="M323" s="257">
        <v>1.2698412699999999</v>
      </c>
      <c r="N323" s="258">
        <v>1</v>
      </c>
    </row>
    <row r="324" spans="1:14" s="145" customFormat="1" x14ac:dyDescent="0.2">
      <c r="A324" s="337" t="s">
        <v>344</v>
      </c>
      <c r="B324" s="334" t="s">
        <v>1973</v>
      </c>
      <c r="C324" s="282">
        <v>88.358160920000003</v>
      </c>
      <c r="D324" s="257">
        <v>41</v>
      </c>
      <c r="E324" s="257">
        <v>1860</v>
      </c>
      <c r="F324" s="257">
        <v>880</v>
      </c>
      <c r="G324" s="257">
        <v>510</v>
      </c>
      <c r="H324" s="257">
        <v>555</v>
      </c>
      <c r="I324" s="257">
        <v>245</v>
      </c>
      <c r="J324" s="257">
        <v>115</v>
      </c>
      <c r="K324" s="257">
        <v>85</v>
      </c>
      <c r="L324" s="257">
        <v>105</v>
      </c>
      <c r="M324" s="257">
        <v>1.9198895030000001</v>
      </c>
      <c r="N324" s="258">
        <v>2</v>
      </c>
    </row>
    <row r="325" spans="1:14" s="145" customFormat="1" x14ac:dyDescent="0.2">
      <c r="A325" s="337" t="s">
        <v>787</v>
      </c>
      <c r="B325" s="334" t="s">
        <v>1974</v>
      </c>
      <c r="C325" s="282">
        <v>0</v>
      </c>
      <c r="D325" s="257">
        <v>0</v>
      </c>
      <c r="E325" s="257">
        <v>0</v>
      </c>
      <c r="F325" s="257">
        <v>0</v>
      </c>
      <c r="G325" s="257">
        <v>0</v>
      </c>
      <c r="H325" s="257">
        <v>0</v>
      </c>
      <c r="I325" s="257">
        <v>0</v>
      </c>
      <c r="J325" s="257">
        <v>0</v>
      </c>
      <c r="K325" s="257">
        <v>0</v>
      </c>
      <c r="L325" s="257">
        <v>0</v>
      </c>
      <c r="M325" s="257">
        <v>1.923076923</v>
      </c>
      <c r="N325" s="258">
        <v>2</v>
      </c>
    </row>
    <row r="326" spans="1:14" s="145" customFormat="1" x14ac:dyDescent="0.2">
      <c r="A326" s="337" t="s">
        <v>393</v>
      </c>
      <c r="B326" s="334" t="s">
        <v>1975</v>
      </c>
      <c r="C326" s="282">
        <v>72.398672309999995</v>
      </c>
      <c r="D326" s="257">
        <v>36</v>
      </c>
      <c r="E326" s="257">
        <v>6050</v>
      </c>
      <c r="F326" s="257">
        <v>2775</v>
      </c>
      <c r="G326" s="257">
        <v>1410</v>
      </c>
      <c r="H326" s="257">
        <v>1715</v>
      </c>
      <c r="I326" s="257">
        <v>1080</v>
      </c>
      <c r="J326" s="257">
        <v>610</v>
      </c>
      <c r="K326" s="257">
        <v>60</v>
      </c>
      <c r="L326" s="257">
        <v>10</v>
      </c>
      <c r="M326" s="257">
        <v>3.8287029050000001</v>
      </c>
      <c r="N326" s="258">
        <v>1</v>
      </c>
    </row>
    <row r="327" spans="1:14" s="157" customFormat="1" x14ac:dyDescent="0.2">
      <c r="A327" s="337" t="s">
        <v>423</v>
      </c>
      <c r="B327" s="334" t="s">
        <v>1976</v>
      </c>
      <c r="C327" s="282">
        <v>61.871027290000001</v>
      </c>
      <c r="D327" s="257">
        <v>36</v>
      </c>
      <c r="E327" s="257">
        <v>17400</v>
      </c>
      <c r="F327" s="257">
        <v>9555</v>
      </c>
      <c r="G327" s="257">
        <v>4410</v>
      </c>
      <c r="H327" s="257">
        <v>5460</v>
      </c>
      <c r="I327" s="257">
        <v>2595</v>
      </c>
      <c r="J327" s="257">
        <v>660</v>
      </c>
      <c r="K327" s="257" t="s">
        <v>1676</v>
      </c>
      <c r="L327" s="257" t="s">
        <v>1676</v>
      </c>
      <c r="M327" s="257">
        <v>4.7281786859999997</v>
      </c>
      <c r="N327" s="258">
        <v>1</v>
      </c>
    </row>
    <row r="328" spans="1:14" s="145" customFormat="1" x14ac:dyDescent="0.2">
      <c r="A328" s="337" t="s">
        <v>1365</v>
      </c>
      <c r="B328" s="334" t="s">
        <v>1977</v>
      </c>
      <c r="C328" s="282">
        <v>0</v>
      </c>
      <c r="D328" s="257">
        <v>0</v>
      </c>
      <c r="E328" s="257">
        <v>0</v>
      </c>
      <c r="F328" s="257">
        <v>0</v>
      </c>
      <c r="G328" s="257">
        <v>0</v>
      </c>
      <c r="H328" s="257">
        <v>0</v>
      </c>
      <c r="I328" s="257">
        <v>0</v>
      </c>
      <c r="J328" s="257">
        <v>0</v>
      </c>
      <c r="K328" s="257">
        <v>0</v>
      </c>
      <c r="L328" s="257">
        <v>0</v>
      </c>
      <c r="M328" s="257">
        <v>0</v>
      </c>
      <c r="N328" s="258">
        <v>0</v>
      </c>
    </row>
    <row r="329" spans="1:14" s="145" customFormat="1" x14ac:dyDescent="0.2">
      <c r="A329" s="337" t="s">
        <v>178</v>
      </c>
      <c r="B329" s="334" t="s">
        <v>1978</v>
      </c>
      <c r="C329" s="282">
        <v>49.248628879999998</v>
      </c>
      <c r="D329" s="257">
        <v>44</v>
      </c>
      <c r="E329" s="257">
        <v>145</v>
      </c>
      <c r="F329" s="257">
        <v>250</v>
      </c>
      <c r="G329" s="257">
        <v>105</v>
      </c>
      <c r="H329" s="257">
        <v>40</v>
      </c>
      <c r="I329" s="257" t="s">
        <v>1676</v>
      </c>
      <c r="J329" s="257">
        <v>0</v>
      </c>
      <c r="K329" s="257" t="s">
        <v>1676</v>
      </c>
      <c r="L329" s="257">
        <v>0</v>
      </c>
      <c r="M329" s="257">
        <v>1.614441102</v>
      </c>
      <c r="N329" s="258">
        <v>1</v>
      </c>
    </row>
    <row r="330" spans="1:14" s="145" customFormat="1" x14ac:dyDescent="0.2">
      <c r="A330" s="337" t="s">
        <v>345</v>
      </c>
      <c r="B330" s="334" t="s">
        <v>1979</v>
      </c>
      <c r="C330" s="282">
        <v>120.90662260000001</v>
      </c>
      <c r="D330" s="257">
        <v>43</v>
      </c>
      <c r="E330" s="257">
        <v>2045</v>
      </c>
      <c r="F330" s="257">
        <v>1300</v>
      </c>
      <c r="G330" s="257">
        <v>655</v>
      </c>
      <c r="H330" s="257">
        <v>470</v>
      </c>
      <c r="I330" s="257">
        <v>270</v>
      </c>
      <c r="J330" s="257">
        <v>175</v>
      </c>
      <c r="K330" s="257">
        <v>245</v>
      </c>
      <c r="L330" s="257">
        <v>295</v>
      </c>
      <c r="M330" s="257">
        <v>1.9829721360000001</v>
      </c>
      <c r="N330" s="258">
        <v>2</v>
      </c>
    </row>
    <row r="331" spans="1:14" s="145" customFormat="1" x14ac:dyDescent="0.2">
      <c r="A331" s="337" t="s">
        <v>348</v>
      </c>
      <c r="B331" s="334" t="s">
        <v>1980</v>
      </c>
      <c r="C331" s="282">
        <v>102.090766</v>
      </c>
      <c r="D331" s="257">
        <v>23</v>
      </c>
      <c r="E331" s="257">
        <v>4185</v>
      </c>
      <c r="F331" s="257">
        <v>1215</v>
      </c>
      <c r="G331" s="257">
        <v>630</v>
      </c>
      <c r="H331" s="257">
        <v>720</v>
      </c>
      <c r="I331" s="257">
        <v>265</v>
      </c>
      <c r="J331" s="257">
        <v>145</v>
      </c>
      <c r="K331" s="257">
        <v>160</v>
      </c>
      <c r="L331" s="257">
        <v>310</v>
      </c>
      <c r="M331" s="257">
        <v>2.0400421500000001</v>
      </c>
      <c r="N331" s="258">
        <v>2</v>
      </c>
    </row>
    <row r="332" spans="1:14" s="145" customFormat="1" x14ac:dyDescent="0.2">
      <c r="A332" s="337" t="s">
        <v>241</v>
      </c>
      <c r="B332" s="334" t="s">
        <v>1981</v>
      </c>
      <c r="C332" s="282">
        <v>201.25</v>
      </c>
      <c r="D332" s="257">
        <v>76</v>
      </c>
      <c r="E332" s="257" t="s">
        <v>1676</v>
      </c>
      <c r="F332" s="257">
        <v>0</v>
      </c>
      <c r="G332" s="257">
        <v>0</v>
      </c>
      <c r="H332" s="257" t="s">
        <v>1676</v>
      </c>
      <c r="I332" s="257">
        <v>0</v>
      </c>
      <c r="J332" s="257">
        <v>0</v>
      </c>
      <c r="K332" s="257">
        <v>0</v>
      </c>
      <c r="L332" s="257" t="s">
        <v>1676</v>
      </c>
      <c r="M332" s="257">
        <v>34.029879710000003</v>
      </c>
      <c r="N332" s="258">
        <v>15</v>
      </c>
    </row>
    <row r="333" spans="1:14" s="145" customFormat="1" x14ac:dyDescent="0.2">
      <c r="A333" s="337" t="s">
        <v>346</v>
      </c>
      <c r="B333" s="334" t="s">
        <v>1982</v>
      </c>
      <c r="C333" s="282">
        <v>130.88483450000001</v>
      </c>
      <c r="D333" s="257">
        <v>65</v>
      </c>
      <c r="E333" s="257">
        <v>2195</v>
      </c>
      <c r="F333" s="257">
        <v>920</v>
      </c>
      <c r="G333" s="257">
        <v>965</v>
      </c>
      <c r="H333" s="257">
        <v>1040</v>
      </c>
      <c r="I333" s="257">
        <v>620</v>
      </c>
      <c r="J333" s="257">
        <v>275</v>
      </c>
      <c r="K333" s="257">
        <v>230</v>
      </c>
      <c r="L333" s="257">
        <v>255</v>
      </c>
      <c r="M333" s="257">
        <v>2.1940298509999998</v>
      </c>
      <c r="N333" s="258">
        <v>2</v>
      </c>
    </row>
    <row r="334" spans="1:14" s="145" customFormat="1" x14ac:dyDescent="0.2">
      <c r="A334" s="337" t="s">
        <v>424</v>
      </c>
      <c r="B334" s="334" t="s">
        <v>1983</v>
      </c>
      <c r="C334" s="282">
        <v>55.966399930000001</v>
      </c>
      <c r="D334" s="257">
        <v>31</v>
      </c>
      <c r="E334" s="257">
        <v>22880</v>
      </c>
      <c r="F334" s="257">
        <v>9090</v>
      </c>
      <c r="G334" s="257">
        <v>5755</v>
      </c>
      <c r="H334" s="257">
        <v>6290</v>
      </c>
      <c r="I334" s="257">
        <v>1785</v>
      </c>
      <c r="J334" s="257">
        <v>385</v>
      </c>
      <c r="K334" s="257">
        <v>190</v>
      </c>
      <c r="L334" s="257">
        <v>110</v>
      </c>
      <c r="M334" s="257">
        <v>3.373288632</v>
      </c>
      <c r="N334" s="258">
        <v>1</v>
      </c>
    </row>
    <row r="335" spans="1:14" s="157" customFormat="1" x14ac:dyDescent="0.2">
      <c r="A335" s="337" t="s">
        <v>197</v>
      </c>
      <c r="B335" s="334" t="s">
        <v>1984</v>
      </c>
      <c r="C335" s="282">
        <v>0</v>
      </c>
      <c r="D335" s="257">
        <v>0</v>
      </c>
      <c r="E335" s="257">
        <v>0</v>
      </c>
      <c r="F335" s="257">
        <v>0</v>
      </c>
      <c r="G335" s="257">
        <v>0</v>
      </c>
      <c r="H335" s="257">
        <v>0</v>
      </c>
      <c r="I335" s="257">
        <v>0</v>
      </c>
      <c r="J335" s="257">
        <v>0</v>
      </c>
      <c r="K335" s="257">
        <v>0</v>
      </c>
      <c r="L335" s="257">
        <v>0</v>
      </c>
      <c r="M335" s="257">
        <v>5.7600976260000003</v>
      </c>
      <c r="N335" s="258">
        <v>2</v>
      </c>
    </row>
    <row r="336" spans="1:14" s="145" customFormat="1" x14ac:dyDescent="0.2">
      <c r="A336" s="337" t="s">
        <v>570</v>
      </c>
      <c r="B336" s="334" t="s">
        <v>1985</v>
      </c>
      <c r="C336" s="282">
        <v>58.051370230000003</v>
      </c>
      <c r="D336" s="257">
        <v>35</v>
      </c>
      <c r="E336" s="257">
        <v>20785</v>
      </c>
      <c r="F336" s="257">
        <v>10145</v>
      </c>
      <c r="G336" s="257">
        <v>5210</v>
      </c>
      <c r="H336" s="257">
        <v>7730</v>
      </c>
      <c r="I336" s="257">
        <v>2090</v>
      </c>
      <c r="J336" s="257">
        <v>495</v>
      </c>
      <c r="K336" s="257">
        <v>55</v>
      </c>
      <c r="L336" s="257">
        <v>15</v>
      </c>
      <c r="M336" s="257">
        <v>3.436960478</v>
      </c>
      <c r="N336" s="258">
        <v>1</v>
      </c>
    </row>
    <row r="337" spans="1:14" s="145" customFormat="1" x14ac:dyDescent="0.2">
      <c r="A337" s="337" t="s">
        <v>419</v>
      </c>
      <c r="B337" s="334" t="s">
        <v>1986</v>
      </c>
      <c r="C337" s="282">
        <v>65.380841119999999</v>
      </c>
      <c r="D337" s="257">
        <v>32</v>
      </c>
      <c r="E337" s="257">
        <v>23395</v>
      </c>
      <c r="F337" s="257">
        <v>8545</v>
      </c>
      <c r="G337" s="257">
        <v>5025</v>
      </c>
      <c r="H337" s="257">
        <v>7470</v>
      </c>
      <c r="I337" s="257">
        <v>2575</v>
      </c>
      <c r="J337" s="257">
        <v>1350</v>
      </c>
      <c r="K337" s="257">
        <v>380</v>
      </c>
      <c r="L337" s="257">
        <v>50</v>
      </c>
      <c r="M337" s="257">
        <v>4.4055346670000004</v>
      </c>
      <c r="N337" s="258">
        <v>1</v>
      </c>
    </row>
    <row r="338" spans="1:14" s="145" customFormat="1" x14ac:dyDescent="0.2">
      <c r="A338" s="337" t="s">
        <v>369</v>
      </c>
      <c r="B338" s="334" t="s">
        <v>1987</v>
      </c>
      <c r="C338" s="282">
        <v>57.273601489999997</v>
      </c>
      <c r="D338" s="257">
        <v>29</v>
      </c>
      <c r="E338" s="257">
        <v>32835</v>
      </c>
      <c r="F338" s="257">
        <v>13395</v>
      </c>
      <c r="G338" s="257">
        <v>6590</v>
      </c>
      <c r="H338" s="257">
        <v>8110</v>
      </c>
      <c r="I338" s="257">
        <v>2700</v>
      </c>
      <c r="J338" s="257">
        <v>1310</v>
      </c>
      <c r="K338" s="257">
        <v>380</v>
      </c>
      <c r="L338" s="257">
        <v>95</v>
      </c>
      <c r="M338" s="257">
        <v>3.9294808680000002</v>
      </c>
      <c r="N338" s="258">
        <v>1</v>
      </c>
    </row>
    <row r="339" spans="1:14" s="145" customFormat="1" x14ac:dyDescent="0.2">
      <c r="A339" s="337" t="s">
        <v>370</v>
      </c>
      <c r="B339" s="334" t="s">
        <v>1988</v>
      </c>
      <c r="C339" s="282">
        <v>57.667084809999999</v>
      </c>
      <c r="D339" s="257">
        <v>38</v>
      </c>
      <c r="E339" s="257">
        <v>5975</v>
      </c>
      <c r="F339" s="257">
        <v>3645</v>
      </c>
      <c r="G339" s="257">
        <v>2045</v>
      </c>
      <c r="H339" s="257">
        <v>1885</v>
      </c>
      <c r="I339" s="257">
        <v>590</v>
      </c>
      <c r="J339" s="257">
        <v>165</v>
      </c>
      <c r="K339" s="257">
        <v>45</v>
      </c>
      <c r="L339" s="257" t="s">
        <v>1676</v>
      </c>
      <c r="M339" s="257">
        <v>6.7858527129999997</v>
      </c>
      <c r="N339" s="258">
        <v>3</v>
      </c>
    </row>
    <row r="340" spans="1:14" s="145" customFormat="1" x14ac:dyDescent="0.2">
      <c r="A340" s="337" t="s">
        <v>412</v>
      </c>
      <c r="B340" s="334" t="s">
        <v>1989</v>
      </c>
      <c r="C340" s="282">
        <v>4.25</v>
      </c>
      <c r="D340" s="257">
        <v>3</v>
      </c>
      <c r="E340" s="257" t="s">
        <v>1676</v>
      </c>
      <c r="F340" s="257">
        <v>0</v>
      </c>
      <c r="G340" s="257">
        <v>0</v>
      </c>
      <c r="H340" s="257">
        <v>0</v>
      </c>
      <c r="I340" s="257">
        <v>0</v>
      </c>
      <c r="J340" s="257">
        <v>0</v>
      </c>
      <c r="K340" s="257">
        <v>0</v>
      </c>
      <c r="L340" s="257">
        <v>0</v>
      </c>
      <c r="M340" s="257">
        <v>4.8151718690000003</v>
      </c>
      <c r="N340" s="258">
        <v>2</v>
      </c>
    </row>
    <row r="341" spans="1:14" s="145" customFormat="1" x14ac:dyDescent="0.2">
      <c r="A341" s="337" t="s">
        <v>362</v>
      </c>
      <c r="B341" s="334" t="s">
        <v>1990</v>
      </c>
      <c r="C341" s="282">
        <v>68.51218154</v>
      </c>
      <c r="D341" s="257">
        <v>30</v>
      </c>
      <c r="E341" s="257">
        <v>18765</v>
      </c>
      <c r="F341" s="257">
        <v>9080</v>
      </c>
      <c r="G341" s="257">
        <v>3380</v>
      </c>
      <c r="H341" s="257">
        <v>4485</v>
      </c>
      <c r="I341" s="257">
        <v>1040</v>
      </c>
      <c r="J341" s="257">
        <v>175</v>
      </c>
      <c r="K341" s="257">
        <v>170</v>
      </c>
      <c r="L341" s="257">
        <v>625</v>
      </c>
      <c r="M341" s="257">
        <v>3.582810662</v>
      </c>
      <c r="N341" s="258">
        <v>1</v>
      </c>
    </row>
    <row r="342" spans="1:14" s="145" customFormat="1" x14ac:dyDescent="0.2">
      <c r="A342" s="337" t="s">
        <v>392</v>
      </c>
      <c r="B342" s="334" t="s">
        <v>1991</v>
      </c>
      <c r="C342" s="282">
        <v>58.149274490000003</v>
      </c>
      <c r="D342" s="257">
        <v>30</v>
      </c>
      <c r="E342" s="257">
        <v>10620</v>
      </c>
      <c r="F342" s="257">
        <v>4080</v>
      </c>
      <c r="G342" s="257">
        <v>2395</v>
      </c>
      <c r="H342" s="257">
        <v>2975</v>
      </c>
      <c r="I342" s="257">
        <v>1165</v>
      </c>
      <c r="J342" s="257">
        <v>300</v>
      </c>
      <c r="K342" s="257">
        <v>15</v>
      </c>
      <c r="L342" s="257">
        <v>20</v>
      </c>
      <c r="M342" s="257">
        <v>3.6839812529999998</v>
      </c>
      <c r="N342" s="258">
        <v>1</v>
      </c>
    </row>
    <row r="343" spans="1:14" s="145" customFormat="1" x14ac:dyDescent="0.2">
      <c r="A343" s="337" t="s">
        <v>450</v>
      </c>
      <c r="B343" s="334" t="s">
        <v>1992</v>
      </c>
      <c r="C343" s="282">
        <v>58.407991940000002</v>
      </c>
      <c r="D343" s="257">
        <v>35</v>
      </c>
      <c r="E343" s="257">
        <v>14405</v>
      </c>
      <c r="F343" s="257">
        <v>8055</v>
      </c>
      <c r="G343" s="257">
        <v>3580</v>
      </c>
      <c r="H343" s="257">
        <v>4820</v>
      </c>
      <c r="I343" s="257">
        <v>1360</v>
      </c>
      <c r="J343" s="257">
        <v>500</v>
      </c>
      <c r="K343" s="257">
        <v>35</v>
      </c>
      <c r="L343" s="257" t="s">
        <v>1676</v>
      </c>
      <c r="M343" s="257">
        <v>6.0699699760000003</v>
      </c>
      <c r="N343" s="258">
        <v>1</v>
      </c>
    </row>
    <row r="344" spans="1:14" s="145" customFormat="1" x14ac:dyDescent="0.2">
      <c r="A344" s="337" t="s">
        <v>460</v>
      </c>
      <c r="B344" s="334" t="s">
        <v>1993</v>
      </c>
      <c r="C344" s="282">
        <v>71.439274600000005</v>
      </c>
      <c r="D344" s="257">
        <v>34</v>
      </c>
      <c r="E344" s="257">
        <v>11905</v>
      </c>
      <c r="F344" s="257">
        <v>5760</v>
      </c>
      <c r="G344" s="257">
        <v>2470</v>
      </c>
      <c r="H344" s="257">
        <v>3430</v>
      </c>
      <c r="I344" s="257">
        <v>1280</v>
      </c>
      <c r="J344" s="257">
        <v>530</v>
      </c>
      <c r="K344" s="257">
        <v>420</v>
      </c>
      <c r="L344" s="257">
        <v>240</v>
      </c>
      <c r="M344" s="257">
        <v>4.1650933720000003</v>
      </c>
      <c r="N344" s="258">
        <v>1</v>
      </c>
    </row>
    <row r="345" spans="1:14" s="145" customFormat="1" x14ac:dyDescent="0.2">
      <c r="A345" s="337" t="s">
        <v>576</v>
      </c>
      <c r="B345" s="334" t="s">
        <v>1994</v>
      </c>
      <c r="C345" s="282">
        <v>51.009787529999997</v>
      </c>
      <c r="D345" s="257">
        <v>33</v>
      </c>
      <c r="E345" s="257">
        <v>11430</v>
      </c>
      <c r="F345" s="257">
        <v>6445</v>
      </c>
      <c r="G345" s="257">
        <v>3000</v>
      </c>
      <c r="H345" s="257">
        <v>2735</v>
      </c>
      <c r="I345" s="257">
        <v>655</v>
      </c>
      <c r="J345" s="257">
        <v>215</v>
      </c>
      <c r="K345" s="257">
        <v>20</v>
      </c>
      <c r="L345" s="257">
        <v>20</v>
      </c>
      <c r="M345" s="257">
        <v>3.8754694980000002</v>
      </c>
      <c r="N345" s="258">
        <v>1</v>
      </c>
    </row>
    <row r="346" spans="1:14" s="145" customFormat="1" x14ac:dyDescent="0.2">
      <c r="A346" s="337" t="s">
        <v>1585</v>
      </c>
      <c r="B346" s="334" t="s">
        <v>1995</v>
      </c>
      <c r="C346" s="282">
        <v>1.3333333329999999</v>
      </c>
      <c r="D346" s="257">
        <v>1</v>
      </c>
      <c r="E346" s="257" t="s">
        <v>1676</v>
      </c>
      <c r="F346" s="257">
        <v>0</v>
      </c>
      <c r="G346" s="257">
        <v>0</v>
      </c>
      <c r="H346" s="257">
        <v>0</v>
      </c>
      <c r="I346" s="257">
        <v>0</v>
      </c>
      <c r="J346" s="257">
        <v>0</v>
      </c>
      <c r="K346" s="257">
        <v>0</v>
      </c>
      <c r="L346" s="257">
        <v>0</v>
      </c>
      <c r="M346" s="257">
        <v>26.723618089999999</v>
      </c>
      <c r="N346" s="258">
        <v>20</v>
      </c>
    </row>
    <row r="347" spans="1:14" s="145" customFormat="1" x14ac:dyDescent="0.2">
      <c r="A347" s="337" t="s">
        <v>390</v>
      </c>
      <c r="B347" s="334" t="s">
        <v>1996</v>
      </c>
      <c r="C347" s="282">
        <v>70.910386709999997</v>
      </c>
      <c r="D347" s="257">
        <v>51</v>
      </c>
      <c r="E347" s="257">
        <v>2060</v>
      </c>
      <c r="F347" s="257">
        <v>2480</v>
      </c>
      <c r="G347" s="257">
        <v>1300</v>
      </c>
      <c r="H347" s="257">
        <v>1680</v>
      </c>
      <c r="I347" s="257">
        <v>450</v>
      </c>
      <c r="J347" s="257">
        <v>95</v>
      </c>
      <c r="K347" s="257" t="s">
        <v>1676</v>
      </c>
      <c r="L347" s="257">
        <v>0</v>
      </c>
      <c r="M347" s="257">
        <v>3.561389117</v>
      </c>
      <c r="N347" s="258">
        <v>1</v>
      </c>
    </row>
    <row r="348" spans="1:14" s="145" customFormat="1" x14ac:dyDescent="0.2">
      <c r="A348" s="337" t="s">
        <v>422</v>
      </c>
      <c r="B348" s="334" t="s">
        <v>1997</v>
      </c>
      <c r="C348" s="282">
        <v>39.784352040000002</v>
      </c>
      <c r="D348" s="257">
        <v>24</v>
      </c>
      <c r="E348" s="257">
        <v>59905</v>
      </c>
      <c r="F348" s="257">
        <v>21425</v>
      </c>
      <c r="G348" s="257">
        <v>9050</v>
      </c>
      <c r="H348" s="257">
        <v>9935</v>
      </c>
      <c r="I348" s="257">
        <v>1620</v>
      </c>
      <c r="J348" s="257">
        <v>325</v>
      </c>
      <c r="K348" s="257">
        <v>75</v>
      </c>
      <c r="L348" s="257">
        <v>15</v>
      </c>
      <c r="M348" s="257">
        <v>4.5914761899999998</v>
      </c>
      <c r="N348" s="258">
        <v>1</v>
      </c>
    </row>
    <row r="349" spans="1:14" s="145" customFormat="1" x14ac:dyDescent="0.2">
      <c r="A349" s="337" t="s">
        <v>1531</v>
      </c>
      <c r="B349" s="334" t="s">
        <v>1998</v>
      </c>
      <c r="C349" s="282">
        <v>0</v>
      </c>
      <c r="D349" s="257">
        <v>0</v>
      </c>
      <c r="E349" s="257">
        <v>0</v>
      </c>
      <c r="F349" s="257">
        <v>0</v>
      </c>
      <c r="G349" s="257">
        <v>0</v>
      </c>
      <c r="H349" s="257">
        <v>0</v>
      </c>
      <c r="I349" s="257">
        <v>0</v>
      </c>
      <c r="J349" s="257">
        <v>0</v>
      </c>
      <c r="K349" s="257">
        <v>0</v>
      </c>
      <c r="L349" s="257">
        <v>0</v>
      </c>
      <c r="M349" s="257">
        <v>0</v>
      </c>
      <c r="N349" s="258">
        <v>0</v>
      </c>
    </row>
    <row r="350" spans="1:14" s="145" customFormat="1" x14ac:dyDescent="0.2">
      <c r="A350" s="337" t="s">
        <v>1216</v>
      </c>
      <c r="B350" s="334" t="s">
        <v>1999</v>
      </c>
      <c r="C350" s="282">
        <v>92.354604069999993</v>
      </c>
      <c r="D350" s="257">
        <v>67</v>
      </c>
      <c r="E350" s="257">
        <v>1235</v>
      </c>
      <c r="F350" s="257">
        <v>1420</v>
      </c>
      <c r="G350" s="257">
        <v>1510</v>
      </c>
      <c r="H350" s="257">
        <v>1420</v>
      </c>
      <c r="I350" s="257">
        <v>255</v>
      </c>
      <c r="J350" s="257">
        <v>75</v>
      </c>
      <c r="K350" s="257">
        <v>70</v>
      </c>
      <c r="L350" s="257">
        <v>70</v>
      </c>
      <c r="M350" s="257">
        <v>3.3741457860000001</v>
      </c>
      <c r="N350" s="258">
        <v>2</v>
      </c>
    </row>
    <row r="351" spans="1:14" s="145" customFormat="1" x14ac:dyDescent="0.2">
      <c r="A351" s="337" t="s">
        <v>436</v>
      </c>
      <c r="B351" s="334" t="s">
        <v>2000</v>
      </c>
      <c r="C351" s="282">
        <v>44.820139580000003</v>
      </c>
      <c r="D351" s="257">
        <v>27</v>
      </c>
      <c r="E351" s="257">
        <v>18045</v>
      </c>
      <c r="F351" s="257">
        <v>7195</v>
      </c>
      <c r="G351" s="257">
        <v>3330</v>
      </c>
      <c r="H351" s="257">
        <v>3930</v>
      </c>
      <c r="I351" s="257">
        <v>730</v>
      </c>
      <c r="J351" s="257">
        <v>85</v>
      </c>
      <c r="K351" s="257">
        <v>60</v>
      </c>
      <c r="L351" s="257">
        <v>10</v>
      </c>
      <c r="M351" s="257">
        <v>3.6345991419999999</v>
      </c>
      <c r="N351" s="258">
        <v>1</v>
      </c>
    </row>
    <row r="352" spans="1:14" s="145" customFormat="1" x14ac:dyDescent="0.2">
      <c r="A352" s="337" t="s">
        <v>253</v>
      </c>
      <c r="B352" s="334" t="s">
        <v>2001</v>
      </c>
      <c r="C352" s="282">
        <v>62.518905359999998</v>
      </c>
      <c r="D352" s="257">
        <v>34</v>
      </c>
      <c r="E352" s="257">
        <v>19215</v>
      </c>
      <c r="F352" s="257">
        <v>10620</v>
      </c>
      <c r="G352" s="257">
        <v>3460</v>
      </c>
      <c r="H352" s="257">
        <v>5400</v>
      </c>
      <c r="I352" s="257">
        <v>1565</v>
      </c>
      <c r="J352" s="257">
        <v>415</v>
      </c>
      <c r="K352" s="257">
        <v>155</v>
      </c>
      <c r="L352" s="257">
        <v>235</v>
      </c>
      <c r="M352" s="257">
        <v>3.7699193929999999</v>
      </c>
      <c r="N352" s="258">
        <v>1</v>
      </c>
    </row>
    <row r="353" spans="1:14" s="145" customFormat="1" x14ac:dyDescent="0.2">
      <c r="A353" s="337" t="s">
        <v>596</v>
      </c>
      <c r="B353" s="334" t="s">
        <v>2002</v>
      </c>
      <c r="C353" s="282">
        <v>0</v>
      </c>
      <c r="D353" s="257">
        <v>0</v>
      </c>
      <c r="E353" s="257">
        <v>0</v>
      </c>
      <c r="F353" s="257">
        <v>0</v>
      </c>
      <c r="G353" s="257">
        <v>0</v>
      </c>
      <c r="H353" s="257">
        <v>0</v>
      </c>
      <c r="I353" s="257">
        <v>0</v>
      </c>
      <c r="J353" s="257">
        <v>0</v>
      </c>
      <c r="K353" s="257">
        <v>0</v>
      </c>
      <c r="L353" s="257">
        <v>0</v>
      </c>
      <c r="M353" s="257">
        <v>15.26318511</v>
      </c>
      <c r="N353" s="258">
        <v>12</v>
      </c>
    </row>
    <row r="354" spans="1:14" s="145" customFormat="1" x14ac:dyDescent="0.2">
      <c r="A354" s="337" t="s">
        <v>1532</v>
      </c>
      <c r="B354" s="334" t="s">
        <v>2003</v>
      </c>
      <c r="C354" s="282">
        <v>0</v>
      </c>
      <c r="D354" s="257">
        <v>0</v>
      </c>
      <c r="E354" s="257">
        <v>0</v>
      </c>
      <c r="F354" s="257">
        <v>0</v>
      </c>
      <c r="G354" s="257">
        <v>0</v>
      </c>
      <c r="H354" s="257">
        <v>0</v>
      </c>
      <c r="I354" s="257">
        <v>0</v>
      </c>
      <c r="J354" s="257">
        <v>0</v>
      </c>
      <c r="K354" s="257">
        <v>0</v>
      </c>
      <c r="L354" s="257">
        <v>0</v>
      </c>
      <c r="M354" s="257">
        <v>0</v>
      </c>
      <c r="N354" s="258">
        <v>0</v>
      </c>
    </row>
    <row r="355" spans="1:14" s="145" customFormat="1" x14ac:dyDescent="0.2">
      <c r="A355" s="337" t="s">
        <v>608</v>
      </c>
      <c r="B355" s="334" t="s">
        <v>2004</v>
      </c>
      <c r="C355" s="282">
        <v>0</v>
      </c>
      <c r="D355" s="257">
        <v>0</v>
      </c>
      <c r="E355" s="257">
        <v>0</v>
      </c>
      <c r="F355" s="257">
        <v>0</v>
      </c>
      <c r="G355" s="257">
        <v>0</v>
      </c>
      <c r="H355" s="257">
        <v>0</v>
      </c>
      <c r="I355" s="257">
        <v>0</v>
      </c>
      <c r="J355" s="257">
        <v>0</v>
      </c>
      <c r="K355" s="257">
        <v>0</v>
      </c>
      <c r="L355" s="257">
        <v>0</v>
      </c>
      <c r="M355" s="257">
        <v>0</v>
      </c>
      <c r="N355" s="258">
        <v>0</v>
      </c>
    </row>
    <row r="356" spans="1:14" s="145" customFormat="1" x14ac:dyDescent="0.2">
      <c r="A356" s="337" t="s">
        <v>418</v>
      </c>
      <c r="B356" s="334" t="s">
        <v>2005</v>
      </c>
      <c r="C356" s="282">
        <v>62.325000000000003</v>
      </c>
      <c r="D356" s="257">
        <v>49</v>
      </c>
      <c r="E356" s="257">
        <v>40</v>
      </c>
      <c r="F356" s="257">
        <v>60</v>
      </c>
      <c r="G356" s="257">
        <v>25</v>
      </c>
      <c r="H356" s="257">
        <v>25</v>
      </c>
      <c r="I356" s="257" t="s">
        <v>1676</v>
      </c>
      <c r="J356" s="257" t="s">
        <v>1676</v>
      </c>
      <c r="K356" s="257">
        <v>0</v>
      </c>
      <c r="L356" s="257">
        <v>0</v>
      </c>
      <c r="M356" s="257">
        <v>34.025494899999998</v>
      </c>
      <c r="N356" s="258">
        <v>20</v>
      </c>
    </row>
    <row r="357" spans="1:14" s="145" customFormat="1" x14ac:dyDescent="0.2">
      <c r="A357" s="337" t="s">
        <v>788</v>
      </c>
      <c r="B357" s="334" t="s">
        <v>2006</v>
      </c>
      <c r="C357" s="282">
        <v>47.533645409999998</v>
      </c>
      <c r="D357" s="257">
        <v>37</v>
      </c>
      <c r="E357" s="257">
        <v>680</v>
      </c>
      <c r="F357" s="257">
        <v>545</v>
      </c>
      <c r="G357" s="257">
        <v>300</v>
      </c>
      <c r="H357" s="257">
        <v>160</v>
      </c>
      <c r="I357" s="257">
        <v>20</v>
      </c>
      <c r="J357" s="257" t="s">
        <v>1676</v>
      </c>
      <c r="K357" s="257" t="s">
        <v>1676</v>
      </c>
      <c r="L357" s="257">
        <v>0</v>
      </c>
      <c r="M357" s="257">
        <v>3.3333333330000001</v>
      </c>
      <c r="N357" s="258">
        <v>2</v>
      </c>
    </row>
    <row r="358" spans="1:14" s="145" customFormat="1" x14ac:dyDescent="0.2">
      <c r="A358" s="337" t="s">
        <v>1330</v>
      </c>
      <c r="B358" s="334" t="s">
        <v>2007</v>
      </c>
      <c r="C358" s="282">
        <v>5.8034188029999996</v>
      </c>
      <c r="D358" s="257">
        <v>4</v>
      </c>
      <c r="E358" s="257">
        <v>115</v>
      </c>
      <c r="F358" s="257" t="s">
        <v>1676</v>
      </c>
      <c r="G358" s="257" t="s">
        <v>1676</v>
      </c>
      <c r="H358" s="257">
        <v>0</v>
      </c>
      <c r="I358" s="257">
        <v>0</v>
      </c>
      <c r="J358" s="257">
        <v>0</v>
      </c>
      <c r="K358" s="257">
        <v>0</v>
      </c>
      <c r="L358" s="257">
        <v>0</v>
      </c>
      <c r="M358" s="257">
        <v>13.14035088</v>
      </c>
      <c r="N358" s="258">
        <v>12</v>
      </c>
    </row>
    <row r="359" spans="1:14" s="145" customFormat="1" x14ac:dyDescent="0.2">
      <c r="A359" s="337" t="s">
        <v>207</v>
      </c>
      <c r="B359" s="334" t="s">
        <v>2008</v>
      </c>
      <c r="C359" s="282">
        <v>66.048715959999996</v>
      </c>
      <c r="D359" s="257">
        <v>33</v>
      </c>
      <c r="E359" s="257">
        <v>22670</v>
      </c>
      <c r="F359" s="257">
        <v>7535</v>
      </c>
      <c r="G359" s="257">
        <v>5235</v>
      </c>
      <c r="H359" s="257">
        <v>8160</v>
      </c>
      <c r="I359" s="257">
        <v>2880</v>
      </c>
      <c r="J359" s="257">
        <v>960</v>
      </c>
      <c r="K359" s="257">
        <v>90</v>
      </c>
      <c r="L359" s="257">
        <v>90</v>
      </c>
      <c r="M359" s="257">
        <v>4.0131218610000001</v>
      </c>
      <c r="N359" s="258">
        <v>1</v>
      </c>
    </row>
    <row r="360" spans="1:14" s="145" customFormat="1" x14ac:dyDescent="0.2">
      <c r="A360" s="337" t="s">
        <v>1644</v>
      </c>
      <c r="B360" s="334" t="s">
        <v>2009</v>
      </c>
      <c r="C360" s="282">
        <v>61.701510059999997</v>
      </c>
      <c r="D360" s="257">
        <v>39</v>
      </c>
      <c r="E360" s="257">
        <v>20175</v>
      </c>
      <c r="F360" s="257">
        <v>12790</v>
      </c>
      <c r="G360" s="257">
        <v>6650</v>
      </c>
      <c r="H360" s="257">
        <v>8165</v>
      </c>
      <c r="I360" s="257">
        <v>1820</v>
      </c>
      <c r="J360" s="257">
        <v>300</v>
      </c>
      <c r="K360" s="257">
        <v>150</v>
      </c>
      <c r="L360" s="257">
        <v>210</v>
      </c>
      <c r="M360" s="257">
        <v>4.3512034460000004</v>
      </c>
      <c r="N360" s="258">
        <v>1</v>
      </c>
    </row>
    <row r="361" spans="1:14" s="145" customFormat="1" x14ac:dyDescent="0.2">
      <c r="A361" s="337" t="s">
        <v>429</v>
      </c>
      <c r="B361" s="334" t="s">
        <v>2010</v>
      </c>
      <c r="C361" s="282">
        <v>48.861499000000002</v>
      </c>
      <c r="D361" s="257">
        <v>36</v>
      </c>
      <c r="E361" s="257">
        <v>8985</v>
      </c>
      <c r="F361" s="257">
        <v>5665</v>
      </c>
      <c r="G361" s="257">
        <v>3095</v>
      </c>
      <c r="H361" s="257">
        <v>3110</v>
      </c>
      <c r="I361" s="257">
        <v>180</v>
      </c>
      <c r="J361" s="257">
        <v>15</v>
      </c>
      <c r="K361" s="257" t="s">
        <v>1676</v>
      </c>
      <c r="L361" s="257" t="s">
        <v>1676</v>
      </c>
      <c r="M361" s="257">
        <v>4.5829100379999996</v>
      </c>
      <c r="N361" s="258">
        <v>2</v>
      </c>
    </row>
    <row r="362" spans="1:14" s="145" customFormat="1" x14ac:dyDescent="0.2">
      <c r="A362" s="337" t="s">
        <v>187</v>
      </c>
      <c r="B362" s="334" t="s">
        <v>2011</v>
      </c>
      <c r="C362" s="282">
        <v>2</v>
      </c>
      <c r="D362" s="257">
        <v>1</v>
      </c>
      <c r="E362" s="257" t="s">
        <v>1676</v>
      </c>
      <c r="F362" s="257">
        <v>0</v>
      </c>
      <c r="G362" s="257">
        <v>0</v>
      </c>
      <c r="H362" s="257">
        <v>0</v>
      </c>
      <c r="I362" s="257">
        <v>0</v>
      </c>
      <c r="J362" s="257">
        <v>0</v>
      </c>
      <c r="K362" s="257">
        <v>0</v>
      </c>
      <c r="L362" s="257">
        <v>0</v>
      </c>
      <c r="M362" s="257">
        <v>90.892490120000005</v>
      </c>
      <c r="N362" s="258">
        <v>38</v>
      </c>
    </row>
    <row r="363" spans="1:14" s="157" customFormat="1" x14ac:dyDescent="0.2">
      <c r="A363" s="337" t="s">
        <v>242</v>
      </c>
      <c r="B363" s="334" t="s">
        <v>2012</v>
      </c>
      <c r="C363" s="282">
        <v>0</v>
      </c>
      <c r="D363" s="257">
        <v>0</v>
      </c>
      <c r="E363" s="257">
        <v>0</v>
      </c>
      <c r="F363" s="257">
        <v>0</v>
      </c>
      <c r="G363" s="257">
        <v>0</v>
      </c>
      <c r="H363" s="257">
        <v>0</v>
      </c>
      <c r="I363" s="257">
        <v>0</v>
      </c>
      <c r="J363" s="257">
        <v>0</v>
      </c>
      <c r="K363" s="257">
        <v>0</v>
      </c>
      <c r="L363" s="257">
        <v>0</v>
      </c>
      <c r="M363" s="257">
        <v>76.296597989999995</v>
      </c>
      <c r="N363" s="258">
        <v>30</v>
      </c>
    </row>
    <row r="364" spans="1:14" s="145" customFormat="1" x14ac:dyDescent="0.2">
      <c r="A364" s="337" t="s">
        <v>47</v>
      </c>
      <c r="B364" s="334" t="s">
        <v>2013</v>
      </c>
      <c r="C364" s="282">
        <v>45.151577549999999</v>
      </c>
      <c r="D364" s="257">
        <v>35</v>
      </c>
      <c r="E364" s="257">
        <v>5360</v>
      </c>
      <c r="F364" s="257">
        <v>4940</v>
      </c>
      <c r="G364" s="257">
        <v>2010</v>
      </c>
      <c r="H364" s="257">
        <v>1165</v>
      </c>
      <c r="I364" s="257">
        <v>100</v>
      </c>
      <c r="J364" s="257">
        <v>15</v>
      </c>
      <c r="K364" s="257" t="s">
        <v>1676</v>
      </c>
      <c r="L364" s="257" t="s">
        <v>1676</v>
      </c>
      <c r="M364" s="257">
        <v>1.7269303199999999</v>
      </c>
      <c r="N364" s="258">
        <v>2</v>
      </c>
    </row>
    <row r="365" spans="1:14" s="145" customFormat="1" x14ac:dyDescent="0.2">
      <c r="A365" s="337" t="s">
        <v>368</v>
      </c>
      <c r="B365" s="334" t="s">
        <v>2014</v>
      </c>
      <c r="C365" s="282">
        <v>79.749785220000007</v>
      </c>
      <c r="D365" s="257">
        <v>43</v>
      </c>
      <c r="E365" s="257">
        <v>11575</v>
      </c>
      <c r="F365" s="257">
        <v>5465</v>
      </c>
      <c r="G365" s="257">
        <v>2875</v>
      </c>
      <c r="H365" s="257">
        <v>5140</v>
      </c>
      <c r="I365" s="257">
        <v>2420</v>
      </c>
      <c r="J365" s="257">
        <v>1420</v>
      </c>
      <c r="K365" s="257">
        <v>200</v>
      </c>
      <c r="L365" s="257" t="s">
        <v>1676</v>
      </c>
      <c r="M365" s="257">
        <v>3.5816213210000001</v>
      </c>
      <c r="N365" s="258">
        <v>1</v>
      </c>
    </row>
    <row r="366" spans="1:14" s="145" customFormat="1" x14ac:dyDescent="0.2">
      <c r="A366" s="337" t="s">
        <v>217</v>
      </c>
      <c r="B366" s="334" t="s">
        <v>2015</v>
      </c>
      <c r="C366" s="282">
        <v>41.599690879999997</v>
      </c>
      <c r="D366" s="257">
        <v>28</v>
      </c>
      <c r="E366" s="257">
        <v>1065</v>
      </c>
      <c r="F366" s="257">
        <v>755</v>
      </c>
      <c r="G366" s="257">
        <v>0</v>
      </c>
      <c r="H366" s="257">
        <v>10</v>
      </c>
      <c r="I366" s="257">
        <v>15</v>
      </c>
      <c r="J366" s="257">
        <v>90</v>
      </c>
      <c r="K366" s="257" t="s">
        <v>1676</v>
      </c>
      <c r="L366" s="257">
        <v>0</v>
      </c>
      <c r="M366" s="257">
        <v>34.72933252</v>
      </c>
      <c r="N366" s="258">
        <v>13</v>
      </c>
    </row>
    <row r="367" spans="1:14" s="145" customFormat="1" x14ac:dyDescent="0.2">
      <c r="A367" s="337" t="s">
        <v>216</v>
      </c>
      <c r="B367" s="334" t="s">
        <v>2016</v>
      </c>
      <c r="C367" s="282">
        <v>49.965995919999997</v>
      </c>
      <c r="D367" s="257">
        <v>26</v>
      </c>
      <c r="E367" s="257">
        <v>8570</v>
      </c>
      <c r="F367" s="257">
        <v>3485</v>
      </c>
      <c r="G367" s="257">
        <v>1360</v>
      </c>
      <c r="H367" s="257">
        <v>1685</v>
      </c>
      <c r="I367" s="257">
        <v>375</v>
      </c>
      <c r="J367" s="257">
        <v>90</v>
      </c>
      <c r="K367" s="257">
        <v>50</v>
      </c>
      <c r="L367" s="257">
        <v>90</v>
      </c>
      <c r="M367" s="257">
        <v>3.9136054759999999</v>
      </c>
      <c r="N367" s="258">
        <v>1</v>
      </c>
    </row>
    <row r="368" spans="1:14" s="145" customFormat="1" x14ac:dyDescent="0.2">
      <c r="A368" s="337" t="s">
        <v>1382</v>
      </c>
      <c r="B368" s="334" t="s">
        <v>2017</v>
      </c>
      <c r="C368" s="282">
        <v>18.728697360000002</v>
      </c>
      <c r="D368" s="257">
        <v>14</v>
      </c>
      <c r="E368" s="257">
        <v>875</v>
      </c>
      <c r="F368" s="257">
        <v>95</v>
      </c>
      <c r="G368" s="257">
        <v>40</v>
      </c>
      <c r="H368" s="257">
        <v>15</v>
      </c>
      <c r="I368" s="257">
        <v>0</v>
      </c>
      <c r="J368" s="257">
        <v>0</v>
      </c>
      <c r="K368" s="257">
        <v>0</v>
      </c>
      <c r="L368" s="257">
        <v>0</v>
      </c>
      <c r="M368" s="257">
        <v>0</v>
      </c>
      <c r="N368" s="258">
        <v>0</v>
      </c>
    </row>
    <row r="369" spans="1:14" s="145" customFormat="1" x14ac:dyDescent="0.2">
      <c r="A369" s="337" t="s">
        <v>1594</v>
      </c>
      <c r="B369" s="334" t="s">
        <v>2018</v>
      </c>
      <c r="C369" s="282">
        <v>25.41507077</v>
      </c>
      <c r="D369" s="257">
        <v>10</v>
      </c>
      <c r="E369" s="257">
        <v>1870</v>
      </c>
      <c r="F369" s="257">
        <v>280</v>
      </c>
      <c r="G369" s="257">
        <v>120</v>
      </c>
      <c r="H369" s="257">
        <v>100</v>
      </c>
      <c r="I369" s="257">
        <v>10</v>
      </c>
      <c r="J369" s="257" t="s">
        <v>1676</v>
      </c>
      <c r="K369" s="257">
        <v>10</v>
      </c>
      <c r="L369" s="257" t="s">
        <v>1676</v>
      </c>
      <c r="M369" s="257">
        <v>0</v>
      </c>
      <c r="N369" s="258">
        <v>0</v>
      </c>
    </row>
    <row r="370" spans="1:14" s="145" customFormat="1" x14ac:dyDescent="0.2">
      <c r="A370" s="337" t="s">
        <v>1381</v>
      </c>
      <c r="B370" s="334" t="s">
        <v>2019</v>
      </c>
      <c r="C370" s="282">
        <v>21.61402232</v>
      </c>
      <c r="D370" s="257">
        <v>13</v>
      </c>
      <c r="E370" s="257">
        <v>3135</v>
      </c>
      <c r="F370" s="257">
        <v>750</v>
      </c>
      <c r="G370" s="257">
        <v>165</v>
      </c>
      <c r="H370" s="257">
        <v>70</v>
      </c>
      <c r="I370" s="257" t="s">
        <v>1676</v>
      </c>
      <c r="J370" s="257">
        <v>0</v>
      </c>
      <c r="K370" s="257">
        <v>0</v>
      </c>
      <c r="L370" s="257">
        <v>0</v>
      </c>
      <c r="M370" s="257">
        <v>0</v>
      </c>
      <c r="N370" s="258">
        <v>0</v>
      </c>
    </row>
    <row r="371" spans="1:14" s="145" customFormat="1" x14ac:dyDescent="0.2">
      <c r="A371" s="337" t="s">
        <v>1592</v>
      </c>
      <c r="B371" s="334" t="s">
        <v>2020</v>
      </c>
      <c r="C371" s="282">
        <v>26.268131530000002</v>
      </c>
      <c r="D371" s="257">
        <v>20</v>
      </c>
      <c r="E371" s="257">
        <v>4515</v>
      </c>
      <c r="F371" s="257">
        <v>1500</v>
      </c>
      <c r="G371" s="257">
        <v>315</v>
      </c>
      <c r="H371" s="257">
        <v>160</v>
      </c>
      <c r="I371" s="257">
        <v>15</v>
      </c>
      <c r="J371" s="257" t="s">
        <v>1676</v>
      </c>
      <c r="K371" s="257">
        <v>0</v>
      </c>
      <c r="L371" s="257">
        <v>0</v>
      </c>
      <c r="M371" s="257">
        <v>0</v>
      </c>
      <c r="N371" s="258">
        <v>0</v>
      </c>
    </row>
    <row r="372" spans="1:14" s="157" customFormat="1" x14ac:dyDescent="0.2">
      <c r="A372" s="337" t="s">
        <v>1536</v>
      </c>
      <c r="B372" s="334" t="s">
        <v>2021</v>
      </c>
      <c r="C372" s="282">
        <v>20.806938639999998</v>
      </c>
      <c r="D372" s="257">
        <v>15</v>
      </c>
      <c r="E372" s="257">
        <v>5190</v>
      </c>
      <c r="F372" s="257">
        <v>690</v>
      </c>
      <c r="G372" s="257">
        <v>185</v>
      </c>
      <c r="H372" s="257">
        <v>150</v>
      </c>
      <c r="I372" s="257">
        <v>10</v>
      </c>
      <c r="J372" s="257" t="s">
        <v>1676</v>
      </c>
      <c r="K372" s="257">
        <v>0</v>
      </c>
      <c r="L372" s="257">
        <v>0</v>
      </c>
      <c r="M372" s="257">
        <v>49</v>
      </c>
      <c r="N372" s="258">
        <v>49</v>
      </c>
    </row>
    <row r="373" spans="1:14" s="145" customFormat="1" x14ac:dyDescent="0.2">
      <c r="A373" s="337" t="s">
        <v>584</v>
      </c>
      <c r="B373" s="334" t="s">
        <v>2022</v>
      </c>
      <c r="C373" s="282">
        <v>24.391665249999999</v>
      </c>
      <c r="D373" s="257">
        <v>10</v>
      </c>
      <c r="E373" s="257">
        <v>5010</v>
      </c>
      <c r="F373" s="257">
        <v>510</v>
      </c>
      <c r="G373" s="257">
        <v>175</v>
      </c>
      <c r="H373" s="257">
        <v>90</v>
      </c>
      <c r="I373" s="257">
        <v>25</v>
      </c>
      <c r="J373" s="257">
        <v>25</v>
      </c>
      <c r="K373" s="257">
        <v>45</v>
      </c>
      <c r="L373" s="257">
        <v>20</v>
      </c>
      <c r="M373" s="257">
        <v>0</v>
      </c>
      <c r="N373" s="258">
        <v>0</v>
      </c>
    </row>
    <row r="374" spans="1:14" s="145" customFormat="1" x14ac:dyDescent="0.2">
      <c r="A374" s="337" t="s">
        <v>1537</v>
      </c>
      <c r="B374" s="334" t="s">
        <v>2023</v>
      </c>
      <c r="C374" s="282">
        <v>19.174668230000002</v>
      </c>
      <c r="D374" s="257">
        <v>11</v>
      </c>
      <c r="E374" s="257">
        <v>4195</v>
      </c>
      <c r="F374" s="257">
        <v>610</v>
      </c>
      <c r="G374" s="257">
        <v>215</v>
      </c>
      <c r="H374" s="257">
        <v>95</v>
      </c>
      <c r="I374" s="257" t="s">
        <v>1676</v>
      </c>
      <c r="J374" s="257" t="s">
        <v>1676</v>
      </c>
      <c r="K374" s="257" t="s">
        <v>1676</v>
      </c>
      <c r="L374" s="257">
        <v>0</v>
      </c>
      <c r="M374" s="257">
        <v>0</v>
      </c>
      <c r="N374" s="258">
        <v>0</v>
      </c>
    </row>
    <row r="375" spans="1:14" s="145" customFormat="1" x14ac:dyDescent="0.2">
      <c r="A375" s="337" t="s">
        <v>1619</v>
      </c>
      <c r="B375" s="334" t="s">
        <v>2024</v>
      </c>
      <c r="C375" s="282">
        <v>15.24923077</v>
      </c>
      <c r="D375" s="257">
        <v>12</v>
      </c>
      <c r="E375" s="257">
        <v>285</v>
      </c>
      <c r="F375" s="257">
        <v>35</v>
      </c>
      <c r="G375" s="257" t="s">
        <v>1676</v>
      </c>
      <c r="H375" s="257">
        <v>0</v>
      </c>
      <c r="I375" s="257">
        <v>0</v>
      </c>
      <c r="J375" s="257">
        <v>0</v>
      </c>
      <c r="K375" s="257">
        <v>0</v>
      </c>
      <c r="L375" s="257">
        <v>0</v>
      </c>
      <c r="M375" s="257">
        <v>0</v>
      </c>
      <c r="N375" s="258">
        <v>0</v>
      </c>
    </row>
    <row r="376" spans="1:14" s="145" customFormat="1" x14ac:dyDescent="0.2">
      <c r="A376" s="337" t="s">
        <v>1616</v>
      </c>
      <c r="B376" s="334" t="s">
        <v>2025</v>
      </c>
      <c r="C376" s="282">
        <v>15.11052907</v>
      </c>
      <c r="D376" s="257">
        <v>9</v>
      </c>
      <c r="E376" s="257">
        <v>1625</v>
      </c>
      <c r="F376" s="257">
        <v>235</v>
      </c>
      <c r="G376" s="257">
        <v>40</v>
      </c>
      <c r="H376" s="257">
        <v>15</v>
      </c>
      <c r="I376" s="257">
        <v>0</v>
      </c>
      <c r="J376" s="257">
        <v>0</v>
      </c>
      <c r="K376" s="257">
        <v>0</v>
      </c>
      <c r="L376" s="257">
        <v>0</v>
      </c>
      <c r="M376" s="257">
        <v>0</v>
      </c>
      <c r="N376" s="258">
        <v>0</v>
      </c>
    </row>
    <row r="377" spans="1:14" s="145" customFormat="1" x14ac:dyDescent="0.2">
      <c r="A377" s="337" t="s">
        <v>1593</v>
      </c>
      <c r="B377" s="334" t="s">
        <v>2026</v>
      </c>
      <c r="C377" s="282">
        <v>19.151394419999999</v>
      </c>
      <c r="D377" s="257">
        <v>13</v>
      </c>
      <c r="E377" s="257">
        <v>1660</v>
      </c>
      <c r="F377" s="257">
        <v>240</v>
      </c>
      <c r="G377" s="257">
        <v>70</v>
      </c>
      <c r="H377" s="257">
        <v>35</v>
      </c>
      <c r="I377" s="257" t="s">
        <v>1676</v>
      </c>
      <c r="J377" s="257">
        <v>0</v>
      </c>
      <c r="K377" s="257">
        <v>0</v>
      </c>
      <c r="L377" s="257">
        <v>0</v>
      </c>
      <c r="M377" s="257">
        <v>0</v>
      </c>
      <c r="N377" s="258">
        <v>0</v>
      </c>
    </row>
    <row r="378" spans="1:14" s="145" customFormat="1" x14ac:dyDescent="0.2">
      <c r="A378" s="337" t="s">
        <v>1384</v>
      </c>
      <c r="B378" s="334" t="s">
        <v>2027</v>
      </c>
      <c r="C378" s="282">
        <v>14.361550230000001</v>
      </c>
      <c r="D378" s="257">
        <v>8</v>
      </c>
      <c r="E378" s="257">
        <v>5210</v>
      </c>
      <c r="F378" s="257">
        <v>420</v>
      </c>
      <c r="G378" s="257">
        <v>165</v>
      </c>
      <c r="H378" s="257">
        <v>80</v>
      </c>
      <c r="I378" s="257">
        <v>10</v>
      </c>
      <c r="J378" s="257">
        <v>0</v>
      </c>
      <c r="K378" s="257" t="s">
        <v>1676</v>
      </c>
      <c r="L378" s="257">
        <v>0</v>
      </c>
      <c r="M378" s="257">
        <v>0</v>
      </c>
      <c r="N378" s="258">
        <v>0</v>
      </c>
    </row>
    <row r="379" spans="1:14" s="145" customFormat="1" x14ac:dyDescent="0.2">
      <c r="A379" s="337" t="s">
        <v>1618</v>
      </c>
      <c r="B379" s="334" t="s">
        <v>2028</v>
      </c>
      <c r="C379" s="282">
        <v>22.900598800000001</v>
      </c>
      <c r="D379" s="257">
        <v>17</v>
      </c>
      <c r="E379" s="257">
        <v>615</v>
      </c>
      <c r="F379" s="257">
        <v>170</v>
      </c>
      <c r="G379" s="257">
        <v>35</v>
      </c>
      <c r="H379" s="257">
        <v>10</v>
      </c>
      <c r="I379" s="257">
        <v>0</v>
      </c>
      <c r="J379" s="257">
        <v>0</v>
      </c>
      <c r="K379" s="257">
        <v>0</v>
      </c>
      <c r="L379" s="257">
        <v>0</v>
      </c>
      <c r="M379" s="257">
        <v>0</v>
      </c>
      <c r="N379" s="258">
        <v>0</v>
      </c>
    </row>
    <row r="380" spans="1:14" s="145" customFormat="1" x14ac:dyDescent="0.2">
      <c r="A380" s="337" t="s">
        <v>1383</v>
      </c>
      <c r="B380" s="334" t="s">
        <v>2029</v>
      </c>
      <c r="C380" s="282">
        <v>20.521004349999998</v>
      </c>
      <c r="D380" s="257">
        <v>13</v>
      </c>
      <c r="E380" s="257">
        <v>1700</v>
      </c>
      <c r="F380" s="257">
        <v>255</v>
      </c>
      <c r="G380" s="257">
        <v>70</v>
      </c>
      <c r="H380" s="257">
        <v>45</v>
      </c>
      <c r="I380" s="257" t="s">
        <v>1676</v>
      </c>
      <c r="J380" s="257">
        <v>0</v>
      </c>
      <c r="K380" s="257">
        <v>0</v>
      </c>
      <c r="L380" s="257">
        <v>0</v>
      </c>
      <c r="M380" s="257">
        <v>0</v>
      </c>
      <c r="N380" s="258">
        <v>0</v>
      </c>
    </row>
    <row r="381" spans="1:14" s="145" customFormat="1" x14ac:dyDescent="0.2">
      <c r="A381" s="337" t="s">
        <v>1615</v>
      </c>
      <c r="B381" s="334" t="s">
        <v>2030</v>
      </c>
      <c r="C381" s="282">
        <v>24.772369359999999</v>
      </c>
      <c r="D381" s="257">
        <v>16</v>
      </c>
      <c r="E381" s="257">
        <v>1030</v>
      </c>
      <c r="F381" s="257">
        <v>245</v>
      </c>
      <c r="G381" s="257">
        <v>65</v>
      </c>
      <c r="H381" s="257">
        <v>55</v>
      </c>
      <c r="I381" s="257" t="s">
        <v>1676</v>
      </c>
      <c r="J381" s="257">
        <v>0</v>
      </c>
      <c r="K381" s="257">
        <v>0</v>
      </c>
      <c r="L381" s="257" t="s">
        <v>1676</v>
      </c>
      <c r="M381" s="257">
        <v>0</v>
      </c>
      <c r="N381" s="258">
        <v>0</v>
      </c>
    </row>
    <row r="382" spans="1:14" s="157" customFormat="1" x14ac:dyDescent="0.2">
      <c r="A382" s="337" t="s">
        <v>1617</v>
      </c>
      <c r="B382" s="334" t="s">
        <v>2031</v>
      </c>
      <c r="C382" s="282">
        <v>25.23866348</v>
      </c>
      <c r="D382" s="257">
        <v>21</v>
      </c>
      <c r="E382" s="257">
        <v>325</v>
      </c>
      <c r="F382" s="257">
        <v>60</v>
      </c>
      <c r="G382" s="257">
        <v>15</v>
      </c>
      <c r="H382" s="257">
        <v>15</v>
      </c>
      <c r="I382" s="257">
        <v>0</v>
      </c>
      <c r="J382" s="257">
        <v>0</v>
      </c>
      <c r="K382" s="257">
        <v>0</v>
      </c>
      <c r="L382" s="257">
        <v>0</v>
      </c>
      <c r="M382" s="257">
        <v>0</v>
      </c>
      <c r="N382" s="258">
        <v>0</v>
      </c>
    </row>
    <row r="383" spans="1:14" s="145" customFormat="1" x14ac:dyDescent="0.2">
      <c r="A383" s="337" t="s">
        <v>1614</v>
      </c>
      <c r="B383" s="334" t="s">
        <v>2032</v>
      </c>
      <c r="C383" s="282">
        <v>16.46133154</v>
      </c>
      <c r="D383" s="257">
        <v>11</v>
      </c>
      <c r="E383" s="257">
        <v>1315</v>
      </c>
      <c r="F383" s="257">
        <v>120</v>
      </c>
      <c r="G383" s="257">
        <v>25</v>
      </c>
      <c r="H383" s="257">
        <v>20</v>
      </c>
      <c r="I383" s="257">
        <v>0</v>
      </c>
      <c r="J383" s="257" t="s">
        <v>1676</v>
      </c>
      <c r="K383" s="257">
        <v>0</v>
      </c>
      <c r="L383" s="257">
        <v>0</v>
      </c>
      <c r="M383" s="257">
        <v>0</v>
      </c>
      <c r="N383" s="258">
        <v>0</v>
      </c>
    </row>
    <row r="384" spans="1:14" s="145" customFormat="1" x14ac:dyDescent="0.2">
      <c r="A384" s="337" t="s">
        <v>1620</v>
      </c>
      <c r="B384" s="334" t="s">
        <v>2033</v>
      </c>
      <c r="C384" s="282">
        <v>9.7873417719999996</v>
      </c>
      <c r="D384" s="257">
        <v>5</v>
      </c>
      <c r="E384" s="257">
        <v>375</v>
      </c>
      <c r="F384" s="257">
        <v>10</v>
      </c>
      <c r="G384" s="257" t="s">
        <v>1676</v>
      </c>
      <c r="H384" s="257" t="s">
        <v>1676</v>
      </c>
      <c r="I384" s="257">
        <v>0</v>
      </c>
      <c r="J384" s="257">
        <v>0</v>
      </c>
      <c r="K384" s="257">
        <v>0</v>
      </c>
      <c r="L384" s="257">
        <v>0</v>
      </c>
      <c r="M384" s="257">
        <v>0</v>
      </c>
      <c r="N384" s="258">
        <v>0</v>
      </c>
    </row>
    <row r="385" spans="1:14" s="145" customFormat="1" x14ac:dyDescent="0.2">
      <c r="A385" s="337" t="s">
        <v>1380</v>
      </c>
      <c r="B385" s="334" t="s">
        <v>2034</v>
      </c>
      <c r="C385" s="282">
        <v>0</v>
      </c>
      <c r="D385" s="257">
        <v>0</v>
      </c>
      <c r="E385" s="257">
        <v>0</v>
      </c>
      <c r="F385" s="257">
        <v>0</v>
      </c>
      <c r="G385" s="257">
        <v>0</v>
      </c>
      <c r="H385" s="257">
        <v>0</v>
      </c>
      <c r="I385" s="257">
        <v>0</v>
      </c>
      <c r="J385" s="257">
        <v>0</v>
      </c>
      <c r="K385" s="257">
        <v>0</v>
      </c>
      <c r="L385" s="257">
        <v>0</v>
      </c>
      <c r="M385" s="257">
        <v>0</v>
      </c>
      <c r="N385" s="258">
        <v>0</v>
      </c>
    </row>
    <row r="386" spans="1:14" s="145" customFormat="1" x14ac:dyDescent="0.2">
      <c r="A386" s="337" t="s">
        <v>602</v>
      </c>
      <c r="B386" s="334" t="s">
        <v>2035</v>
      </c>
      <c r="C386" s="282">
        <v>0</v>
      </c>
      <c r="D386" s="257">
        <v>0</v>
      </c>
      <c r="E386" s="257">
        <v>0</v>
      </c>
      <c r="F386" s="257">
        <v>0</v>
      </c>
      <c r="G386" s="257">
        <v>0</v>
      </c>
      <c r="H386" s="257">
        <v>0</v>
      </c>
      <c r="I386" s="257">
        <v>0</v>
      </c>
      <c r="J386" s="257">
        <v>0</v>
      </c>
      <c r="K386" s="257">
        <v>0</v>
      </c>
      <c r="L386" s="257">
        <v>0</v>
      </c>
      <c r="M386" s="257">
        <v>0</v>
      </c>
      <c r="N386" s="258">
        <v>0</v>
      </c>
    </row>
    <row r="387" spans="1:14" s="145" customFormat="1" x14ac:dyDescent="0.2">
      <c r="A387" s="337" t="s">
        <v>291</v>
      </c>
      <c r="B387" s="334" t="s">
        <v>2036</v>
      </c>
      <c r="C387" s="282">
        <v>61.120075049999997</v>
      </c>
      <c r="D387" s="257">
        <v>59</v>
      </c>
      <c r="E387" s="257">
        <v>250</v>
      </c>
      <c r="F387" s="257">
        <v>555</v>
      </c>
      <c r="G387" s="257">
        <v>520</v>
      </c>
      <c r="H387" s="257">
        <v>265</v>
      </c>
      <c r="I387" s="257">
        <v>10</v>
      </c>
      <c r="J387" s="257" t="s">
        <v>1676</v>
      </c>
      <c r="K387" s="257">
        <v>0</v>
      </c>
      <c r="L387" s="257">
        <v>0</v>
      </c>
      <c r="M387" s="257">
        <v>1.9669749009999999</v>
      </c>
      <c r="N387" s="258">
        <v>2</v>
      </c>
    </row>
    <row r="388" spans="1:14" s="145" customFormat="1" x14ac:dyDescent="0.2">
      <c r="A388" s="337" t="s">
        <v>286</v>
      </c>
      <c r="B388" s="334" t="s">
        <v>2037</v>
      </c>
      <c r="C388" s="282">
        <v>40.517771879999998</v>
      </c>
      <c r="D388" s="257">
        <v>35</v>
      </c>
      <c r="E388" s="257">
        <v>640</v>
      </c>
      <c r="F388" s="257">
        <v>920</v>
      </c>
      <c r="G388" s="257">
        <v>260</v>
      </c>
      <c r="H388" s="257">
        <v>60</v>
      </c>
      <c r="I388" s="257" t="s">
        <v>1676</v>
      </c>
      <c r="J388" s="257" t="s">
        <v>1676</v>
      </c>
      <c r="K388" s="257">
        <v>0</v>
      </c>
      <c r="L388" s="257">
        <v>0</v>
      </c>
      <c r="M388" s="257">
        <v>2.407360406</v>
      </c>
      <c r="N388" s="258">
        <v>3</v>
      </c>
    </row>
    <row r="389" spans="1:14" s="145" customFormat="1" x14ac:dyDescent="0.2">
      <c r="A389" s="337" t="s">
        <v>294</v>
      </c>
      <c r="B389" s="334" t="s">
        <v>2038</v>
      </c>
      <c r="C389" s="282">
        <v>41.791416310000002</v>
      </c>
      <c r="D389" s="257">
        <v>35</v>
      </c>
      <c r="E389" s="257">
        <v>505</v>
      </c>
      <c r="F389" s="257">
        <v>385</v>
      </c>
      <c r="G389" s="257">
        <v>190</v>
      </c>
      <c r="H389" s="257">
        <v>80</v>
      </c>
      <c r="I389" s="257" t="s">
        <v>1676</v>
      </c>
      <c r="J389" s="257">
        <v>0</v>
      </c>
      <c r="K389" s="257">
        <v>0</v>
      </c>
      <c r="L389" s="257">
        <v>0</v>
      </c>
      <c r="M389" s="257">
        <v>2.247933884</v>
      </c>
      <c r="N389" s="258">
        <v>2</v>
      </c>
    </row>
    <row r="390" spans="1:14" s="145" customFormat="1" x14ac:dyDescent="0.2">
      <c r="A390" s="337" t="s">
        <v>296</v>
      </c>
      <c r="B390" s="334" t="s">
        <v>2039</v>
      </c>
      <c r="C390" s="282">
        <v>33.046174139999998</v>
      </c>
      <c r="D390" s="257">
        <v>28</v>
      </c>
      <c r="E390" s="257">
        <v>400</v>
      </c>
      <c r="F390" s="257">
        <v>275</v>
      </c>
      <c r="G390" s="257">
        <v>60</v>
      </c>
      <c r="H390" s="257">
        <v>15</v>
      </c>
      <c r="I390" s="257" t="s">
        <v>1676</v>
      </c>
      <c r="J390" s="257" t="s">
        <v>1676</v>
      </c>
      <c r="K390" s="257">
        <v>0</v>
      </c>
      <c r="L390" s="257">
        <v>0</v>
      </c>
      <c r="M390" s="257">
        <v>2.5482352939999999</v>
      </c>
      <c r="N390" s="258">
        <v>3</v>
      </c>
    </row>
    <row r="391" spans="1:14" s="145" customFormat="1" x14ac:dyDescent="0.2">
      <c r="A391" s="337" t="s">
        <v>302</v>
      </c>
      <c r="B391" s="334" t="s">
        <v>2040</v>
      </c>
      <c r="C391" s="282">
        <v>52.961016950000001</v>
      </c>
      <c r="D391" s="257">
        <v>47</v>
      </c>
      <c r="E391" s="257">
        <v>770</v>
      </c>
      <c r="F391" s="257">
        <v>1560</v>
      </c>
      <c r="G391" s="257">
        <v>835</v>
      </c>
      <c r="H391" s="257">
        <v>350</v>
      </c>
      <c r="I391" s="257">
        <v>20</v>
      </c>
      <c r="J391" s="257" t="s">
        <v>1676</v>
      </c>
      <c r="K391" s="257">
        <v>0</v>
      </c>
      <c r="L391" s="257">
        <v>0</v>
      </c>
      <c r="M391" s="257">
        <v>2.0493150679999999</v>
      </c>
      <c r="N391" s="258">
        <v>2</v>
      </c>
    </row>
    <row r="392" spans="1:14" s="145" customFormat="1" x14ac:dyDescent="0.2">
      <c r="A392" s="337" t="s">
        <v>312</v>
      </c>
      <c r="B392" s="334" t="s">
        <v>2041</v>
      </c>
      <c r="C392" s="282">
        <v>51.777254900000003</v>
      </c>
      <c r="D392" s="257">
        <v>41</v>
      </c>
      <c r="E392" s="257">
        <v>485</v>
      </c>
      <c r="F392" s="257">
        <v>335</v>
      </c>
      <c r="G392" s="257">
        <v>270</v>
      </c>
      <c r="H392" s="257">
        <v>155</v>
      </c>
      <c r="I392" s="257">
        <v>25</v>
      </c>
      <c r="J392" s="257" t="s">
        <v>1676</v>
      </c>
      <c r="K392" s="257">
        <v>0</v>
      </c>
      <c r="L392" s="257">
        <v>0</v>
      </c>
      <c r="M392" s="257">
        <v>2.3150183150000001</v>
      </c>
      <c r="N392" s="258">
        <v>2</v>
      </c>
    </row>
    <row r="393" spans="1:14" s="145" customFormat="1" x14ac:dyDescent="0.2">
      <c r="A393" s="337" t="s">
        <v>311</v>
      </c>
      <c r="B393" s="334" t="s">
        <v>2042</v>
      </c>
      <c r="C393" s="282">
        <v>44.893831550000002</v>
      </c>
      <c r="D393" s="257">
        <v>37</v>
      </c>
      <c r="E393" s="257">
        <v>660</v>
      </c>
      <c r="F393" s="257">
        <v>575</v>
      </c>
      <c r="G393" s="257">
        <v>300</v>
      </c>
      <c r="H393" s="257">
        <v>130</v>
      </c>
      <c r="I393" s="257">
        <v>15</v>
      </c>
      <c r="J393" s="257" t="s">
        <v>1676</v>
      </c>
      <c r="K393" s="257">
        <v>0</v>
      </c>
      <c r="L393" s="257">
        <v>0</v>
      </c>
      <c r="M393" s="257">
        <v>2.1373390560000001</v>
      </c>
      <c r="N393" s="258">
        <v>2</v>
      </c>
    </row>
    <row r="394" spans="1:14" s="145" customFormat="1" x14ac:dyDescent="0.2">
      <c r="A394" s="337" t="s">
        <v>315</v>
      </c>
      <c r="B394" s="334" t="s">
        <v>2043</v>
      </c>
      <c r="C394" s="282">
        <v>63.074626870000003</v>
      </c>
      <c r="D394" s="257">
        <v>58</v>
      </c>
      <c r="E394" s="257">
        <v>480</v>
      </c>
      <c r="F394" s="257">
        <v>1535</v>
      </c>
      <c r="G394" s="257">
        <v>1270</v>
      </c>
      <c r="H394" s="257">
        <v>545</v>
      </c>
      <c r="I394" s="257">
        <v>50</v>
      </c>
      <c r="J394" s="257">
        <v>10</v>
      </c>
      <c r="K394" s="257">
        <v>0</v>
      </c>
      <c r="L394" s="257">
        <v>0</v>
      </c>
      <c r="M394" s="257">
        <v>1.857923497</v>
      </c>
      <c r="N394" s="258">
        <v>2</v>
      </c>
    </row>
    <row r="395" spans="1:14" s="145" customFormat="1" x14ac:dyDescent="0.2">
      <c r="A395" s="337" t="s">
        <v>314</v>
      </c>
      <c r="B395" s="334" t="s">
        <v>2044</v>
      </c>
      <c r="C395" s="282">
        <v>71.747299780000006</v>
      </c>
      <c r="D395" s="257">
        <v>63</v>
      </c>
      <c r="E395" s="257">
        <v>790</v>
      </c>
      <c r="F395" s="257">
        <v>1490</v>
      </c>
      <c r="G395" s="257">
        <v>1275</v>
      </c>
      <c r="H395" s="257">
        <v>1185</v>
      </c>
      <c r="I395" s="257">
        <v>150</v>
      </c>
      <c r="J395" s="257">
        <v>15</v>
      </c>
      <c r="K395" s="257">
        <v>0</v>
      </c>
      <c r="L395" s="257">
        <v>0</v>
      </c>
      <c r="M395" s="257">
        <v>2.1637362640000002</v>
      </c>
      <c r="N395" s="258">
        <v>2</v>
      </c>
    </row>
    <row r="396" spans="1:14" s="145" customFormat="1" x14ac:dyDescent="0.2">
      <c r="A396" s="337" t="s">
        <v>289</v>
      </c>
      <c r="B396" s="334" t="s">
        <v>2045</v>
      </c>
      <c r="C396" s="282">
        <v>40.339250489999998</v>
      </c>
      <c r="D396" s="257">
        <v>31</v>
      </c>
      <c r="E396" s="257">
        <v>245</v>
      </c>
      <c r="F396" s="257">
        <v>150</v>
      </c>
      <c r="G396" s="257">
        <v>70</v>
      </c>
      <c r="H396" s="257">
        <v>40</v>
      </c>
      <c r="I396" s="257" t="s">
        <v>1676</v>
      </c>
      <c r="J396" s="257">
        <v>0</v>
      </c>
      <c r="K396" s="257">
        <v>0</v>
      </c>
      <c r="L396" s="257">
        <v>0</v>
      </c>
      <c r="M396" s="257">
        <v>2.5714285710000002</v>
      </c>
      <c r="N396" s="258">
        <v>2</v>
      </c>
    </row>
    <row r="397" spans="1:14" s="145" customFormat="1" x14ac:dyDescent="0.2">
      <c r="A397" s="337" t="s">
        <v>295</v>
      </c>
      <c r="B397" s="334" t="s">
        <v>2046</v>
      </c>
      <c r="C397" s="282">
        <v>48.115588549999998</v>
      </c>
      <c r="D397" s="257">
        <v>41</v>
      </c>
      <c r="E397" s="257">
        <v>715</v>
      </c>
      <c r="F397" s="257">
        <v>550</v>
      </c>
      <c r="G397" s="257">
        <v>430</v>
      </c>
      <c r="H397" s="257">
        <v>170</v>
      </c>
      <c r="I397" s="257">
        <v>15</v>
      </c>
      <c r="J397" s="257" t="s">
        <v>1676</v>
      </c>
      <c r="K397" s="257">
        <v>0</v>
      </c>
      <c r="L397" s="257">
        <v>0</v>
      </c>
      <c r="M397" s="257">
        <v>2.3352601160000002</v>
      </c>
      <c r="N397" s="258">
        <v>3</v>
      </c>
    </row>
    <row r="398" spans="1:14" s="145" customFormat="1" x14ac:dyDescent="0.2">
      <c r="A398" s="337" t="s">
        <v>298</v>
      </c>
      <c r="B398" s="334" t="s">
        <v>2047</v>
      </c>
      <c r="C398" s="282">
        <v>41.895652169999998</v>
      </c>
      <c r="D398" s="257">
        <v>35</v>
      </c>
      <c r="E398" s="257">
        <v>505</v>
      </c>
      <c r="F398" s="257">
        <v>335</v>
      </c>
      <c r="G398" s="257">
        <v>240</v>
      </c>
      <c r="H398" s="257">
        <v>65</v>
      </c>
      <c r="I398" s="257" t="s">
        <v>1676</v>
      </c>
      <c r="J398" s="257">
        <v>0</v>
      </c>
      <c r="K398" s="257">
        <v>0</v>
      </c>
      <c r="L398" s="257">
        <v>0</v>
      </c>
      <c r="M398" s="257">
        <v>2.2979942690000001</v>
      </c>
      <c r="N398" s="258">
        <v>2</v>
      </c>
    </row>
    <row r="399" spans="1:14" s="145" customFormat="1" x14ac:dyDescent="0.2">
      <c r="A399" s="337" t="s">
        <v>317</v>
      </c>
      <c r="B399" s="334" t="s">
        <v>2048</v>
      </c>
      <c r="C399" s="282">
        <v>58.139178299999998</v>
      </c>
      <c r="D399" s="257">
        <v>53</v>
      </c>
      <c r="E399" s="257">
        <v>1505</v>
      </c>
      <c r="F399" s="257">
        <v>1350</v>
      </c>
      <c r="G399" s="257">
        <v>1295</v>
      </c>
      <c r="H399" s="257">
        <v>845</v>
      </c>
      <c r="I399" s="257">
        <v>65</v>
      </c>
      <c r="J399" s="257">
        <v>25</v>
      </c>
      <c r="K399" s="257">
        <v>0</v>
      </c>
      <c r="L399" s="257">
        <v>0</v>
      </c>
      <c r="M399" s="257">
        <v>2.2521008400000002</v>
      </c>
      <c r="N399" s="258">
        <v>2</v>
      </c>
    </row>
    <row r="400" spans="1:14" s="145" customFormat="1" x14ac:dyDescent="0.2">
      <c r="A400" s="337" t="s">
        <v>305</v>
      </c>
      <c r="B400" s="334" t="s">
        <v>2049</v>
      </c>
      <c r="C400" s="282">
        <v>55.879525999999998</v>
      </c>
      <c r="D400" s="257">
        <v>54</v>
      </c>
      <c r="E400" s="257">
        <v>780</v>
      </c>
      <c r="F400" s="257">
        <v>950</v>
      </c>
      <c r="G400" s="257">
        <v>855</v>
      </c>
      <c r="H400" s="257">
        <v>435</v>
      </c>
      <c r="I400" s="257">
        <v>15</v>
      </c>
      <c r="J400" s="257" t="s">
        <v>1676</v>
      </c>
      <c r="K400" s="257">
        <v>0</v>
      </c>
      <c r="L400" s="257">
        <v>0</v>
      </c>
      <c r="M400" s="257">
        <v>2.2066115700000002</v>
      </c>
      <c r="N400" s="258">
        <v>2</v>
      </c>
    </row>
    <row r="401" spans="1:14" s="145" customFormat="1" x14ac:dyDescent="0.2">
      <c r="A401" s="337" t="s">
        <v>301</v>
      </c>
      <c r="B401" s="334" t="s">
        <v>2050</v>
      </c>
      <c r="C401" s="282">
        <v>57.551534230000001</v>
      </c>
      <c r="D401" s="257">
        <v>51</v>
      </c>
      <c r="E401" s="257">
        <v>375</v>
      </c>
      <c r="F401" s="257">
        <v>345</v>
      </c>
      <c r="G401" s="257">
        <v>320</v>
      </c>
      <c r="H401" s="257">
        <v>215</v>
      </c>
      <c r="I401" s="257">
        <v>10</v>
      </c>
      <c r="J401" s="257" t="s">
        <v>1676</v>
      </c>
      <c r="K401" s="257">
        <v>0</v>
      </c>
      <c r="L401" s="257">
        <v>0</v>
      </c>
      <c r="M401" s="257">
        <v>2.6706989249999999</v>
      </c>
      <c r="N401" s="258">
        <v>3</v>
      </c>
    </row>
    <row r="402" spans="1:14" s="145" customFormat="1" x14ac:dyDescent="0.2">
      <c r="A402" s="337" t="s">
        <v>300</v>
      </c>
      <c r="B402" s="334" t="s">
        <v>2051</v>
      </c>
      <c r="C402" s="282">
        <v>65.174307959999993</v>
      </c>
      <c r="D402" s="257">
        <v>63</v>
      </c>
      <c r="E402" s="257">
        <v>290</v>
      </c>
      <c r="F402" s="257">
        <v>750</v>
      </c>
      <c r="G402" s="257">
        <v>895</v>
      </c>
      <c r="H402" s="257">
        <v>355</v>
      </c>
      <c r="I402" s="257">
        <v>20</v>
      </c>
      <c r="J402" s="257" t="s">
        <v>1676</v>
      </c>
      <c r="K402" s="257">
        <v>0</v>
      </c>
      <c r="L402" s="257">
        <v>0</v>
      </c>
      <c r="M402" s="257">
        <v>2.4015927189999999</v>
      </c>
      <c r="N402" s="258">
        <v>3</v>
      </c>
    </row>
    <row r="403" spans="1:14" s="145" customFormat="1" x14ac:dyDescent="0.2">
      <c r="A403" s="337" t="s">
        <v>307</v>
      </c>
      <c r="B403" s="334" t="s">
        <v>2052</v>
      </c>
      <c r="C403" s="282">
        <v>55.922335680000003</v>
      </c>
      <c r="D403" s="257">
        <v>48</v>
      </c>
      <c r="E403" s="257">
        <v>2060</v>
      </c>
      <c r="F403" s="257">
        <v>2100</v>
      </c>
      <c r="G403" s="257">
        <v>1525</v>
      </c>
      <c r="H403" s="257">
        <v>1145</v>
      </c>
      <c r="I403" s="257">
        <v>115</v>
      </c>
      <c r="J403" s="257">
        <v>10</v>
      </c>
      <c r="K403" s="257">
        <v>0</v>
      </c>
      <c r="L403" s="257">
        <v>0</v>
      </c>
      <c r="M403" s="257">
        <v>2.1460396039999998</v>
      </c>
      <c r="N403" s="258">
        <v>2</v>
      </c>
    </row>
    <row r="404" spans="1:14" s="145" customFormat="1" x14ac:dyDescent="0.2">
      <c r="A404" s="337" t="s">
        <v>293</v>
      </c>
      <c r="B404" s="334" t="s">
        <v>2053</v>
      </c>
      <c r="C404" s="282">
        <v>58.624505110000001</v>
      </c>
      <c r="D404" s="257">
        <v>49</v>
      </c>
      <c r="E404" s="257">
        <v>1355</v>
      </c>
      <c r="F404" s="257">
        <v>1520</v>
      </c>
      <c r="G404" s="257">
        <v>985</v>
      </c>
      <c r="H404" s="257">
        <v>850</v>
      </c>
      <c r="I404" s="257">
        <v>75</v>
      </c>
      <c r="J404" s="257">
        <v>15</v>
      </c>
      <c r="K404" s="257">
        <v>0</v>
      </c>
      <c r="L404" s="257">
        <v>0</v>
      </c>
      <c r="M404" s="257">
        <v>2.2334494770000002</v>
      </c>
      <c r="N404" s="258">
        <v>2</v>
      </c>
    </row>
    <row r="405" spans="1:14" s="157" customFormat="1" x14ac:dyDescent="0.2">
      <c r="A405" s="337" t="s">
        <v>304</v>
      </c>
      <c r="B405" s="334" t="s">
        <v>2054</v>
      </c>
      <c r="C405" s="282">
        <v>49.186093049999997</v>
      </c>
      <c r="D405" s="257">
        <v>44</v>
      </c>
      <c r="E405" s="257">
        <v>635</v>
      </c>
      <c r="F405" s="257">
        <v>735</v>
      </c>
      <c r="G405" s="257">
        <v>460</v>
      </c>
      <c r="H405" s="257">
        <v>155</v>
      </c>
      <c r="I405" s="257">
        <v>15</v>
      </c>
      <c r="J405" s="257" t="s">
        <v>1676</v>
      </c>
      <c r="K405" s="257">
        <v>0</v>
      </c>
      <c r="L405" s="257">
        <v>0</v>
      </c>
      <c r="M405" s="257">
        <v>2.2114427860000001</v>
      </c>
      <c r="N405" s="258">
        <v>1</v>
      </c>
    </row>
    <row r="406" spans="1:14" s="145" customFormat="1" x14ac:dyDescent="0.2">
      <c r="A406" s="337" t="s">
        <v>316</v>
      </c>
      <c r="B406" s="334" t="s">
        <v>2055</v>
      </c>
      <c r="C406" s="282">
        <v>58.158545449999998</v>
      </c>
      <c r="D406" s="257">
        <v>50</v>
      </c>
      <c r="E406" s="257">
        <v>560</v>
      </c>
      <c r="F406" s="257">
        <v>1100</v>
      </c>
      <c r="G406" s="257">
        <v>645</v>
      </c>
      <c r="H406" s="257">
        <v>410</v>
      </c>
      <c r="I406" s="257">
        <v>35</v>
      </c>
      <c r="J406" s="257" t="s">
        <v>1676</v>
      </c>
      <c r="K406" s="257">
        <v>0</v>
      </c>
      <c r="L406" s="257">
        <v>0</v>
      </c>
      <c r="M406" s="257">
        <v>1.503841932</v>
      </c>
      <c r="N406" s="258">
        <v>1</v>
      </c>
    </row>
    <row r="407" spans="1:14" s="145" customFormat="1" x14ac:dyDescent="0.2">
      <c r="A407" s="337" t="s">
        <v>750</v>
      </c>
      <c r="B407" s="334" t="s">
        <v>2056</v>
      </c>
      <c r="C407" s="282">
        <v>38.466594829999998</v>
      </c>
      <c r="D407" s="257">
        <v>29</v>
      </c>
      <c r="E407" s="257">
        <v>475</v>
      </c>
      <c r="F407" s="257">
        <v>310</v>
      </c>
      <c r="G407" s="257">
        <v>100</v>
      </c>
      <c r="H407" s="257">
        <v>35</v>
      </c>
      <c r="I407" s="257" t="s">
        <v>1676</v>
      </c>
      <c r="J407" s="257" t="s">
        <v>1676</v>
      </c>
      <c r="K407" s="257">
        <v>0</v>
      </c>
      <c r="L407" s="257">
        <v>0</v>
      </c>
      <c r="M407" s="257">
        <v>1.587628866</v>
      </c>
      <c r="N407" s="258">
        <v>1</v>
      </c>
    </row>
    <row r="408" spans="1:14" s="145" customFormat="1" x14ac:dyDescent="0.2">
      <c r="A408" s="337" t="s">
        <v>303</v>
      </c>
      <c r="B408" s="334" t="s">
        <v>2057</v>
      </c>
      <c r="C408" s="282">
        <v>52.84085829</v>
      </c>
      <c r="D408" s="257">
        <v>46</v>
      </c>
      <c r="E408" s="257">
        <v>615</v>
      </c>
      <c r="F408" s="257">
        <v>855</v>
      </c>
      <c r="G408" s="257">
        <v>485</v>
      </c>
      <c r="H408" s="257">
        <v>250</v>
      </c>
      <c r="I408" s="257">
        <v>25</v>
      </c>
      <c r="J408" s="257" t="s">
        <v>1676</v>
      </c>
      <c r="K408" s="257">
        <v>0</v>
      </c>
      <c r="L408" s="257">
        <v>0</v>
      </c>
      <c r="M408" s="257">
        <v>1.739543726</v>
      </c>
      <c r="N408" s="258">
        <v>2</v>
      </c>
    </row>
    <row r="409" spans="1:14" s="145" customFormat="1" x14ac:dyDescent="0.2">
      <c r="A409" s="337" t="s">
        <v>1541</v>
      </c>
      <c r="B409" s="334" t="s">
        <v>2058</v>
      </c>
      <c r="C409" s="282">
        <v>51.686335399999997</v>
      </c>
      <c r="D409" s="257">
        <v>45</v>
      </c>
      <c r="E409" s="257">
        <v>415</v>
      </c>
      <c r="F409" s="257">
        <v>400</v>
      </c>
      <c r="G409" s="257">
        <v>310</v>
      </c>
      <c r="H409" s="257">
        <v>150</v>
      </c>
      <c r="I409" s="257">
        <v>15</v>
      </c>
      <c r="J409" s="257" t="s">
        <v>1676</v>
      </c>
      <c r="K409" s="257">
        <v>0</v>
      </c>
      <c r="L409" s="257">
        <v>0</v>
      </c>
      <c r="M409" s="257">
        <v>2.312849162</v>
      </c>
      <c r="N409" s="258">
        <v>2</v>
      </c>
    </row>
    <row r="410" spans="1:14" s="145" customFormat="1" x14ac:dyDescent="0.2">
      <c r="A410" s="337" t="s">
        <v>299</v>
      </c>
      <c r="B410" s="334" t="s">
        <v>2059</v>
      </c>
      <c r="C410" s="282">
        <v>66.415028399999997</v>
      </c>
      <c r="D410" s="257">
        <v>64</v>
      </c>
      <c r="E410" s="257">
        <v>390</v>
      </c>
      <c r="F410" s="257">
        <v>640</v>
      </c>
      <c r="G410" s="257">
        <v>755</v>
      </c>
      <c r="H410" s="257">
        <v>470</v>
      </c>
      <c r="I410" s="257">
        <v>25</v>
      </c>
      <c r="J410" s="257" t="s">
        <v>1676</v>
      </c>
      <c r="K410" s="257">
        <v>0</v>
      </c>
      <c r="L410" s="257">
        <v>0</v>
      </c>
      <c r="M410" s="257">
        <v>2.6521739129999999</v>
      </c>
      <c r="N410" s="258">
        <v>3</v>
      </c>
    </row>
    <row r="411" spans="1:14" s="145" customFormat="1" x14ac:dyDescent="0.2">
      <c r="A411" s="337" t="s">
        <v>288</v>
      </c>
      <c r="B411" s="334" t="s">
        <v>2060</v>
      </c>
      <c r="C411" s="282">
        <v>53.422988510000003</v>
      </c>
      <c r="D411" s="257">
        <v>49</v>
      </c>
      <c r="E411" s="257">
        <v>450</v>
      </c>
      <c r="F411" s="257">
        <v>325</v>
      </c>
      <c r="G411" s="257">
        <v>315</v>
      </c>
      <c r="H411" s="257">
        <v>205</v>
      </c>
      <c r="I411" s="257">
        <v>10</v>
      </c>
      <c r="J411" s="257">
        <v>0</v>
      </c>
      <c r="K411" s="257">
        <v>0</v>
      </c>
      <c r="L411" s="257">
        <v>0</v>
      </c>
      <c r="M411" s="257">
        <v>2.8802083330000001</v>
      </c>
      <c r="N411" s="258">
        <v>3</v>
      </c>
    </row>
    <row r="412" spans="1:14" s="145" customFormat="1" x14ac:dyDescent="0.2">
      <c r="A412" s="337" t="s">
        <v>309</v>
      </c>
      <c r="B412" s="334" t="s">
        <v>2061</v>
      </c>
      <c r="C412" s="282">
        <v>46.78212018</v>
      </c>
      <c r="D412" s="257">
        <v>38</v>
      </c>
      <c r="E412" s="257">
        <v>845</v>
      </c>
      <c r="F412" s="257">
        <v>570</v>
      </c>
      <c r="G412" s="257">
        <v>425</v>
      </c>
      <c r="H412" s="257">
        <v>190</v>
      </c>
      <c r="I412" s="257">
        <v>15</v>
      </c>
      <c r="J412" s="257" t="s">
        <v>1676</v>
      </c>
      <c r="K412" s="257">
        <v>0</v>
      </c>
      <c r="L412" s="257">
        <v>0</v>
      </c>
      <c r="M412" s="257">
        <v>2.0327868850000002</v>
      </c>
      <c r="N412" s="258">
        <v>2</v>
      </c>
    </row>
    <row r="413" spans="1:14" s="145" customFormat="1" x14ac:dyDescent="0.2">
      <c r="A413" s="337" t="s">
        <v>285</v>
      </c>
      <c r="B413" s="334" t="s">
        <v>2062</v>
      </c>
      <c r="C413" s="282">
        <v>53.112277020000001</v>
      </c>
      <c r="D413" s="257">
        <v>44</v>
      </c>
      <c r="E413" s="257">
        <v>665</v>
      </c>
      <c r="F413" s="257">
        <v>500</v>
      </c>
      <c r="G413" s="257">
        <v>390</v>
      </c>
      <c r="H413" s="257">
        <v>335</v>
      </c>
      <c r="I413" s="257">
        <v>10</v>
      </c>
      <c r="J413" s="257" t="s">
        <v>1676</v>
      </c>
      <c r="K413" s="257">
        <v>0</v>
      </c>
      <c r="L413" s="257">
        <v>0</v>
      </c>
      <c r="M413" s="257">
        <v>1.9129353229999999</v>
      </c>
      <c r="N413" s="258">
        <v>2</v>
      </c>
    </row>
    <row r="414" spans="1:14" s="145" customFormat="1" x14ac:dyDescent="0.2">
      <c r="A414" s="337" t="s">
        <v>287</v>
      </c>
      <c r="B414" s="334" t="s">
        <v>2063</v>
      </c>
      <c r="C414" s="282">
        <v>47.042207789999999</v>
      </c>
      <c r="D414" s="257">
        <v>42</v>
      </c>
      <c r="E414" s="257">
        <v>425</v>
      </c>
      <c r="F414" s="257">
        <v>425</v>
      </c>
      <c r="G414" s="257">
        <v>270</v>
      </c>
      <c r="H414" s="257">
        <v>105</v>
      </c>
      <c r="I414" s="257" t="s">
        <v>1676</v>
      </c>
      <c r="J414" s="257">
        <v>0</v>
      </c>
      <c r="K414" s="257">
        <v>0</v>
      </c>
      <c r="L414" s="257">
        <v>0</v>
      </c>
      <c r="M414" s="257">
        <v>2.5609418279999998</v>
      </c>
      <c r="N414" s="258">
        <v>2</v>
      </c>
    </row>
    <row r="415" spans="1:14" s="145" customFormat="1" x14ac:dyDescent="0.2">
      <c r="A415" s="337" t="s">
        <v>1386</v>
      </c>
      <c r="B415" s="334" t="s">
        <v>2064</v>
      </c>
      <c r="C415" s="282">
        <v>41.973118280000001</v>
      </c>
      <c r="D415" s="257">
        <v>35</v>
      </c>
      <c r="E415" s="257">
        <v>160</v>
      </c>
      <c r="F415" s="257">
        <v>125</v>
      </c>
      <c r="G415" s="257">
        <v>60</v>
      </c>
      <c r="H415" s="257">
        <v>30</v>
      </c>
      <c r="I415" s="257">
        <v>0</v>
      </c>
      <c r="J415" s="257">
        <v>0</v>
      </c>
      <c r="K415" s="257">
        <v>0</v>
      </c>
      <c r="L415" s="257">
        <v>0</v>
      </c>
      <c r="M415" s="257">
        <v>1.9545454550000001</v>
      </c>
      <c r="N415" s="258">
        <v>2</v>
      </c>
    </row>
    <row r="416" spans="1:14" s="145" customFormat="1" x14ac:dyDescent="0.2">
      <c r="A416" s="337" t="s">
        <v>11</v>
      </c>
      <c r="B416" s="334" t="s">
        <v>2065</v>
      </c>
      <c r="C416" s="282">
        <v>50.600505689999999</v>
      </c>
      <c r="D416" s="257">
        <v>42</v>
      </c>
      <c r="E416" s="257">
        <v>495</v>
      </c>
      <c r="F416" s="257">
        <v>570</v>
      </c>
      <c r="G416" s="257">
        <v>315</v>
      </c>
      <c r="H416" s="257">
        <v>185</v>
      </c>
      <c r="I416" s="257">
        <v>20</v>
      </c>
      <c r="J416" s="257">
        <v>0</v>
      </c>
      <c r="K416" s="257">
        <v>0</v>
      </c>
      <c r="L416" s="257">
        <v>0</v>
      </c>
      <c r="M416" s="257">
        <v>2.0340681360000001</v>
      </c>
      <c r="N416" s="258">
        <v>2</v>
      </c>
    </row>
    <row r="417" spans="1:14" s="145" customFormat="1" x14ac:dyDescent="0.2">
      <c r="A417" s="337" t="s">
        <v>310</v>
      </c>
      <c r="B417" s="334" t="s">
        <v>2066</v>
      </c>
      <c r="C417" s="282">
        <v>42.85470085</v>
      </c>
      <c r="D417" s="257">
        <v>36</v>
      </c>
      <c r="E417" s="257">
        <v>105</v>
      </c>
      <c r="F417" s="257">
        <v>70</v>
      </c>
      <c r="G417" s="257">
        <v>35</v>
      </c>
      <c r="H417" s="257">
        <v>25</v>
      </c>
      <c r="I417" s="257" t="s">
        <v>1676</v>
      </c>
      <c r="J417" s="257">
        <v>0</v>
      </c>
      <c r="K417" s="257">
        <v>0</v>
      </c>
      <c r="L417" s="257">
        <v>0</v>
      </c>
      <c r="M417" s="257">
        <v>2.5357142860000002</v>
      </c>
      <c r="N417" s="258">
        <v>2</v>
      </c>
    </row>
    <row r="418" spans="1:14" s="145" customFormat="1" x14ac:dyDescent="0.2">
      <c r="A418" s="337" t="s">
        <v>290</v>
      </c>
      <c r="B418" s="334" t="s">
        <v>2067</v>
      </c>
      <c r="C418" s="282">
        <v>43.559837729999998</v>
      </c>
      <c r="D418" s="257">
        <v>38</v>
      </c>
      <c r="E418" s="257">
        <v>185</v>
      </c>
      <c r="F418" s="257">
        <v>185</v>
      </c>
      <c r="G418" s="257">
        <v>95</v>
      </c>
      <c r="H418" s="257">
        <v>20</v>
      </c>
      <c r="I418" s="257" t="s">
        <v>1676</v>
      </c>
      <c r="J418" s="257" t="s">
        <v>1676</v>
      </c>
      <c r="K418" s="257">
        <v>0</v>
      </c>
      <c r="L418" s="257">
        <v>0</v>
      </c>
      <c r="M418" s="257">
        <v>1.486111111</v>
      </c>
      <c r="N418" s="258">
        <v>1</v>
      </c>
    </row>
    <row r="419" spans="1:14" s="145" customFormat="1" x14ac:dyDescent="0.2">
      <c r="A419" s="337" t="s">
        <v>306</v>
      </c>
      <c r="B419" s="334" t="s">
        <v>2068</v>
      </c>
      <c r="C419" s="282">
        <v>49.409282699999999</v>
      </c>
      <c r="D419" s="257">
        <v>40</v>
      </c>
      <c r="E419" s="257">
        <v>1645</v>
      </c>
      <c r="F419" s="257">
        <v>1220</v>
      </c>
      <c r="G419" s="257">
        <v>885</v>
      </c>
      <c r="H419" s="257">
        <v>445</v>
      </c>
      <c r="I419" s="257">
        <v>55</v>
      </c>
      <c r="J419" s="257">
        <v>15</v>
      </c>
      <c r="K419" s="257">
        <v>0</v>
      </c>
      <c r="L419" s="257">
        <v>0</v>
      </c>
      <c r="M419" s="257">
        <v>1.7676969090000001</v>
      </c>
      <c r="N419" s="258">
        <v>2</v>
      </c>
    </row>
    <row r="420" spans="1:14" s="157" customFormat="1" x14ac:dyDescent="0.2">
      <c r="A420" s="337" t="s">
        <v>292</v>
      </c>
      <c r="B420" s="334" t="s">
        <v>2069</v>
      </c>
      <c r="C420" s="282">
        <v>62.30109384</v>
      </c>
      <c r="D420" s="257">
        <v>52</v>
      </c>
      <c r="E420" s="257">
        <v>1105</v>
      </c>
      <c r="F420" s="257">
        <v>1910</v>
      </c>
      <c r="G420" s="257">
        <v>1295</v>
      </c>
      <c r="H420" s="257">
        <v>705</v>
      </c>
      <c r="I420" s="257">
        <v>160</v>
      </c>
      <c r="J420" s="257">
        <v>35</v>
      </c>
      <c r="K420" s="257">
        <v>0</v>
      </c>
      <c r="L420" s="257">
        <v>0</v>
      </c>
      <c r="M420" s="257">
        <v>2.1755233490000001</v>
      </c>
      <c r="N420" s="258">
        <v>2</v>
      </c>
    </row>
    <row r="421" spans="1:14" s="145" customFormat="1" x14ac:dyDescent="0.2">
      <c r="A421" s="337" t="s">
        <v>308</v>
      </c>
      <c r="B421" s="334" t="s">
        <v>2159</v>
      </c>
      <c r="C421" s="282" t="s">
        <v>1676</v>
      </c>
      <c r="D421" s="257" t="s">
        <v>1676</v>
      </c>
      <c r="E421" s="257">
        <v>0</v>
      </c>
      <c r="F421" s="257">
        <v>0</v>
      </c>
      <c r="G421" s="257">
        <v>0</v>
      </c>
      <c r="H421" s="257">
        <v>0</v>
      </c>
      <c r="I421" s="257">
        <v>0</v>
      </c>
      <c r="J421" s="257">
        <v>0</v>
      </c>
      <c r="K421" s="257">
        <v>0</v>
      </c>
      <c r="L421" s="257">
        <v>0</v>
      </c>
      <c r="M421" s="257" t="s">
        <v>1676</v>
      </c>
      <c r="N421" s="258" t="s">
        <v>1676</v>
      </c>
    </row>
    <row r="422" spans="1:14" s="145" customFormat="1" x14ac:dyDescent="0.2">
      <c r="A422" s="337" t="s">
        <v>347</v>
      </c>
      <c r="B422" s="334" t="s">
        <v>2070</v>
      </c>
      <c r="C422" s="282">
        <v>83.779113069999994</v>
      </c>
      <c r="D422" s="257">
        <v>16</v>
      </c>
      <c r="E422" s="257">
        <v>3400</v>
      </c>
      <c r="F422" s="257">
        <v>495</v>
      </c>
      <c r="G422" s="257">
        <v>525</v>
      </c>
      <c r="H422" s="257">
        <v>770</v>
      </c>
      <c r="I422" s="257">
        <v>320</v>
      </c>
      <c r="J422" s="257">
        <v>140</v>
      </c>
      <c r="K422" s="257">
        <v>125</v>
      </c>
      <c r="L422" s="257">
        <v>130</v>
      </c>
      <c r="M422" s="257">
        <v>2.0391542679999999</v>
      </c>
      <c r="N422" s="258">
        <v>2</v>
      </c>
    </row>
    <row r="423" spans="1:14" s="145" customFormat="1" x14ac:dyDescent="0.2">
      <c r="A423" s="337" t="s">
        <v>427</v>
      </c>
      <c r="B423" s="334" t="s">
        <v>2071</v>
      </c>
      <c r="C423" s="282">
        <v>82.202003779999998</v>
      </c>
      <c r="D423" s="257">
        <v>24</v>
      </c>
      <c r="E423" s="257">
        <v>25175</v>
      </c>
      <c r="F423" s="257">
        <v>8870</v>
      </c>
      <c r="G423" s="257">
        <v>3850</v>
      </c>
      <c r="H423" s="257">
        <v>4475</v>
      </c>
      <c r="I423" s="257">
        <v>1495</v>
      </c>
      <c r="J423" s="257">
        <v>500</v>
      </c>
      <c r="K423" s="257">
        <v>155</v>
      </c>
      <c r="L423" s="257">
        <v>400</v>
      </c>
      <c r="M423" s="257">
        <v>4.0609930639999998</v>
      </c>
      <c r="N423" s="258">
        <v>1</v>
      </c>
    </row>
    <row r="424" spans="1:14" s="145" customFormat="1" x14ac:dyDescent="0.2">
      <c r="A424" s="337" t="s">
        <v>379</v>
      </c>
      <c r="B424" s="334" t="s">
        <v>2072</v>
      </c>
      <c r="C424" s="282">
        <v>41.908195409999998</v>
      </c>
      <c r="D424" s="257">
        <v>23</v>
      </c>
      <c r="E424" s="257">
        <v>25425</v>
      </c>
      <c r="F424" s="257">
        <v>8715</v>
      </c>
      <c r="G424" s="257">
        <v>3170</v>
      </c>
      <c r="H424" s="257">
        <v>3775</v>
      </c>
      <c r="I424" s="257">
        <v>970</v>
      </c>
      <c r="J424" s="257">
        <v>315</v>
      </c>
      <c r="K424" s="257">
        <v>95</v>
      </c>
      <c r="L424" s="257">
        <v>70</v>
      </c>
      <c r="M424" s="257">
        <v>3.3837754819999999</v>
      </c>
      <c r="N424" s="258">
        <v>1</v>
      </c>
    </row>
    <row r="425" spans="1:14" s="145" customFormat="1" x14ac:dyDescent="0.2">
      <c r="A425" s="337" t="s">
        <v>589</v>
      </c>
      <c r="B425" s="334" t="s">
        <v>2073</v>
      </c>
      <c r="C425" s="282">
        <v>128.02242419999999</v>
      </c>
      <c r="D425" s="257">
        <v>63</v>
      </c>
      <c r="E425" s="257">
        <v>1060</v>
      </c>
      <c r="F425" s="257">
        <v>1285</v>
      </c>
      <c r="G425" s="257">
        <v>1005</v>
      </c>
      <c r="H425" s="257">
        <v>845</v>
      </c>
      <c r="I425" s="257">
        <v>230</v>
      </c>
      <c r="J425" s="257">
        <v>185</v>
      </c>
      <c r="K425" s="257">
        <v>165</v>
      </c>
      <c r="L425" s="257">
        <v>175</v>
      </c>
      <c r="M425" s="257">
        <v>1.7222222220000001</v>
      </c>
      <c r="N425" s="258">
        <v>2</v>
      </c>
    </row>
    <row r="426" spans="1:14" s="145" customFormat="1" x14ac:dyDescent="0.2">
      <c r="A426" s="337" t="s">
        <v>1540</v>
      </c>
      <c r="B426" s="334" t="s">
        <v>2074</v>
      </c>
      <c r="C426" s="282">
        <v>0</v>
      </c>
      <c r="D426" s="257">
        <v>0</v>
      </c>
      <c r="E426" s="257">
        <v>0</v>
      </c>
      <c r="F426" s="257">
        <v>0</v>
      </c>
      <c r="G426" s="257">
        <v>0</v>
      </c>
      <c r="H426" s="257">
        <v>0</v>
      </c>
      <c r="I426" s="257">
        <v>0</v>
      </c>
      <c r="J426" s="257">
        <v>0</v>
      </c>
      <c r="K426" s="257">
        <v>0</v>
      </c>
      <c r="L426" s="257">
        <v>0</v>
      </c>
      <c r="M426" s="257">
        <v>0</v>
      </c>
      <c r="N426" s="258">
        <v>0</v>
      </c>
    </row>
    <row r="427" spans="1:14" s="145" customFormat="1" x14ac:dyDescent="0.2">
      <c r="A427" s="337" t="s">
        <v>559</v>
      </c>
      <c r="B427" s="334" t="s">
        <v>2075</v>
      </c>
      <c r="C427" s="282">
        <v>38.853060329999998</v>
      </c>
      <c r="D427" s="257">
        <v>38</v>
      </c>
      <c r="E427" s="257">
        <v>2700</v>
      </c>
      <c r="F427" s="257">
        <v>5570</v>
      </c>
      <c r="G427" s="257">
        <v>625</v>
      </c>
      <c r="H427" s="257">
        <v>225</v>
      </c>
      <c r="I427" s="257">
        <v>15</v>
      </c>
      <c r="J427" s="257" t="s">
        <v>1676</v>
      </c>
      <c r="K427" s="257">
        <v>0</v>
      </c>
      <c r="L427" s="257">
        <v>0</v>
      </c>
      <c r="M427" s="257">
        <v>0</v>
      </c>
      <c r="N427" s="258">
        <v>0</v>
      </c>
    </row>
    <row r="428" spans="1:14" s="145" customFormat="1" x14ac:dyDescent="0.2">
      <c r="A428" s="337" t="s">
        <v>227</v>
      </c>
      <c r="B428" s="334" t="s">
        <v>2076</v>
      </c>
      <c r="C428" s="282">
        <v>45.978435589999997</v>
      </c>
      <c r="D428" s="257">
        <v>31</v>
      </c>
      <c r="E428" s="257">
        <v>13575</v>
      </c>
      <c r="F428" s="257">
        <v>6850</v>
      </c>
      <c r="G428" s="257">
        <v>3620</v>
      </c>
      <c r="H428" s="257">
        <v>3165</v>
      </c>
      <c r="I428" s="257">
        <v>550</v>
      </c>
      <c r="J428" s="257">
        <v>95</v>
      </c>
      <c r="K428" s="257">
        <v>10</v>
      </c>
      <c r="L428" s="257" t="s">
        <v>1676</v>
      </c>
      <c r="M428" s="257">
        <v>4.2417015669999998</v>
      </c>
      <c r="N428" s="258">
        <v>1</v>
      </c>
    </row>
    <row r="429" spans="1:14" s="145" customFormat="1" x14ac:dyDescent="0.2">
      <c r="A429" s="337" t="s">
        <v>254</v>
      </c>
      <c r="B429" s="334" t="s">
        <v>2077</v>
      </c>
      <c r="C429" s="282">
        <v>0</v>
      </c>
      <c r="D429" s="257">
        <v>0</v>
      </c>
      <c r="E429" s="257">
        <v>0</v>
      </c>
      <c r="F429" s="257">
        <v>0</v>
      </c>
      <c r="G429" s="257">
        <v>0</v>
      </c>
      <c r="H429" s="257">
        <v>0</v>
      </c>
      <c r="I429" s="257">
        <v>0</v>
      </c>
      <c r="J429" s="257">
        <v>0</v>
      </c>
      <c r="K429" s="257">
        <v>0</v>
      </c>
      <c r="L429" s="257">
        <v>0</v>
      </c>
      <c r="M429" s="257">
        <v>30.104269290000001</v>
      </c>
      <c r="N429" s="258">
        <v>7</v>
      </c>
    </row>
    <row r="430" spans="1:14" s="145" customFormat="1" x14ac:dyDescent="0.2">
      <c r="A430" s="337" t="s">
        <v>205</v>
      </c>
      <c r="B430" s="334" t="s">
        <v>2078</v>
      </c>
      <c r="C430" s="282">
        <v>47.688455150000003</v>
      </c>
      <c r="D430" s="257">
        <v>34</v>
      </c>
      <c r="E430" s="257">
        <v>16575</v>
      </c>
      <c r="F430" s="257">
        <v>9400</v>
      </c>
      <c r="G430" s="257">
        <v>4750</v>
      </c>
      <c r="H430" s="257">
        <v>4665</v>
      </c>
      <c r="I430" s="257">
        <v>625</v>
      </c>
      <c r="J430" s="257">
        <v>85</v>
      </c>
      <c r="K430" s="257">
        <v>10</v>
      </c>
      <c r="L430" s="257">
        <v>10</v>
      </c>
      <c r="M430" s="257">
        <v>4.5695151059999999</v>
      </c>
      <c r="N430" s="258">
        <v>2</v>
      </c>
    </row>
    <row r="431" spans="1:14" s="145" customFormat="1" x14ac:dyDescent="0.2">
      <c r="A431" s="337" t="s">
        <v>565</v>
      </c>
      <c r="B431" s="334" t="s">
        <v>2079</v>
      </c>
      <c r="C431" s="282">
        <v>0</v>
      </c>
      <c r="D431" s="257">
        <v>0</v>
      </c>
      <c r="E431" s="257">
        <v>0</v>
      </c>
      <c r="F431" s="257">
        <v>0</v>
      </c>
      <c r="G431" s="257">
        <v>0</v>
      </c>
      <c r="H431" s="257">
        <v>0</v>
      </c>
      <c r="I431" s="257">
        <v>0</v>
      </c>
      <c r="J431" s="257">
        <v>0</v>
      </c>
      <c r="K431" s="257">
        <v>0</v>
      </c>
      <c r="L431" s="257">
        <v>0</v>
      </c>
      <c r="M431" s="257">
        <v>25.02561777</v>
      </c>
      <c r="N431" s="258">
        <v>21</v>
      </c>
    </row>
    <row r="432" spans="1:14" s="145" customFormat="1" x14ac:dyDescent="0.2">
      <c r="A432" s="337" t="s">
        <v>1331</v>
      </c>
      <c r="B432" s="334" t="s">
        <v>2080</v>
      </c>
      <c r="C432" s="282">
        <v>77.406704619999999</v>
      </c>
      <c r="D432" s="257">
        <v>71</v>
      </c>
      <c r="E432" s="257">
        <v>280</v>
      </c>
      <c r="F432" s="257">
        <v>390</v>
      </c>
      <c r="G432" s="257">
        <v>360</v>
      </c>
      <c r="H432" s="257">
        <v>480</v>
      </c>
      <c r="I432" s="257">
        <v>70</v>
      </c>
      <c r="J432" s="257" t="s">
        <v>1676</v>
      </c>
      <c r="K432" s="257">
        <v>0</v>
      </c>
      <c r="L432" s="257">
        <v>0</v>
      </c>
      <c r="M432" s="257">
        <v>3.823871907</v>
      </c>
      <c r="N432" s="258">
        <v>3</v>
      </c>
    </row>
    <row r="433" spans="1:14" s="145" customFormat="1" x14ac:dyDescent="0.2">
      <c r="A433" s="337" t="s">
        <v>236</v>
      </c>
      <c r="B433" s="334" t="s">
        <v>2081</v>
      </c>
      <c r="C433" s="282">
        <v>0</v>
      </c>
      <c r="D433" s="257">
        <v>0</v>
      </c>
      <c r="E433" s="257">
        <v>0</v>
      </c>
      <c r="F433" s="257">
        <v>0</v>
      </c>
      <c r="G433" s="257">
        <v>0</v>
      </c>
      <c r="H433" s="257">
        <v>0</v>
      </c>
      <c r="I433" s="257">
        <v>0</v>
      </c>
      <c r="J433" s="257">
        <v>0</v>
      </c>
      <c r="K433" s="257">
        <v>0</v>
      </c>
      <c r="L433" s="257">
        <v>0</v>
      </c>
      <c r="M433" s="257">
        <v>174.05479450000001</v>
      </c>
      <c r="N433" s="258">
        <v>29</v>
      </c>
    </row>
    <row r="434" spans="1:14" s="145" customFormat="1" x14ac:dyDescent="0.2">
      <c r="A434" s="337" t="s">
        <v>1548</v>
      </c>
      <c r="B434" s="334" t="s">
        <v>2082</v>
      </c>
      <c r="C434" s="282">
        <v>39.25</v>
      </c>
      <c r="D434" s="257">
        <v>45</v>
      </c>
      <c r="E434" s="257" t="s">
        <v>1676</v>
      </c>
      <c r="F434" s="257" t="s">
        <v>1676</v>
      </c>
      <c r="G434" s="257">
        <v>0</v>
      </c>
      <c r="H434" s="257">
        <v>0</v>
      </c>
      <c r="I434" s="257">
        <v>0</v>
      </c>
      <c r="J434" s="257">
        <v>0</v>
      </c>
      <c r="K434" s="257">
        <v>0</v>
      </c>
      <c r="L434" s="257">
        <v>0</v>
      </c>
      <c r="M434" s="257">
        <v>0</v>
      </c>
      <c r="N434" s="258">
        <v>0</v>
      </c>
    </row>
    <row r="435" spans="1:14" s="145" customFormat="1" x14ac:dyDescent="0.2">
      <c r="A435" s="337" t="s">
        <v>452</v>
      </c>
      <c r="B435" s="334" t="s">
        <v>2083</v>
      </c>
      <c r="C435" s="282">
        <v>52.105766129999999</v>
      </c>
      <c r="D435" s="257">
        <v>37</v>
      </c>
      <c r="E435" s="257">
        <v>6580</v>
      </c>
      <c r="F435" s="257">
        <v>4515</v>
      </c>
      <c r="G435" s="257">
        <v>1540</v>
      </c>
      <c r="H435" s="257">
        <v>2295</v>
      </c>
      <c r="I435" s="257">
        <v>445</v>
      </c>
      <c r="J435" s="257">
        <v>110</v>
      </c>
      <c r="K435" s="257">
        <v>0</v>
      </c>
      <c r="L435" s="257" t="s">
        <v>1676</v>
      </c>
      <c r="M435" s="257">
        <v>3.8621090370000002</v>
      </c>
      <c r="N435" s="258">
        <v>1</v>
      </c>
    </row>
    <row r="436" spans="1:14" s="145" customFormat="1" x14ac:dyDescent="0.2">
      <c r="A436" s="337" t="s">
        <v>375</v>
      </c>
      <c r="B436" s="334" t="s">
        <v>2084</v>
      </c>
      <c r="C436" s="282">
        <v>74.519666520000001</v>
      </c>
      <c r="D436" s="257">
        <v>38</v>
      </c>
      <c r="E436" s="257">
        <v>12235</v>
      </c>
      <c r="F436" s="257">
        <v>4995</v>
      </c>
      <c r="G436" s="257">
        <v>2850</v>
      </c>
      <c r="H436" s="257">
        <v>4190</v>
      </c>
      <c r="I436" s="257">
        <v>2510</v>
      </c>
      <c r="J436" s="257">
        <v>1200</v>
      </c>
      <c r="K436" s="257">
        <v>80</v>
      </c>
      <c r="L436" s="257" t="s">
        <v>1676</v>
      </c>
      <c r="M436" s="257">
        <v>3.5955570240000001</v>
      </c>
      <c r="N436" s="258">
        <v>1</v>
      </c>
    </row>
    <row r="437" spans="1:14" s="145" customFormat="1" x14ac:dyDescent="0.2">
      <c r="A437" s="337" t="s">
        <v>1332</v>
      </c>
      <c r="B437" s="334" t="s">
        <v>2085</v>
      </c>
      <c r="C437" s="282">
        <v>3.85</v>
      </c>
      <c r="D437" s="257">
        <v>1</v>
      </c>
      <c r="E437" s="257">
        <v>20</v>
      </c>
      <c r="F437" s="257" t="s">
        <v>1676</v>
      </c>
      <c r="G437" s="257">
        <v>0</v>
      </c>
      <c r="H437" s="257">
        <v>0</v>
      </c>
      <c r="I437" s="257">
        <v>0</v>
      </c>
      <c r="J437" s="257">
        <v>0</v>
      </c>
      <c r="K437" s="257">
        <v>0</v>
      </c>
      <c r="L437" s="257">
        <v>0</v>
      </c>
      <c r="M437" s="257">
        <v>15.71206226</v>
      </c>
      <c r="N437" s="258">
        <v>14</v>
      </c>
    </row>
    <row r="438" spans="1:14" s="145" customFormat="1" x14ac:dyDescent="0.2">
      <c r="A438" s="337" t="s">
        <v>1545</v>
      </c>
      <c r="B438" s="334" t="s">
        <v>2086</v>
      </c>
      <c r="C438" s="282">
        <v>33.654034580000001</v>
      </c>
      <c r="D438" s="257">
        <v>17</v>
      </c>
      <c r="E438" s="257">
        <v>4815</v>
      </c>
      <c r="F438" s="257">
        <v>1245</v>
      </c>
      <c r="G438" s="257">
        <v>350</v>
      </c>
      <c r="H438" s="257">
        <v>345</v>
      </c>
      <c r="I438" s="257">
        <v>95</v>
      </c>
      <c r="J438" s="257">
        <v>50</v>
      </c>
      <c r="K438" s="257">
        <v>45</v>
      </c>
      <c r="L438" s="257" t="s">
        <v>1676</v>
      </c>
      <c r="M438" s="257">
        <v>1.738998483</v>
      </c>
      <c r="N438" s="258">
        <v>2</v>
      </c>
    </row>
    <row r="439" spans="1:14" s="145" customFormat="1" x14ac:dyDescent="0.2">
      <c r="A439" s="337" t="s">
        <v>359</v>
      </c>
      <c r="B439" s="334" t="s">
        <v>2087</v>
      </c>
      <c r="C439" s="282">
        <v>1021.053333</v>
      </c>
      <c r="D439" s="257">
        <v>968</v>
      </c>
      <c r="E439" s="257" t="s">
        <v>1676</v>
      </c>
      <c r="F439" s="257" t="s">
        <v>1676</v>
      </c>
      <c r="G439" s="257">
        <v>0</v>
      </c>
      <c r="H439" s="257">
        <v>0</v>
      </c>
      <c r="I439" s="257" t="s">
        <v>1676</v>
      </c>
      <c r="J439" s="257">
        <v>0</v>
      </c>
      <c r="K439" s="257" t="s">
        <v>1676</v>
      </c>
      <c r="L439" s="257">
        <v>65</v>
      </c>
      <c r="M439" s="257">
        <v>1.3333333329999999</v>
      </c>
      <c r="N439" s="258">
        <v>1</v>
      </c>
    </row>
    <row r="440" spans="1:14" s="145" customFormat="1" x14ac:dyDescent="0.2">
      <c r="A440" s="337" t="s">
        <v>237</v>
      </c>
      <c r="B440" s="334" t="s">
        <v>2088</v>
      </c>
      <c r="C440" s="282">
        <v>0</v>
      </c>
      <c r="D440" s="257">
        <v>0</v>
      </c>
      <c r="E440" s="257">
        <v>0</v>
      </c>
      <c r="F440" s="257">
        <v>0</v>
      </c>
      <c r="G440" s="257">
        <v>0</v>
      </c>
      <c r="H440" s="257">
        <v>0</v>
      </c>
      <c r="I440" s="257">
        <v>0</v>
      </c>
      <c r="J440" s="257">
        <v>0</v>
      </c>
      <c r="K440" s="257">
        <v>0</v>
      </c>
      <c r="L440" s="257">
        <v>0</v>
      </c>
      <c r="M440" s="257">
        <v>49.763705100000003</v>
      </c>
      <c r="N440" s="258">
        <v>8</v>
      </c>
    </row>
    <row r="441" spans="1:14" s="145" customFormat="1" x14ac:dyDescent="0.2">
      <c r="A441" s="337" t="s">
        <v>783</v>
      </c>
      <c r="B441" s="334" t="s">
        <v>2089</v>
      </c>
      <c r="C441" s="282">
        <v>55.555643879999998</v>
      </c>
      <c r="D441" s="257">
        <v>41</v>
      </c>
      <c r="E441" s="257">
        <v>315</v>
      </c>
      <c r="F441" s="257">
        <v>520</v>
      </c>
      <c r="G441" s="257">
        <v>190</v>
      </c>
      <c r="H441" s="257">
        <v>220</v>
      </c>
      <c r="I441" s="257">
        <v>10</v>
      </c>
      <c r="J441" s="257">
        <v>0</v>
      </c>
      <c r="K441" s="257">
        <v>0</v>
      </c>
      <c r="L441" s="257">
        <v>0</v>
      </c>
      <c r="M441" s="257">
        <v>0.5</v>
      </c>
      <c r="N441" s="258">
        <v>1</v>
      </c>
    </row>
    <row r="442" spans="1:14" s="145" customFormat="1" x14ac:dyDescent="0.2">
      <c r="A442" s="337" t="s">
        <v>334</v>
      </c>
      <c r="B442" s="334" t="s">
        <v>2090</v>
      </c>
      <c r="C442" s="282">
        <v>51.681837160000001</v>
      </c>
      <c r="D442" s="257">
        <v>21</v>
      </c>
      <c r="E442" s="257">
        <v>1390</v>
      </c>
      <c r="F442" s="257">
        <v>340</v>
      </c>
      <c r="G442" s="257">
        <v>315</v>
      </c>
      <c r="H442" s="257">
        <v>225</v>
      </c>
      <c r="I442" s="257">
        <v>75</v>
      </c>
      <c r="J442" s="257">
        <v>20</v>
      </c>
      <c r="K442" s="257">
        <v>15</v>
      </c>
      <c r="L442" s="257">
        <v>15</v>
      </c>
      <c r="M442" s="257">
        <v>2.167146974</v>
      </c>
      <c r="N442" s="258">
        <v>2</v>
      </c>
    </row>
    <row r="443" spans="1:14" s="145" customFormat="1" x14ac:dyDescent="0.2">
      <c r="A443" s="337" t="s">
        <v>1627</v>
      </c>
      <c r="B443" s="334" t="s">
        <v>2091</v>
      </c>
      <c r="C443" s="282">
        <v>0</v>
      </c>
      <c r="D443" s="257">
        <v>0</v>
      </c>
      <c r="E443" s="257">
        <v>0</v>
      </c>
      <c r="F443" s="257">
        <v>0</v>
      </c>
      <c r="G443" s="257">
        <v>0</v>
      </c>
      <c r="H443" s="257">
        <v>0</v>
      </c>
      <c r="I443" s="257">
        <v>0</v>
      </c>
      <c r="J443" s="257">
        <v>0</v>
      </c>
      <c r="K443" s="257">
        <v>0</v>
      </c>
      <c r="L443" s="257">
        <v>0</v>
      </c>
      <c r="M443" s="257">
        <v>0</v>
      </c>
      <c r="N443" s="258">
        <v>0</v>
      </c>
    </row>
    <row r="444" spans="1:14" s="145" customFormat="1" x14ac:dyDescent="0.2">
      <c r="A444" s="337" t="s">
        <v>383</v>
      </c>
      <c r="B444" s="334" t="s">
        <v>2092</v>
      </c>
      <c r="C444" s="282">
        <v>15.676124700000001</v>
      </c>
      <c r="D444" s="257">
        <v>10</v>
      </c>
      <c r="E444" s="257">
        <v>9265</v>
      </c>
      <c r="F444" s="257">
        <v>1165</v>
      </c>
      <c r="G444" s="257">
        <v>170</v>
      </c>
      <c r="H444" s="257">
        <v>105</v>
      </c>
      <c r="I444" s="257">
        <v>10</v>
      </c>
      <c r="J444" s="257">
        <v>0</v>
      </c>
      <c r="K444" s="257">
        <v>0</v>
      </c>
      <c r="L444" s="257" t="s">
        <v>1676</v>
      </c>
      <c r="M444" s="257">
        <v>5.5037828639999997</v>
      </c>
      <c r="N444" s="258">
        <v>2</v>
      </c>
    </row>
    <row r="445" spans="1:14" s="145" customFormat="1" x14ac:dyDescent="0.2">
      <c r="A445" s="337" t="s">
        <v>403</v>
      </c>
      <c r="B445" s="334" t="s">
        <v>2093</v>
      </c>
      <c r="C445" s="282">
        <v>14.14548495</v>
      </c>
      <c r="D445" s="257">
        <v>8</v>
      </c>
      <c r="E445" s="257">
        <v>1745</v>
      </c>
      <c r="F445" s="257">
        <v>30</v>
      </c>
      <c r="G445" s="257" t="s">
        <v>1676</v>
      </c>
      <c r="H445" s="257" t="s">
        <v>1676</v>
      </c>
      <c r="I445" s="257" t="s">
        <v>1676</v>
      </c>
      <c r="J445" s="257">
        <v>0</v>
      </c>
      <c r="K445" s="257" t="s">
        <v>1676</v>
      </c>
      <c r="L445" s="257" t="s">
        <v>1676</v>
      </c>
      <c r="M445" s="257">
        <v>6.7892888500000002</v>
      </c>
      <c r="N445" s="258">
        <v>2</v>
      </c>
    </row>
    <row r="446" spans="1:14" s="145" customFormat="1" x14ac:dyDescent="0.2">
      <c r="A446" s="337" t="s">
        <v>745</v>
      </c>
      <c r="B446" s="334" t="s">
        <v>2094</v>
      </c>
      <c r="C446" s="282">
        <v>251.65044810000001</v>
      </c>
      <c r="D446" s="257">
        <v>83</v>
      </c>
      <c r="E446" s="257">
        <v>15</v>
      </c>
      <c r="F446" s="257">
        <v>245</v>
      </c>
      <c r="G446" s="257">
        <v>650</v>
      </c>
      <c r="H446" s="257">
        <v>345</v>
      </c>
      <c r="I446" s="257">
        <v>75</v>
      </c>
      <c r="J446" s="257">
        <v>30</v>
      </c>
      <c r="K446" s="257">
        <v>40</v>
      </c>
      <c r="L446" s="257">
        <v>165</v>
      </c>
      <c r="M446" s="257">
        <v>0</v>
      </c>
      <c r="N446" s="258">
        <v>0</v>
      </c>
    </row>
    <row r="447" spans="1:14" s="145" customFormat="1" x14ac:dyDescent="0.2">
      <c r="A447" s="337" t="s">
        <v>454</v>
      </c>
      <c r="B447" s="334" t="s">
        <v>2095</v>
      </c>
      <c r="C447" s="282">
        <v>78.332274929999997</v>
      </c>
      <c r="D447" s="257">
        <v>41</v>
      </c>
      <c r="E447" s="257">
        <v>14680</v>
      </c>
      <c r="F447" s="257">
        <v>9120</v>
      </c>
      <c r="G447" s="257">
        <v>4905</v>
      </c>
      <c r="H447" s="257">
        <v>5910</v>
      </c>
      <c r="I447" s="257">
        <v>1505</v>
      </c>
      <c r="J447" s="257">
        <v>475</v>
      </c>
      <c r="K447" s="257">
        <v>295</v>
      </c>
      <c r="L447" s="257">
        <v>585</v>
      </c>
      <c r="M447" s="257">
        <v>3.6560569479999998</v>
      </c>
      <c r="N447" s="258">
        <v>1</v>
      </c>
    </row>
    <row r="448" spans="1:14" s="145" customFormat="1" x14ac:dyDescent="0.2">
      <c r="A448" s="337" t="s">
        <v>372</v>
      </c>
      <c r="B448" s="334" t="s">
        <v>2096</v>
      </c>
      <c r="C448" s="282">
        <v>71.299082749999997</v>
      </c>
      <c r="D448" s="257">
        <v>39</v>
      </c>
      <c r="E448" s="257">
        <v>7690</v>
      </c>
      <c r="F448" s="257">
        <v>5670</v>
      </c>
      <c r="G448" s="257">
        <v>1965</v>
      </c>
      <c r="H448" s="257">
        <v>2650</v>
      </c>
      <c r="I448" s="257">
        <v>1130</v>
      </c>
      <c r="J448" s="257">
        <v>440</v>
      </c>
      <c r="K448" s="257">
        <v>235</v>
      </c>
      <c r="L448" s="257">
        <v>175</v>
      </c>
      <c r="M448" s="257">
        <v>4.0311196819999999</v>
      </c>
      <c r="N448" s="258">
        <v>1</v>
      </c>
    </row>
    <row r="449" spans="1:14" s="145" customFormat="1" x14ac:dyDescent="0.2">
      <c r="A449" s="337" t="s">
        <v>50</v>
      </c>
      <c r="B449" s="334" t="s">
        <v>2097</v>
      </c>
      <c r="C449" s="282">
        <v>0</v>
      </c>
      <c r="D449" s="257">
        <v>0</v>
      </c>
      <c r="E449" s="257">
        <v>0</v>
      </c>
      <c r="F449" s="257">
        <v>0</v>
      </c>
      <c r="G449" s="257">
        <v>0</v>
      </c>
      <c r="H449" s="257">
        <v>0</v>
      </c>
      <c r="I449" s="257">
        <v>0</v>
      </c>
      <c r="J449" s="257">
        <v>0</v>
      </c>
      <c r="K449" s="257">
        <v>0</v>
      </c>
      <c r="L449" s="257">
        <v>0</v>
      </c>
      <c r="M449" s="257">
        <v>2.704446855</v>
      </c>
      <c r="N449" s="258">
        <v>3</v>
      </c>
    </row>
    <row r="450" spans="1:14" s="145" customFormat="1" x14ac:dyDescent="0.2">
      <c r="A450" s="337" t="s">
        <v>1547</v>
      </c>
      <c r="B450" s="334" t="s">
        <v>2098</v>
      </c>
      <c r="C450" s="282">
        <v>0</v>
      </c>
      <c r="D450" s="257">
        <v>0</v>
      </c>
      <c r="E450" s="257">
        <v>0</v>
      </c>
      <c r="F450" s="257">
        <v>0</v>
      </c>
      <c r="G450" s="257">
        <v>0</v>
      </c>
      <c r="H450" s="257">
        <v>0</v>
      </c>
      <c r="I450" s="257">
        <v>0</v>
      </c>
      <c r="J450" s="257">
        <v>0</v>
      </c>
      <c r="K450" s="257">
        <v>0</v>
      </c>
      <c r="L450" s="257">
        <v>0</v>
      </c>
      <c r="M450" s="257">
        <v>0.875</v>
      </c>
      <c r="N450" s="258">
        <v>1</v>
      </c>
    </row>
    <row r="451" spans="1:14" s="145" customFormat="1" x14ac:dyDescent="0.2">
      <c r="A451" s="337" t="s">
        <v>1587</v>
      </c>
      <c r="B451" s="334" t="s">
        <v>2099</v>
      </c>
      <c r="C451" s="282">
        <v>50.457227140000001</v>
      </c>
      <c r="D451" s="257">
        <v>48</v>
      </c>
      <c r="E451" s="257">
        <v>75</v>
      </c>
      <c r="F451" s="257">
        <v>150</v>
      </c>
      <c r="G451" s="257">
        <v>105</v>
      </c>
      <c r="H451" s="257">
        <v>10</v>
      </c>
      <c r="I451" s="257" t="s">
        <v>1676</v>
      </c>
      <c r="J451" s="257">
        <v>0</v>
      </c>
      <c r="K451" s="257">
        <v>0</v>
      </c>
      <c r="L451" s="257">
        <v>0</v>
      </c>
      <c r="M451" s="257">
        <v>2</v>
      </c>
      <c r="N451" s="258">
        <v>2</v>
      </c>
    </row>
    <row r="452" spans="1:14" s="145" customFormat="1" x14ac:dyDescent="0.2">
      <c r="A452" s="337" t="s">
        <v>199</v>
      </c>
      <c r="B452" s="334" t="s">
        <v>2100</v>
      </c>
      <c r="C452" s="282">
        <v>66.699313290000006</v>
      </c>
      <c r="D452" s="257">
        <v>42</v>
      </c>
      <c r="E452" s="257">
        <v>37520</v>
      </c>
      <c r="F452" s="257">
        <v>19760</v>
      </c>
      <c r="G452" s="257">
        <v>12945</v>
      </c>
      <c r="H452" s="257">
        <v>16290</v>
      </c>
      <c r="I452" s="257">
        <v>4150</v>
      </c>
      <c r="J452" s="257">
        <v>1285</v>
      </c>
      <c r="K452" s="257">
        <v>620</v>
      </c>
      <c r="L452" s="257">
        <v>190</v>
      </c>
      <c r="M452" s="257">
        <v>4.2617823440000002</v>
      </c>
      <c r="N452" s="258">
        <v>1</v>
      </c>
    </row>
    <row r="453" spans="1:14" s="145" customFormat="1" x14ac:dyDescent="0.2">
      <c r="A453" s="337" t="s">
        <v>185</v>
      </c>
      <c r="B453" s="334" t="s">
        <v>2101</v>
      </c>
      <c r="C453" s="282">
        <v>52.219699949999999</v>
      </c>
      <c r="D453" s="257">
        <v>33</v>
      </c>
      <c r="E453" s="257">
        <v>8315</v>
      </c>
      <c r="F453" s="257">
        <v>3835</v>
      </c>
      <c r="G453" s="257">
        <v>2245</v>
      </c>
      <c r="H453" s="257">
        <v>2805</v>
      </c>
      <c r="I453" s="257">
        <v>460</v>
      </c>
      <c r="J453" s="257">
        <v>115</v>
      </c>
      <c r="K453" s="257">
        <v>20</v>
      </c>
      <c r="L453" s="257" t="s">
        <v>1676</v>
      </c>
      <c r="M453" s="257">
        <v>2.9865394420000002</v>
      </c>
      <c r="N453" s="258">
        <v>1</v>
      </c>
    </row>
    <row r="454" spans="1:14" s="145" customFormat="1" x14ac:dyDescent="0.2">
      <c r="A454" s="337" t="s">
        <v>1623</v>
      </c>
      <c r="B454" s="334" t="s">
        <v>2102</v>
      </c>
      <c r="C454" s="282">
        <v>0</v>
      </c>
      <c r="D454" s="257">
        <v>0</v>
      </c>
      <c r="E454" s="257">
        <v>0</v>
      </c>
      <c r="F454" s="257">
        <v>0</v>
      </c>
      <c r="G454" s="257">
        <v>0</v>
      </c>
      <c r="H454" s="257">
        <v>0</v>
      </c>
      <c r="I454" s="257">
        <v>0</v>
      </c>
      <c r="J454" s="257">
        <v>0</v>
      </c>
      <c r="K454" s="257">
        <v>0</v>
      </c>
      <c r="L454" s="257">
        <v>0</v>
      </c>
      <c r="M454" s="257">
        <v>1.3125</v>
      </c>
      <c r="N454" s="258">
        <v>1</v>
      </c>
    </row>
    <row r="455" spans="1:14" s="145" customFormat="1" x14ac:dyDescent="0.2">
      <c r="A455" s="337" t="s">
        <v>391</v>
      </c>
      <c r="B455" s="334" t="s">
        <v>2103</v>
      </c>
      <c r="C455" s="282">
        <v>58.951730550000001</v>
      </c>
      <c r="D455" s="257">
        <v>32</v>
      </c>
      <c r="E455" s="257">
        <v>10245</v>
      </c>
      <c r="F455" s="257">
        <v>4520</v>
      </c>
      <c r="G455" s="257">
        <v>2125</v>
      </c>
      <c r="H455" s="257">
        <v>3170</v>
      </c>
      <c r="I455" s="257">
        <v>955</v>
      </c>
      <c r="J455" s="257">
        <v>465</v>
      </c>
      <c r="K455" s="257">
        <v>40</v>
      </c>
      <c r="L455" s="257" t="s">
        <v>1676</v>
      </c>
      <c r="M455" s="257">
        <v>3.2673031990000001</v>
      </c>
      <c r="N455" s="258">
        <v>1</v>
      </c>
    </row>
    <row r="456" spans="1:14" s="145" customFormat="1" x14ac:dyDescent="0.2">
      <c r="A456" s="337" t="s">
        <v>441</v>
      </c>
      <c r="B456" s="334" t="s">
        <v>2104</v>
      </c>
      <c r="C456" s="282">
        <v>84.507796080000006</v>
      </c>
      <c r="D456" s="257">
        <v>67</v>
      </c>
      <c r="E456" s="257">
        <v>2090</v>
      </c>
      <c r="F456" s="257">
        <v>2940</v>
      </c>
      <c r="G456" s="257">
        <v>2380</v>
      </c>
      <c r="H456" s="257">
        <v>3000</v>
      </c>
      <c r="I456" s="257">
        <v>730</v>
      </c>
      <c r="J456" s="257">
        <v>225</v>
      </c>
      <c r="K456" s="257">
        <v>45</v>
      </c>
      <c r="L456" s="257" t="s">
        <v>1676</v>
      </c>
      <c r="M456" s="257">
        <v>5.9072928039999999</v>
      </c>
      <c r="N456" s="258">
        <v>3</v>
      </c>
    </row>
    <row r="457" spans="1:14" s="145" customFormat="1" x14ac:dyDescent="0.2">
      <c r="A457" s="337" t="s">
        <v>408</v>
      </c>
      <c r="B457" s="334" t="s">
        <v>2105</v>
      </c>
      <c r="C457" s="282">
        <v>54.047026930000001</v>
      </c>
      <c r="D457" s="257">
        <v>30</v>
      </c>
      <c r="E457" s="257">
        <v>10665</v>
      </c>
      <c r="F457" s="257">
        <v>4385</v>
      </c>
      <c r="G457" s="257">
        <v>2205</v>
      </c>
      <c r="H457" s="257">
        <v>3180</v>
      </c>
      <c r="I457" s="257">
        <v>770</v>
      </c>
      <c r="J457" s="257">
        <v>125</v>
      </c>
      <c r="K457" s="257">
        <v>40</v>
      </c>
      <c r="L457" s="257">
        <v>25</v>
      </c>
      <c r="M457" s="257">
        <v>4.249083239</v>
      </c>
      <c r="N457" s="258">
        <v>2</v>
      </c>
    </row>
    <row r="458" spans="1:14" s="145" customFormat="1" x14ac:dyDescent="0.2">
      <c r="A458" s="337" t="s">
        <v>400</v>
      </c>
      <c r="B458" s="334" t="s">
        <v>2106</v>
      </c>
      <c r="C458" s="282">
        <v>60.310259950000003</v>
      </c>
      <c r="D458" s="257">
        <v>38</v>
      </c>
      <c r="E458" s="257">
        <v>14115</v>
      </c>
      <c r="F458" s="257">
        <v>7235</v>
      </c>
      <c r="G458" s="257">
        <v>3975</v>
      </c>
      <c r="H458" s="257">
        <v>6165</v>
      </c>
      <c r="I458" s="257">
        <v>1545</v>
      </c>
      <c r="J458" s="257">
        <v>275</v>
      </c>
      <c r="K458" s="257" t="s">
        <v>1676</v>
      </c>
      <c r="L458" s="257">
        <v>0</v>
      </c>
      <c r="M458" s="257">
        <v>3.5340228819999999</v>
      </c>
      <c r="N458" s="258">
        <v>1</v>
      </c>
    </row>
    <row r="459" spans="1:14" s="145" customFormat="1" x14ac:dyDescent="0.2">
      <c r="A459" s="337" t="s">
        <v>180</v>
      </c>
      <c r="B459" s="334" t="s">
        <v>2107</v>
      </c>
      <c r="C459" s="282">
        <v>14.92367323</v>
      </c>
      <c r="D459" s="257">
        <v>11</v>
      </c>
      <c r="E459" s="257">
        <v>10335</v>
      </c>
      <c r="F459" s="257">
        <v>1225</v>
      </c>
      <c r="G459" s="257">
        <v>170</v>
      </c>
      <c r="H459" s="257">
        <v>10</v>
      </c>
      <c r="I459" s="257">
        <v>0</v>
      </c>
      <c r="J459" s="257">
        <v>0</v>
      </c>
      <c r="K459" s="257">
        <v>0</v>
      </c>
      <c r="L459" s="257">
        <v>0</v>
      </c>
      <c r="M459" s="257">
        <v>6.0581168200000004</v>
      </c>
      <c r="N459" s="258">
        <v>2</v>
      </c>
    </row>
    <row r="460" spans="1:14" s="157" customFormat="1" x14ac:dyDescent="0.2">
      <c r="A460" s="337" t="s">
        <v>192</v>
      </c>
      <c r="B460" s="334" t="s">
        <v>2108</v>
      </c>
      <c r="C460" s="282">
        <v>0</v>
      </c>
      <c r="D460" s="257">
        <v>0</v>
      </c>
      <c r="E460" s="257">
        <v>0</v>
      </c>
      <c r="F460" s="257">
        <v>0</v>
      </c>
      <c r="G460" s="257">
        <v>0</v>
      </c>
      <c r="H460" s="257">
        <v>0</v>
      </c>
      <c r="I460" s="257">
        <v>0</v>
      </c>
      <c r="J460" s="257">
        <v>0</v>
      </c>
      <c r="K460" s="257">
        <v>0</v>
      </c>
      <c r="L460" s="257">
        <v>0</v>
      </c>
      <c r="M460" s="257">
        <v>4.3277493409999996</v>
      </c>
      <c r="N460" s="258">
        <v>3</v>
      </c>
    </row>
    <row r="461" spans="1:14" s="145" customFormat="1" x14ac:dyDescent="0.2">
      <c r="A461" s="337" t="s">
        <v>442</v>
      </c>
      <c r="B461" s="334" t="s">
        <v>2109</v>
      </c>
      <c r="C461" s="282">
        <v>56.506661029999997</v>
      </c>
      <c r="D461" s="257">
        <v>38</v>
      </c>
      <c r="E461" s="257">
        <v>15160</v>
      </c>
      <c r="F461" s="257">
        <v>8525</v>
      </c>
      <c r="G461" s="257">
        <v>4980</v>
      </c>
      <c r="H461" s="257">
        <v>4965</v>
      </c>
      <c r="I461" s="257">
        <v>1510</v>
      </c>
      <c r="J461" s="257">
        <v>355</v>
      </c>
      <c r="K461" s="257">
        <v>10</v>
      </c>
      <c r="L461" s="257" t="s">
        <v>1676</v>
      </c>
      <c r="M461" s="257">
        <v>4.309485971</v>
      </c>
      <c r="N461" s="258">
        <v>1</v>
      </c>
    </row>
    <row r="462" spans="1:14" s="145" customFormat="1" x14ac:dyDescent="0.2">
      <c r="A462" s="337" t="s">
        <v>1596</v>
      </c>
      <c r="B462" s="334" t="s">
        <v>2158</v>
      </c>
      <c r="C462" s="282" t="s">
        <v>1676</v>
      </c>
      <c r="D462" s="257" t="s">
        <v>1676</v>
      </c>
      <c r="E462" s="257">
        <v>0</v>
      </c>
      <c r="F462" s="257">
        <v>0</v>
      </c>
      <c r="G462" s="257">
        <v>0</v>
      </c>
      <c r="H462" s="257">
        <v>0</v>
      </c>
      <c r="I462" s="257">
        <v>0</v>
      </c>
      <c r="J462" s="257">
        <v>0</v>
      </c>
      <c r="K462" s="257">
        <v>0</v>
      </c>
      <c r="L462" s="257">
        <v>0</v>
      </c>
      <c r="M462" s="257" t="s">
        <v>1676</v>
      </c>
      <c r="N462" s="258" t="s">
        <v>1676</v>
      </c>
    </row>
    <row r="463" spans="1:14" s="145" customFormat="1" x14ac:dyDescent="0.2">
      <c r="A463" s="337" t="s">
        <v>405</v>
      </c>
      <c r="B463" s="334" t="s">
        <v>2110</v>
      </c>
      <c r="C463" s="282">
        <v>53.812440369999997</v>
      </c>
      <c r="D463" s="257">
        <v>40</v>
      </c>
      <c r="E463" s="257">
        <v>2035</v>
      </c>
      <c r="F463" s="257">
        <v>1450</v>
      </c>
      <c r="G463" s="257">
        <v>795</v>
      </c>
      <c r="H463" s="257">
        <v>850</v>
      </c>
      <c r="I463" s="257">
        <v>85</v>
      </c>
      <c r="J463" s="257">
        <v>15</v>
      </c>
      <c r="K463" s="257">
        <v>15</v>
      </c>
      <c r="L463" s="257">
        <v>0</v>
      </c>
      <c r="M463" s="257">
        <v>10.87311463</v>
      </c>
      <c r="N463" s="258">
        <v>3</v>
      </c>
    </row>
    <row r="464" spans="1:14" s="145" customFormat="1" x14ac:dyDescent="0.2">
      <c r="A464" s="337" t="s">
        <v>1624</v>
      </c>
      <c r="B464" s="334" t="s">
        <v>2111</v>
      </c>
      <c r="C464" s="282">
        <v>0</v>
      </c>
      <c r="D464" s="257">
        <v>0</v>
      </c>
      <c r="E464" s="257">
        <v>0</v>
      </c>
      <c r="F464" s="257">
        <v>0</v>
      </c>
      <c r="G464" s="257">
        <v>0</v>
      </c>
      <c r="H464" s="257">
        <v>0</v>
      </c>
      <c r="I464" s="257">
        <v>0</v>
      </c>
      <c r="J464" s="257">
        <v>0</v>
      </c>
      <c r="K464" s="257">
        <v>0</v>
      </c>
      <c r="L464" s="257">
        <v>0</v>
      </c>
      <c r="M464" s="257">
        <v>0.58333333300000001</v>
      </c>
      <c r="N464" s="258">
        <v>1</v>
      </c>
    </row>
    <row r="465" spans="1:14" s="145" customFormat="1" x14ac:dyDescent="0.2">
      <c r="A465" s="337" t="s">
        <v>594</v>
      </c>
      <c r="B465" s="334" t="s">
        <v>2112</v>
      </c>
      <c r="C465" s="282">
        <v>53.050246309999999</v>
      </c>
      <c r="D465" s="257">
        <v>32</v>
      </c>
      <c r="E465" s="257">
        <v>975</v>
      </c>
      <c r="F465" s="257">
        <v>455</v>
      </c>
      <c r="G465" s="257">
        <v>280</v>
      </c>
      <c r="H465" s="257">
        <v>245</v>
      </c>
      <c r="I465" s="257">
        <v>50</v>
      </c>
      <c r="J465" s="257">
        <v>15</v>
      </c>
      <c r="K465" s="257" t="s">
        <v>1676</v>
      </c>
      <c r="L465" s="257" t="s">
        <v>1676</v>
      </c>
      <c r="M465" s="257">
        <v>1</v>
      </c>
      <c r="N465" s="258">
        <v>1</v>
      </c>
    </row>
    <row r="466" spans="1:14" s="145" customFormat="1" x14ac:dyDescent="0.2">
      <c r="A466" s="337" t="s">
        <v>349</v>
      </c>
      <c r="B466" s="334" t="s">
        <v>2113</v>
      </c>
      <c r="C466" s="282">
        <v>177.55798730000001</v>
      </c>
      <c r="D466" s="257">
        <v>50</v>
      </c>
      <c r="E466" s="257">
        <v>3695</v>
      </c>
      <c r="F466" s="257">
        <v>2020</v>
      </c>
      <c r="G466" s="257">
        <v>1330</v>
      </c>
      <c r="H466" s="257">
        <v>1430</v>
      </c>
      <c r="I466" s="257">
        <v>410</v>
      </c>
      <c r="J466" s="257">
        <v>250</v>
      </c>
      <c r="K466" s="257">
        <v>345</v>
      </c>
      <c r="L466" s="257">
        <v>755</v>
      </c>
      <c r="M466" s="257">
        <v>1.9856630820000001</v>
      </c>
      <c r="N466" s="258">
        <v>2</v>
      </c>
    </row>
    <row r="467" spans="1:14" s="145" customFormat="1" x14ac:dyDescent="0.2">
      <c r="A467" s="337" t="s">
        <v>1212</v>
      </c>
      <c r="B467" s="334" t="s">
        <v>2114</v>
      </c>
      <c r="C467" s="282">
        <v>0</v>
      </c>
      <c r="D467" s="257">
        <v>0</v>
      </c>
      <c r="E467" s="257">
        <v>0</v>
      </c>
      <c r="F467" s="257">
        <v>0</v>
      </c>
      <c r="G467" s="257">
        <v>0</v>
      </c>
      <c r="H467" s="257">
        <v>0</v>
      </c>
      <c r="I467" s="257">
        <v>0</v>
      </c>
      <c r="J467" s="257">
        <v>0</v>
      </c>
      <c r="K467" s="257">
        <v>0</v>
      </c>
      <c r="L467" s="257">
        <v>0</v>
      </c>
      <c r="M467" s="257">
        <v>0</v>
      </c>
      <c r="N467" s="258">
        <v>0</v>
      </c>
    </row>
    <row r="468" spans="1:14" s="145" customFormat="1" x14ac:dyDescent="0.2">
      <c r="A468" s="337" t="s">
        <v>366</v>
      </c>
      <c r="B468" s="334" t="s">
        <v>2115</v>
      </c>
      <c r="C468" s="282">
        <v>68.391960370000007</v>
      </c>
      <c r="D468" s="257">
        <v>34</v>
      </c>
      <c r="E468" s="257">
        <v>12485</v>
      </c>
      <c r="F468" s="257">
        <v>4275</v>
      </c>
      <c r="G468" s="257">
        <v>3080</v>
      </c>
      <c r="H468" s="257">
        <v>3740</v>
      </c>
      <c r="I468" s="257">
        <v>1810</v>
      </c>
      <c r="J468" s="257">
        <v>865</v>
      </c>
      <c r="K468" s="257">
        <v>175</v>
      </c>
      <c r="L468" s="257">
        <v>15</v>
      </c>
      <c r="M468" s="257">
        <v>3.645105896</v>
      </c>
      <c r="N468" s="258">
        <v>1</v>
      </c>
    </row>
    <row r="469" spans="1:14" s="145" customFormat="1" x14ac:dyDescent="0.2">
      <c r="A469" s="337" t="s">
        <v>1213</v>
      </c>
      <c r="B469" s="334" t="s">
        <v>2116</v>
      </c>
      <c r="C469" s="282">
        <v>75.089447239999998</v>
      </c>
      <c r="D469" s="257">
        <v>60</v>
      </c>
      <c r="E469" s="257">
        <v>80</v>
      </c>
      <c r="F469" s="257">
        <v>410</v>
      </c>
      <c r="G469" s="257">
        <v>280</v>
      </c>
      <c r="H469" s="257">
        <v>175</v>
      </c>
      <c r="I469" s="257">
        <v>30</v>
      </c>
      <c r="J469" s="257">
        <v>10</v>
      </c>
      <c r="K469" s="257" t="s">
        <v>1676</v>
      </c>
      <c r="L469" s="257" t="s">
        <v>1676</v>
      </c>
      <c r="M469" s="257">
        <v>3.6393442619999998</v>
      </c>
      <c r="N469" s="258">
        <v>3</v>
      </c>
    </row>
    <row r="470" spans="1:14" s="145" customFormat="1" x14ac:dyDescent="0.2">
      <c r="A470" s="337" t="s">
        <v>553</v>
      </c>
      <c r="B470" s="334" t="s">
        <v>2117</v>
      </c>
      <c r="C470" s="282">
        <v>78.054899649999996</v>
      </c>
      <c r="D470" s="257">
        <v>70</v>
      </c>
      <c r="E470" s="257">
        <v>215</v>
      </c>
      <c r="F470" s="257">
        <v>445</v>
      </c>
      <c r="G470" s="257">
        <v>490</v>
      </c>
      <c r="H470" s="257">
        <v>490</v>
      </c>
      <c r="I470" s="257">
        <v>50</v>
      </c>
      <c r="J470" s="257" t="s">
        <v>1676</v>
      </c>
      <c r="K470" s="257" t="s">
        <v>1676</v>
      </c>
      <c r="L470" s="257" t="s">
        <v>1676</v>
      </c>
      <c r="M470" s="257">
        <v>2.3512195120000001</v>
      </c>
      <c r="N470" s="258">
        <v>2</v>
      </c>
    </row>
    <row r="471" spans="1:14" s="145" customFormat="1" x14ac:dyDescent="0.2">
      <c r="A471" s="337" t="s">
        <v>222</v>
      </c>
      <c r="B471" s="334" t="s">
        <v>2118</v>
      </c>
      <c r="C471" s="282">
        <v>45.539830770000002</v>
      </c>
      <c r="D471" s="257">
        <v>27</v>
      </c>
      <c r="E471" s="257">
        <v>25490</v>
      </c>
      <c r="F471" s="257">
        <v>12180</v>
      </c>
      <c r="G471" s="257">
        <v>4525</v>
      </c>
      <c r="H471" s="257">
        <v>4315</v>
      </c>
      <c r="I471" s="257">
        <v>910</v>
      </c>
      <c r="J471" s="257">
        <v>240</v>
      </c>
      <c r="K471" s="257">
        <v>55</v>
      </c>
      <c r="L471" s="257">
        <v>155</v>
      </c>
      <c r="M471" s="257">
        <v>4.2884569800000003</v>
      </c>
      <c r="N471" s="258">
        <v>2</v>
      </c>
    </row>
    <row r="472" spans="1:14" s="145" customFormat="1" x14ac:dyDescent="0.2">
      <c r="A472" s="337" t="s">
        <v>194</v>
      </c>
      <c r="B472" s="334" t="s">
        <v>2119</v>
      </c>
      <c r="C472" s="282">
        <v>0</v>
      </c>
      <c r="D472" s="257">
        <v>0</v>
      </c>
      <c r="E472" s="257">
        <v>0</v>
      </c>
      <c r="F472" s="257">
        <v>0</v>
      </c>
      <c r="G472" s="257">
        <v>0</v>
      </c>
      <c r="H472" s="257">
        <v>0</v>
      </c>
      <c r="I472" s="257">
        <v>0</v>
      </c>
      <c r="J472" s="257">
        <v>0</v>
      </c>
      <c r="K472" s="257">
        <v>0</v>
      </c>
      <c r="L472" s="257">
        <v>0</v>
      </c>
      <c r="M472" s="257">
        <v>2.7268167449999998</v>
      </c>
      <c r="N472" s="258">
        <v>0</v>
      </c>
    </row>
    <row r="473" spans="1:14" s="145" customFormat="1" x14ac:dyDescent="0.2">
      <c r="A473" s="337" t="s">
        <v>421</v>
      </c>
      <c r="B473" s="334" t="s">
        <v>2120</v>
      </c>
      <c r="C473" s="282">
        <v>64.870367939999994</v>
      </c>
      <c r="D473" s="257">
        <v>35</v>
      </c>
      <c r="E473" s="257">
        <v>20525</v>
      </c>
      <c r="F473" s="257">
        <v>10495</v>
      </c>
      <c r="G473" s="257">
        <v>4460</v>
      </c>
      <c r="H473" s="257">
        <v>6165</v>
      </c>
      <c r="I473" s="257">
        <v>2370</v>
      </c>
      <c r="J473" s="257">
        <v>1115</v>
      </c>
      <c r="K473" s="257">
        <v>415</v>
      </c>
      <c r="L473" s="257">
        <v>115</v>
      </c>
      <c r="M473" s="257">
        <v>4.6888491999999999</v>
      </c>
      <c r="N473" s="258">
        <v>1</v>
      </c>
    </row>
    <row r="474" spans="1:14" s="157" customFormat="1" x14ac:dyDescent="0.2">
      <c r="A474" s="337" t="s">
        <v>574</v>
      </c>
      <c r="B474" s="334" t="s">
        <v>2121</v>
      </c>
      <c r="C474" s="282">
        <v>57.650427039999997</v>
      </c>
      <c r="D474" s="257">
        <v>33</v>
      </c>
      <c r="E474" s="257">
        <v>48890</v>
      </c>
      <c r="F474" s="257">
        <v>23500</v>
      </c>
      <c r="G474" s="257">
        <v>11625</v>
      </c>
      <c r="H474" s="257">
        <v>13355</v>
      </c>
      <c r="I474" s="257">
        <v>4250</v>
      </c>
      <c r="J474" s="257">
        <v>1570</v>
      </c>
      <c r="K474" s="257">
        <v>400</v>
      </c>
      <c r="L474" s="257">
        <v>150</v>
      </c>
      <c r="M474" s="257">
        <v>3.8258937730000002</v>
      </c>
      <c r="N474" s="258">
        <v>1</v>
      </c>
    </row>
    <row r="475" spans="1:14" s="145" customFormat="1" x14ac:dyDescent="0.2">
      <c r="A475" s="337" t="s">
        <v>365</v>
      </c>
      <c r="B475" s="334" t="s">
        <v>2122</v>
      </c>
      <c r="C475" s="282">
        <v>61.430947490000001</v>
      </c>
      <c r="D475" s="257">
        <v>34</v>
      </c>
      <c r="E475" s="257">
        <v>19135</v>
      </c>
      <c r="F475" s="257">
        <v>9780</v>
      </c>
      <c r="G475" s="257">
        <v>4575</v>
      </c>
      <c r="H475" s="257">
        <v>6115</v>
      </c>
      <c r="I475" s="257">
        <v>2465</v>
      </c>
      <c r="J475" s="257">
        <v>595</v>
      </c>
      <c r="K475" s="257">
        <v>95</v>
      </c>
      <c r="L475" s="257">
        <v>50</v>
      </c>
      <c r="M475" s="257">
        <v>3.7503482529999999</v>
      </c>
      <c r="N475" s="258">
        <v>1</v>
      </c>
    </row>
    <row r="476" spans="1:14" s="145" customFormat="1" x14ac:dyDescent="0.2">
      <c r="A476" s="337" t="s">
        <v>438</v>
      </c>
      <c r="B476" s="334" t="s">
        <v>2123</v>
      </c>
      <c r="C476" s="282">
        <v>58.123360580000003</v>
      </c>
      <c r="D476" s="257">
        <v>29</v>
      </c>
      <c r="E476" s="257">
        <v>28780</v>
      </c>
      <c r="F476" s="257">
        <v>9965</v>
      </c>
      <c r="G476" s="257">
        <v>5410</v>
      </c>
      <c r="H476" s="257">
        <v>9605</v>
      </c>
      <c r="I476" s="257">
        <v>2835</v>
      </c>
      <c r="J476" s="257">
        <v>750</v>
      </c>
      <c r="K476" s="257">
        <v>100</v>
      </c>
      <c r="L476" s="257">
        <v>40</v>
      </c>
      <c r="M476" s="257">
        <v>4.2167926619999996</v>
      </c>
      <c r="N476" s="258">
        <v>1</v>
      </c>
    </row>
    <row r="477" spans="1:14" s="145" customFormat="1" x14ac:dyDescent="0.2">
      <c r="A477" s="337" t="s">
        <v>202</v>
      </c>
      <c r="B477" s="334" t="s">
        <v>2124</v>
      </c>
      <c r="C477" s="282">
        <v>0</v>
      </c>
      <c r="D477" s="257">
        <v>0</v>
      </c>
      <c r="E477" s="257">
        <v>0</v>
      </c>
      <c r="F477" s="257">
        <v>0</v>
      </c>
      <c r="G477" s="257">
        <v>0</v>
      </c>
      <c r="H477" s="257">
        <v>0</v>
      </c>
      <c r="I477" s="257">
        <v>0</v>
      </c>
      <c r="J477" s="257">
        <v>0</v>
      </c>
      <c r="K477" s="257">
        <v>0</v>
      </c>
      <c r="L477" s="257">
        <v>0</v>
      </c>
      <c r="M477" s="257">
        <v>4.0045159640000003</v>
      </c>
      <c r="N477" s="258">
        <v>1</v>
      </c>
    </row>
    <row r="478" spans="1:14" s="145" customFormat="1" x14ac:dyDescent="0.2">
      <c r="A478" s="337" t="s">
        <v>223</v>
      </c>
      <c r="B478" s="334" t="s">
        <v>2125</v>
      </c>
      <c r="C478" s="282">
        <v>62.602332760000003</v>
      </c>
      <c r="D478" s="257">
        <v>32</v>
      </c>
      <c r="E478" s="257">
        <v>40490</v>
      </c>
      <c r="F478" s="257">
        <v>16525</v>
      </c>
      <c r="G478" s="257">
        <v>8070</v>
      </c>
      <c r="H478" s="257">
        <v>11470</v>
      </c>
      <c r="I478" s="257">
        <v>4630</v>
      </c>
      <c r="J478" s="257">
        <v>2175</v>
      </c>
      <c r="K478" s="257">
        <v>400</v>
      </c>
      <c r="L478" s="257">
        <v>90</v>
      </c>
      <c r="M478" s="257">
        <v>3.6607967800000001</v>
      </c>
      <c r="N478" s="258">
        <v>1</v>
      </c>
    </row>
    <row r="479" spans="1:14" s="145" customFormat="1" x14ac:dyDescent="0.2">
      <c r="A479" s="337" t="s">
        <v>209</v>
      </c>
      <c r="B479" s="334" t="s">
        <v>2126</v>
      </c>
      <c r="C479" s="282">
        <v>64.871423030000003</v>
      </c>
      <c r="D479" s="257">
        <v>35</v>
      </c>
      <c r="E479" s="257">
        <v>14675</v>
      </c>
      <c r="F479" s="257">
        <v>7730</v>
      </c>
      <c r="G479" s="257">
        <v>3160</v>
      </c>
      <c r="H479" s="257">
        <v>4615</v>
      </c>
      <c r="I479" s="257">
        <v>2650</v>
      </c>
      <c r="J479" s="257">
        <v>590</v>
      </c>
      <c r="K479" s="257">
        <v>75</v>
      </c>
      <c r="L479" s="257">
        <v>15</v>
      </c>
      <c r="M479" s="257">
        <v>4.4774568840000004</v>
      </c>
      <c r="N479" s="258">
        <v>1</v>
      </c>
    </row>
    <row r="480" spans="1:14" s="145" customFormat="1" x14ac:dyDescent="0.2">
      <c r="A480" s="337" t="s">
        <v>430</v>
      </c>
      <c r="B480" s="334" t="s">
        <v>2127</v>
      </c>
      <c r="C480" s="282">
        <v>46.419173190000002</v>
      </c>
      <c r="D480" s="257">
        <v>26</v>
      </c>
      <c r="E480" s="257">
        <v>36385</v>
      </c>
      <c r="F480" s="257">
        <v>12875</v>
      </c>
      <c r="G480" s="257">
        <v>5645</v>
      </c>
      <c r="H480" s="257">
        <v>7430</v>
      </c>
      <c r="I480" s="257">
        <v>2145</v>
      </c>
      <c r="J480" s="257">
        <v>435</v>
      </c>
      <c r="K480" s="257">
        <v>65</v>
      </c>
      <c r="L480" s="257">
        <v>15</v>
      </c>
      <c r="M480" s="257">
        <v>3.395379385</v>
      </c>
      <c r="N480" s="258">
        <v>1</v>
      </c>
    </row>
    <row r="481" spans="1:14" s="145" customFormat="1" x14ac:dyDescent="0.2">
      <c r="A481" s="337" t="s">
        <v>437</v>
      </c>
      <c r="B481" s="334" t="s">
        <v>2128</v>
      </c>
      <c r="C481" s="282">
        <v>62.605058569999997</v>
      </c>
      <c r="D481" s="257">
        <v>31</v>
      </c>
      <c r="E481" s="257">
        <v>22905</v>
      </c>
      <c r="F481" s="257">
        <v>8895</v>
      </c>
      <c r="G481" s="257">
        <v>4865</v>
      </c>
      <c r="H481" s="257">
        <v>6310</v>
      </c>
      <c r="I481" s="257">
        <v>2545</v>
      </c>
      <c r="J481" s="257">
        <v>1435</v>
      </c>
      <c r="K481" s="257">
        <v>235</v>
      </c>
      <c r="L481" s="257">
        <v>10</v>
      </c>
      <c r="M481" s="257">
        <v>4.319284101</v>
      </c>
      <c r="N481" s="258">
        <v>2</v>
      </c>
    </row>
    <row r="482" spans="1:14" s="145" customFormat="1" x14ac:dyDescent="0.2">
      <c r="A482" s="337" t="s">
        <v>784</v>
      </c>
      <c r="B482" s="334" t="s">
        <v>2129</v>
      </c>
      <c r="C482" s="282">
        <v>0</v>
      </c>
      <c r="D482" s="257">
        <v>0</v>
      </c>
      <c r="E482" s="257">
        <v>0</v>
      </c>
      <c r="F482" s="257">
        <v>0</v>
      </c>
      <c r="G482" s="257">
        <v>0</v>
      </c>
      <c r="H482" s="257">
        <v>0</v>
      </c>
      <c r="I482" s="257">
        <v>0</v>
      </c>
      <c r="J482" s="257">
        <v>0</v>
      </c>
      <c r="K482" s="257">
        <v>0</v>
      </c>
      <c r="L482" s="257">
        <v>0</v>
      </c>
      <c r="M482" s="257">
        <v>0</v>
      </c>
      <c r="N482" s="258">
        <v>0</v>
      </c>
    </row>
    <row r="483" spans="1:14" s="145" customFormat="1" x14ac:dyDescent="0.2">
      <c r="A483" s="337" t="s">
        <v>377</v>
      </c>
      <c r="B483" s="334" t="s">
        <v>2130</v>
      </c>
      <c r="C483" s="282">
        <v>51.666863030000002</v>
      </c>
      <c r="D483" s="257">
        <v>33</v>
      </c>
      <c r="E483" s="257">
        <v>7850</v>
      </c>
      <c r="F483" s="257">
        <v>4460</v>
      </c>
      <c r="G483" s="257">
        <v>1890</v>
      </c>
      <c r="H483" s="257">
        <v>2245</v>
      </c>
      <c r="I483" s="257">
        <v>415</v>
      </c>
      <c r="J483" s="257">
        <v>45</v>
      </c>
      <c r="K483" s="257">
        <v>20</v>
      </c>
      <c r="L483" s="257">
        <v>40</v>
      </c>
      <c r="M483" s="257">
        <v>3.7561326749999999</v>
      </c>
      <c r="N483" s="258">
        <v>1</v>
      </c>
    </row>
    <row r="484" spans="1:14" s="145" customFormat="1" x14ac:dyDescent="0.2">
      <c r="A484" s="337" t="s">
        <v>1543</v>
      </c>
      <c r="B484" s="334" t="s">
        <v>2131</v>
      </c>
      <c r="C484" s="282">
        <v>0</v>
      </c>
      <c r="D484" s="257">
        <v>0</v>
      </c>
      <c r="E484" s="257">
        <v>0</v>
      </c>
      <c r="F484" s="257">
        <v>0</v>
      </c>
      <c r="G484" s="257">
        <v>0</v>
      </c>
      <c r="H484" s="257">
        <v>0</v>
      </c>
      <c r="I484" s="257">
        <v>0</v>
      </c>
      <c r="J484" s="257">
        <v>0</v>
      </c>
      <c r="K484" s="257">
        <v>0</v>
      </c>
      <c r="L484" s="257">
        <v>0</v>
      </c>
      <c r="M484" s="257">
        <v>0</v>
      </c>
      <c r="N484" s="258">
        <v>0</v>
      </c>
    </row>
    <row r="485" spans="1:14" s="145" customFormat="1" x14ac:dyDescent="0.2">
      <c r="A485" s="337" t="s">
        <v>1586</v>
      </c>
      <c r="B485" s="334" t="s">
        <v>2132</v>
      </c>
      <c r="C485" s="282">
        <v>0</v>
      </c>
      <c r="D485" s="257">
        <v>0</v>
      </c>
      <c r="E485" s="257">
        <v>0</v>
      </c>
      <c r="F485" s="257">
        <v>0</v>
      </c>
      <c r="G485" s="257">
        <v>0</v>
      </c>
      <c r="H485" s="257">
        <v>0</v>
      </c>
      <c r="I485" s="257">
        <v>0</v>
      </c>
      <c r="J485" s="257">
        <v>0</v>
      </c>
      <c r="K485" s="257">
        <v>0</v>
      </c>
      <c r="L485" s="257">
        <v>0</v>
      </c>
      <c r="M485" s="257">
        <v>0</v>
      </c>
      <c r="N485" s="258">
        <v>0</v>
      </c>
    </row>
    <row r="486" spans="1:14" s="145" customFormat="1" x14ac:dyDescent="0.2">
      <c r="A486" s="337" t="s">
        <v>232</v>
      </c>
      <c r="B486" s="334" t="s">
        <v>2133</v>
      </c>
      <c r="C486" s="282">
        <v>57.961067270000001</v>
      </c>
      <c r="D486" s="257">
        <v>35</v>
      </c>
      <c r="E486" s="257">
        <v>10120</v>
      </c>
      <c r="F486" s="257">
        <v>5740</v>
      </c>
      <c r="G486" s="257">
        <v>2315</v>
      </c>
      <c r="H486" s="257">
        <v>3365</v>
      </c>
      <c r="I486" s="257">
        <v>1115</v>
      </c>
      <c r="J486" s="257">
        <v>245</v>
      </c>
      <c r="K486" s="257">
        <v>25</v>
      </c>
      <c r="L486" s="257">
        <v>15</v>
      </c>
      <c r="M486" s="257">
        <v>3.6510812609999999</v>
      </c>
      <c r="N486" s="258">
        <v>1</v>
      </c>
    </row>
    <row r="487" spans="1:14" s="145" customFormat="1" x14ac:dyDescent="0.2">
      <c r="A487" s="337" t="s">
        <v>225</v>
      </c>
      <c r="B487" s="334" t="s">
        <v>2134</v>
      </c>
      <c r="C487" s="282">
        <v>58.875766540000001</v>
      </c>
      <c r="D487" s="257">
        <v>36</v>
      </c>
      <c r="E487" s="257">
        <v>13890</v>
      </c>
      <c r="F487" s="257">
        <v>9240</v>
      </c>
      <c r="G487" s="257">
        <v>3425</v>
      </c>
      <c r="H487" s="257">
        <v>3740</v>
      </c>
      <c r="I487" s="257">
        <v>1745</v>
      </c>
      <c r="J487" s="257">
        <v>705</v>
      </c>
      <c r="K487" s="257">
        <v>30</v>
      </c>
      <c r="L487" s="257" t="s">
        <v>1676</v>
      </c>
      <c r="M487" s="257">
        <v>3.8117201359999999</v>
      </c>
      <c r="N487" s="258">
        <v>1</v>
      </c>
    </row>
    <row r="488" spans="1:14" s="145" customFormat="1" x14ac:dyDescent="0.2">
      <c r="A488" s="337" t="s">
        <v>1552</v>
      </c>
      <c r="B488" s="334" t="s">
        <v>2135</v>
      </c>
      <c r="C488" s="282">
        <v>0</v>
      </c>
      <c r="D488" s="257">
        <v>0</v>
      </c>
      <c r="E488" s="257">
        <v>0</v>
      </c>
      <c r="F488" s="257">
        <v>0</v>
      </c>
      <c r="G488" s="257">
        <v>0</v>
      </c>
      <c r="H488" s="257">
        <v>0</v>
      </c>
      <c r="I488" s="257">
        <v>0</v>
      </c>
      <c r="J488" s="257">
        <v>0</v>
      </c>
      <c r="K488" s="257">
        <v>0</v>
      </c>
      <c r="L488" s="257">
        <v>0</v>
      </c>
      <c r="M488" s="257">
        <v>0</v>
      </c>
      <c r="N488" s="258">
        <v>0</v>
      </c>
    </row>
    <row r="489" spans="1:14" s="145" customFormat="1" x14ac:dyDescent="0.2">
      <c r="A489" s="337" t="s">
        <v>1390</v>
      </c>
      <c r="B489" s="334" t="s">
        <v>2136</v>
      </c>
      <c r="C489" s="282">
        <v>0</v>
      </c>
      <c r="D489" s="257">
        <v>0</v>
      </c>
      <c r="E489" s="257">
        <v>0</v>
      </c>
      <c r="F489" s="257">
        <v>0</v>
      </c>
      <c r="G489" s="257">
        <v>0</v>
      </c>
      <c r="H489" s="257">
        <v>0</v>
      </c>
      <c r="I489" s="257">
        <v>0</v>
      </c>
      <c r="J489" s="257">
        <v>0</v>
      </c>
      <c r="K489" s="257">
        <v>0</v>
      </c>
      <c r="L489" s="257">
        <v>0</v>
      </c>
      <c r="M489" s="257">
        <v>0</v>
      </c>
      <c r="N489" s="258">
        <v>0</v>
      </c>
    </row>
    <row r="490" spans="1:14" s="145" customFormat="1" x14ac:dyDescent="0.2">
      <c r="A490" s="337" t="s">
        <v>350</v>
      </c>
      <c r="B490" s="334" t="s">
        <v>2137</v>
      </c>
      <c r="C490" s="282">
        <v>120.48403709999999</v>
      </c>
      <c r="D490" s="257">
        <v>32</v>
      </c>
      <c r="E490" s="257">
        <v>2365</v>
      </c>
      <c r="F490" s="257">
        <v>680</v>
      </c>
      <c r="G490" s="257">
        <v>385</v>
      </c>
      <c r="H490" s="257">
        <v>525</v>
      </c>
      <c r="I490" s="257">
        <v>280</v>
      </c>
      <c r="J490" s="257">
        <v>190</v>
      </c>
      <c r="K490" s="257">
        <v>185</v>
      </c>
      <c r="L490" s="257">
        <v>240</v>
      </c>
      <c r="M490" s="257">
        <v>1.8149829740000001</v>
      </c>
      <c r="N490" s="258">
        <v>2</v>
      </c>
    </row>
    <row r="491" spans="1:14" s="145" customFormat="1" x14ac:dyDescent="0.2">
      <c r="A491" s="337" t="s">
        <v>416</v>
      </c>
      <c r="B491" s="334" t="s">
        <v>2138</v>
      </c>
      <c r="C491" s="282">
        <v>65.115125669999998</v>
      </c>
      <c r="D491" s="257">
        <v>40</v>
      </c>
      <c r="E491" s="257">
        <v>11275</v>
      </c>
      <c r="F491" s="257">
        <v>7390</v>
      </c>
      <c r="G491" s="257">
        <v>3580</v>
      </c>
      <c r="H491" s="257">
        <v>3865</v>
      </c>
      <c r="I491" s="257">
        <v>1715</v>
      </c>
      <c r="J491" s="257">
        <v>435</v>
      </c>
      <c r="K491" s="257">
        <v>65</v>
      </c>
      <c r="L491" s="257">
        <v>50</v>
      </c>
      <c r="M491" s="257">
        <v>4.4888084030000002</v>
      </c>
      <c r="N491" s="258">
        <v>2</v>
      </c>
    </row>
    <row r="492" spans="1:14" s="145" customFormat="1" x14ac:dyDescent="0.2">
      <c r="A492" s="337" t="s">
        <v>1544</v>
      </c>
      <c r="B492" s="334" t="s">
        <v>2139</v>
      </c>
      <c r="C492" s="282">
        <v>56.011527379999997</v>
      </c>
      <c r="D492" s="257">
        <v>48</v>
      </c>
      <c r="E492" s="257">
        <v>95</v>
      </c>
      <c r="F492" s="257">
        <v>125</v>
      </c>
      <c r="G492" s="257">
        <v>70</v>
      </c>
      <c r="H492" s="257">
        <v>55</v>
      </c>
      <c r="I492" s="257" t="s">
        <v>1676</v>
      </c>
      <c r="J492" s="257">
        <v>0</v>
      </c>
      <c r="K492" s="257">
        <v>0</v>
      </c>
      <c r="L492" s="257">
        <v>0</v>
      </c>
      <c r="M492" s="257">
        <v>0</v>
      </c>
      <c r="N492" s="258">
        <v>0</v>
      </c>
    </row>
    <row r="493" spans="1:14" s="145" customFormat="1" x14ac:dyDescent="0.2">
      <c r="A493" s="337" t="s">
        <v>567</v>
      </c>
      <c r="B493" s="334" t="s">
        <v>2140</v>
      </c>
      <c r="C493" s="282">
        <v>56.546848169999997</v>
      </c>
      <c r="D493" s="257">
        <v>37</v>
      </c>
      <c r="E493" s="257">
        <v>20845</v>
      </c>
      <c r="F493" s="257">
        <v>13820</v>
      </c>
      <c r="G493" s="257">
        <v>5380</v>
      </c>
      <c r="H493" s="257">
        <v>6050</v>
      </c>
      <c r="I493" s="257">
        <v>2060</v>
      </c>
      <c r="J493" s="257">
        <v>720</v>
      </c>
      <c r="K493" s="257">
        <v>25</v>
      </c>
      <c r="L493" s="257">
        <v>20</v>
      </c>
      <c r="M493" s="257">
        <v>4.202383888</v>
      </c>
      <c r="N493" s="258">
        <v>1</v>
      </c>
    </row>
    <row r="494" spans="1:14" s="145" customFormat="1" x14ac:dyDescent="0.2">
      <c r="A494" s="337" t="s">
        <v>363</v>
      </c>
      <c r="B494" s="334" t="s">
        <v>2141</v>
      </c>
      <c r="C494" s="282">
        <v>36.307866939999997</v>
      </c>
      <c r="D494" s="257">
        <v>13</v>
      </c>
      <c r="E494" s="257">
        <v>7170</v>
      </c>
      <c r="F494" s="257">
        <v>1560</v>
      </c>
      <c r="G494" s="257">
        <v>435</v>
      </c>
      <c r="H494" s="257">
        <v>550</v>
      </c>
      <c r="I494" s="257">
        <v>270</v>
      </c>
      <c r="J494" s="257">
        <v>125</v>
      </c>
      <c r="K494" s="257">
        <v>15</v>
      </c>
      <c r="L494" s="257">
        <v>10</v>
      </c>
      <c r="M494" s="257">
        <v>5.768375507</v>
      </c>
      <c r="N494" s="258">
        <v>2</v>
      </c>
    </row>
    <row r="495" spans="1:14" s="145" customFormat="1" x14ac:dyDescent="0.2">
      <c r="A495" s="337" t="s">
        <v>805</v>
      </c>
      <c r="B495" s="334" t="s">
        <v>2142</v>
      </c>
      <c r="C495" s="282">
        <v>37.071428570000002</v>
      </c>
      <c r="D495" s="257">
        <v>26</v>
      </c>
      <c r="E495" s="257" t="s">
        <v>1676</v>
      </c>
      <c r="F495" s="257" t="s">
        <v>1676</v>
      </c>
      <c r="G495" s="257" t="s">
        <v>1676</v>
      </c>
      <c r="H495" s="257" t="s">
        <v>1676</v>
      </c>
      <c r="I495" s="257">
        <v>0</v>
      </c>
      <c r="J495" s="257">
        <v>0</v>
      </c>
      <c r="K495" s="257">
        <v>0</v>
      </c>
      <c r="L495" s="257">
        <v>0</v>
      </c>
      <c r="M495" s="257">
        <v>0</v>
      </c>
      <c r="N495" s="258">
        <v>0</v>
      </c>
    </row>
    <row r="496" spans="1:14" s="145" customFormat="1" x14ac:dyDescent="0.2">
      <c r="A496" s="337" t="s">
        <v>439</v>
      </c>
      <c r="B496" s="334" t="s">
        <v>2143</v>
      </c>
      <c r="C496" s="282">
        <v>55.489327580000001</v>
      </c>
      <c r="D496" s="257">
        <v>30</v>
      </c>
      <c r="E496" s="257">
        <v>8060</v>
      </c>
      <c r="F496" s="257">
        <v>3470</v>
      </c>
      <c r="G496" s="257">
        <v>1700</v>
      </c>
      <c r="H496" s="257">
        <v>2035</v>
      </c>
      <c r="I496" s="257">
        <v>605</v>
      </c>
      <c r="J496" s="257">
        <v>210</v>
      </c>
      <c r="K496" s="257">
        <v>125</v>
      </c>
      <c r="L496" s="257" t="s">
        <v>1676</v>
      </c>
      <c r="M496" s="257">
        <v>4.3982311320000003</v>
      </c>
      <c r="N496" s="258">
        <v>2</v>
      </c>
    </row>
    <row r="497" spans="1:14" s="145" customFormat="1" x14ac:dyDescent="0.2">
      <c r="A497" s="337" t="s">
        <v>563</v>
      </c>
      <c r="B497" s="334" t="s">
        <v>2144</v>
      </c>
      <c r="C497" s="282">
        <v>36.275056360000001</v>
      </c>
      <c r="D497" s="257">
        <v>33</v>
      </c>
      <c r="E497" s="257">
        <v>2270</v>
      </c>
      <c r="F497" s="257">
        <v>1690</v>
      </c>
      <c r="G497" s="257">
        <v>730</v>
      </c>
      <c r="H497" s="257">
        <v>180</v>
      </c>
      <c r="I497" s="257">
        <v>10</v>
      </c>
      <c r="J497" s="257">
        <v>0</v>
      </c>
      <c r="K497" s="257" t="s">
        <v>1676</v>
      </c>
      <c r="L497" s="257">
        <v>0</v>
      </c>
      <c r="M497" s="257">
        <v>0</v>
      </c>
      <c r="N497" s="258">
        <v>0</v>
      </c>
    </row>
    <row r="498" spans="1:14" s="145" customFormat="1" x14ac:dyDescent="0.2">
      <c r="A498" s="337" t="s">
        <v>1584</v>
      </c>
      <c r="B498" s="334" t="s">
        <v>2145</v>
      </c>
      <c r="C498" s="282">
        <v>0</v>
      </c>
      <c r="D498" s="257">
        <v>0</v>
      </c>
      <c r="E498" s="257">
        <v>0</v>
      </c>
      <c r="F498" s="257">
        <v>0</v>
      </c>
      <c r="G498" s="257">
        <v>0</v>
      </c>
      <c r="H498" s="257">
        <v>0</v>
      </c>
      <c r="I498" s="257">
        <v>0</v>
      </c>
      <c r="J498" s="257">
        <v>0</v>
      </c>
      <c r="K498" s="257">
        <v>0</v>
      </c>
      <c r="L498" s="257">
        <v>0</v>
      </c>
      <c r="M498" s="257">
        <v>0</v>
      </c>
      <c r="N498" s="258">
        <v>0</v>
      </c>
    </row>
    <row r="499" spans="1:14" s="145" customFormat="1" x14ac:dyDescent="0.2">
      <c r="A499" s="337" t="s">
        <v>1211</v>
      </c>
      <c r="B499" s="334" t="s">
        <v>2146</v>
      </c>
      <c r="C499" s="282">
        <v>0</v>
      </c>
      <c r="D499" s="257">
        <v>0</v>
      </c>
      <c r="E499" s="257">
        <v>0</v>
      </c>
      <c r="F499" s="257">
        <v>0</v>
      </c>
      <c r="G499" s="257">
        <v>0</v>
      </c>
      <c r="H499" s="257">
        <v>0</v>
      </c>
      <c r="I499" s="257">
        <v>0</v>
      </c>
      <c r="J499" s="257">
        <v>0</v>
      </c>
      <c r="K499" s="257">
        <v>0</v>
      </c>
      <c r="L499" s="257">
        <v>0</v>
      </c>
      <c r="M499" s="257">
        <v>0</v>
      </c>
      <c r="N499" s="258">
        <v>0</v>
      </c>
    </row>
    <row r="500" spans="1:14" s="145" customFormat="1" x14ac:dyDescent="0.2">
      <c r="A500" s="337" t="s">
        <v>351</v>
      </c>
      <c r="B500" s="334" t="s">
        <v>2147</v>
      </c>
      <c r="C500" s="282">
        <v>83.084359160000005</v>
      </c>
      <c r="D500" s="257">
        <v>26</v>
      </c>
      <c r="E500" s="257">
        <v>1495</v>
      </c>
      <c r="F500" s="257">
        <v>555</v>
      </c>
      <c r="G500" s="257">
        <v>195</v>
      </c>
      <c r="H500" s="257">
        <v>235</v>
      </c>
      <c r="I500" s="257">
        <v>100</v>
      </c>
      <c r="J500" s="257">
        <v>60</v>
      </c>
      <c r="K500" s="257">
        <v>45</v>
      </c>
      <c r="L500" s="257">
        <v>70</v>
      </c>
      <c r="M500" s="257">
        <v>2.598002497</v>
      </c>
      <c r="N500" s="258">
        <v>3</v>
      </c>
    </row>
    <row r="501" spans="1:14" s="145" customFormat="1" x14ac:dyDescent="0.2">
      <c r="A501" s="337" t="s">
        <v>378</v>
      </c>
      <c r="B501" s="334" t="s">
        <v>2148</v>
      </c>
      <c r="C501" s="282">
        <v>51.090923160000003</v>
      </c>
      <c r="D501" s="257">
        <v>22</v>
      </c>
      <c r="E501" s="257">
        <v>22355</v>
      </c>
      <c r="F501" s="257">
        <v>6465</v>
      </c>
      <c r="G501" s="257">
        <v>3100</v>
      </c>
      <c r="H501" s="257">
        <v>4645</v>
      </c>
      <c r="I501" s="257">
        <v>1520</v>
      </c>
      <c r="J501" s="257">
        <v>495</v>
      </c>
      <c r="K501" s="257">
        <v>110</v>
      </c>
      <c r="L501" s="257">
        <v>70</v>
      </c>
      <c r="M501" s="257">
        <v>4.6547937450000001</v>
      </c>
      <c r="N501" s="258">
        <v>1</v>
      </c>
    </row>
    <row r="502" spans="1:14" s="145" customFormat="1" x14ac:dyDescent="0.2">
      <c r="A502" s="337" t="s">
        <v>1542</v>
      </c>
      <c r="B502" s="334" t="s">
        <v>2149</v>
      </c>
      <c r="C502" s="282">
        <v>0</v>
      </c>
      <c r="D502" s="257">
        <v>0</v>
      </c>
      <c r="E502" s="257">
        <v>0</v>
      </c>
      <c r="F502" s="257">
        <v>0</v>
      </c>
      <c r="G502" s="257">
        <v>0</v>
      </c>
      <c r="H502" s="257">
        <v>0</v>
      </c>
      <c r="I502" s="257">
        <v>0</v>
      </c>
      <c r="J502" s="257">
        <v>0</v>
      </c>
      <c r="K502" s="257">
        <v>0</v>
      </c>
      <c r="L502" s="257">
        <v>0</v>
      </c>
      <c r="M502" s="257">
        <v>0</v>
      </c>
      <c r="N502" s="258">
        <v>0</v>
      </c>
    </row>
    <row r="503" spans="1:14" s="145" customFormat="1" x14ac:dyDescent="0.2">
      <c r="A503" s="337" t="s">
        <v>352</v>
      </c>
      <c r="B503" s="334" t="s">
        <v>2150</v>
      </c>
      <c r="C503" s="282">
        <v>96.341575680000005</v>
      </c>
      <c r="D503" s="257">
        <v>36</v>
      </c>
      <c r="E503" s="257">
        <v>3955</v>
      </c>
      <c r="F503" s="257">
        <v>2450</v>
      </c>
      <c r="G503" s="257">
        <v>1095</v>
      </c>
      <c r="H503" s="257">
        <v>900</v>
      </c>
      <c r="I503" s="257">
        <v>280</v>
      </c>
      <c r="J503" s="257">
        <v>170</v>
      </c>
      <c r="K503" s="257">
        <v>150</v>
      </c>
      <c r="L503" s="257">
        <v>345</v>
      </c>
      <c r="M503" s="257">
        <v>2.0740493660000001</v>
      </c>
      <c r="N503" s="258">
        <v>2</v>
      </c>
    </row>
    <row r="504" spans="1:14" s="145" customFormat="1" x14ac:dyDescent="0.2">
      <c r="A504" s="337" t="s">
        <v>360</v>
      </c>
      <c r="B504" s="334" t="s">
        <v>2151</v>
      </c>
      <c r="C504" s="282">
        <v>86.35454704</v>
      </c>
      <c r="D504" s="257">
        <v>18</v>
      </c>
      <c r="E504" s="257">
        <v>3385</v>
      </c>
      <c r="F504" s="257">
        <v>740</v>
      </c>
      <c r="G504" s="257">
        <v>450</v>
      </c>
      <c r="H504" s="257">
        <v>455</v>
      </c>
      <c r="I504" s="257">
        <v>235</v>
      </c>
      <c r="J504" s="257">
        <v>130</v>
      </c>
      <c r="K504" s="257">
        <v>160</v>
      </c>
      <c r="L504" s="257">
        <v>195</v>
      </c>
      <c r="M504" s="257">
        <v>2.479362101</v>
      </c>
      <c r="N504" s="258">
        <v>3</v>
      </c>
    </row>
    <row r="505" spans="1:14" s="145" customFormat="1" x14ac:dyDescent="0.2">
      <c r="A505" s="337" t="s">
        <v>575</v>
      </c>
      <c r="B505" s="334" t="s">
        <v>2152</v>
      </c>
      <c r="C505" s="282">
        <v>88.340551070000004</v>
      </c>
      <c r="D505" s="257">
        <v>34</v>
      </c>
      <c r="E505" s="257">
        <v>25315</v>
      </c>
      <c r="F505" s="257">
        <v>10045</v>
      </c>
      <c r="G505" s="257">
        <v>5365</v>
      </c>
      <c r="H505" s="257">
        <v>7320</v>
      </c>
      <c r="I505" s="257">
        <v>3930</v>
      </c>
      <c r="J505" s="257">
        <v>840</v>
      </c>
      <c r="K505" s="257">
        <v>525</v>
      </c>
      <c r="L505" s="257">
        <v>1060</v>
      </c>
      <c r="M505" s="257">
        <v>3.9014173030000001</v>
      </c>
      <c r="N505" s="258">
        <v>1</v>
      </c>
    </row>
    <row r="506" spans="1:14" s="145" customFormat="1" x14ac:dyDescent="0.2">
      <c r="A506" s="337" t="s">
        <v>595</v>
      </c>
      <c r="B506" s="334" t="s">
        <v>2153</v>
      </c>
      <c r="C506" s="282">
        <v>0</v>
      </c>
      <c r="D506" s="257">
        <v>0</v>
      </c>
      <c r="E506" s="257">
        <v>0</v>
      </c>
      <c r="F506" s="257">
        <v>0</v>
      </c>
      <c r="G506" s="257">
        <v>0</v>
      </c>
      <c r="H506" s="257">
        <v>0</v>
      </c>
      <c r="I506" s="257">
        <v>0</v>
      </c>
      <c r="J506" s="257">
        <v>0</v>
      </c>
      <c r="K506" s="257">
        <v>0</v>
      </c>
      <c r="L506" s="257">
        <v>0</v>
      </c>
      <c r="M506" s="257">
        <v>0</v>
      </c>
      <c r="N506" s="258">
        <v>0</v>
      </c>
    </row>
    <row r="507" spans="1:14" s="145" customFormat="1" x14ac:dyDescent="0.2">
      <c r="A507" s="337" t="s">
        <v>191</v>
      </c>
      <c r="B507" s="334" t="s">
        <v>2154</v>
      </c>
      <c r="C507" s="282">
        <v>53.017608699999997</v>
      </c>
      <c r="D507" s="257">
        <v>36</v>
      </c>
      <c r="E507" s="257">
        <v>13730</v>
      </c>
      <c r="F507" s="257">
        <v>8490</v>
      </c>
      <c r="G507" s="257">
        <v>3995</v>
      </c>
      <c r="H507" s="257">
        <v>5070</v>
      </c>
      <c r="I507" s="257">
        <v>790</v>
      </c>
      <c r="J507" s="257">
        <v>115</v>
      </c>
      <c r="K507" s="257" t="s">
        <v>1676</v>
      </c>
      <c r="L507" s="257" t="s">
        <v>1676</v>
      </c>
      <c r="M507" s="257">
        <v>3.5854334950000002</v>
      </c>
      <c r="N507" s="258">
        <v>1</v>
      </c>
    </row>
    <row r="508" spans="1:14" s="145" customFormat="1" x14ac:dyDescent="0.2">
      <c r="A508" s="337" t="s">
        <v>444</v>
      </c>
      <c r="B508" s="334" t="s">
        <v>2155</v>
      </c>
      <c r="C508" s="282">
        <v>66.490464790000004</v>
      </c>
      <c r="D508" s="257">
        <v>37</v>
      </c>
      <c r="E508" s="257">
        <v>11530</v>
      </c>
      <c r="F508" s="257">
        <v>4440</v>
      </c>
      <c r="G508" s="257">
        <v>2925</v>
      </c>
      <c r="H508" s="257">
        <v>4560</v>
      </c>
      <c r="I508" s="257">
        <v>1675</v>
      </c>
      <c r="J508" s="257">
        <v>450</v>
      </c>
      <c r="K508" s="257">
        <v>50</v>
      </c>
      <c r="L508" s="257" t="s">
        <v>1676</v>
      </c>
      <c r="M508" s="257">
        <v>3.9134410769999999</v>
      </c>
      <c r="N508" s="258">
        <v>1</v>
      </c>
    </row>
    <row r="509" spans="1:14" s="145" customFormat="1" x14ac:dyDescent="0.2">
      <c r="A509" s="337" t="s">
        <v>364</v>
      </c>
      <c r="B509" s="334" t="s">
        <v>2156</v>
      </c>
      <c r="C509" s="282">
        <v>73.73046737</v>
      </c>
      <c r="D509" s="257">
        <v>36</v>
      </c>
      <c r="E509" s="257">
        <v>6145</v>
      </c>
      <c r="F509" s="257">
        <v>2915</v>
      </c>
      <c r="G509" s="257">
        <v>1405</v>
      </c>
      <c r="H509" s="257">
        <v>2650</v>
      </c>
      <c r="I509" s="257">
        <v>645</v>
      </c>
      <c r="J509" s="257">
        <v>85</v>
      </c>
      <c r="K509" s="257">
        <v>105</v>
      </c>
      <c r="L509" s="257">
        <v>200</v>
      </c>
      <c r="M509" s="257">
        <v>3.7483052209999999</v>
      </c>
      <c r="N509" s="258">
        <v>1</v>
      </c>
    </row>
    <row r="510" spans="1:14" s="145" customFormat="1" ht="12.75" thickBot="1" x14ac:dyDescent="0.25">
      <c r="A510" s="338" t="s">
        <v>387</v>
      </c>
      <c r="B510" s="335" t="s">
        <v>2157</v>
      </c>
      <c r="C510" s="376">
        <v>97.315493340000003</v>
      </c>
      <c r="D510" s="259">
        <v>39</v>
      </c>
      <c r="E510" s="259">
        <v>19500</v>
      </c>
      <c r="F510" s="259">
        <v>7505</v>
      </c>
      <c r="G510" s="259">
        <v>4285</v>
      </c>
      <c r="H510" s="259">
        <v>6885</v>
      </c>
      <c r="I510" s="259">
        <v>3965</v>
      </c>
      <c r="J510" s="259">
        <v>1340</v>
      </c>
      <c r="K510" s="259">
        <v>405</v>
      </c>
      <c r="L510" s="259">
        <v>895</v>
      </c>
      <c r="M510" s="259">
        <v>3.6751900279999998</v>
      </c>
      <c r="N510" s="260">
        <v>1</v>
      </c>
    </row>
    <row r="511" spans="1:14" s="145" customFormat="1" x14ac:dyDescent="0.2">
      <c r="A511" s="147"/>
      <c r="B511" s="146"/>
      <c r="L511" s="194"/>
    </row>
    <row r="512" spans="1:14" s="145" customFormat="1" x14ac:dyDescent="0.2">
      <c r="A512" s="147"/>
      <c r="B512" s="158"/>
      <c r="C512" s="158"/>
      <c r="D512" s="158"/>
      <c r="E512" s="158"/>
      <c r="F512" s="158"/>
      <c r="G512" s="158"/>
    </row>
    <row r="513" spans="1:11" s="145" customFormat="1" ht="15" customHeight="1" x14ac:dyDescent="0.2">
      <c r="A513" s="490" t="s">
        <v>81</v>
      </c>
      <c r="B513" s="490"/>
      <c r="C513" s="490"/>
      <c r="D513" s="490"/>
      <c r="E513" s="490"/>
      <c r="F513" s="490"/>
      <c r="K513" s="194"/>
    </row>
    <row r="514" spans="1:11" ht="105.75" customHeight="1" x14ac:dyDescent="0.2">
      <c r="A514" s="491" t="s">
        <v>1576</v>
      </c>
      <c r="B514" s="491"/>
      <c r="C514" s="491"/>
      <c r="D514" s="491"/>
      <c r="E514" s="491"/>
      <c r="F514" s="491"/>
    </row>
    <row r="515" spans="1:11" x14ac:dyDescent="0.2">
      <c r="A515" s="159"/>
      <c r="B515" s="159"/>
      <c r="C515" s="159"/>
      <c r="D515" s="159"/>
      <c r="E515" s="159"/>
      <c r="F515" s="159"/>
    </row>
    <row r="516" spans="1:11" ht="12.75" x14ac:dyDescent="0.2">
      <c r="A516" s="483" t="s">
        <v>1669</v>
      </c>
      <c r="B516" s="483"/>
      <c r="C516" s="483"/>
      <c r="D516" s="483"/>
      <c r="E516" s="483"/>
      <c r="F516" s="159"/>
    </row>
    <row r="517" spans="1:11" x14ac:dyDescent="0.2">
      <c r="A517" s="159"/>
      <c r="B517" s="159"/>
      <c r="C517" s="159"/>
      <c r="D517" s="159"/>
      <c r="E517" s="159"/>
      <c r="F517" s="159"/>
    </row>
    <row r="518" spans="1:11" ht="12.75" thickBot="1" x14ac:dyDescent="0.25">
      <c r="A518" s="159"/>
      <c r="B518" s="159"/>
      <c r="C518" s="159"/>
      <c r="D518" s="159"/>
      <c r="E518" s="159"/>
      <c r="F518" s="159"/>
    </row>
    <row r="519" spans="1:11" ht="12" customHeight="1" x14ac:dyDescent="0.2">
      <c r="A519" s="498" t="s">
        <v>125</v>
      </c>
      <c r="B519" s="499"/>
      <c r="C519" s="340"/>
      <c r="D519" s="340"/>
      <c r="E519" s="340"/>
      <c r="F519" s="159"/>
    </row>
    <row r="520" spans="1:11" ht="12" customHeight="1" x14ac:dyDescent="0.2">
      <c r="A520" s="494" t="s">
        <v>1678</v>
      </c>
      <c r="B520" s="495"/>
      <c r="C520" s="339"/>
      <c r="D520" s="339"/>
      <c r="E520" s="339"/>
      <c r="F520" s="339"/>
    </row>
    <row r="521" spans="1:11" ht="13.5" thickBot="1" x14ac:dyDescent="0.25">
      <c r="A521" s="496" t="s">
        <v>1555</v>
      </c>
      <c r="B521" s="497"/>
      <c r="C521" s="341"/>
      <c r="D521" s="341"/>
      <c r="E521" s="341"/>
      <c r="F521" s="159"/>
    </row>
    <row r="522" spans="1:11" x14ac:dyDescent="0.2">
      <c r="C522" s="145"/>
      <c r="D522" s="145"/>
      <c r="E522" s="145"/>
      <c r="F522" s="145"/>
    </row>
    <row r="523" spans="1:11" ht="12.75" x14ac:dyDescent="0.2">
      <c r="A523" s="265" t="s">
        <v>1556</v>
      </c>
    </row>
  </sheetData>
  <sortState xmlns:xlrd2="http://schemas.microsoft.com/office/spreadsheetml/2017/richdata2" ref="A27:N510">
    <sortCondition ref="B27:B510"/>
  </sortState>
  <mergeCells count="7">
    <mergeCell ref="A520:B520"/>
    <mergeCell ref="A521:B521"/>
    <mergeCell ref="A10:H10"/>
    <mergeCell ref="A513:F513"/>
    <mergeCell ref="A516:E516"/>
    <mergeCell ref="A514:F514"/>
    <mergeCell ref="A519:B519"/>
  </mergeCells>
  <phoneticPr fontId="9" type="noConversion"/>
  <conditionalFormatting sqref="O16:IV16 B512:N512 G513:IU513">
    <cfRule type="cellIs" dxfId="121" priority="33" stopIfTrue="1" operator="equal">
      <formula>1</formula>
    </cfRule>
    <cfRule type="cellIs" dxfId="120" priority="34" stopIfTrue="1" operator="equal">
      <formula>"suppress"</formula>
    </cfRule>
  </conditionalFormatting>
  <conditionalFormatting sqref="A517:F518 F519 F516 A519:A521 C520:F521">
    <cfRule type="cellIs" dxfId="119" priority="9" stopIfTrue="1" operator="equal">
      <formula>1</formula>
    </cfRule>
    <cfRule type="cellIs" dxfId="118" priority="10" stopIfTrue="1" operator="equal">
      <formula>"suppress"</formula>
    </cfRule>
  </conditionalFormatting>
  <conditionalFormatting sqref="B522:F522">
    <cfRule type="cellIs" dxfId="117" priority="13" stopIfTrue="1" operator="equal">
      <formula>1</formula>
    </cfRule>
    <cfRule type="cellIs" dxfId="116" priority="14" stopIfTrue="1" operator="equal">
      <formula>"suppress"</formula>
    </cfRule>
  </conditionalFormatting>
  <conditionalFormatting sqref="A515:F515">
    <cfRule type="cellIs" dxfId="115" priority="11" stopIfTrue="1" operator="equal">
      <formula>1</formula>
    </cfRule>
    <cfRule type="cellIs" dxfId="114" priority="12" stopIfTrue="1" operator="equal">
      <formula>"suppress"</formula>
    </cfRule>
  </conditionalFormatting>
  <conditionalFormatting sqref="A513">
    <cfRule type="cellIs" dxfId="113" priority="5" stopIfTrue="1" operator="equal">
      <formula>1</formula>
    </cfRule>
    <cfRule type="cellIs" dxfId="112" priority="6" stopIfTrue="1" operator="equal">
      <formula>"suppress"</formula>
    </cfRule>
  </conditionalFormatting>
  <conditionalFormatting sqref="A514">
    <cfRule type="cellIs" dxfId="111" priority="3" stopIfTrue="1" operator="equal">
      <formula>1</formula>
    </cfRule>
    <cfRule type="cellIs" dxfId="110" priority="4" stopIfTrue="1" operator="equal">
      <formula>"suppress"</formula>
    </cfRule>
  </conditionalFormatting>
  <conditionalFormatting sqref="A516">
    <cfRule type="cellIs" dxfId="109" priority="1" stopIfTrue="1" operator="equal">
      <formula>1</formula>
    </cfRule>
    <cfRule type="cellIs" dxfId="108" priority="2" stopIfTrue="1" operator="equal">
      <formula>"suppress"</formula>
    </cfRule>
  </conditionalFormatting>
  <hyperlinks>
    <hyperlink ref="A523" location="'Title Sheet'!A21" display="Return to Contents" xr:uid="{F6E869A6-DBF5-437D-AE96-396E6ACF261D}"/>
    <hyperlink ref="A516" r:id="rId1" display="Copyright © 2013, The Health and Social Care Information Centre. HES Analysis. All Rights Reserved." xr:uid="{6C0D4EAE-E5FB-4854-9B10-6546102A9F2E}"/>
    <hyperlink ref="A516:E516" r:id="rId2" display="Copyright © 2018, NHS Digital, Secondary Care Analysis. All Rights Reserved." xr:uid="{71309501-DD07-4BE6-BAA7-6F7BDB2150AF}"/>
  </hyperlinks>
  <pageMargins left="0.74803149606299213" right="0.74803149606299213" top="0.98425196850393704" bottom="0.98425196850393704" header="0.51181102362204722" footer="0.51181102362204722"/>
  <pageSetup paperSize="9" scale="56" fitToHeight="0" orientation="landscape" r:id="rId3"/>
  <headerFooter alignWithMargins="0"/>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pageSetUpPr fitToPage="1"/>
  </sheetPr>
  <dimension ref="A1:S523"/>
  <sheetViews>
    <sheetView zoomScale="90" zoomScaleNormal="90" workbookViewId="0">
      <pane ySplit="18" topLeftCell="A19" activePane="bottomLeft" state="frozen"/>
      <selection activeCell="A19" sqref="A19"/>
      <selection pane="bottomLeft"/>
    </sheetView>
  </sheetViews>
  <sheetFormatPr defaultColWidth="9.140625" defaultRowHeight="12" x14ac:dyDescent="0.2"/>
  <cols>
    <col min="1" max="1" width="10" style="149" customWidth="1"/>
    <col min="2" max="2" width="90.42578125" style="146" customWidth="1"/>
    <col min="3" max="10" width="14.28515625" style="145" customWidth="1"/>
    <col min="11" max="24" width="9.140625" style="145"/>
    <col min="25" max="25" width="12.28515625" style="145" customWidth="1"/>
    <col min="26" max="16384" width="9.140625" style="145"/>
  </cols>
  <sheetData>
    <row r="1" spans="1:19" s="186" customFormat="1" x14ac:dyDescent="0.2">
      <c r="A1" s="185"/>
      <c r="B1" s="185"/>
    </row>
    <row r="2" spans="1:19" s="186" customFormat="1" x14ac:dyDescent="0.2">
      <c r="A2" s="185"/>
      <c r="B2" s="185"/>
    </row>
    <row r="3" spans="1:19" s="186" customFormat="1" x14ac:dyDescent="0.2">
      <c r="A3" s="185"/>
      <c r="B3" s="185"/>
    </row>
    <row r="4" spans="1:19" s="186" customFormat="1" x14ac:dyDescent="0.2">
      <c r="A4" s="185"/>
      <c r="B4" s="185"/>
    </row>
    <row r="5" spans="1:19" s="186" customFormat="1" x14ac:dyDescent="0.2">
      <c r="A5" s="185"/>
      <c r="B5" s="185"/>
    </row>
    <row r="6" spans="1:19" s="186" customFormat="1" x14ac:dyDescent="0.2">
      <c r="A6" s="185"/>
      <c r="B6" s="185"/>
    </row>
    <row r="7" spans="1:19" s="186" customFormat="1" x14ac:dyDescent="0.2">
      <c r="A7" s="185"/>
      <c r="B7" s="185"/>
    </row>
    <row r="8" spans="1:19" s="186" customFormat="1" x14ac:dyDescent="0.2">
      <c r="A8" s="185"/>
      <c r="B8" s="185"/>
    </row>
    <row r="9" spans="1:19" s="186" customFormat="1" x14ac:dyDescent="0.2">
      <c r="A9" s="185"/>
      <c r="B9" s="185"/>
    </row>
    <row r="10" spans="1:19" s="186" customFormat="1" ht="18" x14ac:dyDescent="0.25">
      <c r="A10" s="489" t="s">
        <v>1656</v>
      </c>
      <c r="B10" s="489"/>
      <c r="C10" s="489"/>
      <c r="D10" s="489"/>
      <c r="E10" s="489"/>
      <c r="F10" s="489"/>
      <c r="G10" s="489"/>
      <c r="H10" s="489"/>
    </row>
    <row r="11" spans="1:19" s="186" customFormat="1" x14ac:dyDescent="0.2">
      <c r="A11" s="149"/>
      <c r="B11" s="147"/>
      <c r="C11" s="147"/>
      <c r="D11" s="147"/>
      <c r="E11" s="147"/>
      <c r="F11" s="147"/>
      <c r="G11" s="148"/>
      <c r="H11" s="148"/>
    </row>
    <row r="12" spans="1:19" s="186" customFormat="1" x14ac:dyDescent="0.2">
      <c r="A12" s="149" t="s">
        <v>1675</v>
      </c>
      <c r="B12" s="147"/>
      <c r="C12" s="147"/>
      <c r="D12" s="147"/>
      <c r="E12" s="147"/>
      <c r="F12" s="147"/>
      <c r="G12" s="148"/>
      <c r="H12" s="148"/>
    </row>
    <row r="13" spans="1:19" s="186" customFormat="1" x14ac:dyDescent="0.2">
      <c r="A13" s="149" t="s">
        <v>614</v>
      </c>
      <c r="B13" s="147"/>
      <c r="C13" s="147"/>
      <c r="D13" s="147"/>
      <c r="E13" s="147"/>
      <c r="F13" s="147"/>
      <c r="G13" s="148"/>
      <c r="H13" s="148"/>
    </row>
    <row r="14" spans="1:19" s="186" customFormat="1" x14ac:dyDescent="0.2">
      <c r="A14" s="149" t="s">
        <v>736</v>
      </c>
      <c r="B14" s="150"/>
      <c r="C14" s="150"/>
      <c r="D14" s="150"/>
      <c r="E14" s="150"/>
      <c r="F14" s="150"/>
      <c r="G14" s="150"/>
      <c r="H14" s="150"/>
    </row>
    <row r="15" spans="1:19" s="243" customFormat="1" ht="19.5" thickBot="1" x14ac:dyDescent="0.35">
      <c r="C15" s="244"/>
      <c r="D15" s="244"/>
      <c r="E15" s="244"/>
      <c r="F15" s="244"/>
      <c r="G15" s="244"/>
      <c r="H15" s="244"/>
      <c r="I15" s="244"/>
      <c r="J15" s="244"/>
    </row>
    <row r="16" spans="1:19" s="191" customFormat="1" ht="24.75" customHeight="1" thickBot="1" x14ac:dyDescent="0.25">
      <c r="A16" s="151"/>
      <c r="B16" s="187" t="s">
        <v>1418</v>
      </c>
      <c r="C16" s="188" t="s">
        <v>160</v>
      </c>
      <c r="D16" s="189" t="s">
        <v>72</v>
      </c>
      <c r="E16" s="189" t="s">
        <v>73</v>
      </c>
      <c r="F16" s="189" t="s">
        <v>74</v>
      </c>
      <c r="G16" s="189" t="s">
        <v>75</v>
      </c>
      <c r="H16" s="189" t="s">
        <v>76</v>
      </c>
      <c r="I16" s="189" t="s">
        <v>77</v>
      </c>
      <c r="J16" s="190" t="s">
        <v>96</v>
      </c>
      <c r="L16" s="192"/>
      <c r="M16" s="192"/>
      <c r="N16" s="192"/>
      <c r="O16" s="192"/>
      <c r="P16" s="192"/>
      <c r="Q16" s="192"/>
      <c r="R16" s="192"/>
      <c r="S16" s="192"/>
    </row>
    <row r="17" spans="1:10" s="193" customFormat="1" ht="12.75" thickBot="1" x14ac:dyDescent="0.25">
      <c r="A17" s="154" t="s">
        <v>1320</v>
      </c>
      <c r="B17" s="155" t="s">
        <v>155</v>
      </c>
      <c r="C17" s="276">
        <v>54.365901800000003</v>
      </c>
      <c r="D17" s="262">
        <v>2039240</v>
      </c>
      <c r="E17" s="262">
        <v>2050728</v>
      </c>
      <c r="F17" s="262">
        <v>2722669</v>
      </c>
      <c r="G17" s="262">
        <v>3553891</v>
      </c>
      <c r="H17" s="262">
        <v>4887361</v>
      </c>
      <c r="I17" s="262">
        <v>4677059</v>
      </c>
      <c r="J17" s="263">
        <v>817165</v>
      </c>
    </row>
    <row r="18" spans="1:10" ht="12.75" thickBot="1" x14ac:dyDescent="0.25">
      <c r="C18" s="277"/>
    </row>
    <row r="19" spans="1:10" s="157" customFormat="1" x14ac:dyDescent="0.2">
      <c r="A19" s="330" t="s">
        <v>1323</v>
      </c>
      <c r="B19" s="264" t="s">
        <v>1346</v>
      </c>
      <c r="C19" s="278">
        <v>49.742788670000003</v>
      </c>
      <c r="D19" s="255">
        <v>386190</v>
      </c>
      <c r="E19" s="255">
        <v>346120</v>
      </c>
      <c r="F19" s="255">
        <v>549230</v>
      </c>
      <c r="G19" s="255">
        <v>570930</v>
      </c>
      <c r="H19" s="255">
        <v>636225</v>
      </c>
      <c r="I19" s="255">
        <v>544375</v>
      </c>
      <c r="J19" s="256">
        <v>99515</v>
      </c>
    </row>
    <row r="20" spans="1:10" x14ac:dyDescent="0.2">
      <c r="A20" s="331" t="s">
        <v>1579</v>
      </c>
      <c r="B20" s="334" t="s">
        <v>1603</v>
      </c>
      <c r="C20" s="279">
        <v>57.010633810000002</v>
      </c>
      <c r="D20" s="257">
        <v>174195</v>
      </c>
      <c r="E20" s="257">
        <v>198160</v>
      </c>
      <c r="F20" s="257">
        <v>251385</v>
      </c>
      <c r="G20" s="257">
        <v>355560</v>
      </c>
      <c r="H20" s="257">
        <v>534325</v>
      </c>
      <c r="I20" s="257">
        <v>546615</v>
      </c>
      <c r="J20" s="258">
        <v>101155</v>
      </c>
    </row>
    <row r="21" spans="1:10" x14ac:dyDescent="0.2">
      <c r="A21" s="331" t="s">
        <v>1580</v>
      </c>
      <c r="B21" s="334" t="s">
        <v>1604</v>
      </c>
      <c r="C21" s="279">
        <v>55.624892709999997</v>
      </c>
      <c r="D21" s="257">
        <v>284905</v>
      </c>
      <c r="E21" s="257">
        <v>258875</v>
      </c>
      <c r="F21" s="257">
        <v>356975</v>
      </c>
      <c r="G21" s="257">
        <v>482955</v>
      </c>
      <c r="H21" s="257">
        <v>670940</v>
      </c>
      <c r="I21" s="257">
        <v>704780</v>
      </c>
      <c r="J21" s="258">
        <v>140700</v>
      </c>
    </row>
    <row r="22" spans="1:10" x14ac:dyDescent="0.2">
      <c r="A22" s="331" t="s">
        <v>1606</v>
      </c>
      <c r="B22" s="334" t="s">
        <v>1645</v>
      </c>
      <c r="C22" s="279">
        <v>55.340906320000002</v>
      </c>
      <c r="D22" s="257">
        <v>353475</v>
      </c>
      <c r="E22" s="257">
        <v>392095</v>
      </c>
      <c r="F22" s="257">
        <v>477600</v>
      </c>
      <c r="G22" s="257">
        <v>668715</v>
      </c>
      <c r="H22" s="257">
        <v>953040</v>
      </c>
      <c r="I22" s="257">
        <v>927645</v>
      </c>
      <c r="J22" s="258">
        <v>157035</v>
      </c>
    </row>
    <row r="23" spans="1:10" x14ac:dyDescent="0.2">
      <c r="A23" s="331" t="s">
        <v>1607</v>
      </c>
      <c r="B23" s="334" t="s">
        <v>1646</v>
      </c>
      <c r="C23" s="279">
        <v>55.889401509999999</v>
      </c>
      <c r="D23" s="257">
        <v>209985</v>
      </c>
      <c r="E23" s="257">
        <v>209850</v>
      </c>
      <c r="F23" s="257">
        <v>280435</v>
      </c>
      <c r="G23" s="257">
        <v>370920</v>
      </c>
      <c r="H23" s="257">
        <v>547355</v>
      </c>
      <c r="I23" s="257">
        <v>555510</v>
      </c>
      <c r="J23" s="258">
        <v>104795</v>
      </c>
    </row>
    <row r="24" spans="1:10" x14ac:dyDescent="0.2">
      <c r="A24" s="332" t="s">
        <v>1608</v>
      </c>
      <c r="B24" s="334" t="s">
        <v>1647</v>
      </c>
      <c r="C24" s="279">
        <v>53.264655419999997</v>
      </c>
      <c r="D24" s="257">
        <v>305600</v>
      </c>
      <c r="E24" s="257">
        <v>309365</v>
      </c>
      <c r="F24" s="257">
        <v>391635</v>
      </c>
      <c r="G24" s="257">
        <v>513125</v>
      </c>
      <c r="H24" s="257">
        <v>694380</v>
      </c>
      <c r="I24" s="257">
        <v>632805</v>
      </c>
      <c r="J24" s="258">
        <v>94530</v>
      </c>
    </row>
    <row r="25" spans="1:10" ht="12.75" thickBot="1" x14ac:dyDescent="0.25">
      <c r="A25" s="333" t="s">
        <v>1609</v>
      </c>
      <c r="B25" s="335" t="s">
        <v>1648</v>
      </c>
      <c r="C25" s="280">
        <v>54.674560100000001</v>
      </c>
      <c r="D25" s="259">
        <v>324885</v>
      </c>
      <c r="E25" s="259">
        <v>336235</v>
      </c>
      <c r="F25" s="259">
        <v>415350</v>
      </c>
      <c r="G25" s="259">
        <v>591610</v>
      </c>
      <c r="H25" s="259">
        <v>851010</v>
      </c>
      <c r="I25" s="259">
        <v>765290</v>
      </c>
      <c r="J25" s="260">
        <v>119440</v>
      </c>
    </row>
    <row r="26" spans="1:10" ht="12.75" thickBot="1" x14ac:dyDescent="0.25">
      <c r="A26" s="251"/>
      <c r="C26" s="261"/>
      <c r="D26" s="261"/>
      <c r="E26" s="261"/>
      <c r="F26" s="261"/>
      <c r="G26" s="261"/>
      <c r="H26" s="261"/>
      <c r="I26" s="261"/>
      <c r="J26" s="261"/>
    </row>
    <row r="27" spans="1:10" x14ac:dyDescent="0.2">
      <c r="A27" s="336" t="s">
        <v>389</v>
      </c>
      <c r="B27" s="264" t="s">
        <v>1680</v>
      </c>
      <c r="C27" s="281">
        <v>55.460975410000003</v>
      </c>
      <c r="D27" s="255">
        <v>7500</v>
      </c>
      <c r="E27" s="255">
        <v>6380</v>
      </c>
      <c r="F27" s="255">
        <v>8810</v>
      </c>
      <c r="G27" s="255">
        <v>13015</v>
      </c>
      <c r="H27" s="255">
        <v>18565</v>
      </c>
      <c r="I27" s="255">
        <v>17685</v>
      </c>
      <c r="J27" s="256">
        <v>2940</v>
      </c>
    </row>
    <row r="28" spans="1:10" x14ac:dyDescent="0.2">
      <c r="A28" s="337" t="s">
        <v>381</v>
      </c>
      <c r="B28" s="334" t="s">
        <v>1681</v>
      </c>
      <c r="C28" s="282">
        <v>6.7053124459999998</v>
      </c>
      <c r="D28" s="257">
        <v>41965</v>
      </c>
      <c r="E28" s="257">
        <v>5685</v>
      </c>
      <c r="F28" s="257" t="s">
        <v>1676</v>
      </c>
      <c r="G28" s="257">
        <v>0</v>
      </c>
      <c r="H28" s="257">
        <v>0</v>
      </c>
      <c r="I28" s="257">
        <v>0</v>
      </c>
      <c r="J28" s="258">
        <v>0</v>
      </c>
    </row>
    <row r="29" spans="1:10" x14ac:dyDescent="0.2">
      <c r="A29" s="337" t="s">
        <v>1629</v>
      </c>
      <c r="B29" s="334" t="s">
        <v>1682</v>
      </c>
      <c r="C29" s="282">
        <v>64.400000000000006</v>
      </c>
      <c r="D29" s="257">
        <v>0</v>
      </c>
      <c r="E29" s="257">
        <v>0</v>
      </c>
      <c r="F29" s="257" t="s">
        <v>1676</v>
      </c>
      <c r="G29" s="257" t="s">
        <v>1676</v>
      </c>
      <c r="H29" s="257" t="s">
        <v>1676</v>
      </c>
      <c r="I29" s="257" t="s">
        <v>1676</v>
      </c>
      <c r="J29" s="258">
        <v>0</v>
      </c>
    </row>
    <row r="30" spans="1:10" x14ac:dyDescent="0.2">
      <c r="A30" s="337" t="s">
        <v>1628</v>
      </c>
      <c r="B30" s="334" t="s">
        <v>1683</v>
      </c>
      <c r="C30" s="282">
        <v>73.692784059999994</v>
      </c>
      <c r="D30" s="257">
        <v>0</v>
      </c>
      <c r="E30" s="257">
        <v>10</v>
      </c>
      <c r="F30" s="257">
        <v>70</v>
      </c>
      <c r="G30" s="257">
        <v>290</v>
      </c>
      <c r="H30" s="257">
        <v>1345</v>
      </c>
      <c r="I30" s="257">
        <v>1860</v>
      </c>
      <c r="J30" s="258">
        <v>130</v>
      </c>
    </row>
    <row r="31" spans="1:10" x14ac:dyDescent="0.2">
      <c r="A31" s="337" t="s">
        <v>1630</v>
      </c>
      <c r="B31" s="334" t="s">
        <v>2161</v>
      </c>
      <c r="C31" s="282" t="s">
        <v>1676</v>
      </c>
      <c r="D31" s="257">
        <v>0</v>
      </c>
      <c r="E31" s="257">
        <v>0</v>
      </c>
      <c r="F31" s="257">
        <v>0</v>
      </c>
      <c r="G31" s="257" t="s">
        <v>1676</v>
      </c>
      <c r="H31" s="257">
        <v>0</v>
      </c>
      <c r="I31" s="257" t="s">
        <v>1676</v>
      </c>
      <c r="J31" s="258" t="s">
        <v>1676</v>
      </c>
    </row>
    <row r="32" spans="1:10" x14ac:dyDescent="0.2">
      <c r="A32" s="337" t="s">
        <v>204</v>
      </c>
      <c r="B32" s="334" t="s">
        <v>1684</v>
      </c>
      <c r="C32" s="282">
        <v>55.882280610000002</v>
      </c>
      <c r="D32" s="257">
        <v>8820</v>
      </c>
      <c r="E32" s="257">
        <v>7250</v>
      </c>
      <c r="F32" s="257">
        <v>11405</v>
      </c>
      <c r="G32" s="257">
        <v>13620</v>
      </c>
      <c r="H32" s="257">
        <v>18390</v>
      </c>
      <c r="I32" s="257">
        <v>22220</v>
      </c>
      <c r="J32" s="258">
        <v>4755</v>
      </c>
    </row>
    <row r="33" spans="1:10" x14ac:dyDescent="0.2">
      <c r="A33" s="337" t="s">
        <v>333</v>
      </c>
      <c r="B33" s="334" t="s">
        <v>1685</v>
      </c>
      <c r="C33" s="282">
        <v>59.751937980000001</v>
      </c>
      <c r="D33" s="257">
        <v>0</v>
      </c>
      <c r="E33" s="257">
        <v>130</v>
      </c>
      <c r="F33" s="257">
        <v>295</v>
      </c>
      <c r="G33" s="257">
        <v>455</v>
      </c>
      <c r="H33" s="257">
        <v>570</v>
      </c>
      <c r="I33" s="257">
        <v>465</v>
      </c>
      <c r="J33" s="258">
        <v>20</v>
      </c>
    </row>
    <row r="34" spans="1:10" x14ac:dyDescent="0.2">
      <c r="A34" s="337" t="s">
        <v>752</v>
      </c>
      <c r="B34" s="334" t="s">
        <v>1686</v>
      </c>
      <c r="C34" s="282">
        <v>55.683580210000002</v>
      </c>
      <c r="D34" s="257">
        <v>0</v>
      </c>
      <c r="E34" s="257">
        <v>190</v>
      </c>
      <c r="F34" s="257">
        <v>605</v>
      </c>
      <c r="G34" s="257">
        <v>1025</v>
      </c>
      <c r="H34" s="257">
        <v>990</v>
      </c>
      <c r="I34" s="257">
        <v>355</v>
      </c>
      <c r="J34" s="258">
        <v>10</v>
      </c>
    </row>
    <row r="35" spans="1:10" x14ac:dyDescent="0.2">
      <c r="A35" s="337" t="s">
        <v>741</v>
      </c>
      <c r="B35" s="334" t="s">
        <v>1687</v>
      </c>
      <c r="C35" s="282">
        <v>49.708097930000001</v>
      </c>
      <c r="D35" s="257">
        <v>0</v>
      </c>
      <c r="E35" s="257">
        <v>135</v>
      </c>
      <c r="F35" s="257">
        <v>290</v>
      </c>
      <c r="G35" s="257">
        <v>335</v>
      </c>
      <c r="H35" s="257">
        <v>230</v>
      </c>
      <c r="I35" s="257">
        <v>70</v>
      </c>
      <c r="J35" s="258" t="s">
        <v>1676</v>
      </c>
    </row>
    <row r="36" spans="1:10" x14ac:dyDescent="0.2">
      <c r="A36" s="337" t="s">
        <v>742</v>
      </c>
      <c r="B36" s="334" t="s">
        <v>1688</v>
      </c>
      <c r="C36" s="282">
        <v>52.069196429999998</v>
      </c>
      <c r="D36" s="257">
        <v>0</v>
      </c>
      <c r="E36" s="257">
        <v>55</v>
      </c>
      <c r="F36" s="257">
        <v>115</v>
      </c>
      <c r="G36" s="257">
        <v>120</v>
      </c>
      <c r="H36" s="257">
        <v>100</v>
      </c>
      <c r="I36" s="257">
        <v>60</v>
      </c>
      <c r="J36" s="258" t="s">
        <v>1676</v>
      </c>
    </row>
    <row r="37" spans="1:10" x14ac:dyDescent="0.2">
      <c r="A37" s="337" t="s">
        <v>600</v>
      </c>
      <c r="B37" s="334" t="s">
        <v>1689</v>
      </c>
      <c r="C37" s="282">
        <v>53.725710650000003</v>
      </c>
      <c r="D37" s="257">
        <v>0</v>
      </c>
      <c r="E37" s="257">
        <v>340</v>
      </c>
      <c r="F37" s="257">
        <v>1010</v>
      </c>
      <c r="G37" s="257">
        <v>1670</v>
      </c>
      <c r="H37" s="257">
        <v>1250</v>
      </c>
      <c r="I37" s="257">
        <v>435</v>
      </c>
      <c r="J37" s="258">
        <v>10</v>
      </c>
    </row>
    <row r="38" spans="1:10" x14ac:dyDescent="0.2">
      <c r="A38" s="337" t="s">
        <v>1549</v>
      </c>
      <c r="B38" s="334" t="s">
        <v>1690</v>
      </c>
      <c r="C38" s="282">
        <v>57.842105259999997</v>
      </c>
      <c r="D38" s="257">
        <v>0</v>
      </c>
      <c r="E38" s="257" t="s">
        <v>1676</v>
      </c>
      <c r="F38" s="257">
        <v>10</v>
      </c>
      <c r="G38" s="257">
        <v>20</v>
      </c>
      <c r="H38" s="257">
        <v>15</v>
      </c>
      <c r="I38" s="257">
        <v>10</v>
      </c>
      <c r="J38" s="258" t="s">
        <v>1676</v>
      </c>
    </row>
    <row r="39" spans="1:10" x14ac:dyDescent="0.2">
      <c r="A39" s="337" t="s">
        <v>809</v>
      </c>
      <c r="B39" s="334" t="s">
        <v>1691</v>
      </c>
      <c r="C39" s="282">
        <v>75.849599249999997</v>
      </c>
      <c r="D39" s="257">
        <v>0</v>
      </c>
      <c r="E39" s="257">
        <v>0</v>
      </c>
      <c r="F39" s="257">
        <v>15</v>
      </c>
      <c r="G39" s="257">
        <v>100</v>
      </c>
      <c r="H39" s="257">
        <v>705</v>
      </c>
      <c r="I39" s="257">
        <v>1230</v>
      </c>
      <c r="J39" s="258">
        <v>70</v>
      </c>
    </row>
    <row r="40" spans="1:10" x14ac:dyDescent="0.2">
      <c r="A40" s="337" t="s">
        <v>213</v>
      </c>
      <c r="B40" s="334" t="s">
        <v>1692</v>
      </c>
      <c r="C40" s="282">
        <v>46.38816164</v>
      </c>
      <c r="D40" s="257">
        <v>15</v>
      </c>
      <c r="E40" s="257">
        <v>760</v>
      </c>
      <c r="F40" s="257">
        <v>1020</v>
      </c>
      <c r="G40" s="257">
        <v>865</v>
      </c>
      <c r="H40" s="257">
        <v>505</v>
      </c>
      <c r="I40" s="257">
        <v>325</v>
      </c>
      <c r="J40" s="258">
        <v>30</v>
      </c>
    </row>
    <row r="41" spans="1:10" x14ac:dyDescent="0.2">
      <c r="A41" s="337" t="s">
        <v>406</v>
      </c>
      <c r="B41" s="334" t="s">
        <v>1693</v>
      </c>
      <c r="C41" s="282">
        <v>53.779073029999999</v>
      </c>
      <c r="D41" s="257">
        <v>17115</v>
      </c>
      <c r="E41" s="257">
        <v>14005</v>
      </c>
      <c r="F41" s="257">
        <v>21675</v>
      </c>
      <c r="G41" s="257">
        <v>26180</v>
      </c>
      <c r="H41" s="257">
        <v>33300</v>
      </c>
      <c r="I41" s="257">
        <v>34360</v>
      </c>
      <c r="J41" s="258">
        <v>7365</v>
      </c>
    </row>
    <row r="42" spans="1:10" x14ac:dyDescent="0.2">
      <c r="A42" s="337" t="s">
        <v>543</v>
      </c>
      <c r="B42" s="334" t="s">
        <v>1694</v>
      </c>
      <c r="C42" s="282">
        <v>65.582870369999995</v>
      </c>
      <c r="D42" s="257">
        <v>0</v>
      </c>
      <c r="E42" s="257">
        <v>30</v>
      </c>
      <c r="F42" s="257">
        <v>100</v>
      </c>
      <c r="G42" s="257">
        <v>445</v>
      </c>
      <c r="H42" s="257">
        <v>1075</v>
      </c>
      <c r="I42" s="257">
        <v>500</v>
      </c>
      <c r="J42" s="258" t="s">
        <v>1676</v>
      </c>
    </row>
    <row r="43" spans="1:10" x14ac:dyDescent="0.2">
      <c r="A43" s="337" t="s">
        <v>407</v>
      </c>
      <c r="B43" s="334" t="s">
        <v>1695</v>
      </c>
      <c r="C43" s="282">
        <v>54.05357635</v>
      </c>
      <c r="D43" s="257">
        <v>9675</v>
      </c>
      <c r="E43" s="257">
        <v>10155</v>
      </c>
      <c r="F43" s="257">
        <v>11565</v>
      </c>
      <c r="G43" s="257">
        <v>16165</v>
      </c>
      <c r="H43" s="257">
        <v>21495</v>
      </c>
      <c r="I43" s="257">
        <v>22430</v>
      </c>
      <c r="J43" s="258">
        <v>3540</v>
      </c>
    </row>
    <row r="44" spans="1:10" x14ac:dyDescent="0.2">
      <c r="A44" s="337" t="s">
        <v>743</v>
      </c>
      <c r="B44" s="334" t="s">
        <v>1696</v>
      </c>
      <c r="C44" s="282">
        <v>46.844156060000003</v>
      </c>
      <c r="D44" s="257">
        <v>45935</v>
      </c>
      <c r="E44" s="257">
        <v>39525</v>
      </c>
      <c r="F44" s="257">
        <v>58355</v>
      </c>
      <c r="G44" s="257">
        <v>58865</v>
      </c>
      <c r="H44" s="257">
        <v>60855</v>
      </c>
      <c r="I44" s="257">
        <v>47555</v>
      </c>
      <c r="J44" s="258">
        <v>7505</v>
      </c>
    </row>
    <row r="45" spans="1:10" x14ac:dyDescent="0.2">
      <c r="A45" s="337" t="s">
        <v>396</v>
      </c>
      <c r="B45" s="334" t="s">
        <v>1697</v>
      </c>
      <c r="C45" s="282">
        <v>54.462117110000001</v>
      </c>
      <c r="D45" s="257">
        <v>9865</v>
      </c>
      <c r="E45" s="257">
        <v>17485</v>
      </c>
      <c r="F45" s="257">
        <v>21865</v>
      </c>
      <c r="G45" s="257">
        <v>23560</v>
      </c>
      <c r="H45" s="257">
        <v>31135</v>
      </c>
      <c r="I45" s="257">
        <v>31405</v>
      </c>
      <c r="J45" s="258">
        <v>6065</v>
      </c>
    </row>
    <row r="46" spans="1:10" x14ac:dyDescent="0.2">
      <c r="A46" s="337" t="s">
        <v>385</v>
      </c>
      <c r="B46" s="334" t="s">
        <v>1698</v>
      </c>
      <c r="C46" s="282">
        <v>56.023195780000002</v>
      </c>
      <c r="D46" s="257">
        <v>7450</v>
      </c>
      <c r="E46" s="257">
        <v>7000</v>
      </c>
      <c r="F46" s="257">
        <v>10150</v>
      </c>
      <c r="G46" s="257">
        <v>14630</v>
      </c>
      <c r="H46" s="257">
        <v>18590</v>
      </c>
      <c r="I46" s="257">
        <v>20050</v>
      </c>
      <c r="J46" s="258">
        <v>3815</v>
      </c>
    </row>
    <row r="47" spans="1:10" x14ac:dyDescent="0.2">
      <c r="A47" s="337" t="s">
        <v>564</v>
      </c>
      <c r="B47" s="334" t="s">
        <v>1699</v>
      </c>
      <c r="C47" s="282">
        <v>65.026017339999996</v>
      </c>
      <c r="D47" s="257">
        <v>0</v>
      </c>
      <c r="E47" s="257">
        <v>50</v>
      </c>
      <c r="F47" s="257">
        <v>100</v>
      </c>
      <c r="G47" s="257">
        <v>280</v>
      </c>
      <c r="H47" s="257">
        <v>650</v>
      </c>
      <c r="I47" s="257">
        <v>405</v>
      </c>
      <c r="J47" s="258">
        <v>10</v>
      </c>
    </row>
    <row r="48" spans="1:10" x14ac:dyDescent="0.2">
      <c r="A48" s="337" t="s">
        <v>233</v>
      </c>
      <c r="B48" s="334" t="s">
        <v>1700</v>
      </c>
      <c r="C48" s="282">
        <v>68.841742400000001</v>
      </c>
      <c r="D48" s="257">
        <v>10</v>
      </c>
      <c r="E48" s="257">
        <v>300</v>
      </c>
      <c r="F48" s="257">
        <v>325</v>
      </c>
      <c r="G48" s="257">
        <v>295</v>
      </c>
      <c r="H48" s="257">
        <v>475</v>
      </c>
      <c r="I48" s="257">
        <v>1330</v>
      </c>
      <c r="J48" s="258">
        <v>455</v>
      </c>
    </row>
    <row r="49" spans="1:10" x14ac:dyDescent="0.2">
      <c r="A49" s="337" t="s">
        <v>1223</v>
      </c>
      <c r="B49" s="334" t="s">
        <v>1701</v>
      </c>
      <c r="C49" s="282">
        <v>58.711085359999998</v>
      </c>
      <c r="D49" s="257">
        <v>0</v>
      </c>
      <c r="E49" s="257">
        <v>125</v>
      </c>
      <c r="F49" s="257">
        <v>410</v>
      </c>
      <c r="G49" s="257">
        <v>735</v>
      </c>
      <c r="H49" s="257">
        <v>850</v>
      </c>
      <c r="I49" s="257">
        <v>445</v>
      </c>
      <c r="J49" s="258">
        <v>25</v>
      </c>
    </row>
    <row r="50" spans="1:10" x14ac:dyDescent="0.2">
      <c r="A50" s="337" t="s">
        <v>577</v>
      </c>
      <c r="B50" s="334" t="s">
        <v>1702</v>
      </c>
      <c r="C50" s="282">
        <v>67.63404491</v>
      </c>
      <c r="D50" s="257">
        <v>215</v>
      </c>
      <c r="E50" s="257">
        <v>255</v>
      </c>
      <c r="F50" s="257">
        <v>230</v>
      </c>
      <c r="G50" s="257">
        <v>330</v>
      </c>
      <c r="H50" s="257">
        <v>510</v>
      </c>
      <c r="I50" s="257">
        <v>1535</v>
      </c>
      <c r="J50" s="258">
        <v>530</v>
      </c>
    </row>
    <row r="51" spans="1:10" x14ac:dyDescent="0.2">
      <c r="A51" s="337" t="s">
        <v>244</v>
      </c>
      <c r="B51" s="334" t="s">
        <v>1703</v>
      </c>
      <c r="C51" s="282">
        <v>50.334308870000001</v>
      </c>
      <c r="D51" s="257">
        <v>165</v>
      </c>
      <c r="E51" s="257">
        <v>990</v>
      </c>
      <c r="F51" s="257">
        <v>1920</v>
      </c>
      <c r="G51" s="257">
        <v>2945</v>
      </c>
      <c r="H51" s="257">
        <v>1860</v>
      </c>
      <c r="I51" s="257">
        <v>745</v>
      </c>
      <c r="J51" s="258">
        <v>35</v>
      </c>
    </row>
    <row r="52" spans="1:10" x14ac:dyDescent="0.2">
      <c r="A52" s="337" t="s">
        <v>181</v>
      </c>
      <c r="B52" s="334" t="s">
        <v>1704</v>
      </c>
      <c r="C52" s="282">
        <v>11.118517020000001</v>
      </c>
      <c r="D52" s="257">
        <v>49320</v>
      </c>
      <c r="E52" s="257">
        <v>9775</v>
      </c>
      <c r="F52" s="257">
        <v>7475</v>
      </c>
      <c r="G52" s="257">
        <v>735</v>
      </c>
      <c r="H52" s="257">
        <v>260</v>
      </c>
      <c r="I52" s="257">
        <v>100</v>
      </c>
      <c r="J52" s="258" t="s">
        <v>1676</v>
      </c>
    </row>
    <row r="53" spans="1:10" x14ac:dyDescent="0.2">
      <c r="A53" s="337" t="s">
        <v>245</v>
      </c>
      <c r="B53" s="334" t="s">
        <v>1705</v>
      </c>
      <c r="C53" s="282">
        <v>58.981920729999999</v>
      </c>
      <c r="D53" s="257">
        <v>9905</v>
      </c>
      <c r="E53" s="257">
        <v>9935</v>
      </c>
      <c r="F53" s="257">
        <v>12060</v>
      </c>
      <c r="G53" s="257">
        <v>24070</v>
      </c>
      <c r="H53" s="257">
        <v>38465</v>
      </c>
      <c r="I53" s="257">
        <v>36240</v>
      </c>
      <c r="J53" s="258">
        <v>5275</v>
      </c>
    </row>
    <row r="54" spans="1:10" x14ac:dyDescent="0.2">
      <c r="A54" s="337" t="s">
        <v>358</v>
      </c>
      <c r="B54" s="334" t="s">
        <v>1706</v>
      </c>
      <c r="C54" s="282">
        <v>57.386369090000002</v>
      </c>
      <c r="D54" s="257">
        <v>0</v>
      </c>
      <c r="E54" s="257">
        <v>340</v>
      </c>
      <c r="F54" s="257">
        <v>755</v>
      </c>
      <c r="G54" s="257">
        <v>1015</v>
      </c>
      <c r="H54" s="257">
        <v>1235</v>
      </c>
      <c r="I54" s="257">
        <v>795</v>
      </c>
      <c r="J54" s="258">
        <v>25</v>
      </c>
    </row>
    <row r="55" spans="1:10" x14ac:dyDescent="0.2">
      <c r="A55" s="337" t="s">
        <v>12</v>
      </c>
      <c r="B55" s="334" t="s">
        <v>1707</v>
      </c>
      <c r="C55" s="282">
        <v>60.791838839999997</v>
      </c>
      <c r="D55" s="257">
        <v>0</v>
      </c>
      <c r="E55" s="257">
        <v>130</v>
      </c>
      <c r="F55" s="257">
        <v>240</v>
      </c>
      <c r="G55" s="257">
        <v>455</v>
      </c>
      <c r="H55" s="257">
        <v>630</v>
      </c>
      <c r="I55" s="257">
        <v>455</v>
      </c>
      <c r="J55" s="258">
        <v>30</v>
      </c>
    </row>
    <row r="56" spans="1:10" x14ac:dyDescent="0.2">
      <c r="A56" s="337" t="s">
        <v>14</v>
      </c>
      <c r="B56" s="334" t="s">
        <v>1708</v>
      </c>
      <c r="C56" s="282">
        <v>61.760883280000002</v>
      </c>
      <c r="D56" s="257" t="s">
        <v>1676</v>
      </c>
      <c r="E56" s="257">
        <v>85</v>
      </c>
      <c r="F56" s="257">
        <v>230</v>
      </c>
      <c r="G56" s="257">
        <v>360</v>
      </c>
      <c r="H56" s="257">
        <v>435</v>
      </c>
      <c r="I56" s="257">
        <v>440</v>
      </c>
      <c r="J56" s="258">
        <v>35</v>
      </c>
    </row>
    <row r="57" spans="1:10" x14ac:dyDescent="0.2">
      <c r="A57" s="337" t="s">
        <v>16</v>
      </c>
      <c r="B57" s="334" t="s">
        <v>1709</v>
      </c>
      <c r="C57" s="282">
        <v>53.32701711</v>
      </c>
      <c r="D57" s="257">
        <v>0</v>
      </c>
      <c r="E57" s="257">
        <v>160</v>
      </c>
      <c r="F57" s="257">
        <v>370</v>
      </c>
      <c r="G57" s="257">
        <v>505</v>
      </c>
      <c r="H57" s="257">
        <v>385</v>
      </c>
      <c r="I57" s="257">
        <v>210</v>
      </c>
      <c r="J57" s="258" t="s">
        <v>1676</v>
      </c>
    </row>
    <row r="58" spans="1:10" x14ac:dyDescent="0.2">
      <c r="A58" s="337" t="s">
        <v>322</v>
      </c>
      <c r="B58" s="334" t="s">
        <v>1710</v>
      </c>
      <c r="C58" s="282">
        <v>52.680473370000001</v>
      </c>
      <c r="D58" s="257">
        <v>0</v>
      </c>
      <c r="E58" s="257">
        <v>15</v>
      </c>
      <c r="F58" s="257">
        <v>40</v>
      </c>
      <c r="G58" s="257">
        <v>45</v>
      </c>
      <c r="H58" s="257">
        <v>50</v>
      </c>
      <c r="I58" s="257">
        <v>15</v>
      </c>
      <c r="J58" s="258">
        <v>0</v>
      </c>
    </row>
    <row r="59" spans="1:10" x14ac:dyDescent="0.2">
      <c r="A59" s="337" t="s">
        <v>22</v>
      </c>
      <c r="B59" s="334" t="s">
        <v>1711</v>
      </c>
      <c r="C59" s="282">
        <v>67.061216729999998</v>
      </c>
      <c r="D59" s="257">
        <v>0</v>
      </c>
      <c r="E59" s="257">
        <v>75</v>
      </c>
      <c r="F59" s="257">
        <v>190</v>
      </c>
      <c r="G59" s="257">
        <v>470</v>
      </c>
      <c r="H59" s="257">
        <v>880</v>
      </c>
      <c r="I59" s="257">
        <v>960</v>
      </c>
      <c r="J59" s="258">
        <v>60</v>
      </c>
    </row>
    <row r="60" spans="1:10" x14ac:dyDescent="0.2">
      <c r="A60" s="337" t="s">
        <v>21</v>
      </c>
      <c r="B60" s="334" t="s">
        <v>1712</v>
      </c>
      <c r="C60" s="282">
        <v>54.876582280000001</v>
      </c>
      <c r="D60" s="257">
        <v>0</v>
      </c>
      <c r="E60" s="257">
        <v>115</v>
      </c>
      <c r="F60" s="257">
        <v>250</v>
      </c>
      <c r="G60" s="257">
        <v>355</v>
      </c>
      <c r="H60" s="257">
        <v>355</v>
      </c>
      <c r="I60" s="257">
        <v>185</v>
      </c>
      <c r="J60" s="258" t="s">
        <v>1676</v>
      </c>
    </row>
    <row r="61" spans="1:10" x14ac:dyDescent="0.2">
      <c r="A61" s="337" t="s">
        <v>325</v>
      </c>
      <c r="B61" s="334" t="s">
        <v>1713</v>
      </c>
      <c r="C61" s="282">
        <v>62.15579357</v>
      </c>
      <c r="D61" s="257">
        <v>0</v>
      </c>
      <c r="E61" s="257">
        <v>30</v>
      </c>
      <c r="F61" s="257">
        <v>120</v>
      </c>
      <c r="G61" s="257">
        <v>275</v>
      </c>
      <c r="H61" s="257">
        <v>345</v>
      </c>
      <c r="I61" s="257">
        <v>250</v>
      </c>
      <c r="J61" s="258">
        <v>10</v>
      </c>
    </row>
    <row r="62" spans="1:10" x14ac:dyDescent="0.2">
      <c r="A62" s="337" t="s">
        <v>35</v>
      </c>
      <c r="B62" s="334" t="s">
        <v>1714</v>
      </c>
      <c r="C62" s="282">
        <v>56.276518879999998</v>
      </c>
      <c r="D62" s="257">
        <v>0</v>
      </c>
      <c r="E62" s="257">
        <v>250</v>
      </c>
      <c r="F62" s="257">
        <v>650</v>
      </c>
      <c r="G62" s="257">
        <v>800</v>
      </c>
      <c r="H62" s="257">
        <v>745</v>
      </c>
      <c r="I62" s="257">
        <v>565</v>
      </c>
      <c r="J62" s="258">
        <v>35</v>
      </c>
    </row>
    <row r="63" spans="1:10" x14ac:dyDescent="0.2">
      <c r="A63" s="337" t="s">
        <v>318</v>
      </c>
      <c r="B63" s="334" t="s">
        <v>1715</v>
      </c>
      <c r="C63" s="282">
        <v>55.872761189999999</v>
      </c>
      <c r="D63" s="257">
        <v>0</v>
      </c>
      <c r="E63" s="257">
        <v>320</v>
      </c>
      <c r="F63" s="257">
        <v>970</v>
      </c>
      <c r="G63" s="257">
        <v>1765</v>
      </c>
      <c r="H63" s="257">
        <v>1695</v>
      </c>
      <c r="I63" s="257">
        <v>605</v>
      </c>
      <c r="J63" s="258">
        <v>10</v>
      </c>
    </row>
    <row r="64" spans="1:10" x14ac:dyDescent="0.2">
      <c r="A64" s="337" t="s">
        <v>319</v>
      </c>
      <c r="B64" s="334" t="s">
        <v>1716</v>
      </c>
      <c r="C64" s="282">
        <v>57.898102420000001</v>
      </c>
      <c r="D64" s="257">
        <v>0</v>
      </c>
      <c r="E64" s="257">
        <v>320</v>
      </c>
      <c r="F64" s="257">
        <v>1130</v>
      </c>
      <c r="G64" s="257">
        <v>2610</v>
      </c>
      <c r="H64" s="257">
        <v>2530</v>
      </c>
      <c r="I64" s="257">
        <v>1075</v>
      </c>
      <c r="J64" s="258">
        <v>30</v>
      </c>
    </row>
    <row r="65" spans="1:10" x14ac:dyDescent="0.2">
      <c r="A65" s="337" t="s">
        <v>13</v>
      </c>
      <c r="B65" s="334" t="s">
        <v>1717</v>
      </c>
      <c r="C65" s="282">
        <v>52.339330619999998</v>
      </c>
      <c r="D65" s="257">
        <v>0</v>
      </c>
      <c r="E65" s="257">
        <v>420</v>
      </c>
      <c r="F65" s="257">
        <v>1255</v>
      </c>
      <c r="G65" s="257">
        <v>1745</v>
      </c>
      <c r="H65" s="257">
        <v>1305</v>
      </c>
      <c r="I65" s="257">
        <v>440</v>
      </c>
      <c r="J65" s="258" t="s">
        <v>1676</v>
      </c>
    </row>
    <row r="66" spans="1:10" x14ac:dyDescent="0.2">
      <c r="A66" s="337" t="s">
        <v>15</v>
      </c>
      <c r="B66" s="334" t="s">
        <v>1718</v>
      </c>
      <c r="C66" s="282">
        <v>50.133256529999997</v>
      </c>
      <c r="D66" s="257">
        <v>0</v>
      </c>
      <c r="E66" s="257">
        <v>370</v>
      </c>
      <c r="F66" s="257">
        <v>755</v>
      </c>
      <c r="G66" s="257">
        <v>650</v>
      </c>
      <c r="H66" s="257">
        <v>525</v>
      </c>
      <c r="I66" s="257">
        <v>290</v>
      </c>
      <c r="J66" s="258">
        <v>10</v>
      </c>
    </row>
    <row r="67" spans="1:10" x14ac:dyDescent="0.2">
      <c r="A67" s="337" t="s">
        <v>320</v>
      </c>
      <c r="B67" s="334" t="s">
        <v>1719</v>
      </c>
      <c r="C67" s="282">
        <v>61.033455879999998</v>
      </c>
      <c r="D67" s="257">
        <v>0</v>
      </c>
      <c r="E67" s="257">
        <v>200</v>
      </c>
      <c r="F67" s="257">
        <v>355</v>
      </c>
      <c r="G67" s="257">
        <v>530</v>
      </c>
      <c r="H67" s="257">
        <v>920</v>
      </c>
      <c r="I67" s="257">
        <v>700</v>
      </c>
      <c r="J67" s="258">
        <v>15</v>
      </c>
    </row>
    <row r="68" spans="1:10" x14ac:dyDescent="0.2">
      <c r="A68" s="337" t="s">
        <v>17</v>
      </c>
      <c r="B68" s="334" t="s">
        <v>1720</v>
      </c>
      <c r="C68" s="282">
        <v>59.266514809999997</v>
      </c>
      <c r="D68" s="257">
        <v>0</v>
      </c>
      <c r="E68" s="257">
        <v>65</v>
      </c>
      <c r="F68" s="257">
        <v>95</v>
      </c>
      <c r="G68" s="257">
        <v>215</v>
      </c>
      <c r="H68" s="257">
        <v>350</v>
      </c>
      <c r="I68" s="257">
        <v>150</v>
      </c>
      <c r="J68" s="258" t="s">
        <v>1676</v>
      </c>
    </row>
    <row r="69" spans="1:10" x14ac:dyDescent="0.2">
      <c r="A69" s="337" t="s">
        <v>321</v>
      </c>
      <c r="B69" s="334" t="s">
        <v>1721</v>
      </c>
      <c r="C69" s="282">
        <v>52.64183835</v>
      </c>
      <c r="D69" s="257">
        <v>0</v>
      </c>
      <c r="E69" s="257">
        <v>375</v>
      </c>
      <c r="F69" s="257">
        <v>890</v>
      </c>
      <c r="G69" s="257">
        <v>1140</v>
      </c>
      <c r="H69" s="257">
        <v>975</v>
      </c>
      <c r="I69" s="257">
        <v>395</v>
      </c>
      <c r="J69" s="258">
        <v>10</v>
      </c>
    </row>
    <row r="70" spans="1:10" x14ac:dyDescent="0.2">
      <c r="A70" s="337" t="s">
        <v>18</v>
      </c>
      <c r="B70" s="334" t="s">
        <v>1722</v>
      </c>
      <c r="C70" s="282">
        <v>59.4556331</v>
      </c>
      <c r="D70" s="257">
        <v>0</v>
      </c>
      <c r="E70" s="257">
        <v>185</v>
      </c>
      <c r="F70" s="257">
        <v>470</v>
      </c>
      <c r="G70" s="257">
        <v>750</v>
      </c>
      <c r="H70" s="257">
        <v>940</v>
      </c>
      <c r="I70" s="257">
        <v>645</v>
      </c>
      <c r="J70" s="258">
        <v>25</v>
      </c>
    </row>
    <row r="71" spans="1:10" x14ac:dyDescent="0.2">
      <c r="A71" s="337" t="s">
        <v>19</v>
      </c>
      <c r="B71" s="334" t="s">
        <v>1723</v>
      </c>
      <c r="C71" s="282">
        <v>54.328571429999997</v>
      </c>
      <c r="D71" s="257">
        <v>0</v>
      </c>
      <c r="E71" s="257">
        <v>40</v>
      </c>
      <c r="F71" s="257">
        <v>75</v>
      </c>
      <c r="G71" s="257">
        <v>80</v>
      </c>
      <c r="H71" s="257">
        <v>100</v>
      </c>
      <c r="I71" s="257">
        <v>50</v>
      </c>
      <c r="J71" s="258">
        <v>0</v>
      </c>
    </row>
    <row r="72" spans="1:10" x14ac:dyDescent="0.2">
      <c r="A72" s="337" t="s">
        <v>23</v>
      </c>
      <c r="B72" s="334" t="s">
        <v>1724</v>
      </c>
      <c r="C72" s="282">
        <v>55.363907279999999</v>
      </c>
      <c r="D72" s="257">
        <v>0</v>
      </c>
      <c r="E72" s="257">
        <v>210</v>
      </c>
      <c r="F72" s="257">
        <v>630</v>
      </c>
      <c r="G72" s="257">
        <v>920</v>
      </c>
      <c r="H72" s="257">
        <v>810</v>
      </c>
      <c r="I72" s="257">
        <v>435</v>
      </c>
      <c r="J72" s="258">
        <v>15</v>
      </c>
    </row>
    <row r="73" spans="1:10" x14ac:dyDescent="0.2">
      <c r="A73" s="337" t="s">
        <v>24</v>
      </c>
      <c r="B73" s="334" t="s">
        <v>1725</v>
      </c>
      <c r="C73" s="282">
        <v>66.262872630000004</v>
      </c>
      <c r="D73" s="257">
        <v>0</v>
      </c>
      <c r="E73" s="257">
        <v>15</v>
      </c>
      <c r="F73" s="257">
        <v>50</v>
      </c>
      <c r="G73" s="257">
        <v>150</v>
      </c>
      <c r="H73" s="257">
        <v>280</v>
      </c>
      <c r="I73" s="257">
        <v>230</v>
      </c>
      <c r="J73" s="258">
        <v>15</v>
      </c>
    </row>
    <row r="74" spans="1:10" x14ac:dyDescent="0.2">
      <c r="A74" s="337" t="s">
        <v>323</v>
      </c>
      <c r="B74" s="334" t="s">
        <v>1726</v>
      </c>
      <c r="C74" s="282">
        <v>53.270676690000002</v>
      </c>
      <c r="D74" s="257">
        <v>0</v>
      </c>
      <c r="E74" s="257">
        <v>455</v>
      </c>
      <c r="F74" s="257">
        <v>925</v>
      </c>
      <c r="G74" s="257">
        <v>1425</v>
      </c>
      <c r="H74" s="257">
        <v>1230</v>
      </c>
      <c r="I74" s="257">
        <v>465</v>
      </c>
      <c r="J74" s="258">
        <v>20</v>
      </c>
    </row>
    <row r="75" spans="1:10" x14ac:dyDescent="0.2">
      <c r="A75" s="337" t="s">
        <v>25</v>
      </c>
      <c r="B75" s="334" t="s">
        <v>1727</v>
      </c>
      <c r="C75" s="282">
        <v>54.333135040000002</v>
      </c>
      <c r="D75" s="257">
        <v>0</v>
      </c>
      <c r="E75" s="257">
        <v>145</v>
      </c>
      <c r="F75" s="257">
        <v>350</v>
      </c>
      <c r="G75" s="257">
        <v>520</v>
      </c>
      <c r="H75" s="257">
        <v>435</v>
      </c>
      <c r="I75" s="257">
        <v>220</v>
      </c>
      <c r="J75" s="258">
        <v>10</v>
      </c>
    </row>
    <row r="76" spans="1:10" x14ac:dyDescent="0.2">
      <c r="A76" s="337" t="s">
        <v>26</v>
      </c>
      <c r="B76" s="334" t="s">
        <v>1728</v>
      </c>
      <c r="C76" s="282">
        <v>47.454566659999998</v>
      </c>
      <c r="D76" s="257">
        <v>0</v>
      </c>
      <c r="E76" s="257">
        <v>1285</v>
      </c>
      <c r="F76" s="257">
        <v>2720</v>
      </c>
      <c r="G76" s="257">
        <v>2510</v>
      </c>
      <c r="H76" s="257">
        <v>1510</v>
      </c>
      <c r="I76" s="257">
        <v>515</v>
      </c>
      <c r="J76" s="258">
        <v>25</v>
      </c>
    </row>
    <row r="77" spans="1:10" x14ac:dyDescent="0.2">
      <c r="A77" s="337" t="s">
        <v>27</v>
      </c>
      <c r="B77" s="334" t="s">
        <v>1729</v>
      </c>
      <c r="C77" s="282">
        <v>53.144454799999998</v>
      </c>
      <c r="D77" s="257">
        <v>0</v>
      </c>
      <c r="E77" s="257">
        <v>80</v>
      </c>
      <c r="F77" s="257">
        <v>245</v>
      </c>
      <c r="G77" s="257">
        <v>370</v>
      </c>
      <c r="H77" s="257">
        <v>275</v>
      </c>
      <c r="I77" s="257">
        <v>105</v>
      </c>
      <c r="J77" s="258">
        <v>0</v>
      </c>
    </row>
    <row r="78" spans="1:10" x14ac:dyDescent="0.2">
      <c r="A78" s="337" t="s">
        <v>28</v>
      </c>
      <c r="B78" s="334" t="s">
        <v>1730</v>
      </c>
      <c r="C78" s="282">
        <v>52.654587509999999</v>
      </c>
      <c r="D78" s="257">
        <v>0</v>
      </c>
      <c r="E78" s="257">
        <v>220</v>
      </c>
      <c r="F78" s="257">
        <v>590</v>
      </c>
      <c r="G78" s="257">
        <v>875</v>
      </c>
      <c r="H78" s="257">
        <v>690</v>
      </c>
      <c r="I78" s="257">
        <v>215</v>
      </c>
      <c r="J78" s="258" t="s">
        <v>1676</v>
      </c>
    </row>
    <row r="79" spans="1:10" x14ac:dyDescent="0.2">
      <c r="A79" s="337" t="s">
        <v>29</v>
      </c>
      <c r="B79" s="334" t="s">
        <v>1731</v>
      </c>
      <c r="C79" s="282">
        <v>57.726523890000003</v>
      </c>
      <c r="D79" s="257">
        <v>0</v>
      </c>
      <c r="E79" s="257">
        <v>185</v>
      </c>
      <c r="F79" s="257">
        <v>585</v>
      </c>
      <c r="G79" s="257">
        <v>1165</v>
      </c>
      <c r="H79" s="257">
        <v>1070</v>
      </c>
      <c r="I79" s="257">
        <v>615</v>
      </c>
      <c r="J79" s="258">
        <v>25</v>
      </c>
    </row>
    <row r="80" spans="1:10" x14ac:dyDescent="0.2">
      <c r="A80" s="337" t="s">
        <v>30</v>
      </c>
      <c r="B80" s="334" t="s">
        <v>1732</v>
      </c>
      <c r="C80" s="282">
        <v>48.701622970000003</v>
      </c>
      <c r="D80" s="257">
        <v>0</v>
      </c>
      <c r="E80" s="257">
        <v>95</v>
      </c>
      <c r="F80" s="257">
        <v>250</v>
      </c>
      <c r="G80" s="257">
        <v>255</v>
      </c>
      <c r="H80" s="257">
        <v>160</v>
      </c>
      <c r="I80" s="257">
        <v>40</v>
      </c>
      <c r="J80" s="258">
        <v>0</v>
      </c>
    </row>
    <row r="81" spans="1:10" x14ac:dyDescent="0.2">
      <c r="A81" s="337" t="s">
        <v>1215</v>
      </c>
      <c r="B81" s="334" t="s">
        <v>1733</v>
      </c>
      <c r="C81" s="282">
        <v>52.44179389</v>
      </c>
      <c r="D81" s="257">
        <v>0</v>
      </c>
      <c r="E81" s="257">
        <v>115</v>
      </c>
      <c r="F81" s="257">
        <v>235</v>
      </c>
      <c r="G81" s="257">
        <v>315</v>
      </c>
      <c r="H81" s="257">
        <v>285</v>
      </c>
      <c r="I81" s="257">
        <v>100</v>
      </c>
      <c r="J81" s="258" t="s">
        <v>1676</v>
      </c>
    </row>
    <row r="82" spans="1:10" x14ac:dyDescent="0.2">
      <c r="A82" s="337" t="s">
        <v>31</v>
      </c>
      <c r="B82" s="334" t="s">
        <v>1734</v>
      </c>
      <c r="C82" s="282">
        <v>59.77972132</v>
      </c>
      <c r="D82" s="257">
        <v>0</v>
      </c>
      <c r="E82" s="257">
        <v>210</v>
      </c>
      <c r="F82" s="257">
        <v>520</v>
      </c>
      <c r="G82" s="257">
        <v>800</v>
      </c>
      <c r="H82" s="257">
        <v>1085</v>
      </c>
      <c r="I82" s="257">
        <v>720</v>
      </c>
      <c r="J82" s="258">
        <v>40</v>
      </c>
    </row>
    <row r="83" spans="1:10" x14ac:dyDescent="0.2">
      <c r="A83" s="337" t="s">
        <v>32</v>
      </c>
      <c r="B83" s="334" t="s">
        <v>1735</v>
      </c>
      <c r="C83" s="282">
        <v>54.913784069999998</v>
      </c>
      <c r="D83" s="257" t="s">
        <v>1676</v>
      </c>
      <c r="E83" s="257">
        <v>40</v>
      </c>
      <c r="F83" s="257">
        <v>105</v>
      </c>
      <c r="G83" s="257">
        <v>140</v>
      </c>
      <c r="H83" s="257">
        <v>105</v>
      </c>
      <c r="I83" s="257">
        <v>80</v>
      </c>
      <c r="J83" s="258" t="s">
        <v>1676</v>
      </c>
    </row>
    <row r="84" spans="1:10" x14ac:dyDescent="0.2">
      <c r="A84" s="337" t="s">
        <v>324</v>
      </c>
      <c r="B84" s="334" t="s">
        <v>1736</v>
      </c>
      <c r="C84" s="282">
        <v>63.051646220000002</v>
      </c>
      <c r="D84" s="257">
        <v>0</v>
      </c>
      <c r="E84" s="257">
        <v>85</v>
      </c>
      <c r="F84" s="257">
        <v>145</v>
      </c>
      <c r="G84" s="257">
        <v>320</v>
      </c>
      <c r="H84" s="257">
        <v>585</v>
      </c>
      <c r="I84" s="257">
        <v>400</v>
      </c>
      <c r="J84" s="258">
        <v>15</v>
      </c>
    </row>
    <row r="85" spans="1:10" x14ac:dyDescent="0.2">
      <c r="A85" s="337" t="s">
        <v>33</v>
      </c>
      <c r="B85" s="334" t="s">
        <v>1737</v>
      </c>
      <c r="C85" s="282">
        <v>55.66627974</v>
      </c>
      <c r="D85" s="257">
        <v>0</v>
      </c>
      <c r="E85" s="257">
        <v>105</v>
      </c>
      <c r="F85" s="257">
        <v>305</v>
      </c>
      <c r="G85" s="257">
        <v>595</v>
      </c>
      <c r="H85" s="257">
        <v>525</v>
      </c>
      <c r="I85" s="257">
        <v>195</v>
      </c>
      <c r="J85" s="258" t="s">
        <v>1676</v>
      </c>
    </row>
    <row r="86" spans="1:10" x14ac:dyDescent="0.2">
      <c r="A86" s="337" t="s">
        <v>34</v>
      </c>
      <c r="B86" s="334" t="s">
        <v>1738</v>
      </c>
      <c r="C86" s="282">
        <v>55.471299090000002</v>
      </c>
      <c r="D86" s="257">
        <v>0</v>
      </c>
      <c r="E86" s="257">
        <v>20</v>
      </c>
      <c r="F86" s="257">
        <v>60</v>
      </c>
      <c r="G86" s="257">
        <v>120</v>
      </c>
      <c r="H86" s="257">
        <v>95</v>
      </c>
      <c r="I86" s="257">
        <v>35</v>
      </c>
      <c r="J86" s="258" t="s">
        <v>1676</v>
      </c>
    </row>
    <row r="87" spans="1:10" x14ac:dyDescent="0.2">
      <c r="A87" s="337" t="s">
        <v>36</v>
      </c>
      <c r="B87" s="334" t="s">
        <v>1739</v>
      </c>
      <c r="C87" s="282">
        <v>54.022040820000001</v>
      </c>
      <c r="D87" s="257">
        <v>0</v>
      </c>
      <c r="E87" s="257">
        <v>105</v>
      </c>
      <c r="F87" s="257">
        <v>305</v>
      </c>
      <c r="G87" s="257">
        <v>330</v>
      </c>
      <c r="H87" s="257">
        <v>310</v>
      </c>
      <c r="I87" s="257">
        <v>170</v>
      </c>
      <c r="J87" s="258" t="s">
        <v>1676</v>
      </c>
    </row>
    <row r="88" spans="1:10" x14ac:dyDescent="0.2">
      <c r="A88" s="337" t="s">
        <v>585</v>
      </c>
      <c r="B88" s="334" t="s">
        <v>1740</v>
      </c>
      <c r="C88" s="282">
        <v>50.041706619999999</v>
      </c>
      <c r="D88" s="257">
        <v>0</v>
      </c>
      <c r="E88" s="257">
        <v>240</v>
      </c>
      <c r="F88" s="257">
        <v>540</v>
      </c>
      <c r="G88" s="257">
        <v>705</v>
      </c>
      <c r="H88" s="257">
        <v>455</v>
      </c>
      <c r="I88" s="257">
        <v>145</v>
      </c>
      <c r="J88" s="258" t="s">
        <v>1676</v>
      </c>
    </row>
    <row r="89" spans="1:10" x14ac:dyDescent="0.2">
      <c r="A89" s="337" t="s">
        <v>39</v>
      </c>
      <c r="B89" s="334" t="s">
        <v>1741</v>
      </c>
      <c r="C89" s="282">
        <v>64.565778159999994</v>
      </c>
      <c r="D89" s="257">
        <v>0</v>
      </c>
      <c r="E89" s="257">
        <v>25</v>
      </c>
      <c r="F89" s="257">
        <v>90</v>
      </c>
      <c r="G89" s="257">
        <v>255</v>
      </c>
      <c r="H89" s="257">
        <v>505</v>
      </c>
      <c r="I89" s="257">
        <v>275</v>
      </c>
      <c r="J89" s="258">
        <v>15</v>
      </c>
    </row>
    <row r="90" spans="1:10" x14ac:dyDescent="0.2">
      <c r="A90" s="337" t="s">
        <v>37</v>
      </c>
      <c r="B90" s="334" t="s">
        <v>1742</v>
      </c>
      <c r="C90" s="282">
        <v>50.997169810000003</v>
      </c>
      <c r="D90" s="257">
        <v>0</v>
      </c>
      <c r="E90" s="257">
        <v>120</v>
      </c>
      <c r="F90" s="257">
        <v>255</v>
      </c>
      <c r="G90" s="257">
        <v>350</v>
      </c>
      <c r="H90" s="257">
        <v>260</v>
      </c>
      <c r="I90" s="257">
        <v>75</v>
      </c>
      <c r="J90" s="258">
        <v>0</v>
      </c>
    </row>
    <row r="91" spans="1:10" x14ac:dyDescent="0.2">
      <c r="A91" s="337" t="s">
        <v>38</v>
      </c>
      <c r="B91" s="334" t="s">
        <v>1743</v>
      </c>
      <c r="C91" s="282">
        <v>56.27234043</v>
      </c>
      <c r="D91" s="257">
        <v>0</v>
      </c>
      <c r="E91" s="257">
        <v>255</v>
      </c>
      <c r="F91" s="257">
        <v>765</v>
      </c>
      <c r="G91" s="257">
        <v>1290</v>
      </c>
      <c r="H91" s="257">
        <v>1385</v>
      </c>
      <c r="I91" s="257">
        <v>525</v>
      </c>
      <c r="J91" s="258">
        <v>15</v>
      </c>
    </row>
    <row r="92" spans="1:10" x14ac:dyDescent="0.2">
      <c r="A92" s="337" t="s">
        <v>586</v>
      </c>
      <c r="B92" s="334" t="s">
        <v>1744</v>
      </c>
      <c r="C92" s="282">
        <v>62.307511740000002</v>
      </c>
      <c r="D92" s="257">
        <v>0</v>
      </c>
      <c r="E92" s="257">
        <v>110</v>
      </c>
      <c r="F92" s="257">
        <v>315</v>
      </c>
      <c r="G92" s="257">
        <v>560</v>
      </c>
      <c r="H92" s="257">
        <v>885</v>
      </c>
      <c r="I92" s="257">
        <v>660</v>
      </c>
      <c r="J92" s="258">
        <v>25</v>
      </c>
    </row>
    <row r="93" spans="1:10" x14ac:dyDescent="0.2">
      <c r="A93" s="337" t="s">
        <v>44</v>
      </c>
      <c r="B93" s="334" t="s">
        <v>1745</v>
      </c>
      <c r="C93" s="282">
        <v>55.327510920000002</v>
      </c>
      <c r="D93" s="257">
        <v>0</v>
      </c>
      <c r="E93" s="257">
        <v>80</v>
      </c>
      <c r="F93" s="257">
        <v>170</v>
      </c>
      <c r="G93" s="257">
        <v>280</v>
      </c>
      <c r="H93" s="257">
        <v>245</v>
      </c>
      <c r="I93" s="257">
        <v>135</v>
      </c>
      <c r="J93" s="258" t="s">
        <v>1676</v>
      </c>
    </row>
    <row r="94" spans="1:10" x14ac:dyDescent="0.2">
      <c r="A94" s="337" t="s">
        <v>599</v>
      </c>
      <c r="B94" s="334" t="s">
        <v>1746</v>
      </c>
      <c r="C94" s="282">
        <v>72.231235429999998</v>
      </c>
      <c r="D94" s="257" t="s">
        <v>1676</v>
      </c>
      <c r="E94" s="257">
        <v>35</v>
      </c>
      <c r="F94" s="257">
        <v>65</v>
      </c>
      <c r="G94" s="257">
        <v>190</v>
      </c>
      <c r="H94" s="257">
        <v>735</v>
      </c>
      <c r="I94" s="257">
        <v>1060</v>
      </c>
      <c r="J94" s="258">
        <v>60</v>
      </c>
    </row>
    <row r="95" spans="1:10" x14ac:dyDescent="0.2">
      <c r="A95" s="337" t="s">
        <v>545</v>
      </c>
      <c r="B95" s="334" t="s">
        <v>1747</v>
      </c>
      <c r="C95" s="282">
        <v>62.117798800000003</v>
      </c>
      <c r="D95" s="257">
        <v>0</v>
      </c>
      <c r="E95" s="257">
        <v>50</v>
      </c>
      <c r="F95" s="257">
        <v>115</v>
      </c>
      <c r="G95" s="257">
        <v>265</v>
      </c>
      <c r="H95" s="257">
        <v>480</v>
      </c>
      <c r="I95" s="257">
        <v>245</v>
      </c>
      <c r="J95" s="258" t="s">
        <v>1676</v>
      </c>
    </row>
    <row r="96" spans="1:10" x14ac:dyDescent="0.2">
      <c r="A96" s="337" t="s">
        <v>550</v>
      </c>
      <c r="B96" s="334" t="s">
        <v>1748</v>
      </c>
      <c r="C96" s="282">
        <v>51.097328240000003</v>
      </c>
      <c r="D96" s="257">
        <v>0</v>
      </c>
      <c r="E96" s="257">
        <v>285</v>
      </c>
      <c r="F96" s="257">
        <v>695</v>
      </c>
      <c r="G96" s="257">
        <v>820</v>
      </c>
      <c r="H96" s="257">
        <v>570</v>
      </c>
      <c r="I96" s="257">
        <v>235</v>
      </c>
      <c r="J96" s="258">
        <v>10</v>
      </c>
    </row>
    <row r="97" spans="1:10" x14ac:dyDescent="0.2">
      <c r="A97" s="337" t="s">
        <v>41</v>
      </c>
      <c r="B97" s="334" t="s">
        <v>1749</v>
      </c>
      <c r="C97" s="282">
        <v>57.126582280000001</v>
      </c>
      <c r="D97" s="257">
        <v>0</v>
      </c>
      <c r="E97" s="257">
        <v>55</v>
      </c>
      <c r="F97" s="257">
        <v>85</v>
      </c>
      <c r="G97" s="257">
        <v>160</v>
      </c>
      <c r="H97" s="257">
        <v>255</v>
      </c>
      <c r="I97" s="257">
        <v>75</v>
      </c>
      <c r="J97" s="258" t="s">
        <v>1676</v>
      </c>
    </row>
    <row r="98" spans="1:10" x14ac:dyDescent="0.2">
      <c r="A98" s="337" t="s">
        <v>40</v>
      </c>
      <c r="B98" s="334" t="s">
        <v>1750</v>
      </c>
      <c r="C98" s="282">
        <v>49.986121820000001</v>
      </c>
      <c r="D98" s="257">
        <v>0</v>
      </c>
      <c r="E98" s="257">
        <v>360</v>
      </c>
      <c r="F98" s="257">
        <v>655</v>
      </c>
      <c r="G98" s="257">
        <v>765</v>
      </c>
      <c r="H98" s="257">
        <v>630</v>
      </c>
      <c r="I98" s="257">
        <v>185</v>
      </c>
      <c r="J98" s="258" t="s">
        <v>1676</v>
      </c>
    </row>
    <row r="99" spans="1:10" x14ac:dyDescent="0.2">
      <c r="A99" s="337" t="s">
        <v>42</v>
      </c>
      <c r="B99" s="334" t="s">
        <v>1751</v>
      </c>
      <c r="C99" s="282">
        <v>54.258483030000001</v>
      </c>
      <c r="D99" s="257">
        <v>0</v>
      </c>
      <c r="E99" s="257">
        <v>285</v>
      </c>
      <c r="F99" s="257">
        <v>545</v>
      </c>
      <c r="G99" s="257">
        <v>960</v>
      </c>
      <c r="H99" s="257">
        <v>860</v>
      </c>
      <c r="I99" s="257">
        <v>350</v>
      </c>
      <c r="J99" s="258" t="s">
        <v>1676</v>
      </c>
    </row>
    <row r="100" spans="1:10" x14ac:dyDescent="0.2">
      <c r="A100" s="337" t="s">
        <v>556</v>
      </c>
      <c r="B100" s="334" t="s">
        <v>1752</v>
      </c>
      <c r="C100" s="282">
        <v>57.205233450000001</v>
      </c>
      <c r="D100" s="257">
        <v>0</v>
      </c>
      <c r="E100" s="257">
        <v>105</v>
      </c>
      <c r="F100" s="257">
        <v>305</v>
      </c>
      <c r="G100" s="257">
        <v>635</v>
      </c>
      <c r="H100" s="257">
        <v>620</v>
      </c>
      <c r="I100" s="257">
        <v>270</v>
      </c>
      <c r="J100" s="258">
        <v>10</v>
      </c>
    </row>
    <row r="101" spans="1:10" x14ac:dyDescent="0.2">
      <c r="A101" s="337" t="s">
        <v>43</v>
      </c>
      <c r="B101" s="334" t="s">
        <v>1753</v>
      </c>
      <c r="C101" s="282">
        <v>62.495784149999999</v>
      </c>
      <c r="D101" s="257">
        <v>0</v>
      </c>
      <c r="E101" s="257">
        <v>65</v>
      </c>
      <c r="F101" s="257">
        <v>90</v>
      </c>
      <c r="G101" s="257">
        <v>285</v>
      </c>
      <c r="H101" s="257">
        <v>460</v>
      </c>
      <c r="I101" s="257">
        <v>285</v>
      </c>
      <c r="J101" s="258" t="s">
        <v>1676</v>
      </c>
    </row>
    <row r="102" spans="1:10" x14ac:dyDescent="0.2">
      <c r="A102" s="337" t="s">
        <v>45</v>
      </c>
      <c r="B102" s="334" t="s">
        <v>1754</v>
      </c>
      <c r="C102" s="282">
        <v>60.000186669999998</v>
      </c>
      <c r="D102" s="257">
        <v>0</v>
      </c>
      <c r="E102" s="257">
        <v>325</v>
      </c>
      <c r="F102" s="257">
        <v>770</v>
      </c>
      <c r="G102" s="257">
        <v>1320</v>
      </c>
      <c r="H102" s="257">
        <v>1740</v>
      </c>
      <c r="I102" s="257">
        <v>1150</v>
      </c>
      <c r="J102" s="258">
        <v>55</v>
      </c>
    </row>
    <row r="103" spans="1:10" x14ac:dyDescent="0.2">
      <c r="A103" s="337" t="s">
        <v>451</v>
      </c>
      <c r="B103" s="334" t="s">
        <v>1755</v>
      </c>
      <c r="C103" s="282">
        <v>46.805304900000003</v>
      </c>
      <c r="D103" s="257">
        <v>14835</v>
      </c>
      <c r="E103" s="257">
        <v>14890</v>
      </c>
      <c r="F103" s="257">
        <v>15320</v>
      </c>
      <c r="G103" s="257">
        <v>12690</v>
      </c>
      <c r="H103" s="257">
        <v>17995</v>
      </c>
      <c r="I103" s="257">
        <v>17000</v>
      </c>
      <c r="J103" s="258">
        <v>2925</v>
      </c>
    </row>
    <row r="104" spans="1:10" x14ac:dyDescent="0.2">
      <c r="A104" s="337" t="s">
        <v>355</v>
      </c>
      <c r="B104" s="334" t="s">
        <v>1756</v>
      </c>
      <c r="C104" s="282">
        <v>58.651728069999997</v>
      </c>
      <c r="D104" s="257">
        <v>0</v>
      </c>
      <c r="E104" s="257">
        <v>200</v>
      </c>
      <c r="F104" s="257">
        <v>410</v>
      </c>
      <c r="G104" s="257">
        <v>675</v>
      </c>
      <c r="H104" s="257">
        <v>740</v>
      </c>
      <c r="I104" s="257">
        <v>590</v>
      </c>
      <c r="J104" s="258">
        <v>15</v>
      </c>
    </row>
    <row r="105" spans="1:10" x14ac:dyDescent="0.2">
      <c r="A105" s="337" t="s">
        <v>259</v>
      </c>
      <c r="B105" s="334" t="s">
        <v>1757</v>
      </c>
      <c r="C105" s="282">
        <v>42.392643280000001</v>
      </c>
      <c r="D105" s="257">
        <v>0</v>
      </c>
      <c r="E105" s="257">
        <v>345</v>
      </c>
      <c r="F105" s="257">
        <v>370</v>
      </c>
      <c r="G105" s="257">
        <v>225</v>
      </c>
      <c r="H105" s="257">
        <v>150</v>
      </c>
      <c r="I105" s="257">
        <v>75</v>
      </c>
      <c r="J105" s="258" t="s">
        <v>1676</v>
      </c>
    </row>
    <row r="106" spans="1:10" x14ac:dyDescent="0.2">
      <c r="A106" s="337" t="s">
        <v>367</v>
      </c>
      <c r="B106" s="334" t="s">
        <v>1758</v>
      </c>
      <c r="C106" s="282">
        <v>47.403233630000003</v>
      </c>
      <c r="D106" s="257">
        <v>19905</v>
      </c>
      <c r="E106" s="257">
        <v>26585</v>
      </c>
      <c r="F106" s="257">
        <v>29575</v>
      </c>
      <c r="G106" s="257">
        <v>26065</v>
      </c>
      <c r="H106" s="257">
        <v>30210</v>
      </c>
      <c r="I106" s="257">
        <v>26250</v>
      </c>
      <c r="J106" s="258">
        <v>4835</v>
      </c>
    </row>
    <row r="107" spans="1:10" x14ac:dyDescent="0.2">
      <c r="A107" s="337" t="s">
        <v>243</v>
      </c>
      <c r="B107" s="334" t="s">
        <v>1759</v>
      </c>
      <c r="C107" s="282">
        <v>54.459516620000002</v>
      </c>
      <c r="D107" s="257">
        <v>16710</v>
      </c>
      <c r="E107" s="257">
        <v>13365</v>
      </c>
      <c r="F107" s="257">
        <v>19180</v>
      </c>
      <c r="G107" s="257">
        <v>27060</v>
      </c>
      <c r="H107" s="257">
        <v>34605</v>
      </c>
      <c r="I107" s="257">
        <v>34690</v>
      </c>
      <c r="J107" s="258">
        <v>7225</v>
      </c>
    </row>
    <row r="108" spans="1:10" x14ac:dyDescent="0.2">
      <c r="A108" s="337" t="s">
        <v>249</v>
      </c>
      <c r="B108" s="334" t="s">
        <v>1760</v>
      </c>
      <c r="C108" s="282">
        <v>51.2778749</v>
      </c>
      <c r="D108" s="257">
        <v>16465</v>
      </c>
      <c r="E108" s="257">
        <v>11005</v>
      </c>
      <c r="F108" s="257">
        <v>16850</v>
      </c>
      <c r="G108" s="257">
        <v>20820</v>
      </c>
      <c r="H108" s="257">
        <v>25495</v>
      </c>
      <c r="I108" s="257">
        <v>24560</v>
      </c>
      <c r="J108" s="258">
        <v>3925</v>
      </c>
    </row>
    <row r="109" spans="1:10" x14ac:dyDescent="0.2">
      <c r="A109" s="337" t="s">
        <v>234</v>
      </c>
      <c r="B109" s="334" t="s">
        <v>1761</v>
      </c>
      <c r="C109" s="282">
        <v>53.340049780000001</v>
      </c>
      <c r="D109" s="257">
        <v>14795</v>
      </c>
      <c r="E109" s="257">
        <v>13210</v>
      </c>
      <c r="F109" s="257">
        <v>16930</v>
      </c>
      <c r="G109" s="257">
        <v>24750</v>
      </c>
      <c r="H109" s="257">
        <v>31485</v>
      </c>
      <c r="I109" s="257">
        <v>28475</v>
      </c>
      <c r="J109" s="258">
        <v>4935</v>
      </c>
    </row>
    <row r="110" spans="1:10" x14ac:dyDescent="0.2">
      <c r="A110" s="337" t="s">
        <v>417</v>
      </c>
      <c r="B110" s="334" t="s">
        <v>1762</v>
      </c>
      <c r="C110" s="282">
        <v>55.18611113</v>
      </c>
      <c r="D110" s="257">
        <v>19630</v>
      </c>
      <c r="E110" s="257">
        <v>18945</v>
      </c>
      <c r="F110" s="257">
        <v>25980</v>
      </c>
      <c r="G110" s="257">
        <v>34440</v>
      </c>
      <c r="H110" s="257">
        <v>49520</v>
      </c>
      <c r="I110" s="257">
        <v>45070</v>
      </c>
      <c r="J110" s="258">
        <v>10120</v>
      </c>
    </row>
    <row r="111" spans="1:10" x14ac:dyDescent="0.2">
      <c r="A111" s="337" t="s">
        <v>210</v>
      </c>
      <c r="B111" s="334" t="s">
        <v>1763</v>
      </c>
      <c r="C111" s="282">
        <v>48.399365570000001</v>
      </c>
      <c r="D111" s="257">
        <v>85</v>
      </c>
      <c r="E111" s="257">
        <v>1115</v>
      </c>
      <c r="F111" s="257">
        <v>1405</v>
      </c>
      <c r="G111" s="257">
        <v>1070</v>
      </c>
      <c r="H111" s="257">
        <v>700</v>
      </c>
      <c r="I111" s="257">
        <v>715</v>
      </c>
      <c r="J111" s="258">
        <v>170</v>
      </c>
    </row>
    <row r="112" spans="1:10" x14ac:dyDescent="0.2">
      <c r="A112" s="337" t="s">
        <v>184</v>
      </c>
      <c r="B112" s="334" t="s">
        <v>1764</v>
      </c>
      <c r="C112" s="282">
        <v>46.655198689999999</v>
      </c>
      <c r="D112" s="257">
        <v>27740</v>
      </c>
      <c r="E112" s="257">
        <v>16620</v>
      </c>
      <c r="F112" s="257">
        <v>29320</v>
      </c>
      <c r="G112" s="257">
        <v>22900</v>
      </c>
      <c r="H112" s="257">
        <v>26770</v>
      </c>
      <c r="I112" s="257">
        <v>27340</v>
      </c>
      <c r="J112" s="258">
        <v>5715</v>
      </c>
    </row>
    <row r="113" spans="1:10" x14ac:dyDescent="0.2">
      <c r="A113" s="337" t="s">
        <v>239</v>
      </c>
      <c r="B113" s="334" t="s">
        <v>1765</v>
      </c>
      <c r="C113" s="282">
        <v>43.869140629999997</v>
      </c>
      <c r="D113" s="257">
        <v>30</v>
      </c>
      <c r="E113" s="257">
        <v>740</v>
      </c>
      <c r="F113" s="257">
        <v>615</v>
      </c>
      <c r="G113" s="257">
        <v>585</v>
      </c>
      <c r="H113" s="257">
        <v>365</v>
      </c>
      <c r="I113" s="257">
        <v>225</v>
      </c>
      <c r="J113" s="258" t="s">
        <v>1676</v>
      </c>
    </row>
    <row r="114" spans="1:10" x14ac:dyDescent="0.2">
      <c r="A114" s="337" t="s">
        <v>409</v>
      </c>
      <c r="B114" s="334" t="s">
        <v>1766</v>
      </c>
      <c r="C114" s="282">
        <v>55.979106559999998</v>
      </c>
      <c r="D114" s="257">
        <v>8955</v>
      </c>
      <c r="E114" s="257">
        <v>9785</v>
      </c>
      <c r="F114" s="257">
        <v>10430</v>
      </c>
      <c r="G114" s="257">
        <v>16400</v>
      </c>
      <c r="H114" s="257">
        <v>23040</v>
      </c>
      <c r="I114" s="257">
        <v>24455</v>
      </c>
      <c r="J114" s="258">
        <v>4365</v>
      </c>
    </row>
    <row r="115" spans="1:10" x14ac:dyDescent="0.2">
      <c r="A115" s="337" t="s">
        <v>737</v>
      </c>
      <c r="B115" s="334" t="s">
        <v>1767</v>
      </c>
      <c r="C115" s="282">
        <v>57.616355329999998</v>
      </c>
      <c r="D115" s="257">
        <v>0</v>
      </c>
      <c r="E115" s="257">
        <v>930</v>
      </c>
      <c r="F115" s="257">
        <v>1570</v>
      </c>
      <c r="G115" s="257">
        <v>2585</v>
      </c>
      <c r="H115" s="257">
        <v>2925</v>
      </c>
      <c r="I115" s="257">
        <v>1950</v>
      </c>
      <c r="J115" s="258">
        <v>100</v>
      </c>
    </row>
    <row r="116" spans="1:10" x14ac:dyDescent="0.2">
      <c r="A116" s="337" t="s">
        <v>569</v>
      </c>
      <c r="B116" s="334" t="s">
        <v>1768</v>
      </c>
      <c r="C116" s="282">
        <v>58.872542799999998</v>
      </c>
      <c r="D116" s="257">
        <v>0</v>
      </c>
      <c r="E116" s="257">
        <v>305</v>
      </c>
      <c r="F116" s="257">
        <v>700</v>
      </c>
      <c r="G116" s="257">
        <v>1250</v>
      </c>
      <c r="H116" s="257">
        <v>1540</v>
      </c>
      <c r="I116" s="257">
        <v>905</v>
      </c>
      <c r="J116" s="258">
        <v>30</v>
      </c>
    </row>
    <row r="117" spans="1:10" x14ac:dyDescent="0.2">
      <c r="A117" s="337" t="s">
        <v>747</v>
      </c>
      <c r="B117" s="334" t="s">
        <v>1769</v>
      </c>
      <c r="C117" s="282">
        <v>54.570240120000001</v>
      </c>
      <c r="D117" s="257">
        <v>0</v>
      </c>
      <c r="E117" s="257">
        <v>420</v>
      </c>
      <c r="F117" s="257">
        <v>1125</v>
      </c>
      <c r="G117" s="257">
        <v>1635</v>
      </c>
      <c r="H117" s="257">
        <v>1410</v>
      </c>
      <c r="I117" s="257">
        <v>680</v>
      </c>
      <c r="J117" s="258">
        <v>25</v>
      </c>
    </row>
    <row r="118" spans="1:10" x14ac:dyDescent="0.2">
      <c r="A118" s="337" t="s">
        <v>738</v>
      </c>
      <c r="B118" s="334" t="s">
        <v>1770</v>
      </c>
      <c r="C118" s="282">
        <v>80.843478259999998</v>
      </c>
      <c r="D118" s="257">
        <v>0</v>
      </c>
      <c r="E118" s="257" t="s">
        <v>1676</v>
      </c>
      <c r="F118" s="257" t="s">
        <v>1676</v>
      </c>
      <c r="G118" s="257">
        <v>30</v>
      </c>
      <c r="H118" s="257">
        <v>105</v>
      </c>
      <c r="I118" s="257">
        <v>325</v>
      </c>
      <c r="J118" s="258">
        <v>115</v>
      </c>
    </row>
    <row r="119" spans="1:10" x14ac:dyDescent="0.2">
      <c r="A119" s="337" t="s">
        <v>356</v>
      </c>
      <c r="B119" s="334" t="s">
        <v>1771</v>
      </c>
      <c r="C119" s="282">
        <v>61.894960529999999</v>
      </c>
      <c r="D119" s="257">
        <v>0</v>
      </c>
      <c r="E119" s="257">
        <v>60</v>
      </c>
      <c r="F119" s="257">
        <v>150</v>
      </c>
      <c r="G119" s="257">
        <v>415</v>
      </c>
      <c r="H119" s="257">
        <v>695</v>
      </c>
      <c r="I119" s="257">
        <v>315</v>
      </c>
      <c r="J119" s="258">
        <v>10</v>
      </c>
    </row>
    <row r="120" spans="1:10" x14ac:dyDescent="0.2">
      <c r="A120" s="337" t="s">
        <v>357</v>
      </c>
      <c r="B120" s="334" t="s">
        <v>1772</v>
      </c>
      <c r="C120" s="282">
        <v>51.104916230000001</v>
      </c>
      <c r="D120" s="257">
        <v>0</v>
      </c>
      <c r="E120" s="257">
        <v>400</v>
      </c>
      <c r="F120" s="257">
        <v>870</v>
      </c>
      <c r="G120" s="257">
        <v>1155</v>
      </c>
      <c r="H120" s="257">
        <v>960</v>
      </c>
      <c r="I120" s="257">
        <v>250</v>
      </c>
      <c r="J120" s="258" t="s">
        <v>1676</v>
      </c>
    </row>
    <row r="121" spans="1:10" x14ac:dyDescent="0.2">
      <c r="A121" s="337" t="s">
        <v>800</v>
      </c>
      <c r="B121" s="334" t="s">
        <v>1773</v>
      </c>
      <c r="C121" s="282">
        <v>65.23363775</v>
      </c>
      <c r="D121" s="257">
        <v>0</v>
      </c>
      <c r="E121" s="257">
        <v>110</v>
      </c>
      <c r="F121" s="257">
        <v>280</v>
      </c>
      <c r="G121" s="257">
        <v>480</v>
      </c>
      <c r="H121" s="257">
        <v>775</v>
      </c>
      <c r="I121" s="257">
        <v>890</v>
      </c>
      <c r="J121" s="258">
        <v>85</v>
      </c>
    </row>
    <row r="122" spans="1:10" x14ac:dyDescent="0.2">
      <c r="A122" s="337" t="s">
        <v>428</v>
      </c>
      <c r="B122" s="334" t="s">
        <v>1774</v>
      </c>
      <c r="C122" s="282">
        <v>74.552042569999998</v>
      </c>
      <c r="D122" s="257">
        <v>10</v>
      </c>
      <c r="E122" s="257">
        <v>245</v>
      </c>
      <c r="F122" s="257">
        <v>345</v>
      </c>
      <c r="G122" s="257">
        <v>525</v>
      </c>
      <c r="H122" s="257">
        <v>1105</v>
      </c>
      <c r="I122" s="257">
        <v>3160</v>
      </c>
      <c r="J122" s="258">
        <v>995</v>
      </c>
    </row>
    <row r="123" spans="1:10" x14ac:dyDescent="0.2">
      <c r="A123" s="337" t="s">
        <v>433</v>
      </c>
      <c r="B123" s="334" t="s">
        <v>1775</v>
      </c>
      <c r="C123" s="282">
        <v>55.500910359999999</v>
      </c>
      <c r="D123" s="257">
        <v>8765</v>
      </c>
      <c r="E123" s="257">
        <v>10930</v>
      </c>
      <c r="F123" s="257">
        <v>14735</v>
      </c>
      <c r="G123" s="257">
        <v>14945</v>
      </c>
      <c r="H123" s="257">
        <v>22595</v>
      </c>
      <c r="I123" s="257">
        <v>25945</v>
      </c>
      <c r="J123" s="258">
        <v>4970</v>
      </c>
    </row>
    <row r="124" spans="1:10" x14ac:dyDescent="0.2">
      <c r="A124" s="337" t="s">
        <v>248</v>
      </c>
      <c r="B124" s="334" t="s">
        <v>1776</v>
      </c>
      <c r="C124" s="282">
        <v>55.065770049999998</v>
      </c>
      <c r="D124" s="257">
        <v>16370</v>
      </c>
      <c r="E124" s="257">
        <v>13485</v>
      </c>
      <c r="F124" s="257">
        <v>15225</v>
      </c>
      <c r="G124" s="257">
        <v>21435</v>
      </c>
      <c r="H124" s="257">
        <v>34085</v>
      </c>
      <c r="I124" s="257">
        <v>36045</v>
      </c>
      <c r="J124" s="258">
        <v>6200</v>
      </c>
    </row>
    <row r="125" spans="1:10" x14ac:dyDescent="0.2">
      <c r="A125" s="337" t="s">
        <v>256</v>
      </c>
      <c r="B125" s="334" t="s">
        <v>1777</v>
      </c>
      <c r="C125" s="282">
        <v>30.935294119999998</v>
      </c>
      <c r="D125" s="257">
        <v>490</v>
      </c>
      <c r="E125" s="257">
        <v>895</v>
      </c>
      <c r="F125" s="257">
        <v>425</v>
      </c>
      <c r="G125" s="257">
        <v>295</v>
      </c>
      <c r="H125" s="257">
        <v>180</v>
      </c>
      <c r="I125" s="257">
        <v>90</v>
      </c>
      <c r="J125" s="258" t="s">
        <v>1676</v>
      </c>
    </row>
    <row r="126" spans="1:10" x14ac:dyDescent="0.2">
      <c r="A126" s="337" t="s">
        <v>426</v>
      </c>
      <c r="B126" s="334" t="s">
        <v>1778</v>
      </c>
      <c r="C126" s="282">
        <v>53.823782080000001</v>
      </c>
      <c r="D126" s="257">
        <v>7025</v>
      </c>
      <c r="E126" s="257">
        <v>7430</v>
      </c>
      <c r="F126" s="257">
        <v>12080</v>
      </c>
      <c r="G126" s="257">
        <v>13855</v>
      </c>
      <c r="H126" s="257">
        <v>15340</v>
      </c>
      <c r="I126" s="257">
        <v>16930</v>
      </c>
      <c r="J126" s="258">
        <v>3365</v>
      </c>
    </row>
    <row r="127" spans="1:10" x14ac:dyDescent="0.2">
      <c r="A127" s="337" t="s">
        <v>238</v>
      </c>
      <c r="B127" s="334" t="s">
        <v>1779</v>
      </c>
      <c r="C127" s="282">
        <v>46.788225670000003</v>
      </c>
      <c r="D127" s="257">
        <v>10</v>
      </c>
      <c r="E127" s="257">
        <v>575</v>
      </c>
      <c r="F127" s="257">
        <v>610</v>
      </c>
      <c r="G127" s="257">
        <v>575</v>
      </c>
      <c r="H127" s="257">
        <v>410</v>
      </c>
      <c r="I127" s="257">
        <v>240</v>
      </c>
      <c r="J127" s="258">
        <v>30</v>
      </c>
    </row>
    <row r="128" spans="1:10" x14ac:dyDescent="0.2">
      <c r="A128" s="337" t="s">
        <v>1385</v>
      </c>
      <c r="B128" s="334" t="s">
        <v>1780</v>
      </c>
      <c r="C128" s="282">
        <v>6.7047619049999998</v>
      </c>
      <c r="D128" s="257">
        <v>105</v>
      </c>
      <c r="E128" s="257" t="s">
        <v>1676</v>
      </c>
      <c r="F128" s="257">
        <v>0</v>
      </c>
      <c r="G128" s="257">
        <v>0</v>
      </c>
      <c r="H128" s="257">
        <v>0</v>
      </c>
      <c r="I128" s="257">
        <v>0</v>
      </c>
      <c r="J128" s="258">
        <v>0</v>
      </c>
    </row>
    <row r="129" spans="1:10" x14ac:dyDescent="0.2">
      <c r="A129" s="337" t="s">
        <v>566</v>
      </c>
      <c r="B129" s="334" t="s">
        <v>1781</v>
      </c>
      <c r="C129" s="282">
        <v>50.944340250000003</v>
      </c>
      <c r="D129" s="257">
        <v>13970</v>
      </c>
      <c r="E129" s="257">
        <v>9290</v>
      </c>
      <c r="F129" s="257">
        <v>15010</v>
      </c>
      <c r="G129" s="257">
        <v>17320</v>
      </c>
      <c r="H129" s="257">
        <v>20810</v>
      </c>
      <c r="I129" s="257">
        <v>20525</v>
      </c>
      <c r="J129" s="258">
        <v>3600</v>
      </c>
    </row>
    <row r="130" spans="1:10" x14ac:dyDescent="0.2">
      <c r="A130" s="337" t="s">
        <v>592</v>
      </c>
      <c r="B130" s="334" t="s">
        <v>1782</v>
      </c>
      <c r="C130" s="282">
        <v>63.73884391</v>
      </c>
      <c r="D130" s="257">
        <v>10</v>
      </c>
      <c r="E130" s="257">
        <v>305</v>
      </c>
      <c r="F130" s="257">
        <v>870</v>
      </c>
      <c r="G130" s="257">
        <v>925</v>
      </c>
      <c r="H130" s="257">
        <v>1160</v>
      </c>
      <c r="I130" s="257">
        <v>1645</v>
      </c>
      <c r="J130" s="258">
        <v>395</v>
      </c>
    </row>
    <row r="131" spans="1:10" x14ac:dyDescent="0.2">
      <c r="A131" s="337" t="s">
        <v>246</v>
      </c>
      <c r="B131" s="334" t="s">
        <v>1783</v>
      </c>
      <c r="C131" s="282">
        <v>46.422751320000003</v>
      </c>
      <c r="D131" s="257">
        <v>0</v>
      </c>
      <c r="E131" s="257">
        <v>410</v>
      </c>
      <c r="F131" s="257">
        <v>570</v>
      </c>
      <c r="G131" s="257">
        <v>425</v>
      </c>
      <c r="H131" s="257">
        <v>315</v>
      </c>
      <c r="I131" s="257">
        <v>155</v>
      </c>
      <c r="J131" s="258">
        <v>15</v>
      </c>
    </row>
    <row r="132" spans="1:10" x14ac:dyDescent="0.2">
      <c r="A132" s="337" t="s">
        <v>1595</v>
      </c>
      <c r="B132" s="334" t="s">
        <v>1784</v>
      </c>
      <c r="C132" s="282">
        <v>7.3165887850000004</v>
      </c>
      <c r="D132" s="257">
        <v>840</v>
      </c>
      <c r="E132" s="257">
        <v>15</v>
      </c>
      <c r="F132" s="257">
        <v>0</v>
      </c>
      <c r="G132" s="257">
        <v>0</v>
      </c>
      <c r="H132" s="257">
        <v>0</v>
      </c>
      <c r="I132" s="257" t="s">
        <v>1676</v>
      </c>
      <c r="J132" s="258">
        <v>0</v>
      </c>
    </row>
    <row r="133" spans="1:10" x14ac:dyDescent="0.2">
      <c r="A133" s="337" t="s">
        <v>797</v>
      </c>
      <c r="B133" s="334" t="s">
        <v>1785</v>
      </c>
      <c r="C133" s="282">
        <v>52.558124319999997</v>
      </c>
      <c r="D133" s="257">
        <v>0</v>
      </c>
      <c r="E133" s="257">
        <v>670</v>
      </c>
      <c r="F133" s="257">
        <v>920</v>
      </c>
      <c r="G133" s="257">
        <v>1265</v>
      </c>
      <c r="H133" s="257">
        <v>1100</v>
      </c>
      <c r="I133" s="257">
        <v>615</v>
      </c>
      <c r="J133" s="258">
        <v>15</v>
      </c>
    </row>
    <row r="134" spans="1:10" x14ac:dyDescent="0.2">
      <c r="A134" s="337" t="s">
        <v>463</v>
      </c>
      <c r="B134" s="334" t="s">
        <v>1786</v>
      </c>
      <c r="C134" s="282">
        <v>56.754429649999999</v>
      </c>
      <c r="D134" s="257">
        <v>11780</v>
      </c>
      <c r="E134" s="257">
        <v>14710</v>
      </c>
      <c r="F134" s="257">
        <v>17010</v>
      </c>
      <c r="G134" s="257">
        <v>24500</v>
      </c>
      <c r="H134" s="257">
        <v>36390</v>
      </c>
      <c r="I134" s="257">
        <v>38240</v>
      </c>
      <c r="J134" s="258">
        <v>6160</v>
      </c>
    </row>
    <row r="135" spans="1:10" x14ac:dyDescent="0.2">
      <c r="A135" s="337" t="s">
        <v>749</v>
      </c>
      <c r="B135" s="334" t="s">
        <v>1787</v>
      </c>
      <c r="C135" s="282">
        <v>58.803237860000003</v>
      </c>
      <c r="D135" s="257">
        <v>0</v>
      </c>
      <c r="E135" s="257">
        <v>110</v>
      </c>
      <c r="F135" s="257">
        <v>240</v>
      </c>
      <c r="G135" s="257">
        <v>435</v>
      </c>
      <c r="H135" s="257">
        <v>510</v>
      </c>
      <c r="I135" s="257">
        <v>310</v>
      </c>
      <c r="J135" s="258" t="s">
        <v>1676</v>
      </c>
    </row>
    <row r="136" spans="1:10" x14ac:dyDescent="0.2">
      <c r="A136" s="337" t="s">
        <v>376</v>
      </c>
      <c r="B136" s="334" t="s">
        <v>1788</v>
      </c>
      <c r="C136" s="282">
        <v>60.029859639999998</v>
      </c>
      <c r="D136" s="257">
        <v>4965</v>
      </c>
      <c r="E136" s="257">
        <v>4665</v>
      </c>
      <c r="F136" s="257">
        <v>5570</v>
      </c>
      <c r="G136" s="257">
        <v>9795</v>
      </c>
      <c r="H136" s="257">
        <v>17435</v>
      </c>
      <c r="I136" s="257">
        <v>19205</v>
      </c>
      <c r="J136" s="258">
        <v>3265</v>
      </c>
    </row>
    <row r="137" spans="1:10" x14ac:dyDescent="0.2">
      <c r="A137" s="337" t="s">
        <v>399</v>
      </c>
      <c r="B137" s="334" t="s">
        <v>1789</v>
      </c>
      <c r="C137" s="282">
        <v>64.58139224</v>
      </c>
      <c r="D137" s="257" t="s">
        <v>1676</v>
      </c>
      <c r="E137" s="257">
        <v>705</v>
      </c>
      <c r="F137" s="257">
        <v>965</v>
      </c>
      <c r="G137" s="257">
        <v>1090</v>
      </c>
      <c r="H137" s="257">
        <v>1580</v>
      </c>
      <c r="I137" s="257">
        <v>2305</v>
      </c>
      <c r="J137" s="258">
        <v>815</v>
      </c>
    </row>
    <row r="138" spans="1:10" x14ac:dyDescent="0.2">
      <c r="A138" s="337" t="s">
        <v>335</v>
      </c>
      <c r="B138" s="334" t="s">
        <v>1790</v>
      </c>
      <c r="C138" s="282">
        <v>61.102835280000001</v>
      </c>
      <c r="D138" s="257">
        <v>0</v>
      </c>
      <c r="E138" s="257">
        <v>225</v>
      </c>
      <c r="F138" s="257">
        <v>530</v>
      </c>
      <c r="G138" s="257">
        <v>1015</v>
      </c>
      <c r="H138" s="257">
        <v>1705</v>
      </c>
      <c r="I138" s="257">
        <v>935</v>
      </c>
      <c r="J138" s="258">
        <v>30</v>
      </c>
    </row>
    <row r="139" spans="1:10" x14ac:dyDescent="0.2">
      <c r="A139" s="337" t="s">
        <v>226</v>
      </c>
      <c r="B139" s="334" t="s">
        <v>1791</v>
      </c>
      <c r="C139" s="282">
        <v>54.857136879999999</v>
      </c>
      <c r="D139" s="257">
        <v>15935</v>
      </c>
      <c r="E139" s="257">
        <v>11685</v>
      </c>
      <c r="F139" s="257">
        <v>18120</v>
      </c>
      <c r="G139" s="257">
        <v>30710</v>
      </c>
      <c r="H139" s="257">
        <v>38805</v>
      </c>
      <c r="I139" s="257">
        <v>32775</v>
      </c>
      <c r="J139" s="258">
        <v>5745</v>
      </c>
    </row>
    <row r="140" spans="1:10" x14ac:dyDescent="0.2">
      <c r="A140" s="337" t="s">
        <v>432</v>
      </c>
      <c r="B140" s="334" t="s">
        <v>1792</v>
      </c>
      <c r="C140" s="282">
        <v>57.285756429999999</v>
      </c>
      <c r="D140" s="257">
        <v>5420</v>
      </c>
      <c r="E140" s="257">
        <v>2575</v>
      </c>
      <c r="F140" s="257">
        <v>3940</v>
      </c>
      <c r="G140" s="257">
        <v>5660</v>
      </c>
      <c r="H140" s="257">
        <v>9265</v>
      </c>
      <c r="I140" s="257">
        <v>12225</v>
      </c>
      <c r="J140" s="258">
        <v>2620</v>
      </c>
    </row>
    <row r="141" spans="1:10" x14ac:dyDescent="0.2">
      <c r="A141" s="337" t="s">
        <v>214</v>
      </c>
      <c r="B141" s="334" t="s">
        <v>1793</v>
      </c>
      <c r="C141" s="282">
        <v>57.411115170000002</v>
      </c>
      <c r="D141" s="257">
        <v>19845</v>
      </c>
      <c r="E141" s="257">
        <v>19070</v>
      </c>
      <c r="F141" s="257">
        <v>22620</v>
      </c>
      <c r="G141" s="257">
        <v>33460</v>
      </c>
      <c r="H141" s="257">
        <v>55360</v>
      </c>
      <c r="I141" s="257">
        <v>57740</v>
      </c>
      <c r="J141" s="258">
        <v>11105</v>
      </c>
    </row>
    <row r="142" spans="1:10" x14ac:dyDescent="0.2">
      <c r="A142" s="337" t="s">
        <v>250</v>
      </c>
      <c r="B142" s="334" t="s">
        <v>1794</v>
      </c>
      <c r="C142" s="282">
        <v>50.813602359999997</v>
      </c>
      <c r="D142" s="257">
        <v>22150</v>
      </c>
      <c r="E142" s="257">
        <v>18650</v>
      </c>
      <c r="F142" s="257">
        <v>22715</v>
      </c>
      <c r="G142" s="257">
        <v>28925</v>
      </c>
      <c r="H142" s="257">
        <v>38885</v>
      </c>
      <c r="I142" s="257">
        <v>32440</v>
      </c>
      <c r="J142" s="258">
        <v>5005</v>
      </c>
    </row>
    <row r="143" spans="1:10" x14ac:dyDescent="0.2">
      <c r="A143" s="337" t="s">
        <v>228</v>
      </c>
      <c r="B143" s="334" t="s">
        <v>1795</v>
      </c>
      <c r="C143" s="282">
        <v>38.797205040000001</v>
      </c>
      <c r="D143" s="257">
        <v>30</v>
      </c>
      <c r="E143" s="257">
        <v>2990</v>
      </c>
      <c r="F143" s="257">
        <v>3390</v>
      </c>
      <c r="G143" s="257">
        <v>2030</v>
      </c>
      <c r="H143" s="257">
        <v>635</v>
      </c>
      <c r="I143" s="257">
        <v>275</v>
      </c>
      <c r="J143" s="258">
        <v>25</v>
      </c>
    </row>
    <row r="144" spans="1:10" x14ac:dyDescent="0.2">
      <c r="A144" s="337" t="s">
        <v>397</v>
      </c>
      <c r="B144" s="334" t="s">
        <v>1796</v>
      </c>
      <c r="C144" s="282">
        <v>57.178677690000001</v>
      </c>
      <c r="D144" s="257">
        <v>25030</v>
      </c>
      <c r="E144" s="257">
        <v>20360</v>
      </c>
      <c r="F144" s="257">
        <v>25060</v>
      </c>
      <c r="G144" s="257">
        <v>35935</v>
      </c>
      <c r="H144" s="257">
        <v>64045</v>
      </c>
      <c r="I144" s="257">
        <v>67240</v>
      </c>
      <c r="J144" s="258">
        <v>12070</v>
      </c>
    </row>
    <row r="145" spans="1:14" x14ac:dyDescent="0.2">
      <c r="A145" s="337" t="s">
        <v>240</v>
      </c>
      <c r="B145" s="334" t="s">
        <v>1797</v>
      </c>
      <c r="C145" s="282">
        <v>60.235299619999999</v>
      </c>
      <c r="D145" s="257">
        <v>9840</v>
      </c>
      <c r="E145" s="257">
        <v>9620</v>
      </c>
      <c r="F145" s="257">
        <v>11940</v>
      </c>
      <c r="G145" s="257">
        <v>19185</v>
      </c>
      <c r="H145" s="257">
        <v>34810</v>
      </c>
      <c r="I145" s="257">
        <v>38610</v>
      </c>
      <c r="J145" s="258">
        <v>7675</v>
      </c>
    </row>
    <row r="146" spans="1:14" s="157" customFormat="1" x14ac:dyDescent="0.2">
      <c r="A146" s="337" t="s">
        <v>1530</v>
      </c>
      <c r="B146" s="334" t="s">
        <v>1798</v>
      </c>
      <c r="C146" s="282">
        <v>76.872093019999994</v>
      </c>
      <c r="D146" s="257">
        <v>0</v>
      </c>
      <c r="E146" s="257" t="s">
        <v>1676</v>
      </c>
      <c r="F146" s="257" t="s">
        <v>1676</v>
      </c>
      <c r="G146" s="257">
        <v>40</v>
      </c>
      <c r="H146" s="257">
        <v>60</v>
      </c>
      <c r="I146" s="257">
        <v>180</v>
      </c>
      <c r="J146" s="258">
        <v>55</v>
      </c>
    </row>
    <row r="147" spans="1:14" s="157" customFormat="1" x14ac:dyDescent="0.2">
      <c r="A147" s="337" t="s">
        <v>796</v>
      </c>
      <c r="B147" s="334" t="s">
        <v>1799</v>
      </c>
      <c r="C147" s="282">
        <v>52.626229219999999</v>
      </c>
      <c r="D147" s="257">
        <v>0</v>
      </c>
      <c r="E147" s="257">
        <v>1600</v>
      </c>
      <c r="F147" s="257">
        <v>2515</v>
      </c>
      <c r="G147" s="257">
        <v>2960</v>
      </c>
      <c r="H147" s="257">
        <v>2800</v>
      </c>
      <c r="I147" s="257">
        <v>1545</v>
      </c>
      <c r="J147" s="258">
        <v>70</v>
      </c>
      <c r="K147" s="145"/>
      <c r="L147" s="145"/>
      <c r="M147" s="145"/>
      <c r="N147" s="145"/>
    </row>
    <row r="148" spans="1:14" x14ac:dyDescent="0.2">
      <c r="A148" s="337" t="s">
        <v>552</v>
      </c>
      <c r="B148" s="334" t="s">
        <v>1800</v>
      </c>
      <c r="C148" s="282">
        <v>55.568072559999997</v>
      </c>
      <c r="D148" s="257">
        <v>11460</v>
      </c>
      <c r="E148" s="257">
        <v>10680</v>
      </c>
      <c r="F148" s="257">
        <v>15840</v>
      </c>
      <c r="G148" s="257">
        <v>20170</v>
      </c>
      <c r="H148" s="257">
        <v>25475</v>
      </c>
      <c r="I148" s="257">
        <v>29350</v>
      </c>
      <c r="J148" s="258">
        <v>6210</v>
      </c>
    </row>
    <row r="149" spans="1:14" x14ac:dyDescent="0.2">
      <c r="A149" s="337" t="s">
        <v>1598</v>
      </c>
      <c r="B149" s="334" t="s">
        <v>1801</v>
      </c>
      <c r="C149" s="282">
        <v>67.277777779999994</v>
      </c>
      <c r="D149" s="257">
        <v>0</v>
      </c>
      <c r="E149" s="257" t="s">
        <v>1676</v>
      </c>
      <c r="F149" s="257" t="s">
        <v>1676</v>
      </c>
      <c r="G149" s="257" t="s">
        <v>1676</v>
      </c>
      <c r="H149" s="257">
        <v>15</v>
      </c>
      <c r="I149" s="257">
        <v>10</v>
      </c>
      <c r="J149" s="258" t="s">
        <v>1676</v>
      </c>
    </row>
    <row r="150" spans="1:14" x14ac:dyDescent="0.2">
      <c r="A150" s="337" t="s">
        <v>1218</v>
      </c>
      <c r="B150" s="334" t="s">
        <v>1802</v>
      </c>
      <c r="C150" s="282">
        <v>63.12074148</v>
      </c>
      <c r="D150" s="257">
        <v>0</v>
      </c>
      <c r="E150" s="257">
        <v>115</v>
      </c>
      <c r="F150" s="257">
        <v>225</v>
      </c>
      <c r="G150" s="257">
        <v>405</v>
      </c>
      <c r="H150" s="257">
        <v>630</v>
      </c>
      <c r="I150" s="257">
        <v>580</v>
      </c>
      <c r="J150" s="258">
        <v>40</v>
      </c>
    </row>
    <row r="151" spans="1:14" x14ac:dyDescent="0.2">
      <c r="A151" s="337" t="s">
        <v>1554</v>
      </c>
      <c r="B151" s="334" t="s">
        <v>1803</v>
      </c>
      <c r="C151" s="282">
        <v>45.929487180000002</v>
      </c>
      <c r="D151" s="257">
        <v>40</v>
      </c>
      <c r="E151" s="257">
        <v>1385</v>
      </c>
      <c r="F151" s="257">
        <v>1415</v>
      </c>
      <c r="G151" s="257">
        <v>1040</v>
      </c>
      <c r="H151" s="257">
        <v>740</v>
      </c>
      <c r="I151" s="257">
        <v>590</v>
      </c>
      <c r="J151" s="258">
        <v>95</v>
      </c>
      <c r="K151" s="157"/>
      <c r="L151" s="157"/>
      <c r="M151" s="157"/>
      <c r="N151" s="157"/>
    </row>
    <row r="152" spans="1:14" s="157" customFormat="1" x14ac:dyDescent="0.2">
      <c r="A152" s="337" t="s">
        <v>336</v>
      </c>
      <c r="B152" s="334" t="s">
        <v>1804</v>
      </c>
      <c r="C152" s="282">
        <v>54.696059740000003</v>
      </c>
      <c r="D152" s="257">
        <v>0</v>
      </c>
      <c r="E152" s="257">
        <v>465</v>
      </c>
      <c r="F152" s="257">
        <v>1240</v>
      </c>
      <c r="G152" s="257">
        <v>2025</v>
      </c>
      <c r="H152" s="257">
        <v>1825</v>
      </c>
      <c r="I152" s="257">
        <v>725</v>
      </c>
      <c r="J152" s="258">
        <v>10</v>
      </c>
      <c r="K152" s="145"/>
      <c r="L152" s="145"/>
      <c r="M152" s="145"/>
      <c r="N152" s="145"/>
    </row>
    <row r="153" spans="1:14" x14ac:dyDescent="0.2">
      <c r="A153" s="337" t="s">
        <v>361</v>
      </c>
      <c r="B153" s="334" t="s">
        <v>1805</v>
      </c>
      <c r="C153" s="282">
        <v>55.37672689</v>
      </c>
      <c r="D153" s="257">
        <v>0</v>
      </c>
      <c r="E153" s="257">
        <v>290</v>
      </c>
      <c r="F153" s="257">
        <v>710</v>
      </c>
      <c r="G153" s="257">
        <v>1135</v>
      </c>
      <c r="H153" s="257">
        <v>1155</v>
      </c>
      <c r="I153" s="257">
        <v>475</v>
      </c>
      <c r="J153" s="258" t="s">
        <v>1676</v>
      </c>
    </row>
    <row r="154" spans="1:14" x14ac:dyDescent="0.2">
      <c r="A154" s="337" t="s">
        <v>337</v>
      </c>
      <c r="B154" s="334" t="s">
        <v>1806</v>
      </c>
      <c r="C154" s="282">
        <v>56.469174359999997</v>
      </c>
      <c r="D154" s="257">
        <v>0</v>
      </c>
      <c r="E154" s="257">
        <v>620</v>
      </c>
      <c r="F154" s="257">
        <v>1390</v>
      </c>
      <c r="G154" s="257">
        <v>1910</v>
      </c>
      <c r="H154" s="257">
        <v>2160</v>
      </c>
      <c r="I154" s="257">
        <v>1225</v>
      </c>
      <c r="J154" s="258">
        <v>60</v>
      </c>
    </row>
    <row r="155" spans="1:14" x14ac:dyDescent="0.2">
      <c r="A155" s="337" t="s">
        <v>398</v>
      </c>
      <c r="B155" s="334" t="s">
        <v>1807</v>
      </c>
      <c r="C155" s="282">
        <v>55.319557629999998</v>
      </c>
      <c r="D155" s="257">
        <v>24905</v>
      </c>
      <c r="E155" s="257">
        <v>20050</v>
      </c>
      <c r="F155" s="257">
        <v>32345</v>
      </c>
      <c r="G155" s="257">
        <v>38060</v>
      </c>
      <c r="H155" s="257">
        <v>50565</v>
      </c>
      <c r="I155" s="257">
        <v>59175</v>
      </c>
      <c r="J155" s="258">
        <v>12585</v>
      </c>
    </row>
    <row r="156" spans="1:14" x14ac:dyDescent="0.2">
      <c r="A156" s="337" t="s">
        <v>739</v>
      </c>
      <c r="B156" s="334" t="s">
        <v>1808</v>
      </c>
      <c r="C156" s="282">
        <v>81.280701750000006</v>
      </c>
      <c r="D156" s="257">
        <v>0</v>
      </c>
      <c r="E156" s="257" t="s">
        <v>1676</v>
      </c>
      <c r="F156" s="257" t="s">
        <v>1676</v>
      </c>
      <c r="G156" s="257">
        <v>10</v>
      </c>
      <c r="H156" s="257">
        <v>65</v>
      </c>
      <c r="I156" s="257">
        <v>200</v>
      </c>
      <c r="J156" s="258">
        <v>65</v>
      </c>
    </row>
    <row r="157" spans="1:14" x14ac:dyDescent="0.2">
      <c r="A157" s="337" t="s">
        <v>338</v>
      </c>
      <c r="B157" s="334" t="s">
        <v>1809</v>
      </c>
      <c r="C157" s="282">
        <v>58.658347679999999</v>
      </c>
      <c r="D157" s="257">
        <v>0</v>
      </c>
      <c r="E157" s="257">
        <v>595</v>
      </c>
      <c r="F157" s="257">
        <v>1295</v>
      </c>
      <c r="G157" s="257">
        <v>2095</v>
      </c>
      <c r="H157" s="257">
        <v>2340</v>
      </c>
      <c r="I157" s="257">
        <v>1720</v>
      </c>
      <c r="J157" s="258">
        <v>90</v>
      </c>
    </row>
    <row r="158" spans="1:14" x14ac:dyDescent="0.2">
      <c r="A158" s="337" t="s">
        <v>554</v>
      </c>
      <c r="B158" s="334" t="s">
        <v>1810</v>
      </c>
      <c r="C158" s="282">
        <v>60.173274040000003</v>
      </c>
      <c r="D158" s="257">
        <v>4175</v>
      </c>
      <c r="E158" s="257">
        <v>5175</v>
      </c>
      <c r="F158" s="257">
        <v>8425</v>
      </c>
      <c r="G158" s="257">
        <v>16990</v>
      </c>
      <c r="H158" s="257">
        <v>23870</v>
      </c>
      <c r="I158" s="257">
        <v>21475</v>
      </c>
      <c r="J158" s="258">
        <v>3550</v>
      </c>
    </row>
    <row r="159" spans="1:14" x14ac:dyDescent="0.2">
      <c r="A159" s="337" t="s">
        <v>445</v>
      </c>
      <c r="B159" s="334" t="s">
        <v>1811</v>
      </c>
      <c r="C159" s="282">
        <v>57.645730270000001</v>
      </c>
      <c r="D159" s="257">
        <v>3070</v>
      </c>
      <c r="E159" s="257">
        <v>4305</v>
      </c>
      <c r="F159" s="257">
        <v>6105</v>
      </c>
      <c r="G159" s="257">
        <v>9185</v>
      </c>
      <c r="H159" s="257">
        <v>11050</v>
      </c>
      <c r="I159" s="257">
        <v>12780</v>
      </c>
      <c r="J159" s="258">
        <v>2190</v>
      </c>
    </row>
    <row r="160" spans="1:14" x14ac:dyDescent="0.2">
      <c r="A160" s="337" t="s">
        <v>206</v>
      </c>
      <c r="B160" s="334" t="s">
        <v>1812</v>
      </c>
      <c r="C160" s="282">
        <v>64.720616570000004</v>
      </c>
      <c r="D160" s="257">
        <v>0</v>
      </c>
      <c r="E160" s="257">
        <v>485</v>
      </c>
      <c r="F160" s="257">
        <v>460</v>
      </c>
      <c r="G160" s="257">
        <v>420</v>
      </c>
      <c r="H160" s="257">
        <v>520</v>
      </c>
      <c r="I160" s="257">
        <v>1280</v>
      </c>
      <c r="J160" s="258">
        <v>470</v>
      </c>
    </row>
    <row r="161" spans="1:10" x14ac:dyDescent="0.2">
      <c r="A161" s="337" t="s">
        <v>200</v>
      </c>
      <c r="B161" s="334" t="s">
        <v>1813</v>
      </c>
      <c r="C161" s="282">
        <v>54.492869429999999</v>
      </c>
      <c r="D161" s="257">
        <v>19775</v>
      </c>
      <c r="E161" s="257">
        <v>18630</v>
      </c>
      <c r="F161" s="257">
        <v>23305</v>
      </c>
      <c r="G161" s="257">
        <v>32745</v>
      </c>
      <c r="H161" s="257">
        <v>48345</v>
      </c>
      <c r="I161" s="257">
        <v>43620</v>
      </c>
      <c r="J161" s="258">
        <v>7115</v>
      </c>
    </row>
    <row r="162" spans="1:10" x14ac:dyDescent="0.2">
      <c r="A162" s="337" t="s">
        <v>1599</v>
      </c>
      <c r="B162" s="334" t="s">
        <v>1814</v>
      </c>
      <c r="C162" s="282">
        <v>41.242857139999998</v>
      </c>
      <c r="D162" s="257">
        <v>0</v>
      </c>
      <c r="E162" s="257">
        <v>25</v>
      </c>
      <c r="F162" s="257">
        <v>15</v>
      </c>
      <c r="G162" s="257">
        <v>20</v>
      </c>
      <c r="H162" s="257">
        <v>10</v>
      </c>
      <c r="I162" s="257" t="s">
        <v>1676</v>
      </c>
      <c r="J162" s="258">
        <v>0</v>
      </c>
    </row>
    <row r="163" spans="1:10" x14ac:dyDescent="0.2">
      <c r="A163" s="337" t="s">
        <v>1372</v>
      </c>
      <c r="B163" s="334" t="s">
        <v>1815</v>
      </c>
      <c r="C163" s="282">
        <v>77.021505379999994</v>
      </c>
      <c r="D163" s="257">
        <v>0</v>
      </c>
      <c r="E163" s="257">
        <v>0</v>
      </c>
      <c r="F163" s="257" t="s">
        <v>1676</v>
      </c>
      <c r="G163" s="257">
        <v>20</v>
      </c>
      <c r="H163" s="257">
        <v>45</v>
      </c>
      <c r="I163" s="257">
        <v>90</v>
      </c>
      <c r="J163" s="258">
        <v>25</v>
      </c>
    </row>
    <row r="164" spans="1:10" x14ac:dyDescent="0.2">
      <c r="A164" s="337" t="s">
        <v>462</v>
      </c>
      <c r="B164" s="334" t="s">
        <v>1816</v>
      </c>
      <c r="C164" s="282">
        <v>7.0993407739999999</v>
      </c>
      <c r="D164" s="257">
        <v>40335</v>
      </c>
      <c r="E164" s="257">
        <v>4610</v>
      </c>
      <c r="F164" s="257">
        <v>155</v>
      </c>
      <c r="G164" s="257">
        <v>75</v>
      </c>
      <c r="H164" s="257">
        <v>25</v>
      </c>
      <c r="I164" s="257" t="s">
        <v>1676</v>
      </c>
      <c r="J164" s="258">
        <v>0</v>
      </c>
    </row>
    <row r="165" spans="1:10" x14ac:dyDescent="0.2">
      <c r="A165" s="337" t="s">
        <v>453</v>
      </c>
      <c r="B165" s="334" t="s">
        <v>1817</v>
      </c>
      <c r="C165" s="282">
        <v>54.988934329999999</v>
      </c>
      <c r="D165" s="257">
        <v>11085</v>
      </c>
      <c r="E165" s="257">
        <v>10575</v>
      </c>
      <c r="F165" s="257">
        <v>14965</v>
      </c>
      <c r="G165" s="257">
        <v>20415</v>
      </c>
      <c r="H165" s="257">
        <v>28485</v>
      </c>
      <c r="I165" s="257">
        <v>26375</v>
      </c>
      <c r="J165" s="258">
        <v>4885</v>
      </c>
    </row>
    <row r="166" spans="1:10" x14ac:dyDescent="0.2">
      <c r="A166" s="337" t="s">
        <v>551</v>
      </c>
      <c r="B166" s="334" t="s">
        <v>1818</v>
      </c>
      <c r="C166" s="282">
        <v>43.313075519999998</v>
      </c>
      <c r="D166" s="257">
        <v>33860</v>
      </c>
      <c r="E166" s="257">
        <v>25685</v>
      </c>
      <c r="F166" s="257">
        <v>36245</v>
      </c>
      <c r="G166" s="257">
        <v>36950</v>
      </c>
      <c r="H166" s="257">
        <v>34875</v>
      </c>
      <c r="I166" s="257">
        <v>20945</v>
      </c>
      <c r="J166" s="258">
        <v>2640</v>
      </c>
    </row>
    <row r="167" spans="1:10" x14ac:dyDescent="0.2">
      <c r="A167" s="337" t="s">
        <v>560</v>
      </c>
      <c r="B167" s="334" t="s">
        <v>1819</v>
      </c>
      <c r="C167" s="282">
        <v>55.365557039999999</v>
      </c>
      <c r="D167" s="257">
        <v>12525</v>
      </c>
      <c r="E167" s="257">
        <v>13230</v>
      </c>
      <c r="F167" s="257">
        <v>18080</v>
      </c>
      <c r="G167" s="257">
        <v>23395</v>
      </c>
      <c r="H167" s="257">
        <v>30495</v>
      </c>
      <c r="I167" s="257">
        <v>32765</v>
      </c>
      <c r="J167" s="258">
        <v>6655</v>
      </c>
    </row>
    <row r="168" spans="1:10" x14ac:dyDescent="0.2">
      <c r="A168" s="337" t="s">
        <v>388</v>
      </c>
      <c r="B168" s="334" t="s">
        <v>1820</v>
      </c>
      <c r="C168" s="282">
        <v>57.926509019999997</v>
      </c>
      <c r="D168" s="257">
        <v>6000</v>
      </c>
      <c r="E168" s="257">
        <v>3965</v>
      </c>
      <c r="F168" s="257">
        <v>6865</v>
      </c>
      <c r="G168" s="257">
        <v>14025</v>
      </c>
      <c r="H168" s="257">
        <v>16960</v>
      </c>
      <c r="I168" s="257">
        <v>17210</v>
      </c>
      <c r="J168" s="258">
        <v>3155</v>
      </c>
    </row>
    <row r="169" spans="1:10" x14ac:dyDescent="0.2">
      <c r="A169" s="337" t="s">
        <v>801</v>
      </c>
      <c r="B169" s="334" t="s">
        <v>1821</v>
      </c>
      <c r="C169" s="282">
        <v>53.978292330000002</v>
      </c>
      <c r="D169" s="257">
        <v>0</v>
      </c>
      <c r="E169" s="257">
        <v>20</v>
      </c>
      <c r="F169" s="257">
        <v>210</v>
      </c>
      <c r="G169" s="257">
        <v>220</v>
      </c>
      <c r="H169" s="257">
        <v>150</v>
      </c>
      <c r="I169" s="257">
        <v>85</v>
      </c>
      <c r="J169" s="258" t="s">
        <v>1676</v>
      </c>
    </row>
    <row r="170" spans="1:10" x14ac:dyDescent="0.2">
      <c r="A170" s="337" t="s">
        <v>548</v>
      </c>
      <c r="B170" s="334" t="s">
        <v>1822</v>
      </c>
      <c r="C170" s="282">
        <v>80.51750973</v>
      </c>
      <c r="D170" s="257">
        <v>0</v>
      </c>
      <c r="E170" s="257" t="s">
        <v>1676</v>
      </c>
      <c r="F170" s="257">
        <v>20</v>
      </c>
      <c r="G170" s="257">
        <v>75</v>
      </c>
      <c r="H170" s="257">
        <v>265</v>
      </c>
      <c r="I170" s="257">
        <v>855</v>
      </c>
      <c r="J170" s="258">
        <v>325</v>
      </c>
    </row>
    <row r="171" spans="1:10" x14ac:dyDescent="0.2">
      <c r="A171" s="337" t="s">
        <v>230</v>
      </c>
      <c r="B171" s="334" t="s">
        <v>1823</v>
      </c>
      <c r="C171" s="282">
        <v>43.748384639999998</v>
      </c>
      <c r="D171" s="257">
        <v>25</v>
      </c>
      <c r="E171" s="257">
        <v>780</v>
      </c>
      <c r="F171" s="257">
        <v>660</v>
      </c>
      <c r="G171" s="257">
        <v>570</v>
      </c>
      <c r="H171" s="257">
        <v>355</v>
      </c>
      <c r="I171" s="257">
        <v>230</v>
      </c>
      <c r="J171" s="258">
        <v>15</v>
      </c>
    </row>
    <row r="172" spans="1:10" x14ac:dyDescent="0.2">
      <c r="A172" s="337" t="s">
        <v>186</v>
      </c>
      <c r="B172" s="334" t="s">
        <v>1824</v>
      </c>
      <c r="C172" s="282">
        <v>42.720290669999997</v>
      </c>
      <c r="D172" s="257">
        <v>9460</v>
      </c>
      <c r="E172" s="257">
        <v>12900</v>
      </c>
      <c r="F172" s="257">
        <v>22595</v>
      </c>
      <c r="G172" s="257">
        <v>14210</v>
      </c>
      <c r="H172" s="257">
        <v>11160</v>
      </c>
      <c r="I172" s="257">
        <v>7805</v>
      </c>
      <c r="J172" s="258">
        <v>1545</v>
      </c>
    </row>
    <row r="173" spans="1:10" x14ac:dyDescent="0.2">
      <c r="A173" s="337" t="s">
        <v>354</v>
      </c>
      <c r="B173" s="334" t="s">
        <v>1825</v>
      </c>
      <c r="C173" s="282">
        <v>61.889390519999999</v>
      </c>
      <c r="D173" s="257">
        <v>0</v>
      </c>
      <c r="E173" s="257">
        <v>100</v>
      </c>
      <c r="F173" s="257">
        <v>235</v>
      </c>
      <c r="G173" s="257">
        <v>705</v>
      </c>
      <c r="H173" s="257">
        <v>1090</v>
      </c>
      <c r="I173" s="257">
        <v>520</v>
      </c>
      <c r="J173" s="258">
        <v>15</v>
      </c>
    </row>
    <row r="174" spans="1:10" x14ac:dyDescent="0.2">
      <c r="A174" s="337" t="s">
        <v>744</v>
      </c>
      <c r="B174" s="334" t="s">
        <v>1826</v>
      </c>
      <c r="C174" s="282">
        <v>84.214084510000006</v>
      </c>
      <c r="D174" s="257">
        <v>0</v>
      </c>
      <c r="E174" s="257">
        <v>0</v>
      </c>
      <c r="F174" s="257" t="s">
        <v>1676</v>
      </c>
      <c r="G174" s="257">
        <v>10</v>
      </c>
      <c r="H174" s="257">
        <v>30</v>
      </c>
      <c r="I174" s="257">
        <v>205</v>
      </c>
      <c r="J174" s="258">
        <v>110</v>
      </c>
    </row>
    <row r="175" spans="1:10" x14ac:dyDescent="0.2">
      <c r="A175" s="337" t="s">
        <v>1326</v>
      </c>
      <c r="B175" s="334" t="s">
        <v>1827</v>
      </c>
      <c r="C175" s="282">
        <v>50</v>
      </c>
      <c r="D175" s="257">
        <v>0</v>
      </c>
      <c r="E175" s="257">
        <v>10</v>
      </c>
      <c r="F175" s="257">
        <v>30</v>
      </c>
      <c r="G175" s="257">
        <v>25</v>
      </c>
      <c r="H175" s="257">
        <v>25</v>
      </c>
      <c r="I175" s="257" t="s">
        <v>1676</v>
      </c>
      <c r="J175" s="258">
        <v>0</v>
      </c>
    </row>
    <row r="176" spans="1:10" x14ac:dyDescent="0.2">
      <c r="A176" s="337" t="s">
        <v>221</v>
      </c>
      <c r="B176" s="334" t="s">
        <v>1828</v>
      </c>
      <c r="C176" s="282">
        <v>54.709448709999997</v>
      </c>
      <c r="D176" s="257">
        <v>17000</v>
      </c>
      <c r="E176" s="257">
        <v>18270</v>
      </c>
      <c r="F176" s="257">
        <v>22485</v>
      </c>
      <c r="G176" s="257">
        <v>34170</v>
      </c>
      <c r="H176" s="257">
        <v>50165</v>
      </c>
      <c r="I176" s="257">
        <v>39980</v>
      </c>
      <c r="J176" s="258">
        <v>5850</v>
      </c>
    </row>
    <row r="177" spans="1:10" x14ac:dyDescent="0.2">
      <c r="A177" s="337" t="s">
        <v>582</v>
      </c>
      <c r="B177" s="334" t="s">
        <v>1829</v>
      </c>
      <c r="C177" s="282">
        <v>53.053239019999999</v>
      </c>
      <c r="D177" s="257" t="s">
        <v>1676</v>
      </c>
      <c r="E177" s="257">
        <v>575</v>
      </c>
      <c r="F177" s="257">
        <v>570</v>
      </c>
      <c r="G177" s="257">
        <v>510</v>
      </c>
      <c r="H177" s="257">
        <v>345</v>
      </c>
      <c r="I177" s="257">
        <v>525</v>
      </c>
      <c r="J177" s="258">
        <v>160</v>
      </c>
    </row>
    <row r="178" spans="1:10" x14ac:dyDescent="0.2">
      <c r="A178" s="337" t="s">
        <v>257</v>
      </c>
      <c r="B178" s="334" t="s">
        <v>1830</v>
      </c>
      <c r="C178" s="282">
        <v>50.52199761</v>
      </c>
      <c r="D178" s="257">
        <v>24310</v>
      </c>
      <c r="E178" s="257">
        <v>25050</v>
      </c>
      <c r="F178" s="257">
        <v>50690</v>
      </c>
      <c r="G178" s="257">
        <v>49625</v>
      </c>
      <c r="H178" s="257">
        <v>57315</v>
      </c>
      <c r="I178" s="257">
        <v>39935</v>
      </c>
      <c r="J178" s="258">
        <v>6150</v>
      </c>
    </row>
    <row r="179" spans="1:10" x14ac:dyDescent="0.2">
      <c r="A179" s="337" t="s">
        <v>580</v>
      </c>
      <c r="B179" s="334" t="s">
        <v>1831</v>
      </c>
      <c r="C179" s="282">
        <v>59.628318579999998</v>
      </c>
      <c r="D179" s="257">
        <v>0</v>
      </c>
      <c r="E179" s="257">
        <v>15</v>
      </c>
      <c r="F179" s="257">
        <v>105</v>
      </c>
      <c r="G179" s="257">
        <v>275</v>
      </c>
      <c r="H179" s="257">
        <v>250</v>
      </c>
      <c r="I179" s="257">
        <v>145</v>
      </c>
      <c r="J179" s="258" t="s">
        <v>1676</v>
      </c>
    </row>
    <row r="180" spans="1:10" x14ac:dyDescent="0.2">
      <c r="A180" s="337" t="s">
        <v>1636</v>
      </c>
      <c r="B180" s="334" t="s">
        <v>1832</v>
      </c>
      <c r="C180" s="282">
        <v>57.295081969999998</v>
      </c>
      <c r="D180" s="257">
        <v>0</v>
      </c>
      <c r="E180" s="257" t="s">
        <v>1676</v>
      </c>
      <c r="F180" s="257">
        <v>25</v>
      </c>
      <c r="G180" s="257">
        <v>45</v>
      </c>
      <c r="H180" s="257">
        <v>30</v>
      </c>
      <c r="I180" s="257">
        <v>20</v>
      </c>
      <c r="J180" s="258" t="s">
        <v>1676</v>
      </c>
    </row>
    <row r="181" spans="1:10" x14ac:dyDescent="0.2">
      <c r="A181" s="337" t="s">
        <v>1638</v>
      </c>
      <c r="B181" s="334" t="s">
        <v>1833</v>
      </c>
      <c r="C181" s="282">
        <v>60.449541279999998</v>
      </c>
      <c r="D181" s="257">
        <v>0</v>
      </c>
      <c r="E181" s="257">
        <v>0</v>
      </c>
      <c r="F181" s="257">
        <v>15</v>
      </c>
      <c r="G181" s="257">
        <v>40</v>
      </c>
      <c r="H181" s="257">
        <v>40</v>
      </c>
      <c r="I181" s="257">
        <v>15</v>
      </c>
      <c r="J181" s="258" t="s">
        <v>1676</v>
      </c>
    </row>
    <row r="182" spans="1:10" x14ac:dyDescent="0.2">
      <c r="A182" s="337" t="s">
        <v>1633</v>
      </c>
      <c r="B182" s="334" t="s">
        <v>2162</v>
      </c>
      <c r="C182" s="282" t="s">
        <v>1676</v>
      </c>
      <c r="D182" s="257">
        <v>0</v>
      </c>
      <c r="E182" s="257">
        <v>0</v>
      </c>
      <c r="F182" s="257" t="s">
        <v>1676</v>
      </c>
      <c r="G182" s="257" t="s">
        <v>1676</v>
      </c>
      <c r="H182" s="257">
        <v>0</v>
      </c>
      <c r="I182" s="257" t="s">
        <v>1676</v>
      </c>
      <c r="J182" s="258">
        <v>0</v>
      </c>
    </row>
    <row r="183" spans="1:10" x14ac:dyDescent="0.2">
      <c r="A183" s="337" t="s">
        <v>1635</v>
      </c>
      <c r="B183" s="334" t="s">
        <v>2163</v>
      </c>
      <c r="C183" s="282" t="s">
        <v>1676</v>
      </c>
      <c r="D183" s="257">
        <v>0</v>
      </c>
      <c r="E183" s="257">
        <v>0</v>
      </c>
      <c r="F183" s="257">
        <v>0</v>
      </c>
      <c r="G183" s="257">
        <v>0</v>
      </c>
      <c r="H183" s="257" t="s">
        <v>1676</v>
      </c>
      <c r="I183" s="257">
        <v>0</v>
      </c>
      <c r="J183" s="258">
        <v>0</v>
      </c>
    </row>
    <row r="184" spans="1:10" x14ac:dyDescent="0.2">
      <c r="A184" s="337" t="s">
        <v>1640</v>
      </c>
      <c r="B184" s="334" t="s">
        <v>1834</v>
      </c>
      <c r="C184" s="282">
        <v>62.868263470000002</v>
      </c>
      <c r="D184" s="257">
        <v>0</v>
      </c>
      <c r="E184" s="257" t="s">
        <v>1676</v>
      </c>
      <c r="F184" s="257">
        <v>20</v>
      </c>
      <c r="G184" s="257">
        <v>55</v>
      </c>
      <c r="H184" s="257">
        <v>45</v>
      </c>
      <c r="I184" s="257">
        <v>40</v>
      </c>
      <c r="J184" s="258" t="s">
        <v>1676</v>
      </c>
    </row>
    <row r="185" spans="1:10" x14ac:dyDescent="0.2">
      <c r="A185" s="337" t="s">
        <v>1642</v>
      </c>
      <c r="B185" s="334" t="s">
        <v>1835</v>
      </c>
      <c r="C185" s="282">
        <v>56.080645160000003</v>
      </c>
      <c r="D185" s="257">
        <v>0</v>
      </c>
      <c r="E185" s="257" t="s">
        <v>1676</v>
      </c>
      <c r="F185" s="257" t="s">
        <v>1676</v>
      </c>
      <c r="G185" s="257">
        <v>25</v>
      </c>
      <c r="H185" s="257">
        <v>15</v>
      </c>
      <c r="I185" s="257">
        <v>10</v>
      </c>
      <c r="J185" s="258" t="s">
        <v>1676</v>
      </c>
    </row>
    <row r="186" spans="1:10" x14ac:dyDescent="0.2">
      <c r="A186" s="337" t="s">
        <v>1639</v>
      </c>
      <c r="B186" s="334" t="s">
        <v>1836</v>
      </c>
      <c r="C186" s="282">
        <v>58.24</v>
      </c>
      <c r="D186" s="257">
        <v>0</v>
      </c>
      <c r="E186" s="257" t="s">
        <v>1676</v>
      </c>
      <c r="F186" s="257">
        <v>20</v>
      </c>
      <c r="G186" s="257">
        <v>35</v>
      </c>
      <c r="H186" s="257">
        <v>30</v>
      </c>
      <c r="I186" s="257">
        <v>15</v>
      </c>
      <c r="J186" s="258">
        <v>0</v>
      </c>
    </row>
    <row r="187" spans="1:10" x14ac:dyDescent="0.2">
      <c r="A187" s="337" t="s">
        <v>1612</v>
      </c>
      <c r="B187" s="334" t="s">
        <v>1837</v>
      </c>
      <c r="C187" s="282">
        <v>78.09515571</v>
      </c>
      <c r="D187" s="257">
        <v>0</v>
      </c>
      <c r="E187" s="257">
        <v>0</v>
      </c>
      <c r="F187" s="257">
        <v>15</v>
      </c>
      <c r="G187" s="257">
        <v>65</v>
      </c>
      <c r="H187" s="257">
        <v>400</v>
      </c>
      <c r="I187" s="257">
        <v>1150</v>
      </c>
      <c r="J187" s="258">
        <v>110</v>
      </c>
    </row>
    <row r="188" spans="1:10" x14ac:dyDescent="0.2">
      <c r="A188" s="337" t="s">
        <v>748</v>
      </c>
      <c r="B188" s="334" t="s">
        <v>1838</v>
      </c>
      <c r="C188" s="282">
        <v>61.162201209999999</v>
      </c>
      <c r="D188" s="257">
        <v>2990</v>
      </c>
      <c r="E188" s="257">
        <v>2415</v>
      </c>
      <c r="F188" s="257">
        <v>3110</v>
      </c>
      <c r="G188" s="257">
        <v>6790</v>
      </c>
      <c r="H188" s="257">
        <v>11855</v>
      </c>
      <c r="I188" s="257">
        <v>12290</v>
      </c>
      <c r="J188" s="258">
        <v>2145</v>
      </c>
    </row>
    <row r="189" spans="1:10" x14ac:dyDescent="0.2">
      <c r="A189" s="337" t="s">
        <v>414</v>
      </c>
      <c r="B189" s="334" t="s">
        <v>1839</v>
      </c>
      <c r="C189" s="282">
        <v>60.266322840000001</v>
      </c>
      <c r="D189" s="257">
        <v>5640</v>
      </c>
      <c r="E189" s="257">
        <v>5970</v>
      </c>
      <c r="F189" s="257">
        <v>6835</v>
      </c>
      <c r="G189" s="257">
        <v>11170</v>
      </c>
      <c r="H189" s="257">
        <v>20210</v>
      </c>
      <c r="I189" s="257">
        <v>23310</v>
      </c>
      <c r="J189" s="258">
        <v>4275</v>
      </c>
    </row>
    <row r="190" spans="1:10" x14ac:dyDescent="0.2">
      <c r="A190" s="337" t="s">
        <v>255</v>
      </c>
      <c r="B190" s="334" t="s">
        <v>1840</v>
      </c>
      <c r="C190" s="282">
        <v>44.820668689999998</v>
      </c>
      <c r="D190" s="257">
        <v>0</v>
      </c>
      <c r="E190" s="257">
        <v>85</v>
      </c>
      <c r="F190" s="257">
        <v>90</v>
      </c>
      <c r="G190" s="257">
        <v>75</v>
      </c>
      <c r="H190" s="257">
        <v>55</v>
      </c>
      <c r="I190" s="257">
        <v>20</v>
      </c>
      <c r="J190" s="258" t="s">
        <v>1676</v>
      </c>
    </row>
    <row r="191" spans="1:10" x14ac:dyDescent="0.2">
      <c r="A191" s="337" t="s">
        <v>607</v>
      </c>
      <c r="B191" s="334" t="s">
        <v>1841</v>
      </c>
      <c r="C191" s="282">
        <v>83.303090330000003</v>
      </c>
      <c r="D191" s="257" t="s">
        <v>1676</v>
      </c>
      <c r="E191" s="257" t="s">
        <v>1676</v>
      </c>
      <c r="F191" s="257" t="s">
        <v>1676</v>
      </c>
      <c r="G191" s="257">
        <v>65</v>
      </c>
      <c r="H191" s="257">
        <v>300</v>
      </c>
      <c r="I191" s="257">
        <v>1500</v>
      </c>
      <c r="J191" s="258">
        <v>650</v>
      </c>
    </row>
    <row r="192" spans="1:10" x14ac:dyDescent="0.2">
      <c r="A192" s="337" t="s">
        <v>457</v>
      </c>
      <c r="B192" s="334" t="s">
        <v>1842</v>
      </c>
      <c r="C192" s="282">
        <v>56.429227279999999</v>
      </c>
      <c r="D192" s="257">
        <v>9185</v>
      </c>
      <c r="E192" s="257">
        <v>10585</v>
      </c>
      <c r="F192" s="257">
        <v>12815</v>
      </c>
      <c r="G192" s="257">
        <v>20205</v>
      </c>
      <c r="H192" s="257">
        <v>27060</v>
      </c>
      <c r="I192" s="257">
        <v>26915</v>
      </c>
      <c r="J192" s="258">
        <v>5165</v>
      </c>
    </row>
    <row r="193" spans="1:14" x14ac:dyDescent="0.2">
      <c r="A193" s="337" t="s">
        <v>1327</v>
      </c>
      <c r="B193" s="334" t="s">
        <v>1843</v>
      </c>
      <c r="C193" s="282">
        <v>57.04418356</v>
      </c>
      <c r="D193" s="257">
        <v>0</v>
      </c>
      <c r="E193" s="257">
        <v>260</v>
      </c>
      <c r="F193" s="257">
        <v>830</v>
      </c>
      <c r="G193" s="257">
        <v>1425</v>
      </c>
      <c r="H193" s="257">
        <v>1470</v>
      </c>
      <c r="I193" s="257">
        <v>685</v>
      </c>
      <c r="J193" s="258">
        <v>15</v>
      </c>
      <c r="K193" s="157"/>
      <c r="L193" s="157"/>
      <c r="M193" s="157"/>
      <c r="N193" s="157"/>
    </row>
    <row r="194" spans="1:14" s="157" customFormat="1" x14ac:dyDescent="0.2">
      <c r="A194" s="337" t="s">
        <v>435</v>
      </c>
      <c r="B194" s="334" t="s">
        <v>1844</v>
      </c>
      <c r="C194" s="282">
        <v>53.165078110000003</v>
      </c>
      <c r="D194" s="257">
        <v>26130</v>
      </c>
      <c r="E194" s="257">
        <v>26465</v>
      </c>
      <c r="F194" s="257">
        <v>43025</v>
      </c>
      <c r="G194" s="257">
        <v>51135</v>
      </c>
      <c r="H194" s="257">
        <v>57180</v>
      </c>
      <c r="I194" s="257">
        <v>55140</v>
      </c>
      <c r="J194" s="258">
        <v>11410</v>
      </c>
      <c r="K194" s="145"/>
      <c r="L194" s="145"/>
      <c r="M194" s="145"/>
      <c r="N194" s="145"/>
    </row>
    <row r="195" spans="1:14" x14ac:dyDescent="0.2">
      <c r="A195" s="337" t="s">
        <v>808</v>
      </c>
      <c r="B195" s="334" t="s">
        <v>1845</v>
      </c>
      <c r="C195" s="282">
        <v>38.846394979999999</v>
      </c>
      <c r="D195" s="257">
        <v>0</v>
      </c>
      <c r="E195" s="257">
        <v>20</v>
      </c>
      <c r="F195" s="257">
        <v>235</v>
      </c>
      <c r="G195" s="257">
        <v>65</v>
      </c>
      <c r="H195" s="257" t="s">
        <v>1676</v>
      </c>
      <c r="I195" s="257">
        <v>0</v>
      </c>
      <c r="J195" s="258">
        <v>0</v>
      </c>
    </row>
    <row r="196" spans="1:14" x14ac:dyDescent="0.2">
      <c r="A196" s="337" t="s">
        <v>374</v>
      </c>
      <c r="B196" s="334" t="s">
        <v>1846</v>
      </c>
      <c r="C196" s="282">
        <v>48.870277350000002</v>
      </c>
      <c r="D196" s="257">
        <v>13550</v>
      </c>
      <c r="E196" s="257">
        <v>10330</v>
      </c>
      <c r="F196" s="257">
        <v>20290</v>
      </c>
      <c r="G196" s="257">
        <v>12420</v>
      </c>
      <c r="H196" s="257">
        <v>15770</v>
      </c>
      <c r="I196" s="257">
        <v>18300</v>
      </c>
      <c r="J196" s="258">
        <v>4700</v>
      </c>
    </row>
    <row r="197" spans="1:14" x14ac:dyDescent="0.2">
      <c r="A197" s="337" t="s">
        <v>219</v>
      </c>
      <c r="B197" s="334" t="s">
        <v>1847</v>
      </c>
      <c r="C197" s="282">
        <v>40.453919040000002</v>
      </c>
      <c r="D197" s="257" t="s">
        <v>1676</v>
      </c>
      <c r="E197" s="257">
        <v>720</v>
      </c>
      <c r="F197" s="257">
        <v>760</v>
      </c>
      <c r="G197" s="257">
        <v>505</v>
      </c>
      <c r="H197" s="257">
        <v>225</v>
      </c>
      <c r="I197" s="257">
        <v>95</v>
      </c>
      <c r="J197" s="258">
        <v>10</v>
      </c>
    </row>
    <row r="198" spans="1:14" x14ac:dyDescent="0.2">
      <c r="A198" s="337" t="s">
        <v>247</v>
      </c>
      <c r="B198" s="334" t="s">
        <v>1848</v>
      </c>
      <c r="C198" s="282">
        <v>51.699306489999998</v>
      </c>
      <c r="D198" s="257">
        <v>16215</v>
      </c>
      <c r="E198" s="257">
        <v>19265</v>
      </c>
      <c r="F198" s="257">
        <v>21990</v>
      </c>
      <c r="G198" s="257">
        <v>25510</v>
      </c>
      <c r="H198" s="257">
        <v>34500</v>
      </c>
      <c r="I198" s="257">
        <v>31180</v>
      </c>
      <c r="J198" s="258">
        <v>4315</v>
      </c>
    </row>
    <row r="199" spans="1:14" x14ac:dyDescent="0.2">
      <c r="A199" s="337" t="s">
        <v>807</v>
      </c>
      <c r="B199" s="334" t="s">
        <v>1849</v>
      </c>
      <c r="C199" s="282">
        <v>56.847999999999999</v>
      </c>
      <c r="D199" s="257">
        <v>0</v>
      </c>
      <c r="E199" s="257" t="s">
        <v>1676</v>
      </c>
      <c r="F199" s="257">
        <v>25</v>
      </c>
      <c r="G199" s="257">
        <v>40</v>
      </c>
      <c r="H199" s="257">
        <v>30</v>
      </c>
      <c r="I199" s="257">
        <v>20</v>
      </c>
      <c r="J199" s="258" t="s">
        <v>1676</v>
      </c>
    </row>
    <row r="200" spans="1:14" x14ac:dyDescent="0.2">
      <c r="A200" s="337" t="s">
        <v>411</v>
      </c>
      <c r="B200" s="334" t="s">
        <v>1850</v>
      </c>
      <c r="C200" s="282">
        <v>42.561824729999998</v>
      </c>
      <c r="D200" s="257">
        <v>10</v>
      </c>
      <c r="E200" s="257">
        <v>520</v>
      </c>
      <c r="F200" s="257">
        <v>495</v>
      </c>
      <c r="G200" s="257">
        <v>300</v>
      </c>
      <c r="H200" s="257">
        <v>190</v>
      </c>
      <c r="I200" s="257">
        <v>135</v>
      </c>
      <c r="J200" s="258">
        <v>20</v>
      </c>
    </row>
    <row r="201" spans="1:14" x14ac:dyDescent="0.2">
      <c r="A201" s="337" t="s">
        <v>812</v>
      </c>
      <c r="B201" s="334" t="s">
        <v>1851</v>
      </c>
      <c r="C201" s="282">
        <v>59.252427179999998</v>
      </c>
      <c r="D201" s="257">
        <v>0</v>
      </c>
      <c r="E201" s="257" t="s">
        <v>1676</v>
      </c>
      <c r="F201" s="257">
        <v>20</v>
      </c>
      <c r="G201" s="257">
        <v>35</v>
      </c>
      <c r="H201" s="257">
        <v>25</v>
      </c>
      <c r="I201" s="257">
        <v>20</v>
      </c>
      <c r="J201" s="258" t="s">
        <v>1676</v>
      </c>
    </row>
    <row r="202" spans="1:14" s="157" customFormat="1" x14ac:dyDescent="0.2">
      <c r="A202" s="337" t="s">
        <v>188</v>
      </c>
      <c r="B202" s="334" t="s">
        <v>1852</v>
      </c>
      <c r="C202" s="282">
        <v>49.91975454</v>
      </c>
      <c r="D202" s="257">
        <v>34170</v>
      </c>
      <c r="E202" s="257">
        <v>25040</v>
      </c>
      <c r="F202" s="257">
        <v>30370</v>
      </c>
      <c r="G202" s="257">
        <v>37510</v>
      </c>
      <c r="H202" s="257">
        <v>49685</v>
      </c>
      <c r="I202" s="257">
        <v>43605</v>
      </c>
      <c r="J202" s="258">
        <v>7320</v>
      </c>
    </row>
    <row r="203" spans="1:14" x14ac:dyDescent="0.2">
      <c r="A203" s="337" t="s">
        <v>198</v>
      </c>
      <c r="B203" s="334" t="s">
        <v>1853</v>
      </c>
      <c r="C203" s="282">
        <v>61.270884379999998</v>
      </c>
      <c r="D203" s="257">
        <v>25</v>
      </c>
      <c r="E203" s="257">
        <v>1240</v>
      </c>
      <c r="F203" s="257">
        <v>1375</v>
      </c>
      <c r="G203" s="257">
        <v>1325</v>
      </c>
      <c r="H203" s="257">
        <v>1455</v>
      </c>
      <c r="I203" s="257">
        <v>2715</v>
      </c>
      <c r="J203" s="258">
        <v>845</v>
      </c>
    </row>
    <row r="204" spans="1:14" x14ac:dyDescent="0.2">
      <c r="A204" s="337" t="s">
        <v>425</v>
      </c>
      <c r="B204" s="334" t="s">
        <v>1854</v>
      </c>
      <c r="C204" s="282">
        <v>48.993259780000002</v>
      </c>
      <c r="D204" s="257">
        <v>25195</v>
      </c>
      <c r="E204" s="257">
        <v>18715</v>
      </c>
      <c r="F204" s="257">
        <v>29855</v>
      </c>
      <c r="G204" s="257">
        <v>27155</v>
      </c>
      <c r="H204" s="257">
        <v>30895</v>
      </c>
      <c r="I204" s="257">
        <v>31955</v>
      </c>
      <c r="J204" s="258">
        <v>7125</v>
      </c>
    </row>
    <row r="205" spans="1:14" s="157" customFormat="1" x14ac:dyDescent="0.2">
      <c r="A205" s="337" t="s">
        <v>591</v>
      </c>
      <c r="B205" s="334" t="s">
        <v>1855</v>
      </c>
      <c r="C205" s="282">
        <v>70.790198239999995</v>
      </c>
      <c r="D205" s="257">
        <v>0</v>
      </c>
      <c r="E205" s="257">
        <v>25</v>
      </c>
      <c r="F205" s="257">
        <v>50</v>
      </c>
      <c r="G205" s="257">
        <v>275</v>
      </c>
      <c r="H205" s="257">
        <v>645</v>
      </c>
      <c r="I205" s="257">
        <v>680</v>
      </c>
      <c r="J205" s="258">
        <v>140</v>
      </c>
    </row>
    <row r="206" spans="1:14" x14ac:dyDescent="0.2">
      <c r="A206" s="337" t="s">
        <v>464</v>
      </c>
      <c r="B206" s="334" t="s">
        <v>1856</v>
      </c>
      <c r="C206" s="282">
        <v>42.666666669999998</v>
      </c>
      <c r="D206" s="257" t="s">
        <v>1676</v>
      </c>
      <c r="E206" s="257">
        <v>30</v>
      </c>
      <c r="F206" s="257">
        <v>35</v>
      </c>
      <c r="G206" s="257">
        <v>20</v>
      </c>
      <c r="H206" s="257">
        <v>15</v>
      </c>
      <c r="I206" s="257">
        <v>10</v>
      </c>
      <c r="J206" s="258">
        <v>0</v>
      </c>
    </row>
    <row r="207" spans="1:14" x14ac:dyDescent="0.2">
      <c r="A207" s="337" t="s">
        <v>1625</v>
      </c>
      <c r="B207" s="334" t="s">
        <v>2160</v>
      </c>
      <c r="C207" s="282" t="s">
        <v>1676</v>
      </c>
      <c r="D207" s="257">
        <v>0</v>
      </c>
      <c r="E207" s="257">
        <v>0</v>
      </c>
      <c r="F207" s="257">
        <v>0</v>
      </c>
      <c r="G207" s="257">
        <v>0</v>
      </c>
      <c r="H207" s="257">
        <v>0</v>
      </c>
      <c r="I207" s="257">
        <v>0</v>
      </c>
      <c r="J207" s="258">
        <v>0</v>
      </c>
    </row>
    <row r="208" spans="1:14" x14ac:dyDescent="0.2">
      <c r="A208" s="337" t="s">
        <v>380</v>
      </c>
      <c r="B208" s="334" t="s">
        <v>1857</v>
      </c>
      <c r="C208" s="282">
        <v>63.775949969999999</v>
      </c>
      <c r="D208" s="257">
        <v>0</v>
      </c>
      <c r="E208" s="257">
        <v>670</v>
      </c>
      <c r="F208" s="257">
        <v>915</v>
      </c>
      <c r="G208" s="257">
        <v>3300</v>
      </c>
      <c r="H208" s="257">
        <v>6070</v>
      </c>
      <c r="I208" s="257">
        <v>3615</v>
      </c>
      <c r="J208" s="258">
        <v>135</v>
      </c>
    </row>
    <row r="209" spans="1:10" x14ac:dyDescent="0.2">
      <c r="A209" s="337" t="s">
        <v>402</v>
      </c>
      <c r="B209" s="334" t="s">
        <v>1858</v>
      </c>
      <c r="C209" s="282">
        <v>60.272348989999998</v>
      </c>
      <c r="D209" s="257">
        <v>740</v>
      </c>
      <c r="E209" s="257">
        <v>24175</v>
      </c>
      <c r="F209" s="257">
        <v>34520</v>
      </c>
      <c r="G209" s="257">
        <v>58790</v>
      </c>
      <c r="H209" s="257">
        <v>78005</v>
      </c>
      <c r="I209" s="257">
        <v>63880</v>
      </c>
      <c r="J209" s="258">
        <v>8805</v>
      </c>
    </row>
    <row r="210" spans="1:10" x14ac:dyDescent="0.2">
      <c r="A210" s="337" t="s">
        <v>404</v>
      </c>
      <c r="B210" s="334" t="s">
        <v>1859</v>
      </c>
      <c r="C210" s="282">
        <v>25.724652200000001</v>
      </c>
      <c r="D210" s="257">
        <v>7945</v>
      </c>
      <c r="E210" s="257">
        <v>13685</v>
      </c>
      <c r="F210" s="257">
        <v>13640</v>
      </c>
      <c r="G210" s="257">
        <v>1805</v>
      </c>
      <c r="H210" s="257">
        <v>920</v>
      </c>
      <c r="I210" s="257">
        <v>335</v>
      </c>
      <c r="J210" s="258">
        <v>10</v>
      </c>
    </row>
    <row r="211" spans="1:10" x14ac:dyDescent="0.2">
      <c r="A211" s="337" t="s">
        <v>609</v>
      </c>
      <c r="B211" s="334" t="s">
        <v>1860</v>
      </c>
      <c r="C211" s="282">
        <v>79.806007510000001</v>
      </c>
      <c r="D211" s="257">
        <v>0</v>
      </c>
      <c r="E211" s="257" t="s">
        <v>1676</v>
      </c>
      <c r="F211" s="257" t="s">
        <v>1676</v>
      </c>
      <c r="G211" s="257">
        <v>30</v>
      </c>
      <c r="H211" s="257">
        <v>170</v>
      </c>
      <c r="I211" s="257">
        <v>480</v>
      </c>
      <c r="J211" s="258">
        <v>115</v>
      </c>
    </row>
    <row r="212" spans="1:10" x14ac:dyDescent="0.2">
      <c r="A212" s="337" t="s">
        <v>1373</v>
      </c>
      <c r="B212" s="334" t="s">
        <v>1861</v>
      </c>
      <c r="C212" s="282">
        <v>82.801749270000002</v>
      </c>
      <c r="D212" s="257">
        <v>0</v>
      </c>
      <c r="E212" s="257">
        <v>0</v>
      </c>
      <c r="F212" s="257">
        <v>0</v>
      </c>
      <c r="G212" s="257" t="s">
        <v>1676</v>
      </c>
      <c r="H212" s="257">
        <v>65</v>
      </c>
      <c r="I212" s="257">
        <v>210</v>
      </c>
      <c r="J212" s="258">
        <v>70</v>
      </c>
    </row>
    <row r="213" spans="1:10" x14ac:dyDescent="0.2">
      <c r="A213" s="337" t="s">
        <v>1626</v>
      </c>
      <c r="B213" s="334" t="s">
        <v>1862</v>
      </c>
      <c r="C213" s="282">
        <v>0</v>
      </c>
      <c r="D213" s="257">
        <v>0</v>
      </c>
      <c r="E213" s="257">
        <v>0</v>
      </c>
      <c r="F213" s="257">
        <v>0</v>
      </c>
      <c r="G213" s="257">
        <v>0</v>
      </c>
      <c r="H213" s="257">
        <v>0</v>
      </c>
      <c r="I213" s="257">
        <v>0</v>
      </c>
      <c r="J213" s="258">
        <v>0</v>
      </c>
    </row>
    <row r="214" spans="1:10" x14ac:dyDescent="0.2">
      <c r="A214" s="337" t="s">
        <v>1220</v>
      </c>
      <c r="B214" s="334" t="s">
        <v>1863</v>
      </c>
      <c r="C214" s="282">
        <v>56.219024269999998</v>
      </c>
      <c r="D214" s="257">
        <v>14520</v>
      </c>
      <c r="E214" s="257">
        <v>23955</v>
      </c>
      <c r="F214" s="257">
        <v>36220</v>
      </c>
      <c r="G214" s="257">
        <v>46165</v>
      </c>
      <c r="H214" s="257">
        <v>51535</v>
      </c>
      <c r="I214" s="257">
        <v>56810</v>
      </c>
      <c r="J214" s="258">
        <v>10820</v>
      </c>
    </row>
    <row r="215" spans="1:10" x14ac:dyDescent="0.2">
      <c r="A215" s="337" t="s">
        <v>386</v>
      </c>
      <c r="B215" s="334" t="s">
        <v>1864</v>
      </c>
      <c r="C215" s="282">
        <v>49.07217971</v>
      </c>
      <c r="D215" s="257">
        <v>18040</v>
      </c>
      <c r="E215" s="257">
        <v>19510</v>
      </c>
      <c r="F215" s="257">
        <v>25025</v>
      </c>
      <c r="G215" s="257">
        <v>22755</v>
      </c>
      <c r="H215" s="257">
        <v>25990</v>
      </c>
      <c r="I215" s="257">
        <v>27265</v>
      </c>
      <c r="J215" s="258">
        <v>4865</v>
      </c>
    </row>
    <row r="216" spans="1:10" x14ac:dyDescent="0.2">
      <c r="A216" s="337" t="s">
        <v>224</v>
      </c>
      <c r="B216" s="334" t="s">
        <v>1865</v>
      </c>
      <c r="C216" s="282">
        <v>55.022666719999997</v>
      </c>
      <c r="D216" s="257">
        <v>13260</v>
      </c>
      <c r="E216" s="257">
        <v>13130</v>
      </c>
      <c r="F216" s="257">
        <v>18330</v>
      </c>
      <c r="G216" s="257">
        <v>26100</v>
      </c>
      <c r="H216" s="257">
        <v>30940</v>
      </c>
      <c r="I216" s="257">
        <v>32860</v>
      </c>
      <c r="J216" s="258">
        <v>6540</v>
      </c>
    </row>
    <row r="217" spans="1:10" x14ac:dyDescent="0.2">
      <c r="A217" s="337" t="s">
        <v>1553</v>
      </c>
      <c r="B217" s="334" t="s">
        <v>1866</v>
      </c>
      <c r="C217" s="282">
        <v>45.49745944</v>
      </c>
      <c r="D217" s="257">
        <v>68930</v>
      </c>
      <c r="E217" s="257">
        <v>45775</v>
      </c>
      <c r="F217" s="257">
        <v>56185</v>
      </c>
      <c r="G217" s="257">
        <v>58590</v>
      </c>
      <c r="H217" s="257">
        <v>73840</v>
      </c>
      <c r="I217" s="257">
        <v>56085</v>
      </c>
      <c r="J217" s="258">
        <v>7990</v>
      </c>
    </row>
    <row r="218" spans="1:10" x14ac:dyDescent="0.2">
      <c r="A218" s="337" t="s">
        <v>465</v>
      </c>
      <c r="B218" s="334" t="s">
        <v>1867</v>
      </c>
      <c r="C218" s="282">
        <v>52.30623602</v>
      </c>
      <c r="D218" s="257">
        <v>13845</v>
      </c>
      <c r="E218" s="257">
        <v>10700</v>
      </c>
      <c r="F218" s="257">
        <v>13565</v>
      </c>
      <c r="G218" s="257">
        <v>16025</v>
      </c>
      <c r="H218" s="257">
        <v>23680</v>
      </c>
      <c r="I218" s="257">
        <v>22865</v>
      </c>
      <c r="J218" s="258">
        <v>4310</v>
      </c>
    </row>
    <row r="219" spans="1:10" x14ac:dyDescent="0.2">
      <c r="A219" s="337" t="s">
        <v>218</v>
      </c>
      <c r="B219" s="334" t="s">
        <v>1868</v>
      </c>
      <c r="C219" s="282">
        <v>45.232745280000003</v>
      </c>
      <c r="D219" s="257">
        <v>0</v>
      </c>
      <c r="E219" s="257">
        <v>600</v>
      </c>
      <c r="F219" s="257">
        <v>1045</v>
      </c>
      <c r="G219" s="257">
        <v>1010</v>
      </c>
      <c r="H219" s="257">
        <v>385</v>
      </c>
      <c r="I219" s="257">
        <v>175</v>
      </c>
      <c r="J219" s="258">
        <v>10</v>
      </c>
    </row>
    <row r="220" spans="1:10" x14ac:dyDescent="0.2">
      <c r="A220" s="337" t="s">
        <v>382</v>
      </c>
      <c r="B220" s="334" t="s">
        <v>1869</v>
      </c>
      <c r="C220" s="282">
        <v>54.741024150000001</v>
      </c>
      <c r="D220" s="257">
        <v>9000</v>
      </c>
      <c r="E220" s="257">
        <v>10615</v>
      </c>
      <c r="F220" s="257">
        <v>11850</v>
      </c>
      <c r="G220" s="257">
        <v>17270</v>
      </c>
      <c r="H220" s="257">
        <v>21220</v>
      </c>
      <c r="I220" s="257">
        <v>23155</v>
      </c>
      <c r="J220" s="258">
        <v>4125</v>
      </c>
    </row>
    <row r="221" spans="1:10" x14ac:dyDescent="0.2">
      <c r="A221" s="337" t="s">
        <v>183</v>
      </c>
      <c r="B221" s="334" t="s">
        <v>1870</v>
      </c>
      <c r="C221" s="282">
        <v>55.288001209999997</v>
      </c>
      <c r="D221" s="257">
        <v>10115</v>
      </c>
      <c r="E221" s="257">
        <v>9765</v>
      </c>
      <c r="F221" s="257">
        <v>13325</v>
      </c>
      <c r="G221" s="257">
        <v>15270</v>
      </c>
      <c r="H221" s="257">
        <v>22200</v>
      </c>
      <c r="I221" s="257">
        <v>25195</v>
      </c>
      <c r="J221" s="258">
        <v>5255</v>
      </c>
    </row>
    <row r="222" spans="1:10" x14ac:dyDescent="0.2">
      <c r="A222" s="337" t="s">
        <v>583</v>
      </c>
      <c r="B222" s="334" t="s">
        <v>1871</v>
      </c>
      <c r="C222" s="282">
        <v>54.098266000000002</v>
      </c>
      <c r="D222" s="257">
        <v>18320</v>
      </c>
      <c r="E222" s="257">
        <v>23700</v>
      </c>
      <c r="F222" s="257">
        <v>25115</v>
      </c>
      <c r="G222" s="257">
        <v>31810</v>
      </c>
      <c r="H222" s="257">
        <v>46250</v>
      </c>
      <c r="I222" s="257">
        <v>45380</v>
      </c>
      <c r="J222" s="258">
        <v>7555</v>
      </c>
    </row>
    <row r="223" spans="1:10" x14ac:dyDescent="0.2">
      <c r="A223" s="337" t="s">
        <v>190</v>
      </c>
      <c r="B223" s="334" t="s">
        <v>1872</v>
      </c>
      <c r="C223" s="282">
        <v>63.765999309999998</v>
      </c>
      <c r="D223" s="257" t="s">
        <v>1676</v>
      </c>
      <c r="E223" s="257">
        <v>680</v>
      </c>
      <c r="F223" s="257">
        <v>1130</v>
      </c>
      <c r="G223" s="257">
        <v>1420</v>
      </c>
      <c r="H223" s="257">
        <v>2140</v>
      </c>
      <c r="I223" s="257">
        <v>2695</v>
      </c>
      <c r="J223" s="258">
        <v>575</v>
      </c>
    </row>
    <row r="224" spans="1:10" x14ac:dyDescent="0.2">
      <c r="A224" s="337" t="s">
        <v>1600</v>
      </c>
      <c r="B224" s="334" t="s">
        <v>1873</v>
      </c>
      <c r="C224" s="282">
        <v>58.842767299999998</v>
      </c>
      <c r="D224" s="257">
        <v>0</v>
      </c>
      <c r="E224" s="257" t="s">
        <v>1676</v>
      </c>
      <c r="F224" s="257">
        <v>15</v>
      </c>
      <c r="G224" s="257">
        <v>60</v>
      </c>
      <c r="H224" s="257">
        <v>65</v>
      </c>
      <c r="I224" s="257">
        <v>15</v>
      </c>
      <c r="J224" s="258">
        <v>0</v>
      </c>
    </row>
    <row r="225" spans="1:10" x14ac:dyDescent="0.2">
      <c r="A225" s="337" t="s">
        <v>395</v>
      </c>
      <c r="B225" s="334" t="s">
        <v>1874</v>
      </c>
      <c r="C225" s="282">
        <v>52.556204999999999</v>
      </c>
      <c r="D225" s="257">
        <v>12630</v>
      </c>
      <c r="E225" s="257">
        <v>8255</v>
      </c>
      <c r="F225" s="257">
        <v>12015</v>
      </c>
      <c r="G225" s="257">
        <v>13380</v>
      </c>
      <c r="H225" s="257">
        <v>21310</v>
      </c>
      <c r="I225" s="257">
        <v>19630</v>
      </c>
      <c r="J225" s="258">
        <v>4295</v>
      </c>
    </row>
    <row r="226" spans="1:10" x14ac:dyDescent="0.2">
      <c r="A226" s="337" t="s">
        <v>811</v>
      </c>
      <c r="B226" s="334" t="s">
        <v>1875</v>
      </c>
      <c r="C226" s="282">
        <v>63.160924690000002</v>
      </c>
      <c r="D226" s="257">
        <v>990</v>
      </c>
      <c r="E226" s="257">
        <v>1980</v>
      </c>
      <c r="F226" s="257">
        <v>2700</v>
      </c>
      <c r="G226" s="257">
        <v>6615</v>
      </c>
      <c r="H226" s="257">
        <v>14240</v>
      </c>
      <c r="I226" s="257">
        <v>10830</v>
      </c>
      <c r="J226" s="258">
        <v>675</v>
      </c>
    </row>
    <row r="227" spans="1:10" x14ac:dyDescent="0.2">
      <c r="A227" s="337" t="s">
        <v>793</v>
      </c>
      <c r="B227" s="334" t="s">
        <v>1876</v>
      </c>
      <c r="C227" s="282">
        <v>57.57647059</v>
      </c>
      <c r="D227" s="257">
        <v>0</v>
      </c>
      <c r="E227" s="257">
        <v>10</v>
      </c>
      <c r="F227" s="257">
        <v>10</v>
      </c>
      <c r="G227" s="257">
        <v>20</v>
      </c>
      <c r="H227" s="257">
        <v>30</v>
      </c>
      <c r="I227" s="257">
        <v>15</v>
      </c>
      <c r="J227" s="258" t="s">
        <v>1676</v>
      </c>
    </row>
    <row r="228" spans="1:10" x14ac:dyDescent="0.2">
      <c r="A228" s="337" t="s">
        <v>339</v>
      </c>
      <c r="B228" s="334" t="s">
        <v>1877</v>
      </c>
      <c r="C228" s="282">
        <v>58.027732460000003</v>
      </c>
      <c r="D228" s="257">
        <v>0</v>
      </c>
      <c r="E228" s="257">
        <v>380</v>
      </c>
      <c r="F228" s="257">
        <v>660</v>
      </c>
      <c r="G228" s="257">
        <v>1040</v>
      </c>
      <c r="H228" s="257">
        <v>1350</v>
      </c>
      <c r="I228" s="257">
        <v>845</v>
      </c>
      <c r="J228" s="258">
        <v>20</v>
      </c>
    </row>
    <row r="229" spans="1:10" x14ac:dyDescent="0.2">
      <c r="A229" s="337" t="s">
        <v>49</v>
      </c>
      <c r="B229" s="334" t="s">
        <v>1878</v>
      </c>
      <c r="C229" s="282">
        <v>57.655531310000001</v>
      </c>
      <c r="D229" s="257">
        <v>0</v>
      </c>
      <c r="E229" s="257">
        <v>350</v>
      </c>
      <c r="F229" s="257">
        <v>1035</v>
      </c>
      <c r="G229" s="257">
        <v>1610</v>
      </c>
      <c r="H229" s="257">
        <v>1970</v>
      </c>
      <c r="I229" s="257">
        <v>975</v>
      </c>
      <c r="J229" s="258">
        <v>25</v>
      </c>
    </row>
    <row r="230" spans="1:10" x14ac:dyDescent="0.2">
      <c r="A230" s="337" t="s">
        <v>1582</v>
      </c>
      <c r="B230" s="334" t="s">
        <v>1879</v>
      </c>
      <c r="C230" s="282">
        <v>74.29223408</v>
      </c>
      <c r="D230" s="257">
        <v>0</v>
      </c>
      <c r="E230" s="257" t="s">
        <v>1676</v>
      </c>
      <c r="F230" s="257">
        <v>40</v>
      </c>
      <c r="G230" s="257">
        <v>165</v>
      </c>
      <c r="H230" s="257">
        <v>1045</v>
      </c>
      <c r="I230" s="257">
        <v>1385</v>
      </c>
      <c r="J230" s="258">
        <v>75</v>
      </c>
    </row>
    <row r="231" spans="1:10" x14ac:dyDescent="0.2">
      <c r="A231" s="337" t="s">
        <v>1611</v>
      </c>
      <c r="B231" s="334" t="s">
        <v>1880</v>
      </c>
      <c r="C231" s="282">
        <v>74.008035059999997</v>
      </c>
      <c r="D231" s="257">
        <v>0</v>
      </c>
      <c r="E231" s="257">
        <v>0</v>
      </c>
      <c r="F231" s="257">
        <v>10</v>
      </c>
      <c r="G231" s="257">
        <v>80</v>
      </c>
      <c r="H231" s="257">
        <v>570</v>
      </c>
      <c r="I231" s="257">
        <v>675</v>
      </c>
      <c r="J231" s="258">
        <v>30</v>
      </c>
    </row>
    <row r="232" spans="1:10" x14ac:dyDescent="0.2">
      <c r="A232" s="337" t="s">
        <v>1528</v>
      </c>
      <c r="B232" s="334" t="s">
        <v>1881</v>
      </c>
      <c r="C232" s="282">
        <v>75.156322369999998</v>
      </c>
      <c r="D232" s="257">
        <v>0</v>
      </c>
      <c r="E232" s="257" t="s">
        <v>1676</v>
      </c>
      <c r="F232" s="257">
        <v>40</v>
      </c>
      <c r="G232" s="257">
        <v>280</v>
      </c>
      <c r="H232" s="257">
        <v>1445</v>
      </c>
      <c r="I232" s="257">
        <v>2400</v>
      </c>
      <c r="J232" s="258">
        <v>150</v>
      </c>
    </row>
    <row r="233" spans="1:10" x14ac:dyDescent="0.2">
      <c r="A233" s="337" t="s">
        <v>1581</v>
      </c>
      <c r="B233" s="334" t="s">
        <v>1882</v>
      </c>
      <c r="C233" s="282">
        <v>73.649303759999995</v>
      </c>
      <c r="D233" s="257">
        <v>0</v>
      </c>
      <c r="E233" s="257" t="s">
        <v>1676</v>
      </c>
      <c r="F233" s="257">
        <v>20</v>
      </c>
      <c r="G233" s="257">
        <v>145</v>
      </c>
      <c r="H233" s="257">
        <v>775</v>
      </c>
      <c r="I233" s="257">
        <v>960</v>
      </c>
      <c r="J233" s="258">
        <v>35</v>
      </c>
    </row>
    <row r="234" spans="1:10" x14ac:dyDescent="0.2">
      <c r="A234" s="337" t="s">
        <v>1363</v>
      </c>
      <c r="B234" s="334" t="s">
        <v>1883</v>
      </c>
      <c r="C234" s="282">
        <v>73.766767139999999</v>
      </c>
      <c r="D234" s="257">
        <v>0</v>
      </c>
      <c r="E234" s="257">
        <v>0</v>
      </c>
      <c r="F234" s="257">
        <v>15</v>
      </c>
      <c r="G234" s="257">
        <v>205</v>
      </c>
      <c r="H234" s="257">
        <v>1095</v>
      </c>
      <c r="I234" s="257">
        <v>1260</v>
      </c>
      <c r="J234" s="258">
        <v>75</v>
      </c>
    </row>
    <row r="235" spans="1:10" x14ac:dyDescent="0.2">
      <c r="A235" s="337" t="s">
        <v>1364</v>
      </c>
      <c r="B235" s="334" t="s">
        <v>1884</v>
      </c>
      <c r="C235" s="282">
        <v>74.073039739999999</v>
      </c>
      <c r="D235" s="257">
        <v>0</v>
      </c>
      <c r="E235" s="257" t="s">
        <v>1676</v>
      </c>
      <c r="F235" s="257">
        <v>10</v>
      </c>
      <c r="G235" s="257">
        <v>180</v>
      </c>
      <c r="H235" s="257">
        <v>1085</v>
      </c>
      <c r="I235" s="257">
        <v>1445</v>
      </c>
      <c r="J235" s="258">
        <v>65</v>
      </c>
    </row>
    <row r="236" spans="1:10" x14ac:dyDescent="0.2">
      <c r="A236" s="337" t="s">
        <v>1527</v>
      </c>
      <c r="B236" s="334" t="s">
        <v>1885</v>
      </c>
      <c r="C236" s="282">
        <v>74.994410569999999</v>
      </c>
      <c r="D236" s="257">
        <v>0</v>
      </c>
      <c r="E236" s="257">
        <v>0</v>
      </c>
      <c r="F236" s="257" t="s">
        <v>1676</v>
      </c>
      <c r="G236" s="257">
        <v>95</v>
      </c>
      <c r="H236" s="257">
        <v>805</v>
      </c>
      <c r="I236" s="257">
        <v>1010</v>
      </c>
      <c r="J236" s="258">
        <v>55</v>
      </c>
    </row>
    <row r="237" spans="1:10" x14ac:dyDescent="0.2">
      <c r="A237" s="337" t="s">
        <v>1610</v>
      </c>
      <c r="B237" s="334" t="s">
        <v>1886</v>
      </c>
      <c r="C237" s="282">
        <v>76.559755120000005</v>
      </c>
      <c r="D237" s="257">
        <v>0</v>
      </c>
      <c r="E237" s="257" t="s">
        <v>1676</v>
      </c>
      <c r="F237" s="257">
        <v>25</v>
      </c>
      <c r="G237" s="257">
        <v>255</v>
      </c>
      <c r="H237" s="257">
        <v>1085</v>
      </c>
      <c r="I237" s="257">
        <v>2070</v>
      </c>
      <c r="J237" s="258">
        <v>315</v>
      </c>
    </row>
    <row r="238" spans="1:10" x14ac:dyDescent="0.2">
      <c r="A238" s="337" t="s">
        <v>448</v>
      </c>
      <c r="B238" s="334" t="s">
        <v>1887</v>
      </c>
      <c r="C238" s="282">
        <v>58.385988820000001</v>
      </c>
      <c r="D238" s="257">
        <v>18520</v>
      </c>
      <c r="E238" s="257">
        <v>19035</v>
      </c>
      <c r="F238" s="257">
        <v>23115</v>
      </c>
      <c r="G238" s="257">
        <v>38980</v>
      </c>
      <c r="H238" s="257">
        <v>64135</v>
      </c>
      <c r="I238" s="257">
        <v>62020</v>
      </c>
      <c r="J238" s="258">
        <v>10770</v>
      </c>
    </row>
    <row r="239" spans="1:10" x14ac:dyDescent="0.2">
      <c r="A239" s="337" t="s">
        <v>601</v>
      </c>
      <c r="B239" s="334" t="s">
        <v>1888</v>
      </c>
      <c r="C239" s="282">
        <v>45.61550269</v>
      </c>
      <c r="D239" s="257">
        <v>25</v>
      </c>
      <c r="E239" s="257">
        <v>975</v>
      </c>
      <c r="F239" s="257">
        <v>1015</v>
      </c>
      <c r="G239" s="257">
        <v>930</v>
      </c>
      <c r="H239" s="257">
        <v>580</v>
      </c>
      <c r="I239" s="257">
        <v>365</v>
      </c>
      <c r="J239" s="258">
        <v>20</v>
      </c>
    </row>
    <row r="240" spans="1:10" x14ac:dyDescent="0.2">
      <c r="A240" s="337" t="s">
        <v>547</v>
      </c>
      <c r="B240" s="334" t="s">
        <v>1889</v>
      </c>
      <c r="C240" s="282">
        <v>72.477985950000004</v>
      </c>
      <c r="D240" s="257">
        <v>120</v>
      </c>
      <c r="E240" s="257">
        <v>335</v>
      </c>
      <c r="F240" s="257">
        <v>170</v>
      </c>
      <c r="G240" s="257">
        <v>155</v>
      </c>
      <c r="H240" s="257">
        <v>715</v>
      </c>
      <c r="I240" s="257">
        <v>2020</v>
      </c>
      <c r="J240" s="258">
        <v>755</v>
      </c>
    </row>
    <row r="241" spans="1:10" x14ac:dyDescent="0.2">
      <c r="A241" s="337" t="s">
        <v>571</v>
      </c>
      <c r="B241" s="334" t="s">
        <v>1890</v>
      </c>
      <c r="C241" s="282">
        <v>55.879248459999999</v>
      </c>
      <c r="D241" s="257">
        <v>5800</v>
      </c>
      <c r="E241" s="257">
        <v>22195</v>
      </c>
      <c r="F241" s="257">
        <v>31025</v>
      </c>
      <c r="G241" s="257">
        <v>31775</v>
      </c>
      <c r="H241" s="257">
        <v>39580</v>
      </c>
      <c r="I241" s="257">
        <v>39220</v>
      </c>
      <c r="J241" s="258">
        <v>7605</v>
      </c>
    </row>
    <row r="242" spans="1:10" x14ac:dyDescent="0.2">
      <c r="A242" s="337" t="s">
        <v>456</v>
      </c>
      <c r="B242" s="334" t="s">
        <v>1891</v>
      </c>
      <c r="C242" s="282">
        <v>56.878083400000001</v>
      </c>
      <c r="D242" s="257">
        <v>9265</v>
      </c>
      <c r="E242" s="257">
        <v>6945</v>
      </c>
      <c r="F242" s="257">
        <v>9055</v>
      </c>
      <c r="G242" s="257">
        <v>14965</v>
      </c>
      <c r="H242" s="257">
        <v>25730</v>
      </c>
      <c r="I242" s="257">
        <v>23960</v>
      </c>
      <c r="J242" s="258">
        <v>3345</v>
      </c>
    </row>
    <row r="243" spans="1:10" x14ac:dyDescent="0.2">
      <c r="A243" s="337" t="s">
        <v>340</v>
      </c>
      <c r="B243" s="334" t="s">
        <v>1892</v>
      </c>
      <c r="C243" s="282">
        <v>57.821025640000002</v>
      </c>
      <c r="D243" s="257">
        <v>0</v>
      </c>
      <c r="E243" s="257">
        <v>125</v>
      </c>
      <c r="F243" s="257">
        <v>310</v>
      </c>
      <c r="G243" s="257">
        <v>545</v>
      </c>
      <c r="H243" s="257">
        <v>630</v>
      </c>
      <c r="I243" s="257">
        <v>315</v>
      </c>
      <c r="J243" s="258">
        <v>20</v>
      </c>
    </row>
    <row r="244" spans="1:10" x14ac:dyDescent="0.2">
      <c r="A244" s="337" t="s">
        <v>373</v>
      </c>
      <c r="B244" s="334" t="s">
        <v>1893</v>
      </c>
      <c r="C244" s="282">
        <v>43.770760449999997</v>
      </c>
      <c r="D244" s="257">
        <v>35</v>
      </c>
      <c r="E244" s="257">
        <v>1635</v>
      </c>
      <c r="F244" s="257">
        <v>1575</v>
      </c>
      <c r="G244" s="257">
        <v>990</v>
      </c>
      <c r="H244" s="257">
        <v>505</v>
      </c>
      <c r="I244" s="257">
        <v>540</v>
      </c>
      <c r="J244" s="258">
        <v>150</v>
      </c>
    </row>
    <row r="245" spans="1:10" x14ac:dyDescent="0.2">
      <c r="A245" s="337" t="s">
        <v>48</v>
      </c>
      <c r="B245" s="334" t="s">
        <v>1894</v>
      </c>
      <c r="C245" s="282">
        <v>53.082465089999999</v>
      </c>
      <c r="D245" s="257">
        <v>0</v>
      </c>
      <c r="E245" s="257">
        <v>795</v>
      </c>
      <c r="F245" s="257">
        <v>2245</v>
      </c>
      <c r="G245" s="257">
        <v>2635</v>
      </c>
      <c r="H245" s="257">
        <v>2300</v>
      </c>
      <c r="I245" s="257">
        <v>1010</v>
      </c>
      <c r="J245" s="258">
        <v>35</v>
      </c>
    </row>
    <row r="246" spans="1:10" x14ac:dyDescent="0.2">
      <c r="A246" s="337" t="s">
        <v>1613</v>
      </c>
      <c r="B246" s="334" t="s">
        <v>1895</v>
      </c>
      <c r="C246" s="282">
        <v>61.69230769</v>
      </c>
      <c r="D246" s="257">
        <v>0</v>
      </c>
      <c r="E246" s="257">
        <v>0</v>
      </c>
      <c r="F246" s="257" t="s">
        <v>1676</v>
      </c>
      <c r="G246" s="257" t="s">
        <v>1676</v>
      </c>
      <c r="H246" s="257" t="s">
        <v>1676</v>
      </c>
      <c r="I246" s="257" t="s">
        <v>1676</v>
      </c>
      <c r="J246" s="258">
        <v>0</v>
      </c>
    </row>
    <row r="247" spans="1:10" x14ac:dyDescent="0.2">
      <c r="A247" s="337" t="s">
        <v>371</v>
      </c>
      <c r="B247" s="334" t="s">
        <v>1896</v>
      </c>
      <c r="C247" s="282">
        <v>48.132194550000001</v>
      </c>
      <c r="D247" s="257">
        <v>16390</v>
      </c>
      <c r="E247" s="257">
        <v>8350</v>
      </c>
      <c r="F247" s="257">
        <v>12210</v>
      </c>
      <c r="G247" s="257">
        <v>14430</v>
      </c>
      <c r="H247" s="257">
        <v>17040</v>
      </c>
      <c r="I247" s="257">
        <v>17220</v>
      </c>
      <c r="J247" s="258">
        <v>2885</v>
      </c>
    </row>
    <row r="248" spans="1:10" x14ac:dyDescent="0.2">
      <c r="A248" s="337" t="s">
        <v>447</v>
      </c>
      <c r="B248" s="334" t="s">
        <v>1897</v>
      </c>
      <c r="C248" s="282">
        <v>39.343027890000002</v>
      </c>
      <c r="D248" s="257">
        <v>420</v>
      </c>
      <c r="E248" s="257">
        <v>625</v>
      </c>
      <c r="F248" s="257">
        <v>530</v>
      </c>
      <c r="G248" s="257">
        <v>390</v>
      </c>
      <c r="H248" s="257">
        <v>250</v>
      </c>
      <c r="I248" s="257">
        <v>250</v>
      </c>
      <c r="J248" s="258">
        <v>50</v>
      </c>
    </row>
    <row r="249" spans="1:10" x14ac:dyDescent="0.2">
      <c r="A249" s="337" t="s">
        <v>215</v>
      </c>
      <c r="B249" s="334" t="s">
        <v>1898</v>
      </c>
      <c r="C249" s="282">
        <v>55.76131281</v>
      </c>
      <c r="D249" s="257">
        <v>10745</v>
      </c>
      <c r="E249" s="257">
        <v>10380</v>
      </c>
      <c r="F249" s="257">
        <v>13615</v>
      </c>
      <c r="G249" s="257">
        <v>20860</v>
      </c>
      <c r="H249" s="257">
        <v>31645</v>
      </c>
      <c r="I249" s="257">
        <v>27925</v>
      </c>
      <c r="J249" s="258">
        <v>3885</v>
      </c>
    </row>
    <row r="250" spans="1:10" x14ac:dyDescent="0.2">
      <c r="A250" s="337" t="s">
        <v>413</v>
      </c>
      <c r="B250" s="334" t="s">
        <v>1899</v>
      </c>
      <c r="C250" s="282">
        <v>53.30722643</v>
      </c>
      <c r="D250" s="257">
        <v>23890</v>
      </c>
      <c r="E250" s="257">
        <v>13800</v>
      </c>
      <c r="F250" s="257">
        <v>18585</v>
      </c>
      <c r="G250" s="257">
        <v>24970</v>
      </c>
      <c r="H250" s="257">
        <v>39920</v>
      </c>
      <c r="I250" s="257">
        <v>38800</v>
      </c>
      <c r="J250" s="258">
        <v>7475</v>
      </c>
    </row>
    <row r="251" spans="1:10" x14ac:dyDescent="0.2">
      <c r="A251" s="337" t="s">
        <v>208</v>
      </c>
      <c r="B251" s="334" t="s">
        <v>1900</v>
      </c>
      <c r="C251" s="282">
        <v>44.960172589999999</v>
      </c>
      <c r="D251" s="257">
        <v>0</v>
      </c>
      <c r="E251" s="257">
        <v>715</v>
      </c>
      <c r="F251" s="257">
        <v>960</v>
      </c>
      <c r="G251" s="257">
        <v>665</v>
      </c>
      <c r="H251" s="257">
        <v>385</v>
      </c>
      <c r="I251" s="257">
        <v>275</v>
      </c>
      <c r="J251" s="258">
        <v>15</v>
      </c>
    </row>
    <row r="252" spans="1:10" s="157" customFormat="1" x14ac:dyDescent="0.2">
      <c r="A252" s="337" t="s">
        <v>458</v>
      </c>
      <c r="B252" s="334" t="s">
        <v>1901</v>
      </c>
      <c r="C252" s="282">
        <v>52.272477090000002</v>
      </c>
      <c r="D252" s="257">
        <v>14515</v>
      </c>
      <c r="E252" s="257">
        <v>15265</v>
      </c>
      <c r="F252" s="257">
        <v>18755</v>
      </c>
      <c r="G252" s="257">
        <v>20420</v>
      </c>
      <c r="H252" s="257">
        <v>29780</v>
      </c>
      <c r="I252" s="257">
        <v>27195</v>
      </c>
      <c r="J252" s="258">
        <v>4970</v>
      </c>
    </row>
    <row r="253" spans="1:10" x14ac:dyDescent="0.2">
      <c r="A253" s="337" t="s">
        <v>461</v>
      </c>
      <c r="B253" s="334" t="s">
        <v>1902</v>
      </c>
      <c r="C253" s="282">
        <v>58.795549370000003</v>
      </c>
      <c r="D253" s="257">
        <v>35</v>
      </c>
      <c r="E253" s="257">
        <v>450</v>
      </c>
      <c r="F253" s="257">
        <v>380</v>
      </c>
      <c r="G253" s="257">
        <v>455</v>
      </c>
      <c r="H253" s="257">
        <v>590</v>
      </c>
      <c r="I253" s="257">
        <v>810</v>
      </c>
      <c r="J253" s="258">
        <v>160</v>
      </c>
    </row>
    <row r="254" spans="1:10" x14ac:dyDescent="0.2">
      <c r="A254" s="337" t="s">
        <v>384</v>
      </c>
      <c r="B254" s="334" t="s">
        <v>1903</v>
      </c>
      <c r="C254" s="282">
        <v>58.163044509999999</v>
      </c>
      <c r="D254" s="257">
        <v>4970</v>
      </c>
      <c r="E254" s="257">
        <v>5275</v>
      </c>
      <c r="F254" s="257">
        <v>5975</v>
      </c>
      <c r="G254" s="257">
        <v>9300</v>
      </c>
      <c r="H254" s="257">
        <v>16125</v>
      </c>
      <c r="I254" s="257">
        <v>16360</v>
      </c>
      <c r="J254" s="258">
        <v>2825</v>
      </c>
    </row>
    <row r="255" spans="1:10" x14ac:dyDescent="0.2">
      <c r="A255" s="337" t="s">
        <v>581</v>
      </c>
      <c r="B255" s="334" t="s">
        <v>1904</v>
      </c>
      <c r="C255" s="282">
        <v>57.152257759999998</v>
      </c>
      <c r="D255" s="257">
        <v>9795</v>
      </c>
      <c r="E255" s="257">
        <v>11570</v>
      </c>
      <c r="F255" s="257">
        <v>12770</v>
      </c>
      <c r="G255" s="257">
        <v>19660</v>
      </c>
      <c r="H255" s="257">
        <v>32565</v>
      </c>
      <c r="I255" s="257">
        <v>31055</v>
      </c>
      <c r="J255" s="258">
        <v>5005</v>
      </c>
    </row>
    <row r="256" spans="1:10" x14ac:dyDescent="0.2">
      <c r="A256" s="337" t="s">
        <v>201</v>
      </c>
      <c r="B256" s="334" t="s">
        <v>1905</v>
      </c>
      <c r="C256" s="282">
        <v>58.834872390000001</v>
      </c>
      <c r="D256" s="257">
        <v>10355</v>
      </c>
      <c r="E256" s="257">
        <v>14830</v>
      </c>
      <c r="F256" s="257">
        <v>20415</v>
      </c>
      <c r="G256" s="257">
        <v>31590</v>
      </c>
      <c r="H256" s="257">
        <v>49170</v>
      </c>
      <c r="I256" s="257">
        <v>45385</v>
      </c>
      <c r="J256" s="258">
        <v>8480</v>
      </c>
    </row>
    <row r="257" spans="1:10" x14ac:dyDescent="0.2">
      <c r="A257" s="337" t="s">
        <v>235</v>
      </c>
      <c r="B257" s="334" t="s">
        <v>1906</v>
      </c>
      <c r="C257" s="282">
        <v>53.341594450000002</v>
      </c>
      <c r="D257" s="257">
        <v>30550</v>
      </c>
      <c r="E257" s="257">
        <v>33885</v>
      </c>
      <c r="F257" s="257">
        <v>40230</v>
      </c>
      <c r="G257" s="257">
        <v>51740</v>
      </c>
      <c r="H257" s="257">
        <v>74875</v>
      </c>
      <c r="I257" s="257">
        <v>64400</v>
      </c>
      <c r="J257" s="258">
        <v>10170</v>
      </c>
    </row>
    <row r="258" spans="1:10" x14ac:dyDescent="0.2">
      <c r="A258" s="337" t="s">
        <v>420</v>
      </c>
      <c r="B258" s="334" t="s">
        <v>1907</v>
      </c>
      <c r="C258" s="282">
        <v>56.853170730000002</v>
      </c>
      <c r="D258" s="257">
        <v>40</v>
      </c>
      <c r="E258" s="257">
        <v>695</v>
      </c>
      <c r="F258" s="257">
        <v>740</v>
      </c>
      <c r="G258" s="257">
        <v>610</v>
      </c>
      <c r="H258" s="257">
        <v>740</v>
      </c>
      <c r="I258" s="257">
        <v>960</v>
      </c>
      <c r="J258" s="258">
        <v>315</v>
      </c>
    </row>
    <row r="259" spans="1:10" x14ac:dyDescent="0.2">
      <c r="A259" s="337" t="s">
        <v>1621</v>
      </c>
      <c r="B259" s="334" t="s">
        <v>1908</v>
      </c>
      <c r="C259" s="282">
        <v>60</v>
      </c>
      <c r="D259" s="257">
        <v>0</v>
      </c>
      <c r="E259" s="257">
        <v>15</v>
      </c>
      <c r="F259" s="257">
        <v>55</v>
      </c>
      <c r="G259" s="257">
        <v>160</v>
      </c>
      <c r="H259" s="257">
        <v>140</v>
      </c>
      <c r="I259" s="257">
        <v>80</v>
      </c>
      <c r="J259" s="258" t="s">
        <v>1676</v>
      </c>
    </row>
    <row r="260" spans="1:10" x14ac:dyDescent="0.2">
      <c r="A260" s="337" t="s">
        <v>568</v>
      </c>
      <c r="B260" s="334" t="s">
        <v>1909</v>
      </c>
      <c r="C260" s="282">
        <v>63.62620192</v>
      </c>
      <c r="D260" s="257">
        <v>0</v>
      </c>
      <c r="E260" s="257">
        <v>35</v>
      </c>
      <c r="F260" s="257">
        <v>105</v>
      </c>
      <c r="G260" s="257">
        <v>140</v>
      </c>
      <c r="H260" s="257">
        <v>315</v>
      </c>
      <c r="I260" s="257">
        <v>220</v>
      </c>
      <c r="J260" s="258">
        <v>20</v>
      </c>
    </row>
    <row r="261" spans="1:10" x14ac:dyDescent="0.2">
      <c r="A261" s="337" t="s">
        <v>268</v>
      </c>
      <c r="B261" s="334" t="s">
        <v>1910</v>
      </c>
      <c r="C261" s="282">
        <v>51.677926159999998</v>
      </c>
      <c r="D261" s="257">
        <v>0</v>
      </c>
      <c r="E261" s="257">
        <v>120</v>
      </c>
      <c r="F261" s="257">
        <v>315</v>
      </c>
      <c r="G261" s="257">
        <v>420</v>
      </c>
      <c r="H261" s="257">
        <v>300</v>
      </c>
      <c r="I261" s="257">
        <v>115</v>
      </c>
      <c r="J261" s="258">
        <v>0</v>
      </c>
    </row>
    <row r="262" spans="1:10" x14ac:dyDescent="0.2">
      <c r="A262" s="337" t="s">
        <v>605</v>
      </c>
      <c r="B262" s="334" t="s">
        <v>1911</v>
      </c>
      <c r="C262" s="282">
        <v>58.216374270000003</v>
      </c>
      <c r="D262" s="257">
        <v>0</v>
      </c>
      <c r="E262" s="257">
        <v>15</v>
      </c>
      <c r="F262" s="257">
        <v>50</v>
      </c>
      <c r="G262" s="257">
        <v>105</v>
      </c>
      <c r="H262" s="257">
        <v>125</v>
      </c>
      <c r="I262" s="257">
        <v>45</v>
      </c>
      <c r="J262" s="258" t="s">
        <v>1676</v>
      </c>
    </row>
    <row r="263" spans="1:10" x14ac:dyDescent="0.2">
      <c r="A263" s="337" t="s">
        <v>795</v>
      </c>
      <c r="B263" s="334" t="s">
        <v>1912</v>
      </c>
      <c r="C263" s="282">
        <v>56.746881500000001</v>
      </c>
      <c r="D263" s="257">
        <v>0</v>
      </c>
      <c r="E263" s="257">
        <v>140</v>
      </c>
      <c r="F263" s="257">
        <v>335</v>
      </c>
      <c r="G263" s="257">
        <v>570</v>
      </c>
      <c r="H263" s="257">
        <v>585</v>
      </c>
      <c r="I263" s="257">
        <v>285</v>
      </c>
      <c r="J263" s="258">
        <v>15</v>
      </c>
    </row>
    <row r="264" spans="1:10" x14ac:dyDescent="0.2">
      <c r="A264" s="337" t="s">
        <v>544</v>
      </c>
      <c r="B264" s="334" t="s">
        <v>1913</v>
      </c>
      <c r="C264" s="282">
        <v>59.482905979999998</v>
      </c>
      <c r="D264" s="257">
        <v>0</v>
      </c>
      <c r="E264" s="257">
        <v>25</v>
      </c>
      <c r="F264" s="257">
        <v>60</v>
      </c>
      <c r="G264" s="257">
        <v>115</v>
      </c>
      <c r="H264" s="257">
        <v>190</v>
      </c>
      <c r="I264" s="257">
        <v>80</v>
      </c>
      <c r="J264" s="258" t="s">
        <v>1676</v>
      </c>
    </row>
    <row r="265" spans="1:10" x14ac:dyDescent="0.2">
      <c r="A265" s="337" t="s">
        <v>610</v>
      </c>
      <c r="B265" s="334" t="s">
        <v>1914</v>
      </c>
      <c r="C265" s="282">
        <v>60.611842109999998</v>
      </c>
      <c r="D265" s="257">
        <v>0</v>
      </c>
      <c r="E265" s="257" t="s">
        <v>1676</v>
      </c>
      <c r="F265" s="257">
        <v>15</v>
      </c>
      <c r="G265" s="257">
        <v>45</v>
      </c>
      <c r="H265" s="257">
        <v>65</v>
      </c>
      <c r="I265" s="257">
        <v>20</v>
      </c>
      <c r="J265" s="258">
        <v>0</v>
      </c>
    </row>
    <row r="266" spans="1:10" x14ac:dyDescent="0.2">
      <c r="A266" s="337" t="s">
        <v>561</v>
      </c>
      <c r="B266" s="334" t="s">
        <v>1915</v>
      </c>
      <c r="C266" s="282">
        <v>60.15627293</v>
      </c>
      <c r="D266" s="257">
        <v>0</v>
      </c>
      <c r="E266" s="257">
        <v>75</v>
      </c>
      <c r="F266" s="257">
        <v>195</v>
      </c>
      <c r="G266" s="257">
        <v>340</v>
      </c>
      <c r="H266" s="257">
        <v>450</v>
      </c>
      <c r="I266" s="257">
        <v>290</v>
      </c>
      <c r="J266" s="258">
        <v>10</v>
      </c>
    </row>
    <row r="267" spans="1:10" x14ac:dyDescent="0.2">
      <c r="A267" s="337" t="s">
        <v>270</v>
      </c>
      <c r="B267" s="334" t="s">
        <v>1916</v>
      </c>
      <c r="C267" s="282">
        <v>60.223608939999998</v>
      </c>
      <c r="D267" s="257">
        <v>0</v>
      </c>
      <c r="E267" s="257">
        <v>90</v>
      </c>
      <c r="F267" s="257">
        <v>210</v>
      </c>
      <c r="G267" s="257">
        <v>530</v>
      </c>
      <c r="H267" s="257">
        <v>755</v>
      </c>
      <c r="I267" s="257">
        <v>335</v>
      </c>
      <c r="J267" s="258" t="s">
        <v>1676</v>
      </c>
    </row>
    <row r="268" spans="1:10" s="157" customFormat="1" x14ac:dyDescent="0.2">
      <c r="A268" s="337" t="s">
        <v>272</v>
      </c>
      <c r="B268" s="334" t="s">
        <v>1917</v>
      </c>
      <c r="C268" s="282">
        <v>54.126506020000001</v>
      </c>
      <c r="D268" s="257">
        <v>0</v>
      </c>
      <c r="E268" s="257">
        <v>15</v>
      </c>
      <c r="F268" s="257">
        <v>45</v>
      </c>
      <c r="G268" s="257">
        <v>35</v>
      </c>
      <c r="H268" s="257">
        <v>50</v>
      </c>
      <c r="I268" s="257">
        <v>20</v>
      </c>
      <c r="J268" s="258">
        <v>0</v>
      </c>
    </row>
    <row r="269" spans="1:10" x14ac:dyDescent="0.2">
      <c r="A269" s="337" t="s">
        <v>606</v>
      </c>
      <c r="B269" s="334" t="s">
        <v>1918</v>
      </c>
      <c r="C269" s="282">
        <v>57.022727269999997</v>
      </c>
      <c r="D269" s="257">
        <v>0</v>
      </c>
      <c r="E269" s="257">
        <v>25</v>
      </c>
      <c r="F269" s="257">
        <v>80</v>
      </c>
      <c r="G269" s="257">
        <v>155</v>
      </c>
      <c r="H269" s="257">
        <v>155</v>
      </c>
      <c r="I269" s="257">
        <v>65</v>
      </c>
      <c r="J269" s="258" t="s">
        <v>1676</v>
      </c>
    </row>
    <row r="270" spans="1:10" x14ac:dyDescent="0.2">
      <c r="A270" s="337" t="s">
        <v>273</v>
      </c>
      <c r="B270" s="334" t="s">
        <v>1919</v>
      </c>
      <c r="C270" s="282">
        <v>61.88908146</v>
      </c>
      <c r="D270" s="257">
        <v>0</v>
      </c>
      <c r="E270" s="257">
        <v>25</v>
      </c>
      <c r="F270" s="257">
        <v>45</v>
      </c>
      <c r="G270" s="257">
        <v>145</v>
      </c>
      <c r="H270" s="257">
        <v>250</v>
      </c>
      <c r="I270" s="257">
        <v>110</v>
      </c>
      <c r="J270" s="258" t="s">
        <v>1676</v>
      </c>
    </row>
    <row r="271" spans="1:10" x14ac:dyDescent="0.2">
      <c r="A271" s="337" t="s">
        <v>275</v>
      </c>
      <c r="B271" s="334" t="s">
        <v>1920</v>
      </c>
      <c r="C271" s="282">
        <v>51.236949989999999</v>
      </c>
      <c r="D271" s="257">
        <v>0</v>
      </c>
      <c r="E271" s="257">
        <v>495</v>
      </c>
      <c r="F271" s="257">
        <v>830</v>
      </c>
      <c r="G271" s="257">
        <v>1070</v>
      </c>
      <c r="H271" s="257">
        <v>925</v>
      </c>
      <c r="I271" s="257">
        <v>335</v>
      </c>
      <c r="J271" s="258" t="s">
        <v>1676</v>
      </c>
    </row>
    <row r="272" spans="1:10" s="157" customFormat="1" x14ac:dyDescent="0.2">
      <c r="A272" s="337" t="s">
        <v>276</v>
      </c>
      <c r="B272" s="334" t="s">
        <v>1921</v>
      </c>
      <c r="C272" s="282">
        <v>57.40473738</v>
      </c>
      <c r="D272" s="257">
        <v>0</v>
      </c>
      <c r="E272" s="257">
        <v>70</v>
      </c>
      <c r="F272" s="257">
        <v>145</v>
      </c>
      <c r="G272" s="257">
        <v>260</v>
      </c>
      <c r="H272" s="257">
        <v>355</v>
      </c>
      <c r="I272" s="257">
        <v>140</v>
      </c>
      <c r="J272" s="258" t="s">
        <v>1676</v>
      </c>
    </row>
    <row r="273" spans="1:10" x14ac:dyDescent="0.2">
      <c r="A273" s="337" t="s">
        <v>277</v>
      </c>
      <c r="B273" s="334" t="s">
        <v>1922</v>
      </c>
      <c r="C273" s="282">
        <v>55.30924855</v>
      </c>
      <c r="D273" s="257">
        <v>0</v>
      </c>
      <c r="E273" s="257">
        <v>25</v>
      </c>
      <c r="F273" s="257">
        <v>90</v>
      </c>
      <c r="G273" s="257">
        <v>65</v>
      </c>
      <c r="H273" s="257">
        <v>110</v>
      </c>
      <c r="I273" s="257">
        <v>50</v>
      </c>
      <c r="J273" s="258" t="s">
        <v>1676</v>
      </c>
    </row>
    <row r="274" spans="1:10" x14ac:dyDescent="0.2">
      <c r="A274" s="337" t="s">
        <v>278</v>
      </c>
      <c r="B274" s="334" t="s">
        <v>1923</v>
      </c>
      <c r="C274" s="282">
        <v>59.126431719999999</v>
      </c>
      <c r="D274" s="257">
        <v>0</v>
      </c>
      <c r="E274" s="257">
        <v>95</v>
      </c>
      <c r="F274" s="257">
        <v>240</v>
      </c>
      <c r="G274" s="257">
        <v>750</v>
      </c>
      <c r="H274" s="257">
        <v>880</v>
      </c>
      <c r="I274" s="257">
        <v>305</v>
      </c>
      <c r="J274" s="258" t="s">
        <v>1676</v>
      </c>
    </row>
    <row r="275" spans="1:10" x14ac:dyDescent="0.2">
      <c r="A275" s="337" t="s">
        <v>279</v>
      </c>
      <c r="B275" s="334" t="s">
        <v>1924</v>
      </c>
      <c r="C275" s="282">
        <v>53.901960780000003</v>
      </c>
      <c r="D275" s="257">
        <v>0</v>
      </c>
      <c r="E275" s="257">
        <v>220</v>
      </c>
      <c r="F275" s="257">
        <v>475</v>
      </c>
      <c r="G275" s="257">
        <v>690</v>
      </c>
      <c r="H275" s="257">
        <v>725</v>
      </c>
      <c r="I275" s="257">
        <v>235</v>
      </c>
      <c r="J275" s="258" t="s">
        <v>1676</v>
      </c>
    </row>
    <row r="276" spans="1:10" x14ac:dyDescent="0.2">
      <c r="A276" s="337" t="s">
        <v>280</v>
      </c>
      <c r="B276" s="334" t="s">
        <v>1925</v>
      </c>
      <c r="C276" s="282">
        <v>68.315866080000006</v>
      </c>
      <c r="D276" s="257">
        <v>0</v>
      </c>
      <c r="E276" s="257">
        <v>40</v>
      </c>
      <c r="F276" s="257">
        <v>105</v>
      </c>
      <c r="G276" s="257">
        <v>320</v>
      </c>
      <c r="H276" s="257">
        <v>785</v>
      </c>
      <c r="I276" s="257">
        <v>775</v>
      </c>
      <c r="J276" s="258">
        <v>35</v>
      </c>
    </row>
    <row r="277" spans="1:10" x14ac:dyDescent="0.2">
      <c r="A277" s="337" t="s">
        <v>282</v>
      </c>
      <c r="B277" s="334" t="s">
        <v>1926</v>
      </c>
      <c r="C277" s="282">
        <v>62.486161250000002</v>
      </c>
      <c r="D277" s="257">
        <v>0</v>
      </c>
      <c r="E277" s="257">
        <v>25</v>
      </c>
      <c r="F277" s="257">
        <v>70</v>
      </c>
      <c r="G277" s="257">
        <v>205</v>
      </c>
      <c r="H277" s="257">
        <v>375</v>
      </c>
      <c r="I277" s="257">
        <v>155</v>
      </c>
      <c r="J277" s="258" t="s">
        <v>1676</v>
      </c>
    </row>
    <row r="278" spans="1:10" x14ac:dyDescent="0.2">
      <c r="A278" s="337" t="s">
        <v>281</v>
      </c>
      <c r="B278" s="334" t="s">
        <v>1927</v>
      </c>
      <c r="C278" s="282">
        <v>66.963070430000002</v>
      </c>
      <c r="D278" s="257">
        <v>0</v>
      </c>
      <c r="E278" s="257">
        <v>95</v>
      </c>
      <c r="F278" s="257">
        <v>235</v>
      </c>
      <c r="G278" s="257">
        <v>635</v>
      </c>
      <c r="H278" s="257">
        <v>1495</v>
      </c>
      <c r="I278" s="257">
        <v>1280</v>
      </c>
      <c r="J278" s="258">
        <v>45</v>
      </c>
    </row>
    <row r="279" spans="1:10" x14ac:dyDescent="0.2">
      <c r="A279" s="337" t="s">
        <v>269</v>
      </c>
      <c r="B279" s="334" t="s">
        <v>1928</v>
      </c>
      <c r="C279" s="282">
        <v>53.361431869999997</v>
      </c>
      <c r="D279" s="257">
        <v>0</v>
      </c>
      <c r="E279" s="257">
        <v>50</v>
      </c>
      <c r="F279" s="257">
        <v>220</v>
      </c>
      <c r="G279" s="257">
        <v>290</v>
      </c>
      <c r="H279" s="257">
        <v>230</v>
      </c>
      <c r="I279" s="257">
        <v>75</v>
      </c>
      <c r="J279" s="258">
        <v>0</v>
      </c>
    </row>
    <row r="280" spans="1:10" x14ac:dyDescent="0.2">
      <c r="A280" s="337" t="s">
        <v>283</v>
      </c>
      <c r="B280" s="334" t="s">
        <v>1929</v>
      </c>
      <c r="C280" s="282">
        <v>55.50148368</v>
      </c>
      <c r="D280" s="257">
        <v>0</v>
      </c>
      <c r="E280" s="257">
        <v>30</v>
      </c>
      <c r="F280" s="257">
        <v>70</v>
      </c>
      <c r="G280" s="257">
        <v>90</v>
      </c>
      <c r="H280" s="257">
        <v>115</v>
      </c>
      <c r="I280" s="257">
        <v>35</v>
      </c>
      <c r="J280" s="258" t="s">
        <v>1676</v>
      </c>
    </row>
    <row r="281" spans="1:10" x14ac:dyDescent="0.2">
      <c r="A281" s="337" t="s">
        <v>593</v>
      </c>
      <c r="B281" s="334" t="s">
        <v>1930</v>
      </c>
      <c r="C281" s="282">
        <v>61.965583170000002</v>
      </c>
      <c r="D281" s="257">
        <v>0</v>
      </c>
      <c r="E281" s="257">
        <v>20</v>
      </c>
      <c r="F281" s="257">
        <v>45</v>
      </c>
      <c r="G281" s="257">
        <v>145</v>
      </c>
      <c r="H281" s="257">
        <v>200</v>
      </c>
      <c r="I281" s="257">
        <v>110</v>
      </c>
      <c r="J281" s="258" t="s">
        <v>1676</v>
      </c>
    </row>
    <row r="282" spans="1:10" x14ac:dyDescent="0.2">
      <c r="A282" s="337" t="s">
        <v>271</v>
      </c>
      <c r="B282" s="334" t="s">
        <v>1931</v>
      </c>
      <c r="C282" s="282">
        <v>60.095732409999997</v>
      </c>
      <c r="D282" s="257">
        <v>0</v>
      </c>
      <c r="E282" s="257">
        <v>30</v>
      </c>
      <c r="F282" s="257">
        <v>95</v>
      </c>
      <c r="G282" s="257">
        <v>250</v>
      </c>
      <c r="H282" s="257">
        <v>370</v>
      </c>
      <c r="I282" s="257">
        <v>125</v>
      </c>
      <c r="J282" s="258" t="s">
        <v>1676</v>
      </c>
    </row>
    <row r="283" spans="1:10" s="157" customFormat="1" x14ac:dyDescent="0.2">
      <c r="A283" s="337" t="s">
        <v>562</v>
      </c>
      <c r="B283" s="334" t="s">
        <v>1932</v>
      </c>
      <c r="C283" s="282">
        <v>62.652605459999997</v>
      </c>
      <c r="D283" s="257">
        <v>0</v>
      </c>
      <c r="E283" s="257" t="s">
        <v>1676</v>
      </c>
      <c r="F283" s="257">
        <v>45</v>
      </c>
      <c r="G283" s="257">
        <v>110</v>
      </c>
      <c r="H283" s="257">
        <v>150</v>
      </c>
      <c r="I283" s="257">
        <v>90</v>
      </c>
      <c r="J283" s="258" t="s">
        <v>1676</v>
      </c>
    </row>
    <row r="284" spans="1:10" x14ac:dyDescent="0.2">
      <c r="A284" s="337" t="s">
        <v>284</v>
      </c>
      <c r="B284" s="334" t="s">
        <v>1933</v>
      </c>
      <c r="C284" s="282">
        <v>69.86100132</v>
      </c>
      <c r="D284" s="257">
        <v>0</v>
      </c>
      <c r="E284" s="257">
        <v>30</v>
      </c>
      <c r="F284" s="257">
        <v>120</v>
      </c>
      <c r="G284" s="257">
        <v>455</v>
      </c>
      <c r="H284" s="257">
        <v>1090</v>
      </c>
      <c r="I284" s="257">
        <v>1280</v>
      </c>
      <c r="J284" s="258">
        <v>55</v>
      </c>
    </row>
    <row r="285" spans="1:10" x14ac:dyDescent="0.2">
      <c r="A285" s="337" t="s">
        <v>578</v>
      </c>
      <c r="B285" s="334" t="s">
        <v>1934</v>
      </c>
      <c r="C285" s="282">
        <v>62.680124220000003</v>
      </c>
      <c r="D285" s="257">
        <v>0</v>
      </c>
      <c r="E285" s="257">
        <v>25</v>
      </c>
      <c r="F285" s="257">
        <v>50</v>
      </c>
      <c r="G285" s="257">
        <v>150</v>
      </c>
      <c r="H285" s="257">
        <v>290</v>
      </c>
      <c r="I285" s="257">
        <v>120</v>
      </c>
      <c r="J285" s="258" t="s">
        <v>1676</v>
      </c>
    </row>
    <row r="286" spans="1:10" x14ac:dyDescent="0.2">
      <c r="A286" s="337" t="s">
        <v>1589</v>
      </c>
      <c r="B286" s="334" t="s">
        <v>1935</v>
      </c>
      <c r="C286" s="282">
        <v>66.833333330000002</v>
      </c>
      <c r="D286" s="257">
        <v>0</v>
      </c>
      <c r="E286" s="257">
        <v>0</v>
      </c>
      <c r="F286" s="257" t="s">
        <v>1676</v>
      </c>
      <c r="G286" s="257" t="s">
        <v>1676</v>
      </c>
      <c r="H286" s="257">
        <v>10</v>
      </c>
      <c r="I286" s="257" t="s">
        <v>1676</v>
      </c>
      <c r="J286" s="258">
        <v>0</v>
      </c>
    </row>
    <row r="287" spans="1:10" x14ac:dyDescent="0.2">
      <c r="A287" s="337" t="s">
        <v>558</v>
      </c>
      <c r="B287" s="334" t="s">
        <v>1936</v>
      </c>
      <c r="C287" s="282">
        <v>55.666666669999998</v>
      </c>
      <c r="D287" s="257">
        <v>0</v>
      </c>
      <c r="E287" s="257">
        <v>15</v>
      </c>
      <c r="F287" s="257">
        <v>35</v>
      </c>
      <c r="G287" s="257">
        <v>55</v>
      </c>
      <c r="H287" s="257">
        <v>75</v>
      </c>
      <c r="I287" s="257">
        <v>20</v>
      </c>
      <c r="J287" s="258">
        <v>0</v>
      </c>
    </row>
    <row r="288" spans="1:10" x14ac:dyDescent="0.2">
      <c r="A288" s="337" t="s">
        <v>1588</v>
      </c>
      <c r="B288" s="334" t="s">
        <v>1937</v>
      </c>
      <c r="C288" s="282">
        <v>53.831521739999999</v>
      </c>
      <c r="D288" s="257">
        <v>0</v>
      </c>
      <c r="E288" s="257" t="s">
        <v>1676</v>
      </c>
      <c r="F288" s="257">
        <v>50</v>
      </c>
      <c r="G288" s="257">
        <v>60</v>
      </c>
      <c r="H288" s="257">
        <v>45</v>
      </c>
      <c r="I288" s="257">
        <v>20</v>
      </c>
      <c r="J288" s="258">
        <v>0</v>
      </c>
    </row>
    <row r="289" spans="1:10" x14ac:dyDescent="0.2">
      <c r="A289" s="337" t="s">
        <v>341</v>
      </c>
      <c r="B289" s="334" t="s">
        <v>1938</v>
      </c>
      <c r="C289" s="282">
        <v>48.870556059999998</v>
      </c>
      <c r="D289" s="257">
        <v>0</v>
      </c>
      <c r="E289" s="257">
        <v>895</v>
      </c>
      <c r="F289" s="257">
        <v>1845</v>
      </c>
      <c r="G289" s="257">
        <v>2065</v>
      </c>
      <c r="H289" s="257">
        <v>1325</v>
      </c>
      <c r="I289" s="257">
        <v>440</v>
      </c>
      <c r="J289" s="258">
        <v>15</v>
      </c>
    </row>
    <row r="290" spans="1:10" s="157" customFormat="1" x14ac:dyDescent="0.2">
      <c r="A290" s="337" t="s">
        <v>342</v>
      </c>
      <c r="B290" s="334" t="s">
        <v>1939</v>
      </c>
      <c r="C290" s="282">
        <v>58.409317799999997</v>
      </c>
      <c r="D290" s="257">
        <v>0</v>
      </c>
      <c r="E290" s="257">
        <v>45</v>
      </c>
      <c r="F290" s="257">
        <v>80</v>
      </c>
      <c r="G290" s="257">
        <v>165</v>
      </c>
      <c r="H290" s="257">
        <v>195</v>
      </c>
      <c r="I290" s="257">
        <v>115</v>
      </c>
      <c r="J290" s="258" t="s">
        <v>1676</v>
      </c>
    </row>
    <row r="291" spans="1:10" x14ac:dyDescent="0.2">
      <c r="A291" s="337" t="s">
        <v>1602</v>
      </c>
      <c r="B291" s="334" t="s">
        <v>1940</v>
      </c>
      <c r="C291" s="282">
        <v>58.12195122</v>
      </c>
      <c r="D291" s="257">
        <v>0</v>
      </c>
      <c r="E291" s="257">
        <v>0</v>
      </c>
      <c r="F291" s="257">
        <v>15</v>
      </c>
      <c r="G291" s="257">
        <v>35</v>
      </c>
      <c r="H291" s="257">
        <v>15</v>
      </c>
      <c r="I291" s="257">
        <v>15</v>
      </c>
      <c r="J291" s="258">
        <v>0</v>
      </c>
    </row>
    <row r="292" spans="1:10" x14ac:dyDescent="0.2">
      <c r="A292" s="337" t="s">
        <v>1389</v>
      </c>
      <c r="B292" s="334" t="s">
        <v>1941</v>
      </c>
      <c r="C292" s="282">
        <v>57.556701029999999</v>
      </c>
      <c r="D292" s="257">
        <v>0</v>
      </c>
      <c r="E292" s="257" t="s">
        <v>1676</v>
      </c>
      <c r="F292" s="257">
        <v>15</v>
      </c>
      <c r="G292" s="257">
        <v>35</v>
      </c>
      <c r="H292" s="257">
        <v>40</v>
      </c>
      <c r="I292" s="257" t="s">
        <v>1676</v>
      </c>
      <c r="J292" s="258">
        <v>0</v>
      </c>
    </row>
    <row r="293" spans="1:10" x14ac:dyDescent="0.2">
      <c r="A293" s="337" t="s">
        <v>1529</v>
      </c>
      <c r="B293" s="334" t="s">
        <v>1942</v>
      </c>
      <c r="C293" s="282">
        <v>57.934222220000002</v>
      </c>
      <c r="D293" s="257">
        <v>0</v>
      </c>
      <c r="E293" s="257">
        <v>75</v>
      </c>
      <c r="F293" s="257">
        <v>135</v>
      </c>
      <c r="G293" s="257">
        <v>365</v>
      </c>
      <c r="H293" s="257">
        <v>380</v>
      </c>
      <c r="I293" s="257">
        <v>170</v>
      </c>
      <c r="J293" s="258" t="s">
        <v>1676</v>
      </c>
    </row>
    <row r="294" spans="1:10" x14ac:dyDescent="0.2">
      <c r="A294" s="337" t="s">
        <v>1583</v>
      </c>
      <c r="B294" s="334" t="s">
        <v>1943</v>
      </c>
      <c r="C294" s="282">
        <v>58.857142860000003</v>
      </c>
      <c r="D294" s="257">
        <v>0</v>
      </c>
      <c r="E294" s="257">
        <v>10</v>
      </c>
      <c r="F294" s="257">
        <v>15</v>
      </c>
      <c r="G294" s="257">
        <v>40</v>
      </c>
      <c r="H294" s="257">
        <v>45</v>
      </c>
      <c r="I294" s="257">
        <v>25</v>
      </c>
      <c r="J294" s="258">
        <v>0</v>
      </c>
    </row>
    <row r="295" spans="1:10" x14ac:dyDescent="0.2">
      <c r="A295" s="337" t="s">
        <v>1597</v>
      </c>
      <c r="B295" s="334" t="s">
        <v>1944</v>
      </c>
      <c r="C295" s="282">
        <v>54.747111680000003</v>
      </c>
      <c r="D295" s="257">
        <v>0</v>
      </c>
      <c r="E295" s="257">
        <v>35</v>
      </c>
      <c r="F295" s="257">
        <v>160</v>
      </c>
      <c r="G295" s="257">
        <v>290</v>
      </c>
      <c r="H295" s="257">
        <v>235</v>
      </c>
      <c r="I295" s="257">
        <v>65</v>
      </c>
      <c r="J295" s="258">
        <v>0</v>
      </c>
    </row>
    <row r="296" spans="1:10" x14ac:dyDescent="0.2">
      <c r="A296" s="337" t="s">
        <v>1622</v>
      </c>
      <c r="B296" s="334" t="s">
        <v>1945</v>
      </c>
      <c r="C296" s="282">
        <v>43.44</v>
      </c>
      <c r="D296" s="257">
        <v>0</v>
      </c>
      <c r="E296" s="257" t="s">
        <v>1676</v>
      </c>
      <c r="F296" s="257">
        <v>10</v>
      </c>
      <c r="G296" s="257">
        <v>10</v>
      </c>
      <c r="H296" s="257" t="s">
        <v>1676</v>
      </c>
      <c r="I296" s="257">
        <v>0</v>
      </c>
      <c r="J296" s="258">
        <v>0</v>
      </c>
    </row>
    <row r="297" spans="1:10" x14ac:dyDescent="0.2">
      <c r="A297" s="337" t="s">
        <v>1328</v>
      </c>
      <c r="B297" s="334" t="s">
        <v>1946</v>
      </c>
      <c r="C297" s="282">
        <v>50.839679359999998</v>
      </c>
      <c r="D297" s="257">
        <v>0</v>
      </c>
      <c r="E297" s="257">
        <v>110</v>
      </c>
      <c r="F297" s="257">
        <v>245</v>
      </c>
      <c r="G297" s="257">
        <v>320</v>
      </c>
      <c r="H297" s="257">
        <v>265</v>
      </c>
      <c r="I297" s="257">
        <v>65</v>
      </c>
      <c r="J297" s="258">
        <v>0</v>
      </c>
    </row>
    <row r="298" spans="1:10" x14ac:dyDescent="0.2">
      <c r="A298" s="337" t="s">
        <v>1388</v>
      </c>
      <c r="B298" s="334" t="s">
        <v>1947</v>
      </c>
      <c r="C298" s="282">
        <v>56.296511629999998</v>
      </c>
      <c r="D298" s="257">
        <v>0</v>
      </c>
      <c r="E298" s="257">
        <v>10</v>
      </c>
      <c r="F298" s="257">
        <v>30</v>
      </c>
      <c r="G298" s="257">
        <v>60</v>
      </c>
      <c r="H298" s="257">
        <v>40</v>
      </c>
      <c r="I298" s="257">
        <v>30</v>
      </c>
      <c r="J298" s="258">
        <v>0</v>
      </c>
    </row>
    <row r="299" spans="1:10" x14ac:dyDescent="0.2">
      <c r="A299" s="337" t="s">
        <v>1387</v>
      </c>
      <c r="B299" s="334" t="s">
        <v>1948</v>
      </c>
      <c r="C299" s="282">
        <v>54.736641220000003</v>
      </c>
      <c r="D299" s="257">
        <v>0</v>
      </c>
      <c r="E299" s="257">
        <v>10</v>
      </c>
      <c r="F299" s="257">
        <v>55</v>
      </c>
      <c r="G299" s="257">
        <v>105</v>
      </c>
      <c r="H299" s="257">
        <v>65</v>
      </c>
      <c r="I299" s="257">
        <v>25</v>
      </c>
      <c r="J299" s="258">
        <v>0</v>
      </c>
    </row>
    <row r="300" spans="1:10" x14ac:dyDescent="0.2">
      <c r="A300" s="337" t="s">
        <v>1329</v>
      </c>
      <c r="B300" s="334" t="s">
        <v>1949</v>
      </c>
      <c r="C300" s="282">
        <v>53.150200269999999</v>
      </c>
      <c r="D300" s="257">
        <v>0</v>
      </c>
      <c r="E300" s="257">
        <v>210</v>
      </c>
      <c r="F300" s="257">
        <v>635</v>
      </c>
      <c r="G300" s="257">
        <v>1085</v>
      </c>
      <c r="H300" s="257">
        <v>855</v>
      </c>
      <c r="I300" s="257">
        <v>215</v>
      </c>
      <c r="J300" s="258">
        <v>0</v>
      </c>
    </row>
    <row r="301" spans="1:10" x14ac:dyDescent="0.2">
      <c r="A301" s="337" t="s">
        <v>590</v>
      </c>
      <c r="B301" s="334" t="s">
        <v>1950</v>
      </c>
      <c r="C301" s="282">
        <v>51.283132530000003</v>
      </c>
      <c r="D301" s="257">
        <v>0</v>
      </c>
      <c r="E301" s="257">
        <v>55</v>
      </c>
      <c r="F301" s="257">
        <v>130</v>
      </c>
      <c r="G301" s="257">
        <v>145</v>
      </c>
      <c r="H301" s="257">
        <v>125</v>
      </c>
      <c r="I301" s="257">
        <v>40</v>
      </c>
      <c r="J301" s="258">
        <v>0</v>
      </c>
    </row>
    <row r="302" spans="1:10" x14ac:dyDescent="0.2">
      <c r="A302" s="337" t="s">
        <v>1591</v>
      </c>
      <c r="B302" s="334" t="s">
        <v>1951</v>
      </c>
      <c r="C302" s="282">
        <v>73.967426709999998</v>
      </c>
      <c r="D302" s="257">
        <v>0</v>
      </c>
      <c r="E302" s="257">
        <v>0</v>
      </c>
      <c r="F302" s="257" t="s">
        <v>1676</v>
      </c>
      <c r="G302" s="257">
        <v>55</v>
      </c>
      <c r="H302" s="257">
        <v>375</v>
      </c>
      <c r="I302" s="257">
        <v>470</v>
      </c>
      <c r="J302" s="258">
        <v>15</v>
      </c>
    </row>
    <row r="303" spans="1:10" x14ac:dyDescent="0.2">
      <c r="A303" s="337" t="s">
        <v>815</v>
      </c>
      <c r="B303" s="334" t="s">
        <v>1952</v>
      </c>
      <c r="C303" s="282">
        <v>78.346758019999996</v>
      </c>
      <c r="D303" s="257">
        <v>0</v>
      </c>
      <c r="E303" s="257">
        <v>15</v>
      </c>
      <c r="F303" s="257">
        <v>25</v>
      </c>
      <c r="G303" s="257">
        <v>245</v>
      </c>
      <c r="H303" s="257">
        <v>1530</v>
      </c>
      <c r="I303" s="257">
        <v>3575</v>
      </c>
      <c r="J303" s="258">
        <v>595</v>
      </c>
    </row>
    <row r="304" spans="1:10" x14ac:dyDescent="0.2">
      <c r="A304" s="337" t="s">
        <v>1534</v>
      </c>
      <c r="B304" s="334" t="s">
        <v>1953</v>
      </c>
      <c r="C304" s="282">
        <v>75.300411519999997</v>
      </c>
      <c r="D304" s="257">
        <v>0</v>
      </c>
      <c r="E304" s="257">
        <v>0</v>
      </c>
      <c r="F304" s="257" t="s">
        <v>1676</v>
      </c>
      <c r="G304" s="257">
        <v>30</v>
      </c>
      <c r="H304" s="257">
        <v>180</v>
      </c>
      <c r="I304" s="257">
        <v>250</v>
      </c>
      <c r="J304" s="258">
        <v>20</v>
      </c>
    </row>
    <row r="305" spans="1:10" x14ac:dyDescent="0.2">
      <c r="A305" s="337" t="s">
        <v>1533</v>
      </c>
      <c r="B305" s="334" t="s">
        <v>1954</v>
      </c>
      <c r="C305" s="282">
        <v>78.412903229999998</v>
      </c>
      <c r="D305" s="257">
        <v>0</v>
      </c>
      <c r="E305" s="257">
        <v>0</v>
      </c>
      <c r="F305" s="257" t="s">
        <v>1676</v>
      </c>
      <c r="G305" s="257" t="s">
        <v>1676</v>
      </c>
      <c r="H305" s="257">
        <v>30</v>
      </c>
      <c r="I305" s="257">
        <v>105</v>
      </c>
      <c r="J305" s="258">
        <v>15</v>
      </c>
    </row>
    <row r="306" spans="1:10" x14ac:dyDescent="0.2">
      <c r="A306" s="337" t="s">
        <v>1535</v>
      </c>
      <c r="B306" s="334" t="s">
        <v>1955</v>
      </c>
      <c r="C306" s="282">
        <v>71.346127949999996</v>
      </c>
      <c r="D306" s="257">
        <v>0</v>
      </c>
      <c r="E306" s="257">
        <v>10</v>
      </c>
      <c r="F306" s="257">
        <v>35</v>
      </c>
      <c r="G306" s="257">
        <v>140</v>
      </c>
      <c r="H306" s="257">
        <v>645</v>
      </c>
      <c r="I306" s="257">
        <v>610</v>
      </c>
      <c r="J306" s="258">
        <v>40</v>
      </c>
    </row>
    <row r="307" spans="1:10" x14ac:dyDescent="0.2">
      <c r="A307" s="337" t="s">
        <v>814</v>
      </c>
      <c r="B307" s="334" t="s">
        <v>1956</v>
      </c>
      <c r="C307" s="282">
        <v>73.728963680000007</v>
      </c>
      <c r="D307" s="257">
        <v>0</v>
      </c>
      <c r="E307" s="257" t="s">
        <v>1676</v>
      </c>
      <c r="F307" s="257">
        <v>15</v>
      </c>
      <c r="G307" s="257">
        <v>75</v>
      </c>
      <c r="H307" s="257">
        <v>445</v>
      </c>
      <c r="I307" s="257">
        <v>540</v>
      </c>
      <c r="J307" s="258">
        <v>50</v>
      </c>
    </row>
    <row r="308" spans="1:10" x14ac:dyDescent="0.2">
      <c r="A308" s="337" t="s">
        <v>1538</v>
      </c>
      <c r="B308" s="334" t="s">
        <v>1957</v>
      </c>
      <c r="C308" s="282">
        <v>58.232662189999999</v>
      </c>
      <c r="D308" s="257">
        <v>0</v>
      </c>
      <c r="E308" s="257">
        <v>15</v>
      </c>
      <c r="F308" s="257">
        <v>70</v>
      </c>
      <c r="G308" s="257">
        <v>140</v>
      </c>
      <c r="H308" s="257">
        <v>155</v>
      </c>
      <c r="I308" s="257">
        <v>65</v>
      </c>
      <c r="J308" s="258" t="s">
        <v>1676</v>
      </c>
    </row>
    <row r="309" spans="1:10" x14ac:dyDescent="0.2">
      <c r="A309" s="337" t="s">
        <v>459</v>
      </c>
      <c r="B309" s="334" t="s">
        <v>1958</v>
      </c>
      <c r="C309" s="282">
        <v>59.618356079999998</v>
      </c>
      <c r="D309" s="257">
        <v>45</v>
      </c>
      <c r="E309" s="257">
        <v>535</v>
      </c>
      <c r="F309" s="257">
        <v>525</v>
      </c>
      <c r="G309" s="257">
        <v>530</v>
      </c>
      <c r="H309" s="257">
        <v>475</v>
      </c>
      <c r="I309" s="257">
        <v>980</v>
      </c>
      <c r="J309" s="258">
        <v>355</v>
      </c>
    </row>
    <row r="310" spans="1:10" x14ac:dyDescent="0.2">
      <c r="A310" s="337" t="s">
        <v>203</v>
      </c>
      <c r="B310" s="334" t="s">
        <v>1959</v>
      </c>
      <c r="C310" s="282">
        <v>51.924351989999998</v>
      </c>
      <c r="D310" s="257">
        <v>28560</v>
      </c>
      <c r="E310" s="257">
        <v>24350</v>
      </c>
      <c r="F310" s="257">
        <v>31870</v>
      </c>
      <c r="G310" s="257">
        <v>41975</v>
      </c>
      <c r="H310" s="257">
        <v>51450</v>
      </c>
      <c r="I310" s="257">
        <v>47405</v>
      </c>
      <c r="J310" s="258">
        <v>8665</v>
      </c>
    </row>
    <row r="311" spans="1:10" x14ac:dyDescent="0.2">
      <c r="A311" s="337" t="s">
        <v>179</v>
      </c>
      <c r="B311" s="334" t="s">
        <v>1960</v>
      </c>
      <c r="C311" s="282">
        <v>47.538317259999999</v>
      </c>
      <c r="D311" s="257">
        <v>15</v>
      </c>
      <c r="E311" s="257">
        <v>575</v>
      </c>
      <c r="F311" s="257">
        <v>845</v>
      </c>
      <c r="G311" s="257">
        <v>645</v>
      </c>
      <c r="H311" s="257">
        <v>300</v>
      </c>
      <c r="I311" s="257">
        <v>340</v>
      </c>
      <c r="J311" s="258">
        <v>80</v>
      </c>
    </row>
    <row r="312" spans="1:10" x14ac:dyDescent="0.2">
      <c r="A312" s="337" t="s">
        <v>1631</v>
      </c>
      <c r="B312" s="334" t="s">
        <v>1961</v>
      </c>
      <c r="C312" s="282">
        <v>58.452631580000002</v>
      </c>
      <c r="D312" s="257">
        <v>0</v>
      </c>
      <c r="E312" s="257">
        <v>10</v>
      </c>
      <c r="F312" s="257">
        <v>45</v>
      </c>
      <c r="G312" s="257">
        <v>140</v>
      </c>
      <c r="H312" s="257">
        <v>135</v>
      </c>
      <c r="I312" s="257">
        <v>50</v>
      </c>
      <c r="J312" s="258">
        <v>0</v>
      </c>
    </row>
    <row r="313" spans="1:10" x14ac:dyDescent="0.2">
      <c r="A313" s="337" t="s">
        <v>1634</v>
      </c>
      <c r="B313" s="334" t="s">
        <v>1962</v>
      </c>
      <c r="C313" s="282">
        <v>53.441176470000002</v>
      </c>
      <c r="D313" s="257">
        <v>0</v>
      </c>
      <c r="E313" s="257" t="s">
        <v>1676</v>
      </c>
      <c r="F313" s="257">
        <v>10</v>
      </c>
      <c r="G313" s="257">
        <v>10</v>
      </c>
      <c r="H313" s="257">
        <v>10</v>
      </c>
      <c r="I313" s="257" t="s">
        <v>1676</v>
      </c>
      <c r="J313" s="258">
        <v>0</v>
      </c>
    </row>
    <row r="314" spans="1:10" x14ac:dyDescent="0.2">
      <c r="A314" s="337" t="s">
        <v>1643</v>
      </c>
      <c r="B314" s="334" t="s">
        <v>1963</v>
      </c>
      <c r="C314" s="282">
        <v>56.244897960000003</v>
      </c>
      <c r="D314" s="257">
        <v>0</v>
      </c>
      <c r="E314" s="257" t="s">
        <v>1676</v>
      </c>
      <c r="F314" s="257">
        <v>10</v>
      </c>
      <c r="G314" s="257">
        <v>20</v>
      </c>
      <c r="H314" s="257">
        <v>15</v>
      </c>
      <c r="I314" s="257" t="s">
        <v>1676</v>
      </c>
      <c r="J314" s="258">
        <v>0</v>
      </c>
    </row>
    <row r="315" spans="1:10" x14ac:dyDescent="0.2">
      <c r="A315" s="337" t="s">
        <v>1632</v>
      </c>
      <c r="B315" s="334" t="s">
        <v>1964</v>
      </c>
      <c r="C315" s="282">
        <v>57.55</v>
      </c>
      <c r="D315" s="257">
        <v>0</v>
      </c>
      <c r="E315" s="257" t="s">
        <v>1676</v>
      </c>
      <c r="F315" s="257">
        <v>15</v>
      </c>
      <c r="G315" s="257">
        <v>40</v>
      </c>
      <c r="H315" s="257">
        <v>30</v>
      </c>
      <c r="I315" s="257">
        <v>15</v>
      </c>
      <c r="J315" s="258" t="s">
        <v>1676</v>
      </c>
    </row>
    <row r="316" spans="1:10" x14ac:dyDescent="0.2">
      <c r="A316" s="337" t="s">
        <v>1601</v>
      </c>
      <c r="B316" s="334" t="s">
        <v>1965</v>
      </c>
      <c r="C316" s="282">
        <v>57.871428569999999</v>
      </c>
      <c r="D316" s="257">
        <v>0</v>
      </c>
      <c r="E316" s="257">
        <v>10</v>
      </c>
      <c r="F316" s="257">
        <v>35</v>
      </c>
      <c r="G316" s="257">
        <v>75</v>
      </c>
      <c r="H316" s="257">
        <v>65</v>
      </c>
      <c r="I316" s="257">
        <v>30</v>
      </c>
      <c r="J316" s="258">
        <v>0</v>
      </c>
    </row>
    <row r="317" spans="1:10" x14ac:dyDescent="0.2">
      <c r="A317" s="337" t="s">
        <v>1641</v>
      </c>
      <c r="B317" s="334" t="s">
        <v>1966</v>
      </c>
      <c r="C317" s="282">
        <v>56.514563109999997</v>
      </c>
      <c r="D317" s="257">
        <v>0</v>
      </c>
      <c r="E317" s="257" t="s">
        <v>1676</v>
      </c>
      <c r="F317" s="257">
        <v>20</v>
      </c>
      <c r="G317" s="257">
        <v>40</v>
      </c>
      <c r="H317" s="257">
        <v>30</v>
      </c>
      <c r="I317" s="257">
        <v>15</v>
      </c>
      <c r="J317" s="258">
        <v>0</v>
      </c>
    </row>
    <row r="318" spans="1:10" x14ac:dyDescent="0.2">
      <c r="A318" s="337" t="s">
        <v>1637</v>
      </c>
      <c r="B318" s="334" t="s">
        <v>1967</v>
      </c>
      <c r="C318" s="282">
        <v>62.9</v>
      </c>
      <c r="D318" s="257">
        <v>0</v>
      </c>
      <c r="E318" s="257" t="s">
        <v>1676</v>
      </c>
      <c r="F318" s="257" t="s">
        <v>1676</v>
      </c>
      <c r="G318" s="257">
        <v>25</v>
      </c>
      <c r="H318" s="257">
        <v>15</v>
      </c>
      <c r="I318" s="257">
        <v>15</v>
      </c>
      <c r="J318" s="258" t="s">
        <v>1676</v>
      </c>
    </row>
    <row r="319" spans="1:10" x14ac:dyDescent="0.2">
      <c r="A319" s="337" t="s">
        <v>343</v>
      </c>
      <c r="B319" s="334" t="s">
        <v>1968</v>
      </c>
      <c r="C319" s="282">
        <v>58.382113820000001</v>
      </c>
      <c r="D319" s="257">
        <v>0</v>
      </c>
      <c r="E319" s="257">
        <v>35</v>
      </c>
      <c r="F319" s="257">
        <v>85</v>
      </c>
      <c r="G319" s="257">
        <v>260</v>
      </c>
      <c r="H319" s="257">
        <v>260</v>
      </c>
      <c r="I319" s="257">
        <v>95</v>
      </c>
      <c r="J319" s="258" t="s">
        <v>1676</v>
      </c>
    </row>
    <row r="320" spans="1:10" x14ac:dyDescent="0.2">
      <c r="A320" s="337" t="s">
        <v>1539</v>
      </c>
      <c r="B320" s="334" t="s">
        <v>1969</v>
      </c>
      <c r="C320" s="282">
        <v>82.839762609999994</v>
      </c>
      <c r="D320" s="257">
        <v>0</v>
      </c>
      <c r="E320" s="257" t="s">
        <v>1676</v>
      </c>
      <c r="F320" s="257" t="s">
        <v>1676</v>
      </c>
      <c r="G320" s="257" t="s">
        <v>1676</v>
      </c>
      <c r="H320" s="257">
        <v>45</v>
      </c>
      <c r="I320" s="257">
        <v>205</v>
      </c>
      <c r="J320" s="258">
        <v>80</v>
      </c>
    </row>
    <row r="321" spans="1:10" x14ac:dyDescent="0.2">
      <c r="A321" s="337" t="s">
        <v>1217</v>
      </c>
      <c r="B321" s="334" t="s">
        <v>1970</v>
      </c>
      <c r="C321" s="282">
        <v>67.812126390000003</v>
      </c>
      <c r="D321" s="257">
        <v>0</v>
      </c>
      <c r="E321" s="257">
        <v>90</v>
      </c>
      <c r="F321" s="257">
        <v>250</v>
      </c>
      <c r="G321" s="257">
        <v>510</v>
      </c>
      <c r="H321" s="257">
        <v>1275</v>
      </c>
      <c r="I321" s="257">
        <v>1340</v>
      </c>
      <c r="J321" s="258">
        <v>55</v>
      </c>
    </row>
    <row r="322" spans="1:10" x14ac:dyDescent="0.2">
      <c r="A322" s="337" t="s">
        <v>220</v>
      </c>
      <c r="B322" s="334" t="s">
        <v>1971</v>
      </c>
      <c r="C322" s="282">
        <v>53.711760259999998</v>
      </c>
      <c r="D322" s="257">
        <v>24290</v>
      </c>
      <c r="E322" s="257">
        <v>23870</v>
      </c>
      <c r="F322" s="257">
        <v>32695</v>
      </c>
      <c r="G322" s="257">
        <v>43240</v>
      </c>
      <c r="H322" s="257">
        <v>59580</v>
      </c>
      <c r="I322" s="257">
        <v>52720</v>
      </c>
      <c r="J322" s="258">
        <v>7560</v>
      </c>
    </row>
    <row r="323" spans="1:10" x14ac:dyDescent="0.2">
      <c r="A323" s="337" t="s">
        <v>786</v>
      </c>
      <c r="B323" s="334" t="s">
        <v>1972</v>
      </c>
      <c r="C323" s="282">
        <v>55.900759219999998</v>
      </c>
      <c r="D323" s="257">
        <v>0</v>
      </c>
      <c r="E323" s="257">
        <v>135</v>
      </c>
      <c r="F323" s="257">
        <v>340</v>
      </c>
      <c r="G323" s="257">
        <v>580</v>
      </c>
      <c r="H323" s="257">
        <v>520</v>
      </c>
      <c r="I323" s="257">
        <v>260</v>
      </c>
      <c r="J323" s="258">
        <v>10</v>
      </c>
    </row>
    <row r="324" spans="1:10" x14ac:dyDescent="0.2">
      <c r="A324" s="337" t="s">
        <v>344</v>
      </c>
      <c r="B324" s="334" t="s">
        <v>1973</v>
      </c>
      <c r="C324" s="282">
        <v>56.111592629999997</v>
      </c>
      <c r="D324" s="257">
        <v>0</v>
      </c>
      <c r="E324" s="257">
        <v>330</v>
      </c>
      <c r="F324" s="257">
        <v>925</v>
      </c>
      <c r="G324" s="257">
        <v>1335</v>
      </c>
      <c r="H324" s="257">
        <v>1270</v>
      </c>
      <c r="I324" s="257">
        <v>725</v>
      </c>
      <c r="J324" s="258">
        <v>30</v>
      </c>
    </row>
    <row r="325" spans="1:10" x14ac:dyDescent="0.2">
      <c r="A325" s="337" t="s">
        <v>787</v>
      </c>
      <c r="B325" s="334" t="s">
        <v>1974</v>
      </c>
      <c r="C325" s="282">
        <v>52.741758240000003</v>
      </c>
      <c r="D325" s="257">
        <v>0</v>
      </c>
      <c r="E325" s="257">
        <v>15</v>
      </c>
      <c r="F325" s="257">
        <v>40</v>
      </c>
      <c r="G325" s="257">
        <v>75</v>
      </c>
      <c r="H325" s="257">
        <v>35</v>
      </c>
      <c r="I325" s="257">
        <v>20</v>
      </c>
      <c r="J325" s="258">
        <v>0</v>
      </c>
    </row>
    <row r="326" spans="1:10" x14ac:dyDescent="0.2">
      <c r="A326" s="337" t="s">
        <v>393</v>
      </c>
      <c r="B326" s="334" t="s">
        <v>1975</v>
      </c>
      <c r="C326" s="282">
        <v>52.255434030000004</v>
      </c>
      <c r="D326" s="257">
        <v>13195</v>
      </c>
      <c r="E326" s="257">
        <v>8845</v>
      </c>
      <c r="F326" s="257">
        <v>10555</v>
      </c>
      <c r="G326" s="257">
        <v>14515</v>
      </c>
      <c r="H326" s="257">
        <v>18470</v>
      </c>
      <c r="I326" s="257">
        <v>19990</v>
      </c>
      <c r="J326" s="258">
        <v>4605</v>
      </c>
    </row>
    <row r="327" spans="1:10" x14ac:dyDescent="0.2">
      <c r="A327" s="337" t="s">
        <v>423</v>
      </c>
      <c r="B327" s="334" t="s">
        <v>1976</v>
      </c>
      <c r="C327" s="282">
        <v>57.361612190000002</v>
      </c>
      <c r="D327" s="257">
        <v>14410</v>
      </c>
      <c r="E327" s="257">
        <v>16695</v>
      </c>
      <c r="F327" s="257">
        <v>20955</v>
      </c>
      <c r="G327" s="257">
        <v>31620</v>
      </c>
      <c r="H327" s="257">
        <v>43015</v>
      </c>
      <c r="I327" s="257">
        <v>46800</v>
      </c>
      <c r="J327" s="258">
        <v>9795</v>
      </c>
    </row>
    <row r="328" spans="1:10" x14ac:dyDescent="0.2">
      <c r="A328" s="337" t="s">
        <v>1365</v>
      </c>
      <c r="B328" s="334" t="s">
        <v>1977</v>
      </c>
      <c r="C328" s="282">
        <v>66.732665639999993</v>
      </c>
      <c r="D328" s="257">
        <v>0</v>
      </c>
      <c r="E328" s="257">
        <v>40</v>
      </c>
      <c r="F328" s="257">
        <v>340</v>
      </c>
      <c r="G328" s="257">
        <v>335</v>
      </c>
      <c r="H328" s="257">
        <v>830</v>
      </c>
      <c r="I328" s="257">
        <v>1000</v>
      </c>
      <c r="J328" s="258">
        <v>50</v>
      </c>
    </row>
    <row r="329" spans="1:10" x14ac:dyDescent="0.2">
      <c r="A329" s="337" t="s">
        <v>178</v>
      </c>
      <c r="B329" s="334" t="s">
        <v>1978</v>
      </c>
      <c r="C329" s="282">
        <v>51.268267090000002</v>
      </c>
      <c r="D329" s="257">
        <v>1950</v>
      </c>
      <c r="E329" s="257">
        <v>2885</v>
      </c>
      <c r="F329" s="257">
        <v>2930</v>
      </c>
      <c r="G329" s="257">
        <v>4125</v>
      </c>
      <c r="H329" s="257">
        <v>4385</v>
      </c>
      <c r="I329" s="257">
        <v>3860</v>
      </c>
      <c r="J329" s="258">
        <v>485</v>
      </c>
    </row>
    <row r="330" spans="1:10" x14ac:dyDescent="0.2">
      <c r="A330" s="337" t="s">
        <v>345</v>
      </c>
      <c r="B330" s="334" t="s">
        <v>1979</v>
      </c>
      <c r="C330" s="282">
        <v>58.299311090000003</v>
      </c>
      <c r="D330" s="257">
        <v>0</v>
      </c>
      <c r="E330" s="257">
        <v>350</v>
      </c>
      <c r="F330" s="257">
        <v>830</v>
      </c>
      <c r="G330" s="257">
        <v>1595</v>
      </c>
      <c r="H330" s="257">
        <v>1710</v>
      </c>
      <c r="I330" s="257">
        <v>995</v>
      </c>
      <c r="J330" s="258">
        <v>35</v>
      </c>
    </row>
    <row r="331" spans="1:10" x14ac:dyDescent="0.2">
      <c r="A331" s="337" t="s">
        <v>348</v>
      </c>
      <c r="B331" s="334" t="s">
        <v>1980</v>
      </c>
      <c r="C331" s="282">
        <v>56.378352020000001</v>
      </c>
      <c r="D331" s="257">
        <v>0</v>
      </c>
      <c r="E331" s="257">
        <v>775</v>
      </c>
      <c r="F331" s="257">
        <v>1940</v>
      </c>
      <c r="G331" s="257">
        <v>2880</v>
      </c>
      <c r="H331" s="257">
        <v>2930</v>
      </c>
      <c r="I331" s="257">
        <v>1680</v>
      </c>
      <c r="J331" s="258">
        <v>55</v>
      </c>
    </row>
    <row r="332" spans="1:10" x14ac:dyDescent="0.2">
      <c r="A332" s="337" t="s">
        <v>241</v>
      </c>
      <c r="B332" s="334" t="s">
        <v>1981</v>
      </c>
      <c r="C332" s="282">
        <v>55.047386240000002</v>
      </c>
      <c r="D332" s="257" t="s">
        <v>1676</v>
      </c>
      <c r="E332" s="257">
        <v>470</v>
      </c>
      <c r="F332" s="257">
        <v>590</v>
      </c>
      <c r="G332" s="257">
        <v>430</v>
      </c>
      <c r="H332" s="257">
        <v>410</v>
      </c>
      <c r="I332" s="257">
        <v>615</v>
      </c>
      <c r="J332" s="258">
        <v>145</v>
      </c>
    </row>
    <row r="333" spans="1:10" x14ac:dyDescent="0.2">
      <c r="A333" s="337" t="s">
        <v>346</v>
      </c>
      <c r="B333" s="334" t="s">
        <v>1982</v>
      </c>
      <c r="C333" s="282">
        <v>60.555387410000002</v>
      </c>
      <c r="D333" s="257">
        <v>0</v>
      </c>
      <c r="E333" s="257">
        <v>360</v>
      </c>
      <c r="F333" s="257">
        <v>905</v>
      </c>
      <c r="G333" s="257">
        <v>1685</v>
      </c>
      <c r="H333" s="257">
        <v>2000</v>
      </c>
      <c r="I333" s="257">
        <v>1580</v>
      </c>
      <c r="J333" s="258">
        <v>85</v>
      </c>
    </row>
    <row r="334" spans="1:10" x14ac:dyDescent="0.2">
      <c r="A334" s="337" t="s">
        <v>424</v>
      </c>
      <c r="B334" s="334" t="s">
        <v>1983</v>
      </c>
      <c r="C334" s="282">
        <v>55.03893171</v>
      </c>
      <c r="D334" s="257">
        <v>20385</v>
      </c>
      <c r="E334" s="257">
        <v>16145</v>
      </c>
      <c r="F334" s="257">
        <v>22780</v>
      </c>
      <c r="G334" s="257">
        <v>26200</v>
      </c>
      <c r="H334" s="257">
        <v>38120</v>
      </c>
      <c r="I334" s="257">
        <v>44995</v>
      </c>
      <c r="J334" s="258">
        <v>9995</v>
      </c>
    </row>
    <row r="335" spans="1:10" x14ac:dyDescent="0.2">
      <c r="A335" s="337" t="s">
        <v>197</v>
      </c>
      <c r="B335" s="334" t="s">
        <v>1984</v>
      </c>
      <c r="C335" s="282">
        <v>51.367203869999997</v>
      </c>
      <c r="D335" s="257">
        <v>4715</v>
      </c>
      <c r="E335" s="257">
        <v>3930</v>
      </c>
      <c r="F335" s="257">
        <v>5865</v>
      </c>
      <c r="G335" s="257">
        <v>10380</v>
      </c>
      <c r="H335" s="257">
        <v>12855</v>
      </c>
      <c r="I335" s="257">
        <v>6575</v>
      </c>
      <c r="J335" s="258">
        <v>305</v>
      </c>
    </row>
    <row r="336" spans="1:10" x14ac:dyDescent="0.2">
      <c r="A336" s="337" t="s">
        <v>570</v>
      </c>
      <c r="B336" s="334" t="s">
        <v>1985</v>
      </c>
      <c r="C336" s="282">
        <v>57.659727189999998</v>
      </c>
      <c r="D336" s="257">
        <v>14495</v>
      </c>
      <c r="E336" s="257">
        <v>16490</v>
      </c>
      <c r="F336" s="257">
        <v>20000</v>
      </c>
      <c r="G336" s="257">
        <v>31780</v>
      </c>
      <c r="H336" s="257">
        <v>50205</v>
      </c>
      <c r="I336" s="257">
        <v>48205</v>
      </c>
      <c r="J336" s="258">
        <v>7760</v>
      </c>
    </row>
    <row r="337" spans="1:10" x14ac:dyDescent="0.2">
      <c r="A337" s="337" t="s">
        <v>419</v>
      </c>
      <c r="B337" s="334" t="s">
        <v>1986</v>
      </c>
      <c r="C337" s="282">
        <v>59.048752489999998</v>
      </c>
      <c r="D337" s="257">
        <v>14505</v>
      </c>
      <c r="E337" s="257">
        <v>12760</v>
      </c>
      <c r="F337" s="257">
        <v>15095</v>
      </c>
      <c r="G337" s="257">
        <v>24060</v>
      </c>
      <c r="H337" s="257">
        <v>40060</v>
      </c>
      <c r="I337" s="257">
        <v>47530</v>
      </c>
      <c r="J337" s="258">
        <v>9925</v>
      </c>
    </row>
    <row r="338" spans="1:10" x14ac:dyDescent="0.2">
      <c r="A338" s="337" t="s">
        <v>369</v>
      </c>
      <c r="B338" s="334" t="s">
        <v>1987</v>
      </c>
      <c r="C338" s="282">
        <v>53.133128720000002</v>
      </c>
      <c r="D338" s="257">
        <v>19030</v>
      </c>
      <c r="E338" s="257">
        <v>24655</v>
      </c>
      <c r="F338" s="257">
        <v>41635</v>
      </c>
      <c r="G338" s="257">
        <v>33935</v>
      </c>
      <c r="H338" s="257">
        <v>43870</v>
      </c>
      <c r="I338" s="257">
        <v>46880</v>
      </c>
      <c r="J338" s="258">
        <v>10965</v>
      </c>
    </row>
    <row r="339" spans="1:10" x14ac:dyDescent="0.2">
      <c r="A339" s="337" t="s">
        <v>370</v>
      </c>
      <c r="B339" s="334" t="s">
        <v>1988</v>
      </c>
      <c r="C339" s="282">
        <v>49.48342847</v>
      </c>
      <c r="D339" s="257">
        <v>1340</v>
      </c>
      <c r="E339" s="257">
        <v>2190</v>
      </c>
      <c r="F339" s="257">
        <v>2575</v>
      </c>
      <c r="G339" s="257">
        <v>4150</v>
      </c>
      <c r="H339" s="257">
        <v>3990</v>
      </c>
      <c r="I339" s="257">
        <v>1975</v>
      </c>
      <c r="J339" s="258">
        <v>70</v>
      </c>
    </row>
    <row r="340" spans="1:10" x14ac:dyDescent="0.2">
      <c r="A340" s="337" t="s">
        <v>412</v>
      </c>
      <c r="B340" s="334" t="s">
        <v>1989</v>
      </c>
      <c r="C340" s="282">
        <v>61.648290029999998</v>
      </c>
      <c r="D340" s="257">
        <v>15</v>
      </c>
      <c r="E340" s="257">
        <v>1365</v>
      </c>
      <c r="F340" s="257">
        <v>2240</v>
      </c>
      <c r="G340" s="257">
        <v>5505</v>
      </c>
      <c r="H340" s="257">
        <v>8760</v>
      </c>
      <c r="I340" s="257">
        <v>5280</v>
      </c>
      <c r="J340" s="258">
        <v>195</v>
      </c>
    </row>
    <row r="341" spans="1:10" x14ac:dyDescent="0.2">
      <c r="A341" s="337" t="s">
        <v>362</v>
      </c>
      <c r="B341" s="334" t="s">
        <v>1990</v>
      </c>
      <c r="C341" s="282">
        <v>55.351344249999997</v>
      </c>
      <c r="D341" s="257">
        <v>8060</v>
      </c>
      <c r="E341" s="257">
        <v>9605</v>
      </c>
      <c r="F341" s="257">
        <v>12880</v>
      </c>
      <c r="G341" s="257">
        <v>18055</v>
      </c>
      <c r="H341" s="257">
        <v>23295</v>
      </c>
      <c r="I341" s="257">
        <v>21675</v>
      </c>
      <c r="J341" s="258">
        <v>4465</v>
      </c>
    </row>
    <row r="342" spans="1:10" x14ac:dyDescent="0.2">
      <c r="A342" s="337" t="s">
        <v>392</v>
      </c>
      <c r="B342" s="334" t="s">
        <v>1991</v>
      </c>
      <c r="C342" s="282">
        <v>56.002426159999999</v>
      </c>
      <c r="D342" s="257">
        <v>13670</v>
      </c>
      <c r="E342" s="257">
        <v>11790</v>
      </c>
      <c r="F342" s="257">
        <v>14715</v>
      </c>
      <c r="G342" s="257">
        <v>18615</v>
      </c>
      <c r="H342" s="257">
        <v>28180</v>
      </c>
      <c r="I342" s="257">
        <v>33475</v>
      </c>
      <c r="J342" s="258">
        <v>7315</v>
      </c>
    </row>
    <row r="343" spans="1:10" x14ac:dyDescent="0.2">
      <c r="A343" s="337" t="s">
        <v>450</v>
      </c>
      <c r="B343" s="334" t="s">
        <v>1992</v>
      </c>
      <c r="C343" s="282">
        <v>57.254424630000003</v>
      </c>
      <c r="D343" s="257">
        <v>2620</v>
      </c>
      <c r="E343" s="257">
        <v>13385</v>
      </c>
      <c r="F343" s="257">
        <v>21300</v>
      </c>
      <c r="G343" s="257">
        <v>29530</v>
      </c>
      <c r="H343" s="257">
        <v>33560</v>
      </c>
      <c r="I343" s="257">
        <v>27825</v>
      </c>
      <c r="J343" s="258">
        <v>4440</v>
      </c>
    </row>
    <row r="344" spans="1:10" x14ac:dyDescent="0.2">
      <c r="A344" s="337" t="s">
        <v>460</v>
      </c>
      <c r="B344" s="334" t="s">
        <v>1993</v>
      </c>
      <c r="C344" s="282">
        <v>54.189521839999998</v>
      </c>
      <c r="D344" s="257">
        <v>6355</v>
      </c>
      <c r="E344" s="257">
        <v>8655</v>
      </c>
      <c r="F344" s="257">
        <v>9705</v>
      </c>
      <c r="G344" s="257">
        <v>12145</v>
      </c>
      <c r="H344" s="257">
        <v>16280</v>
      </c>
      <c r="I344" s="257">
        <v>16555</v>
      </c>
      <c r="J344" s="258">
        <v>2905</v>
      </c>
    </row>
    <row r="345" spans="1:10" x14ac:dyDescent="0.2">
      <c r="A345" s="337" t="s">
        <v>576</v>
      </c>
      <c r="B345" s="334" t="s">
        <v>1994</v>
      </c>
      <c r="C345" s="282">
        <v>51.230086270000001</v>
      </c>
      <c r="D345" s="257">
        <v>17665</v>
      </c>
      <c r="E345" s="257">
        <v>13870</v>
      </c>
      <c r="F345" s="257">
        <v>17320</v>
      </c>
      <c r="G345" s="257">
        <v>20080</v>
      </c>
      <c r="H345" s="257">
        <v>24805</v>
      </c>
      <c r="I345" s="257">
        <v>28220</v>
      </c>
      <c r="J345" s="258">
        <v>5100</v>
      </c>
    </row>
    <row r="346" spans="1:10" s="157" customFormat="1" x14ac:dyDescent="0.2">
      <c r="A346" s="337" t="s">
        <v>1585</v>
      </c>
      <c r="B346" s="334" t="s">
        <v>1995</v>
      </c>
      <c r="C346" s="282">
        <v>83.741293529999993</v>
      </c>
      <c r="D346" s="257" t="s">
        <v>1676</v>
      </c>
      <c r="E346" s="257">
        <v>0</v>
      </c>
      <c r="F346" s="257">
        <v>0</v>
      </c>
      <c r="G346" s="257">
        <v>15</v>
      </c>
      <c r="H346" s="257">
        <v>45</v>
      </c>
      <c r="I346" s="257">
        <v>225</v>
      </c>
      <c r="J346" s="258">
        <v>115</v>
      </c>
    </row>
    <row r="347" spans="1:10" x14ac:dyDescent="0.2">
      <c r="A347" s="337" t="s">
        <v>390</v>
      </c>
      <c r="B347" s="334" t="s">
        <v>1996</v>
      </c>
      <c r="C347" s="282">
        <v>7.2539004629999999</v>
      </c>
      <c r="D347" s="257">
        <v>23015</v>
      </c>
      <c r="E347" s="257">
        <v>2695</v>
      </c>
      <c r="F347" s="257">
        <v>0</v>
      </c>
      <c r="G347" s="257">
        <v>0</v>
      </c>
      <c r="H347" s="257">
        <v>0</v>
      </c>
      <c r="I347" s="257">
        <v>0</v>
      </c>
      <c r="J347" s="258">
        <v>0</v>
      </c>
    </row>
    <row r="348" spans="1:10" x14ac:dyDescent="0.2">
      <c r="A348" s="337" t="s">
        <v>422</v>
      </c>
      <c r="B348" s="334" t="s">
        <v>1997</v>
      </c>
      <c r="C348" s="282">
        <v>56.597484829999999</v>
      </c>
      <c r="D348" s="257">
        <v>7515</v>
      </c>
      <c r="E348" s="257">
        <v>34975</v>
      </c>
      <c r="F348" s="257">
        <v>44335</v>
      </c>
      <c r="G348" s="257">
        <v>61150</v>
      </c>
      <c r="H348" s="257">
        <v>78430</v>
      </c>
      <c r="I348" s="257">
        <v>63310</v>
      </c>
      <c r="J348" s="258">
        <v>8535</v>
      </c>
    </row>
    <row r="349" spans="1:10" s="157" customFormat="1" x14ac:dyDescent="0.2">
      <c r="A349" s="337" t="s">
        <v>1531</v>
      </c>
      <c r="B349" s="334" t="s">
        <v>1998</v>
      </c>
      <c r="C349" s="282">
        <v>78.119047620000003</v>
      </c>
      <c r="D349" s="257">
        <v>0</v>
      </c>
      <c r="E349" s="257">
        <v>0</v>
      </c>
      <c r="F349" s="257" t="s">
        <v>1676</v>
      </c>
      <c r="G349" s="257">
        <v>15</v>
      </c>
      <c r="H349" s="257">
        <v>55</v>
      </c>
      <c r="I349" s="257">
        <v>115</v>
      </c>
      <c r="J349" s="258">
        <v>30</v>
      </c>
    </row>
    <row r="350" spans="1:10" x14ac:dyDescent="0.2">
      <c r="A350" s="337" t="s">
        <v>1216</v>
      </c>
      <c r="B350" s="334" t="s">
        <v>1999</v>
      </c>
      <c r="C350" s="282">
        <v>63.691507799999997</v>
      </c>
      <c r="D350" s="257">
        <v>0</v>
      </c>
      <c r="E350" s="257">
        <v>275</v>
      </c>
      <c r="F350" s="257">
        <v>695</v>
      </c>
      <c r="G350" s="257">
        <v>1420</v>
      </c>
      <c r="H350" s="257">
        <v>2550</v>
      </c>
      <c r="I350" s="257">
        <v>1885</v>
      </c>
      <c r="J350" s="258">
        <v>95</v>
      </c>
    </row>
    <row r="351" spans="1:10" x14ac:dyDescent="0.2">
      <c r="A351" s="337" t="s">
        <v>436</v>
      </c>
      <c r="B351" s="334" t="s">
        <v>2000</v>
      </c>
      <c r="C351" s="282">
        <v>56.823403140000003</v>
      </c>
      <c r="D351" s="257">
        <v>9550</v>
      </c>
      <c r="E351" s="257">
        <v>12900</v>
      </c>
      <c r="F351" s="257">
        <v>13335</v>
      </c>
      <c r="G351" s="257">
        <v>18545</v>
      </c>
      <c r="H351" s="257">
        <v>28305</v>
      </c>
      <c r="I351" s="257">
        <v>31360</v>
      </c>
      <c r="J351" s="258">
        <v>5875</v>
      </c>
    </row>
    <row r="352" spans="1:10" x14ac:dyDescent="0.2">
      <c r="A352" s="337" t="s">
        <v>253</v>
      </c>
      <c r="B352" s="334" t="s">
        <v>2001</v>
      </c>
      <c r="C352" s="282">
        <v>58.108001059999999</v>
      </c>
      <c r="D352" s="257">
        <v>14670</v>
      </c>
      <c r="E352" s="257">
        <v>13520</v>
      </c>
      <c r="F352" s="257">
        <v>17335</v>
      </c>
      <c r="G352" s="257">
        <v>30935</v>
      </c>
      <c r="H352" s="257">
        <v>47470</v>
      </c>
      <c r="I352" s="257">
        <v>47045</v>
      </c>
      <c r="J352" s="258">
        <v>7460</v>
      </c>
    </row>
    <row r="353" spans="1:10" x14ac:dyDescent="0.2">
      <c r="A353" s="337" t="s">
        <v>596</v>
      </c>
      <c r="B353" s="334" t="s">
        <v>2002</v>
      </c>
      <c r="C353" s="282">
        <v>62.801424930000003</v>
      </c>
      <c r="D353" s="257">
        <v>640</v>
      </c>
      <c r="E353" s="257">
        <v>35</v>
      </c>
      <c r="F353" s="257">
        <v>70</v>
      </c>
      <c r="G353" s="257">
        <v>95</v>
      </c>
      <c r="H353" s="257">
        <v>290</v>
      </c>
      <c r="I353" s="257">
        <v>1165</v>
      </c>
      <c r="J353" s="258">
        <v>485</v>
      </c>
    </row>
    <row r="354" spans="1:10" x14ac:dyDescent="0.2">
      <c r="A354" s="337" t="s">
        <v>1532</v>
      </c>
      <c r="B354" s="334" t="s">
        <v>2003</v>
      </c>
      <c r="C354" s="282">
        <v>83.45323741</v>
      </c>
      <c r="D354" s="257">
        <v>0</v>
      </c>
      <c r="E354" s="257">
        <v>0</v>
      </c>
      <c r="F354" s="257">
        <v>0</v>
      </c>
      <c r="G354" s="257" t="s">
        <v>1676</v>
      </c>
      <c r="H354" s="257">
        <v>15</v>
      </c>
      <c r="I354" s="257">
        <v>85</v>
      </c>
      <c r="J354" s="258">
        <v>35</v>
      </c>
    </row>
    <row r="355" spans="1:10" x14ac:dyDescent="0.2">
      <c r="A355" s="337" t="s">
        <v>608</v>
      </c>
      <c r="B355" s="334" t="s">
        <v>2004</v>
      </c>
      <c r="C355" s="282">
        <v>80.175614190000005</v>
      </c>
      <c r="D355" s="257">
        <v>0</v>
      </c>
      <c r="E355" s="257" t="s">
        <v>1676</v>
      </c>
      <c r="F355" s="257">
        <v>10</v>
      </c>
      <c r="G355" s="257">
        <v>55</v>
      </c>
      <c r="H355" s="257">
        <v>215</v>
      </c>
      <c r="I355" s="257">
        <v>590</v>
      </c>
      <c r="J355" s="258">
        <v>225</v>
      </c>
    </row>
    <row r="356" spans="1:10" s="157" customFormat="1" x14ac:dyDescent="0.2">
      <c r="A356" s="337" t="s">
        <v>418</v>
      </c>
      <c r="B356" s="334" t="s">
        <v>2005</v>
      </c>
      <c r="C356" s="282">
        <v>67.592648920000002</v>
      </c>
      <c r="D356" s="257" t="s">
        <v>1676</v>
      </c>
      <c r="E356" s="257">
        <v>380</v>
      </c>
      <c r="F356" s="257">
        <v>465</v>
      </c>
      <c r="G356" s="257">
        <v>435</v>
      </c>
      <c r="H356" s="257">
        <v>585</v>
      </c>
      <c r="I356" s="257">
        <v>1480</v>
      </c>
      <c r="J356" s="258">
        <v>605</v>
      </c>
    </row>
    <row r="357" spans="1:10" x14ac:dyDescent="0.2">
      <c r="A357" s="337" t="s">
        <v>788</v>
      </c>
      <c r="B357" s="334" t="s">
        <v>2006</v>
      </c>
      <c r="C357" s="282">
        <v>66.332945960000004</v>
      </c>
      <c r="D357" s="257">
        <v>0</v>
      </c>
      <c r="E357" s="257">
        <v>75</v>
      </c>
      <c r="F357" s="257">
        <v>145</v>
      </c>
      <c r="G357" s="257">
        <v>270</v>
      </c>
      <c r="H357" s="257">
        <v>590</v>
      </c>
      <c r="I357" s="257">
        <v>605</v>
      </c>
      <c r="J357" s="258">
        <v>40</v>
      </c>
    </row>
    <row r="358" spans="1:10" x14ac:dyDescent="0.2">
      <c r="A358" s="337" t="s">
        <v>1330</v>
      </c>
      <c r="B358" s="334" t="s">
        <v>2007</v>
      </c>
      <c r="C358" s="282">
        <v>83.642105259999994</v>
      </c>
      <c r="D358" s="257">
        <v>0</v>
      </c>
      <c r="E358" s="257">
        <v>0</v>
      </c>
      <c r="F358" s="257">
        <v>0</v>
      </c>
      <c r="G358" s="257" t="s">
        <v>1676</v>
      </c>
      <c r="H358" s="257">
        <v>25</v>
      </c>
      <c r="I358" s="257">
        <v>185</v>
      </c>
      <c r="J358" s="258">
        <v>70</v>
      </c>
    </row>
    <row r="359" spans="1:10" x14ac:dyDescent="0.2">
      <c r="A359" s="337" t="s">
        <v>207</v>
      </c>
      <c r="B359" s="334" t="s">
        <v>2008</v>
      </c>
      <c r="C359" s="282">
        <v>55.447358719999997</v>
      </c>
      <c r="D359" s="257">
        <v>16375</v>
      </c>
      <c r="E359" s="257">
        <v>15180</v>
      </c>
      <c r="F359" s="257">
        <v>19755</v>
      </c>
      <c r="G359" s="257">
        <v>31370</v>
      </c>
      <c r="H359" s="257">
        <v>48985</v>
      </c>
      <c r="I359" s="257">
        <v>39630</v>
      </c>
      <c r="J359" s="258">
        <v>5175</v>
      </c>
    </row>
    <row r="360" spans="1:10" x14ac:dyDescent="0.2">
      <c r="A360" s="337" t="s">
        <v>1644</v>
      </c>
      <c r="B360" s="334" t="s">
        <v>2009</v>
      </c>
      <c r="C360" s="282">
        <v>57.668708709999997</v>
      </c>
      <c r="D360" s="257">
        <v>12320</v>
      </c>
      <c r="E360" s="257">
        <v>13980</v>
      </c>
      <c r="F360" s="257">
        <v>19805</v>
      </c>
      <c r="G360" s="257">
        <v>31230</v>
      </c>
      <c r="H360" s="257">
        <v>50030</v>
      </c>
      <c r="I360" s="257">
        <v>42815</v>
      </c>
      <c r="J360" s="258">
        <v>6285</v>
      </c>
    </row>
    <row r="361" spans="1:10" x14ac:dyDescent="0.2">
      <c r="A361" s="337" t="s">
        <v>429</v>
      </c>
      <c r="B361" s="334" t="s">
        <v>2010</v>
      </c>
      <c r="C361" s="282">
        <v>59.35928354</v>
      </c>
      <c r="D361" s="257">
        <v>7805</v>
      </c>
      <c r="E361" s="257">
        <v>6165</v>
      </c>
      <c r="F361" s="257">
        <v>9430</v>
      </c>
      <c r="G361" s="257">
        <v>12940</v>
      </c>
      <c r="H361" s="257">
        <v>22395</v>
      </c>
      <c r="I361" s="257">
        <v>26355</v>
      </c>
      <c r="J361" s="258">
        <v>5575</v>
      </c>
    </row>
    <row r="362" spans="1:10" x14ac:dyDescent="0.2">
      <c r="A362" s="337" t="s">
        <v>187</v>
      </c>
      <c r="B362" s="334" t="s">
        <v>2011</v>
      </c>
      <c r="C362" s="282">
        <v>41.609358</v>
      </c>
      <c r="D362" s="257">
        <v>30</v>
      </c>
      <c r="E362" s="257">
        <v>720</v>
      </c>
      <c r="F362" s="257">
        <v>955</v>
      </c>
      <c r="G362" s="257">
        <v>615</v>
      </c>
      <c r="H362" s="257">
        <v>285</v>
      </c>
      <c r="I362" s="257">
        <v>135</v>
      </c>
      <c r="J362" s="258">
        <v>10</v>
      </c>
    </row>
    <row r="363" spans="1:10" x14ac:dyDescent="0.2">
      <c r="A363" s="337" t="s">
        <v>242</v>
      </c>
      <c r="B363" s="334" t="s">
        <v>2012</v>
      </c>
      <c r="C363" s="282">
        <v>48.581145069999998</v>
      </c>
      <c r="D363" s="257">
        <v>0</v>
      </c>
      <c r="E363" s="257">
        <v>425</v>
      </c>
      <c r="F363" s="257">
        <v>660</v>
      </c>
      <c r="G363" s="257">
        <v>555</v>
      </c>
      <c r="H363" s="257">
        <v>395</v>
      </c>
      <c r="I363" s="257">
        <v>260</v>
      </c>
      <c r="J363" s="258">
        <v>25</v>
      </c>
    </row>
    <row r="364" spans="1:10" x14ac:dyDescent="0.2">
      <c r="A364" s="337" t="s">
        <v>47</v>
      </c>
      <c r="B364" s="334" t="s">
        <v>2013</v>
      </c>
      <c r="C364" s="282">
        <v>53.428804460000002</v>
      </c>
      <c r="D364" s="257">
        <v>0</v>
      </c>
      <c r="E364" s="257">
        <v>1965</v>
      </c>
      <c r="F364" s="257">
        <v>3115</v>
      </c>
      <c r="G364" s="257">
        <v>3625</v>
      </c>
      <c r="H364" s="257">
        <v>3730</v>
      </c>
      <c r="I364" s="257">
        <v>2180</v>
      </c>
      <c r="J364" s="258">
        <v>95</v>
      </c>
    </row>
    <row r="365" spans="1:10" x14ac:dyDescent="0.2">
      <c r="A365" s="337" t="s">
        <v>368</v>
      </c>
      <c r="B365" s="334" t="s">
        <v>2014</v>
      </c>
      <c r="C365" s="282">
        <v>60.05323404</v>
      </c>
      <c r="D365" s="257">
        <v>6910</v>
      </c>
      <c r="E365" s="257">
        <v>9405</v>
      </c>
      <c r="F365" s="257">
        <v>13505</v>
      </c>
      <c r="G365" s="257">
        <v>20345</v>
      </c>
      <c r="H365" s="257">
        <v>33240</v>
      </c>
      <c r="I365" s="257">
        <v>34590</v>
      </c>
      <c r="J365" s="258">
        <v>6375</v>
      </c>
    </row>
    <row r="366" spans="1:10" x14ac:dyDescent="0.2">
      <c r="A366" s="337" t="s">
        <v>217</v>
      </c>
      <c r="B366" s="334" t="s">
        <v>2015</v>
      </c>
      <c r="C366" s="282">
        <v>64.252577740000007</v>
      </c>
      <c r="D366" s="257">
        <v>20</v>
      </c>
      <c r="E366" s="257">
        <v>1265</v>
      </c>
      <c r="F366" s="257">
        <v>1515</v>
      </c>
      <c r="G366" s="257">
        <v>1720</v>
      </c>
      <c r="H366" s="257">
        <v>2415</v>
      </c>
      <c r="I366" s="257">
        <v>3985</v>
      </c>
      <c r="J366" s="258">
        <v>1200</v>
      </c>
    </row>
    <row r="367" spans="1:10" x14ac:dyDescent="0.2">
      <c r="A367" s="337" t="s">
        <v>216</v>
      </c>
      <c r="B367" s="334" t="s">
        <v>2016</v>
      </c>
      <c r="C367" s="282">
        <v>58.165217669999997</v>
      </c>
      <c r="D367" s="257">
        <v>7020</v>
      </c>
      <c r="E367" s="257">
        <v>5480</v>
      </c>
      <c r="F367" s="257">
        <v>6955</v>
      </c>
      <c r="G367" s="257">
        <v>9980</v>
      </c>
      <c r="H367" s="257">
        <v>16535</v>
      </c>
      <c r="I367" s="257">
        <v>21055</v>
      </c>
      <c r="J367" s="258">
        <v>3785</v>
      </c>
    </row>
    <row r="368" spans="1:10" x14ac:dyDescent="0.2">
      <c r="A368" s="337" t="s">
        <v>1382</v>
      </c>
      <c r="B368" s="334" t="s">
        <v>2017</v>
      </c>
      <c r="C368" s="282">
        <v>74.239755880000004</v>
      </c>
      <c r="D368" s="257">
        <v>0</v>
      </c>
      <c r="E368" s="257">
        <v>0</v>
      </c>
      <c r="F368" s="257" t="s">
        <v>1676</v>
      </c>
      <c r="G368" s="257">
        <v>60</v>
      </c>
      <c r="H368" s="257">
        <v>485</v>
      </c>
      <c r="I368" s="257">
        <v>575</v>
      </c>
      <c r="J368" s="258">
        <v>20</v>
      </c>
    </row>
    <row r="369" spans="1:10" x14ac:dyDescent="0.2">
      <c r="A369" s="337" t="s">
        <v>1594</v>
      </c>
      <c r="B369" s="334" t="s">
        <v>2018</v>
      </c>
      <c r="C369" s="282">
        <v>75.545167770000006</v>
      </c>
      <c r="D369" s="257">
        <v>0</v>
      </c>
      <c r="E369" s="257">
        <v>0</v>
      </c>
      <c r="F369" s="257" t="s">
        <v>1676</v>
      </c>
      <c r="G369" s="257">
        <v>190</v>
      </c>
      <c r="H369" s="257">
        <v>1265</v>
      </c>
      <c r="I369" s="257">
        <v>1895</v>
      </c>
      <c r="J369" s="258">
        <v>130</v>
      </c>
    </row>
    <row r="370" spans="1:10" x14ac:dyDescent="0.2">
      <c r="A370" s="337" t="s">
        <v>1381</v>
      </c>
      <c r="B370" s="334" t="s">
        <v>2019</v>
      </c>
      <c r="C370" s="282">
        <v>75.41687014</v>
      </c>
      <c r="D370" s="257">
        <v>0</v>
      </c>
      <c r="E370" s="257" t="s">
        <v>1676</v>
      </c>
      <c r="F370" s="257">
        <v>15</v>
      </c>
      <c r="G370" s="257">
        <v>220</v>
      </c>
      <c r="H370" s="257">
        <v>1645</v>
      </c>
      <c r="I370" s="257">
        <v>2465</v>
      </c>
      <c r="J370" s="258">
        <v>160</v>
      </c>
    </row>
    <row r="371" spans="1:10" x14ac:dyDescent="0.2">
      <c r="A371" s="337" t="s">
        <v>1592</v>
      </c>
      <c r="B371" s="334" t="s">
        <v>2020</v>
      </c>
      <c r="C371" s="282">
        <v>73.734372840000006</v>
      </c>
      <c r="D371" s="257">
        <v>0</v>
      </c>
      <c r="E371" s="257" t="s">
        <v>1676</v>
      </c>
      <c r="F371" s="257">
        <v>40</v>
      </c>
      <c r="G371" s="257">
        <v>540</v>
      </c>
      <c r="H371" s="257">
        <v>2970</v>
      </c>
      <c r="I371" s="257">
        <v>3520</v>
      </c>
      <c r="J371" s="258">
        <v>175</v>
      </c>
    </row>
    <row r="372" spans="1:10" x14ac:dyDescent="0.2">
      <c r="A372" s="337" t="s">
        <v>1536</v>
      </c>
      <c r="B372" s="334" t="s">
        <v>2021</v>
      </c>
      <c r="C372" s="282">
        <v>73.768659909999997</v>
      </c>
      <c r="D372" s="257">
        <v>0</v>
      </c>
      <c r="E372" s="257" t="s">
        <v>1676</v>
      </c>
      <c r="F372" s="257">
        <v>50</v>
      </c>
      <c r="G372" s="257">
        <v>535</v>
      </c>
      <c r="H372" s="257">
        <v>2865</v>
      </c>
      <c r="I372" s="257">
        <v>3365</v>
      </c>
      <c r="J372" s="258">
        <v>190</v>
      </c>
    </row>
    <row r="373" spans="1:10" x14ac:dyDescent="0.2">
      <c r="A373" s="337" t="s">
        <v>584</v>
      </c>
      <c r="B373" s="334" t="s">
        <v>2022</v>
      </c>
      <c r="C373" s="282">
        <v>74.245342019999995</v>
      </c>
      <c r="D373" s="257">
        <v>0</v>
      </c>
      <c r="E373" s="257">
        <v>15</v>
      </c>
      <c r="F373" s="257">
        <v>55</v>
      </c>
      <c r="G373" s="257">
        <v>580</v>
      </c>
      <c r="H373" s="257">
        <v>2890</v>
      </c>
      <c r="I373" s="257">
        <v>3905</v>
      </c>
      <c r="J373" s="258">
        <v>230</v>
      </c>
    </row>
    <row r="374" spans="1:10" x14ac:dyDescent="0.2">
      <c r="A374" s="337" t="s">
        <v>1537</v>
      </c>
      <c r="B374" s="334" t="s">
        <v>2023</v>
      </c>
      <c r="C374" s="282">
        <v>74.307731869999998</v>
      </c>
      <c r="D374" s="257">
        <v>0</v>
      </c>
      <c r="E374" s="257" t="s">
        <v>1676</v>
      </c>
      <c r="F374" s="257">
        <v>30</v>
      </c>
      <c r="G374" s="257">
        <v>350</v>
      </c>
      <c r="H374" s="257">
        <v>2335</v>
      </c>
      <c r="I374" s="257">
        <v>2975</v>
      </c>
      <c r="J374" s="258">
        <v>145</v>
      </c>
    </row>
    <row r="375" spans="1:10" x14ac:dyDescent="0.2">
      <c r="A375" s="337" t="s">
        <v>1619</v>
      </c>
      <c r="B375" s="334" t="s">
        <v>2024</v>
      </c>
      <c r="C375" s="282">
        <v>72.841498560000005</v>
      </c>
      <c r="D375" s="257">
        <v>0</v>
      </c>
      <c r="E375" s="257">
        <v>0</v>
      </c>
      <c r="F375" s="257">
        <v>0</v>
      </c>
      <c r="G375" s="257">
        <v>30</v>
      </c>
      <c r="H375" s="257">
        <v>170</v>
      </c>
      <c r="I375" s="257">
        <v>145</v>
      </c>
      <c r="J375" s="258" t="s">
        <v>1676</v>
      </c>
    </row>
    <row r="376" spans="1:10" x14ac:dyDescent="0.2">
      <c r="A376" s="337" t="s">
        <v>1616</v>
      </c>
      <c r="B376" s="334" t="s">
        <v>2025</v>
      </c>
      <c r="C376" s="282">
        <v>74.454293629999995</v>
      </c>
      <c r="D376" s="257">
        <v>0</v>
      </c>
      <c r="E376" s="257" t="s">
        <v>1676</v>
      </c>
      <c r="F376" s="257">
        <v>10</v>
      </c>
      <c r="G376" s="257">
        <v>145</v>
      </c>
      <c r="H376" s="257">
        <v>875</v>
      </c>
      <c r="I376" s="257">
        <v>1080</v>
      </c>
      <c r="J376" s="258">
        <v>55</v>
      </c>
    </row>
    <row r="377" spans="1:10" x14ac:dyDescent="0.2">
      <c r="A377" s="337" t="s">
        <v>1593</v>
      </c>
      <c r="B377" s="334" t="s">
        <v>2026</v>
      </c>
      <c r="C377" s="282">
        <v>73.797121009999998</v>
      </c>
      <c r="D377" s="257">
        <v>0</v>
      </c>
      <c r="E377" s="257" t="s">
        <v>1676</v>
      </c>
      <c r="F377" s="257">
        <v>15</v>
      </c>
      <c r="G377" s="257">
        <v>170</v>
      </c>
      <c r="H377" s="257">
        <v>885</v>
      </c>
      <c r="I377" s="257">
        <v>1095</v>
      </c>
      <c r="J377" s="258">
        <v>55</v>
      </c>
    </row>
    <row r="378" spans="1:10" x14ac:dyDescent="0.2">
      <c r="A378" s="337" t="s">
        <v>1384</v>
      </c>
      <c r="B378" s="334" t="s">
        <v>2027</v>
      </c>
      <c r="C378" s="282">
        <v>74.570791009999994</v>
      </c>
      <c r="D378" s="257">
        <v>0</v>
      </c>
      <c r="E378" s="257" t="s">
        <v>1676</v>
      </c>
      <c r="F378" s="257">
        <v>35</v>
      </c>
      <c r="G378" s="257">
        <v>390</v>
      </c>
      <c r="H378" s="257">
        <v>2520</v>
      </c>
      <c r="I378" s="257">
        <v>3390</v>
      </c>
      <c r="J378" s="258">
        <v>160</v>
      </c>
    </row>
    <row r="379" spans="1:10" x14ac:dyDescent="0.2">
      <c r="A379" s="337" t="s">
        <v>1618</v>
      </c>
      <c r="B379" s="334" t="s">
        <v>2028</v>
      </c>
      <c r="C379" s="282">
        <v>75.107419710000002</v>
      </c>
      <c r="D379" s="257">
        <v>0</v>
      </c>
      <c r="E379" s="257">
        <v>0</v>
      </c>
      <c r="F379" s="257" t="s">
        <v>1676</v>
      </c>
      <c r="G379" s="257">
        <v>40</v>
      </c>
      <c r="H379" s="257">
        <v>340</v>
      </c>
      <c r="I379" s="257">
        <v>495</v>
      </c>
      <c r="J379" s="258">
        <v>25</v>
      </c>
    </row>
    <row r="380" spans="1:10" x14ac:dyDescent="0.2">
      <c r="A380" s="337" t="s">
        <v>1383</v>
      </c>
      <c r="B380" s="334" t="s">
        <v>2029</v>
      </c>
      <c r="C380" s="282">
        <v>73.747487989999996</v>
      </c>
      <c r="D380" s="257">
        <v>0</v>
      </c>
      <c r="E380" s="257" t="s">
        <v>1676</v>
      </c>
      <c r="F380" s="257">
        <v>15</v>
      </c>
      <c r="G380" s="257">
        <v>170</v>
      </c>
      <c r="H380" s="257">
        <v>925</v>
      </c>
      <c r="I380" s="257">
        <v>1130</v>
      </c>
      <c r="J380" s="258">
        <v>50</v>
      </c>
    </row>
    <row r="381" spans="1:10" x14ac:dyDescent="0.2">
      <c r="A381" s="337" t="s">
        <v>1615</v>
      </c>
      <c r="B381" s="334" t="s">
        <v>2030</v>
      </c>
      <c r="C381" s="282">
        <v>72.751182029999995</v>
      </c>
      <c r="D381" s="257">
        <v>0</v>
      </c>
      <c r="E381" s="257" t="s">
        <v>1676</v>
      </c>
      <c r="F381" s="257">
        <v>15</v>
      </c>
      <c r="G381" s="257">
        <v>175</v>
      </c>
      <c r="H381" s="257">
        <v>690</v>
      </c>
      <c r="I381" s="257">
        <v>760</v>
      </c>
      <c r="J381" s="258">
        <v>50</v>
      </c>
    </row>
    <row r="382" spans="1:10" s="157" customFormat="1" x14ac:dyDescent="0.2">
      <c r="A382" s="337" t="s">
        <v>1617</v>
      </c>
      <c r="B382" s="334" t="s">
        <v>2031</v>
      </c>
      <c r="C382" s="282">
        <v>75.89662921</v>
      </c>
      <c r="D382" s="257">
        <v>0</v>
      </c>
      <c r="E382" s="257">
        <v>0</v>
      </c>
      <c r="F382" s="257">
        <v>0</v>
      </c>
      <c r="G382" s="257">
        <v>20</v>
      </c>
      <c r="H382" s="257">
        <v>150</v>
      </c>
      <c r="I382" s="257">
        <v>255</v>
      </c>
      <c r="J382" s="258">
        <v>20</v>
      </c>
    </row>
    <row r="383" spans="1:10" x14ac:dyDescent="0.2">
      <c r="A383" s="337" t="s">
        <v>1614</v>
      </c>
      <c r="B383" s="334" t="s">
        <v>2032</v>
      </c>
      <c r="C383" s="282">
        <v>74.413366339999996</v>
      </c>
      <c r="D383" s="257">
        <v>0</v>
      </c>
      <c r="E383" s="257">
        <v>0</v>
      </c>
      <c r="F383" s="257" t="s">
        <v>1676</v>
      </c>
      <c r="G383" s="257">
        <v>80</v>
      </c>
      <c r="H383" s="257">
        <v>675</v>
      </c>
      <c r="I383" s="257">
        <v>825</v>
      </c>
      <c r="J383" s="258">
        <v>25</v>
      </c>
    </row>
    <row r="384" spans="1:10" x14ac:dyDescent="0.2">
      <c r="A384" s="337" t="s">
        <v>1620</v>
      </c>
      <c r="B384" s="334" t="s">
        <v>2033</v>
      </c>
      <c r="C384" s="282">
        <v>74.002336450000001</v>
      </c>
      <c r="D384" s="257">
        <v>0</v>
      </c>
      <c r="E384" s="257">
        <v>0</v>
      </c>
      <c r="F384" s="257" t="s">
        <v>1676</v>
      </c>
      <c r="G384" s="257">
        <v>30</v>
      </c>
      <c r="H384" s="257">
        <v>185</v>
      </c>
      <c r="I384" s="257">
        <v>200</v>
      </c>
      <c r="J384" s="258">
        <v>10</v>
      </c>
    </row>
    <row r="385" spans="1:10" x14ac:dyDescent="0.2">
      <c r="A385" s="337" t="s">
        <v>1380</v>
      </c>
      <c r="B385" s="334" t="s">
        <v>2034</v>
      </c>
      <c r="C385" s="282">
        <v>53.334630349999998</v>
      </c>
      <c r="D385" s="257">
        <v>0</v>
      </c>
      <c r="E385" s="257">
        <v>30</v>
      </c>
      <c r="F385" s="257">
        <v>55</v>
      </c>
      <c r="G385" s="257">
        <v>65</v>
      </c>
      <c r="H385" s="257">
        <v>75</v>
      </c>
      <c r="I385" s="257">
        <v>30</v>
      </c>
      <c r="J385" s="258">
        <v>0</v>
      </c>
    </row>
    <row r="386" spans="1:10" x14ac:dyDescent="0.2">
      <c r="A386" s="337" t="s">
        <v>602</v>
      </c>
      <c r="B386" s="334" t="s">
        <v>2035</v>
      </c>
      <c r="C386" s="282">
        <v>56.097820820000003</v>
      </c>
      <c r="D386" s="257">
        <v>0</v>
      </c>
      <c r="E386" s="257">
        <v>165</v>
      </c>
      <c r="F386" s="257">
        <v>355</v>
      </c>
      <c r="G386" s="257">
        <v>610</v>
      </c>
      <c r="H386" s="257">
        <v>645</v>
      </c>
      <c r="I386" s="257">
        <v>280</v>
      </c>
      <c r="J386" s="258" t="s">
        <v>1676</v>
      </c>
    </row>
    <row r="387" spans="1:10" x14ac:dyDescent="0.2">
      <c r="A387" s="337" t="s">
        <v>291</v>
      </c>
      <c r="B387" s="334" t="s">
        <v>2036</v>
      </c>
      <c r="C387" s="282">
        <v>56.427944859999997</v>
      </c>
      <c r="D387" s="257">
        <v>0</v>
      </c>
      <c r="E387" s="257">
        <v>105</v>
      </c>
      <c r="F387" s="257">
        <v>230</v>
      </c>
      <c r="G387" s="257">
        <v>545</v>
      </c>
      <c r="H387" s="257">
        <v>545</v>
      </c>
      <c r="I387" s="257">
        <v>175</v>
      </c>
      <c r="J387" s="258" t="s">
        <v>1676</v>
      </c>
    </row>
    <row r="388" spans="1:10" x14ac:dyDescent="0.2">
      <c r="A388" s="337" t="s">
        <v>286</v>
      </c>
      <c r="B388" s="334" t="s">
        <v>2037</v>
      </c>
      <c r="C388" s="282">
        <v>63.723753979999998</v>
      </c>
      <c r="D388" s="257">
        <v>0</v>
      </c>
      <c r="E388" s="257">
        <v>60</v>
      </c>
      <c r="F388" s="257">
        <v>160</v>
      </c>
      <c r="G388" s="257">
        <v>440</v>
      </c>
      <c r="H388" s="257">
        <v>735</v>
      </c>
      <c r="I388" s="257">
        <v>470</v>
      </c>
      <c r="J388" s="258">
        <v>25</v>
      </c>
    </row>
    <row r="389" spans="1:10" x14ac:dyDescent="0.2">
      <c r="A389" s="337" t="s">
        <v>294</v>
      </c>
      <c r="B389" s="334" t="s">
        <v>2038</v>
      </c>
      <c r="C389" s="282">
        <v>54.539383559999997</v>
      </c>
      <c r="D389" s="257">
        <v>0</v>
      </c>
      <c r="E389" s="257">
        <v>90</v>
      </c>
      <c r="F389" s="257">
        <v>240</v>
      </c>
      <c r="G389" s="257">
        <v>350</v>
      </c>
      <c r="H389" s="257">
        <v>340</v>
      </c>
      <c r="I389" s="257">
        <v>140</v>
      </c>
      <c r="J389" s="258" t="s">
        <v>1676</v>
      </c>
    </row>
    <row r="390" spans="1:10" x14ac:dyDescent="0.2">
      <c r="A390" s="337" t="s">
        <v>296</v>
      </c>
      <c r="B390" s="334" t="s">
        <v>2039</v>
      </c>
      <c r="C390" s="282">
        <v>57.418635170000002</v>
      </c>
      <c r="D390" s="257">
        <v>0</v>
      </c>
      <c r="E390" s="257">
        <v>60</v>
      </c>
      <c r="F390" s="257">
        <v>105</v>
      </c>
      <c r="G390" s="257">
        <v>205</v>
      </c>
      <c r="H390" s="257">
        <v>300</v>
      </c>
      <c r="I390" s="257">
        <v>95</v>
      </c>
      <c r="J390" s="258">
        <v>0</v>
      </c>
    </row>
    <row r="391" spans="1:10" s="157" customFormat="1" x14ac:dyDescent="0.2">
      <c r="A391" s="337" t="s">
        <v>302</v>
      </c>
      <c r="B391" s="334" t="s">
        <v>2040</v>
      </c>
      <c r="C391" s="282">
        <v>55.681843579999999</v>
      </c>
      <c r="D391" s="257">
        <v>0</v>
      </c>
      <c r="E391" s="257">
        <v>275</v>
      </c>
      <c r="F391" s="257">
        <v>635</v>
      </c>
      <c r="G391" s="257">
        <v>1110</v>
      </c>
      <c r="H391" s="257">
        <v>1095</v>
      </c>
      <c r="I391" s="257">
        <v>440</v>
      </c>
      <c r="J391" s="258">
        <v>20</v>
      </c>
    </row>
    <row r="392" spans="1:10" x14ac:dyDescent="0.2">
      <c r="A392" s="337" t="s">
        <v>312</v>
      </c>
      <c r="B392" s="334" t="s">
        <v>2041</v>
      </c>
      <c r="C392" s="282">
        <v>53.966406249999999</v>
      </c>
      <c r="D392" s="257">
        <v>0</v>
      </c>
      <c r="E392" s="257">
        <v>105</v>
      </c>
      <c r="F392" s="257">
        <v>270</v>
      </c>
      <c r="G392" s="257">
        <v>410</v>
      </c>
      <c r="H392" s="257">
        <v>340</v>
      </c>
      <c r="I392" s="257">
        <v>155</v>
      </c>
      <c r="J392" s="258" t="s">
        <v>1676</v>
      </c>
    </row>
    <row r="393" spans="1:10" x14ac:dyDescent="0.2">
      <c r="A393" s="337" t="s">
        <v>311</v>
      </c>
      <c r="B393" s="334" t="s">
        <v>2042</v>
      </c>
      <c r="C393" s="282">
        <v>51.550177099999999</v>
      </c>
      <c r="D393" s="257">
        <v>0</v>
      </c>
      <c r="E393" s="257">
        <v>165</v>
      </c>
      <c r="F393" s="257">
        <v>415</v>
      </c>
      <c r="G393" s="257">
        <v>575</v>
      </c>
      <c r="H393" s="257">
        <v>400</v>
      </c>
      <c r="I393" s="257">
        <v>140</v>
      </c>
      <c r="J393" s="258" t="s">
        <v>1676</v>
      </c>
    </row>
    <row r="394" spans="1:10" x14ac:dyDescent="0.2">
      <c r="A394" s="337" t="s">
        <v>315</v>
      </c>
      <c r="B394" s="334" t="s">
        <v>2043</v>
      </c>
      <c r="C394" s="282">
        <v>54.33642691</v>
      </c>
      <c r="D394" s="257">
        <v>0</v>
      </c>
      <c r="E394" s="257">
        <v>310</v>
      </c>
      <c r="F394" s="257">
        <v>755</v>
      </c>
      <c r="G394" s="257">
        <v>1295</v>
      </c>
      <c r="H394" s="257">
        <v>1095</v>
      </c>
      <c r="I394" s="257">
        <v>425</v>
      </c>
      <c r="J394" s="258" t="s">
        <v>1676</v>
      </c>
    </row>
    <row r="395" spans="1:10" x14ac:dyDescent="0.2">
      <c r="A395" s="337" t="s">
        <v>314</v>
      </c>
      <c r="B395" s="334" t="s">
        <v>2044</v>
      </c>
      <c r="C395" s="282">
        <v>61.559951060000003</v>
      </c>
      <c r="D395" s="257">
        <v>0</v>
      </c>
      <c r="E395" s="257">
        <v>245</v>
      </c>
      <c r="F395" s="257">
        <v>615</v>
      </c>
      <c r="G395" s="257">
        <v>1185</v>
      </c>
      <c r="H395" s="257">
        <v>1540</v>
      </c>
      <c r="I395" s="257">
        <v>1265</v>
      </c>
      <c r="J395" s="258">
        <v>55</v>
      </c>
    </row>
    <row r="396" spans="1:10" x14ac:dyDescent="0.2">
      <c r="A396" s="337" t="s">
        <v>289</v>
      </c>
      <c r="B396" s="334" t="s">
        <v>2045</v>
      </c>
      <c r="C396" s="282">
        <v>57.583984379999997</v>
      </c>
      <c r="D396" s="257">
        <v>0</v>
      </c>
      <c r="E396" s="257">
        <v>30</v>
      </c>
      <c r="F396" s="257">
        <v>85</v>
      </c>
      <c r="G396" s="257">
        <v>155</v>
      </c>
      <c r="H396" s="257">
        <v>165</v>
      </c>
      <c r="I396" s="257">
        <v>70</v>
      </c>
      <c r="J396" s="258" t="s">
        <v>1676</v>
      </c>
    </row>
    <row r="397" spans="1:10" x14ac:dyDescent="0.2">
      <c r="A397" s="337" t="s">
        <v>295</v>
      </c>
      <c r="B397" s="334" t="s">
        <v>2046</v>
      </c>
      <c r="C397" s="282">
        <v>54.861780099999997</v>
      </c>
      <c r="D397" s="257">
        <v>0</v>
      </c>
      <c r="E397" s="257">
        <v>145</v>
      </c>
      <c r="F397" s="257">
        <v>345</v>
      </c>
      <c r="G397" s="257">
        <v>645</v>
      </c>
      <c r="H397" s="257">
        <v>565</v>
      </c>
      <c r="I397" s="257">
        <v>200</v>
      </c>
      <c r="J397" s="258" t="s">
        <v>1676</v>
      </c>
    </row>
    <row r="398" spans="1:10" x14ac:dyDescent="0.2">
      <c r="A398" s="337" t="s">
        <v>298</v>
      </c>
      <c r="B398" s="334" t="s">
        <v>2047</v>
      </c>
      <c r="C398" s="282">
        <v>56.197048610000003</v>
      </c>
      <c r="D398" s="257">
        <v>0</v>
      </c>
      <c r="E398" s="257">
        <v>90</v>
      </c>
      <c r="F398" s="257">
        <v>185</v>
      </c>
      <c r="G398" s="257">
        <v>335</v>
      </c>
      <c r="H398" s="257">
        <v>410</v>
      </c>
      <c r="I398" s="257">
        <v>130</v>
      </c>
      <c r="J398" s="258" t="s">
        <v>1676</v>
      </c>
    </row>
    <row r="399" spans="1:10" x14ac:dyDescent="0.2">
      <c r="A399" s="337" t="s">
        <v>317</v>
      </c>
      <c r="B399" s="334" t="s">
        <v>2048</v>
      </c>
      <c r="C399" s="282">
        <v>58.769890799999999</v>
      </c>
      <c r="D399" s="257">
        <v>10</v>
      </c>
      <c r="E399" s="257">
        <v>245</v>
      </c>
      <c r="F399" s="257">
        <v>675</v>
      </c>
      <c r="G399" s="257">
        <v>1615</v>
      </c>
      <c r="H399" s="257">
        <v>1730</v>
      </c>
      <c r="I399" s="257">
        <v>840</v>
      </c>
      <c r="J399" s="258">
        <v>15</v>
      </c>
    </row>
    <row r="400" spans="1:10" x14ac:dyDescent="0.2">
      <c r="A400" s="337" t="s">
        <v>305</v>
      </c>
      <c r="B400" s="334" t="s">
        <v>2049</v>
      </c>
      <c r="C400" s="282">
        <v>50.418941140000001</v>
      </c>
      <c r="D400" s="257">
        <v>150</v>
      </c>
      <c r="E400" s="257">
        <v>380</v>
      </c>
      <c r="F400" s="257">
        <v>600</v>
      </c>
      <c r="G400" s="257">
        <v>770</v>
      </c>
      <c r="H400" s="257">
        <v>825</v>
      </c>
      <c r="I400" s="257">
        <v>310</v>
      </c>
      <c r="J400" s="258">
        <v>10</v>
      </c>
    </row>
    <row r="401" spans="1:10" s="157" customFormat="1" x14ac:dyDescent="0.2">
      <c r="A401" s="337" t="s">
        <v>301</v>
      </c>
      <c r="B401" s="334" t="s">
        <v>2050</v>
      </c>
      <c r="C401" s="282">
        <v>60.925431709999998</v>
      </c>
      <c r="D401" s="257">
        <v>0</v>
      </c>
      <c r="E401" s="257">
        <v>40</v>
      </c>
      <c r="F401" s="257">
        <v>115</v>
      </c>
      <c r="G401" s="257">
        <v>365</v>
      </c>
      <c r="H401" s="257">
        <v>555</v>
      </c>
      <c r="I401" s="257">
        <v>195</v>
      </c>
      <c r="J401" s="258" t="s">
        <v>1676</v>
      </c>
    </row>
    <row r="402" spans="1:10" x14ac:dyDescent="0.2">
      <c r="A402" s="337" t="s">
        <v>300</v>
      </c>
      <c r="B402" s="334" t="s">
        <v>2051</v>
      </c>
      <c r="C402" s="282">
        <v>57.472750869999999</v>
      </c>
      <c r="D402" s="257">
        <v>0</v>
      </c>
      <c r="E402" s="257">
        <v>140</v>
      </c>
      <c r="F402" s="257">
        <v>325</v>
      </c>
      <c r="G402" s="257">
        <v>750</v>
      </c>
      <c r="H402" s="257">
        <v>760</v>
      </c>
      <c r="I402" s="257">
        <v>335</v>
      </c>
      <c r="J402" s="258" t="s">
        <v>1676</v>
      </c>
    </row>
    <row r="403" spans="1:10" x14ac:dyDescent="0.2">
      <c r="A403" s="337" t="s">
        <v>307</v>
      </c>
      <c r="B403" s="334" t="s">
        <v>2052</v>
      </c>
      <c r="C403" s="282">
        <v>52.868230279999999</v>
      </c>
      <c r="D403" s="257">
        <v>0</v>
      </c>
      <c r="E403" s="257">
        <v>650</v>
      </c>
      <c r="F403" s="257">
        <v>1645</v>
      </c>
      <c r="G403" s="257">
        <v>2135</v>
      </c>
      <c r="H403" s="257">
        <v>1905</v>
      </c>
      <c r="I403" s="257">
        <v>670</v>
      </c>
      <c r="J403" s="258">
        <v>35</v>
      </c>
    </row>
    <row r="404" spans="1:10" x14ac:dyDescent="0.2">
      <c r="A404" s="337" t="s">
        <v>293</v>
      </c>
      <c r="B404" s="334" t="s">
        <v>2053</v>
      </c>
      <c r="C404" s="282">
        <v>51.844949919999998</v>
      </c>
      <c r="D404" s="257">
        <v>0</v>
      </c>
      <c r="E404" s="257">
        <v>375</v>
      </c>
      <c r="F404" s="257">
        <v>1180</v>
      </c>
      <c r="G404" s="257">
        <v>1740</v>
      </c>
      <c r="H404" s="257">
        <v>1140</v>
      </c>
      <c r="I404" s="257">
        <v>355</v>
      </c>
      <c r="J404" s="258" t="s">
        <v>1676</v>
      </c>
    </row>
    <row r="405" spans="1:10" x14ac:dyDescent="0.2">
      <c r="A405" s="337" t="s">
        <v>304</v>
      </c>
      <c r="B405" s="334" t="s">
        <v>2054</v>
      </c>
      <c r="C405" s="282">
        <v>49.05652826</v>
      </c>
      <c r="D405" s="257">
        <v>0</v>
      </c>
      <c r="E405" s="257">
        <v>310</v>
      </c>
      <c r="F405" s="257">
        <v>515</v>
      </c>
      <c r="G405" s="257">
        <v>590</v>
      </c>
      <c r="H405" s="257">
        <v>455</v>
      </c>
      <c r="I405" s="257">
        <v>130</v>
      </c>
      <c r="J405" s="258" t="s">
        <v>1676</v>
      </c>
    </row>
    <row r="406" spans="1:10" x14ac:dyDescent="0.2">
      <c r="A406" s="337" t="s">
        <v>316</v>
      </c>
      <c r="B406" s="334" t="s">
        <v>2055</v>
      </c>
      <c r="C406" s="282">
        <v>55.316441849999997</v>
      </c>
      <c r="D406" s="257">
        <v>0</v>
      </c>
      <c r="E406" s="257">
        <v>200</v>
      </c>
      <c r="F406" s="257">
        <v>455</v>
      </c>
      <c r="G406" s="257">
        <v>910</v>
      </c>
      <c r="H406" s="257">
        <v>880</v>
      </c>
      <c r="I406" s="257">
        <v>295</v>
      </c>
      <c r="J406" s="258" t="s">
        <v>1676</v>
      </c>
    </row>
    <row r="407" spans="1:10" x14ac:dyDescent="0.2">
      <c r="A407" s="337" t="s">
        <v>750</v>
      </c>
      <c r="B407" s="334" t="s">
        <v>2056</v>
      </c>
      <c r="C407" s="282">
        <v>54.708737859999999</v>
      </c>
      <c r="D407" s="257">
        <v>0</v>
      </c>
      <c r="E407" s="257">
        <v>75</v>
      </c>
      <c r="F407" s="257">
        <v>185</v>
      </c>
      <c r="G407" s="257">
        <v>295</v>
      </c>
      <c r="H407" s="257">
        <v>260</v>
      </c>
      <c r="I407" s="257">
        <v>110</v>
      </c>
      <c r="J407" s="258" t="s">
        <v>1676</v>
      </c>
    </row>
    <row r="408" spans="1:10" x14ac:dyDescent="0.2">
      <c r="A408" s="337" t="s">
        <v>303</v>
      </c>
      <c r="B408" s="334" t="s">
        <v>2057</v>
      </c>
      <c r="C408" s="282">
        <v>56.677260519999997</v>
      </c>
      <c r="D408" s="257">
        <v>0</v>
      </c>
      <c r="E408" s="257">
        <v>165</v>
      </c>
      <c r="F408" s="257">
        <v>395</v>
      </c>
      <c r="G408" s="257">
        <v>640</v>
      </c>
      <c r="H408" s="257">
        <v>680</v>
      </c>
      <c r="I408" s="257">
        <v>335</v>
      </c>
      <c r="J408" s="258">
        <v>15</v>
      </c>
    </row>
    <row r="409" spans="1:10" x14ac:dyDescent="0.2">
      <c r="A409" s="337" t="s">
        <v>1541</v>
      </c>
      <c r="B409" s="334" t="s">
        <v>2058</v>
      </c>
      <c r="C409" s="282">
        <v>61.95975232</v>
      </c>
      <c r="D409" s="257">
        <v>0</v>
      </c>
      <c r="E409" s="257">
        <v>40</v>
      </c>
      <c r="F409" s="257">
        <v>165</v>
      </c>
      <c r="G409" s="257">
        <v>330</v>
      </c>
      <c r="H409" s="257">
        <v>440</v>
      </c>
      <c r="I409" s="257">
        <v>305</v>
      </c>
      <c r="J409" s="258">
        <v>15</v>
      </c>
    </row>
    <row r="410" spans="1:10" x14ac:dyDescent="0.2">
      <c r="A410" s="337" t="s">
        <v>299</v>
      </c>
      <c r="B410" s="334" t="s">
        <v>2059</v>
      </c>
      <c r="C410" s="282">
        <v>57.617300129999997</v>
      </c>
      <c r="D410" s="257">
        <v>0</v>
      </c>
      <c r="E410" s="257">
        <v>125</v>
      </c>
      <c r="F410" s="257">
        <v>355</v>
      </c>
      <c r="G410" s="257">
        <v>720</v>
      </c>
      <c r="H410" s="257">
        <v>760</v>
      </c>
      <c r="I410" s="257">
        <v>330</v>
      </c>
      <c r="J410" s="258" t="s">
        <v>1676</v>
      </c>
    </row>
    <row r="411" spans="1:10" x14ac:dyDescent="0.2">
      <c r="A411" s="337" t="s">
        <v>288</v>
      </c>
      <c r="B411" s="334" t="s">
        <v>2060</v>
      </c>
      <c r="C411" s="282">
        <v>59.728593269999998</v>
      </c>
      <c r="D411" s="257">
        <v>0</v>
      </c>
      <c r="E411" s="257">
        <v>70</v>
      </c>
      <c r="F411" s="257">
        <v>155</v>
      </c>
      <c r="G411" s="257">
        <v>330</v>
      </c>
      <c r="H411" s="257">
        <v>530</v>
      </c>
      <c r="I411" s="257">
        <v>220</v>
      </c>
      <c r="J411" s="258">
        <v>0</v>
      </c>
    </row>
    <row r="412" spans="1:10" x14ac:dyDescent="0.2">
      <c r="A412" s="337" t="s">
        <v>309</v>
      </c>
      <c r="B412" s="334" t="s">
        <v>2061</v>
      </c>
      <c r="C412" s="282">
        <v>56.563235290000001</v>
      </c>
      <c r="D412" s="257">
        <v>0</v>
      </c>
      <c r="E412" s="257">
        <v>145</v>
      </c>
      <c r="F412" s="257">
        <v>340</v>
      </c>
      <c r="G412" s="257">
        <v>605</v>
      </c>
      <c r="H412" s="257">
        <v>660</v>
      </c>
      <c r="I412" s="257">
        <v>275</v>
      </c>
      <c r="J412" s="258">
        <v>10</v>
      </c>
    </row>
    <row r="413" spans="1:10" x14ac:dyDescent="0.2">
      <c r="A413" s="337" t="s">
        <v>285</v>
      </c>
      <c r="B413" s="334" t="s">
        <v>2062</v>
      </c>
      <c r="C413" s="282">
        <v>55.605331939999999</v>
      </c>
      <c r="D413" s="257">
        <v>0</v>
      </c>
      <c r="E413" s="257">
        <v>140</v>
      </c>
      <c r="F413" s="257">
        <v>335</v>
      </c>
      <c r="G413" s="257">
        <v>610</v>
      </c>
      <c r="H413" s="257">
        <v>600</v>
      </c>
      <c r="I413" s="257">
        <v>225</v>
      </c>
      <c r="J413" s="258" t="s">
        <v>1676</v>
      </c>
    </row>
    <row r="414" spans="1:10" x14ac:dyDescent="0.2">
      <c r="A414" s="337" t="s">
        <v>287</v>
      </c>
      <c r="B414" s="334" t="s">
        <v>2063</v>
      </c>
      <c r="C414" s="282">
        <v>57.712662340000001</v>
      </c>
      <c r="D414" s="257">
        <v>0</v>
      </c>
      <c r="E414" s="257">
        <v>75</v>
      </c>
      <c r="F414" s="257">
        <v>190</v>
      </c>
      <c r="G414" s="257">
        <v>345</v>
      </c>
      <c r="H414" s="257">
        <v>445</v>
      </c>
      <c r="I414" s="257">
        <v>175</v>
      </c>
      <c r="J414" s="258" t="s">
        <v>1676</v>
      </c>
    </row>
    <row r="415" spans="1:10" x14ac:dyDescent="0.2">
      <c r="A415" s="337" t="s">
        <v>1386</v>
      </c>
      <c r="B415" s="334" t="s">
        <v>2064</v>
      </c>
      <c r="C415" s="282">
        <v>51.312668459999998</v>
      </c>
      <c r="D415" s="257">
        <v>0</v>
      </c>
      <c r="E415" s="257">
        <v>40</v>
      </c>
      <c r="F415" s="257">
        <v>85</v>
      </c>
      <c r="G415" s="257">
        <v>125</v>
      </c>
      <c r="H415" s="257">
        <v>90</v>
      </c>
      <c r="I415" s="257">
        <v>30</v>
      </c>
      <c r="J415" s="258">
        <v>0</v>
      </c>
    </row>
    <row r="416" spans="1:10" x14ac:dyDescent="0.2">
      <c r="A416" s="337" t="s">
        <v>11</v>
      </c>
      <c r="B416" s="334" t="s">
        <v>2065</v>
      </c>
      <c r="C416" s="282">
        <v>58.54971501</v>
      </c>
      <c r="D416" s="257">
        <v>0</v>
      </c>
      <c r="E416" s="257">
        <v>115</v>
      </c>
      <c r="F416" s="257">
        <v>255</v>
      </c>
      <c r="G416" s="257">
        <v>380</v>
      </c>
      <c r="H416" s="257">
        <v>505</v>
      </c>
      <c r="I416" s="257">
        <v>315</v>
      </c>
      <c r="J416" s="258">
        <v>15</v>
      </c>
    </row>
    <row r="417" spans="1:10" x14ac:dyDescent="0.2">
      <c r="A417" s="337" t="s">
        <v>310</v>
      </c>
      <c r="B417" s="334" t="s">
        <v>2066</v>
      </c>
      <c r="C417" s="282">
        <v>50.834042549999999</v>
      </c>
      <c r="D417" s="257">
        <v>0</v>
      </c>
      <c r="E417" s="257">
        <v>30</v>
      </c>
      <c r="F417" s="257">
        <v>70</v>
      </c>
      <c r="G417" s="257">
        <v>65</v>
      </c>
      <c r="H417" s="257">
        <v>50</v>
      </c>
      <c r="I417" s="257">
        <v>25</v>
      </c>
      <c r="J417" s="258" t="s">
        <v>1676</v>
      </c>
    </row>
    <row r="418" spans="1:10" x14ac:dyDescent="0.2">
      <c r="A418" s="337" t="s">
        <v>290</v>
      </c>
      <c r="B418" s="334" t="s">
        <v>2067</v>
      </c>
      <c r="C418" s="282">
        <v>53.05894309</v>
      </c>
      <c r="D418" s="257">
        <v>0</v>
      </c>
      <c r="E418" s="257">
        <v>45</v>
      </c>
      <c r="F418" s="257">
        <v>110</v>
      </c>
      <c r="G418" s="257">
        <v>155</v>
      </c>
      <c r="H418" s="257">
        <v>140</v>
      </c>
      <c r="I418" s="257">
        <v>40</v>
      </c>
      <c r="J418" s="258" t="s">
        <v>1676</v>
      </c>
    </row>
    <row r="419" spans="1:10" x14ac:dyDescent="0.2">
      <c r="A419" s="337" t="s">
        <v>306</v>
      </c>
      <c r="B419" s="334" t="s">
        <v>2068</v>
      </c>
      <c r="C419" s="282">
        <v>55.61644476</v>
      </c>
      <c r="D419" s="257">
        <v>0</v>
      </c>
      <c r="E419" s="257">
        <v>250</v>
      </c>
      <c r="F419" s="257">
        <v>770</v>
      </c>
      <c r="G419" s="257">
        <v>1430</v>
      </c>
      <c r="H419" s="257">
        <v>1405</v>
      </c>
      <c r="I419" s="257">
        <v>420</v>
      </c>
      <c r="J419" s="258" t="s">
        <v>1676</v>
      </c>
    </row>
    <row r="420" spans="1:10" x14ac:dyDescent="0.2">
      <c r="A420" s="337" t="s">
        <v>292</v>
      </c>
      <c r="B420" s="334" t="s">
        <v>2069</v>
      </c>
      <c r="C420" s="282">
        <v>61.916889060000003</v>
      </c>
      <c r="D420" s="257">
        <v>0</v>
      </c>
      <c r="E420" s="257">
        <v>95</v>
      </c>
      <c r="F420" s="257">
        <v>455</v>
      </c>
      <c r="G420" s="257">
        <v>1690</v>
      </c>
      <c r="H420" s="257">
        <v>1970</v>
      </c>
      <c r="I420" s="257">
        <v>1015</v>
      </c>
      <c r="J420" s="258">
        <v>25</v>
      </c>
    </row>
    <row r="421" spans="1:10" x14ac:dyDescent="0.2">
      <c r="A421" s="337" t="s">
        <v>308</v>
      </c>
      <c r="B421" s="334" t="s">
        <v>2159</v>
      </c>
      <c r="C421" s="282" t="s">
        <v>1676</v>
      </c>
      <c r="D421" s="257">
        <v>0</v>
      </c>
      <c r="E421" s="257" t="s">
        <v>1676</v>
      </c>
      <c r="F421" s="257">
        <v>0</v>
      </c>
      <c r="G421" s="257">
        <v>0</v>
      </c>
      <c r="H421" s="257" t="s">
        <v>1676</v>
      </c>
      <c r="I421" s="257">
        <v>0</v>
      </c>
      <c r="J421" s="258">
        <v>0</v>
      </c>
    </row>
    <row r="422" spans="1:10" x14ac:dyDescent="0.2">
      <c r="A422" s="337" t="s">
        <v>347</v>
      </c>
      <c r="B422" s="334" t="s">
        <v>2070</v>
      </c>
      <c r="C422" s="282">
        <v>59.823361820000002</v>
      </c>
      <c r="D422" s="257" t="s">
        <v>1676</v>
      </c>
      <c r="E422" s="257">
        <v>425</v>
      </c>
      <c r="F422" s="257">
        <v>840</v>
      </c>
      <c r="G422" s="257">
        <v>1350</v>
      </c>
      <c r="H422" s="257">
        <v>2045</v>
      </c>
      <c r="I422" s="257">
        <v>1255</v>
      </c>
      <c r="J422" s="258">
        <v>50</v>
      </c>
    </row>
    <row r="423" spans="1:10" x14ac:dyDescent="0.2">
      <c r="A423" s="337" t="s">
        <v>427</v>
      </c>
      <c r="B423" s="334" t="s">
        <v>2071</v>
      </c>
      <c r="C423" s="282">
        <v>49.740523410000002</v>
      </c>
      <c r="D423" s="257">
        <v>22345</v>
      </c>
      <c r="E423" s="257">
        <v>19110</v>
      </c>
      <c r="F423" s="257">
        <v>28895</v>
      </c>
      <c r="G423" s="257">
        <v>32985</v>
      </c>
      <c r="H423" s="257">
        <v>34155</v>
      </c>
      <c r="I423" s="257">
        <v>30565</v>
      </c>
      <c r="J423" s="258">
        <v>5575</v>
      </c>
    </row>
    <row r="424" spans="1:10" s="157" customFormat="1" x14ac:dyDescent="0.2">
      <c r="A424" s="337" t="s">
        <v>379</v>
      </c>
      <c r="B424" s="334" t="s">
        <v>2072</v>
      </c>
      <c r="C424" s="282">
        <v>55.901049929999999</v>
      </c>
      <c r="D424" s="257">
        <v>10230</v>
      </c>
      <c r="E424" s="257">
        <v>18840</v>
      </c>
      <c r="F424" s="257">
        <v>22790</v>
      </c>
      <c r="G424" s="257">
        <v>30495</v>
      </c>
      <c r="H424" s="257">
        <v>37560</v>
      </c>
      <c r="I424" s="257">
        <v>40710</v>
      </c>
      <c r="J424" s="258">
        <v>5900</v>
      </c>
    </row>
    <row r="425" spans="1:10" x14ac:dyDescent="0.2">
      <c r="A425" s="337" t="s">
        <v>589</v>
      </c>
      <c r="B425" s="334" t="s">
        <v>2073</v>
      </c>
      <c r="C425" s="282">
        <v>60.06537737</v>
      </c>
      <c r="D425" s="257">
        <v>0</v>
      </c>
      <c r="E425" s="257">
        <v>260</v>
      </c>
      <c r="F425" s="257">
        <v>725</v>
      </c>
      <c r="G425" s="257">
        <v>1735</v>
      </c>
      <c r="H425" s="257">
        <v>1925</v>
      </c>
      <c r="I425" s="257">
        <v>1145</v>
      </c>
      <c r="J425" s="258">
        <v>50</v>
      </c>
    </row>
    <row r="426" spans="1:10" x14ac:dyDescent="0.2">
      <c r="A426" s="337" t="s">
        <v>1540</v>
      </c>
      <c r="B426" s="334" t="s">
        <v>2074</v>
      </c>
      <c r="C426" s="282">
        <v>81.77408638</v>
      </c>
      <c r="D426" s="257">
        <v>0</v>
      </c>
      <c r="E426" s="257" t="s">
        <v>1676</v>
      </c>
      <c r="F426" s="257" t="s">
        <v>1676</v>
      </c>
      <c r="G426" s="257" t="s">
        <v>1676</v>
      </c>
      <c r="H426" s="257">
        <v>45</v>
      </c>
      <c r="I426" s="257">
        <v>185</v>
      </c>
      <c r="J426" s="258">
        <v>60</v>
      </c>
    </row>
    <row r="427" spans="1:10" x14ac:dyDescent="0.2">
      <c r="A427" s="337" t="s">
        <v>559</v>
      </c>
      <c r="B427" s="334" t="s">
        <v>2075</v>
      </c>
      <c r="C427" s="282">
        <v>60.03430127</v>
      </c>
      <c r="D427" s="257">
        <v>0</v>
      </c>
      <c r="E427" s="257">
        <v>705</v>
      </c>
      <c r="F427" s="257">
        <v>1720</v>
      </c>
      <c r="G427" s="257">
        <v>2535</v>
      </c>
      <c r="H427" s="257">
        <v>3265</v>
      </c>
      <c r="I427" s="257">
        <v>2665</v>
      </c>
      <c r="J427" s="258">
        <v>130</v>
      </c>
    </row>
    <row r="428" spans="1:10" x14ac:dyDescent="0.2">
      <c r="A428" s="337" t="s">
        <v>227</v>
      </c>
      <c r="B428" s="334" t="s">
        <v>2076</v>
      </c>
      <c r="C428" s="282">
        <v>54.424491949999997</v>
      </c>
      <c r="D428" s="257">
        <v>12420</v>
      </c>
      <c r="E428" s="257">
        <v>8720</v>
      </c>
      <c r="F428" s="257">
        <v>12190</v>
      </c>
      <c r="G428" s="257">
        <v>14505</v>
      </c>
      <c r="H428" s="257">
        <v>21845</v>
      </c>
      <c r="I428" s="257">
        <v>25070</v>
      </c>
      <c r="J428" s="258">
        <v>4670</v>
      </c>
    </row>
    <row r="429" spans="1:10" x14ac:dyDescent="0.2">
      <c r="A429" s="337" t="s">
        <v>254</v>
      </c>
      <c r="B429" s="334" t="s">
        <v>2077</v>
      </c>
      <c r="C429" s="282">
        <v>38.744766800000001</v>
      </c>
      <c r="D429" s="257" t="s">
        <v>1676</v>
      </c>
      <c r="E429" s="257">
        <v>1165</v>
      </c>
      <c r="F429" s="257">
        <v>635</v>
      </c>
      <c r="G429" s="257">
        <v>485</v>
      </c>
      <c r="H429" s="257">
        <v>275</v>
      </c>
      <c r="I429" s="257">
        <v>150</v>
      </c>
      <c r="J429" s="258">
        <v>10</v>
      </c>
    </row>
    <row r="430" spans="1:10" x14ac:dyDescent="0.2">
      <c r="A430" s="337" t="s">
        <v>205</v>
      </c>
      <c r="B430" s="334" t="s">
        <v>2078</v>
      </c>
      <c r="C430" s="282">
        <v>57.455143370000002</v>
      </c>
      <c r="D430" s="257">
        <v>15990</v>
      </c>
      <c r="E430" s="257">
        <v>11230</v>
      </c>
      <c r="F430" s="257">
        <v>18025</v>
      </c>
      <c r="G430" s="257">
        <v>23770</v>
      </c>
      <c r="H430" s="257">
        <v>33780</v>
      </c>
      <c r="I430" s="257">
        <v>42450</v>
      </c>
      <c r="J430" s="258">
        <v>10550</v>
      </c>
    </row>
    <row r="431" spans="1:10" x14ac:dyDescent="0.2">
      <c r="A431" s="337" t="s">
        <v>565</v>
      </c>
      <c r="B431" s="334" t="s">
        <v>2079</v>
      </c>
      <c r="C431" s="282">
        <v>83.442416050000006</v>
      </c>
      <c r="D431" s="257">
        <v>10</v>
      </c>
      <c r="E431" s="257" t="s">
        <v>1676</v>
      </c>
      <c r="F431" s="257">
        <v>10</v>
      </c>
      <c r="G431" s="257">
        <v>75</v>
      </c>
      <c r="H431" s="257">
        <v>580</v>
      </c>
      <c r="I431" s="257">
        <v>2535</v>
      </c>
      <c r="J431" s="258">
        <v>1220</v>
      </c>
    </row>
    <row r="432" spans="1:10" x14ac:dyDescent="0.2">
      <c r="A432" s="337" t="s">
        <v>1331</v>
      </c>
      <c r="B432" s="334" t="s">
        <v>2080</v>
      </c>
      <c r="C432" s="282">
        <v>61.532324189999997</v>
      </c>
      <c r="D432" s="257">
        <v>0</v>
      </c>
      <c r="E432" s="257">
        <v>155</v>
      </c>
      <c r="F432" s="257">
        <v>325</v>
      </c>
      <c r="G432" s="257">
        <v>840</v>
      </c>
      <c r="H432" s="257">
        <v>1085</v>
      </c>
      <c r="I432" s="257">
        <v>740</v>
      </c>
      <c r="J432" s="258">
        <v>25</v>
      </c>
    </row>
    <row r="433" spans="1:10" x14ac:dyDescent="0.2">
      <c r="A433" s="337" t="s">
        <v>236</v>
      </c>
      <c r="B433" s="334" t="s">
        <v>2081</v>
      </c>
      <c r="C433" s="282">
        <v>44.593495930000003</v>
      </c>
      <c r="D433" s="257" t="s">
        <v>1676</v>
      </c>
      <c r="E433" s="257">
        <v>850</v>
      </c>
      <c r="F433" s="257">
        <v>915</v>
      </c>
      <c r="G433" s="257">
        <v>825</v>
      </c>
      <c r="H433" s="257">
        <v>460</v>
      </c>
      <c r="I433" s="257">
        <v>250</v>
      </c>
      <c r="J433" s="258">
        <v>20</v>
      </c>
    </row>
    <row r="434" spans="1:10" x14ac:dyDescent="0.2">
      <c r="A434" s="337" t="s">
        <v>1548</v>
      </c>
      <c r="B434" s="334" t="s">
        <v>2082</v>
      </c>
      <c r="C434" s="282">
        <v>59.794019929999997</v>
      </c>
      <c r="D434" s="257">
        <v>0</v>
      </c>
      <c r="E434" s="257" t="s">
        <v>1676</v>
      </c>
      <c r="F434" s="257">
        <v>55</v>
      </c>
      <c r="G434" s="257">
        <v>85</v>
      </c>
      <c r="H434" s="257">
        <v>95</v>
      </c>
      <c r="I434" s="257">
        <v>55</v>
      </c>
      <c r="J434" s="258" t="s">
        <v>1676</v>
      </c>
    </row>
    <row r="435" spans="1:10" x14ac:dyDescent="0.2">
      <c r="A435" s="337" t="s">
        <v>452</v>
      </c>
      <c r="B435" s="334" t="s">
        <v>2083</v>
      </c>
      <c r="C435" s="282">
        <v>52.76511781</v>
      </c>
      <c r="D435" s="257">
        <v>8140</v>
      </c>
      <c r="E435" s="257">
        <v>6530</v>
      </c>
      <c r="F435" s="257">
        <v>8660</v>
      </c>
      <c r="G435" s="257">
        <v>11595</v>
      </c>
      <c r="H435" s="257">
        <v>14650</v>
      </c>
      <c r="I435" s="257">
        <v>14880</v>
      </c>
      <c r="J435" s="258">
        <v>2490</v>
      </c>
    </row>
    <row r="436" spans="1:10" x14ac:dyDescent="0.2">
      <c r="A436" s="337" t="s">
        <v>375</v>
      </c>
      <c r="B436" s="334" t="s">
        <v>2084</v>
      </c>
      <c r="C436" s="282">
        <v>57.54827032</v>
      </c>
      <c r="D436" s="257">
        <v>9270</v>
      </c>
      <c r="E436" s="257">
        <v>11595</v>
      </c>
      <c r="F436" s="257">
        <v>13025</v>
      </c>
      <c r="G436" s="257">
        <v>21375</v>
      </c>
      <c r="H436" s="257">
        <v>31520</v>
      </c>
      <c r="I436" s="257">
        <v>31545</v>
      </c>
      <c r="J436" s="258">
        <v>5650</v>
      </c>
    </row>
    <row r="437" spans="1:10" x14ac:dyDescent="0.2">
      <c r="A437" s="337" t="s">
        <v>1332</v>
      </c>
      <c r="B437" s="334" t="s">
        <v>2085</v>
      </c>
      <c r="C437" s="282">
        <v>81.813229570000004</v>
      </c>
      <c r="D437" s="257">
        <v>0</v>
      </c>
      <c r="E437" s="257" t="s">
        <v>1676</v>
      </c>
      <c r="F437" s="257" t="s">
        <v>1676</v>
      </c>
      <c r="G437" s="257" t="s">
        <v>1676</v>
      </c>
      <c r="H437" s="257">
        <v>40</v>
      </c>
      <c r="I437" s="257">
        <v>145</v>
      </c>
      <c r="J437" s="258">
        <v>60</v>
      </c>
    </row>
    <row r="438" spans="1:10" x14ac:dyDescent="0.2">
      <c r="A438" s="337" t="s">
        <v>1545</v>
      </c>
      <c r="B438" s="334" t="s">
        <v>2086</v>
      </c>
      <c r="C438" s="282">
        <v>53.459036439999998</v>
      </c>
      <c r="D438" s="257">
        <v>0</v>
      </c>
      <c r="E438" s="257">
        <v>920</v>
      </c>
      <c r="F438" s="257">
        <v>1630</v>
      </c>
      <c r="G438" s="257">
        <v>2435</v>
      </c>
      <c r="H438" s="257">
        <v>2205</v>
      </c>
      <c r="I438" s="257">
        <v>955</v>
      </c>
      <c r="J438" s="258">
        <v>30</v>
      </c>
    </row>
    <row r="439" spans="1:10" x14ac:dyDescent="0.2">
      <c r="A439" s="337" t="s">
        <v>359</v>
      </c>
      <c r="B439" s="334" t="s">
        <v>2087</v>
      </c>
      <c r="C439" s="282">
        <v>60.381578949999998</v>
      </c>
      <c r="D439" s="257">
        <v>0</v>
      </c>
      <c r="E439" s="257">
        <v>0</v>
      </c>
      <c r="F439" s="257" t="s">
        <v>1676</v>
      </c>
      <c r="G439" s="257">
        <v>35</v>
      </c>
      <c r="H439" s="257">
        <v>20</v>
      </c>
      <c r="I439" s="257">
        <v>10</v>
      </c>
      <c r="J439" s="258" t="s">
        <v>1676</v>
      </c>
    </row>
    <row r="440" spans="1:10" x14ac:dyDescent="0.2">
      <c r="A440" s="337" t="s">
        <v>237</v>
      </c>
      <c r="B440" s="334" t="s">
        <v>2088</v>
      </c>
      <c r="C440" s="282">
        <v>37.802650960000001</v>
      </c>
      <c r="D440" s="257">
        <v>110</v>
      </c>
      <c r="E440" s="257">
        <v>180</v>
      </c>
      <c r="F440" s="257">
        <v>140</v>
      </c>
      <c r="G440" s="257">
        <v>130</v>
      </c>
      <c r="H440" s="257">
        <v>65</v>
      </c>
      <c r="I440" s="257">
        <v>50</v>
      </c>
      <c r="J440" s="258" t="s">
        <v>1676</v>
      </c>
    </row>
    <row r="441" spans="1:10" x14ac:dyDescent="0.2">
      <c r="A441" s="337" t="s">
        <v>783</v>
      </c>
      <c r="B441" s="334" t="s">
        <v>2089</v>
      </c>
      <c r="C441" s="282">
        <v>68.502771179999996</v>
      </c>
      <c r="D441" s="257">
        <v>0</v>
      </c>
      <c r="E441" s="257">
        <v>60</v>
      </c>
      <c r="F441" s="257">
        <v>100</v>
      </c>
      <c r="G441" s="257">
        <v>150</v>
      </c>
      <c r="H441" s="257">
        <v>340</v>
      </c>
      <c r="I441" s="257">
        <v>575</v>
      </c>
      <c r="J441" s="258">
        <v>40</v>
      </c>
    </row>
    <row r="442" spans="1:10" x14ac:dyDescent="0.2">
      <c r="A442" s="337" t="s">
        <v>334</v>
      </c>
      <c r="B442" s="334" t="s">
        <v>2090</v>
      </c>
      <c r="C442" s="282">
        <v>58.051134019999999</v>
      </c>
      <c r="D442" s="257">
        <v>0</v>
      </c>
      <c r="E442" s="257">
        <v>180</v>
      </c>
      <c r="F442" s="257">
        <v>395</v>
      </c>
      <c r="G442" s="257">
        <v>650</v>
      </c>
      <c r="H442" s="257">
        <v>695</v>
      </c>
      <c r="I442" s="257">
        <v>490</v>
      </c>
      <c r="J442" s="258">
        <v>15</v>
      </c>
    </row>
    <row r="443" spans="1:10" x14ac:dyDescent="0.2">
      <c r="A443" s="337" t="s">
        <v>1627</v>
      </c>
      <c r="B443" s="334" t="s">
        <v>2091</v>
      </c>
      <c r="C443" s="282">
        <v>0</v>
      </c>
      <c r="D443" s="257">
        <v>0</v>
      </c>
      <c r="E443" s="257">
        <v>0</v>
      </c>
      <c r="F443" s="257">
        <v>0</v>
      </c>
      <c r="G443" s="257">
        <v>0</v>
      </c>
      <c r="H443" s="257">
        <v>0</v>
      </c>
      <c r="I443" s="257">
        <v>0</v>
      </c>
      <c r="J443" s="258">
        <v>0</v>
      </c>
    </row>
    <row r="444" spans="1:10" x14ac:dyDescent="0.2">
      <c r="A444" s="337" t="s">
        <v>383</v>
      </c>
      <c r="B444" s="334" t="s">
        <v>2092</v>
      </c>
      <c r="C444" s="282">
        <v>56.683770029999998</v>
      </c>
      <c r="D444" s="257">
        <v>1240</v>
      </c>
      <c r="E444" s="257">
        <v>1295</v>
      </c>
      <c r="F444" s="257">
        <v>2215</v>
      </c>
      <c r="G444" s="257">
        <v>6165</v>
      </c>
      <c r="H444" s="257">
        <v>9785</v>
      </c>
      <c r="I444" s="257">
        <v>2995</v>
      </c>
      <c r="J444" s="258">
        <v>80</v>
      </c>
    </row>
    <row r="445" spans="1:10" x14ac:dyDescent="0.2">
      <c r="A445" s="337" t="s">
        <v>403</v>
      </c>
      <c r="B445" s="334" t="s">
        <v>2093</v>
      </c>
      <c r="C445" s="282">
        <v>59.315005480000004</v>
      </c>
      <c r="D445" s="257">
        <v>0</v>
      </c>
      <c r="E445" s="257">
        <v>675</v>
      </c>
      <c r="F445" s="257">
        <v>1095</v>
      </c>
      <c r="G445" s="257">
        <v>2290</v>
      </c>
      <c r="H445" s="257">
        <v>3455</v>
      </c>
      <c r="I445" s="257">
        <v>1585</v>
      </c>
      <c r="J445" s="258">
        <v>30</v>
      </c>
    </row>
    <row r="446" spans="1:10" x14ac:dyDescent="0.2">
      <c r="A446" s="337" t="s">
        <v>745</v>
      </c>
      <c r="B446" s="334" t="s">
        <v>2094</v>
      </c>
      <c r="C446" s="282">
        <v>73.221078430000006</v>
      </c>
      <c r="D446" s="257">
        <v>0</v>
      </c>
      <c r="E446" s="257" t="s">
        <v>1676</v>
      </c>
      <c r="F446" s="257">
        <v>35</v>
      </c>
      <c r="G446" s="257">
        <v>165</v>
      </c>
      <c r="H446" s="257">
        <v>805</v>
      </c>
      <c r="I446" s="257">
        <v>970</v>
      </c>
      <c r="J446" s="258">
        <v>60</v>
      </c>
    </row>
    <row r="447" spans="1:10" x14ac:dyDescent="0.2">
      <c r="A447" s="337" t="s">
        <v>454</v>
      </c>
      <c r="B447" s="334" t="s">
        <v>2095</v>
      </c>
      <c r="C447" s="282">
        <v>55.283120490000002</v>
      </c>
      <c r="D447" s="257">
        <v>8365</v>
      </c>
      <c r="E447" s="257">
        <v>15835</v>
      </c>
      <c r="F447" s="257">
        <v>16255</v>
      </c>
      <c r="G447" s="257">
        <v>18035</v>
      </c>
      <c r="H447" s="257">
        <v>26185</v>
      </c>
      <c r="I447" s="257">
        <v>30030</v>
      </c>
      <c r="J447" s="258">
        <v>5180</v>
      </c>
    </row>
    <row r="448" spans="1:10" x14ac:dyDescent="0.2">
      <c r="A448" s="337" t="s">
        <v>372</v>
      </c>
      <c r="B448" s="334" t="s">
        <v>2096</v>
      </c>
      <c r="C448" s="282">
        <v>49.993245649999999</v>
      </c>
      <c r="D448" s="257">
        <v>9720</v>
      </c>
      <c r="E448" s="257">
        <v>7440</v>
      </c>
      <c r="F448" s="257">
        <v>11710</v>
      </c>
      <c r="G448" s="257">
        <v>11280</v>
      </c>
      <c r="H448" s="257">
        <v>13700</v>
      </c>
      <c r="I448" s="257">
        <v>14005</v>
      </c>
      <c r="J448" s="258">
        <v>2485</v>
      </c>
    </row>
    <row r="449" spans="1:10" x14ac:dyDescent="0.2">
      <c r="A449" s="337" t="s">
        <v>50</v>
      </c>
      <c r="B449" s="334" t="s">
        <v>2097</v>
      </c>
      <c r="C449" s="282">
        <v>65.591626210000001</v>
      </c>
      <c r="D449" s="257">
        <v>0</v>
      </c>
      <c r="E449" s="257">
        <v>60</v>
      </c>
      <c r="F449" s="257">
        <v>190</v>
      </c>
      <c r="G449" s="257">
        <v>695</v>
      </c>
      <c r="H449" s="257">
        <v>1435</v>
      </c>
      <c r="I449" s="257">
        <v>890</v>
      </c>
      <c r="J449" s="258">
        <v>25</v>
      </c>
    </row>
    <row r="450" spans="1:10" x14ac:dyDescent="0.2">
      <c r="A450" s="337" t="s">
        <v>1547</v>
      </c>
      <c r="B450" s="334" t="s">
        <v>2098</v>
      </c>
      <c r="C450" s="282">
        <v>58.61755952</v>
      </c>
      <c r="D450" s="257">
        <v>0</v>
      </c>
      <c r="E450" s="257">
        <v>40</v>
      </c>
      <c r="F450" s="257">
        <v>100</v>
      </c>
      <c r="G450" s="257">
        <v>185</v>
      </c>
      <c r="H450" s="257">
        <v>245</v>
      </c>
      <c r="I450" s="257">
        <v>100</v>
      </c>
      <c r="J450" s="258" t="s">
        <v>1676</v>
      </c>
    </row>
    <row r="451" spans="1:10" x14ac:dyDescent="0.2">
      <c r="A451" s="337" t="s">
        <v>1587</v>
      </c>
      <c r="B451" s="334" t="s">
        <v>2099</v>
      </c>
      <c r="C451" s="282">
        <v>52.757425740000002</v>
      </c>
      <c r="D451" s="257">
        <v>0</v>
      </c>
      <c r="E451" s="257">
        <v>35</v>
      </c>
      <c r="F451" s="257">
        <v>95</v>
      </c>
      <c r="G451" s="257">
        <v>130</v>
      </c>
      <c r="H451" s="257">
        <v>105</v>
      </c>
      <c r="I451" s="257">
        <v>35</v>
      </c>
      <c r="J451" s="258" t="s">
        <v>1676</v>
      </c>
    </row>
    <row r="452" spans="1:10" x14ac:dyDescent="0.2">
      <c r="A452" s="337" t="s">
        <v>199</v>
      </c>
      <c r="B452" s="334" t="s">
        <v>2100</v>
      </c>
      <c r="C452" s="282">
        <v>49.30038502</v>
      </c>
      <c r="D452" s="257">
        <v>43675</v>
      </c>
      <c r="E452" s="257">
        <v>28815</v>
      </c>
      <c r="F452" s="257">
        <v>33960</v>
      </c>
      <c r="G452" s="257">
        <v>46625</v>
      </c>
      <c r="H452" s="257">
        <v>66050</v>
      </c>
      <c r="I452" s="257">
        <v>47720</v>
      </c>
      <c r="J452" s="258">
        <v>6570</v>
      </c>
    </row>
    <row r="453" spans="1:10" x14ac:dyDescent="0.2">
      <c r="A453" s="337" t="s">
        <v>185</v>
      </c>
      <c r="B453" s="334" t="s">
        <v>2101</v>
      </c>
      <c r="C453" s="282">
        <v>52.398129320000002</v>
      </c>
      <c r="D453" s="257">
        <v>7930</v>
      </c>
      <c r="E453" s="257">
        <v>11780</v>
      </c>
      <c r="F453" s="257">
        <v>14860</v>
      </c>
      <c r="G453" s="257">
        <v>13320</v>
      </c>
      <c r="H453" s="257">
        <v>17210</v>
      </c>
      <c r="I453" s="257">
        <v>19035</v>
      </c>
      <c r="J453" s="258">
        <v>3970</v>
      </c>
    </row>
    <row r="454" spans="1:10" s="157" customFormat="1" x14ac:dyDescent="0.2">
      <c r="A454" s="337" t="s">
        <v>1623</v>
      </c>
      <c r="B454" s="334" t="s">
        <v>2102</v>
      </c>
      <c r="C454" s="282">
        <v>0</v>
      </c>
      <c r="D454" s="257">
        <v>0</v>
      </c>
      <c r="E454" s="257">
        <v>0</v>
      </c>
      <c r="F454" s="257">
        <v>0</v>
      </c>
      <c r="G454" s="257">
        <v>0</v>
      </c>
      <c r="H454" s="257">
        <v>0</v>
      </c>
      <c r="I454" s="257">
        <v>0</v>
      </c>
      <c r="J454" s="258">
        <v>0</v>
      </c>
    </row>
    <row r="455" spans="1:10" x14ac:dyDescent="0.2">
      <c r="A455" s="337" t="s">
        <v>391</v>
      </c>
      <c r="B455" s="334" t="s">
        <v>2103</v>
      </c>
      <c r="C455" s="282">
        <v>58.86355451</v>
      </c>
      <c r="D455" s="257">
        <v>7185</v>
      </c>
      <c r="E455" s="257">
        <v>10215</v>
      </c>
      <c r="F455" s="257">
        <v>11345</v>
      </c>
      <c r="G455" s="257">
        <v>15270</v>
      </c>
      <c r="H455" s="257">
        <v>27825</v>
      </c>
      <c r="I455" s="257">
        <v>30215</v>
      </c>
      <c r="J455" s="258">
        <v>5190</v>
      </c>
    </row>
    <row r="456" spans="1:10" x14ac:dyDescent="0.2">
      <c r="A456" s="337" t="s">
        <v>441</v>
      </c>
      <c r="B456" s="334" t="s">
        <v>2104</v>
      </c>
      <c r="C456" s="282">
        <v>56.316034500000001</v>
      </c>
      <c r="D456" s="257">
        <v>690</v>
      </c>
      <c r="E456" s="257">
        <v>1200</v>
      </c>
      <c r="F456" s="257">
        <v>1460</v>
      </c>
      <c r="G456" s="257">
        <v>3300</v>
      </c>
      <c r="H456" s="257">
        <v>4780</v>
      </c>
      <c r="I456" s="257">
        <v>2420</v>
      </c>
      <c r="J456" s="258">
        <v>85</v>
      </c>
    </row>
    <row r="457" spans="1:10" x14ac:dyDescent="0.2">
      <c r="A457" s="337" t="s">
        <v>408</v>
      </c>
      <c r="B457" s="334" t="s">
        <v>2105</v>
      </c>
      <c r="C457" s="282">
        <v>57.828965799999999</v>
      </c>
      <c r="D457" s="257">
        <v>5385</v>
      </c>
      <c r="E457" s="257">
        <v>7515</v>
      </c>
      <c r="F457" s="257">
        <v>9055</v>
      </c>
      <c r="G457" s="257">
        <v>12665</v>
      </c>
      <c r="H457" s="257">
        <v>18970</v>
      </c>
      <c r="I457" s="257">
        <v>21155</v>
      </c>
      <c r="J457" s="258">
        <v>3605</v>
      </c>
    </row>
    <row r="458" spans="1:10" x14ac:dyDescent="0.2">
      <c r="A458" s="337" t="s">
        <v>400</v>
      </c>
      <c r="B458" s="334" t="s">
        <v>2106</v>
      </c>
      <c r="C458" s="282">
        <v>65.646841899999998</v>
      </c>
      <c r="D458" s="257">
        <v>375</v>
      </c>
      <c r="E458" s="257">
        <v>8040</v>
      </c>
      <c r="F458" s="257">
        <v>12080</v>
      </c>
      <c r="G458" s="257">
        <v>22610</v>
      </c>
      <c r="H458" s="257">
        <v>36750</v>
      </c>
      <c r="I458" s="257">
        <v>42745</v>
      </c>
      <c r="J458" s="258">
        <v>8625</v>
      </c>
    </row>
    <row r="459" spans="1:10" x14ac:dyDescent="0.2">
      <c r="A459" s="337" t="s">
        <v>180</v>
      </c>
      <c r="B459" s="334" t="s">
        <v>2107</v>
      </c>
      <c r="C459" s="282">
        <v>54.714387549999998</v>
      </c>
      <c r="D459" s="257">
        <v>2120</v>
      </c>
      <c r="E459" s="257">
        <v>1310</v>
      </c>
      <c r="F459" s="257">
        <v>2625</v>
      </c>
      <c r="G459" s="257">
        <v>6370</v>
      </c>
      <c r="H459" s="257">
        <v>9290</v>
      </c>
      <c r="I459" s="257">
        <v>3445</v>
      </c>
      <c r="J459" s="258">
        <v>85</v>
      </c>
    </row>
    <row r="460" spans="1:10" x14ac:dyDescent="0.2">
      <c r="A460" s="337" t="s">
        <v>192</v>
      </c>
      <c r="B460" s="334" t="s">
        <v>2108</v>
      </c>
      <c r="C460" s="282">
        <v>53.791023029999998</v>
      </c>
      <c r="D460" s="257">
        <v>335</v>
      </c>
      <c r="E460" s="257">
        <v>1960</v>
      </c>
      <c r="F460" s="257">
        <v>1860</v>
      </c>
      <c r="G460" s="257">
        <v>3215</v>
      </c>
      <c r="H460" s="257">
        <v>4215</v>
      </c>
      <c r="I460" s="257">
        <v>2070</v>
      </c>
      <c r="J460" s="258">
        <v>65</v>
      </c>
    </row>
    <row r="461" spans="1:10" x14ac:dyDescent="0.2">
      <c r="A461" s="337" t="s">
        <v>442</v>
      </c>
      <c r="B461" s="334" t="s">
        <v>2109</v>
      </c>
      <c r="C461" s="282">
        <v>54.035763729999999</v>
      </c>
      <c r="D461" s="257">
        <v>14385</v>
      </c>
      <c r="E461" s="257">
        <v>15320</v>
      </c>
      <c r="F461" s="257">
        <v>18315</v>
      </c>
      <c r="G461" s="257">
        <v>25140</v>
      </c>
      <c r="H461" s="257">
        <v>37450</v>
      </c>
      <c r="I461" s="257">
        <v>32640</v>
      </c>
      <c r="J461" s="258">
        <v>4490</v>
      </c>
    </row>
    <row r="462" spans="1:10" x14ac:dyDescent="0.2">
      <c r="A462" s="337" t="s">
        <v>1596</v>
      </c>
      <c r="B462" s="334" t="s">
        <v>2158</v>
      </c>
      <c r="C462" s="282" t="s">
        <v>1676</v>
      </c>
      <c r="D462" s="257" t="s">
        <v>1676</v>
      </c>
      <c r="E462" s="257">
        <v>0</v>
      </c>
      <c r="F462" s="257">
        <v>0</v>
      </c>
      <c r="G462" s="257" t="s">
        <v>1676</v>
      </c>
      <c r="H462" s="257">
        <v>0</v>
      </c>
      <c r="I462" s="257" t="s">
        <v>1676</v>
      </c>
      <c r="J462" s="258">
        <v>0</v>
      </c>
    </row>
    <row r="463" spans="1:10" x14ac:dyDescent="0.2">
      <c r="A463" s="337" t="s">
        <v>405</v>
      </c>
      <c r="B463" s="334" t="s">
        <v>2110</v>
      </c>
      <c r="C463" s="282">
        <v>52.421026529999999</v>
      </c>
      <c r="D463" s="257">
        <v>0</v>
      </c>
      <c r="E463" s="257">
        <v>1145</v>
      </c>
      <c r="F463" s="257">
        <v>2680</v>
      </c>
      <c r="G463" s="257">
        <v>4125</v>
      </c>
      <c r="H463" s="257">
        <v>3100</v>
      </c>
      <c r="I463" s="257">
        <v>1025</v>
      </c>
      <c r="J463" s="258">
        <v>25</v>
      </c>
    </row>
    <row r="464" spans="1:10" x14ac:dyDescent="0.2">
      <c r="A464" s="337" t="s">
        <v>1624</v>
      </c>
      <c r="B464" s="334" t="s">
        <v>2111</v>
      </c>
      <c r="C464" s="282">
        <v>0</v>
      </c>
      <c r="D464" s="257">
        <v>0</v>
      </c>
      <c r="E464" s="257">
        <v>0</v>
      </c>
      <c r="F464" s="257">
        <v>0</v>
      </c>
      <c r="G464" s="257">
        <v>0</v>
      </c>
      <c r="H464" s="257">
        <v>0</v>
      </c>
      <c r="I464" s="257">
        <v>0</v>
      </c>
      <c r="J464" s="258">
        <v>0</v>
      </c>
    </row>
    <row r="465" spans="1:10" x14ac:dyDescent="0.2">
      <c r="A465" s="337" t="s">
        <v>594</v>
      </c>
      <c r="B465" s="334" t="s">
        <v>2112</v>
      </c>
      <c r="C465" s="282">
        <v>50.505983720000003</v>
      </c>
      <c r="D465" s="257">
        <v>0</v>
      </c>
      <c r="E465" s="257">
        <v>380</v>
      </c>
      <c r="F465" s="257">
        <v>545</v>
      </c>
      <c r="G465" s="257">
        <v>435</v>
      </c>
      <c r="H465" s="257">
        <v>415</v>
      </c>
      <c r="I465" s="257">
        <v>295</v>
      </c>
      <c r="J465" s="258">
        <v>15</v>
      </c>
    </row>
    <row r="466" spans="1:10" x14ac:dyDescent="0.2">
      <c r="A466" s="337" t="s">
        <v>349</v>
      </c>
      <c r="B466" s="334" t="s">
        <v>2113</v>
      </c>
      <c r="C466" s="282">
        <v>57.968845639999998</v>
      </c>
      <c r="D466" s="257">
        <v>0</v>
      </c>
      <c r="E466" s="257">
        <v>920</v>
      </c>
      <c r="F466" s="257">
        <v>2235</v>
      </c>
      <c r="G466" s="257">
        <v>3135</v>
      </c>
      <c r="H466" s="257">
        <v>3915</v>
      </c>
      <c r="I466" s="257">
        <v>2445</v>
      </c>
      <c r="J466" s="258">
        <v>90</v>
      </c>
    </row>
    <row r="467" spans="1:10" x14ac:dyDescent="0.2">
      <c r="A467" s="337" t="s">
        <v>1212</v>
      </c>
      <c r="B467" s="334" t="s">
        <v>2114</v>
      </c>
      <c r="C467" s="282">
        <v>81.595041320000007</v>
      </c>
      <c r="D467" s="257">
        <v>0</v>
      </c>
      <c r="E467" s="257">
        <v>0</v>
      </c>
      <c r="F467" s="257" t="s">
        <v>1676</v>
      </c>
      <c r="G467" s="257" t="s">
        <v>1676</v>
      </c>
      <c r="H467" s="257">
        <v>20</v>
      </c>
      <c r="I467" s="257">
        <v>70</v>
      </c>
      <c r="J467" s="258">
        <v>25</v>
      </c>
    </row>
    <row r="468" spans="1:10" x14ac:dyDescent="0.2">
      <c r="A468" s="337" t="s">
        <v>366</v>
      </c>
      <c r="B468" s="334" t="s">
        <v>2115</v>
      </c>
      <c r="C468" s="282">
        <v>60.17991911</v>
      </c>
      <c r="D468" s="257">
        <v>6665</v>
      </c>
      <c r="E468" s="257">
        <v>8830</v>
      </c>
      <c r="F468" s="257">
        <v>10090</v>
      </c>
      <c r="G468" s="257">
        <v>18640</v>
      </c>
      <c r="H468" s="257">
        <v>28255</v>
      </c>
      <c r="I468" s="257">
        <v>30245</v>
      </c>
      <c r="J468" s="258">
        <v>6455</v>
      </c>
    </row>
    <row r="469" spans="1:10" x14ac:dyDescent="0.2">
      <c r="A469" s="337" t="s">
        <v>1213</v>
      </c>
      <c r="B469" s="334" t="s">
        <v>2116</v>
      </c>
      <c r="C469" s="282">
        <v>51.939512960000002</v>
      </c>
      <c r="D469" s="257">
        <v>0</v>
      </c>
      <c r="E469" s="257">
        <v>140</v>
      </c>
      <c r="F469" s="257">
        <v>310</v>
      </c>
      <c r="G469" s="257">
        <v>375</v>
      </c>
      <c r="H469" s="257">
        <v>320</v>
      </c>
      <c r="I469" s="257">
        <v>125</v>
      </c>
      <c r="J469" s="258" t="s">
        <v>1676</v>
      </c>
    </row>
    <row r="470" spans="1:10" x14ac:dyDescent="0.2">
      <c r="A470" s="337" t="s">
        <v>553</v>
      </c>
      <c r="B470" s="334" t="s">
        <v>2117</v>
      </c>
      <c r="C470" s="282">
        <v>52.957713390000002</v>
      </c>
      <c r="D470" s="257">
        <v>0</v>
      </c>
      <c r="E470" s="257">
        <v>235</v>
      </c>
      <c r="F470" s="257">
        <v>555</v>
      </c>
      <c r="G470" s="257">
        <v>855</v>
      </c>
      <c r="H470" s="257">
        <v>645</v>
      </c>
      <c r="I470" s="257">
        <v>255</v>
      </c>
      <c r="J470" s="258">
        <v>10</v>
      </c>
    </row>
    <row r="471" spans="1:10" x14ac:dyDescent="0.2">
      <c r="A471" s="337" t="s">
        <v>222</v>
      </c>
      <c r="B471" s="334" t="s">
        <v>2118</v>
      </c>
      <c r="C471" s="282">
        <v>57.941392950000001</v>
      </c>
      <c r="D471" s="257">
        <v>14125</v>
      </c>
      <c r="E471" s="257">
        <v>14840</v>
      </c>
      <c r="F471" s="257">
        <v>16520</v>
      </c>
      <c r="G471" s="257">
        <v>28795</v>
      </c>
      <c r="H471" s="257">
        <v>48275</v>
      </c>
      <c r="I471" s="257">
        <v>45285</v>
      </c>
      <c r="J471" s="258">
        <v>7320</v>
      </c>
    </row>
    <row r="472" spans="1:10" x14ac:dyDescent="0.2">
      <c r="A472" s="337" t="s">
        <v>194</v>
      </c>
      <c r="B472" s="334" t="s">
        <v>2119</v>
      </c>
      <c r="C472" s="282">
        <v>49.7093597</v>
      </c>
      <c r="D472" s="257">
        <v>10890</v>
      </c>
      <c r="E472" s="257">
        <v>27055</v>
      </c>
      <c r="F472" s="257">
        <v>37490</v>
      </c>
      <c r="G472" s="257">
        <v>44035</v>
      </c>
      <c r="H472" s="257">
        <v>46830</v>
      </c>
      <c r="I472" s="257">
        <v>21700</v>
      </c>
      <c r="J472" s="258">
        <v>2410</v>
      </c>
    </row>
    <row r="473" spans="1:10" x14ac:dyDescent="0.2">
      <c r="A473" s="337" t="s">
        <v>421</v>
      </c>
      <c r="B473" s="334" t="s">
        <v>2120</v>
      </c>
      <c r="C473" s="282">
        <v>52.574889429999999</v>
      </c>
      <c r="D473" s="257">
        <v>24670</v>
      </c>
      <c r="E473" s="257">
        <v>21630</v>
      </c>
      <c r="F473" s="257">
        <v>24605</v>
      </c>
      <c r="G473" s="257">
        <v>34865</v>
      </c>
      <c r="H473" s="257">
        <v>50135</v>
      </c>
      <c r="I473" s="257">
        <v>42590</v>
      </c>
      <c r="J473" s="258">
        <v>6780</v>
      </c>
    </row>
    <row r="474" spans="1:10" x14ac:dyDescent="0.2">
      <c r="A474" s="337" t="s">
        <v>574</v>
      </c>
      <c r="B474" s="334" t="s">
        <v>2121</v>
      </c>
      <c r="C474" s="282">
        <v>56.997635979999998</v>
      </c>
      <c r="D474" s="257">
        <v>25490</v>
      </c>
      <c r="E474" s="257">
        <v>48085</v>
      </c>
      <c r="F474" s="257">
        <v>61665</v>
      </c>
      <c r="G474" s="257">
        <v>85825</v>
      </c>
      <c r="H474" s="257">
        <v>112025</v>
      </c>
      <c r="I474" s="257">
        <v>110590</v>
      </c>
      <c r="J474" s="258">
        <v>21045</v>
      </c>
    </row>
    <row r="475" spans="1:10" x14ac:dyDescent="0.2">
      <c r="A475" s="337" t="s">
        <v>365</v>
      </c>
      <c r="B475" s="334" t="s">
        <v>2122</v>
      </c>
      <c r="C475" s="282">
        <v>47.320825960000001</v>
      </c>
      <c r="D475" s="257">
        <v>28620</v>
      </c>
      <c r="E475" s="257">
        <v>19505</v>
      </c>
      <c r="F475" s="257">
        <v>23845</v>
      </c>
      <c r="G475" s="257">
        <v>23305</v>
      </c>
      <c r="H475" s="257">
        <v>33530</v>
      </c>
      <c r="I475" s="257">
        <v>28825</v>
      </c>
      <c r="J475" s="258">
        <v>4535</v>
      </c>
    </row>
    <row r="476" spans="1:10" x14ac:dyDescent="0.2">
      <c r="A476" s="337" t="s">
        <v>438</v>
      </c>
      <c r="B476" s="334" t="s">
        <v>2123</v>
      </c>
      <c r="C476" s="282">
        <v>53.025095</v>
      </c>
      <c r="D476" s="257">
        <v>19610</v>
      </c>
      <c r="E476" s="257">
        <v>21985</v>
      </c>
      <c r="F476" s="257">
        <v>27315</v>
      </c>
      <c r="G476" s="257">
        <v>37095</v>
      </c>
      <c r="H476" s="257">
        <v>47275</v>
      </c>
      <c r="I476" s="257">
        <v>40220</v>
      </c>
      <c r="J476" s="258">
        <v>6910</v>
      </c>
    </row>
    <row r="477" spans="1:10" x14ac:dyDescent="0.2">
      <c r="A477" s="337" t="s">
        <v>202</v>
      </c>
      <c r="B477" s="334" t="s">
        <v>2124</v>
      </c>
      <c r="C477" s="282">
        <v>57.951770160000002</v>
      </c>
      <c r="D477" s="257">
        <v>23635</v>
      </c>
      <c r="E477" s="257">
        <v>26775</v>
      </c>
      <c r="F477" s="257">
        <v>37770</v>
      </c>
      <c r="G477" s="257">
        <v>60520</v>
      </c>
      <c r="H477" s="257">
        <v>84285</v>
      </c>
      <c r="I477" s="257">
        <v>84605</v>
      </c>
      <c r="J477" s="258">
        <v>15335</v>
      </c>
    </row>
    <row r="478" spans="1:10" s="157" customFormat="1" x14ac:dyDescent="0.2">
      <c r="A478" s="337" t="s">
        <v>223</v>
      </c>
      <c r="B478" s="334" t="s">
        <v>2125</v>
      </c>
      <c r="C478" s="282">
        <v>54.521223429999999</v>
      </c>
      <c r="D478" s="257">
        <v>26470</v>
      </c>
      <c r="E478" s="257">
        <v>38030</v>
      </c>
      <c r="F478" s="257">
        <v>45855</v>
      </c>
      <c r="G478" s="257">
        <v>61075</v>
      </c>
      <c r="H478" s="257">
        <v>80700</v>
      </c>
      <c r="I478" s="257">
        <v>73515</v>
      </c>
      <c r="J478" s="258">
        <v>11885</v>
      </c>
    </row>
    <row r="479" spans="1:10" x14ac:dyDescent="0.2">
      <c r="A479" s="337" t="s">
        <v>209</v>
      </c>
      <c r="B479" s="334" t="s">
        <v>2126</v>
      </c>
      <c r="C479" s="282">
        <v>58.474194670000003</v>
      </c>
      <c r="D479" s="257">
        <v>9480</v>
      </c>
      <c r="E479" s="257">
        <v>8620</v>
      </c>
      <c r="F479" s="257">
        <v>10600</v>
      </c>
      <c r="G479" s="257">
        <v>18565</v>
      </c>
      <c r="H479" s="257">
        <v>29995</v>
      </c>
      <c r="I479" s="257">
        <v>31150</v>
      </c>
      <c r="J479" s="258">
        <v>4985</v>
      </c>
    </row>
    <row r="480" spans="1:10" x14ac:dyDescent="0.2">
      <c r="A480" s="337" t="s">
        <v>430</v>
      </c>
      <c r="B480" s="334" t="s">
        <v>2127</v>
      </c>
      <c r="C480" s="282">
        <v>55.640782659999999</v>
      </c>
      <c r="D480" s="257">
        <v>24655</v>
      </c>
      <c r="E480" s="257">
        <v>32030</v>
      </c>
      <c r="F480" s="257">
        <v>36210</v>
      </c>
      <c r="G480" s="257">
        <v>49895</v>
      </c>
      <c r="H480" s="257">
        <v>76205</v>
      </c>
      <c r="I480" s="257">
        <v>70920</v>
      </c>
      <c r="J480" s="258">
        <v>11755</v>
      </c>
    </row>
    <row r="481" spans="1:10" x14ac:dyDescent="0.2">
      <c r="A481" s="337" t="s">
        <v>437</v>
      </c>
      <c r="B481" s="334" t="s">
        <v>2128</v>
      </c>
      <c r="C481" s="282">
        <v>57.095346169999999</v>
      </c>
      <c r="D481" s="257">
        <v>14355</v>
      </c>
      <c r="E481" s="257">
        <v>15505</v>
      </c>
      <c r="F481" s="257">
        <v>18170</v>
      </c>
      <c r="G481" s="257">
        <v>28425</v>
      </c>
      <c r="H481" s="257">
        <v>47250</v>
      </c>
      <c r="I481" s="257">
        <v>43930</v>
      </c>
      <c r="J481" s="258">
        <v>6600</v>
      </c>
    </row>
    <row r="482" spans="1:10" x14ac:dyDescent="0.2">
      <c r="A482" s="337" t="s">
        <v>784</v>
      </c>
      <c r="B482" s="334" t="s">
        <v>2129</v>
      </c>
      <c r="C482" s="282">
        <v>81.699095020000001</v>
      </c>
      <c r="D482" s="257">
        <v>0</v>
      </c>
      <c r="E482" s="257">
        <v>0</v>
      </c>
      <c r="F482" s="257">
        <v>0</v>
      </c>
      <c r="G482" s="257">
        <v>15</v>
      </c>
      <c r="H482" s="257">
        <v>85</v>
      </c>
      <c r="I482" s="257">
        <v>235</v>
      </c>
      <c r="J482" s="258">
        <v>110</v>
      </c>
    </row>
    <row r="483" spans="1:10" x14ac:dyDescent="0.2">
      <c r="A483" s="337" t="s">
        <v>377</v>
      </c>
      <c r="B483" s="334" t="s">
        <v>2130</v>
      </c>
      <c r="C483" s="282">
        <v>52.62348901</v>
      </c>
      <c r="D483" s="257">
        <v>7650</v>
      </c>
      <c r="E483" s="257">
        <v>13035</v>
      </c>
      <c r="F483" s="257">
        <v>14025</v>
      </c>
      <c r="G483" s="257">
        <v>14130</v>
      </c>
      <c r="H483" s="257">
        <v>17465</v>
      </c>
      <c r="I483" s="257">
        <v>20605</v>
      </c>
      <c r="J483" s="258">
        <v>3430</v>
      </c>
    </row>
    <row r="484" spans="1:10" x14ac:dyDescent="0.2">
      <c r="A484" s="337" t="s">
        <v>1543</v>
      </c>
      <c r="B484" s="334" t="s">
        <v>2131</v>
      </c>
      <c r="C484" s="282">
        <v>83.819209040000004</v>
      </c>
      <c r="D484" s="257">
        <v>0</v>
      </c>
      <c r="E484" s="257">
        <v>0</v>
      </c>
      <c r="F484" s="257" t="s">
        <v>1676</v>
      </c>
      <c r="G484" s="257">
        <v>10</v>
      </c>
      <c r="H484" s="257">
        <v>50</v>
      </c>
      <c r="I484" s="257">
        <v>325</v>
      </c>
      <c r="J484" s="258">
        <v>145</v>
      </c>
    </row>
    <row r="485" spans="1:10" x14ac:dyDescent="0.2">
      <c r="A485" s="337" t="s">
        <v>1586</v>
      </c>
      <c r="B485" s="334" t="s">
        <v>2132</v>
      </c>
      <c r="C485" s="282">
        <v>83.084337349999998</v>
      </c>
      <c r="D485" s="257">
        <v>0</v>
      </c>
      <c r="E485" s="257">
        <v>0</v>
      </c>
      <c r="F485" s="257">
        <v>0</v>
      </c>
      <c r="G485" s="257" t="s">
        <v>1676</v>
      </c>
      <c r="H485" s="257">
        <v>35</v>
      </c>
      <c r="I485" s="257">
        <v>135</v>
      </c>
      <c r="J485" s="258">
        <v>70</v>
      </c>
    </row>
    <row r="486" spans="1:10" x14ac:dyDescent="0.2">
      <c r="A486" s="337" t="s">
        <v>232</v>
      </c>
      <c r="B486" s="334" t="s">
        <v>2133</v>
      </c>
      <c r="C486" s="282">
        <v>53.028220560000001</v>
      </c>
      <c r="D486" s="257">
        <v>8705</v>
      </c>
      <c r="E486" s="257">
        <v>11660</v>
      </c>
      <c r="F486" s="257">
        <v>13215</v>
      </c>
      <c r="G486" s="257">
        <v>16540</v>
      </c>
      <c r="H486" s="257">
        <v>21595</v>
      </c>
      <c r="I486" s="257">
        <v>20240</v>
      </c>
      <c r="J486" s="258">
        <v>3085</v>
      </c>
    </row>
    <row r="487" spans="1:10" x14ac:dyDescent="0.2">
      <c r="A487" s="337" t="s">
        <v>225</v>
      </c>
      <c r="B487" s="334" t="s">
        <v>2134</v>
      </c>
      <c r="C487" s="282">
        <v>54.566609049999997</v>
      </c>
      <c r="D487" s="257">
        <v>13735</v>
      </c>
      <c r="E487" s="257">
        <v>10885</v>
      </c>
      <c r="F487" s="257">
        <v>17565</v>
      </c>
      <c r="G487" s="257">
        <v>23455</v>
      </c>
      <c r="H487" s="257">
        <v>26555</v>
      </c>
      <c r="I487" s="257">
        <v>30120</v>
      </c>
      <c r="J487" s="258">
        <v>6170</v>
      </c>
    </row>
    <row r="488" spans="1:10" x14ac:dyDescent="0.2">
      <c r="A488" s="337" t="s">
        <v>1552</v>
      </c>
      <c r="B488" s="334" t="s">
        <v>2135</v>
      </c>
      <c r="C488" s="282">
        <v>68.371050699999998</v>
      </c>
      <c r="D488" s="257" t="s">
        <v>1676</v>
      </c>
      <c r="E488" s="257">
        <v>35</v>
      </c>
      <c r="F488" s="257">
        <v>95</v>
      </c>
      <c r="G488" s="257">
        <v>225</v>
      </c>
      <c r="H488" s="257">
        <v>445</v>
      </c>
      <c r="I488" s="257">
        <v>500</v>
      </c>
      <c r="J488" s="258">
        <v>60</v>
      </c>
    </row>
    <row r="489" spans="1:10" x14ac:dyDescent="0.2">
      <c r="A489" s="337" t="s">
        <v>1390</v>
      </c>
      <c r="B489" s="334" t="s">
        <v>2136</v>
      </c>
      <c r="C489" s="282">
        <v>67.831081080000004</v>
      </c>
      <c r="D489" s="257">
        <v>0</v>
      </c>
      <c r="E489" s="257">
        <v>10</v>
      </c>
      <c r="F489" s="257">
        <v>25</v>
      </c>
      <c r="G489" s="257">
        <v>35</v>
      </c>
      <c r="H489" s="257">
        <v>100</v>
      </c>
      <c r="I489" s="257">
        <v>115</v>
      </c>
      <c r="J489" s="258">
        <v>10</v>
      </c>
    </row>
    <row r="490" spans="1:10" x14ac:dyDescent="0.2">
      <c r="A490" s="337" t="s">
        <v>350</v>
      </c>
      <c r="B490" s="334" t="s">
        <v>2137</v>
      </c>
      <c r="C490" s="282">
        <v>56.722470540000003</v>
      </c>
      <c r="D490" s="257">
        <v>0</v>
      </c>
      <c r="E490" s="257">
        <v>360</v>
      </c>
      <c r="F490" s="257">
        <v>910</v>
      </c>
      <c r="G490" s="257">
        <v>1395</v>
      </c>
      <c r="H490" s="257">
        <v>1355</v>
      </c>
      <c r="I490" s="257">
        <v>865</v>
      </c>
      <c r="J490" s="258">
        <v>30</v>
      </c>
    </row>
    <row r="491" spans="1:10" x14ac:dyDescent="0.2">
      <c r="A491" s="337" t="s">
        <v>416</v>
      </c>
      <c r="B491" s="334" t="s">
        <v>2138</v>
      </c>
      <c r="C491" s="282">
        <v>60.732178099999999</v>
      </c>
      <c r="D491" s="257">
        <v>7255</v>
      </c>
      <c r="E491" s="257">
        <v>6445</v>
      </c>
      <c r="F491" s="257">
        <v>8415</v>
      </c>
      <c r="G491" s="257">
        <v>12770</v>
      </c>
      <c r="H491" s="257">
        <v>22205</v>
      </c>
      <c r="I491" s="257">
        <v>28330</v>
      </c>
      <c r="J491" s="258">
        <v>6305</v>
      </c>
    </row>
    <row r="492" spans="1:10" x14ac:dyDescent="0.2">
      <c r="A492" s="337" t="s">
        <v>1544</v>
      </c>
      <c r="B492" s="334" t="s">
        <v>2139</v>
      </c>
      <c r="C492" s="282">
        <v>49.799679490000003</v>
      </c>
      <c r="D492" s="257">
        <v>0</v>
      </c>
      <c r="E492" s="257">
        <v>95</v>
      </c>
      <c r="F492" s="257">
        <v>175</v>
      </c>
      <c r="G492" s="257">
        <v>150</v>
      </c>
      <c r="H492" s="257">
        <v>140</v>
      </c>
      <c r="I492" s="257">
        <v>60</v>
      </c>
      <c r="J492" s="258" t="s">
        <v>1676</v>
      </c>
    </row>
    <row r="493" spans="1:10" x14ac:dyDescent="0.2">
      <c r="A493" s="337" t="s">
        <v>567</v>
      </c>
      <c r="B493" s="334" t="s">
        <v>2140</v>
      </c>
      <c r="C493" s="282">
        <v>59.895305530000002</v>
      </c>
      <c r="D493" s="257">
        <v>13485</v>
      </c>
      <c r="E493" s="257">
        <v>12735</v>
      </c>
      <c r="F493" s="257">
        <v>16350</v>
      </c>
      <c r="G493" s="257">
        <v>24180</v>
      </c>
      <c r="H493" s="257">
        <v>42730</v>
      </c>
      <c r="I493" s="257">
        <v>50060</v>
      </c>
      <c r="J493" s="258">
        <v>10925</v>
      </c>
    </row>
    <row r="494" spans="1:10" x14ac:dyDescent="0.2">
      <c r="A494" s="337" t="s">
        <v>363</v>
      </c>
      <c r="B494" s="334" t="s">
        <v>2141</v>
      </c>
      <c r="C494" s="282">
        <v>66.050296669999994</v>
      </c>
      <c r="D494" s="257">
        <v>1155</v>
      </c>
      <c r="E494" s="257">
        <v>1925</v>
      </c>
      <c r="F494" s="257">
        <v>3280</v>
      </c>
      <c r="G494" s="257">
        <v>7255</v>
      </c>
      <c r="H494" s="257">
        <v>11750</v>
      </c>
      <c r="I494" s="257">
        <v>14620</v>
      </c>
      <c r="J494" s="258">
        <v>3435</v>
      </c>
    </row>
    <row r="495" spans="1:10" x14ac:dyDescent="0.2">
      <c r="A495" s="337" t="s">
        <v>805</v>
      </c>
      <c r="B495" s="334" t="s">
        <v>2142</v>
      </c>
      <c r="C495" s="282">
        <v>63.505995200000001</v>
      </c>
      <c r="D495" s="257">
        <v>0</v>
      </c>
      <c r="E495" s="257">
        <v>30</v>
      </c>
      <c r="F495" s="257">
        <v>140</v>
      </c>
      <c r="G495" s="257">
        <v>130</v>
      </c>
      <c r="H495" s="257">
        <v>255</v>
      </c>
      <c r="I495" s="257">
        <v>275</v>
      </c>
      <c r="J495" s="258" t="s">
        <v>1676</v>
      </c>
    </row>
    <row r="496" spans="1:10" x14ac:dyDescent="0.2">
      <c r="A496" s="337" t="s">
        <v>439</v>
      </c>
      <c r="B496" s="334" t="s">
        <v>2143</v>
      </c>
      <c r="C496" s="282">
        <v>49.096889500000003</v>
      </c>
      <c r="D496" s="257">
        <v>5875</v>
      </c>
      <c r="E496" s="257">
        <v>6135</v>
      </c>
      <c r="F496" s="257">
        <v>11515</v>
      </c>
      <c r="G496" s="257">
        <v>10595</v>
      </c>
      <c r="H496" s="257">
        <v>9510</v>
      </c>
      <c r="I496" s="257">
        <v>8685</v>
      </c>
      <c r="J496" s="258">
        <v>1770</v>
      </c>
    </row>
    <row r="497" spans="1:12" x14ac:dyDescent="0.2">
      <c r="A497" s="337" t="s">
        <v>563</v>
      </c>
      <c r="B497" s="334" t="s">
        <v>2144</v>
      </c>
      <c r="C497" s="282">
        <v>64.096980349999995</v>
      </c>
      <c r="D497" s="257">
        <v>0</v>
      </c>
      <c r="E497" s="257">
        <v>345</v>
      </c>
      <c r="F497" s="257">
        <v>720</v>
      </c>
      <c r="G497" s="257">
        <v>1060</v>
      </c>
      <c r="H497" s="257">
        <v>1955</v>
      </c>
      <c r="I497" s="257">
        <v>2045</v>
      </c>
      <c r="J497" s="258">
        <v>130</v>
      </c>
    </row>
    <row r="498" spans="1:12" x14ac:dyDescent="0.2">
      <c r="A498" s="337" t="s">
        <v>1584</v>
      </c>
      <c r="B498" s="334" t="s">
        <v>2145</v>
      </c>
      <c r="C498" s="282">
        <v>80.315789469999999</v>
      </c>
      <c r="D498" s="257">
        <v>0</v>
      </c>
      <c r="E498" s="257" t="s">
        <v>1676</v>
      </c>
      <c r="F498" s="257" t="s">
        <v>1676</v>
      </c>
      <c r="G498" s="257">
        <v>15</v>
      </c>
      <c r="H498" s="257">
        <v>60</v>
      </c>
      <c r="I498" s="257">
        <v>165</v>
      </c>
      <c r="J498" s="258">
        <v>65</v>
      </c>
    </row>
    <row r="499" spans="1:12" x14ac:dyDescent="0.2">
      <c r="A499" s="337" t="s">
        <v>1211</v>
      </c>
      <c r="B499" s="334" t="s">
        <v>2146</v>
      </c>
      <c r="C499" s="282">
        <v>59.95789474</v>
      </c>
      <c r="D499" s="257">
        <v>0</v>
      </c>
      <c r="E499" s="257" t="s">
        <v>1676</v>
      </c>
      <c r="F499" s="257">
        <v>10</v>
      </c>
      <c r="G499" s="257">
        <v>35</v>
      </c>
      <c r="H499" s="257">
        <v>25</v>
      </c>
      <c r="I499" s="257">
        <v>20</v>
      </c>
      <c r="J499" s="258">
        <v>0</v>
      </c>
    </row>
    <row r="500" spans="1:12" x14ac:dyDescent="0.2">
      <c r="A500" s="337" t="s">
        <v>351</v>
      </c>
      <c r="B500" s="334" t="s">
        <v>2147</v>
      </c>
      <c r="C500" s="282">
        <v>55.951757409999999</v>
      </c>
      <c r="D500" s="257">
        <v>0</v>
      </c>
      <c r="E500" s="257">
        <v>245</v>
      </c>
      <c r="F500" s="257">
        <v>505</v>
      </c>
      <c r="G500" s="257">
        <v>825</v>
      </c>
      <c r="H500" s="257">
        <v>940</v>
      </c>
      <c r="I500" s="257">
        <v>380</v>
      </c>
      <c r="J500" s="258" t="s">
        <v>1676</v>
      </c>
    </row>
    <row r="501" spans="1:12" x14ac:dyDescent="0.2">
      <c r="A501" s="337" t="s">
        <v>378</v>
      </c>
      <c r="B501" s="334" t="s">
        <v>2148</v>
      </c>
      <c r="C501" s="282">
        <v>57.28203757</v>
      </c>
      <c r="D501" s="257">
        <v>10060</v>
      </c>
      <c r="E501" s="257">
        <v>13910</v>
      </c>
      <c r="F501" s="257">
        <v>17880</v>
      </c>
      <c r="G501" s="257">
        <v>24805</v>
      </c>
      <c r="H501" s="257">
        <v>35970</v>
      </c>
      <c r="I501" s="257">
        <v>36615</v>
      </c>
      <c r="J501" s="258">
        <v>6755</v>
      </c>
    </row>
    <row r="502" spans="1:12" x14ac:dyDescent="0.2">
      <c r="A502" s="337" t="s">
        <v>1542</v>
      </c>
      <c r="B502" s="334" t="s">
        <v>2149</v>
      </c>
      <c r="C502" s="282">
        <v>84.605970150000005</v>
      </c>
      <c r="D502" s="257">
        <v>0</v>
      </c>
      <c r="E502" s="257" t="s">
        <v>1676</v>
      </c>
      <c r="F502" s="257" t="s">
        <v>1676</v>
      </c>
      <c r="G502" s="257" t="s">
        <v>1676</v>
      </c>
      <c r="H502" s="257">
        <v>20</v>
      </c>
      <c r="I502" s="257">
        <v>215</v>
      </c>
      <c r="J502" s="258">
        <v>90</v>
      </c>
    </row>
    <row r="503" spans="1:12" x14ac:dyDescent="0.2">
      <c r="A503" s="337" t="s">
        <v>352</v>
      </c>
      <c r="B503" s="334" t="s">
        <v>2150</v>
      </c>
      <c r="C503" s="282">
        <v>57.823123469999999</v>
      </c>
      <c r="D503" s="257">
        <v>0</v>
      </c>
      <c r="E503" s="257">
        <v>640</v>
      </c>
      <c r="F503" s="257">
        <v>1530</v>
      </c>
      <c r="G503" s="257">
        <v>2610</v>
      </c>
      <c r="H503" s="257">
        <v>2945</v>
      </c>
      <c r="I503" s="257">
        <v>1645</v>
      </c>
      <c r="J503" s="258">
        <v>50</v>
      </c>
    </row>
    <row r="504" spans="1:12" x14ac:dyDescent="0.2">
      <c r="A504" s="337" t="s">
        <v>360</v>
      </c>
      <c r="B504" s="334" t="s">
        <v>2151</v>
      </c>
      <c r="C504" s="282">
        <v>58.163531550000002</v>
      </c>
      <c r="D504" s="257">
        <v>0</v>
      </c>
      <c r="E504" s="257">
        <v>500</v>
      </c>
      <c r="F504" s="257">
        <v>1025</v>
      </c>
      <c r="G504" s="257">
        <v>1720</v>
      </c>
      <c r="H504" s="257">
        <v>2055</v>
      </c>
      <c r="I504" s="257">
        <v>1230</v>
      </c>
      <c r="J504" s="258">
        <v>65</v>
      </c>
    </row>
    <row r="505" spans="1:12" x14ac:dyDescent="0.2">
      <c r="A505" s="337" t="s">
        <v>575</v>
      </c>
      <c r="B505" s="334" t="s">
        <v>2152</v>
      </c>
      <c r="C505" s="282">
        <v>60.716220309999997</v>
      </c>
      <c r="D505" s="257">
        <v>12235</v>
      </c>
      <c r="E505" s="257">
        <v>13345</v>
      </c>
      <c r="F505" s="257">
        <v>17865</v>
      </c>
      <c r="G505" s="257">
        <v>31295</v>
      </c>
      <c r="H505" s="257">
        <v>54400</v>
      </c>
      <c r="I505" s="257">
        <v>58490</v>
      </c>
      <c r="J505" s="258">
        <v>9005</v>
      </c>
    </row>
    <row r="506" spans="1:12" x14ac:dyDescent="0.2">
      <c r="A506" s="337" t="s">
        <v>595</v>
      </c>
      <c r="B506" s="334" t="s">
        <v>2153</v>
      </c>
      <c r="C506" s="282">
        <v>51.612558200000002</v>
      </c>
      <c r="D506" s="257">
        <v>1040</v>
      </c>
      <c r="E506" s="257">
        <v>1820</v>
      </c>
      <c r="F506" s="257">
        <v>710</v>
      </c>
      <c r="G506" s="257">
        <v>665</v>
      </c>
      <c r="H506" s="257">
        <v>840</v>
      </c>
      <c r="I506" s="257">
        <v>2210</v>
      </c>
      <c r="J506" s="258">
        <v>660</v>
      </c>
    </row>
    <row r="507" spans="1:12" x14ac:dyDescent="0.2">
      <c r="A507" s="337" t="s">
        <v>191</v>
      </c>
      <c r="B507" s="334" t="s">
        <v>2154</v>
      </c>
      <c r="C507" s="282">
        <v>56.853923160000001</v>
      </c>
      <c r="D507" s="257">
        <v>5495</v>
      </c>
      <c r="E507" s="257">
        <v>8975</v>
      </c>
      <c r="F507" s="257">
        <v>11670</v>
      </c>
      <c r="G507" s="257">
        <v>19015</v>
      </c>
      <c r="H507" s="257">
        <v>25750</v>
      </c>
      <c r="I507" s="257">
        <v>22455</v>
      </c>
      <c r="J507" s="258">
        <v>2510</v>
      </c>
    </row>
    <row r="508" spans="1:12" s="157" customFormat="1" x14ac:dyDescent="0.2">
      <c r="A508" s="337" t="s">
        <v>444</v>
      </c>
      <c r="B508" s="334" t="s">
        <v>2155</v>
      </c>
      <c r="C508" s="282">
        <v>58.635893320000001</v>
      </c>
      <c r="D508" s="257">
        <v>7440</v>
      </c>
      <c r="E508" s="257">
        <v>5370</v>
      </c>
      <c r="F508" s="257">
        <v>6570</v>
      </c>
      <c r="G508" s="257">
        <v>11735</v>
      </c>
      <c r="H508" s="257">
        <v>19595</v>
      </c>
      <c r="I508" s="257">
        <v>21920</v>
      </c>
      <c r="J508" s="258">
        <v>3820</v>
      </c>
    </row>
    <row r="509" spans="1:12" x14ac:dyDescent="0.2">
      <c r="A509" s="337" t="s">
        <v>364</v>
      </c>
      <c r="B509" s="334" t="s">
        <v>2156</v>
      </c>
      <c r="C509" s="282">
        <v>59.204232060000002</v>
      </c>
      <c r="D509" s="257">
        <v>4055</v>
      </c>
      <c r="E509" s="257">
        <v>4990</v>
      </c>
      <c r="F509" s="257">
        <v>5640</v>
      </c>
      <c r="G509" s="257">
        <v>9050</v>
      </c>
      <c r="H509" s="257">
        <v>14325</v>
      </c>
      <c r="I509" s="257">
        <v>16235</v>
      </c>
      <c r="J509" s="258">
        <v>3210</v>
      </c>
    </row>
    <row r="510" spans="1:12" ht="12.75" thickBot="1" x14ac:dyDescent="0.25">
      <c r="A510" s="338" t="s">
        <v>387</v>
      </c>
      <c r="B510" s="335" t="s">
        <v>2157</v>
      </c>
      <c r="C510" s="376">
        <v>58.666087359999999</v>
      </c>
      <c r="D510" s="259">
        <v>16445</v>
      </c>
      <c r="E510" s="259">
        <v>19140</v>
      </c>
      <c r="F510" s="259">
        <v>22175</v>
      </c>
      <c r="G510" s="259">
        <v>33150</v>
      </c>
      <c r="H510" s="259">
        <v>55335</v>
      </c>
      <c r="I510" s="259">
        <v>60595</v>
      </c>
      <c r="J510" s="260">
        <v>11210</v>
      </c>
    </row>
    <row r="511" spans="1:12" x14ac:dyDescent="0.2">
      <c r="L511" s="194"/>
    </row>
    <row r="512" spans="1:12" x14ac:dyDescent="0.2">
      <c r="A512" s="146"/>
      <c r="B512" s="145"/>
      <c r="E512" s="194"/>
    </row>
    <row r="513" spans="1:6" ht="15" customHeight="1" x14ac:dyDescent="0.2">
      <c r="A513" s="490" t="s">
        <v>81</v>
      </c>
      <c r="B513" s="490"/>
      <c r="C513" s="490"/>
      <c r="D513" s="490"/>
      <c r="E513" s="490"/>
      <c r="F513" s="490"/>
    </row>
    <row r="514" spans="1:6" ht="105.75" customHeight="1" x14ac:dyDescent="0.2">
      <c r="A514" s="491" t="s">
        <v>1576</v>
      </c>
      <c r="B514" s="491"/>
      <c r="C514" s="491"/>
      <c r="D514" s="491"/>
      <c r="E514" s="491"/>
      <c r="F514" s="491"/>
    </row>
    <row r="515" spans="1:6" x14ac:dyDescent="0.2">
      <c r="A515" s="159"/>
      <c r="B515" s="159"/>
      <c r="C515" s="159"/>
      <c r="D515" s="159"/>
      <c r="E515" s="159"/>
      <c r="F515" s="159"/>
    </row>
    <row r="516" spans="1:6" ht="12.75" x14ac:dyDescent="0.2">
      <c r="A516" s="483" t="s">
        <v>1669</v>
      </c>
      <c r="B516" s="483"/>
      <c r="C516" s="483"/>
      <c r="D516" s="483"/>
      <c r="E516" s="483"/>
      <c r="F516" s="159"/>
    </row>
    <row r="517" spans="1:6" x14ac:dyDescent="0.2">
      <c r="A517" s="159"/>
      <c r="B517" s="159"/>
      <c r="C517" s="159"/>
      <c r="D517" s="159"/>
      <c r="E517" s="159"/>
      <c r="F517" s="159"/>
    </row>
    <row r="518" spans="1:6" ht="12.75" thickBot="1" x14ac:dyDescent="0.25">
      <c r="A518" s="159"/>
      <c r="B518" s="159"/>
      <c r="C518" s="159"/>
      <c r="D518" s="159"/>
      <c r="E518" s="159"/>
      <c r="F518" s="159"/>
    </row>
    <row r="519" spans="1:6" ht="12" customHeight="1" x14ac:dyDescent="0.2">
      <c r="A519" s="492" t="s">
        <v>125</v>
      </c>
      <c r="B519" s="493"/>
      <c r="C519" s="340"/>
      <c r="D519" s="340"/>
      <c r="E519" s="340"/>
      <c r="F519" s="159"/>
    </row>
    <row r="520" spans="1:6" ht="12" customHeight="1" x14ac:dyDescent="0.2">
      <c r="A520" s="485" t="s">
        <v>1678</v>
      </c>
      <c r="B520" s="486"/>
      <c r="C520" s="339"/>
      <c r="D520" s="339"/>
      <c r="E520" s="339"/>
      <c r="F520" s="339"/>
    </row>
    <row r="521" spans="1:6" ht="13.5" thickBot="1" x14ac:dyDescent="0.25">
      <c r="A521" s="487" t="s">
        <v>1555</v>
      </c>
      <c r="B521" s="488"/>
      <c r="C521" s="341"/>
      <c r="D521" s="341"/>
      <c r="E521" s="341"/>
      <c r="F521" s="159"/>
    </row>
    <row r="522" spans="1:6" x14ac:dyDescent="0.2">
      <c r="A522" s="147"/>
    </row>
    <row r="523" spans="1:6" ht="12.75" x14ac:dyDescent="0.2">
      <c r="A523" s="265" t="s">
        <v>1556</v>
      </c>
    </row>
  </sheetData>
  <sortState xmlns:xlrd2="http://schemas.microsoft.com/office/spreadsheetml/2017/richdata2" ref="A27:J510">
    <sortCondition ref="B27:B510"/>
  </sortState>
  <mergeCells count="7">
    <mergeCell ref="A520:B520"/>
    <mergeCell ref="A521:B521"/>
    <mergeCell ref="A10:H10"/>
    <mergeCell ref="A513:F513"/>
    <mergeCell ref="A516:E516"/>
    <mergeCell ref="A514:F514"/>
    <mergeCell ref="A519:B519"/>
  </mergeCells>
  <phoneticPr fontId="9" type="noConversion"/>
  <conditionalFormatting sqref="A512:HX512 G513:HX513 C523:IE65501 G514:IE522 K20:IE21 K24:IE471 C511:IE511">
    <cfRule type="cellIs" dxfId="107" priority="51" stopIfTrue="1" operator="equal">
      <formula>1</formula>
    </cfRule>
    <cfRule type="cellIs" dxfId="106" priority="52" stopIfTrue="1" operator="equal">
      <formula>"suppress"</formula>
    </cfRule>
  </conditionalFormatting>
  <conditionalFormatting sqref="K19:IE19">
    <cfRule type="cellIs" dxfId="105" priority="33" stopIfTrue="1" operator="equal">
      <formula>1</formula>
    </cfRule>
    <cfRule type="cellIs" dxfId="104" priority="34" stopIfTrue="1" operator="equal">
      <formula>"suppress"</formula>
    </cfRule>
  </conditionalFormatting>
  <conditionalFormatting sqref="K16 T16:IE16">
    <cfRule type="cellIs" dxfId="103" priority="31" stopIfTrue="1" operator="equal">
      <formula>1</formula>
    </cfRule>
    <cfRule type="cellIs" dxfId="102" priority="32" stopIfTrue="1" operator="equal">
      <formula>"suppress"</formula>
    </cfRule>
  </conditionalFormatting>
  <conditionalFormatting sqref="B522:F522">
    <cfRule type="cellIs" dxfId="101" priority="15" stopIfTrue="1" operator="equal">
      <formula>1</formula>
    </cfRule>
    <cfRule type="cellIs" dxfId="100" priority="16" stopIfTrue="1" operator="equal">
      <formula>"suppress"</formula>
    </cfRule>
  </conditionalFormatting>
  <conditionalFormatting sqref="A515:F515">
    <cfRule type="cellIs" dxfId="99" priority="13" stopIfTrue="1" operator="equal">
      <formula>1</formula>
    </cfRule>
    <cfRule type="cellIs" dxfId="98" priority="14" stopIfTrue="1" operator="equal">
      <formula>"suppress"</formula>
    </cfRule>
  </conditionalFormatting>
  <conditionalFormatting sqref="A517:F518 F519 F516 A519:A521 C520:F521">
    <cfRule type="cellIs" dxfId="97" priority="11" stopIfTrue="1" operator="equal">
      <formula>1</formula>
    </cfRule>
    <cfRule type="cellIs" dxfId="96" priority="12" stopIfTrue="1" operator="equal">
      <formula>"suppress"</formula>
    </cfRule>
  </conditionalFormatting>
  <conditionalFormatting sqref="A516">
    <cfRule type="cellIs" dxfId="95" priority="9" stopIfTrue="1" operator="equal">
      <formula>1</formula>
    </cfRule>
    <cfRule type="cellIs" dxfId="94" priority="10" stopIfTrue="1" operator="equal">
      <formula>"suppress"</formula>
    </cfRule>
  </conditionalFormatting>
  <conditionalFormatting sqref="A513">
    <cfRule type="cellIs" dxfId="93" priority="7" stopIfTrue="1" operator="equal">
      <formula>1</formula>
    </cfRule>
    <cfRule type="cellIs" dxfId="92" priority="8" stopIfTrue="1" operator="equal">
      <formula>"suppress"</formula>
    </cfRule>
  </conditionalFormatting>
  <conditionalFormatting sqref="A514">
    <cfRule type="cellIs" dxfId="91" priority="5" stopIfTrue="1" operator="equal">
      <formula>1</formula>
    </cfRule>
    <cfRule type="cellIs" dxfId="90" priority="6" stopIfTrue="1" operator="equal">
      <formula>"suppress"</formula>
    </cfRule>
  </conditionalFormatting>
  <conditionalFormatting sqref="K22:IE23">
    <cfRule type="cellIs" dxfId="89" priority="3" stopIfTrue="1" operator="equal">
      <formula>1</formula>
    </cfRule>
    <cfRule type="cellIs" dxfId="88" priority="4" stopIfTrue="1" operator="equal">
      <formula>"suppress"</formula>
    </cfRule>
  </conditionalFormatting>
  <conditionalFormatting sqref="K472:IE510">
    <cfRule type="cellIs" dxfId="87" priority="1" stopIfTrue="1" operator="equal">
      <formula>1</formula>
    </cfRule>
    <cfRule type="cellIs" dxfId="86" priority="2" stopIfTrue="1" operator="equal">
      <formula>"suppress"</formula>
    </cfRule>
  </conditionalFormatting>
  <hyperlinks>
    <hyperlink ref="A516" r:id="rId1" display="Copyright © 2013, The Health and Social Care Information Centre. HES Analysis. All Rights Reserved." xr:uid="{F1F65B48-5B34-434C-8A81-57D6F36F5747}"/>
    <hyperlink ref="A516:E516" r:id="rId2" display="Copyright © 2018, NHS Digital, Secondary Care Analysis. All Rights Reserved." xr:uid="{E22BC2C0-78CF-4622-B098-68331E26B318}"/>
    <hyperlink ref="A523" location="'Title Sheet'!A21" display="Return to Contents" xr:uid="{B9403A4F-A321-4A1A-8960-C9358B6C9C88}"/>
  </hyperlinks>
  <pageMargins left="0.74803149606299213" right="0.74803149606299213" top="0.98425196850393704" bottom="0.98425196850393704" header="0.51181102362204722" footer="0.51181102362204722"/>
  <pageSetup paperSize="9" scale="75" fitToHeight="0" orientation="landscape" r:id="rId3"/>
  <headerFooter alignWithMargins="0"/>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pageSetUpPr fitToPage="1"/>
  </sheetPr>
  <dimension ref="A5:Z523"/>
  <sheetViews>
    <sheetView zoomScale="90" zoomScaleNormal="90" workbookViewId="0">
      <pane ySplit="18" topLeftCell="A19" activePane="bottomLeft" state="frozen"/>
      <selection activeCell="A19" sqref="A19"/>
      <selection pane="bottomLeft"/>
    </sheetView>
  </sheetViews>
  <sheetFormatPr defaultColWidth="9.140625" defaultRowHeight="12" x14ac:dyDescent="0.2"/>
  <cols>
    <col min="1" max="1" width="10" style="147" customWidth="1"/>
    <col min="2" max="2" width="71.42578125" style="146" customWidth="1"/>
    <col min="3" max="25" width="23.7109375" style="160" customWidth="1"/>
    <col min="26" max="16384" width="9.140625" style="160"/>
  </cols>
  <sheetData>
    <row r="5" spans="1:26" s="178" customFormat="1" x14ac:dyDescent="0.2">
      <c r="A5" s="145"/>
      <c r="B5" s="146"/>
      <c r="C5" s="145"/>
      <c r="D5" s="145"/>
      <c r="E5" s="145"/>
      <c r="F5" s="145"/>
      <c r="G5" s="145"/>
      <c r="H5" s="145"/>
      <c r="I5" s="145"/>
      <c r="J5" s="145"/>
      <c r="K5" s="145"/>
      <c r="L5" s="145"/>
      <c r="M5" s="145"/>
      <c r="N5" s="145"/>
    </row>
    <row r="6" spans="1:26" s="156" customFormat="1" x14ac:dyDescent="0.2">
      <c r="A6" s="145"/>
      <c r="B6" s="146"/>
      <c r="C6" s="145"/>
      <c r="D6" s="145"/>
      <c r="E6" s="145"/>
      <c r="F6" s="145"/>
      <c r="G6" s="145"/>
      <c r="H6" s="145"/>
      <c r="I6" s="145"/>
      <c r="J6" s="145"/>
      <c r="K6" s="145"/>
      <c r="L6" s="145"/>
      <c r="M6" s="145"/>
      <c r="N6" s="145"/>
    </row>
    <row r="7" spans="1:26" s="179" customFormat="1" x14ac:dyDescent="0.2">
      <c r="A7" s="145"/>
      <c r="B7" s="146"/>
      <c r="C7" s="145"/>
      <c r="D7" s="145"/>
      <c r="E7" s="145"/>
      <c r="F7" s="145"/>
      <c r="G7" s="145"/>
      <c r="H7" s="145"/>
      <c r="I7" s="145"/>
      <c r="J7" s="145"/>
      <c r="K7" s="145"/>
      <c r="L7" s="145"/>
      <c r="M7" s="145"/>
      <c r="N7" s="145"/>
    </row>
    <row r="8" spans="1:26" s="157" customFormat="1" x14ac:dyDescent="0.2">
      <c r="A8" s="145"/>
      <c r="B8" s="146"/>
      <c r="C8" s="145"/>
      <c r="D8" s="145"/>
      <c r="E8" s="145"/>
      <c r="F8" s="145"/>
      <c r="G8" s="145"/>
      <c r="H8" s="145"/>
      <c r="I8" s="145"/>
      <c r="J8" s="145"/>
      <c r="K8" s="145"/>
      <c r="L8" s="145"/>
      <c r="M8" s="145"/>
      <c r="N8" s="145"/>
    </row>
    <row r="9" spans="1:26" s="145" customFormat="1" x14ac:dyDescent="0.2">
      <c r="B9" s="146"/>
    </row>
    <row r="10" spans="1:26" s="145" customFormat="1" ht="18" x14ac:dyDescent="0.25">
      <c r="A10" s="201" t="s">
        <v>1657</v>
      </c>
      <c r="B10" s="201"/>
      <c r="C10" s="201"/>
      <c r="D10" s="201"/>
      <c r="E10" s="201"/>
      <c r="F10" s="201"/>
      <c r="G10" s="201"/>
      <c r="H10" s="201"/>
      <c r="I10" s="161"/>
      <c r="J10" s="161"/>
      <c r="K10" s="161"/>
      <c r="L10" s="161"/>
      <c r="M10" s="161"/>
      <c r="N10" s="161"/>
      <c r="O10" s="161"/>
      <c r="P10" s="161"/>
      <c r="Q10" s="161"/>
      <c r="R10" s="161"/>
      <c r="S10" s="161"/>
      <c r="T10" s="161"/>
      <c r="U10" s="161"/>
      <c r="V10" s="161"/>
      <c r="W10" s="161"/>
      <c r="X10" s="161"/>
      <c r="Y10" s="161"/>
      <c r="Z10" s="161"/>
    </row>
    <row r="11" spans="1:26" s="145" customFormat="1" x14ac:dyDescent="0.2">
      <c r="A11" s="161"/>
      <c r="B11" s="161"/>
      <c r="C11" s="161"/>
      <c r="D11" s="161"/>
      <c r="E11" s="161"/>
      <c r="F11" s="161"/>
      <c r="G11" s="162"/>
      <c r="H11" s="162"/>
      <c r="I11" s="161"/>
      <c r="J11" s="161"/>
      <c r="K11" s="161"/>
      <c r="L11" s="161"/>
      <c r="M11" s="161"/>
      <c r="N11" s="161"/>
      <c r="O11" s="161"/>
      <c r="P11" s="161"/>
      <c r="Q11" s="161"/>
      <c r="R11" s="161"/>
      <c r="S11" s="161"/>
      <c r="T11" s="161"/>
      <c r="U11" s="161"/>
      <c r="V11" s="161"/>
      <c r="W11" s="161"/>
      <c r="X11" s="161"/>
      <c r="Y11" s="161"/>
      <c r="Z11" s="161"/>
    </row>
    <row r="12" spans="1:26" s="145" customFormat="1" x14ac:dyDescent="0.2">
      <c r="A12" s="149" t="s">
        <v>1675</v>
      </c>
      <c r="B12" s="161"/>
      <c r="C12" s="161"/>
      <c r="D12" s="161"/>
      <c r="E12" s="161"/>
      <c r="F12" s="161"/>
      <c r="G12" s="162"/>
      <c r="H12" s="162"/>
      <c r="I12" s="161"/>
      <c r="J12" s="161"/>
      <c r="K12" s="161"/>
      <c r="L12" s="161"/>
      <c r="M12" s="161"/>
      <c r="N12" s="161"/>
      <c r="O12" s="161"/>
      <c r="P12" s="161"/>
      <c r="Q12" s="161"/>
      <c r="R12" s="161"/>
      <c r="S12" s="161"/>
      <c r="T12" s="161"/>
      <c r="U12" s="161"/>
      <c r="V12" s="161"/>
      <c r="W12" s="161"/>
      <c r="X12" s="161"/>
      <c r="Y12" s="161"/>
      <c r="Z12" s="161"/>
    </row>
    <row r="13" spans="1:26" s="145" customFormat="1" x14ac:dyDescent="0.2">
      <c r="A13" s="161" t="s">
        <v>614</v>
      </c>
      <c r="B13" s="161"/>
      <c r="C13" s="161"/>
      <c r="D13" s="161"/>
      <c r="E13" s="161"/>
      <c r="F13" s="161"/>
      <c r="G13" s="162"/>
      <c r="H13" s="162"/>
      <c r="I13" s="161"/>
      <c r="J13" s="161"/>
      <c r="K13" s="161"/>
      <c r="L13" s="161"/>
      <c r="M13" s="161"/>
      <c r="N13" s="161"/>
      <c r="O13" s="161"/>
      <c r="P13" s="161"/>
      <c r="Q13" s="161"/>
      <c r="R13" s="161"/>
      <c r="S13" s="161"/>
      <c r="T13" s="161"/>
      <c r="U13" s="161"/>
      <c r="V13" s="161"/>
      <c r="W13" s="161"/>
      <c r="X13" s="161"/>
      <c r="Y13" s="161"/>
      <c r="Z13" s="161"/>
    </row>
    <row r="14" spans="1:26" s="145" customFormat="1" x14ac:dyDescent="0.2">
      <c r="A14" s="161" t="s">
        <v>736</v>
      </c>
      <c r="B14" s="150"/>
      <c r="C14" s="150"/>
      <c r="D14" s="150"/>
      <c r="E14" s="150"/>
      <c r="F14" s="150"/>
      <c r="G14" s="150"/>
      <c r="H14" s="150"/>
      <c r="I14" s="161"/>
      <c r="J14" s="161"/>
      <c r="K14" s="161"/>
      <c r="L14" s="161"/>
      <c r="M14" s="161"/>
      <c r="N14" s="161"/>
      <c r="O14" s="161"/>
      <c r="P14" s="161"/>
      <c r="Q14" s="161"/>
      <c r="R14" s="161"/>
      <c r="S14" s="161"/>
      <c r="T14" s="161"/>
      <c r="U14" s="161"/>
      <c r="V14" s="161"/>
      <c r="W14" s="161"/>
      <c r="X14" s="161"/>
      <c r="Y14" s="161"/>
      <c r="Z14" s="161"/>
    </row>
    <row r="15" spans="1:26" s="245" customFormat="1" ht="18.75" thickBot="1" x14ac:dyDescent="0.3">
      <c r="C15" s="248"/>
      <c r="D15" s="248"/>
      <c r="E15" s="248"/>
      <c r="F15" s="248"/>
      <c r="G15" s="248"/>
      <c r="H15" s="248"/>
      <c r="I15" s="248"/>
      <c r="J15" s="248"/>
      <c r="K15" s="248"/>
      <c r="L15" s="248"/>
      <c r="M15" s="248"/>
      <c r="N15" s="248"/>
      <c r="O15" s="248"/>
      <c r="P15" s="248"/>
      <c r="Q15" s="248"/>
      <c r="R15" s="248"/>
      <c r="S15" s="248"/>
      <c r="T15" s="248"/>
      <c r="U15" s="248"/>
      <c r="V15" s="248"/>
      <c r="W15" s="248"/>
      <c r="X15" s="248"/>
      <c r="Y15" s="248"/>
    </row>
    <row r="16" spans="1:26" s="167" customFormat="1" ht="60.75" thickBot="1" x14ac:dyDescent="0.25">
      <c r="A16" s="151"/>
      <c r="B16" s="187" t="s">
        <v>1418</v>
      </c>
      <c r="C16" s="180" t="s">
        <v>617</v>
      </c>
      <c r="D16" s="181" t="s">
        <v>1562</v>
      </c>
      <c r="E16" s="181" t="s">
        <v>618</v>
      </c>
      <c r="F16" s="181" t="s">
        <v>619</v>
      </c>
      <c r="G16" s="181" t="s">
        <v>620</v>
      </c>
      <c r="H16" s="181" t="s">
        <v>621</v>
      </c>
      <c r="I16" s="181" t="s">
        <v>622</v>
      </c>
      <c r="J16" s="181" t="s">
        <v>623</v>
      </c>
      <c r="K16" s="181" t="s">
        <v>624</v>
      </c>
      <c r="L16" s="181" t="s">
        <v>625</v>
      </c>
      <c r="M16" s="181" t="s">
        <v>1192</v>
      </c>
      <c r="N16" s="181" t="s">
        <v>626</v>
      </c>
      <c r="O16" s="181" t="s">
        <v>627</v>
      </c>
      <c r="P16" s="181" t="s">
        <v>628</v>
      </c>
      <c r="Q16" s="181" t="s">
        <v>1560</v>
      </c>
      <c r="R16" s="181" t="s">
        <v>629</v>
      </c>
      <c r="S16" s="181" t="s">
        <v>630</v>
      </c>
      <c r="T16" s="181" t="s">
        <v>1561</v>
      </c>
      <c r="U16" s="181" t="s">
        <v>631</v>
      </c>
      <c r="V16" s="181" t="s">
        <v>632</v>
      </c>
      <c r="W16" s="181" t="s">
        <v>1319</v>
      </c>
      <c r="X16" s="181" t="s">
        <v>1318</v>
      </c>
      <c r="Y16" s="182" t="s">
        <v>61</v>
      </c>
    </row>
    <row r="17" spans="1:25" s="175" customFormat="1" ht="12.75" thickBot="1" x14ac:dyDescent="0.25">
      <c r="A17" s="154" t="s">
        <v>1320</v>
      </c>
      <c r="B17" s="155" t="s">
        <v>155</v>
      </c>
      <c r="C17" s="227">
        <v>337323</v>
      </c>
      <c r="D17" s="227">
        <v>111426</v>
      </c>
      <c r="E17" s="227">
        <v>755024</v>
      </c>
      <c r="F17" s="227">
        <v>77962</v>
      </c>
      <c r="G17" s="227">
        <v>377563</v>
      </c>
      <c r="H17" s="227">
        <v>306787</v>
      </c>
      <c r="I17" s="227">
        <v>864795</v>
      </c>
      <c r="J17" s="227">
        <v>1250453</v>
      </c>
      <c r="K17" s="227">
        <v>163157</v>
      </c>
      <c r="L17" s="227">
        <v>327840</v>
      </c>
      <c r="M17" s="227">
        <v>265838</v>
      </c>
      <c r="N17" s="227">
        <v>675866</v>
      </c>
      <c r="O17" s="227">
        <v>78269</v>
      </c>
      <c r="P17" s="227">
        <v>45602</v>
      </c>
      <c r="Q17" s="227">
        <v>308823</v>
      </c>
      <c r="R17" s="227">
        <v>626065</v>
      </c>
      <c r="S17" s="227">
        <v>459563</v>
      </c>
      <c r="T17" s="227">
        <v>398008</v>
      </c>
      <c r="U17" s="227">
        <v>1785922</v>
      </c>
      <c r="V17" s="227">
        <v>121377</v>
      </c>
      <c r="W17" s="227">
        <v>788410</v>
      </c>
      <c r="X17" s="227">
        <v>2155912</v>
      </c>
      <c r="Y17" s="228">
        <v>8630291</v>
      </c>
    </row>
    <row r="18" spans="1:25" ht="12.75" thickBot="1" x14ac:dyDescent="0.25"/>
    <row r="19" spans="1:25" s="145" customFormat="1" x14ac:dyDescent="0.2">
      <c r="A19" s="330" t="s">
        <v>1323</v>
      </c>
      <c r="B19" s="264" t="s">
        <v>1346</v>
      </c>
      <c r="C19" s="229">
        <v>63715</v>
      </c>
      <c r="D19" s="230">
        <v>19830</v>
      </c>
      <c r="E19" s="230">
        <v>90665</v>
      </c>
      <c r="F19" s="230">
        <v>11085</v>
      </c>
      <c r="G19" s="230">
        <v>69305</v>
      </c>
      <c r="H19" s="230">
        <v>65195</v>
      </c>
      <c r="I19" s="230">
        <v>136090</v>
      </c>
      <c r="J19" s="230">
        <v>191115</v>
      </c>
      <c r="K19" s="230">
        <v>23555</v>
      </c>
      <c r="L19" s="230">
        <v>56145</v>
      </c>
      <c r="M19" s="230">
        <v>53515</v>
      </c>
      <c r="N19" s="230">
        <v>89300</v>
      </c>
      <c r="O19" s="230">
        <v>12500</v>
      </c>
      <c r="P19" s="230">
        <v>6365</v>
      </c>
      <c r="Q19" s="230">
        <v>57035</v>
      </c>
      <c r="R19" s="230">
        <v>122825</v>
      </c>
      <c r="S19" s="230">
        <v>73575</v>
      </c>
      <c r="T19" s="230">
        <v>58910</v>
      </c>
      <c r="U19" s="230">
        <v>310475</v>
      </c>
      <c r="V19" s="230">
        <v>19415</v>
      </c>
      <c r="W19" s="230">
        <v>91970</v>
      </c>
      <c r="X19" s="230">
        <v>351645</v>
      </c>
      <c r="Y19" s="231">
        <v>1215775</v>
      </c>
    </row>
    <row r="20" spans="1:25" s="145" customFormat="1" x14ac:dyDescent="0.2">
      <c r="A20" s="331" t="s">
        <v>1579</v>
      </c>
      <c r="B20" s="334" t="s">
        <v>1603</v>
      </c>
      <c r="C20" s="232">
        <v>30535</v>
      </c>
      <c r="D20" s="233">
        <v>11605</v>
      </c>
      <c r="E20" s="233">
        <v>80035</v>
      </c>
      <c r="F20" s="233">
        <v>8395</v>
      </c>
      <c r="G20" s="233">
        <v>35130</v>
      </c>
      <c r="H20" s="233">
        <v>33075</v>
      </c>
      <c r="I20" s="233">
        <v>82900</v>
      </c>
      <c r="J20" s="233">
        <v>133695</v>
      </c>
      <c r="K20" s="233">
        <v>16500</v>
      </c>
      <c r="L20" s="233">
        <v>38585</v>
      </c>
      <c r="M20" s="233">
        <v>23460</v>
      </c>
      <c r="N20" s="233">
        <v>70555</v>
      </c>
      <c r="O20" s="233">
        <v>8185</v>
      </c>
      <c r="P20" s="233">
        <v>4710</v>
      </c>
      <c r="Q20" s="233">
        <v>32240</v>
      </c>
      <c r="R20" s="233">
        <v>54290</v>
      </c>
      <c r="S20" s="233">
        <v>50670</v>
      </c>
      <c r="T20" s="233">
        <v>42280</v>
      </c>
      <c r="U20" s="233">
        <v>176645</v>
      </c>
      <c r="V20" s="233">
        <v>9965</v>
      </c>
      <c r="W20" s="233">
        <v>83600</v>
      </c>
      <c r="X20" s="233">
        <v>239485</v>
      </c>
      <c r="Y20" s="234">
        <v>907580</v>
      </c>
    </row>
    <row r="21" spans="1:25" s="145" customFormat="1" x14ac:dyDescent="0.2">
      <c r="A21" s="331" t="s">
        <v>1580</v>
      </c>
      <c r="B21" s="334" t="s">
        <v>1604</v>
      </c>
      <c r="C21" s="232">
        <v>47385</v>
      </c>
      <c r="D21" s="233">
        <v>17645</v>
      </c>
      <c r="E21" s="233">
        <v>106920</v>
      </c>
      <c r="F21" s="233">
        <v>11210</v>
      </c>
      <c r="G21" s="233">
        <v>53685</v>
      </c>
      <c r="H21" s="233">
        <v>41175</v>
      </c>
      <c r="I21" s="233">
        <v>130685</v>
      </c>
      <c r="J21" s="233">
        <v>196615</v>
      </c>
      <c r="K21" s="233">
        <v>23630</v>
      </c>
      <c r="L21" s="233">
        <v>48020</v>
      </c>
      <c r="M21" s="233">
        <v>30815</v>
      </c>
      <c r="N21" s="233">
        <v>110015</v>
      </c>
      <c r="O21" s="233">
        <v>10655</v>
      </c>
      <c r="P21" s="233">
        <v>7680</v>
      </c>
      <c r="Q21" s="233">
        <v>41765</v>
      </c>
      <c r="R21" s="233">
        <v>90775</v>
      </c>
      <c r="S21" s="233">
        <v>66650</v>
      </c>
      <c r="T21" s="233">
        <v>60005</v>
      </c>
      <c r="U21" s="233">
        <v>283465</v>
      </c>
      <c r="V21" s="233">
        <v>18640</v>
      </c>
      <c r="W21" s="233">
        <v>123630</v>
      </c>
      <c r="X21" s="233">
        <v>213620</v>
      </c>
      <c r="Y21" s="234">
        <v>1183820</v>
      </c>
    </row>
    <row r="22" spans="1:25" s="145" customFormat="1" x14ac:dyDescent="0.2">
      <c r="A22" s="331" t="s">
        <v>1606</v>
      </c>
      <c r="B22" s="334" t="s">
        <v>1645</v>
      </c>
      <c r="C22" s="232">
        <v>56390</v>
      </c>
      <c r="D22" s="233">
        <v>18255</v>
      </c>
      <c r="E22" s="233">
        <v>153050</v>
      </c>
      <c r="F22" s="233">
        <v>14410</v>
      </c>
      <c r="G22" s="233">
        <v>63995</v>
      </c>
      <c r="H22" s="233">
        <v>42775</v>
      </c>
      <c r="I22" s="233">
        <v>146300</v>
      </c>
      <c r="J22" s="233">
        <v>217295</v>
      </c>
      <c r="K22" s="233">
        <v>30045</v>
      </c>
      <c r="L22" s="233">
        <v>57110</v>
      </c>
      <c r="M22" s="233">
        <v>55550</v>
      </c>
      <c r="N22" s="233">
        <v>122905</v>
      </c>
      <c r="O22" s="233">
        <v>13930</v>
      </c>
      <c r="P22" s="233">
        <v>8275</v>
      </c>
      <c r="Q22" s="233">
        <v>51300</v>
      </c>
      <c r="R22" s="233">
        <v>112460</v>
      </c>
      <c r="S22" s="233">
        <v>81595</v>
      </c>
      <c r="T22" s="233">
        <v>72110</v>
      </c>
      <c r="U22" s="233">
        <v>307190</v>
      </c>
      <c r="V22" s="233">
        <v>20585</v>
      </c>
      <c r="W22" s="233">
        <v>162060</v>
      </c>
      <c r="X22" s="233">
        <v>457875</v>
      </c>
      <c r="Y22" s="234">
        <v>1688810</v>
      </c>
    </row>
    <row r="23" spans="1:25" s="145" customFormat="1" x14ac:dyDescent="0.2">
      <c r="A23" s="331" t="s">
        <v>1607</v>
      </c>
      <c r="B23" s="334" t="s">
        <v>1646</v>
      </c>
      <c r="C23" s="232">
        <v>31860</v>
      </c>
      <c r="D23" s="233">
        <v>11805</v>
      </c>
      <c r="E23" s="233">
        <v>71270</v>
      </c>
      <c r="F23" s="233">
        <v>8785</v>
      </c>
      <c r="G23" s="233">
        <v>42780</v>
      </c>
      <c r="H23" s="233">
        <v>29090</v>
      </c>
      <c r="I23" s="233">
        <v>90325</v>
      </c>
      <c r="J23" s="233">
        <v>144190</v>
      </c>
      <c r="K23" s="233">
        <v>17000</v>
      </c>
      <c r="L23" s="233">
        <v>37285</v>
      </c>
      <c r="M23" s="233">
        <v>26580</v>
      </c>
      <c r="N23" s="233">
        <v>76150</v>
      </c>
      <c r="O23" s="233">
        <v>8015</v>
      </c>
      <c r="P23" s="233">
        <v>4810</v>
      </c>
      <c r="Q23" s="233">
        <v>30070</v>
      </c>
      <c r="R23" s="233">
        <v>70460</v>
      </c>
      <c r="S23" s="233">
        <v>46110</v>
      </c>
      <c r="T23" s="233">
        <v>43360</v>
      </c>
      <c r="U23" s="233">
        <v>194630</v>
      </c>
      <c r="V23" s="233">
        <v>12835</v>
      </c>
      <c r="W23" s="233">
        <v>80815</v>
      </c>
      <c r="X23" s="233">
        <v>245190</v>
      </c>
      <c r="Y23" s="234">
        <v>971230</v>
      </c>
    </row>
    <row r="24" spans="1:25" s="145" customFormat="1" x14ac:dyDescent="0.2">
      <c r="A24" s="332" t="s">
        <v>1608</v>
      </c>
      <c r="B24" s="334" t="s">
        <v>1647</v>
      </c>
      <c r="C24" s="232">
        <v>49910</v>
      </c>
      <c r="D24" s="233">
        <v>14025</v>
      </c>
      <c r="E24" s="233">
        <v>124985</v>
      </c>
      <c r="F24" s="233">
        <v>11065</v>
      </c>
      <c r="G24" s="233">
        <v>54705</v>
      </c>
      <c r="H24" s="233">
        <v>40995</v>
      </c>
      <c r="I24" s="233">
        <v>136270</v>
      </c>
      <c r="J24" s="233">
        <v>174965</v>
      </c>
      <c r="K24" s="233">
        <v>23025</v>
      </c>
      <c r="L24" s="233">
        <v>40555</v>
      </c>
      <c r="M24" s="233">
        <v>31620</v>
      </c>
      <c r="N24" s="233">
        <v>93285</v>
      </c>
      <c r="O24" s="233">
        <v>12115</v>
      </c>
      <c r="P24" s="233">
        <v>6280</v>
      </c>
      <c r="Q24" s="233">
        <v>46945</v>
      </c>
      <c r="R24" s="233">
        <v>82485</v>
      </c>
      <c r="S24" s="233">
        <v>64400</v>
      </c>
      <c r="T24" s="233">
        <v>55715</v>
      </c>
      <c r="U24" s="233">
        <v>243300</v>
      </c>
      <c r="V24" s="233">
        <v>18030</v>
      </c>
      <c r="W24" s="233">
        <v>115115</v>
      </c>
      <c r="X24" s="233">
        <v>241510</v>
      </c>
      <c r="Y24" s="234">
        <v>1279725</v>
      </c>
    </row>
    <row r="25" spans="1:25" s="145" customFormat="1" ht="12.75" thickBot="1" x14ac:dyDescent="0.25">
      <c r="A25" s="333" t="s">
        <v>1609</v>
      </c>
      <c r="B25" s="335" t="s">
        <v>1648</v>
      </c>
      <c r="C25" s="235">
        <v>57525</v>
      </c>
      <c r="D25" s="236">
        <v>18260</v>
      </c>
      <c r="E25" s="236">
        <v>128095</v>
      </c>
      <c r="F25" s="236">
        <v>13015</v>
      </c>
      <c r="G25" s="236">
        <v>57960</v>
      </c>
      <c r="H25" s="236">
        <v>54485</v>
      </c>
      <c r="I25" s="236">
        <v>142225</v>
      </c>
      <c r="J25" s="236">
        <v>192575</v>
      </c>
      <c r="K25" s="236">
        <v>29365</v>
      </c>
      <c r="L25" s="236">
        <v>50140</v>
      </c>
      <c r="M25" s="236">
        <v>44250</v>
      </c>
      <c r="N25" s="236">
        <v>113655</v>
      </c>
      <c r="O25" s="236">
        <v>12870</v>
      </c>
      <c r="P25" s="236">
        <v>7480</v>
      </c>
      <c r="Q25" s="236">
        <v>49450</v>
      </c>
      <c r="R25" s="236">
        <v>92770</v>
      </c>
      <c r="S25" s="236">
        <v>76565</v>
      </c>
      <c r="T25" s="236">
        <v>65615</v>
      </c>
      <c r="U25" s="236">
        <v>270210</v>
      </c>
      <c r="V25" s="236">
        <v>21915</v>
      </c>
      <c r="W25" s="236">
        <v>131090</v>
      </c>
      <c r="X25" s="236">
        <v>406580</v>
      </c>
      <c r="Y25" s="237">
        <v>1383350</v>
      </c>
    </row>
    <row r="26" spans="1:25" s="145" customFormat="1" ht="12.75" thickBot="1" x14ac:dyDescent="0.25">
      <c r="A26" s="251"/>
      <c r="B26" s="146"/>
      <c r="C26" s="238"/>
      <c r="D26" s="238"/>
      <c r="E26" s="238"/>
      <c r="F26" s="238"/>
      <c r="G26" s="238"/>
      <c r="H26" s="238"/>
      <c r="I26" s="238"/>
      <c r="J26" s="238"/>
      <c r="K26" s="238"/>
      <c r="L26" s="238"/>
      <c r="M26" s="238"/>
      <c r="N26" s="238"/>
      <c r="O26" s="238"/>
      <c r="P26" s="238"/>
      <c r="Q26" s="238"/>
      <c r="R26" s="238"/>
      <c r="S26" s="238"/>
      <c r="T26" s="238"/>
      <c r="U26" s="238"/>
      <c r="V26" s="238"/>
      <c r="W26" s="238"/>
      <c r="X26" s="238"/>
      <c r="Y26" s="238"/>
    </row>
    <row r="27" spans="1:25" s="145" customFormat="1" x14ac:dyDescent="0.2">
      <c r="A27" s="336" t="s">
        <v>389</v>
      </c>
      <c r="B27" s="264" t="s">
        <v>1680</v>
      </c>
      <c r="C27" s="252">
        <v>410</v>
      </c>
      <c r="D27" s="230">
        <v>320</v>
      </c>
      <c r="E27" s="230">
        <v>1035</v>
      </c>
      <c r="F27" s="230">
        <v>85</v>
      </c>
      <c r="G27" s="230">
        <v>470</v>
      </c>
      <c r="H27" s="230">
        <v>1650</v>
      </c>
      <c r="I27" s="230">
        <v>2985</v>
      </c>
      <c r="J27" s="230">
        <v>6150</v>
      </c>
      <c r="K27" s="230">
        <v>410</v>
      </c>
      <c r="L27" s="230">
        <v>950</v>
      </c>
      <c r="M27" s="230">
        <v>2635</v>
      </c>
      <c r="N27" s="230">
        <v>5010</v>
      </c>
      <c r="O27" s="230">
        <v>325</v>
      </c>
      <c r="P27" s="230">
        <v>195</v>
      </c>
      <c r="Q27" s="230">
        <v>830</v>
      </c>
      <c r="R27" s="230">
        <v>3355</v>
      </c>
      <c r="S27" s="230">
        <v>430</v>
      </c>
      <c r="T27" s="230">
        <v>1035</v>
      </c>
      <c r="U27" s="230">
        <v>5215</v>
      </c>
      <c r="V27" s="230" t="s">
        <v>1676</v>
      </c>
      <c r="W27" s="230">
        <v>2030</v>
      </c>
      <c r="X27" s="230">
        <v>9145</v>
      </c>
      <c r="Y27" s="231">
        <v>30345</v>
      </c>
    </row>
    <row r="28" spans="1:25" s="145" customFormat="1" x14ac:dyDescent="0.2">
      <c r="A28" s="337" t="s">
        <v>381</v>
      </c>
      <c r="B28" s="334" t="s">
        <v>1681</v>
      </c>
      <c r="C28" s="253">
        <v>1620</v>
      </c>
      <c r="D28" s="233">
        <v>40</v>
      </c>
      <c r="E28" s="233">
        <v>665</v>
      </c>
      <c r="F28" s="233">
        <v>500</v>
      </c>
      <c r="G28" s="233">
        <v>1290</v>
      </c>
      <c r="H28" s="233">
        <v>2525</v>
      </c>
      <c r="I28" s="233">
        <v>1485</v>
      </c>
      <c r="J28" s="233">
        <v>1055</v>
      </c>
      <c r="K28" s="233">
        <v>35</v>
      </c>
      <c r="L28" s="233">
        <v>550</v>
      </c>
      <c r="M28" s="233">
        <v>1010</v>
      </c>
      <c r="N28" s="233">
        <v>1210</v>
      </c>
      <c r="O28" s="233">
        <v>795</v>
      </c>
      <c r="P28" s="233">
        <v>35</v>
      </c>
      <c r="Q28" s="233">
        <v>75</v>
      </c>
      <c r="R28" s="233">
        <v>0</v>
      </c>
      <c r="S28" s="233">
        <v>2110</v>
      </c>
      <c r="T28" s="233">
        <v>1040</v>
      </c>
      <c r="U28" s="233">
        <v>5095</v>
      </c>
      <c r="V28" s="233">
        <v>425</v>
      </c>
      <c r="W28" s="233">
        <v>1540</v>
      </c>
      <c r="X28" s="233">
        <v>8520</v>
      </c>
      <c r="Y28" s="234">
        <v>16075</v>
      </c>
    </row>
    <row r="29" spans="1:25" s="145" customFormat="1" x14ac:dyDescent="0.2">
      <c r="A29" s="337" t="s">
        <v>1629</v>
      </c>
      <c r="B29" s="334" t="s">
        <v>1682</v>
      </c>
      <c r="C29" s="253">
        <v>0</v>
      </c>
      <c r="D29" s="233">
        <v>0</v>
      </c>
      <c r="E29" s="233">
        <v>0</v>
      </c>
      <c r="F29" s="233">
        <v>0</v>
      </c>
      <c r="G29" s="233">
        <v>0</v>
      </c>
      <c r="H29" s="233">
        <v>0</v>
      </c>
      <c r="I29" s="233">
        <v>0</v>
      </c>
      <c r="J29" s="233">
        <v>0</v>
      </c>
      <c r="K29" s="233">
        <v>0</v>
      </c>
      <c r="L29" s="233">
        <v>0</v>
      </c>
      <c r="M29" s="233">
        <v>0</v>
      </c>
      <c r="N29" s="233">
        <v>0</v>
      </c>
      <c r="O29" s="233">
        <v>0</v>
      </c>
      <c r="P29" s="233">
        <v>0</v>
      </c>
      <c r="Q29" s="233">
        <v>0</v>
      </c>
      <c r="R29" s="233">
        <v>0</v>
      </c>
      <c r="S29" s="233">
        <v>0</v>
      </c>
      <c r="T29" s="233">
        <v>0</v>
      </c>
      <c r="U29" s="233">
        <v>0</v>
      </c>
      <c r="V29" s="233">
        <v>0</v>
      </c>
      <c r="W29" s="233">
        <v>0</v>
      </c>
      <c r="X29" s="233">
        <v>0</v>
      </c>
      <c r="Y29" s="234">
        <v>10</v>
      </c>
    </row>
    <row r="30" spans="1:25" s="145" customFormat="1" x14ac:dyDescent="0.2">
      <c r="A30" s="337" t="s">
        <v>1628</v>
      </c>
      <c r="B30" s="334" t="s">
        <v>1683</v>
      </c>
      <c r="C30" s="253">
        <v>0</v>
      </c>
      <c r="D30" s="233">
        <v>0</v>
      </c>
      <c r="E30" s="233">
        <v>0</v>
      </c>
      <c r="F30" s="233">
        <v>0</v>
      </c>
      <c r="G30" s="233">
        <v>0</v>
      </c>
      <c r="H30" s="233">
        <v>0</v>
      </c>
      <c r="I30" s="233">
        <v>0</v>
      </c>
      <c r="J30" s="233">
        <v>0</v>
      </c>
      <c r="K30" s="233">
        <v>0</v>
      </c>
      <c r="L30" s="233">
        <v>0</v>
      </c>
      <c r="M30" s="233">
        <v>0</v>
      </c>
      <c r="N30" s="233">
        <v>0</v>
      </c>
      <c r="O30" s="233">
        <v>0</v>
      </c>
      <c r="P30" s="233">
        <v>0</v>
      </c>
      <c r="Q30" s="233">
        <v>0</v>
      </c>
      <c r="R30" s="233">
        <v>0</v>
      </c>
      <c r="S30" s="233">
        <v>0</v>
      </c>
      <c r="T30" s="233">
        <v>0</v>
      </c>
      <c r="U30" s="233">
        <v>0</v>
      </c>
      <c r="V30" s="233">
        <v>0</v>
      </c>
      <c r="W30" s="233">
        <v>0</v>
      </c>
      <c r="X30" s="233">
        <v>0</v>
      </c>
      <c r="Y30" s="234">
        <v>3715</v>
      </c>
    </row>
    <row r="31" spans="1:25" s="145" customFormat="1" x14ac:dyDescent="0.2">
      <c r="A31" s="337" t="s">
        <v>1630</v>
      </c>
      <c r="B31" s="334" t="s">
        <v>2161</v>
      </c>
      <c r="C31" s="253">
        <v>0</v>
      </c>
      <c r="D31" s="233">
        <v>0</v>
      </c>
      <c r="E31" s="233">
        <v>0</v>
      </c>
      <c r="F31" s="233">
        <v>0</v>
      </c>
      <c r="G31" s="233">
        <v>0</v>
      </c>
      <c r="H31" s="233">
        <v>0</v>
      </c>
      <c r="I31" s="233">
        <v>0</v>
      </c>
      <c r="J31" s="233">
        <v>0</v>
      </c>
      <c r="K31" s="233">
        <v>0</v>
      </c>
      <c r="L31" s="233">
        <v>0</v>
      </c>
      <c r="M31" s="233">
        <v>0</v>
      </c>
      <c r="N31" s="233">
        <v>0</v>
      </c>
      <c r="O31" s="233">
        <v>0</v>
      </c>
      <c r="P31" s="233">
        <v>0</v>
      </c>
      <c r="Q31" s="233">
        <v>0</v>
      </c>
      <c r="R31" s="233">
        <v>0</v>
      </c>
      <c r="S31" s="233">
        <v>0</v>
      </c>
      <c r="T31" s="233">
        <v>0</v>
      </c>
      <c r="U31" s="233">
        <v>0</v>
      </c>
      <c r="V31" s="233">
        <v>0</v>
      </c>
      <c r="W31" s="233">
        <v>0</v>
      </c>
      <c r="X31" s="233">
        <v>0</v>
      </c>
      <c r="Y31" s="234" t="s">
        <v>1676</v>
      </c>
    </row>
    <row r="32" spans="1:25" s="145" customFormat="1" x14ac:dyDescent="0.2">
      <c r="A32" s="337" t="s">
        <v>204</v>
      </c>
      <c r="B32" s="334" t="s">
        <v>1684</v>
      </c>
      <c r="C32" s="253">
        <v>1415</v>
      </c>
      <c r="D32" s="233">
        <v>460</v>
      </c>
      <c r="E32" s="233">
        <v>4410</v>
      </c>
      <c r="F32" s="233">
        <v>280</v>
      </c>
      <c r="G32" s="233">
        <v>1835</v>
      </c>
      <c r="H32" s="233">
        <v>2080</v>
      </c>
      <c r="I32" s="233">
        <v>5915</v>
      </c>
      <c r="J32" s="233">
        <v>7635</v>
      </c>
      <c r="K32" s="233">
        <v>930</v>
      </c>
      <c r="L32" s="233">
        <v>1795</v>
      </c>
      <c r="M32" s="233">
        <v>1605</v>
      </c>
      <c r="N32" s="233">
        <v>2995</v>
      </c>
      <c r="O32" s="233">
        <v>305</v>
      </c>
      <c r="P32" s="233">
        <v>225</v>
      </c>
      <c r="Q32" s="233">
        <v>1405</v>
      </c>
      <c r="R32" s="233">
        <v>3670</v>
      </c>
      <c r="S32" s="233">
        <v>1900</v>
      </c>
      <c r="T32" s="233">
        <v>2130</v>
      </c>
      <c r="U32" s="233">
        <v>11510</v>
      </c>
      <c r="V32" s="233">
        <v>420</v>
      </c>
      <c r="W32" s="233">
        <v>3320</v>
      </c>
      <c r="X32" s="233">
        <v>4430</v>
      </c>
      <c r="Y32" s="234">
        <v>26090</v>
      </c>
    </row>
    <row r="33" spans="1:25" s="145" customFormat="1" x14ac:dyDescent="0.2">
      <c r="A33" s="337" t="s">
        <v>333</v>
      </c>
      <c r="B33" s="334" t="s">
        <v>1685</v>
      </c>
      <c r="C33" s="253">
        <v>115</v>
      </c>
      <c r="D33" s="233">
        <v>0</v>
      </c>
      <c r="E33" s="233">
        <v>440</v>
      </c>
      <c r="F33" s="233" t="s">
        <v>1676</v>
      </c>
      <c r="G33" s="233">
        <v>25</v>
      </c>
      <c r="H33" s="233" t="s">
        <v>1676</v>
      </c>
      <c r="I33" s="233">
        <v>365</v>
      </c>
      <c r="J33" s="233">
        <v>340</v>
      </c>
      <c r="K33" s="233">
        <v>15</v>
      </c>
      <c r="L33" s="233">
        <v>0</v>
      </c>
      <c r="M33" s="233" t="s">
        <v>1676</v>
      </c>
      <c r="N33" s="233">
        <v>30</v>
      </c>
      <c r="O33" s="233">
        <v>20</v>
      </c>
      <c r="P33" s="233">
        <v>0</v>
      </c>
      <c r="Q33" s="233">
        <v>0</v>
      </c>
      <c r="R33" s="233">
        <v>0</v>
      </c>
      <c r="S33" s="233">
        <v>35</v>
      </c>
      <c r="T33" s="233">
        <v>160</v>
      </c>
      <c r="U33" s="233">
        <v>0</v>
      </c>
      <c r="V33" s="233">
        <v>95</v>
      </c>
      <c r="W33" s="233">
        <v>240</v>
      </c>
      <c r="X33" s="233">
        <v>20</v>
      </c>
      <c r="Y33" s="234">
        <v>35</v>
      </c>
    </row>
    <row r="34" spans="1:25" s="145" customFormat="1" x14ac:dyDescent="0.2">
      <c r="A34" s="337" t="s">
        <v>752</v>
      </c>
      <c r="B34" s="334" t="s">
        <v>1686</v>
      </c>
      <c r="C34" s="253">
        <v>590</v>
      </c>
      <c r="D34" s="233">
        <v>0</v>
      </c>
      <c r="E34" s="233">
        <v>45</v>
      </c>
      <c r="F34" s="233" t="s">
        <v>1676</v>
      </c>
      <c r="G34" s="233">
        <v>25</v>
      </c>
      <c r="H34" s="233" t="s">
        <v>1676</v>
      </c>
      <c r="I34" s="233">
        <v>180</v>
      </c>
      <c r="J34" s="233">
        <v>575</v>
      </c>
      <c r="K34" s="233">
        <v>80</v>
      </c>
      <c r="L34" s="233">
        <v>0</v>
      </c>
      <c r="M34" s="233" t="s">
        <v>1676</v>
      </c>
      <c r="N34" s="233">
        <v>100</v>
      </c>
      <c r="O34" s="233">
        <v>15</v>
      </c>
      <c r="P34" s="233">
        <v>35</v>
      </c>
      <c r="Q34" s="233">
        <v>95</v>
      </c>
      <c r="R34" s="233">
        <v>0</v>
      </c>
      <c r="S34" s="233">
        <v>65</v>
      </c>
      <c r="T34" s="233">
        <v>255</v>
      </c>
      <c r="U34" s="233" t="s">
        <v>1676</v>
      </c>
      <c r="V34" s="233">
        <v>550</v>
      </c>
      <c r="W34" s="233">
        <v>465</v>
      </c>
      <c r="X34" s="233" t="s">
        <v>1676</v>
      </c>
      <c r="Y34" s="234">
        <v>90</v>
      </c>
    </row>
    <row r="35" spans="1:25" s="145" customFormat="1" x14ac:dyDescent="0.2">
      <c r="A35" s="337" t="s">
        <v>741</v>
      </c>
      <c r="B35" s="334" t="s">
        <v>1687</v>
      </c>
      <c r="C35" s="253">
        <v>250</v>
      </c>
      <c r="D35" s="233" t="s">
        <v>1676</v>
      </c>
      <c r="E35" s="233" t="s">
        <v>1676</v>
      </c>
      <c r="F35" s="233">
        <v>10</v>
      </c>
      <c r="G35" s="233">
        <v>50</v>
      </c>
      <c r="H35" s="233">
        <v>15</v>
      </c>
      <c r="I35" s="233">
        <v>0</v>
      </c>
      <c r="J35" s="233">
        <v>215</v>
      </c>
      <c r="K35" s="233">
        <v>15</v>
      </c>
      <c r="L35" s="233">
        <v>0</v>
      </c>
      <c r="M35" s="233">
        <v>0</v>
      </c>
      <c r="N35" s="233">
        <v>0</v>
      </c>
      <c r="O35" s="233">
        <v>0</v>
      </c>
      <c r="P35" s="233">
        <v>0</v>
      </c>
      <c r="Q35" s="233">
        <v>0</v>
      </c>
      <c r="R35" s="233">
        <v>0</v>
      </c>
      <c r="S35" s="233">
        <v>70</v>
      </c>
      <c r="T35" s="233">
        <v>100</v>
      </c>
      <c r="U35" s="233">
        <v>0</v>
      </c>
      <c r="V35" s="233">
        <v>85</v>
      </c>
      <c r="W35" s="233">
        <v>195</v>
      </c>
      <c r="X35" s="233">
        <v>65</v>
      </c>
      <c r="Y35" s="234">
        <v>0</v>
      </c>
    </row>
    <row r="36" spans="1:25" s="145" customFormat="1" x14ac:dyDescent="0.2">
      <c r="A36" s="337" t="s">
        <v>742</v>
      </c>
      <c r="B36" s="334" t="s">
        <v>1688</v>
      </c>
      <c r="C36" s="253">
        <v>55</v>
      </c>
      <c r="D36" s="233">
        <v>35</v>
      </c>
      <c r="E36" s="233">
        <v>0</v>
      </c>
      <c r="F36" s="233" t="s">
        <v>1676</v>
      </c>
      <c r="G36" s="233">
        <v>70</v>
      </c>
      <c r="H36" s="233" t="s">
        <v>1676</v>
      </c>
      <c r="I36" s="233">
        <v>45</v>
      </c>
      <c r="J36" s="233">
        <v>0</v>
      </c>
      <c r="K36" s="233">
        <v>40</v>
      </c>
      <c r="L36" s="233">
        <v>0</v>
      </c>
      <c r="M36" s="233" t="s">
        <v>1676</v>
      </c>
      <c r="N36" s="233" t="s">
        <v>1676</v>
      </c>
      <c r="O36" s="233" t="s">
        <v>1676</v>
      </c>
      <c r="P36" s="233" t="s">
        <v>1676</v>
      </c>
      <c r="Q36" s="233">
        <v>0</v>
      </c>
      <c r="R36" s="233">
        <v>0</v>
      </c>
      <c r="S36" s="233" t="s">
        <v>1676</v>
      </c>
      <c r="T36" s="233">
        <v>35</v>
      </c>
      <c r="U36" s="233">
        <v>0</v>
      </c>
      <c r="V36" s="233">
        <v>55</v>
      </c>
      <c r="W36" s="233">
        <v>135</v>
      </c>
      <c r="X36" s="233">
        <v>130</v>
      </c>
      <c r="Y36" s="234" t="s">
        <v>1676</v>
      </c>
    </row>
    <row r="37" spans="1:25" s="145" customFormat="1" x14ac:dyDescent="0.2">
      <c r="A37" s="337" t="s">
        <v>600</v>
      </c>
      <c r="B37" s="334" t="s">
        <v>1689</v>
      </c>
      <c r="C37" s="253">
        <v>1320</v>
      </c>
      <c r="D37" s="233">
        <v>15</v>
      </c>
      <c r="E37" s="233">
        <v>35</v>
      </c>
      <c r="F37" s="233">
        <v>50</v>
      </c>
      <c r="G37" s="233">
        <v>185</v>
      </c>
      <c r="H37" s="233">
        <v>50</v>
      </c>
      <c r="I37" s="233" t="s">
        <v>1676</v>
      </c>
      <c r="J37" s="233">
        <v>10</v>
      </c>
      <c r="K37" s="233">
        <v>45</v>
      </c>
      <c r="L37" s="233">
        <v>0</v>
      </c>
      <c r="M37" s="233">
        <v>0</v>
      </c>
      <c r="N37" s="233">
        <v>10</v>
      </c>
      <c r="O37" s="233" t="s">
        <v>1676</v>
      </c>
      <c r="P37" s="233">
        <v>40</v>
      </c>
      <c r="Q37" s="233">
        <v>280</v>
      </c>
      <c r="R37" s="233">
        <v>0</v>
      </c>
      <c r="S37" s="233">
        <v>105</v>
      </c>
      <c r="T37" s="233">
        <v>905</v>
      </c>
      <c r="U37" s="233">
        <v>90</v>
      </c>
      <c r="V37" s="233">
        <v>190</v>
      </c>
      <c r="W37" s="233">
        <v>1370</v>
      </c>
      <c r="X37" s="233">
        <v>10</v>
      </c>
      <c r="Y37" s="234" t="s">
        <v>1676</v>
      </c>
    </row>
    <row r="38" spans="1:25" s="145" customFormat="1" x14ac:dyDescent="0.2">
      <c r="A38" s="337" t="s">
        <v>1549</v>
      </c>
      <c r="B38" s="334" t="s">
        <v>1690</v>
      </c>
      <c r="C38" s="253">
        <v>55</v>
      </c>
      <c r="D38" s="233">
        <v>0</v>
      </c>
      <c r="E38" s="233">
        <v>0</v>
      </c>
      <c r="F38" s="233">
        <v>0</v>
      </c>
      <c r="G38" s="233">
        <v>0</v>
      </c>
      <c r="H38" s="233">
        <v>0</v>
      </c>
      <c r="I38" s="233">
        <v>0</v>
      </c>
      <c r="J38" s="233">
        <v>0</v>
      </c>
      <c r="K38" s="233">
        <v>0</v>
      </c>
      <c r="L38" s="233">
        <v>0</v>
      </c>
      <c r="M38" s="233">
        <v>0</v>
      </c>
      <c r="N38" s="233">
        <v>0</v>
      </c>
      <c r="O38" s="233">
        <v>0</v>
      </c>
      <c r="P38" s="233">
        <v>0</v>
      </c>
      <c r="Q38" s="233">
        <v>0</v>
      </c>
      <c r="R38" s="233">
        <v>0</v>
      </c>
      <c r="S38" s="233">
        <v>0</v>
      </c>
      <c r="T38" s="233">
        <v>0</v>
      </c>
      <c r="U38" s="233">
        <v>0</v>
      </c>
      <c r="V38" s="233">
        <v>0</v>
      </c>
      <c r="W38" s="233">
        <v>0</v>
      </c>
      <c r="X38" s="233">
        <v>0</v>
      </c>
      <c r="Y38" s="234" t="s">
        <v>1676</v>
      </c>
    </row>
    <row r="39" spans="1:25" s="145" customFormat="1" x14ac:dyDescent="0.2">
      <c r="A39" s="337" t="s">
        <v>809</v>
      </c>
      <c r="B39" s="334" t="s">
        <v>1691</v>
      </c>
      <c r="C39" s="253">
        <v>0</v>
      </c>
      <c r="D39" s="233">
        <v>0</v>
      </c>
      <c r="E39" s="233">
        <v>2120</v>
      </c>
      <c r="F39" s="233">
        <v>0</v>
      </c>
      <c r="G39" s="233">
        <v>0</v>
      </c>
      <c r="H39" s="233">
        <v>0</v>
      </c>
      <c r="I39" s="233">
        <v>0</v>
      </c>
      <c r="J39" s="233">
        <v>0</v>
      </c>
      <c r="K39" s="233">
        <v>0</v>
      </c>
      <c r="L39" s="233">
        <v>0</v>
      </c>
      <c r="M39" s="233">
        <v>0</v>
      </c>
      <c r="N39" s="233">
        <v>0</v>
      </c>
      <c r="O39" s="233">
        <v>0</v>
      </c>
      <c r="P39" s="233">
        <v>0</v>
      </c>
      <c r="Q39" s="233">
        <v>0</v>
      </c>
      <c r="R39" s="233">
        <v>0</v>
      </c>
      <c r="S39" s="233">
        <v>0</v>
      </c>
      <c r="T39" s="233">
        <v>0</v>
      </c>
      <c r="U39" s="233">
        <v>0</v>
      </c>
      <c r="V39" s="233">
        <v>0</v>
      </c>
      <c r="W39" s="233">
        <v>0</v>
      </c>
      <c r="X39" s="233">
        <v>0</v>
      </c>
      <c r="Y39" s="234">
        <v>0</v>
      </c>
    </row>
    <row r="40" spans="1:25" s="145" customFormat="1" x14ac:dyDescent="0.2">
      <c r="A40" s="337" t="s">
        <v>213</v>
      </c>
      <c r="B40" s="334" t="s">
        <v>1692</v>
      </c>
      <c r="C40" s="253">
        <v>0</v>
      </c>
      <c r="D40" s="233">
        <v>0</v>
      </c>
      <c r="E40" s="233">
        <v>0</v>
      </c>
      <c r="F40" s="233">
        <v>0</v>
      </c>
      <c r="G40" s="233">
        <v>0</v>
      </c>
      <c r="H40" s="233">
        <v>0</v>
      </c>
      <c r="I40" s="233">
        <v>0</v>
      </c>
      <c r="J40" s="233">
        <v>0</v>
      </c>
      <c r="K40" s="233">
        <v>0</v>
      </c>
      <c r="L40" s="233">
        <v>0</v>
      </c>
      <c r="M40" s="233">
        <v>0</v>
      </c>
      <c r="N40" s="233">
        <v>0</v>
      </c>
      <c r="O40" s="233">
        <v>0</v>
      </c>
      <c r="P40" s="233">
        <v>0</v>
      </c>
      <c r="Q40" s="233">
        <v>0</v>
      </c>
      <c r="R40" s="233">
        <v>0</v>
      </c>
      <c r="S40" s="233">
        <v>0</v>
      </c>
      <c r="T40" s="233">
        <v>0</v>
      </c>
      <c r="U40" s="233">
        <v>0</v>
      </c>
      <c r="V40" s="233">
        <v>0</v>
      </c>
      <c r="W40" s="233">
        <v>0</v>
      </c>
      <c r="X40" s="233">
        <v>0</v>
      </c>
      <c r="Y40" s="234">
        <v>3535</v>
      </c>
    </row>
    <row r="41" spans="1:25" s="145" customFormat="1" x14ac:dyDescent="0.2">
      <c r="A41" s="337" t="s">
        <v>406</v>
      </c>
      <c r="B41" s="334" t="s">
        <v>1693</v>
      </c>
      <c r="C41" s="253">
        <v>2420</v>
      </c>
      <c r="D41" s="233">
        <v>3380</v>
      </c>
      <c r="E41" s="233">
        <v>3315</v>
      </c>
      <c r="F41" s="233">
        <v>905</v>
      </c>
      <c r="G41" s="233">
        <v>3945</v>
      </c>
      <c r="H41" s="233">
        <v>2080</v>
      </c>
      <c r="I41" s="233">
        <v>6590</v>
      </c>
      <c r="J41" s="233">
        <v>11665</v>
      </c>
      <c r="K41" s="233">
        <v>1160</v>
      </c>
      <c r="L41" s="233">
        <v>790</v>
      </c>
      <c r="M41" s="233">
        <v>1380</v>
      </c>
      <c r="N41" s="233">
        <v>4955</v>
      </c>
      <c r="O41" s="233">
        <v>405</v>
      </c>
      <c r="P41" s="233">
        <v>230</v>
      </c>
      <c r="Q41" s="233">
        <v>3090</v>
      </c>
      <c r="R41" s="233">
        <v>8380</v>
      </c>
      <c r="S41" s="233">
        <v>5155</v>
      </c>
      <c r="T41" s="233">
        <v>3645</v>
      </c>
      <c r="U41" s="233">
        <v>16245</v>
      </c>
      <c r="V41" s="233">
        <v>1505</v>
      </c>
      <c r="W41" s="233">
        <v>5085</v>
      </c>
      <c r="X41" s="233">
        <v>6740</v>
      </c>
      <c r="Y41" s="234">
        <v>68880</v>
      </c>
    </row>
    <row r="42" spans="1:25" s="145" customFormat="1" x14ac:dyDescent="0.2">
      <c r="A42" s="337" t="s">
        <v>543</v>
      </c>
      <c r="B42" s="334" t="s">
        <v>1694</v>
      </c>
      <c r="C42" s="253">
        <v>160</v>
      </c>
      <c r="D42" s="233">
        <v>0</v>
      </c>
      <c r="E42" s="233">
        <v>0</v>
      </c>
      <c r="F42" s="233">
        <v>0</v>
      </c>
      <c r="G42" s="233">
        <v>0</v>
      </c>
      <c r="H42" s="233">
        <v>0</v>
      </c>
      <c r="I42" s="233">
        <v>0</v>
      </c>
      <c r="J42" s="233">
        <v>0</v>
      </c>
      <c r="K42" s="233">
        <v>0</v>
      </c>
      <c r="L42" s="233">
        <v>0</v>
      </c>
      <c r="M42" s="233">
        <v>0</v>
      </c>
      <c r="N42" s="233">
        <v>0</v>
      </c>
      <c r="O42" s="233">
        <v>0</v>
      </c>
      <c r="P42" s="233">
        <v>0</v>
      </c>
      <c r="Q42" s="233">
        <v>0</v>
      </c>
      <c r="R42" s="233">
        <v>0</v>
      </c>
      <c r="S42" s="233" t="s">
        <v>1676</v>
      </c>
      <c r="T42" s="233">
        <v>55</v>
      </c>
      <c r="U42" s="233">
        <v>0</v>
      </c>
      <c r="V42" s="233">
        <v>105</v>
      </c>
      <c r="W42" s="233">
        <v>1745</v>
      </c>
      <c r="X42" s="233" t="s">
        <v>1676</v>
      </c>
      <c r="Y42" s="234">
        <v>80</v>
      </c>
    </row>
    <row r="43" spans="1:25" s="145" customFormat="1" x14ac:dyDescent="0.2">
      <c r="A43" s="337" t="s">
        <v>407</v>
      </c>
      <c r="B43" s="334" t="s">
        <v>1695</v>
      </c>
      <c r="C43" s="253">
        <v>390</v>
      </c>
      <c r="D43" s="233">
        <v>380</v>
      </c>
      <c r="E43" s="233">
        <v>2425</v>
      </c>
      <c r="F43" s="233">
        <v>425</v>
      </c>
      <c r="G43" s="233">
        <v>1555</v>
      </c>
      <c r="H43" s="233">
        <v>1170</v>
      </c>
      <c r="I43" s="233">
        <v>4380</v>
      </c>
      <c r="J43" s="233">
        <v>6100</v>
      </c>
      <c r="K43" s="233">
        <v>550</v>
      </c>
      <c r="L43" s="233">
        <v>620</v>
      </c>
      <c r="M43" s="233">
        <v>400</v>
      </c>
      <c r="N43" s="233">
        <v>2520</v>
      </c>
      <c r="O43" s="233">
        <v>325</v>
      </c>
      <c r="P43" s="233">
        <v>240</v>
      </c>
      <c r="Q43" s="233">
        <v>1550</v>
      </c>
      <c r="R43" s="233">
        <v>2900</v>
      </c>
      <c r="S43" s="233">
        <v>3215</v>
      </c>
      <c r="T43" s="233">
        <v>1435</v>
      </c>
      <c r="U43" s="233">
        <v>9120</v>
      </c>
      <c r="V43" s="233">
        <v>30</v>
      </c>
      <c r="W43" s="233">
        <v>3680</v>
      </c>
      <c r="X43" s="233">
        <v>5335</v>
      </c>
      <c r="Y43" s="234">
        <v>47685</v>
      </c>
    </row>
    <row r="44" spans="1:25" s="145" customFormat="1" x14ac:dyDescent="0.2">
      <c r="A44" s="337" t="s">
        <v>743</v>
      </c>
      <c r="B44" s="334" t="s">
        <v>1696</v>
      </c>
      <c r="C44" s="253">
        <v>5750</v>
      </c>
      <c r="D44" s="233">
        <v>1450</v>
      </c>
      <c r="E44" s="233">
        <v>5310</v>
      </c>
      <c r="F44" s="233">
        <v>1105</v>
      </c>
      <c r="G44" s="233">
        <v>7085</v>
      </c>
      <c r="H44" s="233">
        <v>5795</v>
      </c>
      <c r="I44" s="233">
        <v>12710</v>
      </c>
      <c r="J44" s="233">
        <v>15525</v>
      </c>
      <c r="K44" s="233">
        <v>2380</v>
      </c>
      <c r="L44" s="233">
        <v>11990</v>
      </c>
      <c r="M44" s="233">
        <v>5380</v>
      </c>
      <c r="N44" s="233">
        <v>8800</v>
      </c>
      <c r="O44" s="233">
        <v>985</v>
      </c>
      <c r="P44" s="233">
        <v>435</v>
      </c>
      <c r="Q44" s="233">
        <v>5775</v>
      </c>
      <c r="R44" s="233">
        <v>14480</v>
      </c>
      <c r="S44" s="233">
        <v>5830</v>
      </c>
      <c r="T44" s="233">
        <v>5255</v>
      </c>
      <c r="U44" s="233">
        <v>34235</v>
      </c>
      <c r="V44" s="233">
        <v>2200</v>
      </c>
      <c r="W44" s="233">
        <v>8030</v>
      </c>
      <c r="X44" s="233">
        <v>24535</v>
      </c>
      <c r="Y44" s="234">
        <v>136710</v>
      </c>
    </row>
    <row r="45" spans="1:25" s="145" customFormat="1" x14ac:dyDescent="0.2">
      <c r="A45" s="337" t="s">
        <v>396</v>
      </c>
      <c r="B45" s="334" t="s">
        <v>1697</v>
      </c>
      <c r="C45" s="253">
        <v>1325</v>
      </c>
      <c r="D45" s="233">
        <v>415</v>
      </c>
      <c r="E45" s="233" t="s">
        <v>1676</v>
      </c>
      <c r="F45" s="233">
        <v>150</v>
      </c>
      <c r="G45" s="233">
        <v>2130</v>
      </c>
      <c r="H45" s="233">
        <v>575</v>
      </c>
      <c r="I45" s="233">
        <v>4165</v>
      </c>
      <c r="J45" s="233">
        <v>8215</v>
      </c>
      <c r="K45" s="233">
        <v>795</v>
      </c>
      <c r="L45" s="233">
        <v>6470</v>
      </c>
      <c r="M45" s="233">
        <v>1490</v>
      </c>
      <c r="N45" s="233">
        <v>3570</v>
      </c>
      <c r="O45" s="233">
        <v>330</v>
      </c>
      <c r="P45" s="233">
        <v>160</v>
      </c>
      <c r="Q45" s="233">
        <v>1410</v>
      </c>
      <c r="R45" s="233">
        <v>4350</v>
      </c>
      <c r="S45" s="233">
        <v>930</v>
      </c>
      <c r="T45" s="233">
        <v>1640</v>
      </c>
      <c r="U45" s="233">
        <v>16330</v>
      </c>
      <c r="V45" s="233">
        <v>370</v>
      </c>
      <c r="W45" s="233">
        <v>3215</v>
      </c>
      <c r="X45" s="233">
        <v>10695</v>
      </c>
      <c r="Y45" s="234">
        <v>75075</v>
      </c>
    </row>
    <row r="46" spans="1:25" s="145" customFormat="1" x14ac:dyDescent="0.2">
      <c r="A46" s="337" t="s">
        <v>385</v>
      </c>
      <c r="B46" s="334" t="s">
        <v>1698</v>
      </c>
      <c r="C46" s="253">
        <v>370</v>
      </c>
      <c r="D46" s="233">
        <v>350</v>
      </c>
      <c r="E46" s="233">
        <v>2510</v>
      </c>
      <c r="F46" s="233">
        <v>380</v>
      </c>
      <c r="G46" s="233">
        <v>1395</v>
      </c>
      <c r="H46" s="233">
        <v>1810</v>
      </c>
      <c r="I46" s="233">
        <v>3890</v>
      </c>
      <c r="J46" s="233">
        <v>7530</v>
      </c>
      <c r="K46" s="233">
        <v>520</v>
      </c>
      <c r="L46" s="233">
        <v>1350</v>
      </c>
      <c r="M46" s="233">
        <v>930</v>
      </c>
      <c r="N46" s="233">
        <v>2920</v>
      </c>
      <c r="O46" s="233">
        <v>270</v>
      </c>
      <c r="P46" s="233">
        <v>125</v>
      </c>
      <c r="Q46" s="233">
        <v>1200</v>
      </c>
      <c r="R46" s="233">
        <v>2715</v>
      </c>
      <c r="S46" s="233">
        <v>3335</v>
      </c>
      <c r="T46" s="233">
        <v>1095</v>
      </c>
      <c r="U46" s="233">
        <v>6545</v>
      </c>
      <c r="V46" s="233">
        <v>35</v>
      </c>
      <c r="W46" s="233">
        <v>2165</v>
      </c>
      <c r="X46" s="233">
        <v>6250</v>
      </c>
      <c r="Y46" s="234">
        <v>34200</v>
      </c>
    </row>
    <row r="47" spans="1:25" s="145" customFormat="1" x14ac:dyDescent="0.2">
      <c r="A47" s="337" t="s">
        <v>564</v>
      </c>
      <c r="B47" s="334" t="s">
        <v>1699</v>
      </c>
      <c r="C47" s="253">
        <v>240</v>
      </c>
      <c r="D47" s="233">
        <v>0</v>
      </c>
      <c r="E47" s="233">
        <v>240</v>
      </c>
      <c r="F47" s="233">
        <v>15</v>
      </c>
      <c r="G47" s="233">
        <v>20</v>
      </c>
      <c r="H47" s="233" t="s">
        <v>1676</v>
      </c>
      <c r="I47" s="233" t="s">
        <v>1676</v>
      </c>
      <c r="J47" s="233">
        <v>45</v>
      </c>
      <c r="K47" s="233">
        <v>30</v>
      </c>
      <c r="L47" s="233">
        <v>0</v>
      </c>
      <c r="M47" s="233" t="s">
        <v>1676</v>
      </c>
      <c r="N47" s="233">
        <v>25</v>
      </c>
      <c r="O47" s="233">
        <v>10</v>
      </c>
      <c r="P47" s="233" t="s">
        <v>1676</v>
      </c>
      <c r="Q47" s="233" t="s">
        <v>1676</v>
      </c>
      <c r="R47" s="233">
        <v>0</v>
      </c>
      <c r="S47" s="233">
        <v>15</v>
      </c>
      <c r="T47" s="233">
        <v>85</v>
      </c>
      <c r="U47" s="233">
        <v>0</v>
      </c>
      <c r="V47" s="233">
        <v>125</v>
      </c>
      <c r="W47" s="233">
        <v>615</v>
      </c>
      <c r="X47" s="233" t="s">
        <v>1676</v>
      </c>
      <c r="Y47" s="234">
        <v>25</v>
      </c>
    </row>
    <row r="48" spans="1:25" s="145" customFormat="1" x14ac:dyDescent="0.2">
      <c r="A48" s="337" t="s">
        <v>233</v>
      </c>
      <c r="B48" s="334" t="s">
        <v>1700</v>
      </c>
      <c r="C48" s="253">
        <v>0</v>
      </c>
      <c r="D48" s="233">
        <v>0</v>
      </c>
      <c r="E48" s="233">
        <v>0</v>
      </c>
      <c r="F48" s="233">
        <v>0</v>
      </c>
      <c r="G48" s="233">
        <v>0</v>
      </c>
      <c r="H48" s="233">
        <v>0</v>
      </c>
      <c r="I48" s="233">
        <v>0</v>
      </c>
      <c r="J48" s="233">
        <v>0</v>
      </c>
      <c r="K48" s="233">
        <v>0</v>
      </c>
      <c r="L48" s="233">
        <v>0</v>
      </c>
      <c r="M48" s="233">
        <v>0</v>
      </c>
      <c r="N48" s="233">
        <v>0</v>
      </c>
      <c r="O48" s="233">
        <v>0</v>
      </c>
      <c r="P48" s="233">
        <v>0</v>
      </c>
      <c r="Q48" s="233">
        <v>0</v>
      </c>
      <c r="R48" s="233">
        <v>0</v>
      </c>
      <c r="S48" s="233">
        <v>0</v>
      </c>
      <c r="T48" s="233">
        <v>0</v>
      </c>
      <c r="U48" s="233">
        <v>0</v>
      </c>
      <c r="V48" s="233">
        <v>0</v>
      </c>
      <c r="W48" s="233">
        <v>0</v>
      </c>
      <c r="X48" s="233">
        <v>0</v>
      </c>
      <c r="Y48" s="234">
        <v>3195</v>
      </c>
    </row>
    <row r="49" spans="1:25" s="145" customFormat="1" x14ac:dyDescent="0.2">
      <c r="A49" s="337" t="s">
        <v>1223</v>
      </c>
      <c r="B49" s="334" t="s">
        <v>1701</v>
      </c>
      <c r="C49" s="253">
        <v>710</v>
      </c>
      <c r="D49" s="233">
        <v>0</v>
      </c>
      <c r="E49" s="233">
        <v>0</v>
      </c>
      <c r="F49" s="233">
        <v>0</v>
      </c>
      <c r="G49" s="233">
        <v>0</v>
      </c>
      <c r="H49" s="233">
        <v>0</v>
      </c>
      <c r="I49" s="233">
        <v>0</v>
      </c>
      <c r="J49" s="233">
        <v>0</v>
      </c>
      <c r="K49" s="233">
        <v>0</v>
      </c>
      <c r="L49" s="233">
        <v>0</v>
      </c>
      <c r="M49" s="233">
        <v>0</v>
      </c>
      <c r="N49" s="233" t="s">
        <v>1676</v>
      </c>
      <c r="O49" s="233">
        <v>0</v>
      </c>
      <c r="P49" s="233">
        <v>0</v>
      </c>
      <c r="Q49" s="233">
        <v>0</v>
      </c>
      <c r="R49" s="233">
        <v>0</v>
      </c>
      <c r="S49" s="233">
        <v>15</v>
      </c>
      <c r="T49" s="233">
        <v>215</v>
      </c>
      <c r="U49" s="233" t="s">
        <v>1676</v>
      </c>
      <c r="V49" s="233">
        <v>415</v>
      </c>
      <c r="W49" s="233">
        <v>1095</v>
      </c>
      <c r="X49" s="233">
        <v>75</v>
      </c>
      <c r="Y49" s="234">
        <v>60</v>
      </c>
    </row>
    <row r="50" spans="1:25" s="145" customFormat="1" x14ac:dyDescent="0.2">
      <c r="A50" s="337" t="s">
        <v>577</v>
      </c>
      <c r="B50" s="334" t="s">
        <v>1702</v>
      </c>
      <c r="C50" s="253">
        <v>0</v>
      </c>
      <c r="D50" s="233">
        <v>0</v>
      </c>
      <c r="E50" s="233">
        <v>0</v>
      </c>
      <c r="F50" s="233">
        <v>0</v>
      </c>
      <c r="G50" s="233">
        <v>0</v>
      </c>
      <c r="H50" s="233">
        <v>0</v>
      </c>
      <c r="I50" s="233">
        <v>0</v>
      </c>
      <c r="J50" s="233">
        <v>0</v>
      </c>
      <c r="K50" s="233">
        <v>0</v>
      </c>
      <c r="L50" s="233">
        <v>0</v>
      </c>
      <c r="M50" s="233">
        <v>0</v>
      </c>
      <c r="N50" s="233">
        <v>0</v>
      </c>
      <c r="O50" s="233">
        <v>0</v>
      </c>
      <c r="P50" s="233">
        <v>0</v>
      </c>
      <c r="Q50" s="233">
        <v>0</v>
      </c>
      <c r="R50" s="233">
        <v>0</v>
      </c>
      <c r="S50" s="233">
        <v>0</v>
      </c>
      <c r="T50" s="233">
        <v>0</v>
      </c>
      <c r="U50" s="233" t="s">
        <v>1676</v>
      </c>
      <c r="V50" s="233">
        <v>0</v>
      </c>
      <c r="W50" s="233">
        <v>0</v>
      </c>
      <c r="X50" s="233">
        <v>0</v>
      </c>
      <c r="Y50" s="234">
        <v>3605</v>
      </c>
    </row>
    <row r="51" spans="1:25" s="145" customFormat="1" x14ac:dyDescent="0.2">
      <c r="A51" s="337" t="s">
        <v>244</v>
      </c>
      <c r="B51" s="334" t="s">
        <v>1703</v>
      </c>
      <c r="C51" s="253">
        <v>1100</v>
      </c>
      <c r="D51" s="233">
        <v>560</v>
      </c>
      <c r="E51" s="233">
        <v>195</v>
      </c>
      <c r="F51" s="233">
        <v>65</v>
      </c>
      <c r="G51" s="233">
        <v>245</v>
      </c>
      <c r="H51" s="233">
        <v>345</v>
      </c>
      <c r="I51" s="233">
        <v>0</v>
      </c>
      <c r="J51" s="233">
        <v>180</v>
      </c>
      <c r="K51" s="233">
        <v>235</v>
      </c>
      <c r="L51" s="233">
        <v>0</v>
      </c>
      <c r="M51" s="233">
        <v>65</v>
      </c>
      <c r="N51" s="233">
        <v>770</v>
      </c>
      <c r="O51" s="233">
        <v>295</v>
      </c>
      <c r="P51" s="233">
        <v>95</v>
      </c>
      <c r="Q51" s="233">
        <v>375</v>
      </c>
      <c r="R51" s="233">
        <v>0</v>
      </c>
      <c r="S51" s="233">
        <v>150</v>
      </c>
      <c r="T51" s="233">
        <v>705</v>
      </c>
      <c r="U51" s="233">
        <v>75</v>
      </c>
      <c r="V51" s="233">
        <v>575</v>
      </c>
      <c r="W51" s="233">
        <v>1035</v>
      </c>
      <c r="X51" s="233">
        <v>1245</v>
      </c>
      <c r="Y51" s="234">
        <v>485</v>
      </c>
    </row>
    <row r="52" spans="1:25" s="145" customFormat="1" x14ac:dyDescent="0.2">
      <c r="A52" s="337" t="s">
        <v>181</v>
      </c>
      <c r="B52" s="334" t="s">
        <v>1704</v>
      </c>
      <c r="C52" s="253">
        <v>1990</v>
      </c>
      <c r="D52" s="233">
        <v>70</v>
      </c>
      <c r="E52" s="233">
        <v>1105</v>
      </c>
      <c r="F52" s="233">
        <v>915</v>
      </c>
      <c r="G52" s="233">
        <v>2170</v>
      </c>
      <c r="H52" s="233">
        <v>1410</v>
      </c>
      <c r="I52" s="233">
        <v>1315</v>
      </c>
      <c r="J52" s="233">
        <v>990</v>
      </c>
      <c r="K52" s="233">
        <v>305</v>
      </c>
      <c r="L52" s="233">
        <v>610</v>
      </c>
      <c r="M52" s="233">
        <v>915</v>
      </c>
      <c r="N52" s="233">
        <v>1065</v>
      </c>
      <c r="O52" s="233">
        <v>685</v>
      </c>
      <c r="P52" s="233">
        <v>410</v>
      </c>
      <c r="Q52" s="233">
        <v>2600</v>
      </c>
      <c r="R52" s="233">
        <v>8820</v>
      </c>
      <c r="S52" s="233">
        <v>2315</v>
      </c>
      <c r="T52" s="233">
        <v>1065</v>
      </c>
      <c r="U52" s="233">
        <v>4335</v>
      </c>
      <c r="V52" s="233">
        <v>240</v>
      </c>
      <c r="W52" s="233">
        <v>1505</v>
      </c>
      <c r="X52" s="233">
        <v>9275</v>
      </c>
      <c r="Y52" s="234">
        <v>24360</v>
      </c>
    </row>
    <row r="53" spans="1:25" s="145" customFormat="1" x14ac:dyDescent="0.2">
      <c r="A53" s="337" t="s">
        <v>245</v>
      </c>
      <c r="B53" s="334" t="s">
        <v>1705</v>
      </c>
      <c r="C53" s="253">
        <v>915</v>
      </c>
      <c r="D53" s="233">
        <v>590</v>
      </c>
      <c r="E53" s="233">
        <v>5095</v>
      </c>
      <c r="F53" s="233">
        <v>495</v>
      </c>
      <c r="G53" s="233">
        <v>2280</v>
      </c>
      <c r="H53" s="233">
        <v>1450</v>
      </c>
      <c r="I53" s="233">
        <v>4715</v>
      </c>
      <c r="J53" s="233">
        <v>8540</v>
      </c>
      <c r="K53" s="233">
        <v>880</v>
      </c>
      <c r="L53" s="233">
        <v>5630</v>
      </c>
      <c r="M53" s="233">
        <v>1850</v>
      </c>
      <c r="N53" s="233">
        <v>4655</v>
      </c>
      <c r="O53" s="233">
        <v>390</v>
      </c>
      <c r="P53" s="233">
        <v>190</v>
      </c>
      <c r="Q53" s="233">
        <v>1110</v>
      </c>
      <c r="R53" s="233">
        <v>2705</v>
      </c>
      <c r="S53" s="233">
        <v>3830</v>
      </c>
      <c r="T53" s="233">
        <v>2120</v>
      </c>
      <c r="U53" s="233">
        <v>13080</v>
      </c>
      <c r="V53" s="233">
        <v>265</v>
      </c>
      <c r="W53" s="233">
        <v>3720</v>
      </c>
      <c r="X53" s="233">
        <v>17370</v>
      </c>
      <c r="Y53" s="234">
        <v>54615</v>
      </c>
    </row>
    <row r="54" spans="1:25" s="145" customFormat="1" x14ac:dyDescent="0.2">
      <c r="A54" s="337" t="s">
        <v>358</v>
      </c>
      <c r="B54" s="334" t="s">
        <v>1706</v>
      </c>
      <c r="C54" s="253">
        <v>65</v>
      </c>
      <c r="D54" s="233" t="s">
        <v>1676</v>
      </c>
      <c r="E54" s="233">
        <v>1220</v>
      </c>
      <c r="F54" s="233">
        <v>0</v>
      </c>
      <c r="G54" s="233">
        <v>0</v>
      </c>
      <c r="H54" s="233">
        <v>0</v>
      </c>
      <c r="I54" s="233">
        <v>870</v>
      </c>
      <c r="J54" s="233">
        <v>1000</v>
      </c>
      <c r="K54" s="233">
        <v>0</v>
      </c>
      <c r="L54" s="233">
        <v>0</v>
      </c>
      <c r="M54" s="233">
        <v>0</v>
      </c>
      <c r="N54" s="233">
        <v>165</v>
      </c>
      <c r="O54" s="233">
        <v>70</v>
      </c>
      <c r="P54" s="233">
        <v>0</v>
      </c>
      <c r="Q54" s="233">
        <v>0</v>
      </c>
      <c r="R54" s="233">
        <v>0</v>
      </c>
      <c r="S54" s="233">
        <v>65</v>
      </c>
      <c r="T54" s="233">
        <v>170</v>
      </c>
      <c r="U54" s="233">
        <v>0</v>
      </c>
      <c r="V54" s="233">
        <v>0</v>
      </c>
      <c r="W54" s="233">
        <v>375</v>
      </c>
      <c r="X54" s="233" t="s">
        <v>1676</v>
      </c>
      <c r="Y54" s="234">
        <v>160</v>
      </c>
    </row>
    <row r="55" spans="1:25" s="145" customFormat="1" x14ac:dyDescent="0.2">
      <c r="A55" s="337" t="s">
        <v>12</v>
      </c>
      <c r="B55" s="334" t="s">
        <v>1707</v>
      </c>
      <c r="C55" s="253">
        <v>70</v>
      </c>
      <c r="D55" s="233" t="s">
        <v>1676</v>
      </c>
      <c r="E55" s="233">
        <v>495</v>
      </c>
      <c r="F55" s="233" t="s">
        <v>1676</v>
      </c>
      <c r="G55" s="233">
        <v>20</v>
      </c>
      <c r="H55" s="233" t="s">
        <v>1676</v>
      </c>
      <c r="I55" s="233">
        <v>85</v>
      </c>
      <c r="J55" s="233">
        <v>200</v>
      </c>
      <c r="K55" s="233">
        <v>45</v>
      </c>
      <c r="L55" s="233">
        <v>0</v>
      </c>
      <c r="M55" s="233" t="s">
        <v>1676</v>
      </c>
      <c r="N55" s="233">
        <v>105</v>
      </c>
      <c r="O55" s="233">
        <v>50</v>
      </c>
      <c r="P55" s="233">
        <v>10</v>
      </c>
      <c r="Q55" s="233">
        <v>90</v>
      </c>
      <c r="R55" s="233">
        <v>0</v>
      </c>
      <c r="S55" s="233">
        <v>15</v>
      </c>
      <c r="T55" s="233">
        <v>225</v>
      </c>
      <c r="U55" s="233" t="s">
        <v>1676</v>
      </c>
      <c r="V55" s="233">
        <v>30</v>
      </c>
      <c r="W55" s="233">
        <v>430</v>
      </c>
      <c r="X55" s="233" t="s">
        <v>1676</v>
      </c>
      <c r="Y55" s="234">
        <v>50</v>
      </c>
    </row>
    <row r="56" spans="1:25" s="145" customFormat="1" x14ac:dyDescent="0.2">
      <c r="A56" s="337" t="s">
        <v>14</v>
      </c>
      <c r="B56" s="334" t="s">
        <v>1708</v>
      </c>
      <c r="C56" s="253">
        <v>270</v>
      </c>
      <c r="D56" s="233">
        <v>0</v>
      </c>
      <c r="E56" s="233">
        <v>485</v>
      </c>
      <c r="F56" s="233">
        <v>10</v>
      </c>
      <c r="G56" s="233">
        <v>45</v>
      </c>
      <c r="H56" s="233">
        <v>20</v>
      </c>
      <c r="I56" s="233">
        <v>0</v>
      </c>
      <c r="J56" s="233">
        <v>110</v>
      </c>
      <c r="K56" s="233" t="s">
        <v>1676</v>
      </c>
      <c r="L56" s="233">
        <v>0</v>
      </c>
      <c r="M56" s="233" t="s">
        <v>1676</v>
      </c>
      <c r="N56" s="233">
        <v>60</v>
      </c>
      <c r="O56" s="233">
        <v>15</v>
      </c>
      <c r="P56" s="233">
        <v>10</v>
      </c>
      <c r="Q56" s="233">
        <v>80</v>
      </c>
      <c r="R56" s="233">
        <v>0</v>
      </c>
      <c r="S56" s="233">
        <v>30</v>
      </c>
      <c r="T56" s="233">
        <v>145</v>
      </c>
      <c r="U56" s="233">
        <v>0</v>
      </c>
      <c r="V56" s="233">
        <v>30</v>
      </c>
      <c r="W56" s="233">
        <v>195</v>
      </c>
      <c r="X56" s="233">
        <v>30</v>
      </c>
      <c r="Y56" s="234">
        <v>55</v>
      </c>
    </row>
    <row r="57" spans="1:25" s="145" customFormat="1" x14ac:dyDescent="0.2">
      <c r="A57" s="337" t="s">
        <v>16</v>
      </c>
      <c r="B57" s="334" t="s">
        <v>1709</v>
      </c>
      <c r="C57" s="253">
        <v>130</v>
      </c>
      <c r="D57" s="233">
        <v>0</v>
      </c>
      <c r="E57" s="233">
        <v>35</v>
      </c>
      <c r="F57" s="233">
        <v>0</v>
      </c>
      <c r="G57" s="233" t="s">
        <v>1676</v>
      </c>
      <c r="H57" s="233">
        <v>20</v>
      </c>
      <c r="I57" s="233">
        <v>140</v>
      </c>
      <c r="J57" s="233">
        <v>160</v>
      </c>
      <c r="K57" s="233">
        <v>0</v>
      </c>
      <c r="L57" s="233">
        <v>0</v>
      </c>
      <c r="M57" s="233" t="s">
        <v>1676</v>
      </c>
      <c r="N57" s="233">
        <v>135</v>
      </c>
      <c r="O57" s="233">
        <v>45</v>
      </c>
      <c r="P57" s="233">
        <v>65</v>
      </c>
      <c r="Q57" s="233">
        <v>225</v>
      </c>
      <c r="R57" s="233">
        <v>0</v>
      </c>
      <c r="S57" s="233">
        <v>40</v>
      </c>
      <c r="T57" s="233">
        <v>150</v>
      </c>
      <c r="U57" s="233">
        <v>0</v>
      </c>
      <c r="V57" s="233">
        <v>145</v>
      </c>
      <c r="W57" s="233">
        <v>290</v>
      </c>
      <c r="X57" s="233" t="s">
        <v>1676</v>
      </c>
      <c r="Y57" s="234">
        <v>45</v>
      </c>
    </row>
    <row r="58" spans="1:25" s="145" customFormat="1" x14ac:dyDescent="0.2">
      <c r="A58" s="337" t="s">
        <v>322</v>
      </c>
      <c r="B58" s="334" t="s">
        <v>1710</v>
      </c>
      <c r="C58" s="253">
        <v>40</v>
      </c>
      <c r="D58" s="233">
        <v>0</v>
      </c>
      <c r="E58" s="233">
        <v>0</v>
      </c>
      <c r="F58" s="233">
        <v>0</v>
      </c>
      <c r="G58" s="233" t="s">
        <v>1676</v>
      </c>
      <c r="H58" s="233">
        <v>0</v>
      </c>
      <c r="I58" s="233" t="s">
        <v>1676</v>
      </c>
      <c r="J58" s="233">
        <v>15</v>
      </c>
      <c r="K58" s="233">
        <v>0</v>
      </c>
      <c r="L58" s="233">
        <v>0</v>
      </c>
      <c r="M58" s="233" t="s">
        <v>1676</v>
      </c>
      <c r="N58" s="233">
        <v>20</v>
      </c>
      <c r="O58" s="233">
        <v>10</v>
      </c>
      <c r="P58" s="233" t="s">
        <v>1676</v>
      </c>
      <c r="Q58" s="233">
        <v>20</v>
      </c>
      <c r="R58" s="233">
        <v>0</v>
      </c>
      <c r="S58" s="233" t="s">
        <v>1676</v>
      </c>
      <c r="T58" s="233">
        <v>20</v>
      </c>
      <c r="U58" s="233">
        <v>0</v>
      </c>
      <c r="V58" s="233" t="s">
        <v>1676</v>
      </c>
      <c r="W58" s="233">
        <v>10</v>
      </c>
      <c r="X58" s="233">
        <v>0</v>
      </c>
      <c r="Y58" s="234">
        <v>10</v>
      </c>
    </row>
    <row r="59" spans="1:25" s="145" customFormat="1" x14ac:dyDescent="0.2">
      <c r="A59" s="337" t="s">
        <v>22</v>
      </c>
      <c r="B59" s="334" t="s">
        <v>1711</v>
      </c>
      <c r="C59" s="253">
        <v>205</v>
      </c>
      <c r="D59" s="233">
        <v>0</v>
      </c>
      <c r="E59" s="233">
        <v>800</v>
      </c>
      <c r="F59" s="233">
        <v>0</v>
      </c>
      <c r="G59" s="233">
        <v>0</v>
      </c>
      <c r="H59" s="233">
        <v>0</v>
      </c>
      <c r="I59" s="233">
        <v>15</v>
      </c>
      <c r="J59" s="233">
        <v>10</v>
      </c>
      <c r="K59" s="233">
        <v>10</v>
      </c>
      <c r="L59" s="233">
        <v>0</v>
      </c>
      <c r="M59" s="233" t="s">
        <v>1676</v>
      </c>
      <c r="N59" s="233">
        <v>410</v>
      </c>
      <c r="O59" s="233">
        <v>110</v>
      </c>
      <c r="P59" s="233">
        <v>25</v>
      </c>
      <c r="Q59" s="233">
        <v>35</v>
      </c>
      <c r="R59" s="233">
        <v>0</v>
      </c>
      <c r="S59" s="233" t="s">
        <v>1676</v>
      </c>
      <c r="T59" s="233">
        <v>70</v>
      </c>
      <c r="U59" s="233">
        <v>30</v>
      </c>
      <c r="V59" s="233">
        <v>75</v>
      </c>
      <c r="W59" s="233">
        <v>600</v>
      </c>
      <c r="X59" s="233">
        <v>80</v>
      </c>
      <c r="Y59" s="234">
        <v>155</v>
      </c>
    </row>
    <row r="60" spans="1:25" s="145" customFormat="1" x14ac:dyDescent="0.2">
      <c r="A60" s="337" t="s">
        <v>21</v>
      </c>
      <c r="B60" s="334" t="s">
        <v>1712</v>
      </c>
      <c r="C60" s="253">
        <v>120</v>
      </c>
      <c r="D60" s="233">
        <v>0</v>
      </c>
      <c r="E60" s="233">
        <v>390</v>
      </c>
      <c r="F60" s="233" t="s">
        <v>1676</v>
      </c>
      <c r="G60" s="233">
        <v>0</v>
      </c>
      <c r="H60" s="233">
        <v>0</v>
      </c>
      <c r="I60" s="233">
        <v>150</v>
      </c>
      <c r="J60" s="233">
        <v>140</v>
      </c>
      <c r="K60" s="233">
        <v>10</v>
      </c>
      <c r="L60" s="233">
        <v>0</v>
      </c>
      <c r="M60" s="233">
        <v>10</v>
      </c>
      <c r="N60" s="233">
        <v>10</v>
      </c>
      <c r="O60" s="233">
        <v>10</v>
      </c>
      <c r="P60" s="233" t="s">
        <v>1676</v>
      </c>
      <c r="Q60" s="233">
        <v>110</v>
      </c>
      <c r="R60" s="233">
        <v>0</v>
      </c>
      <c r="S60" s="233">
        <v>35</v>
      </c>
      <c r="T60" s="233">
        <v>95</v>
      </c>
      <c r="U60" s="233">
        <v>0</v>
      </c>
      <c r="V60" s="233" t="s">
        <v>1676</v>
      </c>
      <c r="W60" s="233">
        <v>150</v>
      </c>
      <c r="X60" s="233" t="s">
        <v>1676</v>
      </c>
      <c r="Y60" s="234">
        <v>35</v>
      </c>
    </row>
    <row r="61" spans="1:25" s="145" customFormat="1" x14ac:dyDescent="0.2">
      <c r="A61" s="337" t="s">
        <v>325</v>
      </c>
      <c r="B61" s="334" t="s">
        <v>1713</v>
      </c>
      <c r="C61" s="253">
        <v>155</v>
      </c>
      <c r="D61" s="233">
        <v>0</v>
      </c>
      <c r="E61" s="233">
        <v>0</v>
      </c>
      <c r="F61" s="233">
        <v>0</v>
      </c>
      <c r="G61" s="233">
        <v>0</v>
      </c>
      <c r="H61" s="233">
        <v>0</v>
      </c>
      <c r="I61" s="233">
        <v>0</v>
      </c>
      <c r="J61" s="233">
        <v>0</v>
      </c>
      <c r="K61" s="233" t="s">
        <v>1676</v>
      </c>
      <c r="L61" s="233">
        <v>0</v>
      </c>
      <c r="M61" s="233">
        <v>0</v>
      </c>
      <c r="N61" s="233" t="s">
        <v>1676</v>
      </c>
      <c r="O61" s="233">
        <v>0</v>
      </c>
      <c r="P61" s="233">
        <v>0</v>
      </c>
      <c r="Q61" s="233">
        <v>0</v>
      </c>
      <c r="R61" s="233">
        <v>0</v>
      </c>
      <c r="S61" s="233" t="s">
        <v>1676</v>
      </c>
      <c r="T61" s="233">
        <v>65</v>
      </c>
      <c r="U61" s="233">
        <v>0</v>
      </c>
      <c r="V61" s="233">
        <v>15</v>
      </c>
      <c r="W61" s="233">
        <v>445</v>
      </c>
      <c r="X61" s="233">
        <v>325</v>
      </c>
      <c r="Y61" s="234">
        <v>15</v>
      </c>
    </row>
    <row r="62" spans="1:25" s="145" customFormat="1" x14ac:dyDescent="0.2">
      <c r="A62" s="337" t="s">
        <v>35</v>
      </c>
      <c r="B62" s="334" t="s">
        <v>1714</v>
      </c>
      <c r="C62" s="253">
        <v>330</v>
      </c>
      <c r="D62" s="233">
        <v>0</v>
      </c>
      <c r="E62" s="233">
        <v>655</v>
      </c>
      <c r="F62" s="233" t="s">
        <v>1676</v>
      </c>
      <c r="G62" s="233">
        <v>10</v>
      </c>
      <c r="H62" s="233">
        <v>0</v>
      </c>
      <c r="I62" s="233">
        <v>265</v>
      </c>
      <c r="J62" s="233">
        <v>465</v>
      </c>
      <c r="K62" s="233">
        <v>30</v>
      </c>
      <c r="L62" s="233">
        <v>0</v>
      </c>
      <c r="M62" s="233" t="s">
        <v>1676</v>
      </c>
      <c r="N62" s="233">
        <v>240</v>
      </c>
      <c r="O62" s="233">
        <v>135</v>
      </c>
      <c r="P62" s="233">
        <v>40</v>
      </c>
      <c r="Q62" s="233">
        <v>225</v>
      </c>
      <c r="R62" s="233">
        <v>0</v>
      </c>
      <c r="S62" s="233">
        <v>15</v>
      </c>
      <c r="T62" s="233">
        <v>220</v>
      </c>
      <c r="U62" s="233">
        <v>0</v>
      </c>
      <c r="V62" s="233">
        <v>90</v>
      </c>
      <c r="W62" s="233">
        <v>235</v>
      </c>
      <c r="X62" s="233">
        <v>30</v>
      </c>
      <c r="Y62" s="234">
        <v>55</v>
      </c>
    </row>
    <row r="63" spans="1:25" s="145" customFormat="1" x14ac:dyDescent="0.2">
      <c r="A63" s="337" t="s">
        <v>318</v>
      </c>
      <c r="B63" s="334" t="s">
        <v>1715</v>
      </c>
      <c r="C63" s="253">
        <v>470</v>
      </c>
      <c r="D63" s="233">
        <v>0</v>
      </c>
      <c r="E63" s="233">
        <v>0</v>
      </c>
      <c r="F63" s="233" t="s">
        <v>1676</v>
      </c>
      <c r="G63" s="233" t="s">
        <v>1676</v>
      </c>
      <c r="H63" s="233">
        <v>0</v>
      </c>
      <c r="I63" s="233">
        <v>585</v>
      </c>
      <c r="J63" s="233">
        <v>505</v>
      </c>
      <c r="K63" s="233">
        <v>135</v>
      </c>
      <c r="L63" s="233">
        <v>0</v>
      </c>
      <c r="M63" s="233">
        <v>15</v>
      </c>
      <c r="N63" s="233" t="s">
        <v>1676</v>
      </c>
      <c r="O63" s="233">
        <v>0</v>
      </c>
      <c r="P63" s="233">
        <v>20</v>
      </c>
      <c r="Q63" s="233">
        <v>115</v>
      </c>
      <c r="R63" s="233">
        <v>0</v>
      </c>
      <c r="S63" s="233">
        <v>140</v>
      </c>
      <c r="T63" s="233">
        <v>980</v>
      </c>
      <c r="U63" s="233" t="s">
        <v>1676</v>
      </c>
      <c r="V63" s="233">
        <v>185</v>
      </c>
      <c r="W63" s="233">
        <v>2005</v>
      </c>
      <c r="X63" s="233">
        <v>10</v>
      </c>
      <c r="Y63" s="234">
        <v>195</v>
      </c>
    </row>
    <row r="64" spans="1:25" s="145" customFormat="1" x14ac:dyDescent="0.2">
      <c r="A64" s="337" t="s">
        <v>319</v>
      </c>
      <c r="B64" s="334" t="s">
        <v>1716</v>
      </c>
      <c r="C64" s="253">
        <v>1810</v>
      </c>
      <c r="D64" s="233">
        <v>0</v>
      </c>
      <c r="E64" s="233" t="s">
        <v>1676</v>
      </c>
      <c r="F64" s="233">
        <v>25</v>
      </c>
      <c r="G64" s="233">
        <v>85</v>
      </c>
      <c r="H64" s="233">
        <v>15</v>
      </c>
      <c r="I64" s="233">
        <v>245</v>
      </c>
      <c r="J64" s="233">
        <v>805</v>
      </c>
      <c r="K64" s="233" t="s">
        <v>1676</v>
      </c>
      <c r="L64" s="233">
        <v>0</v>
      </c>
      <c r="M64" s="233" t="s">
        <v>1676</v>
      </c>
      <c r="N64" s="233">
        <v>60</v>
      </c>
      <c r="O64" s="233">
        <v>30</v>
      </c>
      <c r="P64" s="233">
        <v>30</v>
      </c>
      <c r="Q64" s="233">
        <v>195</v>
      </c>
      <c r="R64" s="233">
        <v>0</v>
      </c>
      <c r="S64" s="233">
        <v>20</v>
      </c>
      <c r="T64" s="233">
        <v>425</v>
      </c>
      <c r="U64" s="233">
        <v>0</v>
      </c>
      <c r="V64" s="233">
        <v>1825</v>
      </c>
      <c r="W64" s="233">
        <v>1370</v>
      </c>
      <c r="X64" s="233">
        <v>570</v>
      </c>
      <c r="Y64" s="234">
        <v>195</v>
      </c>
    </row>
    <row r="65" spans="1:25" s="145" customFormat="1" x14ac:dyDescent="0.2">
      <c r="A65" s="337" t="s">
        <v>13</v>
      </c>
      <c r="B65" s="334" t="s">
        <v>1717</v>
      </c>
      <c r="C65" s="253">
        <v>450</v>
      </c>
      <c r="D65" s="233">
        <v>0</v>
      </c>
      <c r="E65" s="233" t="s">
        <v>1676</v>
      </c>
      <c r="F65" s="233">
        <v>50</v>
      </c>
      <c r="G65" s="233">
        <v>180</v>
      </c>
      <c r="H65" s="233">
        <v>30</v>
      </c>
      <c r="I65" s="233">
        <v>380</v>
      </c>
      <c r="J65" s="233">
        <v>800</v>
      </c>
      <c r="K65" s="233" t="s">
        <v>1676</v>
      </c>
      <c r="L65" s="233">
        <v>0</v>
      </c>
      <c r="M65" s="233">
        <v>25</v>
      </c>
      <c r="N65" s="233">
        <v>210</v>
      </c>
      <c r="O65" s="233">
        <v>370</v>
      </c>
      <c r="P65" s="233">
        <v>135</v>
      </c>
      <c r="Q65" s="233">
        <v>305</v>
      </c>
      <c r="R65" s="233">
        <v>0</v>
      </c>
      <c r="S65" s="233">
        <v>15</v>
      </c>
      <c r="T65" s="233">
        <v>675</v>
      </c>
      <c r="U65" s="233">
        <v>0</v>
      </c>
      <c r="V65" s="233">
        <v>275</v>
      </c>
      <c r="W65" s="233">
        <v>1145</v>
      </c>
      <c r="X65" s="233">
        <v>25</v>
      </c>
      <c r="Y65" s="234">
        <v>100</v>
      </c>
    </row>
    <row r="66" spans="1:25" s="145" customFormat="1" x14ac:dyDescent="0.2">
      <c r="A66" s="337" t="s">
        <v>15</v>
      </c>
      <c r="B66" s="334" t="s">
        <v>1718</v>
      </c>
      <c r="C66" s="253">
        <v>215</v>
      </c>
      <c r="D66" s="233">
        <v>0</v>
      </c>
      <c r="E66" s="233">
        <v>290</v>
      </c>
      <c r="F66" s="233">
        <v>10</v>
      </c>
      <c r="G66" s="233" t="s">
        <v>1676</v>
      </c>
      <c r="H66" s="233" t="s">
        <v>1676</v>
      </c>
      <c r="I66" s="233">
        <v>300</v>
      </c>
      <c r="J66" s="233">
        <v>470</v>
      </c>
      <c r="K66" s="233" t="s">
        <v>1676</v>
      </c>
      <c r="L66" s="233">
        <v>0</v>
      </c>
      <c r="M66" s="233">
        <v>10</v>
      </c>
      <c r="N66" s="233">
        <v>195</v>
      </c>
      <c r="O66" s="233">
        <v>230</v>
      </c>
      <c r="P66" s="233">
        <v>45</v>
      </c>
      <c r="Q66" s="233">
        <v>155</v>
      </c>
      <c r="R66" s="233">
        <v>0</v>
      </c>
      <c r="S66" s="233">
        <v>40</v>
      </c>
      <c r="T66" s="233">
        <v>185</v>
      </c>
      <c r="U66" s="233">
        <v>0</v>
      </c>
      <c r="V66" s="233">
        <v>45</v>
      </c>
      <c r="W66" s="233">
        <v>335</v>
      </c>
      <c r="X66" s="233">
        <v>10</v>
      </c>
      <c r="Y66" s="234">
        <v>80</v>
      </c>
    </row>
    <row r="67" spans="1:25" s="145" customFormat="1" x14ac:dyDescent="0.2">
      <c r="A67" s="337" t="s">
        <v>320</v>
      </c>
      <c r="B67" s="334" t="s">
        <v>1719</v>
      </c>
      <c r="C67" s="253">
        <v>105</v>
      </c>
      <c r="D67" s="233" t="s">
        <v>1676</v>
      </c>
      <c r="E67" s="233">
        <v>840</v>
      </c>
      <c r="F67" s="233" t="s">
        <v>1676</v>
      </c>
      <c r="G67" s="233">
        <v>35</v>
      </c>
      <c r="H67" s="233">
        <v>10</v>
      </c>
      <c r="I67" s="233">
        <v>245</v>
      </c>
      <c r="J67" s="233">
        <v>425</v>
      </c>
      <c r="K67" s="233">
        <v>10</v>
      </c>
      <c r="L67" s="233">
        <v>0</v>
      </c>
      <c r="M67" s="233" t="s">
        <v>1676</v>
      </c>
      <c r="N67" s="233">
        <v>90</v>
      </c>
      <c r="O67" s="233">
        <v>40</v>
      </c>
      <c r="P67" s="233">
        <v>40</v>
      </c>
      <c r="Q67" s="233">
        <v>105</v>
      </c>
      <c r="R67" s="233">
        <v>0</v>
      </c>
      <c r="S67" s="233">
        <v>35</v>
      </c>
      <c r="T67" s="233">
        <v>270</v>
      </c>
      <c r="U67" s="233">
        <v>0</v>
      </c>
      <c r="V67" s="233">
        <v>35</v>
      </c>
      <c r="W67" s="233">
        <v>345</v>
      </c>
      <c r="X67" s="233">
        <v>25</v>
      </c>
      <c r="Y67" s="234">
        <v>55</v>
      </c>
    </row>
    <row r="68" spans="1:25" s="145" customFormat="1" x14ac:dyDescent="0.2">
      <c r="A68" s="337" t="s">
        <v>17</v>
      </c>
      <c r="B68" s="334" t="s">
        <v>1720</v>
      </c>
      <c r="C68" s="253">
        <v>15</v>
      </c>
      <c r="D68" s="233">
        <v>0</v>
      </c>
      <c r="E68" s="233">
        <v>0</v>
      </c>
      <c r="F68" s="233" t="s">
        <v>1676</v>
      </c>
      <c r="G68" s="233">
        <v>0</v>
      </c>
      <c r="H68" s="233">
        <v>0</v>
      </c>
      <c r="I68" s="233">
        <v>0</v>
      </c>
      <c r="J68" s="233">
        <v>30</v>
      </c>
      <c r="K68" s="233">
        <v>0</v>
      </c>
      <c r="L68" s="233">
        <v>0</v>
      </c>
      <c r="M68" s="233">
        <v>0</v>
      </c>
      <c r="N68" s="233">
        <v>75</v>
      </c>
      <c r="O68" s="233">
        <v>45</v>
      </c>
      <c r="P68" s="233">
        <v>30</v>
      </c>
      <c r="Q68" s="233">
        <v>45</v>
      </c>
      <c r="R68" s="233">
        <v>0</v>
      </c>
      <c r="S68" s="233" t="s">
        <v>1676</v>
      </c>
      <c r="T68" s="233">
        <v>40</v>
      </c>
      <c r="U68" s="233">
        <v>0</v>
      </c>
      <c r="V68" s="233">
        <v>20</v>
      </c>
      <c r="W68" s="233">
        <v>540</v>
      </c>
      <c r="X68" s="233">
        <v>0</v>
      </c>
      <c r="Y68" s="234">
        <v>35</v>
      </c>
    </row>
    <row r="69" spans="1:25" s="145" customFormat="1" x14ac:dyDescent="0.2">
      <c r="A69" s="337" t="s">
        <v>321</v>
      </c>
      <c r="B69" s="334" t="s">
        <v>1721</v>
      </c>
      <c r="C69" s="253">
        <v>210</v>
      </c>
      <c r="D69" s="233">
        <v>10</v>
      </c>
      <c r="E69" s="233">
        <v>245</v>
      </c>
      <c r="F69" s="233">
        <v>30</v>
      </c>
      <c r="G69" s="233">
        <v>80</v>
      </c>
      <c r="H69" s="233">
        <v>25</v>
      </c>
      <c r="I69" s="233">
        <v>300</v>
      </c>
      <c r="J69" s="233">
        <v>570</v>
      </c>
      <c r="K69" s="233">
        <v>30</v>
      </c>
      <c r="L69" s="233">
        <v>0</v>
      </c>
      <c r="M69" s="233" t="s">
        <v>1676</v>
      </c>
      <c r="N69" s="233">
        <v>370</v>
      </c>
      <c r="O69" s="233">
        <v>85</v>
      </c>
      <c r="P69" s="233">
        <v>75</v>
      </c>
      <c r="Q69" s="233">
        <v>320</v>
      </c>
      <c r="R69" s="233">
        <v>0</v>
      </c>
      <c r="S69" s="233">
        <v>65</v>
      </c>
      <c r="T69" s="233">
        <v>515</v>
      </c>
      <c r="U69" s="233" t="s">
        <v>1676</v>
      </c>
      <c r="V69" s="233">
        <v>20</v>
      </c>
      <c r="W69" s="233">
        <v>685</v>
      </c>
      <c r="X69" s="233">
        <v>30</v>
      </c>
      <c r="Y69" s="234">
        <v>135</v>
      </c>
    </row>
    <row r="70" spans="1:25" s="145" customFormat="1" x14ac:dyDescent="0.2">
      <c r="A70" s="337" t="s">
        <v>18</v>
      </c>
      <c r="B70" s="334" t="s">
        <v>1722</v>
      </c>
      <c r="C70" s="253">
        <v>80</v>
      </c>
      <c r="D70" s="233">
        <v>0</v>
      </c>
      <c r="E70" s="233">
        <v>635</v>
      </c>
      <c r="F70" s="233">
        <v>15</v>
      </c>
      <c r="G70" s="233">
        <v>40</v>
      </c>
      <c r="H70" s="233">
        <v>10</v>
      </c>
      <c r="I70" s="233">
        <v>240</v>
      </c>
      <c r="J70" s="233">
        <v>615</v>
      </c>
      <c r="K70" s="233">
        <v>10</v>
      </c>
      <c r="L70" s="233">
        <v>0</v>
      </c>
      <c r="M70" s="233">
        <v>45</v>
      </c>
      <c r="N70" s="233">
        <v>185</v>
      </c>
      <c r="O70" s="233">
        <v>30</v>
      </c>
      <c r="P70" s="233">
        <v>15</v>
      </c>
      <c r="Q70" s="233">
        <v>100</v>
      </c>
      <c r="R70" s="233">
        <v>0</v>
      </c>
      <c r="S70" s="233" t="s">
        <v>1676</v>
      </c>
      <c r="T70" s="233">
        <v>225</v>
      </c>
      <c r="U70" s="233">
        <v>0</v>
      </c>
      <c r="V70" s="233">
        <v>0</v>
      </c>
      <c r="W70" s="233">
        <v>670</v>
      </c>
      <c r="X70" s="233" t="s">
        <v>1676</v>
      </c>
      <c r="Y70" s="234">
        <v>90</v>
      </c>
    </row>
    <row r="71" spans="1:25" s="145" customFormat="1" x14ac:dyDescent="0.2">
      <c r="A71" s="337" t="s">
        <v>19</v>
      </c>
      <c r="B71" s="334" t="s">
        <v>1723</v>
      </c>
      <c r="C71" s="253" t="s">
        <v>1676</v>
      </c>
      <c r="D71" s="233">
        <v>0</v>
      </c>
      <c r="E71" s="233">
        <v>15</v>
      </c>
      <c r="F71" s="233" t="s">
        <v>1676</v>
      </c>
      <c r="G71" s="233">
        <v>10</v>
      </c>
      <c r="H71" s="233" t="s">
        <v>1676</v>
      </c>
      <c r="I71" s="233">
        <v>60</v>
      </c>
      <c r="J71" s="233">
        <v>95</v>
      </c>
      <c r="K71" s="233" t="s">
        <v>1676</v>
      </c>
      <c r="L71" s="233">
        <v>0</v>
      </c>
      <c r="M71" s="233">
        <v>0</v>
      </c>
      <c r="N71" s="233">
        <v>30</v>
      </c>
      <c r="O71" s="233" t="s">
        <v>1676</v>
      </c>
      <c r="P71" s="233">
        <v>10</v>
      </c>
      <c r="Q71" s="233">
        <v>20</v>
      </c>
      <c r="R71" s="233">
        <v>0</v>
      </c>
      <c r="S71" s="233" t="s">
        <v>1676</v>
      </c>
      <c r="T71" s="233">
        <v>30</v>
      </c>
      <c r="U71" s="233">
        <v>0</v>
      </c>
      <c r="V71" s="233" t="s">
        <v>1676</v>
      </c>
      <c r="W71" s="233">
        <v>50</v>
      </c>
      <c r="X71" s="233">
        <v>0</v>
      </c>
      <c r="Y71" s="234" t="s">
        <v>1676</v>
      </c>
    </row>
    <row r="72" spans="1:25" s="145" customFormat="1" x14ac:dyDescent="0.2">
      <c r="A72" s="337" t="s">
        <v>23</v>
      </c>
      <c r="B72" s="334" t="s">
        <v>1724</v>
      </c>
      <c r="C72" s="253">
        <v>285</v>
      </c>
      <c r="D72" s="233" t="s">
        <v>1676</v>
      </c>
      <c r="E72" s="233">
        <v>165</v>
      </c>
      <c r="F72" s="233" t="s">
        <v>1676</v>
      </c>
      <c r="G72" s="233">
        <v>10</v>
      </c>
      <c r="H72" s="233" t="s">
        <v>1676</v>
      </c>
      <c r="I72" s="233">
        <v>180</v>
      </c>
      <c r="J72" s="233">
        <v>355</v>
      </c>
      <c r="K72" s="233">
        <v>50</v>
      </c>
      <c r="L72" s="233">
        <v>0</v>
      </c>
      <c r="M72" s="233" t="s">
        <v>1676</v>
      </c>
      <c r="N72" s="233">
        <v>240</v>
      </c>
      <c r="O72" s="233">
        <v>20</v>
      </c>
      <c r="P72" s="233">
        <v>25</v>
      </c>
      <c r="Q72" s="233">
        <v>235</v>
      </c>
      <c r="R72" s="233">
        <v>0</v>
      </c>
      <c r="S72" s="233">
        <v>75</v>
      </c>
      <c r="T72" s="233">
        <v>205</v>
      </c>
      <c r="U72" s="233">
        <v>0</v>
      </c>
      <c r="V72" s="233">
        <v>150</v>
      </c>
      <c r="W72" s="233">
        <v>465</v>
      </c>
      <c r="X72" s="233">
        <v>520</v>
      </c>
      <c r="Y72" s="234">
        <v>25</v>
      </c>
    </row>
    <row r="73" spans="1:25" s="145" customFormat="1" x14ac:dyDescent="0.2">
      <c r="A73" s="337" t="s">
        <v>24</v>
      </c>
      <c r="B73" s="334" t="s">
        <v>1725</v>
      </c>
      <c r="C73" s="253">
        <v>150</v>
      </c>
      <c r="D73" s="233">
        <v>0</v>
      </c>
      <c r="E73" s="233">
        <v>190</v>
      </c>
      <c r="F73" s="233">
        <v>0</v>
      </c>
      <c r="G73" s="233">
        <v>0</v>
      </c>
      <c r="H73" s="233">
        <v>0</v>
      </c>
      <c r="I73" s="233" t="s">
        <v>1676</v>
      </c>
      <c r="J73" s="233">
        <v>65</v>
      </c>
      <c r="K73" s="233">
        <v>0</v>
      </c>
      <c r="L73" s="233">
        <v>0</v>
      </c>
      <c r="M73" s="233">
        <v>0</v>
      </c>
      <c r="N73" s="233">
        <v>0</v>
      </c>
      <c r="O73" s="233">
        <v>0</v>
      </c>
      <c r="P73" s="233">
        <v>0</v>
      </c>
      <c r="Q73" s="233">
        <v>0</v>
      </c>
      <c r="R73" s="233">
        <v>0</v>
      </c>
      <c r="S73" s="233" t="s">
        <v>1676</v>
      </c>
      <c r="T73" s="233">
        <v>15</v>
      </c>
      <c r="U73" s="233">
        <v>0</v>
      </c>
      <c r="V73" s="233">
        <v>0</v>
      </c>
      <c r="W73" s="233">
        <v>300</v>
      </c>
      <c r="X73" s="233" t="s">
        <v>1676</v>
      </c>
      <c r="Y73" s="234">
        <v>10</v>
      </c>
    </row>
    <row r="74" spans="1:25" s="145" customFormat="1" x14ac:dyDescent="0.2">
      <c r="A74" s="337" t="s">
        <v>323</v>
      </c>
      <c r="B74" s="334" t="s">
        <v>1726</v>
      </c>
      <c r="C74" s="253">
        <v>95</v>
      </c>
      <c r="D74" s="233" t="s">
        <v>1676</v>
      </c>
      <c r="E74" s="233">
        <v>110</v>
      </c>
      <c r="F74" s="233">
        <v>35</v>
      </c>
      <c r="G74" s="233">
        <v>110</v>
      </c>
      <c r="H74" s="233">
        <v>50</v>
      </c>
      <c r="I74" s="233">
        <v>195</v>
      </c>
      <c r="J74" s="233">
        <v>375</v>
      </c>
      <c r="K74" s="233">
        <v>50</v>
      </c>
      <c r="L74" s="233">
        <v>0</v>
      </c>
      <c r="M74" s="233" t="s">
        <v>1676</v>
      </c>
      <c r="N74" s="233">
        <v>360</v>
      </c>
      <c r="O74" s="233">
        <v>225</v>
      </c>
      <c r="P74" s="233">
        <v>105</v>
      </c>
      <c r="Q74" s="233">
        <v>355</v>
      </c>
      <c r="R74" s="233">
        <v>0</v>
      </c>
      <c r="S74" s="233">
        <v>40</v>
      </c>
      <c r="T74" s="233">
        <v>490</v>
      </c>
      <c r="U74" s="233">
        <v>0</v>
      </c>
      <c r="V74" s="233">
        <v>80</v>
      </c>
      <c r="W74" s="233">
        <v>1620</v>
      </c>
      <c r="X74" s="233">
        <v>10</v>
      </c>
      <c r="Y74" s="234">
        <v>215</v>
      </c>
    </row>
    <row r="75" spans="1:25" s="145" customFormat="1" x14ac:dyDescent="0.2">
      <c r="A75" s="337" t="s">
        <v>25</v>
      </c>
      <c r="B75" s="334" t="s">
        <v>1727</v>
      </c>
      <c r="C75" s="253">
        <v>380</v>
      </c>
      <c r="D75" s="233">
        <v>0</v>
      </c>
      <c r="E75" s="233">
        <v>0</v>
      </c>
      <c r="F75" s="233" t="s">
        <v>1676</v>
      </c>
      <c r="G75" s="233" t="s">
        <v>1676</v>
      </c>
      <c r="H75" s="233">
        <v>20</v>
      </c>
      <c r="I75" s="233">
        <v>0</v>
      </c>
      <c r="J75" s="233">
        <v>10</v>
      </c>
      <c r="K75" s="233">
        <v>45</v>
      </c>
      <c r="L75" s="233">
        <v>0</v>
      </c>
      <c r="M75" s="233" t="s">
        <v>1676</v>
      </c>
      <c r="N75" s="233">
        <v>285</v>
      </c>
      <c r="O75" s="233">
        <v>100</v>
      </c>
      <c r="P75" s="233">
        <v>40</v>
      </c>
      <c r="Q75" s="233">
        <v>135</v>
      </c>
      <c r="R75" s="233">
        <v>0</v>
      </c>
      <c r="S75" s="233">
        <v>40</v>
      </c>
      <c r="T75" s="233">
        <v>155</v>
      </c>
      <c r="U75" s="233">
        <v>0</v>
      </c>
      <c r="V75" s="233">
        <v>100</v>
      </c>
      <c r="W75" s="233">
        <v>270</v>
      </c>
      <c r="X75" s="233">
        <v>20</v>
      </c>
      <c r="Y75" s="234">
        <v>70</v>
      </c>
    </row>
    <row r="76" spans="1:25" s="145" customFormat="1" x14ac:dyDescent="0.2">
      <c r="A76" s="337" t="s">
        <v>26</v>
      </c>
      <c r="B76" s="334" t="s">
        <v>1728</v>
      </c>
      <c r="C76" s="253">
        <v>1600</v>
      </c>
      <c r="D76" s="233" t="s">
        <v>1676</v>
      </c>
      <c r="E76" s="233">
        <v>165</v>
      </c>
      <c r="F76" s="233">
        <v>20</v>
      </c>
      <c r="G76" s="233">
        <v>40</v>
      </c>
      <c r="H76" s="233">
        <v>1230</v>
      </c>
      <c r="I76" s="233">
        <v>555</v>
      </c>
      <c r="J76" s="233">
        <v>825</v>
      </c>
      <c r="K76" s="233">
        <v>55</v>
      </c>
      <c r="L76" s="233">
        <v>0</v>
      </c>
      <c r="M76" s="233" t="s">
        <v>1676</v>
      </c>
      <c r="N76" s="233">
        <v>820</v>
      </c>
      <c r="O76" s="233">
        <v>190</v>
      </c>
      <c r="P76" s="233">
        <v>60</v>
      </c>
      <c r="Q76" s="233">
        <v>285</v>
      </c>
      <c r="R76" s="233">
        <v>0</v>
      </c>
      <c r="S76" s="233">
        <v>245</v>
      </c>
      <c r="T76" s="233">
        <v>750</v>
      </c>
      <c r="U76" s="233" t="s">
        <v>1676</v>
      </c>
      <c r="V76" s="233">
        <v>215</v>
      </c>
      <c r="W76" s="233">
        <v>1260</v>
      </c>
      <c r="X76" s="233">
        <v>35</v>
      </c>
      <c r="Y76" s="234">
        <v>270</v>
      </c>
    </row>
    <row r="77" spans="1:25" s="145" customFormat="1" x14ac:dyDescent="0.2">
      <c r="A77" s="337" t="s">
        <v>27</v>
      </c>
      <c r="B77" s="334" t="s">
        <v>1729</v>
      </c>
      <c r="C77" s="253">
        <v>130</v>
      </c>
      <c r="D77" s="233">
        <v>0</v>
      </c>
      <c r="E77" s="233">
        <v>0</v>
      </c>
      <c r="F77" s="233">
        <v>0</v>
      </c>
      <c r="G77" s="233">
        <v>0</v>
      </c>
      <c r="H77" s="233">
        <v>0</v>
      </c>
      <c r="I77" s="233">
        <v>155</v>
      </c>
      <c r="J77" s="233">
        <v>90</v>
      </c>
      <c r="K77" s="233">
        <v>0</v>
      </c>
      <c r="L77" s="233">
        <v>0</v>
      </c>
      <c r="M77" s="233">
        <v>0</v>
      </c>
      <c r="N77" s="233">
        <v>180</v>
      </c>
      <c r="O77" s="233">
        <v>30</v>
      </c>
      <c r="P77" s="233">
        <v>15</v>
      </c>
      <c r="Q77" s="233">
        <v>90</v>
      </c>
      <c r="R77" s="233">
        <v>0</v>
      </c>
      <c r="S77" s="233">
        <v>10</v>
      </c>
      <c r="T77" s="233">
        <v>95</v>
      </c>
      <c r="U77" s="233">
        <v>0</v>
      </c>
      <c r="V77" s="233">
        <v>30</v>
      </c>
      <c r="W77" s="233">
        <v>220</v>
      </c>
      <c r="X77" s="233">
        <v>0</v>
      </c>
      <c r="Y77" s="234">
        <v>30</v>
      </c>
    </row>
    <row r="78" spans="1:25" s="145" customFormat="1" x14ac:dyDescent="0.2">
      <c r="A78" s="337" t="s">
        <v>28</v>
      </c>
      <c r="B78" s="334" t="s">
        <v>1730</v>
      </c>
      <c r="C78" s="253">
        <v>110</v>
      </c>
      <c r="D78" s="233">
        <v>0</v>
      </c>
      <c r="E78" s="233">
        <v>0</v>
      </c>
      <c r="F78" s="233" t="s">
        <v>1676</v>
      </c>
      <c r="G78" s="233">
        <v>20</v>
      </c>
      <c r="H78" s="233" t="s">
        <v>1676</v>
      </c>
      <c r="I78" s="233">
        <v>195</v>
      </c>
      <c r="J78" s="233">
        <v>395</v>
      </c>
      <c r="K78" s="233">
        <v>50</v>
      </c>
      <c r="L78" s="233">
        <v>0</v>
      </c>
      <c r="M78" s="233">
        <v>15</v>
      </c>
      <c r="N78" s="233">
        <v>0</v>
      </c>
      <c r="O78" s="233">
        <v>0</v>
      </c>
      <c r="P78" s="233">
        <v>15</v>
      </c>
      <c r="Q78" s="233">
        <v>140</v>
      </c>
      <c r="R78" s="233">
        <v>0</v>
      </c>
      <c r="S78" s="233">
        <v>20</v>
      </c>
      <c r="T78" s="233">
        <v>335</v>
      </c>
      <c r="U78" s="233">
        <v>0</v>
      </c>
      <c r="V78" s="233">
        <v>350</v>
      </c>
      <c r="W78" s="233">
        <v>875</v>
      </c>
      <c r="X78" s="233" t="s">
        <v>1676</v>
      </c>
      <c r="Y78" s="234">
        <v>65</v>
      </c>
    </row>
    <row r="79" spans="1:25" s="145" customFormat="1" x14ac:dyDescent="0.2">
      <c r="A79" s="337" t="s">
        <v>29</v>
      </c>
      <c r="B79" s="334" t="s">
        <v>1731</v>
      </c>
      <c r="C79" s="253">
        <v>515</v>
      </c>
      <c r="D79" s="233">
        <v>10</v>
      </c>
      <c r="E79" s="233">
        <v>65</v>
      </c>
      <c r="F79" s="233">
        <v>0</v>
      </c>
      <c r="G79" s="233">
        <v>0</v>
      </c>
      <c r="H79" s="233">
        <v>0</v>
      </c>
      <c r="I79" s="233">
        <v>65</v>
      </c>
      <c r="J79" s="233">
        <v>375</v>
      </c>
      <c r="K79" s="233">
        <v>25</v>
      </c>
      <c r="L79" s="233">
        <v>0</v>
      </c>
      <c r="M79" s="233">
        <v>15</v>
      </c>
      <c r="N79" s="233">
        <v>85</v>
      </c>
      <c r="O79" s="233">
        <v>35</v>
      </c>
      <c r="P79" s="233">
        <v>115</v>
      </c>
      <c r="Q79" s="233">
        <v>395</v>
      </c>
      <c r="R79" s="233">
        <v>0</v>
      </c>
      <c r="S79" s="233">
        <v>75</v>
      </c>
      <c r="T79" s="233">
        <v>320</v>
      </c>
      <c r="U79" s="233">
        <v>0</v>
      </c>
      <c r="V79" s="233">
        <v>40</v>
      </c>
      <c r="W79" s="233">
        <v>885</v>
      </c>
      <c r="X79" s="233">
        <v>580</v>
      </c>
      <c r="Y79" s="234">
        <v>60</v>
      </c>
    </row>
    <row r="80" spans="1:25" s="145" customFormat="1" x14ac:dyDescent="0.2">
      <c r="A80" s="337" t="s">
        <v>30</v>
      </c>
      <c r="B80" s="334" t="s">
        <v>1732</v>
      </c>
      <c r="C80" s="253">
        <v>20</v>
      </c>
      <c r="D80" s="233">
        <v>0</v>
      </c>
      <c r="E80" s="233">
        <v>0</v>
      </c>
      <c r="F80" s="233">
        <v>0</v>
      </c>
      <c r="G80" s="233" t="s">
        <v>1676</v>
      </c>
      <c r="H80" s="233">
        <v>0</v>
      </c>
      <c r="I80" s="233">
        <v>165</v>
      </c>
      <c r="J80" s="233">
        <v>190</v>
      </c>
      <c r="K80" s="233">
        <v>0</v>
      </c>
      <c r="L80" s="233">
        <v>0</v>
      </c>
      <c r="M80" s="233" t="s">
        <v>1676</v>
      </c>
      <c r="N80" s="233">
        <v>80</v>
      </c>
      <c r="O80" s="233">
        <v>25</v>
      </c>
      <c r="P80" s="233">
        <v>25</v>
      </c>
      <c r="Q80" s="233">
        <v>115</v>
      </c>
      <c r="R80" s="233">
        <v>0</v>
      </c>
      <c r="S80" s="233" t="s">
        <v>1676</v>
      </c>
      <c r="T80" s="233">
        <v>65</v>
      </c>
      <c r="U80" s="233" t="s">
        <v>1676</v>
      </c>
      <c r="V80" s="233">
        <v>10</v>
      </c>
      <c r="W80" s="233">
        <v>90</v>
      </c>
      <c r="X80" s="233" t="s">
        <v>1676</v>
      </c>
      <c r="Y80" s="234">
        <v>20</v>
      </c>
    </row>
    <row r="81" spans="1:25" s="145" customFormat="1" x14ac:dyDescent="0.2">
      <c r="A81" s="337" t="s">
        <v>1215</v>
      </c>
      <c r="B81" s="334" t="s">
        <v>1733</v>
      </c>
      <c r="C81" s="253">
        <v>20</v>
      </c>
      <c r="D81" s="233">
        <v>0</v>
      </c>
      <c r="E81" s="233">
        <v>0</v>
      </c>
      <c r="F81" s="233">
        <v>0</v>
      </c>
      <c r="G81" s="233" t="s">
        <v>1676</v>
      </c>
      <c r="H81" s="233">
        <v>0</v>
      </c>
      <c r="I81" s="233">
        <v>20</v>
      </c>
      <c r="J81" s="233">
        <v>120</v>
      </c>
      <c r="K81" s="233">
        <v>0</v>
      </c>
      <c r="L81" s="233">
        <v>0</v>
      </c>
      <c r="M81" s="233" t="s">
        <v>1676</v>
      </c>
      <c r="N81" s="233">
        <v>100</v>
      </c>
      <c r="O81" s="233">
        <v>30</v>
      </c>
      <c r="P81" s="233">
        <v>35</v>
      </c>
      <c r="Q81" s="233">
        <v>65</v>
      </c>
      <c r="R81" s="233">
        <v>0</v>
      </c>
      <c r="S81" s="233" t="s">
        <v>1676</v>
      </c>
      <c r="T81" s="233">
        <v>185</v>
      </c>
      <c r="U81" s="233">
        <v>0</v>
      </c>
      <c r="V81" s="233">
        <v>0</v>
      </c>
      <c r="W81" s="233">
        <v>420</v>
      </c>
      <c r="X81" s="233" t="s">
        <v>1676</v>
      </c>
      <c r="Y81" s="234">
        <v>40</v>
      </c>
    </row>
    <row r="82" spans="1:25" s="145" customFormat="1" x14ac:dyDescent="0.2">
      <c r="A82" s="337" t="s">
        <v>31</v>
      </c>
      <c r="B82" s="334" t="s">
        <v>1734</v>
      </c>
      <c r="C82" s="253">
        <v>55</v>
      </c>
      <c r="D82" s="233" t="s">
        <v>1676</v>
      </c>
      <c r="E82" s="233">
        <v>830</v>
      </c>
      <c r="F82" s="233">
        <v>0</v>
      </c>
      <c r="G82" s="233">
        <v>45</v>
      </c>
      <c r="H82" s="233" t="s">
        <v>1676</v>
      </c>
      <c r="I82" s="233">
        <v>195</v>
      </c>
      <c r="J82" s="233">
        <v>785</v>
      </c>
      <c r="K82" s="233" t="s">
        <v>1676</v>
      </c>
      <c r="L82" s="233">
        <v>0</v>
      </c>
      <c r="M82" s="233">
        <v>10</v>
      </c>
      <c r="N82" s="233">
        <v>520</v>
      </c>
      <c r="O82" s="233">
        <v>105</v>
      </c>
      <c r="P82" s="233">
        <v>25</v>
      </c>
      <c r="Q82" s="233">
        <v>105</v>
      </c>
      <c r="R82" s="233">
        <v>0</v>
      </c>
      <c r="S82" s="233" t="s">
        <v>1676</v>
      </c>
      <c r="T82" s="233">
        <v>200</v>
      </c>
      <c r="U82" s="233" t="s">
        <v>1676</v>
      </c>
      <c r="V82" s="233">
        <v>75</v>
      </c>
      <c r="W82" s="233">
        <v>355</v>
      </c>
      <c r="X82" s="233">
        <v>10</v>
      </c>
      <c r="Y82" s="234">
        <v>45</v>
      </c>
    </row>
    <row r="83" spans="1:25" s="145" customFormat="1" x14ac:dyDescent="0.2">
      <c r="A83" s="337" t="s">
        <v>32</v>
      </c>
      <c r="B83" s="334" t="s">
        <v>1735</v>
      </c>
      <c r="C83" s="253">
        <v>115</v>
      </c>
      <c r="D83" s="233">
        <v>0</v>
      </c>
      <c r="E83" s="233">
        <v>0</v>
      </c>
      <c r="F83" s="233">
        <v>0</v>
      </c>
      <c r="G83" s="233">
        <v>0</v>
      </c>
      <c r="H83" s="233">
        <v>0</v>
      </c>
      <c r="I83" s="233">
        <v>30</v>
      </c>
      <c r="J83" s="233">
        <v>175</v>
      </c>
      <c r="K83" s="233" t="s">
        <v>1676</v>
      </c>
      <c r="L83" s="233">
        <v>0</v>
      </c>
      <c r="M83" s="233" t="s">
        <v>1676</v>
      </c>
      <c r="N83" s="233">
        <v>0</v>
      </c>
      <c r="O83" s="233">
        <v>0</v>
      </c>
      <c r="P83" s="233">
        <v>0</v>
      </c>
      <c r="Q83" s="233">
        <v>0</v>
      </c>
      <c r="R83" s="233">
        <v>0</v>
      </c>
      <c r="S83" s="233">
        <v>20</v>
      </c>
      <c r="T83" s="233">
        <v>45</v>
      </c>
      <c r="U83" s="233">
        <v>0</v>
      </c>
      <c r="V83" s="233">
        <v>10</v>
      </c>
      <c r="W83" s="233">
        <v>65</v>
      </c>
      <c r="X83" s="233">
        <v>10</v>
      </c>
      <c r="Y83" s="234">
        <v>10</v>
      </c>
    </row>
    <row r="84" spans="1:25" s="145" customFormat="1" x14ac:dyDescent="0.2">
      <c r="A84" s="337" t="s">
        <v>324</v>
      </c>
      <c r="B84" s="334" t="s">
        <v>1736</v>
      </c>
      <c r="C84" s="253">
        <v>10</v>
      </c>
      <c r="D84" s="233">
        <v>10</v>
      </c>
      <c r="E84" s="233">
        <v>345</v>
      </c>
      <c r="F84" s="233">
        <v>0</v>
      </c>
      <c r="G84" s="233">
        <v>0</v>
      </c>
      <c r="H84" s="233">
        <v>0</v>
      </c>
      <c r="I84" s="233">
        <v>10</v>
      </c>
      <c r="J84" s="233">
        <v>70</v>
      </c>
      <c r="K84" s="233" t="s">
        <v>1676</v>
      </c>
      <c r="L84" s="233">
        <v>0</v>
      </c>
      <c r="M84" s="233" t="s">
        <v>1676</v>
      </c>
      <c r="N84" s="233">
        <v>135</v>
      </c>
      <c r="O84" s="233">
        <v>145</v>
      </c>
      <c r="P84" s="233" t="s">
        <v>1676</v>
      </c>
      <c r="Q84" s="233" t="s">
        <v>1676</v>
      </c>
      <c r="R84" s="233">
        <v>0</v>
      </c>
      <c r="S84" s="233">
        <v>10</v>
      </c>
      <c r="T84" s="233">
        <v>300</v>
      </c>
      <c r="U84" s="233">
        <v>0</v>
      </c>
      <c r="V84" s="233">
        <v>0</v>
      </c>
      <c r="W84" s="233">
        <v>455</v>
      </c>
      <c r="X84" s="233" t="s">
        <v>1676</v>
      </c>
      <c r="Y84" s="234">
        <v>55</v>
      </c>
    </row>
    <row r="85" spans="1:25" s="145" customFormat="1" x14ac:dyDescent="0.2">
      <c r="A85" s="337" t="s">
        <v>33</v>
      </c>
      <c r="B85" s="334" t="s">
        <v>1737</v>
      </c>
      <c r="C85" s="253">
        <v>400</v>
      </c>
      <c r="D85" s="233">
        <v>0</v>
      </c>
      <c r="E85" s="233">
        <v>0</v>
      </c>
      <c r="F85" s="233">
        <v>0</v>
      </c>
      <c r="G85" s="233" t="s">
        <v>1676</v>
      </c>
      <c r="H85" s="233">
        <v>0</v>
      </c>
      <c r="I85" s="233">
        <v>230</v>
      </c>
      <c r="J85" s="233">
        <v>200</v>
      </c>
      <c r="K85" s="233">
        <v>0</v>
      </c>
      <c r="L85" s="233">
        <v>0</v>
      </c>
      <c r="M85" s="233">
        <v>0</v>
      </c>
      <c r="N85" s="233" t="s">
        <v>1676</v>
      </c>
      <c r="O85" s="233">
        <v>0</v>
      </c>
      <c r="P85" s="233">
        <v>0</v>
      </c>
      <c r="Q85" s="233">
        <v>0</v>
      </c>
      <c r="R85" s="233">
        <v>0</v>
      </c>
      <c r="S85" s="233">
        <v>10</v>
      </c>
      <c r="T85" s="233">
        <v>150</v>
      </c>
      <c r="U85" s="233">
        <v>0</v>
      </c>
      <c r="V85" s="233">
        <v>85</v>
      </c>
      <c r="W85" s="233">
        <v>475</v>
      </c>
      <c r="X85" s="233">
        <v>105</v>
      </c>
      <c r="Y85" s="234">
        <v>80</v>
      </c>
    </row>
    <row r="86" spans="1:25" s="145" customFormat="1" x14ac:dyDescent="0.2">
      <c r="A86" s="337" t="s">
        <v>34</v>
      </c>
      <c r="B86" s="334" t="s">
        <v>1738</v>
      </c>
      <c r="C86" s="253" t="s">
        <v>1676</v>
      </c>
      <c r="D86" s="233">
        <v>0</v>
      </c>
      <c r="E86" s="233">
        <v>0</v>
      </c>
      <c r="F86" s="233">
        <v>0</v>
      </c>
      <c r="G86" s="233">
        <v>0</v>
      </c>
      <c r="H86" s="233">
        <v>0</v>
      </c>
      <c r="I86" s="233">
        <v>0</v>
      </c>
      <c r="J86" s="233" t="s">
        <v>1676</v>
      </c>
      <c r="K86" s="233">
        <v>50</v>
      </c>
      <c r="L86" s="233">
        <v>0</v>
      </c>
      <c r="M86" s="233">
        <v>0</v>
      </c>
      <c r="N86" s="233" t="s">
        <v>1676</v>
      </c>
      <c r="O86" s="233">
        <v>0</v>
      </c>
      <c r="P86" s="233" t="s">
        <v>1676</v>
      </c>
      <c r="Q86" s="233">
        <v>20</v>
      </c>
      <c r="R86" s="233">
        <v>0</v>
      </c>
      <c r="S86" s="233" t="s">
        <v>1676</v>
      </c>
      <c r="T86" s="233">
        <v>200</v>
      </c>
      <c r="U86" s="233">
        <v>0</v>
      </c>
      <c r="V86" s="233" t="s">
        <v>1676</v>
      </c>
      <c r="W86" s="233">
        <v>25</v>
      </c>
      <c r="X86" s="233" t="s">
        <v>1676</v>
      </c>
      <c r="Y86" s="234">
        <v>10</v>
      </c>
    </row>
    <row r="87" spans="1:25" s="145" customFormat="1" x14ac:dyDescent="0.2">
      <c r="A87" s="337" t="s">
        <v>36</v>
      </c>
      <c r="B87" s="334" t="s">
        <v>1739</v>
      </c>
      <c r="C87" s="253">
        <v>175</v>
      </c>
      <c r="D87" s="233">
        <v>0</v>
      </c>
      <c r="E87" s="233">
        <v>75</v>
      </c>
      <c r="F87" s="233">
        <v>0</v>
      </c>
      <c r="G87" s="233">
        <v>0</v>
      </c>
      <c r="H87" s="233">
        <v>25</v>
      </c>
      <c r="I87" s="233">
        <v>165</v>
      </c>
      <c r="J87" s="233">
        <v>115</v>
      </c>
      <c r="K87" s="233">
        <v>0</v>
      </c>
      <c r="L87" s="233">
        <v>0</v>
      </c>
      <c r="M87" s="233" t="s">
        <v>1676</v>
      </c>
      <c r="N87" s="233" t="s">
        <v>1676</v>
      </c>
      <c r="O87" s="233" t="s">
        <v>1676</v>
      </c>
      <c r="P87" s="233">
        <v>40</v>
      </c>
      <c r="Q87" s="233">
        <v>210</v>
      </c>
      <c r="R87" s="233">
        <v>0</v>
      </c>
      <c r="S87" s="233" t="s">
        <v>1676</v>
      </c>
      <c r="T87" s="233">
        <v>125</v>
      </c>
      <c r="U87" s="233">
        <v>0</v>
      </c>
      <c r="V87" s="233">
        <v>25</v>
      </c>
      <c r="W87" s="233">
        <v>225</v>
      </c>
      <c r="X87" s="233" t="s">
        <v>1676</v>
      </c>
      <c r="Y87" s="234">
        <v>35</v>
      </c>
    </row>
    <row r="88" spans="1:25" s="145" customFormat="1" x14ac:dyDescent="0.2">
      <c r="A88" s="337" t="s">
        <v>585</v>
      </c>
      <c r="B88" s="334" t="s">
        <v>1740</v>
      </c>
      <c r="C88" s="253">
        <v>20</v>
      </c>
      <c r="D88" s="233">
        <v>0</v>
      </c>
      <c r="E88" s="233">
        <v>0</v>
      </c>
      <c r="F88" s="233">
        <v>30</v>
      </c>
      <c r="G88" s="233">
        <v>80</v>
      </c>
      <c r="H88" s="233">
        <v>25</v>
      </c>
      <c r="I88" s="233">
        <v>170</v>
      </c>
      <c r="J88" s="233">
        <v>535</v>
      </c>
      <c r="K88" s="233">
        <v>60</v>
      </c>
      <c r="L88" s="233">
        <v>0</v>
      </c>
      <c r="M88" s="233">
        <v>30</v>
      </c>
      <c r="N88" s="233">
        <v>95</v>
      </c>
      <c r="O88" s="233">
        <v>80</v>
      </c>
      <c r="P88" s="233">
        <v>55</v>
      </c>
      <c r="Q88" s="233">
        <v>265</v>
      </c>
      <c r="R88" s="233">
        <v>0</v>
      </c>
      <c r="S88" s="233">
        <v>10</v>
      </c>
      <c r="T88" s="233">
        <v>345</v>
      </c>
      <c r="U88" s="233" t="s">
        <v>1676</v>
      </c>
      <c r="V88" s="233">
        <v>0</v>
      </c>
      <c r="W88" s="233">
        <v>260</v>
      </c>
      <c r="X88" s="233" t="s">
        <v>1676</v>
      </c>
      <c r="Y88" s="234">
        <v>30</v>
      </c>
    </row>
    <row r="89" spans="1:25" s="145" customFormat="1" x14ac:dyDescent="0.2">
      <c r="A89" s="337" t="s">
        <v>39</v>
      </c>
      <c r="B89" s="334" t="s">
        <v>1741</v>
      </c>
      <c r="C89" s="253">
        <v>75</v>
      </c>
      <c r="D89" s="233">
        <v>0</v>
      </c>
      <c r="E89" s="233">
        <v>165</v>
      </c>
      <c r="F89" s="233">
        <v>0</v>
      </c>
      <c r="G89" s="233">
        <v>0</v>
      </c>
      <c r="H89" s="233">
        <v>0</v>
      </c>
      <c r="I89" s="233">
        <v>0</v>
      </c>
      <c r="J89" s="233">
        <v>0</v>
      </c>
      <c r="K89" s="233">
        <v>0</v>
      </c>
      <c r="L89" s="233">
        <v>0</v>
      </c>
      <c r="M89" s="233">
        <v>0</v>
      </c>
      <c r="N89" s="233">
        <v>0</v>
      </c>
      <c r="O89" s="233">
        <v>0</v>
      </c>
      <c r="P89" s="233">
        <v>0</v>
      </c>
      <c r="Q89" s="233">
        <v>0</v>
      </c>
      <c r="R89" s="233">
        <v>0</v>
      </c>
      <c r="S89" s="233">
        <v>10</v>
      </c>
      <c r="T89" s="233">
        <v>385</v>
      </c>
      <c r="U89" s="233">
        <v>0</v>
      </c>
      <c r="V89" s="233">
        <v>0</v>
      </c>
      <c r="W89" s="233">
        <v>500</v>
      </c>
      <c r="X89" s="233" t="s">
        <v>1676</v>
      </c>
      <c r="Y89" s="234">
        <v>25</v>
      </c>
    </row>
    <row r="90" spans="1:25" s="145" customFormat="1" x14ac:dyDescent="0.2">
      <c r="A90" s="337" t="s">
        <v>37</v>
      </c>
      <c r="B90" s="334" t="s">
        <v>1742</v>
      </c>
      <c r="C90" s="253">
        <v>35</v>
      </c>
      <c r="D90" s="233">
        <v>0</v>
      </c>
      <c r="E90" s="233">
        <v>0</v>
      </c>
      <c r="F90" s="233">
        <v>0</v>
      </c>
      <c r="G90" s="233">
        <v>0</v>
      </c>
      <c r="H90" s="233">
        <v>0</v>
      </c>
      <c r="I90" s="233">
        <v>140</v>
      </c>
      <c r="J90" s="233">
        <v>200</v>
      </c>
      <c r="K90" s="233">
        <v>15</v>
      </c>
      <c r="L90" s="233">
        <v>0</v>
      </c>
      <c r="M90" s="233" t="s">
        <v>1676</v>
      </c>
      <c r="N90" s="233" t="s">
        <v>1676</v>
      </c>
      <c r="O90" s="233">
        <v>0</v>
      </c>
      <c r="P90" s="233">
        <v>35</v>
      </c>
      <c r="Q90" s="233">
        <v>190</v>
      </c>
      <c r="R90" s="233">
        <v>0</v>
      </c>
      <c r="S90" s="233" t="s">
        <v>1676</v>
      </c>
      <c r="T90" s="233">
        <v>150</v>
      </c>
      <c r="U90" s="233">
        <v>0</v>
      </c>
      <c r="V90" s="233">
        <v>35</v>
      </c>
      <c r="W90" s="233">
        <v>225</v>
      </c>
      <c r="X90" s="233" t="s">
        <v>1676</v>
      </c>
      <c r="Y90" s="234">
        <v>20</v>
      </c>
    </row>
    <row r="91" spans="1:25" s="145" customFormat="1" x14ac:dyDescent="0.2">
      <c r="A91" s="337" t="s">
        <v>38</v>
      </c>
      <c r="B91" s="334" t="s">
        <v>1743</v>
      </c>
      <c r="C91" s="253">
        <v>220</v>
      </c>
      <c r="D91" s="233" t="s">
        <v>1676</v>
      </c>
      <c r="E91" s="233" t="s">
        <v>1676</v>
      </c>
      <c r="F91" s="233" t="s">
        <v>1676</v>
      </c>
      <c r="G91" s="233" t="s">
        <v>1676</v>
      </c>
      <c r="H91" s="233">
        <v>30</v>
      </c>
      <c r="I91" s="233">
        <v>235</v>
      </c>
      <c r="J91" s="233">
        <v>585</v>
      </c>
      <c r="K91" s="233" t="s">
        <v>1676</v>
      </c>
      <c r="L91" s="233">
        <v>0</v>
      </c>
      <c r="M91" s="233" t="s">
        <v>1676</v>
      </c>
      <c r="N91" s="233">
        <v>425</v>
      </c>
      <c r="O91" s="233">
        <v>65</v>
      </c>
      <c r="P91" s="233">
        <v>55</v>
      </c>
      <c r="Q91" s="233">
        <v>235</v>
      </c>
      <c r="R91" s="233">
        <v>0</v>
      </c>
      <c r="S91" s="233">
        <v>50</v>
      </c>
      <c r="T91" s="233">
        <v>585</v>
      </c>
      <c r="U91" s="233">
        <v>0</v>
      </c>
      <c r="V91" s="233">
        <v>200</v>
      </c>
      <c r="W91" s="233">
        <v>1390</v>
      </c>
      <c r="X91" s="233" t="s">
        <v>1676</v>
      </c>
      <c r="Y91" s="234">
        <v>140</v>
      </c>
    </row>
    <row r="92" spans="1:25" s="145" customFormat="1" x14ac:dyDescent="0.2">
      <c r="A92" s="337" t="s">
        <v>586</v>
      </c>
      <c r="B92" s="334" t="s">
        <v>1744</v>
      </c>
      <c r="C92" s="253">
        <v>360</v>
      </c>
      <c r="D92" s="233">
        <v>0</v>
      </c>
      <c r="E92" s="233">
        <v>890</v>
      </c>
      <c r="F92" s="233">
        <v>25</v>
      </c>
      <c r="G92" s="233">
        <v>135</v>
      </c>
      <c r="H92" s="233">
        <v>40</v>
      </c>
      <c r="I92" s="233" t="s">
        <v>1676</v>
      </c>
      <c r="J92" s="233">
        <v>20</v>
      </c>
      <c r="K92" s="233">
        <v>0</v>
      </c>
      <c r="L92" s="233">
        <v>0</v>
      </c>
      <c r="M92" s="233">
        <v>0</v>
      </c>
      <c r="N92" s="233">
        <v>40</v>
      </c>
      <c r="O92" s="233">
        <v>25</v>
      </c>
      <c r="P92" s="233" t="s">
        <v>1676</v>
      </c>
      <c r="Q92" s="233">
        <v>45</v>
      </c>
      <c r="R92" s="233">
        <v>0</v>
      </c>
      <c r="S92" s="233">
        <v>10</v>
      </c>
      <c r="T92" s="233">
        <v>195</v>
      </c>
      <c r="U92" s="233">
        <v>0</v>
      </c>
      <c r="V92" s="233">
        <v>260</v>
      </c>
      <c r="W92" s="233">
        <v>295</v>
      </c>
      <c r="X92" s="233">
        <v>125</v>
      </c>
      <c r="Y92" s="234">
        <v>85</v>
      </c>
    </row>
    <row r="93" spans="1:25" s="145" customFormat="1" x14ac:dyDescent="0.2">
      <c r="A93" s="337" t="s">
        <v>44</v>
      </c>
      <c r="B93" s="334" t="s">
        <v>1745</v>
      </c>
      <c r="C93" s="253">
        <v>130</v>
      </c>
      <c r="D93" s="233" t="s">
        <v>1676</v>
      </c>
      <c r="E93" s="233">
        <v>30</v>
      </c>
      <c r="F93" s="233" t="s">
        <v>1676</v>
      </c>
      <c r="G93" s="233">
        <v>10</v>
      </c>
      <c r="H93" s="233" t="s">
        <v>1676</v>
      </c>
      <c r="I93" s="233">
        <v>105</v>
      </c>
      <c r="J93" s="233">
        <v>95</v>
      </c>
      <c r="K93" s="233" t="s">
        <v>1676</v>
      </c>
      <c r="L93" s="233">
        <v>0</v>
      </c>
      <c r="M93" s="233">
        <v>0</v>
      </c>
      <c r="N93" s="233">
        <v>120</v>
      </c>
      <c r="O93" s="233">
        <v>20</v>
      </c>
      <c r="P93" s="233">
        <v>20</v>
      </c>
      <c r="Q93" s="233">
        <v>55</v>
      </c>
      <c r="R93" s="233">
        <v>0</v>
      </c>
      <c r="S93" s="233">
        <v>20</v>
      </c>
      <c r="T93" s="233">
        <v>45</v>
      </c>
      <c r="U93" s="233">
        <v>0</v>
      </c>
      <c r="V93" s="233">
        <v>60</v>
      </c>
      <c r="W93" s="233">
        <v>120</v>
      </c>
      <c r="X93" s="233">
        <v>75</v>
      </c>
      <c r="Y93" s="234" t="s">
        <v>1676</v>
      </c>
    </row>
    <row r="94" spans="1:25" s="145" customFormat="1" x14ac:dyDescent="0.2">
      <c r="A94" s="337" t="s">
        <v>599</v>
      </c>
      <c r="B94" s="334" t="s">
        <v>1746</v>
      </c>
      <c r="C94" s="253">
        <v>145</v>
      </c>
      <c r="D94" s="233">
        <v>0</v>
      </c>
      <c r="E94" s="233">
        <v>1755</v>
      </c>
      <c r="F94" s="233">
        <v>15</v>
      </c>
      <c r="G94" s="233">
        <v>35</v>
      </c>
      <c r="H94" s="233" t="s">
        <v>1676</v>
      </c>
      <c r="I94" s="233">
        <v>0</v>
      </c>
      <c r="J94" s="233">
        <v>0</v>
      </c>
      <c r="K94" s="233">
        <v>0</v>
      </c>
      <c r="L94" s="233">
        <v>0</v>
      </c>
      <c r="M94" s="233">
        <v>0</v>
      </c>
      <c r="N94" s="233">
        <v>0</v>
      </c>
      <c r="O94" s="233">
        <v>0</v>
      </c>
      <c r="P94" s="233">
        <v>0</v>
      </c>
      <c r="Q94" s="233">
        <v>0</v>
      </c>
      <c r="R94" s="233">
        <v>0</v>
      </c>
      <c r="S94" s="233">
        <v>160</v>
      </c>
      <c r="T94" s="233">
        <v>20</v>
      </c>
      <c r="U94" s="233">
        <v>0</v>
      </c>
      <c r="V94" s="233">
        <v>0</v>
      </c>
      <c r="W94" s="233">
        <v>0</v>
      </c>
      <c r="X94" s="233">
        <v>0</v>
      </c>
      <c r="Y94" s="234">
        <v>10</v>
      </c>
    </row>
    <row r="95" spans="1:25" s="145" customFormat="1" x14ac:dyDescent="0.2">
      <c r="A95" s="337" t="s">
        <v>545</v>
      </c>
      <c r="B95" s="334" t="s">
        <v>1747</v>
      </c>
      <c r="C95" s="253">
        <v>25</v>
      </c>
      <c r="D95" s="233">
        <v>0</v>
      </c>
      <c r="E95" s="233">
        <v>175</v>
      </c>
      <c r="F95" s="233">
        <v>0</v>
      </c>
      <c r="G95" s="233">
        <v>0</v>
      </c>
      <c r="H95" s="233">
        <v>0</v>
      </c>
      <c r="I95" s="233">
        <v>65</v>
      </c>
      <c r="J95" s="233">
        <v>130</v>
      </c>
      <c r="K95" s="233">
        <v>15</v>
      </c>
      <c r="L95" s="233">
        <v>0</v>
      </c>
      <c r="M95" s="233">
        <v>0</v>
      </c>
      <c r="N95" s="233">
        <v>50</v>
      </c>
      <c r="O95" s="233">
        <v>100</v>
      </c>
      <c r="P95" s="233">
        <v>35</v>
      </c>
      <c r="Q95" s="233">
        <v>30</v>
      </c>
      <c r="R95" s="233">
        <v>0</v>
      </c>
      <c r="S95" s="233">
        <v>0</v>
      </c>
      <c r="T95" s="233">
        <v>105</v>
      </c>
      <c r="U95" s="233">
        <v>0</v>
      </c>
      <c r="V95" s="233">
        <v>0</v>
      </c>
      <c r="W95" s="233">
        <v>410</v>
      </c>
      <c r="X95" s="233" t="s">
        <v>1676</v>
      </c>
      <c r="Y95" s="234">
        <v>25</v>
      </c>
    </row>
    <row r="96" spans="1:25" s="145" customFormat="1" x14ac:dyDescent="0.2">
      <c r="A96" s="337" t="s">
        <v>550</v>
      </c>
      <c r="B96" s="334" t="s">
        <v>1748</v>
      </c>
      <c r="C96" s="253">
        <v>50</v>
      </c>
      <c r="D96" s="233">
        <v>0</v>
      </c>
      <c r="E96" s="233">
        <v>0</v>
      </c>
      <c r="F96" s="233" t="s">
        <v>1676</v>
      </c>
      <c r="G96" s="233">
        <v>30</v>
      </c>
      <c r="H96" s="233">
        <v>10</v>
      </c>
      <c r="I96" s="233">
        <v>390</v>
      </c>
      <c r="J96" s="233">
        <v>330</v>
      </c>
      <c r="K96" s="233">
        <v>10</v>
      </c>
      <c r="L96" s="233">
        <v>0</v>
      </c>
      <c r="M96" s="233">
        <v>0</v>
      </c>
      <c r="N96" s="233">
        <v>220</v>
      </c>
      <c r="O96" s="233">
        <v>65</v>
      </c>
      <c r="P96" s="233">
        <v>105</v>
      </c>
      <c r="Q96" s="233">
        <v>535</v>
      </c>
      <c r="R96" s="233">
        <v>0</v>
      </c>
      <c r="S96" s="233">
        <v>35</v>
      </c>
      <c r="T96" s="233">
        <v>200</v>
      </c>
      <c r="U96" s="233">
        <v>0</v>
      </c>
      <c r="V96" s="233" t="s">
        <v>1676</v>
      </c>
      <c r="W96" s="233">
        <v>550</v>
      </c>
      <c r="X96" s="233" t="s">
        <v>1676</v>
      </c>
      <c r="Y96" s="234">
        <v>90</v>
      </c>
    </row>
    <row r="97" spans="1:25" s="145" customFormat="1" x14ac:dyDescent="0.2">
      <c r="A97" s="337" t="s">
        <v>41</v>
      </c>
      <c r="B97" s="334" t="s">
        <v>1749</v>
      </c>
      <c r="C97" s="253">
        <v>30</v>
      </c>
      <c r="D97" s="233">
        <v>0</v>
      </c>
      <c r="E97" s="233">
        <v>0</v>
      </c>
      <c r="F97" s="233">
        <v>0</v>
      </c>
      <c r="G97" s="233" t="s">
        <v>1676</v>
      </c>
      <c r="H97" s="233">
        <v>0</v>
      </c>
      <c r="I97" s="233">
        <v>45</v>
      </c>
      <c r="J97" s="233">
        <v>45</v>
      </c>
      <c r="K97" s="233">
        <v>0</v>
      </c>
      <c r="L97" s="233">
        <v>0</v>
      </c>
      <c r="M97" s="233">
        <v>15</v>
      </c>
      <c r="N97" s="233">
        <v>70</v>
      </c>
      <c r="O97" s="233">
        <v>20</v>
      </c>
      <c r="P97" s="233" t="s">
        <v>1676</v>
      </c>
      <c r="Q97" s="233">
        <v>0</v>
      </c>
      <c r="R97" s="233">
        <v>0</v>
      </c>
      <c r="S97" s="233" t="s">
        <v>1676</v>
      </c>
      <c r="T97" s="233">
        <v>80</v>
      </c>
      <c r="U97" s="233" t="s">
        <v>1676</v>
      </c>
      <c r="V97" s="233">
        <v>110</v>
      </c>
      <c r="W97" s="233">
        <v>205</v>
      </c>
      <c r="X97" s="233" t="s">
        <v>1676</v>
      </c>
      <c r="Y97" s="234" t="s">
        <v>1676</v>
      </c>
    </row>
    <row r="98" spans="1:25" s="145" customFormat="1" x14ac:dyDescent="0.2">
      <c r="A98" s="337" t="s">
        <v>40</v>
      </c>
      <c r="B98" s="334" t="s">
        <v>1750</v>
      </c>
      <c r="C98" s="253">
        <v>110</v>
      </c>
      <c r="D98" s="233">
        <v>0</v>
      </c>
      <c r="E98" s="233">
        <v>0</v>
      </c>
      <c r="F98" s="233">
        <v>0</v>
      </c>
      <c r="G98" s="233">
        <v>60</v>
      </c>
      <c r="H98" s="233">
        <v>0</v>
      </c>
      <c r="I98" s="233">
        <v>390</v>
      </c>
      <c r="J98" s="233">
        <v>405</v>
      </c>
      <c r="K98" s="233">
        <v>0</v>
      </c>
      <c r="L98" s="233">
        <v>0</v>
      </c>
      <c r="M98" s="233">
        <v>0</v>
      </c>
      <c r="N98" s="233">
        <v>365</v>
      </c>
      <c r="O98" s="233">
        <v>100</v>
      </c>
      <c r="P98" s="233">
        <v>30</v>
      </c>
      <c r="Q98" s="233">
        <v>180</v>
      </c>
      <c r="R98" s="233">
        <v>0</v>
      </c>
      <c r="S98" s="233">
        <v>40</v>
      </c>
      <c r="T98" s="233">
        <v>335</v>
      </c>
      <c r="U98" s="233">
        <v>0</v>
      </c>
      <c r="V98" s="233">
        <v>0</v>
      </c>
      <c r="W98" s="233">
        <v>490</v>
      </c>
      <c r="X98" s="233" t="s">
        <v>1676</v>
      </c>
      <c r="Y98" s="234">
        <v>95</v>
      </c>
    </row>
    <row r="99" spans="1:25" s="145" customFormat="1" x14ac:dyDescent="0.2">
      <c r="A99" s="337" t="s">
        <v>42</v>
      </c>
      <c r="B99" s="334" t="s">
        <v>1751</v>
      </c>
      <c r="C99" s="253">
        <v>190</v>
      </c>
      <c r="D99" s="233">
        <v>0</v>
      </c>
      <c r="E99" s="233">
        <v>0</v>
      </c>
      <c r="F99" s="233">
        <v>0</v>
      </c>
      <c r="G99" s="233">
        <v>160</v>
      </c>
      <c r="H99" s="233">
        <v>50</v>
      </c>
      <c r="I99" s="233">
        <v>100</v>
      </c>
      <c r="J99" s="233">
        <v>560</v>
      </c>
      <c r="K99" s="233">
        <v>50</v>
      </c>
      <c r="L99" s="233">
        <v>0</v>
      </c>
      <c r="M99" s="233" t="s">
        <v>1676</v>
      </c>
      <c r="N99" s="233">
        <v>325</v>
      </c>
      <c r="O99" s="233">
        <v>65</v>
      </c>
      <c r="P99" s="233">
        <v>40</v>
      </c>
      <c r="Q99" s="233">
        <v>220</v>
      </c>
      <c r="R99" s="233">
        <v>0</v>
      </c>
      <c r="S99" s="233">
        <v>10</v>
      </c>
      <c r="T99" s="233">
        <v>410</v>
      </c>
      <c r="U99" s="233">
        <v>0</v>
      </c>
      <c r="V99" s="233">
        <v>10</v>
      </c>
      <c r="W99" s="233">
        <v>720</v>
      </c>
      <c r="X99" s="233" t="s">
        <v>1676</v>
      </c>
      <c r="Y99" s="234">
        <v>95</v>
      </c>
    </row>
    <row r="100" spans="1:25" s="145" customFormat="1" x14ac:dyDescent="0.2">
      <c r="A100" s="337" t="s">
        <v>556</v>
      </c>
      <c r="B100" s="334" t="s">
        <v>1752</v>
      </c>
      <c r="C100" s="253">
        <v>275</v>
      </c>
      <c r="D100" s="233">
        <v>0</v>
      </c>
      <c r="E100" s="233" t="s">
        <v>1676</v>
      </c>
      <c r="F100" s="233" t="s">
        <v>1676</v>
      </c>
      <c r="G100" s="233">
        <v>10</v>
      </c>
      <c r="H100" s="233">
        <v>0</v>
      </c>
      <c r="I100" s="233">
        <v>70</v>
      </c>
      <c r="J100" s="233">
        <v>115</v>
      </c>
      <c r="K100" s="233" t="s">
        <v>1676</v>
      </c>
      <c r="L100" s="233">
        <v>0</v>
      </c>
      <c r="M100" s="233" t="s">
        <v>1676</v>
      </c>
      <c r="N100" s="233" t="s">
        <v>1676</v>
      </c>
      <c r="O100" s="233" t="s">
        <v>1676</v>
      </c>
      <c r="P100" s="233">
        <v>25</v>
      </c>
      <c r="Q100" s="233">
        <v>75</v>
      </c>
      <c r="R100" s="233">
        <v>0</v>
      </c>
      <c r="S100" s="233">
        <v>50</v>
      </c>
      <c r="T100" s="233">
        <v>305</v>
      </c>
      <c r="U100" s="233">
        <v>0</v>
      </c>
      <c r="V100" s="233">
        <v>130</v>
      </c>
      <c r="W100" s="233">
        <v>715</v>
      </c>
      <c r="X100" s="233">
        <v>85</v>
      </c>
      <c r="Y100" s="234">
        <v>85</v>
      </c>
    </row>
    <row r="101" spans="1:25" s="145" customFormat="1" x14ac:dyDescent="0.2">
      <c r="A101" s="337" t="s">
        <v>43</v>
      </c>
      <c r="B101" s="334" t="s">
        <v>1753</v>
      </c>
      <c r="C101" s="253">
        <v>15</v>
      </c>
      <c r="D101" s="233">
        <v>0</v>
      </c>
      <c r="E101" s="233">
        <v>160</v>
      </c>
      <c r="F101" s="233">
        <v>0</v>
      </c>
      <c r="G101" s="233">
        <v>0</v>
      </c>
      <c r="H101" s="233">
        <v>0</v>
      </c>
      <c r="I101" s="233">
        <v>0</v>
      </c>
      <c r="J101" s="233">
        <v>0</v>
      </c>
      <c r="K101" s="233">
        <v>0</v>
      </c>
      <c r="L101" s="233">
        <v>0</v>
      </c>
      <c r="M101" s="233">
        <v>0</v>
      </c>
      <c r="N101" s="233">
        <v>75</v>
      </c>
      <c r="O101" s="233">
        <v>65</v>
      </c>
      <c r="P101" s="233">
        <v>0</v>
      </c>
      <c r="Q101" s="233">
        <v>0</v>
      </c>
      <c r="R101" s="233">
        <v>0</v>
      </c>
      <c r="S101" s="233" t="s">
        <v>1676</v>
      </c>
      <c r="T101" s="233">
        <v>75</v>
      </c>
      <c r="U101" s="233">
        <v>0</v>
      </c>
      <c r="V101" s="233">
        <v>0</v>
      </c>
      <c r="W101" s="233">
        <v>745</v>
      </c>
      <c r="X101" s="233" t="s">
        <v>1676</v>
      </c>
      <c r="Y101" s="234">
        <v>40</v>
      </c>
    </row>
    <row r="102" spans="1:25" s="145" customFormat="1" x14ac:dyDescent="0.2">
      <c r="A102" s="337" t="s">
        <v>45</v>
      </c>
      <c r="B102" s="334" t="s">
        <v>1754</v>
      </c>
      <c r="C102" s="253">
        <v>475</v>
      </c>
      <c r="D102" s="233" t="s">
        <v>1676</v>
      </c>
      <c r="E102" s="233">
        <v>1335</v>
      </c>
      <c r="F102" s="233" t="s">
        <v>1676</v>
      </c>
      <c r="G102" s="233">
        <v>35</v>
      </c>
      <c r="H102" s="233">
        <v>10</v>
      </c>
      <c r="I102" s="233">
        <v>20</v>
      </c>
      <c r="J102" s="233">
        <v>465</v>
      </c>
      <c r="K102" s="233">
        <v>35</v>
      </c>
      <c r="L102" s="233">
        <v>0</v>
      </c>
      <c r="M102" s="233">
        <v>90</v>
      </c>
      <c r="N102" s="233">
        <v>430</v>
      </c>
      <c r="O102" s="233">
        <v>70</v>
      </c>
      <c r="P102" s="233">
        <v>75</v>
      </c>
      <c r="Q102" s="233">
        <v>250</v>
      </c>
      <c r="R102" s="233">
        <v>0</v>
      </c>
      <c r="S102" s="233">
        <v>15</v>
      </c>
      <c r="T102" s="233">
        <v>375</v>
      </c>
      <c r="U102" s="233">
        <v>0</v>
      </c>
      <c r="V102" s="233">
        <v>65</v>
      </c>
      <c r="W102" s="233">
        <v>1415</v>
      </c>
      <c r="X102" s="233">
        <v>15</v>
      </c>
      <c r="Y102" s="234">
        <v>165</v>
      </c>
    </row>
    <row r="103" spans="1:25" s="145" customFormat="1" x14ac:dyDescent="0.2">
      <c r="A103" s="337" t="s">
        <v>451</v>
      </c>
      <c r="B103" s="334" t="s">
        <v>1755</v>
      </c>
      <c r="C103" s="253">
        <v>770</v>
      </c>
      <c r="D103" s="233">
        <v>650</v>
      </c>
      <c r="E103" s="233">
        <v>2865</v>
      </c>
      <c r="F103" s="233">
        <v>365</v>
      </c>
      <c r="G103" s="233">
        <v>1635</v>
      </c>
      <c r="H103" s="233">
        <v>1535</v>
      </c>
      <c r="I103" s="233">
        <v>4790</v>
      </c>
      <c r="J103" s="233">
        <v>7160</v>
      </c>
      <c r="K103" s="233">
        <v>645</v>
      </c>
      <c r="L103" s="233">
        <v>370</v>
      </c>
      <c r="M103" s="233">
        <v>400</v>
      </c>
      <c r="N103" s="233">
        <v>1545</v>
      </c>
      <c r="O103" s="233">
        <v>380</v>
      </c>
      <c r="P103" s="233">
        <v>190</v>
      </c>
      <c r="Q103" s="233">
        <v>1680</v>
      </c>
      <c r="R103" s="233">
        <v>6000</v>
      </c>
      <c r="S103" s="233">
        <v>1620</v>
      </c>
      <c r="T103" s="233">
        <v>1560</v>
      </c>
      <c r="U103" s="233">
        <v>5780</v>
      </c>
      <c r="V103" s="233">
        <v>165</v>
      </c>
      <c r="W103" s="233">
        <v>3060</v>
      </c>
      <c r="X103" s="233">
        <v>3045</v>
      </c>
      <c r="Y103" s="234">
        <v>49770</v>
      </c>
    </row>
    <row r="104" spans="1:25" s="145" customFormat="1" x14ac:dyDescent="0.2">
      <c r="A104" s="337" t="s">
        <v>355</v>
      </c>
      <c r="B104" s="334" t="s">
        <v>1756</v>
      </c>
      <c r="C104" s="253" t="s">
        <v>1676</v>
      </c>
      <c r="D104" s="233">
        <v>0</v>
      </c>
      <c r="E104" s="233">
        <v>690</v>
      </c>
      <c r="F104" s="233">
        <v>0</v>
      </c>
      <c r="G104" s="233">
        <v>0</v>
      </c>
      <c r="H104" s="233">
        <v>0</v>
      </c>
      <c r="I104" s="233">
        <v>345</v>
      </c>
      <c r="J104" s="233">
        <v>515</v>
      </c>
      <c r="K104" s="233">
        <v>0</v>
      </c>
      <c r="L104" s="233">
        <v>0</v>
      </c>
      <c r="M104" s="233">
        <v>20</v>
      </c>
      <c r="N104" s="233">
        <v>265</v>
      </c>
      <c r="O104" s="233">
        <v>95</v>
      </c>
      <c r="P104" s="233">
        <v>25</v>
      </c>
      <c r="Q104" s="233">
        <v>145</v>
      </c>
      <c r="R104" s="233">
        <v>0</v>
      </c>
      <c r="S104" s="233" t="s">
        <v>1676</v>
      </c>
      <c r="T104" s="233">
        <v>95</v>
      </c>
      <c r="U104" s="233">
        <v>0</v>
      </c>
      <c r="V104" s="233">
        <v>0</v>
      </c>
      <c r="W104" s="233">
        <v>345</v>
      </c>
      <c r="X104" s="233" t="s">
        <v>1676</v>
      </c>
      <c r="Y104" s="234">
        <v>75</v>
      </c>
    </row>
    <row r="105" spans="1:25" s="145" customFormat="1" x14ac:dyDescent="0.2">
      <c r="A105" s="337" t="s">
        <v>259</v>
      </c>
      <c r="B105" s="334" t="s">
        <v>1757</v>
      </c>
      <c r="C105" s="253">
        <v>0</v>
      </c>
      <c r="D105" s="233">
        <v>0</v>
      </c>
      <c r="E105" s="233">
        <v>0</v>
      </c>
      <c r="F105" s="233">
        <v>0</v>
      </c>
      <c r="G105" s="233">
        <v>0</v>
      </c>
      <c r="H105" s="233">
        <v>0</v>
      </c>
      <c r="I105" s="233">
        <v>0</v>
      </c>
      <c r="J105" s="233">
        <v>0</v>
      </c>
      <c r="K105" s="233">
        <v>0</v>
      </c>
      <c r="L105" s="233">
        <v>0</v>
      </c>
      <c r="M105" s="233">
        <v>0</v>
      </c>
      <c r="N105" s="233" t="s">
        <v>1676</v>
      </c>
      <c r="O105" s="233">
        <v>0</v>
      </c>
      <c r="P105" s="233">
        <v>0</v>
      </c>
      <c r="Q105" s="233">
        <v>0</v>
      </c>
      <c r="R105" s="233">
        <v>0</v>
      </c>
      <c r="S105" s="233" t="s">
        <v>1676</v>
      </c>
      <c r="T105" s="233">
        <v>0</v>
      </c>
      <c r="U105" s="233">
        <v>0</v>
      </c>
      <c r="V105" s="233">
        <v>0</v>
      </c>
      <c r="W105" s="233">
        <v>0</v>
      </c>
      <c r="X105" s="233">
        <v>0</v>
      </c>
      <c r="Y105" s="234">
        <v>1175</v>
      </c>
    </row>
    <row r="106" spans="1:25" s="145" customFormat="1" x14ac:dyDescent="0.2">
      <c r="A106" s="337" t="s">
        <v>367</v>
      </c>
      <c r="B106" s="334" t="s">
        <v>1758</v>
      </c>
      <c r="C106" s="253">
        <v>1940</v>
      </c>
      <c r="D106" s="233">
        <v>665</v>
      </c>
      <c r="E106" s="233">
        <v>2655</v>
      </c>
      <c r="F106" s="233">
        <v>780</v>
      </c>
      <c r="G106" s="233">
        <v>2500</v>
      </c>
      <c r="H106" s="233">
        <v>1640</v>
      </c>
      <c r="I106" s="233">
        <v>5955</v>
      </c>
      <c r="J106" s="233">
        <v>8220</v>
      </c>
      <c r="K106" s="233">
        <v>1040</v>
      </c>
      <c r="L106" s="233">
        <v>1100</v>
      </c>
      <c r="M106" s="233">
        <v>1250</v>
      </c>
      <c r="N106" s="233">
        <v>7615</v>
      </c>
      <c r="O106" s="233">
        <v>410</v>
      </c>
      <c r="P106" s="233">
        <v>255</v>
      </c>
      <c r="Q106" s="233">
        <v>2100</v>
      </c>
      <c r="R106" s="233">
        <v>5400</v>
      </c>
      <c r="S106" s="233">
        <v>3405</v>
      </c>
      <c r="T106" s="233">
        <v>2070</v>
      </c>
      <c r="U106" s="233">
        <v>9645</v>
      </c>
      <c r="V106" s="233">
        <v>360</v>
      </c>
      <c r="W106" s="233">
        <v>3540</v>
      </c>
      <c r="X106" s="233">
        <v>14240</v>
      </c>
      <c r="Y106" s="234">
        <v>87270</v>
      </c>
    </row>
    <row r="107" spans="1:25" s="145" customFormat="1" x14ac:dyDescent="0.2">
      <c r="A107" s="337" t="s">
        <v>243</v>
      </c>
      <c r="B107" s="334" t="s">
        <v>1759</v>
      </c>
      <c r="C107" s="253">
        <v>2895</v>
      </c>
      <c r="D107" s="233">
        <v>885</v>
      </c>
      <c r="E107" s="233">
        <v>4780</v>
      </c>
      <c r="F107" s="233">
        <v>850</v>
      </c>
      <c r="G107" s="233">
        <v>2530</v>
      </c>
      <c r="H107" s="233">
        <v>1695</v>
      </c>
      <c r="I107" s="233">
        <v>6285</v>
      </c>
      <c r="J107" s="233">
        <v>10665</v>
      </c>
      <c r="K107" s="233">
        <v>825</v>
      </c>
      <c r="L107" s="233">
        <v>4480</v>
      </c>
      <c r="M107" s="233">
        <v>2410</v>
      </c>
      <c r="N107" s="233">
        <v>4880</v>
      </c>
      <c r="O107" s="233">
        <v>715</v>
      </c>
      <c r="P107" s="233">
        <v>375</v>
      </c>
      <c r="Q107" s="233">
        <v>2055</v>
      </c>
      <c r="R107" s="233">
        <v>4825</v>
      </c>
      <c r="S107" s="233">
        <v>3845</v>
      </c>
      <c r="T107" s="233">
        <v>3115</v>
      </c>
      <c r="U107" s="233">
        <v>16040</v>
      </c>
      <c r="V107" s="233">
        <v>915</v>
      </c>
      <c r="W107" s="233">
        <v>5925</v>
      </c>
      <c r="X107" s="233">
        <v>14105</v>
      </c>
      <c r="Y107" s="234">
        <v>62035</v>
      </c>
    </row>
    <row r="108" spans="1:25" s="145" customFormat="1" x14ac:dyDescent="0.2">
      <c r="A108" s="337" t="s">
        <v>249</v>
      </c>
      <c r="B108" s="334" t="s">
        <v>1760</v>
      </c>
      <c r="C108" s="253">
        <v>1720</v>
      </c>
      <c r="D108" s="233">
        <v>915</v>
      </c>
      <c r="E108" s="233">
        <v>5435</v>
      </c>
      <c r="F108" s="233">
        <v>430</v>
      </c>
      <c r="G108" s="233">
        <v>1455</v>
      </c>
      <c r="H108" s="233">
        <v>1020</v>
      </c>
      <c r="I108" s="233">
        <v>4505</v>
      </c>
      <c r="J108" s="233">
        <v>9330</v>
      </c>
      <c r="K108" s="233">
        <v>685</v>
      </c>
      <c r="L108" s="233">
        <v>1910</v>
      </c>
      <c r="M108" s="233">
        <v>895</v>
      </c>
      <c r="N108" s="233">
        <v>7025</v>
      </c>
      <c r="O108" s="233">
        <v>315</v>
      </c>
      <c r="P108" s="233">
        <v>275</v>
      </c>
      <c r="Q108" s="233">
        <v>1550</v>
      </c>
      <c r="R108" s="233">
        <v>4745</v>
      </c>
      <c r="S108" s="233">
        <v>4465</v>
      </c>
      <c r="T108" s="233">
        <v>2040</v>
      </c>
      <c r="U108" s="233">
        <v>11260</v>
      </c>
      <c r="V108" s="233">
        <v>465</v>
      </c>
      <c r="W108" s="233">
        <v>3730</v>
      </c>
      <c r="X108" s="233">
        <v>13325</v>
      </c>
      <c r="Y108" s="234">
        <v>42270</v>
      </c>
    </row>
    <row r="109" spans="1:25" s="145" customFormat="1" x14ac:dyDescent="0.2">
      <c r="A109" s="337" t="s">
        <v>234</v>
      </c>
      <c r="B109" s="334" t="s">
        <v>1761</v>
      </c>
      <c r="C109" s="253">
        <v>1840</v>
      </c>
      <c r="D109" s="233">
        <v>785</v>
      </c>
      <c r="E109" s="233">
        <v>2940</v>
      </c>
      <c r="F109" s="233">
        <v>705</v>
      </c>
      <c r="G109" s="233">
        <v>2200</v>
      </c>
      <c r="H109" s="233">
        <v>1470</v>
      </c>
      <c r="I109" s="233">
        <v>6480</v>
      </c>
      <c r="J109" s="233">
        <v>11280</v>
      </c>
      <c r="K109" s="233">
        <v>1010</v>
      </c>
      <c r="L109" s="233">
        <v>1835</v>
      </c>
      <c r="M109" s="233">
        <v>1280</v>
      </c>
      <c r="N109" s="233">
        <v>4145</v>
      </c>
      <c r="O109" s="233">
        <v>565</v>
      </c>
      <c r="P109" s="233">
        <v>160</v>
      </c>
      <c r="Q109" s="233">
        <v>2435</v>
      </c>
      <c r="R109" s="233">
        <v>4895</v>
      </c>
      <c r="S109" s="233">
        <v>2360</v>
      </c>
      <c r="T109" s="233">
        <v>1820</v>
      </c>
      <c r="U109" s="233">
        <v>10155</v>
      </c>
      <c r="V109" s="233">
        <v>195</v>
      </c>
      <c r="W109" s="233">
        <v>4160</v>
      </c>
      <c r="X109" s="233">
        <v>16440</v>
      </c>
      <c r="Y109" s="234">
        <v>55980</v>
      </c>
    </row>
    <row r="110" spans="1:25" s="145" customFormat="1" x14ac:dyDescent="0.2">
      <c r="A110" s="337" t="s">
        <v>417</v>
      </c>
      <c r="B110" s="334" t="s">
        <v>1762</v>
      </c>
      <c r="C110" s="253">
        <v>5405</v>
      </c>
      <c r="D110" s="233">
        <v>1290</v>
      </c>
      <c r="E110" s="233">
        <v>4505</v>
      </c>
      <c r="F110" s="233">
        <v>930</v>
      </c>
      <c r="G110" s="233">
        <v>4375</v>
      </c>
      <c r="H110" s="233">
        <v>1930</v>
      </c>
      <c r="I110" s="233">
        <v>9005</v>
      </c>
      <c r="J110" s="233">
        <v>9405</v>
      </c>
      <c r="K110" s="233">
        <v>2715</v>
      </c>
      <c r="L110" s="233">
        <v>1155</v>
      </c>
      <c r="M110" s="233">
        <v>4940</v>
      </c>
      <c r="N110" s="233">
        <v>5905</v>
      </c>
      <c r="O110" s="233">
        <v>755</v>
      </c>
      <c r="P110" s="233">
        <v>295</v>
      </c>
      <c r="Q110" s="233">
        <v>2360</v>
      </c>
      <c r="R110" s="233">
        <v>5310</v>
      </c>
      <c r="S110" s="233">
        <v>3310</v>
      </c>
      <c r="T110" s="233">
        <v>3550</v>
      </c>
      <c r="U110" s="233">
        <v>18400</v>
      </c>
      <c r="V110" s="233">
        <v>1935</v>
      </c>
      <c r="W110" s="233">
        <v>5910</v>
      </c>
      <c r="X110" s="233">
        <v>38340</v>
      </c>
      <c r="Y110" s="234">
        <v>72885</v>
      </c>
    </row>
    <row r="111" spans="1:25" s="145" customFormat="1" x14ac:dyDescent="0.2">
      <c r="A111" s="337" t="s">
        <v>210</v>
      </c>
      <c r="B111" s="334" t="s">
        <v>1763</v>
      </c>
      <c r="C111" s="253">
        <v>0</v>
      </c>
      <c r="D111" s="233">
        <v>0</v>
      </c>
      <c r="E111" s="233">
        <v>0</v>
      </c>
      <c r="F111" s="233">
        <v>0</v>
      </c>
      <c r="G111" s="233">
        <v>0</v>
      </c>
      <c r="H111" s="233">
        <v>0</v>
      </c>
      <c r="I111" s="233">
        <v>0</v>
      </c>
      <c r="J111" s="233">
        <v>0</v>
      </c>
      <c r="K111" s="233">
        <v>0</v>
      </c>
      <c r="L111" s="233">
        <v>0</v>
      </c>
      <c r="M111" s="233">
        <v>0</v>
      </c>
      <c r="N111" s="233">
        <v>0</v>
      </c>
      <c r="O111" s="233">
        <v>0</v>
      </c>
      <c r="P111" s="233">
        <v>0</v>
      </c>
      <c r="Q111" s="233">
        <v>0</v>
      </c>
      <c r="R111" s="233">
        <v>0</v>
      </c>
      <c r="S111" s="233">
        <v>0</v>
      </c>
      <c r="T111" s="233">
        <v>0</v>
      </c>
      <c r="U111" s="233">
        <v>0</v>
      </c>
      <c r="V111" s="233">
        <v>0</v>
      </c>
      <c r="W111" s="233">
        <v>0</v>
      </c>
      <c r="X111" s="233">
        <v>0</v>
      </c>
      <c r="Y111" s="234">
        <v>5285</v>
      </c>
    </row>
    <row r="112" spans="1:25" s="145" customFormat="1" x14ac:dyDescent="0.2">
      <c r="A112" s="337" t="s">
        <v>184</v>
      </c>
      <c r="B112" s="334" t="s">
        <v>1764</v>
      </c>
      <c r="C112" s="253">
        <v>1730</v>
      </c>
      <c r="D112" s="233">
        <v>375</v>
      </c>
      <c r="E112" s="233">
        <v>840</v>
      </c>
      <c r="F112" s="233">
        <v>500</v>
      </c>
      <c r="G112" s="233">
        <v>4100</v>
      </c>
      <c r="H112" s="233">
        <v>2955</v>
      </c>
      <c r="I112" s="233">
        <v>7040</v>
      </c>
      <c r="J112" s="233">
        <v>10695</v>
      </c>
      <c r="K112" s="233">
        <v>745</v>
      </c>
      <c r="L112" s="233">
        <v>1240</v>
      </c>
      <c r="M112" s="233">
        <v>900</v>
      </c>
      <c r="N112" s="233">
        <v>4780</v>
      </c>
      <c r="O112" s="233">
        <v>1070</v>
      </c>
      <c r="P112" s="233">
        <v>385</v>
      </c>
      <c r="Q112" s="233">
        <v>3765</v>
      </c>
      <c r="R112" s="233">
        <v>11575</v>
      </c>
      <c r="S112" s="233">
        <v>5140</v>
      </c>
      <c r="T112" s="233">
        <v>3165</v>
      </c>
      <c r="U112" s="233">
        <v>18780</v>
      </c>
      <c r="V112" s="233">
        <v>340</v>
      </c>
      <c r="W112" s="233">
        <v>5655</v>
      </c>
      <c r="X112" s="233">
        <v>10005</v>
      </c>
      <c r="Y112" s="234">
        <v>71600</v>
      </c>
    </row>
    <row r="113" spans="1:25" s="145" customFormat="1" x14ac:dyDescent="0.2">
      <c r="A113" s="337" t="s">
        <v>239</v>
      </c>
      <c r="B113" s="334" t="s">
        <v>1765</v>
      </c>
      <c r="C113" s="253">
        <v>0</v>
      </c>
      <c r="D113" s="233">
        <v>0</v>
      </c>
      <c r="E113" s="233">
        <v>0</v>
      </c>
      <c r="F113" s="233">
        <v>0</v>
      </c>
      <c r="G113" s="233">
        <v>0</v>
      </c>
      <c r="H113" s="233">
        <v>0</v>
      </c>
      <c r="I113" s="233">
        <v>0</v>
      </c>
      <c r="J113" s="233">
        <v>0</v>
      </c>
      <c r="K113" s="233">
        <v>0</v>
      </c>
      <c r="L113" s="233">
        <v>0</v>
      </c>
      <c r="M113" s="233">
        <v>0</v>
      </c>
      <c r="N113" s="233">
        <v>0</v>
      </c>
      <c r="O113" s="233">
        <v>0</v>
      </c>
      <c r="P113" s="233">
        <v>0</v>
      </c>
      <c r="Q113" s="233">
        <v>0</v>
      </c>
      <c r="R113" s="233">
        <v>0</v>
      </c>
      <c r="S113" s="233">
        <v>0</v>
      </c>
      <c r="T113" s="233">
        <v>0</v>
      </c>
      <c r="U113" s="233">
        <v>0</v>
      </c>
      <c r="V113" s="233">
        <v>0</v>
      </c>
      <c r="W113" s="233">
        <v>0</v>
      </c>
      <c r="X113" s="233">
        <v>0</v>
      </c>
      <c r="Y113" s="234">
        <v>2560</v>
      </c>
    </row>
    <row r="114" spans="1:25" s="145" customFormat="1" x14ac:dyDescent="0.2">
      <c r="A114" s="337" t="s">
        <v>409</v>
      </c>
      <c r="B114" s="334" t="s">
        <v>1766</v>
      </c>
      <c r="C114" s="253">
        <v>840</v>
      </c>
      <c r="D114" s="233">
        <v>550</v>
      </c>
      <c r="E114" s="233">
        <v>1660</v>
      </c>
      <c r="F114" s="233">
        <v>290</v>
      </c>
      <c r="G114" s="233">
        <v>1780</v>
      </c>
      <c r="H114" s="233">
        <v>675</v>
      </c>
      <c r="I114" s="233">
        <v>3785</v>
      </c>
      <c r="J114" s="233">
        <v>8570</v>
      </c>
      <c r="K114" s="233">
        <v>665</v>
      </c>
      <c r="L114" s="233">
        <v>545</v>
      </c>
      <c r="M114" s="233">
        <v>1290</v>
      </c>
      <c r="N114" s="233">
        <v>3250</v>
      </c>
      <c r="O114" s="233">
        <v>250</v>
      </c>
      <c r="P114" s="233">
        <v>205</v>
      </c>
      <c r="Q114" s="233">
        <v>1735</v>
      </c>
      <c r="R114" s="233">
        <v>2655</v>
      </c>
      <c r="S114" s="233">
        <v>2310</v>
      </c>
      <c r="T114" s="233">
        <v>1550</v>
      </c>
      <c r="U114" s="233">
        <v>7555</v>
      </c>
      <c r="V114" s="233">
        <v>70</v>
      </c>
      <c r="W114" s="233">
        <v>3660</v>
      </c>
      <c r="X114" s="233">
        <v>7280</v>
      </c>
      <c r="Y114" s="234">
        <v>47930</v>
      </c>
    </row>
    <row r="115" spans="1:25" s="145" customFormat="1" x14ac:dyDescent="0.2">
      <c r="A115" s="337" t="s">
        <v>737</v>
      </c>
      <c r="B115" s="334" t="s">
        <v>1767</v>
      </c>
      <c r="C115" s="253">
        <v>660</v>
      </c>
      <c r="D115" s="233">
        <v>0</v>
      </c>
      <c r="E115" s="233">
        <v>80</v>
      </c>
      <c r="F115" s="233">
        <v>85</v>
      </c>
      <c r="G115" s="233">
        <v>105</v>
      </c>
      <c r="H115" s="233">
        <v>25</v>
      </c>
      <c r="I115" s="233">
        <v>1555</v>
      </c>
      <c r="J115" s="233">
        <v>2095</v>
      </c>
      <c r="K115" s="233">
        <v>85</v>
      </c>
      <c r="L115" s="233">
        <v>0</v>
      </c>
      <c r="M115" s="233">
        <v>30</v>
      </c>
      <c r="N115" s="233">
        <v>15</v>
      </c>
      <c r="O115" s="233">
        <v>50</v>
      </c>
      <c r="P115" s="233">
        <v>70</v>
      </c>
      <c r="Q115" s="233">
        <v>310</v>
      </c>
      <c r="R115" s="233">
        <v>0</v>
      </c>
      <c r="S115" s="233">
        <v>1480</v>
      </c>
      <c r="T115" s="233">
        <v>430</v>
      </c>
      <c r="U115" s="233">
        <v>15</v>
      </c>
      <c r="V115" s="233">
        <v>65</v>
      </c>
      <c r="W115" s="233">
        <v>935</v>
      </c>
      <c r="X115" s="233">
        <v>1430</v>
      </c>
      <c r="Y115" s="234">
        <v>615</v>
      </c>
    </row>
    <row r="116" spans="1:25" s="145" customFormat="1" x14ac:dyDescent="0.2">
      <c r="A116" s="337" t="s">
        <v>569</v>
      </c>
      <c r="B116" s="334" t="s">
        <v>1768</v>
      </c>
      <c r="C116" s="253">
        <v>415</v>
      </c>
      <c r="D116" s="233">
        <v>0</v>
      </c>
      <c r="E116" s="233">
        <v>685</v>
      </c>
      <c r="F116" s="233">
        <v>10</v>
      </c>
      <c r="G116" s="233">
        <v>30</v>
      </c>
      <c r="H116" s="233">
        <v>15</v>
      </c>
      <c r="I116" s="233">
        <v>215</v>
      </c>
      <c r="J116" s="233">
        <v>280</v>
      </c>
      <c r="K116" s="233">
        <v>50</v>
      </c>
      <c r="L116" s="233">
        <v>0</v>
      </c>
      <c r="M116" s="233">
        <v>95</v>
      </c>
      <c r="N116" s="233">
        <v>40</v>
      </c>
      <c r="O116" s="233">
        <v>25</v>
      </c>
      <c r="P116" s="233">
        <v>25</v>
      </c>
      <c r="Q116" s="233">
        <v>140</v>
      </c>
      <c r="R116" s="233">
        <v>0</v>
      </c>
      <c r="S116" s="233">
        <v>45</v>
      </c>
      <c r="T116" s="233">
        <v>445</v>
      </c>
      <c r="U116" s="233">
        <v>0</v>
      </c>
      <c r="V116" s="233">
        <v>145</v>
      </c>
      <c r="W116" s="233">
        <v>1385</v>
      </c>
      <c r="X116" s="233">
        <v>10</v>
      </c>
      <c r="Y116" s="234">
        <v>675</v>
      </c>
    </row>
    <row r="117" spans="1:25" s="145" customFormat="1" x14ac:dyDescent="0.2">
      <c r="A117" s="337" t="s">
        <v>747</v>
      </c>
      <c r="B117" s="334" t="s">
        <v>1769</v>
      </c>
      <c r="C117" s="253">
        <v>610</v>
      </c>
      <c r="D117" s="233" t="s">
        <v>1676</v>
      </c>
      <c r="E117" s="233">
        <v>490</v>
      </c>
      <c r="F117" s="233">
        <v>0</v>
      </c>
      <c r="G117" s="233">
        <v>55</v>
      </c>
      <c r="H117" s="233">
        <v>10</v>
      </c>
      <c r="I117" s="233">
        <v>290</v>
      </c>
      <c r="J117" s="233">
        <v>555</v>
      </c>
      <c r="K117" s="233">
        <v>75</v>
      </c>
      <c r="L117" s="233">
        <v>0</v>
      </c>
      <c r="M117" s="233" t="s">
        <v>1676</v>
      </c>
      <c r="N117" s="233">
        <v>60</v>
      </c>
      <c r="O117" s="233">
        <v>0</v>
      </c>
      <c r="P117" s="233">
        <v>100</v>
      </c>
      <c r="Q117" s="233">
        <v>385</v>
      </c>
      <c r="R117" s="233">
        <v>0</v>
      </c>
      <c r="S117" s="233">
        <v>25</v>
      </c>
      <c r="T117" s="233">
        <v>390</v>
      </c>
      <c r="U117" s="233">
        <v>10</v>
      </c>
      <c r="V117" s="233">
        <v>125</v>
      </c>
      <c r="W117" s="233">
        <v>1335</v>
      </c>
      <c r="X117" s="233">
        <v>170</v>
      </c>
      <c r="Y117" s="234">
        <v>610</v>
      </c>
    </row>
    <row r="118" spans="1:25" s="145" customFormat="1" x14ac:dyDescent="0.2">
      <c r="A118" s="337" t="s">
        <v>738</v>
      </c>
      <c r="B118" s="334" t="s">
        <v>1770</v>
      </c>
      <c r="C118" s="253">
        <v>0</v>
      </c>
      <c r="D118" s="233">
        <v>0</v>
      </c>
      <c r="E118" s="233">
        <v>0</v>
      </c>
      <c r="F118" s="233">
        <v>0</v>
      </c>
      <c r="G118" s="233">
        <v>0</v>
      </c>
      <c r="H118" s="233">
        <v>0</v>
      </c>
      <c r="I118" s="233">
        <v>0</v>
      </c>
      <c r="J118" s="233">
        <v>0</v>
      </c>
      <c r="K118" s="233">
        <v>0</v>
      </c>
      <c r="L118" s="233">
        <v>0</v>
      </c>
      <c r="M118" s="233">
        <v>0</v>
      </c>
      <c r="N118" s="233">
        <v>15</v>
      </c>
      <c r="O118" s="233">
        <v>0</v>
      </c>
      <c r="P118" s="233">
        <v>0</v>
      </c>
      <c r="Q118" s="233">
        <v>0</v>
      </c>
      <c r="R118" s="233">
        <v>0</v>
      </c>
      <c r="S118" s="233">
        <v>0</v>
      </c>
      <c r="T118" s="233">
        <v>0</v>
      </c>
      <c r="U118" s="233">
        <v>500</v>
      </c>
      <c r="V118" s="233">
        <v>0</v>
      </c>
      <c r="W118" s="233">
        <v>0</v>
      </c>
      <c r="X118" s="233">
        <v>0</v>
      </c>
      <c r="Y118" s="234">
        <v>60</v>
      </c>
    </row>
    <row r="119" spans="1:25" s="145" customFormat="1" x14ac:dyDescent="0.2">
      <c r="A119" s="337" t="s">
        <v>356</v>
      </c>
      <c r="B119" s="334" t="s">
        <v>1771</v>
      </c>
      <c r="C119" s="253">
        <v>145</v>
      </c>
      <c r="D119" s="233">
        <v>0</v>
      </c>
      <c r="E119" s="233">
        <v>0</v>
      </c>
      <c r="F119" s="233">
        <v>0</v>
      </c>
      <c r="G119" s="233">
        <v>0</v>
      </c>
      <c r="H119" s="233">
        <v>0</v>
      </c>
      <c r="I119" s="233">
        <v>0</v>
      </c>
      <c r="J119" s="233">
        <v>0</v>
      </c>
      <c r="K119" s="233">
        <v>0</v>
      </c>
      <c r="L119" s="233">
        <v>0</v>
      </c>
      <c r="M119" s="233">
        <v>0</v>
      </c>
      <c r="N119" s="233">
        <v>0</v>
      </c>
      <c r="O119" s="233">
        <v>0</v>
      </c>
      <c r="P119" s="233">
        <v>0</v>
      </c>
      <c r="Q119" s="233">
        <v>0</v>
      </c>
      <c r="R119" s="233">
        <v>0</v>
      </c>
      <c r="S119" s="233">
        <v>10</v>
      </c>
      <c r="T119" s="233">
        <v>155</v>
      </c>
      <c r="U119" s="233">
        <v>0</v>
      </c>
      <c r="V119" s="233">
        <v>0</v>
      </c>
      <c r="W119" s="233">
        <v>1275</v>
      </c>
      <c r="X119" s="233">
        <v>15</v>
      </c>
      <c r="Y119" s="234">
        <v>45</v>
      </c>
    </row>
    <row r="120" spans="1:25" s="145" customFormat="1" x14ac:dyDescent="0.2">
      <c r="A120" s="337" t="s">
        <v>357</v>
      </c>
      <c r="B120" s="334" t="s">
        <v>1772</v>
      </c>
      <c r="C120" s="253">
        <v>80</v>
      </c>
      <c r="D120" s="233">
        <v>0</v>
      </c>
      <c r="E120" s="233">
        <v>15</v>
      </c>
      <c r="F120" s="233">
        <v>10</v>
      </c>
      <c r="G120" s="233">
        <v>25</v>
      </c>
      <c r="H120" s="233" t="s">
        <v>1676</v>
      </c>
      <c r="I120" s="233">
        <v>1845</v>
      </c>
      <c r="J120" s="233">
        <v>1040</v>
      </c>
      <c r="K120" s="233">
        <v>0</v>
      </c>
      <c r="L120" s="233">
        <v>0</v>
      </c>
      <c r="M120" s="233">
        <v>45</v>
      </c>
      <c r="N120" s="233">
        <v>0</v>
      </c>
      <c r="O120" s="233" t="s">
        <v>1676</v>
      </c>
      <c r="P120" s="233">
        <v>0</v>
      </c>
      <c r="Q120" s="233">
        <v>0</v>
      </c>
      <c r="R120" s="233">
        <v>0</v>
      </c>
      <c r="S120" s="233">
        <v>230</v>
      </c>
      <c r="T120" s="233">
        <v>205</v>
      </c>
      <c r="U120" s="233">
        <v>0</v>
      </c>
      <c r="V120" s="233" t="s">
        <v>1676</v>
      </c>
      <c r="W120" s="233">
        <v>75</v>
      </c>
      <c r="X120" s="233" t="s">
        <v>1676</v>
      </c>
      <c r="Y120" s="234">
        <v>65</v>
      </c>
    </row>
    <row r="121" spans="1:25" s="145" customFormat="1" x14ac:dyDescent="0.2">
      <c r="A121" s="337" t="s">
        <v>800</v>
      </c>
      <c r="B121" s="334" t="s">
        <v>1773</v>
      </c>
      <c r="C121" s="253">
        <v>45</v>
      </c>
      <c r="D121" s="233">
        <v>0</v>
      </c>
      <c r="E121" s="233">
        <v>1215</v>
      </c>
      <c r="F121" s="233" t="s">
        <v>1676</v>
      </c>
      <c r="G121" s="233">
        <v>10</v>
      </c>
      <c r="H121" s="233" t="s">
        <v>1676</v>
      </c>
      <c r="I121" s="233">
        <v>430</v>
      </c>
      <c r="J121" s="233">
        <v>400</v>
      </c>
      <c r="K121" s="233">
        <v>0</v>
      </c>
      <c r="L121" s="233">
        <v>0</v>
      </c>
      <c r="M121" s="233">
        <v>0</v>
      </c>
      <c r="N121" s="233">
        <v>40</v>
      </c>
      <c r="O121" s="233">
        <v>55</v>
      </c>
      <c r="P121" s="233">
        <v>25</v>
      </c>
      <c r="Q121" s="233">
        <v>215</v>
      </c>
      <c r="R121" s="233">
        <v>0</v>
      </c>
      <c r="S121" s="233">
        <v>685</v>
      </c>
      <c r="T121" s="233">
        <v>55</v>
      </c>
      <c r="U121" s="233">
        <v>0</v>
      </c>
      <c r="V121" s="233">
        <v>0</v>
      </c>
      <c r="W121" s="233">
        <v>60</v>
      </c>
      <c r="X121" s="233" t="s">
        <v>1676</v>
      </c>
      <c r="Y121" s="234">
        <v>0</v>
      </c>
    </row>
    <row r="122" spans="1:25" s="145" customFormat="1" x14ac:dyDescent="0.2">
      <c r="A122" s="337" t="s">
        <v>428</v>
      </c>
      <c r="B122" s="334" t="s">
        <v>1774</v>
      </c>
      <c r="C122" s="253" t="s">
        <v>1676</v>
      </c>
      <c r="D122" s="233">
        <v>0</v>
      </c>
      <c r="E122" s="233">
        <v>0</v>
      </c>
      <c r="F122" s="233">
        <v>0</v>
      </c>
      <c r="G122" s="233" t="s">
        <v>1676</v>
      </c>
      <c r="H122" s="233">
        <v>0</v>
      </c>
      <c r="I122" s="233">
        <v>0</v>
      </c>
      <c r="J122" s="233">
        <v>0</v>
      </c>
      <c r="K122" s="233">
        <v>0</v>
      </c>
      <c r="L122" s="233">
        <v>0</v>
      </c>
      <c r="M122" s="233" t="s">
        <v>1676</v>
      </c>
      <c r="N122" s="233">
        <v>175</v>
      </c>
      <c r="O122" s="233">
        <v>0</v>
      </c>
      <c r="P122" s="233">
        <v>0</v>
      </c>
      <c r="Q122" s="233">
        <v>0</v>
      </c>
      <c r="R122" s="233">
        <v>0</v>
      </c>
      <c r="S122" s="233">
        <v>0</v>
      </c>
      <c r="T122" s="233">
        <v>0</v>
      </c>
      <c r="U122" s="233">
        <v>245</v>
      </c>
      <c r="V122" s="233">
        <v>0</v>
      </c>
      <c r="W122" s="233" t="s">
        <v>1676</v>
      </c>
      <c r="X122" s="233">
        <v>10</v>
      </c>
      <c r="Y122" s="234">
        <v>5960</v>
      </c>
    </row>
    <row r="123" spans="1:25" s="145" customFormat="1" x14ac:dyDescent="0.2">
      <c r="A123" s="337" t="s">
        <v>433</v>
      </c>
      <c r="B123" s="334" t="s">
        <v>1775</v>
      </c>
      <c r="C123" s="253">
        <v>1235</v>
      </c>
      <c r="D123" s="233">
        <v>510</v>
      </c>
      <c r="E123" s="233">
        <v>3715</v>
      </c>
      <c r="F123" s="233">
        <v>560</v>
      </c>
      <c r="G123" s="233">
        <v>1455</v>
      </c>
      <c r="H123" s="233">
        <v>1725</v>
      </c>
      <c r="I123" s="233">
        <v>4290</v>
      </c>
      <c r="J123" s="233">
        <v>5220</v>
      </c>
      <c r="K123" s="233">
        <v>605</v>
      </c>
      <c r="L123" s="233">
        <v>705</v>
      </c>
      <c r="M123" s="233">
        <v>2030</v>
      </c>
      <c r="N123" s="233">
        <v>5970</v>
      </c>
      <c r="O123" s="233">
        <v>290</v>
      </c>
      <c r="P123" s="233">
        <v>255</v>
      </c>
      <c r="Q123" s="233">
        <v>1165</v>
      </c>
      <c r="R123" s="233">
        <v>2455</v>
      </c>
      <c r="S123" s="233">
        <v>3245</v>
      </c>
      <c r="T123" s="233">
        <v>1550</v>
      </c>
      <c r="U123" s="233">
        <v>7600</v>
      </c>
      <c r="V123" s="233">
        <v>445</v>
      </c>
      <c r="W123" s="233">
        <v>2840</v>
      </c>
      <c r="X123" s="233">
        <v>6660</v>
      </c>
      <c r="Y123" s="234">
        <v>48705</v>
      </c>
    </row>
    <row r="124" spans="1:25" s="145" customFormat="1" x14ac:dyDescent="0.2">
      <c r="A124" s="337" t="s">
        <v>248</v>
      </c>
      <c r="B124" s="334" t="s">
        <v>1776</v>
      </c>
      <c r="C124" s="253">
        <v>1165</v>
      </c>
      <c r="D124" s="233">
        <v>880</v>
      </c>
      <c r="E124" s="233">
        <v>4515</v>
      </c>
      <c r="F124" s="233">
        <v>795</v>
      </c>
      <c r="G124" s="233">
        <v>2930</v>
      </c>
      <c r="H124" s="233">
        <v>2060</v>
      </c>
      <c r="I124" s="233">
        <v>1285</v>
      </c>
      <c r="J124" s="233">
        <v>1775</v>
      </c>
      <c r="K124" s="233">
        <v>1000</v>
      </c>
      <c r="L124" s="233">
        <v>805</v>
      </c>
      <c r="M124" s="233">
        <v>850</v>
      </c>
      <c r="N124" s="233">
        <v>1360</v>
      </c>
      <c r="O124" s="233">
        <v>110</v>
      </c>
      <c r="P124" s="233">
        <v>395</v>
      </c>
      <c r="Q124" s="233">
        <v>2485</v>
      </c>
      <c r="R124" s="233">
        <v>4420</v>
      </c>
      <c r="S124" s="233">
        <v>7265</v>
      </c>
      <c r="T124" s="233">
        <v>2740</v>
      </c>
      <c r="U124" s="233">
        <v>15870</v>
      </c>
      <c r="V124" s="233">
        <v>70</v>
      </c>
      <c r="W124" s="233">
        <v>5400</v>
      </c>
      <c r="X124" s="233">
        <v>13235</v>
      </c>
      <c r="Y124" s="234">
        <v>71845</v>
      </c>
    </row>
    <row r="125" spans="1:25" s="145" customFormat="1" x14ac:dyDescent="0.2">
      <c r="A125" s="337" t="s">
        <v>256</v>
      </c>
      <c r="B125" s="334" t="s">
        <v>1777</v>
      </c>
      <c r="C125" s="253">
        <v>0</v>
      </c>
      <c r="D125" s="233">
        <v>0</v>
      </c>
      <c r="E125" s="233">
        <v>0</v>
      </c>
      <c r="F125" s="233">
        <v>0</v>
      </c>
      <c r="G125" s="233">
        <v>0</v>
      </c>
      <c r="H125" s="233">
        <v>0</v>
      </c>
      <c r="I125" s="233">
        <v>0</v>
      </c>
      <c r="J125" s="233">
        <v>0</v>
      </c>
      <c r="K125" s="233">
        <v>0</v>
      </c>
      <c r="L125" s="233">
        <v>0</v>
      </c>
      <c r="M125" s="233">
        <v>0</v>
      </c>
      <c r="N125" s="233">
        <v>0</v>
      </c>
      <c r="O125" s="233">
        <v>0</v>
      </c>
      <c r="P125" s="233">
        <v>0</v>
      </c>
      <c r="Q125" s="233">
        <v>0</v>
      </c>
      <c r="R125" s="233">
        <v>0</v>
      </c>
      <c r="S125" s="233">
        <v>0</v>
      </c>
      <c r="T125" s="233">
        <v>0</v>
      </c>
      <c r="U125" s="233">
        <v>0</v>
      </c>
      <c r="V125" s="233">
        <v>0</v>
      </c>
      <c r="W125" s="233">
        <v>0</v>
      </c>
      <c r="X125" s="233">
        <v>0</v>
      </c>
      <c r="Y125" s="234">
        <v>2380</v>
      </c>
    </row>
    <row r="126" spans="1:25" s="145" customFormat="1" x14ac:dyDescent="0.2">
      <c r="A126" s="337" t="s">
        <v>426</v>
      </c>
      <c r="B126" s="334" t="s">
        <v>1778</v>
      </c>
      <c r="C126" s="253">
        <v>1220</v>
      </c>
      <c r="D126" s="233">
        <v>500</v>
      </c>
      <c r="E126" s="233">
        <v>50</v>
      </c>
      <c r="F126" s="233">
        <v>295</v>
      </c>
      <c r="G126" s="233">
        <v>1700</v>
      </c>
      <c r="H126" s="233">
        <v>2300</v>
      </c>
      <c r="I126" s="233">
        <v>4040</v>
      </c>
      <c r="J126" s="233">
        <v>5780</v>
      </c>
      <c r="K126" s="233">
        <v>555</v>
      </c>
      <c r="L126" s="233">
        <v>1060</v>
      </c>
      <c r="M126" s="233">
        <v>420</v>
      </c>
      <c r="N126" s="233">
        <v>3920</v>
      </c>
      <c r="O126" s="233">
        <v>370</v>
      </c>
      <c r="P126" s="233">
        <v>305</v>
      </c>
      <c r="Q126" s="233">
        <v>2430</v>
      </c>
      <c r="R126" s="233">
        <v>3550</v>
      </c>
      <c r="S126" s="233">
        <v>1200</v>
      </c>
      <c r="T126" s="233">
        <v>1545</v>
      </c>
      <c r="U126" s="233">
        <v>6835</v>
      </c>
      <c r="V126" s="233">
        <v>290</v>
      </c>
      <c r="W126" s="233">
        <v>1985</v>
      </c>
      <c r="X126" s="233">
        <v>4345</v>
      </c>
      <c r="Y126" s="234">
        <v>32120</v>
      </c>
    </row>
    <row r="127" spans="1:25" s="145" customFormat="1" x14ac:dyDescent="0.2">
      <c r="A127" s="337" t="s">
        <v>238</v>
      </c>
      <c r="B127" s="334" t="s">
        <v>1779</v>
      </c>
      <c r="C127" s="253">
        <v>0</v>
      </c>
      <c r="D127" s="233">
        <v>0</v>
      </c>
      <c r="E127" s="233">
        <v>0</v>
      </c>
      <c r="F127" s="233">
        <v>0</v>
      </c>
      <c r="G127" s="233">
        <v>0</v>
      </c>
      <c r="H127" s="233">
        <v>0</v>
      </c>
      <c r="I127" s="233">
        <v>0</v>
      </c>
      <c r="J127" s="233">
        <v>0</v>
      </c>
      <c r="K127" s="233">
        <v>0</v>
      </c>
      <c r="L127" s="233">
        <v>0</v>
      </c>
      <c r="M127" s="233">
        <v>0</v>
      </c>
      <c r="N127" s="233">
        <v>0</v>
      </c>
      <c r="O127" s="233">
        <v>0</v>
      </c>
      <c r="P127" s="233">
        <v>0</v>
      </c>
      <c r="Q127" s="233">
        <v>0</v>
      </c>
      <c r="R127" s="233">
        <v>0</v>
      </c>
      <c r="S127" s="233">
        <v>0</v>
      </c>
      <c r="T127" s="233">
        <v>0</v>
      </c>
      <c r="U127" s="233">
        <v>0</v>
      </c>
      <c r="V127" s="233">
        <v>0</v>
      </c>
      <c r="W127" s="233">
        <v>0</v>
      </c>
      <c r="X127" s="233">
        <v>0</v>
      </c>
      <c r="Y127" s="234">
        <v>2450</v>
      </c>
    </row>
    <row r="128" spans="1:25" s="145" customFormat="1" x14ac:dyDescent="0.2">
      <c r="A128" s="337" t="s">
        <v>1385</v>
      </c>
      <c r="B128" s="334" t="s">
        <v>1780</v>
      </c>
      <c r="C128" s="253">
        <v>0</v>
      </c>
      <c r="D128" s="233">
        <v>0</v>
      </c>
      <c r="E128" s="233">
        <v>0</v>
      </c>
      <c r="F128" s="233">
        <v>0</v>
      </c>
      <c r="G128" s="233">
        <v>0</v>
      </c>
      <c r="H128" s="233">
        <v>100</v>
      </c>
      <c r="I128" s="233">
        <v>0</v>
      </c>
      <c r="J128" s="233">
        <v>0</v>
      </c>
      <c r="K128" s="233">
        <v>0</v>
      </c>
      <c r="L128" s="233">
        <v>0</v>
      </c>
      <c r="M128" s="233">
        <v>0</v>
      </c>
      <c r="N128" s="233">
        <v>0</v>
      </c>
      <c r="O128" s="233">
        <v>0</v>
      </c>
      <c r="P128" s="233">
        <v>0</v>
      </c>
      <c r="Q128" s="233">
        <v>0</v>
      </c>
      <c r="R128" s="233">
        <v>0</v>
      </c>
      <c r="S128" s="233">
        <v>0</v>
      </c>
      <c r="T128" s="233">
        <v>0</v>
      </c>
      <c r="U128" s="233">
        <v>0</v>
      </c>
      <c r="V128" s="233">
        <v>0</v>
      </c>
      <c r="W128" s="233">
        <v>0</v>
      </c>
      <c r="X128" s="233">
        <v>0</v>
      </c>
      <c r="Y128" s="234" t="s">
        <v>1676</v>
      </c>
    </row>
    <row r="129" spans="1:25" s="145" customFormat="1" x14ac:dyDescent="0.2">
      <c r="A129" s="337" t="s">
        <v>566</v>
      </c>
      <c r="B129" s="334" t="s">
        <v>1781</v>
      </c>
      <c r="C129" s="253">
        <v>775</v>
      </c>
      <c r="D129" s="233">
        <v>565</v>
      </c>
      <c r="E129" s="233" t="s">
        <v>1676</v>
      </c>
      <c r="F129" s="233" t="s">
        <v>1676</v>
      </c>
      <c r="G129" s="233">
        <v>835</v>
      </c>
      <c r="H129" s="233" t="s">
        <v>1676</v>
      </c>
      <c r="I129" s="233">
        <v>4340</v>
      </c>
      <c r="J129" s="233">
        <v>7820</v>
      </c>
      <c r="K129" s="233">
        <v>955</v>
      </c>
      <c r="L129" s="233">
        <v>915</v>
      </c>
      <c r="M129" s="233">
        <v>430</v>
      </c>
      <c r="N129" s="233">
        <v>3245</v>
      </c>
      <c r="O129" s="233">
        <v>595</v>
      </c>
      <c r="P129" s="233">
        <v>345</v>
      </c>
      <c r="Q129" s="233">
        <v>1965</v>
      </c>
      <c r="R129" s="233">
        <v>4945</v>
      </c>
      <c r="S129" s="233">
        <v>1215</v>
      </c>
      <c r="T129" s="233">
        <v>2250</v>
      </c>
      <c r="U129" s="233">
        <v>9180</v>
      </c>
      <c r="V129" s="233">
        <v>330</v>
      </c>
      <c r="W129" s="233">
        <v>3150</v>
      </c>
      <c r="X129" s="233">
        <v>14725</v>
      </c>
      <c r="Y129" s="234">
        <v>42300</v>
      </c>
    </row>
    <row r="130" spans="1:25" s="145" customFormat="1" x14ac:dyDescent="0.2">
      <c r="A130" s="337" t="s">
        <v>592</v>
      </c>
      <c r="B130" s="334" t="s">
        <v>1782</v>
      </c>
      <c r="C130" s="253">
        <v>75</v>
      </c>
      <c r="D130" s="233">
        <v>0</v>
      </c>
      <c r="E130" s="233">
        <v>760</v>
      </c>
      <c r="F130" s="233">
        <v>20</v>
      </c>
      <c r="G130" s="233">
        <v>25</v>
      </c>
      <c r="H130" s="233" t="s">
        <v>1676</v>
      </c>
      <c r="I130" s="233">
        <v>0</v>
      </c>
      <c r="J130" s="233">
        <v>40</v>
      </c>
      <c r="K130" s="233">
        <v>0</v>
      </c>
      <c r="L130" s="233">
        <v>0</v>
      </c>
      <c r="M130" s="233">
        <v>10</v>
      </c>
      <c r="N130" s="233">
        <v>40</v>
      </c>
      <c r="O130" s="233">
        <v>575</v>
      </c>
      <c r="P130" s="233">
        <v>10</v>
      </c>
      <c r="Q130" s="233">
        <v>45</v>
      </c>
      <c r="R130" s="233">
        <v>0</v>
      </c>
      <c r="S130" s="233">
        <v>265</v>
      </c>
      <c r="T130" s="233">
        <v>125</v>
      </c>
      <c r="U130" s="233">
        <v>1445</v>
      </c>
      <c r="V130" s="233">
        <v>0</v>
      </c>
      <c r="W130" s="233">
        <v>1005</v>
      </c>
      <c r="X130" s="233">
        <v>30</v>
      </c>
      <c r="Y130" s="234">
        <v>845</v>
      </c>
    </row>
    <row r="131" spans="1:25" s="145" customFormat="1" x14ac:dyDescent="0.2">
      <c r="A131" s="337" t="s">
        <v>246</v>
      </c>
      <c r="B131" s="334" t="s">
        <v>1783</v>
      </c>
      <c r="C131" s="253">
        <v>30</v>
      </c>
      <c r="D131" s="233">
        <v>0</v>
      </c>
      <c r="E131" s="233">
        <v>0</v>
      </c>
      <c r="F131" s="233">
        <v>0</v>
      </c>
      <c r="G131" s="233">
        <v>0</v>
      </c>
      <c r="H131" s="233">
        <v>0</v>
      </c>
      <c r="I131" s="233">
        <v>0</v>
      </c>
      <c r="J131" s="233">
        <v>0</v>
      </c>
      <c r="K131" s="233">
        <v>0</v>
      </c>
      <c r="L131" s="233">
        <v>0</v>
      </c>
      <c r="M131" s="233">
        <v>0</v>
      </c>
      <c r="N131" s="233">
        <v>10</v>
      </c>
      <c r="O131" s="233">
        <v>0</v>
      </c>
      <c r="P131" s="233">
        <v>0</v>
      </c>
      <c r="Q131" s="233">
        <v>0</v>
      </c>
      <c r="R131" s="233">
        <v>0</v>
      </c>
      <c r="S131" s="233" t="s">
        <v>1676</v>
      </c>
      <c r="T131" s="233">
        <v>0</v>
      </c>
      <c r="U131" s="233">
        <v>85</v>
      </c>
      <c r="V131" s="233">
        <v>0</v>
      </c>
      <c r="W131" s="233">
        <v>0</v>
      </c>
      <c r="X131" s="233" t="s">
        <v>1676</v>
      </c>
      <c r="Y131" s="234">
        <v>1780</v>
      </c>
    </row>
    <row r="132" spans="1:25" s="145" customFormat="1" x14ac:dyDescent="0.2">
      <c r="A132" s="337" t="s">
        <v>1595</v>
      </c>
      <c r="B132" s="334" t="s">
        <v>1784</v>
      </c>
      <c r="C132" s="253">
        <v>0</v>
      </c>
      <c r="D132" s="233">
        <v>0</v>
      </c>
      <c r="E132" s="233">
        <v>0</v>
      </c>
      <c r="F132" s="233">
        <v>0</v>
      </c>
      <c r="G132" s="233">
        <v>0</v>
      </c>
      <c r="H132" s="233" t="s">
        <v>1676</v>
      </c>
      <c r="I132" s="233">
        <v>0</v>
      </c>
      <c r="J132" s="233">
        <v>0</v>
      </c>
      <c r="K132" s="233">
        <v>0</v>
      </c>
      <c r="L132" s="233">
        <v>0</v>
      </c>
      <c r="M132" s="233">
        <v>0</v>
      </c>
      <c r="N132" s="233">
        <v>0</v>
      </c>
      <c r="O132" s="233">
        <v>0</v>
      </c>
      <c r="P132" s="233" t="s">
        <v>1676</v>
      </c>
      <c r="Q132" s="233">
        <v>0</v>
      </c>
      <c r="R132" s="233">
        <v>0</v>
      </c>
      <c r="S132" s="233">
        <v>0</v>
      </c>
      <c r="T132" s="233">
        <v>0</v>
      </c>
      <c r="U132" s="233">
        <v>0</v>
      </c>
      <c r="V132" s="233">
        <v>0</v>
      </c>
      <c r="W132" s="233">
        <v>0</v>
      </c>
      <c r="X132" s="233">
        <v>0</v>
      </c>
      <c r="Y132" s="234">
        <v>850</v>
      </c>
    </row>
    <row r="133" spans="1:25" s="145" customFormat="1" x14ac:dyDescent="0.2">
      <c r="A133" s="337" t="s">
        <v>797</v>
      </c>
      <c r="B133" s="334" t="s">
        <v>1785</v>
      </c>
      <c r="C133" s="253" t="s">
        <v>1676</v>
      </c>
      <c r="D133" s="233">
        <v>0</v>
      </c>
      <c r="E133" s="233">
        <v>575</v>
      </c>
      <c r="F133" s="233" t="s">
        <v>1676</v>
      </c>
      <c r="G133" s="233">
        <v>20</v>
      </c>
      <c r="H133" s="233">
        <v>2250</v>
      </c>
      <c r="I133" s="233">
        <v>600</v>
      </c>
      <c r="J133" s="233">
        <v>640</v>
      </c>
      <c r="K133" s="233">
        <v>0</v>
      </c>
      <c r="L133" s="233">
        <v>0</v>
      </c>
      <c r="M133" s="233" t="s">
        <v>1676</v>
      </c>
      <c r="N133" s="233">
        <v>45</v>
      </c>
      <c r="O133" s="233">
        <v>40</v>
      </c>
      <c r="P133" s="233">
        <v>15</v>
      </c>
      <c r="Q133" s="233">
        <v>70</v>
      </c>
      <c r="R133" s="233">
        <v>0</v>
      </c>
      <c r="S133" s="233">
        <v>20</v>
      </c>
      <c r="T133" s="233">
        <v>80</v>
      </c>
      <c r="U133" s="233">
        <v>0</v>
      </c>
      <c r="V133" s="233" t="s">
        <v>1676</v>
      </c>
      <c r="W133" s="233">
        <v>70</v>
      </c>
      <c r="X133" s="233" t="s">
        <v>1676</v>
      </c>
      <c r="Y133" s="234">
        <v>150</v>
      </c>
    </row>
    <row r="134" spans="1:25" s="145" customFormat="1" x14ac:dyDescent="0.2">
      <c r="A134" s="337" t="s">
        <v>463</v>
      </c>
      <c r="B134" s="334" t="s">
        <v>1786</v>
      </c>
      <c r="C134" s="253">
        <v>1760</v>
      </c>
      <c r="D134" s="233">
        <v>735</v>
      </c>
      <c r="E134" s="233">
        <v>9145</v>
      </c>
      <c r="F134" s="233">
        <v>565</v>
      </c>
      <c r="G134" s="233">
        <v>2485</v>
      </c>
      <c r="H134" s="233">
        <v>1865</v>
      </c>
      <c r="I134" s="233">
        <v>8165</v>
      </c>
      <c r="J134" s="233">
        <v>9415</v>
      </c>
      <c r="K134" s="233">
        <v>1135</v>
      </c>
      <c r="L134" s="233">
        <v>970</v>
      </c>
      <c r="M134" s="233">
        <v>1370</v>
      </c>
      <c r="N134" s="233">
        <v>3230</v>
      </c>
      <c r="O134" s="233">
        <v>410</v>
      </c>
      <c r="P134" s="233">
        <v>395</v>
      </c>
      <c r="Q134" s="233">
        <v>1845</v>
      </c>
      <c r="R134" s="233">
        <v>4770</v>
      </c>
      <c r="S134" s="233">
        <v>1935</v>
      </c>
      <c r="T134" s="233">
        <v>3075</v>
      </c>
      <c r="U134" s="233">
        <v>14155</v>
      </c>
      <c r="V134" s="233">
        <v>1295</v>
      </c>
      <c r="W134" s="233">
        <v>6710</v>
      </c>
      <c r="X134" s="233">
        <v>10265</v>
      </c>
      <c r="Y134" s="234">
        <v>63850</v>
      </c>
    </row>
    <row r="135" spans="1:25" s="145" customFormat="1" x14ac:dyDescent="0.2">
      <c r="A135" s="337" t="s">
        <v>749</v>
      </c>
      <c r="B135" s="334" t="s">
        <v>1787</v>
      </c>
      <c r="C135" s="253">
        <v>210</v>
      </c>
      <c r="D135" s="233">
        <v>0</v>
      </c>
      <c r="E135" s="233">
        <v>120</v>
      </c>
      <c r="F135" s="233">
        <v>0</v>
      </c>
      <c r="G135" s="233">
        <v>0</v>
      </c>
      <c r="H135" s="233">
        <v>0</v>
      </c>
      <c r="I135" s="233">
        <v>135</v>
      </c>
      <c r="J135" s="233">
        <v>355</v>
      </c>
      <c r="K135" s="233">
        <v>15</v>
      </c>
      <c r="L135" s="233">
        <v>0</v>
      </c>
      <c r="M135" s="233">
        <v>15</v>
      </c>
      <c r="N135" s="233">
        <v>75</v>
      </c>
      <c r="O135" s="233">
        <v>25</v>
      </c>
      <c r="P135" s="233" t="s">
        <v>1676</v>
      </c>
      <c r="Q135" s="233" t="s">
        <v>1676</v>
      </c>
      <c r="R135" s="233">
        <v>0</v>
      </c>
      <c r="S135" s="233">
        <v>10</v>
      </c>
      <c r="T135" s="233">
        <v>155</v>
      </c>
      <c r="U135" s="233">
        <v>0</v>
      </c>
      <c r="V135" s="233">
        <v>150</v>
      </c>
      <c r="W135" s="233">
        <v>310</v>
      </c>
      <c r="X135" s="233">
        <v>10</v>
      </c>
      <c r="Y135" s="234">
        <v>25</v>
      </c>
    </row>
    <row r="136" spans="1:25" s="145" customFormat="1" x14ac:dyDescent="0.2">
      <c r="A136" s="337" t="s">
        <v>376</v>
      </c>
      <c r="B136" s="334" t="s">
        <v>1788</v>
      </c>
      <c r="C136" s="253">
        <v>390</v>
      </c>
      <c r="D136" s="233">
        <v>405</v>
      </c>
      <c r="E136" s="233">
        <v>4685</v>
      </c>
      <c r="F136" s="233">
        <v>290</v>
      </c>
      <c r="G136" s="233">
        <v>1285</v>
      </c>
      <c r="H136" s="233">
        <v>1375</v>
      </c>
      <c r="I136" s="233">
        <v>3375</v>
      </c>
      <c r="J136" s="233">
        <v>5280</v>
      </c>
      <c r="K136" s="233">
        <v>595</v>
      </c>
      <c r="L136" s="233">
        <v>1620</v>
      </c>
      <c r="M136" s="233">
        <v>800</v>
      </c>
      <c r="N136" s="233">
        <v>4560</v>
      </c>
      <c r="O136" s="233">
        <v>255</v>
      </c>
      <c r="P136" s="233">
        <v>155</v>
      </c>
      <c r="Q136" s="233">
        <v>750</v>
      </c>
      <c r="R136" s="233">
        <v>1490</v>
      </c>
      <c r="S136" s="233">
        <v>1415</v>
      </c>
      <c r="T136" s="233">
        <v>1100</v>
      </c>
      <c r="U136" s="233">
        <v>4745</v>
      </c>
      <c r="V136" s="233">
        <v>115</v>
      </c>
      <c r="W136" s="233">
        <v>2815</v>
      </c>
      <c r="X136" s="233">
        <v>2285</v>
      </c>
      <c r="Y136" s="234">
        <v>25805</v>
      </c>
    </row>
    <row r="137" spans="1:25" s="145" customFormat="1" x14ac:dyDescent="0.2">
      <c r="A137" s="337" t="s">
        <v>399</v>
      </c>
      <c r="B137" s="334" t="s">
        <v>1789</v>
      </c>
      <c r="C137" s="253">
        <v>145</v>
      </c>
      <c r="D137" s="233" t="s">
        <v>1676</v>
      </c>
      <c r="E137" s="233" t="s">
        <v>1676</v>
      </c>
      <c r="F137" s="233" t="s">
        <v>1676</v>
      </c>
      <c r="G137" s="233" t="s">
        <v>1676</v>
      </c>
      <c r="H137" s="233">
        <v>185</v>
      </c>
      <c r="I137" s="233">
        <v>905</v>
      </c>
      <c r="J137" s="233">
        <v>305</v>
      </c>
      <c r="K137" s="233">
        <v>0</v>
      </c>
      <c r="L137" s="233">
        <v>0</v>
      </c>
      <c r="M137" s="233">
        <v>75</v>
      </c>
      <c r="N137" s="233">
        <v>130</v>
      </c>
      <c r="O137" s="233">
        <v>70</v>
      </c>
      <c r="P137" s="233">
        <v>20</v>
      </c>
      <c r="Q137" s="233">
        <v>115</v>
      </c>
      <c r="R137" s="233">
        <v>0</v>
      </c>
      <c r="S137" s="233">
        <v>140</v>
      </c>
      <c r="T137" s="233">
        <v>235</v>
      </c>
      <c r="U137" s="233">
        <v>2400</v>
      </c>
      <c r="V137" s="233">
        <v>10</v>
      </c>
      <c r="W137" s="233">
        <v>35</v>
      </c>
      <c r="X137" s="233">
        <v>145</v>
      </c>
      <c r="Y137" s="234">
        <v>2560</v>
      </c>
    </row>
    <row r="138" spans="1:25" s="145" customFormat="1" x14ac:dyDescent="0.2">
      <c r="A138" s="337" t="s">
        <v>335</v>
      </c>
      <c r="B138" s="334" t="s">
        <v>1790</v>
      </c>
      <c r="C138" s="253">
        <v>115</v>
      </c>
      <c r="D138" s="233">
        <v>0</v>
      </c>
      <c r="E138" s="233">
        <v>0</v>
      </c>
      <c r="F138" s="233">
        <v>0</v>
      </c>
      <c r="G138" s="233">
        <v>35</v>
      </c>
      <c r="H138" s="233">
        <v>85</v>
      </c>
      <c r="I138" s="233">
        <v>15</v>
      </c>
      <c r="J138" s="233">
        <v>530</v>
      </c>
      <c r="K138" s="233">
        <v>150</v>
      </c>
      <c r="L138" s="233">
        <v>515</v>
      </c>
      <c r="M138" s="233">
        <v>195</v>
      </c>
      <c r="N138" s="233">
        <v>40</v>
      </c>
      <c r="O138" s="233">
        <v>20</v>
      </c>
      <c r="P138" s="233">
        <v>0</v>
      </c>
      <c r="Q138" s="233">
        <v>0</v>
      </c>
      <c r="R138" s="233">
        <v>0</v>
      </c>
      <c r="S138" s="233">
        <v>15</v>
      </c>
      <c r="T138" s="233">
        <v>220</v>
      </c>
      <c r="U138" s="233">
        <v>135</v>
      </c>
      <c r="V138" s="233">
        <v>20</v>
      </c>
      <c r="W138" s="233">
        <v>2080</v>
      </c>
      <c r="X138" s="233">
        <v>130</v>
      </c>
      <c r="Y138" s="234">
        <v>145</v>
      </c>
    </row>
    <row r="139" spans="1:25" s="145" customFormat="1" x14ac:dyDescent="0.2">
      <c r="A139" s="337" t="s">
        <v>226</v>
      </c>
      <c r="B139" s="334" t="s">
        <v>1791</v>
      </c>
      <c r="C139" s="253">
        <v>1720</v>
      </c>
      <c r="D139" s="233">
        <v>935</v>
      </c>
      <c r="E139" s="233">
        <v>2830</v>
      </c>
      <c r="F139" s="233">
        <v>700</v>
      </c>
      <c r="G139" s="233">
        <v>2645</v>
      </c>
      <c r="H139" s="233">
        <v>1595</v>
      </c>
      <c r="I139" s="233">
        <v>4595</v>
      </c>
      <c r="J139" s="233">
        <v>11620</v>
      </c>
      <c r="K139" s="233">
        <v>725</v>
      </c>
      <c r="L139" s="233">
        <v>1970</v>
      </c>
      <c r="M139" s="233">
        <v>2560</v>
      </c>
      <c r="N139" s="233">
        <v>5740</v>
      </c>
      <c r="O139" s="233">
        <v>570</v>
      </c>
      <c r="P139" s="233">
        <v>255</v>
      </c>
      <c r="Q139" s="233">
        <v>1840</v>
      </c>
      <c r="R139" s="233">
        <v>5185</v>
      </c>
      <c r="S139" s="233">
        <v>2530</v>
      </c>
      <c r="T139" s="233">
        <v>3130</v>
      </c>
      <c r="U139" s="233">
        <v>11340</v>
      </c>
      <c r="V139" s="233">
        <v>685</v>
      </c>
      <c r="W139" s="233">
        <v>4900</v>
      </c>
      <c r="X139" s="233">
        <v>30330</v>
      </c>
      <c r="Y139" s="234">
        <v>55955</v>
      </c>
    </row>
    <row r="140" spans="1:25" s="145" customFormat="1" x14ac:dyDescent="0.2">
      <c r="A140" s="337" t="s">
        <v>432</v>
      </c>
      <c r="B140" s="334" t="s">
        <v>1792</v>
      </c>
      <c r="C140" s="253">
        <v>220</v>
      </c>
      <c r="D140" s="233">
        <v>355</v>
      </c>
      <c r="E140" s="233">
        <v>3985</v>
      </c>
      <c r="F140" s="233">
        <v>155</v>
      </c>
      <c r="G140" s="233">
        <v>720</v>
      </c>
      <c r="H140" s="233">
        <v>235</v>
      </c>
      <c r="I140" s="233">
        <v>3195</v>
      </c>
      <c r="J140" s="233">
        <v>4265</v>
      </c>
      <c r="K140" s="233">
        <v>280</v>
      </c>
      <c r="L140" s="233" t="s">
        <v>1676</v>
      </c>
      <c r="M140" s="233">
        <v>110</v>
      </c>
      <c r="N140" s="233">
        <v>385</v>
      </c>
      <c r="O140" s="233">
        <v>85</v>
      </c>
      <c r="P140" s="233">
        <v>120</v>
      </c>
      <c r="Q140" s="233">
        <v>700</v>
      </c>
      <c r="R140" s="233">
        <v>1505</v>
      </c>
      <c r="S140" s="233">
        <v>490</v>
      </c>
      <c r="T140" s="233">
        <v>890</v>
      </c>
      <c r="U140" s="233">
        <v>4155</v>
      </c>
      <c r="V140" s="233">
        <v>15</v>
      </c>
      <c r="W140" s="233">
        <v>1800</v>
      </c>
      <c r="X140" s="233">
        <v>1280</v>
      </c>
      <c r="Y140" s="234">
        <v>16880</v>
      </c>
    </row>
    <row r="141" spans="1:25" s="145" customFormat="1" x14ac:dyDescent="0.2">
      <c r="A141" s="337" t="s">
        <v>214</v>
      </c>
      <c r="B141" s="334" t="s">
        <v>1793</v>
      </c>
      <c r="C141" s="253">
        <v>3035</v>
      </c>
      <c r="D141" s="233">
        <v>1145</v>
      </c>
      <c r="E141" s="233">
        <v>4650</v>
      </c>
      <c r="F141" s="233">
        <v>1005</v>
      </c>
      <c r="G141" s="233">
        <v>5060</v>
      </c>
      <c r="H141" s="233">
        <v>2855</v>
      </c>
      <c r="I141" s="233">
        <v>9720</v>
      </c>
      <c r="J141" s="233">
        <v>13425</v>
      </c>
      <c r="K141" s="233">
        <v>1595</v>
      </c>
      <c r="L141" s="233">
        <v>4170</v>
      </c>
      <c r="M141" s="233">
        <v>2525</v>
      </c>
      <c r="N141" s="233">
        <v>15705</v>
      </c>
      <c r="O141" s="233">
        <v>940</v>
      </c>
      <c r="P141" s="233">
        <v>695</v>
      </c>
      <c r="Q141" s="233">
        <v>4145</v>
      </c>
      <c r="R141" s="233">
        <v>6370</v>
      </c>
      <c r="S141" s="233">
        <v>5600</v>
      </c>
      <c r="T141" s="233">
        <v>3855</v>
      </c>
      <c r="U141" s="233">
        <v>25130</v>
      </c>
      <c r="V141" s="233">
        <v>1320</v>
      </c>
      <c r="W141" s="233">
        <v>6825</v>
      </c>
      <c r="X141" s="233">
        <v>6895</v>
      </c>
      <c r="Y141" s="234">
        <v>92920</v>
      </c>
    </row>
    <row r="142" spans="1:25" s="145" customFormat="1" x14ac:dyDescent="0.2">
      <c r="A142" s="337" t="s">
        <v>250</v>
      </c>
      <c r="B142" s="334" t="s">
        <v>1794</v>
      </c>
      <c r="C142" s="253">
        <v>1440</v>
      </c>
      <c r="D142" s="233">
        <v>995</v>
      </c>
      <c r="E142" s="233">
        <v>3565</v>
      </c>
      <c r="F142" s="233">
        <v>875</v>
      </c>
      <c r="G142" s="233">
        <v>3415</v>
      </c>
      <c r="H142" s="233">
        <v>4250</v>
      </c>
      <c r="I142" s="233">
        <v>9225</v>
      </c>
      <c r="J142" s="233">
        <v>9755</v>
      </c>
      <c r="K142" s="233">
        <v>1650</v>
      </c>
      <c r="L142" s="233">
        <v>2275</v>
      </c>
      <c r="M142" s="233">
        <v>1545</v>
      </c>
      <c r="N142" s="233">
        <v>6020</v>
      </c>
      <c r="O142" s="233">
        <v>755</v>
      </c>
      <c r="P142" s="233">
        <v>345</v>
      </c>
      <c r="Q142" s="233">
        <v>3850</v>
      </c>
      <c r="R142" s="233">
        <v>6295</v>
      </c>
      <c r="S142" s="233">
        <v>3420</v>
      </c>
      <c r="T142" s="233">
        <v>3090</v>
      </c>
      <c r="U142" s="233">
        <v>13860</v>
      </c>
      <c r="V142" s="233">
        <v>630</v>
      </c>
      <c r="W142" s="233">
        <v>5745</v>
      </c>
      <c r="X142" s="233">
        <v>8760</v>
      </c>
      <c r="Y142" s="234">
        <v>77425</v>
      </c>
    </row>
    <row r="143" spans="1:25" s="145" customFormat="1" x14ac:dyDescent="0.2">
      <c r="A143" s="337" t="s">
        <v>228</v>
      </c>
      <c r="B143" s="334" t="s">
        <v>1795</v>
      </c>
      <c r="C143" s="253">
        <v>0</v>
      </c>
      <c r="D143" s="233">
        <v>0</v>
      </c>
      <c r="E143" s="233">
        <v>0</v>
      </c>
      <c r="F143" s="233">
        <v>0</v>
      </c>
      <c r="G143" s="233">
        <v>0</v>
      </c>
      <c r="H143" s="233">
        <v>0</v>
      </c>
      <c r="I143" s="233">
        <v>0</v>
      </c>
      <c r="J143" s="233">
        <v>0</v>
      </c>
      <c r="K143" s="233">
        <v>0</v>
      </c>
      <c r="L143" s="233">
        <v>0</v>
      </c>
      <c r="M143" s="233">
        <v>0</v>
      </c>
      <c r="N143" s="233">
        <v>0</v>
      </c>
      <c r="O143" s="233">
        <v>0</v>
      </c>
      <c r="P143" s="233">
        <v>0</v>
      </c>
      <c r="Q143" s="233">
        <v>0</v>
      </c>
      <c r="R143" s="233">
        <v>0</v>
      </c>
      <c r="S143" s="233">
        <v>0</v>
      </c>
      <c r="T143" s="233">
        <v>0</v>
      </c>
      <c r="U143" s="233">
        <v>0</v>
      </c>
      <c r="V143" s="233">
        <v>0</v>
      </c>
      <c r="W143" s="233">
        <v>0</v>
      </c>
      <c r="X143" s="233">
        <v>0</v>
      </c>
      <c r="Y143" s="234">
        <v>9570</v>
      </c>
    </row>
    <row r="144" spans="1:25" s="145" customFormat="1" x14ac:dyDescent="0.2">
      <c r="A144" s="337" t="s">
        <v>397</v>
      </c>
      <c r="B144" s="334" t="s">
        <v>1796</v>
      </c>
      <c r="C144" s="253">
        <v>3385</v>
      </c>
      <c r="D144" s="233">
        <v>1115</v>
      </c>
      <c r="E144" s="233">
        <v>8670</v>
      </c>
      <c r="F144" s="233">
        <v>775</v>
      </c>
      <c r="G144" s="233">
        <v>3785</v>
      </c>
      <c r="H144" s="233">
        <v>3745</v>
      </c>
      <c r="I144" s="233">
        <v>8555</v>
      </c>
      <c r="J144" s="233">
        <v>14840</v>
      </c>
      <c r="K144" s="233">
        <v>1745</v>
      </c>
      <c r="L144" s="233">
        <v>2935</v>
      </c>
      <c r="M144" s="233">
        <v>3145</v>
      </c>
      <c r="N144" s="233">
        <v>8140</v>
      </c>
      <c r="O144" s="233">
        <v>985</v>
      </c>
      <c r="P144" s="233">
        <v>595</v>
      </c>
      <c r="Q144" s="233">
        <v>3215</v>
      </c>
      <c r="R144" s="233">
        <v>8085</v>
      </c>
      <c r="S144" s="233">
        <v>2830</v>
      </c>
      <c r="T144" s="233">
        <v>4215</v>
      </c>
      <c r="U144" s="233">
        <v>20055</v>
      </c>
      <c r="V144" s="233">
        <v>1655</v>
      </c>
      <c r="W144" s="233">
        <v>7695</v>
      </c>
      <c r="X144" s="233">
        <v>36840</v>
      </c>
      <c r="Y144" s="234">
        <v>106340</v>
      </c>
    </row>
    <row r="145" spans="1:25" s="145" customFormat="1" x14ac:dyDescent="0.2">
      <c r="A145" s="337" t="s">
        <v>240</v>
      </c>
      <c r="B145" s="334" t="s">
        <v>1797</v>
      </c>
      <c r="C145" s="253">
        <v>935</v>
      </c>
      <c r="D145" s="233">
        <v>775</v>
      </c>
      <c r="E145" s="233">
        <v>4380</v>
      </c>
      <c r="F145" s="233">
        <v>340</v>
      </c>
      <c r="G145" s="233">
        <v>1955</v>
      </c>
      <c r="H145" s="233">
        <v>1120</v>
      </c>
      <c r="I145" s="233">
        <v>6600</v>
      </c>
      <c r="J145" s="233">
        <v>8730</v>
      </c>
      <c r="K145" s="233">
        <v>865</v>
      </c>
      <c r="L145" s="233">
        <v>2685</v>
      </c>
      <c r="M145" s="233">
        <v>1135</v>
      </c>
      <c r="N145" s="233">
        <v>4525</v>
      </c>
      <c r="O145" s="233">
        <v>370</v>
      </c>
      <c r="P145" s="233">
        <v>270</v>
      </c>
      <c r="Q145" s="233">
        <v>1355</v>
      </c>
      <c r="R145" s="233">
        <v>2920</v>
      </c>
      <c r="S145" s="233">
        <v>1825</v>
      </c>
      <c r="T145" s="233">
        <v>1880</v>
      </c>
      <c r="U145" s="233">
        <v>16670</v>
      </c>
      <c r="V145" s="233">
        <v>190</v>
      </c>
      <c r="W145" s="233">
        <v>3250</v>
      </c>
      <c r="X145" s="233">
        <v>18710</v>
      </c>
      <c r="Y145" s="234">
        <v>50575</v>
      </c>
    </row>
    <row r="146" spans="1:25" s="145" customFormat="1" x14ac:dyDescent="0.2">
      <c r="A146" s="337" t="s">
        <v>1530</v>
      </c>
      <c r="B146" s="334" t="s">
        <v>1798</v>
      </c>
      <c r="C146" s="253">
        <v>0</v>
      </c>
      <c r="D146" s="233">
        <v>0</v>
      </c>
      <c r="E146" s="233">
        <v>0</v>
      </c>
      <c r="F146" s="233">
        <v>0</v>
      </c>
      <c r="G146" s="233">
        <v>0</v>
      </c>
      <c r="H146" s="233">
        <v>0</v>
      </c>
      <c r="I146" s="233">
        <v>0</v>
      </c>
      <c r="J146" s="233">
        <v>0</v>
      </c>
      <c r="K146" s="233">
        <v>0</v>
      </c>
      <c r="L146" s="233">
        <v>0</v>
      </c>
      <c r="M146" s="233">
        <v>0</v>
      </c>
      <c r="N146" s="233" t="s">
        <v>1676</v>
      </c>
      <c r="O146" s="233">
        <v>0</v>
      </c>
      <c r="P146" s="233">
        <v>0</v>
      </c>
      <c r="Q146" s="233">
        <v>0</v>
      </c>
      <c r="R146" s="233">
        <v>0</v>
      </c>
      <c r="S146" s="233">
        <v>0</v>
      </c>
      <c r="T146" s="233" t="s">
        <v>1676</v>
      </c>
      <c r="U146" s="233">
        <v>215</v>
      </c>
      <c r="V146" s="233">
        <v>0</v>
      </c>
      <c r="W146" s="233">
        <v>0</v>
      </c>
      <c r="X146" s="233">
        <v>10</v>
      </c>
      <c r="Y146" s="234">
        <v>115</v>
      </c>
    </row>
    <row r="147" spans="1:25" s="145" customFormat="1" x14ac:dyDescent="0.2">
      <c r="A147" s="337" t="s">
        <v>796</v>
      </c>
      <c r="B147" s="334" t="s">
        <v>1799</v>
      </c>
      <c r="C147" s="253">
        <v>325</v>
      </c>
      <c r="D147" s="233">
        <v>0</v>
      </c>
      <c r="E147" s="233">
        <v>1105</v>
      </c>
      <c r="F147" s="233">
        <v>15</v>
      </c>
      <c r="G147" s="233">
        <v>100</v>
      </c>
      <c r="H147" s="233">
        <v>3295</v>
      </c>
      <c r="I147" s="233">
        <v>1510</v>
      </c>
      <c r="J147" s="233">
        <v>1560</v>
      </c>
      <c r="K147" s="233">
        <v>170</v>
      </c>
      <c r="L147" s="233">
        <v>0</v>
      </c>
      <c r="M147" s="233">
        <v>30</v>
      </c>
      <c r="N147" s="233">
        <v>185</v>
      </c>
      <c r="O147" s="233">
        <v>115</v>
      </c>
      <c r="P147" s="233">
        <v>85</v>
      </c>
      <c r="Q147" s="233">
        <v>395</v>
      </c>
      <c r="R147" s="233">
        <v>0</v>
      </c>
      <c r="S147" s="233">
        <v>70</v>
      </c>
      <c r="T147" s="233">
        <v>765</v>
      </c>
      <c r="U147" s="233">
        <v>0</v>
      </c>
      <c r="V147" s="233" t="s">
        <v>1676</v>
      </c>
      <c r="W147" s="233">
        <v>1265</v>
      </c>
      <c r="X147" s="233" t="s">
        <v>1676</v>
      </c>
      <c r="Y147" s="234">
        <v>505</v>
      </c>
    </row>
    <row r="148" spans="1:25" s="145" customFormat="1" x14ac:dyDescent="0.2">
      <c r="A148" s="337" t="s">
        <v>552</v>
      </c>
      <c r="B148" s="334" t="s">
        <v>1800</v>
      </c>
      <c r="C148" s="253">
        <v>2500</v>
      </c>
      <c r="D148" s="233">
        <v>100</v>
      </c>
      <c r="E148" s="233">
        <v>3870</v>
      </c>
      <c r="F148" s="233">
        <v>245</v>
      </c>
      <c r="G148" s="233">
        <v>1910</v>
      </c>
      <c r="H148" s="233">
        <v>1390</v>
      </c>
      <c r="I148" s="233">
        <v>6500</v>
      </c>
      <c r="J148" s="233">
        <v>10235</v>
      </c>
      <c r="K148" s="233">
        <v>735</v>
      </c>
      <c r="L148" s="233">
        <v>545</v>
      </c>
      <c r="M148" s="233">
        <v>1220</v>
      </c>
      <c r="N148" s="233">
        <v>4015</v>
      </c>
      <c r="O148" s="233">
        <v>490</v>
      </c>
      <c r="P148" s="233">
        <v>340</v>
      </c>
      <c r="Q148" s="233">
        <v>1805</v>
      </c>
      <c r="R148" s="233">
        <v>4165</v>
      </c>
      <c r="S148" s="233">
        <v>1735</v>
      </c>
      <c r="T148" s="233">
        <v>1970</v>
      </c>
      <c r="U148" s="233">
        <v>12440</v>
      </c>
      <c r="V148" s="233">
        <v>385</v>
      </c>
      <c r="W148" s="233">
        <v>7305</v>
      </c>
      <c r="X148" s="233">
        <v>5775</v>
      </c>
      <c r="Y148" s="234">
        <v>50025</v>
      </c>
    </row>
    <row r="149" spans="1:25" s="145" customFormat="1" x14ac:dyDescent="0.2">
      <c r="A149" s="337" t="s">
        <v>1598</v>
      </c>
      <c r="B149" s="334" t="s">
        <v>1801</v>
      </c>
      <c r="C149" s="253">
        <v>0</v>
      </c>
      <c r="D149" s="233">
        <v>0</v>
      </c>
      <c r="E149" s="233" t="s">
        <v>1676</v>
      </c>
      <c r="F149" s="233">
        <v>0</v>
      </c>
      <c r="G149" s="233">
        <v>0</v>
      </c>
      <c r="H149" s="233">
        <v>0</v>
      </c>
      <c r="I149" s="233">
        <v>0</v>
      </c>
      <c r="J149" s="233">
        <v>0</v>
      </c>
      <c r="K149" s="233">
        <v>0</v>
      </c>
      <c r="L149" s="233">
        <v>0</v>
      </c>
      <c r="M149" s="233">
        <v>0</v>
      </c>
      <c r="N149" s="233">
        <v>0</v>
      </c>
      <c r="O149" s="233">
        <v>0</v>
      </c>
      <c r="P149" s="233">
        <v>0</v>
      </c>
      <c r="Q149" s="233">
        <v>0</v>
      </c>
      <c r="R149" s="233">
        <v>0</v>
      </c>
      <c r="S149" s="233">
        <v>95</v>
      </c>
      <c r="T149" s="233">
        <v>0</v>
      </c>
      <c r="U149" s="233">
        <v>0</v>
      </c>
      <c r="V149" s="233">
        <v>0</v>
      </c>
      <c r="W149" s="233">
        <v>0</v>
      </c>
      <c r="X149" s="233">
        <v>0</v>
      </c>
      <c r="Y149" s="234">
        <v>0</v>
      </c>
    </row>
    <row r="150" spans="1:25" s="145" customFormat="1" x14ac:dyDescent="0.2">
      <c r="A150" s="337" t="s">
        <v>1218</v>
      </c>
      <c r="B150" s="334" t="s">
        <v>1802</v>
      </c>
      <c r="C150" s="253">
        <v>45</v>
      </c>
      <c r="D150" s="233">
        <v>0</v>
      </c>
      <c r="E150" s="233">
        <v>465</v>
      </c>
      <c r="F150" s="233">
        <v>10</v>
      </c>
      <c r="G150" s="233">
        <v>10</v>
      </c>
      <c r="H150" s="233" t="s">
        <v>1676</v>
      </c>
      <c r="I150" s="233">
        <v>475</v>
      </c>
      <c r="J150" s="233">
        <v>405</v>
      </c>
      <c r="K150" s="233">
        <v>0</v>
      </c>
      <c r="L150" s="233">
        <v>0</v>
      </c>
      <c r="M150" s="233">
        <v>15</v>
      </c>
      <c r="N150" s="233" t="s">
        <v>1676</v>
      </c>
      <c r="O150" s="233" t="s">
        <v>1676</v>
      </c>
      <c r="P150" s="233">
        <v>10</v>
      </c>
      <c r="Q150" s="233">
        <v>55</v>
      </c>
      <c r="R150" s="233">
        <v>0</v>
      </c>
      <c r="S150" s="233">
        <v>690</v>
      </c>
      <c r="T150" s="233">
        <v>120</v>
      </c>
      <c r="U150" s="233">
        <v>0</v>
      </c>
      <c r="V150" s="233">
        <v>0</v>
      </c>
      <c r="W150" s="233">
        <v>90</v>
      </c>
      <c r="X150" s="233">
        <v>0</v>
      </c>
      <c r="Y150" s="234">
        <v>0</v>
      </c>
    </row>
    <row r="151" spans="1:25" s="145" customFormat="1" x14ac:dyDescent="0.2">
      <c r="A151" s="337" t="s">
        <v>1554</v>
      </c>
      <c r="B151" s="334" t="s">
        <v>1803</v>
      </c>
      <c r="C151" s="253">
        <v>0</v>
      </c>
      <c r="D151" s="233">
        <v>0</v>
      </c>
      <c r="E151" s="233">
        <v>0</v>
      </c>
      <c r="F151" s="233">
        <v>0</v>
      </c>
      <c r="G151" s="233">
        <v>0</v>
      </c>
      <c r="H151" s="233">
        <v>0</v>
      </c>
      <c r="I151" s="233">
        <v>0</v>
      </c>
      <c r="J151" s="233">
        <v>0</v>
      </c>
      <c r="K151" s="233">
        <v>0</v>
      </c>
      <c r="L151" s="233">
        <v>0</v>
      </c>
      <c r="M151" s="233">
        <v>0</v>
      </c>
      <c r="N151" s="233">
        <v>0</v>
      </c>
      <c r="O151" s="233">
        <v>0</v>
      </c>
      <c r="P151" s="233">
        <v>0</v>
      </c>
      <c r="Q151" s="233">
        <v>0</v>
      </c>
      <c r="R151" s="233">
        <v>0</v>
      </c>
      <c r="S151" s="233">
        <v>0</v>
      </c>
      <c r="T151" s="233">
        <v>0</v>
      </c>
      <c r="U151" s="233">
        <v>0</v>
      </c>
      <c r="V151" s="233">
        <v>0</v>
      </c>
      <c r="W151" s="233">
        <v>0</v>
      </c>
      <c r="X151" s="233">
        <v>0</v>
      </c>
      <c r="Y151" s="234">
        <v>5340</v>
      </c>
    </row>
    <row r="152" spans="1:25" s="145" customFormat="1" x14ac:dyDescent="0.2">
      <c r="A152" s="337" t="s">
        <v>336</v>
      </c>
      <c r="B152" s="334" t="s">
        <v>1804</v>
      </c>
      <c r="C152" s="253">
        <v>655</v>
      </c>
      <c r="D152" s="233">
        <v>20</v>
      </c>
      <c r="E152" s="233" t="s">
        <v>1676</v>
      </c>
      <c r="F152" s="233">
        <v>20</v>
      </c>
      <c r="G152" s="233">
        <v>95</v>
      </c>
      <c r="H152" s="233">
        <v>15</v>
      </c>
      <c r="I152" s="233">
        <v>535</v>
      </c>
      <c r="J152" s="233">
        <v>1320</v>
      </c>
      <c r="K152" s="233">
        <v>105</v>
      </c>
      <c r="L152" s="233">
        <v>0</v>
      </c>
      <c r="M152" s="233" t="s">
        <v>1676</v>
      </c>
      <c r="N152" s="233">
        <v>205</v>
      </c>
      <c r="O152" s="233">
        <v>230</v>
      </c>
      <c r="P152" s="233">
        <v>120</v>
      </c>
      <c r="Q152" s="233">
        <v>260</v>
      </c>
      <c r="R152" s="233">
        <v>0</v>
      </c>
      <c r="S152" s="233">
        <v>175</v>
      </c>
      <c r="T152" s="233">
        <v>615</v>
      </c>
      <c r="U152" s="233" t="s">
        <v>1676</v>
      </c>
      <c r="V152" s="233">
        <v>185</v>
      </c>
      <c r="W152" s="233">
        <v>1525</v>
      </c>
      <c r="X152" s="233">
        <v>40</v>
      </c>
      <c r="Y152" s="234">
        <v>175</v>
      </c>
    </row>
    <row r="153" spans="1:25" s="145" customFormat="1" x14ac:dyDescent="0.2">
      <c r="A153" s="337" t="s">
        <v>361</v>
      </c>
      <c r="B153" s="334" t="s">
        <v>1805</v>
      </c>
      <c r="C153" s="253">
        <v>125</v>
      </c>
      <c r="D153" s="233" t="s">
        <v>1676</v>
      </c>
      <c r="E153" s="233">
        <v>290</v>
      </c>
      <c r="F153" s="233">
        <v>25</v>
      </c>
      <c r="G153" s="233">
        <v>75</v>
      </c>
      <c r="H153" s="233">
        <v>25</v>
      </c>
      <c r="I153" s="233">
        <v>255</v>
      </c>
      <c r="J153" s="233">
        <v>670</v>
      </c>
      <c r="K153" s="233">
        <v>45</v>
      </c>
      <c r="L153" s="233">
        <v>0</v>
      </c>
      <c r="M153" s="233">
        <v>180</v>
      </c>
      <c r="N153" s="233">
        <v>145</v>
      </c>
      <c r="O153" s="233">
        <v>90</v>
      </c>
      <c r="P153" s="233">
        <v>40</v>
      </c>
      <c r="Q153" s="233">
        <v>115</v>
      </c>
      <c r="R153" s="233">
        <v>0</v>
      </c>
      <c r="S153" s="233">
        <v>210</v>
      </c>
      <c r="T153" s="233">
        <v>380</v>
      </c>
      <c r="U153" s="233">
        <v>0</v>
      </c>
      <c r="V153" s="233">
        <v>0</v>
      </c>
      <c r="W153" s="233">
        <v>1005</v>
      </c>
      <c r="X153" s="233" t="s">
        <v>1676</v>
      </c>
      <c r="Y153" s="234">
        <v>80</v>
      </c>
    </row>
    <row r="154" spans="1:25" s="145" customFormat="1" x14ac:dyDescent="0.2">
      <c r="A154" s="337" t="s">
        <v>337</v>
      </c>
      <c r="B154" s="334" t="s">
        <v>1806</v>
      </c>
      <c r="C154" s="253">
        <v>625</v>
      </c>
      <c r="D154" s="233">
        <v>0</v>
      </c>
      <c r="E154" s="233">
        <v>915</v>
      </c>
      <c r="F154" s="233">
        <v>20</v>
      </c>
      <c r="G154" s="233">
        <v>140</v>
      </c>
      <c r="H154" s="233">
        <v>410</v>
      </c>
      <c r="I154" s="233">
        <v>400</v>
      </c>
      <c r="J154" s="233">
        <v>565</v>
      </c>
      <c r="K154" s="233">
        <v>145</v>
      </c>
      <c r="L154" s="233">
        <v>0</v>
      </c>
      <c r="M154" s="233">
        <v>10</v>
      </c>
      <c r="N154" s="233">
        <v>340</v>
      </c>
      <c r="O154" s="233">
        <v>125</v>
      </c>
      <c r="P154" s="233">
        <v>65</v>
      </c>
      <c r="Q154" s="233">
        <v>230</v>
      </c>
      <c r="R154" s="233">
        <v>0</v>
      </c>
      <c r="S154" s="233">
        <v>15</v>
      </c>
      <c r="T154" s="233">
        <v>550</v>
      </c>
      <c r="U154" s="233" t="s">
        <v>1676</v>
      </c>
      <c r="V154" s="233">
        <v>810</v>
      </c>
      <c r="W154" s="233">
        <v>1740</v>
      </c>
      <c r="X154" s="233">
        <v>60</v>
      </c>
      <c r="Y154" s="234">
        <v>195</v>
      </c>
    </row>
    <row r="155" spans="1:25" s="145" customFormat="1" x14ac:dyDescent="0.2">
      <c r="A155" s="337" t="s">
        <v>398</v>
      </c>
      <c r="B155" s="334" t="s">
        <v>1807</v>
      </c>
      <c r="C155" s="253">
        <v>4200</v>
      </c>
      <c r="D155" s="233">
        <v>1385</v>
      </c>
      <c r="E155" s="233">
        <v>5660</v>
      </c>
      <c r="F155" s="233">
        <v>1150</v>
      </c>
      <c r="G155" s="233">
        <v>3775</v>
      </c>
      <c r="H155" s="233">
        <v>2840</v>
      </c>
      <c r="I155" s="233">
        <v>11115</v>
      </c>
      <c r="J155" s="233">
        <v>15950</v>
      </c>
      <c r="K155" s="233">
        <v>2030</v>
      </c>
      <c r="L155" s="233">
        <v>4615</v>
      </c>
      <c r="M155" s="233">
        <v>2260</v>
      </c>
      <c r="N155" s="233">
        <v>11240</v>
      </c>
      <c r="O155" s="233">
        <v>865</v>
      </c>
      <c r="P155" s="233">
        <v>640</v>
      </c>
      <c r="Q155" s="233">
        <v>4010</v>
      </c>
      <c r="R155" s="233">
        <v>9325</v>
      </c>
      <c r="S155" s="233">
        <v>8305</v>
      </c>
      <c r="T155" s="233">
        <v>4400</v>
      </c>
      <c r="U155" s="233">
        <v>23130</v>
      </c>
      <c r="V155" s="233">
        <v>2040</v>
      </c>
      <c r="W155" s="233">
        <v>9585</v>
      </c>
      <c r="X155" s="233">
        <v>6930</v>
      </c>
      <c r="Y155" s="234">
        <v>105905</v>
      </c>
    </row>
    <row r="156" spans="1:25" s="145" customFormat="1" x14ac:dyDescent="0.2">
      <c r="A156" s="337" t="s">
        <v>739</v>
      </c>
      <c r="B156" s="334" t="s">
        <v>1808</v>
      </c>
      <c r="C156" s="253">
        <v>0</v>
      </c>
      <c r="D156" s="233">
        <v>0</v>
      </c>
      <c r="E156" s="233">
        <v>0</v>
      </c>
      <c r="F156" s="233">
        <v>0</v>
      </c>
      <c r="G156" s="233">
        <v>0</v>
      </c>
      <c r="H156" s="233">
        <v>0</v>
      </c>
      <c r="I156" s="233">
        <v>0</v>
      </c>
      <c r="J156" s="233">
        <v>0</v>
      </c>
      <c r="K156" s="233">
        <v>0</v>
      </c>
      <c r="L156" s="233">
        <v>0</v>
      </c>
      <c r="M156" s="233">
        <v>0</v>
      </c>
      <c r="N156" s="233" t="s">
        <v>1676</v>
      </c>
      <c r="O156" s="233">
        <v>0</v>
      </c>
      <c r="P156" s="233">
        <v>0</v>
      </c>
      <c r="Q156" s="233">
        <v>0</v>
      </c>
      <c r="R156" s="233">
        <v>0</v>
      </c>
      <c r="S156" s="233">
        <v>0</v>
      </c>
      <c r="T156" s="233">
        <v>0</v>
      </c>
      <c r="U156" s="233">
        <v>255</v>
      </c>
      <c r="V156" s="233">
        <v>0</v>
      </c>
      <c r="W156" s="233">
        <v>0</v>
      </c>
      <c r="X156" s="233" t="s">
        <v>1676</v>
      </c>
      <c r="Y156" s="234">
        <v>80</v>
      </c>
    </row>
    <row r="157" spans="1:25" s="145" customFormat="1" x14ac:dyDescent="0.2">
      <c r="A157" s="337" t="s">
        <v>338</v>
      </c>
      <c r="B157" s="334" t="s">
        <v>1809</v>
      </c>
      <c r="C157" s="253">
        <v>810</v>
      </c>
      <c r="D157" s="233">
        <v>0</v>
      </c>
      <c r="E157" s="233">
        <v>1655</v>
      </c>
      <c r="F157" s="233">
        <v>20</v>
      </c>
      <c r="G157" s="233">
        <v>225</v>
      </c>
      <c r="H157" s="233">
        <v>30</v>
      </c>
      <c r="I157" s="233">
        <v>465</v>
      </c>
      <c r="J157" s="233">
        <v>1135</v>
      </c>
      <c r="K157" s="233">
        <v>120</v>
      </c>
      <c r="L157" s="233">
        <v>0</v>
      </c>
      <c r="M157" s="233">
        <v>190</v>
      </c>
      <c r="N157" s="233">
        <v>290</v>
      </c>
      <c r="O157" s="233">
        <v>185</v>
      </c>
      <c r="P157" s="233">
        <v>115</v>
      </c>
      <c r="Q157" s="233">
        <v>230</v>
      </c>
      <c r="R157" s="233">
        <v>0</v>
      </c>
      <c r="S157" s="233">
        <v>55</v>
      </c>
      <c r="T157" s="233">
        <v>585</v>
      </c>
      <c r="U157" s="233" t="s">
        <v>1676</v>
      </c>
      <c r="V157" s="233">
        <v>245</v>
      </c>
      <c r="W157" s="233">
        <v>1510</v>
      </c>
      <c r="X157" s="233">
        <v>25</v>
      </c>
      <c r="Y157" s="234">
        <v>255</v>
      </c>
    </row>
    <row r="158" spans="1:25" s="145" customFormat="1" x14ac:dyDescent="0.2">
      <c r="A158" s="337" t="s">
        <v>554</v>
      </c>
      <c r="B158" s="334" t="s">
        <v>1810</v>
      </c>
      <c r="C158" s="253">
        <v>505</v>
      </c>
      <c r="D158" s="233">
        <v>1200</v>
      </c>
      <c r="E158" s="233">
        <v>0</v>
      </c>
      <c r="F158" s="233">
        <v>0</v>
      </c>
      <c r="G158" s="233">
        <v>680</v>
      </c>
      <c r="H158" s="233">
        <v>0</v>
      </c>
      <c r="I158" s="233">
        <v>3825</v>
      </c>
      <c r="J158" s="233">
        <v>6620</v>
      </c>
      <c r="K158" s="233">
        <v>690</v>
      </c>
      <c r="L158" s="233">
        <v>385</v>
      </c>
      <c r="M158" s="233">
        <v>1925</v>
      </c>
      <c r="N158" s="233">
        <v>2290</v>
      </c>
      <c r="O158" s="233">
        <v>120</v>
      </c>
      <c r="P158" s="233">
        <v>275</v>
      </c>
      <c r="Q158" s="233">
        <v>2315</v>
      </c>
      <c r="R158" s="233">
        <v>1850</v>
      </c>
      <c r="S158" s="233">
        <v>500</v>
      </c>
      <c r="T158" s="233">
        <v>1660</v>
      </c>
      <c r="U158" s="233">
        <v>6085</v>
      </c>
      <c r="V158" s="233">
        <v>25</v>
      </c>
      <c r="W158" s="233">
        <v>2960</v>
      </c>
      <c r="X158" s="233">
        <v>10885</v>
      </c>
      <c r="Y158" s="234">
        <v>39505</v>
      </c>
    </row>
    <row r="159" spans="1:25" s="145" customFormat="1" x14ac:dyDescent="0.2">
      <c r="A159" s="337" t="s">
        <v>445</v>
      </c>
      <c r="B159" s="334" t="s">
        <v>1811</v>
      </c>
      <c r="C159" s="253">
        <v>710</v>
      </c>
      <c r="D159" s="233">
        <v>255</v>
      </c>
      <c r="E159" s="233">
        <v>1350</v>
      </c>
      <c r="F159" s="233">
        <v>35</v>
      </c>
      <c r="G159" s="233">
        <v>540</v>
      </c>
      <c r="H159" s="233">
        <v>380</v>
      </c>
      <c r="I159" s="233">
        <v>2745</v>
      </c>
      <c r="J159" s="233">
        <v>5070</v>
      </c>
      <c r="K159" s="233">
        <v>430</v>
      </c>
      <c r="L159" s="233">
        <v>420</v>
      </c>
      <c r="M159" s="233">
        <v>125</v>
      </c>
      <c r="N159" s="233">
        <v>2195</v>
      </c>
      <c r="O159" s="233">
        <v>185</v>
      </c>
      <c r="P159" s="233">
        <v>205</v>
      </c>
      <c r="Q159" s="233">
        <v>2535</v>
      </c>
      <c r="R159" s="233">
        <v>2205</v>
      </c>
      <c r="S159" s="233">
        <v>775</v>
      </c>
      <c r="T159" s="233">
        <v>1070</v>
      </c>
      <c r="U159" s="233">
        <v>5590</v>
      </c>
      <c r="V159" s="233">
        <v>180</v>
      </c>
      <c r="W159" s="233">
        <v>2280</v>
      </c>
      <c r="X159" s="233">
        <v>975</v>
      </c>
      <c r="Y159" s="234">
        <v>18540</v>
      </c>
    </row>
    <row r="160" spans="1:25" s="145" customFormat="1" x14ac:dyDescent="0.2">
      <c r="A160" s="337" t="s">
        <v>206</v>
      </c>
      <c r="B160" s="334" t="s">
        <v>1812</v>
      </c>
      <c r="C160" s="253">
        <v>20</v>
      </c>
      <c r="D160" s="233">
        <v>0</v>
      </c>
      <c r="E160" s="233">
        <v>0</v>
      </c>
      <c r="F160" s="233">
        <v>0</v>
      </c>
      <c r="G160" s="233">
        <v>0</v>
      </c>
      <c r="H160" s="233">
        <v>0</v>
      </c>
      <c r="I160" s="233">
        <v>0</v>
      </c>
      <c r="J160" s="233">
        <v>0</v>
      </c>
      <c r="K160" s="233">
        <v>0</v>
      </c>
      <c r="L160" s="233">
        <v>0</v>
      </c>
      <c r="M160" s="233">
        <v>0</v>
      </c>
      <c r="N160" s="233">
        <v>20</v>
      </c>
      <c r="O160" s="233">
        <v>0</v>
      </c>
      <c r="P160" s="233">
        <v>0</v>
      </c>
      <c r="Q160" s="233">
        <v>340</v>
      </c>
      <c r="R160" s="233">
        <v>0</v>
      </c>
      <c r="S160" s="233" t="s">
        <v>1676</v>
      </c>
      <c r="T160" s="233">
        <v>0</v>
      </c>
      <c r="U160" s="233">
        <v>0</v>
      </c>
      <c r="V160" s="233">
        <v>0</v>
      </c>
      <c r="W160" s="233">
        <v>0</v>
      </c>
      <c r="X160" s="233" t="s">
        <v>1676</v>
      </c>
      <c r="Y160" s="234">
        <v>3245</v>
      </c>
    </row>
    <row r="161" spans="1:25" s="145" customFormat="1" x14ac:dyDescent="0.2">
      <c r="A161" s="337" t="s">
        <v>200</v>
      </c>
      <c r="B161" s="334" t="s">
        <v>1813</v>
      </c>
      <c r="C161" s="253">
        <v>2435</v>
      </c>
      <c r="D161" s="233">
        <v>1155</v>
      </c>
      <c r="E161" s="233">
        <v>4720</v>
      </c>
      <c r="F161" s="233">
        <v>815</v>
      </c>
      <c r="G161" s="233">
        <v>3820</v>
      </c>
      <c r="H161" s="233">
        <v>2230</v>
      </c>
      <c r="I161" s="233">
        <v>8555</v>
      </c>
      <c r="J161" s="233">
        <v>13905</v>
      </c>
      <c r="K161" s="233">
        <v>1350</v>
      </c>
      <c r="L161" s="233">
        <v>3040</v>
      </c>
      <c r="M161" s="233">
        <v>1835</v>
      </c>
      <c r="N161" s="233">
        <v>6700</v>
      </c>
      <c r="O161" s="233">
        <v>745</v>
      </c>
      <c r="P161" s="233">
        <v>395</v>
      </c>
      <c r="Q161" s="233">
        <v>2315</v>
      </c>
      <c r="R161" s="233">
        <v>5825</v>
      </c>
      <c r="S161" s="233">
        <v>2560</v>
      </c>
      <c r="T161" s="233">
        <v>4000</v>
      </c>
      <c r="U161" s="233">
        <v>14025</v>
      </c>
      <c r="V161" s="233">
        <v>800</v>
      </c>
      <c r="W161" s="233">
        <v>6690</v>
      </c>
      <c r="X161" s="233">
        <v>34480</v>
      </c>
      <c r="Y161" s="234">
        <v>72230</v>
      </c>
    </row>
    <row r="162" spans="1:25" s="145" customFormat="1" x14ac:dyDescent="0.2">
      <c r="A162" s="337" t="s">
        <v>1599</v>
      </c>
      <c r="B162" s="334" t="s">
        <v>1814</v>
      </c>
      <c r="C162" s="253">
        <v>0</v>
      </c>
      <c r="D162" s="233">
        <v>0</v>
      </c>
      <c r="E162" s="233">
        <v>0</v>
      </c>
      <c r="F162" s="233">
        <v>0</v>
      </c>
      <c r="G162" s="233">
        <v>0</v>
      </c>
      <c r="H162" s="233">
        <v>0</v>
      </c>
      <c r="I162" s="233">
        <v>0</v>
      </c>
      <c r="J162" s="233">
        <v>0</v>
      </c>
      <c r="K162" s="233">
        <v>0</v>
      </c>
      <c r="L162" s="233">
        <v>0</v>
      </c>
      <c r="M162" s="233">
        <v>0</v>
      </c>
      <c r="N162" s="233">
        <v>0</v>
      </c>
      <c r="O162" s="233">
        <v>70</v>
      </c>
      <c r="P162" s="233">
        <v>0</v>
      </c>
      <c r="Q162" s="233">
        <v>0</v>
      </c>
      <c r="R162" s="233">
        <v>0</v>
      </c>
      <c r="S162" s="233">
        <v>0</v>
      </c>
      <c r="T162" s="233">
        <v>0</v>
      </c>
      <c r="U162" s="233">
        <v>0</v>
      </c>
      <c r="V162" s="233">
        <v>0</v>
      </c>
      <c r="W162" s="233">
        <v>0</v>
      </c>
      <c r="X162" s="233">
        <v>0</v>
      </c>
      <c r="Y162" s="234">
        <v>0</v>
      </c>
    </row>
    <row r="163" spans="1:25" s="145" customFormat="1" x14ac:dyDescent="0.2">
      <c r="A163" s="337" t="s">
        <v>1372</v>
      </c>
      <c r="B163" s="334" t="s">
        <v>1815</v>
      </c>
      <c r="C163" s="253">
        <v>0</v>
      </c>
      <c r="D163" s="233">
        <v>0</v>
      </c>
      <c r="E163" s="233">
        <v>0</v>
      </c>
      <c r="F163" s="233">
        <v>0</v>
      </c>
      <c r="G163" s="233">
        <v>0</v>
      </c>
      <c r="H163" s="233">
        <v>0</v>
      </c>
      <c r="I163" s="233">
        <v>0</v>
      </c>
      <c r="J163" s="233">
        <v>0</v>
      </c>
      <c r="K163" s="233">
        <v>0</v>
      </c>
      <c r="L163" s="233">
        <v>0</v>
      </c>
      <c r="M163" s="233">
        <v>0</v>
      </c>
      <c r="N163" s="233">
        <v>0</v>
      </c>
      <c r="O163" s="233">
        <v>0</v>
      </c>
      <c r="P163" s="233">
        <v>0</v>
      </c>
      <c r="Q163" s="233">
        <v>0</v>
      </c>
      <c r="R163" s="233">
        <v>0</v>
      </c>
      <c r="S163" s="233">
        <v>0</v>
      </c>
      <c r="T163" s="233">
        <v>0</v>
      </c>
      <c r="U163" s="233">
        <v>0</v>
      </c>
      <c r="V163" s="233">
        <v>0</v>
      </c>
      <c r="W163" s="233">
        <v>0</v>
      </c>
      <c r="X163" s="233">
        <v>0</v>
      </c>
      <c r="Y163" s="234">
        <v>185</v>
      </c>
    </row>
    <row r="164" spans="1:25" s="145" customFormat="1" x14ac:dyDescent="0.2">
      <c r="A164" s="337" t="s">
        <v>462</v>
      </c>
      <c r="B164" s="334" t="s">
        <v>1816</v>
      </c>
      <c r="C164" s="253">
        <v>3555</v>
      </c>
      <c r="D164" s="233">
        <v>55</v>
      </c>
      <c r="E164" s="233">
        <v>635</v>
      </c>
      <c r="F164" s="233">
        <v>420</v>
      </c>
      <c r="G164" s="233">
        <v>2945</v>
      </c>
      <c r="H164" s="233">
        <v>1000</v>
      </c>
      <c r="I164" s="233">
        <v>1665</v>
      </c>
      <c r="J164" s="233">
        <v>455</v>
      </c>
      <c r="K164" s="233">
        <v>35</v>
      </c>
      <c r="L164" s="233">
        <v>760</v>
      </c>
      <c r="M164" s="233">
        <v>1455</v>
      </c>
      <c r="N164" s="233">
        <v>1230</v>
      </c>
      <c r="O164" s="233">
        <v>255</v>
      </c>
      <c r="P164" s="233">
        <v>30</v>
      </c>
      <c r="Q164" s="233">
        <v>15</v>
      </c>
      <c r="R164" s="233">
        <v>0</v>
      </c>
      <c r="S164" s="233">
        <v>1420</v>
      </c>
      <c r="T164" s="233">
        <v>740</v>
      </c>
      <c r="U164" s="233">
        <v>12220</v>
      </c>
      <c r="V164" s="233">
        <v>575</v>
      </c>
      <c r="W164" s="233">
        <v>1040</v>
      </c>
      <c r="X164" s="233">
        <v>10080</v>
      </c>
      <c r="Y164" s="234">
        <v>7750</v>
      </c>
    </row>
    <row r="165" spans="1:25" s="145" customFormat="1" x14ac:dyDescent="0.2">
      <c r="A165" s="337" t="s">
        <v>453</v>
      </c>
      <c r="B165" s="334" t="s">
        <v>1817</v>
      </c>
      <c r="C165" s="253">
        <v>1280</v>
      </c>
      <c r="D165" s="233">
        <v>755</v>
      </c>
      <c r="E165" s="233">
        <v>2690</v>
      </c>
      <c r="F165" s="233">
        <v>255</v>
      </c>
      <c r="G165" s="233">
        <v>1395</v>
      </c>
      <c r="H165" s="233">
        <v>1150</v>
      </c>
      <c r="I165" s="233">
        <v>4095</v>
      </c>
      <c r="J165" s="233">
        <v>6790</v>
      </c>
      <c r="K165" s="233">
        <v>870</v>
      </c>
      <c r="L165" s="233">
        <v>1790</v>
      </c>
      <c r="M165" s="233">
        <v>735</v>
      </c>
      <c r="N165" s="233">
        <v>3200</v>
      </c>
      <c r="O165" s="233">
        <v>475</v>
      </c>
      <c r="P165" s="233">
        <v>230</v>
      </c>
      <c r="Q165" s="233">
        <v>1540</v>
      </c>
      <c r="R165" s="233">
        <v>4095</v>
      </c>
      <c r="S165" s="233">
        <v>1150</v>
      </c>
      <c r="T165" s="233">
        <v>1800</v>
      </c>
      <c r="U165" s="233">
        <v>11505</v>
      </c>
      <c r="V165" s="233">
        <v>265</v>
      </c>
      <c r="W165" s="233">
        <v>4335</v>
      </c>
      <c r="X165" s="233">
        <v>17515</v>
      </c>
      <c r="Y165" s="234">
        <v>49060</v>
      </c>
    </row>
    <row r="166" spans="1:25" s="145" customFormat="1" x14ac:dyDescent="0.2">
      <c r="A166" s="337" t="s">
        <v>551</v>
      </c>
      <c r="B166" s="334" t="s">
        <v>1818</v>
      </c>
      <c r="C166" s="253">
        <v>8190</v>
      </c>
      <c r="D166" s="233">
        <v>1865</v>
      </c>
      <c r="E166" s="233">
        <v>5285</v>
      </c>
      <c r="F166" s="233">
        <v>1150</v>
      </c>
      <c r="G166" s="233">
        <v>7290</v>
      </c>
      <c r="H166" s="233">
        <v>12520</v>
      </c>
      <c r="I166" s="233">
        <v>10495</v>
      </c>
      <c r="J166" s="233">
        <v>10035</v>
      </c>
      <c r="K166" s="233">
        <v>985</v>
      </c>
      <c r="L166" s="233">
        <v>5355</v>
      </c>
      <c r="M166" s="233">
        <v>4450</v>
      </c>
      <c r="N166" s="233">
        <v>7435</v>
      </c>
      <c r="O166" s="233">
        <v>1235</v>
      </c>
      <c r="P166" s="233">
        <v>335</v>
      </c>
      <c r="Q166" s="233">
        <v>2985</v>
      </c>
      <c r="R166" s="233">
        <v>6945</v>
      </c>
      <c r="S166" s="233">
        <v>5295</v>
      </c>
      <c r="T166" s="233">
        <v>4525</v>
      </c>
      <c r="U166" s="233">
        <v>18400</v>
      </c>
      <c r="V166" s="233">
        <v>1540</v>
      </c>
      <c r="W166" s="233">
        <v>5635</v>
      </c>
      <c r="X166" s="233">
        <v>18760</v>
      </c>
      <c r="Y166" s="234">
        <v>53665</v>
      </c>
    </row>
    <row r="167" spans="1:25" s="145" customFormat="1" x14ac:dyDescent="0.2">
      <c r="A167" s="337" t="s">
        <v>560</v>
      </c>
      <c r="B167" s="334" t="s">
        <v>1819</v>
      </c>
      <c r="C167" s="253">
        <v>1450</v>
      </c>
      <c r="D167" s="233">
        <v>1030</v>
      </c>
      <c r="E167" s="233">
        <v>6115</v>
      </c>
      <c r="F167" s="233">
        <v>520</v>
      </c>
      <c r="G167" s="233">
        <v>1940</v>
      </c>
      <c r="H167" s="233">
        <v>1165</v>
      </c>
      <c r="I167" s="233">
        <v>7170</v>
      </c>
      <c r="J167" s="233">
        <v>11630</v>
      </c>
      <c r="K167" s="233">
        <v>1310</v>
      </c>
      <c r="L167" s="233">
        <v>1940</v>
      </c>
      <c r="M167" s="233">
        <v>945</v>
      </c>
      <c r="N167" s="233">
        <v>4730</v>
      </c>
      <c r="O167" s="233">
        <v>495</v>
      </c>
      <c r="P167" s="233">
        <v>480</v>
      </c>
      <c r="Q167" s="233">
        <v>2680</v>
      </c>
      <c r="R167" s="233">
        <v>5120</v>
      </c>
      <c r="S167" s="233">
        <v>2000</v>
      </c>
      <c r="T167" s="233">
        <v>2775</v>
      </c>
      <c r="U167" s="233">
        <v>12345</v>
      </c>
      <c r="V167" s="233">
        <v>530</v>
      </c>
      <c r="W167" s="233">
        <v>5880</v>
      </c>
      <c r="X167" s="233">
        <v>6420</v>
      </c>
      <c r="Y167" s="234">
        <v>59130</v>
      </c>
    </row>
    <row r="168" spans="1:25" s="145" customFormat="1" x14ac:dyDescent="0.2">
      <c r="A168" s="337" t="s">
        <v>388</v>
      </c>
      <c r="B168" s="334" t="s">
        <v>1820</v>
      </c>
      <c r="C168" s="253">
        <v>460</v>
      </c>
      <c r="D168" s="233">
        <v>520</v>
      </c>
      <c r="E168" s="233">
        <v>1865</v>
      </c>
      <c r="F168" s="233">
        <v>230</v>
      </c>
      <c r="G168" s="233">
        <v>610</v>
      </c>
      <c r="H168" s="233">
        <v>880</v>
      </c>
      <c r="I168" s="233">
        <v>4290</v>
      </c>
      <c r="J168" s="233">
        <v>9735</v>
      </c>
      <c r="K168" s="233">
        <v>385</v>
      </c>
      <c r="L168" s="233">
        <v>440</v>
      </c>
      <c r="M168" s="233">
        <v>930</v>
      </c>
      <c r="N168" s="233">
        <v>3145</v>
      </c>
      <c r="O168" s="233">
        <v>275</v>
      </c>
      <c r="P168" s="233">
        <v>135</v>
      </c>
      <c r="Q168" s="233">
        <v>940</v>
      </c>
      <c r="R168" s="233">
        <v>1790</v>
      </c>
      <c r="S168" s="233">
        <v>750</v>
      </c>
      <c r="T168" s="233">
        <v>1170</v>
      </c>
      <c r="U168" s="233">
        <v>4250</v>
      </c>
      <c r="V168" s="233">
        <v>15</v>
      </c>
      <c r="W168" s="233">
        <v>3250</v>
      </c>
      <c r="X168" s="233">
        <v>8550</v>
      </c>
      <c r="Y168" s="234">
        <v>23695</v>
      </c>
    </row>
    <row r="169" spans="1:25" s="145" customFormat="1" x14ac:dyDescent="0.2">
      <c r="A169" s="337" t="s">
        <v>801</v>
      </c>
      <c r="B169" s="334" t="s">
        <v>1821</v>
      </c>
      <c r="C169" s="253">
        <v>165</v>
      </c>
      <c r="D169" s="233">
        <v>0</v>
      </c>
      <c r="E169" s="233">
        <v>0</v>
      </c>
      <c r="F169" s="233">
        <v>0</v>
      </c>
      <c r="G169" s="233">
        <v>0</v>
      </c>
      <c r="H169" s="233">
        <v>0</v>
      </c>
      <c r="I169" s="233">
        <v>0</v>
      </c>
      <c r="J169" s="233">
        <v>0</v>
      </c>
      <c r="K169" s="233">
        <v>0</v>
      </c>
      <c r="L169" s="233">
        <v>0</v>
      </c>
      <c r="M169" s="233">
        <v>0</v>
      </c>
      <c r="N169" s="233">
        <v>0</v>
      </c>
      <c r="O169" s="233">
        <v>210</v>
      </c>
      <c r="P169" s="233">
        <v>0</v>
      </c>
      <c r="Q169" s="233">
        <v>0</v>
      </c>
      <c r="R169" s="233">
        <v>0</v>
      </c>
      <c r="S169" s="233">
        <v>10</v>
      </c>
      <c r="T169" s="233">
        <v>185</v>
      </c>
      <c r="U169" s="233">
        <v>0</v>
      </c>
      <c r="V169" s="233">
        <v>0</v>
      </c>
      <c r="W169" s="233">
        <v>105</v>
      </c>
      <c r="X169" s="233" t="s">
        <v>1676</v>
      </c>
      <c r="Y169" s="234">
        <v>10</v>
      </c>
    </row>
    <row r="170" spans="1:25" s="145" customFormat="1" x14ac:dyDescent="0.2">
      <c r="A170" s="337" t="s">
        <v>548</v>
      </c>
      <c r="B170" s="334" t="s">
        <v>1822</v>
      </c>
      <c r="C170" s="253">
        <v>0</v>
      </c>
      <c r="D170" s="233">
        <v>0</v>
      </c>
      <c r="E170" s="233">
        <v>0</v>
      </c>
      <c r="F170" s="233">
        <v>0</v>
      </c>
      <c r="G170" s="233">
        <v>0</v>
      </c>
      <c r="H170" s="233">
        <v>0</v>
      </c>
      <c r="I170" s="233">
        <v>0</v>
      </c>
      <c r="J170" s="233">
        <v>0</v>
      </c>
      <c r="K170" s="233">
        <v>0</v>
      </c>
      <c r="L170" s="233">
        <v>0</v>
      </c>
      <c r="M170" s="233">
        <v>0</v>
      </c>
      <c r="N170" s="233">
        <v>0</v>
      </c>
      <c r="O170" s="233">
        <v>0</v>
      </c>
      <c r="P170" s="233">
        <v>0</v>
      </c>
      <c r="Q170" s="233">
        <v>0</v>
      </c>
      <c r="R170" s="233">
        <v>0</v>
      </c>
      <c r="S170" s="233">
        <v>0</v>
      </c>
      <c r="T170" s="233">
        <v>0</v>
      </c>
      <c r="U170" s="233">
        <v>0</v>
      </c>
      <c r="V170" s="233">
        <v>0</v>
      </c>
      <c r="W170" s="233">
        <v>0</v>
      </c>
      <c r="X170" s="233">
        <v>0</v>
      </c>
      <c r="Y170" s="234">
        <v>1540</v>
      </c>
    </row>
    <row r="171" spans="1:25" s="145" customFormat="1" x14ac:dyDescent="0.2">
      <c r="A171" s="337" t="s">
        <v>230</v>
      </c>
      <c r="B171" s="334" t="s">
        <v>1823</v>
      </c>
      <c r="C171" s="253">
        <v>20</v>
      </c>
      <c r="D171" s="233">
        <v>0</v>
      </c>
      <c r="E171" s="233">
        <v>0</v>
      </c>
      <c r="F171" s="233">
        <v>0</v>
      </c>
      <c r="G171" s="233">
        <v>0</v>
      </c>
      <c r="H171" s="233">
        <v>0</v>
      </c>
      <c r="I171" s="233">
        <v>0</v>
      </c>
      <c r="J171" s="233">
        <v>0</v>
      </c>
      <c r="K171" s="233">
        <v>0</v>
      </c>
      <c r="L171" s="233">
        <v>0</v>
      </c>
      <c r="M171" s="233">
        <v>0</v>
      </c>
      <c r="N171" s="233">
        <v>0</v>
      </c>
      <c r="O171" s="233">
        <v>0</v>
      </c>
      <c r="P171" s="233">
        <v>0</v>
      </c>
      <c r="Q171" s="233">
        <v>0</v>
      </c>
      <c r="R171" s="233">
        <v>0</v>
      </c>
      <c r="S171" s="233">
        <v>0</v>
      </c>
      <c r="T171" s="233">
        <v>0</v>
      </c>
      <c r="U171" s="233">
        <v>0</v>
      </c>
      <c r="V171" s="233">
        <v>0</v>
      </c>
      <c r="W171" s="233">
        <v>0</v>
      </c>
      <c r="X171" s="233">
        <v>0</v>
      </c>
      <c r="Y171" s="234">
        <v>2630</v>
      </c>
    </row>
    <row r="172" spans="1:25" s="145" customFormat="1" x14ac:dyDescent="0.2">
      <c r="A172" s="337" t="s">
        <v>186</v>
      </c>
      <c r="B172" s="334" t="s">
        <v>1824</v>
      </c>
      <c r="C172" s="253">
        <v>600</v>
      </c>
      <c r="D172" s="233">
        <v>250</v>
      </c>
      <c r="E172" s="233">
        <v>135</v>
      </c>
      <c r="F172" s="233">
        <v>115</v>
      </c>
      <c r="G172" s="233">
        <v>1395</v>
      </c>
      <c r="H172" s="233">
        <v>2740</v>
      </c>
      <c r="I172" s="233">
        <v>4750</v>
      </c>
      <c r="J172" s="233">
        <v>7525</v>
      </c>
      <c r="K172" s="233">
        <v>560</v>
      </c>
      <c r="L172" s="233" t="s">
        <v>1676</v>
      </c>
      <c r="M172" s="233">
        <v>95</v>
      </c>
      <c r="N172" s="233">
        <v>1165</v>
      </c>
      <c r="O172" s="233">
        <v>440</v>
      </c>
      <c r="P172" s="233">
        <v>255</v>
      </c>
      <c r="Q172" s="233">
        <v>2600</v>
      </c>
      <c r="R172" s="233">
        <v>5765</v>
      </c>
      <c r="S172" s="233">
        <v>1260</v>
      </c>
      <c r="T172" s="233">
        <v>1265</v>
      </c>
      <c r="U172" s="233">
        <v>7955</v>
      </c>
      <c r="V172" s="233">
        <v>260</v>
      </c>
      <c r="W172" s="233">
        <v>1935</v>
      </c>
      <c r="X172" s="233">
        <v>2485</v>
      </c>
      <c r="Y172" s="234">
        <v>38790</v>
      </c>
    </row>
    <row r="173" spans="1:25" s="145" customFormat="1" x14ac:dyDescent="0.2">
      <c r="A173" s="337" t="s">
        <v>354</v>
      </c>
      <c r="B173" s="334" t="s">
        <v>1825</v>
      </c>
      <c r="C173" s="253">
        <v>450</v>
      </c>
      <c r="D173" s="233">
        <v>0</v>
      </c>
      <c r="E173" s="233">
        <v>0</v>
      </c>
      <c r="F173" s="233">
        <v>0</v>
      </c>
      <c r="G173" s="233">
        <v>0</v>
      </c>
      <c r="H173" s="233">
        <v>0</v>
      </c>
      <c r="I173" s="233">
        <v>0</v>
      </c>
      <c r="J173" s="233">
        <v>0</v>
      </c>
      <c r="K173" s="233">
        <v>0</v>
      </c>
      <c r="L173" s="233">
        <v>0</v>
      </c>
      <c r="M173" s="233">
        <v>0</v>
      </c>
      <c r="N173" s="233">
        <v>0</v>
      </c>
      <c r="O173" s="233">
        <v>0</v>
      </c>
      <c r="P173" s="233" t="s">
        <v>1676</v>
      </c>
      <c r="Q173" s="233">
        <v>0</v>
      </c>
      <c r="R173" s="233">
        <v>0</v>
      </c>
      <c r="S173" s="233">
        <v>25</v>
      </c>
      <c r="T173" s="233">
        <v>205</v>
      </c>
      <c r="U173" s="233">
        <v>0</v>
      </c>
      <c r="V173" s="233">
        <v>30</v>
      </c>
      <c r="W173" s="233">
        <v>1875</v>
      </c>
      <c r="X173" s="233" t="s">
        <v>1676</v>
      </c>
      <c r="Y173" s="234">
        <v>75</v>
      </c>
    </row>
    <row r="174" spans="1:25" s="145" customFormat="1" x14ac:dyDescent="0.2">
      <c r="A174" s="337" t="s">
        <v>744</v>
      </c>
      <c r="B174" s="334" t="s">
        <v>1826</v>
      </c>
      <c r="C174" s="253">
        <v>0</v>
      </c>
      <c r="D174" s="233">
        <v>0</v>
      </c>
      <c r="E174" s="233">
        <v>0</v>
      </c>
      <c r="F174" s="233">
        <v>0</v>
      </c>
      <c r="G174" s="233">
        <v>0</v>
      </c>
      <c r="H174" s="233">
        <v>0</v>
      </c>
      <c r="I174" s="233">
        <v>0</v>
      </c>
      <c r="J174" s="233">
        <v>0</v>
      </c>
      <c r="K174" s="233">
        <v>0</v>
      </c>
      <c r="L174" s="233">
        <v>0</v>
      </c>
      <c r="M174" s="233">
        <v>0</v>
      </c>
      <c r="N174" s="233">
        <v>0</v>
      </c>
      <c r="O174" s="233">
        <v>0</v>
      </c>
      <c r="P174" s="233">
        <v>0</v>
      </c>
      <c r="Q174" s="233">
        <v>0</v>
      </c>
      <c r="R174" s="233">
        <v>0</v>
      </c>
      <c r="S174" s="233">
        <v>0</v>
      </c>
      <c r="T174" s="233">
        <v>0</v>
      </c>
      <c r="U174" s="233">
        <v>0</v>
      </c>
      <c r="V174" s="233">
        <v>0</v>
      </c>
      <c r="W174" s="233">
        <v>0</v>
      </c>
      <c r="X174" s="233">
        <v>0</v>
      </c>
      <c r="Y174" s="234">
        <v>355</v>
      </c>
    </row>
    <row r="175" spans="1:25" s="145" customFormat="1" x14ac:dyDescent="0.2">
      <c r="A175" s="337" t="s">
        <v>1326</v>
      </c>
      <c r="B175" s="334" t="s">
        <v>1827</v>
      </c>
      <c r="C175" s="253">
        <v>30</v>
      </c>
      <c r="D175" s="233">
        <v>0</v>
      </c>
      <c r="E175" s="233">
        <v>0</v>
      </c>
      <c r="F175" s="233">
        <v>0</v>
      </c>
      <c r="G175" s="233">
        <v>0</v>
      </c>
      <c r="H175" s="233">
        <v>0</v>
      </c>
      <c r="I175" s="233">
        <v>0</v>
      </c>
      <c r="J175" s="233">
        <v>0</v>
      </c>
      <c r="K175" s="233">
        <v>0</v>
      </c>
      <c r="L175" s="233">
        <v>0</v>
      </c>
      <c r="M175" s="233">
        <v>0</v>
      </c>
      <c r="N175" s="233">
        <v>0</v>
      </c>
      <c r="O175" s="233">
        <v>0</v>
      </c>
      <c r="P175" s="233">
        <v>0</v>
      </c>
      <c r="Q175" s="233">
        <v>0</v>
      </c>
      <c r="R175" s="233">
        <v>0</v>
      </c>
      <c r="S175" s="233">
        <v>0</v>
      </c>
      <c r="T175" s="233">
        <v>0</v>
      </c>
      <c r="U175" s="233">
        <v>0</v>
      </c>
      <c r="V175" s="233">
        <v>55</v>
      </c>
      <c r="W175" s="233" t="s">
        <v>1676</v>
      </c>
      <c r="X175" s="233" t="s">
        <v>1676</v>
      </c>
      <c r="Y175" s="234" t="s">
        <v>1676</v>
      </c>
    </row>
    <row r="176" spans="1:25" s="145" customFormat="1" x14ac:dyDescent="0.2">
      <c r="A176" s="337" t="s">
        <v>221</v>
      </c>
      <c r="B176" s="334" t="s">
        <v>1828</v>
      </c>
      <c r="C176" s="253">
        <v>3625</v>
      </c>
      <c r="D176" s="233">
        <v>1440</v>
      </c>
      <c r="E176" s="233">
        <v>6230</v>
      </c>
      <c r="F176" s="233">
        <v>820</v>
      </c>
      <c r="G176" s="233">
        <v>3640</v>
      </c>
      <c r="H176" s="233">
        <v>3655</v>
      </c>
      <c r="I176" s="233">
        <v>7785</v>
      </c>
      <c r="J176" s="233">
        <v>12595</v>
      </c>
      <c r="K176" s="233">
        <v>1890</v>
      </c>
      <c r="L176" s="233">
        <v>4705</v>
      </c>
      <c r="M176" s="233">
        <v>2925</v>
      </c>
      <c r="N176" s="233">
        <v>5140</v>
      </c>
      <c r="O176" s="233">
        <v>900</v>
      </c>
      <c r="P176" s="233">
        <v>545</v>
      </c>
      <c r="Q176" s="233">
        <v>3440</v>
      </c>
      <c r="R176" s="233">
        <v>4940</v>
      </c>
      <c r="S176" s="233">
        <v>5340</v>
      </c>
      <c r="T176" s="233">
        <v>3895</v>
      </c>
      <c r="U176" s="233">
        <v>15210</v>
      </c>
      <c r="V176" s="233">
        <v>2350</v>
      </c>
      <c r="W176" s="233">
        <v>5910</v>
      </c>
      <c r="X176" s="233">
        <v>27550</v>
      </c>
      <c r="Y176" s="234">
        <v>63980</v>
      </c>
    </row>
    <row r="177" spans="1:25" s="145" customFormat="1" x14ac:dyDescent="0.2">
      <c r="A177" s="337" t="s">
        <v>582</v>
      </c>
      <c r="B177" s="334" t="s">
        <v>1829</v>
      </c>
      <c r="C177" s="253">
        <v>15</v>
      </c>
      <c r="D177" s="233">
        <v>0</v>
      </c>
      <c r="E177" s="233">
        <v>0</v>
      </c>
      <c r="F177" s="233">
        <v>0</v>
      </c>
      <c r="G177" s="233">
        <v>0</v>
      </c>
      <c r="H177" s="233">
        <v>0</v>
      </c>
      <c r="I177" s="233">
        <v>0</v>
      </c>
      <c r="J177" s="233" t="s">
        <v>1676</v>
      </c>
      <c r="K177" s="233">
        <v>0</v>
      </c>
      <c r="L177" s="233">
        <v>0</v>
      </c>
      <c r="M177" s="233">
        <v>0</v>
      </c>
      <c r="N177" s="233">
        <v>10</v>
      </c>
      <c r="O177" s="233">
        <v>0</v>
      </c>
      <c r="P177" s="233">
        <v>0</v>
      </c>
      <c r="Q177" s="233">
        <v>0</v>
      </c>
      <c r="R177" s="233">
        <v>0</v>
      </c>
      <c r="S177" s="233" t="s">
        <v>1676</v>
      </c>
      <c r="T177" s="233">
        <v>0</v>
      </c>
      <c r="U177" s="233">
        <v>395</v>
      </c>
      <c r="V177" s="233">
        <v>0</v>
      </c>
      <c r="W177" s="233">
        <v>0</v>
      </c>
      <c r="X177" s="233">
        <v>115</v>
      </c>
      <c r="Y177" s="234">
        <v>2170</v>
      </c>
    </row>
    <row r="178" spans="1:25" s="145" customFormat="1" x14ac:dyDescent="0.2">
      <c r="A178" s="337" t="s">
        <v>257</v>
      </c>
      <c r="B178" s="334" t="s">
        <v>1830</v>
      </c>
      <c r="C178" s="253">
        <v>4820</v>
      </c>
      <c r="D178" s="233">
        <v>1890</v>
      </c>
      <c r="E178" s="233">
        <v>5930</v>
      </c>
      <c r="F178" s="233">
        <v>675</v>
      </c>
      <c r="G178" s="233">
        <v>6500</v>
      </c>
      <c r="H178" s="233">
        <v>2090</v>
      </c>
      <c r="I178" s="233">
        <v>7565</v>
      </c>
      <c r="J178" s="233">
        <v>10580</v>
      </c>
      <c r="K178" s="233">
        <v>2385</v>
      </c>
      <c r="L178" s="233">
        <v>5640</v>
      </c>
      <c r="M178" s="233">
        <v>9005</v>
      </c>
      <c r="N178" s="233">
        <v>7525</v>
      </c>
      <c r="O178" s="233">
        <v>685</v>
      </c>
      <c r="P178" s="233">
        <v>560</v>
      </c>
      <c r="Q178" s="233">
        <v>5715</v>
      </c>
      <c r="R178" s="233">
        <v>12710</v>
      </c>
      <c r="S178" s="233">
        <v>5405</v>
      </c>
      <c r="T178" s="233">
        <v>3780</v>
      </c>
      <c r="U178" s="233">
        <v>22650</v>
      </c>
      <c r="V178" s="233">
        <v>1390</v>
      </c>
      <c r="W178" s="233">
        <v>4760</v>
      </c>
      <c r="X178" s="233">
        <v>52785</v>
      </c>
      <c r="Y178" s="234">
        <v>84170</v>
      </c>
    </row>
    <row r="179" spans="1:25" s="145" customFormat="1" x14ac:dyDescent="0.2">
      <c r="A179" s="337" t="s">
        <v>580</v>
      </c>
      <c r="B179" s="334" t="s">
        <v>1831</v>
      </c>
      <c r="C179" s="253">
        <v>295</v>
      </c>
      <c r="D179" s="233">
        <v>0</v>
      </c>
      <c r="E179" s="233">
        <v>0</v>
      </c>
      <c r="F179" s="233">
        <v>0</v>
      </c>
      <c r="G179" s="233">
        <v>0</v>
      </c>
      <c r="H179" s="233">
        <v>0</v>
      </c>
      <c r="I179" s="233">
        <v>0</v>
      </c>
      <c r="J179" s="233">
        <v>0</v>
      </c>
      <c r="K179" s="233">
        <v>0</v>
      </c>
      <c r="L179" s="233">
        <v>0</v>
      </c>
      <c r="M179" s="233">
        <v>0</v>
      </c>
      <c r="N179" s="233">
        <v>0</v>
      </c>
      <c r="O179" s="233">
        <v>0</v>
      </c>
      <c r="P179" s="233">
        <v>0</v>
      </c>
      <c r="Q179" s="233">
        <v>0</v>
      </c>
      <c r="R179" s="233">
        <v>0</v>
      </c>
      <c r="S179" s="233">
        <v>0</v>
      </c>
      <c r="T179" s="233">
        <v>0</v>
      </c>
      <c r="U179" s="233">
        <v>0</v>
      </c>
      <c r="V179" s="233">
        <v>450</v>
      </c>
      <c r="W179" s="233">
        <v>45</v>
      </c>
      <c r="X179" s="233">
        <v>0</v>
      </c>
      <c r="Y179" s="234">
        <v>0</v>
      </c>
    </row>
    <row r="180" spans="1:25" s="145" customFormat="1" x14ac:dyDescent="0.2">
      <c r="A180" s="337" t="s">
        <v>1636</v>
      </c>
      <c r="B180" s="334" t="s">
        <v>1832</v>
      </c>
      <c r="C180" s="253">
        <v>80</v>
      </c>
      <c r="D180" s="233">
        <v>0</v>
      </c>
      <c r="E180" s="233">
        <v>0</v>
      </c>
      <c r="F180" s="233">
        <v>0</v>
      </c>
      <c r="G180" s="233">
        <v>0</v>
      </c>
      <c r="H180" s="233">
        <v>0</v>
      </c>
      <c r="I180" s="233">
        <v>0</v>
      </c>
      <c r="J180" s="233">
        <v>0</v>
      </c>
      <c r="K180" s="233">
        <v>0</v>
      </c>
      <c r="L180" s="233">
        <v>0</v>
      </c>
      <c r="M180" s="233">
        <v>0</v>
      </c>
      <c r="N180" s="233">
        <v>0</v>
      </c>
      <c r="O180" s="233">
        <v>0</v>
      </c>
      <c r="P180" s="233">
        <v>0</v>
      </c>
      <c r="Q180" s="233">
        <v>0</v>
      </c>
      <c r="R180" s="233">
        <v>0</v>
      </c>
      <c r="S180" s="233">
        <v>0</v>
      </c>
      <c r="T180" s="233">
        <v>0</v>
      </c>
      <c r="U180" s="233">
        <v>0</v>
      </c>
      <c r="V180" s="233">
        <v>35</v>
      </c>
      <c r="W180" s="233" t="s">
        <v>1676</v>
      </c>
      <c r="X180" s="233" t="s">
        <v>1676</v>
      </c>
      <c r="Y180" s="234" t="s">
        <v>1676</v>
      </c>
    </row>
    <row r="181" spans="1:25" s="145" customFormat="1" x14ac:dyDescent="0.2">
      <c r="A181" s="337" t="s">
        <v>1638</v>
      </c>
      <c r="B181" s="334" t="s">
        <v>1833</v>
      </c>
      <c r="C181" s="253">
        <v>55</v>
      </c>
      <c r="D181" s="233">
        <v>0</v>
      </c>
      <c r="E181" s="233">
        <v>0</v>
      </c>
      <c r="F181" s="233">
        <v>0</v>
      </c>
      <c r="G181" s="233">
        <v>0</v>
      </c>
      <c r="H181" s="233">
        <v>0</v>
      </c>
      <c r="I181" s="233">
        <v>0</v>
      </c>
      <c r="J181" s="233">
        <v>0</v>
      </c>
      <c r="K181" s="233">
        <v>0</v>
      </c>
      <c r="L181" s="233">
        <v>0</v>
      </c>
      <c r="M181" s="233">
        <v>0</v>
      </c>
      <c r="N181" s="233">
        <v>0</v>
      </c>
      <c r="O181" s="233">
        <v>0</v>
      </c>
      <c r="P181" s="233">
        <v>0</v>
      </c>
      <c r="Q181" s="233">
        <v>0</v>
      </c>
      <c r="R181" s="233">
        <v>0</v>
      </c>
      <c r="S181" s="233">
        <v>0</v>
      </c>
      <c r="T181" s="233">
        <v>0</v>
      </c>
      <c r="U181" s="233">
        <v>0</v>
      </c>
      <c r="V181" s="233">
        <v>20</v>
      </c>
      <c r="W181" s="233" t="s">
        <v>1676</v>
      </c>
      <c r="X181" s="233">
        <v>0</v>
      </c>
      <c r="Y181" s="234">
        <v>35</v>
      </c>
    </row>
    <row r="182" spans="1:25" s="145" customFormat="1" x14ac:dyDescent="0.2">
      <c r="A182" s="337" t="s">
        <v>1633</v>
      </c>
      <c r="B182" s="334" t="s">
        <v>2162</v>
      </c>
      <c r="C182" s="253">
        <v>0</v>
      </c>
      <c r="D182" s="233">
        <v>0</v>
      </c>
      <c r="E182" s="233">
        <v>0</v>
      </c>
      <c r="F182" s="233">
        <v>0</v>
      </c>
      <c r="G182" s="233">
        <v>0</v>
      </c>
      <c r="H182" s="233">
        <v>0</v>
      </c>
      <c r="I182" s="233">
        <v>0</v>
      </c>
      <c r="J182" s="233">
        <v>0</v>
      </c>
      <c r="K182" s="233">
        <v>0</v>
      </c>
      <c r="L182" s="233">
        <v>0</v>
      </c>
      <c r="M182" s="233">
        <v>0</v>
      </c>
      <c r="N182" s="233">
        <v>0</v>
      </c>
      <c r="O182" s="233">
        <v>0</v>
      </c>
      <c r="P182" s="233">
        <v>0</v>
      </c>
      <c r="Q182" s="233">
        <v>0</v>
      </c>
      <c r="R182" s="233">
        <v>0</v>
      </c>
      <c r="S182" s="233">
        <v>0</v>
      </c>
      <c r="T182" s="233">
        <v>0</v>
      </c>
      <c r="U182" s="233">
        <v>0</v>
      </c>
      <c r="V182" s="233" t="s">
        <v>1676</v>
      </c>
      <c r="W182" s="233">
        <v>0</v>
      </c>
      <c r="X182" s="233" t="s">
        <v>1676</v>
      </c>
      <c r="Y182" s="234">
        <v>0</v>
      </c>
    </row>
    <row r="183" spans="1:25" s="145" customFormat="1" x14ac:dyDescent="0.2">
      <c r="A183" s="337" t="s">
        <v>1635</v>
      </c>
      <c r="B183" s="334" t="s">
        <v>2163</v>
      </c>
      <c r="C183" s="253">
        <v>0</v>
      </c>
      <c r="D183" s="233">
        <v>0</v>
      </c>
      <c r="E183" s="233">
        <v>0</v>
      </c>
      <c r="F183" s="233">
        <v>0</v>
      </c>
      <c r="G183" s="233">
        <v>0</v>
      </c>
      <c r="H183" s="233">
        <v>0</v>
      </c>
      <c r="I183" s="233">
        <v>0</v>
      </c>
      <c r="J183" s="233">
        <v>0</v>
      </c>
      <c r="K183" s="233">
        <v>0</v>
      </c>
      <c r="L183" s="233">
        <v>0</v>
      </c>
      <c r="M183" s="233">
        <v>0</v>
      </c>
      <c r="N183" s="233">
        <v>0</v>
      </c>
      <c r="O183" s="233">
        <v>0</v>
      </c>
      <c r="P183" s="233">
        <v>0</v>
      </c>
      <c r="Q183" s="233">
        <v>0</v>
      </c>
      <c r="R183" s="233">
        <v>0</v>
      </c>
      <c r="S183" s="233">
        <v>0</v>
      </c>
      <c r="T183" s="233">
        <v>0</v>
      </c>
      <c r="U183" s="233">
        <v>0</v>
      </c>
      <c r="V183" s="233" t="s">
        <v>1676</v>
      </c>
      <c r="W183" s="233">
        <v>0</v>
      </c>
      <c r="X183" s="233">
        <v>0</v>
      </c>
      <c r="Y183" s="234">
        <v>0</v>
      </c>
    </row>
    <row r="184" spans="1:25" s="145" customFormat="1" x14ac:dyDescent="0.2">
      <c r="A184" s="337" t="s">
        <v>1640</v>
      </c>
      <c r="B184" s="334" t="s">
        <v>1834</v>
      </c>
      <c r="C184" s="253">
        <v>85</v>
      </c>
      <c r="D184" s="233">
        <v>0</v>
      </c>
      <c r="E184" s="233">
        <v>0</v>
      </c>
      <c r="F184" s="233">
        <v>0</v>
      </c>
      <c r="G184" s="233">
        <v>0</v>
      </c>
      <c r="H184" s="233">
        <v>0</v>
      </c>
      <c r="I184" s="233">
        <v>0</v>
      </c>
      <c r="J184" s="233">
        <v>0</v>
      </c>
      <c r="K184" s="233">
        <v>0</v>
      </c>
      <c r="L184" s="233">
        <v>0</v>
      </c>
      <c r="M184" s="233">
        <v>0</v>
      </c>
      <c r="N184" s="233">
        <v>0</v>
      </c>
      <c r="O184" s="233">
        <v>0</v>
      </c>
      <c r="P184" s="233">
        <v>0</v>
      </c>
      <c r="Q184" s="233">
        <v>0</v>
      </c>
      <c r="R184" s="233">
        <v>0</v>
      </c>
      <c r="S184" s="233">
        <v>0</v>
      </c>
      <c r="T184" s="233">
        <v>0</v>
      </c>
      <c r="U184" s="233">
        <v>0</v>
      </c>
      <c r="V184" s="233">
        <v>70</v>
      </c>
      <c r="W184" s="233" t="s">
        <v>1676</v>
      </c>
      <c r="X184" s="233" t="s">
        <v>1676</v>
      </c>
      <c r="Y184" s="234">
        <v>0</v>
      </c>
    </row>
    <row r="185" spans="1:25" s="145" customFormat="1" x14ac:dyDescent="0.2">
      <c r="A185" s="337" t="s">
        <v>1642</v>
      </c>
      <c r="B185" s="334" t="s">
        <v>1835</v>
      </c>
      <c r="C185" s="253">
        <v>45</v>
      </c>
      <c r="D185" s="233">
        <v>0</v>
      </c>
      <c r="E185" s="233">
        <v>0</v>
      </c>
      <c r="F185" s="233">
        <v>0</v>
      </c>
      <c r="G185" s="233">
        <v>0</v>
      </c>
      <c r="H185" s="233">
        <v>0</v>
      </c>
      <c r="I185" s="233">
        <v>0</v>
      </c>
      <c r="J185" s="233">
        <v>0</v>
      </c>
      <c r="K185" s="233">
        <v>0</v>
      </c>
      <c r="L185" s="233">
        <v>0</v>
      </c>
      <c r="M185" s="233">
        <v>0</v>
      </c>
      <c r="N185" s="233">
        <v>0</v>
      </c>
      <c r="O185" s="233">
        <v>0</v>
      </c>
      <c r="P185" s="233">
        <v>0</v>
      </c>
      <c r="Q185" s="233">
        <v>0</v>
      </c>
      <c r="R185" s="233">
        <v>0</v>
      </c>
      <c r="S185" s="233">
        <v>0</v>
      </c>
      <c r="T185" s="233">
        <v>0</v>
      </c>
      <c r="U185" s="233">
        <v>0</v>
      </c>
      <c r="V185" s="233">
        <v>20</v>
      </c>
      <c r="W185" s="233">
        <v>0</v>
      </c>
      <c r="X185" s="233">
        <v>0</v>
      </c>
      <c r="Y185" s="234">
        <v>0</v>
      </c>
    </row>
    <row r="186" spans="1:25" s="145" customFormat="1" x14ac:dyDescent="0.2">
      <c r="A186" s="337" t="s">
        <v>1639</v>
      </c>
      <c r="B186" s="334" t="s">
        <v>1836</v>
      </c>
      <c r="C186" s="253">
        <v>75</v>
      </c>
      <c r="D186" s="233">
        <v>0</v>
      </c>
      <c r="E186" s="233">
        <v>0</v>
      </c>
      <c r="F186" s="233">
        <v>0</v>
      </c>
      <c r="G186" s="233">
        <v>0</v>
      </c>
      <c r="H186" s="233">
        <v>0</v>
      </c>
      <c r="I186" s="233">
        <v>0</v>
      </c>
      <c r="J186" s="233">
        <v>0</v>
      </c>
      <c r="K186" s="233">
        <v>0</v>
      </c>
      <c r="L186" s="233">
        <v>0</v>
      </c>
      <c r="M186" s="233">
        <v>0</v>
      </c>
      <c r="N186" s="233">
        <v>0</v>
      </c>
      <c r="O186" s="233">
        <v>0</v>
      </c>
      <c r="P186" s="233">
        <v>0</v>
      </c>
      <c r="Q186" s="233">
        <v>0</v>
      </c>
      <c r="R186" s="233">
        <v>0</v>
      </c>
      <c r="S186" s="233">
        <v>0</v>
      </c>
      <c r="T186" s="233">
        <v>0</v>
      </c>
      <c r="U186" s="233">
        <v>0</v>
      </c>
      <c r="V186" s="233">
        <v>20</v>
      </c>
      <c r="W186" s="233" t="s">
        <v>1676</v>
      </c>
      <c r="X186" s="233" t="s">
        <v>1676</v>
      </c>
      <c r="Y186" s="234">
        <v>0</v>
      </c>
    </row>
    <row r="187" spans="1:25" s="145" customFormat="1" x14ac:dyDescent="0.2">
      <c r="A187" s="337" t="s">
        <v>1612</v>
      </c>
      <c r="B187" s="334" t="s">
        <v>1837</v>
      </c>
      <c r="C187" s="253">
        <v>0</v>
      </c>
      <c r="D187" s="233">
        <v>0</v>
      </c>
      <c r="E187" s="233">
        <v>1725</v>
      </c>
      <c r="F187" s="233">
        <v>0</v>
      </c>
      <c r="G187" s="233">
        <v>0</v>
      </c>
      <c r="H187" s="233">
        <v>0</v>
      </c>
      <c r="I187" s="233">
        <v>0</v>
      </c>
      <c r="J187" s="233">
        <v>0</v>
      </c>
      <c r="K187" s="233">
        <v>0</v>
      </c>
      <c r="L187" s="233">
        <v>0</v>
      </c>
      <c r="M187" s="233">
        <v>0</v>
      </c>
      <c r="N187" s="233">
        <v>0</v>
      </c>
      <c r="O187" s="233">
        <v>0</v>
      </c>
      <c r="P187" s="233">
        <v>0</v>
      </c>
      <c r="Q187" s="233">
        <v>0</v>
      </c>
      <c r="R187" s="233">
        <v>0</v>
      </c>
      <c r="S187" s="233">
        <v>0</v>
      </c>
      <c r="T187" s="233">
        <v>0</v>
      </c>
      <c r="U187" s="233">
        <v>0</v>
      </c>
      <c r="V187" s="233">
        <v>0</v>
      </c>
      <c r="W187" s="233">
        <v>0</v>
      </c>
      <c r="X187" s="233">
        <v>0</v>
      </c>
      <c r="Y187" s="234">
        <v>10</v>
      </c>
    </row>
    <row r="188" spans="1:25" s="145" customFormat="1" x14ac:dyDescent="0.2">
      <c r="A188" s="337" t="s">
        <v>748</v>
      </c>
      <c r="B188" s="334" t="s">
        <v>1838</v>
      </c>
      <c r="C188" s="253">
        <v>415</v>
      </c>
      <c r="D188" s="233">
        <v>290</v>
      </c>
      <c r="E188" s="233">
        <v>1750</v>
      </c>
      <c r="F188" s="233">
        <v>150</v>
      </c>
      <c r="G188" s="233">
        <v>1215</v>
      </c>
      <c r="H188" s="233">
        <v>465</v>
      </c>
      <c r="I188" s="233">
        <v>2545</v>
      </c>
      <c r="J188" s="233">
        <v>3085</v>
      </c>
      <c r="K188" s="233">
        <v>300</v>
      </c>
      <c r="L188" s="233">
        <v>75</v>
      </c>
      <c r="M188" s="233">
        <v>1270</v>
      </c>
      <c r="N188" s="233">
        <v>1685</v>
      </c>
      <c r="O188" s="233">
        <v>155</v>
      </c>
      <c r="P188" s="233">
        <v>60</v>
      </c>
      <c r="Q188" s="233">
        <v>470</v>
      </c>
      <c r="R188" s="233">
        <v>960</v>
      </c>
      <c r="S188" s="233">
        <v>465</v>
      </c>
      <c r="T188" s="233">
        <v>870</v>
      </c>
      <c r="U188" s="233">
        <v>4370</v>
      </c>
      <c r="V188" s="233">
        <v>170</v>
      </c>
      <c r="W188" s="233">
        <v>1825</v>
      </c>
      <c r="X188" s="233">
        <v>4560</v>
      </c>
      <c r="Y188" s="234">
        <v>14785</v>
      </c>
    </row>
    <row r="189" spans="1:25" s="145" customFormat="1" x14ac:dyDescent="0.2">
      <c r="A189" s="337" t="s">
        <v>414</v>
      </c>
      <c r="B189" s="334" t="s">
        <v>1839</v>
      </c>
      <c r="C189" s="253">
        <v>605</v>
      </c>
      <c r="D189" s="233">
        <v>410</v>
      </c>
      <c r="E189" s="233">
        <v>7230</v>
      </c>
      <c r="F189" s="233">
        <v>305</v>
      </c>
      <c r="G189" s="233">
        <v>1190</v>
      </c>
      <c r="H189" s="233">
        <v>770</v>
      </c>
      <c r="I189" s="233">
        <v>3390</v>
      </c>
      <c r="J189" s="233">
        <v>5160</v>
      </c>
      <c r="K189" s="233">
        <v>540</v>
      </c>
      <c r="L189" s="233">
        <v>10</v>
      </c>
      <c r="M189" s="233">
        <v>375</v>
      </c>
      <c r="N189" s="233">
        <v>2460</v>
      </c>
      <c r="O189" s="233">
        <v>345</v>
      </c>
      <c r="P189" s="233">
        <v>235</v>
      </c>
      <c r="Q189" s="233">
        <v>1135</v>
      </c>
      <c r="R189" s="233">
        <v>1830</v>
      </c>
      <c r="S189" s="233">
        <v>2450</v>
      </c>
      <c r="T189" s="233">
        <v>2005</v>
      </c>
      <c r="U189" s="233">
        <v>7550</v>
      </c>
      <c r="V189" s="233">
        <v>75</v>
      </c>
      <c r="W189" s="233">
        <v>3490</v>
      </c>
      <c r="X189" s="233">
        <v>5785</v>
      </c>
      <c r="Y189" s="234">
        <v>30265</v>
      </c>
    </row>
    <row r="190" spans="1:25" s="145" customFormat="1" x14ac:dyDescent="0.2">
      <c r="A190" s="337" t="s">
        <v>255</v>
      </c>
      <c r="B190" s="334" t="s">
        <v>1840</v>
      </c>
      <c r="C190" s="253">
        <v>0</v>
      </c>
      <c r="D190" s="233">
        <v>0</v>
      </c>
      <c r="E190" s="233">
        <v>0</v>
      </c>
      <c r="F190" s="233">
        <v>0</v>
      </c>
      <c r="G190" s="233">
        <v>0</v>
      </c>
      <c r="H190" s="233">
        <v>0</v>
      </c>
      <c r="I190" s="233">
        <v>0</v>
      </c>
      <c r="J190" s="233">
        <v>0</v>
      </c>
      <c r="K190" s="233">
        <v>0</v>
      </c>
      <c r="L190" s="233">
        <v>0</v>
      </c>
      <c r="M190" s="233">
        <v>0</v>
      </c>
      <c r="N190" s="233">
        <v>0</v>
      </c>
      <c r="O190" s="233">
        <v>0</v>
      </c>
      <c r="P190" s="233">
        <v>0</v>
      </c>
      <c r="Q190" s="233">
        <v>0</v>
      </c>
      <c r="R190" s="233">
        <v>0</v>
      </c>
      <c r="S190" s="233">
        <v>0</v>
      </c>
      <c r="T190" s="233">
        <v>0</v>
      </c>
      <c r="U190" s="233">
        <v>0</v>
      </c>
      <c r="V190" s="233">
        <v>0</v>
      </c>
      <c r="W190" s="233">
        <v>0</v>
      </c>
      <c r="X190" s="233">
        <v>0</v>
      </c>
      <c r="Y190" s="234">
        <v>330</v>
      </c>
    </row>
    <row r="191" spans="1:25" s="145" customFormat="1" x14ac:dyDescent="0.2">
      <c r="A191" s="337" t="s">
        <v>607</v>
      </c>
      <c r="B191" s="334" t="s">
        <v>1841</v>
      </c>
      <c r="C191" s="253">
        <v>0</v>
      </c>
      <c r="D191" s="233">
        <v>0</v>
      </c>
      <c r="E191" s="233">
        <v>0</v>
      </c>
      <c r="F191" s="233">
        <v>0</v>
      </c>
      <c r="G191" s="233">
        <v>0</v>
      </c>
      <c r="H191" s="233">
        <v>0</v>
      </c>
      <c r="I191" s="233">
        <v>0</v>
      </c>
      <c r="J191" s="233">
        <v>0</v>
      </c>
      <c r="K191" s="233">
        <v>0</v>
      </c>
      <c r="L191" s="233">
        <v>0</v>
      </c>
      <c r="M191" s="233">
        <v>0</v>
      </c>
      <c r="N191" s="233">
        <v>0</v>
      </c>
      <c r="O191" s="233">
        <v>0</v>
      </c>
      <c r="P191" s="233">
        <v>0</v>
      </c>
      <c r="Q191" s="233">
        <v>0</v>
      </c>
      <c r="R191" s="233">
        <v>0</v>
      </c>
      <c r="S191" s="233">
        <v>0</v>
      </c>
      <c r="T191" s="233">
        <v>0</v>
      </c>
      <c r="U191" s="233">
        <v>0</v>
      </c>
      <c r="V191" s="233">
        <v>0</v>
      </c>
      <c r="W191" s="233">
        <v>0</v>
      </c>
      <c r="X191" s="233">
        <v>0</v>
      </c>
      <c r="Y191" s="234">
        <v>2525</v>
      </c>
    </row>
    <row r="192" spans="1:25" s="145" customFormat="1" x14ac:dyDescent="0.2">
      <c r="A192" s="337" t="s">
        <v>457</v>
      </c>
      <c r="B192" s="334" t="s">
        <v>1842</v>
      </c>
      <c r="C192" s="253">
        <v>960</v>
      </c>
      <c r="D192" s="233">
        <v>530</v>
      </c>
      <c r="E192" s="233">
        <v>6825</v>
      </c>
      <c r="F192" s="233">
        <v>315</v>
      </c>
      <c r="G192" s="233">
        <v>1675</v>
      </c>
      <c r="H192" s="233">
        <v>2380</v>
      </c>
      <c r="I192" s="233">
        <v>3130</v>
      </c>
      <c r="J192" s="233">
        <v>9080</v>
      </c>
      <c r="K192" s="233">
        <v>765</v>
      </c>
      <c r="L192" s="233">
        <v>3010</v>
      </c>
      <c r="M192" s="233">
        <v>610</v>
      </c>
      <c r="N192" s="233">
        <v>3120</v>
      </c>
      <c r="O192" s="233">
        <v>280</v>
      </c>
      <c r="P192" s="233">
        <v>125</v>
      </c>
      <c r="Q192" s="233">
        <v>1345</v>
      </c>
      <c r="R192" s="233">
        <v>3405</v>
      </c>
      <c r="S192" s="233">
        <v>1135</v>
      </c>
      <c r="T192" s="233">
        <v>1600</v>
      </c>
      <c r="U192" s="233">
        <v>10915</v>
      </c>
      <c r="V192" s="233">
        <v>190</v>
      </c>
      <c r="W192" s="233">
        <v>3085</v>
      </c>
      <c r="X192" s="233">
        <v>11900</v>
      </c>
      <c r="Y192" s="234">
        <v>48090</v>
      </c>
    </row>
    <row r="193" spans="1:25" s="145" customFormat="1" x14ac:dyDescent="0.2">
      <c r="A193" s="337" t="s">
        <v>1327</v>
      </c>
      <c r="B193" s="334" t="s">
        <v>1843</v>
      </c>
      <c r="C193" s="253">
        <v>735</v>
      </c>
      <c r="D193" s="233">
        <v>0</v>
      </c>
      <c r="E193" s="233">
        <v>200</v>
      </c>
      <c r="F193" s="233">
        <v>0</v>
      </c>
      <c r="G193" s="233" t="s">
        <v>1676</v>
      </c>
      <c r="H193" s="233" t="s">
        <v>1676</v>
      </c>
      <c r="I193" s="233">
        <v>15</v>
      </c>
      <c r="J193" s="233">
        <v>205</v>
      </c>
      <c r="K193" s="233">
        <v>95</v>
      </c>
      <c r="L193" s="233" t="s">
        <v>1676</v>
      </c>
      <c r="M193" s="233">
        <v>25</v>
      </c>
      <c r="N193" s="233">
        <v>60</v>
      </c>
      <c r="O193" s="233" t="s">
        <v>1676</v>
      </c>
      <c r="P193" s="233">
        <v>100</v>
      </c>
      <c r="Q193" s="233">
        <v>225</v>
      </c>
      <c r="R193" s="233">
        <v>0</v>
      </c>
      <c r="S193" s="233">
        <v>150</v>
      </c>
      <c r="T193" s="233">
        <v>475</v>
      </c>
      <c r="U193" s="233">
        <v>0</v>
      </c>
      <c r="V193" s="233">
        <v>335</v>
      </c>
      <c r="W193" s="233">
        <v>1850</v>
      </c>
      <c r="X193" s="233">
        <v>80</v>
      </c>
      <c r="Y193" s="234">
        <v>140</v>
      </c>
    </row>
    <row r="194" spans="1:25" s="145" customFormat="1" x14ac:dyDescent="0.2">
      <c r="A194" s="337" t="s">
        <v>435</v>
      </c>
      <c r="B194" s="334" t="s">
        <v>1844</v>
      </c>
      <c r="C194" s="253">
        <v>4840</v>
      </c>
      <c r="D194" s="233">
        <v>1595</v>
      </c>
      <c r="E194" s="233">
        <v>8210</v>
      </c>
      <c r="F194" s="233">
        <v>415</v>
      </c>
      <c r="G194" s="233">
        <v>4270</v>
      </c>
      <c r="H194" s="233">
        <v>10710</v>
      </c>
      <c r="I194" s="233">
        <v>10665</v>
      </c>
      <c r="J194" s="233">
        <v>16035</v>
      </c>
      <c r="K194" s="233">
        <v>3835</v>
      </c>
      <c r="L194" s="233">
        <v>5460</v>
      </c>
      <c r="M194" s="233">
        <v>6800</v>
      </c>
      <c r="N194" s="233">
        <v>5045</v>
      </c>
      <c r="O194" s="233">
        <v>795</v>
      </c>
      <c r="P194" s="233">
        <v>545</v>
      </c>
      <c r="Q194" s="233">
        <v>4540</v>
      </c>
      <c r="R194" s="233">
        <v>9960</v>
      </c>
      <c r="S194" s="233">
        <v>6295</v>
      </c>
      <c r="T194" s="233">
        <v>4845</v>
      </c>
      <c r="U194" s="233">
        <v>30665</v>
      </c>
      <c r="V194" s="233">
        <v>2470</v>
      </c>
      <c r="W194" s="233">
        <v>8385</v>
      </c>
      <c r="X194" s="233">
        <v>29855</v>
      </c>
      <c r="Y194" s="234">
        <v>97065</v>
      </c>
    </row>
    <row r="195" spans="1:25" s="145" customFormat="1" x14ac:dyDescent="0.2">
      <c r="A195" s="337" t="s">
        <v>808</v>
      </c>
      <c r="B195" s="334" t="s">
        <v>1845</v>
      </c>
      <c r="C195" s="253">
        <v>0</v>
      </c>
      <c r="D195" s="233">
        <v>0</v>
      </c>
      <c r="E195" s="233">
        <v>0</v>
      </c>
      <c r="F195" s="233">
        <v>0</v>
      </c>
      <c r="G195" s="233">
        <v>0</v>
      </c>
      <c r="H195" s="233">
        <v>0</v>
      </c>
      <c r="I195" s="233">
        <v>0</v>
      </c>
      <c r="J195" s="233">
        <v>0</v>
      </c>
      <c r="K195" s="233">
        <v>0</v>
      </c>
      <c r="L195" s="233">
        <v>0</v>
      </c>
      <c r="M195" s="233">
        <v>0</v>
      </c>
      <c r="N195" s="233">
        <v>0</v>
      </c>
      <c r="O195" s="233">
        <v>320</v>
      </c>
      <c r="P195" s="233">
        <v>0</v>
      </c>
      <c r="Q195" s="233">
        <v>0</v>
      </c>
      <c r="R195" s="233">
        <v>0</v>
      </c>
      <c r="S195" s="233">
        <v>0</v>
      </c>
      <c r="T195" s="233">
        <v>0</v>
      </c>
      <c r="U195" s="233">
        <v>0</v>
      </c>
      <c r="V195" s="233">
        <v>0</v>
      </c>
      <c r="W195" s="233">
        <v>0</v>
      </c>
      <c r="X195" s="233">
        <v>0</v>
      </c>
      <c r="Y195" s="234" t="s">
        <v>1676</v>
      </c>
    </row>
    <row r="196" spans="1:25" s="145" customFormat="1" x14ac:dyDescent="0.2">
      <c r="A196" s="337" t="s">
        <v>374</v>
      </c>
      <c r="B196" s="334" t="s">
        <v>1846</v>
      </c>
      <c r="C196" s="253">
        <v>865</v>
      </c>
      <c r="D196" s="233">
        <v>420</v>
      </c>
      <c r="E196" s="233">
        <v>2740</v>
      </c>
      <c r="F196" s="233">
        <v>305</v>
      </c>
      <c r="G196" s="233">
        <v>1225</v>
      </c>
      <c r="H196" s="233">
        <v>1365</v>
      </c>
      <c r="I196" s="233">
        <v>4510</v>
      </c>
      <c r="J196" s="233">
        <v>5650</v>
      </c>
      <c r="K196" s="233">
        <v>530</v>
      </c>
      <c r="L196" s="233">
        <v>790</v>
      </c>
      <c r="M196" s="233">
        <v>435</v>
      </c>
      <c r="N196" s="233">
        <v>2535</v>
      </c>
      <c r="O196" s="233">
        <v>305</v>
      </c>
      <c r="P196" s="233">
        <v>240</v>
      </c>
      <c r="Q196" s="233">
        <v>2090</v>
      </c>
      <c r="R196" s="233">
        <v>4960</v>
      </c>
      <c r="S196" s="233">
        <v>1805</v>
      </c>
      <c r="T196" s="233">
        <v>1960</v>
      </c>
      <c r="U196" s="233">
        <v>9410</v>
      </c>
      <c r="V196" s="233">
        <v>425</v>
      </c>
      <c r="W196" s="233">
        <v>2465</v>
      </c>
      <c r="X196" s="233">
        <v>2720</v>
      </c>
      <c r="Y196" s="234">
        <v>48830</v>
      </c>
    </row>
    <row r="197" spans="1:25" s="145" customFormat="1" x14ac:dyDescent="0.2">
      <c r="A197" s="337" t="s">
        <v>219</v>
      </c>
      <c r="B197" s="334" t="s">
        <v>1847</v>
      </c>
      <c r="C197" s="253">
        <v>10</v>
      </c>
      <c r="D197" s="233">
        <v>0</v>
      </c>
      <c r="E197" s="233">
        <v>0</v>
      </c>
      <c r="F197" s="233">
        <v>0</v>
      </c>
      <c r="G197" s="233">
        <v>0</v>
      </c>
      <c r="H197" s="233">
        <v>0</v>
      </c>
      <c r="I197" s="233">
        <v>0</v>
      </c>
      <c r="J197" s="233">
        <v>0</v>
      </c>
      <c r="K197" s="233">
        <v>0</v>
      </c>
      <c r="L197" s="233">
        <v>0</v>
      </c>
      <c r="M197" s="233">
        <v>0</v>
      </c>
      <c r="N197" s="233" t="s">
        <v>1676</v>
      </c>
      <c r="O197" s="233">
        <v>0</v>
      </c>
      <c r="P197" s="233">
        <v>0</v>
      </c>
      <c r="Q197" s="233">
        <v>0</v>
      </c>
      <c r="R197" s="233">
        <v>0</v>
      </c>
      <c r="S197" s="233" t="s">
        <v>1676</v>
      </c>
      <c r="T197" s="233">
        <v>0</v>
      </c>
      <c r="U197" s="233">
        <v>30</v>
      </c>
      <c r="V197" s="233">
        <v>0</v>
      </c>
      <c r="W197" s="233">
        <v>0</v>
      </c>
      <c r="X197" s="233">
        <v>35</v>
      </c>
      <c r="Y197" s="234">
        <v>2245</v>
      </c>
    </row>
    <row r="198" spans="1:25" s="145" customFormat="1" x14ac:dyDescent="0.2">
      <c r="A198" s="337" t="s">
        <v>247</v>
      </c>
      <c r="B198" s="334" t="s">
        <v>1848</v>
      </c>
      <c r="C198" s="253">
        <v>4815</v>
      </c>
      <c r="D198" s="233">
        <v>910</v>
      </c>
      <c r="E198" s="233">
        <v>3130</v>
      </c>
      <c r="F198" s="233">
        <v>835</v>
      </c>
      <c r="G198" s="233">
        <v>3225</v>
      </c>
      <c r="H198" s="233">
        <v>2390</v>
      </c>
      <c r="I198" s="233">
        <v>6515</v>
      </c>
      <c r="J198" s="233">
        <v>8615</v>
      </c>
      <c r="K198" s="233">
        <v>725</v>
      </c>
      <c r="L198" s="233">
        <v>1025</v>
      </c>
      <c r="M198" s="233">
        <v>3635</v>
      </c>
      <c r="N198" s="233">
        <v>5995</v>
      </c>
      <c r="O198" s="233">
        <v>365</v>
      </c>
      <c r="P198" s="233">
        <v>270</v>
      </c>
      <c r="Q198" s="233">
        <v>1780</v>
      </c>
      <c r="R198" s="233">
        <v>3975</v>
      </c>
      <c r="S198" s="233">
        <v>6250</v>
      </c>
      <c r="T198" s="233">
        <v>2685</v>
      </c>
      <c r="U198" s="233">
        <v>12565</v>
      </c>
      <c r="V198" s="233">
        <v>2485</v>
      </c>
      <c r="W198" s="233">
        <v>4240</v>
      </c>
      <c r="X198" s="233">
        <v>9720</v>
      </c>
      <c r="Y198" s="234">
        <v>67295</v>
      </c>
    </row>
    <row r="199" spans="1:25" s="145" customFormat="1" x14ac:dyDescent="0.2">
      <c r="A199" s="337" t="s">
        <v>807</v>
      </c>
      <c r="B199" s="334" t="s">
        <v>1849</v>
      </c>
      <c r="C199" s="253">
        <v>125</v>
      </c>
      <c r="D199" s="233">
        <v>0</v>
      </c>
      <c r="E199" s="233">
        <v>0</v>
      </c>
      <c r="F199" s="233">
        <v>0</v>
      </c>
      <c r="G199" s="233">
        <v>0</v>
      </c>
      <c r="H199" s="233">
        <v>0</v>
      </c>
      <c r="I199" s="233">
        <v>0</v>
      </c>
      <c r="J199" s="233">
        <v>0</v>
      </c>
      <c r="K199" s="233">
        <v>0</v>
      </c>
      <c r="L199" s="233">
        <v>0</v>
      </c>
      <c r="M199" s="233">
        <v>0</v>
      </c>
      <c r="N199" s="233">
        <v>0</v>
      </c>
      <c r="O199" s="233">
        <v>0</v>
      </c>
      <c r="P199" s="233">
        <v>0</v>
      </c>
      <c r="Q199" s="233">
        <v>0</v>
      </c>
      <c r="R199" s="233">
        <v>0</v>
      </c>
      <c r="S199" s="233">
        <v>0</v>
      </c>
      <c r="T199" s="233">
        <v>0</v>
      </c>
      <c r="U199" s="233">
        <v>0</v>
      </c>
      <c r="V199" s="233">
        <v>0</v>
      </c>
      <c r="W199" s="233">
        <v>0</v>
      </c>
      <c r="X199" s="233">
        <v>0</v>
      </c>
      <c r="Y199" s="234" t="s">
        <v>1676</v>
      </c>
    </row>
    <row r="200" spans="1:25" s="145" customFormat="1" x14ac:dyDescent="0.2">
      <c r="A200" s="337" t="s">
        <v>411</v>
      </c>
      <c r="B200" s="334" t="s">
        <v>1850</v>
      </c>
      <c r="C200" s="253">
        <v>30</v>
      </c>
      <c r="D200" s="233">
        <v>0</v>
      </c>
      <c r="E200" s="233">
        <v>0</v>
      </c>
      <c r="F200" s="233">
        <v>0</v>
      </c>
      <c r="G200" s="233">
        <v>0</v>
      </c>
      <c r="H200" s="233">
        <v>0</v>
      </c>
      <c r="I200" s="233">
        <v>0</v>
      </c>
      <c r="J200" s="233">
        <v>0</v>
      </c>
      <c r="K200" s="233">
        <v>0</v>
      </c>
      <c r="L200" s="233">
        <v>0</v>
      </c>
      <c r="M200" s="233">
        <v>0</v>
      </c>
      <c r="N200" s="233">
        <v>0</v>
      </c>
      <c r="O200" s="233">
        <v>0</v>
      </c>
      <c r="P200" s="233">
        <v>0</v>
      </c>
      <c r="Q200" s="233">
        <v>0</v>
      </c>
      <c r="R200" s="233">
        <v>0</v>
      </c>
      <c r="S200" s="233">
        <v>0</v>
      </c>
      <c r="T200" s="233">
        <v>0</v>
      </c>
      <c r="U200" s="233">
        <v>0</v>
      </c>
      <c r="V200" s="233">
        <v>0</v>
      </c>
      <c r="W200" s="233">
        <v>0</v>
      </c>
      <c r="X200" s="233">
        <v>0</v>
      </c>
      <c r="Y200" s="234">
        <v>1645</v>
      </c>
    </row>
    <row r="201" spans="1:25" s="145" customFormat="1" x14ac:dyDescent="0.2">
      <c r="A201" s="337" t="s">
        <v>812</v>
      </c>
      <c r="B201" s="334" t="s">
        <v>1851</v>
      </c>
      <c r="C201" s="253">
        <v>0</v>
      </c>
      <c r="D201" s="233">
        <v>0</v>
      </c>
      <c r="E201" s="233">
        <v>0</v>
      </c>
      <c r="F201" s="233">
        <v>0</v>
      </c>
      <c r="G201" s="233">
        <v>0</v>
      </c>
      <c r="H201" s="233">
        <v>0</v>
      </c>
      <c r="I201" s="233">
        <v>0</v>
      </c>
      <c r="J201" s="233">
        <v>0</v>
      </c>
      <c r="K201" s="233">
        <v>0</v>
      </c>
      <c r="L201" s="233">
        <v>0</v>
      </c>
      <c r="M201" s="233">
        <v>0</v>
      </c>
      <c r="N201" s="233">
        <v>0</v>
      </c>
      <c r="O201" s="233">
        <v>0</v>
      </c>
      <c r="P201" s="233">
        <v>0</v>
      </c>
      <c r="Q201" s="233">
        <v>0</v>
      </c>
      <c r="R201" s="233">
        <v>0</v>
      </c>
      <c r="S201" s="233">
        <v>0</v>
      </c>
      <c r="T201" s="233">
        <v>0</v>
      </c>
      <c r="U201" s="233">
        <v>0</v>
      </c>
      <c r="V201" s="233">
        <v>0</v>
      </c>
      <c r="W201" s="233">
        <v>0</v>
      </c>
      <c r="X201" s="233">
        <v>0</v>
      </c>
      <c r="Y201" s="234">
        <v>105</v>
      </c>
    </row>
    <row r="202" spans="1:25" s="145" customFormat="1" x14ac:dyDescent="0.2">
      <c r="A202" s="337" t="s">
        <v>188</v>
      </c>
      <c r="B202" s="334" t="s">
        <v>1852</v>
      </c>
      <c r="C202" s="253">
        <v>5235</v>
      </c>
      <c r="D202" s="233">
        <v>2160</v>
      </c>
      <c r="E202" s="233">
        <v>7260</v>
      </c>
      <c r="F202" s="233">
        <v>930</v>
      </c>
      <c r="G202" s="233">
        <v>5515</v>
      </c>
      <c r="H202" s="233">
        <v>4125</v>
      </c>
      <c r="I202" s="233">
        <v>8370</v>
      </c>
      <c r="J202" s="233">
        <v>9390</v>
      </c>
      <c r="K202" s="233">
        <v>3675</v>
      </c>
      <c r="L202" s="233">
        <v>7480</v>
      </c>
      <c r="M202" s="233">
        <v>4740</v>
      </c>
      <c r="N202" s="233">
        <v>6875</v>
      </c>
      <c r="O202" s="233">
        <v>1050</v>
      </c>
      <c r="P202" s="233">
        <v>400</v>
      </c>
      <c r="Q202" s="233">
        <v>2375</v>
      </c>
      <c r="R202" s="233">
        <v>9015</v>
      </c>
      <c r="S202" s="233">
        <v>5385</v>
      </c>
      <c r="T202" s="233">
        <v>6555</v>
      </c>
      <c r="U202" s="233">
        <v>23810</v>
      </c>
      <c r="V202" s="233">
        <v>3055</v>
      </c>
      <c r="W202" s="233">
        <v>8855</v>
      </c>
      <c r="X202" s="233">
        <v>18370</v>
      </c>
      <c r="Y202" s="234">
        <v>84435</v>
      </c>
    </row>
    <row r="203" spans="1:25" s="145" customFormat="1" x14ac:dyDescent="0.2">
      <c r="A203" s="337" t="s">
        <v>198</v>
      </c>
      <c r="B203" s="334" t="s">
        <v>1853</v>
      </c>
      <c r="C203" s="253">
        <v>0</v>
      </c>
      <c r="D203" s="233">
        <v>0</v>
      </c>
      <c r="E203" s="233">
        <v>0</v>
      </c>
      <c r="F203" s="233">
        <v>0</v>
      </c>
      <c r="G203" s="233">
        <v>0</v>
      </c>
      <c r="H203" s="233">
        <v>0</v>
      </c>
      <c r="I203" s="233">
        <v>0</v>
      </c>
      <c r="J203" s="233">
        <v>0</v>
      </c>
      <c r="K203" s="233">
        <v>0</v>
      </c>
      <c r="L203" s="233">
        <v>0</v>
      </c>
      <c r="M203" s="233">
        <v>0</v>
      </c>
      <c r="N203" s="233">
        <v>0</v>
      </c>
      <c r="O203" s="233">
        <v>0</v>
      </c>
      <c r="P203" s="233">
        <v>0</v>
      </c>
      <c r="Q203" s="233">
        <v>0</v>
      </c>
      <c r="R203" s="233">
        <v>0</v>
      </c>
      <c r="S203" s="233">
        <v>0</v>
      </c>
      <c r="T203" s="233">
        <v>0</v>
      </c>
      <c r="U203" s="233">
        <v>3710</v>
      </c>
      <c r="V203" s="233">
        <v>0</v>
      </c>
      <c r="W203" s="233">
        <v>0</v>
      </c>
      <c r="X203" s="233">
        <v>0</v>
      </c>
      <c r="Y203" s="234">
        <v>5300</v>
      </c>
    </row>
    <row r="204" spans="1:25" s="145" customFormat="1" x14ac:dyDescent="0.2">
      <c r="A204" s="337" t="s">
        <v>425</v>
      </c>
      <c r="B204" s="334" t="s">
        <v>1854</v>
      </c>
      <c r="C204" s="253">
        <v>1505</v>
      </c>
      <c r="D204" s="233">
        <v>385</v>
      </c>
      <c r="E204" s="233">
        <v>80</v>
      </c>
      <c r="F204" s="233">
        <v>750</v>
      </c>
      <c r="G204" s="233">
        <v>3350</v>
      </c>
      <c r="H204" s="233">
        <v>1100</v>
      </c>
      <c r="I204" s="233">
        <v>6930</v>
      </c>
      <c r="J204" s="233">
        <v>12945</v>
      </c>
      <c r="K204" s="233">
        <v>895</v>
      </c>
      <c r="L204" s="233">
        <v>1125</v>
      </c>
      <c r="M204" s="233">
        <v>2455</v>
      </c>
      <c r="N204" s="233">
        <v>1835</v>
      </c>
      <c r="O204" s="233">
        <v>490</v>
      </c>
      <c r="P204" s="233">
        <v>265</v>
      </c>
      <c r="Q204" s="233">
        <v>3025</v>
      </c>
      <c r="R204" s="233">
        <v>7985</v>
      </c>
      <c r="S204" s="233">
        <v>4780</v>
      </c>
      <c r="T204" s="233">
        <v>2310</v>
      </c>
      <c r="U204" s="233">
        <v>14975</v>
      </c>
      <c r="V204" s="233">
        <v>295</v>
      </c>
      <c r="W204" s="233">
        <v>4385</v>
      </c>
      <c r="X204" s="233">
        <v>13990</v>
      </c>
      <c r="Y204" s="234">
        <v>86105</v>
      </c>
    </row>
    <row r="205" spans="1:25" s="145" customFormat="1" x14ac:dyDescent="0.2">
      <c r="A205" s="337" t="s">
        <v>591</v>
      </c>
      <c r="B205" s="334" t="s">
        <v>1855</v>
      </c>
      <c r="C205" s="253">
        <v>0</v>
      </c>
      <c r="D205" s="233">
        <v>0</v>
      </c>
      <c r="E205" s="233">
        <v>0</v>
      </c>
      <c r="F205" s="233">
        <v>0</v>
      </c>
      <c r="G205" s="233">
        <v>0</v>
      </c>
      <c r="H205" s="233">
        <v>0</v>
      </c>
      <c r="I205" s="233">
        <v>0</v>
      </c>
      <c r="J205" s="233">
        <v>0</v>
      </c>
      <c r="K205" s="233">
        <v>0</v>
      </c>
      <c r="L205" s="233">
        <v>0</v>
      </c>
      <c r="M205" s="233">
        <v>0</v>
      </c>
      <c r="N205" s="233">
        <v>175</v>
      </c>
      <c r="O205" s="233">
        <v>0</v>
      </c>
      <c r="P205" s="233">
        <v>0</v>
      </c>
      <c r="Q205" s="233">
        <v>0</v>
      </c>
      <c r="R205" s="233">
        <v>0</v>
      </c>
      <c r="S205" s="233">
        <v>0</v>
      </c>
      <c r="T205" s="233">
        <v>0</v>
      </c>
      <c r="U205" s="233">
        <v>255</v>
      </c>
      <c r="V205" s="233">
        <v>0</v>
      </c>
      <c r="W205" s="233">
        <v>0</v>
      </c>
      <c r="X205" s="233">
        <v>305</v>
      </c>
      <c r="Y205" s="234">
        <v>1085</v>
      </c>
    </row>
    <row r="206" spans="1:25" s="145" customFormat="1" x14ac:dyDescent="0.2">
      <c r="A206" s="337" t="s">
        <v>464</v>
      </c>
      <c r="B206" s="334" t="s">
        <v>1856</v>
      </c>
      <c r="C206" s="253" t="s">
        <v>1676</v>
      </c>
      <c r="D206" s="233">
        <v>0</v>
      </c>
      <c r="E206" s="233">
        <v>0</v>
      </c>
      <c r="F206" s="233">
        <v>0</v>
      </c>
      <c r="G206" s="233">
        <v>0</v>
      </c>
      <c r="H206" s="233">
        <v>0</v>
      </c>
      <c r="I206" s="233">
        <v>0</v>
      </c>
      <c r="J206" s="233">
        <v>0</v>
      </c>
      <c r="K206" s="233">
        <v>0</v>
      </c>
      <c r="L206" s="233">
        <v>0</v>
      </c>
      <c r="M206" s="233">
        <v>0</v>
      </c>
      <c r="N206" s="233">
        <v>0</v>
      </c>
      <c r="O206" s="233">
        <v>0</v>
      </c>
      <c r="P206" s="233">
        <v>0</v>
      </c>
      <c r="Q206" s="233">
        <v>0</v>
      </c>
      <c r="R206" s="233">
        <v>0</v>
      </c>
      <c r="S206" s="233">
        <v>0</v>
      </c>
      <c r="T206" s="233">
        <v>0</v>
      </c>
      <c r="U206" s="233">
        <v>0</v>
      </c>
      <c r="V206" s="233">
        <v>0</v>
      </c>
      <c r="W206" s="233">
        <v>0</v>
      </c>
      <c r="X206" s="233">
        <v>0</v>
      </c>
      <c r="Y206" s="234">
        <v>110</v>
      </c>
    </row>
    <row r="207" spans="1:25" s="145" customFormat="1" x14ac:dyDescent="0.2">
      <c r="A207" s="337" t="s">
        <v>1625</v>
      </c>
      <c r="B207" s="334" t="s">
        <v>2160</v>
      </c>
      <c r="C207" s="253">
        <v>0</v>
      </c>
      <c r="D207" s="233">
        <v>0</v>
      </c>
      <c r="E207" s="233">
        <v>0</v>
      </c>
      <c r="F207" s="233">
        <v>0</v>
      </c>
      <c r="G207" s="233">
        <v>0</v>
      </c>
      <c r="H207" s="233">
        <v>0</v>
      </c>
      <c r="I207" s="233">
        <v>0</v>
      </c>
      <c r="J207" s="233" t="s">
        <v>1676</v>
      </c>
      <c r="K207" s="233" t="s">
        <v>1676</v>
      </c>
      <c r="L207" s="233">
        <v>0</v>
      </c>
      <c r="M207" s="233">
        <v>0</v>
      </c>
      <c r="N207" s="233">
        <v>0</v>
      </c>
      <c r="O207" s="233">
        <v>0</v>
      </c>
      <c r="P207" s="233">
        <v>0</v>
      </c>
      <c r="Q207" s="233">
        <v>0</v>
      </c>
      <c r="R207" s="233">
        <v>0</v>
      </c>
      <c r="S207" s="233">
        <v>0</v>
      </c>
      <c r="T207" s="233">
        <v>0</v>
      </c>
      <c r="U207" s="233">
        <v>0</v>
      </c>
      <c r="V207" s="233">
        <v>0</v>
      </c>
      <c r="W207" s="233" t="s">
        <v>1676</v>
      </c>
      <c r="X207" s="233">
        <v>0</v>
      </c>
      <c r="Y207" s="234">
        <v>0</v>
      </c>
    </row>
    <row r="208" spans="1:25" s="145" customFormat="1" x14ac:dyDescent="0.2">
      <c r="A208" s="337" t="s">
        <v>380</v>
      </c>
      <c r="B208" s="334" t="s">
        <v>1857</v>
      </c>
      <c r="C208" s="253" t="s">
        <v>1676</v>
      </c>
      <c r="D208" s="233">
        <v>30</v>
      </c>
      <c r="E208" s="233">
        <v>0</v>
      </c>
      <c r="F208" s="233">
        <v>0</v>
      </c>
      <c r="G208" s="233">
        <v>1510</v>
      </c>
      <c r="H208" s="233">
        <v>50</v>
      </c>
      <c r="I208" s="233">
        <v>15</v>
      </c>
      <c r="J208" s="233">
        <v>0</v>
      </c>
      <c r="K208" s="233">
        <v>0</v>
      </c>
      <c r="L208" s="233">
        <v>9385</v>
      </c>
      <c r="M208" s="233">
        <v>285</v>
      </c>
      <c r="N208" s="233" t="s">
        <v>1676</v>
      </c>
      <c r="O208" s="233">
        <v>0</v>
      </c>
      <c r="P208" s="233">
        <v>0</v>
      </c>
      <c r="Q208" s="233">
        <v>0</v>
      </c>
      <c r="R208" s="233">
        <v>0</v>
      </c>
      <c r="S208" s="233">
        <v>40</v>
      </c>
      <c r="T208" s="233">
        <v>415</v>
      </c>
      <c r="U208" s="233">
        <v>1130</v>
      </c>
      <c r="V208" s="233" t="s">
        <v>1676</v>
      </c>
      <c r="W208" s="233">
        <v>10</v>
      </c>
      <c r="X208" s="233">
        <v>1035</v>
      </c>
      <c r="Y208" s="234">
        <v>820</v>
      </c>
    </row>
    <row r="209" spans="1:25" s="145" customFormat="1" x14ac:dyDescent="0.2">
      <c r="A209" s="337" t="s">
        <v>402</v>
      </c>
      <c r="B209" s="334" t="s">
        <v>1858</v>
      </c>
      <c r="C209" s="253">
        <v>2225</v>
      </c>
      <c r="D209" s="233">
        <v>1730</v>
      </c>
      <c r="E209" s="233">
        <v>11035</v>
      </c>
      <c r="F209" s="233">
        <v>530</v>
      </c>
      <c r="G209" s="233">
        <v>4835</v>
      </c>
      <c r="H209" s="233">
        <v>4020</v>
      </c>
      <c r="I209" s="233">
        <v>16400</v>
      </c>
      <c r="J209" s="233">
        <v>19205</v>
      </c>
      <c r="K209" s="233">
        <v>4660</v>
      </c>
      <c r="L209" s="233">
        <v>1280</v>
      </c>
      <c r="M209" s="233">
        <v>3235</v>
      </c>
      <c r="N209" s="233">
        <v>10940</v>
      </c>
      <c r="O209" s="233">
        <v>530</v>
      </c>
      <c r="P209" s="233">
        <v>20</v>
      </c>
      <c r="Q209" s="233">
        <v>85</v>
      </c>
      <c r="R209" s="233" t="s">
        <v>1676</v>
      </c>
      <c r="S209" s="233">
        <v>3180</v>
      </c>
      <c r="T209" s="233">
        <v>3825</v>
      </c>
      <c r="U209" s="233">
        <v>31445</v>
      </c>
      <c r="V209" s="233">
        <v>995</v>
      </c>
      <c r="W209" s="233">
        <v>8280</v>
      </c>
      <c r="X209" s="233">
        <v>20740</v>
      </c>
      <c r="Y209" s="234">
        <v>120040</v>
      </c>
    </row>
    <row r="210" spans="1:25" s="145" customFormat="1" x14ac:dyDescent="0.2">
      <c r="A210" s="337" t="s">
        <v>404</v>
      </c>
      <c r="B210" s="334" t="s">
        <v>1859</v>
      </c>
      <c r="C210" s="253">
        <v>75</v>
      </c>
      <c r="D210" s="233">
        <v>0</v>
      </c>
      <c r="E210" s="233">
        <v>20</v>
      </c>
      <c r="F210" s="233">
        <v>0</v>
      </c>
      <c r="G210" s="233">
        <v>670</v>
      </c>
      <c r="H210" s="233" t="s">
        <v>1676</v>
      </c>
      <c r="I210" s="233" t="s">
        <v>1676</v>
      </c>
      <c r="J210" s="233">
        <v>15</v>
      </c>
      <c r="K210" s="233">
        <v>0</v>
      </c>
      <c r="L210" s="233">
        <v>0</v>
      </c>
      <c r="M210" s="233">
        <v>35</v>
      </c>
      <c r="N210" s="233">
        <v>460</v>
      </c>
      <c r="O210" s="233">
        <v>35</v>
      </c>
      <c r="P210" s="233">
        <v>465</v>
      </c>
      <c r="Q210" s="233">
        <v>8110</v>
      </c>
      <c r="R210" s="233">
        <v>8585</v>
      </c>
      <c r="S210" s="233">
        <v>380</v>
      </c>
      <c r="T210" s="233">
        <v>560</v>
      </c>
      <c r="U210" s="233">
        <v>50</v>
      </c>
      <c r="V210" s="233">
        <v>0</v>
      </c>
      <c r="W210" s="233">
        <v>0</v>
      </c>
      <c r="X210" s="233">
        <v>310</v>
      </c>
      <c r="Y210" s="234">
        <v>21500</v>
      </c>
    </row>
    <row r="211" spans="1:25" s="145" customFormat="1" x14ac:dyDescent="0.2">
      <c r="A211" s="337" t="s">
        <v>609</v>
      </c>
      <c r="B211" s="334" t="s">
        <v>1860</v>
      </c>
      <c r="C211" s="253">
        <v>0</v>
      </c>
      <c r="D211" s="233">
        <v>0</v>
      </c>
      <c r="E211" s="233">
        <v>0</v>
      </c>
      <c r="F211" s="233">
        <v>0</v>
      </c>
      <c r="G211" s="233">
        <v>0</v>
      </c>
      <c r="H211" s="233">
        <v>0</v>
      </c>
      <c r="I211" s="233">
        <v>0</v>
      </c>
      <c r="J211" s="233">
        <v>0</v>
      </c>
      <c r="K211" s="233">
        <v>0</v>
      </c>
      <c r="L211" s="233">
        <v>0</v>
      </c>
      <c r="M211" s="233">
        <v>0</v>
      </c>
      <c r="N211" s="233">
        <v>0</v>
      </c>
      <c r="O211" s="233">
        <v>0</v>
      </c>
      <c r="P211" s="233">
        <v>0</v>
      </c>
      <c r="Q211" s="233">
        <v>0</v>
      </c>
      <c r="R211" s="233">
        <v>0</v>
      </c>
      <c r="S211" s="233">
        <v>0</v>
      </c>
      <c r="T211" s="233">
        <v>0</v>
      </c>
      <c r="U211" s="233">
        <v>675</v>
      </c>
      <c r="V211" s="233">
        <v>0</v>
      </c>
      <c r="W211" s="233">
        <v>0</v>
      </c>
      <c r="X211" s="233">
        <v>0</v>
      </c>
      <c r="Y211" s="234">
        <v>120</v>
      </c>
    </row>
    <row r="212" spans="1:25" s="145" customFormat="1" x14ac:dyDescent="0.2">
      <c r="A212" s="337" t="s">
        <v>1373</v>
      </c>
      <c r="B212" s="334" t="s">
        <v>1861</v>
      </c>
      <c r="C212" s="253">
        <v>0</v>
      </c>
      <c r="D212" s="233">
        <v>0</v>
      </c>
      <c r="E212" s="233">
        <v>0</v>
      </c>
      <c r="F212" s="233">
        <v>0</v>
      </c>
      <c r="G212" s="233">
        <v>0</v>
      </c>
      <c r="H212" s="233">
        <v>0</v>
      </c>
      <c r="I212" s="233">
        <v>0</v>
      </c>
      <c r="J212" s="233">
        <v>0</v>
      </c>
      <c r="K212" s="233">
        <v>0</v>
      </c>
      <c r="L212" s="233">
        <v>0</v>
      </c>
      <c r="M212" s="233">
        <v>0</v>
      </c>
      <c r="N212" s="233">
        <v>0</v>
      </c>
      <c r="O212" s="233">
        <v>0</v>
      </c>
      <c r="P212" s="233">
        <v>0</v>
      </c>
      <c r="Q212" s="233">
        <v>0</v>
      </c>
      <c r="R212" s="233">
        <v>0</v>
      </c>
      <c r="S212" s="233">
        <v>0</v>
      </c>
      <c r="T212" s="233">
        <v>0</v>
      </c>
      <c r="U212" s="233">
        <v>0</v>
      </c>
      <c r="V212" s="233">
        <v>0</v>
      </c>
      <c r="W212" s="233">
        <v>0</v>
      </c>
      <c r="X212" s="233">
        <v>0</v>
      </c>
      <c r="Y212" s="234">
        <v>345</v>
      </c>
    </row>
    <row r="213" spans="1:25" s="145" customFormat="1" x14ac:dyDescent="0.2">
      <c r="A213" s="337" t="s">
        <v>1626</v>
      </c>
      <c r="B213" s="334" t="s">
        <v>1862</v>
      </c>
      <c r="C213" s="253">
        <v>0</v>
      </c>
      <c r="D213" s="233" t="s">
        <v>1676</v>
      </c>
      <c r="E213" s="233">
        <v>0</v>
      </c>
      <c r="F213" s="233">
        <v>0</v>
      </c>
      <c r="G213" s="233">
        <v>0</v>
      </c>
      <c r="H213" s="233">
        <v>0</v>
      </c>
      <c r="I213" s="233">
        <v>0</v>
      </c>
      <c r="J213" s="233">
        <v>0</v>
      </c>
      <c r="K213" s="233">
        <v>0</v>
      </c>
      <c r="L213" s="233">
        <v>0</v>
      </c>
      <c r="M213" s="233">
        <v>0</v>
      </c>
      <c r="N213" s="233">
        <v>0</v>
      </c>
      <c r="O213" s="233">
        <v>0</v>
      </c>
      <c r="P213" s="233">
        <v>0</v>
      </c>
      <c r="Q213" s="233">
        <v>0</v>
      </c>
      <c r="R213" s="233">
        <v>0</v>
      </c>
      <c r="S213" s="233" t="s">
        <v>1676</v>
      </c>
      <c r="T213" s="233">
        <v>0</v>
      </c>
      <c r="U213" s="233">
        <v>0</v>
      </c>
      <c r="V213" s="233">
        <v>0</v>
      </c>
      <c r="W213" s="233">
        <v>0</v>
      </c>
      <c r="X213" s="233">
        <v>0</v>
      </c>
      <c r="Y213" s="234" t="s">
        <v>1676</v>
      </c>
    </row>
    <row r="214" spans="1:25" s="145" customFormat="1" x14ac:dyDescent="0.2">
      <c r="A214" s="337" t="s">
        <v>1220</v>
      </c>
      <c r="B214" s="334" t="s">
        <v>1863</v>
      </c>
      <c r="C214" s="253">
        <v>1005</v>
      </c>
      <c r="D214" s="233">
        <v>810</v>
      </c>
      <c r="E214" s="233">
        <v>4165</v>
      </c>
      <c r="F214" s="233">
        <v>795</v>
      </c>
      <c r="G214" s="233">
        <v>3705</v>
      </c>
      <c r="H214" s="233">
        <v>2975</v>
      </c>
      <c r="I214" s="233">
        <v>10375</v>
      </c>
      <c r="J214" s="233">
        <v>21805</v>
      </c>
      <c r="K214" s="233">
        <v>1180</v>
      </c>
      <c r="L214" s="233">
        <v>2575</v>
      </c>
      <c r="M214" s="233">
        <v>2325</v>
      </c>
      <c r="N214" s="233">
        <v>6675</v>
      </c>
      <c r="O214" s="233">
        <v>575</v>
      </c>
      <c r="P214" s="233">
        <v>475</v>
      </c>
      <c r="Q214" s="233">
        <v>2910</v>
      </c>
      <c r="R214" s="233">
        <v>4750</v>
      </c>
      <c r="S214" s="233">
        <v>3105</v>
      </c>
      <c r="T214" s="233">
        <v>3055</v>
      </c>
      <c r="U214" s="233">
        <v>22280</v>
      </c>
      <c r="V214" s="233">
        <v>635</v>
      </c>
      <c r="W214" s="233">
        <v>4570</v>
      </c>
      <c r="X214" s="233">
        <v>25045</v>
      </c>
      <c r="Y214" s="234">
        <v>115475</v>
      </c>
    </row>
    <row r="215" spans="1:25" s="145" customFormat="1" x14ac:dyDescent="0.2">
      <c r="A215" s="337" t="s">
        <v>386</v>
      </c>
      <c r="B215" s="334" t="s">
        <v>1864</v>
      </c>
      <c r="C215" s="253">
        <v>1340</v>
      </c>
      <c r="D215" s="233">
        <v>755</v>
      </c>
      <c r="E215" s="233">
        <v>2990</v>
      </c>
      <c r="F215" s="233">
        <v>520</v>
      </c>
      <c r="G215" s="233">
        <v>2795</v>
      </c>
      <c r="H215" s="233">
        <v>3270</v>
      </c>
      <c r="I215" s="233">
        <v>5865</v>
      </c>
      <c r="J215" s="233">
        <v>7815</v>
      </c>
      <c r="K215" s="233">
        <v>745</v>
      </c>
      <c r="L215" s="233">
        <v>1475</v>
      </c>
      <c r="M215" s="233">
        <v>395</v>
      </c>
      <c r="N215" s="233">
        <v>3325</v>
      </c>
      <c r="O215" s="233">
        <v>440</v>
      </c>
      <c r="P215" s="233">
        <v>205</v>
      </c>
      <c r="Q215" s="233">
        <v>1240</v>
      </c>
      <c r="R215" s="233">
        <v>5970</v>
      </c>
      <c r="S215" s="233">
        <v>1665</v>
      </c>
      <c r="T215" s="233">
        <v>1735</v>
      </c>
      <c r="U215" s="233">
        <v>12645</v>
      </c>
      <c r="V215" s="233">
        <v>605</v>
      </c>
      <c r="W215" s="233">
        <v>2500</v>
      </c>
      <c r="X215" s="233">
        <v>14460</v>
      </c>
      <c r="Y215" s="234">
        <v>71600</v>
      </c>
    </row>
    <row r="216" spans="1:25" s="145" customFormat="1" x14ac:dyDescent="0.2">
      <c r="A216" s="337" t="s">
        <v>224</v>
      </c>
      <c r="B216" s="334" t="s">
        <v>1865</v>
      </c>
      <c r="C216" s="253">
        <v>1575</v>
      </c>
      <c r="D216" s="233">
        <v>1350</v>
      </c>
      <c r="E216" s="233">
        <v>5980</v>
      </c>
      <c r="F216" s="233">
        <v>500</v>
      </c>
      <c r="G216" s="233">
        <v>2315</v>
      </c>
      <c r="H216" s="233">
        <v>775</v>
      </c>
      <c r="I216" s="233">
        <v>6010</v>
      </c>
      <c r="J216" s="233">
        <v>13490</v>
      </c>
      <c r="K216" s="233">
        <v>1425</v>
      </c>
      <c r="L216" s="233">
        <v>1710</v>
      </c>
      <c r="M216" s="233">
        <v>920</v>
      </c>
      <c r="N216" s="233">
        <v>3700</v>
      </c>
      <c r="O216" s="233">
        <v>525</v>
      </c>
      <c r="P216" s="233">
        <v>455</v>
      </c>
      <c r="Q216" s="233">
        <v>2380</v>
      </c>
      <c r="R216" s="233">
        <v>5590</v>
      </c>
      <c r="S216" s="233">
        <v>1495</v>
      </c>
      <c r="T216" s="233">
        <v>3555</v>
      </c>
      <c r="U216" s="233">
        <v>16355</v>
      </c>
      <c r="V216" s="233">
        <v>1170</v>
      </c>
      <c r="W216" s="233">
        <v>5600</v>
      </c>
      <c r="X216" s="233">
        <v>8350</v>
      </c>
      <c r="Y216" s="234">
        <v>56260</v>
      </c>
    </row>
    <row r="217" spans="1:25" s="145" customFormat="1" x14ac:dyDescent="0.2">
      <c r="A217" s="337" t="s">
        <v>1553</v>
      </c>
      <c r="B217" s="334" t="s">
        <v>1866</v>
      </c>
      <c r="C217" s="253">
        <v>4115</v>
      </c>
      <c r="D217" s="233">
        <v>2575</v>
      </c>
      <c r="E217" s="233">
        <v>11455</v>
      </c>
      <c r="F217" s="233">
        <v>1525</v>
      </c>
      <c r="G217" s="233">
        <v>10390</v>
      </c>
      <c r="H217" s="233">
        <v>8175</v>
      </c>
      <c r="I217" s="233">
        <v>12855</v>
      </c>
      <c r="J217" s="233">
        <v>15465</v>
      </c>
      <c r="K217" s="233">
        <v>3465</v>
      </c>
      <c r="L217" s="233">
        <v>10360</v>
      </c>
      <c r="M217" s="233">
        <v>5750</v>
      </c>
      <c r="N217" s="233">
        <v>8960</v>
      </c>
      <c r="O217" s="233">
        <v>1570</v>
      </c>
      <c r="P217" s="233">
        <v>880</v>
      </c>
      <c r="Q217" s="233">
        <v>9510</v>
      </c>
      <c r="R217" s="233">
        <v>13355</v>
      </c>
      <c r="S217" s="233">
        <v>8830</v>
      </c>
      <c r="T217" s="233">
        <v>5695</v>
      </c>
      <c r="U217" s="233">
        <v>27320</v>
      </c>
      <c r="V217" s="233">
        <v>1210</v>
      </c>
      <c r="W217" s="233">
        <v>9725</v>
      </c>
      <c r="X217" s="233">
        <v>45575</v>
      </c>
      <c r="Y217" s="234">
        <v>154455</v>
      </c>
    </row>
    <row r="218" spans="1:25" s="145" customFormat="1" x14ac:dyDescent="0.2">
      <c r="A218" s="337" t="s">
        <v>465</v>
      </c>
      <c r="B218" s="334" t="s">
        <v>1867</v>
      </c>
      <c r="C218" s="253">
        <v>1575</v>
      </c>
      <c r="D218" s="233">
        <v>1000</v>
      </c>
      <c r="E218" s="233" t="s">
        <v>1676</v>
      </c>
      <c r="F218" s="233">
        <v>505</v>
      </c>
      <c r="G218" s="233">
        <v>2230</v>
      </c>
      <c r="H218" s="233">
        <v>700</v>
      </c>
      <c r="I218" s="233">
        <v>3990</v>
      </c>
      <c r="J218" s="233">
        <v>6255</v>
      </c>
      <c r="K218" s="233">
        <v>605</v>
      </c>
      <c r="L218" s="233">
        <v>1665</v>
      </c>
      <c r="M218" s="233">
        <v>840</v>
      </c>
      <c r="N218" s="233">
        <v>3240</v>
      </c>
      <c r="O218" s="233">
        <v>520</v>
      </c>
      <c r="P218" s="233">
        <v>280</v>
      </c>
      <c r="Q218" s="233">
        <v>1545</v>
      </c>
      <c r="R218" s="233">
        <v>4710</v>
      </c>
      <c r="S218" s="233">
        <v>1315</v>
      </c>
      <c r="T218" s="233">
        <v>1795</v>
      </c>
      <c r="U218" s="233">
        <v>10820</v>
      </c>
      <c r="V218" s="233">
        <v>250</v>
      </c>
      <c r="W218" s="233">
        <v>3150</v>
      </c>
      <c r="X218" s="233">
        <v>8000</v>
      </c>
      <c r="Y218" s="234">
        <v>50310</v>
      </c>
    </row>
    <row r="219" spans="1:25" s="145" customFormat="1" x14ac:dyDescent="0.2">
      <c r="A219" s="337" t="s">
        <v>218</v>
      </c>
      <c r="B219" s="334" t="s">
        <v>1868</v>
      </c>
      <c r="C219" s="253">
        <v>0</v>
      </c>
      <c r="D219" s="233">
        <v>0</v>
      </c>
      <c r="E219" s="233">
        <v>0</v>
      </c>
      <c r="F219" s="233">
        <v>0</v>
      </c>
      <c r="G219" s="233">
        <v>0</v>
      </c>
      <c r="H219" s="233">
        <v>0</v>
      </c>
      <c r="I219" s="233">
        <v>0</v>
      </c>
      <c r="J219" s="233">
        <v>0</v>
      </c>
      <c r="K219" s="233">
        <v>0</v>
      </c>
      <c r="L219" s="233">
        <v>0</v>
      </c>
      <c r="M219" s="233">
        <v>0</v>
      </c>
      <c r="N219" s="233">
        <v>0</v>
      </c>
      <c r="O219" s="233">
        <v>0</v>
      </c>
      <c r="P219" s="233">
        <v>0</v>
      </c>
      <c r="Q219" s="233">
        <v>0</v>
      </c>
      <c r="R219" s="233">
        <v>0</v>
      </c>
      <c r="S219" s="233">
        <v>0</v>
      </c>
      <c r="T219" s="233">
        <v>0</v>
      </c>
      <c r="U219" s="233">
        <v>190</v>
      </c>
      <c r="V219" s="233">
        <v>0</v>
      </c>
      <c r="W219" s="233">
        <v>0</v>
      </c>
      <c r="X219" s="233">
        <v>0</v>
      </c>
      <c r="Y219" s="234">
        <v>3355</v>
      </c>
    </row>
    <row r="220" spans="1:25" s="145" customFormat="1" x14ac:dyDescent="0.2">
      <c r="A220" s="337" t="s">
        <v>382</v>
      </c>
      <c r="B220" s="334" t="s">
        <v>1869</v>
      </c>
      <c r="C220" s="253">
        <v>1190</v>
      </c>
      <c r="D220" s="233">
        <v>475</v>
      </c>
      <c r="E220" s="233">
        <v>4950</v>
      </c>
      <c r="F220" s="233">
        <v>415</v>
      </c>
      <c r="G220" s="233">
        <v>1315</v>
      </c>
      <c r="H220" s="233">
        <v>330</v>
      </c>
      <c r="I220" s="233">
        <v>4430</v>
      </c>
      <c r="J220" s="233">
        <v>10645</v>
      </c>
      <c r="K220" s="233">
        <v>740</v>
      </c>
      <c r="L220" s="233" t="s">
        <v>1676</v>
      </c>
      <c r="M220" s="233">
        <v>250</v>
      </c>
      <c r="N220" s="233">
        <v>2705</v>
      </c>
      <c r="O220" s="233">
        <v>295</v>
      </c>
      <c r="P220" s="233">
        <v>140</v>
      </c>
      <c r="Q220" s="233">
        <v>1480</v>
      </c>
      <c r="R220" s="233">
        <v>3195</v>
      </c>
      <c r="S220" s="233">
        <v>1685</v>
      </c>
      <c r="T220" s="233">
        <v>1395</v>
      </c>
      <c r="U220" s="233">
        <v>9640</v>
      </c>
      <c r="V220" s="233">
        <v>60</v>
      </c>
      <c r="W220" s="233">
        <v>3520</v>
      </c>
      <c r="X220" s="233">
        <v>3080</v>
      </c>
      <c r="Y220" s="234">
        <v>45730</v>
      </c>
    </row>
    <row r="221" spans="1:25" s="145" customFormat="1" x14ac:dyDescent="0.2">
      <c r="A221" s="337" t="s">
        <v>183</v>
      </c>
      <c r="B221" s="334" t="s">
        <v>1870</v>
      </c>
      <c r="C221" s="253">
        <v>1865</v>
      </c>
      <c r="D221" s="233">
        <v>1150</v>
      </c>
      <c r="E221" s="233">
        <v>2285</v>
      </c>
      <c r="F221" s="233">
        <v>775</v>
      </c>
      <c r="G221" s="233">
        <v>2990</v>
      </c>
      <c r="H221" s="233">
        <v>1325</v>
      </c>
      <c r="I221" s="233">
        <v>4015</v>
      </c>
      <c r="J221" s="233">
        <v>5115</v>
      </c>
      <c r="K221" s="233">
        <v>650</v>
      </c>
      <c r="L221" s="233">
        <v>770</v>
      </c>
      <c r="M221" s="233">
        <v>1290</v>
      </c>
      <c r="N221" s="233">
        <v>2480</v>
      </c>
      <c r="O221" s="233">
        <v>300</v>
      </c>
      <c r="P221" s="233">
        <v>230</v>
      </c>
      <c r="Q221" s="233">
        <v>1770</v>
      </c>
      <c r="R221" s="233">
        <v>4385</v>
      </c>
      <c r="S221" s="233">
        <v>7595</v>
      </c>
      <c r="T221" s="233">
        <v>2405</v>
      </c>
      <c r="U221" s="233">
        <v>9310</v>
      </c>
      <c r="V221" s="233">
        <v>415</v>
      </c>
      <c r="W221" s="233">
        <v>4195</v>
      </c>
      <c r="X221" s="233">
        <v>2755</v>
      </c>
      <c r="Y221" s="234">
        <v>43665</v>
      </c>
    </row>
    <row r="222" spans="1:25" s="145" customFormat="1" x14ac:dyDescent="0.2">
      <c r="A222" s="337" t="s">
        <v>583</v>
      </c>
      <c r="B222" s="334" t="s">
        <v>1871</v>
      </c>
      <c r="C222" s="253">
        <v>2085</v>
      </c>
      <c r="D222" s="233">
        <v>1010</v>
      </c>
      <c r="E222" s="233">
        <v>3190</v>
      </c>
      <c r="F222" s="233">
        <v>605</v>
      </c>
      <c r="G222" s="233">
        <v>2925</v>
      </c>
      <c r="H222" s="233">
        <v>3795</v>
      </c>
      <c r="I222" s="233">
        <v>5790</v>
      </c>
      <c r="J222" s="233">
        <v>9880</v>
      </c>
      <c r="K222" s="233">
        <v>1415</v>
      </c>
      <c r="L222" s="233">
        <v>1480</v>
      </c>
      <c r="M222" s="233">
        <v>2900</v>
      </c>
      <c r="N222" s="233">
        <v>4685</v>
      </c>
      <c r="O222" s="233">
        <v>480</v>
      </c>
      <c r="P222" s="233">
        <v>350</v>
      </c>
      <c r="Q222" s="233">
        <v>1860</v>
      </c>
      <c r="R222" s="233">
        <v>6275</v>
      </c>
      <c r="S222" s="233">
        <v>5070</v>
      </c>
      <c r="T222" s="233">
        <v>3395</v>
      </c>
      <c r="U222" s="233">
        <v>12830</v>
      </c>
      <c r="V222" s="233">
        <v>1495</v>
      </c>
      <c r="W222" s="233">
        <v>7005</v>
      </c>
      <c r="X222" s="233">
        <v>25430</v>
      </c>
      <c r="Y222" s="234">
        <v>94740</v>
      </c>
    </row>
    <row r="223" spans="1:25" s="145" customFormat="1" x14ac:dyDescent="0.2">
      <c r="A223" s="337" t="s">
        <v>190</v>
      </c>
      <c r="B223" s="334" t="s">
        <v>1872</v>
      </c>
      <c r="C223" s="253">
        <v>355</v>
      </c>
      <c r="D223" s="233" t="s">
        <v>1676</v>
      </c>
      <c r="E223" s="233">
        <v>0</v>
      </c>
      <c r="F223" s="233">
        <v>0</v>
      </c>
      <c r="G223" s="233">
        <v>0</v>
      </c>
      <c r="H223" s="233">
        <v>15</v>
      </c>
      <c r="I223" s="233" t="s">
        <v>1676</v>
      </c>
      <c r="J223" s="233">
        <v>0</v>
      </c>
      <c r="K223" s="233">
        <v>0</v>
      </c>
      <c r="L223" s="233">
        <v>0</v>
      </c>
      <c r="M223" s="233" t="s">
        <v>1676</v>
      </c>
      <c r="N223" s="233">
        <v>60</v>
      </c>
      <c r="O223" s="233">
        <v>0</v>
      </c>
      <c r="P223" s="233">
        <v>0</v>
      </c>
      <c r="Q223" s="233">
        <v>0</v>
      </c>
      <c r="R223" s="233">
        <v>0</v>
      </c>
      <c r="S223" s="233" t="s">
        <v>1676</v>
      </c>
      <c r="T223" s="233">
        <v>75</v>
      </c>
      <c r="U223" s="233">
        <v>290</v>
      </c>
      <c r="V223" s="233">
        <v>80</v>
      </c>
      <c r="W223" s="233">
        <v>170</v>
      </c>
      <c r="X223" s="233">
        <v>2905</v>
      </c>
      <c r="Y223" s="234">
        <v>4700</v>
      </c>
    </row>
    <row r="224" spans="1:25" s="145" customFormat="1" x14ac:dyDescent="0.2">
      <c r="A224" s="337" t="s">
        <v>1600</v>
      </c>
      <c r="B224" s="334" t="s">
        <v>1873</v>
      </c>
      <c r="C224" s="253">
        <v>20</v>
      </c>
      <c r="D224" s="233">
        <v>0</v>
      </c>
      <c r="E224" s="233">
        <v>0</v>
      </c>
      <c r="F224" s="233">
        <v>0</v>
      </c>
      <c r="G224" s="233">
        <v>0</v>
      </c>
      <c r="H224" s="233">
        <v>0</v>
      </c>
      <c r="I224" s="233">
        <v>0</v>
      </c>
      <c r="J224" s="233">
        <v>0</v>
      </c>
      <c r="K224" s="233">
        <v>0</v>
      </c>
      <c r="L224" s="233">
        <v>0</v>
      </c>
      <c r="M224" s="233">
        <v>0</v>
      </c>
      <c r="N224" s="233">
        <v>0</v>
      </c>
      <c r="O224" s="233">
        <v>0</v>
      </c>
      <c r="P224" s="233">
        <v>0</v>
      </c>
      <c r="Q224" s="233">
        <v>0</v>
      </c>
      <c r="R224" s="233">
        <v>0</v>
      </c>
      <c r="S224" s="233" t="s">
        <v>1676</v>
      </c>
      <c r="T224" s="233">
        <v>70</v>
      </c>
      <c r="U224" s="233">
        <v>0</v>
      </c>
      <c r="V224" s="233">
        <v>0</v>
      </c>
      <c r="W224" s="233">
        <v>60</v>
      </c>
      <c r="X224" s="233" t="s">
        <v>1676</v>
      </c>
      <c r="Y224" s="234" t="s">
        <v>1676</v>
      </c>
    </row>
    <row r="225" spans="1:25" s="145" customFormat="1" x14ac:dyDescent="0.2">
      <c r="A225" s="337" t="s">
        <v>395</v>
      </c>
      <c r="B225" s="334" t="s">
        <v>1874</v>
      </c>
      <c r="C225" s="253">
        <v>750</v>
      </c>
      <c r="D225" s="233">
        <v>490</v>
      </c>
      <c r="E225" s="233">
        <v>1225</v>
      </c>
      <c r="F225" s="233">
        <v>410</v>
      </c>
      <c r="G225" s="233">
        <v>1650</v>
      </c>
      <c r="H225" s="233">
        <v>675</v>
      </c>
      <c r="I225" s="233">
        <v>3365</v>
      </c>
      <c r="J225" s="233">
        <v>5660</v>
      </c>
      <c r="K225" s="233">
        <v>875</v>
      </c>
      <c r="L225" s="233">
        <v>830</v>
      </c>
      <c r="M225" s="233">
        <v>340</v>
      </c>
      <c r="N225" s="233">
        <v>3415</v>
      </c>
      <c r="O225" s="233">
        <v>290</v>
      </c>
      <c r="P225" s="233">
        <v>275</v>
      </c>
      <c r="Q225" s="233">
        <v>1120</v>
      </c>
      <c r="R225" s="233">
        <v>3535</v>
      </c>
      <c r="S225" s="233">
        <v>1545</v>
      </c>
      <c r="T225" s="233">
        <v>1385</v>
      </c>
      <c r="U225" s="233">
        <v>9420</v>
      </c>
      <c r="V225" s="233">
        <v>345</v>
      </c>
      <c r="W225" s="233">
        <v>2515</v>
      </c>
      <c r="X225" s="233">
        <v>10050</v>
      </c>
      <c r="Y225" s="234">
        <v>41740</v>
      </c>
    </row>
    <row r="226" spans="1:25" s="145" customFormat="1" x14ac:dyDescent="0.2">
      <c r="A226" s="337" t="s">
        <v>811</v>
      </c>
      <c r="B226" s="334" t="s">
        <v>1875</v>
      </c>
      <c r="C226" s="253">
        <v>0</v>
      </c>
      <c r="D226" s="233">
        <v>0</v>
      </c>
      <c r="E226" s="233">
        <v>36170</v>
      </c>
      <c r="F226" s="233">
        <v>0</v>
      </c>
      <c r="G226" s="233" t="s">
        <v>1676</v>
      </c>
      <c r="H226" s="233" t="s">
        <v>1676</v>
      </c>
      <c r="I226" s="233">
        <v>0</v>
      </c>
      <c r="J226" s="233">
        <v>0</v>
      </c>
      <c r="K226" s="233">
        <v>0</v>
      </c>
      <c r="L226" s="233">
        <v>0</v>
      </c>
      <c r="M226" s="233">
        <v>10</v>
      </c>
      <c r="N226" s="233" t="s">
        <v>1676</v>
      </c>
      <c r="O226" s="233">
        <v>0</v>
      </c>
      <c r="P226" s="233">
        <v>0</v>
      </c>
      <c r="Q226" s="233">
        <v>0</v>
      </c>
      <c r="R226" s="233">
        <v>0</v>
      </c>
      <c r="S226" s="233">
        <v>20</v>
      </c>
      <c r="T226" s="233">
        <v>0</v>
      </c>
      <c r="U226" s="233">
        <v>0</v>
      </c>
      <c r="V226" s="233">
        <v>0</v>
      </c>
      <c r="W226" s="233">
        <v>0</v>
      </c>
      <c r="X226" s="233">
        <v>285</v>
      </c>
      <c r="Y226" s="234">
        <v>1690</v>
      </c>
    </row>
    <row r="227" spans="1:25" s="145" customFormat="1" x14ac:dyDescent="0.2">
      <c r="A227" s="337" t="s">
        <v>793</v>
      </c>
      <c r="B227" s="334" t="s">
        <v>1876</v>
      </c>
      <c r="C227" s="253">
        <v>0</v>
      </c>
      <c r="D227" s="233">
        <v>0</v>
      </c>
      <c r="E227" s="233">
        <v>0</v>
      </c>
      <c r="F227" s="233">
        <v>0</v>
      </c>
      <c r="G227" s="233">
        <v>0</v>
      </c>
      <c r="H227" s="233">
        <v>0</v>
      </c>
      <c r="I227" s="233">
        <v>0</v>
      </c>
      <c r="J227" s="233">
        <v>0</v>
      </c>
      <c r="K227" s="233">
        <v>0</v>
      </c>
      <c r="L227" s="233">
        <v>0</v>
      </c>
      <c r="M227" s="233">
        <v>0</v>
      </c>
      <c r="N227" s="233">
        <v>0</v>
      </c>
      <c r="O227" s="233">
        <v>0</v>
      </c>
      <c r="P227" s="233">
        <v>0</v>
      </c>
      <c r="Q227" s="233">
        <v>0</v>
      </c>
      <c r="R227" s="233">
        <v>0</v>
      </c>
      <c r="S227" s="233">
        <v>0</v>
      </c>
      <c r="T227" s="233">
        <v>0</v>
      </c>
      <c r="U227" s="233" t="s">
        <v>1676</v>
      </c>
      <c r="V227" s="233">
        <v>0</v>
      </c>
      <c r="W227" s="233">
        <v>0</v>
      </c>
      <c r="X227" s="233">
        <v>0</v>
      </c>
      <c r="Y227" s="234">
        <v>80</v>
      </c>
    </row>
    <row r="228" spans="1:25" s="145" customFormat="1" x14ac:dyDescent="0.2">
      <c r="A228" s="337" t="s">
        <v>339</v>
      </c>
      <c r="B228" s="334" t="s">
        <v>1877</v>
      </c>
      <c r="C228" s="253">
        <v>75</v>
      </c>
      <c r="D228" s="233" t="s">
        <v>1676</v>
      </c>
      <c r="E228" s="233">
        <v>840</v>
      </c>
      <c r="F228" s="233">
        <v>0</v>
      </c>
      <c r="G228" s="233">
        <v>65</v>
      </c>
      <c r="H228" s="233">
        <v>190</v>
      </c>
      <c r="I228" s="233">
        <v>40</v>
      </c>
      <c r="J228" s="233">
        <v>375</v>
      </c>
      <c r="K228" s="233">
        <v>100</v>
      </c>
      <c r="L228" s="233">
        <v>0</v>
      </c>
      <c r="M228" s="233" t="s">
        <v>1676</v>
      </c>
      <c r="N228" s="233">
        <v>330</v>
      </c>
      <c r="O228" s="233">
        <v>75</v>
      </c>
      <c r="P228" s="233">
        <v>105</v>
      </c>
      <c r="Q228" s="233">
        <v>665</v>
      </c>
      <c r="R228" s="233">
        <v>0</v>
      </c>
      <c r="S228" s="233">
        <v>15</v>
      </c>
      <c r="T228" s="233">
        <v>490</v>
      </c>
      <c r="U228" s="233">
        <v>0</v>
      </c>
      <c r="V228" s="233">
        <v>15</v>
      </c>
      <c r="W228" s="233">
        <v>830</v>
      </c>
      <c r="X228" s="233" t="s">
        <v>1676</v>
      </c>
      <c r="Y228" s="234">
        <v>85</v>
      </c>
    </row>
    <row r="229" spans="1:25" s="145" customFormat="1" x14ac:dyDescent="0.2">
      <c r="A229" s="337" t="s">
        <v>49</v>
      </c>
      <c r="B229" s="334" t="s">
        <v>1878</v>
      </c>
      <c r="C229" s="253">
        <v>1360</v>
      </c>
      <c r="D229" s="233">
        <v>0</v>
      </c>
      <c r="E229" s="233">
        <v>395</v>
      </c>
      <c r="F229" s="233" t="s">
        <v>1676</v>
      </c>
      <c r="G229" s="233">
        <v>40</v>
      </c>
      <c r="H229" s="233">
        <v>10</v>
      </c>
      <c r="I229" s="233">
        <v>110</v>
      </c>
      <c r="J229" s="233">
        <v>230</v>
      </c>
      <c r="K229" s="233">
        <v>70</v>
      </c>
      <c r="L229" s="233">
        <v>0</v>
      </c>
      <c r="M229" s="233">
        <v>0</v>
      </c>
      <c r="N229" s="233">
        <v>375</v>
      </c>
      <c r="O229" s="233">
        <v>80</v>
      </c>
      <c r="P229" s="233">
        <v>60</v>
      </c>
      <c r="Q229" s="233">
        <v>130</v>
      </c>
      <c r="R229" s="233">
        <v>0</v>
      </c>
      <c r="S229" s="233">
        <v>40</v>
      </c>
      <c r="T229" s="233">
        <v>360</v>
      </c>
      <c r="U229" s="233" t="s">
        <v>1676</v>
      </c>
      <c r="V229" s="233">
        <v>1045</v>
      </c>
      <c r="W229" s="233">
        <v>1470</v>
      </c>
      <c r="X229" s="233">
        <v>15</v>
      </c>
      <c r="Y229" s="234">
        <v>160</v>
      </c>
    </row>
    <row r="230" spans="1:25" s="145" customFormat="1" x14ac:dyDescent="0.2">
      <c r="A230" s="337" t="s">
        <v>1582</v>
      </c>
      <c r="B230" s="334" t="s">
        <v>1879</v>
      </c>
      <c r="C230" s="253">
        <v>0</v>
      </c>
      <c r="D230" s="233">
        <v>0</v>
      </c>
      <c r="E230" s="233">
        <v>2695</v>
      </c>
      <c r="F230" s="233">
        <v>0</v>
      </c>
      <c r="G230" s="233">
        <v>0</v>
      </c>
      <c r="H230" s="233">
        <v>0</v>
      </c>
      <c r="I230" s="233">
        <v>0</v>
      </c>
      <c r="J230" s="233">
        <v>0</v>
      </c>
      <c r="K230" s="233">
        <v>0</v>
      </c>
      <c r="L230" s="233">
        <v>0</v>
      </c>
      <c r="M230" s="233">
        <v>0</v>
      </c>
      <c r="N230" s="233">
        <v>0</v>
      </c>
      <c r="O230" s="233">
        <v>0</v>
      </c>
      <c r="P230" s="233">
        <v>0</v>
      </c>
      <c r="Q230" s="233">
        <v>0</v>
      </c>
      <c r="R230" s="233">
        <v>0</v>
      </c>
      <c r="S230" s="233">
        <v>0</v>
      </c>
      <c r="T230" s="233">
        <v>0</v>
      </c>
      <c r="U230" s="233">
        <v>0</v>
      </c>
      <c r="V230" s="233">
        <v>0</v>
      </c>
      <c r="W230" s="233">
        <v>0</v>
      </c>
      <c r="X230" s="233">
        <v>0</v>
      </c>
      <c r="Y230" s="234">
        <v>20</v>
      </c>
    </row>
    <row r="231" spans="1:25" s="145" customFormat="1" x14ac:dyDescent="0.2">
      <c r="A231" s="337" t="s">
        <v>1611</v>
      </c>
      <c r="B231" s="334" t="s">
        <v>1880</v>
      </c>
      <c r="C231" s="253">
        <v>0</v>
      </c>
      <c r="D231" s="233">
        <v>0</v>
      </c>
      <c r="E231" s="233">
        <v>1350</v>
      </c>
      <c r="F231" s="233">
        <v>0</v>
      </c>
      <c r="G231" s="233">
        <v>0</v>
      </c>
      <c r="H231" s="233">
        <v>0</v>
      </c>
      <c r="I231" s="233">
        <v>0</v>
      </c>
      <c r="J231" s="233">
        <v>0</v>
      </c>
      <c r="K231" s="233">
        <v>0</v>
      </c>
      <c r="L231" s="233">
        <v>0</v>
      </c>
      <c r="M231" s="233">
        <v>0</v>
      </c>
      <c r="N231" s="233">
        <v>0</v>
      </c>
      <c r="O231" s="233">
        <v>0</v>
      </c>
      <c r="P231" s="233">
        <v>0</v>
      </c>
      <c r="Q231" s="233">
        <v>0</v>
      </c>
      <c r="R231" s="233">
        <v>0</v>
      </c>
      <c r="S231" s="233">
        <v>0</v>
      </c>
      <c r="T231" s="233">
        <v>0</v>
      </c>
      <c r="U231" s="233">
        <v>0</v>
      </c>
      <c r="V231" s="233">
        <v>0</v>
      </c>
      <c r="W231" s="233">
        <v>0</v>
      </c>
      <c r="X231" s="233">
        <v>0</v>
      </c>
      <c r="Y231" s="234">
        <v>20</v>
      </c>
    </row>
    <row r="232" spans="1:25" s="145" customFormat="1" x14ac:dyDescent="0.2">
      <c r="A232" s="337" t="s">
        <v>1528</v>
      </c>
      <c r="B232" s="334" t="s">
        <v>1881</v>
      </c>
      <c r="C232" s="253">
        <v>0</v>
      </c>
      <c r="D232" s="233">
        <v>0</v>
      </c>
      <c r="E232" s="233">
        <v>4265</v>
      </c>
      <c r="F232" s="233">
        <v>0</v>
      </c>
      <c r="G232" s="233">
        <v>0</v>
      </c>
      <c r="H232" s="233">
        <v>0</v>
      </c>
      <c r="I232" s="233">
        <v>0</v>
      </c>
      <c r="J232" s="233">
        <v>0</v>
      </c>
      <c r="K232" s="233">
        <v>0</v>
      </c>
      <c r="L232" s="233">
        <v>0</v>
      </c>
      <c r="M232" s="233">
        <v>0</v>
      </c>
      <c r="N232" s="233">
        <v>0</v>
      </c>
      <c r="O232" s="233">
        <v>0</v>
      </c>
      <c r="P232" s="233">
        <v>0</v>
      </c>
      <c r="Q232" s="233">
        <v>0</v>
      </c>
      <c r="R232" s="233">
        <v>0</v>
      </c>
      <c r="S232" s="233">
        <v>0</v>
      </c>
      <c r="T232" s="233">
        <v>0</v>
      </c>
      <c r="U232" s="233">
        <v>0</v>
      </c>
      <c r="V232" s="233">
        <v>0</v>
      </c>
      <c r="W232" s="233">
        <v>0</v>
      </c>
      <c r="X232" s="233">
        <v>0</v>
      </c>
      <c r="Y232" s="234">
        <v>55</v>
      </c>
    </row>
    <row r="233" spans="1:25" s="145" customFormat="1" x14ac:dyDescent="0.2">
      <c r="A233" s="337" t="s">
        <v>1581</v>
      </c>
      <c r="B233" s="334" t="s">
        <v>1882</v>
      </c>
      <c r="C233" s="253">
        <v>0</v>
      </c>
      <c r="D233" s="233">
        <v>0</v>
      </c>
      <c r="E233" s="233">
        <v>1875</v>
      </c>
      <c r="F233" s="233">
        <v>0</v>
      </c>
      <c r="G233" s="233">
        <v>0</v>
      </c>
      <c r="H233" s="233">
        <v>0</v>
      </c>
      <c r="I233" s="233">
        <v>0</v>
      </c>
      <c r="J233" s="233">
        <v>0</v>
      </c>
      <c r="K233" s="233">
        <v>0</v>
      </c>
      <c r="L233" s="233">
        <v>0</v>
      </c>
      <c r="M233" s="233">
        <v>0</v>
      </c>
      <c r="N233" s="233">
        <v>0</v>
      </c>
      <c r="O233" s="233">
        <v>0</v>
      </c>
      <c r="P233" s="233">
        <v>0</v>
      </c>
      <c r="Q233" s="233">
        <v>0</v>
      </c>
      <c r="R233" s="233">
        <v>0</v>
      </c>
      <c r="S233" s="233">
        <v>0</v>
      </c>
      <c r="T233" s="233">
        <v>0</v>
      </c>
      <c r="U233" s="233">
        <v>0</v>
      </c>
      <c r="V233" s="233">
        <v>0</v>
      </c>
      <c r="W233" s="233">
        <v>0</v>
      </c>
      <c r="X233" s="233">
        <v>0</v>
      </c>
      <c r="Y233" s="234">
        <v>65</v>
      </c>
    </row>
    <row r="234" spans="1:25" s="145" customFormat="1" x14ac:dyDescent="0.2">
      <c r="A234" s="337" t="s">
        <v>1363</v>
      </c>
      <c r="B234" s="334" t="s">
        <v>1883</v>
      </c>
      <c r="C234" s="253">
        <v>0</v>
      </c>
      <c r="D234" s="233">
        <v>0</v>
      </c>
      <c r="E234" s="233">
        <v>2560</v>
      </c>
      <c r="F234" s="233">
        <v>0</v>
      </c>
      <c r="G234" s="233">
        <v>0</v>
      </c>
      <c r="H234" s="233">
        <v>0</v>
      </c>
      <c r="I234" s="233">
        <v>0</v>
      </c>
      <c r="J234" s="233">
        <v>0</v>
      </c>
      <c r="K234" s="233">
        <v>0</v>
      </c>
      <c r="L234" s="233">
        <v>0</v>
      </c>
      <c r="M234" s="233">
        <v>0</v>
      </c>
      <c r="N234" s="233">
        <v>0</v>
      </c>
      <c r="O234" s="233">
        <v>0</v>
      </c>
      <c r="P234" s="233">
        <v>0</v>
      </c>
      <c r="Q234" s="233">
        <v>0</v>
      </c>
      <c r="R234" s="233">
        <v>0</v>
      </c>
      <c r="S234" s="233">
        <v>0</v>
      </c>
      <c r="T234" s="233">
        <v>0</v>
      </c>
      <c r="U234" s="233">
        <v>0</v>
      </c>
      <c r="V234" s="233">
        <v>0</v>
      </c>
      <c r="W234" s="233">
        <v>0</v>
      </c>
      <c r="X234" s="233">
        <v>0</v>
      </c>
      <c r="Y234" s="234">
        <v>95</v>
      </c>
    </row>
    <row r="235" spans="1:25" s="145" customFormat="1" x14ac:dyDescent="0.2">
      <c r="A235" s="337" t="s">
        <v>1364</v>
      </c>
      <c r="B235" s="334" t="s">
        <v>1884</v>
      </c>
      <c r="C235" s="253">
        <v>0</v>
      </c>
      <c r="D235" s="233">
        <v>0</v>
      </c>
      <c r="E235" s="233">
        <v>2750</v>
      </c>
      <c r="F235" s="233">
        <v>0</v>
      </c>
      <c r="G235" s="233">
        <v>0</v>
      </c>
      <c r="H235" s="233">
        <v>0</v>
      </c>
      <c r="I235" s="233">
        <v>0</v>
      </c>
      <c r="J235" s="233">
        <v>0</v>
      </c>
      <c r="K235" s="233">
        <v>0</v>
      </c>
      <c r="L235" s="233">
        <v>0</v>
      </c>
      <c r="M235" s="233">
        <v>0</v>
      </c>
      <c r="N235" s="233">
        <v>0</v>
      </c>
      <c r="O235" s="233">
        <v>0</v>
      </c>
      <c r="P235" s="233">
        <v>0</v>
      </c>
      <c r="Q235" s="233">
        <v>0</v>
      </c>
      <c r="R235" s="233">
        <v>0</v>
      </c>
      <c r="S235" s="233" t="s">
        <v>1676</v>
      </c>
      <c r="T235" s="233">
        <v>0</v>
      </c>
      <c r="U235" s="233">
        <v>0</v>
      </c>
      <c r="V235" s="233">
        <v>0</v>
      </c>
      <c r="W235" s="233">
        <v>0</v>
      </c>
      <c r="X235" s="233">
        <v>0</v>
      </c>
      <c r="Y235" s="234">
        <v>45</v>
      </c>
    </row>
    <row r="236" spans="1:25" s="145" customFormat="1" x14ac:dyDescent="0.2">
      <c r="A236" s="337" t="s">
        <v>1527</v>
      </c>
      <c r="B236" s="334" t="s">
        <v>1885</v>
      </c>
      <c r="C236" s="253">
        <v>0</v>
      </c>
      <c r="D236" s="233">
        <v>0</v>
      </c>
      <c r="E236" s="233">
        <v>1900</v>
      </c>
      <c r="F236" s="233">
        <v>0</v>
      </c>
      <c r="G236" s="233">
        <v>0</v>
      </c>
      <c r="H236" s="233">
        <v>0</v>
      </c>
      <c r="I236" s="233">
        <v>0</v>
      </c>
      <c r="J236" s="233">
        <v>0</v>
      </c>
      <c r="K236" s="233">
        <v>0</v>
      </c>
      <c r="L236" s="233">
        <v>0</v>
      </c>
      <c r="M236" s="233">
        <v>0</v>
      </c>
      <c r="N236" s="233">
        <v>0</v>
      </c>
      <c r="O236" s="233">
        <v>0</v>
      </c>
      <c r="P236" s="233">
        <v>0</v>
      </c>
      <c r="Q236" s="233">
        <v>0</v>
      </c>
      <c r="R236" s="233">
        <v>0</v>
      </c>
      <c r="S236" s="233" t="s">
        <v>1676</v>
      </c>
      <c r="T236" s="233">
        <v>0</v>
      </c>
      <c r="U236" s="233">
        <v>0</v>
      </c>
      <c r="V236" s="233">
        <v>0</v>
      </c>
      <c r="W236" s="233">
        <v>0</v>
      </c>
      <c r="X236" s="233">
        <v>0</v>
      </c>
      <c r="Y236" s="234">
        <v>70</v>
      </c>
    </row>
    <row r="237" spans="1:25" s="145" customFormat="1" x14ac:dyDescent="0.2">
      <c r="A237" s="337" t="s">
        <v>1610</v>
      </c>
      <c r="B237" s="334" t="s">
        <v>1886</v>
      </c>
      <c r="C237" s="253">
        <v>0</v>
      </c>
      <c r="D237" s="233">
        <v>0</v>
      </c>
      <c r="E237" s="233">
        <v>3745</v>
      </c>
      <c r="F237" s="233">
        <v>0</v>
      </c>
      <c r="G237" s="233">
        <v>0</v>
      </c>
      <c r="H237" s="233">
        <v>0</v>
      </c>
      <c r="I237" s="233">
        <v>0</v>
      </c>
      <c r="J237" s="233">
        <v>0</v>
      </c>
      <c r="K237" s="233">
        <v>0</v>
      </c>
      <c r="L237" s="233">
        <v>0</v>
      </c>
      <c r="M237" s="233">
        <v>0</v>
      </c>
      <c r="N237" s="233">
        <v>0</v>
      </c>
      <c r="O237" s="233">
        <v>0</v>
      </c>
      <c r="P237" s="233">
        <v>0</v>
      </c>
      <c r="Q237" s="233">
        <v>0</v>
      </c>
      <c r="R237" s="233">
        <v>0</v>
      </c>
      <c r="S237" s="233">
        <v>0</v>
      </c>
      <c r="T237" s="233">
        <v>0</v>
      </c>
      <c r="U237" s="233">
        <v>0</v>
      </c>
      <c r="V237" s="233">
        <v>0</v>
      </c>
      <c r="W237" s="233">
        <v>0</v>
      </c>
      <c r="X237" s="233">
        <v>0</v>
      </c>
      <c r="Y237" s="234">
        <v>15</v>
      </c>
    </row>
    <row r="238" spans="1:25" s="145" customFormat="1" x14ac:dyDescent="0.2">
      <c r="A238" s="337" t="s">
        <v>448</v>
      </c>
      <c r="B238" s="334" t="s">
        <v>1887</v>
      </c>
      <c r="C238" s="253">
        <v>2500</v>
      </c>
      <c r="D238" s="233">
        <v>1330</v>
      </c>
      <c r="E238" s="233">
        <v>6260</v>
      </c>
      <c r="F238" s="233">
        <v>860</v>
      </c>
      <c r="G238" s="233">
        <v>4270</v>
      </c>
      <c r="H238" s="233">
        <v>4065</v>
      </c>
      <c r="I238" s="233">
        <v>10485</v>
      </c>
      <c r="J238" s="233">
        <v>18375</v>
      </c>
      <c r="K238" s="233">
        <v>1935</v>
      </c>
      <c r="L238" s="233">
        <v>5195</v>
      </c>
      <c r="M238" s="233">
        <v>4745</v>
      </c>
      <c r="N238" s="233">
        <v>8280</v>
      </c>
      <c r="O238" s="233">
        <v>685</v>
      </c>
      <c r="P238" s="233">
        <v>410</v>
      </c>
      <c r="Q238" s="233">
        <v>1745</v>
      </c>
      <c r="R238" s="233">
        <v>5410</v>
      </c>
      <c r="S238" s="233">
        <v>6360</v>
      </c>
      <c r="T238" s="233">
        <v>3375</v>
      </c>
      <c r="U238" s="233">
        <v>14855</v>
      </c>
      <c r="V238" s="233">
        <v>1470</v>
      </c>
      <c r="W238" s="233">
        <v>7165</v>
      </c>
      <c r="X238" s="233">
        <v>35175</v>
      </c>
      <c r="Y238" s="234">
        <v>92555</v>
      </c>
    </row>
    <row r="239" spans="1:25" s="145" customFormat="1" x14ac:dyDescent="0.2">
      <c r="A239" s="337" t="s">
        <v>601</v>
      </c>
      <c r="B239" s="334" t="s">
        <v>1888</v>
      </c>
      <c r="C239" s="253">
        <v>0</v>
      </c>
      <c r="D239" s="233">
        <v>0</v>
      </c>
      <c r="E239" s="233">
        <v>0</v>
      </c>
      <c r="F239" s="233">
        <v>0</v>
      </c>
      <c r="G239" s="233">
        <v>0</v>
      </c>
      <c r="H239" s="233">
        <v>0</v>
      </c>
      <c r="I239" s="233">
        <v>0</v>
      </c>
      <c r="J239" s="233">
        <v>0</v>
      </c>
      <c r="K239" s="233">
        <v>0</v>
      </c>
      <c r="L239" s="233">
        <v>0</v>
      </c>
      <c r="M239" s="233">
        <v>0</v>
      </c>
      <c r="N239" s="233">
        <v>0</v>
      </c>
      <c r="O239" s="233">
        <v>0</v>
      </c>
      <c r="P239" s="233">
        <v>0</v>
      </c>
      <c r="Q239" s="233">
        <v>0</v>
      </c>
      <c r="R239" s="233">
        <v>0</v>
      </c>
      <c r="S239" s="233">
        <v>0</v>
      </c>
      <c r="T239" s="233">
        <v>0</v>
      </c>
      <c r="U239" s="233">
        <v>0</v>
      </c>
      <c r="V239" s="233">
        <v>0</v>
      </c>
      <c r="W239" s="233">
        <v>0</v>
      </c>
      <c r="X239" s="233">
        <v>0</v>
      </c>
      <c r="Y239" s="234">
        <v>3910</v>
      </c>
    </row>
    <row r="240" spans="1:25" s="145" customFormat="1" x14ac:dyDescent="0.2">
      <c r="A240" s="337" t="s">
        <v>547</v>
      </c>
      <c r="B240" s="334" t="s">
        <v>1889</v>
      </c>
      <c r="C240" s="253">
        <v>0</v>
      </c>
      <c r="D240" s="233">
        <v>0</v>
      </c>
      <c r="E240" s="233">
        <v>0</v>
      </c>
      <c r="F240" s="233">
        <v>0</v>
      </c>
      <c r="G240" s="233" t="s">
        <v>1676</v>
      </c>
      <c r="H240" s="233">
        <v>0</v>
      </c>
      <c r="I240" s="233">
        <v>0</v>
      </c>
      <c r="J240" s="233">
        <v>0</v>
      </c>
      <c r="K240" s="233">
        <v>0</v>
      </c>
      <c r="L240" s="233">
        <v>0</v>
      </c>
      <c r="M240" s="233">
        <v>0</v>
      </c>
      <c r="N240" s="233">
        <v>70</v>
      </c>
      <c r="O240" s="233">
        <v>0</v>
      </c>
      <c r="P240" s="233" t="s">
        <v>1676</v>
      </c>
      <c r="Q240" s="233">
        <v>0</v>
      </c>
      <c r="R240" s="233">
        <v>0</v>
      </c>
      <c r="S240" s="233" t="s">
        <v>1676</v>
      </c>
      <c r="T240" s="233">
        <v>0</v>
      </c>
      <c r="U240" s="233">
        <v>3180</v>
      </c>
      <c r="V240" s="233">
        <v>0</v>
      </c>
      <c r="W240" s="233">
        <v>0</v>
      </c>
      <c r="X240" s="233" t="s">
        <v>1676</v>
      </c>
      <c r="Y240" s="234">
        <v>1015</v>
      </c>
    </row>
    <row r="241" spans="1:25" s="145" customFormat="1" x14ac:dyDescent="0.2">
      <c r="A241" s="337" t="s">
        <v>571</v>
      </c>
      <c r="B241" s="334" t="s">
        <v>1890</v>
      </c>
      <c r="C241" s="253">
        <v>4510</v>
      </c>
      <c r="D241" s="233">
        <v>1635</v>
      </c>
      <c r="E241" s="233">
        <v>235</v>
      </c>
      <c r="F241" s="233">
        <v>285</v>
      </c>
      <c r="G241" s="233">
        <v>2360</v>
      </c>
      <c r="H241" s="233">
        <v>165</v>
      </c>
      <c r="I241" s="233">
        <v>5205</v>
      </c>
      <c r="J241" s="233">
        <v>9725</v>
      </c>
      <c r="K241" s="233">
        <v>980</v>
      </c>
      <c r="L241" s="233">
        <v>1240</v>
      </c>
      <c r="M241" s="233">
        <v>2820</v>
      </c>
      <c r="N241" s="233">
        <v>10910</v>
      </c>
      <c r="O241" s="233">
        <v>475</v>
      </c>
      <c r="P241" s="233">
        <v>245</v>
      </c>
      <c r="Q241" s="233">
        <v>3425</v>
      </c>
      <c r="R241" s="233">
        <v>6335</v>
      </c>
      <c r="S241" s="233">
        <v>6420</v>
      </c>
      <c r="T241" s="233">
        <v>3065</v>
      </c>
      <c r="U241" s="233">
        <v>11835</v>
      </c>
      <c r="V241" s="233">
        <v>1270</v>
      </c>
      <c r="W241" s="233">
        <v>6535</v>
      </c>
      <c r="X241" s="233">
        <v>17355</v>
      </c>
      <c r="Y241" s="234">
        <v>80890</v>
      </c>
    </row>
    <row r="242" spans="1:25" s="145" customFormat="1" x14ac:dyDescent="0.2">
      <c r="A242" s="337" t="s">
        <v>456</v>
      </c>
      <c r="B242" s="334" t="s">
        <v>1891</v>
      </c>
      <c r="C242" s="253">
        <v>650</v>
      </c>
      <c r="D242" s="233">
        <v>485</v>
      </c>
      <c r="E242" s="233">
        <v>3205</v>
      </c>
      <c r="F242" s="233">
        <v>255</v>
      </c>
      <c r="G242" s="233">
        <v>1750</v>
      </c>
      <c r="H242" s="233">
        <v>735</v>
      </c>
      <c r="I242" s="233">
        <v>5520</v>
      </c>
      <c r="J242" s="233">
        <v>6515</v>
      </c>
      <c r="K242" s="233">
        <v>830</v>
      </c>
      <c r="L242" s="233">
        <v>1720</v>
      </c>
      <c r="M242" s="233">
        <v>1000</v>
      </c>
      <c r="N242" s="233">
        <v>2600</v>
      </c>
      <c r="O242" s="233">
        <v>235</v>
      </c>
      <c r="P242" s="233">
        <v>195</v>
      </c>
      <c r="Q242" s="233">
        <v>1475</v>
      </c>
      <c r="R242" s="233">
        <v>2795</v>
      </c>
      <c r="S242" s="233">
        <v>690</v>
      </c>
      <c r="T242" s="233">
        <v>1370</v>
      </c>
      <c r="U242" s="233">
        <v>9665</v>
      </c>
      <c r="V242" s="233">
        <v>185</v>
      </c>
      <c r="W242" s="233">
        <v>3580</v>
      </c>
      <c r="X242" s="233">
        <v>14950</v>
      </c>
      <c r="Y242" s="234">
        <v>33030</v>
      </c>
    </row>
    <row r="243" spans="1:25" s="145" customFormat="1" x14ac:dyDescent="0.2">
      <c r="A243" s="337" t="s">
        <v>340</v>
      </c>
      <c r="B243" s="334" t="s">
        <v>1892</v>
      </c>
      <c r="C243" s="253">
        <v>130</v>
      </c>
      <c r="D243" s="233">
        <v>0</v>
      </c>
      <c r="E243" s="233">
        <v>125</v>
      </c>
      <c r="F243" s="233" t="s">
        <v>1676</v>
      </c>
      <c r="G243" s="233">
        <v>0</v>
      </c>
      <c r="H243" s="233">
        <v>0</v>
      </c>
      <c r="I243" s="233">
        <v>105</v>
      </c>
      <c r="J243" s="233">
        <v>220</v>
      </c>
      <c r="K243" s="233">
        <v>15</v>
      </c>
      <c r="L243" s="233">
        <v>0</v>
      </c>
      <c r="M243" s="233">
        <v>10</v>
      </c>
      <c r="N243" s="233">
        <v>135</v>
      </c>
      <c r="O243" s="233">
        <v>25</v>
      </c>
      <c r="P243" s="233">
        <v>30</v>
      </c>
      <c r="Q243" s="233">
        <v>105</v>
      </c>
      <c r="R243" s="233">
        <v>0</v>
      </c>
      <c r="S243" s="233">
        <v>40</v>
      </c>
      <c r="T243" s="233">
        <v>245</v>
      </c>
      <c r="U243" s="233">
        <v>0</v>
      </c>
      <c r="V243" s="233">
        <v>75</v>
      </c>
      <c r="W243" s="233">
        <v>660</v>
      </c>
      <c r="X243" s="233">
        <v>10</v>
      </c>
      <c r="Y243" s="234">
        <v>30</v>
      </c>
    </row>
    <row r="244" spans="1:25" s="145" customFormat="1" x14ac:dyDescent="0.2">
      <c r="A244" s="337" t="s">
        <v>373</v>
      </c>
      <c r="B244" s="334" t="s">
        <v>1893</v>
      </c>
      <c r="C244" s="253">
        <v>0</v>
      </c>
      <c r="D244" s="233">
        <v>0</v>
      </c>
      <c r="E244" s="233">
        <v>0</v>
      </c>
      <c r="F244" s="233">
        <v>0</v>
      </c>
      <c r="G244" s="233">
        <v>0</v>
      </c>
      <c r="H244" s="233">
        <v>0</v>
      </c>
      <c r="I244" s="233">
        <v>0</v>
      </c>
      <c r="J244" s="233">
        <v>0</v>
      </c>
      <c r="K244" s="233">
        <v>0</v>
      </c>
      <c r="L244" s="233">
        <v>0</v>
      </c>
      <c r="M244" s="233">
        <v>0</v>
      </c>
      <c r="N244" s="233">
        <v>0</v>
      </c>
      <c r="O244" s="233">
        <v>0</v>
      </c>
      <c r="P244" s="233">
        <v>0</v>
      </c>
      <c r="Q244" s="233">
        <v>0</v>
      </c>
      <c r="R244" s="233">
        <v>0</v>
      </c>
      <c r="S244" s="233">
        <v>0</v>
      </c>
      <c r="T244" s="233">
        <v>0</v>
      </c>
      <c r="U244" s="233">
        <v>0</v>
      </c>
      <c r="V244" s="233">
        <v>0</v>
      </c>
      <c r="W244" s="233">
        <v>0</v>
      </c>
      <c r="X244" s="233">
        <v>0</v>
      </c>
      <c r="Y244" s="234">
        <v>5475</v>
      </c>
    </row>
    <row r="245" spans="1:25" s="145" customFormat="1" x14ac:dyDescent="0.2">
      <c r="A245" s="337" t="s">
        <v>48</v>
      </c>
      <c r="B245" s="334" t="s">
        <v>1894</v>
      </c>
      <c r="C245" s="253">
        <v>170</v>
      </c>
      <c r="D245" s="233">
        <v>0</v>
      </c>
      <c r="E245" s="233">
        <v>1065</v>
      </c>
      <c r="F245" s="233" t="s">
        <v>1676</v>
      </c>
      <c r="G245" s="233">
        <v>35</v>
      </c>
      <c r="H245" s="233">
        <v>0</v>
      </c>
      <c r="I245" s="233">
        <v>3135</v>
      </c>
      <c r="J245" s="233">
        <v>1395</v>
      </c>
      <c r="K245" s="233">
        <v>110</v>
      </c>
      <c r="L245" s="233">
        <v>0</v>
      </c>
      <c r="M245" s="233">
        <v>25</v>
      </c>
      <c r="N245" s="233">
        <v>75</v>
      </c>
      <c r="O245" s="233">
        <v>140</v>
      </c>
      <c r="P245" s="233">
        <v>35</v>
      </c>
      <c r="Q245" s="233">
        <v>190</v>
      </c>
      <c r="R245" s="233">
        <v>0</v>
      </c>
      <c r="S245" s="233">
        <v>430</v>
      </c>
      <c r="T245" s="233">
        <v>550</v>
      </c>
      <c r="U245" s="233">
        <v>0</v>
      </c>
      <c r="V245" s="233">
        <v>0</v>
      </c>
      <c r="W245" s="233">
        <v>1360</v>
      </c>
      <c r="X245" s="233" t="s">
        <v>1676</v>
      </c>
      <c r="Y245" s="234">
        <v>315</v>
      </c>
    </row>
    <row r="246" spans="1:25" s="145" customFormat="1" x14ac:dyDescent="0.2">
      <c r="A246" s="337" t="s">
        <v>1613</v>
      </c>
      <c r="B246" s="334" t="s">
        <v>1895</v>
      </c>
      <c r="C246" s="253">
        <v>10</v>
      </c>
      <c r="D246" s="233">
        <v>0</v>
      </c>
      <c r="E246" s="233">
        <v>0</v>
      </c>
      <c r="F246" s="233">
        <v>0</v>
      </c>
      <c r="G246" s="233">
        <v>0</v>
      </c>
      <c r="H246" s="233">
        <v>0</v>
      </c>
      <c r="I246" s="233">
        <v>0</v>
      </c>
      <c r="J246" s="233">
        <v>0</v>
      </c>
      <c r="K246" s="233">
        <v>0</v>
      </c>
      <c r="L246" s="233">
        <v>0</v>
      </c>
      <c r="M246" s="233">
        <v>0</v>
      </c>
      <c r="N246" s="233">
        <v>0</v>
      </c>
      <c r="O246" s="233">
        <v>0</v>
      </c>
      <c r="P246" s="233">
        <v>0</v>
      </c>
      <c r="Q246" s="233">
        <v>0</v>
      </c>
      <c r="R246" s="233">
        <v>0</v>
      </c>
      <c r="S246" s="233">
        <v>0</v>
      </c>
      <c r="T246" s="233" t="s">
        <v>1676</v>
      </c>
      <c r="U246" s="233">
        <v>0</v>
      </c>
      <c r="V246" s="233">
        <v>0</v>
      </c>
      <c r="W246" s="233">
        <v>0</v>
      </c>
      <c r="X246" s="233">
        <v>0</v>
      </c>
      <c r="Y246" s="234">
        <v>0</v>
      </c>
    </row>
    <row r="247" spans="1:25" s="145" customFormat="1" x14ac:dyDescent="0.2">
      <c r="A247" s="337" t="s">
        <v>371</v>
      </c>
      <c r="B247" s="334" t="s">
        <v>1896</v>
      </c>
      <c r="C247" s="253">
        <v>575</v>
      </c>
      <c r="D247" s="233">
        <v>920</v>
      </c>
      <c r="E247" s="233">
        <v>4665</v>
      </c>
      <c r="F247" s="233">
        <v>90</v>
      </c>
      <c r="G247" s="233">
        <v>1300</v>
      </c>
      <c r="H247" s="233">
        <v>25</v>
      </c>
      <c r="I247" s="233">
        <v>4205</v>
      </c>
      <c r="J247" s="233">
        <v>4500</v>
      </c>
      <c r="K247" s="233">
        <v>790</v>
      </c>
      <c r="L247" s="233">
        <v>515</v>
      </c>
      <c r="M247" s="233">
        <v>310</v>
      </c>
      <c r="N247" s="233">
        <v>3100</v>
      </c>
      <c r="O247" s="233">
        <v>220</v>
      </c>
      <c r="P247" s="233">
        <v>120</v>
      </c>
      <c r="Q247" s="233">
        <v>1615</v>
      </c>
      <c r="R247" s="233">
        <v>4655</v>
      </c>
      <c r="S247" s="233">
        <v>1700</v>
      </c>
      <c r="T247" s="233">
        <v>1470</v>
      </c>
      <c r="U247" s="233">
        <v>9790</v>
      </c>
      <c r="V247" s="233">
        <v>90</v>
      </c>
      <c r="W247" s="233">
        <v>2235</v>
      </c>
      <c r="X247" s="233">
        <v>10860</v>
      </c>
      <c r="Y247" s="234">
        <v>38640</v>
      </c>
    </row>
    <row r="248" spans="1:25" s="145" customFormat="1" x14ac:dyDescent="0.2">
      <c r="A248" s="337" t="s">
        <v>447</v>
      </c>
      <c r="B248" s="334" t="s">
        <v>1897</v>
      </c>
      <c r="C248" s="253">
        <v>0</v>
      </c>
      <c r="D248" s="233">
        <v>0</v>
      </c>
      <c r="E248" s="233">
        <v>0</v>
      </c>
      <c r="F248" s="233">
        <v>0</v>
      </c>
      <c r="G248" s="233">
        <v>0</v>
      </c>
      <c r="H248" s="233">
        <v>0</v>
      </c>
      <c r="I248" s="233">
        <v>0</v>
      </c>
      <c r="J248" s="233">
        <v>0</v>
      </c>
      <c r="K248" s="233">
        <v>0</v>
      </c>
      <c r="L248" s="233">
        <v>0</v>
      </c>
      <c r="M248" s="233">
        <v>0</v>
      </c>
      <c r="N248" s="233">
        <v>0</v>
      </c>
      <c r="O248" s="233">
        <v>0</v>
      </c>
      <c r="P248" s="233">
        <v>0</v>
      </c>
      <c r="Q248" s="233">
        <v>0</v>
      </c>
      <c r="R248" s="233">
        <v>0</v>
      </c>
      <c r="S248" s="233">
        <v>0</v>
      </c>
      <c r="T248" s="233">
        <v>0</v>
      </c>
      <c r="U248" s="233">
        <v>0</v>
      </c>
      <c r="V248" s="233">
        <v>0</v>
      </c>
      <c r="W248" s="233">
        <v>0</v>
      </c>
      <c r="X248" s="233">
        <v>0</v>
      </c>
      <c r="Y248" s="234">
        <v>2530</v>
      </c>
    </row>
    <row r="249" spans="1:25" s="145" customFormat="1" x14ac:dyDescent="0.2">
      <c r="A249" s="337" t="s">
        <v>215</v>
      </c>
      <c r="B249" s="334" t="s">
        <v>1898</v>
      </c>
      <c r="C249" s="253">
        <v>1415</v>
      </c>
      <c r="D249" s="233">
        <v>905</v>
      </c>
      <c r="E249" s="233">
        <v>0</v>
      </c>
      <c r="F249" s="233">
        <v>0</v>
      </c>
      <c r="G249" s="233">
        <v>1430</v>
      </c>
      <c r="H249" s="233">
        <v>350</v>
      </c>
      <c r="I249" s="233">
        <v>5975</v>
      </c>
      <c r="J249" s="233">
        <v>6810</v>
      </c>
      <c r="K249" s="233">
        <v>1070</v>
      </c>
      <c r="L249" s="233">
        <v>570</v>
      </c>
      <c r="M249" s="233">
        <v>215</v>
      </c>
      <c r="N249" s="233">
        <v>6420</v>
      </c>
      <c r="O249" s="233">
        <v>355</v>
      </c>
      <c r="P249" s="233">
        <v>150</v>
      </c>
      <c r="Q249" s="233">
        <v>1900</v>
      </c>
      <c r="R249" s="233">
        <v>2590</v>
      </c>
      <c r="S249" s="233">
        <v>1030</v>
      </c>
      <c r="T249" s="233">
        <v>2170</v>
      </c>
      <c r="U249" s="233">
        <v>7575</v>
      </c>
      <c r="V249" s="233">
        <v>325</v>
      </c>
      <c r="W249" s="233">
        <v>4275</v>
      </c>
      <c r="X249" s="233">
        <v>13220</v>
      </c>
      <c r="Y249" s="234">
        <v>61545</v>
      </c>
    </row>
    <row r="250" spans="1:25" s="145" customFormat="1" x14ac:dyDescent="0.2">
      <c r="A250" s="337" t="s">
        <v>413</v>
      </c>
      <c r="B250" s="334" t="s">
        <v>1899</v>
      </c>
      <c r="C250" s="253">
        <v>1720</v>
      </c>
      <c r="D250" s="233">
        <v>870</v>
      </c>
      <c r="E250" s="233">
        <v>4015</v>
      </c>
      <c r="F250" s="233">
        <v>710</v>
      </c>
      <c r="G250" s="233">
        <v>2460</v>
      </c>
      <c r="H250" s="233">
        <v>2405</v>
      </c>
      <c r="I250" s="233">
        <v>6515</v>
      </c>
      <c r="J250" s="233">
        <v>10735</v>
      </c>
      <c r="K250" s="233">
        <v>1365</v>
      </c>
      <c r="L250" s="233">
        <v>865</v>
      </c>
      <c r="M250" s="233">
        <v>810</v>
      </c>
      <c r="N250" s="233">
        <v>7455</v>
      </c>
      <c r="O250" s="233">
        <v>580</v>
      </c>
      <c r="P250" s="233">
        <v>345</v>
      </c>
      <c r="Q250" s="233">
        <v>2325</v>
      </c>
      <c r="R250" s="233">
        <v>6530</v>
      </c>
      <c r="S250" s="233">
        <v>2795</v>
      </c>
      <c r="T250" s="233">
        <v>3090</v>
      </c>
      <c r="U250" s="233">
        <v>10130</v>
      </c>
      <c r="V250" s="233">
        <v>690</v>
      </c>
      <c r="W250" s="233">
        <v>6025</v>
      </c>
      <c r="X250" s="233">
        <v>13230</v>
      </c>
      <c r="Y250" s="234">
        <v>82240</v>
      </c>
    </row>
    <row r="251" spans="1:25" s="145" customFormat="1" x14ac:dyDescent="0.2">
      <c r="A251" s="337" t="s">
        <v>208</v>
      </c>
      <c r="B251" s="334" t="s">
        <v>1900</v>
      </c>
      <c r="C251" s="253">
        <v>0</v>
      </c>
      <c r="D251" s="233">
        <v>0</v>
      </c>
      <c r="E251" s="233">
        <v>0</v>
      </c>
      <c r="F251" s="233">
        <v>0</v>
      </c>
      <c r="G251" s="233">
        <v>0</v>
      </c>
      <c r="H251" s="233">
        <v>0</v>
      </c>
      <c r="I251" s="233">
        <v>0</v>
      </c>
      <c r="J251" s="233">
        <v>0</v>
      </c>
      <c r="K251" s="233">
        <v>0</v>
      </c>
      <c r="L251" s="233">
        <v>0</v>
      </c>
      <c r="M251" s="233">
        <v>0</v>
      </c>
      <c r="N251" s="233">
        <v>0</v>
      </c>
      <c r="O251" s="233">
        <v>0</v>
      </c>
      <c r="P251" s="233">
        <v>0</v>
      </c>
      <c r="Q251" s="233">
        <v>0</v>
      </c>
      <c r="R251" s="233">
        <v>0</v>
      </c>
      <c r="S251" s="233">
        <v>0</v>
      </c>
      <c r="T251" s="233">
        <v>0</v>
      </c>
      <c r="U251" s="233">
        <v>0</v>
      </c>
      <c r="V251" s="233">
        <v>0</v>
      </c>
      <c r="W251" s="233">
        <v>0</v>
      </c>
      <c r="X251" s="233">
        <v>0</v>
      </c>
      <c r="Y251" s="234">
        <v>3040</v>
      </c>
    </row>
    <row r="252" spans="1:25" s="145" customFormat="1" x14ac:dyDescent="0.2">
      <c r="A252" s="337" t="s">
        <v>458</v>
      </c>
      <c r="B252" s="334" t="s">
        <v>1901</v>
      </c>
      <c r="C252" s="253">
        <v>1280</v>
      </c>
      <c r="D252" s="233">
        <v>620</v>
      </c>
      <c r="E252" s="233">
        <v>3035</v>
      </c>
      <c r="F252" s="233">
        <v>420</v>
      </c>
      <c r="G252" s="233">
        <v>2335</v>
      </c>
      <c r="H252" s="233">
        <v>3050</v>
      </c>
      <c r="I252" s="233">
        <v>4490</v>
      </c>
      <c r="J252" s="233">
        <v>7045</v>
      </c>
      <c r="K252" s="233">
        <v>825</v>
      </c>
      <c r="L252" s="233">
        <v>1615</v>
      </c>
      <c r="M252" s="233">
        <v>1965</v>
      </c>
      <c r="N252" s="233">
        <v>3450</v>
      </c>
      <c r="O252" s="233">
        <v>360</v>
      </c>
      <c r="P252" s="233">
        <v>250</v>
      </c>
      <c r="Q252" s="233">
        <v>1460</v>
      </c>
      <c r="R252" s="233">
        <v>4645</v>
      </c>
      <c r="S252" s="233">
        <v>2015</v>
      </c>
      <c r="T252" s="233">
        <v>1965</v>
      </c>
      <c r="U252" s="233">
        <v>9070</v>
      </c>
      <c r="V252" s="233">
        <v>625</v>
      </c>
      <c r="W252" s="233">
        <v>3385</v>
      </c>
      <c r="X252" s="233">
        <v>16745</v>
      </c>
      <c r="Y252" s="234">
        <v>60660</v>
      </c>
    </row>
    <row r="253" spans="1:25" s="145" customFormat="1" x14ac:dyDescent="0.2">
      <c r="A253" s="337" t="s">
        <v>461</v>
      </c>
      <c r="B253" s="334" t="s">
        <v>1902</v>
      </c>
      <c r="C253" s="253">
        <v>0</v>
      </c>
      <c r="D253" s="233">
        <v>0</v>
      </c>
      <c r="E253" s="233">
        <v>0</v>
      </c>
      <c r="F253" s="233">
        <v>0</v>
      </c>
      <c r="G253" s="233">
        <v>0</v>
      </c>
      <c r="H253" s="233">
        <v>0</v>
      </c>
      <c r="I253" s="233">
        <v>0</v>
      </c>
      <c r="J253" s="233">
        <v>0</v>
      </c>
      <c r="K253" s="233">
        <v>0</v>
      </c>
      <c r="L253" s="233">
        <v>0</v>
      </c>
      <c r="M253" s="233">
        <v>0</v>
      </c>
      <c r="N253" s="233">
        <v>0</v>
      </c>
      <c r="O253" s="233">
        <v>0</v>
      </c>
      <c r="P253" s="233">
        <v>0</v>
      </c>
      <c r="Q253" s="233">
        <v>0</v>
      </c>
      <c r="R253" s="233">
        <v>0</v>
      </c>
      <c r="S253" s="233">
        <v>0</v>
      </c>
      <c r="T253" s="233">
        <v>0</v>
      </c>
      <c r="U253" s="233">
        <v>0</v>
      </c>
      <c r="V253" s="233">
        <v>0</v>
      </c>
      <c r="W253" s="233">
        <v>0</v>
      </c>
      <c r="X253" s="233">
        <v>0</v>
      </c>
      <c r="Y253" s="234">
        <v>2890</v>
      </c>
    </row>
    <row r="254" spans="1:25" s="145" customFormat="1" x14ac:dyDescent="0.2">
      <c r="A254" s="337" t="s">
        <v>384</v>
      </c>
      <c r="B254" s="334" t="s">
        <v>1903</v>
      </c>
      <c r="C254" s="253">
        <v>690</v>
      </c>
      <c r="D254" s="233">
        <v>430</v>
      </c>
      <c r="E254" s="233">
        <v>1920</v>
      </c>
      <c r="F254" s="233">
        <v>80</v>
      </c>
      <c r="G254" s="233">
        <v>590</v>
      </c>
      <c r="H254" s="233">
        <v>760</v>
      </c>
      <c r="I254" s="233">
        <v>2490</v>
      </c>
      <c r="J254" s="233">
        <v>3980</v>
      </c>
      <c r="K254" s="233">
        <v>525</v>
      </c>
      <c r="L254" s="233" t="s">
        <v>1676</v>
      </c>
      <c r="M254" s="233">
        <v>645</v>
      </c>
      <c r="N254" s="233">
        <v>2830</v>
      </c>
      <c r="O254" s="233">
        <v>245</v>
      </c>
      <c r="P254" s="233">
        <v>190</v>
      </c>
      <c r="Q254" s="233">
        <v>1180</v>
      </c>
      <c r="R254" s="233">
        <v>1360</v>
      </c>
      <c r="S254" s="233">
        <v>1690</v>
      </c>
      <c r="T254" s="233">
        <v>1380</v>
      </c>
      <c r="U254" s="233">
        <v>5930</v>
      </c>
      <c r="V254" s="233">
        <v>75</v>
      </c>
      <c r="W254" s="233">
        <v>2315</v>
      </c>
      <c r="X254" s="233">
        <v>7550</v>
      </c>
      <c r="Y254" s="234">
        <v>24125</v>
      </c>
    </row>
    <row r="255" spans="1:25" s="145" customFormat="1" x14ac:dyDescent="0.2">
      <c r="A255" s="337" t="s">
        <v>581</v>
      </c>
      <c r="B255" s="334" t="s">
        <v>1904</v>
      </c>
      <c r="C255" s="253">
        <v>1000</v>
      </c>
      <c r="D255" s="233">
        <v>635</v>
      </c>
      <c r="E255" s="233">
        <v>7890</v>
      </c>
      <c r="F255" s="233">
        <v>205</v>
      </c>
      <c r="G255" s="233">
        <v>1710</v>
      </c>
      <c r="H255" s="233">
        <v>2260</v>
      </c>
      <c r="I255" s="233">
        <v>7310</v>
      </c>
      <c r="J255" s="233">
        <v>9625</v>
      </c>
      <c r="K255" s="233">
        <v>1145</v>
      </c>
      <c r="L255" s="233">
        <v>2305</v>
      </c>
      <c r="M255" s="233">
        <v>335</v>
      </c>
      <c r="N255" s="233">
        <v>8220</v>
      </c>
      <c r="O255" s="233">
        <v>400</v>
      </c>
      <c r="P255" s="233">
        <v>330</v>
      </c>
      <c r="Q255" s="233">
        <v>2975</v>
      </c>
      <c r="R255" s="233">
        <v>3970</v>
      </c>
      <c r="S255" s="233">
        <v>930</v>
      </c>
      <c r="T255" s="233">
        <v>2015</v>
      </c>
      <c r="U255" s="233">
        <v>11535</v>
      </c>
      <c r="V255" s="233">
        <v>50</v>
      </c>
      <c r="W255" s="233">
        <v>3880</v>
      </c>
      <c r="X255" s="233">
        <v>12825</v>
      </c>
      <c r="Y255" s="234">
        <v>41140</v>
      </c>
    </row>
    <row r="256" spans="1:25" s="145" customFormat="1" x14ac:dyDescent="0.2">
      <c r="A256" s="337" t="s">
        <v>201</v>
      </c>
      <c r="B256" s="334" t="s">
        <v>1905</v>
      </c>
      <c r="C256" s="253">
        <v>2520</v>
      </c>
      <c r="D256" s="233">
        <v>530</v>
      </c>
      <c r="E256" s="233">
        <v>55</v>
      </c>
      <c r="F256" s="233">
        <v>85</v>
      </c>
      <c r="G256" s="233">
        <v>1865</v>
      </c>
      <c r="H256" s="233">
        <v>1325</v>
      </c>
      <c r="I256" s="233">
        <v>7025</v>
      </c>
      <c r="J256" s="233">
        <v>11460</v>
      </c>
      <c r="K256" s="233">
        <v>1435</v>
      </c>
      <c r="L256" s="233">
        <v>855</v>
      </c>
      <c r="M256" s="233">
        <v>4020</v>
      </c>
      <c r="N256" s="233">
        <v>2570</v>
      </c>
      <c r="O256" s="233">
        <v>370</v>
      </c>
      <c r="P256" s="233">
        <v>340</v>
      </c>
      <c r="Q256" s="233">
        <v>2720</v>
      </c>
      <c r="R256" s="233">
        <v>3780</v>
      </c>
      <c r="S256" s="233">
        <v>2565</v>
      </c>
      <c r="T256" s="233">
        <v>3075</v>
      </c>
      <c r="U256" s="233">
        <v>16105</v>
      </c>
      <c r="V256" s="233">
        <v>770</v>
      </c>
      <c r="W256" s="233">
        <v>9970</v>
      </c>
      <c r="X256" s="233">
        <v>16300</v>
      </c>
      <c r="Y256" s="234">
        <v>90695</v>
      </c>
    </row>
    <row r="257" spans="1:25" s="145" customFormat="1" x14ac:dyDescent="0.2">
      <c r="A257" s="337" t="s">
        <v>235</v>
      </c>
      <c r="B257" s="334" t="s">
        <v>1906</v>
      </c>
      <c r="C257" s="253">
        <v>6780</v>
      </c>
      <c r="D257" s="233">
        <v>1725</v>
      </c>
      <c r="E257" s="233">
        <v>8715</v>
      </c>
      <c r="F257" s="233">
        <v>1150</v>
      </c>
      <c r="G257" s="233">
        <v>5765</v>
      </c>
      <c r="H257" s="233">
        <v>1605</v>
      </c>
      <c r="I257" s="233">
        <v>11250</v>
      </c>
      <c r="J257" s="233">
        <v>12240</v>
      </c>
      <c r="K257" s="233">
        <v>2815</v>
      </c>
      <c r="L257" s="233">
        <v>3955</v>
      </c>
      <c r="M257" s="233">
        <v>6770</v>
      </c>
      <c r="N257" s="233">
        <v>9780</v>
      </c>
      <c r="O257" s="233">
        <v>975</v>
      </c>
      <c r="P257" s="233">
        <v>425</v>
      </c>
      <c r="Q257" s="233">
        <v>2845</v>
      </c>
      <c r="R257" s="233">
        <v>9325</v>
      </c>
      <c r="S257" s="233">
        <v>6140</v>
      </c>
      <c r="T257" s="233">
        <v>5260</v>
      </c>
      <c r="U257" s="233">
        <v>20360</v>
      </c>
      <c r="V257" s="233">
        <v>1875</v>
      </c>
      <c r="W257" s="233">
        <v>10465</v>
      </c>
      <c r="X257" s="233">
        <v>46805</v>
      </c>
      <c r="Y257" s="234">
        <v>130695</v>
      </c>
    </row>
    <row r="258" spans="1:25" s="145" customFormat="1" x14ac:dyDescent="0.2">
      <c r="A258" s="337" t="s">
        <v>420</v>
      </c>
      <c r="B258" s="334" t="s">
        <v>1907</v>
      </c>
      <c r="C258" s="253">
        <v>75</v>
      </c>
      <c r="D258" s="233">
        <v>0</v>
      </c>
      <c r="E258" s="233">
        <v>0</v>
      </c>
      <c r="F258" s="233">
        <v>0</v>
      </c>
      <c r="G258" s="233">
        <v>0</v>
      </c>
      <c r="H258" s="233">
        <v>0</v>
      </c>
      <c r="I258" s="233">
        <v>0</v>
      </c>
      <c r="J258" s="233">
        <v>0</v>
      </c>
      <c r="K258" s="233">
        <v>0</v>
      </c>
      <c r="L258" s="233">
        <v>0</v>
      </c>
      <c r="M258" s="233">
        <v>0</v>
      </c>
      <c r="N258" s="233">
        <v>10</v>
      </c>
      <c r="O258" s="233">
        <v>0</v>
      </c>
      <c r="P258" s="233">
        <v>0</v>
      </c>
      <c r="Q258" s="233">
        <v>0</v>
      </c>
      <c r="R258" s="233">
        <v>0</v>
      </c>
      <c r="S258" s="233">
        <v>0</v>
      </c>
      <c r="T258" s="233">
        <v>15</v>
      </c>
      <c r="U258" s="233">
        <v>1005</v>
      </c>
      <c r="V258" s="233">
        <v>0</v>
      </c>
      <c r="W258" s="233">
        <v>0</v>
      </c>
      <c r="X258" s="233" t="s">
        <v>1676</v>
      </c>
      <c r="Y258" s="234">
        <v>3065</v>
      </c>
    </row>
    <row r="259" spans="1:25" s="145" customFormat="1" x14ac:dyDescent="0.2">
      <c r="A259" s="337" t="s">
        <v>1621</v>
      </c>
      <c r="B259" s="334" t="s">
        <v>1908</v>
      </c>
      <c r="C259" s="253">
        <v>290</v>
      </c>
      <c r="D259" s="233">
        <v>0</v>
      </c>
      <c r="E259" s="233">
        <v>15</v>
      </c>
      <c r="F259" s="233">
        <v>0</v>
      </c>
      <c r="G259" s="233">
        <v>0</v>
      </c>
      <c r="H259" s="233">
        <v>0</v>
      </c>
      <c r="I259" s="233">
        <v>0</v>
      </c>
      <c r="J259" s="233">
        <v>0</v>
      </c>
      <c r="K259" s="233">
        <v>0</v>
      </c>
      <c r="L259" s="233">
        <v>0</v>
      </c>
      <c r="M259" s="233" t="s">
        <v>1676</v>
      </c>
      <c r="N259" s="233">
        <v>0</v>
      </c>
      <c r="O259" s="233">
        <v>0</v>
      </c>
      <c r="P259" s="233">
        <v>0</v>
      </c>
      <c r="Q259" s="233">
        <v>0</v>
      </c>
      <c r="R259" s="233">
        <v>0</v>
      </c>
      <c r="S259" s="233">
        <v>140</v>
      </c>
      <c r="T259" s="233" t="s">
        <v>1676</v>
      </c>
      <c r="U259" s="233">
        <v>0</v>
      </c>
      <c r="V259" s="233">
        <v>0</v>
      </c>
      <c r="W259" s="233">
        <v>0</v>
      </c>
      <c r="X259" s="233">
        <v>0</v>
      </c>
      <c r="Y259" s="234">
        <v>0</v>
      </c>
    </row>
    <row r="260" spans="1:25" s="145" customFormat="1" x14ac:dyDescent="0.2">
      <c r="A260" s="337" t="s">
        <v>568</v>
      </c>
      <c r="B260" s="334" t="s">
        <v>1909</v>
      </c>
      <c r="C260" s="253">
        <v>45</v>
      </c>
      <c r="D260" s="233" t="s">
        <v>1676</v>
      </c>
      <c r="E260" s="233">
        <v>25</v>
      </c>
      <c r="F260" s="233">
        <v>25</v>
      </c>
      <c r="G260" s="233">
        <v>70</v>
      </c>
      <c r="H260" s="233">
        <v>10</v>
      </c>
      <c r="I260" s="233">
        <v>0</v>
      </c>
      <c r="J260" s="233">
        <v>0</v>
      </c>
      <c r="K260" s="233">
        <v>0</v>
      </c>
      <c r="L260" s="233">
        <v>0</v>
      </c>
      <c r="M260" s="233">
        <v>0</v>
      </c>
      <c r="N260" s="233">
        <v>30</v>
      </c>
      <c r="O260" s="233">
        <v>15</v>
      </c>
      <c r="P260" s="233">
        <v>10</v>
      </c>
      <c r="Q260" s="233">
        <v>40</v>
      </c>
      <c r="R260" s="233">
        <v>0</v>
      </c>
      <c r="S260" s="233">
        <v>250</v>
      </c>
      <c r="T260" s="233">
        <v>155</v>
      </c>
      <c r="U260" s="233">
        <v>0</v>
      </c>
      <c r="V260" s="233">
        <v>35</v>
      </c>
      <c r="W260" s="233">
        <v>110</v>
      </c>
      <c r="X260" s="233" t="s">
        <v>1676</v>
      </c>
      <c r="Y260" s="234">
        <v>15</v>
      </c>
    </row>
    <row r="261" spans="1:25" s="145" customFormat="1" x14ac:dyDescent="0.2">
      <c r="A261" s="337" t="s">
        <v>268</v>
      </c>
      <c r="B261" s="334" t="s">
        <v>1910</v>
      </c>
      <c r="C261" s="253">
        <v>30</v>
      </c>
      <c r="D261" s="233">
        <v>0</v>
      </c>
      <c r="E261" s="233">
        <v>0</v>
      </c>
      <c r="F261" s="233" t="s">
        <v>1676</v>
      </c>
      <c r="G261" s="233" t="s">
        <v>1676</v>
      </c>
      <c r="H261" s="233" t="s">
        <v>1676</v>
      </c>
      <c r="I261" s="233">
        <v>0</v>
      </c>
      <c r="J261" s="233">
        <v>0</v>
      </c>
      <c r="K261" s="233">
        <v>0</v>
      </c>
      <c r="L261" s="233">
        <v>0</v>
      </c>
      <c r="M261" s="233">
        <v>0</v>
      </c>
      <c r="N261" s="233">
        <v>15</v>
      </c>
      <c r="O261" s="233">
        <v>0</v>
      </c>
      <c r="P261" s="233">
        <v>145</v>
      </c>
      <c r="Q261" s="233">
        <v>435</v>
      </c>
      <c r="R261" s="233">
        <v>0</v>
      </c>
      <c r="S261" s="233" t="s">
        <v>1676</v>
      </c>
      <c r="T261" s="233">
        <v>215</v>
      </c>
      <c r="U261" s="233">
        <v>0</v>
      </c>
      <c r="V261" s="233">
        <v>35</v>
      </c>
      <c r="W261" s="233">
        <v>370</v>
      </c>
      <c r="X261" s="233">
        <v>0</v>
      </c>
      <c r="Y261" s="234">
        <v>30</v>
      </c>
    </row>
    <row r="262" spans="1:25" s="145" customFormat="1" x14ac:dyDescent="0.2">
      <c r="A262" s="337" t="s">
        <v>605</v>
      </c>
      <c r="B262" s="334" t="s">
        <v>1911</v>
      </c>
      <c r="C262" s="253">
        <v>50</v>
      </c>
      <c r="D262" s="233">
        <v>125</v>
      </c>
      <c r="E262" s="233">
        <v>0</v>
      </c>
      <c r="F262" s="233">
        <v>0</v>
      </c>
      <c r="G262" s="233">
        <v>0</v>
      </c>
      <c r="H262" s="233">
        <v>0</v>
      </c>
      <c r="I262" s="233" t="s">
        <v>1676</v>
      </c>
      <c r="J262" s="233">
        <v>0</v>
      </c>
      <c r="K262" s="233">
        <v>0</v>
      </c>
      <c r="L262" s="233">
        <v>0</v>
      </c>
      <c r="M262" s="233">
        <v>0</v>
      </c>
      <c r="N262" s="233" t="s">
        <v>1676</v>
      </c>
      <c r="O262" s="233" t="s">
        <v>1676</v>
      </c>
      <c r="P262" s="233" t="s">
        <v>1676</v>
      </c>
      <c r="Q262" s="233">
        <v>0</v>
      </c>
      <c r="R262" s="233">
        <v>0</v>
      </c>
      <c r="S262" s="233" t="s">
        <v>1676</v>
      </c>
      <c r="T262" s="233">
        <v>75</v>
      </c>
      <c r="U262" s="233">
        <v>0</v>
      </c>
      <c r="V262" s="233">
        <v>80</v>
      </c>
      <c r="W262" s="233">
        <v>115</v>
      </c>
      <c r="X262" s="233">
        <v>125</v>
      </c>
      <c r="Y262" s="234">
        <v>10</v>
      </c>
    </row>
    <row r="263" spans="1:25" s="145" customFormat="1" x14ac:dyDescent="0.2">
      <c r="A263" s="337" t="s">
        <v>795</v>
      </c>
      <c r="B263" s="334" t="s">
        <v>1912</v>
      </c>
      <c r="C263" s="253">
        <v>365</v>
      </c>
      <c r="D263" s="233">
        <v>0</v>
      </c>
      <c r="E263" s="233">
        <v>110</v>
      </c>
      <c r="F263" s="233">
        <v>0</v>
      </c>
      <c r="G263" s="233" t="s">
        <v>1676</v>
      </c>
      <c r="H263" s="233">
        <v>0</v>
      </c>
      <c r="I263" s="233">
        <v>390</v>
      </c>
      <c r="J263" s="233" t="s">
        <v>1676</v>
      </c>
      <c r="K263" s="233">
        <v>0</v>
      </c>
      <c r="L263" s="233">
        <v>0</v>
      </c>
      <c r="M263" s="233">
        <v>0</v>
      </c>
      <c r="N263" s="233" t="s">
        <v>1676</v>
      </c>
      <c r="O263" s="233">
        <v>0</v>
      </c>
      <c r="P263" s="233">
        <v>0</v>
      </c>
      <c r="Q263" s="233">
        <v>0</v>
      </c>
      <c r="R263" s="233">
        <v>0</v>
      </c>
      <c r="S263" s="233" t="s">
        <v>1676</v>
      </c>
      <c r="T263" s="233">
        <v>190</v>
      </c>
      <c r="U263" s="233">
        <v>0</v>
      </c>
      <c r="V263" s="233">
        <v>280</v>
      </c>
      <c r="W263" s="233">
        <v>485</v>
      </c>
      <c r="X263" s="233">
        <v>45</v>
      </c>
      <c r="Y263" s="234">
        <v>45</v>
      </c>
    </row>
    <row r="264" spans="1:25" s="145" customFormat="1" x14ac:dyDescent="0.2">
      <c r="A264" s="337" t="s">
        <v>544</v>
      </c>
      <c r="B264" s="334" t="s">
        <v>1913</v>
      </c>
      <c r="C264" s="253">
        <v>25</v>
      </c>
      <c r="D264" s="233">
        <v>0</v>
      </c>
      <c r="E264" s="233">
        <v>0</v>
      </c>
      <c r="F264" s="233">
        <v>0</v>
      </c>
      <c r="G264" s="233">
        <v>0</v>
      </c>
      <c r="H264" s="233">
        <v>0</v>
      </c>
      <c r="I264" s="233" t="s">
        <v>1676</v>
      </c>
      <c r="J264" s="233">
        <v>115</v>
      </c>
      <c r="K264" s="233">
        <v>0</v>
      </c>
      <c r="L264" s="233">
        <v>0</v>
      </c>
      <c r="M264" s="233">
        <v>0</v>
      </c>
      <c r="N264" s="233" t="s">
        <v>1676</v>
      </c>
      <c r="O264" s="233">
        <v>0</v>
      </c>
      <c r="P264" s="233">
        <v>0</v>
      </c>
      <c r="Q264" s="233">
        <v>0</v>
      </c>
      <c r="R264" s="233">
        <v>0</v>
      </c>
      <c r="S264" s="233" t="s">
        <v>1676</v>
      </c>
      <c r="T264" s="233">
        <v>25</v>
      </c>
      <c r="U264" s="233">
        <v>0</v>
      </c>
      <c r="V264" s="233">
        <v>55</v>
      </c>
      <c r="W264" s="233">
        <v>240</v>
      </c>
      <c r="X264" s="233">
        <v>0</v>
      </c>
      <c r="Y264" s="234" t="s">
        <v>1676</v>
      </c>
    </row>
    <row r="265" spans="1:25" s="145" customFormat="1" x14ac:dyDescent="0.2">
      <c r="A265" s="337" t="s">
        <v>610</v>
      </c>
      <c r="B265" s="334" t="s">
        <v>1914</v>
      </c>
      <c r="C265" s="253" t="s">
        <v>1676</v>
      </c>
      <c r="D265" s="233">
        <v>0</v>
      </c>
      <c r="E265" s="233">
        <v>0</v>
      </c>
      <c r="F265" s="233">
        <v>0</v>
      </c>
      <c r="G265" s="233">
        <v>0</v>
      </c>
      <c r="H265" s="233">
        <v>0</v>
      </c>
      <c r="I265" s="233">
        <v>0</v>
      </c>
      <c r="J265" s="233">
        <v>0</v>
      </c>
      <c r="K265" s="233">
        <v>0</v>
      </c>
      <c r="L265" s="233">
        <v>0</v>
      </c>
      <c r="M265" s="233">
        <v>0</v>
      </c>
      <c r="N265" s="233">
        <v>0</v>
      </c>
      <c r="O265" s="233">
        <v>0</v>
      </c>
      <c r="P265" s="233">
        <v>0</v>
      </c>
      <c r="Q265" s="233">
        <v>0</v>
      </c>
      <c r="R265" s="233">
        <v>0</v>
      </c>
      <c r="S265" s="233">
        <v>0</v>
      </c>
      <c r="T265" s="233">
        <v>60</v>
      </c>
      <c r="U265" s="233">
        <v>0</v>
      </c>
      <c r="V265" s="233">
        <v>0</v>
      </c>
      <c r="W265" s="233">
        <v>90</v>
      </c>
      <c r="X265" s="233">
        <v>0</v>
      </c>
      <c r="Y265" s="234" t="s">
        <v>1676</v>
      </c>
    </row>
    <row r="266" spans="1:25" s="145" customFormat="1" x14ac:dyDescent="0.2">
      <c r="A266" s="337" t="s">
        <v>561</v>
      </c>
      <c r="B266" s="334" t="s">
        <v>1915</v>
      </c>
      <c r="C266" s="253">
        <v>445</v>
      </c>
      <c r="D266" s="233">
        <v>0</v>
      </c>
      <c r="E266" s="233">
        <v>0</v>
      </c>
      <c r="F266" s="233">
        <v>0</v>
      </c>
      <c r="G266" s="233">
        <v>0</v>
      </c>
      <c r="H266" s="233">
        <v>0</v>
      </c>
      <c r="I266" s="233" t="s">
        <v>1676</v>
      </c>
      <c r="J266" s="233">
        <v>0</v>
      </c>
      <c r="K266" s="233">
        <v>10</v>
      </c>
      <c r="L266" s="233">
        <v>0</v>
      </c>
      <c r="M266" s="233">
        <v>0</v>
      </c>
      <c r="N266" s="233">
        <v>10</v>
      </c>
      <c r="O266" s="233" t="s">
        <v>1676</v>
      </c>
      <c r="P266" s="233">
        <v>15</v>
      </c>
      <c r="Q266" s="233">
        <v>85</v>
      </c>
      <c r="R266" s="233">
        <v>0</v>
      </c>
      <c r="S266" s="233" t="s">
        <v>1676</v>
      </c>
      <c r="T266" s="233">
        <v>65</v>
      </c>
      <c r="U266" s="233">
        <v>0</v>
      </c>
      <c r="V266" s="233">
        <v>270</v>
      </c>
      <c r="W266" s="233">
        <v>400</v>
      </c>
      <c r="X266" s="233">
        <v>20</v>
      </c>
      <c r="Y266" s="234">
        <v>20</v>
      </c>
    </row>
    <row r="267" spans="1:25" s="145" customFormat="1" x14ac:dyDescent="0.2">
      <c r="A267" s="337" t="s">
        <v>270</v>
      </c>
      <c r="B267" s="334" t="s">
        <v>1916</v>
      </c>
      <c r="C267" s="253">
        <v>205</v>
      </c>
      <c r="D267" s="233" t="s">
        <v>1676</v>
      </c>
      <c r="E267" s="233">
        <v>0</v>
      </c>
      <c r="F267" s="233">
        <v>30</v>
      </c>
      <c r="G267" s="233">
        <v>80</v>
      </c>
      <c r="H267" s="233">
        <v>20</v>
      </c>
      <c r="I267" s="233">
        <v>70</v>
      </c>
      <c r="J267" s="233">
        <v>35</v>
      </c>
      <c r="K267" s="233">
        <v>0</v>
      </c>
      <c r="L267" s="233">
        <v>0</v>
      </c>
      <c r="M267" s="233">
        <v>0</v>
      </c>
      <c r="N267" s="233">
        <v>10</v>
      </c>
      <c r="O267" s="233" t="s">
        <v>1676</v>
      </c>
      <c r="P267" s="233">
        <v>0</v>
      </c>
      <c r="Q267" s="233">
        <v>0</v>
      </c>
      <c r="R267" s="233">
        <v>0</v>
      </c>
      <c r="S267" s="233" t="s">
        <v>1676</v>
      </c>
      <c r="T267" s="233">
        <v>200</v>
      </c>
      <c r="U267" s="233" t="s">
        <v>1676</v>
      </c>
      <c r="V267" s="233">
        <v>75</v>
      </c>
      <c r="W267" s="233">
        <v>1155</v>
      </c>
      <c r="X267" s="233" t="s">
        <v>1676</v>
      </c>
      <c r="Y267" s="234">
        <v>30</v>
      </c>
    </row>
    <row r="268" spans="1:25" s="145" customFormat="1" x14ac:dyDescent="0.2">
      <c r="A268" s="337" t="s">
        <v>272</v>
      </c>
      <c r="B268" s="334" t="s">
        <v>1917</v>
      </c>
      <c r="C268" s="253" t="s">
        <v>1676</v>
      </c>
      <c r="D268" s="233">
        <v>0</v>
      </c>
      <c r="E268" s="233">
        <v>0</v>
      </c>
      <c r="F268" s="233">
        <v>0</v>
      </c>
      <c r="G268" s="233">
        <v>0</v>
      </c>
      <c r="H268" s="233">
        <v>0</v>
      </c>
      <c r="I268" s="233">
        <v>0</v>
      </c>
      <c r="J268" s="233">
        <v>35</v>
      </c>
      <c r="K268" s="233">
        <v>0</v>
      </c>
      <c r="L268" s="233">
        <v>30</v>
      </c>
      <c r="M268" s="233" t="s">
        <v>1676</v>
      </c>
      <c r="N268" s="233">
        <v>0</v>
      </c>
      <c r="O268" s="233" t="s">
        <v>1676</v>
      </c>
      <c r="P268" s="233">
        <v>0</v>
      </c>
      <c r="Q268" s="233">
        <v>0</v>
      </c>
      <c r="R268" s="233">
        <v>0</v>
      </c>
      <c r="S268" s="233">
        <v>0</v>
      </c>
      <c r="T268" s="233" t="s">
        <v>1676</v>
      </c>
      <c r="U268" s="233">
        <v>0</v>
      </c>
      <c r="V268" s="233">
        <v>45</v>
      </c>
      <c r="W268" s="233">
        <v>40</v>
      </c>
      <c r="X268" s="233">
        <v>0</v>
      </c>
      <c r="Y268" s="234" t="s">
        <v>1676</v>
      </c>
    </row>
    <row r="269" spans="1:25" s="145" customFormat="1" x14ac:dyDescent="0.2">
      <c r="A269" s="337" t="s">
        <v>606</v>
      </c>
      <c r="B269" s="334" t="s">
        <v>1918</v>
      </c>
      <c r="C269" s="253">
        <v>70</v>
      </c>
      <c r="D269" s="233">
        <v>0</v>
      </c>
      <c r="E269" s="233" t="s">
        <v>1676</v>
      </c>
      <c r="F269" s="233">
        <v>0</v>
      </c>
      <c r="G269" s="233">
        <v>0</v>
      </c>
      <c r="H269" s="233">
        <v>0</v>
      </c>
      <c r="I269" s="233">
        <v>0</v>
      </c>
      <c r="J269" s="233">
        <v>0</v>
      </c>
      <c r="K269" s="233">
        <v>35</v>
      </c>
      <c r="L269" s="233">
        <v>0</v>
      </c>
      <c r="M269" s="233">
        <v>0</v>
      </c>
      <c r="N269" s="233" t="s">
        <v>1676</v>
      </c>
      <c r="O269" s="233">
        <v>0</v>
      </c>
      <c r="P269" s="233">
        <v>0</v>
      </c>
      <c r="Q269" s="233">
        <v>0</v>
      </c>
      <c r="R269" s="233">
        <v>0</v>
      </c>
      <c r="S269" s="233" t="s">
        <v>1676</v>
      </c>
      <c r="T269" s="233">
        <v>85</v>
      </c>
      <c r="U269" s="233" t="s">
        <v>1676</v>
      </c>
      <c r="V269" s="233">
        <v>0</v>
      </c>
      <c r="W269" s="233">
        <v>280</v>
      </c>
      <c r="X269" s="233" t="s">
        <v>1676</v>
      </c>
      <c r="Y269" s="234">
        <v>10</v>
      </c>
    </row>
    <row r="270" spans="1:25" s="145" customFormat="1" x14ac:dyDescent="0.2">
      <c r="A270" s="337" t="s">
        <v>273</v>
      </c>
      <c r="B270" s="334" t="s">
        <v>1919</v>
      </c>
      <c r="C270" s="253">
        <v>10</v>
      </c>
      <c r="D270" s="233">
        <v>0</v>
      </c>
      <c r="E270" s="233">
        <v>0</v>
      </c>
      <c r="F270" s="233">
        <v>0</v>
      </c>
      <c r="G270" s="233" t="s">
        <v>1676</v>
      </c>
      <c r="H270" s="233">
        <v>0</v>
      </c>
      <c r="I270" s="233" t="s">
        <v>1676</v>
      </c>
      <c r="J270" s="233">
        <v>45</v>
      </c>
      <c r="K270" s="233">
        <v>30</v>
      </c>
      <c r="L270" s="233">
        <v>0</v>
      </c>
      <c r="M270" s="233" t="s">
        <v>1676</v>
      </c>
      <c r="N270" s="233" t="s">
        <v>1676</v>
      </c>
      <c r="O270" s="233">
        <v>0</v>
      </c>
      <c r="P270" s="233">
        <v>0</v>
      </c>
      <c r="Q270" s="233">
        <v>0</v>
      </c>
      <c r="R270" s="233">
        <v>0</v>
      </c>
      <c r="S270" s="233" t="s">
        <v>1676</v>
      </c>
      <c r="T270" s="233">
        <v>185</v>
      </c>
      <c r="U270" s="233">
        <v>0</v>
      </c>
      <c r="V270" s="233">
        <v>0</v>
      </c>
      <c r="W270" s="233">
        <v>275</v>
      </c>
      <c r="X270" s="233">
        <v>0</v>
      </c>
      <c r="Y270" s="234">
        <v>15</v>
      </c>
    </row>
    <row r="271" spans="1:25" s="145" customFormat="1" x14ac:dyDescent="0.2">
      <c r="A271" s="337" t="s">
        <v>275</v>
      </c>
      <c r="B271" s="334" t="s">
        <v>1920</v>
      </c>
      <c r="C271" s="253">
        <v>155</v>
      </c>
      <c r="D271" s="233">
        <v>0</v>
      </c>
      <c r="E271" s="233">
        <v>0</v>
      </c>
      <c r="F271" s="233">
        <v>0</v>
      </c>
      <c r="G271" s="233">
        <v>195</v>
      </c>
      <c r="H271" s="233">
        <v>95</v>
      </c>
      <c r="I271" s="233">
        <v>30</v>
      </c>
      <c r="J271" s="233">
        <v>940</v>
      </c>
      <c r="K271" s="233">
        <v>80</v>
      </c>
      <c r="L271" s="233">
        <v>0</v>
      </c>
      <c r="M271" s="233" t="s">
        <v>1676</v>
      </c>
      <c r="N271" s="233">
        <v>205</v>
      </c>
      <c r="O271" s="233">
        <v>0</v>
      </c>
      <c r="P271" s="233">
        <v>205</v>
      </c>
      <c r="Q271" s="233">
        <v>15</v>
      </c>
      <c r="R271" s="233">
        <v>0</v>
      </c>
      <c r="S271" s="233">
        <v>20</v>
      </c>
      <c r="T271" s="233">
        <v>455</v>
      </c>
      <c r="U271" s="233">
        <v>0</v>
      </c>
      <c r="V271" s="233">
        <v>0</v>
      </c>
      <c r="W271" s="233">
        <v>1195</v>
      </c>
      <c r="X271" s="233" t="s">
        <v>1676</v>
      </c>
      <c r="Y271" s="234">
        <v>65</v>
      </c>
    </row>
    <row r="272" spans="1:25" s="145" customFormat="1" x14ac:dyDescent="0.2">
      <c r="A272" s="337" t="s">
        <v>276</v>
      </c>
      <c r="B272" s="334" t="s">
        <v>1921</v>
      </c>
      <c r="C272" s="253">
        <v>25</v>
      </c>
      <c r="D272" s="233">
        <v>0</v>
      </c>
      <c r="E272" s="233">
        <v>0</v>
      </c>
      <c r="F272" s="233">
        <v>25</v>
      </c>
      <c r="G272" s="233">
        <v>125</v>
      </c>
      <c r="H272" s="233" t="s">
        <v>1676</v>
      </c>
      <c r="I272" s="233" t="s">
        <v>1676</v>
      </c>
      <c r="J272" s="233">
        <v>0</v>
      </c>
      <c r="K272" s="233">
        <v>65</v>
      </c>
      <c r="L272" s="233">
        <v>0</v>
      </c>
      <c r="M272" s="233">
        <v>0</v>
      </c>
      <c r="N272" s="233" t="s">
        <v>1676</v>
      </c>
      <c r="O272" s="233" t="s">
        <v>1676</v>
      </c>
      <c r="P272" s="233">
        <v>0</v>
      </c>
      <c r="Q272" s="233">
        <v>0</v>
      </c>
      <c r="R272" s="233">
        <v>0</v>
      </c>
      <c r="S272" s="233">
        <v>10</v>
      </c>
      <c r="T272" s="233">
        <v>215</v>
      </c>
      <c r="U272" s="233">
        <v>0</v>
      </c>
      <c r="V272" s="233">
        <v>0</v>
      </c>
      <c r="W272" s="233">
        <v>480</v>
      </c>
      <c r="X272" s="233" t="s">
        <v>1676</v>
      </c>
      <c r="Y272" s="234">
        <v>20</v>
      </c>
    </row>
    <row r="273" spans="1:25" s="145" customFormat="1" x14ac:dyDescent="0.2">
      <c r="A273" s="337" t="s">
        <v>277</v>
      </c>
      <c r="B273" s="334" t="s">
        <v>1922</v>
      </c>
      <c r="C273" s="253" t="s">
        <v>1676</v>
      </c>
      <c r="D273" s="233" t="s">
        <v>1676</v>
      </c>
      <c r="E273" s="233">
        <v>40</v>
      </c>
      <c r="F273" s="233">
        <v>0</v>
      </c>
      <c r="G273" s="233">
        <v>0</v>
      </c>
      <c r="H273" s="233">
        <v>0</v>
      </c>
      <c r="I273" s="233">
        <v>0</v>
      </c>
      <c r="J273" s="233">
        <v>0</v>
      </c>
      <c r="K273" s="233">
        <v>0</v>
      </c>
      <c r="L273" s="233">
        <v>0</v>
      </c>
      <c r="M273" s="233">
        <v>0</v>
      </c>
      <c r="N273" s="233">
        <v>0</v>
      </c>
      <c r="O273" s="233">
        <v>85</v>
      </c>
      <c r="P273" s="233">
        <v>0</v>
      </c>
      <c r="Q273" s="233">
        <v>0</v>
      </c>
      <c r="R273" s="233">
        <v>0</v>
      </c>
      <c r="S273" s="233">
        <v>0</v>
      </c>
      <c r="T273" s="233">
        <v>10</v>
      </c>
      <c r="U273" s="233">
        <v>0</v>
      </c>
      <c r="V273" s="233">
        <v>0</v>
      </c>
      <c r="W273" s="233">
        <v>205</v>
      </c>
      <c r="X273" s="233" t="s">
        <v>1676</v>
      </c>
      <c r="Y273" s="234" t="s">
        <v>1676</v>
      </c>
    </row>
    <row r="274" spans="1:25" s="145" customFormat="1" x14ac:dyDescent="0.2">
      <c r="A274" s="337" t="s">
        <v>278</v>
      </c>
      <c r="B274" s="334" t="s">
        <v>1923</v>
      </c>
      <c r="C274" s="253">
        <v>265</v>
      </c>
      <c r="D274" s="233">
        <v>0</v>
      </c>
      <c r="E274" s="233">
        <v>0</v>
      </c>
      <c r="F274" s="233">
        <v>0</v>
      </c>
      <c r="G274" s="233">
        <v>0</v>
      </c>
      <c r="H274" s="233">
        <v>0</v>
      </c>
      <c r="I274" s="233">
        <v>25</v>
      </c>
      <c r="J274" s="233">
        <v>0</v>
      </c>
      <c r="K274" s="233">
        <v>0</v>
      </c>
      <c r="L274" s="233">
        <v>0</v>
      </c>
      <c r="M274" s="233">
        <v>0</v>
      </c>
      <c r="N274" s="233">
        <v>10</v>
      </c>
      <c r="O274" s="233">
        <v>0</v>
      </c>
      <c r="P274" s="233">
        <v>0</v>
      </c>
      <c r="Q274" s="233">
        <v>0</v>
      </c>
      <c r="R274" s="233">
        <v>0</v>
      </c>
      <c r="S274" s="233">
        <v>15</v>
      </c>
      <c r="T274" s="233">
        <v>220</v>
      </c>
      <c r="U274" s="233">
        <v>0</v>
      </c>
      <c r="V274" s="233">
        <v>185</v>
      </c>
      <c r="W274" s="233">
        <v>1475</v>
      </c>
      <c r="X274" s="233" t="s">
        <v>1676</v>
      </c>
      <c r="Y274" s="234">
        <v>70</v>
      </c>
    </row>
    <row r="275" spans="1:25" s="145" customFormat="1" x14ac:dyDescent="0.2">
      <c r="A275" s="337" t="s">
        <v>279</v>
      </c>
      <c r="B275" s="334" t="s">
        <v>1924</v>
      </c>
      <c r="C275" s="253">
        <v>30</v>
      </c>
      <c r="D275" s="233">
        <v>75</v>
      </c>
      <c r="E275" s="233" t="s">
        <v>1676</v>
      </c>
      <c r="F275" s="233">
        <v>0</v>
      </c>
      <c r="G275" s="233" t="s">
        <v>1676</v>
      </c>
      <c r="H275" s="233">
        <v>0</v>
      </c>
      <c r="I275" s="233">
        <v>345</v>
      </c>
      <c r="J275" s="233">
        <v>350</v>
      </c>
      <c r="K275" s="233">
        <v>65</v>
      </c>
      <c r="L275" s="233">
        <v>0</v>
      </c>
      <c r="M275" s="233" t="s">
        <v>1676</v>
      </c>
      <c r="N275" s="233">
        <v>0</v>
      </c>
      <c r="O275" s="233">
        <v>35</v>
      </c>
      <c r="P275" s="233">
        <v>0</v>
      </c>
      <c r="Q275" s="233">
        <v>0</v>
      </c>
      <c r="R275" s="233">
        <v>0</v>
      </c>
      <c r="S275" s="233">
        <v>25</v>
      </c>
      <c r="T275" s="233">
        <v>375</v>
      </c>
      <c r="U275" s="233">
        <v>0</v>
      </c>
      <c r="V275" s="233">
        <v>220</v>
      </c>
      <c r="W275" s="233">
        <v>835</v>
      </c>
      <c r="X275" s="233" t="s">
        <v>1676</v>
      </c>
      <c r="Y275" s="234">
        <v>65</v>
      </c>
    </row>
    <row r="276" spans="1:25" s="145" customFormat="1" x14ac:dyDescent="0.2">
      <c r="A276" s="337" t="s">
        <v>280</v>
      </c>
      <c r="B276" s="334" t="s">
        <v>1925</v>
      </c>
      <c r="C276" s="253">
        <v>110</v>
      </c>
      <c r="D276" s="233">
        <v>0</v>
      </c>
      <c r="E276" s="233">
        <v>1225</v>
      </c>
      <c r="F276" s="233">
        <v>0</v>
      </c>
      <c r="G276" s="233">
        <v>0</v>
      </c>
      <c r="H276" s="233">
        <v>0</v>
      </c>
      <c r="I276" s="233">
        <v>0</v>
      </c>
      <c r="J276" s="233">
        <v>0</v>
      </c>
      <c r="K276" s="233">
        <v>0</v>
      </c>
      <c r="L276" s="233">
        <v>0</v>
      </c>
      <c r="M276" s="233">
        <v>0</v>
      </c>
      <c r="N276" s="233" t="s">
        <v>1676</v>
      </c>
      <c r="O276" s="233">
        <v>0</v>
      </c>
      <c r="P276" s="233">
        <v>0</v>
      </c>
      <c r="Q276" s="233">
        <v>0</v>
      </c>
      <c r="R276" s="233">
        <v>0</v>
      </c>
      <c r="S276" s="233">
        <v>15</v>
      </c>
      <c r="T276" s="233">
        <v>190</v>
      </c>
      <c r="U276" s="233">
        <v>0</v>
      </c>
      <c r="V276" s="233">
        <v>0</v>
      </c>
      <c r="W276" s="233">
        <v>490</v>
      </c>
      <c r="X276" s="233" t="s">
        <v>1676</v>
      </c>
      <c r="Y276" s="234">
        <v>30</v>
      </c>
    </row>
    <row r="277" spans="1:25" s="145" customFormat="1" x14ac:dyDescent="0.2">
      <c r="A277" s="337" t="s">
        <v>282</v>
      </c>
      <c r="B277" s="334" t="s">
        <v>1926</v>
      </c>
      <c r="C277" s="253">
        <v>115</v>
      </c>
      <c r="D277" s="233">
        <v>0</v>
      </c>
      <c r="E277" s="233">
        <v>0</v>
      </c>
      <c r="F277" s="233">
        <v>10</v>
      </c>
      <c r="G277" s="233">
        <v>20</v>
      </c>
      <c r="H277" s="233">
        <v>15</v>
      </c>
      <c r="I277" s="233">
        <v>0</v>
      </c>
      <c r="J277" s="233">
        <v>0</v>
      </c>
      <c r="K277" s="233">
        <v>20</v>
      </c>
      <c r="L277" s="233">
        <v>0</v>
      </c>
      <c r="M277" s="233">
        <v>0</v>
      </c>
      <c r="N277" s="233" t="s">
        <v>1676</v>
      </c>
      <c r="O277" s="233">
        <v>0</v>
      </c>
      <c r="P277" s="233" t="s">
        <v>1676</v>
      </c>
      <c r="Q277" s="233" t="s">
        <v>1676</v>
      </c>
      <c r="R277" s="233">
        <v>0</v>
      </c>
      <c r="S277" s="233" t="s">
        <v>1676</v>
      </c>
      <c r="T277" s="233">
        <v>190</v>
      </c>
      <c r="U277" s="233">
        <v>0</v>
      </c>
      <c r="V277" s="233">
        <v>0</v>
      </c>
      <c r="W277" s="233">
        <v>415</v>
      </c>
      <c r="X277" s="233">
        <v>25</v>
      </c>
      <c r="Y277" s="234">
        <v>15</v>
      </c>
    </row>
    <row r="278" spans="1:25" s="145" customFormat="1" x14ac:dyDescent="0.2">
      <c r="A278" s="337" t="s">
        <v>281</v>
      </c>
      <c r="B278" s="334" t="s">
        <v>1927</v>
      </c>
      <c r="C278" s="253">
        <v>85</v>
      </c>
      <c r="D278" s="233">
        <v>30</v>
      </c>
      <c r="E278" s="233">
        <v>1865</v>
      </c>
      <c r="F278" s="233">
        <v>0</v>
      </c>
      <c r="G278" s="233">
        <v>0</v>
      </c>
      <c r="H278" s="233">
        <v>0</v>
      </c>
      <c r="I278" s="233">
        <v>0</v>
      </c>
      <c r="J278" s="233">
        <v>0</v>
      </c>
      <c r="K278" s="233" t="s">
        <v>1676</v>
      </c>
      <c r="L278" s="233">
        <v>0</v>
      </c>
      <c r="M278" s="233">
        <v>0</v>
      </c>
      <c r="N278" s="233" t="s">
        <v>1676</v>
      </c>
      <c r="O278" s="233">
        <v>0</v>
      </c>
      <c r="P278" s="233">
        <v>0</v>
      </c>
      <c r="Q278" s="233">
        <v>0</v>
      </c>
      <c r="R278" s="233">
        <v>0</v>
      </c>
      <c r="S278" s="233" t="s">
        <v>1676</v>
      </c>
      <c r="T278" s="233">
        <v>335</v>
      </c>
      <c r="U278" s="233">
        <v>0</v>
      </c>
      <c r="V278" s="233">
        <v>0</v>
      </c>
      <c r="W278" s="233">
        <v>1395</v>
      </c>
      <c r="X278" s="233">
        <v>0</v>
      </c>
      <c r="Y278" s="234">
        <v>80</v>
      </c>
    </row>
    <row r="279" spans="1:25" s="145" customFormat="1" x14ac:dyDescent="0.2">
      <c r="A279" s="337" t="s">
        <v>269</v>
      </c>
      <c r="B279" s="334" t="s">
        <v>1928</v>
      </c>
      <c r="C279" s="253" t="s">
        <v>1676</v>
      </c>
      <c r="D279" s="233">
        <v>0</v>
      </c>
      <c r="E279" s="233">
        <v>0</v>
      </c>
      <c r="F279" s="233">
        <v>0</v>
      </c>
      <c r="G279" s="233">
        <v>0</v>
      </c>
      <c r="H279" s="233">
        <v>0</v>
      </c>
      <c r="I279" s="233">
        <v>420</v>
      </c>
      <c r="J279" s="233">
        <v>0</v>
      </c>
      <c r="K279" s="233" t="s">
        <v>1676</v>
      </c>
      <c r="L279" s="233">
        <v>0</v>
      </c>
      <c r="M279" s="233">
        <v>0</v>
      </c>
      <c r="N279" s="233" t="s">
        <v>1676</v>
      </c>
      <c r="O279" s="233">
        <v>0</v>
      </c>
      <c r="P279" s="233">
        <v>0</v>
      </c>
      <c r="Q279" s="233">
        <v>0</v>
      </c>
      <c r="R279" s="233">
        <v>0</v>
      </c>
      <c r="S279" s="233" t="s">
        <v>1676</v>
      </c>
      <c r="T279" s="233">
        <v>30</v>
      </c>
      <c r="U279" s="233">
        <v>0</v>
      </c>
      <c r="V279" s="233">
        <v>0</v>
      </c>
      <c r="W279" s="233">
        <v>390</v>
      </c>
      <c r="X279" s="233" t="s">
        <v>1676</v>
      </c>
      <c r="Y279" s="234">
        <v>20</v>
      </c>
    </row>
    <row r="280" spans="1:25" s="145" customFormat="1" x14ac:dyDescent="0.2">
      <c r="A280" s="337" t="s">
        <v>283</v>
      </c>
      <c r="B280" s="334" t="s">
        <v>1929</v>
      </c>
      <c r="C280" s="253">
        <v>45</v>
      </c>
      <c r="D280" s="233">
        <v>0</v>
      </c>
      <c r="E280" s="233">
        <v>0</v>
      </c>
      <c r="F280" s="233">
        <v>0</v>
      </c>
      <c r="G280" s="233">
        <v>10</v>
      </c>
      <c r="H280" s="233" t="s">
        <v>1676</v>
      </c>
      <c r="I280" s="233">
        <v>10</v>
      </c>
      <c r="J280" s="233">
        <v>0</v>
      </c>
      <c r="K280" s="233">
        <v>15</v>
      </c>
      <c r="L280" s="233">
        <v>0</v>
      </c>
      <c r="M280" s="233" t="s">
        <v>1676</v>
      </c>
      <c r="N280" s="233">
        <v>15</v>
      </c>
      <c r="O280" s="233" t="s">
        <v>1676</v>
      </c>
      <c r="P280" s="233" t="s">
        <v>1676</v>
      </c>
      <c r="Q280" s="233">
        <v>25</v>
      </c>
      <c r="R280" s="233">
        <v>0</v>
      </c>
      <c r="S280" s="233" t="s">
        <v>1676</v>
      </c>
      <c r="T280" s="233">
        <v>65</v>
      </c>
      <c r="U280" s="233">
        <v>0</v>
      </c>
      <c r="V280" s="233">
        <v>65</v>
      </c>
      <c r="W280" s="233">
        <v>55</v>
      </c>
      <c r="X280" s="233">
        <v>0</v>
      </c>
      <c r="Y280" s="234">
        <v>15</v>
      </c>
    </row>
    <row r="281" spans="1:25" s="145" customFormat="1" x14ac:dyDescent="0.2">
      <c r="A281" s="337" t="s">
        <v>593</v>
      </c>
      <c r="B281" s="334" t="s">
        <v>1930</v>
      </c>
      <c r="C281" s="253">
        <v>55</v>
      </c>
      <c r="D281" s="233">
        <v>0</v>
      </c>
      <c r="E281" s="233">
        <v>0</v>
      </c>
      <c r="F281" s="233">
        <v>0</v>
      </c>
      <c r="G281" s="233">
        <v>0</v>
      </c>
      <c r="H281" s="233">
        <v>0</v>
      </c>
      <c r="I281" s="233">
        <v>0</v>
      </c>
      <c r="J281" s="233">
        <v>0</v>
      </c>
      <c r="K281" s="233">
        <v>0</v>
      </c>
      <c r="L281" s="233">
        <v>0</v>
      </c>
      <c r="M281" s="233">
        <v>0</v>
      </c>
      <c r="N281" s="233">
        <v>0</v>
      </c>
      <c r="O281" s="233">
        <v>0</v>
      </c>
      <c r="P281" s="233">
        <v>0</v>
      </c>
      <c r="Q281" s="233">
        <v>0</v>
      </c>
      <c r="R281" s="233">
        <v>0</v>
      </c>
      <c r="S281" s="233" t="s">
        <v>1676</v>
      </c>
      <c r="T281" s="233">
        <v>50</v>
      </c>
      <c r="U281" s="233">
        <v>0</v>
      </c>
      <c r="V281" s="233">
        <v>70</v>
      </c>
      <c r="W281" s="233">
        <v>330</v>
      </c>
      <c r="X281" s="233" t="s">
        <v>1676</v>
      </c>
      <c r="Y281" s="234">
        <v>10</v>
      </c>
    </row>
    <row r="282" spans="1:25" s="145" customFormat="1" x14ac:dyDescent="0.2">
      <c r="A282" s="337" t="s">
        <v>271</v>
      </c>
      <c r="B282" s="334" t="s">
        <v>1931</v>
      </c>
      <c r="C282" s="253">
        <v>25</v>
      </c>
      <c r="D282" s="233">
        <v>0</v>
      </c>
      <c r="E282" s="233">
        <v>0</v>
      </c>
      <c r="F282" s="233">
        <v>0</v>
      </c>
      <c r="G282" s="233">
        <v>0</v>
      </c>
      <c r="H282" s="233" t="s">
        <v>1676</v>
      </c>
      <c r="I282" s="233" t="s">
        <v>1676</v>
      </c>
      <c r="J282" s="233">
        <v>0</v>
      </c>
      <c r="K282" s="233">
        <v>10</v>
      </c>
      <c r="L282" s="233">
        <v>0</v>
      </c>
      <c r="M282" s="233">
        <v>0</v>
      </c>
      <c r="N282" s="233" t="s">
        <v>1676</v>
      </c>
      <c r="O282" s="233">
        <v>0</v>
      </c>
      <c r="P282" s="233">
        <v>0</v>
      </c>
      <c r="Q282" s="233">
        <v>0</v>
      </c>
      <c r="R282" s="233">
        <v>0</v>
      </c>
      <c r="S282" s="233" t="s">
        <v>1676</v>
      </c>
      <c r="T282" s="233">
        <v>95</v>
      </c>
      <c r="U282" s="233">
        <v>0</v>
      </c>
      <c r="V282" s="233">
        <v>0</v>
      </c>
      <c r="W282" s="233">
        <v>715</v>
      </c>
      <c r="X282" s="233" t="s">
        <v>1676</v>
      </c>
      <c r="Y282" s="234">
        <v>15</v>
      </c>
    </row>
    <row r="283" spans="1:25" s="145" customFormat="1" x14ac:dyDescent="0.2">
      <c r="A283" s="337" t="s">
        <v>562</v>
      </c>
      <c r="B283" s="334" t="s">
        <v>1932</v>
      </c>
      <c r="C283" s="253">
        <v>115</v>
      </c>
      <c r="D283" s="233">
        <v>0</v>
      </c>
      <c r="E283" s="233">
        <v>20</v>
      </c>
      <c r="F283" s="233">
        <v>0</v>
      </c>
      <c r="G283" s="233">
        <v>0</v>
      </c>
      <c r="H283" s="233">
        <v>0</v>
      </c>
      <c r="I283" s="233">
        <v>0</v>
      </c>
      <c r="J283" s="233">
        <v>0</v>
      </c>
      <c r="K283" s="233">
        <v>0</v>
      </c>
      <c r="L283" s="233">
        <v>0</v>
      </c>
      <c r="M283" s="233">
        <v>0</v>
      </c>
      <c r="N283" s="233">
        <v>0</v>
      </c>
      <c r="O283" s="233">
        <v>0</v>
      </c>
      <c r="P283" s="233">
        <v>0</v>
      </c>
      <c r="Q283" s="233">
        <v>0</v>
      </c>
      <c r="R283" s="233">
        <v>0</v>
      </c>
      <c r="S283" s="233" t="s">
        <v>1676</v>
      </c>
      <c r="T283" s="233">
        <v>10</v>
      </c>
      <c r="U283" s="233">
        <v>0</v>
      </c>
      <c r="V283" s="233">
        <v>160</v>
      </c>
      <c r="W283" s="233">
        <v>60</v>
      </c>
      <c r="X283" s="233">
        <v>30</v>
      </c>
      <c r="Y283" s="234" t="s">
        <v>1676</v>
      </c>
    </row>
    <row r="284" spans="1:25" s="145" customFormat="1" x14ac:dyDescent="0.2">
      <c r="A284" s="337" t="s">
        <v>284</v>
      </c>
      <c r="B284" s="334" t="s">
        <v>1933</v>
      </c>
      <c r="C284" s="253">
        <v>165</v>
      </c>
      <c r="D284" s="233">
        <v>0</v>
      </c>
      <c r="E284" s="233">
        <v>1825</v>
      </c>
      <c r="F284" s="233">
        <v>0</v>
      </c>
      <c r="G284" s="233">
        <v>0</v>
      </c>
      <c r="H284" s="233">
        <v>0</v>
      </c>
      <c r="I284" s="233">
        <v>0</v>
      </c>
      <c r="J284" s="233" t="s">
        <v>1676</v>
      </c>
      <c r="K284" s="233">
        <v>0</v>
      </c>
      <c r="L284" s="233">
        <v>0</v>
      </c>
      <c r="M284" s="233">
        <v>0</v>
      </c>
      <c r="N284" s="233" t="s">
        <v>1676</v>
      </c>
      <c r="O284" s="233">
        <v>0</v>
      </c>
      <c r="P284" s="233">
        <v>0</v>
      </c>
      <c r="Q284" s="233">
        <v>0</v>
      </c>
      <c r="R284" s="233">
        <v>0</v>
      </c>
      <c r="S284" s="233" t="s">
        <v>1676</v>
      </c>
      <c r="T284" s="233">
        <v>205</v>
      </c>
      <c r="U284" s="233">
        <v>0</v>
      </c>
      <c r="V284" s="233">
        <v>50</v>
      </c>
      <c r="W284" s="233">
        <v>655</v>
      </c>
      <c r="X284" s="233" t="s">
        <v>1676</v>
      </c>
      <c r="Y284" s="234">
        <v>120</v>
      </c>
    </row>
    <row r="285" spans="1:25" s="145" customFormat="1" x14ac:dyDescent="0.2">
      <c r="A285" s="337" t="s">
        <v>578</v>
      </c>
      <c r="B285" s="334" t="s">
        <v>1934</v>
      </c>
      <c r="C285" s="253">
        <v>20</v>
      </c>
      <c r="D285" s="233">
        <v>0</v>
      </c>
      <c r="E285" s="233">
        <v>0</v>
      </c>
      <c r="F285" s="233">
        <v>0</v>
      </c>
      <c r="G285" s="233">
        <v>0</v>
      </c>
      <c r="H285" s="233">
        <v>0</v>
      </c>
      <c r="I285" s="233">
        <v>0</v>
      </c>
      <c r="J285" s="233">
        <v>0</v>
      </c>
      <c r="K285" s="233">
        <v>0</v>
      </c>
      <c r="L285" s="233">
        <v>0</v>
      </c>
      <c r="M285" s="233">
        <v>0</v>
      </c>
      <c r="N285" s="233">
        <v>0</v>
      </c>
      <c r="O285" s="233">
        <v>0</v>
      </c>
      <c r="P285" s="233">
        <v>0</v>
      </c>
      <c r="Q285" s="233">
        <v>0</v>
      </c>
      <c r="R285" s="233">
        <v>0</v>
      </c>
      <c r="S285" s="233" t="s">
        <v>1676</v>
      </c>
      <c r="T285" s="233">
        <v>35</v>
      </c>
      <c r="U285" s="233">
        <v>0</v>
      </c>
      <c r="V285" s="233">
        <v>0</v>
      </c>
      <c r="W285" s="233">
        <v>560</v>
      </c>
      <c r="X285" s="233" t="s">
        <v>1676</v>
      </c>
      <c r="Y285" s="234">
        <v>20</v>
      </c>
    </row>
    <row r="286" spans="1:25" s="145" customFormat="1" x14ac:dyDescent="0.2">
      <c r="A286" s="337" t="s">
        <v>1589</v>
      </c>
      <c r="B286" s="334" t="s">
        <v>1935</v>
      </c>
      <c r="C286" s="253">
        <v>0</v>
      </c>
      <c r="D286" s="233">
        <v>0</v>
      </c>
      <c r="E286" s="233">
        <v>0</v>
      </c>
      <c r="F286" s="233">
        <v>0</v>
      </c>
      <c r="G286" s="233">
        <v>0</v>
      </c>
      <c r="H286" s="233">
        <v>0</v>
      </c>
      <c r="I286" s="233">
        <v>0</v>
      </c>
      <c r="J286" s="233">
        <v>0</v>
      </c>
      <c r="K286" s="233">
        <v>0</v>
      </c>
      <c r="L286" s="233">
        <v>0</v>
      </c>
      <c r="M286" s="233">
        <v>0</v>
      </c>
      <c r="N286" s="233">
        <v>0</v>
      </c>
      <c r="O286" s="233">
        <v>0</v>
      </c>
      <c r="P286" s="233">
        <v>0</v>
      </c>
      <c r="Q286" s="233">
        <v>0</v>
      </c>
      <c r="R286" s="233">
        <v>0</v>
      </c>
      <c r="S286" s="233">
        <v>0</v>
      </c>
      <c r="T286" s="233">
        <v>0</v>
      </c>
      <c r="U286" s="233">
        <v>0</v>
      </c>
      <c r="V286" s="233">
        <v>0</v>
      </c>
      <c r="W286" s="233">
        <v>25</v>
      </c>
      <c r="X286" s="233">
        <v>0</v>
      </c>
      <c r="Y286" s="234">
        <v>0</v>
      </c>
    </row>
    <row r="287" spans="1:25" s="145" customFormat="1" x14ac:dyDescent="0.2">
      <c r="A287" s="337" t="s">
        <v>558</v>
      </c>
      <c r="B287" s="334" t="s">
        <v>1936</v>
      </c>
      <c r="C287" s="253">
        <v>0</v>
      </c>
      <c r="D287" s="233">
        <v>20</v>
      </c>
      <c r="E287" s="233">
        <v>0</v>
      </c>
      <c r="F287" s="233">
        <v>0</v>
      </c>
      <c r="G287" s="233">
        <v>0</v>
      </c>
      <c r="H287" s="233">
        <v>0</v>
      </c>
      <c r="I287" s="233">
        <v>0</v>
      </c>
      <c r="J287" s="233">
        <v>0</v>
      </c>
      <c r="K287" s="233">
        <v>0</v>
      </c>
      <c r="L287" s="233">
        <v>0</v>
      </c>
      <c r="M287" s="233">
        <v>0</v>
      </c>
      <c r="N287" s="233">
        <v>0</v>
      </c>
      <c r="O287" s="233">
        <v>0</v>
      </c>
      <c r="P287" s="233">
        <v>0</v>
      </c>
      <c r="Q287" s="233">
        <v>0</v>
      </c>
      <c r="R287" s="233">
        <v>0</v>
      </c>
      <c r="S287" s="233">
        <v>0</v>
      </c>
      <c r="T287" s="233" t="s">
        <v>1676</v>
      </c>
      <c r="U287" s="233">
        <v>0</v>
      </c>
      <c r="V287" s="233">
        <v>0</v>
      </c>
      <c r="W287" s="233">
        <v>180</v>
      </c>
      <c r="X287" s="233">
        <v>0</v>
      </c>
      <c r="Y287" s="234" t="s">
        <v>1676</v>
      </c>
    </row>
    <row r="288" spans="1:25" s="145" customFormat="1" x14ac:dyDescent="0.2">
      <c r="A288" s="337" t="s">
        <v>1588</v>
      </c>
      <c r="B288" s="334" t="s">
        <v>1937</v>
      </c>
      <c r="C288" s="253">
        <v>105</v>
      </c>
      <c r="D288" s="233">
        <v>0</v>
      </c>
      <c r="E288" s="233">
        <v>0</v>
      </c>
      <c r="F288" s="233">
        <v>0</v>
      </c>
      <c r="G288" s="233">
        <v>0</v>
      </c>
      <c r="H288" s="233">
        <v>0</v>
      </c>
      <c r="I288" s="233">
        <v>0</v>
      </c>
      <c r="J288" s="233">
        <v>0</v>
      </c>
      <c r="K288" s="233">
        <v>0</v>
      </c>
      <c r="L288" s="233">
        <v>0</v>
      </c>
      <c r="M288" s="233">
        <v>0</v>
      </c>
      <c r="N288" s="233">
        <v>0</v>
      </c>
      <c r="O288" s="233">
        <v>0</v>
      </c>
      <c r="P288" s="233">
        <v>0</v>
      </c>
      <c r="Q288" s="233">
        <v>0</v>
      </c>
      <c r="R288" s="233">
        <v>0</v>
      </c>
      <c r="S288" s="233">
        <v>0</v>
      </c>
      <c r="T288" s="233">
        <v>0</v>
      </c>
      <c r="U288" s="233">
        <v>0</v>
      </c>
      <c r="V288" s="233">
        <v>60</v>
      </c>
      <c r="W288" s="233">
        <v>15</v>
      </c>
      <c r="X288" s="233" t="s">
        <v>1676</v>
      </c>
      <c r="Y288" s="234">
        <v>0</v>
      </c>
    </row>
    <row r="289" spans="1:25" s="145" customFormat="1" x14ac:dyDescent="0.2">
      <c r="A289" s="337" t="s">
        <v>341</v>
      </c>
      <c r="B289" s="334" t="s">
        <v>1938</v>
      </c>
      <c r="C289" s="253">
        <v>225</v>
      </c>
      <c r="D289" s="233" t="s">
        <v>1676</v>
      </c>
      <c r="E289" s="233">
        <v>90</v>
      </c>
      <c r="F289" s="233">
        <v>30</v>
      </c>
      <c r="G289" s="233">
        <v>70</v>
      </c>
      <c r="H289" s="233">
        <v>15</v>
      </c>
      <c r="I289" s="233">
        <v>845</v>
      </c>
      <c r="J289" s="233">
        <v>1080</v>
      </c>
      <c r="K289" s="233">
        <v>205</v>
      </c>
      <c r="L289" s="233">
        <v>0</v>
      </c>
      <c r="M289" s="233">
        <v>80</v>
      </c>
      <c r="N289" s="233">
        <v>130</v>
      </c>
      <c r="O289" s="233">
        <v>300</v>
      </c>
      <c r="P289" s="233">
        <v>45</v>
      </c>
      <c r="Q289" s="233">
        <v>310</v>
      </c>
      <c r="R289" s="233">
        <v>0</v>
      </c>
      <c r="S289" s="233">
        <v>250</v>
      </c>
      <c r="T289" s="233">
        <v>890</v>
      </c>
      <c r="U289" s="233">
        <v>0</v>
      </c>
      <c r="V289" s="233">
        <v>0</v>
      </c>
      <c r="W289" s="233">
        <v>1695</v>
      </c>
      <c r="X289" s="233">
        <v>15</v>
      </c>
      <c r="Y289" s="234">
        <v>330</v>
      </c>
    </row>
    <row r="290" spans="1:25" s="145" customFormat="1" x14ac:dyDescent="0.2">
      <c r="A290" s="337" t="s">
        <v>342</v>
      </c>
      <c r="B290" s="334" t="s">
        <v>1939</v>
      </c>
      <c r="C290" s="253">
        <v>10</v>
      </c>
      <c r="D290" s="233">
        <v>0</v>
      </c>
      <c r="E290" s="233">
        <v>135</v>
      </c>
      <c r="F290" s="233">
        <v>0</v>
      </c>
      <c r="G290" s="233" t="s">
        <v>1676</v>
      </c>
      <c r="H290" s="233">
        <v>0</v>
      </c>
      <c r="I290" s="233">
        <v>20</v>
      </c>
      <c r="J290" s="233">
        <v>90</v>
      </c>
      <c r="K290" s="233">
        <v>30</v>
      </c>
      <c r="L290" s="233">
        <v>0</v>
      </c>
      <c r="M290" s="233">
        <v>10</v>
      </c>
      <c r="N290" s="233">
        <v>20</v>
      </c>
      <c r="O290" s="233" t="s">
        <v>1676</v>
      </c>
      <c r="P290" s="233">
        <v>0</v>
      </c>
      <c r="Q290" s="233">
        <v>10</v>
      </c>
      <c r="R290" s="233">
        <v>0</v>
      </c>
      <c r="S290" s="233">
        <v>10</v>
      </c>
      <c r="T290" s="233">
        <v>85</v>
      </c>
      <c r="U290" s="233">
        <v>0</v>
      </c>
      <c r="V290" s="233">
        <v>15</v>
      </c>
      <c r="W290" s="233">
        <v>140</v>
      </c>
      <c r="X290" s="233" t="s">
        <v>1676</v>
      </c>
      <c r="Y290" s="234">
        <v>10</v>
      </c>
    </row>
    <row r="291" spans="1:25" s="145" customFormat="1" x14ac:dyDescent="0.2">
      <c r="A291" s="337" t="s">
        <v>1602</v>
      </c>
      <c r="B291" s="334" t="s">
        <v>1940</v>
      </c>
      <c r="C291" s="253">
        <v>50</v>
      </c>
      <c r="D291" s="233">
        <v>0</v>
      </c>
      <c r="E291" s="233">
        <v>0</v>
      </c>
      <c r="F291" s="233">
        <v>0</v>
      </c>
      <c r="G291" s="233">
        <v>0</v>
      </c>
      <c r="H291" s="233">
        <v>0</v>
      </c>
      <c r="I291" s="233">
        <v>0</v>
      </c>
      <c r="J291" s="233">
        <v>0</v>
      </c>
      <c r="K291" s="233">
        <v>0</v>
      </c>
      <c r="L291" s="233">
        <v>0</v>
      </c>
      <c r="M291" s="233">
        <v>0</v>
      </c>
      <c r="N291" s="233">
        <v>0</v>
      </c>
      <c r="O291" s="233">
        <v>0</v>
      </c>
      <c r="P291" s="233">
        <v>0</v>
      </c>
      <c r="Q291" s="233">
        <v>0</v>
      </c>
      <c r="R291" s="233">
        <v>0</v>
      </c>
      <c r="S291" s="233">
        <v>0</v>
      </c>
      <c r="T291" s="233">
        <v>0</v>
      </c>
      <c r="U291" s="233">
        <v>0</v>
      </c>
      <c r="V291" s="233">
        <v>20</v>
      </c>
      <c r="W291" s="233">
        <v>10</v>
      </c>
      <c r="X291" s="233">
        <v>0</v>
      </c>
      <c r="Y291" s="234">
        <v>0</v>
      </c>
    </row>
    <row r="292" spans="1:25" s="145" customFormat="1" x14ac:dyDescent="0.2">
      <c r="A292" s="337" t="s">
        <v>1389</v>
      </c>
      <c r="B292" s="334" t="s">
        <v>1941</v>
      </c>
      <c r="C292" s="253">
        <v>50</v>
      </c>
      <c r="D292" s="233">
        <v>0</v>
      </c>
      <c r="E292" s="233">
        <v>0</v>
      </c>
      <c r="F292" s="233">
        <v>0</v>
      </c>
      <c r="G292" s="233">
        <v>0</v>
      </c>
      <c r="H292" s="233">
        <v>0</v>
      </c>
      <c r="I292" s="233">
        <v>0</v>
      </c>
      <c r="J292" s="233">
        <v>0</v>
      </c>
      <c r="K292" s="233">
        <v>0</v>
      </c>
      <c r="L292" s="233">
        <v>0</v>
      </c>
      <c r="M292" s="233">
        <v>0</v>
      </c>
      <c r="N292" s="233">
        <v>0</v>
      </c>
      <c r="O292" s="233">
        <v>0</v>
      </c>
      <c r="P292" s="233">
        <v>0</v>
      </c>
      <c r="Q292" s="233">
        <v>0</v>
      </c>
      <c r="R292" s="233">
        <v>0</v>
      </c>
      <c r="S292" s="233" t="s">
        <v>1676</v>
      </c>
      <c r="T292" s="233">
        <v>20</v>
      </c>
      <c r="U292" s="233">
        <v>0</v>
      </c>
      <c r="V292" s="233">
        <v>0</v>
      </c>
      <c r="W292" s="233">
        <v>20</v>
      </c>
      <c r="X292" s="233" t="s">
        <v>1676</v>
      </c>
      <c r="Y292" s="234">
        <v>0</v>
      </c>
    </row>
    <row r="293" spans="1:25" s="145" customFormat="1" x14ac:dyDescent="0.2">
      <c r="A293" s="337" t="s">
        <v>1529</v>
      </c>
      <c r="B293" s="334" t="s">
        <v>1942</v>
      </c>
      <c r="C293" s="253">
        <v>60</v>
      </c>
      <c r="D293" s="233">
        <v>0</v>
      </c>
      <c r="E293" s="233">
        <v>0</v>
      </c>
      <c r="F293" s="233">
        <v>0</v>
      </c>
      <c r="G293" s="233">
        <v>0</v>
      </c>
      <c r="H293" s="233">
        <v>0</v>
      </c>
      <c r="I293" s="233">
        <v>10</v>
      </c>
      <c r="J293" s="233">
        <v>150</v>
      </c>
      <c r="K293" s="233">
        <v>45</v>
      </c>
      <c r="L293" s="233">
        <v>0</v>
      </c>
      <c r="M293" s="233" t="s">
        <v>1676</v>
      </c>
      <c r="N293" s="233">
        <v>55</v>
      </c>
      <c r="O293" s="233">
        <v>40</v>
      </c>
      <c r="P293" s="233">
        <v>25</v>
      </c>
      <c r="Q293" s="233">
        <v>0</v>
      </c>
      <c r="R293" s="233">
        <v>0</v>
      </c>
      <c r="S293" s="233">
        <v>10</v>
      </c>
      <c r="T293" s="233">
        <v>115</v>
      </c>
      <c r="U293" s="233">
        <v>0</v>
      </c>
      <c r="V293" s="233">
        <v>35</v>
      </c>
      <c r="W293" s="233">
        <v>530</v>
      </c>
      <c r="X293" s="233" t="s">
        <v>1676</v>
      </c>
      <c r="Y293" s="234">
        <v>55</v>
      </c>
    </row>
    <row r="294" spans="1:25" s="145" customFormat="1" x14ac:dyDescent="0.2">
      <c r="A294" s="337" t="s">
        <v>1583</v>
      </c>
      <c r="B294" s="334" t="s">
        <v>1943</v>
      </c>
      <c r="C294" s="253">
        <v>15</v>
      </c>
      <c r="D294" s="233">
        <v>0</v>
      </c>
      <c r="E294" s="233">
        <v>0</v>
      </c>
      <c r="F294" s="233">
        <v>0</v>
      </c>
      <c r="G294" s="233">
        <v>0</v>
      </c>
      <c r="H294" s="233">
        <v>0</v>
      </c>
      <c r="I294" s="233">
        <v>0</v>
      </c>
      <c r="J294" s="233">
        <v>0</v>
      </c>
      <c r="K294" s="233">
        <v>0</v>
      </c>
      <c r="L294" s="233">
        <v>0</v>
      </c>
      <c r="M294" s="233">
        <v>0</v>
      </c>
      <c r="N294" s="233">
        <v>0</v>
      </c>
      <c r="O294" s="233">
        <v>0</v>
      </c>
      <c r="P294" s="233">
        <v>0</v>
      </c>
      <c r="Q294" s="233">
        <v>0</v>
      </c>
      <c r="R294" s="233">
        <v>0</v>
      </c>
      <c r="S294" s="233">
        <v>0</v>
      </c>
      <c r="T294" s="233">
        <v>15</v>
      </c>
      <c r="U294" s="233">
        <v>0</v>
      </c>
      <c r="V294" s="233">
        <v>0</v>
      </c>
      <c r="W294" s="233">
        <v>105</v>
      </c>
      <c r="X294" s="233">
        <v>0</v>
      </c>
      <c r="Y294" s="234" t="s">
        <v>1676</v>
      </c>
    </row>
    <row r="295" spans="1:25" s="145" customFormat="1" x14ac:dyDescent="0.2">
      <c r="A295" s="337" t="s">
        <v>1597</v>
      </c>
      <c r="B295" s="334" t="s">
        <v>1944</v>
      </c>
      <c r="C295" s="253">
        <v>220</v>
      </c>
      <c r="D295" s="233">
        <v>0</v>
      </c>
      <c r="E295" s="233">
        <v>0</v>
      </c>
      <c r="F295" s="233">
        <v>0</v>
      </c>
      <c r="G295" s="233">
        <v>0</v>
      </c>
      <c r="H295" s="233">
        <v>0</v>
      </c>
      <c r="I295" s="233">
        <v>0</v>
      </c>
      <c r="J295" s="233">
        <v>0</v>
      </c>
      <c r="K295" s="233">
        <v>0</v>
      </c>
      <c r="L295" s="233">
        <v>0</v>
      </c>
      <c r="M295" s="233">
        <v>0</v>
      </c>
      <c r="N295" s="233">
        <v>0</v>
      </c>
      <c r="O295" s="233">
        <v>0</v>
      </c>
      <c r="P295" s="233">
        <v>0</v>
      </c>
      <c r="Q295" s="233">
        <v>0</v>
      </c>
      <c r="R295" s="233">
        <v>0</v>
      </c>
      <c r="S295" s="233" t="s">
        <v>1676</v>
      </c>
      <c r="T295" s="233">
        <v>20</v>
      </c>
      <c r="U295" s="233">
        <v>0</v>
      </c>
      <c r="V295" s="233">
        <v>365</v>
      </c>
      <c r="W295" s="233">
        <v>150</v>
      </c>
      <c r="X295" s="233" t="s">
        <v>1676</v>
      </c>
      <c r="Y295" s="234">
        <v>20</v>
      </c>
    </row>
    <row r="296" spans="1:25" s="145" customFormat="1" x14ac:dyDescent="0.2">
      <c r="A296" s="337" t="s">
        <v>1622</v>
      </c>
      <c r="B296" s="334" t="s">
        <v>1945</v>
      </c>
      <c r="C296" s="253">
        <v>20</v>
      </c>
      <c r="D296" s="233">
        <v>0</v>
      </c>
      <c r="E296" s="233">
        <v>0</v>
      </c>
      <c r="F296" s="233">
        <v>0</v>
      </c>
      <c r="G296" s="233">
        <v>0</v>
      </c>
      <c r="H296" s="233">
        <v>0</v>
      </c>
      <c r="I296" s="233">
        <v>0</v>
      </c>
      <c r="J296" s="233">
        <v>0</v>
      </c>
      <c r="K296" s="233">
        <v>0</v>
      </c>
      <c r="L296" s="233">
        <v>0</v>
      </c>
      <c r="M296" s="233">
        <v>0</v>
      </c>
      <c r="N296" s="233">
        <v>0</v>
      </c>
      <c r="O296" s="233">
        <v>0</v>
      </c>
      <c r="P296" s="233">
        <v>0</v>
      </c>
      <c r="Q296" s="233">
        <v>0</v>
      </c>
      <c r="R296" s="233">
        <v>0</v>
      </c>
      <c r="S296" s="233">
        <v>0</v>
      </c>
      <c r="T296" s="233">
        <v>0</v>
      </c>
      <c r="U296" s="233">
        <v>0</v>
      </c>
      <c r="V296" s="233" t="s">
        <v>1676</v>
      </c>
      <c r="W296" s="233" t="s">
        <v>1676</v>
      </c>
      <c r="X296" s="233">
        <v>0</v>
      </c>
      <c r="Y296" s="234">
        <v>0</v>
      </c>
    </row>
    <row r="297" spans="1:25" s="145" customFormat="1" x14ac:dyDescent="0.2">
      <c r="A297" s="337" t="s">
        <v>1328</v>
      </c>
      <c r="B297" s="334" t="s">
        <v>1946</v>
      </c>
      <c r="C297" s="253">
        <v>15</v>
      </c>
      <c r="D297" s="233">
        <v>0</v>
      </c>
      <c r="E297" s="233">
        <v>0</v>
      </c>
      <c r="F297" s="233">
        <v>0</v>
      </c>
      <c r="G297" s="233">
        <v>0</v>
      </c>
      <c r="H297" s="233">
        <v>0</v>
      </c>
      <c r="I297" s="233">
        <v>85</v>
      </c>
      <c r="J297" s="233">
        <v>235</v>
      </c>
      <c r="K297" s="233">
        <v>15</v>
      </c>
      <c r="L297" s="233">
        <v>0</v>
      </c>
      <c r="M297" s="233">
        <v>0</v>
      </c>
      <c r="N297" s="233">
        <v>10</v>
      </c>
      <c r="O297" s="233">
        <v>0</v>
      </c>
      <c r="P297" s="233">
        <v>80</v>
      </c>
      <c r="Q297" s="233">
        <v>205</v>
      </c>
      <c r="R297" s="233">
        <v>0</v>
      </c>
      <c r="S297" s="233">
        <v>15</v>
      </c>
      <c r="T297" s="233">
        <v>145</v>
      </c>
      <c r="U297" s="233" t="s">
        <v>1676</v>
      </c>
      <c r="V297" s="233">
        <v>20</v>
      </c>
      <c r="W297" s="233">
        <v>155</v>
      </c>
      <c r="X297" s="233" t="s">
        <v>1676</v>
      </c>
      <c r="Y297" s="234">
        <v>20</v>
      </c>
    </row>
    <row r="298" spans="1:25" s="145" customFormat="1" x14ac:dyDescent="0.2">
      <c r="A298" s="337" t="s">
        <v>1388</v>
      </c>
      <c r="B298" s="334" t="s">
        <v>1947</v>
      </c>
      <c r="C298" s="253">
        <v>155</v>
      </c>
      <c r="D298" s="233">
        <v>0</v>
      </c>
      <c r="E298" s="233">
        <v>0</v>
      </c>
      <c r="F298" s="233">
        <v>0</v>
      </c>
      <c r="G298" s="233">
        <v>0</v>
      </c>
      <c r="H298" s="233">
        <v>0</v>
      </c>
      <c r="I298" s="233">
        <v>0</v>
      </c>
      <c r="J298" s="233">
        <v>0</v>
      </c>
      <c r="K298" s="233">
        <v>0</v>
      </c>
      <c r="L298" s="233">
        <v>0</v>
      </c>
      <c r="M298" s="233">
        <v>0</v>
      </c>
      <c r="N298" s="233">
        <v>0</v>
      </c>
      <c r="O298" s="233">
        <v>0</v>
      </c>
      <c r="P298" s="233">
        <v>0</v>
      </c>
      <c r="Q298" s="233">
        <v>0</v>
      </c>
      <c r="R298" s="233">
        <v>0</v>
      </c>
      <c r="S298" s="233">
        <v>0</v>
      </c>
      <c r="T298" s="233">
        <v>0</v>
      </c>
      <c r="U298" s="233">
        <v>0</v>
      </c>
      <c r="V298" s="233">
        <v>10</v>
      </c>
      <c r="W298" s="233" t="s">
        <v>1676</v>
      </c>
      <c r="X298" s="233">
        <v>0</v>
      </c>
      <c r="Y298" s="234" t="s">
        <v>1676</v>
      </c>
    </row>
    <row r="299" spans="1:25" s="145" customFormat="1" x14ac:dyDescent="0.2">
      <c r="A299" s="337" t="s">
        <v>1387</v>
      </c>
      <c r="B299" s="334" t="s">
        <v>1948</v>
      </c>
      <c r="C299" s="253">
        <v>240</v>
      </c>
      <c r="D299" s="233">
        <v>0</v>
      </c>
      <c r="E299" s="233">
        <v>0</v>
      </c>
      <c r="F299" s="233">
        <v>0</v>
      </c>
      <c r="G299" s="233">
        <v>0</v>
      </c>
      <c r="H299" s="233">
        <v>0</v>
      </c>
      <c r="I299" s="233">
        <v>0</v>
      </c>
      <c r="J299" s="233">
        <v>0</v>
      </c>
      <c r="K299" s="233">
        <v>0</v>
      </c>
      <c r="L299" s="233">
        <v>0</v>
      </c>
      <c r="M299" s="233">
        <v>0</v>
      </c>
      <c r="N299" s="233">
        <v>0</v>
      </c>
      <c r="O299" s="233">
        <v>0</v>
      </c>
      <c r="P299" s="233">
        <v>0</v>
      </c>
      <c r="Q299" s="233">
        <v>0</v>
      </c>
      <c r="R299" s="233">
        <v>0</v>
      </c>
      <c r="S299" s="233">
        <v>0</v>
      </c>
      <c r="T299" s="233" t="s">
        <v>1676</v>
      </c>
      <c r="U299" s="233">
        <v>0</v>
      </c>
      <c r="V299" s="233">
        <v>10</v>
      </c>
      <c r="W299" s="233" t="s">
        <v>1676</v>
      </c>
      <c r="X299" s="233" t="s">
        <v>1676</v>
      </c>
      <c r="Y299" s="234" t="s">
        <v>1676</v>
      </c>
    </row>
    <row r="300" spans="1:25" s="145" customFormat="1" x14ac:dyDescent="0.2">
      <c r="A300" s="337" t="s">
        <v>1329</v>
      </c>
      <c r="B300" s="334" t="s">
        <v>1949</v>
      </c>
      <c r="C300" s="253">
        <v>340</v>
      </c>
      <c r="D300" s="233">
        <v>0</v>
      </c>
      <c r="E300" s="233" t="s">
        <v>1676</v>
      </c>
      <c r="F300" s="233">
        <v>0</v>
      </c>
      <c r="G300" s="233">
        <v>0</v>
      </c>
      <c r="H300" s="233">
        <v>0</v>
      </c>
      <c r="I300" s="233">
        <v>305</v>
      </c>
      <c r="J300" s="233">
        <v>340</v>
      </c>
      <c r="K300" s="233">
        <v>30</v>
      </c>
      <c r="L300" s="233">
        <v>0</v>
      </c>
      <c r="M300" s="233" t="s">
        <v>1676</v>
      </c>
      <c r="N300" s="233">
        <v>30</v>
      </c>
      <c r="O300" s="233" t="s">
        <v>1676</v>
      </c>
      <c r="P300" s="233">
        <v>90</v>
      </c>
      <c r="Q300" s="233">
        <v>220</v>
      </c>
      <c r="R300" s="233">
        <v>0</v>
      </c>
      <c r="S300" s="233">
        <v>95</v>
      </c>
      <c r="T300" s="233">
        <v>420</v>
      </c>
      <c r="U300" s="233">
        <v>0</v>
      </c>
      <c r="V300" s="233">
        <v>535</v>
      </c>
      <c r="W300" s="233">
        <v>520</v>
      </c>
      <c r="X300" s="233" t="s">
        <v>1676</v>
      </c>
      <c r="Y300" s="234">
        <v>75</v>
      </c>
    </row>
    <row r="301" spans="1:25" s="145" customFormat="1" x14ac:dyDescent="0.2">
      <c r="A301" s="337" t="s">
        <v>590</v>
      </c>
      <c r="B301" s="334" t="s">
        <v>1950</v>
      </c>
      <c r="C301" s="253" t="s">
        <v>1676</v>
      </c>
      <c r="D301" s="233">
        <v>0</v>
      </c>
      <c r="E301" s="233">
        <v>0</v>
      </c>
      <c r="F301" s="233">
        <v>0</v>
      </c>
      <c r="G301" s="233">
        <v>0</v>
      </c>
      <c r="H301" s="233">
        <v>0</v>
      </c>
      <c r="I301" s="233">
        <v>175</v>
      </c>
      <c r="J301" s="233">
        <v>140</v>
      </c>
      <c r="K301" s="233">
        <v>20</v>
      </c>
      <c r="L301" s="233" t="s">
        <v>1676</v>
      </c>
      <c r="M301" s="233" t="s">
        <v>1676</v>
      </c>
      <c r="N301" s="233" t="s">
        <v>1676</v>
      </c>
      <c r="O301" s="233" t="s">
        <v>1676</v>
      </c>
      <c r="P301" s="233">
        <v>0</v>
      </c>
      <c r="Q301" s="233" t="s">
        <v>1676</v>
      </c>
      <c r="R301" s="233">
        <v>0</v>
      </c>
      <c r="S301" s="233">
        <v>45</v>
      </c>
      <c r="T301" s="233">
        <v>105</v>
      </c>
      <c r="U301" s="233">
        <v>0</v>
      </c>
      <c r="V301" s="233">
        <v>0</v>
      </c>
      <c r="W301" s="233">
        <v>0</v>
      </c>
      <c r="X301" s="233">
        <v>0</v>
      </c>
      <c r="Y301" s="234" t="s">
        <v>1676</v>
      </c>
    </row>
    <row r="302" spans="1:25" s="145" customFormat="1" x14ac:dyDescent="0.2">
      <c r="A302" s="337" t="s">
        <v>1591</v>
      </c>
      <c r="B302" s="334" t="s">
        <v>1951</v>
      </c>
      <c r="C302" s="253">
        <v>0</v>
      </c>
      <c r="D302" s="233">
        <v>0</v>
      </c>
      <c r="E302" s="233">
        <v>925</v>
      </c>
      <c r="F302" s="233">
        <v>0</v>
      </c>
      <c r="G302" s="233">
        <v>0</v>
      </c>
      <c r="H302" s="233">
        <v>0</v>
      </c>
      <c r="I302" s="233">
        <v>0</v>
      </c>
      <c r="J302" s="233">
        <v>0</v>
      </c>
      <c r="K302" s="233">
        <v>0</v>
      </c>
      <c r="L302" s="233">
        <v>0</v>
      </c>
      <c r="M302" s="233">
        <v>0</v>
      </c>
      <c r="N302" s="233">
        <v>0</v>
      </c>
      <c r="O302" s="233">
        <v>0</v>
      </c>
      <c r="P302" s="233">
        <v>0</v>
      </c>
      <c r="Q302" s="233">
        <v>0</v>
      </c>
      <c r="R302" s="233">
        <v>0</v>
      </c>
      <c r="S302" s="233">
        <v>0</v>
      </c>
      <c r="T302" s="233">
        <v>0</v>
      </c>
      <c r="U302" s="233">
        <v>0</v>
      </c>
      <c r="V302" s="233">
        <v>0</v>
      </c>
      <c r="W302" s="233">
        <v>0</v>
      </c>
      <c r="X302" s="233">
        <v>0</v>
      </c>
      <c r="Y302" s="234">
        <v>75</v>
      </c>
    </row>
    <row r="303" spans="1:25" s="145" customFormat="1" x14ac:dyDescent="0.2">
      <c r="A303" s="337" t="s">
        <v>815</v>
      </c>
      <c r="B303" s="334" t="s">
        <v>1952</v>
      </c>
      <c r="C303" s="253">
        <v>0</v>
      </c>
      <c r="D303" s="233">
        <v>0</v>
      </c>
      <c r="E303" s="233">
        <v>6455</v>
      </c>
      <c r="F303" s="233">
        <v>0</v>
      </c>
      <c r="G303" s="233">
        <v>0</v>
      </c>
      <c r="H303" s="233">
        <v>0</v>
      </c>
      <c r="I303" s="233">
        <v>0</v>
      </c>
      <c r="J303" s="233">
        <v>0</v>
      </c>
      <c r="K303" s="233">
        <v>0</v>
      </c>
      <c r="L303" s="233">
        <v>0</v>
      </c>
      <c r="M303" s="233">
        <v>0</v>
      </c>
      <c r="N303" s="233">
        <v>0</v>
      </c>
      <c r="O303" s="233">
        <v>0</v>
      </c>
      <c r="P303" s="233">
        <v>0</v>
      </c>
      <c r="Q303" s="233">
        <v>0</v>
      </c>
      <c r="R303" s="233">
        <v>0</v>
      </c>
      <c r="S303" s="233">
        <v>0</v>
      </c>
      <c r="T303" s="233">
        <v>0</v>
      </c>
      <c r="U303" s="233">
        <v>0</v>
      </c>
      <c r="V303" s="233">
        <v>0</v>
      </c>
      <c r="W303" s="233">
        <v>0</v>
      </c>
      <c r="X303" s="233">
        <v>0</v>
      </c>
      <c r="Y303" s="234">
        <v>155</v>
      </c>
    </row>
    <row r="304" spans="1:25" s="145" customFormat="1" x14ac:dyDescent="0.2">
      <c r="A304" s="337" t="s">
        <v>1534</v>
      </c>
      <c r="B304" s="334" t="s">
        <v>1953</v>
      </c>
      <c r="C304" s="253">
        <v>0</v>
      </c>
      <c r="D304" s="233">
        <v>0</v>
      </c>
      <c r="E304" s="233">
        <v>530</v>
      </c>
      <c r="F304" s="233">
        <v>0</v>
      </c>
      <c r="G304" s="233">
        <v>0</v>
      </c>
      <c r="H304" s="233">
        <v>0</v>
      </c>
      <c r="I304" s="233">
        <v>0</v>
      </c>
      <c r="J304" s="233">
        <v>0</v>
      </c>
      <c r="K304" s="233">
        <v>0</v>
      </c>
      <c r="L304" s="233">
        <v>0</v>
      </c>
      <c r="M304" s="233">
        <v>0</v>
      </c>
      <c r="N304" s="233">
        <v>0</v>
      </c>
      <c r="O304" s="233">
        <v>0</v>
      </c>
      <c r="P304" s="233">
        <v>0</v>
      </c>
      <c r="Q304" s="233">
        <v>0</v>
      </c>
      <c r="R304" s="233">
        <v>0</v>
      </c>
      <c r="S304" s="233">
        <v>0</v>
      </c>
      <c r="T304" s="233">
        <v>0</v>
      </c>
      <c r="U304" s="233">
        <v>0</v>
      </c>
      <c r="V304" s="233">
        <v>0</v>
      </c>
      <c r="W304" s="233">
        <v>0</v>
      </c>
      <c r="X304" s="233">
        <v>0</v>
      </c>
      <c r="Y304" s="234">
        <v>25</v>
      </c>
    </row>
    <row r="305" spans="1:25" s="145" customFormat="1" x14ac:dyDescent="0.2">
      <c r="A305" s="337" t="s">
        <v>1533</v>
      </c>
      <c r="B305" s="334" t="s">
        <v>1954</v>
      </c>
      <c r="C305" s="253">
        <v>0</v>
      </c>
      <c r="D305" s="233">
        <v>0</v>
      </c>
      <c r="E305" s="233">
        <v>170</v>
      </c>
      <c r="F305" s="233">
        <v>0</v>
      </c>
      <c r="G305" s="233">
        <v>0</v>
      </c>
      <c r="H305" s="233">
        <v>0</v>
      </c>
      <c r="I305" s="233">
        <v>0</v>
      </c>
      <c r="J305" s="233">
        <v>0</v>
      </c>
      <c r="K305" s="233">
        <v>0</v>
      </c>
      <c r="L305" s="233">
        <v>0</v>
      </c>
      <c r="M305" s="233">
        <v>0</v>
      </c>
      <c r="N305" s="233">
        <v>0</v>
      </c>
      <c r="O305" s="233">
        <v>0</v>
      </c>
      <c r="P305" s="233">
        <v>0</v>
      </c>
      <c r="Q305" s="233">
        <v>0</v>
      </c>
      <c r="R305" s="233">
        <v>0</v>
      </c>
      <c r="S305" s="233">
        <v>0</v>
      </c>
      <c r="T305" s="233">
        <v>0</v>
      </c>
      <c r="U305" s="233">
        <v>0</v>
      </c>
      <c r="V305" s="233">
        <v>0</v>
      </c>
      <c r="W305" s="233">
        <v>0</v>
      </c>
      <c r="X305" s="233">
        <v>0</v>
      </c>
      <c r="Y305" s="234" t="s">
        <v>1676</v>
      </c>
    </row>
    <row r="306" spans="1:25" s="145" customFormat="1" x14ac:dyDescent="0.2">
      <c r="A306" s="337" t="s">
        <v>1535</v>
      </c>
      <c r="B306" s="334" t="s">
        <v>1955</v>
      </c>
      <c r="C306" s="253">
        <v>0</v>
      </c>
      <c r="D306" s="233">
        <v>0</v>
      </c>
      <c r="E306" s="233">
        <v>1545</v>
      </c>
      <c r="F306" s="233">
        <v>0</v>
      </c>
      <c r="G306" s="233">
        <v>0</v>
      </c>
      <c r="H306" s="233">
        <v>0</v>
      </c>
      <c r="I306" s="233">
        <v>0</v>
      </c>
      <c r="J306" s="233">
        <v>0</v>
      </c>
      <c r="K306" s="233">
        <v>0</v>
      </c>
      <c r="L306" s="233">
        <v>0</v>
      </c>
      <c r="M306" s="233">
        <v>0</v>
      </c>
      <c r="N306" s="233">
        <v>0</v>
      </c>
      <c r="O306" s="233">
        <v>0</v>
      </c>
      <c r="P306" s="233">
        <v>0</v>
      </c>
      <c r="Q306" s="233">
        <v>0</v>
      </c>
      <c r="R306" s="233">
        <v>0</v>
      </c>
      <c r="S306" s="233">
        <v>0</v>
      </c>
      <c r="T306" s="233">
        <v>0</v>
      </c>
      <c r="U306" s="233">
        <v>0</v>
      </c>
      <c r="V306" s="233">
        <v>0</v>
      </c>
      <c r="W306" s="233">
        <v>0</v>
      </c>
      <c r="X306" s="233">
        <v>0</v>
      </c>
      <c r="Y306" s="234">
        <v>130</v>
      </c>
    </row>
    <row r="307" spans="1:25" s="145" customFormat="1" x14ac:dyDescent="0.2">
      <c r="A307" s="337" t="s">
        <v>814</v>
      </c>
      <c r="B307" s="334" t="s">
        <v>1956</v>
      </c>
      <c r="C307" s="253">
        <v>0</v>
      </c>
      <c r="D307" s="233">
        <v>0</v>
      </c>
      <c r="E307" s="233">
        <v>1160</v>
      </c>
      <c r="F307" s="233">
        <v>0</v>
      </c>
      <c r="G307" s="233">
        <v>0</v>
      </c>
      <c r="H307" s="233">
        <v>0</v>
      </c>
      <c r="I307" s="233">
        <v>0</v>
      </c>
      <c r="J307" s="233">
        <v>0</v>
      </c>
      <c r="K307" s="233">
        <v>0</v>
      </c>
      <c r="L307" s="233">
        <v>0</v>
      </c>
      <c r="M307" s="233">
        <v>0</v>
      </c>
      <c r="N307" s="233">
        <v>0</v>
      </c>
      <c r="O307" s="233">
        <v>0</v>
      </c>
      <c r="P307" s="233">
        <v>0</v>
      </c>
      <c r="Q307" s="233">
        <v>0</v>
      </c>
      <c r="R307" s="233">
        <v>0</v>
      </c>
      <c r="S307" s="233">
        <v>0</v>
      </c>
      <c r="T307" s="233">
        <v>0</v>
      </c>
      <c r="U307" s="233">
        <v>0</v>
      </c>
      <c r="V307" s="233">
        <v>0</v>
      </c>
      <c r="W307" s="233">
        <v>0</v>
      </c>
      <c r="X307" s="233">
        <v>0</v>
      </c>
      <c r="Y307" s="234">
        <v>125</v>
      </c>
    </row>
    <row r="308" spans="1:25" s="145" customFormat="1" x14ac:dyDescent="0.2">
      <c r="A308" s="337" t="s">
        <v>1538</v>
      </c>
      <c r="B308" s="334" t="s">
        <v>1957</v>
      </c>
      <c r="C308" s="253">
        <v>205</v>
      </c>
      <c r="D308" s="233">
        <v>0</v>
      </c>
      <c r="E308" s="233">
        <v>0</v>
      </c>
      <c r="F308" s="233">
        <v>0</v>
      </c>
      <c r="G308" s="233">
        <v>0</v>
      </c>
      <c r="H308" s="233">
        <v>0</v>
      </c>
      <c r="I308" s="233">
        <v>0</v>
      </c>
      <c r="J308" s="233">
        <v>0</v>
      </c>
      <c r="K308" s="233">
        <v>0</v>
      </c>
      <c r="L308" s="233">
        <v>0</v>
      </c>
      <c r="M308" s="233">
        <v>0</v>
      </c>
      <c r="N308" s="233">
        <v>0</v>
      </c>
      <c r="O308" s="233">
        <v>0</v>
      </c>
      <c r="P308" s="233">
        <v>0</v>
      </c>
      <c r="Q308" s="233">
        <v>0</v>
      </c>
      <c r="R308" s="233">
        <v>0</v>
      </c>
      <c r="S308" s="233">
        <v>0</v>
      </c>
      <c r="T308" s="233" t="s">
        <v>1676</v>
      </c>
      <c r="U308" s="233">
        <v>0</v>
      </c>
      <c r="V308" s="233">
        <v>185</v>
      </c>
      <c r="W308" s="233">
        <v>60</v>
      </c>
      <c r="X308" s="233">
        <v>0</v>
      </c>
      <c r="Y308" s="234">
        <v>0</v>
      </c>
    </row>
    <row r="309" spans="1:25" s="145" customFormat="1" x14ac:dyDescent="0.2">
      <c r="A309" s="337" t="s">
        <v>459</v>
      </c>
      <c r="B309" s="334" t="s">
        <v>1958</v>
      </c>
      <c r="C309" s="253">
        <v>0</v>
      </c>
      <c r="D309" s="233">
        <v>0</v>
      </c>
      <c r="E309" s="233">
        <v>0</v>
      </c>
      <c r="F309" s="233">
        <v>0</v>
      </c>
      <c r="G309" s="233">
        <v>0</v>
      </c>
      <c r="H309" s="233">
        <v>0</v>
      </c>
      <c r="I309" s="233">
        <v>0</v>
      </c>
      <c r="J309" s="233">
        <v>0</v>
      </c>
      <c r="K309" s="233">
        <v>0</v>
      </c>
      <c r="L309" s="233">
        <v>0</v>
      </c>
      <c r="M309" s="233">
        <v>0</v>
      </c>
      <c r="N309" s="233">
        <v>0</v>
      </c>
      <c r="O309" s="233">
        <v>0</v>
      </c>
      <c r="P309" s="233">
        <v>0</v>
      </c>
      <c r="Q309" s="233">
        <v>0</v>
      </c>
      <c r="R309" s="233">
        <v>0</v>
      </c>
      <c r="S309" s="233">
        <v>0</v>
      </c>
      <c r="T309" s="233">
        <v>0</v>
      </c>
      <c r="U309" s="233">
        <v>0</v>
      </c>
      <c r="V309" s="233">
        <v>0</v>
      </c>
      <c r="W309" s="233">
        <v>0</v>
      </c>
      <c r="X309" s="233">
        <v>0</v>
      </c>
      <c r="Y309" s="234">
        <v>3455</v>
      </c>
    </row>
    <row r="310" spans="1:25" s="145" customFormat="1" x14ac:dyDescent="0.2">
      <c r="A310" s="337" t="s">
        <v>203</v>
      </c>
      <c r="B310" s="334" t="s">
        <v>1959</v>
      </c>
      <c r="C310" s="253">
        <v>4740</v>
      </c>
      <c r="D310" s="233">
        <v>1615</v>
      </c>
      <c r="E310" s="233">
        <v>6745</v>
      </c>
      <c r="F310" s="233">
        <v>990</v>
      </c>
      <c r="G310" s="233">
        <v>7205</v>
      </c>
      <c r="H310" s="233">
        <v>3730</v>
      </c>
      <c r="I310" s="233">
        <v>9110</v>
      </c>
      <c r="J310" s="233">
        <v>15010</v>
      </c>
      <c r="K310" s="233">
        <v>2240</v>
      </c>
      <c r="L310" s="233">
        <v>5160</v>
      </c>
      <c r="M310" s="233">
        <v>4385</v>
      </c>
      <c r="N310" s="233">
        <v>7865</v>
      </c>
      <c r="O310" s="233">
        <v>815</v>
      </c>
      <c r="P310" s="233">
        <v>660</v>
      </c>
      <c r="Q310" s="233">
        <v>3035</v>
      </c>
      <c r="R310" s="233">
        <v>7775</v>
      </c>
      <c r="S310" s="233">
        <v>7460</v>
      </c>
      <c r="T310" s="233">
        <v>4675</v>
      </c>
      <c r="U310" s="233">
        <v>27985</v>
      </c>
      <c r="V310" s="233">
        <v>1690</v>
      </c>
      <c r="W310" s="233">
        <v>9165</v>
      </c>
      <c r="X310" s="233">
        <v>20290</v>
      </c>
      <c r="Y310" s="234">
        <v>83290</v>
      </c>
    </row>
    <row r="311" spans="1:25" s="145" customFormat="1" x14ac:dyDescent="0.2">
      <c r="A311" s="337" t="s">
        <v>179</v>
      </c>
      <c r="B311" s="334" t="s">
        <v>1960</v>
      </c>
      <c r="C311" s="253">
        <v>0</v>
      </c>
      <c r="D311" s="233">
        <v>0</v>
      </c>
      <c r="E311" s="233">
        <v>0</v>
      </c>
      <c r="F311" s="233">
        <v>0</v>
      </c>
      <c r="G311" s="233">
        <v>0</v>
      </c>
      <c r="H311" s="233">
        <v>0</v>
      </c>
      <c r="I311" s="233">
        <v>0</v>
      </c>
      <c r="J311" s="233">
        <v>0</v>
      </c>
      <c r="K311" s="233">
        <v>0</v>
      </c>
      <c r="L311" s="233">
        <v>0</v>
      </c>
      <c r="M311" s="233">
        <v>0</v>
      </c>
      <c r="N311" s="233">
        <v>0</v>
      </c>
      <c r="O311" s="233">
        <v>0</v>
      </c>
      <c r="P311" s="233">
        <v>0</v>
      </c>
      <c r="Q311" s="233">
        <v>0</v>
      </c>
      <c r="R311" s="233">
        <v>0</v>
      </c>
      <c r="S311" s="233">
        <v>0</v>
      </c>
      <c r="T311" s="233">
        <v>0</v>
      </c>
      <c r="U311" s="233">
        <v>0</v>
      </c>
      <c r="V311" s="233">
        <v>0</v>
      </c>
      <c r="W311" s="233">
        <v>0</v>
      </c>
      <c r="X311" s="233">
        <v>0</v>
      </c>
      <c r="Y311" s="234">
        <v>2840</v>
      </c>
    </row>
    <row r="312" spans="1:25" s="145" customFormat="1" x14ac:dyDescent="0.2">
      <c r="A312" s="337" t="s">
        <v>1631</v>
      </c>
      <c r="B312" s="334" t="s">
        <v>1961</v>
      </c>
      <c r="C312" s="253">
        <v>200</v>
      </c>
      <c r="D312" s="233">
        <v>0</v>
      </c>
      <c r="E312" s="233">
        <v>0</v>
      </c>
      <c r="F312" s="233">
        <v>0</v>
      </c>
      <c r="G312" s="233">
        <v>0</v>
      </c>
      <c r="H312" s="233">
        <v>0</v>
      </c>
      <c r="I312" s="233">
        <v>0</v>
      </c>
      <c r="J312" s="233">
        <v>0</v>
      </c>
      <c r="K312" s="233">
        <v>0</v>
      </c>
      <c r="L312" s="233">
        <v>0</v>
      </c>
      <c r="M312" s="233">
        <v>0</v>
      </c>
      <c r="N312" s="233">
        <v>0</v>
      </c>
      <c r="O312" s="233">
        <v>0</v>
      </c>
      <c r="P312" s="233">
        <v>0</v>
      </c>
      <c r="Q312" s="233">
        <v>0</v>
      </c>
      <c r="R312" s="233">
        <v>0</v>
      </c>
      <c r="S312" s="233">
        <v>0</v>
      </c>
      <c r="T312" s="233">
        <v>0</v>
      </c>
      <c r="U312" s="233">
        <v>0</v>
      </c>
      <c r="V312" s="233">
        <v>140</v>
      </c>
      <c r="W312" s="233">
        <v>25</v>
      </c>
      <c r="X312" s="233">
        <v>10</v>
      </c>
      <c r="Y312" s="234">
        <v>0</v>
      </c>
    </row>
    <row r="313" spans="1:25" s="145" customFormat="1" x14ac:dyDescent="0.2">
      <c r="A313" s="337" t="s">
        <v>1634</v>
      </c>
      <c r="B313" s="334" t="s">
        <v>1962</v>
      </c>
      <c r="C313" s="253">
        <v>20</v>
      </c>
      <c r="D313" s="233">
        <v>0</v>
      </c>
      <c r="E313" s="233">
        <v>0</v>
      </c>
      <c r="F313" s="233">
        <v>0</v>
      </c>
      <c r="G313" s="233">
        <v>0</v>
      </c>
      <c r="H313" s="233">
        <v>0</v>
      </c>
      <c r="I313" s="233">
        <v>0</v>
      </c>
      <c r="J313" s="233">
        <v>0</v>
      </c>
      <c r="K313" s="233">
        <v>0</v>
      </c>
      <c r="L313" s="233">
        <v>0</v>
      </c>
      <c r="M313" s="233">
        <v>0</v>
      </c>
      <c r="N313" s="233">
        <v>0</v>
      </c>
      <c r="O313" s="233">
        <v>0</v>
      </c>
      <c r="P313" s="233">
        <v>0</v>
      </c>
      <c r="Q313" s="233">
        <v>0</v>
      </c>
      <c r="R313" s="233">
        <v>0</v>
      </c>
      <c r="S313" s="233">
        <v>0</v>
      </c>
      <c r="T313" s="233">
        <v>0</v>
      </c>
      <c r="U313" s="233">
        <v>0</v>
      </c>
      <c r="V313" s="233">
        <v>10</v>
      </c>
      <c r="W313" s="233" t="s">
        <v>1676</v>
      </c>
      <c r="X313" s="233">
        <v>0</v>
      </c>
      <c r="Y313" s="234">
        <v>0</v>
      </c>
    </row>
    <row r="314" spans="1:25" s="145" customFormat="1" x14ac:dyDescent="0.2">
      <c r="A314" s="337" t="s">
        <v>1643</v>
      </c>
      <c r="B314" s="334" t="s">
        <v>1963</v>
      </c>
      <c r="C314" s="253">
        <v>30</v>
      </c>
      <c r="D314" s="233">
        <v>0</v>
      </c>
      <c r="E314" s="233">
        <v>0</v>
      </c>
      <c r="F314" s="233">
        <v>0</v>
      </c>
      <c r="G314" s="233">
        <v>0</v>
      </c>
      <c r="H314" s="233">
        <v>0</v>
      </c>
      <c r="I314" s="233">
        <v>0</v>
      </c>
      <c r="J314" s="233">
        <v>0</v>
      </c>
      <c r="K314" s="233">
        <v>0</v>
      </c>
      <c r="L314" s="233">
        <v>0</v>
      </c>
      <c r="M314" s="233">
        <v>0</v>
      </c>
      <c r="N314" s="233">
        <v>0</v>
      </c>
      <c r="O314" s="233">
        <v>0</v>
      </c>
      <c r="P314" s="233">
        <v>0</v>
      </c>
      <c r="Q314" s="233">
        <v>0</v>
      </c>
      <c r="R314" s="233">
        <v>0</v>
      </c>
      <c r="S314" s="233">
        <v>0</v>
      </c>
      <c r="T314" s="233">
        <v>0</v>
      </c>
      <c r="U314" s="233">
        <v>0</v>
      </c>
      <c r="V314" s="233">
        <v>15</v>
      </c>
      <c r="W314" s="233" t="s">
        <v>1676</v>
      </c>
      <c r="X314" s="233" t="s">
        <v>1676</v>
      </c>
      <c r="Y314" s="234">
        <v>0</v>
      </c>
    </row>
    <row r="315" spans="1:25" s="145" customFormat="1" x14ac:dyDescent="0.2">
      <c r="A315" s="337" t="s">
        <v>1632</v>
      </c>
      <c r="B315" s="334" t="s">
        <v>1964</v>
      </c>
      <c r="C315" s="253">
        <v>75</v>
      </c>
      <c r="D315" s="233">
        <v>0</v>
      </c>
      <c r="E315" s="233">
        <v>0</v>
      </c>
      <c r="F315" s="233">
        <v>0</v>
      </c>
      <c r="G315" s="233">
        <v>0</v>
      </c>
      <c r="H315" s="233">
        <v>0</v>
      </c>
      <c r="I315" s="233">
        <v>0</v>
      </c>
      <c r="J315" s="233">
        <v>0</v>
      </c>
      <c r="K315" s="233">
        <v>0</v>
      </c>
      <c r="L315" s="233">
        <v>0</v>
      </c>
      <c r="M315" s="233">
        <v>0</v>
      </c>
      <c r="N315" s="233">
        <v>0</v>
      </c>
      <c r="O315" s="233">
        <v>0</v>
      </c>
      <c r="P315" s="233">
        <v>0</v>
      </c>
      <c r="Q315" s="233">
        <v>0</v>
      </c>
      <c r="R315" s="233">
        <v>0</v>
      </c>
      <c r="S315" s="233">
        <v>0</v>
      </c>
      <c r="T315" s="233">
        <v>0</v>
      </c>
      <c r="U315" s="233">
        <v>0</v>
      </c>
      <c r="V315" s="233">
        <v>25</v>
      </c>
      <c r="W315" s="233">
        <v>0</v>
      </c>
      <c r="X315" s="233" t="s">
        <v>1676</v>
      </c>
      <c r="Y315" s="234">
        <v>0</v>
      </c>
    </row>
    <row r="316" spans="1:25" s="145" customFormat="1" x14ac:dyDescent="0.2">
      <c r="A316" s="337" t="s">
        <v>1601</v>
      </c>
      <c r="B316" s="334" t="s">
        <v>1965</v>
      </c>
      <c r="C316" s="253">
        <v>140</v>
      </c>
      <c r="D316" s="233">
        <v>0</v>
      </c>
      <c r="E316" s="233">
        <v>0</v>
      </c>
      <c r="F316" s="233">
        <v>0</v>
      </c>
      <c r="G316" s="233">
        <v>0</v>
      </c>
      <c r="H316" s="233">
        <v>0</v>
      </c>
      <c r="I316" s="233">
        <v>0</v>
      </c>
      <c r="J316" s="233">
        <v>0</v>
      </c>
      <c r="K316" s="233">
        <v>0</v>
      </c>
      <c r="L316" s="233">
        <v>0</v>
      </c>
      <c r="M316" s="233">
        <v>0</v>
      </c>
      <c r="N316" s="233">
        <v>0</v>
      </c>
      <c r="O316" s="233">
        <v>0</v>
      </c>
      <c r="P316" s="233">
        <v>0</v>
      </c>
      <c r="Q316" s="233">
        <v>0</v>
      </c>
      <c r="R316" s="233">
        <v>0</v>
      </c>
      <c r="S316" s="233">
        <v>0</v>
      </c>
      <c r="T316" s="233">
        <v>0</v>
      </c>
      <c r="U316" s="233">
        <v>0</v>
      </c>
      <c r="V316" s="233">
        <v>65</v>
      </c>
      <c r="W316" s="233">
        <v>10</v>
      </c>
      <c r="X316" s="233">
        <v>0</v>
      </c>
      <c r="Y316" s="234">
        <v>0</v>
      </c>
    </row>
    <row r="317" spans="1:25" s="145" customFormat="1" x14ac:dyDescent="0.2">
      <c r="A317" s="337" t="s">
        <v>1641</v>
      </c>
      <c r="B317" s="334" t="s">
        <v>1966</v>
      </c>
      <c r="C317" s="253">
        <v>80</v>
      </c>
      <c r="D317" s="233">
        <v>0</v>
      </c>
      <c r="E317" s="233">
        <v>0</v>
      </c>
      <c r="F317" s="233">
        <v>0</v>
      </c>
      <c r="G317" s="233">
        <v>0</v>
      </c>
      <c r="H317" s="233">
        <v>0</v>
      </c>
      <c r="I317" s="233">
        <v>0</v>
      </c>
      <c r="J317" s="233">
        <v>0</v>
      </c>
      <c r="K317" s="233">
        <v>0</v>
      </c>
      <c r="L317" s="233">
        <v>0</v>
      </c>
      <c r="M317" s="233">
        <v>0</v>
      </c>
      <c r="N317" s="233">
        <v>0</v>
      </c>
      <c r="O317" s="233">
        <v>0</v>
      </c>
      <c r="P317" s="233">
        <v>0</v>
      </c>
      <c r="Q317" s="233">
        <v>0</v>
      </c>
      <c r="R317" s="233">
        <v>0</v>
      </c>
      <c r="S317" s="233">
        <v>0</v>
      </c>
      <c r="T317" s="233">
        <v>0</v>
      </c>
      <c r="U317" s="233">
        <v>0</v>
      </c>
      <c r="V317" s="233">
        <v>20</v>
      </c>
      <c r="W317" s="233" t="s">
        <v>1676</v>
      </c>
      <c r="X317" s="233">
        <v>0</v>
      </c>
      <c r="Y317" s="234">
        <v>0</v>
      </c>
    </row>
    <row r="318" spans="1:25" s="145" customFormat="1" x14ac:dyDescent="0.2">
      <c r="A318" s="337" t="s">
        <v>1637</v>
      </c>
      <c r="B318" s="334" t="s">
        <v>1967</v>
      </c>
      <c r="C318" s="253">
        <v>30</v>
      </c>
      <c r="D318" s="233">
        <v>0</v>
      </c>
      <c r="E318" s="233">
        <v>0</v>
      </c>
      <c r="F318" s="233">
        <v>0</v>
      </c>
      <c r="G318" s="233">
        <v>0</v>
      </c>
      <c r="H318" s="233">
        <v>0</v>
      </c>
      <c r="I318" s="233">
        <v>0</v>
      </c>
      <c r="J318" s="233">
        <v>0</v>
      </c>
      <c r="K318" s="233">
        <v>0</v>
      </c>
      <c r="L318" s="233">
        <v>0</v>
      </c>
      <c r="M318" s="233">
        <v>0</v>
      </c>
      <c r="N318" s="233">
        <v>0</v>
      </c>
      <c r="O318" s="233">
        <v>0</v>
      </c>
      <c r="P318" s="233">
        <v>0</v>
      </c>
      <c r="Q318" s="233">
        <v>0</v>
      </c>
      <c r="R318" s="233">
        <v>0</v>
      </c>
      <c r="S318" s="233">
        <v>0</v>
      </c>
      <c r="T318" s="233">
        <v>0</v>
      </c>
      <c r="U318" s="233">
        <v>0</v>
      </c>
      <c r="V318" s="233">
        <v>25</v>
      </c>
      <c r="W318" s="233" t="s">
        <v>1676</v>
      </c>
      <c r="X318" s="233" t="s">
        <v>1676</v>
      </c>
      <c r="Y318" s="234">
        <v>0</v>
      </c>
    </row>
    <row r="319" spans="1:25" s="145" customFormat="1" x14ac:dyDescent="0.2">
      <c r="A319" s="337" t="s">
        <v>343</v>
      </c>
      <c r="B319" s="334" t="s">
        <v>1968</v>
      </c>
      <c r="C319" s="253">
        <v>65</v>
      </c>
      <c r="D319" s="233">
        <v>0</v>
      </c>
      <c r="E319" s="233" t="s">
        <v>1676</v>
      </c>
      <c r="F319" s="233" t="s">
        <v>1676</v>
      </c>
      <c r="G319" s="233" t="s">
        <v>1676</v>
      </c>
      <c r="H319" s="233">
        <v>0</v>
      </c>
      <c r="I319" s="233">
        <v>0</v>
      </c>
      <c r="J319" s="233" t="s">
        <v>1676</v>
      </c>
      <c r="K319" s="233">
        <v>80</v>
      </c>
      <c r="L319" s="233">
        <v>0</v>
      </c>
      <c r="M319" s="233">
        <v>0</v>
      </c>
      <c r="N319" s="233" t="s">
        <v>1676</v>
      </c>
      <c r="O319" s="233">
        <v>0</v>
      </c>
      <c r="P319" s="233">
        <v>0</v>
      </c>
      <c r="Q319" s="233">
        <v>0</v>
      </c>
      <c r="R319" s="233">
        <v>0</v>
      </c>
      <c r="S319" s="233">
        <v>20</v>
      </c>
      <c r="T319" s="233">
        <v>85</v>
      </c>
      <c r="U319" s="233">
        <v>0</v>
      </c>
      <c r="V319" s="233">
        <v>30</v>
      </c>
      <c r="W319" s="233">
        <v>420</v>
      </c>
      <c r="X319" s="233">
        <v>15</v>
      </c>
      <c r="Y319" s="234">
        <v>15</v>
      </c>
    </row>
    <row r="320" spans="1:25" s="145" customFormat="1" x14ac:dyDescent="0.2">
      <c r="A320" s="337" t="s">
        <v>1539</v>
      </c>
      <c r="B320" s="334" t="s">
        <v>1969</v>
      </c>
      <c r="C320" s="253">
        <v>0</v>
      </c>
      <c r="D320" s="233">
        <v>0</v>
      </c>
      <c r="E320" s="233">
        <v>0</v>
      </c>
      <c r="F320" s="233">
        <v>0</v>
      </c>
      <c r="G320" s="233">
        <v>0</v>
      </c>
      <c r="H320" s="233">
        <v>0</v>
      </c>
      <c r="I320" s="233">
        <v>0</v>
      </c>
      <c r="J320" s="233">
        <v>0</v>
      </c>
      <c r="K320" s="233">
        <v>0</v>
      </c>
      <c r="L320" s="233">
        <v>0</v>
      </c>
      <c r="M320" s="233">
        <v>0</v>
      </c>
      <c r="N320" s="233">
        <v>0</v>
      </c>
      <c r="O320" s="233">
        <v>0</v>
      </c>
      <c r="P320" s="233">
        <v>0</v>
      </c>
      <c r="Q320" s="233">
        <v>0</v>
      </c>
      <c r="R320" s="233">
        <v>0</v>
      </c>
      <c r="S320" s="233">
        <v>0</v>
      </c>
      <c r="T320" s="233">
        <v>0</v>
      </c>
      <c r="U320" s="233">
        <v>295</v>
      </c>
      <c r="V320" s="233">
        <v>0</v>
      </c>
      <c r="W320" s="233">
        <v>0</v>
      </c>
      <c r="X320" s="233" t="s">
        <v>1676</v>
      </c>
      <c r="Y320" s="234">
        <v>45</v>
      </c>
    </row>
    <row r="321" spans="1:25" s="145" customFormat="1" x14ac:dyDescent="0.2">
      <c r="A321" s="337" t="s">
        <v>1217</v>
      </c>
      <c r="B321" s="334" t="s">
        <v>1970</v>
      </c>
      <c r="C321" s="253" t="s">
        <v>1676</v>
      </c>
      <c r="D321" s="233">
        <v>0</v>
      </c>
      <c r="E321" s="233">
        <v>2300</v>
      </c>
      <c r="F321" s="233">
        <v>0</v>
      </c>
      <c r="G321" s="233">
        <v>0</v>
      </c>
      <c r="H321" s="233">
        <v>0</v>
      </c>
      <c r="I321" s="233">
        <v>415</v>
      </c>
      <c r="J321" s="233">
        <v>515</v>
      </c>
      <c r="K321" s="233">
        <v>75</v>
      </c>
      <c r="L321" s="233">
        <v>0</v>
      </c>
      <c r="M321" s="233" t="s">
        <v>1676</v>
      </c>
      <c r="N321" s="233">
        <v>0</v>
      </c>
      <c r="O321" s="233" t="s">
        <v>1676</v>
      </c>
      <c r="P321" s="233">
        <v>0</v>
      </c>
      <c r="Q321" s="233">
        <v>0</v>
      </c>
      <c r="R321" s="233">
        <v>0</v>
      </c>
      <c r="S321" s="233" t="s">
        <v>1676</v>
      </c>
      <c r="T321" s="233">
        <v>120</v>
      </c>
      <c r="U321" s="233">
        <v>0</v>
      </c>
      <c r="V321" s="233">
        <v>0</v>
      </c>
      <c r="W321" s="233">
        <v>20</v>
      </c>
      <c r="X321" s="233" t="s">
        <v>1676</v>
      </c>
      <c r="Y321" s="234">
        <v>65</v>
      </c>
    </row>
    <row r="322" spans="1:25" s="145" customFormat="1" x14ac:dyDescent="0.2">
      <c r="A322" s="337" t="s">
        <v>220</v>
      </c>
      <c r="B322" s="334" t="s">
        <v>1971</v>
      </c>
      <c r="C322" s="253">
        <v>1980</v>
      </c>
      <c r="D322" s="233">
        <v>900</v>
      </c>
      <c r="E322" s="233">
        <v>4140</v>
      </c>
      <c r="F322" s="233">
        <v>655</v>
      </c>
      <c r="G322" s="233">
        <v>3630</v>
      </c>
      <c r="H322" s="233">
        <v>4010</v>
      </c>
      <c r="I322" s="233">
        <v>12170</v>
      </c>
      <c r="J322" s="233">
        <v>15675</v>
      </c>
      <c r="K322" s="233">
        <v>1505</v>
      </c>
      <c r="L322" s="233">
        <v>2770</v>
      </c>
      <c r="M322" s="233">
        <v>1605</v>
      </c>
      <c r="N322" s="233">
        <v>6705</v>
      </c>
      <c r="O322" s="233">
        <v>650</v>
      </c>
      <c r="P322" s="233">
        <v>385</v>
      </c>
      <c r="Q322" s="233">
        <v>2665</v>
      </c>
      <c r="R322" s="233">
        <v>8510</v>
      </c>
      <c r="S322" s="233">
        <v>2865</v>
      </c>
      <c r="T322" s="233">
        <v>2985</v>
      </c>
      <c r="U322" s="233">
        <v>21135</v>
      </c>
      <c r="V322" s="233">
        <v>860</v>
      </c>
      <c r="W322" s="233">
        <v>7015</v>
      </c>
      <c r="X322" s="233">
        <v>19900</v>
      </c>
      <c r="Y322" s="234">
        <v>122670</v>
      </c>
    </row>
    <row r="323" spans="1:25" s="145" customFormat="1" x14ac:dyDescent="0.2">
      <c r="A323" s="337" t="s">
        <v>786</v>
      </c>
      <c r="B323" s="334" t="s">
        <v>1972</v>
      </c>
      <c r="C323" s="253">
        <v>45</v>
      </c>
      <c r="D323" s="233">
        <v>0</v>
      </c>
      <c r="E323" s="233">
        <v>260</v>
      </c>
      <c r="F323" s="233" t="s">
        <v>1676</v>
      </c>
      <c r="G323" s="233" t="s">
        <v>1676</v>
      </c>
      <c r="H323" s="233" t="s">
        <v>1676</v>
      </c>
      <c r="I323" s="233">
        <v>545</v>
      </c>
      <c r="J323" s="233">
        <v>820</v>
      </c>
      <c r="K323" s="233">
        <v>0</v>
      </c>
      <c r="L323" s="233">
        <v>0</v>
      </c>
      <c r="M323" s="233">
        <v>10</v>
      </c>
      <c r="N323" s="233">
        <v>25</v>
      </c>
      <c r="O323" s="233" t="s">
        <v>1676</v>
      </c>
      <c r="P323" s="233">
        <v>0</v>
      </c>
      <c r="Q323" s="233">
        <v>0</v>
      </c>
      <c r="R323" s="233">
        <v>0</v>
      </c>
      <c r="S323" s="233">
        <v>75</v>
      </c>
      <c r="T323" s="233" t="s">
        <v>1676</v>
      </c>
      <c r="U323" s="233" t="s">
        <v>1676</v>
      </c>
      <c r="V323" s="233">
        <v>0</v>
      </c>
      <c r="W323" s="233" t="s">
        <v>1676</v>
      </c>
      <c r="X323" s="233">
        <v>0</v>
      </c>
      <c r="Y323" s="234">
        <v>40</v>
      </c>
    </row>
    <row r="324" spans="1:25" s="145" customFormat="1" x14ac:dyDescent="0.2">
      <c r="A324" s="337" t="s">
        <v>344</v>
      </c>
      <c r="B324" s="334" t="s">
        <v>1973</v>
      </c>
      <c r="C324" s="253">
        <v>265</v>
      </c>
      <c r="D324" s="233">
        <v>10</v>
      </c>
      <c r="E324" s="233">
        <v>580</v>
      </c>
      <c r="F324" s="233">
        <v>15</v>
      </c>
      <c r="G324" s="233">
        <v>80</v>
      </c>
      <c r="H324" s="233" t="s">
        <v>1676</v>
      </c>
      <c r="I324" s="233">
        <v>390</v>
      </c>
      <c r="J324" s="233">
        <v>745</v>
      </c>
      <c r="K324" s="233">
        <v>95</v>
      </c>
      <c r="L324" s="233">
        <v>0</v>
      </c>
      <c r="M324" s="233">
        <v>0</v>
      </c>
      <c r="N324" s="233">
        <v>290</v>
      </c>
      <c r="O324" s="233">
        <v>65</v>
      </c>
      <c r="P324" s="233">
        <v>70</v>
      </c>
      <c r="Q324" s="233">
        <v>285</v>
      </c>
      <c r="R324" s="233">
        <v>0</v>
      </c>
      <c r="S324" s="233">
        <v>15</v>
      </c>
      <c r="T324" s="233">
        <v>360</v>
      </c>
      <c r="U324" s="233" t="s">
        <v>1676</v>
      </c>
      <c r="V324" s="233">
        <v>480</v>
      </c>
      <c r="W324" s="233">
        <v>730</v>
      </c>
      <c r="X324" s="233">
        <v>10</v>
      </c>
      <c r="Y324" s="234">
        <v>130</v>
      </c>
    </row>
    <row r="325" spans="1:25" s="145" customFormat="1" x14ac:dyDescent="0.2">
      <c r="A325" s="337" t="s">
        <v>787</v>
      </c>
      <c r="B325" s="334" t="s">
        <v>1974</v>
      </c>
      <c r="C325" s="253">
        <v>35</v>
      </c>
      <c r="D325" s="233">
        <v>0</v>
      </c>
      <c r="E325" s="233">
        <v>0</v>
      </c>
      <c r="F325" s="233">
        <v>0</v>
      </c>
      <c r="G325" s="233">
        <v>0</v>
      </c>
      <c r="H325" s="233">
        <v>0</v>
      </c>
      <c r="I325" s="233">
        <v>0</v>
      </c>
      <c r="J325" s="233">
        <v>0</v>
      </c>
      <c r="K325" s="233">
        <v>0</v>
      </c>
      <c r="L325" s="233">
        <v>0</v>
      </c>
      <c r="M325" s="233">
        <v>0</v>
      </c>
      <c r="N325" s="233">
        <v>0</v>
      </c>
      <c r="O325" s="233">
        <v>0</v>
      </c>
      <c r="P325" s="233">
        <v>0</v>
      </c>
      <c r="Q325" s="233">
        <v>0</v>
      </c>
      <c r="R325" s="233">
        <v>0</v>
      </c>
      <c r="S325" s="233">
        <v>0</v>
      </c>
      <c r="T325" s="233">
        <v>0</v>
      </c>
      <c r="U325" s="233">
        <v>0</v>
      </c>
      <c r="V325" s="233">
        <v>150</v>
      </c>
      <c r="W325" s="233" t="s">
        <v>1676</v>
      </c>
      <c r="X325" s="233">
        <v>0</v>
      </c>
      <c r="Y325" s="234">
        <v>0</v>
      </c>
    </row>
    <row r="326" spans="1:25" s="145" customFormat="1" x14ac:dyDescent="0.2">
      <c r="A326" s="337" t="s">
        <v>393</v>
      </c>
      <c r="B326" s="334" t="s">
        <v>1975</v>
      </c>
      <c r="C326" s="253">
        <v>780</v>
      </c>
      <c r="D326" s="233">
        <v>575</v>
      </c>
      <c r="E326" s="233">
        <v>155</v>
      </c>
      <c r="F326" s="233">
        <v>1200</v>
      </c>
      <c r="G326" s="233">
        <v>3045</v>
      </c>
      <c r="H326" s="233">
        <v>2725</v>
      </c>
      <c r="I326" s="233">
        <v>3670</v>
      </c>
      <c r="J326" s="233">
        <v>7105</v>
      </c>
      <c r="K326" s="233">
        <v>550</v>
      </c>
      <c r="L326" s="233">
        <v>165</v>
      </c>
      <c r="M326" s="233">
        <v>1020</v>
      </c>
      <c r="N326" s="233">
        <v>1145</v>
      </c>
      <c r="O326" s="233">
        <v>110</v>
      </c>
      <c r="P326" s="233">
        <v>330</v>
      </c>
      <c r="Q326" s="233">
        <v>1420</v>
      </c>
      <c r="R326" s="233">
        <v>4025</v>
      </c>
      <c r="S326" s="233">
        <v>4220</v>
      </c>
      <c r="T326" s="233">
        <v>1320</v>
      </c>
      <c r="U326" s="233">
        <v>9895</v>
      </c>
      <c r="V326" s="233">
        <v>390</v>
      </c>
      <c r="W326" s="233">
        <v>2970</v>
      </c>
      <c r="X326" s="233">
        <v>6035</v>
      </c>
      <c r="Y326" s="234">
        <v>37730</v>
      </c>
    </row>
    <row r="327" spans="1:25" s="145" customFormat="1" x14ac:dyDescent="0.2">
      <c r="A327" s="337" t="s">
        <v>423</v>
      </c>
      <c r="B327" s="334" t="s">
        <v>1976</v>
      </c>
      <c r="C327" s="253">
        <v>1380</v>
      </c>
      <c r="D327" s="233">
        <v>1205</v>
      </c>
      <c r="E327" s="233">
        <v>9965</v>
      </c>
      <c r="F327" s="233">
        <v>1060</v>
      </c>
      <c r="G327" s="233">
        <v>3810</v>
      </c>
      <c r="H327" s="233">
        <v>4475</v>
      </c>
      <c r="I327" s="233">
        <v>8210</v>
      </c>
      <c r="J327" s="233">
        <v>10365</v>
      </c>
      <c r="K327" s="233">
        <v>1720</v>
      </c>
      <c r="L327" s="233">
        <v>3205</v>
      </c>
      <c r="M327" s="233">
        <v>1850</v>
      </c>
      <c r="N327" s="233">
        <v>6290</v>
      </c>
      <c r="O327" s="233">
        <v>370</v>
      </c>
      <c r="P327" s="233">
        <v>520</v>
      </c>
      <c r="Q327" s="233">
        <v>2815</v>
      </c>
      <c r="R327" s="233">
        <v>5400</v>
      </c>
      <c r="S327" s="233">
        <v>2700</v>
      </c>
      <c r="T327" s="233">
        <v>4185</v>
      </c>
      <c r="U327" s="233">
        <v>16645</v>
      </c>
      <c r="V327" s="233">
        <v>620</v>
      </c>
      <c r="W327" s="233">
        <v>7185</v>
      </c>
      <c r="X327" s="233">
        <v>15205</v>
      </c>
      <c r="Y327" s="234">
        <v>74530</v>
      </c>
    </row>
    <row r="328" spans="1:25" s="145" customFormat="1" x14ac:dyDescent="0.2">
      <c r="A328" s="337" t="s">
        <v>1365</v>
      </c>
      <c r="B328" s="334" t="s">
        <v>1977</v>
      </c>
      <c r="C328" s="253">
        <v>275</v>
      </c>
      <c r="D328" s="233">
        <v>0</v>
      </c>
      <c r="E328" s="233">
        <v>1505</v>
      </c>
      <c r="F328" s="233">
        <v>0</v>
      </c>
      <c r="G328" s="233">
        <v>0</v>
      </c>
      <c r="H328" s="233">
        <v>0</v>
      </c>
      <c r="I328" s="233">
        <v>0</v>
      </c>
      <c r="J328" s="233">
        <v>0</v>
      </c>
      <c r="K328" s="233">
        <v>0</v>
      </c>
      <c r="L328" s="233">
        <v>0</v>
      </c>
      <c r="M328" s="233">
        <v>0</v>
      </c>
      <c r="N328" s="233">
        <v>0</v>
      </c>
      <c r="O328" s="233">
        <v>325</v>
      </c>
      <c r="P328" s="233">
        <v>0</v>
      </c>
      <c r="Q328" s="233">
        <v>0</v>
      </c>
      <c r="R328" s="233">
        <v>0</v>
      </c>
      <c r="S328" s="233">
        <v>0</v>
      </c>
      <c r="T328" s="233">
        <v>490</v>
      </c>
      <c r="U328" s="233">
        <v>0</v>
      </c>
      <c r="V328" s="233">
        <v>0</v>
      </c>
      <c r="W328" s="233">
        <v>0</v>
      </c>
      <c r="X328" s="233">
        <v>0</v>
      </c>
      <c r="Y328" s="234">
        <v>0</v>
      </c>
    </row>
    <row r="329" spans="1:25" s="145" customFormat="1" x14ac:dyDescent="0.2">
      <c r="A329" s="337" t="s">
        <v>178</v>
      </c>
      <c r="B329" s="334" t="s">
        <v>1978</v>
      </c>
      <c r="C329" s="253">
        <v>1570</v>
      </c>
      <c r="D329" s="233">
        <v>645</v>
      </c>
      <c r="E329" s="233">
        <v>3270</v>
      </c>
      <c r="F329" s="233">
        <v>360</v>
      </c>
      <c r="G329" s="233">
        <v>2090</v>
      </c>
      <c r="H329" s="233">
        <v>2485</v>
      </c>
      <c r="I329" s="233">
        <v>10</v>
      </c>
      <c r="J329" s="233">
        <v>10</v>
      </c>
      <c r="K329" s="233">
        <v>0</v>
      </c>
      <c r="L329" s="233">
        <v>0</v>
      </c>
      <c r="M329" s="233">
        <v>35</v>
      </c>
      <c r="N329" s="233" t="s">
        <v>1676</v>
      </c>
      <c r="O329" s="233">
        <v>10</v>
      </c>
      <c r="P329" s="233">
        <v>10</v>
      </c>
      <c r="Q329" s="233" t="s">
        <v>1676</v>
      </c>
      <c r="R329" s="233">
        <v>0</v>
      </c>
      <c r="S329" s="233">
        <v>5450</v>
      </c>
      <c r="T329" s="233">
        <v>1060</v>
      </c>
      <c r="U329" s="233">
        <v>225</v>
      </c>
      <c r="V329" s="233">
        <v>660</v>
      </c>
      <c r="W329" s="233">
        <v>935</v>
      </c>
      <c r="X329" s="233">
        <v>415</v>
      </c>
      <c r="Y329" s="234">
        <v>1400</v>
      </c>
    </row>
    <row r="330" spans="1:25" s="145" customFormat="1" x14ac:dyDescent="0.2">
      <c r="A330" s="337" t="s">
        <v>345</v>
      </c>
      <c r="B330" s="334" t="s">
        <v>1979</v>
      </c>
      <c r="C330" s="253">
        <v>1035</v>
      </c>
      <c r="D330" s="233" t="s">
        <v>1676</v>
      </c>
      <c r="E330" s="233">
        <v>435</v>
      </c>
      <c r="F330" s="233">
        <v>50</v>
      </c>
      <c r="G330" s="233">
        <v>185</v>
      </c>
      <c r="H330" s="233">
        <v>35</v>
      </c>
      <c r="I330" s="233">
        <v>495</v>
      </c>
      <c r="J330" s="233">
        <v>895</v>
      </c>
      <c r="K330" s="233">
        <v>100</v>
      </c>
      <c r="L330" s="233">
        <v>0</v>
      </c>
      <c r="M330" s="233" t="s">
        <v>1676</v>
      </c>
      <c r="N330" s="233">
        <v>55</v>
      </c>
      <c r="O330" s="233">
        <v>95</v>
      </c>
      <c r="P330" s="233">
        <v>50</v>
      </c>
      <c r="Q330" s="233">
        <v>210</v>
      </c>
      <c r="R330" s="233">
        <v>0</v>
      </c>
      <c r="S330" s="233">
        <v>50</v>
      </c>
      <c r="T330" s="233">
        <v>435</v>
      </c>
      <c r="U330" s="233">
        <v>0</v>
      </c>
      <c r="V330" s="233">
        <v>95</v>
      </c>
      <c r="W330" s="233">
        <v>1100</v>
      </c>
      <c r="X330" s="233">
        <v>30</v>
      </c>
      <c r="Y330" s="234">
        <v>155</v>
      </c>
    </row>
    <row r="331" spans="1:25" s="145" customFormat="1" x14ac:dyDescent="0.2">
      <c r="A331" s="337" t="s">
        <v>348</v>
      </c>
      <c r="B331" s="334" t="s">
        <v>1980</v>
      </c>
      <c r="C331" s="253">
        <v>515</v>
      </c>
      <c r="D331" s="233" t="s">
        <v>1676</v>
      </c>
      <c r="E331" s="233">
        <v>1525</v>
      </c>
      <c r="F331" s="233">
        <v>15</v>
      </c>
      <c r="G331" s="233">
        <v>120</v>
      </c>
      <c r="H331" s="233">
        <v>20</v>
      </c>
      <c r="I331" s="233">
        <v>2110</v>
      </c>
      <c r="J331" s="233">
        <v>2020</v>
      </c>
      <c r="K331" s="233">
        <v>120</v>
      </c>
      <c r="L331" s="233">
        <v>0</v>
      </c>
      <c r="M331" s="233">
        <v>0</v>
      </c>
      <c r="N331" s="233">
        <v>810</v>
      </c>
      <c r="O331" s="233">
        <v>140</v>
      </c>
      <c r="P331" s="233">
        <v>105</v>
      </c>
      <c r="Q331" s="233">
        <v>430</v>
      </c>
      <c r="R331" s="233">
        <v>0</v>
      </c>
      <c r="S331" s="233">
        <v>30</v>
      </c>
      <c r="T331" s="233">
        <v>585</v>
      </c>
      <c r="U331" s="233" t="s">
        <v>1676</v>
      </c>
      <c r="V331" s="233">
        <v>365</v>
      </c>
      <c r="W331" s="233">
        <v>1115</v>
      </c>
      <c r="X331" s="233">
        <v>135</v>
      </c>
      <c r="Y331" s="234">
        <v>100</v>
      </c>
    </row>
    <row r="332" spans="1:25" s="145" customFormat="1" x14ac:dyDescent="0.2">
      <c r="A332" s="337" t="s">
        <v>241</v>
      </c>
      <c r="B332" s="334" t="s">
        <v>1981</v>
      </c>
      <c r="C332" s="253">
        <v>0</v>
      </c>
      <c r="D332" s="233">
        <v>0</v>
      </c>
      <c r="E332" s="233">
        <v>0</v>
      </c>
      <c r="F332" s="233">
        <v>0</v>
      </c>
      <c r="G332" s="233">
        <v>0</v>
      </c>
      <c r="H332" s="233">
        <v>0</v>
      </c>
      <c r="I332" s="233">
        <v>0</v>
      </c>
      <c r="J332" s="233">
        <v>0</v>
      </c>
      <c r="K332" s="233">
        <v>0</v>
      </c>
      <c r="L332" s="233">
        <v>0</v>
      </c>
      <c r="M332" s="233">
        <v>0</v>
      </c>
      <c r="N332" s="233">
        <v>0</v>
      </c>
      <c r="O332" s="233">
        <v>0</v>
      </c>
      <c r="P332" s="233">
        <v>0</v>
      </c>
      <c r="Q332" s="233">
        <v>0</v>
      </c>
      <c r="R332" s="233">
        <v>0</v>
      </c>
      <c r="S332" s="233">
        <v>0</v>
      </c>
      <c r="T332" s="233">
        <v>0</v>
      </c>
      <c r="U332" s="233">
        <v>0</v>
      </c>
      <c r="V332" s="233">
        <v>0</v>
      </c>
      <c r="W332" s="233">
        <v>0</v>
      </c>
      <c r="X332" s="233">
        <v>0</v>
      </c>
      <c r="Y332" s="234">
        <v>2660</v>
      </c>
    </row>
    <row r="333" spans="1:25" s="145" customFormat="1" x14ac:dyDescent="0.2">
      <c r="A333" s="337" t="s">
        <v>346</v>
      </c>
      <c r="B333" s="334" t="s">
        <v>1982</v>
      </c>
      <c r="C333" s="253">
        <v>415</v>
      </c>
      <c r="D333" s="233">
        <v>0</v>
      </c>
      <c r="E333" s="233">
        <v>1630</v>
      </c>
      <c r="F333" s="233">
        <v>0</v>
      </c>
      <c r="G333" s="233" t="s">
        <v>1676</v>
      </c>
      <c r="H333" s="233">
        <v>0</v>
      </c>
      <c r="I333" s="233">
        <v>480</v>
      </c>
      <c r="J333" s="233">
        <v>580</v>
      </c>
      <c r="K333" s="233">
        <v>85</v>
      </c>
      <c r="L333" s="233">
        <v>0</v>
      </c>
      <c r="M333" s="233">
        <v>10</v>
      </c>
      <c r="N333" s="233">
        <v>390</v>
      </c>
      <c r="O333" s="233">
        <v>90</v>
      </c>
      <c r="P333" s="233">
        <v>80</v>
      </c>
      <c r="Q333" s="233">
        <v>170</v>
      </c>
      <c r="R333" s="233">
        <v>0</v>
      </c>
      <c r="S333" s="233">
        <v>40</v>
      </c>
      <c r="T333" s="233">
        <v>490</v>
      </c>
      <c r="U333" s="233">
        <v>0</v>
      </c>
      <c r="V333" s="233">
        <v>540</v>
      </c>
      <c r="W333" s="233">
        <v>1335</v>
      </c>
      <c r="X333" s="233">
        <v>45</v>
      </c>
      <c r="Y333" s="234">
        <v>245</v>
      </c>
    </row>
    <row r="334" spans="1:25" s="145" customFormat="1" x14ac:dyDescent="0.2">
      <c r="A334" s="337" t="s">
        <v>424</v>
      </c>
      <c r="B334" s="334" t="s">
        <v>1983</v>
      </c>
      <c r="C334" s="253">
        <v>2035</v>
      </c>
      <c r="D334" s="233">
        <v>900</v>
      </c>
      <c r="E334" s="233">
        <v>5610</v>
      </c>
      <c r="F334" s="233">
        <v>485</v>
      </c>
      <c r="G334" s="233">
        <v>2270</v>
      </c>
      <c r="H334" s="233">
        <v>1170</v>
      </c>
      <c r="I334" s="233">
        <v>4890</v>
      </c>
      <c r="J334" s="233">
        <v>8565</v>
      </c>
      <c r="K334" s="233">
        <v>965</v>
      </c>
      <c r="L334" s="233">
        <v>1935</v>
      </c>
      <c r="M334" s="233">
        <v>1145</v>
      </c>
      <c r="N334" s="233">
        <v>6395</v>
      </c>
      <c r="O334" s="233">
        <v>540</v>
      </c>
      <c r="P334" s="233">
        <v>255</v>
      </c>
      <c r="Q334" s="233">
        <v>1740</v>
      </c>
      <c r="R334" s="233">
        <v>4605</v>
      </c>
      <c r="S334" s="233">
        <v>1795</v>
      </c>
      <c r="T334" s="233">
        <v>2350</v>
      </c>
      <c r="U334" s="233">
        <v>15125</v>
      </c>
      <c r="V334" s="233">
        <v>500</v>
      </c>
      <c r="W334" s="233">
        <v>5390</v>
      </c>
      <c r="X334" s="233">
        <v>12125</v>
      </c>
      <c r="Y334" s="234">
        <v>98530</v>
      </c>
    </row>
    <row r="335" spans="1:25" s="145" customFormat="1" x14ac:dyDescent="0.2">
      <c r="A335" s="337" t="s">
        <v>197</v>
      </c>
      <c r="B335" s="334" t="s">
        <v>1984</v>
      </c>
      <c r="C335" s="253">
        <v>265</v>
      </c>
      <c r="D335" s="233">
        <v>45</v>
      </c>
      <c r="E335" s="233">
        <v>0</v>
      </c>
      <c r="F335" s="233" t="s">
        <v>1676</v>
      </c>
      <c r="G335" s="233">
        <v>4520</v>
      </c>
      <c r="H335" s="233">
        <v>30</v>
      </c>
      <c r="I335" s="233">
        <v>120</v>
      </c>
      <c r="J335" s="233">
        <v>10</v>
      </c>
      <c r="K335" s="233" t="s">
        <v>1676</v>
      </c>
      <c r="L335" s="233">
        <v>10340</v>
      </c>
      <c r="M335" s="233">
        <v>1305</v>
      </c>
      <c r="N335" s="233">
        <v>15</v>
      </c>
      <c r="O335" s="233" t="s">
        <v>1676</v>
      </c>
      <c r="P335" s="233">
        <v>0</v>
      </c>
      <c r="Q335" s="233" t="s">
        <v>1676</v>
      </c>
      <c r="R335" s="233" t="s">
        <v>1676</v>
      </c>
      <c r="S335" s="233">
        <v>215</v>
      </c>
      <c r="T335" s="233">
        <v>820</v>
      </c>
      <c r="U335" s="233">
        <v>7375</v>
      </c>
      <c r="V335" s="233">
        <v>0</v>
      </c>
      <c r="W335" s="233">
        <v>10</v>
      </c>
      <c r="X335" s="233">
        <v>8885</v>
      </c>
      <c r="Y335" s="234">
        <v>10830</v>
      </c>
    </row>
    <row r="336" spans="1:25" s="145" customFormat="1" x14ac:dyDescent="0.2">
      <c r="A336" s="337" t="s">
        <v>570</v>
      </c>
      <c r="B336" s="334" t="s">
        <v>1985</v>
      </c>
      <c r="C336" s="253">
        <v>2035</v>
      </c>
      <c r="D336" s="233">
        <v>965</v>
      </c>
      <c r="E336" s="233">
        <v>4995</v>
      </c>
      <c r="F336" s="233">
        <v>725</v>
      </c>
      <c r="G336" s="233">
        <v>2375</v>
      </c>
      <c r="H336" s="233">
        <v>4370</v>
      </c>
      <c r="I336" s="233">
        <v>6250</v>
      </c>
      <c r="J336" s="233">
        <v>12845</v>
      </c>
      <c r="K336" s="233">
        <v>1470</v>
      </c>
      <c r="L336" s="233">
        <v>2870</v>
      </c>
      <c r="M336" s="233">
        <v>2110</v>
      </c>
      <c r="N336" s="233">
        <v>4595</v>
      </c>
      <c r="O336" s="233">
        <v>555</v>
      </c>
      <c r="P336" s="233">
        <v>350</v>
      </c>
      <c r="Q336" s="233">
        <v>2855</v>
      </c>
      <c r="R336" s="233">
        <v>4320</v>
      </c>
      <c r="S336" s="233">
        <v>5490</v>
      </c>
      <c r="T336" s="233">
        <v>3435</v>
      </c>
      <c r="U336" s="233">
        <v>11645</v>
      </c>
      <c r="V336" s="233">
        <v>460</v>
      </c>
      <c r="W336" s="233">
        <v>6140</v>
      </c>
      <c r="X336" s="233">
        <v>21905</v>
      </c>
      <c r="Y336" s="234">
        <v>86730</v>
      </c>
    </row>
    <row r="337" spans="1:25" s="145" customFormat="1" x14ac:dyDescent="0.2">
      <c r="A337" s="337" t="s">
        <v>419</v>
      </c>
      <c r="B337" s="334" t="s">
        <v>1986</v>
      </c>
      <c r="C337" s="253">
        <v>1925</v>
      </c>
      <c r="D337" s="233">
        <v>1110</v>
      </c>
      <c r="E337" s="233">
        <v>6080</v>
      </c>
      <c r="F337" s="233">
        <v>795</v>
      </c>
      <c r="G337" s="233">
        <v>2980</v>
      </c>
      <c r="H337" s="233">
        <v>1680</v>
      </c>
      <c r="I337" s="233">
        <v>5525</v>
      </c>
      <c r="J337" s="233">
        <v>9285</v>
      </c>
      <c r="K337" s="233">
        <v>1030</v>
      </c>
      <c r="L337" s="233">
        <v>3515</v>
      </c>
      <c r="M337" s="233">
        <v>2130</v>
      </c>
      <c r="N337" s="233">
        <v>4190</v>
      </c>
      <c r="O337" s="233">
        <v>520</v>
      </c>
      <c r="P337" s="233">
        <v>470</v>
      </c>
      <c r="Q337" s="233">
        <v>2190</v>
      </c>
      <c r="R337" s="233">
        <v>3985</v>
      </c>
      <c r="S337" s="233">
        <v>5755</v>
      </c>
      <c r="T337" s="233">
        <v>3190</v>
      </c>
      <c r="U337" s="233">
        <v>13975</v>
      </c>
      <c r="V337" s="233">
        <v>1285</v>
      </c>
      <c r="W337" s="233">
        <v>6010</v>
      </c>
      <c r="X337" s="233">
        <v>11130</v>
      </c>
      <c r="Y337" s="234">
        <v>75815</v>
      </c>
    </row>
    <row r="338" spans="1:25" s="145" customFormat="1" x14ac:dyDescent="0.2">
      <c r="A338" s="337" t="s">
        <v>369</v>
      </c>
      <c r="B338" s="334" t="s">
        <v>1987</v>
      </c>
      <c r="C338" s="253">
        <v>2760</v>
      </c>
      <c r="D338" s="233">
        <v>1455</v>
      </c>
      <c r="E338" s="233">
        <v>5285</v>
      </c>
      <c r="F338" s="233">
        <v>960</v>
      </c>
      <c r="G338" s="233">
        <v>3580</v>
      </c>
      <c r="H338" s="233">
        <v>4405</v>
      </c>
      <c r="I338" s="233">
        <v>10170</v>
      </c>
      <c r="J338" s="233">
        <v>12045</v>
      </c>
      <c r="K338" s="233">
        <v>2850</v>
      </c>
      <c r="L338" s="233">
        <v>2995</v>
      </c>
      <c r="M338" s="233">
        <v>3465</v>
      </c>
      <c r="N338" s="233">
        <v>7500</v>
      </c>
      <c r="O338" s="233">
        <v>445</v>
      </c>
      <c r="P338" s="233">
        <v>330</v>
      </c>
      <c r="Q338" s="233">
        <v>3360</v>
      </c>
      <c r="R338" s="233">
        <v>9045</v>
      </c>
      <c r="S338" s="233">
        <v>9800</v>
      </c>
      <c r="T338" s="233">
        <v>3665</v>
      </c>
      <c r="U338" s="233">
        <v>19930</v>
      </c>
      <c r="V338" s="233">
        <v>735</v>
      </c>
      <c r="W338" s="233">
        <v>5270</v>
      </c>
      <c r="X338" s="233">
        <v>17395</v>
      </c>
      <c r="Y338" s="234">
        <v>95620</v>
      </c>
    </row>
    <row r="339" spans="1:25" s="145" customFormat="1" x14ac:dyDescent="0.2">
      <c r="A339" s="337" t="s">
        <v>370</v>
      </c>
      <c r="B339" s="334" t="s">
        <v>1988</v>
      </c>
      <c r="C339" s="253">
        <v>1515</v>
      </c>
      <c r="D339" s="233">
        <v>0</v>
      </c>
      <c r="E339" s="233">
        <v>0</v>
      </c>
      <c r="F339" s="233">
        <v>0</v>
      </c>
      <c r="G339" s="233" t="s">
        <v>1676</v>
      </c>
      <c r="H339" s="233">
        <v>0</v>
      </c>
      <c r="I339" s="233">
        <v>0</v>
      </c>
      <c r="J339" s="233">
        <v>0</v>
      </c>
      <c r="K339" s="233">
        <v>0</v>
      </c>
      <c r="L339" s="233">
        <v>0</v>
      </c>
      <c r="M339" s="233">
        <v>10</v>
      </c>
      <c r="N339" s="233">
        <v>895</v>
      </c>
      <c r="O339" s="233" t="s">
        <v>1676</v>
      </c>
      <c r="P339" s="233">
        <v>0</v>
      </c>
      <c r="Q339" s="233">
        <v>0</v>
      </c>
      <c r="R339" s="233">
        <v>0</v>
      </c>
      <c r="S339" s="233">
        <v>260</v>
      </c>
      <c r="T339" s="233">
        <v>2230</v>
      </c>
      <c r="U339" s="233">
        <v>1180</v>
      </c>
      <c r="V339" s="233">
        <v>1420</v>
      </c>
      <c r="W339" s="233">
        <v>6405</v>
      </c>
      <c r="X339" s="233">
        <v>1835</v>
      </c>
      <c r="Y339" s="234">
        <v>580</v>
      </c>
    </row>
    <row r="340" spans="1:25" s="145" customFormat="1" x14ac:dyDescent="0.2">
      <c r="A340" s="337" t="s">
        <v>412</v>
      </c>
      <c r="B340" s="334" t="s">
        <v>1989</v>
      </c>
      <c r="C340" s="253">
        <v>1030</v>
      </c>
      <c r="D340" s="233">
        <v>35</v>
      </c>
      <c r="E340" s="233">
        <v>0</v>
      </c>
      <c r="F340" s="233">
        <v>0</v>
      </c>
      <c r="G340" s="233">
        <v>3630</v>
      </c>
      <c r="H340" s="233">
        <v>0</v>
      </c>
      <c r="I340" s="233" t="s">
        <v>1676</v>
      </c>
      <c r="J340" s="233" t="s">
        <v>1676</v>
      </c>
      <c r="K340" s="233" t="s">
        <v>1676</v>
      </c>
      <c r="L340" s="233">
        <v>9055</v>
      </c>
      <c r="M340" s="233">
        <v>470</v>
      </c>
      <c r="N340" s="233" t="s">
        <v>1676</v>
      </c>
      <c r="O340" s="233">
        <v>0</v>
      </c>
      <c r="P340" s="233">
        <v>0</v>
      </c>
      <c r="Q340" s="233" t="s">
        <v>1676</v>
      </c>
      <c r="R340" s="233" t="s">
        <v>1676</v>
      </c>
      <c r="S340" s="233">
        <v>45</v>
      </c>
      <c r="T340" s="233">
        <v>375</v>
      </c>
      <c r="U340" s="233">
        <v>2290</v>
      </c>
      <c r="V340" s="233">
        <v>0</v>
      </c>
      <c r="W340" s="233">
        <v>25</v>
      </c>
      <c r="X340" s="233">
        <v>1175</v>
      </c>
      <c r="Y340" s="234">
        <v>5260</v>
      </c>
    </row>
    <row r="341" spans="1:25" s="145" customFormat="1" x14ac:dyDescent="0.2">
      <c r="A341" s="337" t="s">
        <v>362</v>
      </c>
      <c r="B341" s="334" t="s">
        <v>1990</v>
      </c>
      <c r="C341" s="253">
        <v>1160</v>
      </c>
      <c r="D341" s="233">
        <v>675</v>
      </c>
      <c r="E341" s="233">
        <v>2335</v>
      </c>
      <c r="F341" s="233">
        <v>570</v>
      </c>
      <c r="G341" s="233">
        <v>1990</v>
      </c>
      <c r="H341" s="233">
        <v>4570</v>
      </c>
      <c r="I341" s="233">
        <v>5160</v>
      </c>
      <c r="J341" s="233">
        <v>7615</v>
      </c>
      <c r="K341" s="233">
        <v>1835</v>
      </c>
      <c r="L341" s="233">
        <v>775</v>
      </c>
      <c r="M341" s="233">
        <v>1055</v>
      </c>
      <c r="N341" s="233">
        <v>5685</v>
      </c>
      <c r="O341" s="233">
        <v>265</v>
      </c>
      <c r="P341" s="233">
        <v>245</v>
      </c>
      <c r="Q341" s="233">
        <v>1915</v>
      </c>
      <c r="R341" s="233">
        <v>2705</v>
      </c>
      <c r="S341" s="233">
        <v>2300</v>
      </c>
      <c r="T341" s="233">
        <v>2135</v>
      </c>
      <c r="U341" s="233">
        <v>9925</v>
      </c>
      <c r="V341" s="233">
        <v>745</v>
      </c>
      <c r="W341" s="233">
        <v>3165</v>
      </c>
      <c r="X341" s="233">
        <v>8050</v>
      </c>
      <c r="Y341" s="234">
        <v>33460</v>
      </c>
    </row>
    <row r="342" spans="1:25" s="145" customFormat="1" x14ac:dyDescent="0.2">
      <c r="A342" s="337" t="s">
        <v>392</v>
      </c>
      <c r="B342" s="334" t="s">
        <v>1991</v>
      </c>
      <c r="C342" s="253">
        <v>980</v>
      </c>
      <c r="D342" s="233">
        <v>705</v>
      </c>
      <c r="E342" s="233">
        <v>1765</v>
      </c>
      <c r="F342" s="233">
        <v>460</v>
      </c>
      <c r="G342" s="233">
        <v>2105</v>
      </c>
      <c r="H342" s="233">
        <v>1345</v>
      </c>
      <c r="I342" s="233">
        <v>4210</v>
      </c>
      <c r="J342" s="233">
        <v>6375</v>
      </c>
      <c r="K342" s="233">
        <v>770</v>
      </c>
      <c r="L342" s="233">
        <v>1965</v>
      </c>
      <c r="M342" s="233">
        <v>790</v>
      </c>
      <c r="N342" s="233">
        <v>3425</v>
      </c>
      <c r="O342" s="233">
        <v>260</v>
      </c>
      <c r="P342" s="233">
        <v>230</v>
      </c>
      <c r="Q342" s="233">
        <v>1865</v>
      </c>
      <c r="R342" s="233">
        <v>4570</v>
      </c>
      <c r="S342" s="233">
        <v>1025</v>
      </c>
      <c r="T342" s="233">
        <v>1990</v>
      </c>
      <c r="U342" s="233">
        <v>11875</v>
      </c>
      <c r="V342" s="233">
        <v>260</v>
      </c>
      <c r="W342" s="233">
        <v>4040</v>
      </c>
      <c r="X342" s="233">
        <v>12825</v>
      </c>
      <c r="Y342" s="234">
        <v>64230</v>
      </c>
    </row>
    <row r="343" spans="1:25" s="145" customFormat="1" x14ac:dyDescent="0.2">
      <c r="A343" s="337" t="s">
        <v>450</v>
      </c>
      <c r="B343" s="334" t="s">
        <v>1992</v>
      </c>
      <c r="C343" s="253">
        <v>6545</v>
      </c>
      <c r="D343" s="233">
        <v>305</v>
      </c>
      <c r="E343" s="233">
        <v>275</v>
      </c>
      <c r="F343" s="233">
        <v>345</v>
      </c>
      <c r="G343" s="233">
        <v>2295</v>
      </c>
      <c r="H343" s="233">
        <v>785</v>
      </c>
      <c r="I343" s="233">
        <v>6395</v>
      </c>
      <c r="J343" s="233">
        <v>5525</v>
      </c>
      <c r="K343" s="233">
        <v>625</v>
      </c>
      <c r="L343" s="233">
        <v>185</v>
      </c>
      <c r="M343" s="233">
        <v>1690</v>
      </c>
      <c r="N343" s="233">
        <v>2790</v>
      </c>
      <c r="O343" s="233">
        <v>230</v>
      </c>
      <c r="P343" s="233">
        <v>145</v>
      </c>
      <c r="Q343" s="233">
        <v>1310</v>
      </c>
      <c r="R343" s="233">
        <v>1495</v>
      </c>
      <c r="S343" s="233">
        <v>1615</v>
      </c>
      <c r="T343" s="233">
        <v>2145</v>
      </c>
      <c r="U343" s="233">
        <v>15815</v>
      </c>
      <c r="V343" s="233">
        <v>2620</v>
      </c>
      <c r="W343" s="233">
        <v>4340</v>
      </c>
      <c r="X343" s="233">
        <v>24175</v>
      </c>
      <c r="Y343" s="234">
        <v>51825</v>
      </c>
    </row>
    <row r="344" spans="1:25" s="145" customFormat="1" x14ac:dyDescent="0.2">
      <c r="A344" s="337" t="s">
        <v>460</v>
      </c>
      <c r="B344" s="334" t="s">
        <v>1993</v>
      </c>
      <c r="C344" s="253">
        <v>625</v>
      </c>
      <c r="D344" s="233">
        <v>700</v>
      </c>
      <c r="E344" s="233">
        <v>2040</v>
      </c>
      <c r="F344" s="233">
        <v>470</v>
      </c>
      <c r="G344" s="233">
        <v>1245</v>
      </c>
      <c r="H344" s="233">
        <v>1445</v>
      </c>
      <c r="I344" s="233">
        <v>3635</v>
      </c>
      <c r="J344" s="233">
        <v>6195</v>
      </c>
      <c r="K344" s="233">
        <v>575</v>
      </c>
      <c r="L344" s="233">
        <v>1610</v>
      </c>
      <c r="M344" s="233">
        <v>350</v>
      </c>
      <c r="N344" s="233">
        <v>2970</v>
      </c>
      <c r="O344" s="233">
        <v>225</v>
      </c>
      <c r="P344" s="233">
        <v>190</v>
      </c>
      <c r="Q344" s="233">
        <v>945</v>
      </c>
      <c r="R344" s="233">
        <v>2165</v>
      </c>
      <c r="S344" s="233">
        <v>3415</v>
      </c>
      <c r="T344" s="233">
        <v>1410</v>
      </c>
      <c r="U344" s="233">
        <v>5725</v>
      </c>
      <c r="V344" s="233">
        <v>500</v>
      </c>
      <c r="W344" s="233">
        <v>2835</v>
      </c>
      <c r="X344" s="233">
        <v>4375</v>
      </c>
      <c r="Y344" s="234">
        <v>29100</v>
      </c>
    </row>
    <row r="345" spans="1:25" s="145" customFormat="1" x14ac:dyDescent="0.2">
      <c r="A345" s="337" t="s">
        <v>576</v>
      </c>
      <c r="B345" s="334" t="s">
        <v>1994</v>
      </c>
      <c r="C345" s="253">
        <v>1025</v>
      </c>
      <c r="D345" s="233">
        <v>230</v>
      </c>
      <c r="E345" s="233">
        <v>8415</v>
      </c>
      <c r="F345" s="233">
        <v>275</v>
      </c>
      <c r="G345" s="233">
        <v>2490</v>
      </c>
      <c r="H345" s="233">
        <v>2240</v>
      </c>
      <c r="I345" s="233">
        <v>740</v>
      </c>
      <c r="J345" s="233">
        <v>1390</v>
      </c>
      <c r="K345" s="233">
        <v>565</v>
      </c>
      <c r="L345" s="233">
        <v>2350</v>
      </c>
      <c r="M345" s="233">
        <v>820</v>
      </c>
      <c r="N345" s="233">
        <v>2655</v>
      </c>
      <c r="O345" s="233">
        <v>285</v>
      </c>
      <c r="P345" s="233">
        <v>225</v>
      </c>
      <c r="Q345" s="233">
        <v>1080</v>
      </c>
      <c r="R345" s="233">
        <v>5070</v>
      </c>
      <c r="S345" s="233">
        <v>3525</v>
      </c>
      <c r="T345" s="233">
        <v>1985</v>
      </c>
      <c r="U345" s="233">
        <v>14755</v>
      </c>
      <c r="V345" s="233">
        <v>50</v>
      </c>
      <c r="W345" s="233">
        <v>3715</v>
      </c>
      <c r="X345" s="233">
        <v>10920</v>
      </c>
      <c r="Y345" s="234">
        <v>66775</v>
      </c>
    </row>
    <row r="346" spans="1:25" s="145" customFormat="1" x14ac:dyDescent="0.2">
      <c r="A346" s="337" t="s">
        <v>1585</v>
      </c>
      <c r="B346" s="334" t="s">
        <v>1995</v>
      </c>
      <c r="C346" s="253">
        <v>0</v>
      </c>
      <c r="D346" s="233">
        <v>0</v>
      </c>
      <c r="E346" s="233">
        <v>0</v>
      </c>
      <c r="F346" s="233">
        <v>0</v>
      </c>
      <c r="G346" s="233">
        <v>0</v>
      </c>
      <c r="H346" s="233">
        <v>0</v>
      </c>
      <c r="I346" s="233">
        <v>0</v>
      </c>
      <c r="J346" s="233">
        <v>0</v>
      </c>
      <c r="K346" s="233">
        <v>0</v>
      </c>
      <c r="L346" s="233">
        <v>0</v>
      </c>
      <c r="M346" s="233">
        <v>0</v>
      </c>
      <c r="N346" s="233" t="s">
        <v>1676</v>
      </c>
      <c r="O346" s="233">
        <v>0</v>
      </c>
      <c r="P346" s="233">
        <v>0</v>
      </c>
      <c r="Q346" s="233">
        <v>0</v>
      </c>
      <c r="R346" s="233">
        <v>0</v>
      </c>
      <c r="S346" s="233">
        <v>0</v>
      </c>
      <c r="T346" s="233">
        <v>0</v>
      </c>
      <c r="U346" s="233">
        <v>310</v>
      </c>
      <c r="V346" s="233">
        <v>0</v>
      </c>
      <c r="W346" s="233">
        <v>0</v>
      </c>
      <c r="X346" s="233">
        <v>0</v>
      </c>
      <c r="Y346" s="234">
        <v>90</v>
      </c>
    </row>
    <row r="347" spans="1:25" s="145" customFormat="1" x14ac:dyDescent="0.2">
      <c r="A347" s="337" t="s">
        <v>390</v>
      </c>
      <c r="B347" s="334" t="s">
        <v>1996</v>
      </c>
      <c r="C347" s="253">
        <v>1245</v>
      </c>
      <c r="D347" s="233">
        <v>40</v>
      </c>
      <c r="E347" s="233">
        <v>365</v>
      </c>
      <c r="F347" s="233">
        <v>505</v>
      </c>
      <c r="G347" s="233">
        <v>1110</v>
      </c>
      <c r="H347" s="233">
        <v>2450</v>
      </c>
      <c r="I347" s="233">
        <v>1440</v>
      </c>
      <c r="J347" s="233">
        <v>530</v>
      </c>
      <c r="K347" s="233">
        <v>20</v>
      </c>
      <c r="L347" s="233">
        <v>0</v>
      </c>
      <c r="M347" s="233">
        <v>255</v>
      </c>
      <c r="N347" s="233">
        <v>470</v>
      </c>
      <c r="O347" s="233">
        <v>445</v>
      </c>
      <c r="P347" s="233">
        <v>15</v>
      </c>
      <c r="Q347" s="233">
        <v>15</v>
      </c>
      <c r="R347" s="233">
        <v>0</v>
      </c>
      <c r="S347" s="233">
        <v>1190</v>
      </c>
      <c r="T347" s="233">
        <v>595</v>
      </c>
      <c r="U347" s="233">
        <v>3030</v>
      </c>
      <c r="V347" s="233">
        <v>180</v>
      </c>
      <c r="W347" s="233">
        <v>1520</v>
      </c>
      <c r="X347" s="233">
        <v>3745</v>
      </c>
      <c r="Y347" s="234">
        <v>6590</v>
      </c>
    </row>
    <row r="348" spans="1:25" s="145" customFormat="1" x14ac:dyDescent="0.2">
      <c r="A348" s="337" t="s">
        <v>422</v>
      </c>
      <c r="B348" s="334" t="s">
        <v>1997</v>
      </c>
      <c r="C348" s="253">
        <v>5930</v>
      </c>
      <c r="D348" s="233">
        <v>1570</v>
      </c>
      <c r="E348" s="233">
        <v>9315</v>
      </c>
      <c r="F348" s="233">
        <v>720</v>
      </c>
      <c r="G348" s="233">
        <v>4740</v>
      </c>
      <c r="H348" s="233">
        <v>5725</v>
      </c>
      <c r="I348" s="233">
        <v>11535</v>
      </c>
      <c r="J348" s="233">
        <v>15050</v>
      </c>
      <c r="K348" s="233">
        <v>2385</v>
      </c>
      <c r="L348" s="233">
        <v>6670</v>
      </c>
      <c r="M348" s="233">
        <v>4410</v>
      </c>
      <c r="N348" s="233">
        <v>7755</v>
      </c>
      <c r="O348" s="233">
        <v>680</v>
      </c>
      <c r="P348" s="233">
        <v>660</v>
      </c>
      <c r="Q348" s="233">
        <v>4425</v>
      </c>
      <c r="R348" s="233">
        <v>7910</v>
      </c>
      <c r="S348" s="233">
        <v>7505</v>
      </c>
      <c r="T348" s="233">
        <v>4605</v>
      </c>
      <c r="U348" s="233">
        <v>21460</v>
      </c>
      <c r="V348" s="233">
        <v>1700</v>
      </c>
      <c r="W348" s="233">
        <v>8185</v>
      </c>
      <c r="X348" s="233">
        <v>58700</v>
      </c>
      <c r="Y348" s="234">
        <v>108030</v>
      </c>
    </row>
    <row r="349" spans="1:25" s="145" customFormat="1" x14ac:dyDescent="0.2">
      <c r="A349" s="337" t="s">
        <v>1531</v>
      </c>
      <c r="B349" s="334" t="s">
        <v>1998</v>
      </c>
      <c r="C349" s="253">
        <v>0</v>
      </c>
      <c r="D349" s="233">
        <v>0</v>
      </c>
      <c r="E349" s="233">
        <v>0</v>
      </c>
      <c r="F349" s="233">
        <v>0</v>
      </c>
      <c r="G349" s="233">
        <v>0</v>
      </c>
      <c r="H349" s="233">
        <v>0</v>
      </c>
      <c r="I349" s="233">
        <v>0</v>
      </c>
      <c r="J349" s="233">
        <v>0</v>
      </c>
      <c r="K349" s="233">
        <v>0</v>
      </c>
      <c r="L349" s="233">
        <v>0</v>
      </c>
      <c r="M349" s="233">
        <v>0</v>
      </c>
      <c r="N349" s="233">
        <v>0</v>
      </c>
      <c r="O349" s="233">
        <v>0</v>
      </c>
      <c r="P349" s="233">
        <v>0</v>
      </c>
      <c r="Q349" s="233">
        <v>0</v>
      </c>
      <c r="R349" s="233">
        <v>0</v>
      </c>
      <c r="S349" s="233">
        <v>0</v>
      </c>
      <c r="T349" s="233">
        <v>0</v>
      </c>
      <c r="U349" s="233">
        <v>0</v>
      </c>
      <c r="V349" s="233">
        <v>0</v>
      </c>
      <c r="W349" s="233">
        <v>0</v>
      </c>
      <c r="X349" s="233">
        <v>0</v>
      </c>
      <c r="Y349" s="234">
        <v>210</v>
      </c>
    </row>
    <row r="350" spans="1:25" s="145" customFormat="1" x14ac:dyDescent="0.2">
      <c r="A350" s="337" t="s">
        <v>1216</v>
      </c>
      <c r="B350" s="334" t="s">
        <v>1999</v>
      </c>
      <c r="C350" s="253">
        <v>590</v>
      </c>
      <c r="D350" s="233">
        <v>0</v>
      </c>
      <c r="E350" s="233">
        <v>1630</v>
      </c>
      <c r="F350" s="233" t="s">
        <v>1676</v>
      </c>
      <c r="G350" s="233">
        <v>110</v>
      </c>
      <c r="H350" s="233">
        <v>20</v>
      </c>
      <c r="I350" s="233">
        <v>810</v>
      </c>
      <c r="J350" s="233">
        <v>675</v>
      </c>
      <c r="K350" s="233">
        <v>85</v>
      </c>
      <c r="L350" s="233">
        <v>0</v>
      </c>
      <c r="M350" s="233">
        <v>10</v>
      </c>
      <c r="N350" s="233">
        <v>80</v>
      </c>
      <c r="O350" s="233">
        <v>155</v>
      </c>
      <c r="P350" s="233">
        <v>25</v>
      </c>
      <c r="Q350" s="233">
        <v>115</v>
      </c>
      <c r="R350" s="233">
        <v>0</v>
      </c>
      <c r="S350" s="233">
        <v>15</v>
      </c>
      <c r="T350" s="233">
        <v>530</v>
      </c>
      <c r="U350" s="233">
        <v>0</v>
      </c>
      <c r="V350" s="233">
        <v>0</v>
      </c>
      <c r="W350" s="233">
        <v>1780</v>
      </c>
      <c r="X350" s="233" t="s">
        <v>1676</v>
      </c>
      <c r="Y350" s="234">
        <v>290</v>
      </c>
    </row>
    <row r="351" spans="1:25" s="145" customFormat="1" x14ac:dyDescent="0.2">
      <c r="A351" s="337" t="s">
        <v>436</v>
      </c>
      <c r="B351" s="334" t="s">
        <v>2000</v>
      </c>
      <c r="C351" s="253">
        <v>1325</v>
      </c>
      <c r="D351" s="233">
        <v>530</v>
      </c>
      <c r="E351" s="233">
        <v>2355</v>
      </c>
      <c r="F351" s="233">
        <v>610</v>
      </c>
      <c r="G351" s="233">
        <v>1920</v>
      </c>
      <c r="H351" s="233">
        <v>1005</v>
      </c>
      <c r="I351" s="233">
        <v>5340</v>
      </c>
      <c r="J351" s="233">
        <v>7375</v>
      </c>
      <c r="K351" s="233">
        <v>820</v>
      </c>
      <c r="L351" s="233">
        <v>1635</v>
      </c>
      <c r="M351" s="233">
        <v>450</v>
      </c>
      <c r="N351" s="233">
        <v>6305</v>
      </c>
      <c r="O351" s="233">
        <v>380</v>
      </c>
      <c r="P351" s="233">
        <v>285</v>
      </c>
      <c r="Q351" s="233">
        <v>1315</v>
      </c>
      <c r="R351" s="233">
        <v>3310</v>
      </c>
      <c r="S351" s="233">
        <v>3610</v>
      </c>
      <c r="T351" s="233">
        <v>2055</v>
      </c>
      <c r="U351" s="233">
        <v>10325</v>
      </c>
      <c r="V351" s="233">
        <v>195</v>
      </c>
      <c r="W351" s="233">
        <v>4915</v>
      </c>
      <c r="X351" s="233">
        <v>6745</v>
      </c>
      <c r="Y351" s="234">
        <v>57290</v>
      </c>
    </row>
    <row r="352" spans="1:25" s="145" customFormat="1" x14ac:dyDescent="0.2">
      <c r="A352" s="337" t="s">
        <v>253</v>
      </c>
      <c r="B352" s="334" t="s">
        <v>2001</v>
      </c>
      <c r="C352" s="253">
        <v>1035</v>
      </c>
      <c r="D352" s="233">
        <v>815</v>
      </c>
      <c r="E352" s="233">
        <v>3550</v>
      </c>
      <c r="F352" s="233">
        <v>480</v>
      </c>
      <c r="G352" s="233">
        <v>2570</v>
      </c>
      <c r="H352" s="233">
        <v>1215</v>
      </c>
      <c r="I352" s="233">
        <v>8795</v>
      </c>
      <c r="J352" s="233">
        <v>12570</v>
      </c>
      <c r="K352" s="233">
        <v>1260</v>
      </c>
      <c r="L352" s="233">
        <v>1195</v>
      </c>
      <c r="M352" s="233">
        <v>3680</v>
      </c>
      <c r="N352" s="233">
        <v>6845</v>
      </c>
      <c r="O352" s="233">
        <v>520</v>
      </c>
      <c r="P352" s="233">
        <v>350</v>
      </c>
      <c r="Q352" s="233">
        <v>2810</v>
      </c>
      <c r="R352" s="233">
        <v>4360</v>
      </c>
      <c r="S352" s="233">
        <v>2235</v>
      </c>
      <c r="T352" s="233">
        <v>2305</v>
      </c>
      <c r="U352" s="233">
        <v>18205</v>
      </c>
      <c r="V352" s="233">
        <v>150</v>
      </c>
      <c r="W352" s="233">
        <v>3590</v>
      </c>
      <c r="X352" s="233">
        <v>25075</v>
      </c>
      <c r="Y352" s="234">
        <v>75900</v>
      </c>
    </row>
    <row r="353" spans="1:25" s="145" customFormat="1" x14ac:dyDescent="0.2">
      <c r="A353" s="337" t="s">
        <v>596</v>
      </c>
      <c r="B353" s="334" t="s">
        <v>2002</v>
      </c>
      <c r="C353" s="253">
        <v>45</v>
      </c>
      <c r="D353" s="233">
        <v>0</v>
      </c>
      <c r="E353" s="233">
        <v>0</v>
      </c>
      <c r="F353" s="233">
        <v>0</v>
      </c>
      <c r="G353" s="233">
        <v>0</v>
      </c>
      <c r="H353" s="233">
        <v>710</v>
      </c>
      <c r="I353" s="233">
        <v>0</v>
      </c>
      <c r="J353" s="233">
        <v>0</v>
      </c>
      <c r="K353" s="233">
        <v>0</v>
      </c>
      <c r="L353" s="233" t="s">
        <v>1676</v>
      </c>
      <c r="M353" s="233">
        <v>0</v>
      </c>
      <c r="N353" s="233">
        <v>0</v>
      </c>
      <c r="O353" s="233">
        <v>35</v>
      </c>
      <c r="P353" s="233" t="s">
        <v>1676</v>
      </c>
      <c r="Q353" s="233">
        <v>20</v>
      </c>
      <c r="R353" s="233">
        <v>0</v>
      </c>
      <c r="S353" s="233">
        <v>10</v>
      </c>
      <c r="T353" s="233">
        <v>15</v>
      </c>
      <c r="U353" s="233">
        <v>1725</v>
      </c>
      <c r="V353" s="233">
        <v>0</v>
      </c>
      <c r="W353" s="233" t="s">
        <v>1676</v>
      </c>
      <c r="X353" s="233">
        <v>0</v>
      </c>
      <c r="Y353" s="234">
        <v>220</v>
      </c>
    </row>
    <row r="354" spans="1:25" s="145" customFormat="1" x14ac:dyDescent="0.2">
      <c r="A354" s="337" t="s">
        <v>1532</v>
      </c>
      <c r="B354" s="334" t="s">
        <v>2003</v>
      </c>
      <c r="C354" s="253">
        <v>0</v>
      </c>
      <c r="D354" s="233">
        <v>0</v>
      </c>
      <c r="E354" s="233">
        <v>0</v>
      </c>
      <c r="F354" s="233">
        <v>0</v>
      </c>
      <c r="G354" s="233">
        <v>0</v>
      </c>
      <c r="H354" s="233">
        <v>0</v>
      </c>
      <c r="I354" s="233">
        <v>0</v>
      </c>
      <c r="J354" s="233">
        <v>0</v>
      </c>
      <c r="K354" s="233">
        <v>0</v>
      </c>
      <c r="L354" s="233">
        <v>0</v>
      </c>
      <c r="M354" s="233">
        <v>0</v>
      </c>
      <c r="N354" s="233">
        <v>0</v>
      </c>
      <c r="O354" s="233">
        <v>0</v>
      </c>
      <c r="P354" s="233">
        <v>0</v>
      </c>
      <c r="Q354" s="233">
        <v>0</v>
      </c>
      <c r="R354" s="233">
        <v>0</v>
      </c>
      <c r="S354" s="233">
        <v>0</v>
      </c>
      <c r="T354" s="233">
        <v>0</v>
      </c>
      <c r="U354" s="233">
        <v>0</v>
      </c>
      <c r="V354" s="233">
        <v>0</v>
      </c>
      <c r="W354" s="233">
        <v>0</v>
      </c>
      <c r="X354" s="233">
        <v>0</v>
      </c>
      <c r="Y354" s="234">
        <v>140</v>
      </c>
    </row>
    <row r="355" spans="1:25" s="145" customFormat="1" x14ac:dyDescent="0.2">
      <c r="A355" s="337" t="s">
        <v>608</v>
      </c>
      <c r="B355" s="334" t="s">
        <v>2004</v>
      </c>
      <c r="C355" s="253">
        <v>0</v>
      </c>
      <c r="D355" s="233">
        <v>0</v>
      </c>
      <c r="E355" s="233">
        <v>0</v>
      </c>
      <c r="F355" s="233">
        <v>0</v>
      </c>
      <c r="G355" s="233">
        <v>0</v>
      </c>
      <c r="H355" s="233">
        <v>0</v>
      </c>
      <c r="I355" s="233">
        <v>0</v>
      </c>
      <c r="J355" s="233">
        <v>0</v>
      </c>
      <c r="K355" s="233">
        <v>0</v>
      </c>
      <c r="L355" s="233">
        <v>0</v>
      </c>
      <c r="M355" s="233">
        <v>0</v>
      </c>
      <c r="N355" s="233" t="s">
        <v>1676</v>
      </c>
      <c r="O355" s="233">
        <v>0</v>
      </c>
      <c r="P355" s="233">
        <v>0</v>
      </c>
      <c r="Q355" s="233">
        <v>0</v>
      </c>
      <c r="R355" s="233">
        <v>0</v>
      </c>
      <c r="S355" s="233">
        <v>0</v>
      </c>
      <c r="T355" s="233">
        <v>0</v>
      </c>
      <c r="U355" s="233">
        <v>835</v>
      </c>
      <c r="V355" s="233">
        <v>0</v>
      </c>
      <c r="W355" s="233">
        <v>0</v>
      </c>
      <c r="X355" s="233">
        <v>0</v>
      </c>
      <c r="Y355" s="234">
        <v>260</v>
      </c>
    </row>
    <row r="356" spans="1:25" s="145" customFormat="1" x14ac:dyDescent="0.2">
      <c r="A356" s="337" t="s">
        <v>418</v>
      </c>
      <c r="B356" s="334" t="s">
        <v>2005</v>
      </c>
      <c r="C356" s="253" t="s">
        <v>1676</v>
      </c>
      <c r="D356" s="233">
        <v>0</v>
      </c>
      <c r="E356" s="233">
        <v>0</v>
      </c>
      <c r="F356" s="233">
        <v>0</v>
      </c>
      <c r="G356" s="233">
        <v>0</v>
      </c>
      <c r="H356" s="233">
        <v>0</v>
      </c>
      <c r="I356" s="233">
        <v>0</v>
      </c>
      <c r="J356" s="233">
        <v>0</v>
      </c>
      <c r="K356" s="233">
        <v>0</v>
      </c>
      <c r="L356" s="233">
        <v>0</v>
      </c>
      <c r="M356" s="233">
        <v>0</v>
      </c>
      <c r="N356" s="233">
        <v>0</v>
      </c>
      <c r="O356" s="233">
        <v>0</v>
      </c>
      <c r="P356" s="233">
        <v>0</v>
      </c>
      <c r="Q356" s="233">
        <v>0</v>
      </c>
      <c r="R356" s="233">
        <v>0</v>
      </c>
      <c r="S356" s="233">
        <v>10</v>
      </c>
      <c r="T356" s="233" t="s">
        <v>1676</v>
      </c>
      <c r="U356" s="233">
        <v>0</v>
      </c>
      <c r="V356" s="233">
        <v>0</v>
      </c>
      <c r="W356" s="233">
        <v>135</v>
      </c>
      <c r="X356" s="233">
        <v>10</v>
      </c>
      <c r="Y356" s="234">
        <v>3785</v>
      </c>
    </row>
    <row r="357" spans="1:25" s="145" customFormat="1" x14ac:dyDescent="0.2">
      <c r="A357" s="337" t="s">
        <v>788</v>
      </c>
      <c r="B357" s="334" t="s">
        <v>2006</v>
      </c>
      <c r="C357" s="253">
        <v>90</v>
      </c>
      <c r="D357" s="233">
        <v>0</v>
      </c>
      <c r="E357" s="233">
        <v>545</v>
      </c>
      <c r="F357" s="233">
        <v>15</v>
      </c>
      <c r="G357" s="233">
        <v>50</v>
      </c>
      <c r="H357" s="233">
        <v>425</v>
      </c>
      <c r="I357" s="233" t="s">
        <v>1676</v>
      </c>
      <c r="J357" s="233" t="s">
        <v>1676</v>
      </c>
      <c r="K357" s="233">
        <v>0</v>
      </c>
      <c r="L357" s="233">
        <v>0</v>
      </c>
      <c r="M357" s="233">
        <v>0</v>
      </c>
      <c r="N357" s="233">
        <v>0</v>
      </c>
      <c r="O357" s="233">
        <v>0</v>
      </c>
      <c r="P357" s="233">
        <v>0</v>
      </c>
      <c r="Q357" s="233" t="s">
        <v>1676</v>
      </c>
      <c r="R357" s="233">
        <v>0</v>
      </c>
      <c r="S357" s="233">
        <v>315</v>
      </c>
      <c r="T357" s="233">
        <v>35</v>
      </c>
      <c r="U357" s="233">
        <v>0</v>
      </c>
      <c r="V357" s="233">
        <v>20</v>
      </c>
      <c r="W357" s="233">
        <v>175</v>
      </c>
      <c r="X357" s="233" t="s">
        <v>1676</v>
      </c>
      <c r="Y357" s="234">
        <v>35</v>
      </c>
    </row>
    <row r="358" spans="1:25" s="145" customFormat="1" x14ac:dyDescent="0.2">
      <c r="A358" s="337" t="s">
        <v>1330</v>
      </c>
      <c r="B358" s="334" t="s">
        <v>2007</v>
      </c>
      <c r="C358" s="253">
        <v>0</v>
      </c>
      <c r="D358" s="233">
        <v>0</v>
      </c>
      <c r="E358" s="233">
        <v>0</v>
      </c>
      <c r="F358" s="233">
        <v>0</v>
      </c>
      <c r="G358" s="233">
        <v>0</v>
      </c>
      <c r="H358" s="233">
        <v>0</v>
      </c>
      <c r="I358" s="233">
        <v>0</v>
      </c>
      <c r="J358" s="233">
        <v>0</v>
      </c>
      <c r="K358" s="233">
        <v>0</v>
      </c>
      <c r="L358" s="233">
        <v>0</v>
      </c>
      <c r="M358" s="233">
        <v>0</v>
      </c>
      <c r="N358" s="233">
        <v>0</v>
      </c>
      <c r="O358" s="233">
        <v>0</v>
      </c>
      <c r="P358" s="233">
        <v>0</v>
      </c>
      <c r="Q358" s="233">
        <v>0</v>
      </c>
      <c r="R358" s="233">
        <v>0</v>
      </c>
      <c r="S358" s="233">
        <v>0</v>
      </c>
      <c r="T358" s="233">
        <v>0</v>
      </c>
      <c r="U358" s="233">
        <v>0</v>
      </c>
      <c r="V358" s="233">
        <v>0</v>
      </c>
      <c r="W358" s="233">
        <v>0</v>
      </c>
      <c r="X358" s="233">
        <v>0</v>
      </c>
      <c r="Y358" s="234">
        <v>285</v>
      </c>
    </row>
    <row r="359" spans="1:25" s="145" customFormat="1" x14ac:dyDescent="0.2">
      <c r="A359" s="337" t="s">
        <v>207</v>
      </c>
      <c r="B359" s="334" t="s">
        <v>2008</v>
      </c>
      <c r="C359" s="253">
        <v>3285</v>
      </c>
      <c r="D359" s="233">
        <v>765</v>
      </c>
      <c r="E359" s="233">
        <v>5330</v>
      </c>
      <c r="F359" s="233">
        <v>1070</v>
      </c>
      <c r="G359" s="233">
        <v>4490</v>
      </c>
      <c r="H359" s="233">
        <v>3325</v>
      </c>
      <c r="I359" s="233">
        <v>6835</v>
      </c>
      <c r="J359" s="233">
        <v>7685</v>
      </c>
      <c r="K359" s="233">
        <v>1070</v>
      </c>
      <c r="L359" s="233">
        <v>4695</v>
      </c>
      <c r="M359" s="233">
        <v>2590</v>
      </c>
      <c r="N359" s="233">
        <v>4430</v>
      </c>
      <c r="O359" s="233">
        <v>655</v>
      </c>
      <c r="P359" s="233">
        <v>350</v>
      </c>
      <c r="Q359" s="233">
        <v>1980</v>
      </c>
      <c r="R359" s="233">
        <v>4920</v>
      </c>
      <c r="S359" s="233">
        <v>5785</v>
      </c>
      <c r="T359" s="233">
        <v>2775</v>
      </c>
      <c r="U359" s="233">
        <v>13955</v>
      </c>
      <c r="V359" s="233">
        <v>1280</v>
      </c>
      <c r="W359" s="233">
        <v>5895</v>
      </c>
      <c r="X359" s="233">
        <v>28750</v>
      </c>
      <c r="Y359" s="234">
        <v>65510</v>
      </c>
    </row>
    <row r="360" spans="1:25" s="145" customFormat="1" x14ac:dyDescent="0.2">
      <c r="A360" s="337" t="s">
        <v>1644</v>
      </c>
      <c r="B360" s="334" t="s">
        <v>2009</v>
      </c>
      <c r="C360" s="253">
        <v>2570</v>
      </c>
      <c r="D360" s="233">
        <v>135</v>
      </c>
      <c r="E360" s="233">
        <v>14400</v>
      </c>
      <c r="F360" s="233">
        <v>1105</v>
      </c>
      <c r="G360" s="233">
        <v>4240</v>
      </c>
      <c r="H360" s="233">
        <v>3665</v>
      </c>
      <c r="I360" s="233">
        <v>7070</v>
      </c>
      <c r="J360" s="233">
        <v>8760</v>
      </c>
      <c r="K360" s="233">
        <v>1245</v>
      </c>
      <c r="L360" s="233">
        <v>3255</v>
      </c>
      <c r="M360" s="233">
        <v>2200</v>
      </c>
      <c r="N360" s="233">
        <v>7465</v>
      </c>
      <c r="O360" s="233">
        <v>1125</v>
      </c>
      <c r="P360" s="233">
        <v>300</v>
      </c>
      <c r="Q360" s="233">
        <v>1955</v>
      </c>
      <c r="R360" s="233">
        <v>3740</v>
      </c>
      <c r="S360" s="233">
        <v>2475</v>
      </c>
      <c r="T360" s="233">
        <v>2935</v>
      </c>
      <c r="U360" s="233">
        <v>14570</v>
      </c>
      <c r="V360" s="233">
        <v>1520</v>
      </c>
      <c r="W360" s="233">
        <v>5920</v>
      </c>
      <c r="X360" s="233">
        <v>20815</v>
      </c>
      <c r="Y360" s="234">
        <v>65235</v>
      </c>
    </row>
    <row r="361" spans="1:25" s="145" customFormat="1" x14ac:dyDescent="0.2">
      <c r="A361" s="337" t="s">
        <v>429</v>
      </c>
      <c r="B361" s="334" t="s">
        <v>2010</v>
      </c>
      <c r="C361" s="253">
        <v>790</v>
      </c>
      <c r="D361" s="233">
        <v>525</v>
      </c>
      <c r="E361" s="233">
        <v>2325</v>
      </c>
      <c r="F361" s="233">
        <v>330</v>
      </c>
      <c r="G361" s="233">
        <v>1285</v>
      </c>
      <c r="H361" s="233">
        <v>855</v>
      </c>
      <c r="I361" s="233">
        <v>2300</v>
      </c>
      <c r="J361" s="233">
        <v>5300</v>
      </c>
      <c r="K361" s="233">
        <v>515</v>
      </c>
      <c r="L361" s="233">
        <v>940</v>
      </c>
      <c r="M361" s="233">
        <v>465</v>
      </c>
      <c r="N361" s="233">
        <v>4545</v>
      </c>
      <c r="O361" s="233">
        <v>220</v>
      </c>
      <c r="P361" s="233">
        <v>265</v>
      </c>
      <c r="Q361" s="233">
        <v>1715</v>
      </c>
      <c r="R361" s="233">
        <v>3195</v>
      </c>
      <c r="S361" s="233">
        <v>1115</v>
      </c>
      <c r="T361" s="233">
        <v>1710</v>
      </c>
      <c r="U361" s="233">
        <v>5845</v>
      </c>
      <c r="V361" s="233">
        <v>75</v>
      </c>
      <c r="W361" s="233">
        <v>4380</v>
      </c>
      <c r="X361" s="233">
        <v>12205</v>
      </c>
      <c r="Y361" s="234">
        <v>40140</v>
      </c>
    </row>
    <row r="362" spans="1:25" s="145" customFormat="1" x14ac:dyDescent="0.2">
      <c r="A362" s="337" t="s">
        <v>187</v>
      </c>
      <c r="B362" s="334" t="s">
        <v>2011</v>
      </c>
      <c r="C362" s="253">
        <v>0</v>
      </c>
      <c r="D362" s="233">
        <v>0</v>
      </c>
      <c r="E362" s="233">
        <v>0</v>
      </c>
      <c r="F362" s="233">
        <v>0</v>
      </c>
      <c r="G362" s="233">
        <v>0</v>
      </c>
      <c r="H362" s="233">
        <v>0</v>
      </c>
      <c r="I362" s="233">
        <v>0</v>
      </c>
      <c r="J362" s="233">
        <v>0</v>
      </c>
      <c r="K362" s="233">
        <v>0</v>
      </c>
      <c r="L362" s="233">
        <v>0</v>
      </c>
      <c r="M362" s="233">
        <v>0</v>
      </c>
      <c r="N362" s="233">
        <v>0</v>
      </c>
      <c r="O362" s="233">
        <v>0</v>
      </c>
      <c r="P362" s="233">
        <v>0</v>
      </c>
      <c r="Q362" s="233">
        <v>0</v>
      </c>
      <c r="R362" s="233">
        <v>0</v>
      </c>
      <c r="S362" s="233">
        <v>0</v>
      </c>
      <c r="T362" s="233">
        <v>0</v>
      </c>
      <c r="U362" s="233">
        <v>0</v>
      </c>
      <c r="V362" s="233">
        <v>0</v>
      </c>
      <c r="W362" s="233">
        <v>0</v>
      </c>
      <c r="X362" s="233">
        <v>0</v>
      </c>
      <c r="Y362" s="234">
        <v>2790</v>
      </c>
    </row>
    <row r="363" spans="1:25" s="145" customFormat="1" x14ac:dyDescent="0.2">
      <c r="A363" s="337" t="s">
        <v>242</v>
      </c>
      <c r="B363" s="334" t="s">
        <v>2012</v>
      </c>
      <c r="C363" s="253">
        <v>15</v>
      </c>
      <c r="D363" s="233">
        <v>0</v>
      </c>
      <c r="E363" s="233">
        <v>0</v>
      </c>
      <c r="F363" s="233">
        <v>0</v>
      </c>
      <c r="G363" s="233">
        <v>0</v>
      </c>
      <c r="H363" s="233">
        <v>0</v>
      </c>
      <c r="I363" s="233">
        <v>0</v>
      </c>
      <c r="J363" s="233">
        <v>0</v>
      </c>
      <c r="K363" s="233">
        <v>0</v>
      </c>
      <c r="L363" s="233">
        <v>0</v>
      </c>
      <c r="M363" s="233">
        <v>0</v>
      </c>
      <c r="N363" s="233">
        <v>10</v>
      </c>
      <c r="O363" s="233">
        <v>0</v>
      </c>
      <c r="P363" s="233">
        <v>0</v>
      </c>
      <c r="Q363" s="233">
        <v>0</v>
      </c>
      <c r="R363" s="233">
        <v>0</v>
      </c>
      <c r="S363" s="233">
        <v>0</v>
      </c>
      <c r="T363" s="233">
        <v>0</v>
      </c>
      <c r="U363" s="233">
        <v>100</v>
      </c>
      <c r="V363" s="233">
        <v>0</v>
      </c>
      <c r="W363" s="233">
        <v>0</v>
      </c>
      <c r="X363" s="233">
        <v>0</v>
      </c>
      <c r="Y363" s="234">
        <v>2205</v>
      </c>
    </row>
    <row r="364" spans="1:25" s="145" customFormat="1" x14ac:dyDescent="0.2">
      <c r="A364" s="337" t="s">
        <v>47</v>
      </c>
      <c r="B364" s="334" t="s">
        <v>2013</v>
      </c>
      <c r="C364" s="253">
        <v>305</v>
      </c>
      <c r="D364" s="233">
        <v>0</v>
      </c>
      <c r="E364" s="233">
        <v>1545</v>
      </c>
      <c r="F364" s="233">
        <v>120</v>
      </c>
      <c r="G364" s="233">
        <v>285</v>
      </c>
      <c r="H364" s="233">
        <v>3580</v>
      </c>
      <c r="I364" s="233">
        <v>1875</v>
      </c>
      <c r="J364" s="233">
        <v>1615</v>
      </c>
      <c r="K364" s="233">
        <v>120</v>
      </c>
      <c r="L364" s="233" t="s">
        <v>1676</v>
      </c>
      <c r="M364" s="233">
        <v>45</v>
      </c>
      <c r="N364" s="233">
        <v>930</v>
      </c>
      <c r="O364" s="233">
        <v>275</v>
      </c>
      <c r="P364" s="233">
        <v>95</v>
      </c>
      <c r="Q364" s="233">
        <v>310</v>
      </c>
      <c r="R364" s="233">
        <v>0</v>
      </c>
      <c r="S364" s="233">
        <v>290</v>
      </c>
      <c r="T364" s="233">
        <v>1075</v>
      </c>
      <c r="U364" s="233">
        <v>100</v>
      </c>
      <c r="V364" s="233">
        <v>70</v>
      </c>
      <c r="W364" s="233">
        <v>1460</v>
      </c>
      <c r="X364" s="233">
        <v>25</v>
      </c>
      <c r="Y364" s="234">
        <v>625</v>
      </c>
    </row>
    <row r="365" spans="1:25" s="145" customFormat="1" x14ac:dyDescent="0.2">
      <c r="A365" s="337" t="s">
        <v>368</v>
      </c>
      <c r="B365" s="334" t="s">
        <v>2014</v>
      </c>
      <c r="C365" s="253">
        <v>1365</v>
      </c>
      <c r="D365" s="233">
        <v>540</v>
      </c>
      <c r="E365" s="233">
        <v>4765</v>
      </c>
      <c r="F365" s="233">
        <v>345</v>
      </c>
      <c r="G365" s="233">
        <v>1685</v>
      </c>
      <c r="H365" s="233">
        <v>830</v>
      </c>
      <c r="I365" s="233">
        <v>3700</v>
      </c>
      <c r="J365" s="233">
        <v>5495</v>
      </c>
      <c r="K365" s="233">
        <v>580</v>
      </c>
      <c r="L365" s="233">
        <v>1275</v>
      </c>
      <c r="M365" s="233">
        <v>1365</v>
      </c>
      <c r="N365" s="233">
        <v>4700</v>
      </c>
      <c r="O365" s="233">
        <v>390</v>
      </c>
      <c r="P365" s="233">
        <v>260</v>
      </c>
      <c r="Q365" s="233">
        <v>1865</v>
      </c>
      <c r="R365" s="233">
        <v>3680</v>
      </c>
      <c r="S365" s="233">
        <v>1135</v>
      </c>
      <c r="T365" s="233">
        <v>1885</v>
      </c>
      <c r="U365" s="233">
        <v>12350</v>
      </c>
      <c r="V365" s="233">
        <v>825</v>
      </c>
      <c r="W365" s="233">
        <v>3840</v>
      </c>
      <c r="X365" s="233">
        <v>22705</v>
      </c>
      <c r="Y365" s="234">
        <v>51950</v>
      </c>
    </row>
    <row r="366" spans="1:25" s="145" customFormat="1" x14ac:dyDescent="0.2">
      <c r="A366" s="337" t="s">
        <v>217</v>
      </c>
      <c r="B366" s="334" t="s">
        <v>2015</v>
      </c>
      <c r="C366" s="253">
        <v>40</v>
      </c>
      <c r="D366" s="233">
        <v>0</v>
      </c>
      <c r="E366" s="233">
        <v>0</v>
      </c>
      <c r="F366" s="233">
        <v>0</v>
      </c>
      <c r="G366" s="233">
        <v>20</v>
      </c>
      <c r="H366" s="233">
        <v>0</v>
      </c>
      <c r="I366" s="233">
        <v>1415</v>
      </c>
      <c r="J366" s="233">
        <v>720</v>
      </c>
      <c r="K366" s="233">
        <v>0</v>
      </c>
      <c r="L366" s="233">
        <v>0</v>
      </c>
      <c r="M366" s="233" t="s">
        <v>1676</v>
      </c>
      <c r="N366" s="233">
        <v>420</v>
      </c>
      <c r="O366" s="233">
        <v>0</v>
      </c>
      <c r="P366" s="233">
        <v>0</v>
      </c>
      <c r="Q366" s="233">
        <v>0</v>
      </c>
      <c r="R366" s="233">
        <v>0</v>
      </c>
      <c r="S366" s="233" t="s">
        <v>1676</v>
      </c>
      <c r="T366" s="233">
        <v>45</v>
      </c>
      <c r="U366" s="233">
        <v>1180</v>
      </c>
      <c r="V366" s="233">
        <v>80</v>
      </c>
      <c r="W366" s="233" t="s">
        <v>1676</v>
      </c>
      <c r="X366" s="233">
        <v>655</v>
      </c>
      <c r="Y366" s="234">
        <v>7570</v>
      </c>
    </row>
    <row r="367" spans="1:25" s="145" customFormat="1" x14ac:dyDescent="0.2">
      <c r="A367" s="337" t="s">
        <v>216</v>
      </c>
      <c r="B367" s="334" t="s">
        <v>2016</v>
      </c>
      <c r="C367" s="253">
        <v>565</v>
      </c>
      <c r="D367" s="233" t="s">
        <v>1676</v>
      </c>
      <c r="E367" s="233">
        <v>2055</v>
      </c>
      <c r="F367" s="233">
        <v>160</v>
      </c>
      <c r="G367" s="233">
        <v>650</v>
      </c>
      <c r="H367" s="233">
        <v>290</v>
      </c>
      <c r="I367" s="233">
        <v>3270</v>
      </c>
      <c r="J367" s="233">
        <v>3470</v>
      </c>
      <c r="K367" s="233">
        <v>340</v>
      </c>
      <c r="L367" s="233" t="s">
        <v>1676</v>
      </c>
      <c r="M367" s="233">
        <v>280</v>
      </c>
      <c r="N367" s="233">
        <v>2360</v>
      </c>
      <c r="O367" s="233">
        <v>165</v>
      </c>
      <c r="P367" s="233">
        <v>125</v>
      </c>
      <c r="Q367" s="233">
        <v>970</v>
      </c>
      <c r="R367" s="233">
        <v>2280</v>
      </c>
      <c r="S367" s="233">
        <v>970</v>
      </c>
      <c r="T367" s="233">
        <v>865</v>
      </c>
      <c r="U367" s="233">
        <v>5630</v>
      </c>
      <c r="V367" s="233">
        <v>270</v>
      </c>
      <c r="W367" s="233">
        <v>2105</v>
      </c>
      <c r="X367" s="233">
        <v>7135</v>
      </c>
      <c r="Y367" s="234">
        <v>38350</v>
      </c>
    </row>
    <row r="368" spans="1:25" s="145" customFormat="1" x14ac:dyDescent="0.2">
      <c r="A368" s="337" t="s">
        <v>1382</v>
      </c>
      <c r="B368" s="334" t="s">
        <v>2017</v>
      </c>
      <c r="C368" s="253">
        <v>0</v>
      </c>
      <c r="D368" s="233">
        <v>0</v>
      </c>
      <c r="E368" s="233">
        <v>1135</v>
      </c>
      <c r="F368" s="233">
        <v>0</v>
      </c>
      <c r="G368" s="233">
        <v>0</v>
      </c>
      <c r="H368" s="233">
        <v>0</v>
      </c>
      <c r="I368" s="233">
        <v>0</v>
      </c>
      <c r="J368" s="233">
        <v>0</v>
      </c>
      <c r="K368" s="233">
        <v>0</v>
      </c>
      <c r="L368" s="233">
        <v>0</v>
      </c>
      <c r="M368" s="233">
        <v>0</v>
      </c>
      <c r="N368" s="233">
        <v>0</v>
      </c>
      <c r="O368" s="233">
        <v>0</v>
      </c>
      <c r="P368" s="233">
        <v>0</v>
      </c>
      <c r="Q368" s="233">
        <v>0</v>
      </c>
      <c r="R368" s="233">
        <v>0</v>
      </c>
      <c r="S368" s="233">
        <v>0</v>
      </c>
      <c r="T368" s="233">
        <v>0</v>
      </c>
      <c r="U368" s="233">
        <v>0</v>
      </c>
      <c r="V368" s="233">
        <v>0</v>
      </c>
      <c r="W368" s="233">
        <v>0</v>
      </c>
      <c r="X368" s="233">
        <v>0</v>
      </c>
      <c r="Y368" s="234">
        <v>10</v>
      </c>
    </row>
    <row r="369" spans="1:25" s="145" customFormat="1" x14ac:dyDescent="0.2">
      <c r="A369" s="337" t="s">
        <v>1594</v>
      </c>
      <c r="B369" s="334" t="s">
        <v>2018</v>
      </c>
      <c r="C369" s="253">
        <v>0</v>
      </c>
      <c r="D369" s="233">
        <v>0</v>
      </c>
      <c r="E369" s="233">
        <v>3425</v>
      </c>
      <c r="F369" s="233">
        <v>0</v>
      </c>
      <c r="G369" s="233">
        <v>0</v>
      </c>
      <c r="H369" s="233">
        <v>0</v>
      </c>
      <c r="I369" s="233">
        <v>0</v>
      </c>
      <c r="J369" s="233">
        <v>0</v>
      </c>
      <c r="K369" s="233">
        <v>0</v>
      </c>
      <c r="L369" s="233">
        <v>0</v>
      </c>
      <c r="M369" s="233">
        <v>0</v>
      </c>
      <c r="N369" s="233">
        <v>0</v>
      </c>
      <c r="O369" s="233">
        <v>0</v>
      </c>
      <c r="P369" s="233">
        <v>0</v>
      </c>
      <c r="Q369" s="233">
        <v>0</v>
      </c>
      <c r="R369" s="233">
        <v>0</v>
      </c>
      <c r="S369" s="233">
        <v>0</v>
      </c>
      <c r="T369" s="233">
        <v>0</v>
      </c>
      <c r="U369" s="233">
        <v>0</v>
      </c>
      <c r="V369" s="233">
        <v>0</v>
      </c>
      <c r="W369" s="233">
        <v>0</v>
      </c>
      <c r="X369" s="233">
        <v>0</v>
      </c>
      <c r="Y369" s="234">
        <v>60</v>
      </c>
    </row>
    <row r="370" spans="1:25" s="145" customFormat="1" x14ac:dyDescent="0.2">
      <c r="A370" s="337" t="s">
        <v>1381</v>
      </c>
      <c r="B370" s="334" t="s">
        <v>2019</v>
      </c>
      <c r="C370" s="253">
        <v>0</v>
      </c>
      <c r="D370" s="233">
        <v>0</v>
      </c>
      <c r="E370" s="233">
        <v>4455</v>
      </c>
      <c r="F370" s="233">
        <v>0</v>
      </c>
      <c r="G370" s="233">
        <v>0</v>
      </c>
      <c r="H370" s="233">
        <v>0</v>
      </c>
      <c r="I370" s="233">
        <v>0</v>
      </c>
      <c r="J370" s="233">
        <v>0</v>
      </c>
      <c r="K370" s="233">
        <v>0</v>
      </c>
      <c r="L370" s="233">
        <v>0</v>
      </c>
      <c r="M370" s="233">
        <v>0</v>
      </c>
      <c r="N370" s="233">
        <v>0</v>
      </c>
      <c r="O370" s="233">
        <v>0</v>
      </c>
      <c r="P370" s="233">
        <v>0</v>
      </c>
      <c r="Q370" s="233">
        <v>0</v>
      </c>
      <c r="R370" s="233">
        <v>0</v>
      </c>
      <c r="S370" s="233">
        <v>0</v>
      </c>
      <c r="T370" s="233">
        <v>0</v>
      </c>
      <c r="U370" s="233">
        <v>0</v>
      </c>
      <c r="V370" s="233">
        <v>0</v>
      </c>
      <c r="W370" s="233">
        <v>0</v>
      </c>
      <c r="X370" s="233">
        <v>0</v>
      </c>
      <c r="Y370" s="234">
        <v>50</v>
      </c>
    </row>
    <row r="371" spans="1:25" s="145" customFormat="1" x14ac:dyDescent="0.2">
      <c r="A371" s="337" t="s">
        <v>1592</v>
      </c>
      <c r="B371" s="334" t="s">
        <v>2020</v>
      </c>
      <c r="C371" s="253">
        <v>0</v>
      </c>
      <c r="D371" s="233">
        <v>0</v>
      </c>
      <c r="E371" s="233">
        <v>7020</v>
      </c>
      <c r="F371" s="233">
        <v>0</v>
      </c>
      <c r="G371" s="233">
        <v>0</v>
      </c>
      <c r="H371" s="233">
        <v>0</v>
      </c>
      <c r="I371" s="233">
        <v>0</v>
      </c>
      <c r="J371" s="233">
        <v>0</v>
      </c>
      <c r="K371" s="233">
        <v>0</v>
      </c>
      <c r="L371" s="233">
        <v>0</v>
      </c>
      <c r="M371" s="233">
        <v>0</v>
      </c>
      <c r="N371" s="233">
        <v>0</v>
      </c>
      <c r="O371" s="233">
        <v>0</v>
      </c>
      <c r="P371" s="233">
        <v>0</v>
      </c>
      <c r="Q371" s="233">
        <v>0</v>
      </c>
      <c r="R371" s="233">
        <v>0</v>
      </c>
      <c r="S371" s="233">
        <v>0</v>
      </c>
      <c r="T371" s="233">
        <v>0</v>
      </c>
      <c r="U371" s="233">
        <v>0</v>
      </c>
      <c r="V371" s="233">
        <v>0</v>
      </c>
      <c r="W371" s="233">
        <v>0</v>
      </c>
      <c r="X371" s="233">
        <v>0</v>
      </c>
      <c r="Y371" s="234">
        <v>225</v>
      </c>
    </row>
    <row r="372" spans="1:25" s="145" customFormat="1" x14ac:dyDescent="0.2">
      <c r="A372" s="337" t="s">
        <v>1536</v>
      </c>
      <c r="B372" s="334" t="s">
        <v>2021</v>
      </c>
      <c r="C372" s="253">
        <v>0</v>
      </c>
      <c r="D372" s="233">
        <v>0</v>
      </c>
      <c r="E372" s="233">
        <v>6835</v>
      </c>
      <c r="F372" s="233">
        <v>0</v>
      </c>
      <c r="G372" s="233">
        <v>0</v>
      </c>
      <c r="H372" s="233">
        <v>0</v>
      </c>
      <c r="I372" s="233">
        <v>0</v>
      </c>
      <c r="J372" s="233">
        <v>0</v>
      </c>
      <c r="K372" s="233">
        <v>0</v>
      </c>
      <c r="L372" s="233">
        <v>0</v>
      </c>
      <c r="M372" s="233">
        <v>0</v>
      </c>
      <c r="N372" s="233">
        <v>0</v>
      </c>
      <c r="O372" s="233">
        <v>0</v>
      </c>
      <c r="P372" s="233">
        <v>0</v>
      </c>
      <c r="Q372" s="233">
        <v>0</v>
      </c>
      <c r="R372" s="233">
        <v>0</v>
      </c>
      <c r="S372" s="233">
        <v>0</v>
      </c>
      <c r="T372" s="233">
        <v>0</v>
      </c>
      <c r="U372" s="233">
        <v>0</v>
      </c>
      <c r="V372" s="233">
        <v>0</v>
      </c>
      <c r="W372" s="233">
        <v>0</v>
      </c>
      <c r="X372" s="233">
        <v>0</v>
      </c>
      <c r="Y372" s="234">
        <v>170</v>
      </c>
    </row>
    <row r="373" spans="1:25" s="145" customFormat="1" x14ac:dyDescent="0.2">
      <c r="A373" s="337" t="s">
        <v>584</v>
      </c>
      <c r="B373" s="334" t="s">
        <v>2022</v>
      </c>
      <c r="C373" s="253">
        <v>0</v>
      </c>
      <c r="D373" s="233">
        <v>0</v>
      </c>
      <c r="E373" s="233">
        <v>7535</v>
      </c>
      <c r="F373" s="233">
        <v>0</v>
      </c>
      <c r="G373" s="233">
        <v>0</v>
      </c>
      <c r="H373" s="233">
        <v>0</v>
      </c>
      <c r="I373" s="233">
        <v>0</v>
      </c>
      <c r="J373" s="233">
        <v>0</v>
      </c>
      <c r="K373" s="233">
        <v>0</v>
      </c>
      <c r="L373" s="233">
        <v>0</v>
      </c>
      <c r="M373" s="233">
        <v>0</v>
      </c>
      <c r="N373" s="233">
        <v>0</v>
      </c>
      <c r="O373" s="233">
        <v>0</v>
      </c>
      <c r="P373" s="233">
        <v>0</v>
      </c>
      <c r="Q373" s="233">
        <v>0</v>
      </c>
      <c r="R373" s="233">
        <v>0</v>
      </c>
      <c r="S373" s="233">
        <v>0</v>
      </c>
      <c r="T373" s="233">
        <v>0</v>
      </c>
      <c r="U373" s="233">
        <v>0</v>
      </c>
      <c r="V373" s="233">
        <v>0</v>
      </c>
      <c r="W373" s="233">
        <v>0</v>
      </c>
      <c r="X373" s="233">
        <v>0</v>
      </c>
      <c r="Y373" s="234">
        <v>140</v>
      </c>
    </row>
    <row r="374" spans="1:25" s="145" customFormat="1" x14ac:dyDescent="0.2">
      <c r="A374" s="337" t="s">
        <v>1537</v>
      </c>
      <c r="B374" s="334" t="s">
        <v>2023</v>
      </c>
      <c r="C374" s="253">
        <v>0</v>
      </c>
      <c r="D374" s="233">
        <v>0</v>
      </c>
      <c r="E374" s="233">
        <v>5690</v>
      </c>
      <c r="F374" s="233">
        <v>0</v>
      </c>
      <c r="G374" s="233">
        <v>0</v>
      </c>
      <c r="H374" s="233">
        <v>0</v>
      </c>
      <c r="I374" s="233">
        <v>0</v>
      </c>
      <c r="J374" s="233">
        <v>0</v>
      </c>
      <c r="K374" s="233">
        <v>0</v>
      </c>
      <c r="L374" s="233">
        <v>0</v>
      </c>
      <c r="M374" s="233">
        <v>0</v>
      </c>
      <c r="N374" s="233">
        <v>0</v>
      </c>
      <c r="O374" s="233">
        <v>0</v>
      </c>
      <c r="P374" s="233">
        <v>0</v>
      </c>
      <c r="Q374" s="233">
        <v>0</v>
      </c>
      <c r="R374" s="233">
        <v>0</v>
      </c>
      <c r="S374" s="233">
        <v>0</v>
      </c>
      <c r="T374" s="233">
        <v>0</v>
      </c>
      <c r="U374" s="233">
        <v>0</v>
      </c>
      <c r="V374" s="233">
        <v>0</v>
      </c>
      <c r="W374" s="233">
        <v>0</v>
      </c>
      <c r="X374" s="233">
        <v>0</v>
      </c>
      <c r="Y374" s="234">
        <v>145</v>
      </c>
    </row>
    <row r="375" spans="1:25" s="145" customFormat="1" x14ac:dyDescent="0.2">
      <c r="A375" s="337" t="s">
        <v>1619</v>
      </c>
      <c r="B375" s="334" t="s">
        <v>2024</v>
      </c>
      <c r="C375" s="253">
        <v>0</v>
      </c>
      <c r="D375" s="233">
        <v>0</v>
      </c>
      <c r="E375" s="233">
        <v>335</v>
      </c>
      <c r="F375" s="233">
        <v>0</v>
      </c>
      <c r="G375" s="233">
        <v>0</v>
      </c>
      <c r="H375" s="233">
        <v>0</v>
      </c>
      <c r="I375" s="233">
        <v>0</v>
      </c>
      <c r="J375" s="233">
        <v>0</v>
      </c>
      <c r="K375" s="233">
        <v>0</v>
      </c>
      <c r="L375" s="233">
        <v>0</v>
      </c>
      <c r="M375" s="233">
        <v>0</v>
      </c>
      <c r="N375" s="233">
        <v>0</v>
      </c>
      <c r="O375" s="233">
        <v>0</v>
      </c>
      <c r="P375" s="233">
        <v>0</v>
      </c>
      <c r="Q375" s="233">
        <v>0</v>
      </c>
      <c r="R375" s="233">
        <v>0</v>
      </c>
      <c r="S375" s="233">
        <v>0</v>
      </c>
      <c r="T375" s="233">
        <v>0</v>
      </c>
      <c r="U375" s="233">
        <v>0</v>
      </c>
      <c r="V375" s="233">
        <v>0</v>
      </c>
      <c r="W375" s="233">
        <v>0</v>
      </c>
      <c r="X375" s="233">
        <v>0</v>
      </c>
      <c r="Y375" s="234">
        <v>10</v>
      </c>
    </row>
    <row r="376" spans="1:25" s="145" customFormat="1" x14ac:dyDescent="0.2">
      <c r="A376" s="337" t="s">
        <v>1616</v>
      </c>
      <c r="B376" s="334" t="s">
        <v>2025</v>
      </c>
      <c r="C376" s="253">
        <v>0</v>
      </c>
      <c r="D376" s="233">
        <v>0</v>
      </c>
      <c r="E376" s="233">
        <v>2150</v>
      </c>
      <c r="F376" s="233">
        <v>0</v>
      </c>
      <c r="G376" s="233">
        <v>0</v>
      </c>
      <c r="H376" s="233">
        <v>0</v>
      </c>
      <c r="I376" s="233">
        <v>0</v>
      </c>
      <c r="J376" s="233">
        <v>0</v>
      </c>
      <c r="K376" s="233">
        <v>0</v>
      </c>
      <c r="L376" s="233">
        <v>0</v>
      </c>
      <c r="M376" s="233">
        <v>0</v>
      </c>
      <c r="N376" s="233">
        <v>0</v>
      </c>
      <c r="O376" s="233">
        <v>0</v>
      </c>
      <c r="P376" s="233">
        <v>0</v>
      </c>
      <c r="Q376" s="233">
        <v>0</v>
      </c>
      <c r="R376" s="233">
        <v>0</v>
      </c>
      <c r="S376" s="233">
        <v>0</v>
      </c>
      <c r="T376" s="233">
        <v>0</v>
      </c>
      <c r="U376" s="233">
        <v>0</v>
      </c>
      <c r="V376" s="233">
        <v>0</v>
      </c>
      <c r="W376" s="233">
        <v>0</v>
      </c>
      <c r="X376" s="233">
        <v>0</v>
      </c>
      <c r="Y376" s="234">
        <v>15</v>
      </c>
    </row>
    <row r="377" spans="1:25" s="145" customFormat="1" x14ac:dyDescent="0.2">
      <c r="A377" s="337" t="s">
        <v>1593</v>
      </c>
      <c r="B377" s="334" t="s">
        <v>2026</v>
      </c>
      <c r="C377" s="253">
        <v>0</v>
      </c>
      <c r="D377" s="233">
        <v>0</v>
      </c>
      <c r="E377" s="233">
        <v>2180</v>
      </c>
      <c r="F377" s="233">
        <v>0</v>
      </c>
      <c r="G377" s="233">
        <v>0</v>
      </c>
      <c r="H377" s="233">
        <v>0</v>
      </c>
      <c r="I377" s="233">
        <v>0</v>
      </c>
      <c r="J377" s="233">
        <v>0</v>
      </c>
      <c r="K377" s="233">
        <v>0</v>
      </c>
      <c r="L377" s="233">
        <v>0</v>
      </c>
      <c r="M377" s="233">
        <v>0</v>
      </c>
      <c r="N377" s="233">
        <v>0</v>
      </c>
      <c r="O377" s="233">
        <v>0</v>
      </c>
      <c r="P377" s="233">
        <v>0</v>
      </c>
      <c r="Q377" s="233">
        <v>0</v>
      </c>
      <c r="R377" s="233">
        <v>0</v>
      </c>
      <c r="S377" s="233">
        <v>0</v>
      </c>
      <c r="T377" s="233">
        <v>0</v>
      </c>
      <c r="U377" s="233">
        <v>0</v>
      </c>
      <c r="V377" s="233">
        <v>0</v>
      </c>
      <c r="W377" s="233">
        <v>0</v>
      </c>
      <c r="X377" s="233">
        <v>0</v>
      </c>
      <c r="Y377" s="234">
        <v>45</v>
      </c>
    </row>
    <row r="378" spans="1:25" s="145" customFormat="1" x14ac:dyDescent="0.2">
      <c r="A378" s="337" t="s">
        <v>1384</v>
      </c>
      <c r="B378" s="334" t="s">
        <v>2027</v>
      </c>
      <c r="C378" s="253">
        <v>0</v>
      </c>
      <c r="D378" s="233">
        <v>0</v>
      </c>
      <c r="E378" s="233">
        <v>6395</v>
      </c>
      <c r="F378" s="233">
        <v>0</v>
      </c>
      <c r="G378" s="233">
        <v>0</v>
      </c>
      <c r="H378" s="233">
        <v>0</v>
      </c>
      <c r="I378" s="233">
        <v>0</v>
      </c>
      <c r="J378" s="233">
        <v>0</v>
      </c>
      <c r="K378" s="233">
        <v>0</v>
      </c>
      <c r="L378" s="233">
        <v>0</v>
      </c>
      <c r="M378" s="233">
        <v>0</v>
      </c>
      <c r="N378" s="233">
        <v>0</v>
      </c>
      <c r="O378" s="233">
        <v>0</v>
      </c>
      <c r="P378" s="233">
        <v>0</v>
      </c>
      <c r="Q378" s="233">
        <v>0</v>
      </c>
      <c r="R378" s="233">
        <v>0</v>
      </c>
      <c r="S378" s="233">
        <v>0</v>
      </c>
      <c r="T378" s="233">
        <v>0</v>
      </c>
      <c r="U378" s="233">
        <v>0</v>
      </c>
      <c r="V378" s="233">
        <v>0</v>
      </c>
      <c r="W378" s="233">
        <v>0</v>
      </c>
      <c r="X378" s="233">
        <v>0</v>
      </c>
      <c r="Y378" s="234">
        <v>105</v>
      </c>
    </row>
    <row r="379" spans="1:25" s="145" customFormat="1" x14ac:dyDescent="0.2">
      <c r="A379" s="337" t="s">
        <v>1618</v>
      </c>
      <c r="B379" s="334" t="s">
        <v>2028</v>
      </c>
      <c r="C379" s="253">
        <v>0</v>
      </c>
      <c r="D379" s="233">
        <v>0</v>
      </c>
      <c r="E379" s="233">
        <v>855</v>
      </c>
      <c r="F379" s="233">
        <v>0</v>
      </c>
      <c r="G379" s="233">
        <v>0</v>
      </c>
      <c r="H379" s="233">
        <v>0</v>
      </c>
      <c r="I379" s="233">
        <v>0</v>
      </c>
      <c r="J379" s="233">
        <v>0</v>
      </c>
      <c r="K379" s="233">
        <v>0</v>
      </c>
      <c r="L379" s="233">
        <v>0</v>
      </c>
      <c r="M379" s="233">
        <v>0</v>
      </c>
      <c r="N379" s="233">
        <v>0</v>
      </c>
      <c r="O379" s="233">
        <v>0</v>
      </c>
      <c r="P379" s="233">
        <v>0</v>
      </c>
      <c r="Q379" s="233">
        <v>0</v>
      </c>
      <c r="R379" s="233">
        <v>0</v>
      </c>
      <c r="S379" s="233">
        <v>0</v>
      </c>
      <c r="T379" s="233">
        <v>0</v>
      </c>
      <c r="U379" s="233">
        <v>0</v>
      </c>
      <c r="V379" s="233">
        <v>0</v>
      </c>
      <c r="W379" s="233">
        <v>0</v>
      </c>
      <c r="X379" s="233">
        <v>0</v>
      </c>
      <c r="Y379" s="234">
        <v>50</v>
      </c>
    </row>
    <row r="380" spans="1:25" s="145" customFormat="1" x14ac:dyDescent="0.2">
      <c r="A380" s="337" t="s">
        <v>1383</v>
      </c>
      <c r="B380" s="334" t="s">
        <v>2029</v>
      </c>
      <c r="C380" s="253">
        <v>0</v>
      </c>
      <c r="D380" s="233">
        <v>0</v>
      </c>
      <c r="E380" s="233">
        <v>2250</v>
      </c>
      <c r="F380" s="233">
        <v>0</v>
      </c>
      <c r="G380" s="233">
        <v>0</v>
      </c>
      <c r="H380" s="233">
        <v>0</v>
      </c>
      <c r="I380" s="233">
        <v>0</v>
      </c>
      <c r="J380" s="233">
        <v>0</v>
      </c>
      <c r="K380" s="233">
        <v>0</v>
      </c>
      <c r="L380" s="233">
        <v>0</v>
      </c>
      <c r="M380" s="233">
        <v>0</v>
      </c>
      <c r="N380" s="233">
        <v>0</v>
      </c>
      <c r="O380" s="233">
        <v>0</v>
      </c>
      <c r="P380" s="233">
        <v>0</v>
      </c>
      <c r="Q380" s="233">
        <v>0</v>
      </c>
      <c r="R380" s="233">
        <v>0</v>
      </c>
      <c r="S380" s="233">
        <v>0</v>
      </c>
      <c r="T380" s="233">
        <v>0</v>
      </c>
      <c r="U380" s="233">
        <v>0</v>
      </c>
      <c r="V380" s="233">
        <v>0</v>
      </c>
      <c r="W380" s="233">
        <v>0</v>
      </c>
      <c r="X380" s="233">
        <v>0</v>
      </c>
      <c r="Y380" s="234">
        <v>35</v>
      </c>
    </row>
    <row r="381" spans="1:25" s="145" customFormat="1" x14ac:dyDescent="0.2">
      <c r="A381" s="337" t="s">
        <v>1615</v>
      </c>
      <c r="B381" s="334" t="s">
        <v>2030</v>
      </c>
      <c r="C381" s="253">
        <v>0</v>
      </c>
      <c r="D381" s="233">
        <v>0</v>
      </c>
      <c r="E381" s="233">
        <v>1615</v>
      </c>
      <c r="F381" s="233">
        <v>0</v>
      </c>
      <c r="G381" s="233">
        <v>0</v>
      </c>
      <c r="H381" s="233">
        <v>0</v>
      </c>
      <c r="I381" s="233">
        <v>0</v>
      </c>
      <c r="J381" s="233">
        <v>0</v>
      </c>
      <c r="K381" s="233">
        <v>0</v>
      </c>
      <c r="L381" s="233">
        <v>0</v>
      </c>
      <c r="M381" s="233">
        <v>0</v>
      </c>
      <c r="N381" s="233">
        <v>0</v>
      </c>
      <c r="O381" s="233">
        <v>0</v>
      </c>
      <c r="P381" s="233">
        <v>0</v>
      </c>
      <c r="Q381" s="233">
        <v>0</v>
      </c>
      <c r="R381" s="233">
        <v>0</v>
      </c>
      <c r="S381" s="233">
        <v>0</v>
      </c>
      <c r="T381" s="233">
        <v>0</v>
      </c>
      <c r="U381" s="233">
        <v>0</v>
      </c>
      <c r="V381" s="233">
        <v>0</v>
      </c>
      <c r="W381" s="233">
        <v>0</v>
      </c>
      <c r="X381" s="233">
        <v>0</v>
      </c>
      <c r="Y381" s="234">
        <v>75</v>
      </c>
    </row>
    <row r="382" spans="1:25" s="145" customFormat="1" x14ac:dyDescent="0.2">
      <c r="A382" s="337" t="s">
        <v>1617</v>
      </c>
      <c r="B382" s="334" t="s">
        <v>2031</v>
      </c>
      <c r="C382" s="253">
        <v>0</v>
      </c>
      <c r="D382" s="233">
        <v>0</v>
      </c>
      <c r="E382" s="233">
        <v>445</v>
      </c>
      <c r="F382" s="233">
        <v>0</v>
      </c>
      <c r="G382" s="233">
        <v>0</v>
      </c>
      <c r="H382" s="233">
        <v>0</v>
      </c>
      <c r="I382" s="233">
        <v>0</v>
      </c>
      <c r="J382" s="233">
        <v>0</v>
      </c>
      <c r="K382" s="233">
        <v>0</v>
      </c>
      <c r="L382" s="233">
        <v>0</v>
      </c>
      <c r="M382" s="233">
        <v>0</v>
      </c>
      <c r="N382" s="233">
        <v>0</v>
      </c>
      <c r="O382" s="233">
        <v>0</v>
      </c>
      <c r="P382" s="233">
        <v>0</v>
      </c>
      <c r="Q382" s="233">
        <v>0</v>
      </c>
      <c r="R382" s="233">
        <v>0</v>
      </c>
      <c r="S382" s="233">
        <v>0</v>
      </c>
      <c r="T382" s="233">
        <v>0</v>
      </c>
      <c r="U382" s="233">
        <v>0</v>
      </c>
      <c r="V382" s="233">
        <v>0</v>
      </c>
      <c r="W382" s="233">
        <v>0</v>
      </c>
      <c r="X382" s="233">
        <v>0</v>
      </c>
      <c r="Y382" s="234" t="s">
        <v>1676</v>
      </c>
    </row>
    <row r="383" spans="1:25" s="145" customFormat="1" x14ac:dyDescent="0.2">
      <c r="A383" s="337" t="s">
        <v>1614</v>
      </c>
      <c r="B383" s="334" t="s">
        <v>2032</v>
      </c>
      <c r="C383" s="253">
        <v>0</v>
      </c>
      <c r="D383" s="233">
        <v>0</v>
      </c>
      <c r="E383" s="233">
        <v>1595</v>
      </c>
      <c r="F383" s="233">
        <v>0</v>
      </c>
      <c r="G383" s="233">
        <v>0</v>
      </c>
      <c r="H383" s="233">
        <v>0</v>
      </c>
      <c r="I383" s="233">
        <v>0</v>
      </c>
      <c r="J383" s="233">
        <v>0</v>
      </c>
      <c r="K383" s="233">
        <v>0</v>
      </c>
      <c r="L383" s="233">
        <v>0</v>
      </c>
      <c r="M383" s="233">
        <v>0</v>
      </c>
      <c r="N383" s="233">
        <v>0</v>
      </c>
      <c r="O383" s="233">
        <v>0</v>
      </c>
      <c r="P383" s="233">
        <v>0</v>
      </c>
      <c r="Q383" s="233">
        <v>0</v>
      </c>
      <c r="R383" s="233">
        <v>0</v>
      </c>
      <c r="S383" s="233">
        <v>0</v>
      </c>
      <c r="T383" s="233">
        <v>0</v>
      </c>
      <c r="U383" s="233">
        <v>0</v>
      </c>
      <c r="V383" s="233">
        <v>0</v>
      </c>
      <c r="W383" s="233">
        <v>0</v>
      </c>
      <c r="X383" s="233">
        <v>0</v>
      </c>
      <c r="Y383" s="234">
        <v>20</v>
      </c>
    </row>
    <row r="384" spans="1:25" s="145" customFormat="1" x14ac:dyDescent="0.2">
      <c r="A384" s="337" t="s">
        <v>1620</v>
      </c>
      <c r="B384" s="334" t="s">
        <v>2033</v>
      </c>
      <c r="C384" s="253">
        <v>0</v>
      </c>
      <c r="D384" s="233">
        <v>0</v>
      </c>
      <c r="E384" s="233">
        <v>415</v>
      </c>
      <c r="F384" s="233">
        <v>0</v>
      </c>
      <c r="G384" s="233">
        <v>0</v>
      </c>
      <c r="H384" s="233">
        <v>0</v>
      </c>
      <c r="I384" s="233">
        <v>0</v>
      </c>
      <c r="J384" s="233">
        <v>0</v>
      </c>
      <c r="K384" s="233">
        <v>0</v>
      </c>
      <c r="L384" s="233">
        <v>0</v>
      </c>
      <c r="M384" s="233">
        <v>0</v>
      </c>
      <c r="N384" s="233">
        <v>0</v>
      </c>
      <c r="O384" s="233">
        <v>0</v>
      </c>
      <c r="P384" s="233">
        <v>0</v>
      </c>
      <c r="Q384" s="233">
        <v>0</v>
      </c>
      <c r="R384" s="233">
        <v>0</v>
      </c>
      <c r="S384" s="233">
        <v>0</v>
      </c>
      <c r="T384" s="233">
        <v>0</v>
      </c>
      <c r="U384" s="233">
        <v>0</v>
      </c>
      <c r="V384" s="233">
        <v>0</v>
      </c>
      <c r="W384" s="233">
        <v>0</v>
      </c>
      <c r="X384" s="233">
        <v>0</v>
      </c>
      <c r="Y384" s="234">
        <v>10</v>
      </c>
    </row>
    <row r="385" spans="1:25" s="145" customFormat="1" x14ac:dyDescent="0.2">
      <c r="A385" s="337" t="s">
        <v>1380</v>
      </c>
      <c r="B385" s="334" t="s">
        <v>2034</v>
      </c>
      <c r="C385" s="253">
        <v>85</v>
      </c>
      <c r="D385" s="233" t="s">
        <v>1676</v>
      </c>
      <c r="E385" s="233">
        <v>0</v>
      </c>
      <c r="F385" s="233">
        <v>15</v>
      </c>
      <c r="G385" s="233">
        <v>30</v>
      </c>
      <c r="H385" s="233">
        <v>20</v>
      </c>
      <c r="I385" s="233">
        <v>0</v>
      </c>
      <c r="J385" s="233">
        <v>0</v>
      </c>
      <c r="K385" s="233">
        <v>0</v>
      </c>
      <c r="L385" s="233">
        <v>0</v>
      </c>
      <c r="M385" s="233">
        <v>0</v>
      </c>
      <c r="N385" s="233" t="s">
        <v>1676</v>
      </c>
      <c r="O385" s="233" t="s">
        <v>1676</v>
      </c>
      <c r="P385" s="233">
        <v>0</v>
      </c>
      <c r="Q385" s="233">
        <v>0</v>
      </c>
      <c r="R385" s="233">
        <v>0</v>
      </c>
      <c r="S385" s="233" t="s">
        <v>1676</v>
      </c>
      <c r="T385" s="233">
        <v>0</v>
      </c>
      <c r="U385" s="233">
        <v>0</v>
      </c>
      <c r="V385" s="233">
        <v>60</v>
      </c>
      <c r="W385" s="233">
        <v>20</v>
      </c>
      <c r="X385" s="233">
        <v>15</v>
      </c>
      <c r="Y385" s="234" t="s">
        <v>1676</v>
      </c>
    </row>
    <row r="386" spans="1:25" s="145" customFormat="1" x14ac:dyDescent="0.2">
      <c r="A386" s="337" t="s">
        <v>602</v>
      </c>
      <c r="B386" s="334" t="s">
        <v>2035</v>
      </c>
      <c r="C386" s="253">
        <v>295</v>
      </c>
      <c r="D386" s="233">
        <v>0</v>
      </c>
      <c r="E386" s="233">
        <v>0</v>
      </c>
      <c r="F386" s="233">
        <v>0</v>
      </c>
      <c r="G386" s="233" t="s">
        <v>1676</v>
      </c>
      <c r="H386" s="233" t="s">
        <v>1676</v>
      </c>
      <c r="I386" s="233">
        <v>10</v>
      </c>
      <c r="J386" s="233">
        <v>50</v>
      </c>
      <c r="K386" s="233">
        <v>20</v>
      </c>
      <c r="L386" s="233">
        <v>0</v>
      </c>
      <c r="M386" s="233">
        <v>0</v>
      </c>
      <c r="N386" s="233">
        <v>90</v>
      </c>
      <c r="O386" s="233">
        <v>45</v>
      </c>
      <c r="P386" s="233">
        <v>30</v>
      </c>
      <c r="Q386" s="233">
        <v>225</v>
      </c>
      <c r="R386" s="233">
        <v>0</v>
      </c>
      <c r="S386" s="233">
        <v>70</v>
      </c>
      <c r="T386" s="233">
        <v>295</v>
      </c>
      <c r="U386" s="233">
        <v>0</v>
      </c>
      <c r="V386" s="233">
        <v>55</v>
      </c>
      <c r="W386" s="233">
        <v>785</v>
      </c>
      <c r="X386" s="233">
        <v>25</v>
      </c>
      <c r="Y386" s="234">
        <v>85</v>
      </c>
    </row>
    <row r="387" spans="1:25" s="145" customFormat="1" x14ac:dyDescent="0.2">
      <c r="A387" s="337" t="s">
        <v>291</v>
      </c>
      <c r="B387" s="334" t="s">
        <v>2036</v>
      </c>
      <c r="C387" s="253">
        <v>15</v>
      </c>
      <c r="D387" s="233">
        <v>0</v>
      </c>
      <c r="E387" s="233">
        <v>0</v>
      </c>
      <c r="F387" s="233">
        <v>0</v>
      </c>
      <c r="G387" s="233" t="s">
        <v>1676</v>
      </c>
      <c r="H387" s="233">
        <v>0</v>
      </c>
      <c r="I387" s="233" t="s">
        <v>1676</v>
      </c>
      <c r="J387" s="233">
        <v>70</v>
      </c>
      <c r="K387" s="233">
        <v>55</v>
      </c>
      <c r="L387" s="233">
        <v>0</v>
      </c>
      <c r="M387" s="233" t="s">
        <v>1676</v>
      </c>
      <c r="N387" s="233">
        <v>60</v>
      </c>
      <c r="O387" s="233" t="s">
        <v>1676</v>
      </c>
      <c r="P387" s="233">
        <v>85</v>
      </c>
      <c r="Q387" s="233">
        <v>145</v>
      </c>
      <c r="R387" s="233">
        <v>0</v>
      </c>
      <c r="S387" s="233">
        <v>105</v>
      </c>
      <c r="T387" s="233">
        <v>205</v>
      </c>
      <c r="U387" s="233" t="s">
        <v>1676</v>
      </c>
      <c r="V387" s="233">
        <v>0</v>
      </c>
      <c r="W387" s="233">
        <v>805</v>
      </c>
      <c r="X387" s="233" t="s">
        <v>1676</v>
      </c>
      <c r="Y387" s="234">
        <v>45</v>
      </c>
    </row>
    <row r="388" spans="1:25" s="145" customFormat="1" x14ac:dyDescent="0.2">
      <c r="A388" s="337" t="s">
        <v>286</v>
      </c>
      <c r="B388" s="334" t="s">
        <v>2037</v>
      </c>
      <c r="C388" s="253">
        <v>165</v>
      </c>
      <c r="D388" s="233">
        <v>0</v>
      </c>
      <c r="E388" s="233">
        <v>410</v>
      </c>
      <c r="F388" s="233">
        <v>0</v>
      </c>
      <c r="G388" s="233">
        <v>0</v>
      </c>
      <c r="H388" s="233">
        <v>0</v>
      </c>
      <c r="I388" s="233">
        <v>0</v>
      </c>
      <c r="J388" s="233">
        <v>0</v>
      </c>
      <c r="K388" s="233" t="s">
        <v>1676</v>
      </c>
      <c r="L388" s="233">
        <v>0</v>
      </c>
      <c r="M388" s="233">
        <v>0</v>
      </c>
      <c r="N388" s="233">
        <v>0</v>
      </c>
      <c r="O388" s="233">
        <v>0</v>
      </c>
      <c r="P388" s="233">
        <v>0</v>
      </c>
      <c r="Q388" s="233">
        <v>0</v>
      </c>
      <c r="R388" s="233">
        <v>0</v>
      </c>
      <c r="S388" s="233" t="s">
        <v>1676</v>
      </c>
      <c r="T388" s="233">
        <v>305</v>
      </c>
      <c r="U388" s="233">
        <v>0</v>
      </c>
      <c r="V388" s="233" t="s">
        <v>1676</v>
      </c>
      <c r="W388" s="233">
        <v>960</v>
      </c>
      <c r="X388" s="233" t="s">
        <v>1676</v>
      </c>
      <c r="Y388" s="234">
        <v>35</v>
      </c>
    </row>
    <row r="389" spans="1:25" s="145" customFormat="1" x14ac:dyDescent="0.2">
      <c r="A389" s="337" t="s">
        <v>294</v>
      </c>
      <c r="B389" s="334" t="s">
        <v>2038</v>
      </c>
      <c r="C389" s="253">
        <v>135</v>
      </c>
      <c r="D389" s="233">
        <v>0</v>
      </c>
      <c r="E389" s="233">
        <v>0</v>
      </c>
      <c r="F389" s="233" t="s">
        <v>1676</v>
      </c>
      <c r="G389" s="233">
        <v>25</v>
      </c>
      <c r="H389" s="233" t="s">
        <v>1676</v>
      </c>
      <c r="I389" s="233">
        <v>10</v>
      </c>
      <c r="J389" s="233">
        <v>265</v>
      </c>
      <c r="K389" s="233">
        <v>50</v>
      </c>
      <c r="L389" s="233">
        <v>0</v>
      </c>
      <c r="M389" s="233">
        <v>0</v>
      </c>
      <c r="N389" s="233" t="s">
        <v>1676</v>
      </c>
      <c r="O389" s="233">
        <v>0</v>
      </c>
      <c r="P389" s="233">
        <v>0</v>
      </c>
      <c r="Q389" s="233" t="s">
        <v>1676</v>
      </c>
      <c r="R389" s="233">
        <v>0</v>
      </c>
      <c r="S389" s="233">
        <v>35</v>
      </c>
      <c r="T389" s="233">
        <v>185</v>
      </c>
      <c r="U389" s="233">
        <v>0</v>
      </c>
      <c r="V389" s="233">
        <v>30</v>
      </c>
      <c r="W389" s="233">
        <v>405</v>
      </c>
      <c r="X389" s="233" t="s">
        <v>1676</v>
      </c>
      <c r="Y389" s="234">
        <v>20</v>
      </c>
    </row>
    <row r="390" spans="1:25" s="145" customFormat="1" x14ac:dyDescent="0.2">
      <c r="A390" s="337" t="s">
        <v>296</v>
      </c>
      <c r="B390" s="334" t="s">
        <v>2039</v>
      </c>
      <c r="C390" s="253" t="s">
        <v>1676</v>
      </c>
      <c r="D390" s="233" t="s">
        <v>1676</v>
      </c>
      <c r="E390" s="233">
        <v>0</v>
      </c>
      <c r="F390" s="233">
        <v>0</v>
      </c>
      <c r="G390" s="233">
        <v>0</v>
      </c>
      <c r="H390" s="233">
        <v>0</v>
      </c>
      <c r="I390" s="233">
        <v>0</v>
      </c>
      <c r="J390" s="233">
        <v>0</v>
      </c>
      <c r="K390" s="233">
        <v>0</v>
      </c>
      <c r="L390" s="233">
        <v>0</v>
      </c>
      <c r="M390" s="233">
        <v>0</v>
      </c>
      <c r="N390" s="233">
        <v>0</v>
      </c>
      <c r="O390" s="233">
        <v>0</v>
      </c>
      <c r="P390" s="233">
        <v>0</v>
      </c>
      <c r="Q390" s="233">
        <v>0</v>
      </c>
      <c r="R390" s="233">
        <v>0</v>
      </c>
      <c r="S390" s="233" t="s">
        <v>1676</v>
      </c>
      <c r="T390" s="233">
        <v>100</v>
      </c>
      <c r="U390" s="233" t="s">
        <v>1676</v>
      </c>
      <c r="V390" s="233">
        <v>10</v>
      </c>
      <c r="W390" s="233">
        <v>615</v>
      </c>
      <c r="X390" s="233" t="s">
        <v>1676</v>
      </c>
      <c r="Y390" s="234">
        <v>20</v>
      </c>
    </row>
    <row r="391" spans="1:25" s="145" customFormat="1" x14ac:dyDescent="0.2">
      <c r="A391" s="337" t="s">
        <v>302</v>
      </c>
      <c r="B391" s="334" t="s">
        <v>2040</v>
      </c>
      <c r="C391" s="253">
        <v>95</v>
      </c>
      <c r="D391" s="233" t="s">
        <v>1676</v>
      </c>
      <c r="E391" s="233">
        <v>315</v>
      </c>
      <c r="F391" s="233">
        <v>70</v>
      </c>
      <c r="G391" s="233">
        <v>195</v>
      </c>
      <c r="H391" s="233">
        <v>15</v>
      </c>
      <c r="I391" s="233">
        <v>455</v>
      </c>
      <c r="J391" s="233">
        <v>340</v>
      </c>
      <c r="K391" s="233">
        <v>100</v>
      </c>
      <c r="L391" s="233">
        <v>0</v>
      </c>
      <c r="M391" s="233">
        <v>110</v>
      </c>
      <c r="N391" s="233">
        <v>310</v>
      </c>
      <c r="O391" s="233">
        <v>45</v>
      </c>
      <c r="P391" s="233">
        <v>35</v>
      </c>
      <c r="Q391" s="233">
        <v>65</v>
      </c>
      <c r="R391" s="233">
        <v>0</v>
      </c>
      <c r="S391" s="233">
        <v>230</v>
      </c>
      <c r="T391" s="233">
        <v>370</v>
      </c>
      <c r="U391" s="233">
        <v>0</v>
      </c>
      <c r="V391" s="233">
        <v>0</v>
      </c>
      <c r="W391" s="233">
        <v>750</v>
      </c>
      <c r="X391" s="233" t="s">
        <v>1676</v>
      </c>
      <c r="Y391" s="234">
        <v>80</v>
      </c>
    </row>
    <row r="392" spans="1:25" s="145" customFormat="1" x14ac:dyDescent="0.2">
      <c r="A392" s="337" t="s">
        <v>312</v>
      </c>
      <c r="B392" s="334" t="s">
        <v>2041</v>
      </c>
      <c r="C392" s="253">
        <v>205</v>
      </c>
      <c r="D392" s="233">
        <v>0</v>
      </c>
      <c r="E392" s="233">
        <v>0</v>
      </c>
      <c r="F392" s="233" t="s">
        <v>1676</v>
      </c>
      <c r="G392" s="233">
        <v>10</v>
      </c>
      <c r="H392" s="233" t="s">
        <v>1676</v>
      </c>
      <c r="I392" s="233">
        <v>35</v>
      </c>
      <c r="J392" s="233">
        <v>245</v>
      </c>
      <c r="K392" s="233">
        <v>30</v>
      </c>
      <c r="L392" s="233">
        <v>0</v>
      </c>
      <c r="M392" s="233" t="s">
        <v>1676</v>
      </c>
      <c r="N392" s="233">
        <v>45</v>
      </c>
      <c r="O392" s="233">
        <v>15</v>
      </c>
      <c r="P392" s="233">
        <v>0</v>
      </c>
      <c r="Q392" s="233">
        <v>0</v>
      </c>
      <c r="R392" s="233">
        <v>0</v>
      </c>
      <c r="S392" s="233" t="s">
        <v>1676</v>
      </c>
      <c r="T392" s="233">
        <v>120</v>
      </c>
      <c r="U392" s="233">
        <v>0</v>
      </c>
      <c r="V392" s="233">
        <v>120</v>
      </c>
      <c r="W392" s="233">
        <v>425</v>
      </c>
      <c r="X392" s="233" t="s">
        <v>1676</v>
      </c>
      <c r="Y392" s="234">
        <v>20</v>
      </c>
    </row>
    <row r="393" spans="1:25" s="145" customFormat="1" x14ac:dyDescent="0.2">
      <c r="A393" s="337" t="s">
        <v>311</v>
      </c>
      <c r="B393" s="334" t="s">
        <v>2042</v>
      </c>
      <c r="C393" s="253">
        <v>170</v>
      </c>
      <c r="D393" s="233">
        <v>0</v>
      </c>
      <c r="E393" s="233">
        <v>0</v>
      </c>
      <c r="F393" s="233">
        <v>0</v>
      </c>
      <c r="G393" s="233" t="s">
        <v>1676</v>
      </c>
      <c r="H393" s="233">
        <v>0</v>
      </c>
      <c r="I393" s="233">
        <v>215</v>
      </c>
      <c r="J393" s="233">
        <v>455</v>
      </c>
      <c r="K393" s="233">
        <v>50</v>
      </c>
      <c r="L393" s="233">
        <v>0</v>
      </c>
      <c r="M393" s="233">
        <v>25</v>
      </c>
      <c r="N393" s="233" t="s">
        <v>1676</v>
      </c>
      <c r="O393" s="233">
        <v>0</v>
      </c>
      <c r="P393" s="233">
        <v>0</v>
      </c>
      <c r="Q393" s="233">
        <v>0</v>
      </c>
      <c r="R393" s="233">
        <v>0</v>
      </c>
      <c r="S393" s="233">
        <v>10</v>
      </c>
      <c r="T393" s="233">
        <v>190</v>
      </c>
      <c r="U393" s="233" t="s">
        <v>1676</v>
      </c>
      <c r="V393" s="233">
        <v>20</v>
      </c>
      <c r="W393" s="233">
        <v>385</v>
      </c>
      <c r="X393" s="233">
        <v>140</v>
      </c>
      <c r="Y393" s="234">
        <v>40</v>
      </c>
    </row>
    <row r="394" spans="1:25" s="145" customFormat="1" x14ac:dyDescent="0.2">
      <c r="A394" s="337" t="s">
        <v>315</v>
      </c>
      <c r="B394" s="334" t="s">
        <v>2043</v>
      </c>
      <c r="C394" s="253">
        <v>250</v>
      </c>
      <c r="D394" s="233">
        <v>0</v>
      </c>
      <c r="E394" s="233">
        <v>0</v>
      </c>
      <c r="F394" s="233">
        <v>0</v>
      </c>
      <c r="G394" s="233">
        <v>0</v>
      </c>
      <c r="H394" s="233">
        <v>0</v>
      </c>
      <c r="I394" s="233">
        <v>170</v>
      </c>
      <c r="J394" s="233">
        <v>340</v>
      </c>
      <c r="K394" s="233">
        <v>70</v>
      </c>
      <c r="L394" s="233">
        <v>0</v>
      </c>
      <c r="M394" s="233">
        <v>140</v>
      </c>
      <c r="N394" s="233">
        <v>260</v>
      </c>
      <c r="O394" s="233">
        <v>80</v>
      </c>
      <c r="P394" s="233">
        <v>155</v>
      </c>
      <c r="Q394" s="233">
        <v>400</v>
      </c>
      <c r="R394" s="233">
        <v>0</v>
      </c>
      <c r="S394" s="233">
        <v>15</v>
      </c>
      <c r="T394" s="233">
        <v>510</v>
      </c>
      <c r="U394" s="233">
        <v>0</v>
      </c>
      <c r="V394" s="233">
        <v>170</v>
      </c>
      <c r="W394" s="233">
        <v>1165</v>
      </c>
      <c r="X394" s="233">
        <v>10</v>
      </c>
      <c r="Y394" s="234">
        <v>165</v>
      </c>
    </row>
    <row r="395" spans="1:25" s="145" customFormat="1" x14ac:dyDescent="0.2">
      <c r="A395" s="337" t="s">
        <v>314</v>
      </c>
      <c r="B395" s="334" t="s">
        <v>2044</v>
      </c>
      <c r="C395" s="253">
        <v>125</v>
      </c>
      <c r="D395" s="233" t="s">
        <v>1676</v>
      </c>
      <c r="E395" s="233">
        <v>1430</v>
      </c>
      <c r="F395" s="233">
        <v>50</v>
      </c>
      <c r="G395" s="233">
        <v>220</v>
      </c>
      <c r="H395" s="233">
        <v>30</v>
      </c>
      <c r="I395" s="233">
        <v>160</v>
      </c>
      <c r="J395" s="233">
        <v>200</v>
      </c>
      <c r="K395" s="233">
        <v>60</v>
      </c>
      <c r="L395" s="233">
        <v>0</v>
      </c>
      <c r="M395" s="233">
        <v>80</v>
      </c>
      <c r="N395" s="233">
        <v>185</v>
      </c>
      <c r="O395" s="233">
        <v>145</v>
      </c>
      <c r="P395" s="233">
        <v>80</v>
      </c>
      <c r="Q395" s="233">
        <v>320</v>
      </c>
      <c r="R395" s="233">
        <v>0</v>
      </c>
      <c r="S395" s="233">
        <v>15</v>
      </c>
      <c r="T395" s="233">
        <v>450</v>
      </c>
      <c r="U395" s="233">
        <v>0</v>
      </c>
      <c r="V395" s="233">
        <v>95</v>
      </c>
      <c r="W395" s="233">
        <v>1105</v>
      </c>
      <c r="X395" s="233">
        <v>20</v>
      </c>
      <c r="Y395" s="234">
        <v>140</v>
      </c>
    </row>
    <row r="396" spans="1:25" s="145" customFormat="1" x14ac:dyDescent="0.2">
      <c r="A396" s="337" t="s">
        <v>289</v>
      </c>
      <c r="B396" s="334" t="s">
        <v>2045</v>
      </c>
      <c r="C396" s="253">
        <v>55</v>
      </c>
      <c r="D396" s="233">
        <v>0</v>
      </c>
      <c r="E396" s="233">
        <v>0</v>
      </c>
      <c r="F396" s="233">
        <v>0</v>
      </c>
      <c r="G396" s="233">
        <v>0</v>
      </c>
      <c r="H396" s="233">
        <v>0</v>
      </c>
      <c r="I396" s="233">
        <v>0</v>
      </c>
      <c r="J396" s="233">
        <v>75</v>
      </c>
      <c r="K396" s="233">
        <v>0</v>
      </c>
      <c r="L396" s="233">
        <v>0</v>
      </c>
      <c r="M396" s="233">
        <v>15</v>
      </c>
      <c r="N396" s="233">
        <v>0</v>
      </c>
      <c r="O396" s="233">
        <v>0</v>
      </c>
      <c r="P396" s="233" t="s">
        <v>1676</v>
      </c>
      <c r="Q396" s="233" t="s">
        <v>1676</v>
      </c>
      <c r="R396" s="233">
        <v>0</v>
      </c>
      <c r="S396" s="233" t="s">
        <v>1676</v>
      </c>
      <c r="T396" s="233">
        <v>40</v>
      </c>
      <c r="U396" s="233" t="s">
        <v>1676</v>
      </c>
      <c r="V396" s="233">
        <v>50</v>
      </c>
      <c r="W396" s="233">
        <v>260</v>
      </c>
      <c r="X396" s="233" t="s">
        <v>1676</v>
      </c>
      <c r="Y396" s="234" t="s">
        <v>1676</v>
      </c>
    </row>
    <row r="397" spans="1:25" s="145" customFormat="1" ht="13.5" customHeight="1" x14ac:dyDescent="0.2">
      <c r="A397" s="337" t="s">
        <v>295</v>
      </c>
      <c r="B397" s="334" t="s">
        <v>2046</v>
      </c>
      <c r="C397" s="253">
        <v>200</v>
      </c>
      <c r="D397" s="233" t="s">
        <v>1676</v>
      </c>
      <c r="E397" s="233">
        <v>0</v>
      </c>
      <c r="F397" s="233" t="s">
        <v>1676</v>
      </c>
      <c r="G397" s="233">
        <v>80</v>
      </c>
      <c r="H397" s="233">
        <v>25</v>
      </c>
      <c r="I397" s="233">
        <v>10</v>
      </c>
      <c r="J397" s="233">
        <v>200</v>
      </c>
      <c r="K397" s="233">
        <v>70</v>
      </c>
      <c r="L397" s="233">
        <v>0</v>
      </c>
      <c r="M397" s="233">
        <v>0</v>
      </c>
      <c r="N397" s="233" t="s">
        <v>1676</v>
      </c>
      <c r="O397" s="233">
        <v>0</v>
      </c>
      <c r="P397" s="233">
        <v>0</v>
      </c>
      <c r="Q397" s="233">
        <v>0</v>
      </c>
      <c r="R397" s="233">
        <v>0</v>
      </c>
      <c r="S397" s="233">
        <v>55</v>
      </c>
      <c r="T397" s="233">
        <v>335</v>
      </c>
      <c r="U397" s="233">
        <v>10</v>
      </c>
      <c r="V397" s="233">
        <v>15</v>
      </c>
      <c r="W397" s="233">
        <v>835</v>
      </c>
      <c r="X397" s="233" t="s">
        <v>1676</v>
      </c>
      <c r="Y397" s="234">
        <v>65</v>
      </c>
    </row>
    <row r="398" spans="1:25" s="145" customFormat="1" x14ac:dyDescent="0.2">
      <c r="A398" s="337" t="s">
        <v>298</v>
      </c>
      <c r="B398" s="334" t="s">
        <v>2047</v>
      </c>
      <c r="C398" s="253">
        <v>85</v>
      </c>
      <c r="D398" s="233">
        <v>0</v>
      </c>
      <c r="E398" s="233">
        <v>0</v>
      </c>
      <c r="F398" s="233">
        <v>25</v>
      </c>
      <c r="G398" s="233">
        <v>70</v>
      </c>
      <c r="H398" s="233">
        <v>10</v>
      </c>
      <c r="I398" s="233" t="s">
        <v>1676</v>
      </c>
      <c r="J398" s="233">
        <v>0</v>
      </c>
      <c r="K398" s="233">
        <v>50</v>
      </c>
      <c r="L398" s="233">
        <v>0</v>
      </c>
      <c r="M398" s="233">
        <v>0</v>
      </c>
      <c r="N398" s="233" t="s">
        <v>1676</v>
      </c>
      <c r="O398" s="233">
        <v>10</v>
      </c>
      <c r="P398" s="233">
        <v>0</v>
      </c>
      <c r="Q398" s="233">
        <v>0</v>
      </c>
      <c r="R398" s="233">
        <v>0</v>
      </c>
      <c r="S398" s="233">
        <v>15</v>
      </c>
      <c r="T398" s="233">
        <v>250</v>
      </c>
      <c r="U398" s="233">
        <v>0</v>
      </c>
      <c r="V398" s="233">
        <v>0</v>
      </c>
      <c r="W398" s="233">
        <v>540</v>
      </c>
      <c r="X398" s="233" t="s">
        <v>1676</v>
      </c>
      <c r="Y398" s="234">
        <v>90</v>
      </c>
    </row>
    <row r="399" spans="1:25" s="145" customFormat="1" x14ac:dyDescent="0.2">
      <c r="A399" s="337" t="s">
        <v>317</v>
      </c>
      <c r="B399" s="334" t="s">
        <v>2048</v>
      </c>
      <c r="C399" s="253">
        <v>1200</v>
      </c>
      <c r="D399" s="233">
        <v>0</v>
      </c>
      <c r="E399" s="233">
        <v>0</v>
      </c>
      <c r="F399" s="233">
        <v>20</v>
      </c>
      <c r="G399" s="233">
        <v>35</v>
      </c>
      <c r="H399" s="233">
        <v>15</v>
      </c>
      <c r="I399" s="233">
        <v>25</v>
      </c>
      <c r="J399" s="233" t="s">
        <v>1676</v>
      </c>
      <c r="K399" s="233">
        <v>135</v>
      </c>
      <c r="L399" s="233">
        <v>85</v>
      </c>
      <c r="M399" s="233">
        <v>0</v>
      </c>
      <c r="N399" s="233">
        <v>15</v>
      </c>
      <c r="O399" s="233" t="s">
        <v>1676</v>
      </c>
      <c r="P399" s="233">
        <v>45</v>
      </c>
      <c r="Q399" s="233">
        <v>65</v>
      </c>
      <c r="R399" s="233">
        <v>0</v>
      </c>
      <c r="S399" s="233">
        <v>60</v>
      </c>
      <c r="T399" s="233">
        <v>1085</v>
      </c>
      <c r="U399" s="233">
        <v>60</v>
      </c>
      <c r="V399" s="233">
        <v>55</v>
      </c>
      <c r="W399" s="233">
        <v>1835</v>
      </c>
      <c r="X399" s="233">
        <v>280</v>
      </c>
      <c r="Y399" s="234">
        <v>125</v>
      </c>
    </row>
    <row r="400" spans="1:25" s="145" customFormat="1" x14ac:dyDescent="0.2">
      <c r="A400" s="337" t="s">
        <v>305</v>
      </c>
      <c r="B400" s="334" t="s">
        <v>2049</v>
      </c>
      <c r="C400" s="253">
        <v>250</v>
      </c>
      <c r="D400" s="233" t="s">
        <v>1676</v>
      </c>
      <c r="E400" s="233" t="s">
        <v>1676</v>
      </c>
      <c r="F400" s="233">
        <v>85</v>
      </c>
      <c r="G400" s="233">
        <v>95</v>
      </c>
      <c r="H400" s="233">
        <v>145</v>
      </c>
      <c r="I400" s="233">
        <v>15</v>
      </c>
      <c r="J400" s="233">
        <v>490</v>
      </c>
      <c r="K400" s="233">
        <v>50</v>
      </c>
      <c r="L400" s="233">
        <v>0</v>
      </c>
      <c r="M400" s="233" t="s">
        <v>1676</v>
      </c>
      <c r="N400" s="233">
        <v>80</v>
      </c>
      <c r="O400" s="233">
        <v>135</v>
      </c>
      <c r="P400" s="233" t="s">
        <v>1676</v>
      </c>
      <c r="Q400" s="233">
        <v>0</v>
      </c>
      <c r="R400" s="233">
        <v>0</v>
      </c>
      <c r="S400" s="233">
        <v>190</v>
      </c>
      <c r="T400" s="233">
        <v>415</v>
      </c>
      <c r="U400" s="233">
        <v>0</v>
      </c>
      <c r="V400" s="233">
        <v>20</v>
      </c>
      <c r="W400" s="233">
        <v>970</v>
      </c>
      <c r="X400" s="233" t="s">
        <v>1676</v>
      </c>
      <c r="Y400" s="234">
        <v>85</v>
      </c>
    </row>
    <row r="401" spans="1:25" s="145" customFormat="1" x14ac:dyDescent="0.2">
      <c r="A401" s="337" t="s">
        <v>301</v>
      </c>
      <c r="B401" s="334" t="s">
        <v>2050</v>
      </c>
      <c r="C401" s="253">
        <v>40</v>
      </c>
      <c r="D401" s="233">
        <v>0</v>
      </c>
      <c r="E401" s="233">
        <v>0</v>
      </c>
      <c r="F401" s="233">
        <v>0</v>
      </c>
      <c r="G401" s="233">
        <v>0</v>
      </c>
      <c r="H401" s="233">
        <v>0</v>
      </c>
      <c r="I401" s="233">
        <v>0</v>
      </c>
      <c r="J401" s="233">
        <v>0</v>
      </c>
      <c r="K401" s="233">
        <v>0</v>
      </c>
      <c r="L401" s="233">
        <v>0</v>
      </c>
      <c r="M401" s="233" t="s">
        <v>1676</v>
      </c>
      <c r="N401" s="233" t="s">
        <v>1676</v>
      </c>
      <c r="O401" s="233">
        <v>0</v>
      </c>
      <c r="P401" s="233">
        <v>0</v>
      </c>
      <c r="Q401" s="233">
        <v>0</v>
      </c>
      <c r="R401" s="233">
        <v>0</v>
      </c>
      <c r="S401" s="233">
        <v>15</v>
      </c>
      <c r="T401" s="233">
        <v>190</v>
      </c>
      <c r="U401" s="233" t="s">
        <v>1676</v>
      </c>
      <c r="V401" s="233">
        <v>0</v>
      </c>
      <c r="W401" s="233">
        <v>1010</v>
      </c>
      <c r="X401" s="233" t="s">
        <v>1676</v>
      </c>
      <c r="Y401" s="234">
        <v>20</v>
      </c>
    </row>
    <row r="402" spans="1:25" s="145" customFormat="1" x14ac:dyDescent="0.2">
      <c r="A402" s="337" t="s">
        <v>300</v>
      </c>
      <c r="B402" s="334" t="s">
        <v>2051</v>
      </c>
      <c r="C402" s="253">
        <v>75</v>
      </c>
      <c r="D402" s="233">
        <v>10</v>
      </c>
      <c r="E402" s="233">
        <v>0</v>
      </c>
      <c r="F402" s="233" t="s">
        <v>1676</v>
      </c>
      <c r="G402" s="233">
        <v>10</v>
      </c>
      <c r="H402" s="233" t="s">
        <v>1676</v>
      </c>
      <c r="I402" s="233">
        <v>0</v>
      </c>
      <c r="J402" s="233" t="s">
        <v>1676</v>
      </c>
      <c r="K402" s="233">
        <v>75</v>
      </c>
      <c r="L402" s="233">
        <v>0</v>
      </c>
      <c r="M402" s="233">
        <v>0</v>
      </c>
      <c r="N402" s="233">
        <v>30</v>
      </c>
      <c r="O402" s="233">
        <v>10</v>
      </c>
      <c r="P402" s="233">
        <v>120</v>
      </c>
      <c r="Q402" s="233">
        <v>165</v>
      </c>
      <c r="R402" s="233">
        <v>0</v>
      </c>
      <c r="S402" s="233">
        <v>60</v>
      </c>
      <c r="T402" s="233">
        <v>340</v>
      </c>
      <c r="U402" s="233">
        <v>0</v>
      </c>
      <c r="V402" s="233">
        <v>10</v>
      </c>
      <c r="W402" s="233">
        <v>1320</v>
      </c>
      <c r="X402" s="233">
        <v>15</v>
      </c>
      <c r="Y402" s="234">
        <v>55</v>
      </c>
    </row>
    <row r="403" spans="1:25" s="145" customFormat="1" x14ac:dyDescent="0.2">
      <c r="A403" s="337" t="s">
        <v>307</v>
      </c>
      <c r="B403" s="334" t="s">
        <v>2052</v>
      </c>
      <c r="C403" s="253">
        <v>825</v>
      </c>
      <c r="D403" s="233" t="s">
        <v>1676</v>
      </c>
      <c r="E403" s="233">
        <v>345</v>
      </c>
      <c r="F403" s="233">
        <v>50</v>
      </c>
      <c r="G403" s="233">
        <v>200</v>
      </c>
      <c r="H403" s="233">
        <v>55</v>
      </c>
      <c r="I403" s="233">
        <v>955</v>
      </c>
      <c r="J403" s="233">
        <v>1000</v>
      </c>
      <c r="K403" s="233">
        <v>40</v>
      </c>
      <c r="L403" s="233">
        <v>0</v>
      </c>
      <c r="M403" s="233">
        <v>25</v>
      </c>
      <c r="N403" s="233">
        <v>70</v>
      </c>
      <c r="O403" s="233">
        <v>495</v>
      </c>
      <c r="P403" s="233" t="s">
        <v>1676</v>
      </c>
      <c r="Q403" s="233">
        <v>10</v>
      </c>
      <c r="R403" s="233">
        <v>0</v>
      </c>
      <c r="S403" s="233">
        <v>20</v>
      </c>
      <c r="T403" s="233">
        <v>665</v>
      </c>
      <c r="U403" s="233">
        <v>0</v>
      </c>
      <c r="V403" s="233">
        <v>145</v>
      </c>
      <c r="W403" s="233">
        <v>1760</v>
      </c>
      <c r="X403" s="233">
        <v>215</v>
      </c>
      <c r="Y403" s="234">
        <v>160</v>
      </c>
    </row>
    <row r="404" spans="1:25" s="145" customFormat="1" x14ac:dyDescent="0.2">
      <c r="A404" s="337" t="s">
        <v>293</v>
      </c>
      <c r="B404" s="334" t="s">
        <v>2053</v>
      </c>
      <c r="C404" s="253">
        <v>1410</v>
      </c>
      <c r="D404" s="233" t="s">
        <v>1676</v>
      </c>
      <c r="E404" s="233" t="s">
        <v>1676</v>
      </c>
      <c r="F404" s="233">
        <v>35</v>
      </c>
      <c r="G404" s="233">
        <v>185</v>
      </c>
      <c r="H404" s="233">
        <v>10</v>
      </c>
      <c r="I404" s="233">
        <v>20</v>
      </c>
      <c r="J404" s="233">
        <v>295</v>
      </c>
      <c r="K404" s="233">
        <v>55</v>
      </c>
      <c r="L404" s="233">
        <v>0</v>
      </c>
      <c r="M404" s="233" t="s">
        <v>1676</v>
      </c>
      <c r="N404" s="233" t="s">
        <v>1676</v>
      </c>
      <c r="O404" s="233" t="s">
        <v>1676</v>
      </c>
      <c r="P404" s="233">
        <v>30</v>
      </c>
      <c r="Q404" s="233">
        <v>130</v>
      </c>
      <c r="R404" s="233">
        <v>0</v>
      </c>
      <c r="S404" s="233">
        <v>155</v>
      </c>
      <c r="T404" s="233">
        <v>720</v>
      </c>
      <c r="U404" s="233">
        <v>10</v>
      </c>
      <c r="V404" s="233">
        <v>40</v>
      </c>
      <c r="W404" s="233">
        <v>1250</v>
      </c>
      <c r="X404" s="233" t="s">
        <v>1676</v>
      </c>
      <c r="Y404" s="234">
        <v>450</v>
      </c>
    </row>
    <row r="405" spans="1:25" s="145" customFormat="1" x14ac:dyDescent="0.2">
      <c r="A405" s="337" t="s">
        <v>304</v>
      </c>
      <c r="B405" s="334" t="s">
        <v>2054</v>
      </c>
      <c r="C405" s="253">
        <v>95</v>
      </c>
      <c r="D405" s="233" t="s">
        <v>1676</v>
      </c>
      <c r="E405" s="233">
        <v>0</v>
      </c>
      <c r="F405" s="233">
        <v>55</v>
      </c>
      <c r="G405" s="233">
        <v>155</v>
      </c>
      <c r="H405" s="233">
        <v>45</v>
      </c>
      <c r="I405" s="233">
        <v>225</v>
      </c>
      <c r="J405" s="233">
        <v>50</v>
      </c>
      <c r="K405" s="233">
        <v>110</v>
      </c>
      <c r="L405" s="233">
        <v>0</v>
      </c>
      <c r="M405" s="233">
        <v>45</v>
      </c>
      <c r="N405" s="233">
        <v>145</v>
      </c>
      <c r="O405" s="233">
        <v>45</v>
      </c>
      <c r="P405" s="233">
        <v>0</v>
      </c>
      <c r="Q405" s="233">
        <v>0</v>
      </c>
      <c r="R405" s="233">
        <v>0</v>
      </c>
      <c r="S405" s="233">
        <v>15</v>
      </c>
      <c r="T405" s="233">
        <v>300</v>
      </c>
      <c r="U405" s="233">
        <v>0</v>
      </c>
      <c r="V405" s="233" t="s">
        <v>1676</v>
      </c>
      <c r="W405" s="233">
        <v>660</v>
      </c>
      <c r="X405" s="233" t="s">
        <v>1676</v>
      </c>
      <c r="Y405" s="234">
        <v>60</v>
      </c>
    </row>
    <row r="406" spans="1:25" s="145" customFormat="1" x14ac:dyDescent="0.2">
      <c r="A406" s="337" t="s">
        <v>316</v>
      </c>
      <c r="B406" s="334" t="s">
        <v>2055</v>
      </c>
      <c r="C406" s="253">
        <v>235</v>
      </c>
      <c r="D406" s="233" t="s">
        <v>1676</v>
      </c>
      <c r="E406" s="233">
        <v>0</v>
      </c>
      <c r="F406" s="233" t="s">
        <v>1676</v>
      </c>
      <c r="G406" s="233">
        <v>25</v>
      </c>
      <c r="H406" s="233">
        <v>10</v>
      </c>
      <c r="I406" s="233">
        <v>35</v>
      </c>
      <c r="J406" s="233">
        <v>100</v>
      </c>
      <c r="K406" s="233">
        <v>80</v>
      </c>
      <c r="L406" s="233">
        <v>0</v>
      </c>
      <c r="M406" s="233">
        <v>90</v>
      </c>
      <c r="N406" s="233">
        <v>170</v>
      </c>
      <c r="O406" s="233">
        <v>120</v>
      </c>
      <c r="P406" s="233">
        <v>50</v>
      </c>
      <c r="Q406" s="233">
        <v>140</v>
      </c>
      <c r="R406" s="233">
        <v>0</v>
      </c>
      <c r="S406" s="233">
        <v>10</v>
      </c>
      <c r="T406" s="233">
        <v>405</v>
      </c>
      <c r="U406" s="233" t="s">
        <v>1676</v>
      </c>
      <c r="V406" s="233">
        <v>160</v>
      </c>
      <c r="W406" s="233">
        <v>1015</v>
      </c>
      <c r="X406" s="233" t="s">
        <v>1676</v>
      </c>
      <c r="Y406" s="234">
        <v>100</v>
      </c>
    </row>
    <row r="407" spans="1:25" s="145" customFormat="1" x14ac:dyDescent="0.2">
      <c r="A407" s="337" t="s">
        <v>750</v>
      </c>
      <c r="B407" s="334" t="s">
        <v>2056</v>
      </c>
      <c r="C407" s="253">
        <v>205</v>
      </c>
      <c r="D407" s="233">
        <v>0</v>
      </c>
      <c r="E407" s="233">
        <v>0</v>
      </c>
      <c r="F407" s="233">
        <v>0</v>
      </c>
      <c r="G407" s="233">
        <v>0</v>
      </c>
      <c r="H407" s="233">
        <v>0</v>
      </c>
      <c r="I407" s="233">
        <v>210</v>
      </c>
      <c r="J407" s="233">
        <v>150</v>
      </c>
      <c r="K407" s="233">
        <v>30</v>
      </c>
      <c r="L407" s="233">
        <v>0</v>
      </c>
      <c r="M407" s="233" t="s">
        <v>1676</v>
      </c>
      <c r="N407" s="233" t="s">
        <v>1676</v>
      </c>
      <c r="O407" s="233">
        <v>0</v>
      </c>
      <c r="P407" s="233">
        <v>0</v>
      </c>
      <c r="Q407" s="233">
        <v>0</v>
      </c>
      <c r="R407" s="233">
        <v>0</v>
      </c>
      <c r="S407" s="233" t="s">
        <v>1676</v>
      </c>
      <c r="T407" s="233">
        <v>65</v>
      </c>
      <c r="U407" s="233" t="s">
        <v>1676</v>
      </c>
      <c r="V407" s="233">
        <v>90</v>
      </c>
      <c r="W407" s="233">
        <v>140</v>
      </c>
      <c r="X407" s="233" t="s">
        <v>1676</v>
      </c>
      <c r="Y407" s="234">
        <v>20</v>
      </c>
    </row>
    <row r="408" spans="1:25" s="145" customFormat="1" x14ac:dyDescent="0.2">
      <c r="A408" s="337" t="s">
        <v>303</v>
      </c>
      <c r="B408" s="334" t="s">
        <v>2057</v>
      </c>
      <c r="C408" s="253">
        <v>195</v>
      </c>
      <c r="D408" s="233">
        <v>0</v>
      </c>
      <c r="E408" s="233">
        <v>250</v>
      </c>
      <c r="F408" s="233" t="s">
        <v>1676</v>
      </c>
      <c r="G408" s="233">
        <v>30</v>
      </c>
      <c r="H408" s="233">
        <v>20</v>
      </c>
      <c r="I408" s="233" t="s">
        <v>1676</v>
      </c>
      <c r="J408" s="233">
        <v>200</v>
      </c>
      <c r="K408" s="233">
        <v>0</v>
      </c>
      <c r="L408" s="233">
        <v>0</v>
      </c>
      <c r="M408" s="233">
        <v>90</v>
      </c>
      <c r="N408" s="233">
        <v>125</v>
      </c>
      <c r="O408" s="233">
        <v>55</v>
      </c>
      <c r="P408" s="233">
        <v>20</v>
      </c>
      <c r="Q408" s="233">
        <v>95</v>
      </c>
      <c r="R408" s="233">
        <v>0</v>
      </c>
      <c r="S408" s="233">
        <v>80</v>
      </c>
      <c r="T408" s="233">
        <v>295</v>
      </c>
      <c r="U408" s="233" t="s">
        <v>1676</v>
      </c>
      <c r="V408" s="233" t="s">
        <v>1676</v>
      </c>
      <c r="W408" s="233">
        <v>665</v>
      </c>
      <c r="X408" s="233">
        <v>20</v>
      </c>
      <c r="Y408" s="234">
        <v>85</v>
      </c>
    </row>
    <row r="409" spans="1:25" s="145" customFormat="1" x14ac:dyDescent="0.2">
      <c r="A409" s="337" t="s">
        <v>1541</v>
      </c>
      <c r="B409" s="334" t="s">
        <v>2058</v>
      </c>
      <c r="C409" s="253">
        <v>100</v>
      </c>
      <c r="D409" s="233">
        <v>0</v>
      </c>
      <c r="E409" s="233">
        <v>280</v>
      </c>
      <c r="F409" s="233">
        <v>0</v>
      </c>
      <c r="G409" s="233">
        <v>0</v>
      </c>
      <c r="H409" s="233">
        <v>0</v>
      </c>
      <c r="I409" s="233">
        <v>0</v>
      </c>
      <c r="J409" s="233">
        <v>0</v>
      </c>
      <c r="K409" s="233">
        <v>35</v>
      </c>
      <c r="L409" s="233">
        <v>0</v>
      </c>
      <c r="M409" s="233">
        <v>0</v>
      </c>
      <c r="N409" s="233">
        <v>70</v>
      </c>
      <c r="O409" s="233">
        <v>15</v>
      </c>
      <c r="P409" s="233">
        <v>10</v>
      </c>
      <c r="Q409" s="233">
        <v>60</v>
      </c>
      <c r="R409" s="233">
        <v>0</v>
      </c>
      <c r="S409" s="233">
        <v>10</v>
      </c>
      <c r="T409" s="233">
        <v>200</v>
      </c>
      <c r="U409" s="233" t="s">
        <v>1676</v>
      </c>
      <c r="V409" s="233">
        <v>85</v>
      </c>
      <c r="W409" s="233">
        <v>385</v>
      </c>
      <c r="X409" s="233">
        <v>0</v>
      </c>
      <c r="Y409" s="234">
        <v>45</v>
      </c>
    </row>
    <row r="410" spans="1:25" s="145" customFormat="1" x14ac:dyDescent="0.2">
      <c r="A410" s="337" t="s">
        <v>299</v>
      </c>
      <c r="B410" s="334" t="s">
        <v>2059</v>
      </c>
      <c r="C410" s="253">
        <v>105</v>
      </c>
      <c r="D410" s="233">
        <v>0</v>
      </c>
      <c r="E410" s="233">
        <v>0</v>
      </c>
      <c r="F410" s="233">
        <v>0</v>
      </c>
      <c r="G410" s="233">
        <v>0</v>
      </c>
      <c r="H410" s="233">
        <v>0</v>
      </c>
      <c r="I410" s="233">
        <v>0</v>
      </c>
      <c r="J410" s="233">
        <v>330</v>
      </c>
      <c r="K410" s="233">
        <v>90</v>
      </c>
      <c r="L410" s="233">
        <v>0</v>
      </c>
      <c r="M410" s="233">
        <v>15</v>
      </c>
      <c r="N410" s="233">
        <v>10</v>
      </c>
      <c r="O410" s="233">
        <v>0</v>
      </c>
      <c r="P410" s="233">
        <v>45</v>
      </c>
      <c r="Q410" s="233">
        <v>145</v>
      </c>
      <c r="R410" s="233">
        <v>0</v>
      </c>
      <c r="S410" s="233">
        <v>20</v>
      </c>
      <c r="T410" s="233">
        <v>300</v>
      </c>
      <c r="U410" s="233">
        <v>0</v>
      </c>
      <c r="V410" s="233">
        <v>10</v>
      </c>
      <c r="W410" s="233">
        <v>1160</v>
      </c>
      <c r="X410" s="233">
        <v>10</v>
      </c>
      <c r="Y410" s="234">
        <v>50</v>
      </c>
    </row>
    <row r="411" spans="1:25" s="145" customFormat="1" x14ac:dyDescent="0.2">
      <c r="A411" s="337" t="s">
        <v>288</v>
      </c>
      <c r="B411" s="334" t="s">
        <v>2060</v>
      </c>
      <c r="C411" s="253">
        <v>75</v>
      </c>
      <c r="D411" s="233">
        <v>0</v>
      </c>
      <c r="E411" s="233">
        <v>0</v>
      </c>
      <c r="F411" s="233">
        <v>0</v>
      </c>
      <c r="G411" s="233">
        <v>15</v>
      </c>
      <c r="H411" s="233">
        <v>0</v>
      </c>
      <c r="I411" s="233">
        <v>0</v>
      </c>
      <c r="J411" s="233">
        <v>0</v>
      </c>
      <c r="K411" s="233">
        <v>0</v>
      </c>
      <c r="L411" s="233">
        <v>0</v>
      </c>
      <c r="M411" s="233">
        <v>0</v>
      </c>
      <c r="N411" s="233" t="s">
        <v>1676</v>
      </c>
      <c r="O411" s="233">
        <v>0</v>
      </c>
      <c r="P411" s="233">
        <v>0</v>
      </c>
      <c r="Q411" s="233">
        <v>0</v>
      </c>
      <c r="R411" s="233">
        <v>0</v>
      </c>
      <c r="S411" s="233">
        <v>10</v>
      </c>
      <c r="T411" s="233">
        <v>215</v>
      </c>
      <c r="U411" s="233" t="s">
        <v>1676</v>
      </c>
      <c r="V411" s="233">
        <v>0</v>
      </c>
      <c r="W411" s="233">
        <v>950</v>
      </c>
      <c r="X411" s="233" t="s">
        <v>1676</v>
      </c>
      <c r="Y411" s="234">
        <v>45</v>
      </c>
    </row>
    <row r="412" spans="1:25" s="145" customFormat="1" x14ac:dyDescent="0.2">
      <c r="A412" s="337" t="s">
        <v>309</v>
      </c>
      <c r="B412" s="334" t="s">
        <v>2061</v>
      </c>
      <c r="C412" s="253">
        <v>165</v>
      </c>
      <c r="D412" s="233">
        <v>0</v>
      </c>
      <c r="E412" s="233">
        <v>0</v>
      </c>
      <c r="F412" s="233">
        <v>25</v>
      </c>
      <c r="G412" s="233">
        <v>75</v>
      </c>
      <c r="H412" s="233">
        <v>20</v>
      </c>
      <c r="I412" s="233">
        <v>115</v>
      </c>
      <c r="J412" s="233">
        <v>270</v>
      </c>
      <c r="K412" s="233" t="s">
        <v>1676</v>
      </c>
      <c r="L412" s="233">
        <v>0</v>
      </c>
      <c r="M412" s="233">
        <v>20</v>
      </c>
      <c r="N412" s="233">
        <v>35</v>
      </c>
      <c r="O412" s="233">
        <v>20</v>
      </c>
      <c r="P412" s="233">
        <v>25</v>
      </c>
      <c r="Q412" s="233">
        <v>95</v>
      </c>
      <c r="R412" s="233">
        <v>0</v>
      </c>
      <c r="S412" s="233">
        <v>15</v>
      </c>
      <c r="T412" s="233">
        <v>305</v>
      </c>
      <c r="U412" s="233">
        <v>0</v>
      </c>
      <c r="V412" s="233">
        <v>50</v>
      </c>
      <c r="W412" s="233">
        <v>745</v>
      </c>
      <c r="X412" s="233">
        <v>10</v>
      </c>
      <c r="Y412" s="234">
        <v>45</v>
      </c>
    </row>
    <row r="413" spans="1:25" s="145" customFormat="1" x14ac:dyDescent="0.2">
      <c r="A413" s="337" t="s">
        <v>285</v>
      </c>
      <c r="B413" s="334" t="s">
        <v>2062</v>
      </c>
      <c r="C413" s="253">
        <v>175</v>
      </c>
      <c r="D413" s="233">
        <v>0</v>
      </c>
      <c r="E413" s="233">
        <v>0</v>
      </c>
      <c r="F413" s="233">
        <v>10</v>
      </c>
      <c r="G413" s="233">
        <v>60</v>
      </c>
      <c r="H413" s="233">
        <v>10</v>
      </c>
      <c r="I413" s="233">
        <v>165</v>
      </c>
      <c r="J413" s="233">
        <v>475</v>
      </c>
      <c r="K413" s="233">
        <v>60</v>
      </c>
      <c r="L413" s="233">
        <v>0</v>
      </c>
      <c r="M413" s="233">
        <v>20</v>
      </c>
      <c r="N413" s="233">
        <v>25</v>
      </c>
      <c r="O413" s="233">
        <v>50</v>
      </c>
      <c r="P413" s="233">
        <v>55</v>
      </c>
      <c r="Q413" s="233">
        <v>55</v>
      </c>
      <c r="R413" s="233">
        <v>0</v>
      </c>
      <c r="S413" s="233">
        <v>10</v>
      </c>
      <c r="T413" s="233">
        <v>280</v>
      </c>
      <c r="U413" s="233">
        <v>0</v>
      </c>
      <c r="V413" s="233">
        <v>15</v>
      </c>
      <c r="W413" s="233">
        <v>400</v>
      </c>
      <c r="X413" s="233" t="s">
        <v>1676</v>
      </c>
      <c r="Y413" s="234">
        <v>50</v>
      </c>
    </row>
    <row r="414" spans="1:25" s="145" customFormat="1" x14ac:dyDescent="0.2">
      <c r="A414" s="337" t="s">
        <v>287</v>
      </c>
      <c r="B414" s="334" t="s">
        <v>2063</v>
      </c>
      <c r="C414" s="253">
        <v>30</v>
      </c>
      <c r="D414" s="233">
        <v>0</v>
      </c>
      <c r="E414" s="233">
        <v>0</v>
      </c>
      <c r="F414" s="233">
        <v>0</v>
      </c>
      <c r="G414" s="233">
        <v>0</v>
      </c>
      <c r="H414" s="233">
        <v>0</v>
      </c>
      <c r="I414" s="233">
        <v>210</v>
      </c>
      <c r="J414" s="233">
        <v>0</v>
      </c>
      <c r="K414" s="233">
        <v>0</v>
      </c>
      <c r="L414" s="233">
        <v>25</v>
      </c>
      <c r="M414" s="233">
        <v>0</v>
      </c>
      <c r="N414" s="233">
        <v>0</v>
      </c>
      <c r="O414" s="233">
        <v>0</v>
      </c>
      <c r="P414" s="233">
        <v>0</v>
      </c>
      <c r="Q414" s="233" t="s">
        <v>1676</v>
      </c>
      <c r="R414" s="233">
        <v>0</v>
      </c>
      <c r="S414" s="233">
        <v>15</v>
      </c>
      <c r="T414" s="233">
        <v>125</v>
      </c>
      <c r="U414" s="233" t="s">
        <v>1676</v>
      </c>
      <c r="V414" s="233">
        <v>10</v>
      </c>
      <c r="W414" s="233">
        <v>795</v>
      </c>
      <c r="X414" s="233" t="s">
        <v>1676</v>
      </c>
      <c r="Y414" s="234">
        <v>15</v>
      </c>
    </row>
    <row r="415" spans="1:25" s="145" customFormat="1" x14ac:dyDescent="0.2">
      <c r="A415" s="337" t="s">
        <v>1386</v>
      </c>
      <c r="B415" s="334" t="s">
        <v>2064</v>
      </c>
      <c r="C415" s="253">
        <v>35</v>
      </c>
      <c r="D415" s="233">
        <v>0</v>
      </c>
      <c r="E415" s="233">
        <v>0</v>
      </c>
      <c r="F415" s="233">
        <v>0</v>
      </c>
      <c r="G415" s="233">
        <v>15</v>
      </c>
      <c r="H415" s="233">
        <v>0</v>
      </c>
      <c r="I415" s="233">
        <v>0</v>
      </c>
      <c r="J415" s="233">
        <v>55</v>
      </c>
      <c r="K415" s="233">
        <v>25</v>
      </c>
      <c r="L415" s="233">
        <v>0</v>
      </c>
      <c r="M415" s="233">
        <v>0</v>
      </c>
      <c r="N415" s="233">
        <v>0</v>
      </c>
      <c r="O415" s="233">
        <v>0</v>
      </c>
      <c r="P415" s="233">
        <v>0</v>
      </c>
      <c r="Q415" s="233">
        <v>0</v>
      </c>
      <c r="R415" s="233">
        <v>0</v>
      </c>
      <c r="S415" s="233" t="s">
        <v>1676</v>
      </c>
      <c r="T415" s="233">
        <v>140</v>
      </c>
      <c r="U415" s="233" t="s">
        <v>1676</v>
      </c>
      <c r="V415" s="233">
        <v>15</v>
      </c>
      <c r="W415" s="233">
        <v>80</v>
      </c>
      <c r="X415" s="233">
        <v>0</v>
      </c>
      <c r="Y415" s="234" t="s">
        <v>1676</v>
      </c>
    </row>
    <row r="416" spans="1:25" s="145" customFormat="1" x14ac:dyDescent="0.2">
      <c r="A416" s="337" t="s">
        <v>11</v>
      </c>
      <c r="B416" s="334" t="s">
        <v>2065</v>
      </c>
      <c r="C416" s="253">
        <v>80</v>
      </c>
      <c r="D416" s="233" t="s">
        <v>1676</v>
      </c>
      <c r="E416" s="233">
        <v>215</v>
      </c>
      <c r="F416" s="233">
        <v>10</v>
      </c>
      <c r="G416" s="233">
        <v>50</v>
      </c>
      <c r="H416" s="233">
        <v>10</v>
      </c>
      <c r="I416" s="233">
        <v>95</v>
      </c>
      <c r="J416" s="233">
        <v>195</v>
      </c>
      <c r="K416" s="233">
        <v>10</v>
      </c>
      <c r="L416" s="233">
        <v>0</v>
      </c>
      <c r="M416" s="233" t="s">
        <v>1676</v>
      </c>
      <c r="N416" s="233">
        <v>45</v>
      </c>
      <c r="O416" s="233">
        <v>15</v>
      </c>
      <c r="P416" s="233">
        <v>80</v>
      </c>
      <c r="Q416" s="233">
        <v>170</v>
      </c>
      <c r="R416" s="233">
        <v>0</v>
      </c>
      <c r="S416" s="233">
        <v>20</v>
      </c>
      <c r="T416" s="233">
        <v>150</v>
      </c>
      <c r="U416" s="233">
        <v>0</v>
      </c>
      <c r="V416" s="233">
        <v>30</v>
      </c>
      <c r="W416" s="233">
        <v>330</v>
      </c>
      <c r="X416" s="233" t="s">
        <v>1676</v>
      </c>
      <c r="Y416" s="234">
        <v>75</v>
      </c>
    </row>
    <row r="417" spans="1:25" s="145" customFormat="1" x14ac:dyDescent="0.2">
      <c r="A417" s="337" t="s">
        <v>310</v>
      </c>
      <c r="B417" s="334" t="s">
        <v>2066</v>
      </c>
      <c r="C417" s="253">
        <v>15</v>
      </c>
      <c r="D417" s="233">
        <v>0</v>
      </c>
      <c r="E417" s="233">
        <v>0</v>
      </c>
      <c r="F417" s="233">
        <v>0</v>
      </c>
      <c r="G417" s="233" t="s">
        <v>1676</v>
      </c>
      <c r="H417" s="233">
        <v>0</v>
      </c>
      <c r="I417" s="233" t="s">
        <v>1676</v>
      </c>
      <c r="J417" s="233">
        <v>15</v>
      </c>
      <c r="K417" s="233">
        <v>15</v>
      </c>
      <c r="L417" s="233">
        <v>0</v>
      </c>
      <c r="M417" s="233" t="s">
        <v>1676</v>
      </c>
      <c r="N417" s="233" t="s">
        <v>1676</v>
      </c>
      <c r="O417" s="233" t="s">
        <v>1676</v>
      </c>
      <c r="P417" s="233" t="s">
        <v>1676</v>
      </c>
      <c r="Q417" s="233">
        <v>35</v>
      </c>
      <c r="R417" s="233">
        <v>0</v>
      </c>
      <c r="S417" s="233" t="s">
        <v>1676</v>
      </c>
      <c r="T417" s="233">
        <v>30</v>
      </c>
      <c r="U417" s="233">
        <v>0</v>
      </c>
      <c r="V417" s="233" t="s">
        <v>1676</v>
      </c>
      <c r="W417" s="233">
        <v>90</v>
      </c>
      <c r="X417" s="233" t="s">
        <v>1676</v>
      </c>
      <c r="Y417" s="234">
        <v>10</v>
      </c>
    </row>
    <row r="418" spans="1:25" s="145" customFormat="1" x14ac:dyDescent="0.2">
      <c r="A418" s="337" t="s">
        <v>290</v>
      </c>
      <c r="B418" s="334" t="s">
        <v>2067</v>
      </c>
      <c r="C418" s="253" t="s">
        <v>1676</v>
      </c>
      <c r="D418" s="233" t="s">
        <v>1676</v>
      </c>
      <c r="E418" s="233" t="s">
        <v>1676</v>
      </c>
      <c r="F418" s="233" t="s">
        <v>1676</v>
      </c>
      <c r="G418" s="233">
        <v>25</v>
      </c>
      <c r="H418" s="233">
        <v>10</v>
      </c>
      <c r="I418" s="233">
        <v>120</v>
      </c>
      <c r="J418" s="233">
        <v>90</v>
      </c>
      <c r="K418" s="233">
        <v>15</v>
      </c>
      <c r="L418" s="233">
        <v>0</v>
      </c>
      <c r="M418" s="233" t="s">
        <v>1676</v>
      </c>
      <c r="N418" s="233" t="s">
        <v>1676</v>
      </c>
      <c r="O418" s="233">
        <v>0</v>
      </c>
      <c r="P418" s="233">
        <v>15</v>
      </c>
      <c r="Q418" s="233">
        <v>35</v>
      </c>
      <c r="R418" s="233">
        <v>0</v>
      </c>
      <c r="S418" s="233">
        <v>15</v>
      </c>
      <c r="T418" s="233">
        <v>95</v>
      </c>
      <c r="U418" s="233" t="s">
        <v>1676</v>
      </c>
      <c r="V418" s="233">
        <v>0</v>
      </c>
      <c r="W418" s="233">
        <v>35</v>
      </c>
      <c r="X418" s="233" t="s">
        <v>1676</v>
      </c>
      <c r="Y418" s="234">
        <v>10</v>
      </c>
    </row>
    <row r="419" spans="1:25" s="145" customFormat="1" x14ac:dyDescent="0.2">
      <c r="A419" s="337" t="s">
        <v>306</v>
      </c>
      <c r="B419" s="334" t="s">
        <v>2068</v>
      </c>
      <c r="C419" s="253">
        <v>685</v>
      </c>
      <c r="D419" s="233">
        <v>25</v>
      </c>
      <c r="E419" s="233" t="s">
        <v>1676</v>
      </c>
      <c r="F419" s="233">
        <v>10</v>
      </c>
      <c r="G419" s="233">
        <v>30</v>
      </c>
      <c r="H419" s="233">
        <v>15</v>
      </c>
      <c r="I419" s="233">
        <v>390</v>
      </c>
      <c r="J419" s="233">
        <v>225</v>
      </c>
      <c r="K419" s="233">
        <v>40</v>
      </c>
      <c r="L419" s="233">
        <v>0</v>
      </c>
      <c r="M419" s="233">
        <v>265</v>
      </c>
      <c r="N419" s="233">
        <v>10</v>
      </c>
      <c r="O419" s="233" t="s">
        <v>1676</v>
      </c>
      <c r="P419" s="233">
        <v>15</v>
      </c>
      <c r="Q419" s="233">
        <v>60</v>
      </c>
      <c r="R419" s="233">
        <v>0</v>
      </c>
      <c r="S419" s="233">
        <v>75</v>
      </c>
      <c r="T419" s="233">
        <v>425</v>
      </c>
      <c r="U419" s="233">
        <v>10</v>
      </c>
      <c r="V419" s="233">
        <v>550</v>
      </c>
      <c r="W419" s="233">
        <v>1195</v>
      </c>
      <c r="X419" s="233">
        <v>10</v>
      </c>
      <c r="Y419" s="234">
        <v>260</v>
      </c>
    </row>
    <row r="420" spans="1:25" s="145" customFormat="1" x14ac:dyDescent="0.2">
      <c r="A420" s="337" t="s">
        <v>292</v>
      </c>
      <c r="B420" s="334" t="s">
        <v>2069</v>
      </c>
      <c r="C420" s="253">
        <v>760</v>
      </c>
      <c r="D420" s="233">
        <v>0</v>
      </c>
      <c r="E420" s="233">
        <v>0</v>
      </c>
      <c r="F420" s="233">
        <v>0</v>
      </c>
      <c r="G420" s="233">
        <v>0</v>
      </c>
      <c r="H420" s="233">
        <v>0</v>
      </c>
      <c r="I420" s="233">
        <v>0</v>
      </c>
      <c r="J420" s="233">
        <v>0</v>
      </c>
      <c r="K420" s="233">
        <v>65</v>
      </c>
      <c r="L420" s="233">
        <v>0</v>
      </c>
      <c r="M420" s="233">
        <v>0</v>
      </c>
      <c r="N420" s="233" t="s">
        <v>1676</v>
      </c>
      <c r="O420" s="233">
        <v>0</v>
      </c>
      <c r="P420" s="233">
        <v>0</v>
      </c>
      <c r="Q420" s="233">
        <v>0</v>
      </c>
      <c r="R420" s="233">
        <v>0</v>
      </c>
      <c r="S420" s="233">
        <v>25</v>
      </c>
      <c r="T420" s="233">
        <v>940</v>
      </c>
      <c r="U420" s="233" t="s">
        <v>1676</v>
      </c>
      <c r="V420" s="233">
        <v>125</v>
      </c>
      <c r="W420" s="233">
        <v>2985</v>
      </c>
      <c r="X420" s="233">
        <v>15</v>
      </c>
      <c r="Y420" s="234">
        <v>320</v>
      </c>
    </row>
    <row r="421" spans="1:25" s="145" customFormat="1" x14ac:dyDescent="0.2">
      <c r="A421" s="337" t="s">
        <v>308</v>
      </c>
      <c r="B421" s="334" t="s">
        <v>2159</v>
      </c>
      <c r="C421" s="253" t="s">
        <v>1676</v>
      </c>
      <c r="D421" s="233">
        <v>0</v>
      </c>
      <c r="E421" s="233">
        <v>0</v>
      </c>
      <c r="F421" s="233">
        <v>0</v>
      </c>
      <c r="G421" s="233">
        <v>0</v>
      </c>
      <c r="H421" s="233">
        <v>0</v>
      </c>
      <c r="I421" s="233">
        <v>0</v>
      </c>
      <c r="J421" s="233">
        <v>0</v>
      </c>
      <c r="K421" s="233">
        <v>0</v>
      </c>
      <c r="L421" s="233">
        <v>0</v>
      </c>
      <c r="M421" s="233">
        <v>0</v>
      </c>
      <c r="N421" s="233">
        <v>0</v>
      </c>
      <c r="O421" s="233">
        <v>0</v>
      </c>
      <c r="P421" s="233">
        <v>0</v>
      </c>
      <c r="Q421" s="233">
        <v>0</v>
      </c>
      <c r="R421" s="233">
        <v>0</v>
      </c>
      <c r="S421" s="233">
        <v>0</v>
      </c>
      <c r="T421" s="233" t="s">
        <v>1676</v>
      </c>
      <c r="U421" s="233">
        <v>0</v>
      </c>
      <c r="V421" s="233">
        <v>0</v>
      </c>
      <c r="W421" s="233">
        <v>0</v>
      </c>
      <c r="X421" s="233">
        <v>0</v>
      </c>
      <c r="Y421" s="234">
        <v>0</v>
      </c>
    </row>
    <row r="422" spans="1:25" s="145" customFormat="1" x14ac:dyDescent="0.2">
      <c r="A422" s="337" t="s">
        <v>347</v>
      </c>
      <c r="B422" s="334" t="s">
        <v>2070</v>
      </c>
      <c r="C422" s="253">
        <v>125</v>
      </c>
      <c r="D422" s="233" t="s">
        <v>1676</v>
      </c>
      <c r="E422" s="233">
        <v>1110</v>
      </c>
      <c r="F422" s="233">
        <v>25</v>
      </c>
      <c r="G422" s="233">
        <v>160</v>
      </c>
      <c r="H422" s="233">
        <v>50</v>
      </c>
      <c r="I422" s="233">
        <v>210</v>
      </c>
      <c r="J422" s="233">
        <v>425</v>
      </c>
      <c r="K422" s="233">
        <v>175</v>
      </c>
      <c r="L422" s="233">
        <v>0</v>
      </c>
      <c r="M422" s="233">
        <v>0</v>
      </c>
      <c r="N422" s="233">
        <v>780</v>
      </c>
      <c r="O422" s="233">
        <v>205</v>
      </c>
      <c r="P422" s="233">
        <v>50</v>
      </c>
      <c r="Q422" s="233">
        <v>180</v>
      </c>
      <c r="R422" s="233">
        <v>0</v>
      </c>
      <c r="S422" s="233">
        <v>30</v>
      </c>
      <c r="T422" s="233">
        <v>615</v>
      </c>
      <c r="U422" s="233" t="s">
        <v>1676</v>
      </c>
      <c r="V422" s="233">
        <v>160</v>
      </c>
      <c r="W422" s="233">
        <v>1480</v>
      </c>
      <c r="X422" s="233">
        <v>35</v>
      </c>
      <c r="Y422" s="234">
        <v>150</v>
      </c>
    </row>
    <row r="423" spans="1:25" s="145" customFormat="1" x14ac:dyDescent="0.2">
      <c r="A423" s="337" t="s">
        <v>427</v>
      </c>
      <c r="B423" s="334" t="s">
        <v>2071</v>
      </c>
      <c r="C423" s="253">
        <v>4345</v>
      </c>
      <c r="D423" s="233">
        <v>1100</v>
      </c>
      <c r="E423" s="233">
        <v>270</v>
      </c>
      <c r="F423" s="233">
        <v>865</v>
      </c>
      <c r="G423" s="233">
        <v>4285</v>
      </c>
      <c r="H423" s="233">
        <v>2400</v>
      </c>
      <c r="I423" s="233">
        <v>6255</v>
      </c>
      <c r="J423" s="233">
        <v>12480</v>
      </c>
      <c r="K423" s="233">
        <v>1005</v>
      </c>
      <c r="L423" s="233">
        <v>5360</v>
      </c>
      <c r="M423" s="233">
        <v>2645</v>
      </c>
      <c r="N423" s="233">
        <v>4690</v>
      </c>
      <c r="O423" s="233">
        <v>755</v>
      </c>
      <c r="P423" s="233">
        <v>135</v>
      </c>
      <c r="Q423" s="233">
        <v>2665</v>
      </c>
      <c r="R423" s="233">
        <v>4925</v>
      </c>
      <c r="S423" s="233">
        <v>4930</v>
      </c>
      <c r="T423" s="233">
        <v>3085</v>
      </c>
      <c r="U423" s="233">
        <v>21295</v>
      </c>
      <c r="V423" s="233">
        <v>1845</v>
      </c>
      <c r="W423" s="233">
        <v>3500</v>
      </c>
      <c r="X423" s="233">
        <v>13995</v>
      </c>
      <c r="Y423" s="234">
        <v>72095</v>
      </c>
    </row>
    <row r="424" spans="1:25" s="145" customFormat="1" x14ac:dyDescent="0.2">
      <c r="A424" s="337" t="s">
        <v>379</v>
      </c>
      <c r="B424" s="334" t="s">
        <v>2072</v>
      </c>
      <c r="C424" s="253">
        <v>1835</v>
      </c>
      <c r="D424" s="233">
        <v>840</v>
      </c>
      <c r="E424" s="233">
        <v>6910</v>
      </c>
      <c r="F424" s="233">
        <v>765</v>
      </c>
      <c r="G424" s="233">
        <v>2530</v>
      </c>
      <c r="H424" s="233">
        <v>765</v>
      </c>
      <c r="I424" s="233">
        <v>7950</v>
      </c>
      <c r="J424" s="233">
        <v>8070</v>
      </c>
      <c r="K424" s="233">
        <v>890</v>
      </c>
      <c r="L424" s="233">
        <v>700</v>
      </c>
      <c r="M424" s="233">
        <v>665</v>
      </c>
      <c r="N424" s="233">
        <v>3615</v>
      </c>
      <c r="O424" s="233">
        <v>655</v>
      </c>
      <c r="P424" s="233">
        <v>280</v>
      </c>
      <c r="Q424" s="233">
        <v>1530</v>
      </c>
      <c r="R424" s="233">
        <v>4860</v>
      </c>
      <c r="S424" s="233">
        <v>10165</v>
      </c>
      <c r="T424" s="233">
        <v>2775</v>
      </c>
      <c r="U424" s="233">
        <v>11180</v>
      </c>
      <c r="V424" s="233">
        <v>170</v>
      </c>
      <c r="W424" s="233">
        <v>4335</v>
      </c>
      <c r="X424" s="233">
        <v>4070</v>
      </c>
      <c r="Y424" s="234">
        <v>91320</v>
      </c>
    </row>
    <row r="425" spans="1:25" s="145" customFormat="1" x14ac:dyDescent="0.2">
      <c r="A425" s="337" t="s">
        <v>589</v>
      </c>
      <c r="B425" s="334" t="s">
        <v>2073</v>
      </c>
      <c r="C425" s="253">
        <v>1215</v>
      </c>
      <c r="D425" s="233">
        <v>0</v>
      </c>
      <c r="E425" s="233">
        <v>640</v>
      </c>
      <c r="F425" s="233">
        <v>15</v>
      </c>
      <c r="G425" s="233">
        <v>70</v>
      </c>
      <c r="H425" s="233">
        <v>20</v>
      </c>
      <c r="I425" s="233">
        <v>460</v>
      </c>
      <c r="J425" s="233">
        <v>460</v>
      </c>
      <c r="K425" s="233">
        <v>115</v>
      </c>
      <c r="L425" s="233" t="s">
        <v>1676</v>
      </c>
      <c r="M425" s="233" t="s">
        <v>1676</v>
      </c>
      <c r="N425" s="233">
        <v>240</v>
      </c>
      <c r="O425" s="233">
        <v>60</v>
      </c>
      <c r="P425" s="233">
        <v>55</v>
      </c>
      <c r="Q425" s="233">
        <v>130</v>
      </c>
      <c r="R425" s="233">
        <v>0</v>
      </c>
      <c r="S425" s="233">
        <v>30</v>
      </c>
      <c r="T425" s="233">
        <v>410</v>
      </c>
      <c r="U425" s="233">
        <v>0</v>
      </c>
      <c r="V425" s="233">
        <v>10</v>
      </c>
      <c r="W425" s="233">
        <v>1560</v>
      </c>
      <c r="X425" s="233">
        <v>335</v>
      </c>
      <c r="Y425" s="234">
        <v>25</v>
      </c>
    </row>
    <row r="426" spans="1:25" s="145" customFormat="1" x14ac:dyDescent="0.2">
      <c r="A426" s="337" t="s">
        <v>1540</v>
      </c>
      <c r="B426" s="334" t="s">
        <v>2074</v>
      </c>
      <c r="C426" s="253">
        <v>0</v>
      </c>
      <c r="D426" s="233">
        <v>0</v>
      </c>
      <c r="E426" s="233">
        <v>0</v>
      </c>
      <c r="F426" s="233">
        <v>0</v>
      </c>
      <c r="G426" s="233">
        <v>0</v>
      </c>
      <c r="H426" s="233">
        <v>0</v>
      </c>
      <c r="I426" s="233">
        <v>0</v>
      </c>
      <c r="J426" s="233">
        <v>0</v>
      </c>
      <c r="K426" s="233">
        <v>0</v>
      </c>
      <c r="L426" s="233">
        <v>0</v>
      </c>
      <c r="M426" s="233">
        <v>0</v>
      </c>
      <c r="N426" s="233">
        <v>0</v>
      </c>
      <c r="O426" s="233">
        <v>0</v>
      </c>
      <c r="P426" s="233">
        <v>0</v>
      </c>
      <c r="Q426" s="233">
        <v>0</v>
      </c>
      <c r="R426" s="233">
        <v>0</v>
      </c>
      <c r="S426" s="233">
        <v>0</v>
      </c>
      <c r="T426" s="233">
        <v>0</v>
      </c>
      <c r="U426" s="233">
        <v>0</v>
      </c>
      <c r="V426" s="233">
        <v>0</v>
      </c>
      <c r="W426" s="233">
        <v>0</v>
      </c>
      <c r="X426" s="233">
        <v>0</v>
      </c>
      <c r="Y426" s="234">
        <v>300</v>
      </c>
    </row>
    <row r="427" spans="1:25" s="145" customFormat="1" x14ac:dyDescent="0.2">
      <c r="A427" s="337" t="s">
        <v>559</v>
      </c>
      <c r="B427" s="334" t="s">
        <v>2075</v>
      </c>
      <c r="C427" s="253">
        <v>225</v>
      </c>
      <c r="D427" s="233" t="s">
        <v>1676</v>
      </c>
      <c r="E427" s="233">
        <v>3410</v>
      </c>
      <c r="F427" s="233" t="s">
        <v>1676</v>
      </c>
      <c r="G427" s="233" t="s">
        <v>1676</v>
      </c>
      <c r="H427" s="233">
        <v>0</v>
      </c>
      <c r="I427" s="233">
        <v>3185</v>
      </c>
      <c r="J427" s="233">
        <v>2840</v>
      </c>
      <c r="K427" s="233">
        <v>0</v>
      </c>
      <c r="L427" s="233">
        <v>0</v>
      </c>
      <c r="M427" s="233">
        <v>25</v>
      </c>
      <c r="N427" s="233">
        <v>0</v>
      </c>
      <c r="O427" s="233">
        <v>280</v>
      </c>
      <c r="P427" s="233">
        <v>0</v>
      </c>
      <c r="Q427" s="233">
        <v>0</v>
      </c>
      <c r="R427" s="233">
        <v>0</v>
      </c>
      <c r="S427" s="233">
        <v>185</v>
      </c>
      <c r="T427" s="233">
        <v>530</v>
      </c>
      <c r="U427" s="233">
        <v>0</v>
      </c>
      <c r="V427" s="233">
        <v>0</v>
      </c>
      <c r="W427" s="233">
        <v>85</v>
      </c>
      <c r="X427" s="233" t="s">
        <v>1676</v>
      </c>
      <c r="Y427" s="234">
        <v>255</v>
      </c>
    </row>
    <row r="428" spans="1:25" s="145" customFormat="1" x14ac:dyDescent="0.2">
      <c r="A428" s="337" t="s">
        <v>227</v>
      </c>
      <c r="B428" s="334" t="s">
        <v>2076</v>
      </c>
      <c r="C428" s="253">
        <v>1315</v>
      </c>
      <c r="D428" s="233">
        <v>155</v>
      </c>
      <c r="E428" s="233">
        <v>4640</v>
      </c>
      <c r="F428" s="233">
        <v>380</v>
      </c>
      <c r="G428" s="233">
        <v>1290</v>
      </c>
      <c r="H428" s="233">
        <v>1325</v>
      </c>
      <c r="I428" s="233">
        <v>4725</v>
      </c>
      <c r="J428" s="233">
        <v>6285</v>
      </c>
      <c r="K428" s="233">
        <v>660</v>
      </c>
      <c r="L428" s="233">
        <v>245</v>
      </c>
      <c r="M428" s="233">
        <v>130</v>
      </c>
      <c r="N428" s="233">
        <v>5415</v>
      </c>
      <c r="O428" s="233">
        <v>555</v>
      </c>
      <c r="P428" s="233">
        <v>245</v>
      </c>
      <c r="Q428" s="233">
        <v>1150</v>
      </c>
      <c r="R428" s="233">
        <v>4475</v>
      </c>
      <c r="S428" s="233">
        <v>1160</v>
      </c>
      <c r="T428" s="233">
        <v>1945</v>
      </c>
      <c r="U428" s="233">
        <v>9095</v>
      </c>
      <c r="V428" s="233">
        <v>385</v>
      </c>
      <c r="W428" s="233">
        <v>4625</v>
      </c>
      <c r="X428" s="233">
        <v>5560</v>
      </c>
      <c r="Y428" s="234">
        <v>43935</v>
      </c>
    </row>
    <row r="429" spans="1:25" s="145" customFormat="1" x14ac:dyDescent="0.2">
      <c r="A429" s="337" t="s">
        <v>254</v>
      </c>
      <c r="B429" s="334" t="s">
        <v>2077</v>
      </c>
      <c r="C429" s="253">
        <v>0</v>
      </c>
      <c r="D429" s="233">
        <v>0</v>
      </c>
      <c r="E429" s="233">
        <v>0</v>
      </c>
      <c r="F429" s="233">
        <v>0</v>
      </c>
      <c r="G429" s="233">
        <v>0</v>
      </c>
      <c r="H429" s="233">
        <v>0</v>
      </c>
      <c r="I429" s="233">
        <v>0</v>
      </c>
      <c r="J429" s="233">
        <v>0</v>
      </c>
      <c r="K429" s="233">
        <v>0</v>
      </c>
      <c r="L429" s="233">
        <v>0</v>
      </c>
      <c r="M429" s="233">
        <v>0</v>
      </c>
      <c r="N429" s="233">
        <v>0</v>
      </c>
      <c r="O429" s="233">
        <v>0</v>
      </c>
      <c r="P429" s="233">
        <v>0</v>
      </c>
      <c r="Q429" s="233">
        <v>0</v>
      </c>
      <c r="R429" s="233">
        <v>0</v>
      </c>
      <c r="S429" s="233">
        <v>0</v>
      </c>
      <c r="T429" s="233">
        <v>0</v>
      </c>
      <c r="U429" s="233">
        <v>0</v>
      </c>
      <c r="V429" s="233">
        <v>0</v>
      </c>
      <c r="W429" s="233">
        <v>0</v>
      </c>
      <c r="X429" s="233">
        <v>0</v>
      </c>
      <c r="Y429" s="234">
        <v>2730</v>
      </c>
    </row>
    <row r="430" spans="1:25" s="145" customFormat="1" x14ac:dyDescent="0.2">
      <c r="A430" s="337" t="s">
        <v>205</v>
      </c>
      <c r="B430" s="334" t="s">
        <v>2078</v>
      </c>
      <c r="C430" s="253">
        <v>1530</v>
      </c>
      <c r="D430" s="233">
        <v>615</v>
      </c>
      <c r="E430" s="233">
        <v>7205</v>
      </c>
      <c r="F430" s="233">
        <v>495</v>
      </c>
      <c r="G430" s="233">
        <v>3245</v>
      </c>
      <c r="H430" s="233">
        <v>1255</v>
      </c>
      <c r="I430" s="233">
        <v>7185</v>
      </c>
      <c r="J430" s="233">
        <v>12125</v>
      </c>
      <c r="K430" s="233">
        <v>985</v>
      </c>
      <c r="L430" s="233">
        <v>2125</v>
      </c>
      <c r="M430" s="233">
        <v>595</v>
      </c>
      <c r="N430" s="233">
        <v>4500</v>
      </c>
      <c r="O430" s="233">
        <v>445</v>
      </c>
      <c r="P430" s="233">
        <v>305</v>
      </c>
      <c r="Q430" s="233">
        <v>2005</v>
      </c>
      <c r="R430" s="233">
        <v>4800</v>
      </c>
      <c r="S430" s="233">
        <v>1760</v>
      </c>
      <c r="T430" s="233">
        <v>2365</v>
      </c>
      <c r="U430" s="233">
        <v>16590</v>
      </c>
      <c r="V430" s="233">
        <v>790</v>
      </c>
      <c r="W430" s="233">
        <v>3580</v>
      </c>
      <c r="X430" s="233">
        <v>2390</v>
      </c>
      <c r="Y430" s="234">
        <v>79515</v>
      </c>
    </row>
    <row r="431" spans="1:25" s="145" customFormat="1" x14ac:dyDescent="0.2">
      <c r="A431" s="337" t="s">
        <v>565</v>
      </c>
      <c r="B431" s="334" t="s">
        <v>2079</v>
      </c>
      <c r="C431" s="253">
        <v>0</v>
      </c>
      <c r="D431" s="233">
        <v>0</v>
      </c>
      <c r="E431" s="233">
        <v>0</v>
      </c>
      <c r="F431" s="233">
        <v>0</v>
      </c>
      <c r="G431" s="233">
        <v>0</v>
      </c>
      <c r="H431" s="233">
        <v>0</v>
      </c>
      <c r="I431" s="233">
        <v>0</v>
      </c>
      <c r="J431" s="233">
        <v>0</v>
      </c>
      <c r="K431" s="233">
        <v>0</v>
      </c>
      <c r="L431" s="233">
        <v>0</v>
      </c>
      <c r="M431" s="233">
        <v>0</v>
      </c>
      <c r="N431" s="233">
        <v>0</v>
      </c>
      <c r="O431" s="233">
        <v>0</v>
      </c>
      <c r="P431" s="233">
        <v>0</v>
      </c>
      <c r="Q431" s="233">
        <v>0</v>
      </c>
      <c r="R431" s="233">
        <v>0</v>
      </c>
      <c r="S431" s="233">
        <v>0</v>
      </c>
      <c r="T431" s="233">
        <v>0</v>
      </c>
      <c r="U431" s="233">
        <v>0</v>
      </c>
      <c r="V431" s="233">
        <v>0</v>
      </c>
      <c r="W431" s="233">
        <v>0</v>
      </c>
      <c r="X431" s="233">
        <v>0</v>
      </c>
      <c r="Y431" s="234">
        <v>4435</v>
      </c>
    </row>
    <row r="432" spans="1:25" s="145" customFormat="1" x14ac:dyDescent="0.2">
      <c r="A432" s="337" t="s">
        <v>1331</v>
      </c>
      <c r="B432" s="334" t="s">
        <v>2080</v>
      </c>
      <c r="C432" s="253">
        <v>335</v>
      </c>
      <c r="D432" s="233">
        <v>0</v>
      </c>
      <c r="E432" s="233">
        <v>0</v>
      </c>
      <c r="F432" s="233">
        <v>0</v>
      </c>
      <c r="G432" s="233" t="s">
        <v>1676</v>
      </c>
      <c r="H432" s="233">
        <v>0</v>
      </c>
      <c r="I432" s="233" t="s">
        <v>1676</v>
      </c>
      <c r="J432" s="233">
        <v>0</v>
      </c>
      <c r="K432" s="233">
        <v>0</v>
      </c>
      <c r="L432" s="233">
        <v>0</v>
      </c>
      <c r="M432" s="233">
        <v>35</v>
      </c>
      <c r="N432" s="233">
        <v>0</v>
      </c>
      <c r="O432" s="233">
        <v>0</v>
      </c>
      <c r="P432" s="233">
        <v>0</v>
      </c>
      <c r="Q432" s="233">
        <v>0</v>
      </c>
      <c r="R432" s="233">
        <v>0</v>
      </c>
      <c r="S432" s="233">
        <v>40</v>
      </c>
      <c r="T432" s="233">
        <v>220</v>
      </c>
      <c r="U432" s="233">
        <v>10</v>
      </c>
      <c r="V432" s="233">
        <v>100</v>
      </c>
      <c r="W432" s="233">
        <v>975</v>
      </c>
      <c r="X432" s="233">
        <v>1375</v>
      </c>
      <c r="Y432" s="234">
        <v>80</v>
      </c>
    </row>
    <row r="433" spans="1:25" s="145" customFormat="1" x14ac:dyDescent="0.2">
      <c r="A433" s="337" t="s">
        <v>236</v>
      </c>
      <c r="B433" s="334" t="s">
        <v>2081</v>
      </c>
      <c r="C433" s="253">
        <v>0</v>
      </c>
      <c r="D433" s="233">
        <v>0</v>
      </c>
      <c r="E433" s="233">
        <v>0</v>
      </c>
      <c r="F433" s="233">
        <v>0</v>
      </c>
      <c r="G433" s="233">
        <v>0</v>
      </c>
      <c r="H433" s="233">
        <v>0</v>
      </c>
      <c r="I433" s="233">
        <v>0</v>
      </c>
      <c r="J433" s="233">
        <v>0</v>
      </c>
      <c r="K433" s="233">
        <v>0</v>
      </c>
      <c r="L433" s="233">
        <v>0</v>
      </c>
      <c r="M433" s="233">
        <v>0</v>
      </c>
      <c r="N433" s="233">
        <v>0</v>
      </c>
      <c r="O433" s="233">
        <v>0</v>
      </c>
      <c r="P433" s="233">
        <v>0</v>
      </c>
      <c r="Q433" s="233">
        <v>0</v>
      </c>
      <c r="R433" s="233">
        <v>0</v>
      </c>
      <c r="S433" s="233">
        <v>0</v>
      </c>
      <c r="T433" s="233">
        <v>0</v>
      </c>
      <c r="U433" s="233">
        <v>0</v>
      </c>
      <c r="V433" s="233">
        <v>0</v>
      </c>
      <c r="W433" s="233">
        <v>0</v>
      </c>
      <c r="X433" s="233">
        <v>0</v>
      </c>
      <c r="Y433" s="234">
        <v>3320</v>
      </c>
    </row>
    <row r="434" spans="1:25" s="145" customFormat="1" x14ac:dyDescent="0.2">
      <c r="A434" s="337" t="s">
        <v>1548</v>
      </c>
      <c r="B434" s="334" t="s">
        <v>2082</v>
      </c>
      <c r="C434" s="253">
        <v>155</v>
      </c>
      <c r="D434" s="233">
        <v>0</v>
      </c>
      <c r="E434" s="233">
        <v>0</v>
      </c>
      <c r="F434" s="233">
        <v>0</v>
      </c>
      <c r="G434" s="233">
        <v>0</v>
      </c>
      <c r="H434" s="233">
        <v>0</v>
      </c>
      <c r="I434" s="233">
        <v>0</v>
      </c>
      <c r="J434" s="233">
        <v>0</v>
      </c>
      <c r="K434" s="233">
        <v>0</v>
      </c>
      <c r="L434" s="233">
        <v>0</v>
      </c>
      <c r="M434" s="233">
        <v>0</v>
      </c>
      <c r="N434" s="233">
        <v>0</v>
      </c>
      <c r="O434" s="233">
        <v>0</v>
      </c>
      <c r="P434" s="233">
        <v>0</v>
      </c>
      <c r="Q434" s="233">
        <v>0</v>
      </c>
      <c r="R434" s="233">
        <v>0</v>
      </c>
      <c r="S434" s="233" t="s">
        <v>1676</v>
      </c>
      <c r="T434" s="233">
        <v>140</v>
      </c>
      <c r="U434" s="233">
        <v>0</v>
      </c>
      <c r="V434" s="233">
        <v>0</v>
      </c>
      <c r="W434" s="233">
        <v>0</v>
      </c>
      <c r="X434" s="233">
        <v>0</v>
      </c>
      <c r="Y434" s="234" t="s">
        <v>1676</v>
      </c>
    </row>
    <row r="435" spans="1:25" s="145" customFormat="1" x14ac:dyDescent="0.2">
      <c r="A435" s="337" t="s">
        <v>452</v>
      </c>
      <c r="B435" s="334" t="s">
        <v>2083</v>
      </c>
      <c r="C435" s="253">
        <v>1030</v>
      </c>
      <c r="D435" s="233">
        <v>305</v>
      </c>
      <c r="E435" s="233">
        <v>15</v>
      </c>
      <c r="F435" s="233">
        <v>265</v>
      </c>
      <c r="G435" s="233">
        <v>1165</v>
      </c>
      <c r="H435" s="233">
        <v>620</v>
      </c>
      <c r="I435" s="233">
        <v>3905</v>
      </c>
      <c r="J435" s="233">
        <v>5980</v>
      </c>
      <c r="K435" s="233">
        <v>410</v>
      </c>
      <c r="L435" s="233">
        <v>195</v>
      </c>
      <c r="M435" s="233">
        <v>175</v>
      </c>
      <c r="N435" s="233">
        <v>515</v>
      </c>
      <c r="O435" s="233" t="s">
        <v>1676</v>
      </c>
      <c r="P435" s="233">
        <v>155</v>
      </c>
      <c r="Q435" s="233">
        <v>1150</v>
      </c>
      <c r="R435" s="233">
        <v>2210</v>
      </c>
      <c r="S435" s="233">
        <v>945</v>
      </c>
      <c r="T435" s="233">
        <v>1325</v>
      </c>
      <c r="U435" s="233">
        <v>4940</v>
      </c>
      <c r="V435" s="233">
        <v>35</v>
      </c>
      <c r="W435" s="233">
        <v>2965</v>
      </c>
      <c r="X435" s="233">
        <v>3395</v>
      </c>
      <c r="Y435" s="234">
        <v>35435</v>
      </c>
    </row>
    <row r="436" spans="1:25" s="145" customFormat="1" x14ac:dyDescent="0.2">
      <c r="A436" s="337" t="s">
        <v>375</v>
      </c>
      <c r="B436" s="334" t="s">
        <v>2084</v>
      </c>
      <c r="C436" s="253">
        <v>1460</v>
      </c>
      <c r="D436" s="233">
        <v>610</v>
      </c>
      <c r="E436" s="233">
        <v>3315</v>
      </c>
      <c r="F436" s="233">
        <v>530</v>
      </c>
      <c r="G436" s="233">
        <v>1830</v>
      </c>
      <c r="H436" s="233">
        <v>1855</v>
      </c>
      <c r="I436" s="233">
        <v>5005</v>
      </c>
      <c r="J436" s="233">
        <v>8725</v>
      </c>
      <c r="K436" s="233">
        <v>850</v>
      </c>
      <c r="L436" s="233">
        <v>2785</v>
      </c>
      <c r="M436" s="233">
        <v>1480</v>
      </c>
      <c r="N436" s="233">
        <v>6725</v>
      </c>
      <c r="O436" s="233">
        <v>370</v>
      </c>
      <c r="P436" s="233">
        <v>310</v>
      </c>
      <c r="Q436" s="233">
        <v>1995</v>
      </c>
      <c r="R436" s="233">
        <v>3175</v>
      </c>
      <c r="S436" s="233">
        <v>1250</v>
      </c>
      <c r="T436" s="233">
        <v>1955</v>
      </c>
      <c r="U436" s="233">
        <v>10570</v>
      </c>
      <c r="V436" s="233">
        <v>625</v>
      </c>
      <c r="W436" s="233">
        <v>2850</v>
      </c>
      <c r="X436" s="233">
        <v>13940</v>
      </c>
      <c r="Y436" s="234">
        <v>52860</v>
      </c>
    </row>
    <row r="437" spans="1:25" s="145" customFormat="1" x14ac:dyDescent="0.2">
      <c r="A437" s="337" t="s">
        <v>1332</v>
      </c>
      <c r="B437" s="334" t="s">
        <v>2085</v>
      </c>
      <c r="C437" s="253">
        <v>0</v>
      </c>
      <c r="D437" s="233">
        <v>0</v>
      </c>
      <c r="E437" s="233">
        <v>0</v>
      </c>
      <c r="F437" s="233">
        <v>0</v>
      </c>
      <c r="G437" s="233">
        <v>0</v>
      </c>
      <c r="H437" s="233">
        <v>0</v>
      </c>
      <c r="I437" s="233">
        <v>0</v>
      </c>
      <c r="J437" s="233">
        <v>0</v>
      </c>
      <c r="K437" s="233">
        <v>0</v>
      </c>
      <c r="L437" s="233">
        <v>0</v>
      </c>
      <c r="M437" s="233">
        <v>0</v>
      </c>
      <c r="N437" s="233">
        <v>0</v>
      </c>
      <c r="O437" s="233">
        <v>0</v>
      </c>
      <c r="P437" s="233">
        <v>0</v>
      </c>
      <c r="Q437" s="233">
        <v>0</v>
      </c>
      <c r="R437" s="233">
        <v>0</v>
      </c>
      <c r="S437" s="233">
        <v>0</v>
      </c>
      <c r="T437" s="233">
        <v>0</v>
      </c>
      <c r="U437" s="233">
        <v>0</v>
      </c>
      <c r="V437" s="233">
        <v>0</v>
      </c>
      <c r="W437" s="233">
        <v>0</v>
      </c>
      <c r="X437" s="233">
        <v>0</v>
      </c>
      <c r="Y437" s="234">
        <v>255</v>
      </c>
    </row>
    <row r="438" spans="1:25" s="145" customFormat="1" x14ac:dyDescent="0.2">
      <c r="A438" s="337" t="s">
        <v>1545</v>
      </c>
      <c r="B438" s="334" t="s">
        <v>2086</v>
      </c>
      <c r="C438" s="253">
        <v>170</v>
      </c>
      <c r="D438" s="233">
        <v>0</v>
      </c>
      <c r="E438" s="233">
        <v>55</v>
      </c>
      <c r="F438" s="233">
        <v>60</v>
      </c>
      <c r="G438" s="233">
        <v>175</v>
      </c>
      <c r="H438" s="233">
        <v>990</v>
      </c>
      <c r="I438" s="233">
        <v>1815</v>
      </c>
      <c r="J438" s="233">
        <v>1785</v>
      </c>
      <c r="K438" s="233">
        <v>85</v>
      </c>
      <c r="L438" s="233">
        <v>0</v>
      </c>
      <c r="M438" s="233">
        <v>15</v>
      </c>
      <c r="N438" s="233">
        <v>155</v>
      </c>
      <c r="O438" s="233">
        <v>180</v>
      </c>
      <c r="P438" s="233">
        <v>20</v>
      </c>
      <c r="Q438" s="233">
        <v>150</v>
      </c>
      <c r="R438" s="233">
        <v>0</v>
      </c>
      <c r="S438" s="233">
        <v>1085</v>
      </c>
      <c r="T438" s="233">
        <v>355</v>
      </c>
      <c r="U438" s="233">
        <v>0</v>
      </c>
      <c r="V438" s="233">
        <v>0</v>
      </c>
      <c r="W438" s="233">
        <v>965</v>
      </c>
      <c r="X438" s="233" t="s">
        <v>1676</v>
      </c>
      <c r="Y438" s="234">
        <v>135</v>
      </c>
    </row>
    <row r="439" spans="1:25" s="145" customFormat="1" x14ac:dyDescent="0.2">
      <c r="A439" s="337" t="s">
        <v>359</v>
      </c>
      <c r="B439" s="334" t="s">
        <v>2087</v>
      </c>
      <c r="C439" s="253" t="s">
        <v>1676</v>
      </c>
      <c r="D439" s="233">
        <v>0</v>
      </c>
      <c r="E439" s="233" t="s">
        <v>1676</v>
      </c>
      <c r="F439" s="233" t="s">
        <v>1676</v>
      </c>
      <c r="G439" s="233">
        <v>0</v>
      </c>
      <c r="H439" s="233" t="s">
        <v>1676</v>
      </c>
      <c r="I439" s="233">
        <v>25</v>
      </c>
      <c r="J439" s="233">
        <v>20</v>
      </c>
      <c r="K439" s="233" t="s">
        <v>1676</v>
      </c>
      <c r="L439" s="233">
        <v>0</v>
      </c>
      <c r="M439" s="233">
        <v>0</v>
      </c>
      <c r="N439" s="233" t="s">
        <v>1676</v>
      </c>
      <c r="O439" s="233">
        <v>0</v>
      </c>
      <c r="P439" s="233">
        <v>0</v>
      </c>
      <c r="Q439" s="233">
        <v>0</v>
      </c>
      <c r="R439" s="233">
        <v>0</v>
      </c>
      <c r="S439" s="233" t="s">
        <v>1676</v>
      </c>
      <c r="T439" s="233" t="s">
        <v>1676</v>
      </c>
      <c r="U439" s="233">
        <v>0</v>
      </c>
      <c r="V439" s="233">
        <v>0</v>
      </c>
      <c r="W439" s="233">
        <v>10</v>
      </c>
      <c r="X439" s="233">
        <v>0</v>
      </c>
      <c r="Y439" s="234" t="s">
        <v>1676</v>
      </c>
    </row>
    <row r="440" spans="1:25" s="145" customFormat="1" x14ac:dyDescent="0.2">
      <c r="A440" s="337" t="s">
        <v>237</v>
      </c>
      <c r="B440" s="334" t="s">
        <v>2088</v>
      </c>
      <c r="C440" s="253">
        <v>0</v>
      </c>
      <c r="D440" s="233">
        <v>0</v>
      </c>
      <c r="E440" s="233">
        <v>0</v>
      </c>
      <c r="F440" s="233">
        <v>0</v>
      </c>
      <c r="G440" s="233">
        <v>0</v>
      </c>
      <c r="H440" s="233">
        <v>0</v>
      </c>
      <c r="I440" s="233">
        <v>0</v>
      </c>
      <c r="J440" s="233">
        <v>0</v>
      </c>
      <c r="K440" s="233">
        <v>0</v>
      </c>
      <c r="L440" s="233">
        <v>0</v>
      </c>
      <c r="M440" s="233">
        <v>0</v>
      </c>
      <c r="N440" s="233">
        <v>0</v>
      </c>
      <c r="O440" s="233">
        <v>0</v>
      </c>
      <c r="P440" s="233">
        <v>0</v>
      </c>
      <c r="Q440" s="233">
        <v>0</v>
      </c>
      <c r="R440" s="233">
        <v>0</v>
      </c>
      <c r="S440" s="233">
        <v>0</v>
      </c>
      <c r="T440" s="233">
        <v>0</v>
      </c>
      <c r="U440" s="233">
        <v>0</v>
      </c>
      <c r="V440" s="233">
        <v>0</v>
      </c>
      <c r="W440" s="233">
        <v>0</v>
      </c>
      <c r="X440" s="233">
        <v>0</v>
      </c>
      <c r="Y440" s="234">
        <v>680</v>
      </c>
    </row>
    <row r="441" spans="1:25" s="145" customFormat="1" x14ac:dyDescent="0.2">
      <c r="A441" s="337" t="s">
        <v>783</v>
      </c>
      <c r="B441" s="334" t="s">
        <v>2089</v>
      </c>
      <c r="C441" s="253">
        <v>55</v>
      </c>
      <c r="D441" s="233">
        <v>0</v>
      </c>
      <c r="E441" s="233">
        <v>730</v>
      </c>
      <c r="F441" s="233">
        <v>10</v>
      </c>
      <c r="G441" s="233">
        <v>10</v>
      </c>
      <c r="H441" s="233">
        <v>150</v>
      </c>
      <c r="I441" s="233">
        <v>0</v>
      </c>
      <c r="J441" s="233">
        <v>0</v>
      </c>
      <c r="K441" s="233">
        <v>0</v>
      </c>
      <c r="L441" s="233">
        <v>0</v>
      </c>
      <c r="M441" s="233">
        <v>0</v>
      </c>
      <c r="N441" s="233" t="s">
        <v>1676</v>
      </c>
      <c r="O441" s="233">
        <v>15</v>
      </c>
      <c r="P441" s="233">
        <v>10</v>
      </c>
      <c r="Q441" s="233">
        <v>55</v>
      </c>
      <c r="R441" s="233">
        <v>0</v>
      </c>
      <c r="S441" s="233">
        <v>70</v>
      </c>
      <c r="T441" s="233">
        <v>50</v>
      </c>
      <c r="U441" s="233">
        <v>0</v>
      </c>
      <c r="V441" s="233" t="s">
        <v>1676</v>
      </c>
      <c r="W441" s="233">
        <v>60</v>
      </c>
      <c r="X441" s="233" t="s">
        <v>1676</v>
      </c>
      <c r="Y441" s="234">
        <v>30</v>
      </c>
    </row>
    <row r="442" spans="1:25" s="145" customFormat="1" x14ac:dyDescent="0.2">
      <c r="A442" s="337" t="s">
        <v>334</v>
      </c>
      <c r="B442" s="334" t="s">
        <v>2090</v>
      </c>
      <c r="C442" s="253">
        <v>190</v>
      </c>
      <c r="D442" s="233">
        <v>0</v>
      </c>
      <c r="E442" s="233">
        <v>465</v>
      </c>
      <c r="F442" s="233">
        <v>0</v>
      </c>
      <c r="G442" s="233">
        <v>0</v>
      </c>
      <c r="H442" s="233">
        <v>0</v>
      </c>
      <c r="I442" s="233">
        <v>175</v>
      </c>
      <c r="J442" s="233">
        <v>170</v>
      </c>
      <c r="K442" s="233">
        <v>30</v>
      </c>
      <c r="L442" s="233">
        <v>0</v>
      </c>
      <c r="M442" s="233">
        <v>15</v>
      </c>
      <c r="N442" s="233">
        <v>195</v>
      </c>
      <c r="O442" s="233">
        <v>120</v>
      </c>
      <c r="P442" s="233">
        <v>15</v>
      </c>
      <c r="Q442" s="233">
        <v>105</v>
      </c>
      <c r="R442" s="233">
        <v>0</v>
      </c>
      <c r="S442" s="233">
        <v>10</v>
      </c>
      <c r="T442" s="233">
        <v>215</v>
      </c>
      <c r="U442" s="233">
        <v>0</v>
      </c>
      <c r="V442" s="233">
        <v>15</v>
      </c>
      <c r="W442" s="233">
        <v>650</v>
      </c>
      <c r="X442" s="233">
        <v>10</v>
      </c>
      <c r="Y442" s="234">
        <v>60</v>
      </c>
    </row>
    <row r="443" spans="1:25" s="145" customFormat="1" x14ac:dyDescent="0.2">
      <c r="A443" s="337" t="s">
        <v>1627</v>
      </c>
      <c r="B443" s="334" t="s">
        <v>2091</v>
      </c>
      <c r="C443" s="253">
        <v>0</v>
      </c>
      <c r="D443" s="233">
        <v>0</v>
      </c>
      <c r="E443" s="233">
        <v>0</v>
      </c>
      <c r="F443" s="233">
        <v>0</v>
      </c>
      <c r="G443" s="233">
        <v>0</v>
      </c>
      <c r="H443" s="233">
        <v>0</v>
      </c>
      <c r="I443" s="233">
        <v>0</v>
      </c>
      <c r="J443" s="233">
        <v>0</v>
      </c>
      <c r="K443" s="233">
        <v>0</v>
      </c>
      <c r="L443" s="233">
        <v>0</v>
      </c>
      <c r="M443" s="233">
        <v>0</v>
      </c>
      <c r="N443" s="233">
        <v>0</v>
      </c>
      <c r="O443" s="233">
        <v>0</v>
      </c>
      <c r="P443" s="233">
        <v>0</v>
      </c>
      <c r="Q443" s="233">
        <v>0</v>
      </c>
      <c r="R443" s="233">
        <v>0</v>
      </c>
      <c r="S443" s="233">
        <v>0</v>
      </c>
      <c r="T443" s="233">
        <v>0</v>
      </c>
      <c r="U443" s="233">
        <v>0</v>
      </c>
      <c r="V443" s="233">
        <v>0</v>
      </c>
      <c r="W443" s="233">
        <v>0</v>
      </c>
      <c r="X443" s="233">
        <v>0</v>
      </c>
      <c r="Y443" s="234">
        <v>15</v>
      </c>
    </row>
    <row r="444" spans="1:25" s="145" customFormat="1" x14ac:dyDescent="0.2">
      <c r="A444" s="337" t="s">
        <v>383</v>
      </c>
      <c r="B444" s="334" t="s">
        <v>2092</v>
      </c>
      <c r="C444" s="253">
        <v>95</v>
      </c>
      <c r="D444" s="233">
        <v>105</v>
      </c>
      <c r="E444" s="233">
        <v>20</v>
      </c>
      <c r="F444" s="233">
        <v>55</v>
      </c>
      <c r="G444" s="233">
        <v>285</v>
      </c>
      <c r="H444" s="233">
        <v>15</v>
      </c>
      <c r="I444" s="233">
        <v>310</v>
      </c>
      <c r="J444" s="233">
        <v>560</v>
      </c>
      <c r="K444" s="233">
        <v>185</v>
      </c>
      <c r="L444" s="233">
        <v>0</v>
      </c>
      <c r="M444" s="233">
        <v>2870</v>
      </c>
      <c r="N444" s="233">
        <v>1205</v>
      </c>
      <c r="O444" s="233">
        <v>235</v>
      </c>
      <c r="P444" s="233">
        <v>85</v>
      </c>
      <c r="Q444" s="233">
        <v>350</v>
      </c>
      <c r="R444" s="233">
        <v>0</v>
      </c>
      <c r="S444" s="233">
        <v>930</v>
      </c>
      <c r="T444" s="233">
        <v>1750</v>
      </c>
      <c r="U444" s="233">
        <v>1845</v>
      </c>
      <c r="V444" s="233" t="s">
        <v>1676</v>
      </c>
      <c r="W444" s="233">
        <v>620</v>
      </c>
      <c r="X444" s="233">
        <v>7180</v>
      </c>
      <c r="Y444" s="234">
        <v>5530</v>
      </c>
    </row>
    <row r="445" spans="1:25" s="145" customFormat="1" x14ac:dyDescent="0.2">
      <c r="A445" s="337" t="s">
        <v>403</v>
      </c>
      <c r="B445" s="334" t="s">
        <v>2093</v>
      </c>
      <c r="C445" s="253">
        <v>40</v>
      </c>
      <c r="D445" s="233">
        <v>0</v>
      </c>
      <c r="E445" s="233">
        <v>0</v>
      </c>
      <c r="F445" s="233">
        <v>0</v>
      </c>
      <c r="G445" s="233">
        <v>115</v>
      </c>
      <c r="H445" s="233" t="s">
        <v>1676</v>
      </c>
      <c r="I445" s="233">
        <v>10</v>
      </c>
      <c r="J445" s="233" t="s">
        <v>1676</v>
      </c>
      <c r="K445" s="233" t="s">
        <v>1676</v>
      </c>
      <c r="L445" s="233">
        <v>0</v>
      </c>
      <c r="M445" s="233">
        <v>510</v>
      </c>
      <c r="N445" s="233">
        <v>20</v>
      </c>
      <c r="O445" s="233">
        <v>0</v>
      </c>
      <c r="P445" s="233">
        <v>185</v>
      </c>
      <c r="Q445" s="233">
        <v>95</v>
      </c>
      <c r="R445" s="233">
        <v>0</v>
      </c>
      <c r="S445" s="233">
        <v>45</v>
      </c>
      <c r="T445" s="233">
        <v>90</v>
      </c>
      <c r="U445" s="233">
        <v>195</v>
      </c>
      <c r="V445" s="233">
        <v>0</v>
      </c>
      <c r="W445" s="233">
        <v>425</v>
      </c>
      <c r="X445" s="233">
        <v>6380</v>
      </c>
      <c r="Y445" s="234">
        <v>1020</v>
      </c>
    </row>
    <row r="446" spans="1:25" s="145" customFormat="1" x14ac:dyDescent="0.2">
      <c r="A446" s="337" t="s">
        <v>745</v>
      </c>
      <c r="B446" s="334" t="s">
        <v>2094</v>
      </c>
      <c r="C446" s="253">
        <v>0</v>
      </c>
      <c r="D446" s="233">
        <v>0</v>
      </c>
      <c r="E446" s="233">
        <v>2040</v>
      </c>
      <c r="F446" s="233">
        <v>0</v>
      </c>
      <c r="G446" s="233">
        <v>0</v>
      </c>
      <c r="H446" s="233">
        <v>0</v>
      </c>
      <c r="I446" s="233">
        <v>0</v>
      </c>
      <c r="J446" s="233">
        <v>0</v>
      </c>
      <c r="K446" s="233">
        <v>0</v>
      </c>
      <c r="L446" s="233">
        <v>0</v>
      </c>
      <c r="M446" s="233">
        <v>0</v>
      </c>
      <c r="N446" s="233">
        <v>0</v>
      </c>
      <c r="O446" s="233">
        <v>0</v>
      </c>
      <c r="P446" s="233">
        <v>0</v>
      </c>
      <c r="Q446" s="233">
        <v>0</v>
      </c>
      <c r="R446" s="233">
        <v>0</v>
      </c>
      <c r="S446" s="233">
        <v>0</v>
      </c>
      <c r="T446" s="233">
        <v>0</v>
      </c>
      <c r="U446" s="233">
        <v>0</v>
      </c>
      <c r="V446" s="233">
        <v>0</v>
      </c>
      <c r="W446" s="233">
        <v>0</v>
      </c>
      <c r="X446" s="233">
        <v>0</v>
      </c>
      <c r="Y446" s="234">
        <v>0</v>
      </c>
    </row>
    <row r="447" spans="1:25" s="145" customFormat="1" x14ac:dyDescent="0.2">
      <c r="A447" s="337" t="s">
        <v>454</v>
      </c>
      <c r="B447" s="334" t="s">
        <v>2095</v>
      </c>
      <c r="C447" s="253">
        <v>1915</v>
      </c>
      <c r="D447" s="233">
        <v>620</v>
      </c>
      <c r="E447" s="233">
        <v>5650</v>
      </c>
      <c r="F447" s="233">
        <v>425</v>
      </c>
      <c r="G447" s="233">
        <v>2055</v>
      </c>
      <c r="H447" s="233">
        <v>1505</v>
      </c>
      <c r="I447" s="233">
        <v>4940</v>
      </c>
      <c r="J447" s="233">
        <v>5725</v>
      </c>
      <c r="K447" s="233">
        <v>960</v>
      </c>
      <c r="L447" s="233">
        <v>770</v>
      </c>
      <c r="M447" s="233">
        <v>1575</v>
      </c>
      <c r="N447" s="233">
        <v>2375</v>
      </c>
      <c r="O447" s="233">
        <v>455</v>
      </c>
      <c r="P447" s="233">
        <v>220</v>
      </c>
      <c r="Q447" s="233">
        <v>1580</v>
      </c>
      <c r="R447" s="233">
        <v>4270</v>
      </c>
      <c r="S447" s="233">
        <v>3900</v>
      </c>
      <c r="T447" s="233">
        <v>2250</v>
      </c>
      <c r="U447" s="233">
        <v>10255</v>
      </c>
      <c r="V447" s="233">
        <v>715</v>
      </c>
      <c r="W447" s="233">
        <v>4900</v>
      </c>
      <c r="X447" s="233">
        <v>12540</v>
      </c>
      <c r="Y447" s="234">
        <v>50700</v>
      </c>
    </row>
    <row r="448" spans="1:25" s="145" customFormat="1" x14ac:dyDescent="0.2">
      <c r="A448" s="337" t="s">
        <v>372</v>
      </c>
      <c r="B448" s="334" t="s">
        <v>2096</v>
      </c>
      <c r="C448" s="253">
        <v>2065</v>
      </c>
      <c r="D448" s="233">
        <v>320</v>
      </c>
      <c r="E448" s="233">
        <v>1935</v>
      </c>
      <c r="F448" s="233">
        <v>100</v>
      </c>
      <c r="G448" s="233">
        <v>1020</v>
      </c>
      <c r="H448" s="233">
        <v>530</v>
      </c>
      <c r="I448" s="233">
        <v>3800</v>
      </c>
      <c r="J448" s="233">
        <v>5175</v>
      </c>
      <c r="K448" s="233">
        <v>510</v>
      </c>
      <c r="L448" s="233">
        <v>10</v>
      </c>
      <c r="M448" s="233">
        <v>320</v>
      </c>
      <c r="N448" s="233">
        <v>1640</v>
      </c>
      <c r="O448" s="233">
        <v>210</v>
      </c>
      <c r="P448" s="233">
        <v>220</v>
      </c>
      <c r="Q448" s="233">
        <v>1645</v>
      </c>
      <c r="R448" s="233">
        <v>4165</v>
      </c>
      <c r="S448" s="233">
        <v>1725</v>
      </c>
      <c r="T448" s="233">
        <v>1245</v>
      </c>
      <c r="U448" s="233">
        <v>6630</v>
      </c>
      <c r="V448" s="233">
        <v>215</v>
      </c>
      <c r="W448" s="233">
        <v>2885</v>
      </c>
      <c r="X448" s="233">
        <v>5025</v>
      </c>
      <c r="Y448" s="234">
        <v>29320</v>
      </c>
    </row>
    <row r="449" spans="1:25" s="145" customFormat="1" x14ac:dyDescent="0.2">
      <c r="A449" s="337" t="s">
        <v>50</v>
      </c>
      <c r="B449" s="334" t="s">
        <v>2097</v>
      </c>
      <c r="C449" s="253">
        <v>420</v>
      </c>
      <c r="D449" s="233">
        <v>0</v>
      </c>
      <c r="E449" s="233">
        <v>0</v>
      </c>
      <c r="F449" s="233">
        <v>0</v>
      </c>
      <c r="G449" s="233">
        <v>0</v>
      </c>
      <c r="H449" s="233">
        <v>0</v>
      </c>
      <c r="I449" s="233">
        <v>0</v>
      </c>
      <c r="J449" s="233">
        <v>0</v>
      </c>
      <c r="K449" s="233">
        <v>0</v>
      </c>
      <c r="L449" s="233">
        <v>0</v>
      </c>
      <c r="M449" s="233">
        <v>0</v>
      </c>
      <c r="N449" s="233">
        <v>0</v>
      </c>
      <c r="O449" s="233">
        <v>0</v>
      </c>
      <c r="P449" s="233">
        <v>0</v>
      </c>
      <c r="Q449" s="233">
        <v>0</v>
      </c>
      <c r="R449" s="233">
        <v>0</v>
      </c>
      <c r="S449" s="233">
        <v>15</v>
      </c>
      <c r="T449" s="233">
        <v>105</v>
      </c>
      <c r="U449" s="233">
        <v>0</v>
      </c>
      <c r="V449" s="233">
        <v>615</v>
      </c>
      <c r="W449" s="233">
        <v>2115</v>
      </c>
      <c r="X449" s="233">
        <v>20</v>
      </c>
      <c r="Y449" s="234">
        <v>10</v>
      </c>
    </row>
    <row r="450" spans="1:25" s="145" customFormat="1" x14ac:dyDescent="0.2">
      <c r="A450" s="337" t="s">
        <v>1547</v>
      </c>
      <c r="B450" s="334" t="s">
        <v>2098</v>
      </c>
      <c r="C450" s="253">
        <v>160</v>
      </c>
      <c r="D450" s="233">
        <v>0</v>
      </c>
      <c r="E450" s="233">
        <v>0</v>
      </c>
      <c r="F450" s="233">
        <v>0</v>
      </c>
      <c r="G450" s="233">
        <v>0</v>
      </c>
      <c r="H450" s="233">
        <v>0</v>
      </c>
      <c r="I450" s="233">
        <v>0</v>
      </c>
      <c r="J450" s="233">
        <v>0</v>
      </c>
      <c r="K450" s="233">
        <v>0</v>
      </c>
      <c r="L450" s="233">
        <v>0</v>
      </c>
      <c r="M450" s="233" t="s">
        <v>1676</v>
      </c>
      <c r="N450" s="233">
        <v>0</v>
      </c>
      <c r="O450" s="233">
        <v>0</v>
      </c>
      <c r="P450" s="233">
        <v>0</v>
      </c>
      <c r="Q450" s="233">
        <v>0</v>
      </c>
      <c r="R450" s="233">
        <v>0</v>
      </c>
      <c r="S450" s="233">
        <v>15</v>
      </c>
      <c r="T450" s="233">
        <v>115</v>
      </c>
      <c r="U450" s="233">
        <v>0</v>
      </c>
      <c r="V450" s="233">
        <v>115</v>
      </c>
      <c r="W450" s="233">
        <v>260</v>
      </c>
      <c r="X450" s="233">
        <v>10</v>
      </c>
      <c r="Y450" s="234" t="s">
        <v>1676</v>
      </c>
    </row>
    <row r="451" spans="1:25" s="145" customFormat="1" x14ac:dyDescent="0.2">
      <c r="A451" s="337" t="s">
        <v>1587</v>
      </c>
      <c r="B451" s="334" t="s">
        <v>2099</v>
      </c>
      <c r="C451" s="253">
        <v>15</v>
      </c>
      <c r="D451" s="233">
        <v>0</v>
      </c>
      <c r="E451" s="233">
        <v>0</v>
      </c>
      <c r="F451" s="233">
        <v>0</v>
      </c>
      <c r="G451" s="233">
        <v>0</v>
      </c>
      <c r="H451" s="233">
        <v>0</v>
      </c>
      <c r="I451" s="233">
        <v>0</v>
      </c>
      <c r="J451" s="233">
        <v>0</v>
      </c>
      <c r="K451" s="233">
        <v>0</v>
      </c>
      <c r="L451" s="233">
        <v>0</v>
      </c>
      <c r="M451" s="233">
        <v>0</v>
      </c>
      <c r="N451" s="233">
        <v>0</v>
      </c>
      <c r="O451" s="233">
        <v>0</v>
      </c>
      <c r="P451" s="233">
        <v>15</v>
      </c>
      <c r="Q451" s="233">
        <v>100</v>
      </c>
      <c r="R451" s="233">
        <v>0</v>
      </c>
      <c r="S451" s="233">
        <v>0</v>
      </c>
      <c r="T451" s="233">
        <v>235</v>
      </c>
      <c r="U451" s="233">
        <v>0</v>
      </c>
      <c r="V451" s="233">
        <v>0</v>
      </c>
      <c r="W451" s="233">
        <v>35</v>
      </c>
      <c r="X451" s="233">
        <v>0</v>
      </c>
      <c r="Y451" s="234" t="s">
        <v>1676</v>
      </c>
    </row>
    <row r="452" spans="1:25" s="145" customFormat="1" x14ac:dyDescent="0.2">
      <c r="A452" s="337" t="s">
        <v>199</v>
      </c>
      <c r="B452" s="334" t="s">
        <v>2100</v>
      </c>
      <c r="C452" s="253">
        <v>7845</v>
      </c>
      <c r="D452" s="233">
        <v>1710</v>
      </c>
      <c r="E452" s="233">
        <v>11530</v>
      </c>
      <c r="F452" s="233">
        <v>1620</v>
      </c>
      <c r="G452" s="233">
        <v>6365</v>
      </c>
      <c r="H452" s="233">
        <v>6560</v>
      </c>
      <c r="I452" s="233">
        <v>8980</v>
      </c>
      <c r="J452" s="233">
        <v>8910</v>
      </c>
      <c r="K452" s="233">
        <v>3560</v>
      </c>
      <c r="L452" s="233">
        <v>6820</v>
      </c>
      <c r="M452" s="233">
        <v>3605</v>
      </c>
      <c r="N452" s="233">
        <v>13440</v>
      </c>
      <c r="O452" s="233">
        <v>1605</v>
      </c>
      <c r="P452" s="233">
        <v>325</v>
      </c>
      <c r="Q452" s="233">
        <v>4020</v>
      </c>
      <c r="R452" s="233">
        <v>6360</v>
      </c>
      <c r="S452" s="233">
        <v>10650</v>
      </c>
      <c r="T452" s="233">
        <v>4560</v>
      </c>
      <c r="U452" s="233">
        <v>18730</v>
      </c>
      <c r="V452" s="233">
        <v>2825</v>
      </c>
      <c r="W452" s="233">
        <v>6070</v>
      </c>
      <c r="X452" s="233">
        <v>46690</v>
      </c>
      <c r="Y452" s="234">
        <v>93205</v>
      </c>
    </row>
    <row r="453" spans="1:25" s="145" customFormat="1" x14ac:dyDescent="0.2">
      <c r="A453" s="337" t="s">
        <v>185</v>
      </c>
      <c r="B453" s="334" t="s">
        <v>2101</v>
      </c>
      <c r="C453" s="253">
        <v>765</v>
      </c>
      <c r="D453" s="233">
        <v>580</v>
      </c>
      <c r="E453" s="233">
        <v>1085</v>
      </c>
      <c r="F453" s="233">
        <v>335</v>
      </c>
      <c r="G453" s="233">
        <v>2015</v>
      </c>
      <c r="H453" s="233">
        <v>740</v>
      </c>
      <c r="I453" s="233">
        <v>2930</v>
      </c>
      <c r="J453" s="233">
        <v>5130</v>
      </c>
      <c r="K453" s="233">
        <v>540</v>
      </c>
      <c r="L453" s="233">
        <v>950</v>
      </c>
      <c r="M453" s="233">
        <v>710</v>
      </c>
      <c r="N453" s="233">
        <v>2450</v>
      </c>
      <c r="O453" s="233">
        <v>220</v>
      </c>
      <c r="P453" s="233">
        <v>160</v>
      </c>
      <c r="Q453" s="233">
        <v>1810</v>
      </c>
      <c r="R453" s="233">
        <v>3910</v>
      </c>
      <c r="S453" s="233">
        <v>1125</v>
      </c>
      <c r="T453" s="233">
        <v>2195</v>
      </c>
      <c r="U453" s="233">
        <v>6260</v>
      </c>
      <c r="V453" s="233">
        <v>280</v>
      </c>
      <c r="W453" s="233">
        <v>3455</v>
      </c>
      <c r="X453" s="233">
        <v>7255</v>
      </c>
      <c r="Y453" s="234">
        <v>43730</v>
      </c>
    </row>
    <row r="454" spans="1:25" s="145" customFormat="1" x14ac:dyDescent="0.2">
      <c r="A454" s="337" t="s">
        <v>1623</v>
      </c>
      <c r="B454" s="334" t="s">
        <v>2102</v>
      </c>
      <c r="C454" s="253">
        <v>0</v>
      </c>
      <c r="D454" s="233">
        <v>0</v>
      </c>
      <c r="E454" s="233">
        <v>0</v>
      </c>
      <c r="F454" s="233">
        <v>0</v>
      </c>
      <c r="G454" s="233">
        <v>0</v>
      </c>
      <c r="H454" s="233" t="s">
        <v>1676</v>
      </c>
      <c r="I454" s="233">
        <v>0</v>
      </c>
      <c r="J454" s="233">
        <v>0</v>
      </c>
      <c r="K454" s="233" t="s">
        <v>1676</v>
      </c>
      <c r="L454" s="233">
        <v>0</v>
      </c>
      <c r="M454" s="233">
        <v>0</v>
      </c>
      <c r="N454" s="233" t="s">
        <v>1676</v>
      </c>
      <c r="O454" s="233">
        <v>0</v>
      </c>
      <c r="P454" s="233">
        <v>0</v>
      </c>
      <c r="Q454" s="233">
        <v>0</v>
      </c>
      <c r="R454" s="233">
        <v>0</v>
      </c>
      <c r="S454" s="233">
        <v>0</v>
      </c>
      <c r="T454" s="233">
        <v>0</v>
      </c>
      <c r="U454" s="233">
        <v>0</v>
      </c>
      <c r="V454" s="233">
        <v>0</v>
      </c>
      <c r="W454" s="233">
        <v>0</v>
      </c>
      <c r="X454" s="233">
        <v>0</v>
      </c>
      <c r="Y454" s="234" t="s">
        <v>1676</v>
      </c>
    </row>
    <row r="455" spans="1:25" s="145" customFormat="1" x14ac:dyDescent="0.2">
      <c r="A455" s="337" t="s">
        <v>391</v>
      </c>
      <c r="B455" s="334" t="s">
        <v>2103</v>
      </c>
      <c r="C455" s="253">
        <v>1020</v>
      </c>
      <c r="D455" s="233">
        <v>370</v>
      </c>
      <c r="E455" s="233">
        <v>7015</v>
      </c>
      <c r="F455" s="233">
        <v>425</v>
      </c>
      <c r="G455" s="233">
        <v>1300</v>
      </c>
      <c r="H455" s="233">
        <v>2040</v>
      </c>
      <c r="I455" s="233">
        <v>3825</v>
      </c>
      <c r="J455" s="233">
        <v>5210</v>
      </c>
      <c r="K455" s="233">
        <v>790</v>
      </c>
      <c r="L455" s="233" t="s">
        <v>1676</v>
      </c>
      <c r="M455" s="233">
        <v>1555</v>
      </c>
      <c r="N455" s="233">
        <v>4950</v>
      </c>
      <c r="O455" s="233">
        <v>235</v>
      </c>
      <c r="P455" s="233">
        <v>250</v>
      </c>
      <c r="Q455" s="233">
        <v>1295</v>
      </c>
      <c r="R455" s="233">
        <v>2880</v>
      </c>
      <c r="S455" s="233">
        <v>2670</v>
      </c>
      <c r="T455" s="233">
        <v>1645</v>
      </c>
      <c r="U455" s="233">
        <v>8345</v>
      </c>
      <c r="V455" s="233">
        <v>340</v>
      </c>
      <c r="W455" s="233">
        <v>2670</v>
      </c>
      <c r="X455" s="233">
        <v>11720</v>
      </c>
      <c r="Y455" s="234">
        <v>46875</v>
      </c>
    </row>
    <row r="456" spans="1:25" s="145" customFormat="1" x14ac:dyDescent="0.2">
      <c r="A456" s="337" t="s">
        <v>441</v>
      </c>
      <c r="B456" s="334" t="s">
        <v>2104</v>
      </c>
      <c r="C456" s="253">
        <v>910</v>
      </c>
      <c r="D456" s="233">
        <v>0</v>
      </c>
      <c r="E456" s="233">
        <v>0</v>
      </c>
      <c r="F456" s="233">
        <v>0</v>
      </c>
      <c r="G456" s="233">
        <v>0</v>
      </c>
      <c r="H456" s="233">
        <v>0</v>
      </c>
      <c r="I456" s="233">
        <v>0</v>
      </c>
      <c r="J456" s="233">
        <v>0</v>
      </c>
      <c r="K456" s="233">
        <v>0</v>
      </c>
      <c r="L456" s="233">
        <v>0</v>
      </c>
      <c r="M456" s="233" t="s">
        <v>1676</v>
      </c>
      <c r="N456" s="233">
        <v>425</v>
      </c>
      <c r="O456" s="233" t="s">
        <v>1676</v>
      </c>
      <c r="P456" s="233">
        <v>0</v>
      </c>
      <c r="Q456" s="233">
        <v>0</v>
      </c>
      <c r="R456" s="233">
        <v>0</v>
      </c>
      <c r="S456" s="233">
        <v>260</v>
      </c>
      <c r="T456" s="233">
        <v>1010</v>
      </c>
      <c r="U456" s="233">
        <v>800</v>
      </c>
      <c r="V456" s="233">
        <v>955</v>
      </c>
      <c r="W456" s="233">
        <v>7650</v>
      </c>
      <c r="X456" s="233">
        <v>625</v>
      </c>
      <c r="Y456" s="234">
        <v>1310</v>
      </c>
    </row>
    <row r="457" spans="1:25" s="145" customFormat="1" x14ac:dyDescent="0.2">
      <c r="A457" s="337" t="s">
        <v>408</v>
      </c>
      <c r="B457" s="334" t="s">
        <v>2105</v>
      </c>
      <c r="C457" s="253">
        <v>665</v>
      </c>
      <c r="D457" s="233">
        <v>400</v>
      </c>
      <c r="E457" s="233">
        <v>1810</v>
      </c>
      <c r="F457" s="233">
        <v>350</v>
      </c>
      <c r="G457" s="233">
        <v>1340</v>
      </c>
      <c r="H457" s="233">
        <v>2520</v>
      </c>
      <c r="I457" s="233">
        <v>4295</v>
      </c>
      <c r="J457" s="233">
        <v>4650</v>
      </c>
      <c r="K457" s="233">
        <v>650</v>
      </c>
      <c r="L457" s="233">
        <v>770</v>
      </c>
      <c r="M457" s="233">
        <v>155</v>
      </c>
      <c r="N457" s="233">
        <v>2660</v>
      </c>
      <c r="O457" s="233">
        <v>255</v>
      </c>
      <c r="P457" s="233">
        <v>205</v>
      </c>
      <c r="Q457" s="233">
        <v>1555</v>
      </c>
      <c r="R457" s="233">
        <v>2545</v>
      </c>
      <c r="S457" s="233">
        <v>1975</v>
      </c>
      <c r="T457" s="233">
        <v>1565</v>
      </c>
      <c r="U457" s="233">
        <v>7685</v>
      </c>
      <c r="V457" s="233">
        <v>110</v>
      </c>
      <c r="W457" s="233">
        <v>2995</v>
      </c>
      <c r="X457" s="233">
        <v>5630</v>
      </c>
      <c r="Y457" s="234">
        <v>33770</v>
      </c>
    </row>
    <row r="458" spans="1:25" s="145" customFormat="1" x14ac:dyDescent="0.2">
      <c r="A458" s="337" t="s">
        <v>400</v>
      </c>
      <c r="B458" s="334" t="s">
        <v>2106</v>
      </c>
      <c r="C458" s="253">
        <v>955</v>
      </c>
      <c r="D458" s="233">
        <v>525</v>
      </c>
      <c r="E458" s="233">
        <v>9280</v>
      </c>
      <c r="F458" s="233">
        <v>130</v>
      </c>
      <c r="G458" s="233">
        <v>1020</v>
      </c>
      <c r="H458" s="233">
        <v>20</v>
      </c>
      <c r="I458" s="233">
        <v>6435</v>
      </c>
      <c r="J458" s="233">
        <v>7715</v>
      </c>
      <c r="K458" s="233">
        <v>1070</v>
      </c>
      <c r="L458" s="233">
        <v>4300</v>
      </c>
      <c r="M458" s="233">
        <v>1520</v>
      </c>
      <c r="N458" s="233">
        <v>6515</v>
      </c>
      <c r="O458" s="233">
        <v>395</v>
      </c>
      <c r="P458" s="233">
        <v>195</v>
      </c>
      <c r="Q458" s="233">
        <v>1205</v>
      </c>
      <c r="R458" s="233">
        <v>160</v>
      </c>
      <c r="S458" s="233">
        <v>2650</v>
      </c>
      <c r="T458" s="233">
        <v>1750</v>
      </c>
      <c r="U458" s="233">
        <v>13625</v>
      </c>
      <c r="V458" s="233">
        <v>25</v>
      </c>
      <c r="W458" s="233">
        <v>4190</v>
      </c>
      <c r="X458" s="233">
        <v>18060</v>
      </c>
      <c r="Y458" s="234">
        <v>49785</v>
      </c>
    </row>
    <row r="459" spans="1:25" s="145" customFormat="1" x14ac:dyDescent="0.2">
      <c r="A459" s="337" t="s">
        <v>180</v>
      </c>
      <c r="B459" s="334" t="s">
        <v>2107</v>
      </c>
      <c r="C459" s="253">
        <v>905</v>
      </c>
      <c r="D459" s="233">
        <v>1740</v>
      </c>
      <c r="E459" s="233">
        <v>10</v>
      </c>
      <c r="F459" s="233">
        <v>25</v>
      </c>
      <c r="G459" s="233">
        <v>275</v>
      </c>
      <c r="H459" s="233">
        <v>135</v>
      </c>
      <c r="I459" s="233">
        <v>1050</v>
      </c>
      <c r="J459" s="233">
        <v>1410</v>
      </c>
      <c r="K459" s="233">
        <v>560</v>
      </c>
      <c r="L459" s="233">
        <v>0</v>
      </c>
      <c r="M459" s="233">
        <v>1980</v>
      </c>
      <c r="N459" s="233">
        <v>2490</v>
      </c>
      <c r="O459" s="233">
        <v>35</v>
      </c>
      <c r="P459" s="233">
        <v>90</v>
      </c>
      <c r="Q459" s="233">
        <v>555</v>
      </c>
      <c r="R459" s="233">
        <v>0</v>
      </c>
      <c r="S459" s="233">
        <v>560</v>
      </c>
      <c r="T459" s="233">
        <v>1265</v>
      </c>
      <c r="U459" s="233">
        <v>1435</v>
      </c>
      <c r="V459" s="233">
        <v>20</v>
      </c>
      <c r="W459" s="233">
        <v>870</v>
      </c>
      <c r="X459" s="233">
        <v>6295</v>
      </c>
      <c r="Y459" s="234">
        <v>3615</v>
      </c>
    </row>
    <row r="460" spans="1:25" s="145" customFormat="1" x14ac:dyDescent="0.2">
      <c r="A460" s="337" t="s">
        <v>192</v>
      </c>
      <c r="B460" s="334" t="s">
        <v>2108</v>
      </c>
      <c r="C460" s="253">
        <v>1535</v>
      </c>
      <c r="D460" s="233">
        <v>0</v>
      </c>
      <c r="E460" s="233">
        <v>0</v>
      </c>
      <c r="F460" s="233" t="s">
        <v>1676</v>
      </c>
      <c r="G460" s="233">
        <v>0</v>
      </c>
      <c r="H460" s="233">
        <v>0</v>
      </c>
      <c r="I460" s="233" t="s">
        <v>1676</v>
      </c>
      <c r="J460" s="233">
        <v>0</v>
      </c>
      <c r="K460" s="233">
        <v>0</v>
      </c>
      <c r="L460" s="233" t="s">
        <v>1676</v>
      </c>
      <c r="M460" s="233" t="s">
        <v>1676</v>
      </c>
      <c r="N460" s="233" t="s">
        <v>1676</v>
      </c>
      <c r="O460" s="233">
        <v>0</v>
      </c>
      <c r="P460" s="233">
        <v>0</v>
      </c>
      <c r="Q460" s="233">
        <v>0</v>
      </c>
      <c r="R460" s="233">
        <v>0</v>
      </c>
      <c r="S460" s="233">
        <v>160</v>
      </c>
      <c r="T460" s="233">
        <v>1435</v>
      </c>
      <c r="U460" s="233">
        <v>55</v>
      </c>
      <c r="V460" s="233">
        <v>1550</v>
      </c>
      <c r="W460" s="233">
        <v>7410</v>
      </c>
      <c r="X460" s="233">
        <v>940</v>
      </c>
      <c r="Y460" s="234">
        <v>665</v>
      </c>
    </row>
    <row r="461" spans="1:25" s="145" customFormat="1" x14ac:dyDescent="0.2">
      <c r="A461" s="337" t="s">
        <v>442</v>
      </c>
      <c r="B461" s="334" t="s">
        <v>2109</v>
      </c>
      <c r="C461" s="253">
        <v>1820</v>
      </c>
      <c r="D461" s="233">
        <v>855</v>
      </c>
      <c r="E461" s="233">
        <v>5470</v>
      </c>
      <c r="F461" s="233">
        <v>420</v>
      </c>
      <c r="G461" s="233">
        <v>2580</v>
      </c>
      <c r="H461" s="233">
        <v>1765</v>
      </c>
      <c r="I461" s="233">
        <v>6610</v>
      </c>
      <c r="J461" s="233">
        <v>8045</v>
      </c>
      <c r="K461" s="233">
        <v>1270</v>
      </c>
      <c r="L461" s="233">
        <v>4300</v>
      </c>
      <c r="M461" s="233">
        <v>2360</v>
      </c>
      <c r="N461" s="233">
        <v>3470</v>
      </c>
      <c r="O461" s="233">
        <v>580</v>
      </c>
      <c r="P461" s="233">
        <v>375</v>
      </c>
      <c r="Q461" s="233">
        <v>2075</v>
      </c>
      <c r="R461" s="233">
        <v>5375</v>
      </c>
      <c r="S461" s="233">
        <v>1945</v>
      </c>
      <c r="T461" s="233">
        <v>3180</v>
      </c>
      <c r="U461" s="233">
        <v>11245</v>
      </c>
      <c r="V461" s="233">
        <v>540</v>
      </c>
      <c r="W461" s="233">
        <v>6830</v>
      </c>
      <c r="X461" s="233">
        <v>25915</v>
      </c>
      <c r="Y461" s="234">
        <v>51620</v>
      </c>
    </row>
    <row r="462" spans="1:25" s="145" customFormat="1" x14ac:dyDescent="0.2">
      <c r="A462" s="337" t="s">
        <v>1596</v>
      </c>
      <c r="B462" s="334" t="s">
        <v>2158</v>
      </c>
      <c r="C462" s="253">
        <v>0</v>
      </c>
      <c r="D462" s="233">
        <v>0</v>
      </c>
      <c r="E462" s="233" t="s">
        <v>1676</v>
      </c>
      <c r="F462" s="233">
        <v>0</v>
      </c>
      <c r="G462" s="233">
        <v>0</v>
      </c>
      <c r="H462" s="233" t="s">
        <v>1676</v>
      </c>
      <c r="I462" s="233">
        <v>0</v>
      </c>
      <c r="J462" s="233">
        <v>0</v>
      </c>
      <c r="K462" s="233">
        <v>0</v>
      </c>
      <c r="L462" s="233">
        <v>0</v>
      </c>
      <c r="M462" s="233">
        <v>0</v>
      </c>
      <c r="N462" s="233">
        <v>0</v>
      </c>
      <c r="O462" s="233">
        <v>0</v>
      </c>
      <c r="P462" s="233">
        <v>0</v>
      </c>
      <c r="Q462" s="233">
        <v>0</v>
      </c>
      <c r="R462" s="233">
        <v>0</v>
      </c>
      <c r="S462" s="233">
        <v>0</v>
      </c>
      <c r="T462" s="233">
        <v>0</v>
      </c>
      <c r="U462" s="233">
        <v>0</v>
      </c>
      <c r="V462" s="233">
        <v>0</v>
      </c>
      <c r="W462" s="233">
        <v>0</v>
      </c>
      <c r="X462" s="233">
        <v>0</v>
      </c>
      <c r="Y462" s="234" t="s">
        <v>1676</v>
      </c>
    </row>
    <row r="463" spans="1:25" s="145" customFormat="1" x14ac:dyDescent="0.2">
      <c r="A463" s="337" t="s">
        <v>405</v>
      </c>
      <c r="B463" s="334" t="s">
        <v>2110</v>
      </c>
      <c r="C463" s="253">
        <v>4355</v>
      </c>
      <c r="D463" s="233">
        <v>45</v>
      </c>
      <c r="E463" s="233" t="s">
        <v>1676</v>
      </c>
      <c r="F463" s="233" t="s">
        <v>1676</v>
      </c>
      <c r="G463" s="233">
        <v>120</v>
      </c>
      <c r="H463" s="233">
        <v>0</v>
      </c>
      <c r="I463" s="233">
        <v>0</v>
      </c>
      <c r="J463" s="233">
        <v>0</v>
      </c>
      <c r="K463" s="233">
        <v>0</v>
      </c>
      <c r="L463" s="233">
        <v>0</v>
      </c>
      <c r="M463" s="233">
        <v>815</v>
      </c>
      <c r="N463" s="233">
        <v>40</v>
      </c>
      <c r="O463" s="233">
        <v>0</v>
      </c>
      <c r="P463" s="233">
        <v>0</v>
      </c>
      <c r="Q463" s="233">
        <v>0</v>
      </c>
      <c r="R463" s="233">
        <v>0</v>
      </c>
      <c r="S463" s="233">
        <v>70</v>
      </c>
      <c r="T463" s="233">
        <v>50</v>
      </c>
      <c r="U463" s="233">
        <v>800</v>
      </c>
      <c r="V463" s="233">
        <v>2010</v>
      </c>
      <c r="W463" s="233">
        <v>70</v>
      </c>
      <c r="X463" s="233">
        <v>2305</v>
      </c>
      <c r="Y463" s="234">
        <v>1425</v>
      </c>
    </row>
    <row r="464" spans="1:25" s="145" customFormat="1" x14ac:dyDescent="0.2">
      <c r="A464" s="337" t="s">
        <v>1624</v>
      </c>
      <c r="B464" s="334" t="s">
        <v>2111</v>
      </c>
      <c r="C464" s="253">
        <v>0</v>
      </c>
      <c r="D464" s="233" t="s">
        <v>1676</v>
      </c>
      <c r="E464" s="233">
        <v>0</v>
      </c>
      <c r="F464" s="233">
        <v>0</v>
      </c>
      <c r="G464" s="233">
        <v>0</v>
      </c>
      <c r="H464" s="233">
        <v>0</v>
      </c>
      <c r="I464" s="233">
        <v>0</v>
      </c>
      <c r="J464" s="233">
        <v>0</v>
      </c>
      <c r="K464" s="233">
        <v>0</v>
      </c>
      <c r="L464" s="233">
        <v>0</v>
      </c>
      <c r="M464" s="233">
        <v>0</v>
      </c>
      <c r="N464" s="233">
        <v>0</v>
      </c>
      <c r="O464" s="233">
        <v>0</v>
      </c>
      <c r="P464" s="233">
        <v>0</v>
      </c>
      <c r="Q464" s="233">
        <v>0</v>
      </c>
      <c r="R464" s="233">
        <v>0</v>
      </c>
      <c r="S464" s="233">
        <v>0</v>
      </c>
      <c r="T464" s="233" t="s">
        <v>1676</v>
      </c>
      <c r="U464" s="233">
        <v>0</v>
      </c>
      <c r="V464" s="233">
        <v>0</v>
      </c>
      <c r="W464" s="233">
        <v>0</v>
      </c>
      <c r="X464" s="233">
        <v>0</v>
      </c>
      <c r="Y464" s="234" t="s">
        <v>1676</v>
      </c>
    </row>
    <row r="465" spans="1:25" s="145" customFormat="1" x14ac:dyDescent="0.2">
      <c r="A465" s="337" t="s">
        <v>594</v>
      </c>
      <c r="B465" s="334" t="s">
        <v>2112</v>
      </c>
      <c r="C465" s="253">
        <v>35</v>
      </c>
      <c r="D465" s="233">
        <v>10</v>
      </c>
      <c r="E465" s="233">
        <v>475</v>
      </c>
      <c r="F465" s="233" t="s">
        <v>1676</v>
      </c>
      <c r="G465" s="233" t="s">
        <v>1676</v>
      </c>
      <c r="H465" s="233">
        <v>1210</v>
      </c>
      <c r="I465" s="233">
        <v>0</v>
      </c>
      <c r="J465" s="233" t="s">
        <v>1676</v>
      </c>
      <c r="K465" s="233">
        <v>0</v>
      </c>
      <c r="L465" s="233">
        <v>0</v>
      </c>
      <c r="M465" s="233">
        <v>70</v>
      </c>
      <c r="N465" s="233">
        <v>0</v>
      </c>
      <c r="O465" s="233" t="s">
        <v>1676</v>
      </c>
      <c r="P465" s="233">
        <v>0</v>
      </c>
      <c r="Q465" s="233">
        <v>0</v>
      </c>
      <c r="R465" s="233">
        <v>0</v>
      </c>
      <c r="S465" s="233">
        <v>110</v>
      </c>
      <c r="T465" s="233">
        <v>30</v>
      </c>
      <c r="U465" s="233">
        <v>0</v>
      </c>
      <c r="V465" s="233" t="s">
        <v>1676</v>
      </c>
      <c r="W465" s="233">
        <v>60</v>
      </c>
      <c r="X465" s="233">
        <v>0</v>
      </c>
      <c r="Y465" s="234">
        <v>80</v>
      </c>
    </row>
    <row r="466" spans="1:25" s="145" customFormat="1" x14ac:dyDescent="0.2">
      <c r="A466" s="337" t="s">
        <v>349</v>
      </c>
      <c r="B466" s="334" t="s">
        <v>2113</v>
      </c>
      <c r="C466" s="253">
        <v>1015</v>
      </c>
      <c r="D466" s="233" t="s">
        <v>1676</v>
      </c>
      <c r="E466" s="233">
        <v>2315</v>
      </c>
      <c r="F466" s="233">
        <v>105</v>
      </c>
      <c r="G466" s="233">
        <v>220</v>
      </c>
      <c r="H466" s="233">
        <v>80</v>
      </c>
      <c r="I466" s="233">
        <v>870</v>
      </c>
      <c r="J466" s="233">
        <v>2215</v>
      </c>
      <c r="K466" s="233">
        <v>225</v>
      </c>
      <c r="L466" s="233">
        <v>0</v>
      </c>
      <c r="M466" s="233">
        <v>30</v>
      </c>
      <c r="N466" s="233">
        <v>555</v>
      </c>
      <c r="O466" s="233">
        <v>355</v>
      </c>
      <c r="P466" s="233">
        <v>50</v>
      </c>
      <c r="Q466" s="233">
        <v>365</v>
      </c>
      <c r="R466" s="233">
        <v>0</v>
      </c>
      <c r="S466" s="233">
        <v>420</v>
      </c>
      <c r="T466" s="233">
        <v>1115</v>
      </c>
      <c r="U466" s="233" t="s">
        <v>1676</v>
      </c>
      <c r="V466" s="233">
        <v>535</v>
      </c>
      <c r="W466" s="233">
        <v>1885</v>
      </c>
      <c r="X466" s="233">
        <v>90</v>
      </c>
      <c r="Y466" s="234">
        <v>320</v>
      </c>
    </row>
    <row r="467" spans="1:25" s="145" customFormat="1" x14ac:dyDescent="0.2">
      <c r="A467" s="337" t="s">
        <v>1212</v>
      </c>
      <c r="B467" s="334" t="s">
        <v>2114</v>
      </c>
      <c r="C467" s="253">
        <v>0</v>
      </c>
      <c r="D467" s="233">
        <v>0</v>
      </c>
      <c r="E467" s="233">
        <v>0</v>
      </c>
      <c r="F467" s="233">
        <v>0</v>
      </c>
      <c r="G467" s="233">
        <v>0</v>
      </c>
      <c r="H467" s="233">
        <v>0</v>
      </c>
      <c r="I467" s="233">
        <v>0</v>
      </c>
      <c r="J467" s="233">
        <v>0</v>
      </c>
      <c r="K467" s="233">
        <v>0</v>
      </c>
      <c r="L467" s="233">
        <v>0</v>
      </c>
      <c r="M467" s="233">
        <v>0</v>
      </c>
      <c r="N467" s="233">
        <v>0</v>
      </c>
      <c r="O467" s="233">
        <v>0</v>
      </c>
      <c r="P467" s="233">
        <v>0</v>
      </c>
      <c r="Q467" s="233">
        <v>0</v>
      </c>
      <c r="R467" s="233">
        <v>0</v>
      </c>
      <c r="S467" s="233">
        <v>0</v>
      </c>
      <c r="T467" s="233">
        <v>0</v>
      </c>
      <c r="U467" s="233">
        <v>120</v>
      </c>
      <c r="V467" s="233">
        <v>0</v>
      </c>
      <c r="W467" s="233">
        <v>0</v>
      </c>
      <c r="X467" s="233">
        <v>0</v>
      </c>
      <c r="Y467" s="234">
        <v>0</v>
      </c>
    </row>
    <row r="468" spans="1:25" s="145" customFormat="1" x14ac:dyDescent="0.2">
      <c r="A468" s="337" t="s">
        <v>366</v>
      </c>
      <c r="B468" s="334" t="s">
        <v>2115</v>
      </c>
      <c r="C468" s="253">
        <v>850</v>
      </c>
      <c r="D468" s="233">
        <v>515</v>
      </c>
      <c r="E468" s="233">
        <v>2570</v>
      </c>
      <c r="F468" s="233">
        <v>390</v>
      </c>
      <c r="G468" s="233">
        <v>1525</v>
      </c>
      <c r="H468" s="233">
        <v>1415</v>
      </c>
      <c r="I468" s="233">
        <v>3545</v>
      </c>
      <c r="J468" s="233">
        <v>7315</v>
      </c>
      <c r="K468" s="233">
        <v>715</v>
      </c>
      <c r="L468" s="233">
        <v>1775</v>
      </c>
      <c r="M468" s="233">
        <v>1155</v>
      </c>
      <c r="N468" s="233">
        <v>2520</v>
      </c>
      <c r="O468" s="233">
        <v>275</v>
      </c>
      <c r="P468" s="233">
        <v>170</v>
      </c>
      <c r="Q468" s="233">
        <v>1675</v>
      </c>
      <c r="R468" s="233">
        <v>2065</v>
      </c>
      <c r="S468" s="233">
        <v>1435</v>
      </c>
      <c r="T468" s="233">
        <v>1750</v>
      </c>
      <c r="U468" s="233">
        <v>8700</v>
      </c>
      <c r="V468" s="233">
        <v>260</v>
      </c>
      <c r="W468" s="233">
        <v>2960</v>
      </c>
      <c r="X468" s="233">
        <v>13375</v>
      </c>
      <c r="Y468" s="234">
        <v>52510</v>
      </c>
    </row>
    <row r="469" spans="1:25" s="145" customFormat="1" x14ac:dyDescent="0.2">
      <c r="A469" s="337" t="s">
        <v>1213</v>
      </c>
      <c r="B469" s="334" t="s">
        <v>2116</v>
      </c>
      <c r="C469" s="253">
        <v>80</v>
      </c>
      <c r="D469" s="233" t="s">
        <v>1676</v>
      </c>
      <c r="E469" s="233">
        <v>0</v>
      </c>
      <c r="F469" s="233">
        <v>45</v>
      </c>
      <c r="G469" s="233">
        <v>120</v>
      </c>
      <c r="H469" s="233">
        <v>40</v>
      </c>
      <c r="I469" s="233">
        <v>65</v>
      </c>
      <c r="J469" s="233">
        <v>75</v>
      </c>
      <c r="K469" s="233">
        <v>20</v>
      </c>
      <c r="L469" s="233">
        <v>0</v>
      </c>
      <c r="M469" s="233">
        <v>0</v>
      </c>
      <c r="N469" s="233">
        <v>0</v>
      </c>
      <c r="O469" s="233" t="s">
        <v>1676</v>
      </c>
      <c r="P469" s="233">
        <v>10</v>
      </c>
      <c r="Q469" s="233">
        <v>40</v>
      </c>
      <c r="R469" s="233">
        <v>0</v>
      </c>
      <c r="S469" s="233">
        <v>155</v>
      </c>
      <c r="T469" s="233">
        <v>220</v>
      </c>
      <c r="U469" s="233">
        <v>0</v>
      </c>
      <c r="V469" s="233">
        <v>0</v>
      </c>
      <c r="W469" s="233">
        <v>395</v>
      </c>
      <c r="X469" s="233" t="s">
        <v>1676</v>
      </c>
      <c r="Y469" s="234" t="s">
        <v>1676</v>
      </c>
    </row>
    <row r="470" spans="1:25" s="145" customFormat="1" x14ac:dyDescent="0.2">
      <c r="A470" s="337" t="s">
        <v>553</v>
      </c>
      <c r="B470" s="334" t="s">
        <v>2117</v>
      </c>
      <c r="C470" s="253">
        <v>405</v>
      </c>
      <c r="D470" s="233">
        <v>15</v>
      </c>
      <c r="E470" s="233" t="s">
        <v>1676</v>
      </c>
      <c r="F470" s="233" t="s">
        <v>1676</v>
      </c>
      <c r="G470" s="233" t="s">
        <v>1676</v>
      </c>
      <c r="H470" s="233">
        <v>0</v>
      </c>
      <c r="I470" s="233">
        <v>225</v>
      </c>
      <c r="J470" s="233">
        <v>445</v>
      </c>
      <c r="K470" s="233">
        <v>75</v>
      </c>
      <c r="L470" s="233">
        <v>0</v>
      </c>
      <c r="M470" s="233">
        <v>10</v>
      </c>
      <c r="N470" s="233">
        <v>30</v>
      </c>
      <c r="O470" s="233">
        <v>75</v>
      </c>
      <c r="P470" s="233">
        <v>20</v>
      </c>
      <c r="Q470" s="233">
        <v>160</v>
      </c>
      <c r="R470" s="233">
        <v>0</v>
      </c>
      <c r="S470" s="233">
        <v>85</v>
      </c>
      <c r="T470" s="233">
        <v>220</v>
      </c>
      <c r="U470" s="233">
        <v>0</v>
      </c>
      <c r="V470" s="233">
        <v>230</v>
      </c>
      <c r="W470" s="233">
        <v>450</v>
      </c>
      <c r="X470" s="233">
        <v>60</v>
      </c>
      <c r="Y470" s="234">
        <v>50</v>
      </c>
    </row>
    <row r="471" spans="1:25" s="145" customFormat="1" x14ac:dyDescent="0.2">
      <c r="A471" s="337" t="s">
        <v>222</v>
      </c>
      <c r="B471" s="334" t="s">
        <v>2118</v>
      </c>
      <c r="C471" s="253">
        <v>650</v>
      </c>
      <c r="D471" s="233">
        <v>940</v>
      </c>
      <c r="E471" s="233">
        <v>4220</v>
      </c>
      <c r="F471" s="233">
        <v>605</v>
      </c>
      <c r="G471" s="233">
        <v>2500</v>
      </c>
      <c r="H471" s="233">
        <v>2490</v>
      </c>
      <c r="I471" s="233">
        <v>6405</v>
      </c>
      <c r="J471" s="233">
        <v>13530</v>
      </c>
      <c r="K471" s="233">
        <v>1170</v>
      </c>
      <c r="L471" s="233">
        <v>2470</v>
      </c>
      <c r="M471" s="233">
        <v>2805</v>
      </c>
      <c r="N471" s="233">
        <v>5245</v>
      </c>
      <c r="O471" s="233">
        <v>525</v>
      </c>
      <c r="P471" s="233">
        <v>430</v>
      </c>
      <c r="Q471" s="233">
        <v>2400</v>
      </c>
      <c r="R471" s="233">
        <v>4605</v>
      </c>
      <c r="S471" s="233">
        <v>3650</v>
      </c>
      <c r="T471" s="233">
        <v>2215</v>
      </c>
      <c r="U471" s="233">
        <v>19495</v>
      </c>
      <c r="V471" s="233">
        <v>195</v>
      </c>
      <c r="W471" s="233">
        <v>6555</v>
      </c>
      <c r="X471" s="233">
        <v>25240</v>
      </c>
      <c r="Y471" s="234">
        <v>67245</v>
      </c>
    </row>
    <row r="472" spans="1:25" s="145" customFormat="1" x14ac:dyDescent="0.2">
      <c r="A472" s="337" t="s">
        <v>194</v>
      </c>
      <c r="B472" s="334" t="s">
        <v>2119</v>
      </c>
      <c r="C472" s="253">
        <v>7905</v>
      </c>
      <c r="D472" s="233">
        <v>920</v>
      </c>
      <c r="E472" s="233">
        <v>95</v>
      </c>
      <c r="F472" s="233">
        <v>1290</v>
      </c>
      <c r="G472" s="233">
        <v>4815</v>
      </c>
      <c r="H472" s="233">
        <v>7580</v>
      </c>
      <c r="I472" s="233">
        <v>7570</v>
      </c>
      <c r="J472" s="233">
        <v>8420</v>
      </c>
      <c r="K472" s="233">
        <v>1165</v>
      </c>
      <c r="L472" s="233">
        <v>10</v>
      </c>
      <c r="M472" s="233">
        <v>6350</v>
      </c>
      <c r="N472" s="233">
        <v>7115</v>
      </c>
      <c r="O472" s="233">
        <v>1375</v>
      </c>
      <c r="P472" s="233">
        <v>335</v>
      </c>
      <c r="Q472" s="233">
        <v>2280</v>
      </c>
      <c r="R472" s="233">
        <v>3020</v>
      </c>
      <c r="S472" s="233">
        <v>3340</v>
      </c>
      <c r="T472" s="233">
        <v>2440</v>
      </c>
      <c r="U472" s="233">
        <v>14965</v>
      </c>
      <c r="V472" s="233">
        <v>1685</v>
      </c>
      <c r="W472" s="233">
        <v>4850</v>
      </c>
      <c r="X472" s="233">
        <v>60490</v>
      </c>
      <c r="Y472" s="234">
        <v>45780</v>
      </c>
    </row>
    <row r="473" spans="1:25" s="145" customFormat="1" x14ac:dyDescent="0.2">
      <c r="A473" s="337" t="s">
        <v>421</v>
      </c>
      <c r="B473" s="334" t="s">
        <v>2120</v>
      </c>
      <c r="C473" s="253">
        <v>3520</v>
      </c>
      <c r="D473" s="233">
        <v>1150</v>
      </c>
      <c r="E473" s="233">
        <v>6495</v>
      </c>
      <c r="F473" s="233">
        <v>585</v>
      </c>
      <c r="G473" s="233">
        <v>4130</v>
      </c>
      <c r="H473" s="233">
        <v>1480</v>
      </c>
      <c r="I473" s="233">
        <v>7650</v>
      </c>
      <c r="J473" s="233">
        <v>11095</v>
      </c>
      <c r="K473" s="233">
        <v>2210</v>
      </c>
      <c r="L473" s="233">
        <v>5460</v>
      </c>
      <c r="M473" s="233">
        <v>4885</v>
      </c>
      <c r="N473" s="233">
        <v>5230</v>
      </c>
      <c r="O473" s="233">
        <v>605</v>
      </c>
      <c r="P473" s="233">
        <v>385</v>
      </c>
      <c r="Q473" s="233">
        <v>2095</v>
      </c>
      <c r="R473" s="233">
        <v>5515</v>
      </c>
      <c r="S473" s="233">
        <v>3070</v>
      </c>
      <c r="T473" s="233">
        <v>3430</v>
      </c>
      <c r="U473" s="233">
        <v>19785</v>
      </c>
      <c r="V473" s="233">
        <v>1430</v>
      </c>
      <c r="W473" s="233">
        <v>7520</v>
      </c>
      <c r="X473" s="233">
        <v>25790</v>
      </c>
      <c r="Y473" s="234">
        <v>82745</v>
      </c>
    </row>
    <row r="474" spans="1:25" s="145" customFormat="1" x14ac:dyDescent="0.2">
      <c r="A474" s="337" t="s">
        <v>574</v>
      </c>
      <c r="B474" s="334" t="s">
        <v>2121</v>
      </c>
      <c r="C474" s="253">
        <v>6100</v>
      </c>
      <c r="D474" s="233">
        <v>2525</v>
      </c>
      <c r="E474" s="233">
        <v>19100</v>
      </c>
      <c r="F474" s="233">
        <v>1385</v>
      </c>
      <c r="G474" s="233">
        <v>7775</v>
      </c>
      <c r="H474" s="233">
        <v>1885</v>
      </c>
      <c r="I474" s="233">
        <v>17755</v>
      </c>
      <c r="J474" s="233">
        <v>22040</v>
      </c>
      <c r="K474" s="233">
        <v>5270</v>
      </c>
      <c r="L474" s="233">
        <v>9245</v>
      </c>
      <c r="M474" s="233">
        <v>7415</v>
      </c>
      <c r="N474" s="233">
        <v>14710</v>
      </c>
      <c r="O474" s="233">
        <v>1405</v>
      </c>
      <c r="P474" s="233">
        <v>420</v>
      </c>
      <c r="Q474" s="233">
        <v>2985</v>
      </c>
      <c r="R474" s="233">
        <v>9180</v>
      </c>
      <c r="S474" s="233">
        <v>9495</v>
      </c>
      <c r="T474" s="233">
        <v>7645</v>
      </c>
      <c r="U474" s="233">
        <v>37935</v>
      </c>
      <c r="V474" s="233">
        <v>2130</v>
      </c>
      <c r="W474" s="233">
        <v>12160</v>
      </c>
      <c r="X474" s="233">
        <v>50100</v>
      </c>
      <c r="Y474" s="234">
        <v>217480</v>
      </c>
    </row>
    <row r="475" spans="1:25" s="145" customFormat="1" x14ac:dyDescent="0.2">
      <c r="A475" s="337" t="s">
        <v>365</v>
      </c>
      <c r="B475" s="334" t="s">
        <v>2122</v>
      </c>
      <c r="C475" s="253">
        <v>2035</v>
      </c>
      <c r="D475" s="233">
        <v>190</v>
      </c>
      <c r="E475" s="233">
        <v>8635</v>
      </c>
      <c r="F475" s="233">
        <v>1020</v>
      </c>
      <c r="G475" s="233">
        <v>4470</v>
      </c>
      <c r="H475" s="233">
        <v>4270</v>
      </c>
      <c r="I475" s="233">
        <v>4830</v>
      </c>
      <c r="J475" s="233">
        <v>5365</v>
      </c>
      <c r="K475" s="233">
        <v>1805</v>
      </c>
      <c r="L475" s="233">
        <v>6880</v>
      </c>
      <c r="M475" s="233">
        <v>2320</v>
      </c>
      <c r="N475" s="233">
        <v>1140</v>
      </c>
      <c r="O475" s="233">
        <v>455</v>
      </c>
      <c r="P475" s="233">
        <v>360</v>
      </c>
      <c r="Q475" s="233">
        <v>3145</v>
      </c>
      <c r="R475" s="233">
        <v>5285</v>
      </c>
      <c r="S475" s="233">
        <v>5820</v>
      </c>
      <c r="T475" s="233">
        <v>2145</v>
      </c>
      <c r="U475" s="233">
        <v>13480</v>
      </c>
      <c r="V475" s="233">
        <v>525</v>
      </c>
      <c r="W475" s="233">
        <v>3355</v>
      </c>
      <c r="X475" s="233">
        <v>28445</v>
      </c>
      <c r="Y475" s="234">
        <v>61455</v>
      </c>
    </row>
    <row r="476" spans="1:25" s="145" customFormat="1" x14ac:dyDescent="0.2">
      <c r="A476" s="337" t="s">
        <v>438</v>
      </c>
      <c r="B476" s="334" t="s">
        <v>2123</v>
      </c>
      <c r="C476" s="253">
        <v>3280</v>
      </c>
      <c r="D476" s="233">
        <v>985</v>
      </c>
      <c r="E476" s="233">
        <v>4780</v>
      </c>
      <c r="F476" s="233">
        <v>785</v>
      </c>
      <c r="G476" s="233">
        <v>3545</v>
      </c>
      <c r="H476" s="233">
        <v>1940</v>
      </c>
      <c r="I476" s="233">
        <v>8490</v>
      </c>
      <c r="J476" s="233">
        <v>11450</v>
      </c>
      <c r="K476" s="233">
        <v>1570</v>
      </c>
      <c r="L476" s="233">
        <v>3775</v>
      </c>
      <c r="M476" s="233">
        <v>4105</v>
      </c>
      <c r="N476" s="233">
        <v>4540</v>
      </c>
      <c r="O476" s="233">
        <v>525</v>
      </c>
      <c r="P476" s="233">
        <v>260</v>
      </c>
      <c r="Q476" s="233">
        <v>2715</v>
      </c>
      <c r="R476" s="233">
        <v>5615</v>
      </c>
      <c r="S476" s="233">
        <v>7600</v>
      </c>
      <c r="T476" s="233">
        <v>3160</v>
      </c>
      <c r="U476" s="233">
        <v>15930</v>
      </c>
      <c r="V476" s="233">
        <v>1625</v>
      </c>
      <c r="W476" s="233">
        <v>7480</v>
      </c>
      <c r="X476" s="233">
        <v>27450</v>
      </c>
      <c r="Y476" s="234">
        <v>81885</v>
      </c>
    </row>
    <row r="477" spans="1:25" s="145" customFormat="1" x14ac:dyDescent="0.2">
      <c r="A477" s="337" t="s">
        <v>202</v>
      </c>
      <c r="B477" s="334" t="s">
        <v>2124</v>
      </c>
      <c r="C477" s="253">
        <v>4560</v>
      </c>
      <c r="D477" s="233">
        <v>1290</v>
      </c>
      <c r="E477" s="233">
        <v>10565</v>
      </c>
      <c r="F477" s="233">
        <v>1805</v>
      </c>
      <c r="G477" s="233">
        <v>4050</v>
      </c>
      <c r="H477" s="233">
        <v>4300</v>
      </c>
      <c r="I477" s="233">
        <v>12260</v>
      </c>
      <c r="J477" s="233">
        <v>19400</v>
      </c>
      <c r="K477" s="233">
        <v>2220</v>
      </c>
      <c r="L477" s="233">
        <v>3135</v>
      </c>
      <c r="M477" s="233">
        <v>4385</v>
      </c>
      <c r="N477" s="233">
        <v>10090</v>
      </c>
      <c r="O477" s="233">
        <v>1115</v>
      </c>
      <c r="P477" s="233">
        <v>700</v>
      </c>
      <c r="Q477" s="233">
        <v>4580</v>
      </c>
      <c r="R477" s="233">
        <v>8960</v>
      </c>
      <c r="S477" s="233">
        <v>8760</v>
      </c>
      <c r="T477" s="233">
        <v>5830</v>
      </c>
      <c r="U477" s="233">
        <v>27440</v>
      </c>
      <c r="V477" s="233">
        <v>1680</v>
      </c>
      <c r="W477" s="233">
        <v>12250</v>
      </c>
      <c r="X477" s="233">
        <v>36560</v>
      </c>
      <c r="Y477" s="234">
        <v>147760</v>
      </c>
    </row>
    <row r="478" spans="1:25" s="145" customFormat="1" x14ac:dyDescent="0.2">
      <c r="A478" s="337" t="s">
        <v>223</v>
      </c>
      <c r="B478" s="334" t="s">
        <v>2125</v>
      </c>
      <c r="C478" s="253">
        <v>3670</v>
      </c>
      <c r="D478" s="233">
        <v>1570</v>
      </c>
      <c r="E478" s="233">
        <v>8390</v>
      </c>
      <c r="F478" s="233">
        <v>1320</v>
      </c>
      <c r="G478" s="233">
        <v>7600</v>
      </c>
      <c r="H478" s="233">
        <v>2165</v>
      </c>
      <c r="I478" s="233">
        <v>12905</v>
      </c>
      <c r="J478" s="233">
        <v>21815</v>
      </c>
      <c r="K478" s="233">
        <v>2700</v>
      </c>
      <c r="L478" s="233">
        <v>6360</v>
      </c>
      <c r="M478" s="233">
        <v>3940</v>
      </c>
      <c r="N478" s="233">
        <v>12575</v>
      </c>
      <c r="O478" s="233">
        <v>1375</v>
      </c>
      <c r="P478" s="233">
        <v>865</v>
      </c>
      <c r="Q478" s="233">
        <v>4505</v>
      </c>
      <c r="R478" s="233">
        <v>9675</v>
      </c>
      <c r="S478" s="233">
        <v>4830</v>
      </c>
      <c r="T478" s="233">
        <v>5620</v>
      </c>
      <c r="U478" s="233">
        <v>23525</v>
      </c>
      <c r="V478" s="233">
        <v>735</v>
      </c>
      <c r="W478" s="233">
        <v>9035</v>
      </c>
      <c r="X478" s="233">
        <v>40760</v>
      </c>
      <c r="Y478" s="234">
        <v>153075</v>
      </c>
    </row>
    <row r="479" spans="1:25" s="145" customFormat="1" x14ac:dyDescent="0.2">
      <c r="A479" s="337" t="s">
        <v>209</v>
      </c>
      <c r="B479" s="334" t="s">
        <v>2126</v>
      </c>
      <c r="C479" s="253">
        <v>1545</v>
      </c>
      <c r="D479" s="233">
        <v>780</v>
      </c>
      <c r="E479" s="233">
        <v>4055</v>
      </c>
      <c r="F479" s="233">
        <v>455</v>
      </c>
      <c r="G479" s="233">
        <v>1945</v>
      </c>
      <c r="H479" s="233">
        <v>945</v>
      </c>
      <c r="I479" s="233">
        <v>5230</v>
      </c>
      <c r="J479" s="233">
        <v>8905</v>
      </c>
      <c r="K479" s="233">
        <v>815</v>
      </c>
      <c r="L479" s="233">
        <v>1015</v>
      </c>
      <c r="M479" s="233">
        <v>335</v>
      </c>
      <c r="N479" s="233">
        <v>7075</v>
      </c>
      <c r="O479" s="233">
        <v>645</v>
      </c>
      <c r="P479" s="233">
        <v>270</v>
      </c>
      <c r="Q479" s="233">
        <v>1390</v>
      </c>
      <c r="R479" s="233">
        <v>2860</v>
      </c>
      <c r="S479" s="233">
        <v>1540</v>
      </c>
      <c r="T479" s="233">
        <v>1910</v>
      </c>
      <c r="U479" s="233">
        <v>9605</v>
      </c>
      <c r="V479" s="233">
        <v>230</v>
      </c>
      <c r="W479" s="233">
        <v>5190</v>
      </c>
      <c r="X479" s="233">
        <v>9510</v>
      </c>
      <c r="Y479" s="234">
        <v>47435</v>
      </c>
    </row>
    <row r="480" spans="1:25" s="145" customFormat="1" x14ac:dyDescent="0.2">
      <c r="A480" s="337" t="s">
        <v>430</v>
      </c>
      <c r="B480" s="334" t="s">
        <v>2127</v>
      </c>
      <c r="C480" s="253">
        <v>3420</v>
      </c>
      <c r="D480" s="233">
        <v>1290</v>
      </c>
      <c r="E480" s="233">
        <v>3865</v>
      </c>
      <c r="F480" s="233">
        <v>1100</v>
      </c>
      <c r="G480" s="233">
        <v>4805</v>
      </c>
      <c r="H480" s="233">
        <v>5275</v>
      </c>
      <c r="I480" s="233">
        <v>11270</v>
      </c>
      <c r="J480" s="233">
        <v>12415</v>
      </c>
      <c r="K480" s="233">
        <v>2095</v>
      </c>
      <c r="L480" s="233">
        <v>6300</v>
      </c>
      <c r="M480" s="233">
        <v>8635</v>
      </c>
      <c r="N480" s="233">
        <v>7585</v>
      </c>
      <c r="O480" s="233">
        <v>550</v>
      </c>
      <c r="P480" s="233">
        <v>460</v>
      </c>
      <c r="Q480" s="233">
        <v>3035</v>
      </c>
      <c r="R480" s="233">
        <v>6535</v>
      </c>
      <c r="S480" s="233">
        <v>5040</v>
      </c>
      <c r="T480" s="233">
        <v>4365</v>
      </c>
      <c r="U480" s="233">
        <v>19955</v>
      </c>
      <c r="V480" s="233">
        <v>1905</v>
      </c>
      <c r="W480" s="233">
        <v>7045</v>
      </c>
      <c r="X480" s="233">
        <v>34675</v>
      </c>
      <c r="Y480" s="234">
        <v>150855</v>
      </c>
    </row>
    <row r="481" spans="1:25" s="145" customFormat="1" x14ac:dyDescent="0.2">
      <c r="A481" s="337" t="s">
        <v>437</v>
      </c>
      <c r="B481" s="334" t="s">
        <v>2128</v>
      </c>
      <c r="C481" s="253">
        <v>3585</v>
      </c>
      <c r="D481" s="233">
        <v>925</v>
      </c>
      <c r="E481" s="233">
        <v>4055</v>
      </c>
      <c r="F481" s="233">
        <v>745</v>
      </c>
      <c r="G481" s="233">
        <v>3675</v>
      </c>
      <c r="H481" s="233">
        <v>1540</v>
      </c>
      <c r="I481" s="233">
        <v>5910</v>
      </c>
      <c r="J481" s="233">
        <v>8885</v>
      </c>
      <c r="K481" s="233">
        <v>1660</v>
      </c>
      <c r="L481" s="233">
        <v>4330</v>
      </c>
      <c r="M481" s="233">
        <v>1835</v>
      </c>
      <c r="N481" s="233">
        <v>4255</v>
      </c>
      <c r="O481" s="233">
        <v>655</v>
      </c>
      <c r="P481" s="233">
        <v>315</v>
      </c>
      <c r="Q481" s="233">
        <v>2335</v>
      </c>
      <c r="R481" s="233">
        <v>3970</v>
      </c>
      <c r="S481" s="233">
        <v>4065</v>
      </c>
      <c r="T481" s="233">
        <v>3550</v>
      </c>
      <c r="U481" s="233">
        <v>14805</v>
      </c>
      <c r="V481" s="233">
        <v>975</v>
      </c>
      <c r="W481" s="233">
        <v>6465</v>
      </c>
      <c r="X481" s="233">
        <v>21770</v>
      </c>
      <c r="Y481" s="234">
        <v>74420</v>
      </c>
    </row>
    <row r="482" spans="1:25" s="145" customFormat="1" x14ac:dyDescent="0.2">
      <c r="A482" s="337" t="s">
        <v>784</v>
      </c>
      <c r="B482" s="334" t="s">
        <v>2129</v>
      </c>
      <c r="C482" s="253">
        <v>0</v>
      </c>
      <c r="D482" s="233">
        <v>0</v>
      </c>
      <c r="E482" s="233">
        <v>0</v>
      </c>
      <c r="F482" s="233">
        <v>0</v>
      </c>
      <c r="G482" s="233">
        <v>0</v>
      </c>
      <c r="H482" s="233">
        <v>0</v>
      </c>
      <c r="I482" s="233">
        <v>0</v>
      </c>
      <c r="J482" s="233">
        <v>0</v>
      </c>
      <c r="K482" s="233">
        <v>0</v>
      </c>
      <c r="L482" s="233">
        <v>0</v>
      </c>
      <c r="M482" s="233">
        <v>0</v>
      </c>
      <c r="N482" s="233">
        <v>0</v>
      </c>
      <c r="O482" s="233">
        <v>0</v>
      </c>
      <c r="P482" s="233">
        <v>0</v>
      </c>
      <c r="Q482" s="233">
        <v>0</v>
      </c>
      <c r="R482" s="233">
        <v>0</v>
      </c>
      <c r="S482" s="233">
        <v>0</v>
      </c>
      <c r="T482" s="233">
        <v>0</v>
      </c>
      <c r="U482" s="233">
        <v>0</v>
      </c>
      <c r="V482" s="233">
        <v>0</v>
      </c>
      <c r="W482" s="233">
        <v>0</v>
      </c>
      <c r="X482" s="233">
        <v>0</v>
      </c>
      <c r="Y482" s="234">
        <v>440</v>
      </c>
    </row>
    <row r="483" spans="1:25" s="145" customFormat="1" x14ac:dyDescent="0.2">
      <c r="A483" s="337" t="s">
        <v>377</v>
      </c>
      <c r="B483" s="334" t="s">
        <v>2130</v>
      </c>
      <c r="C483" s="253">
        <v>1005</v>
      </c>
      <c r="D483" s="233">
        <v>435</v>
      </c>
      <c r="E483" s="233">
        <v>700</v>
      </c>
      <c r="F483" s="233">
        <v>355</v>
      </c>
      <c r="G483" s="233">
        <v>1175</v>
      </c>
      <c r="H483" s="233">
        <v>560</v>
      </c>
      <c r="I483" s="233">
        <v>3530</v>
      </c>
      <c r="J483" s="233">
        <v>4705</v>
      </c>
      <c r="K483" s="233">
        <v>675</v>
      </c>
      <c r="L483" s="233">
        <v>870</v>
      </c>
      <c r="M483" s="233">
        <v>390</v>
      </c>
      <c r="N483" s="233">
        <v>2245</v>
      </c>
      <c r="O483" s="233">
        <v>275</v>
      </c>
      <c r="P483" s="233">
        <v>205</v>
      </c>
      <c r="Q483" s="233">
        <v>1220</v>
      </c>
      <c r="R483" s="233">
        <v>4460</v>
      </c>
      <c r="S483" s="233">
        <v>2095</v>
      </c>
      <c r="T483" s="233">
        <v>1615</v>
      </c>
      <c r="U483" s="233">
        <v>5940</v>
      </c>
      <c r="V483" s="233">
        <v>500</v>
      </c>
      <c r="W483" s="233">
        <v>2990</v>
      </c>
      <c r="X483" s="233">
        <v>5245</v>
      </c>
      <c r="Y483" s="234">
        <v>49635</v>
      </c>
    </row>
    <row r="484" spans="1:25" s="145" customFormat="1" x14ac:dyDescent="0.2">
      <c r="A484" s="337" t="s">
        <v>1543</v>
      </c>
      <c r="B484" s="334" t="s">
        <v>2131</v>
      </c>
      <c r="C484" s="253">
        <v>0</v>
      </c>
      <c r="D484" s="233">
        <v>0</v>
      </c>
      <c r="E484" s="233">
        <v>0</v>
      </c>
      <c r="F484" s="233">
        <v>0</v>
      </c>
      <c r="G484" s="233">
        <v>0</v>
      </c>
      <c r="H484" s="233">
        <v>0</v>
      </c>
      <c r="I484" s="233">
        <v>0</v>
      </c>
      <c r="J484" s="233">
        <v>0</v>
      </c>
      <c r="K484" s="233">
        <v>0</v>
      </c>
      <c r="L484" s="233">
        <v>0</v>
      </c>
      <c r="M484" s="233">
        <v>0</v>
      </c>
      <c r="N484" s="233">
        <v>0</v>
      </c>
      <c r="O484" s="233">
        <v>0</v>
      </c>
      <c r="P484" s="233">
        <v>0</v>
      </c>
      <c r="Q484" s="233">
        <v>0</v>
      </c>
      <c r="R484" s="233">
        <v>0</v>
      </c>
      <c r="S484" s="233">
        <v>0</v>
      </c>
      <c r="T484" s="233">
        <v>0</v>
      </c>
      <c r="U484" s="233">
        <v>0</v>
      </c>
      <c r="V484" s="233">
        <v>0</v>
      </c>
      <c r="W484" s="233">
        <v>0</v>
      </c>
      <c r="X484" s="233">
        <v>0</v>
      </c>
      <c r="Y484" s="234">
        <v>530</v>
      </c>
    </row>
    <row r="485" spans="1:25" s="145" customFormat="1" x14ac:dyDescent="0.2">
      <c r="A485" s="337" t="s">
        <v>1586</v>
      </c>
      <c r="B485" s="334" t="s">
        <v>2132</v>
      </c>
      <c r="C485" s="253">
        <v>0</v>
      </c>
      <c r="D485" s="233">
        <v>0</v>
      </c>
      <c r="E485" s="233">
        <v>0</v>
      </c>
      <c r="F485" s="233">
        <v>0</v>
      </c>
      <c r="G485" s="233">
        <v>0</v>
      </c>
      <c r="H485" s="233">
        <v>0</v>
      </c>
      <c r="I485" s="233">
        <v>0</v>
      </c>
      <c r="J485" s="233">
        <v>0</v>
      </c>
      <c r="K485" s="233">
        <v>0</v>
      </c>
      <c r="L485" s="233">
        <v>0</v>
      </c>
      <c r="M485" s="233">
        <v>0</v>
      </c>
      <c r="N485" s="233" t="s">
        <v>1676</v>
      </c>
      <c r="O485" s="233">
        <v>0</v>
      </c>
      <c r="P485" s="233">
        <v>0</v>
      </c>
      <c r="Q485" s="233">
        <v>0</v>
      </c>
      <c r="R485" s="233">
        <v>0</v>
      </c>
      <c r="S485" s="233">
        <v>0</v>
      </c>
      <c r="T485" s="233">
        <v>0</v>
      </c>
      <c r="U485" s="233">
        <v>170</v>
      </c>
      <c r="V485" s="233">
        <v>0</v>
      </c>
      <c r="W485" s="233" t="s">
        <v>1676</v>
      </c>
      <c r="X485" s="233">
        <v>0</v>
      </c>
      <c r="Y485" s="234">
        <v>75</v>
      </c>
    </row>
    <row r="486" spans="1:25" s="145" customFormat="1" x14ac:dyDescent="0.2">
      <c r="A486" s="337" t="s">
        <v>232</v>
      </c>
      <c r="B486" s="334" t="s">
        <v>2133</v>
      </c>
      <c r="C486" s="253">
        <v>940</v>
      </c>
      <c r="D486" s="233">
        <v>515</v>
      </c>
      <c r="E486" s="233">
        <v>4605</v>
      </c>
      <c r="F486" s="233">
        <v>290</v>
      </c>
      <c r="G486" s="233">
        <v>1480</v>
      </c>
      <c r="H486" s="233">
        <v>1555</v>
      </c>
      <c r="I486" s="233">
        <v>4575</v>
      </c>
      <c r="J486" s="233">
        <v>5690</v>
      </c>
      <c r="K486" s="233">
        <v>725</v>
      </c>
      <c r="L486" s="233">
        <v>795</v>
      </c>
      <c r="M486" s="233">
        <v>200</v>
      </c>
      <c r="N486" s="233">
        <v>2995</v>
      </c>
      <c r="O486" s="233">
        <v>240</v>
      </c>
      <c r="P486" s="233">
        <v>220</v>
      </c>
      <c r="Q486" s="233">
        <v>1135</v>
      </c>
      <c r="R486" s="233">
        <v>2635</v>
      </c>
      <c r="S486" s="233">
        <v>1005</v>
      </c>
      <c r="T486" s="233">
        <v>1400</v>
      </c>
      <c r="U486" s="233">
        <v>7995</v>
      </c>
      <c r="V486" s="233">
        <v>405</v>
      </c>
      <c r="W486" s="233">
        <v>3230</v>
      </c>
      <c r="X486" s="233">
        <v>5645</v>
      </c>
      <c r="Y486" s="234">
        <v>47150</v>
      </c>
    </row>
    <row r="487" spans="1:25" s="145" customFormat="1" x14ac:dyDescent="0.2">
      <c r="A487" s="337" t="s">
        <v>225</v>
      </c>
      <c r="B487" s="334" t="s">
        <v>2134</v>
      </c>
      <c r="C487" s="253">
        <v>1405</v>
      </c>
      <c r="D487" s="233">
        <v>655</v>
      </c>
      <c r="E487" s="233">
        <v>2005</v>
      </c>
      <c r="F487" s="233">
        <v>445</v>
      </c>
      <c r="G487" s="233">
        <v>2050</v>
      </c>
      <c r="H487" s="233">
        <v>2155</v>
      </c>
      <c r="I487" s="233">
        <v>7265</v>
      </c>
      <c r="J487" s="233">
        <v>12425</v>
      </c>
      <c r="K487" s="233">
        <v>845</v>
      </c>
      <c r="L487" s="233">
        <v>1950</v>
      </c>
      <c r="M487" s="233">
        <v>1160</v>
      </c>
      <c r="N487" s="233">
        <v>6130</v>
      </c>
      <c r="O487" s="233">
        <v>385</v>
      </c>
      <c r="P487" s="233">
        <v>280</v>
      </c>
      <c r="Q487" s="233">
        <v>2240</v>
      </c>
      <c r="R487" s="233">
        <v>4410</v>
      </c>
      <c r="S487" s="233">
        <v>1715</v>
      </c>
      <c r="T487" s="233">
        <v>2140</v>
      </c>
      <c r="U487" s="233">
        <v>15350</v>
      </c>
      <c r="V487" s="233">
        <v>565</v>
      </c>
      <c r="W487" s="233">
        <v>3635</v>
      </c>
      <c r="X487" s="233">
        <v>7120</v>
      </c>
      <c r="Y487" s="234">
        <v>52520</v>
      </c>
    </row>
    <row r="488" spans="1:25" s="145" customFormat="1" x14ac:dyDescent="0.2">
      <c r="A488" s="337" t="s">
        <v>1552</v>
      </c>
      <c r="B488" s="334" t="s">
        <v>2135</v>
      </c>
      <c r="C488" s="253">
        <v>0</v>
      </c>
      <c r="D488" s="233">
        <v>0</v>
      </c>
      <c r="E488" s="233">
        <v>0</v>
      </c>
      <c r="F488" s="233">
        <v>0</v>
      </c>
      <c r="G488" s="233">
        <v>0</v>
      </c>
      <c r="H488" s="233">
        <v>0</v>
      </c>
      <c r="I488" s="233">
        <v>0</v>
      </c>
      <c r="J488" s="233">
        <v>0</v>
      </c>
      <c r="K488" s="233">
        <v>0</v>
      </c>
      <c r="L488" s="233">
        <v>0</v>
      </c>
      <c r="M488" s="233">
        <v>0</v>
      </c>
      <c r="N488" s="233">
        <v>0</v>
      </c>
      <c r="O488" s="233">
        <v>0</v>
      </c>
      <c r="P488" s="233">
        <v>0</v>
      </c>
      <c r="Q488" s="233">
        <v>0</v>
      </c>
      <c r="R488" s="233">
        <v>0</v>
      </c>
      <c r="S488" s="233">
        <v>1360</v>
      </c>
      <c r="T488" s="233">
        <v>0</v>
      </c>
      <c r="U488" s="233">
        <v>0</v>
      </c>
      <c r="V488" s="233">
        <v>0</v>
      </c>
      <c r="W488" s="233">
        <v>0</v>
      </c>
      <c r="X488" s="233">
        <v>0</v>
      </c>
      <c r="Y488" s="234">
        <v>0</v>
      </c>
    </row>
    <row r="489" spans="1:25" s="145" customFormat="1" x14ac:dyDescent="0.2">
      <c r="A489" s="337" t="s">
        <v>1390</v>
      </c>
      <c r="B489" s="334" t="s">
        <v>2136</v>
      </c>
      <c r="C489" s="253">
        <v>0</v>
      </c>
      <c r="D489" s="233">
        <v>0</v>
      </c>
      <c r="E489" s="233">
        <v>0</v>
      </c>
      <c r="F489" s="233">
        <v>0</v>
      </c>
      <c r="G489" s="233">
        <v>0</v>
      </c>
      <c r="H489" s="233">
        <v>0</v>
      </c>
      <c r="I489" s="233">
        <v>0</v>
      </c>
      <c r="J489" s="233">
        <v>0</v>
      </c>
      <c r="K489" s="233">
        <v>0</v>
      </c>
      <c r="L489" s="233">
        <v>0</v>
      </c>
      <c r="M489" s="233">
        <v>0</v>
      </c>
      <c r="N489" s="233">
        <v>0</v>
      </c>
      <c r="O489" s="233">
        <v>0</v>
      </c>
      <c r="P489" s="233">
        <v>0</v>
      </c>
      <c r="Q489" s="233">
        <v>0</v>
      </c>
      <c r="R489" s="233">
        <v>0</v>
      </c>
      <c r="S489" s="233">
        <v>295</v>
      </c>
      <c r="T489" s="233">
        <v>0</v>
      </c>
      <c r="U489" s="233">
        <v>0</v>
      </c>
      <c r="V489" s="233">
        <v>0</v>
      </c>
      <c r="W489" s="233">
        <v>0</v>
      </c>
      <c r="X489" s="233">
        <v>0</v>
      </c>
      <c r="Y489" s="234">
        <v>0</v>
      </c>
    </row>
    <row r="490" spans="1:25" s="145" customFormat="1" x14ac:dyDescent="0.2">
      <c r="A490" s="337" t="s">
        <v>350</v>
      </c>
      <c r="B490" s="334" t="s">
        <v>2137</v>
      </c>
      <c r="C490" s="253">
        <v>425</v>
      </c>
      <c r="D490" s="233">
        <v>0</v>
      </c>
      <c r="E490" s="233">
        <v>585</v>
      </c>
      <c r="F490" s="233" t="s">
        <v>1676</v>
      </c>
      <c r="G490" s="233">
        <v>25</v>
      </c>
      <c r="H490" s="233">
        <v>25</v>
      </c>
      <c r="I490" s="233">
        <v>185</v>
      </c>
      <c r="J490" s="233">
        <v>410</v>
      </c>
      <c r="K490" s="233">
        <v>100</v>
      </c>
      <c r="L490" s="233">
        <v>0</v>
      </c>
      <c r="M490" s="233" t="s">
        <v>1676</v>
      </c>
      <c r="N490" s="233">
        <v>90</v>
      </c>
      <c r="O490" s="233">
        <v>160</v>
      </c>
      <c r="P490" s="233">
        <v>185</v>
      </c>
      <c r="Q490" s="233">
        <v>500</v>
      </c>
      <c r="R490" s="233">
        <v>0</v>
      </c>
      <c r="S490" s="233">
        <v>50</v>
      </c>
      <c r="T490" s="233">
        <v>550</v>
      </c>
      <c r="U490" s="233">
        <v>0</v>
      </c>
      <c r="V490" s="233">
        <v>185</v>
      </c>
      <c r="W490" s="233">
        <v>1195</v>
      </c>
      <c r="X490" s="233">
        <v>75</v>
      </c>
      <c r="Y490" s="234">
        <v>175</v>
      </c>
    </row>
    <row r="491" spans="1:25" s="145" customFormat="1" x14ac:dyDescent="0.2">
      <c r="A491" s="337" t="s">
        <v>416</v>
      </c>
      <c r="B491" s="334" t="s">
        <v>2138</v>
      </c>
      <c r="C491" s="253">
        <v>760</v>
      </c>
      <c r="D491" s="233">
        <v>470</v>
      </c>
      <c r="E491" s="233">
        <v>2555</v>
      </c>
      <c r="F491" s="233">
        <v>565</v>
      </c>
      <c r="G491" s="233">
        <v>1555</v>
      </c>
      <c r="H491" s="233">
        <v>595</v>
      </c>
      <c r="I491" s="233">
        <v>4280</v>
      </c>
      <c r="J491" s="233">
        <v>5535</v>
      </c>
      <c r="K491" s="233">
        <v>765</v>
      </c>
      <c r="L491" s="233">
        <v>1030</v>
      </c>
      <c r="M491" s="233">
        <v>820</v>
      </c>
      <c r="N491" s="233">
        <v>2150</v>
      </c>
      <c r="O491" s="233">
        <v>370</v>
      </c>
      <c r="P491" s="233">
        <v>255</v>
      </c>
      <c r="Q491" s="233">
        <v>1535</v>
      </c>
      <c r="R491" s="233">
        <v>2280</v>
      </c>
      <c r="S491" s="233">
        <v>3715</v>
      </c>
      <c r="T491" s="233">
        <v>1575</v>
      </c>
      <c r="U491" s="233">
        <v>9245</v>
      </c>
      <c r="V491" s="233">
        <v>375</v>
      </c>
      <c r="W491" s="233">
        <v>2995</v>
      </c>
      <c r="X491" s="233">
        <v>5005</v>
      </c>
      <c r="Y491" s="234">
        <v>43450</v>
      </c>
    </row>
    <row r="492" spans="1:25" s="145" customFormat="1" x14ac:dyDescent="0.2">
      <c r="A492" s="337" t="s">
        <v>1544</v>
      </c>
      <c r="B492" s="334" t="s">
        <v>2139</v>
      </c>
      <c r="C492" s="253">
        <v>40</v>
      </c>
      <c r="D492" s="233">
        <v>0</v>
      </c>
      <c r="E492" s="233">
        <v>85</v>
      </c>
      <c r="F492" s="233">
        <v>0</v>
      </c>
      <c r="G492" s="233">
        <v>0</v>
      </c>
      <c r="H492" s="233">
        <v>0</v>
      </c>
      <c r="I492" s="233">
        <v>120</v>
      </c>
      <c r="J492" s="233">
        <v>75</v>
      </c>
      <c r="K492" s="233">
        <v>0</v>
      </c>
      <c r="L492" s="233">
        <v>0</v>
      </c>
      <c r="M492" s="233">
        <v>0</v>
      </c>
      <c r="N492" s="233">
        <v>80</v>
      </c>
      <c r="O492" s="233">
        <v>80</v>
      </c>
      <c r="P492" s="233" t="s">
        <v>1676</v>
      </c>
      <c r="Q492" s="233" t="s">
        <v>1676</v>
      </c>
      <c r="R492" s="233">
        <v>0</v>
      </c>
      <c r="S492" s="233" t="s">
        <v>1676</v>
      </c>
      <c r="T492" s="233">
        <v>25</v>
      </c>
      <c r="U492" s="233">
        <v>0</v>
      </c>
      <c r="V492" s="233">
        <v>15</v>
      </c>
      <c r="W492" s="233">
        <v>95</v>
      </c>
      <c r="X492" s="233" t="s">
        <v>1676</v>
      </c>
      <c r="Y492" s="234">
        <v>10</v>
      </c>
    </row>
    <row r="493" spans="1:25" s="145" customFormat="1" x14ac:dyDescent="0.2">
      <c r="A493" s="337" t="s">
        <v>567</v>
      </c>
      <c r="B493" s="334" t="s">
        <v>2140</v>
      </c>
      <c r="C493" s="253">
        <v>1550</v>
      </c>
      <c r="D493" s="233">
        <v>960</v>
      </c>
      <c r="E493" s="233">
        <v>5125</v>
      </c>
      <c r="F493" s="233">
        <v>660</v>
      </c>
      <c r="G493" s="233">
        <v>2190</v>
      </c>
      <c r="H493" s="233">
        <v>2790</v>
      </c>
      <c r="I493" s="233">
        <v>8250</v>
      </c>
      <c r="J493" s="233">
        <v>10225</v>
      </c>
      <c r="K493" s="233">
        <v>1360</v>
      </c>
      <c r="L493" s="233">
        <v>2830</v>
      </c>
      <c r="M493" s="233">
        <v>1130</v>
      </c>
      <c r="N493" s="233">
        <v>5560</v>
      </c>
      <c r="O493" s="233">
        <v>485</v>
      </c>
      <c r="P493" s="233">
        <v>395</v>
      </c>
      <c r="Q493" s="233">
        <v>1825</v>
      </c>
      <c r="R493" s="233">
        <v>5035</v>
      </c>
      <c r="S493" s="233">
        <v>4915</v>
      </c>
      <c r="T493" s="233">
        <v>2885</v>
      </c>
      <c r="U493" s="233">
        <v>13375</v>
      </c>
      <c r="V493" s="233">
        <v>575</v>
      </c>
      <c r="W493" s="233">
        <v>6045</v>
      </c>
      <c r="X493" s="233">
        <v>17805</v>
      </c>
      <c r="Y493" s="234">
        <v>75025</v>
      </c>
    </row>
    <row r="494" spans="1:25" s="145" customFormat="1" x14ac:dyDescent="0.2">
      <c r="A494" s="337" t="s">
        <v>363</v>
      </c>
      <c r="B494" s="334" t="s">
        <v>2141</v>
      </c>
      <c r="C494" s="253">
        <v>200</v>
      </c>
      <c r="D494" s="233">
        <v>160</v>
      </c>
      <c r="E494" s="233" t="s">
        <v>1676</v>
      </c>
      <c r="F494" s="233">
        <v>0</v>
      </c>
      <c r="G494" s="233">
        <v>300</v>
      </c>
      <c r="H494" s="233" t="s">
        <v>1676</v>
      </c>
      <c r="I494" s="233">
        <v>2020</v>
      </c>
      <c r="J494" s="233">
        <v>2815</v>
      </c>
      <c r="K494" s="233">
        <v>330</v>
      </c>
      <c r="L494" s="233">
        <v>50</v>
      </c>
      <c r="M494" s="233">
        <v>120</v>
      </c>
      <c r="N494" s="233">
        <v>1870</v>
      </c>
      <c r="O494" s="233">
        <v>95</v>
      </c>
      <c r="P494" s="233">
        <v>45</v>
      </c>
      <c r="Q494" s="233">
        <v>320</v>
      </c>
      <c r="R494" s="233">
        <v>70</v>
      </c>
      <c r="S494" s="233">
        <v>240</v>
      </c>
      <c r="T494" s="233">
        <v>635</v>
      </c>
      <c r="U494" s="233">
        <v>4455</v>
      </c>
      <c r="V494" s="233">
        <v>0</v>
      </c>
      <c r="W494" s="233">
        <v>1625</v>
      </c>
      <c r="X494" s="233">
        <v>5985</v>
      </c>
      <c r="Y494" s="234">
        <v>22155</v>
      </c>
    </row>
    <row r="495" spans="1:25" s="145" customFormat="1" x14ac:dyDescent="0.2">
      <c r="A495" s="337" t="s">
        <v>805</v>
      </c>
      <c r="B495" s="334" t="s">
        <v>2142</v>
      </c>
      <c r="C495" s="253">
        <v>110</v>
      </c>
      <c r="D495" s="233">
        <v>0</v>
      </c>
      <c r="E495" s="233">
        <v>380</v>
      </c>
      <c r="F495" s="233">
        <v>0</v>
      </c>
      <c r="G495" s="233">
        <v>0</v>
      </c>
      <c r="H495" s="233">
        <v>0</v>
      </c>
      <c r="I495" s="233">
        <v>0</v>
      </c>
      <c r="J495" s="233">
        <v>0</v>
      </c>
      <c r="K495" s="233">
        <v>0</v>
      </c>
      <c r="L495" s="233">
        <v>0</v>
      </c>
      <c r="M495" s="233">
        <v>0</v>
      </c>
      <c r="N495" s="233">
        <v>0</v>
      </c>
      <c r="O495" s="233">
        <v>130</v>
      </c>
      <c r="P495" s="233">
        <v>0</v>
      </c>
      <c r="Q495" s="233">
        <v>0</v>
      </c>
      <c r="R495" s="233">
        <v>0</v>
      </c>
      <c r="S495" s="233" t="s">
        <v>1676</v>
      </c>
      <c r="T495" s="233">
        <v>135</v>
      </c>
      <c r="U495" s="233">
        <v>0</v>
      </c>
      <c r="V495" s="233">
        <v>0</v>
      </c>
      <c r="W495" s="233">
        <v>65</v>
      </c>
      <c r="X495" s="233" t="s">
        <v>1676</v>
      </c>
      <c r="Y495" s="234">
        <v>10</v>
      </c>
    </row>
    <row r="496" spans="1:25" s="145" customFormat="1" x14ac:dyDescent="0.2">
      <c r="A496" s="337" t="s">
        <v>439</v>
      </c>
      <c r="B496" s="334" t="s">
        <v>2143</v>
      </c>
      <c r="C496" s="253">
        <v>670</v>
      </c>
      <c r="D496" s="233">
        <v>145</v>
      </c>
      <c r="E496" s="233">
        <v>20</v>
      </c>
      <c r="F496" s="233">
        <v>40</v>
      </c>
      <c r="G496" s="233">
        <v>470</v>
      </c>
      <c r="H496" s="233">
        <v>410</v>
      </c>
      <c r="I496" s="233">
        <v>4030</v>
      </c>
      <c r="J496" s="233">
        <v>4845</v>
      </c>
      <c r="K496" s="233">
        <v>190</v>
      </c>
      <c r="L496" s="233" t="s">
        <v>1676</v>
      </c>
      <c r="M496" s="233">
        <v>370</v>
      </c>
      <c r="N496" s="233">
        <v>1330</v>
      </c>
      <c r="O496" s="233">
        <v>345</v>
      </c>
      <c r="P496" s="233">
        <v>90</v>
      </c>
      <c r="Q496" s="233">
        <v>1470</v>
      </c>
      <c r="R496" s="233">
        <v>3540</v>
      </c>
      <c r="S496" s="233">
        <v>1495</v>
      </c>
      <c r="T496" s="233">
        <v>805</v>
      </c>
      <c r="U496" s="233">
        <v>5575</v>
      </c>
      <c r="V496" s="233">
        <v>250</v>
      </c>
      <c r="W496" s="233">
        <v>1955</v>
      </c>
      <c r="X496" s="233">
        <v>6780</v>
      </c>
      <c r="Y496" s="234">
        <v>19645</v>
      </c>
    </row>
    <row r="497" spans="1:25" s="145" customFormat="1" x14ac:dyDescent="0.2">
      <c r="A497" s="337" t="s">
        <v>563</v>
      </c>
      <c r="B497" s="334" t="s">
        <v>2144</v>
      </c>
      <c r="C497" s="253">
        <v>40</v>
      </c>
      <c r="D497" s="233">
        <v>0</v>
      </c>
      <c r="E497" s="233">
        <v>3175</v>
      </c>
      <c r="F497" s="233">
        <v>0</v>
      </c>
      <c r="G497" s="233">
        <v>15</v>
      </c>
      <c r="H497" s="233">
        <v>0</v>
      </c>
      <c r="I497" s="233">
        <v>1300</v>
      </c>
      <c r="J497" s="233">
        <v>915</v>
      </c>
      <c r="K497" s="233">
        <v>0</v>
      </c>
      <c r="L497" s="233">
        <v>0</v>
      </c>
      <c r="M497" s="233">
        <v>45</v>
      </c>
      <c r="N497" s="233">
        <v>0</v>
      </c>
      <c r="O497" s="233">
        <v>0</v>
      </c>
      <c r="P497" s="233">
        <v>0</v>
      </c>
      <c r="Q497" s="233">
        <v>0</v>
      </c>
      <c r="R497" s="233">
        <v>0</v>
      </c>
      <c r="S497" s="233">
        <v>275</v>
      </c>
      <c r="T497" s="233">
        <v>170</v>
      </c>
      <c r="U497" s="233">
        <v>0</v>
      </c>
      <c r="V497" s="233">
        <v>0</v>
      </c>
      <c r="W497" s="233">
        <v>15</v>
      </c>
      <c r="X497" s="233">
        <v>0</v>
      </c>
      <c r="Y497" s="234">
        <v>315</v>
      </c>
    </row>
    <row r="498" spans="1:25" s="145" customFormat="1" x14ac:dyDescent="0.2">
      <c r="A498" s="337" t="s">
        <v>1584</v>
      </c>
      <c r="B498" s="334" t="s">
        <v>2145</v>
      </c>
      <c r="C498" s="253">
        <v>0</v>
      </c>
      <c r="D498" s="233">
        <v>0</v>
      </c>
      <c r="E498" s="233">
        <v>0</v>
      </c>
      <c r="F498" s="233">
        <v>0</v>
      </c>
      <c r="G498" s="233">
        <v>0</v>
      </c>
      <c r="H498" s="233">
        <v>0</v>
      </c>
      <c r="I498" s="233">
        <v>0</v>
      </c>
      <c r="J498" s="233">
        <v>0</v>
      </c>
      <c r="K498" s="233">
        <v>0</v>
      </c>
      <c r="L498" s="233">
        <v>0</v>
      </c>
      <c r="M498" s="233">
        <v>0</v>
      </c>
      <c r="N498" s="233" t="s">
        <v>1676</v>
      </c>
      <c r="O498" s="233">
        <v>0</v>
      </c>
      <c r="P498" s="233">
        <v>0</v>
      </c>
      <c r="Q498" s="233">
        <v>0</v>
      </c>
      <c r="R498" s="233">
        <v>0</v>
      </c>
      <c r="S498" s="233">
        <v>0</v>
      </c>
      <c r="T498" s="233">
        <v>0</v>
      </c>
      <c r="U498" s="233">
        <v>245</v>
      </c>
      <c r="V498" s="233">
        <v>0</v>
      </c>
      <c r="W498" s="233">
        <v>0</v>
      </c>
      <c r="X498" s="233">
        <v>0</v>
      </c>
      <c r="Y498" s="234">
        <v>55</v>
      </c>
    </row>
    <row r="499" spans="1:25" s="145" customFormat="1" x14ac:dyDescent="0.2">
      <c r="A499" s="337" t="s">
        <v>1211</v>
      </c>
      <c r="B499" s="334" t="s">
        <v>2146</v>
      </c>
      <c r="C499" s="253">
        <v>35</v>
      </c>
      <c r="D499" s="233">
        <v>0</v>
      </c>
      <c r="E499" s="233">
        <v>0</v>
      </c>
      <c r="F499" s="233">
        <v>0</v>
      </c>
      <c r="G499" s="233">
        <v>0</v>
      </c>
      <c r="H499" s="233">
        <v>0</v>
      </c>
      <c r="I499" s="233">
        <v>0</v>
      </c>
      <c r="J499" s="233">
        <v>0</v>
      </c>
      <c r="K499" s="233">
        <v>0</v>
      </c>
      <c r="L499" s="233">
        <v>0</v>
      </c>
      <c r="M499" s="233">
        <v>0</v>
      </c>
      <c r="N499" s="233">
        <v>0</v>
      </c>
      <c r="O499" s="233">
        <v>0</v>
      </c>
      <c r="P499" s="233">
        <v>0</v>
      </c>
      <c r="Q499" s="233">
        <v>0</v>
      </c>
      <c r="R499" s="233">
        <v>0</v>
      </c>
      <c r="S499" s="233" t="s">
        <v>1676</v>
      </c>
      <c r="T499" s="233">
        <v>20</v>
      </c>
      <c r="U499" s="233">
        <v>0</v>
      </c>
      <c r="V499" s="233">
        <v>0</v>
      </c>
      <c r="W499" s="233">
        <v>40</v>
      </c>
      <c r="X499" s="233">
        <v>0</v>
      </c>
      <c r="Y499" s="234">
        <v>0</v>
      </c>
    </row>
    <row r="500" spans="1:25" s="145" customFormat="1" x14ac:dyDescent="0.2">
      <c r="A500" s="337" t="s">
        <v>351</v>
      </c>
      <c r="B500" s="334" t="s">
        <v>2147</v>
      </c>
      <c r="C500" s="253">
        <v>360</v>
      </c>
      <c r="D500" s="233">
        <v>0</v>
      </c>
      <c r="E500" s="233">
        <v>0</v>
      </c>
      <c r="F500" s="233">
        <v>0</v>
      </c>
      <c r="G500" s="233">
        <v>30</v>
      </c>
      <c r="H500" s="233">
        <v>15</v>
      </c>
      <c r="I500" s="233">
        <v>280</v>
      </c>
      <c r="J500" s="233">
        <v>490</v>
      </c>
      <c r="K500" s="233">
        <v>105</v>
      </c>
      <c r="L500" s="233">
        <v>0</v>
      </c>
      <c r="M500" s="233">
        <v>25</v>
      </c>
      <c r="N500" s="233">
        <v>40</v>
      </c>
      <c r="O500" s="233">
        <v>55</v>
      </c>
      <c r="P500" s="233" t="s">
        <v>1676</v>
      </c>
      <c r="Q500" s="233">
        <v>10</v>
      </c>
      <c r="R500" s="233">
        <v>0</v>
      </c>
      <c r="S500" s="233">
        <v>10</v>
      </c>
      <c r="T500" s="233">
        <v>400</v>
      </c>
      <c r="U500" s="233">
        <v>0</v>
      </c>
      <c r="V500" s="233">
        <v>180</v>
      </c>
      <c r="W500" s="233">
        <v>845</v>
      </c>
      <c r="X500" s="233" t="s">
        <v>1676</v>
      </c>
      <c r="Y500" s="234">
        <v>65</v>
      </c>
    </row>
    <row r="501" spans="1:25" s="145" customFormat="1" x14ac:dyDescent="0.2">
      <c r="A501" s="337" t="s">
        <v>378</v>
      </c>
      <c r="B501" s="334" t="s">
        <v>2148</v>
      </c>
      <c r="C501" s="253">
        <v>1195</v>
      </c>
      <c r="D501" s="233">
        <v>595</v>
      </c>
      <c r="E501" s="233">
        <v>2500</v>
      </c>
      <c r="F501" s="233">
        <v>560</v>
      </c>
      <c r="G501" s="233">
        <v>2415</v>
      </c>
      <c r="H501" s="233">
        <v>985</v>
      </c>
      <c r="I501" s="233">
        <v>7660</v>
      </c>
      <c r="J501" s="233">
        <v>8385</v>
      </c>
      <c r="K501" s="233">
        <v>1175</v>
      </c>
      <c r="L501" s="233">
        <v>925</v>
      </c>
      <c r="M501" s="233">
        <v>900</v>
      </c>
      <c r="N501" s="233">
        <v>7060</v>
      </c>
      <c r="O501" s="233">
        <v>445</v>
      </c>
      <c r="P501" s="233">
        <v>190</v>
      </c>
      <c r="Q501" s="233">
        <v>1460</v>
      </c>
      <c r="R501" s="233">
        <v>3045</v>
      </c>
      <c r="S501" s="233">
        <v>4935</v>
      </c>
      <c r="T501" s="233">
        <v>2285</v>
      </c>
      <c r="U501" s="233">
        <v>12750</v>
      </c>
      <c r="V501" s="233">
        <v>250</v>
      </c>
      <c r="W501" s="233">
        <v>4305</v>
      </c>
      <c r="X501" s="233">
        <v>9935</v>
      </c>
      <c r="Y501" s="234">
        <v>72645</v>
      </c>
    </row>
    <row r="502" spans="1:25" s="145" customFormat="1" x14ac:dyDescent="0.2">
      <c r="A502" s="337" t="s">
        <v>1542</v>
      </c>
      <c r="B502" s="334" t="s">
        <v>2149</v>
      </c>
      <c r="C502" s="253">
        <v>0</v>
      </c>
      <c r="D502" s="233">
        <v>0</v>
      </c>
      <c r="E502" s="233">
        <v>0</v>
      </c>
      <c r="F502" s="233">
        <v>0</v>
      </c>
      <c r="G502" s="233">
        <v>0</v>
      </c>
      <c r="H502" s="233">
        <v>0</v>
      </c>
      <c r="I502" s="233">
        <v>0</v>
      </c>
      <c r="J502" s="233">
        <v>0</v>
      </c>
      <c r="K502" s="233">
        <v>0</v>
      </c>
      <c r="L502" s="233">
        <v>0</v>
      </c>
      <c r="M502" s="233">
        <v>0</v>
      </c>
      <c r="N502" s="233">
        <v>0</v>
      </c>
      <c r="O502" s="233">
        <v>0</v>
      </c>
      <c r="P502" s="233">
        <v>0</v>
      </c>
      <c r="Q502" s="233">
        <v>0</v>
      </c>
      <c r="R502" s="233">
        <v>0</v>
      </c>
      <c r="S502" s="233">
        <v>0</v>
      </c>
      <c r="T502" s="233">
        <v>0</v>
      </c>
      <c r="U502" s="233">
        <v>0</v>
      </c>
      <c r="V502" s="233">
        <v>0</v>
      </c>
      <c r="W502" s="233">
        <v>0</v>
      </c>
      <c r="X502" s="233">
        <v>0</v>
      </c>
      <c r="Y502" s="234">
        <v>335</v>
      </c>
    </row>
    <row r="503" spans="1:25" s="145" customFormat="1" x14ac:dyDescent="0.2">
      <c r="A503" s="337" t="s">
        <v>352</v>
      </c>
      <c r="B503" s="334" t="s">
        <v>2150</v>
      </c>
      <c r="C503" s="253">
        <v>735</v>
      </c>
      <c r="D503" s="233" t="s">
        <v>1676</v>
      </c>
      <c r="E503" s="233">
        <v>1535</v>
      </c>
      <c r="F503" s="233">
        <v>20</v>
      </c>
      <c r="G503" s="233">
        <v>110</v>
      </c>
      <c r="H503" s="233">
        <v>10</v>
      </c>
      <c r="I503" s="233">
        <v>885</v>
      </c>
      <c r="J503" s="233">
        <v>1355</v>
      </c>
      <c r="K503" s="233">
        <v>195</v>
      </c>
      <c r="L503" s="233">
        <v>0</v>
      </c>
      <c r="M503" s="233" t="s">
        <v>1676</v>
      </c>
      <c r="N503" s="233">
        <v>665</v>
      </c>
      <c r="O503" s="233">
        <v>105</v>
      </c>
      <c r="P503" s="233">
        <v>85</v>
      </c>
      <c r="Q503" s="233">
        <v>200</v>
      </c>
      <c r="R503" s="233">
        <v>0</v>
      </c>
      <c r="S503" s="233">
        <v>70</v>
      </c>
      <c r="T503" s="233">
        <v>695</v>
      </c>
      <c r="U503" s="233" t="s">
        <v>1676</v>
      </c>
      <c r="V503" s="233">
        <v>290</v>
      </c>
      <c r="W503" s="233">
        <v>2060</v>
      </c>
      <c r="X503" s="233">
        <v>95</v>
      </c>
      <c r="Y503" s="234">
        <v>310</v>
      </c>
    </row>
    <row r="504" spans="1:25" s="145" customFormat="1" x14ac:dyDescent="0.2">
      <c r="A504" s="337" t="s">
        <v>360</v>
      </c>
      <c r="B504" s="334" t="s">
        <v>2151</v>
      </c>
      <c r="C504" s="253">
        <v>625</v>
      </c>
      <c r="D504" s="233">
        <v>0</v>
      </c>
      <c r="E504" s="233">
        <v>1165</v>
      </c>
      <c r="F504" s="233">
        <v>0</v>
      </c>
      <c r="G504" s="233">
        <v>140</v>
      </c>
      <c r="H504" s="233" t="s">
        <v>1676</v>
      </c>
      <c r="I504" s="233">
        <v>775</v>
      </c>
      <c r="J504" s="233">
        <v>710</v>
      </c>
      <c r="K504" s="233">
        <v>125</v>
      </c>
      <c r="L504" s="233">
        <v>0</v>
      </c>
      <c r="M504" s="233">
        <v>0</v>
      </c>
      <c r="N504" s="233">
        <v>50</v>
      </c>
      <c r="O504" s="233">
        <v>325</v>
      </c>
      <c r="P504" s="233">
        <v>25</v>
      </c>
      <c r="Q504" s="233">
        <v>145</v>
      </c>
      <c r="R504" s="233">
        <v>0</v>
      </c>
      <c r="S504" s="233">
        <v>35</v>
      </c>
      <c r="T504" s="233">
        <v>510</v>
      </c>
      <c r="U504" s="233">
        <v>0</v>
      </c>
      <c r="V504" s="233">
        <v>195</v>
      </c>
      <c r="W504" s="233">
        <v>1580</v>
      </c>
      <c r="X504" s="233">
        <v>25</v>
      </c>
      <c r="Y504" s="234">
        <v>165</v>
      </c>
    </row>
    <row r="505" spans="1:25" s="145" customFormat="1" x14ac:dyDescent="0.2">
      <c r="A505" s="337" t="s">
        <v>575</v>
      </c>
      <c r="B505" s="334" t="s">
        <v>2152</v>
      </c>
      <c r="C505" s="253">
        <v>1500</v>
      </c>
      <c r="D505" s="233">
        <v>955</v>
      </c>
      <c r="E505" s="233">
        <v>15245</v>
      </c>
      <c r="F505" s="233">
        <v>655</v>
      </c>
      <c r="G505" s="233">
        <v>2975</v>
      </c>
      <c r="H505" s="233">
        <v>2950</v>
      </c>
      <c r="I505" s="233">
        <v>8730</v>
      </c>
      <c r="J505" s="233">
        <v>13525</v>
      </c>
      <c r="K505" s="233">
        <v>1335</v>
      </c>
      <c r="L505" s="233">
        <v>3045</v>
      </c>
      <c r="M505" s="233">
        <v>2275</v>
      </c>
      <c r="N505" s="233">
        <v>8280</v>
      </c>
      <c r="O505" s="233">
        <v>555</v>
      </c>
      <c r="P505" s="233">
        <v>350</v>
      </c>
      <c r="Q505" s="233">
        <v>2190</v>
      </c>
      <c r="R505" s="233">
        <v>5085</v>
      </c>
      <c r="S505" s="233">
        <v>2650</v>
      </c>
      <c r="T505" s="233">
        <v>3290</v>
      </c>
      <c r="U505" s="233">
        <v>11850</v>
      </c>
      <c r="V505" s="233">
        <v>265</v>
      </c>
      <c r="W505" s="233">
        <v>6460</v>
      </c>
      <c r="X505" s="233">
        <v>27555</v>
      </c>
      <c r="Y505" s="234">
        <v>75520</v>
      </c>
    </row>
    <row r="506" spans="1:25" s="145" customFormat="1" x14ac:dyDescent="0.2">
      <c r="A506" s="337" t="s">
        <v>595</v>
      </c>
      <c r="B506" s="334" t="s">
        <v>2153</v>
      </c>
      <c r="C506" s="253">
        <v>30</v>
      </c>
      <c r="D506" s="233">
        <v>0</v>
      </c>
      <c r="E506" s="233">
        <v>0</v>
      </c>
      <c r="F506" s="233">
        <v>0</v>
      </c>
      <c r="G506" s="233" t="s">
        <v>1676</v>
      </c>
      <c r="H506" s="233">
        <v>0</v>
      </c>
      <c r="I506" s="233">
        <v>0</v>
      </c>
      <c r="J506" s="233">
        <v>0</v>
      </c>
      <c r="K506" s="233">
        <v>0</v>
      </c>
      <c r="L506" s="233">
        <v>0</v>
      </c>
      <c r="M506" s="233">
        <v>0</v>
      </c>
      <c r="N506" s="233">
        <v>35</v>
      </c>
      <c r="O506" s="233">
        <v>0</v>
      </c>
      <c r="P506" s="233">
        <v>0</v>
      </c>
      <c r="Q506" s="233">
        <v>0</v>
      </c>
      <c r="R506" s="233">
        <v>0</v>
      </c>
      <c r="S506" s="233" t="s">
        <v>1676</v>
      </c>
      <c r="T506" s="233" t="s">
        <v>1676</v>
      </c>
      <c r="U506" s="233">
        <v>880</v>
      </c>
      <c r="V506" s="233">
        <v>0</v>
      </c>
      <c r="W506" s="233">
        <v>0</v>
      </c>
      <c r="X506" s="233">
        <v>280</v>
      </c>
      <c r="Y506" s="234">
        <v>6725</v>
      </c>
    </row>
    <row r="507" spans="1:25" s="145" customFormat="1" x14ac:dyDescent="0.2">
      <c r="A507" s="337" t="s">
        <v>191</v>
      </c>
      <c r="B507" s="334" t="s">
        <v>2154</v>
      </c>
      <c r="C507" s="253">
        <v>1490</v>
      </c>
      <c r="D507" s="233">
        <v>570</v>
      </c>
      <c r="E507" s="233">
        <v>1565</v>
      </c>
      <c r="F507" s="233">
        <v>250</v>
      </c>
      <c r="G507" s="233">
        <v>1790</v>
      </c>
      <c r="H507" s="233">
        <v>2505</v>
      </c>
      <c r="I507" s="233">
        <v>5490</v>
      </c>
      <c r="J507" s="233">
        <v>6080</v>
      </c>
      <c r="K507" s="233">
        <v>835</v>
      </c>
      <c r="L507" s="233">
        <v>2135</v>
      </c>
      <c r="M507" s="233">
        <v>405</v>
      </c>
      <c r="N507" s="233">
        <v>2165</v>
      </c>
      <c r="O507" s="233">
        <v>365</v>
      </c>
      <c r="P507" s="233">
        <v>170</v>
      </c>
      <c r="Q507" s="233">
        <v>1090</v>
      </c>
      <c r="R507" s="233">
        <v>2060</v>
      </c>
      <c r="S507" s="233">
        <v>1500</v>
      </c>
      <c r="T507" s="233">
        <v>2420</v>
      </c>
      <c r="U507" s="233">
        <v>10370</v>
      </c>
      <c r="V507" s="233">
        <v>230</v>
      </c>
      <c r="W507" s="233">
        <v>10650</v>
      </c>
      <c r="X507" s="233">
        <v>8950</v>
      </c>
      <c r="Y507" s="234">
        <v>33075</v>
      </c>
    </row>
    <row r="508" spans="1:25" s="145" customFormat="1" x14ac:dyDescent="0.2">
      <c r="A508" s="337" t="s">
        <v>444</v>
      </c>
      <c r="B508" s="334" t="s">
        <v>2155</v>
      </c>
      <c r="C508" s="253">
        <v>580</v>
      </c>
      <c r="D508" s="233">
        <v>340</v>
      </c>
      <c r="E508" s="233">
        <v>3250</v>
      </c>
      <c r="F508" s="233">
        <v>420</v>
      </c>
      <c r="G508" s="233">
        <v>1275</v>
      </c>
      <c r="H508" s="233">
        <v>690</v>
      </c>
      <c r="I508" s="233">
        <v>3865</v>
      </c>
      <c r="J508" s="233">
        <v>5740</v>
      </c>
      <c r="K508" s="233">
        <v>590</v>
      </c>
      <c r="L508" s="233">
        <v>570</v>
      </c>
      <c r="M508" s="233">
        <v>275</v>
      </c>
      <c r="N508" s="233">
        <v>3595</v>
      </c>
      <c r="O508" s="233">
        <v>280</v>
      </c>
      <c r="P508" s="233">
        <v>185</v>
      </c>
      <c r="Q508" s="233">
        <v>1135</v>
      </c>
      <c r="R508" s="233">
        <v>1685</v>
      </c>
      <c r="S508" s="233">
        <v>3110</v>
      </c>
      <c r="T508" s="233">
        <v>1250</v>
      </c>
      <c r="U508" s="233">
        <v>6275</v>
      </c>
      <c r="V508" s="233">
        <v>20</v>
      </c>
      <c r="W508" s="233">
        <v>3590</v>
      </c>
      <c r="X508" s="233">
        <v>6995</v>
      </c>
      <c r="Y508" s="234">
        <v>30880</v>
      </c>
    </row>
    <row r="509" spans="1:25" s="145" customFormat="1" x14ac:dyDescent="0.2">
      <c r="A509" s="337" t="s">
        <v>364</v>
      </c>
      <c r="B509" s="334" t="s">
        <v>2156</v>
      </c>
      <c r="C509" s="253">
        <v>325</v>
      </c>
      <c r="D509" s="233">
        <v>160</v>
      </c>
      <c r="E509" s="233">
        <v>3020</v>
      </c>
      <c r="F509" s="233">
        <v>95</v>
      </c>
      <c r="G509" s="233">
        <v>470</v>
      </c>
      <c r="H509" s="233">
        <v>50</v>
      </c>
      <c r="I509" s="233">
        <v>2215</v>
      </c>
      <c r="J509" s="233">
        <v>4350</v>
      </c>
      <c r="K509" s="233">
        <v>420</v>
      </c>
      <c r="L509" s="233">
        <v>220</v>
      </c>
      <c r="M509" s="233">
        <v>1320</v>
      </c>
      <c r="N509" s="233">
        <v>880</v>
      </c>
      <c r="O509" s="233">
        <v>170</v>
      </c>
      <c r="P509" s="233">
        <v>140</v>
      </c>
      <c r="Q509" s="233">
        <v>800</v>
      </c>
      <c r="R509" s="233">
        <v>1395</v>
      </c>
      <c r="S509" s="233">
        <v>980</v>
      </c>
      <c r="T509" s="233">
        <v>1030</v>
      </c>
      <c r="U509" s="233">
        <v>5245</v>
      </c>
      <c r="V509" s="233" t="s">
        <v>1676</v>
      </c>
      <c r="W509" s="233">
        <v>2435</v>
      </c>
      <c r="X509" s="233">
        <v>6855</v>
      </c>
      <c r="Y509" s="234">
        <v>25065</v>
      </c>
    </row>
    <row r="510" spans="1:25" s="145" customFormat="1" ht="12.75" thickBot="1" x14ac:dyDescent="0.25">
      <c r="A510" s="338" t="s">
        <v>387</v>
      </c>
      <c r="B510" s="335" t="s">
        <v>2157</v>
      </c>
      <c r="C510" s="254">
        <v>2120</v>
      </c>
      <c r="D510" s="236">
        <v>910</v>
      </c>
      <c r="E510" s="236">
        <v>4940</v>
      </c>
      <c r="F510" s="236">
        <v>830</v>
      </c>
      <c r="G510" s="236">
        <v>2315</v>
      </c>
      <c r="H510" s="236">
        <v>1830</v>
      </c>
      <c r="I510" s="236">
        <v>9450</v>
      </c>
      <c r="J510" s="236">
        <v>9985</v>
      </c>
      <c r="K510" s="236">
        <v>1470</v>
      </c>
      <c r="L510" s="236">
        <v>1620</v>
      </c>
      <c r="M510" s="236">
        <v>3510</v>
      </c>
      <c r="N510" s="236">
        <v>8890</v>
      </c>
      <c r="O510" s="236">
        <v>495</v>
      </c>
      <c r="P510" s="236">
        <v>300</v>
      </c>
      <c r="Q510" s="236">
        <v>1595</v>
      </c>
      <c r="R510" s="236">
        <v>4555</v>
      </c>
      <c r="S510" s="236">
        <v>3385</v>
      </c>
      <c r="T510" s="236">
        <v>2990</v>
      </c>
      <c r="U510" s="236">
        <v>18985</v>
      </c>
      <c r="V510" s="236">
        <v>260</v>
      </c>
      <c r="W510" s="236">
        <v>5755</v>
      </c>
      <c r="X510" s="236">
        <v>27370</v>
      </c>
      <c r="Y510" s="237">
        <v>105275</v>
      </c>
    </row>
    <row r="511" spans="1:25" x14ac:dyDescent="0.2">
      <c r="B511" s="183"/>
      <c r="C511" s="184"/>
      <c r="D511" s="184"/>
      <c r="E511" s="184"/>
      <c r="F511" s="184"/>
      <c r="G511" s="147"/>
    </row>
    <row r="512" spans="1:25" x14ac:dyDescent="0.2">
      <c r="A512" s="160"/>
      <c r="B512" s="160"/>
    </row>
    <row r="513" spans="1:6" ht="15" customHeight="1" x14ac:dyDescent="0.2">
      <c r="A513" s="490" t="s">
        <v>81</v>
      </c>
      <c r="B513" s="490"/>
      <c r="C513" s="490"/>
      <c r="D513" s="490"/>
      <c r="E513" s="490"/>
      <c r="F513" s="490"/>
    </row>
    <row r="514" spans="1:6" ht="111.75" customHeight="1" x14ac:dyDescent="0.2">
      <c r="A514" s="491" t="s">
        <v>1576</v>
      </c>
      <c r="B514" s="491"/>
      <c r="C514" s="491"/>
      <c r="D514" s="491"/>
      <c r="E514" s="491"/>
      <c r="F514" s="491"/>
    </row>
    <row r="515" spans="1:6" x14ac:dyDescent="0.2">
      <c r="A515" s="159"/>
      <c r="B515" s="159"/>
      <c r="C515" s="159"/>
      <c r="D515" s="159"/>
      <c r="E515" s="159"/>
      <c r="F515" s="159"/>
    </row>
    <row r="516" spans="1:6" ht="12.75" x14ac:dyDescent="0.2">
      <c r="A516" s="483" t="s">
        <v>1669</v>
      </c>
      <c r="B516" s="483"/>
      <c r="C516" s="483"/>
      <c r="D516" s="483"/>
      <c r="E516" s="483"/>
      <c r="F516" s="159"/>
    </row>
    <row r="517" spans="1:6" x14ac:dyDescent="0.2">
      <c r="A517" s="159"/>
      <c r="B517" s="159"/>
      <c r="C517" s="159"/>
      <c r="D517" s="159"/>
      <c r="E517" s="159"/>
      <c r="F517" s="159"/>
    </row>
    <row r="518" spans="1:6" ht="12.75" thickBot="1" x14ac:dyDescent="0.25">
      <c r="A518" s="159"/>
      <c r="B518" s="159"/>
      <c r="C518" s="159"/>
      <c r="D518" s="159"/>
      <c r="E518" s="159"/>
      <c r="F518" s="159"/>
    </row>
    <row r="519" spans="1:6" ht="12" customHeight="1" x14ac:dyDescent="0.2">
      <c r="A519" s="492" t="s">
        <v>125</v>
      </c>
      <c r="B519" s="493"/>
      <c r="C519" s="340"/>
      <c r="D519" s="340"/>
      <c r="E519" s="340"/>
      <c r="F519" s="159"/>
    </row>
    <row r="520" spans="1:6" ht="12" customHeight="1" x14ac:dyDescent="0.2">
      <c r="A520" s="485" t="s">
        <v>1678</v>
      </c>
      <c r="B520" s="486"/>
      <c r="C520" s="339"/>
      <c r="D520" s="339"/>
      <c r="E520" s="339"/>
      <c r="F520" s="339"/>
    </row>
    <row r="521" spans="1:6" ht="13.5" thickBot="1" x14ac:dyDescent="0.25">
      <c r="A521" s="487" t="s">
        <v>1555</v>
      </c>
      <c r="B521" s="488"/>
      <c r="C521" s="341"/>
      <c r="D521" s="341"/>
      <c r="E521" s="341"/>
      <c r="F521" s="159"/>
    </row>
    <row r="522" spans="1:6" x14ac:dyDescent="0.2">
      <c r="C522" s="145"/>
      <c r="D522" s="145"/>
      <c r="E522" s="145"/>
      <c r="F522" s="145"/>
    </row>
    <row r="523" spans="1:6" ht="12.75" x14ac:dyDescent="0.2">
      <c r="A523" s="265" t="s">
        <v>1556</v>
      </c>
    </row>
  </sheetData>
  <sortState xmlns:xlrd2="http://schemas.microsoft.com/office/spreadsheetml/2017/richdata2" ref="A27:Y510">
    <sortCondition ref="B27:B510"/>
  </sortState>
  <mergeCells count="6">
    <mergeCell ref="A521:B521"/>
    <mergeCell ref="A513:F513"/>
    <mergeCell ref="A516:E516"/>
    <mergeCell ref="A514:F514"/>
    <mergeCell ref="A519:B519"/>
    <mergeCell ref="A520:B520"/>
  </mergeCells>
  <phoneticPr fontId="9" type="noConversion"/>
  <conditionalFormatting sqref="Z16:HW16 A512:HP512 G513:HP513 C523:HW65501 G514:HW522 Z19:HW21 Z24:HW471 C511:HW511">
    <cfRule type="cellIs" dxfId="85" priority="31" stopIfTrue="1" operator="equal">
      <formula>1</formula>
    </cfRule>
    <cfRule type="cellIs" dxfId="84" priority="32" stopIfTrue="1" operator="equal">
      <formula>"suppress"</formula>
    </cfRule>
  </conditionalFormatting>
  <conditionalFormatting sqref="B522:F522">
    <cfRule type="cellIs" dxfId="83" priority="15" stopIfTrue="1" operator="equal">
      <formula>1</formula>
    </cfRule>
    <cfRule type="cellIs" dxfId="82" priority="16" stopIfTrue="1" operator="equal">
      <formula>"suppress"</formula>
    </cfRule>
  </conditionalFormatting>
  <conditionalFormatting sqref="A515:F515">
    <cfRule type="cellIs" dxfId="81" priority="13" stopIfTrue="1" operator="equal">
      <formula>1</formula>
    </cfRule>
    <cfRule type="cellIs" dxfId="80" priority="14" stopIfTrue="1" operator="equal">
      <formula>"suppress"</formula>
    </cfRule>
  </conditionalFormatting>
  <conditionalFormatting sqref="A517:F518 F519 F516 A519:A521 C520:F521">
    <cfRule type="cellIs" dxfId="79" priority="11" stopIfTrue="1" operator="equal">
      <formula>1</formula>
    </cfRule>
    <cfRule type="cellIs" dxfId="78" priority="12" stopIfTrue="1" operator="equal">
      <formula>"suppress"</formula>
    </cfRule>
  </conditionalFormatting>
  <conditionalFormatting sqref="A516">
    <cfRule type="cellIs" dxfId="77" priority="9" stopIfTrue="1" operator="equal">
      <formula>1</formula>
    </cfRule>
    <cfRule type="cellIs" dxfId="76" priority="10" stopIfTrue="1" operator="equal">
      <formula>"suppress"</formula>
    </cfRule>
  </conditionalFormatting>
  <conditionalFormatting sqref="A513">
    <cfRule type="cellIs" dxfId="75" priority="7" stopIfTrue="1" operator="equal">
      <formula>1</formula>
    </cfRule>
    <cfRule type="cellIs" dxfId="74" priority="8" stopIfTrue="1" operator="equal">
      <formula>"suppress"</formula>
    </cfRule>
  </conditionalFormatting>
  <conditionalFormatting sqref="A514">
    <cfRule type="cellIs" dxfId="73" priority="5" stopIfTrue="1" operator="equal">
      <formula>1</formula>
    </cfRule>
    <cfRule type="cellIs" dxfId="72" priority="6" stopIfTrue="1" operator="equal">
      <formula>"suppress"</formula>
    </cfRule>
  </conditionalFormatting>
  <conditionalFormatting sqref="Z22:HW23">
    <cfRule type="cellIs" dxfId="71" priority="3" stopIfTrue="1" operator="equal">
      <formula>1</formula>
    </cfRule>
    <cfRule type="cellIs" dxfId="70" priority="4" stopIfTrue="1" operator="equal">
      <formula>"suppress"</formula>
    </cfRule>
  </conditionalFormatting>
  <conditionalFormatting sqref="Z472:HW510">
    <cfRule type="cellIs" dxfId="69" priority="1" stopIfTrue="1" operator="equal">
      <formula>1</formula>
    </cfRule>
    <cfRule type="cellIs" dxfId="68" priority="2" stopIfTrue="1" operator="equal">
      <formula>"suppress"</formula>
    </cfRule>
  </conditionalFormatting>
  <hyperlinks>
    <hyperlink ref="A516" r:id="rId1" display="Copyright © 2013, The Health and Social Care Information Centre. HES Analysis. All Rights Reserved." xr:uid="{CCCEB6CB-2D0C-4AAA-894B-78F7E5EF332E}"/>
    <hyperlink ref="A516:E516" r:id="rId2" display="Copyright © 2018, NHS Digital, Secondary Care Analysis. All Rights Reserved." xr:uid="{1DC5E359-8720-43C9-AC6D-E3EBB1E421AC}"/>
    <hyperlink ref="A523" location="'Title Sheet'!A21" display="Return to Contents" xr:uid="{8908BBA9-E464-4180-936F-9EC9795F89E4}"/>
  </hyperlinks>
  <pageMargins left="0.74803149606299213" right="0.74803149606299213" top="0.98425196850393704" bottom="0.98425196850393704" header="0.51181102362204722" footer="0.51181102362204722"/>
  <pageSetup paperSize="9" scale="34" fitToHeight="0" orientation="landscape" r:id="rId3"/>
  <headerFooter alignWithMargins="0"/>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pageSetUpPr fitToPage="1"/>
  </sheetPr>
  <dimension ref="A10:X523"/>
  <sheetViews>
    <sheetView zoomScale="90" zoomScaleNormal="90" workbookViewId="0">
      <pane ySplit="18" topLeftCell="A19" activePane="bottomLeft" state="frozen"/>
      <selection activeCell="A19" sqref="A19"/>
      <selection pane="bottomLeft"/>
    </sheetView>
  </sheetViews>
  <sheetFormatPr defaultColWidth="9.140625" defaultRowHeight="12" x14ac:dyDescent="0.2"/>
  <cols>
    <col min="1" max="1" width="10" style="147" customWidth="1"/>
    <col min="2" max="2" width="79.85546875" style="146" customWidth="1"/>
    <col min="3" max="23" width="26.42578125" style="160" customWidth="1"/>
    <col min="24" max="24" width="9.140625" style="145" customWidth="1"/>
    <col min="25" max="16384" width="9.140625" style="160"/>
  </cols>
  <sheetData>
    <row r="10" spans="1:23" ht="18" x14ac:dyDescent="0.25">
      <c r="A10" s="500" t="s">
        <v>1658</v>
      </c>
      <c r="B10" s="500"/>
      <c r="C10" s="500"/>
      <c r="D10" s="500"/>
      <c r="E10" s="500"/>
      <c r="F10" s="500"/>
      <c r="G10" s="500"/>
      <c r="H10" s="500"/>
    </row>
    <row r="11" spans="1:23" x14ac:dyDescent="0.2">
      <c r="A11" s="161"/>
      <c r="B11" s="161"/>
      <c r="C11" s="161"/>
      <c r="D11" s="161"/>
      <c r="E11" s="161"/>
      <c r="F11" s="161"/>
      <c r="G11" s="162"/>
      <c r="H11" s="162"/>
    </row>
    <row r="12" spans="1:23" x14ac:dyDescent="0.2">
      <c r="A12" s="149" t="s">
        <v>1675</v>
      </c>
      <c r="B12" s="161"/>
      <c r="C12" s="161"/>
      <c r="D12" s="161"/>
      <c r="E12" s="161"/>
      <c r="F12" s="161"/>
      <c r="G12" s="162"/>
      <c r="H12" s="162"/>
    </row>
    <row r="13" spans="1:23" x14ac:dyDescent="0.2">
      <c r="A13" s="161" t="s">
        <v>614</v>
      </c>
      <c r="B13" s="161"/>
      <c r="C13" s="161"/>
      <c r="D13" s="161"/>
      <c r="E13" s="161"/>
      <c r="F13" s="161"/>
      <c r="G13" s="162"/>
      <c r="H13" s="162"/>
    </row>
    <row r="14" spans="1:23" x14ac:dyDescent="0.2">
      <c r="A14" s="161" t="s">
        <v>736</v>
      </c>
      <c r="B14" s="150"/>
      <c r="C14" s="150"/>
      <c r="D14" s="150"/>
      <c r="E14" s="150"/>
      <c r="F14" s="150"/>
      <c r="G14" s="150"/>
      <c r="H14" s="150"/>
    </row>
    <row r="15" spans="1:23" s="245" customFormat="1" ht="18.75" thickBot="1" x14ac:dyDescent="0.3">
      <c r="C15" s="248"/>
      <c r="D15" s="248"/>
      <c r="E15" s="248"/>
      <c r="F15" s="248"/>
      <c r="G15" s="248"/>
      <c r="H15" s="248"/>
      <c r="I15" s="248"/>
      <c r="J15" s="248"/>
      <c r="K15" s="248"/>
      <c r="L15" s="248"/>
      <c r="M15" s="248"/>
      <c r="N15" s="248"/>
      <c r="O15" s="248"/>
      <c r="P15" s="248"/>
      <c r="Q15" s="248"/>
      <c r="R15" s="248"/>
      <c r="S15" s="248"/>
      <c r="T15" s="248"/>
      <c r="U15" s="248"/>
      <c r="V15" s="248"/>
      <c r="W15" s="248"/>
    </row>
    <row r="16" spans="1:23" s="174" customFormat="1" ht="60.75" thickBot="1" x14ac:dyDescent="0.25">
      <c r="A16" s="151"/>
      <c r="B16" s="187" t="s">
        <v>1418</v>
      </c>
      <c r="C16" s="163" t="s">
        <v>633</v>
      </c>
      <c r="D16" s="164" t="s">
        <v>634</v>
      </c>
      <c r="E16" s="164" t="s">
        <v>635</v>
      </c>
      <c r="F16" s="164" t="s">
        <v>636</v>
      </c>
      <c r="G16" s="164" t="s">
        <v>637</v>
      </c>
      <c r="H16" s="164" t="s">
        <v>638</v>
      </c>
      <c r="I16" s="164" t="s">
        <v>639</v>
      </c>
      <c r="J16" s="164" t="s">
        <v>640</v>
      </c>
      <c r="K16" s="164" t="s">
        <v>641</v>
      </c>
      <c r="L16" s="164" t="s">
        <v>642</v>
      </c>
      <c r="M16" s="164" t="s">
        <v>643</v>
      </c>
      <c r="N16" s="164" t="s">
        <v>644</v>
      </c>
      <c r="O16" s="164" t="s">
        <v>645</v>
      </c>
      <c r="P16" s="164" t="s">
        <v>646</v>
      </c>
      <c r="Q16" s="164" t="s">
        <v>647</v>
      </c>
      <c r="R16" s="164" t="s">
        <v>648</v>
      </c>
      <c r="S16" s="164" t="s">
        <v>649</v>
      </c>
      <c r="T16" s="164" t="s">
        <v>650</v>
      </c>
      <c r="U16" s="164" t="s">
        <v>651</v>
      </c>
      <c r="V16" s="177" t="s">
        <v>1193</v>
      </c>
      <c r="W16" s="165" t="s">
        <v>1333</v>
      </c>
    </row>
    <row r="17" spans="1:24" s="175" customFormat="1" ht="12.75" thickBot="1" x14ac:dyDescent="0.25">
      <c r="A17" s="154" t="s">
        <v>1320</v>
      </c>
      <c r="B17" s="155" t="s">
        <v>155</v>
      </c>
      <c r="C17" s="240">
        <v>454701</v>
      </c>
      <c r="D17" s="227">
        <v>2158849</v>
      </c>
      <c r="E17" s="227">
        <v>413191</v>
      </c>
      <c r="F17" s="227">
        <v>328467</v>
      </c>
      <c r="G17" s="227">
        <v>171757</v>
      </c>
      <c r="H17" s="227">
        <v>385177</v>
      </c>
      <c r="I17" s="227">
        <v>764681</v>
      </c>
      <c r="J17" s="227">
        <v>81005</v>
      </c>
      <c r="K17" s="227">
        <v>964163</v>
      </c>
      <c r="L17" s="227">
        <v>1125884</v>
      </c>
      <c r="M17" s="227">
        <v>2301892</v>
      </c>
      <c r="N17" s="227">
        <v>382182</v>
      </c>
      <c r="O17" s="227">
        <v>1258674</v>
      </c>
      <c r="P17" s="227">
        <v>923091</v>
      </c>
      <c r="Q17" s="227">
        <v>1188131</v>
      </c>
      <c r="R17" s="227">
        <v>244878</v>
      </c>
      <c r="S17" s="227">
        <v>97332</v>
      </c>
      <c r="T17" s="227">
        <v>1857670</v>
      </c>
      <c r="U17" s="227">
        <v>1066107</v>
      </c>
      <c r="V17" s="227">
        <v>13725</v>
      </c>
      <c r="W17" s="228">
        <v>1021001</v>
      </c>
      <c r="X17" s="156"/>
    </row>
    <row r="18" spans="1:24" ht="12.75" thickBot="1" x14ac:dyDescent="0.25"/>
    <row r="19" spans="1:24" s="145" customFormat="1" x14ac:dyDescent="0.2">
      <c r="A19" s="330" t="s">
        <v>1323</v>
      </c>
      <c r="B19" s="264" t="s">
        <v>1346</v>
      </c>
      <c r="C19" s="229">
        <v>65260</v>
      </c>
      <c r="D19" s="230">
        <v>300105</v>
      </c>
      <c r="E19" s="230">
        <v>83985</v>
      </c>
      <c r="F19" s="230">
        <v>54045</v>
      </c>
      <c r="G19" s="230">
        <v>29245</v>
      </c>
      <c r="H19" s="230">
        <v>85150</v>
      </c>
      <c r="I19" s="230">
        <v>91780</v>
      </c>
      <c r="J19" s="230">
        <v>11730</v>
      </c>
      <c r="K19" s="230">
        <v>140775</v>
      </c>
      <c r="L19" s="230">
        <v>155010</v>
      </c>
      <c r="M19" s="230">
        <v>364925</v>
      </c>
      <c r="N19" s="230">
        <v>56695</v>
      </c>
      <c r="O19" s="230">
        <v>168370</v>
      </c>
      <c r="P19" s="230">
        <v>148575</v>
      </c>
      <c r="Q19" s="230">
        <v>222890</v>
      </c>
      <c r="R19" s="230">
        <v>54520</v>
      </c>
      <c r="S19" s="230">
        <v>25720</v>
      </c>
      <c r="T19" s="230">
        <v>289520</v>
      </c>
      <c r="U19" s="230">
        <v>144690</v>
      </c>
      <c r="V19" s="230">
        <v>4780</v>
      </c>
      <c r="W19" s="231">
        <v>170260</v>
      </c>
    </row>
    <row r="20" spans="1:24" s="145" customFormat="1" x14ac:dyDescent="0.2">
      <c r="A20" s="331" t="s">
        <v>1579</v>
      </c>
      <c r="B20" s="334" t="s">
        <v>1603</v>
      </c>
      <c r="C20" s="232">
        <v>44415</v>
      </c>
      <c r="D20" s="233">
        <v>253220</v>
      </c>
      <c r="E20" s="233">
        <v>40960</v>
      </c>
      <c r="F20" s="233">
        <v>30505</v>
      </c>
      <c r="G20" s="233">
        <v>17695</v>
      </c>
      <c r="H20" s="233">
        <v>38650</v>
      </c>
      <c r="I20" s="233">
        <v>80580</v>
      </c>
      <c r="J20" s="233">
        <v>8075</v>
      </c>
      <c r="K20" s="233">
        <v>102395</v>
      </c>
      <c r="L20" s="233">
        <v>107100</v>
      </c>
      <c r="M20" s="233">
        <v>239015</v>
      </c>
      <c r="N20" s="233">
        <v>37050</v>
      </c>
      <c r="O20" s="233">
        <v>116780</v>
      </c>
      <c r="P20" s="233">
        <v>88635</v>
      </c>
      <c r="Q20" s="233">
        <v>109355</v>
      </c>
      <c r="R20" s="233">
        <v>20120</v>
      </c>
      <c r="S20" s="233">
        <v>6965</v>
      </c>
      <c r="T20" s="233">
        <v>193280</v>
      </c>
      <c r="U20" s="233">
        <v>121915</v>
      </c>
      <c r="V20" s="233">
        <v>650</v>
      </c>
      <c r="W20" s="234">
        <v>94760</v>
      </c>
    </row>
    <row r="21" spans="1:24" s="145" customFormat="1" x14ac:dyDescent="0.2">
      <c r="A21" s="331" t="s">
        <v>1580</v>
      </c>
      <c r="B21" s="334" t="s">
        <v>1604</v>
      </c>
      <c r="C21" s="232">
        <v>63400</v>
      </c>
      <c r="D21" s="233">
        <v>235530</v>
      </c>
      <c r="E21" s="233">
        <v>49470</v>
      </c>
      <c r="F21" s="233">
        <v>39220</v>
      </c>
      <c r="G21" s="233">
        <v>23000</v>
      </c>
      <c r="H21" s="233">
        <v>50830</v>
      </c>
      <c r="I21" s="233">
        <v>107210</v>
      </c>
      <c r="J21" s="233">
        <v>11295</v>
      </c>
      <c r="K21" s="233">
        <v>133015</v>
      </c>
      <c r="L21" s="233">
        <v>150080</v>
      </c>
      <c r="M21" s="233">
        <v>338555</v>
      </c>
      <c r="N21" s="233">
        <v>54650</v>
      </c>
      <c r="O21" s="233">
        <v>194165</v>
      </c>
      <c r="P21" s="233">
        <v>138890</v>
      </c>
      <c r="Q21" s="233">
        <v>136225</v>
      </c>
      <c r="R21" s="233">
        <v>31775</v>
      </c>
      <c r="S21" s="233">
        <v>10515</v>
      </c>
      <c r="T21" s="233">
        <v>288385</v>
      </c>
      <c r="U21" s="233">
        <v>166080</v>
      </c>
      <c r="V21" s="233">
        <v>1605</v>
      </c>
      <c r="W21" s="234">
        <v>147190</v>
      </c>
    </row>
    <row r="22" spans="1:24" s="145" customFormat="1" x14ac:dyDescent="0.2">
      <c r="A22" s="331" t="s">
        <v>1606</v>
      </c>
      <c r="B22" s="334" t="s">
        <v>1645</v>
      </c>
      <c r="C22" s="232">
        <v>83695</v>
      </c>
      <c r="D22" s="233">
        <v>473675</v>
      </c>
      <c r="E22" s="233">
        <v>74015</v>
      </c>
      <c r="F22" s="233">
        <v>63390</v>
      </c>
      <c r="G22" s="233">
        <v>31220</v>
      </c>
      <c r="H22" s="233">
        <v>61750</v>
      </c>
      <c r="I22" s="233">
        <v>155690</v>
      </c>
      <c r="J22" s="233">
        <v>14700</v>
      </c>
      <c r="K22" s="233">
        <v>174035</v>
      </c>
      <c r="L22" s="233">
        <v>214590</v>
      </c>
      <c r="M22" s="233">
        <v>389895</v>
      </c>
      <c r="N22" s="233">
        <v>73405</v>
      </c>
      <c r="O22" s="233">
        <v>244900</v>
      </c>
      <c r="P22" s="233">
        <v>161960</v>
      </c>
      <c r="Q22" s="233">
        <v>231265</v>
      </c>
      <c r="R22" s="233">
        <v>43815</v>
      </c>
      <c r="S22" s="233">
        <v>16795</v>
      </c>
      <c r="T22" s="233">
        <v>363085</v>
      </c>
      <c r="U22" s="233">
        <v>185085</v>
      </c>
      <c r="V22" s="233">
        <v>2660</v>
      </c>
      <c r="W22" s="234">
        <v>191900</v>
      </c>
    </row>
    <row r="23" spans="1:24" s="145" customFormat="1" x14ac:dyDescent="0.2">
      <c r="A23" s="331" t="s">
        <v>1607</v>
      </c>
      <c r="B23" s="334" t="s">
        <v>1646</v>
      </c>
      <c r="C23" s="232">
        <v>48835</v>
      </c>
      <c r="D23" s="233">
        <v>264230</v>
      </c>
      <c r="E23" s="233">
        <v>43990</v>
      </c>
      <c r="F23" s="233">
        <v>32700</v>
      </c>
      <c r="G23" s="233">
        <v>18225</v>
      </c>
      <c r="H23" s="233">
        <v>35740</v>
      </c>
      <c r="I23" s="233">
        <v>72725</v>
      </c>
      <c r="J23" s="233">
        <v>8835</v>
      </c>
      <c r="K23" s="233">
        <v>112875</v>
      </c>
      <c r="L23" s="233">
        <v>122030</v>
      </c>
      <c r="M23" s="233">
        <v>234565</v>
      </c>
      <c r="N23" s="233">
        <v>38185</v>
      </c>
      <c r="O23" s="233">
        <v>126765</v>
      </c>
      <c r="P23" s="233">
        <v>98285</v>
      </c>
      <c r="Q23" s="233">
        <v>131505</v>
      </c>
      <c r="R23" s="233">
        <v>27175</v>
      </c>
      <c r="S23" s="233">
        <v>7340</v>
      </c>
      <c r="T23" s="233">
        <v>213915</v>
      </c>
      <c r="U23" s="233">
        <v>110490</v>
      </c>
      <c r="V23" s="233">
        <v>1160</v>
      </c>
      <c r="W23" s="234">
        <v>111585</v>
      </c>
    </row>
    <row r="24" spans="1:24" s="145" customFormat="1" x14ac:dyDescent="0.2">
      <c r="A24" s="332" t="s">
        <v>1608</v>
      </c>
      <c r="B24" s="334" t="s">
        <v>1647</v>
      </c>
      <c r="C24" s="232">
        <v>72390</v>
      </c>
      <c r="D24" s="233">
        <v>234015</v>
      </c>
      <c r="E24" s="233">
        <v>56935</v>
      </c>
      <c r="F24" s="233">
        <v>51460</v>
      </c>
      <c r="G24" s="233">
        <v>26595</v>
      </c>
      <c r="H24" s="233">
        <v>50560</v>
      </c>
      <c r="I24" s="233">
        <v>127130</v>
      </c>
      <c r="J24" s="233">
        <v>12075</v>
      </c>
      <c r="K24" s="233">
        <v>138620</v>
      </c>
      <c r="L24" s="233">
        <v>182955</v>
      </c>
      <c r="M24" s="233">
        <v>348000</v>
      </c>
      <c r="N24" s="233">
        <v>55280</v>
      </c>
      <c r="O24" s="233">
        <v>186495</v>
      </c>
      <c r="P24" s="233">
        <v>135560</v>
      </c>
      <c r="Q24" s="233">
        <v>173725</v>
      </c>
      <c r="R24" s="233">
        <v>31050</v>
      </c>
      <c r="S24" s="233">
        <v>14490</v>
      </c>
      <c r="T24" s="233">
        <v>246010</v>
      </c>
      <c r="U24" s="233">
        <v>157780</v>
      </c>
      <c r="V24" s="233">
        <v>1550</v>
      </c>
      <c r="W24" s="234">
        <v>142865</v>
      </c>
    </row>
    <row r="25" spans="1:24" s="145" customFormat="1" ht="12.75" thickBot="1" x14ac:dyDescent="0.25">
      <c r="A25" s="333" t="s">
        <v>1609</v>
      </c>
      <c r="B25" s="335" t="s">
        <v>1648</v>
      </c>
      <c r="C25" s="235">
        <v>76700</v>
      </c>
      <c r="D25" s="236">
        <v>398065</v>
      </c>
      <c r="E25" s="236">
        <v>63840</v>
      </c>
      <c r="F25" s="236">
        <v>57145</v>
      </c>
      <c r="G25" s="236">
        <v>25780</v>
      </c>
      <c r="H25" s="236">
        <v>62490</v>
      </c>
      <c r="I25" s="236">
        <v>129560</v>
      </c>
      <c r="J25" s="236">
        <v>14295</v>
      </c>
      <c r="K25" s="236">
        <v>162400</v>
      </c>
      <c r="L25" s="236">
        <v>194120</v>
      </c>
      <c r="M25" s="236">
        <v>386895</v>
      </c>
      <c r="N25" s="236">
        <v>66910</v>
      </c>
      <c r="O25" s="236">
        <v>221070</v>
      </c>
      <c r="P25" s="236">
        <v>151165</v>
      </c>
      <c r="Q25" s="236">
        <v>183165</v>
      </c>
      <c r="R25" s="236">
        <v>36425</v>
      </c>
      <c r="S25" s="236">
        <v>15510</v>
      </c>
      <c r="T25" s="236">
        <v>263475</v>
      </c>
      <c r="U25" s="236">
        <v>180065</v>
      </c>
      <c r="V25" s="236">
        <v>1320</v>
      </c>
      <c r="W25" s="237">
        <v>162425</v>
      </c>
    </row>
    <row r="26" spans="1:24" s="145" customFormat="1" ht="12.75" thickBot="1" x14ac:dyDescent="0.25">
      <c r="A26" s="251"/>
      <c r="B26" s="146"/>
      <c r="C26" s="238"/>
      <c r="D26" s="238"/>
      <c r="E26" s="238"/>
      <c r="F26" s="238"/>
      <c r="G26" s="238"/>
      <c r="H26" s="238"/>
      <c r="I26" s="238"/>
      <c r="J26" s="238"/>
      <c r="K26" s="238"/>
      <c r="L26" s="238"/>
      <c r="M26" s="238"/>
      <c r="N26" s="238"/>
      <c r="O26" s="238"/>
      <c r="P26" s="238"/>
      <c r="Q26" s="238"/>
      <c r="R26" s="238"/>
      <c r="S26" s="238"/>
      <c r="T26" s="238"/>
      <c r="U26" s="238"/>
      <c r="V26" s="238"/>
      <c r="W26" s="238"/>
    </row>
    <row r="27" spans="1:24" s="145" customFormat="1" x14ac:dyDescent="0.2">
      <c r="A27" s="336" t="s">
        <v>389</v>
      </c>
      <c r="B27" s="264" t="s">
        <v>1680</v>
      </c>
      <c r="C27" s="229">
        <v>2310</v>
      </c>
      <c r="D27" s="230">
        <v>12570</v>
      </c>
      <c r="E27" s="230">
        <v>1580</v>
      </c>
      <c r="F27" s="230">
        <v>1420</v>
      </c>
      <c r="G27" s="230">
        <v>315</v>
      </c>
      <c r="H27" s="230">
        <v>675</v>
      </c>
      <c r="I27" s="230">
        <v>1130</v>
      </c>
      <c r="J27" s="230">
        <v>250</v>
      </c>
      <c r="K27" s="230">
        <v>3330</v>
      </c>
      <c r="L27" s="230">
        <v>4085</v>
      </c>
      <c r="M27" s="230">
        <v>9610</v>
      </c>
      <c r="N27" s="230">
        <v>985</v>
      </c>
      <c r="O27" s="230">
        <v>2555</v>
      </c>
      <c r="P27" s="230">
        <v>4615</v>
      </c>
      <c r="Q27" s="230">
        <v>5615</v>
      </c>
      <c r="R27" s="230">
        <v>520</v>
      </c>
      <c r="S27" s="230">
        <v>75</v>
      </c>
      <c r="T27" s="230">
        <v>6695</v>
      </c>
      <c r="U27" s="230">
        <v>2705</v>
      </c>
      <c r="V27" s="230">
        <v>40</v>
      </c>
      <c r="W27" s="231">
        <v>5415</v>
      </c>
    </row>
    <row r="28" spans="1:24" s="145" customFormat="1" x14ac:dyDescent="0.2">
      <c r="A28" s="337" t="s">
        <v>381</v>
      </c>
      <c r="B28" s="334" t="s">
        <v>1681</v>
      </c>
      <c r="C28" s="232">
        <v>2145</v>
      </c>
      <c r="D28" s="233">
        <v>3565</v>
      </c>
      <c r="E28" s="233">
        <v>940</v>
      </c>
      <c r="F28" s="233">
        <v>1595</v>
      </c>
      <c r="G28" s="233">
        <v>175</v>
      </c>
      <c r="H28" s="233">
        <v>1560</v>
      </c>
      <c r="I28" s="233">
        <v>570</v>
      </c>
      <c r="J28" s="233">
        <v>445</v>
      </c>
      <c r="K28" s="233">
        <v>365</v>
      </c>
      <c r="L28" s="233">
        <v>4355</v>
      </c>
      <c r="M28" s="233">
        <v>4880</v>
      </c>
      <c r="N28" s="233">
        <v>845</v>
      </c>
      <c r="O28" s="233">
        <v>2415</v>
      </c>
      <c r="P28" s="233">
        <v>3010</v>
      </c>
      <c r="Q28" s="233">
        <v>0</v>
      </c>
      <c r="R28" s="233">
        <v>840</v>
      </c>
      <c r="S28" s="233">
        <v>4310</v>
      </c>
      <c r="T28" s="233">
        <v>4120</v>
      </c>
      <c r="U28" s="233">
        <v>3930</v>
      </c>
      <c r="V28" s="233" t="s">
        <v>1676</v>
      </c>
      <c r="W28" s="234">
        <v>2205</v>
      </c>
    </row>
    <row r="29" spans="1:24" s="145" customFormat="1" x14ac:dyDescent="0.2">
      <c r="A29" s="337" t="s">
        <v>1629</v>
      </c>
      <c r="B29" s="334" t="s">
        <v>1682</v>
      </c>
      <c r="C29" s="232">
        <v>0</v>
      </c>
      <c r="D29" s="233">
        <v>0</v>
      </c>
      <c r="E29" s="233">
        <v>0</v>
      </c>
      <c r="F29" s="233">
        <v>0</v>
      </c>
      <c r="G29" s="233">
        <v>0</v>
      </c>
      <c r="H29" s="233">
        <v>0</v>
      </c>
      <c r="I29" s="233">
        <v>0</v>
      </c>
      <c r="J29" s="233">
        <v>0</v>
      </c>
      <c r="K29" s="233">
        <v>0</v>
      </c>
      <c r="L29" s="233">
        <v>0</v>
      </c>
      <c r="M29" s="233">
        <v>0</v>
      </c>
      <c r="N29" s="233">
        <v>0</v>
      </c>
      <c r="O29" s="233">
        <v>0</v>
      </c>
      <c r="P29" s="233">
        <v>0</v>
      </c>
      <c r="Q29" s="233">
        <v>0</v>
      </c>
      <c r="R29" s="233">
        <v>0</v>
      </c>
      <c r="S29" s="233">
        <v>0</v>
      </c>
      <c r="T29" s="233">
        <v>10</v>
      </c>
      <c r="U29" s="233">
        <v>0</v>
      </c>
      <c r="V29" s="233">
        <v>0</v>
      </c>
      <c r="W29" s="234">
        <v>0</v>
      </c>
    </row>
    <row r="30" spans="1:24" s="145" customFormat="1" x14ac:dyDescent="0.2">
      <c r="A30" s="337" t="s">
        <v>1628</v>
      </c>
      <c r="B30" s="334" t="s">
        <v>1683</v>
      </c>
      <c r="C30" s="232">
        <v>0</v>
      </c>
      <c r="D30" s="233">
        <v>0</v>
      </c>
      <c r="E30" s="233">
        <v>0</v>
      </c>
      <c r="F30" s="233">
        <v>0</v>
      </c>
      <c r="G30" s="233">
        <v>0</v>
      </c>
      <c r="H30" s="233">
        <v>0</v>
      </c>
      <c r="I30" s="233">
        <v>0</v>
      </c>
      <c r="J30" s="233">
        <v>0</v>
      </c>
      <c r="K30" s="233">
        <v>0</v>
      </c>
      <c r="L30" s="233">
        <v>0</v>
      </c>
      <c r="M30" s="233">
        <v>0</v>
      </c>
      <c r="N30" s="233">
        <v>0</v>
      </c>
      <c r="O30" s="233">
        <v>0</v>
      </c>
      <c r="P30" s="233">
        <v>0</v>
      </c>
      <c r="Q30" s="233">
        <v>0</v>
      </c>
      <c r="R30" s="233">
        <v>0</v>
      </c>
      <c r="S30" s="233">
        <v>0</v>
      </c>
      <c r="T30" s="233">
        <v>3715</v>
      </c>
      <c r="U30" s="233">
        <v>0</v>
      </c>
      <c r="V30" s="233">
        <v>0</v>
      </c>
      <c r="W30" s="234">
        <v>0</v>
      </c>
    </row>
    <row r="31" spans="1:24" s="145" customFormat="1" x14ac:dyDescent="0.2">
      <c r="A31" s="337" t="s">
        <v>1630</v>
      </c>
      <c r="B31" s="334" t="s">
        <v>2161</v>
      </c>
      <c r="C31" s="232">
        <v>0</v>
      </c>
      <c r="D31" s="233">
        <v>0</v>
      </c>
      <c r="E31" s="233">
        <v>0</v>
      </c>
      <c r="F31" s="233">
        <v>0</v>
      </c>
      <c r="G31" s="233">
        <v>0</v>
      </c>
      <c r="H31" s="233">
        <v>0</v>
      </c>
      <c r="I31" s="233">
        <v>0</v>
      </c>
      <c r="J31" s="233">
        <v>0</v>
      </c>
      <c r="K31" s="233">
        <v>0</v>
      </c>
      <c r="L31" s="233">
        <v>0</v>
      </c>
      <c r="M31" s="233">
        <v>0</v>
      </c>
      <c r="N31" s="233">
        <v>0</v>
      </c>
      <c r="O31" s="233">
        <v>0</v>
      </c>
      <c r="P31" s="233">
        <v>0</v>
      </c>
      <c r="Q31" s="233">
        <v>0</v>
      </c>
      <c r="R31" s="233">
        <v>0</v>
      </c>
      <c r="S31" s="233">
        <v>0</v>
      </c>
      <c r="T31" s="233" t="s">
        <v>1676</v>
      </c>
      <c r="U31" s="233">
        <v>0</v>
      </c>
      <c r="V31" s="233">
        <v>0</v>
      </c>
      <c r="W31" s="234">
        <v>0</v>
      </c>
    </row>
    <row r="32" spans="1:24" s="145" customFormat="1" x14ac:dyDescent="0.2">
      <c r="A32" s="337" t="s">
        <v>204</v>
      </c>
      <c r="B32" s="334" t="s">
        <v>1684</v>
      </c>
      <c r="C32" s="232">
        <v>1800</v>
      </c>
      <c r="D32" s="233">
        <v>5420</v>
      </c>
      <c r="E32" s="233">
        <v>1185</v>
      </c>
      <c r="F32" s="233">
        <v>1350</v>
      </c>
      <c r="G32" s="233">
        <v>365</v>
      </c>
      <c r="H32" s="233">
        <v>1230</v>
      </c>
      <c r="I32" s="233">
        <v>4620</v>
      </c>
      <c r="J32" s="233">
        <v>230</v>
      </c>
      <c r="K32" s="233">
        <v>5130</v>
      </c>
      <c r="L32" s="233">
        <v>5070</v>
      </c>
      <c r="M32" s="233">
        <v>15455</v>
      </c>
      <c r="N32" s="233">
        <v>1940</v>
      </c>
      <c r="O32" s="233">
        <v>4860</v>
      </c>
      <c r="P32" s="233">
        <v>5495</v>
      </c>
      <c r="Q32" s="233">
        <v>4985</v>
      </c>
      <c r="R32" s="233">
        <v>2075</v>
      </c>
      <c r="S32" s="233">
        <v>450</v>
      </c>
      <c r="T32" s="233">
        <v>7840</v>
      </c>
      <c r="U32" s="233">
        <v>4355</v>
      </c>
      <c r="V32" s="233">
        <v>105</v>
      </c>
      <c r="W32" s="234">
        <v>3545</v>
      </c>
    </row>
    <row r="33" spans="1:23" s="145" customFormat="1" x14ac:dyDescent="0.2">
      <c r="A33" s="337" t="s">
        <v>333</v>
      </c>
      <c r="B33" s="334" t="s">
        <v>1685</v>
      </c>
      <c r="C33" s="232">
        <v>10</v>
      </c>
      <c r="D33" s="233">
        <v>45</v>
      </c>
      <c r="E33" s="233">
        <v>10</v>
      </c>
      <c r="F33" s="233">
        <v>20</v>
      </c>
      <c r="G33" s="233">
        <v>0</v>
      </c>
      <c r="H33" s="233">
        <v>35</v>
      </c>
      <c r="I33" s="233">
        <v>440</v>
      </c>
      <c r="J33" s="233" t="s">
        <v>1676</v>
      </c>
      <c r="K33" s="233" t="s">
        <v>1676</v>
      </c>
      <c r="L33" s="233">
        <v>35</v>
      </c>
      <c r="M33" s="233">
        <v>565</v>
      </c>
      <c r="N33" s="233">
        <v>35</v>
      </c>
      <c r="O33" s="233">
        <v>485</v>
      </c>
      <c r="P33" s="233">
        <v>50</v>
      </c>
      <c r="Q33" s="233">
        <v>0</v>
      </c>
      <c r="R33" s="233">
        <v>0</v>
      </c>
      <c r="S33" s="233" t="s">
        <v>1676</v>
      </c>
      <c r="T33" s="233">
        <v>150</v>
      </c>
      <c r="U33" s="233">
        <v>10</v>
      </c>
      <c r="V33" s="233">
        <v>0</v>
      </c>
      <c r="W33" s="234">
        <v>40</v>
      </c>
    </row>
    <row r="34" spans="1:23" s="145" customFormat="1" x14ac:dyDescent="0.2">
      <c r="A34" s="337" t="s">
        <v>752</v>
      </c>
      <c r="B34" s="334" t="s">
        <v>1686</v>
      </c>
      <c r="C34" s="232">
        <v>10</v>
      </c>
      <c r="D34" s="233">
        <v>80</v>
      </c>
      <c r="E34" s="233">
        <v>10</v>
      </c>
      <c r="F34" s="233" t="s">
        <v>1676</v>
      </c>
      <c r="G34" s="233" t="s">
        <v>1676</v>
      </c>
      <c r="H34" s="233">
        <v>45</v>
      </c>
      <c r="I34" s="233">
        <v>50</v>
      </c>
      <c r="J34" s="233" t="s">
        <v>1676</v>
      </c>
      <c r="K34" s="233" t="s">
        <v>1676</v>
      </c>
      <c r="L34" s="233">
        <v>25</v>
      </c>
      <c r="M34" s="233">
        <v>875</v>
      </c>
      <c r="N34" s="233">
        <v>50</v>
      </c>
      <c r="O34" s="233">
        <v>1635</v>
      </c>
      <c r="P34" s="233">
        <v>205</v>
      </c>
      <c r="Q34" s="233">
        <v>0</v>
      </c>
      <c r="R34" s="233">
        <v>0</v>
      </c>
      <c r="S34" s="233" t="s">
        <v>1676</v>
      </c>
      <c r="T34" s="233">
        <v>115</v>
      </c>
      <c r="U34" s="233">
        <v>25</v>
      </c>
      <c r="V34" s="233">
        <v>0</v>
      </c>
      <c r="W34" s="234">
        <v>50</v>
      </c>
    </row>
    <row r="35" spans="1:23" s="145" customFormat="1" x14ac:dyDescent="0.2">
      <c r="A35" s="337" t="s">
        <v>741</v>
      </c>
      <c r="B35" s="334" t="s">
        <v>1687</v>
      </c>
      <c r="C35" s="232" t="s">
        <v>1676</v>
      </c>
      <c r="D35" s="233">
        <v>60</v>
      </c>
      <c r="E35" s="233" t="s">
        <v>1676</v>
      </c>
      <c r="F35" s="233" t="s">
        <v>1676</v>
      </c>
      <c r="G35" s="233">
        <v>0</v>
      </c>
      <c r="H35" s="233">
        <v>10</v>
      </c>
      <c r="I35" s="233">
        <v>0</v>
      </c>
      <c r="J35" s="233" t="s">
        <v>1676</v>
      </c>
      <c r="K35" s="233" t="s">
        <v>1676</v>
      </c>
      <c r="L35" s="233">
        <v>50</v>
      </c>
      <c r="M35" s="233">
        <v>190</v>
      </c>
      <c r="N35" s="233">
        <v>40</v>
      </c>
      <c r="O35" s="233">
        <v>295</v>
      </c>
      <c r="P35" s="233">
        <v>0</v>
      </c>
      <c r="Q35" s="233">
        <v>0</v>
      </c>
      <c r="R35" s="233">
        <v>0</v>
      </c>
      <c r="S35" s="233" t="s">
        <v>1676</v>
      </c>
      <c r="T35" s="233">
        <v>35</v>
      </c>
      <c r="U35" s="233" t="s">
        <v>1676</v>
      </c>
      <c r="V35" s="233">
        <v>0</v>
      </c>
      <c r="W35" s="234">
        <v>10</v>
      </c>
    </row>
    <row r="36" spans="1:23" s="145" customFormat="1" x14ac:dyDescent="0.2">
      <c r="A36" s="337" t="s">
        <v>742</v>
      </c>
      <c r="B36" s="334" t="s">
        <v>1688</v>
      </c>
      <c r="C36" s="232">
        <v>0</v>
      </c>
      <c r="D36" s="233" t="s">
        <v>1676</v>
      </c>
      <c r="E36" s="233">
        <v>0</v>
      </c>
      <c r="F36" s="233" t="s">
        <v>1676</v>
      </c>
      <c r="G36" s="233">
        <v>160</v>
      </c>
      <c r="H36" s="233">
        <v>10</v>
      </c>
      <c r="I36" s="233">
        <v>0</v>
      </c>
      <c r="J36" s="233" t="s">
        <v>1676</v>
      </c>
      <c r="K36" s="233">
        <v>0</v>
      </c>
      <c r="L36" s="233">
        <v>65</v>
      </c>
      <c r="M36" s="233">
        <v>70</v>
      </c>
      <c r="N36" s="233" t="s">
        <v>1676</v>
      </c>
      <c r="O36" s="233">
        <v>150</v>
      </c>
      <c r="P36" s="233" t="s">
        <v>1676</v>
      </c>
      <c r="Q36" s="233">
        <v>0</v>
      </c>
      <c r="R36" s="233">
        <v>0</v>
      </c>
      <c r="S36" s="233" t="s">
        <v>1676</v>
      </c>
      <c r="T36" s="233">
        <v>10</v>
      </c>
      <c r="U36" s="233" t="s">
        <v>1676</v>
      </c>
      <c r="V36" s="233">
        <v>0</v>
      </c>
      <c r="W36" s="234">
        <v>0</v>
      </c>
    </row>
    <row r="37" spans="1:23" s="145" customFormat="1" x14ac:dyDescent="0.2">
      <c r="A37" s="337" t="s">
        <v>600</v>
      </c>
      <c r="B37" s="334" t="s">
        <v>1689</v>
      </c>
      <c r="C37" s="232" t="s">
        <v>1676</v>
      </c>
      <c r="D37" s="233">
        <v>75</v>
      </c>
      <c r="E37" s="233">
        <v>0</v>
      </c>
      <c r="F37" s="233">
        <v>35</v>
      </c>
      <c r="G37" s="233">
        <v>0</v>
      </c>
      <c r="H37" s="233">
        <v>85</v>
      </c>
      <c r="I37" s="233">
        <v>15</v>
      </c>
      <c r="J37" s="233">
        <v>35</v>
      </c>
      <c r="K37" s="233">
        <v>0</v>
      </c>
      <c r="L37" s="233">
        <v>185</v>
      </c>
      <c r="M37" s="233">
        <v>190</v>
      </c>
      <c r="N37" s="233">
        <v>55</v>
      </c>
      <c r="O37" s="233">
        <v>1615</v>
      </c>
      <c r="P37" s="233">
        <v>220</v>
      </c>
      <c r="Q37" s="233">
        <v>0</v>
      </c>
      <c r="R37" s="233">
        <v>0</v>
      </c>
      <c r="S37" s="233" t="s">
        <v>1676</v>
      </c>
      <c r="T37" s="233">
        <v>25</v>
      </c>
      <c r="U37" s="233">
        <v>10</v>
      </c>
      <c r="V37" s="233">
        <v>0</v>
      </c>
      <c r="W37" s="234">
        <v>10</v>
      </c>
    </row>
    <row r="38" spans="1:23" s="145" customFormat="1" x14ac:dyDescent="0.2">
      <c r="A38" s="337" t="s">
        <v>1549</v>
      </c>
      <c r="B38" s="334" t="s">
        <v>1690</v>
      </c>
      <c r="C38" s="232">
        <v>0</v>
      </c>
      <c r="D38" s="233">
        <v>0</v>
      </c>
      <c r="E38" s="233">
        <v>0</v>
      </c>
      <c r="F38" s="233">
        <v>0</v>
      </c>
      <c r="G38" s="233">
        <v>0</v>
      </c>
      <c r="H38" s="233">
        <v>55</v>
      </c>
      <c r="I38" s="233">
        <v>0</v>
      </c>
      <c r="J38" s="233">
        <v>0</v>
      </c>
      <c r="K38" s="233">
        <v>0</v>
      </c>
      <c r="L38" s="233">
        <v>0</v>
      </c>
      <c r="M38" s="233">
        <v>0</v>
      </c>
      <c r="N38" s="233">
        <v>0</v>
      </c>
      <c r="O38" s="233">
        <v>0</v>
      </c>
      <c r="P38" s="233">
        <v>0</v>
      </c>
      <c r="Q38" s="233">
        <v>0</v>
      </c>
      <c r="R38" s="233">
        <v>0</v>
      </c>
      <c r="S38" s="233">
        <v>0</v>
      </c>
      <c r="T38" s="233">
        <v>0</v>
      </c>
      <c r="U38" s="233">
        <v>0</v>
      </c>
      <c r="V38" s="233">
        <v>0</v>
      </c>
      <c r="W38" s="234">
        <v>0</v>
      </c>
    </row>
    <row r="39" spans="1:23" s="145" customFormat="1" x14ac:dyDescent="0.2">
      <c r="A39" s="337" t="s">
        <v>809</v>
      </c>
      <c r="B39" s="334" t="s">
        <v>1691</v>
      </c>
      <c r="C39" s="232">
        <v>0</v>
      </c>
      <c r="D39" s="233">
        <v>0</v>
      </c>
      <c r="E39" s="233">
        <v>0</v>
      </c>
      <c r="F39" s="233">
        <v>0</v>
      </c>
      <c r="G39" s="233">
        <v>0</v>
      </c>
      <c r="H39" s="233">
        <v>0</v>
      </c>
      <c r="I39" s="233">
        <v>1255</v>
      </c>
      <c r="J39" s="233">
        <v>0</v>
      </c>
      <c r="K39" s="233">
        <v>0</v>
      </c>
      <c r="L39" s="233">
        <v>0</v>
      </c>
      <c r="M39" s="233">
        <v>0</v>
      </c>
      <c r="N39" s="233">
        <v>0</v>
      </c>
      <c r="O39" s="233">
        <v>0</v>
      </c>
      <c r="P39" s="233">
        <v>0</v>
      </c>
      <c r="Q39" s="233">
        <v>0</v>
      </c>
      <c r="R39" s="233">
        <v>0</v>
      </c>
      <c r="S39" s="233">
        <v>0</v>
      </c>
      <c r="T39" s="233">
        <v>0</v>
      </c>
      <c r="U39" s="233">
        <v>0</v>
      </c>
      <c r="V39" s="233">
        <v>0</v>
      </c>
      <c r="W39" s="234">
        <v>0</v>
      </c>
    </row>
    <row r="40" spans="1:23" s="145" customFormat="1" x14ac:dyDescent="0.2">
      <c r="A40" s="337" t="s">
        <v>213</v>
      </c>
      <c r="B40" s="334" t="s">
        <v>1692</v>
      </c>
      <c r="C40" s="232">
        <v>0</v>
      </c>
      <c r="D40" s="233">
        <v>0</v>
      </c>
      <c r="E40" s="233">
        <v>0</v>
      </c>
      <c r="F40" s="233" t="s">
        <v>1676</v>
      </c>
      <c r="G40" s="233">
        <v>2145</v>
      </c>
      <c r="H40" s="233" t="s">
        <v>1676</v>
      </c>
      <c r="I40" s="233">
        <v>0</v>
      </c>
      <c r="J40" s="233">
        <v>0</v>
      </c>
      <c r="K40" s="233" t="s">
        <v>1676</v>
      </c>
      <c r="L40" s="233" t="s">
        <v>1676</v>
      </c>
      <c r="M40" s="233">
        <v>0</v>
      </c>
      <c r="N40" s="233" t="s">
        <v>1676</v>
      </c>
      <c r="O40" s="233" t="s">
        <v>1676</v>
      </c>
      <c r="P40" s="233" t="s">
        <v>1676</v>
      </c>
      <c r="Q40" s="233" t="s">
        <v>1676</v>
      </c>
      <c r="R40" s="233">
        <v>0</v>
      </c>
      <c r="S40" s="233">
        <v>0</v>
      </c>
      <c r="T40" s="233">
        <v>165</v>
      </c>
      <c r="U40" s="233" t="s">
        <v>1676</v>
      </c>
      <c r="V40" s="233">
        <v>0</v>
      </c>
      <c r="W40" s="234">
        <v>40</v>
      </c>
    </row>
    <row r="41" spans="1:23" s="145" customFormat="1" x14ac:dyDescent="0.2">
      <c r="A41" s="337" t="s">
        <v>406</v>
      </c>
      <c r="B41" s="334" t="s">
        <v>1693</v>
      </c>
      <c r="C41" s="232">
        <v>4170</v>
      </c>
      <c r="D41" s="233">
        <v>10365</v>
      </c>
      <c r="E41" s="233">
        <v>3455</v>
      </c>
      <c r="F41" s="233">
        <v>2545</v>
      </c>
      <c r="G41" s="233">
        <v>400</v>
      </c>
      <c r="H41" s="233">
        <v>2790</v>
      </c>
      <c r="I41" s="233">
        <v>3380</v>
      </c>
      <c r="J41" s="233">
        <v>875</v>
      </c>
      <c r="K41" s="233">
        <v>7450</v>
      </c>
      <c r="L41" s="233">
        <v>10165</v>
      </c>
      <c r="M41" s="233">
        <v>18835</v>
      </c>
      <c r="N41" s="233">
        <v>4185</v>
      </c>
      <c r="O41" s="233">
        <v>9600</v>
      </c>
      <c r="P41" s="233">
        <v>9555</v>
      </c>
      <c r="Q41" s="233">
        <v>11145</v>
      </c>
      <c r="R41" s="233">
        <v>5540</v>
      </c>
      <c r="S41" s="233">
        <v>500</v>
      </c>
      <c r="T41" s="233">
        <v>15085</v>
      </c>
      <c r="U41" s="233">
        <v>6745</v>
      </c>
      <c r="V41" s="233">
        <v>340</v>
      </c>
      <c r="W41" s="234">
        <v>6575</v>
      </c>
    </row>
    <row r="42" spans="1:23" s="145" customFormat="1" x14ac:dyDescent="0.2">
      <c r="A42" s="337" t="s">
        <v>543</v>
      </c>
      <c r="B42" s="334" t="s">
        <v>1694</v>
      </c>
      <c r="C42" s="232">
        <v>0</v>
      </c>
      <c r="D42" s="233" t="s">
        <v>1676</v>
      </c>
      <c r="E42" s="233">
        <v>0</v>
      </c>
      <c r="F42" s="233">
        <v>0</v>
      </c>
      <c r="G42" s="233">
        <v>0</v>
      </c>
      <c r="H42" s="233">
        <v>45</v>
      </c>
      <c r="I42" s="233">
        <v>0</v>
      </c>
      <c r="J42" s="233">
        <v>0</v>
      </c>
      <c r="K42" s="233">
        <v>0</v>
      </c>
      <c r="L42" s="233">
        <v>0</v>
      </c>
      <c r="M42" s="233">
        <v>0</v>
      </c>
      <c r="N42" s="233" t="s">
        <v>1676</v>
      </c>
      <c r="O42" s="233">
        <v>1895</v>
      </c>
      <c r="P42" s="233">
        <v>0</v>
      </c>
      <c r="Q42" s="233">
        <v>0</v>
      </c>
      <c r="R42" s="233">
        <v>0</v>
      </c>
      <c r="S42" s="233" t="s">
        <v>1676</v>
      </c>
      <c r="T42" s="233">
        <v>0</v>
      </c>
      <c r="U42" s="233">
        <v>70</v>
      </c>
      <c r="V42" s="233">
        <v>0</v>
      </c>
      <c r="W42" s="234" t="s">
        <v>1676</v>
      </c>
    </row>
    <row r="43" spans="1:23" s="145" customFormat="1" x14ac:dyDescent="0.2">
      <c r="A43" s="337" t="s">
        <v>407</v>
      </c>
      <c r="B43" s="334" t="s">
        <v>1695</v>
      </c>
      <c r="C43" s="232">
        <v>1755</v>
      </c>
      <c r="D43" s="233">
        <v>6265</v>
      </c>
      <c r="E43" s="233">
        <v>2280</v>
      </c>
      <c r="F43" s="233">
        <v>2005</v>
      </c>
      <c r="G43" s="233">
        <v>765</v>
      </c>
      <c r="H43" s="233">
        <v>1015</v>
      </c>
      <c r="I43" s="233">
        <v>2505</v>
      </c>
      <c r="J43" s="233">
        <v>450</v>
      </c>
      <c r="K43" s="233">
        <v>4430</v>
      </c>
      <c r="L43" s="233">
        <v>6675</v>
      </c>
      <c r="M43" s="233">
        <v>11725</v>
      </c>
      <c r="N43" s="233">
        <v>2770</v>
      </c>
      <c r="O43" s="233">
        <v>4475</v>
      </c>
      <c r="P43" s="233">
        <v>4765</v>
      </c>
      <c r="Q43" s="233">
        <v>6375</v>
      </c>
      <c r="R43" s="233">
        <v>1930</v>
      </c>
      <c r="S43" s="233">
        <v>140</v>
      </c>
      <c r="T43" s="233">
        <v>8350</v>
      </c>
      <c r="U43" s="233">
        <v>5310</v>
      </c>
      <c r="V43" s="233">
        <v>50</v>
      </c>
      <c r="W43" s="234">
        <v>6245</v>
      </c>
    </row>
    <row r="44" spans="1:23" s="145" customFormat="1" x14ac:dyDescent="0.2">
      <c r="A44" s="337" t="s">
        <v>743</v>
      </c>
      <c r="B44" s="334" t="s">
        <v>1696</v>
      </c>
      <c r="C44" s="232">
        <v>7495</v>
      </c>
      <c r="D44" s="233">
        <v>12630</v>
      </c>
      <c r="E44" s="233">
        <v>6350</v>
      </c>
      <c r="F44" s="233">
        <v>4045</v>
      </c>
      <c r="G44" s="233">
        <v>1270</v>
      </c>
      <c r="H44" s="233">
        <v>7230</v>
      </c>
      <c r="I44" s="233">
        <v>5265</v>
      </c>
      <c r="J44" s="233">
        <v>1175</v>
      </c>
      <c r="K44" s="233">
        <v>20280</v>
      </c>
      <c r="L44" s="233">
        <v>17600</v>
      </c>
      <c r="M44" s="233">
        <v>34645</v>
      </c>
      <c r="N44" s="233">
        <v>4970</v>
      </c>
      <c r="O44" s="233">
        <v>16030</v>
      </c>
      <c r="P44" s="233">
        <v>14405</v>
      </c>
      <c r="Q44" s="233">
        <v>21500</v>
      </c>
      <c r="R44" s="233">
        <v>4875</v>
      </c>
      <c r="S44" s="233">
        <v>1925</v>
      </c>
      <c r="T44" s="233">
        <v>35695</v>
      </c>
      <c r="U44" s="233">
        <v>19480</v>
      </c>
      <c r="V44" s="233">
        <v>470</v>
      </c>
      <c r="W44" s="234">
        <v>16835</v>
      </c>
    </row>
    <row r="45" spans="1:23" s="145" customFormat="1" x14ac:dyDescent="0.2">
      <c r="A45" s="337" t="s">
        <v>396</v>
      </c>
      <c r="B45" s="334" t="s">
        <v>1697</v>
      </c>
      <c r="C45" s="232">
        <v>2910</v>
      </c>
      <c r="D45" s="233">
        <v>9735</v>
      </c>
      <c r="E45" s="233">
        <v>2605</v>
      </c>
      <c r="F45" s="233">
        <v>2065</v>
      </c>
      <c r="G45" s="233">
        <v>755</v>
      </c>
      <c r="H45" s="233">
        <v>1845</v>
      </c>
      <c r="I45" s="233">
        <v>190</v>
      </c>
      <c r="J45" s="233">
        <v>335</v>
      </c>
      <c r="K45" s="233">
        <v>11470</v>
      </c>
      <c r="L45" s="233">
        <v>7085</v>
      </c>
      <c r="M45" s="233">
        <v>12915</v>
      </c>
      <c r="N45" s="233">
        <v>2325</v>
      </c>
      <c r="O45" s="233">
        <v>6960</v>
      </c>
      <c r="P45" s="233">
        <v>5310</v>
      </c>
      <c r="Q45" s="233">
        <v>10470</v>
      </c>
      <c r="R45" s="233">
        <v>1230</v>
      </c>
      <c r="S45" s="233">
        <v>165</v>
      </c>
      <c r="T45" s="233">
        <v>18575</v>
      </c>
      <c r="U45" s="233">
        <v>6410</v>
      </c>
      <c r="V45" s="233">
        <v>115</v>
      </c>
      <c r="W45" s="234">
        <v>10570</v>
      </c>
    </row>
    <row r="46" spans="1:23" s="145" customFormat="1" x14ac:dyDescent="0.2">
      <c r="A46" s="337" t="s">
        <v>385</v>
      </c>
      <c r="B46" s="334" t="s">
        <v>1698</v>
      </c>
      <c r="C46" s="232">
        <v>1935</v>
      </c>
      <c r="D46" s="233">
        <v>6415</v>
      </c>
      <c r="E46" s="233">
        <v>1570</v>
      </c>
      <c r="F46" s="233">
        <v>885</v>
      </c>
      <c r="G46" s="233">
        <v>385</v>
      </c>
      <c r="H46" s="233">
        <v>835</v>
      </c>
      <c r="I46" s="233">
        <v>2520</v>
      </c>
      <c r="J46" s="233">
        <v>185</v>
      </c>
      <c r="K46" s="233">
        <v>3950</v>
      </c>
      <c r="L46" s="233">
        <v>4400</v>
      </c>
      <c r="M46" s="233">
        <v>11870</v>
      </c>
      <c r="N46" s="233">
        <v>2435</v>
      </c>
      <c r="O46" s="233">
        <v>3380</v>
      </c>
      <c r="P46" s="233">
        <v>3570</v>
      </c>
      <c r="Q46" s="233">
        <v>4045</v>
      </c>
      <c r="R46" s="233">
        <v>1080</v>
      </c>
      <c r="S46" s="233">
        <v>325</v>
      </c>
      <c r="T46" s="233">
        <v>7955</v>
      </c>
      <c r="U46" s="233">
        <v>3740</v>
      </c>
      <c r="V46" s="233">
        <v>80</v>
      </c>
      <c r="W46" s="234">
        <v>3930</v>
      </c>
    </row>
    <row r="47" spans="1:23" s="145" customFormat="1" x14ac:dyDescent="0.2">
      <c r="A47" s="337" t="s">
        <v>564</v>
      </c>
      <c r="B47" s="334" t="s">
        <v>1699</v>
      </c>
      <c r="C47" s="232">
        <v>0</v>
      </c>
      <c r="D47" s="233">
        <v>10</v>
      </c>
      <c r="E47" s="233">
        <v>0</v>
      </c>
      <c r="F47" s="233">
        <v>0</v>
      </c>
      <c r="G47" s="233">
        <v>0</v>
      </c>
      <c r="H47" s="233">
        <v>70</v>
      </c>
      <c r="I47" s="233">
        <v>245</v>
      </c>
      <c r="J47" s="233">
        <v>15</v>
      </c>
      <c r="K47" s="233" t="s">
        <v>1676</v>
      </c>
      <c r="L47" s="233">
        <v>20</v>
      </c>
      <c r="M47" s="233">
        <v>120</v>
      </c>
      <c r="N47" s="233">
        <v>10</v>
      </c>
      <c r="O47" s="233">
        <v>945</v>
      </c>
      <c r="P47" s="233">
        <v>35</v>
      </c>
      <c r="Q47" s="233">
        <v>0</v>
      </c>
      <c r="R47" s="233">
        <v>0</v>
      </c>
      <c r="S47" s="233" t="s">
        <v>1676</v>
      </c>
      <c r="T47" s="233" t="s">
        <v>1676</v>
      </c>
      <c r="U47" s="233">
        <v>20</v>
      </c>
      <c r="V47" s="233">
        <v>0</v>
      </c>
      <c r="W47" s="234" t="s">
        <v>1676</v>
      </c>
    </row>
    <row r="48" spans="1:23" s="145" customFormat="1" x14ac:dyDescent="0.2">
      <c r="A48" s="337" t="s">
        <v>233</v>
      </c>
      <c r="B48" s="334" t="s">
        <v>1700</v>
      </c>
      <c r="C48" s="232">
        <v>25</v>
      </c>
      <c r="D48" s="233">
        <v>15</v>
      </c>
      <c r="E48" s="233">
        <v>10</v>
      </c>
      <c r="F48" s="233">
        <v>15</v>
      </c>
      <c r="G48" s="233">
        <v>905</v>
      </c>
      <c r="H48" s="233">
        <v>55</v>
      </c>
      <c r="I48" s="233">
        <v>0</v>
      </c>
      <c r="J48" s="233" t="s">
        <v>1676</v>
      </c>
      <c r="K48" s="233">
        <v>45</v>
      </c>
      <c r="L48" s="233">
        <v>95</v>
      </c>
      <c r="M48" s="233">
        <v>25</v>
      </c>
      <c r="N48" s="233">
        <v>15</v>
      </c>
      <c r="O48" s="233">
        <v>80</v>
      </c>
      <c r="P48" s="233">
        <v>45</v>
      </c>
      <c r="Q48" s="233">
        <v>0</v>
      </c>
      <c r="R48" s="233">
        <v>0</v>
      </c>
      <c r="S48" s="233" t="s">
        <v>1676</v>
      </c>
      <c r="T48" s="233">
        <v>1105</v>
      </c>
      <c r="U48" s="233">
        <v>220</v>
      </c>
      <c r="V48" s="233">
        <v>0</v>
      </c>
      <c r="W48" s="234">
        <v>540</v>
      </c>
    </row>
    <row r="49" spans="1:23" s="145" customFormat="1" x14ac:dyDescent="0.2">
      <c r="A49" s="337" t="s">
        <v>1223</v>
      </c>
      <c r="B49" s="334" t="s">
        <v>1701</v>
      </c>
      <c r="C49" s="232" t="s">
        <v>1676</v>
      </c>
      <c r="D49" s="233">
        <v>15</v>
      </c>
      <c r="E49" s="233" t="s">
        <v>1676</v>
      </c>
      <c r="F49" s="233">
        <v>0</v>
      </c>
      <c r="G49" s="233">
        <v>0</v>
      </c>
      <c r="H49" s="233">
        <v>200</v>
      </c>
      <c r="I49" s="233">
        <v>0</v>
      </c>
      <c r="J49" s="233">
        <v>0</v>
      </c>
      <c r="K49" s="233">
        <v>0</v>
      </c>
      <c r="L49" s="233">
        <v>0</v>
      </c>
      <c r="M49" s="233" t="s">
        <v>1676</v>
      </c>
      <c r="N49" s="233" t="s">
        <v>1676</v>
      </c>
      <c r="O49" s="233">
        <v>2280</v>
      </c>
      <c r="P49" s="233">
        <v>0</v>
      </c>
      <c r="Q49" s="233">
        <v>0</v>
      </c>
      <c r="R49" s="233">
        <v>0</v>
      </c>
      <c r="S49" s="233" t="s">
        <v>1676</v>
      </c>
      <c r="T49" s="233">
        <v>15</v>
      </c>
      <c r="U49" s="233">
        <v>70</v>
      </c>
      <c r="V49" s="233">
        <v>0</v>
      </c>
      <c r="W49" s="234" t="s">
        <v>1676</v>
      </c>
    </row>
    <row r="50" spans="1:23" s="145" customFormat="1" x14ac:dyDescent="0.2">
      <c r="A50" s="337" t="s">
        <v>577</v>
      </c>
      <c r="B50" s="334" t="s">
        <v>1702</v>
      </c>
      <c r="C50" s="232">
        <v>0</v>
      </c>
      <c r="D50" s="233">
        <v>0</v>
      </c>
      <c r="E50" s="233">
        <v>0</v>
      </c>
      <c r="F50" s="233">
        <v>0</v>
      </c>
      <c r="G50" s="233">
        <v>0</v>
      </c>
      <c r="H50" s="233">
        <v>0</v>
      </c>
      <c r="I50" s="233">
        <v>0</v>
      </c>
      <c r="J50" s="233">
        <v>0</v>
      </c>
      <c r="K50" s="233">
        <v>0</v>
      </c>
      <c r="L50" s="233">
        <v>0</v>
      </c>
      <c r="M50" s="233">
        <v>0</v>
      </c>
      <c r="N50" s="233">
        <v>0</v>
      </c>
      <c r="O50" s="233">
        <v>0</v>
      </c>
      <c r="P50" s="233">
        <v>0</v>
      </c>
      <c r="Q50" s="233">
        <v>0</v>
      </c>
      <c r="R50" s="233">
        <v>0</v>
      </c>
      <c r="S50" s="233">
        <v>0</v>
      </c>
      <c r="T50" s="233">
        <v>3300</v>
      </c>
      <c r="U50" s="233" t="s">
        <v>1676</v>
      </c>
      <c r="V50" s="233">
        <v>0</v>
      </c>
      <c r="W50" s="234">
        <v>0</v>
      </c>
    </row>
    <row r="51" spans="1:23" s="145" customFormat="1" x14ac:dyDescent="0.2">
      <c r="A51" s="337" t="s">
        <v>244</v>
      </c>
      <c r="B51" s="334" t="s">
        <v>1703</v>
      </c>
      <c r="C51" s="232">
        <v>10</v>
      </c>
      <c r="D51" s="233">
        <v>790</v>
      </c>
      <c r="E51" s="233">
        <v>10</v>
      </c>
      <c r="F51" s="233">
        <v>90</v>
      </c>
      <c r="G51" s="233" t="s">
        <v>1676</v>
      </c>
      <c r="H51" s="233">
        <v>440</v>
      </c>
      <c r="I51" s="233">
        <v>170</v>
      </c>
      <c r="J51" s="233">
        <v>60</v>
      </c>
      <c r="K51" s="233">
        <v>75</v>
      </c>
      <c r="L51" s="233">
        <v>345</v>
      </c>
      <c r="M51" s="233">
        <v>1120</v>
      </c>
      <c r="N51" s="233">
        <v>85</v>
      </c>
      <c r="O51" s="233">
        <v>3180</v>
      </c>
      <c r="P51" s="233">
        <v>1285</v>
      </c>
      <c r="Q51" s="233" t="s">
        <v>1676</v>
      </c>
      <c r="R51" s="233" t="s">
        <v>1676</v>
      </c>
      <c r="S51" s="233">
        <v>30</v>
      </c>
      <c r="T51" s="233">
        <v>305</v>
      </c>
      <c r="U51" s="233">
        <v>535</v>
      </c>
      <c r="V51" s="233">
        <v>0</v>
      </c>
      <c r="W51" s="234">
        <v>240</v>
      </c>
    </row>
    <row r="52" spans="1:23" s="145" customFormat="1" x14ac:dyDescent="0.2">
      <c r="A52" s="337" t="s">
        <v>181</v>
      </c>
      <c r="B52" s="334" t="s">
        <v>1704</v>
      </c>
      <c r="C52" s="232">
        <v>2085</v>
      </c>
      <c r="D52" s="233">
        <v>5950</v>
      </c>
      <c r="E52" s="233">
        <v>1930</v>
      </c>
      <c r="F52" s="233">
        <v>1325</v>
      </c>
      <c r="G52" s="233">
        <v>275</v>
      </c>
      <c r="H52" s="233">
        <v>1580</v>
      </c>
      <c r="I52" s="233">
        <v>485</v>
      </c>
      <c r="J52" s="233">
        <v>820</v>
      </c>
      <c r="K52" s="233">
        <v>570</v>
      </c>
      <c r="L52" s="233">
        <v>4015</v>
      </c>
      <c r="M52" s="233">
        <v>4220</v>
      </c>
      <c r="N52" s="233">
        <v>1005</v>
      </c>
      <c r="O52" s="233">
        <v>1380</v>
      </c>
      <c r="P52" s="233">
        <v>2915</v>
      </c>
      <c r="Q52" s="233">
        <v>11075</v>
      </c>
      <c r="R52" s="233">
        <v>3265</v>
      </c>
      <c r="S52" s="233">
        <v>5020</v>
      </c>
      <c r="T52" s="233">
        <v>4740</v>
      </c>
      <c r="U52" s="233">
        <v>3790</v>
      </c>
      <c r="V52" s="233">
        <v>10</v>
      </c>
      <c r="W52" s="234">
        <v>6935</v>
      </c>
    </row>
    <row r="53" spans="1:23" s="145" customFormat="1" x14ac:dyDescent="0.2">
      <c r="A53" s="337" t="s">
        <v>245</v>
      </c>
      <c r="B53" s="334" t="s">
        <v>1705</v>
      </c>
      <c r="C53" s="232">
        <v>3600</v>
      </c>
      <c r="D53" s="233">
        <v>23355</v>
      </c>
      <c r="E53" s="233">
        <v>2590</v>
      </c>
      <c r="F53" s="233">
        <v>1720</v>
      </c>
      <c r="G53" s="233">
        <v>670</v>
      </c>
      <c r="H53" s="233">
        <v>1230</v>
      </c>
      <c r="I53" s="233">
        <v>5360</v>
      </c>
      <c r="J53" s="233">
        <v>520</v>
      </c>
      <c r="K53" s="233">
        <v>9660</v>
      </c>
      <c r="L53" s="233">
        <v>8370</v>
      </c>
      <c r="M53" s="233">
        <v>12430</v>
      </c>
      <c r="N53" s="233">
        <v>2725</v>
      </c>
      <c r="O53" s="233">
        <v>4065</v>
      </c>
      <c r="P53" s="233">
        <v>4945</v>
      </c>
      <c r="Q53" s="233">
        <v>4975</v>
      </c>
      <c r="R53" s="233">
        <v>1175</v>
      </c>
      <c r="S53" s="233">
        <v>240</v>
      </c>
      <c r="T53" s="233">
        <v>10710</v>
      </c>
      <c r="U53" s="233">
        <v>4630</v>
      </c>
      <c r="V53" s="233">
        <v>45</v>
      </c>
      <c r="W53" s="234">
        <v>4575</v>
      </c>
    </row>
    <row r="54" spans="1:23" s="145" customFormat="1" x14ac:dyDescent="0.2">
      <c r="A54" s="337" t="s">
        <v>358</v>
      </c>
      <c r="B54" s="334" t="s">
        <v>1706</v>
      </c>
      <c r="C54" s="232">
        <v>105</v>
      </c>
      <c r="D54" s="233">
        <v>25</v>
      </c>
      <c r="E54" s="233">
        <v>25</v>
      </c>
      <c r="F54" s="233" t="s">
        <v>1676</v>
      </c>
      <c r="G54" s="233">
        <v>0</v>
      </c>
      <c r="H54" s="233">
        <v>70</v>
      </c>
      <c r="I54" s="233">
        <v>1260</v>
      </c>
      <c r="J54" s="233">
        <v>0</v>
      </c>
      <c r="K54" s="233" t="s">
        <v>1676</v>
      </c>
      <c r="L54" s="233">
        <v>0</v>
      </c>
      <c r="M54" s="233">
        <v>1485</v>
      </c>
      <c r="N54" s="233">
        <v>50</v>
      </c>
      <c r="O54" s="233">
        <v>465</v>
      </c>
      <c r="P54" s="233">
        <v>160</v>
      </c>
      <c r="Q54" s="233">
        <v>0</v>
      </c>
      <c r="R54" s="233">
        <v>0</v>
      </c>
      <c r="S54" s="233" t="s">
        <v>1676</v>
      </c>
      <c r="T54" s="233">
        <v>460</v>
      </c>
      <c r="U54" s="233" t="s">
        <v>1676</v>
      </c>
      <c r="V54" s="233">
        <v>0</v>
      </c>
      <c r="W54" s="234">
        <v>55</v>
      </c>
    </row>
    <row r="55" spans="1:23" s="145" customFormat="1" x14ac:dyDescent="0.2">
      <c r="A55" s="337" t="s">
        <v>12</v>
      </c>
      <c r="B55" s="334" t="s">
        <v>1707</v>
      </c>
      <c r="C55" s="232" t="s">
        <v>1676</v>
      </c>
      <c r="D55" s="233">
        <v>60</v>
      </c>
      <c r="E55" s="233" t="s">
        <v>1676</v>
      </c>
      <c r="F55" s="233" t="s">
        <v>1676</v>
      </c>
      <c r="G55" s="233">
        <v>0</v>
      </c>
      <c r="H55" s="233" t="s">
        <v>1676</v>
      </c>
      <c r="I55" s="233">
        <v>505</v>
      </c>
      <c r="J55" s="233" t="s">
        <v>1676</v>
      </c>
      <c r="K55" s="233">
        <v>0</v>
      </c>
      <c r="L55" s="233">
        <v>20</v>
      </c>
      <c r="M55" s="233">
        <v>420</v>
      </c>
      <c r="N55" s="233">
        <v>15</v>
      </c>
      <c r="O55" s="233">
        <v>565</v>
      </c>
      <c r="P55" s="233">
        <v>210</v>
      </c>
      <c r="Q55" s="233">
        <v>0</v>
      </c>
      <c r="R55" s="233">
        <v>0</v>
      </c>
      <c r="S55" s="233" t="s">
        <v>1676</v>
      </c>
      <c r="T55" s="233">
        <v>70</v>
      </c>
      <c r="U55" s="233">
        <v>15</v>
      </c>
      <c r="V55" s="233">
        <v>0</v>
      </c>
      <c r="W55" s="234">
        <v>45</v>
      </c>
    </row>
    <row r="56" spans="1:23" s="145" customFormat="1" x14ac:dyDescent="0.2">
      <c r="A56" s="337" t="s">
        <v>14</v>
      </c>
      <c r="B56" s="334" t="s">
        <v>1708</v>
      </c>
      <c r="C56" s="232" t="s">
        <v>1676</v>
      </c>
      <c r="D56" s="233">
        <v>30</v>
      </c>
      <c r="E56" s="233">
        <v>0</v>
      </c>
      <c r="F56" s="233" t="s">
        <v>1676</v>
      </c>
      <c r="G56" s="233">
        <v>0</v>
      </c>
      <c r="H56" s="233">
        <v>55</v>
      </c>
      <c r="I56" s="233">
        <v>490</v>
      </c>
      <c r="J56" s="233" t="s">
        <v>1676</v>
      </c>
      <c r="K56" s="233" t="s">
        <v>1676</v>
      </c>
      <c r="L56" s="233">
        <v>50</v>
      </c>
      <c r="M56" s="233">
        <v>205</v>
      </c>
      <c r="N56" s="233">
        <v>40</v>
      </c>
      <c r="O56" s="233">
        <v>515</v>
      </c>
      <c r="P56" s="233">
        <v>145</v>
      </c>
      <c r="Q56" s="233">
        <v>0</v>
      </c>
      <c r="R56" s="233">
        <v>0</v>
      </c>
      <c r="S56" s="233" t="s">
        <v>1676</v>
      </c>
      <c r="T56" s="233">
        <v>15</v>
      </c>
      <c r="U56" s="233">
        <v>15</v>
      </c>
      <c r="V56" s="233">
        <v>0</v>
      </c>
      <c r="W56" s="234">
        <v>15</v>
      </c>
    </row>
    <row r="57" spans="1:23" s="145" customFormat="1" x14ac:dyDescent="0.2">
      <c r="A57" s="337" t="s">
        <v>16</v>
      </c>
      <c r="B57" s="334" t="s">
        <v>1709</v>
      </c>
      <c r="C57" s="232" t="s">
        <v>1676</v>
      </c>
      <c r="D57" s="233">
        <v>50</v>
      </c>
      <c r="E57" s="233" t="s">
        <v>1676</v>
      </c>
      <c r="F57" s="233" t="s">
        <v>1676</v>
      </c>
      <c r="G57" s="233">
        <v>0</v>
      </c>
      <c r="H57" s="233">
        <v>15</v>
      </c>
      <c r="I57" s="233">
        <v>35</v>
      </c>
      <c r="J57" s="233">
        <v>0</v>
      </c>
      <c r="K57" s="233">
        <v>0</v>
      </c>
      <c r="L57" s="233">
        <v>25</v>
      </c>
      <c r="M57" s="233">
        <v>330</v>
      </c>
      <c r="N57" s="233">
        <v>25</v>
      </c>
      <c r="O57" s="233">
        <v>575</v>
      </c>
      <c r="P57" s="233">
        <v>385</v>
      </c>
      <c r="Q57" s="233">
        <v>0</v>
      </c>
      <c r="R57" s="233">
        <v>0</v>
      </c>
      <c r="S57" s="233" t="s">
        <v>1676</v>
      </c>
      <c r="T57" s="233">
        <v>90</v>
      </c>
      <c r="U57" s="233">
        <v>25</v>
      </c>
      <c r="V57" s="233">
        <v>0</v>
      </c>
      <c r="W57" s="234">
        <v>65</v>
      </c>
    </row>
    <row r="58" spans="1:23" s="145" customFormat="1" x14ac:dyDescent="0.2">
      <c r="A58" s="337" t="s">
        <v>322</v>
      </c>
      <c r="B58" s="334" t="s">
        <v>1710</v>
      </c>
      <c r="C58" s="232">
        <v>0</v>
      </c>
      <c r="D58" s="233" t="s">
        <v>1676</v>
      </c>
      <c r="E58" s="233" t="s">
        <v>1676</v>
      </c>
      <c r="F58" s="233">
        <v>0</v>
      </c>
      <c r="G58" s="233">
        <v>0</v>
      </c>
      <c r="H58" s="233" t="s">
        <v>1676</v>
      </c>
      <c r="I58" s="233">
        <v>0</v>
      </c>
      <c r="J58" s="233">
        <v>0</v>
      </c>
      <c r="K58" s="233" t="s">
        <v>1676</v>
      </c>
      <c r="L58" s="233">
        <v>0</v>
      </c>
      <c r="M58" s="233">
        <v>30</v>
      </c>
      <c r="N58" s="233" t="s">
        <v>1676</v>
      </c>
      <c r="O58" s="233">
        <v>60</v>
      </c>
      <c r="P58" s="233">
        <v>50</v>
      </c>
      <c r="Q58" s="233">
        <v>0</v>
      </c>
      <c r="R58" s="233">
        <v>0</v>
      </c>
      <c r="S58" s="233">
        <v>0</v>
      </c>
      <c r="T58" s="233">
        <v>10</v>
      </c>
      <c r="U58" s="233" t="s">
        <v>1676</v>
      </c>
      <c r="V58" s="233">
        <v>0</v>
      </c>
      <c r="W58" s="234" t="s">
        <v>1676</v>
      </c>
    </row>
    <row r="59" spans="1:23" s="145" customFormat="1" x14ac:dyDescent="0.2">
      <c r="A59" s="337" t="s">
        <v>22</v>
      </c>
      <c r="B59" s="334" t="s">
        <v>1711</v>
      </c>
      <c r="C59" s="232" t="s">
        <v>1676</v>
      </c>
      <c r="D59" s="233">
        <v>15</v>
      </c>
      <c r="E59" s="233" t="s">
        <v>1676</v>
      </c>
      <c r="F59" s="233" t="s">
        <v>1676</v>
      </c>
      <c r="G59" s="233">
        <v>0</v>
      </c>
      <c r="H59" s="233">
        <v>25</v>
      </c>
      <c r="I59" s="233">
        <v>895</v>
      </c>
      <c r="J59" s="233">
        <v>0</v>
      </c>
      <c r="K59" s="233" t="s">
        <v>1676</v>
      </c>
      <c r="L59" s="233">
        <v>0</v>
      </c>
      <c r="M59" s="233">
        <v>55</v>
      </c>
      <c r="N59" s="233" t="s">
        <v>1676</v>
      </c>
      <c r="O59" s="233">
        <v>925</v>
      </c>
      <c r="P59" s="233">
        <v>535</v>
      </c>
      <c r="Q59" s="233">
        <v>0</v>
      </c>
      <c r="R59" s="233">
        <v>0</v>
      </c>
      <c r="S59" s="233">
        <v>10</v>
      </c>
      <c r="T59" s="233">
        <v>70</v>
      </c>
      <c r="U59" s="233">
        <v>55</v>
      </c>
      <c r="V59" s="233">
        <v>0</v>
      </c>
      <c r="W59" s="234">
        <v>45</v>
      </c>
    </row>
    <row r="60" spans="1:23" s="145" customFormat="1" x14ac:dyDescent="0.2">
      <c r="A60" s="337" t="s">
        <v>21</v>
      </c>
      <c r="B60" s="334" t="s">
        <v>1712</v>
      </c>
      <c r="C60" s="232" t="s">
        <v>1676</v>
      </c>
      <c r="D60" s="233">
        <v>70</v>
      </c>
      <c r="E60" s="233" t="s">
        <v>1676</v>
      </c>
      <c r="F60" s="233">
        <v>0</v>
      </c>
      <c r="G60" s="233">
        <v>0</v>
      </c>
      <c r="H60" s="233">
        <v>60</v>
      </c>
      <c r="I60" s="233">
        <v>385</v>
      </c>
      <c r="J60" s="233">
        <v>0</v>
      </c>
      <c r="K60" s="233">
        <v>10</v>
      </c>
      <c r="L60" s="233" t="s">
        <v>1676</v>
      </c>
      <c r="M60" s="233">
        <v>290</v>
      </c>
      <c r="N60" s="233">
        <v>30</v>
      </c>
      <c r="O60" s="233">
        <v>260</v>
      </c>
      <c r="P60" s="233">
        <v>95</v>
      </c>
      <c r="Q60" s="233">
        <v>0</v>
      </c>
      <c r="R60" s="233">
        <v>0</v>
      </c>
      <c r="S60" s="233" t="s">
        <v>1676</v>
      </c>
      <c r="T60" s="233">
        <v>35</v>
      </c>
      <c r="U60" s="233">
        <v>10</v>
      </c>
      <c r="V60" s="233">
        <v>0</v>
      </c>
      <c r="W60" s="234">
        <v>15</v>
      </c>
    </row>
    <row r="61" spans="1:23" s="145" customFormat="1" x14ac:dyDescent="0.2">
      <c r="A61" s="337" t="s">
        <v>325</v>
      </c>
      <c r="B61" s="334" t="s">
        <v>1713</v>
      </c>
      <c r="C61" s="232">
        <v>0</v>
      </c>
      <c r="D61" s="233" t="s">
        <v>1676</v>
      </c>
      <c r="E61" s="233">
        <v>0</v>
      </c>
      <c r="F61" s="233">
        <v>0</v>
      </c>
      <c r="G61" s="233">
        <v>0</v>
      </c>
      <c r="H61" s="233">
        <v>130</v>
      </c>
      <c r="I61" s="233">
        <v>0</v>
      </c>
      <c r="J61" s="233">
        <v>0</v>
      </c>
      <c r="K61" s="233">
        <v>0</v>
      </c>
      <c r="L61" s="233">
        <v>0</v>
      </c>
      <c r="M61" s="233">
        <v>20</v>
      </c>
      <c r="N61" s="233" t="s">
        <v>1676</v>
      </c>
      <c r="O61" s="233">
        <v>810</v>
      </c>
      <c r="P61" s="233" t="s">
        <v>1676</v>
      </c>
      <c r="Q61" s="233">
        <v>0</v>
      </c>
      <c r="R61" s="233">
        <v>0</v>
      </c>
      <c r="S61" s="233" t="s">
        <v>1676</v>
      </c>
      <c r="T61" s="233">
        <v>50</v>
      </c>
      <c r="U61" s="233" t="s">
        <v>1676</v>
      </c>
      <c r="V61" s="233">
        <v>0</v>
      </c>
      <c r="W61" s="234">
        <v>0</v>
      </c>
    </row>
    <row r="62" spans="1:23" s="145" customFormat="1" x14ac:dyDescent="0.2">
      <c r="A62" s="337" t="s">
        <v>35</v>
      </c>
      <c r="B62" s="334" t="s">
        <v>1714</v>
      </c>
      <c r="C62" s="232">
        <v>15</v>
      </c>
      <c r="D62" s="233">
        <v>90</v>
      </c>
      <c r="E62" s="233">
        <v>15</v>
      </c>
      <c r="F62" s="233" t="s">
        <v>1676</v>
      </c>
      <c r="G62" s="233" t="s">
        <v>1676</v>
      </c>
      <c r="H62" s="233">
        <v>55</v>
      </c>
      <c r="I62" s="233">
        <v>650</v>
      </c>
      <c r="J62" s="233" t="s">
        <v>1676</v>
      </c>
      <c r="K62" s="233" t="s">
        <v>1676</v>
      </c>
      <c r="L62" s="233" t="s">
        <v>1676</v>
      </c>
      <c r="M62" s="233">
        <v>610</v>
      </c>
      <c r="N62" s="233">
        <v>25</v>
      </c>
      <c r="O62" s="233">
        <v>705</v>
      </c>
      <c r="P62" s="233">
        <v>440</v>
      </c>
      <c r="Q62" s="233" t="s">
        <v>1676</v>
      </c>
      <c r="R62" s="233">
        <v>0</v>
      </c>
      <c r="S62" s="233" t="s">
        <v>1676</v>
      </c>
      <c r="T62" s="233">
        <v>225</v>
      </c>
      <c r="U62" s="233">
        <v>25</v>
      </c>
      <c r="V62" s="233">
        <v>0</v>
      </c>
      <c r="W62" s="234">
        <v>165</v>
      </c>
    </row>
    <row r="63" spans="1:23" s="145" customFormat="1" x14ac:dyDescent="0.2">
      <c r="A63" s="337" t="s">
        <v>318</v>
      </c>
      <c r="B63" s="334" t="s">
        <v>1715</v>
      </c>
      <c r="C63" s="232">
        <v>25</v>
      </c>
      <c r="D63" s="233">
        <v>160</v>
      </c>
      <c r="E63" s="233">
        <v>15</v>
      </c>
      <c r="F63" s="233">
        <v>100</v>
      </c>
      <c r="G63" s="233">
        <v>0</v>
      </c>
      <c r="H63" s="233">
        <v>205</v>
      </c>
      <c r="I63" s="233">
        <v>0</v>
      </c>
      <c r="J63" s="233">
        <v>0</v>
      </c>
      <c r="K63" s="233" t="s">
        <v>1676</v>
      </c>
      <c r="L63" s="233" t="s">
        <v>1676</v>
      </c>
      <c r="M63" s="233">
        <v>1265</v>
      </c>
      <c r="N63" s="233">
        <v>100</v>
      </c>
      <c r="O63" s="233">
        <v>3050</v>
      </c>
      <c r="P63" s="233">
        <v>120</v>
      </c>
      <c r="Q63" s="233">
        <v>0</v>
      </c>
      <c r="R63" s="233">
        <v>0</v>
      </c>
      <c r="S63" s="233" t="s">
        <v>1676</v>
      </c>
      <c r="T63" s="233">
        <v>220</v>
      </c>
      <c r="U63" s="233">
        <v>55</v>
      </c>
      <c r="V63" s="233">
        <v>0</v>
      </c>
      <c r="W63" s="234">
        <v>45</v>
      </c>
    </row>
    <row r="64" spans="1:23" s="145" customFormat="1" x14ac:dyDescent="0.2">
      <c r="A64" s="337" t="s">
        <v>319</v>
      </c>
      <c r="B64" s="334" t="s">
        <v>1716</v>
      </c>
      <c r="C64" s="232">
        <v>20</v>
      </c>
      <c r="D64" s="233">
        <v>70</v>
      </c>
      <c r="E64" s="233">
        <v>10</v>
      </c>
      <c r="F64" s="233" t="s">
        <v>1676</v>
      </c>
      <c r="G64" s="233">
        <v>0</v>
      </c>
      <c r="H64" s="233">
        <v>265</v>
      </c>
      <c r="I64" s="233" t="s">
        <v>1676</v>
      </c>
      <c r="J64" s="233">
        <v>25</v>
      </c>
      <c r="K64" s="233" t="s">
        <v>1676</v>
      </c>
      <c r="L64" s="233">
        <v>105</v>
      </c>
      <c r="M64" s="233">
        <v>1000</v>
      </c>
      <c r="N64" s="233">
        <v>30</v>
      </c>
      <c r="O64" s="233">
        <v>5535</v>
      </c>
      <c r="P64" s="233">
        <v>295</v>
      </c>
      <c r="Q64" s="233">
        <v>0</v>
      </c>
      <c r="R64" s="233">
        <v>0</v>
      </c>
      <c r="S64" s="233">
        <v>10</v>
      </c>
      <c r="T64" s="233">
        <v>265</v>
      </c>
      <c r="U64" s="233">
        <v>20</v>
      </c>
      <c r="V64" s="233">
        <v>0</v>
      </c>
      <c r="W64" s="234">
        <v>55</v>
      </c>
    </row>
    <row r="65" spans="1:23" s="145" customFormat="1" x14ac:dyDescent="0.2">
      <c r="A65" s="337" t="s">
        <v>13</v>
      </c>
      <c r="B65" s="334" t="s">
        <v>1717</v>
      </c>
      <c r="C65" s="232">
        <v>25</v>
      </c>
      <c r="D65" s="233">
        <v>110</v>
      </c>
      <c r="E65" s="233">
        <v>25</v>
      </c>
      <c r="F65" s="233" t="s">
        <v>1676</v>
      </c>
      <c r="G65" s="233" t="s">
        <v>1676</v>
      </c>
      <c r="H65" s="233">
        <v>140</v>
      </c>
      <c r="I65" s="233" t="s">
        <v>1676</v>
      </c>
      <c r="J65" s="233">
        <v>45</v>
      </c>
      <c r="K65" s="233" t="s">
        <v>1676</v>
      </c>
      <c r="L65" s="233">
        <v>195</v>
      </c>
      <c r="M65" s="233">
        <v>1165</v>
      </c>
      <c r="N65" s="233">
        <v>40</v>
      </c>
      <c r="O65" s="233">
        <v>2115</v>
      </c>
      <c r="P65" s="233">
        <v>580</v>
      </c>
      <c r="Q65" s="233">
        <v>0</v>
      </c>
      <c r="R65" s="233">
        <v>0</v>
      </c>
      <c r="S65" s="233">
        <v>10</v>
      </c>
      <c r="T65" s="233">
        <v>290</v>
      </c>
      <c r="U65" s="233">
        <v>30</v>
      </c>
      <c r="V65" s="233">
        <v>0</v>
      </c>
      <c r="W65" s="234">
        <v>390</v>
      </c>
    </row>
    <row r="66" spans="1:23" s="145" customFormat="1" x14ac:dyDescent="0.2">
      <c r="A66" s="337" t="s">
        <v>15</v>
      </c>
      <c r="B66" s="334" t="s">
        <v>1718</v>
      </c>
      <c r="C66" s="232">
        <v>30</v>
      </c>
      <c r="D66" s="233">
        <v>90</v>
      </c>
      <c r="E66" s="233">
        <v>10</v>
      </c>
      <c r="F66" s="233" t="s">
        <v>1676</v>
      </c>
      <c r="G66" s="233" t="s">
        <v>1676</v>
      </c>
      <c r="H66" s="233">
        <v>60</v>
      </c>
      <c r="I66" s="233">
        <v>295</v>
      </c>
      <c r="J66" s="233">
        <v>10</v>
      </c>
      <c r="K66" s="233" t="s">
        <v>1676</v>
      </c>
      <c r="L66" s="233" t="s">
        <v>1676</v>
      </c>
      <c r="M66" s="233">
        <v>670</v>
      </c>
      <c r="N66" s="233">
        <v>30</v>
      </c>
      <c r="O66" s="233">
        <v>590</v>
      </c>
      <c r="P66" s="233">
        <v>390</v>
      </c>
      <c r="Q66" s="233">
        <v>0</v>
      </c>
      <c r="R66" s="233">
        <v>0</v>
      </c>
      <c r="S66" s="233" t="s">
        <v>1676</v>
      </c>
      <c r="T66" s="233">
        <v>205</v>
      </c>
      <c r="U66" s="233">
        <v>15</v>
      </c>
      <c r="V66" s="233">
        <v>0</v>
      </c>
      <c r="W66" s="234">
        <v>210</v>
      </c>
    </row>
    <row r="67" spans="1:23" s="145" customFormat="1" x14ac:dyDescent="0.2">
      <c r="A67" s="337" t="s">
        <v>320</v>
      </c>
      <c r="B67" s="334" t="s">
        <v>1719</v>
      </c>
      <c r="C67" s="232">
        <v>35</v>
      </c>
      <c r="D67" s="233">
        <v>60</v>
      </c>
      <c r="E67" s="233">
        <v>20</v>
      </c>
      <c r="F67" s="233" t="s">
        <v>1676</v>
      </c>
      <c r="G67" s="233" t="s">
        <v>1676</v>
      </c>
      <c r="H67" s="233">
        <v>25</v>
      </c>
      <c r="I67" s="233">
        <v>850</v>
      </c>
      <c r="J67" s="233" t="s">
        <v>1676</v>
      </c>
      <c r="K67" s="233" t="s">
        <v>1676</v>
      </c>
      <c r="L67" s="233">
        <v>40</v>
      </c>
      <c r="M67" s="233">
        <v>575</v>
      </c>
      <c r="N67" s="233">
        <v>30</v>
      </c>
      <c r="O67" s="233">
        <v>550</v>
      </c>
      <c r="P67" s="233">
        <v>235</v>
      </c>
      <c r="Q67" s="233">
        <v>0</v>
      </c>
      <c r="R67" s="233">
        <v>0</v>
      </c>
      <c r="S67" s="233" t="s">
        <v>1676</v>
      </c>
      <c r="T67" s="233">
        <v>185</v>
      </c>
      <c r="U67" s="233">
        <v>10</v>
      </c>
      <c r="V67" s="233">
        <v>0</v>
      </c>
      <c r="W67" s="234">
        <v>95</v>
      </c>
    </row>
    <row r="68" spans="1:23" s="145" customFormat="1" x14ac:dyDescent="0.2">
      <c r="A68" s="337" t="s">
        <v>17</v>
      </c>
      <c r="B68" s="334" t="s">
        <v>1720</v>
      </c>
      <c r="C68" s="232" t="s">
        <v>1676</v>
      </c>
      <c r="D68" s="233">
        <v>10</v>
      </c>
      <c r="E68" s="233">
        <v>0</v>
      </c>
      <c r="F68" s="233">
        <v>0</v>
      </c>
      <c r="G68" s="233">
        <v>0</v>
      </c>
      <c r="H68" s="233" t="s">
        <v>1676</v>
      </c>
      <c r="I68" s="233">
        <v>0</v>
      </c>
      <c r="J68" s="233" t="s">
        <v>1676</v>
      </c>
      <c r="K68" s="233">
        <v>0</v>
      </c>
      <c r="L68" s="233">
        <v>0</v>
      </c>
      <c r="M68" s="233">
        <v>30</v>
      </c>
      <c r="N68" s="233" t="s">
        <v>1676</v>
      </c>
      <c r="O68" s="233">
        <v>620</v>
      </c>
      <c r="P68" s="233">
        <v>165</v>
      </c>
      <c r="Q68" s="233">
        <v>0</v>
      </c>
      <c r="R68" s="233">
        <v>0</v>
      </c>
      <c r="S68" s="233" t="s">
        <v>1676</v>
      </c>
      <c r="T68" s="233">
        <v>25</v>
      </c>
      <c r="U68" s="233" t="s">
        <v>1676</v>
      </c>
      <c r="V68" s="233">
        <v>0</v>
      </c>
      <c r="W68" s="234">
        <v>10</v>
      </c>
    </row>
    <row r="69" spans="1:23" s="145" customFormat="1" x14ac:dyDescent="0.2">
      <c r="A69" s="337" t="s">
        <v>321</v>
      </c>
      <c r="B69" s="334" t="s">
        <v>1721</v>
      </c>
      <c r="C69" s="232">
        <v>35</v>
      </c>
      <c r="D69" s="233">
        <v>130</v>
      </c>
      <c r="E69" s="233">
        <v>10</v>
      </c>
      <c r="F69" s="233" t="s">
        <v>1676</v>
      </c>
      <c r="G69" s="233">
        <v>0</v>
      </c>
      <c r="H69" s="233">
        <v>80</v>
      </c>
      <c r="I69" s="233">
        <v>245</v>
      </c>
      <c r="J69" s="233">
        <v>30</v>
      </c>
      <c r="K69" s="233" t="s">
        <v>1676</v>
      </c>
      <c r="L69" s="233">
        <v>95</v>
      </c>
      <c r="M69" s="233">
        <v>890</v>
      </c>
      <c r="N69" s="233">
        <v>60</v>
      </c>
      <c r="O69" s="233">
        <v>1180</v>
      </c>
      <c r="P69" s="233">
        <v>700</v>
      </c>
      <c r="Q69" s="233" t="s">
        <v>1676</v>
      </c>
      <c r="R69" s="233">
        <v>0</v>
      </c>
      <c r="S69" s="233" t="s">
        <v>1676</v>
      </c>
      <c r="T69" s="233">
        <v>225</v>
      </c>
      <c r="U69" s="233">
        <v>35</v>
      </c>
      <c r="V69" s="233">
        <v>0</v>
      </c>
      <c r="W69" s="234">
        <v>70</v>
      </c>
    </row>
    <row r="70" spans="1:23" s="145" customFormat="1" x14ac:dyDescent="0.2">
      <c r="A70" s="337" t="s">
        <v>18</v>
      </c>
      <c r="B70" s="334" t="s">
        <v>1722</v>
      </c>
      <c r="C70" s="232">
        <v>15</v>
      </c>
      <c r="D70" s="233">
        <v>85</v>
      </c>
      <c r="E70" s="233">
        <v>10</v>
      </c>
      <c r="F70" s="233">
        <v>0</v>
      </c>
      <c r="G70" s="233">
        <v>0</v>
      </c>
      <c r="H70" s="233">
        <v>85</v>
      </c>
      <c r="I70" s="233">
        <v>650</v>
      </c>
      <c r="J70" s="233">
        <v>15</v>
      </c>
      <c r="K70" s="233">
        <v>0</v>
      </c>
      <c r="L70" s="233">
        <v>45</v>
      </c>
      <c r="M70" s="233">
        <v>715</v>
      </c>
      <c r="N70" s="233">
        <v>15</v>
      </c>
      <c r="O70" s="233">
        <v>775</v>
      </c>
      <c r="P70" s="233">
        <v>255</v>
      </c>
      <c r="Q70" s="233">
        <v>0</v>
      </c>
      <c r="R70" s="233">
        <v>0</v>
      </c>
      <c r="S70" s="233" t="s">
        <v>1676</v>
      </c>
      <c r="T70" s="233">
        <v>235</v>
      </c>
      <c r="U70" s="233">
        <v>35</v>
      </c>
      <c r="V70" s="233">
        <v>0</v>
      </c>
      <c r="W70" s="234">
        <v>85</v>
      </c>
    </row>
    <row r="71" spans="1:23" s="145" customFormat="1" x14ac:dyDescent="0.2">
      <c r="A71" s="337" t="s">
        <v>19</v>
      </c>
      <c r="B71" s="334" t="s">
        <v>1723</v>
      </c>
      <c r="C71" s="232">
        <v>15</v>
      </c>
      <c r="D71" s="233" t="s">
        <v>1676</v>
      </c>
      <c r="E71" s="233" t="s">
        <v>1676</v>
      </c>
      <c r="F71" s="233" t="s">
        <v>1676</v>
      </c>
      <c r="G71" s="233">
        <v>0</v>
      </c>
      <c r="H71" s="233" t="s">
        <v>1676</v>
      </c>
      <c r="I71" s="233">
        <v>15</v>
      </c>
      <c r="J71" s="233" t="s">
        <v>1676</v>
      </c>
      <c r="K71" s="233">
        <v>0</v>
      </c>
      <c r="L71" s="233">
        <v>15</v>
      </c>
      <c r="M71" s="233">
        <v>95</v>
      </c>
      <c r="N71" s="233" t="s">
        <v>1676</v>
      </c>
      <c r="O71" s="233">
        <v>65</v>
      </c>
      <c r="P71" s="233">
        <v>60</v>
      </c>
      <c r="Q71" s="233">
        <v>0</v>
      </c>
      <c r="R71" s="233">
        <v>0</v>
      </c>
      <c r="S71" s="233" t="s">
        <v>1676</v>
      </c>
      <c r="T71" s="233">
        <v>55</v>
      </c>
      <c r="U71" s="233" t="s">
        <v>1676</v>
      </c>
      <c r="V71" s="233">
        <v>0</v>
      </c>
      <c r="W71" s="234">
        <v>10</v>
      </c>
    </row>
    <row r="72" spans="1:23" s="145" customFormat="1" x14ac:dyDescent="0.2">
      <c r="A72" s="337" t="s">
        <v>23</v>
      </c>
      <c r="B72" s="334" t="s">
        <v>1724</v>
      </c>
      <c r="C72" s="232">
        <v>10</v>
      </c>
      <c r="D72" s="233">
        <v>90</v>
      </c>
      <c r="E72" s="233">
        <v>10</v>
      </c>
      <c r="F72" s="233" t="s">
        <v>1676</v>
      </c>
      <c r="G72" s="233">
        <v>0</v>
      </c>
      <c r="H72" s="233">
        <v>145</v>
      </c>
      <c r="I72" s="233">
        <v>165</v>
      </c>
      <c r="J72" s="233" t="s">
        <v>1676</v>
      </c>
      <c r="K72" s="233" t="s">
        <v>1676</v>
      </c>
      <c r="L72" s="233">
        <v>10</v>
      </c>
      <c r="M72" s="233">
        <v>590</v>
      </c>
      <c r="N72" s="233">
        <v>55</v>
      </c>
      <c r="O72" s="233">
        <v>1270</v>
      </c>
      <c r="P72" s="233">
        <v>415</v>
      </c>
      <c r="Q72" s="233">
        <v>0</v>
      </c>
      <c r="R72" s="233">
        <v>0</v>
      </c>
      <c r="S72" s="233">
        <v>10</v>
      </c>
      <c r="T72" s="233">
        <v>160</v>
      </c>
      <c r="U72" s="233">
        <v>35</v>
      </c>
      <c r="V72" s="233">
        <v>0</v>
      </c>
      <c r="W72" s="234">
        <v>65</v>
      </c>
    </row>
    <row r="73" spans="1:23" s="145" customFormat="1" x14ac:dyDescent="0.2">
      <c r="A73" s="337" t="s">
        <v>24</v>
      </c>
      <c r="B73" s="334" t="s">
        <v>1725</v>
      </c>
      <c r="C73" s="232" t="s">
        <v>1676</v>
      </c>
      <c r="D73" s="233">
        <v>10</v>
      </c>
      <c r="E73" s="233" t="s">
        <v>1676</v>
      </c>
      <c r="F73" s="233">
        <v>0</v>
      </c>
      <c r="G73" s="233">
        <v>0</v>
      </c>
      <c r="H73" s="233">
        <v>150</v>
      </c>
      <c r="I73" s="233">
        <v>190</v>
      </c>
      <c r="J73" s="233">
        <v>0</v>
      </c>
      <c r="K73" s="233">
        <v>0</v>
      </c>
      <c r="L73" s="233">
        <v>0</v>
      </c>
      <c r="M73" s="233">
        <v>35</v>
      </c>
      <c r="N73" s="233" t="s">
        <v>1676</v>
      </c>
      <c r="O73" s="233">
        <v>315</v>
      </c>
      <c r="P73" s="233">
        <v>0</v>
      </c>
      <c r="Q73" s="233">
        <v>0</v>
      </c>
      <c r="R73" s="233">
        <v>0</v>
      </c>
      <c r="S73" s="233">
        <v>0</v>
      </c>
      <c r="T73" s="233">
        <v>15</v>
      </c>
      <c r="U73" s="233" t="s">
        <v>1676</v>
      </c>
      <c r="V73" s="233">
        <v>0</v>
      </c>
      <c r="W73" s="234">
        <v>10</v>
      </c>
    </row>
    <row r="74" spans="1:23" s="145" customFormat="1" x14ac:dyDescent="0.2">
      <c r="A74" s="337" t="s">
        <v>323</v>
      </c>
      <c r="B74" s="334" t="s">
        <v>1726</v>
      </c>
      <c r="C74" s="232">
        <v>30</v>
      </c>
      <c r="D74" s="233">
        <v>95</v>
      </c>
      <c r="E74" s="233">
        <v>20</v>
      </c>
      <c r="F74" s="233" t="s">
        <v>1676</v>
      </c>
      <c r="G74" s="233" t="s">
        <v>1676</v>
      </c>
      <c r="H74" s="233">
        <v>90</v>
      </c>
      <c r="I74" s="233">
        <v>135</v>
      </c>
      <c r="J74" s="233">
        <v>30</v>
      </c>
      <c r="K74" s="233">
        <v>10</v>
      </c>
      <c r="L74" s="233">
        <v>135</v>
      </c>
      <c r="M74" s="233">
        <v>680</v>
      </c>
      <c r="N74" s="233">
        <v>45</v>
      </c>
      <c r="O74" s="233">
        <v>2015</v>
      </c>
      <c r="P74" s="233">
        <v>915</v>
      </c>
      <c r="Q74" s="233">
        <v>0</v>
      </c>
      <c r="R74" s="233">
        <v>0</v>
      </c>
      <c r="S74" s="233" t="s">
        <v>1676</v>
      </c>
      <c r="T74" s="233">
        <v>195</v>
      </c>
      <c r="U74" s="233">
        <v>40</v>
      </c>
      <c r="V74" s="233">
        <v>0</v>
      </c>
      <c r="W74" s="234">
        <v>80</v>
      </c>
    </row>
    <row r="75" spans="1:23" s="145" customFormat="1" x14ac:dyDescent="0.2">
      <c r="A75" s="337" t="s">
        <v>25</v>
      </c>
      <c r="B75" s="334" t="s">
        <v>1727</v>
      </c>
      <c r="C75" s="232" t="s">
        <v>1676</v>
      </c>
      <c r="D75" s="233">
        <v>65</v>
      </c>
      <c r="E75" s="233">
        <v>0</v>
      </c>
      <c r="F75" s="233">
        <v>0</v>
      </c>
      <c r="G75" s="233">
        <v>0</v>
      </c>
      <c r="H75" s="233">
        <v>105</v>
      </c>
      <c r="I75" s="233">
        <v>0</v>
      </c>
      <c r="J75" s="233" t="s">
        <v>1676</v>
      </c>
      <c r="K75" s="233" t="s">
        <v>1676</v>
      </c>
      <c r="L75" s="233">
        <v>10</v>
      </c>
      <c r="M75" s="233">
        <v>145</v>
      </c>
      <c r="N75" s="233">
        <v>40</v>
      </c>
      <c r="O75" s="233">
        <v>720</v>
      </c>
      <c r="P75" s="233">
        <v>440</v>
      </c>
      <c r="Q75" s="233" t="s">
        <v>1676</v>
      </c>
      <c r="R75" s="233">
        <v>0</v>
      </c>
      <c r="S75" s="233" t="s">
        <v>1676</v>
      </c>
      <c r="T75" s="233">
        <v>55</v>
      </c>
      <c r="U75" s="233">
        <v>15</v>
      </c>
      <c r="V75" s="233">
        <v>0</v>
      </c>
      <c r="W75" s="234">
        <v>90</v>
      </c>
    </row>
    <row r="76" spans="1:23" s="145" customFormat="1" x14ac:dyDescent="0.2">
      <c r="A76" s="337" t="s">
        <v>26</v>
      </c>
      <c r="B76" s="334" t="s">
        <v>1728</v>
      </c>
      <c r="C76" s="232">
        <v>25</v>
      </c>
      <c r="D76" s="233">
        <v>220</v>
      </c>
      <c r="E76" s="233">
        <v>35</v>
      </c>
      <c r="F76" s="233" t="s">
        <v>1676</v>
      </c>
      <c r="G76" s="233" t="s">
        <v>1676</v>
      </c>
      <c r="H76" s="233">
        <v>110</v>
      </c>
      <c r="I76" s="233">
        <v>170</v>
      </c>
      <c r="J76" s="233">
        <v>20</v>
      </c>
      <c r="K76" s="233">
        <v>20</v>
      </c>
      <c r="L76" s="233">
        <v>60</v>
      </c>
      <c r="M76" s="233">
        <v>2600</v>
      </c>
      <c r="N76" s="233">
        <v>200</v>
      </c>
      <c r="O76" s="233">
        <v>3475</v>
      </c>
      <c r="P76" s="233">
        <v>1040</v>
      </c>
      <c r="Q76" s="233">
        <v>0</v>
      </c>
      <c r="R76" s="233">
        <v>0</v>
      </c>
      <c r="S76" s="233">
        <v>20</v>
      </c>
      <c r="T76" s="233">
        <v>475</v>
      </c>
      <c r="U76" s="233">
        <v>40</v>
      </c>
      <c r="V76" s="233">
        <v>0</v>
      </c>
      <c r="W76" s="234">
        <v>110</v>
      </c>
    </row>
    <row r="77" spans="1:23" s="145" customFormat="1" x14ac:dyDescent="0.2">
      <c r="A77" s="337" t="s">
        <v>27</v>
      </c>
      <c r="B77" s="334" t="s">
        <v>1729</v>
      </c>
      <c r="C77" s="232" t="s">
        <v>1676</v>
      </c>
      <c r="D77" s="233">
        <v>30</v>
      </c>
      <c r="E77" s="233" t="s">
        <v>1676</v>
      </c>
      <c r="F77" s="233" t="s">
        <v>1676</v>
      </c>
      <c r="G77" s="233">
        <v>0</v>
      </c>
      <c r="H77" s="233">
        <v>30</v>
      </c>
      <c r="I77" s="233">
        <v>0</v>
      </c>
      <c r="J77" s="233">
        <v>0</v>
      </c>
      <c r="K77" s="233" t="s">
        <v>1676</v>
      </c>
      <c r="L77" s="233">
        <v>0</v>
      </c>
      <c r="M77" s="233">
        <v>205</v>
      </c>
      <c r="N77" s="233" t="s">
        <v>1676</v>
      </c>
      <c r="O77" s="233">
        <v>395</v>
      </c>
      <c r="P77" s="233">
        <v>225</v>
      </c>
      <c r="Q77" s="233" t="s">
        <v>1676</v>
      </c>
      <c r="R77" s="233">
        <v>0</v>
      </c>
      <c r="S77" s="233" t="s">
        <v>1676</v>
      </c>
      <c r="T77" s="233">
        <v>120</v>
      </c>
      <c r="U77" s="233">
        <v>10</v>
      </c>
      <c r="V77" s="233">
        <v>0</v>
      </c>
      <c r="W77" s="234">
        <v>40</v>
      </c>
    </row>
    <row r="78" spans="1:23" s="145" customFormat="1" x14ac:dyDescent="0.2">
      <c r="A78" s="337" t="s">
        <v>28</v>
      </c>
      <c r="B78" s="334" t="s">
        <v>1730</v>
      </c>
      <c r="C78" s="232">
        <v>15</v>
      </c>
      <c r="D78" s="233">
        <v>55</v>
      </c>
      <c r="E78" s="233">
        <v>10</v>
      </c>
      <c r="F78" s="233" t="s">
        <v>1676</v>
      </c>
      <c r="G78" s="233">
        <v>0</v>
      </c>
      <c r="H78" s="233">
        <v>110</v>
      </c>
      <c r="I78" s="233">
        <v>0</v>
      </c>
      <c r="J78" s="233" t="s">
        <v>1676</v>
      </c>
      <c r="K78" s="233">
        <v>0</v>
      </c>
      <c r="L78" s="233">
        <v>25</v>
      </c>
      <c r="M78" s="233">
        <v>580</v>
      </c>
      <c r="N78" s="233">
        <v>25</v>
      </c>
      <c r="O78" s="233">
        <v>1440</v>
      </c>
      <c r="P78" s="233">
        <v>145</v>
      </c>
      <c r="Q78" s="233">
        <v>0</v>
      </c>
      <c r="R78" s="233">
        <v>0</v>
      </c>
      <c r="S78" s="233" t="s">
        <v>1676</v>
      </c>
      <c r="T78" s="233">
        <v>120</v>
      </c>
      <c r="U78" s="233">
        <v>35</v>
      </c>
      <c r="V78" s="233">
        <v>0</v>
      </c>
      <c r="W78" s="234">
        <v>25</v>
      </c>
    </row>
    <row r="79" spans="1:23" s="145" customFormat="1" x14ac:dyDescent="0.2">
      <c r="A79" s="337" t="s">
        <v>29</v>
      </c>
      <c r="B79" s="334" t="s">
        <v>1731</v>
      </c>
      <c r="C79" s="232">
        <v>10</v>
      </c>
      <c r="D79" s="233">
        <v>105</v>
      </c>
      <c r="E79" s="233">
        <v>10</v>
      </c>
      <c r="F79" s="233" t="s">
        <v>1676</v>
      </c>
      <c r="G79" s="233">
        <v>0</v>
      </c>
      <c r="H79" s="233">
        <v>70</v>
      </c>
      <c r="I79" s="233">
        <v>70</v>
      </c>
      <c r="J79" s="233">
        <v>0</v>
      </c>
      <c r="K79" s="233">
        <v>10</v>
      </c>
      <c r="L79" s="233">
        <v>0</v>
      </c>
      <c r="M79" s="233">
        <v>510</v>
      </c>
      <c r="N79" s="233">
        <v>65</v>
      </c>
      <c r="O79" s="233">
        <v>1980</v>
      </c>
      <c r="P79" s="233">
        <v>585</v>
      </c>
      <c r="Q79" s="233">
        <v>0</v>
      </c>
      <c r="R79" s="233">
        <v>0</v>
      </c>
      <c r="S79" s="233" t="s">
        <v>1676</v>
      </c>
      <c r="T79" s="233">
        <v>120</v>
      </c>
      <c r="U79" s="233">
        <v>65</v>
      </c>
      <c r="V79" s="233">
        <v>0</v>
      </c>
      <c r="W79" s="234">
        <v>50</v>
      </c>
    </row>
    <row r="80" spans="1:23" s="145" customFormat="1" x14ac:dyDescent="0.2">
      <c r="A80" s="337" t="s">
        <v>30</v>
      </c>
      <c r="B80" s="334" t="s">
        <v>1732</v>
      </c>
      <c r="C80" s="232">
        <v>10</v>
      </c>
      <c r="D80" s="233">
        <v>45</v>
      </c>
      <c r="E80" s="233" t="s">
        <v>1676</v>
      </c>
      <c r="F80" s="233" t="s">
        <v>1676</v>
      </c>
      <c r="G80" s="233">
        <v>0</v>
      </c>
      <c r="H80" s="233" t="s">
        <v>1676</v>
      </c>
      <c r="I80" s="233">
        <v>0</v>
      </c>
      <c r="J80" s="233">
        <v>0</v>
      </c>
      <c r="K80" s="233" t="s">
        <v>1676</v>
      </c>
      <c r="L80" s="233">
        <v>0</v>
      </c>
      <c r="M80" s="233">
        <v>270</v>
      </c>
      <c r="N80" s="233" t="s">
        <v>1676</v>
      </c>
      <c r="O80" s="233">
        <v>125</v>
      </c>
      <c r="P80" s="233">
        <v>210</v>
      </c>
      <c r="Q80" s="233" t="s">
        <v>1676</v>
      </c>
      <c r="R80" s="233">
        <v>0</v>
      </c>
      <c r="S80" s="233" t="s">
        <v>1676</v>
      </c>
      <c r="T80" s="233">
        <v>90</v>
      </c>
      <c r="U80" s="233">
        <v>10</v>
      </c>
      <c r="V80" s="233">
        <v>0</v>
      </c>
      <c r="W80" s="234">
        <v>25</v>
      </c>
    </row>
    <row r="81" spans="1:23" s="145" customFormat="1" x14ac:dyDescent="0.2">
      <c r="A81" s="337" t="s">
        <v>1215</v>
      </c>
      <c r="B81" s="334" t="s">
        <v>1733</v>
      </c>
      <c r="C81" s="232">
        <v>10</v>
      </c>
      <c r="D81" s="233">
        <v>15</v>
      </c>
      <c r="E81" s="233" t="s">
        <v>1676</v>
      </c>
      <c r="F81" s="233">
        <v>0</v>
      </c>
      <c r="G81" s="233">
        <v>0</v>
      </c>
      <c r="H81" s="233">
        <v>20</v>
      </c>
      <c r="I81" s="233">
        <v>0</v>
      </c>
      <c r="J81" s="233">
        <v>0</v>
      </c>
      <c r="K81" s="233" t="s">
        <v>1676</v>
      </c>
      <c r="L81" s="233" t="s">
        <v>1676</v>
      </c>
      <c r="M81" s="233">
        <v>190</v>
      </c>
      <c r="N81" s="233">
        <v>10</v>
      </c>
      <c r="O81" s="233">
        <v>490</v>
      </c>
      <c r="P81" s="233">
        <v>200</v>
      </c>
      <c r="Q81" s="233">
        <v>0</v>
      </c>
      <c r="R81" s="233">
        <v>0</v>
      </c>
      <c r="S81" s="233" t="s">
        <v>1676</v>
      </c>
      <c r="T81" s="233">
        <v>55</v>
      </c>
      <c r="U81" s="233">
        <v>15</v>
      </c>
      <c r="V81" s="233">
        <v>0</v>
      </c>
      <c r="W81" s="234">
        <v>35</v>
      </c>
    </row>
    <row r="82" spans="1:23" s="145" customFormat="1" x14ac:dyDescent="0.2">
      <c r="A82" s="337" t="s">
        <v>31</v>
      </c>
      <c r="B82" s="334" t="s">
        <v>1734</v>
      </c>
      <c r="C82" s="232">
        <v>15</v>
      </c>
      <c r="D82" s="233">
        <v>85</v>
      </c>
      <c r="E82" s="233">
        <v>30</v>
      </c>
      <c r="F82" s="233" t="s">
        <v>1676</v>
      </c>
      <c r="G82" s="233" t="s">
        <v>1676</v>
      </c>
      <c r="H82" s="233" t="s">
        <v>1676</v>
      </c>
      <c r="I82" s="233">
        <v>840</v>
      </c>
      <c r="J82" s="233">
        <v>0</v>
      </c>
      <c r="K82" s="233">
        <v>0</v>
      </c>
      <c r="L82" s="233">
        <v>45</v>
      </c>
      <c r="M82" s="233">
        <v>780</v>
      </c>
      <c r="N82" s="233">
        <v>10</v>
      </c>
      <c r="O82" s="233">
        <v>500</v>
      </c>
      <c r="P82" s="233">
        <v>575</v>
      </c>
      <c r="Q82" s="233">
        <v>0</v>
      </c>
      <c r="R82" s="233">
        <v>0</v>
      </c>
      <c r="S82" s="233" t="s">
        <v>1676</v>
      </c>
      <c r="T82" s="233">
        <v>355</v>
      </c>
      <c r="U82" s="233">
        <v>20</v>
      </c>
      <c r="V82" s="233">
        <v>0</v>
      </c>
      <c r="W82" s="234">
        <v>100</v>
      </c>
    </row>
    <row r="83" spans="1:23" s="145" customFormat="1" x14ac:dyDescent="0.2">
      <c r="A83" s="337" t="s">
        <v>32</v>
      </c>
      <c r="B83" s="334" t="s">
        <v>1735</v>
      </c>
      <c r="C83" s="232" t="s">
        <v>1676</v>
      </c>
      <c r="D83" s="233">
        <v>20</v>
      </c>
      <c r="E83" s="233" t="s">
        <v>1676</v>
      </c>
      <c r="F83" s="233">
        <v>0</v>
      </c>
      <c r="G83" s="233">
        <v>0</v>
      </c>
      <c r="H83" s="233" t="s">
        <v>1676</v>
      </c>
      <c r="I83" s="233">
        <v>0</v>
      </c>
      <c r="J83" s="233">
        <v>0</v>
      </c>
      <c r="K83" s="233">
        <v>0</v>
      </c>
      <c r="L83" s="233">
        <v>0</v>
      </c>
      <c r="M83" s="233">
        <v>195</v>
      </c>
      <c r="N83" s="233">
        <v>15</v>
      </c>
      <c r="O83" s="233">
        <v>200</v>
      </c>
      <c r="P83" s="233">
        <v>0</v>
      </c>
      <c r="Q83" s="233">
        <v>0</v>
      </c>
      <c r="R83" s="233">
        <v>0</v>
      </c>
      <c r="S83" s="233">
        <v>0</v>
      </c>
      <c r="T83" s="233">
        <v>30</v>
      </c>
      <c r="U83" s="233">
        <v>0</v>
      </c>
      <c r="V83" s="233">
        <v>0</v>
      </c>
      <c r="W83" s="234">
        <v>10</v>
      </c>
    </row>
    <row r="84" spans="1:23" s="145" customFormat="1" x14ac:dyDescent="0.2">
      <c r="A84" s="337" t="s">
        <v>324</v>
      </c>
      <c r="B84" s="334" t="s">
        <v>1736</v>
      </c>
      <c r="C84" s="232" t="s">
        <v>1676</v>
      </c>
      <c r="D84" s="233">
        <v>10</v>
      </c>
      <c r="E84" s="233">
        <v>0</v>
      </c>
      <c r="F84" s="233">
        <v>0</v>
      </c>
      <c r="G84" s="233">
        <v>0</v>
      </c>
      <c r="H84" s="233" t="s">
        <v>1676</v>
      </c>
      <c r="I84" s="233">
        <v>355</v>
      </c>
      <c r="J84" s="233">
        <v>0</v>
      </c>
      <c r="K84" s="233" t="s">
        <v>1676</v>
      </c>
      <c r="L84" s="233">
        <v>0</v>
      </c>
      <c r="M84" s="233">
        <v>365</v>
      </c>
      <c r="N84" s="233">
        <v>10</v>
      </c>
      <c r="O84" s="233">
        <v>475</v>
      </c>
      <c r="P84" s="233">
        <v>230</v>
      </c>
      <c r="Q84" s="233">
        <v>0</v>
      </c>
      <c r="R84" s="233">
        <v>0</v>
      </c>
      <c r="S84" s="233" t="s">
        <v>1676</v>
      </c>
      <c r="T84" s="233">
        <v>35</v>
      </c>
      <c r="U84" s="233">
        <v>15</v>
      </c>
      <c r="V84" s="233">
        <v>0</v>
      </c>
      <c r="W84" s="234">
        <v>30</v>
      </c>
    </row>
    <row r="85" spans="1:23" s="145" customFormat="1" x14ac:dyDescent="0.2">
      <c r="A85" s="337" t="s">
        <v>33</v>
      </c>
      <c r="B85" s="334" t="s">
        <v>1737</v>
      </c>
      <c r="C85" s="232" t="s">
        <v>1676</v>
      </c>
      <c r="D85" s="233">
        <v>25</v>
      </c>
      <c r="E85" s="233" t="s">
        <v>1676</v>
      </c>
      <c r="F85" s="233">
        <v>0</v>
      </c>
      <c r="G85" s="233">
        <v>0</v>
      </c>
      <c r="H85" s="233">
        <v>90</v>
      </c>
      <c r="I85" s="233">
        <v>0</v>
      </c>
      <c r="J85" s="233">
        <v>0</v>
      </c>
      <c r="K85" s="233" t="s">
        <v>1676</v>
      </c>
      <c r="L85" s="233">
        <v>0</v>
      </c>
      <c r="M85" s="233">
        <v>310</v>
      </c>
      <c r="N85" s="233">
        <v>15</v>
      </c>
      <c r="O85" s="233">
        <v>1080</v>
      </c>
      <c r="P85" s="233">
        <v>0</v>
      </c>
      <c r="Q85" s="233">
        <v>0</v>
      </c>
      <c r="R85" s="233">
        <v>0</v>
      </c>
      <c r="S85" s="233" t="s">
        <v>1676</v>
      </c>
      <c r="T85" s="233">
        <v>165</v>
      </c>
      <c r="U85" s="233" t="s">
        <v>1676</v>
      </c>
      <c r="V85" s="233">
        <v>0</v>
      </c>
      <c r="W85" s="234">
        <v>20</v>
      </c>
    </row>
    <row r="86" spans="1:23" s="145" customFormat="1" x14ac:dyDescent="0.2">
      <c r="A86" s="337" t="s">
        <v>34</v>
      </c>
      <c r="B86" s="334" t="s">
        <v>1738</v>
      </c>
      <c r="C86" s="232">
        <v>0</v>
      </c>
      <c r="D86" s="233" t="s">
        <v>1676</v>
      </c>
      <c r="E86" s="233">
        <v>0</v>
      </c>
      <c r="F86" s="233" t="s">
        <v>1676</v>
      </c>
      <c r="G86" s="233">
        <v>0</v>
      </c>
      <c r="H86" s="233" t="s">
        <v>1676</v>
      </c>
      <c r="I86" s="233">
        <v>0</v>
      </c>
      <c r="J86" s="233">
        <v>0</v>
      </c>
      <c r="K86" s="233">
        <v>0</v>
      </c>
      <c r="L86" s="233">
        <v>0</v>
      </c>
      <c r="M86" s="233">
        <v>250</v>
      </c>
      <c r="N86" s="233" t="s">
        <v>1676</v>
      </c>
      <c r="O86" s="233">
        <v>45</v>
      </c>
      <c r="P86" s="233">
        <v>25</v>
      </c>
      <c r="Q86" s="233">
        <v>0</v>
      </c>
      <c r="R86" s="233">
        <v>0</v>
      </c>
      <c r="S86" s="233">
        <v>0</v>
      </c>
      <c r="T86" s="233" t="s">
        <v>1676</v>
      </c>
      <c r="U86" s="233">
        <v>0</v>
      </c>
      <c r="V86" s="233">
        <v>0</v>
      </c>
      <c r="W86" s="234" t="s">
        <v>1676</v>
      </c>
    </row>
    <row r="87" spans="1:23" s="145" customFormat="1" x14ac:dyDescent="0.2">
      <c r="A87" s="337" t="s">
        <v>36</v>
      </c>
      <c r="B87" s="334" t="s">
        <v>1739</v>
      </c>
      <c r="C87" s="232" t="s">
        <v>1676</v>
      </c>
      <c r="D87" s="233">
        <v>35</v>
      </c>
      <c r="E87" s="233" t="s">
        <v>1676</v>
      </c>
      <c r="F87" s="233" t="s">
        <v>1676</v>
      </c>
      <c r="G87" s="233">
        <v>0</v>
      </c>
      <c r="H87" s="233">
        <v>20</v>
      </c>
      <c r="I87" s="233">
        <v>80</v>
      </c>
      <c r="J87" s="233">
        <v>0</v>
      </c>
      <c r="K87" s="233">
        <v>0</v>
      </c>
      <c r="L87" s="233">
        <v>25</v>
      </c>
      <c r="M87" s="233">
        <v>305</v>
      </c>
      <c r="N87" s="233">
        <v>10</v>
      </c>
      <c r="O87" s="233">
        <v>435</v>
      </c>
      <c r="P87" s="233">
        <v>230</v>
      </c>
      <c r="Q87" s="233">
        <v>0</v>
      </c>
      <c r="R87" s="233">
        <v>0</v>
      </c>
      <c r="S87" s="233" t="s">
        <v>1676</v>
      </c>
      <c r="T87" s="233">
        <v>45</v>
      </c>
      <c r="U87" s="233">
        <v>10</v>
      </c>
      <c r="V87" s="233">
        <v>0</v>
      </c>
      <c r="W87" s="234">
        <v>20</v>
      </c>
    </row>
    <row r="88" spans="1:23" s="145" customFormat="1" x14ac:dyDescent="0.2">
      <c r="A88" s="337" t="s">
        <v>585</v>
      </c>
      <c r="B88" s="334" t="s">
        <v>1740</v>
      </c>
      <c r="C88" s="232">
        <v>20</v>
      </c>
      <c r="D88" s="233">
        <v>80</v>
      </c>
      <c r="E88" s="233" t="s">
        <v>1676</v>
      </c>
      <c r="F88" s="233">
        <v>0</v>
      </c>
      <c r="G88" s="233">
        <v>0</v>
      </c>
      <c r="H88" s="233">
        <v>20</v>
      </c>
      <c r="I88" s="233">
        <v>0</v>
      </c>
      <c r="J88" s="233">
        <v>25</v>
      </c>
      <c r="K88" s="233" t="s">
        <v>1676</v>
      </c>
      <c r="L88" s="233">
        <v>90</v>
      </c>
      <c r="M88" s="233">
        <v>870</v>
      </c>
      <c r="N88" s="233">
        <v>30</v>
      </c>
      <c r="O88" s="233">
        <v>295</v>
      </c>
      <c r="P88" s="233">
        <v>460</v>
      </c>
      <c r="Q88" s="233">
        <v>0</v>
      </c>
      <c r="R88" s="233">
        <v>0</v>
      </c>
      <c r="S88" s="233" t="s">
        <v>1676</v>
      </c>
      <c r="T88" s="233">
        <v>130</v>
      </c>
      <c r="U88" s="233">
        <v>15</v>
      </c>
      <c r="V88" s="233">
        <v>0</v>
      </c>
      <c r="W88" s="234">
        <v>45</v>
      </c>
    </row>
    <row r="89" spans="1:23" s="145" customFormat="1" x14ac:dyDescent="0.2">
      <c r="A89" s="337" t="s">
        <v>39</v>
      </c>
      <c r="B89" s="334" t="s">
        <v>1741</v>
      </c>
      <c r="C89" s="232">
        <v>0</v>
      </c>
      <c r="D89" s="233" t="s">
        <v>1676</v>
      </c>
      <c r="E89" s="233">
        <v>0</v>
      </c>
      <c r="F89" s="233">
        <v>0</v>
      </c>
      <c r="G89" s="233">
        <v>0</v>
      </c>
      <c r="H89" s="233">
        <v>75</v>
      </c>
      <c r="I89" s="233">
        <v>170</v>
      </c>
      <c r="J89" s="233">
        <v>0</v>
      </c>
      <c r="K89" s="233">
        <v>0</v>
      </c>
      <c r="L89" s="233">
        <v>0</v>
      </c>
      <c r="M89" s="233">
        <v>315</v>
      </c>
      <c r="N89" s="233">
        <v>10</v>
      </c>
      <c r="O89" s="233">
        <v>580</v>
      </c>
      <c r="P89" s="233">
        <v>0</v>
      </c>
      <c r="Q89" s="233">
        <v>0</v>
      </c>
      <c r="R89" s="233">
        <v>0</v>
      </c>
      <c r="S89" s="233" t="s">
        <v>1676</v>
      </c>
      <c r="T89" s="233" t="s">
        <v>1676</v>
      </c>
      <c r="U89" s="233" t="s">
        <v>1676</v>
      </c>
      <c r="V89" s="233">
        <v>0</v>
      </c>
      <c r="W89" s="234" t="s">
        <v>1676</v>
      </c>
    </row>
    <row r="90" spans="1:23" s="145" customFormat="1" x14ac:dyDescent="0.2">
      <c r="A90" s="337" t="s">
        <v>37</v>
      </c>
      <c r="B90" s="334" t="s">
        <v>1742</v>
      </c>
      <c r="C90" s="232" t="s">
        <v>1676</v>
      </c>
      <c r="D90" s="233">
        <v>45</v>
      </c>
      <c r="E90" s="233">
        <v>10</v>
      </c>
      <c r="F90" s="233" t="s">
        <v>1676</v>
      </c>
      <c r="G90" s="233" t="s">
        <v>1676</v>
      </c>
      <c r="H90" s="233">
        <v>15</v>
      </c>
      <c r="I90" s="233">
        <v>0</v>
      </c>
      <c r="J90" s="233">
        <v>0</v>
      </c>
      <c r="K90" s="233">
        <v>0</v>
      </c>
      <c r="L90" s="233">
        <v>0</v>
      </c>
      <c r="M90" s="233">
        <v>355</v>
      </c>
      <c r="N90" s="233">
        <v>10</v>
      </c>
      <c r="O90" s="233">
        <v>315</v>
      </c>
      <c r="P90" s="233">
        <v>225</v>
      </c>
      <c r="Q90" s="233" t="s">
        <v>1676</v>
      </c>
      <c r="R90" s="233">
        <v>0</v>
      </c>
      <c r="S90" s="233" t="s">
        <v>1676</v>
      </c>
      <c r="T90" s="233">
        <v>40</v>
      </c>
      <c r="U90" s="233">
        <v>15</v>
      </c>
      <c r="V90" s="233">
        <v>0</v>
      </c>
      <c r="W90" s="234">
        <v>15</v>
      </c>
    </row>
    <row r="91" spans="1:23" s="145" customFormat="1" x14ac:dyDescent="0.2">
      <c r="A91" s="337" t="s">
        <v>38</v>
      </c>
      <c r="B91" s="334" t="s">
        <v>1743</v>
      </c>
      <c r="C91" s="232">
        <v>25</v>
      </c>
      <c r="D91" s="233">
        <v>130</v>
      </c>
      <c r="E91" s="233">
        <v>35</v>
      </c>
      <c r="F91" s="233" t="s">
        <v>1676</v>
      </c>
      <c r="G91" s="233" t="s">
        <v>1676</v>
      </c>
      <c r="H91" s="233">
        <v>140</v>
      </c>
      <c r="I91" s="233" t="s">
        <v>1676</v>
      </c>
      <c r="J91" s="233">
        <v>0</v>
      </c>
      <c r="K91" s="233" t="s">
        <v>1676</v>
      </c>
      <c r="L91" s="233">
        <v>0</v>
      </c>
      <c r="M91" s="233">
        <v>970</v>
      </c>
      <c r="N91" s="233">
        <v>35</v>
      </c>
      <c r="O91" s="233">
        <v>1855</v>
      </c>
      <c r="P91" s="233">
        <v>540</v>
      </c>
      <c r="Q91" s="233">
        <v>0</v>
      </c>
      <c r="R91" s="233">
        <v>0</v>
      </c>
      <c r="S91" s="233">
        <v>10</v>
      </c>
      <c r="T91" s="233">
        <v>335</v>
      </c>
      <c r="U91" s="233">
        <v>70</v>
      </c>
      <c r="V91" s="233">
        <v>0</v>
      </c>
      <c r="W91" s="234">
        <v>85</v>
      </c>
    </row>
    <row r="92" spans="1:23" s="145" customFormat="1" x14ac:dyDescent="0.2">
      <c r="A92" s="337" t="s">
        <v>586</v>
      </c>
      <c r="B92" s="334" t="s">
        <v>1744</v>
      </c>
      <c r="C92" s="232" t="s">
        <v>1676</v>
      </c>
      <c r="D92" s="233">
        <v>10</v>
      </c>
      <c r="E92" s="233">
        <v>0</v>
      </c>
      <c r="F92" s="233">
        <v>0</v>
      </c>
      <c r="G92" s="233">
        <v>0</v>
      </c>
      <c r="H92" s="233">
        <v>85</v>
      </c>
      <c r="I92" s="233">
        <v>925</v>
      </c>
      <c r="J92" s="233">
        <v>20</v>
      </c>
      <c r="K92" s="233" t="s">
        <v>1676</v>
      </c>
      <c r="L92" s="233">
        <v>175</v>
      </c>
      <c r="M92" s="233">
        <v>165</v>
      </c>
      <c r="N92" s="233">
        <v>15</v>
      </c>
      <c r="O92" s="233">
        <v>1005</v>
      </c>
      <c r="P92" s="233">
        <v>90</v>
      </c>
      <c r="Q92" s="233">
        <v>0</v>
      </c>
      <c r="R92" s="233">
        <v>0</v>
      </c>
      <c r="S92" s="233" t="s">
        <v>1676</v>
      </c>
      <c r="T92" s="233">
        <v>40</v>
      </c>
      <c r="U92" s="233" t="s">
        <v>1676</v>
      </c>
      <c r="V92" s="233">
        <v>0</v>
      </c>
      <c r="W92" s="234">
        <v>15</v>
      </c>
    </row>
    <row r="93" spans="1:23" s="145" customFormat="1" x14ac:dyDescent="0.2">
      <c r="A93" s="337" t="s">
        <v>44</v>
      </c>
      <c r="B93" s="334" t="s">
        <v>1745</v>
      </c>
      <c r="C93" s="232">
        <v>10</v>
      </c>
      <c r="D93" s="233">
        <v>25</v>
      </c>
      <c r="E93" s="233" t="s">
        <v>1676</v>
      </c>
      <c r="F93" s="233">
        <v>0</v>
      </c>
      <c r="G93" s="233" t="s">
        <v>1676</v>
      </c>
      <c r="H93" s="233">
        <v>35</v>
      </c>
      <c r="I93" s="233">
        <v>30</v>
      </c>
      <c r="J93" s="233" t="s">
        <v>1676</v>
      </c>
      <c r="K93" s="233" t="s">
        <v>1676</v>
      </c>
      <c r="L93" s="233">
        <v>10</v>
      </c>
      <c r="M93" s="233">
        <v>160</v>
      </c>
      <c r="N93" s="233">
        <v>15</v>
      </c>
      <c r="O93" s="233">
        <v>360</v>
      </c>
      <c r="P93" s="233">
        <v>145</v>
      </c>
      <c r="Q93" s="233">
        <v>0</v>
      </c>
      <c r="R93" s="233">
        <v>0</v>
      </c>
      <c r="S93" s="233" t="s">
        <v>1676</v>
      </c>
      <c r="T93" s="233">
        <v>90</v>
      </c>
      <c r="U93" s="233">
        <v>10</v>
      </c>
      <c r="V93" s="233">
        <v>0</v>
      </c>
      <c r="W93" s="234">
        <v>15</v>
      </c>
    </row>
    <row r="94" spans="1:23" s="145" customFormat="1" x14ac:dyDescent="0.2">
      <c r="A94" s="337" t="s">
        <v>599</v>
      </c>
      <c r="B94" s="334" t="s">
        <v>1746</v>
      </c>
      <c r="C94" s="232" t="s">
        <v>1676</v>
      </c>
      <c r="D94" s="233">
        <v>145</v>
      </c>
      <c r="E94" s="233">
        <v>0</v>
      </c>
      <c r="F94" s="233" t="s">
        <v>1676</v>
      </c>
      <c r="G94" s="233">
        <v>0</v>
      </c>
      <c r="H94" s="233">
        <v>155</v>
      </c>
      <c r="I94" s="233">
        <v>1745</v>
      </c>
      <c r="J94" s="233" t="s">
        <v>1676</v>
      </c>
      <c r="K94" s="233">
        <v>0</v>
      </c>
      <c r="L94" s="233">
        <v>0</v>
      </c>
      <c r="M94" s="233">
        <v>0</v>
      </c>
      <c r="N94" s="233">
        <v>80</v>
      </c>
      <c r="O94" s="233">
        <v>10</v>
      </c>
      <c r="P94" s="233" t="s">
        <v>1676</v>
      </c>
      <c r="Q94" s="233">
        <v>0</v>
      </c>
      <c r="R94" s="233">
        <v>0</v>
      </c>
      <c r="S94" s="233">
        <v>0</v>
      </c>
      <c r="T94" s="233">
        <v>0</v>
      </c>
      <c r="U94" s="233" t="s">
        <v>1676</v>
      </c>
      <c r="V94" s="233">
        <v>0</v>
      </c>
      <c r="W94" s="234">
        <v>0</v>
      </c>
    </row>
    <row r="95" spans="1:23" s="145" customFormat="1" x14ac:dyDescent="0.2">
      <c r="A95" s="337" t="s">
        <v>545</v>
      </c>
      <c r="B95" s="334" t="s">
        <v>1747</v>
      </c>
      <c r="C95" s="232">
        <v>0</v>
      </c>
      <c r="D95" s="233">
        <v>20</v>
      </c>
      <c r="E95" s="233" t="s">
        <v>1676</v>
      </c>
      <c r="F95" s="233">
        <v>0</v>
      </c>
      <c r="G95" s="233">
        <v>0</v>
      </c>
      <c r="H95" s="233">
        <v>25</v>
      </c>
      <c r="I95" s="233">
        <v>175</v>
      </c>
      <c r="J95" s="233">
        <v>0</v>
      </c>
      <c r="K95" s="233" t="s">
        <v>1676</v>
      </c>
      <c r="L95" s="233">
        <v>0</v>
      </c>
      <c r="M95" s="233">
        <v>280</v>
      </c>
      <c r="N95" s="233">
        <v>0</v>
      </c>
      <c r="O95" s="233">
        <v>415</v>
      </c>
      <c r="P95" s="233">
        <v>140</v>
      </c>
      <c r="Q95" s="233">
        <v>0</v>
      </c>
      <c r="R95" s="233">
        <v>0</v>
      </c>
      <c r="S95" s="233">
        <v>0</v>
      </c>
      <c r="T95" s="233">
        <v>50</v>
      </c>
      <c r="U95" s="233">
        <v>10</v>
      </c>
      <c r="V95" s="233">
        <v>0</v>
      </c>
      <c r="W95" s="234">
        <v>40</v>
      </c>
    </row>
    <row r="96" spans="1:23" s="145" customFormat="1" x14ac:dyDescent="0.2">
      <c r="A96" s="337" t="s">
        <v>550</v>
      </c>
      <c r="B96" s="334" t="s">
        <v>1748</v>
      </c>
      <c r="C96" s="232">
        <v>25</v>
      </c>
      <c r="D96" s="233">
        <v>205</v>
      </c>
      <c r="E96" s="233">
        <v>10</v>
      </c>
      <c r="F96" s="233" t="s">
        <v>1676</v>
      </c>
      <c r="G96" s="233">
        <v>0</v>
      </c>
      <c r="H96" s="233">
        <v>30</v>
      </c>
      <c r="I96" s="233">
        <v>0</v>
      </c>
      <c r="J96" s="233" t="s">
        <v>1676</v>
      </c>
      <c r="K96" s="233" t="s">
        <v>1676</v>
      </c>
      <c r="L96" s="233">
        <v>35</v>
      </c>
      <c r="M96" s="233">
        <v>630</v>
      </c>
      <c r="N96" s="233">
        <v>25</v>
      </c>
      <c r="O96" s="233">
        <v>615</v>
      </c>
      <c r="P96" s="233">
        <v>740</v>
      </c>
      <c r="Q96" s="233" t="s">
        <v>1676</v>
      </c>
      <c r="R96" s="233">
        <v>0</v>
      </c>
      <c r="S96" s="233">
        <v>15</v>
      </c>
      <c r="T96" s="233">
        <v>210</v>
      </c>
      <c r="U96" s="233">
        <v>30</v>
      </c>
      <c r="V96" s="233">
        <v>0</v>
      </c>
      <c r="W96" s="234">
        <v>70</v>
      </c>
    </row>
    <row r="97" spans="1:23" s="145" customFormat="1" x14ac:dyDescent="0.2">
      <c r="A97" s="337" t="s">
        <v>41</v>
      </c>
      <c r="B97" s="334" t="s">
        <v>1749</v>
      </c>
      <c r="C97" s="232" t="s">
        <v>1676</v>
      </c>
      <c r="D97" s="233">
        <v>10</v>
      </c>
      <c r="E97" s="233">
        <v>0</v>
      </c>
      <c r="F97" s="233">
        <v>0</v>
      </c>
      <c r="G97" s="233">
        <v>0</v>
      </c>
      <c r="H97" s="233">
        <v>15</v>
      </c>
      <c r="I97" s="233">
        <v>0</v>
      </c>
      <c r="J97" s="233">
        <v>0</v>
      </c>
      <c r="K97" s="233">
        <v>20</v>
      </c>
      <c r="L97" s="233">
        <v>0</v>
      </c>
      <c r="M97" s="233">
        <v>110</v>
      </c>
      <c r="N97" s="233" t="s">
        <v>1676</v>
      </c>
      <c r="O97" s="233">
        <v>350</v>
      </c>
      <c r="P97" s="233">
        <v>45</v>
      </c>
      <c r="Q97" s="233">
        <v>0</v>
      </c>
      <c r="R97" s="233">
        <v>0</v>
      </c>
      <c r="S97" s="233">
        <v>0</v>
      </c>
      <c r="T97" s="233">
        <v>40</v>
      </c>
      <c r="U97" s="233" t="s">
        <v>1676</v>
      </c>
      <c r="V97" s="233">
        <v>0</v>
      </c>
      <c r="W97" s="234">
        <v>25</v>
      </c>
    </row>
    <row r="98" spans="1:23" s="157" customFormat="1" x14ac:dyDescent="0.2">
      <c r="A98" s="337" t="s">
        <v>40</v>
      </c>
      <c r="B98" s="334" t="s">
        <v>1750</v>
      </c>
      <c r="C98" s="232">
        <v>35</v>
      </c>
      <c r="D98" s="233">
        <v>70</v>
      </c>
      <c r="E98" s="233">
        <v>10</v>
      </c>
      <c r="F98" s="233" t="s">
        <v>1676</v>
      </c>
      <c r="G98" s="233">
        <v>0</v>
      </c>
      <c r="H98" s="233">
        <v>120</v>
      </c>
      <c r="I98" s="233">
        <v>0</v>
      </c>
      <c r="J98" s="233">
        <v>0</v>
      </c>
      <c r="K98" s="233" t="s">
        <v>1676</v>
      </c>
      <c r="L98" s="233">
        <v>65</v>
      </c>
      <c r="M98" s="233">
        <v>705</v>
      </c>
      <c r="N98" s="233">
        <v>50</v>
      </c>
      <c r="O98" s="233">
        <v>660</v>
      </c>
      <c r="P98" s="233">
        <v>515</v>
      </c>
      <c r="Q98" s="233">
        <v>0</v>
      </c>
      <c r="R98" s="233">
        <v>0</v>
      </c>
      <c r="S98" s="233" t="s">
        <v>1676</v>
      </c>
      <c r="T98" s="233">
        <v>265</v>
      </c>
      <c r="U98" s="233">
        <v>25</v>
      </c>
      <c r="V98" s="233">
        <v>0</v>
      </c>
      <c r="W98" s="234">
        <v>70</v>
      </c>
    </row>
    <row r="99" spans="1:23" s="145" customFormat="1" x14ac:dyDescent="0.2">
      <c r="A99" s="337" t="s">
        <v>42</v>
      </c>
      <c r="B99" s="334" t="s">
        <v>1751</v>
      </c>
      <c r="C99" s="232">
        <v>20</v>
      </c>
      <c r="D99" s="233">
        <v>75</v>
      </c>
      <c r="E99" s="233">
        <v>10</v>
      </c>
      <c r="F99" s="233" t="s">
        <v>1676</v>
      </c>
      <c r="G99" s="233" t="s">
        <v>1676</v>
      </c>
      <c r="H99" s="233">
        <v>190</v>
      </c>
      <c r="I99" s="233">
        <v>0</v>
      </c>
      <c r="J99" s="233">
        <v>0</v>
      </c>
      <c r="K99" s="233" t="s">
        <v>1676</v>
      </c>
      <c r="L99" s="233">
        <v>200</v>
      </c>
      <c r="M99" s="233">
        <v>760</v>
      </c>
      <c r="N99" s="233">
        <v>20</v>
      </c>
      <c r="O99" s="233">
        <v>860</v>
      </c>
      <c r="P99" s="233">
        <v>490</v>
      </c>
      <c r="Q99" s="233">
        <v>0</v>
      </c>
      <c r="R99" s="233">
        <v>0</v>
      </c>
      <c r="S99" s="233" t="s">
        <v>1676</v>
      </c>
      <c r="T99" s="233">
        <v>235</v>
      </c>
      <c r="U99" s="233">
        <v>35</v>
      </c>
      <c r="V99" s="233">
        <v>0</v>
      </c>
      <c r="W99" s="234">
        <v>95</v>
      </c>
    </row>
    <row r="100" spans="1:23" s="157" customFormat="1" x14ac:dyDescent="0.2">
      <c r="A100" s="337" t="s">
        <v>556</v>
      </c>
      <c r="B100" s="334" t="s">
        <v>1752</v>
      </c>
      <c r="C100" s="232" t="s">
        <v>1676</v>
      </c>
      <c r="D100" s="233">
        <v>35</v>
      </c>
      <c r="E100" s="233" t="s">
        <v>1676</v>
      </c>
      <c r="F100" s="233">
        <v>0</v>
      </c>
      <c r="G100" s="233">
        <v>0</v>
      </c>
      <c r="H100" s="233">
        <v>80</v>
      </c>
      <c r="I100" s="233" t="s">
        <v>1676</v>
      </c>
      <c r="J100" s="233">
        <v>0</v>
      </c>
      <c r="K100" s="233" t="s">
        <v>1676</v>
      </c>
      <c r="L100" s="233">
        <v>10</v>
      </c>
      <c r="M100" s="233">
        <v>290</v>
      </c>
      <c r="N100" s="233">
        <v>45</v>
      </c>
      <c r="O100" s="233">
        <v>1300</v>
      </c>
      <c r="P100" s="233">
        <v>100</v>
      </c>
      <c r="Q100" s="233">
        <v>0</v>
      </c>
      <c r="R100" s="233">
        <v>0</v>
      </c>
      <c r="S100" s="233" t="s">
        <v>1676</v>
      </c>
      <c r="T100" s="233">
        <v>35</v>
      </c>
      <c r="U100" s="233">
        <v>20</v>
      </c>
      <c r="V100" s="233">
        <v>0</v>
      </c>
      <c r="W100" s="234">
        <v>15</v>
      </c>
    </row>
    <row r="101" spans="1:23" s="145" customFormat="1" x14ac:dyDescent="0.2">
      <c r="A101" s="337" t="s">
        <v>43</v>
      </c>
      <c r="B101" s="334" t="s">
        <v>1753</v>
      </c>
      <c r="C101" s="232" t="s">
        <v>1676</v>
      </c>
      <c r="D101" s="233" t="s">
        <v>1676</v>
      </c>
      <c r="E101" s="233">
        <v>0</v>
      </c>
      <c r="F101" s="233">
        <v>0</v>
      </c>
      <c r="G101" s="233">
        <v>0</v>
      </c>
      <c r="H101" s="233">
        <v>15</v>
      </c>
      <c r="I101" s="233">
        <v>165</v>
      </c>
      <c r="J101" s="233">
        <v>0</v>
      </c>
      <c r="K101" s="233" t="s">
        <v>1676</v>
      </c>
      <c r="L101" s="233">
        <v>0</v>
      </c>
      <c r="M101" s="233" t="s">
        <v>1676</v>
      </c>
      <c r="N101" s="233" t="s">
        <v>1676</v>
      </c>
      <c r="O101" s="233">
        <v>820</v>
      </c>
      <c r="P101" s="233">
        <v>120</v>
      </c>
      <c r="Q101" s="233">
        <v>0</v>
      </c>
      <c r="R101" s="233">
        <v>0</v>
      </c>
      <c r="S101" s="233">
        <v>10</v>
      </c>
      <c r="T101" s="233">
        <v>10</v>
      </c>
      <c r="U101" s="233">
        <v>20</v>
      </c>
      <c r="V101" s="233">
        <v>0</v>
      </c>
      <c r="W101" s="234">
        <v>10</v>
      </c>
    </row>
    <row r="102" spans="1:23" s="145" customFormat="1" x14ac:dyDescent="0.2">
      <c r="A102" s="337" t="s">
        <v>45</v>
      </c>
      <c r="B102" s="334" t="s">
        <v>1754</v>
      </c>
      <c r="C102" s="232">
        <v>10</v>
      </c>
      <c r="D102" s="233">
        <v>75</v>
      </c>
      <c r="E102" s="233" t="s">
        <v>1676</v>
      </c>
      <c r="F102" s="233" t="s">
        <v>1676</v>
      </c>
      <c r="G102" s="233">
        <v>0</v>
      </c>
      <c r="H102" s="233">
        <v>160</v>
      </c>
      <c r="I102" s="233">
        <v>1385</v>
      </c>
      <c r="J102" s="233" t="s">
        <v>1676</v>
      </c>
      <c r="K102" s="233">
        <v>100</v>
      </c>
      <c r="L102" s="233">
        <v>50</v>
      </c>
      <c r="M102" s="233">
        <v>565</v>
      </c>
      <c r="N102" s="233">
        <v>25</v>
      </c>
      <c r="O102" s="233">
        <v>1945</v>
      </c>
      <c r="P102" s="233">
        <v>570</v>
      </c>
      <c r="Q102" s="233">
        <v>0</v>
      </c>
      <c r="R102" s="233">
        <v>0</v>
      </c>
      <c r="S102" s="233">
        <v>15</v>
      </c>
      <c r="T102" s="233">
        <v>250</v>
      </c>
      <c r="U102" s="233">
        <v>105</v>
      </c>
      <c r="V102" s="233">
        <v>0</v>
      </c>
      <c r="W102" s="234">
        <v>100</v>
      </c>
    </row>
    <row r="103" spans="1:23" s="145" customFormat="1" x14ac:dyDescent="0.2">
      <c r="A103" s="337" t="s">
        <v>451</v>
      </c>
      <c r="B103" s="334" t="s">
        <v>1755</v>
      </c>
      <c r="C103" s="232">
        <v>2895</v>
      </c>
      <c r="D103" s="233">
        <v>5405</v>
      </c>
      <c r="E103" s="233">
        <v>1085</v>
      </c>
      <c r="F103" s="233">
        <v>880</v>
      </c>
      <c r="G103" s="233">
        <v>720</v>
      </c>
      <c r="H103" s="233">
        <v>1150</v>
      </c>
      <c r="I103" s="233">
        <v>2730</v>
      </c>
      <c r="J103" s="233">
        <v>390</v>
      </c>
      <c r="K103" s="233">
        <v>3360</v>
      </c>
      <c r="L103" s="233">
        <v>7545</v>
      </c>
      <c r="M103" s="233">
        <v>12800</v>
      </c>
      <c r="N103" s="233">
        <v>1545</v>
      </c>
      <c r="O103" s="233">
        <v>2855</v>
      </c>
      <c r="P103" s="233">
        <v>3690</v>
      </c>
      <c r="Q103" s="233">
        <v>15710</v>
      </c>
      <c r="R103" s="233">
        <v>2060</v>
      </c>
      <c r="S103" s="233">
        <v>230</v>
      </c>
      <c r="T103" s="233">
        <v>6915</v>
      </c>
      <c r="U103" s="233">
        <v>4790</v>
      </c>
      <c r="V103" s="233">
        <v>55</v>
      </c>
      <c r="W103" s="234">
        <v>7135</v>
      </c>
    </row>
    <row r="104" spans="1:23" s="145" customFormat="1" x14ac:dyDescent="0.2">
      <c r="A104" s="337" t="s">
        <v>355</v>
      </c>
      <c r="B104" s="334" t="s">
        <v>1756</v>
      </c>
      <c r="C104" s="232">
        <v>30</v>
      </c>
      <c r="D104" s="233">
        <v>15</v>
      </c>
      <c r="E104" s="233">
        <v>15</v>
      </c>
      <c r="F104" s="233" t="s">
        <v>1676</v>
      </c>
      <c r="G104" s="233">
        <v>15</v>
      </c>
      <c r="H104" s="233" t="s">
        <v>1676</v>
      </c>
      <c r="I104" s="233">
        <v>715</v>
      </c>
      <c r="J104" s="233">
        <v>0</v>
      </c>
      <c r="K104" s="233">
        <v>20</v>
      </c>
      <c r="L104" s="233">
        <v>0</v>
      </c>
      <c r="M104" s="233">
        <v>715</v>
      </c>
      <c r="N104" s="233">
        <v>10</v>
      </c>
      <c r="O104" s="233">
        <v>435</v>
      </c>
      <c r="P104" s="233">
        <v>430</v>
      </c>
      <c r="Q104" s="233">
        <v>0</v>
      </c>
      <c r="R104" s="233">
        <v>0</v>
      </c>
      <c r="S104" s="233" t="s">
        <v>1676</v>
      </c>
      <c r="T104" s="233">
        <v>175</v>
      </c>
      <c r="U104" s="233">
        <v>10</v>
      </c>
      <c r="V104" s="233">
        <v>0</v>
      </c>
      <c r="W104" s="234">
        <v>35</v>
      </c>
    </row>
    <row r="105" spans="1:23" s="157" customFormat="1" x14ac:dyDescent="0.2">
      <c r="A105" s="337" t="s">
        <v>259</v>
      </c>
      <c r="B105" s="334" t="s">
        <v>1757</v>
      </c>
      <c r="C105" s="232">
        <v>0</v>
      </c>
      <c r="D105" s="233">
        <v>0</v>
      </c>
      <c r="E105" s="233">
        <v>0</v>
      </c>
      <c r="F105" s="233" t="s">
        <v>1676</v>
      </c>
      <c r="G105" s="233">
        <v>915</v>
      </c>
      <c r="H105" s="233">
        <v>30</v>
      </c>
      <c r="I105" s="233">
        <v>0</v>
      </c>
      <c r="J105" s="233" t="s">
        <v>1676</v>
      </c>
      <c r="K105" s="233">
        <v>0</v>
      </c>
      <c r="L105" s="233">
        <v>0</v>
      </c>
      <c r="M105" s="233" t="s">
        <v>1676</v>
      </c>
      <c r="N105" s="233">
        <v>0</v>
      </c>
      <c r="O105" s="233">
        <v>0</v>
      </c>
      <c r="P105" s="233" t="s">
        <v>1676</v>
      </c>
      <c r="Q105" s="233">
        <v>0</v>
      </c>
      <c r="R105" s="233">
        <v>0</v>
      </c>
      <c r="S105" s="233">
        <v>0</v>
      </c>
      <c r="T105" s="233">
        <v>20</v>
      </c>
      <c r="U105" s="233">
        <v>0</v>
      </c>
      <c r="V105" s="233">
        <v>0</v>
      </c>
      <c r="W105" s="234">
        <v>0</v>
      </c>
    </row>
    <row r="106" spans="1:23" s="145" customFormat="1" x14ac:dyDescent="0.2">
      <c r="A106" s="337" t="s">
        <v>367</v>
      </c>
      <c r="B106" s="334" t="s">
        <v>1758</v>
      </c>
      <c r="C106" s="232">
        <v>3205</v>
      </c>
      <c r="D106" s="233">
        <v>12165</v>
      </c>
      <c r="E106" s="233">
        <v>3280</v>
      </c>
      <c r="F106" s="233">
        <v>2200</v>
      </c>
      <c r="G106" s="233">
        <v>1060</v>
      </c>
      <c r="H106" s="233">
        <v>1935</v>
      </c>
      <c r="I106" s="233">
        <v>2765</v>
      </c>
      <c r="J106" s="233">
        <v>850</v>
      </c>
      <c r="K106" s="233">
        <v>5365</v>
      </c>
      <c r="L106" s="233">
        <v>9535</v>
      </c>
      <c r="M106" s="233">
        <v>14855</v>
      </c>
      <c r="N106" s="233">
        <v>3085</v>
      </c>
      <c r="O106" s="233">
        <v>6930</v>
      </c>
      <c r="P106" s="233">
        <v>7515</v>
      </c>
      <c r="Q106" s="233">
        <v>22440</v>
      </c>
      <c r="R106" s="233">
        <v>2605</v>
      </c>
      <c r="S106" s="233">
        <v>445</v>
      </c>
      <c r="T106" s="233">
        <v>19220</v>
      </c>
      <c r="U106" s="233">
        <v>8855</v>
      </c>
      <c r="V106" s="233">
        <v>40</v>
      </c>
      <c r="W106" s="234">
        <v>9655</v>
      </c>
    </row>
    <row r="107" spans="1:23" s="145" customFormat="1" x14ac:dyDescent="0.2">
      <c r="A107" s="337" t="s">
        <v>243</v>
      </c>
      <c r="B107" s="334" t="s">
        <v>1759</v>
      </c>
      <c r="C107" s="232">
        <v>3430</v>
      </c>
      <c r="D107" s="233">
        <v>10915</v>
      </c>
      <c r="E107" s="233">
        <v>2860</v>
      </c>
      <c r="F107" s="233">
        <v>2855</v>
      </c>
      <c r="G107" s="233">
        <v>930</v>
      </c>
      <c r="H107" s="233">
        <v>4205</v>
      </c>
      <c r="I107" s="233">
        <v>4835</v>
      </c>
      <c r="J107" s="233">
        <v>865</v>
      </c>
      <c r="K107" s="233">
        <v>9590</v>
      </c>
      <c r="L107" s="233">
        <v>7875</v>
      </c>
      <c r="M107" s="233">
        <v>18455</v>
      </c>
      <c r="N107" s="233">
        <v>3435</v>
      </c>
      <c r="O107" s="233">
        <v>8755</v>
      </c>
      <c r="P107" s="233">
        <v>7125</v>
      </c>
      <c r="Q107" s="233">
        <v>6540</v>
      </c>
      <c r="R107" s="233">
        <v>1525</v>
      </c>
      <c r="S107" s="233">
        <v>795</v>
      </c>
      <c r="T107" s="233">
        <v>13975</v>
      </c>
      <c r="U107" s="233">
        <v>10620</v>
      </c>
      <c r="V107" s="233">
        <v>60</v>
      </c>
      <c r="W107" s="234">
        <v>8900</v>
      </c>
    </row>
    <row r="108" spans="1:23" s="145" customFormat="1" x14ac:dyDescent="0.2">
      <c r="A108" s="337" t="s">
        <v>249</v>
      </c>
      <c r="B108" s="334" t="s">
        <v>1760</v>
      </c>
      <c r="C108" s="232">
        <v>3750</v>
      </c>
      <c r="D108" s="233">
        <v>13755</v>
      </c>
      <c r="E108" s="233">
        <v>1760</v>
      </c>
      <c r="F108" s="233">
        <v>1655</v>
      </c>
      <c r="G108" s="233">
        <v>485</v>
      </c>
      <c r="H108" s="233">
        <v>2285</v>
      </c>
      <c r="I108" s="233">
        <v>5525</v>
      </c>
      <c r="J108" s="233">
        <v>425</v>
      </c>
      <c r="K108" s="233">
        <v>5255</v>
      </c>
      <c r="L108" s="233">
        <v>6260</v>
      </c>
      <c r="M108" s="233">
        <v>10755</v>
      </c>
      <c r="N108" s="233">
        <v>3745</v>
      </c>
      <c r="O108" s="233">
        <v>7040</v>
      </c>
      <c r="P108" s="233">
        <v>5550</v>
      </c>
      <c r="Q108" s="233">
        <v>9955</v>
      </c>
      <c r="R108" s="233">
        <v>1395</v>
      </c>
      <c r="S108" s="233">
        <v>305</v>
      </c>
      <c r="T108" s="233">
        <v>16050</v>
      </c>
      <c r="U108" s="233">
        <v>7625</v>
      </c>
      <c r="V108" s="233">
        <v>35</v>
      </c>
      <c r="W108" s="234">
        <v>8880</v>
      </c>
    </row>
    <row r="109" spans="1:23" s="145" customFormat="1" x14ac:dyDescent="0.2">
      <c r="A109" s="337" t="s">
        <v>234</v>
      </c>
      <c r="B109" s="334" t="s">
        <v>1761</v>
      </c>
      <c r="C109" s="232">
        <v>3005</v>
      </c>
      <c r="D109" s="233">
        <v>16200</v>
      </c>
      <c r="E109" s="233">
        <v>2945</v>
      </c>
      <c r="F109" s="233">
        <v>2760</v>
      </c>
      <c r="G109" s="233">
        <v>760</v>
      </c>
      <c r="H109" s="233">
        <v>1810</v>
      </c>
      <c r="I109" s="233">
        <v>3085</v>
      </c>
      <c r="J109" s="233">
        <v>780</v>
      </c>
      <c r="K109" s="233">
        <v>7030</v>
      </c>
      <c r="L109" s="233">
        <v>9960</v>
      </c>
      <c r="M109" s="233">
        <v>17840</v>
      </c>
      <c r="N109" s="233">
        <v>2660</v>
      </c>
      <c r="O109" s="233">
        <v>7310</v>
      </c>
      <c r="P109" s="233">
        <v>7290</v>
      </c>
      <c r="Q109" s="233">
        <v>7790</v>
      </c>
      <c r="R109" s="233">
        <v>2115</v>
      </c>
      <c r="S109" s="233">
        <v>380</v>
      </c>
      <c r="T109" s="233">
        <v>10280</v>
      </c>
      <c r="U109" s="233">
        <v>6785</v>
      </c>
      <c r="V109" s="233">
        <v>50</v>
      </c>
      <c r="W109" s="234">
        <v>8225</v>
      </c>
    </row>
    <row r="110" spans="1:23" s="145" customFormat="1" x14ac:dyDescent="0.2">
      <c r="A110" s="337" t="s">
        <v>417</v>
      </c>
      <c r="B110" s="334" t="s">
        <v>1762</v>
      </c>
      <c r="C110" s="232">
        <v>3210</v>
      </c>
      <c r="D110" s="233">
        <v>32240</v>
      </c>
      <c r="E110" s="233">
        <v>5770</v>
      </c>
      <c r="F110" s="233">
        <v>2405</v>
      </c>
      <c r="G110" s="233">
        <v>1090</v>
      </c>
      <c r="H110" s="233">
        <v>5315</v>
      </c>
      <c r="I110" s="233">
        <v>4470</v>
      </c>
      <c r="J110" s="233">
        <v>990</v>
      </c>
      <c r="K110" s="233">
        <v>7135</v>
      </c>
      <c r="L110" s="233">
        <v>7600</v>
      </c>
      <c r="M110" s="233">
        <v>16910</v>
      </c>
      <c r="N110" s="233">
        <v>1555</v>
      </c>
      <c r="O110" s="233">
        <v>10065</v>
      </c>
      <c r="P110" s="233">
        <v>6390</v>
      </c>
      <c r="Q110" s="233">
        <v>7585</v>
      </c>
      <c r="R110" s="233">
        <v>2705</v>
      </c>
      <c r="S110" s="233">
        <v>1480</v>
      </c>
      <c r="T110" s="233">
        <v>16600</v>
      </c>
      <c r="U110" s="233">
        <v>11345</v>
      </c>
      <c r="V110" s="233">
        <v>110</v>
      </c>
      <c r="W110" s="234">
        <v>6225</v>
      </c>
    </row>
    <row r="111" spans="1:23" s="145" customFormat="1" x14ac:dyDescent="0.2">
      <c r="A111" s="337" t="s">
        <v>210</v>
      </c>
      <c r="B111" s="334" t="s">
        <v>1763</v>
      </c>
      <c r="C111" s="232">
        <v>25</v>
      </c>
      <c r="D111" s="233" t="s">
        <v>1676</v>
      </c>
      <c r="E111" s="233" t="s">
        <v>1676</v>
      </c>
      <c r="F111" s="233">
        <v>20</v>
      </c>
      <c r="G111" s="233">
        <v>3455</v>
      </c>
      <c r="H111" s="233">
        <v>50</v>
      </c>
      <c r="I111" s="233" t="s">
        <v>1676</v>
      </c>
      <c r="J111" s="233">
        <v>0</v>
      </c>
      <c r="K111" s="233">
        <v>85</v>
      </c>
      <c r="L111" s="233">
        <v>35</v>
      </c>
      <c r="M111" s="233">
        <v>15</v>
      </c>
      <c r="N111" s="233">
        <v>10</v>
      </c>
      <c r="O111" s="233">
        <v>15</v>
      </c>
      <c r="P111" s="233">
        <v>35</v>
      </c>
      <c r="Q111" s="233" t="s">
        <v>1676</v>
      </c>
      <c r="R111" s="233">
        <v>0</v>
      </c>
      <c r="S111" s="233">
        <v>0</v>
      </c>
      <c r="T111" s="233">
        <v>980</v>
      </c>
      <c r="U111" s="233">
        <v>120</v>
      </c>
      <c r="V111" s="233">
        <v>0</v>
      </c>
      <c r="W111" s="234">
        <v>65</v>
      </c>
    </row>
    <row r="112" spans="1:23" s="145" customFormat="1" x14ac:dyDescent="0.2">
      <c r="A112" s="337" t="s">
        <v>184</v>
      </c>
      <c r="B112" s="334" t="s">
        <v>1764</v>
      </c>
      <c r="C112" s="232">
        <v>4505</v>
      </c>
      <c r="D112" s="233">
        <v>6595</v>
      </c>
      <c r="E112" s="233">
        <v>2615</v>
      </c>
      <c r="F112" s="233">
        <v>2410</v>
      </c>
      <c r="G112" s="233">
        <v>1045</v>
      </c>
      <c r="H112" s="233">
        <v>1760</v>
      </c>
      <c r="I112" s="233">
        <v>820</v>
      </c>
      <c r="J112" s="233">
        <v>585</v>
      </c>
      <c r="K112" s="233">
        <v>5385</v>
      </c>
      <c r="L112" s="233">
        <v>8495</v>
      </c>
      <c r="M112" s="233">
        <v>21395</v>
      </c>
      <c r="N112" s="233">
        <v>3055</v>
      </c>
      <c r="O112" s="233">
        <v>8010</v>
      </c>
      <c r="P112" s="233">
        <v>8810</v>
      </c>
      <c r="Q112" s="233">
        <v>16245</v>
      </c>
      <c r="R112" s="233">
        <v>6645</v>
      </c>
      <c r="S112" s="233">
        <v>1280</v>
      </c>
      <c r="T112" s="233">
        <v>18195</v>
      </c>
      <c r="U112" s="233">
        <v>12175</v>
      </c>
      <c r="V112" s="233">
        <v>315</v>
      </c>
      <c r="W112" s="234">
        <v>8185</v>
      </c>
    </row>
    <row r="113" spans="1:23" s="145" customFormat="1" x14ac:dyDescent="0.2">
      <c r="A113" s="337" t="s">
        <v>239</v>
      </c>
      <c r="B113" s="334" t="s">
        <v>1765</v>
      </c>
      <c r="C113" s="232">
        <v>0</v>
      </c>
      <c r="D113" s="233">
        <v>0</v>
      </c>
      <c r="E113" s="233">
        <v>0</v>
      </c>
      <c r="F113" s="233" t="s">
        <v>1676</v>
      </c>
      <c r="G113" s="233">
        <v>1970</v>
      </c>
      <c r="H113" s="233" t="s">
        <v>1676</v>
      </c>
      <c r="I113" s="233">
        <v>0</v>
      </c>
      <c r="J113" s="233">
        <v>0</v>
      </c>
      <c r="K113" s="233">
        <v>0</v>
      </c>
      <c r="L113" s="233">
        <v>0</v>
      </c>
      <c r="M113" s="233">
        <v>0</v>
      </c>
      <c r="N113" s="233">
        <v>0</v>
      </c>
      <c r="O113" s="233">
        <v>0</v>
      </c>
      <c r="P113" s="233">
        <v>0</v>
      </c>
      <c r="Q113" s="233">
        <v>0</v>
      </c>
      <c r="R113" s="233">
        <v>0</v>
      </c>
      <c r="S113" s="233" t="s">
        <v>1676</v>
      </c>
      <c r="T113" s="233" t="s">
        <v>1676</v>
      </c>
      <c r="U113" s="233">
        <v>0</v>
      </c>
      <c r="V113" s="233">
        <v>0</v>
      </c>
      <c r="W113" s="234">
        <v>245</v>
      </c>
    </row>
    <row r="114" spans="1:23" s="145" customFormat="1" x14ac:dyDescent="0.2">
      <c r="A114" s="337" t="s">
        <v>409</v>
      </c>
      <c r="B114" s="334" t="s">
        <v>1766</v>
      </c>
      <c r="C114" s="232">
        <v>2780</v>
      </c>
      <c r="D114" s="233">
        <v>10005</v>
      </c>
      <c r="E114" s="233">
        <v>2165</v>
      </c>
      <c r="F114" s="233">
        <v>2110</v>
      </c>
      <c r="G114" s="233">
        <v>930</v>
      </c>
      <c r="H114" s="233">
        <v>1025</v>
      </c>
      <c r="I114" s="233">
        <v>1745</v>
      </c>
      <c r="J114" s="233">
        <v>345</v>
      </c>
      <c r="K114" s="233">
        <v>4330</v>
      </c>
      <c r="L114" s="233">
        <v>7260</v>
      </c>
      <c r="M114" s="233">
        <v>10655</v>
      </c>
      <c r="N114" s="233">
        <v>2110</v>
      </c>
      <c r="O114" s="233">
        <v>5230</v>
      </c>
      <c r="P114" s="233">
        <v>3775</v>
      </c>
      <c r="Q114" s="233">
        <v>7490</v>
      </c>
      <c r="R114" s="233">
        <v>700</v>
      </c>
      <c r="S114" s="233">
        <v>165</v>
      </c>
      <c r="T114" s="233">
        <v>8785</v>
      </c>
      <c r="U114" s="233">
        <v>5125</v>
      </c>
      <c r="V114" s="233">
        <v>55</v>
      </c>
      <c r="W114" s="234">
        <v>5965</v>
      </c>
    </row>
    <row r="115" spans="1:23" s="145" customFormat="1" x14ac:dyDescent="0.2">
      <c r="A115" s="337" t="s">
        <v>737</v>
      </c>
      <c r="B115" s="334" t="s">
        <v>1767</v>
      </c>
      <c r="C115" s="232">
        <v>30</v>
      </c>
      <c r="D115" s="233">
        <v>1750</v>
      </c>
      <c r="E115" s="233">
        <v>255</v>
      </c>
      <c r="F115" s="233">
        <v>205</v>
      </c>
      <c r="G115" s="233" t="s">
        <v>1676</v>
      </c>
      <c r="H115" s="233">
        <v>180</v>
      </c>
      <c r="I115" s="233">
        <v>25</v>
      </c>
      <c r="J115" s="233" t="s">
        <v>1676</v>
      </c>
      <c r="K115" s="233">
        <v>100</v>
      </c>
      <c r="L115" s="233">
        <v>0</v>
      </c>
      <c r="M115" s="233">
        <v>2765</v>
      </c>
      <c r="N115" s="233">
        <v>740</v>
      </c>
      <c r="O115" s="233">
        <v>2180</v>
      </c>
      <c r="P115" s="233">
        <v>410</v>
      </c>
      <c r="Q115" s="233" t="s">
        <v>1676</v>
      </c>
      <c r="R115" s="233">
        <v>0</v>
      </c>
      <c r="S115" s="233">
        <v>15</v>
      </c>
      <c r="T115" s="233">
        <v>1005</v>
      </c>
      <c r="U115" s="233">
        <v>50</v>
      </c>
      <c r="V115" s="233">
        <v>0</v>
      </c>
      <c r="W115" s="234">
        <v>420</v>
      </c>
    </row>
    <row r="116" spans="1:23" s="145" customFormat="1" x14ac:dyDescent="0.2">
      <c r="A116" s="337" t="s">
        <v>569</v>
      </c>
      <c r="B116" s="334" t="s">
        <v>1768</v>
      </c>
      <c r="C116" s="232" t="s">
        <v>1676</v>
      </c>
      <c r="D116" s="233">
        <v>80</v>
      </c>
      <c r="E116" s="233" t="s">
        <v>1676</v>
      </c>
      <c r="F116" s="233" t="s">
        <v>1676</v>
      </c>
      <c r="G116" s="233" t="s">
        <v>1676</v>
      </c>
      <c r="H116" s="233">
        <v>140</v>
      </c>
      <c r="I116" s="233">
        <v>710</v>
      </c>
      <c r="J116" s="233">
        <v>10</v>
      </c>
      <c r="K116" s="233">
        <v>85</v>
      </c>
      <c r="L116" s="233">
        <v>50</v>
      </c>
      <c r="M116" s="233">
        <v>650</v>
      </c>
      <c r="N116" s="233">
        <v>30</v>
      </c>
      <c r="O116" s="233">
        <v>2080</v>
      </c>
      <c r="P116" s="233">
        <v>200</v>
      </c>
      <c r="Q116" s="233">
        <v>0</v>
      </c>
      <c r="R116" s="233">
        <v>0</v>
      </c>
      <c r="S116" s="233" t="s">
        <v>1676</v>
      </c>
      <c r="T116" s="233">
        <v>600</v>
      </c>
      <c r="U116" s="233">
        <v>50</v>
      </c>
      <c r="V116" s="233">
        <v>0</v>
      </c>
      <c r="W116" s="234">
        <v>45</v>
      </c>
    </row>
    <row r="117" spans="1:23" s="145" customFormat="1" x14ac:dyDescent="0.2">
      <c r="A117" s="337" t="s">
        <v>747</v>
      </c>
      <c r="B117" s="334" t="s">
        <v>1769</v>
      </c>
      <c r="C117" s="232">
        <v>10</v>
      </c>
      <c r="D117" s="233">
        <v>75</v>
      </c>
      <c r="E117" s="233">
        <v>20</v>
      </c>
      <c r="F117" s="233" t="s">
        <v>1676</v>
      </c>
      <c r="G117" s="233">
        <v>0</v>
      </c>
      <c r="H117" s="233">
        <v>125</v>
      </c>
      <c r="I117" s="233">
        <v>500</v>
      </c>
      <c r="J117" s="233">
        <v>0</v>
      </c>
      <c r="K117" s="233" t="s">
        <v>1676</v>
      </c>
      <c r="L117" s="233">
        <v>65</v>
      </c>
      <c r="M117" s="233">
        <v>850</v>
      </c>
      <c r="N117" s="233">
        <v>30</v>
      </c>
      <c r="O117" s="233">
        <v>2315</v>
      </c>
      <c r="P117" s="233">
        <v>485</v>
      </c>
      <c r="Q117" s="233" t="s">
        <v>1676</v>
      </c>
      <c r="R117" s="233">
        <v>0</v>
      </c>
      <c r="S117" s="233">
        <v>10</v>
      </c>
      <c r="T117" s="233">
        <v>665</v>
      </c>
      <c r="U117" s="233">
        <v>75</v>
      </c>
      <c r="V117" s="233">
        <v>0</v>
      </c>
      <c r="W117" s="234">
        <v>55</v>
      </c>
    </row>
    <row r="118" spans="1:23" s="145" customFormat="1" x14ac:dyDescent="0.2">
      <c r="A118" s="337" t="s">
        <v>738</v>
      </c>
      <c r="B118" s="334" t="s">
        <v>1770</v>
      </c>
      <c r="C118" s="232">
        <v>20</v>
      </c>
      <c r="D118" s="233">
        <v>30</v>
      </c>
      <c r="E118" s="233" t="s">
        <v>1676</v>
      </c>
      <c r="F118" s="233" t="s">
        <v>1676</v>
      </c>
      <c r="G118" s="233" t="s">
        <v>1676</v>
      </c>
      <c r="H118" s="233">
        <v>15</v>
      </c>
      <c r="I118" s="233">
        <v>0</v>
      </c>
      <c r="J118" s="233">
        <v>0</v>
      </c>
      <c r="K118" s="233">
        <v>115</v>
      </c>
      <c r="L118" s="233">
        <v>25</v>
      </c>
      <c r="M118" s="233">
        <v>20</v>
      </c>
      <c r="N118" s="233">
        <v>15</v>
      </c>
      <c r="O118" s="233">
        <v>35</v>
      </c>
      <c r="P118" s="233">
        <v>10</v>
      </c>
      <c r="Q118" s="233">
        <v>0</v>
      </c>
      <c r="R118" s="233">
        <v>0</v>
      </c>
      <c r="S118" s="233">
        <v>0</v>
      </c>
      <c r="T118" s="233">
        <v>90</v>
      </c>
      <c r="U118" s="233">
        <v>190</v>
      </c>
      <c r="V118" s="233">
        <v>0</v>
      </c>
      <c r="W118" s="234">
        <v>0</v>
      </c>
    </row>
    <row r="119" spans="1:23" s="145" customFormat="1" x14ac:dyDescent="0.2">
      <c r="A119" s="337" t="s">
        <v>356</v>
      </c>
      <c r="B119" s="334" t="s">
        <v>1771</v>
      </c>
      <c r="C119" s="232">
        <v>0</v>
      </c>
      <c r="D119" s="233">
        <v>10</v>
      </c>
      <c r="E119" s="233">
        <v>0</v>
      </c>
      <c r="F119" s="233">
        <v>0</v>
      </c>
      <c r="G119" s="233">
        <v>0</v>
      </c>
      <c r="H119" s="233">
        <v>140</v>
      </c>
      <c r="I119" s="233">
        <v>0</v>
      </c>
      <c r="J119" s="233">
        <v>0</v>
      </c>
      <c r="K119" s="233">
        <v>0</v>
      </c>
      <c r="L119" s="233">
        <v>0</v>
      </c>
      <c r="M119" s="233" t="s">
        <v>1676</v>
      </c>
      <c r="N119" s="233" t="s">
        <v>1676</v>
      </c>
      <c r="O119" s="233">
        <v>1395</v>
      </c>
      <c r="P119" s="233">
        <v>0</v>
      </c>
      <c r="Q119" s="233">
        <v>0</v>
      </c>
      <c r="R119" s="233">
        <v>0</v>
      </c>
      <c r="S119" s="233" t="s">
        <v>1676</v>
      </c>
      <c r="T119" s="233">
        <v>0</v>
      </c>
      <c r="U119" s="233">
        <v>85</v>
      </c>
      <c r="V119" s="233">
        <v>0</v>
      </c>
      <c r="W119" s="234" t="s">
        <v>1676</v>
      </c>
    </row>
    <row r="120" spans="1:23" s="145" customFormat="1" x14ac:dyDescent="0.2">
      <c r="A120" s="337" t="s">
        <v>357</v>
      </c>
      <c r="B120" s="334" t="s">
        <v>1772</v>
      </c>
      <c r="C120" s="232">
        <v>75</v>
      </c>
      <c r="D120" s="233">
        <v>250</v>
      </c>
      <c r="E120" s="233">
        <v>30</v>
      </c>
      <c r="F120" s="233" t="s">
        <v>1676</v>
      </c>
      <c r="G120" s="233" t="s">
        <v>1676</v>
      </c>
      <c r="H120" s="233">
        <v>80</v>
      </c>
      <c r="I120" s="233" t="s">
        <v>1676</v>
      </c>
      <c r="J120" s="233" t="s">
        <v>1676</v>
      </c>
      <c r="K120" s="233">
        <v>45</v>
      </c>
      <c r="L120" s="233">
        <v>0</v>
      </c>
      <c r="M120" s="233">
        <v>2415</v>
      </c>
      <c r="N120" s="233">
        <v>165</v>
      </c>
      <c r="O120" s="233">
        <v>145</v>
      </c>
      <c r="P120" s="233" t="s">
        <v>1676</v>
      </c>
      <c r="Q120" s="233">
        <v>0</v>
      </c>
      <c r="R120" s="233">
        <v>0</v>
      </c>
      <c r="S120" s="233" t="s">
        <v>1676</v>
      </c>
      <c r="T120" s="233">
        <v>290</v>
      </c>
      <c r="U120" s="233" t="s">
        <v>1676</v>
      </c>
      <c r="V120" s="233">
        <v>0</v>
      </c>
      <c r="W120" s="234">
        <v>125</v>
      </c>
    </row>
    <row r="121" spans="1:23" s="145" customFormat="1" x14ac:dyDescent="0.2">
      <c r="A121" s="337" t="s">
        <v>800</v>
      </c>
      <c r="B121" s="334" t="s">
        <v>1773</v>
      </c>
      <c r="C121" s="232" t="s">
        <v>1676</v>
      </c>
      <c r="D121" s="233">
        <v>645</v>
      </c>
      <c r="E121" s="233">
        <v>0</v>
      </c>
      <c r="F121" s="233">
        <v>0</v>
      </c>
      <c r="G121" s="233">
        <v>0</v>
      </c>
      <c r="H121" s="233">
        <v>45</v>
      </c>
      <c r="I121" s="233">
        <v>1210</v>
      </c>
      <c r="J121" s="233">
        <v>0</v>
      </c>
      <c r="K121" s="233" t="s">
        <v>1676</v>
      </c>
      <c r="L121" s="233">
        <v>0</v>
      </c>
      <c r="M121" s="233">
        <v>825</v>
      </c>
      <c r="N121" s="233">
        <v>75</v>
      </c>
      <c r="O121" s="233">
        <v>100</v>
      </c>
      <c r="P121" s="233">
        <v>305</v>
      </c>
      <c r="Q121" s="233">
        <v>0</v>
      </c>
      <c r="R121" s="233">
        <v>0</v>
      </c>
      <c r="S121" s="233" t="s">
        <v>1676</v>
      </c>
      <c r="T121" s="233" t="s">
        <v>1676</v>
      </c>
      <c r="U121" s="233">
        <v>10</v>
      </c>
      <c r="V121" s="233">
        <v>0</v>
      </c>
      <c r="W121" s="234">
        <v>15</v>
      </c>
    </row>
    <row r="122" spans="1:23" s="145" customFormat="1" x14ac:dyDescent="0.2">
      <c r="A122" s="337" t="s">
        <v>428</v>
      </c>
      <c r="B122" s="334" t="s">
        <v>1774</v>
      </c>
      <c r="C122" s="232">
        <v>120</v>
      </c>
      <c r="D122" s="233">
        <v>290</v>
      </c>
      <c r="E122" s="233">
        <v>15</v>
      </c>
      <c r="F122" s="233">
        <v>70</v>
      </c>
      <c r="G122" s="233">
        <v>710</v>
      </c>
      <c r="H122" s="233">
        <v>130</v>
      </c>
      <c r="I122" s="233" t="s">
        <v>1676</v>
      </c>
      <c r="J122" s="233" t="s">
        <v>1676</v>
      </c>
      <c r="K122" s="233">
        <v>840</v>
      </c>
      <c r="L122" s="233">
        <v>650</v>
      </c>
      <c r="M122" s="233">
        <v>210</v>
      </c>
      <c r="N122" s="233">
        <v>130</v>
      </c>
      <c r="O122" s="233">
        <v>325</v>
      </c>
      <c r="P122" s="233">
        <v>260</v>
      </c>
      <c r="Q122" s="233">
        <v>0</v>
      </c>
      <c r="R122" s="233">
        <v>0</v>
      </c>
      <c r="S122" s="233" t="s">
        <v>1676</v>
      </c>
      <c r="T122" s="233">
        <v>855</v>
      </c>
      <c r="U122" s="233">
        <v>1210</v>
      </c>
      <c r="V122" s="233">
        <v>0</v>
      </c>
      <c r="W122" s="234">
        <v>35</v>
      </c>
    </row>
    <row r="123" spans="1:23" s="145" customFormat="1" x14ac:dyDescent="0.2">
      <c r="A123" s="337" t="s">
        <v>433</v>
      </c>
      <c r="B123" s="334" t="s">
        <v>1775</v>
      </c>
      <c r="C123" s="232">
        <v>2535</v>
      </c>
      <c r="D123" s="233">
        <v>7770</v>
      </c>
      <c r="E123" s="233">
        <v>1710</v>
      </c>
      <c r="F123" s="233">
        <v>1075</v>
      </c>
      <c r="G123" s="233">
        <v>555</v>
      </c>
      <c r="H123" s="233">
        <v>890</v>
      </c>
      <c r="I123" s="233">
        <v>3800</v>
      </c>
      <c r="J123" s="233">
        <v>485</v>
      </c>
      <c r="K123" s="233">
        <v>5275</v>
      </c>
      <c r="L123" s="233">
        <v>5900</v>
      </c>
      <c r="M123" s="233">
        <v>11535</v>
      </c>
      <c r="N123" s="233">
        <v>2230</v>
      </c>
      <c r="O123" s="233">
        <v>4180</v>
      </c>
      <c r="P123" s="233">
        <v>4785</v>
      </c>
      <c r="Q123" s="233">
        <v>10275</v>
      </c>
      <c r="R123" s="233">
        <v>1100</v>
      </c>
      <c r="S123" s="233">
        <v>180</v>
      </c>
      <c r="T123" s="233">
        <v>8685</v>
      </c>
      <c r="U123" s="233">
        <v>5465</v>
      </c>
      <c r="V123" s="233">
        <v>30</v>
      </c>
      <c r="W123" s="234">
        <v>5350</v>
      </c>
    </row>
    <row r="124" spans="1:23" s="145" customFormat="1" x14ac:dyDescent="0.2">
      <c r="A124" s="337" t="s">
        <v>248</v>
      </c>
      <c r="B124" s="334" t="s">
        <v>1776</v>
      </c>
      <c r="C124" s="232">
        <v>4640</v>
      </c>
      <c r="D124" s="233">
        <v>14085</v>
      </c>
      <c r="E124" s="233">
        <v>1885</v>
      </c>
      <c r="F124" s="233">
        <v>2430</v>
      </c>
      <c r="G124" s="233">
        <v>785</v>
      </c>
      <c r="H124" s="233">
        <v>1540</v>
      </c>
      <c r="I124" s="233">
        <v>4515</v>
      </c>
      <c r="J124" s="233">
        <v>725</v>
      </c>
      <c r="K124" s="233">
        <v>6055</v>
      </c>
      <c r="L124" s="233">
        <v>10910</v>
      </c>
      <c r="M124" s="233">
        <v>10405</v>
      </c>
      <c r="N124" s="233">
        <v>4410</v>
      </c>
      <c r="O124" s="233">
        <v>8330</v>
      </c>
      <c r="P124" s="233">
        <v>4940</v>
      </c>
      <c r="Q124" s="233">
        <v>8590</v>
      </c>
      <c r="R124" s="233">
        <v>1620</v>
      </c>
      <c r="S124" s="233">
        <v>255</v>
      </c>
      <c r="T124" s="233">
        <v>11905</v>
      </c>
      <c r="U124" s="233">
        <v>10120</v>
      </c>
      <c r="V124" s="233">
        <v>50</v>
      </c>
      <c r="W124" s="234">
        <v>5050</v>
      </c>
    </row>
    <row r="125" spans="1:23" s="145" customFormat="1" x14ac:dyDescent="0.2">
      <c r="A125" s="337" t="s">
        <v>256</v>
      </c>
      <c r="B125" s="334" t="s">
        <v>1777</v>
      </c>
      <c r="C125" s="232">
        <v>0</v>
      </c>
      <c r="D125" s="233">
        <v>0</v>
      </c>
      <c r="E125" s="233">
        <v>0</v>
      </c>
      <c r="F125" s="233">
        <v>0</v>
      </c>
      <c r="G125" s="233">
        <v>900</v>
      </c>
      <c r="H125" s="233" t="s">
        <v>1676</v>
      </c>
      <c r="I125" s="233">
        <v>0</v>
      </c>
      <c r="J125" s="233">
        <v>0</v>
      </c>
      <c r="K125" s="233">
        <v>0</v>
      </c>
      <c r="L125" s="233">
        <v>0</v>
      </c>
      <c r="M125" s="233">
        <v>0</v>
      </c>
      <c r="N125" s="233">
        <v>0</v>
      </c>
      <c r="O125" s="233">
        <v>0</v>
      </c>
      <c r="P125" s="233">
        <v>0</v>
      </c>
      <c r="Q125" s="233">
        <v>0</v>
      </c>
      <c r="R125" s="233">
        <v>0</v>
      </c>
      <c r="S125" s="233">
        <v>0</v>
      </c>
      <c r="T125" s="233">
        <v>1470</v>
      </c>
      <c r="U125" s="233">
        <v>0</v>
      </c>
      <c r="V125" s="233">
        <v>0</v>
      </c>
      <c r="W125" s="234" t="s">
        <v>1676</v>
      </c>
    </row>
    <row r="126" spans="1:23" s="145" customFormat="1" x14ac:dyDescent="0.2">
      <c r="A126" s="337" t="s">
        <v>426</v>
      </c>
      <c r="B126" s="334" t="s">
        <v>1778</v>
      </c>
      <c r="C126" s="232">
        <v>2805</v>
      </c>
      <c r="D126" s="233">
        <v>4560</v>
      </c>
      <c r="E126" s="233">
        <v>1280</v>
      </c>
      <c r="F126" s="233">
        <v>1460</v>
      </c>
      <c r="G126" s="233">
        <v>370</v>
      </c>
      <c r="H126" s="233">
        <v>745</v>
      </c>
      <c r="I126" s="233">
        <v>160</v>
      </c>
      <c r="J126" s="233">
        <v>250</v>
      </c>
      <c r="K126" s="233">
        <v>3075</v>
      </c>
      <c r="L126" s="233">
        <v>4270</v>
      </c>
      <c r="M126" s="233">
        <v>11105</v>
      </c>
      <c r="N126" s="233">
        <v>1240</v>
      </c>
      <c r="O126" s="233">
        <v>3800</v>
      </c>
      <c r="P126" s="233">
        <v>5065</v>
      </c>
      <c r="Q126" s="233">
        <v>5195</v>
      </c>
      <c r="R126" s="233">
        <v>1475</v>
      </c>
      <c r="S126" s="233">
        <v>140</v>
      </c>
      <c r="T126" s="233">
        <v>6340</v>
      </c>
      <c r="U126" s="233">
        <v>3200</v>
      </c>
      <c r="V126" s="233">
        <v>195</v>
      </c>
      <c r="W126" s="234">
        <v>3915</v>
      </c>
    </row>
    <row r="127" spans="1:23" s="145" customFormat="1" x14ac:dyDescent="0.2">
      <c r="A127" s="337" t="s">
        <v>238</v>
      </c>
      <c r="B127" s="334" t="s">
        <v>1779</v>
      </c>
      <c r="C127" s="232">
        <v>0</v>
      </c>
      <c r="D127" s="233" t="s">
        <v>1676</v>
      </c>
      <c r="E127" s="233">
        <v>0</v>
      </c>
      <c r="F127" s="233" t="s">
        <v>1676</v>
      </c>
      <c r="G127" s="233">
        <v>1115</v>
      </c>
      <c r="H127" s="233">
        <v>75</v>
      </c>
      <c r="I127" s="233">
        <v>0</v>
      </c>
      <c r="J127" s="233">
        <v>0</v>
      </c>
      <c r="K127" s="233">
        <v>20</v>
      </c>
      <c r="L127" s="233" t="s">
        <v>1676</v>
      </c>
      <c r="M127" s="233">
        <v>0</v>
      </c>
      <c r="N127" s="233">
        <v>0</v>
      </c>
      <c r="O127" s="233" t="s">
        <v>1676</v>
      </c>
      <c r="P127" s="233">
        <v>0</v>
      </c>
      <c r="Q127" s="233" t="s">
        <v>1676</v>
      </c>
      <c r="R127" s="233">
        <v>0</v>
      </c>
      <c r="S127" s="233">
        <v>0</v>
      </c>
      <c r="T127" s="233">
        <v>425</v>
      </c>
      <c r="U127" s="233">
        <v>35</v>
      </c>
      <c r="V127" s="233">
        <v>0</v>
      </c>
      <c r="W127" s="234" t="s">
        <v>1676</v>
      </c>
    </row>
    <row r="128" spans="1:23" s="145" customFormat="1" x14ac:dyDescent="0.2">
      <c r="A128" s="337" t="s">
        <v>1385</v>
      </c>
      <c r="B128" s="334" t="s">
        <v>1780</v>
      </c>
      <c r="C128" s="232">
        <v>0</v>
      </c>
      <c r="D128" s="233">
        <v>0</v>
      </c>
      <c r="E128" s="233">
        <v>0</v>
      </c>
      <c r="F128" s="233">
        <v>0</v>
      </c>
      <c r="G128" s="233">
        <v>0</v>
      </c>
      <c r="H128" s="233">
        <v>0</v>
      </c>
      <c r="I128" s="233">
        <v>0</v>
      </c>
      <c r="J128" s="233">
        <v>0</v>
      </c>
      <c r="K128" s="233">
        <v>0</v>
      </c>
      <c r="L128" s="233">
        <v>0</v>
      </c>
      <c r="M128" s="233">
        <v>105</v>
      </c>
      <c r="N128" s="233">
        <v>0</v>
      </c>
      <c r="O128" s="233">
        <v>0</v>
      </c>
      <c r="P128" s="233">
        <v>0</v>
      </c>
      <c r="Q128" s="233">
        <v>0</v>
      </c>
      <c r="R128" s="233">
        <v>0</v>
      </c>
      <c r="S128" s="233">
        <v>0</v>
      </c>
      <c r="T128" s="233">
        <v>0</v>
      </c>
      <c r="U128" s="233">
        <v>0</v>
      </c>
      <c r="V128" s="233">
        <v>0</v>
      </c>
      <c r="W128" s="234">
        <v>0</v>
      </c>
    </row>
    <row r="129" spans="1:23" s="145" customFormat="1" x14ac:dyDescent="0.2">
      <c r="A129" s="337" t="s">
        <v>566</v>
      </c>
      <c r="B129" s="334" t="s">
        <v>1781</v>
      </c>
      <c r="C129" s="232">
        <v>3275</v>
      </c>
      <c r="D129" s="233">
        <v>11960</v>
      </c>
      <c r="E129" s="233">
        <v>2665</v>
      </c>
      <c r="F129" s="233">
        <v>1750</v>
      </c>
      <c r="G129" s="233">
        <v>500</v>
      </c>
      <c r="H129" s="233">
        <v>1075</v>
      </c>
      <c r="I129" s="233">
        <v>155</v>
      </c>
      <c r="J129" s="233">
        <v>145</v>
      </c>
      <c r="K129" s="233">
        <v>3675</v>
      </c>
      <c r="L129" s="233">
        <v>6340</v>
      </c>
      <c r="M129" s="233">
        <v>13305</v>
      </c>
      <c r="N129" s="233">
        <v>2265</v>
      </c>
      <c r="O129" s="233">
        <v>6015</v>
      </c>
      <c r="P129" s="233">
        <v>6470</v>
      </c>
      <c r="Q129" s="233">
        <v>7335</v>
      </c>
      <c r="R129" s="233">
        <v>1025</v>
      </c>
      <c r="S129" s="233">
        <v>180</v>
      </c>
      <c r="T129" s="233">
        <v>10805</v>
      </c>
      <c r="U129" s="233">
        <v>3730</v>
      </c>
      <c r="V129" s="233">
        <v>60</v>
      </c>
      <c r="W129" s="234">
        <v>6735</v>
      </c>
    </row>
    <row r="130" spans="1:23" s="145" customFormat="1" x14ac:dyDescent="0.2">
      <c r="A130" s="337" t="s">
        <v>592</v>
      </c>
      <c r="B130" s="334" t="s">
        <v>1782</v>
      </c>
      <c r="C130" s="232">
        <v>30</v>
      </c>
      <c r="D130" s="233">
        <v>205</v>
      </c>
      <c r="E130" s="233" t="s">
        <v>1676</v>
      </c>
      <c r="F130" s="233">
        <v>55</v>
      </c>
      <c r="G130" s="233">
        <v>70</v>
      </c>
      <c r="H130" s="233">
        <v>180</v>
      </c>
      <c r="I130" s="233">
        <v>760</v>
      </c>
      <c r="J130" s="233">
        <v>20</v>
      </c>
      <c r="K130" s="233">
        <v>185</v>
      </c>
      <c r="L130" s="233">
        <v>220</v>
      </c>
      <c r="M130" s="233">
        <v>130</v>
      </c>
      <c r="N130" s="233">
        <v>275</v>
      </c>
      <c r="O130" s="233">
        <v>1155</v>
      </c>
      <c r="P130" s="233">
        <v>135</v>
      </c>
      <c r="Q130" s="233">
        <v>0</v>
      </c>
      <c r="R130" s="233">
        <v>0</v>
      </c>
      <c r="S130" s="233" t="s">
        <v>1676</v>
      </c>
      <c r="T130" s="233">
        <v>290</v>
      </c>
      <c r="U130" s="233">
        <v>420</v>
      </c>
      <c r="V130" s="233" t="s">
        <v>1676</v>
      </c>
      <c r="W130" s="234">
        <v>1170</v>
      </c>
    </row>
    <row r="131" spans="1:23" s="145" customFormat="1" x14ac:dyDescent="0.2">
      <c r="A131" s="337" t="s">
        <v>246</v>
      </c>
      <c r="B131" s="334" t="s">
        <v>1783</v>
      </c>
      <c r="C131" s="232">
        <v>0</v>
      </c>
      <c r="D131" s="233">
        <v>0</v>
      </c>
      <c r="E131" s="233">
        <v>0</v>
      </c>
      <c r="F131" s="233">
        <v>0</v>
      </c>
      <c r="G131" s="233">
        <v>1440</v>
      </c>
      <c r="H131" s="233">
        <v>50</v>
      </c>
      <c r="I131" s="233">
        <v>0</v>
      </c>
      <c r="J131" s="233">
        <v>0</v>
      </c>
      <c r="K131" s="233">
        <v>0</v>
      </c>
      <c r="L131" s="233">
        <v>0</v>
      </c>
      <c r="M131" s="233">
        <v>0</v>
      </c>
      <c r="N131" s="233">
        <v>0</v>
      </c>
      <c r="O131" s="233">
        <v>0</v>
      </c>
      <c r="P131" s="233">
        <v>0</v>
      </c>
      <c r="Q131" s="233" t="s">
        <v>1676</v>
      </c>
      <c r="R131" s="233">
        <v>0</v>
      </c>
      <c r="S131" s="233">
        <v>0</v>
      </c>
      <c r="T131" s="233">
        <v>35</v>
      </c>
      <c r="U131" s="233">
        <v>0</v>
      </c>
      <c r="V131" s="233">
        <v>0</v>
      </c>
      <c r="W131" s="234" t="s">
        <v>1676</v>
      </c>
    </row>
    <row r="132" spans="1:23" s="145" customFormat="1" x14ac:dyDescent="0.2">
      <c r="A132" s="337" t="s">
        <v>1595</v>
      </c>
      <c r="B132" s="334" t="s">
        <v>1784</v>
      </c>
      <c r="C132" s="232">
        <v>0</v>
      </c>
      <c r="D132" s="233">
        <v>0</v>
      </c>
      <c r="E132" s="233">
        <v>0</v>
      </c>
      <c r="F132" s="233">
        <v>0</v>
      </c>
      <c r="G132" s="233">
        <v>0</v>
      </c>
      <c r="H132" s="233">
        <v>0</v>
      </c>
      <c r="I132" s="233">
        <v>0</v>
      </c>
      <c r="J132" s="233">
        <v>0</v>
      </c>
      <c r="K132" s="233">
        <v>0</v>
      </c>
      <c r="L132" s="233">
        <v>0</v>
      </c>
      <c r="M132" s="233" t="s">
        <v>1676</v>
      </c>
      <c r="N132" s="233">
        <v>0</v>
      </c>
      <c r="O132" s="233">
        <v>0</v>
      </c>
      <c r="P132" s="233" t="s">
        <v>1676</v>
      </c>
      <c r="Q132" s="233">
        <v>0</v>
      </c>
      <c r="R132" s="233">
        <v>0</v>
      </c>
      <c r="S132" s="233">
        <v>0</v>
      </c>
      <c r="T132" s="233">
        <v>850</v>
      </c>
      <c r="U132" s="233">
        <v>0</v>
      </c>
      <c r="V132" s="233">
        <v>0</v>
      </c>
      <c r="W132" s="234">
        <v>0</v>
      </c>
    </row>
    <row r="133" spans="1:23" s="145" customFormat="1" x14ac:dyDescent="0.2">
      <c r="A133" s="337" t="s">
        <v>797</v>
      </c>
      <c r="B133" s="334" t="s">
        <v>1785</v>
      </c>
      <c r="C133" s="232">
        <v>10</v>
      </c>
      <c r="D133" s="233">
        <v>50</v>
      </c>
      <c r="E133" s="233">
        <v>20</v>
      </c>
      <c r="F133" s="233" t="s">
        <v>1676</v>
      </c>
      <c r="G133" s="233" t="s">
        <v>1676</v>
      </c>
      <c r="H133" s="233" t="s">
        <v>1676</v>
      </c>
      <c r="I133" s="233">
        <v>500</v>
      </c>
      <c r="J133" s="233" t="s">
        <v>1676</v>
      </c>
      <c r="K133" s="233">
        <v>0</v>
      </c>
      <c r="L133" s="233">
        <v>30</v>
      </c>
      <c r="M133" s="233">
        <v>2830</v>
      </c>
      <c r="N133" s="233">
        <v>15</v>
      </c>
      <c r="O133" s="233">
        <v>130</v>
      </c>
      <c r="P133" s="233">
        <v>120</v>
      </c>
      <c r="Q133" s="233">
        <v>0</v>
      </c>
      <c r="R133" s="233">
        <v>0</v>
      </c>
      <c r="S133" s="233" t="s">
        <v>1676</v>
      </c>
      <c r="T133" s="233">
        <v>225</v>
      </c>
      <c r="U133" s="233">
        <v>190</v>
      </c>
      <c r="V133" s="233">
        <v>0</v>
      </c>
      <c r="W133" s="234">
        <v>85</v>
      </c>
    </row>
    <row r="134" spans="1:23" s="145" customFormat="1" x14ac:dyDescent="0.2">
      <c r="A134" s="337" t="s">
        <v>463</v>
      </c>
      <c r="B134" s="334" t="s">
        <v>1786</v>
      </c>
      <c r="C134" s="232">
        <v>3790</v>
      </c>
      <c r="D134" s="233">
        <v>9495</v>
      </c>
      <c r="E134" s="233">
        <v>2710</v>
      </c>
      <c r="F134" s="233">
        <v>2825</v>
      </c>
      <c r="G134" s="233">
        <v>740</v>
      </c>
      <c r="H134" s="233">
        <v>1835</v>
      </c>
      <c r="I134" s="233">
        <v>9535</v>
      </c>
      <c r="J134" s="233">
        <v>680</v>
      </c>
      <c r="K134" s="233">
        <v>6890</v>
      </c>
      <c r="L134" s="233">
        <v>8770</v>
      </c>
      <c r="M134" s="233">
        <v>19075</v>
      </c>
      <c r="N134" s="233">
        <v>2470</v>
      </c>
      <c r="O134" s="233">
        <v>11375</v>
      </c>
      <c r="P134" s="233">
        <v>6810</v>
      </c>
      <c r="Q134" s="233">
        <v>8575</v>
      </c>
      <c r="R134" s="233">
        <v>2335</v>
      </c>
      <c r="S134" s="233">
        <v>215</v>
      </c>
      <c r="T134" s="233">
        <v>11380</v>
      </c>
      <c r="U134" s="233">
        <v>8255</v>
      </c>
      <c r="V134" s="233">
        <v>55</v>
      </c>
      <c r="W134" s="234">
        <v>5815</v>
      </c>
    </row>
    <row r="135" spans="1:23" s="145" customFormat="1" x14ac:dyDescent="0.2">
      <c r="A135" s="337" t="s">
        <v>749</v>
      </c>
      <c r="B135" s="334" t="s">
        <v>1787</v>
      </c>
      <c r="C135" s="232">
        <v>10</v>
      </c>
      <c r="D135" s="233">
        <v>45</v>
      </c>
      <c r="E135" s="233">
        <v>10</v>
      </c>
      <c r="F135" s="233">
        <v>0</v>
      </c>
      <c r="G135" s="233">
        <v>0</v>
      </c>
      <c r="H135" s="233">
        <v>55</v>
      </c>
      <c r="I135" s="233">
        <v>125</v>
      </c>
      <c r="J135" s="233">
        <v>0</v>
      </c>
      <c r="K135" s="233">
        <v>15</v>
      </c>
      <c r="L135" s="233">
        <v>0</v>
      </c>
      <c r="M135" s="233">
        <v>425</v>
      </c>
      <c r="N135" s="233" t="s">
        <v>1676</v>
      </c>
      <c r="O135" s="233">
        <v>695</v>
      </c>
      <c r="P135" s="233">
        <v>70</v>
      </c>
      <c r="Q135" s="233">
        <v>0</v>
      </c>
      <c r="R135" s="233">
        <v>0</v>
      </c>
      <c r="S135" s="233">
        <v>0</v>
      </c>
      <c r="T135" s="233">
        <v>115</v>
      </c>
      <c r="U135" s="233">
        <v>25</v>
      </c>
      <c r="V135" s="233">
        <v>0</v>
      </c>
      <c r="W135" s="234">
        <v>30</v>
      </c>
    </row>
    <row r="136" spans="1:23" s="145" customFormat="1" x14ac:dyDescent="0.2">
      <c r="A136" s="337" t="s">
        <v>376</v>
      </c>
      <c r="B136" s="334" t="s">
        <v>1788</v>
      </c>
      <c r="C136" s="232">
        <v>1235</v>
      </c>
      <c r="D136" s="233">
        <v>4105</v>
      </c>
      <c r="E136" s="233">
        <v>1465</v>
      </c>
      <c r="F136" s="233">
        <v>900</v>
      </c>
      <c r="G136" s="233">
        <v>345</v>
      </c>
      <c r="H136" s="233">
        <v>955</v>
      </c>
      <c r="I136" s="233">
        <v>4815</v>
      </c>
      <c r="J136" s="233">
        <v>285</v>
      </c>
      <c r="K136" s="233">
        <v>3325</v>
      </c>
      <c r="L136" s="233">
        <v>3530</v>
      </c>
      <c r="M136" s="233">
        <v>7725</v>
      </c>
      <c r="N136" s="233">
        <v>990</v>
      </c>
      <c r="O136" s="233">
        <v>3130</v>
      </c>
      <c r="P136" s="233">
        <v>4205</v>
      </c>
      <c r="Q136" s="233">
        <v>2485</v>
      </c>
      <c r="R136" s="233">
        <v>455</v>
      </c>
      <c r="S136" s="233">
        <v>130</v>
      </c>
      <c r="T136" s="233">
        <v>6290</v>
      </c>
      <c r="U136" s="233">
        <v>4245</v>
      </c>
      <c r="V136" s="233">
        <v>10</v>
      </c>
      <c r="W136" s="234">
        <v>3630</v>
      </c>
    </row>
    <row r="137" spans="1:23" s="145" customFormat="1" x14ac:dyDescent="0.2">
      <c r="A137" s="337" t="s">
        <v>399</v>
      </c>
      <c r="B137" s="334" t="s">
        <v>1789</v>
      </c>
      <c r="C137" s="232">
        <v>50</v>
      </c>
      <c r="D137" s="233">
        <v>315</v>
      </c>
      <c r="E137" s="233">
        <v>20</v>
      </c>
      <c r="F137" s="233">
        <v>50</v>
      </c>
      <c r="G137" s="233">
        <v>895</v>
      </c>
      <c r="H137" s="233">
        <v>255</v>
      </c>
      <c r="I137" s="233" t="s">
        <v>1676</v>
      </c>
      <c r="J137" s="233">
        <v>0</v>
      </c>
      <c r="K137" s="233">
        <v>180</v>
      </c>
      <c r="L137" s="233">
        <v>260</v>
      </c>
      <c r="M137" s="233">
        <v>1410</v>
      </c>
      <c r="N137" s="233">
        <v>200</v>
      </c>
      <c r="O137" s="233">
        <v>365</v>
      </c>
      <c r="P137" s="233">
        <v>310</v>
      </c>
      <c r="Q137" s="233">
        <v>0</v>
      </c>
      <c r="R137" s="233">
        <v>0</v>
      </c>
      <c r="S137" s="233" t="s">
        <v>1676</v>
      </c>
      <c r="T137" s="233">
        <v>1065</v>
      </c>
      <c r="U137" s="233">
        <v>950</v>
      </c>
      <c r="V137" s="233">
        <v>0</v>
      </c>
      <c r="W137" s="234">
        <v>190</v>
      </c>
    </row>
    <row r="138" spans="1:23" s="145" customFormat="1" x14ac:dyDescent="0.2">
      <c r="A138" s="337" t="s">
        <v>335</v>
      </c>
      <c r="B138" s="334" t="s">
        <v>1790</v>
      </c>
      <c r="C138" s="232" t="s">
        <v>1676</v>
      </c>
      <c r="D138" s="233">
        <v>45</v>
      </c>
      <c r="E138" s="233">
        <v>15</v>
      </c>
      <c r="F138" s="233">
        <v>0</v>
      </c>
      <c r="G138" s="233" t="s">
        <v>1676</v>
      </c>
      <c r="H138" s="233">
        <v>115</v>
      </c>
      <c r="I138" s="233">
        <v>0</v>
      </c>
      <c r="J138" s="233">
        <v>0</v>
      </c>
      <c r="K138" s="233">
        <v>795</v>
      </c>
      <c r="L138" s="233">
        <v>35</v>
      </c>
      <c r="M138" s="233">
        <v>820</v>
      </c>
      <c r="N138" s="233">
        <v>20</v>
      </c>
      <c r="O138" s="233">
        <v>2290</v>
      </c>
      <c r="P138" s="233">
        <v>45</v>
      </c>
      <c r="Q138" s="233">
        <v>0</v>
      </c>
      <c r="R138" s="233">
        <v>0</v>
      </c>
      <c r="S138" s="233">
        <v>20</v>
      </c>
      <c r="T138" s="233">
        <v>95</v>
      </c>
      <c r="U138" s="233">
        <v>95</v>
      </c>
      <c r="V138" s="233">
        <v>0</v>
      </c>
      <c r="W138" s="234">
        <v>65</v>
      </c>
    </row>
    <row r="139" spans="1:23" s="145" customFormat="1" x14ac:dyDescent="0.2">
      <c r="A139" s="337" t="s">
        <v>226</v>
      </c>
      <c r="B139" s="334" t="s">
        <v>1791</v>
      </c>
      <c r="C139" s="232">
        <v>2465</v>
      </c>
      <c r="D139" s="233">
        <v>34145</v>
      </c>
      <c r="E139" s="233">
        <v>2425</v>
      </c>
      <c r="F139" s="233">
        <v>3080</v>
      </c>
      <c r="G139" s="233">
        <v>510</v>
      </c>
      <c r="H139" s="233">
        <v>2105</v>
      </c>
      <c r="I139" s="233">
        <v>3015</v>
      </c>
      <c r="J139" s="233">
        <v>830</v>
      </c>
      <c r="K139" s="233">
        <v>6460</v>
      </c>
      <c r="L139" s="233">
        <v>8585</v>
      </c>
      <c r="M139" s="233">
        <v>15280</v>
      </c>
      <c r="N139" s="233">
        <v>2115</v>
      </c>
      <c r="O139" s="233">
        <v>7400</v>
      </c>
      <c r="P139" s="233">
        <v>7215</v>
      </c>
      <c r="Q139" s="233">
        <v>7515</v>
      </c>
      <c r="R139" s="233">
        <v>1605</v>
      </c>
      <c r="S139" s="233">
        <v>400</v>
      </c>
      <c r="T139" s="233">
        <v>7650</v>
      </c>
      <c r="U139" s="233">
        <v>10875</v>
      </c>
      <c r="V139" s="233">
        <v>75</v>
      </c>
      <c r="W139" s="234">
        <v>9225</v>
      </c>
    </row>
    <row r="140" spans="1:23" s="145" customFormat="1" x14ac:dyDescent="0.2">
      <c r="A140" s="337" t="s">
        <v>432</v>
      </c>
      <c r="B140" s="334" t="s">
        <v>1792</v>
      </c>
      <c r="C140" s="232">
        <v>1205</v>
      </c>
      <c r="D140" s="233">
        <v>3075</v>
      </c>
      <c r="E140" s="233">
        <v>420</v>
      </c>
      <c r="F140" s="233">
        <v>405</v>
      </c>
      <c r="G140" s="233">
        <v>270</v>
      </c>
      <c r="H140" s="233">
        <v>345</v>
      </c>
      <c r="I140" s="233">
        <v>3965</v>
      </c>
      <c r="J140" s="233">
        <v>175</v>
      </c>
      <c r="K140" s="233">
        <v>1365</v>
      </c>
      <c r="L140" s="233">
        <v>3365</v>
      </c>
      <c r="M140" s="233">
        <v>6635</v>
      </c>
      <c r="N140" s="233">
        <v>620</v>
      </c>
      <c r="O140" s="233">
        <v>1615</v>
      </c>
      <c r="P140" s="233">
        <v>1680</v>
      </c>
      <c r="Q140" s="233">
        <v>2010</v>
      </c>
      <c r="R140" s="233">
        <v>905</v>
      </c>
      <c r="S140" s="233">
        <v>60</v>
      </c>
      <c r="T140" s="233">
        <v>2555</v>
      </c>
      <c r="U140" s="233">
        <v>2330</v>
      </c>
      <c r="V140" s="233">
        <v>15</v>
      </c>
      <c r="W140" s="234">
        <v>1880</v>
      </c>
    </row>
    <row r="141" spans="1:23" s="145" customFormat="1" x14ac:dyDescent="0.2">
      <c r="A141" s="337" t="s">
        <v>214</v>
      </c>
      <c r="B141" s="334" t="s">
        <v>1793</v>
      </c>
      <c r="C141" s="232">
        <v>4130</v>
      </c>
      <c r="D141" s="233">
        <v>11545</v>
      </c>
      <c r="E141" s="233">
        <v>3045</v>
      </c>
      <c r="F141" s="233">
        <v>2640</v>
      </c>
      <c r="G141" s="233">
        <v>1720</v>
      </c>
      <c r="H141" s="233">
        <v>2485</v>
      </c>
      <c r="I141" s="233">
        <v>4545</v>
      </c>
      <c r="J141" s="233">
        <v>935</v>
      </c>
      <c r="K141" s="233">
        <v>11010</v>
      </c>
      <c r="L141" s="233">
        <v>12660</v>
      </c>
      <c r="M141" s="233">
        <v>23670</v>
      </c>
      <c r="N141" s="233">
        <v>4210</v>
      </c>
      <c r="O141" s="233">
        <v>13315</v>
      </c>
      <c r="P141" s="233">
        <v>14175</v>
      </c>
      <c r="Q141" s="233">
        <v>9805</v>
      </c>
      <c r="R141" s="233">
        <v>1530</v>
      </c>
      <c r="S141" s="233">
        <v>465</v>
      </c>
      <c r="T141" s="233">
        <v>21225</v>
      </c>
      <c r="U141" s="233">
        <v>15075</v>
      </c>
      <c r="V141" s="233">
        <v>80</v>
      </c>
      <c r="W141" s="234">
        <v>11185</v>
      </c>
    </row>
    <row r="142" spans="1:23" s="145" customFormat="1" x14ac:dyDescent="0.2">
      <c r="A142" s="337" t="s">
        <v>250</v>
      </c>
      <c r="B142" s="334" t="s">
        <v>1794</v>
      </c>
      <c r="C142" s="232">
        <v>5520</v>
      </c>
      <c r="D142" s="233">
        <v>8825</v>
      </c>
      <c r="E142" s="233">
        <v>4325</v>
      </c>
      <c r="F142" s="233">
        <v>2850</v>
      </c>
      <c r="G142" s="233">
        <v>945</v>
      </c>
      <c r="H142" s="233">
        <v>2080</v>
      </c>
      <c r="I142" s="233">
        <v>3750</v>
      </c>
      <c r="J142" s="233">
        <v>995</v>
      </c>
      <c r="K142" s="233">
        <v>8190</v>
      </c>
      <c r="L142" s="233">
        <v>13690</v>
      </c>
      <c r="M142" s="233">
        <v>23570</v>
      </c>
      <c r="N142" s="233">
        <v>4060</v>
      </c>
      <c r="O142" s="233">
        <v>8895</v>
      </c>
      <c r="P142" s="233">
        <v>8920</v>
      </c>
      <c r="Q142" s="233">
        <v>9685</v>
      </c>
      <c r="R142" s="233">
        <v>2670</v>
      </c>
      <c r="S142" s="233">
        <v>525</v>
      </c>
      <c r="T142" s="233">
        <v>18615</v>
      </c>
      <c r="U142" s="233">
        <v>9030</v>
      </c>
      <c r="V142" s="233">
        <v>50</v>
      </c>
      <c r="W142" s="234">
        <v>8570</v>
      </c>
    </row>
    <row r="143" spans="1:23" s="145" customFormat="1" x14ac:dyDescent="0.2">
      <c r="A143" s="337" t="s">
        <v>228</v>
      </c>
      <c r="B143" s="334" t="s">
        <v>1795</v>
      </c>
      <c r="C143" s="232">
        <v>0</v>
      </c>
      <c r="D143" s="233">
        <v>0</v>
      </c>
      <c r="E143" s="233" t="s">
        <v>1676</v>
      </c>
      <c r="F143" s="233" t="s">
        <v>1676</v>
      </c>
      <c r="G143" s="233">
        <v>5785</v>
      </c>
      <c r="H143" s="233">
        <v>40</v>
      </c>
      <c r="I143" s="233">
        <v>0</v>
      </c>
      <c r="J143" s="233">
        <v>0</v>
      </c>
      <c r="K143" s="233" t="s">
        <v>1676</v>
      </c>
      <c r="L143" s="233">
        <v>0</v>
      </c>
      <c r="M143" s="233">
        <v>0</v>
      </c>
      <c r="N143" s="233">
        <v>0</v>
      </c>
      <c r="O143" s="233">
        <v>0</v>
      </c>
      <c r="P143" s="233">
        <v>0</v>
      </c>
      <c r="Q143" s="233">
        <v>0</v>
      </c>
      <c r="R143" s="233">
        <v>0</v>
      </c>
      <c r="S143" s="233">
        <v>0</v>
      </c>
      <c r="T143" s="233">
        <v>615</v>
      </c>
      <c r="U143" s="233">
        <v>0</v>
      </c>
      <c r="V143" s="233">
        <v>0</v>
      </c>
      <c r="W143" s="234">
        <v>90</v>
      </c>
    </row>
    <row r="144" spans="1:23" s="145" customFormat="1" x14ac:dyDescent="0.2">
      <c r="A144" s="337" t="s">
        <v>397</v>
      </c>
      <c r="B144" s="334" t="s">
        <v>1796</v>
      </c>
      <c r="C144" s="232">
        <v>6120</v>
      </c>
      <c r="D144" s="233">
        <v>39800</v>
      </c>
      <c r="E144" s="233">
        <v>5935</v>
      </c>
      <c r="F144" s="233">
        <v>3720</v>
      </c>
      <c r="G144" s="233">
        <v>1335</v>
      </c>
      <c r="H144" s="233">
        <v>4230</v>
      </c>
      <c r="I144" s="233">
        <v>8800</v>
      </c>
      <c r="J144" s="233">
        <v>940</v>
      </c>
      <c r="K144" s="233">
        <v>11870</v>
      </c>
      <c r="L144" s="233">
        <v>13860</v>
      </c>
      <c r="M144" s="233">
        <v>24330</v>
      </c>
      <c r="N144" s="233">
        <v>3330</v>
      </c>
      <c r="O144" s="233">
        <v>11610</v>
      </c>
      <c r="P144" s="233">
        <v>11720</v>
      </c>
      <c r="Q144" s="233">
        <v>13040</v>
      </c>
      <c r="R144" s="233">
        <v>4640</v>
      </c>
      <c r="S144" s="233">
        <v>570</v>
      </c>
      <c r="T144" s="233">
        <v>19085</v>
      </c>
      <c r="U144" s="233">
        <v>11045</v>
      </c>
      <c r="V144" s="233">
        <v>75</v>
      </c>
      <c r="W144" s="234">
        <v>9150</v>
      </c>
    </row>
    <row r="145" spans="1:23" s="145" customFormat="1" x14ac:dyDescent="0.2">
      <c r="A145" s="337" t="s">
        <v>240</v>
      </c>
      <c r="B145" s="334" t="s">
        <v>1797</v>
      </c>
      <c r="C145" s="232">
        <v>4695</v>
      </c>
      <c r="D145" s="233">
        <v>19200</v>
      </c>
      <c r="E145" s="233">
        <v>3480</v>
      </c>
      <c r="F145" s="233">
        <v>2145</v>
      </c>
      <c r="G145" s="233">
        <v>555</v>
      </c>
      <c r="H145" s="233">
        <v>1910</v>
      </c>
      <c r="I145" s="233">
        <v>4450</v>
      </c>
      <c r="J145" s="233">
        <v>450</v>
      </c>
      <c r="K145" s="233">
        <v>7470</v>
      </c>
      <c r="L145" s="233">
        <v>7145</v>
      </c>
      <c r="M145" s="233">
        <v>15710</v>
      </c>
      <c r="N145" s="233">
        <v>2000</v>
      </c>
      <c r="O145" s="233">
        <v>4815</v>
      </c>
      <c r="P145" s="233">
        <v>5280</v>
      </c>
      <c r="Q145" s="233">
        <v>4505</v>
      </c>
      <c r="R145" s="233">
        <v>905</v>
      </c>
      <c r="S145" s="233">
        <v>235</v>
      </c>
      <c r="T145" s="233">
        <v>13115</v>
      </c>
      <c r="U145" s="233">
        <v>7830</v>
      </c>
      <c r="V145" s="233">
        <v>45</v>
      </c>
      <c r="W145" s="234">
        <v>4290</v>
      </c>
    </row>
    <row r="146" spans="1:23" s="157" customFormat="1" x14ac:dyDescent="0.2">
      <c r="A146" s="337" t="s">
        <v>1530</v>
      </c>
      <c r="B146" s="334" t="s">
        <v>1798</v>
      </c>
      <c r="C146" s="232" t="s">
        <v>1676</v>
      </c>
      <c r="D146" s="233">
        <v>95</v>
      </c>
      <c r="E146" s="233" t="s">
        <v>1676</v>
      </c>
      <c r="F146" s="233" t="s">
        <v>1676</v>
      </c>
      <c r="G146" s="233" t="s">
        <v>1676</v>
      </c>
      <c r="H146" s="233">
        <v>10</v>
      </c>
      <c r="I146" s="233">
        <v>0</v>
      </c>
      <c r="J146" s="233">
        <v>0</v>
      </c>
      <c r="K146" s="233">
        <v>15</v>
      </c>
      <c r="L146" s="233">
        <v>10</v>
      </c>
      <c r="M146" s="233">
        <v>15</v>
      </c>
      <c r="N146" s="233">
        <v>15</v>
      </c>
      <c r="O146" s="233">
        <v>25</v>
      </c>
      <c r="P146" s="233">
        <v>15</v>
      </c>
      <c r="Q146" s="233">
        <v>0</v>
      </c>
      <c r="R146" s="233">
        <v>0</v>
      </c>
      <c r="S146" s="233">
        <v>0</v>
      </c>
      <c r="T146" s="233">
        <v>55</v>
      </c>
      <c r="U146" s="233">
        <v>75</v>
      </c>
      <c r="V146" s="233">
        <v>0</v>
      </c>
      <c r="W146" s="234" t="s">
        <v>1676</v>
      </c>
    </row>
    <row r="147" spans="1:23" s="145" customFormat="1" x14ac:dyDescent="0.2">
      <c r="A147" s="337" t="s">
        <v>796</v>
      </c>
      <c r="B147" s="334" t="s">
        <v>1799</v>
      </c>
      <c r="C147" s="232">
        <v>30</v>
      </c>
      <c r="D147" s="233">
        <v>160</v>
      </c>
      <c r="E147" s="233">
        <v>130</v>
      </c>
      <c r="F147" s="233" t="s">
        <v>1676</v>
      </c>
      <c r="G147" s="233" t="s">
        <v>1676</v>
      </c>
      <c r="H147" s="233">
        <v>295</v>
      </c>
      <c r="I147" s="233">
        <v>920</v>
      </c>
      <c r="J147" s="233">
        <v>10</v>
      </c>
      <c r="K147" s="233" t="s">
        <v>1676</v>
      </c>
      <c r="L147" s="233">
        <v>130</v>
      </c>
      <c r="M147" s="233">
        <v>5940</v>
      </c>
      <c r="N147" s="233">
        <v>60</v>
      </c>
      <c r="O147" s="233">
        <v>1465</v>
      </c>
      <c r="P147" s="233">
        <v>645</v>
      </c>
      <c r="Q147" s="233">
        <v>0</v>
      </c>
      <c r="R147" s="233">
        <v>0</v>
      </c>
      <c r="S147" s="233">
        <v>10</v>
      </c>
      <c r="T147" s="233">
        <v>565</v>
      </c>
      <c r="U147" s="233">
        <v>145</v>
      </c>
      <c r="V147" s="233">
        <v>0</v>
      </c>
      <c r="W147" s="234">
        <v>160</v>
      </c>
    </row>
    <row r="148" spans="1:23" s="145" customFormat="1" x14ac:dyDescent="0.2">
      <c r="A148" s="337" t="s">
        <v>552</v>
      </c>
      <c r="B148" s="334" t="s">
        <v>1800</v>
      </c>
      <c r="C148" s="232">
        <v>3080</v>
      </c>
      <c r="D148" s="233">
        <v>4185</v>
      </c>
      <c r="E148" s="233">
        <v>1935</v>
      </c>
      <c r="F148" s="233">
        <v>1520</v>
      </c>
      <c r="G148" s="233">
        <v>785</v>
      </c>
      <c r="H148" s="233">
        <v>1490</v>
      </c>
      <c r="I148" s="233">
        <v>4100</v>
      </c>
      <c r="J148" s="233">
        <v>385</v>
      </c>
      <c r="K148" s="233">
        <v>5320</v>
      </c>
      <c r="L148" s="233">
        <v>6740</v>
      </c>
      <c r="M148" s="233">
        <v>16660</v>
      </c>
      <c r="N148" s="233">
        <v>2280</v>
      </c>
      <c r="O148" s="233">
        <v>11605</v>
      </c>
      <c r="P148" s="233">
        <v>8070</v>
      </c>
      <c r="Q148" s="233">
        <v>6470</v>
      </c>
      <c r="R148" s="233">
        <v>2520</v>
      </c>
      <c r="S148" s="233">
        <v>365</v>
      </c>
      <c r="T148" s="233">
        <v>12105</v>
      </c>
      <c r="U148" s="233">
        <v>7645</v>
      </c>
      <c r="V148" s="233">
        <v>130</v>
      </c>
      <c r="W148" s="234">
        <v>5065</v>
      </c>
    </row>
    <row r="149" spans="1:23" s="145" customFormat="1" x14ac:dyDescent="0.2">
      <c r="A149" s="337" t="s">
        <v>1598</v>
      </c>
      <c r="B149" s="334" t="s">
        <v>1801</v>
      </c>
      <c r="C149" s="232">
        <v>0</v>
      </c>
      <c r="D149" s="233">
        <v>90</v>
      </c>
      <c r="E149" s="233">
        <v>0</v>
      </c>
      <c r="F149" s="233">
        <v>0</v>
      </c>
      <c r="G149" s="233">
        <v>0</v>
      </c>
      <c r="H149" s="233">
        <v>0</v>
      </c>
      <c r="I149" s="233">
        <v>0</v>
      </c>
      <c r="J149" s="233">
        <v>0</v>
      </c>
      <c r="K149" s="233">
        <v>0</v>
      </c>
      <c r="L149" s="233">
        <v>0</v>
      </c>
      <c r="M149" s="233">
        <v>0</v>
      </c>
      <c r="N149" s="233" t="s">
        <v>1676</v>
      </c>
      <c r="O149" s="233">
        <v>0</v>
      </c>
      <c r="P149" s="233">
        <v>0</v>
      </c>
      <c r="Q149" s="233">
        <v>0</v>
      </c>
      <c r="R149" s="233">
        <v>0</v>
      </c>
      <c r="S149" s="233">
        <v>0</v>
      </c>
      <c r="T149" s="233">
        <v>0</v>
      </c>
      <c r="U149" s="233">
        <v>0</v>
      </c>
      <c r="V149" s="233">
        <v>0</v>
      </c>
      <c r="W149" s="234">
        <v>0</v>
      </c>
    </row>
    <row r="150" spans="1:23" s="145" customFormat="1" x14ac:dyDescent="0.2">
      <c r="A150" s="337" t="s">
        <v>1218</v>
      </c>
      <c r="B150" s="334" t="s">
        <v>1802</v>
      </c>
      <c r="C150" s="232" t="s">
        <v>1676</v>
      </c>
      <c r="D150" s="233">
        <v>635</v>
      </c>
      <c r="E150" s="233" t="s">
        <v>1676</v>
      </c>
      <c r="F150" s="233">
        <v>0</v>
      </c>
      <c r="G150" s="233">
        <v>0</v>
      </c>
      <c r="H150" s="233">
        <v>45</v>
      </c>
      <c r="I150" s="233">
        <v>455</v>
      </c>
      <c r="J150" s="233">
        <v>0</v>
      </c>
      <c r="K150" s="233">
        <v>15</v>
      </c>
      <c r="L150" s="233">
        <v>0</v>
      </c>
      <c r="M150" s="233">
        <v>950</v>
      </c>
      <c r="N150" s="233">
        <v>75</v>
      </c>
      <c r="O150" s="233">
        <v>145</v>
      </c>
      <c r="P150" s="233">
        <v>55</v>
      </c>
      <c r="Q150" s="233">
        <v>0</v>
      </c>
      <c r="R150" s="233">
        <v>0</v>
      </c>
      <c r="S150" s="233">
        <v>0</v>
      </c>
      <c r="T150" s="233" t="s">
        <v>1676</v>
      </c>
      <c r="U150" s="233">
        <v>15</v>
      </c>
      <c r="V150" s="233">
        <v>0</v>
      </c>
      <c r="W150" s="234">
        <v>10</v>
      </c>
    </row>
    <row r="151" spans="1:23" s="145" customFormat="1" x14ac:dyDescent="0.2">
      <c r="A151" s="337" t="s">
        <v>1554</v>
      </c>
      <c r="B151" s="334" t="s">
        <v>1803</v>
      </c>
      <c r="C151" s="232">
        <v>0</v>
      </c>
      <c r="D151" s="233">
        <v>0</v>
      </c>
      <c r="E151" s="233">
        <v>0</v>
      </c>
      <c r="F151" s="233">
        <v>0</v>
      </c>
      <c r="G151" s="233">
        <v>2835</v>
      </c>
      <c r="H151" s="233">
        <v>35</v>
      </c>
      <c r="I151" s="233">
        <v>0</v>
      </c>
      <c r="J151" s="233">
        <v>0</v>
      </c>
      <c r="K151" s="233" t="s">
        <v>1676</v>
      </c>
      <c r="L151" s="233">
        <v>0</v>
      </c>
      <c r="M151" s="233">
        <v>0</v>
      </c>
      <c r="N151" s="233">
        <v>0</v>
      </c>
      <c r="O151" s="233">
        <v>0</v>
      </c>
      <c r="P151" s="233">
        <v>0</v>
      </c>
      <c r="Q151" s="233">
        <v>0</v>
      </c>
      <c r="R151" s="233">
        <v>0</v>
      </c>
      <c r="S151" s="233">
        <v>0</v>
      </c>
      <c r="T151" s="233">
        <v>1085</v>
      </c>
      <c r="U151" s="233">
        <v>0</v>
      </c>
      <c r="V151" s="233">
        <v>0</v>
      </c>
      <c r="W151" s="234">
        <v>105</v>
      </c>
    </row>
    <row r="152" spans="1:23" s="145" customFormat="1" x14ac:dyDescent="0.2">
      <c r="A152" s="337" t="s">
        <v>336</v>
      </c>
      <c r="B152" s="334" t="s">
        <v>1804</v>
      </c>
      <c r="C152" s="232">
        <v>105</v>
      </c>
      <c r="D152" s="233">
        <v>115</v>
      </c>
      <c r="E152" s="233">
        <v>55</v>
      </c>
      <c r="F152" s="233" t="s">
        <v>1676</v>
      </c>
      <c r="G152" s="233">
        <v>0</v>
      </c>
      <c r="H152" s="233">
        <v>190</v>
      </c>
      <c r="I152" s="233">
        <v>10</v>
      </c>
      <c r="J152" s="233">
        <v>15</v>
      </c>
      <c r="K152" s="233">
        <v>10</v>
      </c>
      <c r="L152" s="233">
        <v>110</v>
      </c>
      <c r="M152" s="233">
        <v>1870</v>
      </c>
      <c r="N152" s="233">
        <v>145</v>
      </c>
      <c r="O152" s="233">
        <v>2470</v>
      </c>
      <c r="P152" s="233">
        <v>610</v>
      </c>
      <c r="Q152" s="233" t="s">
        <v>1676</v>
      </c>
      <c r="R152" s="233">
        <v>0</v>
      </c>
      <c r="S152" s="233" t="s">
        <v>1676</v>
      </c>
      <c r="T152" s="233">
        <v>290</v>
      </c>
      <c r="U152" s="233">
        <v>50</v>
      </c>
      <c r="V152" s="233">
        <v>0</v>
      </c>
      <c r="W152" s="234">
        <v>250</v>
      </c>
    </row>
    <row r="153" spans="1:23" s="145" customFormat="1" x14ac:dyDescent="0.2">
      <c r="A153" s="337" t="s">
        <v>361</v>
      </c>
      <c r="B153" s="334" t="s">
        <v>1805</v>
      </c>
      <c r="C153" s="232">
        <v>10</v>
      </c>
      <c r="D153" s="233">
        <v>100</v>
      </c>
      <c r="E153" s="233">
        <v>25</v>
      </c>
      <c r="F153" s="233" t="s">
        <v>1676</v>
      </c>
      <c r="G153" s="233">
        <v>0</v>
      </c>
      <c r="H153" s="233">
        <v>130</v>
      </c>
      <c r="I153" s="233">
        <v>295</v>
      </c>
      <c r="J153" s="233">
        <v>25</v>
      </c>
      <c r="K153" s="233">
        <v>165</v>
      </c>
      <c r="L153" s="233">
        <v>100</v>
      </c>
      <c r="M153" s="233">
        <v>1110</v>
      </c>
      <c r="N153" s="233">
        <v>155</v>
      </c>
      <c r="O153" s="233">
        <v>1085</v>
      </c>
      <c r="P153" s="233">
        <v>350</v>
      </c>
      <c r="Q153" s="233">
        <v>0</v>
      </c>
      <c r="R153" s="233">
        <v>0</v>
      </c>
      <c r="S153" s="233" t="s">
        <v>1676</v>
      </c>
      <c r="T153" s="233">
        <v>120</v>
      </c>
      <c r="U153" s="233">
        <v>45</v>
      </c>
      <c r="V153" s="233">
        <v>0</v>
      </c>
      <c r="W153" s="234">
        <v>60</v>
      </c>
    </row>
    <row r="154" spans="1:23" s="145" customFormat="1" x14ac:dyDescent="0.2">
      <c r="A154" s="337" t="s">
        <v>337</v>
      </c>
      <c r="B154" s="334" t="s">
        <v>1806</v>
      </c>
      <c r="C154" s="232">
        <v>25</v>
      </c>
      <c r="D154" s="233">
        <v>50</v>
      </c>
      <c r="E154" s="233">
        <v>15</v>
      </c>
      <c r="F154" s="233" t="s">
        <v>1676</v>
      </c>
      <c r="G154" s="233">
        <v>10</v>
      </c>
      <c r="H154" s="233">
        <v>105</v>
      </c>
      <c r="I154" s="233">
        <v>940</v>
      </c>
      <c r="J154" s="233">
        <v>20</v>
      </c>
      <c r="K154" s="233" t="s">
        <v>1676</v>
      </c>
      <c r="L154" s="233">
        <v>160</v>
      </c>
      <c r="M154" s="233">
        <v>1520</v>
      </c>
      <c r="N154" s="233">
        <v>15</v>
      </c>
      <c r="O154" s="233">
        <v>3455</v>
      </c>
      <c r="P154" s="233">
        <v>615</v>
      </c>
      <c r="Q154" s="233">
        <v>0</v>
      </c>
      <c r="R154" s="233">
        <v>0</v>
      </c>
      <c r="S154" s="233" t="s">
        <v>1676</v>
      </c>
      <c r="T154" s="233">
        <v>315</v>
      </c>
      <c r="U154" s="233">
        <v>65</v>
      </c>
      <c r="V154" s="233">
        <v>0</v>
      </c>
      <c r="W154" s="234">
        <v>40</v>
      </c>
    </row>
    <row r="155" spans="1:23" s="157" customFormat="1" x14ac:dyDescent="0.2">
      <c r="A155" s="337" t="s">
        <v>398</v>
      </c>
      <c r="B155" s="334" t="s">
        <v>1807</v>
      </c>
      <c r="C155" s="232">
        <v>6015</v>
      </c>
      <c r="D155" s="233">
        <v>12640</v>
      </c>
      <c r="E155" s="233">
        <v>3100</v>
      </c>
      <c r="F155" s="233">
        <v>2525</v>
      </c>
      <c r="G155" s="233">
        <v>1110</v>
      </c>
      <c r="H155" s="233">
        <v>2855</v>
      </c>
      <c r="I155" s="233">
        <v>5860</v>
      </c>
      <c r="J155" s="233">
        <v>1180</v>
      </c>
      <c r="K155" s="233">
        <v>12180</v>
      </c>
      <c r="L155" s="233">
        <v>13875</v>
      </c>
      <c r="M155" s="233">
        <v>27240</v>
      </c>
      <c r="N155" s="233">
        <v>6170</v>
      </c>
      <c r="O155" s="233">
        <v>17070</v>
      </c>
      <c r="P155" s="233">
        <v>12715</v>
      </c>
      <c r="Q155" s="233">
        <v>13325</v>
      </c>
      <c r="R155" s="233">
        <v>2400</v>
      </c>
      <c r="S155" s="233">
        <v>585</v>
      </c>
      <c r="T155" s="233">
        <v>24590</v>
      </c>
      <c r="U155" s="233">
        <v>13525</v>
      </c>
      <c r="V155" s="233">
        <v>240</v>
      </c>
      <c r="W155" s="234">
        <v>14250</v>
      </c>
    </row>
    <row r="156" spans="1:23" s="145" customFormat="1" x14ac:dyDescent="0.2">
      <c r="A156" s="337" t="s">
        <v>739</v>
      </c>
      <c r="B156" s="334" t="s">
        <v>1808</v>
      </c>
      <c r="C156" s="232">
        <v>10</v>
      </c>
      <c r="D156" s="233">
        <v>40</v>
      </c>
      <c r="E156" s="233">
        <v>0</v>
      </c>
      <c r="F156" s="233" t="s">
        <v>1676</v>
      </c>
      <c r="G156" s="233" t="s">
        <v>1676</v>
      </c>
      <c r="H156" s="233" t="s">
        <v>1676</v>
      </c>
      <c r="I156" s="233">
        <v>0</v>
      </c>
      <c r="J156" s="233">
        <v>0</v>
      </c>
      <c r="K156" s="233">
        <v>15</v>
      </c>
      <c r="L156" s="233">
        <v>25</v>
      </c>
      <c r="M156" s="233">
        <v>10</v>
      </c>
      <c r="N156" s="233">
        <v>20</v>
      </c>
      <c r="O156" s="233">
        <v>25</v>
      </c>
      <c r="P156" s="233">
        <v>10</v>
      </c>
      <c r="Q156" s="233">
        <v>0</v>
      </c>
      <c r="R156" s="233">
        <v>0</v>
      </c>
      <c r="S156" s="233">
        <v>0</v>
      </c>
      <c r="T156" s="233">
        <v>50</v>
      </c>
      <c r="U156" s="233">
        <v>125</v>
      </c>
      <c r="V156" s="233">
        <v>0</v>
      </c>
      <c r="W156" s="234">
        <v>0</v>
      </c>
    </row>
    <row r="157" spans="1:23" s="145" customFormat="1" x14ac:dyDescent="0.2">
      <c r="A157" s="337" t="s">
        <v>338</v>
      </c>
      <c r="B157" s="334" t="s">
        <v>1809</v>
      </c>
      <c r="C157" s="232">
        <v>50</v>
      </c>
      <c r="D157" s="233">
        <v>70</v>
      </c>
      <c r="E157" s="233">
        <v>30</v>
      </c>
      <c r="F157" s="233" t="s">
        <v>1676</v>
      </c>
      <c r="G157" s="233" t="s">
        <v>1676</v>
      </c>
      <c r="H157" s="233">
        <v>240</v>
      </c>
      <c r="I157" s="233">
        <v>1700</v>
      </c>
      <c r="J157" s="233">
        <v>20</v>
      </c>
      <c r="K157" s="233">
        <v>180</v>
      </c>
      <c r="L157" s="233">
        <v>235</v>
      </c>
      <c r="M157" s="233">
        <v>1610</v>
      </c>
      <c r="N157" s="233">
        <v>55</v>
      </c>
      <c r="O157" s="233">
        <v>2640</v>
      </c>
      <c r="P157" s="233">
        <v>620</v>
      </c>
      <c r="Q157" s="233">
        <v>0</v>
      </c>
      <c r="R157" s="233">
        <v>0</v>
      </c>
      <c r="S157" s="233">
        <v>15</v>
      </c>
      <c r="T157" s="233">
        <v>435</v>
      </c>
      <c r="U157" s="233">
        <v>55</v>
      </c>
      <c r="V157" s="233">
        <v>0</v>
      </c>
      <c r="W157" s="234">
        <v>185</v>
      </c>
    </row>
    <row r="158" spans="1:23" s="157" customFormat="1" x14ac:dyDescent="0.2">
      <c r="A158" s="337" t="s">
        <v>554</v>
      </c>
      <c r="B158" s="334" t="s">
        <v>1810</v>
      </c>
      <c r="C158" s="232">
        <v>1775</v>
      </c>
      <c r="D158" s="233">
        <v>12825</v>
      </c>
      <c r="E158" s="233">
        <v>1820</v>
      </c>
      <c r="F158" s="233">
        <v>1650</v>
      </c>
      <c r="G158" s="233">
        <v>575</v>
      </c>
      <c r="H158" s="233">
        <v>700</v>
      </c>
      <c r="I158" s="233">
        <v>30</v>
      </c>
      <c r="J158" s="233">
        <v>65</v>
      </c>
      <c r="K158" s="233">
        <v>2410</v>
      </c>
      <c r="L158" s="233">
        <v>4890</v>
      </c>
      <c r="M158" s="233">
        <v>9470</v>
      </c>
      <c r="N158" s="233">
        <v>995</v>
      </c>
      <c r="O158" s="233">
        <v>4035</v>
      </c>
      <c r="P158" s="233">
        <v>3610</v>
      </c>
      <c r="Q158" s="233">
        <v>2685</v>
      </c>
      <c r="R158" s="233">
        <v>1070</v>
      </c>
      <c r="S158" s="233">
        <v>65</v>
      </c>
      <c r="T158" s="233">
        <v>6790</v>
      </c>
      <c r="U158" s="233">
        <v>3755</v>
      </c>
      <c r="V158" s="233">
        <v>45</v>
      </c>
      <c r="W158" s="234">
        <v>3760</v>
      </c>
    </row>
    <row r="159" spans="1:23" s="145" customFormat="1" x14ac:dyDescent="0.2">
      <c r="A159" s="337" t="s">
        <v>445</v>
      </c>
      <c r="B159" s="334" t="s">
        <v>1811</v>
      </c>
      <c r="C159" s="232">
        <v>1095</v>
      </c>
      <c r="D159" s="233">
        <v>2770</v>
      </c>
      <c r="E159" s="233">
        <v>390</v>
      </c>
      <c r="F159" s="233">
        <v>485</v>
      </c>
      <c r="G159" s="233">
        <v>420</v>
      </c>
      <c r="H159" s="233">
        <v>620</v>
      </c>
      <c r="I159" s="233">
        <v>1400</v>
      </c>
      <c r="J159" s="233">
        <v>45</v>
      </c>
      <c r="K159" s="233">
        <v>1935</v>
      </c>
      <c r="L159" s="233">
        <v>2460</v>
      </c>
      <c r="M159" s="233">
        <v>7530</v>
      </c>
      <c r="N159" s="233">
        <v>915</v>
      </c>
      <c r="O159" s="233">
        <v>3240</v>
      </c>
      <c r="P159" s="233">
        <v>4015</v>
      </c>
      <c r="Q159" s="233">
        <v>2985</v>
      </c>
      <c r="R159" s="233">
        <v>590</v>
      </c>
      <c r="S159" s="233">
        <v>45</v>
      </c>
      <c r="T159" s="233">
        <v>4495</v>
      </c>
      <c r="U159" s="233">
        <v>2305</v>
      </c>
      <c r="V159" s="233">
        <v>55</v>
      </c>
      <c r="W159" s="234">
        <v>3420</v>
      </c>
    </row>
    <row r="160" spans="1:23" s="145" customFormat="1" x14ac:dyDescent="0.2">
      <c r="A160" s="337" t="s">
        <v>206</v>
      </c>
      <c r="B160" s="334" t="s">
        <v>1812</v>
      </c>
      <c r="C160" s="232">
        <v>50</v>
      </c>
      <c r="D160" s="233">
        <v>55</v>
      </c>
      <c r="E160" s="233" t="s">
        <v>1676</v>
      </c>
      <c r="F160" s="233">
        <v>15</v>
      </c>
      <c r="G160" s="233">
        <v>810</v>
      </c>
      <c r="H160" s="233">
        <v>30</v>
      </c>
      <c r="I160" s="233">
        <v>0</v>
      </c>
      <c r="J160" s="233" t="s">
        <v>1676</v>
      </c>
      <c r="K160" s="233">
        <v>110</v>
      </c>
      <c r="L160" s="233">
        <v>160</v>
      </c>
      <c r="M160" s="233">
        <v>45</v>
      </c>
      <c r="N160" s="233">
        <v>50</v>
      </c>
      <c r="O160" s="233">
        <v>80</v>
      </c>
      <c r="P160" s="233">
        <v>80</v>
      </c>
      <c r="Q160" s="233">
        <v>340</v>
      </c>
      <c r="R160" s="233">
        <v>0</v>
      </c>
      <c r="S160" s="233">
        <v>0</v>
      </c>
      <c r="T160" s="233">
        <v>1035</v>
      </c>
      <c r="U160" s="233">
        <v>260</v>
      </c>
      <c r="V160" s="233">
        <v>0</v>
      </c>
      <c r="W160" s="234">
        <v>20</v>
      </c>
    </row>
    <row r="161" spans="1:23" s="145" customFormat="1" x14ac:dyDescent="0.2">
      <c r="A161" s="337" t="s">
        <v>200</v>
      </c>
      <c r="B161" s="334" t="s">
        <v>1813</v>
      </c>
      <c r="C161" s="232">
        <v>4350</v>
      </c>
      <c r="D161" s="233">
        <v>33425</v>
      </c>
      <c r="E161" s="233">
        <v>3315</v>
      </c>
      <c r="F161" s="233">
        <v>3265</v>
      </c>
      <c r="G161" s="233">
        <v>890</v>
      </c>
      <c r="H161" s="233">
        <v>3380</v>
      </c>
      <c r="I161" s="233">
        <v>4925</v>
      </c>
      <c r="J161" s="233">
        <v>840</v>
      </c>
      <c r="K161" s="233">
        <v>9105</v>
      </c>
      <c r="L161" s="233">
        <v>11070</v>
      </c>
      <c r="M161" s="233">
        <v>24205</v>
      </c>
      <c r="N161" s="233">
        <v>2730</v>
      </c>
      <c r="O161" s="233">
        <v>8875</v>
      </c>
      <c r="P161" s="233">
        <v>8015</v>
      </c>
      <c r="Q161" s="233">
        <v>13895</v>
      </c>
      <c r="R161" s="233">
        <v>1775</v>
      </c>
      <c r="S161" s="233">
        <v>400</v>
      </c>
      <c r="T161" s="233">
        <v>11600</v>
      </c>
      <c r="U161" s="233">
        <v>9475</v>
      </c>
      <c r="V161" s="233">
        <v>90</v>
      </c>
      <c r="W161" s="234">
        <v>10370</v>
      </c>
    </row>
    <row r="162" spans="1:23" s="145" customFormat="1" x14ac:dyDescent="0.2">
      <c r="A162" s="337" t="s">
        <v>1599</v>
      </c>
      <c r="B162" s="334" t="s">
        <v>1814</v>
      </c>
      <c r="C162" s="232">
        <v>0</v>
      </c>
      <c r="D162" s="233">
        <v>0</v>
      </c>
      <c r="E162" s="233">
        <v>0</v>
      </c>
      <c r="F162" s="233">
        <v>0</v>
      </c>
      <c r="G162" s="233">
        <v>0</v>
      </c>
      <c r="H162" s="233">
        <v>0</v>
      </c>
      <c r="I162" s="233">
        <v>0</v>
      </c>
      <c r="J162" s="233">
        <v>0</v>
      </c>
      <c r="K162" s="233">
        <v>0</v>
      </c>
      <c r="L162" s="233">
        <v>0</v>
      </c>
      <c r="M162" s="233">
        <v>0</v>
      </c>
      <c r="N162" s="233">
        <v>0</v>
      </c>
      <c r="O162" s="233">
        <v>0</v>
      </c>
      <c r="P162" s="233">
        <v>0</v>
      </c>
      <c r="Q162" s="233">
        <v>0</v>
      </c>
      <c r="R162" s="233">
        <v>0</v>
      </c>
      <c r="S162" s="233">
        <v>0</v>
      </c>
      <c r="T162" s="233">
        <v>70</v>
      </c>
      <c r="U162" s="233">
        <v>0</v>
      </c>
      <c r="V162" s="233">
        <v>0</v>
      </c>
      <c r="W162" s="234">
        <v>0</v>
      </c>
    </row>
    <row r="163" spans="1:23" s="145" customFormat="1" x14ac:dyDescent="0.2">
      <c r="A163" s="337" t="s">
        <v>1372</v>
      </c>
      <c r="B163" s="334" t="s">
        <v>1815</v>
      </c>
      <c r="C163" s="232">
        <v>0</v>
      </c>
      <c r="D163" s="233">
        <v>0</v>
      </c>
      <c r="E163" s="233">
        <v>0</v>
      </c>
      <c r="F163" s="233">
        <v>0</v>
      </c>
      <c r="G163" s="233">
        <v>0</v>
      </c>
      <c r="H163" s="233">
        <v>0</v>
      </c>
      <c r="I163" s="233">
        <v>0</v>
      </c>
      <c r="J163" s="233">
        <v>0</v>
      </c>
      <c r="K163" s="233">
        <v>0</v>
      </c>
      <c r="L163" s="233">
        <v>0</v>
      </c>
      <c r="M163" s="233">
        <v>0</v>
      </c>
      <c r="N163" s="233">
        <v>0</v>
      </c>
      <c r="O163" s="233">
        <v>0</v>
      </c>
      <c r="P163" s="233">
        <v>0</v>
      </c>
      <c r="Q163" s="233">
        <v>0</v>
      </c>
      <c r="R163" s="233">
        <v>0</v>
      </c>
      <c r="S163" s="233">
        <v>0</v>
      </c>
      <c r="T163" s="233">
        <v>185</v>
      </c>
      <c r="U163" s="233">
        <v>0</v>
      </c>
      <c r="V163" s="233">
        <v>0</v>
      </c>
      <c r="W163" s="234">
        <v>0</v>
      </c>
    </row>
    <row r="164" spans="1:23" s="145" customFormat="1" x14ac:dyDescent="0.2">
      <c r="A164" s="337" t="s">
        <v>462</v>
      </c>
      <c r="B164" s="334" t="s">
        <v>1816</v>
      </c>
      <c r="C164" s="232">
        <v>205</v>
      </c>
      <c r="D164" s="233">
        <v>6800</v>
      </c>
      <c r="E164" s="233">
        <v>1110</v>
      </c>
      <c r="F164" s="233">
        <v>2815</v>
      </c>
      <c r="G164" s="233">
        <v>80</v>
      </c>
      <c r="H164" s="233">
        <v>4555</v>
      </c>
      <c r="I164" s="233">
        <v>520</v>
      </c>
      <c r="J164" s="233">
        <v>410</v>
      </c>
      <c r="K164" s="233">
        <v>1150</v>
      </c>
      <c r="L164" s="233">
        <v>1190</v>
      </c>
      <c r="M164" s="233">
        <v>2315</v>
      </c>
      <c r="N164" s="233">
        <v>520</v>
      </c>
      <c r="O164" s="233">
        <v>3980</v>
      </c>
      <c r="P164" s="233">
        <v>4045</v>
      </c>
      <c r="Q164" s="233">
        <v>0</v>
      </c>
      <c r="R164" s="233">
        <v>230</v>
      </c>
      <c r="S164" s="233">
        <v>6975</v>
      </c>
      <c r="T164" s="233">
        <v>2160</v>
      </c>
      <c r="U164" s="233">
        <v>935</v>
      </c>
      <c r="V164" s="233" t="s">
        <v>1676</v>
      </c>
      <c r="W164" s="234">
        <v>1975</v>
      </c>
    </row>
    <row r="165" spans="1:23" s="145" customFormat="1" x14ac:dyDescent="0.2">
      <c r="A165" s="337" t="s">
        <v>453</v>
      </c>
      <c r="B165" s="334" t="s">
        <v>1817</v>
      </c>
      <c r="C165" s="232">
        <v>3070</v>
      </c>
      <c r="D165" s="233">
        <v>15560</v>
      </c>
      <c r="E165" s="233">
        <v>2065</v>
      </c>
      <c r="F165" s="233">
        <v>2065</v>
      </c>
      <c r="G165" s="233">
        <v>1165</v>
      </c>
      <c r="H165" s="233">
        <v>1815</v>
      </c>
      <c r="I165" s="233">
        <v>2820</v>
      </c>
      <c r="J165" s="233">
        <v>480</v>
      </c>
      <c r="K165" s="233">
        <v>6140</v>
      </c>
      <c r="L165" s="233">
        <v>7850</v>
      </c>
      <c r="M165" s="233">
        <v>13905</v>
      </c>
      <c r="N165" s="233">
        <v>2420</v>
      </c>
      <c r="O165" s="233">
        <v>6085</v>
      </c>
      <c r="P165" s="233">
        <v>5405</v>
      </c>
      <c r="Q165" s="233">
        <v>5485</v>
      </c>
      <c r="R165" s="233">
        <v>1710</v>
      </c>
      <c r="S165" s="233">
        <v>275</v>
      </c>
      <c r="T165" s="233">
        <v>11125</v>
      </c>
      <c r="U165" s="233">
        <v>6835</v>
      </c>
      <c r="V165" s="233">
        <v>35</v>
      </c>
      <c r="W165" s="234">
        <v>4845</v>
      </c>
    </row>
    <row r="166" spans="1:23" s="145" customFormat="1" x14ac:dyDescent="0.2">
      <c r="A166" s="337" t="s">
        <v>551</v>
      </c>
      <c r="B166" s="334" t="s">
        <v>1818</v>
      </c>
      <c r="C166" s="232">
        <v>2800</v>
      </c>
      <c r="D166" s="233">
        <v>13410</v>
      </c>
      <c r="E166" s="233">
        <v>4260</v>
      </c>
      <c r="F166" s="233">
        <v>3285</v>
      </c>
      <c r="G166" s="233">
        <v>2470</v>
      </c>
      <c r="H166" s="233">
        <v>10145</v>
      </c>
      <c r="I166" s="233">
        <v>5375</v>
      </c>
      <c r="J166" s="233">
        <v>1215</v>
      </c>
      <c r="K166" s="233">
        <v>11170</v>
      </c>
      <c r="L166" s="233">
        <v>9945</v>
      </c>
      <c r="M166" s="233">
        <v>32870</v>
      </c>
      <c r="N166" s="233">
        <v>4345</v>
      </c>
      <c r="O166" s="233">
        <v>14030</v>
      </c>
      <c r="P166" s="233">
        <v>10965</v>
      </c>
      <c r="Q166" s="233">
        <v>9035</v>
      </c>
      <c r="R166" s="233">
        <v>1690</v>
      </c>
      <c r="S166" s="233">
        <v>3915</v>
      </c>
      <c r="T166" s="233">
        <v>15170</v>
      </c>
      <c r="U166" s="233">
        <v>10740</v>
      </c>
      <c r="V166" s="233">
        <v>250</v>
      </c>
      <c r="W166" s="234">
        <v>12625</v>
      </c>
    </row>
    <row r="167" spans="1:23" s="145" customFormat="1" x14ac:dyDescent="0.2">
      <c r="A167" s="337" t="s">
        <v>560</v>
      </c>
      <c r="B167" s="334" t="s">
        <v>1819</v>
      </c>
      <c r="C167" s="232">
        <v>2880</v>
      </c>
      <c r="D167" s="233">
        <v>6275</v>
      </c>
      <c r="E167" s="233">
        <v>2385</v>
      </c>
      <c r="F167" s="233">
        <v>2055</v>
      </c>
      <c r="G167" s="233">
        <v>960</v>
      </c>
      <c r="H167" s="233">
        <v>2165</v>
      </c>
      <c r="I167" s="233">
        <v>6200</v>
      </c>
      <c r="J167" s="233">
        <v>490</v>
      </c>
      <c r="K167" s="233">
        <v>5930</v>
      </c>
      <c r="L167" s="233">
        <v>8370</v>
      </c>
      <c r="M167" s="233">
        <v>18970</v>
      </c>
      <c r="N167" s="233">
        <v>2690</v>
      </c>
      <c r="O167" s="233">
        <v>8680</v>
      </c>
      <c r="P167" s="233">
        <v>7960</v>
      </c>
      <c r="Q167" s="233">
        <v>7200</v>
      </c>
      <c r="R167" s="233">
        <v>2435</v>
      </c>
      <c r="S167" s="233">
        <v>260</v>
      </c>
      <c r="T167" s="233">
        <v>13025</v>
      </c>
      <c r="U167" s="233">
        <v>7560</v>
      </c>
      <c r="V167" s="233">
        <v>95</v>
      </c>
      <c r="W167" s="234">
        <v>7135</v>
      </c>
    </row>
    <row r="168" spans="1:23" s="145" customFormat="1" x14ac:dyDescent="0.2">
      <c r="A168" s="337" t="s">
        <v>388</v>
      </c>
      <c r="B168" s="334" t="s">
        <v>1820</v>
      </c>
      <c r="C168" s="232">
        <v>1770</v>
      </c>
      <c r="D168" s="233">
        <v>12195</v>
      </c>
      <c r="E168" s="233">
        <v>1315</v>
      </c>
      <c r="F168" s="233">
        <v>1485</v>
      </c>
      <c r="G168" s="233">
        <v>340</v>
      </c>
      <c r="H168" s="233">
        <v>875</v>
      </c>
      <c r="I168" s="233">
        <v>2020</v>
      </c>
      <c r="J168" s="233">
        <v>310</v>
      </c>
      <c r="K168" s="233">
        <v>2660</v>
      </c>
      <c r="L168" s="233">
        <v>3730</v>
      </c>
      <c r="M168" s="233">
        <v>11460</v>
      </c>
      <c r="N168" s="233">
        <v>940</v>
      </c>
      <c r="O168" s="233">
        <v>3650</v>
      </c>
      <c r="P168" s="233">
        <v>2960</v>
      </c>
      <c r="Q168" s="233">
        <v>2435</v>
      </c>
      <c r="R168" s="233">
        <v>650</v>
      </c>
      <c r="S168" s="233">
        <v>180</v>
      </c>
      <c r="T168" s="233">
        <v>5845</v>
      </c>
      <c r="U168" s="233">
        <v>3110</v>
      </c>
      <c r="V168" s="233">
        <v>25</v>
      </c>
      <c r="W168" s="234">
        <v>4865</v>
      </c>
    </row>
    <row r="169" spans="1:23" s="145" customFormat="1" x14ac:dyDescent="0.2">
      <c r="A169" s="337" t="s">
        <v>801</v>
      </c>
      <c r="B169" s="334" t="s">
        <v>1821</v>
      </c>
      <c r="C169" s="232" t="s">
        <v>1676</v>
      </c>
      <c r="D169" s="233" t="s">
        <v>1676</v>
      </c>
      <c r="E169" s="233">
        <v>0</v>
      </c>
      <c r="F169" s="233">
        <v>0</v>
      </c>
      <c r="G169" s="233">
        <v>0</v>
      </c>
      <c r="H169" s="233">
        <v>130</v>
      </c>
      <c r="I169" s="233">
        <v>0</v>
      </c>
      <c r="J169" s="233">
        <v>0</v>
      </c>
      <c r="K169" s="233">
        <v>0</v>
      </c>
      <c r="L169" s="233">
        <v>0</v>
      </c>
      <c r="M169" s="233">
        <v>160</v>
      </c>
      <c r="N169" s="233" t="s">
        <v>1676</v>
      </c>
      <c r="O169" s="233">
        <v>175</v>
      </c>
      <c r="P169" s="233">
        <v>0</v>
      </c>
      <c r="Q169" s="233">
        <v>0</v>
      </c>
      <c r="R169" s="233">
        <v>0</v>
      </c>
      <c r="S169" s="233">
        <v>0</v>
      </c>
      <c r="T169" s="233">
        <v>0</v>
      </c>
      <c r="U169" s="233" t="s">
        <v>1676</v>
      </c>
      <c r="V169" s="233">
        <v>0</v>
      </c>
      <c r="W169" s="234">
        <v>215</v>
      </c>
    </row>
    <row r="170" spans="1:23" s="145" customFormat="1" x14ac:dyDescent="0.2">
      <c r="A170" s="337" t="s">
        <v>548</v>
      </c>
      <c r="B170" s="334" t="s">
        <v>1822</v>
      </c>
      <c r="C170" s="232">
        <v>0</v>
      </c>
      <c r="D170" s="233">
        <v>0</v>
      </c>
      <c r="E170" s="233">
        <v>0</v>
      </c>
      <c r="F170" s="233">
        <v>0</v>
      </c>
      <c r="G170" s="233">
        <v>0</v>
      </c>
      <c r="H170" s="233">
        <v>0</v>
      </c>
      <c r="I170" s="233">
        <v>0</v>
      </c>
      <c r="J170" s="233">
        <v>0</v>
      </c>
      <c r="K170" s="233">
        <v>0</v>
      </c>
      <c r="L170" s="233">
        <v>0</v>
      </c>
      <c r="M170" s="233">
        <v>0</v>
      </c>
      <c r="N170" s="233">
        <v>0</v>
      </c>
      <c r="O170" s="233">
        <v>0</v>
      </c>
      <c r="P170" s="233">
        <v>0</v>
      </c>
      <c r="Q170" s="233">
        <v>0</v>
      </c>
      <c r="R170" s="233">
        <v>0</v>
      </c>
      <c r="S170" s="233">
        <v>0</v>
      </c>
      <c r="T170" s="233">
        <v>1535</v>
      </c>
      <c r="U170" s="233">
        <v>0</v>
      </c>
      <c r="V170" s="233">
        <v>0</v>
      </c>
      <c r="W170" s="234">
        <v>0</v>
      </c>
    </row>
    <row r="171" spans="1:23" s="145" customFormat="1" x14ac:dyDescent="0.2">
      <c r="A171" s="337" t="s">
        <v>230</v>
      </c>
      <c r="B171" s="334" t="s">
        <v>1823</v>
      </c>
      <c r="C171" s="232">
        <v>0</v>
      </c>
      <c r="D171" s="233">
        <v>0</v>
      </c>
      <c r="E171" s="233">
        <v>0</v>
      </c>
      <c r="F171" s="233">
        <v>0</v>
      </c>
      <c r="G171" s="233">
        <v>1180</v>
      </c>
      <c r="H171" s="233">
        <v>60</v>
      </c>
      <c r="I171" s="233">
        <v>0</v>
      </c>
      <c r="J171" s="233">
        <v>0</v>
      </c>
      <c r="K171" s="233">
        <v>0</v>
      </c>
      <c r="L171" s="233">
        <v>0</v>
      </c>
      <c r="M171" s="233">
        <v>0</v>
      </c>
      <c r="N171" s="233">
        <v>0</v>
      </c>
      <c r="O171" s="233">
        <v>0</v>
      </c>
      <c r="P171" s="233">
        <v>0</v>
      </c>
      <c r="Q171" s="233">
        <v>0</v>
      </c>
      <c r="R171" s="233">
        <v>0</v>
      </c>
      <c r="S171" s="233">
        <v>0</v>
      </c>
      <c r="T171" s="233">
        <v>345</v>
      </c>
      <c r="U171" s="233">
        <v>0</v>
      </c>
      <c r="V171" s="233">
        <v>0</v>
      </c>
      <c r="W171" s="234">
        <v>0</v>
      </c>
    </row>
    <row r="172" spans="1:23" s="145" customFormat="1" x14ac:dyDescent="0.2">
      <c r="A172" s="337" t="s">
        <v>186</v>
      </c>
      <c r="B172" s="334" t="s">
        <v>1824</v>
      </c>
      <c r="C172" s="232">
        <v>1890</v>
      </c>
      <c r="D172" s="233">
        <v>2320</v>
      </c>
      <c r="E172" s="233">
        <v>3875</v>
      </c>
      <c r="F172" s="233">
        <v>940</v>
      </c>
      <c r="G172" s="233">
        <v>310</v>
      </c>
      <c r="H172" s="233">
        <v>585</v>
      </c>
      <c r="I172" s="233">
        <v>175</v>
      </c>
      <c r="J172" s="233">
        <v>140</v>
      </c>
      <c r="K172" s="233">
        <v>1770</v>
      </c>
      <c r="L172" s="233">
        <v>3320</v>
      </c>
      <c r="M172" s="233">
        <v>13150</v>
      </c>
      <c r="N172" s="233">
        <v>1235</v>
      </c>
      <c r="O172" s="233">
        <v>2755</v>
      </c>
      <c r="P172" s="233">
        <v>2850</v>
      </c>
      <c r="Q172" s="233">
        <v>14095</v>
      </c>
      <c r="R172" s="233">
        <v>2510</v>
      </c>
      <c r="S172" s="233">
        <v>275</v>
      </c>
      <c r="T172" s="233">
        <v>7320</v>
      </c>
      <c r="U172" s="233">
        <v>2650</v>
      </c>
      <c r="V172" s="233">
        <v>170</v>
      </c>
      <c r="W172" s="234">
        <v>7610</v>
      </c>
    </row>
    <row r="173" spans="1:23" s="145" customFormat="1" x14ac:dyDescent="0.2">
      <c r="A173" s="337" t="s">
        <v>354</v>
      </c>
      <c r="B173" s="334" t="s">
        <v>1825</v>
      </c>
      <c r="C173" s="232">
        <v>0</v>
      </c>
      <c r="D173" s="233" t="s">
        <v>1676</v>
      </c>
      <c r="E173" s="233">
        <v>0</v>
      </c>
      <c r="F173" s="233">
        <v>0</v>
      </c>
      <c r="G173" s="233">
        <v>0</v>
      </c>
      <c r="H173" s="233">
        <v>300</v>
      </c>
      <c r="I173" s="233">
        <v>0</v>
      </c>
      <c r="J173" s="233">
        <v>0</v>
      </c>
      <c r="K173" s="233">
        <v>0</v>
      </c>
      <c r="L173" s="233">
        <v>0</v>
      </c>
      <c r="M173" s="233">
        <v>0</v>
      </c>
      <c r="N173" s="233">
        <v>15</v>
      </c>
      <c r="O173" s="233">
        <v>2260</v>
      </c>
      <c r="P173" s="233" t="s">
        <v>1676</v>
      </c>
      <c r="Q173" s="233">
        <v>0</v>
      </c>
      <c r="R173" s="233">
        <v>0</v>
      </c>
      <c r="S173" s="233" t="s">
        <v>1676</v>
      </c>
      <c r="T173" s="233">
        <v>10</v>
      </c>
      <c r="U173" s="233">
        <v>60</v>
      </c>
      <c r="V173" s="233">
        <v>0</v>
      </c>
      <c r="W173" s="234">
        <v>10</v>
      </c>
    </row>
    <row r="174" spans="1:23" s="145" customFormat="1" x14ac:dyDescent="0.2">
      <c r="A174" s="337" t="s">
        <v>744</v>
      </c>
      <c r="B174" s="334" t="s">
        <v>1826</v>
      </c>
      <c r="C174" s="232">
        <v>0</v>
      </c>
      <c r="D174" s="233">
        <v>0</v>
      </c>
      <c r="E174" s="233">
        <v>0</v>
      </c>
      <c r="F174" s="233">
        <v>0</v>
      </c>
      <c r="G174" s="233">
        <v>0</v>
      </c>
      <c r="H174" s="233">
        <v>0</v>
      </c>
      <c r="I174" s="233">
        <v>0</v>
      </c>
      <c r="J174" s="233">
        <v>0</v>
      </c>
      <c r="K174" s="233">
        <v>0</v>
      </c>
      <c r="L174" s="233">
        <v>0</v>
      </c>
      <c r="M174" s="233">
        <v>0</v>
      </c>
      <c r="N174" s="233">
        <v>0</v>
      </c>
      <c r="O174" s="233">
        <v>0</v>
      </c>
      <c r="P174" s="233">
        <v>0</v>
      </c>
      <c r="Q174" s="233">
        <v>0</v>
      </c>
      <c r="R174" s="233">
        <v>0</v>
      </c>
      <c r="S174" s="233">
        <v>0</v>
      </c>
      <c r="T174" s="233">
        <v>355</v>
      </c>
      <c r="U174" s="233">
        <v>0</v>
      </c>
      <c r="V174" s="233">
        <v>0</v>
      </c>
      <c r="W174" s="234">
        <v>0</v>
      </c>
    </row>
    <row r="175" spans="1:23" s="145" customFormat="1" x14ac:dyDescent="0.2">
      <c r="A175" s="337" t="s">
        <v>1326</v>
      </c>
      <c r="B175" s="334" t="s">
        <v>1827</v>
      </c>
      <c r="C175" s="232">
        <v>0</v>
      </c>
      <c r="D175" s="233">
        <v>0</v>
      </c>
      <c r="E175" s="233">
        <v>0</v>
      </c>
      <c r="F175" s="233" t="s">
        <v>1676</v>
      </c>
      <c r="G175" s="233" t="s">
        <v>1676</v>
      </c>
      <c r="H175" s="233" t="s">
        <v>1676</v>
      </c>
      <c r="I175" s="233">
        <v>0</v>
      </c>
      <c r="J175" s="233">
        <v>0</v>
      </c>
      <c r="K175" s="233" t="s">
        <v>1676</v>
      </c>
      <c r="L175" s="233">
        <v>0</v>
      </c>
      <c r="M175" s="233">
        <v>0</v>
      </c>
      <c r="N175" s="233">
        <v>0</v>
      </c>
      <c r="O175" s="233">
        <v>85</v>
      </c>
      <c r="P175" s="233">
        <v>0</v>
      </c>
      <c r="Q175" s="233">
        <v>0</v>
      </c>
      <c r="R175" s="233">
        <v>0</v>
      </c>
      <c r="S175" s="233">
        <v>0</v>
      </c>
      <c r="T175" s="233" t="s">
        <v>1676</v>
      </c>
      <c r="U175" s="233">
        <v>0</v>
      </c>
      <c r="V175" s="233">
        <v>0</v>
      </c>
      <c r="W175" s="234" t="s">
        <v>1676</v>
      </c>
    </row>
    <row r="176" spans="1:23" s="145" customFormat="1" x14ac:dyDescent="0.2">
      <c r="A176" s="337" t="s">
        <v>221</v>
      </c>
      <c r="B176" s="334" t="s">
        <v>1828</v>
      </c>
      <c r="C176" s="232">
        <v>3435</v>
      </c>
      <c r="D176" s="233">
        <v>27615</v>
      </c>
      <c r="E176" s="233">
        <v>4020</v>
      </c>
      <c r="F176" s="233">
        <v>2695</v>
      </c>
      <c r="G176" s="233">
        <v>1140</v>
      </c>
      <c r="H176" s="233">
        <v>4025</v>
      </c>
      <c r="I176" s="233">
        <v>6310</v>
      </c>
      <c r="J176" s="233">
        <v>730</v>
      </c>
      <c r="K176" s="233">
        <v>10615</v>
      </c>
      <c r="L176" s="233">
        <v>11370</v>
      </c>
      <c r="M176" s="233">
        <v>22880</v>
      </c>
      <c r="N176" s="233">
        <v>3570</v>
      </c>
      <c r="O176" s="233">
        <v>9925</v>
      </c>
      <c r="P176" s="233">
        <v>7830</v>
      </c>
      <c r="Q176" s="233">
        <v>7630</v>
      </c>
      <c r="R176" s="233">
        <v>3145</v>
      </c>
      <c r="S176" s="233">
        <v>790</v>
      </c>
      <c r="T176" s="233">
        <v>8065</v>
      </c>
      <c r="U176" s="233">
        <v>10835</v>
      </c>
      <c r="V176" s="233">
        <v>50</v>
      </c>
      <c r="W176" s="234">
        <v>10140</v>
      </c>
    </row>
    <row r="177" spans="1:23" s="145" customFormat="1" x14ac:dyDescent="0.2">
      <c r="A177" s="337" t="s">
        <v>582</v>
      </c>
      <c r="B177" s="334" t="s">
        <v>1829</v>
      </c>
      <c r="C177" s="232" t="s">
        <v>1676</v>
      </c>
      <c r="D177" s="233">
        <v>110</v>
      </c>
      <c r="E177" s="233">
        <v>45</v>
      </c>
      <c r="F177" s="233">
        <v>15</v>
      </c>
      <c r="G177" s="233">
        <v>1120</v>
      </c>
      <c r="H177" s="233">
        <v>40</v>
      </c>
      <c r="I177" s="233">
        <v>0</v>
      </c>
      <c r="J177" s="233">
        <v>0</v>
      </c>
      <c r="K177" s="233">
        <v>60</v>
      </c>
      <c r="L177" s="233">
        <v>55</v>
      </c>
      <c r="M177" s="233">
        <v>20</v>
      </c>
      <c r="N177" s="233">
        <v>15</v>
      </c>
      <c r="O177" s="233">
        <v>55</v>
      </c>
      <c r="P177" s="233">
        <v>20</v>
      </c>
      <c r="Q177" s="233">
        <v>0</v>
      </c>
      <c r="R177" s="233">
        <v>0</v>
      </c>
      <c r="S177" s="233">
        <v>0</v>
      </c>
      <c r="T177" s="233">
        <v>490</v>
      </c>
      <c r="U177" s="233">
        <v>120</v>
      </c>
      <c r="V177" s="233" t="s">
        <v>1676</v>
      </c>
      <c r="W177" s="234">
        <v>10</v>
      </c>
    </row>
    <row r="178" spans="1:23" s="145" customFormat="1" x14ac:dyDescent="0.2">
      <c r="A178" s="337" t="s">
        <v>257</v>
      </c>
      <c r="B178" s="334" t="s">
        <v>1830</v>
      </c>
      <c r="C178" s="232">
        <v>4685</v>
      </c>
      <c r="D178" s="233">
        <v>39730</v>
      </c>
      <c r="E178" s="233">
        <v>9075</v>
      </c>
      <c r="F178" s="233">
        <v>5985</v>
      </c>
      <c r="G178" s="233">
        <v>310</v>
      </c>
      <c r="H178" s="233">
        <v>11940</v>
      </c>
      <c r="I178" s="233">
        <v>6510</v>
      </c>
      <c r="J178" s="233">
        <v>845</v>
      </c>
      <c r="K178" s="233">
        <v>13400</v>
      </c>
      <c r="L178" s="233">
        <v>9130</v>
      </c>
      <c r="M178" s="233">
        <v>18680</v>
      </c>
      <c r="N178" s="233">
        <v>3125</v>
      </c>
      <c r="O178" s="233">
        <v>8950</v>
      </c>
      <c r="P178" s="233">
        <v>12570</v>
      </c>
      <c r="Q178" s="233">
        <v>29150</v>
      </c>
      <c r="R178" s="233">
        <v>4480</v>
      </c>
      <c r="S178" s="233">
        <v>1235</v>
      </c>
      <c r="T178" s="233">
        <v>14350</v>
      </c>
      <c r="U178" s="233">
        <v>8780</v>
      </c>
      <c r="V178" s="233">
        <v>360</v>
      </c>
      <c r="W178" s="234">
        <v>18625</v>
      </c>
    </row>
    <row r="179" spans="1:23" s="145" customFormat="1" x14ac:dyDescent="0.2">
      <c r="A179" s="337" t="s">
        <v>580</v>
      </c>
      <c r="B179" s="334" t="s">
        <v>1831</v>
      </c>
      <c r="C179" s="232">
        <v>0</v>
      </c>
      <c r="D179" s="233">
        <v>0</v>
      </c>
      <c r="E179" s="233">
        <v>0</v>
      </c>
      <c r="F179" s="233">
        <v>0</v>
      </c>
      <c r="G179" s="233">
        <v>0</v>
      </c>
      <c r="H179" s="233" t="s">
        <v>1676</v>
      </c>
      <c r="I179" s="233">
        <v>0</v>
      </c>
      <c r="J179" s="233">
        <v>0</v>
      </c>
      <c r="K179" s="233">
        <v>0</v>
      </c>
      <c r="L179" s="233">
        <v>0</v>
      </c>
      <c r="M179" s="233">
        <v>0</v>
      </c>
      <c r="N179" s="233">
        <v>0</v>
      </c>
      <c r="O179" s="233">
        <v>755</v>
      </c>
      <c r="P179" s="233">
        <v>0</v>
      </c>
      <c r="Q179" s="233">
        <v>0</v>
      </c>
      <c r="R179" s="233">
        <v>0</v>
      </c>
      <c r="S179" s="233">
        <v>0</v>
      </c>
      <c r="T179" s="233">
        <v>35</v>
      </c>
      <c r="U179" s="233">
        <v>0</v>
      </c>
      <c r="V179" s="233">
        <v>0</v>
      </c>
      <c r="W179" s="234">
        <v>0</v>
      </c>
    </row>
    <row r="180" spans="1:23" s="145" customFormat="1" x14ac:dyDescent="0.2">
      <c r="A180" s="337" t="s">
        <v>1636</v>
      </c>
      <c r="B180" s="334" t="s">
        <v>1832</v>
      </c>
      <c r="C180" s="232">
        <v>0</v>
      </c>
      <c r="D180" s="233">
        <v>0</v>
      </c>
      <c r="E180" s="233">
        <v>0</v>
      </c>
      <c r="F180" s="233">
        <v>0</v>
      </c>
      <c r="G180" s="233">
        <v>0</v>
      </c>
      <c r="H180" s="233" t="s">
        <v>1676</v>
      </c>
      <c r="I180" s="233">
        <v>0</v>
      </c>
      <c r="J180" s="233">
        <v>0</v>
      </c>
      <c r="K180" s="233">
        <v>0</v>
      </c>
      <c r="L180" s="233">
        <v>0</v>
      </c>
      <c r="M180" s="233">
        <v>0</v>
      </c>
      <c r="N180" s="233">
        <v>0</v>
      </c>
      <c r="O180" s="233">
        <v>115</v>
      </c>
      <c r="P180" s="233">
        <v>0</v>
      </c>
      <c r="Q180" s="233">
        <v>0</v>
      </c>
      <c r="R180" s="233">
        <v>0</v>
      </c>
      <c r="S180" s="233">
        <v>0</v>
      </c>
      <c r="T180" s="233" t="s">
        <v>1676</v>
      </c>
      <c r="U180" s="233">
        <v>0</v>
      </c>
      <c r="V180" s="233">
        <v>0</v>
      </c>
      <c r="W180" s="234">
        <v>0</v>
      </c>
    </row>
    <row r="181" spans="1:23" s="145" customFormat="1" x14ac:dyDescent="0.2">
      <c r="A181" s="337" t="s">
        <v>1638</v>
      </c>
      <c r="B181" s="334" t="s">
        <v>1833</v>
      </c>
      <c r="C181" s="232">
        <v>0</v>
      </c>
      <c r="D181" s="233">
        <v>0</v>
      </c>
      <c r="E181" s="233">
        <v>0</v>
      </c>
      <c r="F181" s="233">
        <v>0</v>
      </c>
      <c r="G181" s="233">
        <v>0</v>
      </c>
      <c r="H181" s="233">
        <v>0</v>
      </c>
      <c r="I181" s="233">
        <v>0</v>
      </c>
      <c r="J181" s="233">
        <v>0</v>
      </c>
      <c r="K181" s="233">
        <v>0</v>
      </c>
      <c r="L181" s="233">
        <v>0</v>
      </c>
      <c r="M181" s="233">
        <v>0</v>
      </c>
      <c r="N181" s="233">
        <v>0</v>
      </c>
      <c r="O181" s="233">
        <v>75</v>
      </c>
      <c r="P181" s="233">
        <v>0</v>
      </c>
      <c r="Q181" s="233">
        <v>0</v>
      </c>
      <c r="R181" s="233">
        <v>0</v>
      </c>
      <c r="S181" s="233">
        <v>0</v>
      </c>
      <c r="T181" s="233">
        <v>35</v>
      </c>
      <c r="U181" s="233">
        <v>0</v>
      </c>
      <c r="V181" s="233">
        <v>0</v>
      </c>
      <c r="W181" s="234">
        <v>0</v>
      </c>
    </row>
    <row r="182" spans="1:23" s="145" customFormat="1" x14ac:dyDescent="0.2">
      <c r="A182" s="337" t="s">
        <v>1633</v>
      </c>
      <c r="B182" s="334" t="s">
        <v>2162</v>
      </c>
      <c r="C182" s="232">
        <v>0</v>
      </c>
      <c r="D182" s="233">
        <v>0</v>
      </c>
      <c r="E182" s="233">
        <v>0</v>
      </c>
      <c r="F182" s="233">
        <v>0</v>
      </c>
      <c r="G182" s="233">
        <v>0</v>
      </c>
      <c r="H182" s="233">
        <v>0</v>
      </c>
      <c r="I182" s="233">
        <v>0</v>
      </c>
      <c r="J182" s="233">
        <v>0</v>
      </c>
      <c r="K182" s="233">
        <v>0</v>
      </c>
      <c r="L182" s="233">
        <v>0</v>
      </c>
      <c r="M182" s="233">
        <v>0</v>
      </c>
      <c r="N182" s="233">
        <v>0</v>
      </c>
      <c r="O182" s="233" t="s">
        <v>1676</v>
      </c>
      <c r="P182" s="233">
        <v>0</v>
      </c>
      <c r="Q182" s="233">
        <v>0</v>
      </c>
      <c r="R182" s="233">
        <v>0</v>
      </c>
      <c r="S182" s="233">
        <v>0</v>
      </c>
      <c r="T182" s="233" t="s">
        <v>1676</v>
      </c>
      <c r="U182" s="233">
        <v>0</v>
      </c>
      <c r="V182" s="233">
        <v>0</v>
      </c>
      <c r="W182" s="234">
        <v>0</v>
      </c>
    </row>
    <row r="183" spans="1:23" s="145" customFormat="1" x14ac:dyDescent="0.2">
      <c r="A183" s="337" t="s">
        <v>1635</v>
      </c>
      <c r="B183" s="334" t="s">
        <v>2163</v>
      </c>
      <c r="C183" s="232">
        <v>0</v>
      </c>
      <c r="D183" s="233">
        <v>0</v>
      </c>
      <c r="E183" s="233">
        <v>0</v>
      </c>
      <c r="F183" s="233">
        <v>0</v>
      </c>
      <c r="G183" s="233">
        <v>0</v>
      </c>
      <c r="H183" s="233">
        <v>0</v>
      </c>
      <c r="I183" s="233">
        <v>0</v>
      </c>
      <c r="J183" s="233">
        <v>0</v>
      </c>
      <c r="K183" s="233">
        <v>0</v>
      </c>
      <c r="L183" s="233">
        <v>0</v>
      </c>
      <c r="M183" s="233">
        <v>0</v>
      </c>
      <c r="N183" s="233">
        <v>0</v>
      </c>
      <c r="O183" s="233" t="s">
        <v>1676</v>
      </c>
      <c r="P183" s="233">
        <v>0</v>
      </c>
      <c r="Q183" s="233">
        <v>0</v>
      </c>
      <c r="R183" s="233">
        <v>0</v>
      </c>
      <c r="S183" s="233">
        <v>0</v>
      </c>
      <c r="T183" s="233">
        <v>0</v>
      </c>
      <c r="U183" s="233">
        <v>0</v>
      </c>
      <c r="V183" s="233">
        <v>0</v>
      </c>
      <c r="W183" s="234">
        <v>0</v>
      </c>
    </row>
    <row r="184" spans="1:23" s="145" customFormat="1" x14ac:dyDescent="0.2">
      <c r="A184" s="337" t="s">
        <v>1640</v>
      </c>
      <c r="B184" s="334" t="s">
        <v>1834</v>
      </c>
      <c r="C184" s="232">
        <v>0</v>
      </c>
      <c r="D184" s="233">
        <v>0</v>
      </c>
      <c r="E184" s="233">
        <v>0</v>
      </c>
      <c r="F184" s="233">
        <v>0</v>
      </c>
      <c r="G184" s="233">
        <v>0</v>
      </c>
      <c r="H184" s="233" t="s">
        <v>1676</v>
      </c>
      <c r="I184" s="233">
        <v>0</v>
      </c>
      <c r="J184" s="233">
        <v>0</v>
      </c>
      <c r="K184" s="233">
        <v>0</v>
      </c>
      <c r="L184" s="233">
        <v>0</v>
      </c>
      <c r="M184" s="233">
        <v>0</v>
      </c>
      <c r="N184" s="233">
        <v>0</v>
      </c>
      <c r="O184" s="233">
        <v>165</v>
      </c>
      <c r="P184" s="233">
        <v>0</v>
      </c>
      <c r="Q184" s="233">
        <v>0</v>
      </c>
      <c r="R184" s="233">
        <v>0</v>
      </c>
      <c r="S184" s="233">
        <v>0</v>
      </c>
      <c r="T184" s="233" t="s">
        <v>1676</v>
      </c>
      <c r="U184" s="233">
        <v>0</v>
      </c>
      <c r="V184" s="233">
        <v>0</v>
      </c>
      <c r="W184" s="234">
        <v>0</v>
      </c>
    </row>
    <row r="185" spans="1:23" s="145" customFormat="1" x14ac:dyDescent="0.2">
      <c r="A185" s="337" t="s">
        <v>1642</v>
      </c>
      <c r="B185" s="334" t="s">
        <v>1835</v>
      </c>
      <c r="C185" s="232">
        <v>0</v>
      </c>
      <c r="D185" s="233">
        <v>0</v>
      </c>
      <c r="E185" s="233">
        <v>0</v>
      </c>
      <c r="F185" s="233">
        <v>0</v>
      </c>
      <c r="G185" s="233">
        <v>0</v>
      </c>
      <c r="H185" s="233">
        <v>0</v>
      </c>
      <c r="I185" s="233">
        <v>0</v>
      </c>
      <c r="J185" s="233">
        <v>0</v>
      </c>
      <c r="K185" s="233">
        <v>0</v>
      </c>
      <c r="L185" s="233">
        <v>0</v>
      </c>
      <c r="M185" s="233">
        <v>0</v>
      </c>
      <c r="N185" s="233">
        <v>0</v>
      </c>
      <c r="O185" s="233">
        <v>55</v>
      </c>
      <c r="P185" s="233">
        <v>0</v>
      </c>
      <c r="Q185" s="233">
        <v>0</v>
      </c>
      <c r="R185" s="233">
        <v>0</v>
      </c>
      <c r="S185" s="233">
        <v>0</v>
      </c>
      <c r="T185" s="233">
        <v>10</v>
      </c>
      <c r="U185" s="233">
        <v>0</v>
      </c>
      <c r="V185" s="233">
        <v>0</v>
      </c>
      <c r="W185" s="234">
        <v>0</v>
      </c>
    </row>
    <row r="186" spans="1:23" s="145" customFormat="1" x14ac:dyDescent="0.2">
      <c r="A186" s="337" t="s">
        <v>1639</v>
      </c>
      <c r="B186" s="334" t="s">
        <v>1836</v>
      </c>
      <c r="C186" s="232">
        <v>0</v>
      </c>
      <c r="D186" s="233">
        <v>0</v>
      </c>
      <c r="E186" s="233">
        <v>0</v>
      </c>
      <c r="F186" s="233">
        <v>0</v>
      </c>
      <c r="G186" s="233">
        <v>0</v>
      </c>
      <c r="H186" s="233">
        <v>0</v>
      </c>
      <c r="I186" s="233">
        <v>0</v>
      </c>
      <c r="J186" s="233">
        <v>0</v>
      </c>
      <c r="K186" s="233">
        <v>0</v>
      </c>
      <c r="L186" s="233">
        <v>0</v>
      </c>
      <c r="M186" s="233">
        <v>0</v>
      </c>
      <c r="N186" s="233">
        <v>0</v>
      </c>
      <c r="O186" s="233">
        <v>95</v>
      </c>
      <c r="P186" s="233">
        <v>0</v>
      </c>
      <c r="Q186" s="233">
        <v>0</v>
      </c>
      <c r="R186" s="233">
        <v>0</v>
      </c>
      <c r="S186" s="233">
        <v>0</v>
      </c>
      <c r="T186" s="233" t="s">
        <v>1676</v>
      </c>
      <c r="U186" s="233">
        <v>0</v>
      </c>
      <c r="V186" s="233">
        <v>0</v>
      </c>
      <c r="W186" s="234">
        <v>0</v>
      </c>
    </row>
    <row r="187" spans="1:23" s="145" customFormat="1" x14ac:dyDescent="0.2">
      <c r="A187" s="337" t="s">
        <v>1612</v>
      </c>
      <c r="B187" s="334" t="s">
        <v>1837</v>
      </c>
      <c r="C187" s="232">
        <v>0</v>
      </c>
      <c r="D187" s="233">
        <v>0</v>
      </c>
      <c r="E187" s="233">
        <v>0</v>
      </c>
      <c r="F187" s="233">
        <v>0</v>
      </c>
      <c r="G187" s="233">
        <v>0</v>
      </c>
      <c r="H187" s="233" t="s">
        <v>1676</v>
      </c>
      <c r="I187" s="233">
        <v>1720</v>
      </c>
      <c r="J187" s="233">
        <v>0</v>
      </c>
      <c r="K187" s="233">
        <v>0</v>
      </c>
      <c r="L187" s="233">
        <v>0</v>
      </c>
      <c r="M187" s="233">
        <v>0</v>
      </c>
      <c r="N187" s="233">
        <v>0</v>
      </c>
      <c r="O187" s="233">
        <v>0</v>
      </c>
      <c r="P187" s="233">
        <v>0</v>
      </c>
      <c r="Q187" s="233">
        <v>0</v>
      </c>
      <c r="R187" s="233">
        <v>0</v>
      </c>
      <c r="S187" s="233">
        <v>0</v>
      </c>
      <c r="T187" s="233">
        <v>10</v>
      </c>
      <c r="U187" s="233">
        <v>0</v>
      </c>
      <c r="V187" s="233">
        <v>0</v>
      </c>
      <c r="W187" s="234">
        <v>0</v>
      </c>
    </row>
    <row r="188" spans="1:23" s="145" customFormat="1" x14ac:dyDescent="0.2">
      <c r="A188" s="337" t="s">
        <v>748</v>
      </c>
      <c r="B188" s="334" t="s">
        <v>1838</v>
      </c>
      <c r="C188" s="232">
        <v>1380</v>
      </c>
      <c r="D188" s="233">
        <v>6940</v>
      </c>
      <c r="E188" s="233">
        <v>835</v>
      </c>
      <c r="F188" s="233">
        <v>500</v>
      </c>
      <c r="G188" s="233">
        <v>395</v>
      </c>
      <c r="H188" s="233">
        <v>550</v>
      </c>
      <c r="I188" s="233">
        <v>1865</v>
      </c>
      <c r="J188" s="233">
        <v>175</v>
      </c>
      <c r="K188" s="233">
        <v>1675</v>
      </c>
      <c r="L188" s="233">
        <v>1955</v>
      </c>
      <c r="M188" s="233">
        <v>4230</v>
      </c>
      <c r="N188" s="233">
        <v>550</v>
      </c>
      <c r="O188" s="233">
        <v>2000</v>
      </c>
      <c r="P188" s="233">
        <v>1745</v>
      </c>
      <c r="Q188" s="233">
        <v>1320</v>
      </c>
      <c r="R188" s="233">
        <v>465</v>
      </c>
      <c r="S188" s="233">
        <v>45</v>
      </c>
      <c r="T188" s="233">
        <v>4600</v>
      </c>
      <c r="U188" s="233">
        <v>2010</v>
      </c>
      <c r="V188" s="233">
        <v>10</v>
      </c>
      <c r="W188" s="234">
        <v>1815</v>
      </c>
    </row>
    <row r="189" spans="1:23" s="145" customFormat="1" x14ac:dyDescent="0.2">
      <c r="A189" s="337" t="s">
        <v>414</v>
      </c>
      <c r="B189" s="334" t="s">
        <v>1839</v>
      </c>
      <c r="C189" s="232">
        <v>2155</v>
      </c>
      <c r="D189" s="233">
        <v>6025</v>
      </c>
      <c r="E189" s="233">
        <v>1830</v>
      </c>
      <c r="F189" s="233">
        <v>1300</v>
      </c>
      <c r="G189" s="233">
        <v>465</v>
      </c>
      <c r="H189" s="233">
        <v>755</v>
      </c>
      <c r="I189" s="233">
        <v>7295</v>
      </c>
      <c r="J189" s="233">
        <v>230</v>
      </c>
      <c r="K189" s="233">
        <v>3695</v>
      </c>
      <c r="L189" s="233">
        <v>4690</v>
      </c>
      <c r="M189" s="233">
        <v>8025</v>
      </c>
      <c r="N189" s="233">
        <v>2435</v>
      </c>
      <c r="O189" s="233">
        <v>5505</v>
      </c>
      <c r="P189" s="233">
        <v>3395</v>
      </c>
      <c r="Q189" s="233">
        <v>3170</v>
      </c>
      <c r="R189" s="233">
        <v>655</v>
      </c>
      <c r="S189" s="233">
        <v>205</v>
      </c>
      <c r="T189" s="233">
        <v>7130</v>
      </c>
      <c r="U189" s="233">
        <v>3150</v>
      </c>
      <c r="V189" s="233">
        <v>30</v>
      </c>
      <c r="W189" s="234">
        <v>2500</v>
      </c>
    </row>
    <row r="190" spans="1:23" s="145" customFormat="1" x14ac:dyDescent="0.2">
      <c r="A190" s="337" t="s">
        <v>255</v>
      </c>
      <c r="B190" s="334" t="s">
        <v>1840</v>
      </c>
      <c r="C190" s="232">
        <v>0</v>
      </c>
      <c r="D190" s="233">
        <v>0</v>
      </c>
      <c r="E190" s="233">
        <v>0</v>
      </c>
      <c r="F190" s="233">
        <v>0</v>
      </c>
      <c r="G190" s="233">
        <v>15</v>
      </c>
      <c r="H190" s="233">
        <v>0</v>
      </c>
      <c r="I190" s="233">
        <v>0</v>
      </c>
      <c r="J190" s="233">
        <v>0</v>
      </c>
      <c r="K190" s="233">
        <v>0</v>
      </c>
      <c r="L190" s="233">
        <v>0</v>
      </c>
      <c r="M190" s="233">
        <v>0</v>
      </c>
      <c r="N190" s="233">
        <v>0</v>
      </c>
      <c r="O190" s="233">
        <v>0</v>
      </c>
      <c r="P190" s="233">
        <v>0</v>
      </c>
      <c r="Q190" s="233">
        <v>0</v>
      </c>
      <c r="R190" s="233">
        <v>0</v>
      </c>
      <c r="S190" s="233">
        <v>0</v>
      </c>
      <c r="T190" s="233">
        <v>215</v>
      </c>
      <c r="U190" s="233">
        <v>0</v>
      </c>
      <c r="V190" s="233">
        <v>0</v>
      </c>
      <c r="W190" s="234">
        <v>0</v>
      </c>
    </row>
    <row r="191" spans="1:23" s="145" customFormat="1" x14ac:dyDescent="0.2">
      <c r="A191" s="337" t="s">
        <v>607</v>
      </c>
      <c r="B191" s="334" t="s">
        <v>1841</v>
      </c>
      <c r="C191" s="232">
        <v>0</v>
      </c>
      <c r="D191" s="233">
        <v>0</v>
      </c>
      <c r="E191" s="233">
        <v>0</v>
      </c>
      <c r="F191" s="233">
        <v>0</v>
      </c>
      <c r="G191" s="233">
        <v>0</v>
      </c>
      <c r="H191" s="233">
        <v>0</v>
      </c>
      <c r="I191" s="233">
        <v>0</v>
      </c>
      <c r="J191" s="233">
        <v>0</v>
      </c>
      <c r="K191" s="233">
        <v>0</v>
      </c>
      <c r="L191" s="233">
        <v>0</v>
      </c>
      <c r="M191" s="233">
        <v>0</v>
      </c>
      <c r="N191" s="233">
        <v>0</v>
      </c>
      <c r="O191" s="233">
        <v>0</v>
      </c>
      <c r="P191" s="233">
        <v>0</v>
      </c>
      <c r="Q191" s="233">
        <v>0</v>
      </c>
      <c r="R191" s="233">
        <v>0</v>
      </c>
      <c r="S191" s="233">
        <v>0</v>
      </c>
      <c r="T191" s="233">
        <v>2525</v>
      </c>
      <c r="U191" s="233">
        <v>0</v>
      </c>
      <c r="V191" s="233">
        <v>0</v>
      </c>
      <c r="W191" s="234">
        <v>0</v>
      </c>
    </row>
    <row r="192" spans="1:23" s="145" customFormat="1" x14ac:dyDescent="0.2">
      <c r="A192" s="337" t="s">
        <v>457</v>
      </c>
      <c r="B192" s="334" t="s">
        <v>1842</v>
      </c>
      <c r="C192" s="232">
        <v>2565</v>
      </c>
      <c r="D192" s="233">
        <v>10400</v>
      </c>
      <c r="E192" s="233">
        <v>2280</v>
      </c>
      <c r="F192" s="233">
        <v>2150</v>
      </c>
      <c r="G192" s="233">
        <v>595</v>
      </c>
      <c r="H192" s="233">
        <v>1230</v>
      </c>
      <c r="I192" s="233">
        <v>6980</v>
      </c>
      <c r="J192" s="233">
        <v>385</v>
      </c>
      <c r="K192" s="233">
        <v>5610</v>
      </c>
      <c r="L192" s="233">
        <v>8055</v>
      </c>
      <c r="M192" s="233">
        <v>13770</v>
      </c>
      <c r="N192" s="233">
        <v>1935</v>
      </c>
      <c r="O192" s="233">
        <v>4310</v>
      </c>
      <c r="P192" s="233">
        <v>4835</v>
      </c>
      <c r="Q192" s="233">
        <v>8185</v>
      </c>
      <c r="R192" s="233">
        <v>1630</v>
      </c>
      <c r="S192" s="233">
        <v>325</v>
      </c>
      <c r="T192" s="233">
        <v>9595</v>
      </c>
      <c r="U192" s="233">
        <v>4815</v>
      </c>
      <c r="V192" s="233">
        <v>60</v>
      </c>
      <c r="W192" s="234">
        <v>5700</v>
      </c>
    </row>
    <row r="193" spans="1:23" s="145" customFormat="1" x14ac:dyDescent="0.2">
      <c r="A193" s="337" t="s">
        <v>1327</v>
      </c>
      <c r="B193" s="334" t="s">
        <v>1843</v>
      </c>
      <c r="C193" s="232" t="s">
        <v>1676</v>
      </c>
      <c r="D193" s="233">
        <v>110</v>
      </c>
      <c r="E193" s="233">
        <v>35</v>
      </c>
      <c r="F193" s="233" t="s">
        <v>1676</v>
      </c>
      <c r="G193" s="233" t="s">
        <v>1676</v>
      </c>
      <c r="H193" s="233">
        <v>150</v>
      </c>
      <c r="I193" s="233">
        <v>205</v>
      </c>
      <c r="J193" s="233">
        <v>0</v>
      </c>
      <c r="K193" s="233">
        <v>10</v>
      </c>
      <c r="L193" s="233">
        <v>15</v>
      </c>
      <c r="M193" s="233">
        <v>490</v>
      </c>
      <c r="N193" s="233">
        <v>90</v>
      </c>
      <c r="O193" s="233">
        <v>3080</v>
      </c>
      <c r="P193" s="233">
        <v>345</v>
      </c>
      <c r="Q193" s="233">
        <v>0</v>
      </c>
      <c r="R193" s="233">
        <v>0</v>
      </c>
      <c r="S193" s="233" t="s">
        <v>1676</v>
      </c>
      <c r="T193" s="233">
        <v>70</v>
      </c>
      <c r="U193" s="233">
        <v>25</v>
      </c>
      <c r="V193" s="233">
        <v>0</v>
      </c>
      <c r="W193" s="234">
        <v>45</v>
      </c>
    </row>
    <row r="194" spans="1:23" s="145" customFormat="1" x14ac:dyDescent="0.2">
      <c r="A194" s="337" t="s">
        <v>435</v>
      </c>
      <c r="B194" s="334" t="s">
        <v>1844</v>
      </c>
      <c r="C194" s="232">
        <v>4195</v>
      </c>
      <c r="D194" s="233">
        <v>25945</v>
      </c>
      <c r="E194" s="233">
        <v>8110</v>
      </c>
      <c r="F194" s="233">
        <v>6660</v>
      </c>
      <c r="G194" s="233">
        <v>975</v>
      </c>
      <c r="H194" s="233">
        <v>6260</v>
      </c>
      <c r="I194" s="233">
        <v>8430</v>
      </c>
      <c r="J194" s="233">
        <v>340</v>
      </c>
      <c r="K194" s="233">
        <v>12815</v>
      </c>
      <c r="L194" s="233">
        <v>8775</v>
      </c>
      <c r="M194" s="233">
        <v>35575</v>
      </c>
      <c r="N194" s="233">
        <v>4645</v>
      </c>
      <c r="O194" s="233">
        <v>13200</v>
      </c>
      <c r="P194" s="233">
        <v>9350</v>
      </c>
      <c r="Q194" s="233">
        <v>18330</v>
      </c>
      <c r="R194" s="233">
        <v>4875</v>
      </c>
      <c r="S194" s="233">
        <v>1250</v>
      </c>
      <c r="T194" s="233">
        <v>17615</v>
      </c>
      <c r="U194" s="233">
        <v>10645</v>
      </c>
      <c r="V194" s="233">
        <v>505</v>
      </c>
      <c r="W194" s="234">
        <v>11825</v>
      </c>
    </row>
    <row r="195" spans="1:23" s="145" customFormat="1" x14ac:dyDescent="0.2">
      <c r="A195" s="337" t="s">
        <v>808</v>
      </c>
      <c r="B195" s="334" t="s">
        <v>1845</v>
      </c>
      <c r="C195" s="232">
        <v>0</v>
      </c>
      <c r="D195" s="233">
        <v>0</v>
      </c>
      <c r="E195" s="233">
        <v>0</v>
      </c>
      <c r="F195" s="233">
        <v>0</v>
      </c>
      <c r="G195" s="233">
        <v>0</v>
      </c>
      <c r="H195" s="233">
        <v>0</v>
      </c>
      <c r="I195" s="233">
        <v>0</v>
      </c>
      <c r="J195" s="233">
        <v>0</v>
      </c>
      <c r="K195" s="233">
        <v>0</v>
      </c>
      <c r="L195" s="233">
        <v>0</v>
      </c>
      <c r="M195" s="233">
        <v>0</v>
      </c>
      <c r="N195" s="233">
        <v>0</v>
      </c>
      <c r="O195" s="233">
        <v>0</v>
      </c>
      <c r="P195" s="233" t="s">
        <v>1676</v>
      </c>
      <c r="Q195" s="233">
        <v>0</v>
      </c>
      <c r="R195" s="233">
        <v>0</v>
      </c>
      <c r="S195" s="233">
        <v>0</v>
      </c>
      <c r="T195" s="233">
        <v>0</v>
      </c>
      <c r="U195" s="233">
        <v>0</v>
      </c>
      <c r="V195" s="233">
        <v>0</v>
      </c>
      <c r="W195" s="234">
        <v>320</v>
      </c>
    </row>
    <row r="196" spans="1:23" s="145" customFormat="1" x14ac:dyDescent="0.2">
      <c r="A196" s="337" t="s">
        <v>374</v>
      </c>
      <c r="B196" s="334" t="s">
        <v>1846</v>
      </c>
      <c r="C196" s="232">
        <v>2115</v>
      </c>
      <c r="D196" s="233">
        <v>3970</v>
      </c>
      <c r="E196" s="233">
        <v>885</v>
      </c>
      <c r="F196" s="233">
        <v>840</v>
      </c>
      <c r="G196" s="233">
        <v>1075</v>
      </c>
      <c r="H196" s="233">
        <v>965</v>
      </c>
      <c r="I196" s="233">
        <v>2940</v>
      </c>
      <c r="J196" s="233">
        <v>380</v>
      </c>
      <c r="K196" s="233">
        <v>3590</v>
      </c>
      <c r="L196" s="233">
        <v>6435</v>
      </c>
      <c r="M196" s="233">
        <v>11325</v>
      </c>
      <c r="N196" s="233">
        <v>2000</v>
      </c>
      <c r="O196" s="233">
        <v>4570</v>
      </c>
      <c r="P196" s="233">
        <v>4825</v>
      </c>
      <c r="Q196" s="233">
        <v>14170</v>
      </c>
      <c r="R196" s="233">
        <v>2065</v>
      </c>
      <c r="S196" s="233">
        <v>165</v>
      </c>
      <c r="T196" s="233">
        <v>9260</v>
      </c>
      <c r="U196" s="233">
        <v>4810</v>
      </c>
      <c r="V196" s="233">
        <v>100</v>
      </c>
      <c r="W196" s="234">
        <v>7720</v>
      </c>
    </row>
    <row r="197" spans="1:23" s="145" customFormat="1" x14ac:dyDescent="0.2">
      <c r="A197" s="337" t="s">
        <v>219</v>
      </c>
      <c r="B197" s="334" t="s">
        <v>1847</v>
      </c>
      <c r="C197" s="232">
        <v>10</v>
      </c>
      <c r="D197" s="233">
        <v>0</v>
      </c>
      <c r="E197" s="233">
        <v>0</v>
      </c>
      <c r="F197" s="233">
        <v>0</v>
      </c>
      <c r="G197" s="233">
        <v>1205</v>
      </c>
      <c r="H197" s="233">
        <v>30</v>
      </c>
      <c r="I197" s="233">
        <v>0</v>
      </c>
      <c r="J197" s="233">
        <v>0</v>
      </c>
      <c r="K197" s="233" t="s">
        <v>1676</v>
      </c>
      <c r="L197" s="233" t="s">
        <v>1676</v>
      </c>
      <c r="M197" s="233" t="s">
        <v>1676</v>
      </c>
      <c r="N197" s="233" t="s">
        <v>1676</v>
      </c>
      <c r="O197" s="233">
        <v>40</v>
      </c>
      <c r="P197" s="233" t="s">
        <v>1676</v>
      </c>
      <c r="Q197" s="233">
        <v>0</v>
      </c>
      <c r="R197" s="233">
        <v>0</v>
      </c>
      <c r="S197" s="233">
        <v>0</v>
      </c>
      <c r="T197" s="233">
        <v>495</v>
      </c>
      <c r="U197" s="233">
        <v>10</v>
      </c>
      <c r="V197" s="233">
        <v>0</v>
      </c>
      <c r="W197" s="234">
        <v>10</v>
      </c>
    </row>
    <row r="198" spans="1:23" s="145" customFormat="1" x14ac:dyDescent="0.2">
      <c r="A198" s="337" t="s">
        <v>247</v>
      </c>
      <c r="B198" s="334" t="s">
        <v>1848</v>
      </c>
      <c r="C198" s="232">
        <v>5055</v>
      </c>
      <c r="D198" s="233">
        <v>13215</v>
      </c>
      <c r="E198" s="233">
        <v>3055</v>
      </c>
      <c r="F198" s="233">
        <v>2650</v>
      </c>
      <c r="G198" s="233">
        <v>645</v>
      </c>
      <c r="H198" s="233">
        <v>4325</v>
      </c>
      <c r="I198" s="233">
        <v>2910</v>
      </c>
      <c r="J198" s="233">
        <v>775</v>
      </c>
      <c r="K198" s="233">
        <v>7685</v>
      </c>
      <c r="L198" s="233">
        <v>8980</v>
      </c>
      <c r="M198" s="233">
        <v>14720</v>
      </c>
      <c r="N198" s="233">
        <v>3420</v>
      </c>
      <c r="O198" s="233">
        <v>7745</v>
      </c>
      <c r="P198" s="233">
        <v>7880</v>
      </c>
      <c r="Q198" s="233">
        <v>14495</v>
      </c>
      <c r="R198" s="233">
        <v>1650</v>
      </c>
      <c r="S198" s="233">
        <v>515</v>
      </c>
      <c r="T198" s="233">
        <v>12855</v>
      </c>
      <c r="U198" s="233">
        <v>9995</v>
      </c>
      <c r="V198" s="233">
        <v>40</v>
      </c>
      <c r="W198" s="234">
        <v>9475</v>
      </c>
    </row>
    <row r="199" spans="1:23" s="145" customFormat="1" x14ac:dyDescent="0.2">
      <c r="A199" s="337" t="s">
        <v>807</v>
      </c>
      <c r="B199" s="334" t="s">
        <v>1849</v>
      </c>
      <c r="C199" s="232">
        <v>0</v>
      </c>
      <c r="D199" s="233">
        <v>0</v>
      </c>
      <c r="E199" s="233">
        <v>0</v>
      </c>
      <c r="F199" s="233">
        <v>0</v>
      </c>
      <c r="G199" s="233">
        <v>0</v>
      </c>
      <c r="H199" s="233">
        <v>125</v>
      </c>
      <c r="I199" s="233">
        <v>0</v>
      </c>
      <c r="J199" s="233">
        <v>0</v>
      </c>
      <c r="K199" s="233">
        <v>0</v>
      </c>
      <c r="L199" s="233">
        <v>0</v>
      </c>
      <c r="M199" s="233">
        <v>0</v>
      </c>
      <c r="N199" s="233">
        <v>0</v>
      </c>
      <c r="O199" s="233">
        <v>0</v>
      </c>
      <c r="P199" s="233">
        <v>0</v>
      </c>
      <c r="Q199" s="233">
        <v>0</v>
      </c>
      <c r="R199" s="233">
        <v>0</v>
      </c>
      <c r="S199" s="233">
        <v>0</v>
      </c>
      <c r="T199" s="233" t="s">
        <v>1676</v>
      </c>
      <c r="U199" s="233">
        <v>0</v>
      </c>
      <c r="V199" s="233">
        <v>0</v>
      </c>
      <c r="W199" s="234">
        <v>0</v>
      </c>
    </row>
    <row r="200" spans="1:23" s="145" customFormat="1" x14ac:dyDescent="0.2">
      <c r="A200" s="337" t="s">
        <v>411</v>
      </c>
      <c r="B200" s="334" t="s">
        <v>1850</v>
      </c>
      <c r="C200" s="232" t="s">
        <v>1676</v>
      </c>
      <c r="D200" s="233">
        <v>0</v>
      </c>
      <c r="E200" s="233">
        <v>0</v>
      </c>
      <c r="F200" s="233" t="s">
        <v>1676</v>
      </c>
      <c r="G200" s="233">
        <v>875</v>
      </c>
      <c r="H200" s="233">
        <v>40</v>
      </c>
      <c r="I200" s="233">
        <v>0</v>
      </c>
      <c r="J200" s="233">
        <v>0</v>
      </c>
      <c r="K200" s="233">
        <v>0</v>
      </c>
      <c r="L200" s="233">
        <v>0</v>
      </c>
      <c r="M200" s="233">
        <v>0</v>
      </c>
      <c r="N200" s="233">
        <v>0</v>
      </c>
      <c r="O200" s="233">
        <v>0</v>
      </c>
      <c r="P200" s="233">
        <v>0</v>
      </c>
      <c r="Q200" s="233">
        <v>0</v>
      </c>
      <c r="R200" s="233">
        <v>0</v>
      </c>
      <c r="S200" s="233">
        <v>0</v>
      </c>
      <c r="T200" s="233">
        <v>155</v>
      </c>
      <c r="U200" s="233" t="s">
        <v>1676</v>
      </c>
      <c r="V200" s="233">
        <v>0</v>
      </c>
      <c r="W200" s="234">
        <v>190</v>
      </c>
    </row>
    <row r="201" spans="1:23" s="145" customFormat="1" x14ac:dyDescent="0.2">
      <c r="A201" s="337" t="s">
        <v>812</v>
      </c>
      <c r="B201" s="334" t="s">
        <v>1851</v>
      </c>
      <c r="C201" s="232">
        <v>0</v>
      </c>
      <c r="D201" s="233">
        <v>0</v>
      </c>
      <c r="E201" s="233">
        <v>0</v>
      </c>
      <c r="F201" s="233">
        <v>0</v>
      </c>
      <c r="G201" s="233">
        <v>0</v>
      </c>
      <c r="H201" s="233">
        <v>0</v>
      </c>
      <c r="I201" s="233">
        <v>0</v>
      </c>
      <c r="J201" s="233">
        <v>0</v>
      </c>
      <c r="K201" s="233">
        <v>0</v>
      </c>
      <c r="L201" s="233">
        <v>0</v>
      </c>
      <c r="M201" s="233">
        <v>0</v>
      </c>
      <c r="N201" s="233">
        <v>0</v>
      </c>
      <c r="O201" s="233">
        <v>0</v>
      </c>
      <c r="P201" s="233">
        <v>0</v>
      </c>
      <c r="Q201" s="233">
        <v>0</v>
      </c>
      <c r="R201" s="233">
        <v>0</v>
      </c>
      <c r="S201" s="233">
        <v>0</v>
      </c>
      <c r="T201" s="233">
        <v>105</v>
      </c>
      <c r="U201" s="233">
        <v>0</v>
      </c>
      <c r="V201" s="233">
        <v>0</v>
      </c>
      <c r="W201" s="234">
        <v>0</v>
      </c>
    </row>
    <row r="202" spans="1:23" s="145" customFormat="1" x14ac:dyDescent="0.2">
      <c r="A202" s="337" t="s">
        <v>188</v>
      </c>
      <c r="B202" s="334" t="s">
        <v>1852</v>
      </c>
      <c r="C202" s="232">
        <v>4785</v>
      </c>
      <c r="D202" s="233">
        <v>18325</v>
      </c>
      <c r="E202" s="233">
        <v>2460</v>
      </c>
      <c r="F202" s="233">
        <v>3835</v>
      </c>
      <c r="G202" s="233">
        <v>1615</v>
      </c>
      <c r="H202" s="233">
        <v>4825</v>
      </c>
      <c r="I202" s="233">
        <v>7310</v>
      </c>
      <c r="J202" s="233">
        <v>845</v>
      </c>
      <c r="K202" s="233">
        <v>15125</v>
      </c>
      <c r="L202" s="233">
        <v>12615</v>
      </c>
      <c r="M202" s="233">
        <v>22320</v>
      </c>
      <c r="N202" s="233">
        <v>4370</v>
      </c>
      <c r="O202" s="233">
        <v>17715</v>
      </c>
      <c r="P202" s="233">
        <v>10105</v>
      </c>
      <c r="Q202" s="233">
        <v>11315</v>
      </c>
      <c r="R202" s="233">
        <v>2390</v>
      </c>
      <c r="S202" s="233">
        <v>3375</v>
      </c>
      <c r="T202" s="233">
        <v>15940</v>
      </c>
      <c r="U202" s="233">
        <v>16445</v>
      </c>
      <c r="V202" s="233">
        <v>110</v>
      </c>
      <c r="W202" s="234">
        <v>11980</v>
      </c>
    </row>
    <row r="203" spans="1:23" s="145" customFormat="1" x14ac:dyDescent="0.2">
      <c r="A203" s="337" t="s">
        <v>198</v>
      </c>
      <c r="B203" s="334" t="s">
        <v>1853</v>
      </c>
      <c r="C203" s="232">
        <v>70</v>
      </c>
      <c r="D203" s="233">
        <v>220</v>
      </c>
      <c r="E203" s="233">
        <v>10</v>
      </c>
      <c r="F203" s="233">
        <v>35</v>
      </c>
      <c r="G203" s="233">
        <v>1670</v>
      </c>
      <c r="H203" s="233">
        <v>215</v>
      </c>
      <c r="I203" s="233" t="s">
        <v>1676</v>
      </c>
      <c r="J203" s="233">
        <v>10</v>
      </c>
      <c r="K203" s="233">
        <v>675</v>
      </c>
      <c r="L203" s="233">
        <v>505</v>
      </c>
      <c r="M203" s="233">
        <v>185</v>
      </c>
      <c r="N203" s="233">
        <v>160</v>
      </c>
      <c r="O203" s="233">
        <v>470</v>
      </c>
      <c r="P203" s="233">
        <v>185</v>
      </c>
      <c r="Q203" s="233">
        <v>0</v>
      </c>
      <c r="R203" s="233">
        <v>0</v>
      </c>
      <c r="S203" s="233">
        <v>0</v>
      </c>
      <c r="T203" s="233">
        <v>150</v>
      </c>
      <c r="U203" s="233">
        <v>1070</v>
      </c>
      <c r="V203" s="233">
        <v>0</v>
      </c>
      <c r="W203" s="234">
        <v>345</v>
      </c>
    </row>
    <row r="204" spans="1:23" s="157" customFormat="1" x14ac:dyDescent="0.2">
      <c r="A204" s="337" t="s">
        <v>425</v>
      </c>
      <c r="B204" s="334" t="s">
        <v>1854</v>
      </c>
      <c r="C204" s="232">
        <v>4655</v>
      </c>
      <c r="D204" s="233">
        <v>14475</v>
      </c>
      <c r="E204" s="233">
        <v>4695</v>
      </c>
      <c r="F204" s="233">
        <v>2320</v>
      </c>
      <c r="G204" s="233">
        <v>610</v>
      </c>
      <c r="H204" s="233">
        <v>1925</v>
      </c>
      <c r="I204" s="233">
        <v>225</v>
      </c>
      <c r="J204" s="233">
        <v>980</v>
      </c>
      <c r="K204" s="233">
        <v>4870</v>
      </c>
      <c r="L204" s="233">
        <v>11650</v>
      </c>
      <c r="M204" s="233">
        <v>17240</v>
      </c>
      <c r="N204" s="233">
        <v>3900</v>
      </c>
      <c r="O204" s="233">
        <v>6410</v>
      </c>
      <c r="P204" s="233">
        <v>6905</v>
      </c>
      <c r="Q204" s="233">
        <v>14360</v>
      </c>
      <c r="R204" s="233">
        <v>5235</v>
      </c>
      <c r="S204" s="233">
        <v>505</v>
      </c>
      <c r="T204" s="233">
        <v>14900</v>
      </c>
      <c r="U204" s="233">
        <v>7295</v>
      </c>
      <c r="V204" s="233">
        <v>350</v>
      </c>
      <c r="W204" s="234">
        <v>15175</v>
      </c>
    </row>
    <row r="205" spans="1:23" s="145" customFormat="1" x14ac:dyDescent="0.2">
      <c r="A205" s="337" t="s">
        <v>591</v>
      </c>
      <c r="B205" s="334" t="s">
        <v>1855</v>
      </c>
      <c r="C205" s="232" t="s">
        <v>1676</v>
      </c>
      <c r="D205" s="233">
        <v>55</v>
      </c>
      <c r="E205" s="233">
        <v>55</v>
      </c>
      <c r="F205" s="233">
        <v>105</v>
      </c>
      <c r="G205" s="233">
        <v>10</v>
      </c>
      <c r="H205" s="233" t="s">
        <v>1676</v>
      </c>
      <c r="I205" s="233" t="s">
        <v>1676</v>
      </c>
      <c r="J205" s="233">
        <v>0</v>
      </c>
      <c r="K205" s="233">
        <v>85</v>
      </c>
      <c r="L205" s="233">
        <v>45</v>
      </c>
      <c r="M205" s="233">
        <v>100</v>
      </c>
      <c r="N205" s="233">
        <v>30</v>
      </c>
      <c r="O205" s="233">
        <v>25</v>
      </c>
      <c r="P205" s="233">
        <v>160</v>
      </c>
      <c r="Q205" s="233">
        <v>0</v>
      </c>
      <c r="R205" s="233">
        <v>0</v>
      </c>
      <c r="S205" s="233">
        <v>0</v>
      </c>
      <c r="T205" s="233">
        <v>70</v>
      </c>
      <c r="U205" s="233">
        <v>95</v>
      </c>
      <c r="V205" s="233">
        <v>0</v>
      </c>
      <c r="W205" s="234">
        <v>970</v>
      </c>
    </row>
    <row r="206" spans="1:23" s="145" customFormat="1" x14ac:dyDescent="0.2">
      <c r="A206" s="337" t="s">
        <v>464</v>
      </c>
      <c r="B206" s="334" t="s">
        <v>1856</v>
      </c>
      <c r="C206" s="232">
        <v>0</v>
      </c>
      <c r="D206" s="233">
        <v>0</v>
      </c>
      <c r="E206" s="233">
        <v>0</v>
      </c>
      <c r="F206" s="233">
        <v>0</v>
      </c>
      <c r="G206" s="233">
        <v>65</v>
      </c>
      <c r="H206" s="233">
        <v>0</v>
      </c>
      <c r="I206" s="233">
        <v>0</v>
      </c>
      <c r="J206" s="233">
        <v>0</v>
      </c>
      <c r="K206" s="233">
        <v>0</v>
      </c>
      <c r="L206" s="233">
        <v>0</v>
      </c>
      <c r="M206" s="233">
        <v>0</v>
      </c>
      <c r="N206" s="233">
        <v>0</v>
      </c>
      <c r="O206" s="233">
        <v>0</v>
      </c>
      <c r="P206" s="233">
        <v>0</v>
      </c>
      <c r="Q206" s="233">
        <v>0</v>
      </c>
      <c r="R206" s="233">
        <v>0</v>
      </c>
      <c r="S206" s="233">
        <v>0</v>
      </c>
      <c r="T206" s="233">
        <v>25</v>
      </c>
      <c r="U206" s="233">
        <v>0</v>
      </c>
      <c r="V206" s="233">
        <v>0</v>
      </c>
      <c r="W206" s="234" t="s">
        <v>1676</v>
      </c>
    </row>
    <row r="207" spans="1:23" s="145" customFormat="1" x14ac:dyDescent="0.2">
      <c r="A207" s="337" t="s">
        <v>1625</v>
      </c>
      <c r="B207" s="334" t="s">
        <v>2160</v>
      </c>
      <c r="C207" s="232">
        <v>0</v>
      </c>
      <c r="D207" s="233" t="s">
        <v>1676</v>
      </c>
      <c r="E207" s="233">
        <v>0</v>
      </c>
      <c r="F207" s="233">
        <v>0</v>
      </c>
      <c r="G207" s="233">
        <v>0</v>
      </c>
      <c r="H207" s="233">
        <v>0</v>
      </c>
      <c r="I207" s="233">
        <v>0</v>
      </c>
      <c r="J207" s="233">
        <v>0</v>
      </c>
      <c r="K207" s="233">
        <v>0</v>
      </c>
      <c r="L207" s="233">
        <v>0</v>
      </c>
      <c r="M207" s="233">
        <v>0</v>
      </c>
      <c r="N207" s="233">
        <v>0</v>
      </c>
      <c r="O207" s="233">
        <v>0</v>
      </c>
      <c r="P207" s="233">
        <v>0</v>
      </c>
      <c r="Q207" s="233">
        <v>0</v>
      </c>
      <c r="R207" s="233">
        <v>0</v>
      </c>
      <c r="S207" s="233">
        <v>0</v>
      </c>
      <c r="T207" s="233">
        <v>0</v>
      </c>
      <c r="U207" s="233" t="s">
        <v>1676</v>
      </c>
      <c r="V207" s="233">
        <v>0</v>
      </c>
      <c r="W207" s="234">
        <v>0</v>
      </c>
    </row>
    <row r="208" spans="1:23" s="145" customFormat="1" x14ac:dyDescent="0.2">
      <c r="A208" s="337" t="s">
        <v>380</v>
      </c>
      <c r="B208" s="334" t="s">
        <v>1857</v>
      </c>
      <c r="C208" s="232">
        <v>15</v>
      </c>
      <c r="D208" s="233">
        <v>1065</v>
      </c>
      <c r="E208" s="233">
        <v>150</v>
      </c>
      <c r="F208" s="233">
        <v>465</v>
      </c>
      <c r="G208" s="233">
        <v>0</v>
      </c>
      <c r="H208" s="233" t="s">
        <v>1676</v>
      </c>
      <c r="I208" s="233">
        <v>0</v>
      </c>
      <c r="J208" s="233">
        <v>0</v>
      </c>
      <c r="K208" s="233">
        <v>9915</v>
      </c>
      <c r="L208" s="233">
        <v>565</v>
      </c>
      <c r="M208" s="233">
        <v>55</v>
      </c>
      <c r="N208" s="233" t="s">
        <v>1676</v>
      </c>
      <c r="O208" s="233" t="s">
        <v>1676</v>
      </c>
      <c r="P208" s="233" t="s">
        <v>1676</v>
      </c>
      <c r="Q208" s="233">
        <v>0</v>
      </c>
      <c r="R208" s="233">
        <v>0</v>
      </c>
      <c r="S208" s="233">
        <v>190</v>
      </c>
      <c r="T208" s="233">
        <v>760</v>
      </c>
      <c r="U208" s="233">
        <v>295</v>
      </c>
      <c r="V208" s="233">
        <v>0</v>
      </c>
      <c r="W208" s="234">
        <v>145</v>
      </c>
    </row>
    <row r="209" spans="1:23" s="145" customFormat="1" x14ac:dyDescent="0.2">
      <c r="A209" s="337" t="s">
        <v>402</v>
      </c>
      <c r="B209" s="334" t="s">
        <v>1858</v>
      </c>
      <c r="C209" s="232">
        <v>5470</v>
      </c>
      <c r="D209" s="233">
        <v>17165</v>
      </c>
      <c r="E209" s="233">
        <v>5040</v>
      </c>
      <c r="F209" s="233">
        <v>4220</v>
      </c>
      <c r="G209" s="233">
        <v>2700</v>
      </c>
      <c r="H209" s="233">
        <v>3200</v>
      </c>
      <c r="I209" s="233">
        <v>11150</v>
      </c>
      <c r="J209" s="233">
        <v>775</v>
      </c>
      <c r="K209" s="233">
        <v>12740</v>
      </c>
      <c r="L209" s="233">
        <v>16330</v>
      </c>
      <c r="M209" s="233">
        <v>38090</v>
      </c>
      <c r="N209" s="233">
        <v>5485</v>
      </c>
      <c r="O209" s="233">
        <v>15305</v>
      </c>
      <c r="P209" s="233">
        <v>9360</v>
      </c>
      <c r="Q209" s="233">
        <v>165</v>
      </c>
      <c r="R209" s="233">
        <v>0</v>
      </c>
      <c r="S209" s="233">
        <v>490</v>
      </c>
      <c r="T209" s="233">
        <v>27715</v>
      </c>
      <c r="U209" s="233">
        <v>17130</v>
      </c>
      <c r="V209" s="233">
        <v>210</v>
      </c>
      <c r="W209" s="234">
        <v>9960</v>
      </c>
    </row>
    <row r="210" spans="1:23" s="145" customFormat="1" x14ac:dyDescent="0.2">
      <c r="A210" s="337" t="s">
        <v>404</v>
      </c>
      <c r="B210" s="334" t="s">
        <v>1859</v>
      </c>
      <c r="C210" s="232">
        <v>35</v>
      </c>
      <c r="D210" s="233">
        <v>1410</v>
      </c>
      <c r="E210" s="233">
        <v>35</v>
      </c>
      <c r="F210" s="233">
        <v>10</v>
      </c>
      <c r="G210" s="233" t="s">
        <v>1676</v>
      </c>
      <c r="H210" s="233">
        <v>10</v>
      </c>
      <c r="I210" s="233">
        <v>25</v>
      </c>
      <c r="J210" s="233">
        <v>0</v>
      </c>
      <c r="K210" s="233">
        <v>15</v>
      </c>
      <c r="L210" s="233">
        <v>20</v>
      </c>
      <c r="M210" s="233">
        <v>60</v>
      </c>
      <c r="N210" s="233">
        <v>25</v>
      </c>
      <c r="O210" s="233">
        <v>40</v>
      </c>
      <c r="P210" s="233">
        <v>4945</v>
      </c>
      <c r="Q210" s="233">
        <v>23340</v>
      </c>
      <c r="R210" s="233">
        <v>1930</v>
      </c>
      <c r="S210" s="233">
        <v>420</v>
      </c>
      <c r="T210" s="233">
        <v>680</v>
      </c>
      <c r="U210" s="233">
        <v>135</v>
      </c>
      <c r="V210" s="233">
        <v>0</v>
      </c>
      <c r="W210" s="234">
        <v>8005</v>
      </c>
    </row>
    <row r="211" spans="1:23" s="145" customFormat="1" x14ac:dyDescent="0.2">
      <c r="A211" s="337" t="s">
        <v>609</v>
      </c>
      <c r="B211" s="334" t="s">
        <v>1860</v>
      </c>
      <c r="C211" s="232">
        <v>15</v>
      </c>
      <c r="D211" s="233">
        <v>10</v>
      </c>
      <c r="E211" s="233" t="s">
        <v>1676</v>
      </c>
      <c r="F211" s="233">
        <v>10</v>
      </c>
      <c r="G211" s="233">
        <v>15</v>
      </c>
      <c r="H211" s="233">
        <v>20</v>
      </c>
      <c r="I211" s="233">
        <v>0</v>
      </c>
      <c r="J211" s="233">
        <v>0</v>
      </c>
      <c r="K211" s="233">
        <v>100</v>
      </c>
      <c r="L211" s="233">
        <v>55</v>
      </c>
      <c r="M211" s="233">
        <v>30</v>
      </c>
      <c r="N211" s="233">
        <v>25</v>
      </c>
      <c r="O211" s="233">
        <v>45</v>
      </c>
      <c r="P211" s="233">
        <v>20</v>
      </c>
      <c r="Q211" s="233">
        <v>0</v>
      </c>
      <c r="R211" s="233">
        <v>0</v>
      </c>
      <c r="S211" s="233">
        <v>0</v>
      </c>
      <c r="T211" s="233">
        <v>170</v>
      </c>
      <c r="U211" s="233">
        <v>230</v>
      </c>
      <c r="V211" s="233">
        <v>0</v>
      </c>
      <c r="W211" s="234">
        <v>30</v>
      </c>
    </row>
    <row r="212" spans="1:23" s="145" customFormat="1" x14ac:dyDescent="0.2">
      <c r="A212" s="337" t="s">
        <v>1373</v>
      </c>
      <c r="B212" s="334" t="s">
        <v>1861</v>
      </c>
      <c r="C212" s="232">
        <v>0</v>
      </c>
      <c r="D212" s="233">
        <v>0</v>
      </c>
      <c r="E212" s="233">
        <v>0</v>
      </c>
      <c r="F212" s="233">
        <v>0</v>
      </c>
      <c r="G212" s="233">
        <v>0</v>
      </c>
      <c r="H212" s="233">
        <v>0</v>
      </c>
      <c r="I212" s="233">
        <v>0</v>
      </c>
      <c r="J212" s="233">
        <v>0</v>
      </c>
      <c r="K212" s="233">
        <v>0</v>
      </c>
      <c r="L212" s="233">
        <v>0</v>
      </c>
      <c r="M212" s="233">
        <v>0</v>
      </c>
      <c r="N212" s="233">
        <v>0</v>
      </c>
      <c r="O212" s="233">
        <v>0</v>
      </c>
      <c r="P212" s="233">
        <v>0</v>
      </c>
      <c r="Q212" s="233">
        <v>0</v>
      </c>
      <c r="R212" s="233">
        <v>0</v>
      </c>
      <c r="S212" s="233">
        <v>0</v>
      </c>
      <c r="T212" s="233">
        <v>345</v>
      </c>
      <c r="U212" s="233">
        <v>0</v>
      </c>
      <c r="V212" s="233">
        <v>0</v>
      </c>
      <c r="W212" s="234">
        <v>0</v>
      </c>
    </row>
    <row r="213" spans="1:23" s="145" customFormat="1" x14ac:dyDescent="0.2">
      <c r="A213" s="337" t="s">
        <v>1626</v>
      </c>
      <c r="B213" s="334" t="s">
        <v>1862</v>
      </c>
      <c r="C213" s="232">
        <v>0</v>
      </c>
      <c r="D213" s="233" t="s">
        <v>1676</v>
      </c>
      <c r="E213" s="233">
        <v>0</v>
      </c>
      <c r="F213" s="233">
        <v>0</v>
      </c>
      <c r="G213" s="233">
        <v>0</v>
      </c>
      <c r="H213" s="233">
        <v>0</v>
      </c>
      <c r="I213" s="233">
        <v>0</v>
      </c>
      <c r="J213" s="233">
        <v>0</v>
      </c>
      <c r="K213" s="233">
        <v>0</v>
      </c>
      <c r="L213" s="233">
        <v>0</v>
      </c>
      <c r="M213" s="233">
        <v>0</v>
      </c>
      <c r="N213" s="233">
        <v>0</v>
      </c>
      <c r="O213" s="233">
        <v>0</v>
      </c>
      <c r="P213" s="233" t="s">
        <v>1676</v>
      </c>
      <c r="Q213" s="233">
        <v>0</v>
      </c>
      <c r="R213" s="233">
        <v>0</v>
      </c>
      <c r="S213" s="233">
        <v>0</v>
      </c>
      <c r="T213" s="233" t="s">
        <v>1676</v>
      </c>
      <c r="U213" s="233">
        <v>0</v>
      </c>
      <c r="V213" s="233">
        <v>0</v>
      </c>
      <c r="W213" s="234" t="s">
        <v>1676</v>
      </c>
    </row>
    <row r="214" spans="1:23" s="145" customFormat="1" x14ac:dyDescent="0.2">
      <c r="A214" s="337" t="s">
        <v>1220</v>
      </c>
      <c r="B214" s="334" t="s">
        <v>1863</v>
      </c>
      <c r="C214" s="232">
        <v>4935</v>
      </c>
      <c r="D214" s="233">
        <v>18730</v>
      </c>
      <c r="E214" s="233">
        <v>5895</v>
      </c>
      <c r="F214" s="233">
        <v>3370</v>
      </c>
      <c r="G214" s="233">
        <v>1365</v>
      </c>
      <c r="H214" s="233">
        <v>1880</v>
      </c>
      <c r="I214" s="233">
        <v>4345</v>
      </c>
      <c r="J214" s="233">
        <v>1130</v>
      </c>
      <c r="K214" s="233">
        <v>10005</v>
      </c>
      <c r="L214" s="233">
        <v>12085</v>
      </c>
      <c r="M214" s="233">
        <v>30375</v>
      </c>
      <c r="N214" s="233">
        <v>4530</v>
      </c>
      <c r="O214" s="233">
        <v>9045</v>
      </c>
      <c r="P214" s="233">
        <v>11165</v>
      </c>
      <c r="Q214" s="233">
        <v>10855</v>
      </c>
      <c r="R214" s="233">
        <v>1630</v>
      </c>
      <c r="S214" s="233">
        <v>315</v>
      </c>
      <c r="T214" s="233">
        <v>26170</v>
      </c>
      <c r="U214" s="233">
        <v>10690</v>
      </c>
      <c r="V214" s="233">
        <v>375</v>
      </c>
      <c r="W214" s="234">
        <v>12525</v>
      </c>
    </row>
    <row r="215" spans="1:23" s="145" customFormat="1" x14ac:dyDescent="0.2">
      <c r="A215" s="337" t="s">
        <v>386</v>
      </c>
      <c r="B215" s="334" t="s">
        <v>1864</v>
      </c>
      <c r="C215" s="232">
        <v>3470</v>
      </c>
      <c r="D215" s="233">
        <v>11690</v>
      </c>
      <c r="E215" s="233">
        <v>2595</v>
      </c>
      <c r="F215" s="233">
        <v>2830</v>
      </c>
      <c r="G215" s="233">
        <v>815</v>
      </c>
      <c r="H215" s="233">
        <v>2055</v>
      </c>
      <c r="I215" s="233">
        <v>3100</v>
      </c>
      <c r="J215" s="233">
        <v>605</v>
      </c>
      <c r="K215" s="233">
        <v>5010</v>
      </c>
      <c r="L215" s="233">
        <v>9020</v>
      </c>
      <c r="M215" s="233">
        <v>16170</v>
      </c>
      <c r="N215" s="233">
        <v>2170</v>
      </c>
      <c r="O215" s="233">
        <v>5710</v>
      </c>
      <c r="P215" s="233">
        <v>4845</v>
      </c>
      <c r="Q215" s="233">
        <v>15945</v>
      </c>
      <c r="R215" s="233">
        <v>2625</v>
      </c>
      <c r="S215" s="233">
        <v>635</v>
      </c>
      <c r="T215" s="233">
        <v>14635</v>
      </c>
      <c r="U215" s="233">
        <v>5875</v>
      </c>
      <c r="V215" s="233">
        <v>125</v>
      </c>
      <c r="W215" s="234">
        <v>11700</v>
      </c>
    </row>
    <row r="216" spans="1:23" s="145" customFormat="1" x14ac:dyDescent="0.2">
      <c r="A216" s="337" t="s">
        <v>224</v>
      </c>
      <c r="B216" s="334" t="s">
        <v>1865</v>
      </c>
      <c r="C216" s="232">
        <v>2675</v>
      </c>
      <c r="D216" s="233">
        <v>7865</v>
      </c>
      <c r="E216" s="233">
        <v>2275</v>
      </c>
      <c r="F216" s="233">
        <v>2620</v>
      </c>
      <c r="G216" s="233">
        <v>1165</v>
      </c>
      <c r="H216" s="233">
        <v>1930</v>
      </c>
      <c r="I216" s="233">
        <v>6570</v>
      </c>
      <c r="J216" s="233">
        <v>595</v>
      </c>
      <c r="K216" s="233">
        <v>5785</v>
      </c>
      <c r="L216" s="233">
        <v>7985</v>
      </c>
      <c r="M216" s="233">
        <v>18755</v>
      </c>
      <c r="N216" s="233">
        <v>3135</v>
      </c>
      <c r="O216" s="233">
        <v>10435</v>
      </c>
      <c r="P216" s="233">
        <v>6880</v>
      </c>
      <c r="Q216" s="233">
        <v>7045</v>
      </c>
      <c r="R216" s="233">
        <v>1785</v>
      </c>
      <c r="S216" s="233">
        <v>385</v>
      </c>
      <c r="T216" s="233">
        <v>18555</v>
      </c>
      <c r="U216" s="233">
        <v>9905</v>
      </c>
      <c r="V216" s="233">
        <v>75</v>
      </c>
      <c r="W216" s="234">
        <v>8250</v>
      </c>
    </row>
    <row r="217" spans="1:23" s="145" customFormat="1" x14ac:dyDescent="0.2">
      <c r="A217" s="337" t="s">
        <v>1553</v>
      </c>
      <c r="B217" s="334" t="s">
        <v>1866</v>
      </c>
      <c r="C217" s="232">
        <v>7965</v>
      </c>
      <c r="D217" s="233">
        <v>32635</v>
      </c>
      <c r="E217" s="233">
        <v>7925</v>
      </c>
      <c r="F217" s="233">
        <v>9680</v>
      </c>
      <c r="G217" s="233">
        <v>1490</v>
      </c>
      <c r="H217" s="233">
        <v>4630</v>
      </c>
      <c r="I217" s="233">
        <v>11595</v>
      </c>
      <c r="J217" s="233">
        <v>1725</v>
      </c>
      <c r="K217" s="233">
        <v>20115</v>
      </c>
      <c r="L217" s="233">
        <v>23000</v>
      </c>
      <c r="M217" s="233">
        <v>41780</v>
      </c>
      <c r="N217" s="233">
        <v>6030</v>
      </c>
      <c r="O217" s="233">
        <v>16880</v>
      </c>
      <c r="P217" s="233">
        <v>19640</v>
      </c>
      <c r="Q217" s="233">
        <v>23960</v>
      </c>
      <c r="R217" s="233">
        <v>3650</v>
      </c>
      <c r="S217" s="233">
        <v>4765</v>
      </c>
      <c r="T217" s="233">
        <v>24940</v>
      </c>
      <c r="U217" s="233">
        <v>19575</v>
      </c>
      <c r="V217" s="233">
        <v>185</v>
      </c>
      <c r="W217" s="234">
        <v>28570</v>
      </c>
    </row>
    <row r="218" spans="1:23" s="145" customFormat="1" x14ac:dyDescent="0.2">
      <c r="A218" s="337" t="s">
        <v>465</v>
      </c>
      <c r="B218" s="334" t="s">
        <v>1867</v>
      </c>
      <c r="C218" s="232">
        <v>3325</v>
      </c>
      <c r="D218" s="233">
        <v>6375</v>
      </c>
      <c r="E218" s="233">
        <v>2440</v>
      </c>
      <c r="F218" s="233">
        <v>1585</v>
      </c>
      <c r="G218" s="233">
        <v>575</v>
      </c>
      <c r="H218" s="233">
        <v>1490</v>
      </c>
      <c r="I218" s="233">
        <v>145</v>
      </c>
      <c r="J218" s="233">
        <v>550</v>
      </c>
      <c r="K218" s="233">
        <v>5015</v>
      </c>
      <c r="L218" s="233">
        <v>7360</v>
      </c>
      <c r="M218" s="233">
        <v>10665</v>
      </c>
      <c r="N218" s="233">
        <v>1790</v>
      </c>
      <c r="O218" s="233">
        <v>7430</v>
      </c>
      <c r="P218" s="233">
        <v>5070</v>
      </c>
      <c r="Q218" s="233">
        <v>6015</v>
      </c>
      <c r="R218" s="233">
        <v>1235</v>
      </c>
      <c r="S218" s="233">
        <v>325</v>
      </c>
      <c r="T218" s="233">
        <v>10430</v>
      </c>
      <c r="U218" s="233">
        <v>4650</v>
      </c>
      <c r="V218" s="233">
        <v>105</v>
      </c>
      <c r="W218" s="234">
        <v>5540</v>
      </c>
    </row>
    <row r="219" spans="1:23" s="145" customFormat="1" x14ac:dyDescent="0.2">
      <c r="A219" s="337" t="s">
        <v>218</v>
      </c>
      <c r="B219" s="334" t="s">
        <v>1868</v>
      </c>
      <c r="C219" s="232">
        <v>0</v>
      </c>
      <c r="D219" s="233">
        <v>0</v>
      </c>
      <c r="E219" s="233">
        <v>0</v>
      </c>
      <c r="F219" s="233" t="s">
        <v>1676</v>
      </c>
      <c r="G219" s="233">
        <v>1845</v>
      </c>
      <c r="H219" s="233" t="s">
        <v>1676</v>
      </c>
      <c r="I219" s="233">
        <v>0</v>
      </c>
      <c r="J219" s="233">
        <v>0</v>
      </c>
      <c r="K219" s="233">
        <v>0</v>
      </c>
      <c r="L219" s="233">
        <v>0</v>
      </c>
      <c r="M219" s="233">
        <v>0</v>
      </c>
      <c r="N219" s="233">
        <v>0</v>
      </c>
      <c r="O219" s="233">
        <v>0</v>
      </c>
      <c r="P219" s="233">
        <v>0</v>
      </c>
      <c r="Q219" s="233">
        <v>0</v>
      </c>
      <c r="R219" s="233">
        <v>0</v>
      </c>
      <c r="S219" s="233">
        <v>0</v>
      </c>
      <c r="T219" s="233">
        <v>620</v>
      </c>
      <c r="U219" s="233">
        <v>0</v>
      </c>
      <c r="V219" s="233">
        <v>0</v>
      </c>
      <c r="W219" s="234">
        <v>395</v>
      </c>
    </row>
    <row r="220" spans="1:23" s="145" customFormat="1" x14ac:dyDescent="0.2">
      <c r="A220" s="337" t="s">
        <v>382</v>
      </c>
      <c r="B220" s="334" t="s">
        <v>1869</v>
      </c>
      <c r="C220" s="232">
        <v>2780</v>
      </c>
      <c r="D220" s="233">
        <v>6410</v>
      </c>
      <c r="E220" s="233">
        <v>1560</v>
      </c>
      <c r="F220" s="233">
        <v>1065</v>
      </c>
      <c r="G220" s="233">
        <v>1310</v>
      </c>
      <c r="H220" s="233">
        <v>1465</v>
      </c>
      <c r="I220" s="233">
        <v>5140</v>
      </c>
      <c r="J220" s="233">
        <v>440</v>
      </c>
      <c r="K220" s="233">
        <v>3915</v>
      </c>
      <c r="L220" s="233">
        <v>5825</v>
      </c>
      <c r="M220" s="233">
        <v>14600</v>
      </c>
      <c r="N220" s="233">
        <v>1635</v>
      </c>
      <c r="O220" s="233">
        <v>5470</v>
      </c>
      <c r="P220" s="233">
        <v>4365</v>
      </c>
      <c r="Q220" s="233">
        <v>8130</v>
      </c>
      <c r="R220" s="233">
        <v>1320</v>
      </c>
      <c r="S220" s="233">
        <v>130</v>
      </c>
      <c r="T220" s="233">
        <v>8215</v>
      </c>
      <c r="U220" s="233">
        <v>5745</v>
      </c>
      <c r="V220" s="233">
        <v>50</v>
      </c>
      <c r="W220" s="234">
        <v>4520</v>
      </c>
    </row>
    <row r="221" spans="1:23" s="157" customFormat="1" x14ac:dyDescent="0.2">
      <c r="A221" s="337" t="s">
        <v>183</v>
      </c>
      <c r="B221" s="334" t="s">
        <v>1870</v>
      </c>
      <c r="C221" s="232">
        <v>2175</v>
      </c>
      <c r="D221" s="233">
        <v>9470</v>
      </c>
      <c r="E221" s="233">
        <v>1390</v>
      </c>
      <c r="F221" s="233">
        <v>945</v>
      </c>
      <c r="G221" s="233">
        <v>490</v>
      </c>
      <c r="H221" s="233">
        <v>1485</v>
      </c>
      <c r="I221" s="233">
        <v>2135</v>
      </c>
      <c r="J221" s="233">
        <v>410</v>
      </c>
      <c r="K221" s="233">
        <v>4855</v>
      </c>
      <c r="L221" s="233">
        <v>5515</v>
      </c>
      <c r="M221" s="233">
        <v>9380</v>
      </c>
      <c r="N221" s="233">
        <v>3360</v>
      </c>
      <c r="O221" s="233">
        <v>4815</v>
      </c>
      <c r="P221" s="233">
        <v>5010</v>
      </c>
      <c r="Q221" s="233">
        <v>6920</v>
      </c>
      <c r="R221" s="233">
        <v>1415</v>
      </c>
      <c r="S221" s="233">
        <v>465</v>
      </c>
      <c r="T221" s="233">
        <v>9445</v>
      </c>
      <c r="U221" s="233">
        <v>8725</v>
      </c>
      <c r="V221" s="233">
        <v>40</v>
      </c>
      <c r="W221" s="234">
        <v>5285</v>
      </c>
    </row>
    <row r="222" spans="1:23" s="145" customFormat="1" x14ac:dyDescent="0.2">
      <c r="A222" s="337" t="s">
        <v>583</v>
      </c>
      <c r="B222" s="334" t="s">
        <v>1871</v>
      </c>
      <c r="C222" s="232">
        <v>4135</v>
      </c>
      <c r="D222" s="233">
        <v>24750</v>
      </c>
      <c r="E222" s="233">
        <v>3830</v>
      </c>
      <c r="F222" s="233">
        <v>2925</v>
      </c>
      <c r="G222" s="233">
        <v>940</v>
      </c>
      <c r="H222" s="233">
        <v>2920</v>
      </c>
      <c r="I222" s="233">
        <v>2975</v>
      </c>
      <c r="J222" s="233">
        <v>645</v>
      </c>
      <c r="K222" s="233">
        <v>6320</v>
      </c>
      <c r="L222" s="233">
        <v>10810</v>
      </c>
      <c r="M222" s="233">
        <v>17685</v>
      </c>
      <c r="N222" s="233">
        <v>3690</v>
      </c>
      <c r="O222" s="233">
        <v>10815</v>
      </c>
      <c r="P222" s="233">
        <v>8100</v>
      </c>
      <c r="Q222" s="233">
        <v>15620</v>
      </c>
      <c r="R222" s="233">
        <v>1495</v>
      </c>
      <c r="S222" s="233">
        <v>345</v>
      </c>
      <c r="T222" s="233">
        <v>14675</v>
      </c>
      <c r="U222" s="233">
        <v>13900</v>
      </c>
      <c r="V222" s="233">
        <v>60</v>
      </c>
      <c r="W222" s="234">
        <v>10205</v>
      </c>
    </row>
    <row r="223" spans="1:23" s="145" customFormat="1" x14ac:dyDescent="0.2">
      <c r="A223" s="337" t="s">
        <v>190</v>
      </c>
      <c r="B223" s="334" t="s">
        <v>1872</v>
      </c>
      <c r="C223" s="232">
        <v>55</v>
      </c>
      <c r="D223" s="233">
        <v>195</v>
      </c>
      <c r="E223" s="233">
        <v>335</v>
      </c>
      <c r="F223" s="233">
        <v>65</v>
      </c>
      <c r="G223" s="233">
        <v>1470</v>
      </c>
      <c r="H223" s="233">
        <v>485</v>
      </c>
      <c r="I223" s="233" t="s">
        <v>1676</v>
      </c>
      <c r="J223" s="233" t="s">
        <v>1676</v>
      </c>
      <c r="K223" s="233">
        <v>350</v>
      </c>
      <c r="L223" s="233">
        <v>325</v>
      </c>
      <c r="M223" s="233">
        <v>60</v>
      </c>
      <c r="N223" s="233">
        <v>100</v>
      </c>
      <c r="O223" s="233">
        <v>2700</v>
      </c>
      <c r="P223" s="233">
        <v>140</v>
      </c>
      <c r="Q223" s="233">
        <v>0</v>
      </c>
      <c r="R223" s="233">
        <v>0</v>
      </c>
      <c r="S223" s="233" t="s">
        <v>1676</v>
      </c>
      <c r="T223" s="233">
        <v>1145</v>
      </c>
      <c r="U223" s="233">
        <v>465</v>
      </c>
      <c r="V223" s="233">
        <v>0</v>
      </c>
      <c r="W223" s="234">
        <v>70</v>
      </c>
    </row>
    <row r="224" spans="1:23" s="157" customFormat="1" x14ac:dyDescent="0.2">
      <c r="A224" s="337" t="s">
        <v>1600</v>
      </c>
      <c r="B224" s="334" t="s">
        <v>1873</v>
      </c>
      <c r="C224" s="232">
        <v>0</v>
      </c>
      <c r="D224" s="233">
        <v>0</v>
      </c>
      <c r="E224" s="233">
        <v>0</v>
      </c>
      <c r="F224" s="233">
        <v>0</v>
      </c>
      <c r="G224" s="233">
        <v>0</v>
      </c>
      <c r="H224" s="233">
        <v>0</v>
      </c>
      <c r="I224" s="233">
        <v>0</v>
      </c>
      <c r="J224" s="233">
        <v>0</v>
      </c>
      <c r="K224" s="233">
        <v>0</v>
      </c>
      <c r="L224" s="233">
        <v>0</v>
      </c>
      <c r="M224" s="233">
        <v>50</v>
      </c>
      <c r="N224" s="233">
        <v>10</v>
      </c>
      <c r="O224" s="233">
        <v>100</v>
      </c>
      <c r="P224" s="233">
        <v>0</v>
      </c>
      <c r="Q224" s="233">
        <v>0</v>
      </c>
      <c r="R224" s="233">
        <v>0</v>
      </c>
      <c r="S224" s="233">
        <v>0</v>
      </c>
      <c r="T224" s="233">
        <v>0</v>
      </c>
      <c r="U224" s="233">
        <v>0</v>
      </c>
      <c r="V224" s="233">
        <v>0</v>
      </c>
      <c r="W224" s="234" t="s">
        <v>1676</v>
      </c>
    </row>
    <row r="225" spans="1:23" s="145" customFormat="1" x14ac:dyDescent="0.2">
      <c r="A225" s="337" t="s">
        <v>395</v>
      </c>
      <c r="B225" s="334" t="s">
        <v>1874</v>
      </c>
      <c r="C225" s="232">
        <v>2710</v>
      </c>
      <c r="D225" s="233">
        <v>11365</v>
      </c>
      <c r="E225" s="233">
        <v>1450</v>
      </c>
      <c r="F225" s="233">
        <v>1360</v>
      </c>
      <c r="G225" s="233">
        <v>300</v>
      </c>
      <c r="H225" s="233">
        <v>670</v>
      </c>
      <c r="I225" s="233">
        <v>1320</v>
      </c>
      <c r="J225" s="233">
        <v>415</v>
      </c>
      <c r="K225" s="233">
        <v>2700</v>
      </c>
      <c r="L225" s="233">
        <v>5440</v>
      </c>
      <c r="M225" s="233">
        <v>9510</v>
      </c>
      <c r="N225" s="233">
        <v>1170</v>
      </c>
      <c r="O225" s="233">
        <v>2865</v>
      </c>
      <c r="P225" s="233">
        <v>3725</v>
      </c>
      <c r="Q225" s="233">
        <v>6580</v>
      </c>
      <c r="R225" s="233">
        <v>1555</v>
      </c>
      <c r="S225" s="233">
        <v>175</v>
      </c>
      <c r="T225" s="233">
        <v>8355</v>
      </c>
      <c r="U225" s="233">
        <v>3740</v>
      </c>
      <c r="V225" s="233">
        <v>65</v>
      </c>
      <c r="W225" s="234">
        <v>3695</v>
      </c>
    </row>
    <row r="226" spans="1:23" s="145" customFormat="1" x14ac:dyDescent="0.2">
      <c r="A226" s="337" t="s">
        <v>811</v>
      </c>
      <c r="B226" s="334" t="s">
        <v>1875</v>
      </c>
      <c r="C226" s="232" t="s">
        <v>1676</v>
      </c>
      <c r="D226" s="233">
        <v>1085</v>
      </c>
      <c r="E226" s="233" t="s">
        <v>1676</v>
      </c>
      <c r="F226" s="233">
        <v>40</v>
      </c>
      <c r="G226" s="233" t="s">
        <v>1676</v>
      </c>
      <c r="H226" s="233">
        <v>15</v>
      </c>
      <c r="I226" s="233">
        <v>35670</v>
      </c>
      <c r="J226" s="233" t="s">
        <v>1676</v>
      </c>
      <c r="K226" s="233" t="s">
        <v>1676</v>
      </c>
      <c r="L226" s="233">
        <v>0</v>
      </c>
      <c r="M226" s="233" t="s">
        <v>1676</v>
      </c>
      <c r="N226" s="233">
        <v>110</v>
      </c>
      <c r="O226" s="233">
        <v>10</v>
      </c>
      <c r="P226" s="233" t="s">
        <v>1676</v>
      </c>
      <c r="Q226" s="233">
        <v>0</v>
      </c>
      <c r="R226" s="233">
        <v>0</v>
      </c>
      <c r="S226" s="233">
        <v>420</v>
      </c>
      <c r="T226" s="233">
        <v>15</v>
      </c>
      <c r="U226" s="233">
        <v>625</v>
      </c>
      <c r="V226" s="233">
        <v>0</v>
      </c>
      <c r="W226" s="234">
        <v>170</v>
      </c>
    </row>
    <row r="227" spans="1:23" s="145" customFormat="1" x14ac:dyDescent="0.2">
      <c r="A227" s="337" t="s">
        <v>793</v>
      </c>
      <c r="B227" s="334" t="s">
        <v>1876</v>
      </c>
      <c r="C227" s="232">
        <v>0</v>
      </c>
      <c r="D227" s="233">
        <v>0</v>
      </c>
      <c r="E227" s="233">
        <v>0</v>
      </c>
      <c r="F227" s="233">
        <v>0</v>
      </c>
      <c r="G227" s="233">
        <v>0</v>
      </c>
      <c r="H227" s="233">
        <v>0</v>
      </c>
      <c r="I227" s="233">
        <v>0</v>
      </c>
      <c r="J227" s="233">
        <v>0</v>
      </c>
      <c r="K227" s="233" t="s">
        <v>1676</v>
      </c>
      <c r="L227" s="233">
        <v>0</v>
      </c>
      <c r="M227" s="233">
        <v>0</v>
      </c>
      <c r="N227" s="233">
        <v>0</v>
      </c>
      <c r="O227" s="233">
        <v>0</v>
      </c>
      <c r="P227" s="233">
        <v>0</v>
      </c>
      <c r="Q227" s="233">
        <v>0</v>
      </c>
      <c r="R227" s="233">
        <v>0</v>
      </c>
      <c r="S227" s="233">
        <v>0</v>
      </c>
      <c r="T227" s="233">
        <v>80</v>
      </c>
      <c r="U227" s="233" t="s">
        <v>1676</v>
      </c>
      <c r="V227" s="233">
        <v>0</v>
      </c>
      <c r="W227" s="234">
        <v>0</v>
      </c>
    </row>
    <row r="228" spans="1:23" s="145" customFormat="1" x14ac:dyDescent="0.2">
      <c r="A228" s="337" t="s">
        <v>339</v>
      </c>
      <c r="B228" s="334" t="s">
        <v>1877</v>
      </c>
      <c r="C228" s="232" t="s">
        <v>1676</v>
      </c>
      <c r="D228" s="233">
        <v>105</v>
      </c>
      <c r="E228" s="233" t="s">
        <v>1676</v>
      </c>
      <c r="F228" s="233">
        <v>0</v>
      </c>
      <c r="G228" s="233">
        <v>0</v>
      </c>
      <c r="H228" s="233">
        <v>75</v>
      </c>
      <c r="I228" s="233">
        <v>860</v>
      </c>
      <c r="J228" s="233">
        <v>0</v>
      </c>
      <c r="K228" s="233">
        <v>0</v>
      </c>
      <c r="L228" s="233">
        <v>80</v>
      </c>
      <c r="M228" s="233">
        <v>915</v>
      </c>
      <c r="N228" s="233">
        <v>30</v>
      </c>
      <c r="O228" s="233">
        <v>965</v>
      </c>
      <c r="P228" s="233">
        <v>915</v>
      </c>
      <c r="Q228" s="233">
        <v>0</v>
      </c>
      <c r="R228" s="233">
        <v>0</v>
      </c>
      <c r="S228" s="233">
        <v>15</v>
      </c>
      <c r="T228" s="233">
        <v>155</v>
      </c>
      <c r="U228" s="233">
        <v>55</v>
      </c>
      <c r="V228" s="233">
        <v>0</v>
      </c>
      <c r="W228" s="234">
        <v>130</v>
      </c>
    </row>
    <row r="229" spans="1:23" s="145" customFormat="1" x14ac:dyDescent="0.2">
      <c r="A229" s="337" t="s">
        <v>49</v>
      </c>
      <c r="B229" s="334" t="s">
        <v>1878</v>
      </c>
      <c r="C229" s="232">
        <v>15</v>
      </c>
      <c r="D229" s="233">
        <v>25</v>
      </c>
      <c r="E229" s="233">
        <v>15</v>
      </c>
      <c r="F229" s="233" t="s">
        <v>1676</v>
      </c>
      <c r="G229" s="233">
        <v>0</v>
      </c>
      <c r="H229" s="233">
        <v>275</v>
      </c>
      <c r="I229" s="233">
        <v>415</v>
      </c>
      <c r="J229" s="233">
        <v>10</v>
      </c>
      <c r="K229" s="233" t="s">
        <v>1676</v>
      </c>
      <c r="L229" s="233">
        <v>55</v>
      </c>
      <c r="M229" s="233">
        <v>475</v>
      </c>
      <c r="N229" s="233">
        <v>20</v>
      </c>
      <c r="O229" s="233">
        <v>3810</v>
      </c>
      <c r="P229" s="233">
        <v>575</v>
      </c>
      <c r="Q229" s="233">
        <v>0</v>
      </c>
      <c r="R229" s="233">
        <v>0</v>
      </c>
      <c r="S229" s="233" t="s">
        <v>1676</v>
      </c>
      <c r="T229" s="233">
        <v>90</v>
      </c>
      <c r="U229" s="233">
        <v>80</v>
      </c>
      <c r="V229" s="233">
        <v>0</v>
      </c>
      <c r="W229" s="234">
        <v>95</v>
      </c>
    </row>
    <row r="230" spans="1:23" s="145" customFormat="1" x14ac:dyDescent="0.2">
      <c r="A230" s="337" t="s">
        <v>1582</v>
      </c>
      <c r="B230" s="334" t="s">
        <v>1879</v>
      </c>
      <c r="C230" s="232">
        <v>0</v>
      </c>
      <c r="D230" s="233">
        <v>0</v>
      </c>
      <c r="E230" s="233">
        <v>0</v>
      </c>
      <c r="F230" s="233">
        <v>0</v>
      </c>
      <c r="G230" s="233">
        <v>0</v>
      </c>
      <c r="H230" s="233">
        <v>0</v>
      </c>
      <c r="I230" s="233">
        <v>2715</v>
      </c>
      <c r="J230" s="233">
        <v>0</v>
      </c>
      <c r="K230" s="233">
        <v>0</v>
      </c>
      <c r="L230" s="233">
        <v>0</v>
      </c>
      <c r="M230" s="233">
        <v>0</v>
      </c>
      <c r="N230" s="233">
        <v>0</v>
      </c>
      <c r="O230" s="233">
        <v>0</v>
      </c>
      <c r="P230" s="233">
        <v>0</v>
      </c>
      <c r="Q230" s="233">
        <v>0</v>
      </c>
      <c r="R230" s="233">
        <v>0</v>
      </c>
      <c r="S230" s="233">
        <v>0</v>
      </c>
      <c r="T230" s="233">
        <v>0</v>
      </c>
      <c r="U230" s="233" t="s">
        <v>1676</v>
      </c>
      <c r="V230" s="233">
        <v>0</v>
      </c>
      <c r="W230" s="234">
        <v>0</v>
      </c>
    </row>
    <row r="231" spans="1:23" s="145" customFormat="1" x14ac:dyDescent="0.2">
      <c r="A231" s="337" t="s">
        <v>1611</v>
      </c>
      <c r="B231" s="334" t="s">
        <v>1880</v>
      </c>
      <c r="C231" s="232">
        <v>0</v>
      </c>
      <c r="D231" s="233">
        <v>0</v>
      </c>
      <c r="E231" s="233">
        <v>0</v>
      </c>
      <c r="F231" s="233">
        <v>0</v>
      </c>
      <c r="G231" s="233">
        <v>0</v>
      </c>
      <c r="H231" s="233">
        <v>0</v>
      </c>
      <c r="I231" s="233">
        <v>1365</v>
      </c>
      <c r="J231" s="233">
        <v>0</v>
      </c>
      <c r="K231" s="233">
        <v>0</v>
      </c>
      <c r="L231" s="233">
        <v>0</v>
      </c>
      <c r="M231" s="233">
        <v>0</v>
      </c>
      <c r="N231" s="233">
        <v>0</v>
      </c>
      <c r="O231" s="233">
        <v>0</v>
      </c>
      <c r="P231" s="233">
        <v>0</v>
      </c>
      <c r="Q231" s="233">
        <v>0</v>
      </c>
      <c r="R231" s="233">
        <v>0</v>
      </c>
      <c r="S231" s="233">
        <v>0</v>
      </c>
      <c r="T231" s="233" t="s">
        <v>1676</v>
      </c>
      <c r="U231" s="233">
        <v>0</v>
      </c>
      <c r="V231" s="233">
        <v>0</v>
      </c>
      <c r="W231" s="234">
        <v>0</v>
      </c>
    </row>
    <row r="232" spans="1:23" s="145" customFormat="1" x14ac:dyDescent="0.2">
      <c r="A232" s="337" t="s">
        <v>1528</v>
      </c>
      <c r="B232" s="334" t="s">
        <v>1881</v>
      </c>
      <c r="C232" s="232">
        <v>0</v>
      </c>
      <c r="D232" s="233">
        <v>0</v>
      </c>
      <c r="E232" s="233">
        <v>0</v>
      </c>
      <c r="F232" s="233">
        <v>0</v>
      </c>
      <c r="G232" s="233">
        <v>0</v>
      </c>
      <c r="H232" s="233">
        <v>0</v>
      </c>
      <c r="I232" s="233">
        <v>4320</v>
      </c>
      <c r="J232" s="233">
        <v>0</v>
      </c>
      <c r="K232" s="233">
        <v>0</v>
      </c>
      <c r="L232" s="233">
        <v>0</v>
      </c>
      <c r="M232" s="233">
        <v>0</v>
      </c>
      <c r="N232" s="233">
        <v>0</v>
      </c>
      <c r="O232" s="233">
        <v>0</v>
      </c>
      <c r="P232" s="233">
        <v>0</v>
      </c>
      <c r="Q232" s="233">
        <v>0</v>
      </c>
      <c r="R232" s="233">
        <v>0</v>
      </c>
      <c r="S232" s="233">
        <v>0</v>
      </c>
      <c r="T232" s="233">
        <v>0</v>
      </c>
      <c r="U232" s="233">
        <v>0</v>
      </c>
      <c r="V232" s="233">
        <v>0</v>
      </c>
      <c r="W232" s="234">
        <v>0</v>
      </c>
    </row>
    <row r="233" spans="1:23" s="145" customFormat="1" x14ac:dyDescent="0.2">
      <c r="A233" s="337" t="s">
        <v>1581</v>
      </c>
      <c r="B233" s="334" t="s">
        <v>1882</v>
      </c>
      <c r="C233" s="232">
        <v>0</v>
      </c>
      <c r="D233" s="233">
        <v>0</v>
      </c>
      <c r="E233" s="233">
        <v>0</v>
      </c>
      <c r="F233" s="233">
        <v>0</v>
      </c>
      <c r="G233" s="233">
        <v>0</v>
      </c>
      <c r="H233" s="233">
        <v>0</v>
      </c>
      <c r="I233" s="233">
        <v>1940</v>
      </c>
      <c r="J233" s="233">
        <v>0</v>
      </c>
      <c r="K233" s="233">
        <v>0</v>
      </c>
      <c r="L233" s="233">
        <v>0</v>
      </c>
      <c r="M233" s="233">
        <v>0</v>
      </c>
      <c r="N233" s="233">
        <v>0</v>
      </c>
      <c r="O233" s="233">
        <v>0</v>
      </c>
      <c r="P233" s="233">
        <v>0</v>
      </c>
      <c r="Q233" s="233">
        <v>0</v>
      </c>
      <c r="R233" s="233">
        <v>0</v>
      </c>
      <c r="S233" s="233">
        <v>0</v>
      </c>
      <c r="T233" s="233">
        <v>0</v>
      </c>
      <c r="U233" s="233">
        <v>0</v>
      </c>
      <c r="V233" s="233">
        <v>0</v>
      </c>
      <c r="W233" s="234">
        <v>0</v>
      </c>
    </row>
    <row r="234" spans="1:23" s="145" customFormat="1" x14ac:dyDescent="0.2">
      <c r="A234" s="337" t="s">
        <v>1363</v>
      </c>
      <c r="B234" s="334" t="s">
        <v>1883</v>
      </c>
      <c r="C234" s="232">
        <v>0</v>
      </c>
      <c r="D234" s="233">
        <v>0</v>
      </c>
      <c r="E234" s="233">
        <v>0</v>
      </c>
      <c r="F234" s="233">
        <v>0</v>
      </c>
      <c r="G234" s="233">
        <v>0</v>
      </c>
      <c r="H234" s="233">
        <v>0</v>
      </c>
      <c r="I234" s="233">
        <v>2655</v>
      </c>
      <c r="J234" s="233">
        <v>0</v>
      </c>
      <c r="K234" s="233">
        <v>0</v>
      </c>
      <c r="L234" s="233">
        <v>0</v>
      </c>
      <c r="M234" s="233">
        <v>0</v>
      </c>
      <c r="N234" s="233">
        <v>0</v>
      </c>
      <c r="O234" s="233">
        <v>0</v>
      </c>
      <c r="P234" s="233">
        <v>0</v>
      </c>
      <c r="Q234" s="233">
        <v>0</v>
      </c>
      <c r="R234" s="233">
        <v>0</v>
      </c>
      <c r="S234" s="233">
        <v>0</v>
      </c>
      <c r="T234" s="233">
        <v>0</v>
      </c>
      <c r="U234" s="233">
        <v>0</v>
      </c>
      <c r="V234" s="233">
        <v>0</v>
      </c>
      <c r="W234" s="234">
        <v>0</v>
      </c>
    </row>
    <row r="235" spans="1:23" s="145" customFormat="1" x14ac:dyDescent="0.2">
      <c r="A235" s="337" t="s">
        <v>1364</v>
      </c>
      <c r="B235" s="334" t="s">
        <v>1884</v>
      </c>
      <c r="C235" s="232">
        <v>0</v>
      </c>
      <c r="D235" s="233">
        <v>0</v>
      </c>
      <c r="E235" s="233">
        <v>0</v>
      </c>
      <c r="F235" s="233">
        <v>0</v>
      </c>
      <c r="G235" s="233">
        <v>0</v>
      </c>
      <c r="H235" s="233">
        <v>0</v>
      </c>
      <c r="I235" s="233">
        <v>2790</v>
      </c>
      <c r="J235" s="233">
        <v>0</v>
      </c>
      <c r="K235" s="233">
        <v>0</v>
      </c>
      <c r="L235" s="233">
        <v>0</v>
      </c>
      <c r="M235" s="233">
        <v>0</v>
      </c>
      <c r="N235" s="233" t="s">
        <v>1676</v>
      </c>
      <c r="O235" s="233">
        <v>0</v>
      </c>
      <c r="P235" s="233">
        <v>0</v>
      </c>
      <c r="Q235" s="233">
        <v>0</v>
      </c>
      <c r="R235" s="233">
        <v>0</v>
      </c>
      <c r="S235" s="233">
        <v>0</v>
      </c>
      <c r="T235" s="233">
        <v>0</v>
      </c>
      <c r="U235" s="233">
        <v>0</v>
      </c>
      <c r="V235" s="233">
        <v>0</v>
      </c>
      <c r="W235" s="234">
        <v>0</v>
      </c>
    </row>
    <row r="236" spans="1:23" s="157" customFormat="1" x14ac:dyDescent="0.2">
      <c r="A236" s="337" t="s">
        <v>1527</v>
      </c>
      <c r="B236" s="334" t="s">
        <v>1885</v>
      </c>
      <c r="C236" s="232">
        <v>0</v>
      </c>
      <c r="D236" s="233">
        <v>0</v>
      </c>
      <c r="E236" s="233">
        <v>0</v>
      </c>
      <c r="F236" s="233">
        <v>0</v>
      </c>
      <c r="G236" s="233">
        <v>0</v>
      </c>
      <c r="H236" s="233">
        <v>0</v>
      </c>
      <c r="I236" s="233">
        <v>1965</v>
      </c>
      <c r="J236" s="233">
        <v>0</v>
      </c>
      <c r="K236" s="233">
        <v>0</v>
      </c>
      <c r="L236" s="233">
        <v>0</v>
      </c>
      <c r="M236" s="233">
        <v>0</v>
      </c>
      <c r="N236" s="233" t="s">
        <v>1676</v>
      </c>
      <c r="O236" s="233">
        <v>0</v>
      </c>
      <c r="P236" s="233">
        <v>0</v>
      </c>
      <c r="Q236" s="233">
        <v>0</v>
      </c>
      <c r="R236" s="233">
        <v>0</v>
      </c>
      <c r="S236" s="233">
        <v>0</v>
      </c>
      <c r="T236" s="233">
        <v>0</v>
      </c>
      <c r="U236" s="233" t="s">
        <v>1676</v>
      </c>
      <c r="V236" s="233">
        <v>0</v>
      </c>
      <c r="W236" s="234">
        <v>0</v>
      </c>
    </row>
    <row r="237" spans="1:23" s="145" customFormat="1" x14ac:dyDescent="0.2">
      <c r="A237" s="337" t="s">
        <v>1610</v>
      </c>
      <c r="B237" s="334" t="s">
        <v>1886</v>
      </c>
      <c r="C237" s="232">
        <v>0</v>
      </c>
      <c r="D237" s="233">
        <v>0</v>
      </c>
      <c r="E237" s="233">
        <v>0</v>
      </c>
      <c r="F237" s="233">
        <v>0</v>
      </c>
      <c r="G237" s="233">
        <v>0</v>
      </c>
      <c r="H237" s="233">
        <v>0</v>
      </c>
      <c r="I237" s="233">
        <v>3755</v>
      </c>
      <c r="J237" s="233">
        <v>0</v>
      </c>
      <c r="K237" s="233">
        <v>0</v>
      </c>
      <c r="L237" s="233">
        <v>0</v>
      </c>
      <c r="M237" s="233">
        <v>0</v>
      </c>
      <c r="N237" s="233">
        <v>0</v>
      </c>
      <c r="O237" s="233">
        <v>0</v>
      </c>
      <c r="P237" s="233">
        <v>0</v>
      </c>
      <c r="Q237" s="233">
        <v>0</v>
      </c>
      <c r="R237" s="233">
        <v>0</v>
      </c>
      <c r="S237" s="233">
        <v>0</v>
      </c>
      <c r="T237" s="233">
        <v>0</v>
      </c>
      <c r="U237" s="233">
        <v>0</v>
      </c>
      <c r="V237" s="233">
        <v>0</v>
      </c>
      <c r="W237" s="234">
        <v>0</v>
      </c>
    </row>
    <row r="238" spans="1:23" s="145" customFormat="1" x14ac:dyDescent="0.2">
      <c r="A238" s="337" t="s">
        <v>448</v>
      </c>
      <c r="B238" s="334" t="s">
        <v>1887</v>
      </c>
      <c r="C238" s="232">
        <v>3745</v>
      </c>
      <c r="D238" s="233">
        <v>42015</v>
      </c>
      <c r="E238" s="233">
        <v>4295</v>
      </c>
      <c r="F238" s="233">
        <v>3070</v>
      </c>
      <c r="G238" s="233">
        <v>950</v>
      </c>
      <c r="H238" s="233">
        <v>2645</v>
      </c>
      <c r="I238" s="233">
        <v>6230</v>
      </c>
      <c r="J238" s="233">
        <v>825</v>
      </c>
      <c r="K238" s="233">
        <v>12330</v>
      </c>
      <c r="L238" s="233">
        <v>10725</v>
      </c>
      <c r="M238" s="233">
        <v>23510</v>
      </c>
      <c r="N238" s="233">
        <v>3370</v>
      </c>
      <c r="O238" s="233">
        <v>10285</v>
      </c>
      <c r="P238" s="233">
        <v>8930</v>
      </c>
      <c r="Q238" s="233">
        <v>12570</v>
      </c>
      <c r="R238" s="233">
        <v>1830</v>
      </c>
      <c r="S238" s="233">
        <v>1005</v>
      </c>
      <c r="T238" s="233">
        <v>14445</v>
      </c>
      <c r="U238" s="233">
        <v>10760</v>
      </c>
      <c r="V238" s="233">
        <v>70</v>
      </c>
      <c r="W238" s="234">
        <v>10110</v>
      </c>
    </row>
    <row r="239" spans="1:23" s="145" customFormat="1" x14ac:dyDescent="0.2">
      <c r="A239" s="337" t="s">
        <v>601</v>
      </c>
      <c r="B239" s="334" t="s">
        <v>1888</v>
      </c>
      <c r="C239" s="232">
        <v>0</v>
      </c>
      <c r="D239" s="233">
        <v>0</v>
      </c>
      <c r="E239" s="233">
        <v>0</v>
      </c>
      <c r="F239" s="233" t="s">
        <v>1676</v>
      </c>
      <c r="G239" s="233">
        <v>1525</v>
      </c>
      <c r="H239" s="233">
        <v>10</v>
      </c>
      <c r="I239" s="233">
        <v>0</v>
      </c>
      <c r="J239" s="233">
        <v>0</v>
      </c>
      <c r="K239" s="233">
        <v>0</v>
      </c>
      <c r="L239" s="233">
        <v>0</v>
      </c>
      <c r="M239" s="233">
        <v>0</v>
      </c>
      <c r="N239" s="233">
        <v>0</v>
      </c>
      <c r="O239" s="233">
        <v>0</v>
      </c>
      <c r="P239" s="233">
        <v>0</v>
      </c>
      <c r="Q239" s="233" t="s">
        <v>1676</v>
      </c>
      <c r="R239" s="233">
        <v>0</v>
      </c>
      <c r="S239" s="233">
        <v>0</v>
      </c>
      <c r="T239" s="233">
        <v>1235</v>
      </c>
      <c r="U239" s="233">
        <v>0</v>
      </c>
      <c r="V239" s="233">
        <v>0</v>
      </c>
      <c r="W239" s="234">
        <v>190</v>
      </c>
    </row>
    <row r="240" spans="1:23" s="145" customFormat="1" x14ac:dyDescent="0.2">
      <c r="A240" s="337" t="s">
        <v>547</v>
      </c>
      <c r="B240" s="334" t="s">
        <v>1889</v>
      </c>
      <c r="C240" s="232">
        <v>70</v>
      </c>
      <c r="D240" s="233">
        <v>320</v>
      </c>
      <c r="E240" s="233">
        <v>10</v>
      </c>
      <c r="F240" s="233">
        <v>90</v>
      </c>
      <c r="G240" s="233">
        <v>10</v>
      </c>
      <c r="H240" s="233">
        <v>60</v>
      </c>
      <c r="I240" s="233">
        <v>0</v>
      </c>
      <c r="J240" s="233" t="s">
        <v>1676</v>
      </c>
      <c r="K240" s="233">
        <v>445</v>
      </c>
      <c r="L240" s="233">
        <v>270</v>
      </c>
      <c r="M240" s="233">
        <v>65</v>
      </c>
      <c r="N240" s="233">
        <v>90</v>
      </c>
      <c r="O240" s="233">
        <v>225</v>
      </c>
      <c r="P240" s="233">
        <v>170</v>
      </c>
      <c r="Q240" s="233">
        <v>0</v>
      </c>
      <c r="R240" s="233">
        <v>0</v>
      </c>
      <c r="S240" s="233" t="s">
        <v>1676</v>
      </c>
      <c r="T240" s="233">
        <v>205</v>
      </c>
      <c r="U240" s="233">
        <v>875</v>
      </c>
      <c r="V240" s="233">
        <v>0</v>
      </c>
      <c r="W240" s="234">
        <v>535</v>
      </c>
    </row>
    <row r="241" spans="1:23" s="145" customFormat="1" x14ac:dyDescent="0.2">
      <c r="A241" s="337" t="s">
        <v>571</v>
      </c>
      <c r="B241" s="334" t="s">
        <v>1890</v>
      </c>
      <c r="C241" s="232">
        <v>2500</v>
      </c>
      <c r="D241" s="233">
        <v>16175</v>
      </c>
      <c r="E241" s="233">
        <v>4505</v>
      </c>
      <c r="F241" s="233">
        <v>2065</v>
      </c>
      <c r="G241" s="233">
        <v>1535</v>
      </c>
      <c r="H241" s="233">
        <v>4065</v>
      </c>
      <c r="I241" s="233">
        <v>100</v>
      </c>
      <c r="J241" s="233">
        <v>120</v>
      </c>
      <c r="K241" s="233">
        <v>6765</v>
      </c>
      <c r="L241" s="233">
        <v>7045</v>
      </c>
      <c r="M241" s="233">
        <v>16080</v>
      </c>
      <c r="N241" s="233">
        <v>4360</v>
      </c>
      <c r="O241" s="233">
        <v>9755</v>
      </c>
      <c r="P241" s="233">
        <v>11030</v>
      </c>
      <c r="Q241" s="233">
        <v>15265</v>
      </c>
      <c r="R241" s="233">
        <v>3310</v>
      </c>
      <c r="S241" s="233">
        <v>390</v>
      </c>
      <c r="T241" s="233">
        <v>19210</v>
      </c>
      <c r="U241" s="233">
        <v>12780</v>
      </c>
      <c r="V241" s="233">
        <v>85</v>
      </c>
      <c r="W241" s="234">
        <v>9705</v>
      </c>
    </row>
    <row r="242" spans="1:23" s="145" customFormat="1" x14ac:dyDescent="0.2">
      <c r="A242" s="337" t="s">
        <v>456</v>
      </c>
      <c r="B242" s="334" t="s">
        <v>1891</v>
      </c>
      <c r="C242" s="232">
        <v>3020</v>
      </c>
      <c r="D242" s="233">
        <v>14575</v>
      </c>
      <c r="E242" s="233">
        <v>1690</v>
      </c>
      <c r="F242" s="233">
        <v>2470</v>
      </c>
      <c r="G242" s="233">
        <v>720</v>
      </c>
      <c r="H242" s="233">
        <v>1455</v>
      </c>
      <c r="I242" s="233">
        <v>3295</v>
      </c>
      <c r="J242" s="233">
        <v>420</v>
      </c>
      <c r="K242" s="233">
        <v>6410</v>
      </c>
      <c r="L242" s="233">
        <v>7355</v>
      </c>
      <c r="M242" s="233">
        <v>13135</v>
      </c>
      <c r="N242" s="233">
        <v>1150</v>
      </c>
      <c r="O242" s="233">
        <v>4025</v>
      </c>
      <c r="P242" s="233">
        <v>4180</v>
      </c>
      <c r="Q242" s="233">
        <v>4230</v>
      </c>
      <c r="R242" s="233">
        <v>1370</v>
      </c>
      <c r="S242" s="233">
        <v>160</v>
      </c>
      <c r="T242" s="233">
        <v>4950</v>
      </c>
      <c r="U242" s="233">
        <v>4395</v>
      </c>
      <c r="V242" s="233">
        <v>75</v>
      </c>
      <c r="W242" s="234">
        <v>4185</v>
      </c>
    </row>
    <row r="243" spans="1:23" s="157" customFormat="1" x14ac:dyDescent="0.2">
      <c r="A243" s="337" t="s">
        <v>340</v>
      </c>
      <c r="B243" s="334" t="s">
        <v>1892</v>
      </c>
      <c r="C243" s="232" t="s">
        <v>1676</v>
      </c>
      <c r="D243" s="233">
        <v>65</v>
      </c>
      <c r="E243" s="233" t="s">
        <v>1676</v>
      </c>
      <c r="F243" s="233">
        <v>0</v>
      </c>
      <c r="G243" s="233">
        <v>0</v>
      </c>
      <c r="H243" s="233">
        <v>55</v>
      </c>
      <c r="I243" s="233">
        <v>125</v>
      </c>
      <c r="J243" s="233">
        <v>0</v>
      </c>
      <c r="K243" s="233">
        <v>10</v>
      </c>
      <c r="L243" s="233">
        <v>0</v>
      </c>
      <c r="M243" s="233">
        <v>305</v>
      </c>
      <c r="N243" s="233">
        <v>25</v>
      </c>
      <c r="O243" s="233">
        <v>935</v>
      </c>
      <c r="P243" s="233">
        <v>235</v>
      </c>
      <c r="Q243" s="233">
        <v>0</v>
      </c>
      <c r="R243" s="233">
        <v>0</v>
      </c>
      <c r="S243" s="233" t="s">
        <v>1676</v>
      </c>
      <c r="T243" s="233">
        <v>95</v>
      </c>
      <c r="U243" s="233">
        <v>30</v>
      </c>
      <c r="V243" s="233">
        <v>0</v>
      </c>
      <c r="W243" s="234">
        <v>55</v>
      </c>
    </row>
    <row r="244" spans="1:23" s="145" customFormat="1" x14ac:dyDescent="0.2">
      <c r="A244" s="337" t="s">
        <v>373</v>
      </c>
      <c r="B244" s="334" t="s">
        <v>1893</v>
      </c>
      <c r="C244" s="232">
        <v>25</v>
      </c>
      <c r="D244" s="233">
        <v>15</v>
      </c>
      <c r="E244" s="233">
        <v>25</v>
      </c>
      <c r="F244" s="233">
        <v>130</v>
      </c>
      <c r="G244" s="233">
        <v>2005</v>
      </c>
      <c r="H244" s="233" t="s">
        <v>1676</v>
      </c>
      <c r="I244" s="233">
        <v>0</v>
      </c>
      <c r="J244" s="233">
        <v>0</v>
      </c>
      <c r="K244" s="233">
        <v>0</v>
      </c>
      <c r="L244" s="233">
        <v>0</v>
      </c>
      <c r="M244" s="233">
        <v>0</v>
      </c>
      <c r="N244" s="233">
        <v>0</v>
      </c>
      <c r="O244" s="233">
        <v>0</v>
      </c>
      <c r="P244" s="233">
        <v>0</v>
      </c>
      <c r="Q244" s="233">
        <v>0</v>
      </c>
      <c r="R244" s="233">
        <v>0</v>
      </c>
      <c r="S244" s="233">
        <v>0</v>
      </c>
      <c r="T244" s="233">
        <v>695</v>
      </c>
      <c r="U244" s="233" t="s">
        <v>1676</v>
      </c>
      <c r="V244" s="233">
        <v>0</v>
      </c>
      <c r="W244" s="234">
        <v>80</v>
      </c>
    </row>
    <row r="245" spans="1:23" s="145" customFormat="1" x14ac:dyDescent="0.2">
      <c r="A245" s="337" t="s">
        <v>48</v>
      </c>
      <c r="B245" s="334" t="s">
        <v>1894</v>
      </c>
      <c r="C245" s="232">
        <v>180</v>
      </c>
      <c r="D245" s="233">
        <v>310</v>
      </c>
      <c r="E245" s="233">
        <v>80</v>
      </c>
      <c r="F245" s="233" t="s">
        <v>1676</v>
      </c>
      <c r="G245" s="233">
        <v>0</v>
      </c>
      <c r="H245" s="233">
        <v>165</v>
      </c>
      <c r="I245" s="233">
        <v>820</v>
      </c>
      <c r="J245" s="233">
        <v>0</v>
      </c>
      <c r="K245" s="233" t="s">
        <v>1676</v>
      </c>
      <c r="L245" s="233">
        <v>15</v>
      </c>
      <c r="M245" s="233">
        <v>3380</v>
      </c>
      <c r="N245" s="233">
        <v>335</v>
      </c>
      <c r="O245" s="233">
        <v>1515</v>
      </c>
      <c r="P245" s="233">
        <v>255</v>
      </c>
      <c r="Q245" s="233" t="s">
        <v>1676</v>
      </c>
      <c r="R245" s="233">
        <v>0</v>
      </c>
      <c r="S245" s="233" t="s">
        <v>1676</v>
      </c>
      <c r="T245" s="233">
        <v>1150</v>
      </c>
      <c r="U245" s="233" t="s">
        <v>1676</v>
      </c>
      <c r="V245" s="233">
        <v>0</v>
      </c>
      <c r="W245" s="234">
        <v>230</v>
      </c>
    </row>
    <row r="246" spans="1:23" s="145" customFormat="1" x14ac:dyDescent="0.2">
      <c r="A246" s="337" t="s">
        <v>1613</v>
      </c>
      <c r="B246" s="334" t="s">
        <v>1895</v>
      </c>
      <c r="C246" s="232">
        <v>0</v>
      </c>
      <c r="D246" s="233">
        <v>0</v>
      </c>
      <c r="E246" s="233">
        <v>0</v>
      </c>
      <c r="F246" s="233">
        <v>0</v>
      </c>
      <c r="G246" s="233">
        <v>0</v>
      </c>
      <c r="H246" s="233">
        <v>10</v>
      </c>
      <c r="I246" s="233">
        <v>0</v>
      </c>
      <c r="J246" s="233">
        <v>0</v>
      </c>
      <c r="K246" s="233">
        <v>0</v>
      </c>
      <c r="L246" s="233">
        <v>0</v>
      </c>
      <c r="M246" s="233">
        <v>0</v>
      </c>
      <c r="N246" s="233">
        <v>0</v>
      </c>
      <c r="O246" s="233" t="s">
        <v>1676</v>
      </c>
      <c r="P246" s="233">
        <v>0</v>
      </c>
      <c r="Q246" s="233">
        <v>0</v>
      </c>
      <c r="R246" s="233">
        <v>0</v>
      </c>
      <c r="S246" s="233">
        <v>0</v>
      </c>
      <c r="T246" s="233">
        <v>0</v>
      </c>
      <c r="U246" s="233">
        <v>0</v>
      </c>
      <c r="V246" s="233">
        <v>0</v>
      </c>
      <c r="W246" s="234">
        <v>0</v>
      </c>
    </row>
    <row r="247" spans="1:23" s="145" customFormat="1" x14ac:dyDescent="0.2">
      <c r="A247" s="337" t="s">
        <v>371</v>
      </c>
      <c r="B247" s="334" t="s">
        <v>1896</v>
      </c>
      <c r="C247" s="232">
        <v>3510</v>
      </c>
      <c r="D247" s="233">
        <v>10400</v>
      </c>
      <c r="E247" s="233">
        <v>2465</v>
      </c>
      <c r="F247" s="233">
        <v>1225</v>
      </c>
      <c r="G247" s="233">
        <v>435</v>
      </c>
      <c r="H247" s="233">
        <v>825</v>
      </c>
      <c r="I247" s="233">
        <v>4750</v>
      </c>
      <c r="J247" s="233">
        <v>100</v>
      </c>
      <c r="K247" s="233">
        <v>3405</v>
      </c>
      <c r="L247" s="233">
        <v>5035</v>
      </c>
      <c r="M247" s="233">
        <v>8860</v>
      </c>
      <c r="N247" s="233">
        <v>2000</v>
      </c>
      <c r="O247" s="233">
        <v>3270</v>
      </c>
      <c r="P247" s="233">
        <v>5040</v>
      </c>
      <c r="Q247" s="233">
        <v>6505</v>
      </c>
      <c r="R247" s="233">
        <v>2570</v>
      </c>
      <c r="S247" s="233">
        <v>210</v>
      </c>
      <c r="T247" s="233">
        <v>7940</v>
      </c>
      <c r="U247" s="233">
        <v>3580</v>
      </c>
      <c r="V247" s="233">
        <v>185</v>
      </c>
      <c r="W247" s="234">
        <v>5205</v>
      </c>
    </row>
    <row r="248" spans="1:23" s="145" customFormat="1" x14ac:dyDescent="0.2">
      <c r="A248" s="337" t="s">
        <v>447</v>
      </c>
      <c r="B248" s="334" t="s">
        <v>1897</v>
      </c>
      <c r="C248" s="232">
        <v>0</v>
      </c>
      <c r="D248" s="233">
        <v>0</v>
      </c>
      <c r="E248" s="233">
        <v>0</v>
      </c>
      <c r="F248" s="233">
        <v>0</v>
      </c>
      <c r="G248" s="233">
        <v>1290</v>
      </c>
      <c r="H248" s="233">
        <v>110</v>
      </c>
      <c r="I248" s="233">
        <v>0</v>
      </c>
      <c r="J248" s="233">
        <v>0</v>
      </c>
      <c r="K248" s="233">
        <v>0</v>
      </c>
      <c r="L248" s="233">
        <v>0</v>
      </c>
      <c r="M248" s="233">
        <v>0</v>
      </c>
      <c r="N248" s="233">
        <v>0</v>
      </c>
      <c r="O248" s="233">
        <v>0</v>
      </c>
      <c r="P248" s="233">
        <v>0</v>
      </c>
      <c r="Q248" s="233">
        <v>0</v>
      </c>
      <c r="R248" s="233">
        <v>0</v>
      </c>
      <c r="S248" s="233">
        <v>0</v>
      </c>
      <c r="T248" s="233">
        <v>175</v>
      </c>
      <c r="U248" s="233">
        <v>0</v>
      </c>
      <c r="V248" s="233">
        <v>0</v>
      </c>
      <c r="W248" s="234">
        <v>620</v>
      </c>
    </row>
    <row r="249" spans="1:23" s="145" customFormat="1" x14ac:dyDescent="0.2">
      <c r="A249" s="337" t="s">
        <v>215</v>
      </c>
      <c r="B249" s="334" t="s">
        <v>1898</v>
      </c>
      <c r="C249" s="232">
        <v>4215</v>
      </c>
      <c r="D249" s="233">
        <v>11220</v>
      </c>
      <c r="E249" s="233">
        <v>3075</v>
      </c>
      <c r="F249" s="233">
        <v>2350</v>
      </c>
      <c r="G249" s="233">
        <v>670</v>
      </c>
      <c r="H249" s="233">
        <v>1235</v>
      </c>
      <c r="I249" s="233">
        <v>90</v>
      </c>
      <c r="J249" s="233">
        <v>220</v>
      </c>
      <c r="K249" s="233">
        <v>5375</v>
      </c>
      <c r="L249" s="233">
        <v>9415</v>
      </c>
      <c r="M249" s="233">
        <v>14735</v>
      </c>
      <c r="N249" s="233">
        <v>1715</v>
      </c>
      <c r="O249" s="233">
        <v>6955</v>
      </c>
      <c r="P249" s="233">
        <v>5460</v>
      </c>
      <c r="Q249" s="233">
        <v>5440</v>
      </c>
      <c r="R249" s="233">
        <v>1115</v>
      </c>
      <c r="S249" s="233">
        <v>160</v>
      </c>
      <c r="T249" s="233">
        <v>10330</v>
      </c>
      <c r="U249" s="233">
        <v>4840</v>
      </c>
      <c r="V249" s="233">
        <v>50</v>
      </c>
      <c r="W249" s="234">
        <v>4740</v>
      </c>
    </row>
    <row r="250" spans="1:23" s="145" customFormat="1" x14ac:dyDescent="0.2">
      <c r="A250" s="337" t="s">
        <v>413</v>
      </c>
      <c r="B250" s="334" t="s">
        <v>1899</v>
      </c>
      <c r="C250" s="232">
        <v>4800</v>
      </c>
      <c r="D250" s="233">
        <v>17715</v>
      </c>
      <c r="E250" s="233">
        <v>2585</v>
      </c>
      <c r="F250" s="233">
        <v>1810</v>
      </c>
      <c r="G250" s="233">
        <v>835</v>
      </c>
      <c r="H250" s="233">
        <v>1975</v>
      </c>
      <c r="I250" s="233">
        <v>4280</v>
      </c>
      <c r="J250" s="233">
        <v>780</v>
      </c>
      <c r="K250" s="233">
        <v>6505</v>
      </c>
      <c r="L250" s="233">
        <v>10820</v>
      </c>
      <c r="M250" s="233">
        <v>17685</v>
      </c>
      <c r="N250" s="233">
        <v>2710</v>
      </c>
      <c r="O250" s="233">
        <v>7690</v>
      </c>
      <c r="P250" s="233">
        <v>7785</v>
      </c>
      <c r="Q250" s="233">
        <v>8625</v>
      </c>
      <c r="R250" s="233">
        <v>1670</v>
      </c>
      <c r="S250" s="233">
        <v>370</v>
      </c>
      <c r="T250" s="233">
        <v>21740</v>
      </c>
      <c r="U250" s="233">
        <v>8525</v>
      </c>
      <c r="V250" s="233">
        <v>70</v>
      </c>
      <c r="W250" s="234">
        <v>8845</v>
      </c>
    </row>
    <row r="251" spans="1:23" s="145" customFormat="1" x14ac:dyDescent="0.2">
      <c r="A251" s="337" t="s">
        <v>208</v>
      </c>
      <c r="B251" s="334" t="s">
        <v>1900</v>
      </c>
      <c r="C251" s="232">
        <v>0</v>
      </c>
      <c r="D251" s="233">
        <v>0</v>
      </c>
      <c r="E251" s="233">
        <v>0</v>
      </c>
      <c r="F251" s="233">
        <v>0</v>
      </c>
      <c r="G251" s="233">
        <v>1735</v>
      </c>
      <c r="H251" s="233" t="s">
        <v>1676</v>
      </c>
      <c r="I251" s="233">
        <v>0</v>
      </c>
      <c r="J251" s="233">
        <v>0</v>
      </c>
      <c r="K251" s="233">
        <v>0</v>
      </c>
      <c r="L251" s="233">
        <v>0</v>
      </c>
      <c r="M251" s="233">
        <v>0</v>
      </c>
      <c r="N251" s="233">
        <v>0</v>
      </c>
      <c r="O251" s="233">
        <v>0</v>
      </c>
      <c r="P251" s="233">
        <v>0</v>
      </c>
      <c r="Q251" s="233">
        <v>0</v>
      </c>
      <c r="R251" s="233">
        <v>0</v>
      </c>
      <c r="S251" s="233">
        <v>0</v>
      </c>
      <c r="T251" s="233">
        <v>630</v>
      </c>
      <c r="U251" s="233">
        <v>0</v>
      </c>
      <c r="V251" s="233">
        <v>0</v>
      </c>
      <c r="W251" s="234">
        <v>105</v>
      </c>
    </row>
    <row r="252" spans="1:23" s="145" customFormat="1" x14ac:dyDescent="0.2">
      <c r="A252" s="337" t="s">
        <v>458</v>
      </c>
      <c r="B252" s="334" t="s">
        <v>1901</v>
      </c>
      <c r="C252" s="232">
        <v>3540</v>
      </c>
      <c r="D252" s="233">
        <v>15500</v>
      </c>
      <c r="E252" s="233">
        <v>3005</v>
      </c>
      <c r="F252" s="233">
        <v>3560</v>
      </c>
      <c r="G252" s="233">
        <v>1495</v>
      </c>
      <c r="H252" s="233">
        <v>2315</v>
      </c>
      <c r="I252" s="233">
        <v>3170</v>
      </c>
      <c r="J252" s="233">
        <v>515</v>
      </c>
      <c r="K252" s="233">
        <v>6210</v>
      </c>
      <c r="L252" s="233">
        <v>8185</v>
      </c>
      <c r="M252" s="233">
        <v>13855</v>
      </c>
      <c r="N252" s="233">
        <v>2190</v>
      </c>
      <c r="O252" s="233">
        <v>5205</v>
      </c>
      <c r="P252" s="233">
        <v>4825</v>
      </c>
      <c r="Q252" s="233">
        <v>11425</v>
      </c>
      <c r="R252" s="233">
        <v>1585</v>
      </c>
      <c r="S252" s="233">
        <v>420</v>
      </c>
      <c r="T252" s="233">
        <v>13480</v>
      </c>
      <c r="U252" s="233">
        <v>7870</v>
      </c>
      <c r="V252" s="233">
        <v>65</v>
      </c>
      <c r="W252" s="234">
        <v>6235</v>
      </c>
    </row>
    <row r="253" spans="1:23" s="145" customFormat="1" x14ac:dyDescent="0.2">
      <c r="A253" s="337" t="s">
        <v>461</v>
      </c>
      <c r="B253" s="334" t="s">
        <v>1902</v>
      </c>
      <c r="C253" s="232">
        <v>0</v>
      </c>
      <c r="D253" s="233">
        <v>0</v>
      </c>
      <c r="E253" s="233">
        <v>0</v>
      </c>
      <c r="F253" s="233">
        <v>0</v>
      </c>
      <c r="G253" s="233">
        <v>795</v>
      </c>
      <c r="H253" s="233">
        <v>50</v>
      </c>
      <c r="I253" s="233">
        <v>0</v>
      </c>
      <c r="J253" s="233">
        <v>0</v>
      </c>
      <c r="K253" s="233">
        <v>0</v>
      </c>
      <c r="L253" s="233">
        <v>0</v>
      </c>
      <c r="M253" s="233">
        <v>0</v>
      </c>
      <c r="N253" s="233">
        <v>0</v>
      </c>
      <c r="O253" s="233">
        <v>0</v>
      </c>
      <c r="P253" s="233">
        <v>0</v>
      </c>
      <c r="Q253" s="233">
        <v>0</v>
      </c>
      <c r="R253" s="233">
        <v>0</v>
      </c>
      <c r="S253" s="233">
        <v>0</v>
      </c>
      <c r="T253" s="233">
        <v>1790</v>
      </c>
      <c r="U253" s="233">
        <v>0</v>
      </c>
      <c r="V253" s="233">
        <v>0</v>
      </c>
      <c r="W253" s="234" t="s">
        <v>1676</v>
      </c>
    </row>
    <row r="254" spans="1:23" s="145" customFormat="1" x14ac:dyDescent="0.2">
      <c r="A254" s="337" t="s">
        <v>384</v>
      </c>
      <c r="B254" s="334" t="s">
        <v>1903</v>
      </c>
      <c r="C254" s="232">
        <v>1200</v>
      </c>
      <c r="D254" s="233">
        <v>8660</v>
      </c>
      <c r="E254" s="233">
        <v>1200</v>
      </c>
      <c r="F254" s="233">
        <v>1170</v>
      </c>
      <c r="G254" s="233">
        <v>355</v>
      </c>
      <c r="H254" s="233">
        <v>1205</v>
      </c>
      <c r="I254" s="233">
        <v>1980</v>
      </c>
      <c r="J254" s="233">
        <v>50</v>
      </c>
      <c r="K254" s="233">
        <v>3055</v>
      </c>
      <c r="L254" s="233">
        <v>3080</v>
      </c>
      <c r="M254" s="233">
        <v>7045</v>
      </c>
      <c r="N254" s="233">
        <v>1095</v>
      </c>
      <c r="O254" s="233">
        <v>3780</v>
      </c>
      <c r="P254" s="233">
        <v>2915</v>
      </c>
      <c r="Q254" s="233">
        <v>3635</v>
      </c>
      <c r="R254" s="233">
        <v>615</v>
      </c>
      <c r="S254" s="233">
        <v>85</v>
      </c>
      <c r="T254" s="233">
        <v>5225</v>
      </c>
      <c r="U254" s="233">
        <v>3000</v>
      </c>
      <c r="V254" s="233" t="s">
        <v>1676</v>
      </c>
      <c r="W254" s="234">
        <v>2810</v>
      </c>
    </row>
    <row r="255" spans="1:23" s="145" customFormat="1" x14ac:dyDescent="0.2">
      <c r="A255" s="337" t="s">
        <v>581</v>
      </c>
      <c r="B255" s="334" t="s">
        <v>1904</v>
      </c>
      <c r="C255" s="232">
        <v>2820</v>
      </c>
      <c r="D255" s="233">
        <v>10880</v>
      </c>
      <c r="E255" s="233">
        <v>1930</v>
      </c>
      <c r="F255" s="233">
        <v>1350</v>
      </c>
      <c r="G255" s="233">
        <v>470</v>
      </c>
      <c r="H255" s="233">
        <v>1355</v>
      </c>
      <c r="I255" s="233">
        <v>8240</v>
      </c>
      <c r="J255" s="233">
        <v>340</v>
      </c>
      <c r="K255" s="233">
        <v>6500</v>
      </c>
      <c r="L255" s="233">
        <v>8120</v>
      </c>
      <c r="M255" s="233">
        <v>23795</v>
      </c>
      <c r="N255" s="233">
        <v>1390</v>
      </c>
      <c r="O255" s="233">
        <v>5785</v>
      </c>
      <c r="P255" s="233">
        <v>6790</v>
      </c>
      <c r="Q255" s="233">
        <v>7685</v>
      </c>
      <c r="R255" s="233">
        <v>1295</v>
      </c>
      <c r="S255" s="233">
        <v>165</v>
      </c>
      <c r="T255" s="233">
        <v>12135</v>
      </c>
      <c r="U255" s="233">
        <v>4865</v>
      </c>
      <c r="V255" s="233">
        <v>20</v>
      </c>
      <c r="W255" s="234">
        <v>5670</v>
      </c>
    </row>
    <row r="256" spans="1:23" s="145" customFormat="1" x14ac:dyDescent="0.2">
      <c r="A256" s="337" t="s">
        <v>201</v>
      </c>
      <c r="B256" s="334" t="s">
        <v>1905</v>
      </c>
      <c r="C256" s="232">
        <v>4410</v>
      </c>
      <c r="D256" s="233">
        <v>22955</v>
      </c>
      <c r="E256" s="233">
        <v>2110</v>
      </c>
      <c r="F256" s="233">
        <v>2110</v>
      </c>
      <c r="G256" s="233">
        <v>1540</v>
      </c>
      <c r="H256" s="233">
        <v>3205</v>
      </c>
      <c r="I256" s="233">
        <v>215</v>
      </c>
      <c r="J256" s="233">
        <v>350</v>
      </c>
      <c r="K256" s="233">
        <v>8605</v>
      </c>
      <c r="L256" s="233">
        <v>10175</v>
      </c>
      <c r="M256" s="233">
        <v>19220</v>
      </c>
      <c r="N256" s="233">
        <v>4180</v>
      </c>
      <c r="O256" s="233">
        <v>14310</v>
      </c>
      <c r="P256" s="233">
        <v>6230</v>
      </c>
      <c r="Q256" s="233">
        <v>7760</v>
      </c>
      <c r="R256" s="233">
        <v>1130</v>
      </c>
      <c r="S256" s="233">
        <v>330</v>
      </c>
      <c r="T256" s="233">
        <v>18140</v>
      </c>
      <c r="U256" s="233">
        <v>11600</v>
      </c>
      <c r="V256" s="233">
        <v>65</v>
      </c>
      <c r="W256" s="234">
        <v>6120</v>
      </c>
    </row>
    <row r="257" spans="1:23" s="145" customFormat="1" x14ac:dyDescent="0.2">
      <c r="A257" s="337" t="s">
        <v>235</v>
      </c>
      <c r="B257" s="334" t="s">
        <v>1906</v>
      </c>
      <c r="C257" s="232">
        <v>7270</v>
      </c>
      <c r="D257" s="233">
        <v>48605</v>
      </c>
      <c r="E257" s="233">
        <v>6705</v>
      </c>
      <c r="F257" s="233">
        <v>3650</v>
      </c>
      <c r="G257" s="233">
        <v>1870</v>
      </c>
      <c r="H257" s="233">
        <v>6455</v>
      </c>
      <c r="I257" s="233">
        <v>8535</v>
      </c>
      <c r="J257" s="233">
        <v>1155</v>
      </c>
      <c r="K257" s="233">
        <v>11945</v>
      </c>
      <c r="L257" s="233">
        <v>12950</v>
      </c>
      <c r="M257" s="233">
        <v>22890</v>
      </c>
      <c r="N257" s="233">
        <v>3750</v>
      </c>
      <c r="O257" s="233">
        <v>14150</v>
      </c>
      <c r="P257" s="233">
        <v>9285</v>
      </c>
      <c r="Q257" s="233">
        <v>19300</v>
      </c>
      <c r="R257" s="233">
        <v>2935</v>
      </c>
      <c r="S257" s="233">
        <v>1850</v>
      </c>
      <c r="T257" s="233">
        <v>26970</v>
      </c>
      <c r="U257" s="233">
        <v>16655</v>
      </c>
      <c r="V257" s="233">
        <v>190</v>
      </c>
      <c r="W257" s="234">
        <v>18175</v>
      </c>
    </row>
    <row r="258" spans="1:23" s="145" customFormat="1" x14ac:dyDescent="0.2">
      <c r="A258" s="337" t="s">
        <v>420</v>
      </c>
      <c r="B258" s="334" t="s">
        <v>1907</v>
      </c>
      <c r="C258" s="232">
        <v>55</v>
      </c>
      <c r="D258" s="233">
        <v>235</v>
      </c>
      <c r="E258" s="233">
        <v>10</v>
      </c>
      <c r="F258" s="233">
        <v>15</v>
      </c>
      <c r="G258" s="233">
        <v>1395</v>
      </c>
      <c r="H258" s="233">
        <v>145</v>
      </c>
      <c r="I258" s="233">
        <v>0</v>
      </c>
      <c r="J258" s="233">
        <v>0</v>
      </c>
      <c r="K258" s="233">
        <v>50</v>
      </c>
      <c r="L258" s="233">
        <v>90</v>
      </c>
      <c r="M258" s="233">
        <v>35</v>
      </c>
      <c r="N258" s="233">
        <v>10</v>
      </c>
      <c r="O258" s="233">
        <v>50</v>
      </c>
      <c r="P258" s="233">
        <v>20</v>
      </c>
      <c r="Q258" s="233">
        <v>20</v>
      </c>
      <c r="R258" s="233">
        <v>0</v>
      </c>
      <c r="S258" s="233" t="s">
        <v>1676</v>
      </c>
      <c r="T258" s="233">
        <v>475</v>
      </c>
      <c r="U258" s="233">
        <v>200</v>
      </c>
      <c r="V258" s="233">
        <v>0</v>
      </c>
      <c r="W258" s="234">
        <v>25</v>
      </c>
    </row>
    <row r="259" spans="1:23" s="145" customFormat="1" x14ac:dyDescent="0.2">
      <c r="A259" s="337" t="s">
        <v>1621</v>
      </c>
      <c r="B259" s="334" t="s">
        <v>1908</v>
      </c>
      <c r="C259" s="232">
        <v>0</v>
      </c>
      <c r="D259" s="233">
        <v>140</v>
      </c>
      <c r="E259" s="233">
        <v>0</v>
      </c>
      <c r="F259" s="233">
        <v>0</v>
      </c>
      <c r="G259" s="233">
        <v>0</v>
      </c>
      <c r="H259" s="233">
        <v>290</v>
      </c>
      <c r="I259" s="233">
        <v>15</v>
      </c>
      <c r="J259" s="233">
        <v>0</v>
      </c>
      <c r="K259" s="233" t="s">
        <v>1676</v>
      </c>
      <c r="L259" s="233">
        <v>0</v>
      </c>
      <c r="M259" s="233">
        <v>0</v>
      </c>
      <c r="N259" s="233" t="s">
        <v>1676</v>
      </c>
      <c r="O259" s="233" t="s">
        <v>1676</v>
      </c>
      <c r="P259" s="233">
        <v>0</v>
      </c>
      <c r="Q259" s="233">
        <v>0</v>
      </c>
      <c r="R259" s="233">
        <v>0</v>
      </c>
      <c r="S259" s="233">
        <v>0</v>
      </c>
      <c r="T259" s="233">
        <v>0</v>
      </c>
      <c r="U259" s="233">
        <v>0</v>
      </c>
      <c r="V259" s="233">
        <v>0</v>
      </c>
      <c r="W259" s="234">
        <v>0</v>
      </c>
    </row>
    <row r="260" spans="1:23" s="145" customFormat="1" x14ac:dyDescent="0.2">
      <c r="A260" s="337" t="s">
        <v>568</v>
      </c>
      <c r="B260" s="334" t="s">
        <v>1909</v>
      </c>
      <c r="C260" s="232" t="s">
        <v>1676</v>
      </c>
      <c r="D260" s="233">
        <v>325</v>
      </c>
      <c r="E260" s="233">
        <v>0</v>
      </c>
      <c r="F260" s="233">
        <v>0</v>
      </c>
      <c r="G260" s="233">
        <v>0</v>
      </c>
      <c r="H260" s="233">
        <v>15</v>
      </c>
      <c r="I260" s="233" t="s">
        <v>1676</v>
      </c>
      <c r="J260" s="233" t="s">
        <v>1676</v>
      </c>
      <c r="K260" s="233">
        <v>0</v>
      </c>
      <c r="L260" s="233" t="s">
        <v>1676</v>
      </c>
      <c r="M260" s="233">
        <v>120</v>
      </c>
      <c r="N260" s="233">
        <v>60</v>
      </c>
      <c r="O260" s="233">
        <v>200</v>
      </c>
      <c r="P260" s="233">
        <v>80</v>
      </c>
      <c r="Q260" s="233">
        <v>0</v>
      </c>
      <c r="R260" s="233">
        <v>0</v>
      </c>
      <c r="S260" s="233" t="s">
        <v>1676</v>
      </c>
      <c r="T260" s="233">
        <v>10</v>
      </c>
      <c r="U260" s="233" t="s">
        <v>1676</v>
      </c>
      <c r="V260" s="233">
        <v>0</v>
      </c>
      <c r="W260" s="234">
        <v>10</v>
      </c>
    </row>
    <row r="261" spans="1:23" s="145" customFormat="1" x14ac:dyDescent="0.2">
      <c r="A261" s="337" t="s">
        <v>268</v>
      </c>
      <c r="B261" s="334" t="s">
        <v>1910</v>
      </c>
      <c r="C261" s="232">
        <v>0</v>
      </c>
      <c r="D261" s="233">
        <v>75</v>
      </c>
      <c r="E261" s="233">
        <v>0</v>
      </c>
      <c r="F261" s="233" t="s">
        <v>1676</v>
      </c>
      <c r="G261" s="233">
        <v>0</v>
      </c>
      <c r="H261" s="233" t="s">
        <v>1676</v>
      </c>
      <c r="I261" s="233">
        <v>0</v>
      </c>
      <c r="J261" s="233" t="s">
        <v>1676</v>
      </c>
      <c r="K261" s="233">
        <v>0</v>
      </c>
      <c r="L261" s="233" t="s">
        <v>1676</v>
      </c>
      <c r="M261" s="233">
        <v>140</v>
      </c>
      <c r="N261" s="233" t="s">
        <v>1676</v>
      </c>
      <c r="O261" s="233">
        <v>445</v>
      </c>
      <c r="P261" s="233">
        <v>545</v>
      </c>
      <c r="Q261" s="233">
        <v>0</v>
      </c>
      <c r="R261" s="233">
        <v>0</v>
      </c>
      <c r="S261" s="233" t="s">
        <v>1676</v>
      </c>
      <c r="T261" s="233">
        <v>20</v>
      </c>
      <c r="U261" s="233">
        <v>25</v>
      </c>
      <c r="V261" s="233">
        <v>0</v>
      </c>
      <c r="W261" s="234">
        <v>20</v>
      </c>
    </row>
    <row r="262" spans="1:23" s="145" customFormat="1" x14ac:dyDescent="0.2">
      <c r="A262" s="337" t="s">
        <v>605</v>
      </c>
      <c r="B262" s="334" t="s">
        <v>1911</v>
      </c>
      <c r="C262" s="232">
        <v>0</v>
      </c>
      <c r="D262" s="233" t="s">
        <v>1676</v>
      </c>
      <c r="E262" s="233">
        <v>0</v>
      </c>
      <c r="F262" s="233">
        <v>0</v>
      </c>
      <c r="G262" s="233">
        <v>250</v>
      </c>
      <c r="H262" s="233">
        <v>0</v>
      </c>
      <c r="I262" s="233">
        <v>0</v>
      </c>
      <c r="J262" s="233">
        <v>0</v>
      </c>
      <c r="K262" s="233">
        <v>0</v>
      </c>
      <c r="L262" s="233">
        <v>0</v>
      </c>
      <c r="M262" s="233">
        <v>75</v>
      </c>
      <c r="N262" s="233">
        <v>0</v>
      </c>
      <c r="O262" s="233">
        <v>250</v>
      </c>
      <c r="P262" s="233" t="s">
        <v>1676</v>
      </c>
      <c r="Q262" s="233">
        <v>0</v>
      </c>
      <c r="R262" s="233">
        <v>0</v>
      </c>
      <c r="S262" s="233">
        <v>0</v>
      </c>
      <c r="T262" s="233">
        <v>0</v>
      </c>
      <c r="U262" s="233" t="s">
        <v>1676</v>
      </c>
      <c r="V262" s="233">
        <v>0</v>
      </c>
      <c r="W262" s="234">
        <v>10</v>
      </c>
    </row>
    <row r="263" spans="1:23" s="145" customFormat="1" x14ac:dyDescent="0.2">
      <c r="A263" s="337" t="s">
        <v>795</v>
      </c>
      <c r="B263" s="334" t="s">
        <v>1912</v>
      </c>
      <c r="C263" s="232" t="s">
        <v>1676</v>
      </c>
      <c r="D263" s="233" t="s">
        <v>1676</v>
      </c>
      <c r="E263" s="233">
        <v>25</v>
      </c>
      <c r="F263" s="233" t="s">
        <v>1676</v>
      </c>
      <c r="G263" s="233">
        <v>0</v>
      </c>
      <c r="H263" s="233">
        <v>175</v>
      </c>
      <c r="I263" s="233">
        <v>115</v>
      </c>
      <c r="J263" s="233" t="s">
        <v>1676</v>
      </c>
      <c r="K263" s="233">
        <v>0</v>
      </c>
      <c r="L263" s="233">
        <v>0</v>
      </c>
      <c r="M263" s="233">
        <v>290</v>
      </c>
      <c r="N263" s="233" t="s">
        <v>1676</v>
      </c>
      <c r="O263" s="233">
        <v>1125</v>
      </c>
      <c r="P263" s="233" t="s">
        <v>1676</v>
      </c>
      <c r="Q263" s="233">
        <v>0</v>
      </c>
      <c r="R263" s="233">
        <v>0</v>
      </c>
      <c r="S263" s="233" t="s">
        <v>1676</v>
      </c>
      <c r="T263" s="233">
        <v>175</v>
      </c>
      <c r="U263" s="233">
        <v>10</v>
      </c>
      <c r="V263" s="233">
        <v>0</v>
      </c>
      <c r="W263" s="234" t="s">
        <v>1676</v>
      </c>
    </row>
    <row r="264" spans="1:23" s="145" customFormat="1" x14ac:dyDescent="0.2">
      <c r="A264" s="337" t="s">
        <v>544</v>
      </c>
      <c r="B264" s="334" t="s">
        <v>1913</v>
      </c>
      <c r="C264" s="232" t="s">
        <v>1676</v>
      </c>
      <c r="D264" s="233" t="s">
        <v>1676</v>
      </c>
      <c r="E264" s="233" t="s">
        <v>1676</v>
      </c>
      <c r="F264" s="233">
        <v>0</v>
      </c>
      <c r="G264" s="233">
        <v>0</v>
      </c>
      <c r="H264" s="233">
        <v>25</v>
      </c>
      <c r="I264" s="233">
        <v>0</v>
      </c>
      <c r="J264" s="233">
        <v>0</v>
      </c>
      <c r="K264" s="233">
        <v>0</v>
      </c>
      <c r="L264" s="233">
        <v>0</v>
      </c>
      <c r="M264" s="233">
        <v>75</v>
      </c>
      <c r="N264" s="233" t="s">
        <v>1676</v>
      </c>
      <c r="O264" s="233">
        <v>320</v>
      </c>
      <c r="P264" s="233">
        <v>0</v>
      </c>
      <c r="Q264" s="233">
        <v>0</v>
      </c>
      <c r="R264" s="233">
        <v>0</v>
      </c>
      <c r="S264" s="233">
        <v>0</v>
      </c>
      <c r="T264" s="233">
        <v>30</v>
      </c>
      <c r="U264" s="233" t="s">
        <v>1676</v>
      </c>
      <c r="V264" s="233">
        <v>0</v>
      </c>
      <c r="W264" s="234" t="s">
        <v>1676</v>
      </c>
    </row>
    <row r="265" spans="1:23" s="145" customFormat="1" x14ac:dyDescent="0.2">
      <c r="A265" s="337" t="s">
        <v>610</v>
      </c>
      <c r="B265" s="334" t="s">
        <v>1914</v>
      </c>
      <c r="C265" s="232">
        <v>0</v>
      </c>
      <c r="D265" s="233">
        <v>0</v>
      </c>
      <c r="E265" s="233">
        <v>0</v>
      </c>
      <c r="F265" s="233">
        <v>0</v>
      </c>
      <c r="G265" s="233">
        <v>0</v>
      </c>
      <c r="H265" s="233" t="s">
        <v>1676</v>
      </c>
      <c r="I265" s="233">
        <v>0</v>
      </c>
      <c r="J265" s="233">
        <v>0</v>
      </c>
      <c r="K265" s="233">
        <v>0</v>
      </c>
      <c r="L265" s="233">
        <v>0</v>
      </c>
      <c r="M265" s="233">
        <v>55</v>
      </c>
      <c r="N265" s="233">
        <v>0</v>
      </c>
      <c r="O265" s="233">
        <v>90</v>
      </c>
      <c r="P265" s="233">
        <v>0</v>
      </c>
      <c r="Q265" s="233">
        <v>0</v>
      </c>
      <c r="R265" s="233">
        <v>0</v>
      </c>
      <c r="S265" s="233">
        <v>0</v>
      </c>
      <c r="T265" s="233">
        <v>0</v>
      </c>
      <c r="U265" s="233" t="s">
        <v>1676</v>
      </c>
      <c r="V265" s="233">
        <v>0</v>
      </c>
      <c r="W265" s="234">
        <v>0</v>
      </c>
    </row>
    <row r="266" spans="1:23" s="145" customFormat="1" x14ac:dyDescent="0.2">
      <c r="A266" s="337" t="s">
        <v>561</v>
      </c>
      <c r="B266" s="334" t="s">
        <v>1915</v>
      </c>
      <c r="C266" s="232">
        <v>0</v>
      </c>
      <c r="D266" s="233">
        <v>20</v>
      </c>
      <c r="E266" s="233">
        <v>0</v>
      </c>
      <c r="F266" s="233">
        <v>0</v>
      </c>
      <c r="G266" s="233">
        <v>0</v>
      </c>
      <c r="H266" s="233">
        <v>15</v>
      </c>
      <c r="I266" s="233">
        <v>0</v>
      </c>
      <c r="J266" s="233">
        <v>0</v>
      </c>
      <c r="K266" s="233">
        <v>0</v>
      </c>
      <c r="L266" s="233">
        <v>0</v>
      </c>
      <c r="M266" s="233">
        <v>35</v>
      </c>
      <c r="N266" s="233" t="s">
        <v>1676</v>
      </c>
      <c r="O266" s="233">
        <v>1145</v>
      </c>
      <c r="P266" s="233">
        <v>105</v>
      </c>
      <c r="Q266" s="233">
        <v>0</v>
      </c>
      <c r="R266" s="233">
        <v>0</v>
      </c>
      <c r="S266" s="233">
        <v>0</v>
      </c>
      <c r="T266" s="233">
        <v>15</v>
      </c>
      <c r="U266" s="233">
        <v>15</v>
      </c>
      <c r="V266" s="233">
        <v>0</v>
      </c>
      <c r="W266" s="234" t="s">
        <v>1676</v>
      </c>
    </row>
    <row r="267" spans="1:23" s="145" customFormat="1" x14ac:dyDescent="0.2">
      <c r="A267" s="337" t="s">
        <v>270</v>
      </c>
      <c r="B267" s="334" t="s">
        <v>1916</v>
      </c>
      <c r="C267" s="232" t="s">
        <v>1676</v>
      </c>
      <c r="D267" s="233">
        <v>10</v>
      </c>
      <c r="E267" s="233">
        <v>0</v>
      </c>
      <c r="F267" s="233" t="s">
        <v>1676</v>
      </c>
      <c r="G267" s="233" t="s">
        <v>1676</v>
      </c>
      <c r="H267" s="233">
        <v>10</v>
      </c>
      <c r="I267" s="233">
        <v>0</v>
      </c>
      <c r="J267" s="233">
        <v>30</v>
      </c>
      <c r="K267" s="233" t="s">
        <v>1676</v>
      </c>
      <c r="L267" s="233">
        <v>95</v>
      </c>
      <c r="M267" s="233">
        <v>205</v>
      </c>
      <c r="N267" s="233" t="s">
        <v>1676</v>
      </c>
      <c r="O267" s="233">
        <v>1495</v>
      </c>
      <c r="P267" s="233" t="s">
        <v>1676</v>
      </c>
      <c r="Q267" s="233">
        <v>0</v>
      </c>
      <c r="R267" s="233">
        <v>0</v>
      </c>
      <c r="S267" s="233" t="s">
        <v>1676</v>
      </c>
      <c r="T267" s="233">
        <v>20</v>
      </c>
      <c r="U267" s="233">
        <v>30</v>
      </c>
      <c r="V267" s="233">
        <v>0</v>
      </c>
      <c r="W267" s="234">
        <v>15</v>
      </c>
    </row>
    <row r="268" spans="1:23" s="145" customFormat="1" x14ac:dyDescent="0.2">
      <c r="A268" s="337" t="s">
        <v>272</v>
      </c>
      <c r="B268" s="334" t="s">
        <v>1917</v>
      </c>
      <c r="C268" s="232">
        <v>0</v>
      </c>
      <c r="D268" s="233" t="s">
        <v>1676</v>
      </c>
      <c r="E268" s="233">
        <v>0</v>
      </c>
      <c r="F268" s="233">
        <v>0</v>
      </c>
      <c r="G268" s="233">
        <v>0</v>
      </c>
      <c r="H268" s="233">
        <v>0</v>
      </c>
      <c r="I268" s="233">
        <v>0</v>
      </c>
      <c r="J268" s="233">
        <v>0</v>
      </c>
      <c r="K268" s="233">
        <v>30</v>
      </c>
      <c r="L268" s="233">
        <v>0</v>
      </c>
      <c r="M268" s="233">
        <v>35</v>
      </c>
      <c r="N268" s="233" t="s">
        <v>1676</v>
      </c>
      <c r="O268" s="233">
        <v>95</v>
      </c>
      <c r="P268" s="233" t="s">
        <v>1676</v>
      </c>
      <c r="Q268" s="233">
        <v>0</v>
      </c>
      <c r="R268" s="233">
        <v>0</v>
      </c>
      <c r="S268" s="233">
        <v>0</v>
      </c>
      <c r="T268" s="233" t="s">
        <v>1676</v>
      </c>
      <c r="U268" s="233" t="s">
        <v>1676</v>
      </c>
      <c r="V268" s="233">
        <v>0</v>
      </c>
      <c r="W268" s="234" t="s">
        <v>1676</v>
      </c>
    </row>
    <row r="269" spans="1:23" s="145" customFormat="1" x14ac:dyDescent="0.2">
      <c r="A269" s="337" t="s">
        <v>606</v>
      </c>
      <c r="B269" s="334" t="s">
        <v>1918</v>
      </c>
      <c r="C269" s="232">
        <v>0</v>
      </c>
      <c r="D269" s="233" t="s">
        <v>1676</v>
      </c>
      <c r="E269" s="233">
        <v>0</v>
      </c>
      <c r="F269" s="233">
        <v>0</v>
      </c>
      <c r="G269" s="233">
        <v>0</v>
      </c>
      <c r="H269" s="233">
        <v>45</v>
      </c>
      <c r="I269" s="233" t="s">
        <v>1676</v>
      </c>
      <c r="J269" s="233">
        <v>0</v>
      </c>
      <c r="K269" s="233">
        <v>0</v>
      </c>
      <c r="L269" s="233">
        <v>0</v>
      </c>
      <c r="M269" s="233">
        <v>110</v>
      </c>
      <c r="N269" s="233" t="s">
        <v>1676</v>
      </c>
      <c r="O269" s="233">
        <v>290</v>
      </c>
      <c r="P269" s="233">
        <v>0</v>
      </c>
      <c r="Q269" s="233">
        <v>0</v>
      </c>
      <c r="R269" s="233">
        <v>0</v>
      </c>
      <c r="S269" s="233" t="s">
        <v>1676</v>
      </c>
      <c r="T269" s="233">
        <v>30</v>
      </c>
      <c r="U269" s="233" t="s">
        <v>1676</v>
      </c>
      <c r="V269" s="233">
        <v>0</v>
      </c>
      <c r="W269" s="234" t="s">
        <v>1676</v>
      </c>
    </row>
    <row r="270" spans="1:23" s="145" customFormat="1" x14ac:dyDescent="0.2">
      <c r="A270" s="337" t="s">
        <v>273</v>
      </c>
      <c r="B270" s="334" t="s">
        <v>1919</v>
      </c>
      <c r="C270" s="232">
        <v>0</v>
      </c>
      <c r="D270" s="233" t="s">
        <v>1676</v>
      </c>
      <c r="E270" s="233">
        <v>0</v>
      </c>
      <c r="F270" s="233">
        <v>0</v>
      </c>
      <c r="G270" s="233" t="s">
        <v>1676</v>
      </c>
      <c r="H270" s="233">
        <v>10</v>
      </c>
      <c r="I270" s="233">
        <v>0</v>
      </c>
      <c r="J270" s="233">
        <v>0</v>
      </c>
      <c r="K270" s="233">
        <v>0</v>
      </c>
      <c r="L270" s="233" t="s">
        <v>1676</v>
      </c>
      <c r="M270" s="233">
        <v>245</v>
      </c>
      <c r="N270" s="233" t="s">
        <v>1676</v>
      </c>
      <c r="O270" s="233">
        <v>305</v>
      </c>
      <c r="P270" s="233">
        <v>0</v>
      </c>
      <c r="Q270" s="233">
        <v>0</v>
      </c>
      <c r="R270" s="233">
        <v>0</v>
      </c>
      <c r="S270" s="233">
        <v>0</v>
      </c>
      <c r="T270" s="233">
        <v>0</v>
      </c>
      <c r="U270" s="233" t="s">
        <v>1676</v>
      </c>
      <c r="V270" s="233">
        <v>0</v>
      </c>
      <c r="W270" s="234" t="s">
        <v>1676</v>
      </c>
    </row>
    <row r="271" spans="1:23" s="145" customFormat="1" x14ac:dyDescent="0.2">
      <c r="A271" s="337" t="s">
        <v>275</v>
      </c>
      <c r="B271" s="334" t="s">
        <v>1920</v>
      </c>
      <c r="C271" s="232">
        <v>60</v>
      </c>
      <c r="D271" s="233">
        <v>55</v>
      </c>
      <c r="E271" s="233" t="s">
        <v>1676</v>
      </c>
      <c r="F271" s="233">
        <v>0</v>
      </c>
      <c r="G271" s="233" t="s">
        <v>1676</v>
      </c>
      <c r="H271" s="233">
        <v>150</v>
      </c>
      <c r="I271" s="233">
        <v>0</v>
      </c>
      <c r="J271" s="233">
        <v>0</v>
      </c>
      <c r="K271" s="233" t="s">
        <v>1676</v>
      </c>
      <c r="L271" s="233">
        <v>280</v>
      </c>
      <c r="M271" s="233">
        <v>1055</v>
      </c>
      <c r="N271" s="233">
        <v>35</v>
      </c>
      <c r="O271" s="233">
        <v>1375</v>
      </c>
      <c r="P271" s="233">
        <v>385</v>
      </c>
      <c r="Q271" s="233">
        <v>0</v>
      </c>
      <c r="R271" s="233">
        <v>0</v>
      </c>
      <c r="S271" s="233">
        <v>10</v>
      </c>
      <c r="T271" s="233">
        <v>160</v>
      </c>
      <c r="U271" s="233">
        <v>50</v>
      </c>
      <c r="V271" s="233">
        <v>0</v>
      </c>
      <c r="W271" s="234">
        <v>45</v>
      </c>
    </row>
    <row r="272" spans="1:23" s="145" customFormat="1" x14ac:dyDescent="0.2">
      <c r="A272" s="337" t="s">
        <v>276</v>
      </c>
      <c r="B272" s="334" t="s">
        <v>1921</v>
      </c>
      <c r="C272" s="232" t="s">
        <v>1676</v>
      </c>
      <c r="D272" s="233" t="s">
        <v>1676</v>
      </c>
      <c r="E272" s="233">
        <v>0</v>
      </c>
      <c r="F272" s="233">
        <v>0</v>
      </c>
      <c r="G272" s="233">
        <v>0</v>
      </c>
      <c r="H272" s="233">
        <v>25</v>
      </c>
      <c r="I272" s="233">
        <v>0</v>
      </c>
      <c r="J272" s="233">
        <v>20</v>
      </c>
      <c r="K272" s="233" t="s">
        <v>1676</v>
      </c>
      <c r="L272" s="233">
        <v>125</v>
      </c>
      <c r="M272" s="233">
        <v>265</v>
      </c>
      <c r="N272" s="233" t="s">
        <v>1676</v>
      </c>
      <c r="O272" s="233">
        <v>500</v>
      </c>
      <c r="P272" s="233">
        <v>0</v>
      </c>
      <c r="Q272" s="233">
        <v>0</v>
      </c>
      <c r="R272" s="233">
        <v>0</v>
      </c>
      <c r="S272" s="233" t="s">
        <v>1676</v>
      </c>
      <c r="T272" s="233" t="s">
        <v>1676</v>
      </c>
      <c r="U272" s="233" t="s">
        <v>1676</v>
      </c>
      <c r="V272" s="233">
        <v>0</v>
      </c>
      <c r="W272" s="234" t="s">
        <v>1676</v>
      </c>
    </row>
    <row r="273" spans="1:23" s="145" customFormat="1" x14ac:dyDescent="0.2">
      <c r="A273" s="337" t="s">
        <v>277</v>
      </c>
      <c r="B273" s="334" t="s">
        <v>1922</v>
      </c>
      <c r="C273" s="232">
        <v>0</v>
      </c>
      <c r="D273" s="233">
        <v>0</v>
      </c>
      <c r="E273" s="233">
        <v>0</v>
      </c>
      <c r="F273" s="233">
        <v>0</v>
      </c>
      <c r="G273" s="233" t="s">
        <v>1676</v>
      </c>
      <c r="H273" s="233">
        <v>0</v>
      </c>
      <c r="I273" s="233">
        <v>40</v>
      </c>
      <c r="J273" s="233">
        <v>0</v>
      </c>
      <c r="K273" s="233">
        <v>0</v>
      </c>
      <c r="L273" s="233">
        <v>0</v>
      </c>
      <c r="M273" s="233">
        <v>0</v>
      </c>
      <c r="N273" s="233">
        <v>0</v>
      </c>
      <c r="O273" s="233">
        <v>215</v>
      </c>
      <c r="P273" s="233">
        <v>0</v>
      </c>
      <c r="Q273" s="233">
        <v>0</v>
      </c>
      <c r="R273" s="233">
        <v>0</v>
      </c>
      <c r="S273" s="233" t="s">
        <v>1676</v>
      </c>
      <c r="T273" s="233">
        <v>0</v>
      </c>
      <c r="U273" s="233" t="s">
        <v>1676</v>
      </c>
      <c r="V273" s="233">
        <v>0</v>
      </c>
      <c r="W273" s="234">
        <v>85</v>
      </c>
    </row>
    <row r="274" spans="1:23" s="145" customFormat="1" x14ac:dyDescent="0.2">
      <c r="A274" s="337" t="s">
        <v>278</v>
      </c>
      <c r="B274" s="334" t="s">
        <v>1923</v>
      </c>
      <c r="C274" s="232">
        <v>0</v>
      </c>
      <c r="D274" s="233" t="s">
        <v>1676</v>
      </c>
      <c r="E274" s="233">
        <v>0</v>
      </c>
      <c r="F274" s="233">
        <v>0</v>
      </c>
      <c r="G274" s="233">
        <v>0</v>
      </c>
      <c r="H274" s="233">
        <v>55</v>
      </c>
      <c r="I274" s="233">
        <v>0</v>
      </c>
      <c r="J274" s="233">
        <v>0</v>
      </c>
      <c r="K274" s="233">
        <v>0</v>
      </c>
      <c r="L274" s="233">
        <v>0</v>
      </c>
      <c r="M274" s="233">
        <v>65</v>
      </c>
      <c r="N274" s="233">
        <v>10</v>
      </c>
      <c r="O274" s="233">
        <v>2060</v>
      </c>
      <c r="P274" s="233">
        <v>0</v>
      </c>
      <c r="Q274" s="233">
        <v>0</v>
      </c>
      <c r="R274" s="233">
        <v>0</v>
      </c>
      <c r="S274" s="233" t="s">
        <v>1676</v>
      </c>
      <c r="T274" s="233">
        <v>10</v>
      </c>
      <c r="U274" s="233">
        <v>55</v>
      </c>
      <c r="V274" s="233">
        <v>0</v>
      </c>
      <c r="W274" s="234" t="s">
        <v>1676</v>
      </c>
    </row>
    <row r="275" spans="1:23" s="145" customFormat="1" x14ac:dyDescent="0.2">
      <c r="A275" s="337" t="s">
        <v>279</v>
      </c>
      <c r="B275" s="334" t="s">
        <v>1924</v>
      </c>
      <c r="C275" s="232">
        <v>10</v>
      </c>
      <c r="D275" s="233">
        <v>60</v>
      </c>
      <c r="E275" s="233">
        <v>15</v>
      </c>
      <c r="F275" s="233" t="s">
        <v>1676</v>
      </c>
      <c r="G275" s="233">
        <v>70</v>
      </c>
      <c r="H275" s="233">
        <v>10</v>
      </c>
      <c r="I275" s="233">
        <v>0</v>
      </c>
      <c r="J275" s="233">
        <v>0</v>
      </c>
      <c r="K275" s="233">
        <v>0</v>
      </c>
      <c r="L275" s="233">
        <v>0</v>
      </c>
      <c r="M275" s="233">
        <v>735</v>
      </c>
      <c r="N275" s="233">
        <v>30</v>
      </c>
      <c r="O275" s="233">
        <v>1225</v>
      </c>
      <c r="P275" s="233">
        <v>25</v>
      </c>
      <c r="Q275" s="233">
        <v>0</v>
      </c>
      <c r="R275" s="233">
        <v>0</v>
      </c>
      <c r="S275" s="233" t="s">
        <v>1676</v>
      </c>
      <c r="T275" s="233">
        <v>170</v>
      </c>
      <c r="U275" s="233">
        <v>30</v>
      </c>
      <c r="V275" s="233">
        <v>0</v>
      </c>
      <c r="W275" s="234">
        <v>50</v>
      </c>
    </row>
    <row r="276" spans="1:23" s="145" customFormat="1" x14ac:dyDescent="0.2">
      <c r="A276" s="337" t="s">
        <v>280</v>
      </c>
      <c r="B276" s="334" t="s">
        <v>1925</v>
      </c>
      <c r="C276" s="232">
        <v>0</v>
      </c>
      <c r="D276" s="233">
        <v>10</v>
      </c>
      <c r="E276" s="233">
        <v>0</v>
      </c>
      <c r="F276" s="233" t="s">
        <v>1676</v>
      </c>
      <c r="G276" s="233">
        <v>0</v>
      </c>
      <c r="H276" s="233">
        <v>105</v>
      </c>
      <c r="I276" s="233">
        <v>1240</v>
      </c>
      <c r="J276" s="233">
        <v>0</v>
      </c>
      <c r="K276" s="233">
        <v>0</v>
      </c>
      <c r="L276" s="233">
        <v>0</v>
      </c>
      <c r="M276" s="233">
        <v>80</v>
      </c>
      <c r="N276" s="233" t="s">
        <v>1676</v>
      </c>
      <c r="O276" s="233">
        <v>600</v>
      </c>
      <c r="P276" s="233">
        <v>0</v>
      </c>
      <c r="Q276" s="233">
        <v>0</v>
      </c>
      <c r="R276" s="233">
        <v>0</v>
      </c>
      <c r="S276" s="233" t="s">
        <v>1676</v>
      </c>
      <c r="T276" s="233" t="s">
        <v>1676</v>
      </c>
      <c r="U276" s="233">
        <v>20</v>
      </c>
      <c r="V276" s="233">
        <v>0</v>
      </c>
      <c r="W276" s="234" t="s">
        <v>1676</v>
      </c>
    </row>
    <row r="277" spans="1:23" s="145" customFormat="1" x14ac:dyDescent="0.2">
      <c r="A277" s="337" t="s">
        <v>282</v>
      </c>
      <c r="B277" s="334" t="s">
        <v>1926</v>
      </c>
      <c r="C277" s="232">
        <v>0</v>
      </c>
      <c r="D277" s="233" t="s">
        <v>1676</v>
      </c>
      <c r="E277" s="233">
        <v>15</v>
      </c>
      <c r="F277" s="233" t="s">
        <v>1676</v>
      </c>
      <c r="G277" s="233">
        <v>0</v>
      </c>
      <c r="H277" s="233">
        <v>115</v>
      </c>
      <c r="I277" s="233">
        <v>0</v>
      </c>
      <c r="J277" s="233">
        <v>10</v>
      </c>
      <c r="K277" s="233">
        <v>0</v>
      </c>
      <c r="L277" s="233">
        <v>35</v>
      </c>
      <c r="M277" s="233">
        <v>80</v>
      </c>
      <c r="N277" s="233" t="s">
        <v>1676</v>
      </c>
      <c r="O277" s="233">
        <v>550</v>
      </c>
      <c r="P277" s="233" t="s">
        <v>1676</v>
      </c>
      <c r="Q277" s="233">
        <v>0</v>
      </c>
      <c r="R277" s="233">
        <v>0</v>
      </c>
      <c r="S277" s="233" t="s">
        <v>1676</v>
      </c>
      <c r="T277" s="233">
        <v>0</v>
      </c>
      <c r="U277" s="233" t="s">
        <v>1676</v>
      </c>
      <c r="V277" s="233">
        <v>0</v>
      </c>
      <c r="W277" s="234" t="s">
        <v>1676</v>
      </c>
    </row>
    <row r="278" spans="1:23" s="145" customFormat="1" x14ac:dyDescent="0.2">
      <c r="A278" s="337" t="s">
        <v>281</v>
      </c>
      <c r="B278" s="334" t="s">
        <v>1927</v>
      </c>
      <c r="C278" s="232">
        <v>0</v>
      </c>
      <c r="D278" s="233">
        <v>15</v>
      </c>
      <c r="E278" s="233">
        <v>0</v>
      </c>
      <c r="F278" s="233">
        <v>20</v>
      </c>
      <c r="G278" s="233">
        <v>0</v>
      </c>
      <c r="H278" s="233">
        <v>85</v>
      </c>
      <c r="I278" s="233">
        <v>1890</v>
      </c>
      <c r="J278" s="233">
        <v>0</v>
      </c>
      <c r="K278" s="233" t="s">
        <v>1676</v>
      </c>
      <c r="L278" s="233">
        <v>0</v>
      </c>
      <c r="M278" s="233">
        <v>180</v>
      </c>
      <c r="N278" s="233" t="s">
        <v>1676</v>
      </c>
      <c r="O278" s="233">
        <v>1540</v>
      </c>
      <c r="P278" s="233" t="s">
        <v>1676</v>
      </c>
      <c r="Q278" s="233">
        <v>0</v>
      </c>
      <c r="R278" s="233">
        <v>0</v>
      </c>
      <c r="S278" s="233" t="s">
        <v>1676</v>
      </c>
      <c r="T278" s="233" t="s">
        <v>1676</v>
      </c>
      <c r="U278" s="233">
        <v>45</v>
      </c>
      <c r="V278" s="233">
        <v>0</v>
      </c>
      <c r="W278" s="234">
        <v>10</v>
      </c>
    </row>
    <row r="279" spans="1:23" s="145" customFormat="1" x14ac:dyDescent="0.2">
      <c r="A279" s="337" t="s">
        <v>269</v>
      </c>
      <c r="B279" s="334" t="s">
        <v>1928</v>
      </c>
      <c r="C279" s="232">
        <v>0</v>
      </c>
      <c r="D279" s="233">
        <v>0</v>
      </c>
      <c r="E279" s="233" t="s">
        <v>1676</v>
      </c>
      <c r="F279" s="233">
        <v>315</v>
      </c>
      <c r="G279" s="233" t="s">
        <v>1676</v>
      </c>
      <c r="H279" s="233" t="s">
        <v>1676</v>
      </c>
      <c r="I279" s="233">
        <v>0</v>
      </c>
      <c r="J279" s="233">
        <v>0</v>
      </c>
      <c r="K279" s="233">
        <v>0</v>
      </c>
      <c r="L279" s="233">
        <v>0</v>
      </c>
      <c r="M279" s="233">
        <v>70</v>
      </c>
      <c r="N279" s="233" t="s">
        <v>1676</v>
      </c>
      <c r="O279" s="233">
        <v>405</v>
      </c>
      <c r="P279" s="233">
        <v>0</v>
      </c>
      <c r="Q279" s="233">
        <v>0</v>
      </c>
      <c r="R279" s="233">
        <v>0</v>
      </c>
      <c r="S279" s="233">
        <v>0</v>
      </c>
      <c r="T279" s="233">
        <v>15</v>
      </c>
      <c r="U279" s="233">
        <v>50</v>
      </c>
      <c r="V279" s="233">
        <v>0</v>
      </c>
      <c r="W279" s="234" t="s">
        <v>1676</v>
      </c>
    </row>
    <row r="280" spans="1:23" s="145" customFormat="1" x14ac:dyDescent="0.2">
      <c r="A280" s="337" t="s">
        <v>283</v>
      </c>
      <c r="B280" s="334" t="s">
        <v>1929</v>
      </c>
      <c r="C280" s="232">
        <v>0</v>
      </c>
      <c r="D280" s="233" t="s">
        <v>1676</v>
      </c>
      <c r="E280" s="233">
        <v>0</v>
      </c>
      <c r="F280" s="233">
        <v>0</v>
      </c>
      <c r="G280" s="233">
        <v>0</v>
      </c>
      <c r="H280" s="233" t="s">
        <v>1676</v>
      </c>
      <c r="I280" s="233">
        <v>0</v>
      </c>
      <c r="J280" s="233">
        <v>0</v>
      </c>
      <c r="K280" s="233">
        <v>0</v>
      </c>
      <c r="L280" s="233">
        <v>15</v>
      </c>
      <c r="M280" s="233">
        <v>85</v>
      </c>
      <c r="N280" s="233" t="s">
        <v>1676</v>
      </c>
      <c r="O280" s="233">
        <v>170</v>
      </c>
      <c r="P280" s="233">
        <v>40</v>
      </c>
      <c r="Q280" s="233">
        <v>0</v>
      </c>
      <c r="R280" s="233">
        <v>0</v>
      </c>
      <c r="S280" s="233">
        <v>0</v>
      </c>
      <c r="T280" s="233">
        <v>10</v>
      </c>
      <c r="U280" s="233" t="s">
        <v>1676</v>
      </c>
      <c r="V280" s="233">
        <v>0</v>
      </c>
      <c r="W280" s="234" t="s">
        <v>1676</v>
      </c>
    </row>
    <row r="281" spans="1:23" s="145" customFormat="1" x14ac:dyDescent="0.2">
      <c r="A281" s="337" t="s">
        <v>593</v>
      </c>
      <c r="B281" s="334" t="s">
        <v>1930</v>
      </c>
      <c r="C281" s="232">
        <v>0</v>
      </c>
      <c r="D281" s="233" t="s">
        <v>1676</v>
      </c>
      <c r="E281" s="233">
        <v>0</v>
      </c>
      <c r="F281" s="233">
        <v>0</v>
      </c>
      <c r="G281" s="233">
        <v>0</v>
      </c>
      <c r="H281" s="233">
        <v>40</v>
      </c>
      <c r="I281" s="233">
        <v>0</v>
      </c>
      <c r="J281" s="233">
        <v>0</v>
      </c>
      <c r="K281" s="233">
        <v>0</v>
      </c>
      <c r="L281" s="233">
        <v>0</v>
      </c>
      <c r="M281" s="233">
        <v>0</v>
      </c>
      <c r="N281" s="233" t="s">
        <v>1676</v>
      </c>
      <c r="O281" s="233">
        <v>450</v>
      </c>
      <c r="P281" s="233">
        <v>0</v>
      </c>
      <c r="Q281" s="233">
        <v>0</v>
      </c>
      <c r="R281" s="233">
        <v>0</v>
      </c>
      <c r="S281" s="233">
        <v>0</v>
      </c>
      <c r="T281" s="233">
        <v>0</v>
      </c>
      <c r="U281" s="233">
        <v>25</v>
      </c>
      <c r="V281" s="233">
        <v>0</v>
      </c>
      <c r="W281" s="234" t="s">
        <v>1676</v>
      </c>
    </row>
    <row r="282" spans="1:23" s="145" customFormat="1" x14ac:dyDescent="0.2">
      <c r="A282" s="337" t="s">
        <v>271</v>
      </c>
      <c r="B282" s="334" t="s">
        <v>1931</v>
      </c>
      <c r="C282" s="232">
        <v>0</v>
      </c>
      <c r="D282" s="233" t="s">
        <v>1676</v>
      </c>
      <c r="E282" s="233">
        <v>0</v>
      </c>
      <c r="F282" s="233">
        <v>0</v>
      </c>
      <c r="G282" s="233">
        <v>0</v>
      </c>
      <c r="H282" s="233">
        <v>25</v>
      </c>
      <c r="I282" s="233">
        <v>0</v>
      </c>
      <c r="J282" s="233">
        <v>0</v>
      </c>
      <c r="K282" s="233">
        <v>0</v>
      </c>
      <c r="L282" s="233">
        <v>0</v>
      </c>
      <c r="M282" s="233">
        <v>50</v>
      </c>
      <c r="N282" s="233" t="s">
        <v>1676</v>
      </c>
      <c r="O282" s="233">
        <v>770</v>
      </c>
      <c r="P282" s="233" t="s">
        <v>1676</v>
      </c>
      <c r="Q282" s="233">
        <v>0</v>
      </c>
      <c r="R282" s="233">
        <v>0</v>
      </c>
      <c r="S282" s="233" t="s">
        <v>1676</v>
      </c>
      <c r="T282" s="233">
        <v>0</v>
      </c>
      <c r="U282" s="233">
        <v>15</v>
      </c>
      <c r="V282" s="233">
        <v>0</v>
      </c>
      <c r="W282" s="234">
        <v>0</v>
      </c>
    </row>
    <row r="283" spans="1:23" s="145" customFormat="1" x14ac:dyDescent="0.2">
      <c r="A283" s="337" t="s">
        <v>562</v>
      </c>
      <c r="B283" s="334" t="s">
        <v>1932</v>
      </c>
      <c r="C283" s="232">
        <v>0</v>
      </c>
      <c r="D283" s="233" t="s">
        <v>1676</v>
      </c>
      <c r="E283" s="233">
        <v>0</v>
      </c>
      <c r="F283" s="233">
        <v>0</v>
      </c>
      <c r="G283" s="233">
        <v>0</v>
      </c>
      <c r="H283" s="233">
        <v>15</v>
      </c>
      <c r="I283" s="233">
        <v>20</v>
      </c>
      <c r="J283" s="233">
        <v>0</v>
      </c>
      <c r="K283" s="233">
        <v>0</v>
      </c>
      <c r="L283" s="233">
        <v>0</v>
      </c>
      <c r="M283" s="233">
        <v>0</v>
      </c>
      <c r="N283" s="233">
        <v>0</v>
      </c>
      <c r="O283" s="233">
        <v>360</v>
      </c>
      <c r="P283" s="233" t="s">
        <v>1676</v>
      </c>
      <c r="Q283" s="233">
        <v>0</v>
      </c>
      <c r="R283" s="233">
        <v>0</v>
      </c>
      <c r="S283" s="233" t="s">
        <v>1676</v>
      </c>
      <c r="T283" s="233" t="s">
        <v>1676</v>
      </c>
      <c r="U283" s="233" t="s">
        <v>1676</v>
      </c>
      <c r="V283" s="233">
        <v>0</v>
      </c>
      <c r="W283" s="234" t="s">
        <v>1676</v>
      </c>
    </row>
    <row r="284" spans="1:23" s="145" customFormat="1" x14ac:dyDescent="0.2">
      <c r="A284" s="337" t="s">
        <v>284</v>
      </c>
      <c r="B284" s="334" t="s">
        <v>1933</v>
      </c>
      <c r="C284" s="232">
        <v>0</v>
      </c>
      <c r="D284" s="233" t="s">
        <v>1676</v>
      </c>
      <c r="E284" s="233">
        <v>0</v>
      </c>
      <c r="F284" s="233">
        <v>0</v>
      </c>
      <c r="G284" s="233">
        <v>0</v>
      </c>
      <c r="H284" s="233">
        <v>80</v>
      </c>
      <c r="I284" s="233">
        <v>1900</v>
      </c>
      <c r="J284" s="233">
        <v>0</v>
      </c>
      <c r="K284" s="233">
        <v>0</v>
      </c>
      <c r="L284" s="233">
        <v>0</v>
      </c>
      <c r="M284" s="233">
        <v>135</v>
      </c>
      <c r="N284" s="233" t="s">
        <v>1676</v>
      </c>
      <c r="O284" s="233">
        <v>900</v>
      </c>
      <c r="P284" s="233">
        <v>0</v>
      </c>
      <c r="Q284" s="233">
        <v>0</v>
      </c>
      <c r="R284" s="233">
        <v>0</v>
      </c>
      <c r="S284" s="233" t="s">
        <v>1676</v>
      </c>
      <c r="T284" s="233">
        <v>0</v>
      </c>
      <c r="U284" s="233" t="s">
        <v>1676</v>
      </c>
      <c r="V284" s="233">
        <v>0</v>
      </c>
      <c r="W284" s="234" t="s">
        <v>1676</v>
      </c>
    </row>
    <row r="285" spans="1:23" s="145" customFormat="1" x14ac:dyDescent="0.2">
      <c r="A285" s="337" t="s">
        <v>578</v>
      </c>
      <c r="B285" s="334" t="s">
        <v>1934</v>
      </c>
      <c r="C285" s="232">
        <v>0</v>
      </c>
      <c r="D285" s="233" t="s">
        <v>1676</v>
      </c>
      <c r="E285" s="233" t="s">
        <v>1676</v>
      </c>
      <c r="F285" s="233">
        <v>0</v>
      </c>
      <c r="G285" s="233">
        <v>0</v>
      </c>
      <c r="H285" s="233">
        <v>20</v>
      </c>
      <c r="I285" s="233">
        <v>0</v>
      </c>
      <c r="J285" s="233">
        <v>0</v>
      </c>
      <c r="K285" s="233">
        <v>0</v>
      </c>
      <c r="L285" s="233">
        <v>0</v>
      </c>
      <c r="M285" s="233">
        <v>0</v>
      </c>
      <c r="N285" s="233" t="s">
        <v>1676</v>
      </c>
      <c r="O285" s="233">
        <v>590</v>
      </c>
      <c r="P285" s="233">
        <v>0</v>
      </c>
      <c r="Q285" s="233">
        <v>0</v>
      </c>
      <c r="R285" s="233">
        <v>0</v>
      </c>
      <c r="S285" s="233" t="s">
        <v>1676</v>
      </c>
      <c r="T285" s="233">
        <v>0</v>
      </c>
      <c r="U285" s="233">
        <v>25</v>
      </c>
      <c r="V285" s="233">
        <v>0</v>
      </c>
      <c r="W285" s="234">
        <v>0</v>
      </c>
    </row>
    <row r="286" spans="1:23" s="145" customFormat="1" x14ac:dyDescent="0.2">
      <c r="A286" s="337" t="s">
        <v>1589</v>
      </c>
      <c r="B286" s="334" t="s">
        <v>1935</v>
      </c>
      <c r="C286" s="232">
        <v>0</v>
      </c>
      <c r="D286" s="233">
        <v>0</v>
      </c>
      <c r="E286" s="233">
        <v>0</v>
      </c>
      <c r="F286" s="233">
        <v>0</v>
      </c>
      <c r="G286" s="233">
        <v>0</v>
      </c>
      <c r="H286" s="233">
        <v>0</v>
      </c>
      <c r="I286" s="233">
        <v>0</v>
      </c>
      <c r="J286" s="233">
        <v>0</v>
      </c>
      <c r="K286" s="233">
        <v>0</v>
      </c>
      <c r="L286" s="233">
        <v>0</v>
      </c>
      <c r="M286" s="233">
        <v>0</v>
      </c>
      <c r="N286" s="233">
        <v>0</v>
      </c>
      <c r="O286" s="233">
        <v>25</v>
      </c>
      <c r="P286" s="233">
        <v>0</v>
      </c>
      <c r="Q286" s="233">
        <v>0</v>
      </c>
      <c r="R286" s="233">
        <v>0</v>
      </c>
      <c r="S286" s="233">
        <v>0</v>
      </c>
      <c r="T286" s="233">
        <v>0</v>
      </c>
      <c r="U286" s="233">
        <v>0</v>
      </c>
      <c r="V286" s="233">
        <v>0</v>
      </c>
      <c r="W286" s="234">
        <v>0</v>
      </c>
    </row>
    <row r="287" spans="1:23" s="145" customFormat="1" x14ac:dyDescent="0.2">
      <c r="A287" s="337" t="s">
        <v>558</v>
      </c>
      <c r="B287" s="334" t="s">
        <v>1936</v>
      </c>
      <c r="C287" s="232">
        <v>0</v>
      </c>
      <c r="D287" s="233">
        <v>20</v>
      </c>
      <c r="E287" s="233">
        <v>0</v>
      </c>
      <c r="F287" s="233">
        <v>0</v>
      </c>
      <c r="G287" s="233">
        <v>0</v>
      </c>
      <c r="H287" s="233">
        <v>0</v>
      </c>
      <c r="I287" s="233">
        <v>0</v>
      </c>
      <c r="J287" s="233">
        <v>0</v>
      </c>
      <c r="K287" s="233">
        <v>0</v>
      </c>
      <c r="L287" s="233">
        <v>0</v>
      </c>
      <c r="M287" s="233">
        <v>0</v>
      </c>
      <c r="N287" s="233">
        <v>0</v>
      </c>
      <c r="O287" s="233">
        <v>180</v>
      </c>
      <c r="P287" s="233">
        <v>0</v>
      </c>
      <c r="Q287" s="233">
        <v>0</v>
      </c>
      <c r="R287" s="233">
        <v>0</v>
      </c>
      <c r="S287" s="233" t="s">
        <v>1676</v>
      </c>
      <c r="T287" s="233">
        <v>0</v>
      </c>
      <c r="U287" s="233" t="s">
        <v>1676</v>
      </c>
      <c r="V287" s="233">
        <v>0</v>
      </c>
      <c r="W287" s="234">
        <v>0</v>
      </c>
    </row>
    <row r="288" spans="1:23" s="145" customFormat="1" x14ac:dyDescent="0.2">
      <c r="A288" s="337" t="s">
        <v>1588</v>
      </c>
      <c r="B288" s="334" t="s">
        <v>1937</v>
      </c>
      <c r="C288" s="232">
        <v>0</v>
      </c>
      <c r="D288" s="233" t="s">
        <v>1676</v>
      </c>
      <c r="E288" s="233">
        <v>0</v>
      </c>
      <c r="F288" s="233" t="s">
        <v>1676</v>
      </c>
      <c r="G288" s="233" t="s">
        <v>1676</v>
      </c>
      <c r="H288" s="233" t="s">
        <v>1676</v>
      </c>
      <c r="I288" s="233">
        <v>0</v>
      </c>
      <c r="J288" s="233">
        <v>0</v>
      </c>
      <c r="K288" s="233">
        <v>0</v>
      </c>
      <c r="L288" s="233">
        <v>0</v>
      </c>
      <c r="M288" s="233">
        <v>0</v>
      </c>
      <c r="N288" s="233">
        <v>0</v>
      </c>
      <c r="O288" s="233">
        <v>65</v>
      </c>
      <c r="P288" s="233">
        <v>0</v>
      </c>
      <c r="Q288" s="233">
        <v>0</v>
      </c>
      <c r="R288" s="233">
        <v>0</v>
      </c>
      <c r="S288" s="233">
        <v>0</v>
      </c>
      <c r="T288" s="233" t="s">
        <v>1676</v>
      </c>
      <c r="U288" s="233">
        <v>0</v>
      </c>
      <c r="V288" s="233">
        <v>0</v>
      </c>
      <c r="W288" s="234">
        <v>0</v>
      </c>
    </row>
    <row r="289" spans="1:23" s="145" customFormat="1" x14ac:dyDescent="0.2">
      <c r="A289" s="337" t="s">
        <v>341</v>
      </c>
      <c r="B289" s="334" t="s">
        <v>1938</v>
      </c>
      <c r="C289" s="232">
        <v>115</v>
      </c>
      <c r="D289" s="233">
        <v>135</v>
      </c>
      <c r="E289" s="233">
        <v>60</v>
      </c>
      <c r="F289" s="233" t="s">
        <v>1676</v>
      </c>
      <c r="G289" s="233" t="s">
        <v>1676</v>
      </c>
      <c r="H289" s="233">
        <v>240</v>
      </c>
      <c r="I289" s="233">
        <v>100</v>
      </c>
      <c r="J289" s="233">
        <v>30</v>
      </c>
      <c r="K289" s="233" t="s">
        <v>1676</v>
      </c>
      <c r="L289" s="233">
        <v>75</v>
      </c>
      <c r="M289" s="233">
        <v>2215</v>
      </c>
      <c r="N289" s="233">
        <v>195</v>
      </c>
      <c r="O289" s="233">
        <v>2190</v>
      </c>
      <c r="P289" s="233">
        <v>470</v>
      </c>
      <c r="Q289" s="233" t="s">
        <v>1676</v>
      </c>
      <c r="R289" s="233">
        <v>0</v>
      </c>
      <c r="S289" s="233">
        <v>15</v>
      </c>
      <c r="T289" s="233">
        <v>335</v>
      </c>
      <c r="U289" s="233">
        <v>70</v>
      </c>
      <c r="V289" s="233">
        <v>0</v>
      </c>
      <c r="W289" s="234">
        <v>355</v>
      </c>
    </row>
    <row r="290" spans="1:23" s="145" customFormat="1" x14ac:dyDescent="0.2">
      <c r="A290" s="337" t="s">
        <v>342</v>
      </c>
      <c r="B290" s="334" t="s">
        <v>1939</v>
      </c>
      <c r="C290" s="232" t="s">
        <v>1676</v>
      </c>
      <c r="D290" s="233">
        <v>15</v>
      </c>
      <c r="E290" s="233">
        <v>0</v>
      </c>
      <c r="F290" s="233" t="s">
        <v>1676</v>
      </c>
      <c r="G290" s="233">
        <v>0</v>
      </c>
      <c r="H290" s="233" t="s">
        <v>1676</v>
      </c>
      <c r="I290" s="233">
        <v>135</v>
      </c>
      <c r="J290" s="233">
        <v>0</v>
      </c>
      <c r="K290" s="233">
        <v>10</v>
      </c>
      <c r="L290" s="233" t="s">
        <v>1676</v>
      </c>
      <c r="M290" s="233">
        <v>150</v>
      </c>
      <c r="N290" s="233">
        <v>15</v>
      </c>
      <c r="O290" s="233">
        <v>200</v>
      </c>
      <c r="P290" s="233">
        <v>30</v>
      </c>
      <c r="Q290" s="233">
        <v>0</v>
      </c>
      <c r="R290" s="233">
        <v>0</v>
      </c>
      <c r="S290" s="233" t="s">
        <v>1676</v>
      </c>
      <c r="T290" s="233">
        <v>15</v>
      </c>
      <c r="U290" s="233" t="s">
        <v>1676</v>
      </c>
      <c r="V290" s="233">
        <v>0</v>
      </c>
      <c r="W290" s="234">
        <v>20</v>
      </c>
    </row>
    <row r="291" spans="1:23" s="145" customFormat="1" x14ac:dyDescent="0.2">
      <c r="A291" s="337" t="s">
        <v>1602</v>
      </c>
      <c r="B291" s="334" t="s">
        <v>1940</v>
      </c>
      <c r="C291" s="232">
        <v>0</v>
      </c>
      <c r="D291" s="233">
        <v>0</v>
      </c>
      <c r="E291" s="233">
        <v>0</v>
      </c>
      <c r="F291" s="233">
        <v>0</v>
      </c>
      <c r="G291" s="233">
        <v>0</v>
      </c>
      <c r="H291" s="233" t="s">
        <v>1676</v>
      </c>
      <c r="I291" s="233">
        <v>0</v>
      </c>
      <c r="J291" s="233">
        <v>0</v>
      </c>
      <c r="K291" s="233">
        <v>0</v>
      </c>
      <c r="L291" s="233">
        <v>0</v>
      </c>
      <c r="M291" s="233">
        <v>0</v>
      </c>
      <c r="N291" s="233">
        <v>0</v>
      </c>
      <c r="O291" s="233">
        <v>55</v>
      </c>
      <c r="P291" s="233">
        <v>0</v>
      </c>
      <c r="Q291" s="233">
        <v>0</v>
      </c>
      <c r="R291" s="233">
        <v>0</v>
      </c>
      <c r="S291" s="233">
        <v>0</v>
      </c>
      <c r="T291" s="233">
        <v>25</v>
      </c>
      <c r="U291" s="233">
        <v>0</v>
      </c>
      <c r="V291" s="233">
        <v>0</v>
      </c>
      <c r="W291" s="234">
        <v>0</v>
      </c>
    </row>
    <row r="292" spans="1:23" s="145" customFormat="1" x14ac:dyDescent="0.2">
      <c r="A292" s="337" t="s">
        <v>1389</v>
      </c>
      <c r="B292" s="334" t="s">
        <v>1941</v>
      </c>
      <c r="C292" s="232" t="s">
        <v>1676</v>
      </c>
      <c r="D292" s="233">
        <v>0</v>
      </c>
      <c r="E292" s="233">
        <v>0</v>
      </c>
      <c r="F292" s="233">
        <v>0</v>
      </c>
      <c r="G292" s="233">
        <v>0</v>
      </c>
      <c r="H292" s="233">
        <v>10</v>
      </c>
      <c r="I292" s="233">
        <v>0</v>
      </c>
      <c r="J292" s="233">
        <v>0</v>
      </c>
      <c r="K292" s="233">
        <v>0</v>
      </c>
      <c r="L292" s="233">
        <v>0</v>
      </c>
      <c r="M292" s="233">
        <v>0</v>
      </c>
      <c r="N292" s="233" t="s">
        <v>1676</v>
      </c>
      <c r="O292" s="233">
        <v>85</v>
      </c>
      <c r="P292" s="233">
        <v>0</v>
      </c>
      <c r="Q292" s="233">
        <v>0</v>
      </c>
      <c r="R292" s="233">
        <v>0</v>
      </c>
      <c r="S292" s="233">
        <v>0</v>
      </c>
      <c r="T292" s="233">
        <v>0</v>
      </c>
      <c r="U292" s="233">
        <v>0</v>
      </c>
      <c r="V292" s="233">
        <v>0</v>
      </c>
      <c r="W292" s="234">
        <v>0</v>
      </c>
    </row>
    <row r="293" spans="1:23" s="145" customFormat="1" x14ac:dyDescent="0.2">
      <c r="A293" s="337" t="s">
        <v>1529</v>
      </c>
      <c r="B293" s="334" t="s">
        <v>1942</v>
      </c>
      <c r="C293" s="232" t="s">
        <v>1676</v>
      </c>
      <c r="D293" s="233">
        <v>15</v>
      </c>
      <c r="E293" s="233" t="s">
        <v>1676</v>
      </c>
      <c r="F293" s="233">
        <v>0</v>
      </c>
      <c r="G293" s="233">
        <v>0</v>
      </c>
      <c r="H293" s="233">
        <v>15</v>
      </c>
      <c r="I293" s="233">
        <v>0</v>
      </c>
      <c r="J293" s="233">
        <v>0</v>
      </c>
      <c r="K293" s="233" t="s">
        <v>1676</v>
      </c>
      <c r="L293" s="233">
        <v>0</v>
      </c>
      <c r="M293" s="233">
        <v>225</v>
      </c>
      <c r="N293" s="233">
        <v>10</v>
      </c>
      <c r="O293" s="233">
        <v>690</v>
      </c>
      <c r="P293" s="233">
        <v>130</v>
      </c>
      <c r="Q293" s="233">
        <v>0</v>
      </c>
      <c r="R293" s="233">
        <v>0</v>
      </c>
      <c r="S293" s="233" t="s">
        <v>1676</v>
      </c>
      <c r="T293" s="233">
        <v>20</v>
      </c>
      <c r="U293" s="233">
        <v>10</v>
      </c>
      <c r="V293" s="233">
        <v>0</v>
      </c>
      <c r="W293" s="234" t="s">
        <v>1676</v>
      </c>
    </row>
    <row r="294" spans="1:23" s="145" customFormat="1" x14ac:dyDescent="0.2">
      <c r="A294" s="337" t="s">
        <v>1583</v>
      </c>
      <c r="B294" s="334" t="s">
        <v>1943</v>
      </c>
      <c r="C294" s="232">
        <v>0</v>
      </c>
      <c r="D294" s="233">
        <v>0</v>
      </c>
      <c r="E294" s="233">
        <v>0</v>
      </c>
      <c r="F294" s="233">
        <v>0</v>
      </c>
      <c r="G294" s="233">
        <v>0</v>
      </c>
      <c r="H294" s="233">
        <v>15</v>
      </c>
      <c r="I294" s="233">
        <v>0</v>
      </c>
      <c r="J294" s="233">
        <v>0</v>
      </c>
      <c r="K294" s="233">
        <v>0</v>
      </c>
      <c r="L294" s="233">
        <v>0</v>
      </c>
      <c r="M294" s="233">
        <v>0</v>
      </c>
      <c r="N294" s="233">
        <v>0</v>
      </c>
      <c r="O294" s="233">
        <v>120</v>
      </c>
      <c r="P294" s="233">
        <v>0</v>
      </c>
      <c r="Q294" s="233">
        <v>0</v>
      </c>
      <c r="R294" s="233">
        <v>0</v>
      </c>
      <c r="S294" s="233">
        <v>0</v>
      </c>
      <c r="T294" s="233" t="s">
        <v>1676</v>
      </c>
      <c r="U294" s="233" t="s">
        <v>1676</v>
      </c>
      <c r="V294" s="233">
        <v>0</v>
      </c>
      <c r="W294" s="234">
        <v>0</v>
      </c>
    </row>
    <row r="295" spans="1:23" s="145" customFormat="1" x14ac:dyDescent="0.2">
      <c r="A295" s="337" t="s">
        <v>1597</v>
      </c>
      <c r="B295" s="334" t="s">
        <v>1944</v>
      </c>
      <c r="C295" s="232">
        <v>0</v>
      </c>
      <c r="D295" s="233" t="s">
        <v>1676</v>
      </c>
      <c r="E295" s="233">
        <v>0</v>
      </c>
      <c r="F295" s="233">
        <v>30</v>
      </c>
      <c r="G295" s="233">
        <v>20</v>
      </c>
      <c r="H295" s="233">
        <v>20</v>
      </c>
      <c r="I295" s="233" t="s">
        <v>1676</v>
      </c>
      <c r="J295" s="233">
        <v>0</v>
      </c>
      <c r="K295" s="233">
        <v>30</v>
      </c>
      <c r="L295" s="233" t="s">
        <v>1676</v>
      </c>
      <c r="M295" s="233" t="s">
        <v>1676</v>
      </c>
      <c r="N295" s="233">
        <v>0</v>
      </c>
      <c r="O295" s="233">
        <v>635</v>
      </c>
      <c r="P295" s="233" t="s">
        <v>1676</v>
      </c>
      <c r="Q295" s="233">
        <v>0</v>
      </c>
      <c r="R295" s="233">
        <v>0</v>
      </c>
      <c r="S295" s="233" t="s">
        <v>1676</v>
      </c>
      <c r="T295" s="233">
        <v>15</v>
      </c>
      <c r="U295" s="233" t="s">
        <v>1676</v>
      </c>
      <c r="V295" s="233">
        <v>0</v>
      </c>
      <c r="W295" s="234">
        <v>10</v>
      </c>
    </row>
    <row r="296" spans="1:23" s="145" customFormat="1" x14ac:dyDescent="0.2">
      <c r="A296" s="337" t="s">
        <v>1622</v>
      </c>
      <c r="B296" s="334" t="s">
        <v>1945</v>
      </c>
      <c r="C296" s="232">
        <v>0</v>
      </c>
      <c r="D296" s="233">
        <v>0</v>
      </c>
      <c r="E296" s="233">
        <v>0</v>
      </c>
      <c r="F296" s="233" t="s">
        <v>1676</v>
      </c>
      <c r="G296" s="233">
        <v>0</v>
      </c>
      <c r="H296" s="233">
        <v>0</v>
      </c>
      <c r="I296" s="233">
        <v>0</v>
      </c>
      <c r="J296" s="233">
        <v>0</v>
      </c>
      <c r="K296" s="233">
        <v>0</v>
      </c>
      <c r="L296" s="233">
        <v>0</v>
      </c>
      <c r="M296" s="233">
        <v>0</v>
      </c>
      <c r="N296" s="233">
        <v>0</v>
      </c>
      <c r="O296" s="233">
        <v>25</v>
      </c>
      <c r="P296" s="233">
        <v>0</v>
      </c>
      <c r="Q296" s="233">
        <v>0</v>
      </c>
      <c r="R296" s="233">
        <v>0</v>
      </c>
      <c r="S296" s="233">
        <v>0</v>
      </c>
      <c r="T296" s="233">
        <v>0</v>
      </c>
      <c r="U296" s="233">
        <v>0</v>
      </c>
      <c r="V296" s="233">
        <v>0</v>
      </c>
      <c r="W296" s="234" t="s">
        <v>1676</v>
      </c>
    </row>
    <row r="297" spans="1:23" s="145" customFormat="1" x14ac:dyDescent="0.2">
      <c r="A297" s="337" t="s">
        <v>1328</v>
      </c>
      <c r="B297" s="334" t="s">
        <v>1946</v>
      </c>
      <c r="C297" s="232">
        <v>0</v>
      </c>
      <c r="D297" s="233">
        <v>30</v>
      </c>
      <c r="E297" s="233" t="s">
        <v>1676</v>
      </c>
      <c r="F297" s="233" t="s">
        <v>1676</v>
      </c>
      <c r="G297" s="233" t="s">
        <v>1676</v>
      </c>
      <c r="H297" s="233">
        <v>15</v>
      </c>
      <c r="I297" s="233">
        <v>0</v>
      </c>
      <c r="J297" s="233">
        <v>0</v>
      </c>
      <c r="K297" s="233" t="s">
        <v>1676</v>
      </c>
      <c r="L297" s="233">
        <v>0</v>
      </c>
      <c r="M297" s="233">
        <v>340</v>
      </c>
      <c r="N297" s="233">
        <v>20</v>
      </c>
      <c r="O297" s="233">
        <v>185</v>
      </c>
      <c r="P297" s="233">
        <v>275</v>
      </c>
      <c r="Q297" s="233">
        <v>0</v>
      </c>
      <c r="R297" s="233">
        <v>0</v>
      </c>
      <c r="S297" s="233" t="s">
        <v>1676</v>
      </c>
      <c r="T297" s="233">
        <v>85</v>
      </c>
      <c r="U297" s="233" t="s">
        <v>1676</v>
      </c>
      <c r="V297" s="233">
        <v>0</v>
      </c>
      <c r="W297" s="234">
        <v>25</v>
      </c>
    </row>
    <row r="298" spans="1:23" s="157" customFormat="1" x14ac:dyDescent="0.2">
      <c r="A298" s="337" t="s">
        <v>1388</v>
      </c>
      <c r="B298" s="334" t="s">
        <v>1947</v>
      </c>
      <c r="C298" s="232">
        <v>0</v>
      </c>
      <c r="D298" s="233">
        <v>0</v>
      </c>
      <c r="E298" s="233">
        <v>0</v>
      </c>
      <c r="F298" s="233" t="s">
        <v>1676</v>
      </c>
      <c r="G298" s="233">
        <v>0</v>
      </c>
      <c r="H298" s="233">
        <v>0</v>
      </c>
      <c r="I298" s="233">
        <v>0</v>
      </c>
      <c r="J298" s="233">
        <v>0</v>
      </c>
      <c r="K298" s="233" t="s">
        <v>1676</v>
      </c>
      <c r="L298" s="233" t="s">
        <v>1676</v>
      </c>
      <c r="M298" s="233" t="s">
        <v>1676</v>
      </c>
      <c r="N298" s="233">
        <v>0</v>
      </c>
      <c r="O298" s="233">
        <v>160</v>
      </c>
      <c r="P298" s="233" t="s">
        <v>1676</v>
      </c>
      <c r="Q298" s="233">
        <v>0</v>
      </c>
      <c r="R298" s="233">
        <v>0</v>
      </c>
      <c r="S298" s="233">
        <v>0</v>
      </c>
      <c r="T298" s="233" t="s">
        <v>1676</v>
      </c>
      <c r="U298" s="233">
        <v>0</v>
      </c>
      <c r="V298" s="233">
        <v>0</v>
      </c>
      <c r="W298" s="234" t="s">
        <v>1676</v>
      </c>
    </row>
    <row r="299" spans="1:23" s="145" customFormat="1" x14ac:dyDescent="0.2">
      <c r="A299" s="337" t="s">
        <v>1387</v>
      </c>
      <c r="B299" s="334" t="s">
        <v>1948</v>
      </c>
      <c r="C299" s="232">
        <v>0</v>
      </c>
      <c r="D299" s="233">
        <v>0</v>
      </c>
      <c r="E299" s="233">
        <v>0</v>
      </c>
      <c r="F299" s="233" t="s">
        <v>1676</v>
      </c>
      <c r="G299" s="233">
        <v>0</v>
      </c>
      <c r="H299" s="233" t="s">
        <v>1676</v>
      </c>
      <c r="I299" s="233">
        <v>0</v>
      </c>
      <c r="J299" s="233">
        <v>0</v>
      </c>
      <c r="K299" s="233" t="s">
        <v>1676</v>
      </c>
      <c r="L299" s="233" t="s">
        <v>1676</v>
      </c>
      <c r="M299" s="233">
        <v>0</v>
      </c>
      <c r="N299" s="233">
        <v>0</v>
      </c>
      <c r="O299" s="233">
        <v>250</v>
      </c>
      <c r="P299" s="233">
        <v>0</v>
      </c>
      <c r="Q299" s="233">
        <v>0</v>
      </c>
      <c r="R299" s="233">
        <v>0</v>
      </c>
      <c r="S299" s="233">
        <v>0</v>
      </c>
      <c r="T299" s="233" t="s">
        <v>1676</v>
      </c>
      <c r="U299" s="233">
        <v>0</v>
      </c>
      <c r="V299" s="233">
        <v>0</v>
      </c>
      <c r="W299" s="234" t="s">
        <v>1676</v>
      </c>
    </row>
    <row r="300" spans="1:23" s="145" customFormat="1" x14ac:dyDescent="0.2">
      <c r="A300" s="337" t="s">
        <v>1329</v>
      </c>
      <c r="B300" s="334" t="s">
        <v>1949</v>
      </c>
      <c r="C300" s="232" t="s">
        <v>1676</v>
      </c>
      <c r="D300" s="233">
        <v>75</v>
      </c>
      <c r="E300" s="233">
        <v>10</v>
      </c>
      <c r="F300" s="233">
        <v>25</v>
      </c>
      <c r="G300" s="233">
        <v>15</v>
      </c>
      <c r="H300" s="233">
        <v>125</v>
      </c>
      <c r="I300" s="233" t="s">
        <v>1676</v>
      </c>
      <c r="J300" s="233">
        <v>0</v>
      </c>
      <c r="K300" s="233">
        <v>40</v>
      </c>
      <c r="L300" s="233">
        <v>20</v>
      </c>
      <c r="M300" s="233">
        <v>720</v>
      </c>
      <c r="N300" s="233">
        <v>85</v>
      </c>
      <c r="O300" s="233">
        <v>1310</v>
      </c>
      <c r="P300" s="233">
        <v>325</v>
      </c>
      <c r="Q300" s="233">
        <v>0</v>
      </c>
      <c r="R300" s="233">
        <v>0</v>
      </c>
      <c r="S300" s="233">
        <v>10</v>
      </c>
      <c r="T300" s="233">
        <v>185</v>
      </c>
      <c r="U300" s="233">
        <v>15</v>
      </c>
      <c r="V300" s="233">
        <v>0</v>
      </c>
      <c r="W300" s="234">
        <v>40</v>
      </c>
    </row>
    <row r="301" spans="1:23" s="145" customFormat="1" x14ac:dyDescent="0.2">
      <c r="A301" s="337" t="s">
        <v>590</v>
      </c>
      <c r="B301" s="334" t="s">
        <v>1950</v>
      </c>
      <c r="C301" s="232" t="s">
        <v>1676</v>
      </c>
      <c r="D301" s="233">
        <v>20</v>
      </c>
      <c r="E301" s="233" t="s">
        <v>1676</v>
      </c>
      <c r="F301" s="233">
        <v>0</v>
      </c>
      <c r="G301" s="233">
        <v>0</v>
      </c>
      <c r="H301" s="233">
        <v>0</v>
      </c>
      <c r="I301" s="233">
        <v>0</v>
      </c>
      <c r="J301" s="233">
        <v>0</v>
      </c>
      <c r="K301" s="233" t="s">
        <v>1676</v>
      </c>
      <c r="L301" s="233" t="s">
        <v>1676</v>
      </c>
      <c r="M301" s="233">
        <v>355</v>
      </c>
      <c r="N301" s="233">
        <v>35</v>
      </c>
      <c r="O301" s="233">
        <v>0</v>
      </c>
      <c r="P301" s="233" t="s">
        <v>1676</v>
      </c>
      <c r="Q301" s="233">
        <v>0</v>
      </c>
      <c r="R301" s="233">
        <v>0</v>
      </c>
      <c r="S301" s="233">
        <v>0</v>
      </c>
      <c r="T301" s="233">
        <v>75</v>
      </c>
      <c r="U301" s="233">
        <v>0</v>
      </c>
      <c r="V301" s="233">
        <v>0</v>
      </c>
      <c r="W301" s="234" t="s">
        <v>1676</v>
      </c>
    </row>
    <row r="302" spans="1:23" s="157" customFormat="1" x14ac:dyDescent="0.2">
      <c r="A302" s="337" t="s">
        <v>1591</v>
      </c>
      <c r="B302" s="334" t="s">
        <v>1951</v>
      </c>
      <c r="C302" s="232">
        <v>0</v>
      </c>
      <c r="D302" s="233">
        <v>0</v>
      </c>
      <c r="E302" s="233">
        <v>0</v>
      </c>
      <c r="F302" s="233">
        <v>0</v>
      </c>
      <c r="G302" s="233">
        <v>0</v>
      </c>
      <c r="H302" s="233">
        <v>0</v>
      </c>
      <c r="I302" s="233">
        <v>1000</v>
      </c>
      <c r="J302" s="233">
        <v>0</v>
      </c>
      <c r="K302" s="233">
        <v>0</v>
      </c>
      <c r="L302" s="233">
        <v>0</v>
      </c>
      <c r="M302" s="233">
        <v>0</v>
      </c>
      <c r="N302" s="233">
        <v>0</v>
      </c>
      <c r="O302" s="233">
        <v>0</v>
      </c>
      <c r="P302" s="233">
        <v>0</v>
      </c>
      <c r="Q302" s="233">
        <v>0</v>
      </c>
      <c r="R302" s="233">
        <v>0</v>
      </c>
      <c r="S302" s="233">
        <v>0</v>
      </c>
      <c r="T302" s="233">
        <v>0</v>
      </c>
      <c r="U302" s="233">
        <v>0</v>
      </c>
      <c r="V302" s="233">
        <v>0</v>
      </c>
      <c r="W302" s="234">
        <v>0</v>
      </c>
    </row>
    <row r="303" spans="1:23" s="145" customFormat="1" x14ac:dyDescent="0.2">
      <c r="A303" s="337" t="s">
        <v>815</v>
      </c>
      <c r="B303" s="334" t="s">
        <v>1952</v>
      </c>
      <c r="C303" s="232">
        <v>0</v>
      </c>
      <c r="D303" s="233">
        <v>0</v>
      </c>
      <c r="E303" s="233">
        <v>0</v>
      </c>
      <c r="F303" s="233">
        <v>0</v>
      </c>
      <c r="G303" s="233">
        <v>0</v>
      </c>
      <c r="H303" s="233">
        <v>0</v>
      </c>
      <c r="I303" s="233">
        <v>6615</v>
      </c>
      <c r="J303" s="233">
        <v>0</v>
      </c>
      <c r="K303" s="233">
        <v>0</v>
      </c>
      <c r="L303" s="233">
        <v>0</v>
      </c>
      <c r="M303" s="233">
        <v>0</v>
      </c>
      <c r="N303" s="233">
        <v>0</v>
      </c>
      <c r="O303" s="233">
        <v>0</v>
      </c>
      <c r="P303" s="233">
        <v>0</v>
      </c>
      <c r="Q303" s="233">
        <v>0</v>
      </c>
      <c r="R303" s="233">
        <v>0</v>
      </c>
      <c r="S303" s="233">
        <v>0</v>
      </c>
      <c r="T303" s="233">
        <v>0</v>
      </c>
      <c r="U303" s="233">
        <v>0</v>
      </c>
      <c r="V303" s="233">
        <v>0</v>
      </c>
      <c r="W303" s="234">
        <v>0</v>
      </c>
    </row>
    <row r="304" spans="1:23" s="145" customFormat="1" x14ac:dyDescent="0.2">
      <c r="A304" s="337" t="s">
        <v>1534</v>
      </c>
      <c r="B304" s="334" t="s">
        <v>1953</v>
      </c>
      <c r="C304" s="232">
        <v>0</v>
      </c>
      <c r="D304" s="233">
        <v>0</v>
      </c>
      <c r="E304" s="233">
        <v>0</v>
      </c>
      <c r="F304" s="233">
        <v>0</v>
      </c>
      <c r="G304" s="233">
        <v>0</v>
      </c>
      <c r="H304" s="233">
        <v>0</v>
      </c>
      <c r="I304" s="233">
        <v>555</v>
      </c>
      <c r="J304" s="233">
        <v>0</v>
      </c>
      <c r="K304" s="233">
        <v>0</v>
      </c>
      <c r="L304" s="233">
        <v>0</v>
      </c>
      <c r="M304" s="233">
        <v>0</v>
      </c>
      <c r="N304" s="233">
        <v>0</v>
      </c>
      <c r="O304" s="233">
        <v>0</v>
      </c>
      <c r="P304" s="233">
        <v>0</v>
      </c>
      <c r="Q304" s="233">
        <v>0</v>
      </c>
      <c r="R304" s="233">
        <v>0</v>
      </c>
      <c r="S304" s="233">
        <v>0</v>
      </c>
      <c r="T304" s="233">
        <v>0</v>
      </c>
      <c r="U304" s="233">
        <v>0</v>
      </c>
      <c r="V304" s="233">
        <v>0</v>
      </c>
      <c r="W304" s="234">
        <v>0</v>
      </c>
    </row>
    <row r="305" spans="1:23" s="145" customFormat="1" x14ac:dyDescent="0.2">
      <c r="A305" s="337" t="s">
        <v>1533</v>
      </c>
      <c r="B305" s="334" t="s">
        <v>1954</v>
      </c>
      <c r="C305" s="232">
        <v>0</v>
      </c>
      <c r="D305" s="233">
        <v>0</v>
      </c>
      <c r="E305" s="233">
        <v>0</v>
      </c>
      <c r="F305" s="233">
        <v>0</v>
      </c>
      <c r="G305" s="233">
        <v>0</v>
      </c>
      <c r="H305" s="233">
        <v>0</v>
      </c>
      <c r="I305" s="233">
        <v>170</v>
      </c>
      <c r="J305" s="233">
        <v>0</v>
      </c>
      <c r="K305" s="233">
        <v>0</v>
      </c>
      <c r="L305" s="233">
        <v>0</v>
      </c>
      <c r="M305" s="233">
        <v>0</v>
      </c>
      <c r="N305" s="233">
        <v>0</v>
      </c>
      <c r="O305" s="233">
        <v>0</v>
      </c>
      <c r="P305" s="233">
        <v>0</v>
      </c>
      <c r="Q305" s="233">
        <v>0</v>
      </c>
      <c r="R305" s="233">
        <v>0</v>
      </c>
      <c r="S305" s="233">
        <v>0</v>
      </c>
      <c r="T305" s="233">
        <v>0</v>
      </c>
      <c r="U305" s="233">
        <v>0</v>
      </c>
      <c r="V305" s="233">
        <v>0</v>
      </c>
      <c r="W305" s="234">
        <v>0</v>
      </c>
    </row>
    <row r="306" spans="1:23" s="145" customFormat="1" x14ac:dyDescent="0.2">
      <c r="A306" s="337" t="s">
        <v>1535</v>
      </c>
      <c r="B306" s="334" t="s">
        <v>1955</v>
      </c>
      <c r="C306" s="232">
        <v>0</v>
      </c>
      <c r="D306" s="233">
        <v>0</v>
      </c>
      <c r="E306" s="233">
        <v>0</v>
      </c>
      <c r="F306" s="233">
        <v>0</v>
      </c>
      <c r="G306" s="233">
        <v>0</v>
      </c>
      <c r="H306" s="233">
        <v>0</v>
      </c>
      <c r="I306" s="233">
        <v>1675</v>
      </c>
      <c r="J306" s="233">
        <v>0</v>
      </c>
      <c r="K306" s="233">
        <v>0</v>
      </c>
      <c r="L306" s="233">
        <v>0</v>
      </c>
      <c r="M306" s="233">
        <v>0</v>
      </c>
      <c r="N306" s="233">
        <v>0</v>
      </c>
      <c r="O306" s="233">
        <v>0</v>
      </c>
      <c r="P306" s="233">
        <v>0</v>
      </c>
      <c r="Q306" s="233">
        <v>0</v>
      </c>
      <c r="R306" s="233">
        <v>0</v>
      </c>
      <c r="S306" s="233">
        <v>0</v>
      </c>
      <c r="T306" s="233">
        <v>0</v>
      </c>
      <c r="U306" s="233">
        <v>0</v>
      </c>
      <c r="V306" s="233">
        <v>0</v>
      </c>
      <c r="W306" s="234">
        <v>0</v>
      </c>
    </row>
    <row r="307" spans="1:23" s="145" customFormat="1" x14ac:dyDescent="0.2">
      <c r="A307" s="337" t="s">
        <v>814</v>
      </c>
      <c r="B307" s="334" t="s">
        <v>1956</v>
      </c>
      <c r="C307" s="232">
        <v>0</v>
      </c>
      <c r="D307" s="233">
        <v>0</v>
      </c>
      <c r="E307" s="233">
        <v>0</v>
      </c>
      <c r="F307" s="233">
        <v>0</v>
      </c>
      <c r="G307" s="233">
        <v>0</v>
      </c>
      <c r="H307" s="233">
        <v>0</v>
      </c>
      <c r="I307" s="233">
        <v>1285</v>
      </c>
      <c r="J307" s="233">
        <v>0</v>
      </c>
      <c r="K307" s="233">
        <v>0</v>
      </c>
      <c r="L307" s="233">
        <v>0</v>
      </c>
      <c r="M307" s="233">
        <v>0</v>
      </c>
      <c r="N307" s="233">
        <v>0</v>
      </c>
      <c r="O307" s="233">
        <v>0</v>
      </c>
      <c r="P307" s="233">
        <v>0</v>
      </c>
      <c r="Q307" s="233">
        <v>0</v>
      </c>
      <c r="R307" s="233">
        <v>0</v>
      </c>
      <c r="S307" s="233">
        <v>0</v>
      </c>
      <c r="T307" s="233">
        <v>0</v>
      </c>
      <c r="U307" s="233">
        <v>0</v>
      </c>
      <c r="V307" s="233">
        <v>0</v>
      </c>
      <c r="W307" s="234">
        <v>0</v>
      </c>
    </row>
    <row r="308" spans="1:23" s="145" customFormat="1" x14ac:dyDescent="0.2">
      <c r="A308" s="337" t="s">
        <v>1538</v>
      </c>
      <c r="B308" s="334" t="s">
        <v>1957</v>
      </c>
      <c r="C308" s="232">
        <v>0</v>
      </c>
      <c r="D308" s="233">
        <v>0</v>
      </c>
      <c r="E308" s="233">
        <v>0</v>
      </c>
      <c r="F308" s="233">
        <v>0</v>
      </c>
      <c r="G308" s="233">
        <v>0</v>
      </c>
      <c r="H308" s="233" t="s">
        <v>1676</v>
      </c>
      <c r="I308" s="233">
        <v>0</v>
      </c>
      <c r="J308" s="233">
        <v>0</v>
      </c>
      <c r="K308" s="233">
        <v>0</v>
      </c>
      <c r="L308" s="233">
        <v>0</v>
      </c>
      <c r="M308" s="233">
        <v>0</v>
      </c>
      <c r="N308" s="233">
        <v>0</v>
      </c>
      <c r="O308" s="233">
        <v>290</v>
      </c>
      <c r="P308" s="233">
        <v>0</v>
      </c>
      <c r="Q308" s="233">
        <v>0</v>
      </c>
      <c r="R308" s="233">
        <v>0</v>
      </c>
      <c r="S308" s="233">
        <v>0</v>
      </c>
      <c r="T308" s="233" t="s">
        <v>1676</v>
      </c>
      <c r="U308" s="233" t="s">
        <v>1676</v>
      </c>
      <c r="V308" s="233">
        <v>0</v>
      </c>
      <c r="W308" s="234">
        <v>0</v>
      </c>
    </row>
    <row r="309" spans="1:23" s="157" customFormat="1" x14ac:dyDescent="0.2">
      <c r="A309" s="337" t="s">
        <v>459</v>
      </c>
      <c r="B309" s="334" t="s">
        <v>1958</v>
      </c>
      <c r="C309" s="232">
        <v>20</v>
      </c>
      <c r="D309" s="233">
        <v>25</v>
      </c>
      <c r="E309" s="233" t="s">
        <v>1676</v>
      </c>
      <c r="F309" s="233">
        <v>40</v>
      </c>
      <c r="G309" s="233">
        <v>1520</v>
      </c>
      <c r="H309" s="233">
        <v>100</v>
      </c>
      <c r="I309" s="233" t="s">
        <v>1676</v>
      </c>
      <c r="J309" s="233">
        <v>0</v>
      </c>
      <c r="K309" s="233">
        <v>175</v>
      </c>
      <c r="L309" s="233">
        <v>170</v>
      </c>
      <c r="M309" s="233">
        <v>20</v>
      </c>
      <c r="N309" s="233">
        <v>45</v>
      </c>
      <c r="O309" s="233">
        <v>55</v>
      </c>
      <c r="P309" s="233">
        <v>65</v>
      </c>
      <c r="Q309" s="233">
        <v>0</v>
      </c>
      <c r="R309" s="233" t="s">
        <v>1676</v>
      </c>
      <c r="S309" s="233">
        <v>0</v>
      </c>
      <c r="T309" s="233">
        <v>295</v>
      </c>
      <c r="U309" s="233">
        <v>220</v>
      </c>
      <c r="V309" s="233" t="s">
        <v>1676</v>
      </c>
      <c r="W309" s="234">
        <v>120</v>
      </c>
    </row>
    <row r="310" spans="1:23" s="145" customFormat="1" x14ac:dyDescent="0.2">
      <c r="A310" s="337" t="s">
        <v>203</v>
      </c>
      <c r="B310" s="334" t="s">
        <v>1959</v>
      </c>
      <c r="C310" s="232">
        <v>5595</v>
      </c>
      <c r="D310" s="233">
        <v>21630</v>
      </c>
      <c r="E310" s="233">
        <v>5050</v>
      </c>
      <c r="F310" s="233">
        <v>4645</v>
      </c>
      <c r="G310" s="233">
        <v>1060</v>
      </c>
      <c r="H310" s="233">
        <v>6475</v>
      </c>
      <c r="I310" s="233">
        <v>6945</v>
      </c>
      <c r="J310" s="233">
        <v>995</v>
      </c>
      <c r="K310" s="233">
        <v>14090</v>
      </c>
      <c r="L310" s="233">
        <v>13700</v>
      </c>
      <c r="M310" s="233">
        <v>27845</v>
      </c>
      <c r="N310" s="233">
        <v>4290</v>
      </c>
      <c r="O310" s="233">
        <v>10860</v>
      </c>
      <c r="P310" s="233">
        <v>12805</v>
      </c>
      <c r="Q310" s="233">
        <v>11260</v>
      </c>
      <c r="R310" s="233">
        <v>3040</v>
      </c>
      <c r="S310" s="233">
        <v>2170</v>
      </c>
      <c r="T310" s="233">
        <v>20845</v>
      </c>
      <c r="U310" s="233">
        <v>15660</v>
      </c>
      <c r="V310" s="233">
        <v>125</v>
      </c>
      <c r="W310" s="234">
        <v>13680</v>
      </c>
    </row>
    <row r="311" spans="1:23" s="145" customFormat="1" x14ac:dyDescent="0.2">
      <c r="A311" s="337" t="s">
        <v>179</v>
      </c>
      <c r="B311" s="334" t="s">
        <v>1960</v>
      </c>
      <c r="C311" s="232">
        <v>0</v>
      </c>
      <c r="D311" s="233">
        <v>0</v>
      </c>
      <c r="E311" s="233">
        <v>0</v>
      </c>
      <c r="F311" s="233">
        <v>0</v>
      </c>
      <c r="G311" s="233">
        <v>1765</v>
      </c>
      <c r="H311" s="233">
        <v>50</v>
      </c>
      <c r="I311" s="233">
        <v>0</v>
      </c>
      <c r="J311" s="233">
        <v>0</v>
      </c>
      <c r="K311" s="233">
        <v>0</v>
      </c>
      <c r="L311" s="233">
        <v>0</v>
      </c>
      <c r="M311" s="233">
        <v>0</v>
      </c>
      <c r="N311" s="233">
        <v>0</v>
      </c>
      <c r="O311" s="233">
        <v>0</v>
      </c>
      <c r="P311" s="233">
        <v>0</v>
      </c>
      <c r="Q311" s="233">
        <v>0</v>
      </c>
      <c r="R311" s="233">
        <v>0</v>
      </c>
      <c r="S311" s="233">
        <v>0</v>
      </c>
      <c r="T311" s="233">
        <v>590</v>
      </c>
      <c r="U311" s="233">
        <v>0</v>
      </c>
      <c r="V311" s="233">
        <v>0</v>
      </c>
      <c r="W311" s="234">
        <v>20</v>
      </c>
    </row>
    <row r="312" spans="1:23" s="145" customFormat="1" x14ac:dyDescent="0.2">
      <c r="A312" s="337" t="s">
        <v>1631</v>
      </c>
      <c r="B312" s="334" t="s">
        <v>1961</v>
      </c>
      <c r="C312" s="232">
        <v>0</v>
      </c>
      <c r="D312" s="233">
        <v>0</v>
      </c>
      <c r="E312" s="233">
        <v>0</v>
      </c>
      <c r="F312" s="233">
        <v>0</v>
      </c>
      <c r="G312" s="233">
        <v>0</v>
      </c>
      <c r="H312" s="233">
        <v>0</v>
      </c>
      <c r="I312" s="233">
        <v>0</v>
      </c>
      <c r="J312" s="233">
        <v>0</v>
      </c>
      <c r="K312" s="233">
        <v>0</v>
      </c>
      <c r="L312" s="233">
        <v>0</v>
      </c>
      <c r="M312" s="233">
        <v>0</v>
      </c>
      <c r="N312" s="233">
        <v>0</v>
      </c>
      <c r="O312" s="233">
        <v>370</v>
      </c>
      <c r="P312" s="233">
        <v>0</v>
      </c>
      <c r="Q312" s="233">
        <v>0</v>
      </c>
      <c r="R312" s="233">
        <v>0</v>
      </c>
      <c r="S312" s="233">
        <v>0</v>
      </c>
      <c r="T312" s="233">
        <v>10</v>
      </c>
      <c r="U312" s="233">
        <v>0</v>
      </c>
      <c r="V312" s="233">
        <v>0</v>
      </c>
      <c r="W312" s="234">
        <v>0</v>
      </c>
    </row>
    <row r="313" spans="1:23" s="145" customFormat="1" x14ac:dyDescent="0.2">
      <c r="A313" s="337" t="s">
        <v>1634</v>
      </c>
      <c r="B313" s="334" t="s">
        <v>1962</v>
      </c>
      <c r="C313" s="232">
        <v>0</v>
      </c>
      <c r="D313" s="233">
        <v>0</v>
      </c>
      <c r="E313" s="233">
        <v>0</v>
      </c>
      <c r="F313" s="233">
        <v>0</v>
      </c>
      <c r="G313" s="233">
        <v>0</v>
      </c>
      <c r="H313" s="233">
        <v>0</v>
      </c>
      <c r="I313" s="233">
        <v>0</v>
      </c>
      <c r="J313" s="233">
        <v>0</v>
      </c>
      <c r="K313" s="233">
        <v>0</v>
      </c>
      <c r="L313" s="233">
        <v>0</v>
      </c>
      <c r="M313" s="233">
        <v>0</v>
      </c>
      <c r="N313" s="233">
        <v>0</v>
      </c>
      <c r="O313" s="233">
        <v>15</v>
      </c>
      <c r="P313" s="233">
        <v>0</v>
      </c>
      <c r="Q313" s="233">
        <v>0</v>
      </c>
      <c r="R313" s="233">
        <v>0</v>
      </c>
      <c r="S313" s="233">
        <v>0</v>
      </c>
      <c r="T313" s="233">
        <v>15</v>
      </c>
      <c r="U313" s="233">
        <v>0</v>
      </c>
      <c r="V313" s="233">
        <v>0</v>
      </c>
      <c r="W313" s="234">
        <v>0</v>
      </c>
    </row>
    <row r="314" spans="1:23" s="145" customFormat="1" x14ac:dyDescent="0.2">
      <c r="A314" s="337" t="s">
        <v>1643</v>
      </c>
      <c r="B314" s="334" t="s">
        <v>1963</v>
      </c>
      <c r="C314" s="232">
        <v>0</v>
      </c>
      <c r="D314" s="233">
        <v>0</v>
      </c>
      <c r="E314" s="233">
        <v>0</v>
      </c>
      <c r="F314" s="233">
        <v>0</v>
      </c>
      <c r="G314" s="233">
        <v>0</v>
      </c>
      <c r="H314" s="233">
        <v>0</v>
      </c>
      <c r="I314" s="233">
        <v>0</v>
      </c>
      <c r="J314" s="233">
        <v>0</v>
      </c>
      <c r="K314" s="233">
        <v>0</v>
      </c>
      <c r="L314" s="233">
        <v>0</v>
      </c>
      <c r="M314" s="233">
        <v>0</v>
      </c>
      <c r="N314" s="233">
        <v>0</v>
      </c>
      <c r="O314" s="233">
        <v>45</v>
      </c>
      <c r="P314" s="233">
        <v>0</v>
      </c>
      <c r="Q314" s="233">
        <v>0</v>
      </c>
      <c r="R314" s="233">
        <v>0</v>
      </c>
      <c r="S314" s="233">
        <v>0</v>
      </c>
      <c r="T314" s="233" t="s">
        <v>1676</v>
      </c>
      <c r="U314" s="233">
        <v>0</v>
      </c>
      <c r="V314" s="233">
        <v>0</v>
      </c>
      <c r="W314" s="234">
        <v>0</v>
      </c>
    </row>
    <row r="315" spans="1:23" s="145" customFormat="1" x14ac:dyDescent="0.2">
      <c r="A315" s="337" t="s">
        <v>1632</v>
      </c>
      <c r="B315" s="334" t="s">
        <v>1964</v>
      </c>
      <c r="C315" s="232">
        <v>0</v>
      </c>
      <c r="D315" s="233">
        <v>0</v>
      </c>
      <c r="E315" s="233">
        <v>0</v>
      </c>
      <c r="F315" s="233">
        <v>0</v>
      </c>
      <c r="G315" s="233">
        <v>0</v>
      </c>
      <c r="H315" s="233">
        <v>0</v>
      </c>
      <c r="I315" s="233">
        <v>0</v>
      </c>
      <c r="J315" s="233">
        <v>0</v>
      </c>
      <c r="K315" s="233">
        <v>0</v>
      </c>
      <c r="L315" s="233">
        <v>0</v>
      </c>
      <c r="M315" s="233">
        <v>0</v>
      </c>
      <c r="N315" s="233">
        <v>0</v>
      </c>
      <c r="O315" s="233">
        <v>95</v>
      </c>
      <c r="P315" s="233">
        <v>0</v>
      </c>
      <c r="Q315" s="233">
        <v>0</v>
      </c>
      <c r="R315" s="233">
        <v>0</v>
      </c>
      <c r="S315" s="233">
        <v>0</v>
      </c>
      <c r="T315" s="233" t="s">
        <v>1676</v>
      </c>
      <c r="U315" s="233">
        <v>0</v>
      </c>
      <c r="V315" s="233">
        <v>0</v>
      </c>
      <c r="W315" s="234">
        <v>0</v>
      </c>
    </row>
    <row r="316" spans="1:23" s="145" customFormat="1" x14ac:dyDescent="0.2">
      <c r="A316" s="337" t="s">
        <v>1601</v>
      </c>
      <c r="B316" s="334" t="s">
        <v>1965</v>
      </c>
      <c r="C316" s="232">
        <v>0</v>
      </c>
      <c r="D316" s="233">
        <v>0</v>
      </c>
      <c r="E316" s="233">
        <v>0</v>
      </c>
      <c r="F316" s="233">
        <v>0</v>
      </c>
      <c r="G316" s="233">
        <v>0</v>
      </c>
      <c r="H316" s="233" t="s">
        <v>1676</v>
      </c>
      <c r="I316" s="233">
        <v>0</v>
      </c>
      <c r="J316" s="233">
        <v>0</v>
      </c>
      <c r="K316" s="233">
        <v>0</v>
      </c>
      <c r="L316" s="233">
        <v>0</v>
      </c>
      <c r="M316" s="233">
        <v>0</v>
      </c>
      <c r="N316" s="233">
        <v>0</v>
      </c>
      <c r="O316" s="233">
        <v>190</v>
      </c>
      <c r="P316" s="233">
        <v>0</v>
      </c>
      <c r="Q316" s="233">
        <v>0</v>
      </c>
      <c r="R316" s="233">
        <v>0</v>
      </c>
      <c r="S316" s="233">
        <v>0</v>
      </c>
      <c r="T316" s="233">
        <v>15</v>
      </c>
      <c r="U316" s="233">
        <v>0</v>
      </c>
      <c r="V316" s="233">
        <v>0</v>
      </c>
      <c r="W316" s="234">
        <v>0</v>
      </c>
    </row>
    <row r="317" spans="1:23" s="145" customFormat="1" x14ac:dyDescent="0.2">
      <c r="A317" s="337" t="s">
        <v>1641</v>
      </c>
      <c r="B317" s="334" t="s">
        <v>1966</v>
      </c>
      <c r="C317" s="232">
        <v>0</v>
      </c>
      <c r="D317" s="233">
        <v>0</v>
      </c>
      <c r="E317" s="233">
        <v>0</v>
      </c>
      <c r="F317" s="233">
        <v>0</v>
      </c>
      <c r="G317" s="233">
        <v>0</v>
      </c>
      <c r="H317" s="233" t="s">
        <v>1676</v>
      </c>
      <c r="I317" s="233">
        <v>0</v>
      </c>
      <c r="J317" s="233">
        <v>0</v>
      </c>
      <c r="K317" s="233">
        <v>0</v>
      </c>
      <c r="L317" s="233">
        <v>0</v>
      </c>
      <c r="M317" s="233">
        <v>0</v>
      </c>
      <c r="N317" s="233">
        <v>0</v>
      </c>
      <c r="O317" s="233">
        <v>95</v>
      </c>
      <c r="P317" s="233">
        <v>0</v>
      </c>
      <c r="Q317" s="233">
        <v>0</v>
      </c>
      <c r="R317" s="233">
        <v>0</v>
      </c>
      <c r="S317" s="233">
        <v>0</v>
      </c>
      <c r="T317" s="233">
        <v>10</v>
      </c>
      <c r="U317" s="233">
        <v>0</v>
      </c>
      <c r="V317" s="233">
        <v>0</v>
      </c>
      <c r="W317" s="234">
        <v>0</v>
      </c>
    </row>
    <row r="318" spans="1:23" s="145" customFormat="1" x14ac:dyDescent="0.2">
      <c r="A318" s="337" t="s">
        <v>1637</v>
      </c>
      <c r="B318" s="334" t="s">
        <v>1967</v>
      </c>
      <c r="C318" s="232">
        <v>0</v>
      </c>
      <c r="D318" s="233">
        <v>0</v>
      </c>
      <c r="E318" s="233">
        <v>0</v>
      </c>
      <c r="F318" s="233">
        <v>0</v>
      </c>
      <c r="G318" s="233">
        <v>0</v>
      </c>
      <c r="H318" s="233">
        <v>0</v>
      </c>
      <c r="I318" s="233">
        <v>0</v>
      </c>
      <c r="J318" s="233">
        <v>0</v>
      </c>
      <c r="K318" s="233">
        <v>0</v>
      </c>
      <c r="L318" s="233">
        <v>0</v>
      </c>
      <c r="M318" s="233">
        <v>0</v>
      </c>
      <c r="N318" s="233">
        <v>0</v>
      </c>
      <c r="O318" s="233">
        <v>55</v>
      </c>
      <c r="P318" s="233">
        <v>0</v>
      </c>
      <c r="Q318" s="233">
        <v>0</v>
      </c>
      <c r="R318" s="233">
        <v>0</v>
      </c>
      <c r="S318" s="233">
        <v>0</v>
      </c>
      <c r="T318" s="233" t="s">
        <v>1676</v>
      </c>
      <c r="U318" s="233">
        <v>0</v>
      </c>
      <c r="V318" s="233">
        <v>0</v>
      </c>
      <c r="W318" s="234">
        <v>0</v>
      </c>
    </row>
    <row r="319" spans="1:23" s="145" customFormat="1" x14ac:dyDescent="0.2">
      <c r="A319" s="337" t="s">
        <v>343</v>
      </c>
      <c r="B319" s="334" t="s">
        <v>1968</v>
      </c>
      <c r="C319" s="232">
        <v>0</v>
      </c>
      <c r="D319" s="233">
        <v>10</v>
      </c>
      <c r="E319" s="233" t="s">
        <v>1676</v>
      </c>
      <c r="F319" s="233" t="s">
        <v>1676</v>
      </c>
      <c r="G319" s="233">
        <v>0</v>
      </c>
      <c r="H319" s="233">
        <v>55</v>
      </c>
      <c r="I319" s="233">
        <v>0</v>
      </c>
      <c r="J319" s="233">
        <v>0</v>
      </c>
      <c r="K319" s="233">
        <v>0</v>
      </c>
      <c r="L319" s="233" t="s">
        <v>1676</v>
      </c>
      <c r="M319" s="233">
        <v>85</v>
      </c>
      <c r="N319" s="233">
        <v>20</v>
      </c>
      <c r="O319" s="233">
        <v>545</v>
      </c>
      <c r="P319" s="233">
        <v>0</v>
      </c>
      <c r="Q319" s="233">
        <v>0</v>
      </c>
      <c r="R319" s="233">
        <v>0</v>
      </c>
      <c r="S319" s="233" t="s">
        <v>1676</v>
      </c>
      <c r="T319" s="233" t="s">
        <v>1676</v>
      </c>
      <c r="U319" s="233">
        <v>15</v>
      </c>
      <c r="V319" s="233">
        <v>0</v>
      </c>
      <c r="W319" s="234" t="s">
        <v>1676</v>
      </c>
    </row>
    <row r="320" spans="1:23" s="145" customFormat="1" x14ac:dyDescent="0.2">
      <c r="A320" s="337" t="s">
        <v>1539</v>
      </c>
      <c r="B320" s="334" t="s">
        <v>1969</v>
      </c>
      <c r="C320" s="232">
        <v>15</v>
      </c>
      <c r="D320" s="233">
        <v>10</v>
      </c>
      <c r="E320" s="233" t="s">
        <v>1676</v>
      </c>
      <c r="F320" s="233" t="s">
        <v>1676</v>
      </c>
      <c r="G320" s="233">
        <v>15</v>
      </c>
      <c r="H320" s="233">
        <v>10</v>
      </c>
      <c r="I320" s="233">
        <v>0</v>
      </c>
      <c r="J320" s="233">
        <v>0</v>
      </c>
      <c r="K320" s="233">
        <v>20</v>
      </c>
      <c r="L320" s="233">
        <v>50</v>
      </c>
      <c r="M320" s="233">
        <v>15</v>
      </c>
      <c r="N320" s="233" t="s">
        <v>1676</v>
      </c>
      <c r="O320" s="233">
        <v>15</v>
      </c>
      <c r="P320" s="233">
        <v>25</v>
      </c>
      <c r="Q320" s="233">
        <v>0</v>
      </c>
      <c r="R320" s="233">
        <v>0</v>
      </c>
      <c r="S320" s="233">
        <v>0</v>
      </c>
      <c r="T320" s="233">
        <v>30</v>
      </c>
      <c r="U320" s="233">
        <v>105</v>
      </c>
      <c r="V320" s="233">
        <v>0</v>
      </c>
      <c r="W320" s="234" t="s">
        <v>1676</v>
      </c>
    </row>
    <row r="321" spans="1:23" s="145" customFormat="1" x14ac:dyDescent="0.2">
      <c r="A321" s="337" t="s">
        <v>1217</v>
      </c>
      <c r="B321" s="334" t="s">
        <v>1970</v>
      </c>
      <c r="C321" s="232">
        <v>40</v>
      </c>
      <c r="D321" s="233">
        <v>15</v>
      </c>
      <c r="E321" s="233">
        <v>10</v>
      </c>
      <c r="F321" s="233">
        <v>0</v>
      </c>
      <c r="G321" s="233">
        <v>0</v>
      </c>
      <c r="H321" s="233" t="s">
        <v>1676</v>
      </c>
      <c r="I321" s="233">
        <v>1755</v>
      </c>
      <c r="J321" s="233">
        <v>0</v>
      </c>
      <c r="K321" s="233">
        <v>0</v>
      </c>
      <c r="L321" s="233" t="s">
        <v>1676</v>
      </c>
      <c r="M321" s="233">
        <v>795</v>
      </c>
      <c r="N321" s="233">
        <v>10</v>
      </c>
      <c r="O321" s="233">
        <v>25</v>
      </c>
      <c r="P321" s="233" t="s">
        <v>1676</v>
      </c>
      <c r="Q321" s="233">
        <v>0</v>
      </c>
      <c r="R321" s="233">
        <v>0</v>
      </c>
      <c r="S321" s="233" t="s">
        <v>1676</v>
      </c>
      <c r="T321" s="233">
        <v>185</v>
      </c>
      <c r="U321" s="233" t="s">
        <v>1676</v>
      </c>
      <c r="V321" s="233">
        <v>0</v>
      </c>
      <c r="W321" s="234">
        <v>30</v>
      </c>
    </row>
    <row r="322" spans="1:23" s="145" customFormat="1" x14ac:dyDescent="0.2">
      <c r="A322" s="337" t="s">
        <v>220</v>
      </c>
      <c r="B322" s="334" t="s">
        <v>1971</v>
      </c>
      <c r="C322" s="232">
        <v>8425</v>
      </c>
      <c r="D322" s="233">
        <v>18360</v>
      </c>
      <c r="E322" s="233">
        <v>6595</v>
      </c>
      <c r="F322" s="233">
        <v>4340</v>
      </c>
      <c r="G322" s="233">
        <v>1820</v>
      </c>
      <c r="H322" s="233">
        <v>2945</v>
      </c>
      <c r="I322" s="233">
        <v>4510</v>
      </c>
      <c r="J322" s="233">
        <v>1010</v>
      </c>
      <c r="K322" s="233">
        <v>12730</v>
      </c>
      <c r="L322" s="233">
        <v>20385</v>
      </c>
      <c r="M322" s="233">
        <v>31980</v>
      </c>
      <c r="N322" s="233">
        <v>4750</v>
      </c>
      <c r="O322" s="233">
        <v>13445</v>
      </c>
      <c r="P322" s="233">
        <v>10380</v>
      </c>
      <c r="Q322" s="233">
        <v>12355</v>
      </c>
      <c r="R322" s="233">
        <v>2820</v>
      </c>
      <c r="S322" s="233">
        <v>295</v>
      </c>
      <c r="T322" s="233">
        <v>23530</v>
      </c>
      <c r="U322" s="233">
        <v>12575</v>
      </c>
      <c r="V322" s="233">
        <v>215</v>
      </c>
      <c r="W322" s="234">
        <v>7035</v>
      </c>
    </row>
    <row r="323" spans="1:23" s="145" customFormat="1" x14ac:dyDescent="0.2">
      <c r="A323" s="337" t="s">
        <v>786</v>
      </c>
      <c r="B323" s="334" t="s">
        <v>1972</v>
      </c>
      <c r="C323" s="232">
        <v>0</v>
      </c>
      <c r="D323" s="233">
        <v>80</v>
      </c>
      <c r="E323" s="233">
        <v>40</v>
      </c>
      <c r="F323" s="233">
        <v>0</v>
      </c>
      <c r="G323" s="233">
        <v>0</v>
      </c>
      <c r="H323" s="233">
        <v>45</v>
      </c>
      <c r="I323" s="233">
        <v>260</v>
      </c>
      <c r="J323" s="233">
        <v>0</v>
      </c>
      <c r="K323" s="233">
        <v>10</v>
      </c>
      <c r="L323" s="233">
        <v>0</v>
      </c>
      <c r="M323" s="233">
        <v>340</v>
      </c>
      <c r="N323" s="233">
        <v>0</v>
      </c>
      <c r="O323" s="233">
        <v>0</v>
      </c>
      <c r="P323" s="233">
        <v>25</v>
      </c>
      <c r="Q323" s="233">
        <v>0</v>
      </c>
      <c r="R323" s="233">
        <v>0</v>
      </c>
      <c r="S323" s="233">
        <v>0</v>
      </c>
      <c r="T323" s="233">
        <v>735</v>
      </c>
      <c r="U323" s="233">
        <v>0</v>
      </c>
      <c r="V323" s="233">
        <v>0</v>
      </c>
      <c r="W323" s="234">
        <v>300</v>
      </c>
    </row>
    <row r="324" spans="1:23" s="145" customFormat="1" x14ac:dyDescent="0.2">
      <c r="A324" s="337" t="s">
        <v>344</v>
      </c>
      <c r="B324" s="334" t="s">
        <v>1973</v>
      </c>
      <c r="C324" s="232">
        <v>35</v>
      </c>
      <c r="D324" s="233">
        <v>80</v>
      </c>
      <c r="E324" s="233">
        <v>25</v>
      </c>
      <c r="F324" s="233" t="s">
        <v>1676</v>
      </c>
      <c r="G324" s="233">
        <v>0</v>
      </c>
      <c r="H324" s="233">
        <v>75</v>
      </c>
      <c r="I324" s="233">
        <v>590</v>
      </c>
      <c r="J324" s="233">
        <v>15</v>
      </c>
      <c r="K324" s="233" t="s">
        <v>1676</v>
      </c>
      <c r="L324" s="233">
        <v>80</v>
      </c>
      <c r="M324" s="233">
        <v>1315</v>
      </c>
      <c r="N324" s="233">
        <v>15</v>
      </c>
      <c r="O324" s="233">
        <v>1490</v>
      </c>
      <c r="P324" s="233">
        <v>560</v>
      </c>
      <c r="Q324" s="233">
        <v>0</v>
      </c>
      <c r="R324" s="233">
        <v>0</v>
      </c>
      <c r="S324" s="233" t="s">
        <v>1676</v>
      </c>
      <c r="T324" s="233">
        <v>240</v>
      </c>
      <c r="U324" s="233">
        <v>20</v>
      </c>
      <c r="V324" s="233">
        <v>0</v>
      </c>
      <c r="W324" s="234">
        <v>80</v>
      </c>
    </row>
    <row r="325" spans="1:23" s="145" customFormat="1" x14ac:dyDescent="0.2">
      <c r="A325" s="337" t="s">
        <v>787</v>
      </c>
      <c r="B325" s="334" t="s">
        <v>1974</v>
      </c>
      <c r="C325" s="232">
        <v>0</v>
      </c>
      <c r="D325" s="233">
        <v>0</v>
      </c>
      <c r="E325" s="233">
        <v>0</v>
      </c>
      <c r="F325" s="233">
        <v>0</v>
      </c>
      <c r="G325" s="233">
        <v>0</v>
      </c>
      <c r="H325" s="233">
        <v>0</v>
      </c>
      <c r="I325" s="233">
        <v>0</v>
      </c>
      <c r="J325" s="233">
        <v>0</v>
      </c>
      <c r="K325" s="233">
        <v>0</v>
      </c>
      <c r="L325" s="233">
        <v>0</v>
      </c>
      <c r="M325" s="233">
        <v>0</v>
      </c>
      <c r="N325" s="233">
        <v>0</v>
      </c>
      <c r="O325" s="233">
        <v>75</v>
      </c>
      <c r="P325" s="233">
        <v>0</v>
      </c>
      <c r="Q325" s="233">
        <v>0</v>
      </c>
      <c r="R325" s="233">
        <v>0</v>
      </c>
      <c r="S325" s="233">
        <v>0</v>
      </c>
      <c r="T325" s="233">
        <v>0</v>
      </c>
      <c r="U325" s="233">
        <v>0</v>
      </c>
      <c r="V325" s="233">
        <v>0</v>
      </c>
      <c r="W325" s="234">
        <v>0</v>
      </c>
    </row>
    <row r="326" spans="1:23" s="145" customFormat="1" x14ac:dyDescent="0.2">
      <c r="A326" s="337" t="s">
        <v>393</v>
      </c>
      <c r="B326" s="334" t="s">
        <v>1975</v>
      </c>
      <c r="C326" s="232">
        <v>2775</v>
      </c>
      <c r="D326" s="233">
        <v>9865</v>
      </c>
      <c r="E326" s="233">
        <v>1835</v>
      </c>
      <c r="F326" s="233">
        <v>1285</v>
      </c>
      <c r="G326" s="233">
        <v>520</v>
      </c>
      <c r="H326" s="233">
        <v>1750</v>
      </c>
      <c r="I326" s="233">
        <v>175</v>
      </c>
      <c r="J326" s="233">
        <v>1105</v>
      </c>
      <c r="K326" s="233">
        <v>3195</v>
      </c>
      <c r="L326" s="233">
        <v>6735</v>
      </c>
      <c r="M326" s="233">
        <v>11635</v>
      </c>
      <c r="N326" s="233">
        <v>2605</v>
      </c>
      <c r="O326" s="233">
        <v>3510</v>
      </c>
      <c r="P326" s="233">
        <v>2515</v>
      </c>
      <c r="Q326" s="233">
        <v>5390</v>
      </c>
      <c r="R326" s="233">
        <v>1310</v>
      </c>
      <c r="S326" s="233">
        <v>310</v>
      </c>
      <c r="T326" s="233">
        <v>8960</v>
      </c>
      <c r="U326" s="233">
        <v>7505</v>
      </c>
      <c r="V326" s="233">
        <v>20</v>
      </c>
      <c r="W326" s="234">
        <v>6195</v>
      </c>
    </row>
    <row r="327" spans="1:23" s="145" customFormat="1" x14ac:dyDescent="0.2">
      <c r="A327" s="337" t="s">
        <v>423</v>
      </c>
      <c r="B327" s="334" t="s">
        <v>1976</v>
      </c>
      <c r="C327" s="232">
        <v>3760</v>
      </c>
      <c r="D327" s="233">
        <v>12335</v>
      </c>
      <c r="E327" s="233">
        <v>3720</v>
      </c>
      <c r="F327" s="233">
        <v>2590</v>
      </c>
      <c r="G327" s="233">
        <v>1330</v>
      </c>
      <c r="H327" s="233">
        <v>2195</v>
      </c>
      <c r="I327" s="233">
        <v>9995</v>
      </c>
      <c r="J327" s="233">
        <v>1090</v>
      </c>
      <c r="K327" s="233">
        <v>8225</v>
      </c>
      <c r="L327" s="233">
        <v>10650</v>
      </c>
      <c r="M327" s="233">
        <v>21195</v>
      </c>
      <c r="N327" s="233">
        <v>2930</v>
      </c>
      <c r="O327" s="233">
        <v>10255</v>
      </c>
      <c r="P327" s="233">
        <v>8300</v>
      </c>
      <c r="Q327" s="233">
        <v>8555</v>
      </c>
      <c r="R327" s="233">
        <v>1275</v>
      </c>
      <c r="S327" s="233">
        <v>455</v>
      </c>
      <c r="T327" s="233">
        <v>16115</v>
      </c>
      <c r="U327" s="233">
        <v>10810</v>
      </c>
      <c r="V327" s="233">
        <v>65</v>
      </c>
      <c r="W327" s="234">
        <v>9825</v>
      </c>
    </row>
    <row r="328" spans="1:23" s="145" customFormat="1" x14ac:dyDescent="0.2">
      <c r="A328" s="337" t="s">
        <v>1365</v>
      </c>
      <c r="B328" s="334" t="s">
        <v>1977</v>
      </c>
      <c r="C328" s="232">
        <v>0</v>
      </c>
      <c r="D328" s="233" t="s">
        <v>1676</v>
      </c>
      <c r="E328" s="233">
        <v>0</v>
      </c>
      <c r="F328" s="233">
        <v>0</v>
      </c>
      <c r="G328" s="233">
        <v>0</v>
      </c>
      <c r="H328" s="233">
        <v>275</v>
      </c>
      <c r="I328" s="233">
        <v>1505</v>
      </c>
      <c r="J328" s="233">
        <v>0</v>
      </c>
      <c r="K328" s="233">
        <v>0</v>
      </c>
      <c r="L328" s="233">
        <v>0</v>
      </c>
      <c r="M328" s="233">
        <v>490</v>
      </c>
      <c r="N328" s="233">
        <v>0</v>
      </c>
      <c r="O328" s="233">
        <v>0</v>
      </c>
      <c r="P328" s="233">
        <v>0</v>
      </c>
      <c r="Q328" s="233">
        <v>0</v>
      </c>
      <c r="R328" s="233">
        <v>0</v>
      </c>
      <c r="S328" s="233">
        <v>0</v>
      </c>
      <c r="T328" s="233">
        <v>0</v>
      </c>
      <c r="U328" s="233" t="s">
        <v>1676</v>
      </c>
      <c r="V328" s="233">
        <v>0</v>
      </c>
      <c r="W328" s="234">
        <v>325</v>
      </c>
    </row>
    <row r="329" spans="1:23" s="145" customFormat="1" x14ac:dyDescent="0.2">
      <c r="A329" s="337" t="s">
        <v>178</v>
      </c>
      <c r="B329" s="334" t="s">
        <v>1978</v>
      </c>
      <c r="C329" s="232">
        <v>35</v>
      </c>
      <c r="D329" s="233">
        <v>4050</v>
      </c>
      <c r="E329" s="233" t="s">
        <v>1676</v>
      </c>
      <c r="F329" s="233">
        <v>15</v>
      </c>
      <c r="G329" s="233">
        <v>35</v>
      </c>
      <c r="H329" s="233">
        <v>2510</v>
      </c>
      <c r="I329" s="233">
        <v>2925</v>
      </c>
      <c r="J329" s="233">
        <v>20</v>
      </c>
      <c r="K329" s="233">
        <v>45</v>
      </c>
      <c r="L329" s="233">
        <v>75</v>
      </c>
      <c r="M329" s="233">
        <v>2430</v>
      </c>
      <c r="N329" s="233">
        <v>1600</v>
      </c>
      <c r="O329" s="233">
        <v>810</v>
      </c>
      <c r="P329" s="233">
        <v>35</v>
      </c>
      <c r="Q329" s="233" t="s">
        <v>1676</v>
      </c>
      <c r="R329" s="233">
        <v>0</v>
      </c>
      <c r="S329" s="233">
        <v>230</v>
      </c>
      <c r="T329" s="233">
        <v>365</v>
      </c>
      <c r="U329" s="233">
        <v>4625</v>
      </c>
      <c r="V329" s="233">
        <v>0</v>
      </c>
      <c r="W329" s="234">
        <v>820</v>
      </c>
    </row>
    <row r="330" spans="1:23" s="145" customFormat="1" x14ac:dyDescent="0.2">
      <c r="A330" s="337" t="s">
        <v>345</v>
      </c>
      <c r="B330" s="334" t="s">
        <v>1979</v>
      </c>
      <c r="C330" s="232">
        <v>15</v>
      </c>
      <c r="D330" s="233">
        <v>140</v>
      </c>
      <c r="E330" s="233">
        <v>35</v>
      </c>
      <c r="F330" s="233" t="s">
        <v>1676</v>
      </c>
      <c r="G330" s="233">
        <v>0</v>
      </c>
      <c r="H330" s="233">
        <v>165</v>
      </c>
      <c r="I330" s="233">
        <v>450</v>
      </c>
      <c r="J330" s="233">
        <v>50</v>
      </c>
      <c r="K330" s="233" t="s">
        <v>1676</v>
      </c>
      <c r="L330" s="233">
        <v>190</v>
      </c>
      <c r="M330" s="233">
        <v>1450</v>
      </c>
      <c r="N330" s="233">
        <v>35</v>
      </c>
      <c r="O330" s="233">
        <v>2200</v>
      </c>
      <c r="P330" s="233">
        <v>370</v>
      </c>
      <c r="Q330" s="233">
        <v>0</v>
      </c>
      <c r="R330" s="233">
        <v>0</v>
      </c>
      <c r="S330" s="233">
        <v>15</v>
      </c>
      <c r="T330" s="233">
        <v>270</v>
      </c>
      <c r="U330" s="233">
        <v>40</v>
      </c>
      <c r="V330" s="233">
        <v>0</v>
      </c>
      <c r="W330" s="234">
        <v>95</v>
      </c>
    </row>
    <row r="331" spans="1:23" s="145" customFormat="1" x14ac:dyDescent="0.2">
      <c r="A331" s="337" t="s">
        <v>348</v>
      </c>
      <c r="B331" s="334" t="s">
        <v>1980</v>
      </c>
      <c r="C331" s="232">
        <v>90</v>
      </c>
      <c r="D331" s="233">
        <v>85</v>
      </c>
      <c r="E331" s="233">
        <v>55</v>
      </c>
      <c r="F331" s="233" t="s">
        <v>1676</v>
      </c>
      <c r="G331" s="233" t="s">
        <v>1676</v>
      </c>
      <c r="H331" s="233">
        <v>175</v>
      </c>
      <c r="I331" s="233">
        <v>1535</v>
      </c>
      <c r="J331" s="233">
        <v>10</v>
      </c>
      <c r="K331" s="233" t="s">
        <v>1676</v>
      </c>
      <c r="L331" s="233">
        <v>140</v>
      </c>
      <c r="M331" s="233">
        <v>3775</v>
      </c>
      <c r="N331" s="233">
        <v>30</v>
      </c>
      <c r="O331" s="233">
        <v>1935</v>
      </c>
      <c r="P331" s="233">
        <v>1290</v>
      </c>
      <c r="Q331" s="233">
        <v>0</v>
      </c>
      <c r="R331" s="233">
        <v>0</v>
      </c>
      <c r="S331" s="233">
        <v>10</v>
      </c>
      <c r="T331" s="233">
        <v>835</v>
      </c>
      <c r="U331" s="233">
        <v>40</v>
      </c>
      <c r="V331" s="233">
        <v>0</v>
      </c>
      <c r="W331" s="234">
        <v>245</v>
      </c>
    </row>
    <row r="332" spans="1:23" s="145" customFormat="1" x14ac:dyDescent="0.2">
      <c r="A332" s="337" t="s">
        <v>241</v>
      </c>
      <c r="B332" s="334" t="s">
        <v>1981</v>
      </c>
      <c r="C332" s="232" t="s">
        <v>1676</v>
      </c>
      <c r="D332" s="233">
        <v>145</v>
      </c>
      <c r="E332" s="233" t="s">
        <v>1676</v>
      </c>
      <c r="F332" s="233" t="s">
        <v>1676</v>
      </c>
      <c r="G332" s="233">
        <v>940</v>
      </c>
      <c r="H332" s="233">
        <v>55</v>
      </c>
      <c r="I332" s="233">
        <v>0</v>
      </c>
      <c r="J332" s="233" t="s">
        <v>1676</v>
      </c>
      <c r="K332" s="233">
        <v>45</v>
      </c>
      <c r="L332" s="233">
        <v>30</v>
      </c>
      <c r="M332" s="233" t="s">
        <v>1676</v>
      </c>
      <c r="N332" s="233">
        <v>10</v>
      </c>
      <c r="O332" s="233">
        <v>95</v>
      </c>
      <c r="P332" s="233">
        <v>15</v>
      </c>
      <c r="Q332" s="233">
        <v>0</v>
      </c>
      <c r="R332" s="233">
        <v>0</v>
      </c>
      <c r="S332" s="233">
        <v>0</v>
      </c>
      <c r="T332" s="233">
        <v>975</v>
      </c>
      <c r="U332" s="233">
        <v>230</v>
      </c>
      <c r="V332" s="233">
        <v>0</v>
      </c>
      <c r="W332" s="234">
        <v>50</v>
      </c>
    </row>
    <row r="333" spans="1:23" s="145" customFormat="1" x14ac:dyDescent="0.2">
      <c r="A333" s="337" t="s">
        <v>346</v>
      </c>
      <c r="B333" s="334" t="s">
        <v>1982</v>
      </c>
      <c r="C333" s="232">
        <v>40</v>
      </c>
      <c r="D333" s="233">
        <v>55</v>
      </c>
      <c r="E333" s="233">
        <v>25</v>
      </c>
      <c r="F333" s="233" t="s">
        <v>1676</v>
      </c>
      <c r="G333" s="233">
        <v>0</v>
      </c>
      <c r="H333" s="233">
        <v>125</v>
      </c>
      <c r="I333" s="233">
        <v>1670</v>
      </c>
      <c r="J333" s="233">
        <v>0</v>
      </c>
      <c r="K333" s="233">
        <v>10</v>
      </c>
      <c r="L333" s="233" t="s">
        <v>1676</v>
      </c>
      <c r="M333" s="233">
        <v>1005</v>
      </c>
      <c r="N333" s="233">
        <v>30</v>
      </c>
      <c r="O333" s="233">
        <v>2445</v>
      </c>
      <c r="P333" s="233">
        <v>555</v>
      </c>
      <c r="Q333" s="233" t="s">
        <v>1676</v>
      </c>
      <c r="R333" s="233">
        <v>0</v>
      </c>
      <c r="S333" s="233" t="s">
        <v>1676</v>
      </c>
      <c r="T333" s="233">
        <v>490</v>
      </c>
      <c r="U333" s="233">
        <v>60</v>
      </c>
      <c r="V333" s="233">
        <v>0</v>
      </c>
      <c r="W333" s="234">
        <v>100</v>
      </c>
    </row>
    <row r="334" spans="1:23" s="157" customFormat="1" x14ac:dyDescent="0.2">
      <c r="A334" s="337" t="s">
        <v>424</v>
      </c>
      <c r="B334" s="334" t="s">
        <v>1983</v>
      </c>
      <c r="C334" s="232">
        <v>3110</v>
      </c>
      <c r="D334" s="233">
        <v>9485</v>
      </c>
      <c r="E334" s="233">
        <v>2745</v>
      </c>
      <c r="F334" s="233">
        <v>2210</v>
      </c>
      <c r="G334" s="233">
        <v>895</v>
      </c>
      <c r="H334" s="233">
        <v>1585</v>
      </c>
      <c r="I334" s="233">
        <v>5820</v>
      </c>
      <c r="J334" s="233">
        <v>445</v>
      </c>
      <c r="K334" s="233">
        <v>5155</v>
      </c>
      <c r="L334" s="233">
        <v>6350</v>
      </c>
      <c r="M334" s="233">
        <v>12060</v>
      </c>
      <c r="N334" s="233">
        <v>1705</v>
      </c>
      <c r="O334" s="233">
        <v>8425</v>
      </c>
      <c r="P334" s="233">
        <v>5595</v>
      </c>
      <c r="Q334" s="233">
        <v>11030</v>
      </c>
      <c r="R334" s="233">
        <v>1600</v>
      </c>
      <c r="S334" s="233">
        <v>290</v>
      </c>
      <c r="T334" s="233">
        <v>15575</v>
      </c>
      <c r="U334" s="233">
        <v>7290</v>
      </c>
      <c r="V334" s="233">
        <v>95</v>
      </c>
      <c r="W334" s="234">
        <v>9710</v>
      </c>
    </row>
    <row r="335" spans="1:23" s="145" customFormat="1" x14ac:dyDescent="0.2">
      <c r="A335" s="337" t="s">
        <v>197</v>
      </c>
      <c r="B335" s="334" t="s">
        <v>1984</v>
      </c>
      <c r="C335" s="232">
        <v>440</v>
      </c>
      <c r="D335" s="233">
        <v>1670</v>
      </c>
      <c r="E335" s="233">
        <v>2280</v>
      </c>
      <c r="F335" s="233">
        <v>2720</v>
      </c>
      <c r="G335" s="233" t="s">
        <v>1676</v>
      </c>
      <c r="H335" s="233">
        <v>2630</v>
      </c>
      <c r="I335" s="233" t="s">
        <v>1676</v>
      </c>
      <c r="J335" s="233" t="s">
        <v>1676</v>
      </c>
      <c r="K335" s="233">
        <v>11950</v>
      </c>
      <c r="L335" s="233">
        <v>11660</v>
      </c>
      <c r="M335" s="233">
        <v>80</v>
      </c>
      <c r="N335" s="233">
        <v>145</v>
      </c>
      <c r="O335" s="233">
        <v>225</v>
      </c>
      <c r="P335" s="233">
        <v>40</v>
      </c>
      <c r="Q335" s="233">
        <v>15</v>
      </c>
      <c r="R335" s="233">
        <v>15</v>
      </c>
      <c r="S335" s="233">
        <v>2220</v>
      </c>
      <c r="T335" s="233">
        <v>3850</v>
      </c>
      <c r="U335" s="233">
        <v>675</v>
      </c>
      <c r="V335" s="233">
        <v>15</v>
      </c>
      <c r="W335" s="234">
        <v>1025</v>
      </c>
    </row>
    <row r="336" spans="1:23" s="145" customFormat="1" x14ac:dyDescent="0.2">
      <c r="A336" s="337" t="s">
        <v>570</v>
      </c>
      <c r="B336" s="334" t="s">
        <v>1985</v>
      </c>
      <c r="C336" s="232">
        <v>3245</v>
      </c>
      <c r="D336" s="233">
        <v>24405</v>
      </c>
      <c r="E336" s="233">
        <v>3210</v>
      </c>
      <c r="F336" s="233">
        <v>3255</v>
      </c>
      <c r="G336" s="233">
        <v>820</v>
      </c>
      <c r="H336" s="233">
        <v>2840</v>
      </c>
      <c r="I336" s="233">
        <v>5135</v>
      </c>
      <c r="J336" s="233">
        <v>565</v>
      </c>
      <c r="K336" s="233">
        <v>7705</v>
      </c>
      <c r="L336" s="233">
        <v>7295</v>
      </c>
      <c r="M336" s="233">
        <v>20380</v>
      </c>
      <c r="N336" s="233">
        <v>2425</v>
      </c>
      <c r="O336" s="233">
        <v>7245</v>
      </c>
      <c r="P336" s="233">
        <v>5960</v>
      </c>
      <c r="Q336" s="233">
        <v>10330</v>
      </c>
      <c r="R336" s="233">
        <v>1555</v>
      </c>
      <c r="S336" s="233">
        <v>465</v>
      </c>
      <c r="T336" s="233">
        <v>12240</v>
      </c>
      <c r="U336" s="233">
        <v>8925</v>
      </c>
      <c r="V336" s="233">
        <v>40</v>
      </c>
      <c r="W336" s="234">
        <v>7920</v>
      </c>
    </row>
    <row r="337" spans="1:23" s="145" customFormat="1" x14ac:dyDescent="0.2">
      <c r="A337" s="337" t="s">
        <v>419</v>
      </c>
      <c r="B337" s="334" t="s">
        <v>1986</v>
      </c>
      <c r="C337" s="232">
        <v>3505</v>
      </c>
      <c r="D337" s="233">
        <v>13805</v>
      </c>
      <c r="E337" s="233">
        <v>2565</v>
      </c>
      <c r="F337" s="233">
        <v>1605</v>
      </c>
      <c r="G337" s="233">
        <v>875</v>
      </c>
      <c r="H337" s="233">
        <v>2160</v>
      </c>
      <c r="I337" s="233">
        <v>6115</v>
      </c>
      <c r="J337" s="233">
        <v>690</v>
      </c>
      <c r="K337" s="233">
        <v>7545</v>
      </c>
      <c r="L337" s="233">
        <v>8360</v>
      </c>
      <c r="M337" s="233">
        <v>15835</v>
      </c>
      <c r="N337" s="233">
        <v>3030</v>
      </c>
      <c r="O337" s="233">
        <v>7670</v>
      </c>
      <c r="P337" s="233">
        <v>7065</v>
      </c>
      <c r="Q337" s="233">
        <v>5390</v>
      </c>
      <c r="R337" s="233">
        <v>1120</v>
      </c>
      <c r="S337" s="233">
        <v>430</v>
      </c>
      <c r="T337" s="233">
        <v>9025</v>
      </c>
      <c r="U337" s="233">
        <v>8880</v>
      </c>
      <c r="V337" s="233">
        <v>60</v>
      </c>
      <c r="W337" s="234">
        <v>6165</v>
      </c>
    </row>
    <row r="338" spans="1:23" s="145" customFormat="1" x14ac:dyDescent="0.2">
      <c r="A338" s="337" t="s">
        <v>369</v>
      </c>
      <c r="B338" s="334" t="s">
        <v>1987</v>
      </c>
      <c r="C338" s="232">
        <v>4910</v>
      </c>
      <c r="D338" s="233">
        <v>18375</v>
      </c>
      <c r="E338" s="233">
        <v>5930</v>
      </c>
      <c r="F338" s="233">
        <v>3585</v>
      </c>
      <c r="G338" s="233">
        <v>815</v>
      </c>
      <c r="H338" s="233">
        <v>2095</v>
      </c>
      <c r="I338" s="233">
        <v>5085</v>
      </c>
      <c r="J338" s="233">
        <v>475</v>
      </c>
      <c r="K338" s="233">
        <v>8660</v>
      </c>
      <c r="L338" s="233">
        <v>9205</v>
      </c>
      <c r="M338" s="233">
        <v>24595</v>
      </c>
      <c r="N338" s="233">
        <v>5595</v>
      </c>
      <c r="O338" s="233">
        <v>9215</v>
      </c>
      <c r="P338" s="233">
        <v>9510</v>
      </c>
      <c r="Q338" s="233">
        <v>16850</v>
      </c>
      <c r="R338" s="233">
        <v>3825</v>
      </c>
      <c r="S338" s="233">
        <v>800</v>
      </c>
      <c r="T338" s="233">
        <v>32360</v>
      </c>
      <c r="U338" s="233">
        <v>11820</v>
      </c>
      <c r="V338" s="233">
        <v>485</v>
      </c>
      <c r="W338" s="234">
        <v>9665</v>
      </c>
    </row>
    <row r="339" spans="1:23" s="145" customFormat="1" x14ac:dyDescent="0.2">
      <c r="A339" s="337" t="s">
        <v>370</v>
      </c>
      <c r="B339" s="334" t="s">
        <v>1988</v>
      </c>
      <c r="C339" s="232" t="s">
        <v>1676</v>
      </c>
      <c r="D339" s="233">
        <v>2250</v>
      </c>
      <c r="E339" s="233">
        <v>160</v>
      </c>
      <c r="F339" s="233">
        <v>15</v>
      </c>
      <c r="G339" s="233">
        <v>0</v>
      </c>
      <c r="H339" s="233">
        <v>1990</v>
      </c>
      <c r="I339" s="233">
        <v>0</v>
      </c>
      <c r="J339" s="233">
        <v>0</v>
      </c>
      <c r="K339" s="233" t="s">
        <v>1676</v>
      </c>
      <c r="L339" s="233" t="s">
        <v>1676</v>
      </c>
      <c r="M339" s="233" t="s">
        <v>1676</v>
      </c>
      <c r="N339" s="233">
        <v>110</v>
      </c>
      <c r="O339" s="233">
        <v>9105</v>
      </c>
      <c r="P339" s="233">
        <v>290</v>
      </c>
      <c r="Q339" s="233">
        <v>0</v>
      </c>
      <c r="R339" s="233">
        <v>55</v>
      </c>
      <c r="S339" s="233">
        <v>630</v>
      </c>
      <c r="T339" s="233">
        <v>165</v>
      </c>
      <c r="U339" s="233">
        <v>1435</v>
      </c>
      <c r="V339" s="233">
        <v>0</v>
      </c>
      <c r="W339" s="234">
        <v>65</v>
      </c>
    </row>
    <row r="340" spans="1:23" s="145" customFormat="1" x14ac:dyDescent="0.2">
      <c r="A340" s="337" t="s">
        <v>412</v>
      </c>
      <c r="B340" s="334" t="s">
        <v>1989</v>
      </c>
      <c r="C340" s="232">
        <v>70</v>
      </c>
      <c r="D340" s="233">
        <v>860</v>
      </c>
      <c r="E340" s="233">
        <v>160</v>
      </c>
      <c r="F340" s="233">
        <v>900</v>
      </c>
      <c r="G340" s="233">
        <v>20</v>
      </c>
      <c r="H340" s="233">
        <v>3645</v>
      </c>
      <c r="I340" s="233">
        <v>0</v>
      </c>
      <c r="J340" s="233">
        <v>0</v>
      </c>
      <c r="K340" s="233">
        <v>10950</v>
      </c>
      <c r="L340" s="233">
        <v>4335</v>
      </c>
      <c r="M340" s="233">
        <v>15</v>
      </c>
      <c r="N340" s="233" t="s">
        <v>1676</v>
      </c>
      <c r="O340" s="233">
        <v>90</v>
      </c>
      <c r="P340" s="233">
        <v>10</v>
      </c>
      <c r="Q340" s="233" t="s">
        <v>1676</v>
      </c>
      <c r="R340" s="233">
        <v>0</v>
      </c>
      <c r="S340" s="233">
        <v>120</v>
      </c>
      <c r="T340" s="233">
        <v>885</v>
      </c>
      <c r="U340" s="233">
        <v>335</v>
      </c>
      <c r="V340" s="233" t="s">
        <v>1676</v>
      </c>
      <c r="W340" s="234">
        <v>540</v>
      </c>
    </row>
    <row r="341" spans="1:23" s="145" customFormat="1" x14ac:dyDescent="0.2">
      <c r="A341" s="337" t="s">
        <v>362</v>
      </c>
      <c r="B341" s="334" t="s">
        <v>1990</v>
      </c>
      <c r="C341" s="232">
        <v>2235</v>
      </c>
      <c r="D341" s="233">
        <v>13450</v>
      </c>
      <c r="E341" s="233">
        <v>2320</v>
      </c>
      <c r="F341" s="233">
        <v>795</v>
      </c>
      <c r="G341" s="233">
        <v>555</v>
      </c>
      <c r="H341" s="233">
        <v>1200</v>
      </c>
      <c r="I341" s="233">
        <v>2370</v>
      </c>
      <c r="J341" s="233">
        <v>615</v>
      </c>
      <c r="K341" s="233">
        <v>3390</v>
      </c>
      <c r="L341" s="233">
        <v>5055</v>
      </c>
      <c r="M341" s="233">
        <v>15040</v>
      </c>
      <c r="N341" s="233">
        <v>2225</v>
      </c>
      <c r="O341" s="233">
        <v>5765</v>
      </c>
      <c r="P341" s="233">
        <v>4815</v>
      </c>
      <c r="Q341" s="233">
        <v>4580</v>
      </c>
      <c r="R341" s="233">
        <v>1365</v>
      </c>
      <c r="S341" s="233">
        <v>190</v>
      </c>
      <c r="T341" s="233">
        <v>9415</v>
      </c>
      <c r="U341" s="233">
        <v>6500</v>
      </c>
      <c r="V341" s="233">
        <v>50</v>
      </c>
      <c r="W341" s="234">
        <v>5135</v>
      </c>
    </row>
    <row r="342" spans="1:23" s="145" customFormat="1" x14ac:dyDescent="0.2">
      <c r="A342" s="337" t="s">
        <v>392</v>
      </c>
      <c r="B342" s="334" t="s">
        <v>1991</v>
      </c>
      <c r="C342" s="232">
        <v>3105</v>
      </c>
      <c r="D342" s="233">
        <v>10655</v>
      </c>
      <c r="E342" s="233">
        <v>2655</v>
      </c>
      <c r="F342" s="233">
        <v>1615</v>
      </c>
      <c r="G342" s="233">
        <v>710</v>
      </c>
      <c r="H342" s="233">
        <v>1920</v>
      </c>
      <c r="I342" s="233">
        <v>1900</v>
      </c>
      <c r="J342" s="233">
        <v>520</v>
      </c>
      <c r="K342" s="233">
        <v>5160</v>
      </c>
      <c r="L342" s="233">
        <v>7360</v>
      </c>
      <c r="M342" s="233">
        <v>10860</v>
      </c>
      <c r="N342" s="233">
        <v>1565</v>
      </c>
      <c r="O342" s="233">
        <v>6375</v>
      </c>
      <c r="P342" s="233">
        <v>3860</v>
      </c>
      <c r="Q342" s="233">
        <v>7250</v>
      </c>
      <c r="R342" s="233">
        <v>1715</v>
      </c>
      <c r="S342" s="233">
        <v>285</v>
      </c>
      <c r="T342" s="233">
        <v>14700</v>
      </c>
      <c r="U342" s="233">
        <v>7805</v>
      </c>
      <c r="V342" s="233">
        <v>70</v>
      </c>
      <c r="W342" s="234">
        <v>6000</v>
      </c>
    </row>
    <row r="343" spans="1:23" s="145" customFormat="1" x14ac:dyDescent="0.2">
      <c r="A343" s="337" t="s">
        <v>450</v>
      </c>
      <c r="B343" s="334" t="s">
        <v>1992</v>
      </c>
      <c r="C343" s="232">
        <v>1970</v>
      </c>
      <c r="D343" s="233">
        <v>8445</v>
      </c>
      <c r="E343" s="233">
        <v>3480</v>
      </c>
      <c r="F343" s="233">
        <v>3455</v>
      </c>
      <c r="G343" s="233">
        <v>1425</v>
      </c>
      <c r="H343" s="233">
        <v>8540</v>
      </c>
      <c r="I343" s="233">
        <v>150</v>
      </c>
      <c r="J343" s="233">
        <v>360</v>
      </c>
      <c r="K343" s="233">
        <v>5570</v>
      </c>
      <c r="L343" s="233">
        <v>6090</v>
      </c>
      <c r="M343" s="233">
        <v>12825</v>
      </c>
      <c r="N343" s="233">
        <v>2850</v>
      </c>
      <c r="O343" s="233">
        <v>10255</v>
      </c>
      <c r="P343" s="233">
        <v>5410</v>
      </c>
      <c r="Q343" s="233">
        <v>2885</v>
      </c>
      <c r="R343" s="233">
        <v>85</v>
      </c>
      <c r="S343" s="233">
        <v>175</v>
      </c>
      <c r="T343" s="233">
        <v>12080</v>
      </c>
      <c r="U343" s="233">
        <v>7780</v>
      </c>
      <c r="V343" s="233">
        <v>115</v>
      </c>
      <c r="W343" s="234">
        <v>3450</v>
      </c>
    </row>
    <row r="344" spans="1:23" s="157" customFormat="1" x14ac:dyDescent="0.2">
      <c r="A344" s="337" t="s">
        <v>460</v>
      </c>
      <c r="B344" s="334" t="s">
        <v>1993</v>
      </c>
      <c r="C344" s="232">
        <v>1475</v>
      </c>
      <c r="D344" s="233">
        <v>4735</v>
      </c>
      <c r="E344" s="233">
        <v>970</v>
      </c>
      <c r="F344" s="233">
        <v>925</v>
      </c>
      <c r="G344" s="233">
        <v>225</v>
      </c>
      <c r="H344" s="233">
        <v>1225</v>
      </c>
      <c r="I344" s="233">
        <v>1955</v>
      </c>
      <c r="J344" s="233">
        <v>420</v>
      </c>
      <c r="K344" s="233">
        <v>3250</v>
      </c>
      <c r="L344" s="233">
        <v>3575</v>
      </c>
      <c r="M344" s="233">
        <v>9450</v>
      </c>
      <c r="N344" s="233">
        <v>2135</v>
      </c>
      <c r="O344" s="233">
        <v>4515</v>
      </c>
      <c r="P344" s="233">
        <v>3185</v>
      </c>
      <c r="Q344" s="233">
        <v>6420</v>
      </c>
      <c r="R344" s="233">
        <v>785</v>
      </c>
      <c r="S344" s="233">
        <v>345</v>
      </c>
      <c r="T344" s="233">
        <v>8020</v>
      </c>
      <c r="U344" s="233">
        <v>5145</v>
      </c>
      <c r="V344" s="233">
        <v>10</v>
      </c>
      <c r="W344" s="234">
        <v>4380</v>
      </c>
    </row>
    <row r="345" spans="1:23" s="145" customFormat="1" x14ac:dyDescent="0.2">
      <c r="A345" s="337" t="s">
        <v>576</v>
      </c>
      <c r="B345" s="334" t="s">
        <v>1994</v>
      </c>
      <c r="C345" s="232">
        <v>3340</v>
      </c>
      <c r="D345" s="233">
        <v>6310</v>
      </c>
      <c r="E345" s="233">
        <v>3660</v>
      </c>
      <c r="F345" s="233">
        <v>1935</v>
      </c>
      <c r="G345" s="233">
        <v>920</v>
      </c>
      <c r="H345" s="233">
        <v>1415</v>
      </c>
      <c r="I345" s="233">
        <v>8570</v>
      </c>
      <c r="J345" s="233">
        <v>435</v>
      </c>
      <c r="K345" s="233">
        <v>6065</v>
      </c>
      <c r="L345" s="233">
        <v>9250</v>
      </c>
      <c r="M345" s="233">
        <v>8615</v>
      </c>
      <c r="N345" s="233">
        <v>3660</v>
      </c>
      <c r="O345" s="233">
        <v>6190</v>
      </c>
      <c r="P345" s="233">
        <v>4680</v>
      </c>
      <c r="Q345" s="233">
        <v>8025</v>
      </c>
      <c r="R345" s="233">
        <v>2825</v>
      </c>
      <c r="S345" s="233">
        <v>310</v>
      </c>
      <c r="T345" s="233">
        <v>11170</v>
      </c>
      <c r="U345" s="233">
        <v>6680</v>
      </c>
      <c r="V345" s="233">
        <v>175</v>
      </c>
      <c r="W345" s="234">
        <v>4175</v>
      </c>
    </row>
    <row r="346" spans="1:23" s="145" customFormat="1" x14ac:dyDescent="0.2">
      <c r="A346" s="337" t="s">
        <v>1585</v>
      </c>
      <c r="B346" s="334" t="s">
        <v>1995</v>
      </c>
      <c r="C346" s="232">
        <v>15</v>
      </c>
      <c r="D346" s="233" t="s">
        <v>1676</v>
      </c>
      <c r="E346" s="233">
        <v>0</v>
      </c>
      <c r="F346" s="233" t="s">
        <v>1676</v>
      </c>
      <c r="G346" s="233" t="s">
        <v>1676</v>
      </c>
      <c r="H346" s="233">
        <v>10</v>
      </c>
      <c r="I346" s="233">
        <v>0</v>
      </c>
      <c r="J346" s="233">
        <v>0</v>
      </c>
      <c r="K346" s="233">
        <v>15</v>
      </c>
      <c r="L346" s="233">
        <v>65</v>
      </c>
      <c r="M346" s="233">
        <v>10</v>
      </c>
      <c r="N346" s="233">
        <v>10</v>
      </c>
      <c r="O346" s="233">
        <v>30</v>
      </c>
      <c r="P346" s="233">
        <v>20</v>
      </c>
      <c r="Q346" s="233" t="s">
        <v>1676</v>
      </c>
      <c r="R346" s="233">
        <v>0</v>
      </c>
      <c r="S346" s="233">
        <v>0</v>
      </c>
      <c r="T346" s="233">
        <v>75</v>
      </c>
      <c r="U346" s="233">
        <v>135</v>
      </c>
      <c r="V346" s="233">
        <v>0</v>
      </c>
      <c r="W346" s="234">
        <v>0</v>
      </c>
    </row>
    <row r="347" spans="1:23" s="145" customFormat="1" x14ac:dyDescent="0.2">
      <c r="A347" s="337" t="s">
        <v>390</v>
      </c>
      <c r="B347" s="334" t="s">
        <v>1996</v>
      </c>
      <c r="C347" s="232">
        <v>850</v>
      </c>
      <c r="D347" s="233">
        <v>2095</v>
      </c>
      <c r="E347" s="233">
        <v>655</v>
      </c>
      <c r="F347" s="233">
        <v>500</v>
      </c>
      <c r="G347" s="233">
        <v>160</v>
      </c>
      <c r="H347" s="233">
        <v>1410</v>
      </c>
      <c r="I347" s="233">
        <v>370</v>
      </c>
      <c r="J347" s="233">
        <v>480</v>
      </c>
      <c r="K347" s="233">
        <v>60</v>
      </c>
      <c r="L347" s="233">
        <v>1755</v>
      </c>
      <c r="M347" s="233">
        <v>3995</v>
      </c>
      <c r="N347" s="233">
        <v>645</v>
      </c>
      <c r="O347" s="233">
        <v>1740</v>
      </c>
      <c r="P347" s="233">
        <v>1095</v>
      </c>
      <c r="Q347" s="233">
        <v>0</v>
      </c>
      <c r="R347" s="233">
        <v>335</v>
      </c>
      <c r="S347" s="233">
        <v>1835</v>
      </c>
      <c r="T347" s="233">
        <v>1865</v>
      </c>
      <c r="U347" s="233">
        <v>2330</v>
      </c>
      <c r="V347" s="233">
        <v>0</v>
      </c>
      <c r="W347" s="234">
        <v>2395</v>
      </c>
    </row>
    <row r="348" spans="1:23" s="145" customFormat="1" x14ac:dyDescent="0.2">
      <c r="A348" s="337" t="s">
        <v>422</v>
      </c>
      <c r="B348" s="334" t="s">
        <v>1997</v>
      </c>
      <c r="C348" s="232">
        <v>4120</v>
      </c>
      <c r="D348" s="233">
        <v>54365</v>
      </c>
      <c r="E348" s="233">
        <v>6240</v>
      </c>
      <c r="F348" s="233">
        <v>4850</v>
      </c>
      <c r="G348" s="233">
        <v>1510</v>
      </c>
      <c r="H348" s="233">
        <v>8975</v>
      </c>
      <c r="I348" s="233">
        <v>9225</v>
      </c>
      <c r="J348" s="233">
        <v>865</v>
      </c>
      <c r="K348" s="233">
        <v>18055</v>
      </c>
      <c r="L348" s="233">
        <v>11395</v>
      </c>
      <c r="M348" s="233">
        <v>31480</v>
      </c>
      <c r="N348" s="233">
        <v>5335</v>
      </c>
      <c r="O348" s="233">
        <v>15375</v>
      </c>
      <c r="P348" s="233">
        <v>8510</v>
      </c>
      <c r="Q348" s="233">
        <v>20285</v>
      </c>
      <c r="R348" s="233">
        <v>2885</v>
      </c>
      <c r="S348" s="233">
        <v>1060</v>
      </c>
      <c r="T348" s="233">
        <v>18390</v>
      </c>
      <c r="U348" s="233">
        <v>12180</v>
      </c>
      <c r="V348" s="233">
        <v>120</v>
      </c>
      <c r="W348" s="234">
        <v>14335</v>
      </c>
    </row>
    <row r="349" spans="1:23" s="145" customFormat="1" x14ac:dyDescent="0.2">
      <c r="A349" s="337" t="s">
        <v>1531</v>
      </c>
      <c r="B349" s="334" t="s">
        <v>1998</v>
      </c>
      <c r="C349" s="232">
        <v>0</v>
      </c>
      <c r="D349" s="233">
        <v>0</v>
      </c>
      <c r="E349" s="233">
        <v>0</v>
      </c>
      <c r="F349" s="233">
        <v>0</v>
      </c>
      <c r="G349" s="233">
        <v>0</v>
      </c>
      <c r="H349" s="233">
        <v>0</v>
      </c>
      <c r="I349" s="233">
        <v>0</v>
      </c>
      <c r="J349" s="233">
        <v>0</v>
      </c>
      <c r="K349" s="233">
        <v>0</v>
      </c>
      <c r="L349" s="233">
        <v>0</v>
      </c>
      <c r="M349" s="233">
        <v>0</v>
      </c>
      <c r="N349" s="233">
        <v>0</v>
      </c>
      <c r="O349" s="233">
        <v>0</v>
      </c>
      <c r="P349" s="233">
        <v>0</v>
      </c>
      <c r="Q349" s="233">
        <v>0</v>
      </c>
      <c r="R349" s="233">
        <v>0</v>
      </c>
      <c r="S349" s="233">
        <v>0</v>
      </c>
      <c r="T349" s="233">
        <v>210</v>
      </c>
      <c r="U349" s="233">
        <v>0</v>
      </c>
      <c r="V349" s="233">
        <v>0</v>
      </c>
      <c r="W349" s="234">
        <v>0</v>
      </c>
    </row>
    <row r="350" spans="1:23" s="145" customFormat="1" x14ac:dyDescent="0.2">
      <c r="A350" s="337" t="s">
        <v>1216</v>
      </c>
      <c r="B350" s="334" t="s">
        <v>1999</v>
      </c>
      <c r="C350" s="232">
        <v>35</v>
      </c>
      <c r="D350" s="233">
        <v>75</v>
      </c>
      <c r="E350" s="233">
        <v>25</v>
      </c>
      <c r="F350" s="233" t="s">
        <v>1676</v>
      </c>
      <c r="G350" s="233">
        <v>0</v>
      </c>
      <c r="H350" s="233">
        <v>290</v>
      </c>
      <c r="I350" s="233">
        <v>1180</v>
      </c>
      <c r="J350" s="233" t="s">
        <v>1676</v>
      </c>
      <c r="K350" s="233" t="s">
        <v>1676</v>
      </c>
      <c r="L350" s="233">
        <v>130</v>
      </c>
      <c r="M350" s="233">
        <v>1485</v>
      </c>
      <c r="N350" s="233">
        <v>10</v>
      </c>
      <c r="O350" s="233">
        <v>2190</v>
      </c>
      <c r="P350" s="233">
        <v>240</v>
      </c>
      <c r="Q350" s="233">
        <v>0</v>
      </c>
      <c r="R350" s="233">
        <v>0</v>
      </c>
      <c r="S350" s="233">
        <v>10</v>
      </c>
      <c r="T350" s="233">
        <v>265</v>
      </c>
      <c r="U350" s="233">
        <v>85</v>
      </c>
      <c r="V350" s="233">
        <v>0</v>
      </c>
      <c r="W350" s="234">
        <v>125</v>
      </c>
    </row>
    <row r="351" spans="1:23" s="145" customFormat="1" x14ac:dyDescent="0.2">
      <c r="A351" s="337" t="s">
        <v>436</v>
      </c>
      <c r="B351" s="334" t="s">
        <v>2000</v>
      </c>
      <c r="C351" s="232">
        <v>3180</v>
      </c>
      <c r="D351" s="233">
        <v>9275</v>
      </c>
      <c r="E351" s="233">
        <v>2835</v>
      </c>
      <c r="F351" s="233">
        <v>1855</v>
      </c>
      <c r="G351" s="233">
        <v>740</v>
      </c>
      <c r="H351" s="233">
        <v>1510</v>
      </c>
      <c r="I351" s="233">
        <v>2580</v>
      </c>
      <c r="J351" s="233">
        <v>470</v>
      </c>
      <c r="K351" s="233">
        <v>5050</v>
      </c>
      <c r="L351" s="233">
        <v>7370</v>
      </c>
      <c r="M351" s="233">
        <v>12090</v>
      </c>
      <c r="N351" s="233">
        <v>2700</v>
      </c>
      <c r="O351" s="233">
        <v>6595</v>
      </c>
      <c r="P351" s="233">
        <v>5090</v>
      </c>
      <c r="Q351" s="233">
        <v>9640</v>
      </c>
      <c r="R351" s="233">
        <v>1255</v>
      </c>
      <c r="S351" s="233">
        <v>195</v>
      </c>
      <c r="T351" s="233">
        <v>14015</v>
      </c>
      <c r="U351" s="233">
        <v>5355</v>
      </c>
      <c r="V351" s="233">
        <v>60</v>
      </c>
      <c r="W351" s="234">
        <v>6140</v>
      </c>
    </row>
    <row r="352" spans="1:23" s="145" customFormat="1" x14ac:dyDescent="0.2">
      <c r="A352" s="337" t="s">
        <v>253</v>
      </c>
      <c r="B352" s="334" t="s">
        <v>2001</v>
      </c>
      <c r="C352" s="232">
        <v>3170</v>
      </c>
      <c r="D352" s="233">
        <v>28870</v>
      </c>
      <c r="E352" s="233">
        <v>3415</v>
      </c>
      <c r="F352" s="233">
        <v>3575</v>
      </c>
      <c r="G352" s="233">
        <v>560</v>
      </c>
      <c r="H352" s="233">
        <v>2060</v>
      </c>
      <c r="I352" s="233">
        <v>3785</v>
      </c>
      <c r="J352" s="233">
        <v>595</v>
      </c>
      <c r="K352" s="233">
        <v>8990</v>
      </c>
      <c r="L352" s="233">
        <v>10905</v>
      </c>
      <c r="M352" s="233">
        <v>21340</v>
      </c>
      <c r="N352" s="233">
        <v>2175</v>
      </c>
      <c r="O352" s="233">
        <v>4125</v>
      </c>
      <c r="P352" s="233">
        <v>8780</v>
      </c>
      <c r="Q352" s="233">
        <v>5810</v>
      </c>
      <c r="R352" s="233">
        <v>1850</v>
      </c>
      <c r="S352" s="233">
        <v>380</v>
      </c>
      <c r="T352" s="233">
        <v>15525</v>
      </c>
      <c r="U352" s="233">
        <v>7485</v>
      </c>
      <c r="V352" s="233">
        <v>80</v>
      </c>
      <c r="W352" s="234">
        <v>6965</v>
      </c>
    </row>
    <row r="353" spans="1:23" s="145" customFormat="1" x14ac:dyDescent="0.2">
      <c r="A353" s="337" t="s">
        <v>596</v>
      </c>
      <c r="B353" s="334" t="s">
        <v>2002</v>
      </c>
      <c r="C353" s="232">
        <v>20</v>
      </c>
      <c r="D353" s="233">
        <v>60</v>
      </c>
      <c r="E353" s="233">
        <v>10</v>
      </c>
      <c r="F353" s="233">
        <v>35</v>
      </c>
      <c r="G353" s="233">
        <v>25</v>
      </c>
      <c r="H353" s="233">
        <v>80</v>
      </c>
      <c r="I353" s="233" t="s">
        <v>1676</v>
      </c>
      <c r="J353" s="233" t="s">
        <v>1676</v>
      </c>
      <c r="K353" s="233">
        <v>135</v>
      </c>
      <c r="L353" s="233">
        <v>210</v>
      </c>
      <c r="M353" s="233">
        <v>780</v>
      </c>
      <c r="N353" s="233">
        <v>70</v>
      </c>
      <c r="O353" s="233">
        <v>235</v>
      </c>
      <c r="P353" s="233">
        <v>180</v>
      </c>
      <c r="Q353" s="233">
        <v>0</v>
      </c>
      <c r="R353" s="233">
        <v>0</v>
      </c>
      <c r="S353" s="233">
        <v>0</v>
      </c>
      <c r="T353" s="233">
        <v>470</v>
      </c>
      <c r="U353" s="233">
        <v>415</v>
      </c>
      <c r="V353" s="233">
        <v>0</v>
      </c>
      <c r="W353" s="234">
        <v>50</v>
      </c>
    </row>
    <row r="354" spans="1:23" s="157" customFormat="1" x14ac:dyDescent="0.2">
      <c r="A354" s="337" t="s">
        <v>1532</v>
      </c>
      <c r="B354" s="334" t="s">
        <v>2003</v>
      </c>
      <c r="C354" s="232">
        <v>0</v>
      </c>
      <c r="D354" s="233">
        <v>0</v>
      </c>
      <c r="E354" s="233">
        <v>0</v>
      </c>
      <c r="F354" s="233">
        <v>0</v>
      </c>
      <c r="G354" s="233">
        <v>0</v>
      </c>
      <c r="H354" s="233">
        <v>0</v>
      </c>
      <c r="I354" s="233">
        <v>0</v>
      </c>
      <c r="J354" s="233">
        <v>0</v>
      </c>
      <c r="K354" s="233">
        <v>0</v>
      </c>
      <c r="L354" s="233">
        <v>0</v>
      </c>
      <c r="M354" s="233">
        <v>0</v>
      </c>
      <c r="N354" s="233">
        <v>0</v>
      </c>
      <c r="O354" s="233">
        <v>0</v>
      </c>
      <c r="P354" s="233">
        <v>0</v>
      </c>
      <c r="Q354" s="233">
        <v>0</v>
      </c>
      <c r="R354" s="233">
        <v>0</v>
      </c>
      <c r="S354" s="233">
        <v>0</v>
      </c>
      <c r="T354" s="233">
        <v>140</v>
      </c>
      <c r="U354" s="233">
        <v>0</v>
      </c>
      <c r="V354" s="233">
        <v>0</v>
      </c>
      <c r="W354" s="234">
        <v>0</v>
      </c>
    </row>
    <row r="355" spans="1:23" s="145" customFormat="1" x14ac:dyDescent="0.2">
      <c r="A355" s="337" t="s">
        <v>608</v>
      </c>
      <c r="B355" s="334" t="s">
        <v>2004</v>
      </c>
      <c r="C355" s="232">
        <v>15</v>
      </c>
      <c r="D355" s="233">
        <v>50</v>
      </c>
      <c r="E355" s="233" t="s">
        <v>1676</v>
      </c>
      <c r="F355" s="233">
        <v>10</v>
      </c>
      <c r="G355" s="233">
        <v>20</v>
      </c>
      <c r="H355" s="233">
        <v>60</v>
      </c>
      <c r="I355" s="233" t="s">
        <v>1676</v>
      </c>
      <c r="J355" s="233" t="s">
        <v>1676</v>
      </c>
      <c r="K355" s="233">
        <v>100</v>
      </c>
      <c r="L355" s="233">
        <v>120</v>
      </c>
      <c r="M355" s="233">
        <v>40</v>
      </c>
      <c r="N355" s="233">
        <v>35</v>
      </c>
      <c r="O355" s="233">
        <v>110</v>
      </c>
      <c r="P355" s="233">
        <v>85</v>
      </c>
      <c r="Q355" s="233">
        <v>0</v>
      </c>
      <c r="R355" s="233">
        <v>0</v>
      </c>
      <c r="S355" s="233">
        <v>0</v>
      </c>
      <c r="T355" s="233">
        <v>165</v>
      </c>
      <c r="U355" s="233">
        <v>285</v>
      </c>
      <c r="V355" s="233">
        <v>0</v>
      </c>
      <c r="W355" s="234">
        <v>0</v>
      </c>
    </row>
    <row r="356" spans="1:23" s="145" customFormat="1" x14ac:dyDescent="0.2">
      <c r="A356" s="337" t="s">
        <v>418</v>
      </c>
      <c r="B356" s="334" t="s">
        <v>2005</v>
      </c>
      <c r="C356" s="232">
        <v>30</v>
      </c>
      <c r="D356" s="233">
        <v>120</v>
      </c>
      <c r="E356" s="233" t="s">
        <v>1676</v>
      </c>
      <c r="F356" s="233">
        <v>20</v>
      </c>
      <c r="G356" s="233">
        <v>805</v>
      </c>
      <c r="H356" s="233">
        <v>65</v>
      </c>
      <c r="I356" s="233">
        <v>0</v>
      </c>
      <c r="J356" s="233" t="s">
        <v>1676</v>
      </c>
      <c r="K356" s="233">
        <v>375</v>
      </c>
      <c r="L356" s="233">
        <v>130</v>
      </c>
      <c r="M356" s="233">
        <v>40</v>
      </c>
      <c r="N356" s="233">
        <v>85</v>
      </c>
      <c r="O356" s="233">
        <v>325</v>
      </c>
      <c r="P356" s="233">
        <v>80</v>
      </c>
      <c r="Q356" s="233">
        <v>0</v>
      </c>
      <c r="R356" s="233">
        <v>0</v>
      </c>
      <c r="S356" s="233" t="s">
        <v>1676</v>
      </c>
      <c r="T356" s="233">
        <v>770</v>
      </c>
      <c r="U356" s="233">
        <v>595</v>
      </c>
      <c r="V356" s="233" t="s">
        <v>1676</v>
      </c>
      <c r="W356" s="234">
        <v>35</v>
      </c>
    </row>
    <row r="357" spans="1:23" s="145" customFormat="1" x14ac:dyDescent="0.2">
      <c r="A357" s="337" t="s">
        <v>788</v>
      </c>
      <c r="B357" s="334" t="s">
        <v>2006</v>
      </c>
      <c r="C357" s="232" t="s">
        <v>1676</v>
      </c>
      <c r="D357" s="233">
        <v>270</v>
      </c>
      <c r="E357" s="233" t="s">
        <v>1676</v>
      </c>
      <c r="F357" s="233">
        <v>0</v>
      </c>
      <c r="G357" s="233">
        <v>0</v>
      </c>
      <c r="H357" s="233">
        <v>40</v>
      </c>
      <c r="I357" s="233">
        <v>545</v>
      </c>
      <c r="J357" s="233" t="s">
        <v>1676</v>
      </c>
      <c r="K357" s="233">
        <v>0</v>
      </c>
      <c r="L357" s="233">
        <v>0</v>
      </c>
      <c r="M357" s="233">
        <v>425</v>
      </c>
      <c r="N357" s="233">
        <v>130</v>
      </c>
      <c r="O357" s="233">
        <v>275</v>
      </c>
      <c r="P357" s="233" t="s">
        <v>1676</v>
      </c>
      <c r="Q357" s="233">
        <v>0</v>
      </c>
      <c r="R357" s="233">
        <v>0</v>
      </c>
      <c r="S357" s="233" t="s">
        <v>1676</v>
      </c>
      <c r="T357" s="233" t="s">
        <v>1676</v>
      </c>
      <c r="U357" s="233">
        <v>15</v>
      </c>
      <c r="V357" s="233">
        <v>0</v>
      </c>
      <c r="W357" s="234" t="s">
        <v>1676</v>
      </c>
    </row>
    <row r="358" spans="1:23" s="145" customFormat="1" x14ac:dyDescent="0.2">
      <c r="A358" s="337" t="s">
        <v>1330</v>
      </c>
      <c r="B358" s="334" t="s">
        <v>2007</v>
      </c>
      <c r="C358" s="232">
        <v>0</v>
      </c>
      <c r="D358" s="233">
        <v>0</v>
      </c>
      <c r="E358" s="233">
        <v>0</v>
      </c>
      <c r="F358" s="233">
        <v>0</v>
      </c>
      <c r="G358" s="233">
        <v>0</v>
      </c>
      <c r="H358" s="233">
        <v>0</v>
      </c>
      <c r="I358" s="233">
        <v>0</v>
      </c>
      <c r="J358" s="233">
        <v>0</v>
      </c>
      <c r="K358" s="233">
        <v>0</v>
      </c>
      <c r="L358" s="233">
        <v>0</v>
      </c>
      <c r="M358" s="233">
        <v>0</v>
      </c>
      <c r="N358" s="233">
        <v>0</v>
      </c>
      <c r="O358" s="233">
        <v>0</v>
      </c>
      <c r="P358" s="233">
        <v>0</v>
      </c>
      <c r="Q358" s="233">
        <v>0</v>
      </c>
      <c r="R358" s="233">
        <v>0</v>
      </c>
      <c r="S358" s="233">
        <v>0</v>
      </c>
      <c r="T358" s="233">
        <v>285</v>
      </c>
      <c r="U358" s="233">
        <v>0</v>
      </c>
      <c r="V358" s="233">
        <v>0</v>
      </c>
      <c r="W358" s="234">
        <v>0</v>
      </c>
    </row>
    <row r="359" spans="1:23" s="145" customFormat="1" x14ac:dyDescent="0.2">
      <c r="A359" s="337" t="s">
        <v>207</v>
      </c>
      <c r="B359" s="334" t="s">
        <v>2008</v>
      </c>
      <c r="C359" s="232">
        <v>4940</v>
      </c>
      <c r="D359" s="233">
        <v>23685</v>
      </c>
      <c r="E359" s="233">
        <v>3970</v>
      </c>
      <c r="F359" s="233">
        <v>3640</v>
      </c>
      <c r="G359" s="233">
        <v>810</v>
      </c>
      <c r="H359" s="233">
        <v>4295</v>
      </c>
      <c r="I359" s="233">
        <v>5145</v>
      </c>
      <c r="J359" s="233">
        <v>1025</v>
      </c>
      <c r="K359" s="233">
        <v>10245</v>
      </c>
      <c r="L359" s="233">
        <v>10590</v>
      </c>
      <c r="M359" s="233">
        <v>18315</v>
      </c>
      <c r="N359" s="233">
        <v>5290</v>
      </c>
      <c r="O359" s="233">
        <v>11055</v>
      </c>
      <c r="P359" s="233">
        <v>7770</v>
      </c>
      <c r="Q359" s="233">
        <v>7730</v>
      </c>
      <c r="R359" s="233">
        <v>1760</v>
      </c>
      <c r="S359" s="233">
        <v>890</v>
      </c>
      <c r="T359" s="233">
        <v>11995</v>
      </c>
      <c r="U359" s="233">
        <v>9200</v>
      </c>
      <c r="V359" s="233">
        <v>140</v>
      </c>
      <c r="W359" s="234">
        <v>6690</v>
      </c>
    </row>
    <row r="360" spans="1:23" s="145" customFormat="1" x14ac:dyDescent="0.2">
      <c r="A360" s="337" t="s">
        <v>1644</v>
      </c>
      <c r="B360" s="334" t="s">
        <v>2009</v>
      </c>
      <c r="C360" s="232">
        <v>5110</v>
      </c>
      <c r="D360" s="233">
        <v>22370</v>
      </c>
      <c r="E360" s="233">
        <v>3290</v>
      </c>
      <c r="F360" s="233">
        <v>3825</v>
      </c>
      <c r="G360" s="233">
        <v>1280</v>
      </c>
      <c r="H360" s="233">
        <v>2685</v>
      </c>
      <c r="I360" s="233">
        <v>14250</v>
      </c>
      <c r="J360" s="233">
        <v>1190</v>
      </c>
      <c r="K360" s="233">
        <v>9015</v>
      </c>
      <c r="L360" s="233">
        <v>11895</v>
      </c>
      <c r="M360" s="233">
        <v>18675</v>
      </c>
      <c r="N360" s="233">
        <v>3095</v>
      </c>
      <c r="O360" s="233">
        <v>10400</v>
      </c>
      <c r="P360" s="233">
        <v>8870</v>
      </c>
      <c r="Q360" s="233">
        <v>6120</v>
      </c>
      <c r="R360" s="233">
        <v>1385</v>
      </c>
      <c r="S360" s="233">
        <v>545</v>
      </c>
      <c r="T360" s="233">
        <v>12060</v>
      </c>
      <c r="U360" s="233">
        <v>8635</v>
      </c>
      <c r="V360" s="233">
        <v>100</v>
      </c>
      <c r="W360" s="234">
        <v>6980</v>
      </c>
    </row>
    <row r="361" spans="1:23" s="145" customFormat="1" x14ac:dyDescent="0.2">
      <c r="A361" s="337" t="s">
        <v>429</v>
      </c>
      <c r="B361" s="334" t="s">
        <v>2010</v>
      </c>
      <c r="C361" s="232">
        <v>1935</v>
      </c>
      <c r="D361" s="233">
        <v>11890</v>
      </c>
      <c r="E361" s="233">
        <v>910</v>
      </c>
      <c r="F361" s="233">
        <v>1700</v>
      </c>
      <c r="G361" s="233">
        <v>350</v>
      </c>
      <c r="H361" s="233">
        <v>1055</v>
      </c>
      <c r="I361" s="233">
        <v>2465</v>
      </c>
      <c r="J361" s="233">
        <v>370</v>
      </c>
      <c r="K361" s="233">
        <v>3065</v>
      </c>
      <c r="L361" s="233">
        <v>4450</v>
      </c>
      <c r="M361" s="233">
        <v>8280</v>
      </c>
      <c r="N361" s="233">
        <v>1065</v>
      </c>
      <c r="O361" s="233">
        <v>5445</v>
      </c>
      <c r="P361" s="233">
        <v>4480</v>
      </c>
      <c r="Q361" s="233">
        <v>4405</v>
      </c>
      <c r="R361" s="233">
        <v>1895</v>
      </c>
      <c r="S361" s="233">
        <v>165</v>
      </c>
      <c r="T361" s="233">
        <v>7115</v>
      </c>
      <c r="U361" s="233">
        <v>3880</v>
      </c>
      <c r="V361" s="233">
        <v>70</v>
      </c>
      <c r="W361" s="234">
        <v>3420</v>
      </c>
    </row>
    <row r="362" spans="1:23" s="145" customFormat="1" x14ac:dyDescent="0.2">
      <c r="A362" s="337" t="s">
        <v>187</v>
      </c>
      <c r="B362" s="334" t="s">
        <v>2011</v>
      </c>
      <c r="C362" s="232">
        <v>0</v>
      </c>
      <c r="D362" s="233">
        <v>0</v>
      </c>
      <c r="E362" s="233">
        <v>0</v>
      </c>
      <c r="F362" s="233">
        <v>0</v>
      </c>
      <c r="G362" s="233">
        <v>845</v>
      </c>
      <c r="H362" s="233">
        <v>0</v>
      </c>
      <c r="I362" s="233">
        <v>0</v>
      </c>
      <c r="J362" s="233">
        <v>0</v>
      </c>
      <c r="K362" s="233">
        <v>0</v>
      </c>
      <c r="L362" s="233">
        <v>0</v>
      </c>
      <c r="M362" s="233">
        <v>0</v>
      </c>
      <c r="N362" s="233">
        <v>0</v>
      </c>
      <c r="O362" s="233" t="s">
        <v>1676</v>
      </c>
      <c r="P362" s="233">
        <v>0</v>
      </c>
      <c r="Q362" s="233" t="s">
        <v>1676</v>
      </c>
      <c r="R362" s="233">
        <v>0</v>
      </c>
      <c r="S362" s="233">
        <v>0</v>
      </c>
      <c r="T362" s="233">
        <v>115</v>
      </c>
      <c r="U362" s="233">
        <v>0</v>
      </c>
      <c r="V362" s="233">
        <v>0</v>
      </c>
      <c r="W362" s="234" t="s">
        <v>1676</v>
      </c>
    </row>
    <row r="363" spans="1:23" s="145" customFormat="1" x14ac:dyDescent="0.2">
      <c r="A363" s="337" t="s">
        <v>242</v>
      </c>
      <c r="B363" s="334" t="s">
        <v>2012</v>
      </c>
      <c r="C363" s="232">
        <v>0</v>
      </c>
      <c r="D363" s="233" t="s">
        <v>1676</v>
      </c>
      <c r="E363" s="233">
        <v>0</v>
      </c>
      <c r="F363" s="233" t="s">
        <v>1676</v>
      </c>
      <c r="G363" s="233">
        <v>1430</v>
      </c>
      <c r="H363" s="233">
        <v>60</v>
      </c>
      <c r="I363" s="233">
        <v>0</v>
      </c>
      <c r="J363" s="233">
        <v>0</v>
      </c>
      <c r="K363" s="233">
        <v>70</v>
      </c>
      <c r="L363" s="233">
        <v>0</v>
      </c>
      <c r="M363" s="233">
        <v>0</v>
      </c>
      <c r="N363" s="233">
        <v>0</v>
      </c>
      <c r="O363" s="233">
        <v>0</v>
      </c>
      <c r="P363" s="233">
        <v>0</v>
      </c>
      <c r="Q363" s="233">
        <v>0</v>
      </c>
      <c r="R363" s="233">
        <v>0</v>
      </c>
      <c r="S363" s="233">
        <v>0</v>
      </c>
      <c r="T363" s="233">
        <v>495</v>
      </c>
      <c r="U363" s="233">
        <v>15</v>
      </c>
      <c r="V363" s="233">
        <v>0</v>
      </c>
      <c r="W363" s="234">
        <v>10</v>
      </c>
    </row>
    <row r="364" spans="1:23" s="145" customFormat="1" x14ac:dyDescent="0.2">
      <c r="A364" s="337" t="s">
        <v>47</v>
      </c>
      <c r="B364" s="334" t="s">
        <v>2013</v>
      </c>
      <c r="C364" s="232">
        <v>40</v>
      </c>
      <c r="D364" s="233">
        <v>420</v>
      </c>
      <c r="E364" s="233">
        <v>35</v>
      </c>
      <c r="F364" s="233" t="s">
        <v>1676</v>
      </c>
      <c r="G364" s="233">
        <v>30</v>
      </c>
      <c r="H364" s="233">
        <v>105</v>
      </c>
      <c r="I364" s="233">
        <v>1420</v>
      </c>
      <c r="J364" s="233">
        <v>110</v>
      </c>
      <c r="K364" s="233" t="s">
        <v>1676</v>
      </c>
      <c r="L364" s="233">
        <v>350</v>
      </c>
      <c r="M364" s="233">
        <v>6370</v>
      </c>
      <c r="N364" s="233">
        <v>275</v>
      </c>
      <c r="O364" s="233">
        <v>2015</v>
      </c>
      <c r="P364" s="233">
        <v>1075</v>
      </c>
      <c r="Q364" s="233">
        <v>0</v>
      </c>
      <c r="R364" s="233">
        <v>0</v>
      </c>
      <c r="S364" s="233">
        <v>15</v>
      </c>
      <c r="T364" s="233">
        <v>1000</v>
      </c>
      <c r="U364" s="233">
        <v>185</v>
      </c>
      <c r="V364" s="233">
        <v>0</v>
      </c>
      <c r="W364" s="234">
        <v>170</v>
      </c>
    </row>
    <row r="365" spans="1:23" s="145" customFormat="1" x14ac:dyDescent="0.2">
      <c r="A365" s="337" t="s">
        <v>368</v>
      </c>
      <c r="B365" s="334" t="s">
        <v>2014</v>
      </c>
      <c r="C365" s="232">
        <v>2040</v>
      </c>
      <c r="D365" s="233">
        <v>21325</v>
      </c>
      <c r="E365" s="233">
        <v>2530</v>
      </c>
      <c r="F365" s="233">
        <v>2215</v>
      </c>
      <c r="G365" s="233">
        <v>535</v>
      </c>
      <c r="H365" s="233">
        <v>2010</v>
      </c>
      <c r="I365" s="233">
        <v>4860</v>
      </c>
      <c r="J365" s="233">
        <v>445</v>
      </c>
      <c r="K365" s="233">
        <v>6360</v>
      </c>
      <c r="L365" s="233">
        <v>6705</v>
      </c>
      <c r="M365" s="233">
        <v>10550</v>
      </c>
      <c r="N365" s="233">
        <v>2460</v>
      </c>
      <c r="O365" s="233">
        <v>7275</v>
      </c>
      <c r="P365" s="233">
        <v>5530</v>
      </c>
      <c r="Q365" s="233">
        <v>5955</v>
      </c>
      <c r="R365" s="233">
        <v>1220</v>
      </c>
      <c r="S365" s="233">
        <v>260</v>
      </c>
      <c r="T365" s="233">
        <v>12455</v>
      </c>
      <c r="U365" s="233">
        <v>5105</v>
      </c>
      <c r="V365" s="233">
        <v>55</v>
      </c>
      <c r="W365" s="234">
        <v>4955</v>
      </c>
    </row>
    <row r="366" spans="1:23" s="145" customFormat="1" x14ac:dyDescent="0.2">
      <c r="A366" s="337" t="s">
        <v>217</v>
      </c>
      <c r="B366" s="334" t="s">
        <v>2015</v>
      </c>
      <c r="C366" s="232">
        <v>210</v>
      </c>
      <c r="D366" s="233">
        <v>480</v>
      </c>
      <c r="E366" s="233">
        <v>475</v>
      </c>
      <c r="F366" s="233">
        <v>145</v>
      </c>
      <c r="G366" s="233">
        <v>2175</v>
      </c>
      <c r="H366" s="233">
        <v>180</v>
      </c>
      <c r="I366" s="233" t="s">
        <v>1676</v>
      </c>
      <c r="J366" s="233">
        <v>15</v>
      </c>
      <c r="K366" s="233">
        <v>435</v>
      </c>
      <c r="L366" s="233">
        <v>715</v>
      </c>
      <c r="M366" s="233">
        <v>1685</v>
      </c>
      <c r="N366" s="233">
        <v>190</v>
      </c>
      <c r="O366" s="233">
        <v>405</v>
      </c>
      <c r="P366" s="233">
        <v>375</v>
      </c>
      <c r="Q366" s="233" t="s">
        <v>1676</v>
      </c>
      <c r="R366" s="233">
        <v>0</v>
      </c>
      <c r="S366" s="233">
        <v>10</v>
      </c>
      <c r="T366" s="233">
        <v>1915</v>
      </c>
      <c r="U366" s="233">
        <v>680</v>
      </c>
      <c r="V366" s="233" t="s">
        <v>1676</v>
      </c>
      <c r="W366" s="234">
        <v>400</v>
      </c>
    </row>
    <row r="367" spans="1:23" s="145" customFormat="1" x14ac:dyDescent="0.2">
      <c r="A367" s="337" t="s">
        <v>216</v>
      </c>
      <c r="B367" s="334" t="s">
        <v>2016</v>
      </c>
      <c r="C367" s="232">
        <v>2620</v>
      </c>
      <c r="D367" s="233">
        <v>5105</v>
      </c>
      <c r="E367" s="233">
        <v>2535</v>
      </c>
      <c r="F367" s="233">
        <v>2015</v>
      </c>
      <c r="G367" s="233">
        <v>670</v>
      </c>
      <c r="H367" s="233">
        <v>1045</v>
      </c>
      <c r="I367" s="233">
        <v>2215</v>
      </c>
      <c r="J367" s="233">
        <v>210</v>
      </c>
      <c r="K367" s="233">
        <v>2975</v>
      </c>
      <c r="L367" s="233">
        <v>5190</v>
      </c>
      <c r="M367" s="233">
        <v>8075</v>
      </c>
      <c r="N367" s="233">
        <v>1410</v>
      </c>
      <c r="O367" s="233">
        <v>4315</v>
      </c>
      <c r="P367" s="233">
        <v>2970</v>
      </c>
      <c r="Q367" s="233">
        <v>3375</v>
      </c>
      <c r="R367" s="233">
        <v>1075</v>
      </c>
      <c r="S367" s="233">
        <v>95</v>
      </c>
      <c r="T367" s="233">
        <v>7535</v>
      </c>
      <c r="U367" s="233">
        <v>4465</v>
      </c>
      <c r="V367" s="233">
        <v>20</v>
      </c>
      <c r="W367" s="234">
        <v>3080</v>
      </c>
    </row>
    <row r="368" spans="1:23" s="145" customFormat="1" x14ac:dyDescent="0.2">
      <c r="A368" s="337" t="s">
        <v>1382</v>
      </c>
      <c r="B368" s="334" t="s">
        <v>2017</v>
      </c>
      <c r="C368" s="232">
        <v>0</v>
      </c>
      <c r="D368" s="233">
        <v>0</v>
      </c>
      <c r="E368" s="233">
        <v>0</v>
      </c>
      <c r="F368" s="233">
        <v>0</v>
      </c>
      <c r="G368" s="233">
        <v>0</v>
      </c>
      <c r="H368" s="233">
        <v>0</v>
      </c>
      <c r="I368" s="233">
        <v>1145</v>
      </c>
      <c r="J368" s="233">
        <v>0</v>
      </c>
      <c r="K368" s="233">
        <v>0</v>
      </c>
      <c r="L368" s="233">
        <v>0</v>
      </c>
      <c r="M368" s="233">
        <v>0</v>
      </c>
      <c r="N368" s="233">
        <v>0</v>
      </c>
      <c r="O368" s="233">
        <v>0</v>
      </c>
      <c r="P368" s="233">
        <v>0</v>
      </c>
      <c r="Q368" s="233">
        <v>0</v>
      </c>
      <c r="R368" s="233">
        <v>0</v>
      </c>
      <c r="S368" s="233">
        <v>0</v>
      </c>
      <c r="T368" s="233">
        <v>0</v>
      </c>
      <c r="U368" s="233" t="s">
        <v>1676</v>
      </c>
      <c r="V368" s="233">
        <v>0</v>
      </c>
      <c r="W368" s="234">
        <v>0</v>
      </c>
    </row>
    <row r="369" spans="1:23" s="145" customFormat="1" x14ac:dyDescent="0.2">
      <c r="A369" s="337" t="s">
        <v>1594</v>
      </c>
      <c r="B369" s="334" t="s">
        <v>2018</v>
      </c>
      <c r="C369" s="232">
        <v>0</v>
      </c>
      <c r="D369" s="233">
        <v>0</v>
      </c>
      <c r="E369" s="233">
        <v>0</v>
      </c>
      <c r="F369" s="233">
        <v>0</v>
      </c>
      <c r="G369" s="233">
        <v>0</v>
      </c>
      <c r="H369" s="233">
        <v>0</v>
      </c>
      <c r="I369" s="233">
        <v>3485</v>
      </c>
      <c r="J369" s="233">
        <v>0</v>
      </c>
      <c r="K369" s="233">
        <v>0</v>
      </c>
      <c r="L369" s="233">
        <v>0</v>
      </c>
      <c r="M369" s="233">
        <v>0</v>
      </c>
      <c r="N369" s="233">
        <v>0</v>
      </c>
      <c r="O369" s="233">
        <v>0</v>
      </c>
      <c r="P369" s="233">
        <v>0</v>
      </c>
      <c r="Q369" s="233">
        <v>0</v>
      </c>
      <c r="R369" s="233">
        <v>0</v>
      </c>
      <c r="S369" s="233">
        <v>0</v>
      </c>
      <c r="T369" s="233">
        <v>0</v>
      </c>
      <c r="U369" s="233" t="s">
        <v>1676</v>
      </c>
      <c r="V369" s="233">
        <v>0</v>
      </c>
      <c r="W369" s="234" t="s">
        <v>1676</v>
      </c>
    </row>
    <row r="370" spans="1:23" s="145" customFormat="1" x14ac:dyDescent="0.2">
      <c r="A370" s="337" t="s">
        <v>1381</v>
      </c>
      <c r="B370" s="334" t="s">
        <v>2019</v>
      </c>
      <c r="C370" s="232">
        <v>0</v>
      </c>
      <c r="D370" s="233">
        <v>0</v>
      </c>
      <c r="E370" s="233">
        <v>0</v>
      </c>
      <c r="F370" s="233">
        <v>0</v>
      </c>
      <c r="G370" s="233">
        <v>0</v>
      </c>
      <c r="H370" s="233">
        <v>0</v>
      </c>
      <c r="I370" s="233">
        <v>4500</v>
      </c>
      <c r="J370" s="233">
        <v>0</v>
      </c>
      <c r="K370" s="233">
        <v>0</v>
      </c>
      <c r="L370" s="233">
        <v>0</v>
      </c>
      <c r="M370" s="233">
        <v>0</v>
      </c>
      <c r="N370" s="233">
        <v>0</v>
      </c>
      <c r="O370" s="233">
        <v>0</v>
      </c>
      <c r="P370" s="233">
        <v>0</v>
      </c>
      <c r="Q370" s="233">
        <v>0</v>
      </c>
      <c r="R370" s="233">
        <v>0</v>
      </c>
      <c r="S370" s="233" t="s">
        <v>1676</v>
      </c>
      <c r="T370" s="233">
        <v>0</v>
      </c>
      <c r="U370" s="233">
        <v>0</v>
      </c>
      <c r="V370" s="233">
        <v>0</v>
      </c>
      <c r="W370" s="234" t="s">
        <v>1676</v>
      </c>
    </row>
    <row r="371" spans="1:23" s="145" customFormat="1" x14ac:dyDescent="0.2">
      <c r="A371" s="337" t="s">
        <v>1592</v>
      </c>
      <c r="B371" s="334" t="s">
        <v>2020</v>
      </c>
      <c r="C371" s="232">
        <v>0</v>
      </c>
      <c r="D371" s="233">
        <v>0</v>
      </c>
      <c r="E371" s="233">
        <v>0</v>
      </c>
      <c r="F371" s="233">
        <v>0</v>
      </c>
      <c r="G371" s="233">
        <v>0</v>
      </c>
      <c r="H371" s="233">
        <v>0</v>
      </c>
      <c r="I371" s="233">
        <v>7215</v>
      </c>
      <c r="J371" s="233">
        <v>0</v>
      </c>
      <c r="K371" s="233">
        <v>0</v>
      </c>
      <c r="L371" s="233">
        <v>0</v>
      </c>
      <c r="M371" s="233">
        <v>0</v>
      </c>
      <c r="N371" s="233">
        <v>0</v>
      </c>
      <c r="O371" s="233">
        <v>0</v>
      </c>
      <c r="P371" s="233">
        <v>0</v>
      </c>
      <c r="Q371" s="233">
        <v>0</v>
      </c>
      <c r="R371" s="233">
        <v>0</v>
      </c>
      <c r="S371" s="233">
        <v>0</v>
      </c>
      <c r="T371" s="233">
        <v>0</v>
      </c>
      <c r="U371" s="233">
        <v>15</v>
      </c>
      <c r="V371" s="233">
        <v>0</v>
      </c>
      <c r="W371" s="234">
        <v>20</v>
      </c>
    </row>
    <row r="372" spans="1:23" s="145" customFormat="1" x14ac:dyDescent="0.2">
      <c r="A372" s="337" t="s">
        <v>1536</v>
      </c>
      <c r="B372" s="334" t="s">
        <v>2021</v>
      </c>
      <c r="C372" s="232">
        <v>0</v>
      </c>
      <c r="D372" s="233">
        <v>0</v>
      </c>
      <c r="E372" s="233">
        <v>0</v>
      </c>
      <c r="F372" s="233">
        <v>0</v>
      </c>
      <c r="G372" s="233">
        <v>0</v>
      </c>
      <c r="H372" s="233">
        <v>0</v>
      </c>
      <c r="I372" s="233">
        <v>6990</v>
      </c>
      <c r="J372" s="233">
        <v>0</v>
      </c>
      <c r="K372" s="233">
        <v>0</v>
      </c>
      <c r="L372" s="233">
        <v>0</v>
      </c>
      <c r="M372" s="233">
        <v>0</v>
      </c>
      <c r="N372" s="233">
        <v>0</v>
      </c>
      <c r="O372" s="233">
        <v>0</v>
      </c>
      <c r="P372" s="233">
        <v>0</v>
      </c>
      <c r="Q372" s="233">
        <v>0</v>
      </c>
      <c r="R372" s="233">
        <v>0</v>
      </c>
      <c r="S372" s="233">
        <v>0</v>
      </c>
      <c r="T372" s="233">
        <v>0</v>
      </c>
      <c r="U372" s="233">
        <v>15</v>
      </c>
      <c r="V372" s="233">
        <v>0</v>
      </c>
      <c r="W372" s="234" t="s">
        <v>1676</v>
      </c>
    </row>
    <row r="373" spans="1:23" s="145" customFormat="1" x14ac:dyDescent="0.2">
      <c r="A373" s="337" t="s">
        <v>584</v>
      </c>
      <c r="B373" s="334" t="s">
        <v>2022</v>
      </c>
      <c r="C373" s="232">
        <v>0</v>
      </c>
      <c r="D373" s="233">
        <v>0</v>
      </c>
      <c r="E373" s="233">
        <v>0</v>
      </c>
      <c r="F373" s="233">
        <v>0</v>
      </c>
      <c r="G373" s="233">
        <v>0</v>
      </c>
      <c r="H373" s="233">
        <v>0</v>
      </c>
      <c r="I373" s="233">
        <v>7655</v>
      </c>
      <c r="J373" s="233">
        <v>0</v>
      </c>
      <c r="K373" s="233">
        <v>0</v>
      </c>
      <c r="L373" s="233">
        <v>0</v>
      </c>
      <c r="M373" s="233">
        <v>0</v>
      </c>
      <c r="N373" s="233">
        <v>0</v>
      </c>
      <c r="O373" s="233">
        <v>0</v>
      </c>
      <c r="P373" s="233">
        <v>0</v>
      </c>
      <c r="Q373" s="233">
        <v>0</v>
      </c>
      <c r="R373" s="233">
        <v>0</v>
      </c>
      <c r="S373" s="233" t="s">
        <v>1676</v>
      </c>
      <c r="T373" s="233">
        <v>0</v>
      </c>
      <c r="U373" s="233">
        <v>10</v>
      </c>
      <c r="V373" s="233">
        <v>0</v>
      </c>
      <c r="W373" s="234" t="s">
        <v>1676</v>
      </c>
    </row>
    <row r="374" spans="1:23" s="145" customFormat="1" x14ac:dyDescent="0.2">
      <c r="A374" s="337" t="s">
        <v>1537</v>
      </c>
      <c r="B374" s="334" t="s">
        <v>2023</v>
      </c>
      <c r="C374" s="232">
        <v>0</v>
      </c>
      <c r="D374" s="233">
        <v>0</v>
      </c>
      <c r="E374" s="233">
        <v>0</v>
      </c>
      <c r="F374" s="233">
        <v>0</v>
      </c>
      <c r="G374" s="233">
        <v>0</v>
      </c>
      <c r="H374" s="233">
        <v>0</v>
      </c>
      <c r="I374" s="233">
        <v>5790</v>
      </c>
      <c r="J374" s="233">
        <v>0</v>
      </c>
      <c r="K374" s="233">
        <v>0</v>
      </c>
      <c r="L374" s="233">
        <v>0</v>
      </c>
      <c r="M374" s="233">
        <v>0</v>
      </c>
      <c r="N374" s="233">
        <v>0</v>
      </c>
      <c r="O374" s="233">
        <v>0</v>
      </c>
      <c r="P374" s="233">
        <v>0</v>
      </c>
      <c r="Q374" s="233">
        <v>0</v>
      </c>
      <c r="R374" s="233">
        <v>0</v>
      </c>
      <c r="S374" s="233">
        <v>0</v>
      </c>
      <c r="T374" s="233">
        <v>0</v>
      </c>
      <c r="U374" s="233">
        <v>25</v>
      </c>
      <c r="V374" s="233">
        <v>0</v>
      </c>
      <c r="W374" s="234">
        <v>20</v>
      </c>
    </row>
    <row r="375" spans="1:23" s="145" customFormat="1" x14ac:dyDescent="0.2">
      <c r="A375" s="337" t="s">
        <v>1619</v>
      </c>
      <c r="B375" s="334" t="s">
        <v>2024</v>
      </c>
      <c r="C375" s="232">
        <v>0</v>
      </c>
      <c r="D375" s="233">
        <v>0</v>
      </c>
      <c r="E375" s="233">
        <v>0</v>
      </c>
      <c r="F375" s="233">
        <v>0</v>
      </c>
      <c r="G375" s="233">
        <v>0</v>
      </c>
      <c r="H375" s="233">
        <v>0</v>
      </c>
      <c r="I375" s="233">
        <v>345</v>
      </c>
      <c r="J375" s="233">
        <v>0</v>
      </c>
      <c r="K375" s="233">
        <v>0</v>
      </c>
      <c r="L375" s="233">
        <v>0</v>
      </c>
      <c r="M375" s="233">
        <v>0</v>
      </c>
      <c r="N375" s="233">
        <v>0</v>
      </c>
      <c r="O375" s="233">
        <v>0</v>
      </c>
      <c r="P375" s="233">
        <v>0</v>
      </c>
      <c r="Q375" s="233">
        <v>0</v>
      </c>
      <c r="R375" s="233">
        <v>0</v>
      </c>
      <c r="S375" s="233">
        <v>0</v>
      </c>
      <c r="T375" s="233">
        <v>0</v>
      </c>
      <c r="U375" s="233">
        <v>0</v>
      </c>
      <c r="V375" s="233">
        <v>0</v>
      </c>
      <c r="W375" s="234">
        <v>0</v>
      </c>
    </row>
    <row r="376" spans="1:23" s="157" customFormat="1" x14ac:dyDescent="0.2">
      <c r="A376" s="337" t="s">
        <v>1616</v>
      </c>
      <c r="B376" s="334" t="s">
        <v>2025</v>
      </c>
      <c r="C376" s="232">
        <v>0</v>
      </c>
      <c r="D376" s="233">
        <v>0</v>
      </c>
      <c r="E376" s="233">
        <v>0</v>
      </c>
      <c r="F376" s="233">
        <v>0</v>
      </c>
      <c r="G376" s="233">
        <v>0</v>
      </c>
      <c r="H376" s="233">
        <v>0</v>
      </c>
      <c r="I376" s="233">
        <v>2150</v>
      </c>
      <c r="J376" s="233">
        <v>0</v>
      </c>
      <c r="K376" s="233">
        <v>0</v>
      </c>
      <c r="L376" s="233">
        <v>0</v>
      </c>
      <c r="M376" s="233">
        <v>0</v>
      </c>
      <c r="N376" s="233">
        <v>0</v>
      </c>
      <c r="O376" s="233">
        <v>0</v>
      </c>
      <c r="P376" s="233">
        <v>0</v>
      </c>
      <c r="Q376" s="233">
        <v>0</v>
      </c>
      <c r="R376" s="233">
        <v>0</v>
      </c>
      <c r="S376" s="233">
        <v>0</v>
      </c>
      <c r="T376" s="233">
        <v>0</v>
      </c>
      <c r="U376" s="233" t="s">
        <v>1676</v>
      </c>
      <c r="V376" s="233">
        <v>0</v>
      </c>
      <c r="W376" s="234">
        <v>10</v>
      </c>
    </row>
    <row r="377" spans="1:23" s="145" customFormat="1" x14ac:dyDescent="0.2">
      <c r="A377" s="337" t="s">
        <v>1593</v>
      </c>
      <c r="B377" s="334" t="s">
        <v>2026</v>
      </c>
      <c r="C377" s="232">
        <v>0</v>
      </c>
      <c r="D377" s="233">
        <v>0</v>
      </c>
      <c r="E377" s="233">
        <v>0</v>
      </c>
      <c r="F377" s="233">
        <v>0</v>
      </c>
      <c r="G377" s="233">
        <v>0</v>
      </c>
      <c r="H377" s="233">
        <v>0</v>
      </c>
      <c r="I377" s="233">
        <v>2220</v>
      </c>
      <c r="J377" s="233">
        <v>0</v>
      </c>
      <c r="K377" s="233">
        <v>0</v>
      </c>
      <c r="L377" s="233">
        <v>0</v>
      </c>
      <c r="M377" s="233">
        <v>0</v>
      </c>
      <c r="N377" s="233">
        <v>0</v>
      </c>
      <c r="O377" s="233">
        <v>0</v>
      </c>
      <c r="P377" s="233">
        <v>0</v>
      </c>
      <c r="Q377" s="233">
        <v>0</v>
      </c>
      <c r="R377" s="233">
        <v>0</v>
      </c>
      <c r="S377" s="233" t="s">
        <v>1676</v>
      </c>
      <c r="T377" s="233">
        <v>0</v>
      </c>
      <c r="U377" s="233" t="s">
        <v>1676</v>
      </c>
      <c r="V377" s="233">
        <v>0</v>
      </c>
      <c r="W377" s="234" t="s">
        <v>1676</v>
      </c>
    </row>
    <row r="378" spans="1:23" s="145" customFormat="1" x14ac:dyDescent="0.2">
      <c r="A378" s="337" t="s">
        <v>1384</v>
      </c>
      <c r="B378" s="334" t="s">
        <v>2027</v>
      </c>
      <c r="C378" s="232">
        <v>0</v>
      </c>
      <c r="D378" s="233">
        <v>0</v>
      </c>
      <c r="E378" s="233">
        <v>0</v>
      </c>
      <c r="F378" s="233">
        <v>0</v>
      </c>
      <c r="G378" s="233">
        <v>0</v>
      </c>
      <c r="H378" s="233">
        <v>0</v>
      </c>
      <c r="I378" s="233">
        <v>6480</v>
      </c>
      <c r="J378" s="233">
        <v>0</v>
      </c>
      <c r="K378" s="233">
        <v>0</v>
      </c>
      <c r="L378" s="233">
        <v>0</v>
      </c>
      <c r="M378" s="233">
        <v>0</v>
      </c>
      <c r="N378" s="233">
        <v>0</v>
      </c>
      <c r="O378" s="233">
        <v>0</v>
      </c>
      <c r="P378" s="233">
        <v>0</v>
      </c>
      <c r="Q378" s="233">
        <v>0</v>
      </c>
      <c r="R378" s="233">
        <v>0</v>
      </c>
      <c r="S378" s="233" t="s">
        <v>1676</v>
      </c>
      <c r="T378" s="233">
        <v>0</v>
      </c>
      <c r="U378" s="233">
        <v>10</v>
      </c>
      <c r="V378" s="233">
        <v>0</v>
      </c>
      <c r="W378" s="234" t="s">
        <v>1676</v>
      </c>
    </row>
    <row r="379" spans="1:23" s="145" customFormat="1" x14ac:dyDescent="0.2">
      <c r="A379" s="337" t="s">
        <v>1618</v>
      </c>
      <c r="B379" s="334" t="s">
        <v>2028</v>
      </c>
      <c r="C379" s="232">
        <v>0</v>
      </c>
      <c r="D379" s="233">
        <v>0</v>
      </c>
      <c r="E379" s="233">
        <v>0</v>
      </c>
      <c r="F379" s="233">
        <v>0</v>
      </c>
      <c r="G379" s="233">
        <v>0</v>
      </c>
      <c r="H379" s="233">
        <v>0</v>
      </c>
      <c r="I379" s="233">
        <v>900</v>
      </c>
      <c r="J379" s="233">
        <v>0</v>
      </c>
      <c r="K379" s="233">
        <v>0</v>
      </c>
      <c r="L379" s="233">
        <v>0</v>
      </c>
      <c r="M379" s="233">
        <v>0</v>
      </c>
      <c r="N379" s="233">
        <v>0</v>
      </c>
      <c r="O379" s="233">
        <v>0</v>
      </c>
      <c r="P379" s="233">
        <v>0</v>
      </c>
      <c r="Q379" s="233">
        <v>0</v>
      </c>
      <c r="R379" s="233">
        <v>0</v>
      </c>
      <c r="S379" s="233" t="s">
        <v>1676</v>
      </c>
      <c r="T379" s="233">
        <v>0</v>
      </c>
      <c r="U379" s="233">
        <v>0</v>
      </c>
      <c r="V379" s="233">
        <v>0</v>
      </c>
      <c r="W379" s="234" t="s">
        <v>1676</v>
      </c>
    </row>
    <row r="380" spans="1:23" s="145" customFormat="1" x14ac:dyDescent="0.2">
      <c r="A380" s="337" t="s">
        <v>1383</v>
      </c>
      <c r="B380" s="334" t="s">
        <v>2029</v>
      </c>
      <c r="C380" s="232">
        <v>0</v>
      </c>
      <c r="D380" s="233">
        <v>0</v>
      </c>
      <c r="E380" s="233">
        <v>0</v>
      </c>
      <c r="F380" s="233">
        <v>0</v>
      </c>
      <c r="G380" s="233">
        <v>0</v>
      </c>
      <c r="H380" s="233">
        <v>0</v>
      </c>
      <c r="I380" s="233">
        <v>2285</v>
      </c>
      <c r="J380" s="233">
        <v>0</v>
      </c>
      <c r="K380" s="233">
        <v>0</v>
      </c>
      <c r="L380" s="233">
        <v>0</v>
      </c>
      <c r="M380" s="233">
        <v>0</v>
      </c>
      <c r="N380" s="233">
        <v>0</v>
      </c>
      <c r="O380" s="233">
        <v>0</v>
      </c>
      <c r="P380" s="233">
        <v>0</v>
      </c>
      <c r="Q380" s="233">
        <v>0</v>
      </c>
      <c r="R380" s="233">
        <v>0</v>
      </c>
      <c r="S380" s="233" t="s">
        <v>1676</v>
      </c>
      <c r="T380" s="233">
        <v>0</v>
      </c>
      <c r="U380" s="233" t="s">
        <v>1676</v>
      </c>
      <c r="V380" s="233">
        <v>0</v>
      </c>
      <c r="W380" s="234" t="s">
        <v>1676</v>
      </c>
    </row>
    <row r="381" spans="1:23" s="145" customFormat="1" x14ac:dyDescent="0.2">
      <c r="A381" s="337" t="s">
        <v>1615</v>
      </c>
      <c r="B381" s="334" t="s">
        <v>2030</v>
      </c>
      <c r="C381" s="232">
        <v>0</v>
      </c>
      <c r="D381" s="233">
        <v>0</v>
      </c>
      <c r="E381" s="233">
        <v>0</v>
      </c>
      <c r="F381" s="233">
        <v>0</v>
      </c>
      <c r="G381" s="233">
        <v>0</v>
      </c>
      <c r="H381" s="233">
        <v>0</v>
      </c>
      <c r="I381" s="233">
        <v>1670</v>
      </c>
      <c r="J381" s="233">
        <v>0</v>
      </c>
      <c r="K381" s="233">
        <v>0</v>
      </c>
      <c r="L381" s="233">
        <v>0</v>
      </c>
      <c r="M381" s="233">
        <v>0</v>
      </c>
      <c r="N381" s="233">
        <v>0</v>
      </c>
      <c r="O381" s="233">
        <v>0</v>
      </c>
      <c r="P381" s="233">
        <v>0</v>
      </c>
      <c r="Q381" s="233">
        <v>0</v>
      </c>
      <c r="R381" s="233">
        <v>0</v>
      </c>
      <c r="S381" s="233">
        <v>0</v>
      </c>
      <c r="T381" s="233">
        <v>0</v>
      </c>
      <c r="U381" s="233">
        <v>15</v>
      </c>
      <c r="V381" s="233">
        <v>0</v>
      </c>
      <c r="W381" s="234" t="s">
        <v>1676</v>
      </c>
    </row>
    <row r="382" spans="1:23" s="145" customFormat="1" x14ac:dyDescent="0.2">
      <c r="A382" s="337" t="s">
        <v>1617</v>
      </c>
      <c r="B382" s="334" t="s">
        <v>2031</v>
      </c>
      <c r="C382" s="232">
        <v>0</v>
      </c>
      <c r="D382" s="233">
        <v>0</v>
      </c>
      <c r="E382" s="233">
        <v>0</v>
      </c>
      <c r="F382" s="233">
        <v>0</v>
      </c>
      <c r="G382" s="233">
        <v>0</v>
      </c>
      <c r="H382" s="233">
        <v>0</v>
      </c>
      <c r="I382" s="233">
        <v>445</v>
      </c>
      <c r="J382" s="233">
        <v>0</v>
      </c>
      <c r="K382" s="233">
        <v>0</v>
      </c>
      <c r="L382" s="233">
        <v>0</v>
      </c>
      <c r="M382" s="233">
        <v>0</v>
      </c>
      <c r="N382" s="233">
        <v>0</v>
      </c>
      <c r="O382" s="233">
        <v>0</v>
      </c>
      <c r="P382" s="233">
        <v>0</v>
      </c>
      <c r="Q382" s="233">
        <v>0</v>
      </c>
      <c r="R382" s="233">
        <v>0</v>
      </c>
      <c r="S382" s="233">
        <v>0</v>
      </c>
      <c r="T382" s="233">
        <v>0</v>
      </c>
      <c r="U382" s="233">
        <v>0</v>
      </c>
      <c r="V382" s="233">
        <v>0</v>
      </c>
      <c r="W382" s="234">
        <v>0</v>
      </c>
    </row>
    <row r="383" spans="1:23" s="145" customFormat="1" x14ac:dyDescent="0.2">
      <c r="A383" s="337" t="s">
        <v>1614</v>
      </c>
      <c r="B383" s="334" t="s">
        <v>2032</v>
      </c>
      <c r="C383" s="232">
        <v>0</v>
      </c>
      <c r="D383" s="233">
        <v>0</v>
      </c>
      <c r="E383" s="233">
        <v>0</v>
      </c>
      <c r="F383" s="233">
        <v>0</v>
      </c>
      <c r="G383" s="233">
        <v>0</v>
      </c>
      <c r="H383" s="233">
        <v>0</v>
      </c>
      <c r="I383" s="233">
        <v>1615</v>
      </c>
      <c r="J383" s="233">
        <v>0</v>
      </c>
      <c r="K383" s="233">
        <v>0</v>
      </c>
      <c r="L383" s="233">
        <v>0</v>
      </c>
      <c r="M383" s="233">
        <v>0</v>
      </c>
      <c r="N383" s="233">
        <v>0</v>
      </c>
      <c r="O383" s="233">
        <v>0</v>
      </c>
      <c r="P383" s="233">
        <v>0</v>
      </c>
      <c r="Q383" s="233">
        <v>0</v>
      </c>
      <c r="R383" s="233">
        <v>0</v>
      </c>
      <c r="S383" s="233" t="s">
        <v>1676</v>
      </c>
      <c r="T383" s="233">
        <v>0</v>
      </c>
      <c r="U383" s="233">
        <v>0</v>
      </c>
      <c r="V383" s="233">
        <v>0</v>
      </c>
      <c r="W383" s="234" t="s">
        <v>1676</v>
      </c>
    </row>
    <row r="384" spans="1:23" s="145" customFormat="1" x14ac:dyDescent="0.2">
      <c r="A384" s="337" t="s">
        <v>1620</v>
      </c>
      <c r="B384" s="334" t="s">
        <v>2033</v>
      </c>
      <c r="C384" s="232">
        <v>0</v>
      </c>
      <c r="D384" s="233">
        <v>0</v>
      </c>
      <c r="E384" s="233">
        <v>0</v>
      </c>
      <c r="F384" s="233">
        <v>0</v>
      </c>
      <c r="G384" s="233">
        <v>0</v>
      </c>
      <c r="H384" s="233">
        <v>0</v>
      </c>
      <c r="I384" s="233">
        <v>430</v>
      </c>
      <c r="J384" s="233">
        <v>0</v>
      </c>
      <c r="K384" s="233">
        <v>0</v>
      </c>
      <c r="L384" s="233">
        <v>0</v>
      </c>
      <c r="M384" s="233">
        <v>0</v>
      </c>
      <c r="N384" s="233">
        <v>0</v>
      </c>
      <c r="O384" s="233">
        <v>0</v>
      </c>
      <c r="P384" s="233">
        <v>0</v>
      </c>
      <c r="Q384" s="233">
        <v>0</v>
      </c>
      <c r="R384" s="233">
        <v>0</v>
      </c>
      <c r="S384" s="233">
        <v>0</v>
      </c>
      <c r="T384" s="233">
        <v>0</v>
      </c>
      <c r="U384" s="233">
        <v>0</v>
      </c>
      <c r="V384" s="233">
        <v>0</v>
      </c>
      <c r="W384" s="234">
        <v>0</v>
      </c>
    </row>
    <row r="385" spans="1:23" s="145" customFormat="1" x14ac:dyDescent="0.2">
      <c r="A385" s="337" t="s">
        <v>1380</v>
      </c>
      <c r="B385" s="334" t="s">
        <v>2034</v>
      </c>
      <c r="C385" s="232">
        <v>0</v>
      </c>
      <c r="D385" s="233" t="s">
        <v>1676</v>
      </c>
      <c r="E385" s="233">
        <v>0</v>
      </c>
      <c r="F385" s="233" t="s">
        <v>1676</v>
      </c>
      <c r="G385" s="233" t="s">
        <v>1676</v>
      </c>
      <c r="H385" s="233" t="s">
        <v>1676</v>
      </c>
      <c r="I385" s="233">
        <v>0</v>
      </c>
      <c r="J385" s="233">
        <v>15</v>
      </c>
      <c r="K385" s="233">
        <v>0</v>
      </c>
      <c r="L385" s="233">
        <v>45</v>
      </c>
      <c r="M385" s="233" t="s">
        <v>1676</v>
      </c>
      <c r="N385" s="233" t="s">
        <v>1676</v>
      </c>
      <c r="O385" s="233">
        <v>175</v>
      </c>
      <c r="P385" s="233" t="s">
        <v>1676</v>
      </c>
      <c r="Q385" s="233">
        <v>0</v>
      </c>
      <c r="R385" s="233">
        <v>0</v>
      </c>
      <c r="S385" s="233">
        <v>0</v>
      </c>
      <c r="T385" s="233" t="s">
        <v>1676</v>
      </c>
      <c r="U385" s="233" t="s">
        <v>1676</v>
      </c>
      <c r="V385" s="233">
        <v>0</v>
      </c>
      <c r="W385" s="234" t="s">
        <v>1676</v>
      </c>
    </row>
    <row r="386" spans="1:23" s="145" customFormat="1" x14ac:dyDescent="0.2">
      <c r="A386" s="337" t="s">
        <v>602</v>
      </c>
      <c r="B386" s="334" t="s">
        <v>2035</v>
      </c>
      <c r="C386" s="232" t="s">
        <v>1676</v>
      </c>
      <c r="D386" s="233">
        <v>75</v>
      </c>
      <c r="E386" s="233" t="s">
        <v>1676</v>
      </c>
      <c r="F386" s="233">
        <v>0</v>
      </c>
      <c r="G386" s="233" t="s">
        <v>1676</v>
      </c>
      <c r="H386" s="233">
        <v>15</v>
      </c>
      <c r="I386" s="233">
        <v>0</v>
      </c>
      <c r="J386" s="233" t="s">
        <v>1676</v>
      </c>
      <c r="K386" s="233">
        <v>10</v>
      </c>
      <c r="L386" s="233">
        <v>10</v>
      </c>
      <c r="M386" s="233">
        <v>265</v>
      </c>
      <c r="N386" s="233">
        <v>45</v>
      </c>
      <c r="O386" s="233">
        <v>1220</v>
      </c>
      <c r="P386" s="233">
        <v>330</v>
      </c>
      <c r="Q386" s="233">
        <v>0</v>
      </c>
      <c r="R386" s="233">
        <v>0</v>
      </c>
      <c r="S386" s="233">
        <v>0</v>
      </c>
      <c r="T386" s="233">
        <v>45</v>
      </c>
      <c r="U386" s="233">
        <v>25</v>
      </c>
      <c r="V386" s="233">
        <v>0</v>
      </c>
      <c r="W386" s="234">
        <v>30</v>
      </c>
    </row>
    <row r="387" spans="1:23" s="145" customFormat="1" x14ac:dyDescent="0.2">
      <c r="A387" s="337" t="s">
        <v>291</v>
      </c>
      <c r="B387" s="334" t="s">
        <v>2036</v>
      </c>
      <c r="C387" s="232">
        <v>0</v>
      </c>
      <c r="D387" s="233">
        <v>70</v>
      </c>
      <c r="E387" s="233" t="s">
        <v>1676</v>
      </c>
      <c r="F387" s="233">
        <v>0</v>
      </c>
      <c r="G387" s="233">
        <v>0</v>
      </c>
      <c r="H387" s="233">
        <v>15</v>
      </c>
      <c r="I387" s="233">
        <v>0</v>
      </c>
      <c r="J387" s="233">
        <v>0</v>
      </c>
      <c r="K387" s="233">
        <v>0</v>
      </c>
      <c r="L387" s="233">
        <v>0</v>
      </c>
      <c r="M387" s="233">
        <v>240</v>
      </c>
      <c r="N387" s="233">
        <v>60</v>
      </c>
      <c r="O387" s="233">
        <v>855</v>
      </c>
      <c r="P387" s="233">
        <v>280</v>
      </c>
      <c r="Q387" s="233">
        <v>0</v>
      </c>
      <c r="R387" s="233">
        <v>0</v>
      </c>
      <c r="S387" s="233" t="s">
        <v>1676</v>
      </c>
      <c r="T387" s="233">
        <v>25</v>
      </c>
      <c r="U387" s="233">
        <v>40</v>
      </c>
      <c r="V387" s="233">
        <v>0</v>
      </c>
      <c r="W387" s="234">
        <v>10</v>
      </c>
    </row>
    <row r="388" spans="1:23" s="145" customFormat="1" x14ac:dyDescent="0.2">
      <c r="A388" s="337" t="s">
        <v>286</v>
      </c>
      <c r="B388" s="334" t="s">
        <v>2037</v>
      </c>
      <c r="C388" s="232">
        <v>0</v>
      </c>
      <c r="D388" s="233">
        <v>0</v>
      </c>
      <c r="E388" s="233">
        <v>0</v>
      </c>
      <c r="F388" s="233" t="s">
        <v>1676</v>
      </c>
      <c r="G388" s="233">
        <v>0</v>
      </c>
      <c r="H388" s="233">
        <v>165</v>
      </c>
      <c r="I388" s="233">
        <v>430</v>
      </c>
      <c r="J388" s="233">
        <v>0</v>
      </c>
      <c r="K388" s="233">
        <v>0</v>
      </c>
      <c r="L388" s="233">
        <v>0</v>
      </c>
      <c r="M388" s="233" t="s">
        <v>1676</v>
      </c>
      <c r="N388" s="233" t="s">
        <v>1676</v>
      </c>
      <c r="O388" s="233">
        <v>1265</v>
      </c>
      <c r="P388" s="233">
        <v>0</v>
      </c>
      <c r="Q388" s="233">
        <v>0</v>
      </c>
      <c r="R388" s="233">
        <v>0</v>
      </c>
      <c r="S388" s="233" t="s">
        <v>1676</v>
      </c>
      <c r="T388" s="233">
        <v>0</v>
      </c>
      <c r="U388" s="233">
        <v>15</v>
      </c>
      <c r="V388" s="233">
        <v>0</v>
      </c>
      <c r="W388" s="234" t="s">
        <v>1676</v>
      </c>
    </row>
    <row r="389" spans="1:23" s="145" customFormat="1" x14ac:dyDescent="0.2">
      <c r="A389" s="337" t="s">
        <v>294</v>
      </c>
      <c r="B389" s="334" t="s">
        <v>2038</v>
      </c>
      <c r="C389" s="232" t="s">
        <v>1676</v>
      </c>
      <c r="D389" s="233">
        <v>15</v>
      </c>
      <c r="E389" s="233">
        <v>0</v>
      </c>
      <c r="F389" s="233">
        <v>0</v>
      </c>
      <c r="G389" s="233">
        <v>0</v>
      </c>
      <c r="H389" s="233">
        <v>35</v>
      </c>
      <c r="I389" s="233" t="s">
        <v>1676</v>
      </c>
      <c r="J389" s="233" t="s">
        <v>1676</v>
      </c>
      <c r="K389" s="233">
        <v>0</v>
      </c>
      <c r="L389" s="233">
        <v>25</v>
      </c>
      <c r="M389" s="233">
        <v>435</v>
      </c>
      <c r="N389" s="233">
        <v>30</v>
      </c>
      <c r="O389" s="233">
        <v>570</v>
      </c>
      <c r="P389" s="233" t="s">
        <v>1676</v>
      </c>
      <c r="Q389" s="233">
        <v>0</v>
      </c>
      <c r="R389" s="233">
        <v>0</v>
      </c>
      <c r="S389" s="233">
        <v>0</v>
      </c>
      <c r="T389" s="233">
        <v>15</v>
      </c>
      <c r="U389" s="233">
        <v>35</v>
      </c>
      <c r="V389" s="233">
        <v>0</v>
      </c>
      <c r="W389" s="234" t="s">
        <v>1676</v>
      </c>
    </row>
    <row r="390" spans="1:23" s="145" customFormat="1" x14ac:dyDescent="0.2">
      <c r="A390" s="337" t="s">
        <v>296</v>
      </c>
      <c r="B390" s="334" t="s">
        <v>2039</v>
      </c>
      <c r="C390" s="232">
        <v>0</v>
      </c>
      <c r="D390" s="233" t="s">
        <v>1676</v>
      </c>
      <c r="E390" s="233">
        <v>0</v>
      </c>
      <c r="F390" s="233">
        <v>0</v>
      </c>
      <c r="G390" s="233">
        <v>0</v>
      </c>
      <c r="H390" s="233" t="s">
        <v>1676</v>
      </c>
      <c r="I390" s="233">
        <v>0</v>
      </c>
      <c r="J390" s="233">
        <v>0</v>
      </c>
      <c r="K390" s="233">
        <v>0</v>
      </c>
      <c r="L390" s="233">
        <v>0</v>
      </c>
      <c r="M390" s="233">
        <v>75</v>
      </c>
      <c r="N390" s="233" t="s">
        <v>1676</v>
      </c>
      <c r="O390" s="233">
        <v>670</v>
      </c>
      <c r="P390" s="233">
        <v>0</v>
      </c>
      <c r="Q390" s="233">
        <v>0</v>
      </c>
      <c r="R390" s="233">
        <v>0</v>
      </c>
      <c r="S390" s="233" t="s">
        <v>1676</v>
      </c>
      <c r="T390" s="233">
        <v>0</v>
      </c>
      <c r="U390" s="233">
        <v>10</v>
      </c>
      <c r="V390" s="233">
        <v>0</v>
      </c>
      <c r="W390" s="234" t="s">
        <v>1676</v>
      </c>
    </row>
    <row r="391" spans="1:23" s="145" customFormat="1" x14ac:dyDescent="0.2">
      <c r="A391" s="337" t="s">
        <v>302</v>
      </c>
      <c r="B391" s="334" t="s">
        <v>2040</v>
      </c>
      <c r="C391" s="232">
        <v>15</v>
      </c>
      <c r="D391" s="233">
        <v>135</v>
      </c>
      <c r="E391" s="233">
        <v>15</v>
      </c>
      <c r="F391" s="233" t="s">
        <v>1676</v>
      </c>
      <c r="G391" s="233">
        <v>0</v>
      </c>
      <c r="H391" s="233">
        <v>90</v>
      </c>
      <c r="I391" s="233">
        <v>315</v>
      </c>
      <c r="J391" s="233">
        <v>65</v>
      </c>
      <c r="K391" s="233">
        <v>110</v>
      </c>
      <c r="L391" s="233">
        <v>195</v>
      </c>
      <c r="M391" s="233">
        <v>945</v>
      </c>
      <c r="N391" s="233">
        <v>160</v>
      </c>
      <c r="O391" s="233">
        <v>815</v>
      </c>
      <c r="P391" s="233">
        <v>385</v>
      </c>
      <c r="Q391" s="233">
        <v>0</v>
      </c>
      <c r="R391" s="233">
        <v>0</v>
      </c>
      <c r="S391" s="233" t="s">
        <v>1676</v>
      </c>
      <c r="T391" s="233">
        <v>170</v>
      </c>
      <c r="U391" s="233">
        <v>70</v>
      </c>
      <c r="V391" s="233">
        <v>0</v>
      </c>
      <c r="W391" s="234">
        <v>90</v>
      </c>
    </row>
    <row r="392" spans="1:23" s="145" customFormat="1" x14ac:dyDescent="0.2">
      <c r="A392" s="337" t="s">
        <v>312</v>
      </c>
      <c r="B392" s="334" t="s">
        <v>2041</v>
      </c>
      <c r="C392" s="232">
        <v>15</v>
      </c>
      <c r="D392" s="233">
        <v>25</v>
      </c>
      <c r="E392" s="233" t="s">
        <v>1676</v>
      </c>
      <c r="F392" s="233">
        <v>0</v>
      </c>
      <c r="G392" s="233">
        <v>0</v>
      </c>
      <c r="H392" s="233">
        <v>20</v>
      </c>
      <c r="I392" s="233">
        <v>0</v>
      </c>
      <c r="J392" s="233" t="s">
        <v>1676</v>
      </c>
      <c r="K392" s="233">
        <v>0</v>
      </c>
      <c r="L392" s="233">
        <v>10</v>
      </c>
      <c r="M392" s="233">
        <v>310</v>
      </c>
      <c r="N392" s="233" t="s">
        <v>1676</v>
      </c>
      <c r="O392" s="233">
        <v>745</v>
      </c>
      <c r="P392" s="233">
        <v>45</v>
      </c>
      <c r="Q392" s="233">
        <v>0</v>
      </c>
      <c r="R392" s="233">
        <v>0</v>
      </c>
      <c r="S392" s="233" t="s">
        <v>1676</v>
      </c>
      <c r="T392" s="233">
        <v>45</v>
      </c>
      <c r="U392" s="233">
        <v>40</v>
      </c>
      <c r="V392" s="233">
        <v>0</v>
      </c>
      <c r="W392" s="234">
        <v>20</v>
      </c>
    </row>
    <row r="393" spans="1:23" s="145" customFormat="1" x14ac:dyDescent="0.2">
      <c r="A393" s="337" t="s">
        <v>311</v>
      </c>
      <c r="B393" s="334" t="s">
        <v>2042</v>
      </c>
      <c r="C393" s="232">
        <v>10</v>
      </c>
      <c r="D393" s="233">
        <v>45</v>
      </c>
      <c r="E393" s="233">
        <v>15</v>
      </c>
      <c r="F393" s="233" t="s">
        <v>1676</v>
      </c>
      <c r="G393" s="233">
        <v>0</v>
      </c>
      <c r="H393" s="233">
        <v>50</v>
      </c>
      <c r="I393" s="233">
        <v>0</v>
      </c>
      <c r="J393" s="233">
        <v>0</v>
      </c>
      <c r="K393" s="233">
        <v>0</v>
      </c>
      <c r="L393" s="233">
        <v>0</v>
      </c>
      <c r="M393" s="233">
        <v>640</v>
      </c>
      <c r="N393" s="233">
        <v>10</v>
      </c>
      <c r="O393" s="233">
        <v>720</v>
      </c>
      <c r="P393" s="233" t="s">
        <v>1676</v>
      </c>
      <c r="Q393" s="233">
        <v>0</v>
      </c>
      <c r="R393" s="233">
        <v>0</v>
      </c>
      <c r="S393" s="233" t="s">
        <v>1676</v>
      </c>
      <c r="T393" s="233">
        <v>145</v>
      </c>
      <c r="U393" s="233">
        <v>20</v>
      </c>
      <c r="V393" s="233">
        <v>0</v>
      </c>
      <c r="W393" s="234">
        <v>30</v>
      </c>
    </row>
    <row r="394" spans="1:23" s="145" customFormat="1" x14ac:dyDescent="0.2">
      <c r="A394" s="337" t="s">
        <v>315</v>
      </c>
      <c r="B394" s="334" t="s">
        <v>2043</v>
      </c>
      <c r="C394" s="232">
        <v>10</v>
      </c>
      <c r="D394" s="233">
        <v>85</v>
      </c>
      <c r="E394" s="233" t="s">
        <v>1676</v>
      </c>
      <c r="F394" s="233">
        <v>0</v>
      </c>
      <c r="G394" s="233">
        <v>0</v>
      </c>
      <c r="H394" s="233">
        <v>125</v>
      </c>
      <c r="I394" s="233">
        <v>0</v>
      </c>
      <c r="J394" s="233">
        <v>0</v>
      </c>
      <c r="K394" s="233">
        <v>125</v>
      </c>
      <c r="L394" s="233" t="s">
        <v>1676</v>
      </c>
      <c r="M394" s="233">
        <v>750</v>
      </c>
      <c r="N394" s="233">
        <v>30</v>
      </c>
      <c r="O394" s="233">
        <v>1560</v>
      </c>
      <c r="P394" s="233">
        <v>770</v>
      </c>
      <c r="Q394" s="233">
        <v>0</v>
      </c>
      <c r="R394" s="233">
        <v>0</v>
      </c>
      <c r="S394" s="233" t="s">
        <v>1676</v>
      </c>
      <c r="T394" s="233">
        <v>295</v>
      </c>
      <c r="U394" s="233">
        <v>60</v>
      </c>
      <c r="V394" s="233">
        <v>0</v>
      </c>
      <c r="W394" s="234">
        <v>75</v>
      </c>
    </row>
    <row r="395" spans="1:23" s="145" customFormat="1" x14ac:dyDescent="0.2">
      <c r="A395" s="337" t="s">
        <v>314</v>
      </c>
      <c r="B395" s="334" t="s">
        <v>2044</v>
      </c>
      <c r="C395" s="232" t="s">
        <v>1676</v>
      </c>
      <c r="D395" s="233">
        <v>110</v>
      </c>
      <c r="E395" s="233">
        <v>20</v>
      </c>
      <c r="F395" s="233" t="s">
        <v>1676</v>
      </c>
      <c r="G395" s="233" t="s">
        <v>1676</v>
      </c>
      <c r="H395" s="233">
        <v>115</v>
      </c>
      <c r="I395" s="233">
        <v>1475</v>
      </c>
      <c r="J395" s="233">
        <v>40</v>
      </c>
      <c r="K395" s="233">
        <v>85</v>
      </c>
      <c r="L395" s="233">
        <v>210</v>
      </c>
      <c r="M395" s="233">
        <v>535</v>
      </c>
      <c r="N395" s="233">
        <v>15</v>
      </c>
      <c r="O395" s="233">
        <v>1400</v>
      </c>
      <c r="P395" s="233">
        <v>520</v>
      </c>
      <c r="Q395" s="233">
        <v>0</v>
      </c>
      <c r="R395" s="233">
        <v>0</v>
      </c>
      <c r="S395" s="233" t="s">
        <v>1676</v>
      </c>
      <c r="T395" s="233">
        <v>180</v>
      </c>
      <c r="U395" s="233">
        <v>70</v>
      </c>
      <c r="V395" s="233">
        <v>0</v>
      </c>
      <c r="W395" s="234">
        <v>135</v>
      </c>
    </row>
    <row r="396" spans="1:23" s="145" customFormat="1" x14ac:dyDescent="0.2">
      <c r="A396" s="337" t="s">
        <v>289</v>
      </c>
      <c r="B396" s="334" t="s">
        <v>2045</v>
      </c>
      <c r="C396" s="232" t="s">
        <v>1676</v>
      </c>
      <c r="D396" s="233" t="s">
        <v>1676</v>
      </c>
      <c r="E396" s="233">
        <v>0</v>
      </c>
      <c r="F396" s="233">
        <v>0</v>
      </c>
      <c r="G396" s="233">
        <v>0</v>
      </c>
      <c r="H396" s="233">
        <v>15</v>
      </c>
      <c r="I396" s="233">
        <v>0</v>
      </c>
      <c r="J396" s="233">
        <v>0</v>
      </c>
      <c r="K396" s="233">
        <v>15</v>
      </c>
      <c r="L396" s="233">
        <v>0</v>
      </c>
      <c r="M396" s="233">
        <v>85</v>
      </c>
      <c r="N396" s="233" t="s">
        <v>1676</v>
      </c>
      <c r="O396" s="233">
        <v>365</v>
      </c>
      <c r="P396" s="233" t="s">
        <v>1676</v>
      </c>
      <c r="Q396" s="233">
        <v>0</v>
      </c>
      <c r="R396" s="233">
        <v>0</v>
      </c>
      <c r="S396" s="233">
        <v>0</v>
      </c>
      <c r="T396" s="233" t="s">
        <v>1676</v>
      </c>
      <c r="U396" s="233">
        <v>10</v>
      </c>
      <c r="V396" s="233">
        <v>0</v>
      </c>
      <c r="W396" s="234" t="s">
        <v>1676</v>
      </c>
    </row>
    <row r="397" spans="1:23" s="145" customFormat="1" x14ac:dyDescent="0.2">
      <c r="A397" s="337" t="s">
        <v>295</v>
      </c>
      <c r="B397" s="334" t="s">
        <v>2046</v>
      </c>
      <c r="C397" s="232">
        <v>10</v>
      </c>
      <c r="D397" s="233">
        <v>35</v>
      </c>
      <c r="E397" s="233" t="s">
        <v>1676</v>
      </c>
      <c r="F397" s="233" t="s">
        <v>1676</v>
      </c>
      <c r="G397" s="233">
        <v>0</v>
      </c>
      <c r="H397" s="233">
        <v>150</v>
      </c>
      <c r="I397" s="233">
        <v>0</v>
      </c>
      <c r="J397" s="233" t="s">
        <v>1676</v>
      </c>
      <c r="K397" s="233">
        <v>0</v>
      </c>
      <c r="L397" s="233">
        <v>105</v>
      </c>
      <c r="M397" s="233">
        <v>345</v>
      </c>
      <c r="N397" s="233">
        <v>45</v>
      </c>
      <c r="O397" s="233">
        <v>1095</v>
      </c>
      <c r="P397" s="233">
        <v>0</v>
      </c>
      <c r="Q397" s="233">
        <v>0</v>
      </c>
      <c r="R397" s="233">
        <v>0</v>
      </c>
      <c r="S397" s="233">
        <v>0</v>
      </c>
      <c r="T397" s="233">
        <v>30</v>
      </c>
      <c r="U397" s="233">
        <v>85</v>
      </c>
      <c r="V397" s="233">
        <v>0</v>
      </c>
      <c r="W397" s="234" t="s">
        <v>1676</v>
      </c>
    </row>
    <row r="398" spans="1:23" s="145" customFormat="1" x14ac:dyDescent="0.2">
      <c r="A398" s="337" t="s">
        <v>298</v>
      </c>
      <c r="B398" s="334" t="s">
        <v>2047</v>
      </c>
      <c r="C398" s="232">
        <v>0</v>
      </c>
      <c r="D398" s="233" t="s">
        <v>1676</v>
      </c>
      <c r="E398" s="233">
        <v>0</v>
      </c>
      <c r="F398" s="233">
        <v>0</v>
      </c>
      <c r="G398" s="233">
        <v>0</v>
      </c>
      <c r="H398" s="233">
        <v>90</v>
      </c>
      <c r="I398" s="233">
        <v>0</v>
      </c>
      <c r="J398" s="233">
        <v>25</v>
      </c>
      <c r="K398" s="233">
        <v>0</v>
      </c>
      <c r="L398" s="233">
        <v>95</v>
      </c>
      <c r="M398" s="233">
        <v>230</v>
      </c>
      <c r="N398" s="233" t="s">
        <v>1676</v>
      </c>
      <c r="O398" s="233">
        <v>655</v>
      </c>
      <c r="P398" s="233">
        <v>15</v>
      </c>
      <c r="Q398" s="233">
        <v>0</v>
      </c>
      <c r="R398" s="233">
        <v>0</v>
      </c>
      <c r="S398" s="233">
        <v>0</v>
      </c>
      <c r="T398" s="233">
        <v>10</v>
      </c>
      <c r="U398" s="233">
        <v>15</v>
      </c>
      <c r="V398" s="233">
        <v>0</v>
      </c>
      <c r="W398" s="234" t="s">
        <v>1676</v>
      </c>
    </row>
    <row r="399" spans="1:23" s="145" customFormat="1" x14ac:dyDescent="0.2">
      <c r="A399" s="337" t="s">
        <v>317</v>
      </c>
      <c r="B399" s="334" t="s">
        <v>2048</v>
      </c>
      <c r="C399" s="232" t="s">
        <v>1676</v>
      </c>
      <c r="D399" s="233">
        <v>40</v>
      </c>
      <c r="E399" s="233">
        <v>0</v>
      </c>
      <c r="F399" s="233">
        <v>0</v>
      </c>
      <c r="G399" s="233" t="s">
        <v>1676</v>
      </c>
      <c r="H399" s="233">
        <v>125</v>
      </c>
      <c r="I399" s="233">
        <v>0</v>
      </c>
      <c r="J399" s="233">
        <v>15</v>
      </c>
      <c r="K399" s="233">
        <v>90</v>
      </c>
      <c r="L399" s="233">
        <v>40</v>
      </c>
      <c r="M399" s="233">
        <v>660</v>
      </c>
      <c r="N399" s="233">
        <v>40</v>
      </c>
      <c r="O399" s="233">
        <v>3740</v>
      </c>
      <c r="P399" s="233">
        <v>125</v>
      </c>
      <c r="Q399" s="233">
        <v>0</v>
      </c>
      <c r="R399" s="233">
        <v>0</v>
      </c>
      <c r="S399" s="233">
        <v>10</v>
      </c>
      <c r="T399" s="233">
        <v>120</v>
      </c>
      <c r="U399" s="233">
        <v>95</v>
      </c>
      <c r="V399" s="233">
        <v>0</v>
      </c>
      <c r="W399" s="234">
        <v>25</v>
      </c>
    </row>
    <row r="400" spans="1:23" s="145" customFormat="1" x14ac:dyDescent="0.2">
      <c r="A400" s="337" t="s">
        <v>305</v>
      </c>
      <c r="B400" s="334" t="s">
        <v>2049</v>
      </c>
      <c r="C400" s="232">
        <v>15</v>
      </c>
      <c r="D400" s="233">
        <v>120</v>
      </c>
      <c r="E400" s="233" t="s">
        <v>1676</v>
      </c>
      <c r="F400" s="233" t="s">
        <v>1676</v>
      </c>
      <c r="G400" s="233">
        <v>0</v>
      </c>
      <c r="H400" s="233">
        <v>255</v>
      </c>
      <c r="I400" s="233">
        <v>0</v>
      </c>
      <c r="J400" s="233">
        <v>70</v>
      </c>
      <c r="K400" s="233">
        <v>0</v>
      </c>
      <c r="L400" s="233">
        <v>230</v>
      </c>
      <c r="M400" s="233">
        <v>695</v>
      </c>
      <c r="N400" s="233">
        <v>135</v>
      </c>
      <c r="O400" s="233">
        <v>1185</v>
      </c>
      <c r="P400" s="233">
        <v>170</v>
      </c>
      <c r="Q400" s="233">
        <v>0</v>
      </c>
      <c r="R400" s="233">
        <v>0</v>
      </c>
      <c r="S400" s="233">
        <v>10</v>
      </c>
      <c r="T400" s="233">
        <v>50</v>
      </c>
      <c r="U400" s="233">
        <v>50</v>
      </c>
      <c r="V400" s="233">
        <v>0</v>
      </c>
      <c r="W400" s="234">
        <v>55</v>
      </c>
    </row>
    <row r="401" spans="1:23" s="145" customFormat="1" x14ac:dyDescent="0.2">
      <c r="A401" s="337" t="s">
        <v>301</v>
      </c>
      <c r="B401" s="334" t="s">
        <v>2050</v>
      </c>
      <c r="C401" s="232">
        <v>0</v>
      </c>
      <c r="D401" s="233">
        <v>10</v>
      </c>
      <c r="E401" s="233" t="s">
        <v>1676</v>
      </c>
      <c r="F401" s="233">
        <v>0</v>
      </c>
      <c r="G401" s="233">
        <v>0</v>
      </c>
      <c r="H401" s="233">
        <v>40</v>
      </c>
      <c r="I401" s="233">
        <v>0</v>
      </c>
      <c r="J401" s="233">
        <v>0</v>
      </c>
      <c r="K401" s="233" t="s">
        <v>1676</v>
      </c>
      <c r="L401" s="233">
        <v>0</v>
      </c>
      <c r="M401" s="233">
        <v>0</v>
      </c>
      <c r="N401" s="233">
        <v>10</v>
      </c>
      <c r="O401" s="233">
        <v>1170</v>
      </c>
      <c r="P401" s="233">
        <v>0</v>
      </c>
      <c r="Q401" s="233">
        <v>0</v>
      </c>
      <c r="R401" s="233">
        <v>0</v>
      </c>
      <c r="S401" s="233">
        <v>0</v>
      </c>
      <c r="T401" s="233" t="s">
        <v>1676</v>
      </c>
      <c r="U401" s="233">
        <v>40</v>
      </c>
      <c r="V401" s="233">
        <v>0</v>
      </c>
      <c r="W401" s="234" t="s">
        <v>1676</v>
      </c>
    </row>
    <row r="402" spans="1:23" s="145" customFormat="1" x14ac:dyDescent="0.2">
      <c r="A402" s="337" t="s">
        <v>300</v>
      </c>
      <c r="B402" s="334" t="s">
        <v>2051</v>
      </c>
      <c r="C402" s="232" t="s">
        <v>1676</v>
      </c>
      <c r="D402" s="233">
        <v>60</v>
      </c>
      <c r="E402" s="233">
        <v>0</v>
      </c>
      <c r="F402" s="233">
        <v>0</v>
      </c>
      <c r="G402" s="233">
        <v>0</v>
      </c>
      <c r="H402" s="233">
        <v>70</v>
      </c>
      <c r="I402" s="233">
        <v>0</v>
      </c>
      <c r="J402" s="233" t="s">
        <v>1676</v>
      </c>
      <c r="K402" s="233">
        <v>0</v>
      </c>
      <c r="L402" s="233">
        <v>20</v>
      </c>
      <c r="M402" s="233">
        <v>230</v>
      </c>
      <c r="N402" s="233">
        <v>35</v>
      </c>
      <c r="O402" s="233">
        <v>1500</v>
      </c>
      <c r="P402" s="233">
        <v>315</v>
      </c>
      <c r="Q402" s="233">
        <v>0</v>
      </c>
      <c r="R402" s="233">
        <v>0</v>
      </c>
      <c r="S402" s="233" t="s">
        <v>1676</v>
      </c>
      <c r="T402" s="233">
        <v>25</v>
      </c>
      <c r="U402" s="233">
        <v>40</v>
      </c>
      <c r="V402" s="233">
        <v>0</v>
      </c>
      <c r="W402" s="234">
        <v>15</v>
      </c>
    </row>
    <row r="403" spans="1:23" s="145" customFormat="1" x14ac:dyDescent="0.2">
      <c r="A403" s="337" t="s">
        <v>307</v>
      </c>
      <c r="B403" s="334" t="s">
        <v>2052</v>
      </c>
      <c r="C403" s="232">
        <v>60</v>
      </c>
      <c r="D403" s="233">
        <v>135</v>
      </c>
      <c r="E403" s="233">
        <v>55</v>
      </c>
      <c r="F403" s="233" t="s">
        <v>1676</v>
      </c>
      <c r="G403" s="233">
        <v>0</v>
      </c>
      <c r="H403" s="233">
        <v>235</v>
      </c>
      <c r="I403" s="233">
        <v>355</v>
      </c>
      <c r="J403" s="233">
        <v>50</v>
      </c>
      <c r="K403" s="233" t="s">
        <v>1676</v>
      </c>
      <c r="L403" s="233">
        <v>245</v>
      </c>
      <c r="M403" s="233">
        <v>1705</v>
      </c>
      <c r="N403" s="233">
        <v>25</v>
      </c>
      <c r="O403" s="233">
        <v>2920</v>
      </c>
      <c r="P403" s="233">
        <v>180</v>
      </c>
      <c r="Q403" s="233">
        <v>0</v>
      </c>
      <c r="R403" s="233">
        <v>0</v>
      </c>
      <c r="S403" s="233">
        <v>10</v>
      </c>
      <c r="T403" s="233">
        <v>540</v>
      </c>
      <c r="U403" s="233">
        <v>125</v>
      </c>
      <c r="V403" s="233">
        <v>0</v>
      </c>
      <c r="W403" s="234">
        <v>405</v>
      </c>
    </row>
    <row r="404" spans="1:23" s="145" customFormat="1" x14ac:dyDescent="0.2">
      <c r="A404" s="337" t="s">
        <v>293</v>
      </c>
      <c r="B404" s="334" t="s">
        <v>2053</v>
      </c>
      <c r="C404" s="232">
        <v>10</v>
      </c>
      <c r="D404" s="233">
        <v>110</v>
      </c>
      <c r="E404" s="233" t="s">
        <v>1676</v>
      </c>
      <c r="F404" s="233" t="s">
        <v>1676</v>
      </c>
      <c r="G404" s="233" t="s">
        <v>1676</v>
      </c>
      <c r="H404" s="233">
        <v>120</v>
      </c>
      <c r="I404" s="233">
        <v>0</v>
      </c>
      <c r="J404" s="233">
        <v>30</v>
      </c>
      <c r="K404" s="233">
        <v>0</v>
      </c>
      <c r="L404" s="233">
        <v>205</v>
      </c>
      <c r="M404" s="233">
        <v>525</v>
      </c>
      <c r="N404" s="233">
        <v>125</v>
      </c>
      <c r="O404" s="233">
        <v>3410</v>
      </c>
      <c r="P404" s="233">
        <v>145</v>
      </c>
      <c r="Q404" s="233">
        <v>0</v>
      </c>
      <c r="R404" s="233">
        <v>0</v>
      </c>
      <c r="S404" s="233" t="s">
        <v>1676</v>
      </c>
      <c r="T404" s="233">
        <v>45</v>
      </c>
      <c r="U404" s="233">
        <v>60</v>
      </c>
      <c r="V404" s="233">
        <v>0</v>
      </c>
      <c r="W404" s="234">
        <v>15</v>
      </c>
    </row>
    <row r="405" spans="1:23" s="145" customFormat="1" x14ac:dyDescent="0.2">
      <c r="A405" s="337" t="s">
        <v>304</v>
      </c>
      <c r="B405" s="334" t="s">
        <v>2054</v>
      </c>
      <c r="C405" s="232">
        <v>10</v>
      </c>
      <c r="D405" s="233">
        <v>25</v>
      </c>
      <c r="E405" s="233" t="s">
        <v>1676</v>
      </c>
      <c r="F405" s="233" t="s">
        <v>1676</v>
      </c>
      <c r="G405" s="233">
        <v>0</v>
      </c>
      <c r="H405" s="233">
        <v>95</v>
      </c>
      <c r="I405" s="233">
        <v>0</v>
      </c>
      <c r="J405" s="233">
        <v>45</v>
      </c>
      <c r="K405" s="233">
        <v>50</v>
      </c>
      <c r="L405" s="233">
        <v>190</v>
      </c>
      <c r="M405" s="233">
        <v>480</v>
      </c>
      <c r="N405" s="233">
        <v>15</v>
      </c>
      <c r="O405" s="233">
        <v>760</v>
      </c>
      <c r="P405" s="233">
        <v>130</v>
      </c>
      <c r="Q405" s="233">
        <v>0</v>
      </c>
      <c r="R405" s="233">
        <v>0</v>
      </c>
      <c r="S405" s="233" t="s">
        <v>1676</v>
      </c>
      <c r="T405" s="233">
        <v>105</v>
      </c>
      <c r="U405" s="233">
        <v>70</v>
      </c>
      <c r="V405" s="233">
        <v>0</v>
      </c>
      <c r="W405" s="234">
        <v>10</v>
      </c>
    </row>
    <row r="406" spans="1:23" s="145" customFormat="1" x14ac:dyDescent="0.2">
      <c r="A406" s="337" t="s">
        <v>316</v>
      </c>
      <c r="B406" s="334" t="s">
        <v>2055</v>
      </c>
      <c r="C406" s="232" t="s">
        <v>1676</v>
      </c>
      <c r="D406" s="233">
        <v>30</v>
      </c>
      <c r="E406" s="233" t="s">
        <v>1676</v>
      </c>
      <c r="F406" s="233" t="s">
        <v>1676</v>
      </c>
      <c r="G406" s="233" t="s">
        <v>1676</v>
      </c>
      <c r="H406" s="233">
        <v>140</v>
      </c>
      <c r="I406" s="233">
        <v>0</v>
      </c>
      <c r="J406" s="233" t="s">
        <v>1676</v>
      </c>
      <c r="K406" s="233">
        <v>70</v>
      </c>
      <c r="L406" s="233">
        <v>30</v>
      </c>
      <c r="M406" s="233">
        <v>455</v>
      </c>
      <c r="N406" s="233">
        <v>10</v>
      </c>
      <c r="O406" s="233">
        <v>1430</v>
      </c>
      <c r="P406" s="233">
        <v>370</v>
      </c>
      <c r="Q406" s="233">
        <v>0</v>
      </c>
      <c r="R406" s="233">
        <v>0</v>
      </c>
      <c r="S406" s="233" t="s">
        <v>1676</v>
      </c>
      <c r="T406" s="233">
        <v>70</v>
      </c>
      <c r="U406" s="233">
        <v>50</v>
      </c>
      <c r="V406" s="233">
        <v>0</v>
      </c>
      <c r="W406" s="234">
        <v>70</v>
      </c>
    </row>
    <row r="407" spans="1:23" s="157" customFormat="1" x14ac:dyDescent="0.2">
      <c r="A407" s="337" t="s">
        <v>750</v>
      </c>
      <c r="B407" s="334" t="s">
        <v>2056</v>
      </c>
      <c r="C407" s="232">
        <v>15</v>
      </c>
      <c r="D407" s="233">
        <v>25</v>
      </c>
      <c r="E407" s="233">
        <v>15</v>
      </c>
      <c r="F407" s="233">
        <v>0</v>
      </c>
      <c r="G407" s="233">
        <v>0</v>
      </c>
      <c r="H407" s="233">
        <v>35</v>
      </c>
      <c r="I407" s="233">
        <v>0</v>
      </c>
      <c r="J407" s="233">
        <v>0</v>
      </c>
      <c r="K407" s="233" t="s">
        <v>1676</v>
      </c>
      <c r="L407" s="233">
        <v>0</v>
      </c>
      <c r="M407" s="233">
        <v>350</v>
      </c>
      <c r="N407" s="233" t="s">
        <v>1676</v>
      </c>
      <c r="O407" s="233">
        <v>405</v>
      </c>
      <c r="P407" s="233">
        <v>0</v>
      </c>
      <c r="Q407" s="233">
        <v>0</v>
      </c>
      <c r="R407" s="233">
        <v>0</v>
      </c>
      <c r="S407" s="233">
        <v>0</v>
      </c>
      <c r="T407" s="233">
        <v>60</v>
      </c>
      <c r="U407" s="233">
        <v>15</v>
      </c>
      <c r="V407" s="233">
        <v>0</v>
      </c>
      <c r="W407" s="234">
        <v>15</v>
      </c>
    </row>
    <row r="408" spans="1:23" s="145" customFormat="1" x14ac:dyDescent="0.2">
      <c r="A408" s="337" t="s">
        <v>303</v>
      </c>
      <c r="B408" s="334" t="s">
        <v>2057</v>
      </c>
      <c r="C408" s="232" t="s">
        <v>1676</v>
      </c>
      <c r="D408" s="233">
        <v>80</v>
      </c>
      <c r="E408" s="233">
        <v>0</v>
      </c>
      <c r="F408" s="233">
        <v>0</v>
      </c>
      <c r="G408" s="233">
        <v>0</v>
      </c>
      <c r="H408" s="233">
        <v>70</v>
      </c>
      <c r="I408" s="233">
        <v>260</v>
      </c>
      <c r="J408" s="233" t="s">
        <v>1676</v>
      </c>
      <c r="K408" s="233">
        <v>80</v>
      </c>
      <c r="L408" s="233">
        <v>55</v>
      </c>
      <c r="M408" s="233">
        <v>330</v>
      </c>
      <c r="N408" s="233">
        <v>50</v>
      </c>
      <c r="O408" s="233">
        <v>895</v>
      </c>
      <c r="P408" s="233">
        <v>235</v>
      </c>
      <c r="Q408" s="233" t="s">
        <v>1676</v>
      </c>
      <c r="R408" s="233">
        <v>0</v>
      </c>
      <c r="S408" s="233" t="s">
        <v>1676</v>
      </c>
      <c r="T408" s="233">
        <v>80</v>
      </c>
      <c r="U408" s="233">
        <v>50</v>
      </c>
      <c r="V408" s="233">
        <v>0</v>
      </c>
      <c r="W408" s="234">
        <v>35</v>
      </c>
    </row>
    <row r="409" spans="1:23" s="145" customFormat="1" x14ac:dyDescent="0.2">
      <c r="A409" s="337" t="s">
        <v>1541</v>
      </c>
      <c r="B409" s="334" t="s">
        <v>2058</v>
      </c>
      <c r="C409" s="232">
        <v>0</v>
      </c>
      <c r="D409" s="233">
        <v>20</v>
      </c>
      <c r="E409" s="233">
        <v>0</v>
      </c>
      <c r="F409" s="233">
        <v>0</v>
      </c>
      <c r="G409" s="233">
        <v>0</v>
      </c>
      <c r="H409" s="233">
        <v>40</v>
      </c>
      <c r="I409" s="233">
        <v>290</v>
      </c>
      <c r="J409" s="233">
        <v>0</v>
      </c>
      <c r="K409" s="233">
        <v>0</v>
      </c>
      <c r="L409" s="233">
        <v>0</v>
      </c>
      <c r="M409" s="233">
        <v>160</v>
      </c>
      <c r="N409" s="233" t="s">
        <v>1676</v>
      </c>
      <c r="O409" s="233">
        <v>595</v>
      </c>
      <c r="P409" s="233">
        <v>120</v>
      </c>
      <c r="Q409" s="233">
        <v>0</v>
      </c>
      <c r="R409" s="233">
        <v>0</v>
      </c>
      <c r="S409" s="233" t="s">
        <v>1676</v>
      </c>
      <c r="T409" s="233">
        <v>35</v>
      </c>
      <c r="U409" s="233">
        <v>25</v>
      </c>
      <c r="V409" s="233">
        <v>0</v>
      </c>
      <c r="W409" s="234" t="s">
        <v>1676</v>
      </c>
    </row>
    <row r="410" spans="1:23" s="145" customFormat="1" x14ac:dyDescent="0.2">
      <c r="A410" s="337" t="s">
        <v>299</v>
      </c>
      <c r="B410" s="334" t="s">
        <v>2059</v>
      </c>
      <c r="C410" s="232" t="s">
        <v>1676</v>
      </c>
      <c r="D410" s="233">
        <v>75</v>
      </c>
      <c r="E410" s="233">
        <v>0</v>
      </c>
      <c r="F410" s="233" t="s">
        <v>1676</v>
      </c>
      <c r="G410" s="233">
        <v>0</v>
      </c>
      <c r="H410" s="233">
        <v>100</v>
      </c>
      <c r="I410" s="233">
        <v>0</v>
      </c>
      <c r="J410" s="233">
        <v>0</v>
      </c>
      <c r="K410" s="233">
        <v>0</v>
      </c>
      <c r="L410" s="233">
        <v>0</v>
      </c>
      <c r="M410" s="233">
        <v>515</v>
      </c>
      <c r="N410" s="233">
        <v>20</v>
      </c>
      <c r="O410" s="233">
        <v>1290</v>
      </c>
      <c r="P410" s="233">
        <v>170</v>
      </c>
      <c r="Q410" s="233">
        <v>0</v>
      </c>
      <c r="R410" s="233">
        <v>0</v>
      </c>
      <c r="S410" s="233" t="s">
        <v>1676</v>
      </c>
      <c r="T410" s="233">
        <v>40</v>
      </c>
      <c r="U410" s="233">
        <v>55</v>
      </c>
      <c r="V410" s="233">
        <v>0</v>
      </c>
      <c r="W410" s="234">
        <v>20</v>
      </c>
    </row>
    <row r="411" spans="1:23" s="145" customFormat="1" x14ac:dyDescent="0.2">
      <c r="A411" s="337" t="s">
        <v>288</v>
      </c>
      <c r="B411" s="334" t="s">
        <v>2060</v>
      </c>
      <c r="C411" s="232">
        <v>0</v>
      </c>
      <c r="D411" s="233" t="s">
        <v>1676</v>
      </c>
      <c r="E411" s="233">
        <v>0</v>
      </c>
      <c r="F411" s="233">
        <v>0</v>
      </c>
      <c r="G411" s="233">
        <v>0</v>
      </c>
      <c r="H411" s="233">
        <v>70</v>
      </c>
      <c r="I411" s="233">
        <v>0</v>
      </c>
      <c r="J411" s="233">
        <v>0</v>
      </c>
      <c r="K411" s="233">
        <v>0</v>
      </c>
      <c r="L411" s="233">
        <v>15</v>
      </c>
      <c r="M411" s="233">
        <v>100</v>
      </c>
      <c r="N411" s="233" t="s">
        <v>1676</v>
      </c>
      <c r="O411" s="233">
        <v>1045</v>
      </c>
      <c r="P411" s="233">
        <v>0</v>
      </c>
      <c r="Q411" s="233">
        <v>0</v>
      </c>
      <c r="R411" s="233">
        <v>0</v>
      </c>
      <c r="S411" s="233" t="s">
        <v>1676</v>
      </c>
      <c r="T411" s="233" t="s">
        <v>1676</v>
      </c>
      <c r="U411" s="233">
        <v>60</v>
      </c>
      <c r="V411" s="233">
        <v>0</v>
      </c>
      <c r="W411" s="234" t="s">
        <v>1676</v>
      </c>
    </row>
    <row r="412" spans="1:23" s="145" customFormat="1" x14ac:dyDescent="0.2">
      <c r="A412" s="337" t="s">
        <v>309</v>
      </c>
      <c r="B412" s="334" t="s">
        <v>2061</v>
      </c>
      <c r="C412" s="232" t="s">
        <v>1676</v>
      </c>
      <c r="D412" s="233">
        <v>40</v>
      </c>
      <c r="E412" s="233" t="s">
        <v>1676</v>
      </c>
      <c r="F412" s="233">
        <v>0</v>
      </c>
      <c r="G412" s="233">
        <v>0</v>
      </c>
      <c r="H412" s="233">
        <v>75</v>
      </c>
      <c r="I412" s="233">
        <v>0</v>
      </c>
      <c r="J412" s="233">
        <v>15</v>
      </c>
      <c r="K412" s="233" t="s">
        <v>1676</v>
      </c>
      <c r="L412" s="233">
        <v>90</v>
      </c>
      <c r="M412" s="233">
        <v>495</v>
      </c>
      <c r="N412" s="233">
        <v>10</v>
      </c>
      <c r="O412" s="233">
        <v>1015</v>
      </c>
      <c r="P412" s="233">
        <v>145</v>
      </c>
      <c r="Q412" s="233">
        <v>0</v>
      </c>
      <c r="R412" s="233">
        <v>0</v>
      </c>
      <c r="S412" s="233" t="s">
        <v>1676</v>
      </c>
      <c r="T412" s="233">
        <v>60</v>
      </c>
      <c r="U412" s="233">
        <v>60</v>
      </c>
      <c r="V412" s="233">
        <v>0</v>
      </c>
      <c r="W412" s="234">
        <v>25</v>
      </c>
    </row>
    <row r="413" spans="1:23" s="145" customFormat="1" x14ac:dyDescent="0.2">
      <c r="A413" s="337" t="s">
        <v>285</v>
      </c>
      <c r="B413" s="334" t="s">
        <v>2062</v>
      </c>
      <c r="C413" s="232" t="s">
        <v>1676</v>
      </c>
      <c r="D413" s="233">
        <v>75</v>
      </c>
      <c r="E413" s="233">
        <v>20</v>
      </c>
      <c r="F413" s="233">
        <v>0</v>
      </c>
      <c r="G413" s="233">
        <v>0</v>
      </c>
      <c r="H413" s="233">
        <v>120</v>
      </c>
      <c r="I413" s="233">
        <v>0</v>
      </c>
      <c r="J413" s="233">
        <v>10</v>
      </c>
      <c r="K413" s="233" t="s">
        <v>1676</v>
      </c>
      <c r="L413" s="233">
        <v>65</v>
      </c>
      <c r="M413" s="233">
        <v>675</v>
      </c>
      <c r="N413" s="233">
        <v>20</v>
      </c>
      <c r="O413" s="233">
        <v>575</v>
      </c>
      <c r="P413" s="233">
        <v>175</v>
      </c>
      <c r="Q413" s="233" t="s">
        <v>1676</v>
      </c>
      <c r="R413" s="233">
        <v>0</v>
      </c>
      <c r="S413" s="233" t="s">
        <v>1676</v>
      </c>
      <c r="T413" s="233">
        <v>120</v>
      </c>
      <c r="U413" s="233">
        <v>15</v>
      </c>
      <c r="V413" s="233">
        <v>0</v>
      </c>
      <c r="W413" s="234">
        <v>30</v>
      </c>
    </row>
    <row r="414" spans="1:23" s="145" customFormat="1" x14ac:dyDescent="0.2">
      <c r="A414" s="337" t="s">
        <v>287</v>
      </c>
      <c r="B414" s="334" t="s">
        <v>2063</v>
      </c>
      <c r="C414" s="232">
        <v>0</v>
      </c>
      <c r="D414" s="233" t="s">
        <v>1676</v>
      </c>
      <c r="E414" s="233">
        <v>0</v>
      </c>
      <c r="F414" s="233">
        <v>185</v>
      </c>
      <c r="G414" s="233">
        <v>0</v>
      </c>
      <c r="H414" s="233">
        <v>25</v>
      </c>
      <c r="I414" s="233">
        <v>0</v>
      </c>
      <c r="J414" s="233">
        <v>0</v>
      </c>
      <c r="K414" s="233">
        <v>25</v>
      </c>
      <c r="L414" s="233">
        <v>0</v>
      </c>
      <c r="M414" s="233">
        <v>65</v>
      </c>
      <c r="N414" s="233" t="s">
        <v>1676</v>
      </c>
      <c r="O414" s="233">
        <v>860</v>
      </c>
      <c r="P414" s="233" t="s">
        <v>1676</v>
      </c>
      <c r="Q414" s="233">
        <v>0</v>
      </c>
      <c r="R414" s="233">
        <v>0</v>
      </c>
      <c r="S414" s="233" t="s">
        <v>1676</v>
      </c>
      <c r="T414" s="233">
        <v>10</v>
      </c>
      <c r="U414" s="233">
        <v>45</v>
      </c>
      <c r="V414" s="233">
        <v>0</v>
      </c>
      <c r="W414" s="234">
        <v>0</v>
      </c>
    </row>
    <row r="415" spans="1:23" s="145" customFormat="1" x14ac:dyDescent="0.2">
      <c r="A415" s="337" t="s">
        <v>1386</v>
      </c>
      <c r="B415" s="334" t="s">
        <v>2064</v>
      </c>
      <c r="C415" s="232" t="s">
        <v>1676</v>
      </c>
      <c r="D415" s="233" t="s">
        <v>1676</v>
      </c>
      <c r="E415" s="233">
        <v>0</v>
      </c>
      <c r="F415" s="233">
        <v>0</v>
      </c>
      <c r="G415" s="233">
        <v>0</v>
      </c>
      <c r="H415" s="233">
        <v>0</v>
      </c>
      <c r="I415" s="233">
        <v>0</v>
      </c>
      <c r="J415" s="233">
        <v>0</v>
      </c>
      <c r="K415" s="233">
        <v>0</v>
      </c>
      <c r="L415" s="233">
        <v>15</v>
      </c>
      <c r="M415" s="233">
        <v>205</v>
      </c>
      <c r="N415" s="233">
        <v>0</v>
      </c>
      <c r="O415" s="233">
        <v>135</v>
      </c>
      <c r="P415" s="233">
        <v>0</v>
      </c>
      <c r="Q415" s="233">
        <v>0</v>
      </c>
      <c r="R415" s="233">
        <v>0</v>
      </c>
      <c r="S415" s="233">
        <v>0</v>
      </c>
      <c r="T415" s="233" t="s">
        <v>1676</v>
      </c>
      <c r="U415" s="233">
        <v>10</v>
      </c>
      <c r="V415" s="233">
        <v>0</v>
      </c>
      <c r="W415" s="234" t="s">
        <v>1676</v>
      </c>
    </row>
    <row r="416" spans="1:23" s="145" customFormat="1" x14ac:dyDescent="0.2">
      <c r="A416" s="337" t="s">
        <v>11</v>
      </c>
      <c r="B416" s="334" t="s">
        <v>2065</v>
      </c>
      <c r="C416" s="232" t="s">
        <v>1676</v>
      </c>
      <c r="D416" s="233">
        <v>65</v>
      </c>
      <c r="E416" s="233" t="s">
        <v>1676</v>
      </c>
      <c r="F416" s="233">
        <v>0</v>
      </c>
      <c r="G416" s="233">
        <v>0</v>
      </c>
      <c r="H416" s="233">
        <v>50</v>
      </c>
      <c r="I416" s="233">
        <v>225</v>
      </c>
      <c r="J416" s="233">
        <v>10</v>
      </c>
      <c r="K416" s="233" t="s">
        <v>1676</v>
      </c>
      <c r="L416" s="233">
        <v>60</v>
      </c>
      <c r="M416" s="233">
        <v>315</v>
      </c>
      <c r="N416" s="233">
        <v>15</v>
      </c>
      <c r="O416" s="233">
        <v>425</v>
      </c>
      <c r="P416" s="233">
        <v>280</v>
      </c>
      <c r="Q416" s="233">
        <v>0</v>
      </c>
      <c r="R416" s="233">
        <v>0</v>
      </c>
      <c r="S416" s="233" t="s">
        <v>1676</v>
      </c>
      <c r="T416" s="233">
        <v>80</v>
      </c>
      <c r="U416" s="233">
        <v>15</v>
      </c>
      <c r="V416" s="233">
        <v>0</v>
      </c>
      <c r="W416" s="234">
        <v>30</v>
      </c>
    </row>
    <row r="417" spans="1:23" s="145" customFormat="1" x14ac:dyDescent="0.2">
      <c r="A417" s="337" t="s">
        <v>310</v>
      </c>
      <c r="B417" s="334" t="s">
        <v>2066</v>
      </c>
      <c r="C417" s="232">
        <v>0</v>
      </c>
      <c r="D417" s="233">
        <v>10</v>
      </c>
      <c r="E417" s="233">
        <v>0</v>
      </c>
      <c r="F417" s="233">
        <v>0</v>
      </c>
      <c r="G417" s="233">
        <v>0</v>
      </c>
      <c r="H417" s="233">
        <v>10</v>
      </c>
      <c r="I417" s="233">
        <v>0</v>
      </c>
      <c r="J417" s="233">
        <v>0</v>
      </c>
      <c r="K417" s="233">
        <v>0</v>
      </c>
      <c r="L417" s="233" t="s">
        <v>1676</v>
      </c>
      <c r="M417" s="233">
        <v>50</v>
      </c>
      <c r="N417" s="233" t="s">
        <v>1676</v>
      </c>
      <c r="O417" s="233">
        <v>110</v>
      </c>
      <c r="P417" s="233">
        <v>35</v>
      </c>
      <c r="Q417" s="233">
        <v>0</v>
      </c>
      <c r="R417" s="233">
        <v>0</v>
      </c>
      <c r="S417" s="233" t="s">
        <v>1676</v>
      </c>
      <c r="T417" s="233" t="s">
        <v>1676</v>
      </c>
      <c r="U417" s="233" t="s">
        <v>1676</v>
      </c>
      <c r="V417" s="233">
        <v>0</v>
      </c>
      <c r="W417" s="234" t="s">
        <v>1676</v>
      </c>
    </row>
    <row r="418" spans="1:23" s="145" customFormat="1" x14ac:dyDescent="0.2">
      <c r="A418" s="337" t="s">
        <v>290</v>
      </c>
      <c r="B418" s="334" t="s">
        <v>2067</v>
      </c>
      <c r="C418" s="232" t="s">
        <v>1676</v>
      </c>
      <c r="D418" s="233">
        <v>25</v>
      </c>
      <c r="E418" s="233" t="s">
        <v>1676</v>
      </c>
      <c r="F418" s="233">
        <v>0</v>
      </c>
      <c r="G418" s="233">
        <v>0</v>
      </c>
      <c r="H418" s="233" t="s">
        <v>1676</v>
      </c>
      <c r="I418" s="233" t="s">
        <v>1676</v>
      </c>
      <c r="J418" s="233" t="s">
        <v>1676</v>
      </c>
      <c r="K418" s="233">
        <v>0</v>
      </c>
      <c r="L418" s="233">
        <v>35</v>
      </c>
      <c r="M418" s="233">
        <v>265</v>
      </c>
      <c r="N418" s="233">
        <v>10</v>
      </c>
      <c r="O418" s="233">
        <v>50</v>
      </c>
      <c r="P418" s="233">
        <v>60</v>
      </c>
      <c r="Q418" s="233">
        <v>0</v>
      </c>
      <c r="R418" s="233">
        <v>0</v>
      </c>
      <c r="S418" s="233">
        <v>0</v>
      </c>
      <c r="T418" s="233">
        <v>25</v>
      </c>
      <c r="U418" s="233" t="s">
        <v>1676</v>
      </c>
      <c r="V418" s="233">
        <v>0</v>
      </c>
      <c r="W418" s="234">
        <v>0</v>
      </c>
    </row>
    <row r="419" spans="1:23" s="145" customFormat="1" x14ac:dyDescent="0.2">
      <c r="A419" s="337" t="s">
        <v>306</v>
      </c>
      <c r="B419" s="334" t="s">
        <v>2068</v>
      </c>
      <c r="C419" s="232">
        <v>20</v>
      </c>
      <c r="D419" s="233">
        <v>105</v>
      </c>
      <c r="E419" s="233" t="s">
        <v>1676</v>
      </c>
      <c r="F419" s="233" t="s">
        <v>1676</v>
      </c>
      <c r="G419" s="233" t="s">
        <v>1676</v>
      </c>
      <c r="H419" s="233">
        <v>115</v>
      </c>
      <c r="I419" s="233">
        <v>0</v>
      </c>
      <c r="J419" s="233" t="s">
        <v>1676</v>
      </c>
      <c r="K419" s="233">
        <v>285</v>
      </c>
      <c r="L419" s="233">
        <v>40</v>
      </c>
      <c r="M419" s="233">
        <v>700</v>
      </c>
      <c r="N419" s="233">
        <v>55</v>
      </c>
      <c r="O419" s="233">
        <v>2635</v>
      </c>
      <c r="P419" s="233">
        <v>70</v>
      </c>
      <c r="Q419" s="233">
        <v>0</v>
      </c>
      <c r="R419" s="233">
        <v>0</v>
      </c>
      <c r="S419" s="233" t="s">
        <v>1676</v>
      </c>
      <c r="T419" s="233">
        <v>150</v>
      </c>
      <c r="U419" s="233">
        <v>65</v>
      </c>
      <c r="V419" s="233">
        <v>0</v>
      </c>
      <c r="W419" s="234">
        <v>35</v>
      </c>
    </row>
    <row r="420" spans="1:23" s="145" customFormat="1" x14ac:dyDescent="0.2">
      <c r="A420" s="337" t="s">
        <v>292</v>
      </c>
      <c r="B420" s="334" t="s">
        <v>2069</v>
      </c>
      <c r="C420" s="232" t="s">
        <v>1676</v>
      </c>
      <c r="D420" s="233">
        <v>15</v>
      </c>
      <c r="E420" s="233">
        <v>0</v>
      </c>
      <c r="F420" s="233">
        <v>0</v>
      </c>
      <c r="G420" s="233">
        <v>0</v>
      </c>
      <c r="H420" s="233">
        <v>370</v>
      </c>
      <c r="I420" s="233">
        <v>0</v>
      </c>
      <c r="J420" s="233">
        <v>0</v>
      </c>
      <c r="K420" s="233">
        <v>0</v>
      </c>
      <c r="L420" s="233">
        <v>0</v>
      </c>
      <c r="M420" s="233">
        <v>275</v>
      </c>
      <c r="N420" s="233">
        <v>15</v>
      </c>
      <c r="O420" s="233">
        <v>4495</v>
      </c>
      <c r="P420" s="233">
        <v>0</v>
      </c>
      <c r="Q420" s="233">
        <v>0</v>
      </c>
      <c r="R420" s="233">
        <v>0</v>
      </c>
      <c r="S420" s="233" t="s">
        <v>1676</v>
      </c>
      <c r="T420" s="233">
        <v>0</v>
      </c>
      <c r="U420" s="233">
        <v>50</v>
      </c>
      <c r="V420" s="233">
        <v>0</v>
      </c>
      <c r="W420" s="234">
        <v>25</v>
      </c>
    </row>
    <row r="421" spans="1:23" s="145" customFormat="1" x14ac:dyDescent="0.2">
      <c r="A421" s="337" t="s">
        <v>308</v>
      </c>
      <c r="B421" s="334" t="s">
        <v>2159</v>
      </c>
      <c r="C421" s="232">
        <v>0</v>
      </c>
      <c r="D421" s="233">
        <v>0</v>
      </c>
      <c r="E421" s="233">
        <v>0</v>
      </c>
      <c r="F421" s="233">
        <v>0</v>
      </c>
      <c r="G421" s="233">
        <v>0</v>
      </c>
      <c r="H421" s="233" t="s">
        <v>1676</v>
      </c>
      <c r="I421" s="233">
        <v>0</v>
      </c>
      <c r="J421" s="233">
        <v>0</v>
      </c>
      <c r="K421" s="233">
        <v>0</v>
      </c>
      <c r="L421" s="233">
        <v>0</v>
      </c>
      <c r="M421" s="233">
        <v>0</v>
      </c>
      <c r="N421" s="233">
        <v>0</v>
      </c>
      <c r="O421" s="233" t="s">
        <v>1676</v>
      </c>
      <c r="P421" s="233">
        <v>0</v>
      </c>
      <c r="Q421" s="233">
        <v>0</v>
      </c>
      <c r="R421" s="233">
        <v>0</v>
      </c>
      <c r="S421" s="233">
        <v>0</v>
      </c>
      <c r="T421" s="233">
        <v>0</v>
      </c>
      <c r="U421" s="233">
        <v>0</v>
      </c>
      <c r="V421" s="233">
        <v>0</v>
      </c>
      <c r="W421" s="234">
        <v>0</v>
      </c>
    </row>
    <row r="422" spans="1:23" s="145" customFormat="1" x14ac:dyDescent="0.2">
      <c r="A422" s="337" t="s">
        <v>347</v>
      </c>
      <c r="B422" s="334" t="s">
        <v>2070</v>
      </c>
      <c r="C422" s="232">
        <v>15</v>
      </c>
      <c r="D422" s="233">
        <v>75</v>
      </c>
      <c r="E422" s="233">
        <v>20</v>
      </c>
      <c r="F422" s="233">
        <v>10</v>
      </c>
      <c r="G422" s="233" t="s">
        <v>1676</v>
      </c>
      <c r="H422" s="233">
        <v>40</v>
      </c>
      <c r="I422" s="233">
        <v>1140</v>
      </c>
      <c r="J422" s="233">
        <v>25</v>
      </c>
      <c r="K422" s="233" t="s">
        <v>1676</v>
      </c>
      <c r="L422" s="233">
        <v>210</v>
      </c>
      <c r="M422" s="233">
        <v>1150</v>
      </c>
      <c r="N422" s="233">
        <v>25</v>
      </c>
      <c r="O422" s="233">
        <v>1810</v>
      </c>
      <c r="P422" s="233">
        <v>850</v>
      </c>
      <c r="Q422" s="233">
        <v>0</v>
      </c>
      <c r="R422" s="233">
        <v>0</v>
      </c>
      <c r="S422" s="233">
        <v>15</v>
      </c>
      <c r="T422" s="233">
        <v>250</v>
      </c>
      <c r="U422" s="233">
        <v>35</v>
      </c>
      <c r="V422" s="233">
        <v>0</v>
      </c>
      <c r="W422" s="234">
        <v>305</v>
      </c>
    </row>
    <row r="423" spans="1:23" s="145" customFormat="1" x14ac:dyDescent="0.2">
      <c r="A423" s="337" t="s">
        <v>427</v>
      </c>
      <c r="B423" s="334" t="s">
        <v>2071</v>
      </c>
      <c r="C423" s="232">
        <v>3150</v>
      </c>
      <c r="D423" s="233">
        <v>10300</v>
      </c>
      <c r="E423" s="233">
        <v>3210</v>
      </c>
      <c r="F423" s="233">
        <v>2410</v>
      </c>
      <c r="G423" s="233">
        <v>3330</v>
      </c>
      <c r="H423" s="233">
        <v>7235</v>
      </c>
      <c r="I423" s="233">
        <v>340</v>
      </c>
      <c r="J423" s="233">
        <v>950</v>
      </c>
      <c r="K423" s="233">
        <v>11445</v>
      </c>
      <c r="L423" s="233">
        <v>7410</v>
      </c>
      <c r="M423" s="233">
        <v>16230</v>
      </c>
      <c r="N423" s="233">
        <v>3155</v>
      </c>
      <c r="O423" s="233">
        <v>6920</v>
      </c>
      <c r="P423" s="233">
        <v>7745</v>
      </c>
      <c r="Q423" s="233">
        <v>10020</v>
      </c>
      <c r="R423" s="233">
        <v>2040</v>
      </c>
      <c r="S423" s="233">
        <v>1420</v>
      </c>
      <c r="T423" s="233">
        <v>15705</v>
      </c>
      <c r="U423" s="233">
        <v>11895</v>
      </c>
      <c r="V423" s="233">
        <v>175</v>
      </c>
      <c r="W423" s="234">
        <v>11215</v>
      </c>
    </row>
    <row r="424" spans="1:23" s="145" customFormat="1" x14ac:dyDescent="0.2">
      <c r="A424" s="337" t="s">
        <v>379</v>
      </c>
      <c r="B424" s="334" t="s">
        <v>2072</v>
      </c>
      <c r="C424" s="232">
        <v>3900</v>
      </c>
      <c r="D424" s="233">
        <v>10680</v>
      </c>
      <c r="E424" s="233">
        <v>1645</v>
      </c>
      <c r="F424" s="233">
        <v>2005</v>
      </c>
      <c r="G424" s="233">
        <v>1350</v>
      </c>
      <c r="H424" s="233">
        <v>1460</v>
      </c>
      <c r="I424" s="233">
        <v>6700</v>
      </c>
      <c r="J424" s="233">
        <v>510</v>
      </c>
      <c r="K424" s="233">
        <v>5885</v>
      </c>
      <c r="L424" s="233">
        <v>8205</v>
      </c>
      <c r="M424" s="233">
        <v>16435</v>
      </c>
      <c r="N424" s="233">
        <v>4710</v>
      </c>
      <c r="O424" s="233">
        <v>7335</v>
      </c>
      <c r="P424" s="233">
        <v>6425</v>
      </c>
      <c r="Q424" s="233">
        <v>10625</v>
      </c>
      <c r="R424" s="233">
        <v>1925</v>
      </c>
      <c r="S424" s="233">
        <v>260</v>
      </c>
      <c r="T424" s="233">
        <v>16555</v>
      </c>
      <c r="U424" s="233">
        <v>13545</v>
      </c>
      <c r="V424" s="233">
        <v>70</v>
      </c>
      <c r="W424" s="234">
        <v>6330</v>
      </c>
    </row>
    <row r="425" spans="1:23" s="145" customFormat="1" x14ac:dyDescent="0.2">
      <c r="A425" s="337" t="s">
        <v>589</v>
      </c>
      <c r="B425" s="334" t="s">
        <v>2073</v>
      </c>
      <c r="C425" s="232" t="s">
        <v>1676</v>
      </c>
      <c r="D425" s="233">
        <v>50</v>
      </c>
      <c r="E425" s="233">
        <v>25</v>
      </c>
      <c r="F425" s="233">
        <v>0</v>
      </c>
      <c r="G425" s="233">
        <v>0</v>
      </c>
      <c r="H425" s="233">
        <v>130</v>
      </c>
      <c r="I425" s="233">
        <v>640</v>
      </c>
      <c r="J425" s="233">
        <v>15</v>
      </c>
      <c r="K425" s="233" t="s">
        <v>1676</v>
      </c>
      <c r="L425" s="233">
        <v>70</v>
      </c>
      <c r="M425" s="233">
        <v>1055</v>
      </c>
      <c r="N425" s="233">
        <v>30</v>
      </c>
      <c r="O425" s="233">
        <v>2845</v>
      </c>
      <c r="P425" s="233">
        <v>375</v>
      </c>
      <c r="Q425" s="233">
        <v>0</v>
      </c>
      <c r="R425" s="233">
        <v>0</v>
      </c>
      <c r="S425" s="233" t="s">
        <v>1676</v>
      </c>
      <c r="T425" s="233">
        <v>460</v>
      </c>
      <c r="U425" s="233">
        <v>30</v>
      </c>
      <c r="V425" s="233">
        <v>0</v>
      </c>
      <c r="W425" s="234">
        <v>110</v>
      </c>
    </row>
    <row r="426" spans="1:23" s="145" customFormat="1" x14ac:dyDescent="0.2">
      <c r="A426" s="337" t="s">
        <v>1540</v>
      </c>
      <c r="B426" s="334" t="s">
        <v>2074</v>
      </c>
      <c r="C426" s="232" t="s">
        <v>1676</v>
      </c>
      <c r="D426" s="233" t="s">
        <v>1676</v>
      </c>
      <c r="E426" s="233" t="s">
        <v>1676</v>
      </c>
      <c r="F426" s="233" t="s">
        <v>1676</v>
      </c>
      <c r="G426" s="233" t="s">
        <v>1676</v>
      </c>
      <c r="H426" s="233" t="s">
        <v>1676</v>
      </c>
      <c r="I426" s="233">
        <v>0</v>
      </c>
      <c r="J426" s="233">
        <v>0</v>
      </c>
      <c r="K426" s="233">
        <v>75</v>
      </c>
      <c r="L426" s="233">
        <v>15</v>
      </c>
      <c r="M426" s="233" t="s">
        <v>1676</v>
      </c>
      <c r="N426" s="233" t="s">
        <v>1676</v>
      </c>
      <c r="O426" s="233" t="s">
        <v>1676</v>
      </c>
      <c r="P426" s="233" t="s">
        <v>1676</v>
      </c>
      <c r="Q426" s="233">
        <v>0</v>
      </c>
      <c r="R426" s="233">
        <v>0</v>
      </c>
      <c r="S426" s="233">
        <v>0</v>
      </c>
      <c r="T426" s="233">
        <v>85</v>
      </c>
      <c r="U426" s="233">
        <v>55</v>
      </c>
      <c r="V426" s="233">
        <v>0</v>
      </c>
      <c r="W426" s="234">
        <v>30</v>
      </c>
    </row>
    <row r="427" spans="1:23" s="145" customFormat="1" x14ac:dyDescent="0.2">
      <c r="A427" s="337" t="s">
        <v>559</v>
      </c>
      <c r="B427" s="334" t="s">
        <v>2075</v>
      </c>
      <c r="C427" s="232">
        <v>125</v>
      </c>
      <c r="D427" s="233">
        <v>390</v>
      </c>
      <c r="E427" s="233">
        <v>35</v>
      </c>
      <c r="F427" s="233" t="s">
        <v>1676</v>
      </c>
      <c r="G427" s="233" t="s">
        <v>1676</v>
      </c>
      <c r="H427" s="233">
        <v>210</v>
      </c>
      <c r="I427" s="233">
        <v>2360</v>
      </c>
      <c r="J427" s="233">
        <v>0</v>
      </c>
      <c r="K427" s="233">
        <v>0</v>
      </c>
      <c r="L427" s="233" t="s">
        <v>1676</v>
      </c>
      <c r="M427" s="233">
        <v>4765</v>
      </c>
      <c r="N427" s="233">
        <v>145</v>
      </c>
      <c r="O427" s="233">
        <v>270</v>
      </c>
      <c r="P427" s="233">
        <v>225</v>
      </c>
      <c r="Q427" s="233">
        <v>0</v>
      </c>
      <c r="R427" s="233">
        <v>0</v>
      </c>
      <c r="S427" s="233" t="s">
        <v>1676</v>
      </c>
      <c r="T427" s="233">
        <v>410</v>
      </c>
      <c r="U427" s="233" t="s">
        <v>1676</v>
      </c>
      <c r="V427" s="233">
        <v>0</v>
      </c>
      <c r="W427" s="234">
        <v>185</v>
      </c>
    </row>
    <row r="428" spans="1:23" s="145" customFormat="1" x14ac:dyDescent="0.2">
      <c r="A428" s="337" t="s">
        <v>227</v>
      </c>
      <c r="B428" s="334" t="s">
        <v>2076</v>
      </c>
      <c r="C428" s="232">
        <v>2795</v>
      </c>
      <c r="D428" s="233">
        <v>6110</v>
      </c>
      <c r="E428" s="233">
        <v>2035</v>
      </c>
      <c r="F428" s="233">
        <v>1070</v>
      </c>
      <c r="G428" s="233">
        <v>690</v>
      </c>
      <c r="H428" s="233">
        <v>1670</v>
      </c>
      <c r="I428" s="233">
        <v>4820</v>
      </c>
      <c r="J428" s="233">
        <v>500</v>
      </c>
      <c r="K428" s="233">
        <v>4585</v>
      </c>
      <c r="L428" s="233">
        <v>8175</v>
      </c>
      <c r="M428" s="233">
        <v>12880</v>
      </c>
      <c r="N428" s="233">
        <v>1520</v>
      </c>
      <c r="O428" s="233">
        <v>7690</v>
      </c>
      <c r="P428" s="233">
        <v>6035</v>
      </c>
      <c r="Q428" s="233">
        <v>6430</v>
      </c>
      <c r="R428" s="233">
        <v>1130</v>
      </c>
      <c r="S428" s="233">
        <v>255</v>
      </c>
      <c r="T428" s="233">
        <v>6795</v>
      </c>
      <c r="U428" s="233">
        <v>5395</v>
      </c>
      <c r="V428" s="233">
        <v>60</v>
      </c>
      <c r="W428" s="234">
        <v>5660</v>
      </c>
    </row>
    <row r="429" spans="1:23" s="145" customFormat="1" x14ac:dyDescent="0.2">
      <c r="A429" s="337" t="s">
        <v>254</v>
      </c>
      <c r="B429" s="334" t="s">
        <v>2077</v>
      </c>
      <c r="C429" s="232">
        <v>0</v>
      </c>
      <c r="D429" s="233">
        <v>0</v>
      </c>
      <c r="E429" s="233">
        <v>0</v>
      </c>
      <c r="F429" s="233" t="s">
        <v>1676</v>
      </c>
      <c r="G429" s="233">
        <v>1100</v>
      </c>
      <c r="H429" s="233">
        <v>35</v>
      </c>
      <c r="I429" s="233">
        <v>0</v>
      </c>
      <c r="J429" s="233">
        <v>0</v>
      </c>
      <c r="K429" s="233">
        <v>0</v>
      </c>
      <c r="L429" s="233">
        <v>0</v>
      </c>
      <c r="M429" s="233">
        <v>0</v>
      </c>
      <c r="N429" s="233">
        <v>0</v>
      </c>
      <c r="O429" s="233">
        <v>0</v>
      </c>
      <c r="P429" s="233">
        <v>0</v>
      </c>
      <c r="Q429" s="233">
        <v>0</v>
      </c>
      <c r="R429" s="233">
        <v>0</v>
      </c>
      <c r="S429" s="233">
        <v>0</v>
      </c>
      <c r="T429" s="233">
        <v>1305</v>
      </c>
      <c r="U429" s="233">
        <v>0</v>
      </c>
      <c r="V429" s="233">
        <v>0</v>
      </c>
      <c r="W429" s="234" t="s">
        <v>1676</v>
      </c>
    </row>
    <row r="430" spans="1:23" s="145" customFormat="1" x14ac:dyDescent="0.2">
      <c r="A430" s="337" t="s">
        <v>205</v>
      </c>
      <c r="B430" s="334" t="s">
        <v>2078</v>
      </c>
      <c r="C430" s="232">
        <v>2190</v>
      </c>
      <c r="D430" s="233">
        <v>5980</v>
      </c>
      <c r="E430" s="233">
        <v>2105</v>
      </c>
      <c r="F430" s="233">
        <v>1110</v>
      </c>
      <c r="G430" s="233">
        <v>830</v>
      </c>
      <c r="H430" s="233">
        <v>1345</v>
      </c>
      <c r="I430" s="233">
        <v>7415</v>
      </c>
      <c r="J430" s="233">
        <v>520</v>
      </c>
      <c r="K430" s="233">
        <v>5740</v>
      </c>
      <c r="L430" s="233">
        <v>6440</v>
      </c>
      <c r="M430" s="233">
        <v>16785</v>
      </c>
      <c r="N430" s="233">
        <v>1605</v>
      </c>
      <c r="O430" s="233">
        <v>4625</v>
      </c>
      <c r="P430" s="233">
        <v>5485</v>
      </c>
      <c r="Q430" s="233">
        <v>6075</v>
      </c>
      <c r="R430" s="233">
        <v>2475</v>
      </c>
      <c r="S430" s="233">
        <v>270</v>
      </c>
      <c r="T430" s="233">
        <v>11925</v>
      </c>
      <c r="U430" s="233">
        <v>5935</v>
      </c>
      <c r="V430" s="233">
        <v>115</v>
      </c>
      <c r="W430" s="234">
        <v>8190</v>
      </c>
    </row>
    <row r="431" spans="1:23" s="157" customFormat="1" x14ac:dyDescent="0.2">
      <c r="A431" s="337" t="s">
        <v>565</v>
      </c>
      <c r="B431" s="334" t="s">
        <v>2079</v>
      </c>
      <c r="C431" s="232">
        <v>10</v>
      </c>
      <c r="D431" s="233" t="s">
        <v>1676</v>
      </c>
      <c r="E431" s="233" t="s">
        <v>1676</v>
      </c>
      <c r="F431" s="233" t="s">
        <v>1676</v>
      </c>
      <c r="G431" s="233" t="s">
        <v>1676</v>
      </c>
      <c r="H431" s="233" t="s">
        <v>1676</v>
      </c>
      <c r="I431" s="233">
        <v>0</v>
      </c>
      <c r="J431" s="233">
        <v>0</v>
      </c>
      <c r="K431" s="233">
        <v>15</v>
      </c>
      <c r="L431" s="233">
        <v>20</v>
      </c>
      <c r="M431" s="233">
        <v>10</v>
      </c>
      <c r="N431" s="233">
        <v>15</v>
      </c>
      <c r="O431" s="233">
        <v>30</v>
      </c>
      <c r="P431" s="233">
        <v>30</v>
      </c>
      <c r="Q431" s="233">
        <v>0</v>
      </c>
      <c r="R431" s="233">
        <v>0</v>
      </c>
      <c r="S431" s="233">
        <v>0</v>
      </c>
      <c r="T431" s="233">
        <v>4165</v>
      </c>
      <c r="U431" s="233">
        <v>80</v>
      </c>
      <c r="V431" s="233">
        <v>0</v>
      </c>
      <c r="W431" s="234">
        <v>20</v>
      </c>
    </row>
    <row r="432" spans="1:23" s="145" customFormat="1" x14ac:dyDescent="0.2">
      <c r="A432" s="337" t="s">
        <v>1331</v>
      </c>
      <c r="B432" s="334" t="s">
        <v>2080</v>
      </c>
      <c r="C432" s="232" t="s">
        <v>1676</v>
      </c>
      <c r="D432" s="233">
        <v>25</v>
      </c>
      <c r="E432" s="233">
        <v>10</v>
      </c>
      <c r="F432" s="233" t="s">
        <v>1676</v>
      </c>
      <c r="G432" s="233">
        <v>0</v>
      </c>
      <c r="H432" s="233">
        <v>185</v>
      </c>
      <c r="I432" s="233" t="s">
        <v>1676</v>
      </c>
      <c r="J432" s="233">
        <v>0</v>
      </c>
      <c r="K432" s="233">
        <v>20</v>
      </c>
      <c r="L432" s="233" t="s">
        <v>1676</v>
      </c>
      <c r="M432" s="233">
        <v>15</v>
      </c>
      <c r="N432" s="233">
        <v>35</v>
      </c>
      <c r="O432" s="233">
        <v>2480</v>
      </c>
      <c r="P432" s="233">
        <v>0</v>
      </c>
      <c r="Q432" s="233">
        <v>0</v>
      </c>
      <c r="R432" s="233">
        <v>0</v>
      </c>
      <c r="S432" s="233">
        <v>15</v>
      </c>
      <c r="T432" s="233">
        <v>15</v>
      </c>
      <c r="U432" s="233">
        <v>315</v>
      </c>
      <c r="V432" s="233">
        <v>0</v>
      </c>
      <c r="W432" s="234">
        <v>35</v>
      </c>
    </row>
    <row r="433" spans="1:23" s="145" customFormat="1" x14ac:dyDescent="0.2">
      <c r="A433" s="337" t="s">
        <v>236</v>
      </c>
      <c r="B433" s="334" t="s">
        <v>2081</v>
      </c>
      <c r="C433" s="232">
        <v>0</v>
      </c>
      <c r="D433" s="233">
        <v>0</v>
      </c>
      <c r="E433" s="233">
        <v>0</v>
      </c>
      <c r="F433" s="233">
        <v>0</v>
      </c>
      <c r="G433" s="233">
        <v>755</v>
      </c>
      <c r="H433" s="233">
        <v>10</v>
      </c>
      <c r="I433" s="233">
        <v>0</v>
      </c>
      <c r="J433" s="233">
        <v>0</v>
      </c>
      <c r="K433" s="233">
        <v>0</v>
      </c>
      <c r="L433" s="233">
        <v>0</v>
      </c>
      <c r="M433" s="233">
        <v>0</v>
      </c>
      <c r="N433" s="233">
        <v>0</v>
      </c>
      <c r="O433" s="233">
        <v>0</v>
      </c>
      <c r="P433" s="233">
        <v>0</v>
      </c>
      <c r="Q433" s="233">
        <v>0</v>
      </c>
      <c r="R433" s="233">
        <v>0</v>
      </c>
      <c r="S433" s="233">
        <v>0</v>
      </c>
      <c r="T433" s="233">
        <v>1880</v>
      </c>
      <c r="U433" s="233">
        <v>0</v>
      </c>
      <c r="V433" s="233">
        <v>0</v>
      </c>
      <c r="W433" s="234" t="s">
        <v>1676</v>
      </c>
    </row>
    <row r="434" spans="1:23" s="145" customFormat="1" x14ac:dyDescent="0.2">
      <c r="A434" s="337" t="s">
        <v>1548</v>
      </c>
      <c r="B434" s="334" t="s">
        <v>2082</v>
      </c>
      <c r="C434" s="232">
        <v>0</v>
      </c>
      <c r="D434" s="233">
        <v>0</v>
      </c>
      <c r="E434" s="233">
        <v>0</v>
      </c>
      <c r="F434" s="233">
        <v>0</v>
      </c>
      <c r="G434" s="233">
        <v>0</v>
      </c>
      <c r="H434" s="233">
        <v>155</v>
      </c>
      <c r="I434" s="233">
        <v>0</v>
      </c>
      <c r="J434" s="233">
        <v>0</v>
      </c>
      <c r="K434" s="233">
        <v>0</v>
      </c>
      <c r="L434" s="233">
        <v>0</v>
      </c>
      <c r="M434" s="233">
        <v>140</v>
      </c>
      <c r="N434" s="233">
        <v>0</v>
      </c>
      <c r="O434" s="233" t="s">
        <v>1676</v>
      </c>
      <c r="P434" s="233">
        <v>0</v>
      </c>
      <c r="Q434" s="233">
        <v>0</v>
      </c>
      <c r="R434" s="233">
        <v>0</v>
      </c>
      <c r="S434" s="233">
        <v>0</v>
      </c>
      <c r="T434" s="233">
        <v>0</v>
      </c>
      <c r="U434" s="233">
        <v>0</v>
      </c>
      <c r="V434" s="233">
        <v>0</v>
      </c>
      <c r="W434" s="234">
        <v>0</v>
      </c>
    </row>
    <row r="435" spans="1:23" s="145" customFormat="1" x14ac:dyDescent="0.2">
      <c r="A435" s="337" t="s">
        <v>452</v>
      </c>
      <c r="B435" s="334" t="s">
        <v>2083</v>
      </c>
      <c r="C435" s="232">
        <v>2025</v>
      </c>
      <c r="D435" s="233">
        <v>2685</v>
      </c>
      <c r="E435" s="233">
        <v>1730</v>
      </c>
      <c r="F435" s="233">
        <v>1355</v>
      </c>
      <c r="G435" s="233">
        <v>445</v>
      </c>
      <c r="H435" s="233">
        <v>795</v>
      </c>
      <c r="I435" s="233">
        <v>55</v>
      </c>
      <c r="J435" s="233">
        <v>330</v>
      </c>
      <c r="K435" s="233">
        <v>3260</v>
      </c>
      <c r="L435" s="233">
        <v>6440</v>
      </c>
      <c r="M435" s="233">
        <v>10690</v>
      </c>
      <c r="N435" s="233">
        <v>1345</v>
      </c>
      <c r="O435" s="233">
        <v>3900</v>
      </c>
      <c r="P435" s="233">
        <v>2340</v>
      </c>
      <c r="Q435" s="233">
        <v>3405</v>
      </c>
      <c r="R435" s="233">
        <v>945</v>
      </c>
      <c r="S435" s="233">
        <v>95</v>
      </c>
      <c r="T435" s="233">
        <v>5375</v>
      </c>
      <c r="U435" s="233">
        <v>3210</v>
      </c>
      <c r="V435" s="233">
        <v>45</v>
      </c>
      <c r="W435" s="234">
        <v>2550</v>
      </c>
    </row>
    <row r="436" spans="1:23" s="145" customFormat="1" x14ac:dyDescent="0.2">
      <c r="A436" s="337" t="s">
        <v>375</v>
      </c>
      <c r="B436" s="334" t="s">
        <v>2084</v>
      </c>
      <c r="C436" s="232">
        <v>2565</v>
      </c>
      <c r="D436" s="233">
        <v>15745</v>
      </c>
      <c r="E436" s="233">
        <v>2215</v>
      </c>
      <c r="F436" s="233">
        <v>1480</v>
      </c>
      <c r="G436" s="233">
        <v>605</v>
      </c>
      <c r="H436" s="233">
        <v>2440</v>
      </c>
      <c r="I436" s="233">
        <v>3285</v>
      </c>
      <c r="J436" s="233">
        <v>565</v>
      </c>
      <c r="K436" s="233">
        <v>6695</v>
      </c>
      <c r="L436" s="233">
        <v>5740</v>
      </c>
      <c r="M436" s="233">
        <v>13470</v>
      </c>
      <c r="N436" s="233">
        <v>1475</v>
      </c>
      <c r="O436" s="233">
        <v>4360</v>
      </c>
      <c r="P436" s="233">
        <v>5790</v>
      </c>
      <c r="Q436" s="233">
        <v>7055</v>
      </c>
      <c r="R436" s="233">
        <v>900</v>
      </c>
      <c r="S436" s="233">
        <v>255</v>
      </c>
      <c r="T436" s="233">
        <v>13025</v>
      </c>
      <c r="U436" s="233">
        <v>6455</v>
      </c>
      <c r="V436" s="233">
        <v>25</v>
      </c>
      <c r="W436" s="234">
        <v>6145</v>
      </c>
    </row>
    <row r="437" spans="1:23" s="145" customFormat="1" x14ac:dyDescent="0.2">
      <c r="A437" s="337" t="s">
        <v>1332</v>
      </c>
      <c r="B437" s="334" t="s">
        <v>2085</v>
      </c>
      <c r="C437" s="232">
        <v>0</v>
      </c>
      <c r="D437" s="233">
        <v>0</v>
      </c>
      <c r="E437" s="233">
        <v>0</v>
      </c>
      <c r="F437" s="233">
        <v>0</v>
      </c>
      <c r="G437" s="233">
        <v>0</v>
      </c>
      <c r="H437" s="233">
        <v>0</v>
      </c>
      <c r="I437" s="233">
        <v>0</v>
      </c>
      <c r="J437" s="233">
        <v>0</v>
      </c>
      <c r="K437" s="233">
        <v>0</v>
      </c>
      <c r="L437" s="233">
        <v>0</v>
      </c>
      <c r="M437" s="233">
        <v>0</v>
      </c>
      <c r="N437" s="233">
        <v>0</v>
      </c>
      <c r="O437" s="233">
        <v>0</v>
      </c>
      <c r="P437" s="233">
        <v>0</v>
      </c>
      <c r="Q437" s="233">
        <v>0</v>
      </c>
      <c r="R437" s="233">
        <v>0</v>
      </c>
      <c r="S437" s="233">
        <v>0</v>
      </c>
      <c r="T437" s="233">
        <v>255</v>
      </c>
      <c r="U437" s="233">
        <v>0</v>
      </c>
      <c r="V437" s="233">
        <v>0</v>
      </c>
      <c r="W437" s="234">
        <v>0</v>
      </c>
    </row>
    <row r="438" spans="1:23" s="145" customFormat="1" x14ac:dyDescent="0.2">
      <c r="A438" s="337" t="s">
        <v>1545</v>
      </c>
      <c r="B438" s="334" t="s">
        <v>2086</v>
      </c>
      <c r="C438" s="232">
        <v>75</v>
      </c>
      <c r="D438" s="233">
        <v>1075</v>
      </c>
      <c r="E438" s="233">
        <v>55</v>
      </c>
      <c r="F438" s="233">
        <v>10</v>
      </c>
      <c r="G438" s="233" t="s">
        <v>1676</v>
      </c>
      <c r="H438" s="233">
        <v>165</v>
      </c>
      <c r="I438" s="233" t="s">
        <v>1676</v>
      </c>
      <c r="J438" s="233" t="s">
        <v>1676</v>
      </c>
      <c r="K438" s="233">
        <v>10</v>
      </c>
      <c r="L438" s="233" t="s">
        <v>1676</v>
      </c>
      <c r="M438" s="233">
        <v>3620</v>
      </c>
      <c r="N438" s="233">
        <v>560</v>
      </c>
      <c r="O438" s="233">
        <v>1130</v>
      </c>
      <c r="P438" s="233">
        <v>475</v>
      </c>
      <c r="Q438" s="233">
        <v>0</v>
      </c>
      <c r="R438" s="233">
        <v>0</v>
      </c>
      <c r="S438" s="233">
        <v>10</v>
      </c>
      <c r="T438" s="233">
        <v>850</v>
      </c>
      <c r="U438" s="233">
        <v>40</v>
      </c>
      <c r="V438" s="233">
        <v>0</v>
      </c>
      <c r="W438" s="234">
        <v>110</v>
      </c>
    </row>
    <row r="439" spans="1:23" s="145" customFormat="1" x14ac:dyDescent="0.2">
      <c r="A439" s="337" t="s">
        <v>359</v>
      </c>
      <c r="B439" s="334" t="s">
        <v>2087</v>
      </c>
      <c r="C439" s="232" t="s">
        <v>1676</v>
      </c>
      <c r="D439" s="233">
        <v>15</v>
      </c>
      <c r="E439" s="233">
        <v>0</v>
      </c>
      <c r="F439" s="233">
        <v>0</v>
      </c>
      <c r="G439" s="233">
        <v>0</v>
      </c>
      <c r="H439" s="233" t="s">
        <v>1676</v>
      </c>
      <c r="I439" s="233">
        <v>0</v>
      </c>
      <c r="J439" s="233">
        <v>0</v>
      </c>
      <c r="K439" s="233">
        <v>0</v>
      </c>
      <c r="L439" s="233">
        <v>0</v>
      </c>
      <c r="M439" s="233">
        <v>30</v>
      </c>
      <c r="N439" s="233" t="s">
        <v>1676</v>
      </c>
      <c r="O439" s="233">
        <v>15</v>
      </c>
      <c r="P439" s="233" t="s">
        <v>1676</v>
      </c>
      <c r="Q439" s="233">
        <v>0</v>
      </c>
      <c r="R439" s="233">
        <v>0</v>
      </c>
      <c r="S439" s="233">
        <v>0</v>
      </c>
      <c r="T439" s="233" t="s">
        <v>1676</v>
      </c>
      <c r="U439" s="233">
        <v>0</v>
      </c>
      <c r="V439" s="233">
        <v>0</v>
      </c>
      <c r="W439" s="234" t="s">
        <v>1676</v>
      </c>
    </row>
    <row r="440" spans="1:23" s="145" customFormat="1" x14ac:dyDescent="0.2">
      <c r="A440" s="337" t="s">
        <v>237</v>
      </c>
      <c r="B440" s="334" t="s">
        <v>2088</v>
      </c>
      <c r="C440" s="232">
        <v>0</v>
      </c>
      <c r="D440" s="233">
        <v>0</v>
      </c>
      <c r="E440" s="233">
        <v>0</v>
      </c>
      <c r="F440" s="233">
        <v>0</v>
      </c>
      <c r="G440" s="233">
        <v>300</v>
      </c>
      <c r="H440" s="233">
        <v>30</v>
      </c>
      <c r="I440" s="233">
        <v>0</v>
      </c>
      <c r="J440" s="233">
        <v>0</v>
      </c>
      <c r="K440" s="233">
        <v>0</v>
      </c>
      <c r="L440" s="233">
        <v>0</v>
      </c>
      <c r="M440" s="233">
        <v>0</v>
      </c>
      <c r="N440" s="233">
        <v>0</v>
      </c>
      <c r="O440" s="233">
        <v>0</v>
      </c>
      <c r="P440" s="233">
        <v>0</v>
      </c>
      <c r="Q440" s="233">
        <v>0</v>
      </c>
      <c r="R440" s="233">
        <v>0</v>
      </c>
      <c r="S440" s="233">
        <v>0</v>
      </c>
      <c r="T440" s="233">
        <v>15</v>
      </c>
      <c r="U440" s="233">
        <v>0</v>
      </c>
      <c r="V440" s="233">
        <v>0</v>
      </c>
      <c r="W440" s="234">
        <v>200</v>
      </c>
    </row>
    <row r="441" spans="1:23" s="145" customFormat="1" x14ac:dyDescent="0.2">
      <c r="A441" s="337" t="s">
        <v>783</v>
      </c>
      <c r="B441" s="334" t="s">
        <v>2089</v>
      </c>
      <c r="C441" s="232">
        <v>0</v>
      </c>
      <c r="D441" s="233">
        <v>90</v>
      </c>
      <c r="E441" s="233">
        <v>0</v>
      </c>
      <c r="F441" s="233">
        <v>0</v>
      </c>
      <c r="G441" s="233">
        <v>0</v>
      </c>
      <c r="H441" s="233">
        <v>10</v>
      </c>
      <c r="I441" s="233">
        <v>730</v>
      </c>
      <c r="J441" s="233">
        <v>0</v>
      </c>
      <c r="K441" s="233">
        <v>0</v>
      </c>
      <c r="L441" s="233">
        <v>0</v>
      </c>
      <c r="M441" s="233">
        <v>140</v>
      </c>
      <c r="N441" s="233">
        <v>25</v>
      </c>
      <c r="O441" s="233">
        <v>120</v>
      </c>
      <c r="P441" s="233">
        <v>100</v>
      </c>
      <c r="Q441" s="233">
        <v>0</v>
      </c>
      <c r="R441" s="233">
        <v>0</v>
      </c>
      <c r="S441" s="233">
        <v>0</v>
      </c>
      <c r="T441" s="233">
        <v>40</v>
      </c>
      <c r="U441" s="233">
        <v>10</v>
      </c>
      <c r="V441" s="233">
        <v>0</v>
      </c>
      <c r="W441" s="234" t="s">
        <v>1676</v>
      </c>
    </row>
    <row r="442" spans="1:23" s="145" customFormat="1" x14ac:dyDescent="0.2">
      <c r="A442" s="337" t="s">
        <v>334</v>
      </c>
      <c r="B442" s="334" t="s">
        <v>2090</v>
      </c>
      <c r="C442" s="232" t="s">
        <v>1676</v>
      </c>
      <c r="D442" s="233">
        <v>40</v>
      </c>
      <c r="E442" s="233" t="s">
        <v>1676</v>
      </c>
      <c r="F442" s="233">
        <v>0</v>
      </c>
      <c r="G442" s="233">
        <v>0</v>
      </c>
      <c r="H442" s="233">
        <v>155</v>
      </c>
      <c r="I442" s="233">
        <v>475</v>
      </c>
      <c r="J442" s="233">
        <v>0</v>
      </c>
      <c r="K442" s="233" t="s">
        <v>1676</v>
      </c>
      <c r="L442" s="233">
        <v>0</v>
      </c>
      <c r="M442" s="233">
        <v>395</v>
      </c>
      <c r="N442" s="233">
        <v>15</v>
      </c>
      <c r="O442" s="233">
        <v>795</v>
      </c>
      <c r="P442" s="233">
        <v>385</v>
      </c>
      <c r="Q442" s="233">
        <v>0</v>
      </c>
      <c r="R442" s="233">
        <v>0</v>
      </c>
      <c r="S442" s="233" t="s">
        <v>1676</v>
      </c>
      <c r="T442" s="233">
        <v>80</v>
      </c>
      <c r="U442" s="233">
        <v>45</v>
      </c>
      <c r="V442" s="233">
        <v>0</v>
      </c>
      <c r="W442" s="234">
        <v>35</v>
      </c>
    </row>
    <row r="443" spans="1:23" s="145" customFormat="1" x14ac:dyDescent="0.2">
      <c r="A443" s="337" t="s">
        <v>1627</v>
      </c>
      <c r="B443" s="334" t="s">
        <v>2091</v>
      </c>
      <c r="C443" s="232">
        <v>0</v>
      </c>
      <c r="D443" s="233">
        <v>0</v>
      </c>
      <c r="E443" s="233">
        <v>0</v>
      </c>
      <c r="F443" s="233">
        <v>0</v>
      </c>
      <c r="G443" s="233">
        <v>0</v>
      </c>
      <c r="H443" s="233">
        <v>0</v>
      </c>
      <c r="I443" s="233">
        <v>0</v>
      </c>
      <c r="J443" s="233">
        <v>0</v>
      </c>
      <c r="K443" s="233">
        <v>0</v>
      </c>
      <c r="L443" s="233">
        <v>0</v>
      </c>
      <c r="M443" s="233">
        <v>0</v>
      </c>
      <c r="N443" s="233">
        <v>0</v>
      </c>
      <c r="O443" s="233">
        <v>0</v>
      </c>
      <c r="P443" s="233">
        <v>0</v>
      </c>
      <c r="Q443" s="233">
        <v>0</v>
      </c>
      <c r="R443" s="233">
        <v>0</v>
      </c>
      <c r="S443" s="233">
        <v>0</v>
      </c>
      <c r="T443" s="233">
        <v>15</v>
      </c>
      <c r="U443" s="233">
        <v>0</v>
      </c>
      <c r="V443" s="233">
        <v>0</v>
      </c>
      <c r="W443" s="234">
        <v>0</v>
      </c>
    </row>
    <row r="444" spans="1:23" s="145" customFormat="1" x14ac:dyDescent="0.2">
      <c r="A444" s="337" t="s">
        <v>383</v>
      </c>
      <c r="B444" s="334" t="s">
        <v>2092</v>
      </c>
      <c r="C444" s="232">
        <v>605</v>
      </c>
      <c r="D444" s="233">
        <v>15705</v>
      </c>
      <c r="E444" s="233">
        <v>1060</v>
      </c>
      <c r="F444" s="233">
        <v>705</v>
      </c>
      <c r="G444" s="233">
        <v>25</v>
      </c>
      <c r="H444" s="233">
        <v>205</v>
      </c>
      <c r="I444" s="233">
        <v>105</v>
      </c>
      <c r="J444" s="233" t="s">
        <v>1676</v>
      </c>
      <c r="K444" s="233">
        <v>455</v>
      </c>
      <c r="L444" s="233">
        <v>595</v>
      </c>
      <c r="M444" s="233">
        <v>740</v>
      </c>
      <c r="N444" s="233">
        <v>265</v>
      </c>
      <c r="O444" s="233">
        <v>235</v>
      </c>
      <c r="P444" s="233">
        <v>860</v>
      </c>
      <c r="Q444" s="233">
        <v>0</v>
      </c>
      <c r="R444" s="233">
        <v>0</v>
      </c>
      <c r="S444" s="233">
        <v>15</v>
      </c>
      <c r="T444" s="233">
        <v>820</v>
      </c>
      <c r="U444" s="233">
        <v>475</v>
      </c>
      <c r="V444" s="233">
        <v>25</v>
      </c>
      <c r="W444" s="234">
        <v>1120</v>
      </c>
    </row>
    <row r="445" spans="1:23" s="145" customFormat="1" x14ac:dyDescent="0.2">
      <c r="A445" s="337" t="s">
        <v>403</v>
      </c>
      <c r="B445" s="334" t="s">
        <v>2093</v>
      </c>
      <c r="C445" s="232">
        <v>295</v>
      </c>
      <c r="D445" s="233">
        <v>5550</v>
      </c>
      <c r="E445" s="233">
        <v>1315</v>
      </c>
      <c r="F445" s="233">
        <v>155</v>
      </c>
      <c r="G445" s="233" t="s">
        <v>1676</v>
      </c>
      <c r="H445" s="233">
        <v>260</v>
      </c>
      <c r="I445" s="233">
        <v>15</v>
      </c>
      <c r="J445" s="233">
        <v>0</v>
      </c>
      <c r="K445" s="233">
        <v>35</v>
      </c>
      <c r="L445" s="233">
        <v>100</v>
      </c>
      <c r="M445" s="233">
        <v>200</v>
      </c>
      <c r="N445" s="233">
        <v>25</v>
      </c>
      <c r="O445" s="233">
        <v>20</v>
      </c>
      <c r="P445" s="233">
        <v>75</v>
      </c>
      <c r="Q445" s="233">
        <v>0</v>
      </c>
      <c r="R445" s="233">
        <v>0</v>
      </c>
      <c r="S445" s="233">
        <v>0</v>
      </c>
      <c r="T445" s="233">
        <v>210</v>
      </c>
      <c r="U445" s="233">
        <v>195</v>
      </c>
      <c r="V445" s="233" t="s">
        <v>1676</v>
      </c>
      <c r="W445" s="234">
        <v>655</v>
      </c>
    </row>
    <row r="446" spans="1:23" s="145" customFormat="1" x14ac:dyDescent="0.2">
      <c r="A446" s="337" t="s">
        <v>745</v>
      </c>
      <c r="B446" s="334" t="s">
        <v>2094</v>
      </c>
      <c r="C446" s="232">
        <v>0</v>
      </c>
      <c r="D446" s="233">
        <v>30</v>
      </c>
      <c r="E446" s="233">
        <v>0</v>
      </c>
      <c r="F446" s="233">
        <v>0</v>
      </c>
      <c r="G446" s="233">
        <v>0</v>
      </c>
      <c r="H446" s="233">
        <v>10</v>
      </c>
      <c r="I446" s="233">
        <v>1515</v>
      </c>
      <c r="J446" s="233">
        <v>0</v>
      </c>
      <c r="K446" s="233">
        <v>0</v>
      </c>
      <c r="L446" s="233">
        <v>0</v>
      </c>
      <c r="M446" s="233">
        <v>0</v>
      </c>
      <c r="N446" s="233">
        <v>10</v>
      </c>
      <c r="O446" s="233">
        <v>0</v>
      </c>
      <c r="P446" s="233">
        <v>0</v>
      </c>
      <c r="Q446" s="233">
        <v>0</v>
      </c>
      <c r="R446" s="233">
        <v>0</v>
      </c>
      <c r="S446" s="233" t="s">
        <v>1676</v>
      </c>
      <c r="T446" s="233">
        <v>0</v>
      </c>
      <c r="U446" s="233" t="s">
        <v>1676</v>
      </c>
      <c r="V446" s="233">
        <v>0</v>
      </c>
      <c r="W446" s="234">
        <v>0</v>
      </c>
    </row>
    <row r="447" spans="1:23" s="145" customFormat="1" x14ac:dyDescent="0.2">
      <c r="A447" s="337" t="s">
        <v>454</v>
      </c>
      <c r="B447" s="334" t="s">
        <v>2095</v>
      </c>
      <c r="C447" s="232">
        <v>2575</v>
      </c>
      <c r="D447" s="233">
        <v>10020</v>
      </c>
      <c r="E447" s="233">
        <v>1940</v>
      </c>
      <c r="F447" s="233">
        <v>2090</v>
      </c>
      <c r="G447" s="233">
        <v>385</v>
      </c>
      <c r="H447" s="233">
        <v>1790</v>
      </c>
      <c r="I447" s="233">
        <v>5870</v>
      </c>
      <c r="J447" s="233">
        <v>345</v>
      </c>
      <c r="K447" s="233">
        <v>6290</v>
      </c>
      <c r="L447" s="233">
        <v>6890</v>
      </c>
      <c r="M447" s="233">
        <v>13780</v>
      </c>
      <c r="N447" s="233">
        <v>3150</v>
      </c>
      <c r="O447" s="233">
        <v>8335</v>
      </c>
      <c r="P447" s="233">
        <v>5615</v>
      </c>
      <c r="Q447" s="233">
        <v>13630</v>
      </c>
      <c r="R447" s="233">
        <v>1380</v>
      </c>
      <c r="S447" s="233">
        <v>310</v>
      </c>
      <c r="T447" s="233">
        <v>10110</v>
      </c>
      <c r="U447" s="233">
        <v>4730</v>
      </c>
      <c r="V447" s="233">
        <v>95</v>
      </c>
      <c r="W447" s="234">
        <v>6145</v>
      </c>
    </row>
    <row r="448" spans="1:23" s="145" customFormat="1" x14ac:dyDescent="0.2">
      <c r="A448" s="337" t="s">
        <v>372</v>
      </c>
      <c r="B448" s="334" t="s">
        <v>2096</v>
      </c>
      <c r="C448" s="232">
        <v>2180</v>
      </c>
      <c r="D448" s="233">
        <v>4675</v>
      </c>
      <c r="E448" s="233">
        <v>1965</v>
      </c>
      <c r="F448" s="233">
        <v>1085</v>
      </c>
      <c r="G448" s="233">
        <v>345</v>
      </c>
      <c r="H448" s="233">
        <v>1095</v>
      </c>
      <c r="I448" s="233">
        <v>2065</v>
      </c>
      <c r="J448" s="233">
        <v>70</v>
      </c>
      <c r="K448" s="233">
        <v>2535</v>
      </c>
      <c r="L448" s="233">
        <v>4540</v>
      </c>
      <c r="M448" s="233">
        <v>8835</v>
      </c>
      <c r="N448" s="233">
        <v>1710</v>
      </c>
      <c r="O448" s="233">
        <v>6185</v>
      </c>
      <c r="P448" s="233">
        <v>3530</v>
      </c>
      <c r="Q448" s="233">
        <v>7015</v>
      </c>
      <c r="R448" s="233">
        <v>1375</v>
      </c>
      <c r="S448" s="233">
        <v>170</v>
      </c>
      <c r="T448" s="233">
        <v>7565</v>
      </c>
      <c r="U448" s="233">
        <v>2790</v>
      </c>
      <c r="V448" s="233">
        <v>110</v>
      </c>
      <c r="W448" s="234">
        <v>4515</v>
      </c>
    </row>
    <row r="449" spans="1:23" s="145" customFormat="1" x14ac:dyDescent="0.2">
      <c r="A449" s="337" t="s">
        <v>50</v>
      </c>
      <c r="B449" s="334" t="s">
        <v>2097</v>
      </c>
      <c r="C449" s="232">
        <v>0</v>
      </c>
      <c r="D449" s="233" t="s">
        <v>1676</v>
      </c>
      <c r="E449" s="233" t="s">
        <v>1676</v>
      </c>
      <c r="F449" s="233">
        <v>0</v>
      </c>
      <c r="G449" s="233" t="s">
        <v>1676</v>
      </c>
      <c r="H449" s="233">
        <v>75</v>
      </c>
      <c r="I449" s="233">
        <v>0</v>
      </c>
      <c r="J449" s="233">
        <v>0</v>
      </c>
      <c r="K449" s="233" t="s">
        <v>1676</v>
      </c>
      <c r="L449" s="233">
        <v>0</v>
      </c>
      <c r="M449" s="233">
        <v>0</v>
      </c>
      <c r="N449" s="233" t="s">
        <v>1676</v>
      </c>
      <c r="O449" s="233">
        <v>3050</v>
      </c>
      <c r="P449" s="233">
        <v>0</v>
      </c>
      <c r="Q449" s="233">
        <v>0</v>
      </c>
      <c r="R449" s="233">
        <v>0</v>
      </c>
      <c r="S449" s="233" t="s">
        <v>1676</v>
      </c>
      <c r="T449" s="233" t="s">
        <v>1676</v>
      </c>
      <c r="U449" s="233">
        <v>145</v>
      </c>
      <c r="V449" s="233">
        <v>0</v>
      </c>
      <c r="W449" s="234">
        <v>0</v>
      </c>
    </row>
    <row r="450" spans="1:23" s="145" customFormat="1" x14ac:dyDescent="0.2">
      <c r="A450" s="337" t="s">
        <v>1547</v>
      </c>
      <c r="B450" s="334" t="s">
        <v>2098</v>
      </c>
      <c r="C450" s="232" t="s">
        <v>1676</v>
      </c>
      <c r="D450" s="233" t="s">
        <v>1676</v>
      </c>
      <c r="E450" s="233">
        <v>0</v>
      </c>
      <c r="F450" s="233" t="s">
        <v>1676</v>
      </c>
      <c r="G450" s="233">
        <v>0</v>
      </c>
      <c r="H450" s="233">
        <v>90</v>
      </c>
      <c r="I450" s="233">
        <v>0</v>
      </c>
      <c r="J450" s="233">
        <v>0</v>
      </c>
      <c r="K450" s="233">
        <v>0</v>
      </c>
      <c r="L450" s="233">
        <v>0</v>
      </c>
      <c r="M450" s="233">
        <v>0</v>
      </c>
      <c r="N450" s="233">
        <v>10</v>
      </c>
      <c r="O450" s="233">
        <v>535</v>
      </c>
      <c r="P450" s="233">
        <v>0</v>
      </c>
      <c r="Q450" s="233">
        <v>0</v>
      </c>
      <c r="R450" s="233">
        <v>0</v>
      </c>
      <c r="S450" s="233">
        <v>0</v>
      </c>
      <c r="T450" s="233" t="s">
        <v>1676</v>
      </c>
      <c r="U450" s="233">
        <v>35</v>
      </c>
      <c r="V450" s="233">
        <v>0</v>
      </c>
      <c r="W450" s="234" t="s">
        <v>1676</v>
      </c>
    </row>
    <row r="451" spans="1:23" s="145" customFormat="1" x14ac:dyDescent="0.2">
      <c r="A451" s="337" t="s">
        <v>1587</v>
      </c>
      <c r="B451" s="334" t="s">
        <v>2099</v>
      </c>
      <c r="C451" s="232">
        <v>0</v>
      </c>
      <c r="D451" s="233">
        <v>0</v>
      </c>
      <c r="E451" s="233">
        <v>0</v>
      </c>
      <c r="F451" s="233">
        <v>0</v>
      </c>
      <c r="G451" s="233">
        <v>0</v>
      </c>
      <c r="H451" s="233">
        <v>15</v>
      </c>
      <c r="I451" s="233">
        <v>0</v>
      </c>
      <c r="J451" s="233">
        <v>0</v>
      </c>
      <c r="K451" s="233">
        <v>0</v>
      </c>
      <c r="L451" s="233">
        <v>0</v>
      </c>
      <c r="M451" s="233">
        <v>225</v>
      </c>
      <c r="N451" s="233" t="s">
        <v>1676</v>
      </c>
      <c r="O451" s="233">
        <v>45</v>
      </c>
      <c r="P451" s="233">
        <v>80</v>
      </c>
      <c r="Q451" s="233">
        <v>0</v>
      </c>
      <c r="R451" s="233">
        <v>0</v>
      </c>
      <c r="S451" s="233" t="s">
        <v>1676</v>
      </c>
      <c r="T451" s="233">
        <v>30</v>
      </c>
      <c r="U451" s="233" t="s">
        <v>1676</v>
      </c>
      <c r="V451" s="233">
        <v>0</v>
      </c>
      <c r="W451" s="234" t="s">
        <v>1676</v>
      </c>
    </row>
    <row r="452" spans="1:23" s="145" customFormat="1" x14ac:dyDescent="0.2">
      <c r="A452" s="337" t="s">
        <v>199</v>
      </c>
      <c r="B452" s="334" t="s">
        <v>2100</v>
      </c>
      <c r="C452" s="232">
        <v>5040</v>
      </c>
      <c r="D452" s="233">
        <v>39725</v>
      </c>
      <c r="E452" s="233">
        <v>5780</v>
      </c>
      <c r="F452" s="233">
        <v>4350</v>
      </c>
      <c r="G452" s="233">
        <v>1205</v>
      </c>
      <c r="H452" s="233">
        <v>8435</v>
      </c>
      <c r="I452" s="233">
        <v>11160</v>
      </c>
      <c r="J452" s="233">
        <v>1430</v>
      </c>
      <c r="K452" s="233">
        <v>13435</v>
      </c>
      <c r="L452" s="233">
        <v>12925</v>
      </c>
      <c r="M452" s="233">
        <v>26235</v>
      </c>
      <c r="N452" s="233">
        <v>6655</v>
      </c>
      <c r="O452" s="233">
        <v>17030</v>
      </c>
      <c r="P452" s="233">
        <v>14960</v>
      </c>
      <c r="Q452" s="233">
        <v>9100</v>
      </c>
      <c r="R452" s="233">
        <v>2660</v>
      </c>
      <c r="S452" s="233">
        <v>3520</v>
      </c>
      <c r="T452" s="233">
        <v>20545</v>
      </c>
      <c r="U452" s="233">
        <v>16270</v>
      </c>
      <c r="V452" s="233">
        <v>120</v>
      </c>
      <c r="W452" s="234">
        <v>14725</v>
      </c>
    </row>
    <row r="453" spans="1:23" s="145" customFormat="1" x14ac:dyDescent="0.2">
      <c r="A453" s="337" t="s">
        <v>185</v>
      </c>
      <c r="B453" s="334" t="s">
        <v>2101</v>
      </c>
      <c r="C453" s="232">
        <v>1725</v>
      </c>
      <c r="D453" s="233">
        <v>7985</v>
      </c>
      <c r="E453" s="233">
        <v>1905</v>
      </c>
      <c r="F453" s="233">
        <v>1575</v>
      </c>
      <c r="G453" s="233">
        <v>425</v>
      </c>
      <c r="H453" s="233">
        <v>800</v>
      </c>
      <c r="I453" s="233">
        <v>1175</v>
      </c>
      <c r="J453" s="233">
        <v>360</v>
      </c>
      <c r="K453" s="233">
        <v>3680</v>
      </c>
      <c r="L453" s="233">
        <v>4615</v>
      </c>
      <c r="M453" s="233">
        <v>8895</v>
      </c>
      <c r="N453" s="233">
        <v>1545</v>
      </c>
      <c r="O453" s="233">
        <v>6380</v>
      </c>
      <c r="P453" s="233">
        <v>4960</v>
      </c>
      <c r="Q453" s="233">
        <v>12275</v>
      </c>
      <c r="R453" s="233">
        <v>1095</v>
      </c>
      <c r="S453" s="233">
        <v>205</v>
      </c>
      <c r="T453" s="233">
        <v>9200</v>
      </c>
      <c r="U453" s="233">
        <v>5080</v>
      </c>
      <c r="V453" s="233">
        <v>55</v>
      </c>
      <c r="W453" s="234">
        <v>5655</v>
      </c>
    </row>
    <row r="454" spans="1:23" s="145" customFormat="1" x14ac:dyDescent="0.2">
      <c r="A454" s="337" t="s">
        <v>1623</v>
      </c>
      <c r="B454" s="334" t="s">
        <v>2102</v>
      </c>
      <c r="C454" s="232">
        <v>0</v>
      </c>
      <c r="D454" s="233">
        <v>15</v>
      </c>
      <c r="E454" s="233">
        <v>0</v>
      </c>
      <c r="F454" s="233">
        <v>0</v>
      </c>
      <c r="G454" s="233">
        <v>0</v>
      </c>
      <c r="H454" s="233">
        <v>0</v>
      </c>
      <c r="I454" s="233">
        <v>0</v>
      </c>
      <c r="J454" s="233">
        <v>0</v>
      </c>
      <c r="K454" s="233">
        <v>0</v>
      </c>
      <c r="L454" s="233" t="s">
        <v>1676</v>
      </c>
      <c r="M454" s="233">
        <v>0</v>
      </c>
      <c r="N454" s="233">
        <v>0</v>
      </c>
      <c r="O454" s="233">
        <v>0</v>
      </c>
      <c r="P454" s="233">
        <v>0</v>
      </c>
      <c r="Q454" s="233">
        <v>0</v>
      </c>
      <c r="R454" s="233">
        <v>0</v>
      </c>
      <c r="S454" s="233" t="s">
        <v>1676</v>
      </c>
      <c r="T454" s="233">
        <v>0</v>
      </c>
      <c r="U454" s="233">
        <v>0</v>
      </c>
      <c r="V454" s="233">
        <v>0</v>
      </c>
      <c r="W454" s="234">
        <v>0</v>
      </c>
    </row>
    <row r="455" spans="1:23" s="145" customFormat="1" x14ac:dyDescent="0.2">
      <c r="A455" s="337" t="s">
        <v>391</v>
      </c>
      <c r="B455" s="334" t="s">
        <v>2103</v>
      </c>
      <c r="C455" s="232">
        <v>2490</v>
      </c>
      <c r="D455" s="233">
        <v>13065</v>
      </c>
      <c r="E455" s="233">
        <v>2625</v>
      </c>
      <c r="F455" s="233">
        <v>1195</v>
      </c>
      <c r="G455" s="233">
        <v>530</v>
      </c>
      <c r="H455" s="233">
        <v>1180</v>
      </c>
      <c r="I455" s="233">
        <v>7045</v>
      </c>
      <c r="J455" s="233">
        <v>400</v>
      </c>
      <c r="K455" s="233">
        <v>4310</v>
      </c>
      <c r="L455" s="233">
        <v>5520</v>
      </c>
      <c r="M455" s="233">
        <v>11240</v>
      </c>
      <c r="N455" s="233">
        <v>2280</v>
      </c>
      <c r="O455" s="233">
        <v>5105</v>
      </c>
      <c r="P455" s="233">
        <v>5290</v>
      </c>
      <c r="Q455" s="233">
        <v>7110</v>
      </c>
      <c r="R455" s="233">
        <v>1025</v>
      </c>
      <c r="S455" s="233">
        <v>330</v>
      </c>
      <c r="T455" s="233">
        <v>10740</v>
      </c>
      <c r="U455" s="233">
        <v>4135</v>
      </c>
      <c r="V455" s="233">
        <v>35</v>
      </c>
      <c r="W455" s="234">
        <v>4845</v>
      </c>
    </row>
    <row r="456" spans="1:23" s="145" customFormat="1" x14ac:dyDescent="0.2">
      <c r="A456" s="337" t="s">
        <v>441</v>
      </c>
      <c r="B456" s="334" t="s">
        <v>2104</v>
      </c>
      <c r="C456" s="232" t="s">
        <v>1676</v>
      </c>
      <c r="D456" s="233">
        <v>510</v>
      </c>
      <c r="E456" s="233">
        <v>30</v>
      </c>
      <c r="F456" s="233">
        <v>15</v>
      </c>
      <c r="G456" s="233" t="s">
        <v>1676</v>
      </c>
      <c r="H456" s="233">
        <v>1380</v>
      </c>
      <c r="I456" s="233">
        <v>0</v>
      </c>
      <c r="J456" s="233">
        <v>0</v>
      </c>
      <c r="K456" s="233">
        <v>25</v>
      </c>
      <c r="L456" s="233">
        <v>25</v>
      </c>
      <c r="M456" s="233" t="s">
        <v>1676</v>
      </c>
      <c r="N456" s="233">
        <v>165</v>
      </c>
      <c r="O456" s="233">
        <v>8660</v>
      </c>
      <c r="P456" s="233">
        <v>25</v>
      </c>
      <c r="Q456" s="233">
        <v>0</v>
      </c>
      <c r="R456" s="233">
        <v>0</v>
      </c>
      <c r="S456" s="233">
        <v>245</v>
      </c>
      <c r="T456" s="233">
        <v>45</v>
      </c>
      <c r="U456" s="233">
        <v>1710</v>
      </c>
      <c r="V456" s="233">
        <v>0</v>
      </c>
      <c r="W456" s="234">
        <v>465</v>
      </c>
    </row>
    <row r="457" spans="1:23" s="145" customFormat="1" x14ac:dyDescent="0.2">
      <c r="A457" s="337" t="s">
        <v>408</v>
      </c>
      <c r="B457" s="334" t="s">
        <v>2105</v>
      </c>
      <c r="C457" s="232">
        <v>1865</v>
      </c>
      <c r="D457" s="233">
        <v>6205</v>
      </c>
      <c r="E457" s="233">
        <v>1935</v>
      </c>
      <c r="F457" s="233">
        <v>835</v>
      </c>
      <c r="G457" s="233">
        <v>355</v>
      </c>
      <c r="H457" s="233">
        <v>765</v>
      </c>
      <c r="I457" s="233">
        <v>1800</v>
      </c>
      <c r="J457" s="233">
        <v>315</v>
      </c>
      <c r="K457" s="233">
        <v>2850</v>
      </c>
      <c r="L457" s="233">
        <v>4660</v>
      </c>
      <c r="M457" s="233">
        <v>9820</v>
      </c>
      <c r="N457" s="233">
        <v>1260</v>
      </c>
      <c r="O457" s="233">
        <v>3610</v>
      </c>
      <c r="P457" s="233">
        <v>3650</v>
      </c>
      <c r="Q457" s="233">
        <v>4290</v>
      </c>
      <c r="R457" s="233">
        <v>785</v>
      </c>
      <c r="S457" s="233">
        <v>85</v>
      </c>
      <c r="T457" s="233">
        <v>7105</v>
      </c>
      <c r="U457" s="233">
        <v>4120</v>
      </c>
      <c r="V457" s="233">
        <v>15</v>
      </c>
      <c r="W457" s="234">
        <v>3565</v>
      </c>
    </row>
    <row r="458" spans="1:23" s="145" customFormat="1" x14ac:dyDescent="0.2">
      <c r="A458" s="337" t="s">
        <v>400</v>
      </c>
      <c r="B458" s="334" t="s">
        <v>2106</v>
      </c>
      <c r="C458" s="232">
        <v>2050</v>
      </c>
      <c r="D458" s="233">
        <v>19375</v>
      </c>
      <c r="E458" s="233">
        <v>3860</v>
      </c>
      <c r="F458" s="233">
        <v>2200</v>
      </c>
      <c r="G458" s="233">
        <v>1170</v>
      </c>
      <c r="H458" s="233">
        <v>2125</v>
      </c>
      <c r="I458" s="233">
        <v>9605</v>
      </c>
      <c r="J458" s="233">
        <v>155</v>
      </c>
      <c r="K458" s="233">
        <v>10280</v>
      </c>
      <c r="L458" s="233">
        <v>5555</v>
      </c>
      <c r="M458" s="233">
        <v>15995</v>
      </c>
      <c r="N458" s="233">
        <v>2110</v>
      </c>
      <c r="O458" s="233">
        <v>6865</v>
      </c>
      <c r="P458" s="233">
        <v>7065</v>
      </c>
      <c r="Q458" s="233">
        <v>660</v>
      </c>
      <c r="R458" s="233">
        <v>0</v>
      </c>
      <c r="S458" s="233">
        <v>115</v>
      </c>
      <c r="T458" s="233">
        <v>9450</v>
      </c>
      <c r="U458" s="233">
        <v>4875</v>
      </c>
      <c r="V458" s="233">
        <v>40</v>
      </c>
      <c r="W458" s="234">
        <v>2905</v>
      </c>
    </row>
    <row r="459" spans="1:23" s="145" customFormat="1" x14ac:dyDescent="0.2">
      <c r="A459" s="337" t="s">
        <v>180</v>
      </c>
      <c r="B459" s="334" t="s">
        <v>2107</v>
      </c>
      <c r="C459" s="232">
        <v>705</v>
      </c>
      <c r="D459" s="233">
        <v>15195</v>
      </c>
      <c r="E459" s="233">
        <v>1460</v>
      </c>
      <c r="F459" s="233">
        <v>460</v>
      </c>
      <c r="G459" s="233" t="s">
        <v>1676</v>
      </c>
      <c r="H459" s="233">
        <v>55</v>
      </c>
      <c r="I459" s="233">
        <v>10</v>
      </c>
      <c r="J459" s="233" t="s">
        <v>1676</v>
      </c>
      <c r="K459" s="233">
        <v>135</v>
      </c>
      <c r="L459" s="233">
        <v>350</v>
      </c>
      <c r="M459" s="233">
        <v>1645</v>
      </c>
      <c r="N459" s="233">
        <v>185</v>
      </c>
      <c r="O459" s="233">
        <v>105</v>
      </c>
      <c r="P459" s="233">
        <v>865</v>
      </c>
      <c r="Q459" s="233">
        <v>0</v>
      </c>
      <c r="R459" s="233">
        <v>0</v>
      </c>
      <c r="S459" s="233">
        <v>10</v>
      </c>
      <c r="T459" s="233">
        <v>1035</v>
      </c>
      <c r="U459" s="233">
        <v>480</v>
      </c>
      <c r="V459" s="233">
        <v>15</v>
      </c>
      <c r="W459" s="234">
        <v>2600</v>
      </c>
    </row>
    <row r="460" spans="1:23" s="145" customFormat="1" x14ac:dyDescent="0.2">
      <c r="A460" s="337" t="s">
        <v>192</v>
      </c>
      <c r="B460" s="334" t="s">
        <v>2108</v>
      </c>
      <c r="C460" s="232" t="s">
        <v>1676</v>
      </c>
      <c r="D460" s="233">
        <v>1920</v>
      </c>
      <c r="E460" s="233" t="s">
        <v>1676</v>
      </c>
      <c r="F460" s="233" t="s">
        <v>1676</v>
      </c>
      <c r="G460" s="233" t="s">
        <v>1676</v>
      </c>
      <c r="H460" s="233">
        <v>1500</v>
      </c>
      <c r="I460" s="233">
        <v>0</v>
      </c>
      <c r="J460" s="233">
        <v>0</v>
      </c>
      <c r="K460" s="233" t="s">
        <v>1676</v>
      </c>
      <c r="L460" s="233" t="s">
        <v>1676</v>
      </c>
      <c r="M460" s="233">
        <v>0</v>
      </c>
      <c r="N460" s="233">
        <v>35</v>
      </c>
      <c r="O460" s="233">
        <v>8805</v>
      </c>
      <c r="P460" s="233" t="s">
        <v>1676</v>
      </c>
      <c r="Q460" s="233">
        <v>0</v>
      </c>
      <c r="R460" s="233">
        <v>0</v>
      </c>
      <c r="S460" s="233">
        <v>165</v>
      </c>
      <c r="T460" s="233">
        <v>10</v>
      </c>
      <c r="U460" s="233">
        <v>1225</v>
      </c>
      <c r="V460" s="233">
        <v>0</v>
      </c>
      <c r="W460" s="234">
        <v>75</v>
      </c>
    </row>
    <row r="461" spans="1:23" s="145" customFormat="1" x14ac:dyDescent="0.2">
      <c r="A461" s="337" t="s">
        <v>442</v>
      </c>
      <c r="B461" s="334" t="s">
        <v>2109</v>
      </c>
      <c r="C461" s="232">
        <v>3390</v>
      </c>
      <c r="D461" s="233">
        <v>24810</v>
      </c>
      <c r="E461" s="233">
        <v>3720</v>
      </c>
      <c r="F461" s="233">
        <v>1775</v>
      </c>
      <c r="G461" s="233">
        <v>810</v>
      </c>
      <c r="H461" s="233">
        <v>2010</v>
      </c>
      <c r="I461" s="233">
        <v>5545</v>
      </c>
      <c r="J461" s="233">
        <v>440</v>
      </c>
      <c r="K461" s="233">
        <v>9310</v>
      </c>
      <c r="L461" s="233">
        <v>7370</v>
      </c>
      <c r="M461" s="233">
        <v>15605</v>
      </c>
      <c r="N461" s="233">
        <v>1810</v>
      </c>
      <c r="O461" s="233">
        <v>13155</v>
      </c>
      <c r="P461" s="233">
        <v>5665</v>
      </c>
      <c r="Q461" s="233">
        <v>12210</v>
      </c>
      <c r="R461" s="233">
        <v>2325</v>
      </c>
      <c r="S461" s="233">
        <v>445</v>
      </c>
      <c r="T461" s="233">
        <v>10490</v>
      </c>
      <c r="U461" s="233">
        <v>5790</v>
      </c>
      <c r="V461" s="233">
        <v>220</v>
      </c>
      <c r="W461" s="234">
        <v>5840</v>
      </c>
    </row>
    <row r="462" spans="1:23" s="145" customFormat="1" x14ac:dyDescent="0.2">
      <c r="A462" s="337" t="s">
        <v>1596</v>
      </c>
      <c r="B462" s="334" t="s">
        <v>2158</v>
      </c>
      <c r="C462" s="232">
        <v>0</v>
      </c>
      <c r="D462" s="233">
        <v>0</v>
      </c>
      <c r="E462" s="233">
        <v>0</v>
      </c>
      <c r="F462" s="233">
        <v>0</v>
      </c>
      <c r="G462" s="233">
        <v>0</v>
      </c>
      <c r="H462" s="233">
        <v>0</v>
      </c>
      <c r="I462" s="233" t="s">
        <v>1676</v>
      </c>
      <c r="J462" s="233">
        <v>0</v>
      </c>
      <c r="K462" s="233">
        <v>0</v>
      </c>
      <c r="L462" s="233" t="s">
        <v>1676</v>
      </c>
      <c r="M462" s="233">
        <v>0</v>
      </c>
      <c r="N462" s="233">
        <v>0</v>
      </c>
      <c r="O462" s="233">
        <v>0</v>
      </c>
      <c r="P462" s="233">
        <v>0</v>
      </c>
      <c r="Q462" s="233">
        <v>0</v>
      </c>
      <c r="R462" s="233">
        <v>0</v>
      </c>
      <c r="S462" s="233">
        <v>0</v>
      </c>
      <c r="T462" s="233">
        <v>0</v>
      </c>
      <c r="U462" s="233">
        <v>0</v>
      </c>
      <c r="V462" s="233">
        <v>0</v>
      </c>
      <c r="W462" s="234">
        <v>0</v>
      </c>
    </row>
    <row r="463" spans="1:23" s="145" customFormat="1" x14ac:dyDescent="0.2">
      <c r="A463" s="337" t="s">
        <v>405</v>
      </c>
      <c r="B463" s="334" t="s">
        <v>2110</v>
      </c>
      <c r="C463" s="232">
        <v>10</v>
      </c>
      <c r="D463" s="233">
        <v>700</v>
      </c>
      <c r="E463" s="233">
        <v>10</v>
      </c>
      <c r="F463" s="233">
        <v>15</v>
      </c>
      <c r="G463" s="233">
        <v>55</v>
      </c>
      <c r="H463" s="233">
        <v>4575</v>
      </c>
      <c r="I463" s="233">
        <v>55</v>
      </c>
      <c r="J463" s="233" t="s">
        <v>1676</v>
      </c>
      <c r="K463" s="233">
        <v>785</v>
      </c>
      <c r="L463" s="233" t="s">
        <v>1676</v>
      </c>
      <c r="M463" s="233" t="s">
        <v>1676</v>
      </c>
      <c r="N463" s="233" t="s">
        <v>1676</v>
      </c>
      <c r="O463" s="233">
        <v>3485</v>
      </c>
      <c r="P463" s="233">
        <v>30</v>
      </c>
      <c r="Q463" s="233" t="s">
        <v>1676</v>
      </c>
      <c r="R463" s="233">
        <v>0</v>
      </c>
      <c r="S463" s="233">
        <v>145</v>
      </c>
      <c r="T463" s="233">
        <v>630</v>
      </c>
      <c r="U463" s="233">
        <v>635</v>
      </c>
      <c r="V463" s="233">
        <v>0</v>
      </c>
      <c r="W463" s="234">
        <v>110</v>
      </c>
    </row>
    <row r="464" spans="1:23" s="145" customFormat="1" x14ac:dyDescent="0.2">
      <c r="A464" s="337" t="s">
        <v>1624</v>
      </c>
      <c r="B464" s="334" t="s">
        <v>2111</v>
      </c>
      <c r="C464" s="232">
        <v>0</v>
      </c>
      <c r="D464" s="233">
        <v>10</v>
      </c>
      <c r="E464" s="233">
        <v>0</v>
      </c>
      <c r="F464" s="233">
        <v>0</v>
      </c>
      <c r="G464" s="233">
        <v>0</v>
      </c>
      <c r="H464" s="233">
        <v>0</v>
      </c>
      <c r="I464" s="233">
        <v>0</v>
      </c>
      <c r="J464" s="233">
        <v>0</v>
      </c>
      <c r="K464" s="233">
        <v>0</v>
      </c>
      <c r="L464" s="233">
        <v>0</v>
      </c>
      <c r="M464" s="233">
        <v>0</v>
      </c>
      <c r="N464" s="233">
        <v>0</v>
      </c>
      <c r="O464" s="233">
        <v>0</v>
      </c>
      <c r="P464" s="233">
        <v>0</v>
      </c>
      <c r="Q464" s="233">
        <v>0</v>
      </c>
      <c r="R464" s="233">
        <v>0</v>
      </c>
      <c r="S464" s="233">
        <v>0</v>
      </c>
      <c r="T464" s="233">
        <v>0</v>
      </c>
      <c r="U464" s="233">
        <v>0</v>
      </c>
      <c r="V464" s="233">
        <v>0</v>
      </c>
      <c r="W464" s="234">
        <v>0</v>
      </c>
    </row>
    <row r="465" spans="1:23" s="145" customFormat="1" x14ac:dyDescent="0.2">
      <c r="A465" s="337" t="s">
        <v>594</v>
      </c>
      <c r="B465" s="334" t="s">
        <v>2112</v>
      </c>
      <c r="C465" s="232" t="s">
        <v>1676</v>
      </c>
      <c r="D465" s="233">
        <v>35</v>
      </c>
      <c r="E465" s="233">
        <v>0</v>
      </c>
      <c r="F465" s="233">
        <v>0</v>
      </c>
      <c r="G465" s="233">
        <v>0</v>
      </c>
      <c r="H465" s="233">
        <v>35</v>
      </c>
      <c r="I465" s="233">
        <v>505</v>
      </c>
      <c r="J465" s="233" t="s">
        <v>1676</v>
      </c>
      <c r="K465" s="233">
        <v>75</v>
      </c>
      <c r="L465" s="233" t="s">
        <v>1676</v>
      </c>
      <c r="M465" s="233">
        <v>1245</v>
      </c>
      <c r="N465" s="233">
        <v>90</v>
      </c>
      <c r="O465" s="233">
        <v>60</v>
      </c>
      <c r="P465" s="233" t="s">
        <v>1676</v>
      </c>
      <c r="Q465" s="233">
        <v>0</v>
      </c>
      <c r="R465" s="233">
        <v>0</v>
      </c>
      <c r="S465" s="233" t="s">
        <v>1676</v>
      </c>
      <c r="T465" s="233" t="s">
        <v>1676</v>
      </c>
      <c r="U465" s="233">
        <v>25</v>
      </c>
      <c r="V465" s="233">
        <v>0</v>
      </c>
      <c r="W465" s="234">
        <v>10</v>
      </c>
    </row>
    <row r="466" spans="1:23" s="145" customFormat="1" x14ac:dyDescent="0.2">
      <c r="A466" s="337" t="s">
        <v>349</v>
      </c>
      <c r="B466" s="334" t="s">
        <v>2113</v>
      </c>
      <c r="C466" s="232">
        <v>145</v>
      </c>
      <c r="D466" s="233">
        <v>525</v>
      </c>
      <c r="E466" s="233">
        <v>60</v>
      </c>
      <c r="F466" s="233">
        <v>10</v>
      </c>
      <c r="G466" s="233" t="s">
        <v>1676</v>
      </c>
      <c r="H466" s="233">
        <v>455</v>
      </c>
      <c r="I466" s="233">
        <v>2325</v>
      </c>
      <c r="J466" s="233">
        <v>80</v>
      </c>
      <c r="K466" s="233">
        <v>25</v>
      </c>
      <c r="L466" s="233">
        <v>220</v>
      </c>
      <c r="M466" s="233">
        <v>2835</v>
      </c>
      <c r="N466" s="233">
        <v>335</v>
      </c>
      <c r="O466" s="233">
        <v>3440</v>
      </c>
      <c r="P466" s="233">
        <v>1020</v>
      </c>
      <c r="Q466" s="233" t="s">
        <v>1676</v>
      </c>
      <c r="R466" s="233">
        <v>0</v>
      </c>
      <c r="S466" s="233">
        <v>25</v>
      </c>
      <c r="T466" s="233">
        <v>850</v>
      </c>
      <c r="U466" s="233">
        <v>90</v>
      </c>
      <c r="V466" s="233">
        <v>0</v>
      </c>
      <c r="W466" s="234">
        <v>330</v>
      </c>
    </row>
    <row r="467" spans="1:23" s="145" customFormat="1" x14ac:dyDescent="0.2">
      <c r="A467" s="337" t="s">
        <v>1212</v>
      </c>
      <c r="B467" s="334" t="s">
        <v>2114</v>
      </c>
      <c r="C467" s="232">
        <v>0</v>
      </c>
      <c r="D467" s="233">
        <v>0</v>
      </c>
      <c r="E467" s="233">
        <v>0</v>
      </c>
      <c r="F467" s="233" t="s">
        <v>1676</v>
      </c>
      <c r="G467" s="233">
        <v>0</v>
      </c>
      <c r="H467" s="233" t="s">
        <v>1676</v>
      </c>
      <c r="I467" s="233">
        <v>0</v>
      </c>
      <c r="J467" s="233">
        <v>0</v>
      </c>
      <c r="K467" s="233">
        <v>15</v>
      </c>
      <c r="L467" s="233" t="s">
        <v>1676</v>
      </c>
      <c r="M467" s="233" t="s">
        <v>1676</v>
      </c>
      <c r="N467" s="233" t="s">
        <v>1676</v>
      </c>
      <c r="O467" s="233" t="s">
        <v>1676</v>
      </c>
      <c r="P467" s="233" t="s">
        <v>1676</v>
      </c>
      <c r="Q467" s="233">
        <v>0</v>
      </c>
      <c r="R467" s="233">
        <v>0</v>
      </c>
      <c r="S467" s="233">
        <v>0</v>
      </c>
      <c r="T467" s="233">
        <v>35</v>
      </c>
      <c r="U467" s="233">
        <v>10</v>
      </c>
      <c r="V467" s="233">
        <v>0</v>
      </c>
      <c r="W467" s="234">
        <v>45</v>
      </c>
    </row>
    <row r="468" spans="1:23" s="145" customFormat="1" x14ac:dyDescent="0.2">
      <c r="A468" s="337" t="s">
        <v>366</v>
      </c>
      <c r="B468" s="334" t="s">
        <v>2115</v>
      </c>
      <c r="C468" s="232">
        <v>2325</v>
      </c>
      <c r="D468" s="233">
        <v>13405</v>
      </c>
      <c r="E468" s="233">
        <v>1880</v>
      </c>
      <c r="F468" s="233">
        <v>1335</v>
      </c>
      <c r="G468" s="233">
        <v>550</v>
      </c>
      <c r="H468" s="233">
        <v>1760</v>
      </c>
      <c r="I468" s="233">
        <v>2705</v>
      </c>
      <c r="J468" s="233">
        <v>405</v>
      </c>
      <c r="K468" s="233">
        <v>5040</v>
      </c>
      <c r="L468" s="233">
        <v>5225</v>
      </c>
      <c r="M468" s="233">
        <v>10550</v>
      </c>
      <c r="N468" s="233">
        <v>1485</v>
      </c>
      <c r="O468" s="233">
        <v>4460</v>
      </c>
      <c r="P468" s="233">
        <v>3680</v>
      </c>
      <c r="Q468" s="233">
        <v>4015</v>
      </c>
      <c r="R468" s="233">
        <v>515</v>
      </c>
      <c r="S468" s="233">
        <v>125</v>
      </c>
      <c r="T468" s="233">
        <v>13470</v>
      </c>
      <c r="U468" s="233">
        <v>4905</v>
      </c>
      <c r="V468" s="233">
        <v>50</v>
      </c>
      <c r="W468" s="234">
        <v>4805</v>
      </c>
    </row>
    <row r="469" spans="1:23" s="145" customFormat="1" x14ac:dyDescent="0.2">
      <c r="A469" s="337" t="s">
        <v>1213</v>
      </c>
      <c r="B469" s="334" t="s">
        <v>2116</v>
      </c>
      <c r="C469" s="232" t="s">
        <v>1676</v>
      </c>
      <c r="D469" s="233">
        <v>55</v>
      </c>
      <c r="E469" s="233" t="s">
        <v>1676</v>
      </c>
      <c r="F469" s="233">
        <v>0</v>
      </c>
      <c r="G469" s="233">
        <v>0</v>
      </c>
      <c r="H469" s="233">
        <v>80</v>
      </c>
      <c r="I469" s="233">
        <v>0</v>
      </c>
      <c r="J469" s="233">
        <v>40</v>
      </c>
      <c r="K469" s="233">
        <v>0</v>
      </c>
      <c r="L469" s="233">
        <v>145</v>
      </c>
      <c r="M469" s="233">
        <v>240</v>
      </c>
      <c r="N469" s="233">
        <v>125</v>
      </c>
      <c r="O469" s="233">
        <v>480</v>
      </c>
      <c r="P469" s="233">
        <v>45</v>
      </c>
      <c r="Q469" s="233">
        <v>0</v>
      </c>
      <c r="R469" s="233">
        <v>0</v>
      </c>
      <c r="S469" s="233" t="s">
        <v>1676</v>
      </c>
      <c r="T469" s="233">
        <v>40</v>
      </c>
      <c r="U469" s="233">
        <v>10</v>
      </c>
      <c r="V469" s="233">
        <v>0</v>
      </c>
      <c r="W469" s="234" t="s">
        <v>1676</v>
      </c>
    </row>
    <row r="470" spans="1:23" s="145" customFormat="1" x14ac:dyDescent="0.2">
      <c r="A470" s="337" t="s">
        <v>553</v>
      </c>
      <c r="B470" s="334" t="s">
        <v>2117</v>
      </c>
      <c r="C470" s="232">
        <v>45</v>
      </c>
      <c r="D470" s="233">
        <v>130</v>
      </c>
      <c r="E470" s="233">
        <v>20</v>
      </c>
      <c r="F470" s="233" t="s">
        <v>1676</v>
      </c>
      <c r="G470" s="233">
        <v>0</v>
      </c>
      <c r="H470" s="233">
        <v>50</v>
      </c>
      <c r="I470" s="233" t="s">
        <v>1676</v>
      </c>
      <c r="J470" s="233" t="s">
        <v>1676</v>
      </c>
      <c r="K470" s="233" t="s">
        <v>1676</v>
      </c>
      <c r="L470" s="233">
        <v>0</v>
      </c>
      <c r="M470" s="233">
        <v>580</v>
      </c>
      <c r="N470" s="233">
        <v>45</v>
      </c>
      <c r="O470" s="233">
        <v>1150</v>
      </c>
      <c r="P470" s="233">
        <v>225</v>
      </c>
      <c r="Q470" s="233">
        <v>0</v>
      </c>
      <c r="R470" s="233">
        <v>0</v>
      </c>
      <c r="S470" s="233" t="s">
        <v>1676</v>
      </c>
      <c r="T470" s="233">
        <v>200</v>
      </c>
      <c r="U470" s="233">
        <v>15</v>
      </c>
      <c r="V470" s="233">
        <v>0</v>
      </c>
      <c r="W470" s="234">
        <v>90</v>
      </c>
    </row>
    <row r="471" spans="1:23" s="145" customFormat="1" x14ac:dyDescent="0.2">
      <c r="A471" s="337" t="s">
        <v>222</v>
      </c>
      <c r="B471" s="334" t="s">
        <v>2118</v>
      </c>
      <c r="C471" s="232">
        <v>4900</v>
      </c>
      <c r="D471" s="233">
        <v>29495</v>
      </c>
      <c r="E471" s="233">
        <v>3540</v>
      </c>
      <c r="F471" s="233">
        <v>2785</v>
      </c>
      <c r="G471" s="233">
        <v>705</v>
      </c>
      <c r="H471" s="233">
        <v>2400</v>
      </c>
      <c r="I471" s="233">
        <v>4230</v>
      </c>
      <c r="J471" s="233">
        <v>495</v>
      </c>
      <c r="K471" s="233">
        <v>8900</v>
      </c>
      <c r="L471" s="233">
        <v>10290</v>
      </c>
      <c r="M471" s="233">
        <v>20185</v>
      </c>
      <c r="N471" s="233">
        <v>2975</v>
      </c>
      <c r="O471" s="233">
        <v>7910</v>
      </c>
      <c r="P471" s="233">
        <v>8045</v>
      </c>
      <c r="Q471" s="233">
        <v>9555</v>
      </c>
      <c r="R471" s="233">
        <v>1525</v>
      </c>
      <c r="S471" s="233">
        <v>325</v>
      </c>
      <c r="T471" s="233">
        <v>14125</v>
      </c>
      <c r="U471" s="233">
        <v>8530</v>
      </c>
      <c r="V471" s="233">
        <v>45</v>
      </c>
      <c r="W471" s="234">
        <v>8270</v>
      </c>
    </row>
    <row r="472" spans="1:23" s="145" customFormat="1" x14ac:dyDescent="0.2">
      <c r="A472" s="337" t="s">
        <v>194</v>
      </c>
      <c r="B472" s="334" t="s">
        <v>2119</v>
      </c>
      <c r="C472" s="232">
        <v>2400</v>
      </c>
      <c r="D472" s="233">
        <v>50290</v>
      </c>
      <c r="E472" s="233">
        <v>10230</v>
      </c>
      <c r="F472" s="233">
        <v>3520</v>
      </c>
      <c r="G472" s="233">
        <v>1145</v>
      </c>
      <c r="H472" s="233">
        <v>16310</v>
      </c>
      <c r="I472" s="233">
        <v>200</v>
      </c>
      <c r="J472" s="233">
        <v>1385</v>
      </c>
      <c r="K472" s="233">
        <v>3930</v>
      </c>
      <c r="L472" s="233">
        <v>7105</v>
      </c>
      <c r="M472" s="233">
        <v>22250</v>
      </c>
      <c r="N472" s="233">
        <v>2075</v>
      </c>
      <c r="O472" s="233">
        <v>11320</v>
      </c>
      <c r="P472" s="233">
        <v>6940</v>
      </c>
      <c r="Q472" s="233">
        <v>9600</v>
      </c>
      <c r="R472" s="233">
        <v>1275</v>
      </c>
      <c r="S472" s="233">
        <v>935</v>
      </c>
      <c r="T472" s="233">
        <v>20945</v>
      </c>
      <c r="U472" s="233">
        <v>5395</v>
      </c>
      <c r="V472" s="233">
        <v>165</v>
      </c>
      <c r="W472" s="234">
        <v>6615</v>
      </c>
    </row>
    <row r="473" spans="1:23" s="145" customFormat="1" x14ac:dyDescent="0.2">
      <c r="A473" s="337" t="s">
        <v>421</v>
      </c>
      <c r="B473" s="334" t="s">
        <v>2120</v>
      </c>
      <c r="C473" s="232">
        <v>3480</v>
      </c>
      <c r="D473" s="233">
        <v>29500</v>
      </c>
      <c r="E473" s="233">
        <v>3045</v>
      </c>
      <c r="F473" s="233">
        <v>2625</v>
      </c>
      <c r="G473" s="233">
        <v>1430</v>
      </c>
      <c r="H473" s="233">
        <v>6875</v>
      </c>
      <c r="I473" s="233">
        <v>6695</v>
      </c>
      <c r="J473" s="233">
        <v>730</v>
      </c>
      <c r="K473" s="233">
        <v>11770</v>
      </c>
      <c r="L473" s="233">
        <v>9655</v>
      </c>
      <c r="M473" s="233">
        <v>18125</v>
      </c>
      <c r="N473" s="233">
        <v>2265</v>
      </c>
      <c r="O473" s="233">
        <v>8990</v>
      </c>
      <c r="P473" s="233">
        <v>7180</v>
      </c>
      <c r="Q473" s="233">
        <v>7190</v>
      </c>
      <c r="R473" s="233">
        <v>2860</v>
      </c>
      <c r="S473" s="233">
        <v>2440</v>
      </c>
      <c r="T473" s="233">
        <v>15485</v>
      </c>
      <c r="U473" s="233">
        <v>12260</v>
      </c>
      <c r="V473" s="233">
        <v>90</v>
      </c>
      <c r="W473" s="234">
        <v>8700</v>
      </c>
    </row>
    <row r="474" spans="1:23" s="145" customFormat="1" x14ac:dyDescent="0.2">
      <c r="A474" s="337" t="s">
        <v>574</v>
      </c>
      <c r="B474" s="334" t="s">
        <v>2121</v>
      </c>
      <c r="C474" s="232">
        <v>10920</v>
      </c>
      <c r="D474" s="233">
        <v>51275</v>
      </c>
      <c r="E474" s="233">
        <v>8360</v>
      </c>
      <c r="F474" s="233">
        <v>8630</v>
      </c>
      <c r="G474" s="233">
        <v>2885</v>
      </c>
      <c r="H474" s="233">
        <v>6820</v>
      </c>
      <c r="I474" s="233">
        <v>19730</v>
      </c>
      <c r="J474" s="233">
        <v>1670</v>
      </c>
      <c r="K474" s="233">
        <v>24640</v>
      </c>
      <c r="L474" s="233">
        <v>29475</v>
      </c>
      <c r="M474" s="233">
        <v>44615</v>
      </c>
      <c r="N474" s="233">
        <v>9230</v>
      </c>
      <c r="O474" s="233">
        <v>23005</v>
      </c>
      <c r="P474" s="233">
        <v>18805</v>
      </c>
      <c r="Q474" s="233">
        <v>16755</v>
      </c>
      <c r="R474" s="233">
        <v>3225</v>
      </c>
      <c r="S474" s="233">
        <v>1110</v>
      </c>
      <c r="T474" s="233">
        <v>55630</v>
      </c>
      <c r="U474" s="233">
        <v>25675</v>
      </c>
      <c r="V474" s="233">
        <v>530</v>
      </c>
      <c r="W474" s="234">
        <v>17445</v>
      </c>
    </row>
    <row r="475" spans="1:23" s="145" customFormat="1" x14ac:dyDescent="0.2">
      <c r="A475" s="337" t="s">
        <v>365</v>
      </c>
      <c r="B475" s="334" t="s">
        <v>2122</v>
      </c>
      <c r="C475" s="232">
        <v>4190</v>
      </c>
      <c r="D475" s="233">
        <v>30225</v>
      </c>
      <c r="E475" s="233">
        <v>2400</v>
      </c>
      <c r="F475" s="233">
        <v>3105</v>
      </c>
      <c r="G475" s="233">
        <v>1110</v>
      </c>
      <c r="H475" s="233">
        <v>2625</v>
      </c>
      <c r="I475" s="233">
        <v>8935</v>
      </c>
      <c r="J475" s="233">
        <v>955</v>
      </c>
      <c r="K475" s="233">
        <v>8860</v>
      </c>
      <c r="L475" s="233">
        <v>8105</v>
      </c>
      <c r="M475" s="233">
        <v>15305</v>
      </c>
      <c r="N475" s="233">
        <v>2965</v>
      </c>
      <c r="O475" s="233">
        <v>3605</v>
      </c>
      <c r="P475" s="233">
        <v>3190</v>
      </c>
      <c r="Q475" s="233">
        <v>13465</v>
      </c>
      <c r="R475" s="233">
        <v>2315</v>
      </c>
      <c r="S475" s="233">
        <v>2615</v>
      </c>
      <c r="T475" s="233">
        <v>13165</v>
      </c>
      <c r="U475" s="233">
        <v>9930</v>
      </c>
      <c r="V475" s="233">
        <v>55</v>
      </c>
      <c r="W475" s="234">
        <v>7285</v>
      </c>
    </row>
    <row r="476" spans="1:23" s="145" customFormat="1" x14ac:dyDescent="0.2">
      <c r="A476" s="337" t="s">
        <v>438</v>
      </c>
      <c r="B476" s="334" t="s">
        <v>2123</v>
      </c>
      <c r="C476" s="232">
        <v>3855</v>
      </c>
      <c r="D476" s="233">
        <v>28855</v>
      </c>
      <c r="E476" s="233">
        <v>3595</v>
      </c>
      <c r="F476" s="233">
        <v>3690</v>
      </c>
      <c r="G476" s="233">
        <v>1760</v>
      </c>
      <c r="H476" s="233">
        <v>4040</v>
      </c>
      <c r="I476" s="233">
        <v>4875</v>
      </c>
      <c r="J476" s="233">
        <v>715</v>
      </c>
      <c r="K476" s="233">
        <v>9210</v>
      </c>
      <c r="L476" s="233">
        <v>10060</v>
      </c>
      <c r="M476" s="233">
        <v>18640</v>
      </c>
      <c r="N476" s="233">
        <v>6170</v>
      </c>
      <c r="O476" s="233">
        <v>11790</v>
      </c>
      <c r="P476" s="233">
        <v>8730</v>
      </c>
      <c r="Q476" s="233">
        <v>10665</v>
      </c>
      <c r="R476" s="233">
        <v>2075</v>
      </c>
      <c r="S476" s="233">
        <v>830</v>
      </c>
      <c r="T476" s="233">
        <v>18410</v>
      </c>
      <c r="U476" s="233">
        <v>12295</v>
      </c>
      <c r="V476" s="233">
        <v>165</v>
      </c>
      <c r="W476" s="234">
        <v>13355</v>
      </c>
    </row>
    <row r="477" spans="1:23" s="145" customFormat="1" x14ac:dyDescent="0.2">
      <c r="A477" s="337" t="s">
        <v>202</v>
      </c>
      <c r="B477" s="334" t="s">
        <v>2124</v>
      </c>
      <c r="C477" s="232">
        <v>6830</v>
      </c>
      <c r="D477" s="233">
        <v>37845</v>
      </c>
      <c r="E477" s="233">
        <v>5980</v>
      </c>
      <c r="F477" s="233">
        <v>5395</v>
      </c>
      <c r="G477" s="233">
        <v>1575</v>
      </c>
      <c r="H477" s="233">
        <v>4915</v>
      </c>
      <c r="I477" s="233">
        <v>11090</v>
      </c>
      <c r="J477" s="233">
        <v>1770</v>
      </c>
      <c r="K477" s="233">
        <v>12725</v>
      </c>
      <c r="L477" s="233">
        <v>16060</v>
      </c>
      <c r="M477" s="233">
        <v>32270</v>
      </c>
      <c r="N477" s="233">
        <v>9850</v>
      </c>
      <c r="O477" s="233">
        <v>18870</v>
      </c>
      <c r="P477" s="233">
        <v>11500</v>
      </c>
      <c r="Q477" s="233">
        <v>12415</v>
      </c>
      <c r="R477" s="233">
        <v>3530</v>
      </c>
      <c r="S477" s="233">
        <v>710</v>
      </c>
      <c r="T477" s="233">
        <v>33385</v>
      </c>
      <c r="U477" s="233">
        <v>14700</v>
      </c>
      <c r="V477" s="233">
        <v>240</v>
      </c>
      <c r="W477" s="234">
        <v>14485</v>
      </c>
    </row>
    <row r="478" spans="1:23" s="145" customFormat="1" x14ac:dyDescent="0.2">
      <c r="A478" s="337" t="s">
        <v>223</v>
      </c>
      <c r="B478" s="334" t="s">
        <v>2125</v>
      </c>
      <c r="C478" s="232">
        <v>7105</v>
      </c>
      <c r="D478" s="233">
        <v>40315</v>
      </c>
      <c r="E478" s="233">
        <v>5680</v>
      </c>
      <c r="F478" s="233">
        <v>4745</v>
      </c>
      <c r="G478" s="233">
        <v>1670</v>
      </c>
      <c r="H478" s="233">
        <v>5455</v>
      </c>
      <c r="I478" s="233">
        <v>8835</v>
      </c>
      <c r="J478" s="233">
        <v>1575</v>
      </c>
      <c r="K478" s="233">
        <v>15985</v>
      </c>
      <c r="L478" s="233">
        <v>18230</v>
      </c>
      <c r="M478" s="233">
        <v>36025</v>
      </c>
      <c r="N478" s="233">
        <v>4415</v>
      </c>
      <c r="O478" s="233">
        <v>13485</v>
      </c>
      <c r="P478" s="233">
        <v>14620</v>
      </c>
      <c r="Q478" s="233">
        <v>25435</v>
      </c>
      <c r="R478" s="233">
        <v>4250</v>
      </c>
      <c r="S478" s="233">
        <v>2065</v>
      </c>
      <c r="T478" s="233">
        <v>30210</v>
      </c>
      <c r="U478" s="233">
        <v>13015</v>
      </c>
      <c r="V478" s="233">
        <v>205</v>
      </c>
      <c r="W478" s="234">
        <v>18995</v>
      </c>
    </row>
    <row r="479" spans="1:23" s="145" customFormat="1" x14ac:dyDescent="0.2">
      <c r="A479" s="337" t="s">
        <v>209</v>
      </c>
      <c r="B479" s="334" t="s">
        <v>2126</v>
      </c>
      <c r="C479" s="232">
        <v>2535</v>
      </c>
      <c r="D479" s="233">
        <v>14035</v>
      </c>
      <c r="E479" s="233">
        <v>1020</v>
      </c>
      <c r="F479" s="233">
        <v>1030</v>
      </c>
      <c r="G479" s="233">
        <v>590</v>
      </c>
      <c r="H479" s="233">
        <v>1610</v>
      </c>
      <c r="I479" s="233">
        <v>4230</v>
      </c>
      <c r="J479" s="233">
        <v>495</v>
      </c>
      <c r="K479" s="233">
        <v>5220</v>
      </c>
      <c r="L479" s="233">
        <v>6955</v>
      </c>
      <c r="M479" s="233">
        <v>13295</v>
      </c>
      <c r="N479" s="233">
        <v>1745</v>
      </c>
      <c r="O479" s="233">
        <v>6965</v>
      </c>
      <c r="P479" s="233">
        <v>5605</v>
      </c>
      <c r="Q479" s="233">
        <v>4410</v>
      </c>
      <c r="R479" s="233">
        <v>1015</v>
      </c>
      <c r="S479" s="233">
        <v>200</v>
      </c>
      <c r="T479" s="233">
        <v>9180</v>
      </c>
      <c r="U479" s="233">
        <v>6360</v>
      </c>
      <c r="V479" s="233">
        <v>120</v>
      </c>
      <c r="W479" s="234">
        <v>6820</v>
      </c>
    </row>
    <row r="480" spans="1:23" s="145" customFormat="1" x14ac:dyDescent="0.2">
      <c r="A480" s="337" t="s">
        <v>430</v>
      </c>
      <c r="B480" s="334" t="s">
        <v>2127</v>
      </c>
      <c r="C480" s="232">
        <v>5145</v>
      </c>
      <c r="D480" s="233">
        <v>43560</v>
      </c>
      <c r="E480" s="233">
        <v>5440</v>
      </c>
      <c r="F480" s="233">
        <v>5060</v>
      </c>
      <c r="G480" s="233">
        <v>1580</v>
      </c>
      <c r="H480" s="233">
        <v>3895</v>
      </c>
      <c r="I480" s="233">
        <v>4095</v>
      </c>
      <c r="J480" s="233">
        <v>1145</v>
      </c>
      <c r="K480" s="233">
        <v>15470</v>
      </c>
      <c r="L480" s="233">
        <v>18450</v>
      </c>
      <c r="M480" s="233">
        <v>25895</v>
      </c>
      <c r="N480" s="233">
        <v>4810</v>
      </c>
      <c r="O480" s="233">
        <v>12350</v>
      </c>
      <c r="P480" s="233">
        <v>11300</v>
      </c>
      <c r="Q480" s="233">
        <v>20235</v>
      </c>
      <c r="R480" s="233">
        <v>2950</v>
      </c>
      <c r="S480" s="233">
        <v>840</v>
      </c>
      <c r="T480" s="233">
        <v>27140</v>
      </c>
      <c r="U480" s="233">
        <v>13585</v>
      </c>
      <c r="V480" s="233">
        <v>90</v>
      </c>
      <c r="W480" s="234">
        <v>14430</v>
      </c>
    </row>
    <row r="481" spans="1:23" s="145" customFormat="1" x14ac:dyDescent="0.2">
      <c r="A481" s="337" t="s">
        <v>437</v>
      </c>
      <c r="B481" s="334" t="s">
        <v>2128</v>
      </c>
      <c r="C481" s="232">
        <v>3505</v>
      </c>
      <c r="D481" s="233">
        <v>22660</v>
      </c>
      <c r="E481" s="233">
        <v>3415</v>
      </c>
      <c r="F481" s="233">
        <v>2095</v>
      </c>
      <c r="G481" s="233">
        <v>730</v>
      </c>
      <c r="H481" s="233">
        <v>3655</v>
      </c>
      <c r="I481" s="233">
        <v>4125</v>
      </c>
      <c r="J481" s="233">
        <v>675</v>
      </c>
      <c r="K481" s="233">
        <v>9320</v>
      </c>
      <c r="L481" s="233">
        <v>8825</v>
      </c>
      <c r="M481" s="233">
        <v>14465</v>
      </c>
      <c r="N481" s="233">
        <v>2815</v>
      </c>
      <c r="O481" s="233">
        <v>8280</v>
      </c>
      <c r="P481" s="233">
        <v>5985</v>
      </c>
      <c r="Q481" s="233">
        <v>5735</v>
      </c>
      <c r="R481" s="233">
        <v>1650</v>
      </c>
      <c r="S481" s="233">
        <v>555</v>
      </c>
      <c r="T481" s="233">
        <v>17910</v>
      </c>
      <c r="U481" s="233">
        <v>10685</v>
      </c>
      <c r="V481" s="233">
        <v>40</v>
      </c>
      <c r="W481" s="234">
        <v>5880</v>
      </c>
    </row>
    <row r="482" spans="1:23" s="145" customFormat="1" x14ac:dyDescent="0.2">
      <c r="A482" s="337" t="s">
        <v>784</v>
      </c>
      <c r="B482" s="334" t="s">
        <v>2129</v>
      </c>
      <c r="C482" s="232">
        <v>0</v>
      </c>
      <c r="D482" s="233">
        <v>0</v>
      </c>
      <c r="E482" s="233">
        <v>0</v>
      </c>
      <c r="F482" s="233">
        <v>0</v>
      </c>
      <c r="G482" s="233">
        <v>0</v>
      </c>
      <c r="H482" s="233">
        <v>0</v>
      </c>
      <c r="I482" s="233">
        <v>0</v>
      </c>
      <c r="J482" s="233">
        <v>0</v>
      </c>
      <c r="K482" s="233" t="s">
        <v>1676</v>
      </c>
      <c r="L482" s="233">
        <v>0</v>
      </c>
      <c r="M482" s="233">
        <v>0</v>
      </c>
      <c r="N482" s="233">
        <v>0</v>
      </c>
      <c r="O482" s="233" t="s">
        <v>1676</v>
      </c>
      <c r="P482" s="233" t="s">
        <v>1676</v>
      </c>
      <c r="Q482" s="233">
        <v>0</v>
      </c>
      <c r="R482" s="233">
        <v>0</v>
      </c>
      <c r="S482" s="233">
        <v>0</v>
      </c>
      <c r="T482" s="233">
        <v>430</v>
      </c>
      <c r="U482" s="233" t="s">
        <v>1676</v>
      </c>
      <c r="V482" s="233">
        <v>0</v>
      </c>
      <c r="W482" s="234">
        <v>0</v>
      </c>
    </row>
    <row r="483" spans="1:23" s="145" customFormat="1" x14ac:dyDescent="0.2">
      <c r="A483" s="337" t="s">
        <v>377</v>
      </c>
      <c r="B483" s="334" t="s">
        <v>2130</v>
      </c>
      <c r="C483" s="232">
        <v>2150</v>
      </c>
      <c r="D483" s="233">
        <v>3940</v>
      </c>
      <c r="E483" s="233">
        <v>1680</v>
      </c>
      <c r="F483" s="233">
        <v>1965</v>
      </c>
      <c r="G483" s="233">
        <v>640</v>
      </c>
      <c r="H483" s="233">
        <v>740</v>
      </c>
      <c r="I483" s="233">
        <v>735</v>
      </c>
      <c r="J483" s="233">
        <v>330</v>
      </c>
      <c r="K483" s="233">
        <v>3640</v>
      </c>
      <c r="L483" s="233">
        <v>5820</v>
      </c>
      <c r="M483" s="233">
        <v>9585</v>
      </c>
      <c r="N483" s="233">
        <v>2255</v>
      </c>
      <c r="O483" s="233">
        <v>5510</v>
      </c>
      <c r="P483" s="233">
        <v>4065</v>
      </c>
      <c r="Q483" s="233">
        <v>10830</v>
      </c>
      <c r="R483" s="233">
        <v>1225</v>
      </c>
      <c r="S483" s="233">
        <v>135</v>
      </c>
      <c r="T483" s="233">
        <v>9480</v>
      </c>
      <c r="U483" s="233">
        <v>3765</v>
      </c>
      <c r="V483" s="233">
        <v>110</v>
      </c>
      <c r="W483" s="234">
        <v>4555</v>
      </c>
    </row>
    <row r="484" spans="1:23" s="145" customFormat="1" x14ac:dyDescent="0.2">
      <c r="A484" s="337" t="s">
        <v>1543</v>
      </c>
      <c r="B484" s="334" t="s">
        <v>2131</v>
      </c>
      <c r="C484" s="232">
        <v>0</v>
      </c>
      <c r="D484" s="233">
        <v>0</v>
      </c>
      <c r="E484" s="233">
        <v>0</v>
      </c>
      <c r="F484" s="233">
        <v>0</v>
      </c>
      <c r="G484" s="233">
        <v>0</v>
      </c>
      <c r="H484" s="233">
        <v>0</v>
      </c>
      <c r="I484" s="233">
        <v>0</v>
      </c>
      <c r="J484" s="233">
        <v>0</v>
      </c>
      <c r="K484" s="233">
        <v>0</v>
      </c>
      <c r="L484" s="233">
        <v>0</v>
      </c>
      <c r="M484" s="233">
        <v>0</v>
      </c>
      <c r="N484" s="233">
        <v>0</v>
      </c>
      <c r="O484" s="233">
        <v>0</v>
      </c>
      <c r="P484" s="233">
        <v>0</v>
      </c>
      <c r="Q484" s="233">
        <v>0</v>
      </c>
      <c r="R484" s="233">
        <v>0</v>
      </c>
      <c r="S484" s="233">
        <v>0</v>
      </c>
      <c r="T484" s="233">
        <v>530</v>
      </c>
      <c r="U484" s="233">
        <v>0</v>
      </c>
      <c r="V484" s="233">
        <v>0</v>
      </c>
      <c r="W484" s="234">
        <v>0</v>
      </c>
    </row>
    <row r="485" spans="1:23" s="157" customFormat="1" x14ac:dyDescent="0.2">
      <c r="A485" s="337" t="s">
        <v>1586</v>
      </c>
      <c r="B485" s="334" t="s">
        <v>2132</v>
      </c>
      <c r="C485" s="232" t="s">
        <v>1676</v>
      </c>
      <c r="D485" s="233">
        <v>10</v>
      </c>
      <c r="E485" s="233">
        <v>0</v>
      </c>
      <c r="F485" s="233">
        <v>0</v>
      </c>
      <c r="G485" s="233">
        <v>10</v>
      </c>
      <c r="H485" s="233" t="s">
        <v>1676</v>
      </c>
      <c r="I485" s="233">
        <v>0</v>
      </c>
      <c r="J485" s="233" t="s">
        <v>1676</v>
      </c>
      <c r="K485" s="233">
        <v>15</v>
      </c>
      <c r="L485" s="233">
        <v>20</v>
      </c>
      <c r="M485" s="233" t="s">
        <v>1676</v>
      </c>
      <c r="N485" s="233">
        <v>20</v>
      </c>
      <c r="O485" s="233">
        <v>20</v>
      </c>
      <c r="P485" s="233">
        <v>15</v>
      </c>
      <c r="Q485" s="233">
        <v>0</v>
      </c>
      <c r="R485" s="233">
        <v>0</v>
      </c>
      <c r="S485" s="233" t="s">
        <v>1676</v>
      </c>
      <c r="T485" s="233">
        <v>50</v>
      </c>
      <c r="U485" s="233">
        <v>65</v>
      </c>
      <c r="V485" s="233" t="s">
        <v>1676</v>
      </c>
      <c r="W485" s="234" t="s">
        <v>1676</v>
      </c>
    </row>
    <row r="486" spans="1:23" s="145" customFormat="1" x14ac:dyDescent="0.2">
      <c r="A486" s="337" t="s">
        <v>232</v>
      </c>
      <c r="B486" s="334" t="s">
        <v>2133</v>
      </c>
      <c r="C486" s="232">
        <v>2450</v>
      </c>
      <c r="D486" s="233">
        <v>5010</v>
      </c>
      <c r="E486" s="233">
        <v>1495</v>
      </c>
      <c r="F486" s="233">
        <v>2070</v>
      </c>
      <c r="G486" s="233">
        <v>1040</v>
      </c>
      <c r="H486" s="233">
        <v>980</v>
      </c>
      <c r="I486" s="233">
        <v>4825</v>
      </c>
      <c r="J486" s="233">
        <v>510</v>
      </c>
      <c r="K486" s="233">
        <v>3510</v>
      </c>
      <c r="L486" s="233">
        <v>5635</v>
      </c>
      <c r="M486" s="233">
        <v>11620</v>
      </c>
      <c r="N486" s="233">
        <v>1665</v>
      </c>
      <c r="O486" s="233">
        <v>5255</v>
      </c>
      <c r="P486" s="233">
        <v>4370</v>
      </c>
      <c r="Q486" s="233">
        <v>5540</v>
      </c>
      <c r="R486" s="233">
        <v>1485</v>
      </c>
      <c r="S486" s="233">
        <v>200</v>
      </c>
      <c r="T486" s="233">
        <v>9400</v>
      </c>
      <c r="U486" s="233">
        <v>5815</v>
      </c>
      <c r="V486" s="233">
        <v>50</v>
      </c>
      <c r="W486" s="234">
        <v>4115</v>
      </c>
    </row>
    <row r="487" spans="1:23" s="145" customFormat="1" x14ac:dyDescent="0.2">
      <c r="A487" s="337" t="s">
        <v>225</v>
      </c>
      <c r="B487" s="334" t="s">
        <v>2134</v>
      </c>
      <c r="C487" s="232">
        <v>3820</v>
      </c>
      <c r="D487" s="233">
        <v>9095</v>
      </c>
      <c r="E487" s="233">
        <v>2410</v>
      </c>
      <c r="F487" s="233">
        <v>1990</v>
      </c>
      <c r="G487" s="233">
        <v>960</v>
      </c>
      <c r="H487" s="233">
        <v>1615</v>
      </c>
      <c r="I487" s="233">
        <v>2210</v>
      </c>
      <c r="J487" s="233">
        <v>550</v>
      </c>
      <c r="K487" s="233">
        <v>6770</v>
      </c>
      <c r="L487" s="233">
        <v>6965</v>
      </c>
      <c r="M487" s="233">
        <v>16840</v>
      </c>
      <c r="N487" s="233">
        <v>2305</v>
      </c>
      <c r="O487" s="233">
        <v>6705</v>
      </c>
      <c r="P487" s="233">
        <v>6425</v>
      </c>
      <c r="Q487" s="233">
        <v>6155</v>
      </c>
      <c r="R487" s="233">
        <v>1775</v>
      </c>
      <c r="S487" s="233">
        <v>370</v>
      </c>
      <c r="T487" s="233">
        <v>15320</v>
      </c>
      <c r="U487" s="233">
        <v>6080</v>
      </c>
      <c r="V487" s="233">
        <v>130</v>
      </c>
      <c r="W487" s="234">
        <v>9740</v>
      </c>
    </row>
    <row r="488" spans="1:23" s="145" customFormat="1" x14ac:dyDescent="0.2">
      <c r="A488" s="337" t="s">
        <v>1552</v>
      </c>
      <c r="B488" s="334" t="s">
        <v>2135</v>
      </c>
      <c r="C488" s="232">
        <v>0</v>
      </c>
      <c r="D488" s="233">
        <v>0</v>
      </c>
      <c r="E488" s="233">
        <v>0</v>
      </c>
      <c r="F488" s="233">
        <v>0</v>
      </c>
      <c r="G488" s="233">
        <v>0</v>
      </c>
      <c r="H488" s="233">
        <v>0</v>
      </c>
      <c r="I488" s="233">
        <v>0</v>
      </c>
      <c r="J488" s="233">
        <v>0</v>
      </c>
      <c r="K488" s="233">
        <v>0</v>
      </c>
      <c r="L488" s="233">
        <v>0</v>
      </c>
      <c r="M488" s="233">
        <v>0</v>
      </c>
      <c r="N488" s="233">
        <v>0</v>
      </c>
      <c r="O488" s="233">
        <v>0</v>
      </c>
      <c r="P488" s="233">
        <v>0</v>
      </c>
      <c r="Q488" s="233">
        <v>0</v>
      </c>
      <c r="R488" s="233">
        <v>0</v>
      </c>
      <c r="S488" s="233">
        <v>0</v>
      </c>
      <c r="T488" s="233">
        <v>1360</v>
      </c>
      <c r="U488" s="233">
        <v>0</v>
      </c>
      <c r="V488" s="233">
        <v>0</v>
      </c>
      <c r="W488" s="234">
        <v>0</v>
      </c>
    </row>
    <row r="489" spans="1:23" s="145" customFormat="1" x14ac:dyDescent="0.2">
      <c r="A489" s="337" t="s">
        <v>1390</v>
      </c>
      <c r="B489" s="334" t="s">
        <v>2136</v>
      </c>
      <c r="C489" s="232">
        <v>0</v>
      </c>
      <c r="D489" s="233">
        <v>0</v>
      </c>
      <c r="E489" s="233">
        <v>0</v>
      </c>
      <c r="F489" s="233">
        <v>0</v>
      </c>
      <c r="G489" s="233">
        <v>0</v>
      </c>
      <c r="H489" s="233">
        <v>0</v>
      </c>
      <c r="I489" s="233">
        <v>0</v>
      </c>
      <c r="J489" s="233">
        <v>0</v>
      </c>
      <c r="K489" s="233">
        <v>0</v>
      </c>
      <c r="L489" s="233">
        <v>0</v>
      </c>
      <c r="M489" s="233">
        <v>0</v>
      </c>
      <c r="N489" s="233">
        <v>0</v>
      </c>
      <c r="O489" s="233">
        <v>0</v>
      </c>
      <c r="P489" s="233">
        <v>0</v>
      </c>
      <c r="Q489" s="233">
        <v>0</v>
      </c>
      <c r="R489" s="233">
        <v>0</v>
      </c>
      <c r="S489" s="233">
        <v>0</v>
      </c>
      <c r="T489" s="233">
        <v>295</v>
      </c>
      <c r="U489" s="233">
        <v>0</v>
      </c>
      <c r="V489" s="233">
        <v>0</v>
      </c>
      <c r="W489" s="234">
        <v>0</v>
      </c>
    </row>
    <row r="490" spans="1:23" s="145" customFormat="1" x14ac:dyDescent="0.2">
      <c r="A490" s="337" t="s">
        <v>350</v>
      </c>
      <c r="B490" s="334" t="s">
        <v>2137</v>
      </c>
      <c r="C490" s="232">
        <v>10</v>
      </c>
      <c r="D490" s="233">
        <v>35</v>
      </c>
      <c r="E490" s="233" t="s">
        <v>1676</v>
      </c>
      <c r="F490" s="233" t="s">
        <v>1676</v>
      </c>
      <c r="G490" s="233">
        <v>0</v>
      </c>
      <c r="H490" s="233">
        <v>160</v>
      </c>
      <c r="I490" s="233">
        <v>605</v>
      </c>
      <c r="J490" s="233" t="s">
        <v>1676</v>
      </c>
      <c r="K490" s="233" t="s">
        <v>1676</v>
      </c>
      <c r="L490" s="233">
        <v>50</v>
      </c>
      <c r="M490" s="233">
        <v>890</v>
      </c>
      <c r="N490" s="233">
        <v>65</v>
      </c>
      <c r="O490" s="233">
        <v>1920</v>
      </c>
      <c r="P490" s="233">
        <v>890</v>
      </c>
      <c r="Q490" s="233">
        <v>0</v>
      </c>
      <c r="R490" s="233">
        <v>0</v>
      </c>
      <c r="S490" s="233" t="s">
        <v>1676</v>
      </c>
      <c r="T490" s="233">
        <v>120</v>
      </c>
      <c r="U490" s="233">
        <v>25</v>
      </c>
      <c r="V490" s="233">
        <v>0</v>
      </c>
      <c r="W490" s="234">
        <v>145</v>
      </c>
    </row>
    <row r="491" spans="1:23" s="145" customFormat="1" x14ac:dyDescent="0.2">
      <c r="A491" s="337" t="s">
        <v>416</v>
      </c>
      <c r="B491" s="334" t="s">
        <v>2138</v>
      </c>
      <c r="C491" s="232">
        <v>2595</v>
      </c>
      <c r="D491" s="233">
        <v>7390</v>
      </c>
      <c r="E491" s="233">
        <v>1560</v>
      </c>
      <c r="F491" s="233">
        <v>1200</v>
      </c>
      <c r="G491" s="233">
        <v>435</v>
      </c>
      <c r="H491" s="233">
        <v>915</v>
      </c>
      <c r="I491" s="233">
        <v>2570</v>
      </c>
      <c r="J491" s="233">
        <v>395</v>
      </c>
      <c r="K491" s="233">
        <v>4200</v>
      </c>
      <c r="L491" s="233">
        <v>4815</v>
      </c>
      <c r="M491" s="233">
        <v>9010</v>
      </c>
      <c r="N491" s="233">
        <v>2140</v>
      </c>
      <c r="O491" s="233">
        <v>3975</v>
      </c>
      <c r="P491" s="233">
        <v>3275</v>
      </c>
      <c r="Q491" s="233">
        <v>3545</v>
      </c>
      <c r="R491" s="233">
        <v>1055</v>
      </c>
      <c r="S491" s="233">
        <v>210</v>
      </c>
      <c r="T491" s="233">
        <v>7900</v>
      </c>
      <c r="U491" s="233">
        <v>3820</v>
      </c>
      <c r="V491" s="233">
        <v>25</v>
      </c>
      <c r="W491" s="234">
        <v>2825</v>
      </c>
    </row>
    <row r="492" spans="1:23" s="145" customFormat="1" x14ac:dyDescent="0.2">
      <c r="A492" s="337" t="s">
        <v>1544</v>
      </c>
      <c r="B492" s="334" t="s">
        <v>2139</v>
      </c>
      <c r="C492" s="232" t="s">
        <v>1676</v>
      </c>
      <c r="D492" s="233" t="s">
        <v>1676</v>
      </c>
      <c r="E492" s="233" t="s">
        <v>1676</v>
      </c>
      <c r="F492" s="233">
        <v>0</v>
      </c>
      <c r="G492" s="233">
        <v>0</v>
      </c>
      <c r="H492" s="233">
        <v>25</v>
      </c>
      <c r="I492" s="233">
        <v>85</v>
      </c>
      <c r="J492" s="233">
        <v>0</v>
      </c>
      <c r="K492" s="233">
        <v>0</v>
      </c>
      <c r="L492" s="233">
        <v>0</v>
      </c>
      <c r="M492" s="233">
        <v>160</v>
      </c>
      <c r="N492" s="233" t="s">
        <v>1676</v>
      </c>
      <c r="O492" s="233">
        <v>135</v>
      </c>
      <c r="P492" s="233">
        <v>80</v>
      </c>
      <c r="Q492" s="233">
        <v>0</v>
      </c>
      <c r="R492" s="233">
        <v>0</v>
      </c>
      <c r="S492" s="233" t="s">
        <v>1676</v>
      </c>
      <c r="T492" s="233">
        <v>70</v>
      </c>
      <c r="U492" s="233" t="s">
        <v>1676</v>
      </c>
      <c r="V492" s="233">
        <v>0</v>
      </c>
      <c r="W492" s="234">
        <v>55</v>
      </c>
    </row>
    <row r="493" spans="1:23" s="145" customFormat="1" x14ac:dyDescent="0.2">
      <c r="A493" s="337" t="s">
        <v>567</v>
      </c>
      <c r="B493" s="334" t="s">
        <v>2140</v>
      </c>
      <c r="C493" s="232">
        <v>3910</v>
      </c>
      <c r="D493" s="233">
        <v>20835</v>
      </c>
      <c r="E493" s="233">
        <v>3240</v>
      </c>
      <c r="F493" s="233">
        <v>2595</v>
      </c>
      <c r="G493" s="233">
        <v>970</v>
      </c>
      <c r="H493" s="233">
        <v>2410</v>
      </c>
      <c r="I493" s="233">
        <v>5240</v>
      </c>
      <c r="J493" s="233">
        <v>505</v>
      </c>
      <c r="K493" s="233">
        <v>8125</v>
      </c>
      <c r="L493" s="233">
        <v>8165</v>
      </c>
      <c r="M493" s="233">
        <v>20925</v>
      </c>
      <c r="N493" s="233">
        <v>3990</v>
      </c>
      <c r="O493" s="233">
        <v>7515</v>
      </c>
      <c r="P493" s="233">
        <v>7255</v>
      </c>
      <c r="Q493" s="233">
        <v>6935</v>
      </c>
      <c r="R493" s="233">
        <v>1530</v>
      </c>
      <c r="S493" s="233">
        <v>215</v>
      </c>
      <c r="T493" s="233">
        <v>17845</v>
      </c>
      <c r="U493" s="233">
        <v>10335</v>
      </c>
      <c r="V493" s="233">
        <v>60</v>
      </c>
      <c r="W493" s="234">
        <v>5930</v>
      </c>
    </row>
    <row r="494" spans="1:23" s="145" customFormat="1" x14ac:dyDescent="0.2">
      <c r="A494" s="337" t="s">
        <v>363</v>
      </c>
      <c r="B494" s="334" t="s">
        <v>2141</v>
      </c>
      <c r="C494" s="232">
        <v>1085</v>
      </c>
      <c r="D494" s="233">
        <v>5240</v>
      </c>
      <c r="E494" s="233">
        <v>1215</v>
      </c>
      <c r="F494" s="233">
        <v>1035</v>
      </c>
      <c r="G494" s="233">
        <v>240</v>
      </c>
      <c r="H494" s="233">
        <v>405</v>
      </c>
      <c r="I494" s="233">
        <v>25</v>
      </c>
      <c r="J494" s="233">
        <v>65</v>
      </c>
      <c r="K494" s="233">
        <v>1670</v>
      </c>
      <c r="L494" s="233">
        <v>2750</v>
      </c>
      <c r="M494" s="233">
        <v>4615</v>
      </c>
      <c r="N494" s="233">
        <v>640</v>
      </c>
      <c r="O494" s="233">
        <v>2035</v>
      </c>
      <c r="P494" s="233">
        <v>1745</v>
      </c>
      <c r="Q494" s="233">
        <v>100</v>
      </c>
      <c r="R494" s="233" t="s">
        <v>1676</v>
      </c>
      <c r="S494" s="233">
        <v>35</v>
      </c>
      <c r="T494" s="233">
        <v>4210</v>
      </c>
      <c r="U494" s="233">
        <v>1800</v>
      </c>
      <c r="V494" s="233">
        <v>10</v>
      </c>
      <c r="W494" s="234">
        <v>945</v>
      </c>
    </row>
    <row r="495" spans="1:23" s="145" customFormat="1" x14ac:dyDescent="0.2">
      <c r="A495" s="337" t="s">
        <v>805</v>
      </c>
      <c r="B495" s="334" t="s">
        <v>2142</v>
      </c>
      <c r="C495" s="232">
        <v>0</v>
      </c>
      <c r="D495" s="233" t="s">
        <v>1676</v>
      </c>
      <c r="E495" s="233">
        <v>0</v>
      </c>
      <c r="F495" s="233">
        <v>0</v>
      </c>
      <c r="G495" s="233">
        <v>0</v>
      </c>
      <c r="H495" s="233">
        <v>105</v>
      </c>
      <c r="I495" s="233">
        <v>380</v>
      </c>
      <c r="J495" s="233">
        <v>0</v>
      </c>
      <c r="K495" s="233">
        <v>0</v>
      </c>
      <c r="L495" s="233">
        <v>0</v>
      </c>
      <c r="M495" s="233">
        <v>130</v>
      </c>
      <c r="N495" s="233" t="s">
        <v>1676</v>
      </c>
      <c r="O495" s="233">
        <v>80</v>
      </c>
      <c r="P495" s="233" t="s">
        <v>1676</v>
      </c>
      <c r="Q495" s="233">
        <v>0</v>
      </c>
      <c r="R495" s="233">
        <v>0</v>
      </c>
      <c r="S495" s="233" t="s">
        <v>1676</v>
      </c>
      <c r="T495" s="233">
        <v>0</v>
      </c>
      <c r="U495" s="233" t="s">
        <v>1676</v>
      </c>
      <c r="V495" s="233">
        <v>0</v>
      </c>
      <c r="W495" s="234">
        <v>130</v>
      </c>
    </row>
    <row r="496" spans="1:23" s="145" customFormat="1" x14ac:dyDescent="0.2">
      <c r="A496" s="337" t="s">
        <v>439</v>
      </c>
      <c r="B496" s="334" t="s">
        <v>2143</v>
      </c>
      <c r="C496" s="232">
        <v>1045</v>
      </c>
      <c r="D496" s="233">
        <v>5170</v>
      </c>
      <c r="E496" s="233">
        <v>3405</v>
      </c>
      <c r="F496" s="233">
        <v>1100</v>
      </c>
      <c r="G496" s="233">
        <v>325</v>
      </c>
      <c r="H496" s="233">
        <v>385</v>
      </c>
      <c r="I496" s="233">
        <v>35</v>
      </c>
      <c r="J496" s="233">
        <v>55</v>
      </c>
      <c r="K496" s="233">
        <v>960</v>
      </c>
      <c r="L496" s="233">
        <v>2440</v>
      </c>
      <c r="M496" s="233">
        <v>8595</v>
      </c>
      <c r="N496" s="233">
        <v>1110</v>
      </c>
      <c r="O496" s="233">
        <v>2735</v>
      </c>
      <c r="P496" s="233">
        <v>2780</v>
      </c>
      <c r="Q496" s="233">
        <v>4900</v>
      </c>
      <c r="R496" s="233">
        <v>440</v>
      </c>
      <c r="S496" s="233">
        <v>55</v>
      </c>
      <c r="T496" s="233">
        <v>5200</v>
      </c>
      <c r="U496" s="233">
        <v>2560</v>
      </c>
      <c r="V496" s="233">
        <v>145</v>
      </c>
      <c r="W496" s="234">
        <v>1520</v>
      </c>
    </row>
    <row r="497" spans="1:23" s="145" customFormat="1" x14ac:dyDescent="0.2">
      <c r="A497" s="337" t="s">
        <v>563</v>
      </c>
      <c r="B497" s="334" t="s">
        <v>2144</v>
      </c>
      <c r="C497" s="232">
        <v>65</v>
      </c>
      <c r="D497" s="233">
        <v>220</v>
      </c>
      <c r="E497" s="233">
        <v>15</v>
      </c>
      <c r="F497" s="233">
        <v>0</v>
      </c>
      <c r="G497" s="233">
        <v>0</v>
      </c>
      <c r="H497" s="233">
        <v>40</v>
      </c>
      <c r="I497" s="233">
        <v>2110</v>
      </c>
      <c r="J497" s="233">
        <v>0</v>
      </c>
      <c r="K497" s="233">
        <v>40</v>
      </c>
      <c r="L497" s="233" t="s">
        <v>1676</v>
      </c>
      <c r="M497" s="233">
        <v>1660</v>
      </c>
      <c r="N497" s="233">
        <v>185</v>
      </c>
      <c r="O497" s="233">
        <v>40</v>
      </c>
      <c r="P497" s="233">
        <v>0</v>
      </c>
      <c r="Q497" s="233">
        <v>0</v>
      </c>
      <c r="R497" s="233">
        <v>0</v>
      </c>
      <c r="S497" s="233" t="s">
        <v>1676</v>
      </c>
      <c r="T497" s="233">
        <v>435</v>
      </c>
      <c r="U497" s="233" t="s">
        <v>1676</v>
      </c>
      <c r="V497" s="233">
        <v>0</v>
      </c>
      <c r="W497" s="234">
        <v>70</v>
      </c>
    </row>
    <row r="498" spans="1:23" s="145" customFormat="1" x14ac:dyDescent="0.2">
      <c r="A498" s="337" t="s">
        <v>1584</v>
      </c>
      <c r="B498" s="334" t="s">
        <v>2145</v>
      </c>
      <c r="C498" s="232" t="s">
        <v>1676</v>
      </c>
      <c r="D498" s="233" t="s">
        <v>1676</v>
      </c>
      <c r="E498" s="233">
        <v>0</v>
      </c>
      <c r="F498" s="233" t="s">
        <v>1676</v>
      </c>
      <c r="G498" s="233" t="s">
        <v>1676</v>
      </c>
      <c r="H498" s="233" t="s">
        <v>1676</v>
      </c>
      <c r="I498" s="233">
        <v>0</v>
      </c>
      <c r="J498" s="233">
        <v>0</v>
      </c>
      <c r="K498" s="233">
        <v>130</v>
      </c>
      <c r="L498" s="233">
        <v>25</v>
      </c>
      <c r="M498" s="233" t="s">
        <v>1676</v>
      </c>
      <c r="N498" s="233" t="s">
        <v>1676</v>
      </c>
      <c r="O498" s="233">
        <v>10</v>
      </c>
      <c r="P498" s="233" t="s">
        <v>1676</v>
      </c>
      <c r="Q498" s="233">
        <v>0</v>
      </c>
      <c r="R498" s="233">
        <v>0</v>
      </c>
      <c r="S498" s="233">
        <v>0</v>
      </c>
      <c r="T498" s="233">
        <v>40</v>
      </c>
      <c r="U498" s="233">
        <v>60</v>
      </c>
      <c r="V498" s="233">
        <v>0</v>
      </c>
      <c r="W498" s="234">
        <v>0</v>
      </c>
    </row>
    <row r="499" spans="1:23" s="145" customFormat="1" x14ac:dyDescent="0.2">
      <c r="A499" s="337" t="s">
        <v>1211</v>
      </c>
      <c r="B499" s="334" t="s">
        <v>2146</v>
      </c>
      <c r="C499" s="232">
        <v>0</v>
      </c>
      <c r="D499" s="233">
        <v>0</v>
      </c>
      <c r="E499" s="233">
        <v>0</v>
      </c>
      <c r="F499" s="233">
        <v>0</v>
      </c>
      <c r="G499" s="233">
        <v>0</v>
      </c>
      <c r="H499" s="233">
        <v>35</v>
      </c>
      <c r="I499" s="233">
        <v>0</v>
      </c>
      <c r="J499" s="233">
        <v>0</v>
      </c>
      <c r="K499" s="233">
        <v>0</v>
      </c>
      <c r="L499" s="233">
        <v>0</v>
      </c>
      <c r="M499" s="233">
        <v>0</v>
      </c>
      <c r="N499" s="233">
        <v>0</v>
      </c>
      <c r="O499" s="233">
        <v>60</v>
      </c>
      <c r="P499" s="233">
        <v>0</v>
      </c>
      <c r="Q499" s="233">
        <v>0</v>
      </c>
      <c r="R499" s="233">
        <v>0</v>
      </c>
      <c r="S499" s="233">
        <v>0</v>
      </c>
      <c r="T499" s="233">
        <v>0</v>
      </c>
      <c r="U499" s="233">
        <v>0</v>
      </c>
      <c r="V499" s="233">
        <v>0</v>
      </c>
      <c r="W499" s="234">
        <v>0</v>
      </c>
    </row>
    <row r="500" spans="1:23" s="145" customFormat="1" x14ac:dyDescent="0.2">
      <c r="A500" s="337" t="s">
        <v>351</v>
      </c>
      <c r="B500" s="334" t="s">
        <v>2147</v>
      </c>
      <c r="C500" s="232">
        <v>15</v>
      </c>
      <c r="D500" s="233">
        <v>35</v>
      </c>
      <c r="E500" s="233">
        <v>10</v>
      </c>
      <c r="F500" s="233" t="s">
        <v>1676</v>
      </c>
      <c r="G500" s="233">
        <v>0</v>
      </c>
      <c r="H500" s="233">
        <v>200</v>
      </c>
      <c r="I500" s="233">
        <v>0</v>
      </c>
      <c r="J500" s="233">
        <v>0</v>
      </c>
      <c r="K500" s="233" t="s">
        <v>1676</v>
      </c>
      <c r="L500" s="233">
        <v>35</v>
      </c>
      <c r="M500" s="233">
        <v>935</v>
      </c>
      <c r="N500" s="233">
        <v>25</v>
      </c>
      <c r="O500" s="233">
        <v>1300</v>
      </c>
      <c r="P500" s="233">
        <v>95</v>
      </c>
      <c r="Q500" s="233">
        <v>0</v>
      </c>
      <c r="R500" s="233">
        <v>0</v>
      </c>
      <c r="S500" s="233" t="s">
        <v>1676</v>
      </c>
      <c r="T500" s="233">
        <v>195</v>
      </c>
      <c r="U500" s="233">
        <v>35</v>
      </c>
      <c r="V500" s="233">
        <v>0</v>
      </c>
      <c r="W500" s="234">
        <v>25</v>
      </c>
    </row>
    <row r="501" spans="1:23" s="145" customFormat="1" x14ac:dyDescent="0.2">
      <c r="A501" s="337" t="s">
        <v>378</v>
      </c>
      <c r="B501" s="334" t="s">
        <v>2148</v>
      </c>
      <c r="C501" s="232">
        <v>3080</v>
      </c>
      <c r="D501" s="233">
        <v>10790</v>
      </c>
      <c r="E501" s="233">
        <v>2390</v>
      </c>
      <c r="F501" s="233">
        <v>3350</v>
      </c>
      <c r="G501" s="233">
        <v>1360</v>
      </c>
      <c r="H501" s="233">
        <v>1460</v>
      </c>
      <c r="I501" s="233">
        <v>2725</v>
      </c>
      <c r="J501" s="233">
        <v>575</v>
      </c>
      <c r="K501" s="233">
        <v>5440</v>
      </c>
      <c r="L501" s="233">
        <v>9130</v>
      </c>
      <c r="M501" s="233">
        <v>16025</v>
      </c>
      <c r="N501" s="233">
        <v>3485</v>
      </c>
      <c r="O501" s="233">
        <v>5690</v>
      </c>
      <c r="P501" s="233">
        <v>7710</v>
      </c>
      <c r="Q501" s="233">
        <v>8230</v>
      </c>
      <c r="R501" s="233">
        <v>2145</v>
      </c>
      <c r="S501" s="233">
        <v>310</v>
      </c>
      <c r="T501" s="233">
        <v>11865</v>
      </c>
      <c r="U501" s="233">
        <v>6395</v>
      </c>
      <c r="V501" s="233">
        <v>70</v>
      </c>
      <c r="W501" s="234">
        <v>5590</v>
      </c>
    </row>
    <row r="502" spans="1:23" s="145" customFormat="1" x14ac:dyDescent="0.2">
      <c r="A502" s="337" t="s">
        <v>1542</v>
      </c>
      <c r="B502" s="334" t="s">
        <v>2149</v>
      </c>
      <c r="C502" s="232">
        <v>0</v>
      </c>
      <c r="D502" s="233">
        <v>0</v>
      </c>
      <c r="E502" s="233">
        <v>0</v>
      </c>
      <c r="F502" s="233">
        <v>0</v>
      </c>
      <c r="G502" s="233">
        <v>0</v>
      </c>
      <c r="H502" s="233">
        <v>0</v>
      </c>
      <c r="I502" s="233">
        <v>0</v>
      </c>
      <c r="J502" s="233">
        <v>0</v>
      </c>
      <c r="K502" s="233">
        <v>0</v>
      </c>
      <c r="L502" s="233">
        <v>0</v>
      </c>
      <c r="M502" s="233">
        <v>0</v>
      </c>
      <c r="N502" s="233">
        <v>0</v>
      </c>
      <c r="O502" s="233">
        <v>0</v>
      </c>
      <c r="P502" s="233">
        <v>0</v>
      </c>
      <c r="Q502" s="233">
        <v>0</v>
      </c>
      <c r="R502" s="233">
        <v>0</v>
      </c>
      <c r="S502" s="233">
        <v>0</v>
      </c>
      <c r="T502" s="233">
        <v>335</v>
      </c>
      <c r="U502" s="233">
        <v>0</v>
      </c>
      <c r="V502" s="233">
        <v>0</v>
      </c>
      <c r="W502" s="234">
        <v>0</v>
      </c>
    </row>
    <row r="503" spans="1:23" s="145" customFormat="1" x14ac:dyDescent="0.2">
      <c r="A503" s="337" t="s">
        <v>352</v>
      </c>
      <c r="B503" s="334" t="s">
        <v>2150</v>
      </c>
      <c r="C503" s="232">
        <v>65</v>
      </c>
      <c r="D503" s="233">
        <v>95</v>
      </c>
      <c r="E503" s="233">
        <v>60</v>
      </c>
      <c r="F503" s="233" t="s">
        <v>1676</v>
      </c>
      <c r="G503" s="233" t="s">
        <v>1676</v>
      </c>
      <c r="H503" s="233">
        <v>265</v>
      </c>
      <c r="I503" s="233">
        <v>1610</v>
      </c>
      <c r="J503" s="233">
        <v>20</v>
      </c>
      <c r="K503" s="233" t="s">
        <v>1676</v>
      </c>
      <c r="L503" s="233">
        <v>125</v>
      </c>
      <c r="M503" s="233">
        <v>2285</v>
      </c>
      <c r="N503" s="233">
        <v>65</v>
      </c>
      <c r="O503" s="233">
        <v>3225</v>
      </c>
      <c r="P503" s="233">
        <v>920</v>
      </c>
      <c r="Q503" s="233">
        <v>0</v>
      </c>
      <c r="R503" s="233">
        <v>0</v>
      </c>
      <c r="S503" s="233">
        <v>15</v>
      </c>
      <c r="T503" s="233">
        <v>530</v>
      </c>
      <c r="U503" s="233">
        <v>55</v>
      </c>
      <c r="V503" s="233">
        <v>0</v>
      </c>
      <c r="W503" s="234">
        <v>90</v>
      </c>
    </row>
    <row r="504" spans="1:23" s="145" customFormat="1" x14ac:dyDescent="0.2">
      <c r="A504" s="337" t="s">
        <v>360</v>
      </c>
      <c r="B504" s="334" t="s">
        <v>2151</v>
      </c>
      <c r="C504" s="232">
        <v>25</v>
      </c>
      <c r="D504" s="233">
        <v>55</v>
      </c>
      <c r="E504" s="233">
        <v>70</v>
      </c>
      <c r="F504" s="233" t="s">
        <v>1676</v>
      </c>
      <c r="G504" s="233" t="s">
        <v>1676</v>
      </c>
      <c r="H504" s="233">
        <v>280</v>
      </c>
      <c r="I504" s="233">
        <v>1190</v>
      </c>
      <c r="J504" s="233">
        <v>0</v>
      </c>
      <c r="K504" s="233">
        <v>20</v>
      </c>
      <c r="L504" s="233">
        <v>135</v>
      </c>
      <c r="M504" s="233">
        <v>1370</v>
      </c>
      <c r="N504" s="233">
        <v>15</v>
      </c>
      <c r="O504" s="233">
        <v>2380</v>
      </c>
      <c r="P504" s="233">
        <v>470</v>
      </c>
      <c r="Q504" s="233">
        <v>0</v>
      </c>
      <c r="R504" s="233">
        <v>0</v>
      </c>
      <c r="S504" s="233" t="s">
        <v>1676</v>
      </c>
      <c r="T504" s="233">
        <v>430</v>
      </c>
      <c r="U504" s="233">
        <v>35</v>
      </c>
      <c r="V504" s="233">
        <v>0</v>
      </c>
      <c r="W504" s="234">
        <v>115</v>
      </c>
    </row>
    <row r="505" spans="1:23" s="145" customFormat="1" x14ac:dyDescent="0.2">
      <c r="A505" s="337" t="s">
        <v>575</v>
      </c>
      <c r="B505" s="334" t="s">
        <v>2152</v>
      </c>
      <c r="C505" s="232">
        <v>3530</v>
      </c>
      <c r="D505" s="233">
        <v>30675</v>
      </c>
      <c r="E505" s="233">
        <v>3460</v>
      </c>
      <c r="F505" s="233">
        <v>2910</v>
      </c>
      <c r="G505" s="233">
        <v>660</v>
      </c>
      <c r="H505" s="233">
        <v>2005</v>
      </c>
      <c r="I505" s="233">
        <v>15350</v>
      </c>
      <c r="J505" s="233">
        <v>560</v>
      </c>
      <c r="K505" s="233">
        <v>8700</v>
      </c>
      <c r="L505" s="233">
        <v>9850</v>
      </c>
      <c r="M505" s="233">
        <v>22995</v>
      </c>
      <c r="N505" s="233">
        <v>2655</v>
      </c>
      <c r="O505" s="233">
        <v>7600</v>
      </c>
      <c r="P505" s="233">
        <v>8120</v>
      </c>
      <c r="Q505" s="233">
        <v>8240</v>
      </c>
      <c r="R505" s="233">
        <v>1945</v>
      </c>
      <c r="S505" s="233">
        <v>445</v>
      </c>
      <c r="T505" s="233">
        <v>15120</v>
      </c>
      <c r="U505" s="233">
        <v>7690</v>
      </c>
      <c r="V505" s="233">
        <v>115</v>
      </c>
      <c r="W505" s="234">
        <v>8145</v>
      </c>
    </row>
    <row r="506" spans="1:23" s="145" customFormat="1" x14ac:dyDescent="0.2">
      <c r="A506" s="337" t="s">
        <v>595</v>
      </c>
      <c r="B506" s="334" t="s">
        <v>2153</v>
      </c>
      <c r="C506" s="232">
        <v>30</v>
      </c>
      <c r="D506" s="233">
        <v>445</v>
      </c>
      <c r="E506" s="233">
        <v>115</v>
      </c>
      <c r="F506" s="233">
        <v>45</v>
      </c>
      <c r="G506" s="233">
        <v>710</v>
      </c>
      <c r="H506" s="233">
        <v>80</v>
      </c>
      <c r="I506" s="233" t="s">
        <v>1676</v>
      </c>
      <c r="J506" s="233" t="s">
        <v>1676</v>
      </c>
      <c r="K506" s="233">
        <v>385</v>
      </c>
      <c r="L506" s="233">
        <v>315</v>
      </c>
      <c r="M506" s="233">
        <v>90</v>
      </c>
      <c r="N506" s="233">
        <v>135</v>
      </c>
      <c r="O506" s="233">
        <v>205</v>
      </c>
      <c r="P506" s="233">
        <v>250</v>
      </c>
      <c r="Q506" s="233" t="s">
        <v>1676</v>
      </c>
      <c r="R506" s="233">
        <v>0</v>
      </c>
      <c r="S506" s="233">
        <v>0</v>
      </c>
      <c r="T506" s="233">
        <v>385</v>
      </c>
      <c r="U506" s="233">
        <v>905</v>
      </c>
      <c r="V506" s="233" t="s">
        <v>1676</v>
      </c>
      <c r="W506" s="234">
        <v>3285</v>
      </c>
    </row>
    <row r="507" spans="1:23" s="145" customFormat="1" x14ac:dyDescent="0.2">
      <c r="A507" s="337" t="s">
        <v>191</v>
      </c>
      <c r="B507" s="334" t="s">
        <v>2154</v>
      </c>
      <c r="C507" s="232">
        <v>1940</v>
      </c>
      <c r="D507" s="233">
        <v>5205</v>
      </c>
      <c r="E507" s="233">
        <v>2410</v>
      </c>
      <c r="F507" s="233">
        <v>2835</v>
      </c>
      <c r="G507" s="233">
        <v>795</v>
      </c>
      <c r="H507" s="233">
        <v>1420</v>
      </c>
      <c r="I507" s="233">
        <v>1730</v>
      </c>
      <c r="J507" s="233">
        <v>290</v>
      </c>
      <c r="K507" s="233">
        <v>4860</v>
      </c>
      <c r="L507" s="233">
        <v>5550</v>
      </c>
      <c r="M507" s="233">
        <v>13565</v>
      </c>
      <c r="N507" s="233">
        <v>1575</v>
      </c>
      <c r="O507" s="233">
        <v>13150</v>
      </c>
      <c r="P507" s="233">
        <v>3510</v>
      </c>
      <c r="Q507" s="233">
        <v>3730</v>
      </c>
      <c r="R507" s="233">
        <v>1120</v>
      </c>
      <c r="S507" s="233">
        <v>255</v>
      </c>
      <c r="T507" s="233">
        <v>9615</v>
      </c>
      <c r="U507" s="233">
        <v>6910</v>
      </c>
      <c r="V507" s="233">
        <v>65</v>
      </c>
      <c r="W507" s="234">
        <v>2910</v>
      </c>
    </row>
    <row r="508" spans="1:23" s="145" customFormat="1" x14ac:dyDescent="0.2">
      <c r="A508" s="337" t="s">
        <v>444</v>
      </c>
      <c r="B508" s="334" t="s">
        <v>2155</v>
      </c>
      <c r="C508" s="232">
        <v>1735</v>
      </c>
      <c r="D508" s="233">
        <v>7310</v>
      </c>
      <c r="E508" s="233">
        <v>2145</v>
      </c>
      <c r="F508" s="233">
        <v>1265</v>
      </c>
      <c r="G508" s="233">
        <v>505</v>
      </c>
      <c r="H508" s="233">
        <v>1060</v>
      </c>
      <c r="I508" s="233">
        <v>3265</v>
      </c>
      <c r="J508" s="233">
        <v>320</v>
      </c>
      <c r="K508" s="233">
        <v>3175</v>
      </c>
      <c r="L508" s="233">
        <v>4335</v>
      </c>
      <c r="M508" s="233">
        <v>7930</v>
      </c>
      <c r="N508" s="233">
        <v>2045</v>
      </c>
      <c r="O508" s="233">
        <v>4545</v>
      </c>
      <c r="P508" s="233">
        <v>3425</v>
      </c>
      <c r="Q508" s="233">
        <v>2915</v>
      </c>
      <c r="R508" s="233">
        <v>850</v>
      </c>
      <c r="S508" s="233">
        <v>135</v>
      </c>
      <c r="T508" s="233">
        <v>8540</v>
      </c>
      <c r="U508" s="233">
        <v>3325</v>
      </c>
      <c r="V508" s="233">
        <v>20</v>
      </c>
      <c r="W508" s="234">
        <v>4305</v>
      </c>
    </row>
    <row r="509" spans="1:23" s="145" customFormat="1" x14ac:dyDescent="0.2">
      <c r="A509" s="337" t="s">
        <v>364</v>
      </c>
      <c r="B509" s="334" t="s">
        <v>2156</v>
      </c>
      <c r="C509" s="232">
        <v>1735</v>
      </c>
      <c r="D509" s="233">
        <v>7920</v>
      </c>
      <c r="E509" s="233">
        <v>1645</v>
      </c>
      <c r="F509" s="233">
        <v>900</v>
      </c>
      <c r="G509" s="233">
        <v>515</v>
      </c>
      <c r="H509" s="233">
        <v>885</v>
      </c>
      <c r="I509" s="233">
        <v>3185</v>
      </c>
      <c r="J509" s="233">
        <v>130</v>
      </c>
      <c r="K509" s="233">
        <v>2600</v>
      </c>
      <c r="L509" s="233">
        <v>2925</v>
      </c>
      <c r="M509" s="233">
        <v>6600</v>
      </c>
      <c r="N509" s="233">
        <v>1115</v>
      </c>
      <c r="O509" s="233">
        <v>3290</v>
      </c>
      <c r="P509" s="233">
        <v>2345</v>
      </c>
      <c r="Q509" s="233">
        <v>2435</v>
      </c>
      <c r="R509" s="233">
        <v>385</v>
      </c>
      <c r="S509" s="233">
        <v>80</v>
      </c>
      <c r="T509" s="233">
        <v>6540</v>
      </c>
      <c r="U509" s="233">
        <v>4075</v>
      </c>
      <c r="V509" s="233" t="s">
        <v>1676</v>
      </c>
      <c r="W509" s="234">
        <v>2360</v>
      </c>
    </row>
    <row r="510" spans="1:23" s="145" customFormat="1" ht="12.75" thickBot="1" x14ac:dyDescent="0.25">
      <c r="A510" s="338" t="s">
        <v>387</v>
      </c>
      <c r="B510" s="335" t="s">
        <v>2157</v>
      </c>
      <c r="C510" s="235">
        <v>5180</v>
      </c>
      <c r="D510" s="236">
        <v>22965</v>
      </c>
      <c r="E510" s="236">
        <v>4685</v>
      </c>
      <c r="F510" s="236">
        <v>4535</v>
      </c>
      <c r="G510" s="236">
        <v>1100</v>
      </c>
      <c r="H510" s="236">
        <v>3240</v>
      </c>
      <c r="I510" s="236">
        <v>5035</v>
      </c>
      <c r="J510" s="236">
        <v>1135</v>
      </c>
      <c r="K510" s="236">
        <v>10570</v>
      </c>
      <c r="L510" s="236">
        <v>11195</v>
      </c>
      <c r="M510" s="236">
        <v>20590</v>
      </c>
      <c r="N510" s="236">
        <v>4500</v>
      </c>
      <c r="O510" s="236">
        <v>10990</v>
      </c>
      <c r="P510" s="236">
        <v>8900</v>
      </c>
      <c r="Q510" s="236">
        <v>11445</v>
      </c>
      <c r="R510" s="236">
        <v>1830</v>
      </c>
      <c r="S510" s="236">
        <v>335</v>
      </c>
      <c r="T510" s="236">
        <v>18795</v>
      </c>
      <c r="U510" s="236">
        <v>10220</v>
      </c>
      <c r="V510" s="236">
        <v>30</v>
      </c>
      <c r="W510" s="237">
        <v>9340</v>
      </c>
    </row>
    <row r="511" spans="1:23" x14ac:dyDescent="0.2">
      <c r="B511" s="176"/>
    </row>
    <row r="512" spans="1:23" x14ac:dyDescent="0.2">
      <c r="A512" s="160"/>
      <c r="B512" s="160"/>
      <c r="Q512" s="145"/>
      <c r="R512" s="145"/>
      <c r="S512" s="145"/>
      <c r="T512" s="145"/>
      <c r="U512" s="145"/>
      <c r="V512" s="145"/>
      <c r="W512" s="145"/>
    </row>
    <row r="513" spans="1:23" ht="15" customHeight="1" x14ac:dyDescent="0.2">
      <c r="A513" s="490" t="s">
        <v>81</v>
      </c>
      <c r="B513" s="490"/>
      <c r="C513" s="490"/>
      <c r="D513" s="490"/>
      <c r="E513" s="490"/>
      <c r="F513" s="490"/>
      <c r="Q513" s="145"/>
      <c r="R513" s="145"/>
      <c r="S513" s="145"/>
      <c r="T513" s="145"/>
      <c r="U513" s="145"/>
      <c r="V513" s="145"/>
      <c r="W513" s="145"/>
    </row>
    <row r="514" spans="1:23" ht="113.25" customHeight="1" x14ac:dyDescent="0.2">
      <c r="A514" s="491" t="s">
        <v>1576</v>
      </c>
      <c r="B514" s="491"/>
      <c r="C514" s="491"/>
      <c r="D514" s="491"/>
      <c r="E514" s="491"/>
      <c r="F514" s="491"/>
    </row>
    <row r="515" spans="1:23" x14ac:dyDescent="0.2">
      <c r="A515" s="159"/>
      <c r="B515" s="159"/>
      <c r="C515" s="159"/>
      <c r="D515" s="159"/>
      <c r="E515" s="159"/>
      <c r="F515" s="159"/>
    </row>
    <row r="516" spans="1:23" ht="12.75" x14ac:dyDescent="0.2">
      <c r="A516" s="483" t="s">
        <v>1669</v>
      </c>
      <c r="B516" s="483"/>
      <c r="C516" s="483"/>
      <c r="D516" s="483"/>
      <c r="E516" s="483"/>
      <c r="F516" s="159"/>
    </row>
    <row r="517" spans="1:23" x14ac:dyDescent="0.2">
      <c r="A517" s="159"/>
      <c r="B517" s="159"/>
      <c r="C517" s="159"/>
      <c r="D517" s="159"/>
      <c r="E517" s="159"/>
      <c r="F517" s="159"/>
    </row>
    <row r="518" spans="1:23" ht="12.75" thickBot="1" x14ac:dyDescent="0.25">
      <c r="A518" s="159"/>
      <c r="B518" s="159"/>
      <c r="C518" s="159"/>
      <c r="D518" s="159"/>
      <c r="E518" s="159"/>
      <c r="F518" s="159"/>
    </row>
    <row r="519" spans="1:23" ht="12" customHeight="1" x14ac:dyDescent="0.2">
      <c r="A519" s="492" t="s">
        <v>125</v>
      </c>
      <c r="B519" s="493"/>
      <c r="C519" s="340"/>
      <c r="D519" s="340"/>
      <c r="E519" s="340"/>
      <c r="F519" s="159"/>
    </row>
    <row r="520" spans="1:23" ht="12" customHeight="1" x14ac:dyDescent="0.2">
      <c r="A520" s="485" t="s">
        <v>1678</v>
      </c>
      <c r="B520" s="486"/>
      <c r="C520" s="339"/>
      <c r="D520" s="339"/>
      <c r="E520" s="339"/>
      <c r="F520" s="339"/>
    </row>
    <row r="521" spans="1:23" ht="13.5" thickBot="1" x14ac:dyDescent="0.25">
      <c r="A521" s="487" t="s">
        <v>1555</v>
      </c>
      <c r="B521" s="488"/>
      <c r="C521" s="341"/>
      <c r="D521" s="341"/>
      <c r="E521" s="341"/>
      <c r="F521" s="159"/>
    </row>
    <row r="522" spans="1:23" x14ac:dyDescent="0.2">
      <c r="C522" s="145"/>
      <c r="D522" s="145"/>
      <c r="E522" s="145"/>
      <c r="F522" s="145"/>
    </row>
    <row r="523" spans="1:23" ht="12.75" x14ac:dyDescent="0.2">
      <c r="A523" s="265" t="s">
        <v>1556</v>
      </c>
    </row>
  </sheetData>
  <sortState xmlns:xlrd2="http://schemas.microsoft.com/office/spreadsheetml/2017/richdata2" ref="A27:W510">
    <sortCondition ref="B27:B510"/>
  </sortState>
  <mergeCells count="7">
    <mergeCell ref="A520:B520"/>
    <mergeCell ref="A521:B521"/>
    <mergeCell ref="A10:H10"/>
    <mergeCell ref="A513:F513"/>
    <mergeCell ref="A516:E516"/>
    <mergeCell ref="A514:F514"/>
    <mergeCell ref="A519:B519"/>
  </mergeCells>
  <phoneticPr fontId="9" type="noConversion"/>
  <conditionalFormatting sqref="X16:BT16 A512:BM512 G513:BM513 B523:BT65501 G514:BT522 X19:BT21 X24:BT471 C511:BT511">
    <cfRule type="cellIs" dxfId="67" priority="33" stopIfTrue="1" operator="equal">
      <formula>1</formula>
    </cfRule>
    <cfRule type="cellIs" dxfId="66" priority="34" stopIfTrue="1" operator="equal">
      <formula>"suppress"</formula>
    </cfRule>
  </conditionalFormatting>
  <conditionalFormatting sqref="B511">
    <cfRule type="cellIs" dxfId="65" priority="31" stopIfTrue="1" operator="equal">
      <formula>1</formula>
    </cfRule>
    <cfRule type="cellIs" dxfId="64" priority="32" stopIfTrue="1" operator="equal">
      <formula>"suppress"</formula>
    </cfRule>
  </conditionalFormatting>
  <conditionalFormatting sqref="B522:F522">
    <cfRule type="cellIs" dxfId="63" priority="15" stopIfTrue="1" operator="equal">
      <formula>1</formula>
    </cfRule>
    <cfRule type="cellIs" dxfId="62" priority="16" stopIfTrue="1" operator="equal">
      <formula>"suppress"</formula>
    </cfRule>
  </conditionalFormatting>
  <conditionalFormatting sqref="A515:F515">
    <cfRule type="cellIs" dxfId="61" priority="13" stopIfTrue="1" operator="equal">
      <formula>1</formula>
    </cfRule>
    <cfRule type="cellIs" dxfId="60" priority="14" stopIfTrue="1" operator="equal">
      <formula>"suppress"</formula>
    </cfRule>
  </conditionalFormatting>
  <conditionalFormatting sqref="A517:F518 F519 F516 A519:A521 C520:F521">
    <cfRule type="cellIs" dxfId="59" priority="11" stopIfTrue="1" operator="equal">
      <formula>1</formula>
    </cfRule>
    <cfRule type="cellIs" dxfId="58" priority="12" stopIfTrue="1" operator="equal">
      <formula>"suppress"</formula>
    </cfRule>
  </conditionalFormatting>
  <conditionalFormatting sqref="A516">
    <cfRule type="cellIs" dxfId="57" priority="9" stopIfTrue="1" operator="equal">
      <formula>1</formula>
    </cfRule>
    <cfRule type="cellIs" dxfId="56" priority="10" stopIfTrue="1" operator="equal">
      <formula>"suppress"</formula>
    </cfRule>
  </conditionalFormatting>
  <conditionalFormatting sqref="A513">
    <cfRule type="cellIs" dxfId="55" priority="7" stopIfTrue="1" operator="equal">
      <formula>1</formula>
    </cfRule>
    <cfRule type="cellIs" dxfId="54" priority="8" stopIfTrue="1" operator="equal">
      <formula>"suppress"</formula>
    </cfRule>
  </conditionalFormatting>
  <conditionalFormatting sqref="A514">
    <cfRule type="cellIs" dxfId="53" priority="5" stopIfTrue="1" operator="equal">
      <formula>1</formula>
    </cfRule>
    <cfRule type="cellIs" dxfId="52" priority="6" stopIfTrue="1" operator="equal">
      <formula>"suppress"</formula>
    </cfRule>
  </conditionalFormatting>
  <conditionalFormatting sqref="X22:BT23">
    <cfRule type="cellIs" dxfId="51" priority="3" stopIfTrue="1" operator="equal">
      <formula>1</formula>
    </cfRule>
    <cfRule type="cellIs" dxfId="50" priority="4" stopIfTrue="1" operator="equal">
      <formula>"suppress"</formula>
    </cfRule>
  </conditionalFormatting>
  <conditionalFormatting sqref="X472:BT510">
    <cfRule type="cellIs" dxfId="49" priority="1" stopIfTrue="1" operator="equal">
      <formula>1</formula>
    </cfRule>
    <cfRule type="cellIs" dxfId="48" priority="2" stopIfTrue="1" operator="equal">
      <formula>"suppress"</formula>
    </cfRule>
  </conditionalFormatting>
  <hyperlinks>
    <hyperlink ref="A516" r:id="rId1" display="Copyright © 2013, The Health and Social Care Information Centre. HES Analysis. All Rights Reserved." xr:uid="{BE228B7A-3FF8-4D25-87E1-8A65AC02C606}"/>
    <hyperlink ref="A516:E516" r:id="rId2" display="Copyright © 2018, NHS Digital, Secondary Care Analysis. All Rights Reserved." xr:uid="{1024A5B7-6E6C-4B86-9800-321E65174EF9}"/>
    <hyperlink ref="A523" location="'Title Sheet'!A21" display="Return to Contents" xr:uid="{B2C94E73-A044-4E34-8164-666D127465DE}"/>
  </hyperlinks>
  <pageMargins left="0.74803149606299213" right="0.74803149606299213" top="0.98425196850393704" bottom="0.98425196850393704" header="0.51181102362204722" footer="0.51181102362204722"/>
  <pageSetup paperSize="9" scale="28" fitToHeight="0" orientation="landscape" r:id="rId3"/>
  <headerFooter alignWithMargins="0"/>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pageSetUpPr fitToPage="1"/>
  </sheetPr>
  <dimension ref="A10:M523"/>
  <sheetViews>
    <sheetView zoomScale="90" zoomScaleNormal="90" workbookViewId="0">
      <pane ySplit="18" topLeftCell="A19" activePane="bottomLeft" state="frozen"/>
      <selection activeCell="A19" sqref="A19"/>
      <selection pane="bottomLeft" activeCell="C13" sqref="C13"/>
    </sheetView>
  </sheetViews>
  <sheetFormatPr defaultColWidth="13.42578125" defaultRowHeight="12" x14ac:dyDescent="0.2"/>
  <cols>
    <col min="1" max="1" width="10" style="147" customWidth="1"/>
    <col min="2" max="2" width="76.28515625" style="146" customWidth="1"/>
    <col min="3" max="12" width="18.7109375" style="160" customWidth="1"/>
    <col min="13" max="13" width="13.42578125" style="145"/>
    <col min="14" max="16384" width="13.42578125" style="160"/>
  </cols>
  <sheetData>
    <row r="10" spans="1:12" ht="18" x14ac:dyDescent="0.25">
      <c r="A10" s="500" t="s">
        <v>2168</v>
      </c>
      <c r="B10" s="500"/>
      <c r="C10" s="500"/>
      <c r="D10" s="500"/>
      <c r="E10" s="500"/>
      <c r="F10" s="500"/>
      <c r="G10" s="500"/>
      <c r="H10" s="500"/>
    </row>
    <row r="11" spans="1:12" x14ac:dyDescent="0.2">
      <c r="A11" s="161"/>
      <c r="B11" s="161"/>
      <c r="C11" s="161"/>
      <c r="D11" s="161"/>
      <c r="E11" s="161"/>
      <c r="F11" s="161"/>
      <c r="G11" s="162"/>
      <c r="H11" s="162"/>
    </row>
    <row r="12" spans="1:12" x14ac:dyDescent="0.2">
      <c r="A12" s="149" t="s">
        <v>1675</v>
      </c>
      <c r="B12" s="161"/>
      <c r="C12" s="161"/>
      <c r="D12" s="161"/>
      <c r="E12" s="161"/>
      <c r="F12" s="161"/>
      <c r="G12" s="162"/>
      <c r="H12" s="162"/>
    </row>
    <row r="13" spans="1:12" x14ac:dyDescent="0.2">
      <c r="A13" s="161" t="s">
        <v>614</v>
      </c>
      <c r="B13" s="161"/>
      <c r="C13" s="161"/>
      <c r="D13" s="161"/>
      <c r="E13" s="161"/>
      <c r="F13" s="161"/>
      <c r="G13" s="162"/>
      <c r="H13" s="162"/>
    </row>
    <row r="14" spans="1:12" x14ac:dyDescent="0.2">
      <c r="A14" s="161" t="s">
        <v>736</v>
      </c>
      <c r="B14" s="161"/>
      <c r="C14" s="161"/>
      <c r="D14" s="161"/>
      <c r="E14" s="161"/>
      <c r="F14" s="161"/>
      <c r="G14" s="162"/>
      <c r="H14" s="162"/>
    </row>
    <row r="15" spans="1:12" s="245" customFormat="1" ht="18.75" thickBot="1" x14ac:dyDescent="0.3">
      <c r="C15" s="248"/>
      <c r="D15" s="248"/>
      <c r="E15" s="248"/>
      <c r="F15" s="248"/>
      <c r="G15" s="248"/>
      <c r="H15" s="248"/>
      <c r="I15" s="248"/>
      <c r="J15" s="248"/>
      <c r="K15" s="248"/>
      <c r="L15" s="248"/>
    </row>
    <row r="16" spans="1:12" s="174" customFormat="1" ht="72.75" thickBot="1" x14ac:dyDescent="0.25">
      <c r="A16" s="151"/>
      <c r="B16" s="187" t="s">
        <v>1418</v>
      </c>
      <c r="C16" s="171" t="s">
        <v>652</v>
      </c>
      <c r="D16" s="172" t="s">
        <v>653</v>
      </c>
      <c r="E16" s="172" t="s">
        <v>654</v>
      </c>
      <c r="F16" s="172" t="s">
        <v>655</v>
      </c>
      <c r="G16" s="172" t="s">
        <v>656</v>
      </c>
      <c r="H16" s="172" t="s">
        <v>657</v>
      </c>
      <c r="I16" s="172" t="s">
        <v>658</v>
      </c>
      <c r="J16" s="172" t="s">
        <v>659</v>
      </c>
      <c r="K16" s="172" t="s">
        <v>660</v>
      </c>
      <c r="L16" s="173" t="s">
        <v>506</v>
      </c>
    </row>
    <row r="17" spans="1:13" s="175" customFormat="1" ht="12.75" thickBot="1" x14ac:dyDescent="0.25">
      <c r="A17" s="154" t="s">
        <v>1320</v>
      </c>
      <c r="B17" s="155" t="s">
        <v>155</v>
      </c>
      <c r="C17" s="240">
        <v>59369</v>
      </c>
      <c r="D17" s="227">
        <v>744770</v>
      </c>
      <c r="E17" s="227">
        <v>112299</v>
      </c>
      <c r="F17" s="227">
        <v>28905</v>
      </c>
      <c r="G17" s="227">
        <v>1915</v>
      </c>
      <c r="H17" s="227">
        <v>187</v>
      </c>
      <c r="I17" s="227">
        <v>404195</v>
      </c>
      <c r="J17" s="227">
        <v>23115</v>
      </c>
      <c r="K17" s="227">
        <v>54521</v>
      </c>
      <c r="L17" s="228">
        <v>15773282</v>
      </c>
      <c r="M17" s="156"/>
    </row>
    <row r="18" spans="1:13" ht="12.75" thickBot="1" x14ac:dyDescent="0.25"/>
    <row r="19" spans="1:13" s="145" customFormat="1" x14ac:dyDescent="0.2">
      <c r="A19" s="330" t="s">
        <v>1323</v>
      </c>
      <c r="B19" s="264" t="s">
        <v>1346</v>
      </c>
      <c r="C19" s="229">
        <v>8740</v>
      </c>
      <c r="D19" s="230">
        <v>92435</v>
      </c>
      <c r="E19" s="230">
        <v>8430</v>
      </c>
      <c r="F19" s="230">
        <v>5890</v>
      </c>
      <c r="G19" s="230">
        <v>360</v>
      </c>
      <c r="H19" s="230">
        <v>25</v>
      </c>
      <c r="I19" s="230">
        <v>75535</v>
      </c>
      <c r="J19" s="230">
        <v>5725</v>
      </c>
      <c r="K19" s="230">
        <v>9015</v>
      </c>
      <c r="L19" s="231">
        <v>2461875</v>
      </c>
    </row>
    <row r="20" spans="1:13" s="145" customFormat="1" x14ac:dyDescent="0.2">
      <c r="A20" s="331" t="s">
        <v>1579</v>
      </c>
      <c r="B20" s="334" t="s">
        <v>1603</v>
      </c>
      <c r="C20" s="232">
        <v>6735</v>
      </c>
      <c r="D20" s="233">
        <v>82125</v>
      </c>
      <c r="E20" s="233">
        <v>15060</v>
      </c>
      <c r="F20" s="233">
        <v>2175</v>
      </c>
      <c r="G20" s="233">
        <v>155</v>
      </c>
      <c r="H20" s="233">
        <v>15</v>
      </c>
      <c r="I20" s="233">
        <v>43345</v>
      </c>
      <c r="J20" s="233">
        <v>2270</v>
      </c>
      <c r="K20" s="233">
        <v>6500</v>
      </c>
      <c r="L20" s="234">
        <v>1593730</v>
      </c>
    </row>
    <row r="21" spans="1:13" s="145" customFormat="1" x14ac:dyDescent="0.2">
      <c r="A21" s="331" t="s">
        <v>1580</v>
      </c>
      <c r="B21" s="334" t="s">
        <v>1604</v>
      </c>
      <c r="C21" s="232">
        <v>9265</v>
      </c>
      <c r="D21" s="233">
        <v>116075</v>
      </c>
      <c r="E21" s="233">
        <v>19175</v>
      </c>
      <c r="F21" s="233">
        <v>2920</v>
      </c>
      <c r="G21" s="233">
        <v>295</v>
      </c>
      <c r="H21" s="233">
        <v>30</v>
      </c>
      <c r="I21" s="233">
        <v>55455</v>
      </c>
      <c r="J21" s="233">
        <v>2795</v>
      </c>
      <c r="K21" s="233">
        <v>8190</v>
      </c>
      <c r="L21" s="234">
        <v>2156890</v>
      </c>
    </row>
    <row r="22" spans="1:13" s="145" customFormat="1" x14ac:dyDescent="0.2">
      <c r="A22" s="331" t="s">
        <v>1606</v>
      </c>
      <c r="B22" s="334" t="s">
        <v>1645</v>
      </c>
      <c r="C22" s="232">
        <v>10390</v>
      </c>
      <c r="D22" s="233">
        <v>132065</v>
      </c>
      <c r="E22" s="233">
        <v>21040</v>
      </c>
      <c r="F22" s="233">
        <v>4680</v>
      </c>
      <c r="G22" s="233">
        <v>380</v>
      </c>
      <c r="H22" s="233">
        <v>25</v>
      </c>
      <c r="I22" s="233">
        <v>71040</v>
      </c>
      <c r="J22" s="233">
        <v>3475</v>
      </c>
      <c r="K22" s="233">
        <v>9735</v>
      </c>
      <c r="L22" s="234">
        <v>2998695</v>
      </c>
    </row>
    <row r="23" spans="1:13" s="145" customFormat="1" x14ac:dyDescent="0.2">
      <c r="A23" s="331" t="s">
        <v>1607</v>
      </c>
      <c r="B23" s="334" t="s">
        <v>1646</v>
      </c>
      <c r="C23" s="232">
        <v>6395</v>
      </c>
      <c r="D23" s="233">
        <v>82795</v>
      </c>
      <c r="E23" s="233">
        <v>10935</v>
      </c>
      <c r="F23" s="233">
        <v>2515</v>
      </c>
      <c r="G23" s="233">
        <v>195</v>
      </c>
      <c r="H23" s="233">
        <v>15</v>
      </c>
      <c r="I23" s="233">
        <v>40270</v>
      </c>
      <c r="J23" s="233">
        <v>1975</v>
      </c>
      <c r="K23" s="233">
        <v>4355</v>
      </c>
      <c r="L23" s="234">
        <v>1711710</v>
      </c>
    </row>
    <row r="24" spans="1:13" s="145" customFormat="1" x14ac:dyDescent="0.2">
      <c r="A24" s="332" t="s">
        <v>1608</v>
      </c>
      <c r="B24" s="334" t="s">
        <v>1647</v>
      </c>
      <c r="C24" s="232">
        <v>8135</v>
      </c>
      <c r="D24" s="233">
        <v>113580</v>
      </c>
      <c r="E24" s="233">
        <v>17845</v>
      </c>
      <c r="F24" s="233">
        <v>5470</v>
      </c>
      <c r="G24" s="233">
        <v>240</v>
      </c>
      <c r="H24" s="233">
        <v>55</v>
      </c>
      <c r="I24" s="233">
        <v>58710</v>
      </c>
      <c r="J24" s="233">
        <v>3575</v>
      </c>
      <c r="K24" s="233">
        <v>8950</v>
      </c>
      <c r="L24" s="234">
        <v>2228975</v>
      </c>
    </row>
    <row r="25" spans="1:13" s="145" customFormat="1" ht="12.75" thickBot="1" x14ac:dyDescent="0.25">
      <c r="A25" s="333" t="s">
        <v>1609</v>
      </c>
      <c r="B25" s="335" t="s">
        <v>1648</v>
      </c>
      <c r="C25" s="235">
        <v>9715</v>
      </c>
      <c r="D25" s="236">
        <v>125690</v>
      </c>
      <c r="E25" s="236">
        <v>19810</v>
      </c>
      <c r="F25" s="236">
        <v>5255</v>
      </c>
      <c r="G25" s="236">
        <v>290</v>
      </c>
      <c r="H25" s="236">
        <v>25</v>
      </c>
      <c r="I25" s="236">
        <v>59835</v>
      </c>
      <c r="J25" s="236">
        <v>3295</v>
      </c>
      <c r="K25" s="236">
        <v>7775</v>
      </c>
      <c r="L25" s="237">
        <v>2621125</v>
      </c>
    </row>
    <row r="26" spans="1:13" s="145" customFormat="1" ht="12.75" thickBot="1" x14ac:dyDescent="0.25">
      <c r="A26" s="251"/>
      <c r="B26" s="146"/>
      <c r="C26" s="238"/>
      <c r="D26" s="238"/>
      <c r="E26" s="238"/>
      <c r="F26" s="238"/>
      <c r="G26" s="238"/>
      <c r="H26" s="238"/>
      <c r="I26" s="238"/>
      <c r="J26" s="238"/>
      <c r="K26" s="238"/>
      <c r="L26" s="238"/>
    </row>
    <row r="27" spans="1:13" s="145" customFormat="1" x14ac:dyDescent="0.2">
      <c r="A27" s="336" t="s">
        <v>389</v>
      </c>
      <c r="B27" s="264" t="s">
        <v>1680</v>
      </c>
      <c r="C27" s="229">
        <v>165</v>
      </c>
      <c r="D27" s="230">
        <v>2120</v>
      </c>
      <c r="E27" s="230">
        <v>380</v>
      </c>
      <c r="F27" s="230">
        <v>20</v>
      </c>
      <c r="G27" s="230">
        <v>15</v>
      </c>
      <c r="H27" s="230">
        <v>0</v>
      </c>
      <c r="I27" s="230">
        <v>705</v>
      </c>
      <c r="J27" s="230">
        <v>10</v>
      </c>
      <c r="K27" s="230">
        <v>130</v>
      </c>
      <c r="L27" s="231">
        <v>62945</v>
      </c>
    </row>
    <row r="28" spans="1:13" s="145" customFormat="1" x14ac:dyDescent="0.2">
      <c r="A28" s="337" t="s">
        <v>381</v>
      </c>
      <c r="B28" s="334" t="s">
        <v>1681</v>
      </c>
      <c r="C28" s="232">
        <v>255</v>
      </c>
      <c r="D28" s="233">
        <v>2575</v>
      </c>
      <c r="E28" s="233">
        <v>200</v>
      </c>
      <c r="F28" s="233">
        <v>50</v>
      </c>
      <c r="G28" s="233" t="s">
        <v>1676</v>
      </c>
      <c r="H28" s="233">
        <v>0</v>
      </c>
      <c r="I28" s="233">
        <v>825</v>
      </c>
      <c r="J28" s="233">
        <v>70</v>
      </c>
      <c r="K28" s="233" t="s">
        <v>1676</v>
      </c>
      <c r="L28" s="234">
        <v>38285</v>
      </c>
    </row>
    <row r="29" spans="1:13" s="145" customFormat="1" x14ac:dyDescent="0.2">
      <c r="A29" s="337" t="s">
        <v>1629</v>
      </c>
      <c r="B29" s="334" t="s">
        <v>1682</v>
      </c>
      <c r="C29" s="232">
        <v>0</v>
      </c>
      <c r="D29" s="233">
        <v>0</v>
      </c>
      <c r="E29" s="233">
        <v>0</v>
      </c>
      <c r="F29" s="233">
        <v>0</v>
      </c>
      <c r="G29" s="233">
        <v>0</v>
      </c>
      <c r="H29" s="233">
        <v>0</v>
      </c>
      <c r="I29" s="233">
        <v>0</v>
      </c>
      <c r="J29" s="233">
        <v>0</v>
      </c>
      <c r="K29" s="233">
        <v>0</v>
      </c>
      <c r="L29" s="234">
        <v>10</v>
      </c>
    </row>
    <row r="30" spans="1:13" s="145" customFormat="1" x14ac:dyDescent="0.2">
      <c r="A30" s="337" t="s">
        <v>1628</v>
      </c>
      <c r="B30" s="334" t="s">
        <v>1683</v>
      </c>
      <c r="C30" s="232">
        <v>0</v>
      </c>
      <c r="D30" s="233">
        <v>0</v>
      </c>
      <c r="E30" s="233">
        <v>0</v>
      </c>
      <c r="F30" s="233">
        <v>0</v>
      </c>
      <c r="G30" s="233">
        <v>0</v>
      </c>
      <c r="H30" s="233">
        <v>0</v>
      </c>
      <c r="I30" s="233">
        <v>0</v>
      </c>
      <c r="J30" s="233">
        <v>0</v>
      </c>
      <c r="K30" s="233">
        <v>0</v>
      </c>
      <c r="L30" s="234">
        <v>3715</v>
      </c>
    </row>
    <row r="31" spans="1:13" s="145" customFormat="1" x14ac:dyDescent="0.2">
      <c r="A31" s="337" t="s">
        <v>1630</v>
      </c>
      <c r="B31" s="334" t="s">
        <v>2161</v>
      </c>
      <c r="C31" s="232">
        <v>0</v>
      </c>
      <c r="D31" s="233">
        <v>0</v>
      </c>
      <c r="E31" s="233">
        <v>0</v>
      </c>
      <c r="F31" s="233">
        <v>0</v>
      </c>
      <c r="G31" s="233">
        <v>0</v>
      </c>
      <c r="H31" s="233">
        <v>0</v>
      </c>
      <c r="I31" s="233">
        <v>0</v>
      </c>
      <c r="J31" s="233">
        <v>0</v>
      </c>
      <c r="K31" s="233">
        <v>0</v>
      </c>
      <c r="L31" s="234" t="s">
        <v>1676</v>
      </c>
    </row>
    <row r="32" spans="1:13" s="145" customFormat="1" x14ac:dyDescent="0.2">
      <c r="A32" s="337" t="s">
        <v>204</v>
      </c>
      <c r="B32" s="334" t="s">
        <v>1684</v>
      </c>
      <c r="C32" s="232">
        <v>205</v>
      </c>
      <c r="D32" s="233">
        <v>3470</v>
      </c>
      <c r="E32" s="233">
        <v>385</v>
      </c>
      <c r="F32" s="233">
        <v>30</v>
      </c>
      <c r="G32" s="233" t="s">
        <v>1676</v>
      </c>
      <c r="H32" s="233">
        <v>0</v>
      </c>
      <c r="I32" s="233">
        <v>2105</v>
      </c>
      <c r="J32" s="233">
        <v>95</v>
      </c>
      <c r="K32" s="233">
        <v>525</v>
      </c>
      <c r="L32" s="234">
        <v>70680</v>
      </c>
    </row>
    <row r="33" spans="1:12" s="145" customFormat="1" x14ac:dyDescent="0.2">
      <c r="A33" s="337" t="s">
        <v>333</v>
      </c>
      <c r="B33" s="334" t="s">
        <v>1685</v>
      </c>
      <c r="C33" s="232">
        <v>0</v>
      </c>
      <c r="D33" s="233" t="s">
        <v>1676</v>
      </c>
      <c r="E33" s="233">
        <v>0</v>
      </c>
      <c r="F33" s="233">
        <v>0</v>
      </c>
      <c r="G33" s="233">
        <v>0</v>
      </c>
      <c r="H33" s="233">
        <v>0</v>
      </c>
      <c r="I33" s="233">
        <v>20</v>
      </c>
      <c r="J33" s="233" t="s">
        <v>1676</v>
      </c>
      <c r="K33" s="233">
        <v>0</v>
      </c>
      <c r="L33" s="234">
        <v>1910</v>
      </c>
    </row>
    <row r="34" spans="1:12" s="145" customFormat="1" x14ac:dyDescent="0.2">
      <c r="A34" s="337" t="s">
        <v>752</v>
      </c>
      <c r="B34" s="334" t="s">
        <v>1686</v>
      </c>
      <c r="C34" s="232">
        <v>0</v>
      </c>
      <c r="D34" s="233" t="s">
        <v>1676</v>
      </c>
      <c r="E34" s="233">
        <v>0</v>
      </c>
      <c r="F34" s="233">
        <v>0</v>
      </c>
      <c r="G34" s="233">
        <v>0</v>
      </c>
      <c r="H34" s="233">
        <v>0</v>
      </c>
      <c r="I34" s="233">
        <v>75</v>
      </c>
      <c r="J34" s="233">
        <v>10</v>
      </c>
      <c r="K34" s="233">
        <v>0</v>
      </c>
      <c r="L34" s="234">
        <v>3085</v>
      </c>
    </row>
    <row r="35" spans="1:12" s="145" customFormat="1" x14ac:dyDescent="0.2">
      <c r="A35" s="337" t="s">
        <v>741</v>
      </c>
      <c r="B35" s="334" t="s">
        <v>1687</v>
      </c>
      <c r="C35" s="232">
        <v>0</v>
      </c>
      <c r="D35" s="233">
        <v>0</v>
      </c>
      <c r="E35" s="233">
        <v>0</v>
      </c>
      <c r="F35" s="233">
        <v>0</v>
      </c>
      <c r="G35" s="233">
        <v>0</v>
      </c>
      <c r="H35" s="233">
        <v>0</v>
      </c>
      <c r="I35" s="233" t="s">
        <v>1676</v>
      </c>
      <c r="J35" s="233" t="s">
        <v>1676</v>
      </c>
      <c r="K35" s="233">
        <v>0</v>
      </c>
      <c r="L35" s="234">
        <v>705</v>
      </c>
    </row>
    <row r="36" spans="1:12" s="145" customFormat="1" x14ac:dyDescent="0.2">
      <c r="A36" s="337" t="s">
        <v>742</v>
      </c>
      <c r="B36" s="334" t="s">
        <v>1688</v>
      </c>
      <c r="C36" s="232">
        <v>0</v>
      </c>
      <c r="D36" s="233">
        <v>0</v>
      </c>
      <c r="E36" s="233">
        <v>0</v>
      </c>
      <c r="F36" s="233">
        <v>0</v>
      </c>
      <c r="G36" s="233">
        <v>0</v>
      </c>
      <c r="H36" s="233">
        <v>0</v>
      </c>
      <c r="I36" s="233">
        <v>10</v>
      </c>
      <c r="J36" s="233">
        <v>10</v>
      </c>
      <c r="K36" s="233">
        <v>0</v>
      </c>
      <c r="L36" s="234">
        <v>465</v>
      </c>
    </row>
    <row r="37" spans="1:12" s="145" customFormat="1" x14ac:dyDescent="0.2">
      <c r="A37" s="337" t="s">
        <v>600</v>
      </c>
      <c r="B37" s="334" t="s">
        <v>1689</v>
      </c>
      <c r="C37" s="232" t="s">
        <v>1676</v>
      </c>
      <c r="D37" s="233">
        <v>10</v>
      </c>
      <c r="E37" s="233">
        <v>0</v>
      </c>
      <c r="F37" s="233">
        <v>0</v>
      </c>
      <c r="G37" s="233">
        <v>0</v>
      </c>
      <c r="H37" s="233">
        <v>0</v>
      </c>
      <c r="I37" s="233" t="s">
        <v>1676</v>
      </c>
      <c r="J37" s="233" t="s">
        <v>1676</v>
      </c>
      <c r="K37" s="233">
        <v>0</v>
      </c>
      <c r="L37" s="234">
        <v>2540</v>
      </c>
    </row>
    <row r="38" spans="1:12" s="145" customFormat="1" x14ac:dyDescent="0.2">
      <c r="A38" s="337" t="s">
        <v>1549</v>
      </c>
      <c r="B38" s="334" t="s">
        <v>1690</v>
      </c>
      <c r="C38" s="232">
        <v>0</v>
      </c>
      <c r="D38" s="233">
        <v>0</v>
      </c>
      <c r="E38" s="233">
        <v>0</v>
      </c>
      <c r="F38" s="233">
        <v>0</v>
      </c>
      <c r="G38" s="233">
        <v>0</v>
      </c>
      <c r="H38" s="233">
        <v>0</v>
      </c>
      <c r="I38" s="233">
        <v>0</v>
      </c>
      <c r="J38" s="233">
        <v>0</v>
      </c>
      <c r="K38" s="233">
        <v>0</v>
      </c>
      <c r="L38" s="234">
        <v>55</v>
      </c>
    </row>
    <row r="39" spans="1:12" s="145" customFormat="1" x14ac:dyDescent="0.2">
      <c r="A39" s="337" t="s">
        <v>809</v>
      </c>
      <c r="B39" s="334" t="s">
        <v>1691</v>
      </c>
      <c r="C39" s="232">
        <v>0</v>
      </c>
      <c r="D39" s="233">
        <v>0</v>
      </c>
      <c r="E39" s="233">
        <v>0</v>
      </c>
      <c r="F39" s="233">
        <v>0</v>
      </c>
      <c r="G39" s="233">
        <v>0</v>
      </c>
      <c r="H39" s="233">
        <v>0</v>
      </c>
      <c r="I39" s="233" t="s">
        <v>1676</v>
      </c>
      <c r="J39" s="233">
        <v>0</v>
      </c>
      <c r="K39" s="233">
        <v>0</v>
      </c>
      <c r="L39" s="234">
        <v>1250</v>
      </c>
    </row>
    <row r="40" spans="1:12" s="145" customFormat="1" x14ac:dyDescent="0.2">
      <c r="A40" s="337" t="s">
        <v>213</v>
      </c>
      <c r="B40" s="334" t="s">
        <v>1692</v>
      </c>
      <c r="C40" s="232">
        <v>0</v>
      </c>
      <c r="D40" s="233">
        <v>20</v>
      </c>
      <c r="E40" s="233">
        <v>40</v>
      </c>
      <c r="F40" s="233">
        <v>0</v>
      </c>
      <c r="G40" s="233">
        <v>0</v>
      </c>
      <c r="H40" s="233">
        <v>0</v>
      </c>
      <c r="I40" s="233" t="s">
        <v>1676</v>
      </c>
      <c r="J40" s="233" t="s">
        <v>1676</v>
      </c>
      <c r="K40" s="233" t="s">
        <v>1676</v>
      </c>
      <c r="L40" s="234">
        <v>2310</v>
      </c>
    </row>
    <row r="41" spans="1:12" s="145" customFormat="1" x14ac:dyDescent="0.2">
      <c r="A41" s="337" t="s">
        <v>406</v>
      </c>
      <c r="B41" s="334" t="s">
        <v>1693</v>
      </c>
      <c r="C41" s="232">
        <v>255</v>
      </c>
      <c r="D41" s="233">
        <v>4640</v>
      </c>
      <c r="E41" s="233">
        <v>385</v>
      </c>
      <c r="F41" s="233">
        <v>205</v>
      </c>
      <c r="G41" s="233">
        <v>15</v>
      </c>
      <c r="H41" s="233">
        <v>0</v>
      </c>
      <c r="I41" s="233">
        <v>3105</v>
      </c>
      <c r="J41" s="233">
        <v>220</v>
      </c>
      <c r="K41" s="233">
        <v>495</v>
      </c>
      <c r="L41" s="234">
        <v>124370</v>
      </c>
    </row>
    <row r="42" spans="1:12" s="145" customFormat="1" x14ac:dyDescent="0.2">
      <c r="A42" s="337" t="s">
        <v>543</v>
      </c>
      <c r="B42" s="334" t="s">
        <v>1694</v>
      </c>
      <c r="C42" s="232">
        <v>0</v>
      </c>
      <c r="D42" s="233" t="s">
        <v>1676</v>
      </c>
      <c r="E42" s="233">
        <v>0</v>
      </c>
      <c r="F42" s="233">
        <v>0</v>
      </c>
      <c r="G42" s="233">
        <v>0</v>
      </c>
      <c r="H42" s="233">
        <v>0</v>
      </c>
      <c r="I42" s="233">
        <v>85</v>
      </c>
      <c r="J42" s="233">
        <v>0</v>
      </c>
      <c r="K42" s="233">
        <v>0</v>
      </c>
      <c r="L42" s="234">
        <v>1935</v>
      </c>
    </row>
    <row r="43" spans="1:12" s="145" customFormat="1" x14ac:dyDescent="0.2">
      <c r="A43" s="337" t="s">
        <v>407</v>
      </c>
      <c r="B43" s="334" t="s">
        <v>1695</v>
      </c>
      <c r="C43" s="232">
        <v>230</v>
      </c>
      <c r="D43" s="233">
        <v>3590</v>
      </c>
      <c r="E43" s="233">
        <v>965</v>
      </c>
      <c r="F43" s="233">
        <v>190</v>
      </c>
      <c r="G43" s="233">
        <v>15</v>
      </c>
      <c r="H43" s="233" t="s">
        <v>1676</v>
      </c>
      <c r="I43" s="233">
        <v>1265</v>
      </c>
      <c r="J43" s="233">
        <v>30</v>
      </c>
      <c r="K43" s="233">
        <v>230</v>
      </c>
      <c r="L43" s="234">
        <v>73765</v>
      </c>
    </row>
    <row r="44" spans="1:12" s="145" customFormat="1" x14ac:dyDescent="0.2">
      <c r="A44" s="337" t="s">
        <v>743</v>
      </c>
      <c r="B44" s="334" t="s">
        <v>1696</v>
      </c>
      <c r="C44" s="232">
        <v>1615</v>
      </c>
      <c r="D44" s="233">
        <v>11685</v>
      </c>
      <c r="E44" s="233">
        <v>880</v>
      </c>
      <c r="F44" s="233">
        <v>1350</v>
      </c>
      <c r="G44" s="233">
        <v>65</v>
      </c>
      <c r="H44" s="233" t="s">
        <v>1676</v>
      </c>
      <c r="I44" s="233">
        <v>8820</v>
      </c>
      <c r="J44" s="233">
        <v>440</v>
      </c>
      <c r="K44" s="233">
        <v>815</v>
      </c>
      <c r="L44" s="234">
        <v>228495</v>
      </c>
    </row>
    <row r="45" spans="1:12" s="145" customFormat="1" x14ac:dyDescent="0.2">
      <c r="A45" s="337" t="s">
        <v>396</v>
      </c>
      <c r="B45" s="334" t="s">
        <v>1697</v>
      </c>
      <c r="C45" s="232">
        <v>435</v>
      </c>
      <c r="D45" s="233">
        <v>5175</v>
      </c>
      <c r="E45" s="233">
        <v>725</v>
      </c>
      <c r="F45" s="233">
        <v>215</v>
      </c>
      <c r="G45" s="233">
        <v>25</v>
      </c>
      <c r="H45" s="233" t="s">
        <v>1676</v>
      </c>
      <c r="I45" s="233">
        <v>1830</v>
      </c>
      <c r="J45" s="233">
        <v>80</v>
      </c>
      <c r="K45" s="233">
        <v>135</v>
      </c>
      <c r="L45" s="234">
        <v>105415</v>
      </c>
    </row>
    <row r="46" spans="1:12" s="145" customFormat="1" x14ac:dyDescent="0.2">
      <c r="A46" s="337" t="s">
        <v>385</v>
      </c>
      <c r="B46" s="334" t="s">
        <v>1698</v>
      </c>
      <c r="C46" s="232">
        <v>255</v>
      </c>
      <c r="D46" s="233">
        <v>3205</v>
      </c>
      <c r="E46" s="233">
        <v>415</v>
      </c>
      <c r="F46" s="233">
        <v>100</v>
      </c>
      <c r="G46" s="233">
        <v>10</v>
      </c>
      <c r="H46" s="233">
        <v>0</v>
      </c>
      <c r="I46" s="233">
        <v>1385</v>
      </c>
      <c r="J46" s="233">
        <v>45</v>
      </c>
      <c r="K46" s="233">
        <v>170</v>
      </c>
      <c r="L46" s="234">
        <v>59900</v>
      </c>
    </row>
    <row r="47" spans="1:12" s="145" customFormat="1" x14ac:dyDescent="0.2">
      <c r="A47" s="337" t="s">
        <v>564</v>
      </c>
      <c r="B47" s="334" t="s">
        <v>1699</v>
      </c>
      <c r="C47" s="232">
        <v>0</v>
      </c>
      <c r="D47" s="233" t="s">
        <v>1676</v>
      </c>
      <c r="E47" s="233">
        <v>0</v>
      </c>
      <c r="F47" s="233">
        <v>0</v>
      </c>
      <c r="G47" s="233">
        <v>0</v>
      </c>
      <c r="H47" s="233">
        <v>0</v>
      </c>
      <c r="I47" s="233" t="s">
        <v>1676</v>
      </c>
      <c r="J47" s="233">
        <v>0</v>
      </c>
      <c r="K47" s="233">
        <v>0</v>
      </c>
      <c r="L47" s="234">
        <v>1490</v>
      </c>
    </row>
    <row r="48" spans="1:12" s="145" customFormat="1" x14ac:dyDescent="0.2">
      <c r="A48" s="337" t="s">
        <v>233</v>
      </c>
      <c r="B48" s="334" t="s">
        <v>1700</v>
      </c>
      <c r="C48" s="232" t="s">
        <v>1676</v>
      </c>
      <c r="D48" s="233">
        <v>100</v>
      </c>
      <c r="E48" s="233">
        <v>70</v>
      </c>
      <c r="F48" s="233">
        <v>10</v>
      </c>
      <c r="G48" s="233">
        <v>0</v>
      </c>
      <c r="H48" s="233">
        <v>0</v>
      </c>
      <c r="I48" s="233">
        <v>60</v>
      </c>
      <c r="J48" s="233" t="s">
        <v>1676</v>
      </c>
      <c r="K48" s="233">
        <v>50</v>
      </c>
      <c r="L48" s="234">
        <v>2900</v>
      </c>
    </row>
    <row r="49" spans="1:12" s="145" customFormat="1" x14ac:dyDescent="0.2">
      <c r="A49" s="337" t="s">
        <v>1223</v>
      </c>
      <c r="B49" s="334" t="s">
        <v>1701</v>
      </c>
      <c r="C49" s="232" t="s">
        <v>1676</v>
      </c>
      <c r="D49" s="233">
        <v>35</v>
      </c>
      <c r="E49" s="233">
        <v>0</v>
      </c>
      <c r="F49" s="233">
        <v>0</v>
      </c>
      <c r="G49" s="233">
        <v>0</v>
      </c>
      <c r="H49" s="233">
        <v>0</v>
      </c>
      <c r="I49" s="233">
        <v>105</v>
      </c>
      <c r="J49" s="233">
        <v>10</v>
      </c>
      <c r="K49" s="233">
        <v>0</v>
      </c>
      <c r="L49" s="234">
        <v>2445</v>
      </c>
    </row>
    <row r="50" spans="1:12" s="145" customFormat="1" x14ac:dyDescent="0.2">
      <c r="A50" s="337" t="s">
        <v>577</v>
      </c>
      <c r="B50" s="334" t="s">
        <v>1702</v>
      </c>
      <c r="C50" s="232">
        <v>0</v>
      </c>
      <c r="D50" s="233">
        <v>0</v>
      </c>
      <c r="E50" s="233">
        <v>0</v>
      </c>
      <c r="F50" s="233">
        <v>0</v>
      </c>
      <c r="G50" s="233">
        <v>0</v>
      </c>
      <c r="H50" s="233">
        <v>0</v>
      </c>
      <c r="I50" s="233">
        <v>0</v>
      </c>
      <c r="J50" s="233">
        <v>0</v>
      </c>
      <c r="K50" s="233">
        <v>0</v>
      </c>
      <c r="L50" s="234">
        <v>3300</v>
      </c>
    </row>
    <row r="51" spans="1:12" s="145" customFormat="1" x14ac:dyDescent="0.2">
      <c r="A51" s="337" t="s">
        <v>244</v>
      </c>
      <c r="B51" s="334" t="s">
        <v>1703</v>
      </c>
      <c r="C51" s="232">
        <v>25</v>
      </c>
      <c r="D51" s="233">
        <v>335</v>
      </c>
      <c r="E51" s="233" t="s">
        <v>1676</v>
      </c>
      <c r="F51" s="233">
        <v>35</v>
      </c>
      <c r="G51" s="233">
        <v>0</v>
      </c>
      <c r="H51" s="233">
        <v>0</v>
      </c>
      <c r="I51" s="233">
        <v>150</v>
      </c>
      <c r="J51" s="233" t="s">
        <v>1676</v>
      </c>
      <c r="K51" s="233">
        <v>0</v>
      </c>
      <c r="L51" s="234">
        <v>8235</v>
      </c>
    </row>
    <row r="52" spans="1:12" s="145" customFormat="1" x14ac:dyDescent="0.2">
      <c r="A52" s="337" t="s">
        <v>181</v>
      </c>
      <c r="B52" s="334" t="s">
        <v>1704</v>
      </c>
      <c r="C52" s="232">
        <v>225</v>
      </c>
      <c r="D52" s="233">
        <v>2300</v>
      </c>
      <c r="E52" s="233">
        <v>190</v>
      </c>
      <c r="F52" s="233">
        <v>55</v>
      </c>
      <c r="G52" s="233" t="s">
        <v>1676</v>
      </c>
      <c r="H52" s="233">
        <v>0</v>
      </c>
      <c r="I52" s="233">
        <v>775</v>
      </c>
      <c r="J52" s="233">
        <v>40</v>
      </c>
      <c r="K52" s="233" t="s">
        <v>1676</v>
      </c>
      <c r="L52" s="234">
        <v>59790</v>
      </c>
    </row>
    <row r="53" spans="1:12" s="145" customFormat="1" x14ac:dyDescent="0.2">
      <c r="A53" s="337" t="s">
        <v>245</v>
      </c>
      <c r="B53" s="334" t="s">
        <v>1705</v>
      </c>
      <c r="C53" s="232">
        <v>165</v>
      </c>
      <c r="D53" s="233">
        <v>3700</v>
      </c>
      <c r="E53" s="233">
        <v>635</v>
      </c>
      <c r="F53" s="233">
        <v>90</v>
      </c>
      <c r="G53" s="233" t="s">
        <v>1676</v>
      </c>
      <c r="H53" s="233" t="s">
        <v>1676</v>
      </c>
      <c r="I53" s="233">
        <v>1740</v>
      </c>
      <c r="J53" s="233">
        <v>35</v>
      </c>
      <c r="K53" s="233">
        <v>380</v>
      </c>
      <c r="L53" s="234">
        <v>100845</v>
      </c>
    </row>
    <row r="54" spans="1:12" s="145" customFormat="1" x14ac:dyDescent="0.2">
      <c r="A54" s="337" t="s">
        <v>358</v>
      </c>
      <c r="B54" s="334" t="s">
        <v>1706</v>
      </c>
      <c r="C54" s="232">
        <v>0</v>
      </c>
      <c r="D54" s="233" t="s">
        <v>1676</v>
      </c>
      <c r="E54" s="233">
        <v>0</v>
      </c>
      <c r="F54" s="233">
        <v>0</v>
      </c>
      <c r="G54" s="233">
        <v>0</v>
      </c>
      <c r="H54" s="233">
        <v>0</v>
      </c>
      <c r="I54" s="233">
        <v>10</v>
      </c>
      <c r="J54" s="233">
        <v>0</v>
      </c>
      <c r="K54" s="233">
        <v>0</v>
      </c>
      <c r="L54" s="234">
        <v>4160</v>
      </c>
    </row>
    <row r="55" spans="1:12" s="145" customFormat="1" x14ac:dyDescent="0.2">
      <c r="A55" s="337" t="s">
        <v>12</v>
      </c>
      <c r="B55" s="334" t="s">
        <v>1707</v>
      </c>
      <c r="C55" s="232">
        <v>0</v>
      </c>
      <c r="D55" s="233" t="s">
        <v>1676</v>
      </c>
      <c r="E55" s="233">
        <v>0</v>
      </c>
      <c r="F55" s="233">
        <v>0</v>
      </c>
      <c r="G55" s="233">
        <v>0</v>
      </c>
      <c r="H55" s="233">
        <v>0</v>
      </c>
      <c r="I55" s="233">
        <v>20</v>
      </c>
      <c r="J55" s="233" t="s">
        <v>1676</v>
      </c>
      <c r="K55" s="233">
        <v>0</v>
      </c>
      <c r="L55" s="234">
        <v>1915</v>
      </c>
    </row>
    <row r="56" spans="1:12" s="145" customFormat="1" x14ac:dyDescent="0.2">
      <c r="A56" s="337" t="s">
        <v>14</v>
      </c>
      <c r="B56" s="334" t="s">
        <v>1708</v>
      </c>
      <c r="C56" s="232">
        <v>0</v>
      </c>
      <c r="D56" s="233">
        <v>0</v>
      </c>
      <c r="E56" s="233">
        <v>0</v>
      </c>
      <c r="F56" s="233">
        <v>0</v>
      </c>
      <c r="G56" s="233">
        <v>0</v>
      </c>
      <c r="H56" s="233">
        <v>0</v>
      </c>
      <c r="I56" s="233">
        <v>15</v>
      </c>
      <c r="J56" s="233">
        <v>0</v>
      </c>
      <c r="K56" s="233">
        <v>0</v>
      </c>
      <c r="L56" s="234">
        <v>1575</v>
      </c>
    </row>
    <row r="57" spans="1:12" s="145" customFormat="1" x14ac:dyDescent="0.2">
      <c r="A57" s="337" t="s">
        <v>16</v>
      </c>
      <c r="B57" s="334" t="s">
        <v>1709</v>
      </c>
      <c r="C57" s="232">
        <v>0</v>
      </c>
      <c r="D57" s="233" t="s">
        <v>1676</v>
      </c>
      <c r="E57" s="233">
        <v>0</v>
      </c>
      <c r="F57" s="233">
        <v>0</v>
      </c>
      <c r="G57" s="233">
        <v>0</v>
      </c>
      <c r="H57" s="233">
        <v>0</v>
      </c>
      <c r="I57" s="233">
        <v>20</v>
      </c>
      <c r="J57" s="233">
        <v>0</v>
      </c>
      <c r="K57" s="233">
        <v>0</v>
      </c>
      <c r="L57" s="234">
        <v>1620</v>
      </c>
    </row>
    <row r="58" spans="1:12" s="145" customFormat="1" x14ac:dyDescent="0.2">
      <c r="A58" s="337" t="s">
        <v>322</v>
      </c>
      <c r="B58" s="334" t="s">
        <v>1710</v>
      </c>
      <c r="C58" s="232">
        <v>0</v>
      </c>
      <c r="D58" s="233">
        <v>0</v>
      </c>
      <c r="E58" s="233">
        <v>0</v>
      </c>
      <c r="F58" s="233">
        <v>0</v>
      </c>
      <c r="G58" s="233">
        <v>0</v>
      </c>
      <c r="H58" s="233">
        <v>0</v>
      </c>
      <c r="I58" s="233" t="s">
        <v>1676</v>
      </c>
      <c r="J58" s="233">
        <v>0</v>
      </c>
      <c r="K58" s="233">
        <v>0</v>
      </c>
      <c r="L58" s="234">
        <v>170</v>
      </c>
    </row>
    <row r="59" spans="1:12" s="145" customFormat="1" x14ac:dyDescent="0.2">
      <c r="A59" s="337" t="s">
        <v>22</v>
      </c>
      <c r="B59" s="334" t="s">
        <v>1711</v>
      </c>
      <c r="C59" s="232">
        <v>0</v>
      </c>
      <c r="D59" s="233" t="s">
        <v>1676</v>
      </c>
      <c r="E59" s="233">
        <v>0</v>
      </c>
      <c r="F59" s="233">
        <v>0</v>
      </c>
      <c r="G59" s="233">
        <v>0</v>
      </c>
      <c r="H59" s="233">
        <v>0</v>
      </c>
      <c r="I59" s="233">
        <v>65</v>
      </c>
      <c r="J59" s="233">
        <v>0</v>
      </c>
      <c r="K59" s="233">
        <v>0</v>
      </c>
      <c r="L59" s="234">
        <v>2570</v>
      </c>
    </row>
    <row r="60" spans="1:12" s="145" customFormat="1" x14ac:dyDescent="0.2">
      <c r="A60" s="337" t="s">
        <v>21</v>
      </c>
      <c r="B60" s="334" t="s">
        <v>1712</v>
      </c>
      <c r="C60" s="232">
        <v>0</v>
      </c>
      <c r="D60" s="233">
        <v>0</v>
      </c>
      <c r="E60" s="233">
        <v>0</v>
      </c>
      <c r="F60" s="233">
        <v>0</v>
      </c>
      <c r="G60" s="233">
        <v>0</v>
      </c>
      <c r="H60" s="233">
        <v>0</v>
      </c>
      <c r="I60" s="233" t="s">
        <v>1676</v>
      </c>
      <c r="J60" s="233">
        <v>0</v>
      </c>
      <c r="K60" s="233">
        <v>0</v>
      </c>
      <c r="L60" s="234">
        <v>1260</v>
      </c>
    </row>
    <row r="61" spans="1:12" s="145" customFormat="1" x14ac:dyDescent="0.2">
      <c r="A61" s="337" t="s">
        <v>325</v>
      </c>
      <c r="B61" s="334" t="s">
        <v>1713</v>
      </c>
      <c r="C61" s="232">
        <v>0</v>
      </c>
      <c r="D61" s="233">
        <v>0</v>
      </c>
      <c r="E61" s="233">
        <v>0</v>
      </c>
      <c r="F61" s="233">
        <v>0</v>
      </c>
      <c r="G61" s="233">
        <v>0</v>
      </c>
      <c r="H61" s="233">
        <v>0</v>
      </c>
      <c r="I61" s="233">
        <v>15</v>
      </c>
      <c r="J61" s="233" t="s">
        <v>1676</v>
      </c>
      <c r="K61" s="233">
        <v>0</v>
      </c>
      <c r="L61" s="234">
        <v>1015</v>
      </c>
    </row>
    <row r="62" spans="1:12" s="145" customFormat="1" x14ac:dyDescent="0.2">
      <c r="A62" s="337" t="s">
        <v>35</v>
      </c>
      <c r="B62" s="334" t="s">
        <v>1714</v>
      </c>
      <c r="C62" s="232">
        <v>0</v>
      </c>
      <c r="D62" s="233">
        <v>0</v>
      </c>
      <c r="E62" s="233">
        <v>0</v>
      </c>
      <c r="F62" s="233">
        <v>0</v>
      </c>
      <c r="G62" s="233">
        <v>0</v>
      </c>
      <c r="H62" s="233">
        <v>0</v>
      </c>
      <c r="I62" s="233">
        <v>20</v>
      </c>
      <c r="J62" s="233" t="s">
        <v>1676</v>
      </c>
      <c r="K62" s="233">
        <v>0</v>
      </c>
      <c r="L62" s="234">
        <v>3025</v>
      </c>
    </row>
    <row r="63" spans="1:12" s="145" customFormat="1" x14ac:dyDescent="0.2">
      <c r="A63" s="337" t="s">
        <v>318</v>
      </c>
      <c r="B63" s="334" t="s">
        <v>1715</v>
      </c>
      <c r="C63" s="232">
        <v>0</v>
      </c>
      <c r="D63" s="233">
        <v>10</v>
      </c>
      <c r="E63" s="233">
        <v>0</v>
      </c>
      <c r="F63" s="233">
        <v>0</v>
      </c>
      <c r="G63" s="233">
        <v>0</v>
      </c>
      <c r="H63" s="233">
        <v>0</v>
      </c>
      <c r="I63" s="233">
        <v>85</v>
      </c>
      <c r="J63" s="233" t="s">
        <v>1676</v>
      </c>
      <c r="K63" s="233">
        <v>0</v>
      </c>
      <c r="L63" s="234">
        <v>5280</v>
      </c>
    </row>
    <row r="64" spans="1:12" s="145" customFormat="1" x14ac:dyDescent="0.2">
      <c r="A64" s="337" t="s">
        <v>319</v>
      </c>
      <c r="B64" s="334" t="s">
        <v>1716</v>
      </c>
      <c r="C64" s="232">
        <v>0</v>
      </c>
      <c r="D64" s="233" t="s">
        <v>1676</v>
      </c>
      <c r="E64" s="233">
        <v>0</v>
      </c>
      <c r="F64" s="233" t="s">
        <v>1676</v>
      </c>
      <c r="G64" s="233">
        <v>0</v>
      </c>
      <c r="H64" s="233">
        <v>0</v>
      </c>
      <c r="I64" s="233">
        <v>45</v>
      </c>
      <c r="J64" s="233" t="s">
        <v>1676</v>
      </c>
      <c r="K64" s="233">
        <v>0</v>
      </c>
      <c r="L64" s="234">
        <v>7650</v>
      </c>
    </row>
    <row r="65" spans="1:12" s="145" customFormat="1" x14ac:dyDescent="0.2">
      <c r="A65" s="337" t="s">
        <v>13</v>
      </c>
      <c r="B65" s="334" t="s">
        <v>1717</v>
      </c>
      <c r="C65" s="232">
        <v>0</v>
      </c>
      <c r="D65" s="233" t="s">
        <v>1676</v>
      </c>
      <c r="E65" s="233">
        <v>0</v>
      </c>
      <c r="F65" s="233">
        <v>0</v>
      </c>
      <c r="G65" s="233">
        <v>0</v>
      </c>
      <c r="H65" s="233">
        <v>0</v>
      </c>
      <c r="I65" s="233">
        <v>25</v>
      </c>
      <c r="J65" s="233" t="s">
        <v>1676</v>
      </c>
      <c r="K65" s="233">
        <v>0</v>
      </c>
      <c r="L65" s="234">
        <v>5145</v>
      </c>
    </row>
    <row r="66" spans="1:12" s="145" customFormat="1" x14ac:dyDescent="0.2">
      <c r="A66" s="337" t="s">
        <v>15</v>
      </c>
      <c r="B66" s="334" t="s">
        <v>1718</v>
      </c>
      <c r="C66" s="232">
        <v>0</v>
      </c>
      <c r="D66" s="233" t="s">
        <v>1676</v>
      </c>
      <c r="E66" s="233">
        <v>0</v>
      </c>
      <c r="F66" s="233">
        <v>0</v>
      </c>
      <c r="G66" s="233">
        <v>0</v>
      </c>
      <c r="H66" s="233">
        <v>0</v>
      </c>
      <c r="I66" s="233">
        <v>20</v>
      </c>
      <c r="J66" s="233" t="s">
        <v>1676</v>
      </c>
      <c r="K66" s="233">
        <v>0</v>
      </c>
      <c r="L66" s="234">
        <v>2595</v>
      </c>
    </row>
    <row r="67" spans="1:12" s="145" customFormat="1" x14ac:dyDescent="0.2">
      <c r="A67" s="337" t="s">
        <v>320</v>
      </c>
      <c r="B67" s="334" t="s">
        <v>1719</v>
      </c>
      <c r="C67" s="232">
        <v>0</v>
      </c>
      <c r="D67" s="233" t="s">
        <v>1676</v>
      </c>
      <c r="E67" s="233">
        <v>0</v>
      </c>
      <c r="F67" s="233">
        <v>0</v>
      </c>
      <c r="G67" s="233">
        <v>0</v>
      </c>
      <c r="H67" s="233">
        <v>0</v>
      </c>
      <c r="I67" s="233">
        <v>20</v>
      </c>
      <c r="J67" s="233" t="s">
        <v>1676</v>
      </c>
      <c r="K67" s="233">
        <v>0</v>
      </c>
      <c r="L67" s="234">
        <v>2700</v>
      </c>
    </row>
    <row r="68" spans="1:12" s="145" customFormat="1" x14ac:dyDescent="0.2">
      <c r="A68" s="337" t="s">
        <v>17</v>
      </c>
      <c r="B68" s="334" t="s">
        <v>1720</v>
      </c>
      <c r="C68" s="232">
        <v>0</v>
      </c>
      <c r="D68" s="233">
        <v>0</v>
      </c>
      <c r="E68" s="233">
        <v>0</v>
      </c>
      <c r="F68" s="233">
        <v>0</v>
      </c>
      <c r="G68" s="233">
        <v>0</v>
      </c>
      <c r="H68" s="233">
        <v>0</v>
      </c>
      <c r="I68" s="233">
        <v>10</v>
      </c>
      <c r="J68" s="233">
        <v>0</v>
      </c>
      <c r="K68" s="233">
        <v>0</v>
      </c>
      <c r="L68" s="234">
        <v>870</v>
      </c>
    </row>
    <row r="69" spans="1:12" s="145" customFormat="1" x14ac:dyDescent="0.2">
      <c r="A69" s="337" t="s">
        <v>321</v>
      </c>
      <c r="B69" s="334" t="s">
        <v>1721</v>
      </c>
      <c r="C69" s="232">
        <v>0</v>
      </c>
      <c r="D69" s="233">
        <v>0</v>
      </c>
      <c r="E69" s="233">
        <v>0</v>
      </c>
      <c r="F69" s="233">
        <v>0</v>
      </c>
      <c r="G69" s="233">
        <v>0</v>
      </c>
      <c r="H69" s="233">
        <v>0</v>
      </c>
      <c r="I69" s="233">
        <v>40</v>
      </c>
      <c r="J69" s="233">
        <v>0</v>
      </c>
      <c r="K69" s="233">
        <v>0</v>
      </c>
      <c r="L69" s="234">
        <v>3760</v>
      </c>
    </row>
    <row r="70" spans="1:12" s="145" customFormat="1" x14ac:dyDescent="0.2">
      <c r="A70" s="337" t="s">
        <v>18</v>
      </c>
      <c r="B70" s="334" t="s">
        <v>1722</v>
      </c>
      <c r="C70" s="232">
        <v>0</v>
      </c>
      <c r="D70" s="233" t="s">
        <v>1676</v>
      </c>
      <c r="E70" s="233">
        <v>0</v>
      </c>
      <c r="F70" s="233">
        <v>0</v>
      </c>
      <c r="G70" s="233">
        <v>0</v>
      </c>
      <c r="H70" s="233">
        <v>0</v>
      </c>
      <c r="I70" s="233">
        <v>35</v>
      </c>
      <c r="J70" s="233">
        <v>0</v>
      </c>
      <c r="K70" s="233">
        <v>0</v>
      </c>
      <c r="L70" s="234">
        <v>2980</v>
      </c>
    </row>
    <row r="71" spans="1:12" s="145" customFormat="1" x14ac:dyDescent="0.2">
      <c r="A71" s="337" t="s">
        <v>19</v>
      </c>
      <c r="B71" s="334" t="s">
        <v>1723</v>
      </c>
      <c r="C71" s="232">
        <v>0</v>
      </c>
      <c r="D71" s="233">
        <v>0</v>
      </c>
      <c r="E71" s="233">
        <v>0</v>
      </c>
      <c r="F71" s="233">
        <v>0</v>
      </c>
      <c r="G71" s="233">
        <v>0</v>
      </c>
      <c r="H71" s="233">
        <v>0</v>
      </c>
      <c r="I71" s="233">
        <v>10</v>
      </c>
      <c r="J71" s="233">
        <v>0</v>
      </c>
      <c r="K71" s="233">
        <v>0</v>
      </c>
      <c r="L71" s="234">
        <v>340</v>
      </c>
    </row>
    <row r="72" spans="1:12" s="145" customFormat="1" x14ac:dyDescent="0.2">
      <c r="A72" s="337" t="s">
        <v>23</v>
      </c>
      <c r="B72" s="334" t="s">
        <v>1724</v>
      </c>
      <c r="C72" s="232">
        <v>0</v>
      </c>
      <c r="D72" s="233" t="s">
        <v>1676</v>
      </c>
      <c r="E72" s="233">
        <v>0</v>
      </c>
      <c r="F72" s="233">
        <v>0</v>
      </c>
      <c r="G72" s="233">
        <v>0</v>
      </c>
      <c r="H72" s="233">
        <v>0</v>
      </c>
      <c r="I72" s="233">
        <v>40</v>
      </c>
      <c r="J72" s="233" t="s">
        <v>1676</v>
      </c>
      <c r="K72" s="233">
        <v>0</v>
      </c>
      <c r="L72" s="234">
        <v>2980</v>
      </c>
    </row>
    <row r="73" spans="1:12" s="145" customFormat="1" x14ac:dyDescent="0.2">
      <c r="A73" s="337" t="s">
        <v>24</v>
      </c>
      <c r="B73" s="334" t="s">
        <v>1725</v>
      </c>
      <c r="C73" s="232">
        <v>0</v>
      </c>
      <c r="D73" s="233" t="s">
        <v>1676</v>
      </c>
      <c r="E73" s="233">
        <v>0</v>
      </c>
      <c r="F73" s="233">
        <v>0</v>
      </c>
      <c r="G73" s="233">
        <v>0</v>
      </c>
      <c r="H73" s="233">
        <v>0</v>
      </c>
      <c r="I73" s="233" t="s">
        <v>1676</v>
      </c>
      <c r="J73" s="233">
        <v>0</v>
      </c>
      <c r="K73" s="233">
        <v>0</v>
      </c>
      <c r="L73" s="234">
        <v>730</v>
      </c>
    </row>
    <row r="74" spans="1:12" s="145" customFormat="1" x14ac:dyDescent="0.2">
      <c r="A74" s="337" t="s">
        <v>323</v>
      </c>
      <c r="B74" s="334" t="s">
        <v>1726</v>
      </c>
      <c r="C74" s="232">
        <v>0</v>
      </c>
      <c r="D74" s="233" t="s">
        <v>1676</v>
      </c>
      <c r="E74" s="233">
        <v>0</v>
      </c>
      <c r="F74" s="233">
        <v>0</v>
      </c>
      <c r="G74" s="233">
        <v>0</v>
      </c>
      <c r="H74" s="233">
        <v>0</v>
      </c>
      <c r="I74" s="233">
        <v>80</v>
      </c>
      <c r="J74" s="233" t="s">
        <v>1676</v>
      </c>
      <c r="K74" s="233">
        <v>0</v>
      </c>
      <c r="L74" s="234">
        <v>4445</v>
      </c>
    </row>
    <row r="75" spans="1:12" s="145" customFormat="1" x14ac:dyDescent="0.2">
      <c r="A75" s="337" t="s">
        <v>25</v>
      </c>
      <c r="B75" s="334" t="s">
        <v>1727</v>
      </c>
      <c r="C75" s="232">
        <v>0</v>
      </c>
      <c r="D75" s="233" t="s">
        <v>1676</v>
      </c>
      <c r="E75" s="233">
        <v>0</v>
      </c>
      <c r="F75" s="233">
        <v>0</v>
      </c>
      <c r="G75" s="233">
        <v>0</v>
      </c>
      <c r="H75" s="233">
        <v>0</v>
      </c>
      <c r="I75" s="233">
        <v>15</v>
      </c>
      <c r="J75" s="233" t="s">
        <v>1676</v>
      </c>
      <c r="K75" s="233">
        <v>0</v>
      </c>
      <c r="L75" s="234">
        <v>1670</v>
      </c>
    </row>
    <row r="76" spans="1:12" s="145" customFormat="1" x14ac:dyDescent="0.2">
      <c r="A76" s="337" t="s">
        <v>26</v>
      </c>
      <c r="B76" s="334" t="s">
        <v>1728</v>
      </c>
      <c r="C76" s="232">
        <v>0</v>
      </c>
      <c r="D76" s="233">
        <v>10</v>
      </c>
      <c r="E76" s="233">
        <v>0</v>
      </c>
      <c r="F76" s="233">
        <v>0</v>
      </c>
      <c r="G76" s="233">
        <v>0</v>
      </c>
      <c r="H76" s="233">
        <v>0</v>
      </c>
      <c r="I76" s="233">
        <v>35</v>
      </c>
      <c r="J76" s="233">
        <v>0</v>
      </c>
      <c r="K76" s="233">
        <v>0</v>
      </c>
      <c r="L76" s="234">
        <v>8580</v>
      </c>
    </row>
    <row r="77" spans="1:12" s="145" customFormat="1" x14ac:dyDescent="0.2">
      <c r="A77" s="337" t="s">
        <v>27</v>
      </c>
      <c r="B77" s="334" t="s">
        <v>1729</v>
      </c>
      <c r="C77" s="232">
        <v>0</v>
      </c>
      <c r="D77" s="233">
        <v>0</v>
      </c>
      <c r="E77" s="233">
        <v>0</v>
      </c>
      <c r="F77" s="233">
        <v>0</v>
      </c>
      <c r="G77" s="233">
        <v>0</v>
      </c>
      <c r="H77" s="233">
        <v>0</v>
      </c>
      <c r="I77" s="233" t="s">
        <v>1676</v>
      </c>
      <c r="J77" s="233">
        <v>0</v>
      </c>
      <c r="K77" s="233">
        <v>0</v>
      </c>
      <c r="L77" s="234">
        <v>1070</v>
      </c>
    </row>
    <row r="78" spans="1:12" s="145" customFormat="1" x14ac:dyDescent="0.2">
      <c r="A78" s="337" t="s">
        <v>28</v>
      </c>
      <c r="B78" s="334" t="s">
        <v>1730</v>
      </c>
      <c r="C78" s="232">
        <v>0</v>
      </c>
      <c r="D78" s="233" t="s">
        <v>1676</v>
      </c>
      <c r="E78" s="233">
        <v>0</v>
      </c>
      <c r="F78" s="233">
        <v>0</v>
      </c>
      <c r="G78" s="233">
        <v>0</v>
      </c>
      <c r="H78" s="233">
        <v>0</v>
      </c>
      <c r="I78" s="233">
        <v>90</v>
      </c>
      <c r="J78" s="233" t="s">
        <v>1676</v>
      </c>
      <c r="K78" s="233">
        <v>0</v>
      </c>
      <c r="L78" s="234">
        <v>2495</v>
      </c>
    </row>
    <row r="79" spans="1:12" s="145" customFormat="1" x14ac:dyDescent="0.2">
      <c r="A79" s="337" t="s">
        <v>29</v>
      </c>
      <c r="B79" s="334" t="s">
        <v>1731</v>
      </c>
      <c r="C79" s="232">
        <v>0</v>
      </c>
      <c r="D79" s="233" t="s">
        <v>1676</v>
      </c>
      <c r="E79" s="233">
        <v>0</v>
      </c>
      <c r="F79" s="233">
        <v>0</v>
      </c>
      <c r="G79" s="233">
        <v>0</v>
      </c>
      <c r="H79" s="233">
        <v>0</v>
      </c>
      <c r="I79" s="233">
        <v>55</v>
      </c>
      <c r="J79" s="233">
        <v>0</v>
      </c>
      <c r="K79" s="233">
        <v>0</v>
      </c>
      <c r="L79" s="234">
        <v>3600</v>
      </c>
    </row>
    <row r="80" spans="1:12" s="145" customFormat="1" x14ac:dyDescent="0.2">
      <c r="A80" s="337" t="s">
        <v>30</v>
      </c>
      <c r="B80" s="334" t="s">
        <v>1732</v>
      </c>
      <c r="C80" s="232">
        <v>0</v>
      </c>
      <c r="D80" s="233" t="s">
        <v>1676</v>
      </c>
      <c r="E80" s="233">
        <v>0</v>
      </c>
      <c r="F80" s="233">
        <v>0</v>
      </c>
      <c r="G80" s="233">
        <v>0</v>
      </c>
      <c r="H80" s="233">
        <v>0</v>
      </c>
      <c r="I80" s="233" t="s">
        <v>1676</v>
      </c>
      <c r="J80" s="233">
        <v>0</v>
      </c>
      <c r="K80" s="233">
        <v>0</v>
      </c>
      <c r="L80" s="234">
        <v>800</v>
      </c>
    </row>
    <row r="81" spans="1:12" s="145" customFormat="1" x14ac:dyDescent="0.2">
      <c r="A81" s="337" t="s">
        <v>1215</v>
      </c>
      <c r="B81" s="334" t="s">
        <v>1733</v>
      </c>
      <c r="C81" s="232">
        <v>0</v>
      </c>
      <c r="D81" s="233">
        <v>0</v>
      </c>
      <c r="E81" s="233">
        <v>0</v>
      </c>
      <c r="F81" s="233">
        <v>0</v>
      </c>
      <c r="G81" s="233">
        <v>0</v>
      </c>
      <c r="H81" s="233">
        <v>0</v>
      </c>
      <c r="I81" s="233">
        <v>10</v>
      </c>
      <c r="J81" s="233">
        <v>0</v>
      </c>
      <c r="K81" s="233">
        <v>0</v>
      </c>
      <c r="L81" s="234">
        <v>1040</v>
      </c>
    </row>
    <row r="82" spans="1:12" s="145" customFormat="1" x14ac:dyDescent="0.2">
      <c r="A82" s="337" t="s">
        <v>31</v>
      </c>
      <c r="B82" s="334" t="s">
        <v>1734</v>
      </c>
      <c r="C82" s="232" t="s">
        <v>1676</v>
      </c>
      <c r="D82" s="233" t="s">
        <v>1676</v>
      </c>
      <c r="E82" s="233">
        <v>0</v>
      </c>
      <c r="F82" s="233" t="s">
        <v>1676</v>
      </c>
      <c r="G82" s="233">
        <v>0</v>
      </c>
      <c r="H82" s="233">
        <v>0</v>
      </c>
      <c r="I82" s="233">
        <v>30</v>
      </c>
      <c r="J82" s="233">
        <v>0</v>
      </c>
      <c r="K82" s="233">
        <v>0</v>
      </c>
      <c r="L82" s="234">
        <v>3335</v>
      </c>
    </row>
    <row r="83" spans="1:12" s="145" customFormat="1" x14ac:dyDescent="0.2">
      <c r="A83" s="337" t="s">
        <v>32</v>
      </c>
      <c r="B83" s="334" t="s">
        <v>1735</v>
      </c>
      <c r="C83" s="232">
        <v>0</v>
      </c>
      <c r="D83" s="233">
        <v>0</v>
      </c>
      <c r="E83" s="233">
        <v>0</v>
      </c>
      <c r="F83" s="233">
        <v>0</v>
      </c>
      <c r="G83" s="233">
        <v>0</v>
      </c>
      <c r="H83" s="233">
        <v>0</v>
      </c>
      <c r="I83" s="233" t="s">
        <v>1676</v>
      </c>
      <c r="J83" s="233" t="s">
        <v>1676</v>
      </c>
      <c r="K83" s="233">
        <v>0</v>
      </c>
      <c r="L83" s="234">
        <v>475</v>
      </c>
    </row>
    <row r="84" spans="1:12" s="145" customFormat="1" x14ac:dyDescent="0.2">
      <c r="A84" s="337" t="s">
        <v>324</v>
      </c>
      <c r="B84" s="334" t="s">
        <v>1736</v>
      </c>
      <c r="C84" s="232">
        <v>0</v>
      </c>
      <c r="D84" s="233" t="s">
        <v>1676</v>
      </c>
      <c r="E84" s="233">
        <v>0</v>
      </c>
      <c r="F84" s="233">
        <v>0</v>
      </c>
      <c r="G84" s="233">
        <v>0</v>
      </c>
      <c r="H84" s="233">
        <v>0</v>
      </c>
      <c r="I84" s="233">
        <v>35</v>
      </c>
      <c r="J84" s="233" t="s">
        <v>1676</v>
      </c>
      <c r="K84" s="233">
        <v>0</v>
      </c>
      <c r="L84" s="234">
        <v>1510</v>
      </c>
    </row>
    <row r="85" spans="1:12" s="145" customFormat="1" x14ac:dyDescent="0.2">
      <c r="A85" s="337" t="s">
        <v>33</v>
      </c>
      <c r="B85" s="334" t="s">
        <v>1737</v>
      </c>
      <c r="C85" s="232" t="s">
        <v>1676</v>
      </c>
      <c r="D85" s="233">
        <v>0</v>
      </c>
      <c r="E85" s="233">
        <v>0</v>
      </c>
      <c r="F85" s="233">
        <v>0</v>
      </c>
      <c r="G85" s="233">
        <v>0</v>
      </c>
      <c r="H85" s="233">
        <v>0</v>
      </c>
      <c r="I85" s="233">
        <v>15</v>
      </c>
      <c r="J85" s="233" t="s">
        <v>1676</v>
      </c>
      <c r="K85" s="233">
        <v>0</v>
      </c>
      <c r="L85" s="234">
        <v>1705</v>
      </c>
    </row>
    <row r="86" spans="1:12" s="145" customFormat="1" x14ac:dyDescent="0.2">
      <c r="A86" s="337" t="s">
        <v>34</v>
      </c>
      <c r="B86" s="334" t="s">
        <v>1738</v>
      </c>
      <c r="C86" s="232">
        <v>0</v>
      </c>
      <c r="D86" s="233">
        <v>0</v>
      </c>
      <c r="E86" s="233">
        <v>0</v>
      </c>
      <c r="F86" s="233">
        <v>0</v>
      </c>
      <c r="G86" s="233">
        <v>0</v>
      </c>
      <c r="H86" s="233">
        <v>0</v>
      </c>
      <c r="I86" s="233" t="s">
        <v>1676</v>
      </c>
      <c r="J86" s="233">
        <v>0</v>
      </c>
      <c r="K86" s="233">
        <v>0</v>
      </c>
      <c r="L86" s="234">
        <v>330</v>
      </c>
    </row>
    <row r="87" spans="1:12" s="145" customFormat="1" x14ac:dyDescent="0.2">
      <c r="A87" s="337" t="s">
        <v>36</v>
      </c>
      <c r="B87" s="334" t="s">
        <v>1739</v>
      </c>
      <c r="C87" s="232">
        <v>0</v>
      </c>
      <c r="D87" s="233" t="s">
        <v>1676</v>
      </c>
      <c r="E87" s="233">
        <v>0</v>
      </c>
      <c r="F87" s="233">
        <v>0</v>
      </c>
      <c r="G87" s="233">
        <v>0</v>
      </c>
      <c r="H87" s="233">
        <v>0</v>
      </c>
      <c r="I87" s="233">
        <v>10</v>
      </c>
      <c r="J87" s="233" t="s">
        <v>1676</v>
      </c>
      <c r="K87" s="233">
        <v>0</v>
      </c>
      <c r="L87" s="234">
        <v>1220</v>
      </c>
    </row>
    <row r="88" spans="1:12" s="145" customFormat="1" x14ac:dyDescent="0.2">
      <c r="A88" s="337" t="s">
        <v>585</v>
      </c>
      <c r="B88" s="334" t="s">
        <v>1740</v>
      </c>
      <c r="C88" s="232">
        <v>0</v>
      </c>
      <c r="D88" s="233" t="s">
        <v>1676</v>
      </c>
      <c r="E88" s="233">
        <v>0</v>
      </c>
      <c r="F88" s="233">
        <v>0</v>
      </c>
      <c r="G88" s="233">
        <v>0</v>
      </c>
      <c r="H88" s="233">
        <v>0</v>
      </c>
      <c r="I88" s="233">
        <v>40</v>
      </c>
      <c r="J88" s="233" t="s">
        <v>1676</v>
      </c>
      <c r="K88" s="233">
        <v>0</v>
      </c>
      <c r="L88" s="234">
        <v>2045</v>
      </c>
    </row>
    <row r="89" spans="1:12" s="145" customFormat="1" x14ac:dyDescent="0.2">
      <c r="A89" s="337" t="s">
        <v>39</v>
      </c>
      <c r="B89" s="334" t="s">
        <v>1741</v>
      </c>
      <c r="C89" s="232">
        <v>0</v>
      </c>
      <c r="D89" s="233">
        <v>0</v>
      </c>
      <c r="E89" s="233">
        <v>0</v>
      </c>
      <c r="F89" s="233">
        <v>0</v>
      </c>
      <c r="G89" s="233">
        <v>0</v>
      </c>
      <c r="H89" s="233">
        <v>0</v>
      </c>
      <c r="I89" s="233">
        <v>15</v>
      </c>
      <c r="J89" s="233">
        <v>0</v>
      </c>
      <c r="K89" s="233">
        <v>0</v>
      </c>
      <c r="L89" s="234">
        <v>1145</v>
      </c>
    </row>
    <row r="90" spans="1:12" s="145" customFormat="1" x14ac:dyDescent="0.2">
      <c r="A90" s="337" t="s">
        <v>37</v>
      </c>
      <c r="B90" s="334" t="s">
        <v>1742</v>
      </c>
      <c r="C90" s="232">
        <v>0</v>
      </c>
      <c r="D90" s="233" t="s">
        <v>1676</v>
      </c>
      <c r="E90" s="233">
        <v>0</v>
      </c>
      <c r="F90" s="233">
        <v>0</v>
      </c>
      <c r="G90" s="233">
        <v>0</v>
      </c>
      <c r="H90" s="233">
        <v>0</v>
      </c>
      <c r="I90" s="233">
        <v>35</v>
      </c>
      <c r="J90" s="233">
        <v>0</v>
      </c>
      <c r="K90" s="233">
        <v>0</v>
      </c>
      <c r="L90" s="234">
        <v>1025</v>
      </c>
    </row>
    <row r="91" spans="1:12" s="145" customFormat="1" x14ac:dyDescent="0.2">
      <c r="A91" s="337" t="s">
        <v>38</v>
      </c>
      <c r="B91" s="334" t="s">
        <v>1743</v>
      </c>
      <c r="C91" s="232" t="s">
        <v>1676</v>
      </c>
      <c r="D91" s="233" t="s">
        <v>1676</v>
      </c>
      <c r="E91" s="233">
        <v>0</v>
      </c>
      <c r="F91" s="233" t="s">
        <v>1676</v>
      </c>
      <c r="G91" s="233">
        <v>0</v>
      </c>
      <c r="H91" s="233">
        <v>0</v>
      </c>
      <c r="I91" s="233">
        <v>50</v>
      </c>
      <c r="J91" s="233" t="s">
        <v>1676</v>
      </c>
      <c r="K91" s="233">
        <v>0</v>
      </c>
      <c r="L91" s="234">
        <v>4180</v>
      </c>
    </row>
    <row r="92" spans="1:12" s="145" customFormat="1" x14ac:dyDescent="0.2">
      <c r="A92" s="337" t="s">
        <v>586</v>
      </c>
      <c r="B92" s="334" t="s">
        <v>1744</v>
      </c>
      <c r="C92" s="232">
        <v>0</v>
      </c>
      <c r="D92" s="233" t="s">
        <v>1676</v>
      </c>
      <c r="E92" s="233">
        <v>0</v>
      </c>
      <c r="F92" s="233">
        <v>0</v>
      </c>
      <c r="G92" s="233">
        <v>0</v>
      </c>
      <c r="H92" s="233">
        <v>0</v>
      </c>
      <c r="I92" s="233">
        <v>20</v>
      </c>
      <c r="J92" s="233">
        <v>0</v>
      </c>
      <c r="K92" s="233">
        <v>0</v>
      </c>
      <c r="L92" s="234">
        <v>2530</v>
      </c>
    </row>
    <row r="93" spans="1:12" s="145" customFormat="1" x14ac:dyDescent="0.2">
      <c r="A93" s="337" t="s">
        <v>44</v>
      </c>
      <c r="B93" s="334" t="s">
        <v>1745</v>
      </c>
      <c r="C93" s="232">
        <v>0</v>
      </c>
      <c r="D93" s="233" t="s">
        <v>1676</v>
      </c>
      <c r="E93" s="233">
        <v>0</v>
      </c>
      <c r="F93" s="233">
        <v>0</v>
      </c>
      <c r="G93" s="233">
        <v>0</v>
      </c>
      <c r="H93" s="233">
        <v>0</v>
      </c>
      <c r="I93" s="233">
        <v>10</v>
      </c>
      <c r="J93" s="233">
        <v>0</v>
      </c>
      <c r="K93" s="233">
        <v>0</v>
      </c>
      <c r="L93" s="234">
        <v>915</v>
      </c>
    </row>
    <row r="94" spans="1:12" s="145" customFormat="1" x14ac:dyDescent="0.2">
      <c r="A94" s="337" t="s">
        <v>599</v>
      </c>
      <c r="B94" s="334" t="s">
        <v>1746</v>
      </c>
      <c r="C94" s="232">
        <v>0</v>
      </c>
      <c r="D94" s="233">
        <v>0</v>
      </c>
      <c r="E94" s="233">
        <v>0</v>
      </c>
      <c r="F94" s="233">
        <v>0</v>
      </c>
      <c r="G94" s="233">
        <v>0</v>
      </c>
      <c r="H94" s="233">
        <v>0</v>
      </c>
      <c r="I94" s="233">
        <v>10</v>
      </c>
      <c r="J94" s="233">
        <v>0</v>
      </c>
      <c r="K94" s="233">
        <v>0</v>
      </c>
      <c r="L94" s="234">
        <v>2135</v>
      </c>
    </row>
    <row r="95" spans="1:12" s="145" customFormat="1" x14ac:dyDescent="0.2">
      <c r="A95" s="337" t="s">
        <v>545</v>
      </c>
      <c r="B95" s="334" t="s">
        <v>1747</v>
      </c>
      <c r="C95" s="232">
        <v>0</v>
      </c>
      <c r="D95" s="233">
        <v>0</v>
      </c>
      <c r="E95" s="233">
        <v>0</v>
      </c>
      <c r="F95" s="233">
        <v>0</v>
      </c>
      <c r="G95" s="233">
        <v>0</v>
      </c>
      <c r="H95" s="233">
        <v>0</v>
      </c>
      <c r="I95" s="233">
        <v>15</v>
      </c>
      <c r="J95" s="233">
        <v>0</v>
      </c>
      <c r="K95" s="233">
        <v>0</v>
      </c>
      <c r="L95" s="234">
        <v>1150</v>
      </c>
    </row>
    <row r="96" spans="1:12" s="145" customFormat="1" x14ac:dyDescent="0.2">
      <c r="A96" s="337" t="s">
        <v>550</v>
      </c>
      <c r="B96" s="334" t="s">
        <v>1748</v>
      </c>
      <c r="C96" s="232">
        <v>0</v>
      </c>
      <c r="D96" s="233">
        <v>0</v>
      </c>
      <c r="E96" s="233">
        <v>0</v>
      </c>
      <c r="F96" s="233">
        <v>0</v>
      </c>
      <c r="G96" s="233">
        <v>0</v>
      </c>
      <c r="H96" s="233">
        <v>0</v>
      </c>
      <c r="I96" s="233">
        <v>20</v>
      </c>
      <c r="J96" s="233" t="s">
        <v>1676</v>
      </c>
      <c r="K96" s="233">
        <v>0</v>
      </c>
      <c r="L96" s="234">
        <v>2615</v>
      </c>
    </row>
    <row r="97" spans="1:12" s="145" customFormat="1" x14ac:dyDescent="0.2">
      <c r="A97" s="337" t="s">
        <v>41</v>
      </c>
      <c r="B97" s="334" t="s">
        <v>1749</v>
      </c>
      <c r="C97" s="232">
        <v>0</v>
      </c>
      <c r="D97" s="233" t="s">
        <v>1676</v>
      </c>
      <c r="E97" s="233">
        <v>0</v>
      </c>
      <c r="F97" s="233">
        <v>0</v>
      </c>
      <c r="G97" s="233">
        <v>0</v>
      </c>
      <c r="H97" s="233">
        <v>0</v>
      </c>
      <c r="I97" s="233">
        <v>10</v>
      </c>
      <c r="J97" s="233">
        <v>0</v>
      </c>
      <c r="K97" s="233">
        <v>0</v>
      </c>
      <c r="L97" s="234">
        <v>620</v>
      </c>
    </row>
    <row r="98" spans="1:12" s="145" customFormat="1" x14ac:dyDescent="0.2">
      <c r="A98" s="337" t="s">
        <v>40</v>
      </c>
      <c r="B98" s="334" t="s">
        <v>1750</v>
      </c>
      <c r="C98" s="232">
        <v>0</v>
      </c>
      <c r="D98" s="233" t="s">
        <v>1676</v>
      </c>
      <c r="E98" s="233">
        <v>0</v>
      </c>
      <c r="F98" s="233">
        <v>0</v>
      </c>
      <c r="G98" s="233">
        <v>0</v>
      </c>
      <c r="H98" s="233">
        <v>0</v>
      </c>
      <c r="I98" s="233">
        <v>45</v>
      </c>
      <c r="J98" s="233">
        <v>0</v>
      </c>
      <c r="K98" s="233">
        <v>0</v>
      </c>
      <c r="L98" s="234">
        <v>2550</v>
      </c>
    </row>
    <row r="99" spans="1:12" s="145" customFormat="1" x14ac:dyDescent="0.2">
      <c r="A99" s="337" t="s">
        <v>42</v>
      </c>
      <c r="B99" s="334" t="s">
        <v>1751</v>
      </c>
      <c r="C99" s="232">
        <v>0</v>
      </c>
      <c r="D99" s="233" t="s">
        <v>1676</v>
      </c>
      <c r="E99" s="233">
        <v>0</v>
      </c>
      <c r="F99" s="233">
        <v>0</v>
      </c>
      <c r="G99" s="233">
        <v>0</v>
      </c>
      <c r="H99" s="233">
        <v>0</v>
      </c>
      <c r="I99" s="233">
        <v>45</v>
      </c>
      <c r="J99" s="233" t="s">
        <v>1676</v>
      </c>
      <c r="K99" s="233">
        <v>0</v>
      </c>
      <c r="L99" s="234">
        <v>2960</v>
      </c>
    </row>
    <row r="100" spans="1:12" s="145" customFormat="1" x14ac:dyDescent="0.2">
      <c r="A100" s="337" t="s">
        <v>556</v>
      </c>
      <c r="B100" s="334" t="s">
        <v>1752</v>
      </c>
      <c r="C100" s="232">
        <v>0</v>
      </c>
      <c r="D100" s="233" t="s">
        <v>1676</v>
      </c>
      <c r="E100" s="233">
        <v>0</v>
      </c>
      <c r="F100" s="233" t="s">
        <v>1676</v>
      </c>
      <c r="G100" s="233">
        <v>0</v>
      </c>
      <c r="H100" s="233">
        <v>0</v>
      </c>
      <c r="I100" s="233">
        <v>55</v>
      </c>
      <c r="J100" s="233" t="s">
        <v>1676</v>
      </c>
      <c r="K100" s="233">
        <v>0</v>
      </c>
      <c r="L100" s="234">
        <v>1890</v>
      </c>
    </row>
    <row r="101" spans="1:12" s="145" customFormat="1" x14ac:dyDescent="0.2">
      <c r="A101" s="337" t="s">
        <v>43</v>
      </c>
      <c r="B101" s="334" t="s">
        <v>1753</v>
      </c>
      <c r="C101" s="232">
        <v>0</v>
      </c>
      <c r="D101" s="233" t="s">
        <v>1676</v>
      </c>
      <c r="E101" s="233">
        <v>0</v>
      </c>
      <c r="F101" s="233">
        <v>0</v>
      </c>
      <c r="G101" s="233">
        <v>0</v>
      </c>
      <c r="H101" s="233">
        <v>0</v>
      </c>
      <c r="I101" s="233">
        <v>40</v>
      </c>
      <c r="J101" s="233">
        <v>0</v>
      </c>
      <c r="K101" s="233">
        <v>0</v>
      </c>
      <c r="L101" s="234">
        <v>1145</v>
      </c>
    </row>
    <row r="102" spans="1:12" s="145" customFormat="1" x14ac:dyDescent="0.2">
      <c r="A102" s="337" t="s">
        <v>45</v>
      </c>
      <c r="B102" s="334" t="s">
        <v>1754</v>
      </c>
      <c r="C102" s="232">
        <v>0</v>
      </c>
      <c r="D102" s="233">
        <v>10</v>
      </c>
      <c r="E102" s="233">
        <v>0</v>
      </c>
      <c r="F102" s="233">
        <v>0</v>
      </c>
      <c r="G102" s="233">
        <v>0</v>
      </c>
      <c r="H102" s="233">
        <v>0</v>
      </c>
      <c r="I102" s="233">
        <v>35</v>
      </c>
      <c r="J102" s="233" t="s">
        <v>1676</v>
      </c>
      <c r="K102" s="233">
        <v>0</v>
      </c>
      <c r="L102" s="234">
        <v>5320</v>
      </c>
    </row>
    <row r="103" spans="1:12" s="145" customFormat="1" x14ac:dyDescent="0.2">
      <c r="A103" s="337" t="s">
        <v>451</v>
      </c>
      <c r="B103" s="334" t="s">
        <v>1755</v>
      </c>
      <c r="C103" s="232">
        <v>260</v>
      </c>
      <c r="D103" s="233">
        <v>3905</v>
      </c>
      <c r="E103" s="233">
        <v>640</v>
      </c>
      <c r="F103" s="233">
        <v>150</v>
      </c>
      <c r="G103" s="233">
        <v>10</v>
      </c>
      <c r="H103" s="233" t="s">
        <v>1676</v>
      </c>
      <c r="I103" s="233">
        <v>1160</v>
      </c>
      <c r="J103" s="233">
        <v>60</v>
      </c>
      <c r="K103" s="233">
        <v>400</v>
      </c>
      <c r="L103" s="234">
        <v>77375</v>
      </c>
    </row>
    <row r="104" spans="1:12" s="145" customFormat="1" x14ac:dyDescent="0.2">
      <c r="A104" s="337" t="s">
        <v>355</v>
      </c>
      <c r="B104" s="334" t="s">
        <v>1756</v>
      </c>
      <c r="C104" s="232">
        <v>0</v>
      </c>
      <c r="D104" s="233">
        <v>0</v>
      </c>
      <c r="E104" s="233">
        <v>0</v>
      </c>
      <c r="F104" s="233">
        <v>0</v>
      </c>
      <c r="G104" s="233">
        <v>0</v>
      </c>
      <c r="H104" s="233">
        <v>0</v>
      </c>
      <c r="I104" s="233" t="s">
        <v>1676</v>
      </c>
      <c r="J104" s="233">
        <v>0</v>
      </c>
      <c r="K104" s="233">
        <v>0</v>
      </c>
      <c r="L104" s="234">
        <v>2630</v>
      </c>
    </row>
    <row r="105" spans="1:12" s="145" customFormat="1" x14ac:dyDescent="0.2">
      <c r="A105" s="337" t="s">
        <v>259</v>
      </c>
      <c r="B105" s="334" t="s">
        <v>1757</v>
      </c>
      <c r="C105" s="232">
        <v>0</v>
      </c>
      <c r="D105" s="233">
        <v>30</v>
      </c>
      <c r="E105" s="233">
        <v>25</v>
      </c>
      <c r="F105" s="233">
        <v>10</v>
      </c>
      <c r="G105" s="233">
        <v>0</v>
      </c>
      <c r="H105" s="233">
        <v>0</v>
      </c>
      <c r="I105" s="233">
        <v>10</v>
      </c>
      <c r="J105" s="233">
        <v>0</v>
      </c>
      <c r="K105" s="233" t="s">
        <v>1676</v>
      </c>
      <c r="L105" s="234">
        <v>890</v>
      </c>
    </row>
    <row r="106" spans="1:12" s="145" customFormat="1" x14ac:dyDescent="0.2">
      <c r="A106" s="337" t="s">
        <v>367</v>
      </c>
      <c r="B106" s="334" t="s">
        <v>1758</v>
      </c>
      <c r="C106" s="232">
        <v>425</v>
      </c>
      <c r="D106" s="233">
        <v>6400</v>
      </c>
      <c r="E106" s="233">
        <v>1225</v>
      </c>
      <c r="F106" s="233">
        <v>390</v>
      </c>
      <c r="G106" s="233">
        <v>20</v>
      </c>
      <c r="H106" s="233" t="s">
        <v>1676</v>
      </c>
      <c r="I106" s="233">
        <v>1980</v>
      </c>
      <c r="J106" s="233">
        <v>75</v>
      </c>
      <c r="K106" s="233">
        <v>380</v>
      </c>
      <c r="L106" s="234">
        <v>127105</v>
      </c>
    </row>
    <row r="107" spans="1:12" s="145" customFormat="1" x14ac:dyDescent="0.2">
      <c r="A107" s="337" t="s">
        <v>243</v>
      </c>
      <c r="B107" s="334" t="s">
        <v>1759</v>
      </c>
      <c r="C107" s="232">
        <v>665</v>
      </c>
      <c r="D107" s="233">
        <v>6350</v>
      </c>
      <c r="E107" s="233">
        <v>1575</v>
      </c>
      <c r="F107" s="233">
        <v>240</v>
      </c>
      <c r="G107" s="233">
        <v>20</v>
      </c>
      <c r="H107" s="233" t="s">
        <v>1676</v>
      </c>
      <c r="I107" s="233">
        <v>2675</v>
      </c>
      <c r="J107" s="233">
        <v>170</v>
      </c>
      <c r="K107" s="233">
        <v>680</v>
      </c>
      <c r="L107" s="234">
        <v>116180</v>
      </c>
    </row>
    <row r="108" spans="1:12" s="145" customFormat="1" x14ac:dyDescent="0.2">
      <c r="A108" s="337" t="s">
        <v>249</v>
      </c>
      <c r="B108" s="334" t="s">
        <v>1760</v>
      </c>
      <c r="C108" s="232">
        <v>390</v>
      </c>
      <c r="D108" s="233">
        <v>5900</v>
      </c>
      <c r="E108" s="233">
        <v>535</v>
      </c>
      <c r="F108" s="233">
        <v>155</v>
      </c>
      <c r="G108" s="233">
        <v>20</v>
      </c>
      <c r="H108" s="233" t="s">
        <v>1676</v>
      </c>
      <c r="I108" s="233">
        <v>1850</v>
      </c>
      <c r="J108" s="233">
        <v>490</v>
      </c>
      <c r="K108" s="233">
        <v>440</v>
      </c>
      <c r="L108" s="234">
        <v>102710</v>
      </c>
    </row>
    <row r="109" spans="1:12" s="145" customFormat="1" x14ac:dyDescent="0.2">
      <c r="A109" s="337" t="s">
        <v>234</v>
      </c>
      <c r="B109" s="334" t="s">
        <v>1761</v>
      </c>
      <c r="C109" s="232">
        <v>315</v>
      </c>
      <c r="D109" s="233">
        <v>5405</v>
      </c>
      <c r="E109" s="233">
        <v>820</v>
      </c>
      <c r="F109" s="233">
        <v>125</v>
      </c>
      <c r="G109" s="233" t="s">
        <v>1676</v>
      </c>
      <c r="H109" s="233">
        <v>0</v>
      </c>
      <c r="I109" s="233">
        <v>2105</v>
      </c>
      <c r="J109" s="233">
        <v>85</v>
      </c>
      <c r="K109" s="233">
        <v>230</v>
      </c>
      <c r="L109" s="234">
        <v>109955</v>
      </c>
    </row>
    <row r="110" spans="1:12" s="145" customFormat="1" x14ac:dyDescent="0.2">
      <c r="A110" s="337" t="s">
        <v>417</v>
      </c>
      <c r="B110" s="334" t="s">
        <v>1762</v>
      </c>
      <c r="C110" s="232">
        <v>970</v>
      </c>
      <c r="D110" s="233">
        <v>6050</v>
      </c>
      <c r="E110" s="233">
        <v>1225</v>
      </c>
      <c r="F110" s="233">
        <v>200</v>
      </c>
      <c r="G110" s="233">
        <v>20</v>
      </c>
      <c r="H110" s="233">
        <v>0</v>
      </c>
      <c r="I110" s="233">
        <v>4390</v>
      </c>
      <c r="J110" s="233">
        <v>65</v>
      </c>
      <c r="K110" s="233">
        <v>430</v>
      </c>
      <c r="L110" s="234">
        <v>137850</v>
      </c>
    </row>
    <row r="111" spans="1:12" s="145" customFormat="1" x14ac:dyDescent="0.2">
      <c r="A111" s="337" t="s">
        <v>210</v>
      </c>
      <c r="B111" s="334" t="s">
        <v>1763</v>
      </c>
      <c r="C111" s="232">
        <v>0</v>
      </c>
      <c r="D111" s="233" t="s">
        <v>1676</v>
      </c>
      <c r="E111" s="233">
        <v>50</v>
      </c>
      <c r="F111" s="233" t="s">
        <v>1676</v>
      </c>
      <c r="G111" s="233">
        <v>0</v>
      </c>
      <c r="H111" s="233">
        <v>0</v>
      </c>
      <c r="I111" s="233">
        <v>10</v>
      </c>
      <c r="J111" s="233" t="s">
        <v>1676</v>
      </c>
      <c r="K111" s="233">
        <v>15</v>
      </c>
      <c r="L111" s="234">
        <v>4845</v>
      </c>
    </row>
    <row r="112" spans="1:12" s="145" customFormat="1" x14ac:dyDescent="0.2">
      <c r="A112" s="337" t="s">
        <v>184</v>
      </c>
      <c r="B112" s="334" t="s">
        <v>1764</v>
      </c>
      <c r="C112" s="232">
        <v>665</v>
      </c>
      <c r="D112" s="233">
        <v>8865</v>
      </c>
      <c r="E112" s="233">
        <v>515</v>
      </c>
      <c r="F112" s="233">
        <v>365</v>
      </c>
      <c r="G112" s="233">
        <v>20</v>
      </c>
      <c r="H112" s="233">
        <v>0</v>
      </c>
      <c r="I112" s="233">
        <v>2225</v>
      </c>
      <c r="J112" s="233">
        <v>100</v>
      </c>
      <c r="K112" s="233">
        <v>315</v>
      </c>
      <c r="L112" s="234">
        <v>125460</v>
      </c>
    </row>
    <row r="113" spans="1:12" s="145" customFormat="1" x14ac:dyDescent="0.2">
      <c r="A113" s="337" t="s">
        <v>239</v>
      </c>
      <c r="B113" s="334" t="s">
        <v>1765</v>
      </c>
      <c r="C113" s="232">
        <v>0</v>
      </c>
      <c r="D113" s="233" t="s">
        <v>1676</v>
      </c>
      <c r="E113" s="233">
        <v>20</v>
      </c>
      <c r="F113" s="233">
        <v>0</v>
      </c>
      <c r="G113" s="233">
        <v>0</v>
      </c>
      <c r="H113" s="233">
        <v>0</v>
      </c>
      <c r="I113" s="233" t="s">
        <v>1676</v>
      </c>
      <c r="J113" s="233">
        <v>0</v>
      </c>
      <c r="K113" s="233" t="s">
        <v>1676</v>
      </c>
      <c r="L113" s="234">
        <v>2200</v>
      </c>
    </row>
    <row r="114" spans="1:12" s="145" customFormat="1" x14ac:dyDescent="0.2">
      <c r="A114" s="337" t="s">
        <v>409</v>
      </c>
      <c r="B114" s="334" t="s">
        <v>1766</v>
      </c>
      <c r="C114" s="232">
        <v>240</v>
      </c>
      <c r="D114" s="233">
        <v>4240</v>
      </c>
      <c r="E114" s="233">
        <v>980</v>
      </c>
      <c r="F114" s="233">
        <v>85</v>
      </c>
      <c r="G114" s="233">
        <v>10</v>
      </c>
      <c r="H114" s="233" t="s">
        <v>1676</v>
      </c>
      <c r="I114" s="233">
        <v>1630</v>
      </c>
      <c r="J114" s="233">
        <v>110</v>
      </c>
      <c r="K114" s="233">
        <v>260</v>
      </c>
      <c r="L114" s="234">
        <v>75190</v>
      </c>
    </row>
    <row r="115" spans="1:12" s="145" customFormat="1" x14ac:dyDescent="0.2">
      <c r="A115" s="337" t="s">
        <v>737</v>
      </c>
      <c r="B115" s="334" t="s">
        <v>1767</v>
      </c>
      <c r="C115" s="232" t="s">
        <v>1676</v>
      </c>
      <c r="D115" s="233">
        <v>15</v>
      </c>
      <c r="E115" s="233">
        <v>0</v>
      </c>
      <c r="F115" s="233">
        <v>0</v>
      </c>
      <c r="G115" s="233">
        <v>0</v>
      </c>
      <c r="H115" s="233">
        <v>0</v>
      </c>
      <c r="I115" s="233">
        <v>70</v>
      </c>
      <c r="J115" s="233">
        <v>10</v>
      </c>
      <c r="K115" s="233">
        <v>0</v>
      </c>
      <c r="L115" s="234">
        <v>10040</v>
      </c>
    </row>
    <row r="116" spans="1:12" s="145" customFormat="1" x14ac:dyDescent="0.2">
      <c r="A116" s="337" t="s">
        <v>569</v>
      </c>
      <c r="B116" s="334" t="s">
        <v>1768</v>
      </c>
      <c r="C116" s="232">
        <v>0</v>
      </c>
      <c r="D116" s="233">
        <v>15</v>
      </c>
      <c r="E116" s="233">
        <v>0</v>
      </c>
      <c r="F116" s="233">
        <v>0</v>
      </c>
      <c r="G116" s="233">
        <v>0</v>
      </c>
      <c r="H116" s="233">
        <v>0</v>
      </c>
      <c r="I116" s="233">
        <v>45</v>
      </c>
      <c r="J116" s="233" t="s">
        <v>1676</v>
      </c>
      <c r="K116" s="233" t="s">
        <v>1676</v>
      </c>
      <c r="L116" s="234">
        <v>4675</v>
      </c>
    </row>
    <row r="117" spans="1:12" s="145" customFormat="1" x14ac:dyDescent="0.2">
      <c r="A117" s="337" t="s">
        <v>747</v>
      </c>
      <c r="B117" s="334" t="s">
        <v>1769</v>
      </c>
      <c r="C117" s="232">
        <v>10</v>
      </c>
      <c r="D117" s="233">
        <v>10</v>
      </c>
      <c r="E117" s="233">
        <v>0</v>
      </c>
      <c r="F117" s="233">
        <v>0</v>
      </c>
      <c r="G117" s="233" t="s">
        <v>1676</v>
      </c>
      <c r="H117" s="233">
        <v>0</v>
      </c>
      <c r="I117" s="233">
        <v>105</v>
      </c>
      <c r="J117" s="233">
        <v>20</v>
      </c>
      <c r="K117" s="233">
        <v>0</v>
      </c>
      <c r="L117" s="234">
        <v>5150</v>
      </c>
    </row>
    <row r="118" spans="1:12" s="145" customFormat="1" x14ac:dyDescent="0.2">
      <c r="A118" s="337" t="s">
        <v>738</v>
      </c>
      <c r="B118" s="334" t="s">
        <v>1770</v>
      </c>
      <c r="C118" s="232">
        <v>0</v>
      </c>
      <c r="D118" s="233">
        <v>25</v>
      </c>
      <c r="E118" s="233">
        <v>0</v>
      </c>
      <c r="F118" s="233">
        <v>0</v>
      </c>
      <c r="G118" s="233">
        <v>0</v>
      </c>
      <c r="H118" s="233">
        <v>0</v>
      </c>
      <c r="I118" s="233">
        <v>30</v>
      </c>
      <c r="J118" s="233" t="s">
        <v>1676</v>
      </c>
      <c r="K118" s="233">
        <v>25</v>
      </c>
      <c r="L118" s="234">
        <v>485</v>
      </c>
    </row>
    <row r="119" spans="1:12" s="145" customFormat="1" x14ac:dyDescent="0.2">
      <c r="A119" s="337" t="s">
        <v>356</v>
      </c>
      <c r="B119" s="334" t="s">
        <v>1771</v>
      </c>
      <c r="C119" s="232">
        <v>0</v>
      </c>
      <c r="D119" s="233" t="s">
        <v>1676</v>
      </c>
      <c r="E119" s="233">
        <v>0</v>
      </c>
      <c r="F119" s="233">
        <v>0</v>
      </c>
      <c r="G119" s="233">
        <v>0</v>
      </c>
      <c r="H119" s="233">
        <v>0</v>
      </c>
      <c r="I119" s="233">
        <v>150</v>
      </c>
      <c r="J119" s="233">
        <v>0</v>
      </c>
      <c r="K119" s="233">
        <v>0</v>
      </c>
      <c r="L119" s="234">
        <v>1490</v>
      </c>
    </row>
    <row r="120" spans="1:12" s="145" customFormat="1" x14ac:dyDescent="0.2">
      <c r="A120" s="337" t="s">
        <v>357</v>
      </c>
      <c r="B120" s="334" t="s">
        <v>1772</v>
      </c>
      <c r="C120" s="232">
        <v>0</v>
      </c>
      <c r="D120" s="233" t="s">
        <v>1676</v>
      </c>
      <c r="E120" s="233">
        <v>0</v>
      </c>
      <c r="F120" s="233">
        <v>0</v>
      </c>
      <c r="G120" s="233">
        <v>0</v>
      </c>
      <c r="H120" s="233">
        <v>0</v>
      </c>
      <c r="I120" s="233">
        <v>25</v>
      </c>
      <c r="J120" s="233" t="s">
        <v>1676</v>
      </c>
      <c r="K120" s="233">
        <v>0</v>
      </c>
      <c r="L120" s="234">
        <v>3615</v>
      </c>
    </row>
    <row r="121" spans="1:12" s="145" customFormat="1" x14ac:dyDescent="0.2">
      <c r="A121" s="337" t="s">
        <v>800</v>
      </c>
      <c r="B121" s="334" t="s">
        <v>1773</v>
      </c>
      <c r="C121" s="232">
        <v>0</v>
      </c>
      <c r="D121" s="233">
        <v>0</v>
      </c>
      <c r="E121" s="233">
        <v>0</v>
      </c>
      <c r="F121" s="233">
        <v>0</v>
      </c>
      <c r="G121" s="233">
        <v>0</v>
      </c>
      <c r="H121" s="233">
        <v>0</v>
      </c>
      <c r="I121" s="233" t="s">
        <v>1676</v>
      </c>
      <c r="J121" s="233" t="s">
        <v>1676</v>
      </c>
      <c r="K121" s="233">
        <v>0</v>
      </c>
      <c r="L121" s="234">
        <v>3240</v>
      </c>
    </row>
    <row r="122" spans="1:12" s="145" customFormat="1" x14ac:dyDescent="0.2">
      <c r="A122" s="337" t="s">
        <v>428</v>
      </c>
      <c r="B122" s="334" t="s">
        <v>1774</v>
      </c>
      <c r="C122" s="232" t="s">
        <v>1676</v>
      </c>
      <c r="D122" s="233">
        <v>145</v>
      </c>
      <c r="E122" s="233">
        <v>30</v>
      </c>
      <c r="F122" s="233" t="s">
        <v>1676</v>
      </c>
      <c r="G122" s="233" t="s">
        <v>1676</v>
      </c>
      <c r="H122" s="233">
        <v>0</v>
      </c>
      <c r="I122" s="233">
        <v>140</v>
      </c>
      <c r="J122" s="233" t="s">
        <v>1676</v>
      </c>
      <c r="K122" s="233">
        <v>305</v>
      </c>
      <c r="L122" s="234">
        <v>5235</v>
      </c>
    </row>
    <row r="123" spans="1:12" s="145" customFormat="1" x14ac:dyDescent="0.2">
      <c r="A123" s="337" t="s">
        <v>433</v>
      </c>
      <c r="B123" s="334" t="s">
        <v>1775</v>
      </c>
      <c r="C123" s="232">
        <v>270</v>
      </c>
      <c r="D123" s="233">
        <v>4385</v>
      </c>
      <c r="E123" s="233">
        <v>465</v>
      </c>
      <c r="F123" s="233">
        <v>55</v>
      </c>
      <c r="G123" s="233">
        <v>10</v>
      </c>
      <c r="H123" s="233" t="s">
        <v>1676</v>
      </c>
      <c r="I123" s="233">
        <v>1350</v>
      </c>
      <c r="J123" s="233">
        <v>50</v>
      </c>
      <c r="K123" s="233">
        <v>505</v>
      </c>
      <c r="L123" s="234">
        <v>76710</v>
      </c>
    </row>
    <row r="124" spans="1:12" s="145" customFormat="1" x14ac:dyDescent="0.2">
      <c r="A124" s="337" t="s">
        <v>248</v>
      </c>
      <c r="B124" s="334" t="s">
        <v>1776</v>
      </c>
      <c r="C124" s="232">
        <v>520</v>
      </c>
      <c r="D124" s="233">
        <v>7745</v>
      </c>
      <c r="E124" s="233">
        <v>1045</v>
      </c>
      <c r="F124" s="233">
        <v>250</v>
      </c>
      <c r="G124" s="233" t="s">
        <v>1676</v>
      </c>
      <c r="H124" s="233" t="s">
        <v>1676</v>
      </c>
      <c r="I124" s="233">
        <v>2635</v>
      </c>
      <c r="J124" s="233">
        <v>70</v>
      </c>
      <c r="K124" s="233">
        <v>355</v>
      </c>
      <c r="L124" s="234">
        <v>100615</v>
      </c>
    </row>
    <row r="125" spans="1:12" s="145" customFormat="1" x14ac:dyDescent="0.2">
      <c r="A125" s="337" t="s">
        <v>256</v>
      </c>
      <c r="B125" s="334" t="s">
        <v>1777</v>
      </c>
      <c r="C125" s="232">
        <v>0</v>
      </c>
      <c r="D125" s="233">
        <v>15</v>
      </c>
      <c r="E125" s="233" t="s">
        <v>1676</v>
      </c>
      <c r="F125" s="233" t="s">
        <v>1676</v>
      </c>
      <c r="G125" s="233">
        <v>0</v>
      </c>
      <c r="H125" s="233">
        <v>0</v>
      </c>
      <c r="I125" s="233" t="s">
        <v>1676</v>
      </c>
      <c r="J125" s="233">
        <v>0</v>
      </c>
      <c r="K125" s="233">
        <v>0</v>
      </c>
      <c r="L125" s="234">
        <v>2355</v>
      </c>
    </row>
    <row r="126" spans="1:12" s="145" customFormat="1" x14ac:dyDescent="0.2">
      <c r="A126" s="337" t="s">
        <v>426</v>
      </c>
      <c r="B126" s="334" t="s">
        <v>1778</v>
      </c>
      <c r="C126" s="232">
        <v>125</v>
      </c>
      <c r="D126" s="233">
        <v>2525</v>
      </c>
      <c r="E126" s="233">
        <v>300</v>
      </c>
      <c r="F126" s="233">
        <v>40</v>
      </c>
      <c r="G126" s="233" t="s">
        <v>1676</v>
      </c>
      <c r="H126" s="233" t="s">
        <v>1676</v>
      </c>
      <c r="I126" s="233">
        <v>865</v>
      </c>
      <c r="J126" s="233">
        <v>30</v>
      </c>
      <c r="K126" s="233">
        <v>245</v>
      </c>
      <c r="L126" s="234">
        <v>56505</v>
      </c>
    </row>
    <row r="127" spans="1:12" s="145" customFormat="1" x14ac:dyDescent="0.2">
      <c r="A127" s="337" t="s">
        <v>238</v>
      </c>
      <c r="B127" s="334" t="s">
        <v>1779</v>
      </c>
      <c r="C127" s="232">
        <v>0</v>
      </c>
      <c r="D127" s="233">
        <v>0</v>
      </c>
      <c r="E127" s="233" t="s">
        <v>1676</v>
      </c>
      <c r="F127" s="233">
        <v>0</v>
      </c>
      <c r="G127" s="233">
        <v>0</v>
      </c>
      <c r="H127" s="233">
        <v>0</v>
      </c>
      <c r="I127" s="233">
        <v>0</v>
      </c>
      <c r="J127" s="233">
        <v>0</v>
      </c>
      <c r="K127" s="233">
        <v>0</v>
      </c>
      <c r="L127" s="234">
        <v>1685</v>
      </c>
    </row>
    <row r="128" spans="1:12" s="145" customFormat="1" x14ac:dyDescent="0.2">
      <c r="A128" s="337" t="s">
        <v>1385</v>
      </c>
      <c r="B128" s="334" t="s">
        <v>1780</v>
      </c>
      <c r="C128" s="232">
        <v>0</v>
      </c>
      <c r="D128" s="233">
        <v>0</v>
      </c>
      <c r="E128" s="233">
        <v>0</v>
      </c>
      <c r="F128" s="233">
        <v>0</v>
      </c>
      <c r="G128" s="233">
        <v>0</v>
      </c>
      <c r="H128" s="233">
        <v>0</v>
      </c>
      <c r="I128" s="233">
        <v>0</v>
      </c>
      <c r="J128" s="233">
        <v>0</v>
      </c>
      <c r="K128" s="233">
        <v>0</v>
      </c>
      <c r="L128" s="234">
        <v>105</v>
      </c>
    </row>
    <row r="129" spans="1:12" s="145" customFormat="1" x14ac:dyDescent="0.2">
      <c r="A129" s="337" t="s">
        <v>566</v>
      </c>
      <c r="B129" s="334" t="s">
        <v>1781</v>
      </c>
      <c r="C129" s="232">
        <v>155</v>
      </c>
      <c r="D129" s="233">
        <v>2730</v>
      </c>
      <c r="E129" s="233">
        <v>470</v>
      </c>
      <c r="F129" s="233">
        <v>90</v>
      </c>
      <c r="G129" s="233" t="s">
        <v>1676</v>
      </c>
      <c r="H129" s="233">
        <v>0</v>
      </c>
      <c r="I129" s="233">
        <v>915</v>
      </c>
      <c r="J129" s="233">
        <v>25</v>
      </c>
      <c r="K129" s="233">
        <v>390</v>
      </c>
      <c r="L129" s="234">
        <v>84695</v>
      </c>
    </row>
    <row r="130" spans="1:12" s="145" customFormat="1" x14ac:dyDescent="0.2">
      <c r="A130" s="337" t="s">
        <v>592</v>
      </c>
      <c r="B130" s="334" t="s">
        <v>1782</v>
      </c>
      <c r="C130" s="232">
        <v>0</v>
      </c>
      <c r="D130" s="233">
        <v>60</v>
      </c>
      <c r="E130" s="233">
        <v>0</v>
      </c>
      <c r="F130" s="233">
        <v>0</v>
      </c>
      <c r="G130" s="233">
        <v>0</v>
      </c>
      <c r="H130" s="233">
        <v>0</v>
      </c>
      <c r="I130" s="233">
        <v>30</v>
      </c>
      <c r="J130" s="233" t="s">
        <v>1676</v>
      </c>
      <c r="K130" s="233">
        <v>55</v>
      </c>
      <c r="L130" s="234">
        <v>5155</v>
      </c>
    </row>
    <row r="131" spans="1:12" s="145" customFormat="1" x14ac:dyDescent="0.2">
      <c r="A131" s="337" t="s">
        <v>246</v>
      </c>
      <c r="B131" s="334" t="s">
        <v>1783</v>
      </c>
      <c r="C131" s="232">
        <v>0</v>
      </c>
      <c r="D131" s="233">
        <v>105</v>
      </c>
      <c r="E131" s="233">
        <v>95</v>
      </c>
      <c r="F131" s="233" t="s">
        <v>1676</v>
      </c>
      <c r="G131" s="233">
        <v>0</v>
      </c>
      <c r="H131" s="233" t="s">
        <v>1676</v>
      </c>
      <c r="I131" s="233">
        <v>35</v>
      </c>
      <c r="J131" s="233" t="s">
        <v>1676</v>
      </c>
      <c r="K131" s="233" t="s">
        <v>1676</v>
      </c>
      <c r="L131" s="234">
        <v>1280</v>
      </c>
    </row>
    <row r="132" spans="1:12" s="145" customFormat="1" x14ac:dyDescent="0.2">
      <c r="A132" s="337" t="s">
        <v>1595</v>
      </c>
      <c r="B132" s="334" t="s">
        <v>1784</v>
      </c>
      <c r="C132" s="232">
        <v>0</v>
      </c>
      <c r="D132" s="233">
        <v>0</v>
      </c>
      <c r="E132" s="233">
        <v>0</v>
      </c>
      <c r="F132" s="233">
        <v>0</v>
      </c>
      <c r="G132" s="233">
        <v>0</v>
      </c>
      <c r="H132" s="233">
        <v>0</v>
      </c>
      <c r="I132" s="233">
        <v>0</v>
      </c>
      <c r="J132" s="233">
        <v>0</v>
      </c>
      <c r="K132" s="233">
        <v>0</v>
      </c>
      <c r="L132" s="234">
        <v>855</v>
      </c>
    </row>
    <row r="133" spans="1:12" s="145" customFormat="1" x14ac:dyDescent="0.2">
      <c r="A133" s="337" t="s">
        <v>797</v>
      </c>
      <c r="B133" s="334" t="s">
        <v>1785</v>
      </c>
      <c r="C133" s="232">
        <v>0</v>
      </c>
      <c r="D133" s="233">
        <v>30</v>
      </c>
      <c r="E133" s="233">
        <v>0</v>
      </c>
      <c r="F133" s="233">
        <v>0</v>
      </c>
      <c r="G133" s="233">
        <v>0</v>
      </c>
      <c r="H133" s="233">
        <v>0</v>
      </c>
      <c r="I133" s="233">
        <v>25</v>
      </c>
      <c r="J133" s="233" t="s">
        <v>1676</v>
      </c>
      <c r="K133" s="233">
        <v>0</v>
      </c>
      <c r="L133" s="234">
        <v>4165</v>
      </c>
    </row>
    <row r="134" spans="1:12" s="145" customFormat="1" x14ac:dyDescent="0.2">
      <c r="A134" s="337" t="s">
        <v>463</v>
      </c>
      <c r="B134" s="334" t="s">
        <v>1786</v>
      </c>
      <c r="C134" s="232">
        <v>450</v>
      </c>
      <c r="D134" s="233">
        <v>6480</v>
      </c>
      <c r="E134" s="233">
        <v>950</v>
      </c>
      <c r="F134" s="233">
        <v>215</v>
      </c>
      <c r="G134" s="233">
        <v>10</v>
      </c>
      <c r="H134" s="233" t="s">
        <v>1676</v>
      </c>
      <c r="I134" s="233">
        <v>2535</v>
      </c>
      <c r="J134" s="233">
        <v>235</v>
      </c>
      <c r="K134" s="233">
        <v>535</v>
      </c>
      <c r="L134" s="234">
        <v>112230</v>
      </c>
    </row>
    <row r="135" spans="1:12" s="145" customFormat="1" x14ac:dyDescent="0.2">
      <c r="A135" s="337" t="s">
        <v>749</v>
      </c>
      <c r="B135" s="334" t="s">
        <v>1787</v>
      </c>
      <c r="C135" s="232" t="s">
        <v>1676</v>
      </c>
      <c r="D135" s="233" t="s">
        <v>1676</v>
      </c>
      <c r="E135" s="233">
        <v>0</v>
      </c>
      <c r="F135" s="233">
        <v>0</v>
      </c>
      <c r="G135" s="233">
        <v>0</v>
      </c>
      <c r="H135" s="233">
        <v>0</v>
      </c>
      <c r="I135" s="233">
        <v>30</v>
      </c>
      <c r="J135" s="233" t="s">
        <v>1676</v>
      </c>
      <c r="K135" s="233">
        <v>0</v>
      </c>
      <c r="L135" s="234">
        <v>1580</v>
      </c>
    </row>
    <row r="136" spans="1:12" s="145" customFormat="1" x14ac:dyDescent="0.2">
      <c r="A136" s="337" t="s">
        <v>376</v>
      </c>
      <c r="B136" s="334" t="s">
        <v>1788</v>
      </c>
      <c r="C136" s="232">
        <v>225</v>
      </c>
      <c r="D136" s="233">
        <v>3060</v>
      </c>
      <c r="E136" s="233">
        <v>525</v>
      </c>
      <c r="F136" s="233">
        <v>45</v>
      </c>
      <c r="G136" s="233" t="s">
        <v>1676</v>
      </c>
      <c r="H136" s="233" t="s">
        <v>1676</v>
      </c>
      <c r="I136" s="233">
        <v>1185</v>
      </c>
      <c r="J136" s="233">
        <v>35</v>
      </c>
      <c r="K136" s="233">
        <v>140</v>
      </c>
      <c r="L136" s="234">
        <v>49040</v>
      </c>
    </row>
    <row r="137" spans="1:12" s="145" customFormat="1" x14ac:dyDescent="0.2">
      <c r="A137" s="337" t="s">
        <v>399</v>
      </c>
      <c r="B137" s="334" t="s">
        <v>1789</v>
      </c>
      <c r="C137" s="232" t="s">
        <v>1676</v>
      </c>
      <c r="D137" s="233">
        <v>145</v>
      </c>
      <c r="E137" s="233">
        <v>20</v>
      </c>
      <c r="F137" s="233">
        <v>0</v>
      </c>
      <c r="G137" s="233">
        <v>0</v>
      </c>
      <c r="H137" s="233">
        <v>0</v>
      </c>
      <c r="I137" s="233">
        <v>125</v>
      </c>
      <c r="J137" s="233">
        <v>10</v>
      </c>
      <c r="K137" s="233">
        <v>75</v>
      </c>
      <c r="L137" s="234">
        <v>6145</v>
      </c>
    </row>
    <row r="138" spans="1:12" s="145" customFormat="1" x14ac:dyDescent="0.2">
      <c r="A138" s="337" t="s">
        <v>335</v>
      </c>
      <c r="B138" s="334" t="s">
        <v>1790</v>
      </c>
      <c r="C138" s="232">
        <v>0</v>
      </c>
      <c r="D138" s="233" t="s">
        <v>1676</v>
      </c>
      <c r="E138" s="233">
        <v>0</v>
      </c>
      <c r="F138" s="233">
        <v>0</v>
      </c>
      <c r="G138" s="233">
        <v>0</v>
      </c>
      <c r="H138" s="233">
        <v>0</v>
      </c>
      <c r="I138" s="233">
        <v>70</v>
      </c>
      <c r="J138" s="233" t="s">
        <v>1676</v>
      </c>
      <c r="K138" s="233" t="s">
        <v>1676</v>
      </c>
      <c r="L138" s="234">
        <v>4365</v>
      </c>
    </row>
    <row r="139" spans="1:12" s="145" customFormat="1" x14ac:dyDescent="0.2">
      <c r="A139" s="337" t="s">
        <v>226</v>
      </c>
      <c r="B139" s="334" t="s">
        <v>1791</v>
      </c>
      <c r="C139" s="232">
        <v>440</v>
      </c>
      <c r="D139" s="233">
        <v>7445</v>
      </c>
      <c r="E139" s="233">
        <v>540</v>
      </c>
      <c r="F139" s="233">
        <v>310</v>
      </c>
      <c r="G139" s="233" t="s">
        <v>1676</v>
      </c>
      <c r="H139" s="233" t="s">
        <v>1676</v>
      </c>
      <c r="I139" s="233">
        <v>3415</v>
      </c>
      <c r="J139" s="233">
        <v>170</v>
      </c>
      <c r="K139" s="233">
        <v>445</v>
      </c>
      <c r="L139" s="234">
        <v>120190</v>
      </c>
    </row>
    <row r="140" spans="1:12" s="145" customFormat="1" x14ac:dyDescent="0.2">
      <c r="A140" s="337" t="s">
        <v>432</v>
      </c>
      <c r="B140" s="334" t="s">
        <v>1792</v>
      </c>
      <c r="C140" s="232">
        <v>125</v>
      </c>
      <c r="D140" s="233">
        <v>2005</v>
      </c>
      <c r="E140" s="233">
        <v>270</v>
      </c>
      <c r="F140" s="233">
        <v>25</v>
      </c>
      <c r="G140" s="233" t="s">
        <v>1676</v>
      </c>
      <c r="H140" s="233">
        <v>0</v>
      </c>
      <c r="I140" s="233">
        <v>790</v>
      </c>
      <c r="J140" s="233">
        <v>45</v>
      </c>
      <c r="K140" s="233">
        <v>170</v>
      </c>
      <c r="L140" s="234">
        <v>31475</v>
      </c>
    </row>
    <row r="141" spans="1:12" s="145" customFormat="1" x14ac:dyDescent="0.2">
      <c r="A141" s="337" t="s">
        <v>214</v>
      </c>
      <c r="B141" s="334" t="s">
        <v>1793</v>
      </c>
      <c r="C141" s="232">
        <v>705</v>
      </c>
      <c r="D141" s="233">
        <v>9575</v>
      </c>
      <c r="E141" s="233">
        <v>1950</v>
      </c>
      <c r="F141" s="233">
        <v>260</v>
      </c>
      <c r="G141" s="233">
        <v>15</v>
      </c>
      <c r="H141" s="233" t="s">
        <v>1676</v>
      </c>
      <c r="I141" s="233">
        <v>6150</v>
      </c>
      <c r="J141" s="233">
        <v>120</v>
      </c>
      <c r="K141" s="233">
        <v>350</v>
      </c>
      <c r="L141" s="234">
        <v>150330</v>
      </c>
    </row>
    <row r="142" spans="1:12" s="145" customFormat="1" x14ac:dyDescent="0.2">
      <c r="A142" s="337" t="s">
        <v>250</v>
      </c>
      <c r="B142" s="334" t="s">
        <v>1794</v>
      </c>
      <c r="C142" s="232">
        <v>410</v>
      </c>
      <c r="D142" s="233">
        <v>6260</v>
      </c>
      <c r="E142" s="233">
        <v>1015</v>
      </c>
      <c r="F142" s="233">
        <v>515</v>
      </c>
      <c r="G142" s="233">
        <v>15</v>
      </c>
      <c r="H142" s="233" t="s">
        <v>1676</v>
      </c>
      <c r="I142" s="233">
        <v>3745</v>
      </c>
      <c r="J142" s="233">
        <v>310</v>
      </c>
      <c r="K142" s="233">
        <v>465</v>
      </c>
      <c r="L142" s="234">
        <v>133015</v>
      </c>
    </row>
    <row r="143" spans="1:12" s="145" customFormat="1" x14ac:dyDescent="0.2">
      <c r="A143" s="337" t="s">
        <v>228</v>
      </c>
      <c r="B143" s="334" t="s">
        <v>1795</v>
      </c>
      <c r="C143" s="232">
        <v>0</v>
      </c>
      <c r="D143" s="233">
        <v>25</v>
      </c>
      <c r="E143" s="233">
        <v>65</v>
      </c>
      <c r="F143" s="233">
        <v>10</v>
      </c>
      <c r="G143" s="233">
        <v>0</v>
      </c>
      <c r="H143" s="233">
        <v>0</v>
      </c>
      <c r="I143" s="233">
        <v>70</v>
      </c>
      <c r="J143" s="233">
        <v>15</v>
      </c>
      <c r="K143" s="233" t="s">
        <v>1676</v>
      </c>
      <c r="L143" s="234">
        <v>6345</v>
      </c>
    </row>
    <row r="144" spans="1:12" s="145" customFormat="1" x14ac:dyDescent="0.2">
      <c r="A144" s="337" t="s">
        <v>397</v>
      </c>
      <c r="B144" s="334" t="s">
        <v>1796</v>
      </c>
      <c r="C144" s="232">
        <v>580</v>
      </c>
      <c r="D144" s="233">
        <v>8980</v>
      </c>
      <c r="E144" s="233">
        <v>1500</v>
      </c>
      <c r="F144" s="233">
        <v>160</v>
      </c>
      <c r="G144" s="233">
        <v>20</v>
      </c>
      <c r="H144" s="233" t="s">
        <v>1676</v>
      </c>
      <c r="I144" s="233">
        <v>4340</v>
      </c>
      <c r="J144" s="233">
        <v>215</v>
      </c>
      <c r="K144" s="233">
        <v>500</v>
      </c>
      <c r="L144" s="234">
        <v>188905</v>
      </c>
    </row>
    <row r="145" spans="1:13" s="157" customFormat="1" x14ac:dyDescent="0.2">
      <c r="A145" s="337" t="s">
        <v>240</v>
      </c>
      <c r="B145" s="334" t="s">
        <v>1797</v>
      </c>
      <c r="C145" s="232">
        <v>390</v>
      </c>
      <c r="D145" s="233">
        <v>6740</v>
      </c>
      <c r="E145" s="233">
        <v>895</v>
      </c>
      <c r="F145" s="233">
        <v>125</v>
      </c>
      <c r="G145" s="233" t="s">
        <v>1676</v>
      </c>
      <c r="H145" s="233">
        <v>0</v>
      </c>
      <c r="I145" s="233">
        <v>2550</v>
      </c>
      <c r="J145" s="233">
        <v>80</v>
      </c>
      <c r="K145" s="233">
        <v>265</v>
      </c>
      <c r="L145" s="234">
        <v>99180</v>
      </c>
      <c r="M145" s="145"/>
    </row>
    <row r="146" spans="1:13" s="145" customFormat="1" x14ac:dyDescent="0.2">
      <c r="A146" s="337" t="s">
        <v>1530</v>
      </c>
      <c r="B146" s="334" t="s">
        <v>1798</v>
      </c>
      <c r="C146" s="232">
        <v>0</v>
      </c>
      <c r="D146" s="233" t="s">
        <v>1676</v>
      </c>
      <c r="E146" s="233">
        <v>0</v>
      </c>
      <c r="F146" s="233">
        <v>0</v>
      </c>
      <c r="G146" s="233">
        <v>0</v>
      </c>
      <c r="H146" s="233">
        <v>0</v>
      </c>
      <c r="I146" s="233">
        <v>10</v>
      </c>
      <c r="J146" s="233">
        <v>0</v>
      </c>
      <c r="K146" s="233">
        <v>15</v>
      </c>
      <c r="L146" s="234">
        <v>315</v>
      </c>
      <c r="M146" s="157"/>
    </row>
    <row r="147" spans="1:13" s="157" customFormat="1" x14ac:dyDescent="0.2">
      <c r="A147" s="337" t="s">
        <v>796</v>
      </c>
      <c r="B147" s="334" t="s">
        <v>1799</v>
      </c>
      <c r="C147" s="232">
        <v>0</v>
      </c>
      <c r="D147" s="233">
        <v>45</v>
      </c>
      <c r="E147" s="233">
        <v>0</v>
      </c>
      <c r="F147" s="233">
        <v>0</v>
      </c>
      <c r="G147" s="233">
        <v>0</v>
      </c>
      <c r="H147" s="233">
        <v>0</v>
      </c>
      <c r="I147" s="233">
        <v>80</v>
      </c>
      <c r="J147" s="233">
        <v>10</v>
      </c>
      <c r="K147" s="233">
        <v>0</v>
      </c>
      <c r="L147" s="234">
        <v>10540</v>
      </c>
      <c r="M147" s="145"/>
    </row>
    <row r="148" spans="1:13" s="145" customFormat="1" x14ac:dyDescent="0.2">
      <c r="A148" s="337" t="s">
        <v>552</v>
      </c>
      <c r="B148" s="334" t="s">
        <v>1800</v>
      </c>
      <c r="C148" s="232">
        <v>360</v>
      </c>
      <c r="D148" s="233">
        <v>5325</v>
      </c>
      <c r="E148" s="233">
        <v>640</v>
      </c>
      <c r="F148" s="233">
        <v>145</v>
      </c>
      <c r="G148" s="233">
        <v>10</v>
      </c>
      <c r="H148" s="233" t="s">
        <v>1676</v>
      </c>
      <c r="I148" s="233">
        <v>2480</v>
      </c>
      <c r="J148" s="233">
        <v>40</v>
      </c>
      <c r="K148" s="233">
        <v>370</v>
      </c>
      <c r="L148" s="234">
        <v>93090</v>
      </c>
    </row>
    <row r="149" spans="1:13" s="145" customFormat="1" x14ac:dyDescent="0.2">
      <c r="A149" s="337" t="s">
        <v>1598</v>
      </c>
      <c r="B149" s="334" t="s">
        <v>1801</v>
      </c>
      <c r="C149" s="232">
        <v>0</v>
      </c>
      <c r="D149" s="233">
        <v>0</v>
      </c>
      <c r="E149" s="233">
        <v>0</v>
      </c>
      <c r="F149" s="233">
        <v>0</v>
      </c>
      <c r="G149" s="233">
        <v>0</v>
      </c>
      <c r="H149" s="233">
        <v>0</v>
      </c>
      <c r="I149" s="233">
        <v>0</v>
      </c>
      <c r="J149" s="233">
        <v>0</v>
      </c>
      <c r="K149" s="233">
        <v>0</v>
      </c>
      <c r="L149" s="234">
        <v>95</v>
      </c>
    </row>
    <row r="150" spans="1:13" s="145" customFormat="1" x14ac:dyDescent="0.2">
      <c r="A150" s="337" t="s">
        <v>1218</v>
      </c>
      <c r="B150" s="334" t="s">
        <v>1802</v>
      </c>
      <c r="C150" s="232">
        <v>0</v>
      </c>
      <c r="D150" s="233">
        <v>0</v>
      </c>
      <c r="E150" s="233">
        <v>0</v>
      </c>
      <c r="F150" s="233">
        <v>0</v>
      </c>
      <c r="G150" s="233">
        <v>0</v>
      </c>
      <c r="H150" s="233">
        <v>0</v>
      </c>
      <c r="I150" s="233" t="s">
        <v>1676</v>
      </c>
      <c r="J150" s="233">
        <v>0</v>
      </c>
      <c r="K150" s="233">
        <v>0</v>
      </c>
      <c r="L150" s="234">
        <v>2405</v>
      </c>
    </row>
    <row r="151" spans="1:13" s="145" customFormat="1" x14ac:dyDescent="0.2">
      <c r="A151" s="337" t="s">
        <v>1554</v>
      </c>
      <c r="B151" s="334" t="s">
        <v>1803</v>
      </c>
      <c r="C151" s="232">
        <v>0</v>
      </c>
      <c r="D151" s="233" t="s">
        <v>1676</v>
      </c>
      <c r="E151" s="233" t="s">
        <v>1676</v>
      </c>
      <c r="F151" s="233">
        <v>0</v>
      </c>
      <c r="G151" s="233">
        <v>0</v>
      </c>
      <c r="H151" s="233">
        <v>0</v>
      </c>
      <c r="I151" s="233" t="s">
        <v>1676</v>
      </c>
      <c r="J151" s="233" t="s">
        <v>1676</v>
      </c>
      <c r="K151" s="233">
        <v>0</v>
      </c>
      <c r="L151" s="234">
        <v>4045</v>
      </c>
      <c r="M151" s="157"/>
    </row>
    <row r="152" spans="1:13" s="157" customFormat="1" x14ac:dyDescent="0.2">
      <c r="A152" s="337" t="s">
        <v>336</v>
      </c>
      <c r="B152" s="334" t="s">
        <v>1804</v>
      </c>
      <c r="C152" s="232">
        <v>0</v>
      </c>
      <c r="D152" s="233" t="s">
        <v>1676</v>
      </c>
      <c r="E152" s="233">
        <v>0</v>
      </c>
      <c r="F152" s="233">
        <v>0</v>
      </c>
      <c r="G152" s="233">
        <v>0</v>
      </c>
      <c r="H152" s="233">
        <v>0</v>
      </c>
      <c r="I152" s="233">
        <v>60</v>
      </c>
      <c r="J152" s="233" t="s">
        <v>1676</v>
      </c>
      <c r="K152" s="233" t="s">
        <v>1676</v>
      </c>
      <c r="L152" s="234">
        <v>6230</v>
      </c>
      <c r="M152" s="145"/>
    </row>
    <row r="153" spans="1:13" s="145" customFormat="1" x14ac:dyDescent="0.2">
      <c r="A153" s="337" t="s">
        <v>361</v>
      </c>
      <c r="B153" s="334" t="s">
        <v>1805</v>
      </c>
      <c r="C153" s="232">
        <v>0</v>
      </c>
      <c r="D153" s="233">
        <v>0</v>
      </c>
      <c r="E153" s="233">
        <v>0</v>
      </c>
      <c r="F153" s="233">
        <v>0</v>
      </c>
      <c r="G153" s="233">
        <v>0</v>
      </c>
      <c r="H153" s="233">
        <v>0</v>
      </c>
      <c r="I153" s="233" t="s">
        <v>1676</v>
      </c>
      <c r="J153" s="233">
        <v>0</v>
      </c>
      <c r="K153" s="233">
        <v>0</v>
      </c>
      <c r="L153" s="234">
        <v>3760</v>
      </c>
    </row>
    <row r="154" spans="1:13" s="145" customFormat="1" x14ac:dyDescent="0.2">
      <c r="A154" s="337" t="s">
        <v>337</v>
      </c>
      <c r="B154" s="334" t="s">
        <v>1806</v>
      </c>
      <c r="C154" s="232">
        <v>0</v>
      </c>
      <c r="D154" s="233" t="s">
        <v>1676</v>
      </c>
      <c r="E154" s="233">
        <v>0</v>
      </c>
      <c r="F154" s="233">
        <v>0</v>
      </c>
      <c r="G154" s="233">
        <v>0</v>
      </c>
      <c r="H154" s="233">
        <v>0</v>
      </c>
      <c r="I154" s="233">
        <v>165</v>
      </c>
      <c r="J154" s="233">
        <v>0</v>
      </c>
      <c r="K154" s="233">
        <v>0</v>
      </c>
      <c r="L154" s="234">
        <v>7200</v>
      </c>
    </row>
    <row r="155" spans="1:13" s="145" customFormat="1" x14ac:dyDescent="0.2">
      <c r="A155" s="337" t="s">
        <v>398</v>
      </c>
      <c r="B155" s="334" t="s">
        <v>1807</v>
      </c>
      <c r="C155" s="232">
        <v>745</v>
      </c>
      <c r="D155" s="233">
        <v>10690</v>
      </c>
      <c r="E155" s="233">
        <v>1190</v>
      </c>
      <c r="F155" s="233">
        <v>210</v>
      </c>
      <c r="G155" s="233">
        <v>20</v>
      </c>
      <c r="H155" s="233" t="s">
        <v>1676</v>
      </c>
      <c r="I155" s="233">
        <v>4075</v>
      </c>
      <c r="J155" s="233">
        <v>190</v>
      </c>
      <c r="K155" s="233">
        <v>745</v>
      </c>
      <c r="L155" s="234">
        <v>175585</v>
      </c>
    </row>
    <row r="156" spans="1:13" s="145" customFormat="1" x14ac:dyDescent="0.2">
      <c r="A156" s="337" t="s">
        <v>739</v>
      </c>
      <c r="B156" s="334" t="s">
        <v>1808</v>
      </c>
      <c r="C156" s="232">
        <v>0</v>
      </c>
      <c r="D156" s="233">
        <v>25</v>
      </c>
      <c r="E156" s="233">
        <v>0</v>
      </c>
      <c r="F156" s="233">
        <v>0</v>
      </c>
      <c r="G156" s="233">
        <v>0</v>
      </c>
      <c r="H156" s="233">
        <v>0</v>
      </c>
      <c r="I156" s="233">
        <v>25</v>
      </c>
      <c r="J156" s="233">
        <v>0</v>
      </c>
      <c r="K156" s="233" t="s">
        <v>1676</v>
      </c>
      <c r="L156" s="234">
        <v>285</v>
      </c>
    </row>
    <row r="157" spans="1:13" s="145" customFormat="1" x14ac:dyDescent="0.2">
      <c r="A157" s="337" t="s">
        <v>338</v>
      </c>
      <c r="B157" s="334" t="s">
        <v>1809</v>
      </c>
      <c r="C157" s="232">
        <v>0</v>
      </c>
      <c r="D157" s="233">
        <v>10</v>
      </c>
      <c r="E157" s="233">
        <v>0</v>
      </c>
      <c r="F157" s="233">
        <v>0</v>
      </c>
      <c r="G157" s="233">
        <v>0</v>
      </c>
      <c r="H157" s="233">
        <v>0</v>
      </c>
      <c r="I157" s="233">
        <v>125</v>
      </c>
      <c r="J157" s="233">
        <v>85</v>
      </c>
      <c r="K157" s="233">
        <v>0</v>
      </c>
      <c r="L157" s="234">
        <v>7925</v>
      </c>
    </row>
    <row r="158" spans="1:13" s="145" customFormat="1" x14ac:dyDescent="0.2">
      <c r="A158" s="337" t="s">
        <v>554</v>
      </c>
      <c r="B158" s="334" t="s">
        <v>1810</v>
      </c>
      <c r="C158" s="232">
        <v>170</v>
      </c>
      <c r="D158" s="233">
        <v>2770</v>
      </c>
      <c r="E158" s="233">
        <v>640</v>
      </c>
      <c r="F158" s="233">
        <v>50</v>
      </c>
      <c r="G158" s="233">
        <v>10</v>
      </c>
      <c r="H158" s="233">
        <v>0</v>
      </c>
      <c r="I158" s="233">
        <v>1055</v>
      </c>
      <c r="J158" s="233">
        <v>15</v>
      </c>
      <c r="K158" s="233">
        <v>170</v>
      </c>
      <c r="L158" s="234">
        <v>58140</v>
      </c>
    </row>
    <row r="159" spans="1:13" s="145" customFormat="1" x14ac:dyDescent="0.2">
      <c r="A159" s="337" t="s">
        <v>445</v>
      </c>
      <c r="B159" s="334" t="s">
        <v>1811</v>
      </c>
      <c r="C159" s="232">
        <v>100</v>
      </c>
      <c r="D159" s="233">
        <v>1965</v>
      </c>
      <c r="E159" s="233">
        <v>260</v>
      </c>
      <c r="F159" s="233">
        <v>35</v>
      </c>
      <c r="G159" s="233">
        <v>10</v>
      </c>
      <c r="H159" s="233">
        <v>0</v>
      </c>
      <c r="I159" s="233">
        <v>595</v>
      </c>
      <c r="J159" s="233">
        <v>30</v>
      </c>
      <c r="K159" s="233">
        <v>250</v>
      </c>
      <c r="L159" s="234">
        <v>37985</v>
      </c>
    </row>
    <row r="160" spans="1:13" s="145" customFormat="1" x14ac:dyDescent="0.2">
      <c r="A160" s="337" t="s">
        <v>206</v>
      </c>
      <c r="B160" s="334" t="s">
        <v>1812</v>
      </c>
      <c r="C160" s="232">
        <v>0</v>
      </c>
      <c r="D160" s="233">
        <v>10</v>
      </c>
      <c r="E160" s="233" t="s">
        <v>1676</v>
      </c>
      <c r="F160" s="233">
        <v>0</v>
      </c>
      <c r="G160" s="233">
        <v>0</v>
      </c>
      <c r="H160" s="233">
        <v>0</v>
      </c>
      <c r="I160" s="233" t="s">
        <v>1676</v>
      </c>
      <c r="J160" s="233">
        <v>0</v>
      </c>
      <c r="K160" s="233">
        <v>50</v>
      </c>
      <c r="L160" s="234">
        <v>3080</v>
      </c>
    </row>
    <row r="161" spans="1:12" s="145" customFormat="1" x14ac:dyDescent="0.2">
      <c r="A161" s="337" t="s">
        <v>200</v>
      </c>
      <c r="B161" s="334" t="s">
        <v>1813</v>
      </c>
      <c r="C161" s="232">
        <v>545</v>
      </c>
      <c r="D161" s="233">
        <v>6960</v>
      </c>
      <c r="E161" s="233">
        <v>1075</v>
      </c>
      <c r="F161" s="233">
        <v>115</v>
      </c>
      <c r="G161" s="233" t="s">
        <v>1676</v>
      </c>
      <c r="H161" s="233">
        <v>0</v>
      </c>
      <c r="I161" s="233">
        <v>3430</v>
      </c>
      <c r="J161" s="233">
        <v>130</v>
      </c>
      <c r="K161" s="233">
        <v>570</v>
      </c>
      <c r="L161" s="234">
        <v>153170</v>
      </c>
    </row>
    <row r="162" spans="1:12" s="145" customFormat="1" x14ac:dyDescent="0.2">
      <c r="A162" s="337" t="s">
        <v>1599</v>
      </c>
      <c r="B162" s="334" t="s">
        <v>1814</v>
      </c>
      <c r="C162" s="232">
        <v>0</v>
      </c>
      <c r="D162" s="233">
        <v>0</v>
      </c>
      <c r="E162" s="233">
        <v>0</v>
      </c>
      <c r="F162" s="233">
        <v>0</v>
      </c>
      <c r="G162" s="233">
        <v>0</v>
      </c>
      <c r="H162" s="233">
        <v>0</v>
      </c>
      <c r="I162" s="233">
        <v>0</v>
      </c>
      <c r="J162" s="233">
        <v>0</v>
      </c>
      <c r="K162" s="233">
        <v>0</v>
      </c>
      <c r="L162" s="234">
        <v>70</v>
      </c>
    </row>
    <row r="163" spans="1:12" s="145" customFormat="1" x14ac:dyDescent="0.2">
      <c r="A163" s="337" t="s">
        <v>1372</v>
      </c>
      <c r="B163" s="334" t="s">
        <v>1815</v>
      </c>
      <c r="C163" s="232">
        <v>0</v>
      </c>
      <c r="D163" s="233">
        <v>0</v>
      </c>
      <c r="E163" s="233">
        <v>0</v>
      </c>
      <c r="F163" s="233">
        <v>0</v>
      </c>
      <c r="G163" s="233">
        <v>0</v>
      </c>
      <c r="H163" s="233">
        <v>0</v>
      </c>
      <c r="I163" s="233">
        <v>0</v>
      </c>
      <c r="J163" s="233">
        <v>0</v>
      </c>
      <c r="K163" s="233">
        <v>0</v>
      </c>
      <c r="L163" s="234">
        <v>185</v>
      </c>
    </row>
    <row r="164" spans="1:12" s="145" customFormat="1" x14ac:dyDescent="0.2">
      <c r="A164" s="337" t="s">
        <v>462</v>
      </c>
      <c r="B164" s="334" t="s">
        <v>1816</v>
      </c>
      <c r="C164" s="232" t="s">
        <v>1676</v>
      </c>
      <c r="D164" s="233">
        <v>70</v>
      </c>
      <c r="E164" s="233" t="s">
        <v>1676</v>
      </c>
      <c r="F164" s="233" t="s">
        <v>1676</v>
      </c>
      <c r="G164" s="233">
        <v>0</v>
      </c>
      <c r="H164" s="233">
        <v>0</v>
      </c>
      <c r="I164" s="233">
        <v>2530</v>
      </c>
      <c r="J164" s="233">
        <v>10</v>
      </c>
      <c r="K164" s="233" t="s">
        <v>1676</v>
      </c>
      <c r="L164" s="234">
        <v>39350</v>
      </c>
    </row>
    <row r="165" spans="1:12" s="145" customFormat="1" x14ac:dyDescent="0.2">
      <c r="A165" s="337" t="s">
        <v>453</v>
      </c>
      <c r="B165" s="334" t="s">
        <v>1817</v>
      </c>
      <c r="C165" s="232">
        <v>370</v>
      </c>
      <c r="D165" s="233">
        <v>3865</v>
      </c>
      <c r="E165" s="233">
        <v>1330</v>
      </c>
      <c r="F165" s="233">
        <v>95</v>
      </c>
      <c r="G165" s="233">
        <v>15</v>
      </c>
      <c r="H165" s="233" t="s">
        <v>1676</v>
      </c>
      <c r="I165" s="233">
        <v>1680</v>
      </c>
      <c r="J165" s="233">
        <v>30</v>
      </c>
      <c r="K165" s="233">
        <v>835</v>
      </c>
      <c r="L165" s="234">
        <v>92930</v>
      </c>
    </row>
    <row r="166" spans="1:12" s="145" customFormat="1" x14ac:dyDescent="0.2">
      <c r="A166" s="337" t="s">
        <v>551</v>
      </c>
      <c r="B166" s="334" t="s">
        <v>1818</v>
      </c>
      <c r="C166" s="232">
        <v>445</v>
      </c>
      <c r="D166" s="233">
        <v>5210</v>
      </c>
      <c r="E166" s="233">
        <v>800</v>
      </c>
      <c r="F166" s="233">
        <v>355</v>
      </c>
      <c r="G166" s="233">
        <v>10</v>
      </c>
      <c r="H166" s="233" t="s">
        <v>1676</v>
      </c>
      <c r="I166" s="233">
        <v>3980</v>
      </c>
      <c r="J166" s="233">
        <v>90</v>
      </c>
      <c r="K166" s="233">
        <v>710</v>
      </c>
      <c r="L166" s="234">
        <v>168095</v>
      </c>
    </row>
    <row r="167" spans="1:12" s="145" customFormat="1" x14ac:dyDescent="0.2">
      <c r="A167" s="337" t="s">
        <v>560</v>
      </c>
      <c r="B167" s="334" t="s">
        <v>1819</v>
      </c>
      <c r="C167" s="232">
        <v>415</v>
      </c>
      <c r="D167" s="233">
        <v>4940</v>
      </c>
      <c r="E167" s="233">
        <v>1135</v>
      </c>
      <c r="F167" s="233">
        <v>105</v>
      </c>
      <c r="G167" s="233">
        <v>35</v>
      </c>
      <c r="H167" s="233" t="s">
        <v>1676</v>
      </c>
      <c r="I167" s="233">
        <v>1605</v>
      </c>
      <c r="J167" s="233">
        <v>115</v>
      </c>
      <c r="K167" s="233">
        <v>420</v>
      </c>
      <c r="L167" s="234">
        <v>104940</v>
      </c>
    </row>
    <row r="168" spans="1:12" s="145" customFormat="1" x14ac:dyDescent="0.2">
      <c r="A168" s="337" t="s">
        <v>388</v>
      </c>
      <c r="B168" s="334" t="s">
        <v>1820</v>
      </c>
      <c r="C168" s="232">
        <v>165</v>
      </c>
      <c r="D168" s="233">
        <v>2215</v>
      </c>
      <c r="E168" s="233">
        <v>300</v>
      </c>
      <c r="F168" s="233">
        <v>20</v>
      </c>
      <c r="G168" s="233">
        <v>0</v>
      </c>
      <c r="H168" s="233">
        <v>0</v>
      </c>
      <c r="I168" s="233">
        <v>1185</v>
      </c>
      <c r="J168" s="233">
        <v>35</v>
      </c>
      <c r="K168" s="233">
        <v>180</v>
      </c>
      <c r="L168" s="234">
        <v>58725</v>
      </c>
    </row>
    <row r="169" spans="1:12" s="145" customFormat="1" x14ac:dyDescent="0.2">
      <c r="A169" s="337" t="s">
        <v>801</v>
      </c>
      <c r="B169" s="334" t="s">
        <v>1821</v>
      </c>
      <c r="C169" s="232">
        <v>0</v>
      </c>
      <c r="D169" s="233" t="s">
        <v>1676</v>
      </c>
      <c r="E169" s="233">
        <v>0</v>
      </c>
      <c r="F169" s="233">
        <v>0</v>
      </c>
      <c r="G169" s="233">
        <v>0</v>
      </c>
      <c r="H169" s="233">
        <v>0</v>
      </c>
      <c r="I169" s="233" t="s">
        <v>1676</v>
      </c>
      <c r="J169" s="233">
        <v>0</v>
      </c>
      <c r="K169" s="233">
        <v>0</v>
      </c>
      <c r="L169" s="234">
        <v>685</v>
      </c>
    </row>
    <row r="170" spans="1:12" s="145" customFormat="1" x14ac:dyDescent="0.2">
      <c r="A170" s="337" t="s">
        <v>548</v>
      </c>
      <c r="B170" s="334" t="s">
        <v>1822</v>
      </c>
      <c r="C170" s="232">
        <v>0</v>
      </c>
      <c r="D170" s="233">
        <v>0</v>
      </c>
      <c r="E170" s="233">
        <v>0</v>
      </c>
      <c r="F170" s="233">
        <v>0</v>
      </c>
      <c r="G170" s="233">
        <v>0</v>
      </c>
      <c r="H170" s="233">
        <v>0</v>
      </c>
      <c r="I170" s="233" t="s">
        <v>1676</v>
      </c>
      <c r="J170" s="233">
        <v>0</v>
      </c>
      <c r="K170" s="233">
        <v>0</v>
      </c>
      <c r="L170" s="234">
        <v>1535</v>
      </c>
    </row>
    <row r="171" spans="1:12" s="145" customFormat="1" x14ac:dyDescent="0.2">
      <c r="A171" s="337" t="s">
        <v>230</v>
      </c>
      <c r="B171" s="334" t="s">
        <v>1823</v>
      </c>
      <c r="C171" s="232">
        <v>0</v>
      </c>
      <c r="D171" s="233">
        <v>45</v>
      </c>
      <c r="E171" s="233">
        <v>25</v>
      </c>
      <c r="F171" s="233" t="s">
        <v>1676</v>
      </c>
      <c r="G171" s="233">
        <v>0</v>
      </c>
      <c r="H171" s="233">
        <v>0</v>
      </c>
      <c r="I171" s="233" t="s">
        <v>1676</v>
      </c>
      <c r="J171" s="233" t="s">
        <v>1676</v>
      </c>
      <c r="K171" s="233">
        <v>0</v>
      </c>
      <c r="L171" s="234">
        <v>1505</v>
      </c>
    </row>
    <row r="172" spans="1:12" s="145" customFormat="1" x14ac:dyDescent="0.2">
      <c r="A172" s="337" t="s">
        <v>186</v>
      </c>
      <c r="B172" s="334" t="s">
        <v>1824</v>
      </c>
      <c r="C172" s="232">
        <v>195</v>
      </c>
      <c r="D172" s="233">
        <v>1740</v>
      </c>
      <c r="E172" s="233">
        <v>225</v>
      </c>
      <c r="F172" s="233">
        <v>120</v>
      </c>
      <c r="G172" s="233" t="s">
        <v>1676</v>
      </c>
      <c r="H172" s="233">
        <v>0</v>
      </c>
      <c r="I172" s="233">
        <v>775</v>
      </c>
      <c r="J172" s="233">
        <v>15</v>
      </c>
      <c r="K172" s="233">
        <v>170</v>
      </c>
      <c r="L172" s="234">
        <v>66710</v>
      </c>
    </row>
    <row r="173" spans="1:12" s="145" customFormat="1" x14ac:dyDescent="0.2">
      <c r="A173" s="337" t="s">
        <v>354</v>
      </c>
      <c r="B173" s="334" t="s">
        <v>1825</v>
      </c>
      <c r="C173" s="232">
        <v>0</v>
      </c>
      <c r="D173" s="233" t="s">
        <v>1676</v>
      </c>
      <c r="E173" s="233">
        <v>0</v>
      </c>
      <c r="F173" s="233">
        <v>0</v>
      </c>
      <c r="G173" s="233">
        <v>0</v>
      </c>
      <c r="H173" s="233">
        <v>0</v>
      </c>
      <c r="I173" s="233">
        <v>90</v>
      </c>
      <c r="J173" s="233">
        <v>0</v>
      </c>
      <c r="K173" s="233">
        <v>0</v>
      </c>
      <c r="L173" s="234">
        <v>2565</v>
      </c>
    </row>
    <row r="174" spans="1:12" s="145" customFormat="1" x14ac:dyDescent="0.2">
      <c r="A174" s="337" t="s">
        <v>744</v>
      </c>
      <c r="B174" s="334" t="s">
        <v>1826</v>
      </c>
      <c r="C174" s="232">
        <v>0</v>
      </c>
      <c r="D174" s="233">
        <v>0</v>
      </c>
      <c r="E174" s="233">
        <v>0</v>
      </c>
      <c r="F174" s="233">
        <v>0</v>
      </c>
      <c r="G174" s="233">
        <v>0</v>
      </c>
      <c r="H174" s="233">
        <v>0</v>
      </c>
      <c r="I174" s="233">
        <v>0</v>
      </c>
      <c r="J174" s="233">
        <v>0</v>
      </c>
      <c r="K174" s="233">
        <v>0</v>
      </c>
      <c r="L174" s="234">
        <v>355</v>
      </c>
    </row>
    <row r="175" spans="1:12" s="145" customFormat="1" x14ac:dyDescent="0.2">
      <c r="A175" s="337" t="s">
        <v>1326</v>
      </c>
      <c r="B175" s="334" t="s">
        <v>1827</v>
      </c>
      <c r="C175" s="232">
        <v>0</v>
      </c>
      <c r="D175" s="233">
        <v>0</v>
      </c>
      <c r="E175" s="233">
        <v>0</v>
      </c>
      <c r="F175" s="233">
        <v>0</v>
      </c>
      <c r="G175" s="233">
        <v>0</v>
      </c>
      <c r="H175" s="233">
        <v>0</v>
      </c>
      <c r="I175" s="233">
        <v>0</v>
      </c>
      <c r="J175" s="233">
        <v>0</v>
      </c>
      <c r="K175" s="233">
        <v>0</v>
      </c>
      <c r="L175" s="234">
        <v>90</v>
      </c>
    </row>
    <row r="176" spans="1:12" s="145" customFormat="1" x14ac:dyDescent="0.2">
      <c r="A176" s="337" t="s">
        <v>221</v>
      </c>
      <c r="B176" s="334" t="s">
        <v>1828</v>
      </c>
      <c r="C176" s="232">
        <v>665</v>
      </c>
      <c r="D176" s="233">
        <v>7925</v>
      </c>
      <c r="E176" s="233">
        <v>960</v>
      </c>
      <c r="F176" s="233">
        <v>305</v>
      </c>
      <c r="G176" s="233">
        <v>15</v>
      </c>
      <c r="H176" s="233" t="s">
        <v>1676</v>
      </c>
      <c r="I176" s="233">
        <v>4400</v>
      </c>
      <c r="J176" s="233">
        <v>175</v>
      </c>
      <c r="K176" s="233">
        <v>315</v>
      </c>
      <c r="L176" s="234">
        <v>142045</v>
      </c>
    </row>
    <row r="177" spans="1:13" s="145" customFormat="1" x14ac:dyDescent="0.2">
      <c r="A177" s="337" t="s">
        <v>582</v>
      </c>
      <c r="B177" s="334" t="s">
        <v>1829</v>
      </c>
      <c r="C177" s="232" t="s">
        <v>1676</v>
      </c>
      <c r="D177" s="233">
        <v>40</v>
      </c>
      <c r="E177" s="233">
        <v>65</v>
      </c>
      <c r="F177" s="233" t="s">
        <v>1676</v>
      </c>
      <c r="G177" s="233">
        <v>0</v>
      </c>
      <c r="H177" s="233" t="s">
        <v>1676</v>
      </c>
      <c r="I177" s="233">
        <v>45</v>
      </c>
      <c r="J177" s="233">
        <v>20</v>
      </c>
      <c r="K177" s="233">
        <v>20</v>
      </c>
      <c r="L177" s="234">
        <v>1985</v>
      </c>
    </row>
    <row r="178" spans="1:13" s="145" customFormat="1" x14ac:dyDescent="0.2">
      <c r="A178" s="337" t="s">
        <v>257</v>
      </c>
      <c r="B178" s="334" t="s">
        <v>1830</v>
      </c>
      <c r="C178" s="232">
        <v>790</v>
      </c>
      <c r="D178" s="233">
        <v>4415</v>
      </c>
      <c r="E178" s="233">
        <v>400</v>
      </c>
      <c r="F178" s="233">
        <v>465</v>
      </c>
      <c r="G178" s="233">
        <v>40</v>
      </c>
      <c r="H178" s="233" t="s">
        <v>1676</v>
      </c>
      <c r="I178" s="233">
        <v>10190</v>
      </c>
      <c r="J178" s="233">
        <v>235</v>
      </c>
      <c r="K178" s="233">
        <v>960</v>
      </c>
      <c r="L178" s="234">
        <v>204415</v>
      </c>
    </row>
    <row r="179" spans="1:13" s="145" customFormat="1" x14ac:dyDescent="0.2">
      <c r="A179" s="337" t="s">
        <v>580</v>
      </c>
      <c r="B179" s="334" t="s">
        <v>1831</v>
      </c>
      <c r="C179" s="232">
        <v>0</v>
      </c>
      <c r="D179" s="233">
        <v>0</v>
      </c>
      <c r="E179" s="233">
        <v>0</v>
      </c>
      <c r="F179" s="233">
        <v>0</v>
      </c>
      <c r="G179" s="233">
        <v>0</v>
      </c>
      <c r="H179" s="233">
        <v>0</v>
      </c>
      <c r="I179" s="233">
        <v>0</v>
      </c>
      <c r="J179" s="233">
        <v>0</v>
      </c>
      <c r="K179" s="233">
        <v>0</v>
      </c>
      <c r="L179" s="234">
        <v>790</v>
      </c>
    </row>
    <row r="180" spans="1:13" s="145" customFormat="1" x14ac:dyDescent="0.2">
      <c r="A180" s="337" t="s">
        <v>1636</v>
      </c>
      <c r="B180" s="334" t="s">
        <v>1832</v>
      </c>
      <c r="C180" s="232">
        <v>0</v>
      </c>
      <c r="D180" s="233">
        <v>0</v>
      </c>
      <c r="E180" s="233">
        <v>0</v>
      </c>
      <c r="F180" s="233">
        <v>0</v>
      </c>
      <c r="G180" s="233">
        <v>0</v>
      </c>
      <c r="H180" s="233">
        <v>0</v>
      </c>
      <c r="I180" s="233">
        <v>0</v>
      </c>
      <c r="J180" s="233">
        <v>0</v>
      </c>
      <c r="K180" s="233">
        <v>0</v>
      </c>
      <c r="L180" s="234">
        <v>120</v>
      </c>
    </row>
    <row r="181" spans="1:13" s="145" customFormat="1" x14ac:dyDescent="0.2">
      <c r="A181" s="337" t="s">
        <v>1638</v>
      </c>
      <c r="B181" s="334" t="s">
        <v>1833</v>
      </c>
      <c r="C181" s="232">
        <v>0</v>
      </c>
      <c r="D181" s="233">
        <v>0</v>
      </c>
      <c r="E181" s="233">
        <v>0</v>
      </c>
      <c r="F181" s="233">
        <v>0</v>
      </c>
      <c r="G181" s="233">
        <v>0</v>
      </c>
      <c r="H181" s="233">
        <v>0</v>
      </c>
      <c r="I181" s="233">
        <v>0</v>
      </c>
      <c r="J181" s="233">
        <v>0</v>
      </c>
      <c r="K181" s="233">
        <v>0</v>
      </c>
      <c r="L181" s="234">
        <v>110</v>
      </c>
    </row>
    <row r="182" spans="1:13" s="145" customFormat="1" x14ac:dyDescent="0.2">
      <c r="A182" s="337" t="s">
        <v>1633</v>
      </c>
      <c r="B182" s="334" t="s">
        <v>2162</v>
      </c>
      <c r="C182" s="232">
        <v>0</v>
      </c>
      <c r="D182" s="233">
        <v>0</v>
      </c>
      <c r="E182" s="233">
        <v>0</v>
      </c>
      <c r="F182" s="233">
        <v>0</v>
      </c>
      <c r="G182" s="233">
        <v>0</v>
      </c>
      <c r="H182" s="233">
        <v>0</v>
      </c>
      <c r="I182" s="233">
        <v>0</v>
      </c>
      <c r="J182" s="233">
        <v>0</v>
      </c>
      <c r="K182" s="233">
        <v>0</v>
      </c>
      <c r="L182" s="234" t="s">
        <v>1676</v>
      </c>
    </row>
    <row r="183" spans="1:13" s="145" customFormat="1" x14ac:dyDescent="0.2">
      <c r="A183" s="337" t="s">
        <v>1635</v>
      </c>
      <c r="B183" s="334" t="s">
        <v>2163</v>
      </c>
      <c r="C183" s="232">
        <v>0</v>
      </c>
      <c r="D183" s="233">
        <v>0</v>
      </c>
      <c r="E183" s="233">
        <v>0</v>
      </c>
      <c r="F183" s="233">
        <v>0</v>
      </c>
      <c r="G183" s="233">
        <v>0</v>
      </c>
      <c r="H183" s="233">
        <v>0</v>
      </c>
      <c r="I183" s="233">
        <v>0</v>
      </c>
      <c r="J183" s="233">
        <v>0</v>
      </c>
      <c r="K183" s="233">
        <v>0</v>
      </c>
      <c r="L183" s="234" t="s">
        <v>1676</v>
      </c>
    </row>
    <row r="184" spans="1:13" s="145" customFormat="1" x14ac:dyDescent="0.2">
      <c r="A184" s="337" t="s">
        <v>1640</v>
      </c>
      <c r="B184" s="334" t="s">
        <v>1834</v>
      </c>
      <c r="C184" s="232">
        <v>0</v>
      </c>
      <c r="D184" s="233">
        <v>0</v>
      </c>
      <c r="E184" s="233">
        <v>0</v>
      </c>
      <c r="F184" s="233">
        <v>0</v>
      </c>
      <c r="G184" s="233">
        <v>0</v>
      </c>
      <c r="H184" s="233">
        <v>0</v>
      </c>
      <c r="I184" s="233">
        <v>0</v>
      </c>
      <c r="J184" s="233">
        <v>0</v>
      </c>
      <c r="K184" s="233">
        <v>0</v>
      </c>
      <c r="L184" s="234">
        <v>165</v>
      </c>
    </row>
    <row r="185" spans="1:13" s="145" customFormat="1" x14ac:dyDescent="0.2">
      <c r="A185" s="337" t="s">
        <v>1642</v>
      </c>
      <c r="B185" s="334" t="s">
        <v>1835</v>
      </c>
      <c r="C185" s="232">
        <v>0</v>
      </c>
      <c r="D185" s="233">
        <v>0</v>
      </c>
      <c r="E185" s="233">
        <v>0</v>
      </c>
      <c r="F185" s="233">
        <v>0</v>
      </c>
      <c r="G185" s="233">
        <v>0</v>
      </c>
      <c r="H185" s="233">
        <v>0</v>
      </c>
      <c r="I185" s="233">
        <v>0</v>
      </c>
      <c r="J185" s="233">
        <v>0</v>
      </c>
      <c r="K185" s="233">
        <v>0</v>
      </c>
      <c r="L185" s="234">
        <v>60</v>
      </c>
    </row>
    <row r="186" spans="1:13" s="145" customFormat="1" x14ac:dyDescent="0.2">
      <c r="A186" s="337" t="s">
        <v>1639</v>
      </c>
      <c r="B186" s="334" t="s">
        <v>1836</v>
      </c>
      <c r="C186" s="232">
        <v>0</v>
      </c>
      <c r="D186" s="233">
        <v>0</v>
      </c>
      <c r="E186" s="233">
        <v>0</v>
      </c>
      <c r="F186" s="233">
        <v>0</v>
      </c>
      <c r="G186" s="233">
        <v>0</v>
      </c>
      <c r="H186" s="233">
        <v>0</v>
      </c>
      <c r="I186" s="233">
        <v>0</v>
      </c>
      <c r="J186" s="233">
        <v>0</v>
      </c>
      <c r="K186" s="233">
        <v>0</v>
      </c>
      <c r="L186" s="234">
        <v>100</v>
      </c>
    </row>
    <row r="187" spans="1:13" s="145" customFormat="1" x14ac:dyDescent="0.2">
      <c r="A187" s="337" t="s">
        <v>1612</v>
      </c>
      <c r="B187" s="334" t="s">
        <v>1837</v>
      </c>
      <c r="C187" s="232">
        <v>0</v>
      </c>
      <c r="D187" s="233">
        <v>0</v>
      </c>
      <c r="E187" s="233">
        <v>0</v>
      </c>
      <c r="F187" s="233">
        <v>0</v>
      </c>
      <c r="G187" s="233">
        <v>0</v>
      </c>
      <c r="H187" s="233">
        <v>0</v>
      </c>
      <c r="I187" s="233">
        <v>0</v>
      </c>
      <c r="J187" s="233">
        <v>0</v>
      </c>
      <c r="K187" s="233">
        <v>0</v>
      </c>
      <c r="L187" s="234">
        <v>1735</v>
      </c>
    </row>
    <row r="188" spans="1:13" s="145" customFormat="1" x14ac:dyDescent="0.2">
      <c r="A188" s="337" t="s">
        <v>748</v>
      </c>
      <c r="B188" s="334" t="s">
        <v>1838</v>
      </c>
      <c r="C188" s="232">
        <v>135</v>
      </c>
      <c r="D188" s="233">
        <v>1745</v>
      </c>
      <c r="E188" s="233">
        <v>280</v>
      </c>
      <c r="F188" s="233">
        <v>25</v>
      </c>
      <c r="G188" s="233" t="s">
        <v>1676</v>
      </c>
      <c r="H188" s="233">
        <v>0</v>
      </c>
      <c r="I188" s="233">
        <v>1115</v>
      </c>
      <c r="J188" s="233">
        <v>35</v>
      </c>
      <c r="K188" s="233">
        <v>65</v>
      </c>
      <c r="L188" s="234">
        <v>31660</v>
      </c>
    </row>
    <row r="189" spans="1:13" s="145" customFormat="1" x14ac:dyDescent="0.2">
      <c r="A189" s="337" t="s">
        <v>414</v>
      </c>
      <c r="B189" s="334" t="s">
        <v>1839</v>
      </c>
      <c r="C189" s="232">
        <v>190</v>
      </c>
      <c r="D189" s="233">
        <v>2525</v>
      </c>
      <c r="E189" s="233">
        <v>500</v>
      </c>
      <c r="F189" s="233">
        <v>35</v>
      </c>
      <c r="G189" s="233" t="s">
        <v>1676</v>
      </c>
      <c r="H189" s="233">
        <v>0</v>
      </c>
      <c r="I189" s="233">
        <v>1225</v>
      </c>
      <c r="J189" s="233">
        <v>90</v>
      </c>
      <c r="K189" s="233">
        <v>135</v>
      </c>
      <c r="L189" s="234">
        <v>59935</v>
      </c>
    </row>
    <row r="190" spans="1:13" s="145" customFormat="1" x14ac:dyDescent="0.2">
      <c r="A190" s="337" t="s">
        <v>255</v>
      </c>
      <c r="B190" s="334" t="s">
        <v>1840</v>
      </c>
      <c r="C190" s="232">
        <v>0</v>
      </c>
      <c r="D190" s="233" t="s">
        <v>1676</v>
      </c>
      <c r="E190" s="233">
        <v>0</v>
      </c>
      <c r="F190" s="233">
        <v>0</v>
      </c>
      <c r="G190" s="233">
        <v>0</v>
      </c>
      <c r="H190" s="233">
        <v>0</v>
      </c>
      <c r="I190" s="233">
        <v>0</v>
      </c>
      <c r="J190" s="233">
        <v>0</v>
      </c>
      <c r="K190" s="233">
        <v>0</v>
      </c>
      <c r="L190" s="234">
        <v>230</v>
      </c>
    </row>
    <row r="191" spans="1:13" s="145" customFormat="1" x14ac:dyDescent="0.2">
      <c r="A191" s="337" t="s">
        <v>607</v>
      </c>
      <c r="B191" s="334" t="s">
        <v>1841</v>
      </c>
      <c r="C191" s="232">
        <v>0</v>
      </c>
      <c r="D191" s="233">
        <v>0</v>
      </c>
      <c r="E191" s="233">
        <v>0</v>
      </c>
      <c r="F191" s="233">
        <v>0</v>
      </c>
      <c r="G191" s="233">
        <v>0</v>
      </c>
      <c r="H191" s="233">
        <v>0</v>
      </c>
      <c r="I191" s="233">
        <v>0</v>
      </c>
      <c r="J191" s="233">
        <v>0</v>
      </c>
      <c r="K191" s="233">
        <v>0</v>
      </c>
      <c r="L191" s="234">
        <v>2525</v>
      </c>
    </row>
    <row r="192" spans="1:13" s="145" customFormat="1" x14ac:dyDescent="0.2">
      <c r="A192" s="337" t="s">
        <v>457</v>
      </c>
      <c r="B192" s="334" t="s">
        <v>1842</v>
      </c>
      <c r="C192" s="232">
        <v>275</v>
      </c>
      <c r="D192" s="233">
        <v>4085</v>
      </c>
      <c r="E192" s="233">
        <v>670</v>
      </c>
      <c r="F192" s="233">
        <v>105</v>
      </c>
      <c r="G192" s="233">
        <v>45</v>
      </c>
      <c r="H192" s="233" t="s">
        <v>1676</v>
      </c>
      <c r="I192" s="233">
        <v>1540</v>
      </c>
      <c r="J192" s="233">
        <v>45</v>
      </c>
      <c r="K192" s="233">
        <v>275</v>
      </c>
      <c r="L192" s="234">
        <v>88375</v>
      </c>
      <c r="M192" s="157"/>
    </row>
    <row r="193" spans="1:13" s="157" customFormat="1" x14ac:dyDescent="0.2">
      <c r="A193" s="337" t="s">
        <v>1327</v>
      </c>
      <c r="B193" s="334" t="s">
        <v>1843</v>
      </c>
      <c r="C193" s="232">
        <v>0</v>
      </c>
      <c r="D193" s="233">
        <v>15</v>
      </c>
      <c r="E193" s="233">
        <v>0</v>
      </c>
      <c r="F193" s="233">
        <v>0</v>
      </c>
      <c r="G193" s="233">
        <v>0</v>
      </c>
      <c r="H193" s="233">
        <v>0</v>
      </c>
      <c r="I193" s="233">
        <v>30</v>
      </c>
      <c r="J193" s="233">
        <v>0</v>
      </c>
      <c r="K193" s="233">
        <v>0</v>
      </c>
      <c r="L193" s="234">
        <v>4650</v>
      </c>
      <c r="M193" s="145"/>
    </row>
    <row r="194" spans="1:13" s="145" customFormat="1" x14ac:dyDescent="0.2">
      <c r="A194" s="337" t="s">
        <v>435</v>
      </c>
      <c r="B194" s="334" t="s">
        <v>1844</v>
      </c>
      <c r="C194" s="232">
        <v>1085</v>
      </c>
      <c r="D194" s="233">
        <v>7155</v>
      </c>
      <c r="E194" s="233">
        <v>560</v>
      </c>
      <c r="F194" s="233">
        <v>585</v>
      </c>
      <c r="G194" s="233">
        <v>30</v>
      </c>
      <c r="H194" s="233" t="s">
        <v>1676</v>
      </c>
      <c r="I194" s="233">
        <v>4280</v>
      </c>
      <c r="J194" s="233">
        <v>210</v>
      </c>
      <c r="K194" s="233">
        <v>680</v>
      </c>
      <c r="L194" s="234">
        <v>195740</v>
      </c>
    </row>
    <row r="195" spans="1:13" s="145" customFormat="1" x14ac:dyDescent="0.2">
      <c r="A195" s="337" t="s">
        <v>808</v>
      </c>
      <c r="B195" s="334" t="s">
        <v>1845</v>
      </c>
      <c r="C195" s="232">
        <v>0</v>
      </c>
      <c r="D195" s="233">
        <v>0</v>
      </c>
      <c r="E195" s="233">
        <v>0</v>
      </c>
      <c r="F195" s="233">
        <v>0</v>
      </c>
      <c r="G195" s="233">
        <v>0</v>
      </c>
      <c r="H195" s="233">
        <v>0</v>
      </c>
      <c r="I195" s="233" t="s">
        <v>1676</v>
      </c>
      <c r="J195" s="233">
        <v>0</v>
      </c>
      <c r="K195" s="233">
        <v>0</v>
      </c>
      <c r="L195" s="234">
        <v>320</v>
      </c>
    </row>
    <row r="196" spans="1:13" s="145" customFormat="1" x14ac:dyDescent="0.2">
      <c r="A196" s="337" t="s">
        <v>374</v>
      </c>
      <c r="B196" s="334" t="s">
        <v>1846</v>
      </c>
      <c r="C196" s="232">
        <v>255</v>
      </c>
      <c r="D196" s="233">
        <v>4005</v>
      </c>
      <c r="E196" s="233">
        <v>695</v>
      </c>
      <c r="F196" s="233">
        <v>105</v>
      </c>
      <c r="G196" s="233" t="s">
        <v>1676</v>
      </c>
      <c r="H196" s="233" t="s">
        <v>1676</v>
      </c>
      <c r="I196" s="233">
        <v>1490</v>
      </c>
      <c r="J196" s="233">
        <v>120</v>
      </c>
      <c r="K196" s="233">
        <v>425</v>
      </c>
      <c r="L196" s="234">
        <v>77090</v>
      </c>
    </row>
    <row r="197" spans="1:13" s="145" customFormat="1" x14ac:dyDescent="0.2">
      <c r="A197" s="337" t="s">
        <v>219</v>
      </c>
      <c r="B197" s="334" t="s">
        <v>1847</v>
      </c>
      <c r="C197" s="232">
        <v>0</v>
      </c>
      <c r="D197" s="233">
        <v>20</v>
      </c>
      <c r="E197" s="233">
        <v>80</v>
      </c>
      <c r="F197" s="233" t="s">
        <v>1676</v>
      </c>
      <c r="G197" s="233">
        <v>0</v>
      </c>
      <c r="H197" s="233">
        <v>0</v>
      </c>
      <c r="I197" s="233">
        <v>20</v>
      </c>
      <c r="J197" s="233" t="s">
        <v>1676</v>
      </c>
      <c r="K197" s="233" t="s">
        <v>1676</v>
      </c>
      <c r="L197" s="234">
        <v>1685</v>
      </c>
    </row>
    <row r="198" spans="1:13" s="145" customFormat="1" x14ac:dyDescent="0.2">
      <c r="A198" s="337" t="s">
        <v>247</v>
      </c>
      <c r="B198" s="334" t="s">
        <v>1848</v>
      </c>
      <c r="C198" s="232">
        <v>635</v>
      </c>
      <c r="D198" s="233">
        <v>6835</v>
      </c>
      <c r="E198" s="233">
        <v>830</v>
      </c>
      <c r="F198" s="233">
        <v>310</v>
      </c>
      <c r="G198" s="233">
        <v>20</v>
      </c>
      <c r="H198" s="233" t="s">
        <v>1676</v>
      </c>
      <c r="I198" s="233">
        <v>3810</v>
      </c>
      <c r="J198" s="233">
        <v>175</v>
      </c>
      <c r="K198" s="233">
        <v>465</v>
      </c>
      <c r="L198" s="234">
        <v>119005</v>
      </c>
    </row>
    <row r="199" spans="1:13" s="145" customFormat="1" x14ac:dyDescent="0.2">
      <c r="A199" s="337" t="s">
        <v>807</v>
      </c>
      <c r="B199" s="334" t="s">
        <v>1849</v>
      </c>
      <c r="C199" s="232">
        <v>0</v>
      </c>
      <c r="D199" s="233">
        <v>0</v>
      </c>
      <c r="E199" s="233">
        <v>0</v>
      </c>
      <c r="F199" s="233">
        <v>0</v>
      </c>
      <c r="G199" s="233">
        <v>0</v>
      </c>
      <c r="H199" s="233">
        <v>0</v>
      </c>
      <c r="I199" s="233">
        <v>0</v>
      </c>
      <c r="J199" s="233">
        <v>0</v>
      </c>
      <c r="K199" s="233">
        <v>0</v>
      </c>
      <c r="L199" s="234">
        <v>125</v>
      </c>
    </row>
    <row r="200" spans="1:13" s="145" customFormat="1" x14ac:dyDescent="0.2">
      <c r="A200" s="337" t="s">
        <v>411</v>
      </c>
      <c r="B200" s="334" t="s">
        <v>1850</v>
      </c>
      <c r="C200" s="232">
        <v>0</v>
      </c>
      <c r="D200" s="233">
        <v>25</v>
      </c>
      <c r="E200" s="233">
        <v>25</v>
      </c>
      <c r="F200" s="233" t="s">
        <v>1676</v>
      </c>
      <c r="G200" s="233" t="s">
        <v>1676</v>
      </c>
      <c r="H200" s="233">
        <v>0</v>
      </c>
      <c r="I200" s="233">
        <v>75</v>
      </c>
      <c r="J200" s="233">
        <v>0</v>
      </c>
      <c r="K200" s="233">
        <v>0</v>
      </c>
      <c r="L200" s="234">
        <v>1135</v>
      </c>
    </row>
    <row r="201" spans="1:13" s="145" customFormat="1" x14ac:dyDescent="0.2">
      <c r="A201" s="337" t="s">
        <v>812</v>
      </c>
      <c r="B201" s="334" t="s">
        <v>1851</v>
      </c>
      <c r="C201" s="232">
        <v>0</v>
      </c>
      <c r="D201" s="233">
        <v>0</v>
      </c>
      <c r="E201" s="233">
        <v>0</v>
      </c>
      <c r="F201" s="233">
        <v>0</v>
      </c>
      <c r="G201" s="233">
        <v>0</v>
      </c>
      <c r="H201" s="233">
        <v>0</v>
      </c>
      <c r="I201" s="233">
        <v>0</v>
      </c>
      <c r="J201" s="233">
        <v>0</v>
      </c>
      <c r="K201" s="233">
        <v>0</v>
      </c>
      <c r="L201" s="234">
        <v>105</v>
      </c>
    </row>
    <row r="202" spans="1:13" s="157" customFormat="1" x14ac:dyDescent="0.2">
      <c r="A202" s="337" t="s">
        <v>188</v>
      </c>
      <c r="B202" s="334" t="s">
        <v>1852</v>
      </c>
      <c r="C202" s="232">
        <v>1220</v>
      </c>
      <c r="D202" s="233">
        <v>10170</v>
      </c>
      <c r="E202" s="233">
        <v>1670</v>
      </c>
      <c r="F202" s="233">
        <v>675</v>
      </c>
      <c r="G202" s="233">
        <v>30</v>
      </c>
      <c r="H202" s="233" t="s">
        <v>1676</v>
      </c>
      <c r="I202" s="233">
        <v>6140</v>
      </c>
      <c r="J202" s="233">
        <v>290</v>
      </c>
      <c r="K202" s="233">
        <v>1065</v>
      </c>
      <c r="L202" s="234">
        <v>166530</v>
      </c>
    </row>
    <row r="203" spans="1:13" s="145" customFormat="1" x14ac:dyDescent="0.2">
      <c r="A203" s="337" t="s">
        <v>198</v>
      </c>
      <c r="B203" s="334" t="s">
        <v>1853</v>
      </c>
      <c r="C203" s="232">
        <v>0</v>
      </c>
      <c r="D203" s="233">
        <v>55</v>
      </c>
      <c r="E203" s="233" t="s">
        <v>1676</v>
      </c>
      <c r="F203" s="233" t="s">
        <v>1676</v>
      </c>
      <c r="G203" s="233" t="s">
        <v>1676</v>
      </c>
      <c r="H203" s="233">
        <v>0</v>
      </c>
      <c r="I203" s="233">
        <v>450</v>
      </c>
      <c r="J203" s="233">
        <v>25</v>
      </c>
      <c r="K203" s="233">
        <v>125</v>
      </c>
      <c r="L203" s="234">
        <v>5305</v>
      </c>
    </row>
    <row r="204" spans="1:13" s="145" customFormat="1" x14ac:dyDescent="0.2">
      <c r="A204" s="337" t="s">
        <v>425</v>
      </c>
      <c r="B204" s="334" t="s">
        <v>1854</v>
      </c>
      <c r="C204" s="232">
        <v>365</v>
      </c>
      <c r="D204" s="233">
        <v>5655</v>
      </c>
      <c r="E204" s="233">
        <v>510</v>
      </c>
      <c r="F204" s="233">
        <v>245</v>
      </c>
      <c r="G204" s="233">
        <v>10</v>
      </c>
      <c r="H204" s="233">
        <v>0</v>
      </c>
      <c r="I204" s="233">
        <v>1530</v>
      </c>
      <c r="J204" s="233">
        <v>30</v>
      </c>
      <c r="K204" s="233">
        <v>700</v>
      </c>
      <c r="L204" s="234">
        <v>129635</v>
      </c>
    </row>
    <row r="205" spans="1:13" s="157" customFormat="1" x14ac:dyDescent="0.2">
      <c r="A205" s="337" t="s">
        <v>591</v>
      </c>
      <c r="B205" s="334" t="s">
        <v>1855</v>
      </c>
      <c r="C205" s="232">
        <v>0</v>
      </c>
      <c r="D205" s="233">
        <v>25</v>
      </c>
      <c r="E205" s="233" t="s">
        <v>1676</v>
      </c>
      <c r="F205" s="233">
        <v>0</v>
      </c>
      <c r="G205" s="233">
        <v>0</v>
      </c>
      <c r="H205" s="233">
        <v>0</v>
      </c>
      <c r="I205" s="233" t="s">
        <v>1676</v>
      </c>
      <c r="J205" s="233">
        <v>0</v>
      </c>
      <c r="K205" s="233" t="s">
        <v>1676</v>
      </c>
      <c r="L205" s="234">
        <v>1780</v>
      </c>
    </row>
    <row r="206" spans="1:13" s="145" customFormat="1" x14ac:dyDescent="0.2">
      <c r="A206" s="337" t="s">
        <v>464</v>
      </c>
      <c r="B206" s="334" t="s">
        <v>1856</v>
      </c>
      <c r="C206" s="232">
        <v>0</v>
      </c>
      <c r="D206" s="233" t="s">
        <v>1676</v>
      </c>
      <c r="E206" s="233">
        <v>10</v>
      </c>
      <c r="F206" s="233">
        <v>0</v>
      </c>
      <c r="G206" s="233">
        <v>0</v>
      </c>
      <c r="H206" s="233">
        <v>0</v>
      </c>
      <c r="I206" s="233" t="s">
        <v>1676</v>
      </c>
      <c r="J206" s="233" t="s">
        <v>1676</v>
      </c>
      <c r="K206" s="233">
        <v>0</v>
      </c>
      <c r="L206" s="234">
        <v>75</v>
      </c>
    </row>
    <row r="207" spans="1:13" s="145" customFormat="1" x14ac:dyDescent="0.2">
      <c r="A207" s="337" t="s">
        <v>1625</v>
      </c>
      <c r="B207" s="334" t="s">
        <v>2160</v>
      </c>
      <c r="C207" s="232">
        <v>0</v>
      </c>
      <c r="D207" s="233" t="s">
        <v>1676</v>
      </c>
      <c r="E207" s="233">
        <v>0</v>
      </c>
      <c r="F207" s="233">
        <v>0</v>
      </c>
      <c r="G207" s="233">
        <v>0</v>
      </c>
      <c r="H207" s="233">
        <v>0</v>
      </c>
      <c r="I207" s="233" t="s">
        <v>1676</v>
      </c>
      <c r="J207" s="233">
        <v>0</v>
      </c>
      <c r="K207" s="233">
        <v>0</v>
      </c>
      <c r="L207" s="234" t="s">
        <v>1676</v>
      </c>
    </row>
    <row r="208" spans="1:13" s="145" customFormat="1" x14ac:dyDescent="0.2">
      <c r="A208" s="337" t="s">
        <v>380</v>
      </c>
      <c r="B208" s="334" t="s">
        <v>1857</v>
      </c>
      <c r="C208" s="232" t="s">
        <v>1676</v>
      </c>
      <c r="D208" s="233">
        <v>55</v>
      </c>
      <c r="E208" s="233" t="s">
        <v>1676</v>
      </c>
      <c r="F208" s="233" t="s">
        <v>1676</v>
      </c>
      <c r="G208" s="233">
        <v>0</v>
      </c>
      <c r="H208" s="233">
        <v>0</v>
      </c>
      <c r="I208" s="233">
        <v>1595</v>
      </c>
      <c r="J208" s="233">
        <v>15</v>
      </c>
      <c r="K208" s="233">
        <v>125</v>
      </c>
      <c r="L208" s="234">
        <v>11830</v>
      </c>
    </row>
    <row r="209" spans="1:12" s="145" customFormat="1" x14ac:dyDescent="0.2">
      <c r="A209" s="337" t="s">
        <v>402</v>
      </c>
      <c r="B209" s="334" t="s">
        <v>1858</v>
      </c>
      <c r="C209" s="232">
        <v>975</v>
      </c>
      <c r="D209" s="233">
        <v>11570</v>
      </c>
      <c r="E209" s="233">
        <v>1915</v>
      </c>
      <c r="F209" s="233">
        <v>1050</v>
      </c>
      <c r="G209" s="233">
        <v>15</v>
      </c>
      <c r="H209" s="233" t="s">
        <v>1676</v>
      </c>
      <c r="I209" s="233">
        <v>5730</v>
      </c>
      <c r="J209" s="233">
        <v>250</v>
      </c>
      <c r="K209" s="233">
        <v>1185</v>
      </c>
      <c r="L209" s="234">
        <v>180005</v>
      </c>
    </row>
    <row r="210" spans="1:12" s="145" customFormat="1" x14ac:dyDescent="0.2">
      <c r="A210" s="337" t="s">
        <v>404</v>
      </c>
      <c r="B210" s="334" t="s">
        <v>1859</v>
      </c>
      <c r="C210" s="232" t="s">
        <v>1676</v>
      </c>
      <c r="D210" s="233">
        <v>65</v>
      </c>
      <c r="E210" s="233" t="s">
        <v>1676</v>
      </c>
      <c r="F210" s="233" t="s">
        <v>1676</v>
      </c>
      <c r="G210" s="233">
        <v>0</v>
      </c>
      <c r="H210" s="233">
        <v>0</v>
      </c>
      <c r="I210" s="233">
        <v>405</v>
      </c>
      <c r="J210" s="233">
        <v>15</v>
      </c>
      <c r="K210" s="233">
        <v>10</v>
      </c>
      <c r="L210" s="234">
        <v>40640</v>
      </c>
    </row>
    <row r="211" spans="1:12" s="145" customFormat="1" x14ac:dyDescent="0.2">
      <c r="A211" s="337" t="s">
        <v>609</v>
      </c>
      <c r="B211" s="334" t="s">
        <v>1860</v>
      </c>
      <c r="C211" s="232" t="s">
        <v>1676</v>
      </c>
      <c r="D211" s="233">
        <v>345</v>
      </c>
      <c r="E211" s="233" t="s">
        <v>1676</v>
      </c>
      <c r="F211" s="233">
        <v>0</v>
      </c>
      <c r="G211" s="233" t="s">
        <v>1676</v>
      </c>
      <c r="H211" s="233">
        <v>0</v>
      </c>
      <c r="I211" s="233" t="s">
        <v>1676</v>
      </c>
      <c r="J211" s="233">
        <v>10</v>
      </c>
      <c r="K211" s="233" t="s">
        <v>1676</v>
      </c>
      <c r="L211" s="234">
        <v>405</v>
      </c>
    </row>
    <row r="212" spans="1:12" s="145" customFormat="1" x14ac:dyDescent="0.2">
      <c r="A212" s="337" t="s">
        <v>1373</v>
      </c>
      <c r="B212" s="334" t="s">
        <v>1861</v>
      </c>
      <c r="C212" s="232">
        <v>0</v>
      </c>
      <c r="D212" s="233">
        <v>0</v>
      </c>
      <c r="E212" s="233">
        <v>0</v>
      </c>
      <c r="F212" s="233">
        <v>0</v>
      </c>
      <c r="G212" s="233">
        <v>0</v>
      </c>
      <c r="H212" s="233">
        <v>0</v>
      </c>
      <c r="I212" s="233">
        <v>0</v>
      </c>
      <c r="J212" s="233">
        <v>0</v>
      </c>
      <c r="K212" s="233">
        <v>0</v>
      </c>
      <c r="L212" s="234">
        <v>345</v>
      </c>
    </row>
    <row r="213" spans="1:12" s="145" customFormat="1" x14ac:dyDescent="0.2">
      <c r="A213" s="337" t="s">
        <v>1626</v>
      </c>
      <c r="B213" s="334" t="s">
        <v>1862</v>
      </c>
      <c r="C213" s="232">
        <v>0</v>
      </c>
      <c r="D213" s="233">
        <v>0</v>
      </c>
      <c r="E213" s="233">
        <v>0</v>
      </c>
      <c r="F213" s="233">
        <v>0</v>
      </c>
      <c r="G213" s="233">
        <v>0</v>
      </c>
      <c r="H213" s="233">
        <v>0</v>
      </c>
      <c r="I213" s="233">
        <v>0</v>
      </c>
      <c r="J213" s="233">
        <v>0</v>
      </c>
      <c r="K213" s="233">
        <v>0</v>
      </c>
      <c r="L213" s="234">
        <v>10</v>
      </c>
    </row>
    <row r="214" spans="1:12" s="145" customFormat="1" x14ac:dyDescent="0.2">
      <c r="A214" s="337" t="s">
        <v>1220</v>
      </c>
      <c r="B214" s="334" t="s">
        <v>1863</v>
      </c>
      <c r="C214" s="232">
        <v>585</v>
      </c>
      <c r="D214" s="233">
        <v>7810</v>
      </c>
      <c r="E214" s="233">
        <v>555</v>
      </c>
      <c r="F214" s="233">
        <v>725</v>
      </c>
      <c r="G214" s="233">
        <v>25</v>
      </c>
      <c r="H214" s="233" t="s">
        <v>1676</v>
      </c>
      <c r="I214" s="233">
        <v>4525</v>
      </c>
      <c r="J214" s="233">
        <v>235</v>
      </c>
      <c r="K214" s="233">
        <v>460</v>
      </c>
      <c r="L214" s="234">
        <v>166495</v>
      </c>
    </row>
    <row r="215" spans="1:12" s="145" customFormat="1" x14ac:dyDescent="0.2">
      <c r="A215" s="337" t="s">
        <v>386</v>
      </c>
      <c r="B215" s="334" t="s">
        <v>1864</v>
      </c>
      <c r="C215" s="232">
        <v>320</v>
      </c>
      <c r="D215" s="233">
        <v>4520</v>
      </c>
      <c r="E215" s="233">
        <v>780</v>
      </c>
      <c r="F215" s="233">
        <v>310</v>
      </c>
      <c r="G215" s="233" t="s">
        <v>1676</v>
      </c>
      <c r="H215" s="233" t="s">
        <v>1676</v>
      </c>
      <c r="I215" s="233">
        <v>2460</v>
      </c>
      <c r="J215" s="233">
        <v>100</v>
      </c>
      <c r="K215" s="233">
        <v>295</v>
      </c>
      <c r="L215" s="234">
        <v>112835</v>
      </c>
    </row>
    <row r="216" spans="1:12" s="145" customFormat="1" x14ac:dyDescent="0.2">
      <c r="A216" s="337" t="s">
        <v>224</v>
      </c>
      <c r="B216" s="334" t="s">
        <v>1865</v>
      </c>
      <c r="C216" s="232">
        <v>640</v>
      </c>
      <c r="D216" s="233">
        <v>8070</v>
      </c>
      <c r="E216" s="233">
        <v>1265</v>
      </c>
      <c r="F216" s="233">
        <v>240</v>
      </c>
      <c r="G216" s="233">
        <v>25</v>
      </c>
      <c r="H216" s="233" t="s">
        <v>1676</v>
      </c>
      <c r="I216" s="233">
        <v>3205</v>
      </c>
      <c r="J216" s="233">
        <v>215</v>
      </c>
      <c r="K216" s="233">
        <v>435</v>
      </c>
      <c r="L216" s="234">
        <v>110570</v>
      </c>
    </row>
    <row r="217" spans="1:12" s="145" customFormat="1" x14ac:dyDescent="0.2">
      <c r="A217" s="337" t="s">
        <v>1553</v>
      </c>
      <c r="B217" s="334" t="s">
        <v>1866</v>
      </c>
      <c r="C217" s="232">
        <v>1020</v>
      </c>
      <c r="D217" s="233">
        <v>11890</v>
      </c>
      <c r="E217" s="233">
        <v>1230</v>
      </c>
      <c r="F217" s="233">
        <v>880</v>
      </c>
      <c r="G217" s="233">
        <v>40</v>
      </c>
      <c r="H217" s="233" t="s">
        <v>1676</v>
      </c>
      <c r="I217" s="233">
        <v>8240</v>
      </c>
      <c r="J217" s="233">
        <v>415</v>
      </c>
      <c r="K217" s="233">
        <v>635</v>
      </c>
      <c r="L217" s="234">
        <v>286390</v>
      </c>
    </row>
    <row r="218" spans="1:12" s="145" customFormat="1" x14ac:dyDescent="0.2">
      <c r="A218" s="337" t="s">
        <v>465</v>
      </c>
      <c r="B218" s="334" t="s">
        <v>1867</v>
      </c>
      <c r="C218" s="232">
        <v>285</v>
      </c>
      <c r="D218" s="233">
        <v>3310</v>
      </c>
      <c r="E218" s="233">
        <v>550</v>
      </c>
      <c r="F218" s="233">
        <v>85</v>
      </c>
      <c r="G218" s="233" t="s">
        <v>1676</v>
      </c>
      <c r="H218" s="233" t="s">
        <v>1676</v>
      </c>
      <c r="I218" s="233">
        <v>1580</v>
      </c>
      <c r="J218" s="233">
        <v>85</v>
      </c>
      <c r="K218" s="233">
        <v>140</v>
      </c>
      <c r="L218" s="234">
        <v>76055</v>
      </c>
    </row>
    <row r="219" spans="1:12" s="145" customFormat="1" x14ac:dyDescent="0.2">
      <c r="A219" s="337" t="s">
        <v>218</v>
      </c>
      <c r="B219" s="334" t="s">
        <v>1868</v>
      </c>
      <c r="C219" s="232" t="s">
        <v>1676</v>
      </c>
      <c r="D219" s="233">
        <v>130</v>
      </c>
      <c r="E219" s="233">
        <v>70</v>
      </c>
      <c r="F219" s="233">
        <v>15</v>
      </c>
      <c r="G219" s="233">
        <v>0</v>
      </c>
      <c r="H219" s="233">
        <v>10</v>
      </c>
      <c r="I219" s="233">
        <v>15</v>
      </c>
      <c r="J219" s="233">
        <v>20</v>
      </c>
      <c r="K219" s="233" t="s">
        <v>1676</v>
      </c>
      <c r="L219" s="234">
        <v>2610</v>
      </c>
    </row>
    <row r="220" spans="1:12" s="145" customFormat="1" x14ac:dyDescent="0.2">
      <c r="A220" s="337" t="s">
        <v>382</v>
      </c>
      <c r="B220" s="334" t="s">
        <v>1869</v>
      </c>
      <c r="C220" s="232">
        <v>400</v>
      </c>
      <c r="D220" s="233">
        <v>5175</v>
      </c>
      <c r="E220" s="233">
        <v>745</v>
      </c>
      <c r="F220" s="233">
        <v>140</v>
      </c>
      <c r="G220" s="233">
        <v>15</v>
      </c>
      <c r="H220" s="233" t="s">
        <v>1676</v>
      </c>
      <c r="I220" s="233">
        <v>1760</v>
      </c>
      <c r="J220" s="233">
        <v>205</v>
      </c>
      <c r="K220" s="233">
        <v>220</v>
      </c>
      <c r="L220" s="234">
        <v>75420</v>
      </c>
    </row>
    <row r="221" spans="1:12" s="145" customFormat="1" x14ac:dyDescent="0.2">
      <c r="A221" s="337" t="s">
        <v>183</v>
      </c>
      <c r="B221" s="334" t="s">
        <v>1870</v>
      </c>
      <c r="C221" s="232">
        <v>360</v>
      </c>
      <c r="D221" s="233">
        <v>6840</v>
      </c>
      <c r="E221" s="233">
        <v>520</v>
      </c>
      <c r="F221" s="233">
        <v>225</v>
      </c>
      <c r="G221" s="233">
        <v>10</v>
      </c>
      <c r="H221" s="233">
        <v>0</v>
      </c>
      <c r="I221" s="233">
        <v>2485</v>
      </c>
      <c r="J221" s="233">
        <v>210</v>
      </c>
      <c r="K221" s="233">
        <v>175</v>
      </c>
      <c r="L221" s="234">
        <v>72905</v>
      </c>
    </row>
    <row r="222" spans="1:12" s="145" customFormat="1" x14ac:dyDescent="0.2">
      <c r="A222" s="337" t="s">
        <v>583</v>
      </c>
      <c r="B222" s="334" t="s">
        <v>1871</v>
      </c>
      <c r="C222" s="232">
        <v>585</v>
      </c>
      <c r="D222" s="233">
        <v>9815</v>
      </c>
      <c r="E222" s="233">
        <v>1100</v>
      </c>
      <c r="F222" s="233">
        <v>385</v>
      </c>
      <c r="G222" s="233">
        <v>10</v>
      </c>
      <c r="H222" s="233">
        <v>0</v>
      </c>
      <c r="I222" s="233">
        <v>2615</v>
      </c>
      <c r="J222" s="233">
        <v>275</v>
      </c>
      <c r="K222" s="233">
        <v>420</v>
      </c>
      <c r="L222" s="234">
        <v>141645</v>
      </c>
    </row>
    <row r="223" spans="1:12" s="145" customFormat="1" x14ac:dyDescent="0.2">
      <c r="A223" s="337" t="s">
        <v>190</v>
      </c>
      <c r="B223" s="334" t="s">
        <v>1872</v>
      </c>
      <c r="C223" s="232" t="s">
        <v>1676</v>
      </c>
      <c r="D223" s="233">
        <v>135</v>
      </c>
      <c r="E223" s="233">
        <v>70</v>
      </c>
      <c r="F223" s="233">
        <v>15</v>
      </c>
      <c r="G223" s="233">
        <v>0</v>
      </c>
      <c r="H223" s="233" t="s">
        <v>1676</v>
      </c>
      <c r="I223" s="233">
        <v>130</v>
      </c>
      <c r="J223" s="233">
        <v>10</v>
      </c>
      <c r="K223" s="233">
        <v>100</v>
      </c>
      <c r="L223" s="234">
        <v>7510</v>
      </c>
    </row>
    <row r="224" spans="1:12" s="145" customFormat="1" x14ac:dyDescent="0.2">
      <c r="A224" s="337" t="s">
        <v>1600</v>
      </c>
      <c r="B224" s="334" t="s">
        <v>1873</v>
      </c>
      <c r="C224" s="232">
        <v>0</v>
      </c>
      <c r="D224" s="233">
        <v>0</v>
      </c>
      <c r="E224" s="233">
        <v>0</v>
      </c>
      <c r="F224" s="233">
        <v>0</v>
      </c>
      <c r="G224" s="233">
        <v>0</v>
      </c>
      <c r="H224" s="233">
        <v>0</v>
      </c>
      <c r="I224" s="233" t="s">
        <v>1676</v>
      </c>
      <c r="J224" s="233">
        <v>0</v>
      </c>
      <c r="K224" s="233">
        <v>0</v>
      </c>
      <c r="L224" s="234">
        <v>155</v>
      </c>
    </row>
    <row r="225" spans="1:12" s="145" customFormat="1" x14ac:dyDescent="0.2">
      <c r="A225" s="337" t="s">
        <v>395</v>
      </c>
      <c r="B225" s="334" t="s">
        <v>1874</v>
      </c>
      <c r="C225" s="232">
        <v>230</v>
      </c>
      <c r="D225" s="233">
        <v>3045</v>
      </c>
      <c r="E225" s="233">
        <v>370</v>
      </c>
      <c r="F225" s="233">
        <v>75</v>
      </c>
      <c r="G225" s="233">
        <v>10</v>
      </c>
      <c r="H225" s="233" t="s">
        <v>1676</v>
      </c>
      <c r="I225" s="233">
        <v>1100</v>
      </c>
      <c r="J225" s="233">
        <v>85</v>
      </c>
      <c r="K225" s="233">
        <v>80</v>
      </c>
      <c r="L225" s="234">
        <v>64180</v>
      </c>
    </row>
    <row r="226" spans="1:12" s="145" customFormat="1" x14ac:dyDescent="0.2">
      <c r="A226" s="337" t="s">
        <v>811</v>
      </c>
      <c r="B226" s="334" t="s">
        <v>1875</v>
      </c>
      <c r="C226" s="232" t="s">
        <v>1676</v>
      </c>
      <c r="D226" s="233">
        <v>75</v>
      </c>
      <c r="E226" s="233">
        <v>0</v>
      </c>
      <c r="F226" s="233">
        <v>20</v>
      </c>
      <c r="G226" s="233" t="s">
        <v>1676</v>
      </c>
      <c r="H226" s="233">
        <v>0</v>
      </c>
      <c r="I226" s="233">
        <v>2235</v>
      </c>
      <c r="J226" s="233">
        <v>370</v>
      </c>
      <c r="K226" s="233">
        <v>0</v>
      </c>
      <c r="L226" s="234">
        <v>35475</v>
      </c>
    </row>
    <row r="227" spans="1:12" s="145" customFormat="1" x14ac:dyDescent="0.2">
      <c r="A227" s="337" t="s">
        <v>793</v>
      </c>
      <c r="B227" s="334" t="s">
        <v>1876</v>
      </c>
      <c r="C227" s="232">
        <v>0</v>
      </c>
      <c r="D227" s="233" t="s">
        <v>1676</v>
      </c>
      <c r="E227" s="233">
        <v>0</v>
      </c>
      <c r="F227" s="233">
        <v>0</v>
      </c>
      <c r="G227" s="233">
        <v>0</v>
      </c>
      <c r="H227" s="233">
        <v>0</v>
      </c>
      <c r="I227" s="233">
        <v>0</v>
      </c>
      <c r="J227" s="233">
        <v>0</v>
      </c>
      <c r="K227" s="233">
        <v>0</v>
      </c>
      <c r="L227" s="234">
        <v>80</v>
      </c>
    </row>
    <row r="228" spans="1:12" s="145" customFormat="1" x14ac:dyDescent="0.2">
      <c r="A228" s="337" t="s">
        <v>339</v>
      </c>
      <c r="B228" s="334" t="s">
        <v>1877</v>
      </c>
      <c r="C228" s="232">
        <v>0</v>
      </c>
      <c r="D228" s="233" t="s">
        <v>1676</v>
      </c>
      <c r="E228" s="233">
        <v>0</v>
      </c>
      <c r="F228" s="233">
        <v>0</v>
      </c>
      <c r="G228" s="233">
        <v>0</v>
      </c>
      <c r="H228" s="233">
        <v>0</v>
      </c>
      <c r="I228" s="233">
        <v>120</v>
      </c>
      <c r="J228" s="233" t="s">
        <v>1676</v>
      </c>
      <c r="K228" s="233">
        <v>0</v>
      </c>
      <c r="L228" s="234">
        <v>4175</v>
      </c>
    </row>
    <row r="229" spans="1:12" s="145" customFormat="1" x14ac:dyDescent="0.2">
      <c r="A229" s="337" t="s">
        <v>49</v>
      </c>
      <c r="B229" s="334" t="s">
        <v>1878</v>
      </c>
      <c r="C229" s="232">
        <v>0</v>
      </c>
      <c r="D229" s="233" t="s">
        <v>1676</v>
      </c>
      <c r="E229" s="233">
        <v>0</v>
      </c>
      <c r="F229" s="233">
        <v>0</v>
      </c>
      <c r="G229" s="233">
        <v>0</v>
      </c>
      <c r="H229" s="233">
        <v>0</v>
      </c>
      <c r="I229" s="233">
        <v>60</v>
      </c>
      <c r="J229" s="233" t="s">
        <v>1676</v>
      </c>
      <c r="K229" s="233">
        <v>0</v>
      </c>
      <c r="L229" s="234">
        <v>5895</v>
      </c>
    </row>
    <row r="230" spans="1:12" s="145" customFormat="1" x14ac:dyDescent="0.2">
      <c r="A230" s="337" t="s">
        <v>1582</v>
      </c>
      <c r="B230" s="334" t="s">
        <v>1879</v>
      </c>
      <c r="C230" s="232">
        <v>0</v>
      </c>
      <c r="D230" s="233">
        <v>0</v>
      </c>
      <c r="E230" s="233">
        <v>0</v>
      </c>
      <c r="F230" s="233">
        <v>0</v>
      </c>
      <c r="G230" s="233">
        <v>0</v>
      </c>
      <c r="H230" s="233">
        <v>0</v>
      </c>
      <c r="I230" s="233">
        <v>0</v>
      </c>
      <c r="J230" s="233">
        <v>0</v>
      </c>
      <c r="K230" s="233">
        <v>0</v>
      </c>
      <c r="L230" s="234">
        <v>2715</v>
      </c>
    </row>
    <row r="231" spans="1:12" s="145" customFormat="1" x14ac:dyDescent="0.2">
      <c r="A231" s="337" t="s">
        <v>1611</v>
      </c>
      <c r="B231" s="334" t="s">
        <v>1880</v>
      </c>
      <c r="C231" s="232">
        <v>0</v>
      </c>
      <c r="D231" s="233">
        <v>0</v>
      </c>
      <c r="E231" s="233">
        <v>0</v>
      </c>
      <c r="F231" s="233">
        <v>0</v>
      </c>
      <c r="G231" s="233">
        <v>0</v>
      </c>
      <c r="H231" s="233">
        <v>0</v>
      </c>
      <c r="I231" s="233">
        <v>0</v>
      </c>
      <c r="J231" s="233">
        <v>0</v>
      </c>
      <c r="K231" s="233">
        <v>0</v>
      </c>
      <c r="L231" s="234">
        <v>1370</v>
      </c>
    </row>
    <row r="232" spans="1:12" s="145" customFormat="1" x14ac:dyDescent="0.2">
      <c r="A232" s="337" t="s">
        <v>1528</v>
      </c>
      <c r="B232" s="334" t="s">
        <v>1881</v>
      </c>
      <c r="C232" s="232">
        <v>0</v>
      </c>
      <c r="D232" s="233">
        <v>0</v>
      </c>
      <c r="E232" s="233">
        <v>0</v>
      </c>
      <c r="F232" s="233">
        <v>0</v>
      </c>
      <c r="G232" s="233">
        <v>0</v>
      </c>
      <c r="H232" s="233">
        <v>0</v>
      </c>
      <c r="I232" s="233">
        <v>0</v>
      </c>
      <c r="J232" s="233">
        <v>0</v>
      </c>
      <c r="K232" s="233">
        <v>0</v>
      </c>
      <c r="L232" s="234">
        <v>4320</v>
      </c>
    </row>
    <row r="233" spans="1:12" s="145" customFormat="1" x14ac:dyDescent="0.2">
      <c r="A233" s="337" t="s">
        <v>1581</v>
      </c>
      <c r="B233" s="334" t="s">
        <v>1882</v>
      </c>
      <c r="C233" s="232">
        <v>0</v>
      </c>
      <c r="D233" s="233">
        <v>0</v>
      </c>
      <c r="E233" s="233">
        <v>0</v>
      </c>
      <c r="F233" s="233">
        <v>0</v>
      </c>
      <c r="G233" s="233">
        <v>0</v>
      </c>
      <c r="H233" s="233">
        <v>0</v>
      </c>
      <c r="I233" s="233">
        <v>0</v>
      </c>
      <c r="J233" s="233">
        <v>0</v>
      </c>
      <c r="K233" s="233">
        <v>0</v>
      </c>
      <c r="L233" s="234">
        <v>1940</v>
      </c>
    </row>
    <row r="234" spans="1:12" s="145" customFormat="1" x14ac:dyDescent="0.2">
      <c r="A234" s="337" t="s">
        <v>1363</v>
      </c>
      <c r="B234" s="334" t="s">
        <v>1883</v>
      </c>
      <c r="C234" s="232">
        <v>0</v>
      </c>
      <c r="D234" s="233">
        <v>0</v>
      </c>
      <c r="E234" s="233">
        <v>0</v>
      </c>
      <c r="F234" s="233">
        <v>0</v>
      </c>
      <c r="G234" s="233">
        <v>0</v>
      </c>
      <c r="H234" s="233">
        <v>0</v>
      </c>
      <c r="I234" s="233">
        <v>0</v>
      </c>
      <c r="J234" s="233">
        <v>0</v>
      </c>
      <c r="K234" s="233">
        <v>0</v>
      </c>
      <c r="L234" s="234">
        <v>2655</v>
      </c>
    </row>
    <row r="235" spans="1:12" s="145" customFormat="1" x14ac:dyDescent="0.2">
      <c r="A235" s="337" t="s">
        <v>1364</v>
      </c>
      <c r="B235" s="334" t="s">
        <v>1884</v>
      </c>
      <c r="C235" s="232">
        <v>0</v>
      </c>
      <c r="D235" s="233">
        <v>0</v>
      </c>
      <c r="E235" s="233">
        <v>0</v>
      </c>
      <c r="F235" s="233">
        <v>0</v>
      </c>
      <c r="G235" s="233">
        <v>0</v>
      </c>
      <c r="H235" s="233">
        <v>0</v>
      </c>
      <c r="I235" s="233">
        <v>0</v>
      </c>
      <c r="J235" s="233">
        <v>0</v>
      </c>
      <c r="K235" s="233">
        <v>0</v>
      </c>
      <c r="L235" s="234">
        <v>2795</v>
      </c>
    </row>
    <row r="236" spans="1:12" s="145" customFormat="1" x14ac:dyDescent="0.2">
      <c r="A236" s="337" t="s">
        <v>1527</v>
      </c>
      <c r="B236" s="334" t="s">
        <v>1885</v>
      </c>
      <c r="C236" s="232">
        <v>0</v>
      </c>
      <c r="D236" s="233">
        <v>0</v>
      </c>
      <c r="E236" s="233">
        <v>0</v>
      </c>
      <c r="F236" s="233">
        <v>0</v>
      </c>
      <c r="G236" s="233">
        <v>0</v>
      </c>
      <c r="H236" s="233">
        <v>0</v>
      </c>
      <c r="I236" s="233">
        <v>0</v>
      </c>
      <c r="J236" s="233">
        <v>0</v>
      </c>
      <c r="K236" s="233">
        <v>0</v>
      </c>
      <c r="L236" s="234">
        <v>1970</v>
      </c>
    </row>
    <row r="237" spans="1:12" s="145" customFormat="1" x14ac:dyDescent="0.2">
      <c r="A237" s="337" t="s">
        <v>1610</v>
      </c>
      <c r="B237" s="334" t="s">
        <v>1886</v>
      </c>
      <c r="C237" s="232">
        <v>0</v>
      </c>
      <c r="D237" s="233">
        <v>0</v>
      </c>
      <c r="E237" s="233">
        <v>0</v>
      </c>
      <c r="F237" s="233">
        <v>0</v>
      </c>
      <c r="G237" s="233">
        <v>0</v>
      </c>
      <c r="H237" s="233">
        <v>0</v>
      </c>
      <c r="I237" s="233">
        <v>0</v>
      </c>
      <c r="J237" s="233">
        <v>0</v>
      </c>
      <c r="K237" s="233">
        <v>0</v>
      </c>
      <c r="L237" s="234">
        <v>3755</v>
      </c>
    </row>
    <row r="238" spans="1:12" s="145" customFormat="1" x14ac:dyDescent="0.2">
      <c r="A238" s="337" t="s">
        <v>448</v>
      </c>
      <c r="B238" s="334" t="s">
        <v>1887</v>
      </c>
      <c r="C238" s="232">
        <v>560</v>
      </c>
      <c r="D238" s="233">
        <v>7785</v>
      </c>
      <c r="E238" s="233">
        <v>800</v>
      </c>
      <c r="F238" s="233">
        <v>210</v>
      </c>
      <c r="G238" s="233">
        <v>10</v>
      </c>
      <c r="H238" s="233" t="s">
        <v>1676</v>
      </c>
      <c r="I238" s="233">
        <v>4800</v>
      </c>
      <c r="J238" s="233">
        <v>320</v>
      </c>
      <c r="K238" s="233">
        <v>355</v>
      </c>
      <c r="L238" s="234">
        <v>168865</v>
      </c>
    </row>
    <row r="239" spans="1:12" s="145" customFormat="1" x14ac:dyDescent="0.2">
      <c r="A239" s="337" t="s">
        <v>601</v>
      </c>
      <c r="B239" s="334" t="s">
        <v>1888</v>
      </c>
      <c r="C239" s="232">
        <v>0</v>
      </c>
      <c r="D239" s="233">
        <v>0</v>
      </c>
      <c r="E239" s="233">
        <v>0</v>
      </c>
      <c r="F239" s="233">
        <v>0</v>
      </c>
      <c r="G239" s="233">
        <v>0</v>
      </c>
      <c r="H239" s="233">
        <v>0</v>
      </c>
      <c r="I239" s="233">
        <v>0</v>
      </c>
      <c r="J239" s="233">
        <v>0</v>
      </c>
      <c r="K239" s="233" t="s">
        <v>1676</v>
      </c>
      <c r="L239" s="234">
        <v>2965</v>
      </c>
    </row>
    <row r="240" spans="1:12" s="145" customFormat="1" x14ac:dyDescent="0.2">
      <c r="A240" s="337" t="s">
        <v>547</v>
      </c>
      <c r="B240" s="334" t="s">
        <v>1889</v>
      </c>
      <c r="C240" s="232" t="s">
        <v>1676</v>
      </c>
      <c r="D240" s="233">
        <v>65</v>
      </c>
      <c r="E240" s="233" t="s">
        <v>1676</v>
      </c>
      <c r="F240" s="233">
        <v>0</v>
      </c>
      <c r="G240" s="233" t="s">
        <v>1676</v>
      </c>
      <c r="H240" s="233">
        <v>0</v>
      </c>
      <c r="I240" s="233">
        <v>80</v>
      </c>
      <c r="J240" s="233">
        <v>10</v>
      </c>
      <c r="K240" s="233">
        <v>90</v>
      </c>
      <c r="L240" s="234">
        <v>3200</v>
      </c>
    </row>
    <row r="241" spans="1:12" s="145" customFormat="1" x14ac:dyDescent="0.2">
      <c r="A241" s="337" t="s">
        <v>571</v>
      </c>
      <c r="B241" s="334" t="s">
        <v>1890</v>
      </c>
      <c r="C241" s="232">
        <v>830</v>
      </c>
      <c r="D241" s="233">
        <v>7175</v>
      </c>
      <c r="E241" s="233">
        <v>1580</v>
      </c>
      <c r="F241" s="233">
        <v>290</v>
      </c>
      <c r="G241" s="233">
        <v>15</v>
      </c>
      <c r="H241" s="233" t="s">
        <v>1676</v>
      </c>
      <c r="I241" s="233">
        <v>4280</v>
      </c>
      <c r="J241" s="233">
        <v>125</v>
      </c>
      <c r="K241" s="233">
        <v>480</v>
      </c>
      <c r="L241" s="234">
        <v>132055</v>
      </c>
    </row>
    <row r="242" spans="1:12" s="145" customFormat="1" x14ac:dyDescent="0.2">
      <c r="A242" s="337" t="s">
        <v>456</v>
      </c>
      <c r="B242" s="334" t="s">
        <v>1891</v>
      </c>
      <c r="C242" s="232">
        <v>305</v>
      </c>
      <c r="D242" s="233">
        <v>3625</v>
      </c>
      <c r="E242" s="233">
        <v>575</v>
      </c>
      <c r="F242" s="233">
        <v>70</v>
      </c>
      <c r="G242" s="233">
        <v>15</v>
      </c>
      <c r="H242" s="233">
        <v>0</v>
      </c>
      <c r="I242" s="233">
        <v>1020</v>
      </c>
      <c r="J242" s="233">
        <v>65</v>
      </c>
      <c r="K242" s="233">
        <v>460</v>
      </c>
      <c r="L242" s="234">
        <v>77130</v>
      </c>
    </row>
    <row r="243" spans="1:12" s="145" customFormat="1" x14ac:dyDescent="0.2">
      <c r="A243" s="337" t="s">
        <v>340</v>
      </c>
      <c r="B243" s="334" t="s">
        <v>1892</v>
      </c>
      <c r="C243" s="232">
        <v>0</v>
      </c>
      <c r="D243" s="233" t="s">
        <v>1676</v>
      </c>
      <c r="E243" s="233">
        <v>0</v>
      </c>
      <c r="F243" s="233">
        <v>0</v>
      </c>
      <c r="G243" s="233">
        <v>0</v>
      </c>
      <c r="H243" s="233">
        <v>0</v>
      </c>
      <c r="I243" s="233">
        <v>60</v>
      </c>
      <c r="J243" s="233" t="s">
        <v>1676</v>
      </c>
      <c r="K243" s="233">
        <v>0</v>
      </c>
      <c r="L243" s="234">
        <v>1890</v>
      </c>
    </row>
    <row r="244" spans="1:12" s="145" customFormat="1" x14ac:dyDescent="0.2">
      <c r="A244" s="337" t="s">
        <v>373</v>
      </c>
      <c r="B244" s="334" t="s">
        <v>1893</v>
      </c>
      <c r="C244" s="232">
        <v>0</v>
      </c>
      <c r="D244" s="233" t="s">
        <v>1676</v>
      </c>
      <c r="E244" s="233">
        <v>15</v>
      </c>
      <c r="F244" s="233">
        <v>0</v>
      </c>
      <c r="G244" s="233">
        <v>0</v>
      </c>
      <c r="H244" s="233">
        <v>0</v>
      </c>
      <c r="I244" s="233" t="s">
        <v>1676</v>
      </c>
      <c r="J244" s="233">
        <v>0</v>
      </c>
      <c r="K244" s="233">
        <v>0</v>
      </c>
      <c r="L244" s="234">
        <v>2970</v>
      </c>
    </row>
    <row r="245" spans="1:12" s="145" customFormat="1" x14ac:dyDescent="0.2">
      <c r="A245" s="337" t="s">
        <v>48</v>
      </c>
      <c r="B245" s="334" t="s">
        <v>1894</v>
      </c>
      <c r="C245" s="232">
        <v>0</v>
      </c>
      <c r="D245" s="233" t="s">
        <v>1676</v>
      </c>
      <c r="E245" s="233">
        <v>0</v>
      </c>
      <c r="F245" s="233">
        <v>0</v>
      </c>
      <c r="G245" s="233">
        <v>0</v>
      </c>
      <c r="H245" s="233">
        <v>0</v>
      </c>
      <c r="I245" s="233">
        <v>15</v>
      </c>
      <c r="J245" s="233">
        <v>0</v>
      </c>
      <c r="K245" s="233">
        <v>0</v>
      </c>
      <c r="L245" s="234">
        <v>8435</v>
      </c>
    </row>
    <row r="246" spans="1:12" s="145" customFormat="1" x14ac:dyDescent="0.2">
      <c r="A246" s="337" t="s">
        <v>1613</v>
      </c>
      <c r="B246" s="334" t="s">
        <v>1895</v>
      </c>
      <c r="C246" s="232">
        <v>0</v>
      </c>
      <c r="D246" s="233">
        <v>0</v>
      </c>
      <c r="E246" s="233">
        <v>0</v>
      </c>
      <c r="F246" s="233">
        <v>0</v>
      </c>
      <c r="G246" s="233">
        <v>0</v>
      </c>
      <c r="H246" s="233">
        <v>0</v>
      </c>
      <c r="I246" s="233">
        <v>0</v>
      </c>
      <c r="J246" s="233">
        <v>0</v>
      </c>
      <c r="K246" s="233">
        <v>0</v>
      </c>
      <c r="L246" s="234">
        <v>15</v>
      </c>
    </row>
    <row r="247" spans="1:12" s="145" customFormat="1" x14ac:dyDescent="0.2">
      <c r="A247" s="337" t="s">
        <v>371</v>
      </c>
      <c r="B247" s="334" t="s">
        <v>1896</v>
      </c>
      <c r="C247" s="232">
        <v>180</v>
      </c>
      <c r="D247" s="233">
        <v>2565</v>
      </c>
      <c r="E247" s="233">
        <v>305</v>
      </c>
      <c r="F247" s="233">
        <v>110</v>
      </c>
      <c r="G247" s="233">
        <v>10</v>
      </c>
      <c r="H247" s="233" t="s">
        <v>1676</v>
      </c>
      <c r="I247" s="233">
        <v>1040</v>
      </c>
      <c r="J247" s="233">
        <v>10</v>
      </c>
      <c r="K247" s="233">
        <v>215</v>
      </c>
      <c r="L247" s="234">
        <v>73085</v>
      </c>
    </row>
    <row r="248" spans="1:12" s="145" customFormat="1" x14ac:dyDescent="0.2">
      <c r="A248" s="337" t="s">
        <v>447</v>
      </c>
      <c r="B248" s="334" t="s">
        <v>1897</v>
      </c>
      <c r="C248" s="232">
        <v>0</v>
      </c>
      <c r="D248" s="233">
        <v>10</v>
      </c>
      <c r="E248" s="233">
        <v>45</v>
      </c>
      <c r="F248" s="233" t="s">
        <v>1676</v>
      </c>
      <c r="G248" s="233" t="s">
        <v>1676</v>
      </c>
      <c r="H248" s="233">
        <v>0</v>
      </c>
      <c r="I248" s="233" t="s">
        <v>1676</v>
      </c>
      <c r="J248" s="233">
        <v>0</v>
      </c>
      <c r="K248" s="233" t="s">
        <v>1676</v>
      </c>
      <c r="L248" s="234">
        <v>2140</v>
      </c>
    </row>
    <row r="249" spans="1:12" s="145" customFormat="1" x14ac:dyDescent="0.2">
      <c r="A249" s="337" t="s">
        <v>215</v>
      </c>
      <c r="B249" s="334" t="s">
        <v>1898</v>
      </c>
      <c r="C249" s="232">
        <v>275</v>
      </c>
      <c r="D249" s="233">
        <v>3860</v>
      </c>
      <c r="E249" s="233">
        <v>750</v>
      </c>
      <c r="F249" s="233">
        <v>95</v>
      </c>
      <c r="G249" s="233">
        <v>15</v>
      </c>
      <c r="H249" s="233">
        <v>0</v>
      </c>
      <c r="I249" s="233">
        <v>2400</v>
      </c>
      <c r="J249" s="233">
        <v>65</v>
      </c>
      <c r="K249" s="233">
        <v>365</v>
      </c>
      <c r="L249" s="234">
        <v>85595</v>
      </c>
    </row>
    <row r="250" spans="1:12" s="145" customFormat="1" x14ac:dyDescent="0.2">
      <c r="A250" s="337" t="s">
        <v>413</v>
      </c>
      <c r="B250" s="334" t="s">
        <v>1899</v>
      </c>
      <c r="C250" s="232">
        <v>470</v>
      </c>
      <c r="D250" s="233">
        <v>6925</v>
      </c>
      <c r="E250" s="233">
        <v>1170</v>
      </c>
      <c r="F250" s="233">
        <v>210</v>
      </c>
      <c r="G250" s="233">
        <v>25</v>
      </c>
      <c r="H250" s="233" t="s">
        <v>1676</v>
      </c>
      <c r="I250" s="233">
        <v>2430</v>
      </c>
      <c r="J250" s="233">
        <v>130</v>
      </c>
      <c r="K250" s="233">
        <v>330</v>
      </c>
      <c r="L250" s="234">
        <v>126120</v>
      </c>
    </row>
    <row r="251" spans="1:12" s="157" customFormat="1" x14ac:dyDescent="0.2">
      <c r="A251" s="337" t="s">
        <v>208</v>
      </c>
      <c r="B251" s="334" t="s">
        <v>1900</v>
      </c>
      <c r="C251" s="232">
        <v>0</v>
      </c>
      <c r="D251" s="233">
        <v>135</v>
      </c>
      <c r="E251" s="233">
        <v>50</v>
      </c>
      <c r="F251" s="233">
        <v>10</v>
      </c>
      <c r="G251" s="233">
        <v>0</v>
      </c>
      <c r="H251" s="233">
        <v>10</v>
      </c>
      <c r="I251" s="233">
        <v>100</v>
      </c>
      <c r="J251" s="233">
        <v>35</v>
      </c>
      <c r="K251" s="233">
        <v>115</v>
      </c>
      <c r="L251" s="234">
        <v>2020</v>
      </c>
    </row>
    <row r="252" spans="1:12" s="145" customFormat="1" x14ac:dyDescent="0.2">
      <c r="A252" s="337" t="s">
        <v>458</v>
      </c>
      <c r="B252" s="334" t="s">
        <v>1901</v>
      </c>
      <c r="C252" s="232">
        <v>335</v>
      </c>
      <c r="D252" s="233">
        <v>5935</v>
      </c>
      <c r="E252" s="233">
        <v>1490</v>
      </c>
      <c r="F252" s="233">
        <v>200</v>
      </c>
      <c r="G252" s="233">
        <v>15</v>
      </c>
      <c r="H252" s="233">
        <v>0</v>
      </c>
      <c r="I252" s="233">
        <v>2695</v>
      </c>
      <c r="J252" s="233">
        <v>170</v>
      </c>
      <c r="K252" s="233">
        <v>385</v>
      </c>
      <c r="L252" s="234">
        <v>103420</v>
      </c>
    </row>
    <row r="253" spans="1:12" s="145" customFormat="1" x14ac:dyDescent="0.2">
      <c r="A253" s="337" t="s">
        <v>461</v>
      </c>
      <c r="B253" s="334" t="s">
        <v>1902</v>
      </c>
      <c r="C253" s="232">
        <v>0</v>
      </c>
      <c r="D253" s="233">
        <v>35</v>
      </c>
      <c r="E253" s="233">
        <v>65</v>
      </c>
      <c r="F253" s="233" t="s">
        <v>1676</v>
      </c>
      <c r="G253" s="233">
        <v>0</v>
      </c>
      <c r="H253" s="233">
        <v>0</v>
      </c>
      <c r="I253" s="233">
        <v>25</v>
      </c>
      <c r="J253" s="233">
        <v>0</v>
      </c>
      <c r="K253" s="233" t="s">
        <v>1676</v>
      </c>
      <c r="L253" s="234">
        <v>2510</v>
      </c>
    </row>
    <row r="254" spans="1:12" s="145" customFormat="1" x14ac:dyDescent="0.2">
      <c r="A254" s="337" t="s">
        <v>384</v>
      </c>
      <c r="B254" s="334" t="s">
        <v>1903</v>
      </c>
      <c r="C254" s="232">
        <v>160</v>
      </c>
      <c r="D254" s="233">
        <v>2215</v>
      </c>
      <c r="E254" s="233">
        <v>520</v>
      </c>
      <c r="F254" s="233">
        <v>30</v>
      </c>
      <c r="G254" s="233" t="s">
        <v>1676</v>
      </c>
      <c r="H254" s="233" t="s">
        <v>1676</v>
      </c>
      <c r="I254" s="233">
        <v>1035</v>
      </c>
      <c r="J254" s="233">
        <v>100</v>
      </c>
      <c r="K254" s="233">
        <v>85</v>
      </c>
      <c r="L254" s="234">
        <v>48015</v>
      </c>
    </row>
    <row r="255" spans="1:12" s="145" customFormat="1" x14ac:dyDescent="0.2">
      <c r="A255" s="337" t="s">
        <v>581</v>
      </c>
      <c r="B255" s="334" t="s">
        <v>1904</v>
      </c>
      <c r="C255" s="232">
        <v>315</v>
      </c>
      <c r="D255" s="233">
        <v>3720</v>
      </c>
      <c r="E255" s="233">
        <v>650</v>
      </c>
      <c r="F255" s="233">
        <v>90</v>
      </c>
      <c r="G255" s="233" t="s">
        <v>1676</v>
      </c>
      <c r="H255" s="233" t="s">
        <v>1676</v>
      </c>
      <c r="I255" s="233">
        <v>1630</v>
      </c>
      <c r="J255" s="233">
        <v>75</v>
      </c>
      <c r="K255" s="233">
        <v>300</v>
      </c>
      <c r="L255" s="234">
        <v>104825</v>
      </c>
    </row>
    <row r="256" spans="1:12" s="145" customFormat="1" x14ac:dyDescent="0.2">
      <c r="A256" s="337" t="s">
        <v>201</v>
      </c>
      <c r="B256" s="334" t="s">
        <v>1905</v>
      </c>
      <c r="C256" s="232">
        <v>605</v>
      </c>
      <c r="D256" s="233">
        <v>8540</v>
      </c>
      <c r="E256" s="233">
        <v>1765</v>
      </c>
      <c r="F256" s="233">
        <v>255</v>
      </c>
      <c r="G256" s="233">
        <v>10</v>
      </c>
      <c r="H256" s="233" t="s">
        <v>1676</v>
      </c>
      <c r="I256" s="233">
        <v>2705</v>
      </c>
      <c r="J256" s="233">
        <v>100</v>
      </c>
      <c r="K256" s="233">
        <v>220</v>
      </c>
      <c r="L256" s="234">
        <v>130560</v>
      </c>
    </row>
    <row r="257" spans="1:12" s="145" customFormat="1" x14ac:dyDescent="0.2">
      <c r="A257" s="337" t="s">
        <v>235</v>
      </c>
      <c r="B257" s="334" t="s">
        <v>1906</v>
      </c>
      <c r="C257" s="232">
        <v>1380</v>
      </c>
      <c r="D257" s="233">
        <v>10430</v>
      </c>
      <c r="E257" s="233">
        <v>1630</v>
      </c>
      <c r="F257" s="233">
        <v>500</v>
      </c>
      <c r="G257" s="233">
        <v>25</v>
      </c>
      <c r="H257" s="233" t="s">
        <v>1676</v>
      </c>
      <c r="I257" s="233">
        <v>8425</v>
      </c>
      <c r="J257" s="233">
        <v>210</v>
      </c>
      <c r="K257" s="233">
        <v>865</v>
      </c>
      <c r="L257" s="234">
        <v>221820</v>
      </c>
    </row>
    <row r="258" spans="1:12" s="145" customFormat="1" x14ac:dyDescent="0.2">
      <c r="A258" s="337" t="s">
        <v>420</v>
      </c>
      <c r="B258" s="334" t="s">
        <v>1907</v>
      </c>
      <c r="C258" s="232">
        <v>0</v>
      </c>
      <c r="D258" s="233">
        <v>150</v>
      </c>
      <c r="E258" s="233">
        <v>110</v>
      </c>
      <c r="F258" s="233">
        <v>10</v>
      </c>
      <c r="G258" s="233">
        <v>0</v>
      </c>
      <c r="H258" s="233" t="s">
        <v>1676</v>
      </c>
      <c r="I258" s="233">
        <v>90</v>
      </c>
      <c r="J258" s="233">
        <v>10</v>
      </c>
      <c r="K258" s="233">
        <v>40</v>
      </c>
      <c r="L258" s="234">
        <v>2415</v>
      </c>
    </row>
    <row r="259" spans="1:12" s="145" customFormat="1" x14ac:dyDescent="0.2">
      <c r="A259" s="337" t="s">
        <v>1621</v>
      </c>
      <c r="B259" s="334" t="s">
        <v>1908</v>
      </c>
      <c r="C259" s="232">
        <v>0</v>
      </c>
      <c r="D259" s="233">
        <v>0</v>
      </c>
      <c r="E259" s="233">
        <v>0</v>
      </c>
      <c r="F259" s="233">
        <v>0</v>
      </c>
      <c r="G259" s="233">
        <v>0</v>
      </c>
      <c r="H259" s="233">
        <v>0</v>
      </c>
      <c r="I259" s="233">
        <v>0</v>
      </c>
      <c r="J259" s="233">
        <v>0</v>
      </c>
      <c r="K259" s="233">
        <v>0</v>
      </c>
      <c r="L259" s="234">
        <v>455</v>
      </c>
    </row>
    <row r="260" spans="1:12" s="145" customFormat="1" x14ac:dyDescent="0.2">
      <c r="A260" s="337" t="s">
        <v>568</v>
      </c>
      <c r="B260" s="334" t="s">
        <v>1909</v>
      </c>
      <c r="C260" s="232">
        <v>0</v>
      </c>
      <c r="D260" s="233">
        <v>0</v>
      </c>
      <c r="E260" s="233">
        <v>0</v>
      </c>
      <c r="F260" s="233">
        <v>0</v>
      </c>
      <c r="G260" s="233">
        <v>0</v>
      </c>
      <c r="H260" s="233">
        <v>0</v>
      </c>
      <c r="I260" s="233" t="s">
        <v>1676</v>
      </c>
      <c r="J260" s="233">
        <v>0</v>
      </c>
      <c r="K260" s="233">
        <v>0</v>
      </c>
      <c r="L260" s="234">
        <v>830</v>
      </c>
    </row>
    <row r="261" spans="1:12" s="145" customFormat="1" x14ac:dyDescent="0.2">
      <c r="A261" s="337" t="s">
        <v>268</v>
      </c>
      <c r="B261" s="334" t="s">
        <v>1910</v>
      </c>
      <c r="C261" s="232">
        <v>0</v>
      </c>
      <c r="D261" s="233">
        <v>0</v>
      </c>
      <c r="E261" s="233">
        <v>0</v>
      </c>
      <c r="F261" s="233">
        <v>0</v>
      </c>
      <c r="G261" s="233">
        <v>0</v>
      </c>
      <c r="H261" s="233">
        <v>0</v>
      </c>
      <c r="I261" s="233">
        <v>10</v>
      </c>
      <c r="J261" s="233">
        <v>0</v>
      </c>
      <c r="K261" s="233">
        <v>0</v>
      </c>
      <c r="L261" s="234">
        <v>1270</v>
      </c>
    </row>
    <row r="262" spans="1:12" s="145" customFormat="1" x14ac:dyDescent="0.2">
      <c r="A262" s="337" t="s">
        <v>605</v>
      </c>
      <c r="B262" s="334" t="s">
        <v>1911</v>
      </c>
      <c r="C262" s="232">
        <v>0</v>
      </c>
      <c r="D262" s="233">
        <v>0</v>
      </c>
      <c r="E262" s="233">
        <v>0</v>
      </c>
      <c r="F262" s="233">
        <v>0</v>
      </c>
      <c r="G262" s="233">
        <v>0</v>
      </c>
      <c r="H262" s="233">
        <v>0</v>
      </c>
      <c r="I262" s="233">
        <v>10</v>
      </c>
      <c r="J262" s="233">
        <v>0</v>
      </c>
      <c r="K262" s="233">
        <v>0</v>
      </c>
      <c r="L262" s="234">
        <v>590</v>
      </c>
    </row>
    <row r="263" spans="1:12" s="145" customFormat="1" x14ac:dyDescent="0.2">
      <c r="A263" s="337" t="s">
        <v>795</v>
      </c>
      <c r="B263" s="334" t="s">
        <v>1912</v>
      </c>
      <c r="C263" s="232">
        <v>0</v>
      </c>
      <c r="D263" s="233" t="s">
        <v>1676</v>
      </c>
      <c r="E263" s="233">
        <v>0</v>
      </c>
      <c r="F263" s="233">
        <v>0</v>
      </c>
      <c r="G263" s="233">
        <v>0</v>
      </c>
      <c r="H263" s="233">
        <v>0</v>
      </c>
      <c r="I263" s="233">
        <v>15</v>
      </c>
      <c r="J263" s="233" t="s">
        <v>1676</v>
      </c>
      <c r="K263" s="233">
        <v>0</v>
      </c>
      <c r="L263" s="234">
        <v>1905</v>
      </c>
    </row>
    <row r="264" spans="1:12" s="145" customFormat="1" x14ac:dyDescent="0.2">
      <c r="A264" s="337" t="s">
        <v>544</v>
      </c>
      <c r="B264" s="334" t="s">
        <v>1913</v>
      </c>
      <c r="C264" s="232">
        <v>0</v>
      </c>
      <c r="D264" s="233">
        <v>0</v>
      </c>
      <c r="E264" s="233">
        <v>0</v>
      </c>
      <c r="F264" s="233">
        <v>0</v>
      </c>
      <c r="G264" s="233">
        <v>0</v>
      </c>
      <c r="H264" s="233">
        <v>0</v>
      </c>
      <c r="I264" s="233">
        <v>10</v>
      </c>
      <c r="J264" s="233" t="s">
        <v>1676</v>
      </c>
      <c r="K264" s="233">
        <v>0</v>
      </c>
      <c r="L264" s="234">
        <v>460</v>
      </c>
    </row>
    <row r="265" spans="1:12" s="145" customFormat="1" x14ac:dyDescent="0.2">
      <c r="A265" s="337" t="s">
        <v>610</v>
      </c>
      <c r="B265" s="334" t="s">
        <v>1914</v>
      </c>
      <c r="C265" s="232">
        <v>0</v>
      </c>
      <c r="D265" s="233">
        <v>0</v>
      </c>
      <c r="E265" s="233">
        <v>0</v>
      </c>
      <c r="F265" s="233">
        <v>0</v>
      </c>
      <c r="G265" s="233">
        <v>0</v>
      </c>
      <c r="H265" s="233">
        <v>0</v>
      </c>
      <c r="I265" s="233" t="s">
        <v>1676</v>
      </c>
      <c r="J265" s="233">
        <v>0</v>
      </c>
      <c r="K265" s="233">
        <v>0</v>
      </c>
      <c r="L265" s="234">
        <v>150</v>
      </c>
    </row>
    <row r="266" spans="1:12" s="145" customFormat="1" x14ac:dyDescent="0.2">
      <c r="A266" s="337" t="s">
        <v>561</v>
      </c>
      <c r="B266" s="334" t="s">
        <v>1915</v>
      </c>
      <c r="C266" s="232">
        <v>0</v>
      </c>
      <c r="D266" s="233" t="s">
        <v>1676</v>
      </c>
      <c r="E266" s="233">
        <v>0</v>
      </c>
      <c r="F266" s="233">
        <v>0</v>
      </c>
      <c r="G266" s="233">
        <v>0</v>
      </c>
      <c r="H266" s="233">
        <v>0</v>
      </c>
      <c r="I266" s="233">
        <v>10</v>
      </c>
      <c r="J266" s="233">
        <v>0</v>
      </c>
      <c r="K266" s="233">
        <v>0</v>
      </c>
      <c r="L266" s="234">
        <v>1350</v>
      </c>
    </row>
    <row r="267" spans="1:12" s="145" customFormat="1" x14ac:dyDescent="0.2">
      <c r="A267" s="337" t="s">
        <v>270</v>
      </c>
      <c r="B267" s="334" t="s">
        <v>1916</v>
      </c>
      <c r="C267" s="232">
        <v>0</v>
      </c>
      <c r="D267" s="233" t="s">
        <v>1676</v>
      </c>
      <c r="E267" s="233">
        <v>0</v>
      </c>
      <c r="F267" s="233">
        <v>0</v>
      </c>
      <c r="G267" s="233">
        <v>0</v>
      </c>
      <c r="H267" s="233">
        <v>0</v>
      </c>
      <c r="I267" s="233">
        <v>30</v>
      </c>
      <c r="J267" s="233">
        <v>0</v>
      </c>
      <c r="K267" s="233">
        <v>0</v>
      </c>
      <c r="L267" s="234">
        <v>1890</v>
      </c>
    </row>
    <row r="268" spans="1:12" s="157" customFormat="1" x14ac:dyDescent="0.2">
      <c r="A268" s="337" t="s">
        <v>272</v>
      </c>
      <c r="B268" s="334" t="s">
        <v>1917</v>
      </c>
      <c r="C268" s="232">
        <v>0</v>
      </c>
      <c r="D268" s="233">
        <v>0</v>
      </c>
      <c r="E268" s="233">
        <v>0</v>
      </c>
      <c r="F268" s="233">
        <v>0</v>
      </c>
      <c r="G268" s="233">
        <v>0</v>
      </c>
      <c r="H268" s="233">
        <v>0</v>
      </c>
      <c r="I268" s="233" t="s">
        <v>1676</v>
      </c>
      <c r="J268" s="233">
        <v>0</v>
      </c>
      <c r="K268" s="233">
        <v>0</v>
      </c>
      <c r="L268" s="234">
        <v>165</v>
      </c>
    </row>
    <row r="269" spans="1:12" s="145" customFormat="1" x14ac:dyDescent="0.2">
      <c r="A269" s="337" t="s">
        <v>606</v>
      </c>
      <c r="B269" s="334" t="s">
        <v>1918</v>
      </c>
      <c r="C269" s="232">
        <v>0</v>
      </c>
      <c r="D269" s="233">
        <v>0</v>
      </c>
      <c r="E269" s="233">
        <v>0</v>
      </c>
      <c r="F269" s="233">
        <v>0</v>
      </c>
      <c r="G269" s="233">
        <v>0</v>
      </c>
      <c r="H269" s="233">
        <v>0</v>
      </c>
      <c r="I269" s="233" t="s">
        <v>1676</v>
      </c>
      <c r="J269" s="233">
        <v>0</v>
      </c>
      <c r="K269" s="233">
        <v>0</v>
      </c>
      <c r="L269" s="234">
        <v>485</v>
      </c>
    </row>
    <row r="270" spans="1:12" s="145" customFormat="1" x14ac:dyDescent="0.2">
      <c r="A270" s="337" t="s">
        <v>273</v>
      </c>
      <c r="B270" s="334" t="s">
        <v>1919</v>
      </c>
      <c r="C270" s="232">
        <v>0</v>
      </c>
      <c r="D270" s="233">
        <v>0</v>
      </c>
      <c r="E270" s="233">
        <v>0</v>
      </c>
      <c r="F270" s="233">
        <v>0</v>
      </c>
      <c r="G270" s="233">
        <v>0</v>
      </c>
      <c r="H270" s="233">
        <v>0</v>
      </c>
      <c r="I270" s="233" t="s">
        <v>1676</v>
      </c>
      <c r="J270" s="233">
        <v>0</v>
      </c>
      <c r="K270" s="233">
        <v>0</v>
      </c>
      <c r="L270" s="234">
        <v>570</v>
      </c>
    </row>
    <row r="271" spans="1:12" s="157" customFormat="1" x14ac:dyDescent="0.2">
      <c r="A271" s="337" t="s">
        <v>275</v>
      </c>
      <c r="B271" s="334" t="s">
        <v>1920</v>
      </c>
      <c r="C271" s="232">
        <v>0</v>
      </c>
      <c r="D271" s="233" t="s">
        <v>1676</v>
      </c>
      <c r="E271" s="233">
        <v>0</v>
      </c>
      <c r="F271" s="233">
        <v>0</v>
      </c>
      <c r="G271" s="233">
        <v>0</v>
      </c>
      <c r="H271" s="233">
        <v>0</v>
      </c>
      <c r="I271" s="233">
        <v>75</v>
      </c>
      <c r="J271" s="233">
        <v>15</v>
      </c>
      <c r="K271" s="233">
        <v>0</v>
      </c>
      <c r="L271" s="234">
        <v>3575</v>
      </c>
    </row>
    <row r="272" spans="1:12" s="145" customFormat="1" x14ac:dyDescent="0.2">
      <c r="A272" s="337" t="s">
        <v>276</v>
      </c>
      <c r="B272" s="334" t="s">
        <v>1921</v>
      </c>
      <c r="C272" s="232">
        <v>0</v>
      </c>
      <c r="D272" s="233">
        <v>0</v>
      </c>
      <c r="E272" s="233">
        <v>0</v>
      </c>
      <c r="F272" s="233">
        <v>0</v>
      </c>
      <c r="G272" s="233">
        <v>0</v>
      </c>
      <c r="H272" s="233">
        <v>0</v>
      </c>
      <c r="I272" s="233">
        <v>10</v>
      </c>
      <c r="J272" s="233">
        <v>0</v>
      </c>
      <c r="K272" s="233">
        <v>0</v>
      </c>
      <c r="L272" s="234">
        <v>960</v>
      </c>
    </row>
    <row r="273" spans="1:12" s="145" customFormat="1" x14ac:dyDescent="0.2">
      <c r="A273" s="337" t="s">
        <v>277</v>
      </c>
      <c r="B273" s="334" t="s">
        <v>1922</v>
      </c>
      <c r="C273" s="232">
        <v>0</v>
      </c>
      <c r="D273" s="233">
        <v>0</v>
      </c>
      <c r="E273" s="233">
        <v>0</v>
      </c>
      <c r="F273" s="233">
        <v>0</v>
      </c>
      <c r="G273" s="233">
        <v>0</v>
      </c>
      <c r="H273" s="233">
        <v>0</v>
      </c>
      <c r="I273" s="233">
        <v>10</v>
      </c>
      <c r="J273" s="233">
        <v>0</v>
      </c>
      <c r="K273" s="233">
        <v>0</v>
      </c>
      <c r="L273" s="234">
        <v>340</v>
      </c>
    </row>
    <row r="274" spans="1:12" s="145" customFormat="1" x14ac:dyDescent="0.2">
      <c r="A274" s="337" t="s">
        <v>278</v>
      </c>
      <c r="B274" s="334" t="s">
        <v>1923</v>
      </c>
      <c r="C274" s="232">
        <v>0</v>
      </c>
      <c r="D274" s="233" t="s">
        <v>1676</v>
      </c>
      <c r="E274" s="233">
        <v>0</v>
      </c>
      <c r="F274" s="233">
        <v>0</v>
      </c>
      <c r="G274" s="233">
        <v>0</v>
      </c>
      <c r="H274" s="233">
        <v>0</v>
      </c>
      <c r="I274" s="233">
        <v>75</v>
      </c>
      <c r="J274" s="233" t="s">
        <v>1676</v>
      </c>
      <c r="K274" s="233">
        <v>0</v>
      </c>
      <c r="L274" s="234">
        <v>2190</v>
      </c>
    </row>
    <row r="275" spans="1:12" s="145" customFormat="1" x14ac:dyDescent="0.2">
      <c r="A275" s="337" t="s">
        <v>279</v>
      </c>
      <c r="B275" s="334" t="s">
        <v>1924</v>
      </c>
      <c r="C275" s="232">
        <v>0</v>
      </c>
      <c r="D275" s="233" t="s">
        <v>1676</v>
      </c>
      <c r="E275" s="233">
        <v>0</v>
      </c>
      <c r="F275" s="233">
        <v>0</v>
      </c>
      <c r="G275" s="233">
        <v>0</v>
      </c>
      <c r="H275" s="233">
        <v>0</v>
      </c>
      <c r="I275" s="233">
        <v>20</v>
      </c>
      <c r="J275" s="233">
        <v>0</v>
      </c>
      <c r="K275" s="233">
        <v>0</v>
      </c>
      <c r="L275" s="234">
        <v>2405</v>
      </c>
    </row>
    <row r="276" spans="1:12" s="145" customFormat="1" x14ac:dyDescent="0.2">
      <c r="A276" s="337" t="s">
        <v>280</v>
      </c>
      <c r="B276" s="334" t="s">
        <v>1925</v>
      </c>
      <c r="C276" s="232">
        <v>0</v>
      </c>
      <c r="D276" s="233">
        <v>0</v>
      </c>
      <c r="E276" s="233">
        <v>0</v>
      </c>
      <c r="F276" s="233">
        <v>0</v>
      </c>
      <c r="G276" s="233">
        <v>0</v>
      </c>
      <c r="H276" s="233">
        <v>0</v>
      </c>
      <c r="I276" s="233">
        <v>15</v>
      </c>
      <c r="J276" s="233">
        <v>0</v>
      </c>
      <c r="K276" s="233">
        <v>0</v>
      </c>
      <c r="L276" s="234">
        <v>2045</v>
      </c>
    </row>
    <row r="277" spans="1:12" s="145" customFormat="1" x14ac:dyDescent="0.2">
      <c r="A277" s="337" t="s">
        <v>282</v>
      </c>
      <c r="B277" s="334" t="s">
        <v>1926</v>
      </c>
      <c r="C277" s="232">
        <v>0</v>
      </c>
      <c r="D277" s="233">
        <v>0</v>
      </c>
      <c r="E277" s="233">
        <v>0</v>
      </c>
      <c r="F277" s="233">
        <v>0</v>
      </c>
      <c r="G277" s="233">
        <v>0</v>
      </c>
      <c r="H277" s="233">
        <v>0</v>
      </c>
      <c r="I277" s="233" t="s">
        <v>1676</v>
      </c>
      <c r="J277" s="233">
        <v>0</v>
      </c>
      <c r="K277" s="233">
        <v>0</v>
      </c>
      <c r="L277" s="234">
        <v>825</v>
      </c>
    </row>
    <row r="278" spans="1:12" s="145" customFormat="1" x14ac:dyDescent="0.2">
      <c r="A278" s="337" t="s">
        <v>281</v>
      </c>
      <c r="B278" s="334" t="s">
        <v>1927</v>
      </c>
      <c r="C278" s="232">
        <v>0</v>
      </c>
      <c r="D278" s="233" t="s">
        <v>1676</v>
      </c>
      <c r="E278" s="233">
        <v>0</v>
      </c>
      <c r="F278" s="233">
        <v>0</v>
      </c>
      <c r="G278" s="233">
        <v>0</v>
      </c>
      <c r="H278" s="233">
        <v>0</v>
      </c>
      <c r="I278" s="233">
        <v>30</v>
      </c>
      <c r="J278" s="233">
        <v>0</v>
      </c>
      <c r="K278" s="233">
        <v>0</v>
      </c>
      <c r="L278" s="234">
        <v>3760</v>
      </c>
    </row>
    <row r="279" spans="1:12" s="145" customFormat="1" x14ac:dyDescent="0.2">
      <c r="A279" s="337" t="s">
        <v>269</v>
      </c>
      <c r="B279" s="334" t="s">
        <v>1928</v>
      </c>
      <c r="C279" s="232">
        <v>0</v>
      </c>
      <c r="D279" s="233">
        <v>0</v>
      </c>
      <c r="E279" s="233">
        <v>0</v>
      </c>
      <c r="F279" s="233">
        <v>0</v>
      </c>
      <c r="G279" s="233">
        <v>0</v>
      </c>
      <c r="H279" s="233">
        <v>0</v>
      </c>
      <c r="I279" s="233">
        <v>110</v>
      </c>
      <c r="J279" s="233" t="s">
        <v>1676</v>
      </c>
      <c r="K279" s="233">
        <v>0</v>
      </c>
      <c r="L279" s="234">
        <v>755</v>
      </c>
    </row>
    <row r="280" spans="1:12" s="145" customFormat="1" x14ac:dyDescent="0.2">
      <c r="A280" s="337" t="s">
        <v>283</v>
      </c>
      <c r="B280" s="334" t="s">
        <v>1929</v>
      </c>
      <c r="C280" s="232">
        <v>0</v>
      </c>
      <c r="D280" s="233">
        <v>0</v>
      </c>
      <c r="E280" s="233">
        <v>0</v>
      </c>
      <c r="F280" s="233">
        <v>0</v>
      </c>
      <c r="G280" s="233">
        <v>0</v>
      </c>
      <c r="H280" s="233">
        <v>0</v>
      </c>
      <c r="I280" s="233">
        <v>10</v>
      </c>
      <c r="J280" s="233">
        <v>0</v>
      </c>
      <c r="K280" s="233">
        <v>0</v>
      </c>
      <c r="L280" s="234">
        <v>330</v>
      </c>
    </row>
    <row r="281" spans="1:12" s="145" customFormat="1" x14ac:dyDescent="0.2">
      <c r="A281" s="337" t="s">
        <v>593</v>
      </c>
      <c r="B281" s="334" t="s">
        <v>1930</v>
      </c>
      <c r="C281" s="232">
        <v>0</v>
      </c>
      <c r="D281" s="233">
        <v>0</v>
      </c>
      <c r="E281" s="233">
        <v>0</v>
      </c>
      <c r="F281" s="233">
        <v>0</v>
      </c>
      <c r="G281" s="233">
        <v>0</v>
      </c>
      <c r="H281" s="233">
        <v>0</v>
      </c>
      <c r="I281" s="233">
        <v>20</v>
      </c>
      <c r="J281" s="233">
        <v>0</v>
      </c>
      <c r="K281" s="233">
        <v>0</v>
      </c>
      <c r="L281" s="234">
        <v>500</v>
      </c>
    </row>
    <row r="282" spans="1:12" s="145" customFormat="1" x14ac:dyDescent="0.2">
      <c r="A282" s="337" t="s">
        <v>271</v>
      </c>
      <c r="B282" s="334" t="s">
        <v>1931</v>
      </c>
      <c r="C282" s="232">
        <v>0</v>
      </c>
      <c r="D282" s="233" t="s">
        <v>1676</v>
      </c>
      <c r="E282" s="233">
        <v>0</v>
      </c>
      <c r="F282" s="233">
        <v>0</v>
      </c>
      <c r="G282" s="233">
        <v>0</v>
      </c>
      <c r="H282" s="233">
        <v>0</v>
      </c>
      <c r="I282" s="233">
        <v>15</v>
      </c>
      <c r="J282" s="233" t="s">
        <v>1676</v>
      </c>
      <c r="K282" s="233">
        <v>0</v>
      </c>
      <c r="L282" s="234">
        <v>850</v>
      </c>
    </row>
    <row r="283" spans="1:12" s="157" customFormat="1" x14ac:dyDescent="0.2">
      <c r="A283" s="337" t="s">
        <v>562</v>
      </c>
      <c r="B283" s="334" t="s">
        <v>1932</v>
      </c>
      <c r="C283" s="232">
        <v>0</v>
      </c>
      <c r="D283" s="233" t="s">
        <v>1676</v>
      </c>
      <c r="E283" s="233">
        <v>0</v>
      </c>
      <c r="F283" s="233">
        <v>0</v>
      </c>
      <c r="G283" s="233">
        <v>0</v>
      </c>
      <c r="H283" s="233">
        <v>0</v>
      </c>
      <c r="I283" s="233" t="s">
        <v>1676</v>
      </c>
      <c r="J283" s="233" t="s">
        <v>1676</v>
      </c>
      <c r="K283" s="233">
        <v>0</v>
      </c>
      <c r="L283" s="234">
        <v>395</v>
      </c>
    </row>
    <row r="284" spans="1:12" s="145" customFormat="1" x14ac:dyDescent="0.2">
      <c r="A284" s="337" t="s">
        <v>284</v>
      </c>
      <c r="B284" s="334" t="s">
        <v>1933</v>
      </c>
      <c r="C284" s="232">
        <v>0</v>
      </c>
      <c r="D284" s="233" t="s">
        <v>1676</v>
      </c>
      <c r="E284" s="233">
        <v>0</v>
      </c>
      <c r="F284" s="233">
        <v>0</v>
      </c>
      <c r="G284" s="233">
        <v>0</v>
      </c>
      <c r="H284" s="233">
        <v>0</v>
      </c>
      <c r="I284" s="233">
        <v>15</v>
      </c>
      <c r="J284" s="233">
        <v>0</v>
      </c>
      <c r="K284" s="233">
        <v>0</v>
      </c>
      <c r="L284" s="234">
        <v>3020</v>
      </c>
    </row>
    <row r="285" spans="1:12" s="145" customFormat="1" x14ac:dyDescent="0.2">
      <c r="A285" s="337" t="s">
        <v>578</v>
      </c>
      <c r="B285" s="334" t="s">
        <v>1934</v>
      </c>
      <c r="C285" s="232">
        <v>0</v>
      </c>
      <c r="D285" s="233" t="s">
        <v>1676</v>
      </c>
      <c r="E285" s="233">
        <v>0</v>
      </c>
      <c r="F285" s="233">
        <v>0</v>
      </c>
      <c r="G285" s="233">
        <v>0</v>
      </c>
      <c r="H285" s="233">
        <v>0</v>
      </c>
      <c r="I285" s="233">
        <v>105</v>
      </c>
      <c r="J285" s="233">
        <v>0</v>
      </c>
      <c r="K285" s="233">
        <v>0</v>
      </c>
      <c r="L285" s="234">
        <v>535</v>
      </c>
    </row>
    <row r="286" spans="1:12" s="145" customFormat="1" x14ac:dyDescent="0.2">
      <c r="A286" s="337" t="s">
        <v>1589</v>
      </c>
      <c r="B286" s="334" t="s">
        <v>1935</v>
      </c>
      <c r="C286" s="232">
        <v>0</v>
      </c>
      <c r="D286" s="233">
        <v>0</v>
      </c>
      <c r="E286" s="233">
        <v>0</v>
      </c>
      <c r="F286" s="233">
        <v>0</v>
      </c>
      <c r="G286" s="233">
        <v>0</v>
      </c>
      <c r="H286" s="233">
        <v>0</v>
      </c>
      <c r="I286" s="233">
        <v>0</v>
      </c>
      <c r="J286" s="233">
        <v>0</v>
      </c>
      <c r="K286" s="233">
        <v>0</v>
      </c>
      <c r="L286" s="234">
        <v>25</v>
      </c>
    </row>
    <row r="287" spans="1:12" s="145" customFormat="1" x14ac:dyDescent="0.2">
      <c r="A287" s="337" t="s">
        <v>558</v>
      </c>
      <c r="B287" s="334" t="s">
        <v>1936</v>
      </c>
      <c r="C287" s="232">
        <v>0</v>
      </c>
      <c r="D287" s="233">
        <v>0</v>
      </c>
      <c r="E287" s="233">
        <v>0</v>
      </c>
      <c r="F287" s="233">
        <v>0</v>
      </c>
      <c r="G287" s="233">
        <v>0</v>
      </c>
      <c r="H287" s="233">
        <v>0</v>
      </c>
      <c r="I287" s="233">
        <v>0</v>
      </c>
      <c r="J287" s="233">
        <v>0</v>
      </c>
      <c r="K287" s="233">
        <v>0</v>
      </c>
      <c r="L287" s="234">
        <v>205</v>
      </c>
    </row>
    <row r="288" spans="1:12" s="145" customFormat="1" x14ac:dyDescent="0.2">
      <c r="A288" s="337" t="s">
        <v>1588</v>
      </c>
      <c r="B288" s="334" t="s">
        <v>1937</v>
      </c>
      <c r="C288" s="232" t="s">
        <v>1676</v>
      </c>
      <c r="D288" s="233" t="s">
        <v>1676</v>
      </c>
      <c r="E288" s="233">
        <v>0</v>
      </c>
      <c r="F288" s="233">
        <v>0</v>
      </c>
      <c r="G288" s="233">
        <v>0</v>
      </c>
      <c r="H288" s="233">
        <v>0</v>
      </c>
      <c r="I288" s="233" t="s">
        <v>1676</v>
      </c>
      <c r="J288" s="233">
        <v>0</v>
      </c>
      <c r="K288" s="233">
        <v>0</v>
      </c>
      <c r="L288" s="234">
        <v>80</v>
      </c>
    </row>
    <row r="289" spans="1:12" s="145" customFormat="1" x14ac:dyDescent="0.2">
      <c r="A289" s="337" t="s">
        <v>341</v>
      </c>
      <c r="B289" s="334" t="s">
        <v>1938</v>
      </c>
      <c r="C289" s="232">
        <v>0</v>
      </c>
      <c r="D289" s="233" t="s">
        <v>1676</v>
      </c>
      <c r="E289" s="233">
        <v>0</v>
      </c>
      <c r="F289" s="233">
        <v>0</v>
      </c>
      <c r="G289" s="233">
        <v>0</v>
      </c>
      <c r="H289" s="233">
        <v>0</v>
      </c>
      <c r="I289" s="233">
        <v>35</v>
      </c>
      <c r="J289" s="233">
        <v>10</v>
      </c>
      <c r="K289" s="233">
        <v>0</v>
      </c>
      <c r="L289" s="234">
        <v>6565</v>
      </c>
    </row>
    <row r="290" spans="1:12" s="157" customFormat="1" x14ac:dyDescent="0.2">
      <c r="A290" s="337" t="s">
        <v>342</v>
      </c>
      <c r="B290" s="334" t="s">
        <v>1939</v>
      </c>
      <c r="C290" s="232">
        <v>0</v>
      </c>
      <c r="D290" s="233">
        <v>0</v>
      </c>
      <c r="E290" s="233">
        <v>0</v>
      </c>
      <c r="F290" s="233">
        <v>0</v>
      </c>
      <c r="G290" s="233">
        <v>0</v>
      </c>
      <c r="H290" s="233">
        <v>0</v>
      </c>
      <c r="I290" s="233" t="s">
        <v>1676</v>
      </c>
      <c r="J290" s="233" t="s">
        <v>1676</v>
      </c>
      <c r="K290" s="233">
        <v>0</v>
      </c>
      <c r="L290" s="234">
        <v>595</v>
      </c>
    </row>
    <row r="291" spans="1:12" s="145" customFormat="1" x14ac:dyDescent="0.2">
      <c r="A291" s="337" t="s">
        <v>1602</v>
      </c>
      <c r="B291" s="334" t="s">
        <v>1940</v>
      </c>
      <c r="C291" s="232">
        <v>0</v>
      </c>
      <c r="D291" s="233">
        <v>0</v>
      </c>
      <c r="E291" s="233">
        <v>0</v>
      </c>
      <c r="F291" s="233">
        <v>0</v>
      </c>
      <c r="G291" s="233">
        <v>0</v>
      </c>
      <c r="H291" s="233">
        <v>0</v>
      </c>
      <c r="I291" s="233">
        <v>0</v>
      </c>
      <c r="J291" s="233">
        <v>0</v>
      </c>
      <c r="K291" s="233">
        <v>0</v>
      </c>
      <c r="L291" s="234">
        <v>80</v>
      </c>
    </row>
    <row r="292" spans="1:12" s="145" customFormat="1" x14ac:dyDescent="0.2">
      <c r="A292" s="337" t="s">
        <v>1389</v>
      </c>
      <c r="B292" s="334" t="s">
        <v>1941</v>
      </c>
      <c r="C292" s="232">
        <v>0</v>
      </c>
      <c r="D292" s="233">
        <v>0</v>
      </c>
      <c r="E292" s="233">
        <v>0</v>
      </c>
      <c r="F292" s="233">
        <v>0</v>
      </c>
      <c r="G292" s="233">
        <v>0</v>
      </c>
      <c r="H292" s="233">
        <v>0</v>
      </c>
      <c r="I292" s="233">
        <v>0</v>
      </c>
      <c r="J292" s="233">
        <v>0</v>
      </c>
      <c r="K292" s="233">
        <v>0</v>
      </c>
      <c r="L292" s="234">
        <v>95</v>
      </c>
    </row>
    <row r="293" spans="1:12" s="145" customFormat="1" x14ac:dyDescent="0.2">
      <c r="A293" s="337" t="s">
        <v>1529</v>
      </c>
      <c r="B293" s="334" t="s">
        <v>1942</v>
      </c>
      <c r="C293" s="232" t="s">
        <v>1676</v>
      </c>
      <c r="D293" s="233" t="s">
        <v>1676</v>
      </c>
      <c r="E293" s="233">
        <v>0</v>
      </c>
      <c r="F293" s="233">
        <v>0</v>
      </c>
      <c r="G293" s="233">
        <v>0</v>
      </c>
      <c r="H293" s="233">
        <v>0</v>
      </c>
      <c r="I293" s="233">
        <v>30</v>
      </c>
      <c r="J293" s="233">
        <v>45</v>
      </c>
      <c r="K293" s="233">
        <v>0</v>
      </c>
      <c r="L293" s="234">
        <v>1050</v>
      </c>
    </row>
    <row r="294" spans="1:12" s="145" customFormat="1" x14ac:dyDescent="0.2">
      <c r="A294" s="337" t="s">
        <v>1583</v>
      </c>
      <c r="B294" s="334" t="s">
        <v>1943</v>
      </c>
      <c r="C294" s="232">
        <v>0</v>
      </c>
      <c r="D294" s="233">
        <v>0</v>
      </c>
      <c r="E294" s="233">
        <v>0</v>
      </c>
      <c r="F294" s="233">
        <v>0</v>
      </c>
      <c r="G294" s="233">
        <v>0</v>
      </c>
      <c r="H294" s="233">
        <v>0</v>
      </c>
      <c r="I294" s="233" t="s">
        <v>1676</v>
      </c>
      <c r="J294" s="233" t="s">
        <v>1676</v>
      </c>
      <c r="K294" s="233">
        <v>0</v>
      </c>
      <c r="L294" s="234">
        <v>130</v>
      </c>
    </row>
    <row r="295" spans="1:12" s="145" customFormat="1" x14ac:dyDescent="0.2">
      <c r="A295" s="337" t="s">
        <v>1597</v>
      </c>
      <c r="B295" s="334" t="s">
        <v>1944</v>
      </c>
      <c r="C295" s="232">
        <v>0</v>
      </c>
      <c r="D295" s="233" t="s">
        <v>1676</v>
      </c>
      <c r="E295" s="233">
        <v>0</v>
      </c>
      <c r="F295" s="233">
        <v>0</v>
      </c>
      <c r="G295" s="233">
        <v>0</v>
      </c>
      <c r="H295" s="233">
        <v>0</v>
      </c>
      <c r="I295" s="233">
        <v>25</v>
      </c>
      <c r="J295" s="233">
        <v>0</v>
      </c>
      <c r="K295" s="233">
        <v>0</v>
      </c>
      <c r="L295" s="234">
        <v>755</v>
      </c>
    </row>
    <row r="296" spans="1:12" s="145" customFormat="1" x14ac:dyDescent="0.2">
      <c r="A296" s="337" t="s">
        <v>1622</v>
      </c>
      <c r="B296" s="334" t="s">
        <v>1945</v>
      </c>
      <c r="C296" s="232">
        <v>0</v>
      </c>
      <c r="D296" s="233">
        <v>0</v>
      </c>
      <c r="E296" s="233">
        <v>0</v>
      </c>
      <c r="F296" s="233">
        <v>0</v>
      </c>
      <c r="G296" s="233">
        <v>0</v>
      </c>
      <c r="H296" s="233">
        <v>0</v>
      </c>
      <c r="I296" s="233">
        <v>0</v>
      </c>
      <c r="J296" s="233">
        <v>0</v>
      </c>
      <c r="K296" s="233">
        <v>0</v>
      </c>
      <c r="L296" s="234">
        <v>25</v>
      </c>
    </row>
    <row r="297" spans="1:12" s="145" customFormat="1" x14ac:dyDescent="0.2">
      <c r="A297" s="337" t="s">
        <v>1328</v>
      </c>
      <c r="B297" s="334" t="s">
        <v>1946</v>
      </c>
      <c r="C297" s="232">
        <v>0</v>
      </c>
      <c r="D297" s="233" t="s">
        <v>1676</v>
      </c>
      <c r="E297" s="233">
        <v>0</v>
      </c>
      <c r="F297" s="233">
        <v>0</v>
      </c>
      <c r="G297" s="233">
        <v>0</v>
      </c>
      <c r="H297" s="233">
        <v>0</v>
      </c>
      <c r="I297" s="233">
        <v>10</v>
      </c>
      <c r="J297" s="233" t="s">
        <v>1676</v>
      </c>
      <c r="K297" s="233">
        <v>0</v>
      </c>
      <c r="L297" s="234">
        <v>990</v>
      </c>
    </row>
    <row r="298" spans="1:12" s="145" customFormat="1" x14ac:dyDescent="0.2">
      <c r="A298" s="337" t="s">
        <v>1388</v>
      </c>
      <c r="B298" s="334" t="s">
        <v>1947</v>
      </c>
      <c r="C298" s="232">
        <v>0</v>
      </c>
      <c r="D298" s="233">
        <v>0</v>
      </c>
      <c r="E298" s="233">
        <v>0</v>
      </c>
      <c r="F298" s="233">
        <v>0</v>
      </c>
      <c r="G298" s="233">
        <v>0</v>
      </c>
      <c r="H298" s="233">
        <v>0</v>
      </c>
      <c r="I298" s="233">
        <v>0</v>
      </c>
      <c r="J298" s="233">
        <v>0</v>
      </c>
      <c r="K298" s="233">
        <v>0</v>
      </c>
      <c r="L298" s="234">
        <v>170</v>
      </c>
    </row>
    <row r="299" spans="1:12" s="145" customFormat="1" x14ac:dyDescent="0.2">
      <c r="A299" s="337" t="s">
        <v>1387</v>
      </c>
      <c r="B299" s="334" t="s">
        <v>1948</v>
      </c>
      <c r="C299" s="232">
        <v>0</v>
      </c>
      <c r="D299" s="233">
        <v>0</v>
      </c>
      <c r="E299" s="233">
        <v>0</v>
      </c>
      <c r="F299" s="233">
        <v>0</v>
      </c>
      <c r="G299" s="233">
        <v>0</v>
      </c>
      <c r="H299" s="233">
        <v>0</v>
      </c>
      <c r="I299" s="233">
        <v>0</v>
      </c>
      <c r="J299" s="233">
        <v>0</v>
      </c>
      <c r="K299" s="233">
        <v>0</v>
      </c>
      <c r="L299" s="234">
        <v>260</v>
      </c>
    </row>
    <row r="300" spans="1:12" s="145" customFormat="1" x14ac:dyDescent="0.2">
      <c r="A300" s="337" t="s">
        <v>1329</v>
      </c>
      <c r="B300" s="334" t="s">
        <v>1949</v>
      </c>
      <c r="C300" s="232">
        <v>0</v>
      </c>
      <c r="D300" s="233" t="s">
        <v>1676</v>
      </c>
      <c r="E300" s="233">
        <v>0</v>
      </c>
      <c r="F300" s="233" t="s">
        <v>1676</v>
      </c>
      <c r="G300" s="233">
        <v>0</v>
      </c>
      <c r="H300" s="233">
        <v>0</v>
      </c>
      <c r="I300" s="233">
        <v>20</v>
      </c>
      <c r="J300" s="233">
        <v>0</v>
      </c>
      <c r="K300" s="233">
        <v>0</v>
      </c>
      <c r="L300" s="234">
        <v>2975</v>
      </c>
    </row>
    <row r="301" spans="1:12" s="145" customFormat="1" x14ac:dyDescent="0.2">
      <c r="A301" s="337" t="s">
        <v>590</v>
      </c>
      <c r="B301" s="334" t="s">
        <v>1950</v>
      </c>
      <c r="C301" s="232">
        <v>0</v>
      </c>
      <c r="D301" s="233">
        <v>0</v>
      </c>
      <c r="E301" s="233">
        <v>0</v>
      </c>
      <c r="F301" s="233">
        <v>0</v>
      </c>
      <c r="G301" s="233">
        <v>0</v>
      </c>
      <c r="H301" s="233">
        <v>0</v>
      </c>
      <c r="I301" s="233" t="s">
        <v>1676</v>
      </c>
      <c r="J301" s="233">
        <v>0</v>
      </c>
      <c r="K301" s="233">
        <v>0</v>
      </c>
      <c r="L301" s="234">
        <v>495</v>
      </c>
    </row>
    <row r="302" spans="1:12" s="145" customFormat="1" x14ac:dyDescent="0.2">
      <c r="A302" s="337" t="s">
        <v>1591</v>
      </c>
      <c r="B302" s="334" t="s">
        <v>1951</v>
      </c>
      <c r="C302" s="232">
        <v>0</v>
      </c>
      <c r="D302" s="233">
        <v>0</v>
      </c>
      <c r="E302" s="233">
        <v>0</v>
      </c>
      <c r="F302" s="233">
        <v>0</v>
      </c>
      <c r="G302" s="233">
        <v>0</v>
      </c>
      <c r="H302" s="233">
        <v>0</v>
      </c>
      <c r="I302" s="233">
        <v>0</v>
      </c>
      <c r="J302" s="233">
        <v>0</v>
      </c>
      <c r="K302" s="233">
        <v>0</v>
      </c>
      <c r="L302" s="234">
        <v>1000</v>
      </c>
    </row>
    <row r="303" spans="1:12" s="145" customFormat="1" x14ac:dyDescent="0.2">
      <c r="A303" s="337" t="s">
        <v>815</v>
      </c>
      <c r="B303" s="334" t="s">
        <v>1952</v>
      </c>
      <c r="C303" s="232">
        <v>0</v>
      </c>
      <c r="D303" s="233">
        <v>0</v>
      </c>
      <c r="E303" s="233">
        <v>0</v>
      </c>
      <c r="F303" s="233">
        <v>0</v>
      </c>
      <c r="G303" s="233">
        <v>0</v>
      </c>
      <c r="H303" s="233">
        <v>0</v>
      </c>
      <c r="I303" s="233">
        <v>0</v>
      </c>
      <c r="J303" s="233">
        <v>0</v>
      </c>
      <c r="K303" s="233">
        <v>0</v>
      </c>
      <c r="L303" s="234">
        <v>6615</v>
      </c>
    </row>
    <row r="304" spans="1:12" s="145" customFormat="1" x14ac:dyDescent="0.2">
      <c r="A304" s="337" t="s">
        <v>1534</v>
      </c>
      <c r="B304" s="334" t="s">
        <v>1953</v>
      </c>
      <c r="C304" s="232">
        <v>0</v>
      </c>
      <c r="D304" s="233">
        <v>0</v>
      </c>
      <c r="E304" s="233">
        <v>0</v>
      </c>
      <c r="F304" s="233">
        <v>0</v>
      </c>
      <c r="G304" s="233">
        <v>0</v>
      </c>
      <c r="H304" s="233">
        <v>0</v>
      </c>
      <c r="I304" s="233">
        <v>0</v>
      </c>
      <c r="J304" s="233">
        <v>0</v>
      </c>
      <c r="K304" s="233">
        <v>0</v>
      </c>
      <c r="L304" s="234">
        <v>555</v>
      </c>
    </row>
    <row r="305" spans="1:12" s="145" customFormat="1" x14ac:dyDescent="0.2">
      <c r="A305" s="337" t="s">
        <v>1533</v>
      </c>
      <c r="B305" s="334" t="s">
        <v>1954</v>
      </c>
      <c r="C305" s="232">
        <v>0</v>
      </c>
      <c r="D305" s="233">
        <v>0</v>
      </c>
      <c r="E305" s="233">
        <v>0</v>
      </c>
      <c r="F305" s="233">
        <v>0</v>
      </c>
      <c r="G305" s="233">
        <v>0</v>
      </c>
      <c r="H305" s="233">
        <v>0</v>
      </c>
      <c r="I305" s="233">
        <v>0</v>
      </c>
      <c r="J305" s="233">
        <v>0</v>
      </c>
      <c r="K305" s="233">
        <v>0</v>
      </c>
      <c r="L305" s="234">
        <v>170</v>
      </c>
    </row>
    <row r="306" spans="1:12" s="145" customFormat="1" x14ac:dyDescent="0.2">
      <c r="A306" s="337" t="s">
        <v>1535</v>
      </c>
      <c r="B306" s="334" t="s">
        <v>1955</v>
      </c>
      <c r="C306" s="232">
        <v>0</v>
      </c>
      <c r="D306" s="233">
        <v>0</v>
      </c>
      <c r="E306" s="233">
        <v>0</v>
      </c>
      <c r="F306" s="233">
        <v>0</v>
      </c>
      <c r="G306" s="233">
        <v>0</v>
      </c>
      <c r="H306" s="233">
        <v>0</v>
      </c>
      <c r="I306" s="233">
        <v>0</v>
      </c>
      <c r="J306" s="233">
        <v>0</v>
      </c>
      <c r="K306" s="233">
        <v>0</v>
      </c>
      <c r="L306" s="234">
        <v>1675</v>
      </c>
    </row>
    <row r="307" spans="1:12" s="145" customFormat="1" x14ac:dyDescent="0.2">
      <c r="A307" s="337" t="s">
        <v>814</v>
      </c>
      <c r="B307" s="334" t="s">
        <v>1956</v>
      </c>
      <c r="C307" s="232">
        <v>0</v>
      </c>
      <c r="D307" s="233">
        <v>0</v>
      </c>
      <c r="E307" s="233">
        <v>0</v>
      </c>
      <c r="F307" s="233">
        <v>0</v>
      </c>
      <c r="G307" s="233">
        <v>0</v>
      </c>
      <c r="H307" s="233">
        <v>0</v>
      </c>
      <c r="I307" s="233">
        <v>0</v>
      </c>
      <c r="J307" s="233">
        <v>0</v>
      </c>
      <c r="K307" s="233">
        <v>0</v>
      </c>
      <c r="L307" s="234">
        <v>1285</v>
      </c>
    </row>
    <row r="308" spans="1:12" s="145" customFormat="1" x14ac:dyDescent="0.2">
      <c r="A308" s="337" t="s">
        <v>1538</v>
      </c>
      <c r="B308" s="334" t="s">
        <v>1957</v>
      </c>
      <c r="C308" s="232">
        <v>20</v>
      </c>
      <c r="D308" s="233">
        <v>0</v>
      </c>
      <c r="E308" s="233">
        <v>0</v>
      </c>
      <c r="F308" s="233">
        <v>0</v>
      </c>
      <c r="G308" s="233">
        <v>0</v>
      </c>
      <c r="H308" s="233">
        <v>0</v>
      </c>
      <c r="I308" s="233">
        <v>0</v>
      </c>
      <c r="J308" s="233">
        <v>0</v>
      </c>
      <c r="K308" s="233">
        <v>0</v>
      </c>
      <c r="L308" s="234">
        <v>275</v>
      </c>
    </row>
    <row r="309" spans="1:12" s="145" customFormat="1" x14ac:dyDescent="0.2">
      <c r="A309" s="337" t="s">
        <v>459</v>
      </c>
      <c r="B309" s="334" t="s">
        <v>1958</v>
      </c>
      <c r="C309" s="232">
        <v>0</v>
      </c>
      <c r="D309" s="233">
        <v>180</v>
      </c>
      <c r="E309" s="233" t="s">
        <v>1676</v>
      </c>
      <c r="F309" s="233">
        <v>0</v>
      </c>
      <c r="G309" s="233">
        <v>0</v>
      </c>
      <c r="H309" s="233">
        <v>0</v>
      </c>
      <c r="I309" s="233" t="s">
        <v>1676</v>
      </c>
      <c r="J309" s="233">
        <v>0</v>
      </c>
      <c r="K309" s="233">
        <v>0</v>
      </c>
      <c r="L309" s="234">
        <v>2675</v>
      </c>
    </row>
    <row r="310" spans="1:12" s="145" customFormat="1" x14ac:dyDescent="0.2">
      <c r="A310" s="337" t="s">
        <v>203</v>
      </c>
      <c r="B310" s="334" t="s">
        <v>1959</v>
      </c>
      <c r="C310" s="232">
        <v>1050</v>
      </c>
      <c r="D310" s="233">
        <v>9290</v>
      </c>
      <c r="E310" s="233">
        <v>1365</v>
      </c>
      <c r="F310" s="233">
        <v>120</v>
      </c>
      <c r="G310" s="233">
        <v>40</v>
      </c>
      <c r="H310" s="233" t="s">
        <v>1676</v>
      </c>
      <c r="I310" s="233">
        <v>7405</v>
      </c>
      <c r="J310" s="233">
        <v>285</v>
      </c>
      <c r="K310" s="233">
        <v>630</v>
      </c>
      <c r="L310" s="234">
        <v>182570</v>
      </c>
    </row>
    <row r="311" spans="1:12" s="145" customFormat="1" x14ac:dyDescent="0.2">
      <c r="A311" s="337" t="s">
        <v>179</v>
      </c>
      <c r="B311" s="334" t="s">
        <v>1960</v>
      </c>
      <c r="C311" s="232">
        <v>0</v>
      </c>
      <c r="D311" s="233">
        <v>55</v>
      </c>
      <c r="E311" s="233">
        <v>80</v>
      </c>
      <c r="F311" s="233" t="s">
        <v>1676</v>
      </c>
      <c r="G311" s="233">
        <v>0</v>
      </c>
      <c r="H311" s="233">
        <v>0</v>
      </c>
      <c r="I311" s="233">
        <v>25</v>
      </c>
      <c r="J311" s="233">
        <v>0</v>
      </c>
      <c r="K311" s="233" t="s">
        <v>1676</v>
      </c>
      <c r="L311" s="234">
        <v>2255</v>
      </c>
    </row>
    <row r="312" spans="1:12" s="145" customFormat="1" x14ac:dyDescent="0.2">
      <c r="A312" s="337" t="s">
        <v>1631</v>
      </c>
      <c r="B312" s="334" t="s">
        <v>1961</v>
      </c>
      <c r="C312" s="232">
        <v>0</v>
      </c>
      <c r="D312" s="233">
        <v>0</v>
      </c>
      <c r="E312" s="233">
        <v>0</v>
      </c>
      <c r="F312" s="233">
        <v>0</v>
      </c>
      <c r="G312" s="233">
        <v>0</v>
      </c>
      <c r="H312" s="233">
        <v>0</v>
      </c>
      <c r="I312" s="233">
        <v>0</v>
      </c>
      <c r="J312" s="233">
        <v>0</v>
      </c>
      <c r="K312" s="233">
        <v>0</v>
      </c>
      <c r="L312" s="234">
        <v>380</v>
      </c>
    </row>
    <row r="313" spans="1:12" s="145" customFormat="1" x14ac:dyDescent="0.2">
      <c r="A313" s="337" t="s">
        <v>1634</v>
      </c>
      <c r="B313" s="334" t="s">
        <v>1962</v>
      </c>
      <c r="C313" s="232">
        <v>0</v>
      </c>
      <c r="D313" s="233">
        <v>0</v>
      </c>
      <c r="E313" s="233">
        <v>0</v>
      </c>
      <c r="F313" s="233">
        <v>0</v>
      </c>
      <c r="G313" s="233">
        <v>0</v>
      </c>
      <c r="H313" s="233">
        <v>0</v>
      </c>
      <c r="I313" s="233">
        <v>0</v>
      </c>
      <c r="J313" s="233">
        <v>0</v>
      </c>
      <c r="K313" s="233">
        <v>0</v>
      </c>
      <c r="L313" s="234">
        <v>35</v>
      </c>
    </row>
    <row r="314" spans="1:12" s="145" customFormat="1" x14ac:dyDescent="0.2">
      <c r="A314" s="337" t="s">
        <v>1643</v>
      </c>
      <c r="B314" s="334" t="s">
        <v>1963</v>
      </c>
      <c r="C314" s="232">
        <v>0</v>
      </c>
      <c r="D314" s="233">
        <v>0</v>
      </c>
      <c r="E314" s="233">
        <v>0</v>
      </c>
      <c r="F314" s="233">
        <v>0</v>
      </c>
      <c r="G314" s="233">
        <v>0</v>
      </c>
      <c r="H314" s="233">
        <v>0</v>
      </c>
      <c r="I314" s="233">
        <v>0</v>
      </c>
      <c r="J314" s="233">
        <v>0</v>
      </c>
      <c r="K314" s="233">
        <v>0</v>
      </c>
      <c r="L314" s="234">
        <v>50</v>
      </c>
    </row>
    <row r="315" spans="1:12" s="145" customFormat="1" x14ac:dyDescent="0.2">
      <c r="A315" s="337" t="s">
        <v>1632</v>
      </c>
      <c r="B315" s="334" t="s">
        <v>1964</v>
      </c>
      <c r="C315" s="232">
        <v>0</v>
      </c>
      <c r="D315" s="233">
        <v>0</v>
      </c>
      <c r="E315" s="233">
        <v>0</v>
      </c>
      <c r="F315" s="233">
        <v>0</v>
      </c>
      <c r="G315" s="233">
        <v>0</v>
      </c>
      <c r="H315" s="233">
        <v>0</v>
      </c>
      <c r="I315" s="233">
        <v>0</v>
      </c>
      <c r="J315" s="233">
        <v>0</v>
      </c>
      <c r="K315" s="233">
        <v>0</v>
      </c>
      <c r="L315" s="234">
        <v>100</v>
      </c>
    </row>
    <row r="316" spans="1:12" s="145" customFormat="1" x14ac:dyDescent="0.2">
      <c r="A316" s="337" t="s">
        <v>1601</v>
      </c>
      <c r="B316" s="334" t="s">
        <v>1965</v>
      </c>
      <c r="C316" s="232">
        <v>0</v>
      </c>
      <c r="D316" s="233">
        <v>0</v>
      </c>
      <c r="E316" s="233">
        <v>0</v>
      </c>
      <c r="F316" s="233">
        <v>0</v>
      </c>
      <c r="G316" s="233">
        <v>0</v>
      </c>
      <c r="H316" s="233">
        <v>0</v>
      </c>
      <c r="I316" s="233">
        <v>0</v>
      </c>
      <c r="J316" s="233">
        <v>0</v>
      </c>
      <c r="K316" s="233">
        <v>0</v>
      </c>
      <c r="L316" s="234">
        <v>210</v>
      </c>
    </row>
    <row r="317" spans="1:12" s="145" customFormat="1" x14ac:dyDescent="0.2">
      <c r="A317" s="337" t="s">
        <v>1641</v>
      </c>
      <c r="B317" s="334" t="s">
        <v>1966</v>
      </c>
      <c r="C317" s="232">
        <v>0</v>
      </c>
      <c r="D317" s="233">
        <v>0</v>
      </c>
      <c r="E317" s="233">
        <v>0</v>
      </c>
      <c r="F317" s="233">
        <v>0</v>
      </c>
      <c r="G317" s="233">
        <v>0</v>
      </c>
      <c r="H317" s="233">
        <v>0</v>
      </c>
      <c r="I317" s="233">
        <v>0</v>
      </c>
      <c r="J317" s="233">
        <v>0</v>
      </c>
      <c r="K317" s="233">
        <v>0</v>
      </c>
      <c r="L317" s="234">
        <v>105</v>
      </c>
    </row>
    <row r="318" spans="1:12" s="145" customFormat="1" x14ac:dyDescent="0.2">
      <c r="A318" s="337" t="s">
        <v>1637</v>
      </c>
      <c r="B318" s="334" t="s">
        <v>1967</v>
      </c>
      <c r="C318" s="232">
        <v>0</v>
      </c>
      <c r="D318" s="233">
        <v>0</v>
      </c>
      <c r="E318" s="233">
        <v>0</v>
      </c>
      <c r="F318" s="233">
        <v>0</v>
      </c>
      <c r="G318" s="233">
        <v>0</v>
      </c>
      <c r="H318" s="233">
        <v>0</v>
      </c>
      <c r="I318" s="233">
        <v>0</v>
      </c>
      <c r="J318" s="233">
        <v>0</v>
      </c>
      <c r="K318" s="233">
        <v>0</v>
      </c>
      <c r="L318" s="234">
        <v>60</v>
      </c>
    </row>
    <row r="319" spans="1:12" s="145" customFormat="1" x14ac:dyDescent="0.2">
      <c r="A319" s="337" t="s">
        <v>343</v>
      </c>
      <c r="B319" s="334" t="s">
        <v>1968</v>
      </c>
      <c r="C319" s="232">
        <v>0</v>
      </c>
      <c r="D319" s="233">
        <v>0</v>
      </c>
      <c r="E319" s="233">
        <v>0</v>
      </c>
      <c r="F319" s="233">
        <v>0</v>
      </c>
      <c r="G319" s="233">
        <v>0</v>
      </c>
      <c r="H319" s="233">
        <v>0</v>
      </c>
      <c r="I319" s="233">
        <v>70</v>
      </c>
      <c r="J319" s="233">
        <v>0</v>
      </c>
      <c r="K319" s="233">
        <v>0</v>
      </c>
      <c r="L319" s="234">
        <v>665</v>
      </c>
    </row>
    <row r="320" spans="1:12" s="145" customFormat="1" x14ac:dyDescent="0.2">
      <c r="A320" s="337" t="s">
        <v>1539</v>
      </c>
      <c r="B320" s="334" t="s">
        <v>1969</v>
      </c>
      <c r="C320" s="232" t="s">
        <v>1676</v>
      </c>
      <c r="D320" s="233">
        <v>15</v>
      </c>
      <c r="E320" s="233">
        <v>0</v>
      </c>
      <c r="F320" s="233" t="s">
        <v>1676</v>
      </c>
      <c r="G320" s="233">
        <v>0</v>
      </c>
      <c r="H320" s="233">
        <v>0</v>
      </c>
      <c r="I320" s="233" t="s">
        <v>1676</v>
      </c>
      <c r="J320" s="233">
        <v>0</v>
      </c>
      <c r="K320" s="233">
        <v>0</v>
      </c>
      <c r="L320" s="234">
        <v>315</v>
      </c>
    </row>
    <row r="321" spans="1:12" s="145" customFormat="1" x14ac:dyDescent="0.2">
      <c r="A321" s="337" t="s">
        <v>1217</v>
      </c>
      <c r="B321" s="334" t="s">
        <v>1970</v>
      </c>
      <c r="C321" s="232">
        <v>0</v>
      </c>
      <c r="D321" s="233">
        <v>0</v>
      </c>
      <c r="E321" s="233">
        <v>0</v>
      </c>
      <c r="F321" s="233">
        <v>0</v>
      </c>
      <c r="G321" s="233">
        <v>0</v>
      </c>
      <c r="H321" s="233">
        <v>0</v>
      </c>
      <c r="I321" s="233" t="s">
        <v>1676</v>
      </c>
      <c r="J321" s="233">
        <v>0</v>
      </c>
      <c r="K321" s="233">
        <v>0</v>
      </c>
      <c r="L321" s="234">
        <v>2865</v>
      </c>
    </row>
    <row r="322" spans="1:12" s="145" customFormat="1" x14ac:dyDescent="0.2">
      <c r="A322" s="337" t="s">
        <v>220</v>
      </c>
      <c r="B322" s="334" t="s">
        <v>1971</v>
      </c>
      <c r="C322" s="232">
        <v>615</v>
      </c>
      <c r="D322" s="233">
        <v>9530</v>
      </c>
      <c r="E322" s="233">
        <v>1565</v>
      </c>
      <c r="F322" s="233">
        <v>520</v>
      </c>
      <c r="G322" s="233" t="s">
        <v>1676</v>
      </c>
      <c r="H322" s="233" t="s">
        <v>1676</v>
      </c>
      <c r="I322" s="233">
        <v>4485</v>
      </c>
      <c r="J322" s="233">
        <v>255</v>
      </c>
      <c r="K322" s="233">
        <v>755</v>
      </c>
      <c r="L322" s="234">
        <v>182770</v>
      </c>
    </row>
    <row r="323" spans="1:12" s="145" customFormat="1" x14ac:dyDescent="0.2">
      <c r="A323" s="337" t="s">
        <v>786</v>
      </c>
      <c r="B323" s="334" t="s">
        <v>1972</v>
      </c>
      <c r="C323" s="232">
        <v>0</v>
      </c>
      <c r="D323" s="233">
        <v>0</v>
      </c>
      <c r="E323" s="233">
        <v>0</v>
      </c>
      <c r="F323" s="233">
        <v>0</v>
      </c>
      <c r="G323" s="233">
        <v>0</v>
      </c>
      <c r="H323" s="233">
        <v>0</v>
      </c>
      <c r="I323" s="233">
        <v>0</v>
      </c>
      <c r="J323" s="233">
        <v>0</v>
      </c>
      <c r="K323" s="233">
        <v>0</v>
      </c>
      <c r="L323" s="234">
        <v>1845</v>
      </c>
    </row>
    <row r="324" spans="1:12" s="145" customFormat="1" x14ac:dyDescent="0.2">
      <c r="A324" s="337" t="s">
        <v>344</v>
      </c>
      <c r="B324" s="334" t="s">
        <v>1973</v>
      </c>
      <c r="C324" s="232">
        <v>0</v>
      </c>
      <c r="D324" s="233" t="s">
        <v>1676</v>
      </c>
      <c r="E324" s="233">
        <v>0</v>
      </c>
      <c r="F324" s="233">
        <v>0</v>
      </c>
      <c r="G324" s="233">
        <v>0</v>
      </c>
      <c r="H324" s="233">
        <v>0</v>
      </c>
      <c r="I324" s="233">
        <v>25</v>
      </c>
      <c r="J324" s="233">
        <v>0</v>
      </c>
      <c r="K324" s="233">
        <v>0</v>
      </c>
      <c r="L324" s="234">
        <v>4600</v>
      </c>
    </row>
    <row r="325" spans="1:12" s="145" customFormat="1" x14ac:dyDescent="0.2">
      <c r="A325" s="337" t="s">
        <v>787</v>
      </c>
      <c r="B325" s="334" t="s">
        <v>1974</v>
      </c>
      <c r="C325" s="232">
        <v>0</v>
      </c>
      <c r="D325" s="233">
        <v>0</v>
      </c>
      <c r="E325" s="233">
        <v>0</v>
      </c>
      <c r="F325" s="233">
        <v>0</v>
      </c>
      <c r="G325" s="233">
        <v>0</v>
      </c>
      <c r="H325" s="233">
        <v>0</v>
      </c>
      <c r="I325" s="233" t="s">
        <v>1676</v>
      </c>
      <c r="J325" s="233">
        <v>0</v>
      </c>
      <c r="K325" s="233">
        <v>0</v>
      </c>
      <c r="L325" s="234">
        <v>70</v>
      </c>
    </row>
    <row r="326" spans="1:12" s="145" customFormat="1" x14ac:dyDescent="0.2">
      <c r="A326" s="337" t="s">
        <v>393</v>
      </c>
      <c r="B326" s="334" t="s">
        <v>1975</v>
      </c>
      <c r="C326" s="232">
        <v>555</v>
      </c>
      <c r="D326" s="233">
        <v>5985</v>
      </c>
      <c r="E326" s="233">
        <v>690</v>
      </c>
      <c r="F326" s="233">
        <v>185</v>
      </c>
      <c r="G326" s="233" t="s">
        <v>1676</v>
      </c>
      <c r="H326" s="233" t="s">
        <v>1676</v>
      </c>
      <c r="I326" s="233">
        <v>1955</v>
      </c>
      <c r="J326" s="233">
        <v>85</v>
      </c>
      <c r="K326" s="233">
        <v>310</v>
      </c>
      <c r="L326" s="234">
        <v>69425</v>
      </c>
    </row>
    <row r="327" spans="1:12" s="145" customFormat="1" x14ac:dyDescent="0.2">
      <c r="A327" s="337" t="s">
        <v>423</v>
      </c>
      <c r="B327" s="334" t="s">
        <v>1976</v>
      </c>
      <c r="C327" s="232">
        <v>530</v>
      </c>
      <c r="D327" s="233">
        <v>7395</v>
      </c>
      <c r="E327" s="233">
        <v>1685</v>
      </c>
      <c r="F327" s="233">
        <v>70</v>
      </c>
      <c r="G327" s="233">
        <v>10</v>
      </c>
      <c r="H327" s="233" t="s">
        <v>1676</v>
      </c>
      <c r="I327" s="233">
        <v>4615</v>
      </c>
      <c r="J327" s="233">
        <v>125</v>
      </c>
      <c r="K327" s="233">
        <v>490</v>
      </c>
      <c r="L327" s="234">
        <v>130755</v>
      </c>
    </row>
    <row r="328" spans="1:12" s="145" customFormat="1" x14ac:dyDescent="0.2">
      <c r="A328" s="337" t="s">
        <v>1365</v>
      </c>
      <c r="B328" s="334" t="s">
        <v>1977</v>
      </c>
      <c r="C328" s="232">
        <v>0</v>
      </c>
      <c r="D328" s="233" t="s">
        <v>1676</v>
      </c>
      <c r="E328" s="233">
        <v>0</v>
      </c>
      <c r="F328" s="233">
        <v>0</v>
      </c>
      <c r="G328" s="233">
        <v>0</v>
      </c>
      <c r="H328" s="233">
        <v>0</v>
      </c>
      <c r="I328" s="233">
        <v>25</v>
      </c>
      <c r="J328" s="233" t="s">
        <v>1676</v>
      </c>
      <c r="K328" s="233">
        <v>0</v>
      </c>
      <c r="L328" s="234">
        <v>2565</v>
      </c>
    </row>
    <row r="329" spans="1:12" s="145" customFormat="1" x14ac:dyDescent="0.2">
      <c r="A329" s="337" t="s">
        <v>178</v>
      </c>
      <c r="B329" s="334" t="s">
        <v>1978</v>
      </c>
      <c r="C329" s="232">
        <v>110</v>
      </c>
      <c r="D329" s="233">
        <v>3040</v>
      </c>
      <c r="E329" s="233">
        <v>70</v>
      </c>
      <c r="F329" s="233">
        <v>190</v>
      </c>
      <c r="G329" s="233">
        <v>10</v>
      </c>
      <c r="H329" s="233">
        <v>0</v>
      </c>
      <c r="I329" s="233">
        <v>395</v>
      </c>
      <c r="J329" s="233">
        <v>60</v>
      </c>
      <c r="K329" s="233" t="s">
        <v>1676</v>
      </c>
      <c r="L329" s="234">
        <v>16755</v>
      </c>
    </row>
    <row r="330" spans="1:12" s="145" customFormat="1" x14ac:dyDescent="0.2">
      <c r="A330" s="337" t="s">
        <v>345</v>
      </c>
      <c r="B330" s="334" t="s">
        <v>1979</v>
      </c>
      <c r="C330" s="232">
        <v>0</v>
      </c>
      <c r="D330" s="233" t="s">
        <v>1676</v>
      </c>
      <c r="E330" s="233">
        <v>0</v>
      </c>
      <c r="F330" s="233" t="s">
        <v>1676</v>
      </c>
      <c r="G330" s="233">
        <v>0</v>
      </c>
      <c r="H330" s="233">
        <v>0</v>
      </c>
      <c r="I330" s="233">
        <v>10</v>
      </c>
      <c r="J330" s="233">
        <v>0</v>
      </c>
      <c r="K330" s="233">
        <v>0</v>
      </c>
      <c r="L330" s="234">
        <v>5500</v>
      </c>
    </row>
    <row r="331" spans="1:12" s="145" customFormat="1" x14ac:dyDescent="0.2">
      <c r="A331" s="337" t="s">
        <v>348</v>
      </c>
      <c r="B331" s="334" t="s">
        <v>1980</v>
      </c>
      <c r="C331" s="232">
        <v>0</v>
      </c>
      <c r="D331" s="233" t="s">
        <v>1676</v>
      </c>
      <c r="E331" s="233">
        <v>0</v>
      </c>
      <c r="F331" s="233">
        <v>0</v>
      </c>
      <c r="G331" s="233">
        <v>0</v>
      </c>
      <c r="H331" s="233">
        <v>0</v>
      </c>
      <c r="I331" s="233">
        <v>60</v>
      </c>
      <c r="J331" s="233" t="s">
        <v>1676</v>
      </c>
      <c r="K331" s="233">
        <v>0</v>
      </c>
      <c r="L331" s="234">
        <v>10210</v>
      </c>
    </row>
    <row r="332" spans="1:12" s="145" customFormat="1" x14ac:dyDescent="0.2">
      <c r="A332" s="337" t="s">
        <v>241</v>
      </c>
      <c r="B332" s="334" t="s">
        <v>1981</v>
      </c>
      <c r="C332" s="232">
        <v>0</v>
      </c>
      <c r="D332" s="233">
        <v>50</v>
      </c>
      <c r="E332" s="233" t="s">
        <v>1676</v>
      </c>
      <c r="F332" s="233">
        <v>0</v>
      </c>
      <c r="G332" s="233">
        <v>0</v>
      </c>
      <c r="H332" s="233">
        <v>0</v>
      </c>
      <c r="I332" s="233">
        <v>35</v>
      </c>
      <c r="J332" s="233">
        <v>10</v>
      </c>
      <c r="K332" s="233">
        <v>95</v>
      </c>
      <c r="L332" s="234">
        <v>2405</v>
      </c>
    </row>
    <row r="333" spans="1:12" s="145" customFormat="1" x14ac:dyDescent="0.2">
      <c r="A333" s="337" t="s">
        <v>346</v>
      </c>
      <c r="B333" s="334" t="s">
        <v>1982</v>
      </c>
      <c r="C333" s="232">
        <v>0</v>
      </c>
      <c r="D333" s="233" t="s">
        <v>1676</v>
      </c>
      <c r="E333" s="233">
        <v>0</v>
      </c>
      <c r="F333" s="233">
        <v>0</v>
      </c>
      <c r="G333" s="233">
        <v>0</v>
      </c>
      <c r="H333" s="233">
        <v>0</v>
      </c>
      <c r="I333" s="233">
        <v>100</v>
      </c>
      <c r="J333" s="233">
        <v>0</v>
      </c>
      <c r="K333" s="233">
        <v>0</v>
      </c>
      <c r="L333" s="234">
        <v>6515</v>
      </c>
    </row>
    <row r="334" spans="1:12" s="145" customFormat="1" x14ac:dyDescent="0.2">
      <c r="A334" s="337" t="s">
        <v>424</v>
      </c>
      <c r="B334" s="334" t="s">
        <v>1983</v>
      </c>
      <c r="C334" s="232">
        <v>310</v>
      </c>
      <c r="D334" s="233">
        <v>4880</v>
      </c>
      <c r="E334" s="233">
        <v>995</v>
      </c>
      <c r="F334" s="233">
        <v>90</v>
      </c>
      <c r="G334" s="233">
        <v>10</v>
      </c>
      <c r="H334" s="233" t="s">
        <v>1676</v>
      </c>
      <c r="I334" s="233">
        <v>2065</v>
      </c>
      <c r="J334" s="233">
        <v>100</v>
      </c>
      <c r="K334" s="233">
        <v>310</v>
      </c>
      <c r="L334" s="234">
        <v>102410</v>
      </c>
    </row>
    <row r="335" spans="1:12" s="145" customFormat="1" x14ac:dyDescent="0.2">
      <c r="A335" s="337" t="s">
        <v>197</v>
      </c>
      <c r="B335" s="334" t="s">
        <v>1984</v>
      </c>
      <c r="C335" s="232" t="s">
        <v>1676</v>
      </c>
      <c r="D335" s="233">
        <v>100</v>
      </c>
      <c r="E335" s="233" t="s">
        <v>1676</v>
      </c>
      <c r="F335" s="233" t="s">
        <v>1676</v>
      </c>
      <c r="G335" s="233" t="s">
        <v>1676</v>
      </c>
      <c r="H335" s="233">
        <v>0</v>
      </c>
      <c r="I335" s="233">
        <v>2015</v>
      </c>
      <c r="J335" s="233">
        <v>100</v>
      </c>
      <c r="K335" s="233">
        <v>155</v>
      </c>
      <c r="L335" s="234">
        <v>39290</v>
      </c>
    </row>
    <row r="336" spans="1:12" s="145" customFormat="1" x14ac:dyDescent="0.2">
      <c r="A336" s="337" t="s">
        <v>570</v>
      </c>
      <c r="B336" s="334" t="s">
        <v>1985</v>
      </c>
      <c r="C336" s="232">
        <v>475</v>
      </c>
      <c r="D336" s="233">
        <v>6750</v>
      </c>
      <c r="E336" s="233">
        <v>845</v>
      </c>
      <c r="F336" s="233">
        <v>190</v>
      </c>
      <c r="G336" s="233">
        <v>0</v>
      </c>
      <c r="H336" s="233">
        <v>0</v>
      </c>
      <c r="I336" s="233">
        <v>3725</v>
      </c>
      <c r="J336" s="233">
        <v>130</v>
      </c>
      <c r="K336" s="233">
        <v>310</v>
      </c>
      <c r="L336" s="234">
        <v>123550</v>
      </c>
    </row>
    <row r="337" spans="1:12" s="145" customFormat="1" x14ac:dyDescent="0.2">
      <c r="A337" s="337" t="s">
        <v>419</v>
      </c>
      <c r="B337" s="334" t="s">
        <v>1986</v>
      </c>
      <c r="C337" s="232">
        <v>415</v>
      </c>
      <c r="D337" s="233">
        <v>5375</v>
      </c>
      <c r="E337" s="233">
        <v>900</v>
      </c>
      <c r="F337" s="233">
        <v>115</v>
      </c>
      <c r="G337" s="233" t="s">
        <v>1676</v>
      </c>
      <c r="H337" s="233">
        <v>0</v>
      </c>
      <c r="I337" s="233">
        <v>3785</v>
      </c>
      <c r="J337" s="233">
        <v>105</v>
      </c>
      <c r="K337" s="233">
        <v>330</v>
      </c>
      <c r="L337" s="234">
        <v>100870</v>
      </c>
    </row>
    <row r="338" spans="1:12" s="145" customFormat="1" x14ac:dyDescent="0.2">
      <c r="A338" s="337" t="s">
        <v>369</v>
      </c>
      <c r="B338" s="334" t="s">
        <v>1987</v>
      </c>
      <c r="C338" s="232">
        <v>465</v>
      </c>
      <c r="D338" s="233">
        <v>7730</v>
      </c>
      <c r="E338" s="233">
        <v>660</v>
      </c>
      <c r="F338" s="233">
        <v>295</v>
      </c>
      <c r="G338" s="233">
        <v>10</v>
      </c>
      <c r="H338" s="233" t="s">
        <v>1676</v>
      </c>
      <c r="I338" s="233">
        <v>5430</v>
      </c>
      <c r="J338" s="233">
        <v>190</v>
      </c>
      <c r="K338" s="233">
        <v>940</v>
      </c>
      <c r="L338" s="234">
        <v>168140</v>
      </c>
    </row>
    <row r="339" spans="1:12" s="145" customFormat="1" x14ac:dyDescent="0.2">
      <c r="A339" s="337" t="s">
        <v>370</v>
      </c>
      <c r="B339" s="334" t="s">
        <v>1988</v>
      </c>
      <c r="C339" s="232" t="s">
        <v>1676</v>
      </c>
      <c r="D339" s="233">
        <v>35</v>
      </c>
      <c r="E339" s="233">
        <v>0</v>
      </c>
      <c r="F339" s="233" t="s">
        <v>1676</v>
      </c>
      <c r="G339" s="233">
        <v>0</v>
      </c>
      <c r="H339" s="233">
        <v>0</v>
      </c>
      <c r="I339" s="233">
        <v>1090</v>
      </c>
      <c r="J339" s="233">
        <v>1780</v>
      </c>
      <c r="K339" s="233">
        <v>25</v>
      </c>
      <c r="L339" s="234">
        <v>13355</v>
      </c>
    </row>
    <row r="340" spans="1:12" s="145" customFormat="1" x14ac:dyDescent="0.2">
      <c r="A340" s="337" t="s">
        <v>412</v>
      </c>
      <c r="B340" s="334" t="s">
        <v>1989</v>
      </c>
      <c r="C340" s="232" t="s">
        <v>1676</v>
      </c>
      <c r="D340" s="233">
        <v>110</v>
      </c>
      <c r="E340" s="233" t="s">
        <v>1676</v>
      </c>
      <c r="F340" s="233" t="s">
        <v>1676</v>
      </c>
      <c r="G340" s="233" t="s">
        <v>1676</v>
      </c>
      <c r="H340" s="233">
        <v>0</v>
      </c>
      <c r="I340" s="233">
        <v>1535</v>
      </c>
      <c r="J340" s="233">
        <v>10</v>
      </c>
      <c r="K340" s="233">
        <v>55</v>
      </c>
      <c r="L340" s="234">
        <v>21235</v>
      </c>
    </row>
    <row r="341" spans="1:12" s="145" customFormat="1" x14ac:dyDescent="0.2">
      <c r="A341" s="337" t="s">
        <v>362</v>
      </c>
      <c r="B341" s="334" t="s">
        <v>1990</v>
      </c>
      <c r="C341" s="232">
        <v>380</v>
      </c>
      <c r="D341" s="233">
        <v>3995</v>
      </c>
      <c r="E341" s="233">
        <v>620</v>
      </c>
      <c r="F341" s="233">
        <v>195</v>
      </c>
      <c r="G341" s="233">
        <v>10</v>
      </c>
      <c r="H341" s="233">
        <v>0</v>
      </c>
      <c r="I341" s="233">
        <v>2125</v>
      </c>
      <c r="J341" s="233">
        <v>130</v>
      </c>
      <c r="K341" s="233">
        <v>275</v>
      </c>
      <c r="L341" s="234">
        <v>79340</v>
      </c>
    </row>
    <row r="342" spans="1:12" s="145" customFormat="1" x14ac:dyDescent="0.2">
      <c r="A342" s="337" t="s">
        <v>392</v>
      </c>
      <c r="B342" s="334" t="s">
        <v>1991</v>
      </c>
      <c r="C342" s="232">
        <v>505</v>
      </c>
      <c r="D342" s="233">
        <v>6255</v>
      </c>
      <c r="E342" s="233">
        <v>1065</v>
      </c>
      <c r="F342" s="233">
        <v>145</v>
      </c>
      <c r="G342" s="233">
        <v>10</v>
      </c>
      <c r="H342" s="233">
        <v>0</v>
      </c>
      <c r="I342" s="233">
        <v>2485</v>
      </c>
      <c r="J342" s="233">
        <v>275</v>
      </c>
      <c r="K342" s="233">
        <v>275</v>
      </c>
      <c r="L342" s="234">
        <v>85070</v>
      </c>
    </row>
    <row r="343" spans="1:12" s="145" customFormat="1" x14ac:dyDescent="0.2">
      <c r="A343" s="337" t="s">
        <v>450</v>
      </c>
      <c r="B343" s="334" t="s">
        <v>1992</v>
      </c>
      <c r="C343" s="232">
        <v>545</v>
      </c>
      <c r="D343" s="233">
        <v>4395</v>
      </c>
      <c r="E343" s="233">
        <v>1160</v>
      </c>
      <c r="F343" s="233">
        <v>255</v>
      </c>
      <c r="G343" s="233" t="s">
        <v>1676</v>
      </c>
      <c r="H343" s="233" t="s">
        <v>1676</v>
      </c>
      <c r="I343" s="233">
        <v>3120</v>
      </c>
      <c r="J343" s="233">
        <v>205</v>
      </c>
      <c r="K343" s="233">
        <v>410</v>
      </c>
      <c r="L343" s="234">
        <v>87315</v>
      </c>
    </row>
    <row r="344" spans="1:12" s="145" customFormat="1" x14ac:dyDescent="0.2">
      <c r="A344" s="337" t="s">
        <v>460</v>
      </c>
      <c r="B344" s="334" t="s">
        <v>1993</v>
      </c>
      <c r="C344" s="232">
        <v>335</v>
      </c>
      <c r="D344" s="233">
        <v>3870</v>
      </c>
      <c r="E344" s="233">
        <v>445</v>
      </c>
      <c r="F344" s="233">
        <v>100</v>
      </c>
      <c r="G344" s="233" t="s">
        <v>1676</v>
      </c>
      <c r="H344" s="233" t="s">
        <v>1676</v>
      </c>
      <c r="I344" s="233">
        <v>1500</v>
      </c>
      <c r="J344" s="233">
        <v>475</v>
      </c>
      <c r="K344" s="233">
        <v>155</v>
      </c>
      <c r="L344" s="234">
        <v>56265</v>
      </c>
    </row>
    <row r="345" spans="1:12" s="157" customFormat="1" x14ac:dyDescent="0.2">
      <c r="A345" s="337" t="s">
        <v>576</v>
      </c>
      <c r="B345" s="334" t="s">
        <v>1994</v>
      </c>
      <c r="C345" s="232">
        <v>315</v>
      </c>
      <c r="D345" s="233">
        <v>4325</v>
      </c>
      <c r="E345" s="233">
        <v>945</v>
      </c>
      <c r="F345" s="233">
        <v>295</v>
      </c>
      <c r="G345" s="233" t="s">
        <v>1676</v>
      </c>
      <c r="H345" s="233">
        <v>0</v>
      </c>
      <c r="I345" s="233">
        <v>2090</v>
      </c>
      <c r="J345" s="233">
        <v>55</v>
      </c>
      <c r="K345" s="233">
        <v>460</v>
      </c>
      <c r="L345" s="234">
        <v>89920</v>
      </c>
    </row>
    <row r="346" spans="1:12" s="145" customFormat="1" x14ac:dyDescent="0.2">
      <c r="A346" s="337" t="s">
        <v>1585</v>
      </c>
      <c r="B346" s="334" t="s">
        <v>1995</v>
      </c>
      <c r="C346" s="232">
        <v>0</v>
      </c>
      <c r="D346" s="233">
        <v>15</v>
      </c>
      <c r="E346" s="233">
        <v>0</v>
      </c>
      <c r="F346" s="233">
        <v>0</v>
      </c>
      <c r="G346" s="233">
        <v>0</v>
      </c>
      <c r="H346" s="233">
        <v>0</v>
      </c>
      <c r="I346" s="233">
        <v>10</v>
      </c>
      <c r="J346" s="233">
        <v>0</v>
      </c>
      <c r="K346" s="233">
        <v>40</v>
      </c>
      <c r="L346" s="234">
        <v>330</v>
      </c>
    </row>
    <row r="347" spans="1:12" s="145" customFormat="1" x14ac:dyDescent="0.2">
      <c r="A347" s="337" t="s">
        <v>390</v>
      </c>
      <c r="B347" s="334" t="s">
        <v>1996</v>
      </c>
      <c r="C347" s="232">
        <v>125</v>
      </c>
      <c r="D347" s="233">
        <v>1490</v>
      </c>
      <c r="E347" s="233">
        <v>175</v>
      </c>
      <c r="F347" s="233">
        <v>30</v>
      </c>
      <c r="G347" s="233" t="s">
        <v>1676</v>
      </c>
      <c r="H347" s="233">
        <v>0</v>
      </c>
      <c r="I347" s="233">
        <v>1230</v>
      </c>
      <c r="J347" s="233">
        <v>70</v>
      </c>
      <c r="K347" s="233" t="s">
        <v>1676</v>
      </c>
      <c r="L347" s="234">
        <v>21450</v>
      </c>
    </row>
    <row r="348" spans="1:12" s="145" customFormat="1" x14ac:dyDescent="0.2">
      <c r="A348" s="337" t="s">
        <v>422</v>
      </c>
      <c r="B348" s="334" t="s">
        <v>1997</v>
      </c>
      <c r="C348" s="232">
        <v>730</v>
      </c>
      <c r="D348" s="233">
        <v>7735</v>
      </c>
      <c r="E348" s="233">
        <v>740</v>
      </c>
      <c r="F348" s="233">
        <v>565</v>
      </c>
      <c r="G348" s="233">
        <v>20</v>
      </c>
      <c r="H348" s="233">
        <v>0</v>
      </c>
      <c r="I348" s="233">
        <v>5565</v>
      </c>
      <c r="J348" s="233">
        <v>400</v>
      </c>
      <c r="K348" s="233">
        <v>955</v>
      </c>
      <c r="L348" s="234">
        <v>232835</v>
      </c>
    </row>
    <row r="349" spans="1:12" s="157" customFormat="1" x14ac:dyDescent="0.2">
      <c r="A349" s="337" t="s">
        <v>1531</v>
      </c>
      <c r="B349" s="334" t="s">
        <v>1998</v>
      </c>
      <c r="C349" s="232">
        <v>0</v>
      </c>
      <c r="D349" s="233">
        <v>0</v>
      </c>
      <c r="E349" s="233">
        <v>0</v>
      </c>
      <c r="F349" s="233">
        <v>0</v>
      </c>
      <c r="G349" s="233">
        <v>0</v>
      </c>
      <c r="H349" s="233">
        <v>0</v>
      </c>
      <c r="I349" s="233">
        <v>0</v>
      </c>
      <c r="J349" s="233">
        <v>0</v>
      </c>
      <c r="K349" s="233">
        <v>0</v>
      </c>
      <c r="L349" s="234">
        <v>210</v>
      </c>
    </row>
    <row r="350" spans="1:12" s="145" customFormat="1" x14ac:dyDescent="0.2">
      <c r="A350" s="337" t="s">
        <v>1216</v>
      </c>
      <c r="B350" s="334" t="s">
        <v>1999</v>
      </c>
      <c r="C350" s="232" t="s">
        <v>1676</v>
      </c>
      <c r="D350" s="233">
        <v>15</v>
      </c>
      <c r="E350" s="233">
        <v>0</v>
      </c>
      <c r="F350" s="233">
        <v>0</v>
      </c>
      <c r="G350" s="233">
        <v>0</v>
      </c>
      <c r="H350" s="233">
        <v>0</v>
      </c>
      <c r="I350" s="233">
        <v>75</v>
      </c>
      <c r="J350" s="233">
        <v>10</v>
      </c>
      <c r="K350" s="233" t="s">
        <v>1676</v>
      </c>
      <c r="L350" s="234">
        <v>6060</v>
      </c>
    </row>
    <row r="351" spans="1:12" s="145" customFormat="1" x14ac:dyDescent="0.2">
      <c r="A351" s="337" t="s">
        <v>436</v>
      </c>
      <c r="B351" s="334" t="s">
        <v>2000</v>
      </c>
      <c r="C351" s="232">
        <v>350</v>
      </c>
      <c r="D351" s="233">
        <v>4905</v>
      </c>
      <c r="E351" s="233">
        <v>845</v>
      </c>
      <c r="F351" s="233">
        <v>140</v>
      </c>
      <c r="G351" s="233">
        <v>10</v>
      </c>
      <c r="H351" s="233">
        <v>0</v>
      </c>
      <c r="I351" s="233">
        <v>1705</v>
      </c>
      <c r="J351" s="233">
        <v>80</v>
      </c>
      <c r="K351" s="233">
        <v>425</v>
      </c>
      <c r="L351" s="234">
        <v>89530</v>
      </c>
    </row>
    <row r="352" spans="1:12" s="145" customFormat="1" x14ac:dyDescent="0.2">
      <c r="A352" s="337" t="s">
        <v>253</v>
      </c>
      <c r="B352" s="334" t="s">
        <v>2001</v>
      </c>
      <c r="C352" s="232">
        <v>530</v>
      </c>
      <c r="D352" s="233">
        <v>6175</v>
      </c>
      <c r="E352" s="233">
        <v>930</v>
      </c>
      <c r="F352" s="233">
        <v>105</v>
      </c>
      <c r="G352" s="233">
        <v>10</v>
      </c>
      <c r="H352" s="233" t="s">
        <v>1676</v>
      </c>
      <c r="I352" s="233">
        <v>2755</v>
      </c>
      <c r="J352" s="233">
        <v>125</v>
      </c>
      <c r="K352" s="233">
        <v>315</v>
      </c>
      <c r="L352" s="234">
        <v>129495</v>
      </c>
    </row>
    <row r="353" spans="1:12" s="145" customFormat="1" x14ac:dyDescent="0.2">
      <c r="A353" s="337" t="s">
        <v>596</v>
      </c>
      <c r="B353" s="334" t="s">
        <v>2002</v>
      </c>
      <c r="C353" s="232" t="s">
        <v>1676</v>
      </c>
      <c r="D353" s="233">
        <v>140</v>
      </c>
      <c r="E353" s="233" t="s">
        <v>1676</v>
      </c>
      <c r="F353" s="233">
        <v>0</v>
      </c>
      <c r="G353" s="233">
        <v>0</v>
      </c>
      <c r="H353" s="233">
        <v>0</v>
      </c>
      <c r="I353" s="233">
        <v>55</v>
      </c>
      <c r="J353" s="233" t="s">
        <v>1676</v>
      </c>
      <c r="K353" s="233">
        <v>35</v>
      </c>
      <c r="L353" s="234">
        <v>2540</v>
      </c>
    </row>
    <row r="354" spans="1:12" s="145" customFormat="1" x14ac:dyDescent="0.2">
      <c r="A354" s="337" t="s">
        <v>1532</v>
      </c>
      <c r="B354" s="334" t="s">
        <v>2003</v>
      </c>
      <c r="C354" s="232">
        <v>0</v>
      </c>
      <c r="D354" s="233">
        <v>0</v>
      </c>
      <c r="E354" s="233">
        <v>0</v>
      </c>
      <c r="F354" s="233">
        <v>0</v>
      </c>
      <c r="G354" s="233">
        <v>0</v>
      </c>
      <c r="H354" s="233">
        <v>0</v>
      </c>
      <c r="I354" s="233">
        <v>0</v>
      </c>
      <c r="J354" s="233">
        <v>0</v>
      </c>
      <c r="K354" s="233">
        <v>0</v>
      </c>
      <c r="L354" s="234">
        <v>140</v>
      </c>
    </row>
    <row r="355" spans="1:12" s="145" customFormat="1" x14ac:dyDescent="0.2">
      <c r="A355" s="337" t="s">
        <v>608</v>
      </c>
      <c r="B355" s="334" t="s">
        <v>2004</v>
      </c>
      <c r="C355" s="232">
        <v>0</v>
      </c>
      <c r="D355" s="233">
        <v>25</v>
      </c>
      <c r="E355" s="233">
        <v>0</v>
      </c>
      <c r="F355" s="233" t="s">
        <v>1676</v>
      </c>
      <c r="G355" s="233">
        <v>0</v>
      </c>
      <c r="H355" s="233">
        <v>0</v>
      </c>
      <c r="I355" s="233">
        <v>60</v>
      </c>
      <c r="J355" s="233" t="s">
        <v>1676</v>
      </c>
      <c r="K355" s="233">
        <v>55</v>
      </c>
      <c r="L355" s="234">
        <v>945</v>
      </c>
    </row>
    <row r="356" spans="1:12" s="157" customFormat="1" x14ac:dyDescent="0.2">
      <c r="A356" s="337" t="s">
        <v>418</v>
      </c>
      <c r="B356" s="334" t="s">
        <v>2005</v>
      </c>
      <c r="C356" s="232">
        <v>0</v>
      </c>
      <c r="D356" s="233">
        <v>115</v>
      </c>
      <c r="E356" s="233">
        <v>20</v>
      </c>
      <c r="F356" s="233" t="s">
        <v>1676</v>
      </c>
      <c r="G356" s="233">
        <v>0</v>
      </c>
      <c r="H356" s="233">
        <v>0</v>
      </c>
      <c r="I356" s="233">
        <v>70</v>
      </c>
      <c r="J356" s="233" t="s">
        <v>1676</v>
      </c>
      <c r="K356" s="233">
        <v>95</v>
      </c>
      <c r="L356" s="234">
        <v>3180</v>
      </c>
    </row>
    <row r="357" spans="1:12" s="145" customFormat="1" x14ac:dyDescent="0.2">
      <c r="A357" s="337" t="s">
        <v>788</v>
      </c>
      <c r="B357" s="334" t="s">
        <v>2006</v>
      </c>
      <c r="C357" s="232">
        <v>0</v>
      </c>
      <c r="D357" s="233" t="s">
        <v>1676</v>
      </c>
      <c r="E357" s="233">
        <v>0</v>
      </c>
      <c r="F357" s="233">
        <v>0</v>
      </c>
      <c r="G357" s="233">
        <v>0</v>
      </c>
      <c r="H357" s="233">
        <v>0</v>
      </c>
      <c r="I357" s="233" t="s">
        <v>1676</v>
      </c>
      <c r="J357" s="233">
        <v>0</v>
      </c>
      <c r="K357" s="233">
        <v>0</v>
      </c>
      <c r="L357" s="234">
        <v>1705</v>
      </c>
    </row>
    <row r="358" spans="1:12" s="145" customFormat="1" x14ac:dyDescent="0.2">
      <c r="A358" s="337" t="s">
        <v>1330</v>
      </c>
      <c r="B358" s="334" t="s">
        <v>2007</v>
      </c>
      <c r="C358" s="232">
        <v>0</v>
      </c>
      <c r="D358" s="233">
        <v>0</v>
      </c>
      <c r="E358" s="233">
        <v>0</v>
      </c>
      <c r="F358" s="233">
        <v>0</v>
      </c>
      <c r="G358" s="233">
        <v>0</v>
      </c>
      <c r="H358" s="233">
        <v>0</v>
      </c>
      <c r="I358" s="233">
        <v>0</v>
      </c>
      <c r="J358" s="233">
        <v>0</v>
      </c>
      <c r="K358" s="233">
        <v>0</v>
      </c>
      <c r="L358" s="234">
        <v>285</v>
      </c>
    </row>
    <row r="359" spans="1:12" s="145" customFormat="1" x14ac:dyDescent="0.2">
      <c r="A359" s="337" t="s">
        <v>207</v>
      </c>
      <c r="B359" s="334" t="s">
        <v>2008</v>
      </c>
      <c r="C359" s="232">
        <v>645</v>
      </c>
      <c r="D359" s="233">
        <v>5780</v>
      </c>
      <c r="E359" s="233">
        <v>1160</v>
      </c>
      <c r="F359" s="233">
        <v>370</v>
      </c>
      <c r="G359" s="233">
        <v>25</v>
      </c>
      <c r="H359" s="233">
        <v>0</v>
      </c>
      <c r="I359" s="233">
        <v>3190</v>
      </c>
      <c r="J359" s="233">
        <v>270</v>
      </c>
      <c r="K359" s="233">
        <v>205</v>
      </c>
      <c r="L359" s="234">
        <v>137550</v>
      </c>
    </row>
    <row r="360" spans="1:12" s="145" customFormat="1" x14ac:dyDescent="0.2">
      <c r="A360" s="337" t="s">
        <v>1644</v>
      </c>
      <c r="B360" s="334" t="s">
        <v>2009</v>
      </c>
      <c r="C360" s="232">
        <v>330</v>
      </c>
      <c r="D360" s="233">
        <v>6425</v>
      </c>
      <c r="E360" s="233">
        <v>1000</v>
      </c>
      <c r="F360" s="233">
        <v>340</v>
      </c>
      <c r="G360" s="233">
        <v>15</v>
      </c>
      <c r="H360" s="233" t="s">
        <v>1676</v>
      </c>
      <c r="I360" s="233">
        <v>2185</v>
      </c>
      <c r="J360" s="233">
        <v>140</v>
      </c>
      <c r="K360" s="233">
        <v>270</v>
      </c>
      <c r="L360" s="234">
        <v>141080</v>
      </c>
    </row>
    <row r="361" spans="1:12" s="145" customFormat="1" x14ac:dyDescent="0.2">
      <c r="A361" s="337" t="s">
        <v>429</v>
      </c>
      <c r="B361" s="334" t="s">
        <v>2010</v>
      </c>
      <c r="C361" s="232">
        <v>220</v>
      </c>
      <c r="D361" s="233">
        <v>3320</v>
      </c>
      <c r="E361" s="233">
        <v>445</v>
      </c>
      <c r="F361" s="233">
        <v>55</v>
      </c>
      <c r="G361" s="233">
        <v>10</v>
      </c>
      <c r="H361" s="233">
        <v>0</v>
      </c>
      <c r="I361" s="233">
        <v>1970</v>
      </c>
      <c r="J361" s="233">
        <v>150</v>
      </c>
      <c r="K361" s="233">
        <v>180</v>
      </c>
      <c r="L361" s="234">
        <v>62075</v>
      </c>
    </row>
    <row r="362" spans="1:12" s="145" customFormat="1" x14ac:dyDescent="0.2">
      <c r="A362" s="337" t="s">
        <v>187</v>
      </c>
      <c r="B362" s="334" t="s">
        <v>2011</v>
      </c>
      <c r="C362" s="232">
        <v>0</v>
      </c>
      <c r="D362" s="233" t="s">
        <v>1676</v>
      </c>
      <c r="E362" s="233" t="s">
        <v>1676</v>
      </c>
      <c r="F362" s="233">
        <v>0</v>
      </c>
      <c r="G362" s="233">
        <v>0</v>
      </c>
      <c r="H362" s="233">
        <v>0</v>
      </c>
      <c r="I362" s="233" t="s">
        <v>1676</v>
      </c>
      <c r="J362" s="233">
        <v>0</v>
      </c>
      <c r="K362" s="233" t="s">
        <v>1676</v>
      </c>
      <c r="L362" s="234">
        <v>955</v>
      </c>
    </row>
    <row r="363" spans="1:12" s="145" customFormat="1" x14ac:dyDescent="0.2">
      <c r="A363" s="337" t="s">
        <v>242</v>
      </c>
      <c r="B363" s="334" t="s">
        <v>2012</v>
      </c>
      <c r="C363" s="232">
        <v>0</v>
      </c>
      <c r="D363" s="233">
        <v>90</v>
      </c>
      <c r="E363" s="233">
        <v>60</v>
      </c>
      <c r="F363" s="233" t="s">
        <v>1676</v>
      </c>
      <c r="G363" s="233" t="s">
        <v>1676</v>
      </c>
      <c r="H363" s="233">
        <v>0</v>
      </c>
      <c r="I363" s="233">
        <v>15</v>
      </c>
      <c r="J363" s="233">
        <v>10</v>
      </c>
      <c r="K363" s="233" t="s">
        <v>1676</v>
      </c>
      <c r="L363" s="234">
        <v>1900</v>
      </c>
    </row>
    <row r="364" spans="1:12" s="145" customFormat="1" x14ac:dyDescent="0.2">
      <c r="A364" s="337" t="s">
        <v>47</v>
      </c>
      <c r="B364" s="334" t="s">
        <v>2013</v>
      </c>
      <c r="C364" s="232" t="s">
        <v>1676</v>
      </c>
      <c r="D364" s="233">
        <v>35</v>
      </c>
      <c r="E364" s="233">
        <v>0</v>
      </c>
      <c r="F364" s="233" t="s">
        <v>1676</v>
      </c>
      <c r="G364" s="233">
        <v>0</v>
      </c>
      <c r="H364" s="233" t="s">
        <v>1676</v>
      </c>
      <c r="I364" s="233">
        <v>50</v>
      </c>
      <c r="J364" s="233">
        <v>0</v>
      </c>
      <c r="K364" s="233">
        <v>0</v>
      </c>
      <c r="L364" s="234">
        <v>13550</v>
      </c>
    </row>
    <row r="365" spans="1:12" s="145" customFormat="1" x14ac:dyDescent="0.2">
      <c r="A365" s="337" t="s">
        <v>368</v>
      </c>
      <c r="B365" s="334" t="s">
        <v>2014</v>
      </c>
      <c r="C365" s="232">
        <v>220</v>
      </c>
      <c r="D365" s="233">
        <v>4390</v>
      </c>
      <c r="E365" s="233">
        <v>465</v>
      </c>
      <c r="F365" s="233">
        <v>90</v>
      </c>
      <c r="G365" s="233" t="s">
        <v>1676</v>
      </c>
      <c r="H365" s="233">
        <v>0</v>
      </c>
      <c r="I365" s="233">
        <v>2050</v>
      </c>
      <c r="J365" s="233">
        <v>65</v>
      </c>
      <c r="K365" s="233">
        <v>230</v>
      </c>
      <c r="L365" s="234">
        <v>97340</v>
      </c>
    </row>
    <row r="366" spans="1:12" s="145" customFormat="1" x14ac:dyDescent="0.2">
      <c r="A366" s="337" t="s">
        <v>217</v>
      </c>
      <c r="B366" s="334" t="s">
        <v>2015</v>
      </c>
      <c r="C366" s="232" t="s">
        <v>1676</v>
      </c>
      <c r="D366" s="233">
        <v>140</v>
      </c>
      <c r="E366" s="233">
        <v>20</v>
      </c>
      <c r="F366" s="233">
        <v>0</v>
      </c>
      <c r="G366" s="233">
        <v>0</v>
      </c>
      <c r="H366" s="233">
        <v>0</v>
      </c>
      <c r="I366" s="233">
        <v>90</v>
      </c>
      <c r="J366" s="233" t="s">
        <v>1676</v>
      </c>
      <c r="K366" s="233">
        <v>90</v>
      </c>
      <c r="L366" s="234">
        <v>10135</v>
      </c>
    </row>
    <row r="367" spans="1:12" s="145" customFormat="1" x14ac:dyDescent="0.2">
      <c r="A367" s="337" t="s">
        <v>216</v>
      </c>
      <c r="B367" s="334" t="s">
        <v>2016</v>
      </c>
      <c r="C367" s="232">
        <v>225</v>
      </c>
      <c r="D367" s="233">
        <v>3605</v>
      </c>
      <c r="E367" s="233">
        <v>585</v>
      </c>
      <c r="F367" s="233">
        <v>120</v>
      </c>
      <c r="G367" s="233" t="s">
        <v>1676</v>
      </c>
      <c r="H367" s="233">
        <v>0</v>
      </c>
      <c r="I367" s="233">
        <v>880</v>
      </c>
      <c r="J367" s="233">
        <v>125</v>
      </c>
      <c r="K367" s="233">
        <v>305</v>
      </c>
      <c r="L367" s="234">
        <v>55145</v>
      </c>
    </row>
    <row r="368" spans="1:12" s="145" customFormat="1" x14ac:dyDescent="0.2">
      <c r="A368" s="337" t="s">
        <v>1382</v>
      </c>
      <c r="B368" s="334" t="s">
        <v>2017</v>
      </c>
      <c r="C368" s="232">
        <v>0</v>
      </c>
      <c r="D368" s="233">
        <v>0</v>
      </c>
      <c r="E368" s="233">
        <v>0</v>
      </c>
      <c r="F368" s="233">
        <v>0</v>
      </c>
      <c r="G368" s="233">
        <v>0</v>
      </c>
      <c r="H368" s="233">
        <v>0</v>
      </c>
      <c r="I368" s="233">
        <v>0</v>
      </c>
      <c r="J368" s="233">
        <v>0</v>
      </c>
      <c r="K368" s="233">
        <v>0</v>
      </c>
      <c r="L368" s="234">
        <v>1145</v>
      </c>
    </row>
    <row r="369" spans="1:12" s="145" customFormat="1" x14ac:dyDescent="0.2">
      <c r="A369" s="337" t="s">
        <v>1594</v>
      </c>
      <c r="B369" s="334" t="s">
        <v>2018</v>
      </c>
      <c r="C369" s="232">
        <v>0</v>
      </c>
      <c r="D369" s="233">
        <v>0</v>
      </c>
      <c r="E369" s="233">
        <v>0</v>
      </c>
      <c r="F369" s="233">
        <v>0</v>
      </c>
      <c r="G369" s="233">
        <v>0</v>
      </c>
      <c r="H369" s="233">
        <v>0</v>
      </c>
      <c r="I369" s="233">
        <v>0</v>
      </c>
      <c r="J369" s="233">
        <v>0</v>
      </c>
      <c r="K369" s="233">
        <v>0</v>
      </c>
      <c r="L369" s="234">
        <v>3485</v>
      </c>
    </row>
    <row r="370" spans="1:12" s="145" customFormat="1" x14ac:dyDescent="0.2">
      <c r="A370" s="337" t="s">
        <v>1381</v>
      </c>
      <c r="B370" s="334" t="s">
        <v>2019</v>
      </c>
      <c r="C370" s="232">
        <v>0</v>
      </c>
      <c r="D370" s="233">
        <v>0</v>
      </c>
      <c r="E370" s="233">
        <v>0</v>
      </c>
      <c r="F370" s="233">
        <v>0</v>
      </c>
      <c r="G370" s="233">
        <v>0</v>
      </c>
      <c r="H370" s="233">
        <v>0</v>
      </c>
      <c r="I370" s="233">
        <v>0</v>
      </c>
      <c r="J370" s="233">
        <v>0</v>
      </c>
      <c r="K370" s="233">
        <v>0</v>
      </c>
      <c r="L370" s="234">
        <v>4505</v>
      </c>
    </row>
    <row r="371" spans="1:12" s="145" customFormat="1" x14ac:dyDescent="0.2">
      <c r="A371" s="337" t="s">
        <v>1592</v>
      </c>
      <c r="B371" s="334" t="s">
        <v>2020</v>
      </c>
      <c r="C371" s="232">
        <v>0</v>
      </c>
      <c r="D371" s="233">
        <v>0</v>
      </c>
      <c r="E371" s="233">
        <v>0</v>
      </c>
      <c r="F371" s="233">
        <v>0</v>
      </c>
      <c r="G371" s="233">
        <v>0</v>
      </c>
      <c r="H371" s="233">
        <v>0</v>
      </c>
      <c r="I371" s="233">
        <v>0</v>
      </c>
      <c r="J371" s="233">
        <v>0</v>
      </c>
      <c r="K371" s="233">
        <v>0</v>
      </c>
      <c r="L371" s="234">
        <v>7245</v>
      </c>
    </row>
    <row r="372" spans="1:12" s="145" customFormat="1" x14ac:dyDescent="0.2">
      <c r="A372" s="337" t="s">
        <v>1536</v>
      </c>
      <c r="B372" s="334" t="s">
        <v>2021</v>
      </c>
      <c r="C372" s="232">
        <v>0</v>
      </c>
      <c r="D372" s="233">
        <v>0</v>
      </c>
      <c r="E372" s="233">
        <v>0</v>
      </c>
      <c r="F372" s="233">
        <v>0</v>
      </c>
      <c r="G372" s="233">
        <v>0</v>
      </c>
      <c r="H372" s="233">
        <v>0</v>
      </c>
      <c r="I372" s="233">
        <v>0</v>
      </c>
      <c r="J372" s="233">
        <v>0</v>
      </c>
      <c r="K372" s="233">
        <v>0</v>
      </c>
      <c r="L372" s="234">
        <v>7005</v>
      </c>
    </row>
    <row r="373" spans="1:12" s="145" customFormat="1" x14ac:dyDescent="0.2">
      <c r="A373" s="337" t="s">
        <v>584</v>
      </c>
      <c r="B373" s="334" t="s">
        <v>2022</v>
      </c>
      <c r="C373" s="232">
        <v>0</v>
      </c>
      <c r="D373" s="233">
        <v>0</v>
      </c>
      <c r="E373" s="233">
        <v>0</v>
      </c>
      <c r="F373" s="233">
        <v>0</v>
      </c>
      <c r="G373" s="233">
        <v>0</v>
      </c>
      <c r="H373" s="233">
        <v>0</v>
      </c>
      <c r="I373" s="233">
        <v>0</v>
      </c>
      <c r="J373" s="233">
        <v>0</v>
      </c>
      <c r="K373" s="233">
        <v>0</v>
      </c>
      <c r="L373" s="234">
        <v>7675</v>
      </c>
    </row>
    <row r="374" spans="1:12" s="145" customFormat="1" x14ac:dyDescent="0.2">
      <c r="A374" s="337" t="s">
        <v>1537</v>
      </c>
      <c r="B374" s="334" t="s">
        <v>2023</v>
      </c>
      <c r="C374" s="232">
        <v>0</v>
      </c>
      <c r="D374" s="233">
        <v>0</v>
      </c>
      <c r="E374" s="233">
        <v>0</v>
      </c>
      <c r="F374" s="233">
        <v>0</v>
      </c>
      <c r="G374" s="233">
        <v>0</v>
      </c>
      <c r="H374" s="233">
        <v>0</v>
      </c>
      <c r="I374" s="233">
        <v>0</v>
      </c>
      <c r="J374" s="233">
        <v>0</v>
      </c>
      <c r="K374" s="233">
        <v>0</v>
      </c>
      <c r="L374" s="234">
        <v>5835</v>
      </c>
    </row>
    <row r="375" spans="1:12" s="145" customFormat="1" x14ac:dyDescent="0.2">
      <c r="A375" s="337" t="s">
        <v>1619</v>
      </c>
      <c r="B375" s="334" t="s">
        <v>2024</v>
      </c>
      <c r="C375" s="232">
        <v>0</v>
      </c>
      <c r="D375" s="233">
        <v>0</v>
      </c>
      <c r="E375" s="233">
        <v>0</v>
      </c>
      <c r="F375" s="233">
        <v>0</v>
      </c>
      <c r="G375" s="233">
        <v>0</v>
      </c>
      <c r="H375" s="233">
        <v>0</v>
      </c>
      <c r="I375" s="233">
        <v>0</v>
      </c>
      <c r="J375" s="233">
        <v>0</v>
      </c>
      <c r="K375" s="233">
        <v>0</v>
      </c>
      <c r="L375" s="234">
        <v>345</v>
      </c>
    </row>
    <row r="376" spans="1:12" s="145" customFormat="1" x14ac:dyDescent="0.2">
      <c r="A376" s="337" t="s">
        <v>1616</v>
      </c>
      <c r="B376" s="334" t="s">
        <v>2025</v>
      </c>
      <c r="C376" s="232">
        <v>0</v>
      </c>
      <c r="D376" s="233">
        <v>0</v>
      </c>
      <c r="E376" s="233">
        <v>0</v>
      </c>
      <c r="F376" s="233">
        <v>0</v>
      </c>
      <c r="G376" s="233">
        <v>0</v>
      </c>
      <c r="H376" s="233">
        <v>0</v>
      </c>
      <c r="I376" s="233">
        <v>0</v>
      </c>
      <c r="J376" s="233">
        <v>0</v>
      </c>
      <c r="K376" s="233">
        <v>0</v>
      </c>
      <c r="L376" s="234">
        <v>2165</v>
      </c>
    </row>
    <row r="377" spans="1:12" s="145" customFormat="1" x14ac:dyDescent="0.2">
      <c r="A377" s="337" t="s">
        <v>1593</v>
      </c>
      <c r="B377" s="334" t="s">
        <v>2026</v>
      </c>
      <c r="C377" s="232">
        <v>0</v>
      </c>
      <c r="D377" s="233">
        <v>0</v>
      </c>
      <c r="E377" s="233">
        <v>0</v>
      </c>
      <c r="F377" s="233">
        <v>0</v>
      </c>
      <c r="G377" s="233">
        <v>0</v>
      </c>
      <c r="H377" s="233">
        <v>0</v>
      </c>
      <c r="I377" s="233">
        <v>0</v>
      </c>
      <c r="J377" s="233">
        <v>0</v>
      </c>
      <c r="K377" s="233">
        <v>0</v>
      </c>
      <c r="L377" s="234">
        <v>2225</v>
      </c>
    </row>
    <row r="378" spans="1:12" s="145" customFormat="1" x14ac:dyDescent="0.2">
      <c r="A378" s="337" t="s">
        <v>1384</v>
      </c>
      <c r="B378" s="334" t="s">
        <v>2027</v>
      </c>
      <c r="C378" s="232">
        <v>0</v>
      </c>
      <c r="D378" s="233">
        <v>0</v>
      </c>
      <c r="E378" s="233">
        <v>0</v>
      </c>
      <c r="F378" s="233">
        <v>0</v>
      </c>
      <c r="G378" s="233">
        <v>0</v>
      </c>
      <c r="H378" s="233">
        <v>0</v>
      </c>
      <c r="I378" s="233">
        <v>0</v>
      </c>
      <c r="J378" s="233">
        <v>0</v>
      </c>
      <c r="K378" s="233">
        <v>0</v>
      </c>
      <c r="L378" s="234">
        <v>6500</v>
      </c>
    </row>
    <row r="379" spans="1:12" s="145" customFormat="1" x14ac:dyDescent="0.2">
      <c r="A379" s="337" t="s">
        <v>1618</v>
      </c>
      <c r="B379" s="334" t="s">
        <v>2028</v>
      </c>
      <c r="C379" s="232">
        <v>0</v>
      </c>
      <c r="D379" s="233">
        <v>0</v>
      </c>
      <c r="E379" s="233">
        <v>0</v>
      </c>
      <c r="F379" s="233">
        <v>0</v>
      </c>
      <c r="G379" s="233">
        <v>0</v>
      </c>
      <c r="H379" s="233">
        <v>0</v>
      </c>
      <c r="I379" s="233">
        <v>0</v>
      </c>
      <c r="J379" s="233">
        <v>0</v>
      </c>
      <c r="K379" s="233">
        <v>0</v>
      </c>
      <c r="L379" s="234">
        <v>905</v>
      </c>
    </row>
    <row r="380" spans="1:12" s="145" customFormat="1" x14ac:dyDescent="0.2">
      <c r="A380" s="337" t="s">
        <v>1383</v>
      </c>
      <c r="B380" s="334" t="s">
        <v>2029</v>
      </c>
      <c r="C380" s="232">
        <v>0</v>
      </c>
      <c r="D380" s="233">
        <v>0</v>
      </c>
      <c r="E380" s="233">
        <v>0</v>
      </c>
      <c r="F380" s="233">
        <v>0</v>
      </c>
      <c r="G380" s="233">
        <v>0</v>
      </c>
      <c r="H380" s="233">
        <v>0</v>
      </c>
      <c r="I380" s="233">
        <v>0</v>
      </c>
      <c r="J380" s="233">
        <v>0</v>
      </c>
      <c r="K380" s="233">
        <v>0</v>
      </c>
      <c r="L380" s="234">
        <v>2290</v>
      </c>
    </row>
    <row r="381" spans="1:12" s="157" customFormat="1" x14ac:dyDescent="0.2">
      <c r="A381" s="337" t="s">
        <v>1615</v>
      </c>
      <c r="B381" s="334" t="s">
        <v>2030</v>
      </c>
      <c r="C381" s="232">
        <v>0</v>
      </c>
      <c r="D381" s="233">
        <v>0</v>
      </c>
      <c r="E381" s="233">
        <v>0</v>
      </c>
      <c r="F381" s="233">
        <v>0</v>
      </c>
      <c r="G381" s="233">
        <v>0</v>
      </c>
      <c r="H381" s="233">
        <v>0</v>
      </c>
      <c r="I381" s="233">
        <v>0</v>
      </c>
      <c r="J381" s="233">
        <v>0</v>
      </c>
      <c r="K381" s="233">
        <v>0</v>
      </c>
      <c r="L381" s="234">
        <v>1690</v>
      </c>
    </row>
    <row r="382" spans="1:12" s="145" customFormat="1" x14ac:dyDescent="0.2">
      <c r="A382" s="337" t="s">
        <v>1617</v>
      </c>
      <c r="B382" s="334" t="s">
        <v>2031</v>
      </c>
      <c r="C382" s="232">
        <v>0</v>
      </c>
      <c r="D382" s="233">
        <v>0</v>
      </c>
      <c r="E382" s="233">
        <v>0</v>
      </c>
      <c r="F382" s="233">
        <v>0</v>
      </c>
      <c r="G382" s="233">
        <v>0</v>
      </c>
      <c r="H382" s="233">
        <v>0</v>
      </c>
      <c r="I382" s="233">
        <v>0</v>
      </c>
      <c r="J382" s="233">
        <v>0</v>
      </c>
      <c r="K382" s="233">
        <v>0</v>
      </c>
      <c r="L382" s="234">
        <v>445</v>
      </c>
    </row>
    <row r="383" spans="1:12" s="145" customFormat="1" x14ac:dyDescent="0.2">
      <c r="A383" s="337" t="s">
        <v>1614</v>
      </c>
      <c r="B383" s="334" t="s">
        <v>2032</v>
      </c>
      <c r="C383" s="232">
        <v>0</v>
      </c>
      <c r="D383" s="233">
        <v>0</v>
      </c>
      <c r="E383" s="233">
        <v>0</v>
      </c>
      <c r="F383" s="233">
        <v>0</v>
      </c>
      <c r="G383" s="233">
        <v>0</v>
      </c>
      <c r="H383" s="233">
        <v>0</v>
      </c>
      <c r="I383" s="233">
        <v>0</v>
      </c>
      <c r="J383" s="233">
        <v>0</v>
      </c>
      <c r="K383" s="233">
        <v>0</v>
      </c>
      <c r="L383" s="234">
        <v>1615</v>
      </c>
    </row>
    <row r="384" spans="1:12" s="145" customFormat="1" x14ac:dyDescent="0.2">
      <c r="A384" s="337" t="s">
        <v>1620</v>
      </c>
      <c r="B384" s="334" t="s">
        <v>2033</v>
      </c>
      <c r="C384" s="232">
        <v>0</v>
      </c>
      <c r="D384" s="233">
        <v>0</v>
      </c>
      <c r="E384" s="233">
        <v>0</v>
      </c>
      <c r="F384" s="233">
        <v>0</v>
      </c>
      <c r="G384" s="233">
        <v>0</v>
      </c>
      <c r="H384" s="233">
        <v>0</v>
      </c>
      <c r="I384" s="233">
        <v>0</v>
      </c>
      <c r="J384" s="233">
        <v>0</v>
      </c>
      <c r="K384" s="233">
        <v>0</v>
      </c>
      <c r="L384" s="234">
        <v>430</v>
      </c>
    </row>
    <row r="385" spans="1:12" s="145" customFormat="1" x14ac:dyDescent="0.2">
      <c r="A385" s="337" t="s">
        <v>1380</v>
      </c>
      <c r="B385" s="334" t="s">
        <v>2034</v>
      </c>
      <c r="C385" s="232">
        <v>0</v>
      </c>
      <c r="D385" s="233" t="s">
        <v>1676</v>
      </c>
      <c r="E385" s="233">
        <v>0</v>
      </c>
      <c r="F385" s="233">
        <v>0</v>
      </c>
      <c r="G385" s="233">
        <v>0</v>
      </c>
      <c r="H385" s="233">
        <v>0</v>
      </c>
      <c r="I385" s="233" t="s">
        <v>1676</v>
      </c>
      <c r="J385" s="233">
        <v>0</v>
      </c>
      <c r="K385" s="233">
        <v>0</v>
      </c>
      <c r="L385" s="234">
        <v>255</v>
      </c>
    </row>
    <row r="386" spans="1:12" s="145" customFormat="1" x14ac:dyDescent="0.2">
      <c r="A386" s="337" t="s">
        <v>602</v>
      </c>
      <c r="B386" s="334" t="s">
        <v>2035</v>
      </c>
      <c r="C386" s="232">
        <v>0</v>
      </c>
      <c r="D386" s="233" t="s">
        <v>1676</v>
      </c>
      <c r="E386" s="233">
        <v>0</v>
      </c>
      <c r="F386" s="233" t="s">
        <v>1676</v>
      </c>
      <c r="G386" s="233">
        <v>0</v>
      </c>
      <c r="H386" s="233">
        <v>0</v>
      </c>
      <c r="I386" s="233">
        <v>15</v>
      </c>
      <c r="J386" s="233" t="s">
        <v>1676</v>
      </c>
      <c r="K386" s="233">
        <v>0</v>
      </c>
      <c r="L386" s="234">
        <v>2050</v>
      </c>
    </row>
    <row r="387" spans="1:12" s="145" customFormat="1" x14ac:dyDescent="0.2">
      <c r="A387" s="337" t="s">
        <v>291</v>
      </c>
      <c r="B387" s="334" t="s">
        <v>2036</v>
      </c>
      <c r="C387" s="232">
        <v>0</v>
      </c>
      <c r="D387" s="233">
        <v>20</v>
      </c>
      <c r="E387" s="233">
        <v>0</v>
      </c>
      <c r="F387" s="233">
        <v>0</v>
      </c>
      <c r="G387" s="233">
        <v>0</v>
      </c>
      <c r="H387" s="233">
        <v>0</v>
      </c>
      <c r="I387" s="233">
        <v>180</v>
      </c>
      <c r="J387" s="233">
        <v>0</v>
      </c>
      <c r="K387" s="233">
        <v>0</v>
      </c>
      <c r="L387" s="234">
        <v>1400</v>
      </c>
    </row>
    <row r="388" spans="1:12" s="145" customFormat="1" x14ac:dyDescent="0.2">
      <c r="A388" s="337" t="s">
        <v>286</v>
      </c>
      <c r="B388" s="334" t="s">
        <v>2037</v>
      </c>
      <c r="C388" s="232">
        <v>0</v>
      </c>
      <c r="D388" s="233">
        <v>15</v>
      </c>
      <c r="E388" s="233">
        <v>0</v>
      </c>
      <c r="F388" s="233">
        <v>0</v>
      </c>
      <c r="G388" s="233">
        <v>0</v>
      </c>
      <c r="H388" s="233">
        <v>0</v>
      </c>
      <c r="I388" s="233">
        <v>140</v>
      </c>
      <c r="J388" s="233">
        <v>105</v>
      </c>
      <c r="K388" s="233">
        <v>0</v>
      </c>
      <c r="L388" s="234">
        <v>1630</v>
      </c>
    </row>
    <row r="389" spans="1:12" s="145" customFormat="1" x14ac:dyDescent="0.2">
      <c r="A389" s="337" t="s">
        <v>294</v>
      </c>
      <c r="B389" s="334" t="s">
        <v>2038</v>
      </c>
      <c r="C389" s="232">
        <v>0</v>
      </c>
      <c r="D389" s="233">
        <v>15</v>
      </c>
      <c r="E389" s="233">
        <v>0</v>
      </c>
      <c r="F389" s="233">
        <v>0</v>
      </c>
      <c r="G389" s="233">
        <v>0</v>
      </c>
      <c r="H389" s="233">
        <v>0</v>
      </c>
      <c r="I389" s="233">
        <v>15</v>
      </c>
      <c r="J389" s="233" t="s">
        <v>1676</v>
      </c>
      <c r="K389" s="233">
        <v>0</v>
      </c>
      <c r="L389" s="234">
        <v>1140</v>
      </c>
    </row>
    <row r="390" spans="1:12" s="145" customFormat="1" x14ac:dyDescent="0.2">
      <c r="A390" s="337" t="s">
        <v>296</v>
      </c>
      <c r="B390" s="334" t="s">
        <v>2039</v>
      </c>
      <c r="C390" s="232">
        <v>0</v>
      </c>
      <c r="D390" s="233" t="s">
        <v>1676</v>
      </c>
      <c r="E390" s="233">
        <v>0</v>
      </c>
      <c r="F390" s="233">
        <v>0</v>
      </c>
      <c r="G390" s="233">
        <v>0</v>
      </c>
      <c r="H390" s="233">
        <v>0</v>
      </c>
      <c r="I390" s="233">
        <v>45</v>
      </c>
      <c r="J390" s="233">
        <v>0</v>
      </c>
      <c r="K390" s="233">
        <v>0</v>
      </c>
      <c r="L390" s="234">
        <v>720</v>
      </c>
    </row>
    <row r="391" spans="1:12" s="157" customFormat="1" x14ac:dyDescent="0.2">
      <c r="A391" s="337" t="s">
        <v>302</v>
      </c>
      <c r="B391" s="334" t="s">
        <v>2040</v>
      </c>
      <c r="C391" s="232" t="s">
        <v>1676</v>
      </c>
      <c r="D391" s="233">
        <v>35</v>
      </c>
      <c r="E391" s="233">
        <v>0</v>
      </c>
      <c r="F391" s="233">
        <v>0</v>
      </c>
      <c r="G391" s="233">
        <v>0</v>
      </c>
      <c r="H391" s="233">
        <v>0</v>
      </c>
      <c r="I391" s="233">
        <v>55</v>
      </c>
      <c r="J391" s="233">
        <v>20</v>
      </c>
      <c r="K391" s="233">
        <v>0</v>
      </c>
      <c r="L391" s="234">
        <v>3470</v>
      </c>
    </row>
    <row r="392" spans="1:12" s="145" customFormat="1" x14ac:dyDescent="0.2">
      <c r="A392" s="337" t="s">
        <v>312</v>
      </c>
      <c r="B392" s="334" t="s">
        <v>2041</v>
      </c>
      <c r="C392" s="232">
        <v>0</v>
      </c>
      <c r="D392" s="233">
        <v>15</v>
      </c>
      <c r="E392" s="233">
        <v>0</v>
      </c>
      <c r="F392" s="233">
        <v>0</v>
      </c>
      <c r="G392" s="233">
        <v>0</v>
      </c>
      <c r="H392" s="233">
        <v>0</v>
      </c>
      <c r="I392" s="233">
        <v>40</v>
      </c>
      <c r="J392" s="233">
        <v>0</v>
      </c>
      <c r="K392" s="233">
        <v>0</v>
      </c>
      <c r="L392" s="234">
        <v>1225</v>
      </c>
    </row>
    <row r="393" spans="1:12" s="145" customFormat="1" x14ac:dyDescent="0.2">
      <c r="A393" s="337" t="s">
        <v>311</v>
      </c>
      <c r="B393" s="334" t="s">
        <v>2042</v>
      </c>
      <c r="C393" s="232" t="s">
        <v>1676</v>
      </c>
      <c r="D393" s="233">
        <v>10</v>
      </c>
      <c r="E393" s="233">
        <v>0</v>
      </c>
      <c r="F393" s="233">
        <v>0</v>
      </c>
      <c r="G393" s="233">
        <v>0</v>
      </c>
      <c r="H393" s="233">
        <v>0</v>
      </c>
      <c r="I393" s="233">
        <v>35</v>
      </c>
      <c r="J393" s="233">
        <v>10</v>
      </c>
      <c r="K393" s="233" t="s">
        <v>1676</v>
      </c>
      <c r="L393" s="234">
        <v>1635</v>
      </c>
    </row>
    <row r="394" spans="1:12" s="145" customFormat="1" x14ac:dyDescent="0.2">
      <c r="A394" s="337" t="s">
        <v>315</v>
      </c>
      <c r="B394" s="334" t="s">
        <v>2043</v>
      </c>
      <c r="C394" s="232" t="s">
        <v>1676</v>
      </c>
      <c r="D394" s="233">
        <v>20</v>
      </c>
      <c r="E394" s="233">
        <v>0</v>
      </c>
      <c r="F394" s="233">
        <v>0</v>
      </c>
      <c r="G394" s="233">
        <v>0</v>
      </c>
      <c r="H394" s="233">
        <v>0</v>
      </c>
      <c r="I394" s="233">
        <v>55</v>
      </c>
      <c r="J394" s="233" t="s">
        <v>1676</v>
      </c>
      <c r="K394" s="233">
        <v>0</v>
      </c>
      <c r="L394" s="234">
        <v>3815</v>
      </c>
    </row>
    <row r="395" spans="1:12" s="145" customFormat="1" x14ac:dyDescent="0.2">
      <c r="A395" s="337" t="s">
        <v>314</v>
      </c>
      <c r="B395" s="334" t="s">
        <v>2044</v>
      </c>
      <c r="C395" s="232" t="s">
        <v>1676</v>
      </c>
      <c r="D395" s="233">
        <v>35</v>
      </c>
      <c r="E395" s="233">
        <v>0</v>
      </c>
      <c r="F395" s="233">
        <v>0</v>
      </c>
      <c r="G395" s="233">
        <v>0</v>
      </c>
      <c r="H395" s="233">
        <v>0</v>
      </c>
      <c r="I395" s="233">
        <v>15</v>
      </c>
      <c r="J395" s="233">
        <v>0</v>
      </c>
      <c r="K395" s="233">
        <v>0</v>
      </c>
      <c r="L395" s="234">
        <v>4860</v>
      </c>
    </row>
    <row r="396" spans="1:12" s="145" customFormat="1" x14ac:dyDescent="0.2">
      <c r="A396" s="337" t="s">
        <v>289</v>
      </c>
      <c r="B396" s="334" t="s">
        <v>2045</v>
      </c>
      <c r="C396" s="232">
        <v>0</v>
      </c>
      <c r="D396" s="233" t="s">
        <v>1676</v>
      </c>
      <c r="E396" s="233">
        <v>0</v>
      </c>
      <c r="F396" s="233">
        <v>0</v>
      </c>
      <c r="G396" s="233">
        <v>0</v>
      </c>
      <c r="H396" s="233">
        <v>0</v>
      </c>
      <c r="I396" s="233">
        <v>20</v>
      </c>
      <c r="J396" s="233">
        <v>0</v>
      </c>
      <c r="K396" s="233">
        <v>0</v>
      </c>
      <c r="L396" s="234">
        <v>490</v>
      </c>
    </row>
    <row r="397" spans="1:12" s="145" customFormat="1" x14ac:dyDescent="0.2">
      <c r="A397" s="337" t="s">
        <v>295</v>
      </c>
      <c r="B397" s="334" t="s">
        <v>2046</v>
      </c>
      <c r="C397" s="232">
        <v>0</v>
      </c>
      <c r="D397" s="233">
        <v>20</v>
      </c>
      <c r="E397" s="233">
        <v>0</v>
      </c>
      <c r="F397" s="233">
        <v>0</v>
      </c>
      <c r="G397" s="233">
        <v>0</v>
      </c>
      <c r="H397" s="233">
        <v>0</v>
      </c>
      <c r="I397" s="233">
        <v>25</v>
      </c>
      <c r="J397" s="233" t="s">
        <v>1676</v>
      </c>
      <c r="K397" s="233">
        <v>0</v>
      </c>
      <c r="L397" s="234">
        <v>1860</v>
      </c>
    </row>
    <row r="398" spans="1:12" s="145" customFormat="1" x14ac:dyDescent="0.2">
      <c r="A398" s="337" t="s">
        <v>298</v>
      </c>
      <c r="B398" s="334" t="s">
        <v>2047</v>
      </c>
      <c r="C398" s="232">
        <v>0</v>
      </c>
      <c r="D398" s="233" t="s">
        <v>1676</v>
      </c>
      <c r="E398" s="233">
        <v>0</v>
      </c>
      <c r="F398" s="233">
        <v>0</v>
      </c>
      <c r="G398" s="233">
        <v>0</v>
      </c>
      <c r="H398" s="233">
        <v>0</v>
      </c>
      <c r="I398" s="233">
        <v>30</v>
      </c>
      <c r="J398" s="233">
        <v>10</v>
      </c>
      <c r="K398" s="233">
        <v>0</v>
      </c>
      <c r="L398" s="234">
        <v>1105</v>
      </c>
    </row>
    <row r="399" spans="1:12" s="145" customFormat="1" x14ac:dyDescent="0.2">
      <c r="A399" s="337" t="s">
        <v>317</v>
      </c>
      <c r="B399" s="334" t="s">
        <v>2048</v>
      </c>
      <c r="C399" s="232">
        <v>0</v>
      </c>
      <c r="D399" s="233">
        <v>15</v>
      </c>
      <c r="E399" s="233">
        <v>0</v>
      </c>
      <c r="F399" s="233" t="s">
        <v>1676</v>
      </c>
      <c r="G399" s="233" t="s">
        <v>1676</v>
      </c>
      <c r="H399" s="233">
        <v>0</v>
      </c>
      <c r="I399" s="233">
        <v>220</v>
      </c>
      <c r="J399" s="233">
        <v>30</v>
      </c>
      <c r="K399" s="233">
        <v>0</v>
      </c>
      <c r="L399" s="234">
        <v>4865</v>
      </c>
    </row>
    <row r="400" spans="1:12" s="145" customFormat="1" x14ac:dyDescent="0.2">
      <c r="A400" s="337" t="s">
        <v>305</v>
      </c>
      <c r="B400" s="334" t="s">
        <v>2049</v>
      </c>
      <c r="C400" s="232" t="s">
        <v>1676</v>
      </c>
      <c r="D400" s="233">
        <v>25</v>
      </c>
      <c r="E400" s="233">
        <v>0</v>
      </c>
      <c r="F400" s="233">
        <v>0</v>
      </c>
      <c r="G400" s="233">
        <v>0</v>
      </c>
      <c r="H400" s="233">
        <v>0</v>
      </c>
      <c r="I400" s="233">
        <v>30</v>
      </c>
      <c r="J400" s="233" t="s">
        <v>1676</v>
      </c>
      <c r="K400" s="233">
        <v>0</v>
      </c>
      <c r="L400" s="234">
        <v>2985</v>
      </c>
    </row>
    <row r="401" spans="1:12" s="157" customFormat="1" x14ac:dyDescent="0.2">
      <c r="A401" s="337" t="s">
        <v>301</v>
      </c>
      <c r="B401" s="334" t="s">
        <v>2050</v>
      </c>
      <c r="C401" s="232" t="s">
        <v>1676</v>
      </c>
      <c r="D401" s="233">
        <v>20</v>
      </c>
      <c r="E401" s="233">
        <v>0</v>
      </c>
      <c r="F401" s="233">
        <v>0</v>
      </c>
      <c r="G401" s="233">
        <v>0</v>
      </c>
      <c r="H401" s="233">
        <v>0</v>
      </c>
      <c r="I401" s="233">
        <v>25</v>
      </c>
      <c r="J401" s="233">
        <v>0</v>
      </c>
      <c r="K401" s="233">
        <v>0</v>
      </c>
      <c r="L401" s="234">
        <v>1230</v>
      </c>
    </row>
    <row r="402" spans="1:12" s="145" customFormat="1" x14ac:dyDescent="0.2">
      <c r="A402" s="337" t="s">
        <v>300</v>
      </c>
      <c r="B402" s="334" t="s">
        <v>2051</v>
      </c>
      <c r="C402" s="232">
        <v>0</v>
      </c>
      <c r="D402" s="233" t="s">
        <v>1676</v>
      </c>
      <c r="E402" s="233">
        <v>0</v>
      </c>
      <c r="F402" s="233" t="s">
        <v>1676</v>
      </c>
      <c r="G402" s="233">
        <v>0</v>
      </c>
      <c r="H402" s="233">
        <v>0</v>
      </c>
      <c r="I402" s="233">
        <v>90</v>
      </c>
      <c r="J402" s="233" t="s">
        <v>1676</v>
      </c>
      <c r="K402" s="233">
        <v>0</v>
      </c>
      <c r="L402" s="234">
        <v>2210</v>
      </c>
    </row>
    <row r="403" spans="1:12" s="145" customFormat="1" x14ac:dyDescent="0.2">
      <c r="A403" s="337" t="s">
        <v>307</v>
      </c>
      <c r="B403" s="334" t="s">
        <v>2052</v>
      </c>
      <c r="C403" s="232">
        <v>0</v>
      </c>
      <c r="D403" s="233">
        <v>70</v>
      </c>
      <c r="E403" s="233">
        <v>0</v>
      </c>
      <c r="F403" s="233">
        <v>0</v>
      </c>
      <c r="G403" s="233">
        <v>0</v>
      </c>
      <c r="H403" s="233">
        <v>0</v>
      </c>
      <c r="I403" s="233">
        <v>25</v>
      </c>
      <c r="J403" s="233">
        <v>10</v>
      </c>
      <c r="K403" s="233">
        <v>0</v>
      </c>
      <c r="L403" s="234">
        <v>6940</v>
      </c>
    </row>
    <row r="404" spans="1:12" s="145" customFormat="1" x14ac:dyDescent="0.2">
      <c r="A404" s="337" t="s">
        <v>293</v>
      </c>
      <c r="B404" s="334" t="s">
        <v>2053</v>
      </c>
      <c r="C404" s="232" t="s">
        <v>1676</v>
      </c>
      <c r="D404" s="233">
        <v>25</v>
      </c>
      <c r="E404" s="233">
        <v>0</v>
      </c>
      <c r="F404" s="233">
        <v>0</v>
      </c>
      <c r="G404" s="233">
        <v>0</v>
      </c>
      <c r="H404" s="233">
        <v>0</v>
      </c>
      <c r="I404" s="233">
        <v>20</v>
      </c>
      <c r="J404" s="233" t="s">
        <v>1676</v>
      </c>
      <c r="K404" s="233">
        <v>0</v>
      </c>
      <c r="L404" s="234">
        <v>4760</v>
      </c>
    </row>
    <row r="405" spans="1:12" s="145" customFormat="1" x14ac:dyDescent="0.2">
      <c r="A405" s="337" t="s">
        <v>304</v>
      </c>
      <c r="B405" s="334" t="s">
        <v>2054</v>
      </c>
      <c r="C405" s="232" t="s">
        <v>1676</v>
      </c>
      <c r="D405" s="233">
        <v>50</v>
      </c>
      <c r="E405" s="233">
        <v>0</v>
      </c>
      <c r="F405" s="233">
        <v>0</v>
      </c>
      <c r="G405" s="233">
        <v>0</v>
      </c>
      <c r="H405" s="233">
        <v>0</v>
      </c>
      <c r="I405" s="233" t="s">
        <v>1676</v>
      </c>
      <c r="J405" s="233" t="s">
        <v>1676</v>
      </c>
      <c r="K405" s="233">
        <v>0</v>
      </c>
      <c r="L405" s="234">
        <v>1940</v>
      </c>
    </row>
    <row r="406" spans="1:12" s="145" customFormat="1" x14ac:dyDescent="0.2">
      <c r="A406" s="337" t="s">
        <v>316</v>
      </c>
      <c r="B406" s="334" t="s">
        <v>2055</v>
      </c>
      <c r="C406" s="232" t="s">
        <v>1676</v>
      </c>
      <c r="D406" s="233" t="s">
        <v>1676</v>
      </c>
      <c r="E406" s="233">
        <v>0</v>
      </c>
      <c r="F406" s="233">
        <v>0</v>
      </c>
      <c r="G406" s="233" t="s">
        <v>1676</v>
      </c>
      <c r="H406" s="233">
        <v>0</v>
      </c>
      <c r="I406" s="233">
        <v>220</v>
      </c>
      <c r="J406" s="233" t="s">
        <v>1676</v>
      </c>
      <c r="K406" s="233">
        <v>0</v>
      </c>
      <c r="L406" s="234">
        <v>2520</v>
      </c>
    </row>
    <row r="407" spans="1:12" s="145" customFormat="1" x14ac:dyDescent="0.2">
      <c r="A407" s="337" t="s">
        <v>750</v>
      </c>
      <c r="B407" s="334" t="s">
        <v>2056</v>
      </c>
      <c r="C407" s="232">
        <v>0</v>
      </c>
      <c r="D407" s="233" t="s">
        <v>1676</v>
      </c>
      <c r="E407" s="233">
        <v>0</v>
      </c>
      <c r="F407" s="233">
        <v>0</v>
      </c>
      <c r="G407" s="233">
        <v>0</v>
      </c>
      <c r="H407" s="233">
        <v>0</v>
      </c>
      <c r="I407" s="233">
        <v>30</v>
      </c>
      <c r="J407" s="233" t="s">
        <v>1676</v>
      </c>
      <c r="K407" s="233">
        <v>0</v>
      </c>
      <c r="L407" s="234">
        <v>895</v>
      </c>
    </row>
    <row r="408" spans="1:12" s="145" customFormat="1" x14ac:dyDescent="0.2">
      <c r="A408" s="337" t="s">
        <v>303</v>
      </c>
      <c r="B408" s="334" t="s">
        <v>2057</v>
      </c>
      <c r="C408" s="232" t="s">
        <v>1676</v>
      </c>
      <c r="D408" s="233">
        <v>50</v>
      </c>
      <c r="E408" s="233">
        <v>0</v>
      </c>
      <c r="F408" s="233">
        <v>0</v>
      </c>
      <c r="G408" s="233">
        <v>0</v>
      </c>
      <c r="H408" s="233">
        <v>0</v>
      </c>
      <c r="I408" s="233">
        <v>65</v>
      </c>
      <c r="J408" s="233">
        <v>15</v>
      </c>
      <c r="K408" s="233">
        <v>0</v>
      </c>
      <c r="L408" s="234">
        <v>2110</v>
      </c>
    </row>
    <row r="409" spans="1:12" s="145" customFormat="1" x14ac:dyDescent="0.2">
      <c r="A409" s="337" t="s">
        <v>1541</v>
      </c>
      <c r="B409" s="334" t="s">
        <v>2058</v>
      </c>
      <c r="C409" s="232" t="s">
        <v>1676</v>
      </c>
      <c r="D409" s="233">
        <v>10</v>
      </c>
      <c r="E409" s="233">
        <v>0</v>
      </c>
      <c r="F409" s="233">
        <v>0</v>
      </c>
      <c r="G409" s="233">
        <v>0</v>
      </c>
      <c r="H409" s="233">
        <v>0</v>
      </c>
      <c r="I409" s="233" t="s">
        <v>1676</v>
      </c>
      <c r="J409" s="233" t="s">
        <v>1676</v>
      </c>
      <c r="K409" s="233">
        <v>0</v>
      </c>
      <c r="L409" s="234">
        <v>1280</v>
      </c>
    </row>
    <row r="410" spans="1:12" s="145" customFormat="1" x14ac:dyDescent="0.2">
      <c r="A410" s="337" t="s">
        <v>299</v>
      </c>
      <c r="B410" s="334" t="s">
        <v>2059</v>
      </c>
      <c r="C410" s="232" t="s">
        <v>1676</v>
      </c>
      <c r="D410" s="233">
        <v>15</v>
      </c>
      <c r="E410" s="233">
        <v>0</v>
      </c>
      <c r="F410" s="233">
        <v>0</v>
      </c>
      <c r="G410" s="233">
        <v>0</v>
      </c>
      <c r="H410" s="233">
        <v>0</v>
      </c>
      <c r="I410" s="233">
        <v>105</v>
      </c>
      <c r="J410" s="233" t="s">
        <v>1676</v>
      </c>
      <c r="K410" s="233">
        <v>0</v>
      </c>
      <c r="L410" s="234">
        <v>2165</v>
      </c>
    </row>
    <row r="411" spans="1:12" s="145" customFormat="1" x14ac:dyDescent="0.2">
      <c r="A411" s="337" t="s">
        <v>288</v>
      </c>
      <c r="B411" s="334" t="s">
        <v>2060</v>
      </c>
      <c r="C411" s="232" t="s">
        <v>1676</v>
      </c>
      <c r="D411" s="233">
        <v>50</v>
      </c>
      <c r="E411" s="233">
        <v>0</v>
      </c>
      <c r="F411" s="233">
        <v>0</v>
      </c>
      <c r="G411" s="233">
        <v>0</v>
      </c>
      <c r="H411" s="233">
        <v>0</v>
      </c>
      <c r="I411" s="233">
        <v>55</v>
      </c>
      <c r="J411" s="233">
        <v>10</v>
      </c>
      <c r="K411" s="233">
        <v>0</v>
      </c>
      <c r="L411" s="234">
        <v>1190</v>
      </c>
    </row>
    <row r="412" spans="1:12" s="145" customFormat="1" x14ac:dyDescent="0.2">
      <c r="A412" s="337" t="s">
        <v>309</v>
      </c>
      <c r="B412" s="334" t="s">
        <v>2061</v>
      </c>
      <c r="C412" s="232">
        <v>0</v>
      </c>
      <c r="D412" s="233">
        <v>35</v>
      </c>
      <c r="E412" s="233">
        <v>0</v>
      </c>
      <c r="F412" s="233">
        <v>0</v>
      </c>
      <c r="G412" s="233">
        <v>0</v>
      </c>
      <c r="H412" s="233">
        <v>0</v>
      </c>
      <c r="I412" s="233">
        <v>25</v>
      </c>
      <c r="J412" s="233">
        <v>10</v>
      </c>
      <c r="K412" s="233">
        <v>0</v>
      </c>
      <c r="L412" s="234">
        <v>1985</v>
      </c>
    </row>
    <row r="413" spans="1:12" s="145" customFormat="1" x14ac:dyDescent="0.2">
      <c r="A413" s="337" t="s">
        <v>285</v>
      </c>
      <c r="B413" s="334" t="s">
        <v>2062</v>
      </c>
      <c r="C413" s="232">
        <v>0</v>
      </c>
      <c r="D413" s="233" t="s">
        <v>1676</v>
      </c>
      <c r="E413" s="233">
        <v>0</v>
      </c>
      <c r="F413" s="233">
        <v>0</v>
      </c>
      <c r="G413" s="233">
        <v>0</v>
      </c>
      <c r="H413" s="233">
        <v>0</v>
      </c>
      <c r="I413" s="233">
        <v>50</v>
      </c>
      <c r="J413" s="233" t="s">
        <v>1676</v>
      </c>
      <c r="K413" s="233">
        <v>0</v>
      </c>
      <c r="L413" s="234">
        <v>1860</v>
      </c>
    </row>
    <row r="414" spans="1:12" s="145" customFormat="1" x14ac:dyDescent="0.2">
      <c r="A414" s="337" t="s">
        <v>287</v>
      </c>
      <c r="B414" s="334" t="s">
        <v>2063</v>
      </c>
      <c r="C414" s="232">
        <v>0</v>
      </c>
      <c r="D414" s="233">
        <v>25</v>
      </c>
      <c r="E414" s="233">
        <v>0</v>
      </c>
      <c r="F414" s="233">
        <v>0</v>
      </c>
      <c r="G414" s="233">
        <v>0</v>
      </c>
      <c r="H414" s="233">
        <v>0</v>
      </c>
      <c r="I414" s="233">
        <v>55</v>
      </c>
      <c r="J414" s="233" t="s">
        <v>1676</v>
      </c>
      <c r="K414" s="233">
        <v>0</v>
      </c>
      <c r="L414" s="234">
        <v>1150</v>
      </c>
    </row>
    <row r="415" spans="1:12" s="145" customFormat="1" x14ac:dyDescent="0.2">
      <c r="A415" s="337" t="s">
        <v>1386</v>
      </c>
      <c r="B415" s="334" t="s">
        <v>2064</v>
      </c>
      <c r="C415" s="232">
        <v>0</v>
      </c>
      <c r="D415" s="233">
        <v>10</v>
      </c>
      <c r="E415" s="233">
        <v>0</v>
      </c>
      <c r="F415" s="233">
        <v>0</v>
      </c>
      <c r="G415" s="233">
        <v>0</v>
      </c>
      <c r="H415" s="233">
        <v>0</v>
      </c>
      <c r="I415" s="233">
        <v>10</v>
      </c>
      <c r="J415" s="233" t="s">
        <v>1676</v>
      </c>
      <c r="K415" s="233">
        <v>0</v>
      </c>
      <c r="L415" s="234">
        <v>355</v>
      </c>
    </row>
    <row r="416" spans="1:12" s="145" customFormat="1" x14ac:dyDescent="0.2">
      <c r="A416" s="337" t="s">
        <v>11</v>
      </c>
      <c r="B416" s="334" t="s">
        <v>2065</v>
      </c>
      <c r="C416" s="232">
        <v>0</v>
      </c>
      <c r="D416" s="233" t="s">
        <v>1676</v>
      </c>
      <c r="E416" s="233">
        <v>0</v>
      </c>
      <c r="F416" s="233">
        <v>0</v>
      </c>
      <c r="G416" s="233">
        <v>0</v>
      </c>
      <c r="H416" s="233">
        <v>0</v>
      </c>
      <c r="I416" s="233">
        <v>170</v>
      </c>
      <c r="J416" s="233" t="s">
        <v>1676</v>
      </c>
      <c r="K416" s="233">
        <v>0</v>
      </c>
      <c r="L416" s="234">
        <v>1405</v>
      </c>
    </row>
    <row r="417" spans="1:12" s="145" customFormat="1" x14ac:dyDescent="0.2">
      <c r="A417" s="337" t="s">
        <v>310</v>
      </c>
      <c r="B417" s="334" t="s">
        <v>2066</v>
      </c>
      <c r="C417" s="232">
        <v>0</v>
      </c>
      <c r="D417" s="233" t="s">
        <v>1676</v>
      </c>
      <c r="E417" s="233">
        <v>0</v>
      </c>
      <c r="F417" s="233">
        <v>0</v>
      </c>
      <c r="G417" s="233">
        <v>0</v>
      </c>
      <c r="H417" s="233">
        <v>0</v>
      </c>
      <c r="I417" s="233" t="s">
        <v>1676</v>
      </c>
      <c r="J417" s="233" t="s">
        <v>1676</v>
      </c>
      <c r="K417" s="233">
        <v>0</v>
      </c>
      <c r="L417" s="234">
        <v>225</v>
      </c>
    </row>
    <row r="418" spans="1:12" s="145" customFormat="1" x14ac:dyDescent="0.2">
      <c r="A418" s="337" t="s">
        <v>290</v>
      </c>
      <c r="B418" s="334" t="s">
        <v>2067</v>
      </c>
      <c r="C418" s="232">
        <v>0</v>
      </c>
      <c r="D418" s="233" t="s">
        <v>1676</v>
      </c>
      <c r="E418" s="233">
        <v>0</v>
      </c>
      <c r="F418" s="233">
        <v>0</v>
      </c>
      <c r="G418" s="233">
        <v>0</v>
      </c>
      <c r="H418" s="233">
        <v>0</v>
      </c>
      <c r="I418" s="233">
        <v>25</v>
      </c>
      <c r="J418" s="233" t="s">
        <v>1676</v>
      </c>
      <c r="K418" s="233">
        <v>0</v>
      </c>
      <c r="L418" s="234">
        <v>465</v>
      </c>
    </row>
    <row r="419" spans="1:12" s="145" customFormat="1" x14ac:dyDescent="0.2">
      <c r="A419" s="337" t="s">
        <v>306</v>
      </c>
      <c r="B419" s="334" t="s">
        <v>2068</v>
      </c>
      <c r="C419" s="232" t="s">
        <v>1676</v>
      </c>
      <c r="D419" s="233" t="s">
        <v>1676</v>
      </c>
      <c r="E419" s="233">
        <v>0</v>
      </c>
      <c r="F419" s="233">
        <v>0</v>
      </c>
      <c r="G419" s="233">
        <v>0</v>
      </c>
      <c r="H419" s="233">
        <v>0</v>
      </c>
      <c r="I419" s="233">
        <v>90</v>
      </c>
      <c r="J419" s="233" t="s">
        <v>1676</v>
      </c>
      <c r="K419" s="233">
        <v>0</v>
      </c>
      <c r="L419" s="234">
        <v>4180</v>
      </c>
    </row>
    <row r="420" spans="1:12" s="145" customFormat="1" x14ac:dyDescent="0.2">
      <c r="A420" s="337" t="s">
        <v>292</v>
      </c>
      <c r="B420" s="334" t="s">
        <v>2069</v>
      </c>
      <c r="C420" s="232">
        <v>0</v>
      </c>
      <c r="D420" s="233">
        <v>10</v>
      </c>
      <c r="E420" s="233">
        <v>0</v>
      </c>
      <c r="F420" s="233">
        <v>0</v>
      </c>
      <c r="G420" s="233">
        <v>0</v>
      </c>
      <c r="H420" s="233">
        <v>0</v>
      </c>
      <c r="I420" s="233">
        <v>80</v>
      </c>
      <c r="J420" s="233">
        <v>10</v>
      </c>
      <c r="K420" s="233">
        <v>0</v>
      </c>
      <c r="L420" s="234">
        <v>5150</v>
      </c>
    </row>
    <row r="421" spans="1:12" s="145" customFormat="1" x14ac:dyDescent="0.2">
      <c r="A421" s="337" t="s">
        <v>308</v>
      </c>
      <c r="B421" s="334" t="s">
        <v>2159</v>
      </c>
      <c r="C421" s="232">
        <v>0</v>
      </c>
      <c r="D421" s="233">
        <v>0</v>
      </c>
      <c r="E421" s="233">
        <v>0</v>
      </c>
      <c r="F421" s="233">
        <v>0</v>
      </c>
      <c r="G421" s="233">
        <v>0</v>
      </c>
      <c r="H421" s="233">
        <v>0</v>
      </c>
      <c r="I421" s="233">
        <v>0</v>
      </c>
      <c r="J421" s="233">
        <v>0</v>
      </c>
      <c r="K421" s="233">
        <v>0</v>
      </c>
      <c r="L421" s="234" t="s">
        <v>1676</v>
      </c>
    </row>
    <row r="422" spans="1:12" s="145" customFormat="1" x14ac:dyDescent="0.2">
      <c r="A422" s="337" t="s">
        <v>347</v>
      </c>
      <c r="B422" s="334" t="s">
        <v>2070</v>
      </c>
      <c r="C422" s="232">
        <v>0</v>
      </c>
      <c r="D422" s="233" t="s">
        <v>1676</v>
      </c>
      <c r="E422" s="233">
        <v>0</v>
      </c>
      <c r="F422" s="233">
        <v>0</v>
      </c>
      <c r="G422" s="233">
        <v>0</v>
      </c>
      <c r="H422" s="233">
        <v>0</v>
      </c>
      <c r="I422" s="233">
        <v>150</v>
      </c>
      <c r="J422" s="233" t="s">
        <v>1676</v>
      </c>
      <c r="K422" s="233">
        <v>0</v>
      </c>
      <c r="L422" s="234">
        <v>5825</v>
      </c>
    </row>
    <row r="423" spans="1:12" s="157" customFormat="1" x14ac:dyDescent="0.2">
      <c r="A423" s="337" t="s">
        <v>427</v>
      </c>
      <c r="B423" s="334" t="s">
        <v>2071</v>
      </c>
      <c r="C423" s="232">
        <v>815</v>
      </c>
      <c r="D423" s="233">
        <v>7065</v>
      </c>
      <c r="E423" s="233">
        <v>370</v>
      </c>
      <c r="F423" s="233">
        <v>455</v>
      </c>
      <c r="G423" s="233">
        <v>55</v>
      </c>
      <c r="H423" s="233">
        <v>0</v>
      </c>
      <c r="I423" s="233">
        <v>3610</v>
      </c>
      <c r="J423" s="233">
        <v>1100</v>
      </c>
      <c r="K423" s="233">
        <v>480</v>
      </c>
      <c r="L423" s="234">
        <v>122345</v>
      </c>
    </row>
    <row r="424" spans="1:12" s="145" customFormat="1" x14ac:dyDescent="0.2">
      <c r="A424" s="337" t="s">
        <v>379</v>
      </c>
      <c r="B424" s="334" t="s">
        <v>2072</v>
      </c>
      <c r="C424" s="232">
        <v>385</v>
      </c>
      <c r="D424" s="233">
        <v>8750</v>
      </c>
      <c r="E424" s="233">
        <v>1470</v>
      </c>
      <c r="F424" s="233">
        <v>395</v>
      </c>
      <c r="G424" s="233">
        <v>15</v>
      </c>
      <c r="H424" s="233" t="s">
        <v>1676</v>
      </c>
      <c r="I424" s="233">
        <v>2075</v>
      </c>
      <c r="J424" s="233">
        <v>275</v>
      </c>
      <c r="K424" s="233">
        <v>445</v>
      </c>
      <c r="L424" s="234">
        <v>112735</v>
      </c>
    </row>
    <row r="425" spans="1:12" s="145" customFormat="1" x14ac:dyDescent="0.2">
      <c r="A425" s="337" t="s">
        <v>589</v>
      </c>
      <c r="B425" s="334" t="s">
        <v>2073</v>
      </c>
      <c r="C425" s="232">
        <v>0</v>
      </c>
      <c r="D425" s="233">
        <v>10</v>
      </c>
      <c r="E425" s="233">
        <v>0</v>
      </c>
      <c r="F425" s="233">
        <v>0</v>
      </c>
      <c r="G425" s="233">
        <v>0</v>
      </c>
      <c r="H425" s="233">
        <v>0</v>
      </c>
      <c r="I425" s="233">
        <v>105</v>
      </c>
      <c r="J425" s="233">
        <v>30</v>
      </c>
      <c r="K425" s="233">
        <v>0</v>
      </c>
      <c r="L425" s="234">
        <v>5705</v>
      </c>
    </row>
    <row r="426" spans="1:12" s="145" customFormat="1" x14ac:dyDescent="0.2">
      <c r="A426" s="337" t="s">
        <v>1540</v>
      </c>
      <c r="B426" s="334" t="s">
        <v>2074</v>
      </c>
      <c r="C426" s="232" t="s">
        <v>1676</v>
      </c>
      <c r="D426" s="233">
        <v>25</v>
      </c>
      <c r="E426" s="233">
        <v>0</v>
      </c>
      <c r="F426" s="233">
        <v>0</v>
      </c>
      <c r="G426" s="233">
        <v>0</v>
      </c>
      <c r="H426" s="233">
        <v>0</v>
      </c>
      <c r="I426" s="233">
        <v>0</v>
      </c>
      <c r="J426" s="233">
        <v>0</v>
      </c>
      <c r="K426" s="233">
        <v>0</v>
      </c>
      <c r="L426" s="234">
        <v>275</v>
      </c>
    </row>
    <row r="427" spans="1:12" s="145" customFormat="1" x14ac:dyDescent="0.2">
      <c r="A427" s="337" t="s">
        <v>559</v>
      </c>
      <c r="B427" s="334" t="s">
        <v>2075</v>
      </c>
      <c r="C427" s="232">
        <v>0</v>
      </c>
      <c r="D427" s="233" t="s">
        <v>1676</v>
      </c>
      <c r="E427" s="233">
        <v>0</v>
      </c>
      <c r="F427" s="233">
        <v>0</v>
      </c>
      <c r="G427" s="233">
        <v>0</v>
      </c>
      <c r="H427" s="233">
        <v>0</v>
      </c>
      <c r="I427" s="233">
        <v>60</v>
      </c>
      <c r="J427" s="233">
        <v>0</v>
      </c>
      <c r="K427" s="233">
        <v>0</v>
      </c>
      <c r="L427" s="234">
        <v>9085</v>
      </c>
    </row>
    <row r="428" spans="1:12" s="145" customFormat="1" x14ac:dyDescent="0.2">
      <c r="A428" s="337" t="s">
        <v>227</v>
      </c>
      <c r="B428" s="334" t="s">
        <v>2076</v>
      </c>
      <c r="C428" s="232">
        <v>245</v>
      </c>
      <c r="D428" s="233">
        <v>4485</v>
      </c>
      <c r="E428" s="233">
        <v>570</v>
      </c>
      <c r="F428" s="233">
        <v>110</v>
      </c>
      <c r="G428" s="233">
        <v>15</v>
      </c>
      <c r="H428" s="233">
        <v>0</v>
      </c>
      <c r="I428" s="233">
        <v>1940</v>
      </c>
      <c r="J428" s="233">
        <v>85</v>
      </c>
      <c r="K428" s="233">
        <v>315</v>
      </c>
      <c r="L428" s="234">
        <v>78525</v>
      </c>
    </row>
    <row r="429" spans="1:12" s="145" customFormat="1" x14ac:dyDescent="0.2">
      <c r="A429" s="337" t="s">
        <v>254</v>
      </c>
      <c r="B429" s="334" t="s">
        <v>2077</v>
      </c>
      <c r="C429" s="232">
        <v>0</v>
      </c>
      <c r="D429" s="233">
        <v>30</v>
      </c>
      <c r="E429" s="233">
        <v>40</v>
      </c>
      <c r="F429" s="233">
        <v>0</v>
      </c>
      <c r="G429" s="233">
        <v>0</v>
      </c>
      <c r="H429" s="233">
        <v>0</v>
      </c>
      <c r="I429" s="233">
        <v>15</v>
      </c>
      <c r="J429" s="233" t="s">
        <v>1676</v>
      </c>
      <c r="K429" s="233">
        <v>10</v>
      </c>
      <c r="L429" s="234">
        <v>2345</v>
      </c>
    </row>
    <row r="430" spans="1:12" s="145" customFormat="1" x14ac:dyDescent="0.2">
      <c r="A430" s="337" t="s">
        <v>205</v>
      </c>
      <c r="B430" s="334" t="s">
        <v>2078</v>
      </c>
      <c r="C430" s="232">
        <v>380</v>
      </c>
      <c r="D430" s="233">
        <v>4770</v>
      </c>
      <c r="E430" s="233">
        <v>825</v>
      </c>
      <c r="F430" s="233">
        <v>105</v>
      </c>
      <c r="G430" s="233" t="s">
        <v>1676</v>
      </c>
      <c r="H430" s="233" t="s">
        <v>1676</v>
      </c>
      <c r="I430" s="233">
        <v>2250</v>
      </c>
      <c r="J430" s="233">
        <v>55</v>
      </c>
      <c r="K430" s="233">
        <v>430</v>
      </c>
      <c r="L430" s="234">
        <v>88345</v>
      </c>
    </row>
    <row r="431" spans="1:12" s="145" customFormat="1" x14ac:dyDescent="0.2">
      <c r="A431" s="337" t="s">
        <v>565</v>
      </c>
      <c r="B431" s="334" t="s">
        <v>2079</v>
      </c>
      <c r="C431" s="232" t="s">
        <v>1676</v>
      </c>
      <c r="D431" s="233">
        <v>210</v>
      </c>
      <c r="E431" s="233">
        <v>0</v>
      </c>
      <c r="F431" s="233">
        <v>0</v>
      </c>
      <c r="G431" s="233">
        <v>0</v>
      </c>
      <c r="H431" s="233">
        <v>0</v>
      </c>
      <c r="I431" s="233">
        <v>10</v>
      </c>
      <c r="J431" s="233">
        <v>0</v>
      </c>
      <c r="K431" s="233">
        <v>0</v>
      </c>
      <c r="L431" s="234">
        <v>4190</v>
      </c>
    </row>
    <row r="432" spans="1:12" s="145" customFormat="1" x14ac:dyDescent="0.2">
      <c r="A432" s="337" t="s">
        <v>1331</v>
      </c>
      <c r="B432" s="334" t="s">
        <v>2080</v>
      </c>
      <c r="C432" s="232">
        <v>25</v>
      </c>
      <c r="D432" s="233">
        <v>170</v>
      </c>
      <c r="E432" s="233">
        <v>0</v>
      </c>
      <c r="F432" s="233" t="s">
        <v>1676</v>
      </c>
      <c r="G432" s="233">
        <v>0</v>
      </c>
      <c r="H432" s="233">
        <v>0</v>
      </c>
      <c r="I432" s="233">
        <v>65</v>
      </c>
      <c r="J432" s="233" t="s">
        <v>1676</v>
      </c>
      <c r="K432" s="233">
        <v>10</v>
      </c>
      <c r="L432" s="234">
        <v>2880</v>
      </c>
    </row>
    <row r="433" spans="1:12" s="145" customFormat="1" x14ac:dyDescent="0.2">
      <c r="A433" s="337" t="s">
        <v>236</v>
      </c>
      <c r="B433" s="334" t="s">
        <v>2081</v>
      </c>
      <c r="C433" s="232">
        <v>0</v>
      </c>
      <c r="D433" s="233" t="s">
        <v>1676</v>
      </c>
      <c r="E433" s="233" t="s">
        <v>1676</v>
      </c>
      <c r="F433" s="233">
        <v>0</v>
      </c>
      <c r="G433" s="233">
        <v>0</v>
      </c>
      <c r="H433" s="233">
        <v>0</v>
      </c>
      <c r="I433" s="233" t="s">
        <v>1676</v>
      </c>
      <c r="J433" s="233">
        <v>0</v>
      </c>
      <c r="K433" s="233">
        <v>0</v>
      </c>
      <c r="L433" s="234">
        <v>2635</v>
      </c>
    </row>
    <row r="434" spans="1:12" s="145" customFormat="1" x14ac:dyDescent="0.2">
      <c r="A434" s="337" t="s">
        <v>1548</v>
      </c>
      <c r="B434" s="334" t="s">
        <v>2082</v>
      </c>
      <c r="C434" s="232">
        <v>0</v>
      </c>
      <c r="D434" s="233">
        <v>0</v>
      </c>
      <c r="E434" s="233">
        <v>0</v>
      </c>
      <c r="F434" s="233">
        <v>0</v>
      </c>
      <c r="G434" s="233">
        <v>0</v>
      </c>
      <c r="H434" s="233">
        <v>0</v>
      </c>
      <c r="I434" s="233">
        <v>0</v>
      </c>
      <c r="J434" s="233">
        <v>0</v>
      </c>
      <c r="K434" s="233">
        <v>0</v>
      </c>
      <c r="L434" s="234">
        <v>300</v>
      </c>
    </row>
    <row r="435" spans="1:12" s="145" customFormat="1" x14ac:dyDescent="0.2">
      <c r="A435" s="337" t="s">
        <v>452</v>
      </c>
      <c r="B435" s="334" t="s">
        <v>2083</v>
      </c>
      <c r="C435" s="232">
        <v>130</v>
      </c>
      <c r="D435" s="233">
        <v>2835</v>
      </c>
      <c r="E435" s="233">
        <v>540</v>
      </c>
      <c r="F435" s="233">
        <v>75</v>
      </c>
      <c r="G435" s="233" t="s">
        <v>1676</v>
      </c>
      <c r="H435" s="233">
        <v>0</v>
      </c>
      <c r="I435" s="233">
        <v>1000</v>
      </c>
      <c r="J435" s="233">
        <v>25</v>
      </c>
      <c r="K435" s="233">
        <v>540</v>
      </c>
      <c r="L435" s="234">
        <v>47865</v>
      </c>
    </row>
    <row r="436" spans="1:12" s="145" customFormat="1" x14ac:dyDescent="0.2">
      <c r="A436" s="337" t="s">
        <v>375</v>
      </c>
      <c r="B436" s="334" t="s">
        <v>2084</v>
      </c>
      <c r="C436" s="232">
        <v>355</v>
      </c>
      <c r="D436" s="233">
        <v>4750</v>
      </c>
      <c r="E436" s="233">
        <v>865</v>
      </c>
      <c r="F436" s="233">
        <v>125</v>
      </c>
      <c r="G436" s="233">
        <v>20</v>
      </c>
      <c r="H436" s="233" t="s">
        <v>1676</v>
      </c>
      <c r="I436" s="233">
        <v>2910</v>
      </c>
      <c r="J436" s="233">
        <v>135</v>
      </c>
      <c r="K436" s="233">
        <v>295</v>
      </c>
      <c r="L436" s="234">
        <v>90820</v>
      </c>
    </row>
    <row r="437" spans="1:12" s="145" customFormat="1" x14ac:dyDescent="0.2">
      <c r="A437" s="337" t="s">
        <v>1332</v>
      </c>
      <c r="B437" s="334" t="s">
        <v>2085</v>
      </c>
      <c r="C437" s="232">
        <v>0</v>
      </c>
      <c r="D437" s="233">
        <v>0</v>
      </c>
      <c r="E437" s="233">
        <v>0</v>
      </c>
      <c r="F437" s="233">
        <v>0</v>
      </c>
      <c r="G437" s="233">
        <v>0</v>
      </c>
      <c r="H437" s="233">
        <v>0</v>
      </c>
      <c r="I437" s="233">
        <v>0</v>
      </c>
      <c r="J437" s="233">
        <v>0</v>
      </c>
      <c r="K437" s="233">
        <v>0</v>
      </c>
      <c r="L437" s="234">
        <v>255</v>
      </c>
    </row>
    <row r="438" spans="1:12" s="145" customFormat="1" x14ac:dyDescent="0.2">
      <c r="A438" s="337" t="s">
        <v>1545</v>
      </c>
      <c r="B438" s="334" t="s">
        <v>2086</v>
      </c>
      <c r="C438" s="232">
        <v>0</v>
      </c>
      <c r="D438" s="233">
        <v>15</v>
      </c>
      <c r="E438" s="233">
        <v>0</v>
      </c>
      <c r="F438" s="233">
        <v>0</v>
      </c>
      <c r="G438" s="233">
        <v>0</v>
      </c>
      <c r="H438" s="233">
        <v>0</v>
      </c>
      <c r="I438" s="233">
        <v>205</v>
      </c>
      <c r="J438" s="233">
        <v>10</v>
      </c>
      <c r="K438" s="233">
        <v>0</v>
      </c>
      <c r="L438" s="234">
        <v>7965</v>
      </c>
    </row>
    <row r="439" spans="1:12" s="145" customFormat="1" x14ac:dyDescent="0.2">
      <c r="A439" s="337" t="s">
        <v>359</v>
      </c>
      <c r="B439" s="334" t="s">
        <v>2087</v>
      </c>
      <c r="C439" s="232">
        <v>0</v>
      </c>
      <c r="D439" s="233">
        <v>0</v>
      </c>
      <c r="E439" s="233">
        <v>0</v>
      </c>
      <c r="F439" s="233">
        <v>0</v>
      </c>
      <c r="G439" s="233">
        <v>0</v>
      </c>
      <c r="H439" s="233">
        <v>0</v>
      </c>
      <c r="I439" s="233" t="s">
        <v>1676</v>
      </c>
      <c r="J439" s="233">
        <v>0</v>
      </c>
      <c r="K439" s="233">
        <v>0</v>
      </c>
      <c r="L439" s="234">
        <v>75</v>
      </c>
    </row>
    <row r="440" spans="1:12" s="145" customFormat="1" x14ac:dyDescent="0.2">
      <c r="A440" s="337" t="s">
        <v>237</v>
      </c>
      <c r="B440" s="334" t="s">
        <v>2088</v>
      </c>
      <c r="C440" s="232">
        <v>0</v>
      </c>
      <c r="D440" s="233">
        <v>0</v>
      </c>
      <c r="E440" s="233">
        <v>0</v>
      </c>
      <c r="F440" s="233">
        <v>0</v>
      </c>
      <c r="G440" s="233">
        <v>0</v>
      </c>
      <c r="H440" s="233">
        <v>0</v>
      </c>
      <c r="I440" s="233" t="s">
        <v>1676</v>
      </c>
      <c r="J440" s="233">
        <v>0</v>
      </c>
      <c r="K440" s="233">
        <v>0</v>
      </c>
      <c r="L440" s="234">
        <v>545</v>
      </c>
    </row>
    <row r="441" spans="1:12" s="145" customFormat="1" x14ac:dyDescent="0.2">
      <c r="A441" s="337" t="s">
        <v>783</v>
      </c>
      <c r="B441" s="334" t="s">
        <v>2089</v>
      </c>
      <c r="C441" s="232">
        <v>0</v>
      </c>
      <c r="D441" s="233" t="s">
        <v>1676</v>
      </c>
      <c r="E441" s="233">
        <v>0</v>
      </c>
      <c r="F441" s="233">
        <v>0</v>
      </c>
      <c r="G441" s="233">
        <v>0</v>
      </c>
      <c r="H441" s="233">
        <v>0</v>
      </c>
      <c r="I441" s="233">
        <v>10</v>
      </c>
      <c r="J441" s="233" t="s">
        <v>1676</v>
      </c>
      <c r="K441" s="233">
        <v>0</v>
      </c>
      <c r="L441" s="234">
        <v>1250</v>
      </c>
    </row>
    <row r="442" spans="1:12" s="145" customFormat="1" x14ac:dyDescent="0.2">
      <c r="A442" s="337" t="s">
        <v>334</v>
      </c>
      <c r="B442" s="334" t="s">
        <v>2090</v>
      </c>
      <c r="C442" s="232" t="s">
        <v>1676</v>
      </c>
      <c r="D442" s="233" t="s">
        <v>1676</v>
      </c>
      <c r="E442" s="233" t="s">
        <v>1676</v>
      </c>
      <c r="F442" s="233">
        <v>0</v>
      </c>
      <c r="G442" s="233">
        <v>0</v>
      </c>
      <c r="H442" s="233">
        <v>0</v>
      </c>
      <c r="I442" s="233">
        <v>45</v>
      </c>
      <c r="J442" s="233" t="s">
        <v>1676</v>
      </c>
      <c r="K442" s="233">
        <v>0</v>
      </c>
      <c r="L442" s="234">
        <v>2370</v>
      </c>
    </row>
    <row r="443" spans="1:12" s="145" customFormat="1" x14ac:dyDescent="0.2">
      <c r="A443" s="337" t="s">
        <v>1627</v>
      </c>
      <c r="B443" s="334" t="s">
        <v>2091</v>
      </c>
      <c r="C443" s="232">
        <v>0</v>
      </c>
      <c r="D443" s="233">
        <v>0</v>
      </c>
      <c r="E443" s="233">
        <v>0</v>
      </c>
      <c r="F443" s="233">
        <v>0</v>
      </c>
      <c r="G443" s="233">
        <v>0</v>
      </c>
      <c r="H443" s="233">
        <v>0</v>
      </c>
      <c r="I443" s="233">
        <v>0</v>
      </c>
      <c r="J443" s="233">
        <v>0</v>
      </c>
      <c r="K443" s="233">
        <v>0</v>
      </c>
      <c r="L443" s="234">
        <v>15</v>
      </c>
    </row>
    <row r="444" spans="1:12" s="145" customFormat="1" x14ac:dyDescent="0.2">
      <c r="A444" s="337" t="s">
        <v>383</v>
      </c>
      <c r="B444" s="334" t="s">
        <v>2092</v>
      </c>
      <c r="C444" s="232" t="s">
        <v>1676</v>
      </c>
      <c r="D444" s="233">
        <v>85</v>
      </c>
      <c r="E444" s="233">
        <v>0</v>
      </c>
      <c r="F444" s="233">
        <v>0</v>
      </c>
      <c r="G444" s="233" t="s">
        <v>1676</v>
      </c>
      <c r="H444" s="233">
        <v>0</v>
      </c>
      <c r="I444" s="233">
        <v>2195</v>
      </c>
      <c r="J444" s="233">
        <v>10</v>
      </c>
      <c r="K444" s="233">
        <v>130</v>
      </c>
      <c r="L444" s="234">
        <v>21585</v>
      </c>
    </row>
    <row r="445" spans="1:12" s="145" customFormat="1" x14ac:dyDescent="0.2">
      <c r="A445" s="337" t="s">
        <v>403</v>
      </c>
      <c r="B445" s="334" t="s">
        <v>2093</v>
      </c>
      <c r="C445" s="232" t="s">
        <v>1676</v>
      </c>
      <c r="D445" s="233">
        <v>55</v>
      </c>
      <c r="E445" s="233">
        <v>0</v>
      </c>
      <c r="F445" s="233" t="s">
        <v>1676</v>
      </c>
      <c r="G445" s="233" t="s">
        <v>1676</v>
      </c>
      <c r="H445" s="233">
        <v>0</v>
      </c>
      <c r="I445" s="233">
        <v>1485</v>
      </c>
      <c r="J445" s="233" t="s">
        <v>1676</v>
      </c>
      <c r="K445" s="233">
        <v>45</v>
      </c>
      <c r="L445" s="234">
        <v>7515</v>
      </c>
    </row>
    <row r="446" spans="1:12" s="145" customFormat="1" x14ac:dyDescent="0.2">
      <c r="A446" s="337" t="s">
        <v>745</v>
      </c>
      <c r="B446" s="334" t="s">
        <v>2094</v>
      </c>
      <c r="C446" s="232">
        <v>0</v>
      </c>
      <c r="D446" s="233">
        <v>0</v>
      </c>
      <c r="E446" s="233">
        <v>0</v>
      </c>
      <c r="F446" s="233">
        <v>0</v>
      </c>
      <c r="G446" s="233">
        <v>0</v>
      </c>
      <c r="H446" s="233">
        <v>0</v>
      </c>
      <c r="I446" s="233">
        <v>0</v>
      </c>
      <c r="J446" s="233">
        <v>0</v>
      </c>
      <c r="K446" s="233">
        <v>0</v>
      </c>
      <c r="L446" s="234">
        <v>1560</v>
      </c>
    </row>
    <row r="447" spans="1:12" s="145" customFormat="1" x14ac:dyDescent="0.2">
      <c r="A447" s="337" t="s">
        <v>454</v>
      </c>
      <c r="B447" s="334" t="s">
        <v>2095</v>
      </c>
      <c r="C447" s="232">
        <v>205</v>
      </c>
      <c r="D447" s="233">
        <v>3575</v>
      </c>
      <c r="E447" s="233">
        <v>540</v>
      </c>
      <c r="F447" s="233">
        <v>80</v>
      </c>
      <c r="G447" s="233" t="s">
        <v>1676</v>
      </c>
      <c r="H447" s="233" t="s">
        <v>1676</v>
      </c>
      <c r="I447" s="233">
        <v>1385</v>
      </c>
      <c r="J447" s="233">
        <v>50</v>
      </c>
      <c r="K447" s="233">
        <v>300</v>
      </c>
      <c r="L447" s="234">
        <v>99340</v>
      </c>
    </row>
    <row r="448" spans="1:12" s="145" customFormat="1" x14ac:dyDescent="0.2">
      <c r="A448" s="337" t="s">
        <v>372</v>
      </c>
      <c r="B448" s="334" t="s">
        <v>2096</v>
      </c>
      <c r="C448" s="232">
        <v>145</v>
      </c>
      <c r="D448" s="233">
        <v>2405</v>
      </c>
      <c r="E448" s="233">
        <v>250</v>
      </c>
      <c r="F448" s="233">
        <v>55</v>
      </c>
      <c r="G448" s="233" t="s">
        <v>1676</v>
      </c>
      <c r="H448" s="233" t="s">
        <v>1676</v>
      </c>
      <c r="I448" s="233">
        <v>1230</v>
      </c>
      <c r="J448" s="233">
        <v>50</v>
      </c>
      <c r="K448" s="233">
        <v>245</v>
      </c>
      <c r="L448" s="234">
        <v>59980</v>
      </c>
    </row>
    <row r="449" spans="1:12" s="145" customFormat="1" x14ac:dyDescent="0.2">
      <c r="A449" s="337" t="s">
        <v>50</v>
      </c>
      <c r="B449" s="334" t="s">
        <v>2097</v>
      </c>
      <c r="C449" s="232" t="s">
        <v>1676</v>
      </c>
      <c r="D449" s="233" t="s">
        <v>1676</v>
      </c>
      <c r="E449" s="233">
        <v>0</v>
      </c>
      <c r="F449" s="233">
        <v>0</v>
      </c>
      <c r="G449" s="233">
        <v>0</v>
      </c>
      <c r="H449" s="233">
        <v>0</v>
      </c>
      <c r="I449" s="233">
        <v>430</v>
      </c>
      <c r="J449" s="233" t="s">
        <v>1676</v>
      </c>
      <c r="K449" s="233">
        <v>0</v>
      </c>
      <c r="L449" s="234">
        <v>2855</v>
      </c>
    </row>
    <row r="450" spans="1:12" s="145" customFormat="1" x14ac:dyDescent="0.2">
      <c r="A450" s="337" t="s">
        <v>1547</v>
      </c>
      <c r="B450" s="334" t="s">
        <v>2098</v>
      </c>
      <c r="C450" s="232">
        <v>0</v>
      </c>
      <c r="D450" s="233" t="s">
        <v>1676</v>
      </c>
      <c r="E450" s="233">
        <v>0</v>
      </c>
      <c r="F450" s="233">
        <v>0</v>
      </c>
      <c r="G450" s="233">
        <v>0</v>
      </c>
      <c r="H450" s="233">
        <v>0</v>
      </c>
      <c r="I450" s="233" t="s">
        <v>1676</v>
      </c>
      <c r="J450" s="233">
        <v>0</v>
      </c>
      <c r="K450" s="233">
        <v>0</v>
      </c>
      <c r="L450" s="234">
        <v>665</v>
      </c>
    </row>
    <row r="451" spans="1:12" s="145" customFormat="1" x14ac:dyDescent="0.2">
      <c r="A451" s="337" t="s">
        <v>1587</v>
      </c>
      <c r="B451" s="334" t="s">
        <v>2099</v>
      </c>
      <c r="C451" s="232">
        <v>0</v>
      </c>
      <c r="D451" s="233">
        <v>0</v>
      </c>
      <c r="E451" s="233">
        <v>0</v>
      </c>
      <c r="F451" s="233">
        <v>0</v>
      </c>
      <c r="G451" s="233">
        <v>0</v>
      </c>
      <c r="H451" s="233">
        <v>0</v>
      </c>
      <c r="I451" s="233">
        <v>0</v>
      </c>
      <c r="J451" s="233">
        <v>0</v>
      </c>
      <c r="K451" s="233">
        <v>0</v>
      </c>
      <c r="L451" s="234">
        <v>405</v>
      </c>
    </row>
    <row r="452" spans="1:12" s="145" customFormat="1" x14ac:dyDescent="0.2">
      <c r="A452" s="337" t="s">
        <v>199</v>
      </c>
      <c r="B452" s="334" t="s">
        <v>2100</v>
      </c>
      <c r="C452" s="232">
        <v>705</v>
      </c>
      <c r="D452" s="233">
        <v>8505</v>
      </c>
      <c r="E452" s="233">
        <v>1305</v>
      </c>
      <c r="F452" s="233">
        <v>510</v>
      </c>
      <c r="G452" s="233">
        <v>45</v>
      </c>
      <c r="H452" s="233" t="s">
        <v>1676</v>
      </c>
      <c r="I452" s="233">
        <v>7690</v>
      </c>
      <c r="J452" s="233">
        <v>385</v>
      </c>
      <c r="K452" s="233">
        <v>350</v>
      </c>
      <c r="L452" s="234">
        <v>215810</v>
      </c>
    </row>
    <row r="453" spans="1:12" s="145" customFormat="1" x14ac:dyDescent="0.2">
      <c r="A453" s="337" t="s">
        <v>185</v>
      </c>
      <c r="B453" s="334" t="s">
        <v>2101</v>
      </c>
      <c r="C453" s="232">
        <v>345</v>
      </c>
      <c r="D453" s="233">
        <v>4190</v>
      </c>
      <c r="E453" s="233">
        <v>325</v>
      </c>
      <c r="F453" s="233">
        <v>160</v>
      </c>
      <c r="G453" s="233">
        <v>15</v>
      </c>
      <c r="H453" s="233" t="s">
        <v>1676</v>
      </c>
      <c r="I453" s="233">
        <v>880</v>
      </c>
      <c r="J453" s="233">
        <v>45</v>
      </c>
      <c r="K453" s="233">
        <v>320</v>
      </c>
      <c r="L453" s="234">
        <v>73305</v>
      </c>
    </row>
    <row r="454" spans="1:12" s="157" customFormat="1" x14ac:dyDescent="0.2">
      <c r="A454" s="337" t="s">
        <v>1623</v>
      </c>
      <c r="B454" s="334" t="s">
        <v>2102</v>
      </c>
      <c r="C454" s="232">
        <v>0</v>
      </c>
      <c r="D454" s="233">
        <v>0</v>
      </c>
      <c r="E454" s="233">
        <v>0</v>
      </c>
      <c r="F454" s="233">
        <v>0</v>
      </c>
      <c r="G454" s="233">
        <v>0</v>
      </c>
      <c r="H454" s="233">
        <v>0</v>
      </c>
      <c r="I454" s="233">
        <v>0</v>
      </c>
      <c r="J454" s="233">
        <v>0</v>
      </c>
      <c r="K454" s="233">
        <v>0</v>
      </c>
      <c r="L454" s="234">
        <v>15</v>
      </c>
    </row>
    <row r="455" spans="1:12" s="145" customFormat="1" x14ac:dyDescent="0.2">
      <c r="A455" s="337" t="s">
        <v>391</v>
      </c>
      <c r="B455" s="334" t="s">
        <v>2103</v>
      </c>
      <c r="C455" s="232">
        <v>305</v>
      </c>
      <c r="D455" s="233">
        <v>3195</v>
      </c>
      <c r="E455" s="233">
        <v>490</v>
      </c>
      <c r="F455" s="233">
        <v>60</v>
      </c>
      <c r="G455" s="233" t="s">
        <v>1676</v>
      </c>
      <c r="H455" s="233">
        <v>0</v>
      </c>
      <c r="I455" s="233">
        <v>1345</v>
      </c>
      <c r="J455" s="233">
        <v>80</v>
      </c>
      <c r="K455" s="233">
        <v>140</v>
      </c>
      <c r="L455" s="234">
        <v>84875</v>
      </c>
    </row>
    <row r="456" spans="1:12" s="145" customFormat="1" x14ac:dyDescent="0.2">
      <c r="A456" s="337" t="s">
        <v>441</v>
      </c>
      <c r="B456" s="334" t="s">
        <v>2104</v>
      </c>
      <c r="C456" s="232">
        <v>35</v>
      </c>
      <c r="D456" s="233">
        <v>515</v>
      </c>
      <c r="E456" s="233" t="s">
        <v>1676</v>
      </c>
      <c r="F456" s="233" t="s">
        <v>1676</v>
      </c>
      <c r="G456" s="233">
        <v>0</v>
      </c>
      <c r="H456" s="233">
        <v>0</v>
      </c>
      <c r="I456" s="233">
        <v>625</v>
      </c>
      <c r="J456" s="233">
        <v>405</v>
      </c>
      <c r="K456" s="233">
        <v>10</v>
      </c>
      <c r="L456" s="234">
        <v>11715</v>
      </c>
    </row>
    <row r="457" spans="1:12" s="145" customFormat="1" x14ac:dyDescent="0.2">
      <c r="A457" s="337" t="s">
        <v>408</v>
      </c>
      <c r="B457" s="334" t="s">
        <v>2105</v>
      </c>
      <c r="C457" s="232">
        <v>200</v>
      </c>
      <c r="D457" s="233">
        <v>3010</v>
      </c>
      <c r="E457" s="233">
        <v>390</v>
      </c>
      <c r="F457" s="233">
        <v>120</v>
      </c>
      <c r="G457" s="233" t="s">
        <v>1676</v>
      </c>
      <c r="H457" s="233">
        <v>0</v>
      </c>
      <c r="I457" s="233">
        <v>820</v>
      </c>
      <c r="J457" s="233">
        <v>105</v>
      </c>
      <c r="K457" s="233">
        <v>210</v>
      </c>
      <c r="L457" s="234">
        <v>55040</v>
      </c>
    </row>
    <row r="458" spans="1:12" s="145" customFormat="1" x14ac:dyDescent="0.2">
      <c r="A458" s="337" t="s">
        <v>400</v>
      </c>
      <c r="B458" s="334" t="s">
        <v>2106</v>
      </c>
      <c r="C458" s="232">
        <v>105</v>
      </c>
      <c r="D458" s="233">
        <v>3090</v>
      </c>
      <c r="E458" s="233">
        <v>1040</v>
      </c>
      <c r="F458" s="233">
        <v>50</v>
      </c>
      <c r="G458" s="233">
        <v>20</v>
      </c>
      <c r="H458" s="233" t="s">
        <v>1676</v>
      </c>
      <c r="I458" s="233">
        <v>1705</v>
      </c>
      <c r="J458" s="233">
        <v>30</v>
      </c>
      <c r="K458" s="233">
        <v>145</v>
      </c>
      <c r="L458" s="234">
        <v>100265</v>
      </c>
    </row>
    <row r="459" spans="1:12" s="145" customFormat="1" x14ac:dyDescent="0.2">
      <c r="A459" s="337" t="s">
        <v>180</v>
      </c>
      <c r="B459" s="334" t="s">
        <v>2107</v>
      </c>
      <c r="C459" s="232" t="s">
        <v>1676</v>
      </c>
      <c r="D459" s="233">
        <v>75</v>
      </c>
      <c r="E459" s="233" t="s">
        <v>1676</v>
      </c>
      <c r="F459" s="233" t="s">
        <v>1676</v>
      </c>
      <c r="G459" s="233" t="s">
        <v>1676</v>
      </c>
      <c r="H459" s="233">
        <v>0</v>
      </c>
      <c r="I459" s="233">
        <v>3900</v>
      </c>
      <c r="J459" s="233">
        <v>20</v>
      </c>
      <c r="K459" s="233">
        <v>95</v>
      </c>
      <c r="L459" s="234">
        <v>21225</v>
      </c>
    </row>
    <row r="460" spans="1:12" s="145" customFormat="1" x14ac:dyDescent="0.2">
      <c r="A460" s="337" t="s">
        <v>192</v>
      </c>
      <c r="B460" s="334" t="s">
        <v>2108</v>
      </c>
      <c r="C460" s="232">
        <v>0</v>
      </c>
      <c r="D460" s="233">
        <v>20</v>
      </c>
      <c r="E460" s="233" t="s">
        <v>1676</v>
      </c>
      <c r="F460" s="233">
        <v>0</v>
      </c>
      <c r="G460" s="233">
        <v>0</v>
      </c>
      <c r="H460" s="233">
        <v>0</v>
      </c>
      <c r="I460" s="233">
        <v>600</v>
      </c>
      <c r="J460" s="233">
        <v>20</v>
      </c>
      <c r="K460" s="233">
        <v>0</v>
      </c>
      <c r="L460" s="234">
        <v>13125</v>
      </c>
    </row>
    <row r="461" spans="1:12" s="145" customFormat="1" x14ac:dyDescent="0.2">
      <c r="A461" s="337" t="s">
        <v>442</v>
      </c>
      <c r="B461" s="334" t="s">
        <v>2109</v>
      </c>
      <c r="C461" s="232">
        <v>270</v>
      </c>
      <c r="D461" s="233">
        <v>4065</v>
      </c>
      <c r="E461" s="233">
        <v>800</v>
      </c>
      <c r="F461" s="233">
        <v>235</v>
      </c>
      <c r="G461" s="233" t="s">
        <v>1676</v>
      </c>
      <c r="H461" s="233">
        <v>0</v>
      </c>
      <c r="I461" s="233">
        <v>3410</v>
      </c>
      <c r="J461" s="233">
        <v>130</v>
      </c>
      <c r="K461" s="233">
        <v>590</v>
      </c>
      <c r="L461" s="234">
        <v>123235</v>
      </c>
    </row>
    <row r="462" spans="1:12" s="145" customFormat="1" x14ac:dyDescent="0.2">
      <c r="A462" s="337" t="s">
        <v>1596</v>
      </c>
      <c r="B462" s="334" t="s">
        <v>2158</v>
      </c>
      <c r="C462" s="232">
        <v>0</v>
      </c>
      <c r="D462" s="233">
        <v>0</v>
      </c>
      <c r="E462" s="233">
        <v>0</v>
      </c>
      <c r="F462" s="233">
        <v>0</v>
      </c>
      <c r="G462" s="233">
        <v>0</v>
      </c>
      <c r="H462" s="233">
        <v>0</v>
      </c>
      <c r="I462" s="233">
        <v>0</v>
      </c>
      <c r="J462" s="233">
        <v>0</v>
      </c>
      <c r="K462" s="233">
        <v>0</v>
      </c>
      <c r="L462" s="234" t="s">
        <v>1676</v>
      </c>
    </row>
    <row r="463" spans="1:12" s="145" customFormat="1" x14ac:dyDescent="0.2">
      <c r="A463" s="337" t="s">
        <v>405</v>
      </c>
      <c r="B463" s="334" t="s">
        <v>2110</v>
      </c>
      <c r="C463" s="232">
        <v>45</v>
      </c>
      <c r="D463" s="233">
        <v>265</v>
      </c>
      <c r="E463" s="233" t="s">
        <v>1676</v>
      </c>
      <c r="F463" s="233">
        <v>15</v>
      </c>
      <c r="G463" s="233" t="s">
        <v>1676</v>
      </c>
      <c r="H463" s="233">
        <v>0</v>
      </c>
      <c r="I463" s="233">
        <v>775</v>
      </c>
      <c r="J463" s="233">
        <v>95</v>
      </c>
      <c r="K463" s="233">
        <v>55</v>
      </c>
      <c r="L463" s="234">
        <v>10010</v>
      </c>
    </row>
    <row r="464" spans="1:12" s="145" customFormat="1" x14ac:dyDescent="0.2">
      <c r="A464" s="337" t="s">
        <v>1624</v>
      </c>
      <c r="B464" s="334" t="s">
        <v>2111</v>
      </c>
      <c r="C464" s="232">
        <v>0</v>
      </c>
      <c r="D464" s="233">
        <v>0</v>
      </c>
      <c r="E464" s="233">
        <v>0</v>
      </c>
      <c r="F464" s="233">
        <v>0</v>
      </c>
      <c r="G464" s="233">
        <v>0</v>
      </c>
      <c r="H464" s="233">
        <v>0</v>
      </c>
      <c r="I464" s="233">
        <v>0</v>
      </c>
      <c r="J464" s="233">
        <v>0</v>
      </c>
      <c r="K464" s="233">
        <v>0</v>
      </c>
      <c r="L464" s="234">
        <v>10</v>
      </c>
    </row>
    <row r="465" spans="1:12" s="145" customFormat="1" x14ac:dyDescent="0.2">
      <c r="A465" s="337" t="s">
        <v>594</v>
      </c>
      <c r="B465" s="334" t="s">
        <v>2112</v>
      </c>
      <c r="C465" s="232">
        <v>0</v>
      </c>
      <c r="D465" s="233">
        <v>25</v>
      </c>
      <c r="E465" s="233">
        <v>0</v>
      </c>
      <c r="F465" s="233">
        <v>0</v>
      </c>
      <c r="G465" s="233" t="s">
        <v>1676</v>
      </c>
      <c r="H465" s="233">
        <v>0</v>
      </c>
      <c r="I465" s="233">
        <v>0</v>
      </c>
      <c r="J465" s="233" t="s">
        <v>1676</v>
      </c>
      <c r="K465" s="233">
        <v>0</v>
      </c>
      <c r="L465" s="234">
        <v>2065</v>
      </c>
    </row>
    <row r="466" spans="1:12" s="145" customFormat="1" x14ac:dyDescent="0.2">
      <c r="A466" s="337" t="s">
        <v>349</v>
      </c>
      <c r="B466" s="334" t="s">
        <v>2113</v>
      </c>
      <c r="C466" s="232">
        <v>0</v>
      </c>
      <c r="D466" s="233">
        <v>15</v>
      </c>
      <c r="E466" s="233">
        <v>0</v>
      </c>
      <c r="F466" s="233">
        <v>0</v>
      </c>
      <c r="G466" s="233">
        <v>0</v>
      </c>
      <c r="H466" s="233">
        <v>0</v>
      </c>
      <c r="I466" s="233">
        <v>540</v>
      </c>
      <c r="J466" s="233">
        <v>30</v>
      </c>
      <c r="K466" s="233" t="s">
        <v>1676</v>
      </c>
      <c r="L466" s="234">
        <v>12180</v>
      </c>
    </row>
    <row r="467" spans="1:12" s="145" customFormat="1" x14ac:dyDescent="0.2">
      <c r="A467" s="337" t="s">
        <v>1212</v>
      </c>
      <c r="B467" s="334" t="s">
        <v>2114</v>
      </c>
      <c r="C467" s="232">
        <v>0</v>
      </c>
      <c r="D467" s="233">
        <v>30</v>
      </c>
      <c r="E467" s="233">
        <v>0</v>
      </c>
      <c r="F467" s="233">
        <v>0</v>
      </c>
      <c r="G467" s="233">
        <v>0</v>
      </c>
      <c r="H467" s="233">
        <v>0</v>
      </c>
      <c r="I467" s="233">
        <v>0</v>
      </c>
      <c r="J467" s="233">
        <v>0</v>
      </c>
      <c r="K467" s="233">
        <v>0</v>
      </c>
      <c r="L467" s="234">
        <v>90</v>
      </c>
    </row>
    <row r="468" spans="1:12" s="145" customFormat="1" x14ac:dyDescent="0.2">
      <c r="A468" s="337" t="s">
        <v>366</v>
      </c>
      <c r="B468" s="334" t="s">
        <v>2115</v>
      </c>
      <c r="C468" s="232">
        <v>215</v>
      </c>
      <c r="D468" s="233">
        <v>3515</v>
      </c>
      <c r="E468" s="233">
        <v>565</v>
      </c>
      <c r="F468" s="233">
        <v>85</v>
      </c>
      <c r="G468" s="233" t="s">
        <v>1676</v>
      </c>
      <c r="H468" s="233">
        <v>0</v>
      </c>
      <c r="I468" s="233">
        <v>1680</v>
      </c>
      <c r="J468" s="233">
        <v>70</v>
      </c>
      <c r="K468" s="233">
        <v>165</v>
      </c>
      <c r="L468" s="234">
        <v>76390</v>
      </c>
    </row>
    <row r="469" spans="1:12" s="145" customFormat="1" x14ac:dyDescent="0.2">
      <c r="A469" s="337" t="s">
        <v>1213</v>
      </c>
      <c r="B469" s="334" t="s">
        <v>2116</v>
      </c>
      <c r="C469" s="232">
        <v>0</v>
      </c>
      <c r="D469" s="233">
        <v>0</v>
      </c>
      <c r="E469" s="233">
        <v>0</v>
      </c>
      <c r="F469" s="233">
        <v>0</v>
      </c>
      <c r="G469" s="233">
        <v>0</v>
      </c>
      <c r="H469" s="233">
        <v>0</v>
      </c>
      <c r="I469" s="233" t="s">
        <v>1676</v>
      </c>
      <c r="J469" s="233">
        <v>0</v>
      </c>
      <c r="K469" s="233">
        <v>0</v>
      </c>
      <c r="L469" s="234">
        <v>1270</v>
      </c>
    </row>
    <row r="470" spans="1:12" s="145" customFormat="1" x14ac:dyDescent="0.2">
      <c r="A470" s="337" t="s">
        <v>553</v>
      </c>
      <c r="B470" s="334" t="s">
        <v>2117</v>
      </c>
      <c r="C470" s="232">
        <v>0</v>
      </c>
      <c r="D470" s="233" t="s">
        <v>1676</v>
      </c>
      <c r="E470" s="233">
        <v>0</v>
      </c>
      <c r="F470" s="233">
        <v>0</v>
      </c>
      <c r="G470" s="233">
        <v>0</v>
      </c>
      <c r="H470" s="233">
        <v>0</v>
      </c>
      <c r="I470" s="233">
        <v>25</v>
      </c>
      <c r="J470" s="233">
        <v>15</v>
      </c>
      <c r="K470" s="233">
        <v>0</v>
      </c>
      <c r="L470" s="234">
        <v>2515</v>
      </c>
    </row>
    <row r="471" spans="1:12" s="145" customFormat="1" x14ac:dyDescent="0.2">
      <c r="A471" s="337" t="s">
        <v>222</v>
      </c>
      <c r="B471" s="334" t="s">
        <v>2118</v>
      </c>
      <c r="C471" s="232">
        <v>540</v>
      </c>
      <c r="D471" s="233">
        <v>6820</v>
      </c>
      <c r="E471" s="233">
        <v>825</v>
      </c>
      <c r="F471" s="233">
        <v>180</v>
      </c>
      <c r="G471" s="233">
        <v>10</v>
      </c>
      <c r="H471" s="233">
        <v>0</v>
      </c>
      <c r="I471" s="233">
        <v>3150</v>
      </c>
      <c r="J471" s="233">
        <v>190</v>
      </c>
      <c r="K471" s="233">
        <v>400</v>
      </c>
      <c r="L471" s="234">
        <v>137110</v>
      </c>
    </row>
    <row r="472" spans="1:12" s="145" customFormat="1" x14ac:dyDescent="0.2">
      <c r="A472" s="337" t="s">
        <v>194</v>
      </c>
      <c r="B472" s="334" t="s">
        <v>2119</v>
      </c>
      <c r="C472" s="232">
        <v>330</v>
      </c>
      <c r="D472" s="233">
        <v>3375</v>
      </c>
      <c r="E472" s="233">
        <v>260</v>
      </c>
      <c r="F472" s="233">
        <v>240</v>
      </c>
      <c r="G472" s="233">
        <v>45</v>
      </c>
      <c r="H472" s="233" t="s">
        <v>1676</v>
      </c>
      <c r="I472" s="233">
        <v>8220</v>
      </c>
      <c r="J472" s="233">
        <v>270</v>
      </c>
      <c r="K472" s="233">
        <v>500</v>
      </c>
      <c r="L472" s="234">
        <v>170790</v>
      </c>
    </row>
    <row r="473" spans="1:12" s="145" customFormat="1" x14ac:dyDescent="0.2">
      <c r="A473" s="337" t="s">
        <v>421</v>
      </c>
      <c r="B473" s="334" t="s">
        <v>2120</v>
      </c>
      <c r="C473" s="232">
        <v>1000</v>
      </c>
      <c r="D473" s="233">
        <v>7450</v>
      </c>
      <c r="E473" s="233">
        <v>1720</v>
      </c>
      <c r="F473" s="233">
        <v>330</v>
      </c>
      <c r="G473" s="233">
        <v>20</v>
      </c>
      <c r="H473" s="233" t="s">
        <v>1676</v>
      </c>
      <c r="I473" s="233">
        <v>2465</v>
      </c>
      <c r="J473" s="233">
        <v>55</v>
      </c>
      <c r="K473" s="233">
        <v>705</v>
      </c>
      <c r="L473" s="234">
        <v>147645</v>
      </c>
    </row>
    <row r="474" spans="1:12" s="145" customFormat="1" x14ac:dyDescent="0.2">
      <c r="A474" s="337" t="s">
        <v>574</v>
      </c>
      <c r="B474" s="334" t="s">
        <v>2121</v>
      </c>
      <c r="C474" s="232">
        <v>1405</v>
      </c>
      <c r="D474" s="233">
        <v>18240</v>
      </c>
      <c r="E474" s="233">
        <v>2345</v>
      </c>
      <c r="F474" s="233">
        <v>1155</v>
      </c>
      <c r="G474" s="233">
        <v>35</v>
      </c>
      <c r="H474" s="233" t="s">
        <v>1676</v>
      </c>
      <c r="I474" s="233">
        <v>9625</v>
      </c>
      <c r="J474" s="233">
        <v>400</v>
      </c>
      <c r="K474" s="233">
        <v>1270</v>
      </c>
      <c r="L474" s="234">
        <v>345955</v>
      </c>
    </row>
    <row r="475" spans="1:12" s="145" customFormat="1" x14ac:dyDescent="0.2">
      <c r="A475" s="337" t="s">
        <v>365</v>
      </c>
      <c r="B475" s="334" t="s">
        <v>2122</v>
      </c>
      <c r="C475" s="232">
        <v>625</v>
      </c>
      <c r="D475" s="233">
        <v>6825</v>
      </c>
      <c r="E475" s="233">
        <v>1520</v>
      </c>
      <c r="F475" s="233">
        <v>340</v>
      </c>
      <c r="G475" s="233">
        <v>30</v>
      </c>
      <c r="H475" s="233" t="s">
        <v>1676</v>
      </c>
      <c r="I475" s="233">
        <v>4975</v>
      </c>
      <c r="J475" s="233">
        <v>160</v>
      </c>
      <c r="K475" s="233">
        <v>420</v>
      </c>
      <c r="L475" s="234">
        <v>129515</v>
      </c>
    </row>
    <row r="476" spans="1:12" s="145" customFormat="1" x14ac:dyDescent="0.2">
      <c r="A476" s="337" t="s">
        <v>438</v>
      </c>
      <c r="B476" s="334" t="s">
        <v>2123</v>
      </c>
      <c r="C476" s="232">
        <v>995</v>
      </c>
      <c r="D476" s="233">
        <v>8435</v>
      </c>
      <c r="E476" s="233">
        <v>1255</v>
      </c>
      <c r="F476" s="233">
        <v>370</v>
      </c>
      <c r="G476" s="233">
        <v>55</v>
      </c>
      <c r="H476" s="233" t="s">
        <v>1676</v>
      </c>
      <c r="I476" s="233">
        <v>2815</v>
      </c>
      <c r="J476" s="233">
        <v>90</v>
      </c>
      <c r="K476" s="233">
        <v>350</v>
      </c>
      <c r="L476" s="234">
        <v>159415</v>
      </c>
    </row>
    <row r="477" spans="1:12" s="157" customFormat="1" x14ac:dyDescent="0.2">
      <c r="A477" s="337" t="s">
        <v>202</v>
      </c>
      <c r="B477" s="334" t="s">
        <v>2124</v>
      </c>
      <c r="C477" s="232">
        <v>645</v>
      </c>
      <c r="D477" s="233">
        <v>10555</v>
      </c>
      <c r="E477" s="233">
        <v>1605</v>
      </c>
      <c r="F477" s="233">
        <v>240</v>
      </c>
      <c r="G477" s="233">
        <v>10</v>
      </c>
      <c r="H477" s="233" t="s">
        <v>1676</v>
      </c>
      <c r="I477" s="233">
        <v>4625</v>
      </c>
      <c r="J477" s="233">
        <v>225</v>
      </c>
      <c r="K477" s="233">
        <v>1050</v>
      </c>
      <c r="L477" s="234">
        <v>237180</v>
      </c>
    </row>
    <row r="478" spans="1:12" s="145" customFormat="1" x14ac:dyDescent="0.2">
      <c r="A478" s="337" t="s">
        <v>223</v>
      </c>
      <c r="B478" s="334" t="s">
        <v>2125</v>
      </c>
      <c r="C478" s="232">
        <v>445</v>
      </c>
      <c r="D478" s="233">
        <v>8425</v>
      </c>
      <c r="E478" s="233">
        <v>1125</v>
      </c>
      <c r="F478" s="233">
        <v>285</v>
      </c>
      <c r="G478" s="233">
        <v>60</v>
      </c>
      <c r="H478" s="233">
        <v>0</v>
      </c>
      <c r="I478" s="233">
        <v>7175</v>
      </c>
      <c r="J478" s="233">
        <v>215</v>
      </c>
      <c r="K478" s="233">
        <v>520</v>
      </c>
      <c r="L478" s="234">
        <v>254070</v>
      </c>
    </row>
    <row r="479" spans="1:12" s="145" customFormat="1" x14ac:dyDescent="0.2">
      <c r="A479" s="337" t="s">
        <v>209</v>
      </c>
      <c r="B479" s="334" t="s">
        <v>2126</v>
      </c>
      <c r="C479" s="232">
        <v>415</v>
      </c>
      <c r="D479" s="233">
        <v>4930</v>
      </c>
      <c r="E479" s="233">
        <v>685</v>
      </c>
      <c r="F479" s="233">
        <v>140</v>
      </c>
      <c r="G479" s="233">
        <v>20</v>
      </c>
      <c r="H479" s="233" t="s">
        <v>1676</v>
      </c>
      <c r="I479" s="233">
        <v>1865</v>
      </c>
      <c r="J479" s="233">
        <v>90</v>
      </c>
      <c r="K479" s="233">
        <v>215</v>
      </c>
      <c r="L479" s="234">
        <v>85075</v>
      </c>
    </row>
    <row r="480" spans="1:12" s="145" customFormat="1" x14ac:dyDescent="0.2">
      <c r="A480" s="337" t="s">
        <v>430</v>
      </c>
      <c r="B480" s="334" t="s">
        <v>2127</v>
      </c>
      <c r="C480" s="232">
        <v>995</v>
      </c>
      <c r="D480" s="233">
        <v>10645</v>
      </c>
      <c r="E480" s="233">
        <v>2055</v>
      </c>
      <c r="F480" s="233">
        <v>245</v>
      </c>
      <c r="G480" s="233">
        <v>30</v>
      </c>
      <c r="H480" s="233" t="s">
        <v>1676</v>
      </c>
      <c r="I480" s="233">
        <v>5420</v>
      </c>
      <c r="J480" s="233">
        <v>365</v>
      </c>
      <c r="K480" s="233">
        <v>600</v>
      </c>
      <c r="L480" s="234">
        <v>217110</v>
      </c>
    </row>
    <row r="481" spans="1:12" s="145" customFormat="1" x14ac:dyDescent="0.2">
      <c r="A481" s="337" t="s">
        <v>437</v>
      </c>
      <c r="B481" s="334" t="s">
        <v>2128</v>
      </c>
      <c r="C481" s="232">
        <v>670</v>
      </c>
      <c r="D481" s="233">
        <v>6870</v>
      </c>
      <c r="E481" s="233">
        <v>1010</v>
      </c>
      <c r="F481" s="233">
        <v>190</v>
      </c>
      <c r="G481" s="233">
        <v>15</v>
      </c>
      <c r="H481" s="233">
        <v>0</v>
      </c>
      <c r="I481" s="233">
        <v>3835</v>
      </c>
      <c r="J481" s="233">
        <v>140</v>
      </c>
      <c r="K481" s="233">
        <v>750</v>
      </c>
      <c r="L481" s="234">
        <v>119530</v>
      </c>
    </row>
    <row r="482" spans="1:12" s="145" customFormat="1" x14ac:dyDescent="0.2">
      <c r="A482" s="337" t="s">
        <v>784</v>
      </c>
      <c r="B482" s="334" t="s">
        <v>2129</v>
      </c>
      <c r="C482" s="232">
        <v>0</v>
      </c>
      <c r="D482" s="233">
        <v>0</v>
      </c>
      <c r="E482" s="233">
        <v>0</v>
      </c>
      <c r="F482" s="233">
        <v>0</v>
      </c>
      <c r="G482" s="233">
        <v>0</v>
      </c>
      <c r="H482" s="233">
        <v>0</v>
      </c>
      <c r="I482" s="233" t="s">
        <v>1676</v>
      </c>
      <c r="J482" s="233">
        <v>0</v>
      </c>
      <c r="K482" s="233" t="s">
        <v>1676</v>
      </c>
      <c r="L482" s="234">
        <v>440</v>
      </c>
    </row>
    <row r="483" spans="1:12" s="145" customFormat="1" x14ac:dyDescent="0.2">
      <c r="A483" s="337" t="s">
        <v>377</v>
      </c>
      <c r="B483" s="334" t="s">
        <v>2130</v>
      </c>
      <c r="C483" s="232">
        <v>225</v>
      </c>
      <c r="D483" s="233">
        <v>2975</v>
      </c>
      <c r="E483" s="233">
        <v>470</v>
      </c>
      <c r="F483" s="233">
        <v>75</v>
      </c>
      <c r="G483" s="233" t="s">
        <v>1676</v>
      </c>
      <c r="H483" s="233">
        <v>0</v>
      </c>
      <c r="I483" s="233">
        <v>1630</v>
      </c>
      <c r="J483" s="233">
        <v>55</v>
      </c>
      <c r="K483" s="233">
        <v>200</v>
      </c>
      <c r="L483" s="234">
        <v>67520</v>
      </c>
    </row>
    <row r="484" spans="1:12" s="145" customFormat="1" x14ac:dyDescent="0.2">
      <c r="A484" s="337" t="s">
        <v>1543</v>
      </c>
      <c r="B484" s="334" t="s">
        <v>2131</v>
      </c>
      <c r="C484" s="232">
        <v>0</v>
      </c>
      <c r="D484" s="233">
        <v>0</v>
      </c>
      <c r="E484" s="233">
        <v>0</v>
      </c>
      <c r="F484" s="233">
        <v>0</v>
      </c>
      <c r="G484" s="233">
        <v>0</v>
      </c>
      <c r="H484" s="233">
        <v>0</v>
      </c>
      <c r="I484" s="233">
        <v>0</v>
      </c>
      <c r="J484" s="233">
        <v>0</v>
      </c>
      <c r="K484" s="233">
        <v>0</v>
      </c>
      <c r="L484" s="234">
        <v>530</v>
      </c>
    </row>
    <row r="485" spans="1:12" s="145" customFormat="1" x14ac:dyDescent="0.2">
      <c r="A485" s="337" t="s">
        <v>1586</v>
      </c>
      <c r="B485" s="334" t="s">
        <v>2132</v>
      </c>
      <c r="C485" s="232">
        <v>0</v>
      </c>
      <c r="D485" s="233">
        <v>15</v>
      </c>
      <c r="E485" s="233">
        <v>0</v>
      </c>
      <c r="F485" s="233">
        <v>0</v>
      </c>
      <c r="G485" s="233">
        <v>0</v>
      </c>
      <c r="H485" s="233">
        <v>0</v>
      </c>
      <c r="I485" s="233" t="s">
        <v>1676</v>
      </c>
      <c r="J485" s="233">
        <v>0</v>
      </c>
      <c r="K485" s="233">
        <v>30</v>
      </c>
      <c r="L485" s="234">
        <v>200</v>
      </c>
    </row>
    <row r="486" spans="1:12" s="145" customFormat="1" x14ac:dyDescent="0.2">
      <c r="A486" s="337" t="s">
        <v>232</v>
      </c>
      <c r="B486" s="334" t="s">
        <v>2133</v>
      </c>
      <c r="C486" s="232">
        <v>415</v>
      </c>
      <c r="D486" s="233">
        <v>5210</v>
      </c>
      <c r="E486" s="233">
        <v>1025</v>
      </c>
      <c r="F486" s="233">
        <v>170</v>
      </c>
      <c r="G486" s="233">
        <v>10</v>
      </c>
      <c r="H486" s="233" t="s">
        <v>1676</v>
      </c>
      <c r="I486" s="233">
        <v>2160</v>
      </c>
      <c r="J486" s="233">
        <v>305</v>
      </c>
      <c r="K486" s="233">
        <v>305</v>
      </c>
      <c r="L486" s="234">
        <v>67445</v>
      </c>
    </row>
    <row r="487" spans="1:12" s="145" customFormat="1" x14ac:dyDescent="0.2">
      <c r="A487" s="337" t="s">
        <v>225</v>
      </c>
      <c r="B487" s="334" t="s">
        <v>2134</v>
      </c>
      <c r="C487" s="232">
        <v>375</v>
      </c>
      <c r="D487" s="233">
        <v>5155</v>
      </c>
      <c r="E487" s="233">
        <v>525</v>
      </c>
      <c r="F487" s="233">
        <v>85</v>
      </c>
      <c r="G487" s="233">
        <v>15</v>
      </c>
      <c r="H487" s="233" t="s">
        <v>1676</v>
      </c>
      <c r="I487" s="233">
        <v>2075</v>
      </c>
      <c r="J487" s="233">
        <v>115</v>
      </c>
      <c r="K487" s="233">
        <v>255</v>
      </c>
      <c r="L487" s="234">
        <v>99620</v>
      </c>
    </row>
    <row r="488" spans="1:12" s="145" customFormat="1" x14ac:dyDescent="0.2">
      <c r="A488" s="337" t="s">
        <v>1552</v>
      </c>
      <c r="B488" s="334" t="s">
        <v>2135</v>
      </c>
      <c r="C488" s="232">
        <v>0</v>
      </c>
      <c r="D488" s="233">
        <v>0</v>
      </c>
      <c r="E488" s="233">
        <v>0</v>
      </c>
      <c r="F488" s="233">
        <v>0</v>
      </c>
      <c r="G488" s="233">
        <v>0</v>
      </c>
      <c r="H488" s="233">
        <v>0</v>
      </c>
      <c r="I488" s="233">
        <v>0</v>
      </c>
      <c r="J488" s="233">
        <v>0</v>
      </c>
      <c r="K488" s="233">
        <v>0</v>
      </c>
      <c r="L488" s="234">
        <v>1360</v>
      </c>
    </row>
    <row r="489" spans="1:12" s="145" customFormat="1" x14ac:dyDescent="0.2">
      <c r="A489" s="337" t="s">
        <v>1390</v>
      </c>
      <c r="B489" s="334" t="s">
        <v>2136</v>
      </c>
      <c r="C489" s="232">
        <v>0</v>
      </c>
      <c r="D489" s="233">
        <v>0</v>
      </c>
      <c r="E489" s="233">
        <v>0</v>
      </c>
      <c r="F489" s="233">
        <v>0</v>
      </c>
      <c r="G489" s="233">
        <v>0</v>
      </c>
      <c r="H489" s="233">
        <v>0</v>
      </c>
      <c r="I489" s="233">
        <v>0</v>
      </c>
      <c r="J489" s="233">
        <v>0</v>
      </c>
      <c r="K489" s="233">
        <v>0</v>
      </c>
      <c r="L489" s="234">
        <v>295</v>
      </c>
    </row>
    <row r="490" spans="1:12" s="145" customFormat="1" x14ac:dyDescent="0.2">
      <c r="A490" s="337" t="s">
        <v>350</v>
      </c>
      <c r="B490" s="334" t="s">
        <v>2137</v>
      </c>
      <c r="C490" s="232">
        <v>0</v>
      </c>
      <c r="D490" s="233">
        <v>0</v>
      </c>
      <c r="E490" s="233">
        <v>0</v>
      </c>
      <c r="F490" s="233">
        <v>0</v>
      </c>
      <c r="G490" s="233" t="s">
        <v>1676</v>
      </c>
      <c r="H490" s="233">
        <v>0</v>
      </c>
      <c r="I490" s="233">
        <v>45</v>
      </c>
      <c r="J490" s="233" t="s">
        <v>1676</v>
      </c>
      <c r="K490" s="233">
        <v>0</v>
      </c>
      <c r="L490" s="234">
        <v>4880</v>
      </c>
    </row>
    <row r="491" spans="1:12" s="145" customFormat="1" x14ac:dyDescent="0.2">
      <c r="A491" s="337" t="s">
        <v>416</v>
      </c>
      <c r="B491" s="334" t="s">
        <v>2138</v>
      </c>
      <c r="C491" s="232">
        <v>310</v>
      </c>
      <c r="D491" s="233">
        <v>3035</v>
      </c>
      <c r="E491" s="233">
        <v>510</v>
      </c>
      <c r="F491" s="233">
        <v>50</v>
      </c>
      <c r="G491" s="233" t="s">
        <v>1676</v>
      </c>
      <c r="H491" s="233">
        <v>0</v>
      </c>
      <c r="I491" s="233">
        <v>1690</v>
      </c>
      <c r="J491" s="233">
        <v>100</v>
      </c>
      <c r="K491" s="233">
        <v>175</v>
      </c>
      <c r="L491" s="234">
        <v>57990</v>
      </c>
    </row>
    <row r="492" spans="1:12" s="145" customFormat="1" x14ac:dyDescent="0.2">
      <c r="A492" s="337" t="s">
        <v>1544</v>
      </c>
      <c r="B492" s="334" t="s">
        <v>2139</v>
      </c>
      <c r="C492" s="232">
        <v>0</v>
      </c>
      <c r="D492" s="233">
        <v>0</v>
      </c>
      <c r="E492" s="233">
        <v>0</v>
      </c>
      <c r="F492" s="233">
        <v>0</v>
      </c>
      <c r="G492" s="233">
        <v>0</v>
      </c>
      <c r="H492" s="233">
        <v>0</v>
      </c>
      <c r="I492" s="233" t="s">
        <v>1676</v>
      </c>
      <c r="J492" s="233">
        <v>0</v>
      </c>
      <c r="K492" s="233">
        <v>0</v>
      </c>
      <c r="L492" s="234">
        <v>630</v>
      </c>
    </row>
    <row r="493" spans="1:12" s="145" customFormat="1" x14ac:dyDescent="0.2">
      <c r="A493" s="337" t="s">
        <v>567</v>
      </c>
      <c r="B493" s="334" t="s">
        <v>2140</v>
      </c>
      <c r="C493" s="232">
        <v>615</v>
      </c>
      <c r="D493" s="233">
        <v>8675</v>
      </c>
      <c r="E493" s="233">
        <v>1185</v>
      </c>
      <c r="F493" s="233">
        <v>170</v>
      </c>
      <c r="G493" s="233">
        <v>25</v>
      </c>
      <c r="H493" s="233" t="s">
        <v>1676</v>
      </c>
      <c r="I493" s="233">
        <v>3065</v>
      </c>
      <c r="J493" s="233">
        <v>180</v>
      </c>
      <c r="K493" s="233">
        <v>505</v>
      </c>
      <c r="L493" s="234">
        <v>124105</v>
      </c>
    </row>
    <row r="494" spans="1:12" s="145" customFormat="1" x14ac:dyDescent="0.2">
      <c r="A494" s="337" t="s">
        <v>363</v>
      </c>
      <c r="B494" s="334" t="s">
        <v>2141</v>
      </c>
      <c r="C494" s="232">
        <v>80</v>
      </c>
      <c r="D494" s="233">
        <v>1485</v>
      </c>
      <c r="E494" s="233">
        <v>220</v>
      </c>
      <c r="F494" s="233">
        <v>15</v>
      </c>
      <c r="G494" s="233" t="s">
        <v>1676</v>
      </c>
      <c r="H494" s="233">
        <v>0</v>
      </c>
      <c r="I494" s="233">
        <v>625</v>
      </c>
      <c r="J494" s="233">
        <v>15</v>
      </c>
      <c r="K494" s="233">
        <v>275</v>
      </c>
      <c r="L494" s="234">
        <v>27155</v>
      </c>
    </row>
    <row r="495" spans="1:12" s="145" customFormat="1" x14ac:dyDescent="0.2">
      <c r="A495" s="337" t="s">
        <v>805</v>
      </c>
      <c r="B495" s="334" t="s">
        <v>2142</v>
      </c>
      <c r="C495" s="232">
        <v>0</v>
      </c>
      <c r="D495" s="233" t="s">
        <v>1676</v>
      </c>
      <c r="E495" s="233">
        <v>0</v>
      </c>
      <c r="F495" s="233">
        <v>0</v>
      </c>
      <c r="G495" s="233">
        <v>0</v>
      </c>
      <c r="H495" s="233">
        <v>0</v>
      </c>
      <c r="I495" s="233">
        <v>25</v>
      </c>
      <c r="J495" s="233">
        <v>0</v>
      </c>
      <c r="K495" s="233">
        <v>0</v>
      </c>
      <c r="L495" s="234">
        <v>810</v>
      </c>
    </row>
    <row r="496" spans="1:12" s="145" customFormat="1" x14ac:dyDescent="0.2">
      <c r="A496" s="337" t="s">
        <v>439</v>
      </c>
      <c r="B496" s="334" t="s">
        <v>2143</v>
      </c>
      <c r="C496" s="232">
        <v>155</v>
      </c>
      <c r="D496" s="233">
        <v>1700</v>
      </c>
      <c r="E496" s="233">
        <v>270</v>
      </c>
      <c r="F496" s="233">
        <v>55</v>
      </c>
      <c r="G496" s="233">
        <v>0</v>
      </c>
      <c r="H496" s="233">
        <v>0</v>
      </c>
      <c r="I496" s="233">
        <v>565</v>
      </c>
      <c r="J496" s="233">
        <v>40</v>
      </c>
      <c r="K496" s="233">
        <v>165</v>
      </c>
      <c r="L496" s="234">
        <v>42015</v>
      </c>
    </row>
    <row r="497" spans="1:12" s="145" customFormat="1" x14ac:dyDescent="0.2">
      <c r="A497" s="337" t="s">
        <v>563</v>
      </c>
      <c r="B497" s="334" t="s">
        <v>2144</v>
      </c>
      <c r="C497" s="232">
        <v>0</v>
      </c>
      <c r="D497" s="233">
        <v>0</v>
      </c>
      <c r="E497" s="233">
        <v>0</v>
      </c>
      <c r="F497" s="233">
        <v>0</v>
      </c>
      <c r="G497" s="233">
        <v>0</v>
      </c>
      <c r="H497" s="233">
        <v>0</v>
      </c>
      <c r="I497" s="233">
        <v>40</v>
      </c>
      <c r="J497" s="233" t="s">
        <v>1676</v>
      </c>
      <c r="K497" s="233">
        <v>0</v>
      </c>
      <c r="L497" s="234">
        <v>4850</v>
      </c>
    </row>
    <row r="498" spans="1:12" s="145" customFormat="1" x14ac:dyDescent="0.2">
      <c r="A498" s="337" t="s">
        <v>1584</v>
      </c>
      <c r="B498" s="334" t="s">
        <v>2145</v>
      </c>
      <c r="C498" s="232">
        <v>0</v>
      </c>
      <c r="D498" s="233" t="s">
        <v>1676</v>
      </c>
      <c r="E498" s="233">
        <v>0</v>
      </c>
      <c r="F498" s="233">
        <v>0</v>
      </c>
      <c r="G498" s="233">
        <v>0</v>
      </c>
      <c r="H498" s="233">
        <v>0</v>
      </c>
      <c r="I498" s="233" t="s">
        <v>1676</v>
      </c>
      <c r="J498" s="233">
        <v>0</v>
      </c>
      <c r="K498" s="233">
        <v>25</v>
      </c>
      <c r="L498" s="234">
        <v>270</v>
      </c>
    </row>
    <row r="499" spans="1:12" s="145" customFormat="1" x14ac:dyDescent="0.2">
      <c r="A499" s="337" t="s">
        <v>1211</v>
      </c>
      <c r="B499" s="334" t="s">
        <v>2146</v>
      </c>
      <c r="C499" s="232">
        <v>0</v>
      </c>
      <c r="D499" s="233">
        <v>0</v>
      </c>
      <c r="E499" s="233">
        <v>0</v>
      </c>
      <c r="F499" s="233">
        <v>0</v>
      </c>
      <c r="G499" s="233">
        <v>0</v>
      </c>
      <c r="H499" s="233">
        <v>0</v>
      </c>
      <c r="I499" s="233">
        <v>0</v>
      </c>
      <c r="J499" s="233">
        <v>0</v>
      </c>
      <c r="K499" s="233">
        <v>0</v>
      </c>
      <c r="L499" s="234">
        <v>95</v>
      </c>
    </row>
    <row r="500" spans="1:12" s="145" customFormat="1" x14ac:dyDescent="0.2">
      <c r="A500" s="337" t="s">
        <v>351</v>
      </c>
      <c r="B500" s="334" t="s">
        <v>2147</v>
      </c>
      <c r="C500" s="232">
        <v>0</v>
      </c>
      <c r="D500" s="233" t="s">
        <v>1676</v>
      </c>
      <c r="E500" s="233">
        <v>0</v>
      </c>
      <c r="F500" s="233">
        <v>0</v>
      </c>
      <c r="G500" s="233">
        <v>0</v>
      </c>
      <c r="H500" s="233">
        <v>0</v>
      </c>
      <c r="I500" s="233">
        <v>210</v>
      </c>
      <c r="J500" s="233" t="s">
        <v>1676</v>
      </c>
      <c r="K500" s="233">
        <v>0</v>
      </c>
      <c r="L500" s="234">
        <v>2690</v>
      </c>
    </row>
    <row r="501" spans="1:12" s="145" customFormat="1" x14ac:dyDescent="0.2">
      <c r="A501" s="337" t="s">
        <v>378</v>
      </c>
      <c r="B501" s="334" t="s">
        <v>2148</v>
      </c>
      <c r="C501" s="232">
        <v>275</v>
      </c>
      <c r="D501" s="233">
        <v>5435</v>
      </c>
      <c r="E501" s="233">
        <v>960</v>
      </c>
      <c r="F501" s="233">
        <v>180</v>
      </c>
      <c r="G501" s="233">
        <v>10</v>
      </c>
      <c r="H501" s="233" t="s">
        <v>1676</v>
      </c>
      <c r="I501" s="233">
        <v>2195</v>
      </c>
      <c r="J501" s="233">
        <v>135</v>
      </c>
      <c r="K501" s="233">
        <v>410</v>
      </c>
      <c r="L501" s="234">
        <v>98205</v>
      </c>
    </row>
    <row r="502" spans="1:12" s="145" customFormat="1" x14ac:dyDescent="0.2">
      <c r="A502" s="337" t="s">
        <v>1542</v>
      </c>
      <c r="B502" s="334" t="s">
        <v>2149</v>
      </c>
      <c r="C502" s="232">
        <v>0</v>
      </c>
      <c r="D502" s="233">
        <v>0</v>
      </c>
      <c r="E502" s="233">
        <v>0</v>
      </c>
      <c r="F502" s="233">
        <v>0</v>
      </c>
      <c r="G502" s="233">
        <v>0</v>
      </c>
      <c r="H502" s="233">
        <v>0</v>
      </c>
      <c r="I502" s="233">
        <v>0</v>
      </c>
      <c r="J502" s="233">
        <v>0</v>
      </c>
      <c r="K502" s="233">
        <v>0</v>
      </c>
      <c r="L502" s="234">
        <v>335</v>
      </c>
    </row>
    <row r="503" spans="1:12" s="145" customFormat="1" x14ac:dyDescent="0.2">
      <c r="A503" s="337" t="s">
        <v>352</v>
      </c>
      <c r="B503" s="334" t="s">
        <v>2150</v>
      </c>
      <c r="C503" s="232">
        <v>0</v>
      </c>
      <c r="D503" s="233">
        <v>10</v>
      </c>
      <c r="E503" s="233">
        <v>0</v>
      </c>
      <c r="F503" s="233" t="s">
        <v>1676</v>
      </c>
      <c r="G503" s="233">
        <v>0</v>
      </c>
      <c r="H503" s="233">
        <v>0</v>
      </c>
      <c r="I503" s="233">
        <v>510</v>
      </c>
      <c r="J503" s="233">
        <v>10</v>
      </c>
      <c r="K503" s="233">
        <v>0</v>
      </c>
      <c r="L503" s="234">
        <v>8895</v>
      </c>
    </row>
    <row r="504" spans="1:12" s="145" customFormat="1" x14ac:dyDescent="0.2">
      <c r="A504" s="337" t="s">
        <v>360</v>
      </c>
      <c r="B504" s="334" t="s">
        <v>2151</v>
      </c>
      <c r="C504" s="232">
        <v>0</v>
      </c>
      <c r="D504" s="233" t="s">
        <v>1676</v>
      </c>
      <c r="E504" s="233">
        <v>0</v>
      </c>
      <c r="F504" s="233">
        <v>0</v>
      </c>
      <c r="G504" s="233">
        <v>0</v>
      </c>
      <c r="H504" s="233">
        <v>0</v>
      </c>
      <c r="I504" s="233">
        <v>155</v>
      </c>
      <c r="J504" s="233">
        <v>0</v>
      </c>
      <c r="K504" s="233">
        <v>0</v>
      </c>
      <c r="L504" s="234">
        <v>6445</v>
      </c>
    </row>
    <row r="505" spans="1:12" s="145" customFormat="1" x14ac:dyDescent="0.2">
      <c r="A505" s="337" t="s">
        <v>575</v>
      </c>
      <c r="B505" s="334" t="s">
        <v>2152</v>
      </c>
      <c r="C505" s="232">
        <v>390</v>
      </c>
      <c r="D505" s="233">
        <v>6250</v>
      </c>
      <c r="E505" s="233">
        <v>870</v>
      </c>
      <c r="F505" s="233">
        <v>145</v>
      </c>
      <c r="G505" s="233">
        <v>10</v>
      </c>
      <c r="H505" s="233">
        <v>0</v>
      </c>
      <c r="I505" s="233">
        <v>2530</v>
      </c>
      <c r="J505" s="233">
        <v>100</v>
      </c>
      <c r="K505" s="233">
        <v>430</v>
      </c>
      <c r="L505" s="234">
        <v>150050</v>
      </c>
    </row>
    <row r="506" spans="1:12" s="145" customFormat="1" x14ac:dyDescent="0.2">
      <c r="A506" s="337" t="s">
        <v>595</v>
      </c>
      <c r="B506" s="334" t="s">
        <v>2153</v>
      </c>
      <c r="C506" s="232" t="s">
        <v>1676</v>
      </c>
      <c r="D506" s="233">
        <v>100</v>
      </c>
      <c r="E506" s="233" t="s">
        <v>1676</v>
      </c>
      <c r="F506" s="233">
        <v>0</v>
      </c>
      <c r="G506" s="233" t="s">
        <v>1676</v>
      </c>
      <c r="H506" s="233">
        <v>0</v>
      </c>
      <c r="I506" s="233">
        <v>15</v>
      </c>
      <c r="J506" s="233" t="s">
        <v>1676</v>
      </c>
      <c r="K506" s="233">
        <v>25</v>
      </c>
      <c r="L506" s="234">
        <v>7235</v>
      </c>
    </row>
    <row r="507" spans="1:12" s="145" customFormat="1" x14ac:dyDescent="0.2">
      <c r="A507" s="337" t="s">
        <v>191</v>
      </c>
      <c r="B507" s="334" t="s">
        <v>2154</v>
      </c>
      <c r="C507" s="232">
        <v>300</v>
      </c>
      <c r="D507" s="233">
        <v>4965</v>
      </c>
      <c r="E507" s="233">
        <v>1110</v>
      </c>
      <c r="F507" s="233">
        <v>190</v>
      </c>
      <c r="G507" s="233" t="s">
        <v>1676</v>
      </c>
      <c r="H507" s="233" t="s">
        <v>1676</v>
      </c>
      <c r="I507" s="233">
        <v>2350</v>
      </c>
      <c r="J507" s="233">
        <v>100</v>
      </c>
      <c r="K507" s="233">
        <v>330</v>
      </c>
      <c r="L507" s="234">
        <v>74085</v>
      </c>
    </row>
    <row r="508" spans="1:12" s="157" customFormat="1" x14ac:dyDescent="0.2">
      <c r="A508" s="337" t="s">
        <v>444</v>
      </c>
      <c r="B508" s="334" t="s">
        <v>2155</v>
      </c>
      <c r="C508" s="232">
        <v>240</v>
      </c>
      <c r="D508" s="233">
        <v>2580</v>
      </c>
      <c r="E508" s="233">
        <v>365</v>
      </c>
      <c r="F508" s="233">
        <v>25</v>
      </c>
      <c r="G508" s="233" t="s">
        <v>1676</v>
      </c>
      <c r="H508" s="233">
        <v>0</v>
      </c>
      <c r="I508" s="233">
        <v>1080</v>
      </c>
      <c r="J508" s="233">
        <v>95</v>
      </c>
      <c r="K508" s="233">
        <v>195</v>
      </c>
      <c r="L508" s="234">
        <v>58575</v>
      </c>
    </row>
    <row r="509" spans="1:12" s="145" customFormat="1" x14ac:dyDescent="0.2">
      <c r="A509" s="337" t="s">
        <v>364</v>
      </c>
      <c r="B509" s="334" t="s">
        <v>2156</v>
      </c>
      <c r="C509" s="232">
        <v>250</v>
      </c>
      <c r="D509" s="233">
        <v>3045</v>
      </c>
      <c r="E509" s="233">
        <v>750</v>
      </c>
      <c r="F509" s="233">
        <v>55</v>
      </c>
      <c r="G509" s="233">
        <v>0</v>
      </c>
      <c r="H509" s="233">
        <v>0</v>
      </c>
      <c r="I509" s="233">
        <v>1205</v>
      </c>
      <c r="J509" s="233">
        <v>50</v>
      </c>
      <c r="K509" s="233">
        <v>325</v>
      </c>
      <c r="L509" s="234">
        <v>45975</v>
      </c>
    </row>
    <row r="510" spans="1:12" s="145" customFormat="1" ht="12.75" thickBot="1" x14ac:dyDescent="0.25">
      <c r="A510" s="338" t="s">
        <v>387</v>
      </c>
      <c r="B510" s="335" t="s">
        <v>2157</v>
      </c>
      <c r="C510" s="235">
        <v>560</v>
      </c>
      <c r="D510" s="236">
        <v>7950</v>
      </c>
      <c r="E510" s="236">
        <v>1045</v>
      </c>
      <c r="F510" s="236">
        <v>165</v>
      </c>
      <c r="G510" s="236">
        <v>10</v>
      </c>
      <c r="H510" s="236">
        <v>0</v>
      </c>
      <c r="I510" s="236">
        <v>2420</v>
      </c>
      <c r="J510" s="236">
        <v>145</v>
      </c>
      <c r="K510" s="236">
        <v>305</v>
      </c>
      <c r="L510" s="237">
        <v>154015</v>
      </c>
    </row>
    <row r="511" spans="1:12" x14ac:dyDescent="0.2">
      <c r="B511" s="176"/>
    </row>
    <row r="512" spans="1:12" x14ac:dyDescent="0.2">
      <c r="A512" s="160"/>
      <c r="B512" s="160"/>
      <c r="F512" s="145"/>
      <c r="G512" s="145"/>
      <c r="H512" s="145"/>
      <c r="I512" s="145"/>
      <c r="J512" s="145"/>
      <c r="K512" s="145"/>
      <c r="L512" s="145"/>
    </row>
    <row r="513" spans="1:12" ht="15" customHeight="1" x14ac:dyDescent="0.2">
      <c r="A513" s="490" t="s">
        <v>81</v>
      </c>
      <c r="B513" s="490"/>
      <c r="C513" s="490"/>
      <c r="D513" s="490"/>
      <c r="E513" s="490"/>
      <c r="F513" s="490"/>
      <c r="G513" s="145"/>
      <c r="H513" s="145"/>
      <c r="I513" s="145"/>
      <c r="J513" s="145"/>
      <c r="K513" s="145"/>
      <c r="L513" s="145"/>
    </row>
    <row r="514" spans="1:12" ht="111" customHeight="1" x14ac:dyDescent="0.2">
      <c r="A514" s="491" t="s">
        <v>1576</v>
      </c>
      <c r="B514" s="491"/>
      <c r="C514" s="491"/>
      <c r="D514" s="491"/>
      <c r="E514" s="491"/>
      <c r="F514" s="491"/>
    </row>
    <row r="515" spans="1:12" x14ac:dyDescent="0.2">
      <c r="A515" s="159"/>
      <c r="B515" s="159"/>
      <c r="C515" s="159"/>
      <c r="D515" s="159"/>
      <c r="E515" s="159"/>
      <c r="F515" s="159"/>
    </row>
    <row r="516" spans="1:12" ht="12.75" x14ac:dyDescent="0.2">
      <c r="A516" s="483" t="s">
        <v>1669</v>
      </c>
      <c r="B516" s="483"/>
      <c r="C516" s="483"/>
      <c r="D516" s="483"/>
      <c r="E516" s="483"/>
      <c r="F516" s="159"/>
    </row>
    <row r="517" spans="1:12" x14ac:dyDescent="0.2">
      <c r="A517" s="159"/>
      <c r="B517" s="159"/>
      <c r="C517" s="159"/>
      <c r="D517" s="159"/>
      <c r="E517" s="159"/>
      <c r="F517" s="159"/>
    </row>
    <row r="518" spans="1:12" ht="12.75" thickBot="1" x14ac:dyDescent="0.25">
      <c r="A518" s="159"/>
      <c r="B518" s="159"/>
      <c r="C518" s="159"/>
      <c r="D518" s="159"/>
      <c r="E518" s="159"/>
      <c r="F518" s="159"/>
    </row>
    <row r="519" spans="1:12" ht="12" customHeight="1" x14ac:dyDescent="0.2">
      <c r="A519" s="492" t="s">
        <v>125</v>
      </c>
      <c r="B519" s="493"/>
      <c r="C519" s="340"/>
      <c r="D519" s="340"/>
      <c r="E519" s="340"/>
      <c r="F519" s="159"/>
    </row>
    <row r="520" spans="1:12" ht="12" customHeight="1" x14ac:dyDescent="0.2">
      <c r="A520" s="485" t="s">
        <v>1678</v>
      </c>
      <c r="B520" s="486"/>
      <c r="C520" s="339"/>
      <c r="D520" s="339"/>
      <c r="E520" s="339"/>
      <c r="F520" s="339"/>
    </row>
    <row r="521" spans="1:12" ht="13.5" thickBot="1" x14ac:dyDescent="0.25">
      <c r="A521" s="487" t="s">
        <v>1555</v>
      </c>
      <c r="B521" s="488"/>
      <c r="C521" s="341"/>
      <c r="D521" s="341"/>
      <c r="E521" s="341"/>
      <c r="F521" s="159"/>
    </row>
    <row r="522" spans="1:12" x14ac:dyDescent="0.2">
      <c r="C522" s="145"/>
      <c r="D522" s="145"/>
      <c r="E522" s="145"/>
      <c r="F522" s="145"/>
    </row>
    <row r="523" spans="1:12" ht="12.75" x14ac:dyDescent="0.2">
      <c r="A523" s="265" t="s">
        <v>1556</v>
      </c>
    </row>
  </sheetData>
  <sortState xmlns:xlrd2="http://schemas.microsoft.com/office/spreadsheetml/2017/richdata2" ref="A27:L510">
    <sortCondition ref="B27:B510"/>
  </sortState>
  <mergeCells count="7">
    <mergeCell ref="A520:B520"/>
    <mergeCell ref="A521:B521"/>
    <mergeCell ref="A10:H10"/>
    <mergeCell ref="A513:F513"/>
    <mergeCell ref="A516:E516"/>
    <mergeCell ref="A514:F514"/>
    <mergeCell ref="A519:B519"/>
  </mergeCells>
  <phoneticPr fontId="9" type="noConversion"/>
  <conditionalFormatting sqref="M16:FP16 A512:FI512 G513:FI513 B523:FP65501 G514:FP522 M19:FP21 M24:FP471 C511:FP511">
    <cfRule type="cellIs" dxfId="47" priority="31" stopIfTrue="1" operator="equal">
      <formula>1</formula>
    </cfRule>
    <cfRule type="cellIs" dxfId="46" priority="32" stopIfTrue="1" operator="equal">
      <formula>"suppress"</formula>
    </cfRule>
  </conditionalFormatting>
  <conditionalFormatting sqref="B511">
    <cfRule type="cellIs" dxfId="45" priority="29" stopIfTrue="1" operator="equal">
      <formula>1</formula>
    </cfRule>
    <cfRule type="cellIs" dxfId="44" priority="30" stopIfTrue="1" operator="equal">
      <formula>"suppress"</formula>
    </cfRule>
  </conditionalFormatting>
  <conditionalFormatting sqref="B522:F522">
    <cfRule type="cellIs" dxfId="43" priority="13" stopIfTrue="1" operator="equal">
      <formula>1</formula>
    </cfRule>
    <cfRule type="cellIs" dxfId="42" priority="14" stopIfTrue="1" operator="equal">
      <formula>"suppress"</formula>
    </cfRule>
  </conditionalFormatting>
  <conditionalFormatting sqref="A515:F515">
    <cfRule type="cellIs" dxfId="41" priority="11" stopIfTrue="1" operator="equal">
      <formula>1</formula>
    </cfRule>
    <cfRule type="cellIs" dxfId="40" priority="12" stopIfTrue="1" operator="equal">
      <formula>"suppress"</formula>
    </cfRule>
  </conditionalFormatting>
  <conditionalFormatting sqref="A517:F518 F519 F516 A519:A521 C520:F521">
    <cfRule type="cellIs" dxfId="39" priority="9" stopIfTrue="1" operator="equal">
      <formula>1</formula>
    </cfRule>
    <cfRule type="cellIs" dxfId="38" priority="10" stopIfTrue="1" operator="equal">
      <formula>"suppress"</formula>
    </cfRule>
  </conditionalFormatting>
  <conditionalFormatting sqref="A516">
    <cfRule type="cellIs" dxfId="37" priority="7" stopIfTrue="1" operator="equal">
      <formula>1</formula>
    </cfRule>
    <cfRule type="cellIs" dxfId="36" priority="8" stopIfTrue="1" operator="equal">
      <formula>"suppress"</formula>
    </cfRule>
  </conditionalFormatting>
  <conditionalFormatting sqref="A513:A514">
    <cfRule type="cellIs" dxfId="35" priority="5" stopIfTrue="1" operator="equal">
      <formula>1</formula>
    </cfRule>
    <cfRule type="cellIs" dxfId="34" priority="6" stopIfTrue="1" operator="equal">
      <formula>"suppress"</formula>
    </cfRule>
  </conditionalFormatting>
  <conditionalFormatting sqref="M22:FP23">
    <cfRule type="cellIs" dxfId="33" priority="3" stopIfTrue="1" operator="equal">
      <formula>1</formula>
    </cfRule>
    <cfRule type="cellIs" dxfId="32" priority="4" stopIfTrue="1" operator="equal">
      <formula>"suppress"</formula>
    </cfRule>
  </conditionalFormatting>
  <conditionalFormatting sqref="M472:FP510">
    <cfRule type="cellIs" dxfId="31" priority="1" stopIfTrue="1" operator="equal">
      <formula>1</formula>
    </cfRule>
    <cfRule type="cellIs" dxfId="30" priority="2" stopIfTrue="1" operator="equal">
      <formula>"suppress"</formula>
    </cfRule>
  </conditionalFormatting>
  <hyperlinks>
    <hyperlink ref="A516" r:id="rId1" display="Copyright © 2013, The Health and Social Care Information Centre. HES Analysis. All Rights Reserved." xr:uid="{3FCDCFC3-86FB-41DC-8089-7289A5D978A9}"/>
    <hyperlink ref="A516:E516" r:id="rId2" display="Copyright © 2018, NHS Digital, Secondary Care Analysis. All Rights Reserved." xr:uid="{F65EEAA4-0800-4149-B4A1-67FF069AD668}"/>
    <hyperlink ref="A523" location="'Title Sheet'!A21" display="Return to Contents" xr:uid="{7E410E77-FB7C-4161-A679-14CE5D339A6B}"/>
  </hyperlinks>
  <pageMargins left="0.74803149606299213" right="0.74803149606299213" top="0.98425196850393704" bottom="0.98425196850393704" header="0.51181102362204722" footer="0.51181102362204722"/>
  <pageSetup paperSize="9" scale="51" fitToHeight="0" orientation="landscape" r:id="rId3"/>
  <headerFooter alignWithMargins="0"/>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CO3609"/>
  <sheetViews>
    <sheetView zoomScale="90" zoomScaleNormal="90" workbookViewId="0">
      <pane ySplit="18" topLeftCell="A19" activePane="bottomLeft" state="frozen"/>
      <selection activeCell="A19" sqref="A19"/>
      <selection pane="bottomLeft"/>
    </sheetView>
  </sheetViews>
  <sheetFormatPr defaultColWidth="9.140625" defaultRowHeight="12" x14ac:dyDescent="0.2"/>
  <cols>
    <col min="1" max="1" width="10" style="147" customWidth="1"/>
    <col min="2" max="2" width="85.5703125" style="146" customWidth="1"/>
    <col min="3" max="13" width="15.5703125" style="160" customWidth="1"/>
    <col min="14" max="14" width="14.140625" style="160" bestFit="1" customWidth="1"/>
    <col min="15" max="81" width="15.5703125" style="160" customWidth="1"/>
    <col min="82" max="82" width="15.5703125" style="271" customWidth="1"/>
    <col min="83" max="87" width="15.5703125" style="160" customWidth="1"/>
    <col min="88" max="88" width="10.140625" style="160" customWidth="1"/>
    <col min="89" max="16384" width="9.140625" style="160"/>
  </cols>
  <sheetData>
    <row r="1" spans="1:89" x14ac:dyDescent="0.2">
      <c r="CD1" s="160"/>
    </row>
    <row r="2" spans="1:89" x14ac:dyDescent="0.2">
      <c r="CD2" s="160"/>
    </row>
    <row r="3" spans="1:89" x14ac:dyDescent="0.2">
      <c r="CD3" s="160"/>
    </row>
    <row r="4" spans="1:89" x14ac:dyDescent="0.2">
      <c r="CD4" s="160"/>
    </row>
    <row r="5" spans="1:89" x14ac:dyDescent="0.2">
      <c r="CD5" s="160"/>
    </row>
    <row r="6" spans="1:89" x14ac:dyDescent="0.2">
      <c r="CD6" s="160"/>
    </row>
    <row r="7" spans="1:89" x14ac:dyDescent="0.2">
      <c r="CD7" s="160"/>
    </row>
    <row r="8" spans="1:89" x14ac:dyDescent="0.2">
      <c r="CD8" s="160"/>
    </row>
    <row r="9" spans="1:89" x14ac:dyDescent="0.2">
      <c r="CD9" s="160"/>
    </row>
    <row r="10" spans="1:89" ht="18" x14ac:dyDescent="0.25">
      <c r="A10" s="500" t="s">
        <v>1659</v>
      </c>
      <c r="B10" s="500"/>
      <c r="C10" s="500"/>
      <c r="D10" s="500"/>
      <c r="E10" s="500"/>
      <c r="F10" s="500"/>
      <c r="G10" s="500"/>
      <c r="H10" s="500"/>
      <c r="I10" s="501"/>
      <c r="J10" s="501"/>
      <c r="K10" s="501"/>
      <c r="L10" s="501"/>
      <c r="M10" s="501"/>
      <c r="N10" s="501"/>
      <c r="O10" s="501"/>
      <c r="CD10" s="160"/>
    </row>
    <row r="11" spans="1:89" x14ac:dyDescent="0.2">
      <c r="A11" s="161"/>
      <c r="B11" s="161"/>
      <c r="C11" s="161"/>
      <c r="D11" s="161"/>
      <c r="E11" s="161"/>
      <c r="F11" s="161"/>
      <c r="G11" s="162"/>
      <c r="H11" s="162"/>
      <c r="I11" s="161"/>
      <c r="J11" s="161"/>
      <c r="K11" s="161"/>
      <c r="L11" s="161"/>
      <c r="M11" s="161"/>
      <c r="N11" s="161"/>
      <c r="O11" s="161"/>
      <c r="CD11" s="160"/>
    </row>
    <row r="12" spans="1:89" x14ac:dyDescent="0.2">
      <c r="A12" s="149" t="s">
        <v>1675</v>
      </c>
      <c r="B12" s="161"/>
      <c r="C12" s="161"/>
      <c r="D12" s="161"/>
      <c r="E12" s="161"/>
      <c r="F12" s="161"/>
      <c r="G12" s="162"/>
      <c r="H12" s="162"/>
      <c r="I12" s="161"/>
      <c r="J12" s="161"/>
      <c r="K12" s="161"/>
      <c r="L12" s="161"/>
      <c r="M12" s="161"/>
      <c r="N12" s="161"/>
      <c r="O12" s="161"/>
      <c r="CD12" s="160"/>
    </row>
    <row r="13" spans="1:89" x14ac:dyDescent="0.2">
      <c r="A13" s="161" t="s">
        <v>614</v>
      </c>
      <c r="B13" s="161"/>
      <c r="C13" s="161"/>
      <c r="D13" s="161"/>
      <c r="E13" s="161"/>
      <c r="F13" s="161"/>
      <c r="G13" s="162"/>
      <c r="H13" s="162"/>
      <c r="I13" s="161"/>
      <c r="J13" s="161"/>
      <c r="K13" s="161"/>
      <c r="L13" s="161"/>
      <c r="M13" s="161"/>
      <c r="N13" s="161"/>
      <c r="O13" s="161"/>
      <c r="CD13" s="160"/>
    </row>
    <row r="14" spans="1:89" ht="12.75" customHeight="1" x14ac:dyDescent="0.2">
      <c r="A14" s="161" t="s">
        <v>736</v>
      </c>
      <c r="B14" s="161"/>
      <c r="C14" s="161"/>
      <c r="D14" s="161"/>
      <c r="E14" s="161"/>
      <c r="F14" s="161"/>
      <c r="G14" s="162"/>
      <c r="H14" s="162"/>
      <c r="I14" s="161"/>
      <c r="J14" s="161"/>
      <c r="K14" s="161"/>
      <c r="L14" s="161"/>
      <c r="M14" s="161"/>
      <c r="N14" s="161"/>
      <c r="O14" s="161"/>
      <c r="CD14" s="160"/>
    </row>
    <row r="15" spans="1:89" s="245" customFormat="1" ht="16.350000000000001" customHeight="1" thickBot="1" x14ac:dyDescent="0.3">
      <c r="C15" s="249"/>
      <c r="D15" s="249"/>
      <c r="E15" s="249"/>
      <c r="F15" s="249"/>
      <c r="G15" s="249"/>
      <c r="H15" s="249"/>
      <c r="I15" s="249"/>
      <c r="J15" s="249"/>
      <c r="K15" s="249"/>
      <c r="L15" s="249"/>
      <c r="M15" s="249"/>
      <c r="N15" s="249"/>
      <c r="O15" s="249"/>
      <c r="P15" s="249"/>
      <c r="Q15" s="249"/>
      <c r="R15" s="249"/>
      <c r="S15" s="249"/>
      <c r="T15" s="249"/>
      <c r="U15" s="249"/>
      <c r="V15" s="249"/>
      <c r="W15" s="249"/>
      <c r="X15" s="249"/>
      <c r="Y15" s="249"/>
      <c r="Z15" s="249"/>
      <c r="AA15" s="249"/>
      <c r="AB15" s="249"/>
      <c r="AC15" s="249"/>
      <c r="AD15" s="249"/>
      <c r="AE15" s="249"/>
      <c r="AF15" s="249"/>
      <c r="AG15" s="249"/>
      <c r="AH15" s="249"/>
      <c r="AI15" s="249"/>
      <c r="AJ15" s="249"/>
      <c r="AK15" s="249"/>
      <c r="AL15" s="249"/>
      <c r="AM15" s="249"/>
      <c r="AN15" s="249"/>
      <c r="AO15" s="249"/>
      <c r="AP15" s="249"/>
      <c r="AQ15" s="249"/>
      <c r="AR15" s="249"/>
      <c r="AS15" s="249"/>
      <c r="AT15" s="249"/>
      <c r="AU15" s="249"/>
      <c r="AV15" s="249"/>
      <c r="AW15" s="249"/>
      <c r="AX15" s="249"/>
      <c r="AY15" s="249"/>
      <c r="AZ15" s="249"/>
      <c r="BA15" s="249"/>
      <c r="BB15" s="249"/>
      <c r="BC15" s="249"/>
      <c r="BD15" s="249"/>
      <c r="BE15" s="249"/>
      <c r="BF15" s="249"/>
      <c r="BG15" s="249"/>
      <c r="BH15" s="249"/>
      <c r="BI15" s="249"/>
      <c r="BJ15" s="249"/>
      <c r="BK15" s="249"/>
      <c r="BL15" s="249"/>
      <c r="BM15" s="249"/>
      <c r="BN15" s="249"/>
      <c r="BO15" s="249"/>
      <c r="BP15" s="249"/>
      <c r="BQ15" s="249"/>
      <c r="BR15" s="249"/>
      <c r="BS15" s="249"/>
      <c r="BT15" s="249"/>
      <c r="BU15" s="249"/>
      <c r="BV15" s="249"/>
      <c r="BW15" s="249"/>
      <c r="BX15" s="249"/>
      <c r="BY15" s="249"/>
      <c r="BZ15" s="249"/>
      <c r="CA15" s="249"/>
      <c r="CB15" s="249"/>
      <c r="CC15" s="249"/>
      <c r="CD15" s="249"/>
      <c r="CE15" s="249"/>
      <c r="CF15" s="249"/>
      <c r="CG15" s="249"/>
      <c r="CH15" s="249"/>
      <c r="CI15" s="249"/>
      <c r="CJ15" s="145"/>
      <c r="CK15" s="249"/>
    </row>
    <row r="16" spans="1:89" s="166" customFormat="1" ht="72.75" thickBot="1" x14ac:dyDescent="0.25">
      <c r="A16" s="151"/>
      <c r="B16" s="187" t="s">
        <v>1418</v>
      </c>
      <c r="C16" s="163" t="s">
        <v>735</v>
      </c>
      <c r="D16" s="164" t="s">
        <v>661</v>
      </c>
      <c r="E16" s="164" t="s">
        <v>662</v>
      </c>
      <c r="F16" s="164" t="s">
        <v>663</v>
      </c>
      <c r="G16" s="164" t="s">
        <v>664</v>
      </c>
      <c r="H16" s="164" t="s">
        <v>665</v>
      </c>
      <c r="I16" s="164" t="s">
        <v>666</v>
      </c>
      <c r="J16" s="164" t="s">
        <v>667</v>
      </c>
      <c r="K16" s="164" t="s">
        <v>668</v>
      </c>
      <c r="L16" s="164" t="s">
        <v>669</v>
      </c>
      <c r="M16" s="164" t="s">
        <v>670</v>
      </c>
      <c r="N16" s="164" t="s">
        <v>1670</v>
      </c>
      <c r="O16" s="164" t="s">
        <v>671</v>
      </c>
      <c r="P16" s="164" t="s">
        <v>672</v>
      </c>
      <c r="Q16" s="164" t="s">
        <v>753</v>
      </c>
      <c r="R16" s="164" t="s">
        <v>673</v>
      </c>
      <c r="S16" s="164" t="s">
        <v>674</v>
      </c>
      <c r="T16" s="164" t="s">
        <v>675</v>
      </c>
      <c r="U16" s="164" t="s">
        <v>676</v>
      </c>
      <c r="V16" s="164" t="s">
        <v>677</v>
      </c>
      <c r="W16" s="164" t="s">
        <v>678</v>
      </c>
      <c r="X16" s="327" t="s">
        <v>679</v>
      </c>
      <c r="Y16" s="327" t="s">
        <v>1671</v>
      </c>
      <c r="Z16" s="327" t="s">
        <v>680</v>
      </c>
      <c r="AA16" s="164" t="s">
        <v>681</v>
      </c>
      <c r="AB16" s="164" t="s">
        <v>1194</v>
      </c>
      <c r="AC16" s="164" t="s">
        <v>682</v>
      </c>
      <c r="AD16" s="164" t="s">
        <v>683</v>
      </c>
      <c r="AE16" s="164" t="s">
        <v>684</v>
      </c>
      <c r="AF16" s="164" t="s">
        <v>1221</v>
      </c>
      <c r="AG16" s="164" t="s">
        <v>685</v>
      </c>
      <c r="AH16" s="164" t="s">
        <v>686</v>
      </c>
      <c r="AI16" s="164" t="s">
        <v>687</v>
      </c>
      <c r="AJ16" s="164" t="s">
        <v>688</v>
      </c>
      <c r="AK16" s="164" t="s">
        <v>689</v>
      </c>
      <c r="AL16" s="164" t="s">
        <v>690</v>
      </c>
      <c r="AM16" s="164" t="s">
        <v>816</v>
      </c>
      <c r="AN16" s="164" t="s">
        <v>691</v>
      </c>
      <c r="AO16" s="164" t="s">
        <v>692</v>
      </c>
      <c r="AP16" s="164" t="s">
        <v>693</v>
      </c>
      <c r="AQ16" s="164" t="s">
        <v>694</v>
      </c>
      <c r="AR16" s="164" t="s">
        <v>695</v>
      </c>
      <c r="AS16" s="164" t="s">
        <v>696</v>
      </c>
      <c r="AT16" s="164" t="s">
        <v>697</v>
      </c>
      <c r="AU16" s="164" t="s">
        <v>1222</v>
      </c>
      <c r="AV16" s="164" t="s">
        <v>698</v>
      </c>
      <c r="AW16" s="164" t="s">
        <v>699</v>
      </c>
      <c r="AX16" s="164" t="s">
        <v>734</v>
      </c>
      <c r="AY16" s="164" t="s">
        <v>700</v>
      </c>
      <c r="AZ16" s="164" t="s">
        <v>701</v>
      </c>
      <c r="BA16" s="164" t="s">
        <v>702</v>
      </c>
      <c r="BB16" s="164" t="s">
        <v>703</v>
      </c>
      <c r="BC16" s="164" t="s">
        <v>704</v>
      </c>
      <c r="BD16" s="164" t="s">
        <v>1315</v>
      </c>
      <c r="BE16" s="327" t="s">
        <v>705</v>
      </c>
      <c r="BF16" s="327" t="s">
        <v>1674</v>
      </c>
      <c r="BG16" s="327" t="s">
        <v>706</v>
      </c>
      <c r="BH16" s="164" t="s">
        <v>707</v>
      </c>
      <c r="BI16" s="164" t="s">
        <v>708</v>
      </c>
      <c r="BJ16" s="164" t="s">
        <v>709</v>
      </c>
      <c r="BK16" s="164" t="s">
        <v>710</v>
      </c>
      <c r="BL16" s="164" t="s">
        <v>711</v>
      </c>
      <c r="BM16" s="164" t="s">
        <v>712</v>
      </c>
      <c r="BN16" s="164" t="s">
        <v>713</v>
      </c>
      <c r="BO16" s="164" t="s">
        <v>714</v>
      </c>
      <c r="BP16" s="164" t="s">
        <v>715</v>
      </c>
      <c r="BQ16" s="164" t="s">
        <v>716</v>
      </c>
      <c r="BR16" s="164" t="s">
        <v>717</v>
      </c>
      <c r="BS16" s="164" t="s">
        <v>718</v>
      </c>
      <c r="BT16" s="164" t="s">
        <v>719</v>
      </c>
      <c r="BU16" s="164" t="s">
        <v>720</v>
      </c>
      <c r="BV16" s="164" t="s">
        <v>721</v>
      </c>
      <c r="BW16" s="164" t="s">
        <v>722</v>
      </c>
      <c r="BX16" s="164" t="s">
        <v>723</v>
      </c>
      <c r="BY16" s="164" t="s">
        <v>724</v>
      </c>
      <c r="BZ16" s="164" t="s">
        <v>725</v>
      </c>
      <c r="CA16" s="164" t="s">
        <v>726</v>
      </c>
      <c r="CB16" s="164" t="s">
        <v>1672</v>
      </c>
      <c r="CC16" s="164" t="s">
        <v>727</v>
      </c>
      <c r="CD16" s="327" t="s">
        <v>728</v>
      </c>
      <c r="CE16" s="164" t="s">
        <v>729</v>
      </c>
      <c r="CF16" s="164" t="s">
        <v>730</v>
      </c>
      <c r="CG16" s="164" t="s">
        <v>731</v>
      </c>
      <c r="CH16" s="164" t="s">
        <v>732</v>
      </c>
      <c r="CI16" s="165" t="s">
        <v>733</v>
      </c>
    </row>
    <row r="17" spans="1:93" s="167" customFormat="1" ht="12.75" thickBot="1" x14ac:dyDescent="0.25">
      <c r="A17" s="154" t="s">
        <v>1320</v>
      </c>
      <c r="B17" s="155" t="s">
        <v>155</v>
      </c>
      <c r="C17" s="240">
        <v>2497</v>
      </c>
      <c r="D17" s="227">
        <v>2051633</v>
      </c>
      <c r="E17" s="227">
        <v>712016</v>
      </c>
      <c r="F17" s="227">
        <v>1163609</v>
      </c>
      <c r="G17" s="227">
        <v>346776</v>
      </c>
      <c r="H17" s="227">
        <v>782876</v>
      </c>
      <c r="I17" s="227">
        <v>174716</v>
      </c>
      <c r="J17" s="227">
        <v>8725</v>
      </c>
      <c r="K17" s="227">
        <v>20974</v>
      </c>
      <c r="L17" s="227">
        <v>435</v>
      </c>
      <c r="M17" s="227">
        <v>105304</v>
      </c>
      <c r="N17" s="227">
        <v>228</v>
      </c>
      <c r="O17" s="227">
        <v>517</v>
      </c>
      <c r="P17" s="227">
        <v>9</v>
      </c>
      <c r="Q17" s="227">
        <v>305</v>
      </c>
      <c r="R17" s="227">
        <v>105004</v>
      </c>
      <c r="S17" s="227">
        <v>269455</v>
      </c>
      <c r="T17" s="227">
        <v>77245</v>
      </c>
      <c r="U17" s="227">
        <v>61608</v>
      </c>
      <c r="V17" s="227">
        <v>784586</v>
      </c>
      <c r="W17" s="227">
        <v>198696</v>
      </c>
      <c r="X17" s="227">
        <v>41144</v>
      </c>
      <c r="Y17" s="227">
        <v>215</v>
      </c>
      <c r="Z17" s="227">
        <v>3450599</v>
      </c>
      <c r="AA17" s="227">
        <v>1488192</v>
      </c>
      <c r="AB17" s="227">
        <v>263015</v>
      </c>
      <c r="AC17" s="227">
        <v>672073</v>
      </c>
      <c r="AD17" s="227">
        <v>68</v>
      </c>
      <c r="AE17" s="227">
        <v>10157</v>
      </c>
      <c r="AF17" s="227">
        <v>177</v>
      </c>
      <c r="AG17" s="227">
        <v>192</v>
      </c>
      <c r="AH17" s="227">
        <v>27193</v>
      </c>
      <c r="AI17" s="227">
        <v>42069</v>
      </c>
      <c r="AJ17" s="227">
        <v>10477</v>
      </c>
      <c r="AK17" s="227">
        <v>707777</v>
      </c>
      <c r="AL17" s="227">
        <v>16469</v>
      </c>
      <c r="AM17" s="227">
        <v>2</v>
      </c>
      <c r="AN17" s="227">
        <v>230359</v>
      </c>
      <c r="AO17" s="227">
        <v>149838</v>
      </c>
      <c r="AP17" s="227">
        <v>690160</v>
      </c>
      <c r="AQ17" s="227">
        <v>47476</v>
      </c>
      <c r="AR17" s="227">
        <v>405</v>
      </c>
      <c r="AS17" s="227">
        <v>1703</v>
      </c>
      <c r="AT17" s="227">
        <v>222531</v>
      </c>
      <c r="AU17" s="227">
        <v>400374</v>
      </c>
      <c r="AV17" s="227">
        <v>2264</v>
      </c>
      <c r="AW17" s="227">
        <v>179545</v>
      </c>
      <c r="AX17" s="227">
        <v>2887</v>
      </c>
      <c r="AY17" s="227">
        <v>191301</v>
      </c>
      <c r="AZ17" s="227">
        <v>1500564</v>
      </c>
      <c r="BA17" s="227">
        <v>11833</v>
      </c>
      <c r="BB17" s="227">
        <v>1044791</v>
      </c>
      <c r="BC17" s="227">
        <v>3793</v>
      </c>
      <c r="BD17" s="227">
        <v>1847</v>
      </c>
      <c r="BE17" s="227">
        <v>72</v>
      </c>
      <c r="BF17" s="227">
        <v>790</v>
      </c>
      <c r="BG17" s="227">
        <v>749276</v>
      </c>
      <c r="BH17" s="227">
        <v>774035</v>
      </c>
      <c r="BI17" s="227">
        <v>307213</v>
      </c>
      <c r="BJ17" s="227">
        <v>22295</v>
      </c>
      <c r="BK17" s="227">
        <v>460</v>
      </c>
      <c r="BL17" s="227">
        <v>5517</v>
      </c>
      <c r="BM17" s="227">
        <v>77048</v>
      </c>
      <c r="BN17" s="227">
        <v>3094</v>
      </c>
      <c r="BO17" s="227">
        <v>2807</v>
      </c>
      <c r="BP17" s="227">
        <v>201</v>
      </c>
      <c r="BQ17" s="227">
        <v>13343</v>
      </c>
      <c r="BR17" s="227">
        <v>427425</v>
      </c>
      <c r="BS17" s="227">
        <v>92503</v>
      </c>
      <c r="BT17" s="227">
        <v>12</v>
      </c>
      <c r="BU17" s="227">
        <v>13</v>
      </c>
      <c r="BV17" s="227">
        <v>2546</v>
      </c>
      <c r="BW17" s="227">
        <v>62661</v>
      </c>
      <c r="BX17" s="227">
        <v>265</v>
      </c>
      <c r="BY17" s="227">
        <v>3274</v>
      </c>
      <c r="BZ17" s="227">
        <v>319</v>
      </c>
      <c r="CA17" s="227">
        <v>116</v>
      </c>
      <c r="CB17" s="227">
        <v>3</v>
      </c>
      <c r="CC17" s="227">
        <v>3775</v>
      </c>
      <c r="CD17" s="345">
        <v>5</v>
      </c>
      <c r="CE17" s="227">
        <v>2525</v>
      </c>
      <c r="CF17" s="227">
        <v>562</v>
      </c>
      <c r="CG17" s="227">
        <v>486</v>
      </c>
      <c r="CH17" s="227">
        <v>57699</v>
      </c>
      <c r="CI17" s="228">
        <v>23232</v>
      </c>
    </row>
    <row r="18" spans="1:93" ht="12.75" thickBot="1" x14ac:dyDescent="0.25"/>
    <row r="19" spans="1:93" s="168" customFormat="1" x14ac:dyDescent="0.2">
      <c r="A19" s="330" t="s">
        <v>1323</v>
      </c>
      <c r="B19" s="264" t="s">
        <v>1346</v>
      </c>
      <c r="C19" s="353">
        <v>65</v>
      </c>
      <c r="D19" s="354">
        <v>266135</v>
      </c>
      <c r="E19" s="354">
        <v>88275</v>
      </c>
      <c r="F19" s="354">
        <v>131550</v>
      </c>
      <c r="G19" s="354">
        <v>56015</v>
      </c>
      <c r="H19" s="354">
        <v>92730</v>
      </c>
      <c r="I19" s="354">
        <v>17730</v>
      </c>
      <c r="J19" s="354">
        <v>7590</v>
      </c>
      <c r="K19" s="354">
        <v>9790</v>
      </c>
      <c r="L19" s="354">
        <v>65</v>
      </c>
      <c r="M19" s="354">
        <v>27505</v>
      </c>
      <c r="N19" s="354">
        <v>0</v>
      </c>
      <c r="O19" s="354">
        <v>515</v>
      </c>
      <c r="P19" s="354"/>
      <c r="Q19" s="354">
        <v>0</v>
      </c>
      <c r="R19" s="354">
        <v>22795</v>
      </c>
      <c r="S19" s="354">
        <v>34975</v>
      </c>
      <c r="T19" s="354">
        <v>20540</v>
      </c>
      <c r="U19" s="354">
        <v>13635</v>
      </c>
      <c r="V19" s="354">
        <v>197100</v>
      </c>
      <c r="W19" s="354">
        <v>37415</v>
      </c>
      <c r="X19" s="354">
        <v>5390</v>
      </c>
      <c r="Y19" s="354">
        <v>215</v>
      </c>
      <c r="Z19" s="354">
        <v>365170</v>
      </c>
      <c r="AA19" s="354">
        <v>272795</v>
      </c>
      <c r="AB19" s="354">
        <v>57100</v>
      </c>
      <c r="AC19" s="354">
        <v>105010</v>
      </c>
      <c r="AD19" s="354" t="s">
        <v>1676</v>
      </c>
      <c r="AE19" s="354">
        <v>2480</v>
      </c>
      <c r="AF19" s="354">
        <v>165</v>
      </c>
      <c r="AG19" s="354">
        <v>135</v>
      </c>
      <c r="AH19" s="354">
        <v>3905</v>
      </c>
      <c r="AI19" s="354">
        <v>6040</v>
      </c>
      <c r="AJ19" s="354">
        <v>560</v>
      </c>
      <c r="AK19" s="354">
        <v>94320</v>
      </c>
      <c r="AL19" s="354">
        <v>9410</v>
      </c>
      <c r="AM19" s="354"/>
      <c r="AN19" s="354">
        <v>20140</v>
      </c>
      <c r="AO19" s="354">
        <v>24380</v>
      </c>
      <c r="AP19" s="354">
        <v>111355</v>
      </c>
      <c r="AQ19" s="354">
        <v>12845</v>
      </c>
      <c r="AR19" s="354">
        <v>0</v>
      </c>
      <c r="AS19" s="354">
        <v>1570</v>
      </c>
      <c r="AT19" s="354">
        <v>53095</v>
      </c>
      <c r="AU19" s="354">
        <v>83970</v>
      </c>
      <c r="AV19" s="354">
        <v>385</v>
      </c>
      <c r="AW19" s="354">
        <v>59645</v>
      </c>
      <c r="AX19" s="354">
        <v>1245</v>
      </c>
      <c r="AY19" s="354">
        <v>27945</v>
      </c>
      <c r="AZ19" s="354">
        <v>258120</v>
      </c>
      <c r="BA19" s="354">
        <v>4915</v>
      </c>
      <c r="BB19" s="354">
        <v>148645</v>
      </c>
      <c r="BC19" s="354">
        <v>915</v>
      </c>
      <c r="BD19" s="354">
        <v>400</v>
      </c>
      <c r="BE19" s="354">
        <v>25</v>
      </c>
      <c r="BF19" s="354">
        <v>0</v>
      </c>
      <c r="BG19" s="354">
        <v>161710</v>
      </c>
      <c r="BH19" s="354">
        <v>116505</v>
      </c>
      <c r="BI19" s="354">
        <v>54270</v>
      </c>
      <c r="BJ19" s="354">
        <v>0</v>
      </c>
      <c r="BK19" s="354">
        <v>0</v>
      </c>
      <c r="BL19" s="354">
        <v>40</v>
      </c>
      <c r="BM19" s="354">
        <v>18640</v>
      </c>
      <c r="BN19" s="354">
        <v>535</v>
      </c>
      <c r="BO19" s="354">
        <v>845</v>
      </c>
      <c r="BP19" s="354">
        <v>70</v>
      </c>
      <c r="BQ19" s="354">
        <v>800</v>
      </c>
      <c r="BR19" s="354">
        <v>28290</v>
      </c>
      <c r="BS19" s="354">
        <v>17905</v>
      </c>
      <c r="BT19" s="354" t="s">
        <v>1676</v>
      </c>
      <c r="BU19" s="354">
        <v>0</v>
      </c>
      <c r="BV19" s="354">
        <v>640</v>
      </c>
      <c r="BW19" s="354">
        <v>24275</v>
      </c>
      <c r="BX19" s="354">
        <v>180</v>
      </c>
      <c r="BY19" s="354">
        <v>2040</v>
      </c>
      <c r="BZ19" s="354">
        <v>65</v>
      </c>
      <c r="CA19" s="354" t="s">
        <v>1676</v>
      </c>
      <c r="CB19" s="354"/>
      <c r="CC19" s="354">
        <v>875</v>
      </c>
      <c r="CD19" s="355"/>
      <c r="CE19" s="354" t="s">
        <v>1676</v>
      </c>
      <c r="CF19" s="354" t="s">
        <v>1676</v>
      </c>
      <c r="CG19" s="354">
        <v>0</v>
      </c>
      <c r="CH19" s="354">
        <v>3065</v>
      </c>
      <c r="CI19" s="356">
        <v>2505</v>
      </c>
      <c r="CJ19" s="145"/>
      <c r="CK19" s="145"/>
      <c r="CL19" s="145"/>
      <c r="CM19" s="145"/>
      <c r="CN19" s="145"/>
      <c r="CO19" s="145"/>
    </row>
    <row r="20" spans="1:93" s="168" customFormat="1" x14ac:dyDescent="0.2">
      <c r="A20" s="331" t="s">
        <v>1579</v>
      </c>
      <c r="B20" s="334" t="s">
        <v>1603</v>
      </c>
      <c r="C20" s="232">
        <v>295</v>
      </c>
      <c r="D20" s="233">
        <v>221545</v>
      </c>
      <c r="E20" s="233">
        <v>73145</v>
      </c>
      <c r="F20" s="233">
        <v>133970</v>
      </c>
      <c r="G20" s="233">
        <v>33090</v>
      </c>
      <c r="H20" s="233">
        <v>82920</v>
      </c>
      <c r="I20" s="233">
        <v>30410</v>
      </c>
      <c r="J20" s="233">
        <v>170</v>
      </c>
      <c r="K20" s="233">
        <v>120</v>
      </c>
      <c r="L20" s="233">
        <v>60</v>
      </c>
      <c r="M20" s="233">
        <v>3990</v>
      </c>
      <c r="N20" s="233">
        <v>0</v>
      </c>
      <c r="O20" s="233">
        <v>0</v>
      </c>
      <c r="P20" s="233"/>
      <c r="Q20" s="233">
        <v>0</v>
      </c>
      <c r="R20" s="233">
        <v>7075</v>
      </c>
      <c r="S20" s="233">
        <v>25060</v>
      </c>
      <c r="T20" s="233">
        <v>5000</v>
      </c>
      <c r="U20" s="233">
        <v>2930</v>
      </c>
      <c r="V20" s="233">
        <v>63435</v>
      </c>
      <c r="W20" s="233">
        <v>11810</v>
      </c>
      <c r="X20" s="233">
        <v>95</v>
      </c>
      <c r="Y20" s="233">
        <v>0</v>
      </c>
      <c r="Z20" s="233">
        <v>441075</v>
      </c>
      <c r="AA20" s="233">
        <v>170570</v>
      </c>
      <c r="AB20" s="233">
        <v>20435</v>
      </c>
      <c r="AC20" s="233">
        <v>61725</v>
      </c>
      <c r="AD20" s="233">
        <v>0</v>
      </c>
      <c r="AE20" s="233">
        <v>0</v>
      </c>
      <c r="AF20" s="233" t="s">
        <v>1676</v>
      </c>
      <c r="AG20" s="233">
        <v>10</v>
      </c>
      <c r="AH20" s="233">
        <v>4815</v>
      </c>
      <c r="AI20" s="233">
        <v>10655</v>
      </c>
      <c r="AJ20" s="233">
        <v>1040</v>
      </c>
      <c r="AK20" s="233">
        <v>82850</v>
      </c>
      <c r="AL20" s="233">
        <v>750</v>
      </c>
      <c r="AM20" s="233"/>
      <c r="AN20" s="233">
        <v>6715</v>
      </c>
      <c r="AO20" s="233">
        <v>23005</v>
      </c>
      <c r="AP20" s="233">
        <v>50440</v>
      </c>
      <c r="AQ20" s="233">
        <v>755</v>
      </c>
      <c r="AR20" s="233">
        <v>0</v>
      </c>
      <c r="AS20" s="233">
        <v>85</v>
      </c>
      <c r="AT20" s="233">
        <v>24125</v>
      </c>
      <c r="AU20" s="233">
        <v>43375</v>
      </c>
      <c r="AV20" s="233">
        <v>15</v>
      </c>
      <c r="AW20" s="233">
        <v>21420</v>
      </c>
      <c r="AX20" s="233">
        <v>75</v>
      </c>
      <c r="AY20" s="233">
        <v>14425</v>
      </c>
      <c r="AZ20" s="233">
        <v>131325</v>
      </c>
      <c r="BA20" s="233">
        <v>1100</v>
      </c>
      <c r="BB20" s="233">
        <v>99195</v>
      </c>
      <c r="BC20" s="233">
        <v>0</v>
      </c>
      <c r="BD20" s="233">
        <v>0</v>
      </c>
      <c r="BE20" s="233">
        <v>0</v>
      </c>
      <c r="BF20" s="233">
        <v>0</v>
      </c>
      <c r="BG20" s="233">
        <v>64900</v>
      </c>
      <c r="BH20" s="233">
        <v>77495</v>
      </c>
      <c r="BI20" s="233">
        <v>29660</v>
      </c>
      <c r="BJ20" s="233">
        <v>7930</v>
      </c>
      <c r="BK20" s="233">
        <v>460</v>
      </c>
      <c r="BL20" s="233">
        <v>15</v>
      </c>
      <c r="BM20" s="233">
        <v>7025</v>
      </c>
      <c r="BN20" s="233">
        <v>260</v>
      </c>
      <c r="BO20" s="233">
        <v>425</v>
      </c>
      <c r="BP20" s="233">
        <v>130</v>
      </c>
      <c r="BQ20" s="233">
        <v>1300</v>
      </c>
      <c r="BR20" s="233">
        <v>62545</v>
      </c>
      <c r="BS20" s="233">
        <v>8690</v>
      </c>
      <c r="BT20" s="233" t="s">
        <v>1676</v>
      </c>
      <c r="BU20" s="233">
        <v>0</v>
      </c>
      <c r="BV20" s="233">
        <v>80</v>
      </c>
      <c r="BW20" s="233">
        <v>4570</v>
      </c>
      <c r="BX20" s="233">
        <v>75</v>
      </c>
      <c r="BY20" s="233">
        <v>0</v>
      </c>
      <c r="BZ20" s="233">
        <v>0</v>
      </c>
      <c r="CA20" s="233">
        <v>0</v>
      </c>
      <c r="CB20" s="233"/>
      <c r="CC20" s="233">
        <v>0</v>
      </c>
      <c r="CD20" s="346"/>
      <c r="CE20" s="233">
        <v>855</v>
      </c>
      <c r="CF20" s="233">
        <v>0</v>
      </c>
      <c r="CG20" s="233">
        <v>0</v>
      </c>
      <c r="CH20" s="233">
        <v>2375</v>
      </c>
      <c r="CI20" s="234">
        <v>250</v>
      </c>
      <c r="CJ20" s="145"/>
      <c r="CK20" s="145"/>
      <c r="CL20" s="145"/>
      <c r="CM20" s="145"/>
      <c r="CN20" s="145"/>
      <c r="CO20" s="145"/>
    </row>
    <row r="21" spans="1:93" s="145" customFormat="1" x14ac:dyDescent="0.2">
      <c r="A21" s="331" t="s">
        <v>1580</v>
      </c>
      <c r="B21" s="334" t="s">
        <v>1604</v>
      </c>
      <c r="C21" s="232">
        <v>1320</v>
      </c>
      <c r="D21" s="233">
        <v>313215</v>
      </c>
      <c r="E21" s="233">
        <v>109910</v>
      </c>
      <c r="F21" s="233">
        <v>188340</v>
      </c>
      <c r="G21" s="233">
        <v>49295</v>
      </c>
      <c r="H21" s="233">
        <v>111180</v>
      </c>
      <c r="I21" s="233">
        <v>20200</v>
      </c>
      <c r="J21" s="233">
        <v>85</v>
      </c>
      <c r="K21" s="233">
        <v>535</v>
      </c>
      <c r="L21" s="233">
        <v>245</v>
      </c>
      <c r="M21" s="233">
        <v>22475</v>
      </c>
      <c r="N21" s="233">
        <v>0</v>
      </c>
      <c r="O21" s="233">
        <v>0</v>
      </c>
      <c r="P21" s="233"/>
      <c r="Q21" s="233">
        <v>0</v>
      </c>
      <c r="R21" s="233">
        <v>10785</v>
      </c>
      <c r="S21" s="233">
        <v>30520</v>
      </c>
      <c r="T21" s="233">
        <v>7355</v>
      </c>
      <c r="U21" s="233">
        <v>7955</v>
      </c>
      <c r="V21" s="233">
        <v>162145</v>
      </c>
      <c r="W21" s="233">
        <v>29095</v>
      </c>
      <c r="X21" s="233">
        <v>12530</v>
      </c>
      <c r="Y21" s="233">
        <v>0</v>
      </c>
      <c r="Z21" s="233">
        <v>465690</v>
      </c>
      <c r="AA21" s="233">
        <v>183635</v>
      </c>
      <c r="AB21" s="233">
        <v>29680</v>
      </c>
      <c r="AC21" s="233">
        <v>63680</v>
      </c>
      <c r="AD21" s="233">
        <v>0</v>
      </c>
      <c r="AE21" s="233">
        <v>590</v>
      </c>
      <c r="AF21" s="233" t="s">
        <v>1676</v>
      </c>
      <c r="AG21" s="233" t="s">
        <v>1676</v>
      </c>
      <c r="AH21" s="233">
        <v>2135</v>
      </c>
      <c r="AI21" s="233">
        <v>5740</v>
      </c>
      <c r="AJ21" s="233">
        <v>1485</v>
      </c>
      <c r="AK21" s="233">
        <v>108365</v>
      </c>
      <c r="AL21" s="233">
        <v>640</v>
      </c>
      <c r="AM21" s="233"/>
      <c r="AN21" s="233">
        <v>5585</v>
      </c>
      <c r="AO21" s="233">
        <v>20460</v>
      </c>
      <c r="AP21" s="233">
        <v>108095</v>
      </c>
      <c r="AQ21" s="233">
        <v>6755</v>
      </c>
      <c r="AR21" s="233">
        <v>0</v>
      </c>
      <c r="AS21" s="233" t="s">
        <v>1676</v>
      </c>
      <c r="AT21" s="233">
        <v>19785</v>
      </c>
      <c r="AU21" s="233">
        <v>30495</v>
      </c>
      <c r="AV21" s="233">
        <v>1735</v>
      </c>
      <c r="AW21" s="233">
        <v>15540</v>
      </c>
      <c r="AX21" s="233">
        <v>90</v>
      </c>
      <c r="AY21" s="233">
        <v>32905</v>
      </c>
      <c r="AZ21" s="233">
        <v>225920</v>
      </c>
      <c r="BA21" s="233">
        <v>535</v>
      </c>
      <c r="BB21" s="233">
        <v>194020</v>
      </c>
      <c r="BC21" s="233">
        <v>260</v>
      </c>
      <c r="BD21" s="233">
        <v>0</v>
      </c>
      <c r="BE21" s="233">
        <v>15</v>
      </c>
      <c r="BF21" s="233" t="s">
        <v>1676</v>
      </c>
      <c r="BG21" s="233">
        <v>63175</v>
      </c>
      <c r="BH21" s="233">
        <v>111480</v>
      </c>
      <c r="BI21" s="233">
        <v>56275</v>
      </c>
      <c r="BJ21" s="233">
        <v>4505</v>
      </c>
      <c r="BK21" s="233">
        <v>0</v>
      </c>
      <c r="BL21" s="233">
        <v>1010</v>
      </c>
      <c r="BM21" s="233">
        <v>10285</v>
      </c>
      <c r="BN21" s="233">
        <v>255</v>
      </c>
      <c r="BO21" s="233">
        <v>405</v>
      </c>
      <c r="BP21" s="233" t="s">
        <v>1676</v>
      </c>
      <c r="BQ21" s="233">
        <v>2360</v>
      </c>
      <c r="BR21" s="233">
        <v>30475</v>
      </c>
      <c r="BS21" s="233">
        <v>23130</v>
      </c>
      <c r="BT21" s="233">
        <v>0</v>
      </c>
      <c r="BU21" s="233">
        <v>0</v>
      </c>
      <c r="BV21" s="233">
        <v>25</v>
      </c>
      <c r="BW21" s="233">
        <v>4230</v>
      </c>
      <c r="BX21" s="233" t="s">
        <v>1676</v>
      </c>
      <c r="BY21" s="233" t="s">
        <v>1676</v>
      </c>
      <c r="BZ21" s="233">
        <v>125</v>
      </c>
      <c r="CA21" s="233">
        <v>10</v>
      </c>
      <c r="CB21" s="233"/>
      <c r="CC21" s="233" t="s">
        <v>1676</v>
      </c>
      <c r="CD21" s="346"/>
      <c r="CE21" s="233">
        <v>310</v>
      </c>
      <c r="CF21" s="233">
        <v>0</v>
      </c>
      <c r="CG21" s="233">
        <v>485</v>
      </c>
      <c r="CH21" s="233">
        <v>8850</v>
      </c>
      <c r="CI21" s="234">
        <v>60</v>
      </c>
    </row>
    <row r="22" spans="1:93" s="168" customFormat="1" x14ac:dyDescent="0.2">
      <c r="A22" s="331" t="s">
        <v>1606</v>
      </c>
      <c r="B22" s="334" t="s">
        <v>1645</v>
      </c>
      <c r="C22" s="357">
        <v>15</v>
      </c>
      <c r="D22" s="358">
        <v>338265</v>
      </c>
      <c r="E22" s="358">
        <v>125895</v>
      </c>
      <c r="F22" s="358">
        <v>236720</v>
      </c>
      <c r="G22" s="358">
        <v>58220</v>
      </c>
      <c r="H22" s="358">
        <v>156975</v>
      </c>
      <c r="I22" s="358">
        <v>29300</v>
      </c>
      <c r="J22" s="358">
        <v>85</v>
      </c>
      <c r="K22" s="358">
        <v>1035</v>
      </c>
      <c r="L22" s="358">
        <v>20</v>
      </c>
      <c r="M22" s="358">
        <v>15660</v>
      </c>
      <c r="N22" s="358">
        <v>0</v>
      </c>
      <c r="O22" s="358">
        <v>0</v>
      </c>
      <c r="P22" s="358"/>
      <c r="Q22" s="358">
        <v>0</v>
      </c>
      <c r="R22" s="358">
        <v>16610</v>
      </c>
      <c r="S22" s="358">
        <v>30850</v>
      </c>
      <c r="T22" s="358">
        <v>14000</v>
      </c>
      <c r="U22" s="358">
        <v>8460</v>
      </c>
      <c r="V22" s="358">
        <v>102130</v>
      </c>
      <c r="W22" s="358">
        <v>33300</v>
      </c>
      <c r="X22" s="358">
        <v>2665</v>
      </c>
      <c r="Y22" s="358">
        <v>0</v>
      </c>
      <c r="Z22" s="358">
        <v>734120</v>
      </c>
      <c r="AA22" s="358">
        <v>221620</v>
      </c>
      <c r="AB22" s="358">
        <v>41355</v>
      </c>
      <c r="AC22" s="358">
        <v>161940</v>
      </c>
      <c r="AD22" s="358">
        <v>55</v>
      </c>
      <c r="AE22" s="358">
        <v>635</v>
      </c>
      <c r="AF22" s="358">
        <v>0</v>
      </c>
      <c r="AG22" s="358" t="s">
        <v>1676</v>
      </c>
      <c r="AH22" s="358">
        <v>4575</v>
      </c>
      <c r="AI22" s="358">
        <v>10760</v>
      </c>
      <c r="AJ22" s="358">
        <v>2660</v>
      </c>
      <c r="AK22" s="358">
        <v>133605</v>
      </c>
      <c r="AL22" s="358">
        <v>1730</v>
      </c>
      <c r="AM22" s="358"/>
      <c r="AN22" s="358">
        <v>143730</v>
      </c>
      <c r="AO22" s="358">
        <v>35075</v>
      </c>
      <c r="AP22" s="358">
        <v>138235</v>
      </c>
      <c r="AQ22" s="358">
        <v>8335</v>
      </c>
      <c r="AR22" s="358">
        <v>35</v>
      </c>
      <c r="AS22" s="358">
        <v>25</v>
      </c>
      <c r="AT22" s="358">
        <v>26075</v>
      </c>
      <c r="AU22" s="358">
        <v>67410</v>
      </c>
      <c r="AV22" s="358">
        <v>0</v>
      </c>
      <c r="AW22" s="358">
        <v>26020</v>
      </c>
      <c r="AX22" s="358">
        <v>520</v>
      </c>
      <c r="AY22" s="358">
        <v>37705</v>
      </c>
      <c r="AZ22" s="358">
        <v>274800</v>
      </c>
      <c r="BA22" s="358">
        <v>440</v>
      </c>
      <c r="BB22" s="358">
        <v>146115</v>
      </c>
      <c r="BC22" s="358">
        <v>0</v>
      </c>
      <c r="BD22" s="358">
        <v>0</v>
      </c>
      <c r="BE22" s="358">
        <v>0</v>
      </c>
      <c r="BF22" s="358">
        <v>0</v>
      </c>
      <c r="BG22" s="358">
        <v>133705</v>
      </c>
      <c r="BH22" s="358">
        <v>140185</v>
      </c>
      <c r="BI22" s="358">
        <v>64950</v>
      </c>
      <c r="BJ22" s="358">
        <v>5720</v>
      </c>
      <c r="BK22" s="358" t="s">
        <v>1676</v>
      </c>
      <c r="BL22" s="358">
        <v>2715</v>
      </c>
      <c r="BM22" s="358">
        <v>13485</v>
      </c>
      <c r="BN22" s="358">
        <v>900</v>
      </c>
      <c r="BO22" s="358">
        <v>250</v>
      </c>
      <c r="BP22" s="358">
        <v>0</v>
      </c>
      <c r="BQ22" s="358">
        <v>3525</v>
      </c>
      <c r="BR22" s="358">
        <v>154290</v>
      </c>
      <c r="BS22" s="358">
        <v>11975</v>
      </c>
      <c r="BT22" s="358">
        <v>0</v>
      </c>
      <c r="BU22" s="358">
        <v>0</v>
      </c>
      <c r="BV22" s="358">
        <v>400</v>
      </c>
      <c r="BW22" s="358">
        <v>1160</v>
      </c>
      <c r="BX22" s="358">
        <v>0</v>
      </c>
      <c r="BY22" s="358">
        <v>1155</v>
      </c>
      <c r="BZ22" s="358" t="s">
        <v>1676</v>
      </c>
      <c r="CA22" s="358">
        <v>0</v>
      </c>
      <c r="CB22" s="358"/>
      <c r="CC22" s="358" t="s">
        <v>1676</v>
      </c>
      <c r="CD22" s="349"/>
      <c r="CE22" s="358">
        <v>0</v>
      </c>
      <c r="CF22" s="358">
        <v>560</v>
      </c>
      <c r="CG22" s="358">
        <v>0</v>
      </c>
      <c r="CH22" s="358">
        <v>25645</v>
      </c>
      <c r="CI22" s="359">
        <v>5850</v>
      </c>
      <c r="CJ22" s="145"/>
      <c r="CK22" s="145"/>
      <c r="CL22" s="145"/>
      <c r="CM22" s="145"/>
      <c r="CN22" s="145"/>
      <c r="CO22" s="145"/>
    </row>
    <row r="23" spans="1:93" s="145" customFormat="1" x14ac:dyDescent="0.2">
      <c r="A23" s="331" t="s">
        <v>1607</v>
      </c>
      <c r="B23" s="334" t="s">
        <v>1646</v>
      </c>
      <c r="C23" s="232">
        <v>20</v>
      </c>
      <c r="D23" s="233">
        <v>231895</v>
      </c>
      <c r="E23" s="233">
        <v>75055</v>
      </c>
      <c r="F23" s="233">
        <v>119655</v>
      </c>
      <c r="G23" s="233">
        <v>37625</v>
      </c>
      <c r="H23" s="233">
        <v>77135</v>
      </c>
      <c r="I23" s="233">
        <v>22585</v>
      </c>
      <c r="J23" s="233">
        <v>15</v>
      </c>
      <c r="K23" s="233">
        <v>55</v>
      </c>
      <c r="L23" s="233" t="s">
        <v>1676</v>
      </c>
      <c r="M23" s="233">
        <v>3365</v>
      </c>
      <c r="N23" s="233">
        <v>55</v>
      </c>
      <c r="O23" s="233">
        <v>0</v>
      </c>
      <c r="P23" s="233"/>
      <c r="Q23" s="233">
        <v>0</v>
      </c>
      <c r="R23" s="233">
        <v>6050</v>
      </c>
      <c r="S23" s="233">
        <v>37555</v>
      </c>
      <c r="T23" s="233">
        <v>6340</v>
      </c>
      <c r="U23" s="233">
        <v>5485</v>
      </c>
      <c r="V23" s="233">
        <v>57180</v>
      </c>
      <c r="W23" s="233">
        <v>19355</v>
      </c>
      <c r="X23" s="233">
        <v>3640</v>
      </c>
      <c r="Y23" s="233">
        <v>0</v>
      </c>
      <c r="Z23" s="233">
        <v>413110</v>
      </c>
      <c r="AA23" s="233">
        <v>161995</v>
      </c>
      <c r="AB23" s="233">
        <v>41000</v>
      </c>
      <c r="AC23" s="233">
        <v>79080</v>
      </c>
      <c r="AD23" s="233">
        <v>15</v>
      </c>
      <c r="AE23" s="233">
        <v>1360</v>
      </c>
      <c r="AF23" s="233" t="s">
        <v>1676</v>
      </c>
      <c r="AG23" s="233" t="s">
        <v>1676</v>
      </c>
      <c r="AH23" s="233">
        <v>2750</v>
      </c>
      <c r="AI23" s="233">
        <v>1920</v>
      </c>
      <c r="AJ23" s="233">
        <v>1170</v>
      </c>
      <c r="AK23" s="233">
        <v>74875</v>
      </c>
      <c r="AL23" s="233">
        <v>410</v>
      </c>
      <c r="AM23" s="233"/>
      <c r="AN23" s="233">
        <v>9035</v>
      </c>
      <c r="AO23" s="233">
        <v>13875</v>
      </c>
      <c r="AP23" s="233">
        <v>64240</v>
      </c>
      <c r="AQ23" s="233">
        <v>1650</v>
      </c>
      <c r="AR23" s="233">
        <v>0</v>
      </c>
      <c r="AS23" s="233" t="s">
        <v>1676</v>
      </c>
      <c r="AT23" s="233">
        <v>39565</v>
      </c>
      <c r="AU23" s="233">
        <v>42295</v>
      </c>
      <c r="AV23" s="233">
        <v>0</v>
      </c>
      <c r="AW23" s="233">
        <v>8260</v>
      </c>
      <c r="AX23" s="233" t="s">
        <v>1676</v>
      </c>
      <c r="AY23" s="233">
        <v>18835</v>
      </c>
      <c r="AZ23" s="233">
        <v>155100</v>
      </c>
      <c r="BA23" s="233">
        <v>255</v>
      </c>
      <c r="BB23" s="233">
        <v>138475</v>
      </c>
      <c r="BC23" s="233">
        <v>350</v>
      </c>
      <c r="BD23" s="233">
        <v>0</v>
      </c>
      <c r="BE23" s="233">
        <v>25</v>
      </c>
      <c r="BF23" s="233">
        <v>790</v>
      </c>
      <c r="BG23" s="233">
        <v>77420</v>
      </c>
      <c r="BH23" s="233">
        <v>82170</v>
      </c>
      <c r="BI23" s="233">
        <v>55055</v>
      </c>
      <c r="BJ23" s="233">
        <v>35</v>
      </c>
      <c r="BK23" s="233">
        <v>0</v>
      </c>
      <c r="BL23" s="233">
        <v>475</v>
      </c>
      <c r="BM23" s="233">
        <v>9645</v>
      </c>
      <c r="BN23" s="233">
        <v>690</v>
      </c>
      <c r="BO23" s="233">
        <v>550</v>
      </c>
      <c r="BP23" s="233">
        <v>0</v>
      </c>
      <c r="BQ23" s="233">
        <v>2210</v>
      </c>
      <c r="BR23" s="233">
        <v>63890</v>
      </c>
      <c r="BS23" s="233">
        <v>7665</v>
      </c>
      <c r="BT23" s="233" t="s">
        <v>1676</v>
      </c>
      <c r="BU23" s="233">
        <v>0</v>
      </c>
      <c r="BV23" s="233">
        <v>10</v>
      </c>
      <c r="BW23" s="233">
        <v>10390</v>
      </c>
      <c r="BX23" s="233">
        <v>10</v>
      </c>
      <c r="BY23" s="233">
        <v>80</v>
      </c>
      <c r="BZ23" s="233" t="s">
        <v>1676</v>
      </c>
      <c r="CA23" s="233">
        <v>105</v>
      </c>
      <c r="CB23" s="233"/>
      <c r="CC23" s="233">
        <v>2350</v>
      </c>
      <c r="CD23" s="346"/>
      <c r="CE23" s="233">
        <v>0</v>
      </c>
      <c r="CF23" s="233">
        <v>0</v>
      </c>
      <c r="CG23" s="233">
        <v>0</v>
      </c>
      <c r="CH23" s="233">
        <v>6780</v>
      </c>
      <c r="CI23" s="234">
        <v>1620</v>
      </c>
    </row>
    <row r="24" spans="1:93" s="145" customFormat="1" x14ac:dyDescent="0.2">
      <c r="A24" s="332" t="s">
        <v>1608</v>
      </c>
      <c r="B24" s="334" t="s">
        <v>1647</v>
      </c>
      <c r="C24" s="232">
        <v>95</v>
      </c>
      <c r="D24" s="233">
        <v>300150</v>
      </c>
      <c r="E24" s="233">
        <v>113135</v>
      </c>
      <c r="F24" s="233">
        <v>168165</v>
      </c>
      <c r="G24" s="233">
        <v>59395</v>
      </c>
      <c r="H24" s="233">
        <v>129675</v>
      </c>
      <c r="I24" s="233">
        <v>20810</v>
      </c>
      <c r="J24" s="233">
        <v>430</v>
      </c>
      <c r="K24" s="233">
        <v>4435</v>
      </c>
      <c r="L24" s="233" t="s">
        <v>1676</v>
      </c>
      <c r="M24" s="233">
        <v>18210</v>
      </c>
      <c r="N24" s="233">
        <v>0</v>
      </c>
      <c r="O24" s="233">
        <v>0</v>
      </c>
      <c r="P24" s="233"/>
      <c r="Q24" s="233">
        <v>0</v>
      </c>
      <c r="R24" s="233">
        <v>21180</v>
      </c>
      <c r="S24" s="233">
        <v>47605</v>
      </c>
      <c r="T24" s="233">
        <v>11120</v>
      </c>
      <c r="U24" s="233">
        <v>10575</v>
      </c>
      <c r="V24" s="233">
        <v>121770</v>
      </c>
      <c r="W24" s="233">
        <v>36975</v>
      </c>
      <c r="X24" s="233">
        <v>12960</v>
      </c>
      <c r="Y24" s="233">
        <v>0</v>
      </c>
      <c r="Z24" s="233">
        <v>564675</v>
      </c>
      <c r="AA24" s="233">
        <v>213565</v>
      </c>
      <c r="AB24" s="233">
        <v>32045</v>
      </c>
      <c r="AC24" s="233">
        <v>89080</v>
      </c>
      <c r="AD24" s="233">
        <v>0</v>
      </c>
      <c r="AE24" s="233">
        <v>1950</v>
      </c>
      <c r="AF24" s="233" t="s">
        <v>1676</v>
      </c>
      <c r="AG24" s="233" t="s">
        <v>1676</v>
      </c>
      <c r="AH24" s="233">
        <v>1205</v>
      </c>
      <c r="AI24" s="233">
        <v>3305</v>
      </c>
      <c r="AJ24" s="233">
        <v>620</v>
      </c>
      <c r="AK24" s="233">
        <v>96230</v>
      </c>
      <c r="AL24" s="233">
        <v>1580</v>
      </c>
      <c r="AM24" s="233"/>
      <c r="AN24" s="233">
        <v>18845</v>
      </c>
      <c r="AO24" s="233">
        <v>13760</v>
      </c>
      <c r="AP24" s="233">
        <v>83145</v>
      </c>
      <c r="AQ24" s="233">
        <v>6395</v>
      </c>
      <c r="AR24" s="233">
        <v>370</v>
      </c>
      <c r="AS24" s="233" t="s">
        <v>1676</v>
      </c>
      <c r="AT24" s="233">
        <v>29295</v>
      </c>
      <c r="AU24" s="233">
        <v>31480</v>
      </c>
      <c r="AV24" s="233">
        <v>130</v>
      </c>
      <c r="AW24" s="233">
        <v>18935</v>
      </c>
      <c r="AX24" s="233" t="s">
        <v>1676</v>
      </c>
      <c r="AY24" s="233">
        <v>18160</v>
      </c>
      <c r="AZ24" s="233">
        <v>222725</v>
      </c>
      <c r="BA24" s="233">
        <v>1475</v>
      </c>
      <c r="BB24" s="233">
        <v>119070</v>
      </c>
      <c r="BC24" s="233">
        <v>0</v>
      </c>
      <c r="BD24" s="233">
        <v>1445</v>
      </c>
      <c r="BE24" s="233" t="s">
        <v>1676</v>
      </c>
      <c r="BF24" s="233">
        <v>0</v>
      </c>
      <c r="BG24" s="233">
        <v>118440</v>
      </c>
      <c r="BH24" s="233">
        <v>110890</v>
      </c>
      <c r="BI24" s="233">
        <v>24630</v>
      </c>
      <c r="BJ24" s="233">
        <v>675</v>
      </c>
      <c r="BK24" s="233">
        <v>0</v>
      </c>
      <c r="BL24" s="233">
        <v>695</v>
      </c>
      <c r="BM24" s="233">
        <v>8945</v>
      </c>
      <c r="BN24" s="233">
        <v>335</v>
      </c>
      <c r="BO24" s="233">
        <v>65</v>
      </c>
      <c r="BP24" s="233">
        <v>0</v>
      </c>
      <c r="BQ24" s="233">
        <v>1170</v>
      </c>
      <c r="BR24" s="233">
        <v>11070</v>
      </c>
      <c r="BS24" s="233">
        <v>10395</v>
      </c>
      <c r="BT24" s="233" t="s">
        <v>1676</v>
      </c>
      <c r="BU24" s="233">
        <v>10</v>
      </c>
      <c r="BV24" s="233">
        <v>1305</v>
      </c>
      <c r="BW24" s="233">
        <v>7835</v>
      </c>
      <c r="BX24" s="233">
        <v>0</v>
      </c>
      <c r="BY24" s="233">
        <v>0</v>
      </c>
      <c r="BZ24" s="233">
        <v>125</v>
      </c>
      <c r="CA24" s="233">
        <v>0</v>
      </c>
      <c r="CB24" s="233"/>
      <c r="CC24" s="233">
        <v>235</v>
      </c>
      <c r="CD24" s="346"/>
      <c r="CE24" s="233" t="s">
        <v>1676</v>
      </c>
      <c r="CF24" s="233">
        <v>0</v>
      </c>
      <c r="CG24" s="233">
        <v>0</v>
      </c>
      <c r="CH24" s="233">
        <v>5775</v>
      </c>
      <c r="CI24" s="234">
        <v>12220</v>
      </c>
    </row>
    <row r="25" spans="1:93" s="145" customFormat="1" ht="12.75" thickBot="1" x14ac:dyDescent="0.25">
      <c r="A25" s="333" t="s">
        <v>1609</v>
      </c>
      <c r="B25" s="335" t="s">
        <v>1648</v>
      </c>
      <c r="C25" s="235">
        <v>690</v>
      </c>
      <c r="D25" s="236">
        <v>380335</v>
      </c>
      <c r="E25" s="236">
        <v>126605</v>
      </c>
      <c r="F25" s="236">
        <v>185055</v>
      </c>
      <c r="G25" s="236">
        <v>53135</v>
      </c>
      <c r="H25" s="236">
        <v>132260</v>
      </c>
      <c r="I25" s="236">
        <v>33685</v>
      </c>
      <c r="J25" s="236">
        <v>360</v>
      </c>
      <c r="K25" s="236">
        <v>5000</v>
      </c>
      <c r="L25" s="236">
        <v>30</v>
      </c>
      <c r="M25" s="236">
        <v>14100</v>
      </c>
      <c r="N25" s="236">
        <v>170</v>
      </c>
      <c r="O25" s="236">
        <v>0</v>
      </c>
      <c r="P25" s="236"/>
      <c r="Q25" s="236">
        <v>305</v>
      </c>
      <c r="R25" s="236">
        <v>20510</v>
      </c>
      <c r="S25" s="236">
        <v>62890</v>
      </c>
      <c r="T25" s="236">
        <v>12890</v>
      </c>
      <c r="U25" s="236">
        <v>12565</v>
      </c>
      <c r="V25" s="236">
        <v>80830</v>
      </c>
      <c r="W25" s="236">
        <v>30750</v>
      </c>
      <c r="X25" s="236">
        <v>3865</v>
      </c>
      <c r="Y25" s="236">
        <v>0</v>
      </c>
      <c r="Z25" s="236">
        <v>466760</v>
      </c>
      <c r="AA25" s="236">
        <v>264005</v>
      </c>
      <c r="AB25" s="236">
        <v>41395</v>
      </c>
      <c r="AC25" s="236">
        <v>111560</v>
      </c>
      <c r="AD25" s="236">
        <v>0</v>
      </c>
      <c r="AE25" s="236">
        <v>3145</v>
      </c>
      <c r="AF25" s="236">
        <v>0</v>
      </c>
      <c r="AG25" s="236">
        <v>30</v>
      </c>
      <c r="AH25" s="236">
        <v>7810</v>
      </c>
      <c r="AI25" s="236">
        <v>3650</v>
      </c>
      <c r="AJ25" s="236">
        <v>2945</v>
      </c>
      <c r="AK25" s="236">
        <v>117530</v>
      </c>
      <c r="AL25" s="236">
        <v>1945</v>
      </c>
      <c r="AM25" s="236"/>
      <c r="AN25" s="236">
        <v>26315</v>
      </c>
      <c r="AO25" s="236">
        <v>19285</v>
      </c>
      <c r="AP25" s="236">
        <v>134650</v>
      </c>
      <c r="AQ25" s="236">
        <v>10735</v>
      </c>
      <c r="AR25" s="236">
        <v>0</v>
      </c>
      <c r="AS25" s="236">
        <v>10</v>
      </c>
      <c r="AT25" s="236">
        <v>30590</v>
      </c>
      <c r="AU25" s="236">
        <v>101355</v>
      </c>
      <c r="AV25" s="236">
        <v>0</v>
      </c>
      <c r="AW25" s="236">
        <v>29725</v>
      </c>
      <c r="AX25" s="236">
        <v>950</v>
      </c>
      <c r="AY25" s="236">
        <v>41325</v>
      </c>
      <c r="AZ25" s="236">
        <v>232570</v>
      </c>
      <c r="BA25" s="236">
        <v>3110</v>
      </c>
      <c r="BB25" s="236">
        <v>199275</v>
      </c>
      <c r="BC25" s="236">
        <v>2265</v>
      </c>
      <c r="BD25" s="236">
        <v>0</v>
      </c>
      <c r="BE25" s="236" t="s">
        <v>1676</v>
      </c>
      <c r="BF25" s="236">
        <v>0</v>
      </c>
      <c r="BG25" s="236">
        <v>129925</v>
      </c>
      <c r="BH25" s="236">
        <v>135275</v>
      </c>
      <c r="BI25" s="236">
        <v>22375</v>
      </c>
      <c r="BJ25" s="236">
        <v>3430</v>
      </c>
      <c r="BK25" s="236">
        <v>0</v>
      </c>
      <c r="BL25" s="236">
        <v>560</v>
      </c>
      <c r="BM25" s="236">
        <v>9020</v>
      </c>
      <c r="BN25" s="236">
        <v>120</v>
      </c>
      <c r="BO25" s="236">
        <v>265</v>
      </c>
      <c r="BP25" s="236" t="s">
        <v>1676</v>
      </c>
      <c r="BQ25" s="236">
        <v>1980</v>
      </c>
      <c r="BR25" s="236">
        <v>76865</v>
      </c>
      <c r="BS25" s="236">
        <v>12740</v>
      </c>
      <c r="BT25" s="236" t="s">
        <v>1676</v>
      </c>
      <c r="BU25" s="236" t="s">
        <v>1676</v>
      </c>
      <c r="BV25" s="236">
        <v>85</v>
      </c>
      <c r="BW25" s="236">
        <v>10205</v>
      </c>
      <c r="BX25" s="236" t="s">
        <v>1676</v>
      </c>
      <c r="BY25" s="236">
        <v>0</v>
      </c>
      <c r="BZ25" s="236" t="s">
        <v>1676</v>
      </c>
      <c r="CA25" s="236">
        <v>0</v>
      </c>
      <c r="CB25" s="236"/>
      <c r="CC25" s="236">
        <v>305</v>
      </c>
      <c r="CD25" s="347"/>
      <c r="CE25" s="236">
        <v>1355</v>
      </c>
      <c r="CF25" s="236">
        <v>0</v>
      </c>
      <c r="CG25" s="236">
        <v>0</v>
      </c>
      <c r="CH25" s="236">
        <v>5210</v>
      </c>
      <c r="CI25" s="237">
        <v>725</v>
      </c>
    </row>
    <row r="26" spans="1:93" s="145" customFormat="1" ht="12.75" thickBot="1" x14ac:dyDescent="0.25">
      <c r="A26" s="251"/>
      <c r="B26" s="146"/>
      <c r="C26" s="238"/>
      <c r="D26" s="238"/>
      <c r="E26" s="238"/>
      <c r="F26" s="238"/>
      <c r="G26" s="238"/>
      <c r="H26" s="238"/>
      <c r="I26" s="238"/>
      <c r="J26" s="238"/>
      <c r="K26" s="238"/>
      <c r="L26" s="238"/>
      <c r="M26" s="238"/>
      <c r="N26" s="238"/>
      <c r="O26" s="238"/>
      <c r="P26" s="238"/>
      <c r="Q26" s="238"/>
      <c r="R26" s="238"/>
      <c r="S26" s="238"/>
      <c r="T26" s="238"/>
      <c r="U26" s="238"/>
      <c r="V26" s="238"/>
      <c r="W26" s="238"/>
      <c r="X26" s="238"/>
      <c r="Y26" s="238"/>
      <c r="Z26" s="238"/>
      <c r="AA26" s="238"/>
      <c r="AB26" s="238"/>
      <c r="AC26" s="238"/>
      <c r="AD26" s="238"/>
      <c r="AE26" s="238"/>
      <c r="AF26" s="238"/>
      <c r="AG26" s="238"/>
      <c r="AH26" s="238"/>
      <c r="AI26" s="238"/>
      <c r="AJ26" s="238"/>
      <c r="AK26" s="238"/>
      <c r="AL26" s="238"/>
      <c r="AM26" s="238"/>
      <c r="AN26" s="238"/>
      <c r="AO26" s="238"/>
      <c r="AP26" s="238"/>
      <c r="AQ26" s="238"/>
      <c r="AR26" s="238"/>
      <c r="AS26" s="238"/>
      <c r="AT26" s="238"/>
      <c r="AU26" s="238"/>
      <c r="AV26" s="238"/>
      <c r="AW26" s="238"/>
      <c r="AX26" s="238"/>
      <c r="AY26" s="238"/>
      <c r="AZ26" s="238"/>
      <c r="BA26" s="238"/>
      <c r="BB26" s="238"/>
      <c r="BC26" s="238"/>
      <c r="BD26" s="238"/>
      <c r="BE26" s="238"/>
      <c r="BF26" s="238"/>
      <c r="BG26" s="238"/>
      <c r="BH26" s="238"/>
      <c r="BI26" s="238"/>
      <c r="BJ26" s="238"/>
      <c r="BK26" s="238"/>
      <c r="BL26" s="238"/>
      <c r="BM26" s="238"/>
      <c r="BN26" s="238"/>
      <c r="BO26" s="238"/>
      <c r="BP26" s="238"/>
      <c r="BQ26" s="238"/>
      <c r="BR26" s="238"/>
      <c r="BS26" s="238"/>
      <c r="BT26" s="238"/>
      <c r="BU26" s="238"/>
      <c r="BV26" s="238"/>
      <c r="BW26" s="238"/>
      <c r="BX26" s="238"/>
      <c r="BY26" s="238"/>
      <c r="BZ26" s="238"/>
      <c r="CA26" s="238"/>
      <c r="CB26" s="238"/>
      <c r="CC26" s="238"/>
      <c r="CD26" s="348"/>
      <c r="CE26" s="238"/>
      <c r="CF26" s="238"/>
      <c r="CG26" s="238"/>
      <c r="CH26" s="238"/>
      <c r="CI26" s="238"/>
    </row>
    <row r="27" spans="1:93" s="145" customFormat="1" x14ac:dyDescent="0.2">
      <c r="A27" s="336" t="s">
        <v>389</v>
      </c>
      <c r="B27" s="264" t="s">
        <v>1680</v>
      </c>
      <c r="C27" s="229">
        <v>0</v>
      </c>
      <c r="D27" s="230">
        <v>8780</v>
      </c>
      <c r="E27" s="230">
        <v>5900</v>
      </c>
      <c r="F27" s="230">
        <v>3000</v>
      </c>
      <c r="G27" s="230">
        <v>115</v>
      </c>
      <c r="H27" s="230">
        <v>1110</v>
      </c>
      <c r="I27" s="230">
        <v>865</v>
      </c>
      <c r="J27" s="230">
        <v>0</v>
      </c>
      <c r="K27" s="230">
        <v>0</v>
      </c>
      <c r="L27" s="230">
        <v>0</v>
      </c>
      <c r="M27" s="230">
        <v>90</v>
      </c>
      <c r="N27" s="230">
        <v>0</v>
      </c>
      <c r="O27" s="230">
        <v>0</v>
      </c>
      <c r="P27" s="230"/>
      <c r="Q27" s="230">
        <v>0</v>
      </c>
      <c r="R27" s="230">
        <v>0</v>
      </c>
      <c r="S27" s="230">
        <v>0</v>
      </c>
      <c r="T27" s="230">
        <v>0</v>
      </c>
      <c r="U27" s="230">
        <v>0</v>
      </c>
      <c r="V27" s="230">
        <v>10</v>
      </c>
      <c r="W27" s="230">
        <v>0</v>
      </c>
      <c r="X27" s="230">
        <v>0</v>
      </c>
      <c r="Y27" s="230">
        <v>0</v>
      </c>
      <c r="Z27" s="230">
        <v>8440</v>
      </c>
      <c r="AA27" s="230">
        <v>3050</v>
      </c>
      <c r="AB27" s="230">
        <v>0</v>
      </c>
      <c r="AC27" s="230">
        <v>4435</v>
      </c>
      <c r="AD27" s="230">
        <v>0</v>
      </c>
      <c r="AE27" s="230">
        <v>0</v>
      </c>
      <c r="AF27" s="230">
        <v>0</v>
      </c>
      <c r="AG27" s="230">
        <v>0</v>
      </c>
      <c r="AH27" s="230">
        <v>0</v>
      </c>
      <c r="AI27" s="230">
        <v>50</v>
      </c>
      <c r="AJ27" s="230">
        <v>0</v>
      </c>
      <c r="AK27" s="230">
        <v>2275</v>
      </c>
      <c r="AL27" s="230">
        <v>0</v>
      </c>
      <c r="AM27" s="230"/>
      <c r="AN27" s="230">
        <v>2130</v>
      </c>
      <c r="AO27" s="230">
        <v>0</v>
      </c>
      <c r="AP27" s="230">
        <v>5690</v>
      </c>
      <c r="AQ27" s="230">
        <v>0</v>
      </c>
      <c r="AR27" s="230">
        <v>0</v>
      </c>
      <c r="AS27" s="230">
        <v>0</v>
      </c>
      <c r="AT27" s="230" t="s">
        <v>1676</v>
      </c>
      <c r="AU27" s="230">
        <v>6810</v>
      </c>
      <c r="AV27" s="230">
        <v>0</v>
      </c>
      <c r="AW27" s="230">
        <v>155</v>
      </c>
      <c r="AX27" s="230">
        <v>0</v>
      </c>
      <c r="AY27" s="230">
        <v>465</v>
      </c>
      <c r="AZ27" s="230">
        <v>6220</v>
      </c>
      <c r="BA27" s="230">
        <v>0</v>
      </c>
      <c r="BB27" s="230">
        <v>7010</v>
      </c>
      <c r="BC27" s="230">
        <v>800</v>
      </c>
      <c r="BD27" s="230">
        <v>0</v>
      </c>
      <c r="BE27" s="230">
        <v>0</v>
      </c>
      <c r="BF27" s="230">
        <v>0</v>
      </c>
      <c r="BG27" s="230">
        <v>35</v>
      </c>
      <c r="BH27" s="230">
        <v>6105</v>
      </c>
      <c r="BI27" s="230">
        <v>1285</v>
      </c>
      <c r="BJ27" s="230" t="s">
        <v>1676</v>
      </c>
      <c r="BK27" s="230">
        <v>0</v>
      </c>
      <c r="BL27" s="230">
        <v>0</v>
      </c>
      <c r="BM27" s="230">
        <v>0</v>
      </c>
      <c r="BN27" s="230">
        <v>0</v>
      </c>
      <c r="BO27" s="230">
        <v>0</v>
      </c>
      <c r="BP27" s="230">
        <v>0</v>
      </c>
      <c r="BQ27" s="230">
        <v>0</v>
      </c>
      <c r="BR27" s="230">
        <v>0</v>
      </c>
      <c r="BS27" s="230">
        <v>185</v>
      </c>
      <c r="BT27" s="230">
        <v>0</v>
      </c>
      <c r="BU27" s="230">
        <v>0</v>
      </c>
      <c r="BV27" s="230">
        <v>0</v>
      </c>
      <c r="BW27" s="230">
        <v>0</v>
      </c>
      <c r="BX27" s="230">
        <v>0</v>
      </c>
      <c r="BY27" s="230">
        <v>0</v>
      </c>
      <c r="BZ27" s="230">
        <v>0</v>
      </c>
      <c r="CA27" s="230">
        <v>0</v>
      </c>
      <c r="CB27" s="342"/>
      <c r="CC27" s="342">
        <v>0</v>
      </c>
      <c r="CD27" s="349"/>
      <c r="CE27" s="252">
        <v>0</v>
      </c>
      <c r="CF27" s="230">
        <v>0</v>
      </c>
      <c r="CG27" s="230">
        <v>0</v>
      </c>
      <c r="CH27" s="230" t="s">
        <v>1676</v>
      </c>
      <c r="CI27" s="231">
        <v>0</v>
      </c>
    </row>
    <row r="28" spans="1:93" s="145" customFormat="1" x14ac:dyDescent="0.2">
      <c r="A28" s="337" t="s">
        <v>381</v>
      </c>
      <c r="B28" s="334" t="s">
        <v>1681</v>
      </c>
      <c r="C28" s="232">
        <v>0</v>
      </c>
      <c r="D28" s="233">
        <v>0</v>
      </c>
      <c r="E28" s="233">
        <v>3040</v>
      </c>
      <c r="F28" s="233">
        <v>2225</v>
      </c>
      <c r="G28" s="233">
        <v>2120</v>
      </c>
      <c r="H28" s="233">
        <v>500</v>
      </c>
      <c r="I28" s="233">
        <v>600</v>
      </c>
      <c r="J28" s="233">
        <v>0</v>
      </c>
      <c r="K28" s="233">
        <v>1045</v>
      </c>
      <c r="L28" s="233">
        <v>0</v>
      </c>
      <c r="M28" s="233">
        <v>0</v>
      </c>
      <c r="N28" s="233">
        <v>0</v>
      </c>
      <c r="O28" s="233">
        <v>0</v>
      </c>
      <c r="P28" s="233"/>
      <c r="Q28" s="233">
        <v>0</v>
      </c>
      <c r="R28" s="233">
        <v>1010</v>
      </c>
      <c r="S28" s="233">
        <v>2495</v>
      </c>
      <c r="T28" s="233">
        <v>480</v>
      </c>
      <c r="U28" s="233">
        <v>4805</v>
      </c>
      <c r="V28" s="233">
        <v>4680</v>
      </c>
      <c r="W28" s="233">
        <v>0</v>
      </c>
      <c r="X28" s="233">
        <v>1395</v>
      </c>
      <c r="Y28" s="233">
        <v>0</v>
      </c>
      <c r="Z28" s="233">
        <v>0</v>
      </c>
      <c r="AA28" s="233">
        <v>2510</v>
      </c>
      <c r="AB28" s="233">
        <v>1520</v>
      </c>
      <c r="AC28" s="233">
        <v>0</v>
      </c>
      <c r="AD28" s="233">
        <v>0</v>
      </c>
      <c r="AE28" s="233">
        <v>0</v>
      </c>
      <c r="AF28" s="233">
        <v>0</v>
      </c>
      <c r="AG28" s="233">
        <v>0</v>
      </c>
      <c r="AH28" s="233">
        <v>0</v>
      </c>
      <c r="AI28" s="233">
        <v>0</v>
      </c>
      <c r="AJ28" s="233">
        <v>0</v>
      </c>
      <c r="AK28" s="233">
        <v>0</v>
      </c>
      <c r="AL28" s="233">
        <v>1435</v>
      </c>
      <c r="AM28" s="233"/>
      <c r="AN28" s="233">
        <v>0</v>
      </c>
      <c r="AO28" s="233">
        <v>60</v>
      </c>
      <c r="AP28" s="233">
        <v>0</v>
      </c>
      <c r="AQ28" s="233">
        <v>0</v>
      </c>
      <c r="AR28" s="233">
        <v>0</v>
      </c>
      <c r="AS28" s="233">
        <v>0</v>
      </c>
      <c r="AT28" s="233">
        <v>1395</v>
      </c>
      <c r="AU28" s="233">
        <v>0</v>
      </c>
      <c r="AV28" s="233">
        <v>0</v>
      </c>
      <c r="AW28" s="233">
        <v>0</v>
      </c>
      <c r="AX28" s="233">
        <v>0</v>
      </c>
      <c r="AY28" s="233">
        <v>1480</v>
      </c>
      <c r="AZ28" s="233">
        <v>12295</v>
      </c>
      <c r="BA28" s="233">
        <v>675</v>
      </c>
      <c r="BB28" s="233">
        <v>0</v>
      </c>
      <c r="BC28" s="233">
        <v>0</v>
      </c>
      <c r="BD28" s="233">
        <v>0</v>
      </c>
      <c r="BE28" s="233">
        <v>0</v>
      </c>
      <c r="BF28" s="233">
        <v>0</v>
      </c>
      <c r="BG28" s="233">
        <v>0</v>
      </c>
      <c r="BH28" s="233">
        <v>65</v>
      </c>
      <c r="BI28" s="233">
        <v>0</v>
      </c>
      <c r="BJ28" s="233">
        <v>0</v>
      </c>
      <c r="BK28" s="233">
        <v>0</v>
      </c>
      <c r="BL28" s="233">
        <v>0</v>
      </c>
      <c r="BM28" s="233">
        <v>0</v>
      </c>
      <c r="BN28" s="233">
        <v>15</v>
      </c>
      <c r="BO28" s="233">
        <v>0</v>
      </c>
      <c r="BP28" s="233">
        <v>0</v>
      </c>
      <c r="BQ28" s="233">
        <v>0</v>
      </c>
      <c r="BR28" s="233">
        <v>0</v>
      </c>
      <c r="BS28" s="233">
        <v>1840</v>
      </c>
      <c r="BT28" s="233">
        <v>0</v>
      </c>
      <c r="BU28" s="233">
        <v>0</v>
      </c>
      <c r="BV28" s="233">
        <v>0</v>
      </c>
      <c r="BW28" s="233">
        <v>0</v>
      </c>
      <c r="BX28" s="233">
        <v>0</v>
      </c>
      <c r="BY28" s="233">
        <v>0</v>
      </c>
      <c r="BZ28" s="233">
        <v>0</v>
      </c>
      <c r="CA28" s="233">
        <v>0</v>
      </c>
      <c r="CB28" s="343"/>
      <c r="CC28" s="343">
        <v>0</v>
      </c>
      <c r="CD28" s="346"/>
      <c r="CE28" s="253">
        <v>0</v>
      </c>
      <c r="CF28" s="233">
        <v>0</v>
      </c>
      <c r="CG28" s="233">
        <v>0</v>
      </c>
      <c r="CH28" s="233">
        <v>0</v>
      </c>
      <c r="CI28" s="234">
        <v>0</v>
      </c>
    </row>
    <row r="29" spans="1:93" s="145" customFormat="1" x14ac:dyDescent="0.2">
      <c r="A29" s="337" t="s">
        <v>1629</v>
      </c>
      <c r="B29" s="334" t="s">
        <v>1682</v>
      </c>
      <c r="C29" s="232">
        <v>0</v>
      </c>
      <c r="D29" s="233">
        <v>0</v>
      </c>
      <c r="E29" s="233">
        <v>0</v>
      </c>
      <c r="F29" s="233">
        <v>0</v>
      </c>
      <c r="G29" s="233">
        <v>0</v>
      </c>
      <c r="H29" s="233">
        <v>10</v>
      </c>
      <c r="I29" s="233">
        <v>0</v>
      </c>
      <c r="J29" s="233">
        <v>0</v>
      </c>
      <c r="K29" s="233">
        <v>0</v>
      </c>
      <c r="L29" s="233">
        <v>0</v>
      </c>
      <c r="M29" s="233">
        <v>0</v>
      </c>
      <c r="N29" s="233">
        <v>0</v>
      </c>
      <c r="O29" s="233">
        <v>0</v>
      </c>
      <c r="P29" s="233"/>
      <c r="Q29" s="233">
        <v>0</v>
      </c>
      <c r="R29" s="233">
        <v>0</v>
      </c>
      <c r="S29" s="233">
        <v>0</v>
      </c>
      <c r="T29" s="233">
        <v>0</v>
      </c>
      <c r="U29" s="233">
        <v>0</v>
      </c>
      <c r="V29" s="233">
        <v>0</v>
      </c>
      <c r="W29" s="233">
        <v>0</v>
      </c>
      <c r="X29" s="233">
        <v>0</v>
      </c>
      <c r="Y29" s="233">
        <v>0</v>
      </c>
      <c r="Z29" s="233">
        <v>0</v>
      </c>
      <c r="AA29" s="233">
        <v>0</v>
      </c>
      <c r="AB29" s="233">
        <v>0</v>
      </c>
      <c r="AC29" s="233">
        <v>0</v>
      </c>
      <c r="AD29" s="233">
        <v>0</v>
      </c>
      <c r="AE29" s="233">
        <v>0</v>
      </c>
      <c r="AF29" s="233">
        <v>0</v>
      </c>
      <c r="AG29" s="233">
        <v>0</v>
      </c>
      <c r="AH29" s="233">
        <v>0</v>
      </c>
      <c r="AI29" s="233">
        <v>0</v>
      </c>
      <c r="AJ29" s="233">
        <v>0</v>
      </c>
      <c r="AK29" s="233">
        <v>0</v>
      </c>
      <c r="AL29" s="233">
        <v>0</v>
      </c>
      <c r="AM29" s="233"/>
      <c r="AN29" s="233">
        <v>0</v>
      </c>
      <c r="AO29" s="233">
        <v>0</v>
      </c>
      <c r="AP29" s="233">
        <v>0</v>
      </c>
      <c r="AQ29" s="233">
        <v>0</v>
      </c>
      <c r="AR29" s="233">
        <v>0</v>
      </c>
      <c r="AS29" s="233">
        <v>0</v>
      </c>
      <c r="AT29" s="233">
        <v>0</v>
      </c>
      <c r="AU29" s="233">
        <v>0</v>
      </c>
      <c r="AV29" s="233">
        <v>0</v>
      </c>
      <c r="AW29" s="233">
        <v>0</v>
      </c>
      <c r="AX29" s="233">
        <v>0</v>
      </c>
      <c r="AY29" s="233">
        <v>0</v>
      </c>
      <c r="AZ29" s="233">
        <v>0</v>
      </c>
      <c r="BA29" s="233">
        <v>0</v>
      </c>
      <c r="BB29" s="233">
        <v>0</v>
      </c>
      <c r="BC29" s="233">
        <v>0</v>
      </c>
      <c r="BD29" s="233">
        <v>0</v>
      </c>
      <c r="BE29" s="233">
        <v>0</v>
      </c>
      <c r="BF29" s="233">
        <v>0</v>
      </c>
      <c r="BG29" s="233">
        <v>0</v>
      </c>
      <c r="BH29" s="233">
        <v>0</v>
      </c>
      <c r="BI29" s="233">
        <v>0</v>
      </c>
      <c r="BJ29" s="233">
        <v>0</v>
      </c>
      <c r="BK29" s="233">
        <v>0</v>
      </c>
      <c r="BL29" s="233">
        <v>0</v>
      </c>
      <c r="BM29" s="233">
        <v>0</v>
      </c>
      <c r="BN29" s="233">
        <v>0</v>
      </c>
      <c r="BO29" s="233">
        <v>0</v>
      </c>
      <c r="BP29" s="233">
        <v>0</v>
      </c>
      <c r="BQ29" s="233">
        <v>0</v>
      </c>
      <c r="BR29" s="233">
        <v>0</v>
      </c>
      <c r="BS29" s="233">
        <v>0</v>
      </c>
      <c r="BT29" s="233">
        <v>0</v>
      </c>
      <c r="BU29" s="233">
        <v>0</v>
      </c>
      <c r="BV29" s="233">
        <v>0</v>
      </c>
      <c r="BW29" s="233">
        <v>0</v>
      </c>
      <c r="BX29" s="233">
        <v>0</v>
      </c>
      <c r="BY29" s="233">
        <v>0</v>
      </c>
      <c r="BZ29" s="233">
        <v>0</v>
      </c>
      <c r="CA29" s="233">
        <v>0</v>
      </c>
      <c r="CB29" s="343"/>
      <c r="CC29" s="343">
        <v>0</v>
      </c>
      <c r="CD29" s="346"/>
      <c r="CE29" s="253">
        <v>0</v>
      </c>
      <c r="CF29" s="233">
        <v>0</v>
      </c>
      <c r="CG29" s="233">
        <v>0</v>
      </c>
      <c r="CH29" s="233">
        <v>0</v>
      </c>
      <c r="CI29" s="234">
        <v>0</v>
      </c>
    </row>
    <row r="30" spans="1:93" s="145" customFormat="1" x14ac:dyDescent="0.2">
      <c r="A30" s="337" t="s">
        <v>1628</v>
      </c>
      <c r="B30" s="334" t="s">
        <v>1683</v>
      </c>
      <c r="C30" s="232">
        <v>0</v>
      </c>
      <c r="D30" s="233">
        <v>0</v>
      </c>
      <c r="E30" s="233">
        <v>0</v>
      </c>
      <c r="F30" s="233">
        <v>0</v>
      </c>
      <c r="G30" s="233">
        <v>0</v>
      </c>
      <c r="H30" s="233">
        <v>3715</v>
      </c>
      <c r="I30" s="233">
        <v>0</v>
      </c>
      <c r="J30" s="233">
        <v>0</v>
      </c>
      <c r="K30" s="233">
        <v>0</v>
      </c>
      <c r="L30" s="233">
        <v>0</v>
      </c>
      <c r="M30" s="233">
        <v>0</v>
      </c>
      <c r="N30" s="233">
        <v>0</v>
      </c>
      <c r="O30" s="233">
        <v>0</v>
      </c>
      <c r="P30" s="233"/>
      <c r="Q30" s="233">
        <v>0</v>
      </c>
      <c r="R30" s="233">
        <v>0</v>
      </c>
      <c r="S30" s="233">
        <v>0</v>
      </c>
      <c r="T30" s="233">
        <v>0</v>
      </c>
      <c r="U30" s="233">
        <v>0</v>
      </c>
      <c r="V30" s="233">
        <v>0</v>
      </c>
      <c r="W30" s="233">
        <v>0</v>
      </c>
      <c r="X30" s="233">
        <v>0</v>
      </c>
      <c r="Y30" s="233">
        <v>0</v>
      </c>
      <c r="Z30" s="233">
        <v>0</v>
      </c>
      <c r="AA30" s="233">
        <v>0</v>
      </c>
      <c r="AB30" s="233">
        <v>0</v>
      </c>
      <c r="AC30" s="233">
        <v>0</v>
      </c>
      <c r="AD30" s="233">
        <v>0</v>
      </c>
      <c r="AE30" s="233">
        <v>0</v>
      </c>
      <c r="AF30" s="233">
        <v>0</v>
      </c>
      <c r="AG30" s="233">
        <v>0</v>
      </c>
      <c r="AH30" s="233">
        <v>0</v>
      </c>
      <c r="AI30" s="233">
        <v>0</v>
      </c>
      <c r="AJ30" s="233">
        <v>0</v>
      </c>
      <c r="AK30" s="233">
        <v>0</v>
      </c>
      <c r="AL30" s="233">
        <v>0</v>
      </c>
      <c r="AM30" s="233"/>
      <c r="AN30" s="233">
        <v>0</v>
      </c>
      <c r="AO30" s="233">
        <v>0</v>
      </c>
      <c r="AP30" s="233">
        <v>0</v>
      </c>
      <c r="AQ30" s="233">
        <v>0</v>
      </c>
      <c r="AR30" s="233">
        <v>0</v>
      </c>
      <c r="AS30" s="233">
        <v>0</v>
      </c>
      <c r="AT30" s="233">
        <v>0</v>
      </c>
      <c r="AU30" s="233">
        <v>0</v>
      </c>
      <c r="AV30" s="233">
        <v>0</v>
      </c>
      <c r="AW30" s="233">
        <v>0</v>
      </c>
      <c r="AX30" s="233">
        <v>0</v>
      </c>
      <c r="AY30" s="233">
        <v>0</v>
      </c>
      <c r="AZ30" s="233">
        <v>0</v>
      </c>
      <c r="BA30" s="233">
        <v>0</v>
      </c>
      <c r="BB30" s="233">
        <v>0</v>
      </c>
      <c r="BC30" s="233">
        <v>0</v>
      </c>
      <c r="BD30" s="233">
        <v>0</v>
      </c>
      <c r="BE30" s="233">
        <v>0</v>
      </c>
      <c r="BF30" s="233">
        <v>0</v>
      </c>
      <c r="BG30" s="233">
        <v>0</v>
      </c>
      <c r="BH30" s="233">
        <v>0</v>
      </c>
      <c r="BI30" s="233">
        <v>0</v>
      </c>
      <c r="BJ30" s="233">
        <v>0</v>
      </c>
      <c r="BK30" s="233">
        <v>0</v>
      </c>
      <c r="BL30" s="233">
        <v>0</v>
      </c>
      <c r="BM30" s="233">
        <v>0</v>
      </c>
      <c r="BN30" s="233">
        <v>0</v>
      </c>
      <c r="BO30" s="233">
        <v>0</v>
      </c>
      <c r="BP30" s="233">
        <v>0</v>
      </c>
      <c r="BQ30" s="233">
        <v>0</v>
      </c>
      <c r="BR30" s="233">
        <v>0</v>
      </c>
      <c r="BS30" s="233">
        <v>0</v>
      </c>
      <c r="BT30" s="233">
        <v>0</v>
      </c>
      <c r="BU30" s="233">
        <v>0</v>
      </c>
      <c r="BV30" s="233">
        <v>0</v>
      </c>
      <c r="BW30" s="233">
        <v>0</v>
      </c>
      <c r="BX30" s="233">
        <v>0</v>
      </c>
      <c r="BY30" s="233">
        <v>0</v>
      </c>
      <c r="BZ30" s="233">
        <v>0</v>
      </c>
      <c r="CA30" s="233">
        <v>0</v>
      </c>
      <c r="CB30" s="343"/>
      <c r="CC30" s="343">
        <v>0</v>
      </c>
      <c r="CD30" s="346"/>
      <c r="CE30" s="253">
        <v>0</v>
      </c>
      <c r="CF30" s="233">
        <v>0</v>
      </c>
      <c r="CG30" s="233">
        <v>0</v>
      </c>
      <c r="CH30" s="233">
        <v>0</v>
      </c>
      <c r="CI30" s="234">
        <v>0</v>
      </c>
    </row>
    <row r="31" spans="1:93" s="145" customFormat="1" x14ac:dyDescent="0.2">
      <c r="A31" s="337" t="s">
        <v>1630</v>
      </c>
      <c r="B31" s="334" t="s">
        <v>2161</v>
      </c>
      <c r="C31" s="232">
        <v>0</v>
      </c>
      <c r="D31" s="233">
        <v>0</v>
      </c>
      <c r="E31" s="233">
        <v>0</v>
      </c>
      <c r="F31" s="233">
        <v>0</v>
      </c>
      <c r="G31" s="233">
        <v>0</v>
      </c>
      <c r="H31" s="233" t="s">
        <v>1676</v>
      </c>
      <c r="I31" s="233">
        <v>0</v>
      </c>
      <c r="J31" s="233">
        <v>0</v>
      </c>
      <c r="K31" s="233">
        <v>0</v>
      </c>
      <c r="L31" s="233">
        <v>0</v>
      </c>
      <c r="M31" s="233">
        <v>0</v>
      </c>
      <c r="N31" s="233">
        <v>0</v>
      </c>
      <c r="O31" s="233">
        <v>0</v>
      </c>
      <c r="P31" s="233"/>
      <c r="Q31" s="233">
        <v>0</v>
      </c>
      <c r="R31" s="233">
        <v>0</v>
      </c>
      <c r="S31" s="233">
        <v>0</v>
      </c>
      <c r="T31" s="233">
        <v>0</v>
      </c>
      <c r="U31" s="233">
        <v>0</v>
      </c>
      <c r="V31" s="233">
        <v>0</v>
      </c>
      <c r="W31" s="233">
        <v>0</v>
      </c>
      <c r="X31" s="233">
        <v>0</v>
      </c>
      <c r="Y31" s="233">
        <v>0</v>
      </c>
      <c r="Z31" s="233">
        <v>0</v>
      </c>
      <c r="AA31" s="233">
        <v>0</v>
      </c>
      <c r="AB31" s="233">
        <v>0</v>
      </c>
      <c r="AC31" s="233">
        <v>0</v>
      </c>
      <c r="AD31" s="233">
        <v>0</v>
      </c>
      <c r="AE31" s="233">
        <v>0</v>
      </c>
      <c r="AF31" s="233">
        <v>0</v>
      </c>
      <c r="AG31" s="233">
        <v>0</v>
      </c>
      <c r="AH31" s="233">
        <v>0</v>
      </c>
      <c r="AI31" s="233">
        <v>0</v>
      </c>
      <c r="AJ31" s="233">
        <v>0</v>
      </c>
      <c r="AK31" s="233">
        <v>0</v>
      </c>
      <c r="AL31" s="233">
        <v>0</v>
      </c>
      <c r="AM31" s="233"/>
      <c r="AN31" s="233">
        <v>0</v>
      </c>
      <c r="AO31" s="233">
        <v>0</v>
      </c>
      <c r="AP31" s="233">
        <v>0</v>
      </c>
      <c r="AQ31" s="233">
        <v>0</v>
      </c>
      <c r="AR31" s="233">
        <v>0</v>
      </c>
      <c r="AS31" s="233">
        <v>0</v>
      </c>
      <c r="AT31" s="233">
        <v>0</v>
      </c>
      <c r="AU31" s="233">
        <v>0</v>
      </c>
      <c r="AV31" s="233">
        <v>0</v>
      </c>
      <c r="AW31" s="233">
        <v>0</v>
      </c>
      <c r="AX31" s="233">
        <v>0</v>
      </c>
      <c r="AY31" s="233">
        <v>0</v>
      </c>
      <c r="AZ31" s="233">
        <v>0</v>
      </c>
      <c r="BA31" s="233">
        <v>0</v>
      </c>
      <c r="BB31" s="233">
        <v>0</v>
      </c>
      <c r="BC31" s="233">
        <v>0</v>
      </c>
      <c r="BD31" s="233">
        <v>0</v>
      </c>
      <c r="BE31" s="233">
        <v>0</v>
      </c>
      <c r="BF31" s="233">
        <v>0</v>
      </c>
      <c r="BG31" s="233">
        <v>0</v>
      </c>
      <c r="BH31" s="233">
        <v>0</v>
      </c>
      <c r="BI31" s="233">
        <v>0</v>
      </c>
      <c r="BJ31" s="233">
        <v>0</v>
      </c>
      <c r="BK31" s="233">
        <v>0</v>
      </c>
      <c r="BL31" s="233">
        <v>0</v>
      </c>
      <c r="BM31" s="233">
        <v>0</v>
      </c>
      <c r="BN31" s="233">
        <v>0</v>
      </c>
      <c r="BO31" s="233">
        <v>0</v>
      </c>
      <c r="BP31" s="233">
        <v>0</v>
      </c>
      <c r="BQ31" s="233">
        <v>0</v>
      </c>
      <c r="BR31" s="233">
        <v>0</v>
      </c>
      <c r="BS31" s="233">
        <v>0</v>
      </c>
      <c r="BT31" s="233">
        <v>0</v>
      </c>
      <c r="BU31" s="233">
        <v>0</v>
      </c>
      <c r="BV31" s="233">
        <v>0</v>
      </c>
      <c r="BW31" s="233">
        <v>0</v>
      </c>
      <c r="BX31" s="233">
        <v>0</v>
      </c>
      <c r="BY31" s="233">
        <v>0</v>
      </c>
      <c r="BZ31" s="233">
        <v>0</v>
      </c>
      <c r="CA31" s="233">
        <v>0</v>
      </c>
      <c r="CB31" s="343"/>
      <c r="CC31" s="343">
        <v>0</v>
      </c>
      <c r="CD31" s="346"/>
      <c r="CE31" s="253">
        <v>0</v>
      </c>
      <c r="CF31" s="233">
        <v>0</v>
      </c>
      <c r="CG31" s="233">
        <v>0</v>
      </c>
      <c r="CH31" s="233">
        <v>0</v>
      </c>
      <c r="CI31" s="234">
        <v>0</v>
      </c>
    </row>
    <row r="32" spans="1:93" s="145" customFormat="1" x14ac:dyDescent="0.2">
      <c r="A32" s="337" t="s">
        <v>204</v>
      </c>
      <c r="B32" s="334" t="s">
        <v>1684</v>
      </c>
      <c r="C32" s="232">
        <v>0</v>
      </c>
      <c r="D32" s="233">
        <v>17950</v>
      </c>
      <c r="E32" s="233">
        <v>3330</v>
      </c>
      <c r="F32" s="233">
        <v>5350</v>
      </c>
      <c r="G32" s="233">
        <v>1090</v>
      </c>
      <c r="H32" s="233">
        <v>4705</v>
      </c>
      <c r="I32" s="233">
        <v>0</v>
      </c>
      <c r="J32" s="233">
        <v>0</v>
      </c>
      <c r="K32" s="233">
        <v>0</v>
      </c>
      <c r="L32" s="233">
        <v>0</v>
      </c>
      <c r="M32" s="233">
        <v>2535</v>
      </c>
      <c r="N32" s="233">
        <v>0</v>
      </c>
      <c r="O32" s="233">
        <v>0</v>
      </c>
      <c r="P32" s="233"/>
      <c r="Q32" s="233">
        <v>0</v>
      </c>
      <c r="R32" s="233">
        <v>0</v>
      </c>
      <c r="S32" s="233">
        <v>45</v>
      </c>
      <c r="T32" s="233" t="s">
        <v>1676</v>
      </c>
      <c r="U32" s="233">
        <v>0</v>
      </c>
      <c r="V32" s="233">
        <v>1990</v>
      </c>
      <c r="W32" s="233">
        <v>1075</v>
      </c>
      <c r="X32" s="233">
        <v>955</v>
      </c>
      <c r="Y32" s="233">
        <v>0</v>
      </c>
      <c r="Z32" s="233">
        <v>2800</v>
      </c>
      <c r="AA32" s="233">
        <v>6230</v>
      </c>
      <c r="AB32" s="233">
        <v>2370</v>
      </c>
      <c r="AC32" s="233">
        <v>1500</v>
      </c>
      <c r="AD32" s="233">
        <v>0</v>
      </c>
      <c r="AE32" s="233">
        <v>0</v>
      </c>
      <c r="AF32" s="233">
        <v>0</v>
      </c>
      <c r="AG32" s="233">
        <v>0</v>
      </c>
      <c r="AH32" s="233">
        <v>0</v>
      </c>
      <c r="AI32" s="233">
        <v>0</v>
      </c>
      <c r="AJ32" s="233">
        <v>75</v>
      </c>
      <c r="AK32" s="233">
        <v>2905</v>
      </c>
      <c r="AL32" s="233">
        <v>0</v>
      </c>
      <c r="AM32" s="233"/>
      <c r="AN32" s="233">
        <v>0</v>
      </c>
      <c r="AO32" s="233">
        <v>0</v>
      </c>
      <c r="AP32" s="233">
        <v>5975</v>
      </c>
      <c r="AQ32" s="233">
        <v>0</v>
      </c>
      <c r="AR32" s="233">
        <v>0</v>
      </c>
      <c r="AS32" s="233">
        <v>0</v>
      </c>
      <c r="AT32" s="233">
        <v>0</v>
      </c>
      <c r="AU32" s="233" t="s">
        <v>1676</v>
      </c>
      <c r="AV32" s="233">
        <v>0</v>
      </c>
      <c r="AW32" s="233">
        <v>975</v>
      </c>
      <c r="AX32" s="233">
        <v>0</v>
      </c>
      <c r="AY32" s="233">
        <v>1685</v>
      </c>
      <c r="AZ32" s="233">
        <v>7690</v>
      </c>
      <c r="BA32" s="233">
        <v>0</v>
      </c>
      <c r="BB32" s="233">
        <v>8145</v>
      </c>
      <c r="BC32" s="233">
        <v>0</v>
      </c>
      <c r="BD32" s="233">
        <v>0</v>
      </c>
      <c r="BE32" s="233">
        <v>0</v>
      </c>
      <c r="BF32" s="233">
        <v>0</v>
      </c>
      <c r="BG32" s="233">
        <v>760</v>
      </c>
      <c r="BH32" s="233">
        <v>5330</v>
      </c>
      <c r="BI32" s="233">
        <v>835</v>
      </c>
      <c r="BJ32" s="233">
        <v>0</v>
      </c>
      <c r="BK32" s="233">
        <v>0</v>
      </c>
      <c r="BL32" s="233">
        <v>0</v>
      </c>
      <c r="BM32" s="233" t="s">
        <v>1676</v>
      </c>
      <c r="BN32" s="233">
        <v>0</v>
      </c>
      <c r="BO32" s="233">
        <v>0</v>
      </c>
      <c r="BP32" s="233">
        <v>0</v>
      </c>
      <c r="BQ32" s="233">
        <v>0</v>
      </c>
      <c r="BR32" s="233">
        <v>30</v>
      </c>
      <c r="BS32" s="233">
        <v>430</v>
      </c>
      <c r="BT32" s="233">
        <v>0</v>
      </c>
      <c r="BU32" s="233">
        <v>0</v>
      </c>
      <c r="BV32" s="233">
        <v>0</v>
      </c>
      <c r="BW32" s="233">
        <v>0</v>
      </c>
      <c r="BX32" s="233">
        <v>0</v>
      </c>
      <c r="BY32" s="233">
        <v>0</v>
      </c>
      <c r="BZ32" s="233">
        <v>0</v>
      </c>
      <c r="CA32" s="233">
        <v>0</v>
      </c>
      <c r="CB32" s="343"/>
      <c r="CC32" s="343">
        <v>0</v>
      </c>
      <c r="CD32" s="346"/>
      <c r="CE32" s="253">
        <v>0</v>
      </c>
      <c r="CF32" s="233">
        <v>0</v>
      </c>
      <c r="CG32" s="233">
        <v>0</v>
      </c>
      <c r="CH32" s="233">
        <v>0</v>
      </c>
      <c r="CI32" s="234">
        <v>0</v>
      </c>
    </row>
    <row r="33" spans="1:87" s="145" customFormat="1" x14ac:dyDescent="0.2">
      <c r="A33" s="337" t="s">
        <v>333</v>
      </c>
      <c r="B33" s="334" t="s">
        <v>1685</v>
      </c>
      <c r="C33" s="232">
        <v>0</v>
      </c>
      <c r="D33" s="233">
        <v>400</v>
      </c>
      <c r="E33" s="233">
        <v>55</v>
      </c>
      <c r="F33" s="233">
        <v>390</v>
      </c>
      <c r="G33" s="233">
        <v>40</v>
      </c>
      <c r="H33" s="233">
        <v>445</v>
      </c>
      <c r="I33" s="233">
        <v>0</v>
      </c>
      <c r="J33" s="233">
        <v>0</v>
      </c>
      <c r="K33" s="233">
        <v>0</v>
      </c>
      <c r="L33" s="233">
        <v>0</v>
      </c>
      <c r="M33" s="233">
        <v>0</v>
      </c>
      <c r="N33" s="233">
        <v>0</v>
      </c>
      <c r="O33" s="233">
        <v>0</v>
      </c>
      <c r="P33" s="233"/>
      <c r="Q33" s="233">
        <v>0</v>
      </c>
      <c r="R33" s="233" t="s">
        <v>1676</v>
      </c>
      <c r="S33" s="233">
        <v>15</v>
      </c>
      <c r="T33" s="233">
        <v>0</v>
      </c>
      <c r="U33" s="233">
        <v>0</v>
      </c>
      <c r="V33" s="233">
        <v>0</v>
      </c>
      <c r="W33" s="233">
        <v>150</v>
      </c>
      <c r="X33" s="233">
        <v>0</v>
      </c>
      <c r="Y33" s="233">
        <v>0</v>
      </c>
      <c r="Z33" s="233">
        <v>0</v>
      </c>
      <c r="AA33" s="233">
        <v>450</v>
      </c>
      <c r="AB33" s="233">
        <v>0</v>
      </c>
      <c r="AC33" s="233">
        <v>0</v>
      </c>
      <c r="AD33" s="233">
        <v>0</v>
      </c>
      <c r="AE33" s="233">
        <v>0</v>
      </c>
      <c r="AF33" s="233">
        <v>0</v>
      </c>
      <c r="AG33" s="233">
        <v>0</v>
      </c>
      <c r="AH33" s="233">
        <v>0</v>
      </c>
      <c r="AI33" s="233">
        <v>0</v>
      </c>
      <c r="AJ33" s="233">
        <v>0</v>
      </c>
      <c r="AK33" s="233">
        <v>0</v>
      </c>
      <c r="AL33" s="233">
        <v>0</v>
      </c>
      <c r="AM33" s="233"/>
      <c r="AN33" s="233">
        <v>0</v>
      </c>
      <c r="AO33" s="233">
        <v>0</v>
      </c>
      <c r="AP33" s="233">
        <v>0</v>
      </c>
      <c r="AQ33" s="233">
        <v>0</v>
      </c>
      <c r="AR33" s="233">
        <v>0</v>
      </c>
      <c r="AS33" s="233">
        <v>0</v>
      </c>
      <c r="AT33" s="233">
        <v>0</v>
      </c>
      <c r="AU33" s="233">
        <v>0</v>
      </c>
      <c r="AV33" s="233">
        <v>0</v>
      </c>
      <c r="AW33" s="233">
        <v>0</v>
      </c>
      <c r="AX33" s="233">
        <v>0</v>
      </c>
      <c r="AY33" s="233">
        <v>0</v>
      </c>
      <c r="AZ33" s="233">
        <v>0</v>
      </c>
      <c r="BA33" s="233">
        <v>0</v>
      </c>
      <c r="BB33" s="233">
        <v>0</v>
      </c>
      <c r="BC33" s="233">
        <v>0</v>
      </c>
      <c r="BD33" s="233">
        <v>0</v>
      </c>
      <c r="BE33" s="233">
        <v>0</v>
      </c>
      <c r="BF33" s="233">
        <v>0</v>
      </c>
      <c r="BG33" s="233">
        <v>0</v>
      </c>
      <c r="BH33" s="233">
        <v>0</v>
      </c>
      <c r="BI33" s="233">
        <v>0</v>
      </c>
      <c r="BJ33" s="233">
        <v>0</v>
      </c>
      <c r="BK33" s="233">
        <v>0</v>
      </c>
      <c r="BL33" s="233">
        <v>0</v>
      </c>
      <c r="BM33" s="233">
        <v>0</v>
      </c>
      <c r="BN33" s="233">
        <v>0</v>
      </c>
      <c r="BO33" s="233">
        <v>0</v>
      </c>
      <c r="BP33" s="233">
        <v>0</v>
      </c>
      <c r="BQ33" s="233">
        <v>0</v>
      </c>
      <c r="BR33" s="233">
        <v>0</v>
      </c>
      <c r="BS33" s="233">
        <v>0</v>
      </c>
      <c r="BT33" s="233">
        <v>0</v>
      </c>
      <c r="BU33" s="233">
        <v>0</v>
      </c>
      <c r="BV33" s="233">
        <v>0</v>
      </c>
      <c r="BW33" s="233">
        <v>0</v>
      </c>
      <c r="BX33" s="233">
        <v>0</v>
      </c>
      <c r="BY33" s="233">
        <v>0</v>
      </c>
      <c r="BZ33" s="233">
        <v>0</v>
      </c>
      <c r="CA33" s="233">
        <v>0</v>
      </c>
      <c r="CB33" s="343"/>
      <c r="CC33" s="343">
        <v>0</v>
      </c>
      <c r="CD33" s="346"/>
      <c r="CE33" s="253">
        <v>0</v>
      </c>
      <c r="CF33" s="233">
        <v>0</v>
      </c>
      <c r="CG33" s="233">
        <v>0</v>
      </c>
      <c r="CH33" s="233">
        <v>0</v>
      </c>
      <c r="CI33" s="234">
        <v>0</v>
      </c>
    </row>
    <row r="34" spans="1:87" s="145" customFormat="1" x14ac:dyDescent="0.2">
      <c r="A34" s="337" t="s">
        <v>752</v>
      </c>
      <c r="B34" s="334" t="s">
        <v>1686</v>
      </c>
      <c r="C34" s="232">
        <v>0</v>
      </c>
      <c r="D34" s="233">
        <v>1115</v>
      </c>
      <c r="E34" s="233">
        <v>105</v>
      </c>
      <c r="F34" s="233">
        <v>905</v>
      </c>
      <c r="G34" s="233">
        <v>30</v>
      </c>
      <c r="H34" s="233">
        <v>50</v>
      </c>
      <c r="I34" s="233">
        <v>0</v>
      </c>
      <c r="J34" s="233">
        <v>0</v>
      </c>
      <c r="K34" s="233">
        <v>0</v>
      </c>
      <c r="L34" s="233">
        <v>0</v>
      </c>
      <c r="M34" s="233">
        <v>0</v>
      </c>
      <c r="N34" s="233">
        <v>0</v>
      </c>
      <c r="O34" s="233">
        <v>0</v>
      </c>
      <c r="P34" s="233"/>
      <c r="Q34" s="233">
        <v>0</v>
      </c>
      <c r="R34" s="233">
        <v>480</v>
      </c>
      <c r="S34" s="233">
        <v>0</v>
      </c>
      <c r="T34" s="233">
        <v>0</v>
      </c>
      <c r="U34" s="233">
        <v>0</v>
      </c>
      <c r="V34" s="233">
        <v>0</v>
      </c>
      <c r="W34" s="233">
        <v>325</v>
      </c>
      <c r="X34" s="233">
        <v>0</v>
      </c>
      <c r="Y34" s="233">
        <v>0</v>
      </c>
      <c r="Z34" s="233">
        <v>0</v>
      </c>
      <c r="AA34" s="233">
        <v>0</v>
      </c>
      <c r="AB34" s="233">
        <v>0</v>
      </c>
      <c r="AC34" s="233">
        <v>0</v>
      </c>
      <c r="AD34" s="233">
        <v>0</v>
      </c>
      <c r="AE34" s="233">
        <v>0</v>
      </c>
      <c r="AF34" s="233">
        <v>0</v>
      </c>
      <c r="AG34" s="233">
        <v>0</v>
      </c>
      <c r="AH34" s="233">
        <v>0</v>
      </c>
      <c r="AI34" s="233">
        <v>0</v>
      </c>
      <c r="AJ34" s="233">
        <v>0</v>
      </c>
      <c r="AK34" s="233">
        <v>0</v>
      </c>
      <c r="AL34" s="233">
        <v>0</v>
      </c>
      <c r="AM34" s="233"/>
      <c r="AN34" s="233">
        <v>0</v>
      </c>
      <c r="AO34" s="233">
        <v>0</v>
      </c>
      <c r="AP34" s="233">
        <v>0</v>
      </c>
      <c r="AQ34" s="233">
        <v>0</v>
      </c>
      <c r="AR34" s="233">
        <v>0</v>
      </c>
      <c r="AS34" s="233">
        <v>0</v>
      </c>
      <c r="AT34" s="233">
        <v>0</v>
      </c>
      <c r="AU34" s="233">
        <v>0</v>
      </c>
      <c r="AV34" s="233">
        <v>0</v>
      </c>
      <c r="AW34" s="233">
        <v>0</v>
      </c>
      <c r="AX34" s="233">
        <v>0</v>
      </c>
      <c r="AY34" s="233">
        <v>0</v>
      </c>
      <c r="AZ34" s="233">
        <v>0</v>
      </c>
      <c r="BA34" s="233">
        <v>0</v>
      </c>
      <c r="BB34" s="233">
        <v>0</v>
      </c>
      <c r="BC34" s="233">
        <v>0</v>
      </c>
      <c r="BD34" s="233">
        <v>0</v>
      </c>
      <c r="BE34" s="233">
        <v>0</v>
      </c>
      <c r="BF34" s="233">
        <v>0</v>
      </c>
      <c r="BG34" s="233">
        <v>0</v>
      </c>
      <c r="BH34" s="233">
        <v>155</v>
      </c>
      <c r="BI34" s="233">
        <v>0</v>
      </c>
      <c r="BJ34" s="233">
        <v>0</v>
      </c>
      <c r="BK34" s="233">
        <v>0</v>
      </c>
      <c r="BL34" s="233">
        <v>0</v>
      </c>
      <c r="BM34" s="233">
        <v>0</v>
      </c>
      <c r="BN34" s="233">
        <v>0</v>
      </c>
      <c r="BO34" s="233">
        <v>0</v>
      </c>
      <c r="BP34" s="233">
        <v>0</v>
      </c>
      <c r="BQ34" s="233">
        <v>0</v>
      </c>
      <c r="BR34" s="233">
        <v>0</v>
      </c>
      <c r="BS34" s="233" t="s">
        <v>1676</v>
      </c>
      <c r="BT34" s="233">
        <v>0</v>
      </c>
      <c r="BU34" s="233">
        <v>0</v>
      </c>
      <c r="BV34" s="233">
        <v>0</v>
      </c>
      <c r="BW34" s="233">
        <v>0</v>
      </c>
      <c r="BX34" s="233">
        <v>0</v>
      </c>
      <c r="BY34" s="233">
        <v>0</v>
      </c>
      <c r="BZ34" s="233">
        <v>0</v>
      </c>
      <c r="CA34" s="233">
        <v>0</v>
      </c>
      <c r="CB34" s="343"/>
      <c r="CC34" s="343">
        <v>0</v>
      </c>
      <c r="CD34" s="346"/>
      <c r="CE34" s="253">
        <v>0</v>
      </c>
      <c r="CF34" s="233">
        <v>0</v>
      </c>
      <c r="CG34" s="233">
        <v>0</v>
      </c>
      <c r="CH34" s="233">
        <v>0</v>
      </c>
      <c r="CI34" s="234">
        <v>0</v>
      </c>
    </row>
    <row r="35" spans="1:87" s="145" customFormat="1" x14ac:dyDescent="0.2">
      <c r="A35" s="337" t="s">
        <v>741</v>
      </c>
      <c r="B35" s="334" t="s">
        <v>1687</v>
      </c>
      <c r="C35" s="232">
        <v>0</v>
      </c>
      <c r="D35" s="233">
        <v>175</v>
      </c>
      <c r="E35" s="233">
        <v>0</v>
      </c>
      <c r="F35" s="233">
        <v>260</v>
      </c>
      <c r="G35" s="233">
        <v>65</v>
      </c>
      <c r="H35" s="233">
        <v>0</v>
      </c>
      <c r="I35" s="233">
        <v>0</v>
      </c>
      <c r="J35" s="233">
        <v>0</v>
      </c>
      <c r="K35" s="233">
        <v>0</v>
      </c>
      <c r="L35" s="233">
        <v>0</v>
      </c>
      <c r="M35" s="233">
        <v>0</v>
      </c>
      <c r="N35" s="233">
        <v>0</v>
      </c>
      <c r="O35" s="233">
        <v>0</v>
      </c>
      <c r="P35" s="233"/>
      <c r="Q35" s="233">
        <v>0</v>
      </c>
      <c r="R35" s="233">
        <v>90</v>
      </c>
      <c r="S35" s="233">
        <v>0</v>
      </c>
      <c r="T35" s="233">
        <v>0</v>
      </c>
      <c r="U35" s="233">
        <v>0</v>
      </c>
      <c r="V35" s="233">
        <v>0</v>
      </c>
      <c r="W35" s="233">
        <v>175</v>
      </c>
      <c r="X35" s="233">
        <v>0</v>
      </c>
      <c r="Y35" s="233">
        <v>0</v>
      </c>
      <c r="Z35" s="233">
        <v>105</v>
      </c>
      <c r="AA35" s="233">
        <v>190</v>
      </c>
      <c r="AB35" s="233">
        <v>0</v>
      </c>
      <c r="AC35" s="233">
        <v>0</v>
      </c>
      <c r="AD35" s="233">
        <v>0</v>
      </c>
      <c r="AE35" s="233">
        <v>0</v>
      </c>
      <c r="AF35" s="233">
        <v>0</v>
      </c>
      <c r="AG35" s="233">
        <v>0</v>
      </c>
      <c r="AH35" s="233">
        <v>0</v>
      </c>
      <c r="AI35" s="233">
        <v>0</v>
      </c>
      <c r="AJ35" s="233">
        <v>0</v>
      </c>
      <c r="AK35" s="233">
        <v>0</v>
      </c>
      <c r="AL35" s="233">
        <v>0</v>
      </c>
      <c r="AM35" s="233"/>
      <c r="AN35" s="233">
        <v>0</v>
      </c>
      <c r="AO35" s="233">
        <v>0</v>
      </c>
      <c r="AP35" s="233">
        <v>0</v>
      </c>
      <c r="AQ35" s="233">
        <v>0</v>
      </c>
      <c r="AR35" s="233">
        <v>0</v>
      </c>
      <c r="AS35" s="233">
        <v>0</v>
      </c>
      <c r="AT35" s="233">
        <v>0</v>
      </c>
      <c r="AU35" s="233">
        <v>0</v>
      </c>
      <c r="AV35" s="233">
        <v>0</v>
      </c>
      <c r="AW35" s="233">
        <v>0</v>
      </c>
      <c r="AX35" s="233">
        <v>0</v>
      </c>
      <c r="AY35" s="233">
        <v>0</v>
      </c>
      <c r="AZ35" s="233">
        <v>0</v>
      </c>
      <c r="BA35" s="233">
        <v>0</v>
      </c>
      <c r="BB35" s="233">
        <v>0</v>
      </c>
      <c r="BC35" s="233">
        <v>0</v>
      </c>
      <c r="BD35" s="233">
        <v>0</v>
      </c>
      <c r="BE35" s="233">
        <v>0</v>
      </c>
      <c r="BF35" s="233">
        <v>0</v>
      </c>
      <c r="BG35" s="233">
        <v>0</v>
      </c>
      <c r="BH35" s="233">
        <v>0</v>
      </c>
      <c r="BI35" s="233">
        <v>0</v>
      </c>
      <c r="BJ35" s="233">
        <v>0</v>
      </c>
      <c r="BK35" s="233">
        <v>0</v>
      </c>
      <c r="BL35" s="233">
        <v>0</v>
      </c>
      <c r="BM35" s="233">
        <v>0</v>
      </c>
      <c r="BN35" s="233">
        <v>0</v>
      </c>
      <c r="BO35" s="233">
        <v>0</v>
      </c>
      <c r="BP35" s="233">
        <v>0</v>
      </c>
      <c r="BQ35" s="233">
        <v>0</v>
      </c>
      <c r="BR35" s="233">
        <v>0</v>
      </c>
      <c r="BS35" s="233">
        <v>0</v>
      </c>
      <c r="BT35" s="233">
        <v>0</v>
      </c>
      <c r="BU35" s="233">
        <v>0</v>
      </c>
      <c r="BV35" s="233">
        <v>0</v>
      </c>
      <c r="BW35" s="233">
        <v>0</v>
      </c>
      <c r="BX35" s="233">
        <v>0</v>
      </c>
      <c r="BY35" s="233">
        <v>0</v>
      </c>
      <c r="BZ35" s="233">
        <v>0</v>
      </c>
      <c r="CA35" s="233">
        <v>0</v>
      </c>
      <c r="CB35" s="343"/>
      <c r="CC35" s="343">
        <v>0</v>
      </c>
      <c r="CD35" s="346"/>
      <c r="CE35" s="253">
        <v>0</v>
      </c>
      <c r="CF35" s="233">
        <v>0</v>
      </c>
      <c r="CG35" s="233">
        <v>0</v>
      </c>
      <c r="CH35" s="233">
        <v>0</v>
      </c>
      <c r="CI35" s="234">
        <v>0</v>
      </c>
    </row>
    <row r="36" spans="1:87" s="145" customFormat="1" x14ac:dyDescent="0.2">
      <c r="A36" s="337" t="s">
        <v>742</v>
      </c>
      <c r="B36" s="334" t="s">
        <v>1688</v>
      </c>
      <c r="C36" s="232">
        <v>0</v>
      </c>
      <c r="D36" s="233">
        <v>90</v>
      </c>
      <c r="E36" s="233">
        <v>135</v>
      </c>
      <c r="F36" s="233">
        <v>160</v>
      </c>
      <c r="G36" s="233">
        <v>80</v>
      </c>
      <c r="H36" s="233">
        <v>0</v>
      </c>
      <c r="I36" s="233">
        <v>0</v>
      </c>
      <c r="J36" s="233">
        <v>0</v>
      </c>
      <c r="K36" s="233">
        <v>0</v>
      </c>
      <c r="L36" s="233">
        <v>0</v>
      </c>
      <c r="M36" s="233">
        <v>0</v>
      </c>
      <c r="N36" s="233">
        <v>0</v>
      </c>
      <c r="O36" s="233">
        <v>0</v>
      </c>
      <c r="P36" s="233"/>
      <c r="Q36" s="233">
        <v>0</v>
      </c>
      <c r="R36" s="233">
        <v>10</v>
      </c>
      <c r="S36" s="233">
        <v>45</v>
      </c>
      <c r="T36" s="233">
        <v>0</v>
      </c>
      <c r="U36" s="233">
        <v>0</v>
      </c>
      <c r="V36" s="233">
        <v>0</v>
      </c>
      <c r="W36" s="233">
        <v>95</v>
      </c>
      <c r="X36" s="233">
        <v>0</v>
      </c>
      <c r="Y36" s="233">
        <v>0</v>
      </c>
      <c r="Z36" s="233">
        <v>0</v>
      </c>
      <c r="AA36" s="233">
        <v>0</v>
      </c>
      <c r="AB36" s="233">
        <v>0</v>
      </c>
      <c r="AC36" s="233">
        <v>0</v>
      </c>
      <c r="AD36" s="233">
        <v>0</v>
      </c>
      <c r="AE36" s="233">
        <v>0</v>
      </c>
      <c r="AF36" s="233">
        <v>0</v>
      </c>
      <c r="AG36" s="233">
        <v>0</v>
      </c>
      <c r="AH36" s="233">
        <v>0</v>
      </c>
      <c r="AI36" s="233">
        <v>0</v>
      </c>
      <c r="AJ36" s="233">
        <v>0</v>
      </c>
      <c r="AK36" s="233">
        <v>0</v>
      </c>
      <c r="AL36" s="233">
        <v>0</v>
      </c>
      <c r="AM36" s="233"/>
      <c r="AN36" s="233">
        <v>0</v>
      </c>
      <c r="AO36" s="233">
        <v>0</v>
      </c>
      <c r="AP36" s="233">
        <v>0</v>
      </c>
      <c r="AQ36" s="233">
        <v>0</v>
      </c>
      <c r="AR36" s="233">
        <v>0</v>
      </c>
      <c r="AS36" s="233">
        <v>0</v>
      </c>
      <c r="AT36" s="233">
        <v>0</v>
      </c>
      <c r="AU36" s="233">
        <v>0</v>
      </c>
      <c r="AV36" s="233">
        <v>0</v>
      </c>
      <c r="AW36" s="233">
        <v>0</v>
      </c>
      <c r="AX36" s="233">
        <v>0</v>
      </c>
      <c r="AY36" s="233">
        <v>0</v>
      </c>
      <c r="AZ36" s="233">
        <v>0</v>
      </c>
      <c r="BA36" s="233">
        <v>0</v>
      </c>
      <c r="BB36" s="233">
        <v>0</v>
      </c>
      <c r="BC36" s="233">
        <v>0</v>
      </c>
      <c r="BD36" s="233">
        <v>0</v>
      </c>
      <c r="BE36" s="233">
        <v>0</v>
      </c>
      <c r="BF36" s="233">
        <v>0</v>
      </c>
      <c r="BG36" s="233">
        <v>0</v>
      </c>
      <c r="BH36" s="233">
        <v>0</v>
      </c>
      <c r="BI36" s="233">
        <v>0</v>
      </c>
      <c r="BJ36" s="233">
        <v>0</v>
      </c>
      <c r="BK36" s="233">
        <v>0</v>
      </c>
      <c r="BL36" s="233">
        <v>0</v>
      </c>
      <c r="BM36" s="233">
        <v>0</v>
      </c>
      <c r="BN36" s="233">
        <v>0</v>
      </c>
      <c r="BO36" s="233">
        <v>0</v>
      </c>
      <c r="BP36" s="233">
        <v>0</v>
      </c>
      <c r="BQ36" s="233">
        <v>0</v>
      </c>
      <c r="BR36" s="233">
        <v>0</v>
      </c>
      <c r="BS36" s="233">
        <v>0</v>
      </c>
      <c r="BT36" s="233">
        <v>0</v>
      </c>
      <c r="BU36" s="233">
        <v>0</v>
      </c>
      <c r="BV36" s="233">
        <v>0</v>
      </c>
      <c r="BW36" s="233">
        <v>0</v>
      </c>
      <c r="BX36" s="233">
        <v>0</v>
      </c>
      <c r="BY36" s="233">
        <v>0</v>
      </c>
      <c r="BZ36" s="233">
        <v>0</v>
      </c>
      <c r="CA36" s="233">
        <v>0</v>
      </c>
      <c r="CB36" s="343"/>
      <c r="CC36" s="343">
        <v>0</v>
      </c>
      <c r="CD36" s="346"/>
      <c r="CE36" s="253">
        <v>0</v>
      </c>
      <c r="CF36" s="233">
        <v>0</v>
      </c>
      <c r="CG36" s="233">
        <v>0</v>
      </c>
      <c r="CH36" s="233">
        <v>0</v>
      </c>
      <c r="CI36" s="234">
        <v>0</v>
      </c>
    </row>
    <row r="37" spans="1:87" s="145" customFormat="1" x14ac:dyDescent="0.2">
      <c r="A37" s="337" t="s">
        <v>600</v>
      </c>
      <c r="B37" s="334" t="s">
        <v>1689</v>
      </c>
      <c r="C37" s="232">
        <v>0</v>
      </c>
      <c r="D37" s="233">
        <v>355</v>
      </c>
      <c r="E37" s="233">
        <v>0</v>
      </c>
      <c r="F37" s="233">
        <v>2530</v>
      </c>
      <c r="G37" s="233">
        <v>340</v>
      </c>
      <c r="H37" s="233">
        <v>35</v>
      </c>
      <c r="I37" s="233">
        <v>0</v>
      </c>
      <c r="J37" s="233">
        <v>0</v>
      </c>
      <c r="K37" s="233">
        <v>0</v>
      </c>
      <c r="L37" s="233">
        <v>0</v>
      </c>
      <c r="M37" s="233">
        <v>10</v>
      </c>
      <c r="N37" s="233">
        <v>0</v>
      </c>
      <c r="O37" s="233">
        <v>0</v>
      </c>
      <c r="P37" s="233"/>
      <c r="Q37" s="233">
        <v>0</v>
      </c>
      <c r="R37" s="233">
        <v>195</v>
      </c>
      <c r="S37" s="233">
        <v>0</v>
      </c>
      <c r="T37" s="233">
        <v>0</v>
      </c>
      <c r="U37" s="233">
        <v>0</v>
      </c>
      <c r="V37" s="233">
        <v>0</v>
      </c>
      <c r="W37" s="233">
        <v>910</v>
      </c>
      <c r="X37" s="233">
        <v>0</v>
      </c>
      <c r="Y37" s="233">
        <v>0</v>
      </c>
      <c r="Z37" s="233">
        <v>0</v>
      </c>
      <c r="AA37" s="233">
        <v>0</v>
      </c>
      <c r="AB37" s="233">
        <v>0</v>
      </c>
      <c r="AC37" s="233">
        <v>0</v>
      </c>
      <c r="AD37" s="233">
        <v>0</v>
      </c>
      <c r="AE37" s="233">
        <v>0</v>
      </c>
      <c r="AF37" s="233">
        <v>0</v>
      </c>
      <c r="AG37" s="233">
        <v>0</v>
      </c>
      <c r="AH37" s="233">
        <v>0</v>
      </c>
      <c r="AI37" s="233">
        <v>0</v>
      </c>
      <c r="AJ37" s="233">
        <v>0</v>
      </c>
      <c r="AK37" s="233">
        <v>0</v>
      </c>
      <c r="AL37" s="233">
        <v>0</v>
      </c>
      <c r="AM37" s="233"/>
      <c r="AN37" s="233">
        <v>0</v>
      </c>
      <c r="AO37" s="233">
        <v>0</v>
      </c>
      <c r="AP37" s="233">
        <v>0</v>
      </c>
      <c r="AQ37" s="233">
        <v>0</v>
      </c>
      <c r="AR37" s="233">
        <v>0</v>
      </c>
      <c r="AS37" s="233">
        <v>0</v>
      </c>
      <c r="AT37" s="233">
        <v>0</v>
      </c>
      <c r="AU37" s="233">
        <v>0</v>
      </c>
      <c r="AV37" s="233">
        <v>0</v>
      </c>
      <c r="AW37" s="233">
        <v>0</v>
      </c>
      <c r="AX37" s="233">
        <v>0</v>
      </c>
      <c r="AY37" s="233">
        <v>0</v>
      </c>
      <c r="AZ37" s="233">
        <v>0</v>
      </c>
      <c r="BA37" s="233">
        <v>0</v>
      </c>
      <c r="BB37" s="233">
        <v>0</v>
      </c>
      <c r="BC37" s="233">
        <v>0</v>
      </c>
      <c r="BD37" s="233">
        <v>0</v>
      </c>
      <c r="BE37" s="233">
        <v>0</v>
      </c>
      <c r="BF37" s="233">
        <v>0</v>
      </c>
      <c r="BG37" s="233">
        <v>0</v>
      </c>
      <c r="BH37" s="233">
        <v>345</v>
      </c>
      <c r="BI37" s="233">
        <v>0</v>
      </c>
      <c r="BJ37" s="233">
        <v>0</v>
      </c>
      <c r="BK37" s="233">
        <v>0</v>
      </c>
      <c r="BL37" s="233">
        <v>0</v>
      </c>
      <c r="BM37" s="233">
        <v>0</v>
      </c>
      <c r="BN37" s="233">
        <v>0</v>
      </c>
      <c r="BO37" s="233">
        <v>0</v>
      </c>
      <c r="BP37" s="233">
        <v>0</v>
      </c>
      <c r="BQ37" s="233">
        <v>0</v>
      </c>
      <c r="BR37" s="233">
        <v>0</v>
      </c>
      <c r="BS37" s="233" t="s">
        <v>1676</v>
      </c>
      <c r="BT37" s="233">
        <v>0</v>
      </c>
      <c r="BU37" s="233">
        <v>0</v>
      </c>
      <c r="BV37" s="233">
        <v>0</v>
      </c>
      <c r="BW37" s="233">
        <v>0</v>
      </c>
      <c r="BX37" s="233">
        <v>0</v>
      </c>
      <c r="BY37" s="233">
        <v>0</v>
      </c>
      <c r="BZ37" s="233">
        <v>0</v>
      </c>
      <c r="CA37" s="233">
        <v>0</v>
      </c>
      <c r="CB37" s="343"/>
      <c r="CC37" s="343">
        <v>0</v>
      </c>
      <c r="CD37" s="346"/>
      <c r="CE37" s="253">
        <v>0</v>
      </c>
      <c r="CF37" s="233">
        <v>0</v>
      </c>
      <c r="CG37" s="233">
        <v>0</v>
      </c>
      <c r="CH37" s="233">
        <v>0</v>
      </c>
      <c r="CI37" s="234">
        <v>0</v>
      </c>
    </row>
    <row r="38" spans="1:87" s="145" customFormat="1" x14ac:dyDescent="0.2">
      <c r="A38" s="337" t="s">
        <v>1549</v>
      </c>
      <c r="B38" s="334" t="s">
        <v>1690</v>
      </c>
      <c r="C38" s="232">
        <v>0</v>
      </c>
      <c r="D38" s="233">
        <v>0</v>
      </c>
      <c r="E38" s="233">
        <v>0</v>
      </c>
      <c r="F38" s="233">
        <v>55</v>
      </c>
      <c r="G38" s="233">
        <v>0</v>
      </c>
      <c r="H38" s="233">
        <v>0</v>
      </c>
      <c r="I38" s="233">
        <v>0</v>
      </c>
      <c r="J38" s="233">
        <v>0</v>
      </c>
      <c r="K38" s="233">
        <v>0</v>
      </c>
      <c r="L38" s="233">
        <v>0</v>
      </c>
      <c r="M38" s="233">
        <v>0</v>
      </c>
      <c r="N38" s="233">
        <v>0</v>
      </c>
      <c r="O38" s="233">
        <v>0</v>
      </c>
      <c r="P38" s="233"/>
      <c r="Q38" s="233">
        <v>0</v>
      </c>
      <c r="R38" s="233">
        <v>0</v>
      </c>
      <c r="S38" s="233">
        <v>0</v>
      </c>
      <c r="T38" s="233">
        <v>0</v>
      </c>
      <c r="U38" s="233">
        <v>0</v>
      </c>
      <c r="V38" s="233">
        <v>0</v>
      </c>
      <c r="W38" s="233">
        <v>0</v>
      </c>
      <c r="X38" s="233">
        <v>0</v>
      </c>
      <c r="Y38" s="233">
        <v>0</v>
      </c>
      <c r="Z38" s="233">
        <v>0</v>
      </c>
      <c r="AA38" s="233">
        <v>0</v>
      </c>
      <c r="AB38" s="233">
        <v>0</v>
      </c>
      <c r="AC38" s="233">
        <v>0</v>
      </c>
      <c r="AD38" s="233">
        <v>0</v>
      </c>
      <c r="AE38" s="233">
        <v>0</v>
      </c>
      <c r="AF38" s="233">
        <v>0</v>
      </c>
      <c r="AG38" s="233">
        <v>0</v>
      </c>
      <c r="AH38" s="233">
        <v>0</v>
      </c>
      <c r="AI38" s="233">
        <v>0</v>
      </c>
      <c r="AJ38" s="233">
        <v>0</v>
      </c>
      <c r="AK38" s="233">
        <v>0</v>
      </c>
      <c r="AL38" s="233">
        <v>0</v>
      </c>
      <c r="AM38" s="233"/>
      <c r="AN38" s="233">
        <v>0</v>
      </c>
      <c r="AO38" s="233">
        <v>0</v>
      </c>
      <c r="AP38" s="233">
        <v>0</v>
      </c>
      <c r="AQ38" s="233">
        <v>0</v>
      </c>
      <c r="AR38" s="233">
        <v>0</v>
      </c>
      <c r="AS38" s="233">
        <v>0</v>
      </c>
      <c r="AT38" s="233">
        <v>0</v>
      </c>
      <c r="AU38" s="233">
        <v>0</v>
      </c>
      <c r="AV38" s="233">
        <v>0</v>
      </c>
      <c r="AW38" s="233">
        <v>0</v>
      </c>
      <c r="AX38" s="233">
        <v>0</v>
      </c>
      <c r="AY38" s="233">
        <v>0</v>
      </c>
      <c r="AZ38" s="233">
        <v>0</v>
      </c>
      <c r="BA38" s="233">
        <v>0</v>
      </c>
      <c r="BB38" s="233">
        <v>0</v>
      </c>
      <c r="BC38" s="233">
        <v>0</v>
      </c>
      <c r="BD38" s="233">
        <v>0</v>
      </c>
      <c r="BE38" s="233">
        <v>0</v>
      </c>
      <c r="BF38" s="233">
        <v>0</v>
      </c>
      <c r="BG38" s="233">
        <v>0</v>
      </c>
      <c r="BH38" s="233">
        <v>0</v>
      </c>
      <c r="BI38" s="233">
        <v>0</v>
      </c>
      <c r="BJ38" s="233">
        <v>0</v>
      </c>
      <c r="BK38" s="233">
        <v>0</v>
      </c>
      <c r="BL38" s="233">
        <v>0</v>
      </c>
      <c r="BM38" s="233">
        <v>0</v>
      </c>
      <c r="BN38" s="233">
        <v>0</v>
      </c>
      <c r="BO38" s="233">
        <v>0</v>
      </c>
      <c r="BP38" s="233">
        <v>0</v>
      </c>
      <c r="BQ38" s="233">
        <v>0</v>
      </c>
      <c r="BR38" s="233">
        <v>0</v>
      </c>
      <c r="BS38" s="233">
        <v>0</v>
      </c>
      <c r="BT38" s="233">
        <v>0</v>
      </c>
      <c r="BU38" s="233">
        <v>0</v>
      </c>
      <c r="BV38" s="233">
        <v>0</v>
      </c>
      <c r="BW38" s="233">
        <v>0</v>
      </c>
      <c r="BX38" s="233">
        <v>0</v>
      </c>
      <c r="BY38" s="233">
        <v>0</v>
      </c>
      <c r="BZ38" s="233">
        <v>0</v>
      </c>
      <c r="CA38" s="233">
        <v>0</v>
      </c>
      <c r="CB38" s="343"/>
      <c r="CC38" s="343">
        <v>0</v>
      </c>
      <c r="CD38" s="346"/>
      <c r="CE38" s="253">
        <v>0</v>
      </c>
      <c r="CF38" s="233">
        <v>0</v>
      </c>
      <c r="CG38" s="233">
        <v>0</v>
      </c>
      <c r="CH38" s="233">
        <v>0</v>
      </c>
      <c r="CI38" s="234">
        <v>0</v>
      </c>
    </row>
    <row r="39" spans="1:87" s="145" customFormat="1" x14ac:dyDescent="0.2">
      <c r="A39" s="337" t="s">
        <v>809</v>
      </c>
      <c r="B39" s="334" t="s">
        <v>1691</v>
      </c>
      <c r="C39" s="232">
        <v>0</v>
      </c>
      <c r="D39" s="233">
        <v>0</v>
      </c>
      <c r="E39" s="233">
        <v>0</v>
      </c>
      <c r="F39" s="233">
        <v>0</v>
      </c>
      <c r="G39" s="233">
        <v>0</v>
      </c>
      <c r="H39" s="233">
        <v>0</v>
      </c>
      <c r="I39" s="233">
        <v>0</v>
      </c>
      <c r="J39" s="233">
        <v>0</v>
      </c>
      <c r="K39" s="233">
        <v>0</v>
      </c>
      <c r="L39" s="233">
        <v>0</v>
      </c>
      <c r="M39" s="233">
        <v>0</v>
      </c>
      <c r="N39" s="233">
        <v>0</v>
      </c>
      <c r="O39" s="233">
        <v>0</v>
      </c>
      <c r="P39" s="233"/>
      <c r="Q39" s="233">
        <v>0</v>
      </c>
      <c r="R39" s="233">
        <v>0</v>
      </c>
      <c r="S39" s="233">
        <v>0</v>
      </c>
      <c r="T39" s="233">
        <v>0</v>
      </c>
      <c r="U39" s="233">
        <v>0</v>
      </c>
      <c r="V39" s="233">
        <v>0</v>
      </c>
      <c r="W39" s="233">
        <v>0</v>
      </c>
      <c r="X39" s="233">
        <v>0</v>
      </c>
      <c r="Y39" s="233">
        <v>0</v>
      </c>
      <c r="Z39" s="233">
        <v>2120</v>
      </c>
      <c r="AA39" s="233">
        <v>0</v>
      </c>
      <c r="AB39" s="233">
        <v>0</v>
      </c>
      <c r="AC39" s="233">
        <v>0</v>
      </c>
      <c r="AD39" s="233">
        <v>0</v>
      </c>
      <c r="AE39" s="233">
        <v>0</v>
      </c>
      <c r="AF39" s="233">
        <v>0</v>
      </c>
      <c r="AG39" s="233">
        <v>0</v>
      </c>
      <c r="AH39" s="233">
        <v>0</v>
      </c>
      <c r="AI39" s="233">
        <v>0</v>
      </c>
      <c r="AJ39" s="233">
        <v>0</v>
      </c>
      <c r="AK39" s="233">
        <v>0</v>
      </c>
      <c r="AL39" s="233">
        <v>0</v>
      </c>
      <c r="AM39" s="233"/>
      <c r="AN39" s="233">
        <v>0</v>
      </c>
      <c r="AO39" s="233">
        <v>0</v>
      </c>
      <c r="AP39" s="233">
        <v>0</v>
      </c>
      <c r="AQ39" s="233">
        <v>0</v>
      </c>
      <c r="AR39" s="233">
        <v>0</v>
      </c>
      <c r="AS39" s="233">
        <v>0</v>
      </c>
      <c r="AT39" s="233">
        <v>0</v>
      </c>
      <c r="AU39" s="233">
        <v>0</v>
      </c>
      <c r="AV39" s="233">
        <v>0</v>
      </c>
      <c r="AW39" s="233">
        <v>0</v>
      </c>
      <c r="AX39" s="233">
        <v>0</v>
      </c>
      <c r="AY39" s="233">
        <v>0</v>
      </c>
      <c r="AZ39" s="233">
        <v>0</v>
      </c>
      <c r="BA39" s="233">
        <v>0</v>
      </c>
      <c r="BB39" s="233">
        <v>0</v>
      </c>
      <c r="BC39" s="233">
        <v>0</v>
      </c>
      <c r="BD39" s="233">
        <v>0</v>
      </c>
      <c r="BE39" s="233">
        <v>0</v>
      </c>
      <c r="BF39" s="233">
        <v>0</v>
      </c>
      <c r="BG39" s="233">
        <v>0</v>
      </c>
      <c r="BH39" s="233">
        <v>0</v>
      </c>
      <c r="BI39" s="233">
        <v>0</v>
      </c>
      <c r="BJ39" s="233">
        <v>0</v>
      </c>
      <c r="BK39" s="233">
        <v>0</v>
      </c>
      <c r="BL39" s="233">
        <v>0</v>
      </c>
      <c r="BM39" s="233">
        <v>0</v>
      </c>
      <c r="BN39" s="233">
        <v>0</v>
      </c>
      <c r="BO39" s="233">
        <v>0</v>
      </c>
      <c r="BP39" s="233">
        <v>0</v>
      </c>
      <c r="BQ39" s="233">
        <v>0</v>
      </c>
      <c r="BR39" s="233">
        <v>0</v>
      </c>
      <c r="BS39" s="233">
        <v>0</v>
      </c>
      <c r="BT39" s="233">
        <v>0</v>
      </c>
      <c r="BU39" s="233">
        <v>0</v>
      </c>
      <c r="BV39" s="233">
        <v>0</v>
      </c>
      <c r="BW39" s="233">
        <v>0</v>
      </c>
      <c r="BX39" s="233">
        <v>0</v>
      </c>
      <c r="BY39" s="233">
        <v>0</v>
      </c>
      <c r="BZ39" s="233">
        <v>0</v>
      </c>
      <c r="CA39" s="233">
        <v>0</v>
      </c>
      <c r="CB39" s="343"/>
      <c r="CC39" s="343">
        <v>0</v>
      </c>
      <c r="CD39" s="346"/>
      <c r="CE39" s="253">
        <v>0</v>
      </c>
      <c r="CF39" s="233">
        <v>0</v>
      </c>
      <c r="CG39" s="233">
        <v>0</v>
      </c>
      <c r="CH39" s="233">
        <v>0</v>
      </c>
      <c r="CI39" s="234">
        <v>0</v>
      </c>
    </row>
    <row r="40" spans="1:87" s="145" customFormat="1" x14ac:dyDescent="0.2">
      <c r="A40" s="337" t="s">
        <v>213</v>
      </c>
      <c r="B40" s="334" t="s">
        <v>1692</v>
      </c>
      <c r="C40" s="232">
        <v>60</v>
      </c>
      <c r="D40" s="233">
        <v>0</v>
      </c>
      <c r="E40" s="233">
        <v>0</v>
      </c>
      <c r="F40" s="233">
        <v>0</v>
      </c>
      <c r="G40" s="233">
        <v>0</v>
      </c>
      <c r="H40" s="233">
        <v>0</v>
      </c>
      <c r="I40" s="233">
        <v>0</v>
      </c>
      <c r="J40" s="233">
        <v>0</v>
      </c>
      <c r="K40" s="233">
        <v>0</v>
      </c>
      <c r="L40" s="233">
        <v>0</v>
      </c>
      <c r="M40" s="233">
        <v>0</v>
      </c>
      <c r="N40" s="233">
        <v>0</v>
      </c>
      <c r="O40" s="233">
        <v>0</v>
      </c>
      <c r="P40" s="233"/>
      <c r="Q40" s="233">
        <v>0</v>
      </c>
      <c r="R40" s="233">
        <v>0</v>
      </c>
      <c r="S40" s="233">
        <v>0</v>
      </c>
      <c r="T40" s="233">
        <v>0</v>
      </c>
      <c r="U40" s="233">
        <v>0</v>
      </c>
      <c r="V40" s="233">
        <v>0</v>
      </c>
      <c r="W40" s="233">
        <v>0</v>
      </c>
      <c r="X40" s="233">
        <v>0</v>
      </c>
      <c r="Y40" s="233">
        <v>0</v>
      </c>
      <c r="Z40" s="233">
        <v>0</v>
      </c>
      <c r="AA40" s="233">
        <v>0</v>
      </c>
      <c r="AB40" s="233">
        <v>0</v>
      </c>
      <c r="AC40" s="233">
        <v>0</v>
      </c>
      <c r="AD40" s="233">
        <v>0</v>
      </c>
      <c r="AE40" s="233">
        <v>0</v>
      </c>
      <c r="AF40" s="233">
        <v>0</v>
      </c>
      <c r="AG40" s="233">
        <v>0</v>
      </c>
      <c r="AH40" s="233">
        <v>0</v>
      </c>
      <c r="AI40" s="233">
        <v>0</v>
      </c>
      <c r="AJ40" s="233">
        <v>0</v>
      </c>
      <c r="AK40" s="233">
        <v>0</v>
      </c>
      <c r="AL40" s="233">
        <v>0</v>
      </c>
      <c r="AM40" s="233"/>
      <c r="AN40" s="233">
        <v>0</v>
      </c>
      <c r="AO40" s="233">
        <v>0</v>
      </c>
      <c r="AP40" s="233">
        <v>0</v>
      </c>
      <c r="AQ40" s="233">
        <v>0</v>
      </c>
      <c r="AR40" s="233">
        <v>0</v>
      </c>
      <c r="AS40" s="233">
        <v>0</v>
      </c>
      <c r="AT40" s="233">
        <v>0</v>
      </c>
      <c r="AU40" s="233">
        <v>0</v>
      </c>
      <c r="AV40" s="233">
        <v>0</v>
      </c>
      <c r="AW40" s="233">
        <v>0</v>
      </c>
      <c r="AX40" s="233">
        <v>0</v>
      </c>
      <c r="AY40" s="233">
        <v>0</v>
      </c>
      <c r="AZ40" s="233">
        <v>0</v>
      </c>
      <c r="BA40" s="233">
        <v>0</v>
      </c>
      <c r="BB40" s="233">
        <v>0</v>
      </c>
      <c r="BC40" s="233">
        <v>0</v>
      </c>
      <c r="BD40" s="233">
        <v>0</v>
      </c>
      <c r="BE40" s="233">
        <v>0</v>
      </c>
      <c r="BF40" s="233">
        <v>0</v>
      </c>
      <c r="BG40" s="233">
        <v>0</v>
      </c>
      <c r="BH40" s="233">
        <v>0</v>
      </c>
      <c r="BI40" s="233">
        <v>0</v>
      </c>
      <c r="BJ40" s="233">
        <v>0</v>
      </c>
      <c r="BK40" s="233">
        <v>0</v>
      </c>
      <c r="BL40" s="233" t="s">
        <v>1676</v>
      </c>
      <c r="BM40" s="233">
        <v>2630</v>
      </c>
      <c r="BN40" s="233">
        <v>60</v>
      </c>
      <c r="BO40" s="233">
        <v>390</v>
      </c>
      <c r="BP40" s="233">
        <v>0</v>
      </c>
      <c r="BQ40" s="233">
        <v>395</v>
      </c>
      <c r="BR40" s="233">
        <v>0</v>
      </c>
      <c r="BS40" s="233">
        <v>0</v>
      </c>
      <c r="BT40" s="233">
        <v>0</v>
      </c>
      <c r="BU40" s="233">
        <v>0</v>
      </c>
      <c r="BV40" s="233">
        <v>0</v>
      </c>
      <c r="BW40" s="233">
        <v>0</v>
      </c>
      <c r="BX40" s="233">
        <v>0</v>
      </c>
      <c r="BY40" s="233">
        <v>0</v>
      </c>
      <c r="BZ40" s="233">
        <v>0</v>
      </c>
      <c r="CA40" s="233">
        <v>0</v>
      </c>
      <c r="CB40" s="343"/>
      <c r="CC40" s="343">
        <v>0</v>
      </c>
      <c r="CD40" s="346"/>
      <c r="CE40" s="253">
        <v>0</v>
      </c>
      <c r="CF40" s="233">
        <v>0</v>
      </c>
      <c r="CG40" s="233">
        <v>0</v>
      </c>
      <c r="CH40" s="233">
        <v>0</v>
      </c>
      <c r="CI40" s="234">
        <v>0</v>
      </c>
    </row>
    <row r="41" spans="1:87" s="145" customFormat="1" x14ac:dyDescent="0.2">
      <c r="A41" s="337" t="s">
        <v>406</v>
      </c>
      <c r="B41" s="334" t="s">
        <v>1693</v>
      </c>
      <c r="C41" s="232">
        <v>0</v>
      </c>
      <c r="D41" s="233">
        <v>15930</v>
      </c>
      <c r="E41" s="233">
        <v>5500</v>
      </c>
      <c r="F41" s="233">
        <v>5240</v>
      </c>
      <c r="G41" s="233">
        <v>3875</v>
      </c>
      <c r="H41" s="233">
        <v>3445</v>
      </c>
      <c r="I41" s="233">
        <v>1390</v>
      </c>
      <c r="J41" s="233">
        <v>0</v>
      </c>
      <c r="K41" s="233">
        <v>0</v>
      </c>
      <c r="L41" s="233">
        <v>0</v>
      </c>
      <c r="M41" s="233">
        <v>1315</v>
      </c>
      <c r="N41" s="233">
        <v>0</v>
      </c>
      <c r="O41" s="233">
        <v>0</v>
      </c>
      <c r="P41" s="233"/>
      <c r="Q41" s="233">
        <v>0</v>
      </c>
      <c r="R41" s="233">
        <v>2205</v>
      </c>
      <c r="S41" s="233">
        <v>0</v>
      </c>
      <c r="T41" s="233">
        <v>0</v>
      </c>
      <c r="U41" s="233">
        <v>0</v>
      </c>
      <c r="V41" s="233">
        <v>6785</v>
      </c>
      <c r="W41" s="233">
        <v>1840</v>
      </c>
      <c r="X41" s="233">
        <v>95</v>
      </c>
      <c r="Y41" s="233">
        <v>0</v>
      </c>
      <c r="Z41" s="233">
        <v>5905</v>
      </c>
      <c r="AA41" s="233">
        <v>16375</v>
      </c>
      <c r="AB41" s="233">
        <v>10560</v>
      </c>
      <c r="AC41" s="233">
        <v>1835</v>
      </c>
      <c r="AD41" s="233">
        <v>0</v>
      </c>
      <c r="AE41" s="233">
        <v>0</v>
      </c>
      <c r="AF41" s="233">
        <v>0</v>
      </c>
      <c r="AG41" s="233">
        <v>0</v>
      </c>
      <c r="AH41" s="233">
        <v>0</v>
      </c>
      <c r="AI41" s="233" t="s">
        <v>1676</v>
      </c>
      <c r="AJ41" s="233" t="s">
        <v>1676</v>
      </c>
      <c r="AK41" s="233">
        <v>2845</v>
      </c>
      <c r="AL41" s="233">
        <v>0</v>
      </c>
      <c r="AM41" s="233"/>
      <c r="AN41" s="233">
        <v>5630</v>
      </c>
      <c r="AO41" s="233">
        <v>2465</v>
      </c>
      <c r="AP41" s="233">
        <v>5830</v>
      </c>
      <c r="AQ41" s="233">
        <v>0</v>
      </c>
      <c r="AR41" s="233">
        <v>0</v>
      </c>
      <c r="AS41" s="233">
        <v>0</v>
      </c>
      <c r="AT41" s="233">
        <v>3550</v>
      </c>
      <c r="AU41" s="233">
        <v>70</v>
      </c>
      <c r="AV41" s="233">
        <v>0</v>
      </c>
      <c r="AW41" s="233">
        <v>2550</v>
      </c>
      <c r="AX41" s="233">
        <v>0</v>
      </c>
      <c r="AY41" s="233">
        <v>1140</v>
      </c>
      <c r="AZ41" s="233">
        <v>15205</v>
      </c>
      <c r="BA41" s="233">
        <v>0</v>
      </c>
      <c r="BB41" s="233">
        <v>18840</v>
      </c>
      <c r="BC41" s="233">
        <v>0</v>
      </c>
      <c r="BD41" s="233">
        <v>0</v>
      </c>
      <c r="BE41" s="233">
        <v>0</v>
      </c>
      <c r="BF41" s="233">
        <v>0</v>
      </c>
      <c r="BG41" s="233">
        <v>5150</v>
      </c>
      <c r="BH41" s="233">
        <v>7620</v>
      </c>
      <c r="BI41" s="233">
        <v>2110</v>
      </c>
      <c r="BJ41" s="233">
        <v>0</v>
      </c>
      <c r="BK41" s="233">
        <v>0</v>
      </c>
      <c r="BL41" s="233">
        <v>0</v>
      </c>
      <c r="BM41" s="233">
        <v>0</v>
      </c>
      <c r="BN41" s="233">
        <v>0</v>
      </c>
      <c r="BO41" s="233">
        <v>0</v>
      </c>
      <c r="BP41" s="233">
        <v>0</v>
      </c>
      <c r="BQ41" s="233" t="s">
        <v>1676</v>
      </c>
      <c r="BR41" s="233">
        <v>1055</v>
      </c>
      <c r="BS41" s="233">
        <v>5560</v>
      </c>
      <c r="BT41" s="233">
        <v>0</v>
      </c>
      <c r="BU41" s="233">
        <v>0</v>
      </c>
      <c r="BV41" s="233">
        <v>0</v>
      </c>
      <c r="BW41" s="233">
        <v>10</v>
      </c>
      <c r="BX41" s="233" t="s">
        <v>1676</v>
      </c>
      <c r="BY41" s="233">
        <v>0</v>
      </c>
      <c r="BZ41" s="233">
        <v>0</v>
      </c>
      <c r="CA41" s="233">
        <v>0</v>
      </c>
      <c r="CB41" s="343"/>
      <c r="CC41" s="343">
        <v>0</v>
      </c>
      <c r="CD41" s="346"/>
      <c r="CE41" s="253">
        <v>0</v>
      </c>
      <c r="CF41" s="233">
        <v>0</v>
      </c>
      <c r="CG41" s="233">
        <v>0</v>
      </c>
      <c r="CH41" s="233">
        <v>0</v>
      </c>
      <c r="CI41" s="234">
        <v>0</v>
      </c>
    </row>
    <row r="42" spans="1:87" s="145" customFormat="1" x14ac:dyDescent="0.2">
      <c r="A42" s="337" t="s">
        <v>543</v>
      </c>
      <c r="B42" s="334" t="s">
        <v>1694</v>
      </c>
      <c r="C42" s="232">
        <v>0</v>
      </c>
      <c r="D42" s="233">
        <v>0</v>
      </c>
      <c r="E42" s="233">
        <v>0</v>
      </c>
      <c r="F42" s="233">
        <v>2160</v>
      </c>
      <c r="G42" s="233">
        <v>0</v>
      </c>
      <c r="H42" s="233">
        <v>0</v>
      </c>
      <c r="I42" s="233">
        <v>0</v>
      </c>
      <c r="J42" s="233">
        <v>0</v>
      </c>
      <c r="K42" s="233">
        <v>0</v>
      </c>
      <c r="L42" s="233">
        <v>0</v>
      </c>
      <c r="M42" s="233">
        <v>0</v>
      </c>
      <c r="N42" s="233">
        <v>0</v>
      </c>
      <c r="O42" s="233">
        <v>0</v>
      </c>
      <c r="P42" s="233"/>
      <c r="Q42" s="233">
        <v>0</v>
      </c>
      <c r="R42" s="233">
        <v>0</v>
      </c>
      <c r="S42" s="233">
        <v>0</v>
      </c>
      <c r="T42" s="233">
        <v>0</v>
      </c>
      <c r="U42" s="233">
        <v>0</v>
      </c>
      <c r="V42" s="233">
        <v>0</v>
      </c>
      <c r="W42" s="233">
        <v>0</v>
      </c>
      <c r="X42" s="233">
        <v>0</v>
      </c>
      <c r="Y42" s="233">
        <v>0</v>
      </c>
      <c r="Z42" s="233">
        <v>0</v>
      </c>
      <c r="AA42" s="233">
        <v>0</v>
      </c>
      <c r="AB42" s="233">
        <v>0</v>
      </c>
      <c r="AC42" s="233">
        <v>0</v>
      </c>
      <c r="AD42" s="233">
        <v>0</v>
      </c>
      <c r="AE42" s="233">
        <v>0</v>
      </c>
      <c r="AF42" s="233">
        <v>0</v>
      </c>
      <c r="AG42" s="233">
        <v>0</v>
      </c>
      <c r="AH42" s="233">
        <v>0</v>
      </c>
      <c r="AI42" s="233">
        <v>0</v>
      </c>
      <c r="AJ42" s="233">
        <v>0</v>
      </c>
      <c r="AK42" s="233">
        <v>0</v>
      </c>
      <c r="AL42" s="233">
        <v>0</v>
      </c>
      <c r="AM42" s="233"/>
      <c r="AN42" s="233">
        <v>0</v>
      </c>
      <c r="AO42" s="233">
        <v>0</v>
      </c>
      <c r="AP42" s="233">
        <v>0</v>
      </c>
      <c r="AQ42" s="233">
        <v>0</v>
      </c>
      <c r="AR42" s="233">
        <v>0</v>
      </c>
      <c r="AS42" s="233">
        <v>0</v>
      </c>
      <c r="AT42" s="233">
        <v>0</v>
      </c>
      <c r="AU42" s="233">
        <v>0</v>
      </c>
      <c r="AV42" s="233">
        <v>0</v>
      </c>
      <c r="AW42" s="233">
        <v>0</v>
      </c>
      <c r="AX42" s="233">
        <v>0</v>
      </c>
      <c r="AY42" s="233">
        <v>0</v>
      </c>
      <c r="AZ42" s="233">
        <v>0</v>
      </c>
      <c r="BA42" s="233">
        <v>0</v>
      </c>
      <c r="BB42" s="233">
        <v>0</v>
      </c>
      <c r="BC42" s="233">
        <v>0</v>
      </c>
      <c r="BD42" s="233">
        <v>0</v>
      </c>
      <c r="BE42" s="233">
        <v>0</v>
      </c>
      <c r="BF42" s="233">
        <v>0</v>
      </c>
      <c r="BG42" s="233">
        <v>0</v>
      </c>
      <c r="BH42" s="233">
        <v>0</v>
      </c>
      <c r="BI42" s="233">
        <v>0</v>
      </c>
      <c r="BJ42" s="233">
        <v>0</v>
      </c>
      <c r="BK42" s="233">
        <v>0</v>
      </c>
      <c r="BL42" s="233">
        <v>0</v>
      </c>
      <c r="BM42" s="233">
        <v>0</v>
      </c>
      <c r="BN42" s="233">
        <v>0</v>
      </c>
      <c r="BO42" s="233">
        <v>0</v>
      </c>
      <c r="BP42" s="233">
        <v>0</v>
      </c>
      <c r="BQ42" s="233">
        <v>0</v>
      </c>
      <c r="BR42" s="233">
        <v>0</v>
      </c>
      <c r="BS42" s="233">
        <v>0</v>
      </c>
      <c r="BT42" s="233">
        <v>0</v>
      </c>
      <c r="BU42" s="233">
        <v>0</v>
      </c>
      <c r="BV42" s="233">
        <v>0</v>
      </c>
      <c r="BW42" s="233">
        <v>0</v>
      </c>
      <c r="BX42" s="233">
        <v>0</v>
      </c>
      <c r="BY42" s="233">
        <v>0</v>
      </c>
      <c r="BZ42" s="233">
        <v>0</v>
      </c>
      <c r="CA42" s="233">
        <v>0</v>
      </c>
      <c r="CB42" s="343"/>
      <c r="CC42" s="343">
        <v>0</v>
      </c>
      <c r="CD42" s="346"/>
      <c r="CE42" s="253">
        <v>0</v>
      </c>
      <c r="CF42" s="233">
        <v>0</v>
      </c>
      <c r="CG42" s="233">
        <v>0</v>
      </c>
      <c r="CH42" s="233">
        <v>0</v>
      </c>
      <c r="CI42" s="234">
        <v>0</v>
      </c>
    </row>
    <row r="43" spans="1:87" s="145" customFormat="1" x14ac:dyDescent="0.2">
      <c r="A43" s="337" t="s">
        <v>407</v>
      </c>
      <c r="B43" s="334" t="s">
        <v>1695</v>
      </c>
      <c r="C43" s="232">
        <v>0</v>
      </c>
      <c r="D43" s="233">
        <v>7330</v>
      </c>
      <c r="E43" s="233">
        <v>2895</v>
      </c>
      <c r="F43" s="233">
        <v>5670</v>
      </c>
      <c r="G43" s="233">
        <v>1570</v>
      </c>
      <c r="H43" s="233">
        <v>2490</v>
      </c>
      <c r="I43" s="233">
        <v>455</v>
      </c>
      <c r="J43" s="233">
        <v>0</v>
      </c>
      <c r="K43" s="233">
        <v>0</v>
      </c>
      <c r="L43" s="233">
        <v>0</v>
      </c>
      <c r="M43" s="233">
        <v>470</v>
      </c>
      <c r="N43" s="233">
        <v>0</v>
      </c>
      <c r="O43" s="233">
        <v>0</v>
      </c>
      <c r="P43" s="233"/>
      <c r="Q43" s="233">
        <v>0</v>
      </c>
      <c r="R43" s="233">
        <v>0</v>
      </c>
      <c r="S43" s="233">
        <v>0</v>
      </c>
      <c r="T43" s="233">
        <v>0</v>
      </c>
      <c r="U43" s="233">
        <v>0</v>
      </c>
      <c r="V43" s="233">
        <v>4975</v>
      </c>
      <c r="W43" s="233">
        <v>0</v>
      </c>
      <c r="X43" s="233">
        <v>0</v>
      </c>
      <c r="Y43" s="233">
        <v>0</v>
      </c>
      <c r="Z43" s="233">
        <v>26770</v>
      </c>
      <c r="AA43" s="233">
        <v>12660</v>
      </c>
      <c r="AB43" s="233">
        <v>1410</v>
      </c>
      <c r="AC43" s="233">
        <v>2780</v>
      </c>
      <c r="AD43" s="233">
        <v>0</v>
      </c>
      <c r="AE43" s="233">
        <v>0</v>
      </c>
      <c r="AF43" s="233">
        <v>0</v>
      </c>
      <c r="AG43" s="233">
        <v>0</v>
      </c>
      <c r="AH43" s="233">
        <v>0</v>
      </c>
      <c r="AI43" s="233">
        <v>0</v>
      </c>
      <c r="AJ43" s="233">
        <v>0</v>
      </c>
      <c r="AK43" s="233">
        <v>4405</v>
      </c>
      <c r="AL43" s="233">
        <v>0</v>
      </c>
      <c r="AM43" s="233"/>
      <c r="AN43" s="233">
        <v>0</v>
      </c>
      <c r="AO43" s="233">
        <v>2750</v>
      </c>
      <c r="AP43" s="233">
        <v>485</v>
      </c>
      <c r="AQ43" s="233">
        <v>0</v>
      </c>
      <c r="AR43" s="233">
        <v>0</v>
      </c>
      <c r="AS43" s="233">
        <v>0</v>
      </c>
      <c r="AT43" s="233">
        <v>0</v>
      </c>
      <c r="AU43" s="233">
        <v>0</v>
      </c>
      <c r="AV43" s="233">
        <v>0</v>
      </c>
      <c r="AW43" s="233">
        <v>0</v>
      </c>
      <c r="AX43" s="233">
        <v>0</v>
      </c>
      <c r="AY43" s="233">
        <v>345</v>
      </c>
      <c r="AZ43" s="233">
        <v>8505</v>
      </c>
      <c r="BA43" s="233">
        <v>0</v>
      </c>
      <c r="BB43" s="233">
        <v>1735</v>
      </c>
      <c r="BC43" s="233">
        <v>0</v>
      </c>
      <c r="BD43" s="233">
        <v>0</v>
      </c>
      <c r="BE43" s="233">
        <v>0</v>
      </c>
      <c r="BF43" s="233">
        <v>0</v>
      </c>
      <c r="BG43" s="233">
        <v>6050</v>
      </c>
      <c r="BH43" s="233">
        <v>2660</v>
      </c>
      <c r="BI43" s="233">
        <v>0</v>
      </c>
      <c r="BJ43" s="233">
        <v>0</v>
      </c>
      <c r="BK43" s="233">
        <v>0</v>
      </c>
      <c r="BL43" s="233">
        <v>0</v>
      </c>
      <c r="BM43" s="233">
        <v>0</v>
      </c>
      <c r="BN43" s="233">
        <v>0</v>
      </c>
      <c r="BO43" s="233">
        <v>0</v>
      </c>
      <c r="BP43" s="233">
        <v>0</v>
      </c>
      <c r="BQ43" s="233">
        <v>0</v>
      </c>
      <c r="BR43" s="233">
        <v>15</v>
      </c>
      <c r="BS43" s="233">
        <v>0</v>
      </c>
      <c r="BT43" s="233">
        <v>0</v>
      </c>
      <c r="BU43" s="233">
        <v>0</v>
      </c>
      <c r="BV43" s="233">
        <v>0</v>
      </c>
      <c r="BW43" s="233">
        <v>0</v>
      </c>
      <c r="BX43" s="233">
        <v>0</v>
      </c>
      <c r="BY43" s="233">
        <v>0</v>
      </c>
      <c r="BZ43" s="233">
        <v>0</v>
      </c>
      <c r="CA43" s="233">
        <v>0</v>
      </c>
      <c r="CB43" s="343"/>
      <c r="CC43" s="343">
        <v>0</v>
      </c>
      <c r="CD43" s="346"/>
      <c r="CE43" s="253">
        <v>0</v>
      </c>
      <c r="CF43" s="233">
        <v>0</v>
      </c>
      <c r="CG43" s="233">
        <v>0</v>
      </c>
      <c r="CH43" s="233">
        <v>0</v>
      </c>
      <c r="CI43" s="234">
        <v>0</v>
      </c>
    </row>
    <row r="44" spans="1:87" s="145" customFormat="1" x14ac:dyDescent="0.2">
      <c r="A44" s="337" t="s">
        <v>743</v>
      </c>
      <c r="B44" s="334" t="s">
        <v>1696</v>
      </c>
      <c r="C44" s="232">
        <v>0</v>
      </c>
      <c r="D44" s="233">
        <v>21280</v>
      </c>
      <c r="E44" s="233">
        <v>7600</v>
      </c>
      <c r="F44" s="233">
        <v>12280</v>
      </c>
      <c r="G44" s="233">
        <v>6040</v>
      </c>
      <c r="H44" s="233">
        <v>5375</v>
      </c>
      <c r="I44" s="233">
        <v>610</v>
      </c>
      <c r="J44" s="233">
        <v>640</v>
      </c>
      <c r="K44" s="233">
        <v>1395</v>
      </c>
      <c r="L44" s="233">
        <v>0</v>
      </c>
      <c r="M44" s="233">
        <v>2980</v>
      </c>
      <c r="N44" s="233">
        <v>0</v>
      </c>
      <c r="O44" s="233">
        <v>0</v>
      </c>
      <c r="P44" s="233"/>
      <c r="Q44" s="233">
        <v>0</v>
      </c>
      <c r="R44" s="233">
        <v>1985</v>
      </c>
      <c r="S44" s="233">
        <v>3890</v>
      </c>
      <c r="T44" s="233">
        <v>4250</v>
      </c>
      <c r="U44" s="233">
        <v>2080</v>
      </c>
      <c r="V44" s="233">
        <v>35740</v>
      </c>
      <c r="W44" s="233">
        <v>3910</v>
      </c>
      <c r="X44" s="233">
        <v>255</v>
      </c>
      <c r="Y44" s="233">
        <v>0</v>
      </c>
      <c r="Z44" s="233">
        <v>30215</v>
      </c>
      <c r="AA44" s="233">
        <v>34445</v>
      </c>
      <c r="AB44" s="233">
        <v>5400</v>
      </c>
      <c r="AC44" s="233">
        <v>4550</v>
      </c>
      <c r="AD44" s="233">
        <v>0</v>
      </c>
      <c r="AE44" s="233">
        <v>475</v>
      </c>
      <c r="AF44" s="233">
        <v>0</v>
      </c>
      <c r="AG44" s="233">
        <v>0</v>
      </c>
      <c r="AH44" s="233">
        <v>210</v>
      </c>
      <c r="AI44" s="233">
        <v>0</v>
      </c>
      <c r="AJ44" s="233">
        <v>440</v>
      </c>
      <c r="AK44" s="233">
        <v>18490</v>
      </c>
      <c r="AL44" s="233">
        <v>0</v>
      </c>
      <c r="AM44" s="233"/>
      <c r="AN44" s="233">
        <v>0</v>
      </c>
      <c r="AO44" s="233">
        <v>95</v>
      </c>
      <c r="AP44" s="233">
        <v>11105</v>
      </c>
      <c r="AQ44" s="233">
        <v>530</v>
      </c>
      <c r="AR44" s="233">
        <v>0</v>
      </c>
      <c r="AS44" s="233">
        <v>175</v>
      </c>
      <c r="AT44" s="233">
        <v>13730</v>
      </c>
      <c r="AU44" s="233">
        <v>1625</v>
      </c>
      <c r="AV44" s="233">
        <v>0</v>
      </c>
      <c r="AW44" s="233">
        <v>4510</v>
      </c>
      <c r="AX44" s="233">
        <v>75</v>
      </c>
      <c r="AY44" s="233">
        <v>1920</v>
      </c>
      <c r="AZ44" s="233">
        <v>29795</v>
      </c>
      <c r="BA44" s="233">
        <v>190</v>
      </c>
      <c r="BB44" s="233">
        <v>18670</v>
      </c>
      <c r="BC44" s="233">
        <v>0</v>
      </c>
      <c r="BD44" s="233">
        <v>0</v>
      </c>
      <c r="BE44" s="233">
        <v>0</v>
      </c>
      <c r="BF44" s="233">
        <v>0</v>
      </c>
      <c r="BG44" s="233">
        <v>6115</v>
      </c>
      <c r="BH44" s="233">
        <v>18260</v>
      </c>
      <c r="BI44" s="233">
        <v>4785</v>
      </c>
      <c r="BJ44" s="233">
        <v>0</v>
      </c>
      <c r="BK44" s="233">
        <v>0</v>
      </c>
      <c r="BL44" s="233">
        <v>0</v>
      </c>
      <c r="BM44" s="233">
        <v>0</v>
      </c>
      <c r="BN44" s="233">
        <v>0</v>
      </c>
      <c r="BO44" s="233">
        <v>0</v>
      </c>
      <c r="BP44" s="233" t="s">
        <v>1676</v>
      </c>
      <c r="BQ44" s="233" t="s">
        <v>1676</v>
      </c>
      <c r="BR44" s="233">
        <v>725</v>
      </c>
      <c r="BS44" s="233">
        <v>4735</v>
      </c>
      <c r="BT44" s="233">
        <v>0</v>
      </c>
      <c r="BU44" s="233">
        <v>0</v>
      </c>
      <c r="BV44" s="233">
        <v>0</v>
      </c>
      <c r="BW44" s="233">
        <v>155</v>
      </c>
      <c r="BX44" s="233">
        <v>0</v>
      </c>
      <c r="BY44" s="233" t="s">
        <v>1676</v>
      </c>
      <c r="BZ44" s="233">
        <v>0</v>
      </c>
      <c r="CA44" s="233">
        <v>0</v>
      </c>
      <c r="CB44" s="343"/>
      <c r="CC44" s="343">
        <v>0</v>
      </c>
      <c r="CD44" s="346"/>
      <c r="CE44" s="253">
        <v>0</v>
      </c>
      <c r="CF44" s="233">
        <v>0</v>
      </c>
      <c r="CG44" s="233">
        <v>0</v>
      </c>
      <c r="CH44" s="233">
        <v>10</v>
      </c>
      <c r="CI44" s="234" t="s">
        <v>1676</v>
      </c>
    </row>
    <row r="45" spans="1:87" s="145" customFormat="1" x14ac:dyDescent="0.2">
      <c r="A45" s="337" t="s">
        <v>396</v>
      </c>
      <c r="B45" s="334" t="s">
        <v>1697</v>
      </c>
      <c r="C45" s="232">
        <v>10</v>
      </c>
      <c r="D45" s="233">
        <v>14265</v>
      </c>
      <c r="E45" s="233">
        <v>2710</v>
      </c>
      <c r="F45" s="233">
        <v>5255</v>
      </c>
      <c r="G45" s="233">
        <v>710</v>
      </c>
      <c r="H45" s="233">
        <v>0</v>
      </c>
      <c r="I45" s="233">
        <v>355</v>
      </c>
      <c r="J45" s="233">
        <v>0</v>
      </c>
      <c r="K45" s="233">
        <v>0</v>
      </c>
      <c r="L45" s="233">
        <v>0</v>
      </c>
      <c r="M45" s="233">
        <v>0</v>
      </c>
      <c r="N45" s="233">
        <v>0</v>
      </c>
      <c r="O45" s="233">
        <v>0</v>
      </c>
      <c r="P45" s="233"/>
      <c r="Q45" s="233">
        <v>0</v>
      </c>
      <c r="R45" s="233">
        <v>0</v>
      </c>
      <c r="S45" s="233">
        <v>0</v>
      </c>
      <c r="T45" s="233">
        <v>1520</v>
      </c>
      <c r="U45" s="233">
        <v>0</v>
      </c>
      <c r="V45" s="233">
        <v>12770</v>
      </c>
      <c r="W45" s="233">
        <v>1435</v>
      </c>
      <c r="X45" s="233">
        <v>0</v>
      </c>
      <c r="Y45" s="233">
        <v>0</v>
      </c>
      <c r="Z45" s="233">
        <v>31625</v>
      </c>
      <c r="AA45" s="233">
        <v>8420</v>
      </c>
      <c r="AB45" s="233">
        <v>670</v>
      </c>
      <c r="AC45" s="233">
        <v>6570</v>
      </c>
      <c r="AD45" s="233">
        <v>0</v>
      </c>
      <c r="AE45" s="233">
        <v>0</v>
      </c>
      <c r="AF45" s="233">
        <v>0</v>
      </c>
      <c r="AG45" s="233">
        <v>0</v>
      </c>
      <c r="AH45" s="233">
        <v>0</v>
      </c>
      <c r="AI45" s="233">
        <v>0</v>
      </c>
      <c r="AJ45" s="233">
        <v>425</v>
      </c>
      <c r="AK45" s="233">
        <v>9300</v>
      </c>
      <c r="AL45" s="233">
        <v>0</v>
      </c>
      <c r="AM45" s="233"/>
      <c r="AN45" s="233" t="s">
        <v>1676</v>
      </c>
      <c r="AO45" s="233" t="s">
        <v>1676</v>
      </c>
      <c r="AP45" s="233">
        <v>4060</v>
      </c>
      <c r="AQ45" s="233">
        <v>0</v>
      </c>
      <c r="AR45" s="233">
        <v>0</v>
      </c>
      <c r="AS45" s="233">
        <v>0</v>
      </c>
      <c r="AT45" s="233">
        <v>2565</v>
      </c>
      <c r="AU45" s="233">
        <v>0</v>
      </c>
      <c r="AV45" s="233">
        <v>0</v>
      </c>
      <c r="AW45" s="233">
        <v>0</v>
      </c>
      <c r="AX45" s="233">
        <v>0</v>
      </c>
      <c r="AY45" s="233">
        <v>2445</v>
      </c>
      <c r="AZ45" s="233">
        <v>8980</v>
      </c>
      <c r="BA45" s="233">
        <v>0</v>
      </c>
      <c r="BB45" s="233">
        <v>11435</v>
      </c>
      <c r="BC45" s="233">
        <v>0</v>
      </c>
      <c r="BD45" s="233">
        <v>0</v>
      </c>
      <c r="BE45" s="233">
        <v>0</v>
      </c>
      <c r="BF45" s="233">
        <v>0</v>
      </c>
      <c r="BG45" s="233">
        <v>1195</v>
      </c>
      <c r="BH45" s="233">
        <v>14545</v>
      </c>
      <c r="BI45" s="233">
        <v>985</v>
      </c>
      <c r="BJ45" s="233">
        <v>0</v>
      </c>
      <c r="BK45" s="233">
        <v>0</v>
      </c>
      <c r="BL45" s="233">
        <v>0</v>
      </c>
      <c r="BM45" s="233">
        <v>0</v>
      </c>
      <c r="BN45" s="233">
        <v>0</v>
      </c>
      <c r="BO45" s="233">
        <v>0</v>
      </c>
      <c r="BP45" s="233">
        <v>0</v>
      </c>
      <c r="BQ45" s="233">
        <v>0</v>
      </c>
      <c r="BR45" s="233" t="s">
        <v>1676</v>
      </c>
      <c r="BS45" s="233">
        <v>795</v>
      </c>
      <c r="BT45" s="233">
        <v>0</v>
      </c>
      <c r="BU45" s="233">
        <v>0</v>
      </c>
      <c r="BV45" s="233">
        <v>0</v>
      </c>
      <c r="BW45" s="233">
        <v>750</v>
      </c>
      <c r="BX45" s="233">
        <v>0</v>
      </c>
      <c r="BY45" s="233">
        <v>0</v>
      </c>
      <c r="BZ45" s="233">
        <v>0</v>
      </c>
      <c r="CA45" s="233">
        <v>0</v>
      </c>
      <c r="CB45" s="343"/>
      <c r="CC45" s="343">
        <v>0</v>
      </c>
      <c r="CD45" s="346"/>
      <c r="CE45" s="253">
        <v>0</v>
      </c>
      <c r="CF45" s="233">
        <v>0</v>
      </c>
      <c r="CG45" s="233">
        <v>0</v>
      </c>
      <c r="CH45" s="233">
        <v>0</v>
      </c>
      <c r="CI45" s="234">
        <v>25</v>
      </c>
    </row>
    <row r="46" spans="1:87" s="145" customFormat="1" x14ac:dyDescent="0.2">
      <c r="A46" s="337" t="s">
        <v>385</v>
      </c>
      <c r="B46" s="334" t="s">
        <v>1698</v>
      </c>
      <c r="C46" s="232">
        <v>0</v>
      </c>
      <c r="D46" s="233">
        <v>7065</v>
      </c>
      <c r="E46" s="233">
        <v>2830</v>
      </c>
      <c r="F46" s="233">
        <v>2480</v>
      </c>
      <c r="G46" s="233">
        <v>680</v>
      </c>
      <c r="H46" s="233">
        <v>2850</v>
      </c>
      <c r="I46" s="233">
        <v>3005</v>
      </c>
      <c r="J46" s="233">
        <v>0</v>
      </c>
      <c r="K46" s="233">
        <v>0</v>
      </c>
      <c r="L46" s="233">
        <v>0</v>
      </c>
      <c r="M46" s="233">
        <v>0</v>
      </c>
      <c r="N46" s="233">
        <v>0</v>
      </c>
      <c r="O46" s="233">
        <v>0</v>
      </c>
      <c r="P46" s="233"/>
      <c r="Q46" s="233">
        <v>0</v>
      </c>
      <c r="R46" s="233">
        <v>0</v>
      </c>
      <c r="S46" s="233">
        <v>2665</v>
      </c>
      <c r="T46" s="233">
        <v>0</v>
      </c>
      <c r="U46" s="233">
        <v>0</v>
      </c>
      <c r="V46" s="233">
        <v>3390</v>
      </c>
      <c r="W46" s="233">
        <v>110</v>
      </c>
      <c r="X46" s="233">
        <v>0</v>
      </c>
      <c r="Y46" s="233">
        <v>0</v>
      </c>
      <c r="Z46" s="233">
        <v>19950</v>
      </c>
      <c r="AA46" s="233">
        <v>13760</v>
      </c>
      <c r="AB46" s="233">
        <v>1955</v>
      </c>
      <c r="AC46" s="233">
        <v>1430</v>
      </c>
      <c r="AD46" s="233">
        <v>0</v>
      </c>
      <c r="AE46" s="233">
        <v>0</v>
      </c>
      <c r="AF46" s="233">
        <v>0</v>
      </c>
      <c r="AG46" s="233">
        <v>0</v>
      </c>
      <c r="AH46" s="233">
        <v>0</v>
      </c>
      <c r="AI46" s="233">
        <v>0</v>
      </c>
      <c r="AJ46" s="233">
        <v>0</v>
      </c>
      <c r="AK46" s="233">
        <v>2560</v>
      </c>
      <c r="AL46" s="233">
        <v>0</v>
      </c>
      <c r="AM46" s="233"/>
      <c r="AN46" s="233">
        <v>0</v>
      </c>
      <c r="AO46" s="233">
        <v>345</v>
      </c>
      <c r="AP46" s="233">
        <v>370</v>
      </c>
      <c r="AQ46" s="233">
        <v>0</v>
      </c>
      <c r="AR46" s="233">
        <v>0</v>
      </c>
      <c r="AS46" s="233">
        <v>0</v>
      </c>
      <c r="AT46" s="233">
        <v>0</v>
      </c>
      <c r="AU46" s="233">
        <v>415</v>
      </c>
      <c r="AV46" s="233">
        <v>0</v>
      </c>
      <c r="AW46" s="233">
        <v>155</v>
      </c>
      <c r="AX46" s="233">
        <v>0</v>
      </c>
      <c r="AY46" s="233">
        <v>200</v>
      </c>
      <c r="AZ46" s="233">
        <v>5000</v>
      </c>
      <c r="BA46" s="233">
        <v>0</v>
      </c>
      <c r="BB46" s="233">
        <v>3505</v>
      </c>
      <c r="BC46" s="233">
        <v>0</v>
      </c>
      <c r="BD46" s="233">
        <v>0</v>
      </c>
      <c r="BE46" s="233">
        <v>0</v>
      </c>
      <c r="BF46" s="233">
        <v>0</v>
      </c>
      <c r="BG46" s="233">
        <v>565</v>
      </c>
      <c r="BH46" s="233">
        <v>4215</v>
      </c>
      <c r="BI46" s="233">
        <v>2190</v>
      </c>
      <c r="BJ46" s="233">
        <v>0</v>
      </c>
      <c r="BK46" s="233">
        <v>0</v>
      </c>
      <c r="BL46" s="233">
        <v>0</v>
      </c>
      <c r="BM46" s="233">
        <v>0</v>
      </c>
      <c r="BN46" s="233">
        <v>0</v>
      </c>
      <c r="BO46" s="233">
        <v>0</v>
      </c>
      <c r="BP46" s="233">
        <v>0</v>
      </c>
      <c r="BQ46" s="233">
        <v>0</v>
      </c>
      <c r="BR46" s="233">
        <v>0</v>
      </c>
      <c r="BS46" s="233">
        <v>10</v>
      </c>
      <c r="BT46" s="233">
        <v>0</v>
      </c>
      <c r="BU46" s="233">
        <v>0</v>
      </c>
      <c r="BV46" s="233">
        <v>0</v>
      </c>
      <c r="BW46" s="233">
        <v>0</v>
      </c>
      <c r="BX46" s="233">
        <v>0</v>
      </c>
      <c r="BY46" s="233">
        <v>0</v>
      </c>
      <c r="BZ46" s="233">
        <v>0</v>
      </c>
      <c r="CA46" s="233">
        <v>0</v>
      </c>
      <c r="CB46" s="343"/>
      <c r="CC46" s="343">
        <v>0</v>
      </c>
      <c r="CD46" s="346"/>
      <c r="CE46" s="253">
        <v>0</v>
      </c>
      <c r="CF46" s="233">
        <v>0</v>
      </c>
      <c r="CG46" s="233">
        <v>0</v>
      </c>
      <c r="CH46" s="233" t="s">
        <v>1676</v>
      </c>
      <c r="CI46" s="234">
        <v>190</v>
      </c>
    </row>
    <row r="47" spans="1:87" s="145" customFormat="1" x14ac:dyDescent="0.2">
      <c r="A47" s="337" t="s">
        <v>564</v>
      </c>
      <c r="B47" s="334" t="s">
        <v>1699</v>
      </c>
      <c r="C47" s="232">
        <v>0</v>
      </c>
      <c r="D47" s="233">
        <v>140</v>
      </c>
      <c r="E47" s="233">
        <v>30</v>
      </c>
      <c r="F47" s="233">
        <v>1035</v>
      </c>
      <c r="G47" s="233">
        <v>35</v>
      </c>
      <c r="H47" s="233">
        <v>245</v>
      </c>
      <c r="I47" s="233">
        <v>0</v>
      </c>
      <c r="J47" s="233">
        <v>0</v>
      </c>
      <c r="K47" s="233">
        <v>0</v>
      </c>
      <c r="L47" s="233">
        <v>0</v>
      </c>
      <c r="M47" s="233">
        <v>0</v>
      </c>
      <c r="N47" s="233">
        <v>0</v>
      </c>
      <c r="O47" s="233">
        <v>0</v>
      </c>
      <c r="P47" s="233"/>
      <c r="Q47" s="233">
        <v>0</v>
      </c>
      <c r="R47" s="233">
        <v>0</v>
      </c>
      <c r="S47" s="233">
        <v>0</v>
      </c>
      <c r="T47" s="233">
        <v>0</v>
      </c>
      <c r="U47" s="233">
        <v>0</v>
      </c>
      <c r="V47" s="233">
        <v>0</v>
      </c>
      <c r="W47" s="233">
        <v>0</v>
      </c>
      <c r="X47" s="233">
        <v>0</v>
      </c>
      <c r="Y47" s="233">
        <v>0</v>
      </c>
      <c r="Z47" s="233">
        <v>0</v>
      </c>
      <c r="AA47" s="233">
        <v>0</v>
      </c>
      <c r="AB47" s="233">
        <v>0</v>
      </c>
      <c r="AC47" s="233">
        <v>0</v>
      </c>
      <c r="AD47" s="233">
        <v>0</v>
      </c>
      <c r="AE47" s="233">
        <v>0</v>
      </c>
      <c r="AF47" s="233">
        <v>0</v>
      </c>
      <c r="AG47" s="233">
        <v>0</v>
      </c>
      <c r="AH47" s="233">
        <v>0</v>
      </c>
      <c r="AI47" s="233">
        <v>0</v>
      </c>
      <c r="AJ47" s="233">
        <v>0</v>
      </c>
      <c r="AK47" s="233">
        <v>0</v>
      </c>
      <c r="AL47" s="233">
        <v>0</v>
      </c>
      <c r="AM47" s="233"/>
      <c r="AN47" s="233">
        <v>0</v>
      </c>
      <c r="AO47" s="233">
        <v>0</v>
      </c>
      <c r="AP47" s="233">
        <v>0</v>
      </c>
      <c r="AQ47" s="233">
        <v>0</v>
      </c>
      <c r="AR47" s="233">
        <v>0</v>
      </c>
      <c r="AS47" s="233">
        <v>0</v>
      </c>
      <c r="AT47" s="233">
        <v>0</v>
      </c>
      <c r="AU47" s="233">
        <v>0</v>
      </c>
      <c r="AV47" s="233">
        <v>0</v>
      </c>
      <c r="AW47" s="233">
        <v>0</v>
      </c>
      <c r="AX47" s="233">
        <v>0</v>
      </c>
      <c r="AY47" s="233">
        <v>0</v>
      </c>
      <c r="AZ47" s="233">
        <v>0</v>
      </c>
      <c r="BA47" s="233">
        <v>0</v>
      </c>
      <c r="BB47" s="233">
        <v>0</v>
      </c>
      <c r="BC47" s="233">
        <v>0</v>
      </c>
      <c r="BD47" s="233">
        <v>0</v>
      </c>
      <c r="BE47" s="233">
        <v>0</v>
      </c>
      <c r="BF47" s="233">
        <v>0</v>
      </c>
      <c r="BG47" s="233">
        <v>0</v>
      </c>
      <c r="BH47" s="233">
        <v>10</v>
      </c>
      <c r="BI47" s="233">
        <v>0</v>
      </c>
      <c r="BJ47" s="233">
        <v>0</v>
      </c>
      <c r="BK47" s="233">
        <v>0</v>
      </c>
      <c r="BL47" s="233">
        <v>0</v>
      </c>
      <c r="BM47" s="233">
        <v>0</v>
      </c>
      <c r="BN47" s="233">
        <v>0</v>
      </c>
      <c r="BO47" s="233">
        <v>0</v>
      </c>
      <c r="BP47" s="233">
        <v>0</v>
      </c>
      <c r="BQ47" s="233">
        <v>0</v>
      </c>
      <c r="BR47" s="233">
        <v>0</v>
      </c>
      <c r="BS47" s="233">
        <v>0</v>
      </c>
      <c r="BT47" s="233">
        <v>0</v>
      </c>
      <c r="BU47" s="233">
        <v>0</v>
      </c>
      <c r="BV47" s="233">
        <v>0</v>
      </c>
      <c r="BW47" s="233">
        <v>0</v>
      </c>
      <c r="BX47" s="233">
        <v>0</v>
      </c>
      <c r="BY47" s="233">
        <v>0</v>
      </c>
      <c r="BZ47" s="233">
        <v>0</v>
      </c>
      <c r="CA47" s="233">
        <v>0</v>
      </c>
      <c r="CB47" s="343"/>
      <c r="CC47" s="343">
        <v>0</v>
      </c>
      <c r="CD47" s="346"/>
      <c r="CE47" s="253">
        <v>0</v>
      </c>
      <c r="CF47" s="233">
        <v>0</v>
      </c>
      <c r="CG47" s="233">
        <v>0</v>
      </c>
      <c r="CH47" s="233">
        <v>0</v>
      </c>
      <c r="CI47" s="234">
        <v>0</v>
      </c>
    </row>
    <row r="48" spans="1:87" s="145" customFormat="1" x14ac:dyDescent="0.2">
      <c r="A48" s="337" t="s">
        <v>233</v>
      </c>
      <c r="B48" s="334" t="s">
        <v>1700</v>
      </c>
      <c r="C48" s="232">
        <v>0</v>
      </c>
      <c r="D48" s="233">
        <v>0</v>
      </c>
      <c r="E48" s="233">
        <v>0</v>
      </c>
      <c r="F48" s="233">
        <v>0</v>
      </c>
      <c r="G48" s="233">
        <v>0</v>
      </c>
      <c r="H48" s="233">
        <v>0</v>
      </c>
      <c r="I48" s="233">
        <v>0</v>
      </c>
      <c r="J48" s="233">
        <v>0</v>
      </c>
      <c r="K48" s="233">
        <v>0</v>
      </c>
      <c r="L48" s="233">
        <v>0</v>
      </c>
      <c r="M48" s="233">
        <v>0</v>
      </c>
      <c r="N48" s="233">
        <v>0</v>
      </c>
      <c r="O48" s="233">
        <v>0</v>
      </c>
      <c r="P48" s="233"/>
      <c r="Q48" s="233">
        <v>0</v>
      </c>
      <c r="R48" s="233">
        <v>0</v>
      </c>
      <c r="S48" s="233">
        <v>0</v>
      </c>
      <c r="T48" s="233">
        <v>0</v>
      </c>
      <c r="U48" s="233">
        <v>0</v>
      </c>
      <c r="V48" s="233">
        <v>0</v>
      </c>
      <c r="W48" s="233">
        <v>0</v>
      </c>
      <c r="X48" s="233">
        <v>0</v>
      </c>
      <c r="Y48" s="233">
        <v>0</v>
      </c>
      <c r="Z48" s="233" t="s">
        <v>1676</v>
      </c>
      <c r="AA48" s="233">
        <v>0</v>
      </c>
      <c r="AB48" s="233">
        <v>0</v>
      </c>
      <c r="AC48" s="233">
        <v>0</v>
      </c>
      <c r="AD48" s="233">
        <v>0</v>
      </c>
      <c r="AE48" s="233">
        <v>0</v>
      </c>
      <c r="AF48" s="233">
        <v>0</v>
      </c>
      <c r="AG48" s="233">
        <v>0</v>
      </c>
      <c r="AH48" s="233">
        <v>0</v>
      </c>
      <c r="AI48" s="233">
        <v>740</v>
      </c>
      <c r="AJ48" s="233" t="s">
        <v>1676</v>
      </c>
      <c r="AK48" s="233">
        <v>0</v>
      </c>
      <c r="AL48" s="233">
        <v>0</v>
      </c>
      <c r="AM48" s="233"/>
      <c r="AN48" s="233">
        <v>0</v>
      </c>
      <c r="AO48" s="233">
        <v>0</v>
      </c>
      <c r="AP48" s="233">
        <v>0</v>
      </c>
      <c r="AQ48" s="233">
        <v>0</v>
      </c>
      <c r="AR48" s="233">
        <v>0</v>
      </c>
      <c r="AS48" s="233">
        <v>0</v>
      </c>
      <c r="AT48" s="233">
        <v>0</v>
      </c>
      <c r="AU48" s="233">
        <v>0</v>
      </c>
      <c r="AV48" s="233">
        <v>0</v>
      </c>
      <c r="AW48" s="233">
        <v>0</v>
      </c>
      <c r="AX48" s="233">
        <v>0</v>
      </c>
      <c r="AY48" s="233">
        <v>0</v>
      </c>
      <c r="AZ48" s="233">
        <v>0</v>
      </c>
      <c r="BA48" s="233">
        <v>0</v>
      </c>
      <c r="BB48" s="233">
        <v>595</v>
      </c>
      <c r="BC48" s="233">
        <v>0</v>
      </c>
      <c r="BD48" s="233">
        <v>0</v>
      </c>
      <c r="BE48" s="233">
        <v>0</v>
      </c>
      <c r="BF48" s="233">
        <v>0</v>
      </c>
      <c r="BG48" s="233">
        <v>0</v>
      </c>
      <c r="BH48" s="233">
        <v>0</v>
      </c>
      <c r="BI48" s="233">
        <v>0</v>
      </c>
      <c r="BJ48" s="233">
        <v>0</v>
      </c>
      <c r="BK48" s="233">
        <v>0</v>
      </c>
      <c r="BL48" s="233">
        <v>15</v>
      </c>
      <c r="BM48" s="233">
        <v>985</v>
      </c>
      <c r="BN48" s="233">
        <v>50</v>
      </c>
      <c r="BO48" s="233">
        <v>0</v>
      </c>
      <c r="BP48" s="233">
        <v>0</v>
      </c>
      <c r="BQ48" s="233">
        <v>565</v>
      </c>
      <c r="BR48" s="233">
        <v>0</v>
      </c>
      <c r="BS48" s="233">
        <v>0</v>
      </c>
      <c r="BT48" s="233">
        <v>0</v>
      </c>
      <c r="BU48" s="233">
        <v>0</v>
      </c>
      <c r="BV48" s="233">
        <v>0</v>
      </c>
      <c r="BW48" s="233">
        <v>0</v>
      </c>
      <c r="BX48" s="233">
        <v>0</v>
      </c>
      <c r="BY48" s="233">
        <v>0</v>
      </c>
      <c r="BZ48" s="233">
        <v>0</v>
      </c>
      <c r="CA48" s="233">
        <v>0</v>
      </c>
      <c r="CB48" s="343"/>
      <c r="CC48" s="343">
        <v>0</v>
      </c>
      <c r="CD48" s="346"/>
      <c r="CE48" s="253">
        <v>0</v>
      </c>
      <c r="CF48" s="233">
        <v>0</v>
      </c>
      <c r="CG48" s="233">
        <v>0</v>
      </c>
      <c r="CH48" s="233">
        <v>240</v>
      </c>
      <c r="CI48" s="234">
        <v>0</v>
      </c>
    </row>
    <row r="49" spans="1:87" s="145" customFormat="1" x14ac:dyDescent="0.2">
      <c r="A49" s="337" t="s">
        <v>1223</v>
      </c>
      <c r="B49" s="334" t="s">
        <v>1701</v>
      </c>
      <c r="C49" s="232">
        <v>0</v>
      </c>
      <c r="D49" s="233">
        <v>0</v>
      </c>
      <c r="E49" s="233">
        <v>0</v>
      </c>
      <c r="F49" s="233">
        <v>1685</v>
      </c>
      <c r="G49" s="233">
        <v>0</v>
      </c>
      <c r="H49" s="233">
        <v>0</v>
      </c>
      <c r="I49" s="233">
        <v>0</v>
      </c>
      <c r="J49" s="233">
        <v>0</v>
      </c>
      <c r="K49" s="233">
        <v>0</v>
      </c>
      <c r="L49" s="233">
        <v>0</v>
      </c>
      <c r="M49" s="233">
        <v>0</v>
      </c>
      <c r="N49" s="233">
        <v>0</v>
      </c>
      <c r="O49" s="233">
        <v>0</v>
      </c>
      <c r="P49" s="233"/>
      <c r="Q49" s="233">
        <v>0</v>
      </c>
      <c r="R49" s="233">
        <v>0</v>
      </c>
      <c r="S49" s="233">
        <v>0</v>
      </c>
      <c r="T49" s="233">
        <v>0</v>
      </c>
      <c r="U49" s="233">
        <v>0</v>
      </c>
      <c r="V49" s="233">
        <v>0</v>
      </c>
      <c r="W49" s="233">
        <v>915</v>
      </c>
      <c r="X49" s="233">
        <v>0</v>
      </c>
      <c r="Y49" s="233">
        <v>0</v>
      </c>
      <c r="Z49" s="233">
        <v>0</v>
      </c>
      <c r="AA49" s="233">
        <v>0</v>
      </c>
      <c r="AB49" s="233">
        <v>0</v>
      </c>
      <c r="AC49" s="233">
        <v>0</v>
      </c>
      <c r="AD49" s="233">
        <v>0</v>
      </c>
      <c r="AE49" s="233">
        <v>0</v>
      </c>
      <c r="AF49" s="233">
        <v>0</v>
      </c>
      <c r="AG49" s="233">
        <v>0</v>
      </c>
      <c r="AH49" s="233">
        <v>0</v>
      </c>
      <c r="AI49" s="233">
        <v>0</v>
      </c>
      <c r="AJ49" s="233">
        <v>0</v>
      </c>
      <c r="AK49" s="233">
        <v>0</v>
      </c>
      <c r="AL49" s="233">
        <v>0</v>
      </c>
      <c r="AM49" s="233"/>
      <c r="AN49" s="233">
        <v>0</v>
      </c>
      <c r="AO49" s="233">
        <v>0</v>
      </c>
      <c r="AP49" s="233">
        <v>0</v>
      </c>
      <c r="AQ49" s="233">
        <v>0</v>
      </c>
      <c r="AR49" s="233">
        <v>0</v>
      </c>
      <c r="AS49" s="233">
        <v>0</v>
      </c>
      <c r="AT49" s="233">
        <v>0</v>
      </c>
      <c r="AU49" s="233">
        <v>0</v>
      </c>
      <c r="AV49" s="233">
        <v>0</v>
      </c>
      <c r="AW49" s="233">
        <v>0</v>
      </c>
      <c r="AX49" s="233">
        <v>0</v>
      </c>
      <c r="AY49" s="233">
        <v>0</v>
      </c>
      <c r="AZ49" s="233">
        <v>0</v>
      </c>
      <c r="BA49" s="233">
        <v>0</v>
      </c>
      <c r="BB49" s="233">
        <v>0</v>
      </c>
      <c r="BC49" s="233">
        <v>0</v>
      </c>
      <c r="BD49" s="233">
        <v>0</v>
      </c>
      <c r="BE49" s="233">
        <v>0</v>
      </c>
      <c r="BF49" s="233">
        <v>0</v>
      </c>
      <c r="BG49" s="233">
        <v>0</v>
      </c>
      <c r="BH49" s="233">
        <v>0</v>
      </c>
      <c r="BI49" s="233">
        <v>0</v>
      </c>
      <c r="BJ49" s="233">
        <v>0</v>
      </c>
      <c r="BK49" s="233">
        <v>0</v>
      </c>
      <c r="BL49" s="233">
        <v>0</v>
      </c>
      <c r="BM49" s="233">
        <v>0</v>
      </c>
      <c r="BN49" s="233">
        <v>0</v>
      </c>
      <c r="BO49" s="233">
        <v>0</v>
      </c>
      <c r="BP49" s="233">
        <v>0</v>
      </c>
      <c r="BQ49" s="233">
        <v>0</v>
      </c>
      <c r="BR49" s="233">
        <v>0</v>
      </c>
      <c r="BS49" s="233">
        <v>0</v>
      </c>
      <c r="BT49" s="233">
        <v>0</v>
      </c>
      <c r="BU49" s="233">
        <v>0</v>
      </c>
      <c r="BV49" s="233">
        <v>0</v>
      </c>
      <c r="BW49" s="233">
        <v>0</v>
      </c>
      <c r="BX49" s="233">
        <v>0</v>
      </c>
      <c r="BY49" s="233">
        <v>0</v>
      </c>
      <c r="BZ49" s="233">
        <v>0</v>
      </c>
      <c r="CA49" s="233">
        <v>0</v>
      </c>
      <c r="CB49" s="343"/>
      <c r="CC49" s="343">
        <v>0</v>
      </c>
      <c r="CD49" s="346"/>
      <c r="CE49" s="253">
        <v>0</v>
      </c>
      <c r="CF49" s="233">
        <v>0</v>
      </c>
      <c r="CG49" s="233">
        <v>0</v>
      </c>
      <c r="CH49" s="233">
        <v>0</v>
      </c>
      <c r="CI49" s="234">
        <v>0</v>
      </c>
    </row>
    <row r="50" spans="1:87" s="145" customFormat="1" x14ac:dyDescent="0.2">
      <c r="A50" s="337" t="s">
        <v>577</v>
      </c>
      <c r="B50" s="334" t="s">
        <v>1702</v>
      </c>
      <c r="C50" s="232">
        <v>0</v>
      </c>
      <c r="D50" s="233">
        <v>0</v>
      </c>
      <c r="E50" s="233">
        <v>0</v>
      </c>
      <c r="F50" s="233">
        <v>600</v>
      </c>
      <c r="G50" s="233">
        <v>0</v>
      </c>
      <c r="H50" s="233">
        <v>0</v>
      </c>
      <c r="I50" s="233" t="s">
        <v>1676</v>
      </c>
      <c r="J50" s="233" t="s">
        <v>1676</v>
      </c>
      <c r="K50" s="233" t="s">
        <v>1676</v>
      </c>
      <c r="L50" s="233">
        <v>0</v>
      </c>
      <c r="M50" s="233">
        <v>0</v>
      </c>
      <c r="N50" s="233">
        <v>0</v>
      </c>
      <c r="O50" s="233">
        <v>0</v>
      </c>
      <c r="P50" s="233"/>
      <c r="Q50" s="233">
        <v>0</v>
      </c>
      <c r="R50" s="233">
        <v>0</v>
      </c>
      <c r="S50" s="233">
        <v>0</v>
      </c>
      <c r="T50" s="233">
        <v>0</v>
      </c>
      <c r="U50" s="233">
        <v>0</v>
      </c>
      <c r="V50" s="233">
        <v>0</v>
      </c>
      <c r="W50" s="233">
        <v>0</v>
      </c>
      <c r="X50" s="233">
        <v>0</v>
      </c>
      <c r="Y50" s="233">
        <v>0</v>
      </c>
      <c r="Z50" s="233">
        <v>0</v>
      </c>
      <c r="AA50" s="233">
        <v>0</v>
      </c>
      <c r="AB50" s="233">
        <v>0</v>
      </c>
      <c r="AC50" s="233">
        <v>0</v>
      </c>
      <c r="AD50" s="233">
        <v>0</v>
      </c>
      <c r="AE50" s="233">
        <v>0</v>
      </c>
      <c r="AF50" s="233">
        <v>0</v>
      </c>
      <c r="AG50" s="233">
        <v>0</v>
      </c>
      <c r="AH50" s="233">
        <v>0</v>
      </c>
      <c r="AI50" s="233" t="s">
        <v>1676</v>
      </c>
      <c r="AJ50" s="233">
        <v>125</v>
      </c>
      <c r="AK50" s="233">
        <v>0</v>
      </c>
      <c r="AL50" s="233">
        <v>0</v>
      </c>
      <c r="AM50" s="233"/>
      <c r="AN50" s="233">
        <v>0</v>
      </c>
      <c r="AO50" s="233">
        <v>0</v>
      </c>
      <c r="AP50" s="233">
        <v>0</v>
      </c>
      <c r="AQ50" s="233">
        <v>0</v>
      </c>
      <c r="AR50" s="233">
        <v>0</v>
      </c>
      <c r="AS50" s="233">
        <v>0</v>
      </c>
      <c r="AT50" s="233">
        <v>0</v>
      </c>
      <c r="AU50" s="233">
        <v>0</v>
      </c>
      <c r="AV50" s="233">
        <v>0</v>
      </c>
      <c r="AW50" s="233">
        <v>0</v>
      </c>
      <c r="AX50" s="233">
        <v>0</v>
      </c>
      <c r="AY50" s="233">
        <v>0</v>
      </c>
      <c r="AZ50" s="233">
        <v>325</v>
      </c>
      <c r="BA50" s="233">
        <v>0</v>
      </c>
      <c r="BB50" s="233">
        <v>1680</v>
      </c>
      <c r="BC50" s="233">
        <v>0</v>
      </c>
      <c r="BD50" s="233">
        <v>0</v>
      </c>
      <c r="BE50" s="233">
        <v>0</v>
      </c>
      <c r="BF50" s="233">
        <v>0</v>
      </c>
      <c r="BG50" s="233">
        <v>0</v>
      </c>
      <c r="BH50" s="233">
        <v>0</v>
      </c>
      <c r="BI50" s="233">
        <v>0</v>
      </c>
      <c r="BJ50" s="233">
        <v>0</v>
      </c>
      <c r="BK50" s="233">
        <v>0</v>
      </c>
      <c r="BL50" s="233">
        <v>655</v>
      </c>
      <c r="BM50" s="233">
        <v>0</v>
      </c>
      <c r="BN50" s="233">
        <v>0</v>
      </c>
      <c r="BO50" s="233">
        <v>0</v>
      </c>
      <c r="BP50" s="233">
        <v>0</v>
      </c>
      <c r="BQ50" s="233">
        <v>0</v>
      </c>
      <c r="BR50" s="233">
        <v>0</v>
      </c>
      <c r="BS50" s="233">
        <v>0</v>
      </c>
      <c r="BT50" s="233">
        <v>0</v>
      </c>
      <c r="BU50" s="233">
        <v>0</v>
      </c>
      <c r="BV50" s="233">
        <v>0</v>
      </c>
      <c r="BW50" s="233">
        <v>0</v>
      </c>
      <c r="BX50" s="233">
        <v>0</v>
      </c>
      <c r="BY50" s="233">
        <v>0</v>
      </c>
      <c r="BZ50" s="233">
        <v>0</v>
      </c>
      <c r="CA50" s="233">
        <v>0</v>
      </c>
      <c r="CB50" s="343"/>
      <c r="CC50" s="343">
        <v>0</v>
      </c>
      <c r="CD50" s="346"/>
      <c r="CE50" s="253">
        <v>0</v>
      </c>
      <c r="CF50" s="233">
        <v>215</v>
      </c>
      <c r="CG50" s="233">
        <v>0</v>
      </c>
      <c r="CH50" s="233">
        <v>0</v>
      </c>
      <c r="CI50" s="234">
        <v>0</v>
      </c>
    </row>
    <row r="51" spans="1:87" s="145" customFormat="1" x14ac:dyDescent="0.2">
      <c r="A51" s="337" t="s">
        <v>244</v>
      </c>
      <c r="B51" s="334" t="s">
        <v>1703</v>
      </c>
      <c r="C51" s="232">
        <v>0</v>
      </c>
      <c r="D51" s="233">
        <v>1520</v>
      </c>
      <c r="E51" s="233">
        <v>1150</v>
      </c>
      <c r="F51" s="233">
        <v>1405</v>
      </c>
      <c r="G51" s="233">
        <v>535</v>
      </c>
      <c r="H51" s="233">
        <v>215</v>
      </c>
      <c r="I51" s="233">
        <v>325</v>
      </c>
      <c r="J51" s="233">
        <v>0</v>
      </c>
      <c r="K51" s="233">
        <v>0</v>
      </c>
      <c r="L51" s="233">
        <v>0</v>
      </c>
      <c r="M51" s="233">
        <v>0</v>
      </c>
      <c r="N51" s="233">
        <v>0</v>
      </c>
      <c r="O51" s="233">
        <v>0</v>
      </c>
      <c r="P51" s="233"/>
      <c r="Q51" s="233">
        <v>0</v>
      </c>
      <c r="R51" s="233">
        <v>0</v>
      </c>
      <c r="S51" s="233" t="s">
        <v>1676</v>
      </c>
      <c r="T51" s="233">
        <v>0</v>
      </c>
      <c r="U51" s="233">
        <v>0</v>
      </c>
      <c r="V51" s="233">
        <v>0</v>
      </c>
      <c r="W51" s="233">
        <v>2900</v>
      </c>
      <c r="X51" s="233">
        <v>0</v>
      </c>
      <c r="Y51" s="233">
        <v>0</v>
      </c>
      <c r="Z51" s="233" t="s">
        <v>1676</v>
      </c>
      <c r="AA51" s="233" t="s">
        <v>1676</v>
      </c>
      <c r="AB51" s="233">
        <v>0</v>
      </c>
      <c r="AC51" s="233">
        <v>0</v>
      </c>
      <c r="AD51" s="233">
        <v>0</v>
      </c>
      <c r="AE51" s="233">
        <v>0</v>
      </c>
      <c r="AF51" s="233">
        <v>0</v>
      </c>
      <c r="AG51" s="233">
        <v>0</v>
      </c>
      <c r="AH51" s="233">
        <v>0</v>
      </c>
      <c r="AI51" s="233">
        <v>0</v>
      </c>
      <c r="AJ51" s="233">
        <v>0</v>
      </c>
      <c r="AK51" s="233" t="s">
        <v>1676</v>
      </c>
      <c r="AL51" s="233">
        <v>0</v>
      </c>
      <c r="AM51" s="233"/>
      <c r="AN51" s="233" t="s">
        <v>1676</v>
      </c>
      <c r="AO51" s="233">
        <v>0</v>
      </c>
      <c r="AP51" s="233" t="s">
        <v>1676</v>
      </c>
      <c r="AQ51" s="233">
        <v>0</v>
      </c>
      <c r="AR51" s="233">
        <v>0</v>
      </c>
      <c r="AS51" s="233">
        <v>0</v>
      </c>
      <c r="AT51" s="233">
        <v>0</v>
      </c>
      <c r="AU51" s="233">
        <v>0</v>
      </c>
      <c r="AV51" s="233">
        <v>0</v>
      </c>
      <c r="AW51" s="233" t="s">
        <v>1676</v>
      </c>
      <c r="AX51" s="233">
        <v>0</v>
      </c>
      <c r="AY51" s="233">
        <v>0</v>
      </c>
      <c r="AZ51" s="233">
        <v>175</v>
      </c>
      <c r="BA51" s="233">
        <v>0</v>
      </c>
      <c r="BB51" s="233">
        <v>0</v>
      </c>
      <c r="BC51" s="233">
        <v>0</v>
      </c>
      <c r="BD51" s="233">
        <v>0</v>
      </c>
      <c r="BE51" s="233">
        <v>0</v>
      </c>
      <c r="BF51" s="233">
        <v>0</v>
      </c>
      <c r="BG51" s="233">
        <v>0</v>
      </c>
      <c r="BH51" s="233">
        <v>535</v>
      </c>
      <c r="BI51" s="233">
        <v>0</v>
      </c>
      <c r="BJ51" s="233">
        <v>0</v>
      </c>
      <c r="BK51" s="233">
        <v>0</v>
      </c>
      <c r="BL51" s="233">
        <v>0</v>
      </c>
      <c r="BM51" s="233">
        <v>0</v>
      </c>
      <c r="BN51" s="233">
        <v>0</v>
      </c>
      <c r="BO51" s="233">
        <v>0</v>
      </c>
      <c r="BP51" s="233">
        <v>0</v>
      </c>
      <c r="BQ51" s="233">
        <v>0</v>
      </c>
      <c r="BR51" s="233">
        <v>0</v>
      </c>
      <c r="BS51" s="233" t="s">
        <v>1676</v>
      </c>
      <c r="BT51" s="233">
        <v>0</v>
      </c>
      <c r="BU51" s="233">
        <v>0</v>
      </c>
      <c r="BV51" s="233">
        <v>0</v>
      </c>
      <c r="BW51" s="233">
        <v>0</v>
      </c>
      <c r="BX51" s="233">
        <v>0</v>
      </c>
      <c r="BY51" s="233">
        <v>15</v>
      </c>
      <c r="BZ51" s="233">
        <v>0</v>
      </c>
      <c r="CA51" s="233">
        <v>0</v>
      </c>
      <c r="CB51" s="343"/>
      <c r="CC51" s="343">
        <v>0</v>
      </c>
      <c r="CD51" s="346"/>
      <c r="CE51" s="253">
        <v>0</v>
      </c>
      <c r="CF51" s="233">
        <v>0</v>
      </c>
      <c r="CG51" s="233">
        <v>0</v>
      </c>
      <c r="CH51" s="233">
        <v>0</v>
      </c>
      <c r="CI51" s="234">
        <v>0</v>
      </c>
    </row>
    <row r="52" spans="1:87" s="145" customFormat="1" x14ac:dyDescent="0.2">
      <c r="A52" s="337" t="s">
        <v>181</v>
      </c>
      <c r="B52" s="334" t="s">
        <v>1704</v>
      </c>
      <c r="C52" s="232">
        <v>0</v>
      </c>
      <c r="D52" s="233">
        <v>0</v>
      </c>
      <c r="E52" s="233">
        <v>1280</v>
      </c>
      <c r="F52" s="233">
        <v>1640</v>
      </c>
      <c r="G52" s="233">
        <v>2765</v>
      </c>
      <c r="H52" s="233">
        <v>1040</v>
      </c>
      <c r="I52" s="233">
        <v>0</v>
      </c>
      <c r="J52" s="233">
        <v>0</v>
      </c>
      <c r="K52" s="233">
        <v>135</v>
      </c>
      <c r="L52" s="233">
        <v>0</v>
      </c>
      <c r="M52" s="233">
        <v>580</v>
      </c>
      <c r="N52" s="233">
        <v>0</v>
      </c>
      <c r="O52" s="233">
        <v>0</v>
      </c>
      <c r="P52" s="233"/>
      <c r="Q52" s="233">
        <v>0</v>
      </c>
      <c r="R52" s="233">
        <v>890</v>
      </c>
      <c r="S52" s="233">
        <v>2990</v>
      </c>
      <c r="T52" s="233">
        <v>495</v>
      </c>
      <c r="U52" s="233">
        <v>2855</v>
      </c>
      <c r="V52" s="233">
        <v>5980</v>
      </c>
      <c r="W52" s="233">
        <v>90</v>
      </c>
      <c r="X52" s="233">
        <v>0</v>
      </c>
      <c r="Y52" s="233">
        <v>0</v>
      </c>
      <c r="Z52" s="233">
        <v>0</v>
      </c>
      <c r="AA52" s="233">
        <v>2960</v>
      </c>
      <c r="AB52" s="233">
        <v>910</v>
      </c>
      <c r="AC52" s="233">
        <v>4290</v>
      </c>
      <c r="AD52" s="233">
        <v>0</v>
      </c>
      <c r="AE52" s="233">
        <v>0</v>
      </c>
      <c r="AF52" s="233">
        <v>0</v>
      </c>
      <c r="AG52" s="233" t="s">
        <v>1676</v>
      </c>
      <c r="AH52" s="233">
        <v>0</v>
      </c>
      <c r="AI52" s="233">
        <v>0</v>
      </c>
      <c r="AJ52" s="233">
        <v>0</v>
      </c>
      <c r="AK52" s="233">
        <v>0</v>
      </c>
      <c r="AL52" s="233">
        <v>1075</v>
      </c>
      <c r="AM52" s="233"/>
      <c r="AN52" s="233">
        <v>0</v>
      </c>
      <c r="AO52" s="233">
        <v>235</v>
      </c>
      <c r="AP52" s="233">
        <v>850</v>
      </c>
      <c r="AQ52" s="233">
        <v>0</v>
      </c>
      <c r="AR52" s="233">
        <v>0</v>
      </c>
      <c r="AS52" s="233">
        <v>0</v>
      </c>
      <c r="AT52" s="233">
        <v>720</v>
      </c>
      <c r="AU52" s="233">
        <v>2995</v>
      </c>
      <c r="AV52" s="233">
        <v>0</v>
      </c>
      <c r="AW52" s="233">
        <v>525</v>
      </c>
      <c r="AX52" s="233">
        <v>500</v>
      </c>
      <c r="AY52" s="233">
        <v>545</v>
      </c>
      <c r="AZ52" s="233">
        <v>16055</v>
      </c>
      <c r="BA52" s="233">
        <v>135</v>
      </c>
      <c r="BB52" s="233">
        <v>0</v>
      </c>
      <c r="BC52" s="233">
        <v>0</v>
      </c>
      <c r="BD52" s="233">
        <v>0</v>
      </c>
      <c r="BE52" s="233">
        <v>0</v>
      </c>
      <c r="BF52" s="233">
        <v>0</v>
      </c>
      <c r="BG52" s="233">
        <v>11075</v>
      </c>
      <c r="BH52" s="233">
        <v>3975</v>
      </c>
      <c r="BI52" s="233">
        <v>0</v>
      </c>
      <c r="BJ52" s="233">
        <v>0</v>
      </c>
      <c r="BK52" s="233">
        <v>0</v>
      </c>
      <c r="BL52" s="233">
        <v>0</v>
      </c>
      <c r="BM52" s="233">
        <v>0</v>
      </c>
      <c r="BN52" s="233">
        <v>65</v>
      </c>
      <c r="BO52" s="233">
        <v>0</v>
      </c>
      <c r="BP52" s="233">
        <v>0</v>
      </c>
      <c r="BQ52" s="233">
        <v>0</v>
      </c>
      <c r="BR52" s="233">
        <v>0</v>
      </c>
      <c r="BS52" s="233">
        <v>680</v>
      </c>
      <c r="BT52" s="233">
        <v>0</v>
      </c>
      <c r="BU52" s="233">
        <v>0</v>
      </c>
      <c r="BV52" s="233">
        <v>0</v>
      </c>
      <c r="BW52" s="233">
        <v>0</v>
      </c>
      <c r="BX52" s="233">
        <v>0</v>
      </c>
      <c r="BY52" s="233">
        <v>0</v>
      </c>
      <c r="BZ52" s="233">
        <v>0</v>
      </c>
      <c r="CA52" s="233">
        <v>0</v>
      </c>
      <c r="CB52" s="343"/>
      <c r="CC52" s="343">
        <v>0</v>
      </c>
      <c r="CD52" s="346"/>
      <c r="CE52" s="253">
        <v>0</v>
      </c>
      <c r="CF52" s="233">
        <v>0</v>
      </c>
      <c r="CG52" s="233">
        <v>0</v>
      </c>
      <c r="CH52" s="233" t="s">
        <v>1676</v>
      </c>
      <c r="CI52" s="234">
        <v>130</v>
      </c>
    </row>
    <row r="53" spans="1:87" s="145" customFormat="1" x14ac:dyDescent="0.2">
      <c r="A53" s="337" t="s">
        <v>245</v>
      </c>
      <c r="B53" s="334" t="s">
        <v>1705</v>
      </c>
      <c r="C53" s="232">
        <v>0</v>
      </c>
      <c r="D53" s="233">
        <v>9440</v>
      </c>
      <c r="E53" s="233">
        <v>5600</v>
      </c>
      <c r="F53" s="233">
        <v>5620</v>
      </c>
      <c r="G53" s="233">
        <v>1855</v>
      </c>
      <c r="H53" s="233">
        <v>5475</v>
      </c>
      <c r="I53" s="233">
        <v>1245</v>
      </c>
      <c r="J53" s="233">
        <v>0</v>
      </c>
      <c r="K53" s="233">
        <v>0</v>
      </c>
      <c r="L53" s="233">
        <v>0</v>
      </c>
      <c r="M53" s="233">
        <v>0</v>
      </c>
      <c r="N53" s="233">
        <v>0</v>
      </c>
      <c r="O53" s="233">
        <v>0</v>
      </c>
      <c r="P53" s="233"/>
      <c r="Q53" s="233">
        <v>0</v>
      </c>
      <c r="R53" s="233">
        <v>0</v>
      </c>
      <c r="S53" s="233">
        <v>0</v>
      </c>
      <c r="T53" s="233">
        <v>2180</v>
      </c>
      <c r="U53" s="233">
        <v>15</v>
      </c>
      <c r="V53" s="233">
        <v>15</v>
      </c>
      <c r="W53" s="233">
        <v>875</v>
      </c>
      <c r="X53" s="233">
        <v>470</v>
      </c>
      <c r="Y53" s="233">
        <v>0</v>
      </c>
      <c r="Z53" s="233">
        <v>24860</v>
      </c>
      <c r="AA53" s="233">
        <v>13535</v>
      </c>
      <c r="AB53" s="233">
        <v>5335</v>
      </c>
      <c r="AC53" s="233">
        <v>8990</v>
      </c>
      <c r="AD53" s="233">
        <v>0</v>
      </c>
      <c r="AE53" s="233">
        <v>0</v>
      </c>
      <c r="AF53" s="233">
        <v>0</v>
      </c>
      <c r="AG53" s="233">
        <v>0</v>
      </c>
      <c r="AH53" s="233">
        <v>0</v>
      </c>
      <c r="AI53" s="233">
        <v>80</v>
      </c>
      <c r="AJ53" s="233" t="s">
        <v>1676</v>
      </c>
      <c r="AK53" s="233">
        <v>7900</v>
      </c>
      <c r="AL53" s="233">
        <v>0</v>
      </c>
      <c r="AM53" s="233"/>
      <c r="AN53" s="233">
        <v>0</v>
      </c>
      <c r="AO53" s="233">
        <v>3315</v>
      </c>
      <c r="AP53" s="233">
        <v>7985</v>
      </c>
      <c r="AQ53" s="233" t="s">
        <v>1676</v>
      </c>
      <c r="AR53" s="233">
        <v>0</v>
      </c>
      <c r="AS53" s="233">
        <v>0</v>
      </c>
      <c r="AT53" s="233">
        <v>0</v>
      </c>
      <c r="AU53" s="233">
        <v>8840</v>
      </c>
      <c r="AV53" s="233">
        <v>0</v>
      </c>
      <c r="AW53" s="233">
        <v>0</v>
      </c>
      <c r="AX53" s="233">
        <v>0</v>
      </c>
      <c r="AY53" s="233" t="s">
        <v>1676</v>
      </c>
      <c r="AZ53" s="233">
        <v>9060</v>
      </c>
      <c r="BA53" s="233">
        <v>0</v>
      </c>
      <c r="BB53" s="233">
        <v>4835</v>
      </c>
      <c r="BC53" s="233">
        <v>0</v>
      </c>
      <c r="BD53" s="233">
        <v>0</v>
      </c>
      <c r="BE53" s="233">
        <v>0</v>
      </c>
      <c r="BF53" s="233">
        <v>0</v>
      </c>
      <c r="BG53" s="233">
        <v>3440</v>
      </c>
      <c r="BH53" s="233">
        <v>2170</v>
      </c>
      <c r="BI53" s="233">
        <v>1725</v>
      </c>
      <c r="BJ53" s="233">
        <v>0</v>
      </c>
      <c r="BK53" s="233">
        <v>0</v>
      </c>
      <c r="BL53" s="233">
        <v>0</v>
      </c>
      <c r="BM53" s="233">
        <v>0</v>
      </c>
      <c r="BN53" s="233">
        <v>0</v>
      </c>
      <c r="BO53" s="233">
        <v>0</v>
      </c>
      <c r="BP53" s="233">
        <v>0</v>
      </c>
      <c r="BQ53" s="233">
        <v>0</v>
      </c>
      <c r="BR53" s="233">
        <v>0</v>
      </c>
      <c r="BS53" s="233">
        <v>0</v>
      </c>
      <c r="BT53" s="233">
        <v>0</v>
      </c>
      <c r="BU53" s="233">
        <v>0</v>
      </c>
      <c r="BV53" s="233">
        <v>0</v>
      </c>
      <c r="BW53" s="233">
        <v>0</v>
      </c>
      <c r="BX53" s="233">
        <v>0</v>
      </c>
      <c r="BY53" s="233">
        <v>0</v>
      </c>
      <c r="BZ53" s="233">
        <v>0</v>
      </c>
      <c r="CA53" s="233">
        <v>0</v>
      </c>
      <c r="CB53" s="343"/>
      <c r="CC53" s="343">
        <v>0</v>
      </c>
      <c r="CD53" s="346"/>
      <c r="CE53" s="253">
        <v>0</v>
      </c>
      <c r="CF53" s="233">
        <v>0</v>
      </c>
      <c r="CG53" s="233">
        <v>0</v>
      </c>
      <c r="CH53" s="233">
        <v>1620</v>
      </c>
      <c r="CI53" s="234">
        <v>0</v>
      </c>
    </row>
    <row r="54" spans="1:87" s="145" customFormat="1" x14ac:dyDescent="0.2">
      <c r="A54" s="337" t="s">
        <v>358</v>
      </c>
      <c r="B54" s="334" t="s">
        <v>1706</v>
      </c>
      <c r="C54" s="232">
        <v>0</v>
      </c>
      <c r="D54" s="233">
        <v>1010</v>
      </c>
      <c r="E54" s="233">
        <v>250</v>
      </c>
      <c r="F54" s="233">
        <v>585</v>
      </c>
      <c r="G54" s="233">
        <v>0</v>
      </c>
      <c r="H54" s="233">
        <v>1260</v>
      </c>
      <c r="I54" s="233">
        <v>0</v>
      </c>
      <c r="J54" s="233">
        <v>0</v>
      </c>
      <c r="K54" s="233">
        <v>0</v>
      </c>
      <c r="L54" s="233">
        <v>0</v>
      </c>
      <c r="M54" s="233">
        <v>0</v>
      </c>
      <c r="N54" s="233">
        <v>0</v>
      </c>
      <c r="O54" s="233">
        <v>0</v>
      </c>
      <c r="P54" s="233"/>
      <c r="Q54" s="233">
        <v>0</v>
      </c>
      <c r="R54" s="233">
        <v>0</v>
      </c>
      <c r="S54" s="233">
        <v>0</v>
      </c>
      <c r="T54" s="233">
        <v>0</v>
      </c>
      <c r="U54" s="233">
        <v>0</v>
      </c>
      <c r="V54" s="233">
        <v>0</v>
      </c>
      <c r="W54" s="233">
        <v>0</v>
      </c>
      <c r="X54" s="233">
        <v>0</v>
      </c>
      <c r="Y54" s="233">
        <v>0</v>
      </c>
      <c r="Z54" s="233">
        <v>0</v>
      </c>
      <c r="AA54" s="233">
        <v>1060</v>
      </c>
      <c r="AB54" s="233">
        <v>0</v>
      </c>
      <c r="AC54" s="233">
        <v>0</v>
      </c>
      <c r="AD54" s="233">
        <v>0</v>
      </c>
      <c r="AE54" s="233">
        <v>0</v>
      </c>
      <c r="AF54" s="233">
        <v>0</v>
      </c>
      <c r="AG54" s="233">
        <v>0</v>
      </c>
      <c r="AH54" s="233">
        <v>0</v>
      </c>
      <c r="AI54" s="233">
        <v>0</v>
      </c>
      <c r="AJ54" s="233">
        <v>0</v>
      </c>
      <c r="AK54" s="233">
        <v>0</v>
      </c>
      <c r="AL54" s="233">
        <v>0</v>
      </c>
      <c r="AM54" s="233"/>
      <c r="AN54" s="233">
        <v>0</v>
      </c>
      <c r="AO54" s="233">
        <v>0</v>
      </c>
      <c r="AP54" s="233">
        <v>0</v>
      </c>
      <c r="AQ54" s="233">
        <v>0</v>
      </c>
      <c r="AR54" s="233">
        <v>0</v>
      </c>
      <c r="AS54" s="233">
        <v>0</v>
      </c>
      <c r="AT54" s="233">
        <v>0</v>
      </c>
      <c r="AU54" s="233">
        <v>0</v>
      </c>
      <c r="AV54" s="233">
        <v>0</v>
      </c>
      <c r="AW54" s="233">
        <v>0</v>
      </c>
      <c r="AX54" s="233">
        <v>0</v>
      </c>
      <c r="AY54" s="233">
        <v>0</v>
      </c>
      <c r="AZ54" s="233">
        <v>0</v>
      </c>
      <c r="BA54" s="233">
        <v>0</v>
      </c>
      <c r="BB54" s="233">
        <v>0</v>
      </c>
      <c r="BC54" s="233">
        <v>0</v>
      </c>
      <c r="BD54" s="233">
        <v>0</v>
      </c>
      <c r="BE54" s="233">
        <v>0</v>
      </c>
      <c r="BF54" s="233">
        <v>0</v>
      </c>
      <c r="BG54" s="233">
        <v>0</v>
      </c>
      <c r="BH54" s="233">
        <v>0</v>
      </c>
      <c r="BI54" s="233">
        <v>0</v>
      </c>
      <c r="BJ54" s="233">
        <v>0</v>
      </c>
      <c r="BK54" s="233">
        <v>0</v>
      </c>
      <c r="BL54" s="233">
        <v>0</v>
      </c>
      <c r="BM54" s="233">
        <v>0</v>
      </c>
      <c r="BN54" s="233">
        <v>0</v>
      </c>
      <c r="BO54" s="233">
        <v>0</v>
      </c>
      <c r="BP54" s="233">
        <v>0</v>
      </c>
      <c r="BQ54" s="233">
        <v>0</v>
      </c>
      <c r="BR54" s="233">
        <v>0</v>
      </c>
      <c r="BS54" s="233">
        <v>0</v>
      </c>
      <c r="BT54" s="233">
        <v>0</v>
      </c>
      <c r="BU54" s="233">
        <v>0</v>
      </c>
      <c r="BV54" s="233">
        <v>0</v>
      </c>
      <c r="BW54" s="233">
        <v>0</v>
      </c>
      <c r="BX54" s="233">
        <v>0</v>
      </c>
      <c r="BY54" s="233">
        <v>0</v>
      </c>
      <c r="BZ54" s="233">
        <v>0</v>
      </c>
      <c r="CA54" s="233">
        <v>0</v>
      </c>
      <c r="CB54" s="343"/>
      <c r="CC54" s="343">
        <v>0</v>
      </c>
      <c r="CD54" s="346"/>
      <c r="CE54" s="253">
        <v>0</v>
      </c>
      <c r="CF54" s="233">
        <v>0</v>
      </c>
      <c r="CG54" s="233">
        <v>0</v>
      </c>
      <c r="CH54" s="233">
        <v>0</v>
      </c>
      <c r="CI54" s="234">
        <v>0</v>
      </c>
    </row>
    <row r="55" spans="1:87" s="145" customFormat="1" x14ac:dyDescent="0.2">
      <c r="A55" s="337" t="s">
        <v>12</v>
      </c>
      <c r="B55" s="334" t="s">
        <v>1707</v>
      </c>
      <c r="C55" s="232">
        <v>0</v>
      </c>
      <c r="D55" s="233">
        <v>185</v>
      </c>
      <c r="E55" s="233">
        <v>160</v>
      </c>
      <c r="F55" s="233">
        <v>560</v>
      </c>
      <c r="G55" s="233">
        <v>25</v>
      </c>
      <c r="H55" s="233">
        <v>505</v>
      </c>
      <c r="I55" s="233" t="s">
        <v>1676</v>
      </c>
      <c r="J55" s="233">
        <v>0</v>
      </c>
      <c r="K55" s="233">
        <v>0</v>
      </c>
      <c r="L55" s="233">
        <v>0</v>
      </c>
      <c r="M55" s="233">
        <v>0</v>
      </c>
      <c r="N55" s="233">
        <v>0</v>
      </c>
      <c r="O55" s="233">
        <v>0</v>
      </c>
      <c r="P55" s="233"/>
      <c r="Q55" s="233">
        <v>0</v>
      </c>
      <c r="R55" s="233">
        <v>0</v>
      </c>
      <c r="S55" s="233">
        <v>0</v>
      </c>
      <c r="T55" s="233">
        <v>0</v>
      </c>
      <c r="U55" s="233">
        <v>0</v>
      </c>
      <c r="V55" s="233">
        <v>0</v>
      </c>
      <c r="W55" s="233">
        <v>35</v>
      </c>
      <c r="X55" s="233">
        <v>0</v>
      </c>
      <c r="Y55" s="233">
        <v>0</v>
      </c>
      <c r="Z55" s="233">
        <v>0</v>
      </c>
      <c r="AA55" s="233">
        <v>335</v>
      </c>
      <c r="AB55" s="233">
        <v>0</v>
      </c>
      <c r="AC55" s="233">
        <v>0</v>
      </c>
      <c r="AD55" s="233">
        <v>0</v>
      </c>
      <c r="AE55" s="233">
        <v>0</v>
      </c>
      <c r="AF55" s="233">
        <v>0</v>
      </c>
      <c r="AG55" s="233">
        <v>0</v>
      </c>
      <c r="AH55" s="233">
        <v>0</v>
      </c>
      <c r="AI55" s="233">
        <v>0</v>
      </c>
      <c r="AJ55" s="233">
        <v>0</v>
      </c>
      <c r="AK55" s="233">
        <v>0</v>
      </c>
      <c r="AL55" s="233">
        <v>0</v>
      </c>
      <c r="AM55" s="233"/>
      <c r="AN55" s="233">
        <v>0</v>
      </c>
      <c r="AO55" s="233">
        <v>0</v>
      </c>
      <c r="AP55" s="233">
        <v>0</v>
      </c>
      <c r="AQ55" s="233">
        <v>0</v>
      </c>
      <c r="AR55" s="233">
        <v>0</v>
      </c>
      <c r="AS55" s="233">
        <v>0</v>
      </c>
      <c r="AT55" s="233">
        <v>0</v>
      </c>
      <c r="AU55" s="233">
        <v>0</v>
      </c>
      <c r="AV55" s="233">
        <v>0</v>
      </c>
      <c r="AW55" s="233">
        <v>0</v>
      </c>
      <c r="AX55" s="233">
        <v>0</v>
      </c>
      <c r="AY55" s="233">
        <v>0</v>
      </c>
      <c r="AZ55" s="233">
        <v>0</v>
      </c>
      <c r="BA55" s="233">
        <v>0</v>
      </c>
      <c r="BB55" s="233">
        <v>0</v>
      </c>
      <c r="BC55" s="233">
        <v>0</v>
      </c>
      <c r="BD55" s="233">
        <v>0</v>
      </c>
      <c r="BE55" s="233">
        <v>0</v>
      </c>
      <c r="BF55" s="233">
        <v>0</v>
      </c>
      <c r="BG55" s="233">
        <v>0</v>
      </c>
      <c r="BH55" s="233">
        <v>130</v>
      </c>
      <c r="BI55" s="233">
        <v>0</v>
      </c>
      <c r="BJ55" s="233">
        <v>0</v>
      </c>
      <c r="BK55" s="233">
        <v>0</v>
      </c>
      <c r="BL55" s="233">
        <v>0</v>
      </c>
      <c r="BM55" s="233">
        <v>0</v>
      </c>
      <c r="BN55" s="233">
        <v>0</v>
      </c>
      <c r="BO55" s="233">
        <v>0</v>
      </c>
      <c r="BP55" s="233">
        <v>0</v>
      </c>
      <c r="BQ55" s="233">
        <v>0</v>
      </c>
      <c r="BR55" s="233">
        <v>0</v>
      </c>
      <c r="BS55" s="233">
        <v>0</v>
      </c>
      <c r="BT55" s="233">
        <v>0</v>
      </c>
      <c r="BU55" s="233">
        <v>0</v>
      </c>
      <c r="BV55" s="233">
        <v>0</v>
      </c>
      <c r="BW55" s="233">
        <v>0</v>
      </c>
      <c r="BX55" s="233">
        <v>0</v>
      </c>
      <c r="BY55" s="233">
        <v>0</v>
      </c>
      <c r="BZ55" s="233">
        <v>0</v>
      </c>
      <c r="CA55" s="233">
        <v>0</v>
      </c>
      <c r="CB55" s="343"/>
      <c r="CC55" s="343">
        <v>0</v>
      </c>
      <c r="CD55" s="346"/>
      <c r="CE55" s="253">
        <v>0</v>
      </c>
      <c r="CF55" s="233">
        <v>0</v>
      </c>
      <c r="CG55" s="233">
        <v>0</v>
      </c>
      <c r="CH55" s="233">
        <v>0</v>
      </c>
      <c r="CI55" s="234">
        <v>0</v>
      </c>
    </row>
    <row r="56" spans="1:87" s="145" customFormat="1" x14ac:dyDescent="0.2">
      <c r="A56" s="337" t="s">
        <v>14</v>
      </c>
      <c r="B56" s="334" t="s">
        <v>1708</v>
      </c>
      <c r="C56" s="232">
        <v>0</v>
      </c>
      <c r="D56" s="233">
        <v>125</v>
      </c>
      <c r="E56" s="233">
        <v>85</v>
      </c>
      <c r="F56" s="233">
        <v>275</v>
      </c>
      <c r="G56" s="233">
        <v>65</v>
      </c>
      <c r="H56" s="233">
        <v>490</v>
      </c>
      <c r="I56" s="233">
        <v>15</v>
      </c>
      <c r="J56" s="233">
        <v>0</v>
      </c>
      <c r="K56" s="233">
        <v>0</v>
      </c>
      <c r="L56" s="233">
        <v>0</v>
      </c>
      <c r="M56" s="233">
        <v>0</v>
      </c>
      <c r="N56" s="233">
        <v>0</v>
      </c>
      <c r="O56" s="233">
        <v>0</v>
      </c>
      <c r="P56" s="233"/>
      <c r="Q56" s="233">
        <v>0</v>
      </c>
      <c r="R56" s="233">
        <v>0</v>
      </c>
      <c r="S56" s="233" t="s">
        <v>1676</v>
      </c>
      <c r="T56" s="233">
        <v>0</v>
      </c>
      <c r="U56" s="233">
        <v>0</v>
      </c>
      <c r="V56" s="233">
        <v>0</v>
      </c>
      <c r="W56" s="233">
        <v>325</v>
      </c>
      <c r="X56" s="233">
        <v>0</v>
      </c>
      <c r="Y56" s="233">
        <v>0</v>
      </c>
      <c r="Z56" s="233">
        <v>0</v>
      </c>
      <c r="AA56" s="233">
        <v>115</v>
      </c>
      <c r="AB56" s="233">
        <v>0</v>
      </c>
      <c r="AC56" s="233">
        <v>0</v>
      </c>
      <c r="AD56" s="233">
        <v>0</v>
      </c>
      <c r="AE56" s="233">
        <v>0</v>
      </c>
      <c r="AF56" s="233">
        <v>0</v>
      </c>
      <c r="AG56" s="233">
        <v>0</v>
      </c>
      <c r="AH56" s="233">
        <v>0</v>
      </c>
      <c r="AI56" s="233">
        <v>0</v>
      </c>
      <c r="AJ56" s="233">
        <v>0</v>
      </c>
      <c r="AK56" s="233">
        <v>0</v>
      </c>
      <c r="AL56" s="233">
        <v>0</v>
      </c>
      <c r="AM56" s="233"/>
      <c r="AN56" s="233">
        <v>0</v>
      </c>
      <c r="AO56" s="233">
        <v>0</v>
      </c>
      <c r="AP56" s="233">
        <v>0</v>
      </c>
      <c r="AQ56" s="233">
        <v>0</v>
      </c>
      <c r="AR56" s="233">
        <v>0</v>
      </c>
      <c r="AS56" s="233">
        <v>0</v>
      </c>
      <c r="AT56" s="233">
        <v>0</v>
      </c>
      <c r="AU56" s="233" t="s">
        <v>1676</v>
      </c>
      <c r="AV56" s="233">
        <v>0</v>
      </c>
      <c r="AW56" s="233">
        <v>0</v>
      </c>
      <c r="AX56" s="233">
        <v>0</v>
      </c>
      <c r="AY56" s="233">
        <v>0</v>
      </c>
      <c r="AZ56" s="233">
        <v>0</v>
      </c>
      <c r="BA56" s="233">
        <v>0</v>
      </c>
      <c r="BB56" s="233">
        <v>0</v>
      </c>
      <c r="BC56" s="233">
        <v>0</v>
      </c>
      <c r="BD56" s="233">
        <v>0</v>
      </c>
      <c r="BE56" s="233">
        <v>0</v>
      </c>
      <c r="BF56" s="233">
        <v>0</v>
      </c>
      <c r="BG56" s="233">
        <v>0</v>
      </c>
      <c r="BH56" s="233">
        <v>100</v>
      </c>
      <c r="BI56" s="233">
        <v>0</v>
      </c>
      <c r="BJ56" s="233">
        <v>0</v>
      </c>
      <c r="BK56" s="233">
        <v>0</v>
      </c>
      <c r="BL56" s="233">
        <v>0</v>
      </c>
      <c r="BM56" s="233">
        <v>0</v>
      </c>
      <c r="BN56" s="233">
        <v>0</v>
      </c>
      <c r="BO56" s="233">
        <v>0</v>
      </c>
      <c r="BP56" s="233">
        <v>0</v>
      </c>
      <c r="BQ56" s="233">
        <v>0</v>
      </c>
      <c r="BR56" s="233">
        <v>0</v>
      </c>
      <c r="BS56" s="233">
        <v>0</v>
      </c>
      <c r="BT56" s="233">
        <v>0</v>
      </c>
      <c r="BU56" s="233">
        <v>0</v>
      </c>
      <c r="BV56" s="233">
        <v>0</v>
      </c>
      <c r="BW56" s="233">
        <v>0</v>
      </c>
      <c r="BX56" s="233">
        <v>0</v>
      </c>
      <c r="BY56" s="233">
        <v>0</v>
      </c>
      <c r="BZ56" s="233">
        <v>0</v>
      </c>
      <c r="CA56" s="233">
        <v>0</v>
      </c>
      <c r="CB56" s="343"/>
      <c r="CC56" s="343">
        <v>0</v>
      </c>
      <c r="CD56" s="346"/>
      <c r="CE56" s="253">
        <v>0</v>
      </c>
      <c r="CF56" s="233">
        <v>0</v>
      </c>
      <c r="CG56" s="233">
        <v>0</v>
      </c>
      <c r="CH56" s="233">
        <v>0</v>
      </c>
      <c r="CI56" s="234">
        <v>0</v>
      </c>
    </row>
    <row r="57" spans="1:87" s="145" customFormat="1" x14ac:dyDescent="0.2">
      <c r="A57" s="337" t="s">
        <v>16</v>
      </c>
      <c r="B57" s="334" t="s">
        <v>1709</v>
      </c>
      <c r="C57" s="232">
        <v>0</v>
      </c>
      <c r="D57" s="233">
        <v>225</v>
      </c>
      <c r="E57" s="233">
        <v>185</v>
      </c>
      <c r="F57" s="233">
        <v>350</v>
      </c>
      <c r="G57" s="233">
        <v>25</v>
      </c>
      <c r="H57" s="233">
        <v>35</v>
      </c>
      <c r="I57" s="233">
        <v>0</v>
      </c>
      <c r="J57" s="233">
        <v>0</v>
      </c>
      <c r="K57" s="233">
        <v>0</v>
      </c>
      <c r="L57" s="233">
        <v>0</v>
      </c>
      <c r="M57" s="233">
        <v>0</v>
      </c>
      <c r="N57" s="233">
        <v>0</v>
      </c>
      <c r="O57" s="233">
        <v>0</v>
      </c>
      <c r="P57" s="233"/>
      <c r="Q57" s="233">
        <v>0</v>
      </c>
      <c r="R57" s="233">
        <v>0</v>
      </c>
      <c r="S57" s="233">
        <v>0</v>
      </c>
      <c r="T57" s="233">
        <v>0</v>
      </c>
      <c r="U57" s="233">
        <v>0</v>
      </c>
      <c r="V57" s="233">
        <v>0</v>
      </c>
      <c r="W57" s="233">
        <v>270</v>
      </c>
      <c r="X57" s="233">
        <v>0</v>
      </c>
      <c r="Y57" s="233">
        <v>0</v>
      </c>
      <c r="Z57" s="233">
        <v>0</v>
      </c>
      <c r="AA57" s="233">
        <v>195</v>
      </c>
      <c r="AB57" s="233">
        <v>0</v>
      </c>
      <c r="AC57" s="233">
        <v>0</v>
      </c>
      <c r="AD57" s="233">
        <v>0</v>
      </c>
      <c r="AE57" s="233">
        <v>0</v>
      </c>
      <c r="AF57" s="233">
        <v>0</v>
      </c>
      <c r="AG57" s="233">
        <v>0</v>
      </c>
      <c r="AH57" s="233">
        <v>0</v>
      </c>
      <c r="AI57" s="233">
        <v>0</v>
      </c>
      <c r="AJ57" s="233">
        <v>0</v>
      </c>
      <c r="AK57" s="233">
        <v>0</v>
      </c>
      <c r="AL57" s="233">
        <v>0</v>
      </c>
      <c r="AM57" s="233"/>
      <c r="AN57" s="233">
        <v>0</v>
      </c>
      <c r="AO57" s="233">
        <v>0</v>
      </c>
      <c r="AP57" s="233">
        <v>0</v>
      </c>
      <c r="AQ57" s="233">
        <v>0</v>
      </c>
      <c r="AR57" s="233">
        <v>0</v>
      </c>
      <c r="AS57" s="233">
        <v>0</v>
      </c>
      <c r="AT57" s="233">
        <v>0</v>
      </c>
      <c r="AU57" s="233">
        <v>0</v>
      </c>
      <c r="AV57" s="233">
        <v>0</v>
      </c>
      <c r="AW57" s="233">
        <v>0</v>
      </c>
      <c r="AX57" s="233">
        <v>0</v>
      </c>
      <c r="AY57" s="233">
        <v>0</v>
      </c>
      <c r="AZ57" s="233">
        <v>0</v>
      </c>
      <c r="BA57" s="233">
        <v>0</v>
      </c>
      <c r="BB57" s="233">
        <v>0</v>
      </c>
      <c r="BC57" s="233">
        <v>0</v>
      </c>
      <c r="BD57" s="233">
        <v>0</v>
      </c>
      <c r="BE57" s="233">
        <v>0</v>
      </c>
      <c r="BF57" s="233">
        <v>0</v>
      </c>
      <c r="BG57" s="233">
        <v>0</v>
      </c>
      <c r="BH57" s="233">
        <v>355</v>
      </c>
      <c r="BI57" s="233">
        <v>0</v>
      </c>
      <c r="BJ57" s="233">
        <v>0</v>
      </c>
      <c r="BK57" s="233">
        <v>0</v>
      </c>
      <c r="BL57" s="233">
        <v>0</v>
      </c>
      <c r="BM57" s="233">
        <v>0</v>
      </c>
      <c r="BN57" s="233">
        <v>0</v>
      </c>
      <c r="BO57" s="233">
        <v>0</v>
      </c>
      <c r="BP57" s="233">
        <v>0</v>
      </c>
      <c r="BQ57" s="233">
        <v>0</v>
      </c>
      <c r="BR57" s="233">
        <v>0</v>
      </c>
      <c r="BS57" s="233">
        <v>0</v>
      </c>
      <c r="BT57" s="233">
        <v>0</v>
      </c>
      <c r="BU57" s="233">
        <v>0</v>
      </c>
      <c r="BV57" s="233">
        <v>0</v>
      </c>
      <c r="BW57" s="233">
        <v>0</v>
      </c>
      <c r="BX57" s="233">
        <v>0</v>
      </c>
      <c r="BY57" s="233">
        <v>0</v>
      </c>
      <c r="BZ57" s="233">
        <v>0</v>
      </c>
      <c r="CA57" s="233">
        <v>0</v>
      </c>
      <c r="CB57" s="343"/>
      <c r="CC57" s="343">
        <v>0</v>
      </c>
      <c r="CD57" s="346"/>
      <c r="CE57" s="253">
        <v>0</v>
      </c>
      <c r="CF57" s="233">
        <v>0</v>
      </c>
      <c r="CG57" s="233">
        <v>0</v>
      </c>
      <c r="CH57" s="233">
        <v>0</v>
      </c>
      <c r="CI57" s="234">
        <v>0</v>
      </c>
    </row>
    <row r="58" spans="1:87" s="145" customFormat="1" x14ac:dyDescent="0.2">
      <c r="A58" s="337" t="s">
        <v>322</v>
      </c>
      <c r="B58" s="334" t="s">
        <v>1710</v>
      </c>
      <c r="C58" s="232">
        <v>0</v>
      </c>
      <c r="D58" s="233">
        <v>25</v>
      </c>
      <c r="E58" s="233">
        <v>35</v>
      </c>
      <c r="F58" s="233">
        <v>20</v>
      </c>
      <c r="G58" s="233">
        <v>0</v>
      </c>
      <c r="H58" s="233">
        <v>0</v>
      </c>
      <c r="I58" s="233">
        <v>0</v>
      </c>
      <c r="J58" s="233">
        <v>0</v>
      </c>
      <c r="K58" s="233">
        <v>0</v>
      </c>
      <c r="L58" s="233">
        <v>0</v>
      </c>
      <c r="M58" s="233">
        <v>0</v>
      </c>
      <c r="N58" s="233">
        <v>0</v>
      </c>
      <c r="O58" s="233">
        <v>0</v>
      </c>
      <c r="P58" s="233"/>
      <c r="Q58" s="233">
        <v>0</v>
      </c>
      <c r="R58" s="233">
        <v>0</v>
      </c>
      <c r="S58" s="233">
        <v>0</v>
      </c>
      <c r="T58" s="233">
        <v>0</v>
      </c>
      <c r="U58" s="233">
        <v>0</v>
      </c>
      <c r="V58" s="233">
        <v>0</v>
      </c>
      <c r="W58" s="233">
        <v>45</v>
      </c>
      <c r="X58" s="233">
        <v>0</v>
      </c>
      <c r="Y58" s="233">
        <v>0</v>
      </c>
      <c r="Z58" s="233">
        <v>0</v>
      </c>
      <c r="AA58" s="233">
        <v>10</v>
      </c>
      <c r="AB58" s="233">
        <v>0</v>
      </c>
      <c r="AC58" s="233">
        <v>0</v>
      </c>
      <c r="AD58" s="233">
        <v>0</v>
      </c>
      <c r="AE58" s="233">
        <v>0</v>
      </c>
      <c r="AF58" s="233">
        <v>0</v>
      </c>
      <c r="AG58" s="233">
        <v>0</v>
      </c>
      <c r="AH58" s="233">
        <v>0</v>
      </c>
      <c r="AI58" s="233">
        <v>0</v>
      </c>
      <c r="AJ58" s="233">
        <v>0</v>
      </c>
      <c r="AK58" s="233">
        <v>0</v>
      </c>
      <c r="AL58" s="233">
        <v>0</v>
      </c>
      <c r="AM58" s="233"/>
      <c r="AN58" s="233">
        <v>0</v>
      </c>
      <c r="AO58" s="233">
        <v>0</v>
      </c>
      <c r="AP58" s="233">
        <v>0</v>
      </c>
      <c r="AQ58" s="233">
        <v>0</v>
      </c>
      <c r="AR58" s="233">
        <v>0</v>
      </c>
      <c r="AS58" s="233">
        <v>0</v>
      </c>
      <c r="AT58" s="233">
        <v>0</v>
      </c>
      <c r="AU58" s="233">
        <v>0</v>
      </c>
      <c r="AV58" s="233">
        <v>0</v>
      </c>
      <c r="AW58" s="233">
        <v>0</v>
      </c>
      <c r="AX58" s="233">
        <v>0</v>
      </c>
      <c r="AY58" s="233">
        <v>0</v>
      </c>
      <c r="AZ58" s="233">
        <v>0</v>
      </c>
      <c r="BA58" s="233">
        <v>0</v>
      </c>
      <c r="BB58" s="233">
        <v>0</v>
      </c>
      <c r="BC58" s="233">
        <v>0</v>
      </c>
      <c r="BD58" s="233">
        <v>0</v>
      </c>
      <c r="BE58" s="233">
        <v>0</v>
      </c>
      <c r="BF58" s="233">
        <v>0</v>
      </c>
      <c r="BG58" s="233">
        <v>0</v>
      </c>
      <c r="BH58" s="233">
        <v>30</v>
      </c>
      <c r="BI58" s="233">
        <v>0</v>
      </c>
      <c r="BJ58" s="233">
        <v>0</v>
      </c>
      <c r="BK58" s="233">
        <v>0</v>
      </c>
      <c r="BL58" s="233">
        <v>0</v>
      </c>
      <c r="BM58" s="233">
        <v>0</v>
      </c>
      <c r="BN58" s="233">
        <v>0</v>
      </c>
      <c r="BO58" s="233">
        <v>0</v>
      </c>
      <c r="BP58" s="233">
        <v>0</v>
      </c>
      <c r="BQ58" s="233">
        <v>0</v>
      </c>
      <c r="BR58" s="233">
        <v>0</v>
      </c>
      <c r="BS58" s="233">
        <v>0</v>
      </c>
      <c r="BT58" s="233">
        <v>0</v>
      </c>
      <c r="BU58" s="233">
        <v>0</v>
      </c>
      <c r="BV58" s="233">
        <v>0</v>
      </c>
      <c r="BW58" s="233">
        <v>0</v>
      </c>
      <c r="BX58" s="233">
        <v>0</v>
      </c>
      <c r="BY58" s="233">
        <v>0</v>
      </c>
      <c r="BZ58" s="233">
        <v>0</v>
      </c>
      <c r="CA58" s="233">
        <v>0</v>
      </c>
      <c r="CB58" s="343"/>
      <c r="CC58" s="343">
        <v>0</v>
      </c>
      <c r="CD58" s="346"/>
      <c r="CE58" s="253">
        <v>0</v>
      </c>
      <c r="CF58" s="233">
        <v>0</v>
      </c>
      <c r="CG58" s="233">
        <v>0</v>
      </c>
      <c r="CH58" s="233">
        <v>0</v>
      </c>
      <c r="CI58" s="234">
        <v>0</v>
      </c>
    </row>
    <row r="59" spans="1:87" s="145" customFormat="1" x14ac:dyDescent="0.2">
      <c r="A59" s="337" t="s">
        <v>22</v>
      </c>
      <c r="B59" s="334" t="s">
        <v>1711</v>
      </c>
      <c r="C59" s="232">
        <v>0</v>
      </c>
      <c r="D59" s="233">
        <v>30</v>
      </c>
      <c r="E59" s="233">
        <v>565</v>
      </c>
      <c r="F59" s="233">
        <v>665</v>
      </c>
      <c r="G59" s="233">
        <v>0</v>
      </c>
      <c r="H59" s="233">
        <v>895</v>
      </c>
      <c r="I59" s="233">
        <v>0</v>
      </c>
      <c r="J59" s="233">
        <v>0</v>
      </c>
      <c r="K59" s="233">
        <v>0</v>
      </c>
      <c r="L59" s="233">
        <v>0</v>
      </c>
      <c r="M59" s="233">
        <v>0</v>
      </c>
      <c r="N59" s="233">
        <v>0</v>
      </c>
      <c r="O59" s="233">
        <v>0</v>
      </c>
      <c r="P59" s="233"/>
      <c r="Q59" s="233">
        <v>0</v>
      </c>
      <c r="R59" s="233">
        <v>0</v>
      </c>
      <c r="S59" s="233">
        <v>0</v>
      </c>
      <c r="T59" s="233">
        <v>0</v>
      </c>
      <c r="U59" s="233">
        <v>0</v>
      </c>
      <c r="V59" s="233">
        <v>0</v>
      </c>
      <c r="W59" s="233">
        <v>365</v>
      </c>
      <c r="X59" s="233">
        <v>0</v>
      </c>
      <c r="Y59" s="233">
        <v>0</v>
      </c>
      <c r="Z59" s="233">
        <v>0</v>
      </c>
      <c r="AA59" s="233">
        <v>30</v>
      </c>
      <c r="AB59" s="233">
        <v>0</v>
      </c>
      <c r="AC59" s="233">
        <v>0</v>
      </c>
      <c r="AD59" s="233">
        <v>0</v>
      </c>
      <c r="AE59" s="233">
        <v>0</v>
      </c>
      <c r="AF59" s="233">
        <v>0</v>
      </c>
      <c r="AG59" s="233">
        <v>0</v>
      </c>
      <c r="AH59" s="233">
        <v>0</v>
      </c>
      <c r="AI59" s="233">
        <v>0</v>
      </c>
      <c r="AJ59" s="233">
        <v>0</v>
      </c>
      <c r="AK59" s="233">
        <v>0</v>
      </c>
      <c r="AL59" s="233">
        <v>0</v>
      </c>
      <c r="AM59" s="233"/>
      <c r="AN59" s="233">
        <v>0</v>
      </c>
      <c r="AO59" s="233">
        <v>0</v>
      </c>
      <c r="AP59" s="233">
        <v>0</v>
      </c>
      <c r="AQ59" s="233">
        <v>0</v>
      </c>
      <c r="AR59" s="233">
        <v>0</v>
      </c>
      <c r="AS59" s="233">
        <v>0</v>
      </c>
      <c r="AT59" s="233">
        <v>0</v>
      </c>
      <c r="AU59" s="233">
        <v>0</v>
      </c>
      <c r="AV59" s="233">
        <v>0</v>
      </c>
      <c r="AW59" s="233">
        <v>0</v>
      </c>
      <c r="AX59" s="233">
        <v>0</v>
      </c>
      <c r="AY59" s="233">
        <v>0</v>
      </c>
      <c r="AZ59" s="233">
        <v>0</v>
      </c>
      <c r="BA59" s="233">
        <v>0</v>
      </c>
      <c r="BB59" s="233">
        <v>0</v>
      </c>
      <c r="BC59" s="233">
        <v>0</v>
      </c>
      <c r="BD59" s="233">
        <v>0</v>
      </c>
      <c r="BE59" s="233">
        <v>0</v>
      </c>
      <c r="BF59" s="233">
        <v>0</v>
      </c>
      <c r="BG59" s="233">
        <v>0</v>
      </c>
      <c r="BH59" s="233">
        <v>80</v>
      </c>
      <c r="BI59" s="233">
        <v>0</v>
      </c>
      <c r="BJ59" s="233">
        <v>0</v>
      </c>
      <c r="BK59" s="233">
        <v>0</v>
      </c>
      <c r="BL59" s="233">
        <v>0</v>
      </c>
      <c r="BM59" s="233">
        <v>0</v>
      </c>
      <c r="BN59" s="233">
        <v>0</v>
      </c>
      <c r="BO59" s="233">
        <v>0</v>
      </c>
      <c r="BP59" s="233">
        <v>0</v>
      </c>
      <c r="BQ59" s="233">
        <v>0</v>
      </c>
      <c r="BR59" s="233">
        <v>0</v>
      </c>
      <c r="BS59" s="233" t="s">
        <v>1676</v>
      </c>
      <c r="BT59" s="233">
        <v>0</v>
      </c>
      <c r="BU59" s="233">
        <v>0</v>
      </c>
      <c r="BV59" s="233">
        <v>0</v>
      </c>
      <c r="BW59" s="233">
        <v>0</v>
      </c>
      <c r="BX59" s="233">
        <v>0</v>
      </c>
      <c r="BY59" s="233">
        <v>0</v>
      </c>
      <c r="BZ59" s="233">
        <v>0</v>
      </c>
      <c r="CA59" s="233">
        <v>0</v>
      </c>
      <c r="CB59" s="343"/>
      <c r="CC59" s="343">
        <v>0</v>
      </c>
      <c r="CD59" s="346"/>
      <c r="CE59" s="253">
        <v>0</v>
      </c>
      <c r="CF59" s="233">
        <v>0</v>
      </c>
      <c r="CG59" s="233">
        <v>0</v>
      </c>
      <c r="CH59" s="233">
        <v>0</v>
      </c>
      <c r="CI59" s="234">
        <v>0</v>
      </c>
    </row>
    <row r="60" spans="1:87" s="145" customFormat="1" x14ac:dyDescent="0.2">
      <c r="A60" s="337" t="s">
        <v>21</v>
      </c>
      <c r="B60" s="334" t="s">
        <v>1712</v>
      </c>
      <c r="C60" s="232">
        <v>0</v>
      </c>
      <c r="D60" s="233">
        <v>130</v>
      </c>
      <c r="E60" s="233">
        <v>20</v>
      </c>
      <c r="F60" s="233">
        <v>280</v>
      </c>
      <c r="G60" s="233">
        <v>0</v>
      </c>
      <c r="H60" s="233">
        <v>395</v>
      </c>
      <c r="I60" s="233">
        <v>0</v>
      </c>
      <c r="J60" s="233">
        <v>0</v>
      </c>
      <c r="K60" s="233">
        <v>0</v>
      </c>
      <c r="L60" s="233">
        <v>0</v>
      </c>
      <c r="M60" s="233">
        <v>0</v>
      </c>
      <c r="N60" s="233">
        <v>0</v>
      </c>
      <c r="O60" s="233">
        <v>0</v>
      </c>
      <c r="P60" s="233"/>
      <c r="Q60" s="233">
        <v>0</v>
      </c>
      <c r="R60" s="233">
        <v>0</v>
      </c>
      <c r="S60" s="233" t="s">
        <v>1676</v>
      </c>
      <c r="T60" s="233">
        <v>0</v>
      </c>
      <c r="U60" s="233">
        <v>0</v>
      </c>
      <c r="V60" s="233">
        <v>0</v>
      </c>
      <c r="W60" s="233">
        <v>60</v>
      </c>
      <c r="X60" s="233">
        <v>0</v>
      </c>
      <c r="Y60" s="233">
        <v>0</v>
      </c>
      <c r="Z60" s="233">
        <v>0</v>
      </c>
      <c r="AA60" s="233">
        <v>235</v>
      </c>
      <c r="AB60" s="233">
        <v>0</v>
      </c>
      <c r="AC60" s="233">
        <v>0</v>
      </c>
      <c r="AD60" s="233">
        <v>0</v>
      </c>
      <c r="AE60" s="233">
        <v>0</v>
      </c>
      <c r="AF60" s="233">
        <v>0</v>
      </c>
      <c r="AG60" s="233">
        <v>0</v>
      </c>
      <c r="AH60" s="233">
        <v>0</v>
      </c>
      <c r="AI60" s="233">
        <v>0</v>
      </c>
      <c r="AJ60" s="233">
        <v>0</v>
      </c>
      <c r="AK60" s="233">
        <v>0</v>
      </c>
      <c r="AL60" s="233">
        <v>0</v>
      </c>
      <c r="AM60" s="233"/>
      <c r="AN60" s="233">
        <v>0</v>
      </c>
      <c r="AO60" s="233">
        <v>0</v>
      </c>
      <c r="AP60" s="233">
        <v>0</v>
      </c>
      <c r="AQ60" s="233">
        <v>0</v>
      </c>
      <c r="AR60" s="233">
        <v>0</v>
      </c>
      <c r="AS60" s="233">
        <v>0</v>
      </c>
      <c r="AT60" s="233">
        <v>0</v>
      </c>
      <c r="AU60" s="233">
        <v>0</v>
      </c>
      <c r="AV60" s="233">
        <v>0</v>
      </c>
      <c r="AW60" s="233">
        <v>0</v>
      </c>
      <c r="AX60" s="233">
        <v>0</v>
      </c>
      <c r="AY60" s="233">
        <v>0</v>
      </c>
      <c r="AZ60" s="233">
        <v>0</v>
      </c>
      <c r="BA60" s="233">
        <v>0</v>
      </c>
      <c r="BB60" s="233">
        <v>0</v>
      </c>
      <c r="BC60" s="233">
        <v>0</v>
      </c>
      <c r="BD60" s="233">
        <v>0</v>
      </c>
      <c r="BE60" s="233">
        <v>0</v>
      </c>
      <c r="BF60" s="233">
        <v>0</v>
      </c>
      <c r="BG60" s="233">
        <v>0</v>
      </c>
      <c r="BH60" s="233">
        <v>145</v>
      </c>
      <c r="BI60" s="233">
        <v>0</v>
      </c>
      <c r="BJ60" s="233">
        <v>0</v>
      </c>
      <c r="BK60" s="233">
        <v>0</v>
      </c>
      <c r="BL60" s="233">
        <v>0</v>
      </c>
      <c r="BM60" s="233">
        <v>0</v>
      </c>
      <c r="BN60" s="233">
        <v>0</v>
      </c>
      <c r="BO60" s="233">
        <v>0</v>
      </c>
      <c r="BP60" s="233">
        <v>0</v>
      </c>
      <c r="BQ60" s="233">
        <v>0</v>
      </c>
      <c r="BR60" s="233">
        <v>0</v>
      </c>
      <c r="BS60" s="233">
        <v>0</v>
      </c>
      <c r="BT60" s="233">
        <v>0</v>
      </c>
      <c r="BU60" s="233">
        <v>0</v>
      </c>
      <c r="BV60" s="233">
        <v>0</v>
      </c>
      <c r="BW60" s="233">
        <v>0</v>
      </c>
      <c r="BX60" s="233">
        <v>0</v>
      </c>
      <c r="BY60" s="233">
        <v>0</v>
      </c>
      <c r="BZ60" s="233">
        <v>0</v>
      </c>
      <c r="CA60" s="233">
        <v>0</v>
      </c>
      <c r="CB60" s="343"/>
      <c r="CC60" s="343">
        <v>0</v>
      </c>
      <c r="CD60" s="346"/>
      <c r="CE60" s="253">
        <v>0</v>
      </c>
      <c r="CF60" s="233">
        <v>0</v>
      </c>
      <c r="CG60" s="233">
        <v>0</v>
      </c>
      <c r="CH60" s="233">
        <v>0</v>
      </c>
      <c r="CI60" s="234">
        <v>0</v>
      </c>
    </row>
    <row r="61" spans="1:87" s="145" customFormat="1" x14ac:dyDescent="0.2">
      <c r="A61" s="337" t="s">
        <v>325</v>
      </c>
      <c r="B61" s="334" t="s">
        <v>1713</v>
      </c>
      <c r="C61" s="232">
        <v>0</v>
      </c>
      <c r="D61" s="233">
        <v>20</v>
      </c>
      <c r="E61" s="233" t="s">
        <v>1676</v>
      </c>
      <c r="F61" s="233">
        <v>485</v>
      </c>
      <c r="G61" s="233">
        <v>0</v>
      </c>
      <c r="H61" s="233">
        <v>0</v>
      </c>
      <c r="I61" s="233">
        <v>0</v>
      </c>
      <c r="J61" s="233">
        <v>0</v>
      </c>
      <c r="K61" s="233">
        <v>0</v>
      </c>
      <c r="L61" s="233">
        <v>0</v>
      </c>
      <c r="M61" s="233">
        <v>0</v>
      </c>
      <c r="N61" s="233">
        <v>0</v>
      </c>
      <c r="O61" s="233">
        <v>0</v>
      </c>
      <c r="P61" s="233"/>
      <c r="Q61" s="233">
        <v>0</v>
      </c>
      <c r="R61" s="233">
        <v>0</v>
      </c>
      <c r="S61" s="233">
        <v>0</v>
      </c>
      <c r="T61" s="233">
        <v>0</v>
      </c>
      <c r="U61" s="233">
        <v>0</v>
      </c>
      <c r="V61" s="233">
        <v>0</v>
      </c>
      <c r="W61" s="233">
        <v>520</v>
      </c>
      <c r="X61" s="233">
        <v>0</v>
      </c>
      <c r="Y61" s="233">
        <v>0</v>
      </c>
      <c r="Z61" s="233">
        <v>0</v>
      </c>
      <c r="AA61" s="233" t="s">
        <v>1676</v>
      </c>
      <c r="AB61" s="233">
        <v>0</v>
      </c>
      <c r="AC61" s="233">
        <v>0</v>
      </c>
      <c r="AD61" s="233">
        <v>0</v>
      </c>
      <c r="AE61" s="233">
        <v>0</v>
      </c>
      <c r="AF61" s="233">
        <v>0</v>
      </c>
      <c r="AG61" s="233">
        <v>0</v>
      </c>
      <c r="AH61" s="233">
        <v>0</v>
      </c>
      <c r="AI61" s="233">
        <v>0</v>
      </c>
      <c r="AJ61" s="233">
        <v>0</v>
      </c>
      <c r="AK61" s="233">
        <v>0</v>
      </c>
      <c r="AL61" s="233">
        <v>0</v>
      </c>
      <c r="AM61" s="233"/>
      <c r="AN61" s="233">
        <v>0</v>
      </c>
      <c r="AO61" s="233">
        <v>0</v>
      </c>
      <c r="AP61" s="233">
        <v>0</v>
      </c>
      <c r="AQ61" s="233">
        <v>0</v>
      </c>
      <c r="AR61" s="233">
        <v>0</v>
      </c>
      <c r="AS61" s="233">
        <v>0</v>
      </c>
      <c r="AT61" s="233">
        <v>0</v>
      </c>
      <c r="AU61" s="233">
        <v>0</v>
      </c>
      <c r="AV61" s="233">
        <v>0</v>
      </c>
      <c r="AW61" s="233">
        <v>0</v>
      </c>
      <c r="AX61" s="233">
        <v>0</v>
      </c>
      <c r="AY61" s="233">
        <v>0</v>
      </c>
      <c r="AZ61" s="233">
        <v>0</v>
      </c>
      <c r="BA61" s="233">
        <v>0</v>
      </c>
      <c r="BB61" s="233">
        <v>0</v>
      </c>
      <c r="BC61" s="233">
        <v>0</v>
      </c>
      <c r="BD61" s="233">
        <v>0</v>
      </c>
      <c r="BE61" s="233">
        <v>0</v>
      </c>
      <c r="BF61" s="233">
        <v>0</v>
      </c>
      <c r="BG61" s="233">
        <v>0</v>
      </c>
      <c r="BH61" s="233">
        <v>0</v>
      </c>
      <c r="BI61" s="233">
        <v>0</v>
      </c>
      <c r="BJ61" s="233">
        <v>0</v>
      </c>
      <c r="BK61" s="233">
        <v>0</v>
      </c>
      <c r="BL61" s="233">
        <v>0</v>
      </c>
      <c r="BM61" s="233">
        <v>0</v>
      </c>
      <c r="BN61" s="233">
        <v>0</v>
      </c>
      <c r="BO61" s="233">
        <v>0</v>
      </c>
      <c r="BP61" s="233">
        <v>0</v>
      </c>
      <c r="BQ61" s="233">
        <v>0</v>
      </c>
      <c r="BR61" s="233">
        <v>0</v>
      </c>
      <c r="BS61" s="233">
        <v>0</v>
      </c>
      <c r="BT61" s="233">
        <v>0</v>
      </c>
      <c r="BU61" s="233">
        <v>0</v>
      </c>
      <c r="BV61" s="233">
        <v>0</v>
      </c>
      <c r="BW61" s="233">
        <v>0</v>
      </c>
      <c r="BX61" s="233">
        <v>0</v>
      </c>
      <c r="BY61" s="233">
        <v>0</v>
      </c>
      <c r="BZ61" s="233">
        <v>0</v>
      </c>
      <c r="CA61" s="233">
        <v>0</v>
      </c>
      <c r="CB61" s="343"/>
      <c r="CC61" s="343">
        <v>0</v>
      </c>
      <c r="CD61" s="346"/>
      <c r="CE61" s="253">
        <v>0</v>
      </c>
      <c r="CF61" s="233">
        <v>0</v>
      </c>
      <c r="CG61" s="233">
        <v>0</v>
      </c>
      <c r="CH61" s="233">
        <v>0</v>
      </c>
      <c r="CI61" s="234">
        <v>0</v>
      </c>
    </row>
    <row r="62" spans="1:87" s="145" customFormat="1" x14ac:dyDescent="0.2">
      <c r="A62" s="337" t="s">
        <v>35</v>
      </c>
      <c r="B62" s="334" t="s">
        <v>1714</v>
      </c>
      <c r="C62" s="232">
        <v>0</v>
      </c>
      <c r="D62" s="233">
        <v>105</v>
      </c>
      <c r="E62" s="233">
        <v>385</v>
      </c>
      <c r="F62" s="233">
        <v>495</v>
      </c>
      <c r="G62" s="233">
        <v>15</v>
      </c>
      <c r="H62" s="233">
        <v>670</v>
      </c>
      <c r="I62" s="233">
        <v>0</v>
      </c>
      <c r="J62" s="233">
        <v>0</v>
      </c>
      <c r="K62" s="233">
        <v>0</v>
      </c>
      <c r="L62" s="233">
        <v>0</v>
      </c>
      <c r="M62" s="233">
        <v>0</v>
      </c>
      <c r="N62" s="233">
        <v>0</v>
      </c>
      <c r="O62" s="233">
        <v>0</v>
      </c>
      <c r="P62" s="233"/>
      <c r="Q62" s="233">
        <v>0</v>
      </c>
      <c r="R62" s="233">
        <v>0</v>
      </c>
      <c r="S62" s="233">
        <v>0</v>
      </c>
      <c r="T62" s="233">
        <v>0</v>
      </c>
      <c r="U62" s="233">
        <v>0</v>
      </c>
      <c r="V62" s="233">
        <v>0</v>
      </c>
      <c r="W62" s="233">
        <v>295</v>
      </c>
      <c r="X62" s="233">
        <v>0</v>
      </c>
      <c r="Y62" s="233">
        <v>0</v>
      </c>
      <c r="Z62" s="233">
        <v>0</v>
      </c>
      <c r="AA62" s="233">
        <v>765</v>
      </c>
      <c r="AB62" s="233">
        <v>0</v>
      </c>
      <c r="AC62" s="233">
        <v>0</v>
      </c>
      <c r="AD62" s="233">
        <v>0</v>
      </c>
      <c r="AE62" s="233">
        <v>0</v>
      </c>
      <c r="AF62" s="233">
        <v>0</v>
      </c>
      <c r="AG62" s="233">
        <v>0</v>
      </c>
      <c r="AH62" s="233">
        <v>0</v>
      </c>
      <c r="AI62" s="233">
        <v>0</v>
      </c>
      <c r="AJ62" s="233">
        <v>0</v>
      </c>
      <c r="AK62" s="233">
        <v>0</v>
      </c>
      <c r="AL62" s="233">
        <v>0</v>
      </c>
      <c r="AM62" s="233"/>
      <c r="AN62" s="233">
        <v>0</v>
      </c>
      <c r="AO62" s="233">
        <v>0</v>
      </c>
      <c r="AP62" s="233">
        <v>0</v>
      </c>
      <c r="AQ62" s="233">
        <v>0</v>
      </c>
      <c r="AR62" s="233">
        <v>0</v>
      </c>
      <c r="AS62" s="233">
        <v>0</v>
      </c>
      <c r="AT62" s="233">
        <v>0</v>
      </c>
      <c r="AU62" s="233">
        <v>0</v>
      </c>
      <c r="AV62" s="233">
        <v>0</v>
      </c>
      <c r="AW62" s="233">
        <v>0</v>
      </c>
      <c r="AX62" s="233">
        <v>0</v>
      </c>
      <c r="AY62" s="233">
        <v>0</v>
      </c>
      <c r="AZ62" s="233">
        <v>0</v>
      </c>
      <c r="BA62" s="233">
        <v>0</v>
      </c>
      <c r="BB62" s="233">
        <v>0</v>
      </c>
      <c r="BC62" s="233">
        <v>0</v>
      </c>
      <c r="BD62" s="233">
        <v>0</v>
      </c>
      <c r="BE62" s="233">
        <v>0</v>
      </c>
      <c r="BF62" s="233">
        <v>0</v>
      </c>
      <c r="BG62" s="233">
        <v>0</v>
      </c>
      <c r="BH62" s="233">
        <v>325</v>
      </c>
      <c r="BI62" s="233">
        <v>0</v>
      </c>
      <c r="BJ62" s="233">
        <v>0</v>
      </c>
      <c r="BK62" s="233">
        <v>0</v>
      </c>
      <c r="BL62" s="233">
        <v>0</v>
      </c>
      <c r="BM62" s="233">
        <v>0</v>
      </c>
      <c r="BN62" s="233">
        <v>0</v>
      </c>
      <c r="BO62" s="233">
        <v>0</v>
      </c>
      <c r="BP62" s="233">
        <v>0</v>
      </c>
      <c r="BQ62" s="233">
        <v>0</v>
      </c>
      <c r="BR62" s="233">
        <v>0</v>
      </c>
      <c r="BS62" s="233">
        <v>0</v>
      </c>
      <c r="BT62" s="233">
        <v>0</v>
      </c>
      <c r="BU62" s="233">
        <v>0</v>
      </c>
      <c r="BV62" s="233">
        <v>0</v>
      </c>
      <c r="BW62" s="233">
        <v>0</v>
      </c>
      <c r="BX62" s="233">
        <v>0</v>
      </c>
      <c r="BY62" s="233">
        <v>0</v>
      </c>
      <c r="BZ62" s="233">
        <v>0</v>
      </c>
      <c r="CA62" s="233">
        <v>0</v>
      </c>
      <c r="CB62" s="343"/>
      <c r="CC62" s="343">
        <v>0</v>
      </c>
      <c r="CD62" s="346"/>
      <c r="CE62" s="253">
        <v>0</v>
      </c>
      <c r="CF62" s="233">
        <v>0</v>
      </c>
      <c r="CG62" s="233">
        <v>0</v>
      </c>
      <c r="CH62" s="233">
        <v>0</v>
      </c>
      <c r="CI62" s="234">
        <v>0</v>
      </c>
    </row>
    <row r="63" spans="1:87" s="145" customFormat="1" x14ac:dyDescent="0.2">
      <c r="A63" s="337" t="s">
        <v>318</v>
      </c>
      <c r="B63" s="334" t="s">
        <v>1715</v>
      </c>
      <c r="C63" s="232">
        <v>0</v>
      </c>
      <c r="D63" s="233">
        <v>1210</v>
      </c>
      <c r="E63" s="233">
        <v>0</v>
      </c>
      <c r="F63" s="233">
        <v>2965</v>
      </c>
      <c r="G63" s="233">
        <v>0</v>
      </c>
      <c r="H63" s="233">
        <v>0</v>
      </c>
      <c r="I63" s="233">
        <v>0</v>
      </c>
      <c r="J63" s="233">
        <v>0</v>
      </c>
      <c r="K63" s="233">
        <v>0</v>
      </c>
      <c r="L63" s="233">
        <v>0</v>
      </c>
      <c r="M63" s="233">
        <v>0</v>
      </c>
      <c r="N63" s="233">
        <v>0</v>
      </c>
      <c r="O63" s="233">
        <v>0</v>
      </c>
      <c r="P63" s="233"/>
      <c r="Q63" s="233">
        <v>0</v>
      </c>
      <c r="R63" s="233">
        <v>370</v>
      </c>
      <c r="S63" s="233">
        <v>0</v>
      </c>
      <c r="T63" s="233">
        <v>0</v>
      </c>
      <c r="U63" s="233">
        <v>0</v>
      </c>
      <c r="V63" s="233">
        <v>0</v>
      </c>
      <c r="W63" s="233">
        <v>0</v>
      </c>
      <c r="X63" s="233">
        <v>0</v>
      </c>
      <c r="Y63" s="233">
        <v>0</v>
      </c>
      <c r="Z63" s="233">
        <v>0</v>
      </c>
      <c r="AA63" s="233">
        <v>645</v>
      </c>
      <c r="AB63" s="233">
        <v>0</v>
      </c>
      <c r="AC63" s="233">
        <v>0</v>
      </c>
      <c r="AD63" s="233">
        <v>0</v>
      </c>
      <c r="AE63" s="233">
        <v>0</v>
      </c>
      <c r="AF63" s="233">
        <v>0</v>
      </c>
      <c r="AG63" s="233">
        <v>0</v>
      </c>
      <c r="AH63" s="233">
        <v>0</v>
      </c>
      <c r="AI63" s="233">
        <v>0</v>
      </c>
      <c r="AJ63" s="233">
        <v>0</v>
      </c>
      <c r="AK63" s="233">
        <v>0</v>
      </c>
      <c r="AL63" s="233">
        <v>0</v>
      </c>
      <c r="AM63" s="233"/>
      <c r="AN63" s="233">
        <v>0</v>
      </c>
      <c r="AO63" s="233">
        <v>0</v>
      </c>
      <c r="AP63" s="233">
        <v>0</v>
      </c>
      <c r="AQ63" s="233">
        <v>0</v>
      </c>
      <c r="AR63" s="233">
        <v>0</v>
      </c>
      <c r="AS63" s="233">
        <v>0</v>
      </c>
      <c r="AT63" s="233">
        <v>0</v>
      </c>
      <c r="AU63" s="233">
        <v>0</v>
      </c>
      <c r="AV63" s="233">
        <v>0</v>
      </c>
      <c r="AW63" s="233">
        <v>0</v>
      </c>
      <c r="AX63" s="233">
        <v>0</v>
      </c>
      <c r="AY63" s="233">
        <v>0</v>
      </c>
      <c r="AZ63" s="233">
        <v>0</v>
      </c>
      <c r="BA63" s="233">
        <v>0</v>
      </c>
      <c r="BB63" s="233">
        <v>0</v>
      </c>
      <c r="BC63" s="233">
        <v>0</v>
      </c>
      <c r="BD63" s="233">
        <v>0</v>
      </c>
      <c r="BE63" s="233">
        <v>0</v>
      </c>
      <c r="BF63" s="233">
        <v>0</v>
      </c>
      <c r="BG63" s="233">
        <v>0</v>
      </c>
      <c r="BH63" s="233">
        <v>175</v>
      </c>
      <c r="BI63" s="233">
        <v>0</v>
      </c>
      <c r="BJ63" s="233">
        <v>0</v>
      </c>
      <c r="BK63" s="233">
        <v>0</v>
      </c>
      <c r="BL63" s="233">
        <v>0</v>
      </c>
      <c r="BM63" s="233">
        <v>0</v>
      </c>
      <c r="BN63" s="233">
        <v>0</v>
      </c>
      <c r="BO63" s="233">
        <v>0</v>
      </c>
      <c r="BP63" s="233">
        <v>0</v>
      </c>
      <c r="BQ63" s="233">
        <v>0</v>
      </c>
      <c r="BR63" s="233">
        <v>0</v>
      </c>
      <c r="BS63" s="233">
        <v>0</v>
      </c>
      <c r="BT63" s="233">
        <v>0</v>
      </c>
      <c r="BU63" s="233">
        <v>0</v>
      </c>
      <c r="BV63" s="233">
        <v>0</v>
      </c>
      <c r="BW63" s="233">
        <v>0</v>
      </c>
      <c r="BX63" s="233">
        <v>0</v>
      </c>
      <c r="BY63" s="233">
        <v>0</v>
      </c>
      <c r="BZ63" s="233">
        <v>0</v>
      </c>
      <c r="CA63" s="233">
        <v>0</v>
      </c>
      <c r="CB63" s="343"/>
      <c r="CC63" s="343">
        <v>0</v>
      </c>
      <c r="CD63" s="346"/>
      <c r="CE63" s="253">
        <v>0</v>
      </c>
      <c r="CF63" s="233">
        <v>0</v>
      </c>
      <c r="CG63" s="233">
        <v>0</v>
      </c>
      <c r="CH63" s="233">
        <v>0</v>
      </c>
      <c r="CI63" s="234" t="s">
        <v>1676</v>
      </c>
    </row>
    <row r="64" spans="1:87" s="145" customFormat="1" x14ac:dyDescent="0.2">
      <c r="A64" s="337" t="s">
        <v>319</v>
      </c>
      <c r="B64" s="334" t="s">
        <v>1716</v>
      </c>
      <c r="C64" s="232">
        <v>0</v>
      </c>
      <c r="D64" s="233">
        <v>935</v>
      </c>
      <c r="E64" s="233">
        <v>70</v>
      </c>
      <c r="F64" s="233">
        <v>1750</v>
      </c>
      <c r="G64" s="233">
        <v>145</v>
      </c>
      <c r="H64" s="233">
        <v>0</v>
      </c>
      <c r="I64" s="233">
        <v>0</v>
      </c>
      <c r="J64" s="233">
        <v>0</v>
      </c>
      <c r="K64" s="233">
        <v>0</v>
      </c>
      <c r="L64" s="233">
        <v>0</v>
      </c>
      <c r="M64" s="233">
        <v>0</v>
      </c>
      <c r="N64" s="233">
        <v>0</v>
      </c>
      <c r="O64" s="233">
        <v>0</v>
      </c>
      <c r="P64" s="233"/>
      <c r="Q64" s="233">
        <v>0</v>
      </c>
      <c r="R64" s="233">
        <v>50</v>
      </c>
      <c r="S64" s="233">
        <v>0</v>
      </c>
      <c r="T64" s="233">
        <v>0</v>
      </c>
      <c r="U64" s="233">
        <v>0</v>
      </c>
      <c r="V64" s="233">
        <v>0</v>
      </c>
      <c r="W64" s="233">
        <v>4120</v>
      </c>
      <c r="X64" s="233">
        <v>0</v>
      </c>
      <c r="Y64" s="233">
        <v>0</v>
      </c>
      <c r="Z64" s="233">
        <v>0</v>
      </c>
      <c r="AA64" s="233">
        <v>350</v>
      </c>
      <c r="AB64" s="233">
        <v>0</v>
      </c>
      <c r="AC64" s="233">
        <v>0</v>
      </c>
      <c r="AD64" s="233">
        <v>0</v>
      </c>
      <c r="AE64" s="233">
        <v>0</v>
      </c>
      <c r="AF64" s="233">
        <v>0</v>
      </c>
      <c r="AG64" s="233">
        <v>0</v>
      </c>
      <c r="AH64" s="233">
        <v>0</v>
      </c>
      <c r="AI64" s="233">
        <v>0</v>
      </c>
      <c r="AJ64" s="233">
        <v>0</v>
      </c>
      <c r="AK64" s="233">
        <v>0</v>
      </c>
      <c r="AL64" s="233">
        <v>0</v>
      </c>
      <c r="AM64" s="233"/>
      <c r="AN64" s="233">
        <v>0</v>
      </c>
      <c r="AO64" s="233">
        <v>0</v>
      </c>
      <c r="AP64" s="233">
        <v>0</v>
      </c>
      <c r="AQ64" s="233">
        <v>0</v>
      </c>
      <c r="AR64" s="233">
        <v>0</v>
      </c>
      <c r="AS64" s="233">
        <v>0</v>
      </c>
      <c r="AT64" s="233">
        <v>0</v>
      </c>
      <c r="AU64" s="233">
        <v>0</v>
      </c>
      <c r="AV64" s="233">
        <v>0</v>
      </c>
      <c r="AW64" s="233">
        <v>0</v>
      </c>
      <c r="AX64" s="233">
        <v>0</v>
      </c>
      <c r="AY64" s="233">
        <v>0</v>
      </c>
      <c r="AZ64" s="233">
        <v>0</v>
      </c>
      <c r="BA64" s="233">
        <v>0</v>
      </c>
      <c r="BB64" s="233">
        <v>0</v>
      </c>
      <c r="BC64" s="233">
        <v>0</v>
      </c>
      <c r="BD64" s="233">
        <v>0</v>
      </c>
      <c r="BE64" s="233">
        <v>0</v>
      </c>
      <c r="BF64" s="233">
        <v>0</v>
      </c>
      <c r="BG64" s="233">
        <v>0</v>
      </c>
      <c r="BH64" s="233">
        <v>285</v>
      </c>
      <c r="BI64" s="233">
        <v>0</v>
      </c>
      <c r="BJ64" s="233">
        <v>0</v>
      </c>
      <c r="BK64" s="233">
        <v>0</v>
      </c>
      <c r="BL64" s="233">
        <v>0</v>
      </c>
      <c r="BM64" s="233">
        <v>0</v>
      </c>
      <c r="BN64" s="233">
        <v>0</v>
      </c>
      <c r="BO64" s="233">
        <v>0</v>
      </c>
      <c r="BP64" s="233">
        <v>0</v>
      </c>
      <c r="BQ64" s="233">
        <v>0</v>
      </c>
      <c r="BR64" s="233">
        <v>0</v>
      </c>
      <c r="BS64" s="233" t="s">
        <v>1676</v>
      </c>
      <c r="BT64" s="233">
        <v>0</v>
      </c>
      <c r="BU64" s="233">
        <v>0</v>
      </c>
      <c r="BV64" s="233">
        <v>0</v>
      </c>
      <c r="BW64" s="233">
        <v>0</v>
      </c>
      <c r="BX64" s="233">
        <v>0</v>
      </c>
      <c r="BY64" s="233">
        <v>0</v>
      </c>
      <c r="BZ64" s="233">
        <v>0</v>
      </c>
      <c r="CA64" s="233">
        <v>0</v>
      </c>
      <c r="CB64" s="343"/>
      <c r="CC64" s="343">
        <v>0</v>
      </c>
      <c r="CD64" s="346"/>
      <c r="CE64" s="253">
        <v>0</v>
      </c>
      <c r="CF64" s="233">
        <v>0</v>
      </c>
      <c r="CG64" s="233">
        <v>0</v>
      </c>
      <c r="CH64" s="233">
        <v>0</v>
      </c>
      <c r="CI64" s="234">
        <v>0</v>
      </c>
    </row>
    <row r="65" spans="1:87" s="145" customFormat="1" x14ac:dyDescent="0.2">
      <c r="A65" s="337" t="s">
        <v>13</v>
      </c>
      <c r="B65" s="334" t="s">
        <v>1717</v>
      </c>
      <c r="C65" s="232">
        <v>0</v>
      </c>
      <c r="D65" s="233">
        <v>1465</v>
      </c>
      <c r="E65" s="233">
        <v>570</v>
      </c>
      <c r="F65" s="233">
        <v>1665</v>
      </c>
      <c r="G65" s="233">
        <v>280</v>
      </c>
      <c r="H65" s="233">
        <v>0</v>
      </c>
      <c r="I65" s="233">
        <v>0</v>
      </c>
      <c r="J65" s="233">
        <v>0</v>
      </c>
      <c r="K65" s="233">
        <v>0</v>
      </c>
      <c r="L65" s="233">
        <v>0</v>
      </c>
      <c r="M65" s="233">
        <v>0</v>
      </c>
      <c r="N65" s="233">
        <v>0</v>
      </c>
      <c r="O65" s="233">
        <v>0</v>
      </c>
      <c r="P65" s="233"/>
      <c r="Q65" s="233">
        <v>0</v>
      </c>
      <c r="R65" s="233">
        <v>0</v>
      </c>
      <c r="S65" s="233" t="s">
        <v>1676</v>
      </c>
      <c r="T65" s="233">
        <v>0</v>
      </c>
      <c r="U65" s="233">
        <v>0</v>
      </c>
      <c r="V65" s="233">
        <v>0</v>
      </c>
      <c r="W65" s="233">
        <v>640</v>
      </c>
      <c r="X65" s="233">
        <v>0</v>
      </c>
      <c r="Y65" s="233">
        <v>0</v>
      </c>
      <c r="Z65" s="233">
        <v>0</v>
      </c>
      <c r="AA65" s="233">
        <v>15</v>
      </c>
      <c r="AB65" s="233">
        <v>0</v>
      </c>
      <c r="AC65" s="233">
        <v>0</v>
      </c>
      <c r="AD65" s="233">
        <v>0</v>
      </c>
      <c r="AE65" s="233">
        <v>0</v>
      </c>
      <c r="AF65" s="233">
        <v>0</v>
      </c>
      <c r="AG65" s="233">
        <v>0</v>
      </c>
      <c r="AH65" s="233">
        <v>0</v>
      </c>
      <c r="AI65" s="233">
        <v>0</v>
      </c>
      <c r="AJ65" s="233">
        <v>0</v>
      </c>
      <c r="AK65" s="233">
        <v>0</v>
      </c>
      <c r="AL65" s="233">
        <v>0</v>
      </c>
      <c r="AM65" s="233"/>
      <c r="AN65" s="233">
        <v>0</v>
      </c>
      <c r="AO65" s="233">
        <v>0</v>
      </c>
      <c r="AP65" s="233">
        <v>0</v>
      </c>
      <c r="AQ65" s="233">
        <v>0</v>
      </c>
      <c r="AR65" s="233">
        <v>0</v>
      </c>
      <c r="AS65" s="233">
        <v>0</v>
      </c>
      <c r="AT65" s="233">
        <v>0</v>
      </c>
      <c r="AU65" s="233">
        <v>0</v>
      </c>
      <c r="AV65" s="233">
        <v>0</v>
      </c>
      <c r="AW65" s="233">
        <v>0</v>
      </c>
      <c r="AX65" s="233">
        <v>0</v>
      </c>
      <c r="AY65" s="233">
        <v>0</v>
      </c>
      <c r="AZ65" s="233">
        <v>0</v>
      </c>
      <c r="BA65" s="233">
        <v>0</v>
      </c>
      <c r="BB65" s="233">
        <v>0</v>
      </c>
      <c r="BC65" s="233">
        <v>0</v>
      </c>
      <c r="BD65" s="233">
        <v>0</v>
      </c>
      <c r="BE65" s="233">
        <v>0</v>
      </c>
      <c r="BF65" s="233">
        <v>0</v>
      </c>
      <c r="BG65" s="233">
        <v>0</v>
      </c>
      <c r="BH65" s="233">
        <v>530</v>
      </c>
      <c r="BI65" s="233">
        <v>0</v>
      </c>
      <c r="BJ65" s="233">
        <v>0</v>
      </c>
      <c r="BK65" s="233">
        <v>0</v>
      </c>
      <c r="BL65" s="233">
        <v>0</v>
      </c>
      <c r="BM65" s="233">
        <v>0</v>
      </c>
      <c r="BN65" s="233">
        <v>0</v>
      </c>
      <c r="BO65" s="233">
        <v>0</v>
      </c>
      <c r="BP65" s="233">
        <v>0</v>
      </c>
      <c r="BQ65" s="233">
        <v>0</v>
      </c>
      <c r="BR65" s="233">
        <v>0</v>
      </c>
      <c r="BS65" s="233">
        <v>0</v>
      </c>
      <c r="BT65" s="233">
        <v>0</v>
      </c>
      <c r="BU65" s="233">
        <v>0</v>
      </c>
      <c r="BV65" s="233">
        <v>0</v>
      </c>
      <c r="BW65" s="233">
        <v>0</v>
      </c>
      <c r="BX65" s="233">
        <v>0</v>
      </c>
      <c r="BY65" s="233">
        <v>0</v>
      </c>
      <c r="BZ65" s="233">
        <v>0</v>
      </c>
      <c r="CA65" s="233">
        <v>0</v>
      </c>
      <c r="CB65" s="343"/>
      <c r="CC65" s="343">
        <v>0</v>
      </c>
      <c r="CD65" s="346"/>
      <c r="CE65" s="253">
        <v>0</v>
      </c>
      <c r="CF65" s="233">
        <v>0</v>
      </c>
      <c r="CG65" s="233">
        <v>0</v>
      </c>
      <c r="CH65" s="233">
        <v>0</v>
      </c>
      <c r="CI65" s="234">
        <v>0</v>
      </c>
    </row>
    <row r="66" spans="1:87" s="145" customFormat="1" x14ac:dyDescent="0.2">
      <c r="A66" s="337" t="s">
        <v>15</v>
      </c>
      <c r="B66" s="334" t="s">
        <v>1718</v>
      </c>
      <c r="C66" s="232">
        <v>0</v>
      </c>
      <c r="D66" s="233">
        <v>330</v>
      </c>
      <c r="E66" s="233">
        <v>430</v>
      </c>
      <c r="F66" s="233">
        <v>495</v>
      </c>
      <c r="G66" s="233">
        <v>15</v>
      </c>
      <c r="H66" s="233">
        <v>295</v>
      </c>
      <c r="I66" s="233">
        <v>0</v>
      </c>
      <c r="J66" s="233">
        <v>0</v>
      </c>
      <c r="K66" s="233">
        <v>0</v>
      </c>
      <c r="L66" s="233">
        <v>0</v>
      </c>
      <c r="M66" s="233">
        <v>0</v>
      </c>
      <c r="N66" s="233">
        <v>0</v>
      </c>
      <c r="O66" s="233">
        <v>0</v>
      </c>
      <c r="P66" s="233"/>
      <c r="Q66" s="233">
        <v>0</v>
      </c>
      <c r="R66" s="233">
        <v>0</v>
      </c>
      <c r="S66" s="233">
        <v>0</v>
      </c>
      <c r="T66" s="233">
        <v>0</v>
      </c>
      <c r="U66" s="233">
        <v>0</v>
      </c>
      <c r="V66" s="233">
        <v>0</v>
      </c>
      <c r="W66" s="233">
        <v>195</v>
      </c>
      <c r="X66" s="233">
        <v>0</v>
      </c>
      <c r="Y66" s="233">
        <v>0</v>
      </c>
      <c r="Z66" s="233">
        <v>0</v>
      </c>
      <c r="AA66" s="233">
        <v>590</v>
      </c>
      <c r="AB66" s="233">
        <v>0</v>
      </c>
      <c r="AC66" s="233">
        <v>0</v>
      </c>
      <c r="AD66" s="233">
        <v>0</v>
      </c>
      <c r="AE66" s="233">
        <v>0</v>
      </c>
      <c r="AF66" s="233">
        <v>0</v>
      </c>
      <c r="AG66" s="233">
        <v>0</v>
      </c>
      <c r="AH66" s="233">
        <v>0</v>
      </c>
      <c r="AI66" s="233">
        <v>0</v>
      </c>
      <c r="AJ66" s="233">
        <v>0</v>
      </c>
      <c r="AK66" s="233">
        <v>0</v>
      </c>
      <c r="AL66" s="233">
        <v>0</v>
      </c>
      <c r="AM66" s="233"/>
      <c r="AN66" s="233">
        <v>0</v>
      </c>
      <c r="AO66" s="233">
        <v>0</v>
      </c>
      <c r="AP66" s="233">
        <v>0</v>
      </c>
      <c r="AQ66" s="233">
        <v>0</v>
      </c>
      <c r="AR66" s="233">
        <v>0</v>
      </c>
      <c r="AS66" s="233">
        <v>0</v>
      </c>
      <c r="AT66" s="233">
        <v>0</v>
      </c>
      <c r="AU66" s="233">
        <v>0</v>
      </c>
      <c r="AV66" s="233">
        <v>0</v>
      </c>
      <c r="AW66" s="233">
        <v>0</v>
      </c>
      <c r="AX66" s="233">
        <v>0</v>
      </c>
      <c r="AY66" s="233">
        <v>0</v>
      </c>
      <c r="AZ66" s="233">
        <v>0</v>
      </c>
      <c r="BA66" s="233">
        <v>0</v>
      </c>
      <c r="BB66" s="233">
        <v>0</v>
      </c>
      <c r="BC66" s="233">
        <v>0</v>
      </c>
      <c r="BD66" s="233">
        <v>0</v>
      </c>
      <c r="BE66" s="233">
        <v>0</v>
      </c>
      <c r="BF66" s="233">
        <v>0</v>
      </c>
      <c r="BG66" s="233">
        <v>0</v>
      </c>
      <c r="BH66" s="233">
        <v>265</v>
      </c>
      <c r="BI66" s="233">
        <v>0</v>
      </c>
      <c r="BJ66" s="233">
        <v>0</v>
      </c>
      <c r="BK66" s="233">
        <v>0</v>
      </c>
      <c r="BL66" s="233">
        <v>0</v>
      </c>
      <c r="BM66" s="233">
        <v>0</v>
      </c>
      <c r="BN66" s="233">
        <v>0</v>
      </c>
      <c r="BO66" s="233">
        <v>0</v>
      </c>
      <c r="BP66" s="233">
        <v>0</v>
      </c>
      <c r="BQ66" s="233">
        <v>0</v>
      </c>
      <c r="BR66" s="233">
        <v>0</v>
      </c>
      <c r="BS66" s="233" t="s">
        <v>1676</v>
      </c>
      <c r="BT66" s="233">
        <v>0</v>
      </c>
      <c r="BU66" s="233">
        <v>0</v>
      </c>
      <c r="BV66" s="233">
        <v>0</v>
      </c>
      <c r="BW66" s="233">
        <v>0</v>
      </c>
      <c r="BX66" s="233">
        <v>0</v>
      </c>
      <c r="BY66" s="233">
        <v>0</v>
      </c>
      <c r="BZ66" s="233">
        <v>0</v>
      </c>
      <c r="CA66" s="233">
        <v>0</v>
      </c>
      <c r="CB66" s="343"/>
      <c r="CC66" s="343">
        <v>0</v>
      </c>
      <c r="CD66" s="346"/>
      <c r="CE66" s="253">
        <v>0</v>
      </c>
      <c r="CF66" s="233">
        <v>0</v>
      </c>
      <c r="CG66" s="233">
        <v>0</v>
      </c>
      <c r="CH66" s="233">
        <v>0</v>
      </c>
      <c r="CI66" s="234">
        <v>0</v>
      </c>
    </row>
    <row r="67" spans="1:87" s="145" customFormat="1" x14ac:dyDescent="0.2">
      <c r="A67" s="337" t="s">
        <v>320</v>
      </c>
      <c r="B67" s="334" t="s">
        <v>1719</v>
      </c>
      <c r="C67" s="232">
        <v>0</v>
      </c>
      <c r="D67" s="233">
        <v>355</v>
      </c>
      <c r="E67" s="233">
        <v>120</v>
      </c>
      <c r="F67" s="233">
        <v>450</v>
      </c>
      <c r="G67" s="233">
        <v>60</v>
      </c>
      <c r="H67" s="233">
        <v>850</v>
      </c>
      <c r="I67" s="233">
        <v>0</v>
      </c>
      <c r="J67" s="233">
        <v>0</v>
      </c>
      <c r="K67" s="233">
        <v>0</v>
      </c>
      <c r="L67" s="233">
        <v>0</v>
      </c>
      <c r="M67" s="233">
        <v>0</v>
      </c>
      <c r="N67" s="233">
        <v>0</v>
      </c>
      <c r="O67" s="233">
        <v>0</v>
      </c>
      <c r="P67" s="233"/>
      <c r="Q67" s="233">
        <v>0</v>
      </c>
      <c r="R67" s="233">
        <v>0</v>
      </c>
      <c r="S67" s="233">
        <v>0</v>
      </c>
      <c r="T67" s="233">
        <v>0</v>
      </c>
      <c r="U67" s="233">
        <v>0</v>
      </c>
      <c r="V67" s="233">
        <v>0</v>
      </c>
      <c r="W67" s="233">
        <v>150</v>
      </c>
      <c r="X67" s="233">
        <v>0</v>
      </c>
      <c r="Y67" s="233">
        <v>0</v>
      </c>
      <c r="Z67" s="233" t="s">
        <v>1676</v>
      </c>
      <c r="AA67" s="233">
        <v>550</v>
      </c>
      <c r="AB67" s="233">
        <v>0</v>
      </c>
      <c r="AC67" s="233">
        <v>0</v>
      </c>
      <c r="AD67" s="233">
        <v>0</v>
      </c>
      <c r="AE67" s="233">
        <v>0</v>
      </c>
      <c r="AF67" s="233">
        <v>0</v>
      </c>
      <c r="AG67" s="233">
        <v>0</v>
      </c>
      <c r="AH67" s="233">
        <v>0</v>
      </c>
      <c r="AI67" s="233">
        <v>0</v>
      </c>
      <c r="AJ67" s="233">
        <v>0</v>
      </c>
      <c r="AK67" s="233">
        <v>0</v>
      </c>
      <c r="AL67" s="233">
        <v>0</v>
      </c>
      <c r="AM67" s="233"/>
      <c r="AN67" s="233">
        <v>0</v>
      </c>
      <c r="AO67" s="233">
        <v>0</v>
      </c>
      <c r="AP67" s="233">
        <v>0</v>
      </c>
      <c r="AQ67" s="233">
        <v>0</v>
      </c>
      <c r="AR67" s="233">
        <v>0</v>
      </c>
      <c r="AS67" s="233">
        <v>0</v>
      </c>
      <c r="AT67" s="233">
        <v>0</v>
      </c>
      <c r="AU67" s="233">
        <v>0</v>
      </c>
      <c r="AV67" s="233">
        <v>0</v>
      </c>
      <c r="AW67" s="233">
        <v>0</v>
      </c>
      <c r="AX67" s="233">
        <v>0</v>
      </c>
      <c r="AY67" s="233">
        <v>0</v>
      </c>
      <c r="AZ67" s="233">
        <v>0</v>
      </c>
      <c r="BA67" s="233">
        <v>0</v>
      </c>
      <c r="BB67" s="233">
        <v>0</v>
      </c>
      <c r="BC67" s="233">
        <v>0</v>
      </c>
      <c r="BD67" s="233">
        <v>0</v>
      </c>
      <c r="BE67" s="233">
        <v>0</v>
      </c>
      <c r="BF67" s="233">
        <v>0</v>
      </c>
      <c r="BG67" s="233">
        <v>0</v>
      </c>
      <c r="BH67" s="233">
        <v>180</v>
      </c>
      <c r="BI67" s="233">
        <v>0</v>
      </c>
      <c r="BJ67" s="233">
        <v>0</v>
      </c>
      <c r="BK67" s="233">
        <v>0</v>
      </c>
      <c r="BL67" s="233">
        <v>0</v>
      </c>
      <c r="BM67" s="233">
        <v>0</v>
      </c>
      <c r="BN67" s="233">
        <v>0</v>
      </c>
      <c r="BO67" s="233">
        <v>0</v>
      </c>
      <c r="BP67" s="233">
        <v>0</v>
      </c>
      <c r="BQ67" s="233">
        <v>0</v>
      </c>
      <c r="BR67" s="233">
        <v>0</v>
      </c>
      <c r="BS67" s="233">
        <v>0</v>
      </c>
      <c r="BT67" s="233">
        <v>0</v>
      </c>
      <c r="BU67" s="233">
        <v>0</v>
      </c>
      <c r="BV67" s="233">
        <v>0</v>
      </c>
      <c r="BW67" s="233">
        <v>0</v>
      </c>
      <c r="BX67" s="233">
        <v>0</v>
      </c>
      <c r="BY67" s="233">
        <v>0</v>
      </c>
      <c r="BZ67" s="233">
        <v>0</v>
      </c>
      <c r="CA67" s="233">
        <v>0</v>
      </c>
      <c r="CB67" s="343"/>
      <c r="CC67" s="343">
        <v>0</v>
      </c>
      <c r="CD67" s="346"/>
      <c r="CE67" s="253">
        <v>0</v>
      </c>
      <c r="CF67" s="233">
        <v>0</v>
      </c>
      <c r="CG67" s="233">
        <v>0</v>
      </c>
      <c r="CH67" s="233">
        <v>0</v>
      </c>
      <c r="CI67" s="234">
        <v>0</v>
      </c>
    </row>
    <row r="68" spans="1:87" s="145" customFormat="1" x14ac:dyDescent="0.2">
      <c r="A68" s="337" t="s">
        <v>17</v>
      </c>
      <c r="B68" s="334" t="s">
        <v>1720</v>
      </c>
      <c r="C68" s="232">
        <v>0</v>
      </c>
      <c r="D68" s="233" t="s">
        <v>1676</v>
      </c>
      <c r="E68" s="233">
        <v>120</v>
      </c>
      <c r="F68" s="233">
        <v>625</v>
      </c>
      <c r="G68" s="233" t="s">
        <v>1676</v>
      </c>
      <c r="H68" s="233">
        <v>0</v>
      </c>
      <c r="I68" s="233">
        <v>0</v>
      </c>
      <c r="J68" s="233">
        <v>0</v>
      </c>
      <c r="K68" s="233">
        <v>0</v>
      </c>
      <c r="L68" s="233">
        <v>0</v>
      </c>
      <c r="M68" s="233">
        <v>0</v>
      </c>
      <c r="N68" s="233">
        <v>0</v>
      </c>
      <c r="O68" s="233">
        <v>0</v>
      </c>
      <c r="P68" s="233"/>
      <c r="Q68" s="233">
        <v>0</v>
      </c>
      <c r="R68" s="233">
        <v>0</v>
      </c>
      <c r="S68" s="233">
        <v>0</v>
      </c>
      <c r="T68" s="233">
        <v>0</v>
      </c>
      <c r="U68" s="233">
        <v>0</v>
      </c>
      <c r="V68" s="233">
        <v>0</v>
      </c>
      <c r="W68" s="233" t="s">
        <v>1676</v>
      </c>
      <c r="X68" s="233">
        <v>0</v>
      </c>
      <c r="Y68" s="233">
        <v>0</v>
      </c>
      <c r="Z68" s="233">
        <v>0</v>
      </c>
      <c r="AA68" s="233">
        <v>35</v>
      </c>
      <c r="AB68" s="233">
        <v>0</v>
      </c>
      <c r="AC68" s="233">
        <v>0</v>
      </c>
      <c r="AD68" s="233">
        <v>0</v>
      </c>
      <c r="AE68" s="233">
        <v>0</v>
      </c>
      <c r="AF68" s="233">
        <v>0</v>
      </c>
      <c r="AG68" s="233">
        <v>0</v>
      </c>
      <c r="AH68" s="233">
        <v>0</v>
      </c>
      <c r="AI68" s="233">
        <v>0</v>
      </c>
      <c r="AJ68" s="233">
        <v>0</v>
      </c>
      <c r="AK68" s="233">
        <v>0</v>
      </c>
      <c r="AL68" s="233">
        <v>0</v>
      </c>
      <c r="AM68" s="233"/>
      <c r="AN68" s="233">
        <v>0</v>
      </c>
      <c r="AO68" s="233">
        <v>0</v>
      </c>
      <c r="AP68" s="233">
        <v>0</v>
      </c>
      <c r="AQ68" s="233">
        <v>0</v>
      </c>
      <c r="AR68" s="233">
        <v>0</v>
      </c>
      <c r="AS68" s="233">
        <v>0</v>
      </c>
      <c r="AT68" s="233">
        <v>0</v>
      </c>
      <c r="AU68" s="233">
        <v>0</v>
      </c>
      <c r="AV68" s="233">
        <v>0</v>
      </c>
      <c r="AW68" s="233">
        <v>0</v>
      </c>
      <c r="AX68" s="233">
        <v>0</v>
      </c>
      <c r="AY68" s="233">
        <v>0</v>
      </c>
      <c r="AZ68" s="233">
        <v>0</v>
      </c>
      <c r="BA68" s="233">
        <v>0</v>
      </c>
      <c r="BB68" s="233">
        <v>0</v>
      </c>
      <c r="BC68" s="233">
        <v>0</v>
      </c>
      <c r="BD68" s="233">
        <v>0</v>
      </c>
      <c r="BE68" s="233">
        <v>0</v>
      </c>
      <c r="BF68" s="233">
        <v>0</v>
      </c>
      <c r="BG68" s="233">
        <v>0</v>
      </c>
      <c r="BH68" s="233">
        <v>95</v>
      </c>
      <c r="BI68" s="233">
        <v>0</v>
      </c>
      <c r="BJ68" s="233">
        <v>0</v>
      </c>
      <c r="BK68" s="233">
        <v>0</v>
      </c>
      <c r="BL68" s="233">
        <v>0</v>
      </c>
      <c r="BM68" s="233">
        <v>0</v>
      </c>
      <c r="BN68" s="233">
        <v>0</v>
      </c>
      <c r="BO68" s="233">
        <v>0</v>
      </c>
      <c r="BP68" s="233">
        <v>0</v>
      </c>
      <c r="BQ68" s="233">
        <v>0</v>
      </c>
      <c r="BR68" s="233">
        <v>0</v>
      </c>
      <c r="BS68" s="233">
        <v>0</v>
      </c>
      <c r="BT68" s="233">
        <v>0</v>
      </c>
      <c r="BU68" s="233">
        <v>0</v>
      </c>
      <c r="BV68" s="233">
        <v>0</v>
      </c>
      <c r="BW68" s="233">
        <v>0</v>
      </c>
      <c r="BX68" s="233">
        <v>0</v>
      </c>
      <c r="BY68" s="233">
        <v>0</v>
      </c>
      <c r="BZ68" s="233">
        <v>0</v>
      </c>
      <c r="CA68" s="233">
        <v>0</v>
      </c>
      <c r="CB68" s="343"/>
      <c r="CC68" s="343">
        <v>0</v>
      </c>
      <c r="CD68" s="346"/>
      <c r="CE68" s="253">
        <v>0</v>
      </c>
      <c r="CF68" s="233">
        <v>0</v>
      </c>
      <c r="CG68" s="233">
        <v>0</v>
      </c>
      <c r="CH68" s="233">
        <v>0</v>
      </c>
      <c r="CI68" s="234">
        <v>0</v>
      </c>
    </row>
    <row r="69" spans="1:87" s="145" customFormat="1" x14ac:dyDescent="0.2">
      <c r="A69" s="337" t="s">
        <v>321</v>
      </c>
      <c r="B69" s="334" t="s">
        <v>1721</v>
      </c>
      <c r="C69" s="232">
        <v>0</v>
      </c>
      <c r="D69" s="233">
        <v>485</v>
      </c>
      <c r="E69" s="233">
        <v>455</v>
      </c>
      <c r="F69" s="233">
        <v>1095</v>
      </c>
      <c r="G69" s="233">
        <v>145</v>
      </c>
      <c r="H69" s="233">
        <v>245</v>
      </c>
      <c r="I69" s="233" t="s">
        <v>1676</v>
      </c>
      <c r="J69" s="233">
        <v>0</v>
      </c>
      <c r="K69" s="233">
        <v>0</v>
      </c>
      <c r="L69" s="233">
        <v>0</v>
      </c>
      <c r="M69" s="233">
        <v>0</v>
      </c>
      <c r="N69" s="233">
        <v>0</v>
      </c>
      <c r="O69" s="233">
        <v>0</v>
      </c>
      <c r="P69" s="233"/>
      <c r="Q69" s="233">
        <v>0</v>
      </c>
      <c r="R69" s="233">
        <v>0</v>
      </c>
      <c r="S69" s="233" t="s">
        <v>1676</v>
      </c>
      <c r="T69" s="233">
        <v>0</v>
      </c>
      <c r="U69" s="233">
        <v>0</v>
      </c>
      <c r="V69" s="233">
        <v>0</v>
      </c>
      <c r="W69" s="233">
        <v>200</v>
      </c>
      <c r="X69" s="233">
        <v>0</v>
      </c>
      <c r="Y69" s="233">
        <v>0</v>
      </c>
      <c r="Z69" s="233">
        <v>0</v>
      </c>
      <c r="AA69" s="233">
        <v>685</v>
      </c>
      <c r="AB69" s="233">
        <v>0</v>
      </c>
      <c r="AC69" s="233">
        <v>0</v>
      </c>
      <c r="AD69" s="233">
        <v>0</v>
      </c>
      <c r="AE69" s="233">
        <v>0</v>
      </c>
      <c r="AF69" s="233">
        <v>0</v>
      </c>
      <c r="AG69" s="233">
        <v>0</v>
      </c>
      <c r="AH69" s="233">
        <v>0</v>
      </c>
      <c r="AI69" s="233">
        <v>0</v>
      </c>
      <c r="AJ69" s="233">
        <v>0</v>
      </c>
      <c r="AK69" s="233">
        <v>0</v>
      </c>
      <c r="AL69" s="233">
        <v>0</v>
      </c>
      <c r="AM69" s="233"/>
      <c r="AN69" s="233">
        <v>0</v>
      </c>
      <c r="AO69" s="233">
        <v>0</v>
      </c>
      <c r="AP69" s="233">
        <v>0</v>
      </c>
      <c r="AQ69" s="233">
        <v>0</v>
      </c>
      <c r="AR69" s="233">
        <v>0</v>
      </c>
      <c r="AS69" s="233">
        <v>0</v>
      </c>
      <c r="AT69" s="233">
        <v>0</v>
      </c>
      <c r="AU69" s="233">
        <v>0</v>
      </c>
      <c r="AV69" s="233">
        <v>0</v>
      </c>
      <c r="AW69" s="233">
        <v>0</v>
      </c>
      <c r="AX69" s="233">
        <v>0</v>
      </c>
      <c r="AY69" s="233">
        <v>0</v>
      </c>
      <c r="AZ69" s="233">
        <v>0</v>
      </c>
      <c r="BA69" s="233">
        <v>0</v>
      </c>
      <c r="BB69" s="233">
        <v>0</v>
      </c>
      <c r="BC69" s="233">
        <v>0</v>
      </c>
      <c r="BD69" s="233">
        <v>0</v>
      </c>
      <c r="BE69" s="233">
        <v>0</v>
      </c>
      <c r="BF69" s="233">
        <v>0</v>
      </c>
      <c r="BG69" s="233">
        <v>0</v>
      </c>
      <c r="BH69" s="233">
        <v>475</v>
      </c>
      <c r="BI69" s="233">
        <v>0</v>
      </c>
      <c r="BJ69" s="233">
        <v>0</v>
      </c>
      <c r="BK69" s="233">
        <v>0</v>
      </c>
      <c r="BL69" s="233">
        <v>0</v>
      </c>
      <c r="BM69" s="233">
        <v>0</v>
      </c>
      <c r="BN69" s="233">
        <v>0</v>
      </c>
      <c r="BO69" s="233">
        <v>0</v>
      </c>
      <c r="BP69" s="233">
        <v>0</v>
      </c>
      <c r="BQ69" s="233">
        <v>0</v>
      </c>
      <c r="BR69" s="233">
        <v>0</v>
      </c>
      <c r="BS69" s="233">
        <v>0</v>
      </c>
      <c r="BT69" s="233">
        <v>0</v>
      </c>
      <c r="BU69" s="233">
        <v>0</v>
      </c>
      <c r="BV69" s="233">
        <v>0</v>
      </c>
      <c r="BW69" s="233">
        <v>0</v>
      </c>
      <c r="BX69" s="233">
        <v>0</v>
      </c>
      <c r="BY69" s="233">
        <v>0</v>
      </c>
      <c r="BZ69" s="233">
        <v>0</v>
      </c>
      <c r="CA69" s="233">
        <v>0</v>
      </c>
      <c r="CB69" s="343"/>
      <c r="CC69" s="343">
        <v>0</v>
      </c>
      <c r="CD69" s="346"/>
      <c r="CE69" s="253">
        <v>0</v>
      </c>
      <c r="CF69" s="233">
        <v>0</v>
      </c>
      <c r="CG69" s="233">
        <v>0</v>
      </c>
      <c r="CH69" s="233">
        <v>0</v>
      </c>
      <c r="CI69" s="234">
        <v>0</v>
      </c>
    </row>
    <row r="70" spans="1:87" s="145" customFormat="1" x14ac:dyDescent="0.2">
      <c r="A70" s="337" t="s">
        <v>18</v>
      </c>
      <c r="B70" s="334" t="s">
        <v>1722</v>
      </c>
      <c r="C70" s="232">
        <v>0</v>
      </c>
      <c r="D70" s="233">
        <v>135</v>
      </c>
      <c r="E70" s="233">
        <v>215</v>
      </c>
      <c r="F70" s="233">
        <v>895</v>
      </c>
      <c r="G70" s="233">
        <v>65</v>
      </c>
      <c r="H70" s="233">
        <v>650</v>
      </c>
      <c r="I70" s="233">
        <v>0</v>
      </c>
      <c r="J70" s="233">
        <v>0</v>
      </c>
      <c r="K70" s="233">
        <v>0</v>
      </c>
      <c r="L70" s="233">
        <v>0</v>
      </c>
      <c r="M70" s="233">
        <v>0</v>
      </c>
      <c r="N70" s="233">
        <v>0</v>
      </c>
      <c r="O70" s="233">
        <v>0</v>
      </c>
      <c r="P70" s="233"/>
      <c r="Q70" s="233">
        <v>0</v>
      </c>
      <c r="R70" s="233">
        <v>0</v>
      </c>
      <c r="S70" s="233">
        <v>0</v>
      </c>
      <c r="T70" s="233">
        <v>0</v>
      </c>
      <c r="U70" s="233">
        <v>0</v>
      </c>
      <c r="V70" s="233">
        <v>0</v>
      </c>
      <c r="W70" s="233">
        <v>0</v>
      </c>
      <c r="X70" s="233">
        <v>0</v>
      </c>
      <c r="Y70" s="233">
        <v>0</v>
      </c>
      <c r="Z70" s="233">
        <v>0</v>
      </c>
      <c r="AA70" s="233">
        <v>905</v>
      </c>
      <c r="AB70" s="233">
        <v>0</v>
      </c>
      <c r="AC70" s="233">
        <v>0</v>
      </c>
      <c r="AD70" s="233">
        <v>0</v>
      </c>
      <c r="AE70" s="233">
        <v>0</v>
      </c>
      <c r="AF70" s="233">
        <v>0</v>
      </c>
      <c r="AG70" s="233">
        <v>0</v>
      </c>
      <c r="AH70" s="233">
        <v>0</v>
      </c>
      <c r="AI70" s="233">
        <v>0</v>
      </c>
      <c r="AJ70" s="233">
        <v>0</v>
      </c>
      <c r="AK70" s="233">
        <v>0</v>
      </c>
      <c r="AL70" s="233">
        <v>0</v>
      </c>
      <c r="AM70" s="233"/>
      <c r="AN70" s="233">
        <v>0</v>
      </c>
      <c r="AO70" s="233">
        <v>0</v>
      </c>
      <c r="AP70" s="233">
        <v>0</v>
      </c>
      <c r="AQ70" s="233">
        <v>0</v>
      </c>
      <c r="AR70" s="233">
        <v>0</v>
      </c>
      <c r="AS70" s="233">
        <v>0</v>
      </c>
      <c r="AT70" s="233">
        <v>0</v>
      </c>
      <c r="AU70" s="233">
        <v>0</v>
      </c>
      <c r="AV70" s="233">
        <v>0</v>
      </c>
      <c r="AW70" s="233">
        <v>0</v>
      </c>
      <c r="AX70" s="233">
        <v>0</v>
      </c>
      <c r="AY70" s="233">
        <v>0</v>
      </c>
      <c r="AZ70" s="233">
        <v>0</v>
      </c>
      <c r="BA70" s="233">
        <v>0</v>
      </c>
      <c r="BB70" s="233">
        <v>0</v>
      </c>
      <c r="BC70" s="233">
        <v>0</v>
      </c>
      <c r="BD70" s="233">
        <v>0</v>
      </c>
      <c r="BE70" s="233">
        <v>0</v>
      </c>
      <c r="BF70" s="233">
        <v>0</v>
      </c>
      <c r="BG70" s="233">
        <v>0</v>
      </c>
      <c r="BH70" s="233">
        <v>150</v>
      </c>
      <c r="BI70" s="233">
        <v>0</v>
      </c>
      <c r="BJ70" s="233">
        <v>0</v>
      </c>
      <c r="BK70" s="233">
        <v>0</v>
      </c>
      <c r="BL70" s="233">
        <v>0</v>
      </c>
      <c r="BM70" s="233">
        <v>0</v>
      </c>
      <c r="BN70" s="233">
        <v>0</v>
      </c>
      <c r="BO70" s="233">
        <v>0</v>
      </c>
      <c r="BP70" s="233">
        <v>0</v>
      </c>
      <c r="BQ70" s="233">
        <v>0</v>
      </c>
      <c r="BR70" s="233">
        <v>0</v>
      </c>
      <c r="BS70" s="233">
        <v>0</v>
      </c>
      <c r="BT70" s="233">
        <v>0</v>
      </c>
      <c r="BU70" s="233">
        <v>0</v>
      </c>
      <c r="BV70" s="233">
        <v>0</v>
      </c>
      <c r="BW70" s="233">
        <v>0</v>
      </c>
      <c r="BX70" s="233">
        <v>0</v>
      </c>
      <c r="BY70" s="233">
        <v>0</v>
      </c>
      <c r="BZ70" s="233">
        <v>0</v>
      </c>
      <c r="CA70" s="233">
        <v>0</v>
      </c>
      <c r="CB70" s="343"/>
      <c r="CC70" s="343">
        <v>0</v>
      </c>
      <c r="CD70" s="346"/>
      <c r="CE70" s="253">
        <v>0</v>
      </c>
      <c r="CF70" s="233">
        <v>0</v>
      </c>
      <c r="CG70" s="233">
        <v>0</v>
      </c>
      <c r="CH70" s="233">
        <v>0</v>
      </c>
      <c r="CI70" s="234">
        <v>0</v>
      </c>
    </row>
    <row r="71" spans="1:87" s="145" customFormat="1" x14ac:dyDescent="0.2">
      <c r="A71" s="337" t="s">
        <v>19</v>
      </c>
      <c r="B71" s="334" t="s">
        <v>1723</v>
      </c>
      <c r="C71" s="232">
        <v>0</v>
      </c>
      <c r="D71" s="233">
        <v>65</v>
      </c>
      <c r="E71" s="233">
        <v>30</v>
      </c>
      <c r="F71" s="233">
        <v>70</v>
      </c>
      <c r="G71" s="233">
        <v>20</v>
      </c>
      <c r="H71" s="233">
        <v>15</v>
      </c>
      <c r="I71" s="233">
        <v>0</v>
      </c>
      <c r="J71" s="233">
        <v>0</v>
      </c>
      <c r="K71" s="233">
        <v>0</v>
      </c>
      <c r="L71" s="233">
        <v>0</v>
      </c>
      <c r="M71" s="233">
        <v>0</v>
      </c>
      <c r="N71" s="233">
        <v>0</v>
      </c>
      <c r="O71" s="233">
        <v>0</v>
      </c>
      <c r="P71" s="233"/>
      <c r="Q71" s="233">
        <v>0</v>
      </c>
      <c r="R71" s="233">
        <v>0</v>
      </c>
      <c r="S71" s="233">
        <v>0</v>
      </c>
      <c r="T71" s="233">
        <v>0</v>
      </c>
      <c r="U71" s="233">
        <v>0</v>
      </c>
      <c r="V71" s="233">
        <v>0</v>
      </c>
      <c r="W71" s="233">
        <v>0</v>
      </c>
      <c r="X71" s="233">
        <v>0</v>
      </c>
      <c r="Y71" s="233">
        <v>0</v>
      </c>
      <c r="Z71" s="233">
        <v>0</v>
      </c>
      <c r="AA71" s="233">
        <v>110</v>
      </c>
      <c r="AB71" s="233">
        <v>0</v>
      </c>
      <c r="AC71" s="233">
        <v>0</v>
      </c>
      <c r="AD71" s="233">
        <v>0</v>
      </c>
      <c r="AE71" s="233">
        <v>0</v>
      </c>
      <c r="AF71" s="233">
        <v>0</v>
      </c>
      <c r="AG71" s="233">
        <v>0</v>
      </c>
      <c r="AH71" s="233">
        <v>0</v>
      </c>
      <c r="AI71" s="233">
        <v>0</v>
      </c>
      <c r="AJ71" s="233">
        <v>0</v>
      </c>
      <c r="AK71" s="233">
        <v>0</v>
      </c>
      <c r="AL71" s="233">
        <v>0</v>
      </c>
      <c r="AM71" s="233"/>
      <c r="AN71" s="233">
        <v>0</v>
      </c>
      <c r="AO71" s="233">
        <v>0</v>
      </c>
      <c r="AP71" s="233">
        <v>0</v>
      </c>
      <c r="AQ71" s="233">
        <v>0</v>
      </c>
      <c r="AR71" s="233">
        <v>0</v>
      </c>
      <c r="AS71" s="233">
        <v>0</v>
      </c>
      <c r="AT71" s="233">
        <v>0</v>
      </c>
      <c r="AU71" s="233">
        <v>0</v>
      </c>
      <c r="AV71" s="233">
        <v>0</v>
      </c>
      <c r="AW71" s="233">
        <v>0</v>
      </c>
      <c r="AX71" s="233">
        <v>0</v>
      </c>
      <c r="AY71" s="233">
        <v>0</v>
      </c>
      <c r="AZ71" s="233">
        <v>0</v>
      </c>
      <c r="BA71" s="233">
        <v>0</v>
      </c>
      <c r="BB71" s="233">
        <v>0</v>
      </c>
      <c r="BC71" s="233">
        <v>0</v>
      </c>
      <c r="BD71" s="233">
        <v>0</v>
      </c>
      <c r="BE71" s="233">
        <v>0</v>
      </c>
      <c r="BF71" s="233">
        <v>0</v>
      </c>
      <c r="BG71" s="233">
        <v>0</v>
      </c>
      <c r="BH71" s="233">
        <v>45</v>
      </c>
      <c r="BI71" s="233">
        <v>0</v>
      </c>
      <c r="BJ71" s="233">
        <v>0</v>
      </c>
      <c r="BK71" s="233">
        <v>0</v>
      </c>
      <c r="BL71" s="233">
        <v>0</v>
      </c>
      <c r="BM71" s="233">
        <v>0</v>
      </c>
      <c r="BN71" s="233">
        <v>0</v>
      </c>
      <c r="BO71" s="233">
        <v>0</v>
      </c>
      <c r="BP71" s="233">
        <v>0</v>
      </c>
      <c r="BQ71" s="233">
        <v>0</v>
      </c>
      <c r="BR71" s="233">
        <v>0</v>
      </c>
      <c r="BS71" s="233" t="s">
        <v>1676</v>
      </c>
      <c r="BT71" s="233">
        <v>0</v>
      </c>
      <c r="BU71" s="233">
        <v>0</v>
      </c>
      <c r="BV71" s="233">
        <v>0</v>
      </c>
      <c r="BW71" s="233">
        <v>0</v>
      </c>
      <c r="BX71" s="233">
        <v>0</v>
      </c>
      <c r="BY71" s="233">
        <v>0</v>
      </c>
      <c r="BZ71" s="233">
        <v>0</v>
      </c>
      <c r="CA71" s="233">
        <v>0</v>
      </c>
      <c r="CB71" s="343"/>
      <c r="CC71" s="343">
        <v>0</v>
      </c>
      <c r="CD71" s="346"/>
      <c r="CE71" s="253">
        <v>0</v>
      </c>
      <c r="CF71" s="233">
        <v>0</v>
      </c>
      <c r="CG71" s="233">
        <v>0</v>
      </c>
      <c r="CH71" s="233">
        <v>0</v>
      </c>
      <c r="CI71" s="234">
        <v>0</v>
      </c>
    </row>
    <row r="72" spans="1:87" s="145" customFormat="1" x14ac:dyDescent="0.2">
      <c r="A72" s="337" t="s">
        <v>23</v>
      </c>
      <c r="B72" s="334" t="s">
        <v>1724</v>
      </c>
      <c r="C72" s="232">
        <v>0</v>
      </c>
      <c r="D72" s="233">
        <v>230</v>
      </c>
      <c r="E72" s="233">
        <v>220</v>
      </c>
      <c r="F72" s="233">
        <v>635</v>
      </c>
      <c r="G72" s="233">
        <v>15</v>
      </c>
      <c r="H72" s="233">
        <v>165</v>
      </c>
      <c r="I72" s="233">
        <v>0</v>
      </c>
      <c r="J72" s="233">
        <v>0</v>
      </c>
      <c r="K72" s="233">
        <v>0</v>
      </c>
      <c r="L72" s="233">
        <v>0</v>
      </c>
      <c r="M72" s="233">
        <v>0</v>
      </c>
      <c r="N72" s="233">
        <v>0</v>
      </c>
      <c r="O72" s="233">
        <v>0</v>
      </c>
      <c r="P72" s="233"/>
      <c r="Q72" s="233">
        <v>0</v>
      </c>
      <c r="R72" s="233">
        <v>0</v>
      </c>
      <c r="S72" s="233" t="s">
        <v>1676</v>
      </c>
      <c r="T72" s="233">
        <v>0</v>
      </c>
      <c r="U72" s="233">
        <v>0</v>
      </c>
      <c r="V72" s="233">
        <v>0</v>
      </c>
      <c r="W72" s="233">
        <v>855</v>
      </c>
      <c r="X72" s="233">
        <v>0</v>
      </c>
      <c r="Y72" s="233">
        <v>0</v>
      </c>
      <c r="Z72" s="233">
        <v>0</v>
      </c>
      <c r="AA72" s="233">
        <v>575</v>
      </c>
      <c r="AB72" s="233">
        <v>0</v>
      </c>
      <c r="AC72" s="233">
        <v>0</v>
      </c>
      <c r="AD72" s="233">
        <v>0</v>
      </c>
      <c r="AE72" s="233">
        <v>0</v>
      </c>
      <c r="AF72" s="233">
        <v>0</v>
      </c>
      <c r="AG72" s="233">
        <v>0</v>
      </c>
      <c r="AH72" s="233">
        <v>0</v>
      </c>
      <c r="AI72" s="233">
        <v>0</v>
      </c>
      <c r="AJ72" s="233">
        <v>0</v>
      </c>
      <c r="AK72" s="233">
        <v>0</v>
      </c>
      <c r="AL72" s="233">
        <v>0</v>
      </c>
      <c r="AM72" s="233"/>
      <c r="AN72" s="233">
        <v>0</v>
      </c>
      <c r="AO72" s="233">
        <v>0</v>
      </c>
      <c r="AP72" s="233">
        <v>0</v>
      </c>
      <c r="AQ72" s="233">
        <v>0</v>
      </c>
      <c r="AR72" s="233">
        <v>0</v>
      </c>
      <c r="AS72" s="233">
        <v>0</v>
      </c>
      <c r="AT72" s="233">
        <v>0</v>
      </c>
      <c r="AU72" s="233">
        <v>0</v>
      </c>
      <c r="AV72" s="233">
        <v>0</v>
      </c>
      <c r="AW72" s="233">
        <v>0</v>
      </c>
      <c r="AX72" s="233">
        <v>0</v>
      </c>
      <c r="AY72" s="233">
        <v>0</v>
      </c>
      <c r="AZ72" s="233">
        <v>0</v>
      </c>
      <c r="BA72" s="233">
        <v>0</v>
      </c>
      <c r="BB72" s="233">
        <v>0</v>
      </c>
      <c r="BC72" s="233">
        <v>0</v>
      </c>
      <c r="BD72" s="233">
        <v>0</v>
      </c>
      <c r="BE72" s="233">
        <v>0</v>
      </c>
      <c r="BF72" s="233">
        <v>0</v>
      </c>
      <c r="BG72" s="233">
        <v>0</v>
      </c>
      <c r="BH72" s="233">
        <v>335</v>
      </c>
      <c r="BI72" s="233">
        <v>0</v>
      </c>
      <c r="BJ72" s="233">
        <v>0</v>
      </c>
      <c r="BK72" s="233">
        <v>0</v>
      </c>
      <c r="BL72" s="233">
        <v>0</v>
      </c>
      <c r="BM72" s="233">
        <v>0</v>
      </c>
      <c r="BN72" s="233">
        <v>0</v>
      </c>
      <c r="BO72" s="233">
        <v>0</v>
      </c>
      <c r="BP72" s="233">
        <v>0</v>
      </c>
      <c r="BQ72" s="233">
        <v>0</v>
      </c>
      <c r="BR72" s="233">
        <v>0</v>
      </c>
      <c r="BS72" s="233">
        <v>0</v>
      </c>
      <c r="BT72" s="233">
        <v>0</v>
      </c>
      <c r="BU72" s="233">
        <v>0</v>
      </c>
      <c r="BV72" s="233">
        <v>0</v>
      </c>
      <c r="BW72" s="233">
        <v>0</v>
      </c>
      <c r="BX72" s="233">
        <v>0</v>
      </c>
      <c r="BY72" s="233">
        <v>0</v>
      </c>
      <c r="BZ72" s="233">
        <v>0</v>
      </c>
      <c r="CA72" s="233">
        <v>0</v>
      </c>
      <c r="CB72" s="343"/>
      <c r="CC72" s="343">
        <v>0</v>
      </c>
      <c r="CD72" s="346"/>
      <c r="CE72" s="253">
        <v>0</v>
      </c>
      <c r="CF72" s="233">
        <v>0</v>
      </c>
      <c r="CG72" s="233">
        <v>0</v>
      </c>
      <c r="CH72" s="233">
        <v>0</v>
      </c>
      <c r="CI72" s="234">
        <v>0</v>
      </c>
    </row>
    <row r="73" spans="1:87" s="145" customFormat="1" x14ac:dyDescent="0.2">
      <c r="A73" s="337" t="s">
        <v>24</v>
      </c>
      <c r="B73" s="334" t="s">
        <v>1725</v>
      </c>
      <c r="C73" s="232">
        <v>0</v>
      </c>
      <c r="D73" s="233" t="s">
        <v>1676</v>
      </c>
      <c r="E73" s="233">
        <v>0</v>
      </c>
      <c r="F73" s="233">
        <v>475</v>
      </c>
      <c r="G73" s="233">
        <v>0</v>
      </c>
      <c r="H73" s="233">
        <v>190</v>
      </c>
      <c r="I73" s="233">
        <v>0</v>
      </c>
      <c r="J73" s="233">
        <v>0</v>
      </c>
      <c r="K73" s="233">
        <v>0</v>
      </c>
      <c r="L73" s="233">
        <v>0</v>
      </c>
      <c r="M73" s="233">
        <v>0</v>
      </c>
      <c r="N73" s="233">
        <v>0</v>
      </c>
      <c r="O73" s="233">
        <v>0</v>
      </c>
      <c r="P73" s="233"/>
      <c r="Q73" s="233">
        <v>0</v>
      </c>
      <c r="R73" s="233">
        <v>0</v>
      </c>
      <c r="S73" s="233">
        <v>0</v>
      </c>
      <c r="T73" s="233">
        <v>0</v>
      </c>
      <c r="U73" s="233">
        <v>0</v>
      </c>
      <c r="V73" s="233">
        <v>0</v>
      </c>
      <c r="W73" s="233">
        <v>0</v>
      </c>
      <c r="X73" s="233">
        <v>0</v>
      </c>
      <c r="Y73" s="233">
        <v>0</v>
      </c>
      <c r="Z73" s="233">
        <v>0</v>
      </c>
      <c r="AA73" s="233">
        <v>70</v>
      </c>
      <c r="AB73" s="233">
        <v>0</v>
      </c>
      <c r="AC73" s="233">
        <v>0</v>
      </c>
      <c r="AD73" s="233">
        <v>0</v>
      </c>
      <c r="AE73" s="233">
        <v>0</v>
      </c>
      <c r="AF73" s="233">
        <v>0</v>
      </c>
      <c r="AG73" s="233">
        <v>0</v>
      </c>
      <c r="AH73" s="233">
        <v>0</v>
      </c>
      <c r="AI73" s="233">
        <v>0</v>
      </c>
      <c r="AJ73" s="233">
        <v>0</v>
      </c>
      <c r="AK73" s="233">
        <v>0</v>
      </c>
      <c r="AL73" s="233">
        <v>0</v>
      </c>
      <c r="AM73" s="233"/>
      <c r="AN73" s="233">
        <v>0</v>
      </c>
      <c r="AO73" s="233">
        <v>0</v>
      </c>
      <c r="AP73" s="233">
        <v>0</v>
      </c>
      <c r="AQ73" s="233">
        <v>0</v>
      </c>
      <c r="AR73" s="233">
        <v>0</v>
      </c>
      <c r="AS73" s="233">
        <v>0</v>
      </c>
      <c r="AT73" s="233">
        <v>0</v>
      </c>
      <c r="AU73" s="233">
        <v>0</v>
      </c>
      <c r="AV73" s="233">
        <v>0</v>
      </c>
      <c r="AW73" s="233">
        <v>0</v>
      </c>
      <c r="AX73" s="233">
        <v>0</v>
      </c>
      <c r="AY73" s="233">
        <v>0</v>
      </c>
      <c r="AZ73" s="233">
        <v>0</v>
      </c>
      <c r="BA73" s="233">
        <v>0</v>
      </c>
      <c r="BB73" s="233">
        <v>0</v>
      </c>
      <c r="BC73" s="233">
        <v>0</v>
      </c>
      <c r="BD73" s="233">
        <v>0</v>
      </c>
      <c r="BE73" s="233">
        <v>0</v>
      </c>
      <c r="BF73" s="233">
        <v>0</v>
      </c>
      <c r="BG73" s="233">
        <v>0</v>
      </c>
      <c r="BH73" s="233">
        <v>0</v>
      </c>
      <c r="BI73" s="233">
        <v>0</v>
      </c>
      <c r="BJ73" s="233">
        <v>0</v>
      </c>
      <c r="BK73" s="233">
        <v>0</v>
      </c>
      <c r="BL73" s="233">
        <v>0</v>
      </c>
      <c r="BM73" s="233">
        <v>0</v>
      </c>
      <c r="BN73" s="233">
        <v>0</v>
      </c>
      <c r="BO73" s="233">
        <v>0</v>
      </c>
      <c r="BP73" s="233">
        <v>0</v>
      </c>
      <c r="BQ73" s="233">
        <v>0</v>
      </c>
      <c r="BR73" s="233">
        <v>0</v>
      </c>
      <c r="BS73" s="233">
        <v>0</v>
      </c>
      <c r="BT73" s="233">
        <v>0</v>
      </c>
      <c r="BU73" s="233">
        <v>0</v>
      </c>
      <c r="BV73" s="233">
        <v>0</v>
      </c>
      <c r="BW73" s="233">
        <v>0</v>
      </c>
      <c r="BX73" s="233">
        <v>0</v>
      </c>
      <c r="BY73" s="233">
        <v>0</v>
      </c>
      <c r="BZ73" s="233">
        <v>0</v>
      </c>
      <c r="CA73" s="233">
        <v>0</v>
      </c>
      <c r="CB73" s="343"/>
      <c r="CC73" s="343">
        <v>0</v>
      </c>
      <c r="CD73" s="346"/>
      <c r="CE73" s="253">
        <v>0</v>
      </c>
      <c r="CF73" s="233">
        <v>0</v>
      </c>
      <c r="CG73" s="233">
        <v>0</v>
      </c>
      <c r="CH73" s="233">
        <v>0</v>
      </c>
      <c r="CI73" s="234">
        <v>0</v>
      </c>
    </row>
    <row r="74" spans="1:87" s="145" customFormat="1" x14ac:dyDescent="0.2">
      <c r="A74" s="337" t="s">
        <v>323</v>
      </c>
      <c r="B74" s="334" t="s">
        <v>1726</v>
      </c>
      <c r="C74" s="232">
        <v>0</v>
      </c>
      <c r="D74" s="233">
        <v>505</v>
      </c>
      <c r="E74" s="233">
        <v>600</v>
      </c>
      <c r="F74" s="233">
        <v>2165</v>
      </c>
      <c r="G74" s="233">
        <v>195</v>
      </c>
      <c r="H74" s="233">
        <v>135</v>
      </c>
      <c r="I74" s="233">
        <v>30</v>
      </c>
      <c r="J74" s="233">
        <v>0</v>
      </c>
      <c r="K74" s="233">
        <v>0</v>
      </c>
      <c r="L74" s="233">
        <v>0</v>
      </c>
      <c r="M74" s="233">
        <v>0</v>
      </c>
      <c r="N74" s="233">
        <v>0</v>
      </c>
      <c r="O74" s="233">
        <v>0</v>
      </c>
      <c r="P74" s="233"/>
      <c r="Q74" s="233">
        <v>0</v>
      </c>
      <c r="R74" s="233">
        <v>0</v>
      </c>
      <c r="S74" s="233">
        <v>0</v>
      </c>
      <c r="T74" s="233">
        <v>0</v>
      </c>
      <c r="U74" s="233">
        <v>0</v>
      </c>
      <c r="V74" s="233">
        <v>0</v>
      </c>
      <c r="W74" s="233">
        <v>0</v>
      </c>
      <c r="X74" s="233">
        <v>0</v>
      </c>
      <c r="Y74" s="233">
        <v>0</v>
      </c>
      <c r="Z74" s="233">
        <v>0</v>
      </c>
      <c r="AA74" s="233">
        <v>340</v>
      </c>
      <c r="AB74" s="233">
        <v>0</v>
      </c>
      <c r="AC74" s="233">
        <v>0</v>
      </c>
      <c r="AD74" s="233">
        <v>0</v>
      </c>
      <c r="AE74" s="233">
        <v>0</v>
      </c>
      <c r="AF74" s="233">
        <v>0</v>
      </c>
      <c r="AG74" s="233">
        <v>0</v>
      </c>
      <c r="AH74" s="233">
        <v>0</v>
      </c>
      <c r="AI74" s="233">
        <v>0</v>
      </c>
      <c r="AJ74" s="233">
        <v>0</v>
      </c>
      <c r="AK74" s="233">
        <v>0</v>
      </c>
      <c r="AL74" s="233">
        <v>0</v>
      </c>
      <c r="AM74" s="233"/>
      <c r="AN74" s="233">
        <v>0</v>
      </c>
      <c r="AO74" s="233">
        <v>0</v>
      </c>
      <c r="AP74" s="233">
        <v>0</v>
      </c>
      <c r="AQ74" s="233">
        <v>0</v>
      </c>
      <c r="AR74" s="233">
        <v>0</v>
      </c>
      <c r="AS74" s="233">
        <v>0</v>
      </c>
      <c r="AT74" s="233">
        <v>0</v>
      </c>
      <c r="AU74" s="233">
        <v>0</v>
      </c>
      <c r="AV74" s="233">
        <v>0</v>
      </c>
      <c r="AW74" s="233">
        <v>0</v>
      </c>
      <c r="AX74" s="233">
        <v>0</v>
      </c>
      <c r="AY74" s="233">
        <v>0</v>
      </c>
      <c r="AZ74" s="233">
        <v>0</v>
      </c>
      <c r="BA74" s="233">
        <v>0</v>
      </c>
      <c r="BB74" s="233">
        <v>0</v>
      </c>
      <c r="BC74" s="233">
        <v>0</v>
      </c>
      <c r="BD74" s="233">
        <v>0</v>
      </c>
      <c r="BE74" s="233">
        <v>0</v>
      </c>
      <c r="BF74" s="233">
        <v>0</v>
      </c>
      <c r="BG74" s="233">
        <v>0</v>
      </c>
      <c r="BH74" s="233">
        <v>560</v>
      </c>
      <c r="BI74" s="233">
        <v>0</v>
      </c>
      <c r="BJ74" s="233">
        <v>0</v>
      </c>
      <c r="BK74" s="233">
        <v>0</v>
      </c>
      <c r="BL74" s="233">
        <v>0</v>
      </c>
      <c r="BM74" s="233">
        <v>0</v>
      </c>
      <c r="BN74" s="233">
        <v>0</v>
      </c>
      <c r="BO74" s="233">
        <v>0</v>
      </c>
      <c r="BP74" s="233">
        <v>0</v>
      </c>
      <c r="BQ74" s="233">
        <v>0</v>
      </c>
      <c r="BR74" s="233">
        <v>0</v>
      </c>
      <c r="BS74" s="233">
        <v>0</v>
      </c>
      <c r="BT74" s="233">
        <v>0</v>
      </c>
      <c r="BU74" s="233">
        <v>0</v>
      </c>
      <c r="BV74" s="233">
        <v>0</v>
      </c>
      <c r="BW74" s="233">
        <v>0</v>
      </c>
      <c r="BX74" s="233">
        <v>0</v>
      </c>
      <c r="BY74" s="233">
        <v>0</v>
      </c>
      <c r="BZ74" s="233">
        <v>0</v>
      </c>
      <c r="CA74" s="233">
        <v>0</v>
      </c>
      <c r="CB74" s="343"/>
      <c r="CC74" s="343">
        <v>0</v>
      </c>
      <c r="CD74" s="346"/>
      <c r="CE74" s="253">
        <v>0</v>
      </c>
      <c r="CF74" s="233">
        <v>0</v>
      </c>
      <c r="CG74" s="233">
        <v>0</v>
      </c>
      <c r="CH74" s="233">
        <v>0</v>
      </c>
      <c r="CI74" s="234">
        <v>0</v>
      </c>
    </row>
    <row r="75" spans="1:87" s="145" customFormat="1" x14ac:dyDescent="0.2">
      <c r="A75" s="337" t="s">
        <v>25</v>
      </c>
      <c r="B75" s="334" t="s">
        <v>1727</v>
      </c>
      <c r="C75" s="232">
        <v>0</v>
      </c>
      <c r="D75" s="233">
        <v>115</v>
      </c>
      <c r="E75" s="233">
        <v>385</v>
      </c>
      <c r="F75" s="233">
        <v>315</v>
      </c>
      <c r="G75" s="233">
        <v>15</v>
      </c>
      <c r="H75" s="233">
        <v>0</v>
      </c>
      <c r="I75" s="233">
        <v>25</v>
      </c>
      <c r="J75" s="233">
        <v>0</v>
      </c>
      <c r="K75" s="233">
        <v>0</v>
      </c>
      <c r="L75" s="233">
        <v>0</v>
      </c>
      <c r="M75" s="233" t="s">
        <v>1676</v>
      </c>
      <c r="N75" s="233">
        <v>0</v>
      </c>
      <c r="O75" s="233">
        <v>0</v>
      </c>
      <c r="P75" s="233"/>
      <c r="Q75" s="233">
        <v>0</v>
      </c>
      <c r="R75" s="233">
        <v>0</v>
      </c>
      <c r="S75" s="233">
        <v>0</v>
      </c>
      <c r="T75" s="233">
        <v>0</v>
      </c>
      <c r="U75" s="233">
        <v>0</v>
      </c>
      <c r="V75" s="233">
        <v>0</v>
      </c>
      <c r="W75" s="233">
        <v>520</v>
      </c>
      <c r="X75" s="233">
        <v>0</v>
      </c>
      <c r="Y75" s="233">
        <v>0</v>
      </c>
      <c r="Z75" s="233">
        <v>0</v>
      </c>
      <c r="AA75" s="233">
        <v>50</v>
      </c>
      <c r="AB75" s="233">
        <v>0</v>
      </c>
      <c r="AC75" s="233">
        <v>0</v>
      </c>
      <c r="AD75" s="233">
        <v>0</v>
      </c>
      <c r="AE75" s="233">
        <v>0</v>
      </c>
      <c r="AF75" s="233">
        <v>0</v>
      </c>
      <c r="AG75" s="233">
        <v>0</v>
      </c>
      <c r="AH75" s="233">
        <v>0</v>
      </c>
      <c r="AI75" s="233">
        <v>0</v>
      </c>
      <c r="AJ75" s="233">
        <v>0</v>
      </c>
      <c r="AK75" s="233">
        <v>0</v>
      </c>
      <c r="AL75" s="233">
        <v>0</v>
      </c>
      <c r="AM75" s="233"/>
      <c r="AN75" s="233">
        <v>0</v>
      </c>
      <c r="AO75" s="233">
        <v>0</v>
      </c>
      <c r="AP75" s="233">
        <v>0</v>
      </c>
      <c r="AQ75" s="233">
        <v>0</v>
      </c>
      <c r="AR75" s="233">
        <v>0</v>
      </c>
      <c r="AS75" s="233">
        <v>0</v>
      </c>
      <c r="AT75" s="233">
        <v>0</v>
      </c>
      <c r="AU75" s="233">
        <v>0</v>
      </c>
      <c r="AV75" s="233">
        <v>0</v>
      </c>
      <c r="AW75" s="233">
        <v>0</v>
      </c>
      <c r="AX75" s="233">
        <v>0</v>
      </c>
      <c r="AY75" s="233">
        <v>0</v>
      </c>
      <c r="AZ75" s="233">
        <v>0</v>
      </c>
      <c r="BA75" s="233">
        <v>0</v>
      </c>
      <c r="BB75" s="233">
        <v>0</v>
      </c>
      <c r="BC75" s="233">
        <v>0</v>
      </c>
      <c r="BD75" s="233">
        <v>0</v>
      </c>
      <c r="BE75" s="233">
        <v>0</v>
      </c>
      <c r="BF75" s="233">
        <v>0</v>
      </c>
      <c r="BG75" s="233">
        <v>0</v>
      </c>
      <c r="BH75" s="233">
        <v>240</v>
      </c>
      <c r="BI75" s="233">
        <v>0</v>
      </c>
      <c r="BJ75" s="233">
        <v>0</v>
      </c>
      <c r="BK75" s="233">
        <v>0</v>
      </c>
      <c r="BL75" s="233">
        <v>0</v>
      </c>
      <c r="BM75" s="233">
        <v>0</v>
      </c>
      <c r="BN75" s="233">
        <v>0</v>
      </c>
      <c r="BO75" s="233">
        <v>0</v>
      </c>
      <c r="BP75" s="233">
        <v>0</v>
      </c>
      <c r="BQ75" s="233">
        <v>0</v>
      </c>
      <c r="BR75" s="233">
        <v>0</v>
      </c>
      <c r="BS75" s="233">
        <v>20</v>
      </c>
      <c r="BT75" s="233">
        <v>0</v>
      </c>
      <c r="BU75" s="233">
        <v>0</v>
      </c>
      <c r="BV75" s="233">
        <v>0</v>
      </c>
      <c r="BW75" s="233">
        <v>0</v>
      </c>
      <c r="BX75" s="233">
        <v>0</v>
      </c>
      <c r="BY75" s="233">
        <v>0</v>
      </c>
      <c r="BZ75" s="233">
        <v>0</v>
      </c>
      <c r="CA75" s="233">
        <v>0</v>
      </c>
      <c r="CB75" s="343"/>
      <c r="CC75" s="343">
        <v>0</v>
      </c>
      <c r="CD75" s="346"/>
      <c r="CE75" s="253">
        <v>0</v>
      </c>
      <c r="CF75" s="233">
        <v>0</v>
      </c>
      <c r="CG75" s="233">
        <v>0</v>
      </c>
      <c r="CH75" s="233">
        <v>0</v>
      </c>
      <c r="CI75" s="234">
        <v>0</v>
      </c>
    </row>
    <row r="76" spans="1:87" s="145" customFormat="1" x14ac:dyDescent="0.2">
      <c r="A76" s="337" t="s">
        <v>26</v>
      </c>
      <c r="B76" s="334" t="s">
        <v>1728</v>
      </c>
      <c r="C76" s="232">
        <v>0</v>
      </c>
      <c r="D76" s="233">
        <v>1645</v>
      </c>
      <c r="E76" s="233">
        <v>1015</v>
      </c>
      <c r="F76" s="233">
        <v>3130</v>
      </c>
      <c r="G76" s="233">
        <v>90</v>
      </c>
      <c r="H76" s="233">
        <v>170</v>
      </c>
      <c r="I76" s="233">
        <v>1235</v>
      </c>
      <c r="J76" s="233">
        <v>0</v>
      </c>
      <c r="K76" s="233">
        <v>0</v>
      </c>
      <c r="L76" s="233">
        <v>0</v>
      </c>
      <c r="M76" s="233">
        <v>0</v>
      </c>
      <c r="N76" s="233">
        <v>0</v>
      </c>
      <c r="O76" s="233">
        <v>0</v>
      </c>
      <c r="P76" s="233"/>
      <c r="Q76" s="233">
        <v>0</v>
      </c>
      <c r="R76" s="233">
        <v>0</v>
      </c>
      <c r="S76" s="233">
        <v>0</v>
      </c>
      <c r="T76" s="233">
        <v>0</v>
      </c>
      <c r="U76" s="233">
        <v>0</v>
      </c>
      <c r="V76" s="233">
        <v>0</v>
      </c>
      <c r="W76" s="233">
        <v>460</v>
      </c>
      <c r="X76" s="233">
        <v>0</v>
      </c>
      <c r="Y76" s="233">
        <v>0</v>
      </c>
      <c r="Z76" s="233">
        <v>0</v>
      </c>
      <c r="AA76" s="233">
        <v>380</v>
      </c>
      <c r="AB76" s="233">
        <v>0</v>
      </c>
      <c r="AC76" s="233">
        <v>0</v>
      </c>
      <c r="AD76" s="233">
        <v>0</v>
      </c>
      <c r="AE76" s="233">
        <v>0</v>
      </c>
      <c r="AF76" s="233">
        <v>0</v>
      </c>
      <c r="AG76" s="233">
        <v>0</v>
      </c>
      <c r="AH76" s="233">
        <v>0</v>
      </c>
      <c r="AI76" s="233">
        <v>0</v>
      </c>
      <c r="AJ76" s="233">
        <v>0</v>
      </c>
      <c r="AK76" s="233">
        <v>0</v>
      </c>
      <c r="AL76" s="233">
        <v>0</v>
      </c>
      <c r="AM76" s="233"/>
      <c r="AN76" s="233">
        <v>0</v>
      </c>
      <c r="AO76" s="233">
        <v>0</v>
      </c>
      <c r="AP76" s="233">
        <v>0</v>
      </c>
      <c r="AQ76" s="233">
        <v>0</v>
      </c>
      <c r="AR76" s="233">
        <v>0</v>
      </c>
      <c r="AS76" s="233">
        <v>0</v>
      </c>
      <c r="AT76" s="233">
        <v>0</v>
      </c>
      <c r="AU76" s="233">
        <v>0</v>
      </c>
      <c r="AV76" s="233">
        <v>0</v>
      </c>
      <c r="AW76" s="233">
        <v>0</v>
      </c>
      <c r="AX76" s="233">
        <v>0</v>
      </c>
      <c r="AY76" s="233">
        <v>0</v>
      </c>
      <c r="AZ76" s="233">
        <v>0</v>
      </c>
      <c r="BA76" s="233">
        <v>0</v>
      </c>
      <c r="BB76" s="233">
        <v>0</v>
      </c>
      <c r="BC76" s="233">
        <v>0</v>
      </c>
      <c r="BD76" s="233">
        <v>0</v>
      </c>
      <c r="BE76" s="233">
        <v>0</v>
      </c>
      <c r="BF76" s="233">
        <v>0</v>
      </c>
      <c r="BG76" s="233">
        <v>0</v>
      </c>
      <c r="BH76" s="233">
        <v>445</v>
      </c>
      <c r="BI76" s="233">
        <v>0</v>
      </c>
      <c r="BJ76" s="233">
        <v>0</v>
      </c>
      <c r="BK76" s="233">
        <v>0</v>
      </c>
      <c r="BL76" s="233">
        <v>0</v>
      </c>
      <c r="BM76" s="233">
        <v>0</v>
      </c>
      <c r="BN76" s="233">
        <v>0</v>
      </c>
      <c r="BO76" s="233">
        <v>0</v>
      </c>
      <c r="BP76" s="233">
        <v>0</v>
      </c>
      <c r="BQ76" s="233">
        <v>0</v>
      </c>
      <c r="BR76" s="233">
        <v>0</v>
      </c>
      <c r="BS76" s="233">
        <v>55</v>
      </c>
      <c r="BT76" s="233">
        <v>0</v>
      </c>
      <c r="BU76" s="233">
        <v>0</v>
      </c>
      <c r="BV76" s="233">
        <v>0</v>
      </c>
      <c r="BW76" s="233">
        <v>0</v>
      </c>
      <c r="BX76" s="233">
        <v>0</v>
      </c>
      <c r="BY76" s="233">
        <v>0</v>
      </c>
      <c r="BZ76" s="233">
        <v>0</v>
      </c>
      <c r="CA76" s="233">
        <v>0</v>
      </c>
      <c r="CB76" s="343"/>
      <c r="CC76" s="343">
        <v>0</v>
      </c>
      <c r="CD76" s="346"/>
      <c r="CE76" s="253">
        <v>0</v>
      </c>
      <c r="CF76" s="233">
        <v>0</v>
      </c>
      <c r="CG76" s="233">
        <v>0</v>
      </c>
      <c r="CH76" s="233">
        <v>0</v>
      </c>
      <c r="CI76" s="234">
        <v>0</v>
      </c>
    </row>
    <row r="77" spans="1:87" s="145" customFormat="1" x14ac:dyDescent="0.2">
      <c r="A77" s="337" t="s">
        <v>27</v>
      </c>
      <c r="B77" s="334" t="s">
        <v>1729</v>
      </c>
      <c r="C77" s="232">
        <v>0</v>
      </c>
      <c r="D77" s="233">
        <v>40</v>
      </c>
      <c r="E77" s="233">
        <v>210</v>
      </c>
      <c r="F77" s="233">
        <v>295</v>
      </c>
      <c r="G77" s="233">
        <v>0</v>
      </c>
      <c r="H77" s="233">
        <v>0</v>
      </c>
      <c r="I77" s="233">
        <v>0</v>
      </c>
      <c r="J77" s="233">
        <v>0</v>
      </c>
      <c r="K77" s="233">
        <v>0</v>
      </c>
      <c r="L77" s="233">
        <v>0</v>
      </c>
      <c r="M77" s="233">
        <v>0</v>
      </c>
      <c r="N77" s="233">
        <v>0</v>
      </c>
      <c r="O77" s="233">
        <v>0</v>
      </c>
      <c r="P77" s="233"/>
      <c r="Q77" s="233">
        <v>0</v>
      </c>
      <c r="R77" s="233">
        <v>0</v>
      </c>
      <c r="S77" s="233">
        <v>0</v>
      </c>
      <c r="T77" s="233">
        <v>0</v>
      </c>
      <c r="U77" s="233">
        <v>0</v>
      </c>
      <c r="V77" s="233">
        <v>0</v>
      </c>
      <c r="W77" s="233">
        <v>135</v>
      </c>
      <c r="X77" s="233">
        <v>0</v>
      </c>
      <c r="Y77" s="233">
        <v>0</v>
      </c>
      <c r="Z77" s="233">
        <v>0</v>
      </c>
      <c r="AA77" s="233">
        <v>245</v>
      </c>
      <c r="AB77" s="233">
        <v>0</v>
      </c>
      <c r="AC77" s="233">
        <v>0</v>
      </c>
      <c r="AD77" s="233">
        <v>0</v>
      </c>
      <c r="AE77" s="233">
        <v>0</v>
      </c>
      <c r="AF77" s="233">
        <v>0</v>
      </c>
      <c r="AG77" s="233">
        <v>0</v>
      </c>
      <c r="AH77" s="233">
        <v>0</v>
      </c>
      <c r="AI77" s="233">
        <v>0</v>
      </c>
      <c r="AJ77" s="233">
        <v>0</v>
      </c>
      <c r="AK77" s="233">
        <v>0</v>
      </c>
      <c r="AL77" s="233">
        <v>0</v>
      </c>
      <c r="AM77" s="233"/>
      <c r="AN77" s="233">
        <v>0</v>
      </c>
      <c r="AO77" s="233">
        <v>0</v>
      </c>
      <c r="AP77" s="233">
        <v>0</v>
      </c>
      <c r="AQ77" s="233">
        <v>0</v>
      </c>
      <c r="AR77" s="233">
        <v>0</v>
      </c>
      <c r="AS77" s="233">
        <v>0</v>
      </c>
      <c r="AT77" s="233">
        <v>0</v>
      </c>
      <c r="AU77" s="233">
        <v>0</v>
      </c>
      <c r="AV77" s="233">
        <v>0</v>
      </c>
      <c r="AW77" s="233">
        <v>0</v>
      </c>
      <c r="AX77" s="233">
        <v>0</v>
      </c>
      <c r="AY77" s="233">
        <v>0</v>
      </c>
      <c r="AZ77" s="233">
        <v>0</v>
      </c>
      <c r="BA77" s="233">
        <v>0</v>
      </c>
      <c r="BB77" s="233">
        <v>0</v>
      </c>
      <c r="BC77" s="233">
        <v>0</v>
      </c>
      <c r="BD77" s="233">
        <v>0</v>
      </c>
      <c r="BE77" s="233">
        <v>0</v>
      </c>
      <c r="BF77" s="233">
        <v>0</v>
      </c>
      <c r="BG77" s="233">
        <v>0</v>
      </c>
      <c r="BH77" s="233">
        <v>145</v>
      </c>
      <c r="BI77" s="233">
        <v>0</v>
      </c>
      <c r="BJ77" s="233">
        <v>0</v>
      </c>
      <c r="BK77" s="233">
        <v>0</v>
      </c>
      <c r="BL77" s="233">
        <v>0</v>
      </c>
      <c r="BM77" s="233">
        <v>0</v>
      </c>
      <c r="BN77" s="233">
        <v>0</v>
      </c>
      <c r="BO77" s="233">
        <v>0</v>
      </c>
      <c r="BP77" s="233">
        <v>0</v>
      </c>
      <c r="BQ77" s="233">
        <v>0</v>
      </c>
      <c r="BR77" s="233">
        <v>0</v>
      </c>
      <c r="BS77" s="233">
        <v>0</v>
      </c>
      <c r="BT77" s="233">
        <v>0</v>
      </c>
      <c r="BU77" s="233">
        <v>0</v>
      </c>
      <c r="BV77" s="233">
        <v>0</v>
      </c>
      <c r="BW77" s="233">
        <v>0</v>
      </c>
      <c r="BX77" s="233">
        <v>0</v>
      </c>
      <c r="BY77" s="233">
        <v>0</v>
      </c>
      <c r="BZ77" s="233">
        <v>0</v>
      </c>
      <c r="CA77" s="233">
        <v>0</v>
      </c>
      <c r="CB77" s="343"/>
      <c r="CC77" s="343">
        <v>0</v>
      </c>
      <c r="CD77" s="346"/>
      <c r="CE77" s="253">
        <v>0</v>
      </c>
      <c r="CF77" s="233">
        <v>0</v>
      </c>
      <c r="CG77" s="233">
        <v>0</v>
      </c>
      <c r="CH77" s="233">
        <v>0</v>
      </c>
      <c r="CI77" s="234">
        <v>0</v>
      </c>
    </row>
    <row r="78" spans="1:87" s="145" customFormat="1" x14ac:dyDescent="0.2">
      <c r="A78" s="337" t="s">
        <v>28</v>
      </c>
      <c r="B78" s="334" t="s">
        <v>1730</v>
      </c>
      <c r="C78" s="232">
        <v>0</v>
      </c>
      <c r="D78" s="233">
        <v>505</v>
      </c>
      <c r="E78" s="233">
        <v>0</v>
      </c>
      <c r="F78" s="233">
        <v>1235</v>
      </c>
      <c r="G78" s="233">
        <v>30</v>
      </c>
      <c r="H78" s="233">
        <v>0</v>
      </c>
      <c r="I78" s="233">
        <v>0</v>
      </c>
      <c r="J78" s="233">
        <v>0</v>
      </c>
      <c r="K78" s="233">
        <v>0</v>
      </c>
      <c r="L78" s="233">
        <v>0</v>
      </c>
      <c r="M78" s="233">
        <v>0</v>
      </c>
      <c r="N78" s="233">
        <v>0</v>
      </c>
      <c r="O78" s="233">
        <v>0</v>
      </c>
      <c r="P78" s="233"/>
      <c r="Q78" s="233">
        <v>0</v>
      </c>
      <c r="R78" s="233">
        <v>375</v>
      </c>
      <c r="S78" s="233">
        <v>0</v>
      </c>
      <c r="T78" s="233">
        <v>0</v>
      </c>
      <c r="U78" s="233">
        <v>0</v>
      </c>
      <c r="V78" s="233">
        <v>0</v>
      </c>
      <c r="W78" s="233">
        <v>0</v>
      </c>
      <c r="X78" s="233">
        <v>0</v>
      </c>
      <c r="Y78" s="233">
        <v>0</v>
      </c>
      <c r="Z78" s="233">
        <v>0</v>
      </c>
      <c r="AA78" s="233">
        <v>255</v>
      </c>
      <c r="AB78" s="233">
        <v>0</v>
      </c>
      <c r="AC78" s="233">
        <v>0</v>
      </c>
      <c r="AD78" s="233">
        <v>0</v>
      </c>
      <c r="AE78" s="233">
        <v>0</v>
      </c>
      <c r="AF78" s="233">
        <v>0</v>
      </c>
      <c r="AG78" s="233">
        <v>0</v>
      </c>
      <c r="AH78" s="233">
        <v>0</v>
      </c>
      <c r="AI78" s="233">
        <v>0</v>
      </c>
      <c r="AJ78" s="233">
        <v>0</v>
      </c>
      <c r="AK78" s="233">
        <v>0</v>
      </c>
      <c r="AL78" s="233">
        <v>0</v>
      </c>
      <c r="AM78" s="233"/>
      <c r="AN78" s="233">
        <v>0</v>
      </c>
      <c r="AO78" s="233">
        <v>0</v>
      </c>
      <c r="AP78" s="233">
        <v>0</v>
      </c>
      <c r="AQ78" s="233">
        <v>0</v>
      </c>
      <c r="AR78" s="233">
        <v>0</v>
      </c>
      <c r="AS78" s="233">
        <v>0</v>
      </c>
      <c r="AT78" s="233">
        <v>0</v>
      </c>
      <c r="AU78" s="233">
        <v>0</v>
      </c>
      <c r="AV78" s="233">
        <v>0</v>
      </c>
      <c r="AW78" s="233">
        <v>0</v>
      </c>
      <c r="AX78" s="233">
        <v>0</v>
      </c>
      <c r="AY78" s="233">
        <v>0</v>
      </c>
      <c r="AZ78" s="233">
        <v>0</v>
      </c>
      <c r="BA78" s="233">
        <v>0</v>
      </c>
      <c r="BB78" s="233">
        <v>0</v>
      </c>
      <c r="BC78" s="233">
        <v>0</v>
      </c>
      <c r="BD78" s="233">
        <v>0</v>
      </c>
      <c r="BE78" s="233">
        <v>0</v>
      </c>
      <c r="BF78" s="233">
        <v>0</v>
      </c>
      <c r="BG78" s="233">
        <v>0</v>
      </c>
      <c r="BH78" s="233">
        <v>195</v>
      </c>
      <c r="BI78" s="233">
        <v>0</v>
      </c>
      <c r="BJ78" s="233">
        <v>0</v>
      </c>
      <c r="BK78" s="233">
        <v>0</v>
      </c>
      <c r="BL78" s="233">
        <v>0</v>
      </c>
      <c r="BM78" s="233">
        <v>0</v>
      </c>
      <c r="BN78" s="233">
        <v>0</v>
      </c>
      <c r="BO78" s="233">
        <v>0</v>
      </c>
      <c r="BP78" s="233">
        <v>0</v>
      </c>
      <c r="BQ78" s="233">
        <v>0</v>
      </c>
      <c r="BR78" s="233">
        <v>0</v>
      </c>
      <c r="BS78" s="233">
        <v>0</v>
      </c>
      <c r="BT78" s="233">
        <v>0</v>
      </c>
      <c r="BU78" s="233">
        <v>0</v>
      </c>
      <c r="BV78" s="233">
        <v>0</v>
      </c>
      <c r="BW78" s="233">
        <v>0</v>
      </c>
      <c r="BX78" s="233">
        <v>0</v>
      </c>
      <c r="BY78" s="233">
        <v>0</v>
      </c>
      <c r="BZ78" s="233">
        <v>0</v>
      </c>
      <c r="CA78" s="233">
        <v>0</v>
      </c>
      <c r="CB78" s="343"/>
      <c r="CC78" s="343">
        <v>0</v>
      </c>
      <c r="CD78" s="346"/>
      <c r="CE78" s="253">
        <v>0</v>
      </c>
      <c r="CF78" s="233">
        <v>0</v>
      </c>
      <c r="CG78" s="233">
        <v>0</v>
      </c>
      <c r="CH78" s="233">
        <v>0</v>
      </c>
      <c r="CI78" s="234">
        <v>0</v>
      </c>
    </row>
    <row r="79" spans="1:87" s="145" customFormat="1" x14ac:dyDescent="0.2">
      <c r="A79" s="337" t="s">
        <v>29</v>
      </c>
      <c r="B79" s="334" t="s">
        <v>1731</v>
      </c>
      <c r="C79" s="232">
        <v>0</v>
      </c>
      <c r="D79" s="233">
        <v>605</v>
      </c>
      <c r="E79" s="233">
        <v>105</v>
      </c>
      <c r="F79" s="233">
        <v>1915</v>
      </c>
      <c r="G79" s="233">
        <v>0</v>
      </c>
      <c r="H79" s="233">
        <v>70</v>
      </c>
      <c r="I79" s="233">
        <v>0</v>
      </c>
      <c r="J79" s="233">
        <v>0</v>
      </c>
      <c r="K79" s="233">
        <v>0</v>
      </c>
      <c r="L79" s="233">
        <v>0</v>
      </c>
      <c r="M79" s="233">
        <v>0</v>
      </c>
      <c r="N79" s="233">
        <v>0</v>
      </c>
      <c r="O79" s="233">
        <v>0</v>
      </c>
      <c r="P79" s="233"/>
      <c r="Q79" s="233">
        <v>0</v>
      </c>
      <c r="R79" s="233" t="s">
        <v>1676</v>
      </c>
      <c r="S79" s="233" t="s">
        <v>1676</v>
      </c>
      <c r="T79" s="233">
        <v>0</v>
      </c>
      <c r="U79" s="233">
        <v>0</v>
      </c>
      <c r="V79" s="233">
        <v>0</v>
      </c>
      <c r="W79" s="233">
        <v>200</v>
      </c>
      <c r="X79" s="233">
        <v>0</v>
      </c>
      <c r="Y79" s="233">
        <v>0</v>
      </c>
      <c r="Z79" s="233">
        <v>0</v>
      </c>
      <c r="AA79" s="233">
        <v>110</v>
      </c>
      <c r="AB79" s="233" t="s">
        <v>1676</v>
      </c>
      <c r="AC79" s="233">
        <v>0</v>
      </c>
      <c r="AD79" s="233">
        <v>0</v>
      </c>
      <c r="AE79" s="233">
        <v>0</v>
      </c>
      <c r="AF79" s="233">
        <v>0</v>
      </c>
      <c r="AG79" s="233">
        <v>0</v>
      </c>
      <c r="AH79" s="233">
        <v>0</v>
      </c>
      <c r="AI79" s="233">
        <v>0</v>
      </c>
      <c r="AJ79" s="233">
        <v>0</v>
      </c>
      <c r="AK79" s="233">
        <v>0</v>
      </c>
      <c r="AL79" s="233">
        <v>0</v>
      </c>
      <c r="AM79" s="233"/>
      <c r="AN79" s="233">
        <v>0</v>
      </c>
      <c r="AO79" s="233">
        <v>0</v>
      </c>
      <c r="AP79" s="233">
        <v>0</v>
      </c>
      <c r="AQ79" s="233">
        <v>0</v>
      </c>
      <c r="AR79" s="233">
        <v>0</v>
      </c>
      <c r="AS79" s="233">
        <v>0</v>
      </c>
      <c r="AT79" s="233">
        <v>0</v>
      </c>
      <c r="AU79" s="233">
        <v>0</v>
      </c>
      <c r="AV79" s="233">
        <v>0</v>
      </c>
      <c r="AW79" s="233" t="s">
        <v>1676</v>
      </c>
      <c r="AX79" s="233">
        <v>0</v>
      </c>
      <c r="AY79" s="233">
        <v>0</v>
      </c>
      <c r="AZ79" s="233">
        <v>0</v>
      </c>
      <c r="BA79" s="233">
        <v>0</v>
      </c>
      <c r="BB79" s="233">
        <v>0</v>
      </c>
      <c r="BC79" s="233">
        <v>0</v>
      </c>
      <c r="BD79" s="233">
        <v>0</v>
      </c>
      <c r="BE79" s="233">
        <v>0</v>
      </c>
      <c r="BF79" s="233">
        <v>0</v>
      </c>
      <c r="BG79" s="233">
        <v>0</v>
      </c>
      <c r="BH79" s="233">
        <v>630</v>
      </c>
      <c r="BI79" s="233">
        <v>0</v>
      </c>
      <c r="BJ79" s="233">
        <v>0</v>
      </c>
      <c r="BK79" s="233">
        <v>0</v>
      </c>
      <c r="BL79" s="233">
        <v>0</v>
      </c>
      <c r="BM79" s="233">
        <v>0</v>
      </c>
      <c r="BN79" s="233">
        <v>0</v>
      </c>
      <c r="BO79" s="233">
        <v>0</v>
      </c>
      <c r="BP79" s="233">
        <v>0</v>
      </c>
      <c r="BQ79" s="233">
        <v>0</v>
      </c>
      <c r="BR79" s="233">
        <v>0</v>
      </c>
      <c r="BS79" s="233">
        <v>10</v>
      </c>
      <c r="BT79" s="233">
        <v>0</v>
      </c>
      <c r="BU79" s="233">
        <v>0</v>
      </c>
      <c r="BV79" s="233">
        <v>0</v>
      </c>
      <c r="BW79" s="233">
        <v>0</v>
      </c>
      <c r="BX79" s="233">
        <v>0</v>
      </c>
      <c r="BY79" s="233">
        <v>0</v>
      </c>
      <c r="BZ79" s="233">
        <v>0</v>
      </c>
      <c r="CA79" s="233">
        <v>0</v>
      </c>
      <c r="CB79" s="343"/>
      <c r="CC79" s="343">
        <v>0</v>
      </c>
      <c r="CD79" s="346"/>
      <c r="CE79" s="253">
        <v>0</v>
      </c>
      <c r="CF79" s="233">
        <v>0</v>
      </c>
      <c r="CG79" s="233">
        <v>0</v>
      </c>
      <c r="CH79" s="233">
        <v>0</v>
      </c>
      <c r="CI79" s="234">
        <v>0</v>
      </c>
    </row>
    <row r="80" spans="1:87" s="145" customFormat="1" x14ac:dyDescent="0.2">
      <c r="A80" s="337" t="s">
        <v>30</v>
      </c>
      <c r="B80" s="334" t="s">
        <v>1732</v>
      </c>
      <c r="C80" s="232">
        <v>0</v>
      </c>
      <c r="D80" s="233">
        <v>55</v>
      </c>
      <c r="E80" s="233">
        <v>105</v>
      </c>
      <c r="F80" s="233">
        <v>125</v>
      </c>
      <c r="G80" s="233">
        <v>0</v>
      </c>
      <c r="H80" s="233">
        <v>0</v>
      </c>
      <c r="I80" s="233">
        <v>0</v>
      </c>
      <c r="J80" s="233">
        <v>0</v>
      </c>
      <c r="K80" s="233">
        <v>0</v>
      </c>
      <c r="L80" s="233">
        <v>0</v>
      </c>
      <c r="M80" s="233">
        <v>0</v>
      </c>
      <c r="N80" s="233">
        <v>0</v>
      </c>
      <c r="O80" s="233">
        <v>0</v>
      </c>
      <c r="P80" s="233"/>
      <c r="Q80" s="233">
        <v>0</v>
      </c>
      <c r="R80" s="233">
        <v>0</v>
      </c>
      <c r="S80" s="233" t="s">
        <v>1676</v>
      </c>
      <c r="T80" s="233">
        <v>0</v>
      </c>
      <c r="U80" s="233">
        <v>0</v>
      </c>
      <c r="V80" s="233">
        <v>0</v>
      </c>
      <c r="W80" s="233">
        <v>15</v>
      </c>
      <c r="X80" s="233">
        <v>0</v>
      </c>
      <c r="Y80" s="233">
        <v>0</v>
      </c>
      <c r="Z80" s="233">
        <v>0</v>
      </c>
      <c r="AA80" s="233">
        <v>335</v>
      </c>
      <c r="AB80" s="233">
        <v>0</v>
      </c>
      <c r="AC80" s="233">
        <v>0</v>
      </c>
      <c r="AD80" s="233">
        <v>0</v>
      </c>
      <c r="AE80" s="233">
        <v>0</v>
      </c>
      <c r="AF80" s="233">
        <v>0</v>
      </c>
      <c r="AG80" s="233">
        <v>0</v>
      </c>
      <c r="AH80" s="233">
        <v>0</v>
      </c>
      <c r="AI80" s="233">
        <v>0</v>
      </c>
      <c r="AJ80" s="233">
        <v>0</v>
      </c>
      <c r="AK80" s="233">
        <v>0</v>
      </c>
      <c r="AL80" s="233">
        <v>0</v>
      </c>
      <c r="AM80" s="233"/>
      <c r="AN80" s="233">
        <v>0</v>
      </c>
      <c r="AO80" s="233">
        <v>0</v>
      </c>
      <c r="AP80" s="233">
        <v>0</v>
      </c>
      <c r="AQ80" s="233">
        <v>0</v>
      </c>
      <c r="AR80" s="233">
        <v>0</v>
      </c>
      <c r="AS80" s="233">
        <v>0</v>
      </c>
      <c r="AT80" s="233">
        <v>0</v>
      </c>
      <c r="AU80" s="233">
        <v>0</v>
      </c>
      <c r="AV80" s="233">
        <v>0</v>
      </c>
      <c r="AW80" s="233">
        <v>0</v>
      </c>
      <c r="AX80" s="233">
        <v>0</v>
      </c>
      <c r="AY80" s="233">
        <v>0</v>
      </c>
      <c r="AZ80" s="233">
        <v>0</v>
      </c>
      <c r="BA80" s="233">
        <v>0</v>
      </c>
      <c r="BB80" s="233">
        <v>0</v>
      </c>
      <c r="BC80" s="233">
        <v>0</v>
      </c>
      <c r="BD80" s="233">
        <v>0</v>
      </c>
      <c r="BE80" s="233">
        <v>0</v>
      </c>
      <c r="BF80" s="233">
        <v>0</v>
      </c>
      <c r="BG80" s="233">
        <v>0</v>
      </c>
      <c r="BH80" s="233">
        <v>170</v>
      </c>
      <c r="BI80" s="233">
        <v>0</v>
      </c>
      <c r="BJ80" s="233">
        <v>0</v>
      </c>
      <c r="BK80" s="233">
        <v>0</v>
      </c>
      <c r="BL80" s="233">
        <v>0</v>
      </c>
      <c r="BM80" s="233">
        <v>0</v>
      </c>
      <c r="BN80" s="233">
        <v>0</v>
      </c>
      <c r="BO80" s="233">
        <v>0</v>
      </c>
      <c r="BP80" s="233">
        <v>0</v>
      </c>
      <c r="BQ80" s="233">
        <v>0</v>
      </c>
      <c r="BR80" s="233">
        <v>0</v>
      </c>
      <c r="BS80" s="233">
        <v>0</v>
      </c>
      <c r="BT80" s="233">
        <v>0</v>
      </c>
      <c r="BU80" s="233">
        <v>0</v>
      </c>
      <c r="BV80" s="233">
        <v>0</v>
      </c>
      <c r="BW80" s="233">
        <v>0</v>
      </c>
      <c r="BX80" s="233">
        <v>0</v>
      </c>
      <c r="BY80" s="233">
        <v>0</v>
      </c>
      <c r="BZ80" s="233">
        <v>0</v>
      </c>
      <c r="CA80" s="233">
        <v>0</v>
      </c>
      <c r="CB80" s="343"/>
      <c r="CC80" s="343">
        <v>0</v>
      </c>
      <c r="CD80" s="346"/>
      <c r="CE80" s="253">
        <v>0</v>
      </c>
      <c r="CF80" s="233">
        <v>0</v>
      </c>
      <c r="CG80" s="233">
        <v>0</v>
      </c>
      <c r="CH80" s="233">
        <v>0</v>
      </c>
      <c r="CI80" s="234">
        <v>0</v>
      </c>
    </row>
    <row r="81" spans="1:87" s="145" customFormat="1" x14ac:dyDescent="0.2">
      <c r="A81" s="337" t="s">
        <v>1215</v>
      </c>
      <c r="B81" s="334" t="s">
        <v>1733</v>
      </c>
      <c r="C81" s="232">
        <v>0</v>
      </c>
      <c r="D81" s="233">
        <v>145</v>
      </c>
      <c r="E81" s="233">
        <v>125</v>
      </c>
      <c r="F81" s="233">
        <v>530</v>
      </c>
      <c r="G81" s="233" t="s">
        <v>1676</v>
      </c>
      <c r="H81" s="233">
        <v>0</v>
      </c>
      <c r="I81" s="233">
        <v>0</v>
      </c>
      <c r="J81" s="233">
        <v>0</v>
      </c>
      <c r="K81" s="233">
        <v>0</v>
      </c>
      <c r="L81" s="233">
        <v>0</v>
      </c>
      <c r="M81" s="233">
        <v>0</v>
      </c>
      <c r="N81" s="233">
        <v>0</v>
      </c>
      <c r="O81" s="233">
        <v>0</v>
      </c>
      <c r="P81" s="233"/>
      <c r="Q81" s="233">
        <v>0</v>
      </c>
      <c r="R81" s="233">
        <v>0</v>
      </c>
      <c r="S81" s="233">
        <v>0</v>
      </c>
      <c r="T81" s="233">
        <v>0</v>
      </c>
      <c r="U81" s="233">
        <v>0</v>
      </c>
      <c r="V81" s="233">
        <v>0</v>
      </c>
      <c r="W81" s="233">
        <v>0</v>
      </c>
      <c r="X81" s="233">
        <v>0</v>
      </c>
      <c r="Y81" s="233">
        <v>0</v>
      </c>
      <c r="Z81" s="233">
        <v>0</v>
      </c>
      <c r="AA81" s="233">
        <v>105</v>
      </c>
      <c r="AB81" s="233">
        <v>0</v>
      </c>
      <c r="AC81" s="233">
        <v>0</v>
      </c>
      <c r="AD81" s="233">
        <v>0</v>
      </c>
      <c r="AE81" s="233">
        <v>0</v>
      </c>
      <c r="AF81" s="233">
        <v>0</v>
      </c>
      <c r="AG81" s="233">
        <v>0</v>
      </c>
      <c r="AH81" s="233">
        <v>0</v>
      </c>
      <c r="AI81" s="233">
        <v>0</v>
      </c>
      <c r="AJ81" s="233">
        <v>0</v>
      </c>
      <c r="AK81" s="233">
        <v>0</v>
      </c>
      <c r="AL81" s="233">
        <v>0</v>
      </c>
      <c r="AM81" s="233"/>
      <c r="AN81" s="233">
        <v>0</v>
      </c>
      <c r="AO81" s="233">
        <v>0</v>
      </c>
      <c r="AP81" s="233">
        <v>0</v>
      </c>
      <c r="AQ81" s="233">
        <v>0</v>
      </c>
      <c r="AR81" s="233">
        <v>0</v>
      </c>
      <c r="AS81" s="233">
        <v>0</v>
      </c>
      <c r="AT81" s="233">
        <v>0</v>
      </c>
      <c r="AU81" s="233">
        <v>0</v>
      </c>
      <c r="AV81" s="233">
        <v>0</v>
      </c>
      <c r="AW81" s="233">
        <v>0</v>
      </c>
      <c r="AX81" s="233">
        <v>0</v>
      </c>
      <c r="AY81" s="233">
        <v>0</v>
      </c>
      <c r="AZ81" s="233">
        <v>0</v>
      </c>
      <c r="BA81" s="233">
        <v>0</v>
      </c>
      <c r="BB81" s="233">
        <v>0</v>
      </c>
      <c r="BC81" s="233">
        <v>0</v>
      </c>
      <c r="BD81" s="233">
        <v>0</v>
      </c>
      <c r="BE81" s="233">
        <v>0</v>
      </c>
      <c r="BF81" s="233">
        <v>0</v>
      </c>
      <c r="BG81" s="233">
        <v>0</v>
      </c>
      <c r="BH81" s="233">
        <v>140</v>
      </c>
      <c r="BI81" s="233">
        <v>0</v>
      </c>
      <c r="BJ81" s="233">
        <v>0</v>
      </c>
      <c r="BK81" s="233">
        <v>0</v>
      </c>
      <c r="BL81" s="233">
        <v>0</v>
      </c>
      <c r="BM81" s="233">
        <v>0</v>
      </c>
      <c r="BN81" s="233">
        <v>0</v>
      </c>
      <c r="BO81" s="233">
        <v>0</v>
      </c>
      <c r="BP81" s="233">
        <v>0</v>
      </c>
      <c r="BQ81" s="233">
        <v>0</v>
      </c>
      <c r="BR81" s="233">
        <v>0</v>
      </c>
      <c r="BS81" s="233">
        <v>0</v>
      </c>
      <c r="BT81" s="233">
        <v>0</v>
      </c>
      <c r="BU81" s="233">
        <v>0</v>
      </c>
      <c r="BV81" s="233">
        <v>0</v>
      </c>
      <c r="BW81" s="233">
        <v>0</v>
      </c>
      <c r="BX81" s="233">
        <v>0</v>
      </c>
      <c r="BY81" s="233">
        <v>0</v>
      </c>
      <c r="BZ81" s="233">
        <v>0</v>
      </c>
      <c r="CA81" s="233">
        <v>0</v>
      </c>
      <c r="CB81" s="343"/>
      <c r="CC81" s="343">
        <v>0</v>
      </c>
      <c r="CD81" s="346"/>
      <c r="CE81" s="253">
        <v>0</v>
      </c>
      <c r="CF81" s="233">
        <v>0</v>
      </c>
      <c r="CG81" s="233">
        <v>0</v>
      </c>
      <c r="CH81" s="233">
        <v>0</v>
      </c>
      <c r="CI81" s="234">
        <v>0</v>
      </c>
    </row>
    <row r="82" spans="1:87" s="145" customFormat="1" x14ac:dyDescent="0.2">
      <c r="A82" s="337" t="s">
        <v>31</v>
      </c>
      <c r="B82" s="334" t="s">
        <v>1734</v>
      </c>
      <c r="C82" s="232">
        <v>0</v>
      </c>
      <c r="D82" s="233">
        <v>790</v>
      </c>
      <c r="E82" s="233">
        <v>640</v>
      </c>
      <c r="F82" s="233">
        <v>525</v>
      </c>
      <c r="G82" s="233">
        <v>50</v>
      </c>
      <c r="H82" s="233">
        <v>840</v>
      </c>
      <c r="I82" s="233">
        <v>0</v>
      </c>
      <c r="J82" s="233">
        <v>0</v>
      </c>
      <c r="K82" s="233">
        <v>0</v>
      </c>
      <c r="L82" s="233">
        <v>0</v>
      </c>
      <c r="M82" s="233">
        <v>0</v>
      </c>
      <c r="N82" s="233">
        <v>0</v>
      </c>
      <c r="O82" s="233">
        <v>0</v>
      </c>
      <c r="P82" s="233"/>
      <c r="Q82" s="233">
        <v>0</v>
      </c>
      <c r="R82" s="233">
        <v>0</v>
      </c>
      <c r="S82" s="233">
        <v>0</v>
      </c>
      <c r="T82" s="233">
        <v>0</v>
      </c>
      <c r="U82" s="233">
        <v>0</v>
      </c>
      <c r="V82" s="233">
        <v>0</v>
      </c>
      <c r="W82" s="233">
        <v>0</v>
      </c>
      <c r="X82" s="233">
        <v>0</v>
      </c>
      <c r="Y82" s="233">
        <v>0</v>
      </c>
      <c r="Z82" s="233">
        <v>0</v>
      </c>
      <c r="AA82" s="233">
        <v>370</v>
      </c>
      <c r="AB82" s="233">
        <v>0</v>
      </c>
      <c r="AC82" s="233">
        <v>0</v>
      </c>
      <c r="AD82" s="233">
        <v>0</v>
      </c>
      <c r="AE82" s="233">
        <v>0</v>
      </c>
      <c r="AF82" s="233">
        <v>0</v>
      </c>
      <c r="AG82" s="233">
        <v>0</v>
      </c>
      <c r="AH82" s="233">
        <v>0</v>
      </c>
      <c r="AI82" s="233">
        <v>0</v>
      </c>
      <c r="AJ82" s="233">
        <v>0</v>
      </c>
      <c r="AK82" s="233">
        <v>0</v>
      </c>
      <c r="AL82" s="233">
        <v>0</v>
      </c>
      <c r="AM82" s="233"/>
      <c r="AN82" s="233">
        <v>0</v>
      </c>
      <c r="AO82" s="233">
        <v>0</v>
      </c>
      <c r="AP82" s="233">
        <v>0</v>
      </c>
      <c r="AQ82" s="233">
        <v>0</v>
      </c>
      <c r="AR82" s="233">
        <v>0</v>
      </c>
      <c r="AS82" s="233">
        <v>0</v>
      </c>
      <c r="AT82" s="233">
        <v>0</v>
      </c>
      <c r="AU82" s="233">
        <v>0</v>
      </c>
      <c r="AV82" s="233">
        <v>0</v>
      </c>
      <c r="AW82" s="233">
        <v>0</v>
      </c>
      <c r="AX82" s="233">
        <v>0</v>
      </c>
      <c r="AY82" s="233">
        <v>0</v>
      </c>
      <c r="AZ82" s="233">
        <v>0</v>
      </c>
      <c r="BA82" s="233">
        <v>0</v>
      </c>
      <c r="BB82" s="233">
        <v>0</v>
      </c>
      <c r="BC82" s="233">
        <v>0</v>
      </c>
      <c r="BD82" s="233">
        <v>0</v>
      </c>
      <c r="BE82" s="233">
        <v>0</v>
      </c>
      <c r="BF82" s="233">
        <v>0</v>
      </c>
      <c r="BG82" s="233">
        <v>0</v>
      </c>
      <c r="BH82" s="233">
        <v>155</v>
      </c>
      <c r="BI82" s="233">
        <v>0</v>
      </c>
      <c r="BJ82" s="233">
        <v>0</v>
      </c>
      <c r="BK82" s="233">
        <v>0</v>
      </c>
      <c r="BL82" s="233">
        <v>0</v>
      </c>
      <c r="BM82" s="233">
        <v>0</v>
      </c>
      <c r="BN82" s="233">
        <v>0</v>
      </c>
      <c r="BO82" s="233">
        <v>0</v>
      </c>
      <c r="BP82" s="233">
        <v>0</v>
      </c>
      <c r="BQ82" s="233">
        <v>0</v>
      </c>
      <c r="BR82" s="233">
        <v>0</v>
      </c>
      <c r="BS82" s="233">
        <v>0</v>
      </c>
      <c r="BT82" s="233">
        <v>0</v>
      </c>
      <c r="BU82" s="233">
        <v>0</v>
      </c>
      <c r="BV82" s="233">
        <v>0</v>
      </c>
      <c r="BW82" s="233">
        <v>0</v>
      </c>
      <c r="BX82" s="233">
        <v>0</v>
      </c>
      <c r="BY82" s="233">
        <v>0</v>
      </c>
      <c r="BZ82" s="233">
        <v>0</v>
      </c>
      <c r="CA82" s="233">
        <v>0</v>
      </c>
      <c r="CB82" s="343"/>
      <c r="CC82" s="343">
        <v>0</v>
      </c>
      <c r="CD82" s="346"/>
      <c r="CE82" s="253">
        <v>0</v>
      </c>
      <c r="CF82" s="233">
        <v>0</v>
      </c>
      <c r="CG82" s="233">
        <v>0</v>
      </c>
      <c r="CH82" s="233">
        <v>0</v>
      </c>
      <c r="CI82" s="234">
        <v>0</v>
      </c>
    </row>
    <row r="83" spans="1:87" s="145" customFormat="1" x14ac:dyDescent="0.2">
      <c r="A83" s="337" t="s">
        <v>32</v>
      </c>
      <c r="B83" s="334" t="s">
        <v>1735</v>
      </c>
      <c r="C83" s="232">
        <v>0</v>
      </c>
      <c r="D83" s="233">
        <v>70</v>
      </c>
      <c r="E83" s="233">
        <v>0</v>
      </c>
      <c r="F83" s="233">
        <v>55</v>
      </c>
      <c r="G83" s="233">
        <v>0</v>
      </c>
      <c r="H83" s="233">
        <v>0</v>
      </c>
      <c r="I83" s="233">
        <v>0</v>
      </c>
      <c r="J83" s="233">
        <v>0</v>
      </c>
      <c r="K83" s="233">
        <v>0</v>
      </c>
      <c r="L83" s="233">
        <v>0</v>
      </c>
      <c r="M83" s="233">
        <v>0</v>
      </c>
      <c r="N83" s="233">
        <v>0</v>
      </c>
      <c r="O83" s="233">
        <v>0</v>
      </c>
      <c r="P83" s="233"/>
      <c r="Q83" s="233">
        <v>0</v>
      </c>
      <c r="R83" s="233">
        <v>0</v>
      </c>
      <c r="S83" s="233" t="s">
        <v>1676</v>
      </c>
      <c r="T83" s="233">
        <v>0</v>
      </c>
      <c r="U83" s="233">
        <v>0</v>
      </c>
      <c r="V83" s="233">
        <v>0</v>
      </c>
      <c r="W83" s="233">
        <v>150</v>
      </c>
      <c r="X83" s="233">
        <v>0</v>
      </c>
      <c r="Y83" s="233">
        <v>0</v>
      </c>
      <c r="Z83" s="233">
        <v>0</v>
      </c>
      <c r="AA83" s="233">
        <v>195</v>
      </c>
      <c r="AB83" s="233">
        <v>0</v>
      </c>
      <c r="AC83" s="233">
        <v>0</v>
      </c>
      <c r="AD83" s="233">
        <v>0</v>
      </c>
      <c r="AE83" s="233">
        <v>0</v>
      </c>
      <c r="AF83" s="233">
        <v>0</v>
      </c>
      <c r="AG83" s="233">
        <v>0</v>
      </c>
      <c r="AH83" s="233">
        <v>0</v>
      </c>
      <c r="AI83" s="233">
        <v>0</v>
      </c>
      <c r="AJ83" s="233">
        <v>0</v>
      </c>
      <c r="AK83" s="233">
        <v>0</v>
      </c>
      <c r="AL83" s="233">
        <v>0</v>
      </c>
      <c r="AM83" s="233"/>
      <c r="AN83" s="233">
        <v>0</v>
      </c>
      <c r="AO83" s="233">
        <v>0</v>
      </c>
      <c r="AP83" s="233">
        <v>0</v>
      </c>
      <c r="AQ83" s="233">
        <v>0</v>
      </c>
      <c r="AR83" s="233">
        <v>0</v>
      </c>
      <c r="AS83" s="233">
        <v>0</v>
      </c>
      <c r="AT83" s="233">
        <v>0</v>
      </c>
      <c r="AU83" s="233">
        <v>0</v>
      </c>
      <c r="AV83" s="233">
        <v>0</v>
      </c>
      <c r="AW83" s="233">
        <v>0</v>
      </c>
      <c r="AX83" s="233">
        <v>0</v>
      </c>
      <c r="AY83" s="233">
        <v>0</v>
      </c>
      <c r="AZ83" s="233">
        <v>0</v>
      </c>
      <c r="BA83" s="233">
        <v>0</v>
      </c>
      <c r="BB83" s="233">
        <v>0</v>
      </c>
      <c r="BC83" s="233">
        <v>0</v>
      </c>
      <c r="BD83" s="233">
        <v>0</v>
      </c>
      <c r="BE83" s="233">
        <v>0</v>
      </c>
      <c r="BF83" s="233">
        <v>0</v>
      </c>
      <c r="BG83" s="233">
        <v>0</v>
      </c>
      <c r="BH83" s="233">
        <v>0</v>
      </c>
      <c r="BI83" s="233">
        <v>0</v>
      </c>
      <c r="BJ83" s="233">
        <v>0</v>
      </c>
      <c r="BK83" s="233">
        <v>0</v>
      </c>
      <c r="BL83" s="233">
        <v>0</v>
      </c>
      <c r="BM83" s="233">
        <v>0</v>
      </c>
      <c r="BN83" s="233">
        <v>0</v>
      </c>
      <c r="BO83" s="233">
        <v>0</v>
      </c>
      <c r="BP83" s="233">
        <v>0</v>
      </c>
      <c r="BQ83" s="233">
        <v>0</v>
      </c>
      <c r="BR83" s="233">
        <v>0</v>
      </c>
      <c r="BS83" s="233">
        <v>0</v>
      </c>
      <c r="BT83" s="233">
        <v>0</v>
      </c>
      <c r="BU83" s="233">
        <v>0</v>
      </c>
      <c r="BV83" s="233">
        <v>0</v>
      </c>
      <c r="BW83" s="233">
        <v>0</v>
      </c>
      <c r="BX83" s="233">
        <v>0</v>
      </c>
      <c r="BY83" s="233">
        <v>0</v>
      </c>
      <c r="BZ83" s="233">
        <v>0</v>
      </c>
      <c r="CA83" s="233">
        <v>0</v>
      </c>
      <c r="CB83" s="343"/>
      <c r="CC83" s="343">
        <v>0</v>
      </c>
      <c r="CD83" s="346"/>
      <c r="CE83" s="253">
        <v>0</v>
      </c>
      <c r="CF83" s="233">
        <v>0</v>
      </c>
      <c r="CG83" s="233">
        <v>0</v>
      </c>
      <c r="CH83" s="233">
        <v>0</v>
      </c>
      <c r="CI83" s="234">
        <v>0</v>
      </c>
    </row>
    <row r="84" spans="1:87" s="145" customFormat="1" x14ac:dyDescent="0.2">
      <c r="A84" s="337" t="s">
        <v>324</v>
      </c>
      <c r="B84" s="334" t="s">
        <v>1736</v>
      </c>
      <c r="C84" s="232">
        <v>0</v>
      </c>
      <c r="D84" s="233">
        <v>365</v>
      </c>
      <c r="E84" s="233">
        <v>295</v>
      </c>
      <c r="F84" s="233">
        <v>505</v>
      </c>
      <c r="G84" s="233">
        <v>0</v>
      </c>
      <c r="H84" s="233">
        <v>360</v>
      </c>
      <c r="I84" s="233">
        <v>0</v>
      </c>
      <c r="J84" s="233">
        <v>0</v>
      </c>
      <c r="K84" s="233">
        <v>0</v>
      </c>
      <c r="L84" s="233">
        <v>0</v>
      </c>
      <c r="M84" s="233">
        <v>0</v>
      </c>
      <c r="N84" s="233">
        <v>0</v>
      </c>
      <c r="O84" s="233">
        <v>0</v>
      </c>
      <c r="P84" s="233"/>
      <c r="Q84" s="233">
        <v>0</v>
      </c>
      <c r="R84" s="233">
        <v>0</v>
      </c>
      <c r="S84" s="233">
        <v>0</v>
      </c>
      <c r="T84" s="233">
        <v>0</v>
      </c>
      <c r="U84" s="233">
        <v>0</v>
      </c>
      <c r="V84" s="233">
        <v>0</v>
      </c>
      <c r="W84" s="233">
        <v>0</v>
      </c>
      <c r="X84" s="233">
        <v>0</v>
      </c>
      <c r="Y84" s="233">
        <v>0</v>
      </c>
      <c r="Z84" s="233">
        <v>0</v>
      </c>
      <c r="AA84" s="233">
        <v>25</v>
      </c>
      <c r="AB84" s="233">
        <v>0</v>
      </c>
      <c r="AC84" s="233">
        <v>0</v>
      </c>
      <c r="AD84" s="233">
        <v>0</v>
      </c>
      <c r="AE84" s="233">
        <v>0</v>
      </c>
      <c r="AF84" s="233">
        <v>0</v>
      </c>
      <c r="AG84" s="233">
        <v>0</v>
      </c>
      <c r="AH84" s="233">
        <v>0</v>
      </c>
      <c r="AI84" s="233">
        <v>0</v>
      </c>
      <c r="AJ84" s="233">
        <v>0</v>
      </c>
      <c r="AK84" s="233">
        <v>0</v>
      </c>
      <c r="AL84" s="233">
        <v>0</v>
      </c>
      <c r="AM84" s="233"/>
      <c r="AN84" s="233">
        <v>0</v>
      </c>
      <c r="AO84" s="233">
        <v>0</v>
      </c>
      <c r="AP84" s="233">
        <v>0</v>
      </c>
      <c r="AQ84" s="233">
        <v>0</v>
      </c>
      <c r="AR84" s="233">
        <v>0</v>
      </c>
      <c r="AS84" s="233">
        <v>0</v>
      </c>
      <c r="AT84" s="233">
        <v>0</v>
      </c>
      <c r="AU84" s="233">
        <v>0</v>
      </c>
      <c r="AV84" s="233">
        <v>0</v>
      </c>
      <c r="AW84" s="233">
        <v>0</v>
      </c>
      <c r="AX84" s="233">
        <v>0</v>
      </c>
      <c r="AY84" s="233">
        <v>0</v>
      </c>
      <c r="AZ84" s="233">
        <v>0</v>
      </c>
      <c r="BA84" s="233">
        <v>0</v>
      </c>
      <c r="BB84" s="233">
        <v>0</v>
      </c>
      <c r="BC84" s="233">
        <v>0</v>
      </c>
      <c r="BD84" s="233">
        <v>0</v>
      </c>
      <c r="BE84" s="233">
        <v>0</v>
      </c>
      <c r="BF84" s="233">
        <v>0</v>
      </c>
      <c r="BG84" s="233">
        <v>0</v>
      </c>
      <c r="BH84" s="233">
        <v>0</v>
      </c>
      <c r="BI84" s="233">
        <v>0</v>
      </c>
      <c r="BJ84" s="233">
        <v>0</v>
      </c>
      <c r="BK84" s="233">
        <v>0</v>
      </c>
      <c r="BL84" s="233">
        <v>0</v>
      </c>
      <c r="BM84" s="233">
        <v>0</v>
      </c>
      <c r="BN84" s="233">
        <v>0</v>
      </c>
      <c r="BO84" s="233">
        <v>0</v>
      </c>
      <c r="BP84" s="233">
        <v>0</v>
      </c>
      <c r="BQ84" s="233">
        <v>0</v>
      </c>
      <c r="BR84" s="233">
        <v>0</v>
      </c>
      <c r="BS84" s="233">
        <v>0</v>
      </c>
      <c r="BT84" s="233">
        <v>0</v>
      </c>
      <c r="BU84" s="233">
        <v>0</v>
      </c>
      <c r="BV84" s="233">
        <v>0</v>
      </c>
      <c r="BW84" s="233">
        <v>0</v>
      </c>
      <c r="BX84" s="233">
        <v>0</v>
      </c>
      <c r="BY84" s="233">
        <v>0</v>
      </c>
      <c r="BZ84" s="233">
        <v>0</v>
      </c>
      <c r="CA84" s="233">
        <v>0</v>
      </c>
      <c r="CB84" s="343"/>
      <c r="CC84" s="343">
        <v>0</v>
      </c>
      <c r="CD84" s="346"/>
      <c r="CE84" s="253">
        <v>0</v>
      </c>
      <c r="CF84" s="233">
        <v>0</v>
      </c>
      <c r="CG84" s="233">
        <v>0</v>
      </c>
      <c r="CH84" s="233">
        <v>0</v>
      </c>
      <c r="CI84" s="234">
        <v>0</v>
      </c>
    </row>
    <row r="85" spans="1:87" s="145" customFormat="1" x14ac:dyDescent="0.2">
      <c r="A85" s="337" t="s">
        <v>33</v>
      </c>
      <c r="B85" s="334" t="s">
        <v>1737</v>
      </c>
      <c r="C85" s="232">
        <v>0</v>
      </c>
      <c r="D85" s="233">
        <v>205</v>
      </c>
      <c r="E85" s="233">
        <v>0</v>
      </c>
      <c r="F85" s="233">
        <v>650</v>
      </c>
      <c r="G85" s="233">
        <v>0</v>
      </c>
      <c r="H85" s="233">
        <v>0</v>
      </c>
      <c r="I85" s="233">
        <v>0</v>
      </c>
      <c r="J85" s="233">
        <v>0</v>
      </c>
      <c r="K85" s="233">
        <v>0</v>
      </c>
      <c r="L85" s="233">
        <v>0</v>
      </c>
      <c r="M85" s="233">
        <v>0</v>
      </c>
      <c r="N85" s="233">
        <v>0</v>
      </c>
      <c r="O85" s="233">
        <v>0</v>
      </c>
      <c r="P85" s="233"/>
      <c r="Q85" s="233">
        <v>0</v>
      </c>
      <c r="R85" s="233">
        <v>0</v>
      </c>
      <c r="S85" s="233">
        <v>0</v>
      </c>
      <c r="T85" s="233">
        <v>0</v>
      </c>
      <c r="U85" s="233">
        <v>0</v>
      </c>
      <c r="V85" s="233">
        <v>0</v>
      </c>
      <c r="W85" s="233">
        <v>555</v>
      </c>
      <c r="X85" s="233">
        <v>0</v>
      </c>
      <c r="Y85" s="233">
        <v>0</v>
      </c>
      <c r="Z85" s="233">
        <v>0</v>
      </c>
      <c r="AA85" s="233">
        <v>315</v>
      </c>
      <c r="AB85" s="233">
        <v>0</v>
      </c>
      <c r="AC85" s="233">
        <v>0</v>
      </c>
      <c r="AD85" s="233">
        <v>0</v>
      </c>
      <c r="AE85" s="233">
        <v>0</v>
      </c>
      <c r="AF85" s="233">
        <v>0</v>
      </c>
      <c r="AG85" s="233">
        <v>0</v>
      </c>
      <c r="AH85" s="233">
        <v>0</v>
      </c>
      <c r="AI85" s="233">
        <v>0</v>
      </c>
      <c r="AJ85" s="233">
        <v>0</v>
      </c>
      <c r="AK85" s="233">
        <v>0</v>
      </c>
      <c r="AL85" s="233">
        <v>0</v>
      </c>
      <c r="AM85" s="233"/>
      <c r="AN85" s="233">
        <v>0</v>
      </c>
      <c r="AO85" s="233">
        <v>0</v>
      </c>
      <c r="AP85" s="233">
        <v>0</v>
      </c>
      <c r="AQ85" s="233">
        <v>0</v>
      </c>
      <c r="AR85" s="233">
        <v>0</v>
      </c>
      <c r="AS85" s="233">
        <v>0</v>
      </c>
      <c r="AT85" s="233">
        <v>0</v>
      </c>
      <c r="AU85" s="233">
        <v>0</v>
      </c>
      <c r="AV85" s="233">
        <v>0</v>
      </c>
      <c r="AW85" s="233">
        <v>0</v>
      </c>
      <c r="AX85" s="233">
        <v>0</v>
      </c>
      <c r="AY85" s="233">
        <v>0</v>
      </c>
      <c r="AZ85" s="233">
        <v>0</v>
      </c>
      <c r="BA85" s="233">
        <v>0</v>
      </c>
      <c r="BB85" s="233">
        <v>0</v>
      </c>
      <c r="BC85" s="233">
        <v>0</v>
      </c>
      <c r="BD85" s="233">
        <v>0</v>
      </c>
      <c r="BE85" s="233">
        <v>0</v>
      </c>
      <c r="BF85" s="233">
        <v>0</v>
      </c>
      <c r="BG85" s="233">
        <v>0</v>
      </c>
      <c r="BH85" s="233">
        <v>0</v>
      </c>
      <c r="BI85" s="233">
        <v>0</v>
      </c>
      <c r="BJ85" s="233">
        <v>0</v>
      </c>
      <c r="BK85" s="233">
        <v>0</v>
      </c>
      <c r="BL85" s="233">
        <v>0</v>
      </c>
      <c r="BM85" s="233">
        <v>0</v>
      </c>
      <c r="BN85" s="233">
        <v>0</v>
      </c>
      <c r="BO85" s="233">
        <v>0</v>
      </c>
      <c r="BP85" s="233">
        <v>0</v>
      </c>
      <c r="BQ85" s="233">
        <v>0</v>
      </c>
      <c r="BR85" s="233">
        <v>0</v>
      </c>
      <c r="BS85" s="233">
        <v>0</v>
      </c>
      <c r="BT85" s="233">
        <v>0</v>
      </c>
      <c r="BU85" s="233">
        <v>0</v>
      </c>
      <c r="BV85" s="233">
        <v>0</v>
      </c>
      <c r="BW85" s="233">
        <v>0</v>
      </c>
      <c r="BX85" s="233">
        <v>0</v>
      </c>
      <c r="BY85" s="233">
        <v>0</v>
      </c>
      <c r="BZ85" s="233">
        <v>0</v>
      </c>
      <c r="CA85" s="233">
        <v>0</v>
      </c>
      <c r="CB85" s="343"/>
      <c r="CC85" s="343">
        <v>0</v>
      </c>
      <c r="CD85" s="346"/>
      <c r="CE85" s="253">
        <v>0</v>
      </c>
      <c r="CF85" s="233">
        <v>0</v>
      </c>
      <c r="CG85" s="233">
        <v>0</v>
      </c>
      <c r="CH85" s="233">
        <v>0</v>
      </c>
      <c r="CI85" s="234">
        <v>0</v>
      </c>
    </row>
    <row r="86" spans="1:87" s="145" customFormat="1" x14ac:dyDescent="0.2">
      <c r="A86" s="337" t="s">
        <v>34</v>
      </c>
      <c r="B86" s="334" t="s">
        <v>1738</v>
      </c>
      <c r="C86" s="232">
        <v>0</v>
      </c>
      <c r="D86" s="233">
        <v>210</v>
      </c>
      <c r="E86" s="233" t="s">
        <v>1676</v>
      </c>
      <c r="F86" s="233">
        <v>35</v>
      </c>
      <c r="G86" s="233">
        <v>0</v>
      </c>
      <c r="H86" s="233">
        <v>0</v>
      </c>
      <c r="I86" s="233">
        <v>0</v>
      </c>
      <c r="J86" s="233">
        <v>0</v>
      </c>
      <c r="K86" s="233">
        <v>0</v>
      </c>
      <c r="L86" s="233">
        <v>0</v>
      </c>
      <c r="M86" s="233">
        <v>0</v>
      </c>
      <c r="N86" s="233">
        <v>0</v>
      </c>
      <c r="O86" s="233">
        <v>0</v>
      </c>
      <c r="P86" s="233"/>
      <c r="Q86" s="233">
        <v>0</v>
      </c>
      <c r="R86" s="233">
        <v>0</v>
      </c>
      <c r="S86" s="233">
        <v>0</v>
      </c>
      <c r="T86" s="233">
        <v>0</v>
      </c>
      <c r="U86" s="233">
        <v>0</v>
      </c>
      <c r="V86" s="233">
        <v>0</v>
      </c>
      <c r="W86" s="233">
        <v>10</v>
      </c>
      <c r="X86" s="233">
        <v>0</v>
      </c>
      <c r="Y86" s="233">
        <v>0</v>
      </c>
      <c r="Z86" s="233">
        <v>0</v>
      </c>
      <c r="AA86" s="233">
        <v>55</v>
      </c>
      <c r="AB86" s="233">
        <v>0</v>
      </c>
      <c r="AC86" s="233">
        <v>0</v>
      </c>
      <c r="AD86" s="233">
        <v>0</v>
      </c>
      <c r="AE86" s="233">
        <v>0</v>
      </c>
      <c r="AF86" s="233">
        <v>0</v>
      </c>
      <c r="AG86" s="233">
        <v>0</v>
      </c>
      <c r="AH86" s="233">
        <v>0</v>
      </c>
      <c r="AI86" s="233">
        <v>0</v>
      </c>
      <c r="AJ86" s="233">
        <v>0</v>
      </c>
      <c r="AK86" s="233">
        <v>0</v>
      </c>
      <c r="AL86" s="233">
        <v>0</v>
      </c>
      <c r="AM86" s="233"/>
      <c r="AN86" s="233">
        <v>0</v>
      </c>
      <c r="AO86" s="233">
        <v>0</v>
      </c>
      <c r="AP86" s="233">
        <v>0</v>
      </c>
      <c r="AQ86" s="233">
        <v>0</v>
      </c>
      <c r="AR86" s="233">
        <v>0</v>
      </c>
      <c r="AS86" s="233">
        <v>0</v>
      </c>
      <c r="AT86" s="233">
        <v>0</v>
      </c>
      <c r="AU86" s="233">
        <v>0</v>
      </c>
      <c r="AV86" s="233">
        <v>0</v>
      </c>
      <c r="AW86" s="233">
        <v>0</v>
      </c>
      <c r="AX86" s="233">
        <v>0</v>
      </c>
      <c r="AY86" s="233">
        <v>0</v>
      </c>
      <c r="AZ86" s="233">
        <v>0</v>
      </c>
      <c r="BA86" s="233">
        <v>0</v>
      </c>
      <c r="BB86" s="233">
        <v>0</v>
      </c>
      <c r="BC86" s="233">
        <v>0</v>
      </c>
      <c r="BD86" s="233">
        <v>0</v>
      </c>
      <c r="BE86" s="233">
        <v>0</v>
      </c>
      <c r="BF86" s="233">
        <v>0</v>
      </c>
      <c r="BG86" s="233">
        <v>0</v>
      </c>
      <c r="BH86" s="233">
        <v>20</v>
      </c>
      <c r="BI86" s="233">
        <v>0</v>
      </c>
      <c r="BJ86" s="233">
        <v>0</v>
      </c>
      <c r="BK86" s="233">
        <v>0</v>
      </c>
      <c r="BL86" s="233">
        <v>0</v>
      </c>
      <c r="BM86" s="233">
        <v>0</v>
      </c>
      <c r="BN86" s="233">
        <v>0</v>
      </c>
      <c r="BO86" s="233">
        <v>0</v>
      </c>
      <c r="BP86" s="233">
        <v>0</v>
      </c>
      <c r="BQ86" s="233">
        <v>0</v>
      </c>
      <c r="BR86" s="233">
        <v>0</v>
      </c>
      <c r="BS86" s="233">
        <v>0</v>
      </c>
      <c r="BT86" s="233">
        <v>0</v>
      </c>
      <c r="BU86" s="233">
        <v>0</v>
      </c>
      <c r="BV86" s="233">
        <v>0</v>
      </c>
      <c r="BW86" s="233">
        <v>0</v>
      </c>
      <c r="BX86" s="233">
        <v>0</v>
      </c>
      <c r="BY86" s="233">
        <v>0</v>
      </c>
      <c r="BZ86" s="233">
        <v>0</v>
      </c>
      <c r="CA86" s="233">
        <v>0</v>
      </c>
      <c r="CB86" s="343"/>
      <c r="CC86" s="343">
        <v>0</v>
      </c>
      <c r="CD86" s="346"/>
      <c r="CE86" s="253">
        <v>0</v>
      </c>
      <c r="CF86" s="233">
        <v>0</v>
      </c>
      <c r="CG86" s="233">
        <v>0</v>
      </c>
      <c r="CH86" s="233">
        <v>0</v>
      </c>
      <c r="CI86" s="234">
        <v>0</v>
      </c>
    </row>
    <row r="87" spans="1:87" s="145" customFormat="1" x14ac:dyDescent="0.2">
      <c r="A87" s="337" t="s">
        <v>36</v>
      </c>
      <c r="B87" s="334" t="s">
        <v>1739</v>
      </c>
      <c r="C87" s="232">
        <v>0</v>
      </c>
      <c r="D87" s="233">
        <v>360</v>
      </c>
      <c r="E87" s="233">
        <v>0</v>
      </c>
      <c r="F87" s="233">
        <v>285</v>
      </c>
      <c r="G87" s="233">
        <v>25</v>
      </c>
      <c r="H87" s="233">
        <v>80</v>
      </c>
      <c r="I87" s="233">
        <v>0</v>
      </c>
      <c r="J87" s="233">
        <v>0</v>
      </c>
      <c r="K87" s="233">
        <v>0</v>
      </c>
      <c r="L87" s="233">
        <v>0</v>
      </c>
      <c r="M87" s="233">
        <v>0</v>
      </c>
      <c r="N87" s="233">
        <v>0</v>
      </c>
      <c r="O87" s="233">
        <v>0</v>
      </c>
      <c r="P87" s="233"/>
      <c r="Q87" s="233">
        <v>0</v>
      </c>
      <c r="R87" s="233">
        <v>0</v>
      </c>
      <c r="S87" s="233">
        <v>0</v>
      </c>
      <c r="T87" s="233">
        <v>0</v>
      </c>
      <c r="U87" s="233">
        <v>0</v>
      </c>
      <c r="V87" s="233">
        <v>0</v>
      </c>
      <c r="W87" s="233">
        <v>185</v>
      </c>
      <c r="X87" s="233">
        <v>0</v>
      </c>
      <c r="Y87" s="233">
        <v>0</v>
      </c>
      <c r="Z87" s="233">
        <v>0</v>
      </c>
      <c r="AA87" s="233" t="s">
        <v>1676</v>
      </c>
      <c r="AB87" s="233">
        <v>0</v>
      </c>
      <c r="AC87" s="233">
        <v>0</v>
      </c>
      <c r="AD87" s="233">
        <v>0</v>
      </c>
      <c r="AE87" s="233">
        <v>0</v>
      </c>
      <c r="AF87" s="233">
        <v>0</v>
      </c>
      <c r="AG87" s="233">
        <v>0</v>
      </c>
      <c r="AH87" s="233">
        <v>0</v>
      </c>
      <c r="AI87" s="233">
        <v>0</v>
      </c>
      <c r="AJ87" s="233">
        <v>0</v>
      </c>
      <c r="AK87" s="233">
        <v>0</v>
      </c>
      <c r="AL87" s="233">
        <v>0</v>
      </c>
      <c r="AM87" s="233"/>
      <c r="AN87" s="233">
        <v>0</v>
      </c>
      <c r="AO87" s="233">
        <v>0</v>
      </c>
      <c r="AP87" s="233">
        <v>0</v>
      </c>
      <c r="AQ87" s="233">
        <v>0</v>
      </c>
      <c r="AR87" s="233">
        <v>0</v>
      </c>
      <c r="AS87" s="233">
        <v>0</v>
      </c>
      <c r="AT87" s="233">
        <v>0</v>
      </c>
      <c r="AU87" s="233">
        <v>0</v>
      </c>
      <c r="AV87" s="233">
        <v>0</v>
      </c>
      <c r="AW87" s="233">
        <v>0</v>
      </c>
      <c r="AX87" s="233">
        <v>0</v>
      </c>
      <c r="AY87" s="233">
        <v>0</v>
      </c>
      <c r="AZ87" s="233">
        <v>0</v>
      </c>
      <c r="BA87" s="233">
        <v>0</v>
      </c>
      <c r="BB87" s="233">
        <v>0</v>
      </c>
      <c r="BC87" s="233">
        <v>0</v>
      </c>
      <c r="BD87" s="233">
        <v>0</v>
      </c>
      <c r="BE87" s="233">
        <v>0</v>
      </c>
      <c r="BF87" s="233">
        <v>0</v>
      </c>
      <c r="BG87" s="233">
        <v>0</v>
      </c>
      <c r="BH87" s="233">
        <v>285</v>
      </c>
      <c r="BI87" s="233">
        <v>0</v>
      </c>
      <c r="BJ87" s="233">
        <v>0</v>
      </c>
      <c r="BK87" s="233">
        <v>0</v>
      </c>
      <c r="BL87" s="233">
        <v>0</v>
      </c>
      <c r="BM87" s="233">
        <v>0</v>
      </c>
      <c r="BN87" s="233">
        <v>0</v>
      </c>
      <c r="BO87" s="233">
        <v>0</v>
      </c>
      <c r="BP87" s="233">
        <v>0</v>
      </c>
      <c r="BQ87" s="233">
        <v>0</v>
      </c>
      <c r="BR87" s="233">
        <v>0</v>
      </c>
      <c r="BS87" s="233">
        <v>0</v>
      </c>
      <c r="BT87" s="233">
        <v>0</v>
      </c>
      <c r="BU87" s="233">
        <v>0</v>
      </c>
      <c r="BV87" s="233">
        <v>0</v>
      </c>
      <c r="BW87" s="233">
        <v>0</v>
      </c>
      <c r="BX87" s="233">
        <v>0</v>
      </c>
      <c r="BY87" s="233">
        <v>0</v>
      </c>
      <c r="BZ87" s="233">
        <v>0</v>
      </c>
      <c r="CA87" s="233">
        <v>0</v>
      </c>
      <c r="CB87" s="343"/>
      <c r="CC87" s="343">
        <v>0</v>
      </c>
      <c r="CD87" s="346"/>
      <c r="CE87" s="253">
        <v>0</v>
      </c>
      <c r="CF87" s="233">
        <v>0</v>
      </c>
      <c r="CG87" s="233">
        <v>0</v>
      </c>
      <c r="CH87" s="233">
        <v>0</v>
      </c>
      <c r="CI87" s="234">
        <v>0</v>
      </c>
    </row>
    <row r="88" spans="1:87" s="145" customFormat="1" x14ac:dyDescent="0.2">
      <c r="A88" s="337" t="s">
        <v>585</v>
      </c>
      <c r="B88" s="334" t="s">
        <v>1740</v>
      </c>
      <c r="C88" s="232">
        <v>0</v>
      </c>
      <c r="D88" s="233">
        <v>1025</v>
      </c>
      <c r="E88" s="233">
        <v>170</v>
      </c>
      <c r="F88" s="233">
        <v>325</v>
      </c>
      <c r="G88" s="233">
        <v>135</v>
      </c>
      <c r="H88" s="233">
        <v>0</v>
      </c>
      <c r="I88" s="233">
        <v>0</v>
      </c>
      <c r="J88" s="233">
        <v>0</v>
      </c>
      <c r="K88" s="233">
        <v>0</v>
      </c>
      <c r="L88" s="233">
        <v>0</v>
      </c>
      <c r="M88" s="233">
        <v>0</v>
      </c>
      <c r="N88" s="233">
        <v>0</v>
      </c>
      <c r="O88" s="233">
        <v>0</v>
      </c>
      <c r="P88" s="233"/>
      <c r="Q88" s="233">
        <v>0</v>
      </c>
      <c r="R88" s="233">
        <v>0</v>
      </c>
      <c r="S88" s="233">
        <v>0</v>
      </c>
      <c r="T88" s="233">
        <v>0</v>
      </c>
      <c r="U88" s="233">
        <v>0</v>
      </c>
      <c r="V88" s="233">
        <v>0</v>
      </c>
      <c r="W88" s="233">
        <v>0</v>
      </c>
      <c r="X88" s="233">
        <v>0</v>
      </c>
      <c r="Y88" s="233">
        <v>0</v>
      </c>
      <c r="Z88" s="233">
        <v>0</v>
      </c>
      <c r="AA88" s="233">
        <v>30</v>
      </c>
      <c r="AB88" s="233">
        <v>0</v>
      </c>
      <c r="AC88" s="233">
        <v>0</v>
      </c>
      <c r="AD88" s="233">
        <v>0</v>
      </c>
      <c r="AE88" s="233">
        <v>0</v>
      </c>
      <c r="AF88" s="233">
        <v>0</v>
      </c>
      <c r="AG88" s="233">
        <v>0</v>
      </c>
      <c r="AH88" s="233">
        <v>0</v>
      </c>
      <c r="AI88" s="233">
        <v>0</v>
      </c>
      <c r="AJ88" s="233">
        <v>0</v>
      </c>
      <c r="AK88" s="233">
        <v>0</v>
      </c>
      <c r="AL88" s="233">
        <v>0</v>
      </c>
      <c r="AM88" s="233"/>
      <c r="AN88" s="233">
        <v>0</v>
      </c>
      <c r="AO88" s="233">
        <v>0</v>
      </c>
      <c r="AP88" s="233">
        <v>0</v>
      </c>
      <c r="AQ88" s="233">
        <v>0</v>
      </c>
      <c r="AR88" s="233">
        <v>0</v>
      </c>
      <c r="AS88" s="233">
        <v>0</v>
      </c>
      <c r="AT88" s="233">
        <v>0</v>
      </c>
      <c r="AU88" s="233">
        <v>0</v>
      </c>
      <c r="AV88" s="233">
        <v>0</v>
      </c>
      <c r="AW88" s="233" t="s">
        <v>1676</v>
      </c>
      <c r="AX88" s="233">
        <v>0</v>
      </c>
      <c r="AY88" s="233">
        <v>0</v>
      </c>
      <c r="AZ88" s="233">
        <v>0</v>
      </c>
      <c r="BA88" s="233">
        <v>0</v>
      </c>
      <c r="BB88" s="233">
        <v>0</v>
      </c>
      <c r="BC88" s="233">
        <v>0</v>
      </c>
      <c r="BD88" s="233">
        <v>0</v>
      </c>
      <c r="BE88" s="233">
        <v>0</v>
      </c>
      <c r="BF88" s="233">
        <v>0</v>
      </c>
      <c r="BG88" s="233">
        <v>0</v>
      </c>
      <c r="BH88" s="233">
        <v>400</v>
      </c>
      <c r="BI88" s="233">
        <v>0</v>
      </c>
      <c r="BJ88" s="233">
        <v>0</v>
      </c>
      <c r="BK88" s="233">
        <v>0</v>
      </c>
      <c r="BL88" s="233">
        <v>0</v>
      </c>
      <c r="BM88" s="233">
        <v>0</v>
      </c>
      <c r="BN88" s="233">
        <v>0</v>
      </c>
      <c r="BO88" s="233">
        <v>0</v>
      </c>
      <c r="BP88" s="233">
        <v>0</v>
      </c>
      <c r="BQ88" s="233">
        <v>0</v>
      </c>
      <c r="BR88" s="233">
        <v>0</v>
      </c>
      <c r="BS88" s="233">
        <v>0</v>
      </c>
      <c r="BT88" s="233">
        <v>0</v>
      </c>
      <c r="BU88" s="233">
        <v>0</v>
      </c>
      <c r="BV88" s="233">
        <v>0</v>
      </c>
      <c r="BW88" s="233">
        <v>0</v>
      </c>
      <c r="BX88" s="233">
        <v>0</v>
      </c>
      <c r="BY88" s="233">
        <v>0</v>
      </c>
      <c r="BZ88" s="233">
        <v>0</v>
      </c>
      <c r="CA88" s="233">
        <v>0</v>
      </c>
      <c r="CB88" s="343"/>
      <c r="CC88" s="343">
        <v>0</v>
      </c>
      <c r="CD88" s="346"/>
      <c r="CE88" s="253">
        <v>0</v>
      </c>
      <c r="CF88" s="233">
        <v>0</v>
      </c>
      <c r="CG88" s="233">
        <v>0</v>
      </c>
      <c r="CH88" s="233">
        <v>0</v>
      </c>
      <c r="CI88" s="234">
        <v>0</v>
      </c>
    </row>
    <row r="89" spans="1:87" s="145" customFormat="1" x14ac:dyDescent="0.2">
      <c r="A89" s="337" t="s">
        <v>39</v>
      </c>
      <c r="B89" s="334" t="s">
        <v>1741</v>
      </c>
      <c r="C89" s="232">
        <v>0</v>
      </c>
      <c r="D89" s="233">
        <v>315</v>
      </c>
      <c r="E89" s="233">
        <v>0</v>
      </c>
      <c r="F89" s="233">
        <v>680</v>
      </c>
      <c r="G89" s="233">
        <v>0</v>
      </c>
      <c r="H89" s="233">
        <v>170</v>
      </c>
      <c r="I89" s="233">
        <v>0</v>
      </c>
      <c r="J89" s="233">
        <v>0</v>
      </c>
      <c r="K89" s="233">
        <v>0</v>
      </c>
      <c r="L89" s="233">
        <v>0</v>
      </c>
      <c r="M89" s="233">
        <v>0</v>
      </c>
      <c r="N89" s="233">
        <v>0</v>
      </c>
      <c r="O89" s="233">
        <v>0</v>
      </c>
      <c r="P89" s="233"/>
      <c r="Q89" s="233">
        <v>0</v>
      </c>
      <c r="R89" s="233">
        <v>0</v>
      </c>
      <c r="S89" s="233">
        <v>0</v>
      </c>
      <c r="T89" s="233">
        <v>0</v>
      </c>
      <c r="U89" s="233">
        <v>0</v>
      </c>
      <c r="V89" s="233">
        <v>0</v>
      </c>
      <c r="W89" s="233">
        <v>0</v>
      </c>
      <c r="X89" s="233">
        <v>0</v>
      </c>
      <c r="Y89" s="233">
        <v>0</v>
      </c>
      <c r="Z89" s="233">
        <v>0</v>
      </c>
      <c r="AA89" s="233">
        <v>0</v>
      </c>
      <c r="AB89" s="233">
        <v>0</v>
      </c>
      <c r="AC89" s="233">
        <v>0</v>
      </c>
      <c r="AD89" s="233">
        <v>0</v>
      </c>
      <c r="AE89" s="233">
        <v>0</v>
      </c>
      <c r="AF89" s="233">
        <v>0</v>
      </c>
      <c r="AG89" s="233">
        <v>0</v>
      </c>
      <c r="AH89" s="233">
        <v>0</v>
      </c>
      <c r="AI89" s="233">
        <v>0</v>
      </c>
      <c r="AJ89" s="233">
        <v>0</v>
      </c>
      <c r="AK89" s="233">
        <v>0</v>
      </c>
      <c r="AL89" s="233">
        <v>0</v>
      </c>
      <c r="AM89" s="233"/>
      <c r="AN89" s="233">
        <v>0</v>
      </c>
      <c r="AO89" s="233">
        <v>0</v>
      </c>
      <c r="AP89" s="233">
        <v>0</v>
      </c>
      <c r="AQ89" s="233">
        <v>0</v>
      </c>
      <c r="AR89" s="233">
        <v>0</v>
      </c>
      <c r="AS89" s="233">
        <v>0</v>
      </c>
      <c r="AT89" s="233">
        <v>0</v>
      </c>
      <c r="AU89" s="233">
        <v>0</v>
      </c>
      <c r="AV89" s="233">
        <v>0</v>
      </c>
      <c r="AW89" s="233">
        <v>0</v>
      </c>
      <c r="AX89" s="233">
        <v>0</v>
      </c>
      <c r="AY89" s="233">
        <v>0</v>
      </c>
      <c r="AZ89" s="233">
        <v>0</v>
      </c>
      <c r="BA89" s="233">
        <v>0</v>
      </c>
      <c r="BB89" s="233">
        <v>0</v>
      </c>
      <c r="BC89" s="233">
        <v>0</v>
      </c>
      <c r="BD89" s="233">
        <v>0</v>
      </c>
      <c r="BE89" s="233">
        <v>0</v>
      </c>
      <c r="BF89" s="233">
        <v>0</v>
      </c>
      <c r="BG89" s="233">
        <v>0</v>
      </c>
      <c r="BH89" s="233">
        <v>0</v>
      </c>
      <c r="BI89" s="233">
        <v>0</v>
      </c>
      <c r="BJ89" s="233">
        <v>0</v>
      </c>
      <c r="BK89" s="233">
        <v>0</v>
      </c>
      <c r="BL89" s="233">
        <v>0</v>
      </c>
      <c r="BM89" s="233">
        <v>0</v>
      </c>
      <c r="BN89" s="233">
        <v>0</v>
      </c>
      <c r="BO89" s="233">
        <v>0</v>
      </c>
      <c r="BP89" s="233">
        <v>0</v>
      </c>
      <c r="BQ89" s="233">
        <v>0</v>
      </c>
      <c r="BR89" s="233">
        <v>0</v>
      </c>
      <c r="BS89" s="233">
        <v>0</v>
      </c>
      <c r="BT89" s="233">
        <v>0</v>
      </c>
      <c r="BU89" s="233">
        <v>0</v>
      </c>
      <c r="BV89" s="233">
        <v>0</v>
      </c>
      <c r="BW89" s="233">
        <v>0</v>
      </c>
      <c r="BX89" s="233">
        <v>0</v>
      </c>
      <c r="BY89" s="233">
        <v>0</v>
      </c>
      <c r="BZ89" s="233">
        <v>0</v>
      </c>
      <c r="CA89" s="233">
        <v>0</v>
      </c>
      <c r="CB89" s="343"/>
      <c r="CC89" s="343">
        <v>0</v>
      </c>
      <c r="CD89" s="346"/>
      <c r="CE89" s="253">
        <v>0</v>
      </c>
      <c r="CF89" s="233">
        <v>0</v>
      </c>
      <c r="CG89" s="233">
        <v>0</v>
      </c>
      <c r="CH89" s="233">
        <v>0</v>
      </c>
      <c r="CI89" s="234">
        <v>0</v>
      </c>
    </row>
    <row r="90" spans="1:87" s="145" customFormat="1" x14ac:dyDescent="0.2">
      <c r="A90" s="337" t="s">
        <v>37</v>
      </c>
      <c r="B90" s="334" t="s">
        <v>1742</v>
      </c>
      <c r="C90" s="232">
        <v>0</v>
      </c>
      <c r="D90" s="233">
        <v>380</v>
      </c>
      <c r="E90" s="233">
        <v>0</v>
      </c>
      <c r="F90" s="233">
        <v>280</v>
      </c>
      <c r="G90" s="233">
        <v>0</v>
      </c>
      <c r="H90" s="233">
        <v>0</v>
      </c>
      <c r="I90" s="233">
        <v>0</v>
      </c>
      <c r="J90" s="233">
        <v>0</v>
      </c>
      <c r="K90" s="233">
        <v>0</v>
      </c>
      <c r="L90" s="233">
        <v>0</v>
      </c>
      <c r="M90" s="233">
        <v>0</v>
      </c>
      <c r="N90" s="233">
        <v>0</v>
      </c>
      <c r="O90" s="233">
        <v>0</v>
      </c>
      <c r="P90" s="233"/>
      <c r="Q90" s="233">
        <v>0</v>
      </c>
      <c r="R90" s="233">
        <v>70</v>
      </c>
      <c r="S90" s="233">
        <v>0</v>
      </c>
      <c r="T90" s="233">
        <v>0</v>
      </c>
      <c r="U90" s="233">
        <v>0</v>
      </c>
      <c r="V90" s="233">
        <v>0</v>
      </c>
      <c r="W90" s="233">
        <v>0</v>
      </c>
      <c r="X90" s="233">
        <v>0</v>
      </c>
      <c r="Y90" s="233">
        <v>0</v>
      </c>
      <c r="Z90" s="233">
        <v>0</v>
      </c>
      <c r="AA90" s="233">
        <v>45</v>
      </c>
      <c r="AB90" s="233">
        <v>0</v>
      </c>
      <c r="AC90" s="233">
        <v>0</v>
      </c>
      <c r="AD90" s="233">
        <v>0</v>
      </c>
      <c r="AE90" s="233">
        <v>0</v>
      </c>
      <c r="AF90" s="233">
        <v>0</v>
      </c>
      <c r="AG90" s="233">
        <v>0</v>
      </c>
      <c r="AH90" s="233">
        <v>0</v>
      </c>
      <c r="AI90" s="233">
        <v>0</v>
      </c>
      <c r="AJ90" s="233">
        <v>0</v>
      </c>
      <c r="AK90" s="233">
        <v>0</v>
      </c>
      <c r="AL90" s="233">
        <v>0</v>
      </c>
      <c r="AM90" s="233"/>
      <c r="AN90" s="233">
        <v>0</v>
      </c>
      <c r="AO90" s="233">
        <v>0</v>
      </c>
      <c r="AP90" s="233">
        <v>0</v>
      </c>
      <c r="AQ90" s="233">
        <v>0</v>
      </c>
      <c r="AR90" s="233">
        <v>0</v>
      </c>
      <c r="AS90" s="233">
        <v>0</v>
      </c>
      <c r="AT90" s="233">
        <v>0</v>
      </c>
      <c r="AU90" s="233">
        <v>0</v>
      </c>
      <c r="AV90" s="233">
        <v>0</v>
      </c>
      <c r="AW90" s="233">
        <v>0</v>
      </c>
      <c r="AX90" s="233">
        <v>0</v>
      </c>
      <c r="AY90" s="233">
        <v>0</v>
      </c>
      <c r="AZ90" s="233">
        <v>0</v>
      </c>
      <c r="BA90" s="233">
        <v>0</v>
      </c>
      <c r="BB90" s="233">
        <v>0</v>
      </c>
      <c r="BC90" s="233">
        <v>0</v>
      </c>
      <c r="BD90" s="233">
        <v>0</v>
      </c>
      <c r="BE90" s="233">
        <v>0</v>
      </c>
      <c r="BF90" s="233">
        <v>0</v>
      </c>
      <c r="BG90" s="233">
        <v>0</v>
      </c>
      <c r="BH90" s="233">
        <v>290</v>
      </c>
      <c r="BI90" s="233">
        <v>0</v>
      </c>
      <c r="BJ90" s="233">
        <v>0</v>
      </c>
      <c r="BK90" s="233">
        <v>0</v>
      </c>
      <c r="BL90" s="233">
        <v>0</v>
      </c>
      <c r="BM90" s="233">
        <v>0</v>
      </c>
      <c r="BN90" s="233">
        <v>0</v>
      </c>
      <c r="BO90" s="233">
        <v>0</v>
      </c>
      <c r="BP90" s="233">
        <v>0</v>
      </c>
      <c r="BQ90" s="233">
        <v>0</v>
      </c>
      <c r="BR90" s="233">
        <v>0</v>
      </c>
      <c r="BS90" s="233">
        <v>0</v>
      </c>
      <c r="BT90" s="233">
        <v>0</v>
      </c>
      <c r="BU90" s="233">
        <v>0</v>
      </c>
      <c r="BV90" s="233">
        <v>0</v>
      </c>
      <c r="BW90" s="233">
        <v>0</v>
      </c>
      <c r="BX90" s="233">
        <v>0</v>
      </c>
      <c r="BY90" s="233">
        <v>0</v>
      </c>
      <c r="BZ90" s="233">
        <v>0</v>
      </c>
      <c r="CA90" s="233">
        <v>0</v>
      </c>
      <c r="CB90" s="343"/>
      <c r="CC90" s="343">
        <v>0</v>
      </c>
      <c r="CD90" s="346"/>
      <c r="CE90" s="253">
        <v>0</v>
      </c>
      <c r="CF90" s="233">
        <v>0</v>
      </c>
      <c r="CG90" s="233">
        <v>0</v>
      </c>
      <c r="CH90" s="233">
        <v>0</v>
      </c>
      <c r="CI90" s="234">
        <v>0</v>
      </c>
    </row>
    <row r="91" spans="1:87" s="145" customFormat="1" x14ac:dyDescent="0.2">
      <c r="A91" s="337" t="s">
        <v>38</v>
      </c>
      <c r="B91" s="334" t="s">
        <v>1743</v>
      </c>
      <c r="C91" s="232">
        <v>0</v>
      </c>
      <c r="D91" s="233">
        <v>1250</v>
      </c>
      <c r="E91" s="233">
        <v>495</v>
      </c>
      <c r="F91" s="233">
        <v>2070</v>
      </c>
      <c r="G91" s="233">
        <v>0</v>
      </c>
      <c r="H91" s="233" t="s">
        <v>1676</v>
      </c>
      <c r="I91" s="233">
        <v>55</v>
      </c>
      <c r="J91" s="233">
        <v>0</v>
      </c>
      <c r="K91" s="233">
        <v>0</v>
      </c>
      <c r="L91" s="233">
        <v>0</v>
      </c>
      <c r="M91" s="233">
        <v>0</v>
      </c>
      <c r="N91" s="233">
        <v>0</v>
      </c>
      <c r="O91" s="233">
        <v>0</v>
      </c>
      <c r="P91" s="233"/>
      <c r="Q91" s="233">
        <v>0</v>
      </c>
      <c r="R91" s="233">
        <v>0</v>
      </c>
      <c r="S91" s="233" t="s">
        <v>1676</v>
      </c>
      <c r="T91" s="233">
        <v>0</v>
      </c>
      <c r="U91" s="233">
        <v>0</v>
      </c>
      <c r="V91" s="233">
        <v>0</v>
      </c>
      <c r="W91" s="233">
        <v>0</v>
      </c>
      <c r="X91" s="233">
        <v>0</v>
      </c>
      <c r="Y91" s="233">
        <v>0</v>
      </c>
      <c r="Z91" s="233">
        <v>0</v>
      </c>
      <c r="AA91" s="233">
        <v>20</v>
      </c>
      <c r="AB91" s="233">
        <v>0</v>
      </c>
      <c r="AC91" s="233">
        <v>0</v>
      </c>
      <c r="AD91" s="233">
        <v>0</v>
      </c>
      <c r="AE91" s="233">
        <v>0</v>
      </c>
      <c r="AF91" s="233">
        <v>0</v>
      </c>
      <c r="AG91" s="233">
        <v>0</v>
      </c>
      <c r="AH91" s="233">
        <v>0</v>
      </c>
      <c r="AI91" s="233">
        <v>0</v>
      </c>
      <c r="AJ91" s="233">
        <v>0</v>
      </c>
      <c r="AK91" s="233">
        <v>0</v>
      </c>
      <c r="AL91" s="233">
        <v>0</v>
      </c>
      <c r="AM91" s="233"/>
      <c r="AN91" s="233">
        <v>0</v>
      </c>
      <c r="AO91" s="233">
        <v>0</v>
      </c>
      <c r="AP91" s="233">
        <v>0</v>
      </c>
      <c r="AQ91" s="233">
        <v>0</v>
      </c>
      <c r="AR91" s="233">
        <v>0</v>
      </c>
      <c r="AS91" s="233">
        <v>0</v>
      </c>
      <c r="AT91" s="233">
        <v>0</v>
      </c>
      <c r="AU91" s="233">
        <v>0</v>
      </c>
      <c r="AV91" s="233">
        <v>0</v>
      </c>
      <c r="AW91" s="233">
        <v>0</v>
      </c>
      <c r="AX91" s="233">
        <v>0</v>
      </c>
      <c r="AY91" s="233">
        <v>0</v>
      </c>
      <c r="AZ91" s="233">
        <v>0</v>
      </c>
      <c r="BA91" s="233">
        <v>0</v>
      </c>
      <c r="BB91" s="233">
        <v>0</v>
      </c>
      <c r="BC91" s="233">
        <v>0</v>
      </c>
      <c r="BD91" s="233">
        <v>0</v>
      </c>
      <c r="BE91" s="233">
        <v>0</v>
      </c>
      <c r="BF91" s="233">
        <v>0</v>
      </c>
      <c r="BG91" s="233">
        <v>0</v>
      </c>
      <c r="BH91" s="233">
        <v>340</v>
      </c>
      <c r="BI91" s="233">
        <v>0</v>
      </c>
      <c r="BJ91" s="233">
        <v>0</v>
      </c>
      <c r="BK91" s="233">
        <v>0</v>
      </c>
      <c r="BL91" s="233">
        <v>0</v>
      </c>
      <c r="BM91" s="233">
        <v>0</v>
      </c>
      <c r="BN91" s="233">
        <v>0</v>
      </c>
      <c r="BO91" s="233">
        <v>0</v>
      </c>
      <c r="BP91" s="233">
        <v>0</v>
      </c>
      <c r="BQ91" s="233">
        <v>0</v>
      </c>
      <c r="BR91" s="233">
        <v>0</v>
      </c>
      <c r="BS91" s="233">
        <v>0</v>
      </c>
      <c r="BT91" s="233">
        <v>0</v>
      </c>
      <c r="BU91" s="233">
        <v>0</v>
      </c>
      <c r="BV91" s="233">
        <v>0</v>
      </c>
      <c r="BW91" s="233">
        <v>0</v>
      </c>
      <c r="BX91" s="233">
        <v>0</v>
      </c>
      <c r="BY91" s="233">
        <v>0</v>
      </c>
      <c r="BZ91" s="233">
        <v>0</v>
      </c>
      <c r="CA91" s="233">
        <v>0</v>
      </c>
      <c r="CB91" s="343"/>
      <c r="CC91" s="343">
        <v>0</v>
      </c>
      <c r="CD91" s="346"/>
      <c r="CE91" s="253">
        <v>0</v>
      </c>
      <c r="CF91" s="233">
        <v>0</v>
      </c>
      <c r="CG91" s="233">
        <v>0</v>
      </c>
      <c r="CH91" s="233">
        <v>0</v>
      </c>
      <c r="CI91" s="234">
        <v>0</v>
      </c>
    </row>
    <row r="92" spans="1:87" s="145" customFormat="1" x14ac:dyDescent="0.2">
      <c r="A92" s="337" t="s">
        <v>586</v>
      </c>
      <c r="B92" s="334" t="s">
        <v>1744</v>
      </c>
      <c r="C92" s="232">
        <v>0</v>
      </c>
      <c r="D92" s="233">
        <v>165</v>
      </c>
      <c r="E92" s="233">
        <v>65</v>
      </c>
      <c r="F92" s="233">
        <v>465</v>
      </c>
      <c r="G92" s="233">
        <v>215</v>
      </c>
      <c r="H92" s="233">
        <v>925</v>
      </c>
      <c r="I92" s="233">
        <v>0</v>
      </c>
      <c r="J92" s="233">
        <v>0</v>
      </c>
      <c r="K92" s="233">
        <v>0</v>
      </c>
      <c r="L92" s="233">
        <v>0</v>
      </c>
      <c r="M92" s="233">
        <v>0</v>
      </c>
      <c r="N92" s="233">
        <v>0</v>
      </c>
      <c r="O92" s="233">
        <v>0</v>
      </c>
      <c r="P92" s="233"/>
      <c r="Q92" s="233">
        <v>0</v>
      </c>
      <c r="R92" s="233" t="s">
        <v>1676</v>
      </c>
      <c r="S92" s="233">
        <v>0</v>
      </c>
      <c r="T92" s="233">
        <v>0</v>
      </c>
      <c r="U92" s="233">
        <v>0</v>
      </c>
      <c r="V92" s="233">
        <v>0</v>
      </c>
      <c r="W92" s="233">
        <v>665</v>
      </c>
      <c r="X92" s="233">
        <v>0</v>
      </c>
      <c r="Y92" s="233">
        <v>0</v>
      </c>
      <c r="Z92" s="233">
        <v>0</v>
      </c>
      <c r="AA92" s="233">
        <v>10</v>
      </c>
      <c r="AB92" s="233">
        <v>0</v>
      </c>
      <c r="AC92" s="233">
        <v>0</v>
      </c>
      <c r="AD92" s="233">
        <v>0</v>
      </c>
      <c r="AE92" s="233">
        <v>0</v>
      </c>
      <c r="AF92" s="233">
        <v>0</v>
      </c>
      <c r="AG92" s="233">
        <v>0</v>
      </c>
      <c r="AH92" s="233">
        <v>0</v>
      </c>
      <c r="AI92" s="233">
        <v>0</v>
      </c>
      <c r="AJ92" s="233">
        <v>0</v>
      </c>
      <c r="AK92" s="233">
        <v>0</v>
      </c>
      <c r="AL92" s="233">
        <v>0</v>
      </c>
      <c r="AM92" s="233"/>
      <c r="AN92" s="233">
        <v>0</v>
      </c>
      <c r="AO92" s="233">
        <v>0</v>
      </c>
      <c r="AP92" s="233">
        <v>0</v>
      </c>
      <c r="AQ92" s="233">
        <v>0</v>
      </c>
      <c r="AR92" s="233">
        <v>0</v>
      </c>
      <c r="AS92" s="233">
        <v>0</v>
      </c>
      <c r="AT92" s="233">
        <v>0</v>
      </c>
      <c r="AU92" s="233">
        <v>0</v>
      </c>
      <c r="AV92" s="233">
        <v>0</v>
      </c>
      <c r="AW92" s="233">
        <v>0</v>
      </c>
      <c r="AX92" s="233">
        <v>0</v>
      </c>
      <c r="AY92" s="233">
        <v>0</v>
      </c>
      <c r="AZ92" s="233">
        <v>0</v>
      </c>
      <c r="BA92" s="233">
        <v>0</v>
      </c>
      <c r="BB92" s="233">
        <v>0</v>
      </c>
      <c r="BC92" s="233">
        <v>0</v>
      </c>
      <c r="BD92" s="233">
        <v>0</v>
      </c>
      <c r="BE92" s="233">
        <v>0</v>
      </c>
      <c r="BF92" s="233">
        <v>0</v>
      </c>
      <c r="BG92" s="233">
        <v>0</v>
      </c>
      <c r="BH92" s="233">
        <v>45</v>
      </c>
      <c r="BI92" s="233">
        <v>0</v>
      </c>
      <c r="BJ92" s="233">
        <v>0</v>
      </c>
      <c r="BK92" s="233">
        <v>0</v>
      </c>
      <c r="BL92" s="233">
        <v>0</v>
      </c>
      <c r="BM92" s="233">
        <v>0</v>
      </c>
      <c r="BN92" s="233">
        <v>0</v>
      </c>
      <c r="BO92" s="233">
        <v>0</v>
      </c>
      <c r="BP92" s="233">
        <v>0</v>
      </c>
      <c r="BQ92" s="233">
        <v>0</v>
      </c>
      <c r="BR92" s="233">
        <v>0</v>
      </c>
      <c r="BS92" s="233">
        <v>0</v>
      </c>
      <c r="BT92" s="233">
        <v>0</v>
      </c>
      <c r="BU92" s="233">
        <v>0</v>
      </c>
      <c r="BV92" s="233">
        <v>0</v>
      </c>
      <c r="BW92" s="233">
        <v>0</v>
      </c>
      <c r="BX92" s="233">
        <v>0</v>
      </c>
      <c r="BY92" s="233">
        <v>0</v>
      </c>
      <c r="BZ92" s="233">
        <v>0</v>
      </c>
      <c r="CA92" s="233">
        <v>0</v>
      </c>
      <c r="CB92" s="343"/>
      <c r="CC92" s="343">
        <v>0</v>
      </c>
      <c r="CD92" s="346"/>
      <c r="CE92" s="253">
        <v>0</v>
      </c>
      <c r="CF92" s="233">
        <v>0</v>
      </c>
      <c r="CG92" s="233">
        <v>0</v>
      </c>
      <c r="CH92" s="233">
        <v>0</v>
      </c>
      <c r="CI92" s="234">
        <v>0</v>
      </c>
    </row>
    <row r="93" spans="1:87" s="145" customFormat="1" x14ac:dyDescent="0.2">
      <c r="A93" s="337" t="s">
        <v>44</v>
      </c>
      <c r="B93" s="334" t="s">
        <v>1745</v>
      </c>
      <c r="C93" s="232">
        <v>0</v>
      </c>
      <c r="D93" s="233">
        <v>65</v>
      </c>
      <c r="E93" s="233">
        <v>130</v>
      </c>
      <c r="F93" s="233">
        <v>165</v>
      </c>
      <c r="G93" s="233">
        <v>20</v>
      </c>
      <c r="H93" s="233">
        <v>30</v>
      </c>
      <c r="I93" s="233">
        <v>0</v>
      </c>
      <c r="J93" s="233">
        <v>0</v>
      </c>
      <c r="K93" s="233">
        <v>0</v>
      </c>
      <c r="L93" s="233">
        <v>0</v>
      </c>
      <c r="M93" s="233">
        <v>0</v>
      </c>
      <c r="N93" s="233">
        <v>0</v>
      </c>
      <c r="O93" s="233">
        <v>0</v>
      </c>
      <c r="P93" s="233"/>
      <c r="Q93" s="233">
        <v>0</v>
      </c>
      <c r="R93" s="233">
        <v>0</v>
      </c>
      <c r="S93" s="233">
        <v>0</v>
      </c>
      <c r="T93" s="233">
        <v>0</v>
      </c>
      <c r="U93" s="233">
        <v>0</v>
      </c>
      <c r="V93" s="233">
        <v>0</v>
      </c>
      <c r="W93" s="233">
        <v>245</v>
      </c>
      <c r="X93" s="233">
        <v>0</v>
      </c>
      <c r="Y93" s="233">
        <v>0</v>
      </c>
      <c r="Z93" s="233">
        <v>0</v>
      </c>
      <c r="AA93" s="233">
        <v>175</v>
      </c>
      <c r="AB93" s="233">
        <v>0</v>
      </c>
      <c r="AC93" s="233">
        <v>0</v>
      </c>
      <c r="AD93" s="233">
        <v>0</v>
      </c>
      <c r="AE93" s="233">
        <v>0</v>
      </c>
      <c r="AF93" s="233">
        <v>0</v>
      </c>
      <c r="AG93" s="233">
        <v>0</v>
      </c>
      <c r="AH93" s="233">
        <v>0</v>
      </c>
      <c r="AI93" s="233">
        <v>0</v>
      </c>
      <c r="AJ93" s="233">
        <v>0</v>
      </c>
      <c r="AK93" s="233">
        <v>0</v>
      </c>
      <c r="AL93" s="233">
        <v>0</v>
      </c>
      <c r="AM93" s="233"/>
      <c r="AN93" s="233">
        <v>0</v>
      </c>
      <c r="AO93" s="233">
        <v>0</v>
      </c>
      <c r="AP93" s="233">
        <v>0</v>
      </c>
      <c r="AQ93" s="233">
        <v>0</v>
      </c>
      <c r="AR93" s="233">
        <v>0</v>
      </c>
      <c r="AS93" s="233">
        <v>0</v>
      </c>
      <c r="AT93" s="233">
        <v>0</v>
      </c>
      <c r="AU93" s="233">
        <v>0</v>
      </c>
      <c r="AV93" s="233">
        <v>0</v>
      </c>
      <c r="AW93" s="233">
        <v>0</v>
      </c>
      <c r="AX93" s="233">
        <v>0</v>
      </c>
      <c r="AY93" s="233">
        <v>0</v>
      </c>
      <c r="AZ93" s="233">
        <v>0</v>
      </c>
      <c r="BA93" s="233">
        <v>0</v>
      </c>
      <c r="BB93" s="233">
        <v>0</v>
      </c>
      <c r="BC93" s="233">
        <v>0</v>
      </c>
      <c r="BD93" s="233">
        <v>0</v>
      </c>
      <c r="BE93" s="233">
        <v>0</v>
      </c>
      <c r="BF93" s="233">
        <v>0</v>
      </c>
      <c r="BG93" s="233">
        <v>0</v>
      </c>
      <c r="BH93" s="233">
        <v>90</v>
      </c>
      <c r="BI93" s="233">
        <v>0</v>
      </c>
      <c r="BJ93" s="233">
        <v>0</v>
      </c>
      <c r="BK93" s="233">
        <v>0</v>
      </c>
      <c r="BL93" s="233">
        <v>0</v>
      </c>
      <c r="BM93" s="233">
        <v>0</v>
      </c>
      <c r="BN93" s="233">
        <v>0</v>
      </c>
      <c r="BO93" s="233">
        <v>0</v>
      </c>
      <c r="BP93" s="233">
        <v>0</v>
      </c>
      <c r="BQ93" s="233">
        <v>0</v>
      </c>
      <c r="BR93" s="233">
        <v>0</v>
      </c>
      <c r="BS93" s="233" t="s">
        <v>1676</v>
      </c>
      <c r="BT93" s="233">
        <v>0</v>
      </c>
      <c r="BU93" s="233">
        <v>0</v>
      </c>
      <c r="BV93" s="233">
        <v>0</v>
      </c>
      <c r="BW93" s="233">
        <v>0</v>
      </c>
      <c r="BX93" s="233">
        <v>0</v>
      </c>
      <c r="BY93" s="233">
        <v>0</v>
      </c>
      <c r="BZ93" s="233">
        <v>0</v>
      </c>
      <c r="CA93" s="233">
        <v>0</v>
      </c>
      <c r="CB93" s="343"/>
      <c r="CC93" s="343">
        <v>0</v>
      </c>
      <c r="CD93" s="346"/>
      <c r="CE93" s="253">
        <v>0</v>
      </c>
      <c r="CF93" s="233">
        <v>0</v>
      </c>
      <c r="CG93" s="233">
        <v>0</v>
      </c>
      <c r="CH93" s="233">
        <v>0</v>
      </c>
      <c r="CI93" s="234" t="s">
        <v>1676</v>
      </c>
    </row>
    <row r="94" spans="1:87" s="145" customFormat="1" x14ac:dyDescent="0.2">
      <c r="A94" s="337" t="s">
        <v>599</v>
      </c>
      <c r="B94" s="334" t="s">
        <v>1746</v>
      </c>
      <c r="C94" s="232">
        <v>0</v>
      </c>
      <c r="D94" s="233">
        <v>60</v>
      </c>
      <c r="E94" s="233">
        <v>0</v>
      </c>
      <c r="F94" s="233">
        <v>135</v>
      </c>
      <c r="G94" s="233">
        <v>0</v>
      </c>
      <c r="H94" s="233">
        <v>1755</v>
      </c>
      <c r="I94" s="233">
        <v>0</v>
      </c>
      <c r="J94" s="233">
        <v>0</v>
      </c>
      <c r="K94" s="233">
        <v>0</v>
      </c>
      <c r="L94" s="233">
        <v>0</v>
      </c>
      <c r="M94" s="233">
        <v>0</v>
      </c>
      <c r="N94" s="233">
        <v>0</v>
      </c>
      <c r="O94" s="233">
        <v>0</v>
      </c>
      <c r="P94" s="233"/>
      <c r="Q94" s="233">
        <v>0</v>
      </c>
      <c r="R94" s="233">
        <v>0</v>
      </c>
      <c r="S94" s="233">
        <v>200</v>
      </c>
      <c r="T94" s="233">
        <v>0</v>
      </c>
      <c r="U94" s="233">
        <v>0</v>
      </c>
      <c r="V94" s="233">
        <v>0</v>
      </c>
      <c r="W94" s="233">
        <v>0</v>
      </c>
      <c r="X94" s="233">
        <v>0</v>
      </c>
      <c r="Y94" s="233">
        <v>0</v>
      </c>
      <c r="Z94" s="233">
        <v>0</v>
      </c>
      <c r="AA94" s="233">
        <v>0</v>
      </c>
      <c r="AB94" s="233">
        <v>0</v>
      </c>
      <c r="AC94" s="233">
        <v>0</v>
      </c>
      <c r="AD94" s="233">
        <v>0</v>
      </c>
      <c r="AE94" s="233">
        <v>0</v>
      </c>
      <c r="AF94" s="233">
        <v>0</v>
      </c>
      <c r="AG94" s="233">
        <v>0</v>
      </c>
      <c r="AH94" s="233">
        <v>0</v>
      </c>
      <c r="AI94" s="233">
        <v>0</v>
      </c>
      <c r="AJ94" s="233">
        <v>0</v>
      </c>
      <c r="AK94" s="233">
        <v>0</v>
      </c>
      <c r="AL94" s="233">
        <v>0</v>
      </c>
      <c r="AM94" s="233"/>
      <c r="AN94" s="233">
        <v>0</v>
      </c>
      <c r="AO94" s="233">
        <v>0</v>
      </c>
      <c r="AP94" s="233">
        <v>0</v>
      </c>
      <c r="AQ94" s="233">
        <v>0</v>
      </c>
      <c r="AR94" s="233">
        <v>0</v>
      </c>
      <c r="AS94" s="233">
        <v>0</v>
      </c>
      <c r="AT94" s="233">
        <v>0</v>
      </c>
      <c r="AU94" s="233">
        <v>0</v>
      </c>
      <c r="AV94" s="233">
        <v>0</v>
      </c>
      <c r="AW94" s="233">
        <v>0</v>
      </c>
      <c r="AX94" s="233">
        <v>0</v>
      </c>
      <c r="AY94" s="233">
        <v>0</v>
      </c>
      <c r="AZ94" s="233">
        <v>0</v>
      </c>
      <c r="BA94" s="233">
        <v>0</v>
      </c>
      <c r="BB94" s="233">
        <v>0</v>
      </c>
      <c r="BC94" s="233">
        <v>0</v>
      </c>
      <c r="BD94" s="233">
        <v>0</v>
      </c>
      <c r="BE94" s="233">
        <v>0</v>
      </c>
      <c r="BF94" s="233">
        <v>0</v>
      </c>
      <c r="BG94" s="233">
        <v>0</v>
      </c>
      <c r="BH94" s="233">
        <v>0</v>
      </c>
      <c r="BI94" s="233">
        <v>0</v>
      </c>
      <c r="BJ94" s="233">
        <v>0</v>
      </c>
      <c r="BK94" s="233">
        <v>0</v>
      </c>
      <c r="BL94" s="233">
        <v>0</v>
      </c>
      <c r="BM94" s="233">
        <v>0</v>
      </c>
      <c r="BN94" s="233">
        <v>0</v>
      </c>
      <c r="BO94" s="233">
        <v>0</v>
      </c>
      <c r="BP94" s="233">
        <v>0</v>
      </c>
      <c r="BQ94" s="233">
        <v>0</v>
      </c>
      <c r="BR94" s="233">
        <v>0</v>
      </c>
      <c r="BS94" s="233">
        <v>0</v>
      </c>
      <c r="BT94" s="233">
        <v>0</v>
      </c>
      <c r="BU94" s="233">
        <v>0</v>
      </c>
      <c r="BV94" s="233">
        <v>0</v>
      </c>
      <c r="BW94" s="233">
        <v>0</v>
      </c>
      <c r="BX94" s="233">
        <v>0</v>
      </c>
      <c r="BY94" s="233">
        <v>0</v>
      </c>
      <c r="BZ94" s="233">
        <v>0</v>
      </c>
      <c r="CA94" s="233">
        <v>0</v>
      </c>
      <c r="CB94" s="343"/>
      <c r="CC94" s="343">
        <v>0</v>
      </c>
      <c r="CD94" s="346"/>
      <c r="CE94" s="253">
        <v>0</v>
      </c>
      <c r="CF94" s="233">
        <v>0</v>
      </c>
      <c r="CG94" s="233">
        <v>0</v>
      </c>
      <c r="CH94" s="233">
        <v>0</v>
      </c>
      <c r="CI94" s="234">
        <v>0</v>
      </c>
    </row>
    <row r="95" spans="1:87" s="145" customFormat="1" x14ac:dyDescent="0.2">
      <c r="A95" s="337" t="s">
        <v>545</v>
      </c>
      <c r="B95" s="334" t="s">
        <v>1747</v>
      </c>
      <c r="C95" s="232">
        <v>0</v>
      </c>
      <c r="D95" s="233">
        <v>240</v>
      </c>
      <c r="E95" s="233">
        <v>155</v>
      </c>
      <c r="F95" s="233">
        <v>455</v>
      </c>
      <c r="G95" s="233">
        <v>0</v>
      </c>
      <c r="H95" s="233">
        <v>175</v>
      </c>
      <c r="I95" s="233">
        <v>0</v>
      </c>
      <c r="J95" s="233">
        <v>0</v>
      </c>
      <c r="K95" s="233">
        <v>0</v>
      </c>
      <c r="L95" s="233">
        <v>0</v>
      </c>
      <c r="M95" s="233">
        <v>0</v>
      </c>
      <c r="N95" s="233">
        <v>0</v>
      </c>
      <c r="O95" s="233">
        <v>0</v>
      </c>
      <c r="P95" s="233"/>
      <c r="Q95" s="233">
        <v>0</v>
      </c>
      <c r="R95" s="233">
        <v>0</v>
      </c>
      <c r="S95" s="233">
        <v>0</v>
      </c>
      <c r="T95" s="233">
        <v>0</v>
      </c>
      <c r="U95" s="233">
        <v>0</v>
      </c>
      <c r="V95" s="233">
        <v>0</v>
      </c>
      <c r="W95" s="233">
        <v>0</v>
      </c>
      <c r="X95" s="233">
        <v>0</v>
      </c>
      <c r="Y95" s="233">
        <v>0</v>
      </c>
      <c r="Z95" s="233">
        <v>0</v>
      </c>
      <c r="AA95" s="233">
        <v>75</v>
      </c>
      <c r="AB95" s="233">
        <v>0</v>
      </c>
      <c r="AC95" s="233">
        <v>0</v>
      </c>
      <c r="AD95" s="233">
        <v>0</v>
      </c>
      <c r="AE95" s="233">
        <v>0</v>
      </c>
      <c r="AF95" s="233">
        <v>0</v>
      </c>
      <c r="AG95" s="233">
        <v>0</v>
      </c>
      <c r="AH95" s="233">
        <v>0</v>
      </c>
      <c r="AI95" s="233">
        <v>0</v>
      </c>
      <c r="AJ95" s="233">
        <v>0</v>
      </c>
      <c r="AK95" s="233">
        <v>0</v>
      </c>
      <c r="AL95" s="233">
        <v>0</v>
      </c>
      <c r="AM95" s="233"/>
      <c r="AN95" s="233">
        <v>0</v>
      </c>
      <c r="AO95" s="233">
        <v>0</v>
      </c>
      <c r="AP95" s="233">
        <v>0</v>
      </c>
      <c r="AQ95" s="233">
        <v>0</v>
      </c>
      <c r="AR95" s="233">
        <v>0</v>
      </c>
      <c r="AS95" s="233">
        <v>0</v>
      </c>
      <c r="AT95" s="233">
        <v>0</v>
      </c>
      <c r="AU95" s="233">
        <v>0</v>
      </c>
      <c r="AV95" s="233">
        <v>0</v>
      </c>
      <c r="AW95" s="233">
        <v>0</v>
      </c>
      <c r="AX95" s="233">
        <v>0</v>
      </c>
      <c r="AY95" s="233">
        <v>0</v>
      </c>
      <c r="AZ95" s="233">
        <v>0</v>
      </c>
      <c r="BA95" s="233">
        <v>0</v>
      </c>
      <c r="BB95" s="233">
        <v>0</v>
      </c>
      <c r="BC95" s="233">
        <v>0</v>
      </c>
      <c r="BD95" s="233">
        <v>0</v>
      </c>
      <c r="BE95" s="233">
        <v>0</v>
      </c>
      <c r="BF95" s="233">
        <v>0</v>
      </c>
      <c r="BG95" s="233">
        <v>0</v>
      </c>
      <c r="BH95" s="233">
        <v>65</v>
      </c>
      <c r="BI95" s="233">
        <v>0</v>
      </c>
      <c r="BJ95" s="233">
        <v>0</v>
      </c>
      <c r="BK95" s="233">
        <v>0</v>
      </c>
      <c r="BL95" s="233">
        <v>0</v>
      </c>
      <c r="BM95" s="233">
        <v>0</v>
      </c>
      <c r="BN95" s="233">
        <v>0</v>
      </c>
      <c r="BO95" s="233">
        <v>0</v>
      </c>
      <c r="BP95" s="233">
        <v>0</v>
      </c>
      <c r="BQ95" s="233">
        <v>0</v>
      </c>
      <c r="BR95" s="233">
        <v>0</v>
      </c>
      <c r="BS95" s="233">
        <v>0</v>
      </c>
      <c r="BT95" s="233">
        <v>0</v>
      </c>
      <c r="BU95" s="233">
        <v>0</v>
      </c>
      <c r="BV95" s="233">
        <v>0</v>
      </c>
      <c r="BW95" s="233">
        <v>0</v>
      </c>
      <c r="BX95" s="233">
        <v>0</v>
      </c>
      <c r="BY95" s="233">
        <v>0</v>
      </c>
      <c r="BZ95" s="233">
        <v>0</v>
      </c>
      <c r="CA95" s="233">
        <v>0</v>
      </c>
      <c r="CB95" s="343"/>
      <c r="CC95" s="343">
        <v>0</v>
      </c>
      <c r="CD95" s="346"/>
      <c r="CE95" s="253">
        <v>0</v>
      </c>
      <c r="CF95" s="233">
        <v>0</v>
      </c>
      <c r="CG95" s="233">
        <v>0</v>
      </c>
      <c r="CH95" s="233">
        <v>0</v>
      </c>
      <c r="CI95" s="234">
        <v>0</v>
      </c>
    </row>
    <row r="96" spans="1:87" s="145" customFormat="1" x14ac:dyDescent="0.2">
      <c r="A96" s="337" t="s">
        <v>550</v>
      </c>
      <c r="B96" s="334" t="s">
        <v>1748</v>
      </c>
      <c r="C96" s="232">
        <v>0</v>
      </c>
      <c r="D96" s="233">
        <v>145</v>
      </c>
      <c r="E96" s="233">
        <v>255</v>
      </c>
      <c r="F96" s="233">
        <v>650</v>
      </c>
      <c r="G96" s="233">
        <v>45</v>
      </c>
      <c r="H96" s="233">
        <v>0</v>
      </c>
      <c r="I96" s="233" t="s">
        <v>1676</v>
      </c>
      <c r="J96" s="233">
        <v>0</v>
      </c>
      <c r="K96" s="233">
        <v>0</v>
      </c>
      <c r="L96" s="233">
        <v>0</v>
      </c>
      <c r="M96" s="233">
        <v>0</v>
      </c>
      <c r="N96" s="233">
        <v>0</v>
      </c>
      <c r="O96" s="233">
        <v>0</v>
      </c>
      <c r="P96" s="233"/>
      <c r="Q96" s="233">
        <v>0</v>
      </c>
      <c r="R96" s="233">
        <v>0</v>
      </c>
      <c r="S96" s="233">
        <v>0</v>
      </c>
      <c r="T96" s="233">
        <v>0</v>
      </c>
      <c r="U96" s="233">
        <v>0</v>
      </c>
      <c r="V96" s="233">
        <v>0</v>
      </c>
      <c r="W96" s="233">
        <v>30</v>
      </c>
      <c r="X96" s="233">
        <v>0</v>
      </c>
      <c r="Y96" s="233">
        <v>0</v>
      </c>
      <c r="Z96" s="233">
        <v>0</v>
      </c>
      <c r="AA96" s="233">
        <v>725</v>
      </c>
      <c r="AB96" s="233">
        <v>0</v>
      </c>
      <c r="AC96" s="233">
        <v>0</v>
      </c>
      <c r="AD96" s="233">
        <v>0</v>
      </c>
      <c r="AE96" s="233">
        <v>0</v>
      </c>
      <c r="AF96" s="233">
        <v>0</v>
      </c>
      <c r="AG96" s="233">
        <v>0</v>
      </c>
      <c r="AH96" s="233">
        <v>0</v>
      </c>
      <c r="AI96" s="233">
        <v>0</v>
      </c>
      <c r="AJ96" s="233">
        <v>0</v>
      </c>
      <c r="AK96" s="233">
        <v>0</v>
      </c>
      <c r="AL96" s="233">
        <v>0</v>
      </c>
      <c r="AM96" s="233"/>
      <c r="AN96" s="233">
        <v>0</v>
      </c>
      <c r="AO96" s="233">
        <v>0</v>
      </c>
      <c r="AP96" s="233">
        <v>0</v>
      </c>
      <c r="AQ96" s="233">
        <v>0</v>
      </c>
      <c r="AR96" s="233">
        <v>0</v>
      </c>
      <c r="AS96" s="233">
        <v>0</v>
      </c>
      <c r="AT96" s="233">
        <v>0</v>
      </c>
      <c r="AU96" s="233">
        <v>0</v>
      </c>
      <c r="AV96" s="233">
        <v>0</v>
      </c>
      <c r="AW96" s="233">
        <v>0</v>
      </c>
      <c r="AX96" s="233">
        <v>0</v>
      </c>
      <c r="AY96" s="233">
        <v>0</v>
      </c>
      <c r="AZ96" s="233">
        <v>0</v>
      </c>
      <c r="BA96" s="233">
        <v>0</v>
      </c>
      <c r="BB96" s="233">
        <v>0</v>
      </c>
      <c r="BC96" s="233">
        <v>0</v>
      </c>
      <c r="BD96" s="233">
        <v>0</v>
      </c>
      <c r="BE96" s="233">
        <v>0</v>
      </c>
      <c r="BF96" s="233">
        <v>0</v>
      </c>
      <c r="BG96" s="233">
        <v>0</v>
      </c>
      <c r="BH96" s="233">
        <v>785</v>
      </c>
      <c r="BI96" s="233">
        <v>0</v>
      </c>
      <c r="BJ96" s="233">
        <v>0</v>
      </c>
      <c r="BK96" s="233">
        <v>0</v>
      </c>
      <c r="BL96" s="233">
        <v>0</v>
      </c>
      <c r="BM96" s="233">
        <v>0</v>
      </c>
      <c r="BN96" s="233">
        <v>0</v>
      </c>
      <c r="BO96" s="233">
        <v>0</v>
      </c>
      <c r="BP96" s="233">
        <v>0</v>
      </c>
      <c r="BQ96" s="233">
        <v>0</v>
      </c>
      <c r="BR96" s="233">
        <v>0</v>
      </c>
      <c r="BS96" s="233" t="s">
        <v>1676</v>
      </c>
      <c r="BT96" s="233">
        <v>0</v>
      </c>
      <c r="BU96" s="233">
        <v>0</v>
      </c>
      <c r="BV96" s="233">
        <v>0</v>
      </c>
      <c r="BW96" s="233">
        <v>0</v>
      </c>
      <c r="BX96" s="233">
        <v>0</v>
      </c>
      <c r="BY96" s="233">
        <v>0</v>
      </c>
      <c r="BZ96" s="233">
        <v>0</v>
      </c>
      <c r="CA96" s="233">
        <v>0</v>
      </c>
      <c r="CB96" s="343"/>
      <c r="CC96" s="343">
        <v>0</v>
      </c>
      <c r="CD96" s="346"/>
      <c r="CE96" s="253">
        <v>0</v>
      </c>
      <c r="CF96" s="233">
        <v>0</v>
      </c>
      <c r="CG96" s="233">
        <v>0</v>
      </c>
      <c r="CH96" s="233">
        <v>0</v>
      </c>
      <c r="CI96" s="234">
        <v>0</v>
      </c>
    </row>
    <row r="97" spans="1:87" s="145" customFormat="1" x14ac:dyDescent="0.2">
      <c r="A97" s="337" t="s">
        <v>41</v>
      </c>
      <c r="B97" s="334" t="s">
        <v>1749</v>
      </c>
      <c r="C97" s="232">
        <v>0</v>
      </c>
      <c r="D97" s="233">
        <v>125</v>
      </c>
      <c r="E97" s="233">
        <v>95</v>
      </c>
      <c r="F97" s="233">
        <v>250</v>
      </c>
      <c r="G97" s="233">
        <v>0</v>
      </c>
      <c r="H97" s="233">
        <v>0</v>
      </c>
      <c r="I97" s="233">
        <v>0</v>
      </c>
      <c r="J97" s="233">
        <v>0</v>
      </c>
      <c r="K97" s="233">
        <v>0</v>
      </c>
      <c r="L97" s="233">
        <v>0</v>
      </c>
      <c r="M97" s="233">
        <v>0</v>
      </c>
      <c r="N97" s="233">
        <v>0</v>
      </c>
      <c r="O97" s="233">
        <v>0</v>
      </c>
      <c r="P97" s="233"/>
      <c r="Q97" s="233">
        <v>0</v>
      </c>
      <c r="R97" s="233">
        <v>120</v>
      </c>
      <c r="S97" s="233">
        <v>0</v>
      </c>
      <c r="T97" s="233">
        <v>0</v>
      </c>
      <c r="U97" s="233">
        <v>0</v>
      </c>
      <c r="V97" s="233">
        <v>0</v>
      </c>
      <c r="W97" s="233">
        <v>0</v>
      </c>
      <c r="X97" s="233">
        <v>0</v>
      </c>
      <c r="Y97" s="233">
        <v>0</v>
      </c>
      <c r="Z97" s="233">
        <v>0</v>
      </c>
      <c r="AA97" s="233">
        <v>40</v>
      </c>
      <c r="AB97" s="233">
        <v>0</v>
      </c>
      <c r="AC97" s="233">
        <v>0</v>
      </c>
      <c r="AD97" s="233">
        <v>0</v>
      </c>
      <c r="AE97" s="233">
        <v>0</v>
      </c>
      <c r="AF97" s="233">
        <v>0</v>
      </c>
      <c r="AG97" s="233">
        <v>0</v>
      </c>
      <c r="AH97" s="233">
        <v>0</v>
      </c>
      <c r="AI97" s="233">
        <v>0</v>
      </c>
      <c r="AJ97" s="233">
        <v>0</v>
      </c>
      <c r="AK97" s="233">
        <v>0</v>
      </c>
      <c r="AL97" s="233">
        <v>0</v>
      </c>
      <c r="AM97" s="233"/>
      <c r="AN97" s="233">
        <v>0</v>
      </c>
      <c r="AO97" s="233">
        <v>0</v>
      </c>
      <c r="AP97" s="233">
        <v>0</v>
      </c>
      <c r="AQ97" s="233">
        <v>0</v>
      </c>
      <c r="AR97" s="233">
        <v>0</v>
      </c>
      <c r="AS97" s="233">
        <v>0</v>
      </c>
      <c r="AT97" s="233">
        <v>0</v>
      </c>
      <c r="AU97" s="233">
        <v>0</v>
      </c>
      <c r="AV97" s="233">
        <v>0</v>
      </c>
      <c r="AW97" s="233" t="s">
        <v>1676</v>
      </c>
      <c r="AX97" s="233">
        <v>0</v>
      </c>
      <c r="AY97" s="233">
        <v>0</v>
      </c>
      <c r="AZ97" s="233">
        <v>0</v>
      </c>
      <c r="BA97" s="233">
        <v>0</v>
      </c>
      <c r="BB97" s="233">
        <v>0</v>
      </c>
      <c r="BC97" s="233">
        <v>0</v>
      </c>
      <c r="BD97" s="233">
        <v>0</v>
      </c>
      <c r="BE97" s="233">
        <v>0</v>
      </c>
      <c r="BF97" s="233">
        <v>0</v>
      </c>
      <c r="BG97" s="233">
        <v>0</v>
      </c>
      <c r="BH97" s="233">
        <v>0</v>
      </c>
      <c r="BI97" s="233">
        <v>0</v>
      </c>
      <c r="BJ97" s="233">
        <v>0</v>
      </c>
      <c r="BK97" s="233">
        <v>0</v>
      </c>
      <c r="BL97" s="233">
        <v>0</v>
      </c>
      <c r="BM97" s="233">
        <v>0</v>
      </c>
      <c r="BN97" s="233">
        <v>0</v>
      </c>
      <c r="BO97" s="233">
        <v>0</v>
      </c>
      <c r="BP97" s="233">
        <v>0</v>
      </c>
      <c r="BQ97" s="233">
        <v>0</v>
      </c>
      <c r="BR97" s="233">
        <v>0</v>
      </c>
      <c r="BS97" s="233" t="s">
        <v>1676</v>
      </c>
      <c r="BT97" s="233">
        <v>0</v>
      </c>
      <c r="BU97" s="233">
        <v>0</v>
      </c>
      <c r="BV97" s="233">
        <v>0</v>
      </c>
      <c r="BW97" s="233">
        <v>0</v>
      </c>
      <c r="BX97" s="233">
        <v>0</v>
      </c>
      <c r="BY97" s="233">
        <v>0</v>
      </c>
      <c r="BZ97" s="233">
        <v>0</v>
      </c>
      <c r="CA97" s="233">
        <v>0</v>
      </c>
      <c r="CB97" s="343"/>
      <c r="CC97" s="343">
        <v>0</v>
      </c>
      <c r="CD97" s="346"/>
      <c r="CE97" s="253">
        <v>0</v>
      </c>
      <c r="CF97" s="233">
        <v>0</v>
      </c>
      <c r="CG97" s="233">
        <v>0</v>
      </c>
      <c r="CH97" s="233">
        <v>0</v>
      </c>
      <c r="CI97" s="234">
        <v>0</v>
      </c>
    </row>
    <row r="98" spans="1:87" s="145" customFormat="1" x14ac:dyDescent="0.2">
      <c r="A98" s="337" t="s">
        <v>40</v>
      </c>
      <c r="B98" s="334" t="s">
        <v>1750</v>
      </c>
      <c r="C98" s="232">
        <v>0</v>
      </c>
      <c r="D98" s="233">
        <v>625</v>
      </c>
      <c r="E98" s="233">
        <v>465</v>
      </c>
      <c r="F98" s="233">
        <v>820</v>
      </c>
      <c r="G98" s="233">
        <v>65</v>
      </c>
      <c r="H98" s="233">
        <v>0</v>
      </c>
      <c r="I98" s="233">
        <v>0</v>
      </c>
      <c r="J98" s="233">
        <v>0</v>
      </c>
      <c r="K98" s="233">
        <v>0</v>
      </c>
      <c r="L98" s="233">
        <v>0</v>
      </c>
      <c r="M98" s="233">
        <v>0</v>
      </c>
      <c r="N98" s="233">
        <v>0</v>
      </c>
      <c r="O98" s="233">
        <v>0</v>
      </c>
      <c r="P98" s="233"/>
      <c r="Q98" s="233">
        <v>0</v>
      </c>
      <c r="R98" s="233">
        <v>0</v>
      </c>
      <c r="S98" s="233">
        <v>25</v>
      </c>
      <c r="T98" s="233">
        <v>0</v>
      </c>
      <c r="U98" s="233">
        <v>0</v>
      </c>
      <c r="V98" s="233">
        <v>0</v>
      </c>
      <c r="W98" s="233">
        <v>0</v>
      </c>
      <c r="X98" s="233">
        <v>0</v>
      </c>
      <c r="Y98" s="233">
        <v>0</v>
      </c>
      <c r="Z98" s="233">
        <v>0</v>
      </c>
      <c r="AA98" s="233">
        <v>350</v>
      </c>
      <c r="AB98" s="233">
        <v>0</v>
      </c>
      <c r="AC98" s="233">
        <v>0</v>
      </c>
      <c r="AD98" s="233">
        <v>0</v>
      </c>
      <c r="AE98" s="233">
        <v>0</v>
      </c>
      <c r="AF98" s="233">
        <v>0</v>
      </c>
      <c r="AG98" s="233">
        <v>0</v>
      </c>
      <c r="AH98" s="233">
        <v>0</v>
      </c>
      <c r="AI98" s="233">
        <v>0</v>
      </c>
      <c r="AJ98" s="233">
        <v>0</v>
      </c>
      <c r="AK98" s="233">
        <v>0</v>
      </c>
      <c r="AL98" s="233">
        <v>0</v>
      </c>
      <c r="AM98" s="233"/>
      <c r="AN98" s="233">
        <v>0</v>
      </c>
      <c r="AO98" s="233">
        <v>0</v>
      </c>
      <c r="AP98" s="233">
        <v>0</v>
      </c>
      <c r="AQ98" s="233">
        <v>0</v>
      </c>
      <c r="AR98" s="233">
        <v>0</v>
      </c>
      <c r="AS98" s="233">
        <v>0</v>
      </c>
      <c r="AT98" s="233">
        <v>0</v>
      </c>
      <c r="AU98" s="233">
        <v>0</v>
      </c>
      <c r="AV98" s="233">
        <v>0</v>
      </c>
      <c r="AW98" s="233">
        <v>0</v>
      </c>
      <c r="AX98" s="233">
        <v>0</v>
      </c>
      <c r="AY98" s="233">
        <v>0</v>
      </c>
      <c r="AZ98" s="233">
        <v>0</v>
      </c>
      <c r="BA98" s="233">
        <v>0</v>
      </c>
      <c r="BB98" s="233">
        <v>0</v>
      </c>
      <c r="BC98" s="233">
        <v>0</v>
      </c>
      <c r="BD98" s="233">
        <v>0</v>
      </c>
      <c r="BE98" s="233">
        <v>0</v>
      </c>
      <c r="BF98" s="233">
        <v>0</v>
      </c>
      <c r="BG98" s="233">
        <v>0</v>
      </c>
      <c r="BH98" s="233">
        <v>250</v>
      </c>
      <c r="BI98" s="233">
        <v>0</v>
      </c>
      <c r="BJ98" s="233">
        <v>0</v>
      </c>
      <c r="BK98" s="233">
        <v>0</v>
      </c>
      <c r="BL98" s="233">
        <v>0</v>
      </c>
      <c r="BM98" s="233">
        <v>0</v>
      </c>
      <c r="BN98" s="233">
        <v>0</v>
      </c>
      <c r="BO98" s="233">
        <v>0</v>
      </c>
      <c r="BP98" s="233">
        <v>0</v>
      </c>
      <c r="BQ98" s="233">
        <v>0</v>
      </c>
      <c r="BR98" s="233">
        <v>0</v>
      </c>
      <c r="BS98" s="233">
        <v>0</v>
      </c>
      <c r="BT98" s="233">
        <v>0</v>
      </c>
      <c r="BU98" s="233">
        <v>0</v>
      </c>
      <c r="BV98" s="233">
        <v>0</v>
      </c>
      <c r="BW98" s="233">
        <v>0</v>
      </c>
      <c r="BX98" s="233">
        <v>0</v>
      </c>
      <c r="BY98" s="233">
        <v>0</v>
      </c>
      <c r="BZ98" s="233">
        <v>0</v>
      </c>
      <c r="CA98" s="233">
        <v>0</v>
      </c>
      <c r="CB98" s="343"/>
      <c r="CC98" s="343">
        <v>0</v>
      </c>
      <c r="CD98" s="346"/>
      <c r="CE98" s="253">
        <v>0</v>
      </c>
      <c r="CF98" s="233">
        <v>0</v>
      </c>
      <c r="CG98" s="233">
        <v>0</v>
      </c>
      <c r="CH98" s="233">
        <v>0</v>
      </c>
      <c r="CI98" s="234">
        <v>0</v>
      </c>
    </row>
    <row r="99" spans="1:87" s="145" customFormat="1" x14ac:dyDescent="0.2">
      <c r="A99" s="337" t="s">
        <v>42</v>
      </c>
      <c r="B99" s="334" t="s">
        <v>1751</v>
      </c>
      <c r="C99" s="232">
        <v>0</v>
      </c>
      <c r="D99" s="233">
        <v>960</v>
      </c>
      <c r="E99" s="233">
        <v>400</v>
      </c>
      <c r="F99" s="233">
        <v>1080</v>
      </c>
      <c r="G99" s="233">
        <v>235</v>
      </c>
      <c r="H99" s="233">
        <v>0</v>
      </c>
      <c r="I99" s="233">
        <v>0</v>
      </c>
      <c r="J99" s="233">
        <v>0</v>
      </c>
      <c r="K99" s="233">
        <v>0</v>
      </c>
      <c r="L99" s="233">
        <v>0</v>
      </c>
      <c r="M99" s="233">
        <v>0</v>
      </c>
      <c r="N99" s="233">
        <v>0</v>
      </c>
      <c r="O99" s="233">
        <v>0</v>
      </c>
      <c r="P99" s="233"/>
      <c r="Q99" s="233">
        <v>0</v>
      </c>
      <c r="R99" s="233" t="s">
        <v>1676</v>
      </c>
      <c r="S99" s="233">
        <v>0</v>
      </c>
      <c r="T99" s="233">
        <v>0</v>
      </c>
      <c r="U99" s="233">
        <v>0</v>
      </c>
      <c r="V99" s="233">
        <v>0</v>
      </c>
      <c r="W99" s="233" t="s">
        <v>1676</v>
      </c>
      <c r="X99" s="233">
        <v>0</v>
      </c>
      <c r="Y99" s="233">
        <v>0</v>
      </c>
      <c r="Z99" s="233">
        <v>0</v>
      </c>
      <c r="AA99" s="233">
        <v>25</v>
      </c>
      <c r="AB99" s="233">
        <v>0</v>
      </c>
      <c r="AC99" s="233">
        <v>0</v>
      </c>
      <c r="AD99" s="233">
        <v>0</v>
      </c>
      <c r="AE99" s="233">
        <v>0</v>
      </c>
      <c r="AF99" s="233">
        <v>0</v>
      </c>
      <c r="AG99" s="233">
        <v>0</v>
      </c>
      <c r="AH99" s="233">
        <v>0</v>
      </c>
      <c r="AI99" s="233">
        <v>0</v>
      </c>
      <c r="AJ99" s="233">
        <v>0</v>
      </c>
      <c r="AK99" s="233">
        <v>0</v>
      </c>
      <c r="AL99" s="233">
        <v>0</v>
      </c>
      <c r="AM99" s="233"/>
      <c r="AN99" s="233">
        <v>0</v>
      </c>
      <c r="AO99" s="233">
        <v>0</v>
      </c>
      <c r="AP99" s="233">
        <v>0</v>
      </c>
      <c r="AQ99" s="233">
        <v>0</v>
      </c>
      <c r="AR99" s="233">
        <v>0</v>
      </c>
      <c r="AS99" s="233">
        <v>0</v>
      </c>
      <c r="AT99" s="233">
        <v>0</v>
      </c>
      <c r="AU99" s="233">
        <v>0</v>
      </c>
      <c r="AV99" s="233">
        <v>0</v>
      </c>
      <c r="AW99" s="233">
        <v>0</v>
      </c>
      <c r="AX99" s="233">
        <v>0</v>
      </c>
      <c r="AY99" s="233">
        <v>0</v>
      </c>
      <c r="AZ99" s="233">
        <v>0</v>
      </c>
      <c r="BA99" s="233">
        <v>0</v>
      </c>
      <c r="BB99" s="233">
        <v>0</v>
      </c>
      <c r="BC99" s="233">
        <v>0</v>
      </c>
      <c r="BD99" s="233">
        <v>0</v>
      </c>
      <c r="BE99" s="233">
        <v>0</v>
      </c>
      <c r="BF99" s="233">
        <v>0</v>
      </c>
      <c r="BG99" s="233">
        <v>0</v>
      </c>
      <c r="BH99" s="233">
        <v>310</v>
      </c>
      <c r="BI99" s="233">
        <v>0</v>
      </c>
      <c r="BJ99" s="233">
        <v>0</v>
      </c>
      <c r="BK99" s="233">
        <v>0</v>
      </c>
      <c r="BL99" s="233">
        <v>0</v>
      </c>
      <c r="BM99" s="233">
        <v>0</v>
      </c>
      <c r="BN99" s="233">
        <v>0</v>
      </c>
      <c r="BO99" s="233">
        <v>0</v>
      </c>
      <c r="BP99" s="233">
        <v>0</v>
      </c>
      <c r="BQ99" s="233">
        <v>0</v>
      </c>
      <c r="BR99" s="233">
        <v>0</v>
      </c>
      <c r="BS99" s="233">
        <v>0</v>
      </c>
      <c r="BT99" s="233">
        <v>0</v>
      </c>
      <c r="BU99" s="233">
        <v>0</v>
      </c>
      <c r="BV99" s="233">
        <v>0</v>
      </c>
      <c r="BW99" s="233">
        <v>0</v>
      </c>
      <c r="BX99" s="233">
        <v>0</v>
      </c>
      <c r="BY99" s="233">
        <v>0</v>
      </c>
      <c r="BZ99" s="233">
        <v>0</v>
      </c>
      <c r="CA99" s="233">
        <v>0</v>
      </c>
      <c r="CB99" s="343"/>
      <c r="CC99" s="343">
        <v>0</v>
      </c>
      <c r="CD99" s="346"/>
      <c r="CE99" s="253">
        <v>0</v>
      </c>
      <c r="CF99" s="233">
        <v>0</v>
      </c>
      <c r="CG99" s="233">
        <v>0</v>
      </c>
      <c r="CH99" s="233">
        <v>0</v>
      </c>
      <c r="CI99" s="234">
        <v>0</v>
      </c>
    </row>
    <row r="100" spans="1:87" s="145" customFormat="1" x14ac:dyDescent="0.2">
      <c r="A100" s="337" t="s">
        <v>556</v>
      </c>
      <c r="B100" s="334" t="s">
        <v>1752</v>
      </c>
      <c r="C100" s="232">
        <v>0</v>
      </c>
      <c r="D100" s="233">
        <v>285</v>
      </c>
      <c r="E100" s="233">
        <v>0</v>
      </c>
      <c r="F100" s="233">
        <v>900</v>
      </c>
      <c r="G100" s="233">
        <v>10</v>
      </c>
      <c r="H100" s="233">
        <v>0</v>
      </c>
      <c r="I100" s="233">
        <v>0</v>
      </c>
      <c r="J100" s="233">
        <v>0</v>
      </c>
      <c r="K100" s="233">
        <v>0</v>
      </c>
      <c r="L100" s="233">
        <v>0</v>
      </c>
      <c r="M100" s="233">
        <v>0</v>
      </c>
      <c r="N100" s="233">
        <v>0</v>
      </c>
      <c r="O100" s="233">
        <v>0</v>
      </c>
      <c r="P100" s="233"/>
      <c r="Q100" s="233">
        <v>0</v>
      </c>
      <c r="R100" s="233">
        <v>0</v>
      </c>
      <c r="S100" s="233">
        <v>0</v>
      </c>
      <c r="T100" s="233">
        <v>0</v>
      </c>
      <c r="U100" s="233">
        <v>0</v>
      </c>
      <c r="V100" s="233">
        <v>0</v>
      </c>
      <c r="W100" s="233">
        <v>510</v>
      </c>
      <c r="X100" s="233">
        <v>0</v>
      </c>
      <c r="Y100" s="233">
        <v>0</v>
      </c>
      <c r="Z100" s="233">
        <v>0</v>
      </c>
      <c r="AA100" s="233">
        <v>115</v>
      </c>
      <c r="AB100" s="233">
        <v>0</v>
      </c>
      <c r="AC100" s="233">
        <v>0</v>
      </c>
      <c r="AD100" s="233">
        <v>0</v>
      </c>
      <c r="AE100" s="233">
        <v>0</v>
      </c>
      <c r="AF100" s="233">
        <v>0</v>
      </c>
      <c r="AG100" s="233">
        <v>0</v>
      </c>
      <c r="AH100" s="233">
        <v>0</v>
      </c>
      <c r="AI100" s="233">
        <v>0</v>
      </c>
      <c r="AJ100" s="233">
        <v>0</v>
      </c>
      <c r="AK100" s="233">
        <v>0</v>
      </c>
      <c r="AL100" s="233">
        <v>0</v>
      </c>
      <c r="AM100" s="233"/>
      <c r="AN100" s="233">
        <v>0</v>
      </c>
      <c r="AO100" s="233">
        <v>0</v>
      </c>
      <c r="AP100" s="233">
        <v>0</v>
      </c>
      <c r="AQ100" s="233">
        <v>0</v>
      </c>
      <c r="AR100" s="233">
        <v>0</v>
      </c>
      <c r="AS100" s="233">
        <v>0</v>
      </c>
      <c r="AT100" s="233">
        <v>0</v>
      </c>
      <c r="AU100" s="233">
        <v>0</v>
      </c>
      <c r="AV100" s="233">
        <v>0</v>
      </c>
      <c r="AW100" s="233">
        <v>0</v>
      </c>
      <c r="AX100" s="233">
        <v>0</v>
      </c>
      <c r="AY100" s="233">
        <v>0</v>
      </c>
      <c r="AZ100" s="233">
        <v>0</v>
      </c>
      <c r="BA100" s="233">
        <v>0</v>
      </c>
      <c r="BB100" s="233">
        <v>0</v>
      </c>
      <c r="BC100" s="233">
        <v>0</v>
      </c>
      <c r="BD100" s="233">
        <v>0</v>
      </c>
      <c r="BE100" s="233">
        <v>0</v>
      </c>
      <c r="BF100" s="233">
        <v>0</v>
      </c>
      <c r="BG100" s="233">
        <v>0</v>
      </c>
      <c r="BH100" s="233">
        <v>135</v>
      </c>
      <c r="BI100" s="233">
        <v>0</v>
      </c>
      <c r="BJ100" s="233">
        <v>0</v>
      </c>
      <c r="BK100" s="233">
        <v>0</v>
      </c>
      <c r="BL100" s="233">
        <v>0</v>
      </c>
      <c r="BM100" s="233">
        <v>0</v>
      </c>
      <c r="BN100" s="233">
        <v>0</v>
      </c>
      <c r="BO100" s="233">
        <v>0</v>
      </c>
      <c r="BP100" s="233">
        <v>0</v>
      </c>
      <c r="BQ100" s="233">
        <v>0</v>
      </c>
      <c r="BR100" s="233">
        <v>0</v>
      </c>
      <c r="BS100" s="233" t="s">
        <v>1676</v>
      </c>
      <c r="BT100" s="233">
        <v>0</v>
      </c>
      <c r="BU100" s="233">
        <v>0</v>
      </c>
      <c r="BV100" s="233">
        <v>0</v>
      </c>
      <c r="BW100" s="233">
        <v>0</v>
      </c>
      <c r="BX100" s="233">
        <v>0</v>
      </c>
      <c r="BY100" s="233">
        <v>0</v>
      </c>
      <c r="BZ100" s="233">
        <v>0</v>
      </c>
      <c r="CA100" s="233">
        <v>0</v>
      </c>
      <c r="CB100" s="343"/>
      <c r="CC100" s="343">
        <v>0</v>
      </c>
      <c r="CD100" s="346"/>
      <c r="CE100" s="253">
        <v>0</v>
      </c>
      <c r="CF100" s="233">
        <v>0</v>
      </c>
      <c r="CG100" s="233">
        <v>0</v>
      </c>
      <c r="CH100" s="233">
        <v>0</v>
      </c>
      <c r="CI100" s="234">
        <v>0</v>
      </c>
    </row>
    <row r="101" spans="1:87" s="145" customFormat="1" x14ac:dyDescent="0.2">
      <c r="A101" s="337" t="s">
        <v>43</v>
      </c>
      <c r="B101" s="334" t="s">
        <v>1753</v>
      </c>
      <c r="C101" s="232">
        <v>0</v>
      </c>
      <c r="D101" s="233" t="s">
        <v>1676</v>
      </c>
      <c r="E101" s="233">
        <v>145</v>
      </c>
      <c r="F101" s="233">
        <v>870</v>
      </c>
      <c r="G101" s="233">
        <v>0</v>
      </c>
      <c r="H101" s="233">
        <v>165</v>
      </c>
      <c r="I101" s="233">
        <v>0</v>
      </c>
      <c r="J101" s="233">
        <v>0</v>
      </c>
      <c r="K101" s="233">
        <v>0</v>
      </c>
      <c r="L101" s="233">
        <v>0</v>
      </c>
      <c r="M101" s="233">
        <v>0</v>
      </c>
      <c r="N101" s="233">
        <v>0</v>
      </c>
      <c r="O101" s="233">
        <v>0</v>
      </c>
      <c r="P101" s="233"/>
      <c r="Q101" s="233">
        <v>0</v>
      </c>
      <c r="R101" s="233">
        <v>0</v>
      </c>
      <c r="S101" s="233">
        <v>0</v>
      </c>
      <c r="T101" s="233">
        <v>0</v>
      </c>
      <c r="U101" s="233">
        <v>0</v>
      </c>
      <c r="V101" s="233">
        <v>0</v>
      </c>
      <c r="W101" s="233" t="s">
        <v>1676</v>
      </c>
      <c r="X101" s="233">
        <v>0</v>
      </c>
      <c r="Y101" s="233">
        <v>0</v>
      </c>
      <c r="Z101" s="233">
        <v>0</v>
      </c>
      <c r="AA101" s="233">
        <v>0</v>
      </c>
      <c r="AB101" s="233">
        <v>0</v>
      </c>
      <c r="AC101" s="233">
        <v>0</v>
      </c>
      <c r="AD101" s="233">
        <v>0</v>
      </c>
      <c r="AE101" s="233">
        <v>0</v>
      </c>
      <c r="AF101" s="233">
        <v>0</v>
      </c>
      <c r="AG101" s="233">
        <v>0</v>
      </c>
      <c r="AH101" s="233">
        <v>0</v>
      </c>
      <c r="AI101" s="233">
        <v>0</v>
      </c>
      <c r="AJ101" s="233">
        <v>0</v>
      </c>
      <c r="AK101" s="233">
        <v>0</v>
      </c>
      <c r="AL101" s="233">
        <v>0</v>
      </c>
      <c r="AM101" s="233"/>
      <c r="AN101" s="233">
        <v>0</v>
      </c>
      <c r="AO101" s="233">
        <v>0</v>
      </c>
      <c r="AP101" s="233">
        <v>0</v>
      </c>
      <c r="AQ101" s="233">
        <v>0</v>
      </c>
      <c r="AR101" s="233">
        <v>0</v>
      </c>
      <c r="AS101" s="233">
        <v>0</v>
      </c>
      <c r="AT101" s="233">
        <v>0</v>
      </c>
      <c r="AU101" s="233">
        <v>0</v>
      </c>
      <c r="AV101" s="233">
        <v>0</v>
      </c>
      <c r="AW101" s="233">
        <v>0</v>
      </c>
      <c r="AX101" s="233">
        <v>0</v>
      </c>
      <c r="AY101" s="233">
        <v>0</v>
      </c>
      <c r="AZ101" s="233">
        <v>0</v>
      </c>
      <c r="BA101" s="233">
        <v>0</v>
      </c>
      <c r="BB101" s="233">
        <v>0</v>
      </c>
      <c r="BC101" s="233">
        <v>0</v>
      </c>
      <c r="BD101" s="233">
        <v>0</v>
      </c>
      <c r="BE101" s="233">
        <v>0</v>
      </c>
      <c r="BF101" s="233">
        <v>0</v>
      </c>
      <c r="BG101" s="233">
        <v>0</v>
      </c>
      <c r="BH101" s="233">
        <v>0</v>
      </c>
      <c r="BI101" s="233">
        <v>0</v>
      </c>
      <c r="BJ101" s="233">
        <v>0</v>
      </c>
      <c r="BK101" s="233">
        <v>0</v>
      </c>
      <c r="BL101" s="233">
        <v>0</v>
      </c>
      <c r="BM101" s="233">
        <v>0</v>
      </c>
      <c r="BN101" s="233">
        <v>0</v>
      </c>
      <c r="BO101" s="233">
        <v>0</v>
      </c>
      <c r="BP101" s="233">
        <v>0</v>
      </c>
      <c r="BQ101" s="233">
        <v>0</v>
      </c>
      <c r="BR101" s="233">
        <v>0</v>
      </c>
      <c r="BS101" s="233">
        <v>0</v>
      </c>
      <c r="BT101" s="233">
        <v>0</v>
      </c>
      <c r="BU101" s="233">
        <v>0</v>
      </c>
      <c r="BV101" s="233">
        <v>0</v>
      </c>
      <c r="BW101" s="233">
        <v>0</v>
      </c>
      <c r="BX101" s="233">
        <v>0</v>
      </c>
      <c r="BY101" s="233">
        <v>0</v>
      </c>
      <c r="BZ101" s="233">
        <v>0</v>
      </c>
      <c r="CA101" s="233">
        <v>0</v>
      </c>
      <c r="CB101" s="343"/>
      <c r="CC101" s="343">
        <v>0</v>
      </c>
      <c r="CD101" s="346"/>
      <c r="CE101" s="253">
        <v>0</v>
      </c>
      <c r="CF101" s="233">
        <v>0</v>
      </c>
      <c r="CG101" s="233">
        <v>0</v>
      </c>
      <c r="CH101" s="233">
        <v>0</v>
      </c>
      <c r="CI101" s="234">
        <v>0</v>
      </c>
    </row>
    <row r="102" spans="1:87" s="145" customFormat="1" x14ac:dyDescent="0.2">
      <c r="A102" s="337" t="s">
        <v>45</v>
      </c>
      <c r="B102" s="334" t="s">
        <v>1754</v>
      </c>
      <c r="C102" s="232">
        <v>0</v>
      </c>
      <c r="D102" s="233">
        <v>785</v>
      </c>
      <c r="E102" s="233">
        <v>505</v>
      </c>
      <c r="F102" s="233">
        <v>1955</v>
      </c>
      <c r="G102" s="233">
        <v>60</v>
      </c>
      <c r="H102" s="233">
        <v>1385</v>
      </c>
      <c r="I102" s="233">
        <v>0</v>
      </c>
      <c r="J102" s="233">
        <v>0</v>
      </c>
      <c r="K102" s="233">
        <v>0</v>
      </c>
      <c r="L102" s="233">
        <v>0</v>
      </c>
      <c r="M102" s="233">
        <v>0</v>
      </c>
      <c r="N102" s="233">
        <v>0</v>
      </c>
      <c r="O102" s="233">
        <v>0</v>
      </c>
      <c r="P102" s="233"/>
      <c r="Q102" s="233">
        <v>0</v>
      </c>
      <c r="R102" s="233">
        <v>0</v>
      </c>
      <c r="S102" s="233" t="s">
        <v>1676</v>
      </c>
      <c r="T102" s="233">
        <v>0</v>
      </c>
      <c r="U102" s="233">
        <v>0</v>
      </c>
      <c r="V102" s="233">
        <v>0</v>
      </c>
      <c r="W102" s="233">
        <v>260</v>
      </c>
      <c r="X102" s="233">
        <v>0</v>
      </c>
      <c r="Y102" s="233">
        <v>0</v>
      </c>
      <c r="Z102" s="233">
        <v>0</v>
      </c>
      <c r="AA102" s="233" t="s">
        <v>1676</v>
      </c>
      <c r="AB102" s="233">
        <v>0</v>
      </c>
      <c r="AC102" s="233">
        <v>0</v>
      </c>
      <c r="AD102" s="233">
        <v>0</v>
      </c>
      <c r="AE102" s="233">
        <v>0</v>
      </c>
      <c r="AF102" s="233">
        <v>0</v>
      </c>
      <c r="AG102" s="233">
        <v>0</v>
      </c>
      <c r="AH102" s="233">
        <v>0</v>
      </c>
      <c r="AI102" s="233">
        <v>0</v>
      </c>
      <c r="AJ102" s="233">
        <v>0</v>
      </c>
      <c r="AK102" s="233">
        <v>0</v>
      </c>
      <c r="AL102" s="233">
        <v>0</v>
      </c>
      <c r="AM102" s="233"/>
      <c r="AN102" s="233">
        <v>0</v>
      </c>
      <c r="AO102" s="233">
        <v>0</v>
      </c>
      <c r="AP102" s="233">
        <v>0</v>
      </c>
      <c r="AQ102" s="233">
        <v>0</v>
      </c>
      <c r="AR102" s="233">
        <v>0</v>
      </c>
      <c r="AS102" s="233">
        <v>0</v>
      </c>
      <c r="AT102" s="233">
        <v>0</v>
      </c>
      <c r="AU102" s="233">
        <v>0</v>
      </c>
      <c r="AV102" s="233">
        <v>0</v>
      </c>
      <c r="AW102" s="233">
        <v>0</v>
      </c>
      <c r="AX102" s="233">
        <v>0</v>
      </c>
      <c r="AY102" s="233">
        <v>0</v>
      </c>
      <c r="AZ102" s="233">
        <v>0</v>
      </c>
      <c r="BA102" s="233">
        <v>0</v>
      </c>
      <c r="BB102" s="233">
        <v>0</v>
      </c>
      <c r="BC102" s="233">
        <v>0</v>
      </c>
      <c r="BD102" s="233">
        <v>0</v>
      </c>
      <c r="BE102" s="233">
        <v>0</v>
      </c>
      <c r="BF102" s="233">
        <v>0</v>
      </c>
      <c r="BG102" s="233">
        <v>0</v>
      </c>
      <c r="BH102" s="233">
        <v>410</v>
      </c>
      <c r="BI102" s="233">
        <v>0</v>
      </c>
      <c r="BJ102" s="233">
        <v>0</v>
      </c>
      <c r="BK102" s="233">
        <v>0</v>
      </c>
      <c r="BL102" s="233">
        <v>0</v>
      </c>
      <c r="BM102" s="233">
        <v>0</v>
      </c>
      <c r="BN102" s="233">
        <v>0</v>
      </c>
      <c r="BO102" s="233">
        <v>0</v>
      </c>
      <c r="BP102" s="233">
        <v>0</v>
      </c>
      <c r="BQ102" s="233">
        <v>0</v>
      </c>
      <c r="BR102" s="233">
        <v>0</v>
      </c>
      <c r="BS102" s="233">
        <v>0</v>
      </c>
      <c r="BT102" s="233">
        <v>0</v>
      </c>
      <c r="BU102" s="233">
        <v>0</v>
      </c>
      <c r="BV102" s="233">
        <v>0</v>
      </c>
      <c r="BW102" s="233">
        <v>0</v>
      </c>
      <c r="BX102" s="233">
        <v>0</v>
      </c>
      <c r="BY102" s="233">
        <v>0</v>
      </c>
      <c r="BZ102" s="233">
        <v>0</v>
      </c>
      <c r="CA102" s="233">
        <v>0</v>
      </c>
      <c r="CB102" s="343"/>
      <c r="CC102" s="343">
        <v>0</v>
      </c>
      <c r="CD102" s="346"/>
      <c r="CE102" s="253">
        <v>0</v>
      </c>
      <c r="CF102" s="233">
        <v>0</v>
      </c>
      <c r="CG102" s="233">
        <v>0</v>
      </c>
      <c r="CH102" s="233">
        <v>0</v>
      </c>
      <c r="CI102" s="234">
        <v>0</v>
      </c>
    </row>
    <row r="103" spans="1:87" s="145" customFormat="1" x14ac:dyDescent="0.2">
      <c r="A103" s="337" t="s">
        <v>451</v>
      </c>
      <c r="B103" s="334" t="s">
        <v>1755</v>
      </c>
      <c r="C103" s="232">
        <v>0</v>
      </c>
      <c r="D103" s="233">
        <v>12475</v>
      </c>
      <c r="E103" s="233">
        <v>1820</v>
      </c>
      <c r="F103" s="233">
        <v>4905</v>
      </c>
      <c r="G103" s="233">
        <v>1925</v>
      </c>
      <c r="H103" s="233">
        <v>3010</v>
      </c>
      <c r="I103" s="233">
        <v>1285</v>
      </c>
      <c r="J103" s="233">
        <v>0</v>
      </c>
      <c r="K103" s="233">
        <v>0</v>
      </c>
      <c r="L103" s="233">
        <v>0</v>
      </c>
      <c r="M103" s="233">
        <v>0</v>
      </c>
      <c r="N103" s="233">
        <v>0</v>
      </c>
      <c r="O103" s="233">
        <v>0</v>
      </c>
      <c r="P103" s="233"/>
      <c r="Q103" s="233">
        <v>0</v>
      </c>
      <c r="R103" s="233">
        <v>0</v>
      </c>
      <c r="S103" s="233">
        <v>655</v>
      </c>
      <c r="T103" s="233">
        <v>0</v>
      </c>
      <c r="U103" s="233">
        <v>70</v>
      </c>
      <c r="V103" s="233">
        <v>70</v>
      </c>
      <c r="W103" s="233">
        <v>325</v>
      </c>
      <c r="X103" s="233" t="s">
        <v>1676</v>
      </c>
      <c r="Y103" s="233">
        <v>0</v>
      </c>
      <c r="Z103" s="233">
        <v>23560</v>
      </c>
      <c r="AA103" s="233">
        <v>565</v>
      </c>
      <c r="AB103" s="233">
        <v>2500</v>
      </c>
      <c r="AC103" s="233">
        <v>1590</v>
      </c>
      <c r="AD103" s="233">
        <v>0</v>
      </c>
      <c r="AE103" s="233">
        <v>0</v>
      </c>
      <c r="AF103" s="233">
        <v>0</v>
      </c>
      <c r="AG103" s="233">
        <v>0</v>
      </c>
      <c r="AH103" s="233">
        <v>0</v>
      </c>
      <c r="AI103" s="233">
        <v>0</v>
      </c>
      <c r="AJ103" s="233">
        <v>0</v>
      </c>
      <c r="AK103" s="233">
        <v>965</v>
      </c>
      <c r="AL103" s="233">
        <v>0</v>
      </c>
      <c r="AM103" s="233"/>
      <c r="AN103" s="233">
        <v>0</v>
      </c>
      <c r="AO103" s="233" t="s">
        <v>1676</v>
      </c>
      <c r="AP103" s="233">
        <v>720</v>
      </c>
      <c r="AQ103" s="233">
        <v>0</v>
      </c>
      <c r="AR103" s="233">
        <v>0</v>
      </c>
      <c r="AS103" s="233">
        <v>0</v>
      </c>
      <c r="AT103" s="233">
        <v>0</v>
      </c>
      <c r="AU103" s="233">
        <v>0</v>
      </c>
      <c r="AV103" s="233">
        <v>0</v>
      </c>
      <c r="AW103" s="233">
        <v>0</v>
      </c>
      <c r="AX103" s="233">
        <v>0</v>
      </c>
      <c r="AY103" s="233">
        <v>0</v>
      </c>
      <c r="AZ103" s="233">
        <v>13200</v>
      </c>
      <c r="BA103" s="233">
        <v>0</v>
      </c>
      <c r="BB103" s="233">
        <v>7445</v>
      </c>
      <c r="BC103" s="233">
        <v>0</v>
      </c>
      <c r="BD103" s="233">
        <v>0</v>
      </c>
      <c r="BE103" s="233">
        <v>0</v>
      </c>
      <c r="BF103" s="233">
        <v>0</v>
      </c>
      <c r="BG103" s="233">
        <v>0</v>
      </c>
      <c r="BH103" s="233">
        <v>18850</v>
      </c>
      <c r="BI103" s="233">
        <v>0</v>
      </c>
      <c r="BJ103" s="233">
        <v>0</v>
      </c>
      <c r="BK103" s="233">
        <v>0</v>
      </c>
      <c r="BL103" s="233">
        <v>0</v>
      </c>
      <c r="BM103" s="233">
        <v>0</v>
      </c>
      <c r="BN103" s="233">
        <v>0</v>
      </c>
      <c r="BO103" s="233">
        <v>0</v>
      </c>
      <c r="BP103" s="233">
        <v>0</v>
      </c>
      <c r="BQ103" s="233">
        <v>0</v>
      </c>
      <c r="BR103" s="233">
        <v>0</v>
      </c>
      <c r="BS103" s="233">
        <v>0</v>
      </c>
      <c r="BT103" s="233">
        <v>0</v>
      </c>
      <c r="BU103" s="233">
        <v>0</v>
      </c>
      <c r="BV103" s="233">
        <v>0</v>
      </c>
      <c r="BW103" s="233">
        <v>0</v>
      </c>
      <c r="BX103" s="233">
        <v>0</v>
      </c>
      <c r="BY103" s="233">
        <v>0</v>
      </c>
      <c r="BZ103" s="233">
        <v>0</v>
      </c>
      <c r="CA103" s="233">
        <v>0</v>
      </c>
      <c r="CB103" s="343"/>
      <c r="CC103" s="343">
        <v>0</v>
      </c>
      <c r="CD103" s="346"/>
      <c r="CE103" s="253" t="s">
        <v>1676</v>
      </c>
      <c r="CF103" s="233">
        <v>0</v>
      </c>
      <c r="CG103" s="233">
        <v>0</v>
      </c>
      <c r="CH103" s="233">
        <v>15</v>
      </c>
      <c r="CI103" s="234" t="s">
        <v>1676</v>
      </c>
    </row>
    <row r="104" spans="1:87" s="145" customFormat="1" x14ac:dyDescent="0.2">
      <c r="A104" s="337" t="s">
        <v>355</v>
      </c>
      <c r="B104" s="334" t="s">
        <v>1756</v>
      </c>
      <c r="C104" s="232">
        <v>0</v>
      </c>
      <c r="D104" s="233">
        <v>755</v>
      </c>
      <c r="E104" s="233">
        <v>375</v>
      </c>
      <c r="F104" s="233">
        <v>460</v>
      </c>
      <c r="G104" s="233">
        <v>0</v>
      </c>
      <c r="H104" s="233">
        <v>720</v>
      </c>
      <c r="I104" s="233">
        <v>0</v>
      </c>
      <c r="J104" s="233">
        <v>0</v>
      </c>
      <c r="K104" s="233">
        <v>0</v>
      </c>
      <c r="L104" s="233">
        <v>0</v>
      </c>
      <c r="M104" s="233">
        <v>0</v>
      </c>
      <c r="N104" s="233">
        <v>0</v>
      </c>
      <c r="O104" s="233">
        <v>0</v>
      </c>
      <c r="P104" s="233"/>
      <c r="Q104" s="233">
        <v>0</v>
      </c>
      <c r="R104" s="233">
        <v>0</v>
      </c>
      <c r="S104" s="233">
        <v>0</v>
      </c>
      <c r="T104" s="233">
        <v>0</v>
      </c>
      <c r="U104" s="233">
        <v>0</v>
      </c>
      <c r="V104" s="233">
        <v>0</v>
      </c>
      <c r="W104" s="233">
        <v>0</v>
      </c>
      <c r="X104" s="233">
        <v>0</v>
      </c>
      <c r="Y104" s="233">
        <v>0</v>
      </c>
      <c r="Z104" s="233">
        <v>0</v>
      </c>
      <c r="AA104" s="233">
        <v>150</v>
      </c>
      <c r="AB104" s="233">
        <v>0</v>
      </c>
      <c r="AC104" s="233">
        <v>0</v>
      </c>
      <c r="AD104" s="233">
        <v>0</v>
      </c>
      <c r="AE104" s="233">
        <v>0</v>
      </c>
      <c r="AF104" s="233">
        <v>0</v>
      </c>
      <c r="AG104" s="233">
        <v>0</v>
      </c>
      <c r="AH104" s="233">
        <v>0</v>
      </c>
      <c r="AI104" s="233">
        <v>0</v>
      </c>
      <c r="AJ104" s="233">
        <v>0</v>
      </c>
      <c r="AK104" s="233">
        <v>0</v>
      </c>
      <c r="AL104" s="233">
        <v>0</v>
      </c>
      <c r="AM104" s="233"/>
      <c r="AN104" s="233">
        <v>0</v>
      </c>
      <c r="AO104" s="233">
        <v>0</v>
      </c>
      <c r="AP104" s="233">
        <v>0</v>
      </c>
      <c r="AQ104" s="233">
        <v>0</v>
      </c>
      <c r="AR104" s="233">
        <v>0</v>
      </c>
      <c r="AS104" s="233">
        <v>0</v>
      </c>
      <c r="AT104" s="233">
        <v>0</v>
      </c>
      <c r="AU104" s="233">
        <v>0</v>
      </c>
      <c r="AV104" s="233">
        <v>0</v>
      </c>
      <c r="AW104" s="233">
        <v>0</v>
      </c>
      <c r="AX104" s="233">
        <v>0</v>
      </c>
      <c r="AY104" s="233">
        <v>0</v>
      </c>
      <c r="AZ104" s="233">
        <v>0</v>
      </c>
      <c r="BA104" s="233">
        <v>0</v>
      </c>
      <c r="BB104" s="233">
        <v>0</v>
      </c>
      <c r="BC104" s="233">
        <v>0</v>
      </c>
      <c r="BD104" s="233">
        <v>0</v>
      </c>
      <c r="BE104" s="233">
        <v>0</v>
      </c>
      <c r="BF104" s="233">
        <v>0</v>
      </c>
      <c r="BG104" s="233">
        <v>0</v>
      </c>
      <c r="BH104" s="233">
        <v>180</v>
      </c>
      <c r="BI104" s="233">
        <v>0</v>
      </c>
      <c r="BJ104" s="233">
        <v>0</v>
      </c>
      <c r="BK104" s="233">
        <v>0</v>
      </c>
      <c r="BL104" s="233">
        <v>0</v>
      </c>
      <c r="BM104" s="233">
        <v>0</v>
      </c>
      <c r="BN104" s="233">
        <v>0</v>
      </c>
      <c r="BO104" s="233">
        <v>0</v>
      </c>
      <c r="BP104" s="233">
        <v>0</v>
      </c>
      <c r="BQ104" s="233">
        <v>0</v>
      </c>
      <c r="BR104" s="233">
        <v>0</v>
      </c>
      <c r="BS104" s="233">
        <v>0</v>
      </c>
      <c r="BT104" s="233">
        <v>0</v>
      </c>
      <c r="BU104" s="233">
        <v>0</v>
      </c>
      <c r="BV104" s="233">
        <v>0</v>
      </c>
      <c r="BW104" s="233">
        <v>0</v>
      </c>
      <c r="BX104" s="233">
        <v>0</v>
      </c>
      <c r="BY104" s="233">
        <v>0</v>
      </c>
      <c r="BZ104" s="233">
        <v>0</v>
      </c>
      <c r="CA104" s="233">
        <v>0</v>
      </c>
      <c r="CB104" s="343"/>
      <c r="CC104" s="343">
        <v>0</v>
      </c>
      <c r="CD104" s="346"/>
      <c r="CE104" s="253">
        <v>0</v>
      </c>
      <c r="CF104" s="233">
        <v>0</v>
      </c>
      <c r="CG104" s="233">
        <v>0</v>
      </c>
      <c r="CH104" s="233">
        <v>0</v>
      </c>
      <c r="CI104" s="234">
        <v>0</v>
      </c>
    </row>
    <row r="105" spans="1:87" s="145" customFormat="1" x14ac:dyDescent="0.2">
      <c r="A105" s="337" t="s">
        <v>259</v>
      </c>
      <c r="B105" s="334" t="s">
        <v>1757</v>
      </c>
      <c r="C105" s="232">
        <v>0</v>
      </c>
      <c r="D105" s="233">
        <v>0</v>
      </c>
      <c r="E105" s="233">
        <v>0</v>
      </c>
      <c r="F105" s="233">
        <v>0</v>
      </c>
      <c r="G105" s="233">
        <v>0</v>
      </c>
      <c r="H105" s="233">
        <v>0</v>
      </c>
      <c r="I105" s="233">
        <v>0</v>
      </c>
      <c r="J105" s="233">
        <v>0</v>
      </c>
      <c r="K105" s="233">
        <v>0</v>
      </c>
      <c r="L105" s="233">
        <v>0</v>
      </c>
      <c r="M105" s="233">
        <v>0</v>
      </c>
      <c r="N105" s="233">
        <v>0</v>
      </c>
      <c r="O105" s="233">
        <v>0</v>
      </c>
      <c r="P105" s="233"/>
      <c r="Q105" s="233">
        <v>0</v>
      </c>
      <c r="R105" s="233">
        <v>0</v>
      </c>
      <c r="S105" s="233">
        <v>0</v>
      </c>
      <c r="T105" s="233">
        <v>0</v>
      </c>
      <c r="U105" s="233">
        <v>0</v>
      </c>
      <c r="V105" s="233">
        <v>0</v>
      </c>
      <c r="W105" s="233">
        <v>0</v>
      </c>
      <c r="X105" s="233">
        <v>0</v>
      </c>
      <c r="Y105" s="233">
        <v>0</v>
      </c>
      <c r="Z105" s="233">
        <v>0</v>
      </c>
      <c r="AA105" s="233">
        <v>0</v>
      </c>
      <c r="AB105" s="233">
        <v>0</v>
      </c>
      <c r="AC105" s="233">
        <v>0</v>
      </c>
      <c r="AD105" s="233">
        <v>0</v>
      </c>
      <c r="AE105" s="233">
        <v>0</v>
      </c>
      <c r="AF105" s="233">
        <v>0</v>
      </c>
      <c r="AG105" s="233">
        <v>0</v>
      </c>
      <c r="AH105" s="233">
        <v>0</v>
      </c>
      <c r="AI105" s="233">
        <v>0</v>
      </c>
      <c r="AJ105" s="233">
        <v>0</v>
      </c>
      <c r="AK105" s="233">
        <v>0</v>
      </c>
      <c r="AL105" s="233">
        <v>0</v>
      </c>
      <c r="AM105" s="233"/>
      <c r="AN105" s="233">
        <v>0</v>
      </c>
      <c r="AO105" s="233">
        <v>0</v>
      </c>
      <c r="AP105" s="233">
        <v>0</v>
      </c>
      <c r="AQ105" s="233">
        <v>0</v>
      </c>
      <c r="AR105" s="233">
        <v>0</v>
      </c>
      <c r="AS105" s="233">
        <v>0</v>
      </c>
      <c r="AT105" s="233">
        <v>0</v>
      </c>
      <c r="AU105" s="233">
        <v>0</v>
      </c>
      <c r="AV105" s="233">
        <v>0</v>
      </c>
      <c r="AW105" s="233">
        <v>0</v>
      </c>
      <c r="AX105" s="233">
        <v>0</v>
      </c>
      <c r="AY105" s="233">
        <v>0</v>
      </c>
      <c r="AZ105" s="233">
        <v>0</v>
      </c>
      <c r="BA105" s="233">
        <v>0</v>
      </c>
      <c r="BB105" s="233">
        <v>0</v>
      </c>
      <c r="BC105" s="233">
        <v>0</v>
      </c>
      <c r="BD105" s="233">
        <v>0</v>
      </c>
      <c r="BE105" s="233">
        <v>0</v>
      </c>
      <c r="BF105" s="233">
        <v>0</v>
      </c>
      <c r="BG105" s="233">
        <v>0</v>
      </c>
      <c r="BH105" s="233">
        <v>0</v>
      </c>
      <c r="BI105" s="233">
        <v>0</v>
      </c>
      <c r="BJ105" s="233">
        <v>0</v>
      </c>
      <c r="BK105" s="233">
        <v>0</v>
      </c>
      <c r="BL105" s="233">
        <v>10</v>
      </c>
      <c r="BM105" s="233">
        <v>975</v>
      </c>
      <c r="BN105" s="233">
        <v>15</v>
      </c>
      <c r="BO105" s="233">
        <v>25</v>
      </c>
      <c r="BP105" s="233">
        <v>0</v>
      </c>
      <c r="BQ105" s="233">
        <v>155</v>
      </c>
      <c r="BR105" s="233">
        <v>0</v>
      </c>
      <c r="BS105" s="233">
        <v>0</v>
      </c>
      <c r="BT105" s="233">
        <v>0</v>
      </c>
      <c r="BU105" s="233">
        <v>0</v>
      </c>
      <c r="BV105" s="233">
        <v>0</v>
      </c>
      <c r="BW105" s="233">
        <v>0</v>
      </c>
      <c r="BX105" s="233">
        <v>0</v>
      </c>
      <c r="BY105" s="233">
        <v>0</v>
      </c>
      <c r="BZ105" s="233">
        <v>0</v>
      </c>
      <c r="CA105" s="233">
        <v>0</v>
      </c>
      <c r="CB105" s="343"/>
      <c r="CC105" s="343">
        <v>0</v>
      </c>
      <c r="CD105" s="346"/>
      <c r="CE105" s="253">
        <v>0</v>
      </c>
      <c r="CF105" s="233">
        <v>0</v>
      </c>
      <c r="CG105" s="233">
        <v>0</v>
      </c>
      <c r="CH105" s="233">
        <v>0</v>
      </c>
      <c r="CI105" s="234">
        <v>0</v>
      </c>
    </row>
    <row r="106" spans="1:87" s="145" customFormat="1" x14ac:dyDescent="0.2">
      <c r="A106" s="337" t="s">
        <v>367</v>
      </c>
      <c r="B106" s="334" t="s">
        <v>1758</v>
      </c>
      <c r="C106" s="232">
        <v>0</v>
      </c>
      <c r="D106" s="233">
        <v>21265</v>
      </c>
      <c r="E106" s="233">
        <v>10240</v>
      </c>
      <c r="F106" s="233">
        <v>4500</v>
      </c>
      <c r="G106" s="233">
        <v>3200</v>
      </c>
      <c r="H106" s="233">
        <v>2775</v>
      </c>
      <c r="I106" s="233">
        <v>495</v>
      </c>
      <c r="J106" s="233">
        <v>15</v>
      </c>
      <c r="K106" s="233">
        <v>0</v>
      </c>
      <c r="L106" s="233">
        <v>0</v>
      </c>
      <c r="M106" s="233">
        <v>1115</v>
      </c>
      <c r="N106" s="233">
        <v>170</v>
      </c>
      <c r="O106" s="233">
        <v>0</v>
      </c>
      <c r="P106" s="233"/>
      <c r="Q106" s="233">
        <v>0</v>
      </c>
      <c r="R106" s="233">
        <v>0</v>
      </c>
      <c r="S106" s="233">
        <v>3890</v>
      </c>
      <c r="T106" s="233">
        <v>0</v>
      </c>
      <c r="U106" s="233">
        <v>205</v>
      </c>
      <c r="V106" s="233">
        <v>5990</v>
      </c>
      <c r="W106" s="233">
        <v>1540</v>
      </c>
      <c r="X106" s="233" t="s">
        <v>1676</v>
      </c>
      <c r="Y106" s="233">
        <v>0</v>
      </c>
      <c r="Z106" s="233">
        <v>15485</v>
      </c>
      <c r="AA106" s="233">
        <v>9515</v>
      </c>
      <c r="AB106" s="233">
        <v>2680</v>
      </c>
      <c r="AC106" s="233">
        <v>0</v>
      </c>
      <c r="AD106" s="233">
        <v>0</v>
      </c>
      <c r="AE106" s="233">
        <v>0</v>
      </c>
      <c r="AF106" s="233">
        <v>0</v>
      </c>
      <c r="AG106" s="233">
        <v>0</v>
      </c>
      <c r="AH106" s="233">
        <v>0</v>
      </c>
      <c r="AI106" s="233">
        <v>250</v>
      </c>
      <c r="AJ106" s="233" t="s">
        <v>1676</v>
      </c>
      <c r="AK106" s="233">
        <v>2255</v>
      </c>
      <c r="AL106" s="233">
        <v>0</v>
      </c>
      <c r="AM106" s="233"/>
      <c r="AN106" s="233" t="s">
        <v>1676</v>
      </c>
      <c r="AO106" s="233">
        <v>90</v>
      </c>
      <c r="AP106" s="233">
        <v>3885</v>
      </c>
      <c r="AQ106" s="233">
        <v>60</v>
      </c>
      <c r="AR106" s="233">
        <v>0</v>
      </c>
      <c r="AS106" s="233">
        <v>0</v>
      </c>
      <c r="AT106" s="233">
        <v>3335</v>
      </c>
      <c r="AU106" s="233">
        <v>3780</v>
      </c>
      <c r="AV106" s="233">
        <v>0</v>
      </c>
      <c r="AW106" s="233">
        <v>825</v>
      </c>
      <c r="AX106" s="233">
        <v>0</v>
      </c>
      <c r="AY106" s="233">
        <v>1875</v>
      </c>
      <c r="AZ106" s="233">
        <v>17220</v>
      </c>
      <c r="BA106" s="233">
        <v>0</v>
      </c>
      <c r="BB106" s="233">
        <v>15475</v>
      </c>
      <c r="BC106" s="233">
        <v>0</v>
      </c>
      <c r="BD106" s="233">
        <v>0</v>
      </c>
      <c r="BE106" s="233">
        <v>0</v>
      </c>
      <c r="BF106" s="233">
        <v>0</v>
      </c>
      <c r="BG106" s="233">
        <v>5620</v>
      </c>
      <c r="BH106" s="233">
        <v>21790</v>
      </c>
      <c r="BI106" s="233">
        <v>60</v>
      </c>
      <c r="BJ106" s="233">
        <v>30</v>
      </c>
      <c r="BK106" s="233">
        <v>0</v>
      </c>
      <c r="BL106" s="233">
        <v>0</v>
      </c>
      <c r="BM106" s="233">
        <v>0</v>
      </c>
      <c r="BN106" s="233">
        <v>0</v>
      </c>
      <c r="BO106" s="233">
        <v>0</v>
      </c>
      <c r="BP106" s="233">
        <v>0</v>
      </c>
      <c r="BQ106" s="233">
        <v>0</v>
      </c>
      <c r="BR106" s="233">
        <v>45</v>
      </c>
      <c r="BS106" s="233">
        <v>0</v>
      </c>
      <c r="BT106" s="233" t="s">
        <v>1676</v>
      </c>
      <c r="BU106" s="233">
        <v>0</v>
      </c>
      <c r="BV106" s="233">
        <v>0</v>
      </c>
      <c r="BW106" s="233">
        <v>3960</v>
      </c>
      <c r="BX106" s="233" t="s">
        <v>1676</v>
      </c>
      <c r="BY106" s="233">
        <v>0</v>
      </c>
      <c r="BZ106" s="233">
        <v>0</v>
      </c>
      <c r="CA106" s="233">
        <v>0</v>
      </c>
      <c r="CB106" s="343"/>
      <c r="CC106" s="343">
        <v>0</v>
      </c>
      <c r="CD106" s="346"/>
      <c r="CE106" s="253">
        <v>0</v>
      </c>
      <c r="CF106" s="233">
        <v>0</v>
      </c>
      <c r="CG106" s="233">
        <v>0</v>
      </c>
      <c r="CH106" s="233">
        <v>350</v>
      </c>
      <c r="CI106" s="234">
        <v>60</v>
      </c>
    </row>
    <row r="107" spans="1:87" s="145" customFormat="1" x14ac:dyDescent="0.2">
      <c r="A107" s="337" t="s">
        <v>243</v>
      </c>
      <c r="B107" s="334" t="s">
        <v>1759</v>
      </c>
      <c r="C107" s="232" t="s">
        <v>1676</v>
      </c>
      <c r="D107" s="233">
        <v>18135</v>
      </c>
      <c r="E107" s="233">
        <v>3865</v>
      </c>
      <c r="F107" s="233">
        <v>8820</v>
      </c>
      <c r="G107" s="233">
        <v>3485</v>
      </c>
      <c r="H107" s="233">
        <v>4930</v>
      </c>
      <c r="I107" s="233" t="s">
        <v>1676</v>
      </c>
      <c r="J107" s="233">
        <v>0</v>
      </c>
      <c r="K107" s="233">
        <v>105</v>
      </c>
      <c r="L107" s="233">
        <v>0</v>
      </c>
      <c r="M107" s="233">
        <v>1145</v>
      </c>
      <c r="N107" s="233">
        <v>0</v>
      </c>
      <c r="O107" s="233">
        <v>0</v>
      </c>
      <c r="P107" s="233"/>
      <c r="Q107" s="233">
        <v>0</v>
      </c>
      <c r="R107" s="233">
        <v>2385</v>
      </c>
      <c r="S107" s="233">
        <v>1125</v>
      </c>
      <c r="T107" s="233">
        <v>665</v>
      </c>
      <c r="U107" s="233">
        <v>1590</v>
      </c>
      <c r="V107" s="233">
        <v>10575</v>
      </c>
      <c r="W107" s="233">
        <v>2155</v>
      </c>
      <c r="X107" s="233">
        <v>865</v>
      </c>
      <c r="Y107" s="233">
        <v>0</v>
      </c>
      <c r="Z107" s="233">
        <v>13705</v>
      </c>
      <c r="AA107" s="233">
        <v>9745</v>
      </c>
      <c r="AB107" s="233">
        <v>2950</v>
      </c>
      <c r="AC107" s="233">
        <v>2135</v>
      </c>
      <c r="AD107" s="233">
        <v>0</v>
      </c>
      <c r="AE107" s="233">
        <v>0</v>
      </c>
      <c r="AF107" s="233">
        <v>0</v>
      </c>
      <c r="AG107" s="233">
        <v>0</v>
      </c>
      <c r="AH107" s="233">
        <v>0</v>
      </c>
      <c r="AI107" s="233">
        <v>170</v>
      </c>
      <c r="AJ107" s="233">
        <v>0</v>
      </c>
      <c r="AK107" s="233">
        <v>7600</v>
      </c>
      <c r="AL107" s="233">
        <v>0</v>
      </c>
      <c r="AM107" s="233"/>
      <c r="AN107" s="233">
        <v>0</v>
      </c>
      <c r="AO107" s="233">
        <v>1275</v>
      </c>
      <c r="AP107" s="233">
        <v>8445</v>
      </c>
      <c r="AQ107" s="233">
        <v>1760</v>
      </c>
      <c r="AR107" s="233">
        <v>0</v>
      </c>
      <c r="AS107" s="233" t="s">
        <v>1676</v>
      </c>
      <c r="AT107" s="233">
        <v>1820</v>
      </c>
      <c r="AU107" s="233">
        <v>300</v>
      </c>
      <c r="AV107" s="233">
        <v>0</v>
      </c>
      <c r="AW107" s="233">
        <v>2710</v>
      </c>
      <c r="AX107" s="233">
        <v>0</v>
      </c>
      <c r="AY107" s="233">
        <v>485</v>
      </c>
      <c r="AZ107" s="233">
        <v>9785</v>
      </c>
      <c r="BA107" s="233">
        <v>0</v>
      </c>
      <c r="BB107" s="233">
        <v>15150</v>
      </c>
      <c r="BC107" s="233">
        <v>0</v>
      </c>
      <c r="BD107" s="233">
        <v>0</v>
      </c>
      <c r="BE107" s="233">
        <v>0</v>
      </c>
      <c r="BF107" s="233">
        <v>0</v>
      </c>
      <c r="BG107" s="233">
        <v>0</v>
      </c>
      <c r="BH107" s="233">
        <v>6705</v>
      </c>
      <c r="BI107" s="233">
        <v>7510</v>
      </c>
      <c r="BJ107" s="233">
        <v>0</v>
      </c>
      <c r="BK107" s="233">
        <v>0</v>
      </c>
      <c r="BL107" s="233">
        <v>0</v>
      </c>
      <c r="BM107" s="233">
        <v>0</v>
      </c>
      <c r="BN107" s="233">
        <v>0</v>
      </c>
      <c r="BO107" s="233">
        <v>0</v>
      </c>
      <c r="BP107" s="233">
        <v>0</v>
      </c>
      <c r="BQ107" s="233">
        <v>0</v>
      </c>
      <c r="BR107" s="233">
        <v>585</v>
      </c>
      <c r="BS107" s="233">
        <v>2185</v>
      </c>
      <c r="BT107" s="233">
        <v>0</v>
      </c>
      <c r="BU107" s="233">
        <v>0</v>
      </c>
      <c r="BV107" s="233">
        <v>0</v>
      </c>
      <c r="BW107" s="233">
        <v>2065</v>
      </c>
      <c r="BX107" s="233">
        <v>0</v>
      </c>
      <c r="BY107" s="233">
        <v>0</v>
      </c>
      <c r="BZ107" s="233">
        <v>115</v>
      </c>
      <c r="CA107" s="233">
        <v>0</v>
      </c>
      <c r="CB107" s="343"/>
      <c r="CC107" s="343">
        <v>0</v>
      </c>
      <c r="CD107" s="346"/>
      <c r="CE107" s="253">
        <v>75</v>
      </c>
      <c r="CF107" s="233">
        <v>0</v>
      </c>
      <c r="CG107" s="233">
        <v>0</v>
      </c>
      <c r="CH107" s="233" t="s">
        <v>1676</v>
      </c>
      <c r="CI107" s="234">
        <v>0</v>
      </c>
    </row>
    <row r="108" spans="1:87" s="145" customFormat="1" x14ac:dyDescent="0.2">
      <c r="A108" s="337" t="s">
        <v>249</v>
      </c>
      <c r="B108" s="334" t="s">
        <v>1760</v>
      </c>
      <c r="C108" s="232">
        <v>0</v>
      </c>
      <c r="D108" s="233">
        <v>9935</v>
      </c>
      <c r="E108" s="233">
        <v>7520</v>
      </c>
      <c r="F108" s="233">
        <v>5485</v>
      </c>
      <c r="G108" s="233">
        <v>790</v>
      </c>
      <c r="H108" s="233">
        <v>5730</v>
      </c>
      <c r="I108" s="233">
        <v>890</v>
      </c>
      <c r="J108" s="233">
        <v>0</v>
      </c>
      <c r="K108" s="233">
        <v>0</v>
      </c>
      <c r="L108" s="233">
        <v>0</v>
      </c>
      <c r="M108" s="233">
        <v>0</v>
      </c>
      <c r="N108" s="233">
        <v>0</v>
      </c>
      <c r="O108" s="233">
        <v>0</v>
      </c>
      <c r="P108" s="233"/>
      <c r="Q108" s="233">
        <v>0</v>
      </c>
      <c r="R108" s="233">
        <v>0</v>
      </c>
      <c r="S108" s="233">
        <v>4965</v>
      </c>
      <c r="T108" s="233">
        <v>0</v>
      </c>
      <c r="U108" s="233">
        <v>0</v>
      </c>
      <c r="V108" s="233">
        <v>7565</v>
      </c>
      <c r="W108" s="233">
        <v>2150</v>
      </c>
      <c r="X108" s="233">
        <v>0</v>
      </c>
      <c r="Y108" s="233">
        <v>0</v>
      </c>
      <c r="Z108" s="233">
        <v>29410</v>
      </c>
      <c r="AA108" s="233">
        <v>0</v>
      </c>
      <c r="AB108" s="233">
        <v>0</v>
      </c>
      <c r="AC108" s="233">
        <v>4275</v>
      </c>
      <c r="AD108" s="233">
        <v>0</v>
      </c>
      <c r="AE108" s="233">
        <v>0</v>
      </c>
      <c r="AF108" s="233">
        <v>0</v>
      </c>
      <c r="AG108" s="233">
        <v>0</v>
      </c>
      <c r="AH108" s="233">
        <v>0</v>
      </c>
      <c r="AI108" s="233">
        <v>40</v>
      </c>
      <c r="AJ108" s="233">
        <v>340</v>
      </c>
      <c r="AK108" s="233">
        <v>2040</v>
      </c>
      <c r="AL108" s="233">
        <v>0</v>
      </c>
      <c r="AM108" s="233"/>
      <c r="AN108" s="233">
        <v>0</v>
      </c>
      <c r="AO108" s="233">
        <v>1245</v>
      </c>
      <c r="AP108" s="233">
        <v>680</v>
      </c>
      <c r="AQ108" s="233">
        <v>0</v>
      </c>
      <c r="AR108" s="233">
        <v>0</v>
      </c>
      <c r="AS108" s="233">
        <v>0</v>
      </c>
      <c r="AT108" s="233">
        <v>0</v>
      </c>
      <c r="AU108" s="233">
        <v>0</v>
      </c>
      <c r="AV108" s="233">
        <v>0</v>
      </c>
      <c r="AW108" s="233">
        <v>1405</v>
      </c>
      <c r="AX108" s="233">
        <v>0</v>
      </c>
      <c r="AY108" s="233">
        <v>1255</v>
      </c>
      <c r="AZ108" s="233">
        <v>13650</v>
      </c>
      <c r="BA108" s="233">
        <v>0</v>
      </c>
      <c r="BB108" s="233">
        <v>180</v>
      </c>
      <c r="BC108" s="233">
        <v>0</v>
      </c>
      <c r="BD108" s="233">
        <v>0</v>
      </c>
      <c r="BE108" s="233">
        <v>0</v>
      </c>
      <c r="BF108" s="233" t="s">
        <v>1676</v>
      </c>
      <c r="BG108" s="233" t="s">
        <v>1676</v>
      </c>
      <c r="BH108" s="233">
        <v>10250</v>
      </c>
      <c r="BI108" s="233">
        <v>3875</v>
      </c>
      <c r="BJ108" s="233">
        <v>150</v>
      </c>
      <c r="BK108" s="233">
        <v>0</v>
      </c>
      <c r="BL108" s="233">
        <v>0</v>
      </c>
      <c r="BM108" s="233">
        <v>0</v>
      </c>
      <c r="BN108" s="233">
        <v>0</v>
      </c>
      <c r="BO108" s="233">
        <v>0</v>
      </c>
      <c r="BP108" s="233">
        <v>0</v>
      </c>
      <c r="BQ108" s="233">
        <v>0</v>
      </c>
      <c r="BR108" s="233">
        <v>5245</v>
      </c>
      <c r="BS108" s="233">
        <v>680</v>
      </c>
      <c r="BT108" s="233">
        <v>0</v>
      </c>
      <c r="BU108" s="233">
        <v>0</v>
      </c>
      <c r="BV108" s="233">
        <v>0</v>
      </c>
      <c r="BW108" s="233">
        <v>15</v>
      </c>
      <c r="BX108" s="233">
        <v>0</v>
      </c>
      <c r="BY108" s="233">
        <v>0</v>
      </c>
      <c r="BZ108" s="233">
        <v>0</v>
      </c>
      <c r="CA108" s="233">
        <v>0</v>
      </c>
      <c r="CB108" s="343"/>
      <c r="CC108" s="343">
        <v>0</v>
      </c>
      <c r="CD108" s="346"/>
      <c r="CE108" s="253">
        <v>0</v>
      </c>
      <c r="CF108" s="233">
        <v>0</v>
      </c>
      <c r="CG108" s="233">
        <v>0</v>
      </c>
      <c r="CH108" s="233">
        <v>0</v>
      </c>
      <c r="CI108" s="234">
        <v>0</v>
      </c>
    </row>
    <row r="109" spans="1:87" s="145" customFormat="1" x14ac:dyDescent="0.2">
      <c r="A109" s="337" t="s">
        <v>234</v>
      </c>
      <c r="B109" s="334" t="s">
        <v>1761</v>
      </c>
      <c r="C109" s="232">
        <v>0</v>
      </c>
      <c r="D109" s="233">
        <v>23755</v>
      </c>
      <c r="E109" s="233">
        <v>5490</v>
      </c>
      <c r="F109" s="233">
        <v>5435</v>
      </c>
      <c r="G109" s="233">
        <v>2700</v>
      </c>
      <c r="H109" s="233">
        <v>3030</v>
      </c>
      <c r="I109" s="233">
        <v>80</v>
      </c>
      <c r="J109" s="233">
        <v>0</v>
      </c>
      <c r="K109" s="233">
        <v>0</v>
      </c>
      <c r="L109" s="233">
        <v>0</v>
      </c>
      <c r="M109" s="233">
        <v>810</v>
      </c>
      <c r="N109" s="233">
        <v>0</v>
      </c>
      <c r="O109" s="233">
        <v>0</v>
      </c>
      <c r="P109" s="233"/>
      <c r="Q109" s="233">
        <v>0</v>
      </c>
      <c r="R109" s="233">
        <v>0</v>
      </c>
      <c r="S109" s="233">
        <v>985</v>
      </c>
      <c r="T109" s="233">
        <v>0</v>
      </c>
      <c r="U109" s="233">
        <v>0</v>
      </c>
      <c r="V109" s="233">
        <v>4825</v>
      </c>
      <c r="W109" s="233">
        <v>1580</v>
      </c>
      <c r="X109" s="233">
        <v>0</v>
      </c>
      <c r="Y109" s="233">
        <v>0</v>
      </c>
      <c r="Z109" s="233">
        <v>22555</v>
      </c>
      <c r="AA109" s="233">
        <v>7670</v>
      </c>
      <c r="AB109" s="233">
        <v>2850</v>
      </c>
      <c r="AC109" s="233">
        <v>0</v>
      </c>
      <c r="AD109" s="233">
        <v>0</v>
      </c>
      <c r="AE109" s="233">
        <v>0</v>
      </c>
      <c r="AF109" s="233">
        <v>0</v>
      </c>
      <c r="AG109" s="233">
        <v>0</v>
      </c>
      <c r="AH109" s="233">
        <v>0</v>
      </c>
      <c r="AI109" s="233">
        <v>0</v>
      </c>
      <c r="AJ109" s="233" t="s">
        <v>1676</v>
      </c>
      <c r="AK109" s="233">
        <v>3220</v>
      </c>
      <c r="AL109" s="233">
        <v>0</v>
      </c>
      <c r="AM109" s="233"/>
      <c r="AN109" s="233">
        <v>0</v>
      </c>
      <c r="AO109" s="233" t="s">
        <v>1676</v>
      </c>
      <c r="AP109" s="233">
        <v>4370</v>
      </c>
      <c r="AQ109" s="233">
        <v>0</v>
      </c>
      <c r="AR109" s="233">
        <v>0</v>
      </c>
      <c r="AS109" s="233" t="s">
        <v>1676</v>
      </c>
      <c r="AT109" s="233">
        <v>210</v>
      </c>
      <c r="AU109" s="233">
        <v>7125</v>
      </c>
      <c r="AV109" s="233">
        <v>0</v>
      </c>
      <c r="AW109" s="233">
        <v>185</v>
      </c>
      <c r="AX109" s="233" t="s">
        <v>1676</v>
      </c>
      <c r="AY109" s="233">
        <v>855</v>
      </c>
      <c r="AZ109" s="233">
        <v>12610</v>
      </c>
      <c r="BA109" s="233">
        <v>0</v>
      </c>
      <c r="BB109" s="233">
        <v>7880</v>
      </c>
      <c r="BC109" s="233">
        <v>0</v>
      </c>
      <c r="BD109" s="233">
        <v>0</v>
      </c>
      <c r="BE109" s="233">
        <v>0</v>
      </c>
      <c r="BF109" s="233">
        <v>0</v>
      </c>
      <c r="BG109" s="233">
        <v>4795</v>
      </c>
      <c r="BH109" s="233">
        <v>4360</v>
      </c>
      <c r="BI109" s="233">
        <v>2395</v>
      </c>
      <c r="BJ109" s="233">
        <v>0</v>
      </c>
      <c r="BK109" s="233">
        <v>0</v>
      </c>
      <c r="BL109" s="233">
        <v>0</v>
      </c>
      <c r="BM109" s="233">
        <v>0</v>
      </c>
      <c r="BN109" s="233">
        <v>0</v>
      </c>
      <c r="BO109" s="233">
        <v>0</v>
      </c>
      <c r="BP109" s="233">
        <v>0</v>
      </c>
      <c r="BQ109" s="233">
        <v>0</v>
      </c>
      <c r="BR109" s="233" t="s">
        <v>1676</v>
      </c>
      <c r="BS109" s="233">
        <v>565</v>
      </c>
      <c r="BT109" s="233">
        <v>0</v>
      </c>
      <c r="BU109" s="233">
        <v>0</v>
      </c>
      <c r="BV109" s="233">
        <v>0</v>
      </c>
      <c r="BW109" s="233">
        <v>4235</v>
      </c>
      <c r="BX109" s="233">
        <v>0</v>
      </c>
      <c r="BY109" s="233">
        <v>0</v>
      </c>
      <c r="BZ109" s="233">
        <v>0</v>
      </c>
      <c r="CA109" s="233">
        <v>0</v>
      </c>
      <c r="CB109" s="343"/>
      <c r="CC109" s="343">
        <v>0</v>
      </c>
      <c r="CD109" s="346"/>
      <c r="CE109" s="253">
        <v>520</v>
      </c>
      <c r="CF109" s="233">
        <v>0</v>
      </c>
      <c r="CG109" s="233">
        <v>0</v>
      </c>
      <c r="CH109" s="233">
        <v>35</v>
      </c>
      <c r="CI109" s="234" t="s">
        <v>1676</v>
      </c>
    </row>
    <row r="110" spans="1:87" s="145" customFormat="1" x14ac:dyDescent="0.2">
      <c r="A110" s="337" t="s">
        <v>417</v>
      </c>
      <c r="B110" s="334" t="s">
        <v>1762</v>
      </c>
      <c r="C110" s="232" t="s">
        <v>1676</v>
      </c>
      <c r="D110" s="233">
        <v>19095</v>
      </c>
      <c r="E110" s="233">
        <v>5005</v>
      </c>
      <c r="F110" s="233">
        <v>6695</v>
      </c>
      <c r="G110" s="233">
        <v>4405</v>
      </c>
      <c r="H110" s="233">
        <v>4725</v>
      </c>
      <c r="I110" s="233">
        <v>0</v>
      </c>
      <c r="J110" s="233" t="s">
        <v>1676</v>
      </c>
      <c r="K110" s="233">
        <v>55</v>
      </c>
      <c r="L110" s="233" t="s">
        <v>1676</v>
      </c>
      <c r="M110" s="233">
        <v>1375</v>
      </c>
      <c r="N110" s="233">
        <v>0</v>
      </c>
      <c r="O110" s="233">
        <v>0</v>
      </c>
      <c r="P110" s="233"/>
      <c r="Q110" s="233">
        <v>0</v>
      </c>
      <c r="R110" s="233">
        <v>5630</v>
      </c>
      <c r="S110" s="233">
        <v>3060</v>
      </c>
      <c r="T110" s="233">
        <v>0</v>
      </c>
      <c r="U110" s="233">
        <v>2365</v>
      </c>
      <c r="V110" s="233">
        <v>7445</v>
      </c>
      <c r="W110" s="233">
        <v>1935</v>
      </c>
      <c r="X110" s="233" t="s">
        <v>1676</v>
      </c>
      <c r="Y110" s="233">
        <v>0</v>
      </c>
      <c r="Z110" s="233">
        <v>20955</v>
      </c>
      <c r="AA110" s="233">
        <v>13475</v>
      </c>
      <c r="AB110" s="233">
        <v>5135</v>
      </c>
      <c r="AC110" s="233">
        <v>7260</v>
      </c>
      <c r="AD110" s="233">
        <v>0</v>
      </c>
      <c r="AE110" s="233">
        <v>1360</v>
      </c>
      <c r="AF110" s="233">
        <v>0</v>
      </c>
      <c r="AG110" s="233" t="s">
        <v>1676</v>
      </c>
      <c r="AH110" s="233">
        <v>2750</v>
      </c>
      <c r="AI110" s="233">
        <v>45</v>
      </c>
      <c r="AJ110" s="233" t="s">
        <v>1676</v>
      </c>
      <c r="AK110" s="233">
        <v>4155</v>
      </c>
      <c r="AL110" s="233">
        <v>0</v>
      </c>
      <c r="AM110" s="233"/>
      <c r="AN110" s="233">
        <v>6790</v>
      </c>
      <c r="AO110" s="233">
        <v>485</v>
      </c>
      <c r="AP110" s="233">
        <v>4180</v>
      </c>
      <c r="AQ110" s="233">
        <v>1650</v>
      </c>
      <c r="AR110" s="233">
        <v>0</v>
      </c>
      <c r="AS110" s="233">
        <v>0</v>
      </c>
      <c r="AT110" s="233">
        <v>7230</v>
      </c>
      <c r="AU110" s="233">
        <v>10080</v>
      </c>
      <c r="AV110" s="233">
        <v>0</v>
      </c>
      <c r="AW110" s="233">
        <v>3345</v>
      </c>
      <c r="AX110" s="233">
        <v>0</v>
      </c>
      <c r="AY110" s="233">
        <v>2890</v>
      </c>
      <c r="AZ110" s="233">
        <v>11920</v>
      </c>
      <c r="BA110" s="233">
        <v>230</v>
      </c>
      <c r="BB110" s="233">
        <v>11900</v>
      </c>
      <c r="BC110" s="233">
        <v>0</v>
      </c>
      <c r="BD110" s="233">
        <v>0</v>
      </c>
      <c r="BE110" s="233">
        <v>25</v>
      </c>
      <c r="BF110" s="233">
        <v>0</v>
      </c>
      <c r="BG110" s="233">
        <v>6030</v>
      </c>
      <c r="BH110" s="233">
        <v>3465</v>
      </c>
      <c r="BI110" s="233">
        <v>2305</v>
      </c>
      <c r="BJ110" s="233">
        <v>0</v>
      </c>
      <c r="BK110" s="233">
        <v>0</v>
      </c>
      <c r="BL110" s="233">
        <v>0</v>
      </c>
      <c r="BM110" s="233" t="s">
        <v>1676</v>
      </c>
      <c r="BN110" s="233" t="s">
        <v>1676</v>
      </c>
      <c r="BO110" s="233">
        <v>0</v>
      </c>
      <c r="BP110" s="233">
        <v>0</v>
      </c>
      <c r="BQ110" s="233" t="s">
        <v>1676</v>
      </c>
      <c r="BR110" s="233">
        <v>6065</v>
      </c>
      <c r="BS110" s="233">
        <v>1960</v>
      </c>
      <c r="BT110" s="233">
        <v>0</v>
      </c>
      <c r="BU110" s="233">
        <v>0</v>
      </c>
      <c r="BV110" s="233" t="s">
        <v>1676</v>
      </c>
      <c r="BW110" s="233">
        <v>7010</v>
      </c>
      <c r="BX110" s="233">
        <v>10</v>
      </c>
      <c r="BY110" s="233" t="s">
        <v>1676</v>
      </c>
      <c r="BZ110" s="233" t="s">
        <v>1676</v>
      </c>
      <c r="CA110" s="233">
        <v>90</v>
      </c>
      <c r="CB110" s="343"/>
      <c r="CC110" s="343">
        <v>0</v>
      </c>
      <c r="CD110" s="346"/>
      <c r="CE110" s="253">
        <v>0</v>
      </c>
      <c r="CF110" s="233">
        <v>0</v>
      </c>
      <c r="CG110" s="233">
        <v>0</v>
      </c>
      <c r="CH110" s="233" t="s">
        <v>1676</v>
      </c>
      <c r="CI110" s="234">
        <v>0</v>
      </c>
    </row>
    <row r="111" spans="1:87" s="145" customFormat="1" x14ac:dyDescent="0.2">
      <c r="A111" s="337" t="s">
        <v>210</v>
      </c>
      <c r="B111" s="334" t="s">
        <v>1763</v>
      </c>
      <c r="C111" s="232">
        <v>0</v>
      </c>
      <c r="D111" s="233">
        <v>0</v>
      </c>
      <c r="E111" s="233">
        <v>0</v>
      </c>
      <c r="F111" s="233">
        <v>0</v>
      </c>
      <c r="G111" s="233">
        <v>0</v>
      </c>
      <c r="H111" s="233">
        <v>0</v>
      </c>
      <c r="I111" s="233">
        <v>0</v>
      </c>
      <c r="J111" s="233">
        <v>0</v>
      </c>
      <c r="K111" s="233">
        <v>0</v>
      </c>
      <c r="L111" s="233">
        <v>0</v>
      </c>
      <c r="M111" s="233">
        <v>0</v>
      </c>
      <c r="N111" s="233">
        <v>0</v>
      </c>
      <c r="O111" s="233">
        <v>0</v>
      </c>
      <c r="P111" s="233"/>
      <c r="Q111" s="233">
        <v>0</v>
      </c>
      <c r="R111" s="233">
        <v>0</v>
      </c>
      <c r="S111" s="233">
        <v>0</v>
      </c>
      <c r="T111" s="233">
        <v>0</v>
      </c>
      <c r="U111" s="233">
        <v>0</v>
      </c>
      <c r="V111" s="233">
        <v>0</v>
      </c>
      <c r="W111" s="233">
        <v>0</v>
      </c>
      <c r="X111" s="233">
        <v>0</v>
      </c>
      <c r="Y111" s="233">
        <v>0</v>
      </c>
      <c r="Z111" s="233">
        <v>0</v>
      </c>
      <c r="AA111" s="233">
        <v>0</v>
      </c>
      <c r="AB111" s="233">
        <v>0</v>
      </c>
      <c r="AC111" s="233">
        <v>0</v>
      </c>
      <c r="AD111" s="233">
        <v>0</v>
      </c>
      <c r="AE111" s="233">
        <v>0</v>
      </c>
      <c r="AF111" s="233">
        <v>0</v>
      </c>
      <c r="AG111" s="233">
        <v>0</v>
      </c>
      <c r="AH111" s="233">
        <v>0</v>
      </c>
      <c r="AI111" s="233">
        <v>0</v>
      </c>
      <c r="AJ111" s="233">
        <v>0</v>
      </c>
      <c r="AK111" s="233">
        <v>0</v>
      </c>
      <c r="AL111" s="233">
        <v>0</v>
      </c>
      <c r="AM111" s="233"/>
      <c r="AN111" s="233">
        <v>0</v>
      </c>
      <c r="AO111" s="233">
        <v>0</v>
      </c>
      <c r="AP111" s="233">
        <v>0</v>
      </c>
      <c r="AQ111" s="233">
        <v>0</v>
      </c>
      <c r="AR111" s="233">
        <v>0</v>
      </c>
      <c r="AS111" s="233">
        <v>0</v>
      </c>
      <c r="AT111" s="233">
        <v>0</v>
      </c>
      <c r="AU111" s="233">
        <v>0</v>
      </c>
      <c r="AV111" s="233">
        <v>0</v>
      </c>
      <c r="AW111" s="233">
        <v>0</v>
      </c>
      <c r="AX111" s="233">
        <v>0</v>
      </c>
      <c r="AY111" s="233">
        <v>0</v>
      </c>
      <c r="AZ111" s="233">
        <v>0</v>
      </c>
      <c r="BA111" s="233">
        <v>0</v>
      </c>
      <c r="BB111" s="233" t="s">
        <v>1676</v>
      </c>
      <c r="BC111" s="233">
        <v>0</v>
      </c>
      <c r="BD111" s="233">
        <v>0</v>
      </c>
      <c r="BE111" s="233">
        <v>0</v>
      </c>
      <c r="BF111" s="233">
        <v>0</v>
      </c>
      <c r="BG111" s="233">
        <v>0</v>
      </c>
      <c r="BH111" s="233">
        <v>0</v>
      </c>
      <c r="BI111" s="233">
        <v>0</v>
      </c>
      <c r="BJ111" s="233">
        <v>0</v>
      </c>
      <c r="BK111" s="233">
        <v>0</v>
      </c>
      <c r="BL111" s="233">
        <v>15</v>
      </c>
      <c r="BM111" s="233">
        <v>3910</v>
      </c>
      <c r="BN111" s="233">
        <v>50</v>
      </c>
      <c r="BO111" s="233">
        <v>0</v>
      </c>
      <c r="BP111" s="233">
        <v>0</v>
      </c>
      <c r="BQ111" s="233">
        <v>230</v>
      </c>
      <c r="BR111" s="233">
        <v>0</v>
      </c>
      <c r="BS111" s="233">
        <v>0</v>
      </c>
      <c r="BT111" s="233">
        <v>0</v>
      </c>
      <c r="BU111" s="233">
        <v>0</v>
      </c>
      <c r="BV111" s="233">
        <v>0</v>
      </c>
      <c r="BW111" s="233">
        <v>0</v>
      </c>
      <c r="BX111" s="233">
        <v>0</v>
      </c>
      <c r="BY111" s="233">
        <v>0</v>
      </c>
      <c r="BZ111" s="233">
        <v>0</v>
      </c>
      <c r="CA111" s="233">
        <v>0</v>
      </c>
      <c r="CB111" s="343"/>
      <c r="CC111" s="343">
        <v>850</v>
      </c>
      <c r="CD111" s="346"/>
      <c r="CE111" s="253">
        <v>0</v>
      </c>
      <c r="CF111" s="233">
        <v>0</v>
      </c>
      <c r="CG111" s="233">
        <v>0</v>
      </c>
      <c r="CH111" s="233">
        <v>220</v>
      </c>
      <c r="CI111" s="234" t="s">
        <v>1676</v>
      </c>
    </row>
    <row r="112" spans="1:87" s="145" customFormat="1" x14ac:dyDescent="0.2">
      <c r="A112" s="337" t="s">
        <v>184</v>
      </c>
      <c r="B112" s="334" t="s">
        <v>1764</v>
      </c>
      <c r="C112" s="232">
        <v>30</v>
      </c>
      <c r="D112" s="233">
        <v>13205</v>
      </c>
      <c r="E112" s="233">
        <v>4015</v>
      </c>
      <c r="F112" s="233">
        <v>8170</v>
      </c>
      <c r="G112" s="233">
        <v>2010</v>
      </c>
      <c r="H112" s="233">
        <v>630</v>
      </c>
      <c r="I112" s="233">
        <v>360</v>
      </c>
      <c r="J112" s="233">
        <v>0</v>
      </c>
      <c r="K112" s="233">
        <v>1885</v>
      </c>
      <c r="L112" s="233">
        <v>0</v>
      </c>
      <c r="M112" s="233">
        <v>95</v>
      </c>
      <c r="N112" s="233">
        <v>0</v>
      </c>
      <c r="O112" s="233">
        <v>0</v>
      </c>
      <c r="P112" s="233"/>
      <c r="Q112" s="233">
        <v>0</v>
      </c>
      <c r="R112" s="233">
        <v>0</v>
      </c>
      <c r="S112" s="233">
        <v>3770</v>
      </c>
      <c r="T112" s="233">
        <v>0</v>
      </c>
      <c r="U112" s="233">
        <v>1745</v>
      </c>
      <c r="V112" s="233">
        <v>19690</v>
      </c>
      <c r="W112" s="233">
        <v>1465</v>
      </c>
      <c r="X112" s="233">
        <v>645</v>
      </c>
      <c r="Y112" s="233">
        <v>0</v>
      </c>
      <c r="Z112" s="233">
        <v>27715</v>
      </c>
      <c r="AA112" s="233">
        <v>14230</v>
      </c>
      <c r="AB112" s="233">
        <v>4810</v>
      </c>
      <c r="AC112" s="233">
        <v>1670</v>
      </c>
      <c r="AD112" s="233">
        <v>0</v>
      </c>
      <c r="AE112" s="233">
        <v>0</v>
      </c>
      <c r="AF112" s="233">
        <v>0</v>
      </c>
      <c r="AG112" s="233">
        <v>0</v>
      </c>
      <c r="AH112" s="233">
        <v>0</v>
      </c>
      <c r="AI112" s="233">
        <v>0</v>
      </c>
      <c r="AJ112" s="233">
        <v>20</v>
      </c>
      <c r="AK112" s="233">
        <v>2865</v>
      </c>
      <c r="AL112" s="233" t="s">
        <v>1676</v>
      </c>
      <c r="AM112" s="233"/>
      <c r="AN112" s="233">
        <v>0</v>
      </c>
      <c r="AO112" s="233">
        <v>535</v>
      </c>
      <c r="AP112" s="233">
        <v>5690</v>
      </c>
      <c r="AQ112" s="233">
        <v>0</v>
      </c>
      <c r="AR112" s="233">
        <v>0</v>
      </c>
      <c r="AS112" s="233">
        <v>410</v>
      </c>
      <c r="AT112" s="233">
        <v>100</v>
      </c>
      <c r="AU112" s="233">
        <v>1055</v>
      </c>
      <c r="AV112" s="233">
        <v>0</v>
      </c>
      <c r="AW112" s="233">
        <v>380</v>
      </c>
      <c r="AX112" s="233">
        <v>0</v>
      </c>
      <c r="AY112" s="233">
        <v>1005</v>
      </c>
      <c r="AZ112" s="233">
        <v>21785</v>
      </c>
      <c r="BA112" s="233">
        <v>35</v>
      </c>
      <c r="BB112" s="233">
        <v>6065</v>
      </c>
      <c r="BC112" s="233">
        <v>0</v>
      </c>
      <c r="BD112" s="233">
        <v>0</v>
      </c>
      <c r="BE112" s="233">
        <v>0</v>
      </c>
      <c r="BF112" s="233">
        <v>0</v>
      </c>
      <c r="BG112" s="233">
        <v>12790</v>
      </c>
      <c r="BH112" s="233">
        <v>5490</v>
      </c>
      <c r="BI112" s="233">
        <v>1775</v>
      </c>
      <c r="BJ112" s="233">
        <v>0</v>
      </c>
      <c r="BK112" s="233">
        <v>0</v>
      </c>
      <c r="BL112" s="233">
        <v>0</v>
      </c>
      <c r="BM112" s="233" t="s">
        <v>1676</v>
      </c>
      <c r="BN112" s="233">
        <v>0</v>
      </c>
      <c r="BO112" s="233">
        <v>0</v>
      </c>
      <c r="BP112" s="233">
        <v>0</v>
      </c>
      <c r="BQ112" s="233">
        <v>0</v>
      </c>
      <c r="BR112" s="233">
        <v>305</v>
      </c>
      <c r="BS112" s="233" t="s">
        <v>1676</v>
      </c>
      <c r="BT112" s="233">
        <v>0</v>
      </c>
      <c r="BU112" s="233">
        <v>0</v>
      </c>
      <c r="BV112" s="233">
        <v>0</v>
      </c>
      <c r="BW112" s="233">
        <v>165</v>
      </c>
      <c r="BX112" s="233">
        <v>0</v>
      </c>
      <c r="BY112" s="233">
        <v>0</v>
      </c>
      <c r="BZ112" s="233">
        <v>0</v>
      </c>
      <c r="CA112" s="233">
        <v>0</v>
      </c>
      <c r="CB112" s="343"/>
      <c r="CC112" s="343">
        <v>0</v>
      </c>
      <c r="CD112" s="346"/>
      <c r="CE112" s="253">
        <v>0</v>
      </c>
      <c r="CF112" s="233">
        <v>0</v>
      </c>
      <c r="CG112" s="233">
        <v>0</v>
      </c>
      <c r="CH112" s="233">
        <v>60</v>
      </c>
      <c r="CI112" s="234">
        <v>720</v>
      </c>
    </row>
    <row r="113" spans="1:87" s="145" customFormat="1" x14ac:dyDescent="0.2">
      <c r="A113" s="337" t="s">
        <v>239</v>
      </c>
      <c r="B113" s="334" t="s">
        <v>1765</v>
      </c>
      <c r="C113" s="232">
        <v>0</v>
      </c>
      <c r="D113" s="233">
        <v>0</v>
      </c>
      <c r="E113" s="233">
        <v>0</v>
      </c>
      <c r="F113" s="233">
        <v>0</v>
      </c>
      <c r="G113" s="233">
        <v>0</v>
      </c>
      <c r="H113" s="233">
        <v>0</v>
      </c>
      <c r="I113" s="233">
        <v>0</v>
      </c>
      <c r="J113" s="233">
        <v>0</v>
      </c>
      <c r="K113" s="233">
        <v>0</v>
      </c>
      <c r="L113" s="233">
        <v>0</v>
      </c>
      <c r="M113" s="233">
        <v>0</v>
      </c>
      <c r="N113" s="233">
        <v>0</v>
      </c>
      <c r="O113" s="233">
        <v>0</v>
      </c>
      <c r="P113" s="233"/>
      <c r="Q113" s="233">
        <v>0</v>
      </c>
      <c r="R113" s="233">
        <v>0</v>
      </c>
      <c r="S113" s="233">
        <v>0</v>
      </c>
      <c r="T113" s="233">
        <v>0</v>
      </c>
      <c r="U113" s="233">
        <v>0</v>
      </c>
      <c r="V113" s="233">
        <v>0</v>
      </c>
      <c r="W113" s="233">
        <v>0</v>
      </c>
      <c r="X113" s="233">
        <v>0</v>
      </c>
      <c r="Y113" s="233">
        <v>0</v>
      </c>
      <c r="Z113" s="233">
        <v>0</v>
      </c>
      <c r="AA113" s="233">
        <v>0</v>
      </c>
      <c r="AB113" s="233">
        <v>0</v>
      </c>
      <c r="AC113" s="233">
        <v>0</v>
      </c>
      <c r="AD113" s="233">
        <v>0</v>
      </c>
      <c r="AE113" s="233">
        <v>0</v>
      </c>
      <c r="AF113" s="233">
        <v>0</v>
      </c>
      <c r="AG113" s="233">
        <v>0</v>
      </c>
      <c r="AH113" s="233">
        <v>0</v>
      </c>
      <c r="AI113" s="233">
        <v>0</v>
      </c>
      <c r="AJ113" s="233">
        <v>0</v>
      </c>
      <c r="AK113" s="233">
        <v>0</v>
      </c>
      <c r="AL113" s="233">
        <v>0</v>
      </c>
      <c r="AM113" s="233"/>
      <c r="AN113" s="233">
        <v>0</v>
      </c>
      <c r="AO113" s="233">
        <v>0</v>
      </c>
      <c r="AP113" s="233">
        <v>0</v>
      </c>
      <c r="AQ113" s="233">
        <v>0</v>
      </c>
      <c r="AR113" s="233">
        <v>0</v>
      </c>
      <c r="AS113" s="233">
        <v>0</v>
      </c>
      <c r="AT113" s="233">
        <v>0</v>
      </c>
      <c r="AU113" s="233">
        <v>0</v>
      </c>
      <c r="AV113" s="233">
        <v>0</v>
      </c>
      <c r="AW113" s="233">
        <v>0</v>
      </c>
      <c r="AX113" s="233">
        <v>0</v>
      </c>
      <c r="AY113" s="233">
        <v>0</v>
      </c>
      <c r="AZ113" s="233">
        <v>0</v>
      </c>
      <c r="BA113" s="233">
        <v>0</v>
      </c>
      <c r="BB113" s="233">
        <v>0</v>
      </c>
      <c r="BC113" s="233">
        <v>0</v>
      </c>
      <c r="BD113" s="233">
        <v>0</v>
      </c>
      <c r="BE113" s="233">
        <v>0</v>
      </c>
      <c r="BF113" s="233">
        <v>0</v>
      </c>
      <c r="BG113" s="233">
        <v>0</v>
      </c>
      <c r="BH113" s="233">
        <v>0</v>
      </c>
      <c r="BI113" s="233">
        <v>0</v>
      </c>
      <c r="BJ113" s="233">
        <v>0</v>
      </c>
      <c r="BK113" s="233">
        <v>0</v>
      </c>
      <c r="BL113" s="233">
        <v>285</v>
      </c>
      <c r="BM113" s="233">
        <v>1350</v>
      </c>
      <c r="BN113" s="233">
        <v>150</v>
      </c>
      <c r="BO113" s="233">
        <v>0</v>
      </c>
      <c r="BP113" s="233">
        <v>0</v>
      </c>
      <c r="BQ113" s="233">
        <v>545</v>
      </c>
      <c r="BR113" s="233">
        <v>0</v>
      </c>
      <c r="BS113" s="233">
        <v>0</v>
      </c>
      <c r="BT113" s="233">
        <v>0</v>
      </c>
      <c r="BU113" s="233">
        <v>0</v>
      </c>
      <c r="BV113" s="233">
        <v>0</v>
      </c>
      <c r="BW113" s="233">
        <v>0</v>
      </c>
      <c r="BX113" s="233">
        <v>0</v>
      </c>
      <c r="BY113" s="233">
        <v>0</v>
      </c>
      <c r="BZ113" s="233">
        <v>0</v>
      </c>
      <c r="CA113" s="233">
        <v>0</v>
      </c>
      <c r="CB113" s="343"/>
      <c r="CC113" s="343">
        <v>235</v>
      </c>
      <c r="CD113" s="346"/>
      <c r="CE113" s="253">
        <v>0</v>
      </c>
      <c r="CF113" s="233">
        <v>0</v>
      </c>
      <c r="CG113" s="233">
        <v>0</v>
      </c>
      <c r="CH113" s="233">
        <v>0</v>
      </c>
      <c r="CI113" s="234">
        <v>0</v>
      </c>
    </row>
    <row r="114" spans="1:87" s="145" customFormat="1" x14ac:dyDescent="0.2">
      <c r="A114" s="337" t="s">
        <v>409</v>
      </c>
      <c r="B114" s="334" t="s">
        <v>1766</v>
      </c>
      <c r="C114" s="232">
        <v>0</v>
      </c>
      <c r="D114" s="233">
        <v>15010</v>
      </c>
      <c r="E114" s="233">
        <v>3280</v>
      </c>
      <c r="F114" s="233">
        <v>5575</v>
      </c>
      <c r="G114" s="233">
        <v>1370</v>
      </c>
      <c r="H114" s="233">
        <v>1740</v>
      </c>
      <c r="I114" s="233">
        <v>1030</v>
      </c>
      <c r="J114" s="233">
        <v>0</v>
      </c>
      <c r="K114" s="233">
        <v>0</v>
      </c>
      <c r="L114" s="233" t="s">
        <v>1676</v>
      </c>
      <c r="M114" s="233">
        <v>0</v>
      </c>
      <c r="N114" s="233">
        <v>0</v>
      </c>
      <c r="O114" s="233">
        <v>0</v>
      </c>
      <c r="P114" s="233"/>
      <c r="Q114" s="233">
        <v>0</v>
      </c>
      <c r="R114" s="233">
        <v>0</v>
      </c>
      <c r="S114" s="233">
        <v>0</v>
      </c>
      <c r="T114" s="233" t="s">
        <v>1676</v>
      </c>
      <c r="U114" s="233">
        <v>40</v>
      </c>
      <c r="V114" s="233">
        <v>2285</v>
      </c>
      <c r="W114" s="233">
        <v>700</v>
      </c>
      <c r="X114" s="233">
        <v>0</v>
      </c>
      <c r="Y114" s="233">
        <v>0</v>
      </c>
      <c r="Z114" s="233">
        <v>39980</v>
      </c>
      <c r="AA114" s="233">
        <v>2375</v>
      </c>
      <c r="AB114" s="233">
        <v>665</v>
      </c>
      <c r="AC114" s="233">
        <v>4430</v>
      </c>
      <c r="AD114" s="233">
        <v>0</v>
      </c>
      <c r="AE114" s="233">
        <v>0</v>
      </c>
      <c r="AF114" s="233">
        <v>0</v>
      </c>
      <c r="AG114" s="233">
        <v>0</v>
      </c>
      <c r="AH114" s="233">
        <v>0</v>
      </c>
      <c r="AI114" s="233">
        <v>235</v>
      </c>
      <c r="AJ114" s="233">
        <v>0</v>
      </c>
      <c r="AK114" s="233">
        <v>45</v>
      </c>
      <c r="AL114" s="233">
        <v>0</v>
      </c>
      <c r="AM114" s="233"/>
      <c r="AN114" s="233">
        <v>0</v>
      </c>
      <c r="AO114" s="233">
        <v>1505</v>
      </c>
      <c r="AP114" s="233">
        <v>465</v>
      </c>
      <c r="AQ114" s="233">
        <v>0</v>
      </c>
      <c r="AR114" s="233">
        <v>0</v>
      </c>
      <c r="AS114" s="233">
        <v>0</v>
      </c>
      <c r="AT114" s="233">
        <v>0</v>
      </c>
      <c r="AU114" s="233">
        <v>0</v>
      </c>
      <c r="AV114" s="233">
        <v>0</v>
      </c>
      <c r="AW114" s="233">
        <v>0</v>
      </c>
      <c r="AX114" s="233">
        <v>0</v>
      </c>
      <c r="AY114" s="233">
        <v>0</v>
      </c>
      <c r="AZ114" s="233">
        <v>8765</v>
      </c>
      <c r="BA114" s="233">
        <v>0</v>
      </c>
      <c r="BB114" s="233">
        <v>0</v>
      </c>
      <c r="BC114" s="233">
        <v>0</v>
      </c>
      <c r="BD114" s="233">
        <v>0</v>
      </c>
      <c r="BE114" s="233">
        <v>0</v>
      </c>
      <c r="BF114" s="233">
        <v>0</v>
      </c>
      <c r="BG114" s="233">
        <v>1995</v>
      </c>
      <c r="BH114" s="233">
        <v>7600</v>
      </c>
      <c r="BI114" s="233">
        <v>0</v>
      </c>
      <c r="BJ114" s="233">
        <v>0</v>
      </c>
      <c r="BK114" s="233">
        <v>0</v>
      </c>
      <c r="BL114" s="233">
        <v>0</v>
      </c>
      <c r="BM114" s="233">
        <v>0</v>
      </c>
      <c r="BN114" s="233">
        <v>0</v>
      </c>
      <c r="BO114" s="233">
        <v>0</v>
      </c>
      <c r="BP114" s="233">
        <v>0</v>
      </c>
      <c r="BQ114" s="233">
        <v>0</v>
      </c>
      <c r="BR114" s="233">
        <v>0</v>
      </c>
      <c r="BS114" s="233">
        <v>0</v>
      </c>
      <c r="BT114" s="233">
        <v>0</v>
      </c>
      <c r="BU114" s="233">
        <v>0</v>
      </c>
      <c r="BV114" s="233">
        <v>0</v>
      </c>
      <c r="BW114" s="233">
        <v>0</v>
      </c>
      <c r="BX114" s="233">
        <v>0</v>
      </c>
      <c r="BY114" s="233">
        <v>0</v>
      </c>
      <c r="BZ114" s="233">
        <v>0</v>
      </c>
      <c r="CA114" s="233">
        <v>0</v>
      </c>
      <c r="CB114" s="343"/>
      <c r="CC114" s="343">
        <v>0</v>
      </c>
      <c r="CD114" s="346"/>
      <c r="CE114" s="253">
        <v>0</v>
      </c>
      <c r="CF114" s="233">
        <v>0</v>
      </c>
      <c r="CG114" s="233">
        <v>0</v>
      </c>
      <c r="CH114" s="233" t="s">
        <v>1676</v>
      </c>
      <c r="CI114" s="234">
        <v>0</v>
      </c>
    </row>
    <row r="115" spans="1:87" s="145" customFormat="1" x14ac:dyDescent="0.2">
      <c r="A115" s="337" t="s">
        <v>737</v>
      </c>
      <c r="B115" s="334" t="s">
        <v>1767</v>
      </c>
      <c r="C115" s="232">
        <v>0</v>
      </c>
      <c r="D115" s="233">
        <v>2750</v>
      </c>
      <c r="E115" s="233">
        <v>65</v>
      </c>
      <c r="F115" s="233">
        <v>1230</v>
      </c>
      <c r="G115" s="233">
        <v>0</v>
      </c>
      <c r="H115" s="233">
        <v>20</v>
      </c>
      <c r="I115" s="233">
        <v>0</v>
      </c>
      <c r="J115" s="233">
        <v>0</v>
      </c>
      <c r="K115" s="233">
        <v>0</v>
      </c>
      <c r="L115" s="233">
        <v>0</v>
      </c>
      <c r="M115" s="233">
        <v>0</v>
      </c>
      <c r="N115" s="233">
        <v>0</v>
      </c>
      <c r="O115" s="233">
        <v>0</v>
      </c>
      <c r="P115" s="233"/>
      <c r="Q115" s="233">
        <v>0</v>
      </c>
      <c r="R115" s="233">
        <v>0</v>
      </c>
      <c r="S115" s="233">
        <v>0</v>
      </c>
      <c r="T115" s="233">
        <v>0</v>
      </c>
      <c r="U115" s="233">
        <v>0</v>
      </c>
      <c r="V115" s="233">
        <v>0</v>
      </c>
      <c r="W115" s="233">
        <v>920</v>
      </c>
      <c r="X115" s="233">
        <v>0</v>
      </c>
      <c r="Y115" s="233">
        <v>0</v>
      </c>
      <c r="Z115" s="233">
        <v>185</v>
      </c>
      <c r="AA115" s="233">
        <v>2125</v>
      </c>
      <c r="AB115" s="233">
        <v>50</v>
      </c>
      <c r="AC115" s="233">
        <v>0</v>
      </c>
      <c r="AD115" s="233">
        <v>0</v>
      </c>
      <c r="AE115" s="233">
        <v>0</v>
      </c>
      <c r="AF115" s="233">
        <v>0</v>
      </c>
      <c r="AG115" s="233">
        <v>0</v>
      </c>
      <c r="AH115" s="233">
        <v>0</v>
      </c>
      <c r="AI115" s="233">
        <v>0</v>
      </c>
      <c r="AJ115" s="233">
        <v>0</v>
      </c>
      <c r="AK115" s="233">
        <v>0</v>
      </c>
      <c r="AL115" s="233">
        <v>0</v>
      </c>
      <c r="AM115" s="233"/>
      <c r="AN115" s="233">
        <v>0</v>
      </c>
      <c r="AO115" s="233">
        <v>1935</v>
      </c>
      <c r="AP115" s="233">
        <v>0</v>
      </c>
      <c r="AQ115" s="233">
        <v>0</v>
      </c>
      <c r="AR115" s="233">
        <v>0</v>
      </c>
      <c r="AS115" s="233">
        <v>0</v>
      </c>
      <c r="AT115" s="233">
        <v>0</v>
      </c>
      <c r="AU115" s="233">
        <v>0</v>
      </c>
      <c r="AV115" s="233">
        <v>0</v>
      </c>
      <c r="AW115" s="233">
        <v>0</v>
      </c>
      <c r="AX115" s="233">
        <v>0</v>
      </c>
      <c r="AY115" s="233">
        <v>405</v>
      </c>
      <c r="AZ115" s="233">
        <v>0</v>
      </c>
      <c r="BA115" s="233">
        <v>0</v>
      </c>
      <c r="BB115" s="233">
        <v>0</v>
      </c>
      <c r="BC115" s="233">
        <v>0</v>
      </c>
      <c r="BD115" s="233">
        <v>0</v>
      </c>
      <c r="BE115" s="233">
        <v>0</v>
      </c>
      <c r="BF115" s="233">
        <v>0</v>
      </c>
      <c r="BG115" s="233">
        <v>0</v>
      </c>
      <c r="BH115" s="233">
        <v>455</v>
      </c>
      <c r="BI115" s="233">
        <v>0</v>
      </c>
      <c r="BJ115" s="233">
        <v>0</v>
      </c>
      <c r="BK115" s="233">
        <v>0</v>
      </c>
      <c r="BL115" s="233">
        <v>0</v>
      </c>
      <c r="BM115" s="233">
        <v>0</v>
      </c>
      <c r="BN115" s="233">
        <v>0</v>
      </c>
      <c r="BO115" s="233">
        <v>0</v>
      </c>
      <c r="BP115" s="233">
        <v>0</v>
      </c>
      <c r="BQ115" s="233">
        <v>0</v>
      </c>
      <c r="BR115" s="233">
        <v>0</v>
      </c>
      <c r="BS115" s="233">
        <v>0</v>
      </c>
      <c r="BT115" s="233">
        <v>0</v>
      </c>
      <c r="BU115" s="233">
        <v>0</v>
      </c>
      <c r="BV115" s="233">
        <v>0</v>
      </c>
      <c r="BW115" s="233">
        <v>0</v>
      </c>
      <c r="BX115" s="233">
        <v>0</v>
      </c>
      <c r="BY115" s="233">
        <v>0</v>
      </c>
      <c r="BZ115" s="233">
        <v>0</v>
      </c>
      <c r="CA115" s="233">
        <v>0</v>
      </c>
      <c r="CB115" s="343"/>
      <c r="CC115" s="343">
        <v>0</v>
      </c>
      <c r="CD115" s="346"/>
      <c r="CE115" s="253">
        <v>0</v>
      </c>
      <c r="CF115" s="233">
        <v>0</v>
      </c>
      <c r="CG115" s="233">
        <v>0</v>
      </c>
      <c r="CH115" s="233">
        <v>0</v>
      </c>
      <c r="CI115" s="234">
        <v>0</v>
      </c>
    </row>
    <row r="116" spans="1:87" s="145" customFormat="1" x14ac:dyDescent="0.2">
      <c r="A116" s="337" t="s">
        <v>569</v>
      </c>
      <c r="B116" s="334" t="s">
        <v>1768</v>
      </c>
      <c r="C116" s="232">
        <v>0</v>
      </c>
      <c r="D116" s="233">
        <v>690</v>
      </c>
      <c r="E116" s="233">
        <v>70</v>
      </c>
      <c r="F116" s="233">
        <v>2585</v>
      </c>
      <c r="G116" s="233">
        <v>70</v>
      </c>
      <c r="H116" s="233">
        <v>795</v>
      </c>
      <c r="I116" s="233">
        <v>0</v>
      </c>
      <c r="J116" s="233">
        <v>0</v>
      </c>
      <c r="K116" s="233">
        <v>0</v>
      </c>
      <c r="L116" s="233">
        <v>0</v>
      </c>
      <c r="M116" s="233">
        <v>0</v>
      </c>
      <c r="N116" s="233">
        <v>0</v>
      </c>
      <c r="O116" s="233">
        <v>0</v>
      </c>
      <c r="P116" s="233"/>
      <c r="Q116" s="233">
        <v>0</v>
      </c>
      <c r="R116" s="233" t="s">
        <v>1676</v>
      </c>
      <c r="S116" s="233">
        <v>0</v>
      </c>
      <c r="T116" s="233">
        <v>0</v>
      </c>
      <c r="U116" s="233">
        <v>0</v>
      </c>
      <c r="V116" s="233">
        <v>0</v>
      </c>
      <c r="W116" s="233">
        <v>0</v>
      </c>
      <c r="X116" s="233">
        <v>0</v>
      </c>
      <c r="Y116" s="233">
        <v>0</v>
      </c>
      <c r="Z116" s="233">
        <v>0</v>
      </c>
      <c r="AA116" s="233">
        <v>270</v>
      </c>
      <c r="AB116" s="233">
        <v>0</v>
      </c>
      <c r="AC116" s="233">
        <v>0</v>
      </c>
      <c r="AD116" s="233">
        <v>0</v>
      </c>
      <c r="AE116" s="233">
        <v>0</v>
      </c>
      <c r="AF116" s="233">
        <v>0</v>
      </c>
      <c r="AG116" s="233">
        <v>0</v>
      </c>
      <c r="AH116" s="233">
        <v>0</v>
      </c>
      <c r="AI116" s="233">
        <v>0</v>
      </c>
      <c r="AJ116" s="233">
        <v>0</v>
      </c>
      <c r="AK116" s="233">
        <v>0</v>
      </c>
      <c r="AL116" s="233">
        <v>0</v>
      </c>
      <c r="AM116" s="233"/>
      <c r="AN116" s="233">
        <v>0</v>
      </c>
      <c r="AO116" s="233">
        <v>0</v>
      </c>
      <c r="AP116" s="233">
        <v>0</v>
      </c>
      <c r="AQ116" s="233">
        <v>0</v>
      </c>
      <c r="AR116" s="233">
        <v>0</v>
      </c>
      <c r="AS116" s="233">
        <v>0</v>
      </c>
      <c r="AT116" s="233">
        <v>0</v>
      </c>
      <c r="AU116" s="233">
        <v>0</v>
      </c>
      <c r="AV116" s="233">
        <v>0</v>
      </c>
      <c r="AW116" s="233">
        <v>0</v>
      </c>
      <c r="AX116" s="233">
        <v>0</v>
      </c>
      <c r="AY116" s="233">
        <v>0</v>
      </c>
      <c r="AZ116" s="233">
        <v>0</v>
      </c>
      <c r="BA116" s="233">
        <v>0</v>
      </c>
      <c r="BB116" s="233">
        <v>0</v>
      </c>
      <c r="BC116" s="233">
        <v>0</v>
      </c>
      <c r="BD116" s="233">
        <v>0</v>
      </c>
      <c r="BE116" s="233">
        <v>0</v>
      </c>
      <c r="BF116" s="233">
        <v>0</v>
      </c>
      <c r="BG116" s="233">
        <v>0</v>
      </c>
      <c r="BH116" s="233">
        <v>255</v>
      </c>
      <c r="BI116" s="233">
        <v>0</v>
      </c>
      <c r="BJ116" s="233">
        <v>0</v>
      </c>
      <c r="BK116" s="233">
        <v>0</v>
      </c>
      <c r="BL116" s="233">
        <v>0</v>
      </c>
      <c r="BM116" s="233">
        <v>0</v>
      </c>
      <c r="BN116" s="233">
        <v>0</v>
      </c>
      <c r="BO116" s="233">
        <v>0</v>
      </c>
      <c r="BP116" s="233">
        <v>0</v>
      </c>
      <c r="BQ116" s="233">
        <v>0</v>
      </c>
      <c r="BR116" s="233">
        <v>0</v>
      </c>
      <c r="BS116" s="233">
        <v>0</v>
      </c>
      <c r="BT116" s="233">
        <v>0</v>
      </c>
      <c r="BU116" s="233">
        <v>0</v>
      </c>
      <c r="BV116" s="233">
        <v>0</v>
      </c>
      <c r="BW116" s="233">
        <v>0</v>
      </c>
      <c r="BX116" s="233">
        <v>0</v>
      </c>
      <c r="BY116" s="233">
        <v>0</v>
      </c>
      <c r="BZ116" s="233">
        <v>0</v>
      </c>
      <c r="CA116" s="233">
        <v>0</v>
      </c>
      <c r="CB116" s="343"/>
      <c r="CC116" s="343">
        <v>0</v>
      </c>
      <c r="CD116" s="346"/>
      <c r="CE116" s="253">
        <v>0</v>
      </c>
      <c r="CF116" s="233">
        <v>0</v>
      </c>
      <c r="CG116" s="233">
        <v>0</v>
      </c>
      <c r="CH116" s="233">
        <v>0</v>
      </c>
      <c r="CI116" s="234">
        <v>0</v>
      </c>
    </row>
    <row r="117" spans="1:87" s="145" customFormat="1" x14ac:dyDescent="0.2">
      <c r="A117" s="337" t="s">
        <v>747</v>
      </c>
      <c r="B117" s="334" t="s">
        <v>1769</v>
      </c>
      <c r="C117" s="232">
        <v>0</v>
      </c>
      <c r="D117" s="233">
        <v>585</v>
      </c>
      <c r="E117" s="233">
        <v>0</v>
      </c>
      <c r="F117" s="233">
        <v>2385</v>
      </c>
      <c r="G117" s="233">
        <v>80</v>
      </c>
      <c r="H117" s="233">
        <v>555</v>
      </c>
      <c r="I117" s="233">
        <v>0</v>
      </c>
      <c r="J117" s="233">
        <v>0</v>
      </c>
      <c r="K117" s="233">
        <v>0</v>
      </c>
      <c r="L117" s="233">
        <v>0</v>
      </c>
      <c r="M117" s="233">
        <v>0</v>
      </c>
      <c r="N117" s="233">
        <v>0</v>
      </c>
      <c r="O117" s="233">
        <v>0</v>
      </c>
      <c r="P117" s="233"/>
      <c r="Q117" s="233">
        <v>0</v>
      </c>
      <c r="R117" s="233">
        <v>0</v>
      </c>
      <c r="S117" s="233">
        <v>0</v>
      </c>
      <c r="T117" s="233">
        <v>0</v>
      </c>
      <c r="U117" s="233">
        <v>0</v>
      </c>
      <c r="V117" s="233">
        <v>0</v>
      </c>
      <c r="W117" s="233">
        <v>420</v>
      </c>
      <c r="X117" s="233">
        <v>0</v>
      </c>
      <c r="Y117" s="233">
        <v>0</v>
      </c>
      <c r="Z117" s="233">
        <v>0</v>
      </c>
      <c r="AA117" s="233">
        <v>620</v>
      </c>
      <c r="AB117" s="233">
        <v>0</v>
      </c>
      <c r="AC117" s="233">
        <v>0</v>
      </c>
      <c r="AD117" s="233">
        <v>0</v>
      </c>
      <c r="AE117" s="233">
        <v>0</v>
      </c>
      <c r="AF117" s="233">
        <v>0</v>
      </c>
      <c r="AG117" s="233">
        <v>0</v>
      </c>
      <c r="AH117" s="233">
        <v>0</v>
      </c>
      <c r="AI117" s="233">
        <v>0</v>
      </c>
      <c r="AJ117" s="233">
        <v>0</v>
      </c>
      <c r="AK117" s="233">
        <v>0</v>
      </c>
      <c r="AL117" s="233">
        <v>0</v>
      </c>
      <c r="AM117" s="233"/>
      <c r="AN117" s="233">
        <v>0</v>
      </c>
      <c r="AO117" s="233">
        <v>0</v>
      </c>
      <c r="AP117" s="233">
        <v>0</v>
      </c>
      <c r="AQ117" s="233">
        <v>0</v>
      </c>
      <c r="AR117" s="233">
        <v>0</v>
      </c>
      <c r="AS117" s="233">
        <v>0</v>
      </c>
      <c r="AT117" s="233">
        <v>0</v>
      </c>
      <c r="AU117" s="233">
        <v>0</v>
      </c>
      <c r="AV117" s="233">
        <v>0</v>
      </c>
      <c r="AW117" s="233">
        <v>0</v>
      </c>
      <c r="AX117" s="233">
        <v>0</v>
      </c>
      <c r="AY117" s="233">
        <v>0</v>
      </c>
      <c r="AZ117" s="233">
        <v>0</v>
      </c>
      <c r="BA117" s="233">
        <v>0</v>
      </c>
      <c r="BB117" s="233">
        <v>0</v>
      </c>
      <c r="BC117" s="233">
        <v>0</v>
      </c>
      <c r="BD117" s="233">
        <v>0</v>
      </c>
      <c r="BE117" s="233">
        <v>0</v>
      </c>
      <c r="BF117" s="233">
        <v>0</v>
      </c>
      <c r="BG117" s="233">
        <v>0</v>
      </c>
      <c r="BH117" s="233">
        <v>650</v>
      </c>
      <c r="BI117" s="233">
        <v>0</v>
      </c>
      <c r="BJ117" s="233">
        <v>0</v>
      </c>
      <c r="BK117" s="233">
        <v>0</v>
      </c>
      <c r="BL117" s="233">
        <v>0</v>
      </c>
      <c r="BM117" s="233">
        <v>0</v>
      </c>
      <c r="BN117" s="233">
        <v>0</v>
      </c>
      <c r="BO117" s="233">
        <v>0</v>
      </c>
      <c r="BP117" s="233">
        <v>0</v>
      </c>
      <c r="BQ117" s="233">
        <v>0</v>
      </c>
      <c r="BR117" s="233">
        <v>0</v>
      </c>
      <c r="BS117" s="233">
        <v>0</v>
      </c>
      <c r="BT117" s="233">
        <v>0</v>
      </c>
      <c r="BU117" s="233">
        <v>0</v>
      </c>
      <c r="BV117" s="233">
        <v>0</v>
      </c>
      <c r="BW117" s="233">
        <v>0</v>
      </c>
      <c r="BX117" s="233">
        <v>0</v>
      </c>
      <c r="BY117" s="233">
        <v>0</v>
      </c>
      <c r="BZ117" s="233">
        <v>0</v>
      </c>
      <c r="CA117" s="233">
        <v>0</v>
      </c>
      <c r="CB117" s="343"/>
      <c r="CC117" s="343">
        <v>0</v>
      </c>
      <c r="CD117" s="346"/>
      <c r="CE117" s="253">
        <v>0</v>
      </c>
      <c r="CF117" s="233">
        <v>0</v>
      </c>
      <c r="CG117" s="233">
        <v>0</v>
      </c>
      <c r="CH117" s="233">
        <v>0</v>
      </c>
      <c r="CI117" s="234">
        <v>0</v>
      </c>
    </row>
    <row r="118" spans="1:87" s="145" customFormat="1" x14ac:dyDescent="0.2">
      <c r="A118" s="337" t="s">
        <v>738</v>
      </c>
      <c r="B118" s="334" t="s">
        <v>1770</v>
      </c>
      <c r="C118" s="232">
        <v>0</v>
      </c>
      <c r="D118" s="233">
        <v>0</v>
      </c>
      <c r="E118" s="233">
        <v>0</v>
      </c>
      <c r="F118" s="233">
        <v>0</v>
      </c>
      <c r="G118" s="233">
        <v>0</v>
      </c>
      <c r="H118" s="233">
        <v>0</v>
      </c>
      <c r="I118" s="233">
        <v>0</v>
      </c>
      <c r="J118" s="233">
        <v>0</v>
      </c>
      <c r="K118" s="233">
        <v>0</v>
      </c>
      <c r="L118" s="233">
        <v>0</v>
      </c>
      <c r="M118" s="233">
        <v>0</v>
      </c>
      <c r="N118" s="233">
        <v>0</v>
      </c>
      <c r="O118" s="233">
        <v>0</v>
      </c>
      <c r="P118" s="233"/>
      <c r="Q118" s="233">
        <v>0</v>
      </c>
      <c r="R118" s="233">
        <v>0</v>
      </c>
      <c r="S118" s="233">
        <v>0</v>
      </c>
      <c r="T118" s="233">
        <v>0</v>
      </c>
      <c r="U118" s="233">
        <v>0</v>
      </c>
      <c r="V118" s="233">
        <v>0</v>
      </c>
      <c r="W118" s="233">
        <v>0</v>
      </c>
      <c r="X118" s="233">
        <v>0</v>
      </c>
      <c r="Y118" s="233">
        <v>0</v>
      </c>
      <c r="Z118" s="233">
        <v>395</v>
      </c>
      <c r="AA118" s="233">
        <v>0</v>
      </c>
      <c r="AB118" s="233">
        <v>0</v>
      </c>
      <c r="AC118" s="233">
        <v>0</v>
      </c>
      <c r="AD118" s="233">
        <v>0</v>
      </c>
      <c r="AE118" s="233">
        <v>0</v>
      </c>
      <c r="AF118" s="233">
        <v>0</v>
      </c>
      <c r="AG118" s="233">
        <v>0</v>
      </c>
      <c r="AH118" s="233">
        <v>0</v>
      </c>
      <c r="AI118" s="233">
        <v>180</v>
      </c>
      <c r="AJ118" s="233" t="s">
        <v>1676</v>
      </c>
      <c r="AK118" s="233">
        <v>0</v>
      </c>
      <c r="AL118" s="233">
        <v>0</v>
      </c>
      <c r="AM118" s="233"/>
      <c r="AN118" s="233">
        <v>0</v>
      </c>
      <c r="AO118" s="233">
        <v>0</v>
      </c>
      <c r="AP118" s="233">
        <v>0</v>
      </c>
      <c r="AQ118" s="233">
        <v>0</v>
      </c>
      <c r="AR118" s="233">
        <v>0</v>
      </c>
      <c r="AS118" s="233">
        <v>0</v>
      </c>
      <c r="AT118" s="233">
        <v>0</v>
      </c>
      <c r="AU118" s="233">
        <v>0</v>
      </c>
      <c r="AV118" s="233">
        <v>0</v>
      </c>
      <c r="AW118" s="233">
        <v>0</v>
      </c>
      <c r="AX118" s="233">
        <v>0</v>
      </c>
      <c r="AY118" s="233">
        <v>0</v>
      </c>
      <c r="AZ118" s="233">
        <v>0</v>
      </c>
      <c r="BA118" s="233">
        <v>0</v>
      </c>
      <c r="BB118" s="233">
        <v>0</v>
      </c>
      <c r="BC118" s="233">
        <v>0</v>
      </c>
      <c r="BD118" s="233">
        <v>0</v>
      </c>
      <c r="BE118" s="233">
        <v>0</v>
      </c>
      <c r="BF118" s="233">
        <v>0</v>
      </c>
      <c r="BG118" s="233">
        <v>0</v>
      </c>
      <c r="BH118" s="233">
        <v>0</v>
      </c>
      <c r="BI118" s="233">
        <v>0</v>
      </c>
      <c r="BJ118" s="233">
        <v>0</v>
      </c>
      <c r="BK118" s="233">
        <v>0</v>
      </c>
      <c r="BL118" s="233">
        <v>0</v>
      </c>
      <c r="BM118" s="233">
        <v>0</v>
      </c>
      <c r="BN118" s="233">
        <v>0</v>
      </c>
      <c r="BO118" s="233">
        <v>0</v>
      </c>
      <c r="BP118" s="233">
        <v>0</v>
      </c>
      <c r="BQ118" s="233">
        <v>0</v>
      </c>
      <c r="BR118" s="233">
        <v>0</v>
      </c>
      <c r="BS118" s="233">
        <v>0</v>
      </c>
      <c r="BT118" s="233">
        <v>0</v>
      </c>
      <c r="BU118" s="233">
        <v>0</v>
      </c>
      <c r="BV118" s="233">
        <v>0</v>
      </c>
      <c r="BW118" s="233">
        <v>0</v>
      </c>
      <c r="BX118" s="233">
        <v>0</v>
      </c>
      <c r="BY118" s="233">
        <v>0</v>
      </c>
      <c r="BZ118" s="233">
        <v>0</v>
      </c>
      <c r="CA118" s="233">
        <v>0</v>
      </c>
      <c r="CB118" s="343"/>
      <c r="CC118" s="343">
        <v>0</v>
      </c>
      <c r="CD118" s="346"/>
      <c r="CE118" s="253">
        <v>0</v>
      </c>
      <c r="CF118" s="233">
        <v>0</v>
      </c>
      <c r="CG118" s="233">
        <v>0</v>
      </c>
      <c r="CH118" s="233">
        <v>0</v>
      </c>
      <c r="CI118" s="234">
        <v>0</v>
      </c>
    </row>
    <row r="119" spans="1:87" s="145" customFormat="1" x14ac:dyDescent="0.2">
      <c r="A119" s="337" t="s">
        <v>356</v>
      </c>
      <c r="B119" s="334" t="s">
        <v>1771</v>
      </c>
      <c r="C119" s="232">
        <v>0</v>
      </c>
      <c r="D119" s="233">
        <v>0</v>
      </c>
      <c r="E119" s="233">
        <v>0</v>
      </c>
      <c r="F119" s="233">
        <v>1645</v>
      </c>
      <c r="G119" s="233">
        <v>0</v>
      </c>
      <c r="H119" s="233">
        <v>0</v>
      </c>
      <c r="I119" s="233">
        <v>0</v>
      </c>
      <c r="J119" s="233">
        <v>0</v>
      </c>
      <c r="K119" s="233">
        <v>0</v>
      </c>
      <c r="L119" s="233">
        <v>0</v>
      </c>
      <c r="M119" s="233">
        <v>0</v>
      </c>
      <c r="N119" s="233">
        <v>0</v>
      </c>
      <c r="O119" s="233">
        <v>0</v>
      </c>
      <c r="P119" s="233"/>
      <c r="Q119" s="233">
        <v>0</v>
      </c>
      <c r="R119" s="233">
        <v>0</v>
      </c>
      <c r="S119" s="233">
        <v>0</v>
      </c>
      <c r="T119" s="233">
        <v>0</v>
      </c>
      <c r="U119" s="233">
        <v>0</v>
      </c>
      <c r="V119" s="233">
        <v>0</v>
      </c>
      <c r="W119" s="233">
        <v>0</v>
      </c>
      <c r="X119" s="233">
        <v>0</v>
      </c>
      <c r="Y119" s="233">
        <v>0</v>
      </c>
      <c r="Z119" s="233">
        <v>0</v>
      </c>
      <c r="AA119" s="233">
        <v>0</v>
      </c>
      <c r="AB119" s="233">
        <v>0</v>
      </c>
      <c r="AC119" s="233">
        <v>0</v>
      </c>
      <c r="AD119" s="233">
        <v>0</v>
      </c>
      <c r="AE119" s="233">
        <v>0</v>
      </c>
      <c r="AF119" s="233">
        <v>0</v>
      </c>
      <c r="AG119" s="233">
        <v>0</v>
      </c>
      <c r="AH119" s="233">
        <v>0</v>
      </c>
      <c r="AI119" s="233">
        <v>0</v>
      </c>
      <c r="AJ119" s="233">
        <v>0</v>
      </c>
      <c r="AK119" s="233">
        <v>0</v>
      </c>
      <c r="AL119" s="233">
        <v>0</v>
      </c>
      <c r="AM119" s="233"/>
      <c r="AN119" s="233">
        <v>0</v>
      </c>
      <c r="AO119" s="233">
        <v>0</v>
      </c>
      <c r="AP119" s="233">
        <v>0</v>
      </c>
      <c r="AQ119" s="233">
        <v>0</v>
      </c>
      <c r="AR119" s="233">
        <v>0</v>
      </c>
      <c r="AS119" s="233">
        <v>0</v>
      </c>
      <c r="AT119" s="233">
        <v>0</v>
      </c>
      <c r="AU119" s="233">
        <v>0</v>
      </c>
      <c r="AV119" s="233">
        <v>0</v>
      </c>
      <c r="AW119" s="233">
        <v>0</v>
      </c>
      <c r="AX119" s="233">
        <v>0</v>
      </c>
      <c r="AY119" s="233">
        <v>0</v>
      </c>
      <c r="AZ119" s="233">
        <v>0</v>
      </c>
      <c r="BA119" s="233">
        <v>0</v>
      </c>
      <c r="BB119" s="233">
        <v>0</v>
      </c>
      <c r="BC119" s="233">
        <v>0</v>
      </c>
      <c r="BD119" s="233">
        <v>0</v>
      </c>
      <c r="BE119" s="233">
        <v>0</v>
      </c>
      <c r="BF119" s="233">
        <v>0</v>
      </c>
      <c r="BG119" s="233">
        <v>0</v>
      </c>
      <c r="BH119" s="233">
        <v>0</v>
      </c>
      <c r="BI119" s="233">
        <v>0</v>
      </c>
      <c r="BJ119" s="233">
        <v>0</v>
      </c>
      <c r="BK119" s="233">
        <v>0</v>
      </c>
      <c r="BL119" s="233">
        <v>0</v>
      </c>
      <c r="BM119" s="233">
        <v>0</v>
      </c>
      <c r="BN119" s="233">
        <v>0</v>
      </c>
      <c r="BO119" s="233">
        <v>0</v>
      </c>
      <c r="BP119" s="233">
        <v>0</v>
      </c>
      <c r="BQ119" s="233">
        <v>0</v>
      </c>
      <c r="BR119" s="233">
        <v>0</v>
      </c>
      <c r="BS119" s="233">
        <v>0</v>
      </c>
      <c r="BT119" s="233">
        <v>0</v>
      </c>
      <c r="BU119" s="233">
        <v>0</v>
      </c>
      <c r="BV119" s="233">
        <v>0</v>
      </c>
      <c r="BW119" s="233">
        <v>0</v>
      </c>
      <c r="BX119" s="233">
        <v>0</v>
      </c>
      <c r="BY119" s="233">
        <v>0</v>
      </c>
      <c r="BZ119" s="233">
        <v>0</v>
      </c>
      <c r="CA119" s="233">
        <v>0</v>
      </c>
      <c r="CB119" s="343"/>
      <c r="CC119" s="343">
        <v>0</v>
      </c>
      <c r="CD119" s="346"/>
      <c r="CE119" s="253">
        <v>0</v>
      </c>
      <c r="CF119" s="233">
        <v>0</v>
      </c>
      <c r="CG119" s="233">
        <v>0</v>
      </c>
      <c r="CH119" s="233">
        <v>0</v>
      </c>
      <c r="CI119" s="234">
        <v>0</v>
      </c>
    </row>
    <row r="120" spans="1:87" s="145" customFormat="1" x14ac:dyDescent="0.2">
      <c r="A120" s="337" t="s">
        <v>357</v>
      </c>
      <c r="B120" s="334" t="s">
        <v>1772</v>
      </c>
      <c r="C120" s="232">
        <v>0</v>
      </c>
      <c r="D120" s="233">
        <v>280</v>
      </c>
      <c r="E120" s="233">
        <v>0</v>
      </c>
      <c r="F120" s="233">
        <v>205</v>
      </c>
      <c r="G120" s="233">
        <v>0</v>
      </c>
      <c r="H120" s="233">
        <v>0</v>
      </c>
      <c r="I120" s="233">
        <v>0</v>
      </c>
      <c r="J120" s="233">
        <v>0</v>
      </c>
      <c r="K120" s="233">
        <v>0</v>
      </c>
      <c r="L120" s="233">
        <v>0</v>
      </c>
      <c r="M120" s="233">
        <v>0</v>
      </c>
      <c r="N120" s="233">
        <v>0</v>
      </c>
      <c r="O120" s="233">
        <v>0</v>
      </c>
      <c r="P120" s="233"/>
      <c r="Q120" s="233">
        <v>0</v>
      </c>
      <c r="R120" s="233">
        <v>0</v>
      </c>
      <c r="S120" s="233">
        <v>295</v>
      </c>
      <c r="T120" s="233">
        <v>0</v>
      </c>
      <c r="U120" s="233">
        <v>0</v>
      </c>
      <c r="V120" s="233">
        <v>0</v>
      </c>
      <c r="W120" s="233">
        <v>0</v>
      </c>
      <c r="X120" s="233">
        <v>0</v>
      </c>
      <c r="Y120" s="233">
        <v>0</v>
      </c>
      <c r="Z120" s="233">
        <v>0</v>
      </c>
      <c r="AA120" s="233">
        <v>2860</v>
      </c>
      <c r="AB120" s="233">
        <v>0</v>
      </c>
      <c r="AC120" s="233">
        <v>0</v>
      </c>
      <c r="AD120" s="233">
        <v>0</v>
      </c>
      <c r="AE120" s="233">
        <v>0</v>
      </c>
      <c r="AF120" s="233">
        <v>0</v>
      </c>
      <c r="AG120" s="233">
        <v>0</v>
      </c>
      <c r="AH120" s="233">
        <v>0</v>
      </c>
      <c r="AI120" s="233">
        <v>0</v>
      </c>
      <c r="AJ120" s="233">
        <v>0</v>
      </c>
      <c r="AK120" s="233">
        <v>0</v>
      </c>
      <c r="AL120" s="233">
        <v>0</v>
      </c>
      <c r="AM120" s="233"/>
      <c r="AN120" s="233">
        <v>0</v>
      </c>
      <c r="AO120" s="233">
        <v>0</v>
      </c>
      <c r="AP120" s="233">
        <v>0</v>
      </c>
      <c r="AQ120" s="233">
        <v>0</v>
      </c>
      <c r="AR120" s="233">
        <v>0</v>
      </c>
      <c r="AS120" s="233">
        <v>0</v>
      </c>
      <c r="AT120" s="233">
        <v>0</v>
      </c>
      <c r="AU120" s="233">
        <v>0</v>
      </c>
      <c r="AV120" s="233">
        <v>0</v>
      </c>
      <c r="AW120" s="233">
        <v>0</v>
      </c>
      <c r="AX120" s="233">
        <v>0</v>
      </c>
      <c r="AY120" s="233">
        <v>0</v>
      </c>
      <c r="AZ120" s="233">
        <v>0</v>
      </c>
      <c r="BA120" s="233">
        <v>0</v>
      </c>
      <c r="BB120" s="233">
        <v>0</v>
      </c>
      <c r="BC120" s="233">
        <v>0</v>
      </c>
      <c r="BD120" s="233">
        <v>0</v>
      </c>
      <c r="BE120" s="233">
        <v>0</v>
      </c>
      <c r="BF120" s="233">
        <v>0</v>
      </c>
      <c r="BG120" s="233">
        <v>0</v>
      </c>
      <c r="BH120" s="233">
        <v>0</v>
      </c>
      <c r="BI120" s="233">
        <v>0</v>
      </c>
      <c r="BJ120" s="233">
        <v>0</v>
      </c>
      <c r="BK120" s="233">
        <v>0</v>
      </c>
      <c r="BL120" s="233">
        <v>0</v>
      </c>
      <c r="BM120" s="233">
        <v>0</v>
      </c>
      <c r="BN120" s="233">
        <v>0</v>
      </c>
      <c r="BO120" s="233">
        <v>0</v>
      </c>
      <c r="BP120" s="233">
        <v>0</v>
      </c>
      <c r="BQ120" s="233">
        <v>0</v>
      </c>
      <c r="BR120" s="233">
        <v>0</v>
      </c>
      <c r="BS120" s="233">
        <v>0</v>
      </c>
      <c r="BT120" s="233">
        <v>0</v>
      </c>
      <c r="BU120" s="233">
        <v>0</v>
      </c>
      <c r="BV120" s="233">
        <v>0</v>
      </c>
      <c r="BW120" s="233">
        <v>0</v>
      </c>
      <c r="BX120" s="233">
        <v>0</v>
      </c>
      <c r="BY120" s="233">
        <v>0</v>
      </c>
      <c r="BZ120" s="233">
        <v>0</v>
      </c>
      <c r="CA120" s="233">
        <v>0</v>
      </c>
      <c r="CB120" s="343"/>
      <c r="CC120" s="343">
        <v>0</v>
      </c>
      <c r="CD120" s="346"/>
      <c r="CE120" s="253">
        <v>0</v>
      </c>
      <c r="CF120" s="233">
        <v>0</v>
      </c>
      <c r="CG120" s="233">
        <v>0</v>
      </c>
      <c r="CH120" s="233">
        <v>0</v>
      </c>
      <c r="CI120" s="234">
        <v>0</v>
      </c>
    </row>
    <row r="121" spans="1:87" s="145" customFormat="1" x14ac:dyDescent="0.2">
      <c r="A121" s="337" t="s">
        <v>800</v>
      </c>
      <c r="B121" s="334" t="s">
        <v>1773</v>
      </c>
      <c r="C121" s="232">
        <v>0</v>
      </c>
      <c r="D121" s="233">
        <v>830</v>
      </c>
      <c r="E121" s="233">
        <v>95</v>
      </c>
      <c r="F121" s="233">
        <v>80</v>
      </c>
      <c r="G121" s="233">
        <v>0</v>
      </c>
      <c r="H121" s="233">
        <v>1210</v>
      </c>
      <c r="I121" s="233">
        <v>0</v>
      </c>
      <c r="J121" s="233">
        <v>0</v>
      </c>
      <c r="K121" s="233">
        <v>0</v>
      </c>
      <c r="L121" s="233">
        <v>0</v>
      </c>
      <c r="M121" s="233">
        <v>0</v>
      </c>
      <c r="N121" s="233">
        <v>0</v>
      </c>
      <c r="O121" s="233">
        <v>0</v>
      </c>
      <c r="P121" s="233"/>
      <c r="Q121" s="233">
        <v>0</v>
      </c>
      <c r="R121" s="233">
        <v>0</v>
      </c>
      <c r="S121" s="233">
        <v>785</v>
      </c>
      <c r="T121" s="233">
        <v>0</v>
      </c>
      <c r="U121" s="233">
        <v>0</v>
      </c>
      <c r="V121" s="233">
        <v>0</v>
      </c>
      <c r="W121" s="233">
        <v>0</v>
      </c>
      <c r="X121" s="233">
        <v>0</v>
      </c>
      <c r="Y121" s="233">
        <v>0</v>
      </c>
      <c r="Z121" s="233">
        <v>0</v>
      </c>
      <c r="AA121" s="233">
        <v>0</v>
      </c>
      <c r="AB121" s="233">
        <v>0</v>
      </c>
      <c r="AC121" s="233">
        <v>0</v>
      </c>
      <c r="AD121" s="233">
        <v>0</v>
      </c>
      <c r="AE121" s="233">
        <v>0</v>
      </c>
      <c r="AF121" s="233">
        <v>0</v>
      </c>
      <c r="AG121" s="233">
        <v>0</v>
      </c>
      <c r="AH121" s="233">
        <v>0</v>
      </c>
      <c r="AI121" s="233">
        <v>0</v>
      </c>
      <c r="AJ121" s="233">
        <v>0</v>
      </c>
      <c r="AK121" s="233">
        <v>0</v>
      </c>
      <c r="AL121" s="233">
        <v>0</v>
      </c>
      <c r="AM121" s="233"/>
      <c r="AN121" s="233">
        <v>0</v>
      </c>
      <c r="AO121" s="233">
        <v>0</v>
      </c>
      <c r="AP121" s="233">
        <v>0</v>
      </c>
      <c r="AQ121" s="233">
        <v>0</v>
      </c>
      <c r="AR121" s="233">
        <v>0</v>
      </c>
      <c r="AS121" s="233">
        <v>0</v>
      </c>
      <c r="AT121" s="233">
        <v>0</v>
      </c>
      <c r="AU121" s="233">
        <v>0</v>
      </c>
      <c r="AV121" s="233">
        <v>0</v>
      </c>
      <c r="AW121" s="233">
        <v>0</v>
      </c>
      <c r="AX121" s="233">
        <v>0</v>
      </c>
      <c r="AY121" s="233">
        <v>0</v>
      </c>
      <c r="AZ121" s="233">
        <v>0</v>
      </c>
      <c r="BA121" s="233">
        <v>0</v>
      </c>
      <c r="BB121" s="233">
        <v>0</v>
      </c>
      <c r="BC121" s="233">
        <v>0</v>
      </c>
      <c r="BD121" s="233">
        <v>0</v>
      </c>
      <c r="BE121" s="233">
        <v>0</v>
      </c>
      <c r="BF121" s="233">
        <v>0</v>
      </c>
      <c r="BG121" s="233">
        <v>0</v>
      </c>
      <c r="BH121" s="233">
        <v>250</v>
      </c>
      <c r="BI121" s="233">
        <v>0</v>
      </c>
      <c r="BJ121" s="233">
        <v>0</v>
      </c>
      <c r="BK121" s="233">
        <v>0</v>
      </c>
      <c r="BL121" s="233">
        <v>0</v>
      </c>
      <c r="BM121" s="233">
        <v>0</v>
      </c>
      <c r="BN121" s="233">
        <v>0</v>
      </c>
      <c r="BO121" s="233">
        <v>0</v>
      </c>
      <c r="BP121" s="233">
        <v>0</v>
      </c>
      <c r="BQ121" s="233">
        <v>0</v>
      </c>
      <c r="BR121" s="233">
        <v>0</v>
      </c>
      <c r="BS121" s="233">
        <v>0</v>
      </c>
      <c r="BT121" s="233">
        <v>0</v>
      </c>
      <c r="BU121" s="233">
        <v>0</v>
      </c>
      <c r="BV121" s="233">
        <v>0</v>
      </c>
      <c r="BW121" s="233">
        <v>0</v>
      </c>
      <c r="BX121" s="233">
        <v>0</v>
      </c>
      <c r="BY121" s="233">
        <v>0</v>
      </c>
      <c r="BZ121" s="233">
        <v>0</v>
      </c>
      <c r="CA121" s="233">
        <v>0</v>
      </c>
      <c r="CB121" s="343"/>
      <c r="CC121" s="343">
        <v>0</v>
      </c>
      <c r="CD121" s="346"/>
      <c r="CE121" s="253">
        <v>0</v>
      </c>
      <c r="CF121" s="233">
        <v>0</v>
      </c>
      <c r="CG121" s="233">
        <v>0</v>
      </c>
      <c r="CH121" s="233">
        <v>0</v>
      </c>
      <c r="CI121" s="234">
        <v>0</v>
      </c>
    </row>
    <row r="122" spans="1:87" s="145" customFormat="1" x14ac:dyDescent="0.2">
      <c r="A122" s="337" t="s">
        <v>428</v>
      </c>
      <c r="B122" s="334" t="s">
        <v>1774</v>
      </c>
      <c r="C122" s="232">
        <v>0</v>
      </c>
      <c r="D122" s="233">
        <v>0</v>
      </c>
      <c r="E122" s="233">
        <v>0</v>
      </c>
      <c r="F122" s="233">
        <v>0</v>
      </c>
      <c r="G122" s="233">
        <v>0</v>
      </c>
      <c r="H122" s="233">
        <v>0</v>
      </c>
      <c r="I122" s="233">
        <v>0</v>
      </c>
      <c r="J122" s="233">
        <v>0</v>
      </c>
      <c r="K122" s="233">
        <v>0</v>
      </c>
      <c r="L122" s="233">
        <v>0</v>
      </c>
      <c r="M122" s="233">
        <v>0</v>
      </c>
      <c r="N122" s="233">
        <v>0</v>
      </c>
      <c r="O122" s="233">
        <v>0</v>
      </c>
      <c r="P122" s="233"/>
      <c r="Q122" s="233">
        <v>0</v>
      </c>
      <c r="R122" s="233">
        <v>0</v>
      </c>
      <c r="S122" s="233">
        <v>0</v>
      </c>
      <c r="T122" s="233">
        <v>0</v>
      </c>
      <c r="U122" s="233">
        <v>0</v>
      </c>
      <c r="V122" s="233">
        <v>0</v>
      </c>
      <c r="W122" s="233">
        <v>0</v>
      </c>
      <c r="X122" s="233">
        <v>0</v>
      </c>
      <c r="Y122" s="233">
        <v>0</v>
      </c>
      <c r="Z122" s="233">
        <v>0</v>
      </c>
      <c r="AA122" s="233">
        <v>0</v>
      </c>
      <c r="AB122" s="233">
        <v>0</v>
      </c>
      <c r="AC122" s="233">
        <v>0</v>
      </c>
      <c r="AD122" s="233">
        <v>0</v>
      </c>
      <c r="AE122" s="233">
        <v>0</v>
      </c>
      <c r="AF122" s="233">
        <v>0</v>
      </c>
      <c r="AG122" s="233">
        <v>0</v>
      </c>
      <c r="AH122" s="233">
        <v>0</v>
      </c>
      <c r="AI122" s="233">
        <v>685</v>
      </c>
      <c r="AJ122" s="233">
        <v>0</v>
      </c>
      <c r="AK122" s="233">
        <v>0</v>
      </c>
      <c r="AL122" s="233">
        <v>0</v>
      </c>
      <c r="AM122" s="233"/>
      <c r="AN122" s="233">
        <v>0</v>
      </c>
      <c r="AO122" s="233">
        <v>0</v>
      </c>
      <c r="AP122" s="233">
        <v>0</v>
      </c>
      <c r="AQ122" s="233">
        <v>0</v>
      </c>
      <c r="AR122" s="233">
        <v>0</v>
      </c>
      <c r="AS122" s="233">
        <v>0</v>
      </c>
      <c r="AT122" s="233">
        <v>0</v>
      </c>
      <c r="AU122" s="233">
        <v>0</v>
      </c>
      <c r="AV122" s="233">
        <v>0</v>
      </c>
      <c r="AW122" s="233">
        <v>0</v>
      </c>
      <c r="AX122" s="233">
        <v>0</v>
      </c>
      <c r="AY122" s="233">
        <v>0</v>
      </c>
      <c r="AZ122" s="233">
        <v>0</v>
      </c>
      <c r="BA122" s="233">
        <v>0</v>
      </c>
      <c r="BB122" s="233">
        <v>1415</v>
      </c>
      <c r="BC122" s="233">
        <v>0</v>
      </c>
      <c r="BD122" s="233">
        <v>0</v>
      </c>
      <c r="BE122" s="233">
        <v>0</v>
      </c>
      <c r="BF122" s="233">
        <v>0</v>
      </c>
      <c r="BG122" s="233">
        <v>0</v>
      </c>
      <c r="BH122" s="233">
        <v>0</v>
      </c>
      <c r="BI122" s="233">
        <v>0</v>
      </c>
      <c r="BJ122" s="233">
        <v>3205</v>
      </c>
      <c r="BK122" s="233">
        <v>0</v>
      </c>
      <c r="BL122" s="233">
        <v>0</v>
      </c>
      <c r="BM122" s="233">
        <v>915</v>
      </c>
      <c r="BN122" s="233">
        <v>50</v>
      </c>
      <c r="BO122" s="233">
        <v>20</v>
      </c>
      <c r="BP122" s="233">
        <v>0</v>
      </c>
      <c r="BQ122" s="233">
        <v>105</v>
      </c>
      <c r="BR122" s="233">
        <v>0</v>
      </c>
      <c r="BS122" s="233">
        <v>0</v>
      </c>
      <c r="BT122" s="233">
        <v>0</v>
      </c>
      <c r="BU122" s="233">
        <v>0</v>
      </c>
      <c r="BV122" s="233">
        <v>0</v>
      </c>
      <c r="BW122" s="233">
        <v>0</v>
      </c>
      <c r="BX122" s="233">
        <v>0</v>
      </c>
      <c r="BY122" s="233">
        <v>0</v>
      </c>
      <c r="BZ122" s="233">
        <v>0</v>
      </c>
      <c r="CA122" s="233">
        <v>0</v>
      </c>
      <c r="CB122" s="343"/>
      <c r="CC122" s="343">
        <v>0</v>
      </c>
      <c r="CD122" s="346"/>
      <c r="CE122" s="253">
        <v>0</v>
      </c>
      <c r="CF122" s="233">
        <v>0</v>
      </c>
      <c r="CG122" s="233">
        <v>0</v>
      </c>
      <c r="CH122" s="233">
        <v>0</v>
      </c>
      <c r="CI122" s="234">
        <v>0</v>
      </c>
    </row>
    <row r="123" spans="1:87" s="145" customFormat="1" x14ac:dyDescent="0.2">
      <c r="A123" s="337" t="s">
        <v>433</v>
      </c>
      <c r="B123" s="334" t="s">
        <v>1775</v>
      </c>
      <c r="C123" s="232">
        <v>0</v>
      </c>
      <c r="D123" s="233">
        <v>13575</v>
      </c>
      <c r="E123" s="233">
        <v>6170</v>
      </c>
      <c r="F123" s="233">
        <v>3970</v>
      </c>
      <c r="G123" s="233">
        <v>1775</v>
      </c>
      <c r="H123" s="233">
        <v>3765</v>
      </c>
      <c r="I123" s="233">
        <v>1635</v>
      </c>
      <c r="J123" s="233">
        <v>0</v>
      </c>
      <c r="K123" s="233">
        <v>0</v>
      </c>
      <c r="L123" s="233">
        <v>0</v>
      </c>
      <c r="M123" s="233">
        <v>0</v>
      </c>
      <c r="N123" s="233">
        <v>0</v>
      </c>
      <c r="O123" s="233">
        <v>0</v>
      </c>
      <c r="P123" s="233"/>
      <c r="Q123" s="233">
        <v>0</v>
      </c>
      <c r="R123" s="233">
        <v>0</v>
      </c>
      <c r="S123" s="233">
        <v>4070</v>
      </c>
      <c r="T123" s="233">
        <v>0</v>
      </c>
      <c r="U123" s="233">
        <v>0</v>
      </c>
      <c r="V123" s="233">
        <v>3565</v>
      </c>
      <c r="W123" s="233">
        <v>1390</v>
      </c>
      <c r="X123" s="233">
        <v>0</v>
      </c>
      <c r="Y123" s="233">
        <v>0</v>
      </c>
      <c r="Z123" s="233">
        <v>16995</v>
      </c>
      <c r="AA123" s="233">
        <v>6980</v>
      </c>
      <c r="AB123" s="233">
        <v>1165</v>
      </c>
      <c r="AC123" s="233">
        <v>3635</v>
      </c>
      <c r="AD123" s="233">
        <v>0</v>
      </c>
      <c r="AE123" s="233">
        <v>0</v>
      </c>
      <c r="AF123" s="233">
        <v>0</v>
      </c>
      <c r="AG123" s="233">
        <v>0</v>
      </c>
      <c r="AH123" s="233">
        <v>0</v>
      </c>
      <c r="AI123" s="233" t="s">
        <v>1676</v>
      </c>
      <c r="AJ123" s="233">
        <v>0</v>
      </c>
      <c r="AK123" s="233">
        <v>2905</v>
      </c>
      <c r="AL123" s="233">
        <v>0</v>
      </c>
      <c r="AM123" s="233"/>
      <c r="AN123" s="233">
        <v>0</v>
      </c>
      <c r="AO123" s="233">
        <v>170</v>
      </c>
      <c r="AP123" s="233">
        <v>2355</v>
      </c>
      <c r="AQ123" s="233">
        <v>0</v>
      </c>
      <c r="AR123" s="233">
        <v>0</v>
      </c>
      <c r="AS123" s="233">
        <v>0</v>
      </c>
      <c r="AT123" s="233">
        <v>25</v>
      </c>
      <c r="AU123" s="233">
        <v>0</v>
      </c>
      <c r="AV123" s="233">
        <v>0</v>
      </c>
      <c r="AW123" s="233">
        <v>0</v>
      </c>
      <c r="AX123" s="233">
        <v>0</v>
      </c>
      <c r="AY123" s="233">
        <v>450</v>
      </c>
      <c r="AZ123" s="233">
        <v>7595</v>
      </c>
      <c r="BA123" s="233">
        <v>0</v>
      </c>
      <c r="BB123" s="233">
        <v>7600</v>
      </c>
      <c r="BC123" s="233">
        <v>0</v>
      </c>
      <c r="BD123" s="233">
        <v>0</v>
      </c>
      <c r="BE123" s="233" t="s">
        <v>1676</v>
      </c>
      <c r="BF123" s="233">
        <v>0</v>
      </c>
      <c r="BG123" s="233">
        <v>10615</v>
      </c>
      <c r="BH123" s="233">
        <v>2815</v>
      </c>
      <c r="BI123" s="233" t="s">
        <v>1676</v>
      </c>
      <c r="BJ123" s="233">
        <v>0</v>
      </c>
      <c r="BK123" s="233">
        <v>0</v>
      </c>
      <c r="BL123" s="233">
        <v>0</v>
      </c>
      <c r="BM123" s="233">
        <v>0</v>
      </c>
      <c r="BN123" s="233">
        <v>0</v>
      </c>
      <c r="BO123" s="233">
        <v>0</v>
      </c>
      <c r="BP123" s="233">
        <v>0</v>
      </c>
      <c r="BQ123" s="233">
        <v>0</v>
      </c>
      <c r="BR123" s="233">
        <v>0</v>
      </c>
      <c r="BS123" s="233">
        <v>0</v>
      </c>
      <c r="BT123" s="233">
        <v>0</v>
      </c>
      <c r="BU123" s="233">
        <v>0</v>
      </c>
      <c r="BV123" s="233">
        <v>0</v>
      </c>
      <c r="BW123" s="233">
        <v>0</v>
      </c>
      <c r="BX123" s="233">
        <v>0</v>
      </c>
      <c r="BY123" s="233">
        <v>0</v>
      </c>
      <c r="BZ123" s="233">
        <v>0</v>
      </c>
      <c r="CA123" s="233">
        <v>0</v>
      </c>
      <c r="CB123" s="343"/>
      <c r="CC123" s="343">
        <v>0</v>
      </c>
      <c r="CD123" s="346"/>
      <c r="CE123" s="253">
        <v>0</v>
      </c>
      <c r="CF123" s="233">
        <v>0</v>
      </c>
      <c r="CG123" s="233">
        <v>0</v>
      </c>
      <c r="CH123" s="233">
        <v>0</v>
      </c>
      <c r="CI123" s="234">
        <v>0</v>
      </c>
    </row>
    <row r="124" spans="1:87" s="145" customFormat="1" x14ac:dyDescent="0.2">
      <c r="A124" s="337" t="s">
        <v>248</v>
      </c>
      <c r="B124" s="334" t="s">
        <v>1776</v>
      </c>
      <c r="C124" s="232">
        <v>0</v>
      </c>
      <c r="D124" s="233">
        <v>11975</v>
      </c>
      <c r="E124" s="233">
        <v>0</v>
      </c>
      <c r="F124" s="233">
        <v>7215</v>
      </c>
      <c r="G124" s="233">
        <v>2335</v>
      </c>
      <c r="H124" s="233">
        <v>4425</v>
      </c>
      <c r="I124" s="233">
        <v>1465</v>
      </c>
      <c r="J124" s="233">
        <v>0</v>
      </c>
      <c r="K124" s="233">
        <v>0</v>
      </c>
      <c r="L124" s="233">
        <v>0</v>
      </c>
      <c r="M124" s="233">
        <v>0</v>
      </c>
      <c r="N124" s="233">
        <v>0</v>
      </c>
      <c r="O124" s="233">
        <v>0</v>
      </c>
      <c r="P124" s="233"/>
      <c r="Q124" s="233">
        <v>0</v>
      </c>
      <c r="R124" s="233">
        <v>0</v>
      </c>
      <c r="S124" s="233">
        <v>5650</v>
      </c>
      <c r="T124" s="233">
        <v>0</v>
      </c>
      <c r="U124" s="233">
        <v>0</v>
      </c>
      <c r="V124" s="233">
        <v>5675</v>
      </c>
      <c r="W124" s="233">
        <v>450</v>
      </c>
      <c r="X124" s="233">
        <v>0</v>
      </c>
      <c r="Y124" s="233">
        <v>0</v>
      </c>
      <c r="Z124" s="233">
        <v>48670</v>
      </c>
      <c r="AA124" s="233">
        <v>4570</v>
      </c>
      <c r="AB124" s="233">
        <v>0</v>
      </c>
      <c r="AC124" s="233">
        <v>4830</v>
      </c>
      <c r="AD124" s="233">
        <v>0</v>
      </c>
      <c r="AE124" s="233">
        <v>0</v>
      </c>
      <c r="AF124" s="233">
        <v>0</v>
      </c>
      <c r="AG124" s="233">
        <v>0</v>
      </c>
      <c r="AH124" s="233">
        <v>0</v>
      </c>
      <c r="AI124" s="233">
        <v>0</v>
      </c>
      <c r="AJ124" s="233">
        <v>0</v>
      </c>
      <c r="AK124" s="233">
        <v>4560</v>
      </c>
      <c r="AL124" s="233">
        <v>0</v>
      </c>
      <c r="AM124" s="233"/>
      <c r="AN124" s="233">
        <v>0</v>
      </c>
      <c r="AO124" s="233">
        <v>3190</v>
      </c>
      <c r="AP124" s="233">
        <v>2360</v>
      </c>
      <c r="AQ124" s="233">
        <v>0</v>
      </c>
      <c r="AR124" s="233">
        <v>0</v>
      </c>
      <c r="AS124" s="233">
        <v>0</v>
      </c>
      <c r="AT124" s="233">
        <v>0</v>
      </c>
      <c r="AU124" s="233">
        <v>1270</v>
      </c>
      <c r="AV124" s="233">
        <v>0</v>
      </c>
      <c r="AW124" s="233" t="s">
        <v>1676</v>
      </c>
      <c r="AX124" s="233">
        <v>0</v>
      </c>
      <c r="AY124" s="233">
        <v>2760</v>
      </c>
      <c r="AZ124" s="233">
        <v>13890</v>
      </c>
      <c r="BA124" s="233">
        <v>0</v>
      </c>
      <c r="BB124" s="233">
        <v>1865</v>
      </c>
      <c r="BC124" s="233">
        <v>0</v>
      </c>
      <c r="BD124" s="233">
        <v>0</v>
      </c>
      <c r="BE124" s="233">
        <v>0</v>
      </c>
      <c r="BF124" s="233">
        <v>0</v>
      </c>
      <c r="BG124" s="233">
        <v>4890</v>
      </c>
      <c r="BH124" s="233">
        <v>6145</v>
      </c>
      <c r="BI124" s="233">
        <v>610</v>
      </c>
      <c r="BJ124" s="233">
        <v>1435</v>
      </c>
      <c r="BK124" s="233">
        <v>0</v>
      </c>
      <c r="BL124" s="233">
        <v>0</v>
      </c>
      <c r="BM124" s="233">
        <v>0</v>
      </c>
      <c r="BN124" s="233">
        <v>0</v>
      </c>
      <c r="BO124" s="233">
        <v>0</v>
      </c>
      <c r="BP124" s="233">
        <v>0</v>
      </c>
      <c r="BQ124" s="233">
        <v>0</v>
      </c>
      <c r="BR124" s="233">
        <v>3035</v>
      </c>
      <c r="BS124" s="233">
        <v>0</v>
      </c>
      <c r="BT124" s="233">
        <v>0</v>
      </c>
      <c r="BU124" s="233">
        <v>0</v>
      </c>
      <c r="BV124" s="233">
        <v>0</v>
      </c>
      <c r="BW124" s="233">
        <v>0</v>
      </c>
      <c r="BX124" s="233">
        <v>0</v>
      </c>
      <c r="BY124" s="233">
        <v>0</v>
      </c>
      <c r="BZ124" s="233">
        <v>0</v>
      </c>
      <c r="CA124" s="233">
        <v>0</v>
      </c>
      <c r="CB124" s="343"/>
      <c r="CC124" s="343">
        <v>0</v>
      </c>
      <c r="CD124" s="346"/>
      <c r="CE124" s="253">
        <v>0</v>
      </c>
      <c r="CF124" s="233">
        <v>0</v>
      </c>
      <c r="CG124" s="233">
        <v>0</v>
      </c>
      <c r="CH124" s="233">
        <v>0</v>
      </c>
      <c r="CI124" s="234">
        <v>0</v>
      </c>
    </row>
    <row r="125" spans="1:87" s="145" customFormat="1" x14ac:dyDescent="0.2">
      <c r="A125" s="337" t="s">
        <v>256</v>
      </c>
      <c r="B125" s="334" t="s">
        <v>1777</v>
      </c>
      <c r="C125" s="232">
        <v>0</v>
      </c>
      <c r="D125" s="233">
        <v>0</v>
      </c>
      <c r="E125" s="233">
        <v>0</v>
      </c>
      <c r="F125" s="233">
        <v>0</v>
      </c>
      <c r="G125" s="233">
        <v>0</v>
      </c>
      <c r="H125" s="233">
        <v>0</v>
      </c>
      <c r="I125" s="233">
        <v>0</v>
      </c>
      <c r="J125" s="233">
        <v>0</v>
      </c>
      <c r="K125" s="233">
        <v>0</v>
      </c>
      <c r="L125" s="233">
        <v>0</v>
      </c>
      <c r="M125" s="233">
        <v>0</v>
      </c>
      <c r="N125" s="233">
        <v>0</v>
      </c>
      <c r="O125" s="233">
        <v>0</v>
      </c>
      <c r="P125" s="233"/>
      <c r="Q125" s="233">
        <v>0</v>
      </c>
      <c r="R125" s="233">
        <v>0</v>
      </c>
      <c r="S125" s="233">
        <v>0</v>
      </c>
      <c r="T125" s="233">
        <v>0</v>
      </c>
      <c r="U125" s="233">
        <v>0</v>
      </c>
      <c r="V125" s="233">
        <v>0</v>
      </c>
      <c r="W125" s="233">
        <v>0</v>
      </c>
      <c r="X125" s="233">
        <v>0</v>
      </c>
      <c r="Y125" s="233">
        <v>0</v>
      </c>
      <c r="Z125" s="233">
        <v>0</v>
      </c>
      <c r="AA125" s="233">
        <v>0</v>
      </c>
      <c r="AB125" s="233">
        <v>0</v>
      </c>
      <c r="AC125" s="233">
        <v>0</v>
      </c>
      <c r="AD125" s="233">
        <v>0</v>
      </c>
      <c r="AE125" s="233">
        <v>0</v>
      </c>
      <c r="AF125" s="233">
        <v>0</v>
      </c>
      <c r="AG125" s="233">
        <v>0</v>
      </c>
      <c r="AH125" s="233">
        <v>0</v>
      </c>
      <c r="AI125" s="233">
        <v>0</v>
      </c>
      <c r="AJ125" s="233">
        <v>0</v>
      </c>
      <c r="AK125" s="233">
        <v>0</v>
      </c>
      <c r="AL125" s="233">
        <v>0</v>
      </c>
      <c r="AM125" s="233"/>
      <c r="AN125" s="233">
        <v>0</v>
      </c>
      <c r="AO125" s="233">
        <v>0</v>
      </c>
      <c r="AP125" s="233">
        <v>0</v>
      </c>
      <c r="AQ125" s="233">
        <v>0</v>
      </c>
      <c r="AR125" s="233">
        <v>0</v>
      </c>
      <c r="AS125" s="233">
        <v>0</v>
      </c>
      <c r="AT125" s="233">
        <v>0</v>
      </c>
      <c r="AU125" s="233">
        <v>0</v>
      </c>
      <c r="AV125" s="233">
        <v>0</v>
      </c>
      <c r="AW125" s="233">
        <v>0</v>
      </c>
      <c r="AX125" s="233">
        <v>0</v>
      </c>
      <c r="AY125" s="233">
        <v>0</v>
      </c>
      <c r="AZ125" s="233">
        <v>0</v>
      </c>
      <c r="BA125" s="233">
        <v>0</v>
      </c>
      <c r="BB125" s="233">
        <v>0</v>
      </c>
      <c r="BC125" s="233">
        <v>0</v>
      </c>
      <c r="BD125" s="233">
        <v>0</v>
      </c>
      <c r="BE125" s="233">
        <v>0</v>
      </c>
      <c r="BF125" s="233">
        <v>0</v>
      </c>
      <c r="BG125" s="233">
        <v>0</v>
      </c>
      <c r="BH125" s="233">
        <v>0</v>
      </c>
      <c r="BI125" s="233">
        <v>0</v>
      </c>
      <c r="BJ125" s="233">
        <v>0</v>
      </c>
      <c r="BK125" s="233">
        <v>0</v>
      </c>
      <c r="BL125" s="233">
        <v>730</v>
      </c>
      <c r="BM125" s="233">
        <v>1050</v>
      </c>
      <c r="BN125" s="233">
        <v>395</v>
      </c>
      <c r="BO125" s="233">
        <v>0</v>
      </c>
      <c r="BP125" s="233">
        <v>0</v>
      </c>
      <c r="BQ125" s="233">
        <v>205</v>
      </c>
      <c r="BR125" s="233">
        <v>0</v>
      </c>
      <c r="BS125" s="233">
        <v>0</v>
      </c>
      <c r="BT125" s="233">
        <v>0</v>
      </c>
      <c r="BU125" s="233">
        <v>0</v>
      </c>
      <c r="BV125" s="233">
        <v>0</v>
      </c>
      <c r="BW125" s="233">
        <v>0</v>
      </c>
      <c r="BX125" s="233">
        <v>0</v>
      </c>
      <c r="BY125" s="233">
        <v>0</v>
      </c>
      <c r="BZ125" s="233">
        <v>0</v>
      </c>
      <c r="CA125" s="233">
        <v>0</v>
      </c>
      <c r="CB125" s="343"/>
      <c r="CC125" s="343">
        <v>0</v>
      </c>
      <c r="CD125" s="346"/>
      <c r="CE125" s="253">
        <v>0</v>
      </c>
      <c r="CF125" s="233">
        <v>0</v>
      </c>
      <c r="CG125" s="233">
        <v>0</v>
      </c>
      <c r="CH125" s="233">
        <v>0</v>
      </c>
      <c r="CI125" s="234">
        <v>0</v>
      </c>
    </row>
    <row r="126" spans="1:87" s="145" customFormat="1" x14ac:dyDescent="0.2">
      <c r="A126" s="337" t="s">
        <v>426</v>
      </c>
      <c r="B126" s="334" t="s">
        <v>1778</v>
      </c>
      <c r="C126" s="232">
        <v>0</v>
      </c>
      <c r="D126" s="233">
        <v>10970</v>
      </c>
      <c r="E126" s="233">
        <v>3960</v>
      </c>
      <c r="F126" s="233">
        <v>3645</v>
      </c>
      <c r="G126" s="233">
        <v>1025</v>
      </c>
      <c r="H126" s="233">
        <v>100</v>
      </c>
      <c r="I126" s="233">
        <v>1305</v>
      </c>
      <c r="J126" s="233">
        <v>175</v>
      </c>
      <c r="K126" s="233">
        <v>0</v>
      </c>
      <c r="L126" s="233" t="s">
        <v>1676</v>
      </c>
      <c r="M126" s="233">
        <v>1325</v>
      </c>
      <c r="N126" s="233">
        <v>0</v>
      </c>
      <c r="O126" s="233">
        <v>0</v>
      </c>
      <c r="P126" s="233"/>
      <c r="Q126" s="233">
        <v>0</v>
      </c>
      <c r="R126" s="233">
        <v>0</v>
      </c>
      <c r="S126" s="233">
        <v>0</v>
      </c>
      <c r="T126" s="233">
        <v>0</v>
      </c>
      <c r="U126" s="233">
        <v>60</v>
      </c>
      <c r="V126" s="233">
        <v>2120</v>
      </c>
      <c r="W126" s="233">
        <v>475</v>
      </c>
      <c r="X126" s="233">
        <v>720</v>
      </c>
      <c r="Y126" s="233">
        <v>0</v>
      </c>
      <c r="Z126" s="233">
        <v>7145</v>
      </c>
      <c r="AA126" s="233">
        <v>8035</v>
      </c>
      <c r="AB126" s="233">
        <v>1195</v>
      </c>
      <c r="AC126" s="233">
        <v>330</v>
      </c>
      <c r="AD126" s="233">
        <v>0</v>
      </c>
      <c r="AE126" s="233">
        <v>0</v>
      </c>
      <c r="AF126" s="233" t="s">
        <v>1676</v>
      </c>
      <c r="AG126" s="233">
        <v>0</v>
      </c>
      <c r="AH126" s="233">
        <v>0</v>
      </c>
      <c r="AI126" s="233">
        <v>0</v>
      </c>
      <c r="AJ126" s="233">
        <v>0</v>
      </c>
      <c r="AK126" s="233">
        <v>1725</v>
      </c>
      <c r="AL126" s="233">
        <v>0</v>
      </c>
      <c r="AM126" s="233"/>
      <c r="AN126" s="233">
        <v>2240</v>
      </c>
      <c r="AO126" s="233">
        <v>25</v>
      </c>
      <c r="AP126" s="233">
        <v>4565</v>
      </c>
      <c r="AQ126" s="233">
        <v>0</v>
      </c>
      <c r="AR126" s="233">
        <v>0</v>
      </c>
      <c r="AS126" s="233" t="s">
        <v>1676</v>
      </c>
      <c r="AT126" s="233">
        <v>1350</v>
      </c>
      <c r="AU126" s="233">
        <v>0</v>
      </c>
      <c r="AV126" s="233">
        <v>0</v>
      </c>
      <c r="AW126" s="233">
        <v>10</v>
      </c>
      <c r="AX126" s="233">
        <v>0</v>
      </c>
      <c r="AY126" s="233">
        <v>805</v>
      </c>
      <c r="AZ126" s="233">
        <v>6120</v>
      </c>
      <c r="BA126" s="233">
        <v>0</v>
      </c>
      <c r="BB126" s="233">
        <v>7330</v>
      </c>
      <c r="BC126" s="233" t="s">
        <v>1676</v>
      </c>
      <c r="BD126" s="233">
        <v>0</v>
      </c>
      <c r="BE126" s="233">
        <v>0</v>
      </c>
      <c r="BF126" s="233">
        <v>0</v>
      </c>
      <c r="BG126" s="233">
        <v>3925</v>
      </c>
      <c r="BH126" s="233">
        <v>3395</v>
      </c>
      <c r="BI126" s="233">
        <v>975</v>
      </c>
      <c r="BJ126" s="233">
        <v>0</v>
      </c>
      <c r="BK126" s="233">
        <v>0</v>
      </c>
      <c r="BL126" s="233">
        <v>0</v>
      </c>
      <c r="BM126" s="233">
        <v>0</v>
      </c>
      <c r="BN126" s="233">
        <v>0</v>
      </c>
      <c r="BO126" s="233">
        <v>0</v>
      </c>
      <c r="BP126" s="233">
        <v>0</v>
      </c>
      <c r="BQ126" s="233">
        <v>0</v>
      </c>
      <c r="BR126" s="233">
        <v>0</v>
      </c>
      <c r="BS126" s="233" t="s">
        <v>1676</v>
      </c>
      <c r="BT126" s="233">
        <v>0</v>
      </c>
      <c r="BU126" s="233">
        <v>0</v>
      </c>
      <c r="BV126" s="233">
        <v>0</v>
      </c>
      <c r="BW126" s="233">
        <v>1680</v>
      </c>
      <c r="BX126" s="233">
        <v>45</v>
      </c>
      <c r="BY126" s="233">
        <v>0</v>
      </c>
      <c r="BZ126" s="233">
        <v>0</v>
      </c>
      <c r="CA126" s="233">
        <v>0</v>
      </c>
      <c r="CB126" s="343"/>
      <c r="CC126" s="343">
        <v>0</v>
      </c>
      <c r="CD126" s="346"/>
      <c r="CE126" s="253">
        <v>0</v>
      </c>
      <c r="CF126" s="233">
        <v>0</v>
      </c>
      <c r="CG126" s="233">
        <v>0</v>
      </c>
      <c r="CH126" s="233">
        <v>20</v>
      </c>
      <c r="CI126" s="234" t="s">
        <v>1676</v>
      </c>
    </row>
    <row r="127" spans="1:87" s="145" customFormat="1" x14ac:dyDescent="0.2">
      <c r="A127" s="337" t="s">
        <v>238</v>
      </c>
      <c r="B127" s="334" t="s">
        <v>1779</v>
      </c>
      <c r="C127" s="232" t="s">
        <v>1676</v>
      </c>
      <c r="D127" s="233">
        <v>0</v>
      </c>
      <c r="E127" s="233">
        <v>0</v>
      </c>
      <c r="F127" s="233">
        <v>0</v>
      </c>
      <c r="G127" s="233">
        <v>0</v>
      </c>
      <c r="H127" s="233">
        <v>0</v>
      </c>
      <c r="I127" s="233">
        <v>0</v>
      </c>
      <c r="J127" s="233">
        <v>0</v>
      </c>
      <c r="K127" s="233">
        <v>0</v>
      </c>
      <c r="L127" s="233">
        <v>0</v>
      </c>
      <c r="M127" s="233">
        <v>0</v>
      </c>
      <c r="N127" s="233">
        <v>0</v>
      </c>
      <c r="O127" s="233">
        <v>0</v>
      </c>
      <c r="P127" s="233"/>
      <c r="Q127" s="233">
        <v>0</v>
      </c>
      <c r="R127" s="233">
        <v>0</v>
      </c>
      <c r="S127" s="233">
        <v>0</v>
      </c>
      <c r="T127" s="233">
        <v>0</v>
      </c>
      <c r="U127" s="233">
        <v>0</v>
      </c>
      <c r="V127" s="233">
        <v>0</v>
      </c>
      <c r="W127" s="233">
        <v>0</v>
      </c>
      <c r="X127" s="233">
        <v>0</v>
      </c>
      <c r="Y127" s="233">
        <v>0</v>
      </c>
      <c r="Z127" s="233">
        <v>0</v>
      </c>
      <c r="AA127" s="233">
        <v>0</v>
      </c>
      <c r="AB127" s="233">
        <v>0</v>
      </c>
      <c r="AC127" s="233">
        <v>0</v>
      </c>
      <c r="AD127" s="233">
        <v>0</v>
      </c>
      <c r="AE127" s="233">
        <v>0</v>
      </c>
      <c r="AF127" s="233">
        <v>0</v>
      </c>
      <c r="AG127" s="233">
        <v>0</v>
      </c>
      <c r="AH127" s="233">
        <v>0</v>
      </c>
      <c r="AI127" s="233">
        <v>80</v>
      </c>
      <c r="AJ127" s="233">
        <v>0</v>
      </c>
      <c r="AK127" s="233">
        <v>0</v>
      </c>
      <c r="AL127" s="233">
        <v>0</v>
      </c>
      <c r="AM127" s="233"/>
      <c r="AN127" s="233">
        <v>0</v>
      </c>
      <c r="AO127" s="233">
        <v>0</v>
      </c>
      <c r="AP127" s="233">
        <v>0</v>
      </c>
      <c r="AQ127" s="233">
        <v>0</v>
      </c>
      <c r="AR127" s="233">
        <v>0</v>
      </c>
      <c r="AS127" s="233">
        <v>0</v>
      </c>
      <c r="AT127" s="233">
        <v>0</v>
      </c>
      <c r="AU127" s="233">
        <v>0</v>
      </c>
      <c r="AV127" s="233">
        <v>0</v>
      </c>
      <c r="AW127" s="233">
        <v>0</v>
      </c>
      <c r="AX127" s="233">
        <v>0</v>
      </c>
      <c r="AY127" s="233">
        <v>0</v>
      </c>
      <c r="AZ127" s="233">
        <v>0</v>
      </c>
      <c r="BA127" s="233">
        <v>0</v>
      </c>
      <c r="BB127" s="233">
        <v>0</v>
      </c>
      <c r="BC127" s="233">
        <v>0</v>
      </c>
      <c r="BD127" s="233">
        <v>0</v>
      </c>
      <c r="BE127" s="233">
        <v>0</v>
      </c>
      <c r="BF127" s="233">
        <v>0</v>
      </c>
      <c r="BG127" s="233">
        <v>0</v>
      </c>
      <c r="BH127" s="233">
        <v>0</v>
      </c>
      <c r="BI127" s="233">
        <v>0</v>
      </c>
      <c r="BJ127" s="233">
        <v>0</v>
      </c>
      <c r="BK127" s="233">
        <v>0</v>
      </c>
      <c r="BL127" s="233">
        <v>105</v>
      </c>
      <c r="BM127" s="233">
        <v>1755</v>
      </c>
      <c r="BN127" s="233">
        <v>40</v>
      </c>
      <c r="BO127" s="233">
        <v>35</v>
      </c>
      <c r="BP127" s="233">
        <v>0</v>
      </c>
      <c r="BQ127" s="233">
        <v>430</v>
      </c>
      <c r="BR127" s="233">
        <v>0</v>
      </c>
      <c r="BS127" s="233">
        <v>0</v>
      </c>
      <c r="BT127" s="233">
        <v>0</v>
      </c>
      <c r="BU127" s="233">
        <v>0</v>
      </c>
      <c r="BV127" s="233">
        <v>0</v>
      </c>
      <c r="BW127" s="233">
        <v>0</v>
      </c>
      <c r="BX127" s="233">
        <v>0</v>
      </c>
      <c r="BY127" s="233">
        <v>0</v>
      </c>
      <c r="BZ127" s="233">
        <v>0</v>
      </c>
      <c r="CA127" s="233">
        <v>0</v>
      </c>
      <c r="CB127" s="343"/>
      <c r="CC127" s="343">
        <v>0</v>
      </c>
      <c r="CD127" s="346"/>
      <c r="CE127" s="253">
        <v>0</v>
      </c>
      <c r="CF127" s="233">
        <v>0</v>
      </c>
      <c r="CG127" s="233">
        <v>0</v>
      </c>
      <c r="CH127" s="233">
        <v>0</v>
      </c>
      <c r="CI127" s="234">
        <v>0</v>
      </c>
    </row>
    <row r="128" spans="1:87" s="145" customFormat="1" x14ac:dyDescent="0.2">
      <c r="A128" s="337" t="s">
        <v>1385</v>
      </c>
      <c r="B128" s="334" t="s">
        <v>1780</v>
      </c>
      <c r="C128" s="232">
        <v>0</v>
      </c>
      <c r="D128" s="233">
        <v>0</v>
      </c>
      <c r="E128" s="233">
        <v>0</v>
      </c>
      <c r="F128" s="233">
        <v>0</v>
      </c>
      <c r="G128" s="233">
        <v>0</v>
      </c>
      <c r="H128" s="233">
        <v>0</v>
      </c>
      <c r="I128" s="233">
        <v>0</v>
      </c>
      <c r="J128" s="233">
        <v>0</v>
      </c>
      <c r="K128" s="233">
        <v>0</v>
      </c>
      <c r="L128" s="233">
        <v>0</v>
      </c>
      <c r="M128" s="233">
        <v>0</v>
      </c>
      <c r="N128" s="233">
        <v>0</v>
      </c>
      <c r="O128" s="233">
        <v>0</v>
      </c>
      <c r="P128" s="233"/>
      <c r="Q128" s="233">
        <v>0</v>
      </c>
      <c r="R128" s="233">
        <v>0</v>
      </c>
      <c r="S128" s="233">
        <v>0</v>
      </c>
      <c r="T128" s="233">
        <v>0</v>
      </c>
      <c r="U128" s="233">
        <v>0</v>
      </c>
      <c r="V128" s="233">
        <v>0</v>
      </c>
      <c r="W128" s="233">
        <v>0</v>
      </c>
      <c r="X128" s="233">
        <v>0</v>
      </c>
      <c r="Y128" s="233">
        <v>0</v>
      </c>
      <c r="Z128" s="233">
        <v>0</v>
      </c>
      <c r="AA128" s="233">
        <v>0</v>
      </c>
      <c r="AB128" s="233">
        <v>0</v>
      </c>
      <c r="AC128" s="233">
        <v>0</v>
      </c>
      <c r="AD128" s="233">
        <v>0</v>
      </c>
      <c r="AE128" s="233">
        <v>0</v>
      </c>
      <c r="AF128" s="233">
        <v>0</v>
      </c>
      <c r="AG128" s="233">
        <v>0</v>
      </c>
      <c r="AH128" s="233">
        <v>0</v>
      </c>
      <c r="AI128" s="233">
        <v>0</v>
      </c>
      <c r="AJ128" s="233">
        <v>0</v>
      </c>
      <c r="AK128" s="233">
        <v>0</v>
      </c>
      <c r="AL128" s="233">
        <v>0</v>
      </c>
      <c r="AM128" s="233"/>
      <c r="AN128" s="233">
        <v>0</v>
      </c>
      <c r="AO128" s="233">
        <v>0</v>
      </c>
      <c r="AP128" s="233">
        <v>0</v>
      </c>
      <c r="AQ128" s="233">
        <v>0</v>
      </c>
      <c r="AR128" s="233">
        <v>0</v>
      </c>
      <c r="AS128" s="233">
        <v>0</v>
      </c>
      <c r="AT128" s="233">
        <v>0</v>
      </c>
      <c r="AU128" s="233">
        <v>0</v>
      </c>
      <c r="AV128" s="233">
        <v>0</v>
      </c>
      <c r="AW128" s="233">
        <v>0</v>
      </c>
      <c r="AX128" s="233">
        <v>0</v>
      </c>
      <c r="AY128" s="233">
        <v>0</v>
      </c>
      <c r="AZ128" s="233">
        <v>0</v>
      </c>
      <c r="BA128" s="233">
        <v>0</v>
      </c>
      <c r="BB128" s="233">
        <v>0</v>
      </c>
      <c r="BC128" s="233">
        <v>0</v>
      </c>
      <c r="BD128" s="233">
        <v>0</v>
      </c>
      <c r="BE128" s="233">
        <v>0</v>
      </c>
      <c r="BF128" s="233">
        <v>0</v>
      </c>
      <c r="BG128" s="233">
        <v>0</v>
      </c>
      <c r="BH128" s="233">
        <v>0</v>
      </c>
      <c r="BI128" s="233">
        <v>0</v>
      </c>
      <c r="BJ128" s="233">
        <v>0</v>
      </c>
      <c r="BK128" s="233">
        <v>0</v>
      </c>
      <c r="BL128" s="233">
        <v>0</v>
      </c>
      <c r="BM128" s="233">
        <v>0</v>
      </c>
      <c r="BN128" s="233">
        <v>0</v>
      </c>
      <c r="BO128" s="233">
        <v>0</v>
      </c>
      <c r="BP128" s="233">
        <v>0</v>
      </c>
      <c r="BQ128" s="233">
        <v>0</v>
      </c>
      <c r="BR128" s="233">
        <v>0</v>
      </c>
      <c r="BS128" s="233">
        <v>0</v>
      </c>
      <c r="BT128" s="233">
        <v>0</v>
      </c>
      <c r="BU128" s="233">
        <v>0</v>
      </c>
      <c r="BV128" s="233">
        <v>0</v>
      </c>
      <c r="BW128" s="233">
        <v>0</v>
      </c>
      <c r="BX128" s="233">
        <v>0</v>
      </c>
      <c r="BY128" s="233">
        <v>0</v>
      </c>
      <c r="BZ128" s="233">
        <v>0</v>
      </c>
      <c r="CA128" s="233">
        <v>0</v>
      </c>
      <c r="CB128" s="343"/>
      <c r="CC128" s="343">
        <v>0</v>
      </c>
      <c r="CD128" s="346"/>
      <c r="CE128" s="253">
        <v>105</v>
      </c>
      <c r="CF128" s="233">
        <v>0</v>
      </c>
      <c r="CG128" s="233">
        <v>0</v>
      </c>
      <c r="CH128" s="233">
        <v>0</v>
      </c>
      <c r="CI128" s="234">
        <v>0</v>
      </c>
    </row>
    <row r="129" spans="1:87" s="145" customFormat="1" x14ac:dyDescent="0.2">
      <c r="A129" s="337" t="s">
        <v>566</v>
      </c>
      <c r="B129" s="334" t="s">
        <v>1781</v>
      </c>
      <c r="C129" s="232">
        <v>0</v>
      </c>
      <c r="D129" s="233">
        <v>13555</v>
      </c>
      <c r="E129" s="233">
        <v>3915</v>
      </c>
      <c r="F129" s="233">
        <v>4835</v>
      </c>
      <c r="G129" s="233">
        <v>0</v>
      </c>
      <c r="H129" s="233">
        <v>0</v>
      </c>
      <c r="I129" s="233">
        <v>0</v>
      </c>
      <c r="J129" s="233">
        <v>0</v>
      </c>
      <c r="K129" s="233">
        <v>0</v>
      </c>
      <c r="L129" s="233">
        <v>0</v>
      </c>
      <c r="M129" s="233">
        <v>0</v>
      </c>
      <c r="N129" s="233">
        <v>0</v>
      </c>
      <c r="O129" s="233">
        <v>0</v>
      </c>
      <c r="P129" s="233"/>
      <c r="Q129" s="233">
        <v>0</v>
      </c>
      <c r="R129" s="233">
        <v>0</v>
      </c>
      <c r="S129" s="233">
        <v>0</v>
      </c>
      <c r="T129" s="233">
        <v>0</v>
      </c>
      <c r="U129" s="233">
        <v>35</v>
      </c>
      <c r="V129" s="233">
        <v>4180</v>
      </c>
      <c r="W129" s="233">
        <v>770</v>
      </c>
      <c r="X129" s="233">
        <v>0</v>
      </c>
      <c r="Y129" s="233">
        <v>0</v>
      </c>
      <c r="Z129" s="233">
        <v>9320</v>
      </c>
      <c r="AA129" s="233">
        <v>7815</v>
      </c>
      <c r="AB129" s="233">
        <v>3730</v>
      </c>
      <c r="AC129" s="233">
        <v>5025</v>
      </c>
      <c r="AD129" s="233">
        <v>0</v>
      </c>
      <c r="AE129" s="233">
        <v>0</v>
      </c>
      <c r="AF129" s="233">
        <v>0</v>
      </c>
      <c r="AG129" s="233">
        <v>0</v>
      </c>
      <c r="AH129" s="233">
        <v>0</v>
      </c>
      <c r="AI129" s="233">
        <v>0</v>
      </c>
      <c r="AJ129" s="233">
        <v>0</v>
      </c>
      <c r="AK129" s="233">
        <v>3400</v>
      </c>
      <c r="AL129" s="233">
        <v>0</v>
      </c>
      <c r="AM129" s="233"/>
      <c r="AN129" s="233">
        <v>0</v>
      </c>
      <c r="AO129" s="233">
        <v>0</v>
      </c>
      <c r="AP129" s="233">
        <v>3555</v>
      </c>
      <c r="AQ129" s="233">
        <v>0</v>
      </c>
      <c r="AR129" s="233">
        <v>0</v>
      </c>
      <c r="AS129" s="233">
        <v>0</v>
      </c>
      <c r="AT129" s="233">
        <v>2910</v>
      </c>
      <c r="AU129" s="233">
        <v>6085</v>
      </c>
      <c r="AV129" s="233">
        <v>0</v>
      </c>
      <c r="AW129" s="233">
        <v>195</v>
      </c>
      <c r="AX129" s="233">
        <v>0</v>
      </c>
      <c r="AY129" s="233">
        <v>65</v>
      </c>
      <c r="AZ129" s="233">
        <v>13465</v>
      </c>
      <c r="BA129" s="233">
        <v>0</v>
      </c>
      <c r="BB129" s="233">
        <v>7530</v>
      </c>
      <c r="BC129" s="233">
        <v>0</v>
      </c>
      <c r="BD129" s="233">
        <v>0</v>
      </c>
      <c r="BE129" s="233">
        <v>0</v>
      </c>
      <c r="BF129" s="233">
        <v>0</v>
      </c>
      <c r="BG129" s="233">
        <v>2195</v>
      </c>
      <c r="BH129" s="233">
        <v>6980</v>
      </c>
      <c r="BI129" s="233">
        <v>1050</v>
      </c>
      <c r="BJ129" s="233">
        <v>0</v>
      </c>
      <c r="BK129" s="233">
        <v>0</v>
      </c>
      <c r="BL129" s="233">
        <v>0</v>
      </c>
      <c r="BM129" s="233">
        <v>0</v>
      </c>
      <c r="BN129" s="233">
        <v>0</v>
      </c>
      <c r="BO129" s="233">
        <v>0</v>
      </c>
      <c r="BP129" s="233">
        <v>0</v>
      </c>
      <c r="BQ129" s="233">
        <v>0</v>
      </c>
      <c r="BR129" s="233">
        <v>0</v>
      </c>
      <c r="BS129" s="233">
        <v>290</v>
      </c>
      <c r="BT129" s="233">
        <v>0</v>
      </c>
      <c r="BU129" s="233">
        <v>0</v>
      </c>
      <c r="BV129" s="233">
        <v>0</v>
      </c>
      <c r="BW129" s="233">
        <v>0</v>
      </c>
      <c r="BX129" s="233">
        <v>0</v>
      </c>
      <c r="BY129" s="233">
        <v>0</v>
      </c>
      <c r="BZ129" s="233">
        <v>0</v>
      </c>
      <c r="CA129" s="233">
        <v>0</v>
      </c>
      <c r="CB129" s="343"/>
      <c r="CC129" s="343">
        <v>0</v>
      </c>
      <c r="CD129" s="346"/>
      <c r="CE129" s="253">
        <v>0</v>
      </c>
      <c r="CF129" s="233">
        <v>0</v>
      </c>
      <c r="CG129" s="233">
        <v>0</v>
      </c>
      <c r="CH129" s="233">
        <v>0</v>
      </c>
      <c r="CI129" s="234" t="s">
        <v>1676</v>
      </c>
    </row>
    <row r="130" spans="1:87" s="145" customFormat="1" x14ac:dyDescent="0.2">
      <c r="A130" s="337" t="s">
        <v>592</v>
      </c>
      <c r="B130" s="334" t="s">
        <v>1782</v>
      </c>
      <c r="C130" s="232">
        <v>0</v>
      </c>
      <c r="D130" s="233">
        <v>125</v>
      </c>
      <c r="E130" s="233">
        <v>65</v>
      </c>
      <c r="F130" s="233">
        <v>240</v>
      </c>
      <c r="G130" s="233">
        <v>35</v>
      </c>
      <c r="H130" s="233">
        <v>775</v>
      </c>
      <c r="I130" s="233">
        <v>0</v>
      </c>
      <c r="J130" s="233">
        <v>0</v>
      </c>
      <c r="K130" s="233">
        <v>0</v>
      </c>
      <c r="L130" s="233">
        <v>0</v>
      </c>
      <c r="M130" s="233">
        <v>0</v>
      </c>
      <c r="N130" s="233">
        <v>0</v>
      </c>
      <c r="O130" s="233">
        <v>0</v>
      </c>
      <c r="P130" s="233"/>
      <c r="Q130" s="233">
        <v>0</v>
      </c>
      <c r="R130" s="233">
        <v>0</v>
      </c>
      <c r="S130" s="233">
        <v>0</v>
      </c>
      <c r="T130" s="233">
        <v>0</v>
      </c>
      <c r="U130" s="233">
        <v>0</v>
      </c>
      <c r="V130" s="233">
        <v>0</v>
      </c>
      <c r="W130" s="233">
        <v>0</v>
      </c>
      <c r="X130" s="233">
        <v>0</v>
      </c>
      <c r="Y130" s="233">
        <v>0</v>
      </c>
      <c r="Z130" s="233">
        <v>0</v>
      </c>
      <c r="AA130" s="233">
        <v>0</v>
      </c>
      <c r="AB130" s="233">
        <v>0</v>
      </c>
      <c r="AC130" s="233">
        <v>0</v>
      </c>
      <c r="AD130" s="233">
        <v>0</v>
      </c>
      <c r="AE130" s="233">
        <v>0</v>
      </c>
      <c r="AF130" s="233">
        <v>0</v>
      </c>
      <c r="AG130" s="233">
        <v>0</v>
      </c>
      <c r="AH130" s="233">
        <v>0</v>
      </c>
      <c r="AI130" s="233">
        <v>180</v>
      </c>
      <c r="AJ130" s="233">
        <v>0</v>
      </c>
      <c r="AK130" s="233">
        <v>0</v>
      </c>
      <c r="AL130" s="233">
        <v>0</v>
      </c>
      <c r="AM130" s="233"/>
      <c r="AN130" s="233">
        <v>0</v>
      </c>
      <c r="AO130" s="233">
        <v>165</v>
      </c>
      <c r="AP130" s="233">
        <v>0</v>
      </c>
      <c r="AQ130" s="233">
        <v>0</v>
      </c>
      <c r="AR130" s="233">
        <v>0</v>
      </c>
      <c r="AS130" s="233">
        <v>0</v>
      </c>
      <c r="AT130" s="233">
        <v>0</v>
      </c>
      <c r="AU130" s="233">
        <v>0</v>
      </c>
      <c r="AV130" s="233">
        <v>0</v>
      </c>
      <c r="AW130" s="233">
        <v>0</v>
      </c>
      <c r="AX130" s="233">
        <v>0</v>
      </c>
      <c r="AY130" s="233">
        <v>0</v>
      </c>
      <c r="AZ130" s="233">
        <v>0</v>
      </c>
      <c r="BA130" s="233">
        <v>0</v>
      </c>
      <c r="BB130" s="233">
        <v>0</v>
      </c>
      <c r="BC130" s="233">
        <v>0</v>
      </c>
      <c r="BD130" s="233">
        <v>0</v>
      </c>
      <c r="BE130" s="233">
        <v>0</v>
      </c>
      <c r="BF130" s="233">
        <v>0</v>
      </c>
      <c r="BG130" s="233">
        <v>0</v>
      </c>
      <c r="BH130" s="233">
        <v>55</v>
      </c>
      <c r="BI130" s="233">
        <v>0</v>
      </c>
      <c r="BJ130" s="233">
        <v>0</v>
      </c>
      <c r="BK130" s="233">
        <v>0</v>
      </c>
      <c r="BL130" s="233">
        <v>195</v>
      </c>
      <c r="BM130" s="233">
        <v>0</v>
      </c>
      <c r="BN130" s="233">
        <v>0</v>
      </c>
      <c r="BO130" s="233">
        <v>0</v>
      </c>
      <c r="BP130" s="233">
        <v>0</v>
      </c>
      <c r="BQ130" s="233">
        <v>65</v>
      </c>
      <c r="BR130" s="233">
        <v>0</v>
      </c>
      <c r="BS130" s="233">
        <v>0</v>
      </c>
      <c r="BT130" s="233">
        <v>0</v>
      </c>
      <c r="BU130" s="233">
        <v>0</v>
      </c>
      <c r="BV130" s="233">
        <v>0</v>
      </c>
      <c r="BW130" s="233">
        <v>0</v>
      </c>
      <c r="BX130" s="233">
        <v>0</v>
      </c>
      <c r="BY130" s="233">
        <v>0</v>
      </c>
      <c r="BZ130" s="233">
        <v>0</v>
      </c>
      <c r="CA130" s="233">
        <v>0</v>
      </c>
      <c r="CB130" s="343"/>
      <c r="CC130" s="343">
        <v>0</v>
      </c>
      <c r="CD130" s="346"/>
      <c r="CE130" s="253">
        <v>0</v>
      </c>
      <c r="CF130" s="233">
        <v>345</v>
      </c>
      <c r="CG130" s="233">
        <v>0</v>
      </c>
      <c r="CH130" s="233">
        <v>2000</v>
      </c>
      <c r="CI130" s="234">
        <v>1070</v>
      </c>
    </row>
    <row r="131" spans="1:87" s="145" customFormat="1" x14ac:dyDescent="0.2">
      <c r="A131" s="337" t="s">
        <v>246</v>
      </c>
      <c r="B131" s="334" t="s">
        <v>1783</v>
      </c>
      <c r="C131" s="232">
        <v>0</v>
      </c>
      <c r="D131" s="233">
        <v>0</v>
      </c>
      <c r="E131" s="233">
        <v>0</v>
      </c>
      <c r="F131" s="233">
        <v>0</v>
      </c>
      <c r="G131" s="233">
        <v>0</v>
      </c>
      <c r="H131" s="233">
        <v>0</v>
      </c>
      <c r="I131" s="233">
        <v>0</v>
      </c>
      <c r="J131" s="233">
        <v>0</v>
      </c>
      <c r="K131" s="233">
        <v>0</v>
      </c>
      <c r="L131" s="233">
        <v>0</v>
      </c>
      <c r="M131" s="233">
        <v>0</v>
      </c>
      <c r="N131" s="233">
        <v>0</v>
      </c>
      <c r="O131" s="233">
        <v>0</v>
      </c>
      <c r="P131" s="233"/>
      <c r="Q131" s="233">
        <v>0</v>
      </c>
      <c r="R131" s="233">
        <v>0</v>
      </c>
      <c r="S131" s="233">
        <v>0</v>
      </c>
      <c r="T131" s="233">
        <v>0</v>
      </c>
      <c r="U131" s="233">
        <v>0</v>
      </c>
      <c r="V131" s="233">
        <v>0</v>
      </c>
      <c r="W131" s="233">
        <v>0</v>
      </c>
      <c r="X131" s="233">
        <v>0</v>
      </c>
      <c r="Y131" s="233">
        <v>0</v>
      </c>
      <c r="Z131" s="233">
        <v>0</v>
      </c>
      <c r="AA131" s="233">
        <v>0</v>
      </c>
      <c r="AB131" s="233">
        <v>0</v>
      </c>
      <c r="AC131" s="233">
        <v>0</v>
      </c>
      <c r="AD131" s="233">
        <v>0</v>
      </c>
      <c r="AE131" s="233">
        <v>0</v>
      </c>
      <c r="AF131" s="233">
        <v>0</v>
      </c>
      <c r="AG131" s="233">
        <v>0</v>
      </c>
      <c r="AH131" s="233">
        <v>0</v>
      </c>
      <c r="AI131" s="233">
        <v>0</v>
      </c>
      <c r="AJ131" s="233">
        <v>0</v>
      </c>
      <c r="AK131" s="233">
        <v>0</v>
      </c>
      <c r="AL131" s="233">
        <v>0</v>
      </c>
      <c r="AM131" s="233"/>
      <c r="AN131" s="233">
        <v>0</v>
      </c>
      <c r="AO131" s="233">
        <v>0</v>
      </c>
      <c r="AP131" s="233">
        <v>0</v>
      </c>
      <c r="AQ131" s="233">
        <v>0</v>
      </c>
      <c r="AR131" s="233">
        <v>0</v>
      </c>
      <c r="AS131" s="233">
        <v>0</v>
      </c>
      <c r="AT131" s="233">
        <v>0</v>
      </c>
      <c r="AU131" s="233">
        <v>0</v>
      </c>
      <c r="AV131" s="233">
        <v>0</v>
      </c>
      <c r="AW131" s="233">
        <v>0</v>
      </c>
      <c r="AX131" s="233">
        <v>0</v>
      </c>
      <c r="AY131" s="233">
        <v>0</v>
      </c>
      <c r="AZ131" s="233">
        <v>0</v>
      </c>
      <c r="BA131" s="233">
        <v>0</v>
      </c>
      <c r="BB131" s="233">
        <v>0</v>
      </c>
      <c r="BC131" s="233">
        <v>0</v>
      </c>
      <c r="BD131" s="233">
        <v>0</v>
      </c>
      <c r="BE131" s="233">
        <v>0</v>
      </c>
      <c r="BF131" s="233">
        <v>0</v>
      </c>
      <c r="BG131" s="233">
        <v>0</v>
      </c>
      <c r="BH131" s="233">
        <v>0</v>
      </c>
      <c r="BI131" s="233">
        <v>0</v>
      </c>
      <c r="BJ131" s="233">
        <v>0</v>
      </c>
      <c r="BK131" s="233">
        <v>0</v>
      </c>
      <c r="BL131" s="233">
        <v>0</v>
      </c>
      <c r="BM131" s="233">
        <v>1530</v>
      </c>
      <c r="BN131" s="233">
        <v>0</v>
      </c>
      <c r="BO131" s="233">
        <v>20</v>
      </c>
      <c r="BP131" s="233">
        <v>0</v>
      </c>
      <c r="BQ131" s="233">
        <v>355</v>
      </c>
      <c r="BR131" s="233">
        <v>0</v>
      </c>
      <c r="BS131" s="233">
        <v>0</v>
      </c>
      <c r="BT131" s="233">
        <v>0</v>
      </c>
      <c r="BU131" s="233">
        <v>0</v>
      </c>
      <c r="BV131" s="233">
        <v>0</v>
      </c>
      <c r="BW131" s="233">
        <v>0</v>
      </c>
      <c r="BX131" s="233">
        <v>0</v>
      </c>
      <c r="BY131" s="233">
        <v>0</v>
      </c>
      <c r="BZ131" s="233">
        <v>0</v>
      </c>
      <c r="CA131" s="233">
        <v>0</v>
      </c>
      <c r="CB131" s="343"/>
      <c r="CC131" s="343">
        <v>0</v>
      </c>
      <c r="CD131" s="346"/>
      <c r="CE131" s="253">
        <v>0</v>
      </c>
      <c r="CF131" s="233">
        <v>0</v>
      </c>
      <c r="CG131" s="233">
        <v>0</v>
      </c>
      <c r="CH131" s="233">
        <v>0</v>
      </c>
      <c r="CI131" s="234">
        <v>0</v>
      </c>
    </row>
    <row r="132" spans="1:87" s="145" customFormat="1" x14ac:dyDescent="0.2">
      <c r="A132" s="337" t="s">
        <v>1595</v>
      </c>
      <c r="B132" s="334" t="s">
        <v>1784</v>
      </c>
      <c r="C132" s="232">
        <v>0</v>
      </c>
      <c r="D132" s="233">
        <v>0</v>
      </c>
      <c r="E132" s="233">
        <v>0</v>
      </c>
      <c r="F132" s="233">
        <v>0</v>
      </c>
      <c r="G132" s="233">
        <v>0</v>
      </c>
      <c r="H132" s="233">
        <v>0</v>
      </c>
      <c r="I132" s="233">
        <v>0</v>
      </c>
      <c r="J132" s="233">
        <v>0</v>
      </c>
      <c r="K132" s="233">
        <v>0</v>
      </c>
      <c r="L132" s="233">
        <v>0</v>
      </c>
      <c r="M132" s="233">
        <v>0</v>
      </c>
      <c r="N132" s="233">
        <v>0</v>
      </c>
      <c r="O132" s="233">
        <v>0</v>
      </c>
      <c r="P132" s="233"/>
      <c r="Q132" s="233">
        <v>0</v>
      </c>
      <c r="R132" s="233">
        <v>0</v>
      </c>
      <c r="S132" s="233">
        <v>0</v>
      </c>
      <c r="T132" s="233">
        <v>0</v>
      </c>
      <c r="U132" s="233">
        <v>0</v>
      </c>
      <c r="V132" s="233">
        <v>0</v>
      </c>
      <c r="W132" s="233">
        <v>0</v>
      </c>
      <c r="X132" s="233">
        <v>0</v>
      </c>
      <c r="Y132" s="233">
        <v>0</v>
      </c>
      <c r="Z132" s="233">
        <v>0</v>
      </c>
      <c r="AA132" s="233">
        <v>0</v>
      </c>
      <c r="AB132" s="233">
        <v>0</v>
      </c>
      <c r="AC132" s="233">
        <v>0</v>
      </c>
      <c r="AD132" s="233">
        <v>0</v>
      </c>
      <c r="AE132" s="233">
        <v>0</v>
      </c>
      <c r="AF132" s="233">
        <v>0</v>
      </c>
      <c r="AG132" s="233">
        <v>0</v>
      </c>
      <c r="AH132" s="233">
        <v>0</v>
      </c>
      <c r="AI132" s="233">
        <v>0</v>
      </c>
      <c r="AJ132" s="233">
        <v>0</v>
      </c>
      <c r="AK132" s="233">
        <v>0</v>
      </c>
      <c r="AL132" s="233">
        <v>0</v>
      </c>
      <c r="AM132" s="233"/>
      <c r="AN132" s="233">
        <v>0</v>
      </c>
      <c r="AO132" s="233">
        <v>0</v>
      </c>
      <c r="AP132" s="233">
        <v>0</v>
      </c>
      <c r="AQ132" s="233">
        <v>0</v>
      </c>
      <c r="AR132" s="233">
        <v>0</v>
      </c>
      <c r="AS132" s="233">
        <v>0</v>
      </c>
      <c r="AT132" s="233">
        <v>0</v>
      </c>
      <c r="AU132" s="233">
        <v>0</v>
      </c>
      <c r="AV132" s="233">
        <v>0</v>
      </c>
      <c r="AW132" s="233">
        <v>0</v>
      </c>
      <c r="AX132" s="233">
        <v>0</v>
      </c>
      <c r="AY132" s="233">
        <v>0</v>
      </c>
      <c r="AZ132" s="233">
        <v>0</v>
      </c>
      <c r="BA132" s="233">
        <v>0</v>
      </c>
      <c r="BB132" s="233">
        <v>0</v>
      </c>
      <c r="BC132" s="233">
        <v>0</v>
      </c>
      <c r="BD132" s="233">
        <v>0</v>
      </c>
      <c r="BE132" s="233">
        <v>0</v>
      </c>
      <c r="BF132" s="233">
        <v>0</v>
      </c>
      <c r="BG132" s="233">
        <v>0</v>
      </c>
      <c r="BH132" s="233">
        <v>0</v>
      </c>
      <c r="BI132" s="233">
        <v>0</v>
      </c>
      <c r="BJ132" s="233">
        <v>0</v>
      </c>
      <c r="BK132" s="233">
        <v>0</v>
      </c>
      <c r="BL132" s="233">
        <v>0</v>
      </c>
      <c r="BM132" s="233">
        <v>0</v>
      </c>
      <c r="BN132" s="233">
        <v>0</v>
      </c>
      <c r="BO132" s="233">
        <v>0</v>
      </c>
      <c r="BP132" s="233">
        <v>0</v>
      </c>
      <c r="BQ132" s="233">
        <v>0</v>
      </c>
      <c r="BR132" s="233">
        <v>0</v>
      </c>
      <c r="BS132" s="233">
        <v>0</v>
      </c>
      <c r="BT132" s="233">
        <v>0</v>
      </c>
      <c r="BU132" s="233">
        <v>0</v>
      </c>
      <c r="BV132" s="233">
        <v>0</v>
      </c>
      <c r="BW132" s="233">
        <v>0</v>
      </c>
      <c r="BX132" s="233">
        <v>0</v>
      </c>
      <c r="BY132" s="233">
        <v>0</v>
      </c>
      <c r="BZ132" s="233">
        <v>0</v>
      </c>
      <c r="CA132" s="233">
        <v>0</v>
      </c>
      <c r="CB132" s="343"/>
      <c r="CC132" s="343">
        <v>0</v>
      </c>
      <c r="CD132" s="346"/>
      <c r="CE132" s="253">
        <v>855</v>
      </c>
      <c r="CF132" s="233">
        <v>0</v>
      </c>
      <c r="CG132" s="233">
        <v>0</v>
      </c>
      <c r="CH132" s="233">
        <v>0</v>
      </c>
      <c r="CI132" s="234">
        <v>0</v>
      </c>
    </row>
    <row r="133" spans="1:87" s="145" customFormat="1" x14ac:dyDescent="0.2">
      <c r="A133" s="337" t="s">
        <v>797</v>
      </c>
      <c r="B133" s="334" t="s">
        <v>1785</v>
      </c>
      <c r="C133" s="232">
        <v>0</v>
      </c>
      <c r="D133" s="233">
        <v>90</v>
      </c>
      <c r="E133" s="233">
        <v>85</v>
      </c>
      <c r="F133" s="233">
        <v>140</v>
      </c>
      <c r="G133" s="233">
        <v>35</v>
      </c>
      <c r="H133" s="233">
        <v>595</v>
      </c>
      <c r="I133" s="233">
        <v>2325</v>
      </c>
      <c r="J133" s="233">
        <v>0</v>
      </c>
      <c r="K133" s="233">
        <v>0</v>
      </c>
      <c r="L133" s="233">
        <v>0</v>
      </c>
      <c r="M133" s="233">
        <v>0</v>
      </c>
      <c r="N133" s="233">
        <v>0</v>
      </c>
      <c r="O133" s="233">
        <v>0</v>
      </c>
      <c r="P133" s="233"/>
      <c r="Q133" s="233">
        <v>0</v>
      </c>
      <c r="R133" s="233">
        <v>0</v>
      </c>
      <c r="S133" s="233">
        <v>0</v>
      </c>
      <c r="T133" s="233">
        <v>0</v>
      </c>
      <c r="U133" s="233">
        <v>0</v>
      </c>
      <c r="V133" s="233">
        <v>0</v>
      </c>
      <c r="W133" s="233">
        <v>0</v>
      </c>
      <c r="X133" s="233">
        <v>0</v>
      </c>
      <c r="Y133" s="233">
        <v>0</v>
      </c>
      <c r="Z133" s="233">
        <v>0</v>
      </c>
      <c r="AA133" s="233">
        <v>1225</v>
      </c>
      <c r="AB133" s="233">
        <v>0</v>
      </c>
      <c r="AC133" s="233">
        <v>0</v>
      </c>
      <c r="AD133" s="233">
        <v>0</v>
      </c>
      <c r="AE133" s="233">
        <v>0</v>
      </c>
      <c r="AF133" s="233">
        <v>0</v>
      </c>
      <c r="AG133" s="233">
        <v>0</v>
      </c>
      <c r="AH133" s="233">
        <v>0</v>
      </c>
      <c r="AI133" s="233">
        <v>0</v>
      </c>
      <c r="AJ133" s="233">
        <v>0</v>
      </c>
      <c r="AK133" s="233">
        <v>0</v>
      </c>
      <c r="AL133" s="233">
        <v>0</v>
      </c>
      <c r="AM133" s="233"/>
      <c r="AN133" s="233">
        <v>0</v>
      </c>
      <c r="AO133" s="233">
        <v>0</v>
      </c>
      <c r="AP133" s="233">
        <v>0</v>
      </c>
      <c r="AQ133" s="233">
        <v>0</v>
      </c>
      <c r="AR133" s="233">
        <v>0</v>
      </c>
      <c r="AS133" s="233">
        <v>0</v>
      </c>
      <c r="AT133" s="233">
        <v>0</v>
      </c>
      <c r="AU133" s="233">
        <v>0</v>
      </c>
      <c r="AV133" s="233">
        <v>0</v>
      </c>
      <c r="AW133" s="233">
        <v>0</v>
      </c>
      <c r="AX133" s="233">
        <v>0</v>
      </c>
      <c r="AY133" s="233">
        <v>0</v>
      </c>
      <c r="AZ133" s="233">
        <v>0</v>
      </c>
      <c r="BA133" s="233">
        <v>0</v>
      </c>
      <c r="BB133" s="233">
        <v>0</v>
      </c>
      <c r="BC133" s="233">
        <v>0</v>
      </c>
      <c r="BD133" s="233">
        <v>0</v>
      </c>
      <c r="BE133" s="233">
        <v>0</v>
      </c>
      <c r="BF133" s="233">
        <v>0</v>
      </c>
      <c r="BG133" s="233">
        <v>0</v>
      </c>
      <c r="BH133" s="233">
        <v>95</v>
      </c>
      <c r="BI133" s="233">
        <v>0</v>
      </c>
      <c r="BJ133" s="233">
        <v>0</v>
      </c>
      <c r="BK133" s="233">
        <v>0</v>
      </c>
      <c r="BL133" s="233">
        <v>0</v>
      </c>
      <c r="BM133" s="233">
        <v>0</v>
      </c>
      <c r="BN133" s="233">
        <v>0</v>
      </c>
      <c r="BO133" s="233">
        <v>0</v>
      </c>
      <c r="BP133" s="233">
        <v>0</v>
      </c>
      <c r="BQ133" s="233">
        <v>0</v>
      </c>
      <c r="BR133" s="233">
        <v>0</v>
      </c>
      <c r="BS133" s="233">
        <v>0</v>
      </c>
      <c r="BT133" s="233">
        <v>0</v>
      </c>
      <c r="BU133" s="233">
        <v>0</v>
      </c>
      <c r="BV133" s="233">
        <v>0</v>
      </c>
      <c r="BW133" s="233">
        <v>0</v>
      </c>
      <c r="BX133" s="233">
        <v>0</v>
      </c>
      <c r="BY133" s="233">
        <v>0</v>
      </c>
      <c r="BZ133" s="233">
        <v>0</v>
      </c>
      <c r="CA133" s="233">
        <v>0</v>
      </c>
      <c r="CB133" s="343"/>
      <c r="CC133" s="343">
        <v>0</v>
      </c>
      <c r="CD133" s="346"/>
      <c r="CE133" s="253">
        <v>0</v>
      </c>
      <c r="CF133" s="233">
        <v>0</v>
      </c>
      <c r="CG133" s="233">
        <v>0</v>
      </c>
      <c r="CH133" s="233">
        <v>0</v>
      </c>
      <c r="CI133" s="234">
        <v>0</v>
      </c>
    </row>
    <row r="134" spans="1:87" s="145" customFormat="1" x14ac:dyDescent="0.2">
      <c r="A134" s="337" t="s">
        <v>463</v>
      </c>
      <c r="B134" s="334" t="s">
        <v>1786</v>
      </c>
      <c r="C134" s="232">
        <v>0</v>
      </c>
      <c r="D134" s="233">
        <v>21980</v>
      </c>
      <c r="E134" s="233">
        <v>3485</v>
      </c>
      <c r="F134" s="233">
        <v>9650</v>
      </c>
      <c r="G134" s="233">
        <v>3190</v>
      </c>
      <c r="H134" s="233">
        <v>9345</v>
      </c>
      <c r="I134" s="233">
        <v>1535</v>
      </c>
      <c r="J134" s="233">
        <v>0</v>
      </c>
      <c r="K134" s="233" t="s">
        <v>1676</v>
      </c>
      <c r="L134" s="233">
        <v>0</v>
      </c>
      <c r="M134" s="233">
        <v>185</v>
      </c>
      <c r="N134" s="233">
        <v>0</v>
      </c>
      <c r="O134" s="233">
        <v>0</v>
      </c>
      <c r="P134" s="233"/>
      <c r="Q134" s="233">
        <v>0</v>
      </c>
      <c r="R134" s="233">
        <v>0</v>
      </c>
      <c r="S134" s="233">
        <v>0</v>
      </c>
      <c r="T134" s="233">
        <v>0</v>
      </c>
      <c r="U134" s="233">
        <v>0</v>
      </c>
      <c r="V134" s="233">
        <v>9305</v>
      </c>
      <c r="W134" s="233">
        <v>1700</v>
      </c>
      <c r="X134" s="233">
        <v>0</v>
      </c>
      <c r="Y134" s="233">
        <v>0</v>
      </c>
      <c r="Z134" s="233">
        <v>48755</v>
      </c>
      <c r="AA134" s="233">
        <v>0</v>
      </c>
      <c r="AB134" s="233">
        <v>0</v>
      </c>
      <c r="AC134" s="233">
        <v>5795</v>
      </c>
      <c r="AD134" s="233">
        <v>0</v>
      </c>
      <c r="AE134" s="233">
        <v>0</v>
      </c>
      <c r="AF134" s="233">
        <v>0</v>
      </c>
      <c r="AG134" s="233">
        <v>0</v>
      </c>
      <c r="AH134" s="233">
        <v>0</v>
      </c>
      <c r="AI134" s="233">
        <v>0</v>
      </c>
      <c r="AJ134" s="233">
        <v>0</v>
      </c>
      <c r="AK134" s="233">
        <v>2665</v>
      </c>
      <c r="AL134" s="233" t="s">
        <v>1676</v>
      </c>
      <c r="AM134" s="233"/>
      <c r="AN134" s="233">
        <v>0</v>
      </c>
      <c r="AO134" s="233">
        <v>25</v>
      </c>
      <c r="AP134" s="233">
        <v>1545</v>
      </c>
      <c r="AQ134" s="233">
        <v>0</v>
      </c>
      <c r="AR134" s="233">
        <v>0</v>
      </c>
      <c r="AS134" s="233">
        <v>0</v>
      </c>
      <c r="AT134" s="233">
        <v>785</v>
      </c>
      <c r="AU134" s="233">
        <v>0</v>
      </c>
      <c r="AV134" s="233">
        <v>0</v>
      </c>
      <c r="AW134" s="233">
        <v>0</v>
      </c>
      <c r="AX134" s="233">
        <v>0</v>
      </c>
      <c r="AY134" s="233">
        <v>1065</v>
      </c>
      <c r="AZ134" s="233">
        <v>7605</v>
      </c>
      <c r="BA134" s="233">
        <v>0</v>
      </c>
      <c r="BB134" s="233">
        <v>6635</v>
      </c>
      <c r="BC134" s="233">
        <v>0</v>
      </c>
      <c r="BD134" s="233">
        <v>0</v>
      </c>
      <c r="BE134" s="233">
        <v>0</v>
      </c>
      <c r="BF134" s="233">
        <v>0</v>
      </c>
      <c r="BG134" s="233">
        <v>0</v>
      </c>
      <c r="BH134" s="233">
        <v>11025</v>
      </c>
      <c r="BI134" s="233">
        <v>2840</v>
      </c>
      <c r="BJ134" s="233">
        <v>0</v>
      </c>
      <c r="BK134" s="233">
        <v>0</v>
      </c>
      <c r="BL134" s="233">
        <v>0</v>
      </c>
      <c r="BM134" s="233">
        <v>0</v>
      </c>
      <c r="BN134" s="233">
        <v>0</v>
      </c>
      <c r="BO134" s="233">
        <v>0</v>
      </c>
      <c r="BP134" s="233">
        <v>0</v>
      </c>
      <c r="BQ134" s="233">
        <v>0</v>
      </c>
      <c r="BR134" s="233">
        <v>0</v>
      </c>
      <c r="BS134" s="233">
        <v>0</v>
      </c>
      <c r="BT134" s="233">
        <v>0</v>
      </c>
      <c r="BU134" s="233">
        <v>0</v>
      </c>
      <c r="BV134" s="233">
        <v>0</v>
      </c>
      <c r="BW134" s="233">
        <v>0</v>
      </c>
      <c r="BX134" s="233">
        <v>0</v>
      </c>
      <c r="BY134" s="233">
        <v>0</v>
      </c>
      <c r="BZ134" s="233">
        <v>0</v>
      </c>
      <c r="CA134" s="233">
        <v>0</v>
      </c>
      <c r="CB134" s="343"/>
      <c r="CC134" s="343">
        <v>0</v>
      </c>
      <c r="CD134" s="346"/>
      <c r="CE134" s="253">
        <v>0</v>
      </c>
      <c r="CF134" s="233">
        <v>0</v>
      </c>
      <c r="CG134" s="233">
        <v>0</v>
      </c>
      <c r="CH134" s="233">
        <v>0</v>
      </c>
      <c r="CI134" s="234">
        <v>430</v>
      </c>
    </row>
    <row r="135" spans="1:87" s="145" customFormat="1" x14ac:dyDescent="0.2">
      <c r="A135" s="337" t="s">
        <v>749</v>
      </c>
      <c r="B135" s="334" t="s">
        <v>1787</v>
      </c>
      <c r="C135" s="232">
        <v>0</v>
      </c>
      <c r="D135" s="233">
        <v>350</v>
      </c>
      <c r="E135" s="233">
        <v>95</v>
      </c>
      <c r="F135" s="233">
        <v>480</v>
      </c>
      <c r="G135" s="233">
        <v>0</v>
      </c>
      <c r="H135" s="233">
        <v>125</v>
      </c>
      <c r="I135" s="233">
        <v>0</v>
      </c>
      <c r="J135" s="233">
        <v>0</v>
      </c>
      <c r="K135" s="233">
        <v>0</v>
      </c>
      <c r="L135" s="233">
        <v>0</v>
      </c>
      <c r="M135" s="233">
        <v>0</v>
      </c>
      <c r="N135" s="233">
        <v>0</v>
      </c>
      <c r="O135" s="233">
        <v>0</v>
      </c>
      <c r="P135" s="233"/>
      <c r="Q135" s="233">
        <v>0</v>
      </c>
      <c r="R135" s="233">
        <v>25</v>
      </c>
      <c r="S135" s="233" t="s">
        <v>1676</v>
      </c>
      <c r="T135" s="233">
        <v>0</v>
      </c>
      <c r="U135" s="233">
        <v>0</v>
      </c>
      <c r="V135" s="233">
        <v>0</v>
      </c>
      <c r="W135" s="233">
        <v>265</v>
      </c>
      <c r="X135" s="233">
        <v>0</v>
      </c>
      <c r="Y135" s="233">
        <v>0</v>
      </c>
      <c r="Z135" s="233">
        <v>0</v>
      </c>
      <c r="AA135" s="233">
        <v>270</v>
      </c>
      <c r="AB135" s="233">
        <v>0</v>
      </c>
      <c r="AC135" s="233">
        <v>0</v>
      </c>
      <c r="AD135" s="233">
        <v>0</v>
      </c>
      <c r="AE135" s="233">
        <v>0</v>
      </c>
      <c r="AF135" s="233">
        <v>0</v>
      </c>
      <c r="AG135" s="233">
        <v>0</v>
      </c>
      <c r="AH135" s="233">
        <v>0</v>
      </c>
      <c r="AI135" s="233">
        <v>0</v>
      </c>
      <c r="AJ135" s="233">
        <v>0</v>
      </c>
      <c r="AK135" s="233">
        <v>0</v>
      </c>
      <c r="AL135" s="233">
        <v>0</v>
      </c>
      <c r="AM135" s="233"/>
      <c r="AN135" s="233">
        <v>0</v>
      </c>
      <c r="AO135" s="233">
        <v>0</v>
      </c>
      <c r="AP135" s="233">
        <v>0</v>
      </c>
      <c r="AQ135" s="233">
        <v>0</v>
      </c>
      <c r="AR135" s="233">
        <v>0</v>
      </c>
      <c r="AS135" s="233">
        <v>0</v>
      </c>
      <c r="AT135" s="233">
        <v>0</v>
      </c>
      <c r="AU135" s="233">
        <v>0</v>
      </c>
      <c r="AV135" s="233">
        <v>0</v>
      </c>
      <c r="AW135" s="233">
        <v>0</v>
      </c>
      <c r="AX135" s="233">
        <v>0</v>
      </c>
      <c r="AY135" s="233">
        <v>0</v>
      </c>
      <c r="AZ135" s="233">
        <v>0</v>
      </c>
      <c r="BA135" s="233">
        <v>0</v>
      </c>
      <c r="BB135" s="233">
        <v>0</v>
      </c>
      <c r="BC135" s="233">
        <v>0</v>
      </c>
      <c r="BD135" s="233">
        <v>0</v>
      </c>
      <c r="BE135" s="233">
        <v>0</v>
      </c>
      <c r="BF135" s="233">
        <v>0</v>
      </c>
      <c r="BG135" s="233">
        <v>0</v>
      </c>
      <c r="BH135" s="233" t="s">
        <v>1676</v>
      </c>
      <c r="BI135" s="233">
        <v>0</v>
      </c>
      <c r="BJ135" s="233">
        <v>0</v>
      </c>
      <c r="BK135" s="233">
        <v>0</v>
      </c>
      <c r="BL135" s="233">
        <v>0</v>
      </c>
      <c r="BM135" s="233">
        <v>0</v>
      </c>
      <c r="BN135" s="233">
        <v>0</v>
      </c>
      <c r="BO135" s="233">
        <v>0</v>
      </c>
      <c r="BP135" s="233">
        <v>0</v>
      </c>
      <c r="BQ135" s="233">
        <v>0</v>
      </c>
      <c r="BR135" s="233">
        <v>0</v>
      </c>
      <c r="BS135" s="233">
        <v>0</v>
      </c>
      <c r="BT135" s="233">
        <v>0</v>
      </c>
      <c r="BU135" s="233">
        <v>0</v>
      </c>
      <c r="BV135" s="233">
        <v>0</v>
      </c>
      <c r="BW135" s="233">
        <v>0</v>
      </c>
      <c r="BX135" s="233">
        <v>0</v>
      </c>
      <c r="BY135" s="233">
        <v>0</v>
      </c>
      <c r="BZ135" s="233">
        <v>0</v>
      </c>
      <c r="CA135" s="233">
        <v>0</v>
      </c>
      <c r="CB135" s="343"/>
      <c r="CC135" s="343">
        <v>0</v>
      </c>
      <c r="CD135" s="346"/>
      <c r="CE135" s="253">
        <v>0</v>
      </c>
      <c r="CF135" s="233">
        <v>0</v>
      </c>
      <c r="CG135" s="233">
        <v>0</v>
      </c>
      <c r="CH135" s="233">
        <v>0</v>
      </c>
      <c r="CI135" s="234">
        <v>0</v>
      </c>
    </row>
    <row r="136" spans="1:87" s="145" customFormat="1" x14ac:dyDescent="0.2">
      <c r="A136" s="337" t="s">
        <v>376</v>
      </c>
      <c r="B136" s="334" t="s">
        <v>1788</v>
      </c>
      <c r="C136" s="232">
        <v>0</v>
      </c>
      <c r="D136" s="233">
        <v>9230</v>
      </c>
      <c r="E136" s="233">
        <v>4870</v>
      </c>
      <c r="F136" s="233">
        <v>5110</v>
      </c>
      <c r="G136" s="233">
        <v>1425</v>
      </c>
      <c r="H136" s="233">
        <v>4770</v>
      </c>
      <c r="I136" s="233">
        <v>1870</v>
      </c>
      <c r="J136" s="233">
        <v>0</v>
      </c>
      <c r="K136" s="233">
        <v>0</v>
      </c>
      <c r="L136" s="233">
        <v>0</v>
      </c>
      <c r="M136" s="233">
        <v>0</v>
      </c>
      <c r="N136" s="233">
        <v>0</v>
      </c>
      <c r="O136" s="233">
        <v>0</v>
      </c>
      <c r="P136" s="233"/>
      <c r="Q136" s="233">
        <v>0</v>
      </c>
      <c r="R136" s="233">
        <v>0</v>
      </c>
      <c r="S136" s="233">
        <v>0</v>
      </c>
      <c r="T136" s="233">
        <v>0</v>
      </c>
      <c r="U136" s="233">
        <v>45</v>
      </c>
      <c r="V136" s="233">
        <v>3075</v>
      </c>
      <c r="W136" s="233">
        <v>15</v>
      </c>
      <c r="X136" s="233">
        <v>0</v>
      </c>
      <c r="Y136" s="233">
        <v>0</v>
      </c>
      <c r="Z136" s="233">
        <v>10275</v>
      </c>
      <c r="AA136" s="233">
        <v>5670</v>
      </c>
      <c r="AB136" s="233">
        <v>0</v>
      </c>
      <c r="AC136" s="233">
        <v>980</v>
      </c>
      <c r="AD136" s="233">
        <v>0</v>
      </c>
      <c r="AE136" s="233">
        <v>0</v>
      </c>
      <c r="AF136" s="233">
        <v>0</v>
      </c>
      <c r="AG136" s="233" t="s">
        <v>1676</v>
      </c>
      <c r="AH136" s="233">
        <v>0</v>
      </c>
      <c r="AI136" s="233">
        <v>0</v>
      </c>
      <c r="AJ136" s="233">
        <v>0</v>
      </c>
      <c r="AK136" s="233">
        <v>3130</v>
      </c>
      <c r="AL136" s="233">
        <v>0</v>
      </c>
      <c r="AM136" s="233"/>
      <c r="AN136" s="233">
        <v>0</v>
      </c>
      <c r="AO136" s="233">
        <v>470</v>
      </c>
      <c r="AP136" s="233">
        <v>1480</v>
      </c>
      <c r="AQ136" s="233">
        <v>0</v>
      </c>
      <c r="AR136" s="233">
        <v>0</v>
      </c>
      <c r="AS136" s="233">
        <v>0</v>
      </c>
      <c r="AT136" s="233">
        <v>1140</v>
      </c>
      <c r="AU136" s="233" t="s">
        <v>1676</v>
      </c>
      <c r="AV136" s="233">
        <v>0</v>
      </c>
      <c r="AW136" s="233">
        <v>10</v>
      </c>
      <c r="AX136" s="233">
        <v>0</v>
      </c>
      <c r="AY136" s="233">
        <v>240</v>
      </c>
      <c r="AZ136" s="233">
        <v>3555</v>
      </c>
      <c r="BA136" s="233" t="s">
        <v>1676</v>
      </c>
      <c r="BB136" s="233">
        <v>2445</v>
      </c>
      <c r="BC136" s="233">
        <v>0</v>
      </c>
      <c r="BD136" s="233">
        <v>0</v>
      </c>
      <c r="BE136" s="233">
        <v>0</v>
      </c>
      <c r="BF136" s="233">
        <v>0</v>
      </c>
      <c r="BG136" s="233">
        <v>1690</v>
      </c>
      <c r="BH136" s="233">
        <v>1370</v>
      </c>
      <c r="BI136" s="233">
        <v>1785</v>
      </c>
      <c r="BJ136" s="233">
        <v>0</v>
      </c>
      <c r="BK136" s="233">
        <v>0</v>
      </c>
      <c r="BL136" s="233">
        <v>0</v>
      </c>
      <c r="BM136" s="233">
        <v>0</v>
      </c>
      <c r="BN136" s="233">
        <v>0</v>
      </c>
      <c r="BO136" s="233">
        <v>0</v>
      </c>
      <c r="BP136" s="233">
        <v>0</v>
      </c>
      <c r="BQ136" s="233">
        <v>0</v>
      </c>
      <c r="BR136" s="233">
        <v>245</v>
      </c>
      <c r="BS136" s="233">
        <v>680</v>
      </c>
      <c r="BT136" s="233">
        <v>0</v>
      </c>
      <c r="BU136" s="233">
        <v>0</v>
      </c>
      <c r="BV136" s="233">
        <v>0</v>
      </c>
      <c r="BW136" s="233">
        <v>0</v>
      </c>
      <c r="BX136" s="233">
        <v>0</v>
      </c>
      <c r="BY136" s="233">
        <v>0</v>
      </c>
      <c r="BZ136" s="233">
        <v>0</v>
      </c>
      <c r="CA136" s="233">
        <v>0</v>
      </c>
      <c r="CB136" s="343"/>
      <c r="CC136" s="343">
        <v>0</v>
      </c>
      <c r="CD136" s="346"/>
      <c r="CE136" s="253">
        <v>0</v>
      </c>
      <c r="CF136" s="233">
        <v>0</v>
      </c>
      <c r="CG136" s="233">
        <v>0</v>
      </c>
      <c r="CH136" s="233">
        <v>0</v>
      </c>
      <c r="CI136" s="234">
        <v>0</v>
      </c>
    </row>
    <row r="137" spans="1:87" s="145" customFormat="1" x14ac:dyDescent="0.2">
      <c r="A137" s="337" t="s">
        <v>399</v>
      </c>
      <c r="B137" s="334" t="s">
        <v>1789</v>
      </c>
      <c r="C137" s="232">
        <v>205</v>
      </c>
      <c r="D137" s="233">
        <v>830</v>
      </c>
      <c r="E137" s="233">
        <v>85</v>
      </c>
      <c r="F137" s="233">
        <v>255</v>
      </c>
      <c r="G137" s="233">
        <v>0</v>
      </c>
      <c r="H137" s="233">
        <v>0</v>
      </c>
      <c r="I137" s="233">
        <v>205</v>
      </c>
      <c r="J137" s="233">
        <v>0</v>
      </c>
      <c r="K137" s="233">
        <v>0</v>
      </c>
      <c r="L137" s="233">
        <v>0</v>
      </c>
      <c r="M137" s="233">
        <v>0</v>
      </c>
      <c r="N137" s="233">
        <v>0</v>
      </c>
      <c r="O137" s="233">
        <v>0</v>
      </c>
      <c r="P137" s="233"/>
      <c r="Q137" s="233">
        <v>0</v>
      </c>
      <c r="R137" s="233">
        <v>0</v>
      </c>
      <c r="S137" s="233">
        <v>0</v>
      </c>
      <c r="T137" s="233">
        <v>0</v>
      </c>
      <c r="U137" s="233">
        <v>0</v>
      </c>
      <c r="V137" s="233">
        <v>0</v>
      </c>
      <c r="W137" s="233">
        <v>85</v>
      </c>
      <c r="X137" s="233">
        <v>0</v>
      </c>
      <c r="Y137" s="233">
        <v>0</v>
      </c>
      <c r="Z137" s="233">
        <v>985</v>
      </c>
      <c r="AA137" s="233">
        <v>695</v>
      </c>
      <c r="AB137" s="233">
        <v>0</v>
      </c>
      <c r="AC137" s="233">
        <v>0</v>
      </c>
      <c r="AD137" s="233">
        <v>0</v>
      </c>
      <c r="AE137" s="233">
        <v>0</v>
      </c>
      <c r="AF137" s="233">
        <v>0</v>
      </c>
      <c r="AG137" s="233">
        <v>0</v>
      </c>
      <c r="AH137" s="233">
        <v>0</v>
      </c>
      <c r="AI137" s="233">
        <v>0</v>
      </c>
      <c r="AJ137" s="233">
        <v>0</v>
      </c>
      <c r="AK137" s="233">
        <v>0</v>
      </c>
      <c r="AL137" s="233">
        <v>0</v>
      </c>
      <c r="AM137" s="233"/>
      <c r="AN137" s="233">
        <v>0</v>
      </c>
      <c r="AO137" s="233">
        <v>0</v>
      </c>
      <c r="AP137" s="233">
        <v>0</v>
      </c>
      <c r="AQ137" s="233">
        <v>0</v>
      </c>
      <c r="AR137" s="233">
        <v>0</v>
      </c>
      <c r="AS137" s="233">
        <v>0</v>
      </c>
      <c r="AT137" s="233">
        <v>0</v>
      </c>
      <c r="AU137" s="233">
        <v>0</v>
      </c>
      <c r="AV137" s="233">
        <v>0</v>
      </c>
      <c r="AW137" s="233">
        <v>0</v>
      </c>
      <c r="AX137" s="233">
        <v>0</v>
      </c>
      <c r="AY137" s="233">
        <v>0</v>
      </c>
      <c r="AZ137" s="233">
        <v>0</v>
      </c>
      <c r="BA137" s="233">
        <v>0</v>
      </c>
      <c r="BB137" s="233">
        <v>2100</v>
      </c>
      <c r="BC137" s="233">
        <v>0</v>
      </c>
      <c r="BD137" s="233">
        <v>0</v>
      </c>
      <c r="BE137" s="233">
        <v>0</v>
      </c>
      <c r="BF137" s="233">
        <v>0</v>
      </c>
      <c r="BG137" s="233">
        <v>0</v>
      </c>
      <c r="BH137" s="233">
        <v>165</v>
      </c>
      <c r="BI137" s="233">
        <v>0</v>
      </c>
      <c r="BJ137" s="233">
        <v>70</v>
      </c>
      <c r="BK137" s="233">
        <v>0</v>
      </c>
      <c r="BL137" s="233" t="s">
        <v>1676</v>
      </c>
      <c r="BM137" s="233">
        <v>1330</v>
      </c>
      <c r="BN137" s="233">
        <v>45</v>
      </c>
      <c r="BO137" s="233">
        <v>10</v>
      </c>
      <c r="BP137" s="233">
        <v>0</v>
      </c>
      <c r="BQ137" s="233">
        <v>410</v>
      </c>
      <c r="BR137" s="233">
        <v>0</v>
      </c>
      <c r="BS137" s="233">
        <v>0</v>
      </c>
      <c r="BT137" s="233">
        <v>0</v>
      </c>
      <c r="BU137" s="233">
        <v>0</v>
      </c>
      <c r="BV137" s="233">
        <v>0</v>
      </c>
      <c r="BW137" s="233">
        <v>0</v>
      </c>
      <c r="BX137" s="233">
        <v>0</v>
      </c>
      <c r="BY137" s="233">
        <v>0</v>
      </c>
      <c r="BZ137" s="233">
        <v>0</v>
      </c>
      <c r="CA137" s="233">
        <v>0</v>
      </c>
      <c r="CB137" s="343"/>
      <c r="CC137" s="343">
        <v>0</v>
      </c>
      <c r="CD137" s="346"/>
      <c r="CE137" s="253">
        <v>0</v>
      </c>
      <c r="CF137" s="233">
        <v>0</v>
      </c>
      <c r="CG137" s="233">
        <v>0</v>
      </c>
      <c r="CH137" s="233">
        <v>0</v>
      </c>
      <c r="CI137" s="234">
        <v>0</v>
      </c>
    </row>
    <row r="138" spans="1:87" s="145" customFormat="1" x14ac:dyDescent="0.2">
      <c r="A138" s="337" t="s">
        <v>335</v>
      </c>
      <c r="B138" s="334" t="s">
        <v>1790</v>
      </c>
      <c r="C138" s="232">
        <v>0</v>
      </c>
      <c r="D138" s="233">
        <v>895</v>
      </c>
      <c r="E138" s="233">
        <v>55</v>
      </c>
      <c r="F138" s="233">
        <v>2535</v>
      </c>
      <c r="G138" s="233">
        <v>40</v>
      </c>
      <c r="H138" s="233">
        <v>0</v>
      </c>
      <c r="I138" s="233">
        <v>0</v>
      </c>
      <c r="J138" s="233">
        <v>0</v>
      </c>
      <c r="K138" s="233">
        <v>0</v>
      </c>
      <c r="L138" s="233">
        <v>0</v>
      </c>
      <c r="M138" s="233">
        <v>120</v>
      </c>
      <c r="N138" s="233">
        <v>0</v>
      </c>
      <c r="O138" s="233">
        <v>0</v>
      </c>
      <c r="P138" s="233"/>
      <c r="Q138" s="233">
        <v>0</v>
      </c>
      <c r="R138" s="233">
        <v>0</v>
      </c>
      <c r="S138" s="233">
        <v>0</v>
      </c>
      <c r="T138" s="233">
        <v>0</v>
      </c>
      <c r="U138" s="233">
        <v>0</v>
      </c>
      <c r="V138" s="233">
        <v>0</v>
      </c>
      <c r="W138" s="233">
        <v>0</v>
      </c>
      <c r="X138" s="233">
        <v>0</v>
      </c>
      <c r="Y138" s="233">
        <v>0</v>
      </c>
      <c r="Z138" s="233">
        <v>0</v>
      </c>
      <c r="AA138" s="233" t="s">
        <v>1676</v>
      </c>
      <c r="AB138" s="233">
        <v>0</v>
      </c>
      <c r="AC138" s="233">
        <v>0</v>
      </c>
      <c r="AD138" s="233">
        <v>0</v>
      </c>
      <c r="AE138" s="233">
        <v>0</v>
      </c>
      <c r="AF138" s="233">
        <v>0</v>
      </c>
      <c r="AG138" s="233">
        <v>0</v>
      </c>
      <c r="AH138" s="233">
        <v>0</v>
      </c>
      <c r="AI138" s="233">
        <v>0</v>
      </c>
      <c r="AJ138" s="233">
        <v>0</v>
      </c>
      <c r="AK138" s="233">
        <v>800</v>
      </c>
      <c r="AL138" s="233">
        <v>0</v>
      </c>
      <c r="AM138" s="233"/>
      <c r="AN138" s="233">
        <v>0</v>
      </c>
      <c r="AO138" s="233">
        <v>0</v>
      </c>
      <c r="AP138" s="233">
        <v>0</v>
      </c>
      <c r="AQ138" s="233">
        <v>0</v>
      </c>
      <c r="AR138" s="233">
        <v>0</v>
      </c>
      <c r="AS138" s="233">
        <v>0</v>
      </c>
      <c r="AT138" s="233">
        <v>0</v>
      </c>
      <c r="AU138" s="233">
        <v>0</v>
      </c>
      <c r="AV138" s="233">
        <v>0</v>
      </c>
      <c r="AW138" s="233">
        <v>0</v>
      </c>
      <c r="AX138" s="233">
        <v>0</v>
      </c>
      <c r="AY138" s="233">
        <v>0</v>
      </c>
      <c r="AZ138" s="233">
        <v>0</v>
      </c>
      <c r="BA138" s="233">
        <v>0</v>
      </c>
      <c r="BB138" s="233">
        <v>0</v>
      </c>
      <c r="BC138" s="233">
        <v>0</v>
      </c>
      <c r="BD138" s="233">
        <v>0</v>
      </c>
      <c r="BE138" s="233">
        <v>0</v>
      </c>
      <c r="BF138" s="233">
        <v>0</v>
      </c>
      <c r="BG138" s="233">
        <v>0</v>
      </c>
      <c r="BH138" s="233">
        <v>0</v>
      </c>
      <c r="BI138" s="233">
        <v>0</v>
      </c>
      <c r="BJ138" s="233">
        <v>0</v>
      </c>
      <c r="BK138" s="233">
        <v>0</v>
      </c>
      <c r="BL138" s="233">
        <v>0</v>
      </c>
      <c r="BM138" s="233">
        <v>0</v>
      </c>
      <c r="BN138" s="233">
        <v>0</v>
      </c>
      <c r="BO138" s="233">
        <v>0</v>
      </c>
      <c r="BP138" s="233">
        <v>0</v>
      </c>
      <c r="BQ138" s="233">
        <v>0</v>
      </c>
      <c r="BR138" s="233">
        <v>0</v>
      </c>
      <c r="BS138" s="233">
        <v>0</v>
      </c>
      <c r="BT138" s="233">
        <v>0</v>
      </c>
      <c r="BU138" s="233">
        <v>0</v>
      </c>
      <c r="BV138" s="233">
        <v>0</v>
      </c>
      <c r="BW138" s="233">
        <v>0</v>
      </c>
      <c r="BX138" s="233">
        <v>0</v>
      </c>
      <c r="BY138" s="233">
        <v>0</v>
      </c>
      <c r="BZ138" s="233">
        <v>0</v>
      </c>
      <c r="CA138" s="233">
        <v>0</v>
      </c>
      <c r="CB138" s="343"/>
      <c r="CC138" s="343">
        <v>0</v>
      </c>
      <c r="CD138" s="346"/>
      <c r="CE138" s="253">
        <v>0</v>
      </c>
      <c r="CF138" s="233">
        <v>0</v>
      </c>
      <c r="CG138" s="233">
        <v>0</v>
      </c>
      <c r="CH138" s="233">
        <v>0</v>
      </c>
      <c r="CI138" s="234">
        <v>0</v>
      </c>
    </row>
    <row r="139" spans="1:87" s="145" customFormat="1" x14ac:dyDescent="0.2">
      <c r="A139" s="337" t="s">
        <v>226</v>
      </c>
      <c r="B139" s="334" t="s">
        <v>1791</v>
      </c>
      <c r="C139" s="232">
        <v>0</v>
      </c>
      <c r="D139" s="233">
        <v>11615</v>
      </c>
      <c r="E139" s="233">
        <v>5665</v>
      </c>
      <c r="F139" s="233">
        <v>6865</v>
      </c>
      <c r="G139" s="233">
        <v>4300</v>
      </c>
      <c r="H139" s="233">
        <v>2925</v>
      </c>
      <c r="I139" s="233">
        <v>690</v>
      </c>
      <c r="J139" s="233">
        <v>0</v>
      </c>
      <c r="K139" s="233">
        <v>0</v>
      </c>
      <c r="L139" s="233">
        <v>0</v>
      </c>
      <c r="M139" s="233">
        <v>225</v>
      </c>
      <c r="N139" s="233">
        <v>0</v>
      </c>
      <c r="O139" s="233">
        <v>0</v>
      </c>
      <c r="P139" s="233"/>
      <c r="Q139" s="233">
        <v>0</v>
      </c>
      <c r="R139" s="233">
        <v>0</v>
      </c>
      <c r="S139" s="233">
        <v>6455</v>
      </c>
      <c r="T139" s="233">
        <v>0</v>
      </c>
      <c r="U139" s="233">
        <v>220</v>
      </c>
      <c r="V139" s="233">
        <v>5035</v>
      </c>
      <c r="W139" s="233">
        <v>1165</v>
      </c>
      <c r="X139" s="233">
        <v>0</v>
      </c>
      <c r="Y139" s="233">
        <v>0</v>
      </c>
      <c r="Z139" s="233">
        <v>26700</v>
      </c>
      <c r="AA139" s="233">
        <v>13285</v>
      </c>
      <c r="AB139" s="233">
        <v>1850</v>
      </c>
      <c r="AC139" s="233">
        <v>4875</v>
      </c>
      <c r="AD139" s="233" t="s">
        <v>1676</v>
      </c>
      <c r="AE139" s="233">
        <v>0</v>
      </c>
      <c r="AF139" s="233" t="s">
        <v>1676</v>
      </c>
      <c r="AG139" s="233">
        <v>0</v>
      </c>
      <c r="AH139" s="233">
        <v>0</v>
      </c>
      <c r="AI139" s="233">
        <v>0</v>
      </c>
      <c r="AJ139" s="233">
        <v>20</v>
      </c>
      <c r="AK139" s="233">
        <v>4560</v>
      </c>
      <c r="AL139" s="233">
        <v>0</v>
      </c>
      <c r="AM139" s="233"/>
      <c r="AN139" s="233">
        <v>40</v>
      </c>
      <c r="AO139" s="233" t="s">
        <v>1676</v>
      </c>
      <c r="AP139" s="233">
        <v>3365</v>
      </c>
      <c r="AQ139" s="233">
        <v>0</v>
      </c>
      <c r="AR139" s="233">
        <v>0</v>
      </c>
      <c r="AS139" s="233">
        <v>0</v>
      </c>
      <c r="AT139" s="233">
        <v>3365</v>
      </c>
      <c r="AU139" s="233">
        <v>11800</v>
      </c>
      <c r="AV139" s="233">
        <v>0</v>
      </c>
      <c r="AW139" s="233">
        <v>105</v>
      </c>
      <c r="AX139" s="233">
        <v>0</v>
      </c>
      <c r="AY139" s="233">
        <v>485</v>
      </c>
      <c r="AZ139" s="233">
        <v>13015</v>
      </c>
      <c r="BA139" s="233">
        <v>0</v>
      </c>
      <c r="BB139" s="233">
        <v>3280</v>
      </c>
      <c r="BC139" s="233">
        <v>0</v>
      </c>
      <c r="BD139" s="233">
        <v>0</v>
      </c>
      <c r="BE139" s="233">
        <v>0</v>
      </c>
      <c r="BF139" s="233">
        <v>0</v>
      </c>
      <c r="BG139" s="233">
        <v>4745</v>
      </c>
      <c r="BH139" s="233">
        <v>3130</v>
      </c>
      <c r="BI139" s="233">
        <v>1815</v>
      </c>
      <c r="BJ139" s="233">
        <v>0</v>
      </c>
      <c r="BK139" s="233">
        <v>0</v>
      </c>
      <c r="BL139" s="233">
        <v>0</v>
      </c>
      <c r="BM139" s="233">
        <v>0</v>
      </c>
      <c r="BN139" s="233">
        <v>0</v>
      </c>
      <c r="BO139" s="233">
        <v>0</v>
      </c>
      <c r="BP139" s="233">
        <v>0</v>
      </c>
      <c r="BQ139" s="233">
        <v>0</v>
      </c>
      <c r="BR139" s="233">
        <v>12720</v>
      </c>
      <c r="BS139" s="233" t="s">
        <v>1676</v>
      </c>
      <c r="BT139" s="233">
        <v>0</v>
      </c>
      <c r="BU139" s="233">
        <v>0</v>
      </c>
      <c r="BV139" s="233">
        <v>0</v>
      </c>
      <c r="BW139" s="233">
        <v>30</v>
      </c>
      <c r="BX139" s="233">
        <v>0</v>
      </c>
      <c r="BY139" s="233">
        <v>0</v>
      </c>
      <c r="BZ139" s="233">
        <v>0</v>
      </c>
      <c r="CA139" s="233">
        <v>0</v>
      </c>
      <c r="CB139" s="343"/>
      <c r="CC139" s="343">
        <v>0</v>
      </c>
      <c r="CD139" s="346"/>
      <c r="CE139" s="253">
        <v>0</v>
      </c>
      <c r="CF139" s="233">
        <v>0</v>
      </c>
      <c r="CG139" s="233">
        <v>0</v>
      </c>
      <c r="CH139" s="233">
        <v>0</v>
      </c>
      <c r="CI139" s="234" t="s">
        <v>1676</v>
      </c>
    </row>
    <row r="140" spans="1:87" s="145" customFormat="1" x14ac:dyDescent="0.2">
      <c r="A140" s="337" t="s">
        <v>432</v>
      </c>
      <c r="B140" s="334" t="s">
        <v>1792</v>
      </c>
      <c r="C140" s="232">
        <v>0</v>
      </c>
      <c r="D140" s="233">
        <v>6590</v>
      </c>
      <c r="E140" s="233">
        <v>210</v>
      </c>
      <c r="F140" s="233">
        <v>2725</v>
      </c>
      <c r="G140" s="233">
        <v>455</v>
      </c>
      <c r="H140" s="233">
        <v>4060</v>
      </c>
      <c r="I140" s="233">
        <v>170</v>
      </c>
      <c r="J140" s="233">
        <v>0</v>
      </c>
      <c r="K140" s="233">
        <v>0</v>
      </c>
      <c r="L140" s="233">
        <v>0</v>
      </c>
      <c r="M140" s="233">
        <v>0</v>
      </c>
      <c r="N140" s="233">
        <v>0</v>
      </c>
      <c r="O140" s="233">
        <v>0</v>
      </c>
      <c r="P140" s="233"/>
      <c r="Q140" s="233">
        <v>0</v>
      </c>
      <c r="R140" s="233">
        <v>0</v>
      </c>
      <c r="S140" s="233">
        <v>160</v>
      </c>
      <c r="T140" s="233">
        <v>0</v>
      </c>
      <c r="U140" s="233">
        <v>0</v>
      </c>
      <c r="V140" s="233">
        <v>30</v>
      </c>
      <c r="W140" s="233">
        <v>0</v>
      </c>
      <c r="X140" s="233">
        <v>340</v>
      </c>
      <c r="Y140" s="233">
        <v>0</v>
      </c>
      <c r="Z140" s="233">
        <v>3890</v>
      </c>
      <c r="AA140" s="233">
        <v>7305</v>
      </c>
      <c r="AB140" s="233">
        <v>460</v>
      </c>
      <c r="AC140" s="233">
        <v>1055</v>
      </c>
      <c r="AD140" s="233">
        <v>0</v>
      </c>
      <c r="AE140" s="233">
        <v>0</v>
      </c>
      <c r="AF140" s="233">
        <v>0</v>
      </c>
      <c r="AG140" s="233">
        <v>0</v>
      </c>
      <c r="AH140" s="233">
        <v>0</v>
      </c>
      <c r="AI140" s="233">
        <v>0</v>
      </c>
      <c r="AJ140" s="233">
        <v>0</v>
      </c>
      <c r="AK140" s="233">
        <v>975</v>
      </c>
      <c r="AL140" s="233">
        <v>0</v>
      </c>
      <c r="AM140" s="233"/>
      <c r="AN140" s="233">
        <v>0</v>
      </c>
      <c r="AO140" s="233">
        <v>0</v>
      </c>
      <c r="AP140" s="233">
        <v>4310</v>
      </c>
      <c r="AQ140" s="233">
        <v>0</v>
      </c>
      <c r="AR140" s="233">
        <v>0</v>
      </c>
      <c r="AS140" s="233">
        <v>0</v>
      </c>
      <c r="AT140" s="233">
        <v>0</v>
      </c>
      <c r="AU140" s="233">
        <v>0</v>
      </c>
      <c r="AV140" s="233">
        <v>0</v>
      </c>
      <c r="AW140" s="233">
        <v>0</v>
      </c>
      <c r="AX140" s="233">
        <v>0</v>
      </c>
      <c r="AY140" s="233">
        <v>45</v>
      </c>
      <c r="AZ140" s="233">
        <v>5125</v>
      </c>
      <c r="BA140" s="233">
        <v>0</v>
      </c>
      <c r="BB140" s="233">
        <v>800</v>
      </c>
      <c r="BC140" s="233">
        <v>0</v>
      </c>
      <c r="BD140" s="233">
        <v>0</v>
      </c>
      <c r="BE140" s="233">
        <v>0</v>
      </c>
      <c r="BF140" s="233">
        <v>0</v>
      </c>
      <c r="BG140" s="233">
        <v>705</v>
      </c>
      <c r="BH140" s="233">
        <v>2415</v>
      </c>
      <c r="BI140" s="233" t="s">
        <v>1676</v>
      </c>
      <c r="BJ140" s="233">
        <v>0</v>
      </c>
      <c r="BK140" s="233">
        <v>0</v>
      </c>
      <c r="BL140" s="233">
        <v>0</v>
      </c>
      <c r="BM140" s="233">
        <v>0</v>
      </c>
      <c r="BN140" s="233">
        <v>0</v>
      </c>
      <c r="BO140" s="233">
        <v>0</v>
      </c>
      <c r="BP140" s="233">
        <v>0</v>
      </c>
      <c r="BQ140" s="233">
        <v>0</v>
      </c>
      <c r="BR140" s="233">
        <v>0</v>
      </c>
      <c r="BS140" s="233" t="s">
        <v>1676</v>
      </c>
      <c r="BT140" s="233">
        <v>0</v>
      </c>
      <c r="BU140" s="233">
        <v>0</v>
      </c>
      <c r="BV140" s="233">
        <v>0</v>
      </c>
      <c r="BW140" s="233">
        <v>0</v>
      </c>
      <c r="BX140" s="233">
        <v>0</v>
      </c>
      <c r="BY140" s="233">
        <v>0</v>
      </c>
      <c r="BZ140" s="233">
        <v>0</v>
      </c>
      <c r="CA140" s="233">
        <v>0</v>
      </c>
      <c r="CB140" s="343"/>
      <c r="CC140" s="343">
        <v>0</v>
      </c>
      <c r="CD140" s="346"/>
      <c r="CE140" s="253">
        <v>0</v>
      </c>
      <c r="CF140" s="233">
        <v>0</v>
      </c>
      <c r="CG140" s="233">
        <v>0</v>
      </c>
      <c r="CH140" s="233">
        <v>0</v>
      </c>
      <c r="CI140" s="234">
        <v>0</v>
      </c>
    </row>
    <row r="141" spans="1:87" s="145" customFormat="1" x14ac:dyDescent="0.2">
      <c r="A141" s="337" t="s">
        <v>214</v>
      </c>
      <c r="B141" s="334" t="s">
        <v>1793</v>
      </c>
      <c r="C141" s="232">
        <v>0</v>
      </c>
      <c r="D141" s="233">
        <v>14690</v>
      </c>
      <c r="E141" s="233">
        <v>16635</v>
      </c>
      <c r="F141" s="233">
        <v>13640</v>
      </c>
      <c r="G141" s="233">
        <v>4000</v>
      </c>
      <c r="H141" s="233">
        <v>4810</v>
      </c>
      <c r="I141" s="233">
        <v>3540</v>
      </c>
      <c r="J141" s="233">
        <v>0</v>
      </c>
      <c r="K141" s="233">
        <v>0</v>
      </c>
      <c r="L141" s="233">
        <v>0</v>
      </c>
      <c r="M141" s="233">
        <v>0</v>
      </c>
      <c r="N141" s="233">
        <v>0</v>
      </c>
      <c r="O141" s="233">
        <v>0</v>
      </c>
      <c r="P141" s="233"/>
      <c r="Q141" s="233">
        <v>0</v>
      </c>
      <c r="R141" s="233">
        <v>0</v>
      </c>
      <c r="S141" s="233">
        <v>0</v>
      </c>
      <c r="T141" s="233" t="s">
        <v>1676</v>
      </c>
      <c r="U141" s="233">
        <v>80</v>
      </c>
      <c r="V141" s="233">
        <v>19010</v>
      </c>
      <c r="W141" s="233">
        <v>2365</v>
      </c>
      <c r="X141" s="233">
        <v>45</v>
      </c>
      <c r="Y141" s="233">
        <v>0</v>
      </c>
      <c r="Z141" s="233">
        <v>54635</v>
      </c>
      <c r="AA141" s="233">
        <v>8800</v>
      </c>
      <c r="AB141" s="233">
        <v>1760</v>
      </c>
      <c r="AC141" s="233">
        <v>490</v>
      </c>
      <c r="AD141" s="233">
        <v>0</v>
      </c>
      <c r="AE141" s="233">
        <v>0</v>
      </c>
      <c r="AF141" s="233">
        <v>0</v>
      </c>
      <c r="AG141" s="233">
        <v>0</v>
      </c>
      <c r="AH141" s="233">
        <v>0</v>
      </c>
      <c r="AI141" s="233">
        <v>135</v>
      </c>
      <c r="AJ141" s="233">
        <v>0</v>
      </c>
      <c r="AK141" s="233">
        <v>7225</v>
      </c>
      <c r="AL141" s="233">
        <v>0</v>
      </c>
      <c r="AM141" s="233"/>
      <c r="AN141" s="233">
        <v>15</v>
      </c>
      <c r="AO141" s="233">
        <v>3310</v>
      </c>
      <c r="AP141" s="233">
        <v>3970</v>
      </c>
      <c r="AQ141" s="233">
        <v>0</v>
      </c>
      <c r="AR141" s="233">
        <v>0</v>
      </c>
      <c r="AS141" s="233">
        <v>0</v>
      </c>
      <c r="AT141" s="233">
        <v>1910</v>
      </c>
      <c r="AU141" s="233">
        <v>0</v>
      </c>
      <c r="AV141" s="233">
        <v>0</v>
      </c>
      <c r="AW141" s="233">
        <v>845</v>
      </c>
      <c r="AX141" s="233" t="s">
        <v>1676</v>
      </c>
      <c r="AY141" s="233">
        <v>905</v>
      </c>
      <c r="AZ141" s="233">
        <v>17060</v>
      </c>
      <c r="BA141" s="233">
        <v>0</v>
      </c>
      <c r="BB141" s="233">
        <v>23165</v>
      </c>
      <c r="BC141" s="233">
        <v>0</v>
      </c>
      <c r="BD141" s="233">
        <v>0</v>
      </c>
      <c r="BE141" s="233">
        <v>0</v>
      </c>
      <c r="BF141" s="233">
        <v>0</v>
      </c>
      <c r="BG141" s="233">
        <v>7080</v>
      </c>
      <c r="BH141" s="233">
        <v>7025</v>
      </c>
      <c r="BI141" s="233">
        <v>1865</v>
      </c>
      <c r="BJ141" s="233">
        <v>25</v>
      </c>
      <c r="BK141" s="233">
        <v>0</v>
      </c>
      <c r="BL141" s="233">
        <v>0</v>
      </c>
      <c r="BM141" s="233">
        <v>0</v>
      </c>
      <c r="BN141" s="233">
        <v>0</v>
      </c>
      <c r="BO141" s="233">
        <v>0</v>
      </c>
      <c r="BP141" s="233">
        <v>0</v>
      </c>
      <c r="BQ141" s="233">
        <v>0</v>
      </c>
      <c r="BR141" s="233">
        <v>70</v>
      </c>
      <c r="BS141" s="233">
        <v>490</v>
      </c>
      <c r="BT141" s="233">
        <v>0</v>
      </c>
      <c r="BU141" s="233">
        <v>0</v>
      </c>
      <c r="BV141" s="233">
        <v>0</v>
      </c>
      <c r="BW141" s="233">
        <v>0</v>
      </c>
      <c r="BX141" s="233">
        <v>0</v>
      </c>
      <c r="BY141" s="233">
        <v>0</v>
      </c>
      <c r="BZ141" s="233">
        <v>0</v>
      </c>
      <c r="CA141" s="233">
        <v>0</v>
      </c>
      <c r="CB141" s="343"/>
      <c r="CC141" s="343" t="s">
        <v>1676</v>
      </c>
      <c r="CD141" s="346"/>
      <c r="CE141" s="253">
        <v>0</v>
      </c>
      <c r="CF141" s="233">
        <v>0</v>
      </c>
      <c r="CG141" s="233">
        <v>0</v>
      </c>
      <c r="CH141" s="233">
        <v>0</v>
      </c>
      <c r="CI141" s="234" t="s">
        <v>1676</v>
      </c>
    </row>
    <row r="142" spans="1:87" s="145" customFormat="1" x14ac:dyDescent="0.2">
      <c r="A142" s="337" t="s">
        <v>250</v>
      </c>
      <c r="B142" s="334" t="s">
        <v>1794</v>
      </c>
      <c r="C142" s="232">
        <v>0</v>
      </c>
      <c r="D142" s="233">
        <v>21235</v>
      </c>
      <c r="E142" s="233">
        <v>8860</v>
      </c>
      <c r="F142" s="233">
        <v>8970</v>
      </c>
      <c r="G142" s="233">
        <v>3865</v>
      </c>
      <c r="H142" s="233">
        <v>3985</v>
      </c>
      <c r="I142" s="233">
        <v>0</v>
      </c>
      <c r="J142" s="233">
        <v>0</v>
      </c>
      <c r="K142" s="233">
        <v>0</v>
      </c>
      <c r="L142" s="233" t="s">
        <v>1676</v>
      </c>
      <c r="M142" s="233">
        <v>7395</v>
      </c>
      <c r="N142" s="233">
        <v>0</v>
      </c>
      <c r="O142" s="233">
        <v>0</v>
      </c>
      <c r="P142" s="233"/>
      <c r="Q142" s="233">
        <v>0</v>
      </c>
      <c r="R142" s="233">
        <v>0</v>
      </c>
      <c r="S142" s="233" t="s">
        <v>1676</v>
      </c>
      <c r="T142" s="233">
        <v>0</v>
      </c>
      <c r="U142" s="233">
        <v>0</v>
      </c>
      <c r="V142" s="233" t="s">
        <v>1676</v>
      </c>
      <c r="W142" s="233">
        <v>995</v>
      </c>
      <c r="X142" s="233">
        <v>1735</v>
      </c>
      <c r="Y142" s="233">
        <v>0</v>
      </c>
      <c r="Z142" s="233">
        <v>55065</v>
      </c>
      <c r="AA142" s="233">
        <v>3235</v>
      </c>
      <c r="AB142" s="233">
        <v>0</v>
      </c>
      <c r="AC142" s="233">
        <v>1995</v>
      </c>
      <c r="AD142" s="233">
        <v>0</v>
      </c>
      <c r="AE142" s="233">
        <v>0</v>
      </c>
      <c r="AF142" s="233">
        <v>0</v>
      </c>
      <c r="AG142" s="233">
        <v>0</v>
      </c>
      <c r="AH142" s="233">
        <v>0</v>
      </c>
      <c r="AI142" s="233">
        <v>750</v>
      </c>
      <c r="AJ142" s="233" t="s">
        <v>1676</v>
      </c>
      <c r="AK142" s="233">
        <v>4095</v>
      </c>
      <c r="AL142" s="233">
        <v>0</v>
      </c>
      <c r="AM142" s="233"/>
      <c r="AN142" s="233">
        <v>0</v>
      </c>
      <c r="AO142" s="233">
        <v>170</v>
      </c>
      <c r="AP142" s="233">
        <v>3960</v>
      </c>
      <c r="AQ142" s="233">
        <v>0</v>
      </c>
      <c r="AR142" s="233">
        <v>0</v>
      </c>
      <c r="AS142" s="233">
        <v>0</v>
      </c>
      <c r="AT142" s="233">
        <v>200</v>
      </c>
      <c r="AU142" s="233">
        <v>350</v>
      </c>
      <c r="AV142" s="233">
        <v>0</v>
      </c>
      <c r="AW142" s="233" t="s">
        <v>1676</v>
      </c>
      <c r="AX142" s="233">
        <v>0</v>
      </c>
      <c r="AY142" s="233">
        <v>1040</v>
      </c>
      <c r="AZ142" s="233">
        <v>18675</v>
      </c>
      <c r="BA142" s="233">
        <v>0</v>
      </c>
      <c r="BB142" s="233">
        <v>8360</v>
      </c>
      <c r="BC142" s="233">
        <v>0</v>
      </c>
      <c r="BD142" s="233">
        <v>0</v>
      </c>
      <c r="BE142" s="233">
        <v>0</v>
      </c>
      <c r="BF142" s="233">
        <v>0</v>
      </c>
      <c r="BG142" s="233">
        <v>1990</v>
      </c>
      <c r="BH142" s="233">
        <v>10225</v>
      </c>
      <c r="BI142" s="233">
        <v>1710</v>
      </c>
      <c r="BJ142" s="233">
        <v>0</v>
      </c>
      <c r="BK142" s="233">
        <v>0</v>
      </c>
      <c r="BL142" s="233">
        <v>0</v>
      </c>
      <c r="BM142" s="233">
        <v>0</v>
      </c>
      <c r="BN142" s="233">
        <v>0</v>
      </c>
      <c r="BO142" s="233">
        <v>0</v>
      </c>
      <c r="BP142" s="233">
        <v>0</v>
      </c>
      <c r="BQ142" s="233">
        <v>0</v>
      </c>
      <c r="BR142" s="233">
        <v>240</v>
      </c>
      <c r="BS142" s="233">
        <v>65</v>
      </c>
      <c r="BT142" s="233">
        <v>0</v>
      </c>
      <c r="BU142" s="233">
        <v>0</v>
      </c>
      <c r="BV142" s="233">
        <v>0</v>
      </c>
      <c r="BW142" s="233">
        <v>0</v>
      </c>
      <c r="BX142" s="233">
        <v>0</v>
      </c>
      <c r="BY142" s="233">
        <v>0</v>
      </c>
      <c r="BZ142" s="233" t="s">
        <v>1676</v>
      </c>
      <c r="CA142" s="233">
        <v>0</v>
      </c>
      <c r="CB142" s="343"/>
      <c r="CC142" s="343">
        <v>0</v>
      </c>
      <c r="CD142" s="346"/>
      <c r="CE142" s="253">
        <v>0</v>
      </c>
      <c r="CF142" s="233">
        <v>0</v>
      </c>
      <c r="CG142" s="233">
        <v>0</v>
      </c>
      <c r="CH142" s="233">
        <v>0</v>
      </c>
      <c r="CI142" s="234">
        <v>0</v>
      </c>
    </row>
    <row r="143" spans="1:87" s="145" customFormat="1" x14ac:dyDescent="0.2">
      <c r="A143" s="337" t="s">
        <v>228</v>
      </c>
      <c r="B143" s="334" t="s">
        <v>1795</v>
      </c>
      <c r="C143" s="232">
        <v>0</v>
      </c>
      <c r="D143" s="233">
        <v>0</v>
      </c>
      <c r="E143" s="233">
        <v>0</v>
      </c>
      <c r="F143" s="233">
        <v>0</v>
      </c>
      <c r="G143" s="233">
        <v>0</v>
      </c>
      <c r="H143" s="233">
        <v>0</v>
      </c>
      <c r="I143" s="233">
        <v>0</v>
      </c>
      <c r="J143" s="233">
        <v>0</v>
      </c>
      <c r="K143" s="233">
        <v>0</v>
      </c>
      <c r="L143" s="233">
        <v>0</v>
      </c>
      <c r="M143" s="233">
        <v>0</v>
      </c>
      <c r="N143" s="233">
        <v>0</v>
      </c>
      <c r="O143" s="233">
        <v>0</v>
      </c>
      <c r="P143" s="233"/>
      <c r="Q143" s="233">
        <v>0</v>
      </c>
      <c r="R143" s="233">
        <v>0</v>
      </c>
      <c r="S143" s="233">
        <v>0</v>
      </c>
      <c r="T143" s="233">
        <v>0</v>
      </c>
      <c r="U143" s="233">
        <v>0</v>
      </c>
      <c r="V143" s="233">
        <v>0</v>
      </c>
      <c r="W143" s="233">
        <v>0</v>
      </c>
      <c r="X143" s="233">
        <v>0</v>
      </c>
      <c r="Y143" s="233">
        <v>0</v>
      </c>
      <c r="Z143" s="233">
        <v>0</v>
      </c>
      <c r="AA143" s="233">
        <v>0</v>
      </c>
      <c r="AB143" s="233">
        <v>0</v>
      </c>
      <c r="AC143" s="233">
        <v>0</v>
      </c>
      <c r="AD143" s="233">
        <v>0</v>
      </c>
      <c r="AE143" s="233">
        <v>0</v>
      </c>
      <c r="AF143" s="233">
        <v>0</v>
      </c>
      <c r="AG143" s="233">
        <v>0</v>
      </c>
      <c r="AH143" s="233">
        <v>0</v>
      </c>
      <c r="AI143" s="233">
        <v>0</v>
      </c>
      <c r="AJ143" s="233">
        <v>0</v>
      </c>
      <c r="AK143" s="233">
        <v>0</v>
      </c>
      <c r="AL143" s="233">
        <v>0</v>
      </c>
      <c r="AM143" s="233"/>
      <c r="AN143" s="233">
        <v>0</v>
      </c>
      <c r="AO143" s="233">
        <v>0</v>
      </c>
      <c r="AP143" s="233">
        <v>0</v>
      </c>
      <c r="AQ143" s="233">
        <v>0</v>
      </c>
      <c r="AR143" s="233">
        <v>0</v>
      </c>
      <c r="AS143" s="233">
        <v>0</v>
      </c>
      <c r="AT143" s="233">
        <v>0</v>
      </c>
      <c r="AU143" s="233">
        <v>0</v>
      </c>
      <c r="AV143" s="233">
        <v>0</v>
      </c>
      <c r="AW143" s="233">
        <v>0</v>
      </c>
      <c r="AX143" s="233">
        <v>0</v>
      </c>
      <c r="AY143" s="233">
        <v>0</v>
      </c>
      <c r="AZ143" s="233">
        <v>0</v>
      </c>
      <c r="BA143" s="233">
        <v>0</v>
      </c>
      <c r="BB143" s="233" t="s">
        <v>1676</v>
      </c>
      <c r="BC143" s="233">
        <v>0</v>
      </c>
      <c r="BD143" s="233">
        <v>0</v>
      </c>
      <c r="BE143" s="233">
        <v>0</v>
      </c>
      <c r="BF143" s="233">
        <v>0</v>
      </c>
      <c r="BG143" s="233">
        <v>0</v>
      </c>
      <c r="BH143" s="233">
        <v>0</v>
      </c>
      <c r="BI143" s="233">
        <v>0</v>
      </c>
      <c r="BJ143" s="233">
        <v>0</v>
      </c>
      <c r="BK143" s="233">
        <v>0</v>
      </c>
      <c r="BL143" s="233" t="s">
        <v>1676</v>
      </c>
      <c r="BM143" s="233">
        <v>8390</v>
      </c>
      <c r="BN143" s="233">
        <v>165</v>
      </c>
      <c r="BO143" s="233">
        <v>365</v>
      </c>
      <c r="BP143" s="233" t="s">
        <v>1676</v>
      </c>
      <c r="BQ143" s="233">
        <v>630</v>
      </c>
      <c r="BR143" s="233">
        <v>0</v>
      </c>
      <c r="BS143" s="233">
        <v>0</v>
      </c>
      <c r="BT143" s="233">
        <v>0</v>
      </c>
      <c r="BU143" s="233">
        <v>0</v>
      </c>
      <c r="BV143" s="233">
        <v>0</v>
      </c>
      <c r="BW143" s="233">
        <v>0</v>
      </c>
      <c r="BX143" s="233">
        <v>0</v>
      </c>
      <c r="BY143" s="233">
        <v>0</v>
      </c>
      <c r="BZ143" s="233">
        <v>0</v>
      </c>
      <c r="CA143" s="233">
        <v>0</v>
      </c>
      <c r="CB143" s="343"/>
      <c r="CC143" s="343">
        <v>0</v>
      </c>
      <c r="CD143" s="346"/>
      <c r="CE143" s="253">
        <v>0</v>
      </c>
      <c r="CF143" s="233">
        <v>0</v>
      </c>
      <c r="CG143" s="233">
        <v>0</v>
      </c>
      <c r="CH143" s="233">
        <v>0</v>
      </c>
      <c r="CI143" s="234">
        <v>10</v>
      </c>
    </row>
    <row r="144" spans="1:87" s="145" customFormat="1" x14ac:dyDescent="0.2">
      <c r="A144" s="337" t="s">
        <v>397</v>
      </c>
      <c r="B144" s="334" t="s">
        <v>1796</v>
      </c>
      <c r="C144" s="232">
        <v>0</v>
      </c>
      <c r="D144" s="233">
        <v>28585</v>
      </c>
      <c r="E144" s="233">
        <v>9115</v>
      </c>
      <c r="F144" s="233">
        <v>13635</v>
      </c>
      <c r="G144" s="233">
        <v>3735</v>
      </c>
      <c r="H144" s="233">
        <v>8970</v>
      </c>
      <c r="I144" s="233">
        <v>2955</v>
      </c>
      <c r="J144" s="233">
        <v>0</v>
      </c>
      <c r="K144" s="233">
        <v>0</v>
      </c>
      <c r="L144" s="233" t="s">
        <v>1676</v>
      </c>
      <c r="M144" s="233">
        <v>0</v>
      </c>
      <c r="N144" s="233">
        <v>0</v>
      </c>
      <c r="O144" s="233">
        <v>0</v>
      </c>
      <c r="P144" s="233"/>
      <c r="Q144" s="233">
        <v>0</v>
      </c>
      <c r="R144" s="233">
        <v>0</v>
      </c>
      <c r="S144" s="233">
        <v>1090</v>
      </c>
      <c r="T144" s="233">
        <v>0</v>
      </c>
      <c r="U144" s="233">
        <v>0</v>
      </c>
      <c r="V144" s="233">
        <v>800</v>
      </c>
      <c r="W144" s="233">
        <v>1700</v>
      </c>
      <c r="X144" s="233">
        <v>785</v>
      </c>
      <c r="Y144" s="233">
        <v>0</v>
      </c>
      <c r="Z144" s="233">
        <v>55285</v>
      </c>
      <c r="AA144" s="233">
        <v>15485</v>
      </c>
      <c r="AB144" s="233">
        <v>2220</v>
      </c>
      <c r="AC144" s="233">
        <v>14690</v>
      </c>
      <c r="AD144" s="233">
        <v>15</v>
      </c>
      <c r="AE144" s="233">
        <v>0</v>
      </c>
      <c r="AF144" s="233">
        <v>0</v>
      </c>
      <c r="AG144" s="233">
        <v>0</v>
      </c>
      <c r="AH144" s="233">
        <v>0</v>
      </c>
      <c r="AI144" s="233">
        <v>0</v>
      </c>
      <c r="AJ144" s="233">
        <v>0</v>
      </c>
      <c r="AK144" s="233">
        <v>7115</v>
      </c>
      <c r="AL144" s="233">
        <v>0</v>
      </c>
      <c r="AM144" s="233"/>
      <c r="AN144" s="233">
        <v>0</v>
      </c>
      <c r="AO144" s="233">
        <v>740</v>
      </c>
      <c r="AP144" s="233">
        <v>5605</v>
      </c>
      <c r="AQ144" s="233">
        <v>0</v>
      </c>
      <c r="AR144" s="233">
        <v>0</v>
      </c>
      <c r="AS144" s="233">
        <v>0</v>
      </c>
      <c r="AT144" s="233">
        <v>1050</v>
      </c>
      <c r="AU144" s="233" t="s">
        <v>1676</v>
      </c>
      <c r="AV144" s="233">
        <v>0</v>
      </c>
      <c r="AW144" s="233">
        <v>1050</v>
      </c>
      <c r="AX144" s="233">
        <v>0</v>
      </c>
      <c r="AY144" s="233">
        <v>1200</v>
      </c>
      <c r="AZ144" s="233">
        <v>22035</v>
      </c>
      <c r="BA144" s="233">
        <v>0</v>
      </c>
      <c r="BB144" s="233">
        <v>13880</v>
      </c>
      <c r="BC144" s="233">
        <v>350</v>
      </c>
      <c r="BD144" s="233">
        <v>0</v>
      </c>
      <c r="BE144" s="233">
        <v>0</v>
      </c>
      <c r="BF144" s="233">
        <v>0</v>
      </c>
      <c r="BG144" s="233">
        <v>7265</v>
      </c>
      <c r="BH144" s="233">
        <v>8535</v>
      </c>
      <c r="BI144" s="233">
        <v>3905</v>
      </c>
      <c r="BJ144" s="233">
        <v>0</v>
      </c>
      <c r="BK144" s="233">
        <v>0</v>
      </c>
      <c r="BL144" s="233">
        <v>0</v>
      </c>
      <c r="BM144" s="233">
        <v>0</v>
      </c>
      <c r="BN144" s="233">
        <v>0</v>
      </c>
      <c r="BO144" s="233">
        <v>0</v>
      </c>
      <c r="BP144" s="233">
        <v>0</v>
      </c>
      <c r="BQ144" s="233">
        <v>0</v>
      </c>
      <c r="BR144" s="233">
        <v>18715</v>
      </c>
      <c r="BS144" s="233">
        <v>885</v>
      </c>
      <c r="BT144" s="233">
        <v>0</v>
      </c>
      <c r="BU144" s="233">
        <v>0</v>
      </c>
      <c r="BV144" s="233">
        <v>0</v>
      </c>
      <c r="BW144" s="233" t="s">
        <v>1676</v>
      </c>
      <c r="BX144" s="233">
        <v>0</v>
      </c>
      <c r="BY144" s="233">
        <v>0</v>
      </c>
      <c r="BZ144" s="233">
        <v>0</v>
      </c>
      <c r="CA144" s="233">
        <v>0</v>
      </c>
      <c r="CB144" s="343"/>
      <c r="CC144" s="343">
        <v>1520</v>
      </c>
      <c r="CD144" s="346"/>
      <c r="CE144" s="253">
        <v>0</v>
      </c>
      <c r="CF144" s="233">
        <v>0</v>
      </c>
      <c r="CG144" s="233">
        <v>0</v>
      </c>
      <c r="CH144" s="233">
        <v>410</v>
      </c>
      <c r="CI144" s="234">
        <v>15</v>
      </c>
    </row>
    <row r="145" spans="1:87" s="145" customFormat="1" x14ac:dyDescent="0.2">
      <c r="A145" s="337" t="s">
        <v>240</v>
      </c>
      <c r="B145" s="334" t="s">
        <v>1797</v>
      </c>
      <c r="C145" s="232">
        <v>0</v>
      </c>
      <c r="D145" s="233">
        <v>12885</v>
      </c>
      <c r="E145" s="233">
        <v>4475</v>
      </c>
      <c r="F145" s="233">
        <v>4460</v>
      </c>
      <c r="G145" s="233">
        <v>1705</v>
      </c>
      <c r="H145" s="233">
        <v>5055</v>
      </c>
      <c r="I145" s="233">
        <v>0</v>
      </c>
      <c r="J145" s="233">
        <v>0</v>
      </c>
      <c r="K145" s="233">
        <v>0</v>
      </c>
      <c r="L145" s="233">
        <v>0</v>
      </c>
      <c r="M145" s="233">
        <v>1610</v>
      </c>
      <c r="N145" s="233">
        <v>0</v>
      </c>
      <c r="O145" s="233">
        <v>0</v>
      </c>
      <c r="P145" s="233"/>
      <c r="Q145" s="233">
        <v>0</v>
      </c>
      <c r="R145" s="233">
        <v>0</v>
      </c>
      <c r="S145" s="233">
        <v>0</v>
      </c>
      <c r="T145" s="233">
        <v>0</v>
      </c>
      <c r="U145" s="233">
        <v>0</v>
      </c>
      <c r="V145" s="233">
        <v>11860</v>
      </c>
      <c r="W145" s="233">
        <v>0</v>
      </c>
      <c r="X145" s="233">
        <v>0</v>
      </c>
      <c r="Y145" s="233">
        <v>0</v>
      </c>
      <c r="Z145" s="233">
        <v>15180</v>
      </c>
      <c r="AA145" s="233">
        <v>10550</v>
      </c>
      <c r="AB145" s="233">
        <v>2010</v>
      </c>
      <c r="AC145" s="233">
        <v>6835</v>
      </c>
      <c r="AD145" s="233">
        <v>0</v>
      </c>
      <c r="AE145" s="233">
        <v>0</v>
      </c>
      <c r="AF145" s="233">
        <v>0</v>
      </c>
      <c r="AG145" s="233">
        <v>0</v>
      </c>
      <c r="AH145" s="233">
        <v>0</v>
      </c>
      <c r="AI145" s="233">
        <v>0</v>
      </c>
      <c r="AJ145" s="233">
        <v>0</v>
      </c>
      <c r="AK145" s="233">
        <v>5130</v>
      </c>
      <c r="AL145" s="233">
        <v>0</v>
      </c>
      <c r="AM145" s="233"/>
      <c r="AN145" s="233">
        <v>0</v>
      </c>
      <c r="AO145" s="233">
        <v>435</v>
      </c>
      <c r="AP145" s="233">
        <v>13340</v>
      </c>
      <c r="AQ145" s="233">
        <v>0</v>
      </c>
      <c r="AR145" s="233">
        <v>0</v>
      </c>
      <c r="AS145" s="233">
        <v>0</v>
      </c>
      <c r="AT145" s="233">
        <v>0</v>
      </c>
      <c r="AU145" s="233">
        <v>0</v>
      </c>
      <c r="AV145" s="233">
        <v>0</v>
      </c>
      <c r="AW145" s="233">
        <v>355</v>
      </c>
      <c r="AX145" s="233">
        <v>0</v>
      </c>
      <c r="AY145" s="233">
        <v>1430</v>
      </c>
      <c r="AZ145" s="233">
        <v>9005</v>
      </c>
      <c r="BA145" s="233">
        <v>0</v>
      </c>
      <c r="BB145" s="233">
        <v>10885</v>
      </c>
      <c r="BC145" s="233">
        <v>0</v>
      </c>
      <c r="BD145" s="233">
        <v>0</v>
      </c>
      <c r="BE145" s="233">
        <v>0</v>
      </c>
      <c r="BF145" s="233">
        <v>0</v>
      </c>
      <c r="BG145" s="233">
        <v>1200</v>
      </c>
      <c r="BH145" s="233">
        <v>5090</v>
      </c>
      <c r="BI145" s="233">
        <v>1065</v>
      </c>
      <c r="BJ145" s="233">
        <v>0</v>
      </c>
      <c r="BK145" s="233">
        <v>0</v>
      </c>
      <c r="BL145" s="233">
        <v>0</v>
      </c>
      <c r="BM145" s="233">
        <v>0</v>
      </c>
      <c r="BN145" s="233">
        <v>0</v>
      </c>
      <c r="BO145" s="233">
        <v>0</v>
      </c>
      <c r="BP145" s="233">
        <v>0</v>
      </c>
      <c r="BQ145" s="233">
        <v>0</v>
      </c>
      <c r="BR145" s="233">
        <v>7475</v>
      </c>
      <c r="BS145" s="233">
        <v>25</v>
      </c>
      <c r="BT145" s="233">
        <v>0</v>
      </c>
      <c r="BU145" s="233">
        <v>0</v>
      </c>
      <c r="BV145" s="233">
        <v>0</v>
      </c>
      <c r="BW145" s="233">
        <v>0</v>
      </c>
      <c r="BX145" s="233">
        <v>0</v>
      </c>
      <c r="BY145" s="233">
        <v>0</v>
      </c>
      <c r="BZ145" s="233">
        <v>0</v>
      </c>
      <c r="CA145" s="233">
        <v>0</v>
      </c>
      <c r="CB145" s="343"/>
      <c r="CC145" s="343">
        <v>0</v>
      </c>
      <c r="CD145" s="346"/>
      <c r="CE145" s="253">
        <v>0</v>
      </c>
      <c r="CF145" s="233">
        <v>0</v>
      </c>
      <c r="CG145" s="233">
        <v>0</v>
      </c>
      <c r="CH145" s="233">
        <v>0</v>
      </c>
      <c r="CI145" s="234">
        <v>0</v>
      </c>
    </row>
    <row r="146" spans="1:87" s="145" customFormat="1" x14ac:dyDescent="0.2">
      <c r="A146" s="337" t="s">
        <v>1530</v>
      </c>
      <c r="B146" s="334" t="s">
        <v>1798</v>
      </c>
      <c r="C146" s="232">
        <v>0</v>
      </c>
      <c r="D146" s="233">
        <v>0</v>
      </c>
      <c r="E146" s="233">
        <v>0</v>
      </c>
      <c r="F146" s="233">
        <v>0</v>
      </c>
      <c r="G146" s="233">
        <v>0</v>
      </c>
      <c r="H146" s="233">
        <v>0</v>
      </c>
      <c r="I146" s="233">
        <v>0</v>
      </c>
      <c r="J146" s="233">
        <v>0</v>
      </c>
      <c r="K146" s="233">
        <v>0</v>
      </c>
      <c r="L146" s="233">
        <v>0</v>
      </c>
      <c r="M146" s="233">
        <v>0</v>
      </c>
      <c r="N146" s="233">
        <v>0</v>
      </c>
      <c r="O146" s="233">
        <v>0</v>
      </c>
      <c r="P146" s="233"/>
      <c r="Q146" s="233">
        <v>0</v>
      </c>
      <c r="R146" s="233">
        <v>0</v>
      </c>
      <c r="S146" s="233">
        <v>0</v>
      </c>
      <c r="T146" s="233">
        <v>0</v>
      </c>
      <c r="U146" s="233">
        <v>0</v>
      </c>
      <c r="V146" s="233">
        <v>0</v>
      </c>
      <c r="W146" s="233">
        <v>0</v>
      </c>
      <c r="X146" s="233">
        <v>0</v>
      </c>
      <c r="Y146" s="233">
        <v>0</v>
      </c>
      <c r="Z146" s="233">
        <v>240</v>
      </c>
      <c r="AA146" s="233">
        <v>0</v>
      </c>
      <c r="AB146" s="233">
        <v>0</v>
      </c>
      <c r="AC146" s="233">
        <v>0</v>
      </c>
      <c r="AD146" s="233">
        <v>0</v>
      </c>
      <c r="AE146" s="233">
        <v>0</v>
      </c>
      <c r="AF146" s="233">
        <v>0</v>
      </c>
      <c r="AG146" s="233">
        <v>0</v>
      </c>
      <c r="AH146" s="233">
        <v>0</v>
      </c>
      <c r="AI146" s="233">
        <v>0</v>
      </c>
      <c r="AJ146" s="233">
        <v>100</v>
      </c>
      <c r="AK146" s="233">
        <v>0</v>
      </c>
      <c r="AL146" s="233">
        <v>0</v>
      </c>
      <c r="AM146" s="233"/>
      <c r="AN146" s="233">
        <v>0</v>
      </c>
      <c r="AO146" s="233">
        <v>0</v>
      </c>
      <c r="AP146" s="233">
        <v>0</v>
      </c>
      <c r="AQ146" s="233">
        <v>0</v>
      </c>
      <c r="AR146" s="233">
        <v>0</v>
      </c>
      <c r="AS146" s="233">
        <v>0</v>
      </c>
      <c r="AT146" s="233">
        <v>0</v>
      </c>
      <c r="AU146" s="233">
        <v>0</v>
      </c>
      <c r="AV146" s="233">
        <v>0</v>
      </c>
      <c r="AW146" s="233">
        <v>0</v>
      </c>
      <c r="AX146" s="233">
        <v>0</v>
      </c>
      <c r="AY146" s="233">
        <v>0</v>
      </c>
      <c r="AZ146" s="233">
        <v>0</v>
      </c>
      <c r="BA146" s="233">
        <v>0</v>
      </c>
      <c r="BB146" s="233">
        <v>0</v>
      </c>
      <c r="BC146" s="233">
        <v>0</v>
      </c>
      <c r="BD146" s="233">
        <v>0</v>
      </c>
      <c r="BE146" s="233">
        <v>0</v>
      </c>
      <c r="BF146" s="233">
        <v>0</v>
      </c>
      <c r="BG146" s="233">
        <v>0</v>
      </c>
      <c r="BH146" s="233">
        <v>0</v>
      </c>
      <c r="BI146" s="233">
        <v>0</v>
      </c>
      <c r="BJ146" s="233">
        <v>0</v>
      </c>
      <c r="BK146" s="233">
        <v>0</v>
      </c>
      <c r="BL146" s="233">
        <v>0</v>
      </c>
      <c r="BM146" s="233">
        <v>0</v>
      </c>
      <c r="BN146" s="233">
        <v>0</v>
      </c>
      <c r="BO146" s="233">
        <v>0</v>
      </c>
      <c r="BP146" s="233">
        <v>0</v>
      </c>
      <c r="BQ146" s="233">
        <v>0</v>
      </c>
      <c r="BR146" s="233">
        <v>0</v>
      </c>
      <c r="BS146" s="233">
        <v>0</v>
      </c>
      <c r="BT146" s="233">
        <v>0</v>
      </c>
      <c r="BU146" s="233">
        <v>0</v>
      </c>
      <c r="BV146" s="233">
        <v>0</v>
      </c>
      <c r="BW146" s="233">
        <v>0</v>
      </c>
      <c r="BX146" s="233">
        <v>0</v>
      </c>
      <c r="BY146" s="233">
        <v>0</v>
      </c>
      <c r="BZ146" s="233">
        <v>0</v>
      </c>
      <c r="CA146" s="233">
        <v>0</v>
      </c>
      <c r="CB146" s="343"/>
      <c r="CC146" s="343" t="s">
        <v>1676</v>
      </c>
      <c r="CD146" s="346"/>
      <c r="CE146" s="253">
        <v>0</v>
      </c>
      <c r="CF146" s="233">
        <v>0</v>
      </c>
      <c r="CG146" s="233">
        <v>0</v>
      </c>
      <c r="CH146" s="233">
        <v>0</v>
      </c>
      <c r="CI146" s="234">
        <v>0</v>
      </c>
    </row>
    <row r="147" spans="1:87" s="145" customFormat="1" x14ac:dyDescent="0.2">
      <c r="A147" s="337" t="s">
        <v>796</v>
      </c>
      <c r="B147" s="334" t="s">
        <v>1799</v>
      </c>
      <c r="C147" s="232">
        <v>0</v>
      </c>
      <c r="D147" s="233">
        <v>835</v>
      </c>
      <c r="E147" s="233">
        <v>320</v>
      </c>
      <c r="F147" s="233">
        <v>1905</v>
      </c>
      <c r="G147" s="233">
        <v>160</v>
      </c>
      <c r="H147" s="233">
        <v>1125</v>
      </c>
      <c r="I147" s="233">
        <v>3355</v>
      </c>
      <c r="J147" s="233">
        <v>0</v>
      </c>
      <c r="K147" s="233">
        <v>0</v>
      </c>
      <c r="L147" s="233">
        <v>0</v>
      </c>
      <c r="M147" s="233">
        <v>0</v>
      </c>
      <c r="N147" s="233">
        <v>0</v>
      </c>
      <c r="O147" s="233">
        <v>0</v>
      </c>
      <c r="P147" s="233"/>
      <c r="Q147" s="233">
        <v>0</v>
      </c>
      <c r="R147" s="233">
        <v>0</v>
      </c>
      <c r="S147" s="233">
        <v>0</v>
      </c>
      <c r="T147" s="233">
        <v>0</v>
      </c>
      <c r="U147" s="233">
        <v>0</v>
      </c>
      <c r="V147" s="233">
        <v>0</v>
      </c>
      <c r="W147" s="233">
        <v>0</v>
      </c>
      <c r="X147" s="233">
        <v>0</v>
      </c>
      <c r="Y147" s="233">
        <v>0</v>
      </c>
      <c r="Z147" s="233">
        <v>0</v>
      </c>
      <c r="AA147" s="233">
        <v>3245</v>
      </c>
      <c r="AB147" s="233">
        <v>0</v>
      </c>
      <c r="AC147" s="233">
        <v>0</v>
      </c>
      <c r="AD147" s="233">
        <v>0</v>
      </c>
      <c r="AE147" s="233">
        <v>0</v>
      </c>
      <c r="AF147" s="233">
        <v>0</v>
      </c>
      <c r="AG147" s="233">
        <v>0</v>
      </c>
      <c r="AH147" s="233">
        <v>0</v>
      </c>
      <c r="AI147" s="233">
        <v>0</v>
      </c>
      <c r="AJ147" s="233">
        <v>0</v>
      </c>
      <c r="AK147" s="233">
        <v>0</v>
      </c>
      <c r="AL147" s="233">
        <v>0</v>
      </c>
      <c r="AM147" s="233"/>
      <c r="AN147" s="233">
        <v>0</v>
      </c>
      <c r="AO147" s="233">
        <v>0</v>
      </c>
      <c r="AP147" s="233">
        <v>0</v>
      </c>
      <c r="AQ147" s="233">
        <v>0</v>
      </c>
      <c r="AR147" s="233">
        <v>0</v>
      </c>
      <c r="AS147" s="233">
        <v>0</v>
      </c>
      <c r="AT147" s="233">
        <v>0</v>
      </c>
      <c r="AU147" s="233">
        <v>0</v>
      </c>
      <c r="AV147" s="233">
        <v>0</v>
      </c>
      <c r="AW147" s="233">
        <v>0</v>
      </c>
      <c r="AX147" s="233">
        <v>0</v>
      </c>
      <c r="AY147" s="233">
        <v>0</v>
      </c>
      <c r="AZ147" s="233">
        <v>0</v>
      </c>
      <c r="BA147" s="233">
        <v>0</v>
      </c>
      <c r="BB147" s="233">
        <v>0</v>
      </c>
      <c r="BC147" s="233">
        <v>0</v>
      </c>
      <c r="BD147" s="233">
        <v>0</v>
      </c>
      <c r="BE147" s="233">
        <v>0</v>
      </c>
      <c r="BF147" s="233">
        <v>0</v>
      </c>
      <c r="BG147" s="233">
        <v>0</v>
      </c>
      <c r="BH147" s="233">
        <v>570</v>
      </c>
      <c r="BI147" s="233">
        <v>0</v>
      </c>
      <c r="BJ147" s="233">
        <v>0</v>
      </c>
      <c r="BK147" s="233">
        <v>0</v>
      </c>
      <c r="BL147" s="233">
        <v>0</v>
      </c>
      <c r="BM147" s="233">
        <v>0</v>
      </c>
      <c r="BN147" s="233">
        <v>0</v>
      </c>
      <c r="BO147" s="233">
        <v>0</v>
      </c>
      <c r="BP147" s="233">
        <v>0</v>
      </c>
      <c r="BQ147" s="233">
        <v>0</v>
      </c>
      <c r="BR147" s="233">
        <v>0</v>
      </c>
      <c r="BS147" s="233">
        <v>0</v>
      </c>
      <c r="BT147" s="233">
        <v>0</v>
      </c>
      <c r="BU147" s="233">
        <v>0</v>
      </c>
      <c r="BV147" s="233">
        <v>0</v>
      </c>
      <c r="BW147" s="233">
        <v>0</v>
      </c>
      <c r="BX147" s="233">
        <v>0</v>
      </c>
      <c r="BY147" s="233">
        <v>0</v>
      </c>
      <c r="BZ147" s="233">
        <v>0</v>
      </c>
      <c r="CA147" s="233">
        <v>0</v>
      </c>
      <c r="CB147" s="343"/>
      <c r="CC147" s="343">
        <v>0</v>
      </c>
      <c r="CD147" s="346"/>
      <c r="CE147" s="253">
        <v>0</v>
      </c>
      <c r="CF147" s="233">
        <v>0</v>
      </c>
      <c r="CG147" s="233">
        <v>0</v>
      </c>
      <c r="CH147" s="233">
        <v>0</v>
      </c>
      <c r="CI147" s="234">
        <v>0</v>
      </c>
    </row>
    <row r="148" spans="1:87" s="145" customFormat="1" x14ac:dyDescent="0.2">
      <c r="A148" s="337" t="s">
        <v>552</v>
      </c>
      <c r="B148" s="334" t="s">
        <v>1800</v>
      </c>
      <c r="C148" s="232">
        <v>0</v>
      </c>
      <c r="D148" s="233">
        <v>17910</v>
      </c>
      <c r="E148" s="233">
        <v>3145</v>
      </c>
      <c r="F148" s="233">
        <v>9770</v>
      </c>
      <c r="G148" s="233">
        <v>990</v>
      </c>
      <c r="H148" s="233">
        <v>4110</v>
      </c>
      <c r="I148" s="233">
        <v>665</v>
      </c>
      <c r="J148" s="233">
        <v>0</v>
      </c>
      <c r="K148" s="233">
        <v>430</v>
      </c>
      <c r="L148" s="233">
        <v>50</v>
      </c>
      <c r="M148" s="233" t="s">
        <v>1676</v>
      </c>
      <c r="N148" s="233">
        <v>0</v>
      </c>
      <c r="O148" s="233">
        <v>0</v>
      </c>
      <c r="P148" s="233"/>
      <c r="Q148" s="233">
        <v>0</v>
      </c>
      <c r="R148" s="233" t="s">
        <v>1676</v>
      </c>
      <c r="S148" s="233">
        <v>365</v>
      </c>
      <c r="T148" s="233">
        <v>0</v>
      </c>
      <c r="U148" s="233">
        <v>165</v>
      </c>
      <c r="V148" s="233">
        <v>11475</v>
      </c>
      <c r="W148" s="233">
        <v>1515</v>
      </c>
      <c r="X148" s="233">
        <v>0</v>
      </c>
      <c r="Y148" s="233">
        <v>0</v>
      </c>
      <c r="Z148" s="233">
        <v>36290</v>
      </c>
      <c r="AA148" s="233">
        <v>0</v>
      </c>
      <c r="AB148" s="233">
        <v>0</v>
      </c>
      <c r="AC148" s="233">
        <v>0</v>
      </c>
      <c r="AD148" s="233">
        <v>0</v>
      </c>
      <c r="AE148" s="233">
        <v>0</v>
      </c>
      <c r="AF148" s="233">
        <v>10</v>
      </c>
      <c r="AG148" s="233">
        <v>0</v>
      </c>
      <c r="AH148" s="233">
        <v>0</v>
      </c>
      <c r="AI148" s="233">
        <v>0</v>
      </c>
      <c r="AJ148" s="233" t="s">
        <v>1676</v>
      </c>
      <c r="AK148" s="233">
        <v>1900</v>
      </c>
      <c r="AL148" s="233">
        <v>0</v>
      </c>
      <c r="AM148" s="233"/>
      <c r="AN148" s="233">
        <v>0</v>
      </c>
      <c r="AO148" s="233">
        <v>20</v>
      </c>
      <c r="AP148" s="233">
        <v>60</v>
      </c>
      <c r="AQ148" s="233">
        <v>0</v>
      </c>
      <c r="AR148" s="233">
        <v>0</v>
      </c>
      <c r="AS148" s="233">
        <v>0</v>
      </c>
      <c r="AT148" s="233">
        <v>4625</v>
      </c>
      <c r="AU148" s="233" t="s">
        <v>1676</v>
      </c>
      <c r="AV148" s="233">
        <v>0</v>
      </c>
      <c r="AW148" s="233">
        <v>15</v>
      </c>
      <c r="AX148" s="233">
        <v>15</v>
      </c>
      <c r="AY148" s="233">
        <v>115</v>
      </c>
      <c r="AZ148" s="233">
        <v>10510</v>
      </c>
      <c r="BA148" s="233" t="s">
        <v>1676</v>
      </c>
      <c r="BB148" s="233">
        <v>4795</v>
      </c>
      <c r="BC148" s="233">
        <v>0</v>
      </c>
      <c r="BD148" s="233">
        <v>0</v>
      </c>
      <c r="BE148" s="233">
        <v>0</v>
      </c>
      <c r="BF148" s="233">
        <v>0</v>
      </c>
      <c r="BG148" s="233">
        <v>4590</v>
      </c>
      <c r="BH148" s="233">
        <v>2235</v>
      </c>
      <c r="BI148" s="233">
        <v>2055</v>
      </c>
      <c r="BJ148" s="233">
        <v>0</v>
      </c>
      <c r="BK148" s="233">
        <v>0</v>
      </c>
      <c r="BL148" s="233">
        <v>0</v>
      </c>
      <c r="BM148" s="233">
        <v>0</v>
      </c>
      <c r="BN148" s="233">
        <v>0</v>
      </c>
      <c r="BO148" s="233">
        <v>0</v>
      </c>
      <c r="BP148" s="233">
        <v>0</v>
      </c>
      <c r="BQ148" s="233">
        <v>0</v>
      </c>
      <c r="BR148" s="233">
        <v>0</v>
      </c>
      <c r="BS148" s="233">
        <v>325</v>
      </c>
      <c r="BT148" s="233">
        <v>0</v>
      </c>
      <c r="BU148" s="233">
        <v>0</v>
      </c>
      <c r="BV148" s="233">
        <v>160</v>
      </c>
      <c r="BW148" s="233">
        <v>1230</v>
      </c>
      <c r="BX148" s="233">
        <v>0</v>
      </c>
      <c r="BY148" s="233">
        <v>140</v>
      </c>
      <c r="BZ148" s="233">
        <v>0</v>
      </c>
      <c r="CA148" s="233">
        <v>0</v>
      </c>
      <c r="CB148" s="343"/>
      <c r="CC148" s="343">
        <v>0</v>
      </c>
      <c r="CD148" s="346"/>
      <c r="CE148" s="253">
        <v>0</v>
      </c>
      <c r="CF148" s="233">
        <v>0</v>
      </c>
      <c r="CG148" s="233">
        <v>0</v>
      </c>
      <c r="CH148" s="233">
        <v>0</v>
      </c>
      <c r="CI148" s="234">
        <v>0</v>
      </c>
    </row>
    <row r="149" spans="1:87" s="145" customFormat="1" x14ac:dyDescent="0.2">
      <c r="A149" s="337" t="s">
        <v>1598</v>
      </c>
      <c r="B149" s="334" t="s">
        <v>1801</v>
      </c>
      <c r="C149" s="232">
        <v>0</v>
      </c>
      <c r="D149" s="233">
        <v>0</v>
      </c>
      <c r="E149" s="233">
        <v>0</v>
      </c>
      <c r="F149" s="233">
        <v>0</v>
      </c>
      <c r="G149" s="233">
        <v>0</v>
      </c>
      <c r="H149" s="233">
        <v>0</v>
      </c>
      <c r="I149" s="233">
        <v>0</v>
      </c>
      <c r="J149" s="233">
        <v>0</v>
      </c>
      <c r="K149" s="233">
        <v>0</v>
      </c>
      <c r="L149" s="233">
        <v>0</v>
      </c>
      <c r="M149" s="233">
        <v>0</v>
      </c>
      <c r="N149" s="233">
        <v>0</v>
      </c>
      <c r="O149" s="233">
        <v>0</v>
      </c>
      <c r="P149" s="233"/>
      <c r="Q149" s="233">
        <v>0</v>
      </c>
      <c r="R149" s="233">
        <v>0</v>
      </c>
      <c r="S149" s="233">
        <v>95</v>
      </c>
      <c r="T149" s="233">
        <v>0</v>
      </c>
      <c r="U149" s="233">
        <v>0</v>
      </c>
      <c r="V149" s="233">
        <v>0</v>
      </c>
      <c r="W149" s="233">
        <v>0</v>
      </c>
      <c r="X149" s="233">
        <v>0</v>
      </c>
      <c r="Y149" s="233">
        <v>0</v>
      </c>
      <c r="Z149" s="233">
        <v>0</v>
      </c>
      <c r="AA149" s="233">
        <v>0</v>
      </c>
      <c r="AB149" s="233">
        <v>0</v>
      </c>
      <c r="AC149" s="233">
        <v>0</v>
      </c>
      <c r="AD149" s="233">
        <v>0</v>
      </c>
      <c r="AE149" s="233">
        <v>0</v>
      </c>
      <c r="AF149" s="233">
        <v>0</v>
      </c>
      <c r="AG149" s="233">
        <v>0</v>
      </c>
      <c r="AH149" s="233">
        <v>0</v>
      </c>
      <c r="AI149" s="233">
        <v>0</v>
      </c>
      <c r="AJ149" s="233">
        <v>0</v>
      </c>
      <c r="AK149" s="233">
        <v>0</v>
      </c>
      <c r="AL149" s="233">
        <v>0</v>
      </c>
      <c r="AM149" s="233"/>
      <c r="AN149" s="233">
        <v>0</v>
      </c>
      <c r="AO149" s="233">
        <v>0</v>
      </c>
      <c r="AP149" s="233">
        <v>0</v>
      </c>
      <c r="AQ149" s="233">
        <v>0</v>
      </c>
      <c r="AR149" s="233">
        <v>0</v>
      </c>
      <c r="AS149" s="233">
        <v>0</v>
      </c>
      <c r="AT149" s="233">
        <v>0</v>
      </c>
      <c r="AU149" s="233">
        <v>0</v>
      </c>
      <c r="AV149" s="233">
        <v>0</v>
      </c>
      <c r="AW149" s="233">
        <v>0</v>
      </c>
      <c r="AX149" s="233">
        <v>0</v>
      </c>
      <c r="AY149" s="233">
        <v>0</v>
      </c>
      <c r="AZ149" s="233">
        <v>0</v>
      </c>
      <c r="BA149" s="233">
        <v>0</v>
      </c>
      <c r="BB149" s="233">
        <v>0</v>
      </c>
      <c r="BC149" s="233">
        <v>0</v>
      </c>
      <c r="BD149" s="233">
        <v>0</v>
      </c>
      <c r="BE149" s="233">
        <v>0</v>
      </c>
      <c r="BF149" s="233">
        <v>0</v>
      </c>
      <c r="BG149" s="233">
        <v>0</v>
      </c>
      <c r="BH149" s="233">
        <v>0</v>
      </c>
      <c r="BI149" s="233">
        <v>0</v>
      </c>
      <c r="BJ149" s="233">
        <v>0</v>
      </c>
      <c r="BK149" s="233">
        <v>0</v>
      </c>
      <c r="BL149" s="233">
        <v>0</v>
      </c>
      <c r="BM149" s="233">
        <v>0</v>
      </c>
      <c r="BN149" s="233">
        <v>0</v>
      </c>
      <c r="BO149" s="233">
        <v>0</v>
      </c>
      <c r="BP149" s="233">
        <v>0</v>
      </c>
      <c r="BQ149" s="233">
        <v>0</v>
      </c>
      <c r="BR149" s="233">
        <v>0</v>
      </c>
      <c r="BS149" s="233">
        <v>0</v>
      </c>
      <c r="BT149" s="233">
        <v>0</v>
      </c>
      <c r="BU149" s="233">
        <v>0</v>
      </c>
      <c r="BV149" s="233">
        <v>0</v>
      </c>
      <c r="BW149" s="233">
        <v>0</v>
      </c>
      <c r="BX149" s="233">
        <v>0</v>
      </c>
      <c r="BY149" s="233">
        <v>0</v>
      </c>
      <c r="BZ149" s="233">
        <v>0</v>
      </c>
      <c r="CA149" s="233">
        <v>0</v>
      </c>
      <c r="CB149" s="343"/>
      <c r="CC149" s="343">
        <v>0</v>
      </c>
      <c r="CD149" s="346"/>
      <c r="CE149" s="253">
        <v>0</v>
      </c>
      <c r="CF149" s="233">
        <v>0</v>
      </c>
      <c r="CG149" s="233">
        <v>0</v>
      </c>
      <c r="CH149" s="233">
        <v>0</v>
      </c>
      <c r="CI149" s="234">
        <v>0</v>
      </c>
    </row>
    <row r="150" spans="1:87" s="145" customFormat="1" x14ac:dyDescent="0.2">
      <c r="A150" s="337" t="s">
        <v>1218</v>
      </c>
      <c r="B150" s="334" t="s">
        <v>1802</v>
      </c>
      <c r="C150" s="232">
        <v>0</v>
      </c>
      <c r="D150" s="233">
        <v>965</v>
      </c>
      <c r="E150" s="233" t="s">
        <v>1676</v>
      </c>
      <c r="F150" s="233">
        <v>115</v>
      </c>
      <c r="G150" s="233">
        <v>0</v>
      </c>
      <c r="H150" s="233">
        <v>455</v>
      </c>
      <c r="I150" s="233">
        <v>0</v>
      </c>
      <c r="J150" s="233">
        <v>0</v>
      </c>
      <c r="K150" s="233">
        <v>0</v>
      </c>
      <c r="L150" s="233">
        <v>0</v>
      </c>
      <c r="M150" s="233">
        <v>0</v>
      </c>
      <c r="N150" s="233">
        <v>0</v>
      </c>
      <c r="O150" s="233">
        <v>0</v>
      </c>
      <c r="P150" s="233"/>
      <c r="Q150" s="233">
        <v>0</v>
      </c>
      <c r="R150" s="233">
        <v>0</v>
      </c>
      <c r="S150" s="233">
        <v>795</v>
      </c>
      <c r="T150" s="233">
        <v>0</v>
      </c>
      <c r="U150" s="233">
        <v>0</v>
      </c>
      <c r="V150" s="233">
        <v>0</v>
      </c>
      <c r="W150" s="233">
        <v>0</v>
      </c>
      <c r="X150" s="233">
        <v>0</v>
      </c>
      <c r="Y150" s="233">
        <v>0</v>
      </c>
      <c r="Z150" s="233">
        <v>0</v>
      </c>
      <c r="AA150" s="233" t="s">
        <v>1676</v>
      </c>
      <c r="AB150" s="233">
        <v>0</v>
      </c>
      <c r="AC150" s="233">
        <v>0</v>
      </c>
      <c r="AD150" s="233">
        <v>0</v>
      </c>
      <c r="AE150" s="233">
        <v>0</v>
      </c>
      <c r="AF150" s="233">
        <v>0</v>
      </c>
      <c r="AG150" s="233">
        <v>0</v>
      </c>
      <c r="AH150" s="233">
        <v>0</v>
      </c>
      <c r="AI150" s="233">
        <v>0</v>
      </c>
      <c r="AJ150" s="233">
        <v>0</v>
      </c>
      <c r="AK150" s="233">
        <v>0</v>
      </c>
      <c r="AL150" s="233">
        <v>0</v>
      </c>
      <c r="AM150" s="233"/>
      <c r="AN150" s="233">
        <v>0</v>
      </c>
      <c r="AO150" s="233">
        <v>0</v>
      </c>
      <c r="AP150" s="233">
        <v>0</v>
      </c>
      <c r="AQ150" s="233">
        <v>0</v>
      </c>
      <c r="AR150" s="233">
        <v>0</v>
      </c>
      <c r="AS150" s="233">
        <v>0</v>
      </c>
      <c r="AT150" s="233">
        <v>0</v>
      </c>
      <c r="AU150" s="233">
        <v>0</v>
      </c>
      <c r="AV150" s="233">
        <v>0</v>
      </c>
      <c r="AW150" s="233">
        <v>0</v>
      </c>
      <c r="AX150" s="233">
        <v>0</v>
      </c>
      <c r="AY150" s="233">
        <v>0</v>
      </c>
      <c r="AZ150" s="233">
        <v>0</v>
      </c>
      <c r="BA150" s="233">
        <v>0</v>
      </c>
      <c r="BB150" s="233">
        <v>0</v>
      </c>
      <c r="BC150" s="233">
        <v>0</v>
      </c>
      <c r="BD150" s="233">
        <v>0</v>
      </c>
      <c r="BE150" s="233">
        <v>0</v>
      </c>
      <c r="BF150" s="233">
        <v>0</v>
      </c>
      <c r="BG150" s="233">
        <v>0</v>
      </c>
      <c r="BH150" s="233">
        <v>65</v>
      </c>
      <c r="BI150" s="233">
        <v>0</v>
      </c>
      <c r="BJ150" s="233">
        <v>0</v>
      </c>
      <c r="BK150" s="233">
        <v>0</v>
      </c>
      <c r="BL150" s="233">
        <v>0</v>
      </c>
      <c r="BM150" s="233">
        <v>0</v>
      </c>
      <c r="BN150" s="233">
        <v>0</v>
      </c>
      <c r="BO150" s="233">
        <v>0</v>
      </c>
      <c r="BP150" s="233">
        <v>0</v>
      </c>
      <c r="BQ150" s="233">
        <v>0</v>
      </c>
      <c r="BR150" s="233">
        <v>0</v>
      </c>
      <c r="BS150" s="233">
        <v>0</v>
      </c>
      <c r="BT150" s="233">
        <v>0</v>
      </c>
      <c r="BU150" s="233">
        <v>0</v>
      </c>
      <c r="BV150" s="233">
        <v>0</v>
      </c>
      <c r="BW150" s="233">
        <v>0</v>
      </c>
      <c r="BX150" s="233">
        <v>0</v>
      </c>
      <c r="BY150" s="233">
        <v>0</v>
      </c>
      <c r="BZ150" s="233">
        <v>0</v>
      </c>
      <c r="CA150" s="233">
        <v>0</v>
      </c>
      <c r="CB150" s="343"/>
      <c r="CC150" s="343">
        <v>0</v>
      </c>
      <c r="CD150" s="346"/>
      <c r="CE150" s="253">
        <v>0</v>
      </c>
      <c r="CF150" s="233">
        <v>0</v>
      </c>
      <c r="CG150" s="233">
        <v>0</v>
      </c>
      <c r="CH150" s="233">
        <v>0</v>
      </c>
      <c r="CI150" s="234">
        <v>0</v>
      </c>
    </row>
    <row r="151" spans="1:87" s="145" customFormat="1" x14ac:dyDescent="0.2">
      <c r="A151" s="337" t="s">
        <v>1554</v>
      </c>
      <c r="B151" s="334" t="s">
        <v>1803</v>
      </c>
      <c r="C151" s="232">
        <v>0</v>
      </c>
      <c r="D151" s="233">
        <v>0</v>
      </c>
      <c r="E151" s="233">
        <v>0</v>
      </c>
      <c r="F151" s="233">
        <v>0</v>
      </c>
      <c r="G151" s="233">
        <v>0</v>
      </c>
      <c r="H151" s="233">
        <v>0</v>
      </c>
      <c r="I151" s="233">
        <v>0</v>
      </c>
      <c r="J151" s="233">
        <v>0</v>
      </c>
      <c r="K151" s="233">
        <v>0</v>
      </c>
      <c r="L151" s="233">
        <v>0</v>
      </c>
      <c r="M151" s="233">
        <v>0</v>
      </c>
      <c r="N151" s="233">
        <v>0</v>
      </c>
      <c r="O151" s="233">
        <v>0</v>
      </c>
      <c r="P151" s="233"/>
      <c r="Q151" s="233">
        <v>0</v>
      </c>
      <c r="R151" s="233">
        <v>0</v>
      </c>
      <c r="S151" s="233">
        <v>0</v>
      </c>
      <c r="T151" s="233">
        <v>0</v>
      </c>
      <c r="U151" s="233">
        <v>0</v>
      </c>
      <c r="V151" s="233">
        <v>0</v>
      </c>
      <c r="W151" s="233">
        <v>0</v>
      </c>
      <c r="X151" s="233">
        <v>0</v>
      </c>
      <c r="Y151" s="233">
        <v>0</v>
      </c>
      <c r="Z151" s="233">
        <v>0</v>
      </c>
      <c r="AA151" s="233">
        <v>0</v>
      </c>
      <c r="AB151" s="233">
        <v>0</v>
      </c>
      <c r="AC151" s="233">
        <v>0</v>
      </c>
      <c r="AD151" s="233">
        <v>0</v>
      </c>
      <c r="AE151" s="233">
        <v>0</v>
      </c>
      <c r="AF151" s="233">
        <v>0</v>
      </c>
      <c r="AG151" s="233">
        <v>0</v>
      </c>
      <c r="AH151" s="233">
        <v>0</v>
      </c>
      <c r="AI151" s="233">
        <v>0</v>
      </c>
      <c r="AJ151" s="233">
        <v>0</v>
      </c>
      <c r="AK151" s="233">
        <v>0</v>
      </c>
      <c r="AL151" s="233">
        <v>0</v>
      </c>
      <c r="AM151" s="233"/>
      <c r="AN151" s="233">
        <v>0</v>
      </c>
      <c r="AO151" s="233">
        <v>0</v>
      </c>
      <c r="AP151" s="233">
        <v>0</v>
      </c>
      <c r="AQ151" s="233">
        <v>0</v>
      </c>
      <c r="AR151" s="233">
        <v>0</v>
      </c>
      <c r="AS151" s="233">
        <v>0</v>
      </c>
      <c r="AT151" s="233">
        <v>0</v>
      </c>
      <c r="AU151" s="233">
        <v>0</v>
      </c>
      <c r="AV151" s="233">
        <v>0</v>
      </c>
      <c r="AW151" s="233">
        <v>0</v>
      </c>
      <c r="AX151" s="233">
        <v>0</v>
      </c>
      <c r="AY151" s="233">
        <v>0</v>
      </c>
      <c r="AZ151" s="233">
        <v>0</v>
      </c>
      <c r="BA151" s="233">
        <v>0</v>
      </c>
      <c r="BB151" s="233">
        <v>0</v>
      </c>
      <c r="BC151" s="233">
        <v>0</v>
      </c>
      <c r="BD151" s="233">
        <v>0</v>
      </c>
      <c r="BE151" s="233">
        <v>0</v>
      </c>
      <c r="BF151" s="233">
        <v>775</v>
      </c>
      <c r="BG151" s="233">
        <v>0</v>
      </c>
      <c r="BH151" s="233">
        <v>0</v>
      </c>
      <c r="BI151" s="233">
        <v>0</v>
      </c>
      <c r="BJ151" s="233">
        <v>0</v>
      </c>
      <c r="BK151" s="233">
        <v>0</v>
      </c>
      <c r="BL151" s="233">
        <v>10</v>
      </c>
      <c r="BM151" s="233">
        <v>2635</v>
      </c>
      <c r="BN151" s="233">
        <v>215</v>
      </c>
      <c r="BO151" s="233">
        <v>505</v>
      </c>
      <c r="BP151" s="233">
        <v>0</v>
      </c>
      <c r="BQ151" s="233">
        <v>1195</v>
      </c>
      <c r="BR151" s="233">
        <v>0</v>
      </c>
      <c r="BS151" s="233">
        <v>0</v>
      </c>
      <c r="BT151" s="233">
        <v>0</v>
      </c>
      <c r="BU151" s="233">
        <v>0</v>
      </c>
      <c r="BV151" s="233">
        <v>0</v>
      </c>
      <c r="BW151" s="233">
        <v>0</v>
      </c>
      <c r="BX151" s="233">
        <v>0</v>
      </c>
      <c r="BY151" s="233">
        <v>0</v>
      </c>
      <c r="BZ151" s="233">
        <v>0</v>
      </c>
      <c r="CA151" s="233">
        <v>0</v>
      </c>
      <c r="CB151" s="343"/>
      <c r="CC151" s="343">
        <v>0</v>
      </c>
      <c r="CD151" s="346"/>
      <c r="CE151" s="253">
        <v>0</v>
      </c>
      <c r="CF151" s="233">
        <v>0</v>
      </c>
      <c r="CG151" s="233">
        <v>0</v>
      </c>
      <c r="CH151" s="233">
        <v>0</v>
      </c>
      <c r="CI151" s="234">
        <v>0</v>
      </c>
    </row>
    <row r="152" spans="1:87" s="145" customFormat="1" x14ac:dyDescent="0.2">
      <c r="A152" s="337" t="s">
        <v>336</v>
      </c>
      <c r="B152" s="334" t="s">
        <v>1804</v>
      </c>
      <c r="C152" s="232">
        <v>0</v>
      </c>
      <c r="D152" s="233">
        <v>2090</v>
      </c>
      <c r="E152" s="233">
        <v>445</v>
      </c>
      <c r="F152" s="233">
        <v>2060</v>
      </c>
      <c r="G152" s="233">
        <v>140</v>
      </c>
      <c r="H152" s="233">
        <v>0</v>
      </c>
      <c r="I152" s="233">
        <v>0</v>
      </c>
      <c r="J152" s="233">
        <v>0</v>
      </c>
      <c r="K152" s="233">
        <v>0</v>
      </c>
      <c r="L152" s="233">
        <v>0</v>
      </c>
      <c r="M152" s="233">
        <v>0</v>
      </c>
      <c r="N152" s="233">
        <v>0</v>
      </c>
      <c r="O152" s="233">
        <v>0</v>
      </c>
      <c r="P152" s="233"/>
      <c r="Q152" s="233">
        <v>0</v>
      </c>
      <c r="R152" s="233">
        <v>35</v>
      </c>
      <c r="S152" s="233">
        <v>95</v>
      </c>
      <c r="T152" s="233">
        <v>0</v>
      </c>
      <c r="U152" s="233">
        <v>0</v>
      </c>
      <c r="V152" s="233">
        <v>0</v>
      </c>
      <c r="W152" s="233">
        <v>605</v>
      </c>
      <c r="X152" s="233">
        <v>0</v>
      </c>
      <c r="Y152" s="233">
        <v>0</v>
      </c>
      <c r="Z152" s="233">
        <v>0</v>
      </c>
      <c r="AA152" s="233">
        <v>365</v>
      </c>
      <c r="AB152" s="233">
        <v>0</v>
      </c>
      <c r="AC152" s="233">
        <v>0</v>
      </c>
      <c r="AD152" s="233">
        <v>0</v>
      </c>
      <c r="AE152" s="233">
        <v>0</v>
      </c>
      <c r="AF152" s="233">
        <v>0</v>
      </c>
      <c r="AG152" s="233">
        <v>0</v>
      </c>
      <c r="AH152" s="233">
        <v>0</v>
      </c>
      <c r="AI152" s="233">
        <v>0</v>
      </c>
      <c r="AJ152" s="233">
        <v>0</v>
      </c>
      <c r="AK152" s="233">
        <v>0</v>
      </c>
      <c r="AL152" s="233">
        <v>0</v>
      </c>
      <c r="AM152" s="233"/>
      <c r="AN152" s="233">
        <v>0</v>
      </c>
      <c r="AO152" s="233">
        <v>0</v>
      </c>
      <c r="AP152" s="233">
        <v>0</v>
      </c>
      <c r="AQ152" s="233">
        <v>0</v>
      </c>
      <c r="AR152" s="233">
        <v>0</v>
      </c>
      <c r="AS152" s="233">
        <v>0</v>
      </c>
      <c r="AT152" s="233">
        <v>0</v>
      </c>
      <c r="AU152" s="233">
        <v>0</v>
      </c>
      <c r="AV152" s="233">
        <v>0</v>
      </c>
      <c r="AW152" s="233">
        <v>15</v>
      </c>
      <c r="AX152" s="233">
        <v>0</v>
      </c>
      <c r="AY152" s="233">
        <v>0</v>
      </c>
      <c r="AZ152" s="233">
        <v>0</v>
      </c>
      <c r="BA152" s="233">
        <v>0</v>
      </c>
      <c r="BB152" s="233">
        <v>0</v>
      </c>
      <c r="BC152" s="233">
        <v>0</v>
      </c>
      <c r="BD152" s="233">
        <v>0</v>
      </c>
      <c r="BE152" s="233">
        <v>0</v>
      </c>
      <c r="BF152" s="233">
        <v>0</v>
      </c>
      <c r="BG152" s="233">
        <v>0</v>
      </c>
      <c r="BH152" s="233">
        <v>450</v>
      </c>
      <c r="BI152" s="233">
        <v>0</v>
      </c>
      <c r="BJ152" s="233">
        <v>0</v>
      </c>
      <c r="BK152" s="233">
        <v>0</v>
      </c>
      <c r="BL152" s="233">
        <v>0</v>
      </c>
      <c r="BM152" s="233">
        <v>0</v>
      </c>
      <c r="BN152" s="233">
        <v>0</v>
      </c>
      <c r="BO152" s="233">
        <v>0</v>
      </c>
      <c r="BP152" s="233">
        <v>0</v>
      </c>
      <c r="BQ152" s="233">
        <v>0</v>
      </c>
      <c r="BR152" s="233">
        <v>0</v>
      </c>
      <c r="BS152" s="233" t="s">
        <v>1676</v>
      </c>
      <c r="BT152" s="233">
        <v>0</v>
      </c>
      <c r="BU152" s="233">
        <v>0</v>
      </c>
      <c r="BV152" s="233">
        <v>0</v>
      </c>
      <c r="BW152" s="233">
        <v>0</v>
      </c>
      <c r="BX152" s="233">
        <v>0</v>
      </c>
      <c r="BY152" s="233">
        <v>0</v>
      </c>
      <c r="BZ152" s="233">
        <v>0</v>
      </c>
      <c r="CA152" s="233">
        <v>0</v>
      </c>
      <c r="CB152" s="343"/>
      <c r="CC152" s="343">
        <v>0</v>
      </c>
      <c r="CD152" s="346"/>
      <c r="CE152" s="253">
        <v>0</v>
      </c>
      <c r="CF152" s="233">
        <v>0</v>
      </c>
      <c r="CG152" s="233">
        <v>0</v>
      </c>
      <c r="CH152" s="233">
        <v>0</v>
      </c>
      <c r="CI152" s="234">
        <v>0</v>
      </c>
    </row>
    <row r="153" spans="1:87" s="145" customFormat="1" x14ac:dyDescent="0.2">
      <c r="A153" s="337" t="s">
        <v>361</v>
      </c>
      <c r="B153" s="334" t="s">
        <v>1805</v>
      </c>
      <c r="C153" s="232">
        <v>0</v>
      </c>
      <c r="D153" s="233">
        <v>1220</v>
      </c>
      <c r="E153" s="233">
        <v>240</v>
      </c>
      <c r="F153" s="233">
        <v>1270</v>
      </c>
      <c r="G153" s="233">
        <v>135</v>
      </c>
      <c r="H153" s="233">
        <v>300</v>
      </c>
      <c r="I153" s="233">
        <v>0</v>
      </c>
      <c r="J153" s="233">
        <v>0</v>
      </c>
      <c r="K153" s="233">
        <v>0</v>
      </c>
      <c r="L153" s="233">
        <v>0</v>
      </c>
      <c r="M153" s="233">
        <v>0</v>
      </c>
      <c r="N153" s="233">
        <v>0</v>
      </c>
      <c r="O153" s="233">
        <v>0</v>
      </c>
      <c r="P153" s="233"/>
      <c r="Q153" s="233">
        <v>0</v>
      </c>
      <c r="R153" s="233">
        <v>0</v>
      </c>
      <c r="S153" s="233">
        <v>0</v>
      </c>
      <c r="T153" s="233">
        <v>0</v>
      </c>
      <c r="U153" s="233">
        <v>0</v>
      </c>
      <c r="V153" s="233">
        <v>0</v>
      </c>
      <c r="W153" s="233">
        <v>0</v>
      </c>
      <c r="X153" s="233">
        <v>0</v>
      </c>
      <c r="Y153" s="233">
        <v>0</v>
      </c>
      <c r="Z153" s="233">
        <v>0</v>
      </c>
      <c r="AA153" s="233">
        <v>420</v>
      </c>
      <c r="AB153" s="233">
        <v>0</v>
      </c>
      <c r="AC153" s="233">
        <v>0</v>
      </c>
      <c r="AD153" s="233">
        <v>0</v>
      </c>
      <c r="AE153" s="233">
        <v>0</v>
      </c>
      <c r="AF153" s="233">
        <v>0</v>
      </c>
      <c r="AG153" s="233">
        <v>0</v>
      </c>
      <c r="AH153" s="233">
        <v>0</v>
      </c>
      <c r="AI153" s="233">
        <v>0</v>
      </c>
      <c r="AJ153" s="233">
        <v>0</v>
      </c>
      <c r="AK153" s="233">
        <v>0</v>
      </c>
      <c r="AL153" s="233">
        <v>0</v>
      </c>
      <c r="AM153" s="233"/>
      <c r="AN153" s="233">
        <v>0</v>
      </c>
      <c r="AO153" s="233">
        <v>0</v>
      </c>
      <c r="AP153" s="233">
        <v>0</v>
      </c>
      <c r="AQ153" s="233">
        <v>0</v>
      </c>
      <c r="AR153" s="233">
        <v>0</v>
      </c>
      <c r="AS153" s="233">
        <v>0</v>
      </c>
      <c r="AT153" s="233">
        <v>0</v>
      </c>
      <c r="AU153" s="233">
        <v>0</v>
      </c>
      <c r="AV153" s="233">
        <v>0</v>
      </c>
      <c r="AW153" s="233">
        <v>0</v>
      </c>
      <c r="AX153" s="233">
        <v>0</v>
      </c>
      <c r="AY153" s="233">
        <v>0</v>
      </c>
      <c r="AZ153" s="233">
        <v>0</v>
      </c>
      <c r="BA153" s="233">
        <v>0</v>
      </c>
      <c r="BB153" s="233">
        <v>0</v>
      </c>
      <c r="BC153" s="233">
        <v>0</v>
      </c>
      <c r="BD153" s="233">
        <v>0</v>
      </c>
      <c r="BE153" s="233">
        <v>0</v>
      </c>
      <c r="BF153" s="233">
        <v>0</v>
      </c>
      <c r="BG153" s="233">
        <v>0</v>
      </c>
      <c r="BH153" s="233">
        <v>180</v>
      </c>
      <c r="BI153" s="233">
        <v>0</v>
      </c>
      <c r="BJ153" s="233">
        <v>0</v>
      </c>
      <c r="BK153" s="233">
        <v>0</v>
      </c>
      <c r="BL153" s="233">
        <v>0</v>
      </c>
      <c r="BM153" s="233">
        <v>0</v>
      </c>
      <c r="BN153" s="233">
        <v>0</v>
      </c>
      <c r="BO153" s="233">
        <v>0</v>
      </c>
      <c r="BP153" s="233">
        <v>0</v>
      </c>
      <c r="BQ153" s="233">
        <v>0</v>
      </c>
      <c r="BR153" s="233">
        <v>0</v>
      </c>
      <c r="BS153" s="233">
        <v>0</v>
      </c>
      <c r="BT153" s="233">
        <v>0</v>
      </c>
      <c r="BU153" s="233">
        <v>0</v>
      </c>
      <c r="BV153" s="233">
        <v>0</v>
      </c>
      <c r="BW153" s="233">
        <v>0</v>
      </c>
      <c r="BX153" s="233">
        <v>0</v>
      </c>
      <c r="BY153" s="233">
        <v>0</v>
      </c>
      <c r="BZ153" s="233">
        <v>0</v>
      </c>
      <c r="CA153" s="233">
        <v>0</v>
      </c>
      <c r="CB153" s="343"/>
      <c r="CC153" s="343">
        <v>0</v>
      </c>
      <c r="CD153" s="346"/>
      <c r="CE153" s="253">
        <v>0</v>
      </c>
      <c r="CF153" s="233">
        <v>0</v>
      </c>
      <c r="CG153" s="233">
        <v>0</v>
      </c>
      <c r="CH153" s="233">
        <v>0</v>
      </c>
      <c r="CI153" s="234">
        <v>0</v>
      </c>
    </row>
    <row r="154" spans="1:87" s="145" customFormat="1" x14ac:dyDescent="0.2">
      <c r="A154" s="337" t="s">
        <v>337</v>
      </c>
      <c r="B154" s="334" t="s">
        <v>1806</v>
      </c>
      <c r="C154" s="232">
        <v>0</v>
      </c>
      <c r="D154" s="233">
        <v>690</v>
      </c>
      <c r="E154" s="233">
        <v>450</v>
      </c>
      <c r="F154" s="233">
        <v>2250</v>
      </c>
      <c r="G154" s="233">
        <v>185</v>
      </c>
      <c r="H154" s="233">
        <v>940</v>
      </c>
      <c r="I154" s="233">
        <v>0</v>
      </c>
      <c r="J154" s="233">
        <v>0</v>
      </c>
      <c r="K154" s="233">
        <v>0</v>
      </c>
      <c r="L154" s="233">
        <v>0</v>
      </c>
      <c r="M154" s="233">
        <v>420</v>
      </c>
      <c r="N154" s="233">
        <v>0</v>
      </c>
      <c r="O154" s="233">
        <v>0</v>
      </c>
      <c r="P154" s="233"/>
      <c r="Q154" s="233">
        <v>0</v>
      </c>
      <c r="R154" s="233">
        <v>55</v>
      </c>
      <c r="S154" s="233">
        <v>15</v>
      </c>
      <c r="T154" s="233">
        <v>0</v>
      </c>
      <c r="U154" s="233">
        <v>0</v>
      </c>
      <c r="V154" s="233">
        <v>0</v>
      </c>
      <c r="W154" s="233">
        <v>900</v>
      </c>
      <c r="X154" s="233">
        <v>0</v>
      </c>
      <c r="Y154" s="233">
        <v>0</v>
      </c>
      <c r="Z154" s="233">
        <v>0</v>
      </c>
      <c r="AA154" s="233">
        <v>610</v>
      </c>
      <c r="AB154" s="233">
        <v>0</v>
      </c>
      <c r="AC154" s="233">
        <v>0</v>
      </c>
      <c r="AD154" s="233">
        <v>0</v>
      </c>
      <c r="AE154" s="233">
        <v>0</v>
      </c>
      <c r="AF154" s="233">
        <v>0</v>
      </c>
      <c r="AG154" s="233">
        <v>0</v>
      </c>
      <c r="AH154" s="233">
        <v>0</v>
      </c>
      <c r="AI154" s="233">
        <v>0</v>
      </c>
      <c r="AJ154" s="233">
        <v>0</v>
      </c>
      <c r="AK154" s="233">
        <v>0</v>
      </c>
      <c r="AL154" s="233">
        <v>0</v>
      </c>
      <c r="AM154" s="233"/>
      <c r="AN154" s="233">
        <v>0</v>
      </c>
      <c r="AO154" s="233">
        <v>0</v>
      </c>
      <c r="AP154" s="233">
        <v>0</v>
      </c>
      <c r="AQ154" s="233">
        <v>0</v>
      </c>
      <c r="AR154" s="233">
        <v>0</v>
      </c>
      <c r="AS154" s="233">
        <v>0</v>
      </c>
      <c r="AT154" s="233">
        <v>0</v>
      </c>
      <c r="AU154" s="233">
        <v>0</v>
      </c>
      <c r="AV154" s="233">
        <v>0</v>
      </c>
      <c r="AW154" s="233">
        <v>0</v>
      </c>
      <c r="AX154" s="233">
        <v>0</v>
      </c>
      <c r="AY154" s="233">
        <v>10</v>
      </c>
      <c r="AZ154" s="233">
        <v>0</v>
      </c>
      <c r="BA154" s="233">
        <v>0</v>
      </c>
      <c r="BB154" s="233">
        <v>0</v>
      </c>
      <c r="BC154" s="233">
        <v>0</v>
      </c>
      <c r="BD154" s="233">
        <v>0</v>
      </c>
      <c r="BE154" s="233">
        <v>0</v>
      </c>
      <c r="BF154" s="233">
        <v>0</v>
      </c>
      <c r="BG154" s="233">
        <v>0</v>
      </c>
      <c r="BH154" s="233">
        <v>430</v>
      </c>
      <c r="BI154" s="233">
        <v>0</v>
      </c>
      <c r="BJ154" s="233">
        <v>0</v>
      </c>
      <c r="BK154" s="233">
        <v>0</v>
      </c>
      <c r="BL154" s="233">
        <v>0</v>
      </c>
      <c r="BM154" s="233">
        <v>0</v>
      </c>
      <c r="BN154" s="233">
        <v>0</v>
      </c>
      <c r="BO154" s="233">
        <v>0</v>
      </c>
      <c r="BP154" s="233">
        <v>0</v>
      </c>
      <c r="BQ154" s="233">
        <v>0</v>
      </c>
      <c r="BR154" s="233">
        <v>0</v>
      </c>
      <c r="BS154" s="233">
        <v>350</v>
      </c>
      <c r="BT154" s="233">
        <v>0</v>
      </c>
      <c r="BU154" s="233">
        <v>0</v>
      </c>
      <c r="BV154" s="233">
        <v>0</v>
      </c>
      <c r="BW154" s="233">
        <v>0</v>
      </c>
      <c r="BX154" s="233">
        <v>0</v>
      </c>
      <c r="BY154" s="233">
        <v>0</v>
      </c>
      <c r="BZ154" s="233">
        <v>0</v>
      </c>
      <c r="CA154" s="233">
        <v>0</v>
      </c>
      <c r="CB154" s="343"/>
      <c r="CC154" s="343">
        <v>0</v>
      </c>
      <c r="CD154" s="346"/>
      <c r="CE154" s="253">
        <v>0</v>
      </c>
      <c r="CF154" s="233">
        <v>0</v>
      </c>
      <c r="CG154" s="233">
        <v>0</v>
      </c>
      <c r="CH154" s="233">
        <v>0</v>
      </c>
      <c r="CI154" s="234">
        <v>65</v>
      </c>
    </row>
    <row r="155" spans="1:87" s="145" customFormat="1" x14ac:dyDescent="0.2">
      <c r="A155" s="337" t="s">
        <v>398</v>
      </c>
      <c r="B155" s="334" t="s">
        <v>1807</v>
      </c>
      <c r="C155" s="232">
        <v>0</v>
      </c>
      <c r="D155" s="233">
        <v>33480</v>
      </c>
      <c r="E155" s="233">
        <v>11470</v>
      </c>
      <c r="F155" s="233">
        <v>15855</v>
      </c>
      <c r="G155" s="233">
        <v>5555</v>
      </c>
      <c r="H155" s="233">
        <v>5945</v>
      </c>
      <c r="I155" s="233" t="s">
        <v>1676</v>
      </c>
      <c r="J155" s="233">
        <v>0</v>
      </c>
      <c r="K155" s="233">
        <v>0</v>
      </c>
      <c r="L155" s="233">
        <v>0</v>
      </c>
      <c r="M155" s="233">
        <v>2105</v>
      </c>
      <c r="N155" s="233">
        <v>0</v>
      </c>
      <c r="O155" s="233">
        <v>0</v>
      </c>
      <c r="P155" s="233"/>
      <c r="Q155" s="233">
        <v>0</v>
      </c>
      <c r="R155" s="233">
        <v>0</v>
      </c>
      <c r="S155" s="233">
        <v>5090</v>
      </c>
      <c r="T155" s="233">
        <v>0</v>
      </c>
      <c r="U155" s="233">
        <v>0</v>
      </c>
      <c r="V155" s="233">
        <v>9985</v>
      </c>
      <c r="W155" s="233">
        <v>2910</v>
      </c>
      <c r="X155" s="233">
        <v>0</v>
      </c>
      <c r="Y155" s="233">
        <v>0</v>
      </c>
      <c r="Z155" s="233">
        <v>56205</v>
      </c>
      <c r="AA155" s="233">
        <v>6430</v>
      </c>
      <c r="AB155" s="233">
        <v>2525</v>
      </c>
      <c r="AC155" s="233">
        <v>1085</v>
      </c>
      <c r="AD155" s="233">
        <v>0</v>
      </c>
      <c r="AE155" s="233">
        <v>0</v>
      </c>
      <c r="AF155" s="233">
        <v>0</v>
      </c>
      <c r="AG155" s="233">
        <v>0</v>
      </c>
      <c r="AH155" s="233" t="s">
        <v>1676</v>
      </c>
      <c r="AI155" s="233">
        <v>0</v>
      </c>
      <c r="AJ155" s="233">
        <v>0</v>
      </c>
      <c r="AK155" s="233">
        <v>12430</v>
      </c>
      <c r="AL155" s="233">
        <v>0</v>
      </c>
      <c r="AM155" s="233"/>
      <c r="AN155" s="233">
        <v>0</v>
      </c>
      <c r="AO155" s="233">
        <v>3010</v>
      </c>
      <c r="AP155" s="233">
        <v>9185</v>
      </c>
      <c r="AQ155" s="233" t="s">
        <v>1676</v>
      </c>
      <c r="AR155" s="233">
        <v>0</v>
      </c>
      <c r="AS155" s="233">
        <v>0</v>
      </c>
      <c r="AT155" s="233">
        <v>585</v>
      </c>
      <c r="AU155" s="233">
        <v>55</v>
      </c>
      <c r="AV155" s="233">
        <v>0</v>
      </c>
      <c r="AW155" s="233">
        <v>45</v>
      </c>
      <c r="AX155" s="233" t="s">
        <v>1676</v>
      </c>
      <c r="AY155" s="233">
        <v>3160</v>
      </c>
      <c r="AZ155" s="233">
        <v>21925</v>
      </c>
      <c r="BA155" s="233">
        <v>0</v>
      </c>
      <c r="BB155" s="233">
        <v>10640</v>
      </c>
      <c r="BC155" s="233">
        <v>0</v>
      </c>
      <c r="BD155" s="233">
        <v>0</v>
      </c>
      <c r="BE155" s="233">
        <v>0</v>
      </c>
      <c r="BF155" s="233">
        <v>0</v>
      </c>
      <c r="BG155" s="233">
        <v>5415</v>
      </c>
      <c r="BH155" s="233">
        <v>10410</v>
      </c>
      <c r="BI155" s="233">
        <v>3125</v>
      </c>
      <c r="BJ155" s="233">
        <v>15</v>
      </c>
      <c r="BK155" s="233">
        <v>0</v>
      </c>
      <c r="BL155" s="233">
        <v>0</v>
      </c>
      <c r="BM155" s="233">
        <v>0</v>
      </c>
      <c r="BN155" s="233">
        <v>0</v>
      </c>
      <c r="BO155" s="233">
        <v>0</v>
      </c>
      <c r="BP155" s="233">
        <v>0</v>
      </c>
      <c r="BQ155" s="233">
        <v>0</v>
      </c>
      <c r="BR155" s="233">
        <v>160</v>
      </c>
      <c r="BS155" s="233">
        <v>120</v>
      </c>
      <c r="BT155" s="233">
        <v>0</v>
      </c>
      <c r="BU155" s="233">
        <v>0</v>
      </c>
      <c r="BV155" s="233">
        <v>20</v>
      </c>
      <c r="BW155" s="233">
        <v>0</v>
      </c>
      <c r="BX155" s="233">
        <v>0</v>
      </c>
      <c r="BY155" s="233">
        <v>0</v>
      </c>
      <c r="BZ155" s="233" t="s">
        <v>1676</v>
      </c>
      <c r="CA155" s="233">
        <v>0</v>
      </c>
      <c r="CB155" s="343"/>
      <c r="CC155" s="343">
        <v>0</v>
      </c>
      <c r="CD155" s="346"/>
      <c r="CE155" s="253">
        <v>130</v>
      </c>
      <c r="CF155" s="233">
        <v>0</v>
      </c>
      <c r="CG155" s="233">
        <v>0</v>
      </c>
      <c r="CH155" s="233">
        <v>2280</v>
      </c>
      <c r="CI155" s="234" t="s">
        <v>1676</v>
      </c>
    </row>
    <row r="156" spans="1:87" s="145" customFormat="1" x14ac:dyDescent="0.2">
      <c r="A156" s="337" t="s">
        <v>739</v>
      </c>
      <c r="B156" s="334" t="s">
        <v>1808</v>
      </c>
      <c r="C156" s="232">
        <v>0</v>
      </c>
      <c r="D156" s="233">
        <v>0</v>
      </c>
      <c r="E156" s="233">
        <v>0</v>
      </c>
      <c r="F156" s="233">
        <v>0</v>
      </c>
      <c r="G156" s="233">
        <v>0</v>
      </c>
      <c r="H156" s="233">
        <v>0</v>
      </c>
      <c r="I156" s="233">
        <v>0</v>
      </c>
      <c r="J156" s="233">
        <v>0</v>
      </c>
      <c r="K156" s="233">
        <v>0</v>
      </c>
      <c r="L156" s="233">
        <v>0</v>
      </c>
      <c r="M156" s="233">
        <v>0</v>
      </c>
      <c r="N156" s="233">
        <v>0</v>
      </c>
      <c r="O156" s="233">
        <v>0</v>
      </c>
      <c r="P156" s="233"/>
      <c r="Q156" s="233">
        <v>0</v>
      </c>
      <c r="R156" s="233">
        <v>0</v>
      </c>
      <c r="S156" s="233">
        <v>0</v>
      </c>
      <c r="T156" s="233">
        <v>0</v>
      </c>
      <c r="U156" s="233">
        <v>0</v>
      </c>
      <c r="V156" s="233">
        <v>0</v>
      </c>
      <c r="W156" s="233">
        <v>0</v>
      </c>
      <c r="X156" s="233">
        <v>0</v>
      </c>
      <c r="Y156" s="233">
        <v>0</v>
      </c>
      <c r="Z156" s="233">
        <v>195</v>
      </c>
      <c r="AA156" s="233">
        <v>0</v>
      </c>
      <c r="AB156" s="233">
        <v>0</v>
      </c>
      <c r="AC156" s="233">
        <v>0</v>
      </c>
      <c r="AD156" s="233">
        <v>0</v>
      </c>
      <c r="AE156" s="233">
        <v>0</v>
      </c>
      <c r="AF156" s="233">
        <v>0</v>
      </c>
      <c r="AG156" s="233">
        <v>0</v>
      </c>
      <c r="AH156" s="233">
        <v>0</v>
      </c>
      <c r="AI156" s="233">
        <v>95</v>
      </c>
      <c r="AJ156" s="233">
        <v>55</v>
      </c>
      <c r="AK156" s="233">
        <v>0</v>
      </c>
      <c r="AL156" s="233">
        <v>0</v>
      </c>
      <c r="AM156" s="233"/>
      <c r="AN156" s="233">
        <v>0</v>
      </c>
      <c r="AO156" s="233">
        <v>0</v>
      </c>
      <c r="AP156" s="233">
        <v>0</v>
      </c>
      <c r="AQ156" s="233">
        <v>0</v>
      </c>
      <c r="AR156" s="233">
        <v>0</v>
      </c>
      <c r="AS156" s="233">
        <v>0</v>
      </c>
      <c r="AT156" s="233">
        <v>0</v>
      </c>
      <c r="AU156" s="233">
        <v>0</v>
      </c>
      <c r="AV156" s="233">
        <v>0</v>
      </c>
      <c r="AW156" s="233">
        <v>0</v>
      </c>
      <c r="AX156" s="233">
        <v>0</v>
      </c>
      <c r="AY156" s="233">
        <v>0</v>
      </c>
      <c r="AZ156" s="233">
        <v>0</v>
      </c>
      <c r="BA156" s="233">
        <v>0</v>
      </c>
      <c r="BB156" s="233">
        <v>0</v>
      </c>
      <c r="BC156" s="233">
        <v>0</v>
      </c>
      <c r="BD156" s="233">
        <v>0</v>
      </c>
      <c r="BE156" s="233">
        <v>0</v>
      </c>
      <c r="BF156" s="233">
        <v>0</v>
      </c>
      <c r="BG156" s="233">
        <v>0</v>
      </c>
      <c r="BH156" s="233">
        <v>0</v>
      </c>
      <c r="BI156" s="233">
        <v>0</v>
      </c>
      <c r="BJ156" s="233">
        <v>0</v>
      </c>
      <c r="BK156" s="233">
        <v>0</v>
      </c>
      <c r="BL156" s="233">
        <v>0</v>
      </c>
      <c r="BM156" s="233">
        <v>0</v>
      </c>
      <c r="BN156" s="233">
        <v>0</v>
      </c>
      <c r="BO156" s="233">
        <v>0</v>
      </c>
      <c r="BP156" s="233">
        <v>0</v>
      </c>
      <c r="BQ156" s="233">
        <v>0</v>
      </c>
      <c r="BR156" s="233">
        <v>0</v>
      </c>
      <c r="BS156" s="233">
        <v>0</v>
      </c>
      <c r="BT156" s="233">
        <v>0</v>
      </c>
      <c r="BU156" s="233">
        <v>0</v>
      </c>
      <c r="BV156" s="233">
        <v>0</v>
      </c>
      <c r="BW156" s="233">
        <v>0</v>
      </c>
      <c r="BX156" s="233">
        <v>0</v>
      </c>
      <c r="BY156" s="233">
        <v>0</v>
      </c>
      <c r="BZ156" s="233">
        <v>0</v>
      </c>
      <c r="CA156" s="233">
        <v>0</v>
      </c>
      <c r="CB156" s="343"/>
      <c r="CC156" s="343">
        <v>0</v>
      </c>
      <c r="CD156" s="346"/>
      <c r="CE156" s="253">
        <v>0</v>
      </c>
      <c r="CF156" s="233">
        <v>0</v>
      </c>
      <c r="CG156" s="233">
        <v>0</v>
      </c>
      <c r="CH156" s="233">
        <v>0</v>
      </c>
      <c r="CI156" s="234">
        <v>0</v>
      </c>
    </row>
    <row r="157" spans="1:87" s="145" customFormat="1" x14ac:dyDescent="0.2">
      <c r="A157" s="337" t="s">
        <v>338</v>
      </c>
      <c r="B157" s="334" t="s">
        <v>1809</v>
      </c>
      <c r="C157" s="232">
        <v>0</v>
      </c>
      <c r="D157" s="233">
        <v>2060</v>
      </c>
      <c r="E157" s="233">
        <v>500</v>
      </c>
      <c r="F157" s="233">
        <v>2010</v>
      </c>
      <c r="G157" s="233">
        <v>275</v>
      </c>
      <c r="H157" s="233">
        <v>1710</v>
      </c>
      <c r="I157" s="233">
        <v>0</v>
      </c>
      <c r="J157" s="233">
        <v>0</v>
      </c>
      <c r="K157" s="233">
        <v>0</v>
      </c>
      <c r="L157" s="233">
        <v>0</v>
      </c>
      <c r="M157" s="233">
        <v>10</v>
      </c>
      <c r="N157" s="233">
        <v>0</v>
      </c>
      <c r="O157" s="233">
        <v>0</v>
      </c>
      <c r="P157" s="233"/>
      <c r="Q157" s="233">
        <v>0</v>
      </c>
      <c r="R157" s="233">
        <v>90</v>
      </c>
      <c r="S157" s="233">
        <v>40</v>
      </c>
      <c r="T157" s="233">
        <v>0</v>
      </c>
      <c r="U157" s="233">
        <v>0</v>
      </c>
      <c r="V157" s="233">
        <v>0</v>
      </c>
      <c r="W157" s="233">
        <v>660</v>
      </c>
      <c r="X157" s="233">
        <v>0</v>
      </c>
      <c r="Y157" s="233">
        <v>0</v>
      </c>
      <c r="Z157" s="233">
        <v>0</v>
      </c>
      <c r="AA157" s="233">
        <v>195</v>
      </c>
      <c r="AB157" s="233">
        <v>0</v>
      </c>
      <c r="AC157" s="233">
        <v>0</v>
      </c>
      <c r="AD157" s="233">
        <v>0</v>
      </c>
      <c r="AE157" s="233">
        <v>0</v>
      </c>
      <c r="AF157" s="233">
        <v>0</v>
      </c>
      <c r="AG157" s="233">
        <v>0</v>
      </c>
      <c r="AH157" s="233">
        <v>0</v>
      </c>
      <c r="AI157" s="233">
        <v>0</v>
      </c>
      <c r="AJ157" s="233">
        <v>0</v>
      </c>
      <c r="AK157" s="233">
        <v>0</v>
      </c>
      <c r="AL157" s="233">
        <v>0</v>
      </c>
      <c r="AM157" s="233"/>
      <c r="AN157" s="233">
        <v>0</v>
      </c>
      <c r="AO157" s="233">
        <v>0</v>
      </c>
      <c r="AP157" s="233">
        <v>0</v>
      </c>
      <c r="AQ157" s="233">
        <v>0</v>
      </c>
      <c r="AR157" s="233">
        <v>0</v>
      </c>
      <c r="AS157" s="233">
        <v>0</v>
      </c>
      <c r="AT157" s="233">
        <v>0</v>
      </c>
      <c r="AU157" s="233">
        <v>0</v>
      </c>
      <c r="AV157" s="233">
        <v>0</v>
      </c>
      <c r="AW157" s="233">
        <v>155</v>
      </c>
      <c r="AX157" s="233">
        <v>0</v>
      </c>
      <c r="AY157" s="233">
        <v>0</v>
      </c>
      <c r="AZ157" s="233">
        <v>0</v>
      </c>
      <c r="BA157" s="233">
        <v>0</v>
      </c>
      <c r="BB157" s="233">
        <v>0</v>
      </c>
      <c r="BC157" s="233">
        <v>0</v>
      </c>
      <c r="BD157" s="233">
        <v>0</v>
      </c>
      <c r="BE157" s="233">
        <v>0</v>
      </c>
      <c r="BF157" s="233">
        <v>0</v>
      </c>
      <c r="BG157" s="233">
        <v>0</v>
      </c>
      <c r="BH157" s="233">
        <v>430</v>
      </c>
      <c r="BI157" s="233">
        <v>0</v>
      </c>
      <c r="BJ157" s="233">
        <v>0</v>
      </c>
      <c r="BK157" s="233">
        <v>0</v>
      </c>
      <c r="BL157" s="233">
        <v>0</v>
      </c>
      <c r="BM157" s="233">
        <v>0</v>
      </c>
      <c r="BN157" s="233">
        <v>0</v>
      </c>
      <c r="BO157" s="233">
        <v>0</v>
      </c>
      <c r="BP157" s="233">
        <v>0</v>
      </c>
      <c r="BQ157" s="233">
        <v>0</v>
      </c>
      <c r="BR157" s="233">
        <v>0</v>
      </c>
      <c r="BS157" s="233" t="s">
        <v>1676</v>
      </c>
      <c r="BT157" s="233">
        <v>0</v>
      </c>
      <c r="BU157" s="233">
        <v>0</v>
      </c>
      <c r="BV157" s="233">
        <v>0</v>
      </c>
      <c r="BW157" s="233">
        <v>0</v>
      </c>
      <c r="BX157" s="233">
        <v>0</v>
      </c>
      <c r="BY157" s="233">
        <v>0</v>
      </c>
      <c r="BZ157" s="233">
        <v>0</v>
      </c>
      <c r="CA157" s="233">
        <v>0</v>
      </c>
      <c r="CB157" s="343"/>
      <c r="CC157" s="343">
        <v>0</v>
      </c>
      <c r="CD157" s="346"/>
      <c r="CE157" s="253">
        <v>0</v>
      </c>
      <c r="CF157" s="233">
        <v>0</v>
      </c>
      <c r="CG157" s="233">
        <v>0</v>
      </c>
      <c r="CH157" s="233">
        <v>0</v>
      </c>
      <c r="CI157" s="234">
        <v>0</v>
      </c>
    </row>
    <row r="158" spans="1:87" s="145" customFormat="1" x14ac:dyDescent="0.2">
      <c r="A158" s="337" t="s">
        <v>554</v>
      </c>
      <c r="B158" s="334" t="s">
        <v>1810</v>
      </c>
      <c r="C158" s="232" t="s">
        <v>1676</v>
      </c>
      <c r="D158" s="233">
        <v>7770</v>
      </c>
      <c r="E158" s="233">
        <v>1960</v>
      </c>
      <c r="F158" s="233">
        <v>4550</v>
      </c>
      <c r="G158" s="233">
        <v>0</v>
      </c>
      <c r="H158" s="233">
        <v>0</v>
      </c>
      <c r="I158" s="233">
        <v>0</v>
      </c>
      <c r="J158" s="233">
        <v>0</v>
      </c>
      <c r="K158" s="233">
        <v>0</v>
      </c>
      <c r="L158" s="233">
        <v>0</v>
      </c>
      <c r="M158" s="233">
        <v>0</v>
      </c>
      <c r="N158" s="233">
        <v>0</v>
      </c>
      <c r="O158" s="233">
        <v>0</v>
      </c>
      <c r="P158" s="233"/>
      <c r="Q158" s="233">
        <v>0</v>
      </c>
      <c r="R158" s="233">
        <v>0</v>
      </c>
      <c r="S158" s="233">
        <v>0</v>
      </c>
      <c r="T158" s="233">
        <v>0</v>
      </c>
      <c r="U158" s="233">
        <v>0</v>
      </c>
      <c r="V158" s="233">
        <v>390</v>
      </c>
      <c r="W158" s="233">
        <v>630</v>
      </c>
      <c r="X158" s="233">
        <v>470</v>
      </c>
      <c r="Y158" s="233">
        <v>0</v>
      </c>
      <c r="Z158" s="233">
        <v>13060</v>
      </c>
      <c r="AA158" s="233">
        <v>13940</v>
      </c>
      <c r="AB158" s="233">
        <v>0</v>
      </c>
      <c r="AC158" s="233">
        <v>3245</v>
      </c>
      <c r="AD158" s="233">
        <v>0</v>
      </c>
      <c r="AE158" s="233">
        <v>0</v>
      </c>
      <c r="AF158" s="233">
        <v>0</v>
      </c>
      <c r="AG158" s="233">
        <v>0</v>
      </c>
      <c r="AH158" s="233">
        <v>0</v>
      </c>
      <c r="AI158" s="233">
        <v>0</v>
      </c>
      <c r="AJ158" s="233">
        <v>205</v>
      </c>
      <c r="AK158" s="233">
        <v>5195</v>
      </c>
      <c r="AL158" s="233">
        <v>0</v>
      </c>
      <c r="AM158" s="233"/>
      <c r="AN158" s="233">
        <v>0</v>
      </c>
      <c r="AO158" s="233">
        <v>0</v>
      </c>
      <c r="AP158" s="233">
        <v>8015</v>
      </c>
      <c r="AQ158" s="233">
        <v>0</v>
      </c>
      <c r="AR158" s="233">
        <v>0</v>
      </c>
      <c r="AS158" s="233">
        <v>0</v>
      </c>
      <c r="AT158" s="233">
        <v>0</v>
      </c>
      <c r="AU158" s="233">
        <v>995</v>
      </c>
      <c r="AV158" s="233">
        <v>0</v>
      </c>
      <c r="AW158" s="233">
        <v>0</v>
      </c>
      <c r="AX158" s="233">
        <v>0</v>
      </c>
      <c r="AY158" s="233">
        <v>3015</v>
      </c>
      <c r="AZ158" s="233">
        <v>4115</v>
      </c>
      <c r="BA158" s="233">
        <v>0</v>
      </c>
      <c r="BB158" s="233">
        <v>965</v>
      </c>
      <c r="BC158" s="233">
        <v>0</v>
      </c>
      <c r="BD158" s="233">
        <v>0</v>
      </c>
      <c r="BE158" s="233">
        <v>0</v>
      </c>
      <c r="BF158" s="233">
        <v>0</v>
      </c>
      <c r="BG158" s="233">
        <v>0</v>
      </c>
      <c r="BH158" s="233">
        <v>5665</v>
      </c>
      <c r="BI158" s="233">
        <v>0</v>
      </c>
      <c r="BJ158" s="233">
        <v>0</v>
      </c>
      <c r="BK158" s="233">
        <v>0</v>
      </c>
      <c r="BL158" s="233">
        <v>0</v>
      </c>
      <c r="BM158" s="233">
        <v>0</v>
      </c>
      <c r="BN158" s="233">
        <v>0</v>
      </c>
      <c r="BO158" s="233">
        <v>0</v>
      </c>
      <c r="BP158" s="233">
        <v>0</v>
      </c>
      <c r="BQ158" s="233">
        <v>200</v>
      </c>
      <c r="BR158" s="233">
        <v>5940</v>
      </c>
      <c r="BS158" s="233">
        <v>225</v>
      </c>
      <c r="BT158" s="233">
        <v>0</v>
      </c>
      <c r="BU158" s="233">
        <v>0</v>
      </c>
      <c r="BV158" s="233">
        <v>0</v>
      </c>
      <c r="BW158" s="233">
        <v>0</v>
      </c>
      <c r="BX158" s="233">
        <v>0</v>
      </c>
      <c r="BY158" s="233">
        <v>0</v>
      </c>
      <c r="BZ158" s="233">
        <v>0</v>
      </c>
      <c r="CA158" s="233">
        <v>0</v>
      </c>
      <c r="CB158" s="343"/>
      <c r="CC158" s="343">
        <v>0</v>
      </c>
      <c r="CD158" s="346"/>
      <c r="CE158" s="253">
        <v>0</v>
      </c>
      <c r="CF158" s="233">
        <v>0</v>
      </c>
      <c r="CG158" s="233">
        <v>0</v>
      </c>
      <c r="CH158" s="233">
        <v>3750</v>
      </c>
      <c r="CI158" s="234">
        <v>0</v>
      </c>
    </row>
    <row r="159" spans="1:87" s="145" customFormat="1" x14ac:dyDescent="0.2">
      <c r="A159" s="337" t="s">
        <v>445</v>
      </c>
      <c r="B159" s="334" t="s">
        <v>1811</v>
      </c>
      <c r="C159" s="232">
        <v>0</v>
      </c>
      <c r="D159" s="233">
        <v>6460</v>
      </c>
      <c r="E159" s="233">
        <v>2195</v>
      </c>
      <c r="F159" s="233">
        <v>3545</v>
      </c>
      <c r="G159" s="233">
        <v>0</v>
      </c>
      <c r="H159" s="233">
        <v>1360</v>
      </c>
      <c r="I159" s="233">
        <v>90</v>
      </c>
      <c r="J159" s="233">
        <v>0</v>
      </c>
      <c r="K159" s="233">
        <v>0</v>
      </c>
      <c r="L159" s="233">
        <v>0</v>
      </c>
      <c r="M159" s="233">
        <v>325</v>
      </c>
      <c r="N159" s="233">
        <v>0</v>
      </c>
      <c r="O159" s="233">
        <v>0</v>
      </c>
      <c r="P159" s="233"/>
      <c r="Q159" s="233">
        <v>0</v>
      </c>
      <c r="R159" s="233">
        <v>0</v>
      </c>
      <c r="S159" s="233">
        <v>485</v>
      </c>
      <c r="T159" s="233">
        <v>0</v>
      </c>
      <c r="U159" s="233">
        <v>40</v>
      </c>
      <c r="V159" s="233">
        <v>1580</v>
      </c>
      <c r="W159" s="233">
        <v>900</v>
      </c>
      <c r="X159" s="233">
        <v>0</v>
      </c>
      <c r="Y159" s="233">
        <v>0</v>
      </c>
      <c r="Z159" s="233">
        <v>22525</v>
      </c>
      <c r="AA159" s="233">
        <v>0</v>
      </c>
      <c r="AB159" s="233">
        <v>0</v>
      </c>
      <c r="AC159" s="233">
        <v>155</v>
      </c>
      <c r="AD159" s="233">
        <v>0</v>
      </c>
      <c r="AE159" s="233">
        <v>0</v>
      </c>
      <c r="AF159" s="233">
        <v>0</v>
      </c>
      <c r="AG159" s="233">
        <v>0</v>
      </c>
      <c r="AH159" s="233">
        <v>0</v>
      </c>
      <c r="AI159" s="233">
        <v>0</v>
      </c>
      <c r="AJ159" s="233">
        <v>0</v>
      </c>
      <c r="AK159" s="233">
        <v>0</v>
      </c>
      <c r="AL159" s="233">
        <v>0</v>
      </c>
      <c r="AM159" s="233"/>
      <c r="AN159" s="233">
        <v>0</v>
      </c>
      <c r="AO159" s="233">
        <v>0</v>
      </c>
      <c r="AP159" s="233">
        <v>0</v>
      </c>
      <c r="AQ159" s="233">
        <v>0</v>
      </c>
      <c r="AR159" s="233">
        <v>0</v>
      </c>
      <c r="AS159" s="233">
        <v>0</v>
      </c>
      <c r="AT159" s="233">
        <v>0</v>
      </c>
      <c r="AU159" s="233">
        <v>185</v>
      </c>
      <c r="AV159" s="233">
        <v>0</v>
      </c>
      <c r="AW159" s="233">
        <v>0</v>
      </c>
      <c r="AX159" s="233">
        <v>0</v>
      </c>
      <c r="AY159" s="233">
        <v>0</v>
      </c>
      <c r="AZ159" s="233">
        <v>2955</v>
      </c>
      <c r="BA159" s="233">
        <v>0</v>
      </c>
      <c r="BB159" s="233">
        <v>0</v>
      </c>
      <c r="BC159" s="233">
        <v>0</v>
      </c>
      <c r="BD159" s="233">
        <v>0</v>
      </c>
      <c r="BE159" s="233">
        <v>0</v>
      </c>
      <c r="BF159" s="233">
        <v>0</v>
      </c>
      <c r="BG159" s="233">
        <v>2350</v>
      </c>
      <c r="BH159" s="233">
        <v>3125</v>
      </c>
      <c r="BI159" s="233">
        <v>510</v>
      </c>
      <c r="BJ159" s="233">
        <v>0</v>
      </c>
      <c r="BK159" s="233">
        <v>0</v>
      </c>
      <c r="BL159" s="233">
        <v>0</v>
      </c>
      <c r="BM159" s="233">
        <v>0</v>
      </c>
      <c r="BN159" s="233">
        <v>0</v>
      </c>
      <c r="BO159" s="233">
        <v>0</v>
      </c>
      <c r="BP159" s="233">
        <v>0</v>
      </c>
      <c r="BQ159" s="233">
        <v>0</v>
      </c>
      <c r="BR159" s="233">
        <v>0</v>
      </c>
      <c r="BS159" s="233">
        <v>0</v>
      </c>
      <c r="BT159" s="233">
        <v>0</v>
      </c>
      <c r="BU159" s="233">
        <v>0</v>
      </c>
      <c r="BV159" s="233">
        <v>0</v>
      </c>
      <c r="BW159" s="233">
        <v>0</v>
      </c>
      <c r="BX159" s="233">
        <v>0</v>
      </c>
      <c r="BY159" s="233">
        <v>0</v>
      </c>
      <c r="BZ159" s="233">
        <v>0</v>
      </c>
      <c r="CA159" s="233">
        <v>0</v>
      </c>
      <c r="CB159" s="343"/>
      <c r="CC159" s="343">
        <v>0</v>
      </c>
      <c r="CD159" s="346"/>
      <c r="CE159" s="253">
        <v>0</v>
      </c>
      <c r="CF159" s="233">
        <v>0</v>
      </c>
      <c r="CG159" s="233">
        <v>0</v>
      </c>
      <c r="CH159" s="233">
        <v>0</v>
      </c>
      <c r="CI159" s="234">
        <v>0</v>
      </c>
    </row>
    <row r="160" spans="1:87" s="145" customFormat="1" x14ac:dyDescent="0.2">
      <c r="A160" s="337" t="s">
        <v>206</v>
      </c>
      <c r="B160" s="334" t="s">
        <v>1812</v>
      </c>
      <c r="C160" s="232" t="s">
        <v>1676</v>
      </c>
      <c r="D160" s="233">
        <v>0</v>
      </c>
      <c r="E160" s="233">
        <v>0</v>
      </c>
      <c r="F160" s="233">
        <v>0</v>
      </c>
      <c r="G160" s="233">
        <v>0</v>
      </c>
      <c r="H160" s="233">
        <v>0</v>
      </c>
      <c r="I160" s="233">
        <v>0</v>
      </c>
      <c r="J160" s="233">
        <v>0</v>
      </c>
      <c r="K160" s="233">
        <v>0</v>
      </c>
      <c r="L160" s="233">
        <v>0</v>
      </c>
      <c r="M160" s="233">
        <v>0</v>
      </c>
      <c r="N160" s="233">
        <v>0</v>
      </c>
      <c r="O160" s="233">
        <v>0</v>
      </c>
      <c r="P160" s="233"/>
      <c r="Q160" s="233">
        <v>0</v>
      </c>
      <c r="R160" s="233">
        <v>0</v>
      </c>
      <c r="S160" s="233">
        <v>0</v>
      </c>
      <c r="T160" s="233">
        <v>0</v>
      </c>
      <c r="U160" s="233">
        <v>0</v>
      </c>
      <c r="V160" s="233">
        <v>0</v>
      </c>
      <c r="W160" s="233">
        <v>0</v>
      </c>
      <c r="X160" s="233">
        <v>0</v>
      </c>
      <c r="Y160" s="233">
        <v>0</v>
      </c>
      <c r="Z160" s="233">
        <v>1655</v>
      </c>
      <c r="AA160" s="233">
        <v>0</v>
      </c>
      <c r="AB160" s="233">
        <v>0</v>
      </c>
      <c r="AC160" s="233">
        <v>0</v>
      </c>
      <c r="AD160" s="233">
        <v>0</v>
      </c>
      <c r="AE160" s="233">
        <v>0</v>
      </c>
      <c r="AF160" s="233">
        <v>0</v>
      </c>
      <c r="AG160" s="233">
        <v>0</v>
      </c>
      <c r="AH160" s="233">
        <v>0</v>
      </c>
      <c r="AI160" s="233">
        <v>0</v>
      </c>
      <c r="AJ160" s="233">
        <v>0</v>
      </c>
      <c r="AK160" s="233">
        <v>0</v>
      </c>
      <c r="AL160" s="233">
        <v>0</v>
      </c>
      <c r="AM160" s="233"/>
      <c r="AN160" s="233">
        <v>0</v>
      </c>
      <c r="AO160" s="233">
        <v>0</v>
      </c>
      <c r="AP160" s="233">
        <v>0</v>
      </c>
      <c r="AQ160" s="233">
        <v>0</v>
      </c>
      <c r="AR160" s="233">
        <v>0</v>
      </c>
      <c r="AS160" s="233">
        <v>0</v>
      </c>
      <c r="AT160" s="233">
        <v>0</v>
      </c>
      <c r="AU160" s="233">
        <v>0</v>
      </c>
      <c r="AV160" s="233">
        <v>0</v>
      </c>
      <c r="AW160" s="233">
        <v>0</v>
      </c>
      <c r="AX160" s="233">
        <v>0</v>
      </c>
      <c r="AY160" s="233">
        <v>0</v>
      </c>
      <c r="AZ160" s="233">
        <v>0</v>
      </c>
      <c r="BA160" s="233">
        <v>0</v>
      </c>
      <c r="BB160" s="233">
        <v>0</v>
      </c>
      <c r="BC160" s="233">
        <v>0</v>
      </c>
      <c r="BD160" s="233">
        <v>0</v>
      </c>
      <c r="BE160" s="233">
        <v>0</v>
      </c>
      <c r="BF160" s="233">
        <v>0</v>
      </c>
      <c r="BG160" s="233">
        <v>0</v>
      </c>
      <c r="BH160" s="233">
        <v>340</v>
      </c>
      <c r="BI160" s="233">
        <v>0</v>
      </c>
      <c r="BJ160" s="233">
        <v>320</v>
      </c>
      <c r="BK160" s="233">
        <v>0</v>
      </c>
      <c r="BL160" s="233" t="s">
        <v>1676</v>
      </c>
      <c r="BM160" s="233">
        <v>1010</v>
      </c>
      <c r="BN160" s="233" t="s">
        <v>1676</v>
      </c>
      <c r="BO160" s="233">
        <v>0</v>
      </c>
      <c r="BP160" s="233">
        <v>0</v>
      </c>
      <c r="BQ160" s="233">
        <v>300</v>
      </c>
      <c r="BR160" s="233">
        <v>0</v>
      </c>
      <c r="BS160" s="233">
        <v>0</v>
      </c>
      <c r="BT160" s="233">
        <v>0</v>
      </c>
      <c r="BU160" s="233">
        <v>0</v>
      </c>
      <c r="BV160" s="233">
        <v>0</v>
      </c>
      <c r="BW160" s="233">
        <v>0</v>
      </c>
      <c r="BX160" s="233">
        <v>0</v>
      </c>
      <c r="BY160" s="233">
        <v>0</v>
      </c>
      <c r="BZ160" s="233">
        <v>0</v>
      </c>
      <c r="CA160" s="233">
        <v>0</v>
      </c>
      <c r="CB160" s="343"/>
      <c r="CC160" s="343">
        <v>0</v>
      </c>
      <c r="CD160" s="346"/>
      <c r="CE160" s="253">
        <v>0</v>
      </c>
      <c r="CF160" s="233">
        <v>0</v>
      </c>
      <c r="CG160" s="233">
        <v>0</v>
      </c>
      <c r="CH160" s="233">
        <v>0</v>
      </c>
      <c r="CI160" s="234">
        <v>0</v>
      </c>
    </row>
    <row r="161" spans="1:87" s="145" customFormat="1" x14ac:dyDescent="0.2">
      <c r="A161" s="337" t="s">
        <v>200</v>
      </c>
      <c r="B161" s="334" t="s">
        <v>1813</v>
      </c>
      <c r="C161" s="232">
        <v>0</v>
      </c>
      <c r="D161" s="233">
        <v>23435</v>
      </c>
      <c r="E161" s="233">
        <v>6805</v>
      </c>
      <c r="F161" s="233">
        <v>14390</v>
      </c>
      <c r="G161" s="233">
        <v>3825</v>
      </c>
      <c r="H161" s="233">
        <v>4990</v>
      </c>
      <c r="I161" s="233">
        <v>3155</v>
      </c>
      <c r="J161" s="233">
        <v>0</v>
      </c>
      <c r="K161" s="233">
        <v>0</v>
      </c>
      <c r="L161" s="233">
        <v>0</v>
      </c>
      <c r="M161" s="233">
        <v>0</v>
      </c>
      <c r="N161" s="233">
        <v>0</v>
      </c>
      <c r="O161" s="233">
        <v>0</v>
      </c>
      <c r="P161" s="233"/>
      <c r="Q161" s="233">
        <v>0</v>
      </c>
      <c r="R161" s="233">
        <v>0</v>
      </c>
      <c r="S161" s="233" t="s">
        <v>1676</v>
      </c>
      <c r="T161" s="233" t="s">
        <v>1676</v>
      </c>
      <c r="U161" s="233" t="s">
        <v>1676</v>
      </c>
      <c r="V161" s="233">
        <v>10</v>
      </c>
      <c r="W161" s="233">
        <v>3030</v>
      </c>
      <c r="X161" s="233">
        <v>0</v>
      </c>
      <c r="Y161" s="233">
        <v>0</v>
      </c>
      <c r="Z161" s="233">
        <v>28280</v>
      </c>
      <c r="AA161" s="233">
        <v>14710</v>
      </c>
      <c r="AB161" s="233">
        <v>1515</v>
      </c>
      <c r="AC161" s="233">
        <v>6115</v>
      </c>
      <c r="AD161" s="233">
        <v>0</v>
      </c>
      <c r="AE161" s="233">
        <v>0</v>
      </c>
      <c r="AF161" s="233">
        <v>0</v>
      </c>
      <c r="AG161" s="233" t="s">
        <v>1676</v>
      </c>
      <c r="AH161" s="233">
        <v>235</v>
      </c>
      <c r="AI161" s="233">
        <v>6355</v>
      </c>
      <c r="AJ161" s="233">
        <v>10</v>
      </c>
      <c r="AK161" s="233">
        <v>5620</v>
      </c>
      <c r="AL161" s="233">
        <v>0</v>
      </c>
      <c r="AM161" s="233"/>
      <c r="AN161" s="233">
        <v>30</v>
      </c>
      <c r="AO161" s="233">
        <v>170</v>
      </c>
      <c r="AP161" s="233">
        <v>6620</v>
      </c>
      <c r="AQ161" s="233">
        <v>0</v>
      </c>
      <c r="AR161" s="233">
        <v>0</v>
      </c>
      <c r="AS161" s="233" t="s">
        <v>1676</v>
      </c>
      <c r="AT161" s="233">
        <v>3480</v>
      </c>
      <c r="AU161" s="233">
        <v>5370</v>
      </c>
      <c r="AV161" s="233">
        <v>0</v>
      </c>
      <c r="AW161" s="233">
        <v>1835</v>
      </c>
      <c r="AX161" s="233">
        <v>0</v>
      </c>
      <c r="AY161" s="233">
        <v>725</v>
      </c>
      <c r="AZ161" s="233">
        <v>17280</v>
      </c>
      <c r="BA161" s="233">
        <v>0</v>
      </c>
      <c r="BB161" s="233">
        <v>35</v>
      </c>
      <c r="BC161" s="233">
        <v>0</v>
      </c>
      <c r="BD161" s="233">
        <v>0</v>
      </c>
      <c r="BE161" s="233">
        <v>0</v>
      </c>
      <c r="BF161" s="233">
        <v>0</v>
      </c>
      <c r="BG161" s="233">
        <v>6950</v>
      </c>
      <c r="BH161" s="233">
        <v>7750</v>
      </c>
      <c r="BI161" s="233">
        <v>5590</v>
      </c>
      <c r="BJ161" s="233">
        <v>110</v>
      </c>
      <c r="BK161" s="233">
        <v>0</v>
      </c>
      <c r="BL161" s="233">
        <v>0</v>
      </c>
      <c r="BM161" s="233">
        <v>0</v>
      </c>
      <c r="BN161" s="233">
        <v>0</v>
      </c>
      <c r="BO161" s="233">
        <v>0</v>
      </c>
      <c r="BP161" s="233">
        <v>0</v>
      </c>
      <c r="BQ161" s="233">
        <v>0</v>
      </c>
      <c r="BR161" s="233">
        <v>15605</v>
      </c>
      <c r="BS161" s="233">
        <v>90</v>
      </c>
      <c r="BT161" s="233">
        <v>0</v>
      </c>
      <c r="BU161" s="233">
        <v>0</v>
      </c>
      <c r="BV161" s="233" t="s">
        <v>1676</v>
      </c>
      <c r="BW161" s="233">
        <v>65</v>
      </c>
      <c r="BX161" s="233">
        <v>0</v>
      </c>
      <c r="BY161" s="233">
        <v>0</v>
      </c>
      <c r="BZ161" s="233">
        <v>0</v>
      </c>
      <c r="CA161" s="233">
        <v>0</v>
      </c>
      <c r="CB161" s="343"/>
      <c r="CC161" s="343">
        <v>0</v>
      </c>
      <c r="CD161" s="346"/>
      <c r="CE161" s="253">
        <v>0</v>
      </c>
      <c r="CF161" s="233">
        <v>0</v>
      </c>
      <c r="CG161" s="233">
        <v>0</v>
      </c>
      <c r="CH161" s="233">
        <v>425</v>
      </c>
      <c r="CI161" s="234">
        <v>0</v>
      </c>
    </row>
    <row r="162" spans="1:87" s="145" customFormat="1" x14ac:dyDescent="0.2">
      <c r="A162" s="337" t="s">
        <v>1599</v>
      </c>
      <c r="B162" s="334" t="s">
        <v>1814</v>
      </c>
      <c r="C162" s="232">
        <v>0</v>
      </c>
      <c r="D162" s="233">
        <v>0</v>
      </c>
      <c r="E162" s="233">
        <v>70</v>
      </c>
      <c r="F162" s="233">
        <v>0</v>
      </c>
      <c r="G162" s="233">
        <v>0</v>
      </c>
      <c r="H162" s="233">
        <v>0</v>
      </c>
      <c r="I162" s="233">
        <v>0</v>
      </c>
      <c r="J162" s="233">
        <v>0</v>
      </c>
      <c r="K162" s="233">
        <v>0</v>
      </c>
      <c r="L162" s="233">
        <v>0</v>
      </c>
      <c r="M162" s="233">
        <v>0</v>
      </c>
      <c r="N162" s="233">
        <v>0</v>
      </c>
      <c r="O162" s="233">
        <v>0</v>
      </c>
      <c r="P162" s="233"/>
      <c r="Q162" s="233">
        <v>0</v>
      </c>
      <c r="R162" s="233">
        <v>0</v>
      </c>
      <c r="S162" s="233">
        <v>0</v>
      </c>
      <c r="T162" s="233">
        <v>0</v>
      </c>
      <c r="U162" s="233">
        <v>0</v>
      </c>
      <c r="V162" s="233">
        <v>0</v>
      </c>
      <c r="W162" s="233">
        <v>0</v>
      </c>
      <c r="X162" s="233">
        <v>0</v>
      </c>
      <c r="Y162" s="233">
        <v>0</v>
      </c>
      <c r="Z162" s="233">
        <v>0</v>
      </c>
      <c r="AA162" s="233">
        <v>0</v>
      </c>
      <c r="AB162" s="233">
        <v>0</v>
      </c>
      <c r="AC162" s="233">
        <v>0</v>
      </c>
      <c r="AD162" s="233">
        <v>0</v>
      </c>
      <c r="AE162" s="233">
        <v>0</v>
      </c>
      <c r="AF162" s="233">
        <v>0</v>
      </c>
      <c r="AG162" s="233">
        <v>0</v>
      </c>
      <c r="AH162" s="233">
        <v>0</v>
      </c>
      <c r="AI162" s="233">
        <v>0</v>
      </c>
      <c r="AJ162" s="233">
        <v>0</v>
      </c>
      <c r="AK162" s="233">
        <v>0</v>
      </c>
      <c r="AL162" s="233">
        <v>0</v>
      </c>
      <c r="AM162" s="233"/>
      <c r="AN162" s="233">
        <v>0</v>
      </c>
      <c r="AO162" s="233">
        <v>0</v>
      </c>
      <c r="AP162" s="233">
        <v>0</v>
      </c>
      <c r="AQ162" s="233">
        <v>0</v>
      </c>
      <c r="AR162" s="233">
        <v>0</v>
      </c>
      <c r="AS162" s="233">
        <v>0</v>
      </c>
      <c r="AT162" s="233">
        <v>0</v>
      </c>
      <c r="AU162" s="233">
        <v>0</v>
      </c>
      <c r="AV162" s="233">
        <v>0</v>
      </c>
      <c r="AW162" s="233">
        <v>0</v>
      </c>
      <c r="AX162" s="233">
        <v>0</v>
      </c>
      <c r="AY162" s="233">
        <v>0</v>
      </c>
      <c r="AZ162" s="233">
        <v>0</v>
      </c>
      <c r="BA162" s="233">
        <v>0</v>
      </c>
      <c r="BB162" s="233">
        <v>0</v>
      </c>
      <c r="BC162" s="233">
        <v>0</v>
      </c>
      <c r="BD162" s="233">
        <v>0</v>
      </c>
      <c r="BE162" s="233">
        <v>0</v>
      </c>
      <c r="BF162" s="233">
        <v>0</v>
      </c>
      <c r="BG162" s="233">
        <v>0</v>
      </c>
      <c r="BH162" s="233">
        <v>0</v>
      </c>
      <c r="BI162" s="233">
        <v>0</v>
      </c>
      <c r="BJ162" s="233">
        <v>0</v>
      </c>
      <c r="BK162" s="233">
        <v>0</v>
      </c>
      <c r="BL162" s="233">
        <v>0</v>
      </c>
      <c r="BM162" s="233">
        <v>0</v>
      </c>
      <c r="BN162" s="233">
        <v>0</v>
      </c>
      <c r="BO162" s="233">
        <v>0</v>
      </c>
      <c r="BP162" s="233">
        <v>0</v>
      </c>
      <c r="BQ162" s="233">
        <v>0</v>
      </c>
      <c r="BR162" s="233">
        <v>0</v>
      </c>
      <c r="BS162" s="233">
        <v>0</v>
      </c>
      <c r="BT162" s="233">
        <v>0</v>
      </c>
      <c r="BU162" s="233">
        <v>0</v>
      </c>
      <c r="BV162" s="233">
        <v>0</v>
      </c>
      <c r="BW162" s="233">
        <v>0</v>
      </c>
      <c r="BX162" s="233">
        <v>0</v>
      </c>
      <c r="BY162" s="233">
        <v>0</v>
      </c>
      <c r="BZ162" s="233">
        <v>0</v>
      </c>
      <c r="CA162" s="233">
        <v>0</v>
      </c>
      <c r="CB162" s="343"/>
      <c r="CC162" s="343">
        <v>0</v>
      </c>
      <c r="CD162" s="346"/>
      <c r="CE162" s="253">
        <v>0</v>
      </c>
      <c r="CF162" s="233">
        <v>0</v>
      </c>
      <c r="CG162" s="233">
        <v>0</v>
      </c>
      <c r="CH162" s="233">
        <v>0</v>
      </c>
      <c r="CI162" s="234">
        <v>0</v>
      </c>
    </row>
    <row r="163" spans="1:87" s="145" customFormat="1" x14ac:dyDescent="0.2">
      <c r="A163" s="337" t="s">
        <v>1372</v>
      </c>
      <c r="B163" s="334" t="s">
        <v>1815</v>
      </c>
      <c r="C163" s="232">
        <v>155</v>
      </c>
      <c r="D163" s="233">
        <v>0</v>
      </c>
      <c r="E163" s="233">
        <v>0</v>
      </c>
      <c r="F163" s="233">
        <v>0</v>
      </c>
      <c r="G163" s="233">
        <v>0</v>
      </c>
      <c r="H163" s="233">
        <v>0</v>
      </c>
      <c r="I163" s="233">
        <v>0</v>
      </c>
      <c r="J163" s="233">
        <v>0</v>
      </c>
      <c r="K163" s="233">
        <v>0</v>
      </c>
      <c r="L163" s="233">
        <v>0</v>
      </c>
      <c r="M163" s="233">
        <v>0</v>
      </c>
      <c r="N163" s="233">
        <v>0</v>
      </c>
      <c r="O163" s="233">
        <v>0</v>
      </c>
      <c r="P163" s="233"/>
      <c r="Q163" s="233">
        <v>0</v>
      </c>
      <c r="R163" s="233">
        <v>0</v>
      </c>
      <c r="S163" s="233">
        <v>0</v>
      </c>
      <c r="T163" s="233">
        <v>0</v>
      </c>
      <c r="U163" s="233">
        <v>0</v>
      </c>
      <c r="V163" s="233">
        <v>0</v>
      </c>
      <c r="W163" s="233">
        <v>0</v>
      </c>
      <c r="X163" s="233">
        <v>0</v>
      </c>
      <c r="Y163" s="233">
        <v>0</v>
      </c>
      <c r="Z163" s="233">
        <v>0</v>
      </c>
      <c r="AA163" s="233">
        <v>0</v>
      </c>
      <c r="AB163" s="233">
        <v>0</v>
      </c>
      <c r="AC163" s="233">
        <v>0</v>
      </c>
      <c r="AD163" s="233">
        <v>0</v>
      </c>
      <c r="AE163" s="233">
        <v>0</v>
      </c>
      <c r="AF163" s="233">
        <v>0</v>
      </c>
      <c r="AG163" s="233">
        <v>0</v>
      </c>
      <c r="AH163" s="233">
        <v>0</v>
      </c>
      <c r="AI163" s="233">
        <v>30</v>
      </c>
      <c r="AJ163" s="233">
        <v>0</v>
      </c>
      <c r="AK163" s="233">
        <v>0</v>
      </c>
      <c r="AL163" s="233">
        <v>0</v>
      </c>
      <c r="AM163" s="233"/>
      <c r="AN163" s="233">
        <v>0</v>
      </c>
      <c r="AO163" s="233">
        <v>0</v>
      </c>
      <c r="AP163" s="233">
        <v>0</v>
      </c>
      <c r="AQ163" s="233">
        <v>0</v>
      </c>
      <c r="AR163" s="233">
        <v>0</v>
      </c>
      <c r="AS163" s="233">
        <v>0</v>
      </c>
      <c r="AT163" s="233">
        <v>0</v>
      </c>
      <c r="AU163" s="233">
        <v>0</v>
      </c>
      <c r="AV163" s="233">
        <v>0</v>
      </c>
      <c r="AW163" s="233">
        <v>0</v>
      </c>
      <c r="AX163" s="233">
        <v>0</v>
      </c>
      <c r="AY163" s="233">
        <v>0</v>
      </c>
      <c r="AZ163" s="233">
        <v>0</v>
      </c>
      <c r="BA163" s="233">
        <v>0</v>
      </c>
      <c r="BB163" s="233">
        <v>0</v>
      </c>
      <c r="BC163" s="233">
        <v>0</v>
      </c>
      <c r="BD163" s="233">
        <v>0</v>
      </c>
      <c r="BE163" s="233">
        <v>0</v>
      </c>
      <c r="BF163" s="233">
        <v>0</v>
      </c>
      <c r="BG163" s="233">
        <v>0</v>
      </c>
      <c r="BH163" s="233">
        <v>0</v>
      </c>
      <c r="BI163" s="233">
        <v>0</v>
      </c>
      <c r="BJ163" s="233" t="s">
        <v>1676</v>
      </c>
      <c r="BK163" s="233">
        <v>0</v>
      </c>
      <c r="BL163" s="233">
        <v>0</v>
      </c>
      <c r="BM163" s="233">
        <v>0</v>
      </c>
      <c r="BN163" s="233">
        <v>0</v>
      </c>
      <c r="BO163" s="233">
        <v>0</v>
      </c>
      <c r="BP163" s="233">
        <v>0</v>
      </c>
      <c r="BQ163" s="233">
        <v>0</v>
      </c>
      <c r="BR163" s="233">
        <v>0</v>
      </c>
      <c r="BS163" s="233">
        <v>0</v>
      </c>
      <c r="BT163" s="233">
        <v>0</v>
      </c>
      <c r="BU163" s="233">
        <v>0</v>
      </c>
      <c r="BV163" s="233">
        <v>0</v>
      </c>
      <c r="BW163" s="233">
        <v>0</v>
      </c>
      <c r="BX163" s="233">
        <v>0</v>
      </c>
      <c r="BY163" s="233">
        <v>0</v>
      </c>
      <c r="BZ163" s="233">
        <v>0</v>
      </c>
      <c r="CA163" s="233">
        <v>0</v>
      </c>
      <c r="CB163" s="343"/>
      <c r="CC163" s="343">
        <v>0</v>
      </c>
      <c r="CD163" s="346"/>
      <c r="CE163" s="253">
        <v>0</v>
      </c>
      <c r="CF163" s="233">
        <v>0</v>
      </c>
      <c r="CG163" s="233">
        <v>0</v>
      </c>
      <c r="CH163" s="233">
        <v>0</v>
      </c>
      <c r="CI163" s="234">
        <v>0</v>
      </c>
    </row>
    <row r="164" spans="1:87" s="145" customFormat="1" x14ac:dyDescent="0.2">
      <c r="A164" s="337" t="s">
        <v>462</v>
      </c>
      <c r="B164" s="334" t="s">
        <v>1816</v>
      </c>
      <c r="C164" s="232">
        <v>0</v>
      </c>
      <c r="D164" s="233">
        <v>20</v>
      </c>
      <c r="E164" s="233">
        <v>3405</v>
      </c>
      <c r="F164" s="233">
        <v>1690</v>
      </c>
      <c r="G164" s="233">
        <v>1905</v>
      </c>
      <c r="H164" s="233">
        <v>645</v>
      </c>
      <c r="I164" s="233">
        <v>0</v>
      </c>
      <c r="J164" s="233" t="s">
        <v>1676</v>
      </c>
      <c r="K164" s="233">
        <v>160</v>
      </c>
      <c r="L164" s="233" t="s">
        <v>1676</v>
      </c>
      <c r="M164" s="233">
        <v>205</v>
      </c>
      <c r="N164" s="233">
        <v>0</v>
      </c>
      <c r="O164" s="233">
        <v>0</v>
      </c>
      <c r="P164" s="233"/>
      <c r="Q164" s="233">
        <v>0</v>
      </c>
      <c r="R164" s="233">
        <v>2120</v>
      </c>
      <c r="S164" s="233">
        <v>1200</v>
      </c>
      <c r="T164" s="233">
        <v>945</v>
      </c>
      <c r="U164" s="233">
        <v>1730</v>
      </c>
      <c r="V164" s="233">
        <v>0</v>
      </c>
      <c r="W164" s="233">
        <v>280</v>
      </c>
      <c r="X164" s="233">
        <v>1750</v>
      </c>
      <c r="Y164" s="233">
        <v>0</v>
      </c>
      <c r="Z164" s="233">
        <v>0</v>
      </c>
      <c r="AA164" s="233">
        <v>1360</v>
      </c>
      <c r="AB164" s="233">
        <v>2315</v>
      </c>
      <c r="AC164" s="233">
        <v>3855</v>
      </c>
      <c r="AD164" s="233">
        <v>0</v>
      </c>
      <c r="AE164" s="233">
        <v>0</v>
      </c>
      <c r="AF164" s="233">
        <v>90</v>
      </c>
      <c r="AG164" s="233">
        <v>20</v>
      </c>
      <c r="AH164" s="233">
        <v>570</v>
      </c>
      <c r="AI164" s="233">
        <v>0</v>
      </c>
      <c r="AJ164" s="233" t="s">
        <v>1676</v>
      </c>
      <c r="AK164" s="233">
        <v>40</v>
      </c>
      <c r="AL164" s="233">
        <v>3015</v>
      </c>
      <c r="AM164" s="233"/>
      <c r="AN164" s="233">
        <v>0</v>
      </c>
      <c r="AO164" s="233">
        <v>2175</v>
      </c>
      <c r="AP164" s="233">
        <v>2360</v>
      </c>
      <c r="AQ164" s="233">
        <v>195</v>
      </c>
      <c r="AR164" s="233">
        <v>0</v>
      </c>
      <c r="AS164" s="233">
        <v>0</v>
      </c>
      <c r="AT164" s="233">
        <v>2725</v>
      </c>
      <c r="AU164" s="233">
        <v>2100</v>
      </c>
      <c r="AV164" s="233">
        <v>0</v>
      </c>
      <c r="AW164" s="233">
        <v>2945</v>
      </c>
      <c r="AX164" s="233">
        <v>50</v>
      </c>
      <c r="AY164" s="233">
        <v>3290</v>
      </c>
      <c r="AZ164" s="233">
        <v>3000</v>
      </c>
      <c r="BA164" s="233">
        <v>275</v>
      </c>
      <c r="BB164" s="233">
        <v>0</v>
      </c>
      <c r="BC164" s="233">
        <v>0</v>
      </c>
      <c r="BD164" s="233">
        <v>0</v>
      </c>
      <c r="BE164" s="233">
        <v>0</v>
      </c>
      <c r="BF164" s="233">
        <v>0</v>
      </c>
      <c r="BG164" s="233">
        <v>0</v>
      </c>
      <c r="BH164" s="233">
        <v>0</v>
      </c>
      <c r="BI164" s="233">
        <v>0</v>
      </c>
      <c r="BJ164" s="233">
        <v>0</v>
      </c>
      <c r="BK164" s="233">
        <v>0</v>
      </c>
      <c r="BL164" s="233">
        <v>0</v>
      </c>
      <c r="BM164" s="233">
        <v>0</v>
      </c>
      <c r="BN164" s="233">
        <v>25</v>
      </c>
      <c r="BO164" s="233">
        <v>0</v>
      </c>
      <c r="BP164" s="233">
        <v>0</v>
      </c>
      <c r="BQ164" s="233">
        <v>0</v>
      </c>
      <c r="BR164" s="233">
        <v>415</v>
      </c>
      <c r="BS164" s="233">
        <v>945</v>
      </c>
      <c r="BT164" s="233">
        <v>0</v>
      </c>
      <c r="BU164" s="233">
        <v>0</v>
      </c>
      <c r="BV164" s="233">
        <v>0</v>
      </c>
      <c r="BW164" s="233">
        <v>365</v>
      </c>
      <c r="BX164" s="233">
        <v>0</v>
      </c>
      <c r="BY164" s="233">
        <v>0</v>
      </c>
      <c r="BZ164" s="233">
        <v>0</v>
      </c>
      <c r="CA164" s="233">
        <v>0</v>
      </c>
      <c r="CB164" s="343"/>
      <c r="CC164" s="343">
        <v>25</v>
      </c>
      <c r="CD164" s="346"/>
      <c r="CE164" s="253">
        <v>0</v>
      </c>
      <c r="CF164" s="233">
        <v>0</v>
      </c>
      <c r="CG164" s="233">
        <v>0</v>
      </c>
      <c r="CH164" s="233">
        <v>15</v>
      </c>
      <c r="CI164" s="234">
        <v>90</v>
      </c>
    </row>
    <row r="165" spans="1:87" s="145" customFormat="1" x14ac:dyDescent="0.2">
      <c r="A165" s="337" t="s">
        <v>453</v>
      </c>
      <c r="B165" s="334" t="s">
        <v>1817</v>
      </c>
      <c r="C165" s="232">
        <v>25</v>
      </c>
      <c r="D165" s="233">
        <v>16355</v>
      </c>
      <c r="E165" s="233">
        <v>2280</v>
      </c>
      <c r="F165" s="233">
        <v>7635</v>
      </c>
      <c r="G165" s="233">
        <v>1605</v>
      </c>
      <c r="H165" s="233">
        <v>2810</v>
      </c>
      <c r="I165" s="233">
        <v>850</v>
      </c>
      <c r="J165" s="233">
        <v>0</v>
      </c>
      <c r="K165" s="233">
        <v>0</v>
      </c>
      <c r="L165" s="233">
        <v>0</v>
      </c>
      <c r="M165" s="233">
        <v>0</v>
      </c>
      <c r="N165" s="233">
        <v>0</v>
      </c>
      <c r="O165" s="233">
        <v>0</v>
      </c>
      <c r="P165" s="233"/>
      <c r="Q165" s="233">
        <v>0</v>
      </c>
      <c r="R165" s="233">
        <v>0</v>
      </c>
      <c r="S165" s="233">
        <v>10</v>
      </c>
      <c r="T165" s="233">
        <v>0</v>
      </c>
      <c r="U165" s="233">
        <v>0</v>
      </c>
      <c r="V165" s="233">
        <v>2735</v>
      </c>
      <c r="W165" s="233">
        <v>205</v>
      </c>
      <c r="X165" s="233">
        <v>0</v>
      </c>
      <c r="Y165" s="233">
        <v>0</v>
      </c>
      <c r="Z165" s="233">
        <v>23850</v>
      </c>
      <c r="AA165" s="233">
        <v>8205</v>
      </c>
      <c r="AB165" s="233">
        <v>1140</v>
      </c>
      <c r="AC165" s="233">
        <v>5300</v>
      </c>
      <c r="AD165" s="233">
        <v>0</v>
      </c>
      <c r="AE165" s="233">
        <v>0</v>
      </c>
      <c r="AF165" s="233">
        <v>0</v>
      </c>
      <c r="AG165" s="233">
        <v>0</v>
      </c>
      <c r="AH165" s="233">
        <v>0</v>
      </c>
      <c r="AI165" s="233">
        <v>0</v>
      </c>
      <c r="AJ165" s="233">
        <v>70</v>
      </c>
      <c r="AK165" s="233">
        <v>4620</v>
      </c>
      <c r="AL165" s="233">
        <v>0</v>
      </c>
      <c r="AM165" s="233"/>
      <c r="AN165" s="233">
        <v>0</v>
      </c>
      <c r="AO165" s="233">
        <v>70</v>
      </c>
      <c r="AP165" s="233">
        <v>3535</v>
      </c>
      <c r="AQ165" s="233">
        <v>0</v>
      </c>
      <c r="AR165" s="233">
        <v>0</v>
      </c>
      <c r="AS165" s="233">
        <v>0</v>
      </c>
      <c r="AT165" s="233" t="s">
        <v>1676</v>
      </c>
      <c r="AU165" s="233">
        <v>5600</v>
      </c>
      <c r="AV165" s="233">
        <v>0</v>
      </c>
      <c r="AW165" s="233">
        <v>850</v>
      </c>
      <c r="AX165" s="233">
        <v>0</v>
      </c>
      <c r="AY165" s="233">
        <v>790</v>
      </c>
      <c r="AZ165" s="233">
        <v>10280</v>
      </c>
      <c r="BA165" s="233">
        <v>0</v>
      </c>
      <c r="BB165" s="233">
        <v>8070</v>
      </c>
      <c r="BC165" s="233">
        <v>0</v>
      </c>
      <c r="BD165" s="233">
        <v>0</v>
      </c>
      <c r="BE165" s="233">
        <v>0</v>
      </c>
      <c r="BF165" s="233">
        <v>0</v>
      </c>
      <c r="BG165" s="233">
        <v>1675</v>
      </c>
      <c r="BH165" s="233">
        <v>5460</v>
      </c>
      <c r="BI165" s="233">
        <v>925</v>
      </c>
      <c r="BJ165" s="233">
        <v>0</v>
      </c>
      <c r="BK165" s="233">
        <v>0</v>
      </c>
      <c r="BL165" s="233">
        <v>0</v>
      </c>
      <c r="BM165" s="233">
        <v>0</v>
      </c>
      <c r="BN165" s="233">
        <v>0</v>
      </c>
      <c r="BO165" s="233">
        <v>0</v>
      </c>
      <c r="BP165" s="233">
        <v>130</v>
      </c>
      <c r="BQ165" s="233">
        <v>10</v>
      </c>
      <c r="BR165" s="233">
        <v>1830</v>
      </c>
      <c r="BS165" s="233">
        <v>50</v>
      </c>
      <c r="BT165" s="233" t="s">
        <v>1676</v>
      </c>
      <c r="BU165" s="233">
        <v>0</v>
      </c>
      <c r="BV165" s="233">
        <v>0</v>
      </c>
      <c r="BW165" s="233" t="s">
        <v>1676</v>
      </c>
      <c r="BX165" s="233">
        <v>0</v>
      </c>
      <c r="BY165" s="233">
        <v>0</v>
      </c>
      <c r="BZ165" s="233">
        <v>0</v>
      </c>
      <c r="CA165" s="233">
        <v>0</v>
      </c>
      <c r="CB165" s="343"/>
      <c r="CC165" s="343">
        <v>0</v>
      </c>
      <c r="CD165" s="346"/>
      <c r="CE165" s="253">
        <v>0</v>
      </c>
      <c r="CF165" s="233">
        <v>0</v>
      </c>
      <c r="CG165" s="233">
        <v>0</v>
      </c>
      <c r="CH165" s="233">
        <v>0</v>
      </c>
      <c r="CI165" s="234">
        <v>0</v>
      </c>
    </row>
    <row r="166" spans="1:87" s="145" customFormat="1" x14ac:dyDescent="0.2">
      <c r="A166" s="337" t="s">
        <v>551</v>
      </c>
      <c r="B166" s="334" t="s">
        <v>1818</v>
      </c>
      <c r="C166" s="232">
        <v>0</v>
      </c>
      <c r="D166" s="233">
        <v>13815</v>
      </c>
      <c r="E166" s="233">
        <v>7485</v>
      </c>
      <c r="F166" s="233">
        <v>6800</v>
      </c>
      <c r="G166" s="233">
        <v>5560</v>
      </c>
      <c r="H166" s="233">
        <v>5290</v>
      </c>
      <c r="I166" s="233">
        <v>4035</v>
      </c>
      <c r="J166" s="233">
        <v>4675</v>
      </c>
      <c r="K166" s="233">
        <v>2195</v>
      </c>
      <c r="L166" s="233">
        <v>0</v>
      </c>
      <c r="M166" s="233">
        <v>0</v>
      </c>
      <c r="N166" s="233">
        <v>0</v>
      </c>
      <c r="O166" s="233">
        <v>0</v>
      </c>
      <c r="P166" s="233"/>
      <c r="Q166" s="233">
        <v>0</v>
      </c>
      <c r="R166" s="233">
        <v>0</v>
      </c>
      <c r="S166" s="233">
        <v>7995</v>
      </c>
      <c r="T166" s="233">
        <v>3805</v>
      </c>
      <c r="U166" s="233">
        <v>1350</v>
      </c>
      <c r="V166" s="233">
        <v>8835</v>
      </c>
      <c r="W166" s="233">
        <v>5295</v>
      </c>
      <c r="X166" s="233">
        <v>360</v>
      </c>
      <c r="Y166" s="233">
        <v>0</v>
      </c>
      <c r="Z166" s="233">
        <v>14110</v>
      </c>
      <c r="AA166" s="233">
        <v>21130</v>
      </c>
      <c r="AB166" s="233">
        <v>3050</v>
      </c>
      <c r="AC166" s="233">
        <v>1700</v>
      </c>
      <c r="AD166" s="233">
        <v>0</v>
      </c>
      <c r="AE166" s="233">
        <v>0</v>
      </c>
      <c r="AF166" s="233">
        <v>0</v>
      </c>
      <c r="AG166" s="233">
        <v>0</v>
      </c>
      <c r="AH166" s="233">
        <v>0</v>
      </c>
      <c r="AI166" s="233" t="s">
        <v>1676</v>
      </c>
      <c r="AJ166" s="233" t="s">
        <v>1676</v>
      </c>
      <c r="AK166" s="233">
        <v>7220</v>
      </c>
      <c r="AL166" s="233">
        <v>2215</v>
      </c>
      <c r="AM166" s="233"/>
      <c r="AN166" s="233">
        <v>0</v>
      </c>
      <c r="AO166" s="233">
        <v>985</v>
      </c>
      <c r="AP166" s="233">
        <v>7685</v>
      </c>
      <c r="AQ166" s="233">
        <v>1375</v>
      </c>
      <c r="AR166" s="233">
        <v>0</v>
      </c>
      <c r="AS166" s="233">
        <v>165</v>
      </c>
      <c r="AT166" s="233">
        <v>5610</v>
      </c>
      <c r="AU166" s="233">
        <v>1765</v>
      </c>
      <c r="AV166" s="233">
        <v>255</v>
      </c>
      <c r="AW166" s="233">
        <v>2875</v>
      </c>
      <c r="AX166" s="233">
        <v>0</v>
      </c>
      <c r="AY166" s="233">
        <v>1915</v>
      </c>
      <c r="AZ166" s="233">
        <v>16775</v>
      </c>
      <c r="BA166" s="233">
        <v>4100</v>
      </c>
      <c r="BB166" s="233">
        <v>7510</v>
      </c>
      <c r="BC166" s="233">
        <v>65</v>
      </c>
      <c r="BD166" s="233">
        <v>0</v>
      </c>
      <c r="BE166" s="233">
        <v>25</v>
      </c>
      <c r="BF166" s="233">
        <v>0</v>
      </c>
      <c r="BG166" s="233">
        <v>5590</v>
      </c>
      <c r="BH166" s="233">
        <v>5835</v>
      </c>
      <c r="BI166" s="233">
        <v>1380</v>
      </c>
      <c r="BJ166" s="233">
        <v>0</v>
      </c>
      <c r="BK166" s="233">
        <v>0</v>
      </c>
      <c r="BL166" s="233">
        <v>0</v>
      </c>
      <c r="BM166" s="233">
        <v>0</v>
      </c>
      <c r="BN166" s="233">
        <v>0</v>
      </c>
      <c r="BO166" s="233">
        <v>0</v>
      </c>
      <c r="BP166" s="233">
        <v>0</v>
      </c>
      <c r="BQ166" s="233">
        <v>0</v>
      </c>
      <c r="BR166" s="233">
        <v>1035</v>
      </c>
      <c r="BS166" s="233">
        <v>1930</v>
      </c>
      <c r="BT166" s="233">
        <v>0</v>
      </c>
      <c r="BU166" s="233">
        <v>0</v>
      </c>
      <c r="BV166" s="233">
        <v>430</v>
      </c>
      <c r="BW166" s="233" t="s">
        <v>1676</v>
      </c>
      <c r="BX166" s="233">
        <v>0</v>
      </c>
      <c r="BY166" s="233">
        <v>0</v>
      </c>
      <c r="BZ166" s="233">
        <v>0</v>
      </c>
      <c r="CA166" s="233">
        <v>0</v>
      </c>
      <c r="CB166" s="343"/>
      <c r="CC166" s="343">
        <v>0</v>
      </c>
      <c r="CD166" s="346"/>
      <c r="CE166" s="253">
        <v>0</v>
      </c>
      <c r="CF166" s="233">
        <v>0</v>
      </c>
      <c r="CG166" s="233">
        <v>0</v>
      </c>
      <c r="CH166" s="233">
        <v>0</v>
      </c>
      <c r="CI166" s="234">
        <v>165</v>
      </c>
    </row>
    <row r="167" spans="1:87" s="145" customFormat="1" x14ac:dyDescent="0.2">
      <c r="A167" s="337" t="s">
        <v>560</v>
      </c>
      <c r="B167" s="334" t="s">
        <v>1819</v>
      </c>
      <c r="C167" s="232">
        <v>0</v>
      </c>
      <c r="D167" s="233">
        <v>18550</v>
      </c>
      <c r="E167" s="233">
        <v>4260</v>
      </c>
      <c r="F167" s="233">
        <v>9715</v>
      </c>
      <c r="G167" s="233">
        <v>2425</v>
      </c>
      <c r="H167" s="233">
        <v>6070</v>
      </c>
      <c r="I167" s="233">
        <v>770</v>
      </c>
      <c r="J167" s="233">
        <v>0</v>
      </c>
      <c r="K167" s="233">
        <v>0</v>
      </c>
      <c r="L167" s="233">
        <v>0</v>
      </c>
      <c r="M167" s="233">
        <v>0</v>
      </c>
      <c r="N167" s="233">
        <v>0</v>
      </c>
      <c r="O167" s="233">
        <v>0</v>
      </c>
      <c r="P167" s="233"/>
      <c r="Q167" s="233">
        <v>0</v>
      </c>
      <c r="R167" s="233">
        <v>0</v>
      </c>
      <c r="S167" s="233">
        <v>105</v>
      </c>
      <c r="T167" s="233">
        <v>0</v>
      </c>
      <c r="U167" s="233" t="s">
        <v>1676</v>
      </c>
      <c r="V167" s="233">
        <v>4780</v>
      </c>
      <c r="W167" s="233">
        <v>1400</v>
      </c>
      <c r="X167" s="233">
        <v>0</v>
      </c>
      <c r="Y167" s="233">
        <v>0</v>
      </c>
      <c r="Z167" s="233">
        <v>20740</v>
      </c>
      <c r="AA167" s="233">
        <v>19295</v>
      </c>
      <c r="AB167" s="233">
        <v>1380</v>
      </c>
      <c r="AC167" s="233">
        <v>285</v>
      </c>
      <c r="AD167" s="233">
        <v>0</v>
      </c>
      <c r="AE167" s="233">
        <v>0</v>
      </c>
      <c r="AF167" s="233">
        <v>0</v>
      </c>
      <c r="AG167" s="233">
        <v>0</v>
      </c>
      <c r="AH167" s="233" t="s">
        <v>1676</v>
      </c>
      <c r="AI167" s="233">
        <v>0</v>
      </c>
      <c r="AJ167" s="233">
        <v>275</v>
      </c>
      <c r="AK167" s="233">
        <v>6060</v>
      </c>
      <c r="AL167" s="233">
        <v>0</v>
      </c>
      <c r="AM167" s="233"/>
      <c r="AN167" s="233">
        <v>0</v>
      </c>
      <c r="AO167" s="233">
        <v>105</v>
      </c>
      <c r="AP167" s="233">
        <v>4780</v>
      </c>
      <c r="AQ167" s="233">
        <v>0</v>
      </c>
      <c r="AR167" s="233">
        <v>0</v>
      </c>
      <c r="AS167" s="233" t="s">
        <v>1676</v>
      </c>
      <c r="AT167" s="233" t="s">
        <v>1676</v>
      </c>
      <c r="AU167" s="233">
        <v>225</v>
      </c>
      <c r="AV167" s="233">
        <v>0</v>
      </c>
      <c r="AW167" s="233">
        <v>175</v>
      </c>
      <c r="AX167" s="233">
        <v>0</v>
      </c>
      <c r="AY167" s="233">
        <v>3235</v>
      </c>
      <c r="AZ167" s="233">
        <v>11475</v>
      </c>
      <c r="BA167" s="233">
        <v>0</v>
      </c>
      <c r="BB167" s="233">
        <v>7725</v>
      </c>
      <c r="BC167" s="233">
        <v>0</v>
      </c>
      <c r="BD167" s="233">
        <v>0</v>
      </c>
      <c r="BE167" s="233">
        <v>0</v>
      </c>
      <c r="BF167" s="233">
        <v>0</v>
      </c>
      <c r="BG167" s="233">
        <v>5450</v>
      </c>
      <c r="BH167" s="233">
        <v>4430</v>
      </c>
      <c r="BI167" s="233">
        <v>1715</v>
      </c>
      <c r="BJ167" s="233">
        <v>0</v>
      </c>
      <c r="BK167" s="233">
        <v>0</v>
      </c>
      <c r="BL167" s="233">
        <v>0</v>
      </c>
      <c r="BM167" s="233">
        <v>0</v>
      </c>
      <c r="BN167" s="233">
        <v>0</v>
      </c>
      <c r="BO167" s="233">
        <v>0</v>
      </c>
      <c r="BP167" s="233">
        <v>0</v>
      </c>
      <c r="BQ167" s="233">
        <v>0</v>
      </c>
      <c r="BR167" s="233">
        <v>180</v>
      </c>
      <c r="BS167" s="233">
        <v>1945</v>
      </c>
      <c r="BT167" s="233">
        <v>0</v>
      </c>
      <c r="BU167" s="233">
        <v>0</v>
      </c>
      <c r="BV167" s="233">
        <v>0</v>
      </c>
      <c r="BW167" s="233">
        <v>220</v>
      </c>
      <c r="BX167" s="233">
        <v>0</v>
      </c>
      <c r="BY167" s="233">
        <v>0</v>
      </c>
      <c r="BZ167" s="233" t="s">
        <v>1676</v>
      </c>
      <c r="CA167" s="233">
        <v>0</v>
      </c>
      <c r="CB167" s="343"/>
      <c r="CC167" s="343">
        <v>0</v>
      </c>
      <c r="CD167" s="346"/>
      <c r="CE167" s="253">
        <v>0</v>
      </c>
      <c r="CF167" s="233">
        <v>0</v>
      </c>
      <c r="CG167" s="233">
        <v>0</v>
      </c>
      <c r="CH167" s="233">
        <v>15</v>
      </c>
      <c r="CI167" s="234" t="s">
        <v>1676</v>
      </c>
    </row>
    <row r="168" spans="1:87" s="145" customFormat="1" x14ac:dyDescent="0.2">
      <c r="A168" s="337" t="s">
        <v>388</v>
      </c>
      <c r="B168" s="334" t="s">
        <v>1820</v>
      </c>
      <c r="C168" s="232">
        <v>0</v>
      </c>
      <c r="D168" s="233">
        <v>16655</v>
      </c>
      <c r="E168" s="233">
        <v>3475</v>
      </c>
      <c r="F168" s="233">
        <v>4395</v>
      </c>
      <c r="G168" s="233">
        <v>615</v>
      </c>
      <c r="H168" s="233">
        <v>2025</v>
      </c>
      <c r="I168" s="233">
        <v>305</v>
      </c>
      <c r="J168" s="233">
        <v>0</v>
      </c>
      <c r="K168" s="233">
        <v>0</v>
      </c>
      <c r="L168" s="233">
        <v>0</v>
      </c>
      <c r="M168" s="233">
        <v>500</v>
      </c>
      <c r="N168" s="233">
        <v>0</v>
      </c>
      <c r="O168" s="233">
        <v>0</v>
      </c>
      <c r="P168" s="233"/>
      <c r="Q168" s="233">
        <v>0</v>
      </c>
      <c r="R168" s="233">
        <v>0</v>
      </c>
      <c r="S168" s="233">
        <v>0</v>
      </c>
      <c r="T168" s="233">
        <v>0</v>
      </c>
      <c r="U168" s="233">
        <v>0</v>
      </c>
      <c r="V168" s="233">
        <v>10</v>
      </c>
      <c r="W168" s="233">
        <v>10</v>
      </c>
      <c r="X168" s="233">
        <v>0</v>
      </c>
      <c r="Y168" s="233">
        <v>0</v>
      </c>
      <c r="Z168" s="233">
        <v>8770</v>
      </c>
      <c r="AA168" s="233">
        <v>3045</v>
      </c>
      <c r="AB168" s="233">
        <v>365</v>
      </c>
      <c r="AC168" s="233">
        <v>4800</v>
      </c>
      <c r="AD168" s="233">
        <v>0</v>
      </c>
      <c r="AE168" s="233">
        <v>0</v>
      </c>
      <c r="AF168" s="233">
        <v>0</v>
      </c>
      <c r="AG168" s="233">
        <v>0</v>
      </c>
      <c r="AH168" s="233">
        <v>0</v>
      </c>
      <c r="AI168" s="233">
        <v>0</v>
      </c>
      <c r="AJ168" s="233">
        <v>0</v>
      </c>
      <c r="AK168" s="233">
        <v>1395</v>
      </c>
      <c r="AL168" s="233">
        <v>0</v>
      </c>
      <c r="AM168" s="233"/>
      <c r="AN168" s="233">
        <v>0</v>
      </c>
      <c r="AO168" s="233">
        <v>220</v>
      </c>
      <c r="AP168" s="233">
        <v>1075</v>
      </c>
      <c r="AQ168" s="233">
        <v>0</v>
      </c>
      <c r="AR168" s="233">
        <v>0</v>
      </c>
      <c r="AS168" s="233">
        <v>0</v>
      </c>
      <c r="AT168" s="233" t="s">
        <v>1676</v>
      </c>
      <c r="AU168" s="233">
        <v>5155</v>
      </c>
      <c r="AV168" s="233">
        <v>0</v>
      </c>
      <c r="AW168" s="233">
        <v>220</v>
      </c>
      <c r="AX168" s="233">
        <v>0</v>
      </c>
      <c r="AY168" s="233">
        <v>430</v>
      </c>
      <c r="AZ168" s="233">
        <v>5335</v>
      </c>
      <c r="BA168" s="233">
        <v>0</v>
      </c>
      <c r="BB168" s="233">
        <v>4860</v>
      </c>
      <c r="BC168" s="233">
        <v>0</v>
      </c>
      <c r="BD168" s="233">
        <v>0</v>
      </c>
      <c r="BE168" s="233">
        <v>0</v>
      </c>
      <c r="BF168" s="233">
        <v>0</v>
      </c>
      <c r="BG168" s="233">
        <v>2105</v>
      </c>
      <c r="BH168" s="233">
        <v>1320</v>
      </c>
      <c r="BI168" s="233">
        <v>230</v>
      </c>
      <c r="BJ168" s="233">
        <v>260</v>
      </c>
      <c r="BK168" s="233">
        <v>0</v>
      </c>
      <c r="BL168" s="233">
        <v>0</v>
      </c>
      <c r="BM168" s="233">
        <v>0</v>
      </c>
      <c r="BN168" s="233">
        <v>0</v>
      </c>
      <c r="BO168" s="233">
        <v>0</v>
      </c>
      <c r="BP168" s="233">
        <v>0</v>
      </c>
      <c r="BQ168" s="233">
        <v>0</v>
      </c>
      <c r="BR168" s="233">
        <v>0</v>
      </c>
      <c r="BS168" s="233">
        <v>585</v>
      </c>
      <c r="BT168" s="233">
        <v>0</v>
      </c>
      <c r="BU168" s="233">
        <v>0</v>
      </c>
      <c r="BV168" s="233">
        <v>0</v>
      </c>
      <c r="BW168" s="233">
        <v>0</v>
      </c>
      <c r="BX168" s="233">
        <v>0</v>
      </c>
      <c r="BY168" s="233">
        <v>0</v>
      </c>
      <c r="BZ168" s="233">
        <v>0</v>
      </c>
      <c r="CA168" s="233">
        <v>0</v>
      </c>
      <c r="CB168" s="343"/>
      <c r="CC168" s="343">
        <v>0</v>
      </c>
      <c r="CD168" s="346"/>
      <c r="CE168" s="253">
        <v>155</v>
      </c>
      <c r="CF168" s="233">
        <v>0</v>
      </c>
      <c r="CG168" s="233">
        <v>0</v>
      </c>
      <c r="CH168" s="233">
        <v>0</v>
      </c>
      <c r="CI168" s="234">
        <v>0</v>
      </c>
    </row>
    <row r="169" spans="1:87" s="145" customFormat="1" x14ac:dyDescent="0.2">
      <c r="A169" s="337" t="s">
        <v>801</v>
      </c>
      <c r="B169" s="334" t="s">
        <v>1821</v>
      </c>
      <c r="C169" s="232">
        <v>0</v>
      </c>
      <c r="D169" s="233">
        <v>160</v>
      </c>
      <c r="E169" s="233">
        <v>200</v>
      </c>
      <c r="F169" s="233">
        <v>330</v>
      </c>
      <c r="G169" s="233">
        <v>0</v>
      </c>
      <c r="H169" s="233">
        <v>0</v>
      </c>
      <c r="I169" s="233">
        <v>0</v>
      </c>
      <c r="J169" s="233">
        <v>0</v>
      </c>
      <c r="K169" s="233">
        <v>0</v>
      </c>
      <c r="L169" s="233">
        <v>0</v>
      </c>
      <c r="M169" s="233">
        <v>0</v>
      </c>
      <c r="N169" s="233">
        <v>0</v>
      </c>
      <c r="O169" s="233">
        <v>0</v>
      </c>
      <c r="P169" s="233"/>
      <c r="Q169" s="233">
        <v>0</v>
      </c>
      <c r="R169" s="233">
        <v>0</v>
      </c>
      <c r="S169" s="233">
        <v>0</v>
      </c>
      <c r="T169" s="233">
        <v>0</v>
      </c>
      <c r="U169" s="233">
        <v>0</v>
      </c>
      <c r="V169" s="233">
        <v>0</v>
      </c>
      <c r="W169" s="233">
        <v>0</v>
      </c>
      <c r="X169" s="233">
        <v>0</v>
      </c>
      <c r="Y169" s="233">
        <v>0</v>
      </c>
      <c r="Z169" s="233">
        <v>0</v>
      </c>
      <c r="AA169" s="233">
        <v>0</v>
      </c>
      <c r="AB169" s="233">
        <v>0</v>
      </c>
      <c r="AC169" s="233">
        <v>0</v>
      </c>
      <c r="AD169" s="233">
        <v>0</v>
      </c>
      <c r="AE169" s="233">
        <v>0</v>
      </c>
      <c r="AF169" s="233">
        <v>0</v>
      </c>
      <c r="AG169" s="233">
        <v>0</v>
      </c>
      <c r="AH169" s="233">
        <v>0</v>
      </c>
      <c r="AI169" s="233">
        <v>0</v>
      </c>
      <c r="AJ169" s="233">
        <v>0</v>
      </c>
      <c r="AK169" s="233">
        <v>0</v>
      </c>
      <c r="AL169" s="233">
        <v>0</v>
      </c>
      <c r="AM169" s="233"/>
      <c r="AN169" s="233">
        <v>0</v>
      </c>
      <c r="AO169" s="233">
        <v>0</v>
      </c>
      <c r="AP169" s="233">
        <v>0</v>
      </c>
      <c r="AQ169" s="233">
        <v>0</v>
      </c>
      <c r="AR169" s="233">
        <v>0</v>
      </c>
      <c r="AS169" s="233">
        <v>0</v>
      </c>
      <c r="AT169" s="233">
        <v>0</v>
      </c>
      <c r="AU169" s="233">
        <v>0</v>
      </c>
      <c r="AV169" s="233">
        <v>0</v>
      </c>
      <c r="AW169" s="233">
        <v>0</v>
      </c>
      <c r="AX169" s="233">
        <v>0</v>
      </c>
      <c r="AY169" s="233">
        <v>0</v>
      </c>
      <c r="AZ169" s="233">
        <v>0</v>
      </c>
      <c r="BA169" s="233">
        <v>0</v>
      </c>
      <c r="BB169" s="233">
        <v>0</v>
      </c>
      <c r="BC169" s="233">
        <v>0</v>
      </c>
      <c r="BD169" s="233">
        <v>0</v>
      </c>
      <c r="BE169" s="233">
        <v>0</v>
      </c>
      <c r="BF169" s="233">
        <v>0</v>
      </c>
      <c r="BG169" s="233">
        <v>0</v>
      </c>
      <c r="BH169" s="233">
        <v>0</v>
      </c>
      <c r="BI169" s="233">
        <v>0</v>
      </c>
      <c r="BJ169" s="233">
        <v>0</v>
      </c>
      <c r="BK169" s="233">
        <v>0</v>
      </c>
      <c r="BL169" s="233">
        <v>0</v>
      </c>
      <c r="BM169" s="233">
        <v>0</v>
      </c>
      <c r="BN169" s="233">
        <v>0</v>
      </c>
      <c r="BO169" s="233">
        <v>0</v>
      </c>
      <c r="BP169" s="233">
        <v>0</v>
      </c>
      <c r="BQ169" s="233">
        <v>0</v>
      </c>
      <c r="BR169" s="233">
        <v>0</v>
      </c>
      <c r="BS169" s="233">
        <v>0</v>
      </c>
      <c r="BT169" s="233">
        <v>0</v>
      </c>
      <c r="BU169" s="233">
        <v>0</v>
      </c>
      <c r="BV169" s="233">
        <v>0</v>
      </c>
      <c r="BW169" s="233">
        <v>0</v>
      </c>
      <c r="BX169" s="233">
        <v>0</v>
      </c>
      <c r="BY169" s="233">
        <v>0</v>
      </c>
      <c r="BZ169" s="233">
        <v>0</v>
      </c>
      <c r="CA169" s="233">
        <v>0</v>
      </c>
      <c r="CB169" s="343"/>
      <c r="CC169" s="343">
        <v>0</v>
      </c>
      <c r="CD169" s="346"/>
      <c r="CE169" s="253">
        <v>0</v>
      </c>
      <c r="CF169" s="233">
        <v>0</v>
      </c>
      <c r="CG169" s="233">
        <v>0</v>
      </c>
      <c r="CH169" s="233">
        <v>0</v>
      </c>
      <c r="CI169" s="234">
        <v>0</v>
      </c>
    </row>
    <row r="170" spans="1:87" s="145" customFormat="1" x14ac:dyDescent="0.2">
      <c r="A170" s="337" t="s">
        <v>548</v>
      </c>
      <c r="B170" s="334" t="s">
        <v>1822</v>
      </c>
      <c r="C170" s="232">
        <v>0</v>
      </c>
      <c r="D170" s="233">
        <v>0</v>
      </c>
      <c r="E170" s="233">
        <v>0</v>
      </c>
      <c r="F170" s="233">
        <v>0</v>
      </c>
      <c r="G170" s="233">
        <v>0</v>
      </c>
      <c r="H170" s="233">
        <v>0</v>
      </c>
      <c r="I170" s="233">
        <v>0</v>
      </c>
      <c r="J170" s="233">
        <v>0</v>
      </c>
      <c r="K170" s="233">
        <v>0</v>
      </c>
      <c r="L170" s="233">
        <v>0</v>
      </c>
      <c r="M170" s="233">
        <v>0</v>
      </c>
      <c r="N170" s="233">
        <v>0</v>
      </c>
      <c r="O170" s="233">
        <v>0</v>
      </c>
      <c r="P170" s="233"/>
      <c r="Q170" s="233">
        <v>0</v>
      </c>
      <c r="R170" s="233">
        <v>0</v>
      </c>
      <c r="S170" s="233">
        <v>0</v>
      </c>
      <c r="T170" s="233">
        <v>0</v>
      </c>
      <c r="U170" s="233">
        <v>0</v>
      </c>
      <c r="V170" s="233">
        <v>0</v>
      </c>
      <c r="W170" s="233">
        <v>0</v>
      </c>
      <c r="X170" s="233">
        <v>0</v>
      </c>
      <c r="Y170" s="233">
        <v>0</v>
      </c>
      <c r="Z170" s="233">
        <v>30</v>
      </c>
      <c r="AA170" s="233">
        <v>0</v>
      </c>
      <c r="AB170" s="233">
        <v>0</v>
      </c>
      <c r="AC170" s="233">
        <v>0</v>
      </c>
      <c r="AD170" s="233">
        <v>0</v>
      </c>
      <c r="AE170" s="233">
        <v>0</v>
      </c>
      <c r="AF170" s="233">
        <v>0</v>
      </c>
      <c r="AG170" s="233">
        <v>0</v>
      </c>
      <c r="AH170" s="233">
        <v>0</v>
      </c>
      <c r="AI170" s="233">
        <v>1320</v>
      </c>
      <c r="AJ170" s="233">
        <v>0</v>
      </c>
      <c r="AK170" s="233">
        <v>0</v>
      </c>
      <c r="AL170" s="233">
        <v>0</v>
      </c>
      <c r="AM170" s="233"/>
      <c r="AN170" s="233">
        <v>0</v>
      </c>
      <c r="AO170" s="233">
        <v>0</v>
      </c>
      <c r="AP170" s="233">
        <v>0</v>
      </c>
      <c r="AQ170" s="233">
        <v>0</v>
      </c>
      <c r="AR170" s="233">
        <v>0</v>
      </c>
      <c r="AS170" s="233">
        <v>0</v>
      </c>
      <c r="AT170" s="233">
        <v>0</v>
      </c>
      <c r="AU170" s="233">
        <v>0</v>
      </c>
      <c r="AV170" s="233">
        <v>0</v>
      </c>
      <c r="AW170" s="233">
        <v>0</v>
      </c>
      <c r="AX170" s="233">
        <v>0</v>
      </c>
      <c r="AY170" s="233">
        <v>0</v>
      </c>
      <c r="AZ170" s="233">
        <v>0</v>
      </c>
      <c r="BA170" s="233">
        <v>0</v>
      </c>
      <c r="BB170" s="233">
        <v>190</v>
      </c>
      <c r="BC170" s="233">
        <v>0</v>
      </c>
      <c r="BD170" s="233">
        <v>0</v>
      </c>
      <c r="BE170" s="233">
        <v>0</v>
      </c>
      <c r="BF170" s="233">
        <v>0</v>
      </c>
      <c r="BG170" s="233">
        <v>0</v>
      </c>
      <c r="BH170" s="233">
        <v>0</v>
      </c>
      <c r="BI170" s="233">
        <v>0</v>
      </c>
      <c r="BJ170" s="233">
        <v>0</v>
      </c>
      <c r="BK170" s="233">
        <v>0</v>
      </c>
      <c r="BL170" s="233">
        <v>0</v>
      </c>
      <c r="BM170" s="233">
        <v>0</v>
      </c>
      <c r="BN170" s="233">
        <v>0</v>
      </c>
      <c r="BO170" s="233">
        <v>0</v>
      </c>
      <c r="BP170" s="233">
        <v>0</v>
      </c>
      <c r="BQ170" s="233">
        <v>0</v>
      </c>
      <c r="BR170" s="233">
        <v>0</v>
      </c>
      <c r="BS170" s="233">
        <v>0</v>
      </c>
      <c r="BT170" s="233">
        <v>0</v>
      </c>
      <c r="BU170" s="233">
        <v>0</v>
      </c>
      <c r="BV170" s="233">
        <v>0</v>
      </c>
      <c r="BW170" s="233">
        <v>0</v>
      </c>
      <c r="BX170" s="233">
        <v>0</v>
      </c>
      <c r="BY170" s="233">
        <v>0</v>
      </c>
      <c r="BZ170" s="233">
        <v>0</v>
      </c>
      <c r="CA170" s="233">
        <v>0</v>
      </c>
      <c r="CB170" s="343"/>
      <c r="CC170" s="343">
        <v>0</v>
      </c>
      <c r="CD170" s="346"/>
      <c r="CE170" s="253">
        <v>0</v>
      </c>
      <c r="CF170" s="233">
        <v>0</v>
      </c>
      <c r="CG170" s="233">
        <v>0</v>
      </c>
      <c r="CH170" s="233">
        <v>0</v>
      </c>
      <c r="CI170" s="234">
        <v>0</v>
      </c>
    </row>
    <row r="171" spans="1:87" s="145" customFormat="1" x14ac:dyDescent="0.2">
      <c r="A171" s="337" t="s">
        <v>230</v>
      </c>
      <c r="B171" s="334" t="s">
        <v>1823</v>
      </c>
      <c r="C171" s="232">
        <v>0</v>
      </c>
      <c r="D171" s="233">
        <v>0</v>
      </c>
      <c r="E171" s="233">
        <v>0</v>
      </c>
      <c r="F171" s="233">
        <v>0</v>
      </c>
      <c r="G171" s="233">
        <v>0</v>
      </c>
      <c r="H171" s="233">
        <v>0</v>
      </c>
      <c r="I171" s="233">
        <v>0</v>
      </c>
      <c r="J171" s="233">
        <v>0</v>
      </c>
      <c r="K171" s="233">
        <v>0</v>
      </c>
      <c r="L171" s="233">
        <v>0</v>
      </c>
      <c r="M171" s="233">
        <v>0</v>
      </c>
      <c r="N171" s="233">
        <v>0</v>
      </c>
      <c r="O171" s="233">
        <v>0</v>
      </c>
      <c r="P171" s="233"/>
      <c r="Q171" s="233">
        <v>0</v>
      </c>
      <c r="R171" s="233">
        <v>0</v>
      </c>
      <c r="S171" s="233">
        <v>0</v>
      </c>
      <c r="T171" s="233">
        <v>0</v>
      </c>
      <c r="U171" s="233">
        <v>0</v>
      </c>
      <c r="V171" s="233">
        <v>0</v>
      </c>
      <c r="W171" s="233">
        <v>0</v>
      </c>
      <c r="X171" s="233">
        <v>0</v>
      </c>
      <c r="Y171" s="233">
        <v>0</v>
      </c>
      <c r="Z171" s="233">
        <v>0</v>
      </c>
      <c r="AA171" s="233">
        <v>0</v>
      </c>
      <c r="AB171" s="233">
        <v>0</v>
      </c>
      <c r="AC171" s="233">
        <v>0</v>
      </c>
      <c r="AD171" s="233">
        <v>0</v>
      </c>
      <c r="AE171" s="233">
        <v>0</v>
      </c>
      <c r="AF171" s="233">
        <v>0</v>
      </c>
      <c r="AG171" s="233">
        <v>0</v>
      </c>
      <c r="AH171" s="233">
        <v>0</v>
      </c>
      <c r="AI171" s="233">
        <v>0</v>
      </c>
      <c r="AJ171" s="233">
        <v>0</v>
      </c>
      <c r="AK171" s="233">
        <v>0</v>
      </c>
      <c r="AL171" s="233">
        <v>0</v>
      </c>
      <c r="AM171" s="233"/>
      <c r="AN171" s="233">
        <v>0</v>
      </c>
      <c r="AO171" s="233">
        <v>0</v>
      </c>
      <c r="AP171" s="233">
        <v>0</v>
      </c>
      <c r="AQ171" s="233">
        <v>0</v>
      </c>
      <c r="AR171" s="233">
        <v>0</v>
      </c>
      <c r="AS171" s="233">
        <v>0</v>
      </c>
      <c r="AT171" s="233">
        <v>0</v>
      </c>
      <c r="AU171" s="233">
        <v>0</v>
      </c>
      <c r="AV171" s="233">
        <v>0</v>
      </c>
      <c r="AW171" s="233">
        <v>0</v>
      </c>
      <c r="AX171" s="233">
        <v>0</v>
      </c>
      <c r="AY171" s="233">
        <v>0</v>
      </c>
      <c r="AZ171" s="233">
        <v>0</v>
      </c>
      <c r="BA171" s="233">
        <v>0</v>
      </c>
      <c r="BB171" s="233">
        <v>0</v>
      </c>
      <c r="BC171" s="233">
        <v>0</v>
      </c>
      <c r="BD171" s="233">
        <v>0</v>
      </c>
      <c r="BE171" s="233">
        <v>0</v>
      </c>
      <c r="BF171" s="233">
        <v>0</v>
      </c>
      <c r="BG171" s="233">
        <v>0</v>
      </c>
      <c r="BH171" s="233">
        <v>0</v>
      </c>
      <c r="BI171" s="233">
        <v>0</v>
      </c>
      <c r="BJ171" s="233">
        <v>0</v>
      </c>
      <c r="BK171" s="233">
        <v>0</v>
      </c>
      <c r="BL171" s="233">
        <v>85</v>
      </c>
      <c r="BM171" s="233">
        <v>1815</v>
      </c>
      <c r="BN171" s="233">
        <v>405</v>
      </c>
      <c r="BO171" s="233">
        <v>0</v>
      </c>
      <c r="BP171" s="233">
        <v>0</v>
      </c>
      <c r="BQ171" s="233">
        <v>345</v>
      </c>
      <c r="BR171" s="233">
        <v>0</v>
      </c>
      <c r="BS171" s="233">
        <v>0</v>
      </c>
      <c r="BT171" s="233">
        <v>0</v>
      </c>
      <c r="BU171" s="233">
        <v>0</v>
      </c>
      <c r="BV171" s="233">
        <v>0</v>
      </c>
      <c r="BW171" s="233">
        <v>0</v>
      </c>
      <c r="BX171" s="233">
        <v>0</v>
      </c>
      <c r="BY171" s="233">
        <v>0</v>
      </c>
      <c r="BZ171" s="233">
        <v>0</v>
      </c>
      <c r="CA171" s="233">
        <v>0</v>
      </c>
      <c r="CB171" s="343"/>
      <c r="CC171" s="343">
        <v>0</v>
      </c>
      <c r="CD171" s="346"/>
      <c r="CE171" s="253">
        <v>0</v>
      </c>
      <c r="CF171" s="233">
        <v>0</v>
      </c>
      <c r="CG171" s="233">
        <v>0</v>
      </c>
      <c r="CH171" s="233">
        <v>0</v>
      </c>
      <c r="CI171" s="234">
        <v>0</v>
      </c>
    </row>
    <row r="172" spans="1:87" s="145" customFormat="1" x14ac:dyDescent="0.2">
      <c r="A172" s="337" t="s">
        <v>186</v>
      </c>
      <c r="B172" s="334" t="s">
        <v>1824</v>
      </c>
      <c r="C172" s="232" t="s">
        <v>1676</v>
      </c>
      <c r="D172" s="233">
        <v>8100</v>
      </c>
      <c r="E172" s="233">
        <v>1280</v>
      </c>
      <c r="F172" s="233">
        <v>2440</v>
      </c>
      <c r="G172" s="233">
        <v>510</v>
      </c>
      <c r="H172" s="233">
        <v>90</v>
      </c>
      <c r="I172" s="233">
        <v>0</v>
      </c>
      <c r="J172" s="233">
        <v>0</v>
      </c>
      <c r="K172" s="233">
        <v>0</v>
      </c>
      <c r="L172" s="233">
        <v>0</v>
      </c>
      <c r="M172" s="233">
        <v>3150</v>
      </c>
      <c r="N172" s="233">
        <v>0</v>
      </c>
      <c r="O172" s="233">
        <v>0</v>
      </c>
      <c r="P172" s="233"/>
      <c r="Q172" s="233">
        <v>0</v>
      </c>
      <c r="R172" s="233">
        <v>0</v>
      </c>
      <c r="S172" s="233">
        <v>75</v>
      </c>
      <c r="T172" s="233">
        <v>0</v>
      </c>
      <c r="U172" s="233">
        <v>170</v>
      </c>
      <c r="V172" s="233">
        <v>6915</v>
      </c>
      <c r="W172" s="233">
        <v>810</v>
      </c>
      <c r="X172" s="233">
        <v>295</v>
      </c>
      <c r="Y172" s="233">
        <v>0</v>
      </c>
      <c r="Z172" s="233">
        <v>14770</v>
      </c>
      <c r="AA172" s="233">
        <v>11085</v>
      </c>
      <c r="AB172" s="233">
        <v>0</v>
      </c>
      <c r="AC172" s="233">
        <v>0</v>
      </c>
      <c r="AD172" s="233">
        <v>0</v>
      </c>
      <c r="AE172" s="233">
        <v>0</v>
      </c>
      <c r="AF172" s="233">
        <v>0</v>
      </c>
      <c r="AG172" s="233">
        <v>0</v>
      </c>
      <c r="AH172" s="233">
        <v>0</v>
      </c>
      <c r="AI172" s="233">
        <v>0</v>
      </c>
      <c r="AJ172" s="233">
        <v>0</v>
      </c>
      <c r="AK172" s="233">
        <v>1060</v>
      </c>
      <c r="AL172" s="233">
        <v>0</v>
      </c>
      <c r="AM172" s="233"/>
      <c r="AN172" s="233">
        <v>0</v>
      </c>
      <c r="AO172" s="233" t="s">
        <v>1676</v>
      </c>
      <c r="AP172" s="233">
        <v>615</v>
      </c>
      <c r="AQ172" s="233">
        <v>0</v>
      </c>
      <c r="AR172" s="233">
        <v>0</v>
      </c>
      <c r="AS172" s="233">
        <v>395</v>
      </c>
      <c r="AT172" s="233">
        <v>0</v>
      </c>
      <c r="AU172" s="233">
        <v>0</v>
      </c>
      <c r="AV172" s="233">
        <v>0</v>
      </c>
      <c r="AW172" s="233">
        <v>150</v>
      </c>
      <c r="AX172" s="233">
        <v>0</v>
      </c>
      <c r="AY172" s="233">
        <v>185</v>
      </c>
      <c r="AZ172" s="233">
        <v>9095</v>
      </c>
      <c r="BA172" s="233">
        <v>0</v>
      </c>
      <c r="BB172" s="233">
        <v>495</v>
      </c>
      <c r="BC172" s="233">
        <v>0</v>
      </c>
      <c r="BD172" s="233">
        <v>0</v>
      </c>
      <c r="BE172" s="233">
        <v>0</v>
      </c>
      <c r="BF172" s="233">
        <v>0</v>
      </c>
      <c r="BG172" s="233">
        <v>14850</v>
      </c>
      <c r="BH172" s="233">
        <v>2450</v>
      </c>
      <c r="BI172" s="233" t="s">
        <v>1676</v>
      </c>
      <c r="BJ172" s="233">
        <v>0</v>
      </c>
      <c r="BK172" s="233">
        <v>0</v>
      </c>
      <c r="BL172" s="233">
        <v>0</v>
      </c>
      <c r="BM172" s="233">
        <v>0</v>
      </c>
      <c r="BN172" s="233">
        <v>0</v>
      </c>
      <c r="BO172" s="233">
        <v>0</v>
      </c>
      <c r="BP172" s="233">
        <v>0</v>
      </c>
      <c r="BQ172" s="233">
        <v>0</v>
      </c>
      <c r="BR172" s="233">
        <v>0</v>
      </c>
      <c r="BS172" s="233" t="s">
        <v>1676</v>
      </c>
      <c r="BT172" s="233">
        <v>0</v>
      </c>
      <c r="BU172" s="233">
        <v>0</v>
      </c>
      <c r="BV172" s="233">
        <v>15</v>
      </c>
      <c r="BW172" s="233">
        <v>3040</v>
      </c>
      <c r="BX172" s="233">
        <v>0</v>
      </c>
      <c r="BY172" s="233">
        <v>0</v>
      </c>
      <c r="BZ172" s="233">
        <v>0</v>
      </c>
      <c r="CA172" s="233">
        <v>0</v>
      </c>
      <c r="CB172" s="343"/>
      <c r="CC172" s="343">
        <v>0</v>
      </c>
      <c r="CD172" s="346"/>
      <c r="CE172" s="253">
        <v>0</v>
      </c>
      <c r="CF172" s="233">
        <v>0</v>
      </c>
      <c r="CG172" s="233">
        <v>0</v>
      </c>
      <c r="CH172" s="233">
        <v>0</v>
      </c>
      <c r="CI172" s="234">
        <v>295</v>
      </c>
    </row>
    <row r="173" spans="1:87" s="145" customFormat="1" x14ac:dyDescent="0.2">
      <c r="A173" s="337" t="s">
        <v>354</v>
      </c>
      <c r="B173" s="334" t="s">
        <v>1825</v>
      </c>
      <c r="C173" s="232">
        <v>0</v>
      </c>
      <c r="D173" s="233">
        <v>0</v>
      </c>
      <c r="E173" s="233">
        <v>0</v>
      </c>
      <c r="F173" s="233">
        <v>2655</v>
      </c>
      <c r="G173" s="233">
        <v>0</v>
      </c>
      <c r="H173" s="233">
        <v>0</v>
      </c>
      <c r="I173" s="233">
        <v>0</v>
      </c>
      <c r="J173" s="233">
        <v>0</v>
      </c>
      <c r="K173" s="233">
        <v>0</v>
      </c>
      <c r="L173" s="233">
        <v>0</v>
      </c>
      <c r="M173" s="233">
        <v>0</v>
      </c>
      <c r="N173" s="233">
        <v>0</v>
      </c>
      <c r="O173" s="233">
        <v>0</v>
      </c>
      <c r="P173" s="233"/>
      <c r="Q173" s="233">
        <v>0</v>
      </c>
      <c r="R173" s="233">
        <v>0</v>
      </c>
      <c r="S173" s="233">
        <v>0</v>
      </c>
      <c r="T173" s="233">
        <v>0</v>
      </c>
      <c r="U173" s="233">
        <v>0</v>
      </c>
      <c r="V173" s="233">
        <v>0</v>
      </c>
      <c r="W173" s="233">
        <v>0</v>
      </c>
      <c r="X173" s="233">
        <v>0</v>
      </c>
      <c r="Y173" s="233">
        <v>0</v>
      </c>
      <c r="Z173" s="233" t="s">
        <v>1676</v>
      </c>
      <c r="AA173" s="233">
        <v>0</v>
      </c>
      <c r="AB173" s="233">
        <v>0</v>
      </c>
      <c r="AC173" s="233">
        <v>0</v>
      </c>
      <c r="AD173" s="233">
        <v>0</v>
      </c>
      <c r="AE173" s="233">
        <v>0</v>
      </c>
      <c r="AF173" s="233">
        <v>0</v>
      </c>
      <c r="AG173" s="233">
        <v>0</v>
      </c>
      <c r="AH173" s="233">
        <v>0</v>
      </c>
      <c r="AI173" s="233">
        <v>0</v>
      </c>
      <c r="AJ173" s="233">
        <v>0</v>
      </c>
      <c r="AK173" s="233">
        <v>0</v>
      </c>
      <c r="AL173" s="233">
        <v>0</v>
      </c>
      <c r="AM173" s="233"/>
      <c r="AN173" s="233">
        <v>0</v>
      </c>
      <c r="AO173" s="233">
        <v>0</v>
      </c>
      <c r="AP173" s="233">
        <v>0</v>
      </c>
      <c r="AQ173" s="233">
        <v>0</v>
      </c>
      <c r="AR173" s="233">
        <v>0</v>
      </c>
      <c r="AS173" s="233">
        <v>0</v>
      </c>
      <c r="AT173" s="233">
        <v>0</v>
      </c>
      <c r="AU173" s="233">
        <v>0</v>
      </c>
      <c r="AV173" s="233">
        <v>0</v>
      </c>
      <c r="AW173" s="233">
        <v>0</v>
      </c>
      <c r="AX173" s="233">
        <v>0</v>
      </c>
      <c r="AY173" s="233">
        <v>0</v>
      </c>
      <c r="AZ173" s="233">
        <v>0</v>
      </c>
      <c r="BA173" s="233">
        <v>0</v>
      </c>
      <c r="BB173" s="233">
        <v>0</v>
      </c>
      <c r="BC173" s="233">
        <v>0</v>
      </c>
      <c r="BD173" s="233">
        <v>0</v>
      </c>
      <c r="BE173" s="233">
        <v>0</v>
      </c>
      <c r="BF173" s="233">
        <v>0</v>
      </c>
      <c r="BG173" s="233">
        <v>0</v>
      </c>
      <c r="BH173" s="233" t="s">
        <v>1676</v>
      </c>
      <c r="BI173" s="233">
        <v>0</v>
      </c>
      <c r="BJ173" s="233">
        <v>0</v>
      </c>
      <c r="BK173" s="233">
        <v>0</v>
      </c>
      <c r="BL173" s="233">
        <v>0</v>
      </c>
      <c r="BM173" s="233">
        <v>0</v>
      </c>
      <c r="BN173" s="233">
        <v>0</v>
      </c>
      <c r="BO173" s="233">
        <v>0</v>
      </c>
      <c r="BP173" s="233">
        <v>0</v>
      </c>
      <c r="BQ173" s="233">
        <v>0</v>
      </c>
      <c r="BR173" s="233">
        <v>0</v>
      </c>
      <c r="BS173" s="233">
        <v>0</v>
      </c>
      <c r="BT173" s="233">
        <v>0</v>
      </c>
      <c r="BU173" s="233">
        <v>0</v>
      </c>
      <c r="BV173" s="233">
        <v>0</v>
      </c>
      <c r="BW173" s="233">
        <v>0</v>
      </c>
      <c r="BX173" s="233">
        <v>0</v>
      </c>
      <c r="BY173" s="233">
        <v>0</v>
      </c>
      <c r="BZ173" s="233">
        <v>0</v>
      </c>
      <c r="CA173" s="233">
        <v>0</v>
      </c>
      <c r="CB173" s="343"/>
      <c r="CC173" s="343">
        <v>0</v>
      </c>
      <c r="CD173" s="346"/>
      <c r="CE173" s="253">
        <v>0</v>
      </c>
      <c r="CF173" s="233">
        <v>0</v>
      </c>
      <c r="CG173" s="233">
        <v>0</v>
      </c>
      <c r="CH173" s="233">
        <v>0</v>
      </c>
      <c r="CI173" s="234">
        <v>0</v>
      </c>
    </row>
    <row r="174" spans="1:87" s="145" customFormat="1" x14ac:dyDescent="0.2">
      <c r="A174" s="337" t="s">
        <v>744</v>
      </c>
      <c r="B174" s="334" t="s">
        <v>1826</v>
      </c>
      <c r="C174" s="232" t="s">
        <v>1676</v>
      </c>
      <c r="D174" s="233">
        <v>0</v>
      </c>
      <c r="E174" s="233">
        <v>0</v>
      </c>
      <c r="F174" s="233">
        <v>0</v>
      </c>
      <c r="G174" s="233">
        <v>0</v>
      </c>
      <c r="H174" s="233">
        <v>0</v>
      </c>
      <c r="I174" s="233">
        <v>0</v>
      </c>
      <c r="J174" s="233">
        <v>0</v>
      </c>
      <c r="K174" s="233">
        <v>0</v>
      </c>
      <c r="L174" s="233">
        <v>0</v>
      </c>
      <c r="M174" s="233">
        <v>0</v>
      </c>
      <c r="N174" s="233">
        <v>0</v>
      </c>
      <c r="O174" s="233">
        <v>0</v>
      </c>
      <c r="P174" s="233"/>
      <c r="Q174" s="233">
        <v>0</v>
      </c>
      <c r="R174" s="233">
        <v>0</v>
      </c>
      <c r="S174" s="233">
        <v>0</v>
      </c>
      <c r="T174" s="233">
        <v>0</v>
      </c>
      <c r="U174" s="233">
        <v>0</v>
      </c>
      <c r="V174" s="233">
        <v>0</v>
      </c>
      <c r="W174" s="233">
        <v>0</v>
      </c>
      <c r="X174" s="233">
        <v>0</v>
      </c>
      <c r="Y174" s="233">
        <v>0</v>
      </c>
      <c r="Z174" s="233">
        <v>0</v>
      </c>
      <c r="AA174" s="233">
        <v>0</v>
      </c>
      <c r="AB174" s="233">
        <v>0</v>
      </c>
      <c r="AC174" s="233">
        <v>0</v>
      </c>
      <c r="AD174" s="233">
        <v>0</v>
      </c>
      <c r="AE174" s="233">
        <v>0</v>
      </c>
      <c r="AF174" s="233">
        <v>0</v>
      </c>
      <c r="AG174" s="233">
        <v>0</v>
      </c>
      <c r="AH174" s="233">
        <v>0</v>
      </c>
      <c r="AI174" s="233">
        <v>0</v>
      </c>
      <c r="AJ174" s="233">
        <v>0</v>
      </c>
      <c r="AK174" s="233">
        <v>0</v>
      </c>
      <c r="AL174" s="233">
        <v>0</v>
      </c>
      <c r="AM174" s="233"/>
      <c r="AN174" s="233">
        <v>0</v>
      </c>
      <c r="AO174" s="233">
        <v>0</v>
      </c>
      <c r="AP174" s="233">
        <v>0</v>
      </c>
      <c r="AQ174" s="233">
        <v>0</v>
      </c>
      <c r="AR174" s="233">
        <v>0</v>
      </c>
      <c r="AS174" s="233">
        <v>0</v>
      </c>
      <c r="AT174" s="233">
        <v>0</v>
      </c>
      <c r="AU174" s="233">
        <v>0</v>
      </c>
      <c r="AV174" s="233">
        <v>0</v>
      </c>
      <c r="AW174" s="233">
        <v>0</v>
      </c>
      <c r="AX174" s="233">
        <v>0</v>
      </c>
      <c r="AY174" s="233">
        <v>0</v>
      </c>
      <c r="AZ174" s="233">
        <v>0</v>
      </c>
      <c r="BA174" s="233">
        <v>0</v>
      </c>
      <c r="BB174" s="233">
        <v>0</v>
      </c>
      <c r="BC174" s="233">
        <v>0</v>
      </c>
      <c r="BD174" s="233">
        <v>0</v>
      </c>
      <c r="BE174" s="233">
        <v>0</v>
      </c>
      <c r="BF174" s="233">
        <v>0</v>
      </c>
      <c r="BG174" s="233">
        <v>0</v>
      </c>
      <c r="BH174" s="233">
        <v>0</v>
      </c>
      <c r="BI174" s="233">
        <v>0</v>
      </c>
      <c r="BJ174" s="233">
        <v>0</v>
      </c>
      <c r="BK174" s="233">
        <v>0</v>
      </c>
      <c r="BL174" s="233">
        <v>0</v>
      </c>
      <c r="BM174" s="233">
        <v>0</v>
      </c>
      <c r="BN174" s="233">
        <v>0</v>
      </c>
      <c r="BO174" s="233">
        <v>0</v>
      </c>
      <c r="BP174" s="233">
        <v>0</v>
      </c>
      <c r="BQ174" s="233">
        <v>0</v>
      </c>
      <c r="BR174" s="233">
        <v>0</v>
      </c>
      <c r="BS174" s="233">
        <v>0</v>
      </c>
      <c r="BT174" s="233">
        <v>0</v>
      </c>
      <c r="BU174" s="233">
        <v>0</v>
      </c>
      <c r="BV174" s="233">
        <v>0</v>
      </c>
      <c r="BW174" s="233">
        <v>0</v>
      </c>
      <c r="BX174" s="233">
        <v>0</v>
      </c>
      <c r="BY174" s="233">
        <v>0</v>
      </c>
      <c r="BZ174" s="233">
        <v>0</v>
      </c>
      <c r="CA174" s="233">
        <v>0</v>
      </c>
      <c r="CB174" s="343"/>
      <c r="CC174" s="343">
        <v>0</v>
      </c>
      <c r="CD174" s="346"/>
      <c r="CE174" s="253">
        <v>0</v>
      </c>
      <c r="CF174" s="233">
        <v>0</v>
      </c>
      <c r="CG174" s="233">
        <v>0</v>
      </c>
      <c r="CH174" s="233">
        <v>355</v>
      </c>
      <c r="CI174" s="234">
        <v>0</v>
      </c>
    </row>
    <row r="175" spans="1:87" s="145" customFormat="1" x14ac:dyDescent="0.2">
      <c r="A175" s="337" t="s">
        <v>1326</v>
      </c>
      <c r="B175" s="334" t="s">
        <v>1827</v>
      </c>
      <c r="C175" s="232">
        <v>0</v>
      </c>
      <c r="D175" s="233">
        <v>0</v>
      </c>
      <c r="E175" s="233">
        <v>0</v>
      </c>
      <c r="F175" s="233">
        <v>0</v>
      </c>
      <c r="G175" s="233">
        <v>0</v>
      </c>
      <c r="H175" s="233">
        <v>0</v>
      </c>
      <c r="I175" s="233">
        <v>0</v>
      </c>
      <c r="J175" s="233">
        <v>0</v>
      </c>
      <c r="K175" s="233">
        <v>0</v>
      </c>
      <c r="L175" s="233">
        <v>0</v>
      </c>
      <c r="M175" s="233">
        <v>0</v>
      </c>
      <c r="N175" s="233">
        <v>0</v>
      </c>
      <c r="O175" s="233">
        <v>0</v>
      </c>
      <c r="P175" s="233"/>
      <c r="Q175" s="233">
        <v>0</v>
      </c>
      <c r="R175" s="233">
        <v>90</v>
      </c>
      <c r="S175" s="233">
        <v>0</v>
      </c>
      <c r="T175" s="233">
        <v>0</v>
      </c>
      <c r="U175" s="233">
        <v>0</v>
      </c>
      <c r="V175" s="233">
        <v>0</v>
      </c>
      <c r="W175" s="233">
        <v>0</v>
      </c>
      <c r="X175" s="233">
        <v>0</v>
      </c>
      <c r="Y175" s="233">
        <v>0</v>
      </c>
      <c r="Z175" s="233">
        <v>0</v>
      </c>
      <c r="AA175" s="233">
        <v>0</v>
      </c>
      <c r="AB175" s="233">
        <v>0</v>
      </c>
      <c r="AC175" s="233">
        <v>0</v>
      </c>
      <c r="AD175" s="233">
        <v>0</v>
      </c>
      <c r="AE175" s="233">
        <v>0</v>
      </c>
      <c r="AF175" s="233">
        <v>0</v>
      </c>
      <c r="AG175" s="233">
        <v>0</v>
      </c>
      <c r="AH175" s="233">
        <v>0</v>
      </c>
      <c r="AI175" s="233">
        <v>0</v>
      </c>
      <c r="AJ175" s="233">
        <v>0</v>
      </c>
      <c r="AK175" s="233">
        <v>0</v>
      </c>
      <c r="AL175" s="233">
        <v>0</v>
      </c>
      <c r="AM175" s="233"/>
      <c r="AN175" s="233">
        <v>0</v>
      </c>
      <c r="AO175" s="233">
        <v>0</v>
      </c>
      <c r="AP175" s="233">
        <v>0</v>
      </c>
      <c r="AQ175" s="233">
        <v>0</v>
      </c>
      <c r="AR175" s="233">
        <v>0</v>
      </c>
      <c r="AS175" s="233">
        <v>0</v>
      </c>
      <c r="AT175" s="233">
        <v>0</v>
      </c>
      <c r="AU175" s="233">
        <v>0</v>
      </c>
      <c r="AV175" s="233">
        <v>0</v>
      </c>
      <c r="AW175" s="233">
        <v>0</v>
      </c>
      <c r="AX175" s="233">
        <v>0</v>
      </c>
      <c r="AY175" s="233">
        <v>0</v>
      </c>
      <c r="AZ175" s="233">
        <v>0</v>
      </c>
      <c r="BA175" s="233">
        <v>0</v>
      </c>
      <c r="BB175" s="233">
        <v>0</v>
      </c>
      <c r="BC175" s="233">
        <v>0</v>
      </c>
      <c r="BD175" s="233">
        <v>0</v>
      </c>
      <c r="BE175" s="233">
        <v>0</v>
      </c>
      <c r="BF175" s="233">
        <v>0</v>
      </c>
      <c r="BG175" s="233">
        <v>0</v>
      </c>
      <c r="BH175" s="233">
        <v>0</v>
      </c>
      <c r="BI175" s="233">
        <v>0</v>
      </c>
      <c r="BJ175" s="233">
        <v>0</v>
      </c>
      <c r="BK175" s="233">
        <v>0</v>
      </c>
      <c r="BL175" s="233">
        <v>0</v>
      </c>
      <c r="BM175" s="233">
        <v>0</v>
      </c>
      <c r="BN175" s="233">
        <v>0</v>
      </c>
      <c r="BO175" s="233">
        <v>0</v>
      </c>
      <c r="BP175" s="233">
        <v>0</v>
      </c>
      <c r="BQ175" s="233">
        <v>0</v>
      </c>
      <c r="BR175" s="233">
        <v>0</v>
      </c>
      <c r="BS175" s="233">
        <v>0</v>
      </c>
      <c r="BT175" s="233">
        <v>0</v>
      </c>
      <c r="BU175" s="233">
        <v>0</v>
      </c>
      <c r="BV175" s="233">
        <v>0</v>
      </c>
      <c r="BW175" s="233">
        <v>0</v>
      </c>
      <c r="BX175" s="233">
        <v>0</v>
      </c>
      <c r="BY175" s="233">
        <v>0</v>
      </c>
      <c r="BZ175" s="233">
        <v>0</v>
      </c>
      <c r="CA175" s="233">
        <v>0</v>
      </c>
      <c r="CB175" s="343"/>
      <c r="CC175" s="343">
        <v>0</v>
      </c>
      <c r="CD175" s="346"/>
      <c r="CE175" s="253">
        <v>0</v>
      </c>
      <c r="CF175" s="233">
        <v>0</v>
      </c>
      <c r="CG175" s="233">
        <v>0</v>
      </c>
      <c r="CH175" s="233">
        <v>0</v>
      </c>
      <c r="CI175" s="234">
        <v>0</v>
      </c>
    </row>
    <row r="176" spans="1:87" s="145" customFormat="1" x14ac:dyDescent="0.2">
      <c r="A176" s="337" t="s">
        <v>221</v>
      </c>
      <c r="B176" s="334" t="s">
        <v>1828</v>
      </c>
      <c r="C176" s="232">
        <v>0</v>
      </c>
      <c r="D176" s="233">
        <v>19525</v>
      </c>
      <c r="E176" s="233">
        <v>4630</v>
      </c>
      <c r="F176" s="233">
        <v>6285</v>
      </c>
      <c r="G176" s="233">
        <v>3110</v>
      </c>
      <c r="H176" s="233">
        <v>6330</v>
      </c>
      <c r="I176" s="233">
        <v>30</v>
      </c>
      <c r="J176" s="233">
        <v>0</v>
      </c>
      <c r="K176" s="233">
        <v>0</v>
      </c>
      <c r="L176" s="233">
        <v>30</v>
      </c>
      <c r="M176" s="233">
        <v>3475</v>
      </c>
      <c r="N176" s="233">
        <v>0</v>
      </c>
      <c r="O176" s="233">
        <v>0</v>
      </c>
      <c r="P176" s="233"/>
      <c r="Q176" s="233">
        <v>0</v>
      </c>
      <c r="R176" s="233">
        <v>2800</v>
      </c>
      <c r="S176" s="233">
        <v>7595</v>
      </c>
      <c r="T176" s="233">
        <v>1720</v>
      </c>
      <c r="U176" s="233">
        <v>1095</v>
      </c>
      <c r="V176" s="233">
        <v>1030</v>
      </c>
      <c r="W176" s="233">
        <v>1700</v>
      </c>
      <c r="X176" s="233">
        <v>0</v>
      </c>
      <c r="Y176" s="233">
        <v>0</v>
      </c>
      <c r="Z176" s="233">
        <v>17770</v>
      </c>
      <c r="AA176" s="233">
        <v>17630</v>
      </c>
      <c r="AB176" s="233">
        <v>3155</v>
      </c>
      <c r="AC176" s="233">
        <v>6785</v>
      </c>
      <c r="AD176" s="233">
        <v>0</v>
      </c>
      <c r="AE176" s="233">
        <v>0</v>
      </c>
      <c r="AF176" s="233">
        <v>0</v>
      </c>
      <c r="AG176" s="233">
        <v>0</v>
      </c>
      <c r="AH176" s="233">
        <v>1230</v>
      </c>
      <c r="AI176" s="233">
        <v>135</v>
      </c>
      <c r="AJ176" s="233">
        <v>0</v>
      </c>
      <c r="AK176" s="233">
        <v>5475</v>
      </c>
      <c r="AL176" s="233">
        <v>0</v>
      </c>
      <c r="AM176" s="233"/>
      <c r="AN176" s="233">
        <v>6285</v>
      </c>
      <c r="AO176" s="233">
        <v>70</v>
      </c>
      <c r="AP176" s="233">
        <v>5770</v>
      </c>
      <c r="AQ176" s="233">
        <v>205</v>
      </c>
      <c r="AR176" s="233">
        <v>0</v>
      </c>
      <c r="AS176" s="233">
        <v>0</v>
      </c>
      <c r="AT176" s="233">
        <v>3860</v>
      </c>
      <c r="AU176" s="233">
        <v>11830</v>
      </c>
      <c r="AV176" s="233">
        <v>0</v>
      </c>
      <c r="AW176" s="233">
        <v>2675</v>
      </c>
      <c r="AX176" s="233">
        <v>0</v>
      </c>
      <c r="AY176" s="233">
        <v>2595</v>
      </c>
      <c r="AZ176" s="233">
        <v>8535</v>
      </c>
      <c r="BA176" s="233">
        <v>0</v>
      </c>
      <c r="BB176" s="233">
        <v>8565</v>
      </c>
      <c r="BC176" s="233">
        <v>0</v>
      </c>
      <c r="BD176" s="233">
        <v>0</v>
      </c>
      <c r="BE176" s="233">
        <v>0</v>
      </c>
      <c r="BF176" s="233">
        <v>0</v>
      </c>
      <c r="BG176" s="233">
        <v>4660</v>
      </c>
      <c r="BH176" s="233">
        <v>9995</v>
      </c>
      <c r="BI176" s="233">
        <v>5000</v>
      </c>
      <c r="BJ176" s="233">
        <v>0</v>
      </c>
      <c r="BK176" s="233">
        <v>0</v>
      </c>
      <c r="BL176" s="233">
        <v>0</v>
      </c>
      <c r="BM176" s="233">
        <v>0</v>
      </c>
      <c r="BN176" s="233">
        <v>0</v>
      </c>
      <c r="BO176" s="233">
        <v>0</v>
      </c>
      <c r="BP176" s="233">
        <v>0</v>
      </c>
      <c r="BQ176" s="233">
        <v>0</v>
      </c>
      <c r="BR176" s="233">
        <v>4510</v>
      </c>
      <c r="BS176" s="233">
        <v>2270</v>
      </c>
      <c r="BT176" s="233">
        <v>0</v>
      </c>
      <c r="BU176" s="233">
        <v>0</v>
      </c>
      <c r="BV176" s="233">
        <v>80</v>
      </c>
      <c r="BW176" s="233">
        <v>55</v>
      </c>
      <c r="BX176" s="233">
        <v>0</v>
      </c>
      <c r="BY176" s="233">
        <v>0</v>
      </c>
      <c r="BZ176" s="233">
        <v>0</v>
      </c>
      <c r="CA176" s="233">
        <v>0</v>
      </c>
      <c r="CB176" s="343"/>
      <c r="CC176" s="343">
        <v>0</v>
      </c>
      <c r="CD176" s="346"/>
      <c r="CE176" s="253">
        <v>0</v>
      </c>
      <c r="CF176" s="233">
        <v>0</v>
      </c>
      <c r="CG176" s="233">
        <v>0</v>
      </c>
      <c r="CH176" s="233">
        <v>0</v>
      </c>
      <c r="CI176" s="234" t="s">
        <v>1676</v>
      </c>
    </row>
    <row r="177" spans="1:87" s="145" customFormat="1" x14ac:dyDescent="0.2">
      <c r="A177" s="337" t="s">
        <v>582</v>
      </c>
      <c r="B177" s="334" t="s">
        <v>1829</v>
      </c>
      <c r="C177" s="232" t="s">
        <v>1676</v>
      </c>
      <c r="D177" s="233" t="s">
        <v>1676</v>
      </c>
      <c r="E177" s="233">
        <v>0</v>
      </c>
      <c r="F177" s="233">
        <v>0</v>
      </c>
      <c r="G177" s="233">
        <v>0</v>
      </c>
      <c r="H177" s="233">
        <v>0</v>
      </c>
      <c r="I177" s="233">
        <v>0</v>
      </c>
      <c r="J177" s="233">
        <v>0</v>
      </c>
      <c r="K177" s="233">
        <v>0</v>
      </c>
      <c r="L177" s="233">
        <v>0</v>
      </c>
      <c r="M177" s="233">
        <v>0</v>
      </c>
      <c r="N177" s="233">
        <v>0</v>
      </c>
      <c r="O177" s="233">
        <v>0</v>
      </c>
      <c r="P177" s="233"/>
      <c r="Q177" s="233">
        <v>0</v>
      </c>
      <c r="R177" s="233">
        <v>0</v>
      </c>
      <c r="S177" s="233">
        <v>0</v>
      </c>
      <c r="T177" s="233">
        <v>0</v>
      </c>
      <c r="U177" s="233">
        <v>0</v>
      </c>
      <c r="V177" s="233">
        <v>0</v>
      </c>
      <c r="W177" s="233">
        <v>0</v>
      </c>
      <c r="X177" s="233">
        <v>0</v>
      </c>
      <c r="Y177" s="233">
        <v>0</v>
      </c>
      <c r="Z177" s="233">
        <v>0</v>
      </c>
      <c r="AA177" s="233">
        <v>0</v>
      </c>
      <c r="AB177" s="233">
        <v>0</v>
      </c>
      <c r="AC177" s="233">
        <v>0</v>
      </c>
      <c r="AD177" s="233">
        <v>0</v>
      </c>
      <c r="AE177" s="233">
        <v>0</v>
      </c>
      <c r="AF177" s="233">
        <v>0</v>
      </c>
      <c r="AG177" s="233">
        <v>0</v>
      </c>
      <c r="AH177" s="233">
        <v>0</v>
      </c>
      <c r="AI177" s="233">
        <v>0</v>
      </c>
      <c r="AJ177" s="233">
        <v>0</v>
      </c>
      <c r="AK177" s="233">
        <v>0</v>
      </c>
      <c r="AL177" s="233">
        <v>0</v>
      </c>
      <c r="AM177" s="233"/>
      <c r="AN177" s="233">
        <v>0</v>
      </c>
      <c r="AO177" s="233">
        <v>0</v>
      </c>
      <c r="AP177" s="233">
        <v>0</v>
      </c>
      <c r="AQ177" s="233">
        <v>0</v>
      </c>
      <c r="AR177" s="233">
        <v>0</v>
      </c>
      <c r="AS177" s="233">
        <v>0</v>
      </c>
      <c r="AT177" s="233">
        <v>0</v>
      </c>
      <c r="AU177" s="233">
        <v>0</v>
      </c>
      <c r="AV177" s="233">
        <v>0</v>
      </c>
      <c r="AW177" s="233">
        <v>0</v>
      </c>
      <c r="AX177" s="233">
        <v>0</v>
      </c>
      <c r="AY177" s="233">
        <v>0</v>
      </c>
      <c r="AZ177" s="233">
        <v>0</v>
      </c>
      <c r="BA177" s="233">
        <v>0</v>
      </c>
      <c r="BB177" s="233">
        <v>0</v>
      </c>
      <c r="BC177" s="233">
        <v>0</v>
      </c>
      <c r="BD177" s="233">
        <v>0</v>
      </c>
      <c r="BE177" s="233">
        <v>0</v>
      </c>
      <c r="BF177" s="233">
        <v>0</v>
      </c>
      <c r="BG177" s="233">
        <v>0</v>
      </c>
      <c r="BH177" s="233">
        <v>0</v>
      </c>
      <c r="BI177" s="233">
        <v>0</v>
      </c>
      <c r="BJ177" s="233">
        <v>765</v>
      </c>
      <c r="BK177" s="233">
        <v>0</v>
      </c>
      <c r="BL177" s="233" t="s">
        <v>1676</v>
      </c>
      <c r="BM177" s="233">
        <v>1680</v>
      </c>
      <c r="BN177" s="233">
        <v>15</v>
      </c>
      <c r="BO177" s="233">
        <v>55</v>
      </c>
      <c r="BP177" s="233">
        <v>0</v>
      </c>
      <c r="BQ177" s="233">
        <v>30</v>
      </c>
      <c r="BR177" s="233">
        <v>0</v>
      </c>
      <c r="BS177" s="233">
        <v>0</v>
      </c>
      <c r="BT177" s="233">
        <v>0</v>
      </c>
      <c r="BU177" s="233">
        <v>0</v>
      </c>
      <c r="BV177" s="233">
        <v>0</v>
      </c>
      <c r="BW177" s="233">
        <v>0</v>
      </c>
      <c r="BX177" s="233">
        <v>0</v>
      </c>
      <c r="BY177" s="233">
        <v>0</v>
      </c>
      <c r="BZ177" s="233">
        <v>0</v>
      </c>
      <c r="CA177" s="233">
        <v>0</v>
      </c>
      <c r="CB177" s="343"/>
      <c r="CC177" s="343">
        <v>0</v>
      </c>
      <c r="CD177" s="346"/>
      <c r="CE177" s="253">
        <v>0</v>
      </c>
      <c r="CF177" s="233">
        <v>0</v>
      </c>
      <c r="CG177" s="233">
        <v>0</v>
      </c>
      <c r="CH177" s="233">
        <v>10</v>
      </c>
      <c r="CI177" s="234">
        <v>140</v>
      </c>
    </row>
    <row r="178" spans="1:87" s="145" customFormat="1" x14ac:dyDescent="0.2">
      <c r="A178" s="337" t="s">
        <v>257</v>
      </c>
      <c r="B178" s="334" t="s">
        <v>1830</v>
      </c>
      <c r="C178" s="232" t="s">
        <v>1676</v>
      </c>
      <c r="D178" s="233">
        <v>16425</v>
      </c>
      <c r="E178" s="233">
        <v>5360</v>
      </c>
      <c r="F178" s="233">
        <v>5585</v>
      </c>
      <c r="G178" s="233">
        <v>5965</v>
      </c>
      <c r="H178" s="233">
        <v>6370</v>
      </c>
      <c r="I178" s="233">
        <v>895</v>
      </c>
      <c r="J178" s="233">
        <v>0</v>
      </c>
      <c r="K178" s="233">
        <v>0</v>
      </c>
      <c r="L178" s="233">
        <v>0</v>
      </c>
      <c r="M178" s="233">
        <v>0</v>
      </c>
      <c r="N178" s="233">
        <v>0</v>
      </c>
      <c r="O178" s="233">
        <v>0</v>
      </c>
      <c r="P178" s="233"/>
      <c r="Q178" s="233">
        <v>0</v>
      </c>
      <c r="R178" s="233">
        <v>2945</v>
      </c>
      <c r="S178" s="233">
        <v>2770</v>
      </c>
      <c r="T178" s="233">
        <v>1730</v>
      </c>
      <c r="U178" s="233">
        <v>340</v>
      </c>
      <c r="V178" s="233">
        <v>10950</v>
      </c>
      <c r="W178" s="233">
        <v>1510</v>
      </c>
      <c r="X178" s="233">
        <v>125</v>
      </c>
      <c r="Y178" s="233">
        <v>0</v>
      </c>
      <c r="Z178" s="233">
        <v>7305</v>
      </c>
      <c r="AA178" s="233">
        <v>22345</v>
      </c>
      <c r="AB178" s="233">
        <v>12635</v>
      </c>
      <c r="AC178" s="233">
        <v>16360</v>
      </c>
      <c r="AD178" s="233">
        <v>0</v>
      </c>
      <c r="AE178" s="233">
        <v>975</v>
      </c>
      <c r="AF178" s="233">
        <v>20</v>
      </c>
      <c r="AG178" s="233">
        <v>0</v>
      </c>
      <c r="AH178" s="233">
        <v>665</v>
      </c>
      <c r="AI178" s="233">
        <v>0</v>
      </c>
      <c r="AJ178" s="233" t="s">
        <v>1676</v>
      </c>
      <c r="AK178" s="233">
        <v>8225</v>
      </c>
      <c r="AL178" s="233">
        <v>0</v>
      </c>
      <c r="AM178" s="233"/>
      <c r="AN178" s="233">
        <v>0</v>
      </c>
      <c r="AO178" s="233">
        <v>125</v>
      </c>
      <c r="AP178" s="233">
        <v>8700</v>
      </c>
      <c r="AQ178" s="233">
        <v>990</v>
      </c>
      <c r="AR178" s="233">
        <v>0</v>
      </c>
      <c r="AS178" s="233">
        <v>270</v>
      </c>
      <c r="AT178" s="233">
        <v>7390</v>
      </c>
      <c r="AU178" s="233">
        <v>18860</v>
      </c>
      <c r="AV178" s="233">
        <v>0</v>
      </c>
      <c r="AW178" s="233">
        <v>12210</v>
      </c>
      <c r="AX178" s="233">
        <v>0</v>
      </c>
      <c r="AY178" s="233">
        <v>1430</v>
      </c>
      <c r="AZ178" s="233">
        <v>13285</v>
      </c>
      <c r="BA178" s="233">
        <v>175</v>
      </c>
      <c r="BB178" s="233">
        <v>11430</v>
      </c>
      <c r="BC178" s="233">
        <v>0</v>
      </c>
      <c r="BD178" s="233">
        <v>0</v>
      </c>
      <c r="BE178" s="233">
        <v>0</v>
      </c>
      <c r="BF178" s="233">
        <v>0</v>
      </c>
      <c r="BG178" s="233">
        <v>21640</v>
      </c>
      <c r="BH178" s="233">
        <v>8800</v>
      </c>
      <c r="BI178" s="233">
        <v>15725</v>
      </c>
      <c r="BJ178" s="233">
        <v>0</v>
      </c>
      <c r="BK178" s="233">
        <v>0</v>
      </c>
      <c r="BL178" s="233">
        <v>0</v>
      </c>
      <c r="BM178" s="233" t="s">
        <v>1676</v>
      </c>
      <c r="BN178" s="233">
        <v>0</v>
      </c>
      <c r="BO178" s="233">
        <v>0</v>
      </c>
      <c r="BP178" s="233">
        <v>0</v>
      </c>
      <c r="BQ178" s="233">
        <v>0</v>
      </c>
      <c r="BR178" s="233">
        <v>5895</v>
      </c>
      <c r="BS178" s="233">
        <v>125</v>
      </c>
      <c r="BT178" s="233">
        <v>0</v>
      </c>
      <c r="BU178" s="233">
        <v>0</v>
      </c>
      <c r="BV178" s="233">
        <v>0</v>
      </c>
      <c r="BW178" s="233">
        <v>1495</v>
      </c>
      <c r="BX178" s="233" t="s">
        <v>1676</v>
      </c>
      <c r="BY178" s="233">
        <v>0</v>
      </c>
      <c r="BZ178" s="233">
        <v>0</v>
      </c>
      <c r="CA178" s="233">
        <v>0</v>
      </c>
      <c r="CB178" s="343"/>
      <c r="CC178" s="343">
        <v>0</v>
      </c>
      <c r="CD178" s="346"/>
      <c r="CE178" s="253">
        <v>0</v>
      </c>
      <c r="CF178" s="233">
        <v>0</v>
      </c>
      <c r="CG178" s="233">
        <v>0</v>
      </c>
      <c r="CH178" s="233">
        <v>255</v>
      </c>
      <c r="CI178" s="234">
        <v>910</v>
      </c>
    </row>
    <row r="179" spans="1:87" s="145" customFormat="1" x14ac:dyDescent="0.2">
      <c r="A179" s="337" t="s">
        <v>580</v>
      </c>
      <c r="B179" s="334" t="s">
        <v>1831</v>
      </c>
      <c r="C179" s="232">
        <v>0</v>
      </c>
      <c r="D179" s="233">
        <v>0</v>
      </c>
      <c r="E179" s="233">
        <v>0</v>
      </c>
      <c r="F179" s="233">
        <v>0</v>
      </c>
      <c r="G179" s="233">
        <v>0</v>
      </c>
      <c r="H179" s="233">
        <v>0</v>
      </c>
      <c r="I179" s="233">
        <v>0</v>
      </c>
      <c r="J179" s="233">
        <v>0</v>
      </c>
      <c r="K179" s="233">
        <v>0</v>
      </c>
      <c r="L179" s="233">
        <v>0</v>
      </c>
      <c r="M179" s="233">
        <v>0</v>
      </c>
      <c r="N179" s="233">
        <v>0</v>
      </c>
      <c r="O179" s="233">
        <v>0</v>
      </c>
      <c r="P179" s="233"/>
      <c r="Q179" s="233">
        <v>0</v>
      </c>
      <c r="R179" s="233">
        <v>0</v>
      </c>
      <c r="S179" s="233">
        <v>0</v>
      </c>
      <c r="T179" s="233">
        <v>0</v>
      </c>
      <c r="U179" s="233">
        <v>0</v>
      </c>
      <c r="V179" s="233">
        <v>0</v>
      </c>
      <c r="W179" s="233">
        <v>790</v>
      </c>
      <c r="X179" s="233">
        <v>0</v>
      </c>
      <c r="Y179" s="233">
        <v>0</v>
      </c>
      <c r="Z179" s="233">
        <v>0</v>
      </c>
      <c r="AA179" s="233">
        <v>0</v>
      </c>
      <c r="AB179" s="233">
        <v>0</v>
      </c>
      <c r="AC179" s="233">
        <v>0</v>
      </c>
      <c r="AD179" s="233">
        <v>0</v>
      </c>
      <c r="AE179" s="233">
        <v>0</v>
      </c>
      <c r="AF179" s="233">
        <v>0</v>
      </c>
      <c r="AG179" s="233">
        <v>0</v>
      </c>
      <c r="AH179" s="233">
        <v>0</v>
      </c>
      <c r="AI179" s="233">
        <v>0</v>
      </c>
      <c r="AJ179" s="233">
        <v>0</v>
      </c>
      <c r="AK179" s="233">
        <v>0</v>
      </c>
      <c r="AL179" s="233">
        <v>0</v>
      </c>
      <c r="AM179" s="233"/>
      <c r="AN179" s="233">
        <v>0</v>
      </c>
      <c r="AO179" s="233">
        <v>0</v>
      </c>
      <c r="AP179" s="233">
        <v>0</v>
      </c>
      <c r="AQ179" s="233">
        <v>0</v>
      </c>
      <c r="AR179" s="233">
        <v>0</v>
      </c>
      <c r="AS179" s="233">
        <v>0</v>
      </c>
      <c r="AT179" s="233">
        <v>0</v>
      </c>
      <c r="AU179" s="233">
        <v>0</v>
      </c>
      <c r="AV179" s="233">
        <v>0</v>
      </c>
      <c r="AW179" s="233">
        <v>0</v>
      </c>
      <c r="AX179" s="233">
        <v>0</v>
      </c>
      <c r="AY179" s="233">
        <v>0</v>
      </c>
      <c r="AZ179" s="233">
        <v>0</v>
      </c>
      <c r="BA179" s="233">
        <v>0</v>
      </c>
      <c r="BB179" s="233">
        <v>0</v>
      </c>
      <c r="BC179" s="233">
        <v>0</v>
      </c>
      <c r="BD179" s="233">
        <v>0</v>
      </c>
      <c r="BE179" s="233">
        <v>0</v>
      </c>
      <c r="BF179" s="233">
        <v>0</v>
      </c>
      <c r="BG179" s="233">
        <v>0</v>
      </c>
      <c r="BH179" s="233">
        <v>0</v>
      </c>
      <c r="BI179" s="233">
        <v>0</v>
      </c>
      <c r="BJ179" s="233">
        <v>0</v>
      </c>
      <c r="BK179" s="233">
        <v>0</v>
      </c>
      <c r="BL179" s="233">
        <v>0</v>
      </c>
      <c r="BM179" s="233">
        <v>0</v>
      </c>
      <c r="BN179" s="233">
        <v>0</v>
      </c>
      <c r="BO179" s="233">
        <v>0</v>
      </c>
      <c r="BP179" s="233">
        <v>0</v>
      </c>
      <c r="BQ179" s="233">
        <v>0</v>
      </c>
      <c r="BR179" s="233">
        <v>0</v>
      </c>
      <c r="BS179" s="233">
        <v>0</v>
      </c>
      <c r="BT179" s="233">
        <v>0</v>
      </c>
      <c r="BU179" s="233">
        <v>0</v>
      </c>
      <c r="BV179" s="233">
        <v>0</v>
      </c>
      <c r="BW179" s="233">
        <v>0</v>
      </c>
      <c r="BX179" s="233">
        <v>0</v>
      </c>
      <c r="BY179" s="233">
        <v>0</v>
      </c>
      <c r="BZ179" s="233">
        <v>0</v>
      </c>
      <c r="CA179" s="233">
        <v>0</v>
      </c>
      <c r="CB179" s="343"/>
      <c r="CC179" s="343">
        <v>0</v>
      </c>
      <c r="CD179" s="346"/>
      <c r="CE179" s="253">
        <v>0</v>
      </c>
      <c r="CF179" s="233">
        <v>0</v>
      </c>
      <c r="CG179" s="233">
        <v>0</v>
      </c>
      <c r="CH179" s="233">
        <v>0</v>
      </c>
      <c r="CI179" s="234">
        <v>0</v>
      </c>
    </row>
    <row r="180" spans="1:87" s="145" customFormat="1" x14ac:dyDescent="0.2">
      <c r="A180" s="337" t="s">
        <v>1636</v>
      </c>
      <c r="B180" s="334" t="s">
        <v>1832</v>
      </c>
      <c r="C180" s="232">
        <v>0</v>
      </c>
      <c r="D180" s="233">
        <v>0</v>
      </c>
      <c r="E180" s="233">
        <v>0</v>
      </c>
      <c r="F180" s="233">
        <v>0</v>
      </c>
      <c r="G180" s="233">
        <v>0</v>
      </c>
      <c r="H180" s="233">
        <v>0</v>
      </c>
      <c r="I180" s="233">
        <v>0</v>
      </c>
      <c r="J180" s="233">
        <v>0</v>
      </c>
      <c r="K180" s="233">
        <v>0</v>
      </c>
      <c r="L180" s="233">
        <v>0</v>
      </c>
      <c r="M180" s="233">
        <v>0</v>
      </c>
      <c r="N180" s="233">
        <v>0</v>
      </c>
      <c r="O180" s="233">
        <v>0</v>
      </c>
      <c r="P180" s="233"/>
      <c r="Q180" s="233">
        <v>0</v>
      </c>
      <c r="R180" s="233">
        <v>0</v>
      </c>
      <c r="S180" s="233">
        <v>0</v>
      </c>
      <c r="T180" s="233">
        <v>0</v>
      </c>
      <c r="U180" s="233">
        <v>0</v>
      </c>
      <c r="V180" s="233">
        <v>0</v>
      </c>
      <c r="W180" s="233">
        <v>0</v>
      </c>
      <c r="X180" s="233">
        <v>0</v>
      </c>
      <c r="Y180" s="233">
        <v>0</v>
      </c>
      <c r="Z180" s="233">
        <v>0</v>
      </c>
      <c r="AA180" s="233">
        <v>0</v>
      </c>
      <c r="AB180" s="233">
        <v>0</v>
      </c>
      <c r="AC180" s="233">
        <v>0</v>
      </c>
      <c r="AD180" s="233">
        <v>0</v>
      </c>
      <c r="AE180" s="233">
        <v>0</v>
      </c>
      <c r="AF180" s="233">
        <v>0</v>
      </c>
      <c r="AG180" s="233">
        <v>0</v>
      </c>
      <c r="AH180" s="233">
        <v>0</v>
      </c>
      <c r="AI180" s="233">
        <v>0</v>
      </c>
      <c r="AJ180" s="233">
        <v>0</v>
      </c>
      <c r="AK180" s="233">
        <v>0</v>
      </c>
      <c r="AL180" s="233">
        <v>0</v>
      </c>
      <c r="AM180" s="233"/>
      <c r="AN180" s="233">
        <v>0</v>
      </c>
      <c r="AO180" s="233">
        <v>0</v>
      </c>
      <c r="AP180" s="233">
        <v>0</v>
      </c>
      <c r="AQ180" s="233">
        <v>0</v>
      </c>
      <c r="AR180" s="233">
        <v>0</v>
      </c>
      <c r="AS180" s="233">
        <v>0</v>
      </c>
      <c r="AT180" s="233">
        <v>0</v>
      </c>
      <c r="AU180" s="233">
        <v>0</v>
      </c>
      <c r="AV180" s="233">
        <v>0</v>
      </c>
      <c r="AW180" s="233">
        <v>0</v>
      </c>
      <c r="AX180" s="233">
        <v>0</v>
      </c>
      <c r="AY180" s="233">
        <v>0</v>
      </c>
      <c r="AZ180" s="233">
        <v>0</v>
      </c>
      <c r="BA180" s="233">
        <v>0</v>
      </c>
      <c r="BB180" s="233">
        <v>0</v>
      </c>
      <c r="BC180" s="233">
        <v>0</v>
      </c>
      <c r="BD180" s="233">
        <v>0</v>
      </c>
      <c r="BE180" s="233">
        <v>0</v>
      </c>
      <c r="BF180" s="233">
        <v>0</v>
      </c>
      <c r="BG180" s="233">
        <v>0</v>
      </c>
      <c r="BH180" s="233">
        <v>0</v>
      </c>
      <c r="BI180" s="233">
        <v>0</v>
      </c>
      <c r="BJ180" s="233">
        <v>0</v>
      </c>
      <c r="BK180" s="233">
        <v>0</v>
      </c>
      <c r="BL180" s="233">
        <v>0</v>
      </c>
      <c r="BM180" s="233">
        <v>0</v>
      </c>
      <c r="BN180" s="233">
        <v>0</v>
      </c>
      <c r="BO180" s="233">
        <v>0</v>
      </c>
      <c r="BP180" s="233">
        <v>0</v>
      </c>
      <c r="BQ180" s="233">
        <v>0</v>
      </c>
      <c r="BR180" s="233">
        <v>0</v>
      </c>
      <c r="BS180" s="233">
        <v>0</v>
      </c>
      <c r="BT180" s="233">
        <v>0</v>
      </c>
      <c r="BU180" s="233">
        <v>0</v>
      </c>
      <c r="BV180" s="233">
        <v>0</v>
      </c>
      <c r="BW180" s="233">
        <v>0</v>
      </c>
      <c r="BX180" s="233">
        <v>0</v>
      </c>
      <c r="BY180" s="233">
        <v>0</v>
      </c>
      <c r="BZ180" s="233">
        <v>0</v>
      </c>
      <c r="CA180" s="233">
        <v>0</v>
      </c>
      <c r="CB180" s="343"/>
      <c r="CC180" s="343">
        <v>0</v>
      </c>
      <c r="CD180" s="346"/>
      <c r="CE180" s="253">
        <v>0</v>
      </c>
      <c r="CF180" s="233">
        <v>0</v>
      </c>
      <c r="CG180" s="233">
        <v>0</v>
      </c>
      <c r="CH180" s="233">
        <v>120</v>
      </c>
      <c r="CI180" s="234">
        <v>0</v>
      </c>
    </row>
    <row r="181" spans="1:87" s="145" customFormat="1" x14ac:dyDescent="0.2">
      <c r="A181" s="337" t="s">
        <v>1638</v>
      </c>
      <c r="B181" s="334" t="s">
        <v>1833</v>
      </c>
      <c r="C181" s="232">
        <v>0</v>
      </c>
      <c r="D181" s="233">
        <v>0</v>
      </c>
      <c r="E181" s="233">
        <v>0</v>
      </c>
      <c r="F181" s="233">
        <v>0</v>
      </c>
      <c r="G181" s="233">
        <v>0</v>
      </c>
      <c r="H181" s="233">
        <v>0</v>
      </c>
      <c r="I181" s="233">
        <v>0</v>
      </c>
      <c r="J181" s="233">
        <v>0</v>
      </c>
      <c r="K181" s="233">
        <v>0</v>
      </c>
      <c r="L181" s="233">
        <v>0</v>
      </c>
      <c r="M181" s="233">
        <v>0</v>
      </c>
      <c r="N181" s="233">
        <v>0</v>
      </c>
      <c r="O181" s="233">
        <v>0</v>
      </c>
      <c r="P181" s="233"/>
      <c r="Q181" s="233">
        <v>0</v>
      </c>
      <c r="R181" s="233">
        <v>0</v>
      </c>
      <c r="S181" s="233">
        <v>0</v>
      </c>
      <c r="T181" s="233">
        <v>0</v>
      </c>
      <c r="U181" s="233">
        <v>0</v>
      </c>
      <c r="V181" s="233">
        <v>0</v>
      </c>
      <c r="W181" s="233">
        <v>0</v>
      </c>
      <c r="X181" s="233">
        <v>0</v>
      </c>
      <c r="Y181" s="233">
        <v>0</v>
      </c>
      <c r="Z181" s="233">
        <v>0</v>
      </c>
      <c r="AA181" s="233">
        <v>0</v>
      </c>
      <c r="AB181" s="233">
        <v>0</v>
      </c>
      <c r="AC181" s="233">
        <v>0</v>
      </c>
      <c r="AD181" s="233">
        <v>0</v>
      </c>
      <c r="AE181" s="233">
        <v>0</v>
      </c>
      <c r="AF181" s="233">
        <v>0</v>
      </c>
      <c r="AG181" s="233">
        <v>0</v>
      </c>
      <c r="AH181" s="233">
        <v>0</v>
      </c>
      <c r="AI181" s="233">
        <v>0</v>
      </c>
      <c r="AJ181" s="233">
        <v>0</v>
      </c>
      <c r="AK181" s="233">
        <v>0</v>
      </c>
      <c r="AL181" s="233">
        <v>0</v>
      </c>
      <c r="AM181" s="233"/>
      <c r="AN181" s="233">
        <v>0</v>
      </c>
      <c r="AO181" s="233">
        <v>0</v>
      </c>
      <c r="AP181" s="233">
        <v>0</v>
      </c>
      <c r="AQ181" s="233">
        <v>0</v>
      </c>
      <c r="AR181" s="233">
        <v>0</v>
      </c>
      <c r="AS181" s="233">
        <v>0</v>
      </c>
      <c r="AT181" s="233">
        <v>0</v>
      </c>
      <c r="AU181" s="233">
        <v>0</v>
      </c>
      <c r="AV181" s="233">
        <v>0</v>
      </c>
      <c r="AW181" s="233">
        <v>0</v>
      </c>
      <c r="AX181" s="233">
        <v>0</v>
      </c>
      <c r="AY181" s="233">
        <v>0</v>
      </c>
      <c r="AZ181" s="233">
        <v>0</v>
      </c>
      <c r="BA181" s="233">
        <v>0</v>
      </c>
      <c r="BB181" s="233">
        <v>0</v>
      </c>
      <c r="BC181" s="233">
        <v>0</v>
      </c>
      <c r="BD181" s="233">
        <v>0</v>
      </c>
      <c r="BE181" s="233">
        <v>0</v>
      </c>
      <c r="BF181" s="233">
        <v>0</v>
      </c>
      <c r="BG181" s="233">
        <v>0</v>
      </c>
      <c r="BH181" s="233">
        <v>0</v>
      </c>
      <c r="BI181" s="233">
        <v>0</v>
      </c>
      <c r="BJ181" s="233">
        <v>0</v>
      </c>
      <c r="BK181" s="233">
        <v>0</v>
      </c>
      <c r="BL181" s="233">
        <v>0</v>
      </c>
      <c r="BM181" s="233">
        <v>0</v>
      </c>
      <c r="BN181" s="233">
        <v>0</v>
      </c>
      <c r="BO181" s="233">
        <v>0</v>
      </c>
      <c r="BP181" s="233">
        <v>0</v>
      </c>
      <c r="BQ181" s="233">
        <v>0</v>
      </c>
      <c r="BR181" s="233">
        <v>0</v>
      </c>
      <c r="BS181" s="233">
        <v>0</v>
      </c>
      <c r="BT181" s="233">
        <v>0</v>
      </c>
      <c r="BU181" s="233">
        <v>0</v>
      </c>
      <c r="BV181" s="233">
        <v>0</v>
      </c>
      <c r="BW181" s="233">
        <v>0</v>
      </c>
      <c r="BX181" s="233">
        <v>0</v>
      </c>
      <c r="BY181" s="233">
        <v>0</v>
      </c>
      <c r="BZ181" s="233">
        <v>0</v>
      </c>
      <c r="CA181" s="233">
        <v>0</v>
      </c>
      <c r="CB181" s="343"/>
      <c r="CC181" s="343">
        <v>0</v>
      </c>
      <c r="CD181" s="346"/>
      <c r="CE181" s="253">
        <v>0</v>
      </c>
      <c r="CF181" s="233">
        <v>0</v>
      </c>
      <c r="CG181" s="233">
        <v>0</v>
      </c>
      <c r="CH181" s="233">
        <v>110</v>
      </c>
      <c r="CI181" s="234">
        <v>0</v>
      </c>
    </row>
    <row r="182" spans="1:87" s="145" customFormat="1" x14ac:dyDescent="0.2">
      <c r="A182" s="337" t="s">
        <v>1633</v>
      </c>
      <c r="B182" s="334" t="s">
        <v>2162</v>
      </c>
      <c r="C182" s="232">
        <v>0</v>
      </c>
      <c r="D182" s="233">
        <v>0</v>
      </c>
      <c r="E182" s="233">
        <v>0</v>
      </c>
      <c r="F182" s="233">
        <v>0</v>
      </c>
      <c r="G182" s="233">
        <v>0</v>
      </c>
      <c r="H182" s="233">
        <v>0</v>
      </c>
      <c r="I182" s="233">
        <v>0</v>
      </c>
      <c r="J182" s="233">
        <v>0</v>
      </c>
      <c r="K182" s="233">
        <v>0</v>
      </c>
      <c r="L182" s="233">
        <v>0</v>
      </c>
      <c r="M182" s="233">
        <v>0</v>
      </c>
      <c r="N182" s="233">
        <v>0</v>
      </c>
      <c r="O182" s="233">
        <v>0</v>
      </c>
      <c r="P182" s="233"/>
      <c r="Q182" s="233">
        <v>0</v>
      </c>
      <c r="R182" s="233">
        <v>0</v>
      </c>
      <c r="S182" s="233">
        <v>0</v>
      </c>
      <c r="T182" s="233">
        <v>0</v>
      </c>
      <c r="U182" s="233">
        <v>0</v>
      </c>
      <c r="V182" s="233">
        <v>0</v>
      </c>
      <c r="W182" s="233">
        <v>0</v>
      </c>
      <c r="X182" s="233">
        <v>0</v>
      </c>
      <c r="Y182" s="233">
        <v>0</v>
      </c>
      <c r="Z182" s="233">
        <v>0</v>
      </c>
      <c r="AA182" s="233">
        <v>0</v>
      </c>
      <c r="AB182" s="233">
        <v>0</v>
      </c>
      <c r="AC182" s="233">
        <v>0</v>
      </c>
      <c r="AD182" s="233">
        <v>0</v>
      </c>
      <c r="AE182" s="233">
        <v>0</v>
      </c>
      <c r="AF182" s="233">
        <v>0</v>
      </c>
      <c r="AG182" s="233">
        <v>0</v>
      </c>
      <c r="AH182" s="233">
        <v>0</v>
      </c>
      <c r="AI182" s="233">
        <v>0</v>
      </c>
      <c r="AJ182" s="233">
        <v>0</v>
      </c>
      <c r="AK182" s="233">
        <v>0</v>
      </c>
      <c r="AL182" s="233">
        <v>0</v>
      </c>
      <c r="AM182" s="233"/>
      <c r="AN182" s="233">
        <v>0</v>
      </c>
      <c r="AO182" s="233">
        <v>0</v>
      </c>
      <c r="AP182" s="233">
        <v>0</v>
      </c>
      <c r="AQ182" s="233">
        <v>0</v>
      </c>
      <c r="AR182" s="233">
        <v>0</v>
      </c>
      <c r="AS182" s="233">
        <v>0</v>
      </c>
      <c r="AT182" s="233">
        <v>0</v>
      </c>
      <c r="AU182" s="233">
        <v>0</v>
      </c>
      <c r="AV182" s="233">
        <v>0</v>
      </c>
      <c r="AW182" s="233">
        <v>0</v>
      </c>
      <c r="AX182" s="233">
        <v>0</v>
      </c>
      <c r="AY182" s="233">
        <v>0</v>
      </c>
      <c r="AZ182" s="233">
        <v>0</v>
      </c>
      <c r="BA182" s="233">
        <v>0</v>
      </c>
      <c r="BB182" s="233">
        <v>0</v>
      </c>
      <c r="BC182" s="233">
        <v>0</v>
      </c>
      <c r="BD182" s="233">
        <v>0</v>
      </c>
      <c r="BE182" s="233">
        <v>0</v>
      </c>
      <c r="BF182" s="233">
        <v>0</v>
      </c>
      <c r="BG182" s="233">
        <v>0</v>
      </c>
      <c r="BH182" s="233">
        <v>0</v>
      </c>
      <c r="BI182" s="233">
        <v>0</v>
      </c>
      <c r="BJ182" s="233">
        <v>0</v>
      </c>
      <c r="BK182" s="233">
        <v>0</v>
      </c>
      <c r="BL182" s="233">
        <v>0</v>
      </c>
      <c r="BM182" s="233">
        <v>0</v>
      </c>
      <c r="BN182" s="233">
        <v>0</v>
      </c>
      <c r="BO182" s="233">
        <v>0</v>
      </c>
      <c r="BP182" s="233">
        <v>0</v>
      </c>
      <c r="BQ182" s="233">
        <v>0</v>
      </c>
      <c r="BR182" s="233">
        <v>0</v>
      </c>
      <c r="BS182" s="233">
        <v>0</v>
      </c>
      <c r="BT182" s="233">
        <v>0</v>
      </c>
      <c r="BU182" s="233">
        <v>0</v>
      </c>
      <c r="BV182" s="233">
        <v>0</v>
      </c>
      <c r="BW182" s="233">
        <v>0</v>
      </c>
      <c r="BX182" s="233">
        <v>0</v>
      </c>
      <c r="BY182" s="233">
        <v>0</v>
      </c>
      <c r="BZ182" s="233">
        <v>0</v>
      </c>
      <c r="CA182" s="233">
        <v>0</v>
      </c>
      <c r="CB182" s="343"/>
      <c r="CC182" s="343">
        <v>0</v>
      </c>
      <c r="CD182" s="346"/>
      <c r="CE182" s="253">
        <v>0</v>
      </c>
      <c r="CF182" s="233">
        <v>0</v>
      </c>
      <c r="CG182" s="233">
        <v>0</v>
      </c>
      <c r="CH182" s="233" t="s">
        <v>1676</v>
      </c>
      <c r="CI182" s="234">
        <v>0</v>
      </c>
    </row>
    <row r="183" spans="1:87" s="145" customFormat="1" x14ac:dyDescent="0.2">
      <c r="A183" s="337" t="s">
        <v>1635</v>
      </c>
      <c r="B183" s="334" t="s">
        <v>2163</v>
      </c>
      <c r="C183" s="232">
        <v>0</v>
      </c>
      <c r="D183" s="233">
        <v>0</v>
      </c>
      <c r="E183" s="233">
        <v>0</v>
      </c>
      <c r="F183" s="233">
        <v>0</v>
      </c>
      <c r="G183" s="233">
        <v>0</v>
      </c>
      <c r="H183" s="233">
        <v>0</v>
      </c>
      <c r="I183" s="233">
        <v>0</v>
      </c>
      <c r="J183" s="233">
        <v>0</v>
      </c>
      <c r="K183" s="233">
        <v>0</v>
      </c>
      <c r="L183" s="233">
        <v>0</v>
      </c>
      <c r="M183" s="233">
        <v>0</v>
      </c>
      <c r="N183" s="233">
        <v>0</v>
      </c>
      <c r="O183" s="233">
        <v>0</v>
      </c>
      <c r="P183" s="233"/>
      <c r="Q183" s="233">
        <v>0</v>
      </c>
      <c r="R183" s="233">
        <v>0</v>
      </c>
      <c r="S183" s="233">
        <v>0</v>
      </c>
      <c r="T183" s="233">
        <v>0</v>
      </c>
      <c r="U183" s="233">
        <v>0</v>
      </c>
      <c r="V183" s="233">
        <v>0</v>
      </c>
      <c r="W183" s="233">
        <v>0</v>
      </c>
      <c r="X183" s="233">
        <v>0</v>
      </c>
      <c r="Y183" s="233">
        <v>0</v>
      </c>
      <c r="Z183" s="233">
        <v>0</v>
      </c>
      <c r="AA183" s="233">
        <v>0</v>
      </c>
      <c r="AB183" s="233">
        <v>0</v>
      </c>
      <c r="AC183" s="233">
        <v>0</v>
      </c>
      <c r="AD183" s="233">
        <v>0</v>
      </c>
      <c r="AE183" s="233">
        <v>0</v>
      </c>
      <c r="AF183" s="233">
        <v>0</v>
      </c>
      <c r="AG183" s="233">
        <v>0</v>
      </c>
      <c r="AH183" s="233">
        <v>0</v>
      </c>
      <c r="AI183" s="233">
        <v>0</v>
      </c>
      <c r="AJ183" s="233">
        <v>0</v>
      </c>
      <c r="AK183" s="233">
        <v>0</v>
      </c>
      <c r="AL183" s="233">
        <v>0</v>
      </c>
      <c r="AM183" s="233"/>
      <c r="AN183" s="233">
        <v>0</v>
      </c>
      <c r="AO183" s="233">
        <v>0</v>
      </c>
      <c r="AP183" s="233">
        <v>0</v>
      </c>
      <c r="AQ183" s="233">
        <v>0</v>
      </c>
      <c r="AR183" s="233">
        <v>0</v>
      </c>
      <c r="AS183" s="233">
        <v>0</v>
      </c>
      <c r="AT183" s="233">
        <v>0</v>
      </c>
      <c r="AU183" s="233">
        <v>0</v>
      </c>
      <c r="AV183" s="233">
        <v>0</v>
      </c>
      <c r="AW183" s="233">
        <v>0</v>
      </c>
      <c r="AX183" s="233">
        <v>0</v>
      </c>
      <c r="AY183" s="233">
        <v>0</v>
      </c>
      <c r="AZ183" s="233">
        <v>0</v>
      </c>
      <c r="BA183" s="233">
        <v>0</v>
      </c>
      <c r="BB183" s="233">
        <v>0</v>
      </c>
      <c r="BC183" s="233">
        <v>0</v>
      </c>
      <c r="BD183" s="233">
        <v>0</v>
      </c>
      <c r="BE183" s="233">
        <v>0</v>
      </c>
      <c r="BF183" s="233">
        <v>0</v>
      </c>
      <c r="BG183" s="233">
        <v>0</v>
      </c>
      <c r="BH183" s="233">
        <v>0</v>
      </c>
      <c r="BI183" s="233">
        <v>0</v>
      </c>
      <c r="BJ183" s="233">
        <v>0</v>
      </c>
      <c r="BK183" s="233">
        <v>0</v>
      </c>
      <c r="BL183" s="233">
        <v>0</v>
      </c>
      <c r="BM183" s="233">
        <v>0</v>
      </c>
      <c r="BN183" s="233">
        <v>0</v>
      </c>
      <c r="BO183" s="233">
        <v>0</v>
      </c>
      <c r="BP183" s="233">
        <v>0</v>
      </c>
      <c r="BQ183" s="233">
        <v>0</v>
      </c>
      <c r="BR183" s="233">
        <v>0</v>
      </c>
      <c r="BS183" s="233">
        <v>0</v>
      </c>
      <c r="BT183" s="233">
        <v>0</v>
      </c>
      <c r="BU183" s="233">
        <v>0</v>
      </c>
      <c r="BV183" s="233">
        <v>0</v>
      </c>
      <c r="BW183" s="233">
        <v>0</v>
      </c>
      <c r="BX183" s="233">
        <v>0</v>
      </c>
      <c r="BY183" s="233">
        <v>0</v>
      </c>
      <c r="BZ183" s="233">
        <v>0</v>
      </c>
      <c r="CA183" s="233">
        <v>0</v>
      </c>
      <c r="CB183" s="343"/>
      <c r="CC183" s="343">
        <v>0</v>
      </c>
      <c r="CD183" s="346"/>
      <c r="CE183" s="253">
        <v>0</v>
      </c>
      <c r="CF183" s="233">
        <v>0</v>
      </c>
      <c r="CG183" s="233">
        <v>0</v>
      </c>
      <c r="CH183" s="233" t="s">
        <v>1676</v>
      </c>
      <c r="CI183" s="234">
        <v>0</v>
      </c>
    </row>
    <row r="184" spans="1:87" s="145" customFormat="1" x14ac:dyDescent="0.2">
      <c r="A184" s="337" t="s">
        <v>1640</v>
      </c>
      <c r="B184" s="334" t="s">
        <v>1834</v>
      </c>
      <c r="C184" s="232">
        <v>0</v>
      </c>
      <c r="D184" s="233">
        <v>0</v>
      </c>
      <c r="E184" s="233">
        <v>0</v>
      </c>
      <c r="F184" s="233">
        <v>0</v>
      </c>
      <c r="G184" s="233">
        <v>0</v>
      </c>
      <c r="H184" s="233">
        <v>0</v>
      </c>
      <c r="I184" s="233">
        <v>0</v>
      </c>
      <c r="J184" s="233">
        <v>0</v>
      </c>
      <c r="K184" s="233">
        <v>0</v>
      </c>
      <c r="L184" s="233">
        <v>0</v>
      </c>
      <c r="M184" s="233">
        <v>0</v>
      </c>
      <c r="N184" s="233">
        <v>0</v>
      </c>
      <c r="O184" s="233">
        <v>0</v>
      </c>
      <c r="P184" s="233"/>
      <c r="Q184" s="233">
        <v>0</v>
      </c>
      <c r="R184" s="233">
        <v>0</v>
      </c>
      <c r="S184" s="233">
        <v>0</v>
      </c>
      <c r="T184" s="233">
        <v>0</v>
      </c>
      <c r="U184" s="233">
        <v>0</v>
      </c>
      <c r="V184" s="233">
        <v>0</v>
      </c>
      <c r="W184" s="233">
        <v>0</v>
      </c>
      <c r="X184" s="233">
        <v>0</v>
      </c>
      <c r="Y184" s="233">
        <v>0</v>
      </c>
      <c r="Z184" s="233">
        <v>0</v>
      </c>
      <c r="AA184" s="233">
        <v>0</v>
      </c>
      <c r="AB184" s="233">
        <v>0</v>
      </c>
      <c r="AC184" s="233">
        <v>0</v>
      </c>
      <c r="AD184" s="233">
        <v>0</v>
      </c>
      <c r="AE184" s="233">
        <v>0</v>
      </c>
      <c r="AF184" s="233">
        <v>0</v>
      </c>
      <c r="AG184" s="233">
        <v>0</v>
      </c>
      <c r="AH184" s="233">
        <v>0</v>
      </c>
      <c r="AI184" s="233">
        <v>0</v>
      </c>
      <c r="AJ184" s="233">
        <v>0</v>
      </c>
      <c r="AK184" s="233">
        <v>0</v>
      </c>
      <c r="AL184" s="233">
        <v>0</v>
      </c>
      <c r="AM184" s="233"/>
      <c r="AN184" s="233">
        <v>0</v>
      </c>
      <c r="AO184" s="233">
        <v>0</v>
      </c>
      <c r="AP184" s="233">
        <v>0</v>
      </c>
      <c r="AQ184" s="233">
        <v>0</v>
      </c>
      <c r="AR184" s="233">
        <v>0</v>
      </c>
      <c r="AS184" s="233">
        <v>0</v>
      </c>
      <c r="AT184" s="233">
        <v>0</v>
      </c>
      <c r="AU184" s="233">
        <v>0</v>
      </c>
      <c r="AV184" s="233">
        <v>0</v>
      </c>
      <c r="AW184" s="233">
        <v>0</v>
      </c>
      <c r="AX184" s="233">
        <v>0</v>
      </c>
      <c r="AY184" s="233">
        <v>0</v>
      </c>
      <c r="AZ184" s="233">
        <v>0</v>
      </c>
      <c r="BA184" s="233">
        <v>0</v>
      </c>
      <c r="BB184" s="233">
        <v>0</v>
      </c>
      <c r="BC184" s="233">
        <v>0</v>
      </c>
      <c r="BD184" s="233">
        <v>0</v>
      </c>
      <c r="BE184" s="233">
        <v>0</v>
      </c>
      <c r="BF184" s="233">
        <v>0</v>
      </c>
      <c r="BG184" s="233">
        <v>0</v>
      </c>
      <c r="BH184" s="233">
        <v>0</v>
      </c>
      <c r="BI184" s="233">
        <v>0</v>
      </c>
      <c r="BJ184" s="233">
        <v>0</v>
      </c>
      <c r="BK184" s="233">
        <v>0</v>
      </c>
      <c r="BL184" s="233">
        <v>0</v>
      </c>
      <c r="BM184" s="233">
        <v>0</v>
      </c>
      <c r="BN184" s="233">
        <v>0</v>
      </c>
      <c r="BO184" s="233">
        <v>0</v>
      </c>
      <c r="BP184" s="233">
        <v>0</v>
      </c>
      <c r="BQ184" s="233">
        <v>0</v>
      </c>
      <c r="BR184" s="233">
        <v>0</v>
      </c>
      <c r="BS184" s="233">
        <v>0</v>
      </c>
      <c r="BT184" s="233">
        <v>0</v>
      </c>
      <c r="BU184" s="233">
        <v>0</v>
      </c>
      <c r="BV184" s="233">
        <v>0</v>
      </c>
      <c r="BW184" s="233">
        <v>0</v>
      </c>
      <c r="BX184" s="233">
        <v>0</v>
      </c>
      <c r="BY184" s="233">
        <v>0</v>
      </c>
      <c r="BZ184" s="233">
        <v>0</v>
      </c>
      <c r="CA184" s="233">
        <v>0</v>
      </c>
      <c r="CB184" s="343"/>
      <c r="CC184" s="343">
        <v>0</v>
      </c>
      <c r="CD184" s="346"/>
      <c r="CE184" s="253">
        <v>0</v>
      </c>
      <c r="CF184" s="233">
        <v>0</v>
      </c>
      <c r="CG184" s="233">
        <v>0</v>
      </c>
      <c r="CH184" s="233">
        <v>165</v>
      </c>
      <c r="CI184" s="234">
        <v>0</v>
      </c>
    </row>
    <row r="185" spans="1:87" s="145" customFormat="1" x14ac:dyDescent="0.2">
      <c r="A185" s="337" t="s">
        <v>1642</v>
      </c>
      <c r="B185" s="334" t="s">
        <v>1835</v>
      </c>
      <c r="C185" s="232">
        <v>0</v>
      </c>
      <c r="D185" s="233">
        <v>0</v>
      </c>
      <c r="E185" s="233">
        <v>0</v>
      </c>
      <c r="F185" s="233">
        <v>0</v>
      </c>
      <c r="G185" s="233">
        <v>0</v>
      </c>
      <c r="H185" s="233">
        <v>0</v>
      </c>
      <c r="I185" s="233">
        <v>0</v>
      </c>
      <c r="J185" s="233">
        <v>0</v>
      </c>
      <c r="K185" s="233">
        <v>0</v>
      </c>
      <c r="L185" s="233">
        <v>0</v>
      </c>
      <c r="M185" s="233">
        <v>0</v>
      </c>
      <c r="N185" s="233">
        <v>0</v>
      </c>
      <c r="O185" s="233">
        <v>0</v>
      </c>
      <c r="P185" s="233"/>
      <c r="Q185" s="233">
        <v>0</v>
      </c>
      <c r="R185" s="233">
        <v>0</v>
      </c>
      <c r="S185" s="233">
        <v>0</v>
      </c>
      <c r="T185" s="233">
        <v>0</v>
      </c>
      <c r="U185" s="233">
        <v>0</v>
      </c>
      <c r="V185" s="233">
        <v>0</v>
      </c>
      <c r="W185" s="233">
        <v>0</v>
      </c>
      <c r="X185" s="233">
        <v>0</v>
      </c>
      <c r="Y185" s="233">
        <v>0</v>
      </c>
      <c r="Z185" s="233">
        <v>0</v>
      </c>
      <c r="AA185" s="233">
        <v>0</v>
      </c>
      <c r="AB185" s="233">
        <v>0</v>
      </c>
      <c r="AC185" s="233">
        <v>0</v>
      </c>
      <c r="AD185" s="233">
        <v>0</v>
      </c>
      <c r="AE185" s="233">
        <v>0</v>
      </c>
      <c r="AF185" s="233">
        <v>0</v>
      </c>
      <c r="AG185" s="233">
        <v>0</v>
      </c>
      <c r="AH185" s="233">
        <v>0</v>
      </c>
      <c r="AI185" s="233">
        <v>0</v>
      </c>
      <c r="AJ185" s="233">
        <v>0</v>
      </c>
      <c r="AK185" s="233">
        <v>0</v>
      </c>
      <c r="AL185" s="233">
        <v>0</v>
      </c>
      <c r="AM185" s="233"/>
      <c r="AN185" s="233">
        <v>0</v>
      </c>
      <c r="AO185" s="233">
        <v>0</v>
      </c>
      <c r="AP185" s="233">
        <v>0</v>
      </c>
      <c r="AQ185" s="233">
        <v>0</v>
      </c>
      <c r="AR185" s="233">
        <v>0</v>
      </c>
      <c r="AS185" s="233">
        <v>0</v>
      </c>
      <c r="AT185" s="233">
        <v>0</v>
      </c>
      <c r="AU185" s="233">
        <v>0</v>
      </c>
      <c r="AV185" s="233">
        <v>0</v>
      </c>
      <c r="AW185" s="233">
        <v>0</v>
      </c>
      <c r="AX185" s="233">
        <v>0</v>
      </c>
      <c r="AY185" s="233">
        <v>0</v>
      </c>
      <c r="AZ185" s="233">
        <v>0</v>
      </c>
      <c r="BA185" s="233">
        <v>0</v>
      </c>
      <c r="BB185" s="233">
        <v>0</v>
      </c>
      <c r="BC185" s="233">
        <v>0</v>
      </c>
      <c r="BD185" s="233">
        <v>0</v>
      </c>
      <c r="BE185" s="233">
        <v>0</v>
      </c>
      <c r="BF185" s="233">
        <v>0</v>
      </c>
      <c r="BG185" s="233">
        <v>0</v>
      </c>
      <c r="BH185" s="233">
        <v>0</v>
      </c>
      <c r="BI185" s="233">
        <v>0</v>
      </c>
      <c r="BJ185" s="233">
        <v>0</v>
      </c>
      <c r="BK185" s="233">
        <v>0</v>
      </c>
      <c r="BL185" s="233">
        <v>0</v>
      </c>
      <c r="BM185" s="233">
        <v>0</v>
      </c>
      <c r="BN185" s="233">
        <v>0</v>
      </c>
      <c r="BO185" s="233">
        <v>0</v>
      </c>
      <c r="BP185" s="233">
        <v>0</v>
      </c>
      <c r="BQ185" s="233">
        <v>0</v>
      </c>
      <c r="BR185" s="233">
        <v>0</v>
      </c>
      <c r="BS185" s="233">
        <v>0</v>
      </c>
      <c r="BT185" s="233">
        <v>0</v>
      </c>
      <c r="BU185" s="233">
        <v>0</v>
      </c>
      <c r="BV185" s="233">
        <v>0</v>
      </c>
      <c r="BW185" s="233">
        <v>0</v>
      </c>
      <c r="BX185" s="233">
        <v>0</v>
      </c>
      <c r="BY185" s="233">
        <v>0</v>
      </c>
      <c r="BZ185" s="233">
        <v>0</v>
      </c>
      <c r="CA185" s="233">
        <v>0</v>
      </c>
      <c r="CB185" s="343"/>
      <c r="CC185" s="343">
        <v>0</v>
      </c>
      <c r="CD185" s="346"/>
      <c r="CE185" s="253">
        <v>0</v>
      </c>
      <c r="CF185" s="233">
        <v>0</v>
      </c>
      <c r="CG185" s="233">
        <v>0</v>
      </c>
      <c r="CH185" s="233">
        <v>60</v>
      </c>
      <c r="CI185" s="234">
        <v>0</v>
      </c>
    </row>
    <row r="186" spans="1:87" s="145" customFormat="1" x14ac:dyDescent="0.2">
      <c r="A186" s="337" t="s">
        <v>1639</v>
      </c>
      <c r="B186" s="334" t="s">
        <v>1836</v>
      </c>
      <c r="C186" s="232">
        <v>0</v>
      </c>
      <c r="D186" s="233">
        <v>0</v>
      </c>
      <c r="E186" s="233">
        <v>0</v>
      </c>
      <c r="F186" s="233">
        <v>0</v>
      </c>
      <c r="G186" s="233">
        <v>0</v>
      </c>
      <c r="H186" s="233">
        <v>0</v>
      </c>
      <c r="I186" s="233">
        <v>0</v>
      </c>
      <c r="J186" s="233">
        <v>0</v>
      </c>
      <c r="K186" s="233">
        <v>0</v>
      </c>
      <c r="L186" s="233">
        <v>0</v>
      </c>
      <c r="M186" s="233">
        <v>0</v>
      </c>
      <c r="N186" s="233">
        <v>0</v>
      </c>
      <c r="O186" s="233">
        <v>0</v>
      </c>
      <c r="P186" s="233"/>
      <c r="Q186" s="233">
        <v>0</v>
      </c>
      <c r="R186" s="233">
        <v>0</v>
      </c>
      <c r="S186" s="233">
        <v>0</v>
      </c>
      <c r="T186" s="233">
        <v>0</v>
      </c>
      <c r="U186" s="233">
        <v>0</v>
      </c>
      <c r="V186" s="233">
        <v>0</v>
      </c>
      <c r="W186" s="233">
        <v>0</v>
      </c>
      <c r="X186" s="233">
        <v>0</v>
      </c>
      <c r="Y186" s="233">
        <v>0</v>
      </c>
      <c r="Z186" s="233">
        <v>0</v>
      </c>
      <c r="AA186" s="233">
        <v>0</v>
      </c>
      <c r="AB186" s="233">
        <v>0</v>
      </c>
      <c r="AC186" s="233">
        <v>0</v>
      </c>
      <c r="AD186" s="233">
        <v>0</v>
      </c>
      <c r="AE186" s="233">
        <v>0</v>
      </c>
      <c r="AF186" s="233">
        <v>0</v>
      </c>
      <c r="AG186" s="233">
        <v>0</v>
      </c>
      <c r="AH186" s="233">
        <v>0</v>
      </c>
      <c r="AI186" s="233">
        <v>0</v>
      </c>
      <c r="AJ186" s="233">
        <v>0</v>
      </c>
      <c r="AK186" s="233">
        <v>0</v>
      </c>
      <c r="AL186" s="233">
        <v>0</v>
      </c>
      <c r="AM186" s="233"/>
      <c r="AN186" s="233">
        <v>0</v>
      </c>
      <c r="AO186" s="233">
        <v>0</v>
      </c>
      <c r="AP186" s="233">
        <v>0</v>
      </c>
      <c r="AQ186" s="233">
        <v>0</v>
      </c>
      <c r="AR186" s="233">
        <v>0</v>
      </c>
      <c r="AS186" s="233">
        <v>0</v>
      </c>
      <c r="AT186" s="233">
        <v>0</v>
      </c>
      <c r="AU186" s="233">
        <v>0</v>
      </c>
      <c r="AV186" s="233">
        <v>0</v>
      </c>
      <c r="AW186" s="233">
        <v>0</v>
      </c>
      <c r="AX186" s="233">
        <v>0</v>
      </c>
      <c r="AY186" s="233">
        <v>0</v>
      </c>
      <c r="AZ186" s="233">
        <v>0</v>
      </c>
      <c r="BA186" s="233">
        <v>0</v>
      </c>
      <c r="BB186" s="233">
        <v>0</v>
      </c>
      <c r="BC186" s="233">
        <v>0</v>
      </c>
      <c r="BD186" s="233">
        <v>0</v>
      </c>
      <c r="BE186" s="233">
        <v>0</v>
      </c>
      <c r="BF186" s="233">
        <v>0</v>
      </c>
      <c r="BG186" s="233">
        <v>0</v>
      </c>
      <c r="BH186" s="233">
        <v>0</v>
      </c>
      <c r="BI186" s="233">
        <v>0</v>
      </c>
      <c r="BJ186" s="233">
        <v>0</v>
      </c>
      <c r="BK186" s="233">
        <v>0</v>
      </c>
      <c r="BL186" s="233">
        <v>0</v>
      </c>
      <c r="BM186" s="233">
        <v>0</v>
      </c>
      <c r="BN186" s="233">
        <v>0</v>
      </c>
      <c r="BO186" s="233">
        <v>0</v>
      </c>
      <c r="BP186" s="233">
        <v>0</v>
      </c>
      <c r="BQ186" s="233">
        <v>0</v>
      </c>
      <c r="BR186" s="233">
        <v>0</v>
      </c>
      <c r="BS186" s="233">
        <v>0</v>
      </c>
      <c r="BT186" s="233">
        <v>0</v>
      </c>
      <c r="BU186" s="233">
        <v>0</v>
      </c>
      <c r="BV186" s="233">
        <v>0</v>
      </c>
      <c r="BW186" s="233">
        <v>0</v>
      </c>
      <c r="BX186" s="233">
        <v>0</v>
      </c>
      <c r="BY186" s="233">
        <v>0</v>
      </c>
      <c r="BZ186" s="233">
        <v>0</v>
      </c>
      <c r="CA186" s="233">
        <v>0</v>
      </c>
      <c r="CB186" s="343"/>
      <c r="CC186" s="343">
        <v>0</v>
      </c>
      <c r="CD186" s="346"/>
      <c r="CE186" s="253">
        <v>0</v>
      </c>
      <c r="CF186" s="233">
        <v>0</v>
      </c>
      <c r="CG186" s="233">
        <v>0</v>
      </c>
      <c r="CH186" s="233">
        <v>100</v>
      </c>
      <c r="CI186" s="234">
        <v>0</v>
      </c>
    </row>
    <row r="187" spans="1:87" s="145" customFormat="1" x14ac:dyDescent="0.2">
      <c r="A187" s="337" t="s">
        <v>1612</v>
      </c>
      <c r="B187" s="334" t="s">
        <v>1837</v>
      </c>
      <c r="C187" s="232">
        <v>0</v>
      </c>
      <c r="D187" s="233">
        <v>0</v>
      </c>
      <c r="E187" s="233">
        <v>0</v>
      </c>
      <c r="F187" s="233">
        <v>0</v>
      </c>
      <c r="G187" s="233">
        <v>0</v>
      </c>
      <c r="H187" s="233">
        <v>1735</v>
      </c>
      <c r="I187" s="233">
        <v>0</v>
      </c>
      <c r="J187" s="233">
        <v>0</v>
      </c>
      <c r="K187" s="233">
        <v>0</v>
      </c>
      <c r="L187" s="233">
        <v>0</v>
      </c>
      <c r="M187" s="233">
        <v>0</v>
      </c>
      <c r="N187" s="233">
        <v>0</v>
      </c>
      <c r="O187" s="233">
        <v>0</v>
      </c>
      <c r="P187" s="233"/>
      <c r="Q187" s="233">
        <v>0</v>
      </c>
      <c r="R187" s="233">
        <v>0</v>
      </c>
      <c r="S187" s="233">
        <v>0</v>
      </c>
      <c r="T187" s="233">
        <v>0</v>
      </c>
      <c r="U187" s="233">
        <v>0</v>
      </c>
      <c r="V187" s="233">
        <v>0</v>
      </c>
      <c r="W187" s="233">
        <v>0</v>
      </c>
      <c r="X187" s="233">
        <v>0</v>
      </c>
      <c r="Y187" s="233">
        <v>0</v>
      </c>
      <c r="Z187" s="233">
        <v>0</v>
      </c>
      <c r="AA187" s="233">
        <v>0</v>
      </c>
      <c r="AB187" s="233">
        <v>0</v>
      </c>
      <c r="AC187" s="233">
        <v>0</v>
      </c>
      <c r="AD187" s="233">
        <v>0</v>
      </c>
      <c r="AE187" s="233">
        <v>0</v>
      </c>
      <c r="AF187" s="233">
        <v>0</v>
      </c>
      <c r="AG187" s="233">
        <v>0</v>
      </c>
      <c r="AH187" s="233">
        <v>0</v>
      </c>
      <c r="AI187" s="233">
        <v>0</v>
      </c>
      <c r="AJ187" s="233">
        <v>0</v>
      </c>
      <c r="AK187" s="233">
        <v>0</v>
      </c>
      <c r="AL187" s="233">
        <v>0</v>
      </c>
      <c r="AM187" s="233"/>
      <c r="AN187" s="233">
        <v>0</v>
      </c>
      <c r="AO187" s="233">
        <v>0</v>
      </c>
      <c r="AP187" s="233">
        <v>0</v>
      </c>
      <c r="AQ187" s="233">
        <v>0</v>
      </c>
      <c r="AR187" s="233">
        <v>0</v>
      </c>
      <c r="AS187" s="233">
        <v>0</v>
      </c>
      <c r="AT187" s="233">
        <v>0</v>
      </c>
      <c r="AU187" s="233">
        <v>0</v>
      </c>
      <c r="AV187" s="233">
        <v>0</v>
      </c>
      <c r="AW187" s="233">
        <v>0</v>
      </c>
      <c r="AX187" s="233">
        <v>0</v>
      </c>
      <c r="AY187" s="233">
        <v>0</v>
      </c>
      <c r="AZ187" s="233">
        <v>0</v>
      </c>
      <c r="BA187" s="233">
        <v>0</v>
      </c>
      <c r="BB187" s="233">
        <v>0</v>
      </c>
      <c r="BC187" s="233">
        <v>0</v>
      </c>
      <c r="BD187" s="233">
        <v>0</v>
      </c>
      <c r="BE187" s="233">
        <v>0</v>
      </c>
      <c r="BF187" s="233">
        <v>0</v>
      </c>
      <c r="BG187" s="233">
        <v>0</v>
      </c>
      <c r="BH187" s="233">
        <v>0</v>
      </c>
      <c r="BI187" s="233">
        <v>0</v>
      </c>
      <c r="BJ187" s="233">
        <v>0</v>
      </c>
      <c r="BK187" s="233">
        <v>0</v>
      </c>
      <c r="BL187" s="233">
        <v>0</v>
      </c>
      <c r="BM187" s="233">
        <v>0</v>
      </c>
      <c r="BN187" s="233">
        <v>0</v>
      </c>
      <c r="BO187" s="233">
        <v>0</v>
      </c>
      <c r="BP187" s="233">
        <v>0</v>
      </c>
      <c r="BQ187" s="233">
        <v>0</v>
      </c>
      <c r="BR187" s="233">
        <v>0</v>
      </c>
      <c r="BS187" s="233">
        <v>0</v>
      </c>
      <c r="BT187" s="233">
        <v>0</v>
      </c>
      <c r="BU187" s="233">
        <v>0</v>
      </c>
      <c r="BV187" s="233">
        <v>0</v>
      </c>
      <c r="BW187" s="233">
        <v>0</v>
      </c>
      <c r="BX187" s="233">
        <v>0</v>
      </c>
      <c r="BY187" s="233">
        <v>0</v>
      </c>
      <c r="BZ187" s="233">
        <v>0</v>
      </c>
      <c r="CA187" s="233">
        <v>0</v>
      </c>
      <c r="CB187" s="343"/>
      <c r="CC187" s="343">
        <v>0</v>
      </c>
      <c r="CD187" s="346"/>
      <c r="CE187" s="253">
        <v>0</v>
      </c>
      <c r="CF187" s="233">
        <v>0</v>
      </c>
      <c r="CG187" s="233">
        <v>0</v>
      </c>
      <c r="CH187" s="233">
        <v>0</v>
      </c>
      <c r="CI187" s="234">
        <v>0</v>
      </c>
    </row>
    <row r="188" spans="1:87" s="145" customFormat="1" x14ac:dyDescent="0.2">
      <c r="A188" s="337" t="s">
        <v>748</v>
      </c>
      <c r="B188" s="334" t="s">
        <v>1838</v>
      </c>
      <c r="C188" s="232">
        <v>0</v>
      </c>
      <c r="D188" s="233">
        <v>5210</v>
      </c>
      <c r="E188" s="233">
        <v>1405</v>
      </c>
      <c r="F188" s="233">
        <v>2775</v>
      </c>
      <c r="G188" s="233">
        <v>580</v>
      </c>
      <c r="H188" s="233">
        <v>1890</v>
      </c>
      <c r="I188" s="233">
        <v>530</v>
      </c>
      <c r="J188" s="233">
        <v>0</v>
      </c>
      <c r="K188" s="233">
        <v>0</v>
      </c>
      <c r="L188" s="233">
        <v>0</v>
      </c>
      <c r="M188" s="233">
        <v>155</v>
      </c>
      <c r="N188" s="233">
        <v>0</v>
      </c>
      <c r="O188" s="233">
        <v>0</v>
      </c>
      <c r="P188" s="233"/>
      <c r="Q188" s="233">
        <v>0</v>
      </c>
      <c r="R188" s="233">
        <v>0</v>
      </c>
      <c r="S188" s="233">
        <v>0</v>
      </c>
      <c r="T188" s="233">
        <v>0</v>
      </c>
      <c r="U188" s="233">
        <v>0</v>
      </c>
      <c r="V188" s="233">
        <v>10</v>
      </c>
      <c r="W188" s="233">
        <v>415</v>
      </c>
      <c r="X188" s="233">
        <v>0</v>
      </c>
      <c r="Y188" s="233">
        <v>0</v>
      </c>
      <c r="Z188" s="233">
        <v>13500</v>
      </c>
      <c r="AA188" s="233">
        <v>40</v>
      </c>
      <c r="AB188" s="233">
        <v>0</v>
      </c>
      <c r="AC188" s="233">
        <v>0</v>
      </c>
      <c r="AD188" s="233">
        <v>0</v>
      </c>
      <c r="AE188" s="233">
        <v>0</v>
      </c>
      <c r="AF188" s="233">
        <v>0</v>
      </c>
      <c r="AG188" s="233">
        <v>0</v>
      </c>
      <c r="AH188" s="233">
        <v>0</v>
      </c>
      <c r="AI188" s="233">
        <v>170</v>
      </c>
      <c r="AJ188" s="233">
        <v>0</v>
      </c>
      <c r="AK188" s="233">
        <v>685</v>
      </c>
      <c r="AL188" s="233">
        <v>0</v>
      </c>
      <c r="AM188" s="233"/>
      <c r="AN188" s="233">
        <v>0</v>
      </c>
      <c r="AO188" s="233">
        <v>0</v>
      </c>
      <c r="AP188" s="233">
        <v>245</v>
      </c>
      <c r="AQ188" s="233">
        <v>0</v>
      </c>
      <c r="AR188" s="233">
        <v>0</v>
      </c>
      <c r="AS188" s="233">
        <v>0</v>
      </c>
      <c r="AT188" s="233">
        <v>0</v>
      </c>
      <c r="AU188" s="233">
        <v>965</v>
      </c>
      <c r="AV188" s="233">
        <v>0</v>
      </c>
      <c r="AW188" s="233">
        <v>0</v>
      </c>
      <c r="AX188" s="233">
        <v>0</v>
      </c>
      <c r="AY188" s="233" t="s">
        <v>1676</v>
      </c>
      <c r="AZ188" s="233">
        <v>2785</v>
      </c>
      <c r="BA188" s="233">
        <v>0</v>
      </c>
      <c r="BB188" s="233">
        <v>790</v>
      </c>
      <c r="BC188" s="233">
        <v>0</v>
      </c>
      <c r="BD188" s="233">
        <v>0</v>
      </c>
      <c r="BE188" s="233">
        <v>0</v>
      </c>
      <c r="BF188" s="233">
        <v>0</v>
      </c>
      <c r="BG188" s="233">
        <v>0</v>
      </c>
      <c r="BH188" s="233">
        <v>1755</v>
      </c>
      <c r="BI188" s="233">
        <v>235</v>
      </c>
      <c r="BJ188" s="233">
        <v>0</v>
      </c>
      <c r="BK188" s="233">
        <v>0</v>
      </c>
      <c r="BL188" s="233">
        <v>0</v>
      </c>
      <c r="BM188" s="233">
        <v>280</v>
      </c>
      <c r="BN188" s="233">
        <v>0</v>
      </c>
      <c r="BO188" s="233">
        <v>0</v>
      </c>
      <c r="BP188" s="233">
        <v>0</v>
      </c>
      <c r="BQ188" s="233">
        <v>55</v>
      </c>
      <c r="BR188" s="233">
        <v>2845</v>
      </c>
      <c r="BS188" s="233">
        <v>0</v>
      </c>
      <c r="BT188" s="233">
        <v>0</v>
      </c>
      <c r="BU188" s="233">
        <v>0</v>
      </c>
      <c r="BV188" s="233">
        <v>0</v>
      </c>
      <c r="BW188" s="233">
        <v>1410</v>
      </c>
      <c r="BX188" s="233">
        <v>0</v>
      </c>
      <c r="BY188" s="233">
        <v>0</v>
      </c>
      <c r="BZ188" s="233">
        <v>0</v>
      </c>
      <c r="CA188" s="233">
        <v>0</v>
      </c>
      <c r="CB188" s="343"/>
      <c r="CC188" s="343">
        <v>0</v>
      </c>
      <c r="CD188" s="346"/>
      <c r="CE188" s="253">
        <v>0</v>
      </c>
      <c r="CF188" s="233">
        <v>0</v>
      </c>
      <c r="CG188" s="233">
        <v>0</v>
      </c>
      <c r="CH188" s="233">
        <v>3185</v>
      </c>
      <c r="CI188" s="234">
        <v>0</v>
      </c>
    </row>
    <row r="189" spans="1:87" s="145" customFormat="1" x14ac:dyDescent="0.2">
      <c r="A189" s="337" t="s">
        <v>414</v>
      </c>
      <c r="B189" s="334" t="s">
        <v>1839</v>
      </c>
      <c r="C189" s="232">
        <v>0</v>
      </c>
      <c r="D189" s="233">
        <v>10205</v>
      </c>
      <c r="E189" s="233">
        <v>2250</v>
      </c>
      <c r="F189" s="233">
        <v>4635</v>
      </c>
      <c r="G189" s="233">
        <v>825</v>
      </c>
      <c r="H189" s="233">
        <v>7355</v>
      </c>
      <c r="I189" s="233">
        <v>460</v>
      </c>
      <c r="J189" s="233">
        <v>0</v>
      </c>
      <c r="K189" s="233">
        <v>0</v>
      </c>
      <c r="L189" s="233">
        <v>0</v>
      </c>
      <c r="M189" s="233">
        <v>0</v>
      </c>
      <c r="N189" s="233">
        <v>0</v>
      </c>
      <c r="O189" s="233">
        <v>0</v>
      </c>
      <c r="P189" s="233"/>
      <c r="Q189" s="233">
        <v>0</v>
      </c>
      <c r="R189" s="233">
        <v>0</v>
      </c>
      <c r="S189" s="233">
        <v>110</v>
      </c>
      <c r="T189" s="233">
        <v>0</v>
      </c>
      <c r="U189" s="233">
        <v>0</v>
      </c>
      <c r="V189" s="233">
        <v>185</v>
      </c>
      <c r="W189" s="233">
        <v>615</v>
      </c>
      <c r="X189" s="233">
        <v>0</v>
      </c>
      <c r="Y189" s="233">
        <v>0</v>
      </c>
      <c r="Z189" s="233">
        <v>25740</v>
      </c>
      <c r="AA189" s="233">
        <v>1130</v>
      </c>
      <c r="AB189" s="233">
        <v>0</v>
      </c>
      <c r="AC189" s="233">
        <v>2375</v>
      </c>
      <c r="AD189" s="233">
        <v>0</v>
      </c>
      <c r="AE189" s="233">
        <v>0</v>
      </c>
      <c r="AF189" s="233">
        <v>0</v>
      </c>
      <c r="AG189" s="233">
        <v>0</v>
      </c>
      <c r="AH189" s="233">
        <v>0</v>
      </c>
      <c r="AI189" s="233">
        <v>0</v>
      </c>
      <c r="AJ189" s="233" t="s">
        <v>1676</v>
      </c>
      <c r="AK189" s="233">
        <v>1820</v>
      </c>
      <c r="AL189" s="233">
        <v>0</v>
      </c>
      <c r="AM189" s="233"/>
      <c r="AN189" s="233">
        <v>1880</v>
      </c>
      <c r="AO189" s="233">
        <v>2225</v>
      </c>
      <c r="AP189" s="233">
        <v>3175</v>
      </c>
      <c r="AQ189" s="233">
        <v>0</v>
      </c>
      <c r="AR189" s="233">
        <v>0</v>
      </c>
      <c r="AS189" s="233">
        <v>0</v>
      </c>
      <c r="AT189" s="233">
        <v>1845</v>
      </c>
      <c r="AU189" s="233">
        <v>105</v>
      </c>
      <c r="AV189" s="233">
        <v>0</v>
      </c>
      <c r="AW189" s="233">
        <v>10</v>
      </c>
      <c r="AX189" s="233">
        <v>0</v>
      </c>
      <c r="AY189" s="233">
        <v>255</v>
      </c>
      <c r="AZ189" s="233">
        <v>3200</v>
      </c>
      <c r="BA189" s="233">
        <v>0</v>
      </c>
      <c r="BB189" s="233">
        <v>0</v>
      </c>
      <c r="BC189" s="233">
        <v>0</v>
      </c>
      <c r="BD189" s="233">
        <v>0</v>
      </c>
      <c r="BE189" s="233">
        <v>0</v>
      </c>
      <c r="BF189" s="233">
        <v>0</v>
      </c>
      <c r="BG189" s="233">
        <v>5715</v>
      </c>
      <c r="BH189" s="233">
        <v>775</v>
      </c>
      <c r="BI189" s="233">
        <v>0</v>
      </c>
      <c r="BJ189" s="233">
        <v>20</v>
      </c>
      <c r="BK189" s="233">
        <v>0</v>
      </c>
      <c r="BL189" s="233">
        <v>0</v>
      </c>
      <c r="BM189" s="233">
        <v>0</v>
      </c>
      <c r="BN189" s="233">
        <v>0</v>
      </c>
      <c r="BO189" s="233">
        <v>0</v>
      </c>
      <c r="BP189" s="233">
        <v>0</v>
      </c>
      <c r="BQ189" s="233">
        <v>0</v>
      </c>
      <c r="BR189" s="233">
        <v>660</v>
      </c>
      <c r="BS189" s="233" t="s">
        <v>1676</v>
      </c>
      <c r="BT189" s="233">
        <v>0</v>
      </c>
      <c r="BU189" s="233">
        <v>0</v>
      </c>
      <c r="BV189" s="233" t="s">
        <v>1676</v>
      </c>
      <c r="BW189" s="233">
        <v>35</v>
      </c>
      <c r="BX189" s="233">
        <v>0</v>
      </c>
      <c r="BY189" s="233">
        <v>0</v>
      </c>
      <c r="BZ189" s="233">
        <v>0</v>
      </c>
      <c r="CA189" s="233">
        <v>0</v>
      </c>
      <c r="CB189" s="343"/>
      <c r="CC189" s="343">
        <v>0</v>
      </c>
      <c r="CD189" s="346"/>
      <c r="CE189" s="253">
        <v>0</v>
      </c>
      <c r="CF189" s="233">
        <v>0</v>
      </c>
      <c r="CG189" s="233">
        <v>0</v>
      </c>
      <c r="CH189" s="233">
        <v>10</v>
      </c>
      <c r="CI189" s="234" t="s">
        <v>1676</v>
      </c>
    </row>
    <row r="190" spans="1:87" s="145" customFormat="1" x14ac:dyDescent="0.2">
      <c r="A190" s="337" t="s">
        <v>255</v>
      </c>
      <c r="B190" s="334" t="s">
        <v>1840</v>
      </c>
      <c r="C190" s="232">
        <v>115</v>
      </c>
      <c r="D190" s="233">
        <v>0</v>
      </c>
      <c r="E190" s="233">
        <v>0</v>
      </c>
      <c r="F190" s="233">
        <v>0</v>
      </c>
      <c r="G190" s="233">
        <v>0</v>
      </c>
      <c r="H190" s="233">
        <v>0</v>
      </c>
      <c r="I190" s="233">
        <v>0</v>
      </c>
      <c r="J190" s="233">
        <v>0</v>
      </c>
      <c r="K190" s="233">
        <v>0</v>
      </c>
      <c r="L190" s="233">
        <v>0</v>
      </c>
      <c r="M190" s="233">
        <v>0</v>
      </c>
      <c r="N190" s="233">
        <v>0</v>
      </c>
      <c r="O190" s="233">
        <v>0</v>
      </c>
      <c r="P190" s="233"/>
      <c r="Q190" s="233">
        <v>0</v>
      </c>
      <c r="R190" s="233">
        <v>0</v>
      </c>
      <c r="S190" s="233">
        <v>0</v>
      </c>
      <c r="T190" s="233">
        <v>0</v>
      </c>
      <c r="U190" s="233">
        <v>0</v>
      </c>
      <c r="V190" s="233">
        <v>0</v>
      </c>
      <c r="W190" s="233">
        <v>0</v>
      </c>
      <c r="X190" s="233">
        <v>0</v>
      </c>
      <c r="Y190" s="233">
        <v>0</v>
      </c>
      <c r="Z190" s="233">
        <v>0</v>
      </c>
      <c r="AA190" s="233">
        <v>0</v>
      </c>
      <c r="AB190" s="233">
        <v>0</v>
      </c>
      <c r="AC190" s="233">
        <v>0</v>
      </c>
      <c r="AD190" s="233">
        <v>0</v>
      </c>
      <c r="AE190" s="233">
        <v>0</v>
      </c>
      <c r="AF190" s="233">
        <v>0</v>
      </c>
      <c r="AG190" s="233">
        <v>0</v>
      </c>
      <c r="AH190" s="233">
        <v>0</v>
      </c>
      <c r="AI190" s="233" t="s">
        <v>1676</v>
      </c>
      <c r="AJ190" s="233">
        <v>0</v>
      </c>
      <c r="AK190" s="233">
        <v>0</v>
      </c>
      <c r="AL190" s="233">
        <v>0</v>
      </c>
      <c r="AM190" s="233"/>
      <c r="AN190" s="233">
        <v>0</v>
      </c>
      <c r="AO190" s="233">
        <v>0</v>
      </c>
      <c r="AP190" s="233">
        <v>0</v>
      </c>
      <c r="AQ190" s="233">
        <v>0</v>
      </c>
      <c r="AR190" s="233">
        <v>0</v>
      </c>
      <c r="AS190" s="233">
        <v>0</v>
      </c>
      <c r="AT190" s="233">
        <v>0</v>
      </c>
      <c r="AU190" s="233">
        <v>0</v>
      </c>
      <c r="AV190" s="233">
        <v>0</v>
      </c>
      <c r="AW190" s="233">
        <v>0</v>
      </c>
      <c r="AX190" s="233">
        <v>0</v>
      </c>
      <c r="AY190" s="233">
        <v>0</v>
      </c>
      <c r="AZ190" s="233">
        <v>0</v>
      </c>
      <c r="BA190" s="233">
        <v>0</v>
      </c>
      <c r="BB190" s="233">
        <v>0</v>
      </c>
      <c r="BC190" s="233">
        <v>0</v>
      </c>
      <c r="BD190" s="233">
        <v>0</v>
      </c>
      <c r="BE190" s="233">
        <v>0</v>
      </c>
      <c r="BF190" s="233">
        <v>0</v>
      </c>
      <c r="BG190" s="233">
        <v>0</v>
      </c>
      <c r="BH190" s="233">
        <v>0</v>
      </c>
      <c r="BI190" s="233">
        <v>0</v>
      </c>
      <c r="BJ190" s="233">
        <v>0</v>
      </c>
      <c r="BK190" s="233">
        <v>0</v>
      </c>
      <c r="BL190" s="233" t="s">
        <v>1676</v>
      </c>
      <c r="BM190" s="233">
        <v>165</v>
      </c>
      <c r="BN190" s="233">
        <v>0</v>
      </c>
      <c r="BO190" s="233" t="s">
        <v>1676</v>
      </c>
      <c r="BP190" s="233">
        <v>0</v>
      </c>
      <c r="BQ190" s="233">
        <v>35</v>
      </c>
      <c r="BR190" s="233">
        <v>0</v>
      </c>
      <c r="BS190" s="233">
        <v>0</v>
      </c>
      <c r="BT190" s="233">
        <v>0</v>
      </c>
      <c r="BU190" s="233">
        <v>0</v>
      </c>
      <c r="BV190" s="233">
        <v>0</v>
      </c>
      <c r="BW190" s="233">
        <v>0</v>
      </c>
      <c r="BX190" s="233">
        <v>0</v>
      </c>
      <c r="BY190" s="233">
        <v>0</v>
      </c>
      <c r="BZ190" s="233">
        <v>0</v>
      </c>
      <c r="CA190" s="233">
        <v>0</v>
      </c>
      <c r="CB190" s="343"/>
      <c r="CC190" s="343">
        <v>0</v>
      </c>
      <c r="CD190" s="346"/>
      <c r="CE190" s="253">
        <v>0</v>
      </c>
      <c r="CF190" s="233">
        <v>0</v>
      </c>
      <c r="CG190" s="233">
        <v>0</v>
      </c>
      <c r="CH190" s="233">
        <v>0</v>
      </c>
      <c r="CI190" s="234">
        <v>0</v>
      </c>
    </row>
    <row r="191" spans="1:87" s="145" customFormat="1" x14ac:dyDescent="0.2">
      <c r="A191" s="337" t="s">
        <v>607</v>
      </c>
      <c r="B191" s="334" t="s">
        <v>1841</v>
      </c>
      <c r="C191" s="232">
        <v>0</v>
      </c>
      <c r="D191" s="233">
        <v>0</v>
      </c>
      <c r="E191" s="233">
        <v>0</v>
      </c>
      <c r="F191" s="233">
        <v>0</v>
      </c>
      <c r="G191" s="233">
        <v>0</v>
      </c>
      <c r="H191" s="233">
        <v>0</v>
      </c>
      <c r="I191" s="233">
        <v>0</v>
      </c>
      <c r="J191" s="233">
        <v>0</v>
      </c>
      <c r="K191" s="233">
        <v>0</v>
      </c>
      <c r="L191" s="233">
        <v>0</v>
      </c>
      <c r="M191" s="233">
        <v>0</v>
      </c>
      <c r="N191" s="233">
        <v>0</v>
      </c>
      <c r="O191" s="233">
        <v>0</v>
      </c>
      <c r="P191" s="233"/>
      <c r="Q191" s="233">
        <v>0</v>
      </c>
      <c r="R191" s="233">
        <v>0</v>
      </c>
      <c r="S191" s="233">
        <v>0</v>
      </c>
      <c r="T191" s="233">
        <v>0</v>
      </c>
      <c r="U191" s="233">
        <v>0</v>
      </c>
      <c r="V191" s="233">
        <v>0</v>
      </c>
      <c r="W191" s="233">
        <v>0</v>
      </c>
      <c r="X191" s="233">
        <v>0</v>
      </c>
      <c r="Y191" s="233">
        <v>0</v>
      </c>
      <c r="Z191" s="233">
        <v>0</v>
      </c>
      <c r="AA191" s="233">
        <v>0</v>
      </c>
      <c r="AB191" s="233">
        <v>0</v>
      </c>
      <c r="AC191" s="233">
        <v>0</v>
      </c>
      <c r="AD191" s="233">
        <v>0</v>
      </c>
      <c r="AE191" s="233">
        <v>0</v>
      </c>
      <c r="AF191" s="233">
        <v>0</v>
      </c>
      <c r="AG191" s="233">
        <v>0</v>
      </c>
      <c r="AH191" s="233">
        <v>0</v>
      </c>
      <c r="AI191" s="233">
        <v>0</v>
      </c>
      <c r="AJ191" s="233">
        <v>0</v>
      </c>
      <c r="AK191" s="233">
        <v>0</v>
      </c>
      <c r="AL191" s="233">
        <v>0</v>
      </c>
      <c r="AM191" s="233"/>
      <c r="AN191" s="233">
        <v>0</v>
      </c>
      <c r="AO191" s="233">
        <v>0</v>
      </c>
      <c r="AP191" s="233">
        <v>0</v>
      </c>
      <c r="AQ191" s="233">
        <v>0</v>
      </c>
      <c r="AR191" s="233">
        <v>0</v>
      </c>
      <c r="AS191" s="233">
        <v>0</v>
      </c>
      <c r="AT191" s="233">
        <v>0</v>
      </c>
      <c r="AU191" s="233">
        <v>0</v>
      </c>
      <c r="AV191" s="233">
        <v>0</v>
      </c>
      <c r="AW191" s="233">
        <v>0</v>
      </c>
      <c r="AX191" s="233">
        <v>0</v>
      </c>
      <c r="AY191" s="233">
        <v>0</v>
      </c>
      <c r="AZ191" s="233">
        <v>0</v>
      </c>
      <c r="BA191" s="233">
        <v>0</v>
      </c>
      <c r="BB191" s="233">
        <v>0</v>
      </c>
      <c r="BC191" s="233">
        <v>0</v>
      </c>
      <c r="BD191" s="233">
        <v>0</v>
      </c>
      <c r="BE191" s="233">
        <v>0</v>
      </c>
      <c r="BF191" s="233">
        <v>0</v>
      </c>
      <c r="BG191" s="233">
        <v>0</v>
      </c>
      <c r="BH191" s="233">
        <v>0</v>
      </c>
      <c r="BI191" s="233">
        <v>0</v>
      </c>
      <c r="BJ191" s="233">
        <v>2525</v>
      </c>
      <c r="BK191" s="233">
        <v>0</v>
      </c>
      <c r="BL191" s="233">
        <v>0</v>
      </c>
      <c r="BM191" s="233">
        <v>0</v>
      </c>
      <c r="BN191" s="233">
        <v>0</v>
      </c>
      <c r="BO191" s="233">
        <v>0</v>
      </c>
      <c r="BP191" s="233">
        <v>0</v>
      </c>
      <c r="BQ191" s="233">
        <v>0</v>
      </c>
      <c r="BR191" s="233">
        <v>0</v>
      </c>
      <c r="BS191" s="233">
        <v>0</v>
      </c>
      <c r="BT191" s="233">
        <v>0</v>
      </c>
      <c r="BU191" s="233">
        <v>0</v>
      </c>
      <c r="BV191" s="233">
        <v>0</v>
      </c>
      <c r="BW191" s="233">
        <v>0</v>
      </c>
      <c r="BX191" s="233">
        <v>0</v>
      </c>
      <c r="BY191" s="233">
        <v>0</v>
      </c>
      <c r="BZ191" s="233">
        <v>0</v>
      </c>
      <c r="CA191" s="233">
        <v>0</v>
      </c>
      <c r="CB191" s="343"/>
      <c r="CC191" s="343">
        <v>0</v>
      </c>
      <c r="CD191" s="346"/>
      <c r="CE191" s="253">
        <v>0</v>
      </c>
      <c r="CF191" s="233">
        <v>0</v>
      </c>
      <c r="CG191" s="233">
        <v>0</v>
      </c>
      <c r="CH191" s="233">
        <v>0</v>
      </c>
      <c r="CI191" s="234">
        <v>0</v>
      </c>
    </row>
    <row r="192" spans="1:87" s="145" customFormat="1" x14ac:dyDescent="0.2">
      <c r="A192" s="337" t="s">
        <v>457</v>
      </c>
      <c r="B192" s="334" t="s">
        <v>1842</v>
      </c>
      <c r="C192" s="232">
        <v>0</v>
      </c>
      <c r="D192" s="233">
        <v>7960</v>
      </c>
      <c r="E192" s="233">
        <v>2940</v>
      </c>
      <c r="F192" s="233">
        <v>4625</v>
      </c>
      <c r="G192" s="233">
        <v>1130</v>
      </c>
      <c r="H192" s="233">
        <v>7125</v>
      </c>
      <c r="I192" s="233">
        <v>2530</v>
      </c>
      <c r="J192" s="233">
        <v>0</v>
      </c>
      <c r="K192" s="233">
        <v>0</v>
      </c>
      <c r="L192" s="233" t="s">
        <v>1676</v>
      </c>
      <c r="M192" s="233">
        <v>0</v>
      </c>
      <c r="N192" s="233">
        <v>0</v>
      </c>
      <c r="O192" s="233">
        <v>0</v>
      </c>
      <c r="P192" s="233"/>
      <c r="Q192" s="233">
        <v>0</v>
      </c>
      <c r="R192" s="233">
        <v>0</v>
      </c>
      <c r="S192" s="233">
        <v>300</v>
      </c>
      <c r="T192" s="233">
        <v>0</v>
      </c>
      <c r="U192" s="233">
        <v>30</v>
      </c>
      <c r="V192" s="233">
        <v>4395</v>
      </c>
      <c r="W192" s="233">
        <v>810</v>
      </c>
      <c r="X192" s="233">
        <v>0</v>
      </c>
      <c r="Y192" s="233">
        <v>0</v>
      </c>
      <c r="Z192" s="233">
        <v>46850</v>
      </c>
      <c r="AA192" s="233">
        <v>0</v>
      </c>
      <c r="AB192" s="233">
        <v>0</v>
      </c>
      <c r="AC192" s="233">
        <v>3795</v>
      </c>
      <c r="AD192" s="233">
        <v>0</v>
      </c>
      <c r="AE192" s="233">
        <v>0</v>
      </c>
      <c r="AF192" s="233">
        <v>0</v>
      </c>
      <c r="AG192" s="233">
        <v>0</v>
      </c>
      <c r="AH192" s="233">
        <v>0</v>
      </c>
      <c r="AI192" s="233">
        <v>0</v>
      </c>
      <c r="AJ192" s="233">
        <v>0</v>
      </c>
      <c r="AK192" s="233">
        <v>4955</v>
      </c>
      <c r="AL192" s="233">
        <v>0</v>
      </c>
      <c r="AM192" s="233"/>
      <c r="AN192" s="233">
        <v>0</v>
      </c>
      <c r="AO192" s="233">
        <v>0</v>
      </c>
      <c r="AP192" s="233">
        <v>1775</v>
      </c>
      <c r="AQ192" s="233">
        <v>0</v>
      </c>
      <c r="AR192" s="233">
        <v>0</v>
      </c>
      <c r="AS192" s="233">
        <v>0</v>
      </c>
      <c r="AT192" s="233">
        <v>85</v>
      </c>
      <c r="AU192" s="233">
        <v>1730</v>
      </c>
      <c r="AV192" s="233">
        <v>0</v>
      </c>
      <c r="AW192" s="233">
        <v>120</v>
      </c>
      <c r="AX192" s="233">
        <v>0</v>
      </c>
      <c r="AY192" s="233">
        <v>290</v>
      </c>
      <c r="AZ192" s="233">
        <v>8125</v>
      </c>
      <c r="BA192" s="233">
        <v>0</v>
      </c>
      <c r="BB192" s="233">
        <v>1495</v>
      </c>
      <c r="BC192" s="233">
        <v>0</v>
      </c>
      <c r="BD192" s="233">
        <v>0</v>
      </c>
      <c r="BE192" s="233">
        <v>0</v>
      </c>
      <c r="BF192" s="233">
        <v>0</v>
      </c>
      <c r="BG192" s="233">
        <v>1210</v>
      </c>
      <c r="BH192" s="233">
        <v>8155</v>
      </c>
      <c r="BI192" s="233">
        <v>1055</v>
      </c>
      <c r="BJ192" s="233">
        <v>0</v>
      </c>
      <c r="BK192" s="233">
        <v>0</v>
      </c>
      <c r="BL192" s="233">
        <v>0</v>
      </c>
      <c r="BM192" s="233">
        <v>0</v>
      </c>
      <c r="BN192" s="233">
        <v>0</v>
      </c>
      <c r="BO192" s="233">
        <v>0</v>
      </c>
      <c r="BP192" s="233">
        <v>0</v>
      </c>
      <c r="BQ192" s="233">
        <v>0</v>
      </c>
      <c r="BR192" s="233">
        <v>2980</v>
      </c>
      <c r="BS192" s="233">
        <v>0</v>
      </c>
      <c r="BT192" s="233">
        <v>0</v>
      </c>
      <c r="BU192" s="233">
        <v>0</v>
      </c>
      <c r="BV192" s="233">
        <v>0</v>
      </c>
      <c r="BW192" s="233">
        <v>0</v>
      </c>
      <c r="BX192" s="233">
        <v>0</v>
      </c>
      <c r="BY192" s="233">
        <v>0</v>
      </c>
      <c r="BZ192" s="233">
        <v>0</v>
      </c>
      <c r="CA192" s="233">
        <v>0</v>
      </c>
      <c r="CB192" s="343"/>
      <c r="CC192" s="343">
        <v>0</v>
      </c>
      <c r="CD192" s="346"/>
      <c r="CE192" s="253">
        <v>0</v>
      </c>
      <c r="CF192" s="233">
        <v>0</v>
      </c>
      <c r="CG192" s="233">
        <v>0</v>
      </c>
      <c r="CH192" s="233" t="s">
        <v>1676</v>
      </c>
      <c r="CI192" s="234">
        <v>0</v>
      </c>
    </row>
    <row r="193" spans="1:87" s="145" customFormat="1" x14ac:dyDescent="0.2">
      <c r="A193" s="337" t="s">
        <v>1327</v>
      </c>
      <c r="B193" s="334" t="s">
        <v>1843</v>
      </c>
      <c r="C193" s="232">
        <v>0</v>
      </c>
      <c r="D193" s="233">
        <v>600</v>
      </c>
      <c r="E193" s="233">
        <v>40</v>
      </c>
      <c r="F193" s="233">
        <v>2350</v>
      </c>
      <c r="G193" s="233">
        <v>10</v>
      </c>
      <c r="H193" s="233">
        <v>205</v>
      </c>
      <c r="I193" s="233">
        <v>0</v>
      </c>
      <c r="J193" s="233">
        <v>0</v>
      </c>
      <c r="K193" s="233">
        <v>0</v>
      </c>
      <c r="L193" s="233">
        <v>0</v>
      </c>
      <c r="M193" s="233">
        <v>0</v>
      </c>
      <c r="N193" s="233">
        <v>0</v>
      </c>
      <c r="O193" s="233">
        <v>0</v>
      </c>
      <c r="P193" s="233"/>
      <c r="Q193" s="233">
        <v>0</v>
      </c>
      <c r="R193" s="233" t="s">
        <v>1676</v>
      </c>
      <c r="S193" s="233">
        <v>20</v>
      </c>
      <c r="T193" s="233">
        <v>0</v>
      </c>
      <c r="U193" s="233">
        <v>0</v>
      </c>
      <c r="V193" s="233">
        <v>0</v>
      </c>
      <c r="W193" s="233">
        <v>685</v>
      </c>
      <c r="X193" s="233">
        <v>0</v>
      </c>
      <c r="Y193" s="233">
        <v>0</v>
      </c>
      <c r="Z193" s="233">
        <v>0</v>
      </c>
      <c r="AA193" s="233">
        <v>20</v>
      </c>
      <c r="AB193" s="233">
        <v>0</v>
      </c>
      <c r="AC193" s="233">
        <v>0</v>
      </c>
      <c r="AD193" s="233">
        <v>0</v>
      </c>
      <c r="AE193" s="233">
        <v>0</v>
      </c>
      <c r="AF193" s="233">
        <v>0</v>
      </c>
      <c r="AG193" s="233">
        <v>0</v>
      </c>
      <c r="AH193" s="233">
        <v>0</v>
      </c>
      <c r="AI193" s="233">
        <v>0</v>
      </c>
      <c r="AJ193" s="233">
        <v>0</v>
      </c>
      <c r="AK193" s="233" t="s">
        <v>1676</v>
      </c>
      <c r="AL193" s="233">
        <v>0</v>
      </c>
      <c r="AM193" s="233"/>
      <c r="AN193" s="233">
        <v>0</v>
      </c>
      <c r="AO193" s="233">
        <v>0</v>
      </c>
      <c r="AP193" s="233">
        <v>0</v>
      </c>
      <c r="AQ193" s="233">
        <v>0</v>
      </c>
      <c r="AR193" s="233">
        <v>0</v>
      </c>
      <c r="AS193" s="233">
        <v>0</v>
      </c>
      <c r="AT193" s="233">
        <v>0</v>
      </c>
      <c r="AU193" s="233">
        <v>0</v>
      </c>
      <c r="AV193" s="233">
        <v>0</v>
      </c>
      <c r="AW193" s="233">
        <v>0</v>
      </c>
      <c r="AX193" s="233">
        <v>0</v>
      </c>
      <c r="AY193" s="233">
        <v>150</v>
      </c>
      <c r="AZ193" s="233">
        <v>0</v>
      </c>
      <c r="BA193" s="233">
        <v>0</v>
      </c>
      <c r="BB193" s="233">
        <v>0</v>
      </c>
      <c r="BC193" s="233">
        <v>0</v>
      </c>
      <c r="BD193" s="233">
        <v>0</v>
      </c>
      <c r="BE193" s="233">
        <v>0</v>
      </c>
      <c r="BF193" s="233">
        <v>0</v>
      </c>
      <c r="BG193" s="233">
        <v>0</v>
      </c>
      <c r="BH193" s="233">
        <v>440</v>
      </c>
      <c r="BI193" s="233">
        <v>0</v>
      </c>
      <c r="BJ193" s="233" t="s">
        <v>1676</v>
      </c>
      <c r="BK193" s="233">
        <v>0</v>
      </c>
      <c r="BL193" s="233">
        <v>0</v>
      </c>
      <c r="BM193" s="233">
        <v>0</v>
      </c>
      <c r="BN193" s="233">
        <v>0</v>
      </c>
      <c r="BO193" s="233">
        <v>0</v>
      </c>
      <c r="BP193" s="233">
        <v>0</v>
      </c>
      <c r="BQ193" s="233">
        <v>0</v>
      </c>
      <c r="BR193" s="233">
        <v>0</v>
      </c>
      <c r="BS193" s="233">
        <v>160</v>
      </c>
      <c r="BT193" s="233">
        <v>0</v>
      </c>
      <c r="BU193" s="233">
        <v>0</v>
      </c>
      <c r="BV193" s="233">
        <v>0</v>
      </c>
      <c r="BW193" s="233" t="s">
        <v>1676</v>
      </c>
      <c r="BX193" s="233">
        <v>0</v>
      </c>
      <c r="BY193" s="233">
        <v>0</v>
      </c>
      <c r="BZ193" s="233">
        <v>0</v>
      </c>
      <c r="CA193" s="233">
        <v>0</v>
      </c>
      <c r="CB193" s="343"/>
      <c r="CC193" s="343">
        <v>0</v>
      </c>
      <c r="CD193" s="346"/>
      <c r="CE193" s="253">
        <v>0</v>
      </c>
      <c r="CF193" s="233">
        <v>0</v>
      </c>
      <c r="CG193" s="233">
        <v>0</v>
      </c>
      <c r="CH193" s="233">
        <v>0</v>
      </c>
      <c r="CI193" s="234">
        <v>0</v>
      </c>
    </row>
    <row r="194" spans="1:87" s="145" customFormat="1" x14ac:dyDescent="0.2">
      <c r="A194" s="337" t="s">
        <v>435</v>
      </c>
      <c r="B194" s="334" t="s">
        <v>1844</v>
      </c>
      <c r="C194" s="232">
        <v>0</v>
      </c>
      <c r="D194" s="233">
        <v>27200</v>
      </c>
      <c r="E194" s="233">
        <v>4285</v>
      </c>
      <c r="F194" s="233">
        <v>10775</v>
      </c>
      <c r="G194" s="233">
        <v>1895</v>
      </c>
      <c r="H194" s="233">
        <v>8455</v>
      </c>
      <c r="I194" s="233">
        <v>845</v>
      </c>
      <c r="J194" s="233">
        <v>1350</v>
      </c>
      <c r="K194" s="233">
        <v>1895</v>
      </c>
      <c r="L194" s="233" t="s">
        <v>1676</v>
      </c>
      <c r="M194" s="233">
        <v>8040</v>
      </c>
      <c r="N194" s="233">
        <v>0</v>
      </c>
      <c r="O194" s="233">
        <v>0</v>
      </c>
      <c r="P194" s="233"/>
      <c r="Q194" s="233">
        <v>0</v>
      </c>
      <c r="R194" s="233">
        <v>5155</v>
      </c>
      <c r="S194" s="233">
        <v>70</v>
      </c>
      <c r="T194" s="233">
        <v>1590</v>
      </c>
      <c r="U194" s="233">
        <v>995</v>
      </c>
      <c r="V194" s="233">
        <v>8710</v>
      </c>
      <c r="W194" s="233">
        <v>2070</v>
      </c>
      <c r="X194" s="233">
        <v>80</v>
      </c>
      <c r="Y194" s="233">
        <v>0</v>
      </c>
      <c r="Z194" s="233">
        <v>36370</v>
      </c>
      <c r="AA194" s="233">
        <v>20125</v>
      </c>
      <c r="AB194" s="233">
        <v>7450</v>
      </c>
      <c r="AC194" s="233">
        <v>11910</v>
      </c>
      <c r="AD194" s="233">
        <v>0</v>
      </c>
      <c r="AE194" s="233">
        <v>0</v>
      </c>
      <c r="AF194" s="233">
        <v>0</v>
      </c>
      <c r="AG194" s="233">
        <v>0</v>
      </c>
      <c r="AH194" s="233">
        <v>875</v>
      </c>
      <c r="AI194" s="233">
        <v>1765</v>
      </c>
      <c r="AJ194" s="233" t="s">
        <v>1676</v>
      </c>
      <c r="AK194" s="233">
        <v>11385</v>
      </c>
      <c r="AL194" s="233">
        <v>2055</v>
      </c>
      <c r="AM194" s="233"/>
      <c r="AN194" s="233">
        <v>0</v>
      </c>
      <c r="AO194" s="233">
        <v>3380</v>
      </c>
      <c r="AP194" s="233">
        <v>8305</v>
      </c>
      <c r="AQ194" s="233">
        <v>0</v>
      </c>
      <c r="AR194" s="233">
        <v>0</v>
      </c>
      <c r="AS194" s="233">
        <v>140</v>
      </c>
      <c r="AT194" s="233">
        <v>2970</v>
      </c>
      <c r="AU194" s="233">
        <v>2610</v>
      </c>
      <c r="AV194" s="233">
        <v>30</v>
      </c>
      <c r="AW194" s="233">
        <v>6860</v>
      </c>
      <c r="AX194" s="233">
        <v>400</v>
      </c>
      <c r="AY194" s="233">
        <v>2780</v>
      </c>
      <c r="AZ194" s="233">
        <v>17970</v>
      </c>
      <c r="BA194" s="233">
        <v>30</v>
      </c>
      <c r="BB194" s="233">
        <v>15760</v>
      </c>
      <c r="BC194" s="233" t="s">
        <v>1676</v>
      </c>
      <c r="BD194" s="233">
        <v>0</v>
      </c>
      <c r="BE194" s="233">
        <v>0</v>
      </c>
      <c r="BF194" s="233">
        <v>0</v>
      </c>
      <c r="BG194" s="233">
        <v>11820</v>
      </c>
      <c r="BH194" s="233">
        <v>8570</v>
      </c>
      <c r="BI194" s="233">
        <v>4110</v>
      </c>
      <c r="BJ194" s="233">
        <v>0</v>
      </c>
      <c r="BK194" s="233">
        <v>0</v>
      </c>
      <c r="BL194" s="233">
        <v>0</v>
      </c>
      <c r="BM194" s="233">
        <v>15</v>
      </c>
      <c r="BN194" s="233">
        <v>0</v>
      </c>
      <c r="BO194" s="233">
        <v>0</v>
      </c>
      <c r="BP194" s="233">
        <v>0</v>
      </c>
      <c r="BQ194" s="233">
        <v>0</v>
      </c>
      <c r="BR194" s="233">
        <v>680</v>
      </c>
      <c r="BS194" s="233">
        <v>1555</v>
      </c>
      <c r="BT194" s="233">
        <v>0</v>
      </c>
      <c r="BU194" s="233">
        <v>0</v>
      </c>
      <c r="BV194" s="233">
        <v>20</v>
      </c>
      <c r="BW194" s="233">
        <v>9840</v>
      </c>
      <c r="BX194" s="233">
        <v>0</v>
      </c>
      <c r="BY194" s="233">
        <v>0</v>
      </c>
      <c r="BZ194" s="233">
        <v>0</v>
      </c>
      <c r="CA194" s="233">
        <v>0</v>
      </c>
      <c r="CB194" s="343"/>
      <c r="CC194" s="343">
        <v>0</v>
      </c>
      <c r="CD194" s="346"/>
      <c r="CE194" s="253" t="s">
        <v>1676</v>
      </c>
      <c r="CF194" s="233" t="s">
        <v>1676</v>
      </c>
      <c r="CG194" s="233">
        <v>0</v>
      </c>
      <c r="CH194" s="233">
        <v>100</v>
      </c>
      <c r="CI194" s="234">
        <v>10</v>
      </c>
    </row>
    <row r="195" spans="1:87" s="145" customFormat="1" x14ac:dyDescent="0.2">
      <c r="A195" s="337" t="s">
        <v>808</v>
      </c>
      <c r="B195" s="334" t="s">
        <v>1845</v>
      </c>
      <c r="C195" s="232">
        <v>0</v>
      </c>
      <c r="D195" s="233">
        <v>0</v>
      </c>
      <c r="E195" s="233">
        <v>320</v>
      </c>
      <c r="F195" s="233" t="s">
        <v>1676</v>
      </c>
      <c r="G195" s="233">
        <v>0</v>
      </c>
      <c r="H195" s="233">
        <v>0</v>
      </c>
      <c r="I195" s="233">
        <v>0</v>
      </c>
      <c r="J195" s="233">
        <v>0</v>
      </c>
      <c r="K195" s="233">
        <v>0</v>
      </c>
      <c r="L195" s="233">
        <v>0</v>
      </c>
      <c r="M195" s="233">
        <v>0</v>
      </c>
      <c r="N195" s="233">
        <v>0</v>
      </c>
      <c r="O195" s="233">
        <v>0</v>
      </c>
      <c r="P195" s="233"/>
      <c r="Q195" s="233">
        <v>0</v>
      </c>
      <c r="R195" s="233">
        <v>0</v>
      </c>
      <c r="S195" s="233">
        <v>0</v>
      </c>
      <c r="T195" s="233">
        <v>0</v>
      </c>
      <c r="U195" s="233">
        <v>0</v>
      </c>
      <c r="V195" s="233">
        <v>0</v>
      </c>
      <c r="W195" s="233">
        <v>0</v>
      </c>
      <c r="X195" s="233">
        <v>0</v>
      </c>
      <c r="Y195" s="233">
        <v>0</v>
      </c>
      <c r="Z195" s="233">
        <v>0</v>
      </c>
      <c r="AA195" s="233">
        <v>0</v>
      </c>
      <c r="AB195" s="233">
        <v>0</v>
      </c>
      <c r="AC195" s="233">
        <v>0</v>
      </c>
      <c r="AD195" s="233">
        <v>0</v>
      </c>
      <c r="AE195" s="233">
        <v>0</v>
      </c>
      <c r="AF195" s="233">
        <v>0</v>
      </c>
      <c r="AG195" s="233">
        <v>0</v>
      </c>
      <c r="AH195" s="233">
        <v>0</v>
      </c>
      <c r="AI195" s="233">
        <v>0</v>
      </c>
      <c r="AJ195" s="233">
        <v>0</v>
      </c>
      <c r="AK195" s="233">
        <v>0</v>
      </c>
      <c r="AL195" s="233">
        <v>0</v>
      </c>
      <c r="AM195" s="233"/>
      <c r="AN195" s="233">
        <v>0</v>
      </c>
      <c r="AO195" s="233">
        <v>0</v>
      </c>
      <c r="AP195" s="233">
        <v>0</v>
      </c>
      <c r="AQ195" s="233">
        <v>0</v>
      </c>
      <c r="AR195" s="233">
        <v>0</v>
      </c>
      <c r="AS195" s="233">
        <v>0</v>
      </c>
      <c r="AT195" s="233">
        <v>0</v>
      </c>
      <c r="AU195" s="233">
        <v>0</v>
      </c>
      <c r="AV195" s="233">
        <v>0</v>
      </c>
      <c r="AW195" s="233">
        <v>0</v>
      </c>
      <c r="AX195" s="233">
        <v>0</v>
      </c>
      <c r="AY195" s="233">
        <v>0</v>
      </c>
      <c r="AZ195" s="233">
        <v>0</v>
      </c>
      <c r="BA195" s="233">
        <v>0</v>
      </c>
      <c r="BB195" s="233">
        <v>0</v>
      </c>
      <c r="BC195" s="233">
        <v>0</v>
      </c>
      <c r="BD195" s="233">
        <v>0</v>
      </c>
      <c r="BE195" s="233">
        <v>0</v>
      </c>
      <c r="BF195" s="233">
        <v>0</v>
      </c>
      <c r="BG195" s="233">
        <v>0</v>
      </c>
      <c r="BH195" s="233">
        <v>0</v>
      </c>
      <c r="BI195" s="233">
        <v>0</v>
      </c>
      <c r="BJ195" s="233">
        <v>0</v>
      </c>
      <c r="BK195" s="233">
        <v>0</v>
      </c>
      <c r="BL195" s="233">
        <v>0</v>
      </c>
      <c r="BM195" s="233">
        <v>0</v>
      </c>
      <c r="BN195" s="233">
        <v>0</v>
      </c>
      <c r="BO195" s="233">
        <v>0</v>
      </c>
      <c r="BP195" s="233">
        <v>0</v>
      </c>
      <c r="BQ195" s="233">
        <v>0</v>
      </c>
      <c r="BR195" s="233">
        <v>0</v>
      </c>
      <c r="BS195" s="233">
        <v>0</v>
      </c>
      <c r="BT195" s="233">
        <v>0</v>
      </c>
      <c r="BU195" s="233">
        <v>0</v>
      </c>
      <c r="BV195" s="233">
        <v>0</v>
      </c>
      <c r="BW195" s="233">
        <v>0</v>
      </c>
      <c r="BX195" s="233">
        <v>0</v>
      </c>
      <c r="BY195" s="233">
        <v>0</v>
      </c>
      <c r="BZ195" s="233">
        <v>0</v>
      </c>
      <c r="CA195" s="233">
        <v>0</v>
      </c>
      <c r="CB195" s="343"/>
      <c r="CC195" s="343">
        <v>0</v>
      </c>
      <c r="CD195" s="346"/>
      <c r="CE195" s="253">
        <v>0</v>
      </c>
      <c r="CF195" s="233">
        <v>0</v>
      </c>
      <c r="CG195" s="233">
        <v>0</v>
      </c>
      <c r="CH195" s="233">
        <v>0</v>
      </c>
      <c r="CI195" s="234">
        <v>0</v>
      </c>
    </row>
    <row r="196" spans="1:87" s="145" customFormat="1" x14ac:dyDescent="0.2">
      <c r="A196" s="337" t="s">
        <v>374</v>
      </c>
      <c r="B196" s="334" t="s">
        <v>1846</v>
      </c>
      <c r="C196" s="232">
        <v>0</v>
      </c>
      <c r="D196" s="233">
        <v>10935</v>
      </c>
      <c r="E196" s="233">
        <v>2250</v>
      </c>
      <c r="F196" s="233">
        <v>5285</v>
      </c>
      <c r="G196" s="233">
        <v>985</v>
      </c>
      <c r="H196" s="233">
        <v>2885</v>
      </c>
      <c r="I196" s="233">
        <v>0</v>
      </c>
      <c r="J196" s="233">
        <v>240</v>
      </c>
      <c r="K196" s="233">
        <v>0</v>
      </c>
      <c r="L196" s="233">
        <v>0</v>
      </c>
      <c r="M196" s="233">
        <v>1015</v>
      </c>
      <c r="N196" s="233">
        <v>0</v>
      </c>
      <c r="O196" s="233">
        <v>0</v>
      </c>
      <c r="P196" s="233"/>
      <c r="Q196" s="233">
        <v>0</v>
      </c>
      <c r="R196" s="233">
        <v>0</v>
      </c>
      <c r="S196" s="233">
        <v>1115</v>
      </c>
      <c r="T196" s="233">
        <v>0</v>
      </c>
      <c r="U196" s="233">
        <v>0</v>
      </c>
      <c r="V196" s="233">
        <v>8450</v>
      </c>
      <c r="W196" s="233">
        <v>1425</v>
      </c>
      <c r="X196" s="233">
        <v>0</v>
      </c>
      <c r="Y196" s="233">
        <v>0</v>
      </c>
      <c r="Z196" s="233">
        <v>27635</v>
      </c>
      <c r="AA196" s="233">
        <v>0</v>
      </c>
      <c r="AB196" s="233">
        <v>0</v>
      </c>
      <c r="AC196" s="233">
        <v>65</v>
      </c>
      <c r="AD196" s="233">
        <v>0</v>
      </c>
      <c r="AE196" s="233">
        <v>0</v>
      </c>
      <c r="AF196" s="233">
        <v>0</v>
      </c>
      <c r="AG196" s="233">
        <v>0</v>
      </c>
      <c r="AH196" s="233">
        <v>0</v>
      </c>
      <c r="AI196" s="233">
        <v>0</v>
      </c>
      <c r="AJ196" s="233">
        <v>0</v>
      </c>
      <c r="AK196" s="233">
        <v>195</v>
      </c>
      <c r="AL196" s="233">
        <v>0</v>
      </c>
      <c r="AM196" s="233"/>
      <c r="AN196" s="233">
        <v>0</v>
      </c>
      <c r="AO196" s="233" t="s">
        <v>1676</v>
      </c>
      <c r="AP196" s="233">
        <v>0</v>
      </c>
      <c r="AQ196" s="233">
        <v>0</v>
      </c>
      <c r="AR196" s="233">
        <v>0</v>
      </c>
      <c r="AS196" s="233">
        <v>0</v>
      </c>
      <c r="AT196" s="233">
        <v>0</v>
      </c>
      <c r="AU196" s="233" t="s">
        <v>1676</v>
      </c>
      <c r="AV196" s="233">
        <v>0</v>
      </c>
      <c r="AW196" s="233" t="s">
        <v>1676</v>
      </c>
      <c r="AX196" s="233">
        <v>0</v>
      </c>
      <c r="AY196" s="233">
        <v>0</v>
      </c>
      <c r="AZ196" s="233">
        <v>12640</v>
      </c>
      <c r="BA196" s="233">
        <v>0</v>
      </c>
      <c r="BB196" s="233">
        <v>0</v>
      </c>
      <c r="BC196" s="233">
        <v>0</v>
      </c>
      <c r="BD196" s="233">
        <v>0</v>
      </c>
      <c r="BE196" s="233">
        <v>0</v>
      </c>
      <c r="BF196" s="233">
        <v>0</v>
      </c>
      <c r="BG196" s="233">
        <v>19165</v>
      </c>
      <c r="BH196" s="233" t="s">
        <v>1676</v>
      </c>
      <c r="BI196" s="233">
        <v>10</v>
      </c>
      <c r="BJ196" s="233">
        <v>0</v>
      </c>
      <c r="BK196" s="233">
        <v>0</v>
      </c>
      <c r="BL196" s="233">
        <v>0</v>
      </c>
      <c r="BM196" s="233">
        <v>0</v>
      </c>
      <c r="BN196" s="233">
        <v>0</v>
      </c>
      <c r="BO196" s="233">
        <v>0</v>
      </c>
      <c r="BP196" s="233">
        <v>0</v>
      </c>
      <c r="BQ196" s="233">
        <v>0</v>
      </c>
      <c r="BR196" s="233">
        <v>0</v>
      </c>
      <c r="BS196" s="233">
        <v>220</v>
      </c>
      <c r="BT196" s="233">
        <v>0</v>
      </c>
      <c r="BU196" s="233">
        <v>0</v>
      </c>
      <c r="BV196" s="233">
        <v>0</v>
      </c>
      <c r="BW196" s="233">
        <v>110</v>
      </c>
      <c r="BX196" s="233">
        <v>0</v>
      </c>
      <c r="BY196" s="233">
        <v>0</v>
      </c>
      <c r="BZ196" s="233">
        <v>0</v>
      </c>
      <c r="CA196" s="233">
        <v>0</v>
      </c>
      <c r="CB196" s="343"/>
      <c r="CC196" s="343">
        <v>0</v>
      </c>
      <c r="CD196" s="346"/>
      <c r="CE196" s="253">
        <v>0</v>
      </c>
      <c r="CF196" s="233">
        <v>0</v>
      </c>
      <c r="CG196" s="233">
        <v>0</v>
      </c>
      <c r="CH196" s="233">
        <v>1935</v>
      </c>
      <c r="CI196" s="234" t="s">
        <v>1676</v>
      </c>
    </row>
    <row r="197" spans="1:87" s="145" customFormat="1" x14ac:dyDescent="0.2">
      <c r="A197" s="337" t="s">
        <v>219</v>
      </c>
      <c r="B197" s="334" t="s">
        <v>1847</v>
      </c>
      <c r="C197" s="232">
        <v>0</v>
      </c>
      <c r="D197" s="233">
        <v>0</v>
      </c>
      <c r="E197" s="233">
        <v>0</v>
      </c>
      <c r="F197" s="233">
        <v>0</v>
      </c>
      <c r="G197" s="233">
        <v>0</v>
      </c>
      <c r="H197" s="233">
        <v>0</v>
      </c>
      <c r="I197" s="233">
        <v>0</v>
      </c>
      <c r="J197" s="233">
        <v>0</v>
      </c>
      <c r="K197" s="233">
        <v>0</v>
      </c>
      <c r="L197" s="233">
        <v>0</v>
      </c>
      <c r="M197" s="233">
        <v>0</v>
      </c>
      <c r="N197" s="233">
        <v>0</v>
      </c>
      <c r="O197" s="233">
        <v>0</v>
      </c>
      <c r="P197" s="233"/>
      <c r="Q197" s="233">
        <v>0</v>
      </c>
      <c r="R197" s="233">
        <v>0</v>
      </c>
      <c r="S197" s="233">
        <v>0</v>
      </c>
      <c r="T197" s="233">
        <v>0</v>
      </c>
      <c r="U197" s="233">
        <v>0</v>
      </c>
      <c r="V197" s="233">
        <v>0</v>
      </c>
      <c r="W197" s="233">
        <v>0</v>
      </c>
      <c r="X197" s="233">
        <v>0</v>
      </c>
      <c r="Y197" s="233">
        <v>0</v>
      </c>
      <c r="Z197" s="233">
        <v>55</v>
      </c>
      <c r="AA197" s="233">
        <v>0</v>
      </c>
      <c r="AB197" s="233">
        <v>0</v>
      </c>
      <c r="AC197" s="233">
        <v>0</v>
      </c>
      <c r="AD197" s="233">
        <v>0</v>
      </c>
      <c r="AE197" s="233">
        <v>0</v>
      </c>
      <c r="AF197" s="233">
        <v>0</v>
      </c>
      <c r="AG197" s="233">
        <v>0</v>
      </c>
      <c r="AH197" s="233">
        <v>0</v>
      </c>
      <c r="AI197" s="233">
        <v>0</v>
      </c>
      <c r="AJ197" s="233">
        <v>0</v>
      </c>
      <c r="AK197" s="233">
        <v>0</v>
      </c>
      <c r="AL197" s="233">
        <v>0</v>
      </c>
      <c r="AM197" s="233"/>
      <c r="AN197" s="233">
        <v>0</v>
      </c>
      <c r="AO197" s="233">
        <v>0</v>
      </c>
      <c r="AP197" s="233">
        <v>0</v>
      </c>
      <c r="AQ197" s="233">
        <v>0</v>
      </c>
      <c r="AR197" s="233">
        <v>0</v>
      </c>
      <c r="AS197" s="233">
        <v>0</v>
      </c>
      <c r="AT197" s="233">
        <v>0</v>
      </c>
      <c r="AU197" s="233">
        <v>0</v>
      </c>
      <c r="AV197" s="233">
        <v>0</v>
      </c>
      <c r="AW197" s="233">
        <v>0</v>
      </c>
      <c r="AX197" s="233">
        <v>0</v>
      </c>
      <c r="AY197" s="233">
        <v>40</v>
      </c>
      <c r="AZ197" s="233">
        <v>0</v>
      </c>
      <c r="BA197" s="233">
        <v>0</v>
      </c>
      <c r="BB197" s="233">
        <v>0</v>
      </c>
      <c r="BC197" s="233">
        <v>0</v>
      </c>
      <c r="BD197" s="233">
        <v>0</v>
      </c>
      <c r="BE197" s="233">
        <v>0</v>
      </c>
      <c r="BF197" s="233">
        <v>0</v>
      </c>
      <c r="BG197" s="233">
        <v>0</v>
      </c>
      <c r="BH197" s="233">
        <v>0</v>
      </c>
      <c r="BI197" s="233">
        <v>0</v>
      </c>
      <c r="BJ197" s="233">
        <v>0</v>
      </c>
      <c r="BK197" s="233">
        <v>0</v>
      </c>
      <c r="BL197" s="233" t="s">
        <v>1676</v>
      </c>
      <c r="BM197" s="233">
        <v>2085</v>
      </c>
      <c r="BN197" s="233">
        <v>50</v>
      </c>
      <c r="BO197" s="233">
        <v>25</v>
      </c>
      <c r="BP197" s="233">
        <v>0</v>
      </c>
      <c r="BQ197" s="233">
        <v>75</v>
      </c>
      <c r="BR197" s="233">
        <v>0</v>
      </c>
      <c r="BS197" s="233">
        <v>0</v>
      </c>
      <c r="BT197" s="233">
        <v>0</v>
      </c>
      <c r="BU197" s="233">
        <v>0</v>
      </c>
      <c r="BV197" s="233">
        <v>0</v>
      </c>
      <c r="BW197" s="233">
        <v>0</v>
      </c>
      <c r="BX197" s="233">
        <v>0</v>
      </c>
      <c r="BY197" s="233">
        <v>0</v>
      </c>
      <c r="BZ197" s="233">
        <v>0</v>
      </c>
      <c r="CA197" s="233">
        <v>0</v>
      </c>
      <c r="CB197" s="343"/>
      <c r="CC197" s="343">
        <v>0</v>
      </c>
      <c r="CD197" s="346"/>
      <c r="CE197" s="253">
        <v>0</v>
      </c>
      <c r="CF197" s="233">
        <v>0</v>
      </c>
      <c r="CG197" s="233">
        <v>0</v>
      </c>
      <c r="CH197" s="233">
        <v>0</v>
      </c>
      <c r="CI197" s="234">
        <v>0</v>
      </c>
    </row>
    <row r="198" spans="1:87" s="145" customFormat="1" x14ac:dyDescent="0.2">
      <c r="A198" s="337" t="s">
        <v>247</v>
      </c>
      <c r="B198" s="334" t="s">
        <v>1848</v>
      </c>
      <c r="C198" s="232">
        <v>0</v>
      </c>
      <c r="D198" s="233">
        <v>16955</v>
      </c>
      <c r="E198" s="233">
        <v>7185</v>
      </c>
      <c r="F198" s="233">
        <v>6550</v>
      </c>
      <c r="G198" s="233">
        <v>2830</v>
      </c>
      <c r="H198" s="233">
        <v>3015</v>
      </c>
      <c r="I198" s="233" t="s">
        <v>1676</v>
      </c>
      <c r="J198" s="233">
        <v>0</v>
      </c>
      <c r="K198" s="233">
        <v>0</v>
      </c>
      <c r="L198" s="233">
        <v>0</v>
      </c>
      <c r="M198" s="233">
        <v>1025</v>
      </c>
      <c r="N198" s="233">
        <v>0</v>
      </c>
      <c r="O198" s="233">
        <v>0</v>
      </c>
      <c r="P198" s="233"/>
      <c r="Q198" s="233">
        <v>0</v>
      </c>
      <c r="R198" s="233">
        <v>3585</v>
      </c>
      <c r="S198" s="233">
        <v>9225</v>
      </c>
      <c r="T198" s="233">
        <v>0</v>
      </c>
      <c r="U198" s="233">
        <v>70</v>
      </c>
      <c r="V198" s="233">
        <v>985</v>
      </c>
      <c r="W198" s="233">
        <v>2330</v>
      </c>
      <c r="X198" s="233" t="s">
        <v>1676</v>
      </c>
      <c r="Y198" s="233">
        <v>0</v>
      </c>
      <c r="Z198" s="233">
        <v>16505</v>
      </c>
      <c r="AA198" s="233">
        <v>14390</v>
      </c>
      <c r="AB198" s="233">
        <v>1010</v>
      </c>
      <c r="AC198" s="233">
        <v>570</v>
      </c>
      <c r="AD198" s="233">
        <v>0</v>
      </c>
      <c r="AE198" s="233">
        <v>0</v>
      </c>
      <c r="AF198" s="233">
        <v>0</v>
      </c>
      <c r="AG198" s="233">
        <v>0</v>
      </c>
      <c r="AH198" s="233">
        <v>35</v>
      </c>
      <c r="AI198" s="233">
        <v>65</v>
      </c>
      <c r="AJ198" s="233">
        <v>0</v>
      </c>
      <c r="AK198" s="233">
        <v>3370</v>
      </c>
      <c r="AL198" s="233">
        <v>20</v>
      </c>
      <c r="AM198" s="233"/>
      <c r="AN198" s="233">
        <v>0</v>
      </c>
      <c r="AO198" s="233">
        <v>50</v>
      </c>
      <c r="AP198" s="233">
        <v>8855</v>
      </c>
      <c r="AQ198" s="233">
        <v>0</v>
      </c>
      <c r="AR198" s="233">
        <v>0</v>
      </c>
      <c r="AS198" s="233">
        <v>0</v>
      </c>
      <c r="AT198" s="233">
        <v>2820</v>
      </c>
      <c r="AU198" s="233">
        <v>1670</v>
      </c>
      <c r="AV198" s="233">
        <v>0</v>
      </c>
      <c r="AW198" s="233">
        <v>3145</v>
      </c>
      <c r="AX198" s="233">
        <v>0</v>
      </c>
      <c r="AY198" s="233" t="s">
        <v>1676</v>
      </c>
      <c r="AZ198" s="233">
        <v>12795</v>
      </c>
      <c r="BA198" s="233">
        <v>85</v>
      </c>
      <c r="BB198" s="233">
        <v>9535</v>
      </c>
      <c r="BC198" s="233">
        <v>0</v>
      </c>
      <c r="BD198" s="233">
        <v>1130</v>
      </c>
      <c r="BE198" s="233" t="s">
        <v>1676</v>
      </c>
      <c r="BF198" s="233">
        <v>0</v>
      </c>
      <c r="BG198" s="233">
        <v>2805</v>
      </c>
      <c r="BH198" s="233">
        <v>7655</v>
      </c>
      <c r="BI198" s="233">
        <v>10415</v>
      </c>
      <c r="BJ198" s="233">
        <v>0</v>
      </c>
      <c r="BK198" s="233">
        <v>0</v>
      </c>
      <c r="BL198" s="233">
        <v>0</v>
      </c>
      <c r="BM198" s="233">
        <v>0</v>
      </c>
      <c r="BN198" s="233">
        <v>0</v>
      </c>
      <c r="BO198" s="233">
        <v>0</v>
      </c>
      <c r="BP198" s="233">
        <v>0</v>
      </c>
      <c r="BQ198" s="233">
        <v>0</v>
      </c>
      <c r="BR198" s="233">
        <v>775</v>
      </c>
      <c r="BS198" s="233">
        <v>1815</v>
      </c>
      <c r="BT198" s="233">
        <v>0</v>
      </c>
      <c r="BU198" s="233">
        <v>10</v>
      </c>
      <c r="BV198" s="233">
        <v>0</v>
      </c>
      <c r="BW198" s="233">
        <v>40</v>
      </c>
      <c r="BX198" s="233">
        <v>0</v>
      </c>
      <c r="BY198" s="233">
        <v>0</v>
      </c>
      <c r="BZ198" s="233">
        <v>120</v>
      </c>
      <c r="CA198" s="233">
        <v>0</v>
      </c>
      <c r="CB198" s="343"/>
      <c r="CC198" s="343">
        <v>0</v>
      </c>
      <c r="CD198" s="346"/>
      <c r="CE198" s="253">
        <v>0</v>
      </c>
      <c r="CF198" s="233">
        <v>0</v>
      </c>
      <c r="CG198" s="233">
        <v>0</v>
      </c>
      <c r="CH198" s="233">
        <v>0</v>
      </c>
      <c r="CI198" s="234">
        <v>0</v>
      </c>
    </row>
    <row r="199" spans="1:87" s="145" customFormat="1" x14ac:dyDescent="0.2">
      <c r="A199" s="337" t="s">
        <v>807</v>
      </c>
      <c r="B199" s="334" t="s">
        <v>1849</v>
      </c>
      <c r="C199" s="232">
        <v>0</v>
      </c>
      <c r="D199" s="233">
        <v>0</v>
      </c>
      <c r="E199" s="233">
        <v>0</v>
      </c>
      <c r="F199" s="233">
        <v>125</v>
      </c>
      <c r="G199" s="233">
        <v>0</v>
      </c>
      <c r="H199" s="233">
        <v>0</v>
      </c>
      <c r="I199" s="233">
        <v>0</v>
      </c>
      <c r="J199" s="233">
        <v>0</v>
      </c>
      <c r="K199" s="233">
        <v>0</v>
      </c>
      <c r="L199" s="233">
        <v>0</v>
      </c>
      <c r="M199" s="233">
        <v>0</v>
      </c>
      <c r="N199" s="233">
        <v>0</v>
      </c>
      <c r="O199" s="233">
        <v>0</v>
      </c>
      <c r="P199" s="233"/>
      <c r="Q199" s="233">
        <v>0</v>
      </c>
      <c r="R199" s="233">
        <v>0</v>
      </c>
      <c r="S199" s="233">
        <v>0</v>
      </c>
      <c r="T199" s="233">
        <v>0</v>
      </c>
      <c r="U199" s="233">
        <v>0</v>
      </c>
      <c r="V199" s="233">
        <v>0</v>
      </c>
      <c r="W199" s="233">
        <v>0</v>
      </c>
      <c r="X199" s="233">
        <v>0</v>
      </c>
      <c r="Y199" s="233">
        <v>0</v>
      </c>
      <c r="Z199" s="233">
        <v>0</v>
      </c>
      <c r="AA199" s="233">
        <v>0</v>
      </c>
      <c r="AB199" s="233">
        <v>0</v>
      </c>
      <c r="AC199" s="233">
        <v>0</v>
      </c>
      <c r="AD199" s="233">
        <v>0</v>
      </c>
      <c r="AE199" s="233">
        <v>0</v>
      </c>
      <c r="AF199" s="233">
        <v>0</v>
      </c>
      <c r="AG199" s="233">
        <v>0</v>
      </c>
      <c r="AH199" s="233">
        <v>0</v>
      </c>
      <c r="AI199" s="233">
        <v>0</v>
      </c>
      <c r="AJ199" s="233">
        <v>0</v>
      </c>
      <c r="AK199" s="233">
        <v>0</v>
      </c>
      <c r="AL199" s="233">
        <v>0</v>
      </c>
      <c r="AM199" s="233"/>
      <c r="AN199" s="233">
        <v>0</v>
      </c>
      <c r="AO199" s="233">
        <v>0</v>
      </c>
      <c r="AP199" s="233">
        <v>0</v>
      </c>
      <c r="AQ199" s="233">
        <v>0</v>
      </c>
      <c r="AR199" s="233">
        <v>0</v>
      </c>
      <c r="AS199" s="233">
        <v>0</v>
      </c>
      <c r="AT199" s="233">
        <v>0</v>
      </c>
      <c r="AU199" s="233">
        <v>0</v>
      </c>
      <c r="AV199" s="233">
        <v>0</v>
      </c>
      <c r="AW199" s="233">
        <v>0</v>
      </c>
      <c r="AX199" s="233">
        <v>0</v>
      </c>
      <c r="AY199" s="233">
        <v>0</v>
      </c>
      <c r="AZ199" s="233">
        <v>0</v>
      </c>
      <c r="BA199" s="233">
        <v>0</v>
      </c>
      <c r="BB199" s="233">
        <v>0</v>
      </c>
      <c r="BC199" s="233">
        <v>0</v>
      </c>
      <c r="BD199" s="233">
        <v>0</v>
      </c>
      <c r="BE199" s="233">
        <v>0</v>
      </c>
      <c r="BF199" s="233">
        <v>0</v>
      </c>
      <c r="BG199" s="233">
        <v>0</v>
      </c>
      <c r="BH199" s="233">
        <v>0</v>
      </c>
      <c r="BI199" s="233">
        <v>0</v>
      </c>
      <c r="BJ199" s="233">
        <v>0</v>
      </c>
      <c r="BK199" s="233">
        <v>0</v>
      </c>
      <c r="BL199" s="233">
        <v>0</v>
      </c>
      <c r="BM199" s="233">
        <v>0</v>
      </c>
      <c r="BN199" s="233">
        <v>0</v>
      </c>
      <c r="BO199" s="233">
        <v>0</v>
      </c>
      <c r="BP199" s="233">
        <v>0</v>
      </c>
      <c r="BQ199" s="233">
        <v>0</v>
      </c>
      <c r="BR199" s="233">
        <v>0</v>
      </c>
      <c r="BS199" s="233">
        <v>0</v>
      </c>
      <c r="BT199" s="233">
        <v>0</v>
      </c>
      <c r="BU199" s="233">
        <v>0</v>
      </c>
      <c r="BV199" s="233">
        <v>0</v>
      </c>
      <c r="BW199" s="233">
        <v>0</v>
      </c>
      <c r="BX199" s="233">
        <v>0</v>
      </c>
      <c r="BY199" s="233">
        <v>0</v>
      </c>
      <c r="BZ199" s="233">
        <v>0</v>
      </c>
      <c r="CA199" s="233">
        <v>0</v>
      </c>
      <c r="CB199" s="343"/>
      <c r="CC199" s="343">
        <v>0</v>
      </c>
      <c r="CD199" s="346"/>
      <c r="CE199" s="253">
        <v>0</v>
      </c>
      <c r="CF199" s="233">
        <v>0</v>
      </c>
      <c r="CG199" s="233">
        <v>0</v>
      </c>
      <c r="CH199" s="233">
        <v>0</v>
      </c>
      <c r="CI199" s="234">
        <v>0</v>
      </c>
    </row>
    <row r="200" spans="1:87" s="145" customFormat="1" x14ac:dyDescent="0.2">
      <c r="A200" s="337" t="s">
        <v>411</v>
      </c>
      <c r="B200" s="334" t="s">
        <v>1850</v>
      </c>
      <c r="C200" s="232">
        <v>0</v>
      </c>
      <c r="D200" s="233">
        <v>0</v>
      </c>
      <c r="E200" s="233">
        <v>0</v>
      </c>
      <c r="F200" s="233">
        <v>0</v>
      </c>
      <c r="G200" s="233">
        <v>0</v>
      </c>
      <c r="H200" s="233">
        <v>0</v>
      </c>
      <c r="I200" s="233">
        <v>0</v>
      </c>
      <c r="J200" s="233">
        <v>0</v>
      </c>
      <c r="K200" s="233">
        <v>0</v>
      </c>
      <c r="L200" s="233">
        <v>0</v>
      </c>
      <c r="M200" s="233">
        <v>0</v>
      </c>
      <c r="N200" s="233">
        <v>0</v>
      </c>
      <c r="O200" s="233">
        <v>0</v>
      </c>
      <c r="P200" s="233"/>
      <c r="Q200" s="233">
        <v>0</v>
      </c>
      <c r="R200" s="233">
        <v>0</v>
      </c>
      <c r="S200" s="233">
        <v>0</v>
      </c>
      <c r="T200" s="233">
        <v>0</v>
      </c>
      <c r="U200" s="233">
        <v>0</v>
      </c>
      <c r="V200" s="233">
        <v>0</v>
      </c>
      <c r="W200" s="233">
        <v>0</v>
      </c>
      <c r="X200" s="233">
        <v>0</v>
      </c>
      <c r="Y200" s="233">
        <v>0</v>
      </c>
      <c r="Z200" s="233">
        <v>0</v>
      </c>
      <c r="AA200" s="233">
        <v>0</v>
      </c>
      <c r="AB200" s="233">
        <v>0</v>
      </c>
      <c r="AC200" s="233">
        <v>0</v>
      </c>
      <c r="AD200" s="233">
        <v>0</v>
      </c>
      <c r="AE200" s="233">
        <v>0</v>
      </c>
      <c r="AF200" s="233">
        <v>0</v>
      </c>
      <c r="AG200" s="233">
        <v>0</v>
      </c>
      <c r="AH200" s="233">
        <v>0</v>
      </c>
      <c r="AI200" s="233">
        <v>0</v>
      </c>
      <c r="AJ200" s="233">
        <v>0</v>
      </c>
      <c r="AK200" s="233">
        <v>0</v>
      </c>
      <c r="AL200" s="233">
        <v>0</v>
      </c>
      <c r="AM200" s="233"/>
      <c r="AN200" s="233">
        <v>0</v>
      </c>
      <c r="AO200" s="233">
        <v>0</v>
      </c>
      <c r="AP200" s="233">
        <v>0</v>
      </c>
      <c r="AQ200" s="233">
        <v>0</v>
      </c>
      <c r="AR200" s="233">
        <v>0</v>
      </c>
      <c r="AS200" s="233">
        <v>0</v>
      </c>
      <c r="AT200" s="233">
        <v>0</v>
      </c>
      <c r="AU200" s="233">
        <v>0</v>
      </c>
      <c r="AV200" s="233">
        <v>0</v>
      </c>
      <c r="AW200" s="233">
        <v>0</v>
      </c>
      <c r="AX200" s="233">
        <v>0</v>
      </c>
      <c r="AY200" s="233">
        <v>0</v>
      </c>
      <c r="AZ200" s="233">
        <v>0</v>
      </c>
      <c r="BA200" s="233">
        <v>0</v>
      </c>
      <c r="BB200" s="233">
        <v>0</v>
      </c>
      <c r="BC200" s="233">
        <v>0</v>
      </c>
      <c r="BD200" s="233">
        <v>0</v>
      </c>
      <c r="BE200" s="233">
        <v>0</v>
      </c>
      <c r="BF200" s="233">
        <v>0</v>
      </c>
      <c r="BG200" s="233">
        <v>0</v>
      </c>
      <c r="BH200" s="233">
        <v>0</v>
      </c>
      <c r="BI200" s="233">
        <v>0</v>
      </c>
      <c r="BJ200" s="233">
        <v>0</v>
      </c>
      <c r="BK200" s="233">
        <v>0</v>
      </c>
      <c r="BL200" s="233">
        <v>205</v>
      </c>
      <c r="BM200" s="233">
        <v>1065</v>
      </c>
      <c r="BN200" s="233">
        <v>40</v>
      </c>
      <c r="BO200" s="233">
        <v>75</v>
      </c>
      <c r="BP200" s="233">
        <v>0</v>
      </c>
      <c r="BQ200" s="233">
        <v>300</v>
      </c>
      <c r="BR200" s="233">
        <v>0</v>
      </c>
      <c r="BS200" s="233">
        <v>0</v>
      </c>
      <c r="BT200" s="233">
        <v>0</v>
      </c>
      <c r="BU200" s="233">
        <v>0</v>
      </c>
      <c r="BV200" s="233">
        <v>0</v>
      </c>
      <c r="BW200" s="233">
        <v>0</v>
      </c>
      <c r="BX200" s="233">
        <v>0</v>
      </c>
      <c r="BY200" s="233">
        <v>0</v>
      </c>
      <c r="BZ200" s="233">
        <v>0</v>
      </c>
      <c r="CA200" s="233">
        <v>0</v>
      </c>
      <c r="CB200" s="343"/>
      <c r="CC200" s="343">
        <v>0</v>
      </c>
      <c r="CD200" s="346"/>
      <c r="CE200" s="253">
        <v>0</v>
      </c>
      <c r="CF200" s="233">
        <v>0</v>
      </c>
      <c r="CG200" s="233">
        <v>0</v>
      </c>
      <c r="CH200" s="233">
        <v>0</v>
      </c>
      <c r="CI200" s="234">
        <v>0</v>
      </c>
    </row>
    <row r="201" spans="1:87" s="145" customFormat="1" x14ac:dyDescent="0.2">
      <c r="A201" s="337" t="s">
        <v>812</v>
      </c>
      <c r="B201" s="334" t="s">
        <v>1851</v>
      </c>
      <c r="C201" s="232">
        <v>0</v>
      </c>
      <c r="D201" s="233">
        <v>0</v>
      </c>
      <c r="E201" s="233">
        <v>0</v>
      </c>
      <c r="F201" s="233">
        <v>0</v>
      </c>
      <c r="G201" s="233">
        <v>0</v>
      </c>
      <c r="H201" s="233">
        <v>0</v>
      </c>
      <c r="I201" s="233">
        <v>0</v>
      </c>
      <c r="J201" s="233">
        <v>0</v>
      </c>
      <c r="K201" s="233">
        <v>0</v>
      </c>
      <c r="L201" s="233">
        <v>0</v>
      </c>
      <c r="M201" s="233">
        <v>0</v>
      </c>
      <c r="N201" s="233">
        <v>0</v>
      </c>
      <c r="O201" s="233">
        <v>0</v>
      </c>
      <c r="P201" s="233"/>
      <c r="Q201" s="233">
        <v>0</v>
      </c>
      <c r="R201" s="233">
        <v>0</v>
      </c>
      <c r="S201" s="233">
        <v>0</v>
      </c>
      <c r="T201" s="233">
        <v>0</v>
      </c>
      <c r="U201" s="233">
        <v>0</v>
      </c>
      <c r="V201" s="233">
        <v>0</v>
      </c>
      <c r="W201" s="233">
        <v>0</v>
      </c>
      <c r="X201" s="233">
        <v>0</v>
      </c>
      <c r="Y201" s="233">
        <v>0</v>
      </c>
      <c r="Z201" s="233">
        <v>0</v>
      </c>
      <c r="AA201" s="233">
        <v>0</v>
      </c>
      <c r="AB201" s="233">
        <v>0</v>
      </c>
      <c r="AC201" s="233">
        <v>0</v>
      </c>
      <c r="AD201" s="233">
        <v>0</v>
      </c>
      <c r="AE201" s="233">
        <v>0</v>
      </c>
      <c r="AF201" s="233">
        <v>0</v>
      </c>
      <c r="AG201" s="233">
        <v>0</v>
      </c>
      <c r="AH201" s="233">
        <v>0</v>
      </c>
      <c r="AI201" s="233">
        <v>105</v>
      </c>
      <c r="AJ201" s="233">
        <v>0</v>
      </c>
      <c r="AK201" s="233">
        <v>0</v>
      </c>
      <c r="AL201" s="233">
        <v>0</v>
      </c>
      <c r="AM201" s="233"/>
      <c r="AN201" s="233">
        <v>0</v>
      </c>
      <c r="AO201" s="233">
        <v>0</v>
      </c>
      <c r="AP201" s="233">
        <v>0</v>
      </c>
      <c r="AQ201" s="233">
        <v>0</v>
      </c>
      <c r="AR201" s="233">
        <v>0</v>
      </c>
      <c r="AS201" s="233">
        <v>0</v>
      </c>
      <c r="AT201" s="233">
        <v>0</v>
      </c>
      <c r="AU201" s="233">
        <v>0</v>
      </c>
      <c r="AV201" s="233">
        <v>0</v>
      </c>
      <c r="AW201" s="233">
        <v>0</v>
      </c>
      <c r="AX201" s="233">
        <v>0</v>
      </c>
      <c r="AY201" s="233">
        <v>0</v>
      </c>
      <c r="AZ201" s="233">
        <v>0</v>
      </c>
      <c r="BA201" s="233">
        <v>0</v>
      </c>
      <c r="BB201" s="233">
        <v>0</v>
      </c>
      <c r="BC201" s="233">
        <v>0</v>
      </c>
      <c r="BD201" s="233">
        <v>0</v>
      </c>
      <c r="BE201" s="233">
        <v>0</v>
      </c>
      <c r="BF201" s="233">
        <v>0</v>
      </c>
      <c r="BG201" s="233">
        <v>0</v>
      </c>
      <c r="BH201" s="233">
        <v>0</v>
      </c>
      <c r="BI201" s="233">
        <v>0</v>
      </c>
      <c r="BJ201" s="233">
        <v>0</v>
      </c>
      <c r="BK201" s="233">
        <v>0</v>
      </c>
      <c r="BL201" s="233">
        <v>0</v>
      </c>
      <c r="BM201" s="233">
        <v>0</v>
      </c>
      <c r="BN201" s="233">
        <v>0</v>
      </c>
      <c r="BO201" s="233">
        <v>0</v>
      </c>
      <c r="BP201" s="233">
        <v>0</v>
      </c>
      <c r="BQ201" s="233">
        <v>0</v>
      </c>
      <c r="BR201" s="233">
        <v>0</v>
      </c>
      <c r="BS201" s="233">
        <v>0</v>
      </c>
      <c r="BT201" s="233">
        <v>0</v>
      </c>
      <c r="BU201" s="233">
        <v>0</v>
      </c>
      <c r="BV201" s="233">
        <v>0</v>
      </c>
      <c r="BW201" s="233">
        <v>0</v>
      </c>
      <c r="BX201" s="233">
        <v>0</v>
      </c>
      <c r="BY201" s="233">
        <v>0</v>
      </c>
      <c r="BZ201" s="233">
        <v>0</v>
      </c>
      <c r="CA201" s="233">
        <v>0</v>
      </c>
      <c r="CB201" s="343"/>
      <c r="CC201" s="343">
        <v>0</v>
      </c>
      <c r="CD201" s="346"/>
      <c r="CE201" s="253">
        <v>0</v>
      </c>
      <c r="CF201" s="233">
        <v>0</v>
      </c>
      <c r="CG201" s="233">
        <v>0</v>
      </c>
      <c r="CH201" s="233">
        <v>0</v>
      </c>
      <c r="CI201" s="234">
        <v>0</v>
      </c>
    </row>
    <row r="202" spans="1:87" s="145" customFormat="1" x14ac:dyDescent="0.2">
      <c r="A202" s="337" t="s">
        <v>188</v>
      </c>
      <c r="B202" s="334" t="s">
        <v>1852</v>
      </c>
      <c r="C202" s="232">
        <v>0</v>
      </c>
      <c r="D202" s="233">
        <v>18495</v>
      </c>
      <c r="E202" s="233">
        <v>7850</v>
      </c>
      <c r="F202" s="233">
        <v>9485</v>
      </c>
      <c r="G202" s="233">
        <v>3795</v>
      </c>
      <c r="H202" s="233">
        <v>7375</v>
      </c>
      <c r="I202" s="233">
        <v>2670</v>
      </c>
      <c r="J202" s="233">
        <v>170</v>
      </c>
      <c r="K202" s="233">
        <v>1430</v>
      </c>
      <c r="L202" s="233">
        <v>0</v>
      </c>
      <c r="M202" s="233">
        <v>0</v>
      </c>
      <c r="N202" s="233">
        <v>0</v>
      </c>
      <c r="O202" s="233">
        <v>0</v>
      </c>
      <c r="P202" s="233"/>
      <c r="Q202" s="233">
        <v>0</v>
      </c>
      <c r="R202" s="233">
        <v>4290</v>
      </c>
      <c r="S202" s="233">
        <v>6610</v>
      </c>
      <c r="T202" s="233">
        <v>3470</v>
      </c>
      <c r="U202" s="233">
        <v>3570</v>
      </c>
      <c r="V202" s="233">
        <v>12355</v>
      </c>
      <c r="W202" s="233">
        <v>2285</v>
      </c>
      <c r="X202" s="233">
        <v>0</v>
      </c>
      <c r="Y202" s="233">
        <v>0</v>
      </c>
      <c r="Z202" s="233">
        <v>15080</v>
      </c>
      <c r="AA202" s="233">
        <v>21250</v>
      </c>
      <c r="AB202" s="233">
        <v>970</v>
      </c>
      <c r="AC202" s="233">
        <v>2410</v>
      </c>
      <c r="AD202" s="233">
        <v>0</v>
      </c>
      <c r="AE202" s="233">
        <v>0</v>
      </c>
      <c r="AF202" s="233">
        <v>0</v>
      </c>
      <c r="AG202" s="233" t="s">
        <v>1676</v>
      </c>
      <c r="AH202" s="233">
        <v>135</v>
      </c>
      <c r="AI202" s="233">
        <v>210</v>
      </c>
      <c r="AJ202" s="233">
        <v>0</v>
      </c>
      <c r="AK202" s="233">
        <v>15975</v>
      </c>
      <c r="AL202" s="233">
        <v>1260</v>
      </c>
      <c r="AM202" s="233"/>
      <c r="AN202" s="233">
        <v>0</v>
      </c>
      <c r="AO202" s="233">
        <v>1305</v>
      </c>
      <c r="AP202" s="233">
        <v>10310</v>
      </c>
      <c r="AQ202" s="233">
        <v>1005</v>
      </c>
      <c r="AR202" s="233">
        <v>0</v>
      </c>
      <c r="AS202" s="233" t="s">
        <v>1676</v>
      </c>
      <c r="AT202" s="233">
        <v>1725</v>
      </c>
      <c r="AU202" s="233">
        <v>2840</v>
      </c>
      <c r="AV202" s="233">
        <v>0</v>
      </c>
      <c r="AW202" s="233">
        <v>3275</v>
      </c>
      <c r="AX202" s="233">
        <v>0</v>
      </c>
      <c r="AY202" s="233">
        <v>7440</v>
      </c>
      <c r="AZ202" s="233">
        <v>16675</v>
      </c>
      <c r="BA202" s="233">
        <v>610</v>
      </c>
      <c r="BB202" s="233">
        <v>14960</v>
      </c>
      <c r="BC202" s="233">
        <v>0</v>
      </c>
      <c r="BD202" s="233">
        <v>0</v>
      </c>
      <c r="BE202" s="233">
        <v>0</v>
      </c>
      <c r="BF202" s="233">
        <v>0</v>
      </c>
      <c r="BG202" s="233">
        <v>17420</v>
      </c>
      <c r="BH202" s="233">
        <v>5915</v>
      </c>
      <c r="BI202" s="233">
        <v>0</v>
      </c>
      <c r="BJ202" s="233">
        <v>0</v>
      </c>
      <c r="BK202" s="233">
        <v>0</v>
      </c>
      <c r="BL202" s="233">
        <v>0</v>
      </c>
      <c r="BM202" s="233">
        <v>0</v>
      </c>
      <c r="BN202" s="233">
        <v>0</v>
      </c>
      <c r="BO202" s="233">
        <v>0</v>
      </c>
      <c r="BP202" s="233">
        <v>0</v>
      </c>
      <c r="BQ202" s="233">
        <v>0</v>
      </c>
      <c r="BR202" s="233">
        <v>2440</v>
      </c>
      <c r="BS202" s="233">
        <v>1970</v>
      </c>
      <c r="BT202" s="233">
        <v>0</v>
      </c>
      <c r="BU202" s="233">
        <v>0</v>
      </c>
      <c r="BV202" s="233">
        <v>0</v>
      </c>
      <c r="BW202" s="233">
        <v>0</v>
      </c>
      <c r="BX202" s="233">
        <v>0</v>
      </c>
      <c r="BY202" s="233">
        <v>0</v>
      </c>
      <c r="BZ202" s="233">
        <v>0</v>
      </c>
      <c r="CA202" s="233">
        <v>0</v>
      </c>
      <c r="CB202" s="343"/>
      <c r="CC202" s="343">
        <v>0</v>
      </c>
      <c r="CD202" s="346"/>
      <c r="CE202" s="253">
        <v>0</v>
      </c>
      <c r="CF202" s="233">
        <v>0</v>
      </c>
      <c r="CG202" s="233">
        <v>0</v>
      </c>
      <c r="CH202" s="233">
        <v>15</v>
      </c>
      <c r="CI202" s="234">
        <v>10</v>
      </c>
    </row>
    <row r="203" spans="1:87" s="145" customFormat="1" x14ac:dyDescent="0.2">
      <c r="A203" s="337" t="s">
        <v>198</v>
      </c>
      <c r="B203" s="334" t="s">
        <v>1853</v>
      </c>
      <c r="C203" s="232">
        <v>0</v>
      </c>
      <c r="D203" s="233">
        <v>0</v>
      </c>
      <c r="E203" s="233">
        <v>0</v>
      </c>
      <c r="F203" s="233">
        <v>0</v>
      </c>
      <c r="G203" s="233">
        <v>0</v>
      </c>
      <c r="H203" s="233">
        <v>0</v>
      </c>
      <c r="I203" s="233">
        <v>0</v>
      </c>
      <c r="J203" s="233">
        <v>0</v>
      </c>
      <c r="K203" s="233">
        <v>0</v>
      </c>
      <c r="L203" s="233">
        <v>0</v>
      </c>
      <c r="M203" s="233">
        <v>0</v>
      </c>
      <c r="N203" s="233">
        <v>0</v>
      </c>
      <c r="O203" s="233">
        <v>0</v>
      </c>
      <c r="P203" s="233"/>
      <c r="Q203" s="233">
        <v>0</v>
      </c>
      <c r="R203" s="233">
        <v>0</v>
      </c>
      <c r="S203" s="233">
        <v>0</v>
      </c>
      <c r="T203" s="233">
        <v>0</v>
      </c>
      <c r="U203" s="233">
        <v>0</v>
      </c>
      <c r="V203" s="233">
        <v>0</v>
      </c>
      <c r="W203" s="233">
        <v>0</v>
      </c>
      <c r="X203" s="233">
        <v>0</v>
      </c>
      <c r="Y203" s="233">
        <v>0</v>
      </c>
      <c r="Z203" s="233">
        <v>1080</v>
      </c>
      <c r="AA203" s="233">
        <v>0</v>
      </c>
      <c r="AB203" s="233">
        <v>0</v>
      </c>
      <c r="AC203" s="233">
        <v>0</v>
      </c>
      <c r="AD203" s="233">
        <v>0</v>
      </c>
      <c r="AE203" s="233">
        <v>0</v>
      </c>
      <c r="AF203" s="233">
        <v>0</v>
      </c>
      <c r="AG203" s="233">
        <v>0</v>
      </c>
      <c r="AH203" s="233">
        <v>0</v>
      </c>
      <c r="AI203" s="233">
        <v>1635</v>
      </c>
      <c r="AJ203" s="233">
        <v>30</v>
      </c>
      <c r="AK203" s="233">
        <v>0</v>
      </c>
      <c r="AL203" s="233">
        <v>0</v>
      </c>
      <c r="AM203" s="233"/>
      <c r="AN203" s="233">
        <v>0</v>
      </c>
      <c r="AO203" s="233">
        <v>0</v>
      </c>
      <c r="AP203" s="233">
        <v>0</v>
      </c>
      <c r="AQ203" s="233">
        <v>0</v>
      </c>
      <c r="AR203" s="233">
        <v>0</v>
      </c>
      <c r="AS203" s="233">
        <v>0</v>
      </c>
      <c r="AT203" s="233">
        <v>0</v>
      </c>
      <c r="AU203" s="233">
        <v>0</v>
      </c>
      <c r="AV203" s="233">
        <v>0</v>
      </c>
      <c r="AW203" s="233">
        <v>0</v>
      </c>
      <c r="AX203" s="233">
        <v>0</v>
      </c>
      <c r="AY203" s="233">
        <v>0</v>
      </c>
      <c r="AZ203" s="233">
        <v>0</v>
      </c>
      <c r="BA203" s="233">
        <v>0</v>
      </c>
      <c r="BB203" s="233">
        <v>970</v>
      </c>
      <c r="BC203" s="233">
        <v>0</v>
      </c>
      <c r="BD203" s="233">
        <v>0</v>
      </c>
      <c r="BE203" s="233">
        <v>0</v>
      </c>
      <c r="BF203" s="233">
        <v>0</v>
      </c>
      <c r="BG203" s="233">
        <v>0</v>
      </c>
      <c r="BH203" s="233">
        <v>0</v>
      </c>
      <c r="BI203" s="233">
        <v>0</v>
      </c>
      <c r="BJ203" s="233">
        <v>0</v>
      </c>
      <c r="BK203" s="233">
        <v>0</v>
      </c>
      <c r="BL203" s="233">
        <v>495</v>
      </c>
      <c r="BM203" s="233">
        <v>3495</v>
      </c>
      <c r="BN203" s="233">
        <v>85</v>
      </c>
      <c r="BO203" s="233">
        <v>80</v>
      </c>
      <c r="BP203" s="233">
        <v>0</v>
      </c>
      <c r="BQ203" s="233">
        <v>1135</v>
      </c>
      <c r="BR203" s="233">
        <v>0</v>
      </c>
      <c r="BS203" s="233">
        <v>0</v>
      </c>
      <c r="BT203" s="233">
        <v>0</v>
      </c>
      <c r="BU203" s="233">
        <v>0</v>
      </c>
      <c r="BV203" s="233">
        <v>0</v>
      </c>
      <c r="BW203" s="233">
        <v>0</v>
      </c>
      <c r="BX203" s="233">
        <v>0</v>
      </c>
      <c r="BY203" s="233">
        <v>0</v>
      </c>
      <c r="BZ203" s="233">
        <v>0</v>
      </c>
      <c r="CA203" s="233">
        <v>0</v>
      </c>
      <c r="CB203" s="343"/>
      <c r="CC203" s="343">
        <v>0</v>
      </c>
      <c r="CD203" s="346"/>
      <c r="CE203" s="253">
        <v>0</v>
      </c>
      <c r="CF203" s="233">
        <v>0</v>
      </c>
      <c r="CG203" s="233">
        <v>0</v>
      </c>
      <c r="CH203" s="233">
        <v>0</v>
      </c>
      <c r="CI203" s="234">
        <v>0</v>
      </c>
    </row>
    <row r="204" spans="1:87" s="145" customFormat="1" x14ac:dyDescent="0.2">
      <c r="A204" s="337" t="s">
        <v>425</v>
      </c>
      <c r="B204" s="334" t="s">
        <v>1854</v>
      </c>
      <c r="C204" s="232">
        <v>0</v>
      </c>
      <c r="D204" s="233">
        <v>20955</v>
      </c>
      <c r="E204" s="233">
        <v>1840</v>
      </c>
      <c r="F204" s="233">
        <v>6365</v>
      </c>
      <c r="G204" s="233">
        <v>4395</v>
      </c>
      <c r="H204" s="233">
        <v>35</v>
      </c>
      <c r="I204" s="233">
        <v>0</v>
      </c>
      <c r="J204" s="233">
        <v>0</v>
      </c>
      <c r="K204" s="233">
        <v>0</v>
      </c>
      <c r="L204" s="233">
        <v>0</v>
      </c>
      <c r="M204" s="233">
        <v>0</v>
      </c>
      <c r="N204" s="233">
        <v>0</v>
      </c>
      <c r="O204" s="233">
        <v>0</v>
      </c>
      <c r="P204" s="233"/>
      <c r="Q204" s="233">
        <v>0</v>
      </c>
      <c r="R204" s="233">
        <v>0</v>
      </c>
      <c r="S204" s="233">
        <v>40</v>
      </c>
      <c r="T204" s="233">
        <v>0</v>
      </c>
      <c r="U204" s="233">
        <v>715</v>
      </c>
      <c r="V204" s="233">
        <v>9165</v>
      </c>
      <c r="W204" s="233">
        <v>1690</v>
      </c>
      <c r="X204" s="233">
        <v>0</v>
      </c>
      <c r="Y204" s="233">
        <v>0</v>
      </c>
      <c r="Z204" s="233">
        <v>30490</v>
      </c>
      <c r="AA204" s="233">
        <v>10370</v>
      </c>
      <c r="AB204" s="233">
        <v>615</v>
      </c>
      <c r="AC204" s="233">
        <v>0</v>
      </c>
      <c r="AD204" s="233">
        <v>0</v>
      </c>
      <c r="AE204" s="233">
        <v>0</v>
      </c>
      <c r="AF204" s="233">
        <v>0</v>
      </c>
      <c r="AG204" s="233">
        <v>0</v>
      </c>
      <c r="AH204" s="233">
        <v>0</v>
      </c>
      <c r="AI204" s="233">
        <v>0</v>
      </c>
      <c r="AJ204" s="233">
        <v>0</v>
      </c>
      <c r="AK204" s="233">
        <v>2840</v>
      </c>
      <c r="AL204" s="233">
        <v>210</v>
      </c>
      <c r="AM204" s="233"/>
      <c r="AN204" s="233">
        <v>0</v>
      </c>
      <c r="AO204" s="233">
        <v>1635</v>
      </c>
      <c r="AP204" s="233">
        <v>7825</v>
      </c>
      <c r="AQ204" s="233">
        <v>0</v>
      </c>
      <c r="AR204" s="233">
        <v>0</v>
      </c>
      <c r="AS204" s="233">
        <v>10</v>
      </c>
      <c r="AT204" s="233">
        <v>0</v>
      </c>
      <c r="AU204" s="233">
        <v>5030</v>
      </c>
      <c r="AV204" s="233">
        <v>0</v>
      </c>
      <c r="AW204" s="233">
        <v>375</v>
      </c>
      <c r="AX204" s="233">
        <v>0</v>
      </c>
      <c r="AY204" s="233">
        <v>545</v>
      </c>
      <c r="AZ204" s="233">
        <v>22220</v>
      </c>
      <c r="BA204" s="233">
        <v>0</v>
      </c>
      <c r="BB204" s="233">
        <v>13385</v>
      </c>
      <c r="BC204" s="233">
        <v>0</v>
      </c>
      <c r="BD204" s="233">
        <v>0</v>
      </c>
      <c r="BE204" s="233">
        <v>0</v>
      </c>
      <c r="BF204" s="233">
        <v>0</v>
      </c>
      <c r="BG204" s="233">
        <v>12890</v>
      </c>
      <c r="BH204" s="233">
        <v>9015</v>
      </c>
      <c r="BI204" s="233">
        <v>3120</v>
      </c>
      <c r="BJ204" s="233">
        <v>0</v>
      </c>
      <c r="BK204" s="233">
        <v>0</v>
      </c>
      <c r="BL204" s="233">
        <v>0</v>
      </c>
      <c r="BM204" s="233">
        <v>0</v>
      </c>
      <c r="BN204" s="233">
        <v>0</v>
      </c>
      <c r="BO204" s="233">
        <v>0</v>
      </c>
      <c r="BP204" s="233">
        <v>0</v>
      </c>
      <c r="BQ204" s="233">
        <v>0</v>
      </c>
      <c r="BR204" s="233">
        <v>1120</v>
      </c>
      <c r="BS204" s="233">
        <v>0</v>
      </c>
      <c r="BT204" s="233">
        <v>0</v>
      </c>
      <c r="BU204" s="233">
        <v>0</v>
      </c>
      <c r="BV204" s="233">
        <v>0</v>
      </c>
      <c r="BW204" s="233">
        <v>5025</v>
      </c>
      <c r="BX204" s="233">
        <v>0</v>
      </c>
      <c r="BY204" s="233">
        <v>0</v>
      </c>
      <c r="BZ204" s="233">
        <v>0</v>
      </c>
      <c r="CA204" s="233">
        <v>0</v>
      </c>
      <c r="CB204" s="343"/>
      <c r="CC204" s="343">
        <v>0</v>
      </c>
      <c r="CD204" s="346"/>
      <c r="CE204" s="253">
        <v>0</v>
      </c>
      <c r="CF204" s="233">
        <v>0</v>
      </c>
      <c r="CG204" s="233">
        <v>0</v>
      </c>
      <c r="CH204" s="233">
        <v>45</v>
      </c>
      <c r="CI204" s="234" t="s">
        <v>1676</v>
      </c>
    </row>
    <row r="205" spans="1:87" s="145" customFormat="1" x14ac:dyDescent="0.2">
      <c r="A205" s="337" t="s">
        <v>591</v>
      </c>
      <c r="B205" s="334" t="s">
        <v>1855</v>
      </c>
      <c r="C205" s="232">
        <v>0</v>
      </c>
      <c r="D205" s="233">
        <v>0</v>
      </c>
      <c r="E205" s="233">
        <v>0</v>
      </c>
      <c r="F205" s="233">
        <v>0</v>
      </c>
      <c r="G205" s="233">
        <v>0</v>
      </c>
      <c r="H205" s="233">
        <v>0</v>
      </c>
      <c r="I205" s="233">
        <v>0</v>
      </c>
      <c r="J205" s="233">
        <v>0</v>
      </c>
      <c r="K205" s="233">
        <v>0</v>
      </c>
      <c r="L205" s="233">
        <v>0</v>
      </c>
      <c r="M205" s="233">
        <v>0</v>
      </c>
      <c r="N205" s="233">
        <v>0</v>
      </c>
      <c r="O205" s="233">
        <v>0</v>
      </c>
      <c r="P205" s="233"/>
      <c r="Q205" s="233">
        <v>0</v>
      </c>
      <c r="R205" s="233">
        <v>0</v>
      </c>
      <c r="S205" s="233">
        <v>0</v>
      </c>
      <c r="T205" s="233">
        <v>0</v>
      </c>
      <c r="U205" s="233">
        <v>0</v>
      </c>
      <c r="V205" s="233">
        <v>0</v>
      </c>
      <c r="W205" s="233">
        <v>0</v>
      </c>
      <c r="X205" s="233">
        <v>0</v>
      </c>
      <c r="Y205" s="233">
        <v>0</v>
      </c>
      <c r="Z205" s="233">
        <v>1815</v>
      </c>
      <c r="AA205" s="233">
        <v>0</v>
      </c>
      <c r="AB205" s="233">
        <v>0</v>
      </c>
      <c r="AC205" s="233">
        <v>0</v>
      </c>
      <c r="AD205" s="233">
        <v>0</v>
      </c>
      <c r="AE205" s="233">
        <v>0</v>
      </c>
      <c r="AF205" s="233">
        <v>0</v>
      </c>
      <c r="AG205" s="233">
        <v>0</v>
      </c>
      <c r="AH205" s="233">
        <v>0</v>
      </c>
      <c r="AI205" s="233">
        <v>0</v>
      </c>
      <c r="AJ205" s="233">
        <v>0</v>
      </c>
      <c r="AK205" s="233">
        <v>0</v>
      </c>
      <c r="AL205" s="233">
        <v>0</v>
      </c>
      <c r="AM205" s="233"/>
      <c r="AN205" s="233">
        <v>0</v>
      </c>
      <c r="AO205" s="233">
        <v>0</v>
      </c>
      <c r="AP205" s="233">
        <v>0</v>
      </c>
      <c r="AQ205" s="233">
        <v>0</v>
      </c>
      <c r="AR205" s="233">
        <v>0</v>
      </c>
      <c r="AS205" s="233">
        <v>0</v>
      </c>
      <c r="AT205" s="233">
        <v>0</v>
      </c>
      <c r="AU205" s="233">
        <v>0</v>
      </c>
      <c r="AV205" s="233">
        <v>0</v>
      </c>
      <c r="AW205" s="233">
        <v>0</v>
      </c>
      <c r="AX205" s="233">
        <v>0</v>
      </c>
      <c r="AY205" s="233">
        <v>0</v>
      </c>
      <c r="AZ205" s="233">
        <v>0</v>
      </c>
      <c r="BA205" s="233">
        <v>0</v>
      </c>
      <c r="BB205" s="233">
        <v>0</v>
      </c>
      <c r="BC205" s="233">
        <v>0</v>
      </c>
      <c r="BD205" s="233">
        <v>0</v>
      </c>
      <c r="BE205" s="233">
        <v>0</v>
      </c>
      <c r="BF205" s="233">
        <v>0</v>
      </c>
      <c r="BG205" s="233">
        <v>0</v>
      </c>
      <c r="BH205" s="233">
        <v>0</v>
      </c>
      <c r="BI205" s="233">
        <v>0</v>
      </c>
      <c r="BJ205" s="233">
        <v>0</v>
      </c>
      <c r="BK205" s="233">
        <v>0</v>
      </c>
      <c r="BL205" s="233">
        <v>0</v>
      </c>
      <c r="BM205" s="233">
        <v>0</v>
      </c>
      <c r="BN205" s="233">
        <v>0</v>
      </c>
      <c r="BO205" s="233">
        <v>0</v>
      </c>
      <c r="BP205" s="233">
        <v>0</v>
      </c>
      <c r="BQ205" s="233">
        <v>0</v>
      </c>
      <c r="BR205" s="233">
        <v>0</v>
      </c>
      <c r="BS205" s="233">
        <v>0</v>
      </c>
      <c r="BT205" s="233">
        <v>0</v>
      </c>
      <c r="BU205" s="233">
        <v>0</v>
      </c>
      <c r="BV205" s="233">
        <v>0</v>
      </c>
      <c r="BW205" s="233">
        <v>0</v>
      </c>
      <c r="BX205" s="233">
        <v>0</v>
      </c>
      <c r="BY205" s="233">
        <v>0</v>
      </c>
      <c r="BZ205" s="233">
        <v>0</v>
      </c>
      <c r="CA205" s="233">
        <v>0</v>
      </c>
      <c r="CB205" s="343"/>
      <c r="CC205" s="343">
        <v>0</v>
      </c>
      <c r="CD205" s="346"/>
      <c r="CE205" s="253">
        <v>0</v>
      </c>
      <c r="CF205" s="233">
        <v>0</v>
      </c>
      <c r="CG205" s="233">
        <v>0</v>
      </c>
      <c r="CH205" s="233">
        <v>0</v>
      </c>
      <c r="CI205" s="234">
        <v>0</v>
      </c>
    </row>
    <row r="206" spans="1:87" s="145" customFormat="1" x14ac:dyDescent="0.2">
      <c r="A206" s="337" t="s">
        <v>464</v>
      </c>
      <c r="B206" s="334" t="s">
        <v>1856</v>
      </c>
      <c r="C206" s="232">
        <v>0</v>
      </c>
      <c r="D206" s="233">
        <v>0</v>
      </c>
      <c r="E206" s="233">
        <v>0</v>
      </c>
      <c r="F206" s="233">
        <v>0</v>
      </c>
      <c r="G206" s="233">
        <v>0</v>
      </c>
      <c r="H206" s="233">
        <v>0</v>
      </c>
      <c r="I206" s="233">
        <v>0</v>
      </c>
      <c r="J206" s="233">
        <v>0</v>
      </c>
      <c r="K206" s="233">
        <v>0</v>
      </c>
      <c r="L206" s="233">
        <v>0</v>
      </c>
      <c r="M206" s="233">
        <v>0</v>
      </c>
      <c r="N206" s="233">
        <v>0</v>
      </c>
      <c r="O206" s="233">
        <v>0</v>
      </c>
      <c r="P206" s="233"/>
      <c r="Q206" s="233">
        <v>0</v>
      </c>
      <c r="R206" s="233">
        <v>0</v>
      </c>
      <c r="S206" s="233">
        <v>0</v>
      </c>
      <c r="T206" s="233">
        <v>0</v>
      </c>
      <c r="U206" s="233">
        <v>0</v>
      </c>
      <c r="V206" s="233">
        <v>0</v>
      </c>
      <c r="W206" s="233">
        <v>0</v>
      </c>
      <c r="X206" s="233">
        <v>0</v>
      </c>
      <c r="Y206" s="233">
        <v>0</v>
      </c>
      <c r="Z206" s="233">
        <v>0</v>
      </c>
      <c r="AA206" s="233">
        <v>0</v>
      </c>
      <c r="AB206" s="233">
        <v>0</v>
      </c>
      <c r="AC206" s="233">
        <v>0</v>
      </c>
      <c r="AD206" s="233">
        <v>0</v>
      </c>
      <c r="AE206" s="233">
        <v>0</v>
      </c>
      <c r="AF206" s="233">
        <v>0</v>
      </c>
      <c r="AG206" s="233">
        <v>0</v>
      </c>
      <c r="AH206" s="233">
        <v>0</v>
      </c>
      <c r="AI206" s="233">
        <v>0</v>
      </c>
      <c r="AJ206" s="233">
        <v>0</v>
      </c>
      <c r="AK206" s="233">
        <v>0</v>
      </c>
      <c r="AL206" s="233">
        <v>0</v>
      </c>
      <c r="AM206" s="233"/>
      <c r="AN206" s="233">
        <v>0</v>
      </c>
      <c r="AO206" s="233">
        <v>0</v>
      </c>
      <c r="AP206" s="233">
        <v>0</v>
      </c>
      <c r="AQ206" s="233">
        <v>0</v>
      </c>
      <c r="AR206" s="233">
        <v>0</v>
      </c>
      <c r="AS206" s="233">
        <v>0</v>
      </c>
      <c r="AT206" s="233">
        <v>0</v>
      </c>
      <c r="AU206" s="233">
        <v>0</v>
      </c>
      <c r="AV206" s="233">
        <v>0</v>
      </c>
      <c r="AW206" s="233">
        <v>0</v>
      </c>
      <c r="AX206" s="233">
        <v>0</v>
      </c>
      <c r="AY206" s="233">
        <v>0</v>
      </c>
      <c r="AZ206" s="233">
        <v>0</v>
      </c>
      <c r="BA206" s="233">
        <v>0</v>
      </c>
      <c r="BB206" s="233">
        <v>0</v>
      </c>
      <c r="BC206" s="233">
        <v>0</v>
      </c>
      <c r="BD206" s="233">
        <v>0</v>
      </c>
      <c r="BE206" s="233">
        <v>0</v>
      </c>
      <c r="BF206" s="233">
        <v>0</v>
      </c>
      <c r="BG206" s="233">
        <v>0</v>
      </c>
      <c r="BH206" s="233">
        <v>0</v>
      </c>
      <c r="BI206" s="233">
        <v>0</v>
      </c>
      <c r="BJ206" s="233">
        <v>0</v>
      </c>
      <c r="BK206" s="233">
        <v>0</v>
      </c>
      <c r="BL206" s="233">
        <v>0</v>
      </c>
      <c r="BM206" s="233">
        <v>85</v>
      </c>
      <c r="BN206" s="233">
        <v>10</v>
      </c>
      <c r="BO206" s="233">
        <v>0</v>
      </c>
      <c r="BP206" s="233">
        <v>0</v>
      </c>
      <c r="BQ206" s="233">
        <v>15</v>
      </c>
      <c r="BR206" s="233">
        <v>0</v>
      </c>
      <c r="BS206" s="233">
        <v>0</v>
      </c>
      <c r="BT206" s="233">
        <v>0</v>
      </c>
      <c r="BU206" s="233">
        <v>0</v>
      </c>
      <c r="BV206" s="233">
        <v>0</v>
      </c>
      <c r="BW206" s="233">
        <v>0</v>
      </c>
      <c r="BX206" s="233">
        <v>0</v>
      </c>
      <c r="BY206" s="233">
        <v>0</v>
      </c>
      <c r="BZ206" s="233">
        <v>0</v>
      </c>
      <c r="CA206" s="233">
        <v>0</v>
      </c>
      <c r="CB206" s="343"/>
      <c r="CC206" s="343">
        <v>0</v>
      </c>
      <c r="CD206" s="346"/>
      <c r="CE206" s="253">
        <v>0</v>
      </c>
      <c r="CF206" s="233">
        <v>0</v>
      </c>
      <c r="CG206" s="233">
        <v>0</v>
      </c>
      <c r="CH206" s="233">
        <v>0</v>
      </c>
      <c r="CI206" s="234">
        <v>0</v>
      </c>
    </row>
    <row r="207" spans="1:87" s="145" customFormat="1" x14ac:dyDescent="0.2">
      <c r="A207" s="337" t="s">
        <v>1625</v>
      </c>
      <c r="B207" s="334" t="s">
        <v>2160</v>
      </c>
      <c r="C207" s="232">
        <v>0</v>
      </c>
      <c r="D207" s="233" t="s">
        <v>1676</v>
      </c>
      <c r="E207" s="233">
        <v>0</v>
      </c>
      <c r="F207" s="233" t="s">
        <v>1676</v>
      </c>
      <c r="G207" s="233">
        <v>0</v>
      </c>
      <c r="H207" s="233">
        <v>0</v>
      </c>
      <c r="I207" s="233">
        <v>0</v>
      </c>
      <c r="J207" s="233">
        <v>0</v>
      </c>
      <c r="K207" s="233">
        <v>0</v>
      </c>
      <c r="L207" s="233">
        <v>0</v>
      </c>
      <c r="M207" s="233">
        <v>0</v>
      </c>
      <c r="N207" s="233">
        <v>0</v>
      </c>
      <c r="O207" s="233">
        <v>0</v>
      </c>
      <c r="P207" s="233"/>
      <c r="Q207" s="233">
        <v>0</v>
      </c>
      <c r="R207" s="233">
        <v>0</v>
      </c>
      <c r="S207" s="233">
        <v>0</v>
      </c>
      <c r="T207" s="233">
        <v>0</v>
      </c>
      <c r="U207" s="233">
        <v>0</v>
      </c>
      <c r="V207" s="233">
        <v>0</v>
      </c>
      <c r="W207" s="233">
        <v>0</v>
      </c>
      <c r="X207" s="233">
        <v>0</v>
      </c>
      <c r="Y207" s="233">
        <v>0</v>
      </c>
      <c r="Z207" s="233">
        <v>0</v>
      </c>
      <c r="AA207" s="233">
        <v>0</v>
      </c>
      <c r="AB207" s="233">
        <v>0</v>
      </c>
      <c r="AC207" s="233">
        <v>0</v>
      </c>
      <c r="AD207" s="233">
        <v>0</v>
      </c>
      <c r="AE207" s="233">
        <v>0</v>
      </c>
      <c r="AF207" s="233">
        <v>0</v>
      </c>
      <c r="AG207" s="233">
        <v>0</v>
      </c>
      <c r="AH207" s="233">
        <v>0</v>
      </c>
      <c r="AI207" s="233">
        <v>0</v>
      </c>
      <c r="AJ207" s="233">
        <v>0</v>
      </c>
      <c r="AK207" s="233">
        <v>0</v>
      </c>
      <c r="AL207" s="233">
        <v>0</v>
      </c>
      <c r="AM207" s="233"/>
      <c r="AN207" s="233">
        <v>0</v>
      </c>
      <c r="AO207" s="233">
        <v>0</v>
      </c>
      <c r="AP207" s="233">
        <v>0</v>
      </c>
      <c r="AQ207" s="233">
        <v>0</v>
      </c>
      <c r="AR207" s="233">
        <v>0</v>
      </c>
      <c r="AS207" s="233">
        <v>0</v>
      </c>
      <c r="AT207" s="233">
        <v>0</v>
      </c>
      <c r="AU207" s="233">
        <v>0</v>
      </c>
      <c r="AV207" s="233">
        <v>0</v>
      </c>
      <c r="AW207" s="233">
        <v>0</v>
      </c>
      <c r="AX207" s="233">
        <v>0</v>
      </c>
      <c r="AY207" s="233">
        <v>0</v>
      </c>
      <c r="AZ207" s="233">
        <v>0</v>
      </c>
      <c r="BA207" s="233">
        <v>0</v>
      </c>
      <c r="BB207" s="233">
        <v>0</v>
      </c>
      <c r="BC207" s="233">
        <v>0</v>
      </c>
      <c r="BD207" s="233">
        <v>0</v>
      </c>
      <c r="BE207" s="233">
        <v>0</v>
      </c>
      <c r="BF207" s="233">
        <v>0</v>
      </c>
      <c r="BG207" s="233">
        <v>0</v>
      </c>
      <c r="BH207" s="233">
        <v>0</v>
      </c>
      <c r="BI207" s="233">
        <v>0</v>
      </c>
      <c r="BJ207" s="233">
        <v>0</v>
      </c>
      <c r="BK207" s="233">
        <v>0</v>
      </c>
      <c r="BL207" s="233">
        <v>0</v>
      </c>
      <c r="BM207" s="233">
        <v>0</v>
      </c>
      <c r="BN207" s="233">
        <v>0</v>
      </c>
      <c r="BO207" s="233">
        <v>0</v>
      </c>
      <c r="BP207" s="233">
        <v>0</v>
      </c>
      <c r="BQ207" s="233">
        <v>0</v>
      </c>
      <c r="BR207" s="233">
        <v>0</v>
      </c>
      <c r="BS207" s="233">
        <v>0</v>
      </c>
      <c r="BT207" s="233">
        <v>0</v>
      </c>
      <c r="BU207" s="233">
        <v>0</v>
      </c>
      <c r="BV207" s="233">
        <v>0</v>
      </c>
      <c r="BW207" s="233">
        <v>0</v>
      </c>
      <c r="BX207" s="233">
        <v>0</v>
      </c>
      <c r="BY207" s="233">
        <v>0</v>
      </c>
      <c r="BZ207" s="233">
        <v>0</v>
      </c>
      <c r="CA207" s="233">
        <v>0</v>
      </c>
      <c r="CB207" s="343"/>
      <c r="CC207" s="343">
        <v>0</v>
      </c>
      <c r="CD207" s="346"/>
      <c r="CE207" s="253">
        <v>0</v>
      </c>
      <c r="CF207" s="233">
        <v>0</v>
      </c>
      <c r="CG207" s="233">
        <v>0</v>
      </c>
      <c r="CH207" s="233">
        <v>0</v>
      </c>
      <c r="CI207" s="234">
        <v>0</v>
      </c>
    </row>
    <row r="208" spans="1:87" s="145" customFormat="1" x14ac:dyDescent="0.2">
      <c r="A208" s="337" t="s">
        <v>380</v>
      </c>
      <c r="B208" s="334" t="s">
        <v>1857</v>
      </c>
      <c r="C208" s="232">
        <v>0</v>
      </c>
      <c r="D208" s="233">
        <v>0</v>
      </c>
      <c r="E208" s="233">
        <v>0</v>
      </c>
      <c r="F208" s="233">
        <v>0</v>
      </c>
      <c r="G208" s="233">
        <v>0</v>
      </c>
      <c r="H208" s="233">
        <v>0</v>
      </c>
      <c r="I208" s="233">
        <v>50</v>
      </c>
      <c r="J208" s="233">
        <v>0</v>
      </c>
      <c r="K208" s="233">
        <v>0</v>
      </c>
      <c r="L208" s="233">
        <v>0</v>
      </c>
      <c r="M208" s="233">
        <v>0</v>
      </c>
      <c r="N208" s="233">
        <v>0</v>
      </c>
      <c r="O208" s="233">
        <v>0</v>
      </c>
      <c r="P208" s="233"/>
      <c r="Q208" s="233">
        <v>0</v>
      </c>
      <c r="R208" s="233">
        <v>0</v>
      </c>
      <c r="S208" s="233">
        <v>0</v>
      </c>
      <c r="T208" s="233">
        <v>3965</v>
      </c>
      <c r="U208" s="233">
        <v>0</v>
      </c>
      <c r="V208" s="233">
        <v>0</v>
      </c>
      <c r="W208" s="233">
        <v>0</v>
      </c>
      <c r="X208" s="233">
        <v>0</v>
      </c>
      <c r="Y208" s="233">
        <v>0</v>
      </c>
      <c r="Z208" s="233">
        <v>0</v>
      </c>
      <c r="AA208" s="233">
        <v>0</v>
      </c>
      <c r="AB208" s="233">
        <v>0</v>
      </c>
      <c r="AC208" s="233">
        <v>0</v>
      </c>
      <c r="AD208" s="233">
        <v>0</v>
      </c>
      <c r="AE208" s="233">
        <v>0</v>
      </c>
      <c r="AF208" s="233">
        <v>0</v>
      </c>
      <c r="AG208" s="233">
        <v>0</v>
      </c>
      <c r="AH208" s="233">
        <v>0</v>
      </c>
      <c r="AI208" s="233">
        <v>0</v>
      </c>
      <c r="AJ208" s="233">
        <v>0</v>
      </c>
      <c r="AK208" s="233">
        <v>9640</v>
      </c>
      <c r="AL208" s="233">
        <v>0</v>
      </c>
      <c r="AM208" s="233"/>
      <c r="AN208" s="233">
        <v>0</v>
      </c>
      <c r="AO208" s="233">
        <v>0</v>
      </c>
      <c r="AP208" s="233">
        <v>1080</v>
      </c>
      <c r="AQ208" s="233">
        <v>0</v>
      </c>
      <c r="AR208" s="233">
        <v>0</v>
      </c>
      <c r="AS208" s="233">
        <v>0</v>
      </c>
      <c r="AT208" s="233">
        <v>0</v>
      </c>
      <c r="AU208" s="233">
        <v>0</v>
      </c>
      <c r="AV208" s="233">
        <v>0</v>
      </c>
      <c r="AW208" s="233">
        <v>0</v>
      </c>
      <c r="AX208" s="233">
        <v>0</v>
      </c>
      <c r="AY208" s="233">
        <v>0</v>
      </c>
      <c r="AZ208" s="233">
        <v>0</v>
      </c>
      <c r="BA208" s="233">
        <v>0</v>
      </c>
      <c r="BB208" s="233">
        <v>0</v>
      </c>
      <c r="BC208" s="233">
        <v>0</v>
      </c>
      <c r="BD208" s="233">
        <v>0</v>
      </c>
      <c r="BE208" s="233">
        <v>0</v>
      </c>
      <c r="BF208" s="233">
        <v>0</v>
      </c>
      <c r="BG208" s="233">
        <v>0</v>
      </c>
      <c r="BH208" s="233">
        <v>0</v>
      </c>
      <c r="BI208" s="233">
        <v>0</v>
      </c>
      <c r="BJ208" s="233">
        <v>0</v>
      </c>
      <c r="BK208" s="233">
        <v>0</v>
      </c>
      <c r="BL208" s="233">
        <v>0</v>
      </c>
      <c r="BM208" s="233">
        <v>0</v>
      </c>
      <c r="BN208" s="233">
        <v>0</v>
      </c>
      <c r="BO208" s="233">
        <v>0</v>
      </c>
      <c r="BP208" s="233">
        <v>0</v>
      </c>
      <c r="BQ208" s="233">
        <v>0</v>
      </c>
      <c r="BR208" s="233">
        <v>0</v>
      </c>
      <c r="BS208" s="233">
        <v>0</v>
      </c>
      <c r="BT208" s="233">
        <v>0</v>
      </c>
      <c r="BU208" s="233">
        <v>0</v>
      </c>
      <c r="BV208" s="233">
        <v>0</v>
      </c>
      <c r="BW208" s="233">
        <v>0</v>
      </c>
      <c r="BX208" s="233">
        <v>0</v>
      </c>
      <c r="BY208" s="233">
        <v>0</v>
      </c>
      <c r="BZ208" s="233">
        <v>0</v>
      </c>
      <c r="CA208" s="233">
        <v>0</v>
      </c>
      <c r="CB208" s="343"/>
      <c r="CC208" s="343">
        <v>0</v>
      </c>
      <c r="CD208" s="346"/>
      <c r="CE208" s="253">
        <v>0</v>
      </c>
      <c r="CF208" s="233">
        <v>0</v>
      </c>
      <c r="CG208" s="233">
        <v>0</v>
      </c>
      <c r="CH208" s="233">
        <v>0</v>
      </c>
      <c r="CI208" s="234">
        <v>0</v>
      </c>
    </row>
    <row r="209" spans="1:87" s="145" customFormat="1" x14ac:dyDescent="0.2">
      <c r="A209" s="337" t="s">
        <v>402</v>
      </c>
      <c r="B209" s="334" t="s">
        <v>1858</v>
      </c>
      <c r="C209" s="232" t="s">
        <v>1676</v>
      </c>
      <c r="D209" s="233">
        <v>27380</v>
      </c>
      <c r="E209" s="233">
        <v>11755</v>
      </c>
      <c r="F209" s="233">
        <v>11630</v>
      </c>
      <c r="G209" s="233">
        <v>4530</v>
      </c>
      <c r="H209" s="233">
        <v>12170</v>
      </c>
      <c r="I209" s="233">
        <v>3805</v>
      </c>
      <c r="J209" s="233">
        <v>0</v>
      </c>
      <c r="K209" s="233">
        <v>470</v>
      </c>
      <c r="L209" s="233">
        <v>0</v>
      </c>
      <c r="M209" s="233">
        <v>1550</v>
      </c>
      <c r="N209" s="233">
        <v>0</v>
      </c>
      <c r="O209" s="233">
        <v>0</v>
      </c>
      <c r="P209" s="233"/>
      <c r="Q209" s="233">
        <v>0</v>
      </c>
      <c r="R209" s="233">
        <v>0</v>
      </c>
      <c r="S209" s="233">
        <v>10</v>
      </c>
      <c r="T209" s="233">
        <v>0</v>
      </c>
      <c r="U209" s="233">
        <v>0</v>
      </c>
      <c r="V209" s="233">
        <v>26360</v>
      </c>
      <c r="W209" s="233">
        <v>3105</v>
      </c>
      <c r="X209" s="233">
        <v>1435</v>
      </c>
      <c r="Y209" s="233">
        <v>0</v>
      </c>
      <c r="Z209" s="233">
        <v>48135</v>
      </c>
      <c r="AA209" s="233">
        <v>48715</v>
      </c>
      <c r="AB209" s="233">
        <v>6950</v>
      </c>
      <c r="AC209" s="233">
        <v>5415</v>
      </c>
      <c r="AD209" s="233">
        <v>0</v>
      </c>
      <c r="AE209" s="233">
        <v>1950</v>
      </c>
      <c r="AF209" s="233">
        <v>0</v>
      </c>
      <c r="AG209" s="233">
        <v>0</v>
      </c>
      <c r="AH209" s="233">
        <v>105</v>
      </c>
      <c r="AI209" s="233">
        <v>65</v>
      </c>
      <c r="AJ209" s="233">
        <v>490</v>
      </c>
      <c r="AK209" s="233">
        <v>13355</v>
      </c>
      <c r="AL209" s="233">
        <v>0</v>
      </c>
      <c r="AM209" s="233"/>
      <c r="AN209" s="233">
        <v>0</v>
      </c>
      <c r="AO209" s="233">
        <v>1545</v>
      </c>
      <c r="AP209" s="233">
        <v>13700</v>
      </c>
      <c r="AQ209" s="233">
        <v>3215</v>
      </c>
      <c r="AR209" s="233">
        <v>365</v>
      </c>
      <c r="AS209" s="233">
        <v>0</v>
      </c>
      <c r="AT209" s="233">
        <v>6370</v>
      </c>
      <c r="AU209" s="233" t="s">
        <v>1676</v>
      </c>
      <c r="AV209" s="233">
        <v>130</v>
      </c>
      <c r="AW209" s="233">
        <v>0</v>
      </c>
      <c r="AX209" s="233">
        <v>0</v>
      </c>
      <c r="AY209" s="233">
        <v>1790</v>
      </c>
      <c r="AZ209" s="233">
        <v>0</v>
      </c>
      <c r="BA209" s="233">
        <v>0</v>
      </c>
      <c r="BB209" s="233">
        <v>9355</v>
      </c>
      <c r="BC209" s="233">
        <v>0</v>
      </c>
      <c r="BD209" s="233">
        <v>320</v>
      </c>
      <c r="BE209" s="233">
        <v>0</v>
      </c>
      <c r="BF209" s="233">
        <v>0</v>
      </c>
      <c r="BG209" s="233">
        <v>0</v>
      </c>
      <c r="BH209" s="233" t="s">
        <v>1676</v>
      </c>
      <c r="BI209" s="233">
        <v>0</v>
      </c>
      <c r="BJ209" s="233">
        <v>0</v>
      </c>
      <c r="BK209" s="233">
        <v>0</v>
      </c>
      <c r="BL209" s="233">
        <v>0</v>
      </c>
      <c r="BM209" s="233">
        <v>0</v>
      </c>
      <c r="BN209" s="233">
        <v>0</v>
      </c>
      <c r="BO209" s="233">
        <v>0</v>
      </c>
      <c r="BP209" s="233">
        <v>0</v>
      </c>
      <c r="BQ209" s="233">
        <v>0</v>
      </c>
      <c r="BR209" s="233">
        <v>0</v>
      </c>
      <c r="BS209" s="233">
        <v>2835</v>
      </c>
      <c r="BT209" s="233">
        <v>0</v>
      </c>
      <c r="BU209" s="233">
        <v>0</v>
      </c>
      <c r="BV209" s="233">
        <v>210</v>
      </c>
      <c r="BW209" s="233">
        <v>0</v>
      </c>
      <c r="BX209" s="233">
        <v>0</v>
      </c>
      <c r="BY209" s="233">
        <v>0</v>
      </c>
      <c r="BZ209" s="233" t="s">
        <v>1676</v>
      </c>
      <c r="CA209" s="233">
        <v>0</v>
      </c>
      <c r="CB209" s="343"/>
      <c r="CC209" s="343">
        <v>0</v>
      </c>
      <c r="CD209" s="346"/>
      <c r="CE209" s="253">
        <v>0</v>
      </c>
      <c r="CF209" s="233">
        <v>0</v>
      </c>
      <c r="CG209" s="233">
        <v>0</v>
      </c>
      <c r="CH209" s="233">
        <v>0</v>
      </c>
      <c r="CI209" s="234">
        <v>20</v>
      </c>
    </row>
    <row r="210" spans="1:87" s="145" customFormat="1" x14ac:dyDescent="0.2">
      <c r="A210" s="337" t="s">
        <v>404</v>
      </c>
      <c r="B210" s="334" t="s">
        <v>1859</v>
      </c>
      <c r="C210" s="232">
        <v>0</v>
      </c>
      <c r="D210" s="233">
        <v>0</v>
      </c>
      <c r="E210" s="233">
        <v>0</v>
      </c>
      <c r="F210" s="233">
        <v>0</v>
      </c>
      <c r="G210" s="233">
        <v>0</v>
      </c>
      <c r="H210" s="233">
        <v>0</v>
      </c>
      <c r="I210" s="233">
        <v>0</v>
      </c>
      <c r="J210" s="233">
        <v>0</v>
      </c>
      <c r="K210" s="233">
        <v>0</v>
      </c>
      <c r="L210" s="233">
        <v>0</v>
      </c>
      <c r="M210" s="233">
        <v>0</v>
      </c>
      <c r="N210" s="233">
        <v>0</v>
      </c>
      <c r="O210" s="233">
        <v>0</v>
      </c>
      <c r="P210" s="233"/>
      <c r="Q210" s="233">
        <v>0</v>
      </c>
      <c r="R210" s="233">
        <v>0</v>
      </c>
      <c r="S210" s="233">
        <v>0</v>
      </c>
      <c r="T210" s="233">
        <v>0</v>
      </c>
      <c r="U210" s="233">
        <v>0</v>
      </c>
      <c r="V210" s="233">
        <v>0</v>
      </c>
      <c r="W210" s="233">
        <v>0</v>
      </c>
      <c r="X210" s="233">
        <v>0</v>
      </c>
      <c r="Y210" s="233">
        <v>0</v>
      </c>
      <c r="Z210" s="233">
        <v>0</v>
      </c>
      <c r="AA210" s="233">
        <v>0</v>
      </c>
      <c r="AB210" s="233">
        <v>0</v>
      </c>
      <c r="AC210" s="233">
        <v>0</v>
      </c>
      <c r="AD210" s="233">
        <v>0</v>
      </c>
      <c r="AE210" s="233">
        <v>0</v>
      </c>
      <c r="AF210" s="233">
        <v>0</v>
      </c>
      <c r="AG210" s="233">
        <v>0</v>
      </c>
      <c r="AH210" s="233">
        <v>0</v>
      </c>
      <c r="AI210" s="233">
        <v>0</v>
      </c>
      <c r="AJ210" s="233">
        <v>0</v>
      </c>
      <c r="AK210" s="233">
        <v>0</v>
      </c>
      <c r="AL210" s="233">
        <v>0</v>
      </c>
      <c r="AM210" s="233"/>
      <c r="AN210" s="233">
        <v>0</v>
      </c>
      <c r="AO210" s="233">
        <v>0</v>
      </c>
      <c r="AP210" s="233">
        <v>0</v>
      </c>
      <c r="AQ210" s="233">
        <v>0</v>
      </c>
      <c r="AR210" s="233">
        <v>0</v>
      </c>
      <c r="AS210" s="233">
        <v>0</v>
      </c>
      <c r="AT210" s="233">
        <v>0</v>
      </c>
      <c r="AU210" s="233">
        <v>0</v>
      </c>
      <c r="AV210" s="233">
        <v>0</v>
      </c>
      <c r="AW210" s="233">
        <v>0</v>
      </c>
      <c r="AX210" s="233">
        <v>0</v>
      </c>
      <c r="AY210" s="233">
        <v>0</v>
      </c>
      <c r="AZ210" s="233">
        <v>7920</v>
      </c>
      <c r="BA210" s="233">
        <v>0</v>
      </c>
      <c r="BB210" s="233">
        <v>0</v>
      </c>
      <c r="BC210" s="233">
        <v>0</v>
      </c>
      <c r="BD210" s="233">
        <v>0</v>
      </c>
      <c r="BE210" s="233">
        <v>0</v>
      </c>
      <c r="BF210" s="233">
        <v>0</v>
      </c>
      <c r="BG210" s="233">
        <v>22205</v>
      </c>
      <c r="BH210" s="233">
        <v>11150</v>
      </c>
      <c r="BI210" s="233">
        <v>0</v>
      </c>
      <c r="BJ210" s="233">
        <v>0</v>
      </c>
      <c r="BK210" s="233">
        <v>0</v>
      </c>
      <c r="BL210" s="233">
        <v>0</v>
      </c>
      <c r="BM210" s="233">
        <v>0</v>
      </c>
      <c r="BN210" s="233">
        <v>0</v>
      </c>
      <c r="BO210" s="233">
        <v>0</v>
      </c>
      <c r="BP210" s="233">
        <v>0</v>
      </c>
      <c r="BQ210" s="233">
        <v>0</v>
      </c>
      <c r="BR210" s="233">
        <v>0</v>
      </c>
      <c r="BS210" s="233">
        <v>0</v>
      </c>
      <c r="BT210" s="233">
        <v>0</v>
      </c>
      <c r="BU210" s="233">
        <v>0</v>
      </c>
      <c r="BV210" s="233">
        <v>0</v>
      </c>
      <c r="BW210" s="233">
        <v>0</v>
      </c>
      <c r="BX210" s="233">
        <v>0</v>
      </c>
      <c r="BY210" s="233">
        <v>0</v>
      </c>
      <c r="BZ210" s="233">
        <v>0</v>
      </c>
      <c r="CA210" s="233">
        <v>0</v>
      </c>
      <c r="CB210" s="343"/>
      <c r="CC210" s="343">
        <v>0</v>
      </c>
      <c r="CD210" s="346"/>
      <c r="CE210" s="253">
        <v>0</v>
      </c>
      <c r="CF210" s="233">
        <v>0</v>
      </c>
      <c r="CG210" s="233">
        <v>0</v>
      </c>
      <c r="CH210" s="233">
        <v>0</v>
      </c>
      <c r="CI210" s="234">
        <v>0</v>
      </c>
    </row>
    <row r="211" spans="1:87" s="145" customFormat="1" x14ac:dyDescent="0.2">
      <c r="A211" s="337" t="s">
        <v>609</v>
      </c>
      <c r="B211" s="334" t="s">
        <v>1860</v>
      </c>
      <c r="C211" s="232">
        <v>0</v>
      </c>
      <c r="D211" s="233">
        <v>0</v>
      </c>
      <c r="E211" s="233">
        <v>0</v>
      </c>
      <c r="F211" s="233">
        <v>0</v>
      </c>
      <c r="G211" s="233">
        <v>0</v>
      </c>
      <c r="H211" s="233">
        <v>0</v>
      </c>
      <c r="I211" s="233">
        <v>0</v>
      </c>
      <c r="J211" s="233">
        <v>0</v>
      </c>
      <c r="K211" s="233">
        <v>0</v>
      </c>
      <c r="L211" s="233">
        <v>0</v>
      </c>
      <c r="M211" s="233">
        <v>0</v>
      </c>
      <c r="N211" s="233">
        <v>0</v>
      </c>
      <c r="O211" s="233">
        <v>0</v>
      </c>
      <c r="P211" s="233"/>
      <c r="Q211" s="233">
        <v>0</v>
      </c>
      <c r="R211" s="233">
        <v>0</v>
      </c>
      <c r="S211" s="233">
        <v>0</v>
      </c>
      <c r="T211" s="233">
        <v>0</v>
      </c>
      <c r="U211" s="233">
        <v>0</v>
      </c>
      <c r="V211" s="233">
        <v>0</v>
      </c>
      <c r="W211" s="233">
        <v>0</v>
      </c>
      <c r="X211" s="233">
        <v>0</v>
      </c>
      <c r="Y211" s="233">
        <v>0</v>
      </c>
      <c r="Z211" s="233">
        <v>0</v>
      </c>
      <c r="AA211" s="233">
        <v>0</v>
      </c>
      <c r="AB211" s="233">
        <v>0</v>
      </c>
      <c r="AC211" s="233">
        <v>0</v>
      </c>
      <c r="AD211" s="233">
        <v>0</v>
      </c>
      <c r="AE211" s="233">
        <v>0</v>
      </c>
      <c r="AF211" s="233">
        <v>0</v>
      </c>
      <c r="AG211" s="233">
        <v>0</v>
      </c>
      <c r="AH211" s="233">
        <v>0</v>
      </c>
      <c r="AI211" s="233">
        <v>130</v>
      </c>
      <c r="AJ211" s="233">
        <v>0</v>
      </c>
      <c r="AK211" s="233">
        <v>0</v>
      </c>
      <c r="AL211" s="233">
        <v>0</v>
      </c>
      <c r="AM211" s="233"/>
      <c r="AN211" s="233">
        <v>0</v>
      </c>
      <c r="AO211" s="233">
        <v>0</v>
      </c>
      <c r="AP211" s="233">
        <v>0</v>
      </c>
      <c r="AQ211" s="233">
        <v>0</v>
      </c>
      <c r="AR211" s="233">
        <v>0</v>
      </c>
      <c r="AS211" s="233">
        <v>0</v>
      </c>
      <c r="AT211" s="233">
        <v>0</v>
      </c>
      <c r="AU211" s="233">
        <v>0</v>
      </c>
      <c r="AV211" s="233">
        <v>0</v>
      </c>
      <c r="AW211" s="233">
        <v>0</v>
      </c>
      <c r="AX211" s="233">
        <v>0</v>
      </c>
      <c r="AY211" s="233">
        <v>0</v>
      </c>
      <c r="AZ211" s="233">
        <v>0</v>
      </c>
      <c r="BA211" s="233">
        <v>0</v>
      </c>
      <c r="BB211" s="233">
        <v>670</v>
      </c>
      <c r="BC211" s="233">
        <v>0</v>
      </c>
      <c r="BD211" s="233">
        <v>0</v>
      </c>
      <c r="BE211" s="233">
        <v>0</v>
      </c>
      <c r="BF211" s="233">
        <v>0</v>
      </c>
      <c r="BG211" s="233">
        <v>0</v>
      </c>
      <c r="BH211" s="233">
        <v>0</v>
      </c>
      <c r="BI211" s="233">
        <v>0</v>
      </c>
      <c r="BJ211" s="233">
        <v>0</v>
      </c>
      <c r="BK211" s="233">
        <v>0</v>
      </c>
      <c r="BL211" s="233">
        <v>0</v>
      </c>
      <c r="BM211" s="233">
        <v>0</v>
      </c>
      <c r="BN211" s="233">
        <v>0</v>
      </c>
      <c r="BO211" s="233">
        <v>0</v>
      </c>
      <c r="BP211" s="233">
        <v>0</v>
      </c>
      <c r="BQ211" s="233">
        <v>0</v>
      </c>
      <c r="BR211" s="233">
        <v>0</v>
      </c>
      <c r="BS211" s="233">
        <v>0</v>
      </c>
      <c r="BT211" s="233">
        <v>0</v>
      </c>
      <c r="BU211" s="233">
        <v>0</v>
      </c>
      <c r="BV211" s="233">
        <v>0</v>
      </c>
      <c r="BW211" s="233">
        <v>0</v>
      </c>
      <c r="BX211" s="233">
        <v>0</v>
      </c>
      <c r="BY211" s="233">
        <v>0</v>
      </c>
      <c r="BZ211" s="233">
        <v>0</v>
      </c>
      <c r="CA211" s="233">
        <v>0</v>
      </c>
      <c r="CB211" s="343"/>
      <c r="CC211" s="343">
        <v>0</v>
      </c>
      <c r="CD211" s="346"/>
      <c r="CE211" s="253">
        <v>0</v>
      </c>
      <c r="CF211" s="233">
        <v>0</v>
      </c>
      <c r="CG211" s="233">
        <v>0</v>
      </c>
      <c r="CH211" s="233">
        <v>0</v>
      </c>
      <c r="CI211" s="234">
        <v>0</v>
      </c>
    </row>
    <row r="212" spans="1:87" s="145" customFormat="1" x14ac:dyDescent="0.2">
      <c r="A212" s="337" t="s">
        <v>1373</v>
      </c>
      <c r="B212" s="334" t="s">
        <v>1861</v>
      </c>
      <c r="C212" s="232">
        <v>290</v>
      </c>
      <c r="D212" s="233">
        <v>0</v>
      </c>
      <c r="E212" s="233">
        <v>0</v>
      </c>
      <c r="F212" s="233">
        <v>0</v>
      </c>
      <c r="G212" s="233">
        <v>0</v>
      </c>
      <c r="H212" s="233">
        <v>0</v>
      </c>
      <c r="I212" s="233">
        <v>0</v>
      </c>
      <c r="J212" s="233">
        <v>0</v>
      </c>
      <c r="K212" s="233">
        <v>0</v>
      </c>
      <c r="L212" s="233">
        <v>0</v>
      </c>
      <c r="M212" s="233">
        <v>0</v>
      </c>
      <c r="N212" s="233">
        <v>0</v>
      </c>
      <c r="O212" s="233">
        <v>0</v>
      </c>
      <c r="P212" s="233"/>
      <c r="Q212" s="233">
        <v>0</v>
      </c>
      <c r="R212" s="233">
        <v>0</v>
      </c>
      <c r="S212" s="233">
        <v>0</v>
      </c>
      <c r="T212" s="233">
        <v>0</v>
      </c>
      <c r="U212" s="233">
        <v>0</v>
      </c>
      <c r="V212" s="233">
        <v>0</v>
      </c>
      <c r="W212" s="233">
        <v>0</v>
      </c>
      <c r="X212" s="233">
        <v>0</v>
      </c>
      <c r="Y212" s="233">
        <v>0</v>
      </c>
      <c r="Z212" s="233">
        <v>0</v>
      </c>
      <c r="AA212" s="233">
        <v>0</v>
      </c>
      <c r="AB212" s="233">
        <v>0</v>
      </c>
      <c r="AC212" s="233">
        <v>0</v>
      </c>
      <c r="AD212" s="233">
        <v>0</v>
      </c>
      <c r="AE212" s="233">
        <v>0</v>
      </c>
      <c r="AF212" s="233">
        <v>0</v>
      </c>
      <c r="AG212" s="233">
        <v>0</v>
      </c>
      <c r="AH212" s="233">
        <v>0</v>
      </c>
      <c r="AI212" s="233">
        <v>50</v>
      </c>
      <c r="AJ212" s="233">
        <v>0</v>
      </c>
      <c r="AK212" s="233">
        <v>0</v>
      </c>
      <c r="AL212" s="233">
        <v>0</v>
      </c>
      <c r="AM212" s="233"/>
      <c r="AN212" s="233">
        <v>0</v>
      </c>
      <c r="AO212" s="233">
        <v>0</v>
      </c>
      <c r="AP212" s="233">
        <v>0</v>
      </c>
      <c r="AQ212" s="233">
        <v>0</v>
      </c>
      <c r="AR212" s="233">
        <v>0</v>
      </c>
      <c r="AS212" s="233">
        <v>0</v>
      </c>
      <c r="AT212" s="233">
        <v>0</v>
      </c>
      <c r="AU212" s="233">
        <v>0</v>
      </c>
      <c r="AV212" s="233">
        <v>0</v>
      </c>
      <c r="AW212" s="233">
        <v>0</v>
      </c>
      <c r="AX212" s="233">
        <v>0</v>
      </c>
      <c r="AY212" s="233">
        <v>0</v>
      </c>
      <c r="AZ212" s="233">
        <v>0</v>
      </c>
      <c r="BA212" s="233">
        <v>0</v>
      </c>
      <c r="BB212" s="233">
        <v>0</v>
      </c>
      <c r="BC212" s="233">
        <v>0</v>
      </c>
      <c r="BD212" s="233">
        <v>0</v>
      </c>
      <c r="BE212" s="233">
        <v>0</v>
      </c>
      <c r="BF212" s="233">
        <v>0</v>
      </c>
      <c r="BG212" s="233">
        <v>0</v>
      </c>
      <c r="BH212" s="233">
        <v>0</v>
      </c>
      <c r="BI212" s="233">
        <v>0</v>
      </c>
      <c r="BJ212" s="233" t="s">
        <v>1676</v>
      </c>
      <c r="BK212" s="233">
        <v>0</v>
      </c>
      <c r="BL212" s="233">
        <v>0</v>
      </c>
      <c r="BM212" s="233">
        <v>0</v>
      </c>
      <c r="BN212" s="233">
        <v>0</v>
      </c>
      <c r="BO212" s="233">
        <v>0</v>
      </c>
      <c r="BP212" s="233">
        <v>0</v>
      </c>
      <c r="BQ212" s="233">
        <v>0</v>
      </c>
      <c r="BR212" s="233">
        <v>0</v>
      </c>
      <c r="BS212" s="233">
        <v>0</v>
      </c>
      <c r="BT212" s="233">
        <v>0</v>
      </c>
      <c r="BU212" s="233">
        <v>0</v>
      </c>
      <c r="BV212" s="233">
        <v>0</v>
      </c>
      <c r="BW212" s="233">
        <v>0</v>
      </c>
      <c r="BX212" s="233">
        <v>0</v>
      </c>
      <c r="BY212" s="233">
        <v>0</v>
      </c>
      <c r="BZ212" s="233">
        <v>0</v>
      </c>
      <c r="CA212" s="233">
        <v>0</v>
      </c>
      <c r="CB212" s="343"/>
      <c r="CC212" s="343">
        <v>0</v>
      </c>
      <c r="CD212" s="346"/>
      <c r="CE212" s="253">
        <v>0</v>
      </c>
      <c r="CF212" s="233">
        <v>0</v>
      </c>
      <c r="CG212" s="233">
        <v>0</v>
      </c>
      <c r="CH212" s="233">
        <v>0</v>
      </c>
      <c r="CI212" s="234">
        <v>0</v>
      </c>
    </row>
    <row r="213" spans="1:87" s="145" customFormat="1" x14ac:dyDescent="0.2">
      <c r="A213" s="337" t="s">
        <v>1626</v>
      </c>
      <c r="B213" s="334" t="s">
        <v>1862</v>
      </c>
      <c r="C213" s="232">
        <v>0</v>
      </c>
      <c r="D213" s="233" t="s">
        <v>1676</v>
      </c>
      <c r="E213" s="233" t="s">
        <v>1676</v>
      </c>
      <c r="F213" s="233">
        <v>0</v>
      </c>
      <c r="G213" s="233">
        <v>0</v>
      </c>
      <c r="H213" s="233">
        <v>0</v>
      </c>
      <c r="I213" s="233">
        <v>0</v>
      </c>
      <c r="J213" s="233">
        <v>0</v>
      </c>
      <c r="K213" s="233">
        <v>0</v>
      </c>
      <c r="L213" s="233">
        <v>0</v>
      </c>
      <c r="M213" s="233">
        <v>0</v>
      </c>
      <c r="N213" s="233">
        <v>0</v>
      </c>
      <c r="O213" s="233">
        <v>0</v>
      </c>
      <c r="P213" s="233"/>
      <c r="Q213" s="233">
        <v>0</v>
      </c>
      <c r="R213" s="233">
        <v>0</v>
      </c>
      <c r="S213" s="233">
        <v>0</v>
      </c>
      <c r="T213" s="233">
        <v>0</v>
      </c>
      <c r="U213" s="233">
        <v>0</v>
      </c>
      <c r="V213" s="233">
        <v>0</v>
      </c>
      <c r="W213" s="233">
        <v>0</v>
      </c>
      <c r="X213" s="233">
        <v>0</v>
      </c>
      <c r="Y213" s="233">
        <v>0</v>
      </c>
      <c r="Z213" s="233">
        <v>0</v>
      </c>
      <c r="AA213" s="233">
        <v>0</v>
      </c>
      <c r="AB213" s="233">
        <v>0</v>
      </c>
      <c r="AC213" s="233">
        <v>0</v>
      </c>
      <c r="AD213" s="233">
        <v>0</v>
      </c>
      <c r="AE213" s="233">
        <v>0</v>
      </c>
      <c r="AF213" s="233">
        <v>0</v>
      </c>
      <c r="AG213" s="233">
        <v>0</v>
      </c>
      <c r="AH213" s="233">
        <v>0</v>
      </c>
      <c r="AI213" s="233">
        <v>0</v>
      </c>
      <c r="AJ213" s="233">
        <v>0</v>
      </c>
      <c r="AK213" s="233">
        <v>0</v>
      </c>
      <c r="AL213" s="233">
        <v>0</v>
      </c>
      <c r="AM213" s="233"/>
      <c r="AN213" s="233">
        <v>0</v>
      </c>
      <c r="AO213" s="233">
        <v>0</v>
      </c>
      <c r="AP213" s="233">
        <v>0</v>
      </c>
      <c r="AQ213" s="233">
        <v>0</v>
      </c>
      <c r="AR213" s="233">
        <v>0</v>
      </c>
      <c r="AS213" s="233">
        <v>0</v>
      </c>
      <c r="AT213" s="233">
        <v>0</v>
      </c>
      <c r="AU213" s="233">
        <v>0</v>
      </c>
      <c r="AV213" s="233">
        <v>0</v>
      </c>
      <c r="AW213" s="233">
        <v>0</v>
      </c>
      <c r="AX213" s="233">
        <v>0</v>
      </c>
      <c r="AY213" s="233">
        <v>0</v>
      </c>
      <c r="AZ213" s="233">
        <v>0</v>
      </c>
      <c r="BA213" s="233">
        <v>0</v>
      </c>
      <c r="BB213" s="233">
        <v>0</v>
      </c>
      <c r="BC213" s="233">
        <v>0</v>
      </c>
      <c r="BD213" s="233">
        <v>0</v>
      </c>
      <c r="BE213" s="233">
        <v>0</v>
      </c>
      <c r="BF213" s="233">
        <v>0</v>
      </c>
      <c r="BG213" s="233">
        <v>0</v>
      </c>
      <c r="BH213" s="233">
        <v>0</v>
      </c>
      <c r="BI213" s="233">
        <v>0</v>
      </c>
      <c r="BJ213" s="233">
        <v>0</v>
      </c>
      <c r="BK213" s="233">
        <v>0</v>
      </c>
      <c r="BL213" s="233">
        <v>0</v>
      </c>
      <c r="BM213" s="233">
        <v>0</v>
      </c>
      <c r="BN213" s="233">
        <v>0</v>
      </c>
      <c r="BO213" s="233">
        <v>0</v>
      </c>
      <c r="BP213" s="233">
        <v>0</v>
      </c>
      <c r="BQ213" s="233">
        <v>0</v>
      </c>
      <c r="BR213" s="233">
        <v>0</v>
      </c>
      <c r="BS213" s="233">
        <v>0</v>
      </c>
      <c r="BT213" s="233">
        <v>0</v>
      </c>
      <c r="BU213" s="233">
        <v>0</v>
      </c>
      <c r="BV213" s="233">
        <v>0</v>
      </c>
      <c r="BW213" s="233">
        <v>0</v>
      </c>
      <c r="BX213" s="233">
        <v>0</v>
      </c>
      <c r="BY213" s="233">
        <v>0</v>
      </c>
      <c r="BZ213" s="233">
        <v>0</v>
      </c>
      <c r="CA213" s="233">
        <v>0</v>
      </c>
      <c r="CB213" s="343"/>
      <c r="CC213" s="343">
        <v>0</v>
      </c>
      <c r="CD213" s="346"/>
      <c r="CE213" s="253">
        <v>0</v>
      </c>
      <c r="CF213" s="233">
        <v>0</v>
      </c>
      <c r="CG213" s="233">
        <v>0</v>
      </c>
      <c r="CH213" s="233">
        <v>0</v>
      </c>
      <c r="CI213" s="234">
        <v>0</v>
      </c>
    </row>
    <row r="214" spans="1:87" s="145" customFormat="1" x14ac:dyDescent="0.2">
      <c r="A214" s="337" t="s">
        <v>1220</v>
      </c>
      <c r="B214" s="334" t="s">
        <v>1863</v>
      </c>
      <c r="C214" s="232">
        <v>0</v>
      </c>
      <c r="D214" s="233">
        <v>22820</v>
      </c>
      <c r="E214" s="233">
        <v>7170</v>
      </c>
      <c r="F214" s="233">
        <v>5955</v>
      </c>
      <c r="G214" s="233">
        <v>4670</v>
      </c>
      <c r="H214" s="233">
        <v>4120</v>
      </c>
      <c r="I214" s="233">
        <v>315</v>
      </c>
      <c r="J214" s="233">
        <v>0</v>
      </c>
      <c r="K214" s="233">
        <v>0</v>
      </c>
      <c r="L214" s="233" t="s">
        <v>1676</v>
      </c>
      <c r="M214" s="233">
        <v>4485</v>
      </c>
      <c r="N214" s="233">
        <v>0</v>
      </c>
      <c r="O214" s="233">
        <v>0</v>
      </c>
      <c r="P214" s="233"/>
      <c r="Q214" s="233">
        <v>0</v>
      </c>
      <c r="R214" s="233">
        <v>0</v>
      </c>
      <c r="S214" s="233">
        <v>0</v>
      </c>
      <c r="T214" s="233">
        <v>0</v>
      </c>
      <c r="U214" s="233">
        <v>0</v>
      </c>
      <c r="V214" s="233">
        <v>24685</v>
      </c>
      <c r="W214" s="233">
        <v>40</v>
      </c>
      <c r="X214" s="233">
        <v>0</v>
      </c>
      <c r="Y214" s="233">
        <v>0</v>
      </c>
      <c r="Z214" s="233">
        <v>62160</v>
      </c>
      <c r="AA214" s="233">
        <v>32335</v>
      </c>
      <c r="AB214" s="233">
        <v>2080</v>
      </c>
      <c r="AC214" s="233">
        <v>6345</v>
      </c>
      <c r="AD214" s="233">
        <v>0</v>
      </c>
      <c r="AE214" s="233">
        <v>0</v>
      </c>
      <c r="AF214" s="233">
        <v>0</v>
      </c>
      <c r="AG214" s="233">
        <v>0</v>
      </c>
      <c r="AH214" s="233">
        <v>0</v>
      </c>
      <c r="AI214" s="233">
        <v>120</v>
      </c>
      <c r="AJ214" s="233" t="s">
        <v>1676</v>
      </c>
      <c r="AK214" s="233">
        <v>5905</v>
      </c>
      <c r="AL214" s="233" t="s">
        <v>1676</v>
      </c>
      <c r="AM214" s="233"/>
      <c r="AN214" s="233">
        <v>0</v>
      </c>
      <c r="AO214" s="233">
        <v>670</v>
      </c>
      <c r="AP214" s="233">
        <v>4655</v>
      </c>
      <c r="AQ214" s="233">
        <v>5695</v>
      </c>
      <c r="AR214" s="233">
        <v>0</v>
      </c>
      <c r="AS214" s="233" t="s">
        <v>1676</v>
      </c>
      <c r="AT214" s="233" t="s">
        <v>1676</v>
      </c>
      <c r="AU214" s="233">
        <v>6550</v>
      </c>
      <c r="AV214" s="233">
        <v>0</v>
      </c>
      <c r="AW214" s="233" t="s">
        <v>1676</v>
      </c>
      <c r="AX214" s="233">
        <v>0</v>
      </c>
      <c r="AY214" s="233">
        <v>3160</v>
      </c>
      <c r="AZ214" s="233">
        <v>12735</v>
      </c>
      <c r="BA214" s="233">
        <v>0</v>
      </c>
      <c r="BB214" s="233">
        <v>8690</v>
      </c>
      <c r="BC214" s="233">
        <v>0</v>
      </c>
      <c r="BD214" s="233">
        <v>0</v>
      </c>
      <c r="BE214" s="233">
        <v>0</v>
      </c>
      <c r="BF214" s="233">
        <v>0</v>
      </c>
      <c r="BG214" s="233">
        <v>8190</v>
      </c>
      <c r="BH214" s="233">
        <v>4945</v>
      </c>
      <c r="BI214" s="233">
        <v>2745</v>
      </c>
      <c r="BJ214" s="233">
        <v>0</v>
      </c>
      <c r="BK214" s="233">
        <v>0</v>
      </c>
      <c r="BL214" s="233">
        <v>0</v>
      </c>
      <c r="BM214" s="233">
        <v>0</v>
      </c>
      <c r="BN214" s="233" t="s">
        <v>1676</v>
      </c>
      <c r="BO214" s="233">
        <v>0</v>
      </c>
      <c r="BP214" s="233" t="s">
        <v>1676</v>
      </c>
      <c r="BQ214" s="233">
        <v>0</v>
      </c>
      <c r="BR214" s="233" t="s">
        <v>1676</v>
      </c>
      <c r="BS214" s="233">
        <v>10</v>
      </c>
      <c r="BT214" s="233">
        <v>0</v>
      </c>
      <c r="BU214" s="233">
        <v>0</v>
      </c>
      <c r="BV214" s="233">
        <v>0</v>
      </c>
      <c r="BW214" s="233">
        <v>0</v>
      </c>
      <c r="BX214" s="233">
        <v>0</v>
      </c>
      <c r="BY214" s="233">
        <v>0</v>
      </c>
      <c r="BZ214" s="233">
        <v>0</v>
      </c>
      <c r="CA214" s="233">
        <v>0</v>
      </c>
      <c r="CB214" s="343"/>
      <c r="CC214" s="343">
        <v>0</v>
      </c>
      <c r="CD214" s="346"/>
      <c r="CE214" s="253">
        <v>0</v>
      </c>
      <c r="CF214" s="233">
        <v>0</v>
      </c>
      <c r="CG214" s="233">
        <v>0</v>
      </c>
      <c r="CH214" s="233">
        <v>0</v>
      </c>
      <c r="CI214" s="234">
        <v>0</v>
      </c>
    </row>
    <row r="215" spans="1:87" s="145" customFormat="1" x14ac:dyDescent="0.2">
      <c r="A215" s="337" t="s">
        <v>386</v>
      </c>
      <c r="B215" s="334" t="s">
        <v>1864</v>
      </c>
      <c r="C215" s="232">
        <v>0</v>
      </c>
      <c r="D215" s="233">
        <v>14975</v>
      </c>
      <c r="E215" s="233">
        <v>3200</v>
      </c>
      <c r="F215" s="233">
        <v>4955</v>
      </c>
      <c r="G215" s="233">
        <v>2860</v>
      </c>
      <c r="H215" s="233">
        <v>3015</v>
      </c>
      <c r="I215" s="233">
        <v>3910</v>
      </c>
      <c r="J215" s="233">
        <v>0</v>
      </c>
      <c r="K215" s="233">
        <v>0</v>
      </c>
      <c r="L215" s="233">
        <v>0</v>
      </c>
      <c r="M215" s="233">
        <v>0</v>
      </c>
      <c r="N215" s="233">
        <v>0</v>
      </c>
      <c r="O215" s="233">
        <v>0</v>
      </c>
      <c r="P215" s="233"/>
      <c r="Q215" s="233">
        <v>0</v>
      </c>
      <c r="R215" s="233">
        <v>0</v>
      </c>
      <c r="S215" s="233">
        <v>360</v>
      </c>
      <c r="T215" s="233">
        <v>0</v>
      </c>
      <c r="U215" s="233">
        <v>0</v>
      </c>
      <c r="V215" s="233">
        <v>3100</v>
      </c>
      <c r="W215" s="233">
        <v>760</v>
      </c>
      <c r="X215" s="233">
        <v>0</v>
      </c>
      <c r="Y215" s="233">
        <v>0</v>
      </c>
      <c r="Z215" s="233">
        <v>37055</v>
      </c>
      <c r="AA215" s="233">
        <v>1210</v>
      </c>
      <c r="AB215" s="233">
        <v>0</v>
      </c>
      <c r="AC215" s="233">
        <v>4000</v>
      </c>
      <c r="AD215" s="233">
        <v>0</v>
      </c>
      <c r="AE215" s="233">
        <v>0</v>
      </c>
      <c r="AF215" s="233">
        <v>0</v>
      </c>
      <c r="AG215" s="233">
        <v>0</v>
      </c>
      <c r="AH215" s="233">
        <v>0</v>
      </c>
      <c r="AI215" s="233" t="s">
        <v>1676</v>
      </c>
      <c r="AJ215" s="233">
        <v>0</v>
      </c>
      <c r="AK215" s="233">
        <v>3835</v>
      </c>
      <c r="AL215" s="233">
        <v>0</v>
      </c>
      <c r="AM215" s="233"/>
      <c r="AN215" s="233">
        <v>0</v>
      </c>
      <c r="AO215" s="233">
        <v>35</v>
      </c>
      <c r="AP215" s="233">
        <v>420</v>
      </c>
      <c r="AQ215" s="233">
        <v>0</v>
      </c>
      <c r="AR215" s="233">
        <v>0</v>
      </c>
      <c r="AS215" s="233">
        <v>0</v>
      </c>
      <c r="AT215" s="233">
        <v>215</v>
      </c>
      <c r="AU215" s="233">
        <v>4930</v>
      </c>
      <c r="AV215" s="233">
        <v>0</v>
      </c>
      <c r="AW215" s="233">
        <v>525</v>
      </c>
      <c r="AX215" s="233" t="s">
        <v>1676</v>
      </c>
      <c r="AY215" s="233">
        <v>1450</v>
      </c>
      <c r="AZ215" s="233">
        <v>16255</v>
      </c>
      <c r="BA215" s="233">
        <v>0</v>
      </c>
      <c r="BB215" s="233">
        <v>14010</v>
      </c>
      <c r="BC215" s="233">
        <v>0</v>
      </c>
      <c r="BD215" s="233">
        <v>0</v>
      </c>
      <c r="BE215" s="233">
        <v>0</v>
      </c>
      <c r="BF215" s="233">
        <v>0</v>
      </c>
      <c r="BG215" s="233">
        <v>13895</v>
      </c>
      <c r="BH215" s="233">
        <v>605</v>
      </c>
      <c r="BI215" s="233">
        <v>8780</v>
      </c>
      <c r="BJ215" s="233">
        <v>0</v>
      </c>
      <c r="BK215" s="233">
        <v>0</v>
      </c>
      <c r="BL215" s="233">
        <v>0</v>
      </c>
      <c r="BM215" s="233">
        <v>0</v>
      </c>
      <c r="BN215" s="233">
        <v>0</v>
      </c>
      <c r="BO215" s="233">
        <v>0</v>
      </c>
      <c r="BP215" s="233">
        <v>0</v>
      </c>
      <c r="BQ215" s="233">
        <v>0</v>
      </c>
      <c r="BR215" s="233">
        <v>0</v>
      </c>
      <c r="BS215" s="233">
        <v>0</v>
      </c>
      <c r="BT215" s="233">
        <v>0</v>
      </c>
      <c r="BU215" s="233">
        <v>0</v>
      </c>
      <c r="BV215" s="233" t="s">
        <v>1676</v>
      </c>
      <c r="BW215" s="233">
        <v>0</v>
      </c>
      <c r="BX215" s="233">
        <v>0</v>
      </c>
      <c r="BY215" s="233">
        <v>0</v>
      </c>
      <c r="BZ215" s="233">
        <v>0</v>
      </c>
      <c r="CA215" s="233">
        <v>0</v>
      </c>
      <c r="CB215" s="343"/>
      <c r="CC215" s="343">
        <v>0</v>
      </c>
      <c r="CD215" s="346"/>
      <c r="CE215" s="253">
        <v>0</v>
      </c>
      <c r="CF215" s="233">
        <v>0</v>
      </c>
      <c r="CG215" s="233">
        <v>0</v>
      </c>
      <c r="CH215" s="233">
        <v>0</v>
      </c>
      <c r="CI215" s="234">
        <v>0</v>
      </c>
    </row>
    <row r="216" spans="1:87" s="145" customFormat="1" x14ac:dyDescent="0.2">
      <c r="A216" s="337" t="s">
        <v>224</v>
      </c>
      <c r="B216" s="334" t="s">
        <v>1865</v>
      </c>
      <c r="C216" s="232">
        <v>0</v>
      </c>
      <c r="D216" s="233">
        <v>20390</v>
      </c>
      <c r="E216" s="233">
        <v>2900</v>
      </c>
      <c r="F216" s="233">
        <v>7230</v>
      </c>
      <c r="G216" s="233">
        <v>2860</v>
      </c>
      <c r="H216" s="233">
        <v>6245</v>
      </c>
      <c r="I216" s="233">
        <v>0</v>
      </c>
      <c r="J216" s="233">
        <v>0</v>
      </c>
      <c r="K216" s="233">
        <v>0</v>
      </c>
      <c r="L216" s="233">
        <v>0</v>
      </c>
      <c r="M216" s="233">
        <v>0</v>
      </c>
      <c r="N216" s="233">
        <v>0</v>
      </c>
      <c r="O216" s="233">
        <v>0</v>
      </c>
      <c r="P216" s="233"/>
      <c r="Q216" s="233">
        <v>0</v>
      </c>
      <c r="R216" s="233">
        <v>0</v>
      </c>
      <c r="S216" s="233" t="s">
        <v>1676</v>
      </c>
      <c r="T216" s="233" t="s">
        <v>1676</v>
      </c>
      <c r="U216" s="233" t="s">
        <v>1676</v>
      </c>
      <c r="V216" s="233">
        <v>20760</v>
      </c>
      <c r="W216" s="233">
        <v>1705</v>
      </c>
      <c r="X216" s="233">
        <v>0</v>
      </c>
      <c r="Y216" s="233">
        <v>0</v>
      </c>
      <c r="Z216" s="233">
        <v>19570</v>
      </c>
      <c r="AA216" s="233">
        <v>10265</v>
      </c>
      <c r="AB216" s="233">
        <v>1165</v>
      </c>
      <c r="AC216" s="233">
        <v>1490</v>
      </c>
      <c r="AD216" s="233">
        <v>0</v>
      </c>
      <c r="AE216" s="233">
        <v>0</v>
      </c>
      <c r="AF216" s="233">
        <v>0</v>
      </c>
      <c r="AG216" s="233">
        <v>0</v>
      </c>
      <c r="AH216" s="233">
        <v>0</v>
      </c>
      <c r="AI216" s="233">
        <v>0</v>
      </c>
      <c r="AJ216" s="233">
        <v>0</v>
      </c>
      <c r="AK216" s="233">
        <v>2910</v>
      </c>
      <c r="AL216" s="233">
        <v>0</v>
      </c>
      <c r="AM216" s="233"/>
      <c r="AN216" s="233">
        <v>0</v>
      </c>
      <c r="AO216" s="233">
        <v>0</v>
      </c>
      <c r="AP216" s="233">
        <v>3960</v>
      </c>
      <c r="AQ216" s="233">
        <v>0</v>
      </c>
      <c r="AR216" s="233">
        <v>0</v>
      </c>
      <c r="AS216" s="233">
        <v>0</v>
      </c>
      <c r="AT216" s="233">
        <v>0</v>
      </c>
      <c r="AU216" s="233">
        <v>235</v>
      </c>
      <c r="AV216" s="233">
        <v>0</v>
      </c>
      <c r="AW216" s="233">
        <v>130</v>
      </c>
      <c r="AX216" s="233">
        <v>0</v>
      </c>
      <c r="AY216" s="233">
        <v>1705</v>
      </c>
      <c r="AZ216" s="233">
        <v>11600</v>
      </c>
      <c r="BA216" s="233">
        <v>0</v>
      </c>
      <c r="BB216" s="233">
        <v>13790</v>
      </c>
      <c r="BC216" s="233">
        <v>0</v>
      </c>
      <c r="BD216" s="233">
        <v>0</v>
      </c>
      <c r="BE216" s="233">
        <v>0</v>
      </c>
      <c r="BF216" s="233">
        <v>0</v>
      </c>
      <c r="BG216" s="233">
        <v>755</v>
      </c>
      <c r="BH216" s="233">
        <v>6445</v>
      </c>
      <c r="BI216" s="233">
        <v>2655</v>
      </c>
      <c r="BJ216" s="233">
        <v>0</v>
      </c>
      <c r="BK216" s="233">
        <v>0</v>
      </c>
      <c r="BL216" s="233">
        <v>0</v>
      </c>
      <c r="BM216" s="233">
        <v>0</v>
      </c>
      <c r="BN216" s="233">
        <v>0</v>
      </c>
      <c r="BO216" s="233">
        <v>0</v>
      </c>
      <c r="BP216" s="233">
        <v>0</v>
      </c>
      <c r="BQ216" s="233">
        <v>0</v>
      </c>
      <c r="BR216" s="233">
        <v>235</v>
      </c>
      <c r="BS216" s="233">
        <v>2470</v>
      </c>
      <c r="BT216" s="233">
        <v>0</v>
      </c>
      <c r="BU216" s="233">
        <v>0</v>
      </c>
      <c r="BV216" s="233">
        <v>0</v>
      </c>
      <c r="BW216" s="233" t="s">
        <v>1676</v>
      </c>
      <c r="BX216" s="233">
        <v>0</v>
      </c>
      <c r="BY216" s="233">
        <v>0</v>
      </c>
      <c r="BZ216" s="233">
        <v>0</v>
      </c>
      <c r="CA216" s="233">
        <v>0</v>
      </c>
      <c r="CB216" s="343"/>
      <c r="CC216" s="343">
        <v>0</v>
      </c>
      <c r="CD216" s="346"/>
      <c r="CE216" s="253">
        <v>0</v>
      </c>
      <c r="CF216" s="233">
        <v>0</v>
      </c>
      <c r="CG216" s="233">
        <v>0</v>
      </c>
      <c r="CH216" s="233">
        <v>0</v>
      </c>
      <c r="CI216" s="234">
        <v>0</v>
      </c>
    </row>
    <row r="217" spans="1:87" s="145" customFormat="1" x14ac:dyDescent="0.2">
      <c r="A217" s="337" t="s">
        <v>1553</v>
      </c>
      <c r="B217" s="334" t="s">
        <v>1866</v>
      </c>
      <c r="C217" s="232">
        <v>0</v>
      </c>
      <c r="D217" s="233">
        <v>29280</v>
      </c>
      <c r="E217" s="233">
        <v>10695</v>
      </c>
      <c r="F217" s="233">
        <v>13280</v>
      </c>
      <c r="G217" s="233">
        <v>8265</v>
      </c>
      <c r="H217" s="233">
        <v>12330</v>
      </c>
      <c r="I217" s="233">
        <v>5165</v>
      </c>
      <c r="J217" s="233">
        <v>410</v>
      </c>
      <c r="K217" s="233">
        <v>2920</v>
      </c>
      <c r="L217" s="233" t="s">
        <v>1676</v>
      </c>
      <c r="M217" s="233">
        <v>210</v>
      </c>
      <c r="N217" s="233">
        <v>0</v>
      </c>
      <c r="O217" s="233">
        <v>0</v>
      </c>
      <c r="P217" s="233"/>
      <c r="Q217" s="233">
        <v>0</v>
      </c>
      <c r="R217" s="233">
        <v>1050</v>
      </c>
      <c r="S217" s="233">
        <v>10075</v>
      </c>
      <c r="T217" s="233">
        <v>4490</v>
      </c>
      <c r="U217" s="233">
        <v>5555</v>
      </c>
      <c r="V217" s="233">
        <v>14085</v>
      </c>
      <c r="W217" s="233">
        <v>3665</v>
      </c>
      <c r="X217" s="233">
        <v>2860</v>
      </c>
      <c r="Y217" s="233">
        <v>0</v>
      </c>
      <c r="Z217" s="233">
        <v>29175</v>
      </c>
      <c r="AA217" s="233">
        <v>32905</v>
      </c>
      <c r="AB217" s="233">
        <v>1185</v>
      </c>
      <c r="AC217" s="233">
        <v>20555</v>
      </c>
      <c r="AD217" s="233">
        <v>0</v>
      </c>
      <c r="AE217" s="233">
        <v>0</v>
      </c>
      <c r="AF217" s="233">
        <v>0</v>
      </c>
      <c r="AG217" s="233" t="s">
        <v>1676</v>
      </c>
      <c r="AH217" s="233">
        <v>345</v>
      </c>
      <c r="AI217" s="233">
        <v>175</v>
      </c>
      <c r="AJ217" s="233" t="s">
        <v>1676</v>
      </c>
      <c r="AK217" s="233">
        <v>13600</v>
      </c>
      <c r="AL217" s="233">
        <v>125</v>
      </c>
      <c r="AM217" s="233"/>
      <c r="AN217" s="233">
        <v>14770</v>
      </c>
      <c r="AO217" s="233">
        <v>110</v>
      </c>
      <c r="AP217" s="233">
        <v>18835</v>
      </c>
      <c r="AQ217" s="233">
        <v>1505</v>
      </c>
      <c r="AR217" s="233" t="s">
        <v>1676</v>
      </c>
      <c r="AS217" s="233" t="s">
        <v>1676</v>
      </c>
      <c r="AT217" s="233">
        <v>11135</v>
      </c>
      <c r="AU217" s="233">
        <v>4830</v>
      </c>
      <c r="AV217" s="233">
        <v>0</v>
      </c>
      <c r="AW217" s="233">
        <v>215</v>
      </c>
      <c r="AX217" s="233" t="s">
        <v>1676</v>
      </c>
      <c r="AY217" s="233">
        <v>3015</v>
      </c>
      <c r="AZ217" s="233">
        <v>37310</v>
      </c>
      <c r="BA217" s="233">
        <v>710</v>
      </c>
      <c r="BB217" s="233">
        <v>14215</v>
      </c>
      <c r="BC217" s="233">
        <v>0</v>
      </c>
      <c r="BD217" s="233">
        <v>0</v>
      </c>
      <c r="BE217" s="233">
        <v>0</v>
      </c>
      <c r="BF217" s="233">
        <v>0</v>
      </c>
      <c r="BG217" s="233">
        <v>29170</v>
      </c>
      <c r="BH217" s="233">
        <v>10250</v>
      </c>
      <c r="BI217" s="233">
        <v>3550</v>
      </c>
      <c r="BJ217" s="233">
        <v>0</v>
      </c>
      <c r="BK217" s="233">
        <v>0</v>
      </c>
      <c r="BL217" s="233">
        <v>0</v>
      </c>
      <c r="BM217" s="233">
        <v>0</v>
      </c>
      <c r="BN217" s="233">
        <v>120</v>
      </c>
      <c r="BO217" s="233">
        <v>0</v>
      </c>
      <c r="BP217" s="233">
        <v>0</v>
      </c>
      <c r="BQ217" s="233">
        <v>0</v>
      </c>
      <c r="BR217" s="233">
        <v>0</v>
      </c>
      <c r="BS217" s="233">
        <v>1045</v>
      </c>
      <c r="BT217" s="233">
        <v>0</v>
      </c>
      <c r="BU217" s="233">
        <v>0</v>
      </c>
      <c r="BV217" s="233" t="s">
        <v>1676</v>
      </c>
      <c r="BW217" s="233">
        <v>0</v>
      </c>
      <c r="BX217" s="233">
        <v>0</v>
      </c>
      <c r="BY217" s="233">
        <v>0</v>
      </c>
      <c r="BZ217" s="233">
        <v>0</v>
      </c>
      <c r="CA217" s="233">
        <v>0</v>
      </c>
      <c r="CB217" s="343"/>
      <c r="CC217" s="343">
        <v>0</v>
      </c>
      <c r="CD217" s="346"/>
      <c r="CE217" s="253">
        <v>0</v>
      </c>
      <c r="CF217" s="233">
        <v>0</v>
      </c>
      <c r="CG217" s="233">
        <v>0</v>
      </c>
      <c r="CH217" s="233" t="s">
        <v>1676</v>
      </c>
      <c r="CI217" s="234">
        <v>20</v>
      </c>
    </row>
    <row r="218" spans="1:87" s="145" customFormat="1" x14ac:dyDescent="0.2">
      <c r="A218" s="337" t="s">
        <v>465</v>
      </c>
      <c r="B218" s="334" t="s">
        <v>1867</v>
      </c>
      <c r="C218" s="232">
        <v>0</v>
      </c>
      <c r="D218" s="233">
        <v>13295</v>
      </c>
      <c r="E218" s="233">
        <v>3695</v>
      </c>
      <c r="F218" s="233">
        <v>5395</v>
      </c>
      <c r="G218" s="233">
        <v>3030</v>
      </c>
      <c r="H218" s="233" t="s">
        <v>1676</v>
      </c>
      <c r="I218" s="233" t="s">
        <v>1676</v>
      </c>
      <c r="J218" s="233">
        <v>0</v>
      </c>
      <c r="K218" s="233">
        <v>0</v>
      </c>
      <c r="L218" s="233">
        <v>10</v>
      </c>
      <c r="M218" s="233">
        <v>0</v>
      </c>
      <c r="N218" s="233">
        <v>0</v>
      </c>
      <c r="O218" s="233">
        <v>0</v>
      </c>
      <c r="P218" s="233"/>
      <c r="Q218" s="233">
        <v>0</v>
      </c>
      <c r="R218" s="233">
        <v>0</v>
      </c>
      <c r="S218" s="233">
        <v>0</v>
      </c>
      <c r="T218" s="233">
        <v>0</v>
      </c>
      <c r="U218" s="233">
        <v>930</v>
      </c>
      <c r="V218" s="233">
        <v>635</v>
      </c>
      <c r="W218" s="233">
        <v>975</v>
      </c>
      <c r="X218" s="233">
        <v>0</v>
      </c>
      <c r="Y218" s="233">
        <v>0</v>
      </c>
      <c r="Z218" s="233">
        <v>27835</v>
      </c>
      <c r="AA218" s="233">
        <v>5480</v>
      </c>
      <c r="AB218" s="233">
        <v>0</v>
      </c>
      <c r="AC218" s="233">
        <v>2290</v>
      </c>
      <c r="AD218" s="233">
        <v>0</v>
      </c>
      <c r="AE218" s="233">
        <v>0</v>
      </c>
      <c r="AF218" s="233">
        <v>0</v>
      </c>
      <c r="AG218" s="233">
        <v>0</v>
      </c>
      <c r="AH218" s="233">
        <v>0</v>
      </c>
      <c r="AI218" s="233">
        <v>0</v>
      </c>
      <c r="AJ218" s="233">
        <v>0</v>
      </c>
      <c r="AK218" s="233">
        <v>3805</v>
      </c>
      <c r="AL218" s="233">
        <v>0</v>
      </c>
      <c r="AM218" s="233"/>
      <c r="AN218" s="233">
        <v>0</v>
      </c>
      <c r="AO218" s="233" t="s">
        <v>1676</v>
      </c>
      <c r="AP218" s="233">
        <v>1225</v>
      </c>
      <c r="AQ218" s="233">
        <v>0</v>
      </c>
      <c r="AR218" s="233">
        <v>0</v>
      </c>
      <c r="AS218" s="233">
        <v>0</v>
      </c>
      <c r="AT218" s="233">
        <v>0</v>
      </c>
      <c r="AU218" s="233">
        <v>1035</v>
      </c>
      <c r="AV218" s="233">
        <v>1735</v>
      </c>
      <c r="AW218" s="233">
        <v>265</v>
      </c>
      <c r="AX218" s="233">
        <v>0</v>
      </c>
      <c r="AY218" s="233">
        <v>1150</v>
      </c>
      <c r="AZ218" s="233">
        <v>12770</v>
      </c>
      <c r="BA218" s="233">
        <v>0</v>
      </c>
      <c r="BB218" s="233">
        <v>8270</v>
      </c>
      <c r="BC218" s="233">
        <v>0</v>
      </c>
      <c r="BD218" s="233">
        <v>0</v>
      </c>
      <c r="BE218" s="233">
        <v>0</v>
      </c>
      <c r="BF218" s="233">
        <v>0</v>
      </c>
      <c r="BG218" s="233">
        <v>955</v>
      </c>
      <c r="BH218" s="233">
        <v>7225</v>
      </c>
      <c r="BI218" s="233">
        <v>1990</v>
      </c>
      <c r="BJ218" s="233" t="s">
        <v>1676</v>
      </c>
      <c r="BK218" s="233">
        <v>0</v>
      </c>
      <c r="BL218" s="233">
        <v>0</v>
      </c>
      <c r="BM218" s="233">
        <v>0</v>
      </c>
      <c r="BN218" s="233">
        <v>0</v>
      </c>
      <c r="BO218" s="233">
        <v>0</v>
      </c>
      <c r="BP218" s="233">
        <v>0</v>
      </c>
      <c r="BQ218" s="233">
        <v>0</v>
      </c>
      <c r="BR218" s="233">
        <v>380</v>
      </c>
      <c r="BS218" s="233">
        <v>915</v>
      </c>
      <c r="BT218" s="233">
        <v>0</v>
      </c>
      <c r="BU218" s="233">
        <v>0</v>
      </c>
      <c r="BV218" s="233">
        <v>0</v>
      </c>
      <c r="BW218" s="233">
        <v>0</v>
      </c>
      <c r="BX218" s="233">
        <v>0</v>
      </c>
      <c r="BY218" s="233">
        <v>0</v>
      </c>
      <c r="BZ218" s="233">
        <v>0</v>
      </c>
      <c r="CA218" s="233">
        <v>0</v>
      </c>
      <c r="CB218" s="343"/>
      <c r="CC218" s="343">
        <v>0</v>
      </c>
      <c r="CD218" s="346"/>
      <c r="CE218" s="253">
        <v>0</v>
      </c>
      <c r="CF218" s="233">
        <v>0</v>
      </c>
      <c r="CG218" s="233">
        <v>0</v>
      </c>
      <c r="CH218" s="233">
        <v>0</v>
      </c>
      <c r="CI218" s="234">
        <v>0</v>
      </c>
    </row>
    <row r="219" spans="1:87" s="145" customFormat="1" x14ac:dyDescent="0.2">
      <c r="A219" s="337" t="s">
        <v>218</v>
      </c>
      <c r="B219" s="334" t="s">
        <v>1868</v>
      </c>
      <c r="C219" s="232">
        <v>0</v>
      </c>
      <c r="D219" s="233">
        <v>0</v>
      </c>
      <c r="E219" s="233">
        <v>0</v>
      </c>
      <c r="F219" s="233">
        <v>0</v>
      </c>
      <c r="G219" s="233">
        <v>0</v>
      </c>
      <c r="H219" s="233">
        <v>0</v>
      </c>
      <c r="I219" s="233">
        <v>0</v>
      </c>
      <c r="J219" s="233">
        <v>0</v>
      </c>
      <c r="K219" s="233">
        <v>0</v>
      </c>
      <c r="L219" s="233">
        <v>0</v>
      </c>
      <c r="M219" s="233">
        <v>0</v>
      </c>
      <c r="N219" s="233">
        <v>0</v>
      </c>
      <c r="O219" s="233">
        <v>0</v>
      </c>
      <c r="P219" s="233"/>
      <c r="Q219" s="233">
        <v>0</v>
      </c>
      <c r="R219" s="233">
        <v>0</v>
      </c>
      <c r="S219" s="233">
        <v>0</v>
      </c>
      <c r="T219" s="233">
        <v>0</v>
      </c>
      <c r="U219" s="233">
        <v>0</v>
      </c>
      <c r="V219" s="233">
        <v>0</v>
      </c>
      <c r="W219" s="233">
        <v>0</v>
      </c>
      <c r="X219" s="233">
        <v>0</v>
      </c>
      <c r="Y219" s="233">
        <v>0</v>
      </c>
      <c r="Z219" s="233">
        <v>0</v>
      </c>
      <c r="AA219" s="233">
        <v>0</v>
      </c>
      <c r="AB219" s="233">
        <v>0</v>
      </c>
      <c r="AC219" s="233">
        <v>0</v>
      </c>
      <c r="AD219" s="233">
        <v>0</v>
      </c>
      <c r="AE219" s="233">
        <v>0</v>
      </c>
      <c r="AF219" s="233">
        <v>0</v>
      </c>
      <c r="AG219" s="233">
        <v>0</v>
      </c>
      <c r="AH219" s="233">
        <v>0</v>
      </c>
      <c r="AI219" s="233">
        <v>295</v>
      </c>
      <c r="AJ219" s="233">
        <v>0</v>
      </c>
      <c r="AK219" s="233">
        <v>0</v>
      </c>
      <c r="AL219" s="233">
        <v>0</v>
      </c>
      <c r="AM219" s="233"/>
      <c r="AN219" s="233">
        <v>0</v>
      </c>
      <c r="AO219" s="233">
        <v>0</v>
      </c>
      <c r="AP219" s="233">
        <v>0</v>
      </c>
      <c r="AQ219" s="233">
        <v>0</v>
      </c>
      <c r="AR219" s="233">
        <v>0</v>
      </c>
      <c r="AS219" s="233">
        <v>0</v>
      </c>
      <c r="AT219" s="233">
        <v>0</v>
      </c>
      <c r="AU219" s="233">
        <v>0</v>
      </c>
      <c r="AV219" s="233">
        <v>0</v>
      </c>
      <c r="AW219" s="233">
        <v>0</v>
      </c>
      <c r="AX219" s="233">
        <v>0</v>
      </c>
      <c r="AY219" s="233">
        <v>0</v>
      </c>
      <c r="AZ219" s="233">
        <v>0</v>
      </c>
      <c r="BA219" s="233">
        <v>0</v>
      </c>
      <c r="BB219" s="233">
        <v>0</v>
      </c>
      <c r="BC219" s="233">
        <v>0</v>
      </c>
      <c r="BD219" s="233">
        <v>0</v>
      </c>
      <c r="BE219" s="233">
        <v>0</v>
      </c>
      <c r="BF219" s="233">
        <v>0</v>
      </c>
      <c r="BG219" s="233">
        <v>0</v>
      </c>
      <c r="BH219" s="233">
        <v>0</v>
      </c>
      <c r="BI219" s="233">
        <v>0</v>
      </c>
      <c r="BJ219" s="233">
        <v>0</v>
      </c>
      <c r="BK219" s="233">
        <v>0</v>
      </c>
      <c r="BL219" s="233">
        <v>395</v>
      </c>
      <c r="BM219" s="233">
        <v>2510</v>
      </c>
      <c r="BN219" s="233">
        <v>0</v>
      </c>
      <c r="BO219" s="233">
        <v>15</v>
      </c>
      <c r="BP219" s="233">
        <v>0</v>
      </c>
      <c r="BQ219" s="233">
        <v>325</v>
      </c>
      <c r="BR219" s="233">
        <v>0</v>
      </c>
      <c r="BS219" s="233">
        <v>0</v>
      </c>
      <c r="BT219" s="233">
        <v>0</v>
      </c>
      <c r="BU219" s="233">
        <v>0</v>
      </c>
      <c r="BV219" s="233">
        <v>0</v>
      </c>
      <c r="BW219" s="233">
        <v>0</v>
      </c>
      <c r="BX219" s="233">
        <v>0</v>
      </c>
      <c r="BY219" s="233">
        <v>0</v>
      </c>
      <c r="BZ219" s="233">
        <v>0</v>
      </c>
      <c r="CA219" s="233">
        <v>0</v>
      </c>
      <c r="CB219" s="343"/>
      <c r="CC219" s="343">
        <v>0</v>
      </c>
      <c r="CD219" s="346"/>
      <c r="CE219" s="253">
        <v>0</v>
      </c>
      <c r="CF219" s="233">
        <v>0</v>
      </c>
      <c r="CG219" s="233">
        <v>0</v>
      </c>
      <c r="CH219" s="233">
        <v>0</v>
      </c>
      <c r="CI219" s="234">
        <v>0</v>
      </c>
    </row>
    <row r="220" spans="1:87" s="145" customFormat="1" x14ac:dyDescent="0.2">
      <c r="A220" s="337" t="s">
        <v>382</v>
      </c>
      <c r="B220" s="334" t="s">
        <v>1869</v>
      </c>
      <c r="C220" s="232">
        <v>0</v>
      </c>
      <c r="D220" s="233">
        <v>13290</v>
      </c>
      <c r="E220" s="233">
        <v>3015</v>
      </c>
      <c r="F220" s="233">
        <v>5105</v>
      </c>
      <c r="G220" s="233">
        <v>2300</v>
      </c>
      <c r="H220" s="233">
        <v>5125</v>
      </c>
      <c r="I220" s="233">
        <v>105</v>
      </c>
      <c r="J220" s="233">
        <v>0</v>
      </c>
      <c r="K220" s="233">
        <v>0</v>
      </c>
      <c r="L220" s="233">
        <v>0</v>
      </c>
      <c r="M220" s="233">
        <v>0</v>
      </c>
      <c r="N220" s="233">
        <v>0</v>
      </c>
      <c r="O220" s="233">
        <v>0</v>
      </c>
      <c r="P220" s="233"/>
      <c r="Q220" s="233">
        <v>0</v>
      </c>
      <c r="R220" s="233">
        <v>0</v>
      </c>
      <c r="S220" s="233">
        <v>0</v>
      </c>
      <c r="T220" s="233">
        <v>0</v>
      </c>
      <c r="U220" s="233">
        <v>0</v>
      </c>
      <c r="V220" s="233">
        <v>12105</v>
      </c>
      <c r="W220" s="233">
        <v>575</v>
      </c>
      <c r="X220" s="233">
        <v>0</v>
      </c>
      <c r="Y220" s="233">
        <v>0</v>
      </c>
      <c r="Z220" s="233">
        <v>30330</v>
      </c>
      <c r="AA220" s="233">
        <v>1835</v>
      </c>
      <c r="AB220" s="233">
        <v>30</v>
      </c>
      <c r="AC220" s="233">
        <v>1345</v>
      </c>
      <c r="AD220" s="233">
        <v>0</v>
      </c>
      <c r="AE220" s="233">
        <v>0</v>
      </c>
      <c r="AF220" s="233">
        <v>0</v>
      </c>
      <c r="AG220" s="233">
        <v>0</v>
      </c>
      <c r="AH220" s="233">
        <v>0</v>
      </c>
      <c r="AI220" s="233">
        <v>580</v>
      </c>
      <c r="AJ220" s="233" t="s">
        <v>1676</v>
      </c>
      <c r="AK220" s="233">
        <v>1595</v>
      </c>
      <c r="AL220" s="233">
        <v>0</v>
      </c>
      <c r="AM220" s="233"/>
      <c r="AN220" s="233">
        <v>0</v>
      </c>
      <c r="AO220" s="233" t="s">
        <v>1676</v>
      </c>
      <c r="AP220" s="233">
        <v>15</v>
      </c>
      <c r="AQ220" s="233">
        <v>0</v>
      </c>
      <c r="AR220" s="233">
        <v>0</v>
      </c>
      <c r="AS220" s="233">
        <v>0</v>
      </c>
      <c r="AT220" s="233">
        <v>95</v>
      </c>
      <c r="AU220" s="233">
        <v>0</v>
      </c>
      <c r="AV220" s="233">
        <v>0</v>
      </c>
      <c r="AW220" s="233">
        <v>0</v>
      </c>
      <c r="AX220" s="233">
        <v>0</v>
      </c>
      <c r="AY220" s="233">
        <v>325</v>
      </c>
      <c r="AZ220" s="233">
        <v>8265</v>
      </c>
      <c r="BA220" s="233">
        <v>0</v>
      </c>
      <c r="BB220" s="233">
        <v>175</v>
      </c>
      <c r="BC220" s="233">
        <v>0</v>
      </c>
      <c r="BD220" s="233">
        <v>0</v>
      </c>
      <c r="BE220" s="233">
        <v>0</v>
      </c>
      <c r="BF220" s="233">
        <v>0</v>
      </c>
      <c r="BG220" s="233">
        <v>4710</v>
      </c>
      <c r="BH220" s="233">
        <v>2495</v>
      </c>
      <c r="BI220" s="233">
        <v>2820</v>
      </c>
      <c r="BJ220" s="233">
        <v>0</v>
      </c>
      <c r="BK220" s="233">
        <v>0</v>
      </c>
      <c r="BL220" s="233">
        <v>0</v>
      </c>
      <c r="BM220" s="233">
        <v>0</v>
      </c>
      <c r="BN220" s="233">
        <v>0</v>
      </c>
      <c r="BO220" s="233">
        <v>0</v>
      </c>
      <c r="BP220" s="233">
        <v>0</v>
      </c>
      <c r="BQ220" s="233">
        <v>0</v>
      </c>
      <c r="BR220" s="233">
        <v>395</v>
      </c>
      <c r="BS220" s="233">
        <v>1030</v>
      </c>
      <c r="BT220" s="233">
        <v>0</v>
      </c>
      <c r="BU220" s="233">
        <v>0</v>
      </c>
      <c r="BV220" s="233">
        <v>0</v>
      </c>
      <c r="BW220" s="233">
        <v>0</v>
      </c>
      <c r="BX220" s="233">
        <v>0</v>
      </c>
      <c r="BY220" s="233">
        <v>0</v>
      </c>
      <c r="BZ220" s="233">
        <v>0</v>
      </c>
      <c r="CA220" s="233">
        <v>0</v>
      </c>
      <c r="CB220" s="343"/>
      <c r="CC220" s="343">
        <v>0</v>
      </c>
      <c r="CD220" s="346"/>
      <c r="CE220" s="253">
        <v>0</v>
      </c>
      <c r="CF220" s="233">
        <v>0</v>
      </c>
      <c r="CG220" s="233">
        <v>0</v>
      </c>
      <c r="CH220" s="233">
        <v>0</v>
      </c>
      <c r="CI220" s="234">
        <v>0</v>
      </c>
    </row>
    <row r="221" spans="1:87" s="145" customFormat="1" x14ac:dyDescent="0.2">
      <c r="A221" s="337" t="s">
        <v>183</v>
      </c>
      <c r="B221" s="334" t="s">
        <v>1870</v>
      </c>
      <c r="C221" s="232">
        <v>0</v>
      </c>
      <c r="D221" s="233">
        <v>12225</v>
      </c>
      <c r="E221" s="233">
        <v>3125</v>
      </c>
      <c r="F221" s="233">
        <v>5030</v>
      </c>
      <c r="G221" s="233">
        <v>2690</v>
      </c>
      <c r="H221" s="233">
        <v>2055</v>
      </c>
      <c r="I221" s="233">
        <v>135</v>
      </c>
      <c r="J221" s="233">
        <v>0</v>
      </c>
      <c r="K221" s="233">
        <v>0</v>
      </c>
      <c r="L221" s="233">
        <v>0</v>
      </c>
      <c r="M221" s="233">
        <v>1020</v>
      </c>
      <c r="N221" s="233">
        <v>0</v>
      </c>
      <c r="O221" s="233">
        <v>0</v>
      </c>
      <c r="P221" s="233"/>
      <c r="Q221" s="233">
        <v>0</v>
      </c>
      <c r="R221" s="233" t="s">
        <v>1676</v>
      </c>
      <c r="S221" s="233">
        <v>13295</v>
      </c>
      <c r="T221" s="233">
        <v>0</v>
      </c>
      <c r="U221" s="233">
        <v>45</v>
      </c>
      <c r="V221" s="233">
        <v>520</v>
      </c>
      <c r="W221" s="233">
        <v>2160</v>
      </c>
      <c r="X221" s="233">
        <v>190</v>
      </c>
      <c r="Y221" s="233">
        <v>0</v>
      </c>
      <c r="Z221" s="233">
        <v>13895</v>
      </c>
      <c r="AA221" s="233">
        <v>7015</v>
      </c>
      <c r="AB221" s="233">
        <v>425</v>
      </c>
      <c r="AC221" s="233" t="s">
        <v>1676</v>
      </c>
      <c r="AD221" s="233">
        <v>0</v>
      </c>
      <c r="AE221" s="233">
        <v>0</v>
      </c>
      <c r="AF221" s="233">
        <v>0</v>
      </c>
      <c r="AG221" s="233">
        <v>0</v>
      </c>
      <c r="AH221" s="233">
        <v>0</v>
      </c>
      <c r="AI221" s="233">
        <v>0</v>
      </c>
      <c r="AJ221" s="233" t="s">
        <v>1676</v>
      </c>
      <c r="AK221" s="233">
        <v>2200</v>
      </c>
      <c r="AL221" s="233">
        <v>0</v>
      </c>
      <c r="AM221" s="233"/>
      <c r="AN221" s="233">
        <v>75</v>
      </c>
      <c r="AO221" s="233" t="s">
        <v>1676</v>
      </c>
      <c r="AP221" s="233">
        <v>1930</v>
      </c>
      <c r="AQ221" s="233">
        <v>0</v>
      </c>
      <c r="AR221" s="233">
        <v>0</v>
      </c>
      <c r="AS221" s="233">
        <v>0</v>
      </c>
      <c r="AT221" s="233">
        <v>3020</v>
      </c>
      <c r="AU221" s="233">
        <v>355</v>
      </c>
      <c r="AV221" s="233">
        <v>0</v>
      </c>
      <c r="AW221" s="233">
        <v>270</v>
      </c>
      <c r="AX221" s="233">
        <v>0</v>
      </c>
      <c r="AY221" s="233">
        <v>95</v>
      </c>
      <c r="AZ221" s="233">
        <v>5135</v>
      </c>
      <c r="BA221" s="233">
        <v>0</v>
      </c>
      <c r="BB221" s="233">
        <v>11690</v>
      </c>
      <c r="BC221" s="233">
        <v>0</v>
      </c>
      <c r="BD221" s="233">
        <v>0</v>
      </c>
      <c r="BE221" s="233">
        <v>0</v>
      </c>
      <c r="BF221" s="233">
        <v>0</v>
      </c>
      <c r="BG221" s="233">
        <v>7265</v>
      </c>
      <c r="BH221" s="233">
        <v>3515</v>
      </c>
      <c r="BI221" s="233">
        <v>1465</v>
      </c>
      <c r="BJ221" s="233" t="s">
        <v>1676</v>
      </c>
      <c r="BK221" s="233">
        <v>0</v>
      </c>
      <c r="BL221" s="233">
        <v>0</v>
      </c>
      <c r="BM221" s="233">
        <v>0</v>
      </c>
      <c r="BN221" s="233">
        <v>0</v>
      </c>
      <c r="BO221" s="233">
        <v>0</v>
      </c>
      <c r="BP221" s="233">
        <v>0</v>
      </c>
      <c r="BQ221" s="233">
        <v>0</v>
      </c>
      <c r="BR221" s="233">
        <v>50</v>
      </c>
      <c r="BS221" s="233">
        <v>35</v>
      </c>
      <c r="BT221" s="233">
        <v>0</v>
      </c>
      <c r="BU221" s="233">
        <v>0</v>
      </c>
      <c r="BV221" s="233">
        <v>0</v>
      </c>
      <c r="BW221" s="233">
        <v>790</v>
      </c>
      <c r="BX221" s="233">
        <v>0</v>
      </c>
      <c r="BY221" s="233">
        <v>0</v>
      </c>
      <c r="BZ221" s="233">
        <v>0</v>
      </c>
      <c r="CA221" s="233">
        <v>0</v>
      </c>
      <c r="CB221" s="343"/>
      <c r="CC221" s="343">
        <v>0</v>
      </c>
      <c r="CD221" s="346"/>
      <c r="CE221" s="253">
        <v>0</v>
      </c>
      <c r="CF221" s="233">
        <v>0</v>
      </c>
      <c r="CG221" s="233">
        <v>0</v>
      </c>
      <c r="CH221" s="233">
        <v>0</v>
      </c>
      <c r="CI221" s="234">
        <v>0</v>
      </c>
    </row>
    <row r="222" spans="1:87" s="145" customFormat="1" x14ac:dyDescent="0.2">
      <c r="A222" s="337" t="s">
        <v>583</v>
      </c>
      <c r="B222" s="334" t="s">
        <v>1871</v>
      </c>
      <c r="C222" s="232">
        <v>0</v>
      </c>
      <c r="D222" s="233">
        <v>16420</v>
      </c>
      <c r="E222" s="233">
        <v>6290</v>
      </c>
      <c r="F222" s="233">
        <v>8315</v>
      </c>
      <c r="G222" s="233">
        <v>2905</v>
      </c>
      <c r="H222" s="233">
        <v>3155</v>
      </c>
      <c r="I222" s="233">
        <v>4585</v>
      </c>
      <c r="J222" s="233">
        <v>0</v>
      </c>
      <c r="K222" s="233">
        <v>0</v>
      </c>
      <c r="L222" s="233">
        <v>0</v>
      </c>
      <c r="M222" s="233">
        <v>0</v>
      </c>
      <c r="N222" s="233">
        <v>0</v>
      </c>
      <c r="O222" s="233">
        <v>0</v>
      </c>
      <c r="P222" s="233"/>
      <c r="Q222" s="233">
        <v>0</v>
      </c>
      <c r="R222" s="233">
        <v>0</v>
      </c>
      <c r="S222" s="233">
        <v>9380</v>
      </c>
      <c r="T222" s="233">
        <v>0</v>
      </c>
      <c r="U222" s="233">
        <v>0</v>
      </c>
      <c r="V222" s="233">
        <v>580</v>
      </c>
      <c r="W222" s="233">
        <v>4910</v>
      </c>
      <c r="X222" s="233">
        <v>0</v>
      </c>
      <c r="Y222" s="233">
        <v>0</v>
      </c>
      <c r="Z222" s="233">
        <v>18955</v>
      </c>
      <c r="AA222" s="233">
        <v>16665</v>
      </c>
      <c r="AB222" s="233">
        <v>0</v>
      </c>
      <c r="AC222" s="233">
        <v>9935</v>
      </c>
      <c r="AD222" s="233">
        <v>0</v>
      </c>
      <c r="AE222" s="233">
        <v>0</v>
      </c>
      <c r="AF222" s="233">
        <v>0</v>
      </c>
      <c r="AG222" s="233">
        <v>0</v>
      </c>
      <c r="AH222" s="233">
        <v>0</v>
      </c>
      <c r="AI222" s="233">
        <v>10</v>
      </c>
      <c r="AJ222" s="233" t="s">
        <v>1676</v>
      </c>
      <c r="AK222" s="233">
        <v>6355</v>
      </c>
      <c r="AL222" s="233">
        <v>0</v>
      </c>
      <c r="AM222" s="233"/>
      <c r="AN222" s="233">
        <v>0</v>
      </c>
      <c r="AO222" s="233">
        <v>65</v>
      </c>
      <c r="AP222" s="233">
        <v>8865</v>
      </c>
      <c r="AQ222" s="233">
        <v>0</v>
      </c>
      <c r="AR222" s="233">
        <v>0</v>
      </c>
      <c r="AS222" s="233">
        <v>0</v>
      </c>
      <c r="AT222" s="233">
        <v>0</v>
      </c>
      <c r="AU222" s="233">
        <v>10250</v>
      </c>
      <c r="AV222" s="233">
        <v>0</v>
      </c>
      <c r="AW222" s="233">
        <v>2035</v>
      </c>
      <c r="AX222" s="233">
        <v>0</v>
      </c>
      <c r="AY222" s="233">
        <v>1260</v>
      </c>
      <c r="AZ222" s="233">
        <v>14100</v>
      </c>
      <c r="BA222" s="233">
        <v>0</v>
      </c>
      <c r="BB222" s="233">
        <v>26540</v>
      </c>
      <c r="BC222" s="233">
        <v>0</v>
      </c>
      <c r="BD222" s="233">
        <v>0</v>
      </c>
      <c r="BE222" s="233">
        <v>0</v>
      </c>
      <c r="BF222" s="233">
        <v>0</v>
      </c>
      <c r="BG222" s="233">
        <v>11945</v>
      </c>
      <c r="BH222" s="233">
        <v>4575</v>
      </c>
      <c r="BI222" s="233">
        <v>6715</v>
      </c>
      <c r="BJ222" s="233">
        <v>0</v>
      </c>
      <c r="BK222" s="233">
        <v>0</v>
      </c>
      <c r="BL222" s="233">
        <v>0</v>
      </c>
      <c r="BM222" s="233">
        <v>0</v>
      </c>
      <c r="BN222" s="233">
        <v>0</v>
      </c>
      <c r="BO222" s="233">
        <v>0</v>
      </c>
      <c r="BP222" s="233">
        <v>0</v>
      </c>
      <c r="BQ222" s="233">
        <v>0</v>
      </c>
      <c r="BR222" s="233">
        <v>1870</v>
      </c>
      <c r="BS222" s="233">
        <v>1250</v>
      </c>
      <c r="BT222" s="233">
        <v>0</v>
      </c>
      <c r="BU222" s="233">
        <v>0</v>
      </c>
      <c r="BV222" s="233">
        <v>0</v>
      </c>
      <c r="BW222" s="233">
        <v>0</v>
      </c>
      <c r="BX222" s="233">
        <v>0</v>
      </c>
      <c r="BY222" s="233">
        <v>0</v>
      </c>
      <c r="BZ222" s="233">
        <v>0</v>
      </c>
      <c r="CA222" s="233">
        <v>0</v>
      </c>
      <c r="CB222" s="343"/>
      <c r="CC222" s="343">
        <v>305</v>
      </c>
      <c r="CD222" s="346"/>
      <c r="CE222" s="253">
        <v>0</v>
      </c>
      <c r="CF222" s="233">
        <v>0</v>
      </c>
      <c r="CG222" s="233">
        <v>0</v>
      </c>
      <c r="CH222" s="233">
        <v>465</v>
      </c>
      <c r="CI222" s="234">
        <v>0</v>
      </c>
    </row>
    <row r="223" spans="1:87" s="145" customFormat="1" x14ac:dyDescent="0.2">
      <c r="A223" s="337" t="s">
        <v>190</v>
      </c>
      <c r="B223" s="334" t="s">
        <v>1872</v>
      </c>
      <c r="C223" s="232">
        <v>0</v>
      </c>
      <c r="D223" s="233">
        <v>0</v>
      </c>
      <c r="E223" s="233">
        <v>0</v>
      </c>
      <c r="F223" s="233">
        <v>0</v>
      </c>
      <c r="G223" s="233">
        <v>0</v>
      </c>
      <c r="H223" s="233">
        <v>0</v>
      </c>
      <c r="I223" s="233">
        <v>0</v>
      </c>
      <c r="J223" s="233">
        <v>0</v>
      </c>
      <c r="K223" s="233">
        <v>0</v>
      </c>
      <c r="L223" s="233">
        <v>0</v>
      </c>
      <c r="M223" s="233">
        <v>0</v>
      </c>
      <c r="N223" s="233">
        <v>0</v>
      </c>
      <c r="O223" s="233">
        <v>0</v>
      </c>
      <c r="P223" s="233"/>
      <c r="Q223" s="233">
        <v>0</v>
      </c>
      <c r="R223" s="233">
        <v>0</v>
      </c>
      <c r="S223" s="233">
        <v>0</v>
      </c>
      <c r="T223" s="233">
        <v>0</v>
      </c>
      <c r="U223" s="233">
        <v>0</v>
      </c>
      <c r="V223" s="233">
        <v>0</v>
      </c>
      <c r="W223" s="233">
        <v>110</v>
      </c>
      <c r="X223" s="233">
        <v>0</v>
      </c>
      <c r="Y223" s="233">
        <v>0</v>
      </c>
      <c r="Z223" s="233" t="s">
        <v>1676</v>
      </c>
      <c r="AA223" s="233" t="s">
        <v>1676</v>
      </c>
      <c r="AB223" s="233">
        <v>0</v>
      </c>
      <c r="AC223" s="233">
        <v>385</v>
      </c>
      <c r="AD223" s="233">
        <v>0</v>
      </c>
      <c r="AE223" s="233">
        <v>0</v>
      </c>
      <c r="AF223" s="233">
        <v>0</v>
      </c>
      <c r="AG223" s="233">
        <v>0</v>
      </c>
      <c r="AH223" s="233">
        <v>0</v>
      </c>
      <c r="AI223" s="233">
        <v>770</v>
      </c>
      <c r="AJ223" s="233">
        <v>0</v>
      </c>
      <c r="AK223" s="233">
        <v>0</v>
      </c>
      <c r="AL223" s="233">
        <v>0</v>
      </c>
      <c r="AM223" s="233"/>
      <c r="AN223" s="233">
        <v>620</v>
      </c>
      <c r="AO223" s="233">
        <v>0</v>
      </c>
      <c r="AP223" s="233">
        <v>0</v>
      </c>
      <c r="AQ223" s="233">
        <v>0</v>
      </c>
      <c r="AR223" s="233">
        <v>0</v>
      </c>
      <c r="AS223" s="233">
        <v>0</v>
      </c>
      <c r="AT223" s="233">
        <v>0</v>
      </c>
      <c r="AU223" s="233">
        <v>0</v>
      </c>
      <c r="AV223" s="233">
        <v>0</v>
      </c>
      <c r="AW223" s="233">
        <v>205</v>
      </c>
      <c r="AX223" s="233">
        <v>0</v>
      </c>
      <c r="AY223" s="233">
        <v>2565</v>
      </c>
      <c r="AZ223" s="233">
        <v>0</v>
      </c>
      <c r="BA223" s="233">
        <v>0</v>
      </c>
      <c r="BB223" s="233">
        <v>1520</v>
      </c>
      <c r="BC223" s="233">
        <v>0</v>
      </c>
      <c r="BD223" s="233">
        <v>0</v>
      </c>
      <c r="BE223" s="233">
        <v>0</v>
      </c>
      <c r="BF223" s="233">
        <v>0</v>
      </c>
      <c r="BG223" s="233">
        <v>0</v>
      </c>
      <c r="BH223" s="233">
        <v>0</v>
      </c>
      <c r="BI223" s="233">
        <v>0</v>
      </c>
      <c r="BJ223" s="233">
        <v>0</v>
      </c>
      <c r="BK223" s="233">
        <v>0</v>
      </c>
      <c r="BL223" s="233">
        <v>45</v>
      </c>
      <c r="BM223" s="233">
        <v>2010</v>
      </c>
      <c r="BN223" s="233" t="s">
        <v>1676</v>
      </c>
      <c r="BO223" s="233">
        <v>80</v>
      </c>
      <c r="BP223" s="233">
        <v>0</v>
      </c>
      <c r="BQ223" s="233">
        <v>255</v>
      </c>
      <c r="BR223" s="233">
        <v>80</v>
      </c>
      <c r="BS223" s="233">
        <v>0</v>
      </c>
      <c r="BT223" s="233">
        <v>0</v>
      </c>
      <c r="BU223" s="233">
        <v>0</v>
      </c>
      <c r="BV223" s="233">
        <v>0</v>
      </c>
      <c r="BW223" s="233">
        <v>0</v>
      </c>
      <c r="BX223" s="233">
        <v>0</v>
      </c>
      <c r="BY223" s="233">
        <v>0</v>
      </c>
      <c r="BZ223" s="233">
        <v>0</v>
      </c>
      <c r="CA223" s="233">
        <v>0</v>
      </c>
      <c r="CB223" s="343"/>
      <c r="CC223" s="343">
        <v>0</v>
      </c>
      <c r="CD223" s="346"/>
      <c r="CE223" s="253">
        <v>0</v>
      </c>
      <c r="CF223" s="233">
        <v>0</v>
      </c>
      <c r="CG223" s="233">
        <v>0</v>
      </c>
      <c r="CH223" s="233">
        <v>0</v>
      </c>
      <c r="CI223" s="234">
        <v>0</v>
      </c>
    </row>
    <row r="224" spans="1:87" s="145" customFormat="1" x14ac:dyDescent="0.2">
      <c r="A224" s="337" t="s">
        <v>1600</v>
      </c>
      <c r="B224" s="334" t="s">
        <v>1873</v>
      </c>
      <c r="C224" s="232">
        <v>0</v>
      </c>
      <c r="D224" s="233">
        <v>50</v>
      </c>
      <c r="E224" s="233">
        <v>0</v>
      </c>
      <c r="F224" s="233">
        <v>110</v>
      </c>
      <c r="G224" s="233">
        <v>0</v>
      </c>
      <c r="H224" s="233">
        <v>0</v>
      </c>
      <c r="I224" s="233">
        <v>0</v>
      </c>
      <c r="J224" s="233">
        <v>0</v>
      </c>
      <c r="K224" s="233">
        <v>0</v>
      </c>
      <c r="L224" s="233">
        <v>0</v>
      </c>
      <c r="M224" s="233">
        <v>0</v>
      </c>
      <c r="N224" s="233">
        <v>0</v>
      </c>
      <c r="O224" s="233">
        <v>0</v>
      </c>
      <c r="P224" s="233"/>
      <c r="Q224" s="233">
        <v>0</v>
      </c>
      <c r="R224" s="233">
        <v>0</v>
      </c>
      <c r="S224" s="233">
        <v>0</v>
      </c>
      <c r="T224" s="233">
        <v>0</v>
      </c>
      <c r="U224" s="233">
        <v>0</v>
      </c>
      <c r="V224" s="233">
        <v>0</v>
      </c>
      <c r="W224" s="233">
        <v>0</v>
      </c>
      <c r="X224" s="233">
        <v>0</v>
      </c>
      <c r="Y224" s="233">
        <v>0</v>
      </c>
      <c r="Z224" s="233">
        <v>0</v>
      </c>
      <c r="AA224" s="233">
        <v>0</v>
      </c>
      <c r="AB224" s="233">
        <v>0</v>
      </c>
      <c r="AC224" s="233">
        <v>0</v>
      </c>
      <c r="AD224" s="233">
        <v>0</v>
      </c>
      <c r="AE224" s="233">
        <v>0</v>
      </c>
      <c r="AF224" s="233">
        <v>0</v>
      </c>
      <c r="AG224" s="233">
        <v>0</v>
      </c>
      <c r="AH224" s="233">
        <v>0</v>
      </c>
      <c r="AI224" s="233">
        <v>0</v>
      </c>
      <c r="AJ224" s="233">
        <v>0</v>
      </c>
      <c r="AK224" s="233">
        <v>0</v>
      </c>
      <c r="AL224" s="233">
        <v>0</v>
      </c>
      <c r="AM224" s="233"/>
      <c r="AN224" s="233">
        <v>0</v>
      </c>
      <c r="AO224" s="233">
        <v>0</v>
      </c>
      <c r="AP224" s="233">
        <v>0</v>
      </c>
      <c r="AQ224" s="233">
        <v>0</v>
      </c>
      <c r="AR224" s="233">
        <v>0</v>
      </c>
      <c r="AS224" s="233">
        <v>0</v>
      </c>
      <c r="AT224" s="233">
        <v>0</v>
      </c>
      <c r="AU224" s="233">
        <v>0</v>
      </c>
      <c r="AV224" s="233">
        <v>0</v>
      </c>
      <c r="AW224" s="233">
        <v>0</v>
      </c>
      <c r="AX224" s="233">
        <v>0</v>
      </c>
      <c r="AY224" s="233">
        <v>0</v>
      </c>
      <c r="AZ224" s="233">
        <v>0</v>
      </c>
      <c r="BA224" s="233">
        <v>0</v>
      </c>
      <c r="BB224" s="233">
        <v>0</v>
      </c>
      <c r="BC224" s="233">
        <v>0</v>
      </c>
      <c r="BD224" s="233">
        <v>0</v>
      </c>
      <c r="BE224" s="233">
        <v>0</v>
      </c>
      <c r="BF224" s="233">
        <v>0</v>
      </c>
      <c r="BG224" s="233">
        <v>0</v>
      </c>
      <c r="BH224" s="233">
        <v>0</v>
      </c>
      <c r="BI224" s="233">
        <v>0</v>
      </c>
      <c r="BJ224" s="233">
        <v>0</v>
      </c>
      <c r="BK224" s="233">
        <v>0</v>
      </c>
      <c r="BL224" s="233">
        <v>0</v>
      </c>
      <c r="BM224" s="233">
        <v>0</v>
      </c>
      <c r="BN224" s="233">
        <v>0</v>
      </c>
      <c r="BO224" s="233">
        <v>0</v>
      </c>
      <c r="BP224" s="233">
        <v>0</v>
      </c>
      <c r="BQ224" s="233">
        <v>0</v>
      </c>
      <c r="BR224" s="233">
        <v>0</v>
      </c>
      <c r="BS224" s="233">
        <v>0</v>
      </c>
      <c r="BT224" s="233">
        <v>0</v>
      </c>
      <c r="BU224" s="233">
        <v>0</v>
      </c>
      <c r="BV224" s="233">
        <v>0</v>
      </c>
      <c r="BW224" s="233">
        <v>0</v>
      </c>
      <c r="BX224" s="233">
        <v>0</v>
      </c>
      <c r="BY224" s="233">
        <v>0</v>
      </c>
      <c r="BZ224" s="233">
        <v>0</v>
      </c>
      <c r="CA224" s="233">
        <v>0</v>
      </c>
      <c r="CB224" s="343"/>
      <c r="CC224" s="343">
        <v>0</v>
      </c>
      <c r="CD224" s="346"/>
      <c r="CE224" s="253">
        <v>0</v>
      </c>
      <c r="CF224" s="233">
        <v>0</v>
      </c>
      <c r="CG224" s="233">
        <v>0</v>
      </c>
      <c r="CH224" s="233">
        <v>0</v>
      </c>
      <c r="CI224" s="234">
        <v>0</v>
      </c>
    </row>
    <row r="225" spans="1:87" s="145" customFormat="1" x14ac:dyDescent="0.2">
      <c r="A225" s="337" t="s">
        <v>395</v>
      </c>
      <c r="B225" s="334" t="s">
        <v>1874</v>
      </c>
      <c r="C225" s="232">
        <v>0</v>
      </c>
      <c r="D225" s="233">
        <v>9065</v>
      </c>
      <c r="E225" s="233">
        <v>3065</v>
      </c>
      <c r="F225" s="233">
        <v>4290</v>
      </c>
      <c r="G225" s="233">
        <v>1470</v>
      </c>
      <c r="H225" s="233">
        <v>1250</v>
      </c>
      <c r="I225" s="233">
        <v>145</v>
      </c>
      <c r="J225" s="233">
        <v>0</v>
      </c>
      <c r="K225" s="233">
        <v>0</v>
      </c>
      <c r="L225" s="233">
        <v>0</v>
      </c>
      <c r="M225" s="233">
        <v>320</v>
      </c>
      <c r="N225" s="233">
        <v>55</v>
      </c>
      <c r="O225" s="233">
        <v>0</v>
      </c>
      <c r="P225" s="233"/>
      <c r="Q225" s="233">
        <v>0</v>
      </c>
      <c r="R225" s="233">
        <v>0</v>
      </c>
      <c r="S225" s="233">
        <v>0</v>
      </c>
      <c r="T225" s="233">
        <v>0</v>
      </c>
      <c r="U225" s="233" t="s">
        <v>1676</v>
      </c>
      <c r="V225" s="233">
        <v>3010</v>
      </c>
      <c r="W225" s="233">
        <v>505</v>
      </c>
      <c r="X225" s="233">
        <v>0</v>
      </c>
      <c r="Y225" s="233">
        <v>0</v>
      </c>
      <c r="Z225" s="233">
        <v>25535</v>
      </c>
      <c r="AA225" s="233">
        <v>2845</v>
      </c>
      <c r="AB225" s="233">
        <v>0</v>
      </c>
      <c r="AC225" s="233">
        <v>4350</v>
      </c>
      <c r="AD225" s="233">
        <v>0</v>
      </c>
      <c r="AE225" s="233">
        <v>0</v>
      </c>
      <c r="AF225" s="233">
        <v>0</v>
      </c>
      <c r="AG225" s="233">
        <v>0</v>
      </c>
      <c r="AH225" s="233">
        <v>0</v>
      </c>
      <c r="AI225" s="233">
        <v>0</v>
      </c>
      <c r="AJ225" s="233">
        <v>0</v>
      </c>
      <c r="AK225" s="233">
        <v>2590</v>
      </c>
      <c r="AL225" s="233">
        <v>0</v>
      </c>
      <c r="AM225" s="233"/>
      <c r="AN225" s="233" t="s">
        <v>1676</v>
      </c>
      <c r="AO225" s="233">
        <v>955</v>
      </c>
      <c r="AP225" s="233">
        <v>4135</v>
      </c>
      <c r="AQ225" s="233">
        <v>0</v>
      </c>
      <c r="AR225" s="233">
        <v>0</v>
      </c>
      <c r="AS225" s="233">
        <v>0</v>
      </c>
      <c r="AT225" s="233">
        <v>1450</v>
      </c>
      <c r="AU225" s="233">
        <v>3110</v>
      </c>
      <c r="AV225" s="233">
        <v>0</v>
      </c>
      <c r="AW225" s="233" t="s">
        <v>1676</v>
      </c>
      <c r="AX225" s="233">
        <v>0</v>
      </c>
      <c r="AY225" s="233">
        <v>165</v>
      </c>
      <c r="AZ225" s="233">
        <v>11240</v>
      </c>
      <c r="BA225" s="233">
        <v>0</v>
      </c>
      <c r="BB225" s="233">
        <v>0</v>
      </c>
      <c r="BC225" s="233">
        <v>0</v>
      </c>
      <c r="BD225" s="233">
        <v>0</v>
      </c>
      <c r="BE225" s="233">
        <v>0</v>
      </c>
      <c r="BF225" s="233">
        <v>0</v>
      </c>
      <c r="BG225" s="233">
        <v>20</v>
      </c>
      <c r="BH225" s="233">
        <v>8050</v>
      </c>
      <c r="BI225" s="233">
        <v>525</v>
      </c>
      <c r="BJ225" s="233">
        <v>0</v>
      </c>
      <c r="BK225" s="233">
        <v>0</v>
      </c>
      <c r="BL225" s="233">
        <v>0</v>
      </c>
      <c r="BM225" s="233">
        <v>0</v>
      </c>
      <c r="BN225" s="233">
        <v>0</v>
      </c>
      <c r="BO225" s="233">
        <v>0</v>
      </c>
      <c r="BP225" s="233">
        <v>0</v>
      </c>
      <c r="BQ225" s="233">
        <v>0</v>
      </c>
      <c r="BR225" s="233">
        <v>950</v>
      </c>
      <c r="BS225" s="233" t="s">
        <v>1676</v>
      </c>
      <c r="BT225" s="233">
        <v>0</v>
      </c>
      <c r="BU225" s="233">
        <v>0</v>
      </c>
      <c r="BV225" s="233">
        <v>0</v>
      </c>
      <c r="BW225" s="233">
        <v>0</v>
      </c>
      <c r="BX225" s="233">
        <v>0</v>
      </c>
      <c r="BY225" s="233">
        <v>0</v>
      </c>
      <c r="BZ225" s="233">
        <v>0</v>
      </c>
      <c r="CA225" s="233">
        <v>0</v>
      </c>
      <c r="CB225" s="343"/>
      <c r="CC225" s="343">
        <v>0</v>
      </c>
      <c r="CD225" s="346"/>
      <c r="CE225" s="253">
        <v>0</v>
      </c>
      <c r="CF225" s="233">
        <v>0</v>
      </c>
      <c r="CG225" s="233">
        <v>0</v>
      </c>
      <c r="CH225" s="233">
        <v>2505</v>
      </c>
      <c r="CI225" s="234">
        <v>290</v>
      </c>
    </row>
    <row r="226" spans="1:87" s="145" customFormat="1" x14ac:dyDescent="0.2">
      <c r="A226" s="337" t="s">
        <v>811</v>
      </c>
      <c r="B226" s="334" t="s">
        <v>1875</v>
      </c>
      <c r="C226" s="232">
        <v>0</v>
      </c>
      <c r="D226" s="233">
        <v>0</v>
      </c>
      <c r="E226" s="233">
        <v>0</v>
      </c>
      <c r="F226" s="233">
        <v>0</v>
      </c>
      <c r="G226" s="233">
        <v>0</v>
      </c>
      <c r="H226" s="233">
        <v>37695</v>
      </c>
      <c r="I226" s="233">
        <v>0</v>
      </c>
      <c r="J226" s="233">
        <v>0</v>
      </c>
      <c r="K226" s="233">
        <v>0</v>
      </c>
      <c r="L226" s="233">
        <v>0</v>
      </c>
      <c r="M226" s="233">
        <v>0</v>
      </c>
      <c r="N226" s="233">
        <v>0</v>
      </c>
      <c r="O226" s="233">
        <v>0</v>
      </c>
      <c r="P226" s="233"/>
      <c r="Q226" s="233">
        <v>0</v>
      </c>
      <c r="R226" s="233">
        <v>0</v>
      </c>
      <c r="S226" s="233">
        <v>0</v>
      </c>
      <c r="T226" s="233">
        <v>0</v>
      </c>
      <c r="U226" s="233">
        <v>0</v>
      </c>
      <c r="V226" s="233">
        <v>0</v>
      </c>
      <c r="W226" s="233">
        <v>0</v>
      </c>
      <c r="X226" s="233">
        <v>0</v>
      </c>
      <c r="Y226" s="233">
        <v>0</v>
      </c>
      <c r="Z226" s="233">
        <v>0</v>
      </c>
      <c r="AA226" s="233">
        <v>0</v>
      </c>
      <c r="AB226" s="233">
        <v>0</v>
      </c>
      <c r="AC226" s="233">
        <v>0</v>
      </c>
      <c r="AD226" s="233">
        <v>0</v>
      </c>
      <c r="AE226" s="233">
        <v>0</v>
      </c>
      <c r="AF226" s="233">
        <v>0</v>
      </c>
      <c r="AG226" s="233">
        <v>0</v>
      </c>
      <c r="AH226" s="233">
        <v>0</v>
      </c>
      <c r="AI226" s="233">
        <v>0</v>
      </c>
      <c r="AJ226" s="233">
        <v>0</v>
      </c>
      <c r="AK226" s="233">
        <v>0</v>
      </c>
      <c r="AL226" s="233">
        <v>0</v>
      </c>
      <c r="AM226" s="233"/>
      <c r="AN226" s="233">
        <v>0</v>
      </c>
      <c r="AO226" s="233">
        <v>0</v>
      </c>
      <c r="AP226" s="233">
        <v>0</v>
      </c>
      <c r="AQ226" s="233">
        <v>0</v>
      </c>
      <c r="AR226" s="233">
        <v>0</v>
      </c>
      <c r="AS226" s="233">
        <v>0</v>
      </c>
      <c r="AT226" s="233">
        <v>0</v>
      </c>
      <c r="AU226" s="233">
        <v>490</v>
      </c>
      <c r="AV226" s="233">
        <v>0</v>
      </c>
      <c r="AW226" s="233">
        <v>0</v>
      </c>
      <c r="AX226" s="233">
        <v>0</v>
      </c>
      <c r="AY226" s="233">
        <v>0</v>
      </c>
      <c r="AZ226" s="233">
        <v>0</v>
      </c>
      <c r="BA226" s="233">
        <v>0</v>
      </c>
      <c r="BB226" s="233">
        <v>0</v>
      </c>
      <c r="BC226" s="233">
        <v>0</v>
      </c>
      <c r="BD226" s="233">
        <v>0</v>
      </c>
      <c r="BE226" s="233">
        <v>0</v>
      </c>
      <c r="BF226" s="233">
        <v>0</v>
      </c>
      <c r="BG226" s="233">
        <v>0</v>
      </c>
      <c r="BH226" s="233">
        <v>0</v>
      </c>
      <c r="BI226" s="233">
        <v>0</v>
      </c>
      <c r="BJ226" s="233">
        <v>0</v>
      </c>
      <c r="BK226" s="233">
        <v>0</v>
      </c>
      <c r="BL226" s="233">
        <v>0</v>
      </c>
      <c r="BM226" s="233">
        <v>0</v>
      </c>
      <c r="BN226" s="233">
        <v>0</v>
      </c>
      <c r="BO226" s="233">
        <v>0</v>
      </c>
      <c r="BP226" s="233">
        <v>0</v>
      </c>
      <c r="BQ226" s="233">
        <v>0</v>
      </c>
      <c r="BR226" s="233">
        <v>0</v>
      </c>
      <c r="BS226" s="233">
        <v>0</v>
      </c>
      <c r="BT226" s="233">
        <v>0</v>
      </c>
      <c r="BU226" s="233">
        <v>0</v>
      </c>
      <c r="BV226" s="233">
        <v>0</v>
      </c>
      <c r="BW226" s="233">
        <v>0</v>
      </c>
      <c r="BX226" s="233">
        <v>0</v>
      </c>
      <c r="BY226" s="233">
        <v>0</v>
      </c>
      <c r="BZ226" s="233">
        <v>0</v>
      </c>
      <c r="CA226" s="233">
        <v>0</v>
      </c>
      <c r="CB226" s="343"/>
      <c r="CC226" s="343">
        <v>0</v>
      </c>
      <c r="CD226" s="346"/>
      <c r="CE226" s="253">
        <v>0</v>
      </c>
      <c r="CF226" s="233">
        <v>0</v>
      </c>
      <c r="CG226" s="233">
        <v>0</v>
      </c>
      <c r="CH226" s="233">
        <v>0</v>
      </c>
      <c r="CI226" s="234">
        <v>0</v>
      </c>
    </row>
    <row r="227" spans="1:87" s="145" customFormat="1" x14ac:dyDescent="0.2">
      <c r="A227" s="337" t="s">
        <v>793</v>
      </c>
      <c r="B227" s="334" t="s">
        <v>1876</v>
      </c>
      <c r="C227" s="232">
        <v>0</v>
      </c>
      <c r="D227" s="233">
        <v>0</v>
      </c>
      <c r="E227" s="233">
        <v>0</v>
      </c>
      <c r="F227" s="233">
        <v>0</v>
      </c>
      <c r="G227" s="233">
        <v>0</v>
      </c>
      <c r="H227" s="233">
        <v>0</v>
      </c>
      <c r="I227" s="233">
        <v>0</v>
      </c>
      <c r="J227" s="233">
        <v>0</v>
      </c>
      <c r="K227" s="233">
        <v>0</v>
      </c>
      <c r="L227" s="233">
        <v>0</v>
      </c>
      <c r="M227" s="233">
        <v>0</v>
      </c>
      <c r="N227" s="233">
        <v>0</v>
      </c>
      <c r="O227" s="233">
        <v>0</v>
      </c>
      <c r="P227" s="233"/>
      <c r="Q227" s="233">
        <v>0</v>
      </c>
      <c r="R227" s="233">
        <v>0</v>
      </c>
      <c r="S227" s="233">
        <v>0</v>
      </c>
      <c r="T227" s="233">
        <v>0</v>
      </c>
      <c r="U227" s="233">
        <v>0</v>
      </c>
      <c r="V227" s="233">
        <v>0</v>
      </c>
      <c r="W227" s="233">
        <v>0</v>
      </c>
      <c r="X227" s="233">
        <v>0</v>
      </c>
      <c r="Y227" s="233">
        <v>0</v>
      </c>
      <c r="Z227" s="233">
        <v>0</v>
      </c>
      <c r="AA227" s="233">
        <v>0</v>
      </c>
      <c r="AB227" s="233">
        <v>0</v>
      </c>
      <c r="AC227" s="233">
        <v>0</v>
      </c>
      <c r="AD227" s="233">
        <v>0</v>
      </c>
      <c r="AE227" s="233">
        <v>0</v>
      </c>
      <c r="AF227" s="233">
        <v>0</v>
      </c>
      <c r="AG227" s="233">
        <v>0</v>
      </c>
      <c r="AH227" s="233">
        <v>0</v>
      </c>
      <c r="AI227" s="233">
        <v>85</v>
      </c>
      <c r="AJ227" s="233">
        <v>0</v>
      </c>
      <c r="AK227" s="233">
        <v>0</v>
      </c>
      <c r="AL227" s="233">
        <v>0</v>
      </c>
      <c r="AM227" s="233"/>
      <c r="AN227" s="233">
        <v>0</v>
      </c>
      <c r="AO227" s="233">
        <v>0</v>
      </c>
      <c r="AP227" s="233">
        <v>0</v>
      </c>
      <c r="AQ227" s="233">
        <v>0</v>
      </c>
      <c r="AR227" s="233">
        <v>0</v>
      </c>
      <c r="AS227" s="233">
        <v>0</v>
      </c>
      <c r="AT227" s="233">
        <v>0</v>
      </c>
      <c r="AU227" s="233">
        <v>0</v>
      </c>
      <c r="AV227" s="233">
        <v>0</v>
      </c>
      <c r="AW227" s="233">
        <v>0</v>
      </c>
      <c r="AX227" s="233">
        <v>0</v>
      </c>
      <c r="AY227" s="233">
        <v>0</v>
      </c>
      <c r="AZ227" s="233">
        <v>0</v>
      </c>
      <c r="BA227" s="233">
        <v>0</v>
      </c>
      <c r="BB227" s="233" t="s">
        <v>1676</v>
      </c>
      <c r="BC227" s="233">
        <v>0</v>
      </c>
      <c r="BD227" s="233">
        <v>0</v>
      </c>
      <c r="BE227" s="233">
        <v>0</v>
      </c>
      <c r="BF227" s="233">
        <v>0</v>
      </c>
      <c r="BG227" s="233">
        <v>0</v>
      </c>
      <c r="BH227" s="233">
        <v>0</v>
      </c>
      <c r="BI227" s="233">
        <v>0</v>
      </c>
      <c r="BJ227" s="233">
        <v>0</v>
      </c>
      <c r="BK227" s="233">
        <v>0</v>
      </c>
      <c r="BL227" s="233">
        <v>0</v>
      </c>
      <c r="BM227" s="233">
        <v>0</v>
      </c>
      <c r="BN227" s="233">
        <v>0</v>
      </c>
      <c r="BO227" s="233">
        <v>0</v>
      </c>
      <c r="BP227" s="233">
        <v>0</v>
      </c>
      <c r="BQ227" s="233">
        <v>0</v>
      </c>
      <c r="BR227" s="233">
        <v>0</v>
      </c>
      <c r="BS227" s="233">
        <v>0</v>
      </c>
      <c r="BT227" s="233">
        <v>0</v>
      </c>
      <c r="BU227" s="233">
        <v>0</v>
      </c>
      <c r="BV227" s="233">
        <v>0</v>
      </c>
      <c r="BW227" s="233">
        <v>0</v>
      </c>
      <c r="BX227" s="233">
        <v>0</v>
      </c>
      <c r="BY227" s="233">
        <v>0</v>
      </c>
      <c r="BZ227" s="233">
        <v>0</v>
      </c>
      <c r="CA227" s="233">
        <v>0</v>
      </c>
      <c r="CB227" s="343"/>
      <c r="CC227" s="343">
        <v>0</v>
      </c>
      <c r="CD227" s="346"/>
      <c r="CE227" s="253">
        <v>0</v>
      </c>
      <c r="CF227" s="233">
        <v>0</v>
      </c>
      <c r="CG227" s="233">
        <v>0</v>
      </c>
      <c r="CH227" s="233">
        <v>0</v>
      </c>
      <c r="CI227" s="234">
        <v>0</v>
      </c>
    </row>
    <row r="228" spans="1:87" s="145" customFormat="1" x14ac:dyDescent="0.2">
      <c r="A228" s="337" t="s">
        <v>339</v>
      </c>
      <c r="B228" s="334" t="s">
        <v>1877</v>
      </c>
      <c r="C228" s="232">
        <v>0</v>
      </c>
      <c r="D228" s="233">
        <v>840</v>
      </c>
      <c r="E228" s="233">
        <v>355</v>
      </c>
      <c r="F228" s="233">
        <v>975</v>
      </c>
      <c r="G228" s="233">
        <v>80</v>
      </c>
      <c r="H228" s="233">
        <v>860</v>
      </c>
      <c r="I228" s="233">
        <v>0</v>
      </c>
      <c r="J228" s="233">
        <v>0</v>
      </c>
      <c r="K228" s="233">
        <v>0</v>
      </c>
      <c r="L228" s="233">
        <v>0</v>
      </c>
      <c r="M228" s="233">
        <v>195</v>
      </c>
      <c r="N228" s="233">
        <v>0</v>
      </c>
      <c r="O228" s="233">
        <v>0</v>
      </c>
      <c r="P228" s="233"/>
      <c r="Q228" s="233">
        <v>0</v>
      </c>
      <c r="R228" s="233">
        <v>0</v>
      </c>
      <c r="S228" s="233">
        <v>95</v>
      </c>
      <c r="T228" s="233">
        <v>0</v>
      </c>
      <c r="U228" s="233">
        <v>0</v>
      </c>
      <c r="V228" s="233">
        <v>0</v>
      </c>
      <c r="W228" s="233">
        <v>0</v>
      </c>
      <c r="X228" s="233">
        <v>0</v>
      </c>
      <c r="Y228" s="233">
        <v>0</v>
      </c>
      <c r="Z228" s="233">
        <v>0</v>
      </c>
      <c r="AA228" s="233">
        <v>0</v>
      </c>
      <c r="AB228" s="233">
        <v>0</v>
      </c>
      <c r="AC228" s="233">
        <v>0</v>
      </c>
      <c r="AD228" s="233">
        <v>0</v>
      </c>
      <c r="AE228" s="233">
        <v>0</v>
      </c>
      <c r="AF228" s="233">
        <v>0</v>
      </c>
      <c r="AG228" s="233">
        <v>0</v>
      </c>
      <c r="AH228" s="233">
        <v>0</v>
      </c>
      <c r="AI228" s="233">
        <v>0</v>
      </c>
      <c r="AJ228" s="233">
        <v>0</v>
      </c>
      <c r="AK228" s="233">
        <v>0</v>
      </c>
      <c r="AL228" s="233">
        <v>0</v>
      </c>
      <c r="AM228" s="233"/>
      <c r="AN228" s="233">
        <v>0</v>
      </c>
      <c r="AO228" s="233">
        <v>0</v>
      </c>
      <c r="AP228" s="233">
        <v>0</v>
      </c>
      <c r="AQ228" s="233">
        <v>0</v>
      </c>
      <c r="AR228" s="233">
        <v>0</v>
      </c>
      <c r="AS228" s="233">
        <v>0</v>
      </c>
      <c r="AT228" s="233">
        <v>0</v>
      </c>
      <c r="AU228" s="233">
        <v>0</v>
      </c>
      <c r="AV228" s="233">
        <v>0</v>
      </c>
      <c r="AW228" s="233">
        <v>0</v>
      </c>
      <c r="AX228" s="233">
        <v>0</v>
      </c>
      <c r="AY228" s="233">
        <v>0</v>
      </c>
      <c r="AZ228" s="233">
        <v>0</v>
      </c>
      <c r="BA228" s="233">
        <v>0</v>
      </c>
      <c r="BB228" s="233">
        <v>0</v>
      </c>
      <c r="BC228" s="233">
        <v>0</v>
      </c>
      <c r="BD228" s="233">
        <v>0</v>
      </c>
      <c r="BE228" s="233">
        <v>0</v>
      </c>
      <c r="BF228" s="233">
        <v>0</v>
      </c>
      <c r="BG228" s="233">
        <v>0</v>
      </c>
      <c r="BH228" s="233">
        <v>900</v>
      </c>
      <c r="BI228" s="233">
        <v>0</v>
      </c>
      <c r="BJ228" s="233">
        <v>0</v>
      </c>
      <c r="BK228" s="233">
        <v>0</v>
      </c>
      <c r="BL228" s="233">
        <v>0</v>
      </c>
      <c r="BM228" s="233">
        <v>0</v>
      </c>
      <c r="BN228" s="233">
        <v>0</v>
      </c>
      <c r="BO228" s="233">
        <v>0</v>
      </c>
      <c r="BP228" s="233">
        <v>0</v>
      </c>
      <c r="BQ228" s="233">
        <v>0</v>
      </c>
      <c r="BR228" s="233">
        <v>0</v>
      </c>
      <c r="BS228" s="233">
        <v>0</v>
      </c>
      <c r="BT228" s="233">
        <v>0</v>
      </c>
      <c r="BU228" s="233">
        <v>0</v>
      </c>
      <c r="BV228" s="233">
        <v>0</v>
      </c>
      <c r="BW228" s="233">
        <v>0</v>
      </c>
      <c r="BX228" s="233">
        <v>0</v>
      </c>
      <c r="BY228" s="233">
        <v>0</v>
      </c>
      <c r="BZ228" s="233">
        <v>0</v>
      </c>
      <c r="CA228" s="233">
        <v>0</v>
      </c>
      <c r="CB228" s="343"/>
      <c r="CC228" s="343">
        <v>0</v>
      </c>
      <c r="CD228" s="346"/>
      <c r="CE228" s="253">
        <v>0</v>
      </c>
      <c r="CF228" s="233">
        <v>0</v>
      </c>
      <c r="CG228" s="233">
        <v>0</v>
      </c>
      <c r="CH228" s="233">
        <v>0</v>
      </c>
      <c r="CI228" s="234">
        <v>0</v>
      </c>
    </row>
    <row r="229" spans="1:87" s="145" customFormat="1" x14ac:dyDescent="0.2">
      <c r="A229" s="337" t="s">
        <v>49</v>
      </c>
      <c r="B229" s="334" t="s">
        <v>1878</v>
      </c>
      <c r="C229" s="232">
        <v>0</v>
      </c>
      <c r="D229" s="233">
        <v>315</v>
      </c>
      <c r="E229" s="233">
        <v>450</v>
      </c>
      <c r="F229" s="233">
        <v>3665</v>
      </c>
      <c r="G229" s="233">
        <v>60</v>
      </c>
      <c r="H229" s="233">
        <v>415</v>
      </c>
      <c r="I229" s="233">
        <v>0</v>
      </c>
      <c r="J229" s="233">
        <v>0</v>
      </c>
      <c r="K229" s="233">
        <v>0</v>
      </c>
      <c r="L229" s="233">
        <v>0</v>
      </c>
      <c r="M229" s="233">
        <v>0</v>
      </c>
      <c r="N229" s="233">
        <v>0</v>
      </c>
      <c r="O229" s="233">
        <v>0</v>
      </c>
      <c r="P229" s="233"/>
      <c r="Q229" s="233">
        <v>0</v>
      </c>
      <c r="R229" s="233">
        <v>0</v>
      </c>
      <c r="S229" s="233">
        <v>40</v>
      </c>
      <c r="T229" s="233">
        <v>0</v>
      </c>
      <c r="U229" s="233">
        <v>0</v>
      </c>
      <c r="V229" s="233">
        <v>0</v>
      </c>
      <c r="W229" s="233">
        <v>500</v>
      </c>
      <c r="X229" s="233">
        <v>0</v>
      </c>
      <c r="Y229" s="233">
        <v>0</v>
      </c>
      <c r="Z229" s="233">
        <v>0</v>
      </c>
      <c r="AA229" s="233">
        <v>265</v>
      </c>
      <c r="AB229" s="233">
        <v>0</v>
      </c>
      <c r="AC229" s="233">
        <v>0</v>
      </c>
      <c r="AD229" s="233">
        <v>0</v>
      </c>
      <c r="AE229" s="233">
        <v>0</v>
      </c>
      <c r="AF229" s="233">
        <v>0</v>
      </c>
      <c r="AG229" s="233">
        <v>0</v>
      </c>
      <c r="AH229" s="233">
        <v>0</v>
      </c>
      <c r="AI229" s="233">
        <v>0</v>
      </c>
      <c r="AJ229" s="233">
        <v>0</v>
      </c>
      <c r="AK229" s="233">
        <v>0</v>
      </c>
      <c r="AL229" s="233">
        <v>0</v>
      </c>
      <c r="AM229" s="233"/>
      <c r="AN229" s="233">
        <v>0</v>
      </c>
      <c r="AO229" s="233">
        <v>0</v>
      </c>
      <c r="AP229" s="233">
        <v>0</v>
      </c>
      <c r="AQ229" s="233">
        <v>0</v>
      </c>
      <c r="AR229" s="233">
        <v>0</v>
      </c>
      <c r="AS229" s="233">
        <v>0</v>
      </c>
      <c r="AT229" s="233">
        <v>0</v>
      </c>
      <c r="AU229" s="233">
        <v>0</v>
      </c>
      <c r="AV229" s="233">
        <v>0</v>
      </c>
      <c r="AW229" s="233">
        <v>0</v>
      </c>
      <c r="AX229" s="233">
        <v>0</v>
      </c>
      <c r="AY229" s="233">
        <v>0</v>
      </c>
      <c r="AZ229" s="233">
        <v>0</v>
      </c>
      <c r="BA229" s="233">
        <v>0</v>
      </c>
      <c r="BB229" s="233">
        <v>0</v>
      </c>
      <c r="BC229" s="233">
        <v>0</v>
      </c>
      <c r="BD229" s="233">
        <v>0</v>
      </c>
      <c r="BE229" s="233">
        <v>0</v>
      </c>
      <c r="BF229" s="233">
        <v>0</v>
      </c>
      <c r="BG229" s="233">
        <v>0</v>
      </c>
      <c r="BH229" s="233">
        <v>255</v>
      </c>
      <c r="BI229" s="233">
        <v>0</v>
      </c>
      <c r="BJ229" s="233">
        <v>0</v>
      </c>
      <c r="BK229" s="233">
        <v>0</v>
      </c>
      <c r="BL229" s="233">
        <v>0</v>
      </c>
      <c r="BM229" s="233">
        <v>0</v>
      </c>
      <c r="BN229" s="233">
        <v>0</v>
      </c>
      <c r="BO229" s="233">
        <v>0</v>
      </c>
      <c r="BP229" s="233">
        <v>0</v>
      </c>
      <c r="BQ229" s="233">
        <v>0</v>
      </c>
      <c r="BR229" s="233">
        <v>0</v>
      </c>
      <c r="BS229" s="233">
        <v>0</v>
      </c>
      <c r="BT229" s="233">
        <v>0</v>
      </c>
      <c r="BU229" s="233">
        <v>0</v>
      </c>
      <c r="BV229" s="233">
        <v>0</v>
      </c>
      <c r="BW229" s="233">
        <v>0</v>
      </c>
      <c r="BX229" s="233">
        <v>0</v>
      </c>
      <c r="BY229" s="233">
        <v>0</v>
      </c>
      <c r="BZ229" s="233">
        <v>0</v>
      </c>
      <c r="CA229" s="233">
        <v>0</v>
      </c>
      <c r="CB229" s="343"/>
      <c r="CC229" s="343">
        <v>0</v>
      </c>
      <c r="CD229" s="346"/>
      <c r="CE229" s="253">
        <v>0</v>
      </c>
      <c r="CF229" s="233">
        <v>0</v>
      </c>
      <c r="CG229" s="233">
        <v>0</v>
      </c>
      <c r="CH229" s="233">
        <v>0</v>
      </c>
      <c r="CI229" s="234">
        <v>0</v>
      </c>
    </row>
    <row r="230" spans="1:87" s="145" customFormat="1" x14ac:dyDescent="0.2">
      <c r="A230" s="337" t="s">
        <v>1582</v>
      </c>
      <c r="B230" s="334" t="s">
        <v>1879</v>
      </c>
      <c r="C230" s="232">
        <v>0</v>
      </c>
      <c r="D230" s="233">
        <v>0</v>
      </c>
      <c r="E230" s="233">
        <v>0</v>
      </c>
      <c r="F230" s="233">
        <v>0</v>
      </c>
      <c r="G230" s="233">
        <v>0</v>
      </c>
      <c r="H230" s="233">
        <v>2715</v>
      </c>
      <c r="I230" s="233">
        <v>0</v>
      </c>
      <c r="J230" s="233">
        <v>0</v>
      </c>
      <c r="K230" s="233">
        <v>0</v>
      </c>
      <c r="L230" s="233">
        <v>0</v>
      </c>
      <c r="M230" s="233">
        <v>0</v>
      </c>
      <c r="N230" s="233">
        <v>0</v>
      </c>
      <c r="O230" s="233">
        <v>0</v>
      </c>
      <c r="P230" s="233"/>
      <c r="Q230" s="233">
        <v>0</v>
      </c>
      <c r="R230" s="233">
        <v>0</v>
      </c>
      <c r="S230" s="233">
        <v>0</v>
      </c>
      <c r="T230" s="233">
        <v>0</v>
      </c>
      <c r="U230" s="233">
        <v>0</v>
      </c>
      <c r="V230" s="233">
        <v>0</v>
      </c>
      <c r="W230" s="233">
        <v>0</v>
      </c>
      <c r="X230" s="233">
        <v>0</v>
      </c>
      <c r="Y230" s="233">
        <v>0</v>
      </c>
      <c r="Z230" s="233">
        <v>0</v>
      </c>
      <c r="AA230" s="233">
        <v>0</v>
      </c>
      <c r="AB230" s="233">
        <v>0</v>
      </c>
      <c r="AC230" s="233">
        <v>0</v>
      </c>
      <c r="AD230" s="233">
        <v>0</v>
      </c>
      <c r="AE230" s="233">
        <v>0</v>
      </c>
      <c r="AF230" s="233">
        <v>0</v>
      </c>
      <c r="AG230" s="233">
        <v>0</v>
      </c>
      <c r="AH230" s="233">
        <v>0</v>
      </c>
      <c r="AI230" s="233">
        <v>0</v>
      </c>
      <c r="AJ230" s="233">
        <v>0</v>
      </c>
      <c r="AK230" s="233">
        <v>0</v>
      </c>
      <c r="AL230" s="233">
        <v>0</v>
      </c>
      <c r="AM230" s="233"/>
      <c r="AN230" s="233">
        <v>0</v>
      </c>
      <c r="AO230" s="233">
        <v>0</v>
      </c>
      <c r="AP230" s="233">
        <v>0</v>
      </c>
      <c r="AQ230" s="233">
        <v>0</v>
      </c>
      <c r="AR230" s="233">
        <v>0</v>
      </c>
      <c r="AS230" s="233">
        <v>0</v>
      </c>
      <c r="AT230" s="233">
        <v>0</v>
      </c>
      <c r="AU230" s="233">
        <v>0</v>
      </c>
      <c r="AV230" s="233">
        <v>0</v>
      </c>
      <c r="AW230" s="233">
        <v>0</v>
      </c>
      <c r="AX230" s="233">
        <v>0</v>
      </c>
      <c r="AY230" s="233">
        <v>0</v>
      </c>
      <c r="AZ230" s="233">
        <v>0</v>
      </c>
      <c r="BA230" s="233">
        <v>0</v>
      </c>
      <c r="BB230" s="233">
        <v>0</v>
      </c>
      <c r="BC230" s="233">
        <v>0</v>
      </c>
      <c r="BD230" s="233">
        <v>0</v>
      </c>
      <c r="BE230" s="233">
        <v>0</v>
      </c>
      <c r="BF230" s="233">
        <v>0</v>
      </c>
      <c r="BG230" s="233">
        <v>0</v>
      </c>
      <c r="BH230" s="233">
        <v>0</v>
      </c>
      <c r="BI230" s="233">
        <v>0</v>
      </c>
      <c r="BJ230" s="233">
        <v>0</v>
      </c>
      <c r="BK230" s="233">
        <v>0</v>
      </c>
      <c r="BL230" s="233">
        <v>0</v>
      </c>
      <c r="BM230" s="233">
        <v>0</v>
      </c>
      <c r="BN230" s="233">
        <v>0</v>
      </c>
      <c r="BO230" s="233">
        <v>0</v>
      </c>
      <c r="BP230" s="233">
        <v>0</v>
      </c>
      <c r="BQ230" s="233">
        <v>0</v>
      </c>
      <c r="BR230" s="233">
        <v>0</v>
      </c>
      <c r="BS230" s="233">
        <v>0</v>
      </c>
      <c r="BT230" s="233">
        <v>0</v>
      </c>
      <c r="BU230" s="233">
        <v>0</v>
      </c>
      <c r="BV230" s="233">
        <v>0</v>
      </c>
      <c r="BW230" s="233">
        <v>0</v>
      </c>
      <c r="BX230" s="233">
        <v>0</v>
      </c>
      <c r="BY230" s="233">
        <v>0</v>
      </c>
      <c r="BZ230" s="233">
        <v>0</v>
      </c>
      <c r="CA230" s="233">
        <v>0</v>
      </c>
      <c r="CB230" s="343"/>
      <c r="CC230" s="343">
        <v>0</v>
      </c>
      <c r="CD230" s="346"/>
      <c r="CE230" s="253">
        <v>0</v>
      </c>
      <c r="CF230" s="233">
        <v>0</v>
      </c>
      <c r="CG230" s="233">
        <v>0</v>
      </c>
      <c r="CH230" s="233">
        <v>0</v>
      </c>
      <c r="CI230" s="234">
        <v>0</v>
      </c>
    </row>
    <row r="231" spans="1:87" s="145" customFormat="1" x14ac:dyDescent="0.2">
      <c r="A231" s="337" t="s">
        <v>1611</v>
      </c>
      <c r="B231" s="334" t="s">
        <v>1880</v>
      </c>
      <c r="C231" s="232">
        <v>0</v>
      </c>
      <c r="D231" s="233">
        <v>0</v>
      </c>
      <c r="E231" s="233">
        <v>0</v>
      </c>
      <c r="F231" s="233">
        <v>0</v>
      </c>
      <c r="G231" s="233">
        <v>0</v>
      </c>
      <c r="H231" s="233">
        <v>1370</v>
      </c>
      <c r="I231" s="233">
        <v>0</v>
      </c>
      <c r="J231" s="233">
        <v>0</v>
      </c>
      <c r="K231" s="233">
        <v>0</v>
      </c>
      <c r="L231" s="233">
        <v>0</v>
      </c>
      <c r="M231" s="233">
        <v>0</v>
      </c>
      <c r="N231" s="233">
        <v>0</v>
      </c>
      <c r="O231" s="233">
        <v>0</v>
      </c>
      <c r="P231" s="233"/>
      <c r="Q231" s="233">
        <v>0</v>
      </c>
      <c r="R231" s="233">
        <v>0</v>
      </c>
      <c r="S231" s="233">
        <v>0</v>
      </c>
      <c r="T231" s="233">
        <v>0</v>
      </c>
      <c r="U231" s="233">
        <v>0</v>
      </c>
      <c r="V231" s="233">
        <v>0</v>
      </c>
      <c r="W231" s="233">
        <v>0</v>
      </c>
      <c r="X231" s="233">
        <v>0</v>
      </c>
      <c r="Y231" s="233">
        <v>0</v>
      </c>
      <c r="Z231" s="233">
        <v>0</v>
      </c>
      <c r="AA231" s="233">
        <v>0</v>
      </c>
      <c r="AB231" s="233">
        <v>0</v>
      </c>
      <c r="AC231" s="233">
        <v>0</v>
      </c>
      <c r="AD231" s="233">
        <v>0</v>
      </c>
      <c r="AE231" s="233">
        <v>0</v>
      </c>
      <c r="AF231" s="233">
        <v>0</v>
      </c>
      <c r="AG231" s="233">
        <v>0</v>
      </c>
      <c r="AH231" s="233">
        <v>0</v>
      </c>
      <c r="AI231" s="233">
        <v>0</v>
      </c>
      <c r="AJ231" s="233">
        <v>0</v>
      </c>
      <c r="AK231" s="233">
        <v>0</v>
      </c>
      <c r="AL231" s="233">
        <v>0</v>
      </c>
      <c r="AM231" s="233"/>
      <c r="AN231" s="233">
        <v>0</v>
      </c>
      <c r="AO231" s="233">
        <v>0</v>
      </c>
      <c r="AP231" s="233">
        <v>0</v>
      </c>
      <c r="AQ231" s="233">
        <v>0</v>
      </c>
      <c r="AR231" s="233">
        <v>0</v>
      </c>
      <c r="AS231" s="233">
        <v>0</v>
      </c>
      <c r="AT231" s="233">
        <v>0</v>
      </c>
      <c r="AU231" s="233">
        <v>0</v>
      </c>
      <c r="AV231" s="233">
        <v>0</v>
      </c>
      <c r="AW231" s="233">
        <v>0</v>
      </c>
      <c r="AX231" s="233">
        <v>0</v>
      </c>
      <c r="AY231" s="233">
        <v>0</v>
      </c>
      <c r="AZ231" s="233">
        <v>0</v>
      </c>
      <c r="BA231" s="233">
        <v>0</v>
      </c>
      <c r="BB231" s="233">
        <v>0</v>
      </c>
      <c r="BC231" s="233">
        <v>0</v>
      </c>
      <c r="BD231" s="233">
        <v>0</v>
      </c>
      <c r="BE231" s="233">
        <v>0</v>
      </c>
      <c r="BF231" s="233">
        <v>0</v>
      </c>
      <c r="BG231" s="233">
        <v>0</v>
      </c>
      <c r="BH231" s="233">
        <v>0</v>
      </c>
      <c r="BI231" s="233">
        <v>0</v>
      </c>
      <c r="BJ231" s="233">
        <v>0</v>
      </c>
      <c r="BK231" s="233">
        <v>0</v>
      </c>
      <c r="BL231" s="233">
        <v>0</v>
      </c>
      <c r="BM231" s="233">
        <v>0</v>
      </c>
      <c r="BN231" s="233">
        <v>0</v>
      </c>
      <c r="BO231" s="233">
        <v>0</v>
      </c>
      <c r="BP231" s="233">
        <v>0</v>
      </c>
      <c r="BQ231" s="233">
        <v>0</v>
      </c>
      <c r="BR231" s="233">
        <v>0</v>
      </c>
      <c r="BS231" s="233">
        <v>0</v>
      </c>
      <c r="BT231" s="233">
        <v>0</v>
      </c>
      <c r="BU231" s="233">
        <v>0</v>
      </c>
      <c r="BV231" s="233">
        <v>0</v>
      </c>
      <c r="BW231" s="233">
        <v>0</v>
      </c>
      <c r="BX231" s="233">
        <v>0</v>
      </c>
      <c r="BY231" s="233">
        <v>0</v>
      </c>
      <c r="BZ231" s="233">
        <v>0</v>
      </c>
      <c r="CA231" s="233">
        <v>0</v>
      </c>
      <c r="CB231" s="343"/>
      <c r="CC231" s="343">
        <v>0</v>
      </c>
      <c r="CD231" s="346"/>
      <c r="CE231" s="253">
        <v>0</v>
      </c>
      <c r="CF231" s="233">
        <v>0</v>
      </c>
      <c r="CG231" s="233">
        <v>0</v>
      </c>
      <c r="CH231" s="233">
        <v>0</v>
      </c>
      <c r="CI231" s="234">
        <v>0</v>
      </c>
    </row>
    <row r="232" spans="1:87" s="145" customFormat="1" x14ac:dyDescent="0.2">
      <c r="A232" s="337" t="s">
        <v>1528</v>
      </c>
      <c r="B232" s="334" t="s">
        <v>1881</v>
      </c>
      <c r="C232" s="232">
        <v>0</v>
      </c>
      <c r="D232" s="233">
        <v>0</v>
      </c>
      <c r="E232" s="233">
        <v>0</v>
      </c>
      <c r="F232" s="233">
        <v>0</v>
      </c>
      <c r="G232" s="233">
        <v>0</v>
      </c>
      <c r="H232" s="233">
        <v>4320</v>
      </c>
      <c r="I232" s="233">
        <v>0</v>
      </c>
      <c r="J232" s="233">
        <v>0</v>
      </c>
      <c r="K232" s="233">
        <v>0</v>
      </c>
      <c r="L232" s="233">
        <v>0</v>
      </c>
      <c r="M232" s="233">
        <v>0</v>
      </c>
      <c r="N232" s="233">
        <v>0</v>
      </c>
      <c r="O232" s="233">
        <v>0</v>
      </c>
      <c r="P232" s="233"/>
      <c r="Q232" s="233">
        <v>0</v>
      </c>
      <c r="R232" s="233">
        <v>0</v>
      </c>
      <c r="S232" s="233">
        <v>0</v>
      </c>
      <c r="T232" s="233">
        <v>0</v>
      </c>
      <c r="U232" s="233">
        <v>0</v>
      </c>
      <c r="V232" s="233">
        <v>0</v>
      </c>
      <c r="W232" s="233">
        <v>0</v>
      </c>
      <c r="X232" s="233">
        <v>0</v>
      </c>
      <c r="Y232" s="233">
        <v>0</v>
      </c>
      <c r="Z232" s="233">
        <v>0</v>
      </c>
      <c r="AA232" s="233">
        <v>0</v>
      </c>
      <c r="AB232" s="233">
        <v>0</v>
      </c>
      <c r="AC232" s="233">
        <v>0</v>
      </c>
      <c r="AD232" s="233">
        <v>0</v>
      </c>
      <c r="AE232" s="233">
        <v>0</v>
      </c>
      <c r="AF232" s="233">
        <v>0</v>
      </c>
      <c r="AG232" s="233">
        <v>0</v>
      </c>
      <c r="AH232" s="233">
        <v>0</v>
      </c>
      <c r="AI232" s="233">
        <v>0</v>
      </c>
      <c r="AJ232" s="233">
        <v>0</v>
      </c>
      <c r="AK232" s="233">
        <v>0</v>
      </c>
      <c r="AL232" s="233">
        <v>0</v>
      </c>
      <c r="AM232" s="233"/>
      <c r="AN232" s="233">
        <v>0</v>
      </c>
      <c r="AO232" s="233">
        <v>0</v>
      </c>
      <c r="AP232" s="233">
        <v>0</v>
      </c>
      <c r="AQ232" s="233">
        <v>0</v>
      </c>
      <c r="AR232" s="233">
        <v>0</v>
      </c>
      <c r="AS232" s="233">
        <v>0</v>
      </c>
      <c r="AT232" s="233">
        <v>0</v>
      </c>
      <c r="AU232" s="233">
        <v>0</v>
      </c>
      <c r="AV232" s="233">
        <v>0</v>
      </c>
      <c r="AW232" s="233">
        <v>0</v>
      </c>
      <c r="AX232" s="233">
        <v>0</v>
      </c>
      <c r="AY232" s="233">
        <v>0</v>
      </c>
      <c r="AZ232" s="233">
        <v>0</v>
      </c>
      <c r="BA232" s="233">
        <v>0</v>
      </c>
      <c r="BB232" s="233">
        <v>0</v>
      </c>
      <c r="BC232" s="233">
        <v>0</v>
      </c>
      <c r="BD232" s="233">
        <v>0</v>
      </c>
      <c r="BE232" s="233">
        <v>0</v>
      </c>
      <c r="BF232" s="233">
        <v>0</v>
      </c>
      <c r="BG232" s="233">
        <v>0</v>
      </c>
      <c r="BH232" s="233">
        <v>0</v>
      </c>
      <c r="BI232" s="233">
        <v>0</v>
      </c>
      <c r="BJ232" s="233">
        <v>0</v>
      </c>
      <c r="BK232" s="233">
        <v>0</v>
      </c>
      <c r="BL232" s="233">
        <v>0</v>
      </c>
      <c r="BM232" s="233">
        <v>0</v>
      </c>
      <c r="BN232" s="233">
        <v>0</v>
      </c>
      <c r="BO232" s="233">
        <v>0</v>
      </c>
      <c r="BP232" s="233">
        <v>0</v>
      </c>
      <c r="BQ232" s="233">
        <v>0</v>
      </c>
      <c r="BR232" s="233">
        <v>0</v>
      </c>
      <c r="BS232" s="233">
        <v>0</v>
      </c>
      <c r="BT232" s="233">
        <v>0</v>
      </c>
      <c r="BU232" s="233">
        <v>0</v>
      </c>
      <c r="BV232" s="233">
        <v>0</v>
      </c>
      <c r="BW232" s="233">
        <v>0</v>
      </c>
      <c r="BX232" s="233">
        <v>0</v>
      </c>
      <c r="BY232" s="233">
        <v>0</v>
      </c>
      <c r="BZ232" s="233">
        <v>0</v>
      </c>
      <c r="CA232" s="233">
        <v>0</v>
      </c>
      <c r="CB232" s="343"/>
      <c r="CC232" s="343">
        <v>0</v>
      </c>
      <c r="CD232" s="346"/>
      <c r="CE232" s="253">
        <v>0</v>
      </c>
      <c r="CF232" s="233">
        <v>0</v>
      </c>
      <c r="CG232" s="233">
        <v>0</v>
      </c>
      <c r="CH232" s="233">
        <v>0</v>
      </c>
      <c r="CI232" s="234">
        <v>0</v>
      </c>
    </row>
    <row r="233" spans="1:87" s="145" customFormat="1" x14ac:dyDescent="0.2">
      <c r="A233" s="337" t="s">
        <v>1581</v>
      </c>
      <c r="B233" s="334" t="s">
        <v>1882</v>
      </c>
      <c r="C233" s="232">
        <v>0</v>
      </c>
      <c r="D233" s="233">
        <v>0</v>
      </c>
      <c r="E233" s="233">
        <v>0</v>
      </c>
      <c r="F233" s="233">
        <v>0</v>
      </c>
      <c r="G233" s="233">
        <v>0</v>
      </c>
      <c r="H233" s="233">
        <v>1940</v>
      </c>
      <c r="I233" s="233">
        <v>0</v>
      </c>
      <c r="J233" s="233">
        <v>0</v>
      </c>
      <c r="K233" s="233">
        <v>0</v>
      </c>
      <c r="L233" s="233">
        <v>0</v>
      </c>
      <c r="M233" s="233">
        <v>0</v>
      </c>
      <c r="N233" s="233">
        <v>0</v>
      </c>
      <c r="O233" s="233">
        <v>0</v>
      </c>
      <c r="P233" s="233"/>
      <c r="Q233" s="233">
        <v>0</v>
      </c>
      <c r="R233" s="233">
        <v>0</v>
      </c>
      <c r="S233" s="233">
        <v>0</v>
      </c>
      <c r="T233" s="233">
        <v>0</v>
      </c>
      <c r="U233" s="233">
        <v>0</v>
      </c>
      <c r="V233" s="233">
        <v>0</v>
      </c>
      <c r="W233" s="233">
        <v>0</v>
      </c>
      <c r="X233" s="233">
        <v>0</v>
      </c>
      <c r="Y233" s="233">
        <v>0</v>
      </c>
      <c r="Z233" s="233">
        <v>0</v>
      </c>
      <c r="AA233" s="233">
        <v>0</v>
      </c>
      <c r="AB233" s="233">
        <v>0</v>
      </c>
      <c r="AC233" s="233">
        <v>0</v>
      </c>
      <c r="AD233" s="233">
        <v>0</v>
      </c>
      <c r="AE233" s="233">
        <v>0</v>
      </c>
      <c r="AF233" s="233">
        <v>0</v>
      </c>
      <c r="AG233" s="233">
        <v>0</v>
      </c>
      <c r="AH233" s="233">
        <v>0</v>
      </c>
      <c r="AI233" s="233">
        <v>0</v>
      </c>
      <c r="AJ233" s="233">
        <v>0</v>
      </c>
      <c r="AK233" s="233">
        <v>0</v>
      </c>
      <c r="AL233" s="233">
        <v>0</v>
      </c>
      <c r="AM233" s="233"/>
      <c r="AN233" s="233">
        <v>0</v>
      </c>
      <c r="AO233" s="233">
        <v>0</v>
      </c>
      <c r="AP233" s="233">
        <v>0</v>
      </c>
      <c r="AQ233" s="233">
        <v>0</v>
      </c>
      <c r="AR233" s="233">
        <v>0</v>
      </c>
      <c r="AS233" s="233">
        <v>0</v>
      </c>
      <c r="AT233" s="233">
        <v>0</v>
      </c>
      <c r="AU233" s="233">
        <v>0</v>
      </c>
      <c r="AV233" s="233">
        <v>0</v>
      </c>
      <c r="AW233" s="233">
        <v>0</v>
      </c>
      <c r="AX233" s="233">
        <v>0</v>
      </c>
      <c r="AY233" s="233">
        <v>0</v>
      </c>
      <c r="AZ233" s="233">
        <v>0</v>
      </c>
      <c r="BA233" s="233">
        <v>0</v>
      </c>
      <c r="BB233" s="233">
        <v>0</v>
      </c>
      <c r="BC233" s="233">
        <v>0</v>
      </c>
      <c r="BD233" s="233">
        <v>0</v>
      </c>
      <c r="BE233" s="233">
        <v>0</v>
      </c>
      <c r="BF233" s="233">
        <v>0</v>
      </c>
      <c r="BG233" s="233">
        <v>0</v>
      </c>
      <c r="BH233" s="233">
        <v>0</v>
      </c>
      <c r="BI233" s="233">
        <v>0</v>
      </c>
      <c r="BJ233" s="233">
        <v>0</v>
      </c>
      <c r="BK233" s="233">
        <v>0</v>
      </c>
      <c r="BL233" s="233">
        <v>0</v>
      </c>
      <c r="BM233" s="233">
        <v>0</v>
      </c>
      <c r="BN233" s="233">
        <v>0</v>
      </c>
      <c r="BO233" s="233">
        <v>0</v>
      </c>
      <c r="BP233" s="233">
        <v>0</v>
      </c>
      <c r="BQ233" s="233">
        <v>0</v>
      </c>
      <c r="BR233" s="233">
        <v>0</v>
      </c>
      <c r="BS233" s="233">
        <v>0</v>
      </c>
      <c r="BT233" s="233">
        <v>0</v>
      </c>
      <c r="BU233" s="233">
        <v>0</v>
      </c>
      <c r="BV233" s="233">
        <v>0</v>
      </c>
      <c r="BW233" s="233">
        <v>0</v>
      </c>
      <c r="BX233" s="233">
        <v>0</v>
      </c>
      <c r="BY233" s="233">
        <v>0</v>
      </c>
      <c r="BZ233" s="233">
        <v>0</v>
      </c>
      <c r="CA233" s="233">
        <v>0</v>
      </c>
      <c r="CB233" s="343"/>
      <c r="CC233" s="343">
        <v>0</v>
      </c>
      <c r="CD233" s="346"/>
      <c r="CE233" s="253">
        <v>0</v>
      </c>
      <c r="CF233" s="233">
        <v>0</v>
      </c>
      <c r="CG233" s="233">
        <v>0</v>
      </c>
      <c r="CH233" s="233">
        <v>0</v>
      </c>
      <c r="CI233" s="234">
        <v>0</v>
      </c>
    </row>
    <row r="234" spans="1:87" s="145" customFormat="1" x14ac:dyDescent="0.2">
      <c r="A234" s="337" t="s">
        <v>1363</v>
      </c>
      <c r="B234" s="334" t="s">
        <v>1883</v>
      </c>
      <c r="C234" s="232">
        <v>0</v>
      </c>
      <c r="D234" s="233">
        <v>0</v>
      </c>
      <c r="E234" s="233">
        <v>0</v>
      </c>
      <c r="F234" s="233">
        <v>0</v>
      </c>
      <c r="G234" s="233">
        <v>0</v>
      </c>
      <c r="H234" s="233">
        <v>2655</v>
      </c>
      <c r="I234" s="233">
        <v>0</v>
      </c>
      <c r="J234" s="233">
        <v>0</v>
      </c>
      <c r="K234" s="233">
        <v>0</v>
      </c>
      <c r="L234" s="233">
        <v>0</v>
      </c>
      <c r="M234" s="233">
        <v>0</v>
      </c>
      <c r="N234" s="233">
        <v>0</v>
      </c>
      <c r="O234" s="233">
        <v>0</v>
      </c>
      <c r="P234" s="233"/>
      <c r="Q234" s="233">
        <v>0</v>
      </c>
      <c r="R234" s="233">
        <v>0</v>
      </c>
      <c r="S234" s="233">
        <v>0</v>
      </c>
      <c r="T234" s="233">
        <v>0</v>
      </c>
      <c r="U234" s="233">
        <v>0</v>
      </c>
      <c r="V234" s="233">
        <v>0</v>
      </c>
      <c r="W234" s="233">
        <v>0</v>
      </c>
      <c r="X234" s="233">
        <v>0</v>
      </c>
      <c r="Y234" s="233">
        <v>0</v>
      </c>
      <c r="Z234" s="233">
        <v>0</v>
      </c>
      <c r="AA234" s="233">
        <v>0</v>
      </c>
      <c r="AB234" s="233">
        <v>0</v>
      </c>
      <c r="AC234" s="233">
        <v>0</v>
      </c>
      <c r="AD234" s="233">
        <v>0</v>
      </c>
      <c r="AE234" s="233">
        <v>0</v>
      </c>
      <c r="AF234" s="233">
        <v>0</v>
      </c>
      <c r="AG234" s="233">
        <v>0</v>
      </c>
      <c r="AH234" s="233">
        <v>0</v>
      </c>
      <c r="AI234" s="233">
        <v>0</v>
      </c>
      <c r="AJ234" s="233">
        <v>0</v>
      </c>
      <c r="AK234" s="233">
        <v>0</v>
      </c>
      <c r="AL234" s="233">
        <v>0</v>
      </c>
      <c r="AM234" s="233"/>
      <c r="AN234" s="233">
        <v>0</v>
      </c>
      <c r="AO234" s="233">
        <v>0</v>
      </c>
      <c r="AP234" s="233">
        <v>0</v>
      </c>
      <c r="AQ234" s="233">
        <v>0</v>
      </c>
      <c r="AR234" s="233">
        <v>0</v>
      </c>
      <c r="AS234" s="233">
        <v>0</v>
      </c>
      <c r="AT234" s="233">
        <v>0</v>
      </c>
      <c r="AU234" s="233">
        <v>0</v>
      </c>
      <c r="AV234" s="233">
        <v>0</v>
      </c>
      <c r="AW234" s="233">
        <v>0</v>
      </c>
      <c r="AX234" s="233">
        <v>0</v>
      </c>
      <c r="AY234" s="233">
        <v>0</v>
      </c>
      <c r="AZ234" s="233">
        <v>0</v>
      </c>
      <c r="BA234" s="233">
        <v>0</v>
      </c>
      <c r="BB234" s="233">
        <v>0</v>
      </c>
      <c r="BC234" s="233">
        <v>0</v>
      </c>
      <c r="BD234" s="233">
        <v>0</v>
      </c>
      <c r="BE234" s="233">
        <v>0</v>
      </c>
      <c r="BF234" s="233">
        <v>0</v>
      </c>
      <c r="BG234" s="233">
        <v>0</v>
      </c>
      <c r="BH234" s="233">
        <v>0</v>
      </c>
      <c r="BI234" s="233">
        <v>0</v>
      </c>
      <c r="BJ234" s="233">
        <v>0</v>
      </c>
      <c r="BK234" s="233">
        <v>0</v>
      </c>
      <c r="BL234" s="233">
        <v>0</v>
      </c>
      <c r="BM234" s="233">
        <v>0</v>
      </c>
      <c r="BN234" s="233">
        <v>0</v>
      </c>
      <c r="BO234" s="233">
        <v>0</v>
      </c>
      <c r="BP234" s="233">
        <v>0</v>
      </c>
      <c r="BQ234" s="233">
        <v>0</v>
      </c>
      <c r="BR234" s="233">
        <v>0</v>
      </c>
      <c r="BS234" s="233">
        <v>0</v>
      </c>
      <c r="BT234" s="233">
        <v>0</v>
      </c>
      <c r="BU234" s="233">
        <v>0</v>
      </c>
      <c r="BV234" s="233">
        <v>0</v>
      </c>
      <c r="BW234" s="233">
        <v>0</v>
      </c>
      <c r="BX234" s="233">
        <v>0</v>
      </c>
      <c r="BY234" s="233">
        <v>0</v>
      </c>
      <c r="BZ234" s="233">
        <v>0</v>
      </c>
      <c r="CA234" s="233">
        <v>0</v>
      </c>
      <c r="CB234" s="343"/>
      <c r="CC234" s="343">
        <v>0</v>
      </c>
      <c r="CD234" s="346"/>
      <c r="CE234" s="253">
        <v>0</v>
      </c>
      <c r="CF234" s="233">
        <v>0</v>
      </c>
      <c r="CG234" s="233">
        <v>0</v>
      </c>
      <c r="CH234" s="233">
        <v>0</v>
      </c>
      <c r="CI234" s="234">
        <v>0</v>
      </c>
    </row>
    <row r="235" spans="1:87" s="145" customFormat="1" x14ac:dyDescent="0.2">
      <c r="A235" s="337" t="s">
        <v>1364</v>
      </c>
      <c r="B235" s="334" t="s">
        <v>1884</v>
      </c>
      <c r="C235" s="232">
        <v>0</v>
      </c>
      <c r="D235" s="233">
        <v>0</v>
      </c>
      <c r="E235" s="233">
        <v>0</v>
      </c>
      <c r="F235" s="233">
        <v>0</v>
      </c>
      <c r="G235" s="233">
        <v>0</v>
      </c>
      <c r="H235" s="233">
        <v>2795</v>
      </c>
      <c r="I235" s="233">
        <v>0</v>
      </c>
      <c r="J235" s="233">
        <v>0</v>
      </c>
      <c r="K235" s="233">
        <v>0</v>
      </c>
      <c r="L235" s="233">
        <v>0</v>
      </c>
      <c r="M235" s="233">
        <v>0</v>
      </c>
      <c r="N235" s="233">
        <v>0</v>
      </c>
      <c r="O235" s="233">
        <v>0</v>
      </c>
      <c r="P235" s="233"/>
      <c r="Q235" s="233">
        <v>0</v>
      </c>
      <c r="R235" s="233">
        <v>0</v>
      </c>
      <c r="S235" s="233">
        <v>0</v>
      </c>
      <c r="T235" s="233">
        <v>0</v>
      </c>
      <c r="U235" s="233">
        <v>0</v>
      </c>
      <c r="V235" s="233">
        <v>0</v>
      </c>
      <c r="W235" s="233">
        <v>0</v>
      </c>
      <c r="X235" s="233">
        <v>0</v>
      </c>
      <c r="Y235" s="233">
        <v>0</v>
      </c>
      <c r="Z235" s="233">
        <v>0</v>
      </c>
      <c r="AA235" s="233">
        <v>0</v>
      </c>
      <c r="AB235" s="233">
        <v>0</v>
      </c>
      <c r="AC235" s="233">
        <v>0</v>
      </c>
      <c r="AD235" s="233">
        <v>0</v>
      </c>
      <c r="AE235" s="233">
        <v>0</v>
      </c>
      <c r="AF235" s="233">
        <v>0</v>
      </c>
      <c r="AG235" s="233">
        <v>0</v>
      </c>
      <c r="AH235" s="233">
        <v>0</v>
      </c>
      <c r="AI235" s="233">
        <v>0</v>
      </c>
      <c r="AJ235" s="233">
        <v>0</v>
      </c>
      <c r="AK235" s="233">
        <v>0</v>
      </c>
      <c r="AL235" s="233">
        <v>0</v>
      </c>
      <c r="AM235" s="233"/>
      <c r="AN235" s="233">
        <v>0</v>
      </c>
      <c r="AO235" s="233">
        <v>0</v>
      </c>
      <c r="AP235" s="233">
        <v>0</v>
      </c>
      <c r="AQ235" s="233">
        <v>0</v>
      </c>
      <c r="AR235" s="233">
        <v>0</v>
      </c>
      <c r="AS235" s="233">
        <v>0</v>
      </c>
      <c r="AT235" s="233">
        <v>0</v>
      </c>
      <c r="AU235" s="233">
        <v>0</v>
      </c>
      <c r="AV235" s="233">
        <v>0</v>
      </c>
      <c r="AW235" s="233">
        <v>0</v>
      </c>
      <c r="AX235" s="233">
        <v>0</v>
      </c>
      <c r="AY235" s="233">
        <v>0</v>
      </c>
      <c r="AZ235" s="233">
        <v>0</v>
      </c>
      <c r="BA235" s="233">
        <v>0</v>
      </c>
      <c r="BB235" s="233">
        <v>0</v>
      </c>
      <c r="BC235" s="233">
        <v>0</v>
      </c>
      <c r="BD235" s="233">
        <v>0</v>
      </c>
      <c r="BE235" s="233">
        <v>0</v>
      </c>
      <c r="BF235" s="233">
        <v>0</v>
      </c>
      <c r="BG235" s="233">
        <v>0</v>
      </c>
      <c r="BH235" s="233">
        <v>0</v>
      </c>
      <c r="BI235" s="233">
        <v>0</v>
      </c>
      <c r="BJ235" s="233">
        <v>0</v>
      </c>
      <c r="BK235" s="233">
        <v>0</v>
      </c>
      <c r="BL235" s="233">
        <v>0</v>
      </c>
      <c r="BM235" s="233">
        <v>0</v>
      </c>
      <c r="BN235" s="233">
        <v>0</v>
      </c>
      <c r="BO235" s="233">
        <v>0</v>
      </c>
      <c r="BP235" s="233">
        <v>0</v>
      </c>
      <c r="BQ235" s="233">
        <v>0</v>
      </c>
      <c r="BR235" s="233">
        <v>0</v>
      </c>
      <c r="BS235" s="233">
        <v>0</v>
      </c>
      <c r="BT235" s="233">
        <v>0</v>
      </c>
      <c r="BU235" s="233">
        <v>0</v>
      </c>
      <c r="BV235" s="233">
        <v>0</v>
      </c>
      <c r="BW235" s="233">
        <v>0</v>
      </c>
      <c r="BX235" s="233">
        <v>0</v>
      </c>
      <c r="BY235" s="233">
        <v>0</v>
      </c>
      <c r="BZ235" s="233">
        <v>0</v>
      </c>
      <c r="CA235" s="233">
        <v>0</v>
      </c>
      <c r="CB235" s="343"/>
      <c r="CC235" s="343">
        <v>0</v>
      </c>
      <c r="CD235" s="346"/>
      <c r="CE235" s="253">
        <v>0</v>
      </c>
      <c r="CF235" s="233">
        <v>0</v>
      </c>
      <c r="CG235" s="233">
        <v>0</v>
      </c>
      <c r="CH235" s="233">
        <v>0</v>
      </c>
      <c r="CI235" s="234">
        <v>0</v>
      </c>
    </row>
    <row r="236" spans="1:87" s="145" customFormat="1" x14ac:dyDescent="0.2">
      <c r="A236" s="337" t="s">
        <v>1527</v>
      </c>
      <c r="B236" s="334" t="s">
        <v>1885</v>
      </c>
      <c r="C236" s="232">
        <v>0</v>
      </c>
      <c r="D236" s="233">
        <v>0</v>
      </c>
      <c r="E236" s="233">
        <v>0</v>
      </c>
      <c r="F236" s="233">
        <v>0</v>
      </c>
      <c r="G236" s="233">
        <v>0</v>
      </c>
      <c r="H236" s="233">
        <v>1970</v>
      </c>
      <c r="I236" s="233">
        <v>0</v>
      </c>
      <c r="J236" s="233">
        <v>0</v>
      </c>
      <c r="K236" s="233">
        <v>0</v>
      </c>
      <c r="L236" s="233">
        <v>0</v>
      </c>
      <c r="M236" s="233">
        <v>0</v>
      </c>
      <c r="N236" s="233">
        <v>0</v>
      </c>
      <c r="O236" s="233">
        <v>0</v>
      </c>
      <c r="P236" s="233"/>
      <c r="Q236" s="233">
        <v>0</v>
      </c>
      <c r="R236" s="233">
        <v>0</v>
      </c>
      <c r="S236" s="233">
        <v>0</v>
      </c>
      <c r="T236" s="233">
        <v>0</v>
      </c>
      <c r="U236" s="233">
        <v>0</v>
      </c>
      <c r="V236" s="233">
        <v>0</v>
      </c>
      <c r="W236" s="233">
        <v>0</v>
      </c>
      <c r="X236" s="233">
        <v>0</v>
      </c>
      <c r="Y236" s="233">
        <v>0</v>
      </c>
      <c r="Z236" s="233">
        <v>0</v>
      </c>
      <c r="AA236" s="233">
        <v>0</v>
      </c>
      <c r="AB236" s="233">
        <v>0</v>
      </c>
      <c r="AC236" s="233">
        <v>0</v>
      </c>
      <c r="AD236" s="233">
        <v>0</v>
      </c>
      <c r="AE236" s="233">
        <v>0</v>
      </c>
      <c r="AF236" s="233">
        <v>0</v>
      </c>
      <c r="AG236" s="233">
        <v>0</v>
      </c>
      <c r="AH236" s="233">
        <v>0</v>
      </c>
      <c r="AI236" s="233">
        <v>0</v>
      </c>
      <c r="AJ236" s="233">
        <v>0</v>
      </c>
      <c r="AK236" s="233">
        <v>0</v>
      </c>
      <c r="AL236" s="233">
        <v>0</v>
      </c>
      <c r="AM236" s="233"/>
      <c r="AN236" s="233">
        <v>0</v>
      </c>
      <c r="AO236" s="233">
        <v>0</v>
      </c>
      <c r="AP236" s="233">
        <v>0</v>
      </c>
      <c r="AQ236" s="233">
        <v>0</v>
      </c>
      <c r="AR236" s="233">
        <v>0</v>
      </c>
      <c r="AS236" s="233">
        <v>0</v>
      </c>
      <c r="AT236" s="233">
        <v>0</v>
      </c>
      <c r="AU236" s="233">
        <v>0</v>
      </c>
      <c r="AV236" s="233">
        <v>0</v>
      </c>
      <c r="AW236" s="233">
        <v>0</v>
      </c>
      <c r="AX236" s="233">
        <v>0</v>
      </c>
      <c r="AY236" s="233">
        <v>0</v>
      </c>
      <c r="AZ236" s="233">
        <v>0</v>
      </c>
      <c r="BA236" s="233">
        <v>0</v>
      </c>
      <c r="BB236" s="233">
        <v>0</v>
      </c>
      <c r="BC236" s="233">
        <v>0</v>
      </c>
      <c r="BD236" s="233">
        <v>0</v>
      </c>
      <c r="BE236" s="233">
        <v>0</v>
      </c>
      <c r="BF236" s="233">
        <v>0</v>
      </c>
      <c r="BG236" s="233">
        <v>0</v>
      </c>
      <c r="BH236" s="233">
        <v>0</v>
      </c>
      <c r="BI236" s="233">
        <v>0</v>
      </c>
      <c r="BJ236" s="233">
        <v>0</v>
      </c>
      <c r="BK236" s="233">
        <v>0</v>
      </c>
      <c r="BL236" s="233">
        <v>0</v>
      </c>
      <c r="BM236" s="233">
        <v>0</v>
      </c>
      <c r="BN236" s="233">
        <v>0</v>
      </c>
      <c r="BO236" s="233">
        <v>0</v>
      </c>
      <c r="BP236" s="233">
        <v>0</v>
      </c>
      <c r="BQ236" s="233">
        <v>0</v>
      </c>
      <c r="BR236" s="233">
        <v>0</v>
      </c>
      <c r="BS236" s="233">
        <v>0</v>
      </c>
      <c r="BT236" s="233">
        <v>0</v>
      </c>
      <c r="BU236" s="233">
        <v>0</v>
      </c>
      <c r="BV236" s="233">
        <v>0</v>
      </c>
      <c r="BW236" s="233">
        <v>0</v>
      </c>
      <c r="BX236" s="233">
        <v>0</v>
      </c>
      <c r="BY236" s="233">
        <v>0</v>
      </c>
      <c r="BZ236" s="233">
        <v>0</v>
      </c>
      <c r="CA236" s="233">
        <v>0</v>
      </c>
      <c r="CB236" s="343"/>
      <c r="CC236" s="343">
        <v>0</v>
      </c>
      <c r="CD236" s="346"/>
      <c r="CE236" s="253">
        <v>0</v>
      </c>
      <c r="CF236" s="233">
        <v>0</v>
      </c>
      <c r="CG236" s="233">
        <v>0</v>
      </c>
      <c r="CH236" s="233">
        <v>0</v>
      </c>
      <c r="CI236" s="234">
        <v>0</v>
      </c>
    </row>
    <row r="237" spans="1:87" s="145" customFormat="1" x14ac:dyDescent="0.2">
      <c r="A237" s="337" t="s">
        <v>1610</v>
      </c>
      <c r="B237" s="334" t="s">
        <v>1886</v>
      </c>
      <c r="C237" s="232">
        <v>0</v>
      </c>
      <c r="D237" s="233">
        <v>0</v>
      </c>
      <c r="E237" s="233">
        <v>0</v>
      </c>
      <c r="F237" s="233">
        <v>0</v>
      </c>
      <c r="G237" s="233">
        <v>0</v>
      </c>
      <c r="H237" s="233">
        <v>3755</v>
      </c>
      <c r="I237" s="233">
        <v>0</v>
      </c>
      <c r="J237" s="233">
        <v>0</v>
      </c>
      <c r="K237" s="233">
        <v>0</v>
      </c>
      <c r="L237" s="233">
        <v>0</v>
      </c>
      <c r="M237" s="233">
        <v>0</v>
      </c>
      <c r="N237" s="233">
        <v>0</v>
      </c>
      <c r="O237" s="233">
        <v>0</v>
      </c>
      <c r="P237" s="233"/>
      <c r="Q237" s="233">
        <v>0</v>
      </c>
      <c r="R237" s="233">
        <v>0</v>
      </c>
      <c r="S237" s="233">
        <v>0</v>
      </c>
      <c r="T237" s="233">
        <v>0</v>
      </c>
      <c r="U237" s="233">
        <v>0</v>
      </c>
      <c r="V237" s="233">
        <v>0</v>
      </c>
      <c r="W237" s="233">
        <v>0</v>
      </c>
      <c r="X237" s="233">
        <v>0</v>
      </c>
      <c r="Y237" s="233">
        <v>0</v>
      </c>
      <c r="Z237" s="233">
        <v>0</v>
      </c>
      <c r="AA237" s="233">
        <v>0</v>
      </c>
      <c r="AB237" s="233">
        <v>0</v>
      </c>
      <c r="AC237" s="233">
        <v>0</v>
      </c>
      <c r="AD237" s="233">
        <v>0</v>
      </c>
      <c r="AE237" s="233">
        <v>0</v>
      </c>
      <c r="AF237" s="233">
        <v>0</v>
      </c>
      <c r="AG237" s="233">
        <v>0</v>
      </c>
      <c r="AH237" s="233">
        <v>0</v>
      </c>
      <c r="AI237" s="233">
        <v>0</v>
      </c>
      <c r="AJ237" s="233">
        <v>0</v>
      </c>
      <c r="AK237" s="233">
        <v>0</v>
      </c>
      <c r="AL237" s="233">
        <v>0</v>
      </c>
      <c r="AM237" s="233"/>
      <c r="AN237" s="233">
        <v>0</v>
      </c>
      <c r="AO237" s="233">
        <v>0</v>
      </c>
      <c r="AP237" s="233">
        <v>0</v>
      </c>
      <c r="AQ237" s="233">
        <v>0</v>
      </c>
      <c r="AR237" s="233">
        <v>0</v>
      </c>
      <c r="AS237" s="233">
        <v>0</v>
      </c>
      <c r="AT237" s="233">
        <v>0</v>
      </c>
      <c r="AU237" s="233">
        <v>0</v>
      </c>
      <c r="AV237" s="233">
        <v>0</v>
      </c>
      <c r="AW237" s="233">
        <v>0</v>
      </c>
      <c r="AX237" s="233">
        <v>0</v>
      </c>
      <c r="AY237" s="233">
        <v>0</v>
      </c>
      <c r="AZ237" s="233">
        <v>0</v>
      </c>
      <c r="BA237" s="233">
        <v>0</v>
      </c>
      <c r="BB237" s="233">
        <v>0</v>
      </c>
      <c r="BC237" s="233">
        <v>0</v>
      </c>
      <c r="BD237" s="233">
        <v>0</v>
      </c>
      <c r="BE237" s="233">
        <v>0</v>
      </c>
      <c r="BF237" s="233">
        <v>0</v>
      </c>
      <c r="BG237" s="233">
        <v>0</v>
      </c>
      <c r="BH237" s="233">
        <v>0</v>
      </c>
      <c r="BI237" s="233">
        <v>0</v>
      </c>
      <c r="BJ237" s="233">
        <v>0</v>
      </c>
      <c r="BK237" s="233">
        <v>0</v>
      </c>
      <c r="BL237" s="233">
        <v>0</v>
      </c>
      <c r="BM237" s="233">
        <v>0</v>
      </c>
      <c r="BN237" s="233">
        <v>0</v>
      </c>
      <c r="BO237" s="233">
        <v>0</v>
      </c>
      <c r="BP237" s="233">
        <v>0</v>
      </c>
      <c r="BQ237" s="233">
        <v>0</v>
      </c>
      <c r="BR237" s="233">
        <v>0</v>
      </c>
      <c r="BS237" s="233">
        <v>0</v>
      </c>
      <c r="BT237" s="233">
        <v>0</v>
      </c>
      <c r="BU237" s="233">
        <v>0</v>
      </c>
      <c r="BV237" s="233">
        <v>0</v>
      </c>
      <c r="BW237" s="233">
        <v>0</v>
      </c>
      <c r="BX237" s="233">
        <v>0</v>
      </c>
      <c r="BY237" s="233">
        <v>0</v>
      </c>
      <c r="BZ237" s="233">
        <v>0</v>
      </c>
      <c r="CA237" s="233">
        <v>0</v>
      </c>
      <c r="CB237" s="343"/>
      <c r="CC237" s="343">
        <v>0</v>
      </c>
      <c r="CD237" s="346"/>
      <c r="CE237" s="253">
        <v>0</v>
      </c>
      <c r="CF237" s="233">
        <v>0</v>
      </c>
      <c r="CG237" s="233">
        <v>0</v>
      </c>
      <c r="CH237" s="233">
        <v>0</v>
      </c>
      <c r="CI237" s="234">
        <v>0</v>
      </c>
    </row>
    <row r="238" spans="1:87" s="145" customFormat="1" x14ac:dyDescent="0.2">
      <c r="A238" s="337" t="s">
        <v>448</v>
      </c>
      <c r="B238" s="334" t="s">
        <v>1887</v>
      </c>
      <c r="C238" s="232">
        <v>0</v>
      </c>
      <c r="D238" s="233">
        <v>20575</v>
      </c>
      <c r="E238" s="233">
        <v>8495</v>
      </c>
      <c r="F238" s="233">
        <v>8970</v>
      </c>
      <c r="G238" s="233">
        <v>5500</v>
      </c>
      <c r="H238" s="233">
        <v>6510</v>
      </c>
      <c r="I238" s="233">
        <v>2915</v>
      </c>
      <c r="J238" s="233">
        <v>10</v>
      </c>
      <c r="K238" s="233">
        <v>0</v>
      </c>
      <c r="L238" s="233">
        <v>0</v>
      </c>
      <c r="M238" s="233">
        <v>0</v>
      </c>
      <c r="N238" s="233">
        <v>0</v>
      </c>
      <c r="O238" s="233">
        <v>0</v>
      </c>
      <c r="P238" s="233"/>
      <c r="Q238" s="233">
        <v>0</v>
      </c>
      <c r="R238" s="233">
        <v>0</v>
      </c>
      <c r="S238" s="233">
        <v>5795</v>
      </c>
      <c r="T238" s="233">
        <v>895</v>
      </c>
      <c r="U238" s="233">
        <v>2720</v>
      </c>
      <c r="V238" s="233">
        <v>10</v>
      </c>
      <c r="W238" s="233">
        <v>2185</v>
      </c>
      <c r="X238" s="233">
        <v>1865</v>
      </c>
      <c r="Y238" s="233">
        <v>0</v>
      </c>
      <c r="Z238" s="233">
        <v>10430</v>
      </c>
      <c r="AA238" s="233">
        <v>29125</v>
      </c>
      <c r="AB238" s="233">
        <v>6695</v>
      </c>
      <c r="AC238" s="233">
        <v>11490</v>
      </c>
      <c r="AD238" s="233">
        <v>0</v>
      </c>
      <c r="AE238" s="233">
        <v>0</v>
      </c>
      <c r="AF238" s="233">
        <v>0</v>
      </c>
      <c r="AG238" s="233">
        <v>0</v>
      </c>
      <c r="AH238" s="233">
        <v>0</v>
      </c>
      <c r="AI238" s="233">
        <v>70</v>
      </c>
      <c r="AJ238" s="233" t="s">
        <v>1676</v>
      </c>
      <c r="AK238" s="233">
        <v>9030</v>
      </c>
      <c r="AL238" s="233">
        <v>0</v>
      </c>
      <c r="AM238" s="233"/>
      <c r="AN238" s="233">
        <v>0</v>
      </c>
      <c r="AO238" s="233">
        <v>3630</v>
      </c>
      <c r="AP238" s="233">
        <v>10425</v>
      </c>
      <c r="AQ238" s="233">
        <v>0</v>
      </c>
      <c r="AR238" s="233">
        <v>0</v>
      </c>
      <c r="AS238" s="233">
        <v>0</v>
      </c>
      <c r="AT238" s="233">
        <v>6300</v>
      </c>
      <c r="AU238" s="233">
        <v>3345</v>
      </c>
      <c r="AV238" s="233">
        <v>0</v>
      </c>
      <c r="AW238" s="233">
        <v>2045</v>
      </c>
      <c r="AX238" s="233">
        <v>0</v>
      </c>
      <c r="AY238" s="233">
        <v>2145</v>
      </c>
      <c r="AZ238" s="233">
        <v>9025</v>
      </c>
      <c r="BA238" s="233">
        <v>0</v>
      </c>
      <c r="BB238" s="233">
        <v>25810</v>
      </c>
      <c r="BC238" s="233">
        <v>0</v>
      </c>
      <c r="BD238" s="233">
        <v>0</v>
      </c>
      <c r="BE238" s="233">
        <v>0</v>
      </c>
      <c r="BF238" s="233">
        <v>0</v>
      </c>
      <c r="BG238" s="233">
        <v>9935</v>
      </c>
      <c r="BH238" s="233">
        <v>7805</v>
      </c>
      <c r="BI238" s="233">
        <v>4815</v>
      </c>
      <c r="BJ238" s="233">
        <v>0</v>
      </c>
      <c r="BK238" s="233">
        <v>0</v>
      </c>
      <c r="BL238" s="233">
        <v>0</v>
      </c>
      <c r="BM238" s="233">
        <v>0</v>
      </c>
      <c r="BN238" s="233">
        <v>0</v>
      </c>
      <c r="BO238" s="233" t="s">
        <v>1676</v>
      </c>
      <c r="BP238" s="233">
        <v>0</v>
      </c>
      <c r="BQ238" s="233">
        <v>0</v>
      </c>
      <c r="BR238" s="233">
        <v>18875</v>
      </c>
      <c r="BS238" s="233">
        <v>40</v>
      </c>
      <c r="BT238" s="233">
        <v>0</v>
      </c>
      <c r="BU238" s="233">
        <v>0</v>
      </c>
      <c r="BV238" s="233">
        <v>0</v>
      </c>
      <c r="BW238" s="233">
        <v>0</v>
      </c>
      <c r="BX238" s="233">
        <v>0</v>
      </c>
      <c r="BY238" s="233">
        <v>0</v>
      </c>
      <c r="BZ238" s="233">
        <v>0</v>
      </c>
      <c r="CA238" s="233">
        <v>0</v>
      </c>
      <c r="CB238" s="343"/>
      <c r="CC238" s="343" t="s">
        <v>1676</v>
      </c>
      <c r="CD238" s="346"/>
      <c r="CE238" s="253">
        <v>0</v>
      </c>
      <c r="CF238" s="233">
        <v>0</v>
      </c>
      <c r="CG238" s="233">
        <v>0</v>
      </c>
      <c r="CH238" s="233">
        <v>0</v>
      </c>
      <c r="CI238" s="234">
        <v>20</v>
      </c>
    </row>
    <row r="239" spans="1:87" s="145" customFormat="1" x14ac:dyDescent="0.2">
      <c r="A239" s="337" t="s">
        <v>601</v>
      </c>
      <c r="B239" s="334" t="s">
        <v>1888</v>
      </c>
      <c r="C239" s="232" t="s">
        <v>1676</v>
      </c>
      <c r="D239" s="233">
        <v>0</v>
      </c>
      <c r="E239" s="233">
        <v>0</v>
      </c>
      <c r="F239" s="233">
        <v>0</v>
      </c>
      <c r="G239" s="233">
        <v>0</v>
      </c>
      <c r="H239" s="233">
        <v>0</v>
      </c>
      <c r="I239" s="233">
        <v>0</v>
      </c>
      <c r="J239" s="233">
        <v>0</v>
      </c>
      <c r="K239" s="233">
        <v>0</v>
      </c>
      <c r="L239" s="233">
        <v>0</v>
      </c>
      <c r="M239" s="233">
        <v>0</v>
      </c>
      <c r="N239" s="233">
        <v>0</v>
      </c>
      <c r="O239" s="233">
        <v>0</v>
      </c>
      <c r="P239" s="233"/>
      <c r="Q239" s="233">
        <v>0</v>
      </c>
      <c r="R239" s="233">
        <v>0</v>
      </c>
      <c r="S239" s="233">
        <v>0</v>
      </c>
      <c r="T239" s="233">
        <v>0</v>
      </c>
      <c r="U239" s="233">
        <v>0</v>
      </c>
      <c r="V239" s="233">
        <v>0</v>
      </c>
      <c r="W239" s="233">
        <v>0</v>
      </c>
      <c r="X239" s="233">
        <v>0</v>
      </c>
      <c r="Y239" s="233">
        <v>0</v>
      </c>
      <c r="Z239" s="233">
        <v>0</v>
      </c>
      <c r="AA239" s="233">
        <v>0</v>
      </c>
      <c r="AB239" s="233">
        <v>0</v>
      </c>
      <c r="AC239" s="233">
        <v>0</v>
      </c>
      <c r="AD239" s="233">
        <v>0</v>
      </c>
      <c r="AE239" s="233">
        <v>0</v>
      </c>
      <c r="AF239" s="233">
        <v>0</v>
      </c>
      <c r="AG239" s="233">
        <v>0</v>
      </c>
      <c r="AH239" s="233">
        <v>0</v>
      </c>
      <c r="AI239" s="233">
        <v>0</v>
      </c>
      <c r="AJ239" s="233">
        <v>0</v>
      </c>
      <c r="AK239" s="233">
        <v>0</v>
      </c>
      <c r="AL239" s="233">
        <v>0</v>
      </c>
      <c r="AM239" s="233"/>
      <c r="AN239" s="233">
        <v>0</v>
      </c>
      <c r="AO239" s="233">
        <v>0</v>
      </c>
      <c r="AP239" s="233">
        <v>0</v>
      </c>
      <c r="AQ239" s="233">
        <v>0</v>
      </c>
      <c r="AR239" s="233">
        <v>0</v>
      </c>
      <c r="AS239" s="233">
        <v>0</v>
      </c>
      <c r="AT239" s="233">
        <v>0</v>
      </c>
      <c r="AU239" s="233">
        <v>0</v>
      </c>
      <c r="AV239" s="233">
        <v>0</v>
      </c>
      <c r="AW239" s="233">
        <v>0</v>
      </c>
      <c r="AX239" s="233">
        <v>0</v>
      </c>
      <c r="AY239" s="233">
        <v>0</v>
      </c>
      <c r="AZ239" s="233">
        <v>0</v>
      </c>
      <c r="BA239" s="233">
        <v>0</v>
      </c>
      <c r="BB239" s="233">
        <v>0</v>
      </c>
      <c r="BC239" s="233">
        <v>0</v>
      </c>
      <c r="BD239" s="233">
        <v>0</v>
      </c>
      <c r="BE239" s="233">
        <v>0</v>
      </c>
      <c r="BF239" s="233">
        <v>0</v>
      </c>
      <c r="BG239" s="233">
        <v>0</v>
      </c>
      <c r="BH239" s="233">
        <v>0</v>
      </c>
      <c r="BI239" s="233">
        <v>0</v>
      </c>
      <c r="BJ239" s="233">
        <v>0</v>
      </c>
      <c r="BK239" s="233">
        <v>0</v>
      </c>
      <c r="BL239" s="233" t="s">
        <v>1676</v>
      </c>
      <c r="BM239" s="233">
        <v>2720</v>
      </c>
      <c r="BN239" s="233">
        <v>50</v>
      </c>
      <c r="BO239" s="233">
        <v>35</v>
      </c>
      <c r="BP239" s="233">
        <v>0</v>
      </c>
      <c r="BQ239" s="233">
        <v>305</v>
      </c>
      <c r="BR239" s="233">
        <v>0</v>
      </c>
      <c r="BS239" s="233">
        <v>0</v>
      </c>
      <c r="BT239" s="233">
        <v>0</v>
      </c>
      <c r="BU239" s="233">
        <v>0</v>
      </c>
      <c r="BV239" s="233">
        <v>0</v>
      </c>
      <c r="BW239" s="233">
        <v>0</v>
      </c>
      <c r="BX239" s="233">
        <v>0</v>
      </c>
      <c r="BY239" s="233">
        <v>0</v>
      </c>
      <c r="BZ239" s="233">
        <v>0</v>
      </c>
      <c r="CA239" s="233">
        <v>0</v>
      </c>
      <c r="CB239" s="343"/>
      <c r="CC239" s="343">
        <v>0</v>
      </c>
      <c r="CD239" s="346"/>
      <c r="CE239" s="253">
        <v>0</v>
      </c>
      <c r="CF239" s="233">
        <v>0</v>
      </c>
      <c r="CG239" s="233">
        <v>0</v>
      </c>
      <c r="CH239" s="233">
        <v>20</v>
      </c>
      <c r="CI239" s="234">
        <v>780</v>
      </c>
    </row>
    <row r="240" spans="1:87" s="145" customFormat="1" x14ac:dyDescent="0.2">
      <c r="A240" s="337" t="s">
        <v>547</v>
      </c>
      <c r="B240" s="334" t="s">
        <v>1889</v>
      </c>
      <c r="C240" s="232">
        <v>0</v>
      </c>
      <c r="D240" s="233">
        <v>0</v>
      </c>
      <c r="E240" s="233">
        <v>0</v>
      </c>
      <c r="F240" s="233">
        <v>0</v>
      </c>
      <c r="G240" s="233">
        <v>0</v>
      </c>
      <c r="H240" s="233">
        <v>0</v>
      </c>
      <c r="I240" s="233">
        <v>0</v>
      </c>
      <c r="J240" s="233">
        <v>0</v>
      </c>
      <c r="K240" s="233">
        <v>0</v>
      </c>
      <c r="L240" s="233">
        <v>0</v>
      </c>
      <c r="M240" s="233">
        <v>0</v>
      </c>
      <c r="N240" s="233">
        <v>0</v>
      </c>
      <c r="O240" s="233">
        <v>0</v>
      </c>
      <c r="P240" s="233"/>
      <c r="Q240" s="233">
        <v>0</v>
      </c>
      <c r="R240" s="233">
        <v>0</v>
      </c>
      <c r="S240" s="233">
        <v>0</v>
      </c>
      <c r="T240" s="233">
        <v>0</v>
      </c>
      <c r="U240" s="233">
        <v>0</v>
      </c>
      <c r="V240" s="233">
        <v>0</v>
      </c>
      <c r="W240" s="233">
        <v>0</v>
      </c>
      <c r="X240" s="233">
        <v>0</v>
      </c>
      <c r="Y240" s="233">
        <v>0</v>
      </c>
      <c r="Z240" s="233">
        <v>0</v>
      </c>
      <c r="AA240" s="233">
        <v>0</v>
      </c>
      <c r="AB240" s="233">
        <v>0</v>
      </c>
      <c r="AC240" s="233">
        <v>0</v>
      </c>
      <c r="AD240" s="233">
        <v>0</v>
      </c>
      <c r="AE240" s="233">
        <v>0</v>
      </c>
      <c r="AF240" s="233">
        <v>0</v>
      </c>
      <c r="AG240" s="233">
        <v>0</v>
      </c>
      <c r="AH240" s="233">
        <v>0</v>
      </c>
      <c r="AI240" s="233">
        <v>210</v>
      </c>
      <c r="AJ240" s="233">
        <v>395</v>
      </c>
      <c r="AK240" s="233">
        <v>0</v>
      </c>
      <c r="AL240" s="233">
        <v>0</v>
      </c>
      <c r="AM240" s="233"/>
      <c r="AN240" s="233">
        <v>0</v>
      </c>
      <c r="AO240" s="233">
        <v>0</v>
      </c>
      <c r="AP240" s="233">
        <v>0</v>
      </c>
      <c r="AQ240" s="233">
        <v>0</v>
      </c>
      <c r="AR240" s="233">
        <v>0</v>
      </c>
      <c r="AS240" s="233">
        <v>0</v>
      </c>
      <c r="AT240" s="233">
        <v>0</v>
      </c>
      <c r="AU240" s="233">
        <v>0</v>
      </c>
      <c r="AV240" s="233">
        <v>0</v>
      </c>
      <c r="AW240" s="233">
        <v>0</v>
      </c>
      <c r="AX240" s="233">
        <v>0</v>
      </c>
      <c r="AY240" s="233">
        <v>0</v>
      </c>
      <c r="AZ240" s="233">
        <v>200</v>
      </c>
      <c r="BA240" s="233">
        <v>0</v>
      </c>
      <c r="BB240" s="233">
        <v>3095</v>
      </c>
      <c r="BC240" s="233">
        <v>0</v>
      </c>
      <c r="BD240" s="233">
        <v>0</v>
      </c>
      <c r="BE240" s="233">
        <v>0</v>
      </c>
      <c r="BF240" s="233">
        <v>0</v>
      </c>
      <c r="BG240" s="233">
        <v>0</v>
      </c>
      <c r="BH240" s="233">
        <v>0</v>
      </c>
      <c r="BI240" s="233">
        <v>0</v>
      </c>
      <c r="BJ240" s="233">
        <v>0</v>
      </c>
      <c r="BK240" s="233">
        <v>0</v>
      </c>
      <c r="BL240" s="233">
        <v>370</v>
      </c>
      <c r="BM240" s="233">
        <v>0</v>
      </c>
      <c r="BN240" s="233">
        <v>0</v>
      </c>
      <c r="BO240" s="233">
        <v>0</v>
      </c>
      <c r="BP240" s="233">
        <v>0</v>
      </c>
      <c r="BQ240" s="233">
        <v>0</v>
      </c>
      <c r="BR240" s="233">
        <v>0</v>
      </c>
      <c r="BS240" s="233">
        <v>0</v>
      </c>
      <c r="BT240" s="233">
        <v>0</v>
      </c>
      <c r="BU240" s="233">
        <v>0</v>
      </c>
      <c r="BV240" s="233">
        <v>0</v>
      </c>
      <c r="BW240" s="233">
        <v>0</v>
      </c>
      <c r="BX240" s="233">
        <v>0</v>
      </c>
      <c r="BY240" s="233">
        <v>0</v>
      </c>
      <c r="BZ240" s="233">
        <v>0</v>
      </c>
      <c r="CA240" s="233">
        <v>0</v>
      </c>
      <c r="CB240" s="343"/>
      <c r="CC240" s="343">
        <v>0</v>
      </c>
      <c r="CD240" s="346"/>
      <c r="CE240" s="253">
        <v>0</v>
      </c>
      <c r="CF240" s="233">
        <v>0</v>
      </c>
      <c r="CG240" s="233">
        <v>0</v>
      </c>
      <c r="CH240" s="233">
        <v>0</v>
      </c>
      <c r="CI240" s="234">
        <v>0</v>
      </c>
    </row>
    <row r="241" spans="1:87" s="145" customFormat="1" x14ac:dyDescent="0.2">
      <c r="A241" s="337" t="s">
        <v>571</v>
      </c>
      <c r="B241" s="334" t="s">
        <v>1890</v>
      </c>
      <c r="C241" s="232">
        <v>0</v>
      </c>
      <c r="D241" s="233">
        <v>19130</v>
      </c>
      <c r="E241" s="233">
        <v>11835</v>
      </c>
      <c r="F241" s="233">
        <v>8285</v>
      </c>
      <c r="G241" s="233" t="s">
        <v>1676</v>
      </c>
      <c r="H241" s="233">
        <v>0</v>
      </c>
      <c r="I241" s="233">
        <v>0</v>
      </c>
      <c r="J241" s="233">
        <v>0</v>
      </c>
      <c r="K241" s="233">
        <v>0</v>
      </c>
      <c r="L241" s="233">
        <v>0</v>
      </c>
      <c r="M241" s="233">
        <v>0</v>
      </c>
      <c r="N241" s="233">
        <v>0</v>
      </c>
      <c r="O241" s="233">
        <v>0</v>
      </c>
      <c r="P241" s="233"/>
      <c r="Q241" s="233">
        <v>0</v>
      </c>
      <c r="R241" s="233">
        <v>3710</v>
      </c>
      <c r="S241" s="233">
        <v>8730</v>
      </c>
      <c r="T241" s="233" t="s">
        <v>1676</v>
      </c>
      <c r="U241" s="233">
        <v>0</v>
      </c>
      <c r="V241" s="233">
        <v>13525</v>
      </c>
      <c r="W241" s="233">
        <v>915</v>
      </c>
      <c r="X241" s="233">
        <v>0</v>
      </c>
      <c r="Y241" s="233">
        <v>0</v>
      </c>
      <c r="Z241" s="233">
        <v>32880</v>
      </c>
      <c r="AA241" s="233">
        <v>13830</v>
      </c>
      <c r="AB241" s="233">
        <v>1530</v>
      </c>
      <c r="AC241" s="233">
        <v>4370</v>
      </c>
      <c r="AD241" s="233">
        <v>0</v>
      </c>
      <c r="AE241" s="233">
        <v>0</v>
      </c>
      <c r="AF241" s="233">
        <v>0</v>
      </c>
      <c r="AG241" s="233">
        <v>0</v>
      </c>
      <c r="AH241" s="233">
        <v>1745</v>
      </c>
      <c r="AI241" s="233">
        <v>0</v>
      </c>
      <c r="AJ241" s="233">
        <v>0</v>
      </c>
      <c r="AK241" s="233">
        <v>2720</v>
      </c>
      <c r="AL241" s="233">
        <v>0</v>
      </c>
      <c r="AM241" s="233"/>
      <c r="AN241" s="233">
        <v>0</v>
      </c>
      <c r="AO241" s="233">
        <v>345</v>
      </c>
      <c r="AP241" s="233">
        <v>4580</v>
      </c>
      <c r="AQ241" s="233">
        <v>755</v>
      </c>
      <c r="AR241" s="233">
        <v>0</v>
      </c>
      <c r="AS241" s="233">
        <v>0</v>
      </c>
      <c r="AT241" s="233">
        <v>4315</v>
      </c>
      <c r="AU241" s="233">
        <v>30</v>
      </c>
      <c r="AV241" s="233">
        <v>0</v>
      </c>
      <c r="AW241" s="233">
        <v>4410</v>
      </c>
      <c r="AX241" s="233">
        <v>30</v>
      </c>
      <c r="AY241" s="233">
        <v>1125</v>
      </c>
      <c r="AZ241" s="233">
        <v>5785</v>
      </c>
      <c r="BA241" s="233">
        <v>0</v>
      </c>
      <c r="BB241" s="233">
        <v>8735</v>
      </c>
      <c r="BC241" s="233">
        <v>0</v>
      </c>
      <c r="BD241" s="233">
        <v>0</v>
      </c>
      <c r="BE241" s="233">
        <v>0</v>
      </c>
      <c r="BF241" s="233">
        <v>0</v>
      </c>
      <c r="BG241" s="233">
        <v>6320</v>
      </c>
      <c r="BH241" s="233">
        <v>9805</v>
      </c>
      <c r="BI241" s="233">
        <v>5675</v>
      </c>
      <c r="BJ241" s="233">
        <v>0</v>
      </c>
      <c r="BK241" s="233">
        <v>0</v>
      </c>
      <c r="BL241" s="233">
        <v>0</v>
      </c>
      <c r="BM241" s="233">
        <v>185</v>
      </c>
      <c r="BN241" s="233">
        <v>0</v>
      </c>
      <c r="BO241" s="233">
        <v>0</v>
      </c>
      <c r="BP241" s="233">
        <v>0</v>
      </c>
      <c r="BQ241" s="233">
        <v>0</v>
      </c>
      <c r="BR241" s="233">
        <v>0</v>
      </c>
      <c r="BS241" s="233">
        <v>1080</v>
      </c>
      <c r="BT241" s="233">
        <v>0</v>
      </c>
      <c r="BU241" s="233">
        <v>0</v>
      </c>
      <c r="BV241" s="233">
        <v>0</v>
      </c>
      <c r="BW241" s="233">
        <v>1525</v>
      </c>
      <c r="BX241" s="233">
        <v>0</v>
      </c>
      <c r="BY241" s="233">
        <v>0</v>
      </c>
      <c r="BZ241" s="233">
        <v>0</v>
      </c>
      <c r="CA241" s="233">
        <v>0</v>
      </c>
      <c r="CB241" s="343"/>
      <c r="CC241" s="343">
        <v>0</v>
      </c>
      <c r="CD241" s="346"/>
      <c r="CE241" s="253">
        <v>0</v>
      </c>
      <c r="CF241" s="233">
        <v>0</v>
      </c>
      <c r="CG241" s="233">
        <v>0</v>
      </c>
      <c r="CH241" s="233">
        <v>0</v>
      </c>
      <c r="CI241" s="234" t="s">
        <v>1676</v>
      </c>
    </row>
    <row r="242" spans="1:87" s="145" customFormat="1" x14ac:dyDescent="0.2">
      <c r="A242" s="337" t="s">
        <v>456</v>
      </c>
      <c r="B242" s="334" t="s">
        <v>1891</v>
      </c>
      <c r="C242" s="232">
        <v>10</v>
      </c>
      <c r="D242" s="233">
        <v>15215</v>
      </c>
      <c r="E242" s="233">
        <v>2665</v>
      </c>
      <c r="F242" s="233">
        <v>5345</v>
      </c>
      <c r="G242" s="233">
        <v>1585</v>
      </c>
      <c r="H242" s="233">
        <v>3295</v>
      </c>
      <c r="I242" s="233">
        <v>760</v>
      </c>
      <c r="J242" s="233">
        <v>0</v>
      </c>
      <c r="K242" s="233">
        <v>0</v>
      </c>
      <c r="L242" s="233">
        <v>0</v>
      </c>
      <c r="M242" s="233">
        <v>0</v>
      </c>
      <c r="N242" s="233">
        <v>0</v>
      </c>
      <c r="O242" s="233">
        <v>0</v>
      </c>
      <c r="P242" s="233"/>
      <c r="Q242" s="233">
        <v>0</v>
      </c>
      <c r="R242" s="233">
        <v>0</v>
      </c>
      <c r="S242" s="233">
        <v>0</v>
      </c>
      <c r="T242" s="233">
        <v>0</v>
      </c>
      <c r="U242" s="233">
        <v>0</v>
      </c>
      <c r="V242" s="233">
        <v>240</v>
      </c>
      <c r="W242" s="233">
        <v>210</v>
      </c>
      <c r="X242" s="233">
        <v>0</v>
      </c>
      <c r="Y242" s="233">
        <v>0</v>
      </c>
      <c r="Z242" s="233">
        <v>23690</v>
      </c>
      <c r="AA242" s="233">
        <v>4755</v>
      </c>
      <c r="AB242" s="233">
        <v>65</v>
      </c>
      <c r="AC242" s="233">
        <v>6005</v>
      </c>
      <c r="AD242" s="233">
        <v>0</v>
      </c>
      <c r="AE242" s="233">
        <v>0</v>
      </c>
      <c r="AF242" s="233">
        <v>0</v>
      </c>
      <c r="AG242" s="233">
        <v>0</v>
      </c>
      <c r="AH242" s="233">
        <v>20</v>
      </c>
      <c r="AI242" s="233">
        <v>730</v>
      </c>
      <c r="AJ242" s="233">
        <v>0</v>
      </c>
      <c r="AK242" s="233">
        <v>3390</v>
      </c>
      <c r="AL242" s="233">
        <v>0</v>
      </c>
      <c r="AM242" s="233"/>
      <c r="AN242" s="233">
        <v>0</v>
      </c>
      <c r="AO242" s="233">
        <v>35</v>
      </c>
      <c r="AP242" s="233">
        <v>1620</v>
      </c>
      <c r="AQ242" s="233">
        <v>0</v>
      </c>
      <c r="AR242" s="233">
        <v>0</v>
      </c>
      <c r="AS242" s="233">
        <v>0</v>
      </c>
      <c r="AT242" s="233">
        <v>365</v>
      </c>
      <c r="AU242" s="233">
        <v>0</v>
      </c>
      <c r="AV242" s="233">
        <v>0</v>
      </c>
      <c r="AW242" s="233">
        <v>25</v>
      </c>
      <c r="AX242" s="233">
        <v>0</v>
      </c>
      <c r="AY242" s="233">
        <v>570</v>
      </c>
      <c r="AZ242" s="233">
        <v>8575</v>
      </c>
      <c r="BA242" s="233">
        <v>0</v>
      </c>
      <c r="BB242" s="233">
        <v>1430</v>
      </c>
      <c r="BC242" s="233">
        <v>0</v>
      </c>
      <c r="BD242" s="233">
        <v>0</v>
      </c>
      <c r="BE242" s="233">
        <v>0</v>
      </c>
      <c r="BF242" s="233">
        <v>0</v>
      </c>
      <c r="BG242" s="233">
        <v>3270</v>
      </c>
      <c r="BH242" s="233">
        <v>2330</v>
      </c>
      <c r="BI242" s="233">
        <v>295</v>
      </c>
      <c r="BJ242" s="233">
        <v>0</v>
      </c>
      <c r="BK242" s="233">
        <v>0</v>
      </c>
      <c r="BL242" s="233" t="s">
        <v>1676</v>
      </c>
      <c r="BM242" s="233">
        <v>475</v>
      </c>
      <c r="BN242" s="233">
        <v>0</v>
      </c>
      <c r="BO242" s="233">
        <v>0</v>
      </c>
      <c r="BP242" s="233">
        <v>0</v>
      </c>
      <c r="BQ242" s="233">
        <v>110</v>
      </c>
      <c r="BR242" s="233">
        <v>6355</v>
      </c>
      <c r="BS242" s="233">
        <v>0</v>
      </c>
      <c r="BT242" s="233">
        <v>0</v>
      </c>
      <c r="BU242" s="233">
        <v>0</v>
      </c>
      <c r="BV242" s="233">
        <v>0</v>
      </c>
      <c r="BW242" s="233">
        <v>0</v>
      </c>
      <c r="BX242" s="233">
        <v>0</v>
      </c>
      <c r="BY242" s="233">
        <v>0</v>
      </c>
      <c r="BZ242" s="233">
        <v>0</v>
      </c>
      <c r="CA242" s="233">
        <v>0</v>
      </c>
      <c r="CB242" s="343"/>
      <c r="CC242" s="343">
        <v>0</v>
      </c>
      <c r="CD242" s="346"/>
      <c r="CE242" s="253">
        <v>0</v>
      </c>
      <c r="CF242" s="233">
        <v>0</v>
      </c>
      <c r="CG242" s="233">
        <v>0</v>
      </c>
      <c r="CH242" s="233">
        <v>0</v>
      </c>
      <c r="CI242" s="234">
        <v>0</v>
      </c>
    </row>
    <row r="243" spans="1:87" s="145" customFormat="1" x14ac:dyDescent="0.2">
      <c r="A243" s="337" t="s">
        <v>340</v>
      </c>
      <c r="B243" s="334" t="s">
        <v>1892</v>
      </c>
      <c r="C243" s="232">
        <v>0</v>
      </c>
      <c r="D243" s="233">
        <v>275</v>
      </c>
      <c r="E243" s="233">
        <v>160</v>
      </c>
      <c r="F243" s="233">
        <v>900</v>
      </c>
      <c r="G243" s="233">
        <v>0</v>
      </c>
      <c r="H243" s="233">
        <v>125</v>
      </c>
      <c r="I243" s="233">
        <v>0</v>
      </c>
      <c r="J243" s="233">
        <v>0</v>
      </c>
      <c r="K243" s="233">
        <v>0</v>
      </c>
      <c r="L243" s="233">
        <v>0</v>
      </c>
      <c r="M243" s="233">
        <v>0</v>
      </c>
      <c r="N243" s="233">
        <v>0</v>
      </c>
      <c r="O243" s="233">
        <v>0</v>
      </c>
      <c r="P243" s="233"/>
      <c r="Q243" s="233">
        <v>0</v>
      </c>
      <c r="R243" s="233">
        <v>0</v>
      </c>
      <c r="S243" s="233">
        <v>35</v>
      </c>
      <c r="T243" s="233">
        <v>0</v>
      </c>
      <c r="U243" s="233">
        <v>0</v>
      </c>
      <c r="V243" s="233">
        <v>0</v>
      </c>
      <c r="W243" s="233">
        <v>130</v>
      </c>
      <c r="X243" s="233">
        <v>0</v>
      </c>
      <c r="Y243" s="233">
        <v>0</v>
      </c>
      <c r="Z243" s="233">
        <v>0</v>
      </c>
      <c r="AA243" s="233">
        <v>170</v>
      </c>
      <c r="AB243" s="233">
        <v>0</v>
      </c>
      <c r="AC243" s="233">
        <v>0</v>
      </c>
      <c r="AD243" s="233">
        <v>0</v>
      </c>
      <c r="AE243" s="233">
        <v>0</v>
      </c>
      <c r="AF243" s="233">
        <v>0</v>
      </c>
      <c r="AG243" s="233">
        <v>0</v>
      </c>
      <c r="AH243" s="233">
        <v>0</v>
      </c>
      <c r="AI243" s="233">
        <v>0</v>
      </c>
      <c r="AJ243" s="233">
        <v>0</v>
      </c>
      <c r="AK243" s="233">
        <v>0</v>
      </c>
      <c r="AL243" s="233">
        <v>0</v>
      </c>
      <c r="AM243" s="233"/>
      <c r="AN243" s="233">
        <v>0</v>
      </c>
      <c r="AO243" s="233">
        <v>0</v>
      </c>
      <c r="AP243" s="233">
        <v>0</v>
      </c>
      <c r="AQ243" s="233">
        <v>0</v>
      </c>
      <c r="AR243" s="233">
        <v>0</v>
      </c>
      <c r="AS243" s="233">
        <v>0</v>
      </c>
      <c r="AT243" s="233">
        <v>0</v>
      </c>
      <c r="AU243" s="233">
        <v>0</v>
      </c>
      <c r="AV243" s="233">
        <v>0</v>
      </c>
      <c r="AW243" s="233">
        <v>0</v>
      </c>
      <c r="AX243" s="233">
        <v>0</v>
      </c>
      <c r="AY243" s="233">
        <v>0</v>
      </c>
      <c r="AZ243" s="233">
        <v>0</v>
      </c>
      <c r="BA243" s="233">
        <v>0</v>
      </c>
      <c r="BB243" s="233">
        <v>0</v>
      </c>
      <c r="BC243" s="233">
        <v>0</v>
      </c>
      <c r="BD243" s="233">
        <v>0</v>
      </c>
      <c r="BE243" s="233">
        <v>0</v>
      </c>
      <c r="BF243" s="233">
        <v>0</v>
      </c>
      <c r="BG243" s="233">
        <v>0</v>
      </c>
      <c r="BH243" s="233">
        <v>160</v>
      </c>
      <c r="BI243" s="233">
        <v>0</v>
      </c>
      <c r="BJ243" s="233">
        <v>0</v>
      </c>
      <c r="BK243" s="233">
        <v>0</v>
      </c>
      <c r="BL243" s="233">
        <v>0</v>
      </c>
      <c r="BM243" s="233">
        <v>0</v>
      </c>
      <c r="BN243" s="233">
        <v>0</v>
      </c>
      <c r="BO243" s="233">
        <v>0</v>
      </c>
      <c r="BP243" s="233">
        <v>0</v>
      </c>
      <c r="BQ243" s="233">
        <v>0</v>
      </c>
      <c r="BR243" s="233">
        <v>0</v>
      </c>
      <c r="BS243" s="233">
        <v>0</v>
      </c>
      <c r="BT243" s="233">
        <v>0</v>
      </c>
      <c r="BU243" s="233">
        <v>0</v>
      </c>
      <c r="BV243" s="233">
        <v>0</v>
      </c>
      <c r="BW243" s="233">
        <v>0</v>
      </c>
      <c r="BX243" s="233">
        <v>0</v>
      </c>
      <c r="BY243" s="233">
        <v>0</v>
      </c>
      <c r="BZ243" s="233">
        <v>0</v>
      </c>
      <c r="CA243" s="233">
        <v>0</v>
      </c>
      <c r="CB243" s="343"/>
      <c r="CC243" s="343">
        <v>0</v>
      </c>
      <c r="CD243" s="346"/>
      <c r="CE243" s="253">
        <v>0</v>
      </c>
      <c r="CF243" s="233">
        <v>0</v>
      </c>
      <c r="CG243" s="233">
        <v>0</v>
      </c>
      <c r="CH243" s="233">
        <v>0</v>
      </c>
      <c r="CI243" s="234">
        <v>0</v>
      </c>
    </row>
    <row r="244" spans="1:87" s="145" customFormat="1" x14ac:dyDescent="0.2">
      <c r="A244" s="337" t="s">
        <v>373</v>
      </c>
      <c r="B244" s="334" t="s">
        <v>1893</v>
      </c>
      <c r="C244" s="232">
        <v>0</v>
      </c>
      <c r="D244" s="233">
        <v>0</v>
      </c>
      <c r="E244" s="233">
        <v>0</v>
      </c>
      <c r="F244" s="233">
        <v>0</v>
      </c>
      <c r="G244" s="233">
        <v>0</v>
      </c>
      <c r="H244" s="233">
        <v>0</v>
      </c>
      <c r="I244" s="233">
        <v>0</v>
      </c>
      <c r="J244" s="233">
        <v>0</v>
      </c>
      <c r="K244" s="233">
        <v>0</v>
      </c>
      <c r="L244" s="233">
        <v>0</v>
      </c>
      <c r="M244" s="233">
        <v>0</v>
      </c>
      <c r="N244" s="233">
        <v>0</v>
      </c>
      <c r="O244" s="233">
        <v>0</v>
      </c>
      <c r="P244" s="233"/>
      <c r="Q244" s="233">
        <v>0</v>
      </c>
      <c r="R244" s="233">
        <v>0</v>
      </c>
      <c r="S244" s="233">
        <v>0</v>
      </c>
      <c r="T244" s="233">
        <v>0</v>
      </c>
      <c r="U244" s="233">
        <v>0</v>
      </c>
      <c r="V244" s="233">
        <v>0</v>
      </c>
      <c r="W244" s="233">
        <v>0</v>
      </c>
      <c r="X244" s="233">
        <v>0</v>
      </c>
      <c r="Y244" s="233">
        <v>215</v>
      </c>
      <c r="Z244" s="233">
        <v>0</v>
      </c>
      <c r="AA244" s="233">
        <v>0</v>
      </c>
      <c r="AB244" s="233">
        <v>0</v>
      </c>
      <c r="AC244" s="233">
        <v>0</v>
      </c>
      <c r="AD244" s="233">
        <v>0</v>
      </c>
      <c r="AE244" s="233">
        <v>0</v>
      </c>
      <c r="AF244" s="233">
        <v>0</v>
      </c>
      <c r="AG244" s="233">
        <v>0</v>
      </c>
      <c r="AH244" s="233">
        <v>0</v>
      </c>
      <c r="AI244" s="233">
        <v>0</v>
      </c>
      <c r="AJ244" s="233">
        <v>0</v>
      </c>
      <c r="AK244" s="233">
        <v>0</v>
      </c>
      <c r="AL244" s="233">
        <v>0</v>
      </c>
      <c r="AM244" s="233"/>
      <c r="AN244" s="233">
        <v>0</v>
      </c>
      <c r="AO244" s="233">
        <v>0</v>
      </c>
      <c r="AP244" s="233">
        <v>0</v>
      </c>
      <c r="AQ244" s="233">
        <v>0</v>
      </c>
      <c r="AR244" s="233">
        <v>0</v>
      </c>
      <c r="AS244" s="233">
        <v>0</v>
      </c>
      <c r="AT244" s="233">
        <v>0</v>
      </c>
      <c r="AU244" s="233">
        <v>0</v>
      </c>
      <c r="AV244" s="233">
        <v>0</v>
      </c>
      <c r="AW244" s="233">
        <v>0</v>
      </c>
      <c r="AX244" s="233">
        <v>0</v>
      </c>
      <c r="AY244" s="233">
        <v>0</v>
      </c>
      <c r="AZ244" s="233">
        <v>0</v>
      </c>
      <c r="BA244" s="233">
        <v>0</v>
      </c>
      <c r="BB244" s="233">
        <v>695</v>
      </c>
      <c r="BC244" s="233">
        <v>0</v>
      </c>
      <c r="BD244" s="233">
        <v>0</v>
      </c>
      <c r="BE244" s="233">
        <v>0</v>
      </c>
      <c r="BF244" s="233">
        <v>0</v>
      </c>
      <c r="BG244" s="233">
        <v>0</v>
      </c>
      <c r="BH244" s="233">
        <v>0</v>
      </c>
      <c r="BI244" s="233">
        <v>0</v>
      </c>
      <c r="BJ244" s="233">
        <v>0</v>
      </c>
      <c r="BK244" s="233">
        <v>0</v>
      </c>
      <c r="BL244" s="233">
        <v>20</v>
      </c>
      <c r="BM244" s="233">
        <v>4470</v>
      </c>
      <c r="BN244" s="233">
        <v>70</v>
      </c>
      <c r="BO244" s="233">
        <v>0</v>
      </c>
      <c r="BP244" s="233">
        <v>0</v>
      </c>
      <c r="BQ244" s="233" t="s">
        <v>1676</v>
      </c>
      <c r="BR244" s="233">
        <v>0</v>
      </c>
      <c r="BS244" s="233">
        <v>0</v>
      </c>
      <c r="BT244" s="233">
        <v>0</v>
      </c>
      <c r="BU244" s="233">
        <v>0</v>
      </c>
      <c r="BV244" s="233">
        <v>0</v>
      </c>
      <c r="BW244" s="233">
        <v>0</v>
      </c>
      <c r="BX244" s="233">
        <v>0</v>
      </c>
      <c r="BY244" s="233">
        <v>0</v>
      </c>
      <c r="BZ244" s="233">
        <v>0</v>
      </c>
      <c r="CA244" s="233">
        <v>0</v>
      </c>
      <c r="CB244" s="343"/>
      <c r="CC244" s="343">
        <v>0</v>
      </c>
      <c r="CD244" s="346"/>
      <c r="CE244" s="253">
        <v>0</v>
      </c>
      <c r="CF244" s="233">
        <v>0</v>
      </c>
      <c r="CG244" s="233">
        <v>0</v>
      </c>
      <c r="CH244" s="233">
        <v>0</v>
      </c>
      <c r="CI244" s="234">
        <v>0</v>
      </c>
    </row>
    <row r="245" spans="1:87" s="145" customFormat="1" x14ac:dyDescent="0.2">
      <c r="A245" s="337" t="s">
        <v>48</v>
      </c>
      <c r="B245" s="334" t="s">
        <v>1894</v>
      </c>
      <c r="C245" s="232">
        <v>0</v>
      </c>
      <c r="D245" s="233">
        <v>1625</v>
      </c>
      <c r="E245" s="233">
        <v>225</v>
      </c>
      <c r="F245" s="233">
        <v>1805</v>
      </c>
      <c r="G245" s="233">
        <v>15</v>
      </c>
      <c r="H245" s="233">
        <v>1090</v>
      </c>
      <c r="I245" s="233">
        <v>0</v>
      </c>
      <c r="J245" s="233">
        <v>0</v>
      </c>
      <c r="K245" s="233">
        <v>0</v>
      </c>
      <c r="L245" s="233">
        <v>0</v>
      </c>
      <c r="M245" s="233">
        <v>0</v>
      </c>
      <c r="N245" s="233">
        <v>0</v>
      </c>
      <c r="O245" s="233">
        <v>0</v>
      </c>
      <c r="P245" s="233"/>
      <c r="Q245" s="233">
        <v>0</v>
      </c>
      <c r="R245" s="233">
        <v>0</v>
      </c>
      <c r="S245" s="233">
        <v>0</v>
      </c>
      <c r="T245" s="233">
        <v>0</v>
      </c>
      <c r="U245" s="233">
        <v>0</v>
      </c>
      <c r="V245" s="233">
        <v>0</v>
      </c>
      <c r="W245" s="233">
        <v>0</v>
      </c>
      <c r="X245" s="233">
        <v>0</v>
      </c>
      <c r="Y245" s="233">
        <v>0</v>
      </c>
      <c r="Z245" s="233">
        <v>0</v>
      </c>
      <c r="AA245" s="233">
        <v>4010</v>
      </c>
      <c r="AB245" s="233">
        <v>0</v>
      </c>
      <c r="AC245" s="233">
        <v>0</v>
      </c>
      <c r="AD245" s="233">
        <v>0</v>
      </c>
      <c r="AE245" s="233">
        <v>0</v>
      </c>
      <c r="AF245" s="233">
        <v>0</v>
      </c>
      <c r="AG245" s="233">
        <v>0</v>
      </c>
      <c r="AH245" s="233">
        <v>0</v>
      </c>
      <c r="AI245" s="233">
        <v>0</v>
      </c>
      <c r="AJ245" s="233">
        <v>0</v>
      </c>
      <c r="AK245" s="233">
        <v>0</v>
      </c>
      <c r="AL245" s="233">
        <v>0</v>
      </c>
      <c r="AM245" s="233"/>
      <c r="AN245" s="233">
        <v>0</v>
      </c>
      <c r="AO245" s="233">
        <v>0</v>
      </c>
      <c r="AP245" s="233">
        <v>0</v>
      </c>
      <c r="AQ245" s="233">
        <v>0</v>
      </c>
      <c r="AR245" s="233">
        <v>0</v>
      </c>
      <c r="AS245" s="233">
        <v>0</v>
      </c>
      <c r="AT245" s="233">
        <v>0</v>
      </c>
      <c r="AU245" s="233">
        <v>0</v>
      </c>
      <c r="AV245" s="233">
        <v>0</v>
      </c>
      <c r="AW245" s="233">
        <v>0</v>
      </c>
      <c r="AX245" s="233">
        <v>0</v>
      </c>
      <c r="AY245" s="233">
        <v>0</v>
      </c>
      <c r="AZ245" s="233">
        <v>0</v>
      </c>
      <c r="BA245" s="233">
        <v>0</v>
      </c>
      <c r="BB245" s="233">
        <v>0</v>
      </c>
      <c r="BC245" s="233">
        <v>0</v>
      </c>
      <c r="BD245" s="233">
        <v>0</v>
      </c>
      <c r="BE245" s="233">
        <v>0</v>
      </c>
      <c r="BF245" s="233">
        <v>0</v>
      </c>
      <c r="BG245" s="233">
        <v>0</v>
      </c>
      <c r="BH245" s="233">
        <v>265</v>
      </c>
      <c r="BI245" s="233">
        <v>0</v>
      </c>
      <c r="BJ245" s="233">
        <v>0</v>
      </c>
      <c r="BK245" s="233">
        <v>0</v>
      </c>
      <c r="BL245" s="233">
        <v>0</v>
      </c>
      <c r="BM245" s="233">
        <v>0</v>
      </c>
      <c r="BN245" s="233">
        <v>0</v>
      </c>
      <c r="BO245" s="233">
        <v>0</v>
      </c>
      <c r="BP245" s="233">
        <v>0</v>
      </c>
      <c r="BQ245" s="233">
        <v>0</v>
      </c>
      <c r="BR245" s="233">
        <v>0</v>
      </c>
      <c r="BS245" s="233">
        <v>0</v>
      </c>
      <c r="BT245" s="233">
        <v>0</v>
      </c>
      <c r="BU245" s="233">
        <v>0</v>
      </c>
      <c r="BV245" s="233">
        <v>0</v>
      </c>
      <c r="BW245" s="233">
        <v>0</v>
      </c>
      <c r="BX245" s="233">
        <v>0</v>
      </c>
      <c r="BY245" s="233">
        <v>0</v>
      </c>
      <c r="BZ245" s="233">
        <v>0</v>
      </c>
      <c r="CA245" s="233">
        <v>0</v>
      </c>
      <c r="CB245" s="343"/>
      <c r="CC245" s="343">
        <v>0</v>
      </c>
      <c r="CD245" s="346"/>
      <c r="CE245" s="253">
        <v>0</v>
      </c>
      <c r="CF245" s="233">
        <v>0</v>
      </c>
      <c r="CG245" s="233">
        <v>0</v>
      </c>
      <c r="CH245" s="233">
        <v>0</v>
      </c>
      <c r="CI245" s="234">
        <v>0</v>
      </c>
    </row>
    <row r="246" spans="1:87" s="145" customFormat="1" x14ac:dyDescent="0.2">
      <c r="A246" s="337" t="s">
        <v>1613</v>
      </c>
      <c r="B246" s="334" t="s">
        <v>1895</v>
      </c>
      <c r="C246" s="232">
        <v>0</v>
      </c>
      <c r="D246" s="233">
        <v>0</v>
      </c>
      <c r="E246" s="233">
        <v>0</v>
      </c>
      <c r="F246" s="233">
        <v>15</v>
      </c>
      <c r="G246" s="233">
        <v>0</v>
      </c>
      <c r="H246" s="233">
        <v>0</v>
      </c>
      <c r="I246" s="233">
        <v>0</v>
      </c>
      <c r="J246" s="233">
        <v>0</v>
      </c>
      <c r="K246" s="233">
        <v>0</v>
      </c>
      <c r="L246" s="233">
        <v>0</v>
      </c>
      <c r="M246" s="233">
        <v>0</v>
      </c>
      <c r="N246" s="233">
        <v>0</v>
      </c>
      <c r="O246" s="233">
        <v>0</v>
      </c>
      <c r="P246" s="233"/>
      <c r="Q246" s="233">
        <v>0</v>
      </c>
      <c r="R246" s="233">
        <v>0</v>
      </c>
      <c r="S246" s="233">
        <v>0</v>
      </c>
      <c r="T246" s="233">
        <v>0</v>
      </c>
      <c r="U246" s="233">
        <v>0</v>
      </c>
      <c r="V246" s="233">
        <v>0</v>
      </c>
      <c r="W246" s="233">
        <v>0</v>
      </c>
      <c r="X246" s="233">
        <v>0</v>
      </c>
      <c r="Y246" s="233">
        <v>0</v>
      </c>
      <c r="Z246" s="233">
        <v>0</v>
      </c>
      <c r="AA246" s="233">
        <v>0</v>
      </c>
      <c r="AB246" s="233">
        <v>0</v>
      </c>
      <c r="AC246" s="233">
        <v>0</v>
      </c>
      <c r="AD246" s="233">
        <v>0</v>
      </c>
      <c r="AE246" s="233">
        <v>0</v>
      </c>
      <c r="AF246" s="233">
        <v>0</v>
      </c>
      <c r="AG246" s="233">
        <v>0</v>
      </c>
      <c r="AH246" s="233">
        <v>0</v>
      </c>
      <c r="AI246" s="233">
        <v>0</v>
      </c>
      <c r="AJ246" s="233">
        <v>0</v>
      </c>
      <c r="AK246" s="233">
        <v>0</v>
      </c>
      <c r="AL246" s="233">
        <v>0</v>
      </c>
      <c r="AM246" s="233"/>
      <c r="AN246" s="233">
        <v>0</v>
      </c>
      <c r="AO246" s="233">
        <v>0</v>
      </c>
      <c r="AP246" s="233">
        <v>0</v>
      </c>
      <c r="AQ246" s="233">
        <v>0</v>
      </c>
      <c r="AR246" s="233">
        <v>0</v>
      </c>
      <c r="AS246" s="233">
        <v>0</v>
      </c>
      <c r="AT246" s="233">
        <v>0</v>
      </c>
      <c r="AU246" s="233">
        <v>0</v>
      </c>
      <c r="AV246" s="233">
        <v>0</v>
      </c>
      <c r="AW246" s="233">
        <v>0</v>
      </c>
      <c r="AX246" s="233">
        <v>0</v>
      </c>
      <c r="AY246" s="233">
        <v>0</v>
      </c>
      <c r="AZ246" s="233">
        <v>0</v>
      </c>
      <c r="BA246" s="233">
        <v>0</v>
      </c>
      <c r="BB246" s="233">
        <v>0</v>
      </c>
      <c r="BC246" s="233">
        <v>0</v>
      </c>
      <c r="BD246" s="233">
        <v>0</v>
      </c>
      <c r="BE246" s="233">
        <v>0</v>
      </c>
      <c r="BF246" s="233">
        <v>0</v>
      </c>
      <c r="BG246" s="233">
        <v>0</v>
      </c>
      <c r="BH246" s="233">
        <v>0</v>
      </c>
      <c r="BI246" s="233">
        <v>0</v>
      </c>
      <c r="BJ246" s="233">
        <v>0</v>
      </c>
      <c r="BK246" s="233">
        <v>0</v>
      </c>
      <c r="BL246" s="233">
        <v>0</v>
      </c>
      <c r="BM246" s="233">
        <v>0</v>
      </c>
      <c r="BN246" s="233">
        <v>0</v>
      </c>
      <c r="BO246" s="233">
        <v>0</v>
      </c>
      <c r="BP246" s="233">
        <v>0</v>
      </c>
      <c r="BQ246" s="233">
        <v>0</v>
      </c>
      <c r="BR246" s="233">
        <v>0</v>
      </c>
      <c r="BS246" s="233">
        <v>0</v>
      </c>
      <c r="BT246" s="233">
        <v>0</v>
      </c>
      <c r="BU246" s="233">
        <v>0</v>
      </c>
      <c r="BV246" s="233">
        <v>0</v>
      </c>
      <c r="BW246" s="233">
        <v>0</v>
      </c>
      <c r="BX246" s="233">
        <v>0</v>
      </c>
      <c r="BY246" s="233">
        <v>0</v>
      </c>
      <c r="BZ246" s="233">
        <v>0</v>
      </c>
      <c r="CA246" s="233">
        <v>0</v>
      </c>
      <c r="CB246" s="343"/>
      <c r="CC246" s="343">
        <v>0</v>
      </c>
      <c r="CD246" s="346"/>
      <c r="CE246" s="253">
        <v>0</v>
      </c>
      <c r="CF246" s="233">
        <v>0</v>
      </c>
      <c r="CG246" s="233">
        <v>0</v>
      </c>
      <c r="CH246" s="233">
        <v>0</v>
      </c>
      <c r="CI246" s="234">
        <v>0</v>
      </c>
    </row>
    <row r="247" spans="1:87" s="145" customFormat="1" x14ac:dyDescent="0.2">
      <c r="A247" s="337" t="s">
        <v>371</v>
      </c>
      <c r="B247" s="334" t="s">
        <v>1896</v>
      </c>
      <c r="C247" s="232">
        <v>0</v>
      </c>
      <c r="D247" s="233">
        <v>6880</v>
      </c>
      <c r="E247" s="233">
        <v>3430</v>
      </c>
      <c r="F247" s="233">
        <v>2970</v>
      </c>
      <c r="G247" s="233">
        <v>0</v>
      </c>
      <c r="H247" s="233">
        <v>4680</v>
      </c>
      <c r="I247" s="233">
        <v>0</v>
      </c>
      <c r="J247" s="233">
        <v>0</v>
      </c>
      <c r="K247" s="233">
        <v>0</v>
      </c>
      <c r="L247" s="233">
        <v>0</v>
      </c>
      <c r="M247" s="233">
        <v>0</v>
      </c>
      <c r="N247" s="233">
        <v>0</v>
      </c>
      <c r="O247" s="233">
        <v>0</v>
      </c>
      <c r="P247" s="233"/>
      <c r="Q247" s="233">
        <v>0</v>
      </c>
      <c r="R247" s="233">
        <v>0</v>
      </c>
      <c r="S247" s="233">
        <v>0</v>
      </c>
      <c r="T247" s="233">
        <v>0</v>
      </c>
      <c r="U247" s="233">
        <v>0</v>
      </c>
      <c r="V247" s="233">
        <v>5065</v>
      </c>
      <c r="W247" s="233">
        <v>975</v>
      </c>
      <c r="X247" s="233">
        <v>275</v>
      </c>
      <c r="Y247" s="233">
        <v>0</v>
      </c>
      <c r="Z247" s="233">
        <v>6670</v>
      </c>
      <c r="AA247" s="233">
        <v>8565</v>
      </c>
      <c r="AB247" s="233">
        <v>995</v>
      </c>
      <c r="AC247" s="233">
        <v>3190</v>
      </c>
      <c r="AD247" s="233">
        <v>0</v>
      </c>
      <c r="AE247" s="233">
        <v>0</v>
      </c>
      <c r="AF247" s="233">
        <v>0</v>
      </c>
      <c r="AG247" s="233">
        <v>0</v>
      </c>
      <c r="AH247" s="233">
        <v>0</v>
      </c>
      <c r="AI247" s="233">
        <v>0</v>
      </c>
      <c r="AJ247" s="233">
        <v>0</v>
      </c>
      <c r="AK247" s="233">
        <v>2100</v>
      </c>
      <c r="AL247" s="233">
        <v>0</v>
      </c>
      <c r="AM247" s="233"/>
      <c r="AN247" s="233">
        <v>0</v>
      </c>
      <c r="AO247" s="233">
        <v>1170</v>
      </c>
      <c r="AP247" s="233">
        <v>3190</v>
      </c>
      <c r="AQ247" s="233">
        <v>130</v>
      </c>
      <c r="AR247" s="233">
        <v>0</v>
      </c>
      <c r="AS247" s="233">
        <v>0</v>
      </c>
      <c r="AT247" s="233">
        <v>2450</v>
      </c>
      <c r="AU247" s="233">
        <v>680</v>
      </c>
      <c r="AV247" s="233">
        <v>0</v>
      </c>
      <c r="AW247" s="233" t="s">
        <v>1676</v>
      </c>
      <c r="AX247" s="233">
        <v>0</v>
      </c>
      <c r="AY247" s="233">
        <v>150</v>
      </c>
      <c r="AZ247" s="233">
        <v>16485</v>
      </c>
      <c r="BA247" s="233">
        <v>0</v>
      </c>
      <c r="BB247" s="233">
        <v>8255</v>
      </c>
      <c r="BC247" s="233">
        <v>0</v>
      </c>
      <c r="BD247" s="233">
        <v>0</v>
      </c>
      <c r="BE247" s="233">
        <v>0</v>
      </c>
      <c r="BF247" s="233">
        <v>0</v>
      </c>
      <c r="BG247" s="233">
        <v>2820</v>
      </c>
      <c r="BH247" s="233">
        <v>5005</v>
      </c>
      <c r="BI247" s="233">
        <v>785</v>
      </c>
      <c r="BJ247" s="233">
        <v>0</v>
      </c>
      <c r="BK247" s="233">
        <v>0</v>
      </c>
      <c r="BL247" s="233">
        <v>0</v>
      </c>
      <c r="BM247" s="233">
        <v>0</v>
      </c>
      <c r="BN247" s="233">
        <v>0</v>
      </c>
      <c r="BO247" s="233">
        <v>0</v>
      </c>
      <c r="BP247" s="233">
        <v>0</v>
      </c>
      <c r="BQ247" s="233">
        <v>0</v>
      </c>
      <c r="BR247" s="233">
        <v>5475</v>
      </c>
      <c r="BS247" s="233">
        <v>0</v>
      </c>
      <c r="BT247" s="233">
        <v>0</v>
      </c>
      <c r="BU247" s="233">
        <v>0</v>
      </c>
      <c r="BV247" s="233">
        <v>0</v>
      </c>
      <c r="BW247" s="233">
        <v>0</v>
      </c>
      <c r="BX247" s="233">
        <v>0</v>
      </c>
      <c r="BY247" s="233">
        <v>0</v>
      </c>
      <c r="BZ247" s="233">
        <v>0</v>
      </c>
      <c r="CA247" s="233">
        <v>0</v>
      </c>
      <c r="CB247" s="343"/>
      <c r="CC247" s="343">
        <v>0</v>
      </c>
      <c r="CD247" s="346"/>
      <c r="CE247" s="253">
        <v>0</v>
      </c>
      <c r="CF247" s="233">
        <v>0</v>
      </c>
      <c r="CG247" s="233">
        <v>0</v>
      </c>
      <c r="CH247" s="233">
        <v>0</v>
      </c>
      <c r="CI247" s="234">
        <v>0</v>
      </c>
    </row>
    <row r="248" spans="1:87" s="145" customFormat="1" x14ac:dyDescent="0.2">
      <c r="A248" s="337" t="s">
        <v>447</v>
      </c>
      <c r="B248" s="334" t="s">
        <v>1897</v>
      </c>
      <c r="C248" s="232">
        <v>0</v>
      </c>
      <c r="D248" s="233">
        <v>0</v>
      </c>
      <c r="E248" s="233">
        <v>0</v>
      </c>
      <c r="F248" s="233">
        <v>0</v>
      </c>
      <c r="G248" s="233">
        <v>0</v>
      </c>
      <c r="H248" s="233">
        <v>0</v>
      </c>
      <c r="I248" s="233">
        <v>0</v>
      </c>
      <c r="J248" s="233">
        <v>0</v>
      </c>
      <c r="K248" s="233">
        <v>0</v>
      </c>
      <c r="L248" s="233">
        <v>0</v>
      </c>
      <c r="M248" s="233">
        <v>0</v>
      </c>
      <c r="N248" s="233">
        <v>0</v>
      </c>
      <c r="O248" s="233">
        <v>0</v>
      </c>
      <c r="P248" s="233"/>
      <c r="Q248" s="233">
        <v>0</v>
      </c>
      <c r="R248" s="233">
        <v>0</v>
      </c>
      <c r="S248" s="233">
        <v>0</v>
      </c>
      <c r="T248" s="233">
        <v>0</v>
      </c>
      <c r="U248" s="233">
        <v>0</v>
      </c>
      <c r="V248" s="233">
        <v>0</v>
      </c>
      <c r="W248" s="233">
        <v>0</v>
      </c>
      <c r="X248" s="233">
        <v>0</v>
      </c>
      <c r="Y248" s="233">
        <v>0</v>
      </c>
      <c r="Z248" s="233">
        <v>0</v>
      </c>
      <c r="AA248" s="233">
        <v>0</v>
      </c>
      <c r="AB248" s="233">
        <v>0</v>
      </c>
      <c r="AC248" s="233">
        <v>0</v>
      </c>
      <c r="AD248" s="233">
        <v>0</v>
      </c>
      <c r="AE248" s="233">
        <v>0</v>
      </c>
      <c r="AF248" s="233">
        <v>0</v>
      </c>
      <c r="AG248" s="233">
        <v>0</v>
      </c>
      <c r="AH248" s="233">
        <v>0</v>
      </c>
      <c r="AI248" s="233">
        <v>0</v>
      </c>
      <c r="AJ248" s="233">
        <v>0</v>
      </c>
      <c r="AK248" s="233">
        <v>0</v>
      </c>
      <c r="AL248" s="233">
        <v>0</v>
      </c>
      <c r="AM248" s="233"/>
      <c r="AN248" s="233">
        <v>0</v>
      </c>
      <c r="AO248" s="233">
        <v>0</v>
      </c>
      <c r="AP248" s="233">
        <v>0</v>
      </c>
      <c r="AQ248" s="233">
        <v>0</v>
      </c>
      <c r="AR248" s="233">
        <v>0</v>
      </c>
      <c r="AS248" s="233">
        <v>0</v>
      </c>
      <c r="AT248" s="233">
        <v>0</v>
      </c>
      <c r="AU248" s="233">
        <v>0</v>
      </c>
      <c r="AV248" s="233">
        <v>0</v>
      </c>
      <c r="AW248" s="233">
        <v>0</v>
      </c>
      <c r="AX248" s="233">
        <v>0</v>
      </c>
      <c r="AY248" s="233">
        <v>0</v>
      </c>
      <c r="AZ248" s="233">
        <v>0</v>
      </c>
      <c r="BA248" s="233">
        <v>0</v>
      </c>
      <c r="BB248" s="233">
        <v>0</v>
      </c>
      <c r="BC248" s="233">
        <v>0</v>
      </c>
      <c r="BD248" s="233">
        <v>0</v>
      </c>
      <c r="BE248" s="233">
        <v>0</v>
      </c>
      <c r="BF248" s="233">
        <v>0</v>
      </c>
      <c r="BG248" s="233">
        <v>0</v>
      </c>
      <c r="BH248" s="233">
        <v>0</v>
      </c>
      <c r="BI248" s="233">
        <v>0</v>
      </c>
      <c r="BJ248" s="233">
        <v>0</v>
      </c>
      <c r="BK248" s="233">
        <v>0</v>
      </c>
      <c r="BL248" s="233">
        <v>575</v>
      </c>
      <c r="BM248" s="233">
        <v>1485</v>
      </c>
      <c r="BN248" s="233">
        <v>70</v>
      </c>
      <c r="BO248" s="233">
        <v>0</v>
      </c>
      <c r="BP248" s="233">
        <v>0</v>
      </c>
      <c r="BQ248" s="233">
        <v>400</v>
      </c>
      <c r="BR248" s="233">
        <v>0</v>
      </c>
      <c r="BS248" s="233">
        <v>0</v>
      </c>
      <c r="BT248" s="233">
        <v>0</v>
      </c>
      <c r="BU248" s="233">
        <v>0</v>
      </c>
      <c r="BV248" s="233">
        <v>0</v>
      </c>
      <c r="BW248" s="233">
        <v>0</v>
      </c>
      <c r="BX248" s="233">
        <v>0</v>
      </c>
      <c r="BY248" s="233">
        <v>0</v>
      </c>
      <c r="BZ248" s="233">
        <v>0</v>
      </c>
      <c r="CA248" s="233">
        <v>0</v>
      </c>
      <c r="CB248" s="343"/>
      <c r="CC248" s="343">
        <v>0</v>
      </c>
      <c r="CD248" s="346"/>
      <c r="CE248" s="253">
        <v>0</v>
      </c>
      <c r="CF248" s="233">
        <v>0</v>
      </c>
      <c r="CG248" s="233">
        <v>0</v>
      </c>
      <c r="CH248" s="233">
        <v>0</v>
      </c>
      <c r="CI248" s="234">
        <v>0</v>
      </c>
    </row>
    <row r="249" spans="1:87" s="145" customFormat="1" x14ac:dyDescent="0.2">
      <c r="A249" s="337" t="s">
        <v>215</v>
      </c>
      <c r="B249" s="334" t="s">
        <v>1898</v>
      </c>
      <c r="C249" s="232">
        <v>0</v>
      </c>
      <c r="D249" s="233">
        <v>9795</v>
      </c>
      <c r="E249" s="233">
        <v>4110</v>
      </c>
      <c r="F249" s="233">
        <v>6815</v>
      </c>
      <c r="G249" s="233" t="s">
        <v>1676</v>
      </c>
      <c r="H249" s="233">
        <v>0</v>
      </c>
      <c r="I249" s="233">
        <v>0</v>
      </c>
      <c r="J249" s="233">
        <v>0</v>
      </c>
      <c r="K249" s="233">
        <v>0</v>
      </c>
      <c r="L249" s="233">
        <v>0</v>
      </c>
      <c r="M249" s="233">
        <v>0</v>
      </c>
      <c r="N249" s="233">
        <v>0</v>
      </c>
      <c r="O249" s="233">
        <v>0</v>
      </c>
      <c r="P249" s="233"/>
      <c r="Q249" s="233">
        <v>0</v>
      </c>
      <c r="R249" s="233">
        <v>0</v>
      </c>
      <c r="S249" s="233">
        <v>0</v>
      </c>
      <c r="T249" s="233">
        <v>0</v>
      </c>
      <c r="U249" s="233">
        <v>0</v>
      </c>
      <c r="V249" s="233">
        <v>115</v>
      </c>
      <c r="W249" s="233">
        <v>630</v>
      </c>
      <c r="X249" s="233">
        <v>0</v>
      </c>
      <c r="Y249" s="233">
        <v>0</v>
      </c>
      <c r="Z249" s="233">
        <v>21930</v>
      </c>
      <c r="AA249" s="233">
        <v>20130</v>
      </c>
      <c r="AB249" s="233">
        <v>0</v>
      </c>
      <c r="AC249" s="233">
        <v>3700</v>
      </c>
      <c r="AD249" s="233">
        <v>0</v>
      </c>
      <c r="AE249" s="233">
        <v>0</v>
      </c>
      <c r="AF249" s="233">
        <v>0</v>
      </c>
      <c r="AG249" s="233">
        <v>0</v>
      </c>
      <c r="AH249" s="233">
        <v>0</v>
      </c>
      <c r="AI249" s="233">
        <v>0</v>
      </c>
      <c r="AJ249" s="233" t="s">
        <v>1676</v>
      </c>
      <c r="AK249" s="233">
        <v>3900</v>
      </c>
      <c r="AL249" s="233">
        <v>0</v>
      </c>
      <c r="AM249" s="233"/>
      <c r="AN249" s="233">
        <v>0</v>
      </c>
      <c r="AO249" s="233">
        <v>0</v>
      </c>
      <c r="AP249" s="233">
        <v>16645</v>
      </c>
      <c r="AQ249" s="233">
        <v>0</v>
      </c>
      <c r="AR249" s="233">
        <v>0</v>
      </c>
      <c r="AS249" s="233">
        <v>0</v>
      </c>
      <c r="AT249" s="233">
        <v>0</v>
      </c>
      <c r="AU249" s="233">
        <v>0</v>
      </c>
      <c r="AV249" s="233">
        <v>0</v>
      </c>
      <c r="AW249" s="233">
        <v>0</v>
      </c>
      <c r="AX249" s="233">
        <v>0</v>
      </c>
      <c r="AY249" s="233">
        <v>530</v>
      </c>
      <c r="AZ249" s="233">
        <v>7230</v>
      </c>
      <c r="BA249" s="233">
        <v>0</v>
      </c>
      <c r="BB249" s="233">
        <v>6555</v>
      </c>
      <c r="BC249" s="233">
        <v>380</v>
      </c>
      <c r="BD249" s="233">
        <v>0</v>
      </c>
      <c r="BE249" s="233">
        <v>0</v>
      </c>
      <c r="BF249" s="233">
        <v>0</v>
      </c>
      <c r="BG249" s="233">
        <v>5865</v>
      </c>
      <c r="BH249" s="233">
        <v>5080</v>
      </c>
      <c r="BI249" s="233" t="s">
        <v>1676</v>
      </c>
      <c r="BJ249" s="233">
        <v>0</v>
      </c>
      <c r="BK249" s="233">
        <v>0</v>
      </c>
      <c r="BL249" s="233">
        <v>0</v>
      </c>
      <c r="BM249" s="233">
        <v>0</v>
      </c>
      <c r="BN249" s="233">
        <v>0</v>
      </c>
      <c r="BO249" s="233">
        <v>0</v>
      </c>
      <c r="BP249" s="233">
        <v>0</v>
      </c>
      <c r="BQ249" s="233">
        <v>0</v>
      </c>
      <c r="BR249" s="233">
        <v>5085</v>
      </c>
      <c r="BS249" s="233">
        <v>0</v>
      </c>
      <c r="BT249" s="233">
        <v>0</v>
      </c>
      <c r="BU249" s="233">
        <v>0</v>
      </c>
      <c r="BV249" s="233">
        <v>0</v>
      </c>
      <c r="BW249" s="233">
        <v>1795</v>
      </c>
      <c r="BX249" s="233">
        <v>0</v>
      </c>
      <c r="BY249" s="233">
        <v>0</v>
      </c>
      <c r="BZ249" s="233">
        <v>0</v>
      </c>
      <c r="CA249" s="233">
        <v>0</v>
      </c>
      <c r="CB249" s="343"/>
      <c r="CC249" s="343">
        <v>0</v>
      </c>
      <c r="CD249" s="346"/>
      <c r="CE249" s="253">
        <v>0</v>
      </c>
      <c r="CF249" s="233">
        <v>0</v>
      </c>
      <c r="CG249" s="233">
        <v>0</v>
      </c>
      <c r="CH249" s="233">
        <v>0</v>
      </c>
      <c r="CI249" s="234">
        <v>0</v>
      </c>
    </row>
    <row r="250" spans="1:87" s="145" customFormat="1" x14ac:dyDescent="0.2">
      <c r="A250" s="337" t="s">
        <v>413</v>
      </c>
      <c r="B250" s="334" t="s">
        <v>1899</v>
      </c>
      <c r="C250" s="232">
        <v>0</v>
      </c>
      <c r="D250" s="233">
        <v>16275</v>
      </c>
      <c r="E250" s="233">
        <v>7155</v>
      </c>
      <c r="F250" s="233">
        <v>9910</v>
      </c>
      <c r="G250" s="233">
        <v>3285</v>
      </c>
      <c r="H250" s="233">
        <v>4195</v>
      </c>
      <c r="I250" s="233">
        <v>2375</v>
      </c>
      <c r="J250" s="233">
        <v>0</v>
      </c>
      <c r="K250" s="233">
        <v>0</v>
      </c>
      <c r="L250" s="233">
        <v>0</v>
      </c>
      <c r="M250" s="233">
        <v>0</v>
      </c>
      <c r="N250" s="233">
        <v>0</v>
      </c>
      <c r="O250" s="233">
        <v>0</v>
      </c>
      <c r="P250" s="233"/>
      <c r="Q250" s="233">
        <v>0</v>
      </c>
      <c r="R250" s="233" t="s">
        <v>1676</v>
      </c>
      <c r="S250" s="233">
        <v>2060</v>
      </c>
      <c r="T250" s="233">
        <v>0</v>
      </c>
      <c r="U250" s="233">
        <v>135</v>
      </c>
      <c r="V250" s="233">
        <v>4315</v>
      </c>
      <c r="W250" s="233">
        <v>1575</v>
      </c>
      <c r="X250" s="233">
        <v>0</v>
      </c>
      <c r="Y250" s="233">
        <v>0</v>
      </c>
      <c r="Z250" s="233">
        <v>30230</v>
      </c>
      <c r="AA250" s="233">
        <v>11240</v>
      </c>
      <c r="AB250" s="233">
        <v>4040</v>
      </c>
      <c r="AC250" s="233">
        <v>4350</v>
      </c>
      <c r="AD250" s="233">
        <v>0</v>
      </c>
      <c r="AE250" s="233">
        <v>0</v>
      </c>
      <c r="AF250" s="233">
        <v>0</v>
      </c>
      <c r="AG250" s="233">
        <v>0</v>
      </c>
      <c r="AH250" s="233">
        <v>0</v>
      </c>
      <c r="AI250" s="233" t="s">
        <v>1676</v>
      </c>
      <c r="AJ250" s="233">
        <v>10</v>
      </c>
      <c r="AK250" s="233">
        <v>3540</v>
      </c>
      <c r="AL250" s="233">
        <v>410</v>
      </c>
      <c r="AM250" s="233"/>
      <c r="AN250" s="233">
        <v>0</v>
      </c>
      <c r="AO250" s="233" t="s">
        <v>1676</v>
      </c>
      <c r="AP250" s="233">
        <v>4565</v>
      </c>
      <c r="AQ250" s="233">
        <v>0</v>
      </c>
      <c r="AR250" s="233">
        <v>0</v>
      </c>
      <c r="AS250" s="233" t="s">
        <v>1676</v>
      </c>
      <c r="AT250" s="233">
        <v>5335</v>
      </c>
      <c r="AU250" s="233">
        <v>7265</v>
      </c>
      <c r="AV250" s="233">
        <v>0</v>
      </c>
      <c r="AW250" s="233">
        <v>0</v>
      </c>
      <c r="AX250" s="233">
        <v>0</v>
      </c>
      <c r="AY250" s="233">
        <v>110</v>
      </c>
      <c r="AZ250" s="233">
        <v>14870</v>
      </c>
      <c r="BA250" s="233">
        <v>25</v>
      </c>
      <c r="BB250" s="233">
        <v>11055</v>
      </c>
      <c r="BC250" s="233">
        <v>0</v>
      </c>
      <c r="BD250" s="233">
        <v>0</v>
      </c>
      <c r="BE250" s="233">
        <v>0</v>
      </c>
      <c r="BF250" s="233">
        <v>10</v>
      </c>
      <c r="BG250" s="233">
        <v>5275</v>
      </c>
      <c r="BH250" s="233">
        <v>9110</v>
      </c>
      <c r="BI250" s="233">
        <v>5000</v>
      </c>
      <c r="BJ250" s="233">
        <v>0</v>
      </c>
      <c r="BK250" s="233">
        <v>0</v>
      </c>
      <c r="BL250" s="233">
        <v>0</v>
      </c>
      <c r="BM250" s="233" t="s">
        <v>1676</v>
      </c>
      <c r="BN250" s="233">
        <v>0</v>
      </c>
      <c r="BO250" s="233">
        <v>0</v>
      </c>
      <c r="BP250" s="233">
        <v>0</v>
      </c>
      <c r="BQ250" s="233">
        <v>0</v>
      </c>
      <c r="BR250" s="233">
        <v>15</v>
      </c>
      <c r="BS250" s="233">
        <v>170</v>
      </c>
      <c r="BT250" s="233">
        <v>0</v>
      </c>
      <c r="BU250" s="233">
        <v>0</v>
      </c>
      <c r="BV250" s="233" t="s">
        <v>1676</v>
      </c>
      <c r="BW250" s="233">
        <v>0</v>
      </c>
      <c r="BX250" s="233">
        <v>0</v>
      </c>
      <c r="BY250" s="233">
        <v>0</v>
      </c>
      <c r="BZ250" s="233">
        <v>0</v>
      </c>
      <c r="CA250" s="233">
        <v>0</v>
      </c>
      <c r="CB250" s="343"/>
      <c r="CC250" s="343">
        <v>0</v>
      </c>
      <c r="CD250" s="346"/>
      <c r="CE250" s="253">
        <v>0</v>
      </c>
      <c r="CF250" s="233">
        <v>0</v>
      </c>
      <c r="CG250" s="233">
        <v>0</v>
      </c>
      <c r="CH250" s="233">
        <v>0</v>
      </c>
      <c r="CI250" s="234">
        <v>0</v>
      </c>
    </row>
    <row r="251" spans="1:87" s="145" customFormat="1" x14ac:dyDescent="0.2">
      <c r="A251" s="337" t="s">
        <v>208</v>
      </c>
      <c r="B251" s="334" t="s">
        <v>1900</v>
      </c>
      <c r="C251" s="232">
        <v>0</v>
      </c>
      <c r="D251" s="233">
        <v>0</v>
      </c>
      <c r="E251" s="233">
        <v>0</v>
      </c>
      <c r="F251" s="233">
        <v>0</v>
      </c>
      <c r="G251" s="233">
        <v>0</v>
      </c>
      <c r="H251" s="233">
        <v>0</v>
      </c>
      <c r="I251" s="233">
        <v>0</v>
      </c>
      <c r="J251" s="233">
        <v>0</v>
      </c>
      <c r="K251" s="233">
        <v>0</v>
      </c>
      <c r="L251" s="233">
        <v>0</v>
      </c>
      <c r="M251" s="233">
        <v>0</v>
      </c>
      <c r="N251" s="233">
        <v>0</v>
      </c>
      <c r="O251" s="233">
        <v>0</v>
      </c>
      <c r="P251" s="233"/>
      <c r="Q251" s="233">
        <v>0</v>
      </c>
      <c r="R251" s="233">
        <v>0</v>
      </c>
      <c r="S251" s="233">
        <v>0</v>
      </c>
      <c r="T251" s="233">
        <v>0</v>
      </c>
      <c r="U251" s="233">
        <v>0</v>
      </c>
      <c r="V251" s="233">
        <v>0</v>
      </c>
      <c r="W251" s="233">
        <v>0</v>
      </c>
      <c r="X251" s="233">
        <v>0</v>
      </c>
      <c r="Y251" s="233">
        <v>0</v>
      </c>
      <c r="Z251" s="233">
        <v>0</v>
      </c>
      <c r="AA251" s="233">
        <v>0</v>
      </c>
      <c r="AB251" s="233">
        <v>0</v>
      </c>
      <c r="AC251" s="233">
        <v>0</v>
      </c>
      <c r="AD251" s="233">
        <v>0</v>
      </c>
      <c r="AE251" s="233">
        <v>0</v>
      </c>
      <c r="AF251" s="233">
        <v>0</v>
      </c>
      <c r="AG251" s="233">
        <v>0</v>
      </c>
      <c r="AH251" s="233">
        <v>0</v>
      </c>
      <c r="AI251" s="233">
        <v>0</v>
      </c>
      <c r="AJ251" s="233">
        <v>0</v>
      </c>
      <c r="AK251" s="233">
        <v>0</v>
      </c>
      <c r="AL251" s="233">
        <v>0</v>
      </c>
      <c r="AM251" s="233"/>
      <c r="AN251" s="233">
        <v>0</v>
      </c>
      <c r="AO251" s="233">
        <v>0</v>
      </c>
      <c r="AP251" s="233">
        <v>0</v>
      </c>
      <c r="AQ251" s="233">
        <v>0</v>
      </c>
      <c r="AR251" s="233">
        <v>0</v>
      </c>
      <c r="AS251" s="233">
        <v>0</v>
      </c>
      <c r="AT251" s="233">
        <v>0</v>
      </c>
      <c r="AU251" s="233">
        <v>0</v>
      </c>
      <c r="AV251" s="233">
        <v>0</v>
      </c>
      <c r="AW251" s="233">
        <v>0</v>
      </c>
      <c r="AX251" s="233">
        <v>0</v>
      </c>
      <c r="AY251" s="233">
        <v>0</v>
      </c>
      <c r="AZ251" s="233">
        <v>0</v>
      </c>
      <c r="BA251" s="233">
        <v>0</v>
      </c>
      <c r="BB251" s="233">
        <v>0</v>
      </c>
      <c r="BC251" s="233">
        <v>0</v>
      </c>
      <c r="BD251" s="233">
        <v>0</v>
      </c>
      <c r="BE251" s="233">
        <v>0</v>
      </c>
      <c r="BF251" s="233">
        <v>0</v>
      </c>
      <c r="BG251" s="233">
        <v>0</v>
      </c>
      <c r="BH251" s="233">
        <v>0</v>
      </c>
      <c r="BI251" s="233">
        <v>0</v>
      </c>
      <c r="BJ251" s="233">
        <v>0</v>
      </c>
      <c r="BK251" s="233">
        <v>0</v>
      </c>
      <c r="BL251" s="233">
        <v>15</v>
      </c>
      <c r="BM251" s="233">
        <v>2825</v>
      </c>
      <c r="BN251" s="233" t="s">
        <v>1676</v>
      </c>
      <c r="BO251" s="233">
        <v>25</v>
      </c>
      <c r="BP251" s="233">
        <v>0</v>
      </c>
      <c r="BQ251" s="233">
        <v>170</v>
      </c>
      <c r="BR251" s="233">
        <v>0</v>
      </c>
      <c r="BS251" s="233">
        <v>0</v>
      </c>
      <c r="BT251" s="233">
        <v>0</v>
      </c>
      <c r="BU251" s="233">
        <v>0</v>
      </c>
      <c r="BV251" s="233">
        <v>0</v>
      </c>
      <c r="BW251" s="233">
        <v>0</v>
      </c>
      <c r="BX251" s="233">
        <v>0</v>
      </c>
      <c r="BY251" s="233">
        <v>0</v>
      </c>
      <c r="BZ251" s="233">
        <v>0</v>
      </c>
      <c r="CA251" s="233">
        <v>0</v>
      </c>
      <c r="CB251" s="343"/>
      <c r="CC251" s="343">
        <v>0</v>
      </c>
      <c r="CD251" s="346"/>
      <c r="CE251" s="253">
        <v>0</v>
      </c>
      <c r="CF251" s="233">
        <v>0</v>
      </c>
      <c r="CG251" s="233">
        <v>0</v>
      </c>
      <c r="CH251" s="233">
        <v>0</v>
      </c>
      <c r="CI251" s="234">
        <v>0</v>
      </c>
    </row>
    <row r="252" spans="1:87" s="145" customFormat="1" x14ac:dyDescent="0.2">
      <c r="A252" s="337" t="s">
        <v>458</v>
      </c>
      <c r="B252" s="334" t="s">
        <v>1901</v>
      </c>
      <c r="C252" s="232">
        <v>0</v>
      </c>
      <c r="D252" s="233">
        <v>13915</v>
      </c>
      <c r="E252" s="233">
        <v>2670</v>
      </c>
      <c r="F252" s="233">
        <v>4750</v>
      </c>
      <c r="G252" s="233">
        <v>2235</v>
      </c>
      <c r="H252" s="233">
        <v>3295</v>
      </c>
      <c r="I252" s="233">
        <v>3860</v>
      </c>
      <c r="J252" s="233">
        <v>0</v>
      </c>
      <c r="K252" s="233">
        <v>0</v>
      </c>
      <c r="L252" s="233" t="s">
        <v>1676</v>
      </c>
      <c r="M252" s="233">
        <v>0</v>
      </c>
      <c r="N252" s="233">
        <v>0</v>
      </c>
      <c r="O252" s="233">
        <v>0</v>
      </c>
      <c r="P252" s="233"/>
      <c r="Q252" s="233">
        <v>0</v>
      </c>
      <c r="R252" s="233" t="s">
        <v>1676</v>
      </c>
      <c r="S252" s="233">
        <v>1055</v>
      </c>
      <c r="T252" s="233">
        <v>0</v>
      </c>
      <c r="U252" s="233">
        <v>0</v>
      </c>
      <c r="V252" s="233">
        <v>6520</v>
      </c>
      <c r="W252" s="233">
        <v>1445</v>
      </c>
      <c r="X252" s="233">
        <v>0</v>
      </c>
      <c r="Y252" s="233">
        <v>0</v>
      </c>
      <c r="Z252" s="233">
        <v>20640</v>
      </c>
      <c r="AA252" s="233">
        <v>8210</v>
      </c>
      <c r="AB252" s="233">
        <v>7765</v>
      </c>
      <c r="AC252" s="233">
        <v>6105</v>
      </c>
      <c r="AD252" s="233">
        <v>0</v>
      </c>
      <c r="AE252" s="233">
        <v>0</v>
      </c>
      <c r="AF252" s="233">
        <v>0</v>
      </c>
      <c r="AG252" s="233">
        <v>0</v>
      </c>
      <c r="AH252" s="233">
        <v>0</v>
      </c>
      <c r="AI252" s="233" t="s">
        <v>1676</v>
      </c>
      <c r="AJ252" s="233">
        <v>0</v>
      </c>
      <c r="AK252" s="233">
        <v>5760</v>
      </c>
      <c r="AL252" s="233">
        <v>0</v>
      </c>
      <c r="AM252" s="233"/>
      <c r="AN252" s="233">
        <v>0</v>
      </c>
      <c r="AO252" s="233">
        <v>40</v>
      </c>
      <c r="AP252" s="233">
        <v>2730</v>
      </c>
      <c r="AQ252" s="233">
        <v>0</v>
      </c>
      <c r="AR252" s="233">
        <v>0</v>
      </c>
      <c r="AS252" s="233">
        <v>0</v>
      </c>
      <c r="AT252" s="233">
        <v>2425</v>
      </c>
      <c r="AU252" s="233" t="s">
        <v>1676</v>
      </c>
      <c r="AV252" s="233">
        <v>0</v>
      </c>
      <c r="AW252" s="233">
        <v>315</v>
      </c>
      <c r="AX252" s="233">
        <v>0</v>
      </c>
      <c r="AY252" s="233">
        <v>585</v>
      </c>
      <c r="AZ252" s="233">
        <v>13075</v>
      </c>
      <c r="BA252" s="233">
        <v>0</v>
      </c>
      <c r="BB252" s="233">
        <v>495</v>
      </c>
      <c r="BC252" s="233">
        <v>0</v>
      </c>
      <c r="BD252" s="233">
        <v>0</v>
      </c>
      <c r="BE252" s="233">
        <v>0</v>
      </c>
      <c r="BF252" s="233">
        <v>0</v>
      </c>
      <c r="BG252" s="233">
        <v>9645</v>
      </c>
      <c r="BH252" s="233">
        <v>4795</v>
      </c>
      <c r="BI252" s="233">
        <v>0</v>
      </c>
      <c r="BJ252" s="233">
        <v>0</v>
      </c>
      <c r="BK252" s="233">
        <v>0</v>
      </c>
      <c r="BL252" s="233">
        <v>0</v>
      </c>
      <c r="BM252" s="233">
        <v>0</v>
      </c>
      <c r="BN252" s="233">
        <v>0</v>
      </c>
      <c r="BO252" s="233">
        <v>0</v>
      </c>
      <c r="BP252" s="233">
        <v>0</v>
      </c>
      <c r="BQ252" s="233">
        <v>0</v>
      </c>
      <c r="BR252" s="233">
        <v>7865</v>
      </c>
      <c r="BS252" s="233">
        <v>1080</v>
      </c>
      <c r="BT252" s="233">
        <v>0</v>
      </c>
      <c r="BU252" s="233">
        <v>0</v>
      </c>
      <c r="BV252" s="233">
        <v>15</v>
      </c>
      <c r="BW252" s="233">
        <v>0</v>
      </c>
      <c r="BX252" s="233">
        <v>0</v>
      </c>
      <c r="BY252" s="233">
        <v>0</v>
      </c>
      <c r="BZ252" s="233">
        <v>0</v>
      </c>
      <c r="CA252" s="233">
        <v>0</v>
      </c>
      <c r="CB252" s="343"/>
      <c r="CC252" s="343">
        <v>0</v>
      </c>
      <c r="CD252" s="346"/>
      <c r="CE252" s="253">
        <v>0</v>
      </c>
      <c r="CF252" s="233">
        <v>0</v>
      </c>
      <c r="CG252" s="233">
        <v>0</v>
      </c>
      <c r="CH252" s="233">
        <v>0</v>
      </c>
      <c r="CI252" s="234">
        <v>0</v>
      </c>
    </row>
    <row r="253" spans="1:87" s="145" customFormat="1" x14ac:dyDescent="0.2">
      <c r="A253" s="337" t="s">
        <v>461</v>
      </c>
      <c r="B253" s="334" t="s">
        <v>1902</v>
      </c>
      <c r="C253" s="232">
        <v>0</v>
      </c>
      <c r="D253" s="233">
        <v>0</v>
      </c>
      <c r="E253" s="233">
        <v>0</v>
      </c>
      <c r="F253" s="233">
        <v>0</v>
      </c>
      <c r="G253" s="233">
        <v>0</v>
      </c>
      <c r="H253" s="233">
        <v>0</v>
      </c>
      <c r="I253" s="233">
        <v>0</v>
      </c>
      <c r="J253" s="233">
        <v>0</v>
      </c>
      <c r="K253" s="233">
        <v>0</v>
      </c>
      <c r="L253" s="233">
        <v>0</v>
      </c>
      <c r="M253" s="233">
        <v>0</v>
      </c>
      <c r="N253" s="233">
        <v>0</v>
      </c>
      <c r="O253" s="233">
        <v>0</v>
      </c>
      <c r="P253" s="233"/>
      <c r="Q253" s="233">
        <v>0</v>
      </c>
      <c r="R253" s="233">
        <v>0</v>
      </c>
      <c r="S253" s="233">
        <v>0</v>
      </c>
      <c r="T253" s="233">
        <v>0</v>
      </c>
      <c r="U253" s="233">
        <v>0</v>
      </c>
      <c r="V253" s="233">
        <v>0</v>
      </c>
      <c r="W253" s="233">
        <v>0</v>
      </c>
      <c r="X253" s="233">
        <v>0</v>
      </c>
      <c r="Y253" s="233">
        <v>0</v>
      </c>
      <c r="Z253" s="233">
        <v>0</v>
      </c>
      <c r="AA253" s="233">
        <v>0</v>
      </c>
      <c r="AB253" s="233">
        <v>0</v>
      </c>
      <c r="AC253" s="233">
        <v>0</v>
      </c>
      <c r="AD253" s="233">
        <v>0</v>
      </c>
      <c r="AE253" s="233">
        <v>0</v>
      </c>
      <c r="AF253" s="233">
        <v>0</v>
      </c>
      <c r="AG253" s="233">
        <v>0</v>
      </c>
      <c r="AH253" s="233">
        <v>0</v>
      </c>
      <c r="AI253" s="233">
        <v>870</v>
      </c>
      <c r="AJ253" s="233">
        <v>625</v>
      </c>
      <c r="AK253" s="233">
        <v>0</v>
      </c>
      <c r="AL253" s="233">
        <v>0</v>
      </c>
      <c r="AM253" s="233"/>
      <c r="AN253" s="233">
        <v>0</v>
      </c>
      <c r="AO253" s="233">
        <v>0</v>
      </c>
      <c r="AP253" s="233">
        <v>0</v>
      </c>
      <c r="AQ253" s="233">
        <v>0</v>
      </c>
      <c r="AR253" s="233">
        <v>0</v>
      </c>
      <c r="AS253" s="233">
        <v>0</v>
      </c>
      <c r="AT253" s="233">
        <v>0</v>
      </c>
      <c r="AU253" s="233">
        <v>0</v>
      </c>
      <c r="AV253" s="233">
        <v>0</v>
      </c>
      <c r="AW253" s="233">
        <v>0</v>
      </c>
      <c r="AX253" s="233">
        <v>0</v>
      </c>
      <c r="AY253" s="233">
        <v>0</v>
      </c>
      <c r="AZ253" s="233">
        <v>0</v>
      </c>
      <c r="BA253" s="233">
        <v>0</v>
      </c>
      <c r="BB253" s="233">
        <v>0</v>
      </c>
      <c r="BC253" s="233">
        <v>0</v>
      </c>
      <c r="BD253" s="233">
        <v>0</v>
      </c>
      <c r="BE253" s="233">
        <v>0</v>
      </c>
      <c r="BF253" s="233">
        <v>0</v>
      </c>
      <c r="BG253" s="233">
        <v>0</v>
      </c>
      <c r="BH253" s="233">
        <v>0</v>
      </c>
      <c r="BI253" s="233">
        <v>0</v>
      </c>
      <c r="BJ253" s="233">
        <v>0</v>
      </c>
      <c r="BK253" s="233">
        <v>0</v>
      </c>
      <c r="BL253" s="233" t="s">
        <v>1676</v>
      </c>
      <c r="BM253" s="233">
        <v>1090</v>
      </c>
      <c r="BN253" s="233">
        <v>120</v>
      </c>
      <c r="BO253" s="233" t="s">
        <v>1676</v>
      </c>
      <c r="BP253" s="233">
        <v>0</v>
      </c>
      <c r="BQ253" s="233">
        <v>175</v>
      </c>
      <c r="BR253" s="233">
        <v>0</v>
      </c>
      <c r="BS253" s="233">
        <v>0</v>
      </c>
      <c r="BT253" s="233">
        <v>0</v>
      </c>
      <c r="BU253" s="233">
        <v>0</v>
      </c>
      <c r="BV253" s="233">
        <v>0</v>
      </c>
      <c r="BW253" s="233">
        <v>0</v>
      </c>
      <c r="BX253" s="233">
        <v>0</v>
      </c>
      <c r="BY253" s="233">
        <v>0</v>
      </c>
      <c r="BZ253" s="233">
        <v>0</v>
      </c>
      <c r="CA253" s="233">
        <v>0</v>
      </c>
      <c r="CB253" s="343"/>
      <c r="CC253" s="343">
        <v>0</v>
      </c>
      <c r="CD253" s="346"/>
      <c r="CE253" s="253">
        <v>0</v>
      </c>
      <c r="CF253" s="233">
        <v>0</v>
      </c>
      <c r="CG253" s="233">
        <v>0</v>
      </c>
      <c r="CH253" s="233">
        <v>0</v>
      </c>
      <c r="CI253" s="234">
        <v>0</v>
      </c>
    </row>
    <row r="254" spans="1:87" s="145" customFormat="1" x14ac:dyDescent="0.2">
      <c r="A254" s="337" t="s">
        <v>384</v>
      </c>
      <c r="B254" s="334" t="s">
        <v>1903</v>
      </c>
      <c r="C254" s="232">
        <v>0</v>
      </c>
      <c r="D254" s="233">
        <v>7655</v>
      </c>
      <c r="E254" s="233">
        <v>2785</v>
      </c>
      <c r="F254" s="233">
        <v>3520</v>
      </c>
      <c r="G254" s="233" t="s">
        <v>1676</v>
      </c>
      <c r="H254" s="233">
        <v>1990</v>
      </c>
      <c r="I254" s="233">
        <v>205</v>
      </c>
      <c r="J254" s="233">
        <v>0</v>
      </c>
      <c r="K254" s="233">
        <v>0</v>
      </c>
      <c r="L254" s="233">
        <v>0</v>
      </c>
      <c r="M254" s="233">
        <v>80</v>
      </c>
      <c r="N254" s="233">
        <v>0</v>
      </c>
      <c r="O254" s="233">
        <v>0</v>
      </c>
      <c r="P254" s="233"/>
      <c r="Q254" s="233">
        <v>0</v>
      </c>
      <c r="R254" s="233">
        <v>0</v>
      </c>
      <c r="S254" s="233">
        <v>30</v>
      </c>
      <c r="T254" s="233">
        <v>0</v>
      </c>
      <c r="U254" s="233">
        <v>0</v>
      </c>
      <c r="V254" s="233" t="s">
        <v>1676</v>
      </c>
      <c r="W254" s="233">
        <v>310</v>
      </c>
      <c r="X254" s="233">
        <v>0</v>
      </c>
      <c r="Y254" s="233">
        <v>0</v>
      </c>
      <c r="Z254" s="233">
        <v>20860</v>
      </c>
      <c r="AA254" s="233">
        <v>20</v>
      </c>
      <c r="AB254" s="233">
        <v>25</v>
      </c>
      <c r="AC254" s="233">
        <v>2855</v>
      </c>
      <c r="AD254" s="233">
        <v>0</v>
      </c>
      <c r="AE254" s="233">
        <v>0</v>
      </c>
      <c r="AF254" s="233">
        <v>0</v>
      </c>
      <c r="AG254" s="233">
        <v>0</v>
      </c>
      <c r="AH254" s="233">
        <v>0</v>
      </c>
      <c r="AI254" s="233">
        <v>0</v>
      </c>
      <c r="AJ254" s="233">
        <v>0</v>
      </c>
      <c r="AK254" s="233">
        <v>830</v>
      </c>
      <c r="AL254" s="233">
        <v>0</v>
      </c>
      <c r="AM254" s="233"/>
      <c r="AN254" s="233">
        <v>0</v>
      </c>
      <c r="AO254" s="233">
        <v>285</v>
      </c>
      <c r="AP254" s="233">
        <v>1565</v>
      </c>
      <c r="AQ254" s="233">
        <v>0</v>
      </c>
      <c r="AR254" s="233">
        <v>0</v>
      </c>
      <c r="AS254" s="233">
        <v>0</v>
      </c>
      <c r="AT254" s="233">
        <v>735</v>
      </c>
      <c r="AU254" s="233">
        <v>340</v>
      </c>
      <c r="AV254" s="233">
        <v>0</v>
      </c>
      <c r="AW254" s="233">
        <v>440</v>
      </c>
      <c r="AX254" s="233">
        <v>0</v>
      </c>
      <c r="AY254" s="233">
        <v>295</v>
      </c>
      <c r="AZ254" s="233">
        <v>4310</v>
      </c>
      <c r="BA254" s="233">
        <v>0</v>
      </c>
      <c r="BB254" s="233">
        <v>320</v>
      </c>
      <c r="BC254" s="233">
        <v>0</v>
      </c>
      <c r="BD254" s="233">
        <v>0</v>
      </c>
      <c r="BE254" s="233">
        <v>0</v>
      </c>
      <c r="BF254" s="233">
        <v>0</v>
      </c>
      <c r="BG254" s="233">
        <v>3025</v>
      </c>
      <c r="BH254" s="233">
        <v>1985</v>
      </c>
      <c r="BI254" s="233">
        <v>600</v>
      </c>
      <c r="BJ254" s="233">
        <v>1225</v>
      </c>
      <c r="BK254" s="233">
        <v>460</v>
      </c>
      <c r="BL254" s="233">
        <v>0</v>
      </c>
      <c r="BM254" s="233">
        <v>0</v>
      </c>
      <c r="BN254" s="233">
        <v>0</v>
      </c>
      <c r="BO254" s="233">
        <v>0</v>
      </c>
      <c r="BP254" s="233" t="s">
        <v>1676</v>
      </c>
      <c r="BQ254" s="233">
        <v>0</v>
      </c>
      <c r="BR254" s="233">
        <v>2435</v>
      </c>
      <c r="BS254" s="233">
        <v>1200</v>
      </c>
      <c r="BT254" s="233">
        <v>0</v>
      </c>
      <c r="BU254" s="233">
        <v>0</v>
      </c>
      <c r="BV254" s="233">
        <v>0</v>
      </c>
      <c r="BW254" s="233">
        <v>15</v>
      </c>
      <c r="BX254" s="233">
        <v>0</v>
      </c>
      <c r="BY254" s="233">
        <v>0</v>
      </c>
      <c r="BZ254" s="233">
        <v>0</v>
      </c>
      <c r="CA254" s="233">
        <v>0</v>
      </c>
      <c r="CB254" s="343"/>
      <c r="CC254" s="343">
        <v>0</v>
      </c>
      <c r="CD254" s="346"/>
      <c r="CE254" s="253">
        <v>0</v>
      </c>
      <c r="CF254" s="233">
        <v>0</v>
      </c>
      <c r="CG254" s="233">
        <v>0</v>
      </c>
      <c r="CH254" s="233">
        <v>565</v>
      </c>
      <c r="CI254" s="234" t="s">
        <v>1676</v>
      </c>
    </row>
    <row r="255" spans="1:87" s="145" customFormat="1" x14ac:dyDescent="0.2">
      <c r="A255" s="337" t="s">
        <v>581</v>
      </c>
      <c r="B255" s="334" t="s">
        <v>1904</v>
      </c>
      <c r="C255" s="232">
        <v>0</v>
      </c>
      <c r="D255" s="233">
        <v>19390</v>
      </c>
      <c r="E255" s="233">
        <v>9250</v>
      </c>
      <c r="F255" s="233">
        <v>5330</v>
      </c>
      <c r="G255" s="233">
        <v>1690</v>
      </c>
      <c r="H255" s="233">
        <v>8295</v>
      </c>
      <c r="I255" s="233">
        <v>2240</v>
      </c>
      <c r="J255" s="233">
        <v>0</v>
      </c>
      <c r="K255" s="233">
        <v>0</v>
      </c>
      <c r="L255" s="233">
        <v>0</v>
      </c>
      <c r="M255" s="233">
        <v>0</v>
      </c>
      <c r="N255" s="233">
        <v>0</v>
      </c>
      <c r="O255" s="233">
        <v>0</v>
      </c>
      <c r="P255" s="233"/>
      <c r="Q255" s="233">
        <v>0</v>
      </c>
      <c r="R255" s="233">
        <v>0</v>
      </c>
      <c r="S255" s="233">
        <v>20</v>
      </c>
      <c r="T255" s="233">
        <v>0</v>
      </c>
      <c r="U255" s="233">
        <v>0</v>
      </c>
      <c r="V255" s="233">
        <v>380</v>
      </c>
      <c r="W255" s="233">
        <v>400</v>
      </c>
      <c r="X255" s="233">
        <v>0</v>
      </c>
      <c r="Y255" s="233">
        <v>0</v>
      </c>
      <c r="Z255" s="233">
        <v>26000</v>
      </c>
      <c r="AA255" s="233">
        <v>5970</v>
      </c>
      <c r="AB255" s="233">
        <v>0</v>
      </c>
      <c r="AC255" s="233">
        <v>2510</v>
      </c>
      <c r="AD255" s="233">
        <v>0</v>
      </c>
      <c r="AE255" s="233">
        <v>0</v>
      </c>
      <c r="AF255" s="233">
        <v>0</v>
      </c>
      <c r="AG255" s="233">
        <v>0</v>
      </c>
      <c r="AH255" s="233">
        <v>35</v>
      </c>
      <c r="AI255" s="233">
        <v>45</v>
      </c>
      <c r="AJ255" s="233">
        <v>0</v>
      </c>
      <c r="AK255" s="233">
        <v>4210</v>
      </c>
      <c r="AL255" s="233">
        <v>0</v>
      </c>
      <c r="AM255" s="233"/>
      <c r="AN255" s="233">
        <v>0</v>
      </c>
      <c r="AO255" s="233">
        <v>25</v>
      </c>
      <c r="AP255" s="233">
        <v>3645</v>
      </c>
      <c r="AQ255" s="233">
        <v>0</v>
      </c>
      <c r="AR255" s="233">
        <v>0</v>
      </c>
      <c r="AS255" s="233">
        <v>0</v>
      </c>
      <c r="AT255" s="233">
        <v>0</v>
      </c>
      <c r="AU255" s="233">
        <v>6705</v>
      </c>
      <c r="AV255" s="233">
        <v>0</v>
      </c>
      <c r="AW255" s="233">
        <v>75</v>
      </c>
      <c r="AX255" s="233" t="s">
        <v>1676</v>
      </c>
      <c r="AY255" s="233">
        <v>1375</v>
      </c>
      <c r="AZ255" s="233">
        <v>8205</v>
      </c>
      <c r="BA255" s="233">
        <v>0</v>
      </c>
      <c r="BB255" s="233">
        <v>6285</v>
      </c>
      <c r="BC255" s="233">
        <v>0</v>
      </c>
      <c r="BD255" s="233">
        <v>0</v>
      </c>
      <c r="BE255" s="233">
        <v>0</v>
      </c>
      <c r="BF255" s="233">
        <v>0</v>
      </c>
      <c r="BG255" s="233">
        <v>440</v>
      </c>
      <c r="BH255" s="233">
        <v>10040</v>
      </c>
      <c r="BI255" s="233">
        <v>130</v>
      </c>
      <c r="BJ255" s="233">
        <v>0</v>
      </c>
      <c r="BK255" s="233">
        <v>0</v>
      </c>
      <c r="BL255" s="233">
        <v>0</v>
      </c>
      <c r="BM255" s="233">
        <v>0</v>
      </c>
      <c r="BN255" s="233">
        <v>0</v>
      </c>
      <c r="BO255" s="233">
        <v>0</v>
      </c>
      <c r="BP255" s="233">
        <v>0</v>
      </c>
      <c r="BQ255" s="233">
        <v>0</v>
      </c>
      <c r="BR255" s="233">
        <v>0</v>
      </c>
      <c r="BS255" s="233">
        <v>0</v>
      </c>
      <c r="BT255" s="233">
        <v>0</v>
      </c>
      <c r="BU255" s="233">
        <v>0</v>
      </c>
      <c r="BV255" s="233">
        <v>0</v>
      </c>
      <c r="BW255" s="233">
        <v>0</v>
      </c>
      <c r="BX255" s="233">
        <v>0</v>
      </c>
      <c r="BY255" s="233">
        <v>0</v>
      </c>
      <c r="BZ255" s="233">
        <v>0</v>
      </c>
      <c r="CA255" s="233">
        <v>0</v>
      </c>
      <c r="CB255" s="343"/>
      <c r="CC255" s="343">
        <v>0</v>
      </c>
      <c r="CD255" s="346"/>
      <c r="CE255" s="253">
        <v>0</v>
      </c>
      <c r="CF255" s="233">
        <v>0</v>
      </c>
      <c r="CG255" s="233">
        <v>0</v>
      </c>
      <c r="CH255" s="233">
        <v>0</v>
      </c>
      <c r="CI255" s="234">
        <v>0</v>
      </c>
    </row>
    <row r="256" spans="1:87" s="145" customFormat="1" x14ac:dyDescent="0.2">
      <c r="A256" s="337" t="s">
        <v>201</v>
      </c>
      <c r="B256" s="334" t="s">
        <v>1905</v>
      </c>
      <c r="C256" s="232">
        <v>0</v>
      </c>
      <c r="D256" s="233">
        <v>25625</v>
      </c>
      <c r="E256" s="233">
        <v>1045</v>
      </c>
      <c r="F256" s="233">
        <v>14305</v>
      </c>
      <c r="G256" s="233">
        <v>0</v>
      </c>
      <c r="H256" s="233">
        <v>0</v>
      </c>
      <c r="I256" s="233">
        <v>670</v>
      </c>
      <c r="J256" s="233" t="s">
        <v>1676</v>
      </c>
      <c r="K256" s="233">
        <v>0</v>
      </c>
      <c r="L256" s="233">
        <v>0</v>
      </c>
      <c r="M256" s="233">
        <v>0</v>
      </c>
      <c r="N256" s="233">
        <v>0</v>
      </c>
      <c r="O256" s="233">
        <v>0</v>
      </c>
      <c r="P256" s="233"/>
      <c r="Q256" s="233">
        <v>0</v>
      </c>
      <c r="R256" s="233">
        <v>0</v>
      </c>
      <c r="S256" s="233">
        <v>1805</v>
      </c>
      <c r="T256" s="233">
        <v>0</v>
      </c>
      <c r="U256" s="233">
        <v>0</v>
      </c>
      <c r="V256" s="233">
        <v>45</v>
      </c>
      <c r="W256" s="233">
        <v>1755</v>
      </c>
      <c r="X256" s="233">
        <v>0</v>
      </c>
      <c r="Y256" s="233">
        <v>0</v>
      </c>
      <c r="Z256" s="233">
        <v>50765</v>
      </c>
      <c r="AA256" s="233">
        <v>12730</v>
      </c>
      <c r="AB256" s="233">
        <v>665</v>
      </c>
      <c r="AC256" s="233">
        <v>4910</v>
      </c>
      <c r="AD256" s="233">
        <v>0</v>
      </c>
      <c r="AE256" s="233">
        <v>0</v>
      </c>
      <c r="AF256" s="233">
        <v>0</v>
      </c>
      <c r="AG256" s="233">
        <v>0</v>
      </c>
      <c r="AH256" s="233">
        <v>0</v>
      </c>
      <c r="AI256" s="233">
        <v>0</v>
      </c>
      <c r="AJ256" s="233">
        <v>960</v>
      </c>
      <c r="AK256" s="233">
        <v>6205</v>
      </c>
      <c r="AL256" s="233">
        <v>0</v>
      </c>
      <c r="AM256" s="233"/>
      <c r="AN256" s="233">
        <v>0</v>
      </c>
      <c r="AO256" s="233">
        <v>0</v>
      </c>
      <c r="AP256" s="233">
        <v>7530</v>
      </c>
      <c r="AQ256" s="233">
        <v>0</v>
      </c>
      <c r="AR256" s="233">
        <v>0</v>
      </c>
      <c r="AS256" s="233">
        <v>0</v>
      </c>
      <c r="AT256" s="233">
        <v>0</v>
      </c>
      <c r="AU256" s="233">
        <v>770</v>
      </c>
      <c r="AV256" s="233">
        <v>0</v>
      </c>
      <c r="AW256" s="233">
        <v>0</v>
      </c>
      <c r="AX256" s="233">
        <v>0</v>
      </c>
      <c r="AY256" s="233">
        <v>215</v>
      </c>
      <c r="AZ256" s="233">
        <v>7645</v>
      </c>
      <c r="BA256" s="233">
        <v>0</v>
      </c>
      <c r="BB256" s="233">
        <v>17550</v>
      </c>
      <c r="BC256" s="233">
        <v>0</v>
      </c>
      <c r="BD256" s="233">
        <v>0</v>
      </c>
      <c r="BE256" s="233">
        <v>0</v>
      </c>
      <c r="BF256" s="233">
        <v>0</v>
      </c>
      <c r="BG256" s="233">
        <v>5715</v>
      </c>
      <c r="BH256" s="233">
        <v>7675</v>
      </c>
      <c r="BI256" s="233">
        <v>0</v>
      </c>
      <c r="BJ256" s="233">
        <v>0</v>
      </c>
      <c r="BK256" s="233">
        <v>0</v>
      </c>
      <c r="BL256" s="233">
        <v>0</v>
      </c>
      <c r="BM256" s="233">
        <v>0</v>
      </c>
      <c r="BN256" s="233">
        <v>0</v>
      </c>
      <c r="BO256" s="233">
        <v>0</v>
      </c>
      <c r="BP256" s="233">
        <v>0</v>
      </c>
      <c r="BQ256" s="233">
        <v>100</v>
      </c>
      <c r="BR256" s="233">
        <v>10950</v>
      </c>
      <c r="BS256" s="233">
        <v>135</v>
      </c>
      <c r="BT256" s="233">
        <v>0</v>
      </c>
      <c r="BU256" s="233">
        <v>0</v>
      </c>
      <c r="BV256" s="233">
        <v>0</v>
      </c>
      <c r="BW256" s="233">
        <v>0</v>
      </c>
      <c r="BX256" s="233">
        <v>0</v>
      </c>
      <c r="BY256" s="233">
        <v>0</v>
      </c>
      <c r="BZ256" s="233">
        <v>0</v>
      </c>
      <c r="CA256" s="233">
        <v>0</v>
      </c>
      <c r="CB256" s="343"/>
      <c r="CC256" s="343">
        <v>0</v>
      </c>
      <c r="CD256" s="346"/>
      <c r="CE256" s="253">
        <v>675</v>
      </c>
      <c r="CF256" s="233">
        <v>0</v>
      </c>
      <c r="CG256" s="233">
        <v>0</v>
      </c>
      <c r="CH256" s="233">
        <v>0</v>
      </c>
      <c r="CI256" s="234">
        <v>0</v>
      </c>
    </row>
    <row r="257" spans="1:87" s="145" customFormat="1" x14ac:dyDescent="0.2">
      <c r="A257" s="337" t="s">
        <v>235</v>
      </c>
      <c r="B257" s="334" t="s">
        <v>1906</v>
      </c>
      <c r="C257" s="232">
        <v>0</v>
      </c>
      <c r="D257" s="233">
        <v>21430</v>
      </c>
      <c r="E257" s="233">
        <v>11115</v>
      </c>
      <c r="F257" s="233">
        <v>14810</v>
      </c>
      <c r="G257" s="233">
        <v>4270</v>
      </c>
      <c r="H257" s="233">
        <v>8610</v>
      </c>
      <c r="I257" s="233">
        <v>1220</v>
      </c>
      <c r="J257" s="233">
        <v>0</v>
      </c>
      <c r="K257" s="233">
        <v>0</v>
      </c>
      <c r="L257" s="233">
        <v>0</v>
      </c>
      <c r="M257" s="233">
        <v>370</v>
      </c>
      <c r="N257" s="233">
        <v>0</v>
      </c>
      <c r="O257" s="233">
        <v>0</v>
      </c>
      <c r="P257" s="233"/>
      <c r="Q257" s="233">
        <v>0</v>
      </c>
      <c r="R257" s="233">
        <v>4255</v>
      </c>
      <c r="S257" s="233">
        <v>3455</v>
      </c>
      <c r="T257" s="233">
        <v>1865</v>
      </c>
      <c r="U257" s="233">
        <v>2835</v>
      </c>
      <c r="V257" s="233">
        <v>7135</v>
      </c>
      <c r="W257" s="233">
        <v>2755</v>
      </c>
      <c r="X257" s="233" t="s">
        <v>1676</v>
      </c>
      <c r="Y257" s="233">
        <v>0</v>
      </c>
      <c r="Z257" s="233">
        <v>39320</v>
      </c>
      <c r="AA257" s="233">
        <v>28715</v>
      </c>
      <c r="AB257" s="233">
        <v>2825</v>
      </c>
      <c r="AC257" s="233">
        <v>14335</v>
      </c>
      <c r="AD257" s="233">
        <v>0</v>
      </c>
      <c r="AE257" s="233">
        <v>0</v>
      </c>
      <c r="AF257" s="233">
        <v>0</v>
      </c>
      <c r="AG257" s="233">
        <v>0</v>
      </c>
      <c r="AH257" s="233">
        <v>1095</v>
      </c>
      <c r="AI257" s="233">
        <v>575</v>
      </c>
      <c r="AJ257" s="233">
        <v>530</v>
      </c>
      <c r="AK257" s="233">
        <v>7630</v>
      </c>
      <c r="AL257" s="233">
        <v>0</v>
      </c>
      <c r="AM257" s="233"/>
      <c r="AN257" s="233" t="s">
        <v>1676</v>
      </c>
      <c r="AO257" s="233">
        <v>2945</v>
      </c>
      <c r="AP257" s="233">
        <v>21400</v>
      </c>
      <c r="AQ257" s="233">
        <v>950</v>
      </c>
      <c r="AR257" s="233">
        <v>0</v>
      </c>
      <c r="AS257" s="233">
        <v>20</v>
      </c>
      <c r="AT257" s="233">
        <v>2195</v>
      </c>
      <c r="AU257" s="233">
        <v>3255</v>
      </c>
      <c r="AV257" s="233">
        <v>0</v>
      </c>
      <c r="AW257" s="233">
        <v>3825</v>
      </c>
      <c r="AX257" s="233">
        <v>0</v>
      </c>
      <c r="AY257" s="233">
        <v>3710</v>
      </c>
      <c r="AZ257" s="233">
        <v>19975</v>
      </c>
      <c r="BA257" s="233">
        <v>185</v>
      </c>
      <c r="BB257" s="233">
        <v>10445</v>
      </c>
      <c r="BC257" s="233">
        <v>0</v>
      </c>
      <c r="BD257" s="233">
        <v>0</v>
      </c>
      <c r="BE257" s="233">
        <v>0</v>
      </c>
      <c r="BF257" s="233">
        <v>0</v>
      </c>
      <c r="BG257" s="233">
        <v>15105</v>
      </c>
      <c r="BH257" s="233">
        <v>4065</v>
      </c>
      <c r="BI257" s="233">
        <v>13765</v>
      </c>
      <c r="BJ257" s="233">
        <v>0</v>
      </c>
      <c r="BK257" s="233">
        <v>0</v>
      </c>
      <c r="BL257" s="233">
        <v>0</v>
      </c>
      <c r="BM257" s="233">
        <v>0</v>
      </c>
      <c r="BN257" s="233">
        <v>0</v>
      </c>
      <c r="BO257" s="233">
        <v>0</v>
      </c>
      <c r="BP257" s="233">
        <v>0</v>
      </c>
      <c r="BQ257" s="233">
        <v>0</v>
      </c>
      <c r="BR257" s="233">
        <v>26640</v>
      </c>
      <c r="BS257" s="233">
        <v>65</v>
      </c>
      <c r="BT257" s="233">
        <v>0</v>
      </c>
      <c r="BU257" s="233">
        <v>0</v>
      </c>
      <c r="BV257" s="233">
        <v>0</v>
      </c>
      <c r="BW257" s="233">
        <v>0</v>
      </c>
      <c r="BX257" s="233">
        <v>0</v>
      </c>
      <c r="BY257" s="233">
        <v>0</v>
      </c>
      <c r="BZ257" s="233">
        <v>0</v>
      </c>
      <c r="CA257" s="233">
        <v>0</v>
      </c>
      <c r="CB257" s="343"/>
      <c r="CC257" s="343">
        <v>0</v>
      </c>
      <c r="CD257" s="346"/>
      <c r="CE257" s="253">
        <v>0</v>
      </c>
      <c r="CF257" s="233">
        <v>0</v>
      </c>
      <c r="CG257" s="233">
        <v>0</v>
      </c>
      <c r="CH257" s="233">
        <v>0</v>
      </c>
      <c r="CI257" s="234">
        <v>0</v>
      </c>
    </row>
    <row r="258" spans="1:87" s="145" customFormat="1" x14ac:dyDescent="0.2">
      <c r="A258" s="337" t="s">
        <v>420</v>
      </c>
      <c r="B258" s="334" t="s">
        <v>1907</v>
      </c>
      <c r="C258" s="232">
        <v>0</v>
      </c>
      <c r="D258" s="233">
        <v>0</v>
      </c>
      <c r="E258" s="233">
        <v>0</v>
      </c>
      <c r="F258" s="233">
        <v>0</v>
      </c>
      <c r="G258" s="233">
        <v>0</v>
      </c>
      <c r="H258" s="233">
        <v>0</v>
      </c>
      <c r="I258" s="233">
        <v>0</v>
      </c>
      <c r="J258" s="233">
        <v>0</v>
      </c>
      <c r="K258" s="233">
        <v>0</v>
      </c>
      <c r="L258" s="233">
        <v>0</v>
      </c>
      <c r="M258" s="233">
        <v>0</v>
      </c>
      <c r="N258" s="233">
        <v>0</v>
      </c>
      <c r="O258" s="233">
        <v>0</v>
      </c>
      <c r="P258" s="233"/>
      <c r="Q258" s="233">
        <v>0</v>
      </c>
      <c r="R258" s="233">
        <v>0</v>
      </c>
      <c r="S258" s="233">
        <v>0</v>
      </c>
      <c r="T258" s="233">
        <v>0</v>
      </c>
      <c r="U258" s="233">
        <v>0</v>
      </c>
      <c r="V258" s="233">
        <v>0</v>
      </c>
      <c r="W258" s="233">
        <v>0</v>
      </c>
      <c r="X258" s="233">
        <v>0</v>
      </c>
      <c r="Y258" s="233">
        <v>0</v>
      </c>
      <c r="Z258" s="233">
        <v>0</v>
      </c>
      <c r="AA258" s="233">
        <v>0</v>
      </c>
      <c r="AB258" s="233">
        <v>0</v>
      </c>
      <c r="AC258" s="233">
        <v>0</v>
      </c>
      <c r="AD258" s="233">
        <v>0</v>
      </c>
      <c r="AE258" s="233">
        <v>0</v>
      </c>
      <c r="AF258" s="233">
        <v>0</v>
      </c>
      <c r="AG258" s="233">
        <v>0</v>
      </c>
      <c r="AH258" s="233">
        <v>0</v>
      </c>
      <c r="AI258" s="233" t="s">
        <v>1676</v>
      </c>
      <c r="AJ258" s="233">
        <v>260</v>
      </c>
      <c r="AK258" s="233">
        <v>0</v>
      </c>
      <c r="AL258" s="233">
        <v>0</v>
      </c>
      <c r="AM258" s="233"/>
      <c r="AN258" s="233">
        <v>0</v>
      </c>
      <c r="AO258" s="233">
        <v>0</v>
      </c>
      <c r="AP258" s="233">
        <v>0</v>
      </c>
      <c r="AQ258" s="233">
        <v>0</v>
      </c>
      <c r="AR258" s="233">
        <v>0</v>
      </c>
      <c r="AS258" s="233">
        <v>0</v>
      </c>
      <c r="AT258" s="233">
        <v>0</v>
      </c>
      <c r="AU258" s="233">
        <v>0</v>
      </c>
      <c r="AV258" s="233">
        <v>0</v>
      </c>
      <c r="AW258" s="233">
        <v>0</v>
      </c>
      <c r="AX258" s="233">
        <v>0</v>
      </c>
      <c r="AY258" s="233">
        <v>0</v>
      </c>
      <c r="AZ258" s="233">
        <v>0</v>
      </c>
      <c r="BA258" s="233">
        <v>0</v>
      </c>
      <c r="BB258" s="233">
        <v>980</v>
      </c>
      <c r="BC258" s="233">
        <v>0</v>
      </c>
      <c r="BD258" s="233">
        <v>0</v>
      </c>
      <c r="BE258" s="233">
        <v>0</v>
      </c>
      <c r="BF258" s="233">
        <v>0</v>
      </c>
      <c r="BG258" s="233">
        <v>0</v>
      </c>
      <c r="BH258" s="233">
        <v>0</v>
      </c>
      <c r="BI258" s="233">
        <v>0</v>
      </c>
      <c r="BJ258" s="233">
        <v>0</v>
      </c>
      <c r="BK258" s="233">
        <v>0</v>
      </c>
      <c r="BL258" s="233">
        <v>20</v>
      </c>
      <c r="BM258" s="233">
        <v>2015</v>
      </c>
      <c r="BN258" s="233">
        <v>145</v>
      </c>
      <c r="BO258" s="233">
        <v>60</v>
      </c>
      <c r="BP258" s="233">
        <v>0</v>
      </c>
      <c r="BQ258" s="233">
        <v>650</v>
      </c>
      <c r="BR258" s="233">
        <v>0</v>
      </c>
      <c r="BS258" s="233">
        <v>0</v>
      </c>
      <c r="BT258" s="233">
        <v>0</v>
      </c>
      <c r="BU258" s="233">
        <v>0</v>
      </c>
      <c r="BV258" s="233">
        <v>0</v>
      </c>
      <c r="BW258" s="233">
        <v>0</v>
      </c>
      <c r="BX258" s="233">
        <v>0</v>
      </c>
      <c r="BY258" s="233">
        <v>0</v>
      </c>
      <c r="BZ258" s="233">
        <v>0</v>
      </c>
      <c r="CA258" s="233">
        <v>0</v>
      </c>
      <c r="CB258" s="343"/>
      <c r="CC258" s="343">
        <v>0</v>
      </c>
      <c r="CD258" s="346"/>
      <c r="CE258" s="253">
        <v>0</v>
      </c>
      <c r="CF258" s="233">
        <v>0</v>
      </c>
      <c r="CG258" s="233">
        <v>0</v>
      </c>
      <c r="CH258" s="233">
        <v>40</v>
      </c>
      <c r="CI258" s="234">
        <v>0</v>
      </c>
    </row>
    <row r="259" spans="1:87" s="145" customFormat="1" x14ac:dyDescent="0.2">
      <c r="A259" s="337" t="s">
        <v>1621</v>
      </c>
      <c r="B259" s="334" t="s">
        <v>1908</v>
      </c>
      <c r="C259" s="232">
        <v>0</v>
      </c>
      <c r="D259" s="233" t="s">
        <v>1676</v>
      </c>
      <c r="E259" s="233">
        <v>0</v>
      </c>
      <c r="F259" s="233">
        <v>295</v>
      </c>
      <c r="G259" s="233">
        <v>0</v>
      </c>
      <c r="H259" s="233">
        <v>15</v>
      </c>
      <c r="I259" s="233">
        <v>0</v>
      </c>
      <c r="J259" s="233">
        <v>0</v>
      </c>
      <c r="K259" s="233">
        <v>0</v>
      </c>
      <c r="L259" s="233">
        <v>0</v>
      </c>
      <c r="M259" s="233">
        <v>0</v>
      </c>
      <c r="N259" s="233">
        <v>0</v>
      </c>
      <c r="O259" s="233">
        <v>0</v>
      </c>
      <c r="P259" s="233"/>
      <c r="Q259" s="233">
        <v>0</v>
      </c>
      <c r="R259" s="233">
        <v>0</v>
      </c>
      <c r="S259" s="233">
        <v>0</v>
      </c>
      <c r="T259" s="233">
        <v>0</v>
      </c>
      <c r="U259" s="233">
        <v>0</v>
      </c>
      <c r="V259" s="233">
        <v>0</v>
      </c>
      <c r="W259" s="233">
        <v>0</v>
      </c>
      <c r="X259" s="233">
        <v>0</v>
      </c>
      <c r="Y259" s="233">
        <v>0</v>
      </c>
      <c r="Z259" s="233">
        <v>0</v>
      </c>
      <c r="AA259" s="233">
        <v>0</v>
      </c>
      <c r="AB259" s="233">
        <v>0</v>
      </c>
      <c r="AC259" s="233">
        <v>0</v>
      </c>
      <c r="AD259" s="233">
        <v>0</v>
      </c>
      <c r="AE259" s="233">
        <v>0</v>
      </c>
      <c r="AF259" s="233">
        <v>0</v>
      </c>
      <c r="AG259" s="233">
        <v>0</v>
      </c>
      <c r="AH259" s="233">
        <v>0</v>
      </c>
      <c r="AI259" s="233">
        <v>0</v>
      </c>
      <c r="AJ259" s="233">
        <v>0</v>
      </c>
      <c r="AK259" s="233">
        <v>0</v>
      </c>
      <c r="AL259" s="233">
        <v>0</v>
      </c>
      <c r="AM259" s="233"/>
      <c r="AN259" s="233">
        <v>0</v>
      </c>
      <c r="AO259" s="233">
        <v>140</v>
      </c>
      <c r="AP259" s="233">
        <v>0</v>
      </c>
      <c r="AQ259" s="233">
        <v>0</v>
      </c>
      <c r="AR259" s="233">
        <v>0</v>
      </c>
      <c r="AS259" s="233">
        <v>0</v>
      </c>
      <c r="AT259" s="233">
        <v>0</v>
      </c>
      <c r="AU259" s="233">
        <v>0</v>
      </c>
      <c r="AV259" s="233">
        <v>0</v>
      </c>
      <c r="AW259" s="233">
        <v>0</v>
      </c>
      <c r="AX259" s="233">
        <v>0</v>
      </c>
      <c r="AY259" s="233">
        <v>0</v>
      </c>
      <c r="AZ259" s="233">
        <v>0</v>
      </c>
      <c r="BA259" s="233">
        <v>0</v>
      </c>
      <c r="BB259" s="233">
        <v>0</v>
      </c>
      <c r="BC259" s="233">
        <v>0</v>
      </c>
      <c r="BD259" s="233">
        <v>0</v>
      </c>
      <c r="BE259" s="233">
        <v>0</v>
      </c>
      <c r="BF259" s="233">
        <v>0</v>
      </c>
      <c r="BG259" s="233">
        <v>0</v>
      </c>
      <c r="BH259" s="233">
        <v>0</v>
      </c>
      <c r="BI259" s="233">
        <v>0</v>
      </c>
      <c r="BJ259" s="233">
        <v>0</v>
      </c>
      <c r="BK259" s="233">
        <v>0</v>
      </c>
      <c r="BL259" s="233">
        <v>0</v>
      </c>
      <c r="BM259" s="233">
        <v>0</v>
      </c>
      <c r="BN259" s="233">
        <v>0</v>
      </c>
      <c r="BO259" s="233">
        <v>0</v>
      </c>
      <c r="BP259" s="233">
        <v>0</v>
      </c>
      <c r="BQ259" s="233">
        <v>0</v>
      </c>
      <c r="BR259" s="233">
        <v>0</v>
      </c>
      <c r="BS259" s="233">
        <v>0</v>
      </c>
      <c r="BT259" s="233">
        <v>0</v>
      </c>
      <c r="BU259" s="233">
        <v>0</v>
      </c>
      <c r="BV259" s="233">
        <v>0</v>
      </c>
      <c r="BW259" s="233">
        <v>0</v>
      </c>
      <c r="BX259" s="233">
        <v>0</v>
      </c>
      <c r="BY259" s="233">
        <v>0</v>
      </c>
      <c r="BZ259" s="233">
        <v>0</v>
      </c>
      <c r="CA259" s="233">
        <v>0</v>
      </c>
      <c r="CB259" s="343"/>
      <c r="CC259" s="343">
        <v>0</v>
      </c>
      <c r="CD259" s="346"/>
      <c r="CE259" s="253">
        <v>0</v>
      </c>
      <c r="CF259" s="233">
        <v>0</v>
      </c>
      <c r="CG259" s="233">
        <v>0</v>
      </c>
      <c r="CH259" s="233">
        <v>0</v>
      </c>
      <c r="CI259" s="234">
        <v>0</v>
      </c>
    </row>
    <row r="260" spans="1:87" s="145" customFormat="1" x14ac:dyDescent="0.2">
      <c r="A260" s="337" t="s">
        <v>568</v>
      </c>
      <c r="B260" s="334" t="s">
        <v>1909</v>
      </c>
      <c r="C260" s="232">
        <v>0</v>
      </c>
      <c r="D260" s="233">
        <v>125</v>
      </c>
      <c r="E260" s="233">
        <v>50</v>
      </c>
      <c r="F260" s="233">
        <v>150</v>
      </c>
      <c r="G260" s="233">
        <v>0</v>
      </c>
      <c r="H260" s="233">
        <v>0</v>
      </c>
      <c r="I260" s="233">
        <v>0</v>
      </c>
      <c r="J260" s="233">
        <v>0</v>
      </c>
      <c r="K260" s="233">
        <v>0</v>
      </c>
      <c r="L260" s="233">
        <v>0</v>
      </c>
      <c r="M260" s="233">
        <v>0</v>
      </c>
      <c r="N260" s="233">
        <v>0</v>
      </c>
      <c r="O260" s="233">
        <v>0</v>
      </c>
      <c r="P260" s="233"/>
      <c r="Q260" s="233">
        <v>0</v>
      </c>
      <c r="R260" s="233">
        <v>0</v>
      </c>
      <c r="S260" s="233">
        <v>0</v>
      </c>
      <c r="T260" s="233">
        <v>0</v>
      </c>
      <c r="U260" s="233">
        <v>0</v>
      </c>
      <c r="V260" s="233">
        <v>0</v>
      </c>
      <c r="W260" s="233">
        <v>70</v>
      </c>
      <c r="X260" s="233">
        <v>0</v>
      </c>
      <c r="Y260" s="233">
        <v>0</v>
      </c>
      <c r="Z260" s="233">
        <v>0</v>
      </c>
      <c r="AA260" s="233">
        <v>0</v>
      </c>
      <c r="AB260" s="233">
        <v>0</v>
      </c>
      <c r="AC260" s="233">
        <v>0</v>
      </c>
      <c r="AD260" s="233">
        <v>0</v>
      </c>
      <c r="AE260" s="233">
        <v>0</v>
      </c>
      <c r="AF260" s="233">
        <v>0</v>
      </c>
      <c r="AG260" s="233">
        <v>0</v>
      </c>
      <c r="AH260" s="233">
        <v>0</v>
      </c>
      <c r="AI260" s="233">
        <v>0</v>
      </c>
      <c r="AJ260" s="233">
        <v>0</v>
      </c>
      <c r="AK260" s="233">
        <v>0</v>
      </c>
      <c r="AL260" s="233">
        <v>0</v>
      </c>
      <c r="AM260" s="233"/>
      <c r="AN260" s="233">
        <v>0</v>
      </c>
      <c r="AO260" s="233">
        <v>375</v>
      </c>
      <c r="AP260" s="233">
        <v>0</v>
      </c>
      <c r="AQ260" s="233">
        <v>0</v>
      </c>
      <c r="AR260" s="233">
        <v>0</v>
      </c>
      <c r="AS260" s="233">
        <v>0</v>
      </c>
      <c r="AT260" s="233">
        <v>0</v>
      </c>
      <c r="AU260" s="233">
        <v>0</v>
      </c>
      <c r="AV260" s="233">
        <v>0</v>
      </c>
      <c r="AW260" s="233">
        <v>0</v>
      </c>
      <c r="AX260" s="233">
        <v>0</v>
      </c>
      <c r="AY260" s="233">
        <v>0</v>
      </c>
      <c r="AZ260" s="233">
        <v>0</v>
      </c>
      <c r="BA260" s="233">
        <v>0</v>
      </c>
      <c r="BB260" s="233">
        <v>0</v>
      </c>
      <c r="BC260" s="233">
        <v>0</v>
      </c>
      <c r="BD260" s="233">
        <v>0</v>
      </c>
      <c r="BE260" s="233">
        <v>0</v>
      </c>
      <c r="BF260" s="233">
        <v>0</v>
      </c>
      <c r="BG260" s="233">
        <v>0</v>
      </c>
      <c r="BH260" s="233">
        <v>65</v>
      </c>
      <c r="BI260" s="233">
        <v>0</v>
      </c>
      <c r="BJ260" s="233">
        <v>0</v>
      </c>
      <c r="BK260" s="233">
        <v>0</v>
      </c>
      <c r="BL260" s="233">
        <v>0</v>
      </c>
      <c r="BM260" s="233">
        <v>0</v>
      </c>
      <c r="BN260" s="233">
        <v>0</v>
      </c>
      <c r="BO260" s="233">
        <v>0</v>
      </c>
      <c r="BP260" s="233">
        <v>0</v>
      </c>
      <c r="BQ260" s="233">
        <v>0</v>
      </c>
      <c r="BR260" s="233">
        <v>0</v>
      </c>
      <c r="BS260" s="233">
        <v>0</v>
      </c>
      <c r="BT260" s="233">
        <v>0</v>
      </c>
      <c r="BU260" s="233">
        <v>0</v>
      </c>
      <c r="BV260" s="233">
        <v>0</v>
      </c>
      <c r="BW260" s="233">
        <v>0</v>
      </c>
      <c r="BX260" s="233">
        <v>0</v>
      </c>
      <c r="BY260" s="233">
        <v>0</v>
      </c>
      <c r="BZ260" s="233">
        <v>0</v>
      </c>
      <c r="CA260" s="233">
        <v>0</v>
      </c>
      <c r="CB260" s="343"/>
      <c r="CC260" s="343">
        <v>0</v>
      </c>
      <c r="CD260" s="346"/>
      <c r="CE260" s="253">
        <v>0</v>
      </c>
      <c r="CF260" s="233">
        <v>0</v>
      </c>
      <c r="CG260" s="233">
        <v>0</v>
      </c>
      <c r="CH260" s="233">
        <v>0</v>
      </c>
      <c r="CI260" s="234">
        <v>0</v>
      </c>
    </row>
    <row r="261" spans="1:87" s="145" customFormat="1" x14ac:dyDescent="0.2">
      <c r="A261" s="337" t="s">
        <v>268</v>
      </c>
      <c r="B261" s="334" t="s">
        <v>1910</v>
      </c>
      <c r="C261" s="232">
        <v>0</v>
      </c>
      <c r="D261" s="233">
        <v>140</v>
      </c>
      <c r="E261" s="233">
        <v>0</v>
      </c>
      <c r="F261" s="233">
        <v>450</v>
      </c>
      <c r="G261" s="233" t="s">
        <v>1676</v>
      </c>
      <c r="H261" s="233">
        <v>0</v>
      </c>
      <c r="I261" s="233">
        <v>0</v>
      </c>
      <c r="J261" s="233">
        <v>0</v>
      </c>
      <c r="K261" s="233">
        <v>0</v>
      </c>
      <c r="L261" s="233">
        <v>0</v>
      </c>
      <c r="M261" s="233">
        <v>0</v>
      </c>
      <c r="N261" s="233">
        <v>0</v>
      </c>
      <c r="O261" s="233">
        <v>0</v>
      </c>
      <c r="P261" s="233"/>
      <c r="Q261" s="233">
        <v>0</v>
      </c>
      <c r="R261" s="233" t="s">
        <v>1676</v>
      </c>
      <c r="S261" s="233">
        <v>0</v>
      </c>
      <c r="T261" s="233">
        <v>0</v>
      </c>
      <c r="U261" s="233">
        <v>0</v>
      </c>
      <c r="V261" s="233">
        <v>0</v>
      </c>
      <c r="W261" s="233">
        <v>0</v>
      </c>
      <c r="X261" s="233">
        <v>0</v>
      </c>
      <c r="Y261" s="233">
        <v>0</v>
      </c>
      <c r="Z261" s="233">
        <v>0</v>
      </c>
      <c r="AA261" s="233">
        <v>0</v>
      </c>
      <c r="AB261" s="233">
        <v>0</v>
      </c>
      <c r="AC261" s="233">
        <v>0</v>
      </c>
      <c r="AD261" s="233">
        <v>0</v>
      </c>
      <c r="AE261" s="233">
        <v>0</v>
      </c>
      <c r="AF261" s="233">
        <v>0</v>
      </c>
      <c r="AG261" s="233">
        <v>0</v>
      </c>
      <c r="AH261" s="233">
        <v>0</v>
      </c>
      <c r="AI261" s="233">
        <v>0</v>
      </c>
      <c r="AJ261" s="233">
        <v>0</v>
      </c>
      <c r="AK261" s="233">
        <v>0</v>
      </c>
      <c r="AL261" s="233">
        <v>0</v>
      </c>
      <c r="AM261" s="233"/>
      <c r="AN261" s="233">
        <v>0</v>
      </c>
      <c r="AO261" s="233">
        <v>0</v>
      </c>
      <c r="AP261" s="233">
        <v>0</v>
      </c>
      <c r="AQ261" s="233">
        <v>0</v>
      </c>
      <c r="AR261" s="233">
        <v>0</v>
      </c>
      <c r="AS261" s="233">
        <v>0</v>
      </c>
      <c r="AT261" s="233">
        <v>0</v>
      </c>
      <c r="AU261" s="233">
        <v>0</v>
      </c>
      <c r="AV261" s="233">
        <v>0</v>
      </c>
      <c r="AW261" s="233">
        <v>0</v>
      </c>
      <c r="AX261" s="233">
        <v>0</v>
      </c>
      <c r="AY261" s="233">
        <v>0</v>
      </c>
      <c r="AZ261" s="233">
        <v>0</v>
      </c>
      <c r="BA261" s="233">
        <v>0</v>
      </c>
      <c r="BB261" s="233">
        <v>0</v>
      </c>
      <c r="BC261" s="233">
        <v>0</v>
      </c>
      <c r="BD261" s="233">
        <v>0</v>
      </c>
      <c r="BE261" s="233">
        <v>0</v>
      </c>
      <c r="BF261" s="233">
        <v>0</v>
      </c>
      <c r="BG261" s="233">
        <v>0</v>
      </c>
      <c r="BH261" s="233">
        <v>680</v>
      </c>
      <c r="BI261" s="233">
        <v>0</v>
      </c>
      <c r="BJ261" s="233">
        <v>0</v>
      </c>
      <c r="BK261" s="233">
        <v>0</v>
      </c>
      <c r="BL261" s="233">
        <v>0</v>
      </c>
      <c r="BM261" s="233">
        <v>0</v>
      </c>
      <c r="BN261" s="233">
        <v>0</v>
      </c>
      <c r="BO261" s="233">
        <v>0</v>
      </c>
      <c r="BP261" s="233">
        <v>0</v>
      </c>
      <c r="BQ261" s="233">
        <v>0</v>
      </c>
      <c r="BR261" s="233">
        <v>0</v>
      </c>
      <c r="BS261" s="233">
        <v>0</v>
      </c>
      <c r="BT261" s="233">
        <v>0</v>
      </c>
      <c r="BU261" s="233">
        <v>0</v>
      </c>
      <c r="BV261" s="233">
        <v>0</v>
      </c>
      <c r="BW261" s="233">
        <v>0</v>
      </c>
      <c r="BX261" s="233">
        <v>0</v>
      </c>
      <c r="BY261" s="233">
        <v>0</v>
      </c>
      <c r="BZ261" s="233">
        <v>0</v>
      </c>
      <c r="CA261" s="233">
        <v>0</v>
      </c>
      <c r="CB261" s="343"/>
      <c r="CC261" s="343">
        <v>0</v>
      </c>
      <c r="CD261" s="346"/>
      <c r="CE261" s="253">
        <v>0</v>
      </c>
      <c r="CF261" s="233">
        <v>0</v>
      </c>
      <c r="CG261" s="233">
        <v>0</v>
      </c>
      <c r="CH261" s="233">
        <v>0</v>
      </c>
      <c r="CI261" s="234">
        <v>0</v>
      </c>
    </row>
    <row r="262" spans="1:87" s="145" customFormat="1" x14ac:dyDescent="0.2">
      <c r="A262" s="337" t="s">
        <v>605</v>
      </c>
      <c r="B262" s="334" t="s">
        <v>1911</v>
      </c>
      <c r="C262" s="232">
        <v>0</v>
      </c>
      <c r="D262" s="233">
        <v>75</v>
      </c>
      <c r="E262" s="233">
        <v>135</v>
      </c>
      <c r="F262" s="233">
        <v>260</v>
      </c>
      <c r="G262" s="233">
        <v>0</v>
      </c>
      <c r="H262" s="233">
        <v>0</v>
      </c>
      <c r="I262" s="233">
        <v>0</v>
      </c>
      <c r="J262" s="233">
        <v>0</v>
      </c>
      <c r="K262" s="233">
        <v>0</v>
      </c>
      <c r="L262" s="233">
        <v>0</v>
      </c>
      <c r="M262" s="233">
        <v>0</v>
      </c>
      <c r="N262" s="233">
        <v>0</v>
      </c>
      <c r="O262" s="233">
        <v>0</v>
      </c>
      <c r="P262" s="233"/>
      <c r="Q262" s="233">
        <v>0</v>
      </c>
      <c r="R262" s="233">
        <v>0</v>
      </c>
      <c r="S262" s="233">
        <v>125</v>
      </c>
      <c r="T262" s="233">
        <v>0</v>
      </c>
      <c r="U262" s="233">
        <v>0</v>
      </c>
      <c r="V262" s="233">
        <v>0</v>
      </c>
      <c r="W262" s="233">
        <v>0</v>
      </c>
      <c r="X262" s="233">
        <v>0</v>
      </c>
      <c r="Y262" s="233">
        <v>0</v>
      </c>
      <c r="Z262" s="233">
        <v>0</v>
      </c>
      <c r="AA262" s="233">
        <v>0</v>
      </c>
      <c r="AB262" s="233">
        <v>0</v>
      </c>
      <c r="AC262" s="233">
        <v>0</v>
      </c>
      <c r="AD262" s="233">
        <v>0</v>
      </c>
      <c r="AE262" s="233">
        <v>0</v>
      </c>
      <c r="AF262" s="233">
        <v>0</v>
      </c>
      <c r="AG262" s="233">
        <v>0</v>
      </c>
      <c r="AH262" s="233">
        <v>0</v>
      </c>
      <c r="AI262" s="233">
        <v>0</v>
      </c>
      <c r="AJ262" s="233">
        <v>0</v>
      </c>
      <c r="AK262" s="233">
        <v>0</v>
      </c>
      <c r="AL262" s="233">
        <v>0</v>
      </c>
      <c r="AM262" s="233"/>
      <c r="AN262" s="233">
        <v>0</v>
      </c>
      <c r="AO262" s="233">
        <v>0</v>
      </c>
      <c r="AP262" s="233">
        <v>0</v>
      </c>
      <c r="AQ262" s="233">
        <v>0</v>
      </c>
      <c r="AR262" s="233">
        <v>0</v>
      </c>
      <c r="AS262" s="233">
        <v>0</v>
      </c>
      <c r="AT262" s="233">
        <v>0</v>
      </c>
      <c r="AU262" s="233">
        <v>0</v>
      </c>
      <c r="AV262" s="233">
        <v>0</v>
      </c>
      <c r="AW262" s="233">
        <v>0</v>
      </c>
      <c r="AX262" s="233">
        <v>0</v>
      </c>
      <c r="AY262" s="233">
        <v>0</v>
      </c>
      <c r="AZ262" s="233">
        <v>0</v>
      </c>
      <c r="BA262" s="233">
        <v>0</v>
      </c>
      <c r="BB262" s="233">
        <v>0</v>
      </c>
      <c r="BC262" s="233">
        <v>0</v>
      </c>
      <c r="BD262" s="233">
        <v>0</v>
      </c>
      <c r="BE262" s="233">
        <v>0</v>
      </c>
      <c r="BF262" s="233">
        <v>0</v>
      </c>
      <c r="BG262" s="233">
        <v>0</v>
      </c>
      <c r="BH262" s="233">
        <v>0</v>
      </c>
      <c r="BI262" s="233">
        <v>0</v>
      </c>
      <c r="BJ262" s="233">
        <v>0</v>
      </c>
      <c r="BK262" s="233">
        <v>0</v>
      </c>
      <c r="BL262" s="233">
        <v>0</v>
      </c>
      <c r="BM262" s="233">
        <v>0</v>
      </c>
      <c r="BN262" s="233">
        <v>0</v>
      </c>
      <c r="BO262" s="233">
        <v>0</v>
      </c>
      <c r="BP262" s="233">
        <v>0</v>
      </c>
      <c r="BQ262" s="233">
        <v>0</v>
      </c>
      <c r="BR262" s="233">
        <v>0</v>
      </c>
      <c r="BS262" s="233">
        <v>0</v>
      </c>
      <c r="BT262" s="233">
        <v>0</v>
      </c>
      <c r="BU262" s="233">
        <v>0</v>
      </c>
      <c r="BV262" s="233">
        <v>0</v>
      </c>
      <c r="BW262" s="233">
        <v>0</v>
      </c>
      <c r="BX262" s="233">
        <v>0</v>
      </c>
      <c r="BY262" s="233">
        <v>0</v>
      </c>
      <c r="BZ262" s="233">
        <v>0</v>
      </c>
      <c r="CA262" s="233">
        <v>0</v>
      </c>
      <c r="CB262" s="343"/>
      <c r="CC262" s="343">
        <v>0</v>
      </c>
      <c r="CD262" s="346"/>
      <c r="CE262" s="253">
        <v>0</v>
      </c>
      <c r="CF262" s="233">
        <v>0</v>
      </c>
      <c r="CG262" s="233">
        <v>0</v>
      </c>
      <c r="CH262" s="233">
        <v>0</v>
      </c>
      <c r="CI262" s="234">
        <v>0</v>
      </c>
    </row>
    <row r="263" spans="1:87" s="145" customFormat="1" x14ac:dyDescent="0.2">
      <c r="A263" s="337" t="s">
        <v>795</v>
      </c>
      <c r="B263" s="334" t="s">
        <v>1912</v>
      </c>
      <c r="C263" s="232">
        <v>0</v>
      </c>
      <c r="D263" s="233">
        <v>65</v>
      </c>
      <c r="E263" s="233">
        <v>0</v>
      </c>
      <c r="F263" s="233">
        <v>870</v>
      </c>
      <c r="G263" s="233">
        <v>0</v>
      </c>
      <c r="H263" s="233">
        <v>115</v>
      </c>
      <c r="I263" s="233">
        <v>0</v>
      </c>
      <c r="J263" s="233">
        <v>0</v>
      </c>
      <c r="K263" s="233">
        <v>0</v>
      </c>
      <c r="L263" s="233">
        <v>0</v>
      </c>
      <c r="M263" s="233">
        <v>0</v>
      </c>
      <c r="N263" s="233">
        <v>0</v>
      </c>
      <c r="O263" s="233">
        <v>0</v>
      </c>
      <c r="P263" s="233"/>
      <c r="Q263" s="233">
        <v>0</v>
      </c>
      <c r="R263" s="233">
        <v>55</v>
      </c>
      <c r="S263" s="233">
        <v>0</v>
      </c>
      <c r="T263" s="233">
        <v>0</v>
      </c>
      <c r="U263" s="233">
        <v>0</v>
      </c>
      <c r="V263" s="233">
        <v>0</v>
      </c>
      <c r="W263" s="233">
        <v>415</v>
      </c>
      <c r="X263" s="233">
        <v>0</v>
      </c>
      <c r="Y263" s="233">
        <v>0</v>
      </c>
      <c r="Z263" s="233">
        <v>0</v>
      </c>
      <c r="AA263" s="233">
        <v>405</v>
      </c>
      <c r="AB263" s="233">
        <v>0</v>
      </c>
      <c r="AC263" s="233">
        <v>0</v>
      </c>
      <c r="AD263" s="233">
        <v>0</v>
      </c>
      <c r="AE263" s="233">
        <v>0</v>
      </c>
      <c r="AF263" s="233">
        <v>0</v>
      </c>
      <c r="AG263" s="233">
        <v>0</v>
      </c>
      <c r="AH263" s="233">
        <v>0</v>
      </c>
      <c r="AI263" s="233">
        <v>0</v>
      </c>
      <c r="AJ263" s="233">
        <v>0</v>
      </c>
      <c r="AK263" s="233">
        <v>0</v>
      </c>
      <c r="AL263" s="233">
        <v>0</v>
      </c>
      <c r="AM263" s="233"/>
      <c r="AN263" s="233">
        <v>0</v>
      </c>
      <c r="AO263" s="233">
        <v>0</v>
      </c>
      <c r="AP263" s="233">
        <v>0</v>
      </c>
      <c r="AQ263" s="233">
        <v>0</v>
      </c>
      <c r="AR263" s="233">
        <v>0</v>
      </c>
      <c r="AS263" s="233">
        <v>0</v>
      </c>
      <c r="AT263" s="233">
        <v>0</v>
      </c>
      <c r="AU263" s="233">
        <v>0</v>
      </c>
      <c r="AV263" s="233">
        <v>0</v>
      </c>
      <c r="AW263" s="233">
        <v>0</v>
      </c>
      <c r="AX263" s="233">
        <v>0</v>
      </c>
      <c r="AY263" s="233">
        <v>0</v>
      </c>
      <c r="AZ263" s="233">
        <v>0</v>
      </c>
      <c r="BA263" s="233">
        <v>0</v>
      </c>
      <c r="BB263" s="233">
        <v>0</v>
      </c>
      <c r="BC263" s="233">
        <v>0</v>
      </c>
      <c r="BD263" s="233">
        <v>0</v>
      </c>
      <c r="BE263" s="233">
        <v>0</v>
      </c>
      <c r="BF263" s="233">
        <v>0</v>
      </c>
      <c r="BG263" s="233">
        <v>0</v>
      </c>
      <c r="BH263" s="233">
        <v>0</v>
      </c>
      <c r="BI263" s="233">
        <v>0</v>
      </c>
      <c r="BJ263" s="233">
        <v>0</v>
      </c>
      <c r="BK263" s="233">
        <v>0</v>
      </c>
      <c r="BL263" s="233">
        <v>0</v>
      </c>
      <c r="BM263" s="233">
        <v>0</v>
      </c>
      <c r="BN263" s="233">
        <v>0</v>
      </c>
      <c r="BO263" s="233">
        <v>0</v>
      </c>
      <c r="BP263" s="233">
        <v>0</v>
      </c>
      <c r="BQ263" s="233">
        <v>0</v>
      </c>
      <c r="BR263" s="233">
        <v>0</v>
      </c>
      <c r="BS263" s="233">
        <v>0</v>
      </c>
      <c r="BT263" s="233">
        <v>0</v>
      </c>
      <c r="BU263" s="233">
        <v>0</v>
      </c>
      <c r="BV263" s="233">
        <v>0</v>
      </c>
      <c r="BW263" s="233">
        <v>0</v>
      </c>
      <c r="BX263" s="233">
        <v>0</v>
      </c>
      <c r="BY263" s="233">
        <v>0</v>
      </c>
      <c r="BZ263" s="233">
        <v>0</v>
      </c>
      <c r="CA263" s="233">
        <v>0</v>
      </c>
      <c r="CB263" s="343"/>
      <c r="CC263" s="343">
        <v>0</v>
      </c>
      <c r="CD263" s="346"/>
      <c r="CE263" s="253">
        <v>0</v>
      </c>
      <c r="CF263" s="233">
        <v>0</v>
      </c>
      <c r="CG263" s="233">
        <v>0</v>
      </c>
      <c r="CH263" s="233">
        <v>0</v>
      </c>
      <c r="CI263" s="234">
        <v>0</v>
      </c>
    </row>
    <row r="264" spans="1:87" s="145" customFormat="1" x14ac:dyDescent="0.2">
      <c r="A264" s="337" t="s">
        <v>544</v>
      </c>
      <c r="B264" s="334" t="s">
        <v>1913</v>
      </c>
      <c r="C264" s="232">
        <v>0</v>
      </c>
      <c r="D264" s="233">
        <v>120</v>
      </c>
      <c r="E264" s="233">
        <v>0</v>
      </c>
      <c r="F264" s="233">
        <v>295</v>
      </c>
      <c r="G264" s="233">
        <v>0</v>
      </c>
      <c r="H264" s="233">
        <v>0</v>
      </c>
      <c r="I264" s="233">
        <v>0</v>
      </c>
      <c r="J264" s="233">
        <v>0</v>
      </c>
      <c r="K264" s="233">
        <v>0</v>
      </c>
      <c r="L264" s="233">
        <v>0</v>
      </c>
      <c r="M264" s="233">
        <v>0</v>
      </c>
      <c r="N264" s="233">
        <v>0</v>
      </c>
      <c r="O264" s="233">
        <v>0</v>
      </c>
      <c r="P264" s="233"/>
      <c r="Q264" s="233">
        <v>0</v>
      </c>
      <c r="R264" s="233">
        <v>55</v>
      </c>
      <c r="S264" s="233">
        <v>0</v>
      </c>
      <c r="T264" s="233">
        <v>0</v>
      </c>
      <c r="U264" s="233">
        <v>0</v>
      </c>
      <c r="V264" s="233">
        <v>0</v>
      </c>
      <c r="W264" s="233">
        <v>0</v>
      </c>
      <c r="X264" s="233">
        <v>0</v>
      </c>
      <c r="Y264" s="233">
        <v>0</v>
      </c>
      <c r="Z264" s="233">
        <v>0</v>
      </c>
      <c r="AA264" s="233">
        <v>0</v>
      </c>
      <c r="AB264" s="233">
        <v>0</v>
      </c>
      <c r="AC264" s="233">
        <v>0</v>
      </c>
      <c r="AD264" s="233">
        <v>0</v>
      </c>
      <c r="AE264" s="233">
        <v>0</v>
      </c>
      <c r="AF264" s="233">
        <v>0</v>
      </c>
      <c r="AG264" s="233">
        <v>0</v>
      </c>
      <c r="AH264" s="233">
        <v>0</v>
      </c>
      <c r="AI264" s="233">
        <v>0</v>
      </c>
      <c r="AJ264" s="233">
        <v>0</v>
      </c>
      <c r="AK264" s="233">
        <v>0</v>
      </c>
      <c r="AL264" s="233">
        <v>0</v>
      </c>
      <c r="AM264" s="233"/>
      <c r="AN264" s="233">
        <v>0</v>
      </c>
      <c r="AO264" s="233">
        <v>0</v>
      </c>
      <c r="AP264" s="233">
        <v>0</v>
      </c>
      <c r="AQ264" s="233">
        <v>0</v>
      </c>
      <c r="AR264" s="233">
        <v>0</v>
      </c>
      <c r="AS264" s="233">
        <v>0</v>
      </c>
      <c r="AT264" s="233">
        <v>0</v>
      </c>
      <c r="AU264" s="233">
        <v>0</v>
      </c>
      <c r="AV264" s="233">
        <v>0</v>
      </c>
      <c r="AW264" s="233">
        <v>0</v>
      </c>
      <c r="AX264" s="233">
        <v>0</v>
      </c>
      <c r="AY264" s="233">
        <v>0</v>
      </c>
      <c r="AZ264" s="233">
        <v>0</v>
      </c>
      <c r="BA264" s="233">
        <v>0</v>
      </c>
      <c r="BB264" s="233">
        <v>0</v>
      </c>
      <c r="BC264" s="233">
        <v>0</v>
      </c>
      <c r="BD264" s="233">
        <v>0</v>
      </c>
      <c r="BE264" s="233">
        <v>0</v>
      </c>
      <c r="BF264" s="233">
        <v>0</v>
      </c>
      <c r="BG264" s="233">
        <v>0</v>
      </c>
      <c r="BH264" s="233">
        <v>0</v>
      </c>
      <c r="BI264" s="233">
        <v>0</v>
      </c>
      <c r="BJ264" s="233">
        <v>0</v>
      </c>
      <c r="BK264" s="233">
        <v>0</v>
      </c>
      <c r="BL264" s="233">
        <v>0</v>
      </c>
      <c r="BM264" s="233">
        <v>0</v>
      </c>
      <c r="BN264" s="233">
        <v>0</v>
      </c>
      <c r="BO264" s="233">
        <v>0</v>
      </c>
      <c r="BP264" s="233">
        <v>0</v>
      </c>
      <c r="BQ264" s="233">
        <v>0</v>
      </c>
      <c r="BR264" s="233">
        <v>0</v>
      </c>
      <c r="BS264" s="233">
        <v>0</v>
      </c>
      <c r="BT264" s="233">
        <v>0</v>
      </c>
      <c r="BU264" s="233">
        <v>0</v>
      </c>
      <c r="BV264" s="233">
        <v>0</v>
      </c>
      <c r="BW264" s="233">
        <v>0</v>
      </c>
      <c r="BX264" s="233">
        <v>0</v>
      </c>
      <c r="BY264" s="233">
        <v>0</v>
      </c>
      <c r="BZ264" s="233">
        <v>0</v>
      </c>
      <c r="CA264" s="233">
        <v>0</v>
      </c>
      <c r="CB264" s="343"/>
      <c r="CC264" s="343">
        <v>0</v>
      </c>
      <c r="CD264" s="346"/>
      <c r="CE264" s="253">
        <v>0</v>
      </c>
      <c r="CF264" s="233">
        <v>0</v>
      </c>
      <c r="CG264" s="233">
        <v>0</v>
      </c>
      <c r="CH264" s="233">
        <v>0</v>
      </c>
      <c r="CI264" s="234">
        <v>0</v>
      </c>
    </row>
    <row r="265" spans="1:87" s="145" customFormat="1" x14ac:dyDescent="0.2">
      <c r="A265" s="337" t="s">
        <v>610</v>
      </c>
      <c r="B265" s="334" t="s">
        <v>1914</v>
      </c>
      <c r="C265" s="232">
        <v>0</v>
      </c>
      <c r="D265" s="233">
        <v>55</v>
      </c>
      <c r="E265" s="233">
        <v>0</v>
      </c>
      <c r="F265" s="233">
        <v>100</v>
      </c>
      <c r="G265" s="233">
        <v>0</v>
      </c>
      <c r="H265" s="233">
        <v>0</v>
      </c>
      <c r="I265" s="233">
        <v>0</v>
      </c>
      <c r="J265" s="233">
        <v>0</v>
      </c>
      <c r="K265" s="233">
        <v>0</v>
      </c>
      <c r="L265" s="233">
        <v>0</v>
      </c>
      <c r="M265" s="233">
        <v>0</v>
      </c>
      <c r="N265" s="233">
        <v>0</v>
      </c>
      <c r="O265" s="233">
        <v>0</v>
      </c>
      <c r="P265" s="233"/>
      <c r="Q265" s="233">
        <v>0</v>
      </c>
      <c r="R265" s="233">
        <v>0</v>
      </c>
      <c r="S265" s="233">
        <v>0</v>
      </c>
      <c r="T265" s="233">
        <v>0</v>
      </c>
      <c r="U265" s="233">
        <v>0</v>
      </c>
      <c r="V265" s="233">
        <v>0</v>
      </c>
      <c r="W265" s="233">
        <v>0</v>
      </c>
      <c r="X265" s="233">
        <v>0</v>
      </c>
      <c r="Y265" s="233">
        <v>0</v>
      </c>
      <c r="Z265" s="233">
        <v>0</v>
      </c>
      <c r="AA265" s="233">
        <v>0</v>
      </c>
      <c r="AB265" s="233">
        <v>0</v>
      </c>
      <c r="AC265" s="233">
        <v>0</v>
      </c>
      <c r="AD265" s="233">
        <v>0</v>
      </c>
      <c r="AE265" s="233">
        <v>0</v>
      </c>
      <c r="AF265" s="233">
        <v>0</v>
      </c>
      <c r="AG265" s="233">
        <v>0</v>
      </c>
      <c r="AH265" s="233">
        <v>0</v>
      </c>
      <c r="AI265" s="233">
        <v>0</v>
      </c>
      <c r="AJ265" s="233">
        <v>0</v>
      </c>
      <c r="AK265" s="233">
        <v>0</v>
      </c>
      <c r="AL265" s="233">
        <v>0</v>
      </c>
      <c r="AM265" s="233"/>
      <c r="AN265" s="233">
        <v>0</v>
      </c>
      <c r="AO265" s="233">
        <v>0</v>
      </c>
      <c r="AP265" s="233">
        <v>0</v>
      </c>
      <c r="AQ265" s="233">
        <v>0</v>
      </c>
      <c r="AR265" s="233">
        <v>0</v>
      </c>
      <c r="AS265" s="233">
        <v>0</v>
      </c>
      <c r="AT265" s="233">
        <v>0</v>
      </c>
      <c r="AU265" s="233">
        <v>0</v>
      </c>
      <c r="AV265" s="233">
        <v>0</v>
      </c>
      <c r="AW265" s="233">
        <v>0</v>
      </c>
      <c r="AX265" s="233">
        <v>0</v>
      </c>
      <c r="AY265" s="233">
        <v>0</v>
      </c>
      <c r="AZ265" s="233">
        <v>0</v>
      </c>
      <c r="BA265" s="233">
        <v>0</v>
      </c>
      <c r="BB265" s="233">
        <v>0</v>
      </c>
      <c r="BC265" s="233">
        <v>0</v>
      </c>
      <c r="BD265" s="233">
        <v>0</v>
      </c>
      <c r="BE265" s="233">
        <v>0</v>
      </c>
      <c r="BF265" s="233">
        <v>0</v>
      </c>
      <c r="BG265" s="233">
        <v>0</v>
      </c>
      <c r="BH265" s="233">
        <v>0</v>
      </c>
      <c r="BI265" s="233">
        <v>0</v>
      </c>
      <c r="BJ265" s="233">
        <v>0</v>
      </c>
      <c r="BK265" s="233">
        <v>0</v>
      </c>
      <c r="BL265" s="233">
        <v>0</v>
      </c>
      <c r="BM265" s="233">
        <v>0</v>
      </c>
      <c r="BN265" s="233">
        <v>0</v>
      </c>
      <c r="BO265" s="233">
        <v>0</v>
      </c>
      <c r="BP265" s="233">
        <v>0</v>
      </c>
      <c r="BQ265" s="233">
        <v>0</v>
      </c>
      <c r="BR265" s="233">
        <v>0</v>
      </c>
      <c r="BS265" s="233">
        <v>0</v>
      </c>
      <c r="BT265" s="233">
        <v>0</v>
      </c>
      <c r="BU265" s="233">
        <v>0</v>
      </c>
      <c r="BV265" s="233">
        <v>0</v>
      </c>
      <c r="BW265" s="233">
        <v>0</v>
      </c>
      <c r="BX265" s="233">
        <v>0</v>
      </c>
      <c r="BY265" s="233">
        <v>0</v>
      </c>
      <c r="BZ265" s="233">
        <v>0</v>
      </c>
      <c r="CA265" s="233">
        <v>0</v>
      </c>
      <c r="CB265" s="343"/>
      <c r="CC265" s="343">
        <v>0</v>
      </c>
      <c r="CD265" s="346"/>
      <c r="CE265" s="253">
        <v>0</v>
      </c>
      <c r="CF265" s="233">
        <v>0</v>
      </c>
      <c r="CG265" s="233">
        <v>0</v>
      </c>
      <c r="CH265" s="233">
        <v>0</v>
      </c>
      <c r="CI265" s="234">
        <v>0</v>
      </c>
    </row>
    <row r="266" spans="1:87" s="145" customFormat="1" x14ac:dyDescent="0.2">
      <c r="A266" s="337" t="s">
        <v>561</v>
      </c>
      <c r="B266" s="334" t="s">
        <v>1915</v>
      </c>
      <c r="C266" s="232">
        <v>0</v>
      </c>
      <c r="D266" s="233">
        <v>40</v>
      </c>
      <c r="E266" s="233">
        <v>15</v>
      </c>
      <c r="F266" s="233">
        <v>655</v>
      </c>
      <c r="G266" s="233">
        <v>0</v>
      </c>
      <c r="H266" s="233">
        <v>0</v>
      </c>
      <c r="I266" s="233">
        <v>0</v>
      </c>
      <c r="J266" s="233">
        <v>0</v>
      </c>
      <c r="K266" s="233">
        <v>0</v>
      </c>
      <c r="L266" s="233">
        <v>0</v>
      </c>
      <c r="M266" s="233">
        <v>0</v>
      </c>
      <c r="N266" s="233">
        <v>0</v>
      </c>
      <c r="O266" s="233">
        <v>0</v>
      </c>
      <c r="P266" s="233"/>
      <c r="Q266" s="233">
        <v>0</v>
      </c>
      <c r="R266" s="233">
        <v>0</v>
      </c>
      <c r="S266" s="233">
        <v>0</v>
      </c>
      <c r="T266" s="233">
        <v>0</v>
      </c>
      <c r="U266" s="233">
        <v>0</v>
      </c>
      <c r="V266" s="233">
        <v>0</v>
      </c>
      <c r="W266" s="233">
        <v>525</v>
      </c>
      <c r="X266" s="233">
        <v>0</v>
      </c>
      <c r="Y266" s="233">
        <v>0</v>
      </c>
      <c r="Z266" s="233">
        <v>0</v>
      </c>
      <c r="AA266" s="233">
        <v>0</v>
      </c>
      <c r="AB266" s="233">
        <v>0</v>
      </c>
      <c r="AC266" s="233">
        <v>0</v>
      </c>
      <c r="AD266" s="233">
        <v>0</v>
      </c>
      <c r="AE266" s="233">
        <v>0</v>
      </c>
      <c r="AF266" s="233">
        <v>0</v>
      </c>
      <c r="AG266" s="233">
        <v>0</v>
      </c>
      <c r="AH266" s="233">
        <v>0</v>
      </c>
      <c r="AI266" s="233">
        <v>0</v>
      </c>
      <c r="AJ266" s="233">
        <v>0</v>
      </c>
      <c r="AK266" s="233">
        <v>0</v>
      </c>
      <c r="AL266" s="233">
        <v>0</v>
      </c>
      <c r="AM266" s="233"/>
      <c r="AN266" s="233">
        <v>0</v>
      </c>
      <c r="AO266" s="233">
        <v>0</v>
      </c>
      <c r="AP266" s="233">
        <v>0</v>
      </c>
      <c r="AQ266" s="233">
        <v>0</v>
      </c>
      <c r="AR266" s="233">
        <v>0</v>
      </c>
      <c r="AS266" s="233">
        <v>0</v>
      </c>
      <c r="AT266" s="233">
        <v>0</v>
      </c>
      <c r="AU266" s="233">
        <v>0</v>
      </c>
      <c r="AV266" s="233">
        <v>0</v>
      </c>
      <c r="AW266" s="233">
        <v>0</v>
      </c>
      <c r="AX266" s="233">
        <v>0</v>
      </c>
      <c r="AY266" s="233">
        <v>0</v>
      </c>
      <c r="AZ266" s="233">
        <v>0</v>
      </c>
      <c r="BA266" s="233">
        <v>0</v>
      </c>
      <c r="BB266" s="233">
        <v>0</v>
      </c>
      <c r="BC266" s="233">
        <v>0</v>
      </c>
      <c r="BD266" s="233">
        <v>0</v>
      </c>
      <c r="BE266" s="233">
        <v>0</v>
      </c>
      <c r="BF266" s="233">
        <v>0</v>
      </c>
      <c r="BG266" s="233">
        <v>0</v>
      </c>
      <c r="BH266" s="233">
        <v>125</v>
      </c>
      <c r="BI266" s="233">
        <v>0</v>
      </c>
      <c r="BJ266" s="233">
        <v>0</v>
      </c>
      <c r="BK266" s="233">
        <v>0</v>
      </c>
      <c r="BL266" s="233">
        <v>0</v>
      </c>
      <c r="BM266" s="233">
        <v>0</v>
      </c>
      <c r="BN266" s="233">
        <v>0</v>
      </c>
      <c r="BO266" s="233">
        <v>0</v>
      </c>
      <c r="BP266" s="233">
        <v>0</v>
      </c>
      <c r="BQ266" s="233">
        <v>0</v>
      </c>
      <c r="BR266" s="233">
        <v>0</v>
      </c>
      <c r="BS266" s="233" t="s">
        <v>1676</v>
      </c>
      <c r="BT266" s="233">
        <v>0</v>
      </c>
      <c r="BU266" s="233">
        <v>0</v>
      </c>
      <c r="BV266" s="233">
        <v>0</v>
      </c>
      <c r="BW266" s="233">
        <v>0</v>
      </c>
      <c r="BX266" s="233">
        <v>0</v>
      </c>
      <c r="BY266" s="233">
        <v>0</v>
      </c>
      <c r="BZ266" s="233">
        <v>0</v>
      </c>
      <c r="CA266" s="233">
        <v>0</v>
      </c>
      <c r="CB266" s="343"/>
      <c r="CC266" s="343">
        <v>0</v>
      </c>
      <c r="CD266" s="346"/>
      <c r="CE266" s="253">
        <v>0</v>
      </c>
      <c r="CF266" s="233">
        <v>0</v>
      </c>
      <c r="CG266" s="233">
        <v>0</v>
      </c>
      <c r="CH266" s="233">
        <v>0</v>
      </c>
      <c r="CI266" s="234">
        <v>0</v>
      </c>
    </row>
    <row r="267" spans="1:87" s="145" customFormat="1" x14ac:dyDescent="0.2">
      <c r="A267" s="337" t="s">
        <v>270</v>
      </c>
      <c r="B267" s="334" t="s">
        <v>1916</v>
      </c>
      <c r="C267" s="232">
        <v>0</v>
      </c>
      <c r="D267" s="233">
        <v>125</v>
      </c>
      <c r="E267" s="233">
        <v>0</v>
      </c>
      <c r="F267" s="233">
        <v>1510</v>
      </c>
      <c r="G267" s="233">
        <v>140</v>
      </c>
      <c r="H267" s="233">
        <v>0</v>
      </c>
      <c r="I267" s="233">
        <v>0</v>
      </c>
      <c r="J267" s="233">
        <v>0</v>
      </c>
      <c r="K267" s="233">
        <v>0</v>
      </c>
      <c r="L267" s="233">
        <v>0</v>
      </c>
      <c r="M267" s="233">
        <v>0</v>
      </c>
      <c r="N267" s="233">
        <v>0</v>
      </c>
      <c r="O267" s="233">
        <v>0</v>
      </c>
      <c r="P267" s="233"/>
      <c r="Q267" s="233">
        <v>0</v>
      </c>
      <c r="R267" s="233">
        <v>0</v>
      </c>
      <c r="S267" s="233">
        <v>0</v>
      </c>
      <c r="T267" s="233">
        <v>0</v>
      </c>
      <c r="U267" s="233">
        <v>0</v>
      </c>
      <c r="V267" s="233">
        <v>0</v>
      </c>
      <c r="W267" s="233">
        <v>45</v>
      </c>
      <c r="X267" s="233">
        <v>0</v>
      </c>
      <c r="Y267" s="233">
        <v>0</v>
      </c>
      <c r="Z267" s="233">
        <v>0</v>
      </c>
      <c r="AA267" s="233">
        <v>105</v>
      </c>
      <c r="AB267" s="233">
        <v>0</v>
      </c>
      <c r="AC267" s="233">
        <v>0</v>
      </c>
      <c r="AD267" s="233">
        <v>0</v>
      </c>
      <c r="AE267" s="233">
        <v>0</v>
      </c>
      <c r="AF267" s="233">
        <v>0</v>
      </c>
      <c r="AG267" s="233">
        <v>0</v>
      </c>
      <c r="AH267" s="233">
        <v>0</v>
      </c>
      <c r="AI267" s="233">
        <v>0</v>
      </c>
      <c r="AJ267" s="233">
        <v>0</v>
      </c>
      <c r="AK267" s="233">
        <v>0</v>
      </c>
      <c r="AL267" s="233">
        <v>0</v>
      </c>
      <c r="AM267" s="233"/>
      <c r="AN267" s="233">
        <v>0</v>
      </c>
      <c r="AO267" s="233">
        <v>0</v>
      </c>
      <c r="AP267" s="233">
        <v>0</v>
      </c>
      <c r="AQ267" s="233">
        <v>0</v>
      </c>
      <c r="AR267" s="233">
        <v>0</v>
      </c>
      <c r="AS267" s="233">
        <v>0</v>
      </c>
      <c r="AT267" s="233">
        <v>0</v>
      </c>
      <c r="AU267" s="233">
        <v>0</v>
      </c>
      <c r="AV267" s="233">
        <v>0</v>
      </c>
      <c r="AW267" s="233">
        <v>0</v>
      </c>
      <c r="AX267" s="233">
        <v>0</v>
      </c>
      <c r="AY267" s="233">
        <v>0</v>
      </c>
      <c r="AZ267" s="233">
        <v>0</v>
      </c>
      <c r="BA267" s="233">
        <v>0</v>
      </c>
      <c r="BB267" s="233">
        <v>0</v>
      </c>
      <c r="BC267" s="233">
        <v>0</v>
      </c>
      <c r="BD267" s="233">
        <v>0</v>
      </c>
      <c r="BE267" s="233">
        <v>0</v>
      </c>
      <c r="BF267" s="233">
        <v>0</v>
      </c>
      <c r="BG267" s="233">
        <v>0</v>
      </c>
      <c r="BH267" s="233">
        <v>0</v>
      </c>
      <c r="BI267" s="233">
        <v>0</v>
      </c>
      <c r="BJ267" s="233">
        <v>0</v>
      </c>
      <c r="BK267" s="233">
        <v>0</v>
      </c>
      <c r="BL267" s="233">
        <v>0</v>
      </c>
      <c r="BM267" s="233">
        <v>0</v>
      </c>
      <c r="BN267" s="233">
        <v>0</v>
      </c>
      <c r="BO267" s="233">
        <v>0</v>
      </c>
      <c r="BP267" s="233">
        <v>0</v>
      </c>
      <c r="BQ267" s="233">
        <v>0</v>
      </c>
      <c r="BR267" s="233">
        <v>0</v>
      </c>
      <c r="BS267" s="233">
        <v>0</v>
      </c>
      <c r="BT267" s="233">
        <v>0</v>
      </c>
      <c r="BU267" s="233">
        <v>0</v>
      </c>
      <c r="BV267" s="233">
        <v>0</v>
      </c>
      <c r="BW267" s="233">
        <v>0</v>
      </c>
      <c r="BX267" s="233">
        <v>0</v>
      </c>
      <c r="BY267" s="233">
        <v>0</v>
      </c>
      <c r="BZ267" s="233">
        <v>0</v>
      </c>
      <c r="CA267" s="233">
        <v>0</v>
      </c>
      <c r="CB267" s="343"/>
      <c r="CC267" s="343">
        <v>0</v>
      </c>
      <c r="CD267" s="346"/>
      <c r="CE267" s="253">
        <v>0</v>
      </c>
      <c r="CF267" s="233">
        <v>0</v>
      </c>
      <c r="CG267" s="233">
        <v>0</v>
      </c>
      <c r="CH267" s="233">
        <v>0</v>
      </c>
      <c r="CI267" s="234">
        <v>0</v>
      </c>
    </row>
    <row r="268" spans="1:87" s="145" customFormat="1" x14ac:dyDescent="0.2">
      <c r="A268" s="337" t="s">
        <v>272</v>
      </c>
      <c r="B268" s="334" t="s">
        <v>1917</v>
      </c>
      <c r="C268" s="232">
        <v>0</v>
      </c>
      <c r="D268" s="233">
        <v>35</v>
      </c>
      <c r="E268" s="233">
        <v>0</v>
      </c>
      <c r="F268" s="233">
        <v>95</v>
      </c>
      <c r="G268" s="233">
        <v>0</v>
      </c>
      <c r="H268" s="233">
        <v>0</v>
      </c>
      <c r="I268" s="233">
        <v>0</v>
      </c>
      <c r="J268" s="233">
        <v>0</v>
      </c>
      <c r="K268" s="233">
        <v>0</v>
      </c>
      <c r="L268" s="233">
        <v>0</v>
      </c>
      <c r="M268" s="233">
        <v>0</v>
      </c>
      <c r="N268" s="233">
        <v>0</v>
      </c>
      <c r="O268" s="233">
        <v>0</v>
      </c>
      <c r="P268" s="233"/>
      <c r="Q268" s="233">
        <v>0</v>
      </c>
      <c r="R268" s="233">
        <v>0</v>
      </c>
      <c r="S268" s="233" t="s">
        <v>1676</v>
      </c>
      <c r="T268" s="233">
        <v>0</v>
      </c>
      <c r="U268" s="233">
        <v>0</v>
      </c>
      <c r="V268" s="233">
        <v>0</v>
      </c>
      <c r="W268" s="233">
        <v>0</v>
      </c>
      <c r="X268" s="233">
        <v>0</v>
      </c>
      <c r="Y268" s="233">
        <v>0</v>
      </c>
      <c r="Z268" s="233">
        <v>0</v>
      </c>
      <c r="AA268" s="233">
        <v>0</v>
      </c>
      <c r="AB268" s="233">
        <v>0</v>
      </c>
      <c r="AC268" s="233">
        <v>0</v>
      </c>
      <c r="AD268" s="233">
        <v>0</v>
      </c>
      <c r="AE268" s="233">
        <v>0</v>
      </c>
      <c r="AF268" s="233">
        <v>0</v>
      </c>
      <c r="AG268" s="233">
        <v>0</v>
      </c>
      <c r="AH268" s="233">
        <v>0</v>
      </c>
      <c r="AI268" s="233">
        <v>0</v>
      </c>
      <c r="AJ268" s="233">
        <v>0</v>
      </c>
      <c r="AK268" s="233">
        <v>35</v>
      </c>
      <c r="AL268" s="233">
        <v>0</v>
      </c>
      <c r="AM268" s="233"/>
      <c r="AN268" s="233">
        <v>0</v>
      </c>
      <c r="AO268" s="233">
        <v>0</v>
      </c>
      <c r="AP268" s="233">
        <v>0</v>
      </c>
      <c r="AQ268" s="233">
        <v>0</v>
      </c>
      <c r="AR268" s="233">
        <v>0</v>
      </c>
      <c r="AS268" s="233">
        <v>0</v>
      </c>
      <c r="AT268" s="233">
        <v>0</v>
      </c>
      <c r="AU268" s="233">
        <v>0</v>
      </c>
      <c r="AV268" s="233">
        <v>0</v>
      </c>
      <c r="AW268" s="233">
        <v>0</v>
      </c>
      <c r="AX268" s="233">
        <v>0</v>
      </c>
      <c r="AY268" s="233">
        <v>0</v>
      </c>
      <c r="AZ268" s="233">
        <v>0</v>
      </c>
      <c r="BA268" s="233">
        <v>0</v>
      </c>
      <c r="BB268" s="233">
        <v>0</v>
      </c>
      <c r="BC268" s="233">
        <v>0</v>
      </c>
      <c r="BD268" s="233">
        <v>0</v>
      </c>
      <c r="BE268" s="233">
        <v>0</v>
      </c>
      <c r="BF268" s="233">
        <v>0</v>
      </c>
      <c r="BG268" s="233">
        <v>0</v>
      </c>
      <c r="BH268" s="233">
        <v>0</v>
      </c>
      <c r="BI268" s="233">
        <v>0</v>
      </c>
      <c r="BJ268" s="233">
        <v>0</v>
      </c>
      <c r="BK268" s="233">
        <v>0</v>
      </c>
      <c r="BL268" s="233">
        <v>0</v>
      </c>
      <c r="BM268" s="233">
        <v>0</v>
      </c>
      <c r="BN268" s="233">
        <v>0</v>
      </c>
      <c r="BO268" s="233">
        <v>0</v>
      </c>
      <c r="BP268" s="233">
        <v>0</v>
      </c>
      <c r="BQ268" s="233">
        <v>0</v>
      </c>
      <c r="BR268" s="233">
        <v>0</v>
      </c>
      <c r="BS268" s="233">
        <v>0</v>
      </c>
      <c r="BT268" s="233">
        <v>0</v>
      </c>
      <c r="BU268" s="233">
        <v>0</v>
      </c>
      <c r="BV268" s="233">
        <v>0</v>
      </c>
      <c r="BW268" s="233">
        <v>0</v>
      </c>
      <c r="BX268" s="233">
        <v>0</v>
      </c>
      <c r="BY268" s="233">
        <v>0</v>
      </c>
      <c r="BZ268" s="233">
        <v>0</v>
      </c>
      <c r="CA268" s="233">
        <v>0</v>
      </c>
      <c r="CB268" s="343"/>
      <c r="CC268" s="343">
        <v>0</v>
      </c>
      <c r="CD268" s="346"/>
      <c r="CE268" s="253">
        <v>0</v>
      </c>
      <c r="CF268" s="233">
        <v>0</v>
      </c>
      <c r="CG268" s="233">
        <v>0</v>
      </c>
      <c r="CH268" s="233">
        <v>0</v>
      </c>
      <c r="CI268" s="234">
        <v>0</v>
      </c>
    </row>
    <row r="269" spans="1:87" s="145" customFormat="1" x14ac:dyDescent="0.2">
      <c r="A269" s="337" t="s">
        <v>606</v>
      </c>
      <c r="B269" s="334" t="s">
        <v>1918</v>
      </c>
      <c r="C269" s="232">
        <v>0</v>
      </c>
      <c r="D269" s="233">
        <v>110</v>
      </c>
      <c r="E269" s="233">
        <v>0</v>
      </c>
      <c r="F269" s="233">
        <v>300</v>
      </c>
      <c r="G269" s="233">
        <v>0</v>
      </c>
      <c r="H269" s="233" t="s">
        <v>1676</v>
      </c>
      <c r="I269" s="233">
        <v>0</v>
      </c>
      <c r="J269" s="233">
        <v>0</v>
      </c>
      <c r="K269" s="233">
        <v>0</v>
      </c>
      <c r="L269" s="233">
        <v>0</v>
      </c>
      <c r="M269" s="233">
        <v>0</v>
      </c>
      <c r="N269" s="233">
        <v>0</v>
      </c>
      <c r="O269" s="233">
        <v>0</v>
      </c>
      <c r="P269" s="233"/>
      <c r="Q269" s="233">
        <v>0</v>
      </c>
      <c r="R269" s="233">
        <v>0</v>
      </c>
      <c r="S269" s="233">
        <v>0</v>
      </c>
      <c r="T269" s="233">
        <v>0</v>
      </c>
      <c r="U269" s="233">
        <v>0</v>
      </c>
      <c r="V269" s="233">
        <v>0</v>
      </c>
      <c r="W269" s="233" t="s">
        <v>1676</v>
      </c>
      <c r="X269" s="233">
        <v>0</v>
      </c>
      <c r="Y269" s="233">
        <v>0</v>
      </c>
      <c r="Z269" s="233">
        <v>0</v>
      </c>
      <c r="AA269" s="233">
        <v>0</v>
      </c>
      <c r="AB269" s="233">
        <v>0</v>
      </c>
      <c r="AC269" s="233">
        <v>0</v>
      </c>
      <c r="AD269" s="233">
        <v>0</v>
      </c>
      <c r="AE269" s="233">
        <v>0</v>
      </c>
      <c r="AF269" s="233">
        <v>0</v>
      </c>
      <c r="AG269" s="233">
        <v>0</v>
      </c>
      <c r="AH269" s="233">
        <v>0</v>
      </c>
      <c r="AI269" s="233">
        <v>0</v>
      </c>
      <c r="AJ269" s="233">
        <v>0</v>
      </c>
      <c r="AK269" s="233">
        <v>0</v>
      </c>
      <c r="AL269" s="233">
        <v>0</v>
      </c>
      <c r="AM269" s="233"/>
      <c r="AN269" s="233">
        <v>0</v>
      </c>
      <c r="AO269" s="233">
        <v>0</v>
      </c>
      <c r="AP269" s="233">
        <v>70</v>
      </c>
      <c r="AQ269" s="233">
        <v>0</v>
      </c>
      <c r="AR269" s="233">
        <v>0</v>
      </c>
      <c r="AS269" s="233">
        <v>0</v>
      </c>
      <c r="AT269" s="233">
        <v>0</v>
      </c>
      <c r="AU269" s="233">
        <v>0</v>
      </c>
      <c r="AV269" s="233">
        <v>0</v>
      </c>
      <c r="AW269" s="233">
        <v>0</v>
      </c>
      <c r="AX269" s="233">
        <v>0</v>
      </c>
      <c r="AY269" s="233">
        <v>0</v>
      </c>
      <c r="AZ269" s="233">
        <v>0</v>
      </c>
      <c r="BA269" s="233">
        <v>0</v>
      </c>
      <c r="BB269" s="233">
        <v>0</v>
      </c>
      <c r="BC269" s="233">
        <v>0</v>
      </c>
      <c r="BD269" s="233">
        <v>0</v>
      </c>
      <c r="BE269" s="233">
        <v>0</v>
      </c>
      <c r="BF269" s="233">
        <v>0</v>
      </c>
      <c r="BG269" s="233">
        <v>0</v>
      </c>
      <c r="BH269" s="233">
        <v>0</v>
      </c>
      <c r="BI269" s="233">
        <v>0</v>
      </c>
      <c r="BJ269" s="233">
        <v>0</v>
      </c>
      <c r="BK269" s="233">
        <v>0</v>
      </c>
      <c r="BL269" s="233">
        <v>0</v>
      </c>
      <c r="BM269" s="233">
        <v>0</v>
      </c>
      <c r="BN269" s="233">
        <v>0</v>
      </c>
      <c r="BO269" s="233">
        <v>0</v>
      </c>
      <c r="BP269" s="233">
        <v>0</v>
      </c>
      <c r="BQ269" s="233">
        <v>0</v>
      </c>
      <c r="BR269" s="233">
        <v>0</v>
      </c>
      <c r="BS269" s="233">
        <v>0</v>
      </c>
      <c r="BT269" s="233">
        <v>0</v>
      </c>
      <c r="BU269" s="233">
        <v>0</v>
      </c>
      <c r="BV269" s="233">
        <v>0</v>
      </c>
      <c r="BW269" s="233">
        <v>0</v>
      </c>
      <c r="BX269" s="233">
        <v>0</v>
      </c>
      <c r="BY269" s="233">
        <v>0</v>
      </c>
      <c r="BZ269" s="233">
        <v>0</v>
      </c>
      <c r="CA269" s="233">
        <v>0</v>
      </c>
      <c r="CB269" s="343"/>
      <c r="CC269" s="343">
        <v>0</v>
      </c>
      <c r="CD269" s="346"/>
      <c r="CE269" s="253">
        <v>0</v>
      </c>
      <c r="CF269" s="233">
        <v>0</v>
      </c>
      <c r="CG269" s="233">
        <v>0</v>
      </c>
      <c r="CH269" s="233">
        <v>0</v>
      </c>
      <c r="CI269" s="234">
        <v>0</v>
      </c>
    </row>
    <row r="270" spans="1:87" s="145" customFormat="1" x14ac:dyDescent="0.2">
      <c r="A270" s="337" t="s">
        <v>273</v>
      </c>
      <c r="B270" s="334" t="s">
        <v>1919</v>
      </c>
      <c r="C270" s="232">
        <v>0</v>
      </c>
      <c r="D270" s="233">
        <v>250</v>
      </c>
      <c r="E270" s="233">
        <v>0</v>
      </c>
      <c r="F270" s="233">
        <v>325</v>
      </c>
      <c r="G270" s="233" t="s">
        <v>1676</v>
      </c>
      <c r="H270" s="233">
        <v>0</v>
      </c>
      <c r="I270" s="233">
        <v>0</v>
      </c>
      <c r="J270" s="233">
        <v>0</v>
      </c>
      <c r="K270" s="233">
        <v>0</v>
      </c>
      <c r="L270" s="233">
        <v>0</v>
      </c>
      <c r="M270" s="233">
        <v>0</v>
      </c>
      <c r="N270" s="233">
        <v>0</v>
      </c>
      <c r="O270" s="233">
        <v>0</v>
      </c>
      <c r="P270" s="233"/>
      <c r="Q270" s="233">
        <v>0</v>
      </c>
      <c r="R270" s="233">
        <v>0</v>
      </c>
      <c r="S270" s="233">
        <v>0</v>
      </c>
      <c r="T270" s="233">
        <v>0</v>
      </c>
      <c r="U270" s="233">
        <v>0</v>
      </c>
      <c r="V270" s="233">
        <v>0</v>
      </c>
      <c r="W270" s="233">
        <v>0</v>
      </c>
      <c r="X270" s="233">
        <v>0</v>
      </c>
      <c r="Y270" s="233">
        <v>0</v>
      </c>
      <c r="Z270" s="233">
        <v>0</v>
      </c>
      <c r="AA270" s="233">
        <v>0</v>
      </c>
      <c r="AB270" s="233">
        <v>0</v>
      </c>
      <c r="AC270" s="233">
        <v>0</v>
      </c>
      <c r="AD270" s="233">
        <v>0</v>
      </c>
      <c r="AE270" s="233">
        <v>0</v>
      </c>
      <c r="AF270" s="233">
        <v>0</v>
      </c>
      <c r="AG270" s="233">
        <v>0</v>
      </c>
      <c r="AH270" s="233">
        <v>0</v>
      </c>
      <c r="AI270" s="233">
        <v>0</v>
      </c>
      <c r="AJ270" s="233">
        <v>0</v>
      </c>
      <c r="AK270" s="233">
        <v>0</v>
      </c>
      <c r="AL270" s="233">
        <v>0</v>
      </c>
      <c r="AM270" s="233"/>
      <c r="AN270" s="233">
        <v>0</v>
      </c>
      <c r="AO270" s="233">
        <v>0</v>
      </c>
      <c r="AP270" s="233">
        <v>0</v>
      </c>
      <c r="AQ270" s="233">
        <v>0</v>
      </c>
      <c r="AR270" s="233">
        <v>0</v>
      </c>
      <c r="AS270" s="233">
        <v>0</v>
      </c>
      <c r="AT270" s="233">
        <v>0</v>
      </c>
      <c r="AU270" s="233">
        <v>0</v>
      </c>
      <c r="AV270" s="233">
        <v>0</v>
      </c>
      <c r="AW270" s="233">
        <v>0</v>
      </c>
      <c r="AX270" s="233">
        <v>0</v>
      </c>
      <c r="AY270" s="233">
        <v>0</v>
      </c>
      <c r="AZ270" s="233">
        <v>0</v>
      </c>
      <c r="BA270" s="233">
        <v>0</v>
      </c>
      <c r="BB270" s="233">
        <v>0</v>
      </c>
      <c r="BC270" s="233">
        <v>0</v>
      </c>
      <c r="BD270" s="233">
        <v>0</v>
      </c>
      <c r="BE270" s="233">
        <v>0</v>
      </c>
      <c r="BF270" s="233">
        <v>0</v>
      </c>
      <c r="BG270" s="233">
        <v>0</v>
      </c>
      <c r="BH270" s="233">
        <v>0</v>
      </c>
      <c r="BI270" s="233">
        <v>0</v>
      </c>
      <c r="BJ270" s="233">
        <v>0</v>
      </c>
      <c r="BK270" s="233">
        <v>0</v>
      </c>
      <c r="BL270" s="233">
        <v>0</v>
      </c>
      <c r="BM270" s="233">
        <v>0</v>
      </c>
      <c r="BN270" s="233">
        <v>0</v>
      </c>
      <c r="BO270" s="233">
        <v>0</v>
      </c>
      <c r="BP270" s="233">
        <v>0</v>
      </c>
      <c r="BQ270" s="233">
        <v>0</v>
      </c>
      <c r="BR270" s="233">
        <v>0</v>
      </c>
      <c r="BS270" s="233">
        <v>0</v>
      </c>
      <c r="BT270" s="233">
        <v>0</v>
      </c>
      <c r="BU270" s="233">
        <v>0</v>
      </c>
      <c r="BV270" s="233">
        <v>0</v>
      </c>
      <c r="BW270" s="233">
        <v>0</v>
      </c>
      <c r="BX270" s="233">
        <v>0</v>
      </c>
      <c r="BY270" s="233">
        <v>0</v>
      </c>
      <c r="BZ270" s="233">
        <v>0</v>
      </c>
      <c r="CA270" s="233">
        <v>0</v>
      </c>
      <c r="CB270" s="343"/>
      <c r="CC270" s="343">
        <v>0</v>
      </c>
      <c r="CD270" s="346"/>
      <c r="CE270" s="253">
        <v>0</v>
      </c>
      <c r="CF270" s="233">
        <v>0</v>
      </c>
      <c r="CG270" s="233">
        <v>0</v>
      </c>
      <c r="CH270" s="233">
        <v>0</v>
      </c>
      <c r="CI270" s="234">
        <v>0</v>
      </c>
    </row>
    <row r="271" spans="1:87" s="145" customFormat="1" x14ac:dyDescent="0.2">
      <c r="A271" s="337" t="s">
        <v>275</v>
      </c>
      <c r="B271" s="334" t="s">
        <v>1920</v>
      </c>
      <c r="C271" s="232">
        <v>0</v>
      </c>
      <c r="D271" s="233">
        <v>1320</v>
      </c>
      <c r="E271" s="233">
        <v>10</v>
      </c>
      <c r="F271" s="233">
        <v>1595</v>
      </c>
      <c r="G271" s="233">
        <v>300</v>
      </c>
      <c r="H271" s="233">
        <v>0</v>
      </c>
      <c r="I271" s="233">
        <v>0</v>
      </c>
      <c r="J271" s="233">
        <v>0</v>
      </c>
      <c r="K271" s="233">
        <v>0</v>
      </c>
      <c r="L271" s="233">
        <v>0</v>
      </c>
      <c r="M271" s="233">
        <v>0</v>
      </c>
      <c r="N271" s="233">
        <v>0</v>
      </c>
      <c r="O271" s="233">
        <v>0</v>
      </c>
      <c r="P271" s="233"/>
      <c r="Q271" s="233">
        <v>0</v>
      </c>
      <c r="R271" s="233">
        <v>0</v>
      </c>
      <c r="S271" s="233">
        <v>0</v>
      </c>
      <c r="T271" s="233">
        <v>0</v>
      </c>
      <c r="U271" s="233">
        <v>0</v>
      </c>
      <c r="V271" s="233">
        <v>0</v>
      </c>
      <c r="W271" s="233">
        <v>0</v>
      </c>
      <c r="X271" s="233">
        <v>0</v>
      </c>
      <c r="Y271" s="233">
        <v>0</v>
      </c>
      <c r="Z271" s="233">
        <v>0</v>
      </c>
      <c r="AA271" s="233">
        <v>0</v>
      </c>
      <c r="AB271" s="233">
        <v>0</v>
      </c>
      <c r="AC271" s="233">
        <v>0</v>
      </c>
      <c r="AD271" s="233">
        <v>0</v>
      </c>
      <c r="AE271" s="233">
        <v>0</v>
      </c>
      <c r="AF271" s="233">
        <v>0</v>
      </c>
      <c r="AG271" s="233">
        <v>0</v>
      </c>
      <c r="AH271" s="233">
        <v>0</v>
      </c>
      <c r="AI271" s="233">
        <v>0</v>
      </c>
      <c r="AJ271" s="233">
        <v>0</v>
      </c>
      <c r="AK271" s="233">
        <v>0</v>
      </c>
      <c r="AL271" s="233">
        <v>0</v>
      </c>
      <c r="AM271" s="233"/>
      <c r="AN271" s="233">
        <v>0</v>
      </c>
      <c r="AO271" s="233">
        <v>0</v>
      </c>
      <c r="AP271" s="233">
        <v>0</v>
      </c>
      <c r="AQ271" s="233">
        <v>0</v>
      </c>
      <c r="AR271" s="233">
        <v>0</v>
      </c>
      <c r="AS271" s="233">
        <v>0</v>
      </c>
      <c r="AT271" s="233">
        <v>0</v>
      </c>
      <c r="AU271" s="233">
        <v>0</v>
      </c>
      <c r="AV271" s="233">
        <v>0</v>
      </c>
      <c r="AW271" s="233">
        <v>0</v>
      </c>
      <c r="AX271" s="233">
        <v>0</v>
      </c>
      <c r="AY271" s="233">
        <v>0</v>
      </c>
      <c r="AZ271" s="233">
        <v>0</v>
      </c>
      <c r="BA271" s="233">
        <v>0</v>
      </c>
      <c r="BB271" s="233">
        <v>0</v>
      </c>
      <c r="BC271" s="233">
        <v>0</v>
      </c>
      <c r="BD271" s="233">
        <v>0</v>
      </c>
      <c r="BE271" s="233">
        <v>0</v>
      </c>
      <c r="BF271" s="233">
        <v>0</v>
      </c>
      <c r="BG271" s="233">
        <v>0</v>
      </c>
      <c r="BH271" s="233">
        <v>440</v>
      </c>
      <c r="BI271" s="233">
        <v>0</v>
      </c>
      <c r="BJ271" s="233">
        <v>0</v>
      </c>
      <c r="BK271" s="233">
        <v>0</v>
      </c>
      <c r="BL271" s="233">
        <v>0</v>
      </c>
      <c r="BM271" s="233">
        <v>0</v>
      </c>
      <c r="BN271" s="233">
        <v>0</v>
      </c>
      <c r="BO271" s="233">
        <v>0</v>
      </c>
      <c r="BP271" s="233">
        <v>0</v>
      </c>
      <c r="BQ271" s="233">
        <v>0</v>
      </c>
      <c r="BR271" s="233">
        <v>0</v>
      </c>
      <c r="BS271" s="233">
        <v>0</v>
      </c>
      <c r="BT271" s="233">
        <v>0</v>
      </c>
      <c r="BU271" s="233">
        <v>0</v>
      </c>
      <c r="BV271" s="233">
        <v>0</v>
      </c>
      <c r="BW271" s="233">
        <v>0</v>
      </c>
      <c r="BX271" s="233">
        <v>0</v>
      </c>
      <c r="BY271" s="233">
        <v>0</v>
      </c>
      <c r="BZ271" s="233">
        <v>0</v>
      </c>
      <c r="CA271" s="233">
        <v>0</v>
      </c>
      <c r="CB271" s="343"/>
      <c r="CC271" s="343">
        <v>0</v>
      </c>
      <c r="CD271" s="346"/>
      <c r="CE271" s="253">
        <v>0</v>
      </c>
      <c r="CF271" s="233">
        <v>0</v>
      </c>
      <c r="CG271" s="233">
        <v>0</v>
      </c>
      <c r="CH271" s="233">
        <v>0</v>
      </c>
      <c r="CI271" s="234">
        <v>0</v>
      </c>
    </row>
    <row r="272" spans="1:87" s="145" customFormat="1" x14ac:dyDescent="0.2">
      <c r="A272" s="337" t="s">
        <v>276</v>
      </c>
      <c r="B272" s="334" t="s">
        <v>1921</v>
      </c>
      <c r="C272" s="232">
        <v>0</v>
      </c>
      <c r="D272" s="233">
        <v>280</v>
      </c>
      <c r="E272" s="233">
        <v>0</v>
      </c>
      <c r="F272" s="233">
        <v>540</v>
      </c>
      <c r="G272" s="233">
        <v>155</v>
      </c>
      <c r="H272" s="233">
        <v>0</v>
      </c>
      <c r="I272" s="233">
        <v>0</v>
      </c>
      <c r="J272" s="233">
        <v>0</v>
      </c>
      <c r="K272" s="233">
        <v>0</v>
      </c>
      <c r="L272" s="233">
        <v>0</v>
      </c>
      <c r="M272" s="233">
        <v>0</v>
      </c>
      <c r="N272" s="233">
        <v>0</v>
      </c>
      <c r="O272" s="233">
        <v>0</v>
      </c>
      <c r="P272" s="233"/>
      <c r="Q272" s="233">
        <v>0</v>
      </c>
      <c r="R272" s="233">
        <v>0</v>
      </c>
      <c r="S272" s="233">
        <v>0</v>
      </c>
      <c r="T272" s="233">
        <v>0</v>
      </c>
      <c r="U272" s="233">
        <v>0</v>
      </c>
      <c r="V272" s="233">
        <v>0</v>
      </c>
      <c r="W272" s="233">
        <v>0</v>
      </c>
      <c r="X272" s="233">
        <v>0</v>
      </c>
      <c r="Y272" s="233">
        <v>0</v>
      </c>
      <c r="Z272" s="233">
        <v>0</v>
      </c>
      <c r="AA272" s="233">
        <v>0</v>
      </c>
      <c r="AB272" s="233">
        <v>0</v>
      </c>
      <c r="AC272" s="233">
        <v>0</v>
      </c>
      <c r="AD272" s="233">
        <v>0</v>
      </c>
      <c r="AE272" s="233">
        <v>0</v>
      </c>
      <c r="AF272" s="233">
        <v>0</v>
      </c>
      <c r="AG272" s="233">
        <v>0</v>
      </c>
      <c r="AH272" s="233">
        <v>0</v>
      </c>
      <c r="AI272" s="233">
        <v>0</v>
      </c>
      <c r="AJ272" s="233">
        <v>0</v>
      </c>
      <c r="AK272" s="233">
        <v>0</v>
      </c>
      <c r="AL272" s="233">
        <v>0</v>
      </c>
      <c r="AM272" s="233"/>
      <c r="AN272" s="233">
        <v>0</v>
      </c>
      <c r="AO272" s="233">
        <v>0</v>
      </c>
      <c r="AP272" s="233">
        <v>0</v>
      </c>
      <c r="AQ272" s="233">
        <v>0</v>
      </c>
      <c r="AR272" s="233">
        <v>0</v>
      </c>
      <c r="AS272" s="233">
        <v>0</v>
      </c>
      <c r="AT272" s="233">
        <v>0</v>
      </c>
      <c r="AU272" s="233">
        <v>0</v>
      </c>
      <c r="AV272" s="233">
        <v>0</v>
      </c>
      <c r="AW272" s="233">
        <v>0</v>
      </c>
      <c r="AX272" s="233">
        <v>0</v>
      </c>
      <c r="AY272" s="233">
        <v>0</v>
      </c>
      <c r="AZ272" s="233">
        <v>0</v>
      </c>
      <c r="BA272" s="233">
        <v>0</v>
      </c>
      <c r="BB272" s="233">
        <v>0</v>
      </c>
      <c r="BC272" s="233">
        <v>0</v>
      </c>
      <c r="BD272" s="233">
        <v>0</v>
      </c>
      <c r="BE272" s="233">
        <v>0</v>
      </c>
      <c r="BF272" s="233">
        <v>0</v>
      </c>
      <c r="BG272" s="233">
        <v>0</v>
      </c>
      <c r="BH272" s="233">
        <v>0</v>
      </c>
      <c r="BI272" s="233">
        <v>0</v>
      </c>
      <c r="BJ272" s="233">
        <v>0</v>
      </c>
      <c r="BK272" s="233">
        <v>0</v>
      </c>
      <c r="BL272" s="233">
        <v>0</v>
      </c>
      <c r="BM272" s="233">
        <v>0</v>
      </c>
      <c r="BN272" s="233">
        <v>0</v>
      </c>
      <c r="BO272" s="233">
        <v>0</v>
      </c>
      <c r="BP272" s="233">
        <v>0</v>
      </c>
      <c r="BQ272" s="233">
        <v>0</v>
      </c>
      <c r="BR272" s="233">
        <v>0</v>
      </c>
      <c r="BS272" s="233">
        <v>0</v>
      </c>
      <c r="BT272" s="233">
        <v>0</v>
      </c>
      <c r="BU272" s="233">
        <v>0</v>
      </c>
      <c r="BV272" s="233">
        <v>0</v>
      </c>
      <c r="BW272" s="233">
        <v>0</v>
      </c>
      <c r="BX272" s="233">
        <v>0</v>
      </c>
      <c r="BY272" s="233">
        <v>0</v>
      </c>
      <c r="BZ272" s="233">
        <v>0</v>
      </c>
      <c r="CA272" s="233">
        <v>0</v>
      </c>
      <c r="CB272" s="343"/>
      <c r="CC272" s="343">
        <v>0</v>
      </c>
      <c r="CD272" s="346"/>
      <c r="CE272" s="253">
        <v>0</v>
      </c>
      <c r="CF272" s="233">
        <v>0</v>
      </c>
      <c r="CG272" s="233">
        <v>0</v>
      </c>
      <c r="CH272" s="233">
        <v>0</v>
      </c>
      <c r="CI272" s="234">
        <v>0</v>
      </c>
    </row>
    <row r="273" spans="1:87" s="145" customFormat="1" x14ac:dyDescent="0.2">
      <c r="A273" s="337" t="s">
        <v>277</v>
      </c>
      <c r="B273" s="334" t="s">
        <v>1922</v>
      </c>
      <c r="C273" s="232">
        <v>0</v>
      </c>
      <c r="D273" s="233">
        <v>0</v>
      </c>
      <c r="E273" s="233">
        <v>85</v>
      </c>
      <c r="F273" s="233">
        <v>220</v>
      </c>
      <c r="G273" s="233">
        <v>0</v>
      </c>
      <c r="H273" s="233">
        <v>40</v>
      </c>
      <c r="I273" s="233">
        <v>0</v>
      </c>
      <c r="J273" s="233">
        <v>0</v>
      </c>
      <c r="K273" s="233">
        <v>0</v>
      </c>
      <c r="L273" s="233">
        <v>0</v>
      </c>
      <c r="M273" s="233">
        <v>0</v>
      </c>
      <c r="N273" s="233">
        <v>0</v>
      </c>
      <c r="O273" s="233">
        <v>0</v>
      </c>
      <c r="P273" s="233"/>
      <c r="Q273" s="233">
        <v>0</v>
      </c>
      <c r="R273" s="233">
        <v>0</v>
      </c>
      <c r="S273" s="233" t="s">
        <v>1676</v>
      </c>
      <c r="T273" s="233">
        <v>0</v>
      </c>
      <c r="U273" s="233">
        <v>0</v>
      </c>
      <c r="V273" s="233">
        <v>0</v>
      </c>
      <c r="W273" s="233">
        <v>0</v>
      </c>
      <c r="X273" s="233">
        <v>0</v>
      </c>
      <c r="Y273" s="233">
        <v>0</v>
      </c>
      <c r="Z273" s="233">
        <v>0</v>
      </c>
      <c r="AA273" s="233">
        <v>0</v>
      </c>
      <c r="AB273" s="233">
        <v>0</v>
      </c>
      <c r="AC273" s="233">
        <v>0</v>
      </c>
      <c r="AD273" s="233">
        <v>0</v>
      </c>
      <c r="AE273" s="233">
        <v>0</v>
      </c>
      <c r="AF273" s="233">
        <v>0</v>
      </c>
      <c r="AG273" s="233">
        <v>0</v>
      </c>
      <c r="AH273" s="233">
        <v>0</v>
      </c>
      <c r="AI273" s="233">
        <v>0</v>
      </c>
      <c r="AJ273" s="233">
        <v>0</v>
      </c>
      <c r="AK273" s="233">
        <v>0</v>
      </c>
      <c r="AL273" s="233">
        <v>0</v>
      </c>
      <c r="AM273" s="233"/>
      <c r="AN273" s="233">
        <v>0</v>
      </c>
      <c r="AO273" s="233">
        <v>0</v>
      </c>
      <c r="AP273" s="233">
        <v>0</v>
      </c>
      <c r="AQ273" s="233">
        <v>0</v>
      </c>
      <c r="AR273" s="233">
        <v>0</v>
      </c>
      <c r="AS273" s="233">
        <v>0</v>
      </c>
      <c r="AT273" s="233">
        <v>0</v>
      </c>
      <c r="AU273" s="233">
        <v>0</v>
      </c>
      <c r="AV273" s="233">
        <v>0</v>
      </c>
      <c r="AW273" s="233">
        <v>0</v>
      </c>
      <c r="AX273" s="233">
        <v>0</v>
      </c>
      <c r="AY273" s="233">
        <v>0</v>
      </c>
      <c r="AZ273" s="233">
        <v>0</v>
      </c>
      <c r="BA273" s="233">
        <v>0</v>
      </c>
      <c r="BB273" s="233">
        <v>0</v>
      </c>
      <c r="BC273" s="233">
        <v>0</v>
      </c>
      <c r="BD273" s="233">
        <v>0</v>
      </c>
      <c r="BE273" s="233">
        <v>0</v>
      </c>
      <c r="BF273" s="233">
        <v>0</v>
      </c>
      <c r="BG273" s="233">
        <v>0</v>
      </c>
      <c r="BH273" s="233">
        <v>0</v>
      </c>
      <c r="BI273" s="233">
        <v>0</v>
      </c>
      <c r="BJ273" s="233">
        <v>0</v>
      </c>
      <c r="BK273" s="233">
        <v>0</v>
      </c>
      <c r="BL273" s="233">
        <v>0</v>
      </c>
      <c r="BM273" s="233">
        <v>0</v>
      </c>
      <c r="BN273" s="233">
        <v>0</v>
      </c>
      <c r="BO273" s="233">
        <v>0</v>
      </c>
      <c r="BP273" s="233">
        <v>0</v>
      </c>
      <c r="BQ273" s="233">
        <v>0</v>
      </c>
      <c r="BR273" s="233">
        <v>0</v>
      </c>
      <c r="BS273" s="233">
        <v>0</v>
      </c>
      <c r="BT273" s="233">
        <v>0</v>
      </c>
      <c r="BU273" s="233">
        <v>0</v>
      </c>
      <c r="BV273" s="233">
        <v>0</v>
      </c>
      <c r="BW273" s="233">
        <v>0</v>
      </c>
      <c r="BX273" s="233">
        <v>0</v>
      </c>
      <c r="BY273" s="233">
        <v>0</v>
      </c>
      <c r="BZ273" s="233">
        <v>0</v>
      </c>
      <c r="CA273" s="233">
        <v>0</v>
      </c>
      <c r="CB273" s="343"/>
      <c r="CC273" s="343">
        <v>0</v>
      </c>
      <c r="CD273" s="346"/>
      <c r="CE273" s="253">
        <v>0</v>
      </c>
      <c r="CF273" s="233">
        <v>0</v>
      </c>
      <c r="CG273" s="233">
        <v>0</v>
      </c>
      <c r="CH273" s="233">
        <v>0</v>
      </c>
      <c r="CI273" s="234">
        <v>0</v>
      </c>
    </row>
    <row r="274" spans="1:87" s="145" customFormat="1" x14ac:dyDescent="0.2">
      <c r="A274" s="337" t="s">
        <v>278</v>
      </c>
      <c r="B274" s="334" t="s">
        <v>1923</v>
      </c>
      <c r="C274" s="232">
        <v>0</v>
      </c>
      <c r="D274" s="233">
        <v>70</v>
      </c>
      <c r="E274" s="233">
        <v>0</v>
      </c>
      <c r="F274" s="233">
        <v>2200</v>
      </c>
      <c r="G274" s="233">
        <v>0</v>
      </c>
      <c r="H274" s="233">
        <v>0</v>
      </c>
      <c r="I274" s="233">
        <v>0</v>
      </c>
      <c r="J274" s="233">
        <v>0</v>
      </c>
      <c r="K274" s="233">
        <v>0</v>
      </c>
      <c r="L274" s="233">
        <v>0</v>
      </c>
      <c r="M274" s="233">
        <v>0</v>
      </c>
      <c r="N274" s="233">
        <v>0</v>
      </c>
      <c r="O274" s="233">
        <v>0</v>
      </c>
      <c r="P274" s="233"/>
      <c r="Q274" s="233">
        <v>0</v>
      </c>
      <c r="R274" s="233">
        <v>0</v>
      </c>
      <c r="S274" s="233">
        <v>0</v>
      </c>
      <c r="T274" s="233">
        <v>0</v>
      </c>
      <c r="U274" s="233">
        <v>0</v>
      </c>
      <c r="V274" s="233">
        <v>0</v>
      </c>
      <c r="W274" s="233">
        <v>0</v>
      </c>
      <c r="X274" s="233">
        <v>0</v>
      </c>
      <c r="Y274" s="233">
        <v>0</v>
      </c>
      <c r="Z274" s="233">
        <v>0</v>
      </c>
      <c r="AA274" s="233">
        <v>0</v>
      </c>
      <c r="AB274" s="233">
        <v>0</v>
      </c>
      <c r="AC274" s="233">
        <v>0</v>
      </c>
      <c r="AD274" s="233">
        <v>0</v>
      </c>
      <c r="AE274" s="233">
        <v>0</v>
      </c>
      <c r="AF274" s="233">
        <v>0</v>
      </c>
      <c r="AG274" s="233">
        <v>0</v>
      </c>
      <c r="AH274" s="233">
        <v>0</v>
      </c>
      <c r="AI274" s="233">
        <v>0</v>
      </c>
      <c r="AJ274" s="233">
        <v>0</v>
      </c>
      <c r="AK274" s="233">
        <v>0</v>
      </c>
      <c r="AL274" s="233">
        <v>0</v>
      </c>
      <c r="AM274" s="233"/>
      <c r="AN274" s="233">
        <v>0</v>
      </c>
      <c r="AO274" s="233">
        <v>0</v>
      </c>
      <c r="AP274" s="233">
        <v>0</v>
      </c>
      <c r="AQ274" s="233">
        <v>0</v>
      </c>
      <c r="AR274" s="233">
        <v>0</v>
      </c>
      <c r="AS274" s="233">
        <v>0</v>
      </c>
      <c r="AT274" s="233">
        <v>0</v>
      </c>
      <c r="AU274" s="233">
        <v>0</v>
      </c>
      <c r="AV274" s="233">
        <v>0</v>
      </c>
      <c r="AW274" s="233">
        <v>0</v>
      </c>
      <c r="AX274" s="233">
        <v>0</v>
      </c>
      <c r="AY274" s="233">
        <v>0</v>
      </c>
      <c r="AZ274" s="233">
        <v>0</v>
      </c>
      <c r="BA274" s="233">
        <v>0</v>
      </c>
      <c r="BB274" s="233">
        <v>0</v>
      </c>
      <c r="BC274" s="233">
        <v>0</v>
      </c>
      <c r="BD274" s="233">
        <v>0</v>
      </c>
      <c r="BE274" s="233">
        <v>0</v>
      </c>
      <c r="BF274" s="233">
        <v>0</v>
      </c>
      <c r="BG274" s="233">
        <v>0</v>
      </c>
      <c r="BH274" s="233">
        <v>0</v>
      </c>
      <c r="BI274" s="233">
        <v>0</v>
      </c>
      <c r="BJ274" s="233">
        <v>0</v>
      </c>
      <c r="BK274" s="233">
        <v>0</v>
      </c>
      <c r="BL274" s="233">
        <v>0</v>
      </c>
      <c r="BM274" s="233">
        <v>0</v>
      </c>
      <c r="BN274" s="233">
        <v>0</v>
      </c>
      <c r="BO274" s="233">
        <v>0</v>
      </c>
      <c r="BP274" s="233">
        <v>0</v>
      </c>
      <c r="BQ274" s="233">
        <v>0</v>
      </c>
      <c r="BR274" s="233">
        <v>0</v>
      </c>
      <c r="BS274" s="233">
        <v>0</v>
      </c>
      <c r="BT274" s="233">
        <v>0</v>
      </c>
      <c r="BU274" s="233">
        <v>0</v>
      </c>
      <c r="BV274" s="233">
        <v>0</v>
      </c>
      <c r="BW274" s="233">
        <v>0</v>
      </c>
      <c r="BX274" s="233">
        <v>0</v>
      </c>
      <c r="BY274" s="233">
        <v>0</v>
      </c>
      <c r="BZ274" s="233">
        <v>0</v>
      </c>
      <c r="CA274" s="233">
        <v>0</v>
      </c>
      <c r="CB274" s="343"/>
      <c r="CC274" s="343">
        <v>0</v>
      </c>
      <c r="CD274" s="346"/>
      <c r="CE274" s="253">
        <v>0</v>
      </c>
      <c r="CF274" s="233">
        <v>0</v>
      </c>
      <c r="CG274" s="233">
        <v>0</v>
      </c>
      <c r="CH274" s="233">
        <v>0</v>
      </c>
      <c r="CI274" s="234">
        <v>0</v>
      </c>
    </row>
    <row r="275" spans="1:87" s="145" customFormat="1" x14ac:dyDescent="0.2">
      <c r="A275" s="337" t="s">
        <v>279</v>
      </c>
      <c r="B275" s="334" t="s">
        <v>1924</v>
      </c>
      <c r="C275" s="232">
        <v>0</v>
      </c>
      <c r="D275" s="233">
        <v>485</v>
      </c>
      <c r="E275" s="233">
        <v>30</v>
      </c>
      <c r="F275" s="233">
        <v>1275</v>
      </c>
      <c r="G275" s="233">
        <v>0</v>
      </c>
      <c r="H275" s="233">
        <v>0</v>
      </c>
      <c r="I275" s="233">
        <v>0</v>
      </c>
      <c r="J275" s="233">
        <v>0</v>
      </c>
      <c r="K275" s="233">
        <v>0</v>
      </c>
      <c r="L275" s="233">
        <v>0</v>
      </c>
      <c r="M275" s="233">
        <v>0</v>
      </c>
      <c r="N275" s="233">
        <v>0</v>
      </c>
      <c r="O275" s="233">
        <v>0</v>
      </c>
      <c r="P275" s="233"/>
      <c r="Q275" s="233">
        <v>0</v>
      </c>
      <c r="R275" s="233">
        <v>0</v>
      </c>
      <c r="S275" s="233">
        <v>90</v>
      </c>
      <c r="T275" s="233">
        <v>0</v>
      </c>
      <c r="U275" s="233">
        <v>0</v>
      </c>
      <c r="V275" s="233">
        <v>0</v>
      </c>
      <c r="W275" s="233">
        <v>0</v>
      </c>
      <c r="X275" s="233">
        <v>0</v>
      </c>
      <c r="Y275" s="233">
        <v>0</v>
      </c>
      <c r="Z275" s="233">
        <v>0</v>
      </c>
      <c r="AA275" s="233">
        <v>540</v>
      </c>
      <c r="AB275" s="233">
        <v>0</v>
      </c>
      <c r="AC275" s="233">
        <v>0</v>
      </c>
      <c r="AD275" s="233">
        <v>0</v>
      </c>
      <c r="AE275" s="233">
        <v>0</v>
      </c>
      <c r="AF275" s="233">
        <v>0</v>
      </c>
      <c r="AG275" s="233">
        <v>0</v>
      </c>
      <c r="AH275" s="233">
        <v>0</v>
      </c>
      <c r="AI275" s="233">
        <v>0</v>
      </c>
      <c r="AJ275" s="233">
        <v>0</v>
      </c>
      <c r="AK275" s="233">
        <v>0</v>
      </c>
      <c r="AL275" s="233">
        <v>0</v>
      </c>
      <c r="AM275" s="233"/>
      <c r="AN275" s="233">
        <v>0</v>
      </c>
      <c r="AO275" s="233" t="s">
        <v>1676</v>
      </c>
      <c r="AP275" s="233">
        <v>0</v>
      </c>
      <c r="AQ275" s="233">
        <v>0</v>
      </c>
      <c r="AR275" s="233">
        <v>0</v>
      </c>
      <c r="AS275" s="233">
        <v>0</v>
      </c>
      <c r="AT275" s="233">
        <v>0</v>
      </c>
      <c r="AU275" s="233">
        <v>0</v>
      </c>
      <c r="AV275" s="233">
        <v>0</v>
      </c>
      <c r="AW275" s="233">
        <v>0</v>
      </c>
      <c r="AX275" s="233">
        <v>0</v>
      </c>
      <c r="AY275" s="233">
        <v>0</v>
      </c>
      <c r="AZ275" s="233">
        <v>0</v>
      </c>
      <c r="BA275" s="233">
        <v>0</v>
      </c>
      <c r="BB275" s="233">
        <v>0</v>
      </c>
      <c r="BC275" s="233">
        <v>0</v>
      </c>
      <c r="BD275" s="233">
        <v>0</v>
      </c>
      <c r="BE275" s="233">
        <v>0</v>
      </c>
      <c r="BF275" s="233">
        <v>0</v>
      </c>
      <c r="BG275" s="233">
        <v>0</v>
      </c>
      <c r="BH275" s="233">
        <v>0</v>
      </c>
      <c r="BI275" s="233">
        <v>0</v>
      </c>
      <c r="BJ275" s="233">
        <v>0</v>
      </c>
      <c r="BK275" s="233">
        <v>0</v>
      </c>
      <c r="BL275" s="233">
        <v>0</v>
      </c>
      <c r="BM275" s="233">
        <v>0</v>
      </c>
      <c r="BN275" s="233">
        <v>0</v>
      </c>
      <c r="BO275" s="233">
        <v>0</v>
      </c>
      <c r="BP275" s="233">
        <v>0</v>
      </c>
      <c r="BQ275" s="233">
        <v>0</v>
      </c>
      <c r="BR275" s="233">
        <v>0</v>
      </c>
      <c r="BS275" s="233">
        <v>0</v>
      </c>
      <c r="BT275" s="233">
        <v>0</v>
      </c>
      <c r="BU275" s="233">
        <v>0</v>
      </c>
      <c r="BV275" s="233">
        <v>0</v>
      </c>
      <c r="BW275" s="233">
        <v>0</v>
      </c>
      <c r="BX275" s="233">
        <v>0</v>
      </c>
      <c r="BY275" s="233">
        <v>0</v>
      </c>
      <c r="BZ275" s="233">
        <v>0</v>
      </c>
      <c r="CA275" s="233">
        <v>0</v>
      </c>
      <c r="CB275" s="343"/>
      <c r="CC275" s="343">
        <v>0</v>
      </c>
      <c r="CD275" s="346"/>
      <c r="CE275" s="253">
        <v>0</v>
      </c>
      <c r="CF275" s="233">
        <v>0</v>
      </c>
      <c r="CG275" s="233">
        <v>0</v>
      </c>
      <c r="CH275" s="233">
        <v>0</v>
      </c>
      <c r="CI275" s="234">
        <v>0</v>
      </c>
    </row>
    <row r="276" spans="1:87" s="145" customFormat="1" x14ac:dyDescent="0.2">
      <c r="A276" s="337" t="s">
        <v>280</v>
      </c>
      <c r="B276" s="334" t="s">
        <v>1925</v>
      </c>
      <c r="C276" s="232">
        <v>0</v>
      </c>
      <c r="D276" s="233">
        <v>80</v>
      </c>
      <c r="E276" s="233">
        <v>0</v>
      </c>
      <c r="F276" s="233">
        <v>740</v>
      </c>
      <c r="G276" s="233">
        <v>0</v>
      </c>
      <c r="H276" s="233">
        <v>1240</v>
      </c>
      <c r="I276" s="233">
        <v>0</v>
      </c>
      <c r="J276" s="233">
        <v>0</v>
      </c>
      <c r="K276" s="233">
        <v>0</v>
      </c>
      <c r="L276" s="233">
        <v>0</v>
      </c>
      <c r="M276" s="233">
        <v>0</v>
      </c>
      <c r="N276" s="233">
        <v>0</v>
      </c>
      <c r="O276" s="233">
        <v>0</v>
      </c>
      <c r="P276" s="233"/>
      <c r="Q276" s="233">
        <v>0</v>
      </c>
      <c r="R276" s="233">
        <v>0</v>
      </c>
      <c r="S276" s="233">
        <v>0</v>
      </c>
      <c r="T276" s="233">
        <v>0</v>
      </c>
      <c r="U276" s="233">
        <v>0</v>
      </c>
      <c r="V276" s="233">
        <v>0</v>
      </c>
      <c r="W276" s="233">
        <v>0</v>
      </c>
      <c r="X276" s="233">
        <v>0</v>
      </c>
      <c r="Y276" s="233">
        <v>0</v>
      </c>
      <c r="Z276" s="233">
        <v>0</v>
      </c>
      <c r="AA276" s="233">
        <v>0</v>
      </c>
      <c r="AB276" s="233">
        <v>0</v>
      </c>
      <c r="AC276" s="233">
        <v>0</v>
      </c>
      <c r="AD276" s="233">
        <v>0</v>
      </c>
      <c r="AE276" s="233">
        <v>0</v>
      </c>
      <c r="AF276" s="233">
        <v>0</v>
      </c>
      <c r="AG276" s="233">
        <v>0</v>
      </c>
      <c r="AH276" s="233">
        <v>0</v>
      </c>
      <c r="AI276" s="233">
        <v>0</v>
      </c>
      <c r="AJ276" s="233">
        <v>0</v>
      </c>
      <c r="AK276" s="233">
        <v>0</v>
      </c>
      <c r="AL276" s="233">
        <v>0</v>
      </c>
      <c r="AM276" s="233"/>
      <c r="AN276" s="233">
        <v>0</v>
      </c>
      <c r="AO276" s="233">
        <v>0</v>
      </c>
      <c r="AP276" s="233">
        <v>0</v>
      </c>
      <c r="AQ276" s="233">
        <v>0</v>
      </c>
      <c r="AR276" s="233">
        <v>0</v>
      </c>
      <c r="AS276" s="233">
        <v>0</v>
      </c>
      <c r="AT276" s="233">
        <v>0</v>
      </c>
      <c r="AU276" s="233">
        <v>0</v>
      </c>
      <c r="AV276" s="233">
        <v>0</v>
      </c>
      <c r="AW276" s="233">
        <v>0</v>
      </c>
      <c r="AX276" s="233">
        <v>0</v>
      </c>
      <c r="AY276" s="233">
        <v>0</v>
      </c>
      <c r="AZ276" s="233">
        <v>0</v>
      </c>
      <c r="BA276" s="233">
        <v>0</v>
      </c>
      <c r="BB276" s="233">
        <v>0</v>
      </c>
      <c r="BC276" s="233">
        <v>0</v>
      </c>
      <c r="BD276" s="233">
        <v>0</v>
      </c>
      <c r="BE276" s="233">
        <v>0</v>
      </c>
      <c r="BF276" s="233">
        <v>0</v>
      </c>
      <c r="BG276" s="233">
        <v>0</v>
      </c>
      <c r="BH276" s="233">
        <v>0</v>
      </c>
      <c r="BI276" s="233">
        <v>0</v>
      </c>
      <c r="BJ276" s="233">
        <v>0</v>
      </c>
      <c r="BK276" s="233">
        <v>0</v>
      </c>
      <c r="BL276" s="233">
        <v>0</v>
      </c>
      <c r="BM276" s="233">
        <v>0</v>
      </c>
      <c r="BN276" s="233">
        <v>0</v>
      </c>
      <c r="BO276" s="233">
        <v>0</v>
      </c>
      <c r="BP276" s="233">
        <v>0</v>
      </c>
      <c r="BQ276" s="233">
        <v>0</v>
      </c>
      <c r="BR276" s="233">
        <v>0</v>
      </c>
      <c r="BS276" s="233">
        <v>0</v>
      </c>
      <c r="BT276" s="233">
        <v>0</v>
      </c>
      <c r="BU276" s="233">
        <v>0</v>
      </c>
      <c r="BV276" s="233">
        <v>0</v>
      </c>
      <c r="BW276" s="233">
        <v>0</v>
      </c>
      <c r="BX276" s="233">
        <v>0</v>
      </c>
      <c r="BY276" s="233">
        <v>0</v>
      </c>
      <c r="BZ276" s="233">
        <v>0</v>
      </c>
      <c r="CA276" s="233">
        <v>0</v>
      </c>
      <c r="CB276" s="343"/>
      <c r="CC276" s="343">
        <v>0</v>
      </c>
      <c r="CD276" s="346"/>
      <c r="CE276" s="253">
        <v>0</v>
      </c>
      <c r="CF276" s="233">
        <v>0</v>
      </c>
      <c r="CG276" s="233">
        <v>0</v>
      </c>
      <c r="CH276" s="233">
        <v>0</v>
      </c>
      <c r="CI276" s="234">
        <v>0</v>
      </c>
    </row>
    <row r="277" spans="1:87" s="145" customFormat="1" x14ac:dyDescent="0.2">
      <c r="A277" s="337" t="s">
        <v>282</v>
      </c>
      <c r="B277" s="334" t="s">
        <v>1926</v>
      </c>
      <c r="C277" s="232">
        <v>0</v>
      </c>
      <c r="D277" s="233">
        <v>80</v>
      </c>
      <c r="E277" s="233">
        <v>0</v>
      </c>
      <c r="F277" s="233">
        <v>700</v>
      </c>
      <c r="G277" s="233">
        <v>40</v>
      </c>
      <c r="H277" s="233">
        <v>0</v>
      </c>
      <c r="I277" s="233">
        <v>0</v>
      </c>
      <c r="J277" s="233">
        <v>0</v>
      </c>
      <c r="K277" s="233">
        <v>0</v>
      </c>
      <c r="L277" s="233">
        <v>0</v>
      </c>
      <c r="M277" s="233">
        <v>0</v>
      </c>
      <c r="N277" s="233">
        <v>0</v>
      </c>
      <c r="O277" s="233">
        <v>0</v>
      </c>
      <c r="P277" s="233"/>
      <c r="Q277" s="233">
        <v>0</v>
      </c>
      <c r="R277" s="233">
        <v>0</v>
      </c>
      <c r="S277" s="233">
        <v>0</v>
      </c>
      <c r="T277" s="233">
        <v>0</v>
      </c>
      <c r="U277" s="233">
        <v>0</v>
      </c>
      <c r="V277" s="233">
        <v>0</v>
      </c>
      <c r="W277" s="233">
        <v>0</v>
      </c>
      <c r="X277" s="233">
        <v>0</v>
      </c>
      <c r="Y277" s="233">
        <v>0</v>
      </c>
      <c r="Z277" s="233">
        <v>0</v>
      </c>
      <c r="AA277" s="233">
        <v>0</v>
      </c>
      <c r="AB277" s="233">
        <v>0</v>
      </c>
      <c r="AC277" s="233">
        <v>0</v>
      </c>
      <c r="AD277" s="233">
        <v>0</v>
      </c>
      <c r="AE277" s="233">
        <v>0</v>
      </c>
      <c r="AF277" s="233">
        <v>0</v>
      </c>
      <c r="AG277" s="233">
        <v>0</v>
      </c>
      <c r="AH277" s="233">
        <v>0</v>
      </c>
      <c r="AI277" s="233">
        <v>0</v>
      </c>
      <c r="AJ277" s="233">
        <v>0</v>
      </c>
      <c r="AK277" s="233">
        <v>0</v>
      </c>
      <c r="AL277" s="233">
        <v>0</v>
      </c>
      <c r="AM277" s="233"/>
      <c r="AN277" s="233">
        <v>0</v>
      </c>
      <c r="AO277" s="233">
        <v>0</v>
      </c>
      <c r="AP277" s="233">
        <v>0</v>
      </c>
      <c r="AQ277" s="233">
        <v>0</v>
      </c>
      <c r="AR277" s="233">
        <v>0</v>
      </c>
      <c r="AS277" s="233">
        <v>0</v>
      </c>
      <c r="AT277" s="233">
        <v>0</v>
      </c>
      <c r="AU277" s="233">
        <v>0</v>
      </c>
      <c r="AV277" s="233">
        <v>0</v>
      </c>
      <c r="AW277" s="233">
        <v>0</v>
      </c>
      <c r="AX277" s="233">
        <v>0</v>
      </c>
      <c r="AY277" s="233">
        <v>0</v>
      </c>
      <c r="AZ277" s="233">
        <v>0</v>
      </c>
      <c r="BA277" s="233">
        <v>0</v>
      </c>
      <c r="BB277" s="233">
        <v>0</v>
      </c>
      <c r="BC277" s="233">
        <v>0</v>
      </c>
      <c r="BD277" s="233">
        <v>0</v>
      </c>
      <c r="BE277" s="233">
        <v>0</v>
      </c>
      <c r="BF277" s="233">
        <v>0</v>
      </c>
      <c r="BG277" s="233">
        <v>0</v>
      </c>
      <c r="BH277" s="233" t="s">
        <v>1676</v>
      </c>
      <c r="BI277" s="233">
        <v>0</v>
      </c>
      <c r="BJ277" s="233">
        <v>0</v>
      </c>
      <c r="BK277" s="233">
        <v>0</v>
      </c>
      <c r="BL277" s="233">
        <v>0</v>
      </c>
      <c r="BM277" s="233">
        <v>0</v>
      </c>
      <c r="BN277" s="233">
        <v>0</v>
      </c>
      <c r="BO277" s="233">
        <v>0</v>
      </c>
      <c r="BP277" s="233">
        <v>0</v>
      </c>
      <c r="BQ277" s="233">
        <v>0</v>
      </c>
      <c r="BR277" s="233">
        <v>0</v>
      </c>
      <c r="BS277" s="233">
        <v>0</v>
      </c>
      <c r="BT277" s="233">
        <v>0</v>
      </c>
      <c r="BU277" s="233">
        <v>0</v>
      </c>
      <c r="BV277" s="233">
        <v>0</v>
      </c>
      <c r="BW277" s="233">
        <v>0</v>
      </c>
      <c r="BX277" s="233">
        <v>0</v>
      </c>
      <c r="BY277" s="233">
        <v>0</v>
      </c>
      <c r="BZ277" s="233">
        <v>0</v>
      </c>
      <c r="CA277" s="233">
        <v>0</v>
      </c>
      <c r="CB277" s="343"/>
      <c r="CC277" s="343">
        <v>0</v>
      </c>
      <c r="CD277" s="346"/>
      <c r="CE277" s="253">
        <v>0</v>
      </c>
      <c r="CF277" s="233">
        <v>0</v>
      </c>
      <c r="CG277" s="233">
        <v>0</v>
      </c>
      <c r="CH277" s="233">
        <v>0</v>
      </c>
      <c r="CI277" s="234">
        <v>0</v>
      </c>
    </row>
    <row r="278" spans="1:87" s="145" customFormat="1" x14ac:dyDescent="0.2">
      <c r="A278" s="337" t="s">
        <v>281</v>
      </c>
      <c r="B278" s="334" t="s">
        <v>1927</v>
      </c>
      <c r="C278" s="232">
        <v>0</v>
      </c>
      <c r="D278" s="233">
        <v>210</v>
      </c>
      <c r="E278" s="233">
        <v>0</v>
      </c>
      <c r="F278" s="233">
        <v>1685</v>
      </c>
      <c r="G278" s="233">
        <v>0</v>
      </c>
      <c r="H278" s="233">
        <v>1890</v>
      </c>
      <c r="I278" s="233">
        <v>0</v>
      </c>
      <c r="J278" s="233">
        <v>0</v>
      </c>
      <c r="K278" s="233">
        <v>0</v>
      </c>
      <c r="L278" s="233">
        <v>0</v>
      </c>
      <c r="M278" s="233" t="s">
        <v>1676</v>
      </c>
      <c r="N278" s="233">
        <v>0</v>
      </c>
      <c r="O278" s="233">
        <v>0</v>
      </c>
      <c r="P278" s="233"/>
      <c r="Q278" s="233">
        <v>0</v>
      </c>
      <c r="R278" s="233">
        <v>0</v>
      </c>
      <c r="S278" s="233">
        <v>0</v>
      </c>
      <c r="T278" s="233">
        <v>0</v>
      </c>
      <c r="U278" s="233">
        <v>0</v>
      </c>
      <c r="V278" s="233">
        <v>0</v>
      </c>
      <c r="W278" s="233">
        <v>0</v>
      </c>
      <c r="X278" s="233">
        <v>0</v>
      </c>
      <c r="Y278" s="233">
        <v>0</v>
      </c>
      <c r="Z278" s="233">
        <v>0</v>
      </c>
      <c r="AA278" s="233" t="s">
        <v>1676</v>
      </c>
      <c r="AB278" s="233">
        <v>0</v>
      </c>
      <c r="AC278" s="233">
        <v>0</v>
      </c>
      <c r="AD278" s="233">
        <v>0</v>
      </c>
      <c r="AE278" s="233">
        <v>0</v>
      </c>
      <c r="AF278" s="233">
        <v>0</v>
      </c>
      <c r="AG278" s="233">
        <v>0</v>
      </c>
      <c r="AH278" s="233">
        <v>0</v>
      </c>
      <c r="AI278" s="233">
        <v>0</v>
      </c>
      <c r="AJ278" s="233">
        <v>0</v>
      </c>
      <c r="AK278" s="233">
        <v>0</v>
      </c>
      <c r="AL278" s="233">
        <v>0</v>
      </c>
      <c r="AM278" s="233"/>
      <c r="AN278" s="233">
        <v>0</v>
      </c>
      <c r="AO278" s="233">
        <v>0</v>
      </c>
      <c r="AP278" s="233">
        <v>0</v>
      </c>
      <c r="AQ278" s="233">
        <v>0</v>
      </c>
      <c r="AR278" s="233">
        <v>0</v>
      </c>
      <c r="AS278" s="233">
        <v>0</v>
      </c>
      <c r="AT278" s="233">
        <v>0</v>
      </c>
      <c r="AU278" s="233">
        <v>0</v>
      </c>
      <c r="AV278" s="233">
        <v>0</v>
      </c>
      <c r="AW278" s="233">
        <v>0</v>
      </c>
      <c r="AX278" s="233">
        <v>0</v>
      </c>
      <c r="AY278" s="233">
        <v>0</v>
      </c>
      <c r="AZ278" s="233">
        <v>0</v>
      </c>
      <c r="BA278" s="233">
        <v>0</v>
      </c>
      <c r="BB278" s="233">
        <v>0</v>
      </c>
      <c r="BC278" s="233">
        <v>0</v>
      </c>
      <c r="BD278" s="233">
        <v>0</v>
      </c>
      <c r="BE278" s="233">
        <v>0</v>
      </c>
      <c r="BF278" s="233">
        <v>0</v>
      </c>
      <c r="BG278" s="233">
        <v>0</v>
      </c>
      <c r="BH278" s="233">
        <v>0</v>
      </c>
      <c r="BI278" s="233">
        <v>0</v>
      </c>
      <c r="BJ278" s="233">
        <v>0</v>
      </c>
      <c r="BK278" s="233">
        <v>0</v>
      </c>
      <c r="BL278" s="233">
        <v>0</v>
      </c>
      <c r="BM278" s="233">
        <v>0</v>
      </c>
      <c r="BN278" s="233">
        <v>0</v>
      </c>
      <c r="BO278" s="233">
        <v>0</v>
      </c>
      <c r="BP278" s="233">
        <v>0</v>
      </c>
      <c r="BQ278" s="233">
        <v>0</v>
      </c>
      <c r="BR278" s="233">
        <v>0</v>
      </c>
      <c r="BS278" s="233">
        <v>0</v>
      </c>
      <c r="BT278" s="233">
        <v>0</v>
      </c>
      <c r="BU278" s="233">
        <v>0</v>
      </c>
      <c r="BV278" s="233">
        <v>0</v>
      </c>
      <c r="BW278" s="233">
        <v>0</v>
      </c>
      <c r="BX278" s="233">
        <v>0</v>
      </c>
      <c r="BY278" s="233">
        <v>0</v>
      </c>
      <c r="BZ278" s="233">
        <v>0</v>
      </c>
      <c r="CA278" s="233">
        <v>0</v>
      </c>
      <c r="CB278" s="343"/>
      <c r="CC278" s="343">
        <v>0</v>
      </c>
      <c r="CD278" s="346"/>
      <c r="CE278" s="253">
        <v>0</v>
      </c>
      <c r="CF278" s="233">
        <v>0</v>
      </c>
      <c r="CG278" s="233">
        <v>0</v>
      </c>
      <c r="CH278" s="233">
        <v>0</v>
      </c>
      <c r="CI278" s="234">
        <v>0</v>
      </c>
    </row>
    <row r="279" spans="1:87" s="145" customFormat="1" x14ac:dyDescent="0.2">
      <c r="A279" s="337" t="s">
        <v>269</v>
      </c>
      <c r="B279" s="334" t="s">
        <v>1928</v>
      </c>
      <c r="C279" s="232">
        <v>0</v>
      </c>
      <c r="D279" s="233">
        <v>445</v>
      </c>
      <c r="E279" s="233">
        <v>0</v>
      </c>
      <c r="F279" s="233">
        <v>420</v>
      </c>
      <c r="G279" s="233">
        <v>0</v>
      </c>
      <c r="H279" s="233">
        <v>0</v>
      </c>
      <c r="I279" s="233">
        <v>0</v>
      </c>
      <c r="J279" s="233">
        <v>0</v>
      </c>
      <c r="K279" s="233">
        <v>0</v>
      </c>
      <c r="L279" s="233">
        <v>0</v>
      </c>
      <c r="M279" s="233">
        <v>0</v>
      </c>
      <c r="N279" s="233">
        <v>0</v>
      </c>
      <c r="O279" s="233">
        <v>0</v>
      </c>
      <c r="P279" s="233"/>
      <c r="Q279" s="233">
        <v>0</v>
      </c>
      <c r="R279" s="233">
        <v>0</v>
      </c>
      <c r="S279" s="233">
        <v>0</v>
      </c>
      <c r="T279" s="233">
        <v>0</v>
      </c>
      <c r="U279" s="233">
        <v>0</v>
      </c>
      <c r="V279" s="233">
        <v>0</v>
      </c>
      <c r="W279" s="233">
        <v>0</v>
      </c>
      <c r="X279" s="233">
        <v>0</v>
      </c>
      <c r="Y279" s="233">
        <v>0</v>
      </c>
      <c r="Z279" s="233">
        <v>0</v>
      </c>
      <c r="AA279" s="233">
        <v>0</v>
      </c>
      <c r="AB279" s="233">
        <v>0</v>
      </c>
      <c r="AC279" s="233">
        <v>0</v>
      </c>
      <c r="AD279" s="233">
        <v>0</v>
      </c>
      <c r="AE279" s="233">
        <v>0</v>
      </c>
      <c r="AF279" s="233">
        <v>0</v>
      </c>
      <c r="AG279" s="233">
        <v>0</v>
      </c>
      <c r="AH279" s="233">
        <v>0</v>
      </c>
      <c r="AI279" s="233">
        <v>0</v>
      </c>
      <c r="AJ279" s="233">
        <v>0</v>
      </c>
      <c r="AK279" s="233">
        <v>0</v>
      </c>
      <c r="AL279" s="233">
        <v>0</v>
      </c>
      <c r="AM279" s="233"/>
      <c r="AN279" s="233">
        <v>0</v>
      </c>
      <c r="AO279" s="233">
        <v>0</v>
      </c>
      <c r="AP279" s="233">
        <v>0</v>
      </c>
      <c r="AQ279" s="233">
        <v>0</v>
      </c>
      <c r="AR279" s="233">
        <v>0</v>
      </c>
      <c r="AS279" s="233">
        <v>0</v>
      </c>
      <c r="AT279" s="233">
        <v>0</v>
      </c>
      <c r="AU279" s="233">
        <v>0</v>
      </c>
      <c r="AV279" s="233">
        <v>0</v>
      </c>
      <c r="AW279" s="233">
        <v>0</v>
      </c>
      <c r="AX279" s="233">
        <v>0</v>
      </c>
      <c r="AY279" s="233">
        <v>0</v>
      </c>
      <c r="AZ279" s="233">
        <v>0</v>
      </c>
      <c r="BA279" s="233">
        <v>0</v>
      </c>
      <c r="BB279" s="233">
        <v>0</v>
      </c>
      <c r="BC279" s="233">
        <v>0</v>
      </c>
      <c r="BD279" s="233">
        <v>0</v>
      </c>
      <c r="BE279" s="233">
        <v>0</v>
      </c>
      <c r="BF279" s="233">
        <v>0</v>
      </c>
      <c r="BG279" s="233">
        <v>0</v>
      </c>
      <c r="BH279" s="233">
        <v>0</v>
      </c>
      <c r="BI279" s="233">
        <v>0</v>
      </c>
      <c r="BJ279" s="233">
        <v>0</v>
      </c>
      <c r="BK279" s="233">
        <v>0</v>
      </c>
      <c r="BL279" s="233">
        <v>0</v>
      </c>
      <c r="BM279" s="233">
        <v>0</v>
      </c>
      <c r="BN279" s="233">
        <v>0</v>
      </c>
      <c r="BO279" s="233">
        <v>0</v>
      </c>
      <c r="BP279" s="233">
        <v>0</v>
      </c>
      <c r="BQ279" s="233">
        <v>0</v>
      </c>
      <c r="BR279" s="233">
        <v>0</v>
      </c>
      <c r="BS279" s="233" t="s">
        <v>1676</v>
      </c>
      <c r="BT279" s="233">
        <v>0</v>
      </c>
      <c r="BU279" s="233">
        <v>0</v>
      </c>
      <c r="BV279" s="233">
        <v>0</v>
      </c>
      <c r="BW279" s="233">
        <v>0</v>
      </c>
      <c r="BX279" s="233">
        <v>0</v>
      </c>
      <c r="BY279" s="233">
        <v>0</v>
      </c>
      <c r="BZ279" s="233">
        <v>0</v>
      </c>
      <c r="CA279" s="233">
        <v>0</v>
      </c>
      <c r="CB279" s="343"/>
      <c r="CC279" s="343">
        <v>0</v>
      </c>
      <c r="CD279" s="346"/>
      <c r="CE279" s="253">
        <v>0</v>
      </c>
      <c r="CF279" s="233">
        <v>0</v>
      </c>
      <c r="CG279" s="233">
        <v>0</v>
      </c>
      <c r="CH279" s="233">
        <v>0</v>
      </c>
      <c r="CI279" s="234">
        <v>0</v>
      </c>
    </row>
    <row r="280" spans="1:87" s="145" customFormat="1" x14ac:dyDescent="0.2">
      <c r="A280" s="337" t="s">
        <v>283</v>
      </c>
      <c r="B280" s="334" t="s">
        <v>1929</v>
      </c>
      <c r="C280" s="232">
        <v>0</v>
      </c>
      <c r="D280" s="233">
        <v>85</v>
      </c>
      <c r="E280" s="233">
        <v>20</v>
      </c>
      <c r="F280" s="233">
        <v>65</v>
      </c>
      <c r="G280" s="233">
        <v>20</v>
      </c>
      <c r="H280" s="233">
        <v>0</v>
      </c>
      <c r="I280" s="233">
        <v>0</v>
      </c>
      <c r="J280" s="233">
        <v>0</v>
      </c>
      <c r="K280" s="233">
        <v>0</v>
      </c>
      <c r="L280" s="233">
        <v>0</v>
      </c>
      <c r="M280" s="233">
        <v>0</v>
      </c>
      <c r="N280" s="233">
        <v>0</v>
      </c>
      <c r="O280" s="233">
        <v>0</v>
      </c>
      <c r="P280" s="233"/>
      <c r="Q280" s="233">
        <v>0</v>
      </c>
      <c r="R280" s="233">
        <v>0</v>
      </c>
      <c r="S280" s="233">
        <v>0</v>
      </c>
      <c r="T280" s="233">
        <v>0</v>
      </c>
      <c r="U280" s="233">
        <v>0</v>
      </c>
      <c r="V280" s="233">
        <v>0</v>
      </c>
      <c r="W280" s="233">
        <v>115</v>
      </c>
      <c r="X280" s="233">
        <v>0</v>
      </c>
      <c r="Y280" s="233">
        <v>0</v>
      </c>
      <c r="Z280" s="233">
        <v>0</v>
      </c>
      <c r="AA280" s="233">
        <v>0</v>
      </c>
      <c r="AB280" s="233">
        <v>0</v>
      </c>
      <c r="AC280" s="233">
        <v>0</v>
      </c>
      <c r="AD280" s="233">
        <v>0</v>
      </c>
      <c r="AE280" s="233">
        <v>0</v>
      </c>
      <c r="AF280" s="233">
        <v>0</v>
      </c>
      <c r="AG280" s="233">
        <v>0</v>
      </c>
      <c r="AH280" s="233">
        <v>0</v>
      </c>
      <c r="AI280" s="233">
        <v>0</v>
      </c>
      <c r="AJ280" s="233">
        <v>0</v>
      </c>
      <c r="AK280" s="233">
        <v>0</v>
      </c>
      <c r="AL280" s="233">
        <v>0</v>
      </c>
      <c r="AM280" s="233"/>
      <c r="AN280" s="233">
        <v>0</v>
      </c>
      <c r="AO280" s="233">
        <v>0</v>
      </c>
      <c r="AP280" s="233">
        <v>0</v>
      </c>
      <c r="AQ280" s="233">
        <v>0</v>
      </c>
      <c r="AR280" s="233">
        <v>0</v>
      </c>
      <c r="AS280" s="233">
        <v>0</v>
      </c>
      <c r="AT280" s="233">
        <v>0</v>
      </c>
      <c r="AU280" s="233">
        <v>0</v>
      </c>
      <c r="AV280" s="233">
        <v>0</v>
      </c>
      <c r="AW280" s="233">
        <v>0</v>
      </c>
      <c r="AX280" s="233">
        <v>0</v>
      </c>
      <c r="AY280" s="233">
        <v>0</v>
      </c>
      <c r="AZ280" s="233">
        <v>0</v>
      </c>
      <c r="BA280" s="233">
        <v>0</v>
      </c>
      <c r="BB280" s="233">
        <v>0</v>
      </c>
      <c r="BC280" s="233">
        <v>0</v>
      </c>
      <c r="BD280" s="233">
        <v>0</v>
      </c>
      <c r="BE280" s="233">
        <v>0</v>
      </c>
      <c r="BF280" s="233">
        <v>0</v>
      </c>
      <c r="BG280" s="233">
        <v>0</v>
      </c>
      <c r="BH280" s="233">
        <v>35</v>
      </c>
      <c r="BI280" s="233">
        <v>0</v>
      </c>
      <c r="BJ280" s="233">
        <v>0</v>
      </c>
      <c r="BK280" s="233">
        <v>0</v>
      </c>
      <c r="BL280" s="233">
        <v>0</v>
      </c>
      <c r="BM280" s="233">
        <v>0</v>
      </c>
      <c r="BN280" s="233">
        <v>0</v>
      </c>
      <c r="BO280" s="233">
        <v>0</v>
      </c>
      <c r="BP280" s="233">
        <v>0</v>
      </c>
      <c r="BQ280" s="233">
        <v>0</v>
      </c>
      <c r="BR280" s="233">
        <v>0</v>
      </c>
      <c r="BS280" s="233">
        <v>0</v>
      </c>
      <c r="BT280" s="233">
        <v>0</v>
      </c>
      <c r="BU280" s="233">
        <v>0</v>
      </c>
      <c r="BV280" s="233">
        <v>0</v>
      </c>
      <c r="BW280" s="233">
        <v>0</v>
      </c>
      <c r="BX280" s="233">
        <v>0</v>
      </c>
      <c r="BY280" s="233">
        <v>0</v>
      </c>
      <c r="BZ280" s="233">
        <v>0</v>
      </c>
      <c r="CA280" s="233">
        <v>0</v>
      </c>
      <c r="CB280" s="343"/>
      <c r="CC280" s="343">
        <v>0</v>
      </c>
      <c r="CD280" s="346"/>
      <c r="CE280" s="253">
        <v>0</v>
      </c>
      <c r="CF280" s="233">
        <v>0</v>
      </c>
      <c r="CG280" s="233">
        <v>0</v>
      </c>
      <c r="CH280" s="233">
        <v>0</v>
      </c>
      <c r="CI280" s="234">
        <v>0</v>
      </c>
    </row>
    <row r="281" spans="1:87" s="145" customFormat="1" x14ac:dyDescent="0.2">
      <c r="A281" s="337" t="s">
        <v>593</v>
      </c>
      <c r="B281" s="334" t="s">
        <v>1930</v>
      </c>
      <c r="C281" s="232">
        <v>0</v>
      </c>
      <c r="D281" s="233">
        <v>0</v>
      </c>
      <c r="E281" s="233">
        <v>0</v>
      </c>
      <c r="F281" s="233">
        <v>430</v>
      </c>
      <c r="G281" s="233">
        <v>0</v>
      </c>
      <c r="H281" s="233">
        <v>0</v>
      </c>
      <c r="I281" s="233">
        <v>0</v>
      </c>
      <c r="J281" s="233">
        <v>0</v>
      </c>
      <c r="K281" s="233">
        <v>0</v>
      </c>
      <c r="L281" s="233">
        <v>0</v>
      </c>
      <c r="M281" s="233">
        <v>0</v>
      </c>
      <c r="N281" s="233">
        <v>0</v>
      </c>
      <c r="O281" s="233">
        <v>0</v>
      </c>
      <c r="P281" s="233"/>
      <c r="Q281" s="233">
        <v>0</v>
      </c>
      <c r="R281" s="233">
        <v>90</v>
      </c>
      <c r="S281" s="233">
        <v>0</v>
      </c>
      <c r="T281" s="233">
        <v>0</v>
      </c>
      <c r="U281" s="233">
        <v>0</v>
      </c>
      <c r="V281" s="233">
        <v>0</v>
      </c>
      <c r="W281" s="233">
        <v>0</v>
      </c>
      <c r="X281" s="233">
        <v>0</v>
      </c>
      <c r="Y281" s="233">
        <v>0</v>
      </c>
      <c r="Z281" s="233">
        <v>0</v>
      </c>
      <c r="AA281" s="233">
        <v>0</v>
      </c>
      <c r="AB281" s="233">
        <v>0</v>
      </c>
      <c r="AC281" s="233">
        <v>0</v>
      </c>
      <c r="AD281" s="233">
        <v>0</v>
      </c>
      <c r="AE281" s="233">
        <v>0</v>
      </c>
      <c r="AF281" s="233">
        <v>0</v>
      </c>
      <c r="AG281" s="233">
        <v>0</v>
      </c>
      <c r="AH281" s="233">
        <v>0</v>
      </c>
      <c r="AI281" s="233">
        <v>0</v>
      </c>
      <c r="AJ281" s="233">
        <v>0</v>
      </c>
      <c r="AK281" s="233">
        <v>0</v>
      </c>
      <c r="AL281" s="233">
        <v>0</v>
      </c>
      <c r="AM281" s="233"/>
      <c r="AN281" s="233">
        <v>0</v>
      </c>
      <c r="AO281" s="233">
        <v>0</v>
      </c>
      <c r="AP281" s="233">
        <v>0</v>
      </c>
      <c r="AQ281" s="233">
        <v>0</v>
      </c>
      <c r="AR281" s="233">
        <v>0</v>
      </c>
      <c r="AS281" s="233">
        <v>0</v>
      </c>
      <c r="AT281" s="233">
        <v>0</v>
      </c>
      <c r="AU281" s="233">
        <v>0</v>
      </c>
      <c r="AV281" s="233">
        <v>0</v>
      </c>
      <c r="AW281" s="233">
        <v>0</v>
      </c>
      <c r="AX281" s="233">
        <v>0</v>
      </c>
      <c r="AY281" s="233">
        <v>0</v>
      </c>
      <c r="AZ281" s="233">
        <v>0</v>
      </c>
      <c r="BA281" s="233">
        <v>0</v>
      </c>
      <c r="BB281" s="233">
        <v>0</v>
      </c>
      <c r="BC281" s="233">
        <v>0</v>
      </c>
      <c r="BD281" s="233">
        <v>0</v>
      </c>
      <c r="BE281" s="233">
        <v>0</v>
      </c>
      <c r="BF281" s="233">
        <v>0</v>
      </c>
      <c r="BG281" s="233">
        <v>0</v>
      </c>
      <c r="BH281" s="233">
        <v>0</v>
      </c>
      <c r="BI281" s="233">
        <v>0</v>
      </c>
      <c r="BJ281" s="233">
        <v>0</v>
      </c>
      <c r="BK281" s="233">
        <v>0</v>
      </c>
      <c r="BL281" s="233">
        <v>0</v>
      </c>
      <c r="BM281" s="233">
        <v>0</v>
      </c>
      <c r="BN281" s="233">
        <v>0</v>
      </c>
      <c r="BO281" s="233">
        <v>0</v>
      </c>
      <c r="BP281" s="233">
        <v>0</v>
      </c>
      <c r="BQ281" s="233">
        <v>0</v>
      </c>
      <c r="BR281" s="233">
        <v>0</v>
      </c>
      <c r="BS281" s="233">
        <v>0</v>
      </c>
      <c r="BT281" s="233">
        <v>0</v>
      </c>
      <c r="BU281" s="233">
        <v>0</v>
      </c>
      <c r="BV281" s="233">
        <v>0</v>
      </c>
      <c r="BW281" s="233">
        <v>0</v>
      </c>
      <c r="BX281" s="233">
        <v>0</v>
      </c>
      <c r="BY281" s="233">
        <v>0</v>
      </c>
      <c r="BZ281" s="233">
        <v>0</v>
      </c>
      <c r="CA281" s="233">
        <v>0</v>
      </c>
      <c r="CB281" s="343"/>
      <c r="CC281" s="343">
        <v>0</v>
      </c>
      <c r="CD281" s="346"/>
      <c r="CE281" s="253">
        <v>0</v>
      </c>
      <c r="CF281" s="233">
        <v>0</v>
      </c>
      <c r="CG281" s="233">
        <v>0</v>
      </c>
      <c r="CH281" s="233">
        <v>0</v>
      </c>
      <c r="CI281" s="234">
        <v>0</v>
      </c>
    </row>
    <row r="282" spans="1:87" s="145" customFormat="1" x14ac:dyDescent="0.2">
      <c r="A282" s="337" t="s">
        <v>271</v>
      </c>
      <c r="B282" s="334" t="s">
        <v>1931</v>
      </c>
      <c r="C282" s="232">
        <v>0</v>
      </c>
      <c r="D282" s="233">
        <v>45</v>
      </c>
      <c r="E282" s="233" t="s">
        <v>1676</v>
      </c>
      <c r="F282" s="233">
        <v>820</v>
      </c>
      <c r="G282" s="233">
        <v>0</v>
      </c>
      <c r="H282" s="233">
        <v>0</v>
      </c>
      <c r="I282" s="233">
        <v>0</v>
      </c>
      <c r="J282" s="233">
        <v>0</v>
      </c>
      <c r="K282" s="233">
        <v>0</v>
      </c>
      <c r="L282" s="233">
        <v>0</v>
      </c>
      <c r="M282" s="233">
        <v>0</v>
      </c>
      <c r="N282" s="233">
        <v>0</v>
      </c>
      <c r="O282" s="233">
        <v>0</v>
      </c>
      <c r="P282" s="233"/>
      <c r="Q282" s="233">
        <v>0</v>
      </c>
      <c r="R282" s="233">
        <v>0</v>
      </c>
      <c r="S282" s="233">
        <v>0</v>
      </c>
      <c r="T282" s="233">
        <v>0</v>
      </c>
      <c r="U282" s="233">
        <v>0</v>
      </c>
      <c r="V282" s="233">
        <v>0</v>
      </c>
      <c r="W282" s="233">
        <v>0</v>
      </c>
      <c r="X282" s="233">
        <v>0</v>
      </c>
      <c r="Y282" s="233">
        <v>0</v>
      </c>
      <c r="Z282" s="233">
        <v>0</v>
      </c>
      <c r="AA282" s="233" t="s">
        <v>1676</v>
      </c>
      <c r="AB282" s="233">
        <v>0</v>
      </c>
      <c r="AC282" s="233">
        <v>0</v>
      </c>
      <c r="AD282" s="233">
        <v>0</v>
      </c>
      <c r="AE282" s="233">
        <v>0</v>
      </c>
      <c r="AF282" s="233">
        <v>0</v>
      </c>
      <c r="AG282" s="233">
        <v>0</v>
      </c>
      <c r="AH282" s="233">
        <v>0</v>
      </c>
      <c r="AI282" s="233">
        <v>0</v>
      </c>
      <c r="AJ282" s="233">
        <v>0</v>
      </c>
      <c r="AK282" s="233">
        <v>0</v>
      </c>
      <c r="AL282" s="233">
        <v>0</v>
      </c>
      <c r="AM282" s="233"/>
      <c r="AN282" s="233">
        <v>0</v>
      </c>
      <c r="AO282" s="233">
        <v>0</v>
      </c>
      <c r="AP282" s="233">
        <v>0</v>
      </c>
      <c r="AQ282" s="233">
        <v>0</v>
      </c>
      <c r="AR282" s="233">
        <v>0</v>
      </c>
      <c r="AS282" s="233">
        <v>0</v>
      </c>
      <c r="AT282" s="233">
        <v>0</v>
      </c>
      <c r="AU282" s="233">
        <v>0</v>
      </c>
      <c r="AV282" s="233">
        <v>0</v>
      </c>
      <c r="AW282" s="233">
        <v>0</v>
      </c>
      <c r="AX282" s="233">
        <v>0</v>
      </c>
      <c r="AY282" s="233">
        <v>0</v>
      </c>
      <c r="AZ282" s="233">
        <v>0</v>
      </c>
      <c r="BA282" s="233">
        <v>0</v>
      </c>
      <c r="BB282" s="233">
        <v>0</v>
      </c>
      <c r="BC282" s="233">
        <v>0</v>
      </c>
      <c r="BD282" s="233">
        <v>0</v>
      </c>
      <c r="BE282" s="233">
        <v>0</v>
      </c>
      <c r="BF282" s="233">
        <v>0</v>
      </c>
      <c r="BG282" s="233">
        <v>0</v>
      </c>
      <c r="BH282" s="233">
        <v>0</v>
      </c>
      <c r="BI282" s="233">
        <v>0</v>
      </c>
      <c r="BJ282" s="233">
        <v>0</v>
      </c>
      <c r="BK282" s="233">
        <v>0</v>
      </c>
      <c r="BL282" s="233">
        <v>0</v>
      </c>
      <c r="BM282" s="233">
        <v>0</v>
      </c>
      <c r="BN282" s="233">
        <v>0</v>
      </c>
      <c r="BO282" s="233">
        <v>0</v>
      </c>
      <c r="BP282" s="233">
        <v>0</v>
      </c>
      <c r="BQ282" s="233">
        <v>0</v>
      </c>
      <c r="BR282" s="233">
        <v>0</v>
      </c>
      <c r="BS282" s="233">
        <v>0</v>
      </c>
      <c r="BT282" s="233">
        <v>0</v>
      </c>
      <c r="BU282" s="233">
        <v>0</v>
      </c>
      <c r="BV282" s="233">
        <v>0</v>
      </c>
      <c r="BW282" s="233">
        <v>0</v>
      </c>
      <c r="BX282" s="233">
        <v>0</v>
      </c>
      <c r="BY282" s="233">
        <v>0</v>
      </c>
      <c r="BZ282" s="233">
        <v>0</v>
      </c>
      <c r="CA282" s="233">
        <v>0</v>
      </c>
      <c r="CB282" s="343"/>
      <c r="CC282" s="343">
        <v>0</v>
      </c>
      <c r="CD282" s="346"/>
      <c r="CE282" s="253">
        <v>0</v>
      </c>
      <c r="CF282" s="233">
        <v>0</v>
      </c>
      <c r="CG282" s="233">
        <v>0</v>
      </c>
      <c r="CH282" s="233">
        <v>0</v>
      </c>
      <c r="CI282" s="234">
        <v>0</v>
      </c>
    </row>
    <row r="283" spans="1:87" s="145" customFormat="1" x14ac:dyDescent="0.2">
      <c r="A283" s="337" t="s">
        <v>562</v>
      </c>
      <c r="B283" s="334" t="s">
        <v>1932</v>
      </c>
      <c r="C283" s="232">
        <v>0</v>
      </c>
      <c r="D283" s="233">
        <v>0</v>
      </c>
      <c r="E283" s="233">
        <v>0</v>
      </c>
      <c r="F283" s="233">
        <v>50</v>
      </c>
      <c r="G283" s="233">
        <v>0</v>
      </c>
      <c r="H283" s="233">
        <v>20</v>
      </c>
      <c r="I283" s="233">
        <v>0</v>
      </c>
      <c r="J283" s="233">
        <v>0</v>
      </c>
      <c r="K283" s="233">
        <v>0</v>
      </c>
      <c r="L283" s="233">
        <v>0</v>
      </c>
      <c r="M283" s="233">
        <v>0</v>
      </c>
      <c r="N283" s="233">
        <v>0</v>
      </c>
      <c r="O283" s="233">
        <v>0</v>
      </c>
      <c r="P283" s="233"/>
      <c r="Q283" s="233">
        <v>0</v>
      </c>
      <c r="R283" s="233">
        <v>0</v>
      </c>
      <c r="S283" s="233">
        <v>0</v>
      </c>
      <c r="T283" s="233">
        <v>0</v>
      </c>
      <c r="U283" s="233">
        <v>0</v>
      </c>
      <c r="V283" s="233">
        <v>0</v>
      </c>
      <c r="W283" s="233">
        <v>335</v>
      </c>
      <c r="X283" s="233">
        <v>0</v>
      </c>
      <c r="Y283" s="233">
        <v>0</v>
      </c>
      <c r="Z283" s="233">
        <v>0</v>
      </c>
      <c r="AA283" s="233">
        <v>0</v>
      </c>
      <c r="AB283" s="233">
        <v>0</v>
      </c>
      <c r="AC283" s="233">
        <v>0</v>
      </c>
      <c r="AD283" s="233">
        <v>0</v>
      </c>
      <c r="AE283" s="233">
        <v>0</v>
      </c>
      <c r="AF283" s="233">
        <v>0</v>
      </c>
      <c r="AG283" s="233">
        <v>0</v>
      </c>
      <c r="AH283" s="233">
        <v>0</v>
      </c>
      <c r="AI283" s="233">
        <v>0</v>
      </c>
      <c r="AJ283" s="233">
        <v>0</v>
      </c>
      <c r="AK283" s="233">
        <v>0</v>
      </c>
      <c r="AL283" s="233">
        <v>0</v>
      </c>
      <c r="AM283" s="233"/>
      <c r="AN283" s="233">
        <v>0</v>
      </c>
      <c r="AO283" s="233">
        <v>0</v>
      </c>
      <c r="AP283" s="233">
        <v>0</v>
      </c>
      <c r="AQ283" s="233">
        <v>0</v>
      </c>
      <c r="AR283" s="233">
        <v>0</v>
      </c>
      <c r="AS283" s="233">
        <v>0</v>
      </c>
      <c r="AT283" s="233">
        <v>0</v>
      </c>
      <c r="AU283" s="233">
        <v>0</v>
      </c>
      <c r="AV283" s="233">
        <v>0</v>
      </c>
      <c r="AW283" s="233">
        <v>0</v>
      </c>
      <c r="AX283" s="233">
        <v>0</v>
      </c>
      <c r="AY283" s="233">
        <v>0</v>
      </c>
      <c r="AZ283" s="233">
        <v>0</v>
      </c>
      <c r="BA283" s="233">
        <v>0</v>
      </c>
      <c r="BB283" s="233">
        <v>0</v>
      </c>
      <c r="BC283" s="233">
        <v>0</v>
      </c>
      <c r="BD283" s="233">
        <v>0</v>
      </c>
      <c r="BE283" s="233">
        <v>0</v>
      </c>
      <c r="BF283" s="233">
        <v>0</v>
      </c>
      <c r="BG283" s="233">
        <v>0</v>
      </c>
      <c r="BH283" s="233" t="s">
        <v>1676</v>
      </c>
      <c r="BI283" s="233">
        <v>0</v>
      </c>
      <c r="BJ283" s="233">
        <v>0</v>
      </c>
      <c r="BK283" s="233">
        <v>0</v>
      </c>
      <c r="BL283" s="233">
        <v>0</v>
      </c>
      <c r="BM283" s="233">
        <v>0</v>
      </c>
      <c r="BN283" s="233">
        <v>0</v>
      </c>
      <c r="BO283" s="233">
        <v>0</v>
      </c>
      <c r="BP283" s="233">
        <v>0</v>
      </c>
      <c r="BQ283" s="233">
        <v>0</v>
      </c>
      <c r="BR283" s="233">
        <v>0</v>
      </c>
      <c r="BS283" s="233">
        <v>0</v>
      </c>
      <c r="BT283" s="233">
        <v>0</v>
      </c>
      <c r="BU283" s="233">
        <v>0</v>
      </c>
      <c r="BV283" s="233">
        <v>0</v>
      </c>
      <c r="BW283" s="233">
        <v>0</v>
      </c>
      <c r="BX283" s="233">
        <v>0</v>
      </c>
      <c r="BY283" s="233">
        <v>0</v>
      </c>
      <c r="BZ283" s="233">
        <v>0</v>
      </c>
      <c r="CA283" s="233">
        <v>0</v>
      </c>
      <c r="CB283" s="343"/>
      <c r="CC283" s="343">
        <v>0</v>
      </c>
      <c r="CD283" s="346"/>
      <c r="CE283" s="253">
        <v>0</v>
      </c>
      <c r="CF283" s="233">
        <v>0</v>
      </c>
      <c r="CG283" s="233">
        <v>0</v>
      </c>
      <c r="CH283" s="233">
        <v>0</v>
      </c>
      <c r="CI283" s="234">
        <v>0</v>
      </c>
    </row>
    <row r="284" spans="1:87" s="145" customFormat="1" x14ac:dyDescent="0.2">
      <c r="A284" s="337" t="s">
        <v>284</v>
      </c>
      <c r="B284" s="334" t="s">
        <v>1933</v>
      </c>
      <c r="C284" s="232">
        <v>0</v>
      </c>
      <c r="D284" s="233">
        <v>135</v>
      </c>
      <c r="E284" s="233">
        <v>0</v>
      </c>
      <c r="F284" s="233">
        <v>970</v>
      </c>
      <c r="G284" s="233">
        <v>0</v>
      </c>
      <c r="H284" s="233">
        <v>1900</v>
      </c>
      <c r="I284" s="233">
        <v>0</v>
      </c>
      <c r="J284" s="233">
        <v>0</v>
      </c>
      <c r="K284" s="233">
        <v>0</v>
      </c>
      <c r="L284" s="233">
        <v>0</v>
      </c>
      <c r="M284" s="233">
        <v>0</v>
      </c>
      <c r="N284" s="233">
        <v>0</v>
      </c>
      <c r="O284" s="233">
        <v>0</v>
      </c>
      <c r="P284" s="233"/>
      <c r="Q284" s="233">
        <v>0</v>
      </c>
      <c r="R284" s="233">
        <v>0</v>
      </c>
      <c r="S284" s="233">
        <v>0</v>
      </c>
      <c r="T284" s="233">
        <v>0</v>
      </c>
      <c r="U284" s="233">
        <v>0</v>
      </c>
      <c r="V284" s="233">
        <v>0</v>
      </c>
      <c r="W284" s="233">
        <v>30</v>
      </c>
      <c r="X284" s="233">
        <v>0</v>
      </c>
      <c r="Y284" s="233">
        <v>0</v>
      </c>
      <c r="Z284" s="233">
        <v>0</v>
      </c>
      <c r="AA284" s="233">
        <v>0</v>
      </c>
      <c r="AB284" s="233">
        <v>0</v>
      </c>
      <c r="AC284" s="233">
        <v>0</v>
      </c>
      <c r="AD284" s="233">
        <v>0</v>
      </c>
      <c r="AE284" s="233">
        <v>0</v>
      </c>
      <c r="AF284" s="233">
        <v>0</v>
      </c>
      <c r="AG284" s="233">
        <v>0</v>
      </c>
      <c r="AH284" s="233">
        <v>0</v>
      </c>
      <c r="AI284" s="233">
        <v>0</v>
      </c>
      <c r="AJ284" s="233">
        <v>0</v>
      </c>
      <c r="AK284" s="233">
        <v>0</v>
      </c>
      <c r="AL284" s="233">
        <v>0</v>
      </c>
      <c r="AM284" s="233"/>
      <c r="AN284" s="233">
        <v>0</v>
      </c>
      <c r="AO284" s="233">
        <v>0</v>
      </c>
      <c r="AP284" s="233">
        <v>0</v>
      </c>
      <c r="AQ284" s="233">
        <v>0</v>
      </c>
      <c r="AR284" s="233">
        <v>0</v>
      </c>
      <c r="AS284" s="233">
        <v>0</v>
      </c>
      <c r="AT284" s="233">
        <v>0</v>
      </c>
      <c r="AU284" s="233">
        <v>0</v>
      </c>
      <c r="AV284" s="233">
        <v>0</v>
      </c>
      <c r="AW284" s="233">
        <v>0</v>
      </c>
      <c r="AX284" s="233">
        <v>0</v>
      </c>
      <c r="AY284" s="233">
        <v>0</v>
      </c>
      <c r="AZ284" s="233">
        <v>0</v>
      </c>
      <c r="BA284" s="233">
        <v>0</v>
      </c>
      <c r="BB284" s="233">
        <v>0</v>
      </c>
      <c r="BC284" s="233">
        <v>0</v>
      </c>
      <c r="BD284" s="233">
        <v>0</v>
      </c>
      <c r="BE284" s="233">
        <v>0</v>
      </c>
      <c r="BF284" s="233">
        <v>0</v>
      </c>
      <c r="BG284" s="233">
        <v>0</v>
      </c>
      <c r="BH284" s="233">
        <v>0</v>
      </c>
      <c r="BI284" s="233">
        <v>0</v>
      </c>
      <c r="BJ284" s="233">
        <v>0</v>
      </c>
      <c r="BK284" s="233">
        <v>0</v>
      </c>
      <c r="BL284" s="233">
        <v>0</v>
      </c>
      <c r="BM284" s="233">
        <v>0</v>
      </c>
      <c r="BN284" s="233">
        <v>0</v>
      </c>
      <c r="BO284" s="233">
        <v>0</v>
      </c>
      <c r="BP284" s="233">
        <v>0</v>
      </c>
      <c r="BQ284" s="233">
        <v>0</v>
      </c>
      <c r="BR284" s="233">
        <v>0</v>
      </c>
      <c r="BS284" s="233">
        <v>0</v>
      </c>
      <c r="BT284" s="233">
        <v>0</v>
      </c>
      <c r="BU284" s="233">
        <v>0</v>
      </c>
      <c r="BV284" s="233">
        <v>0</v>
      </c>
      <c r="BW284" s="233">
        <v>0</v>
      </c>
      <c r="BX284" s="233">
        <v>0</v>
      </c>
      <c r="BY284" s="233">
        <v>0</v>
      </c>
      <c r="BZ284" s="233">
        <v>0</v>
      </c>
      <c r="CA284" s="233">
        <v>0</v>
      </c>
      <c r="CB284" s="343"/>
      <c r="CC284" s="343">
        <v>0</v>
      </c>
      <c r="CD284" s="346"/>
      <c r="CE284" s="253">
        <v>0</v>
      </c>
      <c r="CF284" s="233">
        <v>0</v>
      </c>
      <c r="CG284" s="233">
        <v>0</v>
      </c>
      <c r="CH284" s="233">
        <v>0</v>
      </c>
      <c r="CI284" s="234">
        <v>0</v>
      </c>
    </row>
    <row r="285" spans="1:87" s="145" customFormat="1" x14ac:dyDescent="0.2">
      <c r="A285" s="337" t="s">
        <v>578</v>
      </c>
      <c r="B285" s="334" t="s">
        <v>1934</v>
      </c>
      <c r="C285" s="232">
        <v>0</v>
      </c>
      <c r="D285" s="233">
        <v>0</v>
      </c>
      <c r="E285" s="233">
        <v>0</v>
      </c>
      <c r="F285" s="233">
        <v>645</v>
      </c>
      <c r="G285" s="233">
        <v>0</v>
      </c>
      <c r="H285" s="233">
        <v>0</v>
      </c>
      <c r="I285" s="233">
        <v>0</v>
      </c>
      <c r="J285" s="233">
        <v>0</v>
      </c>
      <c r="K285" s="233">
        <v>0</v>
      </c>
      <c r="L285" s="233">
        <v>0</v>
      </c>
      <c r="M285" s="233">
        <v>0</v>
      </c>
      <c r="N285" s="233">
        <v>0</v>
      </c>
      <c r="O285" s="233">
        <v>0</v>
      </c>
      <c r="P285" s="233"/>
      <c r="Q285" s="233">
        <v>0</v>
      </c>
      <c r="R285" s="233">
        <v>0</v>
      </c>
      <c r="S285" s="233">
        <v>0</v>
      </c>
      <c r="T285" s="233">
        <v>0</v>
      </c>
      <c r="U285" s="233">
        <v>0</v>
      </c>
      <c r="V285" s="233">
        <v>0</v>
      </c>
      <c r="W285" s="233">
        <v>0</v>
      </c>
      <c r="X285" s="233">
        <v>0</v>
      </c>
      <c r="Y285" s="233">
        <v>0</v>
      </c>
      <c r="Z285" s="233">
        <v>0</v>
      </c>
      <c r="AA285" s="233">
        <v>0</v>
      </c>
      <c r="AB285" s="233">
        <v>0</v>
      </c>
      <c r="AC285" s="233">
        <v>0</v>
      </c>
      <c r="AD285" s="233">
        <v>0</v>
      </c>
      <c r="AE285" s="233">
        <v>0</v>
      </c>
      <c r="AF285" s="233">
        <v>0</v>
      </c>
      <c r="AG285" s="233">
        <v>0</v>
      </c>
      <c r="AH285" s="233">
        <v>0</v>
      </c>
      <c r="AI285" s="233">
        <v>0</v>
      </c>
      <c r="AJ285" s="233">
        <v>0</v>
      </c>
      <c r="AK285" s="233">
        <v>0</v>
      </c>
      <c r="AL285" s="233">
        <v>0</v>
      </c>
      <c r="AM285" s="233"/>
      <c r="AN285" s="233">
        <v>0</v>
      </c>
      <c r="AO285" s="233">
        <v>0</v>
      </c>
      <c r="AP285" s="233">
        <v>0</v>
      </c>
      <c r="AQ285" s="233">
        <v>0</v>
      </c>
      <c r="AR285" s="233">
        <v>0</v>
      </c>
      <c r="AS285" s="233">
        <v>0</v>
      </c>
      <c r="AT285" s="233">
        <v>0</v>
      </c>
      <c r="AU285" s="233">
        <v>0</v>
      </c>
      <c r="AV285" s="233">
        <v>0</v>
      </c>
      <c r="AW285" s="233">
        <v>0</v>
      </c>
      <c r="AX285" s="233">
        <v>0</v>
      </c>
      <c r="AY285" s="233">
        <v>0</v>
      </c>
      <c r="AZ285" s="233">
        <v>0</v>
      </c>
      <c r="BA285" s="233">
        <v>0</v>
      </c>
      <c r="BB285" s="233">
        <v>0</v>
      </c>
      <c r="BC285" s="233">
        <v>0</v>
      </c>
      <c r="BD285" s="233">
        <v>0</v>
      </c>
      <c r="BE285" s="233">
        <v>0</v>
      </c>
      <c r="BF285" s="233">
        <v>0</v>
      </c>
      <c r="BG285" s="233">
        <v>0</v>
      </c>
      <c r="BH285" s="233">
        <v>0</v>
      </c>
      <c r="BI285" s="233">
        <v>0</v>
      </c>
      <c r="BJ285" s="233">
        <v>0</v>
      </c>
      <c r="BK285" s="233">
        <v>0</v>
      </c>
      <c r="BL285" s="233">
        <v>0</v>
      </c>
      <c r="BM285" s="233">
        <v>0</v>
      </c>
      <c r="BN285" s="233">
        <v>0</v>
      </c>
      <c r="BO285" s="233">
        <v>0</v>
      </c>
      <c r="BP285" s="233">
        <v>0</v>
      </c>
      <c r="BQ285" s="233">
        <v>0</v>
      </c>
      <c r="BR285" s="233">
        <v>0</v>
      </c>
      <c r="BS285" s="233">
        <v>0</v>
      </c>
      <c r="BT285" s="233">
        <v>0</v>
      </c>
      <c r="BU285" s="233">
        <v>0</v>
      </c>
      <c r="BV285" s="233">
        <v>0</v>
      </c>
      <c r="BW285" s="233">
        <v>0</v>
      </c>
      <c r="BX285" s="233">
        <v>0</v>
      </c>
      <c r="BY285" s="233">
        <v>0</v>
      </c>
      <c r="BZ285" s="233">
        <v>0</v>
      </c>
      <c r="CA285" s="233">
        <v>0</v>
      </c>
      <c r="CB285" s="343"/>
      <c r="CC285" s="343">
        <v>0</v>
      </c>
      <c r="CD285" s="346"/>
      <c r="CE285" s="253">
        <v>0</v>
      </c>
      <c r="CF285" s="233">
        <v>0</v>
      </c>
      <c r="CG285" s="233">
        <v>0</v>
      </c>
      <c r="CH285" s="233">
        <v>0</v>
      </c>
      <c r="CI285" s="234">
        <v>0</v>
      </c>
    </row>
    <row r="286" spans="1:87" s="145" customFormat="1" x14ac:dyDescent="0.2">
      <c r="A286" s="337" t="s">
        <v>1589</v>
      </c>
      <c r="B286" s="334" t="s">
        <v>1935</v>
      </c>
      <c r="C286" s="232">
        <v>0</v>
      </c>
      <c r="D286" s="233">
        <v>0</v>
      </c>
      <c r="E286" s="233">
        <v>0</v>
      </c>
      <c r="F286" s="233">
        <v>25</v>
      </c>
      <c r="G286" s="233">
        <v>0</v>
      </c>
      <c r="H286" s="233">
        <v>0</v>
      </c>
      <c r="I286" s="233">
        <v>0</v>
      </c>
      <c r="J286" s="233">
        <v>0</v>
      </c>
      <c r="K286" s="233">
        <v>0</v>
      </c>
      <c r="L286" s="233">
        <v>0</v>
      </c>
      <c r="M286" s="233">
        <v>0</v>
      </c>
      <c r="N286" s="233">
        <v>0</v>
      </c>
      <c r="O286" s="233">
        <v>0</v>
      </c>
      <c r="P286" s="233"/>
      <c r="Q286" s="233">
        <v>0</v>
      </c>
      <c r="R286" s="233">
        <v>0</v>
      </c>
      <c r="S286" s="233">
        <v>0</v>
      </c>
      <c r="T286" s="233">
        <v>0</v>
      </c>
      <c r="U286" s="233">
        <v>0</v>
      </c>
      <c r="V286" s="233">
        <v>0</v>
      </c>
      <c r="W286" s="233">
        <v>0</v>
      </c>
      <c r="X286" s="233">
        <v>0</v>
      </c>
      <c r="Y286" s="233">
        <v>0</v>
      </c>
      <c r="Z286" s="233">
        <v>0</v>
      </c>
      <c r="AA286" s="233">
        <v>0</v>
      </c>
      <c r="AB286" s="233">
        <v>0</v>
      </c>
      <c r="AC286" s="233">
        <v>0</v>
      </c>
      <c r="AD286" s="233">
        <v>0</v>
      </c>
      <c r="AE286" s="233">
        <v>0</v>
      </c>
      <c r="AF286" s="233">
        <v>0</v>
      </c>
      <c r="AG286" s="233">
        <v>0</v>
      </c>
      <c r="AH286" s="233">
        <v>0</v>
      </c>
      <c r="AI286" s="233">
        <v>0</v>
      </c>
      <c r="AJ286" s="233">
        <v>0</v>
      </c>
      <c r="AK286" s="233">
        <v>0</v>
      </c>
      <c r="AL286" s="233">
        <v>0</v>
      </c>
      <c r="AM286" s="233"/>
      <c r="AN286" s="233">
        <v>0</v>
      </c>
      <c r="AO286" s="233">
        <v>0</v>
      </c>
      <c r="AP286" s="233">
        <v>0</v>
      </c>
      <c r="AQ286" s="233">
        <v>0</v>
      </c>
      <c r="AR286" s="233">
        <v>0</v>
      </c>
      <c r="AS286" s="233">
        <v>0</v>
      </c>
      <c r="AT286" s="233">
        <v>0</v>
      </c>
      <c r="AU286" s="233">
        <v>0</v>
      </c>
      <c r="AV286" s="233">
        <v>0</v>
      </c>
      <c r="AW286" s="233">
        <v>0</v>
      </c>
      <c r="AX286" s="233">
        <v>0</v>
      </c>
      <c r="AY286" s="233">
        <v>0</v>
      </c>
      <c r="AZ286" s="233">
        <v>0</v>
      </c>
      <c r="BA286" s="233">
        <v>0</v>
      </c>
      <c r="BB286" s="233">
        <v>0</v>
      </c>
      <c r="BC286" s="233">
        <v>0</v>
      </c>
      <c r="BD286" s="233">
        <v>0</v>
      </c>
      <c r="BE286" s="233">
        <v>0</v>
      </c>
      <c r="BF286" s="233">
        <v>0</v>
      </c>
      <c r="BG286" s="233">
        <v>0</v>
      </c>
      <c r="BH286" s="233">
        <v>0</v>
      </c>
      <c r="BI286" s="233">
        <v>0</v>
      </c>
      <c r="BJ286" s="233">
        <v>0</v>
      </c>
      <c r="BK286" s="233">
        <v>0</v>
      </c>
      <c r="BL286" s="233">
        <v>0</v>
      </c>
      <c r="BM286" s="233">
        <v>0</v>
      </c>
      <c r="BN286" s="233">
        <v>0</v>
      </c>
      <c r="BO286" s="233">
        <v>0</v>
      </c>
      <c r="BP286" s="233">
        <v>0</v>
      </c>
      <c r="BQ286" s="233">
        <v>0</v>
      </c>
      <c r="BR286" s="233">
        <v>0</v>
      </c>
      <c r="BS286" s="233">
        <v>0</v>
      </c>
      <c r="BT286" s="233">
        <v>0</v>
      </c>
      <c r="BU286" s="233">
        <v>0</v>
      </c>
      <c r="BV286" s="233">
        <v>0</v>
      </c>
      <c r="BW286" s="233">
        <v>0</v>
      </c>
      <c r="BX286" s="233">
        <v>0</v>
      </c>
      <c r="BY286" s="233">
        <v>0</v>
      </c>
      <c r="BZ286" s="233">
        <v>0</v>
      </c>
      <c r="CA286" s="233">
        <v>0</v>
      </c>
      <c r="CB286" s="343"/>
      <c r="CC286" s="343">
        <v>0</v>
      </c>
      <c r="CD286" s="346"/>
      <c r="CE286" s="253">
        <v>0</v>
      </c>
      <c r="CF286" s="233">
        <v>0</v>
      </c>
      <c r="CG286" s="233">
        <v>0</v>
      </c>
      <c r="CH286" s="233">
        <v>0</v>
      </c>
      <c r="CI286" s="234">
        <v>0</v>
      </c>
    </row>
    <row r="287" spans="1:87" s="145" customFormat="1" x14ac:dyDescent="0.2">
      <c r="A287" s="337" t="s">
        <v>558</v>
      </c>
      <c r="B287" s="334" t="s">
        <v>1936</v>
      </c>
      <c r="C287" s="232">
        <v>0</v>
      </c>
      <c r="D287" s="233">
        <v>20</v>
      </c>
      <c r="E287" s="233">
        <v>0</v>
      </c>
      <c r="F287" s="233">
        <v>185</v>
      </c>
      <c r="G287" s="233">
        <v>0</v>
      </c>
      <c r="H287" s="233">
        <v>0</v>
      </c>
      <c r="I287" s="233">
        <v>0</v>
      </c>
      <c r="J287" s="233">
        <v>0</v>
      </c>
      <c r="K287" s="233">
        <v>0</v>
      </c>
      <c r="L287" s="233">
        <v>0</v>
      </c>
      <c r="M287" s="233">
        <v>0</v>
      </c>
      <c r="N287" s="233">
        <v>0</v>
      </c>
      <c r="O287" s="233">
        <v>0</v>
      </c>
      <c r="P287" s="233"/>
      <c r="Q287" s="233">
        <v>0</v>
      </c>
      <c r="R287" s="233">
        <v>0</v>
      </c>
      <c r="S287" s="233" t="s">
        <v>1676</v>
      </c>
      <c r="T287" s="233">
        <v>0</v>
      </c>
      <c r="U287" s="233">
        <v>0</v>
      </c>
      <c r="V287" s="233">
        <v>0</v>
      </c>
      <c r="W287" s="233">
        <v>0</v>
      </c>
      <c r="X287" s="233">
        <v>0</v>
      </c>
      <c r="Y287" s="233">
        <v>0</v>
      </c>
      <c r="Z287" s="233">
        <v>0</v>
      </c>
      <c r="AA287" s="233">
        <v>0</v>
      </c>
      <c r="AB287" s="233">
        <v>0</v>
      </c>
      <c r="AC287" s="233">
        <v>0</v>
      </c>
      <c r="AD287" s="233">
        <v>0</v>
      </c>
      <c r="AE287" s="233">
        <v>0</v>
      </c>
      <c r="AF287" s="233">
        <v>0</v>
      </c>
      <c r="AG287" s="233">
        <v>0</v>
      </c>
      <c r="AH287" s="233">
        <v>0</v>
      </c>
      <c r="AI287" s="233">
        <v>0</v>
      </c>
      <c r="AJ287" s="233">
        <v>0</v>
      </c>
      <c r="AK287" s="233">
        <v>0</v>
      </c>
      <c r="AL287" s="233">
        <v>0</v>
      </c>
      <c r="AM287" s="233"/>
      <c r="AN287" s="233">
        <v>0</v>
      </c>
      <c r="AO287" s="233">
        <v>0</v>
      </c>
      <c r="AP287" s="233">
        <v>0</v>
      </c>
      <c r="AQ287" s="233">
        <v>0</v>
      </c>
      <c r="AR287" s="233">
        <v>0</v>
      </c>
      <c r="AS287" s="233">
        <v>0</v>
      </c>
      <c r="AT287" s="233">
        <v>0</v>
      </c>
      <c r="AU287" s="233">
        <v>0</v>
      </c>
      <c r="AV287" s="233">
        <v>0</v>
      </c>
      <c r="AW287" s="233">
        <v>0</v>
      </c>
      <c r="AX287" s="233">
        <v>0</v>
      </c>
      <c r="AY287" s="233">
        <v>0</v>
      </c>
      <c r="AZ287" s="233">
        <v>0</v>
      </c>
      <c r="BA287" s="233">
        <v>0</v>
      </c>
      <c r="BB287" s="233">
        <v>0</v>
      </c>
      <c r="BC287" s="233">
        <v>0</v>
      </c>
      <c r="BD287" s="233">
        <v>0</v>
      </c>
      <c r="BE287" s="233">
        <v>0</v>
      </c>
      <c r="BF287" s="233">
        <v>0</v>
      </c>
      <c r="BG287" s="233">
        <v>0</v>
      </c>
      <c r="BH287" s="233">
        <v>0</v>
      </c>
      <c r="BI287" s="233">
        <v>0</v>
      </c>
      <c r="BJ287" s="233">
        <v>0</v>
      </c>
      <c r="BK287" s="233">
        <v>0</v>
      </c>
      <c r="BL287" s="233">
        <v>0</v>
      </c>
      <c r="BM287" s="233">
        <v>0</v>
      </c>
      <c r="BN287" s="233">
        <v>0</v>
      </c>
      <c r="BO287" s="233">
        <v>0</v>
      </c>
      <c r="BP287" s="233">
        <v>0</v>
      </c>
      <c r="BQ287" s="233">
        <v>0</v>
      </c>
      <c r="BR287" s="233">
        <v>0</v>
      </c>
      <c r="BS287" s="233">
        <v>0</v>
      </c>
      <c r="BT287" s="233">
        <v>0</v>
      </c>
      <c r="BU287" s="233">
        <v>0</v>
      </c>
      <c r="BV287" s="233">
        <v>0</v>
      </c>
      <c r="BW287" s="233">
        <v>0</v>
      </c>
      <c r="BX287" s="233">
        <v>0</v>
      </c>
      <c r="BY287" s="233">
        <v>0</v>
      </c>
      <c r="BZ287" s="233">
        <v>0</v>
      </c>
      <c r="CA287" s="233">
        <v>0</v>
      </c>
      <c r="CB287" s="343"/>
      <c r="CC287" s="343">
        <v>0</v>
      </c>
      <c r="CD287" s="346"/>
      <c r="CE287" s="253">
        <v>0</v>
      </c>
      <c r="CF287" s="233">
        <v>0</v>
      </c>
      <c r="CG287" s="233">
        <v>0</v>
      </c>
      <c r="CH287" s="233">
        <v>0</v>
      </c>
      <c r="CI287" s="234">
        <v>0</v>
      </c>
    </row>
    <row r="288" spans="1:87" s="145" customFormat="1" x14ac:dyDescent="0.2">
      <c r="A288" s="337" t="s">
        <v>1588</v>
      </c>
      <c r="B288" s="334" t="s">
        <v>1937</v>
      </c>
      <c r="C288" s="232">
        <v>0</v>
      </c>
      <c r="D288" s="233">
        <v>0</v>
      </c>
      <c r="E288" s="233">
        <v>0</v>
      </c>
      <c r="F288" s="233">
        <v>20</v>
      </c>
      <c r="G288" s="233">
        <v>0</v>
      </c>
      <c r="H288" s="233">
        <v>0</v>
      </c>
      <c r="I288" s="233">
        <v>0</v>
      </c>
      <c r="J288" s="233">
        <v>0</v>
      </c>
      <c r="K288" s="233">
        <v>0</v>
      </c>
      <c r="L288" s="233">
        <v>0</v>
      </c>
      <c r="M288" s="233">
        <v>0</v>
      </c>
      <c r="N288" s="233">
        <v>0</v>
      </c>
      <c r="O288" s="233">
        <v>0</v>
      </c>
      <c r="P288" s="233"/>
      <c r="Q288" s="233">
        <v>0</v>
      </c>
      <c r="R288" s="233">
        <v>135</v>
      </c>
      <c r="S288" s="233">
        <v>0</v>
      </c>
      <c r="T288" s="233">
        <v>0</v>
      </c>
      <c r="U288" s="233">
        <v>0</v>
      </c>
      <c r="V288" s="233">
        <v>0</v>
      </c>
      <c r="W288" s="233">
        <v>25</v>
      </c>
      <c r="X288" s="233">
        <v>0</v>
      </c>
      <c r="Y288" s="233">
        <v>0</v>
      </c>
      <c r="Z288" s="233">
        <v>0</v>
      </c>
      <c r="AA288" s="233">
        <v>0</v>
      </c>
      <c r="AB288" s="233">
        <v>0</v>
      </c>
      <c r="AC288" s="233">
        <v>0</v>
      </c>
      <c r="AD288" s="233">
        <v>0</v>
      </c>
      <c r="AE288" s="233">
        <v>0</v>
      </c>
      <c r="AF288" s="233">
        <v>0</v>
      </c>
      <c r="AG288" s="233">
        <v>0</v>
      </c>
      <c r="AH288" s="233">
        <v>0</v>
      </c>
      <c r="AI288" s="233">
        <v>0</v>
      </c>
      <c r="AJ288" s="233">
        <v>0</v>
      </c>
      <c r="AK288" s="233">
        <v>0</v>
      </c>
      <c r="AL288" s="233">
        <v>0</v>
      </c>
      <c r="AM288" s="233"/>
      <c r="AN288" s="233">
        <v>0</v>
      </c>
      <c r="AO288" s="233">
        <v>0</v>
      </c>
      <c r="AP288" s="233">
        <v>0</v>
      </c>
      <c r="AQ288" s="233">
        <v>0</v>
      </c>
      <c r="AR288" s="233">
        <v>0</v>
      </c>
      <c r="AS288" s="233">
        <v>0</v>
      </c>
      <c r="AT288" s="233">
        <v>0</v>
      </c>
      <c r="AU288" s="233">
        <v>0</v>
      </c>
      <c r="AV288" s="233">
        <v>0</v>
      </c>
      <c r="AW288" s="233">
        <v>0</v>
      </c>
      <c r="AX288" s="233">
        <v>0</v>
      </c>
      <c r="AY288" s="233">
        <v>0</v>
      </c>
      <c r="AZ288" s="233">
        <v>0</v>
      </c>
      <c r="BA288" s="233">
        <v>0</v>
      </c>
      <c r="BB288" s="233">
        <v>0</v>
      </c>
      <c r="BC288" s="233">
        <v>0</v>
      </c>
      <c r="BD288" s="233">
        <v>0</v>
      </c>
      <c r="BE288" s="233">
        <v>0</v>
      </c>
      <c r="BF288" s="233">
        <v>0</v>
      </c>
      <c r="BG288" s="233">
        <v>0</v>
      </c>
      <c r="BH288" s="233">
        <v>0</v>
      </c>
      <c r="BI288" s="233">
        <v>0</v>
      </c>
      <c r="BJ288" s="233">
        <v>0</v>
      </c>
      <c r="BK288" s="233">
        <v>0</v>
      </c>
      <c r="BL288" s="233">
        <v>0</v>
      </c>
      <c r="BM288" s="233">
        <v>0</v>
      </c>
      <c r="BN288" s="233">
        <v>0</v>
      </c>
      <c r="BO288" s="233">
        <v>0</v>
      </c>
      <c r="BP288" s="233">
        <v>0</v>
      </c>
      <c r="BQ288" s="233">
        <v>0</v>
      </c>
      <c r="BR288" s="233">
        <v>0</v>
      </c>
      <c r="BS288" s="233">
        <v>0</v>
      </c>
      <c r="BT288" s="233">
        <v>0</v>
      </c>
      <c r="BU288" s="233">
        <v>0</v>
      </c>
      <c r="BV288" s="233">
        <v>0</v>
      </c>
      <c r="BW288" s="233">
        <v>0</v>
      </c>
      <c r="BX288" s="233">
        <v>0</v>
      </c>
      <c r="BY288" s="233">
        <v>0</v>
      </c>
      <c r="BZ288" s="233">
        <v>0</v>
      </c>
      <c r="CA288" s="233">
        <v>0</v>
      </c>
      <c r="CB288" s="343"/>
      <c r="CC288" s="343">
        <v>0</v>
      </c>
      <c r="CD288" s="346"/>
      <c r="CE288" s="253">
        <v>0</v>
      </c>
      <c r="CF288" s="233">
        <v>0</v>
      </c>
      <c r="CG288" s="233">
        <v>0</v>
      </c>
      <c r="CH288" s="233">
        <v>0</v>
      </c>
      <c r="CI288" s="234">
        <v>0</v>
      </c>
    </row>
    <row r="289" spans="1:87" s="145" customFormat="1" x14ac:dyDescent="0.2">
      <c r="A289" s="337" t="s">
        <v>341</v>
      </c>
      <c r="B289" s="334" t="s">
        <v>1938</v>
      </c>
      <c r="C289" s="232">
        <v>0</v>
      </c>
      <c r="D289" s="233">
        <v>2340</v>
      </c>
      <c r="E289" s="233">
        <v>240</v>
      </c>
      <c r="F289" s="233">
        <v>2515</v>
      </c>
      <c r="G289" s="233">
        <v>130</v>
      </c>
      <c r="H289" s="233">
        <v>100</v>
      </c>
      <c r="I289" s="233">
        <v>0</v>
      </c>
      <c r="J289" s="233">
        <v>0</v>
      </c>
      <c r="K289" s="233">
        <v>0</v>
      </c>
      <c r="L289" s="233">
        <v>0</v>
      </c>
      <c r="M289" s="233">
        <v>0</v>
      </c>
      <c r="N289" s="233">
        <v>0</v>
      </c>
      <c r="O289" s="233">
        <v>0</v>
      </c>
      <c r="P289" s="233"/>
      <c r="Q289" s="233">
        <v>0</v>
      </c>
      <c r="R289" s="233">
        <v>0</v>
      </c>
      <c r="S289" s="233">
        <v>100</v>
      </c>
      <c r="T289" s="233">
        <v>0</v>
      </c>
      <c r="U289" s="233">
        <v>0</v>
      </c>
      <c r="V289" s="233">
        <v>0</v>
      </c>
      <c r="W289" s="233">
        <v>0</v>
      </c>
      <c r="X289" s="233">
        <v>0</v>
      </c>
      <c r="Y289" s="233">
        <v>0</v>
      </c>
      <c r="Z289" s="233">
        <v>0</v>
      </c>
      <c r="AA289" s="233">
        <v>720</v>
      </c>
      <c r="AB289" s="233">
        <v>0</v>
      </c>
      <c r="AC289" s="233">
        <v>0</v>
      </c>
      <c r="AD289" s="233">
        <v>0</v>
      </c>
      <c r="AE289" s="233">
        <v>0</v>
      </c>
      <c r="AF289" s="233">
        <v>0</v>
      </c>
      <c r="AG289" s="233">
        <v>0</v>
      </c>
      <c r="AH289" s="233">
        <v>0</v>
      </c>
      <c r="AI289" s="233">
        <v>0</v>
      </c>
      <c r="AJ289" s="233">
        <v>0</v>
      </c>
      <c r="AK289" s="233">
        <v>0</v>
      </c>
      <c r="AL289" s="233">
        <v>0</v>
      </c>
      <c r="AM289" s="233"/>
      <c r="AN289" s="233">
        <v>0</v>
      </c>
      <c r="AO289" s="233">
        <v>0</v>
      </c>
      <c r="AP289" s="233">
        <v>0</v>
      </c>
      <c r="AQ289" s="233">
        <v>0</v>
      </c>
      <c r="AR289" s="233">
        <v>0</v>
      </c>
      <c r="AS289" s="233">
        <v>0</v>
      </c>
      <c r="AT289" s="233">
        <v>0</v>
      </c>
      <c r="AU289" s="233">
        <v>0</v>
      </c>
      <c r="AV289" s="233">
        <v>0</v>
      </c>
      <c r="AW289" s="233">
        <v>0</v>
      </c>
      <c r="AX289" s="233">
        <v>0</v>
      </c>
      <c r="AY289" s="233">
        <v>0</v>
      </c>
      <c r="AZ289" s="233">
        <v>0</v>
      </c>
      <c r="BA289" s="233">
        <v>0</v>
      </c>
      <c r="BB289" s="233">
        <v>0</v>
      </c>
      <c r="BC289" s="233">
        <v>0</v>
      </c>
      <c r="BD289" s="233">
        <v>0</v>
      </c>
      <c r="BE289" s="233">
        <v>0</v>
      </c>
      <c r="BF289" s="233">
        <v>0</v>
      </c>
      <c r="BG289" s="233">
        <v>0</v>
      </c>
      <c r="BH289" s="233">
        <v>480</v>
      </c>
      <c r="BI289" s="233">
        <v>0</v>
      </c>
      <c r="BJ289" s="233">
        <v>0</v>
      </c>
      <c r="BK289" s="233">
        <v>0</v>
      </c>
      <c r="BL289" s="233">
        <v>0</v>
      </c>
      <c r="BM289" s="233">
        <v>0</v>
      </c>
      <c r="BN289" s="233">
        <v>0</v>
      </c>
      <c r="BO289" s="233">
        <v>0</v>
      </c>
      <c r="BP289" s="233">
        <v>0</v>
      </c>
      <c r="BQ289" s="233">
        <v>0</v>
      </c>
      <c r="BR289" s="233">
        <v>0</v>
      </c>
      <c r="BS289" s="233">
        <v>0</v>
      </c>
      <c r="BT289" s="233">
        <v>0</v>
      </c>
      <c r="BU289" s="233">
        <v>0</v>
      </c>
      <c r="BV289" s="233">
        <v>0</v>
      </c>
      <c r="BW289" s="233">
        <v>0</v>
      </c>
      <c r="BX289" s="233">
        <v>0</v>
      </c>
      <c r="BY289" s="233">
        <v>0</v>
      </c>
      <c r="BZ289" s="233">
        <v>0</v>
      </c>
      <c r="CA289" s="233">
        <v>0</v>
      </c>
      <c r="CB289" s="343"/>
      <c r="CC289" s="343">
        <v>0</v>
      </c>
      <c r="CD289" s="346"/>
      <c r="CE289" s="253">
        <v>0</v>
      </c>
      <c r="CF289" s="233">
        <v>0</v>
      </c>
      <c r="CG289" s="233">
        <v>0</v>
      </c>
      <c r="CH289" s="233">
        <v>0</v>
      </c>
      <c r="CI289" s="234">
        <v>0</v>
      </c>
    </row>
    <row r="290" spans="1:87" s="145" customFormat="1" x14ac:dyDescent="0.2">
      <c r="A290" s="337" t="s">
        <v>342</v>
      </c>
      <c r="B290" s="334" t="s">
        <v>1939</v>
      </c>
      <c r="C290" s="232">
        <v>0</v>
      </c>
      <c r="D290" s="233">
        <v>180</v>
      </c>
      <c r="E290" s="233">
        <v>25</v>
      </c>
      <c r="F290" s="233">
        <v>165</v>
      </c>
      <c r="G290" s="233" t="s">
        <v>1676</v>
      </c>
      <c r="H290" s="233">
        <v>135</v>
      </c>
      <c r="I290" s="233">
        <v>0</v>
      </c>
      <c r="J290" s="233">
        <v>0</v>
      </c>
      <c r="K290" s="233">
        <v>0</v>
      </c>
      <c r="L290" s="233">
        <v>0</v>
      </c>
      <c r="M290" s="233">
        <v>0</v>
      </c>
      <c r="N290" s="233">
        <v>0</v>
      </c>
      <c r="O290" s="233">
        <v>0</v>
      </c>
      <c r="P290" s="233"/>
      <c r="Q290" s="233">
        <v>0</v>
      </c>
      <c r="R290" s="233">
        <v>0</v>
      </c>
      <c r="S290" s="233">
        <v>0</v>
      </c>
      <c r="T290" s="233">
        <v>0</v>
      </c>
      <c r="U290" s="233">
        <v>0</v>
      </c>
      <c r="V290" s="233">
        <v>0</v>
      </c>
      <c r="W290" s="233">
        <v>25</v>
      </c>
      <c r="X290" s="233">
        <v>0</v>
      </c>
      <c r="Y290" s="233">
        <v>0</v>
      </c>
      <c r="Z290" s="233">
        <v>0</v>
      </c>
      <c r="AA290" s="233">
        <v>30</v>
      </c>
      <c r="AB290" s="233">
        <v>0</v>
      </c>
      <c r="AC290" s="233">
        <v>0</v>
      </c>
      <c r="AD290" s="233">
        <v>0</v>
      </c>
      <c r="AE290" s="233">
        <v>0</v>
      </c>
      <c r="AF290" s="233">
        <v>0</v>
      </c>
      <c r="AG290" s="233">
        <v>0</v>
      </c>
      <c r="AH290" s="233">
        <v>0</v>
      </c>
      <c r="AI290" s="233">
        <v>0</v>
      </c>
      <c r="AJ290" s="233">
        <v>0</v>
      </c>
      <c r="AK290" s="233">
        <v>0</v>
      </c>
      <c r="AL290" s="233">
        <v>0</v>
      </c>
      <c r="AM290" s="233"/>
      <c r="AN290" s="233">
        <v>0</v>
      </c>
      <c r="AO290" s="233">
        <v>0</v>
      </c>
      <c r="AP290" s="233">
        <v>0</v>
      </c>
      <c r="AQ290" s="233">
        <v>0</v>
      </c>
      <c r="AR290" s="233">
        <v>0</v>
      </c>
      <c r="AS290" s="233">
        <v>0</v>
      </c>
      <c r="AT290" s="233">
        <v>0</v>
      </c>
      <c r="AU290" s="233">
        <v>0</v>
      </c>
      <c r="AV290" s="233">
        <v>0</v>
      </c>
      <c r="AW290" s="233">
        <v>0</v>
      </c>
      <c r="AX290" s="233">
        <v>0</v>
      </c>
      <c r="AY290" s="233">
        <v>0</v>
      </c>
      <c r="AZ290" s="233">
        <v>0</v>
      </c>
      <c r="BA290" s="233">
        <v>0</v>
      </c>
      <c r="BB290" s="233">
        <v>0</v>
      </c>
      <c r="BC290" s="233">
        <v>0</v>
      </c>
      <c r="BD290" s="233">
        <v>0</v>
      </c>
      <c r="BE290" s="233">
        <v>0</v>
      </c>
      <c r="BF290" s="233">
        <v>0</v>
      </c>
      <c r="BG290" s="233">
        <v>0</v>
      </c>
      <c r="BH290" s="233">
        <v>10</v>
      </c>
      <c r="BI290" s="233">
        <v>0</v>
      </c>
      <c r="BJ290" s="233">
        <v>0</v>
      </c>
      <c r="BK290" s="233">
        <v>0</v>
      </c>
      <c r="BL290" s="233">
        <v>0</v>
      </c>
      <c r="BM290" s="233">
        <v>0</v>
      </c>
      <c r="BN290" s="233">
        <v>0</v>
      </c>
      <c r="BO290" s="233">
        <v>0</v>
      </c>
      <c r="BP290" s="233">
        <v>0</v>
      </c>
      <c r="BQ290" s="233">
        <v>0</v>
      </c>
      <c r="BR290" s="233">
        <v>0</v>
      </c>
      <c r="BS290" s="233">
        <v>25</v>
      </c>
      <c r="BT290" s="233">
        <v>0</v>
      </c>
      <c r="BU290" s="233">
        <v>0</v>
      </c>
      <c r="BV290" s="233">
        <v>0</v>
      </c>
      <c r="BW290" s="233">
        <v>0</v>
      </c>
      <c r="BX290" s="233">
        <v>0</v>
      </c>
      <c r="BY290" s="233">
        <v>0</v>
      </c>
      <c r="BZ290" s="233">
        <v>0</v>
      </c>
      <c r="CA290" s="233">
        <v>0</v>
      </c>
      <c r="CB290" s="343"/>
      <c r="CC290" s="343">
        <v>0</v>
      </c>
      <c r="CD290" s="346"/>
      <c r="CE290" s="253">
        <v>0</v>
      </c>
      <c r="CF290" s="233">
        <v>0</v>
      </c>
      <c r="CG290" s="233">
        <v>0</v>
      </c>
      <c r="CH290" s="233">
        <v>0</v>
      </c>
      <c r="CI290" s="234">
        <v>0</v>
      </c>
    </row>
    <row r="291" spans="1:87" s="145" customFormat="1" x14ac:dyDescent="0.2">
      <c r="A291" s="337" t="s">
        <v>1602</v>
      </c>
      <c r="B291" s="334" t="s">
        <v>1940</v>
      </c>
      <c r="C291" s="232">
        <v>0</v>
      </c>
      <c r="D291" s="233">
        <v>0</v>
      </c>
      <c r="E291" s="233">
        <v>0</v>
      </c>
      <c r="F291" s="233">
        <v>0</v>
      </c>
      <c r="G291" s="233">
        <v>0</v>
      </c>
      <c r="H291" s="233">
        <v>0</v>
      </c>
      <c r="I291" s="233">
        <v>0</v>
      </c>
      <c r="J291" s="233">
        <v>0</v>
      </c>
      <c r="K291" s="233">
        <v>0</v>
      </c>
      <c r="L291" s="233">
        <v>0</v>
      </c>
      <c r="M291" s="233">
        <v>0</v>
      </c>
      <c r="N291" s="233">
        <v>0</v>
      </c>
      <c r="O291" s="233">
        <v>0</v>
      </c>
      <c r="P291" s="233"/>
      <c r="Q291" s="233">
        <v>0</v>
      </c>
      <c r="R291" s="233">
        <v>0</v>
      </c>
      <c r="S291" s="233">
        <v>0</v>
      </c>
      <c r="T291" s="233">
        <v>0</v>
      </c>
      <c r="U291" s="233">
        <v>0</v>
      </c>
      <c r="V291" s="233">
        <v>0</v>
      </c>
      <c r="W291" s="233">
        <v>0</v>
      </c>
      <c r="X291" s="233">
        <v>0</v>
      </c>
      <c r="Y291" s="233">
        <v>0</v>
      </c>
      <c r="Z291" s="233">
        <v>0</v>
      </c>
      <c r="AA291" s="233">
        <v>0</v>
      </c>
      <c r="AB291" s="233">
        <v>0</v>
      </c>
      <c r="AC291" s="233">
        <v>0</v>
      </c>
      <c r="AD291" s="233">
        <v>0</v>
      </c>
      <c r="AE291" s="233">
        <v>0</v>
      </c>
      <c r="AF291" s="233">
        <v>0</v>
      </c>
      <c r="AG291" s="233">
        <v>0</v>
      </c>
      <c r="AH291" s="233">
        <v>0</v>
      </c>
      <c r="AI291" s="233">
        <v>0</v>
      </c>
      <c r="AJ291" s="233">
        <v>0</v>
      </c>
      <c r="AK291" s="233">
        <v>0</v>
      </c>
      <c r="AL291" s="233">
        <v>0</v>
      </c>
      <c r="AM291" s="233"/>
      <c r="AN291" s="233">
        <v>0</v>
      </c>
      <c r="AO291" s="233">
        <v>0</v>
      </c>
      <c r="AP291" s="233">
        <v>0</v>
      </c>
      <c r="AQ291" s="233">
        <v>0</v>
      </c>
      <c r="AR291" s="233">
        <v>0</v>
      </c>
      <c r="AS291" s="233">
        <v>0</v>
      </c>
      <c r="AT291" s="233">
        <v>0</v>
      </c>
      <c r="AU291" s="233">
        <v>0</v>
      </c>
      <c r="AV291" s="233">
        <v>0</v>
      </c>
      <c r="AW291" s="233">
        <v>0</v>
      </c>
      <c r="AX291" s="233">
        <v>0</v>
      </c>
      <c r="AY291" s="233">
        <v>0</v>
      </c>
      <c r="AZ291" s="233">
        <v>0</v>
      </c>
      <c r="BA291" s="233">
        <v>0</v>
      </c>
      <c r="BB291" s="233">
        <v>0</v>
      </c>
      <c r="BC291" s="233">
        <v>0</v>
      </c>
      <c r="BD291" s="233">
        <v>0</v>
      </c>
      <c r="BE291" s="233">
        <v>0</v>
      </c>
      <c r="BF291" s="233">
        <v>0</v>
      </c>
      <c r="BG291" s="233">
        <v>0</v>
      </c>
      <c r="BH291" s="233">
        <v>0</v>
      </c>
      <c r="BI291" s="233">
        <v>0</v>
      </c>
      <c r="BJ291" s="233">
        <v>0</v>
      </c>
      <c r="BK291" s="233">
        <v>0</v>
      </c>
      <c r="BL291" s="233">
        <v>0</v>
      </c>
      <c r="BM291" s="233">
        <v>0</v>
      </c>
      <c r="BN291" s="233">
        <v>0</v>
      </c>
      <c r="BO291" s="233">
        <v>0</v>
      </c>
      <c r="BP291" s="233">
        <v>0</v>
      </c>
      <c r="BQ291" s="233">
        <v>0</v>
      </c>
      <c r="BR291" s="233">
        <v>0</v>
      </c>
      <c r="BS291" s="233">
        <v>0</v>
      </c>
      <c r="BT291" s="233">
        <v>0</v>
      </c>
      <c r="BU291" s="233">
        <v>0</v>
      </c>
      <c r="BV291" s="233">
        <v>0</v>
      </c>
      <c r="BW291" s="233">
        <v>0</v>
      </c>
      <c r="BX291" s="233">
        <v>0</v>
      </c>
      <c r="BY291" s="233">
        <v>0</v>
      </c>
      <c r="BZ291" s="233">
        <v>0</v>
      </c>
      <c r="CA291" s="233">
        <v>0</v>
      </c>
      <c r="CB291" s="343"/>
      <c r="CC291" s="343">
        <v>0</v>
      </c>
      <c r="CD291" s="346"/>
      <c r="CE291" s="253">
        <v>0</v>
      </c>
      <c r="CF291" s="233">
        <v>0</v>
      </c>
      <c r="CG291" s="233">
        <v>0</v>
      </c>
      <c r="CH291" s="233">
        <v>80</v>
      </c>
      <c r="CI291" s="234">
        <v>0</v>
      </c>
    </row>
    <row r="292" spans="1:87" s="145" customFormat="1" x14ac:dyDescent="0.2">
      <c r="A292" s="337" t="s">
        <v>1389</v>
      </c>
      <c r="B292" s="334" t="s">
        <v>1941</v>
      </c>
      <c r="C292" s="232">
        <v>0</v>
      </c>
      <c r="D292" s="233">
        <v>0</v>
      </c>
      <c r="E292" s="233">
        <v>0</v>
      </c>
      <c r="F292" s="233">
        <v>95</v>
      </c>
      <c r="G292" s="233">
        <v>0</v>
      </c>
      <c r="H292" s="233">
        <v>0</v>
      </c>
      <c r="I292" s="233">
        <v>0</v>
      </c>
      <c r="J292" s="233">
        <v>0</v>
      </c>
      <c r="K292" s="233">
        <v>0</v>
      </c>
      <c r="L292" s="233">
        <v>0</v>
      </c>
      <c r="M292" s="233">
        <v>0</v>
      </c>
      <c r="N292" s="233">
        <v>0</v>
      </c>
      <c r="O292" s="233">
        <v>0</v>
      </c>
      <c r="P292" s="233"/>
      <c r="Q292" s="233">
        <v>0</v>
      </c>
      <c r="R292" s="233">
        <v>0</v>
      </c>
      <c r="S292" s="233">
        <v>0</v>
      </c>
      <c r="T292" s="233">
        <v>0</v>
      </c>
      <c r="U292" s="233">
        <v>0</v>
      </c>
      <c r="V292" s="233">
        <v>0</v>
      </c>
      <c r="W292" s="233">
        <v>0</v>
      </c>
      <c r="X292" s="233">
        <v>0</v>
      </c>
      <c r="Y292" s="233">
        <v>0</v>
      </c>
      <c r="Z292" s="233">
        <v>0</v>
      </c>
      <c r="AA292" s="233">
        <v>0</v>
      </c>
      <c r="AB292" s="233">
        <v>0</v>
      </c>
      <c r="AC292" s="233">
        <v>0</v>
      </c>
      <c r="AD292" s="233">
        <v>0</v>
      </c>
      <c r="AE292" s="233">
        <v>0</v>
      </c>
      <c r="AF292" s="233">
        <v>0</v>
      </c>
      <c r="AG292" s="233">
        <v>0</v>
      </c>
      <c r="AH292" s="233">
        <v>0</v>
      </c>
      <c r="AI292" s="233">
        <v>0</v>
      </c>
      <c r="AJ292" s="233">
        <v>0</v>
      </c>
      <c r="AK292" s="233">
        <v>0</v>
      </c>
      <c r="AL292" s="233">
        <v>0</v>
      </c>
      <c r="AM292" s="233"/>
      <c r="AN292" s="233">
        <v>0</v>
      </c>
      <c r="AO292" s="233">
        <v>0</v>
      </c>
      <c r="AP292" s="233">
        <v>0</v>
      </c>
      <c r="AQ292" s="233">
        <v>0</v>
      </c>
      <c r="AR292" s="233">
        <v>0</v>
      </c>
      <c r="AS292" s="233">
        <v>0</v>
      </c>
      <c r="AT292" s="233">
        <v>0</v>
      </c>
      <c r="AU292" s="233">
        <v>0</v>
      </c>
      <c r="AV292" s="233">
        <v>0</v>
      </c>
      <c r="AW292" s="233">
        <v>0</v>
      </c>
      <c r="AX292" s="233">
        <v>0</v>
      </c>
      <c r="AY292" s="233">
        <v>0</v>
      </c>
      <c r="AZ292" s="233">
        <v>0</v>
      </c>
      <c r="BA292" s="233">
        <v>0</v>
      </c>
      <c r="BB292" s="233">
        <v>0</v>
      </c>
      <c r="BC292" s="233">
        <v>0</v>
      </c>
      <c r="BD292" s="233">
        <v>0</v>
      </c>
      <c r="BE292" s="233">
        <v>0</v>
      </c>
      <c r="BF292" s="233">
        <v>0</v>
      </c>
      <c r="BG292" s="233">
        <v>0</v>
      </c>
      <c r="BH292" s="233">
        <v>0</v>
      </c>
      <c r="BI292" s="233">
        <v>0</v>
      </c>
      <c r="BJ292" s="233">
        <v>0</v>
      </c>
      <c r="BK292" s="233">
        <v>0</v>
      </c>
      <c r="BL292" s="233">
        <v>0</v>
      </c>
      <c r="BM292" s="233">
        <v>0</v>
      </c>
      <c r="BN292" s="233">
        <v>0</v>
      </c>
      <c r="BO292" s="233">
        <v>0</v>
      </c>
      <c r="BP292" s="233">
        <v>0</v>
      </c>
      <c r="BQ292" s="233">
        <v>0</v>
      </c>
      <c r="BR292" s="233">
        <v>0</v>
      </c>
      <c r="BS292" s="233">
        <v>0</v>
      </c>
      <c r="BT292" s="233">
        <v>0</v>
      </c>
      <c r="BU292" s="233">
        <v>0</v>
      </c>
      <c r="BV292" s="233">
        <v>0</v>
      </c>
      <c r="BW292" s="233">
        <v>0</v>
      </c>
      <c r="BX292" s="233">
        <v>0</v>
      </c>
      <c r="BY292" s="233">
        <v>0</v>
      </c>
      <c r="BZ292" s="233">
        <v>0</v>
      </c>
      <c r="CA292" s="233">
        <v>0</v>
      </c>
      <c r="CB292" s="343"/>
      <c r="CC292" s="343">
        <v>0</v>
      </c>
      <c r="CD292" s="346"/>
      <c r="CE292" s="253">
        <v>0</v>
      </c>
      <c r="CF292" s="233">
        <v>0</v>
      </c>
      <c r="CG292" s="233">
        <v>0</v>
      </c>
      <c r="CH292" s="233">
        <v>0</v>
      </c>
      <c r="CI292" s="234">
        <v>0</v>
      </c>
    </row>
    <row r="293" spans="1:87" s="145" customFormat="1" x14ac:dyDescent="0.2">
      <c r="A293" s="337" t="s">
        <v>1529</v>
      </c>
      <c r="B293" s="334" t="s">
        <v>1942</v>
      </c>
      <c r="C293" s="232">
        <v>0</v>
      </c>
      <c r="D293" s="233">
        <v>250</v>
      </c>
      <c r="E293" s="233">
        <v>105</v>
      </c>
      <c r="F293" s="233">
        <v>735</v>
      </c>
      <c r="G293" s="233">
        <v>0</v>
      </c>
      <c r="H293" s="233">
        <v>0</v>
      </c>
      <c r="I293" s="233">
        <v>0</v>
      </c>
      <c r="J293" s="233">
        <v>0</v>
      </c>
      <c r="K293" s="233">
        <v>0</v>
      </c>
      <c r="L293" s="233">
        <v>0</v>
      </c>
      <c r="M293" s="233">
        <v>0</v>
      </c>
      <c r="N293" s="233">
        <v>0</v>
      </c>
      <c r="O293" s="233">
        <v>0</v>
      </c>
      <c r="P293" s="233"/>
      <c r="Q293" s="233">
        <v>0</v>
      </c>
      <c r="R293" s="233">
        <v>0</v>
      </c>
      <c r="S293" s="233">
        <v>0</v>
      </c>
      <c r="T293" s="233">
        <v>0</v>
      </c>
      <c r="U293" s="233">
        <v>0</v>
      </c>
      <c r="V293" s="233">
        <v>0</v>
      </c>
      <c r="W293" s="233">
        <v>0</v>
      </c>
      <c r="X293" s="233">
        <v>0</v>
      </c>
      <c r="Y293" s="233">
        <v>0</v>
      </c>
      <c r="Z293" s="233">
        <v>0</v>
      </c>
      <c r="AA293" s="233">
        <v>0</v>
      </c>
      <c r="AB293" s="233">
        <v>0</v>
      </c>
      <c r="AC293" s="233">
        <v>0</v>
      </c>
      <c r="AD293" s="233">
        <v>0</v>
      </c>
      <c r="AE293" s="233">
        <v>0</v>
      </c>
      <c r="AF293" s="233">
        <v>0</v>
      </c>
      <c r="AG293" s="233">
        <v>0</v>
      </c>
      <c r="AH293" s="233">
        <v>0</v>
      </c>
      <c r="AI293" s="233">
        <v>0</v>
      </c>
      <c r="AJ293" s="233">
        <v>0</v>
      </c>
      <c r="AK293" s="233">
        <v>0</v>
      </c>
      <c r="AL293" s="233">
        <v>0</v>
      </c>
      <c r="AM293" s="233"/>
      <c r="AN293" s="233">
        <v>0</v>
      </c>
      <c r="AO293" s="233">
        <v>0</v>
      </c>
      <c r="AP293" s="233">
        <v>0</v>
      </c>
      <c r="AQ293" s="233">
        <v>0</v>
      </c>
      <c r="AR293" s="233">
        <v>0</v>
      </c>
      <c r="AS293" s="233">
        <v>0</v>
      </c>
      <c r="AT293" s="233">
        <v>0</v>
      </c>
      <c r="AU293" s="233">
        <v>0</v>
      </c>
      <c r="AV293" s="233">
        <v>0</v>
      </c>
      <c r="AW293" s="233">
        <v>0</v>
      </c>
      <c r="AX293" s="233">
        <v>0</v>
      </c>
      <c r="AY293" s="233">
        <v>0</v>
      </c>
      <c r="AZ293" s="233">
        <v>0</v>
      </c>
      <c r="BA293" s="233">
        <v>0</v>
      </c>
      <c r="BB293" s="233">
        <v>0</v>
      </c>
      <c r="BC293" s="233">
        <v>0</v>
      </c>
      <c r="BD293" s="233">
        <v>0</v>
      </c>
      <c r="BE293" s="233">
        <v>0</v>
      </c>
      <c r="BF293" s="233">
        <v>0</v>
      </c>
      <c r="BG293" s="233">
        <v>0</v>
      </c>
      <c r="BH293" s="233">
        <v>35</v>
      </c>
      <c r="BI293" s="233">
        <v>0</v>
      </c>
      <c r="BJ293" s="233">
        <v>0</v>
      </c>
      <c r="BK293" s="233">
        <v>0</v>
      </c>
      <c r="BL293" s="233">
        <v>0</v>
      </c>
      <c r="BM293" s="233">
        <v>0</v>
      </c>
      <c r="BN293" s="233">
        <v>0</v>
      </c>
      <c r="BO293" s="233">
        <v>0</v>
      </c>
      <c r="BP293" s="233">
        <v>0</v>
      </c>
      <c r="BQ293" s="233">
        <v>0</v>
      </c>
      <c r="BR293" s="233">
        <v>0</v>
      </c>
      <c r="BS293" s="233">
        <v>0</v>
      </c>
      <c r="BT293" s="233">
        <v>0</v>
      </c>
      <c r="BU293" s="233">
        <v>0</v>
      </c>
      <c r="BV293" s="233">
        <v>0</v>
      </c>
      <c r="BW293" s="233">
        <v>0</v>
      </c>
      <c r="BX293" s="233">
        <v>0</v>
      </c>
      <c r="BY293" s="233">
        <v>0</v>
      </c>
      <c r="BZ293" s="233">
        <v>0</v>
      </c>
      <c r="CA293" s="233">
        <v>0</v>
      </c>
      <c r="CB293" s="343"/>
      <c r="CC293" s="343">
        <v>0</v>
      </c>
      <c r="CD293" s="346"/>
      <c r="CE293" s="253">
        <v>0</v>
      </c>
      <c r="CF293" s="233">
        <v>0</v>
      </c>
      <c r="CG293" s="233">
        <v>0</v>
      </c>
      <c r="CH293" s="233">
        <v>0</v>
      </c>
      <c r="CI293" s="234">
        <v>0</v>
      </c>
    </row>
    <row r="294" spans="1:87" s="145" customFormat="1" x14ac:dyDescent="0.2">
      <c r="A294" s="337" t="s">
        <v>1583</v>
      </c>
      <c r="B294" s="334" t="s">
        <v>1943</v>
      </c>
      <c r="C294" s="232">
        <v>0</v>
      </c>
      <c r="D294" s="233">
        <v>0</v>
      </c>
      <c r="E294" s="233">
        <v>0</v>
      </c>
      <c r="F294" s="233">
        <v>130</v>
      </c>
      <c r="G294" s="233">
        <v>0</v>
      </c>
      <c r="H294" s="233">
        <v>0</v>
      </c>
      <c r="I294" s="233">
        <v>0</v>
      </c>
      <c r="J294" s="233">
        <v>0</v>
      </c>
      <c r="K294" s="233">
        <v>0</v>
      </c>
      <c r="L294" s="233">
        <v>0</v>
      </c>
      <c r="M294" s="233">
        <v>0</v>
      </c>
      <c r="N294" s="233">
        <v>0</v>
      </c>
      <c r="O294" s="233">
        <v>0</v>
      </c>
      <c r="P294" s="233"/>
      <c r="Q294" s="233">
        <v>0</v>
      </c>
      <c r="R294" s="233">
        <v>0</v>
      </c>
      <c r="S294" s="233">
        <v>0</v>
      </c>
      <c r="T294" s="233">
        <v>0</v>
      </c>
      <c r="U294" s="233">
        <v>0</v>
      </c>
      <c r="V294" s="233">
        <v>0</v>
      </c>
      <c r="W294" s="233" t="s">
        <v>1676</v>
      </c>
      <c r="X294" s="233">
        <v>0</v>
      </c>
      <c r="Y294" s="233">
        <v>0</v>
      </c>
      <c r="Z294" s="233">
        <v>0</v>
      </c>
      <c r="AA294" s="233">
        <v>0</v>
      </c>
      <c r="AB294" s="233">
        <v>0</v>
      </c>
      <c r="AC294" s="233">
        <v>0</v>
      </c>
      <c r="AD294" s="233">
        <v>0</v>
      </c>
      <c r="AE294" s="233">
        <v>0</v>
      </c>
      <c r="AF294" s="233">
        <v>0</v>
      </c>
      <c r="AG294" s="233">
        <v>0</v>
      </c>
      <c r="AH294" s="233">
        <v>0</v>
      </c>
      <c r="AI294" s="233">
        <v>0</v>
      </c>
      <c r="AJ294" s="233">
        <v>0</v>
      </c>
      <c r="AK294" s="233">
        <v>0</v>
      </c>
      <c r="AL294" s="233">
        <v>0</v>
      </c>
      <c r="AM294" s="233"/>
      <c r="AN294" s="233">
        <v>0</v>
      </c>
      <c r="AO294" s="233">
        <v>0</v>
      </c>
      <c r="AP294" s="233">
        <v>0</v>
      </c>
      <c r="AQ294" s="233">
        <v>0</v>
      </c>
      <c r="AR294" s="233">
        <v>0</v>
      </c>
      <c r="AS294" s="233">
        <v>0</v>
      </c>
      <c r="AT294" s="233">
        <v>0</v>
      </c>
      <c r="AU294" s="233">
        <v>0</v>
      </c>
      <c r="AV294" s="233">
        <v>0</v>
      </c>
      <c r="AW294" s="233">
        <v>0</v>
      </c>
      <c r="AX294" s="233">
        <v>0</v>
      </c>
      <c r="AY294" s="233">
        <v>0</v>
      </c>
      <c r="AZ294" s="233">
        <v>0</v>
      </c>
      <c r="BA294" s="233">
        <v>0</v>
      </c>
      <c r="BB294" s="233">
        <v>0</v>
      </c>
      <c r="BC294" s="233">
        <v>0</v>
      </c>
      <c r="BD294" s="233">
        <v>0</v>
      </c>
      <c r="BE294" s="233">
        <v>0</v>
      </c>
      <c r="BF294" s="233">
        <v>0</v>
      </c>
      <c r="BG294" s="233">
        <v>0</v>
      </c>
      <c r="BH294" s="233">
        <v>0</v>
      </c>
      <c r="BI294" s="233">
        <v>0</v>
      </c>
      <c r="BJ294" s="233">
        <v>0</v>
      </c>
      <c r="BK294" s="233">
        <v>0</v>
      </c>
      <c r="BL294" s="233">
        <v>0</v>
      </c>
      <c r="BM294" s="233">
        <v>0</v>
      </c>
      <c r="BN294" s="233">
        <v>0</v>
      </c>
      <c r="BO294" s="233">
        <v>0</v>
      </c>
      <c r="BP294" s="233">
        <v>0</v>
      </c>
      <c r="BQ294" s="233">
        <v>0</v>
      </c>
      <c r="BR294" s="233">
        <v>0</v>
      </c>
      <c r="BS294" s="233">
        <v>0</v>
      </c>
      <c r="BT294" s="233">
        <v>0</v>
      </c>
      <c r="BU294" s="233">
        <v>0</v>
      </c>
      <c r="BV294" s="233">
        <v>0</v>
      </c>
      <c r="BW294" s="233">
        <v>0</v>
      </c>
      <c r="BX294" s="233">
        <v>0</v>
      </c>
      <c r="BY294" s="233">
        <v>0</v>
      </c>
      <c r="BZ294" s="233">
        <v>0</v>
      </c>
      <c r="CA294" s="233">
        <v>0</v>
      </c>
      <c r="CB294" s="343"/>
      <c r="CC294" s="343">
        <v>0</v>
      </c>
      <c r="CD294" s="346"/>
      <c r="CE294" s="253">
        <v>0</v>
      </c>
      <c r="CF294" s="233">
        <v>0</v>
      </c>
      <c r="CG294" s="233">
        <v>0</v>
      </c>
      <c r="CH294" s="233">
        <v>0</v>
      </c>
      <c r="CI294" s="234">
        <v>0</v>
      </c>
    </row>
    <row r="295" spans="1:87" s="145" customFormat="1" x14ac:dyDescent="0.2">
      <c r="A295" s="337" t="s">
        <v>1597</v>
      </c>
      <c r="B295" s="334" t="s">
        <v>1944</v>
      </c>
      <c r="C295" s="232">
        <v>0</v>
      </c>
      <c r="D295" s="233">
        <v>0</v>
      </c>
      <c r="E295" s="233">
        <v>0</v>
      </c>
      <c r="F295" s="233">
        <v>120</v>
      </c>
      <c r="G295" s="233">
        <v>0</v>
      </c>
      <c r="H295" s="233">
        <v>0</v>
      </c>
      <c r="I295" s="233">
        <v>0</v>
      </c>
      <c r="J295" s="233">
        <v>0</v>
      </c>
      <c r="K295" s="233">
        <v>0</v>
      </c>
      <c r="L295" s="233">
        <v>0</v>
      </c>
      <c r="M295" s="233">
        <v>0</v>
      </c>
      <c r="N295" s="233">
        <v>0</v>
      </c>
      <c r="O295" s="233">
        <v>0</v>
      </c>
      <c r="P295" s="233"/>
      <c r="Q295" s="233">
        <v>0</v>
      </c>
      <c r="R295" s="233">
        <v>630</v>
      </c>
      <c r="S295" s="233">
        <v>0</v>
      </c>
      <c r="T295" s="233">
        <v>0</v>
      </c>
      <c r="U295" s="233">
        <v>0</v>
      </c>
      <c r="V295" s="233">
        <v>0</v>
      </c>
      <c r="W295" s="233">
        <v>30</v>
      </c>
      <c r="X295" s="233">
        <v>0</v>
      </c>
      <c r="Y295" s="233">
        <v>0</v>
      </c>
      <c r="Z295" s="233">
        <v>0</v>
      </c>
      <c r="AA295" s="233">
        <v>0</v>
      </c>
      <c r="AB295" s="233">
        <v>0</v>
      </c>
      <c r="AC295" s="233">
        <v>0</v>
      </c>
      <c r="AD295" s="233">
        <v>0</v>
      </c>
      <c r="AE295" s="233">
        <v>0</v>
      </c>
      <c r="AF295" s="233">
        <v>0</v>
      </c>
      <c r="AG295" s="233">
        <v>0</v>
      </c>
      <c r="AH295" s="233">
        <v>0</v>
      </c>
      <c r="AI295" s="233">
        <v>0</v>
      </c>
      <c r="AJ295" s="233">
        <v>0</v>
      </c>
      <c r="AK295" s="233">
        <v>0</v>
      </c>
      <c r="AL295" s="233">
        <v>0</v>
      </c>
      <c r="AM295" s="233"/>
      <c r="AN295" s="233">
        <v>0</v>
      </c>
      <c r="AO295" s="233">
        <v>0</v>
      </c>
      <c r="AP295" s="233">
        <v>0</v>
      </c>
      <c r="AQ295" s="233">
        <v>0</v>
      </c>
      <c r="AR295" s="233">
        <v>0</v>
      </c>
      <c r="AS295" s="233">
        <v>0</v>
      </c>
      <c r="AT295" s="233">
        <v>0</v>
      </c>
      <c r="AU295" s="233">
        <v>0</v>
      </c>
      <c r="AV295" s="233">
        <v>0</v>
      </c>
      <c r="AW295" s="233">
        <v>0</v>
      </c>
      <c r="AX295" s="233">
        <v>0</v>
      </c>
      <c r="AY295" s="233">
        <v>0</v>
      </c>
      <c r="AZ295" s="233">
        <v>0</v>
      </c>
      <c r="BA295" s="233">
        <v>0</v>
      </c>
      <c r="BB295" s="233">
        <v>0</v>
      </c>
      <c r="BC295" s="233">
        <v>0</v>
      </c>
      <c r="BD295" s="233">
        <v>0</v>
      </c>
      <c r="BE295" s="233">
        <v>0</v>
      </c>
      <c r="BF295" s="233">
        <v>0</v>
      </c>
      <c r="BG295" s="233">
        <v>0</v>
      </c>
      <c r="BH295" s="233">
        <v>0</v>
      </c>
      <c r="BI295" s="233">
        <v>0</v>
      </c>
      <c r="BJ295" s="233">
        <v>0</v>
      </c>
      <c r="BK295" s="233">
        <v>0</v>
      </c>
      <c r="BL295" s="233">
        <v>0</v>
      </c>
      <c r="BM295" s="233">
        <v>0</v>
      </c>
      <c r="BN295" s="233">
        <v>0</v>
      </c>
      <c r="BO295" s="233">
        <v>0</v>
      </c>
      <c r="BP295" s="233">
        <v>0</v>
      </c>
      <c r="BQ295" s="233">
        <v>0</v>
      </c>
      <c r="BR295" s="233">
        <v>0</v>
      </c>
      <c r="BS295" s="233">
        <v>0</v>
      </c>
      <c r="BT295" s="233">
        <v>0</v>
      </c>
      <c r="BU295" s="233">
        <v>0</v>
      </c>
      <c r="BV295" s="233">
        <v>0</v>
      </c>
      <c r="BW295" s="233">
        <v>0</v>
      </c>
      <c r="BX295" s="233">
        <v>0</v>
      </c>
      <c r="BY295" s="233">
        <v>0</v>
      </c>
      <c r="BZ295" s="233">
        <v>0</v>
      </c>
      <c r="CA295" s="233">
        <v>0</v>
      </c>
      <c r="CB295" s="343"/>
      <c r="CC295" s="343">
        <v>0</v>
      </c>
      <c r="CD295" s="346"/>
      <c r="CE295" s="253">
        <v>0</v>
      </c>
      <c r="CF295" s="233">
        <v>0</v>
      </c>
      <c r="CG295" s="233">
        <v>0</v>
      </c>
      <c r="CH295" s="233">
        <v>0</v>
      </c>
      <c r="CI295" s="234">
        <v>0</v>
      </c>
    </row>
    <row r="296" spans="1:87" s="145" customFormat="1" x14ac:dyDescent="0.2">
      <c r="A296" s="337" t="s">
        <v>1622</v>
      </c>
      <c r="B296" s="334" t="s">
        <v>1945</v>
      </c>
      <c r="C296" s="232">
        <v>0</v>
      </c>
      <c r="D296" s="233">
        <v>0</v>
      </c>
      <c r="E296" s="233">
        <v>0</v>
      </c>
      <c r="F296" s="233">
        <v>0</v>
      </c>
      <c r="G296" s="233">
        <v>0</v>
      </c>
      <c r="H296" s="233">
        <v>0</v>
      </c>
      <c r="I296" s="233">
        <v>0</v>
      </c>
      <c r="J296" s="233">
        <v>0</v>
      </c>
      <c r="K296" s="233">
        <v>0</v>
      </c>
      <c r="L296" s="233">
        <v>0</v>
      </c>
      <c r="M296" s="233">
        <v>0</v>
      </c>
      <c r="N296" s="233">
        <v>0</v>
      </c>
      <c r="O296" s="233">
        <v>0</v>
      </c>
      <c r="P296" s="233"/>
      <c r="Q296" s="233">
        <v>0</v>
      </c>
      <c r="R296" s="233">
        <v>25</v>
      </c>
      <c r="S296" s="233">
        <v>0</v>
      </c>
      <c r="T296" s="233">
        <v>0</v>
      </c>
      <c r="U296" s="233">
        <v>0</v>
      </c>
      <c r="V296" s="233">
        <v>0</v>
      </c>
      <c r="W296" s="233">
        <v>0</v>
      </c>
      <c r="X296" s="233">
        <v>0</v>
      </c>
      <c r="Y296" s="233">
        <v>0</v>
      </c>
      <c r="Z296" s="233">
        <v>0</v>
      </c>
      <c r="AA296" s="233">
        <v>0</v>
      </c>
      <c r="AB296" s="233">
        <v>0</v>
      </c>
      <c r="AC296" s="233">
        <v>0</v>
      </c>
      <c r="AD296" s="233">
        <v>0</v>
      </c>
      <c r="AE296" s="233">
        <v>0</v>
      </c>
      <c r="AF296" s="233">
        <v>0</v>
      </c>
      <c r="AG296" s="233">
        <v>0</v>
      </c>
      <c r="AH296" s="233">
        <v>0</v>
      </c>
      <c r="AI296" s="233">
        <v>0</v>
      </c>
      <c r="AJ296" s="233">
        <v>0</v>
      </c>
      <c r="AK296" s="233">
        <v>0</v>
      </c>
      <c r="AL296" s="233">
        <v>0</v>
      </c>
      <c r="AM296" s="233"/>
      <c r="AN296" s="233">
        <v>0</v>
      </c>
      <c r="AO296" s="233">
        <v>0</v>
      </c>
      <c r="AP296" s="233">
        <v>0</v>
      </c>
      <c r="AQ296" s="233">
        <v>0</v>
      </c>
      <c r="AR296" s="233">
        <v>0</v>
      </c>
      <c r="AS296" s="233">
        <v>0</v>
      </c>
      <c r="AT296" s="233">
        <v>0</v>
      </c>
      <c r="AU296" s="233">
        <v>0</v>
      </c>
      <c r="AV296" s="233">
        <v>0</v>
      </c>
      <c r="AW296" s="233">
        <v>0</v>
      </c>
      <c r="AX296" s="233">
        <v>0</v>
      </c>
      <c r="AY296" s="233">
        <v>0</v>
      </c>
      <c r="AZ296" s="233">
        <v>0</v>
      </c>
      <c r="BA296" s="233">
        <v>0</v>
      </c>
      <c r="BB296" s="233">
        <v>0</v>
      </c>
      <c r="BC296" s="233">
        <v>0</v>
      </c>
      <c r="BD296" s="233">
        <v>0</v>
      </c>
      <c r="BE296" s="233">
        <v>0</v>
      </c>
      <c r="BF296" s="233">
        <v>0</v>
      </c>
      <c r="BG296" s="233">
        <v>0</v>
      </c>
      <c r="BH296" s="233">
        <v>0</v>
      </c>
      <c r="BI296" s="233">
        <v>0</v>
      </c>
      <c r="BJ296" s="233">
        <v>0</v>
      </c>
      <c r="BK296" s="233">
        <v>0</v>
      </c>
      <c r="BL296" s="233">
        <v>0</v>
      </c>
      <c r="BM296" s="233">
        <v>0</v>
      </c>
      <c r="BN296" s="233">
        <v>0</v>
      </c>
      <c r="BO296" s="233">
        <v>0</v>
      </c>
      <c r="BP296" s="233">
        <v>0</v>
      </c>
      <c r="BQ296" s="233">
        <v>0</v>
      </c>
      <c r="BR296" s="233">
        <v>0</v>
      </c>
      <c r="BS296" s="233">
        <v>0</v>
      </c>
      <c r="BT296" s="233">
        <v>0</v>
      </c>
      <c r="BU296" s="233">
        <v>0</v>
      </c>
      <c r="BV296" s="233">
        <v>0</v>
      </c>
      <c r="BW296" s="233">
        <v>0</v>
      </c>
      <c r="BX296" s="233">
        <v>0</v>
      </c>
      <c r="BY296" s="233">
        <v>0</v>
      </c>
      <c r="BZ296" s="233">
        <v>0</v>
      </c>
      <c r="CA296" s="233">
        <v>0</v>
      </c>
      <c r="CB296" s="343"/>
      <c r="CC296" s="343">
        <v>0</v>
      </c>
      <c r="CD296" s="346"/>
      <c r="CE296" s="253">
        <v>0</v>
      </c>
      <c r="CF296" s="233">
        <v>0</v>
      </c>
      <c r="CG296" s="233">
        <v>0</v>
      </c>
      <c r="CH296" s="233">
        <v>0</v>
      </c>
      <c r="CI296" s="234">
        <v>0</v>
      </c>
    </row>
    <row r="297" spans="1:87" s="145" customFormat="1" x14ac:dyDescent="0.2">
      <c r="A297" s="337" t="s">
        <v>1328</v>
      </c>
      <c r="B297" s="334" t="s">
        <v>1946</v>
      </c>
      <c r="C297" s="232">
        <v>0</v>
      </c>
      <c r="D297" s="233">
        <v>440</v>
      </c>
      <c r="E297" s="233" t="s">
        <v>1676</v>
      </c>
      <c r="F297" s="233">
        <v>200</v>
      </c>
      <c r="G297" s="233">
        <v>0</v>
      </c>
      <c r="H297" s="233">
        <v>0</v>
      </c>
      <c r="I297" s="233">
        <v>0</v>
      </c>
      <c r="J297" s="233">
        <v>0</v>
      </c>
      <c r="K297" s="233">
        <v>0</v>
      </c>
      <c r="L297" s="233">
        <v>0</v>
      </c>
      <c r="M297" s="233">
        <v>0</v>
      </c>
      <c r="N297" s="233">
        <v>0</v>
      </c>
      <c r="O297" s="233">
        <v>0</v>
      </c>
      <c r="P297" s="233"/>
      <c r="Q297" s="233">
        <v>0</v>
      </c>
      <c r="R297" s="233">
        <v>20</v>
      </c>
      <c r="S297" s="233">
        <v>0</v>
      </c>
      <c r="T297" s="233">
        <v>0</v>
      </c>
      <c r="U297" s="233">
        <v>0</v>
      </c>
      <c r="V297" s="233">
        <v>0</v>
      </c>
      <c r="W297" s="233">
        <v>0</v>
      </c>
      <c r="X297" s="233">
        <v>0</v>
      </c>
      <c r="Y297" s="233">
        <v>0</v>
      </c>
      <c r="Z297" s="233">
        <v>0</v>
      </c>
      <c r="AA297" s="233">
        <v>0</v>
      </c>
      <c r="AB297" s="233">
        <v>0</v>
      </c>
      <c r="AC297" s="233">
        <v>0</v>
      </c>
      <c r="AD297" s="233">
        <v>0</v>
      </c>
      <c r="AE297" s="233">
        <v>0</v>
      </c>
      <c r="AF297" s="233">
        <v>0</v>
      </c>
      <c r="AG297" s="233">
        <v>0</v>
      </c>
      <c r="AH297" s="233">
        <v>0</v>
      </c>
      <c r="AI297" s="233">
        <v>0</v>
      </c>
      <c r="AJ297" s="233">
        <v>0</v>
      </c>
      <c r="AK297" s="233">
        <v>0</v>
      </c>
      <c r="AL297" s="233">
        <v>0</v>
      </c>
      <c r="AM297" s="233"/>
      <c r="AN297" s="233">
        <v>0</v>
      </c>
      <c r="AO297" s="233">
        <v>0</v>
      </c>
      <c r="AP297" s="233">
        <v>0</v>
      </c>
      <c r="AQ297" s="233">
        <v>0</v>
      </c>
      <c r="AR297" s="233">
        <v>0</v>
      </c>
      <c r="AS297" s="233">
        <v>0</v>
      </c>
      <c r="AT297" s="233">
        <v>0</v>
      </c>
      <c r="AU297" s="233">
        <v>0</v>
      </c>
      <c r="AV297" s="233">
        <v>0</v>
      </c>
      <c r="AW297" s="233">
        <v>0</v>
      </c>
      <c r="AX297" s="233">
        <v>0</v>
      </c>
      <c r="AY297" s="233">
        <v>0</v>
      </c>
      <c r="AZ297" s="233">
        <v>0</v>
      </c>
      <c r="BA297" s="233">
        <v>0</v>
      </c>
      <c r="BB297" s="233">
        <v>0</v>
      </c>
      <c r="BC297" s="233">
        <v>0</v>
      </c>
      <c r="BD297" s="233">
        <v>0</v>
      </c>
      <c r="BE297" s="233">
        <v>0</v>
      </c>
      <c r="BF297" s="233">
        <v>0</v>
      </c>
      <c r="BG297" s="233">
        <v>0</v>
      </c>
      <c r="BH297" s="233">
        <v>340</v>
      </c>
      <c r="BI297" s="233">
        <v>0</v>
      </c>
      <c r="BJ297" s="233">
        <v>0</v>
      </c>
      <c r="BK297" s="233">
        <v>0</v>
      </c>
      <c r="BL297" s="233">
        <v>0</v>
      </c>
      <c r="BM297" s="233">
        <v>0</v>
      </c>
      <c r="BN297" s="233">
        <v>0</v>
      </c>
      <c r="BO297" s="233">
        <v>0</v>
      </c>
      <c r="BP297" s="233">
        <v>0</v>
      </c>
      <c r="BQ297" s="233">
        <v>0</v>
      </c>
      <c r="BR297" s="233">
        <v>0</v>
      </c>
      <c r="BS297" s="233">
        <v>0</v>
      </c>
      <c r="BT297" s="233">
        <v>0</v>
      </c>
      <c r="BU297" s="233">
        <v>0</v>
      </c>
      <c r="BV297" s="233">
        <v>0</v>
      </c>
      <c r="BW297" s="233">
        <v>0</v>
      </c>
      <c r="BX297" s="233">
        <v>0</v>
      </c>
      <c r="BY297" s="233">
        <v>0</v>
      </c>
      <c r="BZ297" s="233">
        <v>0</v>
      </c>
      <c r="CA297" s="233">
        <v>0</v>
      </c>
      <c r="CB297" s="343"/>
      <c r="CC297" s="343">
        <v>0</v>
      </c>
      <c r="CD297" s="346"/>
      <c r="CE297" s="253">
        <v>0</v>
      </c>
      <c r="CF297" s="233">
        <v>0</v>
      </c>
      <c r="CG297" s="233">
        <v>0</v>
      </c>
      <c r="CH297" s="233">
        <v>0</v>
      </c>
      <c r="CI297" s="234">
        <v>0</v>
      </c>
    </row>
    <row r="298" spans="1:87" s="145" customFormat="1" x14ac:dyDescent="0.2">
      <c r="A298" s="337" t="s">
        <v>1388</v>
      </c>
      <c r="B298" s="334" t="s">
        <v>1947</v>
      </c>
      <c r="C298" s="232">
        <v>0</v>
      </c>
      <c r="D298" s="233">
        <v>0</v>
      </c>
      <c r="E298" s="233">
        <v>0</v>
      </c>
      <c r="F298" s="233">
        <v>0</v>
      </c>
      <c r="G298" s="233">
        <v>0</v>
      </c>
      <c r="H298" s="233">
        <v>0</v>
      </c>
      <c r="I298" s="233">
        <v>0</v>
      </c>
      <c r="J298" s="233">
        <v>0</v>
      </c>
      <c r="K298" s="233">
        <v>0</v>
      </c>
      <c r="L298" s="233">
        <v>0</v>
      </c>
      <c r="M298" s="233">
        <v>0</v>
      </c>
      <c r="N298" s="233">
        <v>0</v>
      </c>
      <c r="O298" s="233">
        <v>0</v>
      </c>
      <c r="P298" s="233"/>
      <c r="Q298" s="233">
        <v>0</v>
      </c>
      <c r="R298" s="233">
        <v>140</v>
      </c>
      <c r="S298" s="233">
        <v>0</v>
      </c>
      <c r="T298" s="233">
        <v>0</v>
      </c>
      <c r="U298" s="233">
        <v>0</v>
      </c>
      <c r="V298" s="233">
        <v>0</v>
      </c>
      <c r="W298" s="233">
        <v>30</v>
      </c>
      <c r="X298" s="233">
        <v>0</v>
      </c>
      <c r="Y298" s="233">
        <v>0</v>
      </c>
      <c r="Z298" s="233">
        <v>0</v>
      </c>
      <c r="AA298" s="233">
        <v>0</v>
      </c>
      <c r="AB298" s="233">
        <v>0</v>
      </c>
      <c r="AC298" s="233">
        <v>0</v>
      </c>
      <c r="AD298" s="233">
        <v>0</v>
      </c>
      <c r="AE298" s="233">
        <v>0</v>
      </c>
      <c r="AF298" s="233">
        <v>0</v>
      </c>
      <c r="AG298" s="233">
        <v>0</v>
      </c>
      <c r="AH298" s="233">
        <v>0</v>
      </c>
      <c r="AI298" s="233">
        <v>0</v>
      </c>
      <c r="AJ298" s="233">
        <v>0</v>
      </c>
      <c r="AK298" s="233">
        <v>0</v>
      </c>
      <c r="AL298" s="233">
        <v>0</v>
      </c>
      <c r="AM298" s="233"/>
      <c r="AN298" s="233">
        <v>0</v>
      </c>
      <c r="AO298" s="233">
        <v>0</v>
      </c>
      <c r="AP298" s="233">
        <v>0</v>
      </c>
      <c r="AQ298" s="233">
        <v>0</v>
      </c>
      <c r="AR298" s="233">
        <v>0</v>
      </c>
      <c r="AS298" s="233">
        <v>0</v>
      </c>
      <c r="AT298" s="233">
        <v>0</v>
      </c>
      <c r="AU298" s="233">
        <v>0</v>
      </c>
      <c r="AV298" s="233">
        <v>0</v>
      </c>
      <c r="AW298" s="233">
        <v>0</v>
      </c>
      <c r="AX298" s="233">
        <v>0</v>
      </c>
      <c r="AY298" s="233">
        <v>0</v>
      </c>
      <c r="AZ298" s="233">
        <v>0</v>
      </c>
      <c r="BA298" s="233">
        <v>0</v>
      </c>
      <c r="BB298" s="233">
        <v>0</v>
      </c>
      <c r="BC298" s="233">
        <v>0</v>
      </c>
      <c r="BD298" s="233">
        <v>0</v>
      </c>
      <c r="BE298" s="233">
        <v>0</v>
      </c>
      <c r="BF298" s="233">
        <v>0</v>
      </c>
      <c r="BG298" s="233">
        <v>0</v>
      </c>
      <c r="BH298" s="233">
        <v>0</v>
      </c>
      <c r="BI298" s="233">
        <v>0</v>
      </c>
      <c r="BJ298" s="233">
        <v>0</v>
      </c>
      <c r="BK298" s="233">
        <v>0</v>
      </c>
      <c r="BL298" s="233">
        <v>0</v>
      </c>
      <c r="BM298" s="233">
        <v>0</v>
      </c>
      <c r="BN298" s="233">
        <v>0</v>
      </c>
      <c r="BO298" s="233">
        <v>0</v>
      </c>
      <c r="BP298" s="233">
        <v>0</v>
      </c>
      <c r="BQ298" s="233">
        <v>0</v>
      </c>
      <c r="BR298" s="233">
        <v>0</v>
      </c>
      <c r="BS298" s="233">
        <v>0</v>
      </c>
      <c r="BT298" s="233">
        <v>0</v>
      </c>
      <c r="BU298" s="233">
        <v>0</v>
      </c>
      <c r="BV298" s="233">
        <v>0</v>
      </c>
      <c r="BW298" s="233">
        <v>0</v>
      </c>
      <c r="BX298" s="233">
        <v>0</v>
      </c>
      <c r="BY298" s="233">
        <v>0</v>
      </c>
      <c r="BZ298" s="233">
        <v>0</v>
      </c>
      <c r="CA298" s="233">
        <v>0</v>
      </c>
      <c r="CB298" s="343"/>
      <c r="CC298" s="343">
        <v>0</v>
      </c>
      <c r="CD298" s="346"/>
      <c r="CE298" s="253">
        <v>0</v>
      </c>
      <c r="CF298" s="233">
        <v>0</v>
      </c>
      <c r="CG298" s="233">
        <v>0</v>
      </c>
      <c r="CH298" s="233">
        <v>0</v>
      </c>
      <c r="CI298" s="234">
        <v>0</v>
      </c>
    </row>
    <row r="299" spans="1:87" s="145" customFormat="1" x14ac:dyDescent="0.2">
      <c r="A299" s="337" t="s">
        <v>1387</v>
      </c>
      <c r="B299" s="334" t="s">
        <v>1948</v>
      </c>
      <c r="C299" s="232">
        <v>0</v>
      </c>
      <c r="D299" s="233">
        <v>0</v>
      </c>
      <c r="E299" s="233">
        <v>0</v>
      </c>
      <c r="F299" s="233">
        <v>0</v>
      </c>
      <c r="G299" s="233">
        <v>0</v>
      </c>
      <c r="H299" s="233">
        <v>0</v>
      </c>
      <c r="I299" s="233">
        <v>0</v>
      </c>
      <c r="J299" s="233">
        <v>0</v>
      </c>
      <c r="K299" s="233">
        <v>0</v>
      </c>
      <c r="L299" s="233">
        <v>0</v>
      </c>
      <c r="M299" s="233">
        <v>0</v>
      </c>
      <c r="N299" s="233">
        <v>0</v>
      </c>
      <c r="O299" s="233">
        <v>0</v>
      </c>
      <c r="P299" s="233"/>
      <c r="Q299" s="233">
        <v>0</v>
      </c>
      <c r="R299" s="233">
        <v>195</v>
      </c>
      <c r="S299" s="233">
        <v>0</v>
      </c>
      <c r="T299" s="233">
        <v>0</v>
      </c>
      <c r="U299" s="233">
        <v>0</v>
      </c>
      <c r="V299" s="233">
        <v>0</v>
      </c>
      <c r="W299" s="233">
        <v>70</v>
      </c>
      <c r="X299" s="233">
        <v>0</v>
      </c>
      <c r="Y299" s="233">
        <v>0</v>
      </c>
      <c r="Z299" s="233">
        <v>0</v>
      </c>
      <c r="AA299" s="233">
        <v>0</v>
      </c>
      <c r="AB299" s="233">
        <v>0</v>
      </c>
      <c r="AC299" s="233">
        <v>0</v>
      </c>
      <c r="AD299" s="233">
        <v>0</v>
      </c>
      <c r="AE299" s="233">
        <v>0</v>
      </c>
      <c r="AF299" s="233">
        <v>0</v>
      </c>
      <c r="AG299" s="233">
        <v>0</v>
      </c>
      <c r="AH299" s="233">
        <v>0</v>
      </c>
      <c r="AI299" s="233">
        <v>0</v>
      </c>
      <c r="AJ299" s="233">
        <v>0</v>
      </c>
      <c r="AK299" s="233">
        <v>0</v>
      </c>
      <c r="AL299" s="233">
        <v>0</v>
      </c>
      <c r="AM299" s="233"/>
      <c r="AN299" s="233">
        <v>0</v>
      </c>
      <c r="AO299" s="233">
        <v>0</v>
      </c>
      <c r="AP299" s="233">
        <v>0</v>
      </c>
      <c r="AQ299" s="233">
        <v>0</v>
      </c>
      <c r="AR299" s="233">
        <v>0</v>
      </c>
      <c r="AS299" s="233">
        <v>0</v>
      </c>
      <c r="AT299" s="233">
        <v>0</v>
      </c>
      <c r="AU299" s="233">
        <v>0</v>
      </c>
      <c r="AV299" s="233">
        <v>0</v>
      </c>
      <c r="AW299" s="233">
        <v>0</v>
      </c>
      <c r="AX299" s="233">
        <v>0</v>
      </c>
      <c r="AY299" s="233">
        <v>0</v>
      </c>
      <c r="AZ299" s="233">
        <v>0</v>
      </c>
      <c r="BA299" s="233">
        <v>0</v>
      </c>
      <c r="BB299" s="233">
        <v>0</v>
      </c>
      <c r="BC299" s="233">
        <v>0</v>
      </c>
      <c r="BD299" s="233">
        <v>0</v>
      </c>
      <c r="BE299" s="233">
        <v>0</v>
      </c>
      <c r="BF299" s="233">
        <v>0</v>
      </c>
      <c r="BG299" s="233">
        <v>0</v>
      </c>
      <c r="BH299" s="233">
        <v>0</v>
      </c>
      <c r="BI299" s="233">
        <v>0</v>
      </c>
      <c r="BJ299" s="233">
        <v>0</v>
      </c>
      <c r="BK299" s="233">
        <v>0</v>
      </c>
      <c r="BL299" s="233">
        <v>0</v>
      </c>
      <c r="BM299" s="233">
        <v>0</v>
      </c>
      <c r="BN299" s="233">
        <v>0</v>
      </c>
      <c r="BO299" s="233">
        <v>0</v>
      </c>
      <c r="BP299" s="233">
        <v>0</v>
      </c>
      <c r="BQ299" s="233">
        <v>0</v>
      </c>
      <c r="BR299" s="233">
        <v>0</v>
      </c>
      <c r="BS299" s="233">
        <v>0</v>
      </c>
      <c r="BT299" s="233">
        <v>0</v>
      </c>
      <c r="BU299" s="233">
        <v>0</v>
      </c>
      <c r="BV299" s="233">
        <v>0</v>
      </c>
      <c r="BW299" s="233">
        <v>0</v>
      </c>
      <c r="BX299" s="233">
        <v>0</v>
      </c>
      <c r="BY299" s="233">
        <v>0</v>
      </c>
      <c r="BZ299" s="233">
        <v>0</v>
      </c>
      <c r="CA299" s="233">
        <v>0</v>
      </c>
      <c r="CB299" s="343"/>
      <c r="CC299" s="343">
        <v>0</v>
      </c>
      <c r="CD299" s="346"/>
      <c r="CE299" s="253">
        <v>0</v>
      </c>
      <c r="CF299" s="233">
        <v>0</v>
      </c>
      <c r="CG299" s="233">
        <v>0</v>
      </c>
      <c r="CH299" s="233">
        <v>0</v>
      </c>
      <c r="CI299" s="234">
        <v>0</v>
      </c>
    </row>
    <row r="300" spans="1:87" s="145" customFormat="1" x14ac:dyDescent="0.2">
      <c r="A300" s="337" t="s">
        <v>1329</v>
      </c>
      <c r="B300" s="334" t="s">
        <v>1949</v>
      </c>
      <c r="C300" s="232">
        <v>0</v>
      </c>
      <c r="D300" s="233">
        <v>1015</v>
      </c>
      <c r="E300" s="233">
        <v>0</v>
      </c>
      <c r="F300" s="233">
        <v>760</v>
      </c>
      <c r="G300" s="233">
        <v>0</v>
      </c>
      <c r="H300" s="233">
        <v>0</v>
      </c>
      <c r="I300" s="233">
        <v>0</v>
      </c>
      <c r="J300" s="233">
        <v>0</v>
      </c>
      <c r="K300" s="233">
        <v>0</v>
      </c>
      <c r="L300" s="233">
        <v>0</v>
      </c>
      <c r="M300" s="233">
        <v>0</v>
      </c>
      <c r="N300" s="233">
        <v>0</v>
      </c>
      <c r="O300" s="233">
        <v>0</v>
      </c>
      <c r="P300" s="233"/>
      <c r="Q300" s="233">
        <v>0</v>
      </c>
      <c r="R300" s="233">
        <v>815</v>
      </c>
      <c r="S300" s="233">
        <v>0</v>
      </c>
      <c r="T300" s="233">
        <v>0</v>
      </c>
      <c r="U300" s="233">
        <v>0</v>
      </c>
      <c r="V300" s="233">
        <v>0</v>
      </c>
      <c r="W300" s="233" t="s">
        <v>1676</v>
      </c>
      <c r="X300" s="233">
        <v>0</v>
      </c>
      <c r="Y300" s="233">
        <v>0</v>
      </c>
      <c r="Z300" s="233">
        <v>0</v>
      </c>
      <c r="AA300" s="233">
        <v>0</v>
      </c>
      <c r="AB300" s="233">
        <v>0</v>
      </c>
      <c r="AC300" s="233">
        <v>0</v>
      </c>
      <c r="AD300" s="233">
        <v>0</v>
      </c>
      <c r="AE300" s="233">
        <v>0</v>
      </c>
      <c r="AF300" s="233">
        <v>0</v>
      </c>
      <c r="AG300" s="233">
        <v>0</v>
      </c>
      <c r="AH300" s="233">
        <v>0</v>
      </c>
      <c r="AI300" s="233">
        <v>0</v>
      </c>
      <c r="AJ300" s="233">
        <v>0</v>
      </c>
      <c r="AK300" s="233">
        <v>0</v>
      </c>
      <c r="AL300" s="233">
        <v>0</v>
      </c>
      <c r="AM300" s="233"/>
      <c r="AN300" s="233">
        <v>0</v>
      </c>
      <c r="AO300" s="233">
        <v>0</v>
      </c>
      <c r="AP300" s="233">
        <v>0</v>
      </c>
      <c r="AQ300" s="233">
        <v>0</v>
      </c>
      <c r="AR300" s="233">
        <v>0</v>
      </c>
      <c r="AS300" s="233">
        <v>0</v>
      </c>
      <c r="AT300" s="233">
        <v>0</v>
      </c>
      <c r="AU300" s="233">
        <v>0</v>
      </c>
      <c r="AV300" s="233">
        <v>0</v>
      </c>
      <c r="AW300" s="233">
        <v>0</v>
      </c>
      <c r="AX300" s="233">
        <v>0</v>
      </c>
      <c r="AY300" s="233">
        <v>0</v>
      </c>
      <c r="AZ300" s="233">
        <v>0</v>
      </c>
      <c r="BA300" s="233">
        <v>0</v>
      </c>
      <c r="BB300" s="233">
        <v>0</v>
      </c>
      <c r="BC300" s="233">
        <v>0</v>
      </c>
      <c r="BD300" s="233">
        <v>0</v>
      </c>
      <c r="BE300" s="233">
        <v>0</v>
      </c>
      <c r="BF300" s="233">
        <v>0</v>
      </c>
      <c r="BG300" s="233">
        <v>0</v>
      </c>
      <c r="BH300" s="233">
        <v>400</v>
      </c>
      <c r="BI300" s="233">
        <v>0</v>
      </c>
      <c r="BJ300" s="233">
        <v>0</v>
      </c>
      <c r="BK300" s="233">
        <v>0</v>
      </c>
      <c r="BL300" s="233">
        <v>0</v>
      </c>
      <c r="BM300" s="233">
        <v>0</v>
      </c>
      <c r="BN300" s="233">
        <v>0</v>
      </c>
      <c r="BO300" s="233">
        <v>0</v>
      </c>
      <c r="BP300" s="233">
        <v>0</v>
      </c>
      <c r="BQ300" s="233">
        <v>0</v>
      </c>
      <c r="BR300" s="233">
        <v>0</v>
      </c>
      <c r="BS300" s="233">
        <v>0</v>
      </c>
      <c r="BT300" s="233">
        <v>0</v>
      </c>
      <c r="BU300" s="233">
        <v>0</v>
      </c>
      <c r="BV300" s="233">
        <v>0</v>
      </c>
      <c r="BW300" s="233">
        <v>0</v>
      </c>
      <c r="BX300" s="233">
        <v>0</v>
      </c>
      <c r="BY300" s="233">
        <v>0</v>
      </c>
      <c r="BZ300" s="233">
        <v>0</v>
      </c>
      <c r="CA300" s="233">
        <v>0</v>
      </c>
      <c r="CB300" s="343"/>
      <c r="CC300" s="343">
        <v>0</v>
      </c>
      <c r="CD300" s="346"/>
      <c r="CE300" s="253">
        <v>0</v>
      </c>
      <c r="CF300" s="233">
        <v>0</v>
      </c>
      <c r="CG300" s="233">
        <v>0</v>
      </c>
      <c r="CH300" s="233">
        <v>0</v>
      </c>
      <c r="CI300" s="234">
        <v>0</v>
      </c>
    </row>
    <row r="301" spans="1:87" s="145" customFormat="1" x14ac:dyDescent="0.2">
      <c r="A301" s="337" t="s">
        <v>590</v>
      </c>
      <c r="B301" s="334" t="s">
        <v>1950</v>
      </c>
      <c r="C301" s="232">
        <v>0</v>
      </c>
      <c r="D301" s="233">
        <v>495</v>
      </c>
      <c r="E301" s="233">
        <v>0</v>
      </c>
      <c r="F301" s="233">
        <v>0</v>
      </c>
      <c r="G301" s="233">
        <v>0</v>
      </c>
      <c r="H301" s="233">
        <v>0</v>
      </c>
      <c r="I301" s="233">
        <v>0</v>
      </c>
      <c r="J301" s="233">
        <v>0</v>
      </c>
      <c r="K301" s="233">
        <v>0</v>
      </c>
      <c r="L301" s="233">
        <v>0</v>
      </c>
      <c r="M301" s="233">
        <v>0</v>
      </c>
      <c r="N301" s="233">
        <v>0</v>
      </c>
      <c r="O301" s="233">
        <v>0</v>
      </c>
      <c r="P301" s="233"/>
      <c r="Q301" s="233">
        <v>0</v>
      </c>
      <c r="R301" s="233">
        <v>0</v>
      </c>
      <c r="S301" s="233">
        <v>0</v>
      </c>
      <c r="T301" s="233">
        <v>0</v>
      </c>
      <c r="U301" s="233">
        <v>0</v>
      </c>
      <c r="V301" s="233">
        <v>0</v>
      </c>
      <c r="W301" s="233" t="s">
        <v>1676</v>
      </c>
      <c r="X301" s="233">
        <v>0</v>
      </c>
      <c r="Y301" s="233">
        <v>0</v>
      </c>
      <c r="Z301" s="233">
        <v>0</v>
      </c>
      <c r="AA301" s="233">
        <v>0</v>
      </c>
      <c r="AB301" s="233">
        <v>0</v>
      </c>
      <c r="AC301" s="233">
        <v>0</v>
      </c>
      <c r="AD301" s="233">
        <v>0</v>
      </c>
      <c r="AE301" s="233">
        <v>0</v>
      </c>
      <c r="AF301" s="233">
        <v>0</v>
      </c>
      <c r="AG301" s="233">
        <v>0</v>
      </c>
      <c r="AH301" s="233">
        <v>0</v>
      </c>
      <c r="AI301" s="233">
        <v>0</v>
      </c>
      <c r="AJ301" s="233">
        <v>0</v>
      </c>
      <c r="AK301" s="233">
        <v>0</v>
      </c>
      <c r="AL301" s="233">
        <v>0</v>
      </c>
      <c r="AM301" s="233"/>
      <c r="AN301" s="233">
        <v>0</v>
      </c>
      <c r="AO301" s="233">
        <v>0</v>
      </c>
      <c r="AP301" s="233">
        <v>0</v>
      </c>
      <c r="AQ301" s="233">
        <v>0</v>
      </c>
      <c r="AR301" s="233">
        <v>0</v>
      </c>
      <c r="AS301" s="233">
        <v>0</v>
      </c>
      <c r="AT301" s="233">
        <v>0</v>
      </c>
      <c r="AU301" s="233">
        <v>0</v>
      </c>
      <c r="AV301" s="233">
        <v>0</v>
      </c>
      <c r="AW301" s="233">
        <v>0</v>
      </c>
      <c r="AX301" s="233">
        <v>0</v>
      </c>
      <c r="AY301" s="233">
        <v>0</v>
      </c>
      <c r="AZ301" s="233">
        <v>0</v>
      </c>
      <c r="BA301" s="233">
        <v>0</v>
      </c>
      <c r="BB301" s="233">
        <v>0</v>
      </c>
      <c r="BC301" s="233">
        <v>0</v>
      </c>
      <c r="BD301" s="233">
        <v>0</v>
      </c>
      <c r="BE301" s="233">
        <v>0</v>
      </c>
      <c r="BF301" s="233">
        <v>0</v>
      </c>
      <c r="BG301" s="233">
        <v>0</v>
      </c>
      <c r="BH301" s="233" t="s">
        <v>1676</v>
      </c>
      <c r="BI301" s="233">
        <v>0</v>
      </c>
      <c r="BJ301" s="233">
        <v>0</v>
      </c>
      <c r="BK301" s="233">
        <v>0</v>
      </c>
      <c r="BL301" s="233">
        <v>0</v>
      </c>
      <c r="BM301" s="233">
        <v>0</v>
      </c>
      <c r="BN301" s="233">
        <v>0</v>
      </c>
      <c r="BO301" s="233">
        <v>0</v>
      </c>
      <c r="BP301" s="233">
        <v>0</v>
      </c>
      <c r="BQ301" s="233">
        <v>0</v>
      </c>
      <c r="BR301" s="233">
        <v>0</v>
      </c>
      <c r="BS301" s="233">
        <v>0</v>
      </c>
      <c r="BT301" s="233">
        <v>0</v>
      </c>
      <c r="BU301" s="233">
        <v>0</v>
      </c>
      <c r="BV301" s="233">
        <v>0</v>
      </c>
      <c r="BW301" s="233">
        <v>0</v>
      </c>
      <c r="BX301" s="233">
        <v>0</v>
      </c>
      <c r="BY301" s="233">
        <v>0</v>
      </c>
      <c r="BZ301" s="233">
        <v>0</v>
      </c>
      <c r="CA301" s="233">
        <v>0</v>
      </c>
      <c r="CB301" s="343"/>
      <c r="CC301" s="343">
        <v>0</v>
      </c>
      <c r="CD301" s="346"/>
      <c r="CE301" s="253">
        <v>0</v>
      </c>
      <c r="CF301" s="233">
        <v>0</v>
      </c>
      <c r="CG301" s="233">
        <v>0</v>
      </c>
      <c r="CH301" s="233">
        <v>0</v>
      </c>
      <c r="CI301" s="234">
        <v>0</v>
      </c>
    </row>
    <row r="302" spans="1:87" s="145" customFormat="1" x14ac:dyDescent="0.2">
      <c r="A302" s="337" t="s">
        <v>1591</v>
      </c>
      <c r="B302" s="334" t="s">
        <v>1951</v>
      </c>
      <c r="C302" s="232">
        <v>0</v>
      </c>
      <c r="D302" s="233">
        <v>0</v>
      </c>
      <c r="E302" s="233">
        <v>0</v>
      </c>
      <c r="F302" s="233">
        <v>0</v>
      </c>
      <c r="G302" s="233">
        <v>0</v>
      </c>
      <c r="H302" s="233">
        <v>1000</v>
      </c>
      <c r="I302" s="233">
        <v>0</v>
      </c>
      <c r="J302" s="233">
        <v>0</v>
      </c>
      <c r="K302" s="233">
        <v>0</v>
      </c>
      <c r="L302" s="233">
        <v>0</v>
      </c>
      <c r="M302" s="233">
        <v>0</v>
      </c>
      <c r="N302" s="233">
        <v>0</v>
      </c>
      <c r="O302" s="233">
        <v>0</v>
      </c>
      <c r="P302" s="233"/>
      <c r="Q302" s="233">
        <v>0</v>
      </c>
      <c r="R302" s="233">
        <v>0</v>
      </c>
      <c r="S302" s="233">
        <v>0</v>
      </c>
      <c r="T302" s="233">
        <v>0</v>
      </c>
      <c r="U302" s="233">
        <v>0</v>
      </c>
      <c r="V302" s="233">
        <v>0</v>
      </c>
      <c r="W302" s="233">
        <v>0</v>
      </c>
      <c r="X302" s="233">
        <v>0</v>
      </c>
      <c r="Y302" s="233">
        <v>0</v>
      </c>
      <c r="Z302" s="233">
        <v>0</v>
      </c>
      <c r="AA302" s="233">
        <v>0</v>
      </c>
      <c r="AB302" s="233">
        <v>0</v>
      </c>
      <c r="AC302" s="233">
        <v>0</v>
      </c>
      <c r="AD302" s="233">
        <v>0</v>
      </c>
      <c r="AE302" s="233">
        <v>0</v>
      </c>
      <c r="AF302" s="233">
        <v>0</v>
      </c>
      <c r="AG302" s="233">
        <v>0</v>
      </c>
      <c r="AH302" s="233">
        <v>0</v>
      </c>
      <c r="AI302" s="233">
        <v>0</v>
      </c>
      <c r="AJ302" s="233">
        <v>0</v>
      </c>
      <c r="AK302" s="233">
        <v>0</v>
      </c>
      <c r="AL302" s="233">
        <v>0</v>
      </c>
      <c r="AM302" s="233"/>
      <c r="AN302" s="233">
        <v>0</v>
      </c>
      <c r="AO302" s="233">
        <v>0</v>
      </c>
      <c r="AP302" s="233">
        <v>0</v>
      </c>
      <c r="AQ302" s="233">
        <v>0</v>
      </c>
      <c r="AR302" s="233">
        <v>0</v>
      </c>
      <c r="AS302" s="233">
        <v>0</v>
      </c>
      <c r="AT302" s="233">
        <v>0</v>
      </c>
      <c r="AU302" s="233">
        <v>0</v>
      </c>
      <c r="AV302" s="233">
        <v>0</v>
      </c>
      <c r="AW302" s="233">
        <v>0</v>
      </c>
      <c r="AX302" s="233">
        <v>0</v>
      </c>
      <c r="AY302" s="233">
        <v>0</v>
      </c>
      <c r="AZ302" s="233">
        <v>0</v>
      </c>
      <c r="BA302" s="233">
        <v>0</v>
      </c>
      <c r="BB302" s="233">
        <v>0</v>
      </c>
      <c r="BC302" s="233">
        <v>0</v>
      </c>
      <c r="BD302" s="233">
        <v>0</v>
      </c>
      <c r="BE302" s="233">
        <v>0</v>
      </c>
      <c r="BF302" s="233">
        <v>0</v>
      </c>
      <c r="BG302" s="233">
        <v>0</v>
      </c>
      <c r="BH302" s="233">
        <v>0</v>
      </c>
      <c r="BI302" s="233">
        <v>0</v>
      </c>
      <c r="BJ302" s="233">
        <v>0</v>
      </c>
      <c r="BK302" s="233">
        <v>0</v>
      </c>
      <c r="BL302" s="233">
        <v>0</v>
      </c>
      <c r="BM302" s="233">
        <v>0</v>
      </c>
      <c r="BN302" s="233">
        <v>0</v>
      </c>
      <c r="BO302" s="233">
        <v>0</v>
      </c>
      <c r="BP302" s="233">
        <v>0</v>
      </c>
      <c r="BQ302" s="233">
        <v>0</v>
      </c>
      <c r="BR302" s="233">
        <v>0</v>
      </c>
      <c r="BS302" s="233">
        <v>0</v>
      </c>
      <c r="BT302" s="233">
        <v>0</v>
      </c>
      <c r="BU302" s="233">
        <v>0</v>
      </c>
      <c r="BV302" s="233">
        <v>0</v>
      </c>
      <c r="BW302" s="233">
        <v>0</v>
      </c>
      <c r="BX302" s="233">
        <v>0</v>
      </c>
      <c r="BY302" s="233">
        <v>0</v>
      </c>
      <c r="BZ302" s="233">
        <v>0</v>
      </c>
      <c r="CA302" s="233">
        <v>0</v>
      </c>
      <c r="CB302" s="343"/>
      <c r="CC302" s="343">
        <v>0</v>
      </c>
      <c r="CD302" s="346"/>
      <c r="CE302" s="253">
        <v>0</v>
      </c>
      <c r="CF302" s="233">
        <v>0</v>
      </c>
      <c r="CG302" s="233">
        <v>0</v>
      </c>
      <c r="CH302" s="233">
        <v>0</v>
      </c>
      <c r="CI302" s="234">
        <v>0</v>
      </c>
    </row>
    <row r="303" spans="1:87" s="145" customFormat="1" x14ac:dyDescent="0.2">
      <c r="A303" s="337" t="s">
        <v>815</v>
      </c>
      <c r="B303" s="334" t="s">
        <v>1952</v>
      </c>
      <c r="C303" s="232">
        <v>0</v>
      </c>
      <c r="D303" s="233">
        <v>0</v>
      </c>
      <c r="E303" s="233">
        <v>0</v>
      </c>
      <c r="F303" s="233">
        <v>0</v>
      </c>
      <c r="G303" s="233">
        <v>0</v>
      </c>
      <c r="H303" s="233">
        <v>6615</v>
      </c>
      <c r="I303" s="233">
        <v>0</v>
      </c>
      <c r="J303" s="233">
        <v>0</v>
      </c>
      <c r="K303" s="233">
        <v>0</v>
      </c>
      <c r="L303" s="233">
        <v>0</v>
      </c>
      <c r="M303" s="233">
        <v>0</v>
      </c>
      <c r="N303" s="233">
        <v>0</v>
      </c>
      <c r="O303" s="233">
        <v>0</v>
      </c>
      <c r="P303" s="233"/>
      <c r="Q303" s="233">
        <v>0</v>
      </c>
      <c r="R303" s="233">
        <v>0</v>
      </c>
      <c r="S303" s="233">
        <v>0</v>
      </c>
      <c r="T303" s="233">
        <v>0</v>
      </c>
      <c r="U303" s="233">
        <v>0</v>
      </c>
      <c r="V303" s="233">
        <v>0</v>
      </c>
      <c r="W303" s="233">
        <v>0</v>
      </c>
      <c r="X303" s="233">
        <v>0</v>
      </c>
      <c r="Y303" s="233">
        <v>0</v>
      </c>
      <c r="Z303" s="233">
        <v>0</v>
      </c>
      <c r="AA303" s="233">
        <v>0</v>
      </c>
      <c r="AB303" s="233">
        <v>0</v>
      </c>
      <c r="AC303" s="233">
        <v>0</v>
      </c>
      <c r="AD303" s="233">
        <v>0</v>
      </c>
      <c r="AE303" s="233">
        <v>0</v>
      </c>
      <c r="AF303" s="233">
        <v>0</v>
      </c>
      <c r="AG303" s="233">
        <v>0</v>
      </c>
      <c r="AH303" s="233">
        <v>0</v>
      </c>
      <c r="AI303" s="233">
        <v>0</v>
      </c>
      <c r="AJ303" s="233">
        <v>0</v>
      </c>
      <c r="AK303" s="233">
        <v>0</v>
      </c>
      <c r="AL303" s="233">
        <v>0</v>
      </c>
      <c r="AM303" s="233"/>
      <c r="AN303" s="233">
        <v>0</v>
      </c>
      <c r="AO303" s="233">
        <v>0</v>
      </c>
      <c r="AP303" s="233">
        <v>0</v>
      </c>
      <c r="AQ303" s="233">
        <v>0</v>
      </c>
      <c r="AR303" s="233">
        <v>0</v>
      </c>
      <c r="AS303" s="233">
        <v>0</v>
      </c>
      <c r="AT303" s="233">
        <v>0</v>
      </c>
      <c r="AU303" s="233">
        <v>0</v>
      </c>
      <c r="AV303" s="233">
        <v>0</v>
      </c>
      <c r="AW303" s="233">
        <v>0</v>
      </c>
      <c r="AX303" s="233">
        <v>0</v>
      </c>
      <c r="AY303" s="233">
        <v>0</v>
      </c>
      <c r="AZ303" s="233">
        <v>0</v>
      </c>
      <c r="BA303" s="233">
        <v>0</v>
      </c>
      <c r="BB303" s="233">
        <v>0</v>
      </c>
      <c r="BC303" s="233">
        <v>0</v>
      </c>
      <c r="BD303" s="233">
        <v>0</v>
      </c>
      <c r="BE303" s="233">
        <v>0</v>
      </c>
      <c r="BF303" s="233">
        <v>0</v>
      </c>
      <c r="BG303" s="233">
        <v>0</v>
      </c>
      <c r="BH303" s="233">
        <v>0</v>
      </c>
      <c r="BI303" s="233">
        <v>0</v>
      </c>
      <c r="BJ303" s="233">
        <v>0</v>
      </c>
      <c r="BK303" s="233">
        <v>0</v>
      </c>
      <c r="BL303" s="233">
        <v>0</v>
      </c>
      <c r="BM303" s="233">
        <v>0</v>
      </c>
      <c r="BN303" s="233">
        <v>0</v>
      </c>
      <c r="BO303" s="233">
        <v>0</v>
      </c>
      <c r="BP303" s="233">
        <v>0</v>
      </c>
      <c r="BQ303" s="233">
        <v>0</v>
      </c>
      <c r="BR303" s="233">
        <v>0</v>
      </c>
      <c r="BS303" s="233">
        <v>0</v>
      </c>
      <c r="BT303" s="233">
        <v>0</v>
      </c>
      <c r="BU303" s="233">
        <v>0</v>
      </c>
      <c r="BV303" s="233">
        <v>0</v>
      </c>
      <c r="BW303" s="233">
        <v>0</v>
      </c>
      <c r="BX303" s="233">
        <v>0</v>
      </c>
      <c r="BY303" s="233">
        <v>0</v>
      </c>
      <c r="BZ303" s="233">
        <v>0</v>
      </c>
      <c r="CA303" s="233">
        <v>0</v>
      </c>
      <c r="CB303" s="343"/>
      <c r="CC303" s="343">
        <v>0</v>
      </c>
      <c r="CD303" s="346"/>
      <c r="CE303" s="253">
        <v>0</v>
      </c>
      <c r="CF303" s="233">
        <v>0</v>
      </c>
      <c r="CG303" s="233">
        <v>0</v>
      </c>
      <c r="CH303" s="233">
        <v>0</v>
      </c>
      <c r="CI303" s="234">
        <v>0</v>
      </c>
    </row>
    <row r="304" spans="1:87" s="145" customFormat="1" x14ac:dyDescent="0.2">
      <c r="A304" s="337" t="s">
        <v>1534</v>
      </c>
      <c r="B304" s="334" t="s">
        <v>1953</v>
      </c>
      <c r="C304" s="232">
        <v>0</v>
      </c>
      <c r="D304" s="233">
        <v>0</v>
      </c>
      <c r="E304" s="233">
        <v>0</v>
      </c>
      <c r="F304" s="233">
        <v>0</v>
      </c>
      <c r="G304" s="233">
        <v>0</v>
      </c>
      <c r="H304" s="233">
        <v>555</v>
      </c>
      <c r="I304" s="233">
        <v>0</v>
      </c>
      <c r="J304" s="233">
        <v>0</v>
      </c>
      <c r="K304" s="233">
        <v>0</v>
      </c>
      <c r="L304" s="233">
        <v>0</v>
      </c>
      <c r="M304" s="233">
        <v>0</v>
      </c>
      <c r="N304" s="233">
        <v>0</v>
      </c>
      <c r="O304" s="233">
        <v>0</v>
      </c>
      <c r="P304" s="233"/>
      <c r="Q304" s="233">
        <v>0</v>
      </c>
      <c r="R304" s="233">
        <v>0</v>
      </c>
      <c r="S304" s="233">
        <v>0</v>
      </c>
      <c r="T304" s="233">
        <v>0</v>
      </c>
      <c r="U304" s="233">
        <v>0</v>
      </c>
      <c r="V304" s="233">
        <v>0</v>
      </c>
      <c r="W304" s="233">
        <v>0</v>
      </c>
      <c r="X304" s="233">
        <v>0</v>
      </c>
      <c r="Y304" s="233">
        <v>0</v>
      </c>
      <c r="Z304" s="233">
        <v>0</v>
      </c>
      <c r="AA304" s="233">
        <v>0</v>
      </c>
      <c r="AB304" s="233">
        <v>0</v>
      </c>
      <c r="AC304" s="233">
        <v>0</v>
      </c>
      <c r="AD304" s="233">
        <v>0</v>
      </c>
      <c r="AE304" s="233">
        <v>0</v>
      </c>
      <c r="AF304" s="233">
        <v>0</v>
      </c>
      <c r="AG304" s="233">
        <v>0</v>
      </c>
      <c r="AH304" s="233">
        <v>0</v>
      </c>
      <c r="AI304" s="233">
        <v>0</v>
      </c>
      <c r="AJ304" s="233">
        <v>0</v>
      </c>
      <c r="AK304" s="233">
        <v>0</v>
      </c>
      <c r="AL304" s="233">
        <v>0</v>
      </c>
      <c r="AM304" s="233"/>
      <c r="AN304" s="233">
        <v>0</v>
      </c>
      <c r="AO304" s="233">
        <v>0</v>
      </c>
      <c r="AP304" s="233">
        <v>0</v>
      </c>
      <c r="AQ304" s="233">
        <v>0</v>
      </c>
      <c r="AR304" s="233">
        <v>0</v>
      </c>
      <c r="AS304" s="233">
        <v>0</v>
      </c>
      <c r="AT304" s="233">
        <v>0</v>
      </c>
      <c r="AU304" s="233">
        <v>0</v>
      </c>
      <c r="AV304" s="233">
        <v>0</v>
      </c>
      <c r="AW304" s="233">
        <v>0</v>
      </c>
      <c r="AX304" s="233">
        <v>0</v>
      </c>
      <c r="AY304" s="233">
        <v>0</v>
      </c>
      <c r="AZ304" s="233">
        <v>0</v>
      </c>
      <c r="BA304" s="233">
        <v>0</v>
      </c>
      <c r="BB304" s="233">
        <v>0</v>
      </c>
      <c r="BC304" s="233">
        <v>0</v>
      </c>
      <c r="BD304" s="233">
        <v>0</v>
      </c>
      <c r="BE304" s="233">
        <v>0</v>
      </c>
      <c r="BF304" s="233">
        <v>0</v>
      </c>
      <c r="BG304" s="233">
        <v>0</v>
      </c>
      <c r="BH304" s="233">
        <v>0</v>
      </c>
      <c r="BI304" s="233">
        <v>0</v>
      </c>
      <c r="BJ304" s="233">
        <v>0</v>
      </c>
      <c r="BK304" s="233">
        <v>0</v>
      </c>
      <c r="BL304" s="233">
        <v>0</v>
      </c>
      <c r="BM304" s="233">
        <v>0</v>
      </c>
      <c r="BN304" s="233">
        <v>0</v>
      </c>
      <c r="BO304" s="233">
        <v>0</v>
      </c>
      <c r="BP304" s="233">
        <v>0</v>
      </c>
      <c r="BQ304" s="233">
        <v>0</v>
      </c>
      <c r="BR304" s="233">
        <v>0</v>
      </c>
      <c r="BS304" s="233">
        <v>0</v>
      </c>
      <c r="BT304" s="233">
        <v>0</v>
      </c>
      <c r="BU304" s="233">
        <v>0</v>
      </c>
      <c r="BV304" s="233">
        <v>0</v>
      </c>
      <c r="BW304" s="233">
        <v>0</v>
      </c>
      <c r="BX304" s="233">
        <v>0</v>
      </c>
      <c r="BY304" s="233">
        <v>0</v>
      </c>
      <c r="BZ304" s="233">
        <v>0</v>
      </c>
      <c r="CA304" s="233">
        <v>0</v>
      </c>
      <c r="CB304" s="343"/>
      <c r="CC304" s="343">
        <v>0</v>
      </c>
      <c r="CD304" s="346"/>
      <c r="CE304" s="253">
        <v>0</v>
      </c>
      <c r="CF304" s="233">
        <v>0</v>
      </c>
      <c r="CG304" s="233">
        <v>0</v>
      </c>
      <c r="CH304" s="233">
        <v>0</v>
      </c>
      <c r="CI304" s="234">
        <v>0</v>
      </c>
    </row>
    <row r="305" spans="1:87" s="145" customFormat="1" x14ac:dyDescent="0.2">
      <c r="A305" s="337" t="s">
        <v>1533</v>
      </c>
      <c r="B305" s="334" t="s">
        <v>1954</v>
      </c>
      <c r="C305" s="232">
        <v>0</v>
      </c>
      <c r="D305" s="233">
        <v>0</v>
      </c>
      <c r="E305" s="233">
        <v>0</v>
      </c>
      <c r="F305" s="233">
        <v>0</v>
      </c>
      <c r="G305" s="233">
        <v>0</v>
      </c>
      <c r="H305" s="233">
        <v>170</v>
      </c>
      <c r="I305" s="233">
        <v>0</v>
      </c>
      <c r="J305" s="233">
        <v>0</v>
      </c>
      <c r="K305" s="233">
        <v>0</v>
      </c>
      <c r="L305" s="233">
        <v>0</v>
      </c>
      <c r="M305" s="233">
        <v>0</v>
      </c>
      <c r="N305" s="233">
        <v>0</v>
      </c>
      <c r="O305" s="233">
        <v>0</v>
      </c>
      <c r="P305" s="233"/>
      <c r="Q305" s="233">
        <v>0</v>
      </c>
      <c r="R305" s="233">
        <v>0</v>
      </c>
      <c r="S305" s="233">
        <v>0</v>
      </c>
      <c r="T305" s="233">
        <v>0</v>
      </c>
      <c r="U305" s="233">
        <v>0</v>
      </c>
      <c r="V305" s="233">
        <v>0</v>
      </c>
      <c r="W305" s="233">
        <v>0</v>
      </c>
      <c r="X305" s="233">
        <v>0</v>
      </c>
      <c r="Y305" s="233">
        <v>0</v>
      </c>
      <c r="Z305" s="233">
        <v>0</v>
      </c>
      <c r="AA305" s="233">
        <v>0</v>
      </c>
      <c r="AB305" s="233">
        <v>0</v>
      </c>
      <c r="AC305" s="233">
        <v>0</v>
      </c>
      <c r="AD305" s="233">
        <v>0</v>
      </c>
      <c r="AE305" s="233">
        <v>0</v>
      </c>
      <c r="AF305" s="233">
        <v>0</v>
      </c>
      <c r="AG305" s="233">
        <v>0</v>
      </c>
      <c r="AH305" s="233">
        <v>0</v>
      </c>
      <c r="AI305" s="233">
        <v>0</v>
      </c>
      <c r="AJ305" s="233">
        <v>0</v>
      </c>
      <c r="AK305" s="233">
        <v>0</v>
      </c>
      <c r="AL305" s="233">
        <v>0</v>
      </c>
      <c r="AM305" s="233"/>
      <c r="AN305" s="233">
        <v>0</v>
      </c>
      <c r="AO305" s="233">
        <v>0</v>
      </c>
      <c r="AP305" s="233">
        <v>0</v>
      </c>
      <c r="AQ305" s="233">
        <v>0</v>
      </c>
      <c r="AR305" s="233">
        <v>0</v>
      </c>
      <c r="AS305" s="233">
        <v>0</v>
      </c>
      <c r="AT305" s="233">
        <v>0</v>
      </c>
      <c r="AU305" s="233">
        <v>0</v>
      </c>
      <c r="AV305" s="233">
        <v>0</v>
      </c>
      <c r="AW305" s="233">
        <v>0</v>
      </c>
      <c r="AX305" s="233">
        <v>0</v>
      </c>
      <c r="AY305" s="233">
        <v>0</v>
      </c>
      <c r="AZ305" s="233">
        <v>0</v>
      </c>
      <c r="BA305" s="233">
        <v>0</v>
      </c>
      <c r="BB305" s="233">
        <v>0</v>
      </c>
      <c r="BC305" s="233">
        <v>0</v>
      </c>
      <c r="BD305" s="233">
        <v>0</v>
      </c>
      <c r="BE305" s="233">
        <v>0</v>
      </c>
      <c r="BF305" s="233">
        <v>0</v>
      </c>
      <c r="BG305" s="233">
        <v>0</v>
      </c>
      <c r="BH305" s="233">
        <v>0</v>
      </c>
      <c r="BI305" s="233">
        <v>0</v>
      </c>
      <c r="BJ305" s="233">
        <v>0</v>
      </c>
      <c r="BK305" s="233">
        <v>0</v>
      </c>
      <c r="BL305" s="233">
        <v>0</v>
      </c>
      <c r="BM305" s="233">
        <v>0</v>
      </c>
      <c r="BN305" s="233">
        <v>0</v>
      </c>
      <c r="BO305" s="233">
        <v>0</v>
      </c>
      <c r="BP305" s="233">
        <v>0</v>
      </c>
      <c r="BQ305" s="233">
        <v>0</v>
      </c>
      <c r="BR305" s="233">
        <v>0</v>
      </c>
      <c r="BS305" s="233">
        <v>0</v>
      </c>
      <c r="BT305" s="233">
        <v>0</v>
      </c>
      <c r="BU305" s="233">
        <v>0</v>
      </c>
      <c r="BV305" s="233">
        <v>0</v>
      </c>
      <c r="BW305" s="233">
        <v>0</v>
      </c>
      <c r="BX305" s="233">
        <v>0</v>
      </c>
      <c r="BY305" s="233">
        <v>0</v>
      </c>
      <c r="BZ305" s="233">
        <v>0</v>
      </c>
      <c r="CA305" s="233">
        <v>0</v>
      </c>
      <c r="CB305" s="343"/>
      <c r="CC305" s="343">
        <v>0</v>
      </c>
      <c r="CD305" s="346"/>
      <c r="CE305" s="253">
        <v>0</v>
      </c>
      <c r="CF305" s="233">
        <v>0</v>
      </c>
      <c r="CG305" s="233">
        <v>0</v>
      </c>
      <c r="CH305" s="233">
        <v>0</v>
      </c>
      <c r="CI305" s="234">
        <v>0</v>
      </c>
    </row>
    <row r="306" spans="1:87" s="145" customFormat="1" x14ac:dyDescent="0.2">
      <c r="A306" s="337" t="s">
        <v>1535</v>
      </c>
      <c r="B306" s="334" t="s">
        <v>1955</v>
      </c>
      <c r="C306" s="232">
        <v>0</v>
      </c>
      <c r="D306" s="233">
        <v>0</v>
      </c>
      <c r="E306" s="233">
        <v>0</v>
      </c>
      <c r="F306" s="233">
        <v>0</v>
      </c>
      <c r="G306" s="233">
        <v>0</v>
      </c>
      <c r="H306" s="233">
        <v>1675</v>
      </c>
      <c r="I306" s="233">
        <v>0</v>
      </c>
      <c r="J306" s="233">
        <v>0</v>
      </c>
      <c r="K306" s="233">
        <v>0</v>
      </c>
      <c r="L306" s="233">
        <v>0</v>
      </c>
      <c r="M306" s="233">
        <v>0</v>
      </c>
      <c r="N306" s="233">
        <v>0</v>
      </c>
      <c r="O306" s="233">
        <v>0</v>
      </c>
      <c r="P306" s="233"/>
      <c r="Q306" s="233">
        <v>0</v>
      </c>
      <c r="R306" s="233">
        <v>0</v>
      </c>
      <c r="S306" s="233">
        <v>0</v>
      </c>
      <c r="T306" s="233">
        <v>0</v>
      </c>
      <c r="U306" s="233">
        <v>0</v>
      </c>
      <c r="V306" s="233">
        <v>0</v>
      </c>
      <c r="W306" s="233">
        <v>0</v>
      </c>
      <c r="X306" s="233">
        <v>0</v>
      </c>
      <c r="Y306" s="233">
        <v>0</v>
      </c>
      <c r="Z306" s="233">
        <v>0</v>
      </c>
      <c r="AA306" s="233">
        <v>0</v>
      </c>
      <c r="AB306" s="233">
        <v>0</v>
      </c>
      <c r="AC306" s="233">
        <v>0</v>
      </c>
      <c r="AD306" s="233">
        <v>0</v>
      </c>
      <c r="AE306" s="233">
        <v>0</v>
      </c>
      <c r="AF306" s="233">
        <v>0</v>
      </c>
      <c r="AG306" s="233">
        <v>0</v>
      </c>
      <c r="AH306" s="233">
        <v>0</v>
      </c>
      <c r="AI306" s="233">
        <v>0</v>
      </c>
      <c r="AJ306" s="233">
        <v>0</v>
      </c>
      <c r="AK306" s="233">
        <v>0</v>
      </c>
      <c r="AL306" s="233">
        <v>0</v>
      </c>
      <c r="AM306" s="233"/>
      <c r="AN306" s="233">
        <v>0</v>
      </c>
      <c r="AO306" s="233">
        <v>0</v>
      </c>
      <c r="AP306" s="233">
        <v>0</v>
      </c>
      <c r="AQ306" s="233">
        <v>0</v>
      </c>
      <c r="AR306" s="233">
        <v>0</v>
      </c>
      <c r="AS306" s="233">
        <v>0</v>
      </c>
      <c r="AT306" s="233">
        <v>0</v>
      </c>
      <c r="AU306" s="233">
        <v>0</v>
      </c>
      <c r="AV306" s="233">
        <v>0</v>
      </c>
      <c r="AW306" s="233">
        <v>0</v>
      </c>
      <c r="AX306" s="233">
        <v>0</v>
      </c>
      <c r="AY306" s="233">
        <v>0</v>
      </c>
      <c r="AZ306" s="233">
        <v>0</v>
      </c>
      <c r="BA306" s="233">
        <v>0</v>
      </c>
      <c r="BB306" s="233">
        <v>0</v>
      </c>
      <c r="BC306" s="233">
        <v>0</v>
      </c>
      <c r="BD306" s="233">
        <v>0</v>
      </c>
      <c r="BE306" s="233">
        <v>0</v>
      </c>
      <c r="BF306" s="233">
        <v>0</v>
      </c>
      <c r="BG306" s="233">
        <v>0</v>
      </c>
      <c r="BH306" s="233">
        <v>0</v>
      </c>
      <c r="BI306" s="233">
        <v>0</v>
      </c>
      <c r="BJ306" s="233">
        <v>0</v>
      </c>
      <c r="BK306" s="233">
        <v>0</v>
      </c>
      <c r="BL306" s="233">
        <v>0</v>
      </c>
      <c r="BM306" s="233">
        <v>0</v>
      </c>
      <c r="BN306" s="233">
        <v>0</v>
      </c>
      <c r="BO306" s="233">
        <v>0</v>
      </c>
      <c r="BP306" s="233">
        <v>0</v>
      </c>
      <c r="BQ306" s="233">
        <v>0</v>
      </c>
      <c r="BR306" s="233">
        <v>0</v>
      </c>
      <c r="BS306" s="233">
        <v>0</v>
      </c>
      <c r="BT306" s="233">
        <v>0</v>
      </c>
      <c r="BU306" s="233">
        <v>0</v>
      </c>
      <c r="BV306" s="233">
        <v>0</v>
      </c>
      <c r="BW306" s="233">
        <v>0</v>
      </c>
      <c r="BX306" s="233">
        <v>0</v>
      </c>
      <c r="BY306" s="233">
        <v>0</v>
      </c>
      <c r="BZ306" s="233">
        <v>0</v>
      </c>
      <c r="CA306" s="233">
        <v>0</v>
      </c>
      <c r="CB306" s="343"/>
      <c r="CC306" s="343">
        <v>0</v>
      </c>
      <c r="CD306" s="346"/>
      <c r="CE306" s="253">
        <v>0</v>
      </c>
      <c r="CF306" s="233">
        <v>0</v>
      </c>
      <c r="CG306" s="233">
        <v>0</v>
      </c>
      <c r="CH306" s="233">
        <v>0</v>
      </c>
      <c r="CI306" s="234">
        <v>0</v>
      </c>
    </row>
    <row r="307" spans="1:87" s="145" customFormat="1" x14ac:dyDescent="0.2">
      <c r="A307" s="337" t="s">
        <v>814</v>
      </c>
      <c r="B307" s="334" t="s">
        <v>1956</v>
      </c>
      <c r="C307" s="232">
        <v>0</v>
      </c>
      <c r="D307" s="233">
        <v>0</v>
      </c>
      <c r="E307" s="233">
        <v>0</v>
      </c>
      <c r="F307" s="233">
        <v>0</v>
      </c>
      <c r="G307" s="233">
        <v>0</v>
      </c>
      <c r="H307" s="233">
        <v>1285</v>
      </c>
      <c r="I307" s="233">
        <v>0</v>
      </c>
      <c r="J307" s="233">
        <v>0</v>
      </c>
      <c r="K307" s="233">
        <v>0</v>
      </c>
      <c r="L307" s="233">
        <v>0</v>
      </c>
      <c r="M307" s="233">
        <v>0</v>
      </c>
      <c r="N307" s="233">
        <v>0</v>
      </c>
      <c r="O307" s="233">
        <v>0</v>
      </c>
      <c r="P307" s="233"/>
      <c r="Q307" s="233">
        <v>0</v>
      </c>
      <c r="R307" s="233">
        <v>0</v>
      </c>
      <c r="S307" s="233">
        <v>0</v>
      </c>
      <c r="T307" s="233">
        <v>0</v>
      </c>
      <c r="U307" s="233">
        <v>0</v>
      </c>
      <c r="V307" s="233">
        <v>0</v>
      </c>
      <c r="W307" s="233">
        <v>0</v>
      </c>
      <c r="X307" s="233">
        <v>0</v>
      </c>
      <c r="Y307" s="233">
        <v>0</v>
      </c>
      <c r="Z307" s="233">
        <v>0</v>
      </c>
      <c r="AA307" s="233">
        <v>0</v>
      </c>
      <c r="AB307" s="233">
        <v>0</v>
      </c>
      <c r="AC307" s="233">
        <v>0</v>
      </c>
      <c r="AD307" s="233">
        <v>0</v>
      </c>
      <c r="AE307" s="233">
        <v>0</v>
      </c>
      <c r="AF307" s="233">
        <v>0</v>
      </c>
      <c r="AG307" s="233">
        <v>0</v>
      </c>
      <c r="AH307" s="233">
        <v>0</v>
      </c>
      <c r="AI307" s="233">
        <v>0</v>
      </c>
      <c r="AJ307" s="233">
        <v>0</v>
      </c>
      <c r="AK307" s="233">
        <v>0</v>
      </c>
      <c r="AL307" s="233">
        <v>0</v>
      </c>
      <c r="AM307" s="233"/>
      <c r="AN307" s="233">
        <v>0</v>
      </c>
      <c r="AO307" s="233">
        <v>0</v>
      </c>
      <c r="AP307" s="233">
        <v>0</v>
      </c>
      <c r="AQ307" s="233">
        <v>0</v>
      </c>
      <c r="AR307" s="233">
        <v>0</v>
      </c>
      <c r="AS307" s="233">
        <v>0</v>
      </c>
      <c r="AT307" s="233">
        <v>0</v>
      </c>
      <c r="AU307" s="233">
        <v>0</v>
      </c>
      <c r="AV307" s="233">
        <v>0</v>
      </c>
      <c r="AW307" s="233">
        <v>0</v>
      </c>
      <c r="AX307" s="233">
        <v>0</v>
      </c>
      <c r="AY307" s="233">
        <v>0</v>
      </c>
      <c r="AZ307" s="233">
        <v>0</v>
      </c>
      <c r="BA307" s="233">
        <v>0</v>
      </c>
      <c r="BB307" s="233">
        <v>0</v>
      </c>
      <c r="BC307" s="233">
        <v>0</v>
      </c>
      <c r="BD307" s="233">
        <v>0</v>
      </c>
      <c r="BE307" s="233">
        <v>0</v>
      </c>
      <c r="BF307" s="233">
        <v>0</v>
      </c>
      <c r="BG307" s="233">
        <v>0</v>
      </c>
      <c r="BH307" s="233">
        <v>0</v>
      </c>
      <c r="BI307" s="233">
        <v>0</v>
      </c>
      <c r="BJ307" s="233">
        <v>0</v>
      </c>
      <c r="BK307" s="233">
        <v>0</v>
      </c>
      <c r="BL307" s="233">
        <v>0</v>
      </c>
      <c r="BM307" s="233">
        <v>0</v>
      </c>
      <c r="BN307" s="233">
        <v>0</v>
      </c>
      <c r="BO307" s="233">
        <v>0</v>
      </c>
      <c r="BP307" s="233">
        <v>0</v>
      </c>
      <c r="BQ307" s="233">
        <v>0</v>
      </c>
      <c r="BR307" s="233">
        <v>0</v>
      </c>
      <c r="BS307" s="233">
        <v>0</v>
      </c>
      <c r="BT307" s="233">
        <v>0</v>
      </c>
      <c r="BU307" s="233">
        <v>0</v>
      </c>
      <c r="BV307" s="233">
        <v>0</v>
      </c>
      <c r="BW307" s="233">
        <v>0</v>
      </c>
      <c r="BX307" s="233">
        <v>0</v>
      </c>
      <c r="BY307" s="233">
        <v>0</v>
      </c>
      <c r="BZ307" s="233">
        <v>0</v>
      </c>
      <c r="CA307" s="233">
        <v>0</v>
      </c>
      <c r="CB307" s="343"/>
      <c r="CC307" s="343">
        <v>0</v>
      </c>
      <c r="CD307" s="346"/>
      <c r="CE307" s="253">
        <v>0</v>
      </c>
      <c r="CF307" s="233">
        <v>0</v>
      </c>
      <c r="CG307" s="233">
        <v>0</v>
      </c>
      <c r="CH307" s="233">
        <v>0</v>
      </c>
      <c r="CI307" s="234">
        <v>0</v>
      </c>
    </row>
    <row r="308" spans="1:87" s="145" customFormat="1" x14ac:dyDescent="0.2">
      <c r="A308" s="337" t="s">
        <v>1538</v>
      </c>
      <c r="B308" s="334" t="s">
        <v>1957</v>
      </c>
      <c r="C308" s="232">
        <v>0</v>
      </c>
      <c r="D308" s="233">
        <v>0</v>
      </c>
      <c r="E308" s="233">
        <v>0</v>
      </c>
      <c r="F308" s="233">
        <v>450</v>
      </c>
      <c r="G308" s="233">
        <v>0</v>
      </c>
      <c r="H308" s="233">
        <v>0</v>
      </c>
      <c r="I308" s="233">
        <v>0</v>
      </c>
      <c r="J308" s="233">
        <v>0</v>
      </c>
      <c r="K308" s="233">
        <v>0</v>
      </c>
      <c r="L308" s="233">
        <v>0</v>
      </c>
      <c r="M308" s="233">
        <v>0</v>
      </c>
      <c r="N308" s="233">
        <v>0</v>
      </c>
      <c r="O308" s="233">
        <v>0</v>
      </c>
      <c r="P308" s="233"/>
      <c r="Q308" s="233">
        <v>0</v>
      </c>
      <c r="R308" s="233">
        <v>0</v>
      </c>
      <c r="S308" s="233">
        <v>0</v>
      </c>
      <c r="T308" s="233">
        <v>0</v>
      </c>
      <c r="U308" s="233">
        <v>0</v>
      </c>
      <c r="V308" s="233">
        <v>0</v>
      </c>
      <c r="W308" s="233">
        <v>0</v>
      </c>
      <c r="X308" s="233">
        <v>0</v>
      </c>
      <c r="Y308" s="233">
        <v>0</v>
      </c>
      <c r="Z308" s="233">
        <v>0</v>
      </c>
      <c r="AA308" s="233">
        <v>0</v>
      </c>
      <c r="AB308" s="233">
        <v>0</v>
      </c>
      <c r="AC308" s="233">
        <v>0</v>
      </c>
      <c r="AD308" s="233">
        <v>0</v>
      </c>
      <c r="AE308" s="233">
        <v>0</v>
      </c>
      <c r="AF308" s="233">
        <v>0</v>
      </c>
      <c r="AG308" s="233">
        <v>0</v>
      </c>
      <c r="AH308" s="233">
        <v>0</v>
      </c>
      <c r="AI308" s="233">
        <v>0</v>
      </c>
      <c r="AJ308" s="233">
        <v>0</v>
      </c>
      <c r="AK308" s="233">
        <v>0</v>
      </c>
      <c r="AL308" s="233">
        <v>0</v>
      </c>
      <c r="AM308" s="233"/>
      <c r="AN308" s="233">
        <v>0</v>
      </c>
      <c r="AO308" s="233">
        <v>0</v>
      </c>
      <c r="AP308" s="233">
        <v>0</v>
      </c>
      <c r="AQ308" s="233">
        <v>0</v>
      </c>
      <c r="AR308" s="233">
        <v>0</v>
      </c>
      <c r="AS308" s="233">
        <v>0</v>
      </c>
      <c r="AT308" s="233">
        <v>0</v>
      </c>
      <c r="AU308" s="233">
        <v>0</v>
      </c>
      <c r="AV308" s="233">
        <v>0</v>
      </c>
      <c r="AW308" s="233">
        <v>0</v>
      </c>
      <c r="AX308" s="233">
        <v>0</v>
      </c>
      <c r="AY308" s="233">
        <v>0</v>
      </c>
      <c r="AZ308" s="233">
        <v>0</v>
      </c>
      <c r="BA308" s="233">
        <v>0</v>
      </c>
      <c r="BB308" s="233">
        <v>0</v>
      </c>
      <c r="BC308" s="233">
        <v>0</v>
      </c>
      <c r="BD308" s="233">
        <v>0</v>
      </c>
      <c r="BE308" s="233">
        <v>0</v>
      </c>
      <c r="BF308" s="233">
        <v>0</v>
      </c>
      <c r="BG308" s="233">
        <v>0</v>
      </c>
      <c r="BH308" s="233">
        <v>0</v>
      </c>
      <c r="BI308" s="233">
        <v>0</v>
      </c>
      <c r="BJ308" s="233">
        <v>0</v>
      </c>
      <c r="BK308" s="233">
        <v>0</v>
      </c>
      <c r="BL308" s="233">
        <v>0</v>
      </c>
      <c r="BM308" s="233">
        <v>0</v>
      </c>
      <c r="BN308" s="233">
        <v>0</v>
      </c>
      <c r="BO308" s="233">
        <v>0</v>
      </c>
      <c r="BP308" s="233">
        <v>0</v>
      </c>
      <c r="BQ308" s="233">
        <v>0</v>
      </c>
      <c r="BR308" s="233">
        <v>0</v>
      </c>
      <c r="BS308" s="233">
        <v>0</v>
      </c>
      <c r="BT308" s="233">
        <v>0</v>
      </c>
      <c r="BU308" s="233">
        <v>0</v>
      </c>
      <c r="BV308" s="233">
        <v>0</v>
      </c>
      <c r="BW308" s="233">
        <v>0</v>
      </c>
      <c r="BX308" s="233">
        <v>0</v>
      </c>
      <c r="BY308" s="233">
        <v>0</v>
      </c>
      <c r="BZ308" s="233">
        <v>0</v>
      </c>
      <c r="CA308" s="233">
        <v>0</v>
      </c>
      <c r="CB308" s="343"/>
      <c r="CC308" s="343">
        <v>0</v>
      </c>
      <c r="CD308" s="346"/>
      <c r="CE308" s="253">
        <v>0</v>
      </c>
      <c r="CF308" s="233">
        <v>0</v>
      </c>
      <c r="CG308" s="233">
        <v>0</v>
      </c>
      <c r="CH308" s="233">
        <v>0</v>
      </c>
      <c r="CI308" s="234">
        <v>0</v>
      </c>
    </row>
    <row r="309" spans="1:87" s="145" customFormat="1" x14ac:dyDescent="0.2">
      <c r="A309" s="337" t="s">
        <v>459</v>
      </c>
      <c r="B309" s="334" t="s">
        <v>1958</v>
      </c>
      <c r="C309" s="232">
        <v>0</v>
      </c>
      <c r="D309" s="233">
        <v>0</v>
      </c>
      <c r="E309" s="233">
        <v>0</v>
      </c>
      <c r="F309" s="233">
        <v>0</v>
      </c>
      <c r="G309" s="233">
        <v>0</v>
      </c>
      <c r="H309" s="233">
        <v>0</v>
      </c>
      <c r="I309" s="233">
        <v>0</v>
      </c>
      <c r="J309" s="233">
        <v>0</v>
      </c>
      <c r="K309" s="233">
        <v>0</v>
      </c>
      <c r="L309" s="233">
        <v>0</v>
      </c>
      <c r="M309" s="233">
        <v>0</v>
      </c>
      <c r="N309" s="233">
        <v>0</v>
      </c>
      <c r="O309" s="233">
        <v>0</v>
      </c>
      <c r="P309" s="233"/>
      <c r="Q309" s="233">
        <v>0</v>
      </c>
      <c r="R309" s="233">
        <v>0</v>
      </c>
      <c r="S309" s="233">
        <v>0</v>
      </c>
      <c r="T309" s="233">
        <v>0</v>
      </c>
      <c r="U309" s="233">
        <v>0</v>
      </c>
      <c r="V309" s="233">
        <v>0</v>
      </c>
      <c r="W309" s="233">
        <v>0</v>
      </c>
      <c r="X309" s="233">
        <v>0</v>
      </c>
      <c r="Y309" s="233">
        <v>0</v>
      </c>
      <c r="Z309" s="233">
        <v>0</v>
      </c>
      <c r="AA309" s="233">
        <v>0</v>
      </c>
      <c r="AB309" s="233">
        <v>0</v>
      </c>
      <c r="AC309" s="233">
        <v>0</v>
      </c>
      <c r="AD309" s="233">
        <v>0</v>
      </c>
      <c r="AE309" s="233">
        <v>0</v>
      </c>
      <c r="AF309" s="233">
        <v>0</v>
      </c>
      <c r="AG309" s="233">
        <v>0</v>
      </c>
      <c r="AH309" s="233">
        <v>0</v>
      </c>
      <c r="AI309" s="233">
        <v>0</v>
      </c>
      <c r="AJ309" s="233">
        <v>0</v>
      </c>
      <c r="AK309" s="233">
        <v>0</v>
      </c>
      <c r="AL309" s="233">
        <v>0</v>
      </c>
      <c r="AM309" s="233"/>
      <c r="AN309" s="233">
        <v>0</v>
      </c>
      <c r="AO309" s="233">
        <v>0</v>
      </c>
      <c r="AP309" s="233">
        <v>0</v>
      </c>
      <c r="AQ309" s="233">
        <v>0</v>
      </c>
      <c r="AR309" s="233">
        <v>0</v>
      </c>
      <c r="AS309" s="233">
        <v>0</v>
      </c>
      <c r="AT309" s="233">
        <v>0</v>
      </c>
      <c r="AU309" s="233">
        <v>0</v>
      </c>
      <c r="AV309" s="233">
        <v>0</v>
      </c>
      <c r="AW309" s="233">
        <v>0</v>
      </c>
      <c r="AX309" s="233">
        <v>0</v>
      </c>
      <c r="AY309" s="233">
        <v>0</v>
      </c>
      <c r="AZ309" s="233">
        <v>0</v>
      </c>
      <c r="BA309" s="233">
        <v>0</v>
      </c>
      <c r="BB309" s="233">
        <v>0</v>
      </c>
      <c r="BC309" s="233">
        <v>0</v>
      </c>
      <c r="BD309" s="233">
        <v>0</v>
      </c>
      <c r="BE309" s="233">
        <v>0</v>
      </c>
      <c r="BF309" s="233">
        <v>0</v>
      </c>
      <c r="BG309" s="233">
        <v>0</v>
      </c>
      <c r="BH309" s="233">
        <v>0</v>
      </c>
      <c r="BI309" s="233">
        <v>0</v>
      </c>
      <c r="BJ309" s="233">
        <v>0</v>
      </c>
      <c r="BK309" s="233">
        <v>0</v>
      </c>
      <c r="BL309" s="233">
        <v>0</v>
      </c>
      <c r="BM309" s="233">
        <v>1490</v>
      </c>
      <c r="BN309" s="233">
        <v>120</v>
      </c>
      <c r="BO309" s="233">
        <v>80</v>
      </c>
      <c r="BP309" s="233">
        <v>0</v>
      </c>
      <c r="BQ309" s="233">
        <v>250</v>
      </c>
      <c r="BR309" s="233">
        <v>0</v>
      </c>
      <c r="BS309" s="233">
        <v>0</v>
      </c>
      <c r="BT309" s="233">
        <v>0</v>
      </c>
      <c r="BU309" s="233">
        <v>0</v>
      </c>
      <c r="BV309" s="233">
        <v>0</v>
      </c>
      <c r="BW309" s="233">
        <v>0</v>
      </c>
      <c r="BX309" s="233">
        <v>0</v>
      </c>
      <c r="BY309" s="233">
        <v>0</v>
      </c>
      <c r="BZ309" s="233">
        <v>0</v>
      </c>
      <c r="CA309" s="233">
        <v>0</v>
      </c>
      <c r="CB309" s="343"/>
      <c r="CC309" s="343">
        <v>0</v>
      </c>
      <c r="CD309" s="346"/>
      <c r="CE309" s="253">
        <v>0</v>
      </c>
      <c r="CF309" s="233">
        <v>0</v>
      </c>
      <c r="CG309" s="233">
        <v>0</v>
      </c>
      <c r="CH309" s="233">
        <v>1515</v>
      </c>
      <c r="CI309" s="234">
        <v>0</v>
      </c>
    </row>
    <row r="310" spans="1:87" s="145" customFormat="1" x14ac:dyDescent="0.2">
      <c r="A310" s="337" t="s">
        <v>203</v>
      </c>
      <c r="B310" s="334" t="s">
        <v>1959</v>
      </c>
      <c r="C310" s="232">
        <v>0</v>
      </c>
      <c r="D310" s="233">
        <v>24225</v>
      </c>
      <c r="E310" s="233">
        <v>7850</v>
      </c>
      <c r="F310" s="233">
        <v>10915</v>
      </c>
      <c r="G310" s="233">
        <v>3785</v>
      </c>
      <c r="H310" s="233">
        <v>6825</v>
      </c>
      <c r="I310" s="233">
        <v>0</v>
      </c>
      <c r="J310" s="233">
        <v>35</v>
      </c>
      <c r="K310" s="233">
        <v>0</v>
      </c>
      <c r="L310" s="233" t="s">
        <v>1676</v>
      </c>
      <c r="M310" s="233">
        <v>3150</v>
      </c>
      <c r="N310" s="233">
        <v>0</v>
      </c>
      <c r="O310" s="233">
        <v>0</v>
      </c>
      <c r="P310" s="233"/>
      <c r="Q310" s="233">
        <v>0</v>
      </c>
      <c r="R310" s="233">
        <v>3915</v>
      </c>
      <c r="S310" s="233">
        <v>5920</v>
      </c>
      <c r="T310" s="233">
        <v>1635</v>
      </c>
      <c r="U310" s="233">
        <v>2040</v>
      </c>
      <c r="V310" s="233">
        <v>11970</v>
      </c>
      <c r="W310" s="233">
        <v>815</v>
      </c>
      <c r="X310" s="233">
        <v>10</v>
      </c>
      <c r="Y310" s="233">
        <v>0</v>
      </c>
      <c r="Z310" s="233">
        <v>26920</v>
      </c>
      <c r="AA310" s="233">
        <v>22685</v>
      </c>
      <c r="AB310" s="233">
        <v>2730</v>
      </c>
      <c r="AC310" s="233">
        <v>4675</v>
      </c>
      <c r="AD310" s="233">
        <v>0</v>
      </c>
      <c r="AE310" s="233">
        <v>590</v>
      </c>
      <c r="AF310" s="233">
        <v>0</v>
      </c>
      <c r="AG310" s="233" t="s">
        <v>1676</v>
      </c>
      <c r="AH310" s="233">
        <v>1030</v>
      </c>
      <c r="AI310" s="233">
        <v>140</v>
      </c>
      <c r="AJ310" s="233">
        <v>610</v>
      </c>
      <c r="AK310" s="233">
        <v>10405</v>
      </c>
      <c r="AL310" s="233">
        <v>90</v>
      </c>
      <c r="AM310" s="233"/>
      <c r="AN310" s="233">
        <v>0</v>
      </c>
      <c r="AO310" s="233">
        <v>3630</v>
      </c>
      <c r="AP310" s="233">
        <v>5450</v>
      </c>
      <c r="AQ310" s="233">
        <v>4990</v>
      </c>
      <c r="AR310" s="233">
        <v>0</v>
      </c>
      <c r="AS310" s="233">
        <v>0</v>
      </c>
      <c r="AT310" s="233">
        <v>3525</v>
      </c>
      <c r="AU310" s="233">
        <v>3255</v>
      </c>
      <c r="AV310" s="233">
        <v>0</v>
      </c>
      <c r="AW310" s="233">
        <v>2530</v>
      </c>
      <c r="AX310" s="233">
        <v>85</v>
      </c>
      <c r="AY310" s="233">
        <v>2265</v>
      </c>
      <c r="AZ310" s="233">
        <v>20575</v>
      </c>
      <c r="BA310" s="233">
        <v>140</v>
      </c>
      <c r="BB310" s="233">
        <v>13370</v>
      </c>
      <c r="BC310" s="233">
        <v>0</v>
      </c>
      <c r="BD310" s="233">
        <v>0</v>
      </c>
      <c r="BE310" s="233">
        <v>15</v>
      </c>
      <c r="BF310" s="233">
        <v>0</v>
      </c>
      <c r="BG310" s="233">
        <v>7915</v>
      </c>
      <c r="BH310" s="233">
        <v>6175</v>
      </c>
      <c r="BI310" s="233">
        <v>4205</v>
      </c>
      <c r="BJ310" s="233">
        <v>0</v>
      </c>
      <c r="BK310" s="233">
        <v>0</v>
      </c>
      <c r="BL310" s="233">
        <v>0</v>
      </c>
      <c r="BM310" s="233">
        <v>0</v>
      </c>
      <c r="BN310" s="233">
        <v>0</v>
      </c>
      <c r="BO310" s="233">
        <v>0</v>
      </c>
      <c r="BP310" s="233">
        <v>0</v>
      </c>
      <c r="BQ310" s="233">
        <v>0</v>
      </c>
      <c r="BR310" s="233">
        <v>1005</v>
      </c>
      <c r="BS310" s="233">
        <v>1835</v>
      </c>
      <c r="BT310" s="233">
        <v>0</v>
      </c>
      <c r="BU310" s="233">
        <v>0</v>
      </c>
      <c r="BV310" s="233">
        <v>0</v>
      </c>
      <c r="BW310" s="233">
        <v>0</v>
      </c>
      <c r="BX310" s="233" t="s">
        <v>1676</v>
      </c>
      <c r="BY310" s="233">
        <v>0</v>
      </c>
      <c r="BZ310" s="233">
        <v>0</v>
      </c>
      <c r="CA310" s="233">
        <v>10</v>
      </c>
      <c r="CB310" s="343"/>
      <c r="CC310" s="343">
        <v>0</v>
      </c>
      <c r="CD310" s="346"/>
      <c r="CE310" s="253">
        <v>0</v>
      </c>
      <c r="CF310" s="233">
        <v>0</v>
      </c>
      <c r="CG310" s="233">
        <v>485</v>
      </c>
      <c r="CH310" s="233">
        <v>1165</v>
      </c>
      <c r="CI310" s="234">
        <v>35</v>
      </c>
    </row>
    <row r="311" spans="1:87" s="145" customFormat="1" x14ac:dyDescent="0.2">
      <c r="A311" s="337" t="s">
        <v>179</v>
      </c>
      <c r="B311" s="334" t="s">
        <v>1960</v>
      </c>
      <c r="C311" s="232">
        <v>350</v>
      </c>
      <c r="D311" s="233">
        <v>0</v>
      </c>
      <c r="E311" s="233">
        <v>0</v>
      </c>
      <c r="F311" s="233">
        <v>0</v>
      </c>
      <c r="G311" s="233">
        <v>0</v>
      </c>
      <c r="H311" s="233">
        <v>0</v>
      </c>
      <c r="I311" s="233">
        <v>0</v>
      </c>
      <c r="J311" s="233">
        <v>0</v>
      </c>
      <c r="K311" s="233">
        <v>0</v>
      </c>
      <c r="L311" s="233">
        <v>0</v>
      </c>
      <c r="M311" s="233">
        <v>0</v>
      </c>
      <c r="N311" s="233">
        <v>0</v>
      </c>
      <c r="O311" s="233">
        <v>0</v>
      </c>
      <c r="P311" s="233"/>
      <c r="Q311" s="233">
        <v>0</v>
      </c>
      <c r="R311" s="233">
        <v>0</v>
      </c>
      <c r="S311" s="233">
        <v>0</v>
      </c>
      <c r="T311" s="233">
        <v>0</v>
      </c>
      <c r="U311" s="233">
        <v>0</v>
      </c>
      <c r="V311" s="233">
        <v>0</v>
      </c>
      <c r="W311" s="233">
        <v>0</v>
      </c>
      <c r="X311" s="233">
        <v>0</v>
      </c>
      <c r="Y311" s="233">
        <v>0</v>
      </c>
      <c r="Z311" s="233">
        <v>0</v>
      </c>
      <c r="AA311" s="233">
        <v>0</v>
      </c>
      <c r="AB311" s="233">
        <v>0</v>
      </c>
      <c r="AC311" s="233">
        <v>0</v>
      </c>
      <c r="AD311" s="233">
        <v>0</v>
      </c>
      <c r="AE311" s="233">
        <v>0</v>
      </c>
      <c r="AF311" s="233">
        <v>0</v>
      </c>
      <c r="AG311" s="233">
        <v>0</v>
      </c>
      <c r="AH311" s="233">
        <v>0</v>
      </c>
      <c r="AI311" s="233">
        <v>0</v>
      </c>
      <c r="AJ311" s="233">
        <v>0</v>
      </c>
      <c r="AK311" s="233">
        <v>0</v>
      </c>
      <c r="AL311" s="233">
        <v>0</v>
      </c>
      <c r="AM311" s="233"/>
      <c r="AN311" s="233">
        <v>0</v>
      </c>
      <c r="AO311" s="233">
        <v>0</v>
      </c>
      <c r="AP311" s="233">
        <v>0</v>
      </c>
      <c r="AQ311" s="233">
        <v>0</v>
      </c>
      <c r="AR311" s="233">
        <v>0</v>
      </c>
      <c r="AS311" s="233">
        <v>0</v>
      </c>
      <c r="AT311" s="233">
        <v>0</v>
      </c>
      <c r="AU311" s="233">
        <v>0</v>
      </c>
      <c r="AV311" s="233">
        <v>0</v>
      </c>
      <c r="AW311" s="233">
        <v>0</v>
      </c>
      <c r="AX311" s="233">
        <v>0</v>
      </c>
      <c r="AY311" s="233">
        <v>0</v>
      </c>
      <c r="AZ311" s="233">
        <v>0</v>
      </c>
      <c r="BA311" s="233">
        <v>0</v>
      </c>
      <c r="BB311" s="233">
        <v>0</v>
      </c>
      <c r="BC311" s="233">
        <v>0</v>
      </c>
      <c r="BD311" s="233">
        <v>0</v>
      </c>
      <c r="BE311" s="233">
        <v>0</v>
      </c>
      <c r="BF311" s="233">
        <v>0</v>
      </c>
      <c r="BG311" s="233">
        <v>0</v>
      </c>
      <c r="BH311" s="233">
        <v>0</v>
      </c>
      <c r="BI311" s="233">
        <v>0</v>
      </c>
      <c r="BJ311" s="233">
        <v>0</v>
      </c>
      <c r="BK311" s="233">
        <v>0</v>
      </c>
      <c r="BL311" s="233" t="s">
        <v>1676</v>
      </c>
      <c r="BM311" s="233">
        <v>2180</v>
      </c>
      <c r="BN311" s="233">
        <v>0</v>
      </c>
      <c r="BO311" s="233">
        <v>90</v>
      </c>
      <c r="BP311" s="233">
        <v>0</v>
      </c>
      <c r="BQ311" s="233">
        <v>210</v>
      </c>
      <c r="BR311" s="233">
        <v>0</v>
      </c>
      <c r="BS311" s="233">
        <v>0</v>
      </c>
      <c r="BT311" s="233">
        <v>0</v>
      </c>
      <c r="BU311" s="233">
        <v>0</v>
      </c>
      <c r="BV311" s="233">
        <v>0</v>
      </c>
      <c r="BW311" s="233">
        <v>0</v>
      </c>
      <c r="BX311" s="233">
        <v>0</v>
      </c>
      <c r="BY311" s="233">
        <v>0</v>
      </c>
      <c r="BZ311" s="233">
        <v>0</v>
      </c>
      <c r="CA311" s="233">
        <v>0</v>
      </c>
      <c r="CB311" s="343"/>
      <c r="CC311" s="343">
        <v>0</v>
      </c>
      <c r="CD311" s="346"/>
      <c r="CE311" s="253">
        <v>0</v>
      </c>
      <c r="CF311" s="233">
        <v>0</v>
      </c>
      <c r="CG311" s="233">
        <v>0</v>
      </c>
      <c r="CH311" s="233">
        <v>0</v>
      </c>
      <c r="CI311" s="234">
        <v>0</v>
      </c>
    </row>
    <row r="312" spans="1:87" s="145" customFormat="1" x14ac:dyDescent="0.2">
      <c r="A312" s="337" t="s">
        <v>1631</v>
      </c>
      <c r="B312" s="334" t="s">
        <v>1961</v>
      </c>
      <c r="C312" s="232">
        <v>0</v>
      </c>
      <c r="D312" s="233">
        <v>0</v>
      </c>
      <c r="E312" s="233">
        <v>0</v>
      </c>
      <c r="F312" s="233">
        <v>0</v>
      </c>
      <c r="G312" s="233">
        <v>0</v>
      </c>
      <c r="H312" s="233">
        <v>0</v>
      </c>
      <c r="I312" s="233">
        <v>0</v>
      </c>
      <c r="J312" s="233">
        <v>0</v>
      </c>
      <c r="K312" s="233">
        <v>0</v>
      </c>
      <c r="L312" s="233">
        <v>0</v>
      </c>
      <c r="M312" s="233">
        <v>0</v>
      </c>
      <c r="N312" s="233">
        <v>0</v>
      </c>
      <c r="O312" s="233">
        <v>0</v>
      </c>
      <c r="P312" s="233"/>
      <c r="Q312" s="233">
        <v>0</v>
      </c>
      <c r="R312" s="233">
        <v>0</v>
      </c>
      <c r="S312" s="233">
        <v>0</v>
      </c>
      <c r="T312" s="233">
        <v>0</v>
      </c>
      <c r="U312" s="233">
        <v>0</v>
      </c>
      <c r="V312" s="233">
        <v>0</v>
      </c>
      <c r="W312" s="233">
        <v>0</v>
      </c>
      <c r="X312" s="233">
        <v>0</v>
      </c>
      <c r="Y312" s="233">
        <v>0</v>
      </c>
      <c r="Z312" s="233">
        <v>0</v>
      </c>
      <c r="AA312" s="233">
        <v>0</v>
      </c>
      <c r="AB312" s="233">
        <v>0</v>
      </c>
      <c r="AC312" s="233">
        <v>0</v>
      </c>
      <c r="AD312" s="233">
        <v>0</v>
      </c>
      <c r="AE312" s="233">
        <v>0</v>
      </c>
      <c r="AF312" s="233">
        <v>0</v>
      </c>
      <c r="AG312" s="233">
        <v>0</v>
      </c>
      <c r="AH312" s="233">
        <v>0</v>
      </c>
      <c r="AI312" s="233">
        <v>0</v>
      </c>
      <c r="AJ312" s="233">
        <v>0</v>
      </c>
      <c r="AK312" s="233">
        <v>0</v>
      </c>
      <c r="AL312" s="233">
        <v>0</v>
      </c>
      <c r="AM312" s="233"/>
      <c r="AN312" s="233">
        <v>0</v>
      </c>
      <c r="AO312" s="233">
        <v>0</v>
      </c>
      <c r="AP312" s="233">
        <v>0</v>
      </c>
      <c r="AQ312" s="233">
        <v>0</v>
      </c>
      <c r="AR312" s="233">
        <v>0</v>
      </c>
      <c r="AS312" s="233">
        <v>0</v>
      </c>
      <c r="AT312" s="233">
        <v>0</v>
      </c>
      <c r="AU312" s="233">
        <v>0</v>
      </c>
      <c r="AV312" s="233">
        <v>0</v>
      </c>
      <c r="AW312" s="233">
        <v>0</v>
      </c>
      <c r="AX312" s="233">
        <v>0</v>
      </c>
      <c r="AY312" s="233">
        <v>0</v>
      </c>
      <c r="AZ312" s="233">
        <v>0</v>
      </c>
      <c r="BA312" s="233">
        <v>0</v>
      </c>
      <c r="BB312" s="233">
        <v>0</v>
      </c>
      <c r="BC312" s="233">
        <v>0</v>
      </c>
      <c r="BD312" s="233">
        <v>0</v>
      </c>
      <c r="BE312" s="233">
        <v>0</v>
      </c>
      <c r="BF312" s="233">
        <v>0</v>
      </c>
      <c r="BG312" s="233">
        <v>0</v>
      </c>
      <c r="BH312" s="233">
        <v>0</v>
      </c>
      <c r="BI312" s="233">
        <v>0</v>
      </c>
      <c r="BJ312" s="233">
        <v>0</v>
      </c>
      <c r="BK312" s="233">
        <v>0</v>
      </c>
      <c r="BL312" s="233">
        <v>0</v>
      </c>
      <c r="BM312" s="233">
        <v>0</v>
      </c>
      <c r="BN312" s="233">
        <v>0</v>
      </c>
      <c r="BO312" s="233">
        <v>0</v>
      </c>
      <c r="BP312" s="233">
        <v>0</v>
      </c>
      <c r="BQ312" s="233">
        <v>0</v>
      </c>
      <c r="BR312" s="233">
        <v>0</v>
      </c>
      <c r="BS312" s="233">
        <v>0</v>
      </c>
      <c r="BT312" s="233">
        <v>0</v>
      </c>
      <c r="BU312" s="233">
        <v>0</v>
      </c>
      <c r="BV312" s="233">
        <v>0</v>
      </c>
      <c r="BW312" s="233">
        <v>0</v>
      </c>
      <c r="BX312" s="233">
        <v>0</v>
      </c>
      <c r="BY312" s="233">
        <v>0</v>
      </c>
      <c r="BZ312" s="233">
        <v>0</v>
      </c>
      <c r="CA312" s="233">
        <v>0</v>
      </c>
      <c r="CB312" s="343"/>
      <c r="CC312" s="343">
        <v>0</v>
      </c>
      <c r="CD312" s="346"/>
      <c r="CE312" s="253">
        <v>0</v>
      </c>
      <c r="CF312" s="233">
        <v>0</v>
      </c>
      <c r="CG312" s="233">
        <v>0</v>
      </c>
      <c r="CH312" s="233">
        <v>380</v>
      </c>
      <c r="CI312" s="234">
        <v>0</v>
      </c>
    </row>
    <row r="313" spans="1:87" s="145" customFormat="1" x14ac:dyDescent="0.2">
      <c r="A313" s="337" t="s">
        <v>1634</v>
      </c>
      <c r="B313" s="334" t="s">
        <v>1962</v>
      </c>
      <c r="C313" s="232">
        <v>0</v>
      </c>
      <c r="D313" s="233">
        <v>0</v>
      </c>
      <c r="E313" s="233">
        <v>0</v>
      </c>
      <c r="F313" s="233">
        <v>0</v>
      </c>
      <c r="G313" s="233">
        <v>0</v>
      </c>
      <c r="H313" s="233">
        <v>0</v>
      </c>
      <c r="I313" s="233">
        <v>0</v>
      </c>
      <c r="J313" s="233">
        <v>0</v>
      </c>
      <c r="K313" s="233">
        <v>0</v>
      </c>
      <c r="L313" s="233">
        <v>0</v>
      </c>
      <c r="M313" s="233">
        <v>0</v>
      </c>
      <c r="N313" s="233">
        <v>0</v>
      </c>
      <c r="O313" s="233">
        <v>0</v>
      </c>
      <c r="P313" s="233"/>
      <c r="Q313" s="233">
        <v>0</v>
      </c>
      <c r="R313" s="233">
        <v>0</v>
      </c>
      <c r="S313" s="233">
        <v>0</v>
      </c>
      <c r="T313" s="233">
        <v>0</v>
      </c>
      <c r="U313" s="233">
        <v>0</v>
      </c>
      <c r="V313" s="233">
        <v>0</v>
      </c>
      <c r="W313" s="233">
        <v>0</v>
      </c>
      <c r="X313" s="233">
        <v>0</v>
      </c>
      <c r="Y313" s="233">
        <v>0</v>
      </c>
      <c r="Z313" s="233">
        <v>0</v>
      </c>
      <c r="AA313" s="233">
        <v>0</v>
      </c>
      <c r="AB313" s="233">
        <v>0</v>
      </c>
      <c r="AC313" s="233">
        <v>0</v>
      </c>
      <c r="AD313" s="233">
        <v>0</v>
      </c>
      <c r="AE313" s="233">
        <v>0</v>
      </c>
      <c r="AF313" s="233">
        <v>0</v>
      </c>
      <c r="AG313" s="233">
        <v>0</v>
      </c>
      <c r="AH313" s="233">
        <v>0</v>
      </c>
      <c r="AI313" s="233">
        <v>0</v>
      </c>
      <c r="AJ313" s="233">
        <v>0</v>
      </c>
      <c r="AK313" s="233">
        <v>0</v>
      </c>
      <c r="AL313" s="233">
        <v>0</v>
      </c>
      <c r="AM313" s="233"/>
      <c r="AN313" s="233">
        <v>0</v>
      </c>
      <c r="AO313" s="233">
        <v>0</v>
      </c>
      <c r="AP313" s="233">
        <v>0</v>
      </c>
      <c r="AQ313" s="233">
        <v>0</v>
      </c>
      <c r="AR313" s="233">
        <v>0</v>
      </c>
      <c r="AS313" s="233">
        <v>0</v>
      </c>
      <c r="AT313" s="233">
        <v>0</v>
      </c>
      <c r="AU313" s="233">
        <v>0</v>
      </c>
      <c r="AV313" s="233">
        <v>0</v>
      </c>
      <c r="AW313" s="233">
        <v>0</v>
      </c>
      <c r="AX313" s="233">
        <v>0</v>
      </c>
      <c r="AY313" s="233">
        <v>0</v>
      </c>
      <c r="AZ313" s="233">
        <v>0</v>
      </c>
      <c r="BA313" s="233">
        <v>0</v>
      </c>
      <c r="BB313" s="233">
        <v>0</v>
      </c>
      <c r="BC313" s="233">
        <v>0</v>
      </c>
      <c r="BD313" s="233">
        <v>0</v>
      </c>
      <c r="BE313" s="233">
        <v>0</v>
      </c>
      <c r="BF313" s="233">
        <v>0</v>
      </c>
      <c r="BG313" s="233">
        <v>0</v>
      </c>
      <c r="BH313" s="233">
        <v>0</v>
      </c>
      <c r="BI313" s="233">
        <v>0</v>
      </c>
      <c r="BJ313" s="233">
        <v>0</v>
      </c>
      <c r="BK313" s="233">
        <v>0</v>
      </c>
      <c r="BL313" s="233">
        <v>0</v>
      </c>
      <c r="BM313" s="233">
        <v>0</v>
      </c>
      <c r="BN313" s="233">
        <v>0</v>
      </c>
      <c r="BO313" s="233">
        <v>0</v>
      </c>
      <c r="BP313" s="233">
        <v>0</v>
      </c>
      <c r="BQ313" s="233">
        <v>0</v>
      </c>
      <c r="BR313" s="233">
        <v>0</v>
      </c>
      <c r="BS313" s="233">
        <v>0</v>
      </c>
      <c r="BT313" s="233">
        <v>0</v>
      </c>
      <c r="BU313" s="233">
        <v>0</v>
      </c>
      <c r="BV313" s="233">
        <v>0</v>
      </c>
      <c r="BW313" s="233">
        <v>0</v>
      </c>
      <c r="BX313" s="233">
        <v>0</v>
      </c>
      <c r="BY313" s="233">
        <v>0</v>
      </c>
      <c r="BZ313" s="233">
        <v>0</v>
      </c>
      <c r="CA313" s="233">
        <v>0</v>
      </c>
      <c r="CB313" s="343"/>
      <c r="CC313" s="343">
        <v>0</v>
      </c>
      <c r="CD313" s="346"/>
      <c r="CE313" s="253">
        <v>0</v>
      </c>
      <c r="CF313" s="233">
        <v>0</v>
      </c>
      <c r="CG313" s="233">
        <v>0</v>
      </c>
      <c r="CH313" s="233">
        <v>35</v>
      </c>
      <c r="CI313" s="234">
        <v>0</v>
      </c>
    </row>
    <row r="314" spans="1:87" s="145" customFormat="1" x14ac:dyDescent="0.2">
      <c r="A314" s="337" t="s">
        <v>1643</v>
      </c>
      <c r="B314" s="334" t="s">
        <v>1963</v>
      </c>
      <c r="C314" s="232">
        <v>0</v>
      </c>
      <c r="D314" s="233">
        <v>0</v>
      </c>
      <c r="E314" s="233">
        <v>0</v>
      </c>
      <c r="F314" s="233">
        <v>0</v>
      </c>
      <c r="G314" s="233">
        <v>0</v>
      </c>
      <c r="H314" s="233">
        <v>0</v>
      </c>
      <c r="I314" s="233">
        <v>0</v>
      </c>
      <c r="J314" s="233">
        <v>0</v>
      </c>
      <c r="K314" s="233">
        <v>0</v>
      </c>
      <c r="L314" s="233">
        <v>0</v>
      </c>
      <c r="M314" s="233">
        <v>0</v>
      </c>
      <c r="N314" s="233">
        <v>0</v>
      </c>
      <c r="O314" s="233">
        <v>0</v>
      </c>
      <c r="P314" s="233"/>
      <c r="Q314" s="233">
        <v>0</v>
      </c>
      <c r="R314" s="233">
        <v>0</v>
      </c>
      <c r="S314" s="233">
        <v>0</v>
      </c>
      <c r="T314" s="233">
        <v>0</v>
      </c>
      <c r="U314" s="233">
        <v>0</v>
      </c>
      <c r="V314" s="233">
        <v>0</v>
      </c>
      <c r="W314" s="233">
        <v>0</v>
      </c>
      <c r="X314" s="233">
        <v>0</v>
      </c>
      <c r="Y314" s="233">
        <v>0</v>
      </c>
      <c r="Z314" s="233">
        <v>0</v>
      </c>
      <c r="AA314" s="233">
        <v>0</v>
      </c>
      <c r="AB314" s="233">
        <v>0</v>
      </c>
      <c r="AC314" s="233">
        <v>0</v>
      </c>
      <c r="AD314" s="233">
        <v>0</v>
      </c>
      <c r="AE314" s="233">
        <v>0</v>
      </c>
      <c r="AF314" s="233">
        <v>0</v>
      </c>
      <c r="AG314" s="233">
        <v>0</v>
      </c>
      <c r="AH314" s="233">
        <v>0</v>
      </c>
      <c r="AI314" s="233">
        <v>0</v>
      </c>
      <c r="AJ314" s="233">
        <v>0</v>
      </c>
      <c r="AK314" s="233">
        <v>0</v>
      </c>
      <c r="AL314" s="233">
        <v>0</v>
      </c>
      <c r="AM314" s="233"/>
      <c r="AN314" s="233">
        <v>0</v>
      </c>
      <c r="AO314" s="233">
        <v>0</v>
      </c>
      <c r="AP314" s="233">
        <v>0</v>
      </c>
      <c r="AQ314" s="233">
        <v>0</v>
      </c>
      <c r="AR314" s="233">
        <v>0</v>
      </c>
      <c r="AS314" s="233">
        <v>0</v>
      </c>
      <c r="AT314" s="233">
        <v>0</v>
      </c>
      <c r="AU314" s="233">
        <v>0</v>
      </c>
      <c r="AV314" s="233">
        <v>0</v>
      </c>
      <c r="AW314" s="233">
        <v>0</v>
      </c>
      <c r="AX314" s="233">
        <v>0</v>
      </c>
      <c r="AY314" s="233">
        <v>0</v>
      </c>
      <c r="AZ314" s="233">
        <v>0</v>
      </c>
      <c r="BA314" s="233">
        <v>0</v>
      </c>
      <c r="BB314" s="233">
        <v>0</v>
      </c>
      <c r="BC314" s="233">
        <v>0</v>
      </c>
      <c r="BD314" s="233">
        <v>0</v>
      </c>
      <c r="BE314" s="233">
        <v>0</v>
      </c>
      <c r="BF314" s="233">
        <v>0</v>
      </c>
      <c r="BG314" s="233">
        <v>0</v>
      </c>
      <c r="BH314" s="233">
        <v>0</v>
      </c>
      <c r="BI314" s="233">
        <v>0</v>
      </c>
      <c r="BJ314" s="233">
        <v>0</v>
      </c>
      <c r="BK314" s="233">
        <v>0</v>
      </c>
      <c r="BL314" s="233">
        <v>0</v>
      </c>
      <c r="BM314" s="233">
        <v>0</v>
      </c>
      <c r="BN314" s="233">
        <v>0</v>
      </c>
      <c r="BO314" s="233">
        <v>0</v>
      </c>
      <c r="BP314" s="233">
        <v>0</v>
      </c>
      <c r="BQ314" s="233">
        <v>0</v>
      </c>
      <c r="BR314" s="233">
        <v>0</v>
      </c>
      <c r="BS314" s="233">
        <v>0</v>
      </c>
      <c r="BT314" s="233">
        <v>0</v>
      </c>
      <c r="BU314" s="233">
        <v>0</v>
      </c>
      <c r="BV314" s="233">
        <v>0</v>
      </c>
      <c r="BW314" s="233">
        <v>0</v>
      </c>
      <c r="BX314" s="233">
        <v>0</v>
      </c>
      <c r="BY314" s="233">
        <v>0</v>
      </c>
      <c r="BZ314" s="233">
        <v>0</v>
      </c>
      <c r="CA314" s="233">
        <v>0</v>
      </c>
      <c r="CB314" s="343"/>
      <c r="CC314" s="343">
        <v>0</v>
      </c>
      <c r="CD314" s="346"/>
      <c r="CE314" s="253">
        <v>0</v>
      </c>
      <c r="CF314" s="233">
        <v>0</v>
      </c>
      <c r="CG314" s="233">
        <v>0</v>
      </c>
      <c r="CH314" s="233">
        <v>50</v>
      </c>
      <c r="CI314" s="234">
        <v>0</v>
      </c>
    </row>
    <row r="315" spans="1:87" s="145" customFormat="1" x14ac:dyDescent="0.2">
      <c r="A315" s="337" t="s">
        <v>1632</v>
      </c>
      <c r="B315" s="334" t="s">
        <v>1964</v>
      </c>
      <c r="C315" s="232">
        <v>0</v>
      </c>
      <c r="D315" s="233">
        <v>0</v>
      </c>
      <c r="E315" s="233">
        <v>0</v>
      </c>
      <c r="F315" s="233">
        <v>0</v>
      </c>
      <c r="G315" s="233">
        <v>0</v>
      </c>
      <c r="H315" s="233">
        <v>0</v>
      </c>
      <c r="I315" s="233">
        <v>0</v>
      </c>
      <c r="J315" s="233">
        <v>0</v>
      </c>
      <c r="K315" s="233">
        <v>0</v>
      </c>
      <c r="L315" s="233">
        <v>0</v>
      </c>
      <c r="M315" s="233">
        <v>0</v>
      </c>
      <c r="N315" s="233">
        <v>0</v>
      </c>
      <c r="O315" s="233">
        <v>0</v>
      </c>
      <c r="P315" s="233"/>
      <c r="Q315" s="233">
        <v>0</v>
      </c>
      <c r="R315" s="233">
        <v>0</v>
      </c>
      <c r="S315" s="233">
        <v>0</v>
      </c>
      <c r="T315" s="233">
        <v>0</v>
      </c>
      <c r="U315" s="233">
        <v>0</v>
      </c>
      <c r="V315" s="233">
        <v>0</v>
      </c>
      <c r="W315" s="233">
        <v>0</v>
      </c>
      <c r="X315" s="233">
        <v>0</v>
      </c>
      <c r="Y315" s="233">
        <v>0</v>
      </c>
      <c r="Z315" s="233">
        <v>0</v>
      </c>
      <c r="AA315" s="233">
        <v>0</v>
      </c>
      <c r="AB315" s="233">
        <v>0</v>
      </c>
      <c r="AC315" s="233">
        <v>0</v>
      </c>
      <c r="AD315" s="233">
        <v>0</v>
      </c>
      <c r="AE315" s="233">
        <v>0</v>
      </c>
      <c r="AF315" s="233">
        <v>0</v>
      </c>
      <c r="AG315" s="233">
        <v>0</v>
      </c>
      <c r="AH315" s="233">
        <v>0</v>
      </c>
      <c r="AI315" s="233">
        <v>0</v>
      </c>
      <c r="AJ315" s="233">
        <v>0</v>
      </c>
      <c r="AK315" s="233">
        <v>0</v>
      </c>
      <c r="AL315" s="233">
        <v>0</v>
      </c>
      <c r="AM315" s="233"/>
      <c r="AN315" s="233">
        <v>0</v>
      </c>
      <c r="AO315" s="233">
        <v>0</v>
      </c>
      <c r="AP315" s="233">
        <v>0</v>
      </c>
      <c r="AQ315" s="233">
        <v>0</v>
      </c>
      <c r="AR315" s="233">
        <v>0</v>
      </c>
      <c r="AS315" s="233">
        <v>0</v>
      </c>
      <c r="AT315" s="233">
        <v>0</v>
      </c>
      <c r="AU315" s="233">
        <v>0</v>
      </c>
      <c r="AV315" s="233">
        <v>0</v>
      </c>
      <c r="AW315" s="233">
        <v>0</v>
      </c>
      <c r="AX315" s="233">
        <v>0</v>
      </c>
      <c r="AY315" s="233">
        <v>0</v>
      </c>
      <c r="AZ315" s="233">
        <v>0</v>
      </c>
      <c r="BA315" s="233">
        <v>0</v>
      </c>
      <c r="BB315" s="233">
        <v>0</v>
      </c>
      <c r="BC315" s="233">
        <v>0</v>
      </c>
      <c r="BD315" s="233">
        <v>0</v>
      </c>
      <c r="BE315" s="233">
        <v>0</v>
      </c>
      <c r="BF315" s="233">
        <v>0</v>
      </c>
      <c r="BG315" s="233">
        <v>0</v>
      </c>
      <c r="BH315" s="233">
        <v>0</v>
      </c>
      <c r="BI315" s="233">
        <v>0</v>
      </c>
      <c r="BJ315" s="233">
        <v>0</v>
      </c>
      <c r="BK315" s="233">
        <v>0</v>
      </c>
      <c r="BL315" s="233">
        <v>0</v>
      </c>
      <c r="BM315" s="233">
        <v>0</v>
      </c>
      <c r="BN315" s="233">
        <v>0</v>
      </c>
      <c r="BO315" s="233">
        <v>0</v>
      </c>
      <c r="BP315" s="233">
        <v>0</v>
      </c>
      <c r="BQ315" s="233">
        <v>0</v>
      </c>
      <c r="BR315" s="233">
        <v>0</v>
      </c>
      <c r="BS315" s="233">
        <v>0</v>
      </c>
      <c r="BT315" s="233">
        <v>0</v>
      </c>
      <c r="BU315" s="233">
        <v>0</v>
      </c>
      <c r="BV315" s="233">
        <v>0</v>
      </c>
      <c r="BW315" s="233">
        <v>0</v>
      </c>
      <c r="BX315" s="233">
        <v>0</v>
      </c>
      <c r="BY315" s="233">
        <v>0</v>
      </c>
      <c r="BZ315" s="233">
        <v>0</v>
      </c>
      <c r="CA315" s="233">
        <v>0</v>
      </c>
      <c r="CB315" s="343"/>
      <c r="CC315" s="343">
        <v>0</v>
      </c>
      <c r="CD315" s="346"/>
      <c r="CE315" s="253">
        <v>0</v>
      </c>
      <c r="CF315" s="233">
        <v>0</v>
      </c>
      <c r="CG315" s="233">
        <v>0</v>
      </c>
      <c r="CH315" s="233">
        <v>100</v>
      </c>
      <c r="CI315" s="234">
        <v>0</v>
      </c>
    </row>
    <row r="316" spans="1:87" s="145" customFormat="1" x14ac:dyDescent="0.2">
      <c r="A316" s="337" t="s">
        <v>1601</v>
      </c>
      <c r="B316" s="334" t="s">
        <v>1965</v>
      </c>
      <c r="C316" s="232">
        <v>0</v>
      </c>
      <c r="D316" s="233">
        <v>0</v>
      </c>
      <c r="E316" s="233">
        <v>0</v>
      </c>
      <c r="F316" s="233">
        <v>0</v>
      </c>
      <c r="G316" s="233">
        <v>0</v>
      </c>
      <c r="H316" s="233">
        <v>0</v>
      </c>
      <c r="I316" s="233">
        <v>0</v>
      </c>
      <c r="J316" s="233">
        <v>0</v>
      </c>
      <c r="K316" s="233">
        <v>0</v>
      </c>
      <c r="L316" s="233">
        <v>0</v>
      </c>
      <c r="M316" s="233">
        <v>0</v>
      </c>
      <c r="N316" s="233">
        <v>0</v>
      </c>
      <c r="O316" s="233">
        <v>0</v>
      </c>
      <c r="P316" s="233"/>
      <c r="Q316" s="233">
        <v>0</v>
      </c>
      <c r="R316" s="233">
        <v>0</v>
      </c>
      <c r="S316" s="233">
        <v>0</v>
      </c>
      <c r="T316" s="233">
        <v>0</v>
      </c>
      <c r="U316" s="233">
        <v>0</v>
      </c>
      <c r="V316" s="233">
        <v>0</v>
      </c>
      <c r="W316" s="233">
        <v>0</v>
      </c>
      <c r="X316" s="233">
        <v>0</v>
      </c>
      <c r="Y316" s="233">
        <v>0</v>
      </c>
      <c r="Z316" s="233">
        <v>0</v>
      </c>
      <c r="AA316" s="233">
        <v>0</v>
      </c>
      <c r="AB316" s="233">
        <v>0</v>
      </c>
      <c r="AC316" s="233">
        <v>0</v>
      </c>
      <c r="AD316" s="233">
        <v>0</v>
      </c>
      <c r="AE316" s="233">
        <v>0</v>
      </c>
      <c r="AF316" s="233">
        <v>0</v>
      </c>
      <c r="AG316" s="233">
        <v>0</v>
      </c>
      <c r="AH316" s="233">
        <v>0</v>
      </c>
      <c r="AI316" s="233">
        <v>0</v>
      </c>
      <c r="AJ316" s="233">
        <v>0</v>
      </c>
      <c r="AK316" s="233">
        <v>0</v>
      </c>
      <c r="AL316" s="233">
        <v>0</v>
      </c>
      <c r="AM316" s="233"/>
      <c r="AN316" s="233">
        <v>0</v>
      </c>
      <c r="AO316" s="233">
        <v>0</v>
      </c>
      <c r="AP316" s="233">
        <v>0</v>
      </c>
      <c r="AQ316" s="233">
        <v>0</v>
      </c>
      <c r="AR316" s="233">
        <v>0</v>
      </c>
      <c r="AS316" s="233">
        <v>0</v>
      </c>
      <c r="AT316" s="233">
        <v>0</v>
      </c>
      <c r="AU316" s="233">
        <v>0</v>
      </c>
      <c r="AV316" s="233">
        <v>0</v>
      </c>
      <c r="AW316" s="233">
        <v>0</v>
      </c>
      <c r="AX316" s="233">
        <v>0</v>
      </c>
      <c r="AY316" s="233">
        <v>0</v>
      </c>
      <c r="AZ316" s="233">
        <v>0</v>
      </c>
      <c r="BA316" s="233">
        <v>0</v>
      </c>
      <c r="BB316" s="233">
        <v>0</v>
      </c>
      <c r="BC316" s="233">
        <v>0</v>
      </c>
      <c r="BD316" s="233">
        <v>0</v>
      </c>
      <c r="BE316" s="233">
        <v>0</v>
      </c>
      <c r="BF316" s="233">
        <v>0</v>
      </c>
      <c r="BG316" s="233">
        <v>0</v>
      </c>
      <c r="BH316" s="233">
        <v>0</v>
      </c>
      <c r="BI316" s="233">
        <v>0</v>
      </c>
      <c r="BJ316" s="233">
        <v>0</v>
      </c>
      <c r="BK316" s="233">
        <v>0</v>
      </c>
      <c r="BL316" s="233">
        <v>0</v>
      </c>
      <c r="BM316" s="233">
        <v>0</v>
      </c>
      <c r="BN316" s="233">
        <v>0</v>
      </c>
      <c r="BO316" s="233">
        <v>0</v>
      </c>
      <c r="BP316" s="233">
        <v>0</v>
      </c>
      <c r="BQ316" s="233">
        <v>0</v>
      </c>
      <c r="BR316" s="233">
        <v>0</v>
      </c>
      <c r="BS316" s="233">
        <v>0</v>
      </c>
      <c r="BT316" s="233">
        <v>0</v>
      </c>
      <c r="BU316" s="233">
        <v>0</v>
      </c>
      <c r="BV316" s="233">
        <v>0</v>
      </c>
      <c r="BW316" s="233">
        <v>0</v>
      </c>
      <c r="BX316" s="233">
        <v>0</v>
      </c>
      <c r="BY316" s="233">
        <v>0</v>
      </c>
      <c r="BZ316" s="233">
        <v>0</v>
      </c>
      <c r="CA316" s="233">
        <v>0</v>
      </c>
      <c r="CB316" s="343"/>
      <c r="CC316" s="343">
        <v>0</v>
      </c>
      <c r="CD316" s="346"/>
      <c r="CE316" s="253">
        <v>0</v>
      </c>
      <c r="CF316" s="233">
        <v>0</v>
      </c>
      <c r="CG316" s="233">
        <v>0</v>
      </c>
      <c r="CH316" s="233">
        <v>210</v>
      </c>
      <c r="CI316" s="234">
        <v>0</v>
      </c>
    </row>
    <row r="317" spans="1:87" s="145" customFormat="1" x14ac:dyDescent="0.2">
      <c r="A317" s="337" t="s">
        <v>1641</v>
      </c>
      <c r="B317" s="334" t="s">
        <v>1966</v>
      </c>
      <c r="C317" s="232">
        <v>0</v>
      </c>
      <c r="D317" s="233">
        <v>0</v>
      </c>
      <c r="E317" s="233">
        <v>0</v>
      </c>
      <c r="F317" s="233">
        <v>0</v>
      </c>
      <c r="G317" s="233">
        <v>0</v>
      </c>
      <c r="H317" s="233">
        <v>0</v>
      </c>
      <c r="I317" s="233">
        <v>0</v>
      </c>
      <c r="J317" s="233">
        <v>0</v>
      </c>
      <c r="K317" s="233">
        <v>0</v>
      </c>
      <c r="L317" s="233">
        <v>0</v>
      </c>
      <c r="M317" s="233">
        <v>0</v>
      </c>
      <c r="N317" s="233">
        <v>0</v>
      </c>
      <c r="O317" s="233">
        <v>0</v>
      </c>
      <c r="P317" s="233"/>
      <c r="Q317" s="233">
        <v>0</v>
      </c>
      <c r="R317" s="233">
        <v>0</v>
      </c>
      <c r="S317" s="233">
        <v>0</v>
      </c>
      <c r="T317" s="233">
        <v>0</v>
      </c>
      <c r="U317" s="233">
        <v>0</v>
      </c>
      <c r="V317" s="233">
        <v>0</v>
      </c>
      <c r="W317" s="233">
        <v>0</v>
      </c>
      <c r="X317" s="233">
        <v>0</v>
      </c>
      <c r="Y317" s="233">
        <v>0</v>
      </c>
      <c r="Z317" s="233">
        <v>0</v>
      </c>
      <c r="AA317" s="233">
        <v>0</v>
      </c>
      <c r="AB317" s="233">
        <v>0</v>
      </c>
      <c r="AC317" s="233">
        <v>0</v>
      </c>
      <c r="AD317" s="233">
        <v>0</v>
      </c>
      <c r="AE317" s="233">
        <v>0</v>
      </c>
      <c r="AF317" s="233">
        <v>0</v>
      </c>
      <c r="AG317" s="233">
        <v>0</v>
      </c>
      <c r="AH317" s="233">
        <v>0</v>
      </c>
      <c r="AI317" s="233">
        <v>0</v>
      </c>
      <c r="AJ317" s="233">
        <v>0</v>
      </c>
      <c r="AK317" s="233">
        <v>0</v>
      </c>
      <c r="AL317" s="233">
        <v>0</v>
      </c>
      <c r="AM317" s="233"/>
      <c r="AN317" s="233">
        <v>0</v>
      </c>
      <c r="AO317" s="233">
        <v>0</v>
      </c>
      <c r="AP317" s="233">
        <v>0</v>
      </c>
      <c r="AQ317" s="233">
        <v>0</v>
      </c>
      <c r="AR317" s="233">
        <v>0</v>
      </c>
      <c r="AS317" s="233">
        <v>0</v>
      </c>
      <c r="AT317" s="233">
        <v>0</v>
      </c>
      <c r="AU317" s="233">
        <v>0</v>
      </c>
      <c r="AV317" s="233">
        <v>0</v>
      </c>
      <c r="AW317" s="233">
        <v>0</v>
      </c>
      <c r="AX317" s="233">
        <v>0</v>
      </c>
      <c r="AY317" s="233">
        <v>0</v>
      </c>
      <c r="AZ317" s="233">
        <v>0</v>
      </c>
      <c r="BA317" s="233">
        <v>0</v>
      </c>
      <c r="BB317" s="233">
        <v>0</v>
      </c>
      <c r="BC317" s="233">
        <v>0</v>
      </c>
      <c r="BD317" s="233">
        <v>0</v>
      </c>
      <c r="BE317" s="233">
        <v>0</v>
      </c>
      <c r="BF317" s="233">
        <v>0</v>
      </c>
      <c r="BG317" s="233">
        <v>0</v>
      </c>
      <c r="BH317" s="233">
        <v>0</v>
      </c>
      <c r="BI317" s="233">
        <v>0</v>
      </c>
      <c r="BJ317" s="233">
        <v>0</v>
      </c>
      <c r="BK317" s="233">
        <v>0</v>
      </c>
      <c r="BL317" s="233">
        <v>0</v>
      </c>
      <c r="BM317" s="233">
        <v>0</v>
      </c>
      <c r="BN317" s="233">
        <v>0</v>
      </c>
      <c r="BO317" s="233">
        <v>0</v>
      </c>
      <c r="BP317" s="233">
        <v>0</v>
      </c>
      <c r="BQ317" s="233">
        <v>0</v>
      </c>
      <c r="BR317" s="233">
        <v>0</v>
      </c>
      <c r="BS317" s="233">
        <v>0</v>
      </c>
      <c r="BT317" s="233">
        <v>0</v>
      </c>
      <c r="BU317" s="233">
        <v>0</v>
      </c>
      <c r="BV317" s="233">
        <v>0</v>
      </c>
      <c r="BW317" s="233">
        <v>0</v>
      </c>
      <c r="BX317" s="233">
        <v>0</v>
      </c>
      <c r="BY317" s="233">
        <v>0</v>
      </c>
      <c r="BZ317" s="233">
        <v>0</v>
      </c>
      <c r="CA317" s="233">
        <v>0</v>
      </c>
      <c r="CB317" s="343"/>
      <c r="CC317" s="343">
        <v>0</v>
      </c>
      <c r="CD317" s="346"/>
      <c r="CE317" s="253">
        <v>0</v>
      </c>
      <c r="CF317" s="233">
        <v>0</v>
      </c>
      <c r="CG317" s="233">
        <v>0</v>
      </c>
      <c r="CH317" s="233">
        <v>105</v>
      </c>
      <c r="CI317" s="234">
        <v>0</v>
      </c>
    </row>
    <row r="318" spans="1:87" s="145" customFormat="1" x14ac:dyDescent="0.2">
      <c r="A318" s="337" t="s">
        <v>1637</v>
      </c>
      <c r="B318" s="334" t="s">
        <v>1967</v>
      </c>
      <c r="C318" s="232">
        <v>0</v>
      </c>
      <c r="D318" s="233">
        <v>0</v>
      </c>
      <c r="E318" s="233">
        <v>0</v>
      </c>
      <c r="F318" s="233">
        <v>0</v>
      </c>
      <c r="G318" s="233">
        <v>0</v>
      </c>
      <c r="H318" s="233">
        <v>0</v>
      </c>
      <c r="I318" s="233">
        <v>0</v>
      </c>
      <c r="J318" s="233">
        <v>0</v>
      </c>
      <c r="K318" s="233">
        <v>0</v>
      </c>
      <c r="L318" s="233">
        <v>0</v>
      </c>
      <c r="M318" s="233">
        <v>0</v>
      </c>
      <c r="N318" s="233">
        <v>0</v>
      </c>
      <c r="O318" s="233">
        <v>0</v>
      </c>
      <c r="P318" s="233"/>
      <c r="Q318" s="233">
        <v>0</v>
      </c>
      <c r="R318" s="233">
        <v>0</v>
      </c>
      <c r="S318" s="233">
        <v>0</v>
      </c>
      <c r="T318" s="233">
        <v>0</v>
      </c>
      <c r="U318" s="233">
        <v>0</v>
      </c>
      <c r="V318" s="233">
        <v>0</v>
      </c>
      <c r="W318" s="233">
        <v>0</v>
      </c>
      <c r="X318" s="233">
        <v>0</v>
      </c>
      <c r="Y318" s="233">
        <v>0</v>
      </c>
      <c r="Z318" s="233">
        <v>0</v>
      </c>
      <c r="AA318" s="233">
        <v>0</v>
      </c>
      <c r="AB318" s="233">
        <v>0</v>
      </c>
      <c r="AC318" s="233">
        <v>0</v>
      </c>
      <c r="AD318" s="233">
        <v>0</v>
      </c>
      <c r="AE318" s="233">
        <v>0</v>
      </c>
      <c r="AF318" s="233">
        <v>0</v>
      </c>
      <c r="AG318" s="233">
        <v>0</v>
      </c>
      <c r="AH318" s="233">
        <v>0</v>
      </c>
      <c r="AI318" s="233">
        <v>0</v>
      </c>
      <c r="AJ318" s="233">
        <v>0</v>
      </c>
      <c r="AK318" s="233">
        <v>0</v>
      </c>
      <c r="AL318" s="233">
        <v>0</v>
      </c>
      <c r="AM318" s="233"/>
      <c r="AN318" s="233">
        <v>0</v>
      </c>
      <c r="AO318" s="233">
        <v>0</v>
      </c>
      <c r="AP318" s="233">
        <v>0</v>
      </c>
      <c r="AQ318" s="233">
        <v>0</v>
      </c>
      <c r="AR318" s="233">
        <v>0</v>
      </c>
      <c r="AS318" s="233">
        <v>0</v>
      </c>
      <c r="AT318" s="233">
        <v>0</v>
      </c>
      <c r="AU318" s="233">
        <v>0</v>
      </c>
      <c r="AV318" s="233">
        <v>0</v>
      </c>
      <c r="AW318" s="233">
        <v>0</v>
      </c>
      <c r="AX318" s="233">
        <v>0</v>
      </c>
      <c r="AY318" s="233">
        <v>0</v>
      </c>
      <c r="AZ318" s="233">
        <v>0</v>
      </c>
      <c r="BA318" s="233">
        <v>0</v>
      </c>
      <c r="BB318" s="233">
        <v>0</v>
      </c>
      <c r="BC318" s="233">
        <v>0</v>
      </c>
      <c r="BD318" s="233">
        <v>0</v>
      </c>
      <c r="BE318" s="233">
        <v>0</v>
      </c>
      <c r="BF318" s="233">
        <v>0</v>
      </c>
      <c r="BG318" s="233">
        <v>0</v>
      </c>
      <c r="BH318" s="233">
        <v>0</v>
      </c>
      <c r="BI318" s="233">
        <v>0</v>
      </c>
      <c r="BJ318" s="233">
        <v>0</v>
      </c>
      <c r="BK318" s="233">
        <v>0</v>
      </c>
      <c r="BL318" s="233">
        <v>0</v>
      </c>
      <c r="BM318" s="233">
        <v>0</v>
      </c>
      <c r="BN318" s="233">
        <v>0</v>
      </c>
      <c r="BO318" s="233">
        <v>0</v>
      </c>
      <c r="BP318" s="233">
        <v>0</v>
      </c>
      <c r="BQ318" s="233">
        <v>0</v>
      </c>
      <c r="BR318" s="233">
        <v>0</v>
      </c>
      <c r="BS318" s="233">
        <v>0</v>
      </c>
      <c r="BT318" s="233">
        <v>0</v>
      </c>
      <c r="BU318" s="233">
        <v>0</v>
      </c>
      <c r="BV318" s="233">
        <v>0</v>
      </c>
      <c r="BW318" s="233">
        <v>0</v>
      </c>
      <c r="BX318" s="233">
        <v>0</v>
      </c>
      <c r="BY318" s="233">
        <v>0</v>
      </c>
      <c r="BZ318" s="233">
        <v>0</v>
      </c>
      <c r="CA318" s="233">
        <v>0</v>
      </c>
      <c r="CB318" s="343"/>
      <c r="CC318" s="343">
        <v>0</v>
      </c>
      <c r="CD318" s="346"/>
      <c r="CE318" s="253">
        <v>0</v>
      </c>
      <c r="CF318" s="233">
        <v>0</v>
      </c>
      <c r="CG318" s="233">
        <v>0</v>
      </c>
      <c r="CH318" s="233">
        <v>60</v>
      </c>
      <c r="CI318" s="234">
        <v>0</v>
      </c>
    </row>
    <row r="319" spans="1:87" s="145" customFormat="1" x14ac:dyDescent="0.2">
      <c r="A319" s="337" t="s">
        <v>343</v>
      </c>
      <c r="B319" s="334" t="s">
        <v>1968</v>
      </c>
      <c r="C319" s="232">
        <v>0</v>
      </c>
      <c r="D319" s="233">
        <v>85</v>
      </c>
      <c r="E319" s="233">
        <v>0</v>
      </c>
      <c r="F319" s="233">
        <v>630</v>
      </c>
      <c r="G319" s="233">
        <v>10</v>
      </c>
      <c r="H319" s="233">
        <v>0</v>
      </c>
      <c r="I319" s="233">
        <v>0</v>
      </c>
      <c r="J319" s="233">
        <v>0</v>
      </c>
      <c r="K319" s="233">
        <v>0</v>
      </c>
      <c r="L319" s="233">
        <v>0</v>
      </c>
      <c r="M319" s="233">
        <v>0</v>
      </c>
      <c r="N319" s="233">
        <v>0</v>
      </c>
      <c r="O319" s="233">
        <v>0</v>
      </c>
      <c r="P319" s="233"/>
      <c r="Q319" s="233">
        <v>0</v>
      </c>
      <c r="R319" s="233">
        <v>0</v>
      </c>
      <c r="S319" s="233">
        <v>0</v>
      </c>
      <c r="T319" s="233">
        <v>0</v>
      </c>
      <c r="U319" s="233">
        <v>0</v>
      </c>
      <c r="V319" s="233">
        <v>0</v>
      </c>
      <c r="W319" s="233">
        <v>15</v>
      </c>
      <c r="X319" s="233">
        <v>0</v>
      </c>
      <c r="Y319" s="233">
        <v>0</v>
      </c>
      <c r="Z319" s="233">
        <v>0</v>
      </c>
      <c r="AA319" s="233">
        <v>0</v>
      </c>
      <c r="AB319" s="233">
        <v>0</v>
      </c>
      <c r="AC319" s="233">
        <v>0</v>
      </c>
      <c r="AD319" s="233">
        <v>0</v>
      </c>
      <c r="AE319" s="233">
        <v>0</v>
      </c>
      <c r="AF319" s="233">
        <v>0</v>
      </c>
      <c r="AG319" s="233">
        <v>0</v>
      </c>
      <c r="AH319" s="233">
        <v>0</v>
      </c>
      <c r="AI319" s="233">
        <v>0</v>
      </c>
      <c r="AJ319" s="233">
        <v>0</v>
      </c>
      <c r="AK319" s="233">
        <v>0</v>
      </c>
      <c r="AL319" s="233">
        <v>0</v>
      </c>
      <c r="AM319" s="233"/>
      <c r="AN319" s="233">
        <v>0</v>
      </c>
      <c r="AO319" s="233">
        <v>0</v>
      </c>
      <c r="AP319" s="233">
        <v>0</v>
      </c>
      <c r="AQ319" s="233">
        <v>0</v>
      </c>
      <c r="AR319" s="233">
        <v>0</v>
      </c>
      <c r="AS319" s="233">
        <v>0</v>
      </c>
      <c r="AT319" s="233">
        <v>0</v>
      </c>
      <c r="AU319" s="233">
        <v>0</v>
      </c>
      <c r="AV319" s="233">
        <v>0</v>
      </c>
      <c r="AW319" s="233">
        <v>0</v>
      </c>
      <c r="AX319" s="233">
        <v>0</v>
      </c>
      <c r="AY319" s="233">
        <v>0</v>
      </c>
      <c r="AZ319" s="233">
        <v>0</v>
      </c>
      <c r="BA319" s="233">
        <v>0</v>
      </c>
      <c r="BB319" s="233">
        <v>0</v>
      </c>
      <c r="BC319" s="233">
        <v>0</v>
      </c>
      <c r="BD319" s="233">
        <v>0</v>
      </c>
      <c r="BE319" s="233">
        <v>0</v>
      </c>
      <c r="BF319" s="233">
        <v>0</v>
      </c>
      <c r="BG319" s="233">
        <v>0</v>
      </c>
      <c r="BH319" s="233">
        <v>0</v>
      </c>
      <c r="BI319" s="233">
        <v>0</v>
      </c>
      <c r="BJ319" s="233">
        <v>0</v>
      </c>
      <c r="BK319" s="233">
        <v>0</v>
      </c>
      <c r="BL319" s="233">
        <v>0</v>
      </c>
      <c r="BM319" s="233">
        <v>0</v>
      </c>
      <c r="BN319" s="233">
        <v>0</v>
      </c>
      <c r="BO319" s="233">
        <v>0</v>
      </c>
      <c r="BP319" s="233">
        <v>0</v>
      </c>
      <c r="BQ319" s="233">
        <v>0</v>
      </c>
      <c r="BR319" s="233">
        <v>0</v>
      </c>
      <c r="BS319" s="233">
        <v>0</v>
      </c>
      <c r="BT319" s="233">
        <v>0</v>
      </c>
      <c r="BU319" s="233">
        <v>0</v>
      </c>
      <c r="BV319" s="233">
        <v>0</v>
      </c>
      <c r="BW319" s="233">
        <v>0</v>
      </c>
      <c r="BX319" s="233">
        <v>0</v>
      </c>
      <c r="BY319" s="233">
        <v>0</v>
      </c>
      <c r="BZ319" s="233">
        <v>0</v>
      </c>
      <c r="CA319" s="233">
        <v>0</v>
      </c>
      <c r="CB319" s="343"/>
      <c r="CC319" s="343">
        <v>0</v>
      </c>
      <c r="CD319" s="346"/>
      <c r="CE319" s="253">
        <v>0</v>
      </c>
      <c r="CF319" s="233">
        <v>0</v>
      </c>
      <c r="CG319" s="233">
        <v>0</v>
      </c>
      <c r="CH319" s="233">
        <v>0</v>
      </c>
      <c r="CI319" s="234">
        <v>0</v>
      </c>
    </row>
    <row r="320" spans="1:87" s="145" customFormat="1" x14ac:dyDescent="0.2">
      <c r="A320" s="337" t="s">
        <v>1539</v>
      </c>
      <c r="B320" s="334" t="s">
        <v>1969</v>
      </c>
      <c r="C320" s="232">
        <v>0</v>
      </c>
      <c r="D320" s="233">
        <v>0</v>
      </c>
      <c r="E320" s="233">
        <v>0</v>
      </c>
      <c r="F320" s="233">
        <v>0</v>
      </c>
      <c r="G320" s="233">
        <v>0</v>
      </c>
      <c r="H320" s="233">
        <v>0</v>
      </c>
      <c r="I320" s="233">
        <v>0</v>
      </c>
      <c r="J320" s="233">
        <v>0</v>
      </c>
      <c r="K320" s="233">
        <v>0</v>
      </c>
      <c r="L320" s="233">
        <v>0</v>
      </c>
      <c r="M320" s="233">
        <v>0</v>
      </c>
      <c r="N320" s="233">
        <v>0</v>
      </c>
      <c r="O320" s="233">
        <v>0</v>
      </c>
      <c r="P320" s="233"/>
      <c r="Q320" s="233">
        <v>0</v>
      </c>
      <c r="R320" s="233">
        <v>0</v>
      </c>
      <c r="S320" s="233">
        <v>0</v>
      </c>
      <c r="T320" s="233">
        <v>0</v>
      </c>
      <c r="U320" s="233">
        <v>0</v>
      </c>
      <c r="V320" s="233">
        <v>0</v>
      </c>
      <c r="W320" s="233">
        <v>0</v>
      </c>
      <c r="X320" s="233">
        <v>0</v>
      </c>
      <c r="Y320" s="233">
        <v>0</v>
      </c>
      <c r="Z320" s="233">
        <v>0</v>
      </c>
      <c r="AA320" s="233">
        <v>0</v>
      </c>
      <c r="AB320" s="233">
        <v>0</v>
      </c>
      <c r="AC320" s="233">
        <v>0</v>
      </c>
      <c r="AD320" s="233">
        <v>0</v>
      </c>
      <c r="AE320" s="233">
        <v>0</v>
      </c>
      <c r="AF320" s="233">
        <v>0</v>
      </c>
      <c r="AG320" s="233">
        <v>0</v>
      </c>
      <c r="AH320" s="233">
        <v>0</v>
      </c>
      <c r="AI320" s="233">
        <v>0</v>
      </c>
      <c r="AJ320" s="233">
        <v>0</v>
      </c>
      <c r="AK320" s="233">
        <v>0</v>
      </c>
      <c r="AL320" s="233">
        <v>0</v>
      </c>
      <c r="AM320" s="233"/>
      <c r="AN320" s="233">
        <v>0</v>
      </c>
      <c r="AO320" s="233">
        <v>0</v>
      </c>
      <c r="AP320" s="233">
        <v>0</v>
      </c>
      <c r="AQ320" s="233">
        <v>0</v>
      </c>
      <c r="AR320" s="233">
        <v>0</v>
      </c>
      <c r="AS320" s="233">
        <v>0</v>
      </c>
      <c r="AT320" s="233">
        <v>0</v>
      </c>
      <c r="AU320" s="233">
        <v>0</v>
      </c>
      <c r="AV320" s="233">
        <v>0</v>
      </c>
      <c r="AW320" s="233">
        <v>0</v>
      </c>
      <c r="AX320" s="233">
        <v>0</v>
      </c>
      <c r="AY320" s="233">
        <v>0</v>
      </c>
      <c r="AZ320" s="233">
        <v>0</v>
      </c>
      <c r="BA320" s="233">
        <v>0</v>
      </c>
      <c r="BB320" s="233">
        <v>0</v>
      </c>
      <c r="BC320" s="233">
        <v>0</v>
      </c>
      <c r="BD320" s="233">
        <v>0</v>
      </c>
      <c r="BE320" s="233">
        <v>0</v>
      </c>
      <c r="BF320" s="233">
        <v>0</v>
      </c>
      <c r="BG320" s="233">
        <v>0</v>
      </c>
      <c r="BH320" s="233">
        <v>0</v>
      </c>
      <c r="BI320" s="233">
        <v>0</v>
      </c>
      <c r="BJ320" s="233">
        <v>335</v>
      </c>
      <c r="BK320" s="233">
        <v>0</v>
      </c>
      <c r="BL320" s="233">
        <v>0</v>
      </c>
      <c r="BM320" s="233">
        <v>0</v>
      </c>
      <c r="BN320" s="233">
        <v>0</v>
      </c>
      <c r="BO320" s="233">
        <v>0</v>
      </c>
      <c r="BP320" s="233">
        <v>0</v>
      </c>
      <c r="BQ320" s="233">
        <v>0</v>
      </c>
      <c r="BR320" s="233">
        <v>0</v>
      </c>
      <c r="BS320" s="233">
        <v>0</v>
      </c>
      <c r="BT320" s="233">
        <v>0</v>
      </c>
      <c r="BU320" s="233">
        <v>0</v>
      </c>
      <c r="BV320" s="233">
        <v>0</v>
      </c>
      <c r="BW320" s="233">
        <v>0</v>
      </c>
      <c r="BX320" s="233">
        <v>0</v>
      </c>
      <c r="BY320" s="233">
        <v>0</v>
      </c>
      <c r="BZ320" s="233">
        <v>0</v>
      </c>
      <c r="CA320" s="233">
        <v>0</v>
      </c>
      <c r="CB320" s="343"/>
      <c r="CC320" s="343">
        <v>0</v>
      </c>
      <c r="CD320" s="346"/>
      <c r="CE320" s="253">
        <v>0</v>
      </c>
      <c r="CF320" s="233">
        <v>0</v>
      </c>
      <c r="CG320" s="233">
        <v>0</v>
      </c>
      <c r="CH320" s="233">
        <v>0</v>
      </c>
      <c r="CI320" s="234">
        <v>0</v>
      </c>
    </row>
    <row r="321" spans="1:87" s="145" customFormat="1" x14ac:dyDescent="0.2">
      <c r="A321" s="337" t="s">
        <v>1217</v>
      </c>
      <c r="B321" s="334" t="s">
        <v>1970</v>
      </c>
      <c r="C321" s="232">
        <v>0</v>
      </c>
      <c r="D321" s="233">
        <v>265</v>
      </c>
      <c r="E321" s="233">
        <v>0</v>
      </c>
      <c r="F321" s="233">
        <v>30</v>
      </c>
      <c r="G321" s="233">
        <v>0</v>
      </c>
      <c r="H321" s="233">
        <v>2345</v>
      </c>
      <c r="I321" s="233">
        <v>0</v>
      </c>
      <c r="J321" s="233">
        <v>0</v>
      </c>
      <c r="K321" s="233">
        <v>0</v>
      </c>
      <c r="L321" s="233">
        <v>0</v>
      </c>
      <c r="M321" s="233">
        <v>0</v>
      </c>
      <c r="N321" s="233">
        <v>0</v>
      </c>
      <c r="O321" s="233">
        <v>0</v>
      </c>
      <c r="P321" s="233"/>
      <c r="Q321" s="233">
        <v>0</v>
      </c>
      <c r="R321" s="233">
        <v>0</v>
      </c>
      <c r="S321" s="233">
        <v>0</v>
      </c>
      <c r="T321" s="233">
        <v>0</v>
      </c>
      <c r="U321" s="233">
        <v>0</v>
      </c>
      <c r="V321" s="233">
        <v>0</v>
      </c>
      <c r="W321" s="233">
        <v>0</v>
      </c>
      <c r="X321" s="233">
        <v>0</v>
      </c>
      <c r="Y321" s="233">
        <v>0</v>
      </c>
      <c r="Z321" s="233">
        <v>0</v>
      </c>
      <c r="AA321" s="233">
        <v>880</v>
      </c>
      <c r="AB321" s="233">
        <v>0</v>
      </c>
      <c r="AC321" s="233">
        <v>0</v>
      </c>
      <c r="AD321" s="233">
        <v>0</v>
      </c>
      <c r="AE321" s="233">
        <v>0</v>
      </c>
      <c r="AF321" s="233">
        <v>0</v>
      </c>
      <c r="AG321" s="233">
        <v>0</v>
      </c>
      <c r="AH321" s="233">
        <v>0</v>
      </c>
      <c r="AI321" s="233">
        <v>0</v>
      </c>
      <c r="AJ321" s="233">
        <v>0</v>
      </c>
      <c r="AK321" s="233">
        <v>0</v>
      </c>
      <c r="AL321" s="233">
        <v>0</v>
      </c>
      <c r="AM321" s="233"/>
      <c r="AN321" s="233">
        <v>0</v>
      </c>
      <c r="AO321" s="233">
        <v>0</v>
      </c>
      <c r="AP321" s="233">
        <v>0</v>
      </c>
      <c r="AQ321" s="233">
        <v>0</v>
      </c>
      <c r="AR321" s="233">
        <v>0</v>
      </c>
      <c r="AS321" s="233">
        <v>0</v>
      </c>
      <c r="AT321" s="233">
        <v>0</v>
      </c>
      <c r="AU321" s="233">
        <v>0</v>
      </c>
      <c r="AV321" s="233">
        <v>0</v>
      </c>
      <c r="AW321" s="233">
        <v>0</v>
      </c>
      <c r="AX321" s="233">
        <v>0</v>
      </c>
      <c r="AY321" s="233">
        <v>0</v>
      </c>
      <c r="AZ321" s="233">
        <v>0</v>
      </c>
      <c r="BA321" s="233">
        <v>0</v>
      </c>
      <c r="BB321" s="233">
        <v>0</v>
      </c>
      <c r="BC321" s="233">
        <v>0</v>
      </c>
      <c r="BD321" s="233">
        <v>0</v>
      </c>
      <c r="BE321" s="233">
        <v>0</v>
      </c>
      <c r="BF321" s="233">
        <v>0</v>
      </c>
      <c r="BG321" s="233">
        <v>0</v>
      </c>
      <c r="BH321" s="233">
        <v>0</v>
      </c>
      <c r="BI321" s="233">
        <v>0</v>
      </c>
      <c r="BJ321" s="233">
        <v>0</v>
      </c>
      <c r="BK321" s="233">
        <v>0</v>
      </c>
      <c r="BL321" s="233">
        <v>0</v>
      </c>
      <c r="BM321" s="233">
        <v>0</v>
      </c>
      <c r="BN321" s="233">
        <v>0</v>
      </c>
      <c r="BO321" s="233">
        <v>0</v>
      </c>
      <c r="BP321" s="233">
        <v>0</v>
      </c>
      <c r="BQ321" s="233">
        <v>0</v>
      </c>
      <c r="BR321" s="233">
        <v>0</v>
      </c>
      <c r="BS321" s="233">
        <v>0</v>
      </c>
      <c r="BT321" s="233">
        <v>0</v>
      </c>
      <c r="BU321" s="233">
        <v>0</v>
      </c>
      <c r="BV321" s="233">
        <v>0</v>
      </c>
      <c r="BW321" s="233">
        <v>0</v>
      </c>
      <c r="BX321" s="233">
        <v>0</v>
      </c>
      <c r="BY321" s="233">
        <v>0</v>
      </c>
      <c r="BZ321" s="233">
        <v>0</v>
      </c>
      <c r="CA321" s="233">
        <v>0</v>
      </c>
      <c r="CB321" s="343"/>
      <c r="CC321" s="343">
        <v>0</v>
      </c>
      <c r="CD321" s="346"/>
      <c r="CE321" s="253">
        <v>0</v>
      </c>
      <c r="CF321" s="233">
        <v>0</v>
      </c>
      <c r="CG321" s="233">
        <v>0</v>
      </c>
      <c r="CH321" s="233">
        <v>0</v>
      </c>
      <c r="CI321" s="234">
        <v>0</v>
      </c>
    </row>
    <row r="322" spans="1:87" s="145" customFormat="1" x14ac:dyDescent="0.2">
      <c r="A322" s="337" t="s">
        <v>220</v>
      </c>
      <c r="B322" s="334" t="s">
        <v>1971</v>
      </c>
      <c r="C322" s="232">
        <v>0</v>
      </c>
      <c r="D322" s="233">
        <v>21330</v>
      </c>
      <c r="E322" s="233">
        <v>8590</v>
      </c>
      <c r="F322" s="233">
        <v>11165</v>
      </c>
      <c r="G322" s="233">
        <v>12205</v>
      </c>
      <c r="H322" s="233">
        <v>4565</v>
      </c>
      <c r="I322" s="233">
        <v>10</v>
      </c>
      <c r="J322" s="233">
        <v>20</v>
      </c>
      <c r="K322" s="233">
        <v>0</v>
      </c>
      <c r="L322" s="233">
        <v>0</v>
      </c>
      <c r="M322" s="233">
        <v>5310</v>
      </c>
      <c r="N322" s="233">
        <v>0</v>
      </c>
      <c r="O322" s="233">
        <v>0</v>
      </c>
      <c r="P322" s="233"/>
      <c r="Q322" s="233">
        <v>0</v>
      </c>
      <c r="R322" s="233">
        <v>0</v>
      </c>
      <c r="S322" s="233">
        <v>230</v>
      </c>
      <c r="T322" s="233">
        <v>0</v>
      </c>
      <c r="U322" s="233">
        <v>0</v>
      </c>
      <c r="V322" s="233">
        <v>3105</v>
      </c>
      <c r="W322" s="233">
        <v>1660</v>
      </c>
      <c r="X322" s="233">
        <v>15</v>
      </c>
      <c r="Y322" s="233">
        <v>0</v>
      </c>
      <c r="Z322" s="233">
        <v>73725</v>
      </c>
      <c r="AA322" s="233">
        <v>12275</v>
      </c>
      <c r="AB322" s="233">
        <v>1930</v>
      </c>
      <c r="AC322" s="233">
        <v>13580</v>
      </c>
      <c r="AD322" s="233">
        <v>0</v>
      </c>
      <c r="AE322" s="233">
        <v>0</v>
      </c>
      <c r="AF322" s="233">
        <v>0</v>
      </c>
      <c r="AG322" s="233">
        <v>0</v>
      </c>
      <c r="AH322" s="233">
        <v>0</v>
      </c>
      <c r="AI322" s="233">
        <v>200</v>
      </c>
      <c r="AJ322" s="233">
        <v>0</v>
      </c>
      <c r="AK322" s="233">
        <v>10135</v>
      </c>
      <c r="AL322" s="233">
        <v>0</v>
      </c>
      <c r="AM322" s="233"/>
      <c r="AN322" s="233">
        <v>0</v>
      </c>
      <c r="AO322" s="233">
        <v>0</v>
      </c>
      <c r="AP322" s="233">
        <v>8305</v>
      </c>
      <c r="AQ322" s="233">
        <v>1670</v>
      </c>
      <c r="AR322" s="233">
        <v>0</v>
      </c>
      <c r="AS322" s="233">
        <v>0</v>
      </c>
      <c r="AT322" s="233" t="s">
        <v>1676</v>
      </c>
      <c r="AU322" s="233">
        <v>15</v>
      </c>
      <c r="AV322" s="233">
        <v>0</v>
      </c>
      <c r="AW322" s="233">
        <v>0</v>
      </c>
      <c r="AX322" s="233">
        <v>0</v>
      </c>
      <c r="AY322" s="233">
        <v>4980</v>
      </c>
      <c r="AZ322" s="233">
        <v>22945</v>
      </c>
      <c r="BA322" s="233">
        <v>0</v>
      </c>
      <c r="BB322" s="233">
        <v>10010</v>
      </c>
      <c r="BC322" s="233">
        <v>0</v>
      </c>
      <c r="BD322" s="233">
        <v>0</v>
      </c>
      <c r="BE322" s="233">
        <v>0</v>
      </c>
      <c r="BF322" s="233">
        <v>0</v>
      </c>
      <c r="BG322" s="233">
        <v>11465</v>
      </c>
      <c r="BH322" s="233">
        <v>5665</v>
      </c>
      <c r="BI322" s="233">
        <v>0</v>
      </c>
      <c r="BJ322" s="233">
        <v>0</v>
      </c>
      <c r="BK322" s="233">
        <v>0</v>
      </c>
      <c r="BL322" s="233">
        <v>0</v>
      </c>
      <c r="BM322" s="233">
        <v>0</v>
      </c>
      <c r="BN322" s="233">
        <v>0</v>
      </c>
      <c r="BO322" s="233">
        <v>0</v>
      </c>
      <c r="BP322" s="233">
        <v>0</v>
      </c>
      <c r="BQ322" s="233">
        <v>0</v>
      </c>
      <c r="BR322" s="233">
        <v>20</v>
      </c>
      <c r="BS322" s="233">
        <v>250</v>
      </c>
      <c r="BT322" s="233" t="s">
        <v>1676</v>
      </c>
      <c r="BU322" s="233">
        <v>0</v>
      </c>
      <c r="BV322" s="233">
        <v>0</v>
      </c>
      <c r="BW322" s="233">
        <v>0</v>
      </c>
      <c r="BX322" s="233">
        <v>0</v>
      </c>
      <c r="BY322" s="233">
        <v>0</v>
      </c>
      <c r="BZ322" s="233">
        <v>0</v>
      </c>
      <c r="CA322" s="233">
        <v>0</v>
      </c>
      <c r="CB322" s="343"/>
      <c r="CC322" s="343">
        <v>0</v>
      </c>
      <c r="CD322" s="346"/>
      <c r="CE322" s="253">
        <v>0</v>
      </c>
      <c r="CF322" s="233">
        <v>0</v>
      </c>
      <c r="CG322" s="233">
        <v>0</v>
      </c>
      <c r="CH322" s="233">
        <v>0</v>
      </c>
      <c r="CI322" s="234" t="s">
        <v>1676</v>
      </c>
    </row>
    <row r="323" spans="1:87" s="145" customFormat="1" x14ac:dyDescent="0.2">
      <c r="A323" s="337" t="s">
        <v>786</v>
      </c>
      <c r="B323" s="334" t="s">
        <v>1972</v>
      </c>
      <c r="C323" s="232">
        <v>0</v>
      </c>
      <c r="D323" s="233">
        <v>100</v>
      </c>
      <c r="E323" s="233">
        <v>35</v>
      </c>
      <c r="F323" s="233">
        <v>45</v>
      </c>
      <c r="G323" s="233">
        <v>0</v>
      </c>
      <c r="H323" s="233">
        <v>265</v>
      </c>
      <c r="I323" s="233">
        <v>0</v>
      </c>
      <c r="J323" s="233">
        <v>0</v>
      </c>
      <c r="K323" s="233">
        <v>0</v>
      </c>
      <c r="L323" s="233">
        <v>0</v>
      </c>
      <c r="M323" s="233">
        <v>0</v>
      </c>
      <c r="N323" s="233">
        <v>0</v>
      </c>
      <c r="O323" s="233">
        <v>0</v>
      </c>
      <c r="P323" s="233"/>
      <c r="Q323" s="233">
        <v>0</v>
      </c>
      <c r="R323" s="233">
        <v>0</v>
      </c>
      <c r="S323" s="233">
        <v>0</v>
      </c>
      <c r="T323" s="233">
        <v>0</v>
      </c>
      <c r="U323" s="233">
        <v>0</v>
      </c>
      <c r="V323" s="233">
        <v>0</v>
      </c>
      <c r="W323" s="233">
        <v>0</v>
      </c>
      <c r="X323" s="233">
        <v>0</v>
      </c>
      <c r="Y323" s="233">
        <v>0</v>
      </c>
      <c r="Z323" s="233">
        <v>0</v>
      </c>
      <c r="AA323" s="233">
        <v>1400</v>
      </c>
      <c r="AB323" s="233">
        <v>0</v>
      </c>
      <c r="AC323" s="233">
        <v>0</v>
      </c>
      <c r="AD323" s="233">
        <v>0</v>
      </c>
      <c r="AE323" s="233">
        <v>0</v>
      </c>
      <c r="AF323" s="233">
        <v>0</v>
      </c>
      <c r="AG323" s="233">
        <v>0</v>
      </c>
      <c r="AH323" s="233">
        <v>0</v>
      </c>
      <c r="AI323" s="233">
        <v>0</v>
      </c>
      <c r="AJ323" s="233">
        <v>0</v>
      </c>
      <c r="AK323" s="233">
        <v>0</v>
      </c>
      <c r="AL323" s="233">
        <v>0</v>
      </c>
      <c r="AM323" s="233"/>
      <c r="AN323" s="233">
        <v>0</v>
      </c>
      <c r="AO323" s="233">
        <v>0</v>
      </c>
      <c r="AP323" s="233">
        <v>0</v>
      </c>
      <c r="AQ323" s="233">
        <v>0</v>
      </c>
      <c r="AR323" s="233">
        <v>0</v>
      </c>
      <c r="AS323" s="233">
        <v>0</v>
      </c>
      <c r="AT323" s="233">
        <v>0</v>
      </c>
      <c r="AU323" s="233">
        <v>0</v>
      </c>
      <c r="AV323" s="233">
        <v>0</v>
      </c>
      <c r="AW323" s="233">
        <v>0</v>
      </c>
      <c r="AX323" s="233">
        <v>0</v>
      </c>
      <c r="AY323" s="233">
        <v>0</v>
      </c>
      <c r="AZ323" s="233">
        <v>0</v>
      </c>
      <c r="BA323" s="233">
        <v>0</v>
      </c>
      <c r="BB323" s="233">
        <v>0</v>
      </c>
      <c r="BC323" s="233">
        <v>0</v>
      </c>
      <c r="BD323" s="233">
        <v>0</v>
      </c>
      <c r="BE323" s="233">
        <v>0</v>
      </c>
      <c r="BF323" s="233">
        <v>0</v>
      </c>
      <c r="BG323" s="233">
        <v>0</v>
      </c>
      <c r="BH323" s="233" t="s">
        <v>1676</v>
      </c>
      <c r="BI323" s="233">
        <v>0</v>
      </c>
      <c r="BJ323" s="233">
        <v>0</v>
      </c>
      <c r="BK323" s="233">
        <v>0</v>
      </c>
      <c r="BL323" s="233">
        <v>0</v>
      </c>
      <c r="BM323" s="233">
        <v>0</v>
      </c>
      <c r="BN323" s="233">
        <v>0</v>
      </c>
      <c r="BO323" s="233">
        <v>0</v>
      </c>
      <c r="BP323" s="233">
        <v>0</v>
      </c>
      <c r="BQ323" s="233">
        <v>0</v>
      </c>
      <c r="BR323" s="233">
        <v>0</v>
      </c>
      <c r="BS323" s="233">
        <v>0</v>
      </c>
      <c r="BT323" s="233">
        <v>0</v>
      </c>
      <c r="BU323" s="233">
        <v>0</v>
      </c>
      <c r="BV323" s="233">
        <v>0</v>
      </c>
      <c r="BW323" s="233">
        <v>0</v>
      </c>
      <c r="BX323" s="233">
        <v>0</v>
      </c>
      <c r="BY323" s="233">
        <v>0</v>
      </c>
      <c r="BZ323" s="233">
        <v>0</v>
      </c>
      <c r="CA323" s="233">
        <v>0</v>
      </c>
      <c r="CB323" s="343"/>
      <c r="CC323" s="343">
        <v>0</v>
      </c>
      <c r="CD323" s="346"/>
      <c r="CE323" s="253">
        <v>0</v>
      </c>
      <c r="CF323" s="233">
        <v>0</v>
      </c>
      <c r="CG323" s="233">
        <v>0</v>
      </c>
      <c r="CH323" s="233" t="s">
        <v>1676</v>
      </c>
      <c r="CI323" s="234">
        <v>0</v>
      </c>
    </row>
    <row r="324" spans="1:87" s="145" customFormat="1" x14ac:dyDescent="0.2">
      <c r="A324" s="337" t="s">
        <v>344</v>
      </c>
      <c r="B324" s="334" t="s">
        <v>1973</v>
      </c>
      <c r="C324" s="232">
        <v>0</v>
      </c>
      <c r="D324" s="233">
        <v>1040</v>
      </c>
      <c r="E324" s="233">
        <v>355</v>
      </c>
      <c r="F324" s="233">
        <v>970</v>
      </c>
      <c r="G324" s="233">
        <v>105</v>
      </c>
      <c r="H324" s="233">
        <v>590</v>
      </c>
      <c r="I324" s="233">
        <v>0</v>
      </c>
      <c r="J324" s="233">
        <v>0</v>
      </c>
      <c r="K324" s="233">
        <v>0</v>
      </c>
      <c r="L324" s="233">
        <v>0</v>
      </c>
      <c r="M324" s="233">
        <v>0</v>
      </c>
      <c r="N324" s="233">
        <v>0</v>
      </c>
      <c r="O324" s="233">
        <v>0</v>
      </c>
      <c r="P324" s="233"/>
      <c r="Q324" s="233">
        <v>0</v>
      </c>
      <c r="R324" s="233">
        <v>0</v>
      </c>
      <c r="S324" s="233">
        <v>40</v>
      </c>
      <c r="T324" s="233">
        <v>0</v>
      </c>
      <c r="U324" s="233">
        <v>0</v>
      </c>
      <c r="V324" s="233">
        <v>0</v>
      </c>
      <c r="W324" s="233">
        <v>605</v>
      </c>
      <c r="X324" s="233">
        <v>0</v>
      </c>
      <c r="Y324" s="233">
        <v>0</v>
      </c>
      <c r="Z324" s="233">
        <v>0</v>
      </c>
      <c r="AA324" s="233">
        <v>505</v>
      </c>
      <c r="AB324" s="233">
        <v>0</v>
      </c>
      <c r="AC324" s="233">
        <v>0</v>
      </c>
      <c r="AD324" s="233">
        <v>0</v>
      </c>
      <c r="AE324" s="233">
        <v>0</v>
      </c>
      <c r="AF324" s="233">
        <v>0</v>
      </c>
      <c r="AG324" s="233">
        <v>0</v>
      </c>
      <c r="AH324" s="233">
        <v>0</v>
      </c>
      <c r="AI324" s="233">
        <v>0</v>
      </c>
      <c r="AJ324" s="233">
        <v>0</v>
      </c>
      <c r="AK324" s="233">
        <v>0</v>
      </c>
      <c r="AL324" s="233">
        <v>0</v>
      </c>
      <c r="AM324" s="233"/>
      <c r="AN324" s="233">
        <v>0</v>
      </c>
      <c r="AO324" s="233">
        <v>0</v>
      </c>
      <c r="AP324" s="233">
        <v>0</v>
      </c>
      <c r="AQ324" s="233">
        <v>0</v>
      </c>
      <c r="AR324" s="233">
        <v>0</v>
      </c>
      <c r="AS324" s="233">
        <v>0</v>
      </c>
      <c r="AT324" s="233">
        <v>0</v>
      </c>
      <c r="AU324" s="233">
        <v>0</v>
      </c>
      <c r="AV324" s="233">
        <v>0</v>
      </c>
      <c r="AW324" s="233">
        <v>0</v>
      </c>
      <c r="AX324" s="233">
        <v>0</v>
      </c>
      <c r="AY324" s="233">
        <v>0</v>
      </c>
      <c r="AZ324" s="233">
        <v>0</v>
      </c>
      <c r="BA324" s="233">
        <v>0</v>
      </c>
      <c r="BB324" s="233">
        <v>0</v>
      </c>
      <c r="BC324" s="233">
        <v>0</v>
      </c>
      <c r="BD324" s="233">
        <v>0</v>
      </c>
      <c r="BE324" s="233">
        <v>0</v>
      </c>
      <c r="BF324" s="233">
        <v>0</v>
      </c>
      <c r="BG324" s="233">
        <v>0</v>
      </c>
      <c r="BH324" s="233">
        <v>410</v>
      </c>
      <c r="BI324" s="233">
        <v>0</v>
      </c>
      <c r="BJ324" s="233">
        <v>0</v>
      </c>
      <c r="BK324" s="233">
        <v>0</v>
      </c>
      <c r="BL324" s="233">
        <v>0</v>
      </c>
      <c r="BM324" s="233">
        <v>0</v>
      </c>
      <c r="BN324" s="233">
        <v>0</v>
      </c>
      <c r="BO324" s="233">
        <v>0</v>
      </c>
      <c r="BP324" s="233">
        <v>0</v>
      </c>
      <c r="BQ324" s="233">
        <v>0</v>
      </c>
      <c r="BR324" s="233">
        <v>0</v>
      </c>
      <c r="BS324" s="233">
        <v>0</v>
      </c>
      <c r="BT324" s="233">
        <v>0</v>
      </c>
      <c r="BU324" s="233">
        <v>0</v>
      </c>
      <c r="BV324" s="233">
        <v>0</v>
      </c>
      <c r="BW324" s="233">
        <v>0</v>
      </c>
      <c r="BX324" s="233">
        <v>0</v>
      </c>
      <c r="BY324" s="233">
        <v>0</v>
      </c>
      <c r="BZ324" s="233">
        <v>0</v>
      </c>
      <c r="CA324" s="233">
        <v>0</v>
      </c>
      <c r="CB324" s="343"/>
      <c r="CC324" s="343">
        <v>0</v>
      </c>
      <c r="CD324" s="346"/>
      <c r="CE324" s="253">
        <v>0</v>
      </c>
      <c r="CF324" s="233">
        <v>0</v>
      </c>
      <c r="CG324" s="233">
        <v>0</v>
      </c>
      <c r="CH324" s="233">
        <v>0</v>
      </c>
      <c r="CI324" s="234">
        <v>0</v>
      </c>
    </row>
    <row r="325" spans="1:87" s="145" customFormat="1" x14ac:dyDescent="0.2">
      <c r="A325" s="337" t="s">
        <v>787</v>
      </c>
      <c r="B325" s="334" t="s">
        <v>1974</v>
      </c>
      <c r="C325" s="232">
        <v>0</v>
      </c>
      <c r="D325" s="233">
        <v>0</v>
      </c>
      <c r="E325" s="233">
        <v>0</v>
      </c>
      <c r="F325" s="233">
        <v>0</v>
      </c>
      <c r="G325" s="233">
        <v>0</v>
      </c>
      <c r="H325" s="233">
        <v>0</v>
      </c>
      <c r="I325" s="233">
        <v>0</v>
      </c>
      <c r="J325" s="233">
        <v>0</v>
      </c>
      <c r="K325" s="233">
        <v>0</v>
      </c>
      <c r="L325" s="233">
        <v>0</v>
      </c>
      <c r="M325" s="233">
        <v>0</v>
      </c>
      <c r="N325" s="233">
        <v>0</v>
      </c>
      <c r="O325" s="233">
        <v>0</v>
      </c>
      <c r="P325" s="233"/>
      <c r="Q325" s="233">
        <v>0</v>
      </c>
      <c r="R325" s="233">
        <v>180</v>
      </c>
      <c r="S325" s="233">
        <v>0</v>
      </c>
      <c r="T325" s="233">
        <v>0</v>
      </c>
      <c r="U325" s="233">
        <v>0</v>
      </c>
      <c r="V325" s="233">
        <v>0</v>
      </c>
      <c r="W325" s="233" t="s">
        <v>1676</v>
      </c>
      <c r="X325" s="233">
        <v>0</v>
      </c>
      <c r="Y325" s="233">
        <v>0</v>
      </c>
      <c r="Z325" s="233">
        <v>0</v>
      </c>
      <c r="AA325" s="233">
        <v>0</v>
      </c>
      <c r="AB325" s="233">
        <v>0</v>
      </c>
      <c r="AC325" s="233">
        <v>0</v>
      </c>
      <c r="AD325" s="233">
        <v>0</v>
      </c>
      <c r="AE325" s="233">
        <v>0</v>
      </c>
      <c r="AF325" s="233">
        <v>0</v>
      </c>
      <c r="AG325" s="233">
        <v>0</v>
      </c>
      <c r="AH325" s="233">
        <v>0</v>
      </c>
      <c r="AI325" s="233">
        <v>0</v>
      </c>
      <c r="AJ325" s="233">
        <v>0</v>
      </c>
      <c r="AK325" s="233">
        <v>0</v>
      </c>
      <c r="AL325" s="233">
        <v>0</v>
      </c>
      <c r="AM325" s="233"/>
      <c r="AN325" s="233">
        <v>0</v>
      </c>
      <c r="AO325" s="233">
        <v>0</v>
      </c>
      <c r="AP325" s="233">
        <v>0</v>
      </c>
      <c r="AQ325" s="233">
        <v>0</v>
      </c>
      <c r="AR325" s="233">
        <v>0</v>
      </c>
      <c r="AS325" s="233">
        <v>0</v>
      </c>
      <c r="AT325" s="233">
        <v>0</v>
      </c>
      <c r="AU325" s="233">
        <v>0</v>
      </c>
      <c r="AV325" s="233">
        <v>0</v>
      </c>
      <c r="AW325" s="233">
        <v>0</v>
      </c>
      <c r="AX325" s="233">
        <v>0</v>
      </c>
      <c r="AY325" s="233">
        <v>0</v>
      </c>
      <c r="AZ325" s="233">
        <v>0</v>
      </c>
      <c r="BA325" s="233">
        <v>0</v>
      </c>
      <c r="BB325" s="233">
        <v>0</v>
      </c>
      <c r="BC325" s="233">
        <v>0</v>
      </c>
      <c r="BD325" s="233">
        <v>0</v>
      </c>
      <c r="BE325" s="233">
        <v>0</v>
      </c>
      <c r="BF325" s="233">
        <v>0</v>
      </c>
      <c r="BG325" s="233">
        <v>0</v>
      </c>
      <c r="BH325" s="233">
        <v>0</v>
      </c>
      <c r="BI325" s="233">
        <v>0</v>
      </c>
      <c r="BJ325" s="233">
        <v>0</v>
      </c>
      <c r="BK325" s="233">
        <v>0</v>
      </c>
      <c r="BL325" s="233">
        <v>0</v>
      </c>
      <c r="BM325" s="233">
        <v>0</v>
      </c>
      <c r="BN325" s="233">
        <v>0</v>
      </c>
      <c r="BO325" s="233">
        <v>0</v>
      </c>
      <c r="BP325" s="233">
        <v>0</v>
      </c>
      <c r="BQ325" s="233">
        <v>0</v>
      </c>
      <c r="BR325" s="233">
        <v>0</v>
      </c>
      <c r="BS325" s="233">
        <v>0</v>
      </c>
      <c r="BT325" s="233">
        <v>0</v>
      </c>
      <c r="BU325" s="233">
        <v>0</v>
      </c>
      <c r="BV325" s="233">
        <v>0</v>
      </c>
      <c r="BW325" s="233">
        <v>0</v>
      </c>
      <c r="BX325" s="233">
        <v>0</v>
      </c>
      <c r="BY325" s="233">
        <v>0</v>
      </c>
      <c r="BZ325" s="233">
        <v>0</v>
      </c>
      <c r="CA325" s="233">
        <v>0</v>
      </c>
      <c r="CB325" s="343"/>
      <c r="CC325" s="343">
        <v>0</v>
      </c>
      <c r="CD325" s="346"/>
      <c r="CE325" s="253">
        <v>0</v>
      </c>
      <c r="CF325" s="233">
        <v>0</v>
      </c>
      <c r="CG325" s="233">
        <v>0</v>
      </c>
      <c r="CH325" s="233">
        <v>0</v>
      </c>
      <c r="CI325" s="234">
        <v>0</v>
      </c>
    </row>
    <row r="326" spans="1:87" s="145" customFormat="1" x14ac:dyDescent="0.2">
      <c r="A326" s="337" t="s">
        <v>393</v>
      </c>
      <c r="B326" s="334" t="s">
        <v>1975</v>
      </c>
      <c r="C326" s="232">
        <v>0</v>
      </c>
      <c r="D326" s="233">
        <v>8945</v>
      </c>
      <c r="E326" s="233" t="s">
        <v>1676</v>
      </c>
      <c r="F326" s="233">
        <v>5880</v>
      </c>
      <c r="G326" s="233">
        <v>4610</v>
      </c>
      <c r="H326" s="233" t="s">
        <v>1676</v>
      </c>
      <c r="I326" s="233">
        <v>3690</v>
      </c>
      <c r="J326" s="233">
        <v>0</v>
      </c>
      <c r="K326" s="233">
        <v>0</v>
      </c>
      <c r="L326" s="233">
        <v>0</v>
      </c>
      <c r="M326" s="233">
        <v>0</v>
      </c>
      <c r="N326" s="233">
        <v>0</v>
      </c>
      <c r="O326" s="233">
        <v>0</v>
      </c>
      <c r="P326" s="233"/>
      <c r="Q326" s="233">
        <v>0</v>
      </c>
      <c r="R326" s="233">
        <v>0</v>
      </c>
      <c r="S326" s="233">
        <v>0</v>
      </c>
      <c r="T326" s="233">
        <v>0</v>
      </c>
      <c r="U326" s="233">
        <v>0</v>
      </c>
      <c r="V326" s="233">
        <v>375</v>
      </c>
      <c r="W326" s="233" t="s">
        <v>1676</v>
      </c>
      <c r="X326" s="233">
        <v>0</v>
      </c>
      <c r="Y326" s="233">
        <v>0</v>
      </c>
      <c r="Z326" s="233">
        <v>14725</v>
      </c>
      <c r="AA326" s="233">
        <v>0</v>
      </c>
      <c r="AB326" s="233">
        <v>0</v>
      </c>
      <c r="AC326" s="233">
        <v>2955</v>
      </c>
      <c r="AD326" s="233">
        <v>0</v>
      </c>
      <c r="AE326" s="233">
        <v>0</v>
      </c>
      <c r="AF326" s="233">
        <v>0</v>
      </c>
      <c r="AG326" s="233">
        <v>0</v>
      </c>
      <c r="AH326" s="233">
        <v>0</v>
      </c>
      <c r="AI326" s="233">
        <v>115</v>
      </c>
      <c r="AJ326" s="233">
        <v>295</v>
      </c>
      <c r="AK326" s="233">
        <v>2410</v>
      </c>
      <c r="AL326" s="233">
        <v>0</v>
      </c>
      <c r="AM326" s="233"/>
      <c r="AN326" s="233">
        <v>6685</v>
      </c>
      <c r="AO326" s="233">
        <v>3535</v>
      </c>
      <c r="AP326" s="233">
        <v>1375</v>
      </c>
      <c r="AQ326" s="233">
        <v>0</v>
      </c>
      <c r="AR326" s="233">
        <v>0</v>
      </c>
      <c r="AS326" s="233">
        <v>0</v>
      </c>
      <c r="AT326" s="233">
        <v>0</v>
      </c>
      <c r="AU326" s="233">
        <v>1445</v>
      </c>
      <c r="AV326" s="233">
        <v>0</v>
      </c>
      <c r="AW326" s="233">
        <v>750</v>
      </c>
      <c r="AX326" s="233">
        <v>0</v>
      </c>
      <c r="AY326" s="233">
        <v>790</v>
      </c>
      <c r="AZ326" s="233">
        <v>11435</v>
      </c>
      <c r="BA326" s="233">
        <v>0</v>
      </c>
      <c r="BB326" s="233">
        <v>10070</v>
      </c>
      <c r="BC326" s="233">
        <v>0</v>
      </c>
      <c r="BD326" s="233">
        <v>0</v>
      </c>
      <c r="BE326" s="233">
        <v>0</v>
      </c>
      <c r="BF326" s="233">
        <v>0</v>
      </c>
      <c r="BG326" s="233">
        <v>3330</v>
      </c>
      <c r="BH326" s="233">
        <v>4590</v>
      </c>
      <c r="BI326" s="233">
        <v>0</v>
      </c>
      <c r="BJ326" s="233">
        <v>0</v>
      </c>
      <c r="BK326" s="233">
        <v>0</v>
      </c>
      <c r="BL326" s="233">
        <v>0</v>
      </c>
      <c r="BM326" s="233">
        <v>0</v>
      </c>
      <c r="BN326" s="233">
        <v>0</v>
      </c>
      <c r="BO326" s="233">
        <v>0</v>
      </c>
      <c r="BP326" s="233">
        <v>0</v>
      </c>
      <c r="BQ326" s="233">
        <v>0</v>
      </c>
      <c r="BR326" s="233">
        <v>2475</v>
      </c>
      <c r="BS326" s="233">
        <v>90</v>
      </c>
      <c r="BT326" s="233">
        <v>0</v>
      </c>
      <c r="BU326" s="233">
        <v>0</v>
      </c>
      <c r="BV326" s="233">
        <v>0</v>
      </c>
      <c r="BW326" s="233">
        <v>0</v>
      </c>
      <c r="BX326" s="233">
        <v>0</v>
      </c>
      <c r="BY326" s="233">
        <v>0</v>
      </c>
      <c r="BZ326" s="233">
        <v>0</v>
      </c>
      <c r="CA326" s="233">
        <v>0</v>
      </c>
      <c r="CB326" s="343"/>
      <c r="CC326" s="343">
        <v>0</v>
      </c>
      <c r="CD326" s="346"/>
      <c r="CE326" s="253">
        <v>0</v>
      </c>
      <c r="CF326" s="233">
        <v>0</v>
      </c>
      <c r="CG326" s="233">
        <v>0</v>
      </c>
      <c r="CH326" s="233">
        <v>0</v>
      </c>
      <c r="CI326" s="234">
        <v>0</v>
      </c>
    </row>
    <row r="327" spans="1:87" s="145" customFormat="1" x14ac:dyDescent="0.2">
      <c r="A327" s="337" t="s">
        <v>423</v>
      </c>
      <c r="B327" s="334" t="s">
        <v>1976</v>
      </c>
      <c r="C327" s="232">
        <v>0</v>
      </c>
      <c r="D327" s="233">
        <v>14080</v>
      </c>
      <c r="E327" s="233">
        <v>4730</v>
      </c>
      <c r="F327" s="233">
        <v>10760</v>
      </c>
      <c r="G327" s="233">
        <v>4620</v>
      </c>
      <c r="H327" s="233">
        <v>10215</v>
      </c>
      <c r="I327" s="233">
        <v>3950</v>
      </c>
      <c r="J327" s="233">
        <v>50</v>
      </c>
      <c r="K327" s="233">
        <v>0</v>
      </c>
      <c r="L327" s="233">
        <v>15</v>
      </c>
      <c r="M327" s="233">
        <v>625</v>
      </c>
      <c r="N327" s="233">
        <v>0</v>
      </c>
      <c r="O327" s="233">
        <v>0</v>
      </c>
      <c r="P327" s="233"/>
      <c r="Q327" s="233">
        <v>0</v>
      </c>
      <c r="R327" s="233">
        <v>0</v>
      </c>
      <c r="S327" s="233">
        <v>1335</v>
      </c>
      <c r="T327" s="233">
        <v>0</v>
      </c>
      <c r="U327" s="233">
        <v>235</v>
      </c>
      <c r="V327" s="233">
        <v>5530</v>
      </c>
      <c r="W327" s="233">
        <v>660</v>
      </c>
      <c r="X327" s="233">
        <v>25</v>
      </c>
      <c r="Y327" s="233">
        <v>0</v>
      </c>
      <c r="Z327" s="233">
        <v>29860</v>
      </c>
      <c r="AA327" s="233">
        <v>20125</v>
      </c>
      <c r="AB327" s="233">
        <v>215</v>
      </c>
      <c r="AC327" s="233">
        <v>6740</v>
      </c>
      <c r="AD327" s="233">
        <v>0</v>
      </c>
      <c r="AE327" s="233">
        <v>0</v>
      </c>
      <c r="AF327" s="233" t="s">
        <v>1676</v>
      </c>
      <c r="AG327" s="233">
        <v>0</v>
      </c>
      <c r="AH327" s="233" t="s">
        <v>1676</v>
      </c>
      <c r="AI327" s="233">
        <v>400</v>
      </c>
      <c r="AJ327" s="233">
        <v>0</v>
      </c>
      <c r="AK327" s="233">
        <v>8015</v>
      </c>
      <c r="AL327" s="233">
        <v>0</v>
      </c>
      <c r="AM327" s="233"/>
      <c r="AN327" s="233">
        <v>0</v>
      </c>
      <c r="AO327" s="233">
        <v>35</v>
      </c>
      <c r="AP327" s="233">
        <v>10740</v>
      </c>
      <c r="AQ327" s="233" t="s">
        <v>1676</v>
      </c>
      <c r="AR327" s="233">
        <v>0</v>
      </c>
      <c r="AS327" s="233">
        <v>0</v>
      </c>
      <c r="AT327" s="233">
        <v>4185</v>
      </c>
      <c r="AU327" s="233">
        <v>1725</v>
      </c>
      <c r="AV327" s="233">
        <v>0</v>
      </c>
      <c r="AW327" s="233" t="s">
        <v>1676</v>
      </c>
      <c r="AX327" s="233">
        <v>0</v>
      </c>
      <c r="AY327" s="233">
        <v>6465</v>
      </c>
      <c r="AZ327" s="233">
        <v>12065</v>
      </c>
      <c r="BA327" s="233">
        <v>0</v>
      </c>
      <c r="BB327" s="233">
        <v>9805</v>
      </c>
      <c r="BC327" s="233">
        <v>0</v>
      </c>
      <c r="BD327" s="233">
        <v>0</v>
      </c>
      <c r="BE327" s="233">
        <v>0</v>
      </c>
      <c r="BF327" s="233">
        <v>0</v>
      </c>
      <c r="BG327" s="233">
        <v>5910</v>
      </c>
      <c r="BH327" s="233">
        <v>7120</v>
      </c>
      <c r="BI327" s="233">
        <v>1490</v>
      </c>
      <c r="BJ327" s="233">
        <v>0</v>
      </c>
      <c r="BK327" s="233">
        <v>0</v>
      </c>
      <c r="BL327" s="233">
        <v>0</v>
      </c>
      <c r="BM327" s="233" t="s">
        <v>1676</v>
      </c>
      <c r="BN327" s="233">
        <v>0</v>
      </c>
      <c r="BO327" s="233">
        <v>0</v>
      </c>
      <c r="BP327" s="233">
        <v>0</v>
      </c>
      <c r="BQ327" s="233">
        <v>0</v>
      </c>
      <c r="BR327" s="233">
        <v>660</v>
      </c>
      <c r="BS327" s="233">
        <v>1315</v>
      </c>
      <c r="BT327" s="233">
        <v>0</v>
      </c>
      <c r="BU327" s="233">
        <v>0</v>
      </c>
      <c r="BV327" s="233">
        <v>0</v>
      </c>
      <c r="BW327" s="233">
        <v>0</v>
      </c>
      <c r="BX327" s="233">
        <v>0</v>
      </c>
      <c r="BY327" s="233">
        <v>0</v>
      </c>
      <c r="BZ327" s="233" t="s">
        <v>1676</v>
      </c>
      <c r="CA327" s="233">
        <v>0</v>
      </c>
      <c r="CB327" s="343"/>
      <c r="CC327" s="343">
        <v>0</v>
      </c>
      <c r="CD327" s="346"/>
      <c r="CE327" s="253">
        <v>0</v>
      </c>
      <c r="CF327" s="233">
        <v>0</v>
      </c>
      <c r="CG327" s="233">
        <v>0</v>
      </c>
      <c r="CH327" s="233">
        <v>0</v>
      </c>
      <c r="CI327" s="234">
        <v>0</v>
      </c>
    </row>
    <row r="328" spans="1:87" s="145" customFormat="1" x14ac:dyDescent="0.2">
      <c r="A328" s="337" t="s">
        <v>1365</v>
      </c>
      <c r="B328" s="334" t="s">
        <v>1977</v>
      </c>
      <c r="C328" s="232">
        <v>0</v>
      </c>
      <c r="D328" s="233">
        <v>490</v>
      </c>
      <c r="E328" s="233">
        <v>325</v>
      </c>
      <c r="F328" s="233">
        <v>275</v>
      </c>
      <c r="G328" s="233">
        <v>0</v>
      </c>
      <c r="H328" s="233">
        <v>1505</v>
      </c>
      <c r="I328" s="233">
        <v>0</v>
      </c>
      <c r="J328" s="233">
        <v>0</v>
      </c>
      <c r="K328" s="233">
        <v>0</v>
      </c>
      <c r="L328" s="233">
        <v>0</v>
      </c>
      <c r="M328" s="233">
        <v>0</v>
      </c>
      <c r="N328" s="233">
        <v>0</v>
      </c>
      <c r="O328" s="233">
        <v>0</v>
      </c>
      <c r="P328" s="233"/>
      <c r="Q328" s="233">
        <v>0</v>
      </c>
      <c r="R328" s="233">
        <v>0</v>
      </c>
      <c r="S328" s="233">
        <v>0</v>
      </c>
      <c r="T328" s="233">
        <v>0</v>
      </c>
      <c r="U328" s="233">
        <v>0</v>
      </c>
      <c r="V328" s="233">
        <v>0</v>
      </c>
      <c r="W328" s="233">
        <v>0</v>
      </c>
      <c r="X328" s="233">
        <v>0</v>
      </c>
      <c r="Y328" s="233">
        <v>0</v>
      </c>
      <c r="Z328" s="233">
        <v>0</v>
      </c>
      <c r="AA328" s="233">
        <v>0</v>
      </c>
      <c r="AB328" s="233">
        <v>0</v>
      </c>
      <c r="AC328" s="233">
        <v>0</v>
      </c>
      <c r="AD328" s="233">
        <v>0</v>
      </c>
      <c r="AE328" s="233">
        <v>0</v>
      </c>
      <c r="AF328" s="233">
        <v>0</v>
      </c>
      <c r="AG328" s="233">
        <v>0</v>
      </c>
      <c r="AH328" s="233">
        <v>0</v>
      </c>
      <c r="AI328" s="233">
        <v>0</v>
      </c>
      <c r="AJ328" s="233">
        <v>0</v>
      </c>
      <c r="AK328" s="233">
        <v>0</v>
      </c>
      <c r="AL328" s="233">
        <v>0</v>
      </c>
      <c r="AM328" s="233"/>
      <c r="AN328" s="233">
        <v>0</v>
      </c>
      <c r="AO328" s="233">
        <v>0</v>
      </c>
      <c r="AP328" s="233">
        <v>0</v>
      </c>
      <c r="AQ328" s="233">
        <v>0</v>
      </c>
      <c r="AR328" s="233">
        <v>0</v>
      </c>
      <c r="AS328" s="233">
        <v>0</v>
      </c>
      <c r="AT328" s="233">
        <v>0</v>
      </c>
      <c r="AU328" s="233">
        <v>0</v>
      </c>
      <c r="AV328" s="233">
        <v>0</v>
      </c>
      <c r="AW328" s="233">
        <v>0</v>
      </c>
      <c r="AX328" s="233">
        <v>0</v>
      </c>
      <c r="AY328" s="233">
        <v>0</v>
      </c>
      <c r="AZ328" s="233">
        <v>0</v>
      </c>
      <c r="BA328" s="233">
        <v>0</v>
      </c>
      <c r="BB328" s="233">
        <v>0</v>
      </c>
      <c r="BC328" s="233">
        <v>0</v>
      </c>
      <c r="BD328" s="233">
        <v>0</v>
      </c>
      <c r="BE328" s="233">
        <v>0</v>
      </c>
      <c r="BF328" s="233">
        <v>0</v>
      </c>
      <c r="BG328" s="233">
        <v>0</v>
      </c>
      <c r="BH328" s="233">
        <v>0</v>
      </c>
      <c r="BI328" s="233">
        <v>0</v>
      </c>
      <c r="BJ328" s="233">
        <v>0</v>
      </c>
      <c r="BK328" s="233">
        <v>0</v>
      </c>
      <c r="BL328" s="233">
        <v>0</v>
      </c>
      <c r="BM328" s="233">
        <v>0</v>
      </c>
      <c r="BN328" s="233">
        <v>0</v>
      </c>
      <c r="BO328" s="233">
        <v>0</v>
      </c>
      <c r="BP328" s="233">
        <v>0</v>
      </c>
      <c r="BQ328" s="233">
        <v>0</v>
      </c>
      <c r="BR328" s="233">
        <v>0</v>
      </c>
      <c r="BS328" s="233">
        <v>0</v>
      </c>
      <c r="BT328" s="233">
        <v>0</v>
      </c>
      <c r="BU328" s="233">
        <v>0</v>
      </c>
      <c r="BV328" s="233">
        <v>0</v>
      </c>
      <c r="BW328" s="233">
        <v>0</v>
      </c>
      <c r="BX328" s="233">
        <v>0</v>
      </c>
      <c r="BY328" s="233">
        <v>0</v>
      </c>
      <c r="BZ328" s="233">
        <v>0</v>
      </c>
      <c r="CA328" s="233">
        <v>0</v>
      </c>
      <c r="CB328" s="343"/>
      <c r="CC328" s="343">
        <v>0</v>
      </c>
      <c r="CD328" s="346"/>
      <c r="CE328" s="253">
        <v>0</v>
      </c>
      <c r="CF328" s="233">
        <v>0</v>
      </c>
      <c r="CG328" s="233">
        <v>0</v>
      </c>
      <c r="CH328" s="233">
        <v>0</v>
      </c>
      <c r="CI328" s="234">
        <v>0</v>
      </c>
    </row>
    <row r="329" spans="1:87" s="145" customFormat="1" x14ac:dyDescent="0.2">
      <c r="A329" s="337" t="s">
        <v>178</v>
      </c>
      <c r="B329" s="334" t="s">
        <v>1978</v>
      </c>
      <c r="C329" s="232">
        <v>0</v>
      </c>
      <c r="D329" s="233">
        <v>0</v>
      </c>
      <c r="E329" s="233">
        <v>0</v>
      </c>
      <c r="F329" s="233">
        <v>1170</v>
      </c>
      <c r="G329" s="233">
        <v>155</v>
      </c>
      <c r="H329" s="233">
        <v>3270</v>
      </c>
      <c r="I329" s="233">
        <v>570</v>
      </c>
      <c r="J329" s="233">
        <v>0</v>
      </c>
      <c r="K329" s="233">
        <v>0</v>
      </c>
      <c r="L329" s="233">
        <v>0</v>
      </c>
      <c r="M329" s="233">
        <v>3160</v>
      </c>
      <c r="N329" s="233">
        <v>0</v>
      </c>
      <c r="O329" s="233">
        <v>0</v>
      </c>
      <c r="P329" s="233"/>
      <c r="Q329" s="233">
        <v>0</v>
      </c>
      <c r="R329" s="233">
        <v>0</v>
      </c>
      <c r="S329" s="233">
        <v>9045</v>
      </c>
      <c r="T329" s="233">
        <v>0</v>
      </c>
      <c r="U329" s="233">
        <v>0</v>
      </c>
      <c r="V329" s="233">
        <v>0</v>
      </c>
      <c r="W329" s="233" t="s">
        <v>1676</v>
      </c>
      <c r="X329" s="233">
        <v>0</v>
      </c>
      <c r="Y329" s="233">
        <v>0</v>
      </c>
      <c r="Z329" s="233">
        <v>0</v>
      </c>
      <c r="AA329" s="233">
        <v>0</v>
      </c>
      <c r="AB329" s="233">
        <v>0</v>
      </c>
      <c r="AC329" s="233">
        <v>0</v>
      </c>
      <c r="AD329" s="233">
        <v>0</v>
      </c>
      <c r="AE329" s="233">
        <v>0</v>
      </c>
      <c r="AF329" s="233">
        <v>0</v>
      </c>
      <c r="AG329" s="233">
        <v>0</v>
      </c>
      <c r="AH329" s="233">
        <v>0</v>
      </c>
      <c r="AI329" s="233">
        <v>0</v>
      </c>
      <c r="AJ329" s="233">
        <v>0</v>
      </c>
      <c r="AK329" s="233">
        <v>0</v>
      </c>
      <c r="AL329" s="233">
        <v>0</v>
      </c>
      <c r="AM329" s="233"/>
      <c r="AN329" s="233">
        <v>0</v>
      </c>
      <c r="AO329" s="233">
        <v>695</v>
      </c>
      <c r="AP329" s="233">
        <v>2565</v>
      </c>
      <c r="AQ329" s="233">
        <v>0</v>
      </c>
      <c r="AR329" s="233">
        <v>0</v>
      </c>
      <c r="AS329" s="233">
        <v>0</v>
      </c>
      <c r="AT329" s="233">
        <v>0</v>
      </c>
      <c r="AU329" s="233">
        <v>0</v>
      </c>
      <c r="AV329" s="233">
        <v>0</v>
      </c>
      <c r="AW329" s="233" t="s">
        <v>1676</v>
      </c>
      <c r="AX329" s="233">
        <v>0</v>
      </c>
      <c r="AY329" s="233">
        <v>0</v>
      </c>
      <c r="AZ329" s="233">
        <v>0</v>
      </c>
      <c r="BA329" s="233">
        <v>0</v>
      </c>
      <c r="BB329" s="233">
        <v>0</v>
      </c>
      <c r="BC329" s="233">
        <v>0</v>
      </c>
      <c r="BD329" s="233">
        <v>0</v>
      </c>
      <c r="BE329" s="233">
        <v>0</v>
      </c>
      <c r="BF329" s="233">
        <v>0</v>
      </c>
      <c r="BG329" s="233">
        <v>0</v>
      </c>
      <c r="BH329" s="233">
        <v>0</v>
      </c>
      <c r="BI329" s="233">
        <v>0</v>
      </c>
      <c r="BJ329" s="233">
        <v>0</v>
      </c>
      <c r="BK329" s="233">
        <v>0</v>
      </c>
      <c r="BL329" s="233">
        <v>0</v>
      </c>
      <c r="BM329" s="233">
        <v>0</v>
      </c>
      <c r="BN329" s="233">
        <v>0</v>
      </c>
      <c r="BO329" s="233">
        <v>0</v>
      </c>
      <c r="BP329" s="233">
        <v>0</v>
      </c>
      <c r="BQ329" s="233">
        <v>0</v>
      </c>
      <c r="BR329" s="233">
        <v>0</v>
      </c>
      <c r="BS329" s="233">
        <v>0</v>
      </c>
      <c r="BT329" s="233">
        <v>0</v>
      </c>
      <c r="BU329" s="233">
        <v>0</v>
      </c>
      <c r="BV329" s="233">
        <v>0</v>
      </c>
      <c r="BW329" s="233">
        <v>0</v>
      </c>
      <c r="BX329" s="233">
        <v>0</v>
      </c>
      <c r="BY329" s="233">
        <v>0</v>
      </c>
      <c r="BZ329" s="233">
        <v>0</v>
      </c>
      <c r="CA329" s="233">
        <v>0</v>
      </c>
      <c r="CB329" s="343"/>
      <c r="CC329" s="343">
        <v>0</v>
      </c>
      <c r="CD329" s="346"/>
      <c r="CE329" s="253">
        <v>0</v>
      </c>
      <c r="CF329" s="233">
        <v>0</v>
      </c>
      <c r="CG329" s="233">
        <v>0</v>
      </c>
      <c r="CH329" s="233">
        <v>0</v>
      </c>
      <c r="CI329" s="234">
        <v>0</v>
      </c>
    </row>
    <row r="330" spans="1:87" s="145" customFormat="1" x14ac:dyDescent="0.2">
      <c r="A330" s="337" t="s">
        <v>345</v>
      </c>
      <c r="B330" s="334" t="s">
        <v>1979</v>
      </c>
      <c r="C330" s="232">
        <v>0</v>
      </c>
      <c r="D330" s="233">
        <v>1280</v>
      </c>
      <c r="E330" s="233">
        <v>155</v>
      </c>
      <c r="F330" s="233">
        <v>1165</v>
      </c>
      <c r="G330" s="233">
        <v>285</v>
      </c>
      <c r="H330" s="233">
        <v>450</v>
      </c>
      <c r="I330" s="233">
        <v>0</v>
      </c>
      <c r="J330" s="233">
        <v>0</v>
      </c>
      <c r="K330" s="233">
        <v>0</v>
      </c>
      <c r="L330" s="233">
        <v>0</v>
      </c>
      <c r="M330" s="233">
        <v>10</v>
      </c>
      <c r="N330" s="233">
        <v>0</v>
      </c>
      <c r="O330" s="233">
        <v>0</v>
      </c>
      <c r="P330" s="233"/>
      <c r="Q330" s="233">
        <v>0</v>
      </c>
      <c r="R330" s="233">
        <v>20</v>
      </c>
      <c r="S330" s="233">
        <v>0</v>
      </c>
      <c r="T330" s="233">
        <v>0</v>
      </c>
      <c r="U330" s="233">
        <v>0</v>
      </c>
      <c r="V330" s="233">
        <v>0</v>
      </c>
      <c r="W330" s="233">
        <v>1200</v>
      </c>
      <c r="X330" s="233">
        <v>0</v>
      </c>
      <c r="Y330" s="233">
        <v>0</v>
      </c>
      <c r="Z330" s="233">
        <v>0</v>
      </c>
      <c r="AA330" s="233">
        <v>570</v>
      </c>
      <c r="AB330" s="233">
        <v>0</v>
      </c>
      <c r="AC330" s="233">
        <v>0</v>
      </c>
      <c r="AD330" s="233">
        <v>0</v>
      </c>
      <c r="AE330" s="233">
        <v>0</v>
      </c>
      <c r="AF330" s="233">
        <v>0</v>
      </c>
      <c r="AG330" s="233">
        <v>0</v>
      </c>
      <c r="AH330" s="233">
        <v>0</v>
      </c>
      <c r="AI330" s="233">
        <v>0</v>
      </c>
      <c r="AJ330" s="233">
        <v>0</v>
      </c>
      <c r="AK330" s="233">
        <v>0</v>
      </c>
      <c r="AL330" s="233">
        <v>0</v>
      </c>
      <c r="AM330" s="233"/>
      <c r="AN330" s="233">
        <v>0</v>
      </c>
      <c r="AO330" s="233">
        <v>0</v>
      </c>
      <c r="AP330" s="233">
        <v>0</v>
      </c>
      <c r="AQ330" s="233">
        <v>0</v>
      </c>
      <c r="AR330" s="233">
        <v>0</v>
      </c>
      <c r="AS330" s="233">
        <v>0</v>
      </c>
      <c r="AT330" s="233">
        <v>0</v>
      </c>
      <c r="AU330" s="233">
        <v>0</v>
      </c>
      <c r="AV330" s="233">
        <v>0</v>
      </c>
      <c r="AW330" s="233">
        <v>65</v>
      </c>
      <c r="AX330" s="233">
        <v>0</v>
      </c>
      <c r="AY330" s="233">
        <v>0</v>
      </c>
      <c r="AZ330" s="233">
        <v>0</v>
      </c>
      <c r="BA330" s="233">
        <v>0</v>
      </c>
      <c r="BB330" s="233">
        <v>0</v>
      </c>
      <c r="BC330" s="233">
        <v>0</v>
      </c>
      <c r="BD330" s="233">
        <v>0</v>
      </c>
      <c r="BE330" s="233">
        <v>0</v>
      </c>
      <c r="BF330" s="233">
        <v>0</v>
      </c>
      <c r="BG330" s="233">
        <v>0</v>
      </c>
      <c r="BH330" s="233">
        <v>320</v>
      </c>
      <c r="BI330" s="233">
        <v>0</v>
      </c>
      <c r="BJ330" s="233">
        <v>0</v>
      </c>
      <c r="BK330" s="233">
        <v>0</v>
      </c>
      <c r="BL330" s="233">
        <v>0</v>
      </c>
      <c r="BM330" s="233">
        <v>0</v>
      </c>
      <c r="BN330" s="233">
        <v>0</v>
      </c>
      <c r="BO330" s="233">
        <v>0</v>
      </c>
      <c r="BP330" s="233">
        <v>0</v>
      </c>
      <c r="BQ330" s="233">
        <v>0</v>
      </c>
      <c r="BR330" s="233">
        <v>0</v>
      </c>
      <c r="BS330" s="233">
        <v>0</v>
      </c>
      <c r="BT330" s="233">
        <v>0</v>
      </c>
      <c r="BU330" s="233">
        <v>0</v>
      </c>
      <c r="BV330" s="233">
        <v>0</v>
      </c>
      <c r="BW330" s="233">
        <v>0</v>
      </c>
      <c r="BX330" s="233">
        <v>0</v>
      </c>
      <c r="BY330" s="233">
        <v>0</v>
      </c>
      <c r="BZ330" s="233">
        <v>0</v>
      </c>
      <c r="CA330" s="233">
        <v>0</v>
      </c>
      <c r="CB330" s="343"/>
      <c r="CC330" s="343">
        <v>0</v>
      </c>
      <c r="CD330" s="346"/>
      <c r="CE330" s="253">
        <v>0</v>
      </c>
      <c r="CF330" s="233">
        <v>0</v>
      </c>
      <c r="CG330" s="233">
        <v>0</v>
      </c>
      <c r="CH330" s="233">
        <v>0</v>
      </c>
      <c r="CI330" s="234">
        <v>0</v>
      </c>
    </row>
    <row r="331" spans="1:87" s="145" customFormat="1" x14ac:dyDescent="0.2">
      <c r="A331" s="337" t="s">
        <v>348</v>
      </c>
      <c r="B331" s="334" t="s">
        <v>1980</v>
      </c>
      <c r="C331" s="232">
        <v>0</v>
      </c>
      <c r="D331" s="233">
        <v>1105</v>
      </c>
      <c r="E331" s="233">
        <v>950</v>
      </c>
      <c r="F331" s="233">
        <v>1995</v>
      </c>
      <c r="G331" s="233">
        <v>130</v>
      </c>
      <c r="H331" s="233">
        <v>1540</v>
      </c>
      <c r="I331" s="233">
        <v>0</v>
      </c>
      <c r="J331" s="233">
        <v>0</v>
      </c>
      <c r="K331" s="233">
        <v>0</v>
      </c>
      <c r="L331" s="233">
        <v>0</v>
      </c>
      <c r="M331" s="233" t="s">
        <v>1676</v>
      </c>
      <c r="N331" s="233">
        <v>0</v>
      </c>
      <c r="O331" s="233">
        <v>0</v>
      </c>
      <c r="P331" s="233"/>
      <c r="Q331" s="233">
        <v>0</v>
      </c>
      <c r="R331" s="233">
        <v>0</v>
      </c>
      <c r="S331" s="233">
        <v>40</v>
      </c>
      <c r="T331" s="233">
        <v>0</v>
      </c>
      <c r="U331" s="233">
        <v>0</v>
      </c>
      <c r="V331" s="233">
        <v>0</v>
      </c>
      <c r="W331" s="233">
        <v>175</v>
      </c>
      <c r="X331" s="233">
        <v>0</v>
      </c>
      <c r="Y331" s="233">
        <v>0</v>
      </c>
      <c r="Z331" s="233">
        <v>0</v>
      </c>
      <c r="AA331" s="233">
        <v>3695</v>
      </c>
      <c r="AB331" s="233">
        <v>0</v>
      </c>
      <c r="AC331" s="233">
        <v>0</v>
      </c>
      <c r="AD331" s="233">
        <v>0</v>
      </c>
      <c r="AE331" s="233">
        <v>0</v>
      </c>
      <c r="AF331" s="233">
        <v>0</v>
      </c>
      <c r="AG331" s="233">
        <v>0</v>
      </c>
      <c r="AH331" s="233">
        <v>0</v>
      </c>
      <c r="AI331" s="233">
        <v>0</v>
      </c>
      <c r="AJ331" s="233">
        <v>0</v>
      </c>
      <c r="AK331" s="233">
        <v>0</v>
      </c>
      <c r="AL331" s="233">
        <v>0</v>
      </c>
      <c r="AM331" s="233"/>
      <c r="AN331" s="233">
        <v>0</v>
      </c>
      <c r="AO331" s="233">
        <v>0</v>
      </c>
      <c r="AP331" s="233">
        <v>0</v>
      </c>
      <c r="AQ331" s="233">
        <v>0</v>
      </c>
      <c r="AR331" s="233">
        <v>0</v>
      </c>
      <c r="AS331" s="233">
        <v>0</v>
      </c>
      <c r="AT331" s="233">
        <v>0</v>
      </c>
      <c r="AU331" s="233">
        <v>0</v>
      </c>
      <c r="AV331" s="233">
        <v>0</v>
      </c>
      <c r="AW331" s="233">
        <v>0</v>
      </c>
      <c r="AX331" s="233">
        <v>0</v>
      </c>
      <c r="AY331" s="233">
        <v>0</v>
      </c>
      <c r="AZ331" s="233">
        <v>0</v>
      </c>
      <c r="BA331" s="233">
        <v>0</v>
      </c>
      <c r="BB331" s="233">
        <v>0</v>
      </c>
      <c r="BC331" s="233">
        <v>0</v>
      </c>
      <c r="BD331" s="233">
        <v>0</v>
      </c>
      <c r="BE331" s="233">
        <v>0</v>
      </c>
      <c r="BF331" s="233">
        <v>0</v>
      </c>
      <c r="BG331" s="233">
        <v>0</v>
      </c>
      <c r="BH331" s="233">
        <v>635</v>
      </c>
      <c r="BI331" s="233">
        <v>0</v>
      </c>
      <c r="BJ331" s="233">
        <v>0</v>
      </c>
      <c r="BK331" s="233">
        <v>0</v>
      </c>
      <c r="BL331" s="233">
        <v>0</v>
      </c>
      <c r="BM331" s="233">
        <v>0</v>
      </c>
      <c r="BN331" s="233">
        <v>0</v>
      </c>
      <c r="BO331" s="233">
        <v>0</v>
      </c>
      <c r="BP331" s="233">
        <v>0</v>
      </c>
      <c r="BQ331" s="233">
        <v>0</v>
      </c>
      <c r="BR331" s="233">
        <v>0</v>
      </c>
      <c r="BS331" s="233">
        <v>0</v>
      </c>
      <c r="BT331" s="233" t="s">
        <v>1676</v>
      </c>
      <c r="BU331" s="233">
        <v>0</v>
      </c>
      <c r="BV331" s="233">
        <v>0</v>
      </c>
      <c r="BW331" s="233">
        <v>0</v>
      </c>
      <c r="BX331" s="233">
        <v>0</v>
      </c>
      <c r="BY331" s="233">
        <v>0</v>
      </c>
      <c r="BZ331" s="233">
        <v>0</v>
      </c>
      <c r="CA331" s="233">
        <v>0</v>
      </c>
      <c r="CB331" s="343"/>
      <c r="CC331" s="343">
        <v>0</v>
      </c>
      <c r="CD331" s="346"/>
      <c r="CE331" s="253">
        <v>0</v>
      </c>
      <c r="CF331" s="233">
        <v>0</v>
      </c>
      <c r="CG331" s="233">
        <v>0</v>
      </c>
      <c r="CH331" s="233">
        <v>0</v>
      </c>
      <c r="CI331" s="234">
        <v>0</v>
      </c>
    </row>
    <row r="332" spans="1:87" s="145" customFormat="1" x14ac:dyDescent="0.2">
      <c r="A332" s="337" t="s">
        <v>241</v>
      </c>
      <c r="B332" s="334" t="s">
        <v>1981</v>
      </c>
      <c r="C332" s="232">
        <v>665</v>
      </c>
      <c r="D332" s="233">
        <v>0</v>
      </c>
      <c r="E332" s="233">
        <v>0</v>
      </c>
      <c r="F332" s="233">
        <v>0</v>
      </c>
      <c r="G332" s="233">
        <v>0</v>
      </c>
      <c r="H332" s="233">
        <v>0</v>
      </c>
      <c r="I332" s="233">
        <v>0</v>
      </c>
      <c r="J332" s="233">
        <v>0</v>
      </c>
      <c r="K332" s="233">
        <v>0</v>
      </c>
      <c r="L332" s="233">
        <v>0</v>
      </c>
      <c r="M332" s="233">
        <v>0</v>
      </c>
      <c r="N332" s="233">
        <v>0</v>
      </c>
      <c r="O332" s="233">
        <v>0</v>
      </c>
      <c r="P332" s="233"/>
      <c r="Q332" s="233">
        <v>0</v>
      </c>
      <c r="R332" s="233">
        <v>0</v>
      </c>
      <c r="S332" s="233">
        <v>0</v>
      </c>
      <c r="T332" s="233">
        <v>0</v>
      </c>
      <c r="U332" s="233">
        <v>0</v>
      </c>
      <c r="V332" s="233">
        <v>0</v>
      </c>
      <c r="W332" s="233">
        <v>0</v>
      </c>
      <c r="X332" s="233">
        <v>0</v>
      </c>
      <c r="Y332" s="233">
        <v>0</v>
      </c>
      <c r="Z332" s="233">
        <v>0</v>
      </c>
      <c r="AA332" s="233">
        <v>0</v>
      </c>
      <c r="AB332" s="233">
        <v>0</v>
      </c>
      <c r="AC332" s="233">
        <v>0</v>
      </c>
      <c r="AD332" s="233">
        <v>0</v>
      </c>
      <c r="AE332" s="233">
        <v>0</v>
      </c>
      <c r="AF332" s="233">
        <v>0</v>
      </c>
      <c r="AG332" s="233">
        <v>0</v>
      </c>
      <c r="AH332" s="233">
        <v>0</v>
      </c>
      <c r="AI332" s="233">
        <v>0</v>
      </c>
      <c r="AJ332" s="233">
        <v>920</v>
      </c>
      <c r="AK332" s="233">
        <v>0</v>
      </c>
      <c r="AL332" s="233">
        <v>0</v>
      </c>
      <c r="AM332" s="233"/>
      <c r="AN332" s="233">
        <v>0</v>
      </c>
      <c r="AO332" s="233">
        <v>0</v>
      </c>
      <c r="AP332" s="233">
        <v>0</v>
      </c>
      <c r="AQ332" s="233">
        <v>0</v>
      </c>
      <c r="AR332" s="233">
        <v>0</v>
      </c>
      <c r="AS332" s="233">
        <v>0</v>
      </c>
      <c r="AT332" s="233">
        <v>0</v>
      </c>
      <c r="AU332" s="233">
        <v>0</v>
      </c>
      <c r="AV332" s="233">
        <v>0</v>
      </c>
      <c r="AW332" s="233" t="s">
        <v>1676</v>
      </c>
      <c r="AX332" s="233">
        <v>0</v>
      </c>
      <c r="AY332" s="233">
        <v>0</v>
      </c>
      <c r="AZ332" s="233">
        <v>0</v>
      </c>
      <c r="BA332" s="233">
        <v>0</v>
      </c>
      <c r="BB332" s="233" t="s">
        <v>1676</v>
      </c>
      <c r="BC332" s="233">
        <v>0</v>
      </c>
      <c r="BD332" s="233">
        <v>0</v>
      </c>
      <c r="BE332" s="233">
        <v>0</v>
      </c>
      <c r="BF332" s="233">
        <v>0</v>
      </c>
      <c r="BG332" s="233">
        <v>0</v>
      </c>
      <c r="BH332" s="233">
        <v>0</v>
      </c>
      <c r="BI332" s="233">
        <v>0</v>
      </c>
      <c r="BJ332" s="233">
        <v>0</v>
      </c>
      <c r="BK332" s="233">
        <v>0</v>
      </c>
      <c r="BL332" s="233" t="s">
        <v>1676</v>
      </c>
      <c r="BM332" s="233">
        <v>925</v>
      </c>
      <c r="BN332" s="233">
        <v>0</v>
      </c>
      <c r="BO332" s="233">
        <v>0</v>
      </c>
      <c r="BP332" s="233">
        <v>0</v>
      </c>
      <c r="BQ332" s="233">
        <v>140</v>
      </c>
      <c r="BR332" s="233">
        <v>0</v>
      </c>
      <c r="BS332" s="233">
        <v>0</v>
      </c>
      <c r="BT332" s="233">
        <v>0</v>
      </c>
      <c r="BU332" s="233">
        <v>0</v>
      </c>
      <c r="BV332" s="233">
        <v>0</v>
      </c>
      <c r="BW332" s="233">
        <v>0</v>
      </c>
      <c r="BX332" s="233">
        <v>0</v>
      </c>
      <c r="BY332" s="233">
        <v>0</v>
      </c>
      <c r="BZ332" s="233">
        <v>0</v>
      </c>
      <c r="CA332" s="233">
        <v>0</v>
      </c>
      <c r="CB332" s="343"/>
      <c r="CC332" s="343">
        <v>0</v>
      </c>
      <c r="CD332" s="346"/>
      <c r="CE332" s="253">
        <v>0</v>
      </c>
      <c r="CF332" s="233">
        <v>0</v>
      </c>
      <c r="CG332" s="233">
        <v>0</v>
      </c>
      <c r="CH332" s="233">
        <v>0</v>
      </c>
      <c r="CI332" s="234">
        <v>0</v>
      </c>
    </row>
    <row r="333" spans="1:87" s="145" customFormat="1" x14ac:dyDescent="0.2">
      <c r="A333" s="337" t="s">
        <v>346</v>
      </c>
      <c r="B333" s="334" t="s">
        <v>1982</v>
      </c>
      <c r="C333" s="232">
        <v>0</v>
      </c>
      <c r="D333" s="233">
        <v>1020</v>
      </c>
      <c r="E333" s="233">
        <v>510</v>
      </c>
      <c r="F333" s="233">
        <v>1975</v>
      </c>
      <c r="G333" s="233">
        <v>0</v>
      </c>
      <c r="H333" s="233">
        <v>1680</v>
      </c>
      <c r="I333" s="233">
        <v>0</v>
      </c>
      <c r="J333" s="233">
        <v>0</v>
      </c>
      <c r="K333" s="233">
        <v>0</v>
      </c>
      <c r="L333" s="233">
        <v>0</v>
      </c>
      <c r="M333" s="233">
        <v>0</v>
      </c>
      <c r="N333" s="233">
        <v>0</v>
      </c>
      <c r="O333" s="233">
        <v>0</v>
      </c>
      <c r="P333" s="233"/>
      <c r="Q333" s="233">
        <v>0</v>
      </c>
      <c r="R333" s="233">
        <v>10</v>
      </c>
      <c r="S333" s="233">
        <v>0</v>
      </c>
      <c r="T333" s="233">
        <v>0</v>
      </c>
      <c r="U333" s="233">
        <v>0</v>
      </c>
      <c r="V333" s="233">
        <v>0</v>
      </c>
      <c r="W333" s="233">
        <v>655</v>
      </c>
      <c r="X333" s="233">
        <v>0</v>
      </c>
      <c r="Y333" s="233">
        <v>0</v>
      </c>
      <c r="Z333" s="233">
        <v>0</v>
      </c>
      <c r="AA333" s="233">
        <v>415</v>
      </c>
      <c r="AB333" s="233">
        <v>0</v>
      </c>
      <c r="AC333" s="233">
        <v>0</v>
      </c>
      <c r="AD333" s="233">
        <v>0</v>
      </c>
      <c r="AE333" s="233">
        <v>0</v>
      </c>
      <c r="AF333" s="233">
        <v>0</v>
      </c>
      <c r="AG333" s="233">
        <v>0</v>
      </c>
      <c r="AH333" s="233">
        <v>0</v>
      </c>
      <c r="AI333" s="233">
        <v>0</v>
      </c>
      <c r="AJ333" s="233">
        <v>0</v>
      </c>
      <c r="AK333" s="233">
        <v>0</v>
      </c>
      <c r="AL333" s="233">
        <v>0</v>
      </c>
      <c r="AM333" s="233"/>
      <c r="AN333" s="233">
        <v>0</v>
      </c>
      <c r="AO333" s="233">
        <v>0</v>
      </c>
      <c r="AP333" s="233">
        <v>0</v>
      </c>
      <c r="AQ333" s="233">
        <v>0</v>
      </c>
      <c r="AR333" s="233">
        <v>0</v>
      </c>
      <c r="AS333" s="233">
        <v>0</v>
      </c>
      <c r="AT333" s="233">
        <v>0</v>
      </c>
      <c r="AU333" s="233">
        <v>0</v>
      </c>
      <c r="AV333" s="233">
        <v>0</v>
      </c>
      <c r="AW333" s="233">
        <v>0</v>
      </c>
      <c r="AX333" s="233">
        <v>0</v>
      </c>
      <c r="AY333" s="233">
        <v>0</v>
      </c>
      <c r="AZ333" s="233">
        <v>0</v>
      </c>
      <c r="BA333" s="233">
        <v>0</v>
      </c>
      <c r="BB333" s="233">
        <v>0</v>
      </c>
      <c r="BC333" s="233">
        <v>0</v>
      </c>
      <c r="BD333" s="233">
        <v>0</v>
      </c>
      <c r="BE333" s="233">
        <v>0</v>
      </c>
      <c r="BF333" s="233">
        <v>0</v>
      </c>
      <c r="BG333" s="233">
        <v>0</v>
      </c>
      <c r="BH333" s="233">
        <v>315</v>
      </c>
      <c r="BI333" s="233">
        <v>0</v>
      </c>
      <c r="BJ333" s="233">
        <v>0</v>
      </c>
      <c r="BK333" s="233">
        <v>0</v>
      </c>
      <c r="BL333" s="233">
        <v>0</v>
      </c>
      <c r="BM333" s="233">
        <v>0</v>
      </c>
      <c r="BN333" s="233">
        <v>0</v>
      </c>
      <c r="BO333" s="233">
        <v>0</v>
      </c>
      <c r="BP333" s="233">
        <v>0</v>
      </c>
      <c r="BQ333" s="233">
        <v>0</v>
      </c>
      <c r="BR333" s="233">
        <v>0</v>
      </c>
      <c r="BS333" s="233">
        <v>35</v>
      </c>
      <c r="BT333" s="233">
        <v>0</v>
      </c>
      <c r="BU333" s="233">
        <v>0</v>
      </c>
      <c r="BV333" s="233">
        <v>0</v>
      </c>
      <c r="BW333" s="233">
        <v>0</v>
      </c>
      <c r="BX333" s="233">
        <v>0</v>
      </c>
      <c r="BY333" s="233">
        <v>0</v>
      </c>
      <c r="BZ333" s="233">
        <v>0</v>
      </c>
      <c r="CA333" s="233">
        <v>0</v>
      </c>
      <c r="CB333" s="343"/>
      <c r="CC333" s="343">
        <v>0</v>
      </c>
      <c r="CD333" s="346"/>
      <c r="CE333" s="253">
        <v>0</v>
      </c>
      <c r="CF333" s="233">
        <v>0</v>
      </c>
      <c r="CG333" s="233">
        <v>0</v>
      </c>
      <c r="CH333" s="233">
        <v>0</v>
      </c>
      <c r="CI333" s="234" t="s">
        <v>1676</v>
      </c>
    </row>
    <row r="334" spans="1:87" s="145" customFormat="1" x14ac:dyDescent="0.2">
      <c r="A334" s="337" t="s">
        <v>424</v>
      </c>
      <c r="B334" s="334" t="s">
        <v>1983</v>
      </c>
      <c r="C334" s="232" t="s">
        <v>1676</v>
      </c>
      <c r="D334" s="233">
        <v>12890</v>
      </c>
      <c r="E334" s="233">
        <v>6730</v>
      </c>
      <c r="F334" s="233">
        <v>9705</v>
      </c>
      <c r="G334" s="233">
        <v>3040</v>
      </c>
      <c r="H334" s="233">
        <v>5980</v>
      </c>
      <c r="I334" s="233">
        <v>650</v>
      </c>
      <c r="J334" s="233">
        <v>0</v>
      </c>
      <c r="K334" s="233">
        <v>0</v>
      </c>
      <c r="L334" s="233" t="s">
        <v>1676</v>
      </c>
      <c r="M334" s="233">
        <v>190</v>
      </c>
      <c r="N334" s="233">
        <v>0</v>
      </c>
      <c r="O334" s="233">
        <v>0</v>
      </c>
      <c r="P334" s="233"/>
      <c r="Q334" s="233">
        <v>0</v>
      </c>
      <c r="R334" s="233">
        <v>0</v>
      </c>
      <c r="S334" s="233">
        <v>860</v>
      </c>
      <c r="T334" s="233">
        <v>0</v>
      </c>
      <c r="U334" s="233">
        <v>20</v>
      </c>
      <c r="V334" s="233">
        <v>10025</v>
      </c>
      <c r="W334" s="233">
        <v>580</v>
      </c>
      <c r="X334" s="233">
        <v>9425</v>
      </c>
      <c r="Y334" s="233">
        <v>0</v>
      </c>
      <c r="Z334" s="233">
        <v>6605</v>
      </c>
      <c r="AA334" s="233">
        <v>13040</v>
      </c>
      <c r="AB334" s="233">
        <v>4765</v>
      </c>
      <c r="AC334" s="233">
        <v>4885</v>
      </c>
      <c r="AD334" s="233">
        <v>0</v>
      </c>
      <c r="AE334" s="233">
        <v>0</v>
      </c>
      <c r="AF334" s="233">
        <v>0</v>
      </c>
      <c r="AG334" s="233">
        <v>0</v>
      </c>
      <c r="AH334" s="233">
        <v>0</v>
      </c>
      <c r="AI334" s="233">
        <v>115</v>
      </c>
      <c r="AJ334" s="233" t="s">
        <v>1676</v>
      </c>
      <c r="AK334" s="233">
        <v>6790</v>
      </c>
      <c r="AL334" s="233">
        <v>0</v>
      </c>
      <c r="AM334" s="233"/>
      <c r="AN334" s="233">
        <v>0</v>
      </c>
      <c r="AO334" s="233">
        <v>50</v>
      </c>
      <c r="AP334" s="233">
        <v>13325</v>
      </c>
      <c r="AQ334" s="233">
        <v>0</v>
      </c>
      <c r="AR334" s="233">
        <v>0</v>
      </c>
      <c r="AS334" s="233">
        <v>0</v>
      </c>
      <c r="AT334" s="233">
        <v>4985</v>
      </c>
      <c r="AU334" s="233">
        <v>0</v>
      </c>
      <c r="AV334" s="233">
        <v>0</v>
      </c>
      <c r="AW334" s="233">
        <v>1115</v>
      </c>
      <c r="AX334" s="233">
        <v>0</v>
      </c>
      <c r="AY334" s="233">
        <v>5760</v>
      </c>
      <c r="AZ334" s="233">
        <v>18080</v>
      </c>
      <c r="BA334" s="233">
        <v>0</v>
      </c>
      <c r="BB334" s="233">
        <v>20070</v>
      </c>
      <c r="BC334" s="233">
        <v>0</v>
      </c>
      <c r="BD334" s="233">
        <v>0</v>
      </c>
      <c r="BE334" s="233">
        <v>0</v>
      </c>
      <c r="BF334" s="233">
        <v>0</v>
      </c>
      <c r="BG334" s="233">
        <v>8030</v>
      </c>
      <c r="BH334" s="233">
        <v>2085</v>
      </c>
      <c r="BI334" s="233">
        <v>6100</v>
      </c>
      <c r="BJ334" s="233">
        <v>0</v>
      </c>
      <c r="BK334" s="233">
        <v>0</v>
      </c>
      <c r="BL334" s="233">
        <v>0</v>
      </c>
      <c r="BM334" s="233">
        <v>0</v>
      </c>
      <c r="BN334" s="233">
        <v>0</v>
      </c>
      <c r="BO334" s="233">
        <v>0</v>
      </c>
      <c r="BP334" s="233">
        <v>0</v>
      </c>
      <c r="BQ334" s="233">
        <v>0</v>
      </c>
      <c r="BR334" s="233">
        <v>1020</v>
      </c>
      <c r="BS334" s="233">
        <v>2240</v>
      </c>
      <c r="BT334" s="233">
        <v>0</v>
      </c>
      <c r="BU334" s="233">
        <v>0</v>
      </c>
      <c r="BV334" s="233">
        <v>0</v>
      </c>
      <c r="BW334" s="233">
        <v>0</v>
      </c>
      <c r="BX334" s="233">
        <v>0</v>
      </c>
      <c r="BY334" s="233">
        <v>0</v>
      </c>
      <c r="BZ334" s="233">
        <v>0</v>
      </c>
      <c r="CA334" s="233">
        <v>0</v>
      </c>
      <c r="CB334" s="343"/>
      <c r="CC334" s="343">
        <v>0</v>
      </c>
      <c r="CD334" s="346"/>
      <c r="CE334" s="253">
        <v>0</v>
      </c>
      <c r="CF334" s="233">
        <v>0</v>
      </c>
      <c r="CG334" s="233">
        <v>0</v>
      </c>
      <c r="CH334" s="233">
        <v>135</v>
      </c>
      <c r="CI334" s="234" t="s">
        <v>1676</v>
      </c>
    </row>
    <row r="335" spans="1:87" s="145" customFormat="1" x14ac:dyDescent="0.2">
      <c r="A335" s="337" t="s">
        <v>197</v>
      </c>
      <c r="B335" s="334" t="s">
        <v>1984</v>
      </c>
      <c r="C335" s="232">
        <v>0</v>
      </c>
      <c r="D335" s="233">
        <v>65</v>
      </c>
      <c r="E335" s="233">
        <v>0</v>
      </c>
      <c r="F335" s="233">
        <v>0</v>
      </c>
      <c r="G335" s="233">
        <v>10</v>
      </c>
      <c r="H335" s="233">
        <v>0</v>
      </c>
      <c r="I335" s="233">
        <v>0</v>
      </c>
      <c r="J335" s="233">
        <v>0</v>
      </c>
      <c r="K335" s="233">
        <v>25</v>
      </c>
      <c r="L335" s="233">
        <v>0</v>
      </c>
      <c r="M335" s="233">
        <v>0</v>
      </c>
      <c r="N335" s="233">
        <v>0</v>
      </c>
      <c r="O335" s="233">
        <v>0</v>
      </c>
      <c r="P335" s="233"/>
      <c r="Q335" s="233">
        <v>0</v>
      </c>
      <c r="R335" s="233">
        <v>0</v>
      </c>
      <c r="S335" s="233">
        <v>0</v>
      </c>
      <c r="T335" s="233">
        <v>4605</v>
      </c>
      <c r="U335" s="233">
        <v>545</v>
      </c>
      <c r="V335" s="233">
        <v>0</v>
      </c>
      <c r="W335" s="233">
        <v>885</v>
      </c>
      <c r="X335" s="233">
        <v>200</v>
      </c>
      <c r="Y335" s="233">
        <v>0</v>
      </c>
      <c r="Z335" s="233">
        <v>0</v>
      </c>
      <c r="AA335" s="233">
        <v>0</v>
      </c>
      <c r="AB335" s="233">
        <v>0</v>
      </c>
      <c r="AC335" s="233">
        <v>0</v>
      </c>
      <c r="AD335" s="233">
        <v>0</v>
      </c>
      <c r="AE335" s="233">
        <v>0</v>
      </c>
      <c r="AF335" s="233">
        <v>0</v>
      </c>
      <c r="AG335" s="233">
        <v>0</v>
      </c>
      <c r="AH335" s="233">
        <v>0</v>
      </c>
      <c r="AI335" s="233">
        <v>0</v>
      </c>
      <c r="AJ335" s="233">
        <v>0</v>
      </c>
      <c r="AK335" s="233">
        <v>13255</v>
      </c>
      <c r="AL335" s="233">
        <v>1920</v>
      </c>
      <c r="AM335" s="233"/>
      <c r="AN335" s="233">
        <v>0</v>
      </c>
      <c r="AO335" s="233">
        <v>0</v>
      </c>
      <c r="AP335" s="233">
        <v>23240</v>
      </c>
      <c r="AQ335" s="233">
        <v>0</v>
      </c>
      <c r="AR335" s="233">
        <v>0</v>
      </c>
      <c r="AS335" s="233">
        <v>0</v>
      </c>
      <c r="AT335" s="233">
        <v>0</v>
      </c>
      <c r="AU335" s="233">
        <v>0</v>
      </c>
      <c r="AV335" s="233">
        <v>0</v>
      </c>
      <c r="AW335" s="233">
        <v>0</v>
      </c>
      <c r="AX335" s="233">
        <v>0</v>
      </c>
      <c r="AY335" s="233">
        <v>0</v>
      </c>
      <c r="AZ335" s="233" t="s">
        <v>1676</v>
      </c>
      <c r="BA335" s="233">
        <v>0</v>
      </c>
      <c r="BB335" s="233">
        <v>0</v>
      </c>
      <c r="BC335" s="233">
        <v>0</v>
      </c>
      <c r="BD335" s="233">
        <v>0</v>
      </c>
      <c r="BE335" s="233">
        <v>0</v>
      </c>
      <c r="BF335" s="233">
        <v>0</v>
      </c>
      <c r="BG335" s="233">
        <v>0</v>
      </c>
      <c r="BH335" s="233">
        <v>0</v>
      </c>
      <c r="BI335" s="233">
        <v>0</v>
      </c>
      <c r="BJ335" s="233">
        <v>0</v>
      </c>
      <c r="BK335" s="233">
        <v>0</v>
      </c>
      <c r="BL335" s="233">
        <v>0</v>
      </c>
      <c r="BM335" s="233">
        <v>0</v>
      </c>
      <c r="BN335" s="233">
        <v>0</v>
      </c>
      <c r="BO335" s="233">
        <v>0</v>
      </c>
      <c r="BP335" s="233">
        <v>0</v>
      </c>
      <c r="BQ335" s="233">
        <v>0</v>
      </c>
      <c r="BR335" s="233">
        <v>0</v>
      </c>
      <c r="BS335" s="233">
        <v>45</v>
      </c>
      <c r="BT335" s="233">
        <v>0</v>
      </c>
      <c r="BU335" s="233">
        <v>0</v>
      </c>
      <c r="BV335" s="233">
        <v>0</v>
      </c>
      <c r="BW335" s="233">
        <v>0</v>
      </c>
      <c r="BX335" s="233">
        <v>0</v>
      </c>
      <c r="BY335" s="233">
        <v>0</v>
      </c>
      <c r="BZ335" s="233">
        <v>0</v>
      </c>
      <c r="CA335" s="233">
        <v>0</v>
      </c>
      <c r="CB335" s="343"/>
      <c r="CC335" s="343">
        <v>0</v>
      </c>
      <c r="CD335" s="346"/>
      <c r="CE335" s="253">
        <v>0</v>
      </c>
      <c r="CF335" s="233">
        <v>0</v>
      </c>
      <c r="CG335" s="233">
        <v>0</v>
      </c>
      <c r="CH335" s="233" t="s">
        <v>1676</v>
      </c>
      <c r="CI335" s="234">
        <v>0</v>
      </c>
    </row>
    <row r="336" spans="1:87" s="145" customFormat="1" x14ac:dyDescent="0.2">
      <c r="A336" s="337" t="s">
        <v>570</v>
      </c>
      <c r="B336" s="334" t="s">
        <v>1985</v>
      </c>
      <c r="C336" s="232">
        <v>0</v>
      </c>
      <c r="D336" s="233">
        <v>13680</v>
      </c>
      <c r="E336" s="233">
        <v>5135</v>
      </c>
      <c r="F336" s="233">
        <v>9240</v>
      </c>
      <c r="G336" s="233">
        <v>2190</v>
      </c>
      <c r="H336" s="233">
        <v>5280</v>
      </c>
      <c r="I336" s="233">
        <v>4795</v>
      </c>
      <c r="J336" s="233">
        <v>0</v>
      </c>
      <c r="K336" s="233">
        <v>0</v>
      </c>
      <c r="L336" s="233">
        <v>0</v>
      </c>
      <c r="M336" s="233">
        <v>0</v>
      </c>
      <c r="N336" s="233">
        <v>0</v>
      </c>
      <c r="O336" s="233">
        <v>0</v>
      </c>
      <c r="P336" s="233"/>
      <c r="Q336" s="233">
        <v>0</v>
      </c>
      <c r="R336" s="233" t="s">
        <v>1676</v>
      </c>
      <c r="S336" s="233">
        <v>0</v>
      </c>
      <c r="T336" s="233">
        <v>0</v>
      </c>
      <c r="U336" s="233" t="s">
        <v>1676</v>
      </c>
      <c r="V336" s="233">
        <v>4440</v>
      </c>
      <c r="W336" s="233">
        <v>2030</v>
      </c>
      <c r="X336" s="233">
        <v>60</v>
      </c>
      <c r="Y336" s="233">
        <v>0</v>
      </c>
      <c r="Z336" s="233">
        <v>27015</v>
      </c>
      <c r="AA336" s="233">
        <v>30785</v>
      </c>
      <c r="AB336" s="233">
        <v>4180</v>
      </c>
      <c r="AC336" s="233">
        <v>5270</v>
      </c>
      <c r="AD336" s="233">
        <v>0</v>
      </c>
      <c r="AE336" s="233">
        <v>0</v>
      </c>
      <c r="AF336" s="233">
        <v>0</v>
      </c>
      <c r="AG336" s="233">
        <v>0</v>
      </c>
      <c r="AH336" s="233">
        <v>0</v>
      </c>
      <c r="AI336" s="233">
        <v>820</v>
      </c>
      <c r="AJ336" s="233" t="s">
        <v>1676</v>
      </c>
      <c r="AK336" s="233">
        <v>6480</v>
      </c>
      <c r="AL336" s="233">
        <v>0</v>
      </c>
      <c r="AM336" s="233"/>
      <c r="AN336" s="233">
        <v>0</v>
      </c>
      <c r="AO336" s="233">
        <v>4040</v>
      </c>
      <c r="AP336" s="233">
        <v>5945</v>
      </c>
      <c r="AQ336" s="233">
        <v>0</v>
      </c>
      <c r="AR336" s="233">
        <v>0</v>
      </c>
      <c r="AS336" s="233">
        <v>30</v>
      </c>
      <c r="AT336" s="233">
        <v>5780</v>
      </c>
      <c r="AU336" s="233" t="s">
        <v>1676</v>
      </c>
      <c r="AV336" s="233" t="s">
        <v>1676</v>
      </c>
      <c r="AW336" s="233">
        <v>2065</v>
      </c>
      <c r="AX336" s="233">
        <v>0</v>
      </c>
      <c r="AY336" s="233">
        <v>880</v>
      </c>
      <c r="AZ336" s="233">
        <v>12720</v>
      </c>
      <c r="BA336" s="233">
        <v>0</v>
      </c>
      <c r="BB336" s="233">
        <v>8205</v>
      </c>
      <c r="BC336" s="233">
        <v>0</v>
      </c>
      <c r="BD336" s="233">
        <v>0</v>
      </c>
      <c r="BE336" s="233">
        <v>0</v>
      </c>
      <c r="BF336" s="233">
        <v>0</v>
      </c>
      <c r="BG336" s="233">
        <v>7450</v>
      </c>
      <c r="BH336" s="233">
        <v>6685</v>
      </c>
      <c r="BI336" s="233">
        <v>1540</v>
      </c>
      <c r="BJ336" s="233">
        <v>0</v>
      </c>
      <c r="BK336" s="233">
        <v>0</v>
      </c>
      <c r="BL336" s="233">
        <v>0</v>
      </c>
      <c r="BM336" s="233">
        <v>0</v>
      </c>
      <c r="BN336" s="233">
        <v>0</v>
      </c>
      <c r="BO336" s="233">
        <v>0</v>
      </c>
      <c r="BP336" s="233">
        <v>0</v>
      </c>
      <c r="BQ336" s="233">
        <v>0</v>
      </c>
      <c r="BR336" s="233">
        <v>10635</v>
      </c>
      <c r="BS336" s="233">
        <v>2100</v>
      </c>
      <c r="BT336" s="233">
        <v>0</v>
      </c>
      <c r="BU336" s="233">
        <v>0</v>
      </c>
      <c r="BV336" s="233">
        <v>10</v>
      </c>
      <c r="BW336" s="233">
        <v>0</v>
      </c>
      <c r="BX336" s="233">
        <v>0</v>
      </c>
      <c r="BY336" s="233">
        <v>0</v>
      </c>
      <c r="BZ336" s="233">
        <v>0</v>
      </c>
      <c r="CA336" s="233">
        <v>0</v>
      </c>
      <c r="CB336" s="343"/>
      <c r="CC336" s="343">
        <v>0</v>
      </c>
      <c r="CD336" s="346"/>
      <c r="CE336" s="253">
        <v>0</v>
      </c>
      <c r="CF336" s="233">
        <v>0</v>
      </c>
      <c r="CG336" s="233">
        <v>0</v>
      </c>
      <c r="CH336" s="233">
        <v>0</v>
      </c>
      <c r="CI336" s="234">
        <v>0</v>
      </c>
    </row>
    <row r="337" spans="1:87" s="145" customFormat="1" x14ac:dyDescent="0.2">
      <c r="A337" s="337" t="s">
        <v>419</v>
      </c>
      <c r="B337" s="334" t="s">
        <v>1986</v>
      </c>
      <c r="C337" s="232">
        <v>0</v>
      </c>
      <c r="D337" s="233">
        <v>17295</v>
      </c>
      <c r="E337" s="233">
        <v>5060</v>
      </c>
      <c r="F337" s="233">
        <v>8660</v>
      </c>
      <c r="G337" s="233">
        <v>3200</v>
      </c>
      <c r="H337" s="233">
        <v>6265</v>
      </c>
      <c r="I337" s="233">
        <v>1530</v>
      </c>
      <c r="J337" s="233">
        <v>0</v>
      </c>
      <c r="K337" s="233">
        <v>0</v>
      </c>
      <c r="L337" s="233">
        <v>0</v>
      </c>
      <c r="M337" s="233">
        <v>0</v>
      </c>
      <c r="N337" s="233">
        <v>0</v>
      </c>
      <c r="O337" s="233">
        <v>0</v>
      </c>
      <c r="P337" s="233"/>
      <c r="Q337" s="233">
        <v>0</v>
      </c>
      <c r="R337" s="233">
        <v>0</v>
      </c>
      <c r="S337" s="233">
        <v>3525</v>
      </c>
      <c r="T337" s="233">
        <v>0</v>
      </c>
      <c r="U337" s="233">
        <v>0</v>
      </c>
      <c r="V337" s="233">
        <v>800</v>
      </c>
      <c r="W337" s="233">
        <v>790</v>
      </c>
      <c r="X337" s="233">
        <v>0</v>
      </c>
      <c r="Y337" s="233">
        <v>0</v>
      </c>
      <c r="Z337" s="233">
        <v>46515</v>
      </c>
      <c r="AA337" s="233">
        <v>5920</v>
      </c>
      <c r="AB337" s="233">
        <v>0</v>
      </c>
      <c r="AC337" s="233">
        <v>1975</v>
      </c>
      <c r="AD337" s="233">
        <v>0</v>
      </c>
      <c r="AE337" s="233">
        <v>0</v>
      </c>
      <c r="AF337" s="233">
        <v>0</v>
      </c>
      <c r="AG337" s="233">
        <v>0</v>
      </c>
      <c r="AH337" s="233">
        <v>0</v>
      </c>
      <c r="AI337" s="233">
        <v>0</v>
      </c>
      <c r="AJ337" s="233" t="s">
        <v>1676</v>
      </c>
      <c r="AK337" s="233">
        <v>6615</v>
      </c>
      <c r="AL337" s="233">
        <v>0</v>
      </c>
      <c r="AM337" s="233"/>
      <c r="AN337" s="233">
        <v>0</v>
      </c>
      <c r="AO337" s="233">
        <v>4495</v>
      </c>
      <c r="AP337" s="233">
        <v>2275</v>
      </c>
      <c r="AQ337" s="233">
        <v>0</v>
      </c>
      <c r="AR337" s="233">
        <v>0</v>
      </c>
      <c r="AS337" s="233">
        <v>0</v>
      </c>
      <c r="AT337" s="233">
        <v>5535</v>
      </c>
      <c r="AU337" s="233">
        <v>1100</v>
      </c>
      <c r="AV337" s="233">
        <v>0</v>
      </c>
      <c r="AW337" s="233">
        <v>1400</v>
      </c>
      <c r="AX337" s="233">
        <v>0</v>
      </c>
      <c r="AY337" s="233">
        <v>650</v>
      </c>
      <c r="AZ337" s="233">
        <v>8185</v>
      </c>
      <c r="BA337" s="233">
        <v>0</v>
      </c>
      <c r="BB337" s="233">
        <v>14920</v>
      </c>
      <c r="BC337" s="233">
        <v>0</v>
      </c>
      <c r="BD337" s="233">
        <v>0</v>
      </c>
      <c r="BE337" s="233">
        <v>0</v>
      </c>
      <c r="BF337" s="233">
        <v>0</v>
      </c>
      <c r="BG337" s="233">
        <v>10</v>
      </c>
      <c r="BH337" s="233">
        <v>8425</v>
      </c>
      <c r="BI337" s="233">
        <v>4530</v>
      </c>
      <c r="BJ337" s="233">
        <v>0</v>
      </c>
      <c r="BK337" s="233">
        <v>0</v>
      </c>
      <c r="BL337" s="233">
        <v>0</v>
      </c>
      <c r="BM337" s="233">
        <v>0</v>
      </c>
      <c r="BN337" s="233">
        <v>0</v>
      </c>
      <c r="BO337" s="233">
        <v>0</v>
      </c>
      <c r="BP337" s="233">
        <v>0</v>
      </c>
      <c r="BQ337" s="233">
        <v>0</v>
      </c>
      <c r="BR337" s="233">
        <v>2315</v>
      </c>
      <c r="BS337" s="233">
        <v>1750</v>
      </c>
      <c r="BT337" s="233">
        <v>0</v>
      </c>
      <c r="BU337" s="233">
        <v>0</v>
      </c>
      <c r="BV337" s="233">
        <v>0</v>
      </c>
      <c r="BW337" s="233">
        <v>0</v>
      </c>
      <c r="BX337" s="233">
        <v>0</v>
      </c>
      <c r="BY337" s="233">
        <v>0</v>
      </c>
      <c r="BZ337" s="233">
        <v>0</v>
      </c>
      <c r="CA337" s="233">
        <v>0</v>
      </c>
      <c r="CB337" s="343"/>
      <c r="CC337" s="343">
        <v>0</v>
      </c>
      <c r="CD337" s="346"/>
      <c r="CE337" s="253">
        <v>0</v>
      </c>
      <c r="CF337" s="233">
        <v>0</v>
      </c>
      <c r="CG337" s="233">
        <v>0</v>
      </c>
      <c r="CH337" s="233">
        <v>825</v>
      </c>
      <c r="CI337" s="234">
        <v>0</v>
      </c>
    </row>
    <row r="338" spans="1:87" s="145" customFormat="1" x14ac:dyDescent="0.2">
      <c r="A338" s="337" t="s">
        <v>369</v>
      </c>
      <c r="B338" s="334" t="s">
        <v>1987</v>
      </c>
      <c r="C338" s="232">
        <v>0</v>
      </c>
      <c r="D338" s="233">
        <v>20585</v>
      </c>
      <c r="E338" s="233">
        <v>6385</v>
      </c>
      <c r="F338" s="233">
        <v>8525</v>
      </c>
      <c r="G338" s="233">
        <v>3085</v>
      </c>
      <c r="H338" s="233">
        <v>5060</v>
      </c>
      <c r="I338" s="233">
        <v>2430</v>
      </c>
      <c r="J338" s="233">
        <v>0</v>
      </c>
      <c r="K338" s="233">
        <v>0</v>
      </c>
      <c r="L338" s="233" t="s">
        <v>1676</v>
      </c>
      <c r="M338" s="233">
        <v>2310</v>
      </c>
      <c r="N338" s="233">
        <v>0</v>
      </c>
      <c r="O338" s="233">
        <v>0</v>
      </c>
      <c r="P338" s="233"/>
      <c r="Q338" s="233">
        <v>0</v>
      </c>
      <c r="R338" s="233">
        <v>0</v>
      </c>
      <c r="S338" s="233">
        <v>6705</v>
      </c>
      <c r="T338" s="233">
        <v>0</v>
      </c>
      <c r="U338" s="233">
        <v>20</v>
      </c>
      <c r="V338" s="233">
        <v>20915</v>
      </c>
      <c r="W338" s="233">
        <v>1355</v>
      </c>
      <c r="X338" s="233">
        <v>0</v>
      </c>
      <c r="Y338" s="233">
        <v>0</v>
      </c>
      <c r="Z338" s="233">
        <v>24955</v>
      </c>
      <c r="AA338" s="233">
        <v>12250</v>
      </c>
      <c r="AB338" s="233">
        <v>1280</v>
      </c>
      <c r="AC338" s="233">
        <v>3790</v>
      </c>
      <c r="AD338" s="233">
        <v>0</v>
      </c>
      <c r="AE338" s="233">
        <v>0</v>
      </c>
      <c r="AF338" s="233" t="s">
        <v>1676</v>
      </c>
      <c r="AG338" s="233">
        <v>0</v>
      </c>
      <c r="AH338" s="233">
        <v>0</v>
      </c>
      <c r="AI338" s="233">
        <v>230</v>
      </c>
      <c r="AJ338" s="233" t="s">
        <v>1676</v>
      </c>
      <c r="AK338" s="233">
        <v>6080</v>
      </c>
      <c r="AL338" s="233">
        <v>0</v>
      </c>
      <c r="AM338" s="233"/>
      <c r="AN338" s="233">
        <v>0</v>
      </c>
      <c r="AO338" s="233">
        <v>5575</v>
      </c>
      <c r="AP338" s="233">
        <v>2900</v>
      </c>
      <c r="AQ338" s="233">
        <v>1445</v>
      </c>
      <c r="AR338" s="233">
        <v>0</v>
      </c>
      <c r="AS338" s="233">
        <v>0</v>
      </c>
      <c r="AT338" s="233">
        <v>5285</v>
      </c>
      <c r="AU338" s="233">
        <v>3765</v>
      </c>
      <c r="AV338" s="233" t="s">
        <v>1676</v>
      </c>
      <c r="AW338" s="233">
        <v>1045</v>
      </c>
      <c r="AX338" s="233" t="s">
        <v>1676</v>
      </c>
      <c r="AY338" s="233">
        <v>3055</v>
      </c>
      <c r="AZ338" s="233">
        <v>16420</v>
      </c>
      <c r="BA338" s="233">
        <v>0</v>
      </c>
      <c r="BB338" s="233">
        <v>16665</v>
      </c>
      <c r="BC338" s="233">
        <v>0</v>
      </c>
      <c r="BD338" s="233">
        <v>0</v>
      </c>
      <c r="BE338" s="233">
        <v>0</v>
      </c>
      <c r="BF338" s="233">
        <v>0</v>
      </c>
      <c r="BG338" s="233">
        <v>13265</v>
      </c>
      <c r="BH338" s="233">
        <v>14070</v>
      </c>
      <c r="BI338" s="233">
        <v>9840</v>
      </c>
      <c r="BJ338" s="233">
        <v>0</v>
      </c>
      <c r="BK338" s="233">
        <v>0</v>
      </c>
      <c r="BL338" s="233">
        <v>0</v>
      </c>
      <c r="BM338" s="233" t="s">
        <v>1676</v>
      </c>
      <c r="BN338" s="233">
        <v>130</v>
      </c>
      <c r="BO338" s="233">
        <v>0</v>
      </c>
      <c r="BP338" s="233">
        <v>0</v>
      </c>
      <c r="BQ338" s="233">
        <v>0</v>
      </c>
      <c r="BR338" s="233">
        <v>430</v>
      </c>
      <c r="BS338" s="233">
        <v>260</v>
      </c>
      <c r="BT338" s="233">
        <v>0</v>
      </c>
      <c r="BU338" s="233">
        <v>0</v>
      </c>
      <c r="BV338" s="233">
        <v>15</v>
      </c>
      <c r="BW338" s="233">
        <v>865</v>
      </c>
      <c r="BX338" s="233">
        <v>130</v>
      </c>
      <c r="BY338" s="233">
        <v>1895</v>
      </c>
      <c r="BZ338" s="233">
        <v>20</v>
      </c>
      <c r="CA338" s="233">
        <v>0</v>
      </c>
      <c r="CB338" s="343"/>
      <c r="CC338" s="343">
        <v>0</v>
      </c>
      <c r="CD338" s="346"/>
      <c r="CE338" s="253">
        <v>0</v>
      </c>
      <c r="CF338" s="233">
        <v>0</v>
      </c>
      <c r="CG338" s="233">
        <v>0</v>
      </c>
      <c r="CH338" s="233" t="s">
        <v>1676</v>
      </c>
      <c r="CI338" s="234">
        <v>10</v>
      </c>
    </row>
    <row r="339" spans="1:87" s="145" customFormat="1" x14ac:dyDescent="0.2">
      <c r="A339" s="337" t="s">
        <v>370</v>
      </c>
      <c r="B339" s="334" t="s">
        <v>1988</v>
      </c>
      <c r="C339" s="232">
        <v>30</v>
      </c>
      <c r="D339" s="233">
        <v>0</v>
      </c>
      <c r="E339" s="233">
        <v>1015</v>
      </c>
      <c r="F339" s="233">
        <v>11840</v>
      </c>
      <c r="G339" s="233">
        <v>0</v>
      </c>
      <c r="H339" s="233">
        <v>0</v>
      </c>
      <c r="I339" s="233">
        <v>0</v>
      </c>
      <c r="J339" s="233">
        <v>0</v>
      </c>
      <c r="K339" s="233">
        <v>0</v>
      </c>
      <c r="L339" s="233">
        <v>0</v>
      </c>
      <c r="M339" s="233">
        <v>0</v>
      </c>
      <c r="N339" s="233">
        <v>0</v>
      </c>
      <c r="O339" s="233">
        <v>0</v>
      </c>
      <c r="P339" s="233"/>
      <c r="Q339" s="233">
        <v>0</v>
      </c>
      <c r="R339" s="233">
        <v>0</v>
      </c>
      <c r="S339" s="233" t="s">
        <v>1676</v>
      </c>
      <c r="T339" s="233">
        <v>0</v>
      </c>
      <c r="U339" s="233">
        <v>530</v>
      </c>
      <c r="V339" s="233">
        <v>0</v>
      </c>
      <c r="W339" s="233">
        <v>1365</v>
      </c>
      <c r="X339" s="233">
        <v>0</v>
      </c>
      <c r="Y339" s="233">
        <v>0</v>
      </c>
      <c r="Z339" s="233">
        <v>0</v>
      </c>
      <c r="AA339" s="233">
        <v>0</v>
      </c>
      <c r="AB339" s="233">
        <v>630</v>
      </c>
      <c r="AC339" s="233">
        <v>0</v>
      </c>
      <c r="AD339" s="233">
        <v>0</v>
      </c>
      <c r="AE339" s="233">
        <v>0</v>
      </c>
      <c r="AF339" s="233">
        <v>0</v>
      </c>
      <c r="AG339" s="233">
        <v>0</v>
      </c>
      <c r="AH339" s="233">
        <v>0</v>
      </c>
      <c r="AI339" s="233">
        <v>280</v>
      </c>
      <c r="AJ339" s="233">
        <v>0</v>
      </c>
      <c r="AK339" s="233">
        <v>0</v>
      </c>
      <c r="AL339" s="233">
        <v>0</v>
      </c>
      <c r="AM339" s="233"/>
      <c r="AN339" s="233">
        <v>0</v>
      </c>
      <c r="AO339" s="233">
        <v>0</v>
      </c>
      <c r="AP339" s="233">
        <v>0</v>
      </c>
      <c r="AQ339" s="233">
        <v>0</v>
      </c>
      <c r="AR339" s="233">
        <v>0</v>
      </c>
      <c r="AS339" s="233">
        <v>0</v>
      </c>
      <c r="AT339" s="233">
        <v>0</v>
      </c>
      <c r="AU339" s="233">
        <v>0</v>
      </c>
      <c r="AV339" s="233">
        <v>0</v>
      </c>
      <c r="AW339" s="233">
        <v>0</v>
      </c>
      <c r="AX339" s="233">
        <v>0</v>
      </c>
      <c r="AY339" s="233">
        <v>310</v>
      </c>
      <c r="AZ339" s="233">
        <v>320</v>
      </c>
      <c r="BA339" s="233">
        <v>0</v>
      </c>
      <c r="BB339" s="233">
        <v>0</v>
      </c>
      <c r="BC339" s="233">
        <v>0</v>
      </c>
      <c r="BD339" s="233">
        <v>0</v>
      </c>
      <c r="BE339" s="233">
        <v>0</v>
      </c>
      <c r="BF339" s="233">
        <v>0</v>
      </c>
      <c r="BG339" s="233">
        <v>0</v>
      </c>
      <c r="BH339" s="233">
        <v>0</v>
      </c>
      <c r="BI339" s="233">
        <v>0</v>
      </c>
      <c r="BJ339" s="233">
        <v>0</v>
      </c>
      <c r="BK339" s="233">
        <v>0</v>
      </c>
      <c r="BL339" s="233">
        <v>0</v>
      </c>
      <c r="BM339" s="233">
        <v>0</v>
      </c>
      <c r="BN339" s="233">
        <v>0</v>
      </c>
      <c r="BO339" s="233">
        <v>0</v>
      </c>
      <c r="BP339" s="233">
        <v>0</v>
      </c>
      <c r="BQ339" s="233">
        <v>0</v>
      </c>
      <c r="BR339" s="233">
        <v>0</v>
      </c>
      <c r="BS339" s="233">
        <v>10</v>
      </c>
      <c r="BT339" s="233" t="s">
        <v>1676</v>
      </c>
      <c r="BU339" s="233">
        <v>0</v>
      </c>
      <c r="BV339" s="233">
        <v>0</v>
      </c>
      <c r="BW339" s="233">
        <v>0</v>
      </c>
      <c r="BX339" s="233">
        <v>0</v>
      </c>
      <c r="BY339" s="233">
        <v>0</v>
      </c>
      <c r="BZ339" s="233">
        <v>0</v>
      </c>
      <c r="CA339" s="233">
        <v>0</v>
      </c>
      <c r="CB339" s="343"/>
      <c r="CC339" s="343">
        <v>0</v>
      </c>
      <c r="CD339" s="346"/>
      <c r="CE339" s="253">
        <v>0</v>
      </c>
      <c r="CF339" s="233">
        <v>0</v>
      </c>
      <c r="CG339" s="233">
        <v>0</v>
      </c>
      <c r="CH339" s="233">
        <v>0</v>
      </c>
      <c r="CI339" s="234">
        <v>0</v>
      </c>
    </row>
    <row r="340" spans="1:87" s="145" customFormat="1" x14ac:dyDescent="0.2">
      <c r="A340" s="337" t="s">
        <v>412</v>
      </c>
      <c r="B340" s="334" t="s">
        <v>1989</v>
      </c>
      <c r="C340" s="232">
        <v>0</v>
      </c>
      <c r="D340" s="233" t="s">
        <v>1676</v>
      </c>
      <c r="E340" s="233">
        <v>0</v>
      </c>
      <c r="F340" s="233">
        <v>0</v>
      </c>
      <c r="G340" s="233">
        <v>0</v>
      </c>
      <c r="H340" s="233">
        <v>0</v>
      </c>
      <c r="I340" s="233">
        <v>0</v>
      </c>
      <c r="J340" s="233">
        <v>0</v>
      </c>
      <c r="K340" s="233">
        <v>0</v>
      </c>
      <c r="L340" s="233">
        <v>0</v>
      </c>
      <c r="M340" s="233">
        <v>0</v>
      </c>
      <c r="N340" s="233">
        <v>0</v>
      </c>
      <c r="O340" s="233">
        <v>0</v>
      </c>
      <c r="P340" s="233"/>
      <c r="Q340" s="233">
        <v>0</v>
      </c>
      <c r="R340" s="233">
        <v>0</v>
      </c>
      <c r="S340" s="233">
        <v>0</v>
      </c>
      <c r="T340" s="233">
        <v>3930</v>
      </c>
      <c r="U340" s="233">
        <v>0</v>
      </c>
      <c r="V340" s="233">
        <v>0</v>
      </c>
      <c r="W340" s="233">
        <v>0</v>
      </c>
      <c r="X340" s="233">
        <v>40</v>
      </c>
      <c r="Y340" s="233">
        <v>0</v>
      </c>
      <c r="Z340" s="233">
        <v>0</v>
      </c>
      <c r="AA340" s="233">
        <v>0</v>
      </c>
      <c r="AB340" s="233">
        <v>0</v>
      </c>
      <c r="AC340" s="233">
        <v>25</v>
      </c>
      <c r="AD340" s="233">
        <v>0</v>
      </c>
      <c r="AE340" s="233">
        <v>0</v>
      </c>
      <c r="AF340" s="233">
        <v>0</v>
      </c>
      <c r="AG340" s="233">
        <v>0</v>
      </c>
      <c r="AH340" s="233">
        <v>0</v>
      </c>
      <c r="AI340" s="233">
        <v>0</v>
      </c>
      <c r="AJ340" s="233">
        <v>0</v>
      </c>
      <c r="AK340" s="233">
        <v>8315</v>
      </c>
      <c r="AL340" s="233">
        <v>0</v>
      </c>
      <c r="AM340" s="233"/>
      <c r="AN340" s="233">
        <v>0</v>
      </c>
      <c r="AO340" s="233">
        <v>0</v>
      </c>
      <c r="AP340" s="233">
        <v>11105</v>
      </c>
      <c r="AQ340" s="233">
        <v>0</v>
      </c>
      <c r="AR340" s="233">
        <v>0</v>
      </c>
      <c r="AS340" s="233">
        <v>0</v>
      </c>
      <c r="AT340" s="233">
        <v>0</v>
      </c>
      <c r="AU340" s="233">
        <v>0</v>
      </c>
      <c r="AV340" s="233">
        <v>0</v>
      </c>
      <c r="AW340" s="233">
        <v>0</v>
      </c>
      <c r="AX340" s="233">
        <v>0</v>
      </c>
      <c r="AY340" s="233">
        <v>0</v>
      </c>
      <c r="AZ340" s="233">
        <v>0</v>
      </c>
      <c r="BA340" s="233">
        <v>0</v>
      </c>
      <c r="BB340" s="233">
        <v>0</v>
      </c>
      <c r="BC340" s="233">
        <v>0</v>
      </c>
      <c r="BD340" s="233">
        <v>0</v>
      </c>
      <c r="BE340" s="233">
        <v>0</v>
      </c>
      <c r="BF340" s="233">
        <v>0</v>
      </c>
      <c r="BG340" s="233" t="s">
        <v>1676</v>
      </c>
      <c r="BH340" s="233">
        <v>0</v>
      </c>
      <c r="BI340" s="233">
        <v>0</v>
      </c>
      <c r="BJ340" s="233">
        <v>0</v>
      </c>
      <c r="BK340" s="233">
        <v>0</v>
      </c>
      <c r="BL340" s="233">
        <v>0</v>
      </c>
      <c r="BM340" s="233">
        <v>0</v>
      </c>
      <c r="BN340" s="233">
        <v>0</v>
      </c>
      <c r="BO340" s="233">
        <v>0</v>
      </c>
      <c r="BP340" s="233">
        <v>0</v>
      </c>
      <c r="BQ340" s="233">
        <v>0</v>
      </c>
      <c r="BR340" s="233">
        <v>0</v>
      </c>
      <c r="BS340" s="233">
        <v>0</v>
      </c>
      <c r="BT340" s="233">
        <v>0</v>
      </c>
      <c r="BU340" s="233">
        <v>0</v>
      </c>
      <c r="BV340" s="233">
        <v>0</v>
      </c>
      <c r="BW340" s="233">
        <v>0</v>
      </c>
      <c r="BX340" s="233">
        <v>0</v>
      </c>
      <c r="BY340" s="233">
        <v>0</v>
      </c>
      <c r="BZ340" s="233">
        <v>0</v>
      </c>
      <c r="CA340" s="233">
        <v>0</v>
      </c>
      <c r="CB340" s="343"/>
      <c r="CC340" s="343">
        <v>0</v>
      </c>
      <c r="CD340" s="346"/>
      <c r="CE340" s="253">
        <v>0</v>
      </c>
      <c r="CF340" s="233">
        <v>0</v>
      </c>
      <c r="CG340" s="233">
        <v>0</v>
      </c>
      <c r="CH340" s="233">
        <v>0</v>
      </c>
      <c r="CI340" s="234">
        <v>0</v>
      </c>
    </row>
    <row r="341" spans="1:87" s="145" customFormat="1" x14ac:dyDescent="0.2">
      <c r="A341" s="337" t="s">
        <v>362</v>
      </c>
      <c r="B341" s="334" t="s">
        <v>1990</v>
      </c>
      <c r="C341" s="232">
        <v>0</v>
      </c>
      <c r="D341" s="233">
        <v>15055</v>
      </c>
      <c r="E341" s="233">
        <v>5235</v>
      </c>
      <c r="F341" s="233">
        <v>5275</v>
      </c>
      <c r="G341" s="233">
        <v>2625</v>
      </c>
      <c r="H341" s="233">
        <v>2245</v>
      </c>
      <c r="I341" s="233">
        <v>0</v>
      </c>
      <c r="J341" s="233">
        <v>0</v>
      </c>
      <c r="K341" s="233">
        <v>0</v>
      </c>
      <c r="L341" s="233" t="s">
        <v>1676</v>
      </c>
      <c r="M341" s="233">
        <v>6780</v>
      </c>
      <c r="N341" s="233">
        <v>0</v>
      </c>
      <c r="O341" s="233">
        <v>0</v>
      </c>
      <c r="P341" s="233"/>
      <c r="Q341" s="233">
        <v>0</v>
      </c>
      <c r="R341" s="233">
        <v>0</v>
      </c>
      <c r="S341" s="233" t="s">
        <v>1676</v>
      </c>
      <c r="T341" s="233">
        <v>0</v>
      </c>
      <c r="U341" s="233">
        <v>50</v>
      </c>
      <c r="V341" s="233">
        <v>9005</v>
      </c>
      <c r="W341" s="233">
        <v>740</v>
      </c>
      <c r="X341" s="233">
        <v>0</v>
      </c>
      <c r="Y341" s="233">
        <v>0</v>
      </c>
      <c r="Z341" s="233" t="s">
        <v>1676</v>
      </c>
      <c r="AA341" s="233">
        <v>6745</v>
      </c>
      <c r="AB341" s="233">
        <v>2300</v>
      </c>
      <c r="AC341" s="233">
        <v>935</v>
      </c>
      <c r="AD341" s="233">
        <v>0</v>
      </c>
      <c r="AE341" s="233">
        <v>0</v>
      </c>
      <c r="AF341" s="233">
        <v>0</v>
      </c>
      <c r="AG341" s="233">
        <v>0</v>
      </c>
      <c r="AH341" s="233">
        <v>1040</v>
      </c>
      <c r="AI341" s="233">
        <v>570</v>
      </c>
      <c r="AJ341" s="233">
        <v>135</v>
      </c>
      <c r="AK341" s="233">
        <v>3740</v>
      </c>
      <c r="AL341" s="233">
        <v>0</v>
      </c>
      <c r="AM341" s="233"/>
      <c r="AN341" s="233">
        <v>4915</v>
      </c>
      <c r="AO341" s="233">
        <v>0</v>
      </c>
      <c r="AP341" s="233">
        <v>3070</v>
      </c>
      <c r="AQ341" s="233">
        <v>0</v>
      </c>
      <c r="AR341" s="233">
        <v>0</v>
      </c>
      <c r="AS341" s="233">
        <v>0</v>
      </c>
      <c r="AT341" s="233">
        <v>0</v>
      </c>
      <c r="AU341" s="233">
        <v>1315</v>
      </c>
      <c r="AV341" s="233">
        <v>0</v>
      </c>
      <c r="AW341" s="233">
        <v>225</v>
      </c>
      <c r="AX341" s="233">
        <v>0</v>
      </c>
      <c r="AY341" s="233">
        <v>970</v>
      </c>
      <c r="AZ341" s="233">
        <v>6955</v>
      </c>
      <c r="BA341" s="233">
        <v>10</v>
      </c>
      <c r="BB341" s="233">
        <v>5955</v>
      </c>
      <c r="BC341" s="233">
        <v>0</v>
      </c>
      <c r="BD341" s="233">
        <v>0</v>
      </c>
      <c r="BE341" s="233">
        <v>0</v>
      </c>
      <c r="BF341" s="233">
        <v>0</v>
      </c>
      <c r="BG341" s="233">
        <v>4420</v>
      </c>
      <c r="BH341" s="233">
        <v>2580</v>
      </c>
      <c r="BI341" s="233">
        <v>0</v>
      </c>
      <c r="BJ341" s="233">
        <v>0</v>
      </c>
      <c r="BK341" s="233">
        <v>0</v>
      </c>
      <c r="BL341" s="233">
        <v>0</v>
      </c>
      <c r="BM341" s="233" t="s">
        <v>1676</v>
      </c>
      <c r="BN341" s="233">
        <v>0</v>
      </c>
      <c r="BO341" s="233">
        <v>0</v>
      </c>
      <c r="BP341" s="233">
        <v>0</v>
      </c>
      <c r="BQ341" s="233">
        <v>0</v>
      </c>
      <c r="BR341" s="233">
        <v>5280</v>
      </c>
      <c r="BS341" s="233">
        <v>155</v>
      </c>
      <c r="BT341" s="233">
        <v>0</v>
      </c>
      <c r="BU341" s="233">
        <v>0</v>
      </c>
      <c r="BV341" s="233">
        <v>0</v>
      </c>
      <c r="BW341" s="233">
        <v>0</v>
      </c>
      <c r="BX341" s="233">
        <v>0</v>
      </c>
      <c r="BY341" s="233">
        <v>0</v>
      </c>
      <c r="BZ341" s="233">
        <v>0</v>
      </c>
      <c r="CA341" s="233">
        <v>0</v>
      </c>
      <c r="CB341" s="343"/>
      <c r="CC341" s="343">
        <v>0</v>
      </c>
      <c r="CD341" s="346"/>
      <c r="CE341" s="253">
        <v>0</v>
      </c>
      <c r="CF341" s="233">
        <v>0</v>
      </c>
      <c r="CG341" s="233">
        <v>0</v>
      </c>
      <c r="CH341" s="233">
        <v>0</v>
      </c>
      <c r="CI341" s="234">
        <v>0</v>
      </c>
    </row>
    <row r="342" spans="1:87" s="145" customFormat="1" x14ac:dyDescent="0.2">
      <c r="A342" s="337" t="s">
        <v>392</v>
      </c>
      <c r="B342" s="334" t="s">
        <v>1991</v>
      </c>
      <c r="C342" s="232">
        <v>0</v>
      </c>
      <c r="D342" s="233">
        <v>11270</v>
      </c>
      <c r="E342" s="233">
        <v>2890</v>
      </c>
      <c r="F342" s="233">
        <v>6495</v>
      </c>
      <c r="G342" s="233">
        <v>2180</v>
      </c>
      <c r="H342" s="233">
        <v>1865</v>
      </c>
      <c r="I342" s="233">
        <v>1190</v>
      </c>
      <c r="J342" s="233">
        <v>0</v>
      </c>
      <c r="K342" s="233">
        <v>0</v>
      </c>
      <c r="L342" s="233">
        <v>0</v>
      </c>
      <c r="M342" s="233">
        <v>0</v>
      </c>
      <c r="N342" s="233">
        <v>0</v>
      </c>
      <c r="O342" s="233">
        <v>0</v>
      </c>
      <c r="P342" s="233"/>
      <c r="Q342" s="233">
        <v>0</v>
      </c>
      <c r="R342" s="233">
        <v>0</v>
      </c>
      <c r="S342" s="233">
        <v>0</v>
      </c>
      <c r="T342" s="233">
        <v>0</v>
      </c>
      <c r="U342" s="233">
        <v>0</v>
      </c>
      <c r="V342" s="233">
        <v>4080</v>
      </c>
      <c r="W342" s="233">
        <v>705</v>
      </c>
      <c r="X342" s="233">
        <v>0</v>
      </c>
      <c r="Y342" s="233">
        <v>0</v>
      </c>
      <c r="Z342" s="233">
        <v>18720</v>
      </c>
      <c r="AA342" s="233">
        <v>10840</v>
      </c>
      <c r="AB342" s="233">
        <v>6060</v>
      </c>
      <c r="AC342" s="233">
        <v>785</v>
      </c>
      <c r="AD342" s="233">
        <v>0</v>
      </c>
      <c r="AE342" s="233">
        <v>0</v>
      </c>
      <c r="AF342" s="233" t="s">
        <v>1676</v>
      </c>
      <c r="AG342" s="233">
        <v>0</v>
      </c>
      <c r="AH342" s="233">
        <v>370</v>
      </c>
      <c r="AI342" s="233">
        <v>0</v>
      </c>
      <c r="AJ342" s="233">
        <v>0</v>
      </c>
      <c r="AK342" s="233">
        <v>13770</v>
      </c>
      <c r="AL342" s="233">
        <v>0</v>
      </c>
      <c r="AM342" s="233"/>
      <c r="AN342" s="233">
        <v>0</v>
      </c>
      <c r="AO342" s="233">
        <v>105</v>
      </c>
      <c r="AP342" s="233">
        <v>4655</v>
      </c>
      <c r="AQ342" s="233">
        <v>0</v>
      </c>
      <c r="AR342" s="233">
        <v>0</v>
      </c>
      <c r="AS342" s="233">
        <v>0</v>
      </c>
      <c r="AT342" s="233">
        <v>0</v>
      </c>
      <c r="AU342" s="233">
        <v>1580</v>
      </c>
      <c r="AV342" s="233">
        <v>0</v>
      </c>
      <c r="AW342" s="233">
        <v>1105</v>
      </c>
      <c r="AX342" s="233">
        <v>0</v>
      </c>
      <c r="AY342" s="233">
        <v>2475</v>
      </c>
      <c r="AZ342" s="233">
        <v>11590</v>
      </c>
      <c r="BA342" s="233">
        <v>0</v>
      </c>
      <c r="BB342" s="233">
        <v>9280</v>
      </c>
      <c r="BC342" s="233">
        <v>0</v>
      </c>
      <c r="BD342" s="233">
        <v>0</v>
      </c>
      <c r="BE342" s="233">
        <v>0</v>
      </c>
      <c r="BF342" s="233">
        <v>0</v>
      </c>
      <c r="BG342" s="233">
        <v>2325</v>
      </c>
      <c r="BH342" s="233">
        <v>5855</v>
      </c>
      <c r="BI342" s="233">
        <v>2985</v>
      </c>
      <c r="BJ342" s="233" t="s">
        <v>1676</v>
      </c>
      <c r="BK342" s="233">
        <v>0</v>
      </c>
      <c r="BL342" s="233">
        <v>0</v>
      </c>
      <c r="BM342" s="233">
        <v>0</v>
      </c>
      <c r="BN342" s="233">
        <v>0</v>
      </c>
      <c r="BO342" s="233">
        <v>0</v>
      </c>
      <c r="BP342" s="233">
        <v>0</v>
      </c>
      <c r="BQ342" s="233">
        <v>0</v>
      </c>
      <c r="BR342" s="233">
        <v>1895</v>
      </c>
      <c r="BS342" s="233">
        <v>35</v>
      </c>
      <c r="BT342" s="233">
        <v>0</v>
      </c>
      <c r="BU342" s="233">
        <v>0</v>
      </c>
      <c r="BV342" s="233">
        <v>0</v>
      </c>
      <c r="BW342" s="233">
        <v>2960</v>
      </c>
      <c r="BX342" s="233" t="s">
        <v>1676</v>
      </c>
      <c r="BY342" s="233">
        <v>0</v>
      </c>
      <c r="BZ342" s="233">
        <v>0</v>
      </c>
      <c r="CA342" s="233">
        <v>0</v>
      </c>
      <c r="CB342" s="343"/>
      <c r="CC342" s="343">
        <v>0</v>
      </c>
      <c r="CD342" s="346"/>
      <c r="CE342" s="253">
        <v>0</v>
      </c>
      <c r="CF342" s="233">
        <v>0</v>
      </c>
      <c r="CG342" s="233">
        <v>0</v>
      </c>
      <c r="CH342" s="233">
        <v>0</v>
      </c>
      <c r="CI342" s="234">
        <v>0</v>
      </c>
    </row>
    <row r="343" spans="1:87" s="145" customFormat="1" x14ac:dyDescent="0.2">
      <c r="A343" s="337" t="s">
        <v>450</v>
      </c>
      <c r="B343" s="334" t="s">
        <v>1992</v>
      </c>
      <c r="C343" s="232">
        <v>0</v>
      </c>
      <c r="D343" s="233">
        <v>12550</v>
      </c>
      <c r="E343" s="233">
        <v>3645</v>
      </c>
      <c r="F343" s="233">
        <v>9735</v>
      </c>
      <c r="G343" s="233">
        <v>1485</v>
      </c>
      <c r="H343" s="233">
        <v>0</v>
      </c>
      <c r="I343" s="233">
        <v>580</v>
      </c>
      <c r="J343" s="233">
        <v>0</v>
      </c>
      <c r="K343" s="233">
        <v>0</v>
      </c>
      <c r="L343" s="233" t="s">
        <v>1676</v>
      </c>
      <c r="M343" s="233">
        <v>0</v>
      </c>
      <c r="N343" s="233">
        <v>0</v>
      </c>
      <c r="O343" s="233">
        <v>0</v>
      </c>
      <c r="P343" s="233"/>
      <c r="Q343" s="233">
        <v>0</v>
      </c>
      <c r="R343" s="233">
        <v>8580</v>
      </c>
      <c r="S343" s="233">
        <v>0</v>
      </c>
      <c r="T343" s="233">
        <v>0</v>
      </c>
      <c r="U343" s="233">
        <v>0</v>
      </c>
      <c r="V343" s="233">
        <v>6885</v>
      </c>
      <c r="W343" s="233">
        <v>2655</v>
      </c>
      <c r="X343" s="233">
        <v>3240</v>
      </c>
      <c r="Y343" s="233">
        <v>0</v>
      </c>
      <c r="Z343" s="233">
        <v>19095</v>
      </c>
      <c r="AA343" s="233">
        <v>12795</v>
      </c>
      <c r="AB343" s="233">
        <v>1875</v>
      </c>
      <c r="AC343" s="233">
        <v>4205</v>
      </c>
      <c r="AD343" s="233">
        <v>0</v>
      </c>
      <c r="AE343" s="233">
        <v>0</v>
      </c>
      <c r="AF343" s="233">
        <v>0</v>
      </c>
      <c r="AG343" s="233">
        <v>0</v>
      </c>
      <c r="AH343" s="233">
        <v>720</v>
      </c>
      <c r="AI343" s="233">
        <v>720</v>
      </c>
      <c r="AJ343" s="233">
        <v>0</v>
      </c>
      <c r="AK343" s="233">
        <v>3380</v>
      </c>
      <c r="AL343" s="233">
        <v>0</v>
      </c>
      <c r="AM343" s="233"/>
      <c r="AN343" s="233">
        <v>0</v>
      </c>
      <c r="AO343" s="233">
        <v>3845</v>
      </c>
      <c r="AP343" s="233">
        <v>3945</v>
      </c>
      <c r="AQ343" s="233">
        <v>0</v>
      </c>
      <c r="AR343" s="233">
        <v>0</v>
      </c>
      <c r="AS343" s="233">
        <v>0</v>
      </c>
      <c r="AT343" s="233">
        <v>6720</v>
      </c>
      <c r="AU343" s="233" t="s">
        <v>1676</v>
      </c>
      <c r="AV343" s="233">
        <v>0</v>
      </c>
      <c r="AW343" s="233">
        <v>11260</v>
      </c>
      <c r="AX343" s="233">
        <v>0</v>
      </c>
      <c r="AY343" s="233">
        <v>815</v>
      </c>
      <c r="AZ343" s="233">
        <v>2355</v>
      </c>
      <c r="BA343" s="233">
        <v>0</v>
      </c>
      <c r="BB343" s="233">
        <v>6170</v>
      </c>
      <c r="BC343" s="233">
        <v>0</v>
      </c>
      <c r="BD343" s="233">
        <v>0</v>
      </c>
      <c r="BE343" s="233">
        <v>0</v>
      </c>
      <c r="BF343" s="233">
        <v>0</v>
      </c>
      <c r="BG343" s="233">
        <v>0</v>
      </c>
      <c r="BH343" s="233">
        <v>5115</v>
      </c>
      <c r="BI343" s="233">
        <v>0</v>
      </c>
      <c r="BJ343" s="233">
        <v>0</v>
      </c>
      <c r="BK343" s="233">
        <v>0</v>
      </c>
      <c r="BL343" s="233">
        <v>0</v>
      </c>
      <c r="BM343" s="233">
        <v>0</v>
      </c>
      <c r="BN343" s="233">
        <v>0</v>
      </c>
      <c r="BO343" s="233">
        <v>0</v>
      </c>
      <c r="BP343" s="233">
        <v>0</v>
      </c>
      <c r="BQ343" s="233">
        <v>0</v>
      </c>
      <c r="BR343" s="233">
        <v>0</v>
      </c>
      <c r="BS343" s="233">
        <v>540</v>
      </c>
      <c r="BT343" s="233">
        <v>0</v>
      </c>
      <c r="BU343" s="233">
        <v>0</v>
      </c>
      <c r="BV343" s="233" t="s">
        <v>1676</v>
      </c>
      <c r="BW343" s="233">
        <v>0</v>
      </c>
      <c r="BX343" s="233">
        <v>0</v>
      </c>
      <c r="BY343" s="233">
        <v>0</v>
      </c>
      <c r="BZ343" s="233">
        <v>0</v>
      </c>
      <c r="CA343" s="233">
        <v>0</v>
      </c>
      <c r="CB343" s="343"/>
      <c r="CC343" s="343">
        <v>0</v>
      </c>
      <c r="CD343" s="346"/>
      <c r="CE343" s="253">
        <v>0</v>
      </c>
      <c r="CF343" s="233">
        <v>0</v>
      </c>
      <c r="CG343" s="233">
        <v>0</v>
      </c>
      <c r="CH343" s="233" t="s">
        <v>1676</v>
      </c>
      <c r="CI343" s="234">
        <v>555</v>
      </c>
    </row>
    <row r="344" spans="1:87" s="145" customFormat="1" x14ac:dyDescent="0.2">
      <c r="A344" s="337" t="s">
        <v>460</v>
      </c>
      <c r="B344" s="334" t="s">
        <v>1993</v>
      </c>
      <c r="C344" s="232">
        <v>0</v>
      </c>
      <c r="D344" s="233">
        <v>8675</v>
      </c>
      <c r="E344" s="233">
        <v>3400</v>
      </c>
      <c r="F344" s="233">
        <v>3940</v>
      </c>
      <c r="G344" s="233">
        <v>1440</v>
      </c>
      <c r="H344" s="233">
        <v>2045</v>
      </c>
      <c r="I344" s="233">
        <v>1290</v>
      </c>
      <c r="J344" s="233">
        <v>0</v>
      </c>
      <c r="K344" s="233">
        <v>0</v>
      </c>
      <c r="L344" s="233" t="s">
        <v>1676</v>
      </c>
      <c r="M344" s="233">
        <v>135</v>
      </c>
      <c r="N344" s="233">
        <v>0</v>
      </c>
      <c r="O344" s="233">
        <v>0</v>
      </c>
      <c r="P344" s="233"/>
      <c r="Q344" s="233">
        <v>0</v>
      </c>
      <c r="R344" s="233">
        <v>285</v>
      </c>
      <c r="S344" s="233">
        <v>5570</v>
      </c>
      <c r="T344" s="233">
        <v>0</v>
      </c>
      <c r="U344" s="233">
        <v>0</v>
      </c>
      <c r="V344" s="233">
        <v>2385</v>
      </c>
      <c r="W344" s="233">
        <v>10</v>
      </c>
      <c r="X344" s="233">
        <v>0</v>
      </c>
      <c r="Y344" s="233">
        <v>0</v>
      </c>
      <c r="Z344" s="233">
        <v>12055</v>
      </c>
      <c r="AA344" s="233">
        <v>7700</v>
      </c>
      <c r="AB344" s="233">
        <v>1340</v>
      </c>
      <c r="AC344" s="233">
        <v>205</v>
      </c>
      <c r="AD344" s="233">
        <v>0</v>
      </c>
      <c r="AE344" s="233">
        <v>0</v>
      </c>
      <c r="AF344" s="233">
        <v>0</v>
      </c>
      <c r="AG344" s="233">
        <v>0</v>
      </c>
      <c r="AH344" s="233">
        <v>0</v>
      </c>
      <c r="AI344" s="233">
        <v>0</v>
      </c>
      <c r="AJ344" s="233">
        <v>220</v>
      </c>
      <c r="AK344" s="233">
        <v>2950</v>
      </c>
      <c r="AL344" s="233">
        <v>0</v>
      </c>
      <c r="AM344" s="233"/>
      <c r="AN344" s="233">
        <v>0</v>
      </c>
      <c r="AO344" s="233">
        <v>145</v>
      </c>
      <c r="AP344" s="233">
        <v>1020</v>
      </c>
      <c r="AQ344" s="233">
        <v>0</v>
      </c>
      <c r="AR344" s="233">
        <v>0</v>
      </c>
      <c r="AS344" s="233">
        <v>0</v>
      </c>
      <c r="AT344" s="233" t="s">
        <v>1676</v>
      </c>
      <c r="AU344" s="233">
        <v>80</v>
      </c>
      <c r="AV344" s="233">
        <v>0</v>
      </c>
      <c r="AW344" s="233">
        <v>245</v>
      </c>
      <c r="AX344" s="233">
        <v>0</v>
      </c>
      <c r="AY344" s="233">
        <v>1385</v>
      </c>
      <c r="AZ344" s="233">
        <v>4860</v>
      </c>
      <c r="BA344" s="233">
        <v>0</v>
      </c>
      <c r="BB344" s="233">
        <v>2370</v>
      </c>
      <c r="BC344" s="233">
        <v>0</v>
      </c>
      <c r="BD344" s="233">
        <v>0</v>
      </c>
      <c r="BE344" s="233">
        <v>0</v>
      </c>
      <c r="BF344" s="233">
        <v>0</v>
      </c>
      <c r="BG344" s="233">
        <v>7550</v>
      </c>
      <c r="BH344" s="233">
        <v>685</v>
      </c>
      <c r="BI344" s="233" t="s">
        <v>1676</v>
      </c>
      <c r="BJ344" s="233">
        <v>0</v>
      </c>
      <c r="BK344" s="233">
        <v>0</v>
      </c>
      <c r="BL344" s="233">
        <v>0</v>
      </c>
      <c r="BM344" s="233">
        <v>0</v>
      </c>
      <c r="BN344" s="233">
        <v>0</v>
      </c>
      <c r="BO344" s="233">
        <v>0</v>
      </c>
      <c r="BP344" s="233">
        <v>0</v>
      </c>
      <c r="BQ344" s="233">
        <v>0</v>
      </c>
      <c r="BR344" s="233" t="s">
        <v>1676</v>
      </c>
      <c r="BS344" s="233">
        <v>755</v>
      </c>
      <c r="BT344" s="233">
        <v>0</v>
      </c>
      <c r="BU344" s="233">
        <v>0</v>
      </c>
      <c r="BV344" s="233">
        <v>0</v>
      </c>
      <c r="BW344" s="233">
        <v>0</v>
      </c>
      <c r="BX344" s="233">
        <v>0</v>
      </c>
      <c r="BY344" s="233">
        <v>0</v>
      </c>
      <c r="BZ344" s="233">
        <v>0</v>
      </c>
      <c r="CA344" s="233">
        <v>0</v>
      </c>
      <c r="CB344" s="343"/>
      <c r="CC344" s="343">
        <v>0</v>
      </c>
      <c r="CD344" s="346"/>
      <c r="CE344" s="253">
        <v>0</v>
      </c>
      <c r="CF344" s="233">
        <v>0</v>
      </c>
      <c r="CG344" s="233">
        <v>0</v>
      </c>
      <c r="CH344" s="233">
        <v>0</v>
      </c>
      <c r="CI344" s="234">
        <v>0</v>
      </c>
    </row>
    <row r="345" spans="1:87" s="145" customFormat="1" x14ac:dyDescent="0.2">
      <c r="A345" s="337" t="s">
        <v>576</v>
      </c>
      <c r="B345" s="334" t="s">
        <v>1994</v>
      </c>
      <c r="C345" s="232">
        <v>0</v>
      </c>
      <c r="D345" s="233">
        <v>8115</v>
      </c>
      <c r="E345" s="233">
        <v>2575</v>
      </c>
      <c r="F345" s="233">
        <v>7840</v>
      </c>
      <c r="G345" s="233">
        <v>2000</v>
      </c>
      <c r="H345" s="233">
        <v>9185</v>
      </c>
      <c r="I345" s="233">
        <v>2135</v>
      </c>
      <c r="J345" s="233">
        <v>0</v>
      </c>
      <c r="K345" s="233">
        <v>0</v>
      </c>
      <c r="L345" s="233">
        <v>0</v>
      </c>
      <c r="M345" s="233">
        <v>0</v>
      </c>
      <c r="N345" s="233">
        <v>0</v>
      </c>
      <c r="O345" s="233">
        <v>0</v>
      </c>
      <c r="P345" s="233"/>
      <c r="Q345" s="233">
        <v>0</v>
      </c>
      <c r="R345" s="233">
        <v>0</v>
      </c>
      <c r="S345" s="233">
        <v>490</v>
      </c>
      <c r="T345" s="233" t="s">
        <v>1676</v>
      </c>
      <c r="U345" s="233">
        <v>0</v>
      </c>
      <c r="V345" s="233">
        <v>490</v>
      </c>
      <c r="W345" s="233">
        <v>60</v>
      </c>
      <c r="X345" s="233">
        <v>40</v>
      </c>
      <c r="Y345" s="233">
        <v>0</v>
      </c>
      <c r="Z345" s="233">
        <v>5765</v>
      </c>
      <c r="AA345" s="233">
        <v>6420</v>
      </c>
      <c r="AB345" s="233">
        <v>1330</v>
      </c>
      <c r="AC345" s="233">
        <v>5800</v>
      </c>
      <c r="AD345" s="233">
        <v>0</v>
      </c>
      <c r="AE345" s="233">
        <v>635</v>
      </c>
      <c r="AF345" s="233">
        <v>0</v>
      </c>
      <c r="AG345" s="233">
        <v>0</v>
      </c>
      <c r="AH345" s="233">
        <v>0</v>
      </c>
      <c r="AI345" s="233">
        <v>0</v>
      </c>
      <c r="AJ345" s="233">
        <v>0</v>
      </c>
      <c r="AK345" s="233">
        <v>3905</v>
      </c>
      <c r="AL345" s="233">
        <v>0</v>
      </c>
      <c r="AM345" s="233"/>
      <c r="AN345" s="233">
        <v>18515</v>
      </c>
      <c r="AO345" s="233">
        <v>2580</v>
      </c>
      <c r="AP345" s="233">
        <v>7355</v>
      </c>
      <c r="AQ345" s="233">
        <v>0</v>
      </c>
      <c r="AR345" s="233">
        <v>0</v>
      </c>
      <c r="AS345" s="233">
        <v>0</v>
      </c>
      <c r="AT345" s="233">
        <v>65</v>
      </c>
      <c r="AU345" s="233" t="s">
        <v>1676</v>
      </c>
      <c r="AV345" s="233">
        <v>0</v>
      </c>
      <c r="AW345" s="233">
        <v>245</v>
      </c>
      <c r="AX345" s="233" t="s">
        <v>1676</v>
      </c>
      <c r="AY345" s="233">
        <v>2845</v>
      </c>
      <c r="AZ345" s="233">
        <v>16430</v>
      </c>
      <c r="BA345" s="233">
        <v>0</v>
      </c>
      <c r="BB345" s="233">
        <v>14850</v>
      </c>
      <c r="BC345" s="233">
        <v>0</v>
      </c>
      <c r="BD345" s="233">
        <v>0</v>
      </c>
      <c r="BE345" s="233">
        <v>0</v>
      </c>
      <c r="BF345" s="233">
        <v>0</v>
      </c>
      <c r="BG345" s="233">
        <v>2185</v>
      </c>
      <c r="BH345" s="233">
        <v>6540</v>
      </c>
      <c r="BI345" s="233">
        <v>1670</v>
      </c>
      <c r="BJ345" s="233">
        <v>0</v>
      </c>
      <c r="BK345" s="233">
        <v>0</v>
      </c>
      <c r="BL345" s="233">
        <v>0</v>
      </c>
      <c r="BM345" s="233">
        <v>0</v>
      </c>
      <c r="BN345" s="233">
        <v>0</v>
      </c>
      <c r="BO345" s="233">
        <v>0</v>
      </c>
      <c r="BP345" s="233">
        <v>0</v>
      </c>
      <c r="BQ345" s="233">
        <v>0</v>
      </c>
      <c r="BR345" s="233" t="s">
        <v>1676</v>
      </c>
      <c r="BS345" s="233">
        <v>375</v>
      </c>
      <c r="BT345" s="233">
        <v>0</v>
      </c>
      <c r="BU345" s="233">
        <v>0</v>
      </c>
      <c r="BV345" s="233" t="s">
        <v>1676</v>
      </c>
      <c r="BW345" s="233">
        <v>0</v>
      </c>
      <c r="BX345" s="233">
        <v>0</v>
      </c>
      <c r="BY345" s="233">
        <v>1120</v>
      </c>
      <c r="BZ345" s="233" t="s">
        <v>1676</v>
      </c>
      <c r="CA345" s="233">
        <v>0</v>
      </c>
      <c r="CB345" s="343"/>
      <c r="CC345" s="343">
        <v>0</v>
      </c>
      <c r="CD345" s="346"/>
      <c r="CE345" s="253">
        <v>0</v>
      </c>
      <c r="CF345" s="233">
        <v>0</v>
      </c>
      <c r="CG345" s="233">
        <v>0</v>
      </c>
      <c r="CH345" s="233">
        <v>0</v>
      </c>
      <c r="CI345" s="234">
        <v>0</v>
      </c>
    </row>
    <row r="346" spans="1:87" s="145" customFormat="1" x14ac:dyDescent="0.2">
      <c r="A346" s="337" t="s">
        <v>1585</v>
      </c>
      <c r="B346" s="334" t="s">
        <v>1995</v>
      </c>
      <c r="C346" s="232">
        <v>0</v>
      </c>
      <c r="D346" s="233">
        <v>0</v>
      </c>
      <c r="E346" s="233">
        <v>0</v>
      </c>
      <c r="F346" s="233">
        <v>0</v>
      </c>
      <c r="G346" s="233">
        <v>0</v>
      </c>
      <c r="H346" s="233">
        <v>0</v>
      </c>
      <c r="I346" s="233">
        <v>0</v>
      </c>
      <c r="J346" s="233">
        <v>0</v>
      </c>
      <c r="K346" s="233">
        <v>0</v>
      </c>
      <c r="L346" s="233">
        <v>0</v>
      </c>
      <c r="M346" s="233">
        <v>0</v>
      </c>
      <c r="N346" s="233">
        <v>0</v>
      </c>
      <c r="O346" s="233">
        <v>0</v>
      </c>
      <c r="P346" s="233"/>
      <c r="Q346" s="233">
        <v>0</v>
      </c>
      <c r="R346" s="233">
        <v>0</v>
      </c>
      <c r="S346" s="233">
        <v>0</v>
      </c>
      <c r="T346" s="233">
        <v>0</v>
      </c>
      <c r="U346" s="233">
        <v>0</v>
      </c>
      <c r="V346" s="233">
        <v>0</v>
      </c>
      <c r="W346" s="233">
        <v>0</v>
      </c>
      <c r="X346" s="233">
        <v>0</v>
      </c>
      <c r="Y346" s="233">
        <v>0</v>
      </c>
      <c r="Z346" s="233">
        <v>0</v>
      </c>
      <c r="AA346" s="233">
        <v>0</v>
      </c>
      <c r="AB346" s="233">
        <v>0</v>
      </c>
      <c r="AC346" s="233">
        <v>0</v>
      </c>
      <c r="AD346" s="233">
        <v>0</v>
      </c>
      <c r="AE346" s="233">
        <v>0</v>
      </c>
      <c r="AF346" s="233">
        <v>0</v>
      </c>
      <c r="AG346" s="233">
        <v>0</v>
      </c>
      <c r="AH346" s="233">
        <v>0</v>
      </c>
      <c r="AI346" s="233">
        <v>0</v>
      </c>
      <c r="AJ346" s="233">
        <v>0</v>
      </c>
      <c r="AK346" s="233">
        <v>0</v>
      </c>
      <c r="AL346" s="233">
        <v>0</v>
      </c>
      <c r="AM346" s="233"/>
      <c r="AN346" s="233">
        <v>0</v>
      </c>
      <c r="AO346" s="233">
        <v>0</v>
      </c>
      <c r="AP346" s="233">
        <v>0</v>
      </c>
      <c r="AQ346" s="233">
        <v>0</v>
      </c>
      <c r="AR346" s="233">
        <v>0</v>
      </c>
      <c r="AS346" s="233">
        <v>0</v>
      </c>
      <c r="AT346" s="233">
        <v>0</v>
      </c>
      <c r="AU346" s="233">
        <v>0</v>
      </c>
      <c r="AV346" s="233">
        <v>0</v>
      </c>
      <c r="AW346" s="233">
        <v>0</v>
      </c>
      <c r="AX346" s="233">
        <v>0</v>
      </c>
      <c r="AY346" s="233">
        <v>0</v>
      </c>
      <c r="AZ346" s="233">
        <v>0</v>
      </c>
      <c r="BA346" s="233">
        <v>0</v>
      </c>
      <c r="BB346" s="233">
        <v>405</v>
      </c>
      <c r="BC346" s="233">
        <v>0</v>
      </c>
      <c r="BD346" s="233">
        <v>0</v>
      </c>
      <c r="BE346" s="233">
        <v>0</v>
      </c>
      <c r="BF346" s="233">
        <v>0</v>
      </c>
      <c r="BG346" s="233">
        <v>0</v>
      </c>
      <c r="BH346" s="233">
        <v>0</v>
      </c>
      <c r="BI346" s="233">
        <v>0</v>
      </c>
      <c r="BJ346" s="233">
        <v>0</v>
      </c>
      <c r="BK346" s="233">
        <v>0</v>
      </c>
      <c r="BL346" s="233">
        <v>0</v>
      </c>
      <c r="BM346" s="233">
        <v>0</v>
      </c>
      <c r="BN346" s="233">
        <v>0</v>
      </c>
      <c r="BO346" s="233">
        <v>0</v>
      </c>
      <c r="BP346" s="233">
        <v>0</v>
      </c>
      <c r="BQ346" s="233">
        <v>0</v>
      </c>
      <c r="BR346" s="233">
        <v>0</v>
      </c>
      <c r="BS346" s="233">
        <v>0</v>
      </c>
      <c r="BT346" s="233">
        <v>0</v>
      </c>
      <c r="BU346" s="233">
        <v>0</v>
      </c>
      <c r="BV346" s="233">
        <v>0</v>
      </c>
      <c r="BW346" s="233">
        <v>0</v>
      </c>
      <c r="BX346" s="233">
        <v>0</v>
      </c>
      <c r="BY346" s="233">
        <v>0</v>
      </c>
      <c r="BZ346" s="233">
        <v>0</v>
      </c>
      <c r="CA346" s="233">
        <v>0</v>
      </c>
      <c r="CB346" s="343"/>
      <c r="CC346" s="343">
        <v>0</v>
      </c>
      <c r="CD346" s="346"/>
      <c r="CE346" s="253">
        <v>0</v>
      </c>
      <c r="CF346" s="233">
        <v>0</v>
      </c>
      <c r="CG346" s="233">
        <v>0</v>
      </c>
      <c r="CH346" s="233">
        <v>0</v>
      </c>
      <c r="CI346" s="234">
        <v>0</v>
      </c>
    </row>
    <row r="347" spans="1:87" s="145" customFormat="1" x14ac:dyDescent="0.2">
      <c r="A347" s="337" t="s">
        <v>390</v>
      </c>
      <c r="B347" s="334" t="s">
        <v>1996</v>
      </c>
      <c r="C347" s="232">
        <v>0</v>
      </c>
      <c r="D347" s="233">
        <v>0</v>
      </c>
      <c r="E347" s="233">
        <v>0</v>
      </c>
      <c r="F347" s="233">
        <v>1895</v>
      </c>
      <c r="G347" s="233">
        <v>1795</v>
      </c>
      <c r="H347" s="233">
        <v>325</v>
      </c>
      <c r="I347" s="233">
        <v>505</v>
      </c>
      <c r="J347" s="233">
        <v>0</v>
      </c>
      <c r="K347" s="233">
        <v>1470</v>
      </c>
      <c r="L347" s="233">
        <v>0</v>
      </c>
      <c r="M347" s="233">
        <v>0</v>
      </c>
      <c r="N347" s="233">
        <v>0</v>
      </c>
      <c r="O347" s="233">
        <v>0</v>
      </c>
      <c r="P347" s="233"/>
      <c r="Q347" s="233">
        <v>0</v>
      </c>
      <c r="R347" s="233">
        <v>730</v>
      </c>
      <c r="S347" s="233">
        <v>1220</v>
      </c>
      <c r="T347" s="233">
        <v>0</v>
      </c>
      <c r="U347" s="233">
        <v>3760</v>
      </c>
      <c r="V347" s="233">
        <v>15</v>
      </c>
      <c r="W347" s="233">
        <v>0</v>
      </c>
      <c r="X347" s="233">
        <v>845</v>
      </c>
      <c r="Y347" s="233">
        <v>0</v>
      </c>
      <c r="Z347" s="233">
        <v>0</v>
      </c>
      <c r="AA347" s="233">
        <v>1870</v>
      </c>
      <c r="AB347" s="233">
        <v>790</v>
      </c>
      <c r="AC347" s="233">
        <v>1015</v>
      </c>
      <c r="AD347" s="233">
        <v>0</v>
      </c>
      <c r="AE347" s="233">
        <v>0</v>
      </c>
      <c r="AF347" s="233">
        <v>0</v>
      </c>
      <c r="AG347" s="233">
        <v>0</v>
      </c>
      <c r="AH347" s="233">
        <v>1415</v>
      </c>
      <c r="AI347" s="233">
        <v>0</v>
      </c>
      <c r="AJ347" s="233">
        <v>0</v>
      </c>
      <c r="AK347" s="233">
        <v>0</v>
      </c>
      <c r="AL347" s="233">
        <v>115</v>
      </c>
      <c r="AM347" s="233"/>
      <c r="AN347" s="233">
        <v>0</v>
      </c>
      <c r="AO347" s="233">
        <v>95</v>
      </c>
      <c r="AP347" s="233">
        <v>0</v>
      </c>
      <c r="AQ347" s="233">
        <v>0</v>
      </c>
      <c r="AR347" s="233">
        <v>0</v>
      </c>
      <c r="AS347" s="233">
        <v>0</v>
      </c>
      <c r="AT347" s="233">
        <v>0</v>
      </c>
      <c r="AU347" s="233">
        <v>1685</v>
      </c>
      <c r="AV347" s="233">
        <v>0</v>
      </c>
      <c r="AW347" s="233">
        <v>0</v>
      </c>
      <c r="AX347" s="233">
        <v>0</v>
      </c>
      <c r="AY347" s="233">
        <v>805</v>
      </c>
      <c r="AZ347" s="233">
        <v>3625</v>
      </c>
      <c r="BA347" s="233">
        <v>1800</v>
      </c>
      <c r="BB347" s="233">
        <v>0</v>
      </c>
      <c r="BC347" s="233">
        <v>0</v>
      </c>
      <c r="BD347" s="233">
        <v>0</v>
      </c>
      <c r="BE347" s="233">
        <v>0</v>
      </c>
      <c r="BF347" s="233">
        <v>0</v>
      </c>
      <c r="BG347" s="233">
        <v>0</v>
      </c>
      <c r="BH347" s="233">
        <v>0</v>
      </c>
      <c r="BI347" s="233">
        <v>0</v>
      </c>
      <c r="BJ347" s="233">
        <v>0</v>
      </c>
      <c r="BK347" s="233">
        <v>0</v>
      </c>
      <c r="BL347" s="233">
        <v>0</v>
      </c>
      <c r="BM347" s="233">
        <v>0</v>
      </c>
      <c r="BN347" s="233">
        <v>0</v>
      </c>
      <c r="BO347" s="233">
        <v>0</v>
      </c>
      <c r="BP347" s="233">
        <v>0</v>
      </c>
      <c r="BQ347" s="233">
        <v>0</v>
      </c>
      <c r="BR347" s="233">
        <v>0</v>
      </c>
      <c r="BS347" s="233">
        <v>0</v>
      </c>
      <c r="BT347" s="233">
        <v>0</v>
      </c>
      <c r="BU347" s="233">
        <v>0</v>
      </c>
      <c r="BV347" s="233">
        <v>0</v>
      </c>
      <c r="BW347" s="233">
        <v>0</v>
      </c>
      <c r="BX347" s="233">
        <v>0</v>
      </c>
      <c r="BY347" s="233">
        <v>0</v>
      </c>
      <c r="BZ347" s="233">
        <v>0</v>
      </c>
      <c r="CA347" s="233">
        <v>0</v>
      </c>
      <c r="CB347" s="343"/>
      <c r="CC347" s="343">
        <v>0</v>
      </c>
      <c r="CD347" s="346"/>
      <c r="CE347" s="253">
        <v>0</v>
      </c>
      <c r="CF347" s="233">
        <v>0</v>
      </c>
      <c r="CG347" s="233">
        <v>0</v>
      </c>
      <c r="CH347" s="233">
        <v>0</v>
      </c>
      <c r="CI347" s="234">
        <v>0</v>
      </c>
    </row>
    <row r="348" spans="1:87" s="145" customFormat="1" x14ac:dyDescent="0.2">
      <c r="A348" s="337" t="s">
        <v>422</v>
      </c>
      <c r="B348" s="334" t="s">
        <v>1997</v>
      </c>
      <c r="C348" s="232">
        <v>0</v>
      </c>
      <c r="D348" s="233">
        <v>25605</v>
      </c>
      <c r="E348" s="233">
        <v>9540</v>
      </c>
      <c r="F348" s="233">
        <v>12695</v>
      </c>
      <c r="G348" s="233">
        <v>3485</v>
      </c>
      <c r="H348" s="233">
        <v>10315</v>
      </c>
      <c r="I348" s="233">
        <v>4160</v>
      </c>
      <c r="J348" s="233">
        <v>100</v>
      </c>
      <c r="K348" s="233">
        <v>910</v>
      </c>
      <c r="L348" s="233">
        <v>0</v>
      </c>
      <c r="M348" s="233">
        <v>1385</v>
      </c>
      <c r="N348" s="233">
        <v>0</v>
      </c>
      <c r="O348" s="233">
        <v>0</v>
      </c>
      <c r="P348" s="233"/>
      <c r="Q348" s="233">
        <v>0</v>
      </c>
      <c r="R348" s="233">
        <v>4295</v>
      </c>
      <c r="S348" s="233">
        <v>7140</v>
      </c>
      <c r="T348" s="233">
        <v>2625</v>
      </c>
      <c r="U348" s="233">
        <v>10</v>
      </c>
      <c r="V348" s="233">
        <v>230</v>
      </c>
      <c r="W348" s="233">
        <v>1035</v>
      </c>
      <c r="X348" s="233">
        <v>0</v>
      </c>
      <c r="Y348" s="233">
        <v>0</v>
      </c>
      <c r="Z348" s="233">
        <v>15785</v>
      </c>
      <c r="AA348" s="233">
        <v>34090</v>
      </c>
      <c r="AB348" s="233">
        <v>4400</v>
      </c>
      <c r="AC348" s="233">
        <v>11195</v>
      </c>
      <c r="AD348" s="233">
        <v>0</v>
      </c>
      <c r="AE348" s="233">
        <v>0</v>
      </c>
      <c r="AF348" s="233">
        <v>0</v>
      </c>
      <c r="AG348" s="233">
        <v>0</v>
      </c>
      <c r="AH348" s="233">
        <v>2505</v>
      </c>
      <c r="AI348" s="233">
        <v>1045</v>
      </c>
      <c r="AJ348" s="233">
        <v>545</v>
      </c>
      <c r="AK348" s="233">
        <v>11065</v>
      </c>
      <c r="AL348" s="233">
        <v>0</v>
      </c>
      <c r="AM348" s="233"/>
      <c r="AN348" s="233">
        <v>0</v>
      </c>
      <c r="AO348" s="233">
        <v>3050</v>
      </c>
      <c r="AP348" s="233">
        <v>22425</v>
      </c>
      <c r="AQ348" s="233">
        <v>4040</v>
      </c>
      <c r="AR348" s="233">
        <v>0</v>
      </c>
      <c r="AS348" s="233" t="s">
        <v>1676</v>
      </c>
      <c r="AT348" s="233">
        <v>4685</v>
      </c>
      <c r="AU348" s="233">
        <v>17430</v>
      </c>
      <c r="AV348" s="233">
        <v>0</v>
      </c>
      <c r="AW348" s="233">
        <v>10520</v>
      </c>
      <c r="AX348" s="233">
        <v>0</v>
      </c>
      <c r="AY348" s="233">
        <v>4525</v>
      </c>
      <c r="AZ348" s="233">
        <v>6635</v>
      </c>
      <c r="BA348" s="233">
        <v>0</v>
      </c>
      <c r="BB348" s="233">
        <v>13445</v>
      </c>
      <c r="BC348" s="233">
        <v>0</v>
      </c>
      <c r="BD348" s="233">
        <v>0</v>
      </c>
      <c r="BE348" s="233">
        <v>0</v>
      </c>
      <c r="BF348" s="233">
        <v>0</v>
      </c>
      <c r="BG348" s="233">
        <v>22400</v>
      </c>
      <c r="BH348" s="233">
        <v>8000</v>
      </c>
      <c r="BI348" s="233" t="s">
        <v>1676</v>
      </c>
      <c r="BJ348" s="233">
        <v>0</v>
      </c>
      <c r="BK348" s="233">
        <v>0</v>
      </c>
      <c r="BL348" s="233">
        <v>0</v>
      </c>
      <c r="BM348" s="233">
        <v>0</v>
      </c>
      <c r="BN348" s="233">
        <v>0</v>
      </c>
      <c r="BO348" s="233">
        <v>0</v>
      </c>
      <c r="BP348" s="233">
        <v>0</v>
      </c>
      <c r="BQ348" s="233">
        <v>0</v>
      </c>
      <c r="BR348" s="233">
        <v>16745</v>
      </c>
      <c r="BS348" s="233">
        <v>1575</v>
      </c>
      <c r="BT348" s="233">
        <v>0</v>
      </c>
      <c r="BU348" s="233" t="s">
        <v>1676</v>
      </c>
      <c r="BV348" s="233">
        <v>0</v>
      </c>
      <c r="BW348" s="233" t="s">
        <v>1676</v>
      </c>
      <c r="BX348" s="233">
        <v>0</v>
      </c>
      <c r="BY348" s="233">
        <v>0</v>
      </c>
      <c r="BZ348" s="233" t="s">
        <v>1676</v>
      </c>
      <c r="CA348" s="233">
        <v>0</v>
      </c>
      <c r="CB348" s="343"/>
      <c r="CC348" s="343">
        <v>0</v>
      </c>
      <c r="CD348" s="346"/>
      <c r="CE348" s="253">
        <v>0</v>
      </c>
      <c r="CF348" s="233">
        <v>0</v>
      </c>
      <c r="CG348" s="233">
        <v>0</v>
      </c>
      <c r="CH348" s="233">
        <v>0</v>
      </c>
      <c r="CI348" s="234">
        <v>0</v>
      </c>
    </row>
    <row r="349" spans="1:87" s="145" customFormat="1" x14ac:dyDescent="0.2">
      <c r="A349" s="337" t="s">
        <v>1531</v>
      </c>
      <c r="B349" s="334" t="s">
        <v>1998</v>
      </c>
      <c r="C349" s="232">
        <v>170</v>
      </c>
      <c r="D349" s="233">
        <v>0</v>
      </c>
      <c r="E349" s="233">
        <v>0</v>
      </c>
      <c r="F349" s="233">
        <v>0</v>
      </c>
      <c r="G349" s="233">
        <v>0</v>
      </c>
      <c r="H349" s="233">
        <v>0</v>
      </c>
      <c r="I349" s="233">
        <v>0</v>
      </c>
      <c r="J349" s="233">
        <v>0</v>
      </c>
      <c r="K349" s="233">
        <v>0</v>
      </c>
      <c r="L349" s="233">
        <v>0</v>
      </c>
      <c r="M349" s="233">
        <v>0</v>
      </c>
      <c r="N349" s="233">
        <v>0</v>
      </c>
      <c r="O349" s="233">
        <v>0</v>
      </c>
      <c r="P349" s="233"/>
      <c r="Q349" s="233">
        <v>0</v>
      </c>
      <c r="R349" s="233">
        <v>0</v>
      </c>
      <c r="S349" s="233">
        <v>0</v>
      </c>
      <c r="T349" s="233">
        <v>0</v>
      </c>
      <c r="U349" s="233">
        <v>0</v>
      </c>
      <c r="V349" s="233">
        <v>0</v>
      </c>
      <c r="W349" s="233">
        <v>0</v>
      </c>
      <c r="X349" s="233">
        <v>0</v>
      </c>
      <c r="Y349" s="233">
        <v>0</v>
      </c>
      <c r="Z349" s="233">
        <v>0</v>
      </c>
      <c r="AA349" s="233">
        <v>0</v>
      </c>
      <c r="AB349" s="233">
        <v>0</v>
      </c>
      <c r="AC349" s="233">
        <v>0</v>
      </c>
      <c r="AD349" s="233">
        <v>0</v>
      </c>
      <c r="AE349" s="233">
        <v>0</v>
      </c>
      <c r="AF349" s="233">
        <v>0</v>
      </c>
      <c r="AG349" s="233">
        <v>0</v>
      </c>
      <c r="AH349" s="233">
        <v>0</v>
      </c>
      <c r="AI349" s="233">
        <v>40</v>
      </c>
      <c r="AJ349" s="233">
        <v>0</v>
      </c>
      <c r="AK349" s="233">
        <v>0</v>
      </c>
      <c r="AL349" s="233">
        <v>0</v>
      </c>
      <c r="AM349" s="233"/>
      <c r="AN349" s="233">
        <v>0</v>
      </c>
      <c r="AO349" s="233">
        <v>0</v>
      </c>
      <c r="AP349" s="233">
        <v>0</v>
      </c>
      <c r="AQ349" s="233">
        <v>0</v>
      </c>
      <c r="AR349" s="233">
        <v>0</v>
      </c>
      <c r="AS349" s="233">
        <v>0</v>
      </c>
      <c r="AT349" s="233">
        <v>0</v>
      </c>
      <c r="AU349" s="233">
        <v>0</v>
      </c>
      <c r="AV349" s="233">
        <v>0</v>
      </c>
      <c r="AW349" s="233">
        <v>0</v>
      </c>
      <c r="AX349" s="233">
        <v>0</v>
      </c>
      <c r="AY349" s="233">
        <v>0</v>
      </c>
      <c r="AZ349" s="233">
        <v>0</v>
      </c>
      <c r="BA349" s="233">
        <v>0</v>
      </c>
      <c r="BB349" s="233">
        <v>0</v>
      </c>
      <c r="BC349" s="233">
        <v>0</v>
      </c>
      <c r="BD349" s="233">
        <v>0</v>
      </c>
      <c r="BE349" s="233">
        <v>0</v>
      </c>
      <c r="BF349" s="233">
        <v>0</v>
      </c>
      <c r="BG349" s="233">
        <v>0</v>
      </c>
      <c r="BH349" s="233">
        <v>0</v>
      </c>
      <c r="BI349" s="233">
        <v>0</v>
      </c>
      <c r="BJ349" s="233" t="s">
        <v>1676</v>
      </c>
      <c r="BK349" s="233">
        <v>0</v>
      </c>
      <c r="BL349" s="233">
        <v>0</v>
      </c>
      <c r="BM349" s="233">
        <v>0</v>
      </c>
      <c r="BN349" s="233">
        <v>0</v>
      </c>
      <c r="BO349" s="233">
        <v>0</v>
      </c>
      <c r="BP349" s="233">
        <v>0</v>
      </c>
      <c r="BQ349" s="233">
        <v>0</v>
      </c>
      <c r="BR349" s="233">
        <v>0</v>
      </c>
      <c r="BS349" s="233">
        <v>0</v>
      </c>
      <c r="BT349" s="233">
        <v>0</v>
      </c>
      <c r="BU349" s="233">
        <v>0</v>
      </c>
      <c r="BV349" s="233">
        <v>0</v>
      </c>
      <c r="BW349" s="233">
        <v>0</v>
      </c>
      <c r="BX349" s="233">
        <v>0</v>
      </c>
      <c r="BY349" s="233">
        <v>0</v>
      </c>
      <c r="BZ349" s="233">
        <v>0</v>
      </c>
      <c r="CA349" s="233">
        <v>0</v>
      </c>
      <c r="CB349" s="343"/>
      <c r="CC349" s="343">
        <v>0</v>
      </c>
      <c r="CD349" s="346"/>
      <c r="CE349" s="253">
        <v>0</v>
      </c>
      <c r="CF349" s="233">
        <v>0</v>
      </c>
      <c r="CG349" s="233">
        <v>0</v>
      </c>
      <c r="CH349" s="233">
        <v>0</v>
      </c>
      <c r="CI349" s="234">
        <v>0</v>
      </c>
    </row>
    <row r="350" spans="1:87" s="145" customFormat="1" x14ac:dyDescent="0.2">
      <c r="A350" s="337" t="s">
        <v>1216</v>
      </c>
      <c r="B350" s="334" t="s">
        <v>1999</v>
      </c>
      <c r="C350" s="232">
        <v>0</v>
      </c>
      <c r="D350" s="233">
        <v>425</v>
      </c>
      <c r="E350" s="233">
        <v>230</v>
      </c>
      <c r="F350" s="233">
        <v>2400</v>
      </c>
      <c r="G350" s="233">
        <v>135</v>
      </c>
      <c r="H350" s="233">
        <v>1650</v>
      </c>
      <c r="I350" s="233">
        <v>0</v>
      </c>
      <c r="J350" s="233">
        <v>0</v>
      </c>
      <c r="K350" s="233">
        <v>0</v>
      </c>
      <c r="L350" s="233">
        <v>0</v>
      </c>
      <c r="M350" s="233">
        <v>0</v>
      </c>
      <c r="N350" s="233">
        <v>0</v>
      </c>
      <c r="O350" s="233">
        <v>0</v>
      </c>
      <c r="P350" s="233"/>
      <c r="Q350" s="233">
        <v>0</v>
      </c>
      <c r="R350" s="233">
        <v>0</v>
      </c>
      <c r="S350" s="233">
        <v>0</v>
      </c>
      <c r="T350" s="233">
        <v>0</v>
      </c>
      <c r="U350" s="233">
        <v>0</v>
      </c>
      <c r="V350" s="233">
        <v>0</v>
      </c>
      <c r="W350" s="233">
        <v>285</v>
      </c>
      <c r="X350" s="233">
        <v>0</v>
      </c>
      <c r="Y350" s="233">
        <v>0</v>
      </c>
      <c r="Z350" s="233">
        <v>115</v>
      </c>
      <c r="AA350" s="233">
        <v>1510</v>
      </c>
      <c r="AB350" s="233">
        <v>0</v>
      </c>
      <c r="AC350" s="233">
        <v>0</v>
      </c>
      <c r="AD350" s="233">
        <v>0</v>
      </c>
      <c r="AE350" s="233">
        <v>0</v>
      </c>
      <c r="AF350" s="233">
        <v>0</v>
      </c>
      <c r="AG350" s="233">
        <v>0</v>
      </c>
      <c r="AH350" s="233">
        <v>0</v>
      </c>
      <c r="AI350" s="233">
        <v>0</v>
      </c>
      <c r="AJ350" s="233">
        <v>0</v>
      </c>
      <c r="AK350" s="233">
        <v>0</v>
      </c>
      <c r="AL350" s="233">
        <v>0</v>
      </c>
      <c r="AM350" s="233"/>
      <c r="AN350" s="233">
        <v>0</v>
      </c>
      <c r="AO350" s="233">
        <v>0</v>
      </c>
      <c r="AP350" s="233">
        <v>0</v>
      </c>
      <c r="AQ350" s="233">
        <v>0</v>
      </c>
      <c r="AR350" s="233">
        <v>0</v>
      </c>
      <c r="AS350" s="233">
        <v>0</v>
      </c>
      <c r="AT350" s="233">
        <v>0</v>
      </c>
      <c r="AU350" s="233">
        <v>0</v>
      </c>
      <c r="AV350" s="233">
        <v>0</v>
      </c>
      <c r="AW350" s="233">
        <v>0</v>
      </c>
      <c r="AX350" s="233">
        <v>0</v>
      </c>
      <c r="AY350" s="233">
        <v>0</v>
      </c>
      <c r="AZ350" s="233">
        <v>0</v>
      </c>
      <c r="BA350" s="233">
        <v>0</v>
      </c>
      <c r="BB350" s="233">
        <v>0</v>
      </c>
      <c r="BC350" s="233">
        <v>0</v>
      </c>
      <c r="BD350" s="233">
        <v>0</v>
      </c>
      <c r="BE350" s="233">
        <v>0</v>
      </c>
      <c r="BF350" s="233">
        <v>0</v>
      </c>
      <c r="BG350" s="233">
        <v>0</v>
      </c>
      <c r="BH350" s="233">
        <v>170</v>
      </c>
      <c r="BI350" s="233">
        <v>0</v>
      </c>
      <c r="BJ350" s="233">
        <v>0</v>
      </c>
      <c r="BK350" s="233">
        <v>0</v>
      </c>
      <c r="BL350" s="233">
        <v>0</v>
      </c>
      <c r="BM350" s="233">
        <v>0</v>
      </c>
      <c r="BN350" s="233">
        <v>0</v>
      </c>
      <c r="BO350" s="233">
        <v>0</v>
      </c>
      <c r="BP350" s="233">
        <v>0</v>
      </c>
      <c r="BQ350" s="233">
        <v>0</v>
      </c>
      <c r="BR350" s="233">
        <v>0</v>
      </c>
      <c r="BS350" s="233">
        <v>0</v>
      </c>
      <c r="BT350" s="233">
        <v>0</v>
      </c>
      <c r="BU350" s="233">
        <v>0</v>
      </c>
      <c r="BV350" s="233">
        <v>0</v>
      </c>
      <c r="BW350" s="233">
        <v>0</v>
      </c>
      <c r="BX350" s="233">
        <v>0</v>
      </c>
      <c r="BY350" s="233">
        <v>0</v>
      </c>
      <c r="BZ350" s="233">
        <v>0</v>
      </c>
      <c r="CA350" s="233">
        <v>0</v>
      </c>
      <c r="CB350" s="343"/>
      <c r="CC350" s="343">
        <v>0</v>
      </c>
      <c r="CD350" s="346"/>
      <c r="CE350" s="253">
        <v>0</v>
      </c>
      <c r="CF350" s="233">
        <v>0</v>
      </c>
      <c r="CG350" s="233">
        <v>0</v>
      </c>
      <c r="CH350" s="233">
        <v>0</v>
      </c>
      <c r="CI350" s="234">
        <v>0</v>
      </c>
    </row>
    <row r="351" spans="1:87" s="145" customFormat="1" x14ac:dyDescent="0.2">
      <c r="A351" s="337" t="s">
        <v>436</v>
      </c>
      <c r="B351" s="334" t="s">
        <v>2000</v>
      </c>
      <c r="C351" s="232">
        <v>10</v>
      </c>
      <c r="D351" s="233">
        <v>10050</v>
      </c>
      <c r="E351" s="233">
        <v>6115</v>
      </c>
      <c r="F351" s="233">
        <v>7030</v>
      </c>
      <c r="G351" s="233">
        <v>1465</v>
      </c>
      <c r="H351" s="233">
        <v>2465</v>
      </c>
      <c r="I351" s="233">
        <v>745</v>
      </c>
      <c r="J351" s="233">
        <v>0</v>
      </c>
      <c r="K351" s="233">
        <v>0</v>
      </c>
      <c r="L351" s="233">
        <v>0</v>
      </c>
      <c r="M351" s="233">
        <v>0</v>
      </c>
      <c r="N351" s="233">
        <v>0</v>
      </c>
      <c r="O351" s="233">
        <v>0</v>
      </c>
      <c r="P351" s="233"/>
      <c r="Q351" s="233">
        <v>0</v>
      </c>
      <c r="R351" s="233">
        <v>0</v>
      </c>
      <c r="S351" s="233">
        <v>220</v>
      </c>
      <c r="T351" s="233">
        <v>0</v>
      </c>
      <c r="U351" s="233">
        <v>0</v>
      </c>
      <c r="V351" s="233">
        <v>5315</v>
      </c>
      <c r="W351" s="233">
        <v>930</v>
      </c>
      <c r="X351" s="233">
        <v>0</v>
      </c>
      <c r="Y351" s="233">
        <v>0</v>
      </c>
      <c r="Z351" s="233">
        <v>2185</v>
      </c>
      <c r="AA351" s="233">
        <v>12615</v>
      </c>
      <c r="AB351" s="233">
        <v>1755</v>
      </c>
      <c r="AC351" s="233">
        <v>3975</v>
      </c>
      <c r="AD351" s="233">
        <v>0</v>
      </c>
      <c r="AE351" s="233">
        <v>0</v>
      </c>
      <c r="AF351" s="233">
        <v>0</v>
      </c>
      <c r="AG351" s="233">
        <v>0</v>
      </c>
      <c r="AH351" s="233">
        <v>0</v>
      </c>
      <c r="AI351" s="233">
        <v>490</v>
      </c>
      <c r="AJ351" s="233">
        <v>0</v>
      </c>
      <c r="AK351" s="233">
        <v>2720</v>
      </c>
      <c r="AL351" s="233">
        <v>0</v>
      </c>
      <c r="AM351" s="233"/>
      <c r="AN351" s="233">
        <v>18895</v>
      </c>
      <c r="AO351" s="233">
        <v>3380</v>
      </c>
      <c r="AP351" s="233">
        <v>7780</v>
      </c>
      <c r="AQ351" s="233">
        <v>0</v>
      </c>
      <c r="AR351" s="233">
        <v>0</v>
      </c>
      <c r="AS351" s="233">
        <v>0</v>
      </c>
      <c r="AT351" s="233">
        <v>0</v>
      </c>
      <c r="AU351" s="233" t="s">
        <v>1676</v>
      </c>
      <c r="AV351" s="233">
        <v>0</v>
      </c>
      <c r="AW351" s="233">
        <v>10</v>
      </c>
      <c r="AX351" s="233">
        <v>0</v>
      </c>
      <c r="AY351" s="233">
        <v>1945</v>
      </c>
      <c r="AZ351" s="233">
        <v>8595</v>
      </c>
      <c r="BA351" s="233">
        <v>0</v>
      </c>
      <c r="BB351" s="233">
        <v>8425</v>
      </c>
      <c r="BC351" s="233">
        <v>0</v>
      </c>
      <c r="BD351" s="233">
        <v>0</v>
      </c>
      <c r="BE351" s="233">
        <v>0</v>
      </c>
      <c r="BF351" s="233">
        <v>0</v>
      </c>
      <c r="BG351" s="233">
        <v>1540</v>
      </c>
      <c r="BH351" s="233">
        <v>11425</v>
      </c>
      <c r="BI351" s="233" t="s">
        <v>1676</v>
      </c>
      <c r="BJ351" s="233">
        <v>0</v>
      </c>
      <c r="BK351" s="233">
        <v>0</v>
      </c>
      <c r="BL351" s="233">
        <v>0</v>
      </c>
      <c r="BM351" s="233">
        <v>0</v>
      </c>
      <c r="BN351" s="233">
        <v>0</v>
      </c>
      <c r="BO351" s="233">
        <v>0</v>
      </c>
      <c r="BP351" s="233">
        <v>0</v>
      </c>
      <c r="BQ351" s="233">
        <v>0</v>
      </c>
      <c r="BR351" s="233">
        <v>0</v>
      </c>
      <c r="BS351" s="233">
        <v>0</v>
      </c>
      <c r="BT351" s="233">
        <v>0</v>
      </c>
      <c r="BU351" s="233">
        <v>0</v>
      </c>
      <c r="BV351" s="233">
        <v>0</v>
      </c>
      <c r="BW351" s="233">
        <v>0</v>
      </c>
      <c r="BX351" s="233">
        <v>0</v>
      </c>
      <c r="BY351" s="233">
        <v>0</v>
      </c>
      <c r="BZ351" s="233">
        <v>0</v>
      </c>
      <c r="CA351" s="233">
        <v>0</v>
      </c>
      <c r="CB351" s="343"/>
      <c r="CC351" s="343">
        <v>0</v>
      </c>
      <c r="CD351" s="346"/>
      <c r="CE351" s="253">
        <v>0</v>
      </c>
      <c r="CF351" s="233">
        <v>0</v>
      </c>
      <c r="CG351" s="233">
        <v>0</v>
      </c>
      <c r="CH351" s="233">
        <v>0</v>
      </c>
      <c r="CI351" s="234">
        <v>0</v>
      </c>
    </row>
    <row r="352" spans="1:87" s="145" customFormat="1" ht="13.5" customHeight="1" x14ac:dyDescent="0.2">
      <c r="A352" s="337" t="s">
        <v>253</v>
      </c>
      <c r="B352" s="334" t="s">
        <v>2001</v>
      </c>
      <c r="C352" s="232">
        <v>0</v>
      </c>
      <c r="D352" s="233">
        <v>14145</v>
      </c>
      <c r="E352" s="233">
        <v>6750</v>
      </c>
      <c r="F352" s="233">
        <v>5855</v>
      </c>
      <c r="G352" s="233">
        <v>2425</v>
      </c>
      <c r="H352" s="233">
        <v>3755</v>
      </c>
      <c r="I352" s="233">
        <v>1380</v>
      </c>
      <c r="J352" s="233">
        <v>0</v>
      </c>
      <c r="K352" s="233">
        <v>0</v>
      </c>
      <c r="L352" s="233">
        <v>0</v>
      </c>
      <c r="M352" s="233">
        <v>0</v>
      </c>
      <c r="N352" s="233">
        <v>0</v>
      </c>
      <c r="O352" s="233">
        <v>0</v>
      </c>
      <c r="P352" s="233"/>
      <c r="Q352" s="233">
        <v>0</v>
      </c>
      <c r="R352" s="233">
        <v>0</v>
      </c>
      <c r="S352" s="233">
        <v>0</v>
      </c>
      <c r="T352" s="233">
        <v>0</v>
      </c>
      <c r="U352" s="233">
        <v>0</v>
      </c>
      <c r="V352" s="233">
        <v>4090</v>
      </c>
      <c r="W352" s="233">
        <v>255</v>
      </c>
      <c r="X352" s="233">
        <v>0</v>
      </c>
      <c r="Y352" s="233">
        <v>0</v>
      </c>
      <c r="Z352" s="233">
        <v>83815</v>
      </c>
      <c r="AA352" s="233">
        <v>1055</v>
      </c>
      <c r="AB352" s="233">
        <v>0</v>
      </c>
      <c r="AC352" s="233">
        <v>9835</v>
      </c>
      <c r="AD352" s="233">
        <v>0</v>
      </c>
      <c r="AE352" s="233">
        <v>0</v>
      </c>
      <c r="AF352" s="233">
        <v>0</v>
      </c>
      <c r="AG352" s="233">
        <v>0</v>
      </c>
      <c r="AH352" s="233">
        <v>0</v>
      </c>
      <c r="AI352" s="233">
        <v>0</v>
      </c>
      <c r="AJ352" s="233">
        <v>0</v>
      </c>
      <c r="AK352" s="233">
        <v>4750</v>
      </c>
      <c r="AL352" s="233">
        <v>0</v>
      </c>
      <c r="AM352" s="233"/>
      <c r="AN352" s="233">
        <v>0</v>
      </c>
      <c r="AO352" s="233">
        <v>295</v>
      </c>
      <c r="AP352" s="233">
        <v>0</v>
      </c>
      <c r="AQ352" s="233">
        <v>0</v>
      </c>
      <c r="AR352" s="233">
        <v>0</v>
      </c>
      <c r="AS352" s="233">
        <v>0</v>
      </c>
      <c r="AT352" s="233">
        <v>0</v>
      </c>
      <c r="AU352" s="233">
        <v>2915</v>
      </c>
      <c r="AV352" s="233">
        <v>0</v>
      </c>
      <c r="AW352" s="233">
        <v>370</v>
      </c>
      <c r="AX352" s="233" t="s">
        <v>1676</v>
      </c>
      <c r="AY352" s="233">
        <v>0</v>
      </c>
      <c r="AZ352" s="233">
        <v>14100</v>
      </c>
      <c r="BA352" s="233">
        <v>0</v>
      </c>
      <c r="BB352" s="233" t="s">
        <v>1676</v>
      </c>
      <c r="BC352" s="233">
        <v>0</v>
      </c>
      <c r="BD352" s="233">
        <v>0</v>
      </c>
      <c r="BE352" s="233">
        <v>0</v>
      </c>
      <c r="BF352" s="233">
        <v>0</v>
      </c>
      <c r="BG352" s="233">
        <v>2260</v>
      </c>
      <c r="BH352" s="233">
        <v>9160</v>
      </c>
      <c r="BI352" s="233">
        <v>0</v>
      </c>
      <c r="BJ352" s="233">
        <v>0</v>
      </c>
      <c r="BK352" s="233">
        <v>0</v>
      </c>
      <c r="BL352" s="233">
        <v>0</v>
      </c>
      <c r="BM352" s="233">
        <v>0</v>
      </c>
      <c r="BN352" s="233">
        <v>0</v>
      </c>
      <c r="BO352" s="233">
        <v>0</v>
      </c>
      <c r="BP352" s="233">
        <v>0</v>
      </c>
      <c r="BQ352" s="233">
        <v>0</v>
      </c>
      <c r="BR352" s="233">
        <v>12295</v>
      </c>
      <c r="BS352" s="233">
        <v>0</v>
      </c>
      <c r="BT352" s="233">
        <v>0</v>
      </c>
      <c r="BU352" s="233">
        <v>0</v>
      </c>
      <c r="BV352" s="233">
        <v>0</v>
      </c>
      <c r="BW352" s="233">
        <v>0</v>
      </c>
      <c r="BX352" s="233">
        <v>0</v>
      </c>
      <c r="BY352" s="233">
        <v>0</v>
      </c>
      <c r="BZ352" s="233">
        <v>0</v>
      </c>
      <c r="CA352" s="233">
        <v>0</v>
      </c>
      <c r="CB352" s="343"/>
      <c r="CC352" s="343">
        <v>0</v>
      </c>
      <c r="CD352" s="346"/>
      <c r="CE352" s="253">
        <v>0</v>
      </c>
      <c r="CF352" s="233">
        <v>0</v>
      </c>
      <c r="CG352" s="233">
        <v>0</v>
      </c>
      <c r="CH352" s="233">
        <v>0</v>
      </c>
      <c r="CI352" s="234">
        <v>0</v>
      </c>
    </row>
    <row r="353" spans="1:87" s="145" customFormat="1" ht="13.5" customHeight="1" x14ac:dyDescent="0.2">
      <c r="A353" s="337" t="s">
        <v>596</v>
      </c>
      <c r="B353" s="334" t="s">
        <v>2002</v>
      </c>
      <c r="C353" s="232">
        <v>0</v>
      </c>
      <c r="D353" s="233">
        <v>45</v>
      </c>
      <c r="E353" s="233">
        <v>0</v>
      </c>
      <c r="F353" s="233">
        <v>75</v>
      </c>
      <c r="G353" s="233" t="s">
        <v>1676</v>
      </c>
      <c r="H353" s="233">
        <v>0</v>
      </c>
      <c r="I353" s="233">
        <v>720</v>
      </c>
      <c r="J353" s="233">
        <v>0</v>
      </c>
      <c r="K353" s="233">
        <v>0</v>
      </c>
      <c r="L353" s="233">
        <v>0</v>
      </c>
      <c r="M353" s="233">
        <v>0</v>
      </c>
      <c r="N353" s="233">
        <v>0</v>
      </c>
      <c r="O353" s="233">
        <v>0</v>
      </c>
      <c r="P353" s="233"/>
      <c r="Q353" s="233">
        <v>0</v>
      </c>
      <c r="R353" s="233">
        <v>0</v>
      </c>
      <c r="S353" s="233">
        <v>0</v>
      </c>
      <c r="T353" s="233">
        <v>0</v>
      </c>
      <c r="U353" s="233">
        <v>0</v>
      </c>
      <c r="V353" s="233" t="s">
        <v>1676</v>
      </c>
      <c r="W353" s="233">
        <v>0</v>
      </c>
      <c r="X353" s="233">
        <v>0</v>
      </c>
      <c r="Y353" s="233">
        <v>0</v>
      </c>
      <c r="Z353" s="233">
        <v>0</v>
      </c>
      <c r="AA353" s="233">
        <v>0</v>
      </c>
      <c r="AB353" s="233">
        <v>0</v>
      </c>
      <c r="AC353" s="233">
        <v>0</v>
      </c>
      <c r="AD353" s="233">
        <v>0</v>
      </c>
      <c r="AE353" s="233">
        <v>0</v>
      </c>
      <c r="AF353" s="233">
        <v>0</v>
      </c>
      <c r="AG353" s="233">
        <v>0</v>
      </c>
      <c r="AH353" s="233">
        <v>0</v>
      </c>
      <c r="AI353" s="233">
        <v>1060</v>
      </c>
      <c r="AJ353" s="233">
        <v>0</v>
      </c>
      <c r="AK353" s="233" t="s">
        <v>1676</v>
      </c>
      <c r="AL353" s="233">
        <v>0</v>
      </c>
      <c r="AM353" s="233"/>
      <c r="AN353" s="233">
        <v>0</v>
      </c>
      <c r="AO353" s="233">
        <v>0</v>
      </c>
      <c r="AP353" s="233">
        <v>0</v>
      </c>
      <c r="AQ353" s="233">
        <v>0</v>
      </c>
      <c r="AR353" s="233">
        <v>0</v>
      </c>
      <c r="AS353" s="233">
        <v>0</v>
      </c>
      <c r="AT353" s="233">
        <v>0</v>
      </c>
      <c r="AU353" s="233">
        <v>0</v>
      </c>
      <c r="AV353" s="233">
        <v>0</v>
      </c>
      <c r="AW353" s="233">
        <v>0</v>
      </c>
      <c r="AX353" s="233">
        <v>0</v>
      </c>
      <c r="AY353" s="233">
        <v>0</v>
      </c>
      <c r="AZ353" s="233">
        <v>0</v>
      </c>
      <c r="BA353" s="233">
        <v>0</v>
      </c>
      <c r="BB353" s="233">
        <v>0</v>
      </c>
      <c r="BC353" s="233">
        <v>0</v>
      </c>
      <c r="BD353" s="233">
        <v>0</v>
      </c>
      <c r="BE353" s="233">
        <v>0</v>
      </c>
      <c r="BF353" s="233">
        <v>0</v>
      </c>
      <c r="BG353" s="233">
        <v>0</v>
      </c>
      <c r="BH353" s="233">
        <v>25</v>
      </c>
      <c r="BI353" s="233">
        <v>0</v>
      </c>
      <c r="BJ353" s="233">
        <v>860</v>
      </c>
      <c r="BK353" s="233">
        <v>0</v>
      </c>
      <c r="BL353" s="233">
        <v>0</v>
      </c>
      <c r="BM353" s="233">
        <v>0</v>
      </c>
      <c r="BN353" s="233">
        <v>0</v>
      </c>
      <c r="BO353" s="233">
        <v>0</v>
      </c>
      <c r="BP353" s="233">
        <v>0</v>
      </c>
      <c r="BQ353" s="233">
        <v>0</v>
      </c>
      <c r="BR353" s="233">
        <v>0</v>
      </c>
      <c r="BS353" s="233">
        <v>0</v>
      </c>
      <c r="BT353" s="233">
        <v>0</v>
      </c>
      <c r="BU353" s="233">
        <v>0</v>
      </c>
      <c r="BV353" s="233">
        <v>0</v>
      </c>
      <c r="BW353" s="233">
        <v>0</v>
      </c>
      <c r="BX353" s="233">
        <v>0</v>
      </c>
      <c r="BY353" s="233">
        <v>0</v>
      </c>
      <c r="BZ353" s="233">
        <v>0</v>
      </c>
      <c r="CA353" s="233">
        <v>0</v>
      </c>
      <c r="CB353" s="343"/>
      <c r="CC353" s="343">
        <v>0</v>
      </c>
      <c r="CD353" s="346"/>
      <c r="CE353" s="253">
        <v>0</v>
      </c>
      <c r="CF353" s="233">
        <v>0</v>
      </c>
      <c r="CG353" s="233">
        <v>0</v>
      </c>
      <c r="CH353" s="233">
        <v>0</v>
      </c>
      <c r="CI353" s="234">
        <v>0</v>
      </c>
    </row>
    <row r="354" spans="1:87" s="145" customFormat="1" x14ac:dyDescent="0.2">
      <c r="A354" s="337" t="s">
        <v>1532</v>
      </c>
      <c r="B354" s="334" t="s">
        <v>2003</v>
      </c>
      <c r="C354" s="232">
        <v>115</v>
      </c>
      <c r="D354" s="233">
        <v>0</v>
      </c>
      <c r="E354" s="233">
        <v>0</v>
      </c>
      <c r="F354" s="233">
        <v>0</v>
      </c>
      <c r="G354" s="233">
        <v>0</v>
      </c>
      <c r="H354" s="233">
        <v>0</v>
      </c>
      <c r="I354" s="233">
        <v>0</v>
      </c>
      <c r="J354" s="233">
        <v>0</v>
      </c>
      <c r="K354" s="233">
        <v>0</v>
      </c>
      <c r="L354" s="233">
        <v>0</v>
      </c>
      <c r="M354" s="233">
        <v>0</v>
      </c>
      <c r="N354" s="233">
        <v>0</v>
      </c>
      <c r="O354" s="233">
        <v>0</v>
      </c>
      <c r="P354" s="233"/>
      <c r="Q354" s="233">
        <v>0</v>
      </c>
      <c r="R354" s="233">
        <v>0</v>
      </c>
      <c r="S354" s="233">
        <v>0</v>
      </c>
      <c r="T354" s="233">
        <v>0</v>
      </c>
      <c r="U354" s="233">
        <v>0</v>
      </c>
      <c r="V354" s="233">
        <v>0</v>
      </c>
      <c r="W354" s="233">
        <v>0</v>
      </c>
      <c r="X354" s="233">
        <v>0</v>
      </c>
      <c r="Y354" s="233">
        <v>0</v>
      </c>
      <c r="Z354" s="233">
        <v>0</v>
      </c>
      <c r="AA354" s="233">
        <v>0</v>
      </c>
      <c r="AB354" s="233">
        <v>0</v>
      </c>
      <c r="AC354" s="233">
        <v>0</v>
      </c>
      <c r="AD354" s="233">
        <v>0</v>
      </c>
      <c r="AE354" s="233">
        <v>0</v>
      </c>
      <c r="AF354" s="233">
        <v>0</v>
      </c>
      <c r="AG354" s="233">
        <v>0</v>
      </c>
      <c r="AH354" s="233">
        <v>0</v>
      </c>
      <c r="AI354" s="233">
        <v>25</v>
      </c>
      <c r="AJ354" s="233">
        <v>0</v>
      </c>
      <c r="AK354" s="233">
        <v>0</v>
      </c>
      <c r="AL354" s="233">
        <v>0</v>
      </c>
      <c r="AM354" s="233"/>
      <c r="AN354" s="233">
        <v>0</v>
      </c>
      <c r="AO354" s="233">
        <v>0</v>
      </c>
      <c r="AP354" s="233">
        <v>0</v>
      </c>
      <c r="AQ354" s="233">
        <v>0</v>
      </c>
      <c r="AR354" s="233">
        <v>0</v>
      </c>
      <c r="AS354" s="233">
        <v>0</v>
      </c>
      <c r="AT354" s="233">
        <v>0</v>
      </c>
      <c r="AU354" s="233">
        <v>0</v>
      </c>
      <c r="AV354" s="233">
        <v>0</v>
      </c>
      <c r="AW354" s="233">
        <v>0</v>
      </c>
      <c r="AX354" s="233">
        <v>0</v>
      </c>
      <c r="AY354" s="233">
        <v>0</v>
      </c>
      <c r="AZ354" s="233">
        <v>0</v>
      </c>
      <c r="BA354" s="233">
        <v>0</v>
      </c>
      <c r="BB354" s="233">
        <v>0</v>
      </c>
      <c r="BC354" s="233">
        <v>0</v>
      </c>
      <c r="BD354" s="233">
        <v>0</v>
      </c>
      <c r="BE354" s="233">
        <v>0</v>
      </c>
      <c r="BF354" s="233">
        <v>0</v>
      </c>
      <c r="BG354" s="233">
        <v>0</v>
      </c>
      <c r="BH354" s="233">
        <v>0</v>
      </c>
      <c r="BI354" s="233">
        <v>0</v>
      </c>
      <c r="BJ354" s="233" t="s">
        <v>1676</v>
      </c>
      <c r="BK354" s="233">
        <v>0</v>
      </c>
      <c r="BL354" s="233">
        <v>0</v>
      </c>
      <c r="BM354" s="233">
        <v>0</v>
      </c>
      <c r="BN354" s="233">
        <v>0</v>
      </c>
      <c r="BO354" s="233">
        <v>0</v>
      </c>
      <c r="BP354" s="233">
        <v>0</v>
      </c>
      <c r="BQ354" s="233">
        <v>0</v>
      </c>
      <c r="BR354" s="233">
        <v>0</v>
      </c>
      <c r="BS354" s="233">
        <v>0</v>
      </c>
      <c r="BT354" s="233">
        <v>0</v>
      </c>
      <c r="BU354" s="233">
        <v>0</v>
      </c>
      <c r="BV354" s="233">
        <v>0</v>
      </c>
      <c r="BW354" s="233">
        <v>0</v>
      </c>
      <c r="BX354" s="233">
        <v>0</v>
      </c>
      <c r="BY354" s="233">
        <v>0</v>
      </c>
      <c r="BZ354" s="233">
        <v>0</v>
      </c>
      <c r="CA354" s="233">
        <v>0</v>
      </c>
      <c r="CB354" s="343"/>
      <c r="CC354" s="343">
        <v>0</v>
      </c>
      <c r="CD354" s="346"/>
      <c r="CE354" s="253">
        <v>0</v>
      </c>
      <c r="CF354" s="233">
        <v>0</v>
      </c>
      <c r="CG354" s="233">
        <v>0</v>
      </c>
      <c r="CH354" s="233">
        <v>0</v>
      </c>
      <c r="CI354" s="234">
        <v>0</v>
      </c>
    </row>
    <row r="355" spans="1:87" s="145" customFormat="1" x14ac:dyDescent="0.2">
      <c r="A355" s="337" t="s">
        <v>608</v>
      </c>
      <c r="B355" s="334" t="s">
        <v>2004</v>
      </c>
      <c r="C355" s="232">
        <v>0</v>
      </c>
      <c r="D355" s="233">
        <v>0</v>
      </c>
      <c r="E355" s="233">
        <v>0</v>
      </c>
      <c r="F355" s="233">
        <v>0</v>
      </c>
      <c r="G355" s="233">
        <v>0</v>
      </c>
      <c r="H355" s="233">
        <v>0</v>
      </c>
      <c r="I355" s="233">
        <v>0</v>
      </c>
      <c r="J355" s="233">
        <v>0</v>
      </c>
      <c r="K355" s="233">
        <v>0</v>
      </c>
      <c r="L355" s="233">
        <v>0</v>
      </c>
      <c r="M355" s="233">
        <v>0</v>
      </c>
      <c r="N355" s="233">
        <v>0</v>
      </c>
      <c r="O355" s="233">
        <v>0</v>
      </c>
      <c r="P355" s="233"/>
      <c r="Q355" s="233">
        <v>0</v>
      </c>
      <c r="R355" s="233">
        <v>0</v>
      </c>
      <c r="S355" s="233">
        <v>0</v>
      </c>
      <c r="T355" s="233">
        <v>0</v>
      </c>
      <c r="U355" s="233">
        <v>0</v>
      </c>
      <c r="V355" s="233">
        <v>0</v>
      </c>
      <c r="W355" s="233">
        <v>0</v>
      </c>
      <c r="X355" s="233">
        <v>0</v>
      </c>
      <c r="Y355" s="233">
        <v>0</v>
      </c>
      <c r="Z355" s="233">
        <v>0</v>
      </c>
      <c r="AA355" s="233">
        <v>0</v>
      </c>
      <c r="AB355" s="233">
        <v>0</v>
      </c>
      <c r="AC355" s="233">
        <v>0</v>
      </c>
      <c r="AD355" s="233">
        <v>0</v>
      </c>
      <c r="AE355" s="233">
        <v>0</v>
      </c>
      <c r="AF355" s="233">
        <v>0</v>
      </c>
      <c r="AG355" s="233">
        <v>0</v>
      </c>
      <c r="AH355" s="233">
        <v>0</v>
      </c>
      <c r="AI355" s="233">
        <v>345</v>
      </c>
      <c r="AJ355" s="233">
        <v>0</v>
      </c>
      <c r="AK355" s="233">
        <v>0</v>
      </c>
      <c r="AL355" s="233">
        <v>0</v>
      </c>
      <c r="AM355" s="233"/>
      <c r="AN355" s="233">
        <v>0</v>
      </c>
      <c r="AO355" s="233">
        <v>0</v>
      </c>
      <c r="AP355" s="233">
        <v>0</v>
      </c>
      <c r="AQ355" s="233">
        <v>0</v>
      </c>
      <c r="AR355" s="233">
        <v>0</v>
      </c>
      <c r="AS355" s="233">
        <v>0</v>
      </c>
      <c r="AT355" s="233">
        <v>0</v>
      </c>
      <c r="AU355" s="233">
        <v>0</v>
      </c>
      <c r="AV355" s="233">
        <v>0</v>
      </c>
      <c r="AW355" s="233">
        <v>0</v>
      </c>
      <c r="AX355" s="233">
        <v>0</v>
      </c>
      <c r="AY355" s="233">
        <v>0</v>
      </c>
      <c r="AZ355" s="233">
        <v>0</v>
      </c>
      <c r="BA355" s="233">
        <v>0</v>
      </c>
      <c r="BB355" s="233">
        <v>670</v>
      </c>
      <c r="BC355" s="233">
        <v>0</v>
      </c>
      <c r="BD355" s="233">
        <v>0</v>
      </c>
      <c r="BE355" s="233">
        <v>0</v>
      </c>
      <c r="BF355" s="233">
        <v>0</v>
      </c>
      <c r="BG355" s="233">
        <v>0</v>
      </c>
      <c r="BH355" s="233">
        <v>0</v>
      </c>
      <c r="BI355" s="233">
        <v>0</v>
      </c>
      <c r="BJ355" s="233">
        <v>90</v>
      </c>
      <c r="BK355" s="233">
        <v>0</v>
      </c>
      <c r="BL355" s="233">
        <v>0</v>
      </c>
      <c r="BM355" s="233">
        <v>0</v>
      </c>
      <c r="BN355" s="233">
        <v>0</v>
      </c>
      <c r="BO355" s="233">
        <v>0</v>
      </c>
      <c r="BP355" s="233">
        <v>0</v>
      </c>
      <c r="BQ355" s="233">
        <v>0</v>
      </c>
      <c r="BR355" s="233">
        <v>0</v>
      </c>
      <c r="BS355" s="233">
        <v>0</v>
      </c>
      <c r="BT355" s="233">
        <v>0</v>
      </c>
      <c r="BU355" s="233">
        <v>0</v>
      </c>
      <c r="BV355" s="233">
        <v>0</v>
      </c>
      <c r="BW355" s="233">
        <v>0</v>
      </c>
      <c r="BX355" s="233">
        <v>0</v>
      </c>
      <c r="BY355" s="233">
        <v>0</v>
      </c>
      <c r="BZ355" s="233">
        <v>0</v>
      </c>
      <c r="CA355" s="233">
        <v>0</v>
      </c>
      <c r="CB355" s="343"/>
      <c r="CC355" s="343">
        <v>0</v>
      </c>
      <c r="CD355" s="346"/>
      <c r="CE355" s="253">
        <v>0</v>
      </c>
      <c r="CF355" s="233">
        <v>0</v>
      </c>
      <c r="CG355" s="233">
        <v>0</v>
      </c>
      <c r="CH355" s="233">
        <v>0</v>
      </c>
      <c r="CI355" s="234">
        <v>0</v>
      </c>
    </row>
    <row r="356" spans="1:87" s="145" customFormat="1" x14ac:dyDescent="0.2">
      <c r="A356" s="337" t="s">
        <v>418</v>
      </c>
      <c r="B356" s="334" t="s">
        <v>2005</v>
      </c>
      <c r="C356" s="232">
        <v>0</v>
      </c>
      <c r="D356" s="233">
        <v>0</v>
      </c>
      <c r="E356" s="233">
        <v>0</v>
      </c>
      <c r="F356" s="233">
        <v>0</v>
      </c>
      <c r="G356" s="233">
        <v>0</v>
      </c>
      <c r="H356" s="233">
        <v>0</v>
      </c>
      <c r="I356" s="233">
        <v>0</v>
      </c>
      <c r="J356" s="233">
        <v>0</v>
      </c>
      <c r="K356" s="233">
        <v>0</v>
      </c>
      <c r="L356" s="233">
        <v>0</v>
      </c>
      <c r="M356" s="233">
        <v>0</v>
      </c>
      <c r="N356" s="233">
        <v>0</v>
      </c>
      <c r="O356" s="233">
        <v>0</v>
      </c>
      <c r="P356" s="233"/>
      <c r="Q356" s="233">
        <v>0</v>
      </c>
      <c r="R356" s="233">
        <v>0</v>
      </c>
      <c r="S356" s="233">
        <v>0</v>
      </c>
      <c r="T356" s="233">
        <v>0</v>
      </c>
      <c r="U356" s="233">
        <v>0</v>
      </c>
      <c r="V356" s="233">
        <v>0</v>
      </c>
      <c r="W356" s="233">
        <v>0</v>
      </c>
      <c r="X356" s="233">
        <v>0</v>
      </c>
      <c r="Y356" s="233">
        <v>0</v>
      </c>
      <c r="Z356" s="233">
        <v>2400</v>
      </c>
      <c r="AA356" s="233">
        <v>0</v>
      </c>
      <c r="AB356" s="233">
        <v>0</v>
      </c>
      <c r="AC356" s="233">
        <v>0</v>
      </c>
      <c r="AD356" s="233">
        <v>0</v>
      </c>
      <c r="AE356" s="233">
        <v>0</v>
      </c>
      <c r="AF356" s="233">
        <v>0</v>
      </c>
      <c r="AG356" s="233">
        <v>0</v>
      </c>
      <c r="AH356" s="233">
        <v>0</v>
      </c>
      <c r="AI356" s="233">
        <v>0</v>
      </c>
      <c r="AJ356" s="233">
        <v>0</v>
      </c>
      <c r="AK356" s="233">
        <v>0</v>
      </c>
      <c r="AL356" s="233">
        <v>0</v>
      </c>
      <c r="AM356" s="233"/>
      <c r="AN356" s="233">
        <v>0</v>
      </c>
      <c r="AO356" s="233">
        <v>0</v>
      </c>
      <c r="AP356" s="233">
        <v>0</v>
      </c>
      <c r="AQ356" s="233">
        <v>0</v>
      </c>
      <c r="AR356" s="233">
        <v>0</v>
      </c>
      <c r="AS356" s="233">
        <v>0</v>
      </c>
      <c r="AT356" s="233">
        <v>0</v>
      </c>
      <c r="AU356" s="233">
        <v>0</v>
      </c>
      <c r="AV356" s="233">
        <v>0</v>
      </c>
      <c r="AW356" s="233">
        <v>0</v>
      </c>
      <c r="AX356" s="233">
        <v>0</v>
      </c>
      <c r="AY356" s="233">
        <v>0</v>
      </c>
      <c r="AZ356" s="233">
        <v>0</v>
      </c>
      <c r="BA356" s="233">
        <v>0</v>
      </c>
      <c r="BB356" s="233">
        <v>0</v>
      </c>
      <c r="BC356" s="233">
        <v>0</v>
      </c>
      <c r="BD356" s="233">
        <v>0</v>
      </c>
      <c r="BE356" s="233">
        <v>0</v>
      </c>
      <c r="BF356" s="233">
        <v>0</v>
      </c>
      <c r="BG356" s="233">
        <v>0</v>
      </c>
      <c r="BH356" s="233">
        <v>0</v>
      </c>
      <c r="BI356" s="233">
        <v>0</v>
      </c>
      <c r="BJ356" s="233">
        <v>0</v>
      </c>
      <c r="BK356" s="233">
        <v>0</v>
      </c>
      <c r="BL356" s="233">
        <v>10</v>
      </c>
      <c r="BM356" s="233">
        <v>1175</v>
      </c>
      <c r="BN356" s="233">
        <v>45</v>
      </c>
      <c r="BO356" s="233">
        <v>0</v>
      </c>
      <c r="BP356" s="233">
        <v>0</v>
      </c>
      <c r="BQ356" s="233">
        <v>150</v>
      </c>
      <c r="BR356" s="233">
        <v>0</v>
      </c>
      <c r="BS356" s="233">
        <v>0</v>
      </c>
      <c r="BT356" s="233">
        <v>0</v>
      </c>
      <c r="BU356" s="233">
        <v>0</v>
      </c>
      <c r="BV356" s="233">
        <v>0</v>
      </c>
      <c r="BW356" s="233">
        <v>0</v>
      </c>
      <c r="BX356" s="233">
        <v>0</v>
      </c>
      <c r="BY356" s="233">
        <v>0</v>
      </c>
      <c r="BZ356" s="233">
        <v>0</v>
      </c>
      <c r="CA356" s="233">
        <v>0</v>
      </c>
      <c r="CB356" s="343"/>
      <c r="CC356" s="343">
        <v>0</v>
      </c>
      <c r="CD356" s="346"/>
      <c r="CE356" s="253">
        <v>0</v>
      </c>
      <c r="CF356" s="233">
        <v>0</v>
      </c>
      <c r="CG356" s="233">
        <v>0</v>
      </c>
      <c r="CH356" s="233">
        <v>0</v>
      </c>
      <c r="CI356" s="234">
        <v>165</v>
      </c>
    </row>
    <row r="357" spans="1:87" s="145" customFormat="1" x14ac:dyDescent="0.2">
      <c r="A357" s="337" t="s">
        <v>788</v>
      </c>
      <c r="B357" s="334" t="s">
        <v>2006</v>
      </c>
      <c r="C357" s="232">
        <v>0</v>
      </c>
      <c r="D357" s="233">
        <v>10</v>
      </c>
      <c r="E357" s="233">
        <v>0</v>
      </c>
      <c r="F357" s="233">
        <v>345</v>
      </c>
      <c r="G357" s="233">
        <v>0</v>
      </c>
      <c r="H357" s="233">
        <v>545</v>
      </c>
      <c r="I357" s="233">
        <v>20</v>
      </c>
      <c r="J357" s="233">
        <v>0</v>
      </c>
      <c r="K357" s="233">
        <v>0</v>
      </c>
      <c r="L357" s="233">
        <v>0</v>
      </c>
      <c r="M357" s="233">
        <v>0</v>
      </c>
      <c r="N357" s="233">
        <v>0</v>
      </c>
      <c r="O357" s="233">
        <v>0</v>
      </c>
      <c r="P357" s="233"/>
      <c r="Q357" s="233">
        <v>0</v>
      </c>
      <c r="R357" s="233">
        <v>0</v>
      </c>
      <c r="S357" s="233">
        <v>800</v>
      </c>
      <c r="T357" s="233">
        <v>0</v>
      </c>
      <c r="U357" s="233">
        <v>0</v>
      </c>
      <c r="V357" s="233">
        <v>0</v>
      </c>
      <c r="W357" s="233">
        <v>0</v>
      </c>
      <c r="X357" s="233">
        <v>0</v>
      </c>
      <c r="Y357" s="233">
        <v>0</v>
      </c>
      <c r="Z357" s="233" t="s">
        <v>1676</v>
      </c>
      <c r="AA357" s="233">
        <v>0</v>
      </c>
      <c r="AB357" s="233">
        <v>0</v>
      </c>
      <c r="AC357" s="233" t="s">
        <v>1676</v>
      </c>
      <c r="AD357" s="233">
        <v>0</v>
      </c>
      <c r="AE357" s="233">
        <v>0</v>
      </c>
      <c r="AF357" s="233">
        <v>0</v>
      </c>
      <c r="AG357" s="233">
        <v>0</v>
      </c>
      <c r="AH357" s="233">
        <v>0</v>
      </c>
      <c r="AI357" s="233">
        <v>0</v>
      </c>
      <c r="AJ357" s="233">
        <v>0</v>
      </c>
      <c r="AK357" s="233">
        <v>0</v>
      </c>
      <c r="AL357" s="233">
        <v>0</v>
      </c>
      <c r="AM357" s="233"/>
      <c r="AN357" s="233">
        <v>0</v>
      </c>
      <c r="AO357" s="233">
        <v>0</v>
      </c>
      <c r="AP357" s="233">
        <v>0</v>
      </c>
      <c r="AQ357" s="233">
        <v>0</v>
      </c>
      <c r="AR357" s="233">
        <v>0</v>
      </c>
      <c r="AS357" s="233">
        <v>0</v>
      </c>
      <c r="AT357" s="233">
        <v>0</v>
      </c>
      <c r="AU357" s="233">
        <v>0</v>
      </c>
      <c r="AV357" s="233">
        <v>0</v>
      </c>
      <c r="AW357" s="233">
        <v>0</v>
      </c>
      <c r="AX357" s="233">
        <v>0</v>
      </c>
      <c r="AY357" s="233">
        <v>0</v>
      </c>
      <c r="AZ357" s="233">
        <v>0</v>
      </c>
      <c r="BA357" s="233">
        <v>0</v>
      </c>
      <c r="BB357" s="233">
        <v>0</v>
      </c>
      <c r="BC357" s="233">
        <v>0</v>
      </c>
      <c r="BD357" s="233">
        <v>0</v>
      </c>
      <c r="BE357" s="233">
        <v>0</v>
      </c>
      <c r="BF357" s="233">
        <v>0</v>
      </c>
      <c r="BG357" s="233">
        <v>0</v>
      </c>
      <c r="BH357" s="233" t="s">
        <v>1676</v>
      </c>
      <c r="BI357" s="233">
        <v>0</v>
      </c>
      <c r="BJ357" s="233">
        <v>0</v>
      </c>
      <c r="BK357" s="233">
        <v>0</v>
      </c>
      <c r="BL357" s="233">
        <v>0</v>
      </c>
      <c r="BM357" s="233">
        <v>0</v>
      </c>
      <c r="BN357" s="233">
        <v>0</v>
      </c>
      <c r="BO357" s="233">
        <v>0</v>
      </c>
      <c r="BP357" s="233">
        <v>0</v>
      </c>
      <c r="BQ357" s="233">
        <v>0</v>
      </c>
      <c r="BR357" s="233">
        <v>0</v>
      </c>
      <c r="BS357" s="233">
        <v>0</v>
      </c>
      <c r="BT357" s="233">
        <v>0</v>
      </c>
      <c r="BU357" s="233">
        <v>0</v>
      </c>
      <c r="BV357" s="233">
        <v>0</v>
      </c>
      <c r="BW357" s="233">
        <v>0</v>
      </c>
      <c r="BX357" s="233">
        <v>0</v>
      </c>
      <c r="BY357" s="233">
        <v>0</v>
      </c>
      <c r="BZ357" s="233">
        <v>0</v>
      </c>
      <c r="CA357" s="233">
        <v>0</v>
      </c>
      <c r="CB357" s="343"/>
      <c r="CC357" s="343">
        <v>0</v>
      </c>
      <c r="CD357" s="346"/>
      <c r="CE357" s="253">
        <v>0</v>
      </c>
      <c r="CF357" s="233">
        <v>0</v>
      </c>
      <c r="CG357" s="233">
        <v>0</v>
      </c>
      <c r="CH357" s="233">
        <v>0</v>
      </c>
      <c r="CI357" s="234">
        <v>0</v>
      </c>
    </row>
    <row r="358" spans="1:87" s="145" customFormat="1" x14ac:dyDescent="0.2">
      <c r="A358" s="337" t="s">
        <v>1330</v>
      </c>
      <c r="B358" s="334" t="s">
        <v>2007</v>
      </c>
      <c r="C358" s="232">
        <v>0</v>
      </c>
      <c r="D358" s="233">
        <v>0</v>
      </c>
      <c r="E358" s="233">
        <v>0</v>
      </c>
      <c r="F358" s="233">
        <v>0</v>
      </c>
      <c r="G358" s="233">
        <v>0</v>
      </c>
      <c r="H358" s="233">
        <v>0</v>
      </c>
      <c r="I358" s="233">
        <v>0</v>
      </c>
      <c r="J358" s="233">
        <v>0</v>
      </c>
      <c r="K358" s="233">
        <v>0</v>
      </c>
      <c r="L358" s="233">
        <v>0</v>
      </c>
      <c r="M358" s="233">
        <v>0</v>
      </c>
      <c r="N358" s="233">
        <v>0</v>
      </c>
      <c r="O358" s="233">
        <v>0</v>
      </c>
      <c r="P358" s="233"/>
      <c r="Q358" s="233">
        <v>0</v>
      </c>
      <c r="R358" s="233">
        <v>0</v>
      </c>
      <c r="S358" s="233">
        <v>0</v>
      </c>
      <c r="T358" s="233">
        <v>0</v>
      </c>
      <c r="U358" s="233">
        <v>0</v>
      </c>
      <c r="V358" s="233">
        <v>0</v>
      </c>
      <c r="W358" s="233">
        <v>0</v>
      </c>
      <c r="X358" s="233">
        <v>0</v>
      </c>
      <c r="Y358" s="233">
        <v>0</v>
      </c>
      <c r="Z358" s="233">
        <v>0</v>
      </c>
      <c r="AA358" s="233">
        <v>0</v>
      </c>
      <c r="AB358" s="233">
        <v>0</v>
      </c>
      <c r="AC358" s="233">
        <v>0</v>
      </c>
      <c r="AD358" s="233">
        <v>0</v>
      </c>
      <c r="AE358" s="233">
        <v>0</v>
      </c>
      <c r="AF358" s="233">
        <v>0</v>
      </c>
      <c r="AG358" s="233">
        <v>0</v>
      </c>
      <c r="AH358" s="233">
        <v>0</v>
      </c>
      <c r="AI358" s="233">
        <v>285</v>
      </c>
      <c r="AJ358" s="233">
        <v>0</v>
      </c>
      <c r="AK358" s="233">
        <v>0</v>
      </c>
      <c r="AL358" s="233">
        <v>0</v>
      </c>
      <c r="AM358" s="233"/>
      <c r="AN358" s="233">
        <v>0</v>
      </c>
      <c r="AO358" s="233">
        <v>0</v>
      </c>
      <c r="AP358" s="233">
        <v>0</v>
      </c>
      <c r="AQ358" s="233">
        <v>0</v>
      </c>
      <c r="AR358" s="233">
        <v>0</v>
      </c>
      <c r="AS358" s="233">
        <v>0</v>
      </c>
      <c r="AT358" s="233">
        <v>0</v>
      </c>
      <c r="AU358" s="233">
        <v>0</v>
      </c>
      <c r="AV358" s="233">
        <v>0</v>
      </c>
      <c r="AW358" s="233">
        <v>0</v>
      </c>
      <c r="AX358" s="233">
        <v>0</v>
      </c>
      <c r="AY358" s="233">
        <v>0</v>
      </c>
      <c r="AZ358" s="233">
        <v>0</v>
      </c>
      <c r="BA358" s="233">
        <v>0</v>
      </c>
      <c r="BB358" s="233">
        <v>0</v>
      </c>
      <c r="BC358" s="233">
        <v>0</v>
      </c>
      <c r="BD358" s="233">
        <v>0</v>
      </c>
      <c r="BE358" s="233">
        <v>0</v>
      </c>
      <c r="BF358" s="233">
        <v>0</v>
      </c>
      <c r="BG358" s="233">
        <v>0</v>
      </c>
      <c r="BH358" s="233">
        <v>0</v>
      </c>
      <c r="BI358" s="233">
        <v>0</v>
      </c>
      <c r="BJ358" s="233">
        <v>0</v>
      </c>
      <c r="BK358" s="233">
        <v>0</v>
      </c>
      <c r="BL358" s="233">
        <v>0</v>
      </c>
      <c r="BM358" s="233">
        <v>0</v>
      </c>
      <c r="BN358" s="233">
        <v>0</v>
      </c>
      <c r="BO358" s="233">
        <v>0</v>
      </c>
      <c r="BP358" s="233">
        <v>0</v>
      </c>
      <c r="BQ358" s="233">
        <v>0</v>
      </c>
      <c r="BR358" s="233">
        <v>0</v>
      </c>
      <c r="BS358" s="233">
        <v>0</v>
      </c>
      <c r="BT358" s="233">
        <v>0</v>
      </c>
      <c r="BU358" s="233">
        <v>0</v>
      </c>
      <c r="BV358" s="233">
        <v>0</v>
      </c>
      <c r="BW358" s="233">
        <v>0</v>
      </c>
      <c r="BX358" s="233">
        <v>0</v>
      </c>
      <c r="BY358" s="233">
        <v>0</v>
      </c>
      <c r="BZ358" s="233">
        <v>0</v>
      </c>
      <c r="CA358" s="233">
        <v>0</v>
      </c>
      <c r="CB358" s="343"/>
      <c r="CC358" s="343">
        <v>0</v>
      </c>
      <c r="CD358" s="346"/>
      <c r="CE358" s="253">
        <v>0</v>
      </c>
      <c r="CF358" s="233">
        <v>0</v>
      </c>
      <c r="CG358" s="233">
        <v>0</v>
      </c>
      <c r="CH358" s="233">
        <v>0</v>
      </c>
      <c r="CI358" s="234">
        <v>0</v>
      </c>
    </row>
    <row r="359" spans="1:87" s="145" customFormat="1" x14ac:dyDescent="0.2">
      <c r="A359" s="337" t="s">
        <v>207</v>
      </c>
      <c r="B359" s="334" t="s">
        <v>2008</v>
      </c>
      <c r="C359" s="232">
        <v>0</v>
      </c>
      <c r="D359" s="233">
        <v>13445</v>
      </c>
      <c r="E359" s="233">
        <v>5475</v>
      </c>
      <c r="F359" s="233">
        <v>9720</v>
      </c>
      <c r="G359" s="233">
        <v>3630</v>
      </c>
      <c r="H359" s="233">
        <v>5295</v>
      </c>
      <c r="I359" s="233">
        <v>3305</v>
      </c>
      <c r="J359" s="233" t="s">
        <v>1676</v>
      </c>
      <c r="K359" s="233">
        <v>0</v>
      </c>
      <c r="L359" s="233">
        <v>0</v>
      </c>
      <c r="M359" s="233">
        <v>0</v>
      </c>
      <c r="N359" s="233">
        <v>0</v>
      </c>
      <c r="O359" s="233">
        <v>0</v>
      </c>
      <c r="P359" s="233"/>
      <c r="Q359" s="233">
        <v>0</v>
      </c>
      <c r="R359" s="233">
        <v>1595</v>
      </c>
      <c r="S359" s="233">
        <v>6405</v>
      </c>
      <c r="T359" s="233">
        <v>2305</v>
      </c>
      <c r="U359" s="233">
        <v>0</v>
      </c>
      <c r="V359" s="233">
        <v>1370</v>
      </c>
      <c r="W359" s="233">
        <v>2155</v>
      </c>
      <c r="X359" s="233">
        <v>1725</v>
      </c>
      <c r="Y359" s="233">
        <v>0</v>
      </c>
      <c r="Z359" s="233">
        <v>29720</v>
      </c>
      <c r="AA359" s="233">
        <v>13735</v>
      </c>
      <c r="AB359" s="233">
        <v>4495</v>
      </c>
      <c r="AC359" s="233">
        <v>8780</v>
      </c>
      <c r="AD359" s="233">
        <v>0</v>
      </c>
      <c r="AE359" s="233">
        <v>0</v>
      </c>
      <c r="AF359" s="233">
        <v>0</v>
      </c>
      <c r="AG359" s="233">
        <v>0</v>
      </c>
      <c r="AH359" s="233">
        <v>0</v>
      </c>
      <c r="AI359" s="233">
        <v>630</v>
      </c>
      <c r="AJ359" s="233" t="s">
        <v>1676</v>
      </c>
      <c r="AK359" s="233">
        <v>6750</v>
      </c>
      <c r="AL359" s="233">
        <v>0</v>
      </c>
      <c r="AM359" s="233"/>
      <c r="AN359" s="233">
        <v>0</v>
      </c>
      <c r="AO359" s="233">
        <v>430</v>
      </c>
      <c r="AP359" s="233">
        <v>4760</v>
      </c>
      <c r="AQ359" s="233">
        <v>600</v>
      </c>
      <c r="AR359" s="233">
        <v>0</v>
      </c>
      <c r="AS359" s="233">
        <v>0</v>
      </c>
      <c r="AT359" s="233">
        <v>2165</v>
      </c>
      <c r="AU359" s="233">
        <v>4540</v>
      </c>
      <c r="AV359" s="233">
        <v>0</v>
      </c>
      <c r="AW359" s="233">
        <v>2975</v>
      </c>
      <c r="AX359" s="233" t="s">
        <v>1676</v>
      </c>
      <c r="AY359" s="233">
        <v>2760</v>
      </c>
      <c r="AZ359" s="233">
        <v>14015</v>
      </c>
      <c r="BA359" s="233">
        <v>0</v>
      </c>
      <c r="BB359" s="233">
        <v>3320</v>
      </c>
      <c r="BC359" s="233">
        <v>0</v>
      </c>
      <c r="BD359" s="233">
        <v>0</v>
      </c>
      <c r="BE359" s="233">
        <v>0</v>
      </c>
      <c r="BF359" s="233">
        <v>0</v>
      </c>
      <c r="BG359" s="233">
        <v>7360</v>
      </c>
      <c r="BH359" s="233">
        <v>3655</v>
      </c>
      <c r="BI359" s="233">
        <v>10</v>
      </c>
      <c r="BJ359" s="233">
        <v>0</v>
      </c>
      <c r="BK359" s="233">
        <v>0</v>
      </c>
      <c r="BL359" s="233">
        <v>0</v>
      </c>
      <c r="BM359" s="233" t="s">
        <v>1676</v>
      </c>
      <c r="BN359" s="233">
        <v>0</v>
      </c>
      <c r="BO359" s="233">
        <v>0</v>
      </c>
      <c r="BP359" s="233" t="s">
        <v>1676</v>
      </c>
      <c r="BQ359" s="233">
        <v>0</v>
      </c>
      <c r="BR359" s="233">
        <v>8650</v>
      </c>
      <c r="BS359" s="233">
        <v>1655</v>
      </c>
      <c r="BT359" s="233">
        <v>0</v>
      </c>
      <c r="BU359" s="233">
        <v>0</v>
      </c>
      <c r="BV359" s="233">
        <v>0</v>
      </c>
      <c r="BW359" s="233">
        <v>0</v>
      </c>
      <c r="BX359" s="233">
        <v>0</v>
      </c>
      <c r="BY359" s="233">
        <v>0</v>
      </c>
      <c r="BZ359" s="233">
        <v>0</v>
      </c>
      <c r="CA359" s="233">
        <v>0</v>
      </c>
      <c r="CB359" s="343"/>
      <c r="CC359" s="343">
        <v>0</v>
      </c>
      <c r="CD359" s="346"/>
      <c r="CE359" s="253">
        <v>0</v>
      </c>
      <c r="CF359" s="233">
        <v>0</v>
      </c>
      <c r="CG359" s="233">
        <v>0</v>
      </c>
      <c r="CH359" s="233">
        <v>0</v>
      </c>
      <c r="CI359" s="234" t="s">
        <v>1676</v>
      </c>
    </row>
    <row r="360" spans="1:87" s="145" customFormat="1" x14ac:dyDescent="0.2">
      <c r="A360" s="337" t="s">
        <v>1644</v>
      </c>
      <c r="B360" s="334" t="s">
        <v>2009</v>
      </c>
      <c r="C360" s="232">
        <v>0</v>
      </c>
      <c r="D360" s="233">
        <v>15930</v>
      </c>
      <c r="E360" s="233">
        <v>9380</v>
      </c>
      <c r="F360" s="233">
        <v>10315</v>
      </c>
      <c r="G360" s="233">
        <v>4695</v>
      </c>
      <c r="H360" s="233">
        <v>15305</v>
      </c>
      <c r="I360" s="233">
        <v>3805</v>
      </c>
      <c r="J360" s="233">
        <v>0</v>
      </c>
      <c r="K360" s="233">
        <v>0</v>
      </c>
      <c r="L360" s="233" t="s">
        <v>1676</v>
      </c>
      <c r="M360" s="233">
        <v>1570</v>
      </c>
      <c r="N360" s="233">
        <v>0</v>
      </c>
      <c r="O360" s="233">
        <v>0</v>
      </c>
      <c r="P360" s="233"/>
      <c r="Q360" s="233">
        <v>0</v>
      </c>
      <c r="R360" s="233">
        <v>0</v>
      </c>
      <c r="S360" s="233">
        <v>0</v>
      </c>
      <c r="T360" s="233">
        <v>0</v>
      </c>
      <c r="U360" s="233">
        <v>0</v>
      </c>
      <c r="V360" s="233">
        <v>17070</v>
      </c>
      <c r="W360" s="233">
        <v>150</v>
      </c>
      <c r="X360" s="233">
        <v>65</v>
      </c>
      <c r="Y360" s="233">
        <v>0</v>
      </c>
      <c r="Z360" s="233">
        <v>0</v>
      </c>
      <c r="AA360" s="233">
        <v>17215</v>
      </c>
      <c r="AB360" s="233">
        <v>6890</v>
      </c>
      <c r="AC360" s="233">
        <v>8355</v>
      </c>
      <c r="AD360" s="233">
        <v>0</v>
      </c>
      <c r="AE360" s="233">
        <v>0</v>
      </c>
      <c r="AF360" s="233">
        <v>0</v>
      </c>
      <c r="AG360" s="233">
        <v>0</v>
      </c>
      <c r="AH360" s="233">
        <v>0</v>
      </c>
      <c r="AI360" s="233">
        <v>100</v>
      </c>
      <c r="AJ360" s="233">
        <v>300</v>
      </c>
      <c r="AK360" s="233">
        <v>7565</v>
      </c>
      <c r="AL360" s="233">
        <v>0</v>
      </c>
      <c r="AM360" s="233"/>
      <c r="AN360" s="233">
        <v>0</v>
      </c>
      <c r="AO360" s="233" t="s">
        <v>1676</v>
      </c>
      <c r="AP360" s="233">
        <v>9605</v>
      </c>
      <c r="AQ360" s="233">
        <v>0</v>
      </c>
      <c r="AR360" s="233">
        <v>0</v>
      </c>
      <c r="AS360" s="233">
        <v>0</v>
      </c>
      <c r="AT360" s="233">
        <v>4200</v>
      </c>
      <c r="AU360" s="233">
        <v>1755</v>
      </c>
      <c r="AV360" s="233">
        <v>0</v>
      </c>
      <c r="AW360" s="233">
        <v>780</v>
      </c>
      <c r="AX360" s="233" t="s">
        <v>1676</v>
      </c>
      <c r="AY360" s="233">
        <v>1320</v>
      </c>
      <c r="AZ360" s="233">
        <v>9990</v>
      </c>
      <c r="BA360" s="233">
        <v>0</v>
      </c>
      <c r="BB360" s="233">
        <v>13940</v>
      </c>
      <c r="BC360" s="233">
        <v>0</v>
      </c>
      <c r="BD360" s="233">
        <v>0</v>
      </c>
      <c r="BE360" s="233">
        <v>0</v>
      </c>
      <c r="BF360" s="233">
        <v>0</v>
      </c>
      <c r="BG360" s="233">
        <v>4575</v>
      </c>
      <c r="BH360" s="233">
        <v>3960</v>
      </c>
      <c r="BI360" s="233">
        <v>0</v>
      </c>
      <c r="BJ360" s="233">
        <v>0</v>
      </c>
      <c r="BK360" s="233">
        <v>0</v>
      </c>
      <c r="BL360" s="233">
        <v>0</v>
      </c>
      <c r="BM360" s="233">
        <v>0</v>
      </c>
      <c r="BN360" s="233">
        <v>0</v>
      </c>
      <c r="BO360" s="233">
        <v>0</v>
      </c>
      <c r="BP360" s="233">
        <v>0</v>
      </c>
      <c r="BQ360" s="233">
        <v>0</v>
      </c>
      <c r="BR360" s="233">
        <v>7840</v>
      </c>
      <c r="BS360" s="233">
        <v>25</v>
      </c>
      <c r="BT360" s="233">
        <v>0</v>
      </c>
      <c r="BU360" s="233">
        <v>0</v>
      </c>
      <c r="BV360" s="233">
        <v>0</v>
      </c>
      <c r="BW360" s="233">
        <v>0</v>
      </c>
      <c r="BX360" s="233">
        <v>0</v>
      </c>
      <c r="BY360" s="233">
        <v>0</v>
      </c>
      <c r="BZ360" s="233">
        <v>0</v>
      </c>
      <c r="CA360" s="233">
        <v>0</v>
      </c>
      <c r="CB360" s="343"/>
      <c r="CC360" s="343">
        <v>0</v>
      </c>
      <c r="CD360" s="346"/>
      <c r="CE360" s="253">
        <v>0</v>
      </c>
      <c r="CF360" s="233">
        <v>0</v>
      </c>
      <c r="CG360" s="233">
        <v>0</v>
      </c>
      <c r="CH360" s="233">
        <v>0</v>
      </c>
      <c r="CI360" s="234">
        <v>0</v>
      </c>
    </row>
    <row r="361" spans="1:87" s="145" customFormat="1" x14ac:dyDescent="0.2">
      <c r="A361" s="337" t="s">
        <v>429</v>
      </c>
      <c r="B361" s="334" t="s">
        <v>2010</v>
      </c>
      <c r="C361" s="232">
        <v>0</v>
      </c>
      <c r="D361" s="233">
        <v>9615</v>
      </c>
      <c r="E361" s="233">
        <v>3345</v>
      </c>
      <c r="F361" s="233">
        <v>6445</v>
      </c>
      <c r="G361" s="233">
        <v>1485</v>
      </c>
      <c r="H361" s="233">
        <v>2450</v>
      </c>
      <c r="I361" s="233">
        <v>530</v>
      </c>
      <c r="J361" s="233">
        <v>0</v>
      </c>
      <c r="K361" s="233">
        <v>0</v>
      </c>
      <c r="L361" s="233">
        <v>0</v>
      </c>
      <c r="M361" s="233" t="s">
        <v>1676</v>
      </c>
      <c r="N361" s="233">
        <v>0</v>
      </c>
      <c r="O361" s="233">
        <v>0</v>
      </c>
      <c r="P361" s="233"/>
      <c r="Q361" s="233">
        <v>0</v>
      </c>
      <c r="R361" s="233" t="s">
        <v>1676</v>
      </c>
      <c r="S361" s="233">
        <v>315</v>
      </c>
      <c r="T361" s="233">
        <v>0</v>
      </c>
      <c r="U361" s="233">
        <v>20</v>
      </c>
      <c r="V361" s="233">
        <v>1470</v>
      </c>
      <c r="W361" s="233">
        <v>170</v>
      </c>
      <c r="X361" s="233">
        <v>0</v>
      </c>
      <c r="Y361" s="233">
        <v>0</v>
      </c>
      <c r="Z361" s="233">
        <v>17500</v>
      </c>
      <c r="AA361" s="233">
        <v>4775</v>
      </c>
      <c r="AB361" s="233">
        <v>885</v>
      </c>
      <c r="AC361" s="233">
        <v>4685</v>
      </c>
      <c r="AD361" s="233">
        <v>0</v>
      </c>
      <c r="AE361" s="233">
        <v>0</v>
      </c>
      <c r="AF361" s="233">
        <v>0</v>
      </c>
      <c r="AG361" s="233">
        <v>0</v>
      </c>
      <c r="AH361" s="233">
        <v>0</v>
      </c>
      <c r="AI361" s="233">
        <v>350</v>
      </c>
      <c r="AJ361" s="233" t="s">
        <v>1676</v>
      </c>
      <c r="AK361" s="233">
        <v>4395</v>
      </c>
      <c r="AL361" s="233">
        <v>0</v>
      </c>
      <c r="AM361" s="233"/>
      <c r="AN361" s="233">
        <v>50</v>
      </c>
      <c r="AO361" s="233">
        <v>295</v>
      </c>
      <c r="AP361" s="233">
        <v>2330</v>
      </c>
      <c r="AQ361" s="233">
        <v>0</v>
      </c>
      <c r="AR361" s="233">
        <v>0</v>
      </c>
      <c r="AS361" s="233">
        <v>0</v>
      </c>
      <c r="AT361" s="233">
        <v>0</v>
      </c>
      <c r="AU361" s="233" t="s">
        <v>1676</v>
      </c>
      <c r="AV361" s="233">
        <v>0</v>
      </c>
      <c r="AW361" s="233">
        <v>0</v>
      </c>
      <c r="AX361" s="233">
        <v>0</v>
      </c>
      <c r="AY361" s="233">
        <v>1045</v>
      </c>
      <c r="AZ361" s="233">
        <v>7100</v>
      </c>
      <c r="BA361" s="233">
        <v>0</v>
      </c>
      <c r="BB361" s="233">
        <v>8675</v>
      </c>
      <c r="BC361" s="233">
        <v>0</v>
      </c>
      <c r="BD361" s="233">
        <v>0</v>
      </c>
      <c r="BE361" s="233">
        <v>0</v>
      </c>
      <c r="BF361" s="233">
        <v>0</v>
      </c>
      <c r="BG361" s="233">
        <v>3560</v>
      </c>
      <c r="BH361" s="233">
        <v>2500</v>
      </c>
      <c r="BI361" s="233">
        <v>1175</v>
      </c>
      <c r="BJ361" s="233">
        <v>235</v>
      </c>
      <c r="BK361" s="233">
        <v>0</v>
      </c>
      <c r="BL361" s="233">
        <v>0</v>
      </c>
      <c r="BM361" s="233">
        <v>0</v>
      </c>
      <c r="BN361" s="233">
        <v>0</v>
      </c>
      <c r="BO361" s="233">
        <v>0</v>
      </c>
      <c r="BP361" s="233">
        <v>0</v>
      </c>
      <c r="BQ361" s="233">
        <v>0</v>
      </c>
      <c r="BR361" s="233">
        <v>5550</v>
      </c>
      <c r="BS361" s="233">
        <v>0</v>
      </c>
      <c r="BT361" s="233">
        <v>0</v>
      </c>
      <c r="BU361" s="233">
        <v>0</v>
      </c>
      <c r="BV361" s="233">
        <v>0</v>
      </c>
      <c r="BW361" s="233">
        <v>85</v>
      </c>
      <c r="BX361" s="233">
        <v>0</v>
      </c>
      <c r="BY361" s="233">
        <v>0</v>
      </c>
      <c r="BZ361" s="233">
        <v>0</v>
      </c>
      <c r="CA361" s="233">
        <v>0</v>
      </c>
      <c r="CB361" s="343"/>
      <c r="CC361" s="343">
        <v>0</v>
      </c>
      <c r="CD361" s="346"/>
      <c r="CE361" s="253">
        <v>0</v>
      </c>
      <c r="CF361" s="233">
        <v>0</v>
      </c>
      <c r="CG361" s="233">
        <v>0</v>
      </c>
      <c r="CH361" s="233">
        <v>0</v>
      </c>
      <c r="CI361" s="234" t="s">
        <v>1676</v>
      </c>
    </row>
    <row r="362" spans="1:87" s="145" customFormat="1" x14ac:dyDescent="0.2">
      <c r="A362" s="337" t="s">
        <v>187</v>
      </c>
      <c r="B362" s="334" t="s">
        <v>2011</v>
      </c>
      <c r="C362" s="232" t="s">
        <v>1676</v>
      </c>
      <c r="D362" s="233">
        <v>0</v>
      </c>
      <c r="E362" s="233">
        <v>0</v>
      </c>
      <c r="F362" s="233">
        <v>0</v>
      </c>
      <c r="G362" s="233">
        <v>0</v>
      </c>
      <c r="H362" s="233">
        <v>0</v>
      </c>
      <c r="I362" s="233">
        <v>0</v>
      </c>
      <c r="J362" s="233">
        <v>0</v>
      </c>
      <c r="K362" s="233">
        <v>0</v>
      </c>
      <c r="L362" s="233">
        <v>0</v>
      </c>
      <c r="M362" s="233">
        <v>0</v>
      </c>
      <c r="N362" s="233">
        <v>0</v>
      </c>
      <c r="O362" s="233">
        <v>0</v>
      </c>
      <c r="P362" s="233"/>
      <c r="Q362" s="233">
        <v>0</v>
      </c>
      <c r="R362" s="233">
        <v>0</v>
      </c>
      <c r="S362" s="233">
        <v>0</v>
      </c>
      <c r="T362" s="233">
        <v>0</v>
      </c>
      <c r="U362" s="233">
        <v>0</v>
      </c>
      <c r="V362" s="233">
        <v>0</v>
      </c>
      <c r="W362" s="233">
        <v>0</v>
      </c>
      <c r="X362" s="233">
        <v>0</v>
      </c>
      <c r="Y362" s="233">
        <v>0</v>
      </c>
      <c r="Z362" s="233">
        <v>0</v>
      </c>
      <c r="AA362" s="233">
        <v>0</v>
      </c>
      <c r="AB362" s="233">
        <v>0</v>
      </c>
      <c r="AC362" s="233">
        <v>0</v>
      </c>
      <c r="AD362" s="233">
        <v>0</v>
      </c>
      <c r="AE362" s="233">
        <v>0</v>
      </c>
      <c r="AF362" s="233">
        <v>0</v>
      </c>
      <c r="AG362" s="233">
        <v>0</v>
      </c>
      <c r="AH362" s="233">
        <v>0</v>
      </c>
      <c r="AI362" s="233">
        <v>0</v>
      </c>
      <c r="AJ362" s="233">
        <v>0</v>
      </c>
      <c r="AK362" s="233">
        <v>0</v>
      </c>
      <c r="AL362" s="233">
        <v>0</v>
      </c>
      <c r="AM362" s="233"/>
      <c r="AN362" s="233">
        <v>0</v>
      </c>
      <c r="AO362" s="233">
        <v>0</v>
      </c>
      <c r="AP362" s="233">
        <v>0</v>
      </c>
      <c r="AQ362" s="233">
        <v>0</v>
      </c>
      <c r="AR362" s="233">
        <v>0</v>
      </c>
      <c r="AS362" s="233">
        <v>0</v>
      </c>
      <c r="AT362" s="233">
        <v>0</v>
      </c>
      <c r="AU362" s="233">
        <v>0</v>
      </c>
      <c r="AV362" s="233">
        <v>0</v>
      </c>
      <c r="AW362" s="233">
        <v>0</v>
      </c>
      <c r="AX362" s="233">
        <v>0</v>
      </c>
      <c r="AY362" s="233">
        <v>0</v>
      </c>
      <c r="AZ362" s="233">
        <v>0</v>
      </c>
      <c r="BA362" s="233">
        <v>0</v>
      </c>
      <c r="BB362" s="233">
        <v>0</v>
      </c>
      <c r="BC362" s="233">
        <v>0</v>
      </c>
      <c r="BD362" s="233">
        <v>0</v>
      </c>
      <c r="BE362" s="233">
        <v>0</v>
      </c>
      <c r="BF362" s="233">
        <v>0</v>
      </c>
      <c r="BG362" s="233">
        <v>0</v>
      </c>
      <c r="BH362" s="233">
        <v>0</v>
      </c>
      <c r="BI362" s="233">
        <v>0</v>
      </c>
      <c r="BJ362" s="233">
        <v>0</v>
      </c>
      <c r="BK362" s="233">
        <v>0</v>
      </c>
      <c r="BL362" s="233">
        <v>0</v>
      </c>
      <c r="BM362" s="233">
        <v>2135</v>
      </c>
      <c r="BN362" s="233">
        <v>100</v>
      </c>
      <c r="BO362" s="233">
        <v>465</v>
      </c>
      <c r="BP362" s="233">
        <v>0</v>
      </c>
      <c r="BQ362" s="233">
        <v>90</v>
      </c>
      <c r="BR362" s="233">
        <v>0</v>
      </c>
      <c r="BS362" s="233">
        <v>0</v>
      </c>
      <c r="BT362" s="233">
        <v>0</v>
      </c>
      <c r="BU362" s="233">
        <v>0</v>
      </c>
      <c r="BV362" s="233">
        <v>0</v>
      </c>
      <c r="BW362" s="233">
        <v>0</v>
      </c>
      <c r="BX362" s="233">
        <v>0</v>
      </c>
      <c r="BY362" s="233">
        <v>0</v>
      </c>
      <c r="BZ362" s="233">
        <v>0</v>
      </c>
      <c r="CA362" s="233">
        <v>0</v>
      </c>
      <c r="CB362" s="343"/>
      <c r="CC362" s="343">
        <v>0</v>
      </c>
      <c r="CD362" s="346"/>
      <c r="CE362" s="253">
        <v>0</v>
      </c>
      <c r="CF362" s="233">
        <v>0</v>
      </c>
      <c r="CG362" s="233">
        <v>0</v>
      </c>
      <c r="CH362" s="233">
        <v>0</v>
      </c>
      <c r="CI362" s="234">
        <v>0</v>
      </c>
    </row>
    <row r="363" spans="1:87" s="145" customFormat="1" x14ac:dyDescent="0.2">
      <c r="A363" s="337" t="s">
        <v>242</v>
      </c>
      <c r="B363" s="334" t="s">
        <v>2012</v>
      </c>
      <c r="C363" s="232">
        <v>0</v>
      </c>
      <c r="D363" s="233">
        <v>0</v>
      </c>
      <c r="E363" s="233">
        <v>0</v>
      </c>
      <c r="F363" s="233">
        <v>0</v>
      </c>
      <c r="G363" s="233">
        <v>0</v>
      </c>
      <c r="H363" s="233">
        <v>0</v>
      </c>
      <c r="I363" s="233">
        <v>0</v>
      </c>
      <c r="J363" s="233">
        <v>0</v>
      </c>
      <c r="K363" s="233">
        <v>0</v>
      </c>
      <c r="L363" s="233">
        <v>0</v>
      </c>
      <c r="M363" s="233">
        <v>0</v>
      </c>
      <c r="N363" s="233">
        <v>0</v>
      </c>
      <c r="O363" s="233">
        <v>0</v>
      </c>
      <c r="P363" s="233"/>
      <c r="Q363" s="233">
        <v>0</v>
      </c>
      <c r="R363" s="233">
        <v>0</v>
      </c>
      <c r="S363" s="233">
        <v>0</v>
      </c>
      <c r="T363" s="233">
        <v>0</v>
      </c>
      <c r="U363" s="233">
        <v>0</v>
      </c>
      <c r="V363" s="233">
        <v>0</v>
      </c>
      <c r="W363" s="233">
        <v>0</v>
      </c>
      <c r="X363" s="233">
        <v>0</v>
      </c>
      <c r="Y363" s="233">
        <v>0</v>
      </c>
      <c r="Z363" s="233">
        <v>0</v>
      </c>
      <c r="AA363" s="233">
        <v>0</v>
      </c>
      <c r="AB363" s="233">
        <v>0</v>
      </c>
      <c r="AC363" s="233">
        <v>0</v>
      </c>
      <c r="AD363" s="233">
        <v>0</v>
      </c>
      <c r="AE363" s="233">
        <v>0</v>
      </c>
      <c r="AF363" s="233">
        <v>0</v>
      </c>
      <c r="AG363" s="233">
        <v>0</v>
      </c>
      <c r="AH363" s="233">
        <v>0</v>
      </c>
      <c r="AI363" s="233">
        <v>250</v>
      </c>
      <c r="AJ363" s="233">
        <v>0</v>
      </c>
      <c r="AK363" s="233">
        <v>0</v>
      </c>
      <c r="AL363" s="233">
        <v>0</v>
      </c>
      <c r="AM363" s="233"/>
      <c r="AN363" s="233">
        <v>0</v>
      </c>
      <c r="AO363" s="233">
        <v>0</v>
      </c>
      <c r="AP363" s="233">
        <v>0</v>
      </c>
      <c r="AQ363" s="233">
        <v>0</v>
      </c>
      <c r="AR363" s="233">
        <v>0</v>
      </c>
      <c r="AS363" s="233">
        <v>0</v>
      </c>
      <c r="AT363" s="233">
        <v>0</v>
      </c>
      <c r="AU363" s="233">
        <v>0</v>
      </c>
      <c r="AV363" s="233">
        <v>0</v>
      </c>
      <c r="AW363" s="233">
        <v>0</v>
      </c>
      <c r="AX363" s="233">
        <v>0</v>
      </c>
      <c r="AY363" s="233">
        <v>0</v>
      </c>
      <c r="AZ363" s="233">
        <v>0</v>
      </c>
      <c r="BA363" s="233">
        <v>0</v>
      </c>
      <c r="BB363" s="233">
        <v>0</v>
      </c>
      <c r="BC363" s="233">
        <v>0</v>
      </c>
      <c r="BD363" s="233">
        <v>0</v>
      </c>
      <c r="BE363" s="233">
        <v>0</v>
      </c>
      <c r="BF363" s="233">
        <v>0</v>
      </c>
      <c r="BG363" s="233">
        <v>0</v>
      </c>
      <c r="BH363" s="233">
        <v>0</v>
      </c>
      <c r="BI363" s="233">
        <v>0</v>
      </c>
      <c r="BJ363" s="233">
        <v>0</v>
      </c>
      <c r="BK363" s="233">
        <v>0</v>
      </c>
      <c r="BL363" s="233">
        <v>20</v>
      </c>
      <c r="BM363" s="233">
        <v>1605</v>
      </c>
      <c r="BN363" s="233">
        <v>0</v>
      </c>
      <c r="BO363" s="233">
        <v>65</v>
      </c>
      <c r="BP363" s="233">
        <v>0</v>
      </c>
      <c r="BQ363" s="233">
        <v>390</v>
      </c>
      <c r="BR363" s="233">
        <v>0</v>
      </c>
      <c r="BS363" s="233">
        <v>0</v>
      </c>
      <c r="BT363" s="233">
        <v>0</v>
      </c>
      <c r="BU363" s="233">
        <v>0</v>
      </c>
      <c r="BV363" s="233">
        <v>0</v>
      </c>
      <c r="BW363" s="233">
        <v>0</v>
      </c>
      <c r="BX363" s="233">
        <v>0</v>
      </c>
      <c r="BY363" s="233">
        <v>0</v>
      </c>
      <c r="BZ363" s="233">
        <v>0</v>
      </c>
      <c r="CA363" s="233">
        <v>0</v>
      </c>
      <c r="CB363" s="343"/>
      <c r="CC363" s="343">
        <v>0</v>
      </c>
      <c r="CD363" s="346"/>
      <c r="CE363" s="253">
        <v>0</v>
      </c>
      <c r="CF363" s="233">
        <v>0</v>
      </c>
      <c r="CG363" s="233">
        <v>0</v>
      </c>
      <c r="CH363" s="233">
        <v>0</v>
      </c>
      <c r="CI363" s="234">
        <v>0</v>
      </c>
    </row>
    <row r="364" spans="1:87" s="145" customFormat="1" x14ac:dyDescent="0.2">
      <c r="A364" s="337" t="s">
        <v>47</v>
      </c>
      <c r="B364" s="334" t="s">
        <v>2013</v>
      </c>
      <c r="C364" s="232">
        <v>0</v>
      </c>
      <c r="D364" s="233">
        <v>1485</v>
      </c>
      <c r="E364" s="233">
        <v>1255</v>
      </c>
      <c r="F364" s="233">
        <v>2425</v>
      </c>
      <c r="G364" s="233">
        <v>560</v>
      </c>
      <c r="H364" s="233">
        <v>1595</v>
      </c>
      <c r="I364" s="233">
        <v>3615</v>
      </c>
      <c r="J364" s="233">
        <v>0</v>
      </c>
      <c r="K364" s="233">
        <v>0</v>
      </c>
      <c r="L364" s="233">
        <v>0</v>
      </c>
      <c r="M364" s="233">
        <v>0</v>
      </c>
      <c r="N364" s="233">
        <v>0</v>
      </c>
      <c r="O364" s="233">
        <v>0</v>
      </c>
      <c r="P364" s="233"/>
      <c r="Q364" s="233">
        <v>0</v>
      </c>
      <c r="R364" s="233">
        <v>0</v>
      </c>
      <c r="S364" s="233">
        <v>0</v>
      </c>
      <c r="T364" s="233">
        <v>0</v>
      </c>
      <c r="U364" s="233">
        <v>0</v>
      </c>
      <c r="V364" s="233">
        <v>0</v>
      </c>
      <c r="W364" s="233">
        <v>0</v>
      </c>
      <c r="X364" s="233">
        <v>0</v>
      </c>
      <c r="Y364" s="233">
        <v>0</v>
      </c>
      <c r="Z364" s="233">
        <v>0</v>
      </c>
      <c r="AA364" s="233">
        <v>3095</v>
      </c>
      <c r="AB364" s="233">
        <v>0</v>
      </c>
      <c r="AC364" s="233">
        <v>0</v>
      </c>
      <c r="AD364" s="233">
        <v>0</v>
      </c>
      <c r="AE364" s="233">
        <v>0</v>
      </c>
      <c r="AF364" s="233">
        <v>0</v>
      </c>
      <c r="AG364" s="233">
        <v>0</v>
      </c>
      <c r="AH364" s="233">
        <v>0</v>
      </c>
      <c r="AI364" s="233">
        <v>0</v>
      </c>
      <c r="AJ364" s="233">
        <v>0</v>
      </c>
      <c r="AK364" s="233">
        <v>0</v>
      </c>
      <c r="AL364" s="233">
        <v>0</v>
      </c>
      <c r="AM364" s="233"/>
      <c r="AN364" s="233">
        <v>0</v>
      </c>
      <c r="AO364" s="233">
        <v>0</v>
      </c>
      <c r="AP364" s="233">
        <v>0</v>
      </c>
      <c r="AQ364" s="233">
        <v>0</v>
      </c>
      <c r="AR364" s="233">
        <v>0</v>
      </c>
      <c r="AS364" s="233">
        <v>0</v>
      </c>
      <c r="AT364" s="233">
        <v>0</v>
      </c>
      <c r="AU364" s="233">
        <v>0</v>
      </c>
      <c r="AV364" s="233">
        <v>0</v>
      </c>
      <c r="AW364" s="233">
        <v>0</v>
      </c>
      <c r="AX364" s="233">
        <v>0</v>
      </c>
      <c r="AY364" s="233">
        <v>0</v>
      </c>
      <c r="AZ364" s="233">
        <v>0</v>
      </c>
      <c r="BA364" s="233">
        <v>0</v>
      </c>
      <c r="BB364" s="233">
        <v>0</v>
      </c>
      <c r="BC364" s="233">
        <v>0</v>
      </c>
      <c r="BD364" s="233">
        <v>0</v>
      </c>
      <c r="BE364" s="233">
        <v>0</v>
      </c>
      <c r="BF364" s="233">
        <v>0</v>
      </c>
      <c r="BG364" s="233">
        <v>0</v>
      </c>
      <c r="BH364" s="233">
        <v>715</v>
      </c>
      <c r="BI364" s="233">
        <v>0</v>
      </c>
      <c r="BJ364" s="233">
        <v>0</v>
      </c>
      <c r="BK364" s="233">
        <v>0</v>
      </c>
      <c r="BL364" s="233">
        <v>0</v>
      </c>
      <c r="BM364" s="233">
        <v>0</v>
      </c>
      <c r="BN364" s="233">
        <v>0</v>
      </c>
      <c r="BO364" s="233">
        <v>0</v>
      </c>
      <c r="BP364" s="233">
        <v>0</v>
      </c>
      <c r="BQ364" s="233">
        <v>0</v>
      </c>
      <c r="BR364" s="233">
        <v>0</v>
      </c>
      <c r="BS364" s="233">
        <v>0</v>
      </c>
      <c r="BT364" s="233">
        <v>0</v>
      </c>
      <c r="BU364" s="233">
        <v>0</v>
      </c>
      <c r="BV364" s="233">
        <v>0</v>
      </c>
      <c r="BW364" s="233">
        <v>0</v>
      </c>
      <c r="BX364" s="233">
        <v>0</v>
      </c>
      <c r="BY364" s="233">
        <v>0</v>
      </c>
      <c r="BZ364" s="233">
        <v>0</v>
      </c>
      <c r="CA364" s="233">
        <v>0</v>
      </c>
      <c r="CB364" s="343"/>
      <c r="CC364" s="343">
        <v>0</v>
      </c>
      <c r="CD364" s="346"/>
      <c r="CE364" s="253">
        <v>0</v>
      </c>
      <c r="CF364" s="233">
        <v>0</v>
      </c>
      <c r="CG364" s="233">
        <v>0</v>
      </c>
      <c r="CH364" s="233">
        <v>0</v>
      </c>
      <c r="CI364" s="234">
        <v>0</v>
      </c>
    </row>
    <row r="365" spans="1:87" s="145" customFormat="1" x14ac:dyDescent="0.2">
      <c r="A365" s="337" t="s">
        <v>368</v>
      </c>
      <c r="B365" s="334" t="s">
        <v>2014</v>
      </c>
      <c r="C365" s="232" t="s">
        <v>1676</v>
      </c>
      <c r="D365" s="233">
        <v>13275</v>
      </c>
      <c r="E365" s="233">
        <v>4195</v>
      </c>
      <c r="F365" s="233">
        <v>7035</v>
      </c>
      <c r="G365" s="233">
        <v>1270</v>
      </c>
      <c r="H365" s="233">
        <v>5040</v>
      </c>
      <c r="I365" s="233">
        <v>545</v>
      </c>
      <c r="J365" s="233">
        <v>0</v>
      </c>
      <c r="K365" s="233">
        <v>0</v>
      </c>
      <c r="L365" s="233">
        <v>0</v>
      </c>
      <c r="M365" s="233">
        <v>0</v>
      </c>
      <c r="N365" s="233">
        <v>0</v>
      </c>
      <c r="O365" s="233">
        <v>0</v>
      </c>
      <c r="P365" s="233"/>
      <c r="Q365" s="233">
        <v>0</v>
      </c>
      <c r="R365" s="233">
        <v>0</v>
      </c>
      <c r="S365" s="233">
        <v>0</v>
      </c>
      <c r="T365" s="233">
        <v>0</v>
      </c>
      <c r="U365" s="233">
        <v>0</v>
      </c>
      <c r="V365" s="233">
        <v>1705</v>
      </c>
      <c r="W365" s="233">
        <v>745</v>
      </c>
      <c r="X365" s="233">
        <v>0</v>
      </c>
      <c r="Y365" s="233">
        <v>0</v>
      </c>
      <c r="Z365" s="233">
        <v>34650</v>
      </c>
      <c r="AA365" s="233">
        <v>5265</v>
      </c>
      <c r="AB365" s="233">
        <v>850</v>
      </c>
      <c r="AC365" s="233">
        <v>6690</v>
      </c>
      <c r="AD365" s="233">
        <v>0</v>
      </c>
      <c r="AE365" s="233">
        <v>0</v>
      </c>
      <c r="AF365" s="233">
        <v>0</v>
      </c>
      <c r="AG365" s="233">
        <v>0</v>
      </c>
      <c r="AH365" s="233">
        <v>0</v>
      </c>
      <c r="AI365" s="233">
        <v>0</v>
      </c>
      <c r="AJ365" s="233">
        <v>130</v>
      </c>
      <c r="AK365" s="233">
        <v>6565</v>
      </c>
      <c r="AL365" s="233">
        <v>0</v>
      </c>
      <c r="AM365" s="233"/>
      <c r="AN365" s="233">
        <v>0</v>
      </c>
      <c r="AO365" s="233" t="s">
        <v>1676</v>
      </c>
      <c r="AP365" s="233">
        <v>1740</v>
      </c>
      <c r="AQ365" s="233">
        <v>0</v>
      </c>
      <c r="AR365" s="233">
        <v>0</v>
      </c>
      <c r="AS365" s="233" t="s">
        <v>1676</v>
      </c>
      <c r="AT365" s="233">
        <v>2830</v>
      </c>
      <c r="AU365" s="233">
        <v>2435</v>
      </c>
      <c r="AV365" s="233">
        <v>0</v>
      </c>
      <c r="AW365" s="233">
        <v>620</v>
      </c>
      <c r="AX365" s="233">
        <v>0</v>
      </c>
      <c r="AY365" s="233">
        <v>2495</v>
      </c>
      <c r="AZ365" s="233">
        <v>5840</v>
      </c>
      <c r="BA365" s="233">
        <v>0</v>
      </c>
      <c r="BB365" s="233">
        <v>4505</v>
      </c>
      <c r="BC365" s="233">
        <v>0</v>
      </c>
      <c r="BD365" s="233">
        <v>0</v>
      </c>
      <c r="BE365" s="233">
        <v>0</v>
      </c>
      <c r="BF365" s="233">
        <v>0</v>
      </c>
      <c r="BG365" s="233">
        <v>2040</v>
      </c>
      <c r="BH365" s="233">
        <v>6220</v>
      </c>
      <c r="BI365" s="233">
        <v>0</v>
      </c>
      <c r="BJ365" s="233">
        <v>0</v>
      </c>
      <c r="BK365" s="233">
        <v>0</v>
      </c>
      <c r="BL365" s="233">
        <v>0</v>
      </c>
      <c r="BM365" s="233">
        <v>0</v>
      </c>
      <c r="BN365" s="233">
        <v>0</v>
      </c>
      <c r="BO365" s="233">
        <v>0</v>
      </c>
      <c r="BP365" s="233">
        <v>0</v>
      </c>
      <c r="BQ365" s="233">
        <v>0</v>
      </c>
      <c r="BR365" s="233">
        <v>10825</v>
      </c>
      <c r="BS365" s="233">
        <v>0</v>
      </c>
      <c r="BT365" s="233">
        <v>0</v>
      </c>
      <c r="BU365" s="233">
        <v>0</v>
      </c>
      <c r="BV365" s="233">
        <v>0</v>
      </c>
      <c r="BW365" s="233">
        <v>0</v>
      </c>
      <c r="BX365" s="233">
        <v>0</v>
      </c>
      <c r="BY365" s="233">
        <v>0</v>
      </c>
      <c r="BZ365" s="233">
        <v>0</v>
      </c>
      <c r="CA365" s="233">
        <v>0</v>
      </c>
      <c r="CB365" s="343"/>
      <c r="CC365" s="343">
        <v>0</v>
      </c>
      <c r="CD365" s="346"/>
      <c r="CE365" s="253">
        <v>0</v>
      </c>
      <c r="CF365" s="233">
        <v>0</v>
      </c>
      <c r="CG365" s="233">
        <v>0</v>
      </c>
      <c r="CH365" s="233">
        <v>0</v>
      </c>
      <c r="CI365" s="234">
        <v>0</v>
      </c>
    </row>
    <row r="366" spans="1:87" s="145" customFormat="1" x14ac:dyDescent="0.2">
      <c r="A366" s="337" t="s">
        <v>217</v>
      </c>
      <c r="B366" s="334" t="s">
        <v>2015</v>
      </c>
      <c r="C366" s="232">
        <v>0</v>
      </c>
      <c r="D366" s="233">
        <v>25</v>
      </c>
      <c r="E366" s="233">
        <v>425</v>
      </c>
      <c r="F366" s="233" t="s">
        <v>1676</v>
      </c>
      <c r="G366" s="233">
        <v>0</v>
      </c>
      <c r="H366" s="233">
        <v>0</v>
      </c>
      <c r="I366" s="233">
        <v>0</v>
      </c>
      <c r="J366" s="233">
        <v>0</v>
      </c>
      <c r="K366" s="233">
        <v>0</v>
      </c>
      <c r="L366" s="233">
        <v>0</v>
      </c>
      <c r="M366" s="233">
        <v>0</v>
      </c>
      <c r="N366" s="233">
        <v>0</v>
      </c>
      <c r="O366" s="233">
        <v>0</v>
      </c>
      <c r="P366" s="233"/>
      <c r="Q366" s="233">
        <v>0</v>
      </c>
      <c r="R366" s="233">
        <v>0</v>
      </c>
      <c r="S366" s="233">
        <v>0</v>
      </c>
      <c r="T366" s="233">
        <v>0</v>
      </c>
      <c r="U366" s="233">
        <v>0</v>
      </c>
      <c r="V366" s="233" t="s">
        <v>1676</v>
      </c>
      <c r="W366" s="233">
        <v>125</v>
      </c>
      <c r="X366" s="233">
        <v>0</v>
      </c>
      <c r="Y366" s="233">
        <v>0</v>
      </c>
      <c r="Z366" s="233">
        <v>5270</v>
      </c>
      <c r="AA366" s="233">
        <v>150</v>
      </c>
      <c r="AB366" s="233">
        <v>315</v>
      </c>
      <c r="AC366" s="233">
        <v>190</v>
      </c>
      <c r="AD366" s="233">
        <v>0</v>
      </c>
      <c r="AE366" s="233">
        <v>0</v>
      </c>
      <c r="AF366" s="233">
        <v>0</v>
      </c>
      <c r="AG366" s="233">
        <v>0</v>
      </c>
      <c r="AH366" s="233">
        <v>0</v>
      </c>
      <c r="AI366" s="233">
        <v>890</v>
      </c>
      <c r="AJ366" s="233">
        <v>0</v>
      </c>
      <c r="AK366" s="233">
        <v>0</v>
      </c>
      <c r="AL366" s="233">
        <v>0</v>
      </c>
      <c r="AM366" s="233"/>
      <c r="AN366" s="233">
        <v>0</v>
      </c>
      <c r="AO366" s="233">
        <v>110</v>
      </c>
      <c r="AP366" s="233">
        <v>150</v>
      </c>
      <c r="AQ366" s="233">
        <v>0</v>
      </c>
      <c r="AR366" s="233">
        <v>0</v>
      </c>
      <c r="AS366" s="233">
        <v>0</v>
      </c>
      <c r="AT366" s="233">
        <v>0</v>
      </c>
      <c r="AU366" s="233">
        <v>0</v>
      </c>
      <c r="AV366" s="233">
        <v>0</v>
      </c>
      <c r="AW366" s="233">
        <v>0</v>
      </c>
      <c r="AX366" s="233">
        <v>0</v>
      </c>
      <c r="AY366" s="233">
        <v>60</v>
      </c>
      <c r="AZ366" s="233">
        <v>0</v>
      </c>
      <c r="BA366" s="233">
        <v>0</v>
      </c>
      <c r="BB366" s="233">
        <v>360</v>
      </c>
      <c r="BC366" s="233">
        <v>0</v>
      </c>
      <c r="BD366" s="233">
        <v>0</v>
      </c>
      <c r="BE366" s="233">
        <v>0</v>
      </c>
      <c r="BF366" s="233">
        <v>0</v>
      </c>
      <c r="BG366" s="233">
        <v>0</v>
      </c>
      <c r="BH366" s="233">
        <v>0</v>
      </c>
      <c r="BI366" s="233">
        <v>0</v>
      </c>
      <c r="BJ366" s="233">
        <v>0</v>
      </c>
      <c r="BK366" s="233">
        <v>0</v>
      </c>
      <c r="BL366" s="233">
        <v>10</v>
      </c>
      <c r="BM366" s="233">
        <v>3220</v>
      </c>
      <c r="BN366" s="233">
        <v>60</v>
      </c>
      <c r="BO366" s="233">
        <v>145</v>
      </c>
      <c r="BP366" s="233">
        <v>0</v>
      </c>
      <c r="BQ366" s="233">
        <v>650</v>
      </c>
      <c r="BR366" s="233">
        <v>0</v>
      </c>
      <c r="BS366" s="233">
        <v>0</v>
      </c>
      <c r="BT366" s="233">
        <v>0</v>
      </c>
      <c r="BU366" s="233">
        <v>0</v>
      </c>
      <c r="BV366" s="233">
        <v>0</v>
      </c>
      <c r="BW366" s="233">
        <v>0</v>
      </c>
      <c r="BX366" s="233">
        <v>0</v>
      </c>
      <c r="BY366" s="233">
        <v>0</v>
      </c>
      <c r="BZ366" s="233">
        <v>0</v>
      </c>
      <c r="CA366" s="233">
        <v>0</v>
      </c>
      <c r="CB366" s="343"/>
      <c r="CC366" s="343">
        <v>0</v>
      </c>
      <c r="CD366" s="346"/>
      <c r="CE366" s="253">
        <v>0</v>
      </c>
      <c r="CF366" s="233">
        <v>0</v>
      </c>
      <c r="CG366" s="233">
        <v>0</v>
      </c>
      <c r="CH366" s="233" t="s">
        <v>1676</v>
      </c>
      <c r="CI366" s="234">
        <v>0</v>
      </c>
    </row>
    <row r="367" spans="1:87" s="145" customFormat="1" x14ac:dyDescent="0.2">
      <c r="A367" s="337" t="s">
        <v>216</v>
      </c>
      <c r="B367" s="334" t="s">
        <v>2016</v>
      </c>
      <c r="C367" s="232">
        <v>95</v>
      </c>
      <c r="D367" s="233">
        <v>7475</v>
      </c>
      <c r="E367" s="233">
        <v>2655</v>
      </c>
      <c r="F367" s="233">
        <v>3140</v>
      </c>
      <c r="G367" s="233">
        <v>550</v>
      </c>
      <c r="H367" s="233">
        <v>2150</v>
      </c>
      <c r="I367" s="233">
        <v>605</v>
      </c>
      <c r="J367" s="233">
        <v>0</v>
      </c>
      <c r="K367" s="233">
        <v>0</v>
      </c>
      <c r="L367" s="233">
        <v>0</v>
      </c>
      <c r="M367" s="233">
        <v>0</v>
      </c>
      <c r="N367" s="233">
        <v>0</v>
      </c>
      <c r="O367" s="233">
        <v>0</v>
      </c>
      <c r="P367" s="233"/>
      <c r="Q367" s="233">
        <v>0</v>
      </c>
      <c r="R367" s="233">
        <v>0</v>
      </c>
      <c r="S367" s="233">
        <v>0</v>
      </c>
      <c r="T367" s="233">
        <v>0</v>
      </c>
      <c r="U367" s="233">
        <v>0</v>
      </c>
      <c r="V367" s="233">
        <v>13005</v>
      </c>
      <c r="W367" s="233">
        <v>990</v>
      </c>
      <c r="X367" s="233">
        <v>0</v>
      </c>
      <c r="Y367" s="233">
        <v>0</v>
      </c>
      <c r="Z367" s="233">
        <v>22010</v>
      </c>
      <c r="AA367" s="233">
        <v>1425</v>
      </c>
      <c r="AB367" s="233">
        <v>0</v>
      </c>
      <c r="AC367" s="233">
        <v>6325</v>
      </c>
      <c r="AD367" s="233">
        <v>0</v>
      </c>
      <c r="AE367" s="233">
        <v>0</v>
      </c>
      <c r="AF367" s="233">
        <v>0</v>
      </c>
      <c r="AG367" s="233">
        <v>0</v>
      </c>
      <c r="AH367" s="233">
        <v>0</v>
      </c>
      <c r="AI367" s="233" t="s">
        <v>1676</v>
      </c>
      <c r="AJ367" s="233">
        <v>0</v>
      </c>
      <c r="AK367" s="233">
        <v>150</v>
      </c>
      <c r="AL367" s="233">
        <v>0</v>
      </c>
      <c r="AM367" s="233"/>
      <c r="AN367" s="233">
        <v>0</v>
      </c>
      <c r="AO367" s="233" t="s">
        <v>1676</v>
      </c>
      <c r="AP367" s="233">
        <v>255</v>
      </c>
      <c r="AQ367" s="233">
        <v>0</v>
      </c>
      <c r="AR367" s="233">
        <v>0</v>
      </c>
      <c r="AS367" s="233">
        <v>0</v>
      </c>
      <c r="AT367" s="233">
        <v>0</v>
      </c>
      <c r="AU367" s="233">
        <v>0</v>
      </c>
      <c r="AV367" s="233">
        <v>0</v>
      </c>
      <c r="AW367" s="233">
        <v>150</v>
      </c>
      <c r="AX367" s="233">
        <v>0</v>
      </c>
      <c r="AY367" s="233">
        <v>0</v>
      </c>
      <c r="AZ367" s="233">
        <v>6980</v>
      </c>
      <c r="BA367" s="233">
        <v>0</v>
      </c>
      <c r="BB367" s="233" t="s">
        <v>1676</v>
      </c>
      <c r="BC367" s="233">
        <v>0</v>
      </c>
      <c r="BD367" s="233">
        <v>0</v>
      </c>
      <c r="BE367" s="233">
        <v>0</v>
      </c>
      <c r="BF367" s="233">
        <v>0</v>
      </c>
      <c r="BG367" s="233">
        <v>0</v>
      </c>
      <c r="BH367" s="233">
        <v>4075</v>
      </c>
      <c r="BI367" s="233">
        <v>255</v>
      </c>
      <c r="BJ367" s="233">
        <v>0</v>
      </c>
      <c r="BK367" s="233">
        <v>0</v>
      </c>
      <c r="BL367" s="233">
        <v>0</v>
      </c>
      <c r="BM367" s="233">
        <v>0</v>
      </c>
      <c r="BN367" s="233">
        <v>0</v>
      </c>
      <c r="BO367" s="233">
        <v>0</v>
      </c>
      <c r="BP367" s="233">
        <v>0</v>
      </c>
      <c r="BQ367" s="233">
        <v>0</v>
      </c>
      <c r="BR367" s="233" t="s">
        <v>1676</v>
      </c>
      <c r="BS367" s="233">
        <v>0</v>
      </c>
      <c r="BT367" s="233">
        <v>0</v>
      </c>
      <c r="BU367" s="233">
        <v>0</v>
      </c>
      <c r="BV367" s="233">
        <v>0</v>
      </c>
      <c r="BW367" s="233">
        <v>0</v>
      </c>
      <c r="BX367" s="233">
        <v>0</v>
      </c>
      <c r="BY367" s="233">
        <v>0</v>
      </c>
      <c r="BZ367" s="233">
        <v>0</v>
      </c>
      <c r="CA367" s="233">
        <v>0</v>
      </c>
      <c r="CB367" s="343"/>
      <c r="CC367" s="343">
        <v>0</v>
      </c>
      <c r="CD367" s="346"/>
      <c r="CE367" s="253">
        <v>0</v>
      </c>
      <c r="CF367" s="233">
        <v>0</v>
      </c>
      <c r="CG367" s="233">
        <v>0</v>
      </c>
      <c r="CH367" s="233" t="s">
        <v>1676</v>
      </c>
      <c r="CI367" s="234">
        <v>0</v>
      </c>
    </row>
    <row r="368" spans="1:87" s="145" customFormat="1" x14ac:dyDescent="0.2">
      <c r="A368" s="337" t="s">
        <v>1382</v>
      </c>
      <c r="B368" s="334" t="s">
        <v>2017</v>
      </c>
      <c r="C368" s="232">
        <v>0</v>
      </c>
      <c r="D368" s="233">
        <v>0</v>
      </c>
      <c r="E368" s="233">
        <v>0</v>
      </c>
      <c r="F368" s="233">
        <v>0</v>
      </c>
      <c r="G368" s="233">
        <v>0</v>
      </c>
      <c r="H368" s="233">
        <v>1145</v>
      </c>
      <c r="I368" s="233">
        <v>0</v>
      </c>
      <c r="J368" s="233">
        <v>0</v>
      </c>
      <c r="K368" s="233">
        <v>0</v>
      </c>
      <c r="L368" s="233">
        <v>0</v>
      </c>
      <c r="M368" s="233">
        <v>0</v>
      </c>
      <c r="N368" s="233">
        <v>0</v>
      </c>
      <c r="O368" s="233">
        <v>0</v>
      </c>
      <c r="P368" s="233"/>
      <c r="Q368" s="233">
        <v>0</v>
      </c>
      <c r="R368" s="233">
        <v>0</v>
      </c>
      <c r="S368" s="233">
        <v>0</v>
      </c>
      <c r="T368" s="233">
        <v>0</v>
      </c>
      <c r="U368" s="233">
        <v>0</v>
      </c>
      <c r="V368" s="233">
        <v>0</v>
      </c>
      <c r="W368" s="233">
        <v>0</v>
      </c>
      <c r="X368" s="233">
        <v>0</v>
      </c>
      <c r="Y368" s="233">
        <v>0</v>
      </c>
      <c r="Z368" s="233">
        <v>0</v>
      </c>
      <c r="AA368" s="233">
        <v>0</v>
      </c>
      <c r="AB368" s="233">
        <v>0</v>
      </c>
      <c r="AC368" s="233">
        <v>0</v>
      </c>
      <c r="AD368" s="233">
        <v>0</v>
      </c>
      <c r="AE368" s="233">
        <v>0</v>
      </c>
      <c r="AF368" s="233">
        <v>0</v>
      </c>
      <c r="AG368" s="233">
        <v>0</v>
      </c>
      <c r="AH368" s="233">
        <v>0</v>
      </c>
      <c r="AI368" s="233">
        <v>0</v>
      </c>
      <c r="AJ368" s="233">
        <v>0</v>
      </c>
      <c r="AK368" s="233">
        <v>0</v>
      </c>
      <c r="AL368" s="233">
        <v>0</v>
      </c>
      <c r="AM368" s="233"/>
      <c r="AN368" s="233">
        <v>0</v>
      </c>
      <c r="AO368" s="233">
        <v>0</v>
      </c>
      <c r="AP368" s="233">
        <v>0</v>
      </c>
      <c r="AQ368" s="233">
        <v>0</v>
      </c>
      <c r="AR368" s="233">
        <v>0</v>
      </c>
      <c r="AS368" s="233">
        <v>0</v>
      </c>
      <c r="AT368" s="233">
        <v>0</v>
      </c>
      <c r="AU368" s="233">
        <v>0</v>
      </c>
      <c r="AV368" s="233">
        <v>0</v>
      </c>
      <c r="AW368" s="233">
        <v>0</v>
      </c>
      <c r="AX368" s="233">
        <v>0</v>
      </c>
      <c r="AY368" s="233">
        <v>0</v>
      </c>
      <c r="AZ368" s="233">
        <v>0</v>
      </c>
      <c r="BA368" s="233">
        <v>0</v>
      </c>
      <c r="BB368" s="233">
        <v>0</v>
      </c>
      <c r="BC368" s="233">
        <v>0</v>
      </c>
      <c r="BD368" s="233">
        <v>0</v>
      </c>
      <c r="BE368" s="233">
        <v>0</v>
      </c>
      <c r="BF368" s="233">
        <v>0</v>
      </c>
      <c r="BG368" s="233">
        <v>0</v>
      </c>
      <c r="BH368" s="233">
        <v>0</v>
      </c>
      <c r="BI368" s="233">
        <v>0</v>
      </c>
      <c r="BJ368" s="233">
        <v>0</v>
      </c>
      <c r="BK368" s="233">
        <v>0</v>
      </c>
      <c r="BL368" s="233">
        <v>0</v>
      </c>
      <c r="BM368" s="233">
        <v>0</v>
      </c>
      <c r="BN368" s="233">
        <v>0</v>
      </c>
      <c r="BO368" s="233">
        <v>0</v>
      </c>
      <c r="BP368" s="233">
        <v>0</v>
      </c>
      <c r="BQ368" s="233">
        <v>0</v>
      </c>
      <c r="BR368" s="233">
        <v>0</v>
      </c>
      <c r="BS368" s="233">
        <v>0</v>
      </c>
      <c r="BT368" s="233">
        <v>0</v>
      </c>
      <c r="BU368" s="233">
        <v>0</v>
      </c>
      <c r="BV368" s="233">
        <v>0</v>
      </c>
      <c r="BW368" s="233">
        <v>0</v>
      </c>
      <c r="BX368" s="233">
        <v>0</v>
      </c>
      <c r="BY368" s="233">
        <v>0</v>
      </c>
      <c r="BZ368" s="233">
        <v>0</v>
      </c>
      <c r="CA368" s="233">
        <v>0</v>
      </c>
      <c r="CB368" s="343"/>
      <c r="CC368" s="343">
        <v>0</v>
      </c>
      <c r="CD368" s="346"/>
      <c r="CE368" s="253">
        <v>0</v>
      </c>
      <c r="CF368" s="233">
        <v>0</v>
      </c>
      <c r="CG368" s="233">
        <v>0</v>
      </c>
      <c r="CH368" s="233">
        <v>0</v>
      </c>
      <c r="CI368" s="234">
        <v>0</v>
      </c>
    </row>
    <row r="369" spans="1:87" s="145" customFormat="1" x14ac:dyDescent="0.2">
      <c r="A369" s="337" t="s">
        <v>1594</v>
      </c>
      <c r="B369" s="334" t="s">
        <v>2018</v>
      </c>
      <c r="C369" s="232">
        <v>0</v>
      </c>
      <c r="D369" s="233">
        <v>0</v>
      </c>
      <c r="E369" s="233">
        <v>0</v>
      </c>
      <c r="F369" s="233">
        <v>0</v>
      </c>
      <c r="G369" s="233">
        <v>0</v>
      </c>
      <c r="H369" s="233">
        <v>3485</v>
      </c>
      <c r="I369" s="233">
        <v>0</v>
      </c>
      <c r="J369" s="233">
        <v>0</v>
      </c>
      <c r="K369" s="233">
        <v>0</v>
      </c>
      <c r="L369" s="233">
        <v>0</v>
      </c>
      <c r="M369" s="233">
        <v>0</v>
      </c>
      <c r="N369" s="233">
        <v>0</v>
      </c>
      <c r="O369" s="233">
        <v>0</v>
      </c>
      <c r="P369" s="233"/>
      <c r="Q369" s="233">
        <v>0</v>
      </c>
      <c r="R369" s="233">
        <v>0</v>
      </c>
      <c r="S369" s="233">
        <v>0</v>
      </c>
      <c r="T369" s="233">
        <v>0</v>
      </c>
      <c r="U369" s="233">
        <v>0</v>
      </c>
      <c r="V369" s="233">
        <v>0</v>
      </c>
      <c r="W369" s="233">
        <v>0</v>
      </c>
      <c r="X369" s="233">
        <v>0</v>
      </c>
      <c r="Y369" s="233">
        <v>0</v>
      </c>
      <c r="Z369" s="233">
        <v>0</v>
      </c>
      <c r="AA369" s="233">
        <v>0</v>
      </c>
      <c r="AB369" s="233">
        <v>0</v>
      </c>
      <c r="AC369" s="233">
        <v>0</v>
      </c>
      <c r="AD369" s="233">
        <v>0</v>
      </c>
      <c r="AE369" s="233">
        <v>0</v>
      </c>
      <c r="AF369" s="233">
        <v>0</v>
      </c>
      <c r="AG369" s="233">
        <v>0</v>
      </c>
      <c r="AH369" s="233">
        <v>0</v>
      </c>
      <c r="AI369" s="233">
        <v>0</v>
      </c>
      <c r="AJ369" s="233">
        <v>0</v>
      </c>
      <c r="AK369" s="233">
        <v>0</v>
      </c>
      <c r="AL369" s="233">
        <v>0</v>
      </c>
      <c r="AM369" s="233"/>
      <c r="AN369" s="233">
        <v>0</v>
      </c>
      <c r="AO369" s="233">
        <v>0</v>
      </c>
      <c r="AP369" s="233">
        <v>0</v>
      </c>
      <c r="AQ369" s="233">
        <v>0</v>
      </c>
      <c r="AR369" s="233">
        <v>0</v>
      </c>
      <c r="AS369" s="233">
        <v>0</v>
      </c>
      <c r="AT369" s="233">
        <v>0</v>
      </c>
      <c r="AU369" s="233">
        <v>0</v>
      </c>
      <c r="AV369" s="233">
        <v>0</v>
      </c>
      <c r="AW369" s="233">
        <v>0</v>
      </c>
      <c r="AX369" s="233">
        <v>0</v>
      </c>
      <c r="AY369" s="233">
        <v>0</v>
      </c>
      <c r="AZ369" s="233">
        <v>0</v>
      </c>
      <c r="BA369" s="233">
        <v>0</v>
      </c>
      <c r="BB369" s="233">
        <v>0</v>
      </c>
      <c r="BC369" s="233">
        <v>0</v>
      </c>
      <c r="BD369" s="233">
        <v>0</v>
      </c>
      <c r="BE369" s="233">
        <v>0</v>
      </c>
      <c r="BF369" s="233">
        <v>0</v>
      </c>
      <c r="BG369" s="233">
        <v>0</v>
      </c>
      <c r="BH369" s="233">
        <v>0</v>
      </c>
      <c r="BI369" s="233">
        <v>0</v>
      </c>
      <c r="BJ369" s="233">
        <v>0</v>
      </c>
      <c r="BK369" s="233">
        <v>0</v>
      </c>
      <c r="BL369" s="233">
        <v>0</v>
      </c>
      <c r="BM369" s="233">
        <v>0</v>
      </c>
      <c r="BN369" s="233">
        <v>0</v>
      </c>
      <c r="BO369" s="233">
        <v>0</v>
      </c>
      <c r="BP369" s="233">
        <v>0</v>
      </c>
      <c r="BQ369" s="233">
        <v>0</v>
      </c>
      <c r="BR369" s="233">
        <v>0</v>
      </c>
      <c r="BS369" s="233">
        <v>0</v>
      </c>
      <c r="BT369" s="233">
        <v>0</v>
      </c>
      <c r="BU369" s="233">
        <v>0</v>
      </c>
      <c r="BV369" s="233">
        <v>0</v>
      </c>
      <c r="BW369" s="233">
        <v>0</v>
      </c>
      <c r="BX369" s="233">
        <v>0</v>
      </c>
      <c r="BY369" s="233">
        <v>0</v>
      </c>
      <c r="BZ369" s="233">
        <v>0</v>
      </c>
      <c r="CA369" s="233">
        <v>0</v>
      </c>
      <c r="CB369" s="343"/>
      <c r="CC369" s="343">
        <v>0</v>
      </c>
      <c r="CD369" s="346"/>
      <c r="CE369" s="253">
        <v>0</v>
      </c>
      <c r="CF369" s="233">
        <v>0</v>
      </c>
      <c r="CG369" s="233">
        <v>0</v>
      </c>
      <c r="CH369" s="233">
        <v>0</v>
      </c>
      <c r="CI369" s="234">
        <v>0</v>
      </c>
    </row>
    <row r="370" spans="1:87" s="145" customFormat="1" x14ac:dyDescent="0.2">
      <c r="A370" s="337" t="s">
        <v>1381</v>
      </c>
      <c r="B370" s="334" t="s">
        <v>2019</v>
      </c>
      <c r="C370" s="232">
        <v>0</v>
      </c>
      <c r="D370" s="233">
        <v>0</v>
      </c>
      <c r="E370" s="233">
        <v>0</v>
      </c>
      <c r="F370" s="233">
        <v>0</v>
      </c>
      <c r="G370" s="233">
        <v>0</v>
      </c>
      <c r="H370" s="233">
        <v>4505</v>
      </c>
      <c r="I370" s="233">
        <v>0</v>
      </c>
      <c r="J370" s="233">
        <v>0</v>
      </c>
      <c r="K370" s="233">
        <v>0</v>
      </c>
      <c r="L370" s="233">
        <v>0</v>
      </c>
      <c r="M370" s="233">
        <v>0</v>
      </c>
      <c r="N370" s="233">
        <v>0</v>
      </c>
      <c r="O370" s="233">
        <v>0</v>
      </c>
      <c r="P370" s="233"/>
      <c r="Q370" s="233">
        <v>0</v>
      </c>
      <c r="R370" s="233">
        <v>0</v>
      </c>
      <c r="S370" s="233">
        <v>0</v>
      </c>
      <c r="T370" s="233">
        <v>0</v>
      </c>
      <c r="U370" s="233">
        <v>0</v>
      </c>
      <c r="V370" s="233">
        <v>0</v>
      </c>
      <c r="W370" s="233">
        <v>0</v>
      </c>
      <c r="X370" s="233">
        <v>0</v>
      </c>
      <c r="Y370" s="233">
        <v>0</v>
      </c>
      <c r="Z370" s="233">
        <v>0</v>
      </c>
      <c r="AA370" s="233">
        <v>0</v>
      </c>
      <c r="AB370" s="233">
        <v>0</v>
      </c>
      <c r="AC370" s="233">
        <v>0</v>
      </c>
      <c r="AD370" s="233">
        <v>0</v>
      </c>
      <c r="AE370" s="233">
        <v>0</v>
      </c>
      <c r="AF370" s="233">
        <v>0</v>
      </c>
      <c r="AG370" s="233">
        <v>0</v>
      </c>
      <c r="AH370" s="233">
        <v>0</v>
      </c>
      <c r="AI370" s="233">
        <v>0</v>
      </c>
      <c r="AJ370" s="233">
        <v>0</v>
      </c>
      <c r="AK370" s="233">
        <v>0</v>
      </c>
      <c r="AL370" s="233">
        <v>0</v>
      </c>
      <c r="AM370" s="233"/>
      <c r="AN370" s="233">
        <v>0</v>
      </c>
      <c r="AO370" s="233">
        <v>0</v>
      </c>
      <c r="AP370" s="233">
        <v>0</v>
      </c>
      <c r="AQ370" s="233">
        <v>0</v>
      </c>
      <c r="AR370" s="233">
        <v>0</v>
      </c>
      <c r="AS370" s="233">
        <v>0</v>
      </c>
      <c r="AT370" s="233">
        <v>0</v>
      </c>
      <c r="AU370" s="233">
        <v>0</v>
      </c>
      <c r="AV370" s="233">
        <v>0</v>
      </c>
      <c r="AW370" s="233">
        <v>0</v>
      </c>
      <c r="AX370" s="233">
        <v>0</v>
      </c>
      <c r="AY370" s="233">
        <v>0</v>
      </c>
      <c r="AZ370" s="233">
        <v>0</v>
      </c>
      <c r="BA370" s="233">
        <v>0</v>
      </c>
      <c r="BB370" s="233">
        <v>0</v>
      </c>
      <c r="BC370" s="233">
        <v>0</v>
      </c>
      <c r="BD370" s="233">
        <v>0</v>
      </c>
      <c r="BE370" s="233">
        <v>0</v>
      </c>
      <c r="BF370" s="233">
        <v>0</v>
      </c>
      <c r="BG370" s="233">
        <v>0</v>
      </c>
      <c r="BH370" s="233">
        <v>0</v>
      </c>
      <c r="BI370" s="233">
        <v>0</v>
      </c>
      <c r="BJ370" s="233">
        <v>0</v>
      </c>
      <c r="BK370" s="233">
        <v>0</v>
      </c>
      <c r="BL370" s="233">
        <v>0</v>
      </c>
      <c r="BM370" s="233">
        <v>0</v>
      </c>
      <c r="BN370" s="233">
        <v>0</v>
      </c>
      <c r="BO370" s="233">
        <v>0</v>
      </c>
      <c r="BP370" s="233">
        <v>0</v>
      </c>
      <c r="BQ370" s="233">
        <v>0</v>
      </c>
      <c r="BR370" s="233">
        <v>0</v>
      </c>
      <c r="BS370" s="233">
        <v>0</v>
      </c>
      <c r="BT370" s="233">
        <v>0</v>
      </c>
      <c r="BU370" s="233">
        <v>0</v>
      </c>
      <c r="BV370" s="233">
        <v>0</v>
      </c>
      <c r="BW370" s="233">
        <v>0</v>
      </c>
      <c r="BX370" s="233">
        <v>0</v>
      </c>
      <c r="BY370" s="233">
        <v>0</v>
      </c>
      <c r="BZ370" s="233">
        <v>0</v>
      </c>
      <c r="CA370" s="233">
        <v>0</v>
      </c>
      <c r="CB370" s="343"/>
      <c r="CC370" s="343">
        <v>0</v>
      </c>
      <c r="CD370" s="346"/>
      <c r="CE370" s="253">
        <v>0</v>
      </c>
      <c r="CF370" s="233">
        <v>0</v>
      </c>
      <c r="CG370" s="233">
        <v>0</v>
      </c>
      <c r="CH370" s="233">
        <v>0</v>
      </c>
      <c r="CI370" s="234">
        <v>0</v>
      </c>
    </row>
    <row r="371" spans="1:87" s="145" customFormat="1" x14ac:dyDescent="0.2">
      <c r="A371" s="337" t="s">
        <v>1592</v>
      </c>
      <c r="B371" s="334" t="s">
        <v>2020</v>
      </c>
      <c r="C371" s="232">
        <v>0</v>
      </c>
      <c r="D371" s="233">
        <v>0</v>
      </c>
      <c r="E371" s="233">
        <v>0</v>
      </c>
      <c r="F371" s="233">
        <v>0</v>
      </c>
      <c r="G371" s="233">
        <v>0</v>
      </c>
      <c r="H371" s="233">
        <v>7245</v>
      </c>
      <c r="I371" s="233">
        <v>0</v>
      </c>
      <c r="J371" s="233">
        <v>0</v>
      </c>
      <c r="K371" s="233">
        <v>0</v>
      </c>
      <c r="L371" s="233">
        <v>0</v>
      </c>
      <c r="M371" s="233">
        <v>0</v>
      </c>
      <c r="N371" s="233">
        <v>0</v>
      </c>
      <c r="O371" s="233">
        <v>0</v>
      </c>
      <c r="P371" s="233"/>
      <c r="Q371" s="233">
        <v>0</v>
      </c>
      <c r="R371" s="233">
        <v>0</v>
      </c>
      <c r="S371" s="233">
        <v>0</v>
      </c>
      <c r="T371" s="233">
        <v>0</v>
      </c>
      <c r="U371" s="233">
        <v>0</v>
      </c>
      <c r="V371" s="233">
        <v>0</v>
      </c>
      <c r="W371" s="233">
        <v>0</v>
      </c>
      <c r="X371" s="233">
        <v>0</v>
      </c>
      <c r="Y371" s="233">
        <v>0</v>
      </c>
      <c r="Z371" s="233">
        <v>0</v>
      </c>
      <c r="AA371" s="233">
        <v>0</v>
      </c>
      <c r="AB371" s="233">
        <v>0</v>
      </c>
      <c r="AC371" s="233">
        <v>0</v>
      </c>
      <c r="AD371" s="233">
        <v>0</v>
      </c>
      <c r="AE371" s="233">
        <v>0</v>
      </c>
      <c r="AF371" s="233">
        <v>0</v>
      </c>
      <c r="AG371" s="233">
        <v>0</v>
      </c>
      <c r="AH371" s="233">
        <v>0</v>
      </c>
      <c r="AI371" s="233">
        <v>0</v>
      </c>
      <c r="AJ371" s="233">
        <v>0</v>
      </c>
      <c r="AK371" s="233">
        <v>0</v>
      </c>
      <c r="AL371" s="233">
        <v>0</v>
      </c>
      <c r="AM371" s="233"/>
      <c r="AN371" s="233">
        <v>0</v>
      </c>
      <c r="AO371" s="233">
        <v>0</v>
      </c>
      <c r="AP371" s="233">
        <v>0</v>
      </c>
      <c r="AQ371" s="233">
        <v>0</v>
      </c>
      <c r="AR371" s="233">
        <v>0</v>
      </c>
      <c r="AS371" s="233">
        <v>0</v>
      </c>
      <c r="AT371" s="233">
        <v>0</v>
      </c>
      <c r="AU371" s="233">
        <v>0</v>
      </c>
      <c r="AV371" s="233">
        <v>0</v>
      </c>
      <c r="AW371" s="233">
        <v>0</v>
      </c>
      <c r="AX371" s="233">
        <v>0</v>
      </c>
      <c r="AY371" s="233">
        <v>0</v>
      </c>
      <c r="AZ371" s="233">
        <v>0</v>
      </c>
      <c r="BA371" s="233">
        <v>0</v>
      </c>
      <c r="BB371" s="233">
        <v>0</v>
      </c>
      <c r="BC371" s="233">
        <v>0</v>
      </c>
      <c r="BD371" s="233">
        <v>0</v>
      </c>
      <c r="BE371" s="233">
        <v>0</v>
      </c>
      <c r="BF371" s="233">
        <v>0</v>
      </c>
      <c r="BG371" s="233">
        <v>0</v>
      </c>
      <c r="BH371" s="233">
        <v>0</v>
      </c>
      <c r="BI371" s="233">
        <v>0</v>
      </c>
      <c r="BJ371" s="233">
        <v>0</v>
      </c>
      <c r="BK371" s="233">
        <v>0</v>
      </c>
      <c r="BL371" s="233">
        <v>0</v>
      </c>
      <c r="BM371" s="233">
        <v>0</v>
      </c>
      <c r="BN371" s="233">
        <v>0</v>
      </c>
      <c r="BO371" s="233">
        <v>0</v>
      </c>
      <c r="BP371" s="233">
        <v>0</v>
      </c>
      <c r="BQ371" s="233">
        <v>0</v>
      </c>
      <c r="BR371" s="233">
        <v>0</v>
      </c>
      <c r="BS371" s="233">
        <v>0</v>
      </c>
      <c r="BT371" s="233">
        <v>0</v>
      </c>
      <c r="BU371" s="233">
        <v>0</v>
      </c>
      <c r="BV371" s="233">
        <v>0</v>
      </c>
      <c r="BW371" s="233">
        <v>0</v>
      </c>
      <c r="BX371" s="233">
        <v>0</v>
      </c>
      <c r="BY371" s="233">
        <v>0</v>
      </c>
      <c r="BZ371" s="233">
        <v>0</v>
      </c>
      <c r="CA371" s="233">
        <v>0</v>
      </c>
      <c r="CB371" s="343"/>
      <c r="CC371" s="343">
        <v>0</v>
      </c>
      <c r="CD371" s="346"/>
      <c r="CE371" s="253">
        <v>0</v>
      </c>
      <c r="CF371" s="233">
        <v>0</v>
      </c>
      <c r="CG371" s="233">
        <v>0</v>
      </c>
      <c r="CH371" s="233">
        <v>0</v>
      </c>
      <c r="CI371" s="234">
        <v>0</v>
      </c>
    </row>
    <row r="372" spans="1:87" s="145" customFormat="1" x14ac:dyDescent="0.2">
      <c r="A372" s="337" t="s">
        <v>1536</v>
      </c>
      <c r="B372" s="334" t="s">
        <v>2021</v>
      </c>
      <c r="C372" s="232">
        <v>0</v>
      </c>
      <c r="D372" s="233">
        <v>0</v>
      </c>
      <c r="E372" s="233">
        <v>0</v>
      </c>
      <c r="F372" s="233">
        <v>0</v>
      </c>
      <c r="G372" s="233">
        <v>0</v>
      </c>
      <c r="H372" s="233">
        <v>7005</v>
      </c>
      <c r="I372" s="233">
        <v>0</v>
      </c>
      <c r="J372" s="233">
        <v>0</v>
      </c>
      <c r="K372" s="233">
        <v>0</v>
      </c>
      <c r="L372" s="233">
        <v>0</v>
      </c>
      <c r="M372" s="233">
        <v>0</v>
      </c>
      <c r="N372" s="233">
        <v>0</v>
      </c>
      <c r="O372" s="233">
        <v>0</v>
      </c>
      <c r="P372" s="233"/>
      <c r="Q372" s="233">
        <v>0</v>
      </c>
      <c r="R372" s="233">
        <v>0</v>
      </c>
      <c r="S372" s="233">
        <v>0</v>
      </c>
      <c r="T372" s="233">
        <v>0</v>
      </c>
      <c r="U372" s="233">
        <v>0</v>
      </c>
      <c r="V372" s="233">
        <v>0</v>
      </c>
      <c r="W372" s="233">
        <v>0</v>
      </c>
      <c r="X372" s="233">
        <v>0</v>
      </c>
      <c r="Y372" s="233">
        <v>0</v>
      </c>
      <c r="Z372" s="233">
        <v>0</v>
      </c>
      <c r="AA372" s="233">
        <v>0</v>
      </c>
      <c r="AB372" s="233">
        <v>0</v>
      </c>
      <c r="AC372" s="233">
        <v>0</v>
      </c>
      <c r="AD372" s="233">
        <v>0</v>
      </c>
      <c r="AE372" s="233">
        <v>0</v>
      </c>
      <c r="AF372" s="233">
        <v>0</v>
      </c>
      <c r="AG372" s="233">
        <v>0</v>
      </c>
      <c r="AH372" s="233">
        <v>0</v>
      </c>
      <c r="AI372" s="233">
        <v>0</v>
      </c>
      <c r="AJ372" s="233">
        <v>0</v>
      </c>
      <c r="AK372" s="233">
        <v>0</v>
      </c>
      <c r="AL372" s="233">
        <v>0</v>
      </c>
      <c r="AM372" s="233"/>
      <c r="AN372" s="233">
        <v>0</v>
      </c>
      <c r="AO372" s="233">
        <v>0</v>
      </c>
      <c r="AP372" s="233">
        <v>0</v>
      </c>
      <c r="AQ372" s="233">
        <v>0</v>
      </c>
      <c r="AR372" s="233">
        <v>0</v>
      </c>
      <c r="AS372" s="233">
        <v>0</v>
      </c>
      <c r="AT372" s="233">
        <v>0</v>
      </c>
      <c r="AU372" s="233">
        <v>0</v>
      </c>
      <c r="AV372" s="233">
        <v>0</v>
      </c>
      <c r="AW372" s="233">
        <v>0</v>
      </c>
      <c r="AX372" s="233">
        <v>0</v>
      </c>
      <c r="AY372" s="233">
        <v>0</v>
      </c>
      <c r="AZ372" s="233">
        <v>0</v>
      </c>
      <c r="BA372" s="233">
        <v>0</v>
      </c>
      <c r="BB372" s="233">
        <v>0</v>
      </c>
      <c r="BC372" s="233">
        <v>0</v>
      </c>
      <c r="BD372" s="233">
        <v>0</v>
      </c>
      <c r="BE372" s="233">
        <v>0</v>
      </c>
      <c r="BF372" s="233">
        <v>0</v>
      </c>
      <c r="BG372" s="233">
        <v>0</v>
      </c>
      <c r="BH372" s="233">
        <v>0</v>
      </c>
      <c r="BI372" s="233">
        <v>0</v>
      </c>
      <c r="BJ372" s="233">
        <v>0</v>
      </c>
      <c r="BK372" s="233">
        <v>0</v>
      </c>
      <c r="BL372" s="233">
        <v>0</v>
      </c>
      <c r="BM372" s="233">
        <v>0</v>
      </c>
      <c r="BN372" s="233">
        <v>0</v>
      </c>
      <c r="BO372" s="233">
        <v>0</v>
      </c>
      <c r="BP372" s="233">
        <v>0</v>
      </c>
      <c r="BQ372" s="233">
        <v>0</v>
      </c>
      <c r="BR372" s="233">
        <v>0</v>
      </c>
      <c r="BS372" s="233">
        <v>0</v>
      </c>
      <c r="BT372" s="233">
        <v>0</v>
      </c>
      <c r="BU372" s="233">
        <v>0</v>
      </c>
      <c r="BV372" s="233">
        <v>0</v>
      </c>
      <c r="BW372" s="233">
        <v>0</v>
      </c>
      <c r="BX372" s="233">
        <v>0</v>
      </c>
      <c r="BY372" s="233">
        <v>0</v>
      </c>
      <c r="BZ372" s="233">
        <v>0</v>
      </c>
      <c r="CA372" s="233">
        <v>0</v>
      </c>
      <c r="CB372" s="343"/>
      <c r="CC372" s="343">
        <v>0</v>
      </c>
      <c r="CD372" s="346"/>
      <c r="CE372" s="253">
        <v>0</v>
      </c>
      <c r="CF372" s="233">
        <v>0</v>
      </c>
      <c r="CG372" s="233">
        <v>0</v>
      </c>
      <c r="CH372" s="233">
        <v>0</v>
      </c>
      <c r="CI372" s="234">
        <v>0</v>
      </c>
    </row>
    <row r="373" spans="1:87" s="145" customFormat="1" x14ac:dyDescent="0.2">
      <c r="A373" s="337" t="s">
        <v>584</v>
      </c>
      <c r="B373" s="334" t="s">
        <v>2022</v>
      </c>
      <c r="C373" s="232">
        <v>0</v>
      </c>
      <c r="D373" s="233">
        <v>0</v>
      </c>
      <c r="E373" s="233">
        <v>0</v>
      </c>
      <c r="F373" s="233">
        <v>0</v>
      </c>
      <c r="G373" s="233">
        <v>0</v>
      </c>
      <c r="H373" s="233">
        <v>7675</v>
      </c>
      <c r="I373" s="233">
        <v>0</v>
      </c>
      <c r="J373" s="233">
        <v>0</v>
      </c>
      <c r="K373" s="233">
        <v>0</v>
      </c>
      <c r="L373" s="233">
        <v>0</v>
      </c>
      <c r="M373" s="233">
        <v>0</v>
      </c>
      <c r="N373" s="233">
        <v>0</v>
      </c>
      <c r="O373" s="233">
        <v>0</v>
      </c>
      <c r="P373" s="233"/>
      <c r="Q373" s="233">
        <v>0</v>
      </c>
      <c r="R373" s="233">
        <v>0</v>
      </c>
      <c r="S373" s="233">
        <v>0</v>
      </c>
      <c r="T373" s="233">
        <v>0</v>
      </c>
      <c r="U373" s="233">
        <v>0</v>
      </c>
      <c r="V373" s="233">
        <v>0</v>
      </c>
      <c r="W373" s="233">
        <v>0</v>
      </c>
      <c r="X373" s="233">
        <v>0</v>
      </c>
      <c r="Y373" s="233">
        <v>0</v>
      </c>
      <c r="Z373" s="233">
        <v>0</v>
      </c>
      <c r="AA373" s="233">
        <v>0</v>
      </c>
      <c r="AB373" s="233">
        <v>0</v>
      </c>
      <c r="AC373" s="233">
        <v>0</v>
      </c>
      <c r="AD373" s="233">
        <v>0</v>
      </c>
      <c r="AE373" s="233">
        <v>0</v>
      </c>
      <c r="AF373" s="233">
        <v>0</v>
      </c>
      <c r="AG373" s="233">
        <v>0</v>
      </c>
      <c r="AH373" s="233">
        <v>0</v>
      </c>
      <c r="AI373" s="233">
        <v>0</v>
      </c>
      <c r="AJ373" s="233">
        <v>0</v>
      </c>
      <c r="AK373" s="233">
        <v>0</v>
      </c>
      <c r="AL373" s="233">
        <v>0</v>
      </c>
      <c r="AM373" s="233"/>
      <c r="AN373" s="233">
        <v>0</v>
      </c>
      <c r="AO373" s="233">
        <v>0</v>
      </c>
      <c r="AP373" s="233">
        <v>0</v>
      </c>
      <c r="AQ373" s="233">
        <v>0</v>
      </c>
      <c r="AR373" s="233">
        <v>0</v>
      </c>
      <c r="AS373" s="233">
        <v>0</v>
      </c>
      <c r="AT373" s="233">
        <v>0</v>
      </c>
      <c r="AU373" s="233">
        <v>0</v>
      </c>
      <c r="AV373" s="233">
        <v>0</v>
      </c>
      <c r="AW373" s="233">
        <v>0</v>
      </c>
      <c r="AX373" s="233">
        <v>0</v>
      </c>
      <c r="AY373" s="233">
        <v>0</v>
      </c>
      <c r="AZ373" s="233">
        <v>0</v>
      </c>
      <c r="BA373" s="233">
        <v>0</v>
      </c>
      <c r="BB373" s="233">
        <v>0</v>
      </c>
      <c r="BC373" s="233">
        <v>0</v>
      </c>
      <c r="BD373" s="233">
        <v>0</v>
      </c>
      <c r="BE373" s="233">
        <v>0</v>
      </c>
      <c r="BF373" s="233">
        <v>0</v>
      </c>
      <c r="BG373" s="233">
        <v>0</v>
      </c>
      <c r="BH373" s="233">
        <v>0</v>
      </c>
      <c r="BI373" s="233">
        <v>0</v>
      </c>
      <c r="BJ373" s="233">
        <v>0</v>
      </c>
      <c r="BK373" s="233">
        <v>0</v>
      </c>
      <c r="BL373" s="233">
        <v>0</v>
      </c>
      <c r="BM373" s="233">
        <v>0</v>
      </c>
      <c r="BN373" s="233">
        <v>0</v>
      </c>
      <c r="BO373" s="233">
        <v>0</v>
      </c>
      <c r="BP373" s="233">
        <v>0</v>
      </c>
      <c r="BQ373" s="233">
        <v>0</v>
      </c>
      <c r="BR373" s="233">
        <v>0</v>
      </c>
      <c r="BS373" s="233">
        <v>0</v>
      </c>
      <c r="BT373" s="233">
        <v>0</v>
      </c>
      <c r="BU373" s="233">
        <v>0</v>
      </c>
      <c r="BV373" s="233">
        <v>0</v>
      </c>
      <c r="BW373" s="233">
        <v>0</v>
      </c>
      <c r="BX373" s="233">
        <v>0</v>
      </c>
      <c r="BY373" s="233">
        <v>0</v>
      </c>
      <c r="BZ373" s="233">
        <v>0</v>
      </c>
      <c r="CA373" s="233">
        <v>0</v>
      </c>
      <c r="CB373" s="343"/>
      <c r="CC373" s="343">
        <v>0</v>
      </c>
      <c r="CD373" s="346"/>
      <c r="CE373" s="253">
        <v>0</v>
      </c>
      <c r="CF373" s="233">
        <v>0</v>
      </c>
      <c r="CG373" s="233">
        <v>0</v>
      </c>
      <c r="CH373" s="233">
        <v>0</v>
      </c>
      <c r="CI373" s="234">
        <v>0</v>
      </c>
    </row>
    <row r="374" spans="1:87" s="145" customFormat="1" x14ac:dyDescent="0.2">
      <c r="A374" s="337" t="s">
        <v>1537</v>
      </c>
      <c r="B374" s="334" t="s">
        <v>2023</v>
      </c>
      <c r="C374" s="232">
        <v>0</v>
      </c>
      <c r="D374" s="233">
        <v>0</v>
      </c>
      <c r="E374" s="233">
        <v>0</v>
      </c>
      <c r="F374" s="233">
        <v>0</v>
      </c>
      <c r="G374" s="233">
        <v>0</v>
      </c>
      <c r="H374" s="233">
        <v>5835</v>
      </c>
      <c r="I374" s="233">
        <v>0</v>
      </c>
      <c r="J374" s="233">
        <v>0</v>
      </c>
      <c r="K374" s="233">
        <v>0</v>
      </c>
      <c r="L374" s="233">
        <v>0</v>
      </c>
      <c r="M374" s="233">
        <v>0</v>
      </c>
      <c r="N374" s="233">
        <v>0</v>
      </c>
      <c r="O374" s="233">
        <v>0</v>
      </c>
      <c r="P374" s="233"/>
      <c r="Q374" s="233">
        <v>0</v>
      </c>
      <c r="R374" s="233">
        <v>0</v>
      </c>
      <c r="S374" s="233">
        <v>0</v>
      </c>
      <c r="T374" s="233">
        <v>0</v>
      </c>
      <c r="U374" s="233">
        <v>0</v>
      </c>
      <c r="V374" s="233">
        <v>0</v>
      </c>
      <c r="W374" s="233">
        <v>0</v>
      </c>
      <c r="X374" s="233">
        <v>0</v>
      </c>
      <c r="Y374" s="233">
        <v>0</v>
      </c>
      <c r="Z374" s="233">
        <v>0</v>
      </c>
      <c r="AA374" s="233">
        <v>0</v>
      </c>
      <c r="AB374" s="233">
        <v>0</v>
      </c>
      <c r="AC374" s="233">
        <v>0</v>
      </c>
      <c r="AD374" s="233">
        <v>0</v>
      </c>
      <c r="AE374" s="233">
        <v>0</v>
      </c>
      <c r="AF374" s="233">
        <v>0</v>
      </c>
      <c r="AG374" s="233">
        <v>0</v>
      </c>
      <c r="AH374" s="233">
        <v>0</v>
      </c>
      <c r="AI374" s="233">
        <v>0</v>
      </c>
      <c r="AJ374" s="233">
        <v>0</v>
      </c>
      <c r="AK374" s="233">
        <v>0</v>
      </c>
      <c r="AL374" s="233">
        <v>0</v>
      </c>
      <c r="AM374" s="233"/>
      <c r="AN374" s="233">
        <v>0</v>
      </c>
      <c r="AO374" s="233">
        <v>0</v>
      </c>
      <c r="AP374" s="233">
        <v>0</v>
      </c>
      <c r="AQ374" s="233">
        <v>0</v>
      </c>
      <c r="AR374" s="233">
        <v>0</v>
      </c>
      <c r="AS374" s="233">
        <v>0</v>
      </c>
      <c r="AT374" s="233">
        <v>0</v>
      </c>
      <c r="AU374" s="233">
        <v>0</v>
      </c>
      <c r="AV374" s="233">
        <v>0</v>
      </c>
      <c r="AW374" s="233">
        <v>0</v>
      </c>
      <c r="AX374" s="233">
        <v>0</v>
      </c>
      <c r="AY374" s="233">
        <v>0</v>
      </c>
      <c r="AZ374" s="233">
        <v>0</v>
      </c>
      <c r="BA374" s="233">
        <v>0</v>
      </c>
      <c r="BB374" s="233">
        <v>0</v>
      </c>
      <c r="BC374" s="233">
        <v>0</v>
      </c>
      <c r="BD374" s="233">
        <v>0</v>
      </c>
      <c r="BE374" s="233">
        <v>0</v>
      </c>
      <c r="BF374" s="233">
        <v>0</v>
      </c>
      <c r="BG374" s="233">
        <v>0</v>
      </c>
      <c r="BH374" s="233">
        <v>0</v>
      </c>
      <c r="BI374" s="233">
        <v>0</v>
      </c>
      <c r="BJ374" s="233">
        <v>0</v>
      </c>
      <c r="BK374" s="233">
        <v>0</v>
      </c>
      <c r="BL374" s="233">
        <v>0</v>
      </c>
      <c r="BM374" s="233">
        <v>0</v>
      </c>
      <c r="BN374" s="233">
        <v>0</v>
      </c>
      <c r="BO374" s="233">
        <v>0</v>
      </c>
      <c r="BP374" s="233">
        <v>0</v>
      </c>
      <c r="BQ374" s="233">
        <v>0</v>
      </c>
      <c r="BR374" s="233">
        <v>0</v>
      </c>
      <c r="BS374" s="233">
        <v>0</v>
      </c>
      <c r="BT374" s="233">
        <v>0</v>
      </c>
      <c r="BU374" s="233">
        <v>0</v>
      </c>
      <c r="BV374" s="233">
        <v>0</v>
      </c>
      <c r="BW374" s="233">
        <v>0</v>
      </c>
      <c r="BX374" s="233">
        <v>0</v>
      </c>
      <c r="BY374" s="233">
        <v>0</v>
      </c>
      <c r="BZ374" s="233">
        <v>0</v>
      </c>
      <c r="CA374" s="233">
        <v>0</v>
      </c>
      <c r="CB374" s="343"/>
      <c r="CC374" s="343">
        <v>0</v>
      </c>
      <c r="CD374" s="346"/>
      <c r="CE374" s="253">
        <v>0</v>
      </c>
      <c r="CF374" s="233">
        <v>0</v>
      </c>
      <c r="CG374" s="233">
        <v>0</v>
      </c>
      <c r="CH374" s="233">
        <v>0</v>
      </c>
      <c r="CI374" s="234">
        <v>0</v>
      </c>
    </row>
    <row r="375" spans="1:87" s="145" customFormat="1" x14ac:dyDescent="0.2">
      <c r="A375" s="337" t="s">
        <v>1619</v>
      </c>
      <c r="B375" s="334" t="s">
        <v>2024</v>
      </c>
      <c r="C375" s="232">
        <v>0</v>
      </c>
      <c r="D375" s="233">
        <v>0</v>
      </c>
      <c r="E375" s="233">
        <v>0</v>
      </c>
      <c r="F375" s="233">
        <v>0</v>
      </c>
      <c r="G375" s="233">
        <v>0</v>
      </c>
      <c r="H375" s="233">
        <v>345</v>
      </c>
      <c r="I375" s="233">
        <v>0</v>
      </c>
      <c r="J375" s="233">
        <v>0</v>
      </c>
      <c r="K375" s="233">
        <v>0</v>
      </c>
      <c r="L375" s="233">
        <v>0</v>
      </c>
      <c r="M375" s="233">
        <v>0</v>
      </c>
      <c r="N375" s="233">
        <v>0</v>
      </c>
      <c r="O375" s="233">
        <v>0</v>
      </c>
      <c r="P375" s="233"/>
      <c r="Q375" s="233">
        <v>0</v>
      </c>
      <c r="R375" s="233">
        <v>0</v>
      </c>
      <c r="S375" s="233">
        <v>0</v>
      </c>
      <c r="T375" s="233">
        <v>0</v>
      </c>
      <c r="U375" s="233">
        <v>0</v>
      </c>
      <c r="V375" s="233">
        <v>0</v>
      </c>
      <c r="W375" s="233">
        <v>0</v>
      </c>
      <c r="X375" s="233">
        <v>0</v>
      </c>
      <c r="Y375" s="233">
        <v>0</v>
      </c>
      <c r="Z375" s="233">
        <v>0</v>
      </c>
      <c r="AA375" s="233">
        <v>0</v>
      </c>
      <c r="AB375" s="233">
        <v>0</v>
      </c>
      <c r="AC375" s="233">
        <v>0</v>
      </c>
      <c r="AD375" s="233">
        <v>0</v>
      </c>
      <c r="AE375" s="233">
        <v>0</v>
      </c>
      <c r="AF375" s="233">
        <v>0</v>
      </c>
      <c r="AG375" s="233">
        <v>0</v>
      </c>
      <c r="AH375" s="233">
        <v>0</v>
      </c>
      <c r="AI375" s="233">
        <v>0</v>
      </c>
      <c r="AJ375" s="233">
        <v>0</v>
      </c>
      <c r="AK375" s="233">
        <v>0</v>
      </c>
      <c r="AL375" s="233">
        <v>0</v>
      </c>
      <c r="AM375" s="233"/>
      <c r="AN375" s="233">
        <v>0</v>
      </c>
      <c r="AO375" s="233">
        <v>0</v>
      </c>
      <c r="AP375" s="233">
        <v>0</v>
      </c>
      <c r="AQ375" s="233">
        <v>0</v>
      </c>
      <c r="AR375" s="233">
        <v>0</v>
      </c>
      <c r="AS375" s="233">
        <v>0</v>
      </c>
      <c r="AT375" s="233">
        <v>0</v>
      </c>
      <c r="AU375" s="233">
        <v>0</v>
      </c>
      <c r="AV375" s="233">
        <v>0</v>
      </c>
      <c r="AW375" s="233">
        <v>0</v>
      </c>
      <c r="AX375" s="233">
        <v>0</v>
      </c>
      <c r="AY375" s="233">
        <v>0</v>
      </c>
      <c r="AZ375" s="233">
        <v>0</v>
      </c>
      <c r="BA375" s="233">
        <v>0</v>
      </c>
      <c r="BB375" s="233">
        <v>0</v>
      </c>
      <c r="BC375" s="233">
        <v>0</v>
      </c>
      <c r="BD375" s="233">
        <v>0</v>
      </c>
      <c r="BE375" s="233">
        <v>0</v>
      </c>
      <c r="BF375" s="233">
        <v>0</v>
      </c>
      <c r="BG375" s="233">
        <v>0</v>
      </c>
      <c r="BH375" s="233">
        <v>0</v>
      </c>
      <c r="BI375" s="233">
        <v>0</v>
      </c>
      <c r="BJ375" s="233">
        <v>0</v>
      </c>
      <c r="BK375" s="233">
        <v>0</v>
      </c>
      <c r="BL375" s="233">
        <v>0</v>
      </c>
      <c r="BM375" s="233">
        <v>0</v>
      </c>
      <c r="BN375" s="233">
        <v>0</v>
      </c>
      <c r="BO375" s="233">
        <v>0</v>
      </c>
      <c r="BP375" s="233">
        <v>0</v>
      </c>
      <c r="BQ375" s="233">
        <v>0</v>
      </c>
      <c r="BR375" s="233">
        <v>0</v>
      </c>
      <c r="BS375" s="233">
        <v>0</v>
      </c>
      <c r="BT375" s="233">
        <v>0</v>
      </c>
      <c r="BU375" s="233">
        <v>0</v>
      </c>
      <c r="BV375" s="233">
        <v>0</v>
      </c>
      <c r="BW375" s="233">
        <v>0</v>
      </c>
      <c r="BX375" s="233">
        <v>0</v>
      </c>
      <c r="BY375" s="233">
        <v>0</v>
      </c>
      <c r="BZ375" s="233">
        <v>0</v>
      </c>
      <c r="CA375" s="233">
        <v>0</v>
      </c>
      <c r="CB375" s="343"/>
      <c r="CC375" s="343">
        <v>0</v>
      </c>
      <c r="CD375" s="346"/>
      <c r="CE375" s="253">
        <v>0</v>
      </c>
      <c r="CF375" s="233">
        <v>0</v>
      </c>
      <c r="CG375" s="233">
        <v>0</v>
      </c>
      <c r="CH375" s="233">
        <v>0</v>
      </c>
      <c r="CI375" s="234">
        <v>0</v>
      </c>
    </row>
    <row r="376" spans="1:87" s="145" customFormat="1" x14ac:dyDescent="0.2">
      <c r="A376" s="337" t="s">
        <v>1616</v>
      </c>
      <c r="B376" s="334" t="s">
        <v>2025</v>
      </c>
      <c r="C376" s="232">
        <v>0</v>
      </c>
      <c r="D376" s="233">
        <v>0</v>
      </c>
      <c r="E376" s="233">
        <v>0</v>
      </c>
      <c r="F376" s="233">
        <v>0</v>
      </c>
      <c r="G376" s="233">
        <v>0</v>
      </c>
      <c r="H376" s="233">
        <v>2165</v>
      </c>
      <c r="I376" s="233">
        <v>0</v>
      </c>
      <c r="J376" s="233">
        <v>0</v>
      </c>
      <c r="K376" s="233">
        <v>0</v>
      </c>
      <c r="L376" s="233">
        <v>0</v>
      </c>
      <c r="M376" s="233">
        <v>0</v>
      </c>
      <c r="N376" s="233">
        <v>0</v>
      </c>
      <c r="O376" s="233">
        <v>0</v>
      </c>
      <c r="P376" s="233"/>
      <c r="Q376" s="233">
        <v>0</v>
      </c>
      <c r="R376" s="233">
        <v>0</v>
      </c>
      <c r="S376" s="233">
        <v>0</v>
      </c>
      <c r="T376" s="233">
        <v>0</v>
      </c>
      <c r="U376" s="233">
        <v>0</v>
      </c>
      <c r="V376" s="233">
        <v>0</v>
      </c>
      <c r="W376" s="233">
        <v>0</v>
      </c>
      <c r="X376" s="233">
        <v>0</v>
      </c>
      <c r="Y376" s="233">
        <v>0</v>
      </c>
      <c r="Z376" s="233">
        <v>0</v>
      </c>
      <c r="AA376" s="233">
        <v>0</v>
      </c>
      <c r="AB376" s="233">
        <v>0</v>
      </c>
      <c r="AC376" s="233">
        <v>0</v>
      </c>
      <c r="AD376" s="233">
        <v>0</v>
      </c>
      <c r="AE376" s="233">
        <v>0</v>
      </c>
      <c r="AF376" s="233">
        <v>0</v>
      </c>
      <c r="AG376" s="233">
        <v>0</v>
      </c>
      <c r="AH376" s="233">
        <v>0</v>
      </c>
      <c r="AI376" s="233">
        <v>0</v>
      </c>
      <c r="AJ376" s="233">
        <v>0</v>
      </c>
      <c r="AK376" s="233">
        <v>0</v>
      </c>
      <c r="AL376" s="233">
        <v>0</v>
      </c>
      <c r="AM376" s="233"/>
      <c r="AN376" s="233">
        <v>0</v>
      </c>
      <c r="AO376" s="233">
        <v>0</v>
      </c>
      <c r="AP376" s="233">
        <v>0</v>
      </c>
      <c r="AQ376" s="233">
        <v>0</v>
      </c>
      <c r="AR376" s="233">
        <v>0</v>
      </c>
      <c r="AS376" s="233">
        <v>0</v>
      </c>
      <c r="AT376" s="233">
        <v>0</v>
      </c>
      <c r="AU376" s="233">
        <v>0</v>
      </c>
      <c r="AV376" s="233">
        <v>0</v>
      </c>
      <c r="AW376" s="233">
        <v>0</v>
      </c>
      <c r="AX376" s="233">
        <v>0</v>
      </c>
      <c r="AY376" s="233">
        <v>0</v>
      </c>
      <c r="AZ376" s="233">
        <v>0</v>
      </c>
      <c r="BA376" s="233">
        <v>0</v>
      </c>
      <c r="BB376" s="233">
        <v>0</v>
      </c>
      <c r="BC376" s="233">
        <v>0</v>
      </c>
      <c r="BD376" s="233">
        <v>0</v>
      </c>
      <c r="BE376" s="233">
        <v>0</v>
      </c>
      <c r="BF376" s="233">
        <v>0</v>
      </c>
      <c r="BG376" s="233">
        <v>0</v>
      </c>
      <c r="BH376" s="233">
        <v>0</v>
      </c>
      <c r="BI376" s="233">
        <v>0</v>
      </c>
      <c r="BJ376" s="233">
        <v>0</v>
      </c>
      <c r="BK376" s="233">
        <v>0</v>
      </c>
      <c r="BL376" s="233">
        <v>0</v>
      </c>
      <c r="BM376" s="233">
        <v>0</v>
      </c>
      <c r="BN376" s="233">
        <v>0</v>
      </c>
      <c r="BO376" s="233">
        <v>0</v>
      </c>
      <c r="BP376" s="233">
        <v>0</v>
      </c>
      <c r="BQ376" s="233">
        <v>0</v>
      </c>
      <c r="BR376" s="233">
        <v>0</v>
      </c>
      <c r="BS376" s="233">
        <v>0</v>
      </c>
      <c r="BT376" s="233">
        <v>0</v>
      </c>
      <c r="BU376" s="233">
        <v>0</v>
      </c>
      <c r="BV376" s="233">
        <v>0</v>
      </c>
      <c r="BW376" s="233">
        <v>0</v>
      </c>
      <c r="BX376" s="233">
        <v>0</v>
      </c>
      <c r="BY376" s="233">
        <v>0</v>
      </c>
      <c r="BZ376" s="233">
        <v>0</v>
      </c>
      <c r="CA376" s="233">
        <v>0</v>
      </c>
      <c r="CB376" s="343"/>
      <c r="CC376" s="343">
        <v>0</v>
      </c>
      <c r="CD376" s="346"/>
      <c r="CE376" s="253">
        <v>0</v>
      </c>
      <c r="CF376" s="233">
        <v>0</v>
      </c>
      <c r="CG376" s="233">
        <v>0</v>
      </c>
      <c r="CH376" s="233">
        <v>0</v>
      </c>
      <c r="CI376" s="234">
        <v>0</v>
      </c>
    </row>
    <row r="377" spans="1:87" s="145" customFormat="1" x14ac:dyDescent="0.2">
      <c r="A377" s="337" t="s">
        <v>1593</v>
      </c>
      <c r="B377" s="334" t="s">
        <v>2026</v>
      </c>
      <c r="C377" s="232">
        <v>0</v>
      </c>
      <c r="D377" s="233">
        <v>0</v>
      </c>
      <c r="E377" s="233">
        <v>0</v>
      </c>
      <c r="F377" s="233">
        <v>0</v>
      </c>
      <c r="G377" s="233">
        <v>0</v>
      </c>
      <c r="H377" s="233">
        <v>2225</v>
      </c>
      <c r="I377" s="233">
        <v>0</v>
      </c>
      <c r="J377" s="233">
        <v>0</v>
      </c>
      <c r="K377" s="233">
        <v>0</v>
      </c>
      <c r="L377" s="233">
        <v>0</v>
      </c>
      <c r="M377" s="233">
        <v>0</v>
      </c>
      <c r="N377" s="233">
        <v>0</v>
      </c>
      <c r="O377" s="233">
        <v>0</v>
      </c>
      <c r="P377" s="233"/>
      <c r="Q377" s="233">
        <v>0</v>
      </c>
      <c r="R377" s="233">
        <v>0</v>
      </c>
      <c r="S377" s="233">
        <v>0</v>
      </c>
      <c r="T377" s="233">
        <v>0</v>
      </c>
      <c r="U377" s="233">
        <v>0</v>
      </c>
      <c r="V377" s="233">
        <v>0</v>
      </c>
      <c r="W377" s="233">
        <v>0</v>
      </c>
      <c r="X377" s="233">
        <v>0</v>
      </c>
      <c r="Y377" s="233">
        <v>0</v>
      </c>
      <c r="Z377" s="233">
        <v>0</v>
      </c>
      <c r="AA377" s="233">
        <v>0</v>
      </c>
      <c r="AB377" s="233">
        <v>0</v>
      </c>
      <c r="AC377" s="233">
        <v>0</v>
      </c>
      <c r="AD377" s="233">
        <v>0</v>
      </c>
      <c r="AE377" s="233">
        <v>0</v>
      </c>
      <c r="AF377" s="233">
        <v>0</v>
      </c>
      <c r="AG377" s="233">
        <v>0</v>
      </c>
      <c r="AH377" s="233">
        <v>0</v>
      </c>
      <c r="AI377" s="233">
        <v>0</v>
      </c>
      <c r="AJ377" s="233">
        <v>0</v>
      </c>
      <c r="AK377" s="233">
        <v>0</v>
      </c>
      <c r="AL377" s="233">
        <v>0</v>
      </c>
      <c r="AM377" s="233"/>
      <c r="AN377" s="233">
        <v>0</v>
      </c>
      <c r="AO377" s="233">
        <v>0</v>
      </c>
      <c r="AP377" s="233">
        <v>0</v>
      </c>
      <c r="AQ377" s="233">
        <v>0</v>
      </c>
      <c r="AR377" s="233">
        <v>0</v>
      </c>
      <c r="AS377" s="233">
        <v>0</v>
      </c>
      <c r="AT377" s="233">
        <v>0</v>
      </c>
      <c r="AU377" s="233">
        <v>0</v>
      </c>
      <c r="AV377" s="233">
        <v>0</v>
      </c>
      <c r="AW377" s="233">
        <v>0</v>
      </c>
      <c r="AX377" s="233">
        <v>0</v>
      </c>
      <c r="AY377" s="233">
        <v>0</v>
      </c>
      <c r="AZ377" s="233">
        <v>0</v>
      </c>
      <c r="BA377" s="233">
        <v>0</v>
      </c>
      <c r="BB377" s="233">
        <v>0</v>
      </c>
      <c r="BC377" s="233">
        <v>0</v>
      </c>
      <c r="BD377" s="233">
        <v>0</v>
      </c>
      <c r="BE377" s="233">
        <v>0</v>
      </c>
      <c r="BF377" s="233">
        <v>0</v>
      </c>
      <c r="BG377" s="233">
        <v>0</v>
      </c>
      <c r="BH377" s="233">
        <v>0</v>
      </c>
      <c r="BI377" s="233">
        <v>0</v>
      </c>
      <c r="BJ377" s="233">
        <v>0</v>
      </c>
      <c r="BK377" s="233">
        <v>0</v>
      </c>
      <c r="BL377" s="233">
        <v>0</v>
      </c>
      <c r="BM377" s="233">
        <v>0</v>
      </c>
      <c r="BN377" s="233">
        <v>0</v>
      </c>
      <c r="BO377" s="233">
        <v>0</v>
      </c>
      <c r="BP377" s="233">
        <v>0</v>
      </c>
      <c r="BQ377" s="233">
        <v>0</v>
      </c>
      <c r="BR377" s="233">
        <v>0</v>
      </c>
      <c r="BS377" s="233">
        <v>0</v>
      </c>
      <c r="BT377" s="233">
        <v>0</v>
      </c>
      <c r="BU377" s="233">
        <v>0</v>
      </c>
      <c r="BV377" s="233">
        <v>0</v>
      </c>
      <c r="BW377" s="233">
        <v>0</v>
      </c>
      <c r="BX377" s="233">
        <v>0</v>
      </c>
      <c r="BY377" s="233">
        <v>0</v>
      </c>
      <c r="BZ377" s="233">
        <v>0</v>
      </c>
      <c r="CA377" s="233">
        <v>0</v>
      </c>
      <c r="CB377" s="343"/>
      <c r="CC377" s="343">
        <v>0</v>
      </c>
      <c r="CD377" s="346"/>
      <c r="CE377" s="253">
        <v>0</v>
      </c>
      <c r="CF377" s="233">
        <v>0</v>
      </c>
      <c r="CG377" s="233">
        <v>0</v>
      </c>
      <c r="CH377" s="233">
        <v>0</v>
      </c>
      <c r="CI377" s="234">
        <v>0</v>
      </c>
    </row>
    <row r="378" spans="1:87" s="145" customFormat="1" x14ac:dyDescent="0.2">
      <c r="A378" s="337" t="s">
        <v>1384</v>
      </c>
      <c r="B378" s="334" t="s">
        <v>2027</v>
      </c>
      <c r="C378" s="232">
        <v>0</v>
      </c>
      <c r="D378" s="233">
        <v>0</v>
      </c>
      <c r="E378" s="233">
        <v>0</v>
      </c>
      <c r="F378" s="233">
        <v>0</v>
      </c>
      <c r="G378" s="233">
        <v>0</v>
      </c>
      <c r="H378" s="233">
        <v>6500</v>
      </c>
      <c r="I378" s="233">
        <v>0</v>
      </c>
      <c r="J378" s="233">
        <v>0</v>
      </c>
      <c r="K378" s="233">
        <v>0</v>
      </c>
      <c r="L378" s="233">
        <v>0</v>
      </c>
      <c r="M378" s="233">
        <v>0</v>
      </c>
      <c r="N378" s="233">
        <v>0</v>
      </c>
      <c r="O378" s="233">
        <v>0</v>
      </c>
      <c r="P378" s="233"/>
      <c r="Q378" s="233">
        <v>0</v>
      </c>
      <c r="R378" s="233">
        <v>0</v>
      </c>
      <c r="S378" s="233">
        <v>0</v>
      </c>
      <c r="T378" s="233">
        <v>0</v>
      </c>
      <c r="U378" s="233">
        <v>0</v>
      </c>
      <c r="V378" s="233">
        <v>0</v>
      </c>
      <c r="W378" s="233">
        <v>0</v>
      </c>
      <c r="X378" s="233">
        <v>0</v>
      </c>
      <c r="Y378" s="233">
        <v>0</v>
      </c>
      <c r="Z378" s="233">
        <v>0</v>
      </c>
      <c r="AA378" s="233">
        <v>0</v>
      </c>
      <c r="AB378" s="233">
        <v>0</v>
      </c>
      <c r="AC378" s="233">
        <v>0</v>
      </c>
      <c r="AD378" s="233">
        <v>0</v>
      </c>
      <c r="AE378" s="233">
        <v>0</v>
      </c>
      <c r="AF378" s="233">
        <v>0</v>
      </c>
      <c r="AG378" s="233">
        <v>0</v>
      </c>
      <c r="AH378" s="233">
        <v>0</v>
      </c>
      <c r="AI378" s="233">
        <v>0</v>
      </c>
      <c r="AJ378" s="233">
        <v>0</v>
      </c>
      <c r="AK378" s="233">
        <v>0</v>
      </c>
      <c r="AL378" s="233">
        <v>0</v>
      </c>
      <c r="AM378" s="233"/>
      <c r="AN378" s="233">
        <v>0</v>
      </c>
      <c r="AO378" s="233">
        <v>0</v>
      </c>
      <c r="AP378" s="233">
        <v>0</v>
      </c>
      <c r="AQ378" s="233">
        <v>0</v>
      </c>
      <c r="AR378" s="233">
        <v>0</v>
      </c>
      <c r="AS378" s="233">
        <v>0</v>
      </c>
      <c r="AT378" s="233">
        <v>0</v>
      </c>
      <c r="AU378" s="233">
        <v>0</v>
      </c>
      <c r="AV378" s="233">
        <v>0</v>
      </c>
      <c r="AW378" s="233">
        <v>0</v>
      </c>
      <c r="AX378" s="233">
        <v>0</v>
      </c>
      <c r="AY378" s="233">
        <v>0</v>
      </c>
      <c r="AZ378" s="233">
        <v>0</v>
      </c>
      <c r="BA378" s="233">
        <v>0</v>
      </c>
      <c r="BB378" s="233">
        <v>0</v>
      </c>
      <c r="BC378" s="233">
        <v>0</v>
      </c>
      <c r="BD378" s="233">
        <v>0</v>
      </c>
      <c r="BE378" s="233">
        <v>0</v>
      </c>
      <c r="BF378" s="233">
        <v>0</v>
      </c>
      <c r="BG378" s="233">
        <v>0</v>
      </c>
      <c r="BH378" s="233">
        <v>0</v>
      </c>
      <c r="BI378" s="233">
        <v>0</v>
      </c>
      <c r="BJ378" s="233">
        <v>0</v>
      </c>
      <c r="BK378" s="233">
        <v>0</v>
      </c>
      <c r="BL378" s="233">
        <v>0</v>
      </c>
      <c r="BM378" s="233">
        <v>0</v>
      </c>
      <c r="BN378" s="233">
        <v>0</v>
      </c>
      <c r="BO378" s="233">
        <v>0</v>
      </c>
      <c r="BP378" s="233">
        <v>0</v>
      </c>
      <c r="BQ378" s="233">
        <v>0</v>
      </c>
      <c r="BR378" s="233">
        <v>0</v>
      </c>
      <c r="BS378" s="233">
        <v>0</v>
      </c>
      <c r="BT378" s="233">
        <v>0</v>
      </c>
      <c r="BU378" s="233">
        <v>0</v>
      </c>
      <c r="BV378" s="233">
        <v>0</v>
      </c>
      <c r="BW378" s="233">
        <v>0</v>
      </c>
      <c r="BX378" s="233">
        <v>0</v>
      </c>
      <c r="BY378" s="233">
        <v>0</v>
      </c>
      <c r="BZ378" s="233">
        <v>0</v>
      </c>
      <c r="CA378" s="233">
        <v>0</v>
      </c>
      <c r="CB378" s="343"/>
      <c r="CC378" s="343">
        <v>0</v>
      </c>
      <c r="CD378" s="346"/>
      <c r="CE378" s="253">
        <v>0</v>
      </c>
      <c r="CF378" s="233">
        <v>0</v>
      </c>
      <c r="CG378" s="233">
        <v>0</v>
      </c>
      <c r="CH378" s="233">
        <v>0</v>
      </c>
      <c r="CI378" s="234">
        <v>0</v>
      </c>
    </row>
    <row r="379" spans="1:87" s="145" customFormat="1" x14ac:dyDescent="0.2">
      <c r="A379" s="337" t="s">
        <v>1618</v>
      </c>
      <c r="B379" s="334" t="s">
        <v>2028</v>
      </c>
      <c r="C379" s="232">
        <v>0</v>
      </c>
      <c r="D379" s="233">
        <v>0</v>
      </c>
      <c r="E379" s="233">
        <v>0</v>
      </c>
      <c r="F379" s="233">
        <v>0</v>
      </c>
      <c r="G379" s="233">
        <v>0</v>
      </c>
      <c r="H379" s="233">
        <v>905</v>
      </c>
      <c r="I379" s="233">
        <v>0</v>
      </c>
      <c r="J379" s="233">
        <v>0</v>
      </c>
      <c r="K379" s="233">
        <v>0</v>
      </c>
      <c r="L379" s="233">
        <v>0</v>
      </c>
      <c r="M379" s="233">
        <v>0</v>
      </c>
      <c r="N379" s="233">
        <v>0</v>
      </c>
      <c r="O379" s="233">
        <v>0</v>
      </c>
      <c r="P379" s="233"/>
      <c r="Q379" s="233">
        <v>0</v>
      </c>
      <c r="R379" s="233">
        <v>0</v>
      </c>
      <c r="S379" s="233">
        <v>0</v>
      </c>
      <c r="T379" s="233">
        <v>0</v>
      </c>
      <c r="U379" s="233">
        <v>0</v>
      </c>
      <c r="V379" s="233">
        <v>0</v>
      </c>
      <c r="W379" s="233">
        <v>0</v>
      </c>
      <c r="X379" s="233">
        <v>0</v>
      </c>
      <c r="Y379" s="233">
        <v>0</v>
      </c>
      <c r="Z379" s="233">
        <v>0</v>
      </c>
      <c r="AA379" s="233">
        <v>0</v>
      </c>
      <c r="AB379" s="233">
        <v>0</v>
      </c>
      <c r="AC379" s="233">
        <v>0</v>
      </c>
      <c r="AD379" s="233">
        <v>0</v>
      </c>
      <c r="AE379" s="233">
        <v>0</v>
      </c>
      <c r="AF379" s="233">
        <v>0</v>
      </c>
      <c r="AG379" s="233">
        <v>0</v>
      </c>
      <c r="AH379" s="233">
        <v>0</v>
      </c>
      <c r="AI379" s="233">
        <v>0</v>
      </c>
      <c r="AJ379" s="233">
        <v>0</v>
      </c>
      <c r="AK379" s="233">
        <v>0</v>
      </c>
      <c r="AL379" s="233">
        <v>0</v>
      </c>
      <c r="AM379" s="233"/>
      <c r="AN379" s="233">
        <v>0</v>
      </c>
      <c r="AO379" s="233">
        <v>0</v>
      </c>
      <c r="AP379" s="233">
        <v>0</v>
      </c>
      <c r="AQ379" s="233">
        <v>0</v>
      </c>
      <c r="AR379" s="233">
        <v>0</v>
      </c>
      <c r="AS379" s="233">
        <v>0</v>
      </c>
      <c r="AT379" s="233">
        <v>0</v>
      </c>
      <c r="AU379" s="233">
        <v>0</v>
      </c>
      <c r="AV379" s="233">
        <v>0</v>
      </c>
      <c r="AW379" s="233">
        <v>0</v>
      </c>
      <c r="AX379" s="233">
        <v>0</v>
      </c>
      <c r="AY379" s="233">
        <v>0</v>
      </c>
      <c r="AZ379" s="233">
        <v>0</v>
      </c>
      <c r="BA379" s="233">
        <v>0</v>
      </c>
      <c r="BB379" s="233">
        <v>0</v>
      </c>
      <c r="BC379" s="233">
        <v>0</v>
      </c>
      <c r="BD379" s="233">
        <v>0</v>
      </c>
      <c r="BE379" s="233">
        <v>0</v>
      </c>
      <c r="BF379" s="233">
        <v>0</v>
      </c>
      <c r="BG379" s="233">
        <v>0</v>
      </c>
      <c r="BH379" s="233">
        <v>0</v>
      </c>
      <c r="BI379" s="233">
        <v>0</v>
      </c>
      <c r="BJ379" s="233">
        <v>0</v>
      </c>
      <c r="BK379" s="233">
        <v>0</v>
      </c>
      <c r="BL379" s="233">
        <v>0</v>
      </c>
      <c r="BM379" s="233">
        <v>0</v>
      </c>
      <c r="BN379" s="233">
        <v>0</v>
      </c>
      <c r="BO379" s="233">
        <v>0</v>
      </c>
      <c r="BP379" s="233">
        <v>0</v>
      </c>
      <c r="BQ379" s="233">
        <v>0</v>
      </c>
      <c r="BR379" s="233">
        <v>0</v>
      </c>
      <c r="BS379" s="233">
        <v>0</v>
      </c>
      <c r="BT379" s="233">
        <v>0</v>
      </c>
      <c r="BU379" s="233">
        <v>0</v>
      </c>
      <c r="BV379" s="233">
        <v>0</v>
      </c>
      <c r="BW379" s="233">
        <v>0</v>
      </c>
      <c r="BX379" s="233">
        <v>0</v>
      </c>
      <c r="BY379" s="233">
        <v>0</v>
      </c>
      <c r="BZ379" s="233">
        <v>0</v>
      </c>
      <c r="CA379" s="233">
        <v>0</v>
      </c>
      <c r="CB379" s="343"/>
      <c r="CC379" s="343">
        <v>0</v>
      </c>
      <c r="CD379" s="346"/>
      <c r="CE379" s="253">
        <v>0</v>
      </c>
      <c r="CF379" s="233">
        <v>0</v>
      </c>
      <c r="CG379" s="233">
        <v>0</v>
      </c>
      <c r="CH379" s="233">
        <v>0</v>
      </c>
      <c r="CI379" s="234">
        <v>0</v>
      </c>
    </row>
    <row r="380" spans="1:87" s="145" customFormat="1" x14ac:dyDescent="0.2">
      <c r="A380" s="337" t="s">
        <v>1383</v>
      </c>
      <c r="B380" s="334" t="s">
        <v>2029</v>
      </c>
      <c r="C380" s="232">
        <v>0</v>
      </c>
      <c r="D380" s="233">
        <v>0</v>
      </c>
      <c r="E380" s="233">
        <v>0</v>
      </c>
      <c r="F380" s="233">
        <v>0</v>
      </c>
      <c r="G380" s="233">
        <v>0</v>
      </c>
      <c r="H380" s="233">
        <v>2290</v>
      </c>
      <c r="I380" s="233">
        <v>0</v>
      </c>
      <c r="J380" s="233">
        <v>0</v>
      </c>
      <c r="K380" s="233">
        <v>0</v>
      </c>
      <c r="L380" s="233">
        <v>0</v>
      </c>
      <c r="M380" s="233">
        <v>0</v>
      </c>
      <c r="N380" s="233">
        <v>0</v>
      </c>
      <c r="O380" s="233">
        <v>0</v>
      </c>
      <c r="P380" s="233"/>
      <c r="Q380" s="233">
        <v>0</v>
      </c>
      <c r="R380" s="233">
        <v>0</v>
      </c>
      <c r="S380" s="233">
        <v>0</v>
      </c>
      <c r="T380" s="233">
        <v>0</v>
      </c>
      <c r="U380" s="233">
        <v>0</v>
      </c>
      <c r="V380" s="233">
        <v>0</v>
      </c>
      <c r="W380" s="233">
        <v>0</v>
      </c>
      <c r="X380" s="233">
        <v>0</v>
      </c>
      <c r="Y380" s="233">
        <v>0</v>
      </c>
      <c r="Z380" s="233">
        <v>0</v>
      </c>
      <c r="AA380" s="233">
        <v>0</v>
      </c>
      <c r="AB380" s="233">
        <v>0</v>
      </c>
      <c r="AC380" s="233">
        <v>0</v>
      </c>
      <c r="AD380" s="233">
        <v>0</v>
      </c>
      <c r="AE380" s="233">
        <v>0</v>
      </c>
      <c r="AF380" s="233">
        <v>0</v>
      </c>
      <c r="AG380" s="233">
        <v>0</v>
      </c>
      <c r="AH380" s="233">
        <v>0</v>
      </c>
      <c r="AI380" s="233">
        <v>0</v>
      </c>
      <c r="AJ380" s="233">
        <v>0</v>
      </c>
      <c r="AK380" s="233">
        <v>0</v>
      </c>
      <c r="AL380" s="233">
        <v>0</v>
      </c>
      <c r="AM380" s="233"/>
      <c r="AN380" s="233">
        <v>0</v>
      </c>
      <c r="AO380" s="233">
        <v>0</v>
      </c>
      <c r="AP380" s="233">
        <v>0</v>
      </c>
      <c r="AQ380" s="233">
        <v>0</v>
      </c>
      <c r="AR380" s="233">
        <v>0</v>
      </c>
      <c r="AS380" s="233">
        <v>0</v>
      </c>
      <c r="AT380" s="233">
        <v>0</v>
      </c>
      <c r="AU380" s="233">
        <v>0</v>
      </c>
      <c r="AV380" s="233">
        <v>0</v>
      </c>
      <c r="AW380" s="233">
        <v>0</v>
      </c>
      <c r="AX380" s="233">
        <v>0</v>
      </c>
      <c r="AY380" s="233">
        <v>0</v>
      </c>
      <c r="AZ380" s="233">
        <v>0</v>
      </c>
      <c r="BA380" s="233">
        <v>0</v>
      </c>
      <c r="BB380" s="233">
        <v>0</v>
      </c>
      <c r="BC380" s="233">
        <v>0</v>
      </c>
      <c r="BD380" s="233">
        <v>0</v>
      </c>
      <c r="BE380" s="233">
        <v>0</v>
      </c>
      <c r="BF380" s="233">
        <v>0</v>
      </c>
      <c r="BG380" s="233">
        <v>0</v>
      </c>
      <c r="BH380" s="233">
        <v>0</v>
      </c>
      <c r="BI380" s="233">
        <v>0</v>
      </c>
      <c r="BJ380" s="233">
        <v>0</v>
      </c>
      <c r="BK380" s="233">
        <v>0</v>
      </c>
      <c r="BL380" s="233">
        <v>0</v>
      </c>
      <c r="BM380" s="233">
        <v>0</v>
      </c>
      <c r="BN380" s="233">
        <v>0</v>
      </c>
      <c r="BO380" s="233">
        <v>0</v>
      </c>
      <c r="BP380" s="233">
        <v>0</v>
      </c>
      <c r="BQ380" s="233">
        <v>0</v>
      </c>
      <c r="BR380" s="233">
        <v>0</v>
      </c>
      <c r="BS380" s="233">
        <v>0</v>
      </c>
      <c r="BT380" s="233">
        <v>0</v>
      </c>
      <c r="BU380" s="233">
        <v>0</v>
      </c>
      <c r="BV380" s="233">
        <v>0</v>
      </c>
      <c r="BW380" s="233">
        <v>0</v>
      </c>
      <c r="BX380" s="233">
        <v>0</v>
      </c>
      <c r="BY380" s="233">
        <v>0</v>
      </c>
      <c r="BZ380" s="233">
        <v>0</v>
      </c>
      <c r="CA380" s="233">
        <v>0</v>
      </c>
      <c r="CB380" s="343"/>
      <c r="CC380" s="343">
        <v>0</v>
      </c>
      <c r="CD380" s="346"/>
      <c r="CE380" s="253">
        <v>0</v>
      </c>
      <c r="CF380" s="233">
        <v>0</v>
      </c>
      <c r="CG380" s="233">
        <v>0</v>
      </c>
      <c r="CH380" s="233">
        <v>0</v>
      </c>
      <c r="CI380" s="234">
        <v>0</v>
      </c>
    </row>
    <row r="381" spans="1:87" s="145" customFormat="1" x14ac:dyDescent="0.2">
      <c r="A381" s="337" t="s">
        <v>1615</v>
      </c>
      <c r="B381" s="334" t="s">
        <v>2030</v>
      </c>
      <c r="C381" s="232">
        <v>0</v>
      </c>
      <c r="D381" s="233">
        <v>0</v>
      </c>
      <c r="E381" s="233">
        <v>0</v>
      </c>
      <c r="F381" s="233">
        <v>0</v>
      </c>
      <c r="G381" s="233">
        <v>0</v>
      </c>
      <c r="H381" s="233">
        <v>1690</v>
      </c>
      <c r="I381" s="233">
        <v>0</v>
      </c>
      <c r="J381" s="233">
        <v>0</v>
      </c>
      <c r="K381" s="233">
        <v>0</v>
      </c>
      <c r="L381" s="233">
        <v>0</v>
      </c>
      <c r="M381" s="233">
        <v>0</v>
      </c>
      <c r="N381" s="233">
        <v>0</v>
      </c>
      <c r="O381" s="233">
        <v>0</v>
      </c>
      <c r="P381" s="233"/>
      <c r="Q381" s="233">
        <v>0</v>
      </c>
      <c r="R381" s="233">
        <v>0</v>
      </c>
      <c r="S381" s="233">
        <v>0</v>
      </c>
      <c r="T381" s="233">
        <v>0</v>
      </c>
      <c r="U381" s="233">
        <v>0</v>
      </c>
      <c r="V381" s="233">
        <v>0</v>
      </c>
      <c r="W381" s="233">
        <v>0</v>
      </c>
      <c r="X381" s="233">
        <v>0</v>
      </c>
      <c r="Y381" s="233">
        <v>0</v>
      </c>
      <c r="Z381" s="233">
        <v>0</v>
      </c>
      <c r="AA381" s="233">
        <v>0</v>
      </c>
      <c r="AB381" s="233">
        <v>0</v>
      </c>
      <c r="AC381" s="233">
        <v>0</v>
      </c>
      <c r="AD381" s="233">
        <v>0</v>
      </c>
      <c r="AE381" s="233">
        <v>0</v>
      </c>
      <c r="AF381" s="233">
        <v>0</v>
      </c>
      <c r="AG381" s="233">
        <v>0</v>
      </c>
      <c r="AH381" s="233">
        <v>0</v>
      </c>
      <c r="AI381" s="233">
        <v>0</v>
      </c>
      <c r="AJ381" s="233">
        <v>0</v>
      </c>
      <c r="AK381" s="233">
        <v>0</v>
      </c>
      <c r="AL381" s="233">
        <v>0</v>
      </c>
      <c r="AM381" s="233"/>
      <c r="AN381" s="233">
        <v>0</v>
      </c>
      <c r="AO381" s="233">
        <v>0</v>
      </c>
      <c r="AP381" s="233">
        <v>0</v>
      </c>
      <c r="AQ381" s="233">
        <v>0</v>
      </c>
      <c r="AR381" s="233">
        <v>0</v>
      </c>
      <c r="AS381" s="233">
        <v>0</v>
      </c>
      <c r="AT381" s="233">
        <v>0</v>
      </c>
      <c r="AU381" s="233">
        <v>0</v>
      </c>
      <c r="AV381" s="233">
        <v>0</v>
      </c>
      <c r="AW381" s="233">
        <v>0</v>
      </c>
      <c r="AX381" s="233">
        <v>0</v>
      </c>
      <c r="AY381" s="233">
        <v>0</v>
      </c>
      <c r="AZ381" s="233">
        <v>0</v>
      </c>
      <c r="BA381" s="233">
        <v>0</v>
      </c>
      <c r="BB381" s="233">
        <v>0</v>
      </c>
      <c r="BC381" s="233">
        <v>0</v>
      </c>
      <c r="BD381" s="233">
        <v>0</v>
      </c>
      <c r="BE381" s="233">
        <v>0</v>
      </c>
      <c r="BF381" s="233">
        <v>0</v>
      </c>
      <c r="BG381" s="233">
        <v>0</v>
      </c>
      <c r="BH381" s="233">
        <v>0</v>
      </c>
      <c r="BI381" s="233">
        <v>0</v>
      </c>
      <c r="BJ381" s="233">
        <v>0</v>
      </c>
      <c r="BK381" s="233">
        <v>0</v>
      </c>
      <c r="BL381" s="233">
        <v>0</v>
      </c>
      <c r="BM381" s="233">
        <v>0</v>
      </c>
      <c r="BN381" s="233">
        <v>0</v>
      </c>
      <c r="BO381" s="233">
        <v>0</v>
      </c>
      <c r="BP381" s="233">
        <v>0</v>
      </c>
      <c r="BQ381" s="233">
        <v>0</v>
      </c>
      <c r="BR381" s="233">
        <v>0</v>
      </c>
      <c r="BS381" s="233">
        <v>0</v>
      </c>
      <c r="BT381" s="233">
        <v>0</v>
      </c>
      <c r="BU381" s="233">
        <v>0</v>
      </c>
      <c r="BV381" s="233">
        <v>0</v>
      </c>
      <c r="BW381" s="233">
        <v>0</v>
      </c>
      <c r="BX381" s="233">
        <v>0</v>
      </c>
      <c r="BY381" s="233">
        <v>0</v>
      </c>
      <c r="BZ381" s="233">
        <v>0</v>
      </c>
      <c r="CA381" s="233">
        <v>0</v>
      </c>
      <c r="CB381" s="343"/>
      <c r="CC381" s="343">
        <v>0</v>
      </c>
      <c r="CD381" s="346"/>
      <c r="CE381" s="253">
        <v>0</v>
      </c>
      <c r="CF381" s="233">
        <v>0</v>
      </c>
      <c r="CG381" s="233">
        <v>0</v>
      </c>
      <c r="CH381" s="233">
        <v>0</v>
      </c>
      <c r="CI381" s="234">
        <v>0</v>
      </c>
    </row>
    <row r="382" spans="1:87" s="145" customFormat="1" x14ac:dyDescent="0.2">
      <c r="A382" s="337" t="s">
        <v>1617</v>
      </c>
      <c r="B382" s="334" t="s">
        <v>2031</v>
      </c>
      <c r="C382" s="232">
        <v>0</v>
      </c>
      <c r="D382" s="233">
        <v>0</v>
      </c>
      <c r="E382" s="233">
        <v>0</v>
      </c>
      <c r="F382" s="233">
        <v>0</v>
      </c>
      <c r="G382" s="233">
        <v>0</v>
      </c>
      <c r="H382" s="233">
        <v>445</v>
      </c>
      <c r="I382" s="233">
        <v>0</v>
      </c>
      <c r="J382" s="233">
        <v>0</v>
      </c>
      <c r="K382" s="233">
        <v>0</v>
      </c>
      <c r="L382" s="233">
        <v>0</v>
      </c>
      <c r="M382" s="233">
        <v>0</v>
      </c>
      <c r="N382" s="233">
        <v>0</v>
      </c>
      <c r="O382" s="233">
        <v>0</v>
      </c>
      <c r="P382" s="233"/>
      <c r="Q382" s="233">
        <v>0</v>
      </c>
      <c r="R382" s="233">
        <v>0</v>
      </c>
      <c r="S382" s="233">
        <v>0</v>
      </c>
      <c r="T382" s="233">
        <v>0</v>
      </c>
      <c r="U382" s="233">
        <v>0</v>
      </c>
      <c r="V382" s="233">
        <v>0</v>
      </c>
      <c r="W382" s="233">
        <v>0</v>
      </c>
      <c r="X382" s="233">
        <v>0</v>
      </c>
      <c r="Y382" s="233">
        <v>0</v>
      </c>
      <c r="Z382" s="233">
        <v>0</v>
      </c>
      <c r="AA382" s="233">
        <v>0</v>
      </c>
      <c r="AB382" s="233">
        <v>0</v>
      </c>
      <c r="AC382" s="233">
        <v>0</v>
      </c>
      <c r="AD382" s="233">
        <v>0</v>
      </c>
      <c r="AE382" s="233">
        <v>0</v>
      </c>
      <c r="AF382" s="233">
        <v>0</v>
      </c>
      <c r="AG382" s="233">
        <v>0</v>
      </c>
      <c r="AH382" s="233">
        <v>0</v>
      </c>
      <c r="AI382" s="233">
        <v>0</v>
      </c>
      <c r="AJ382" s="233">
        <v>0</v>
      </c>
      <c r="AK382" s="233">
        <v>0</v>
      </c>
      <c r="AL382" s="233">
        <v>0</v>
      </c>
      <c r="AM382" s="233"/>
      <c r="AN382" s="233">
        <v>0</v>
      </c>
      <c r="AO382" s="233">
        <v>0</v>
      </c>
      <c r="AP382" s="233">
        <v>0</v>
      </c>
      <c r="AQ382" s="233">
        <v>0</v>
      </c>
      <c r="AR382" s="233">
        <v>0</v>
      </c>
      <c r="AS382" s="233">
        <v>0</v>
      </c>
      <c r="AT382" s="233">
        <v>0</v>
      </c>
      <c r="AU382" s="233">
        <v>0</v>
      </c>
      <c r="AV382" s="233">
        <v>0</v>
      </c>
      <c r="AW382" s="233">
        <v>0</v>
      </c>
      <c r="AX382" s="233">
        <v>0</v>
      </c>
      <c r="AY382" s="233">
        <v>0</v>
      </c>
      <c r="AZ382" s="233">
        <v>0</v>
      </c>
      <c r="BA382" s="233">
        <v>0</v>
      </c>
      <c r="BB382" s="233">
        <v>0</v>
      </c>
      <c r="BC382" s="233">
        <v>0</v>
      </c>
      <c r="BD382" s="233">
        <v>0</v>
      </c>
      <c r="BE382" s="233">
        <v>0</v>
      </c>
      <c r="BF382" s="233">
        <v>0</v>
      </c>
      <c r="BG382" s="233">
        <v>0</v>
      </c>
      <c r="BH382" s="233">
        <v>0</v>
      </c>
      <c r="BI382" s="233">
        <v>0</v>
      </c>
      <c r="BJ382" s="233">
        <v>0</v>
      </c>
      <c r="BK382" s="233">
        <v>0</v>
      </c>
      <c r="BL382" s="233">
        <v>0</v>
      </c>
      <c r="BM382" s="233">
        <v>0</v>
      </c>
      <c r="BN382" s="233">
        <v>0</v>
      </c>
      <c r="BO382" s="233">
        <v>0</v>
      </c>
      <c r="BP382" s="233">
        <v>0</v>
      </c>
      <c r="BQ382" s="233">
        <v>0</v>
      </c>
      <c r="BR382" s="233">
        <v>0</v>
      </c>
      <c r="BS382" s="233">
        <v>0</v>
      </c>
      <c r="BT382" s="233">
        <v>0</v>
      </c>
      <c r="BU382" s="233">
        <v>0</v>
      </c>
      <c r="BV382" s="233">
        <v>0</v>
      </c>
      <c r="BW382" s="233">
        <v>0</v>
      </c>
      <c r="BX382" s="233">
        <v>0</v>
      </c>
      <c r="BY382" s="233">
        <v>0</v>
      </c>
      <c r="BZ382" s="233">
        <v>0</v>
      </c>
      <c r="CA382" s="233">
        <v>0</v>
      </c>
      <c r="CB382" s="343"/>
      <c r="CC382" s="343">
        <v>0</v>
      </c>
      <c r="CD382" s="346"/>
      <c r="CE382" s="253">
        <v>0</v>
      </c>
      <c r="CF382" s="233">
        <v>0</v>
      </c>
      <c r="CG382" s="233">
        <v>0</v>
      </c>
      <c r="CH382" s="233">
        <v>0</v>
      </c>
      <c r="CI382" s="234">
        <v>0</v>
      </c>
    </row>
    <row r="383" spans="1:87" s="145" customFormat="1" x14ac:dyDescent="0.2">
      <c r="A383" s="337" t="s">
        <v>1614</v>
      </c>
      <c r="B383" s="334" t="s">
        <v>2032</v>
      </c>
      <c r="C383" s="232">
        <v>0</v>
      </c>
      <c r="D383" s="233">
        <v>0</v>
      </c>
      <c r="E383" s="233">
        <v>0</v>
      </c>
      <c r="F383" s="233">
        <v>0</v>
      </c>
      <c r="G383" s="233">
        <v>0</v>
      </c>
      <c r="H383" s="233">
        <v>1615</v>
      </c>
      <c r="I383" s="233">
        <v>0</v>
      </c>
      <c r="J383" s="233">
        <v>0</v>
      </c>
      <c r="K383" s="233">
        <v>0</v>
      </c>
      <c r="L383" s="233">
        <v>0</v>
      </c>
      <c r="M383" s="233">
        <v>0</v>
      </c>
      <c r="N383" s="233">
        <v>0</v>
      </c>
      <c r="O383" s="233">
        <v>0</v>
      </c>
      <c r="P383" s="233"/>
      <c r="Q383" s="233">
        <v>0</v>
      </c>
      <c r="R383" s="233">
        <v>0</v>
      </c>
      <c r="S383" s="233">
        <v>0</v>
      </c>
      <c r="T383" s="233">
        <v>0</v>
      </c>
      <c r="U383" s="233">
        <v>0</v>
      </c>
      <c r="V383" s="233">
        <v>0</v>
      </c>
      <c r="W383" s="233">
        <v>0</v>
      </c>
      <c r="X383" s="233">
        <v>0</v>
      </c>
      <c r="Y383" s="233">
        <v>0</v>
      </c>
      <c r="Z383" s="233">
        <v>0</v>
      </c>
      <c r="AA383" s="233">
        <v>0</v>
      </c>
      <c r="AB383" s="233">
        <v>0</v>
      </c>
      <c r="AC383" s="233">
        <v>0</v>
      </c>
      <c r="AD383" s="233">
        <v>0</v>
      </c>
      <c r="AE383" s="233">
        <v>0</v>
      </c>
      <c r="AF383" s="233">
        <v>0</v>
      </c>
      <c r="AG383" s="233">
        <v>0</v>
      </c>
      <c r="AH383" s="233">
        <v>0</v>
      </c>
      <c r="AI383" s="233">
        <v>0</v>
      </c>
      <c r="AJ383" s="233">
        <v>0</v>
      </c>
      <c r="AK383" s="233">
        <v>0</v>
      </c>
      <c r="AL383" s="233">
        <v>0</v>
      </c>
      <c r="AM383" s="233"/>
      <c r="AN383" s="233">
        <v>0</v>
      </c>
      <c r="AO383" s="233">
        <v>0</v>
      </c>
      <c r="AP383" s="233">
        <v>0</v>
      </c>
      <c r="AQ383" s="233">
        <v>0</v>
      </c>
      <c r="AR383" s="233">
        <v>0</v>
      </c>
      <c r="AS383" s="233">
        <v>0</v>
      </c>
      <c r="AT383" s="233">
        <v>0</v>
      </c>
      <c r="AU383" s="233">
        <v>0</v>
      </c>
      <c r="AV383" s="233">
        <v>0</v>
      </c>
      <c r="AW383" s="233">
        <v>0</v>
      </c>
      <c r="AX383" s="233">
        <v>0</v>
      </c>
      <c r="AY383" s="233">
        <v>0</v>
      </c>
      <c r="AZ383" s="233">
        <v>0</v>
      </c>
      <c r="BA383" s="233">
        <v>0</v>
      </c>
      <c r="BB383" s="233">
        <v>0</v>
      </c>
      <c r="BC383" s="233">
        <v>0</v>
      </c>
      <c r="BD383" s="233">
        <v>0</v>
      </c>
      <c r="BE383" s="233">
        <v>0</v>
      </c>
      <c r="BF383" s="233">
        <v>0</v>
      </c>
      <c r="BG383" s="233">
        <v>0</v>
      </c>
      <c r="BH383" s="233">
        <v>0</v>
      </c>
      <c r="BI383" s="233">
        <v>0</v>
      </c>
      <c r="BJ383" s="233">
        <v>0</v>
      </c>
      <c r="BK383" s="233">
        <v>0</v>
      </c>
      <c r="BL383" s="233">
        <v>0</v>
      </c>
      <c r="BM383" s="233">
        <v>0</v>
      </c>
      <c r="BN383" s="233">
        <v>0</v>
      </c>
      <c r="BO383" s="233">
        <v>0</v>
      </c>
      <c r="BP383" s="233">
        <v>0</v>
      </c>
      <c r="BQ383" s="233">
        <v>0</v>
      </c>
      <c r="BR383" s="233">
        <v>0</v>
      </c>
      <c r="BS383" s="233">
        <v>0</v>
      </c>
      <c r="BT383" s="233">
        <v>0</v>
      </c>
      <c r="BU383" s="233">
        <v>0</v>
      </c>
      <c r="BV383" s="233">
        <v>0</v>
      </c>
      <c r="BW383" s="233">
        <v>0</v>
      </c>
      <c r="BX383" s="233">
        <v>0</v>
      </c>
      <c r="BY383" s="233">
        <v>0</v>
      </c>
      <c r="BZ383" s="233">
        <v>0</v>
      </c>
      <c r="CA383" s="233">
        <v>0</v>
      </c>
      <c r="CB383" s="343"/>
      <c r="CC383" s="343">
        <v>0</v>
      </c>
      <c r="CD383" s="346"/>
      <c r="CE383" s="253">
        <v>0</v>
      </c>
      <c r="CF383" s="233">
        <v>0</v>
      </c>
      <c r="CG383" s="233">
        <v>0</v>
      </c>
      <c r="CH383" s="233">
        <v>0</v>
      </c>
      <c r="CI383" s="234">
        <v>0</v>
      </c>
    </row>
    <row r="384" spans="1:87" s="145" customFormat="1" x14ac:dyDescent="0.2">
      <c r="A384" s="337" t="s">
        <v>1620</v>
      </c>
      <c r="B384" s="334" t="s">
        <v>2033</v>
      </c>
      <c r="C384" s="232">
        <v>0</v>
      </c>
      <c r="D384" s="233">
        <v>0</v>
      </c>
      <c r="E384" s="233">
        <v>0</v>
      </c>
      <c r="F384" s="233">
        <v>0</v>
      </c>
      <c r="G384" s="233">
        <v>0</v>
      </c>
      <c r="H384" s="233">
        <v>430</v>
      </c>
      <c r="I384" s="233">
        <v>0</v>
      </c>
      <c r="J384" s="233">
        <v>0</v>
      </c>
      <c r="K384" s="233">
        <v>0</v>
      </c>
      <c r="L384" s="233">
        <v>0</v>
      </c>
      <c r="M384" s="233">
        <v>0</v>
      </c>
      <c r="N384" s="233">
        <v>0</v>
      </c>
      <c r="O384" s="233">
        <v>0</v>
      </c>
      <c r="P384" s="233"/>
      <c r="Q384" s="233">
        <v>0</v>
      </c>
      <c r="R384" s="233">
        <v>0</v>
      </c>
      <c r="S384" s="233">
        <v>0</v>
      </c>
      <c r="T384" s="233">
        <v>0</v>
      </c>
      <c r="U384" s="233">
        <v>0</v>
      </c>
      <c r="V384" s="233">
        <v>0</v>
      </c>
      <c r="W384" s="233">
        <v>0</v>
      </c>
      <c r="X384" s="233">
        <v>0</v>
      </c>
      <c r="Y384" s="233">
        <v>0</v>
      </c>
      <c r="Z384" s="233">
        <v>0</v>
      </c>
      <c r="AA384" s="233">
        <v>0</v>
      </c>
      <c r="AB384" s="233">
        <v>0</v>
      </c>
      <c r="AC384" s="233">
        <v>0</v>
      </c>
      <c r="AD384" s="233">
        <v>0</v>
      </c>
      <c r="AE384" s="233">
        <v>0</v>
      </c>
      <c r="AF384" s="233">
        <v>0</v>
      </c>
      <c r="AG384" s="233">
        <v>0</v>
      </c>
      <c r="AH384" s="233">
        <v>0</v>
      </c>
      <c r="AI384" s="233">
        <v>0</v>
      </c>
      <c r="AJ384" s="233">
        <v>0</v>
      </c>
      <c r="AK384" s="233">
        <v>0</v>
      </c>
      <c r="AL384" s="233">
        <v>0</v>
      </c>
      <c r="AM384" s="233"/>
      <c r="AN384" s="233">
        <v>0</v>
      </c>
      <c r="AO384" s="233">
        <v>0</v>
      </c>
      <c r="AP384" s="233">
        <v>0</v>
      </c>
      <c r="AQ384" s="233">
        <v>0</v>
      </c>
      <c r="AR384" s="233">
        <v>0</v>
      </c>
      <c r="AS384" s="233">
        <v>0</v>
      </c>
      <c r="AT384" s="233">
        <v>0</v>
      </c>
      <c r="AU384" s="233">
        <v>0</v>
      </c>
      <c r="AV384" s="233">
        <v>0</v>
      </c>
      <c r="AW384" s="233">
        <v>0</v>
      </c>
      <c r="AX384" s="233">
        <v>0</v>
      </c>
      <c r="AY384" s="233">
        <v>0</v>
      </c>
      <c r="AZ384" s="233">
        <v>0</v>
      </c>
      <c r="BA384" s="233">
        <v>0</v>
      </c>
      <c r="BB384" s="233">
        <v>0</v>
      </c>
      <c r="BC384" s="233">
        <v>0</v>
      </c>
      <c r="BD384" s="233">
        <v>0</v>
      </c>
      <c r="BE384" s="233">
        <v>0</v>
      </c>
      <c r="BF384" s="233">
        <v>0</v>
      </c>
      <c r="BG384" s="233">
        <v>0</v>
      </c>
      <c r="BH384" s="233">
        <v>0</v>
      </c>
      <c r="BI384" s="233">
        <v>0</v>
      </c>
      <c r="BJ384" s="233">
        <v>0</v>
      </c>
      <c r="BK384" s="233">
        <v>0</v>
      </c>
      <c r="BL384" s="233">
        <v>0</v>
      </c>
      <c r="BM384" s="233">
        <v>0</v>
      </c>
      <c r="BN384" s="233">
        <v>0</v>
      </c>
      <c r="BO384" s="233">
        <v>0</v>
      </c>
      <c r="BP384" s="233">
        <v>0</v>
      </c>
      <c r="BQ384" s="233">
        <v>0</v>
      </c>
      <c r="BR384" s="233">
        <v>0</v>
      </c>
      <c r="BS384" s="233">
        <v>0</v>
      </c>
      <c r="BT384" s="233">
        <v>0</v>
      </c>
      <c r="BU384" s="233">
        <v>0</v>
      </c>
      <c r="BV384" s="233">
        <v>0</v>
      </c>
      <c r="BW384" s="233">
        <v>0</v>
      </c>
      <c r="BX384" s="233">
        <v>0</v>
      </c>
      <c r="BY384" s="233">
        <v>0</v>
      </c>
      <c r="BZ384" s="233">
        <v>0</v>
      </c>
      <c r="CA384" s="233">
        <v>0</v>
      </c>
      <c r="CB384" s="343"/>
      <c r="CC384" s="343">
        <v>0</v>
      </c>
      <c r="CD384" s="346"/>
      <c r="CE384" s="253">
        <v>0</v>
      </c>
      <c r="CF384" s="233">
        <v>0</v>
      </c>
      <c r="CG384" s="233">
        <v>0</v>
      </c>
      <c r="CH384" s="233">
        <v>0</v>
      </c>
      <c r="CI384" s="234">
        <v>0</v>
      </c>
    </row>
    <row r="385" spans="1:87" s="145" customFormat="1" x14ac:dyDescent="0.2">
      <c r="A385" s="337" t="s">
        <v>1380</v>
      </c>
      <c r="B385" s="334" t="s">
        <v>2034</v>
      </c>
      <c r="C385" s="232">
        <v>0</v>
      </c>
      <c r="D385" s="233">
        <v>0</v>
      </c>
      <c r="E385" s="233" t="s">
        <v>1676</v>
      </c>
      <c r="F385" s="233">
        <v>95</v>
      </c>
      <c r="G385" s="233">
        <v>70</v>
      </c>
      <c r="H385" s="233">
        <v>0</v>
      </c>
      <c r="I385" s="233">
        <v>0</v>
      </c>
      <c r="J385" s="233">
        <v>0</v>
      </c>
      <c r="K385" s="233">
        <v>0</v>
      </c>
      <c r="L385" s="233">
        <v>0</v>
      </c>
      <c r="M385" s="233">
        <v>0</v>
      </c>
      <c r="N385" s="233">
        <v>0</v>
      </c>
      <c r="O385" s="233">
        <v>0</v>
      </c>
      <c r="P385" s="233"/>
      <c r="Q385" s="233">
        <v>0</v>
      </c>
      <c r="R385" s="233">
        <v>0</v>
      </c>
      <c r="S385" s="233">
        <v>0</v>
      </c>
      <c r="T385" s="233">
        <v>0</v>
      </c>
      <c r="U385" s="233">
        <v>0</v>
      </c>
      <c r="V385" s="233">
        <v>0</v>
      </c>
      <c r="W385" s="233">
        <v>85</v>
      </c>
      <c r="X385" s="233">
        <v>0</v>
      </c>
      <c r="Y385" s="233">
        <v>0</v>
      </c>
      <c r="Z385" s="233">
        <v>0</v>
      </c>
      <c r="AA385" s="233">
        <v>0</v>
      </c>
      <c r="AB385" s="233">
        <v>0</v>
      </c>
      <c r="AC385" s="233">
        <v>0</v>
      </c>
      <c r="AD385" s="233">
        <v>0</v>
      </c>
      <c r="AE385" s="233">
        <v>0</v>
      </c>
      <c r="AF385" s="233">
        <v>0</v>
      </c>
      <c r="AG385" s="233">
        <v>0</v>
      </c>
      <c r="AH385" s="233">
        <v>0</v>
      </c>
      <c r="AI385" s="233">
        <v>0</v>
      </c>
      <c r="AJ385" s="233">
        <v>0</v>
      </c>
      <c r="AK385" s="233">
        <v>0</v>
      </c>
      <c r="AL385" s="233">
        <v>0</v>
      </c>
      <c r="AM385" s="233"/>
      <c r="AN385" s="233">
        <v>0</v>
      </c>
      <c r="AO385" s="233">
        <v>0</v>
      </c>
      <c r="AP385" s="233">
        <v>0</v>
      </c>
      <c r="AQ385" s="233">
        <v>0</v>
      </c>
      <c r="AR385" s="233">
        <v>0</v>
      </c>
      <c r="AS385" s="233">
        <v>0</v>
      </c>
      <c r="AT385" s="233">
        <v>0</v>
      </c>
      <c r="AU385" s="233">
        <v>0</v>
      </c>
      <c r="AV385" s="233">
        <v>0</v>
      </c>
      <c r="AW385" s="233">
        <v>0</v>
      </c>
      <c r="AX385" s="233">
        <v>0</v>
      </c>
      <c r="AY385" s="233">
        <v>0</v>
      </c>
      <c r="AZ385" s="233">
        <v>0</v>
      </c>
      <c r="BA385" s="233">
        <v>0</v>
      </c>
      <c r="BB385" s="233">
        <v>0</v>
      </c>
      <c r="BC385" s="233">
        <v>0</v>
      </c>
      <c r="BD385" s="233">
        <v>0</v>
      </c>
      <c r="BE385" s="233">
        <v>0</v>
      </c>
      <c r="BF385" s="233">
        <v>0</v>
      </c>
      <c r="BG385" s="233">
        <v>0</v>
      </c>
      <c r="BH385" s="233">
        <v>0</v>
      </c>
      <c r="BI385" s="233">
        <v>0</v>
      </c>
      <c r="BJ385" s="233">
        <v>0</v>
      </c>
      <c r="BK385" s="233">
        <v>0</v>
      </c>
      <c r="BL385" s="233">
        <v>0</v>
      </c>
      <c r="BM385" s="233">
        <v>0</v>
      </c>
      <c r="BN385" s="233">
        <v>0</v>
      </c>
      <c r="BO385" s="233">
        <v>0</v>
      </c>
      <c r="BP385" s="233">
        <v>0</v>
      </c>
      <c r="BQ385" s="233">
        <v>0</v>
      </c>
      <c r="BR385" s="233">
        <v>0</v>
      </c>
      <c r="BS385" s="233">
        <v>0</v>
      </c>
      <c r="BT385" s="233">
        <v>0</v>
      </c>
      <c r="BU385" s="233">
        <v>0</v>
      </c>
      <c r="BV385" s="233">
        <v>0</v>
      </c>
      <c r="BW385" s="233">
        <v>0</v>
      </c>
      <c r="BX385" s="233">
        <v>0</v>
      </c>
      <c r="BY385" s="233">
        <v>0</v>
      </c>
      <c r="BZ385" s="233">
        <v>0</v>
      </c>
      <c r="CA385" s="233">
        <v>0</v>
      </c>
      <c r="CB385" s="343"/>
      <c r="CC385" s="343">
        <v>0</v>
      </c>
      <c r="CD385" s="346"/>
      <c r="CE385" s="253">
        <v>0</v>
      </c>
      <c r="CF385" s="233">
        <v>0</v>
      </c>
      <c r="CG385" s="233">
        <v>0</v>
      </c>
      <c r="CH385" s="233">
        <v>0</v>
      </c>
      <c r="CI385" s="234">
        <v>0</v>
      </c>
    </row>
    <row r="386" spans="1:87" s="145" customFormat="1" x14ac:dyDescent="0.2">
      <c r="A386" s="337" t="s">
        <v>602</v>
      </c>
      <c r="B386" s="334" t="s">
        <v>2035</v>
      </c>
      <c r="C386" s="232">
        <v>0</v>
      </c>
      <c r="D386" s="233">
        <v>340</v>
      </c>
      <c r="E386" s="233">
        <v>105</v>
      </c>
      <c r="F386" s="233">
        <v>1140</v>
      </c>
      <c r="G386" s="233">
        <v>10</v>
      </c>
      <c r="H386" s="233">
        <v>0</v>
      </c>
      <c r="I386" s="233">
        <v>0</v>
      </c>
      <c r="J386" s="233">
        <v>0</v>
      </c>
      <c r="K386" s="233">
        <v>0</v>
      </c>
      <c r="L386" s="233">
        <v>0</v>
      </c>
      <c r="M386" s="233">
        <v>0</v>
      </c>
      <c r="N386" s="233">
        <v>0</v>
      </c>
      <c r="O386" s="233">
        <v>0</v>
      </c>
      <c r="P386" s="233"/>
      <c r="Q386" s="233">
        <v>0</v>
      </c>
      <c r="R386" s="233">
        <v>0</v>
      </c>
      <c r="S386" s="233">
        <v>0</v>
      </c>
      <c r="T386" s="233">
        <v>0</v>
      </c>
      <c r="U386" s="233">
        <v>0</v>
      </c>
      <c r="V386" s="233">
        <v>0</v>
      </c>
      <c r="W386" s="233">
        <v>150</v>
      </c>
      <c r="X386" s="233">
        <v>0</v>
      </c>
      <c r="Y386" s="233">
        <v>0</v>
      </c>
      <c r="Z386" s="233">
        <v>0</v>
      </c>
      <c r="AA386" s="233">
        <v>0</v>
      </c>
      <c r="AB386" s="233">
        <v>0</v>
      </c>
      <c r="AC386" s="233">
        <v>0</v>
      </c>
      <c r="AD386" s="233">
        <v>0</v>
      </c>
      <c r="AE386" s="233">
        <v>0</v>
      </c>
      <c r="AF386" s="233">
        <v>0</v>
      </c>
      <c r="AG386" s="233">
        <v>0</v>
      </c>
      <c r="AH386" s="233">
        <v>0</v>
      </c>
      <c r="AI386" s="233">
        <v>0</v>
      </c>
      <c r="AJ386" s="233">
        <v>0</v>
      </c>
      <c r="AK386" s="233">
        <v>0</v>
      </c>
      <c r="AL386" s="233">
        <v>0</v>
      </c>
      <c r="AM386" s="233"/>
      <c r="AN386" s="233">
        <v>0</v>
      </c>
      <c r="AO386" s="233">
        <v>0</v>
      </c>
      <c r="AP386" s="233">
        <v>0</v>
      </c>
      <c r="AQ386" s="233">
        <v>0</v>
      </c>
      <c r="AR386" s="233">
        <v>0</v>
      </c>
      <c r="AS386" s="233">
        <v>0</v>
      </c>
      <c r="AT386" s="233">
        <v>0</v>
      </c>
      <c r="AU386" s="233">
        <v>0</v>
      </c>
      <c r="AV386" s="233">
        <v>0</v>
      </c>
      <c r="AW386" s="233">
        <v>0</v>
      </c>
      <c r="AX386" s="233">
        <v>0</v>
      </c>
      <c r="AY386" s="233">
        <v>0</v>
      </c>
      <c r="AZ386" s="233">
        <v>0</v>
      </c>
      <c r="BA386" s="233">
        <v>0</v>
      </c>
      <c r="BB386" s="233">
        <v>0</v>
      </c>
      <c r="BC386" s="233">
        <v>0</v>
      </c>
      <c r="BD386" s="233">
        <v>0</v>
      </c>
      <c r="BE386" s="233">
        <v>0</v>
      </c>
      <c r="BF386" s="233">
        <v>0</v>
      </c>
      <c r="BG386" s="233">
        <v>0</v>
      </c>
      <c r="BH386" s="233">
        <v>335</v>
      </c>
      <c r="BI386" s="233">
        <v>0</v>
      </c>
      <c r="BJ386" s="233">
        <v>0</v>
      </c>
      <c r="BK386" s="233">
        <v>0</v>
      </c>
      <c r="BL386" s="233">
        <v>0</v>
      </c>
      <c r="BM386" s="233">
        <v>0</v>
      </c>
      <c r="BN386" s="233">
        <v>0</v>
      </c>
      <c r="BO386" s="233">
        <v>0</v>
      </c>
      <c r="BP386" s="233">
        <v>0</v>
      </c>
      <c r="BQ386" s="233">
        <v>0</v>
      </c>
      <c r="BR386" s="233">
        <v>0</v>
      </c>
      <c r="BS386" s="233">
        <v>0</v>
      </c>
      <c r="BT386" s="233">
        <v>0</v>
      </c>
      <c r="BU386" s="233">
        <v>0</v>
      </c>
      <c r="BV386" s="233">
        <v>0</v>
      </c>
      <c r="BW386" s="233">
        <v>0</v>
      </c>
      <c r="BX386" s="233">
        <v>0</v>
      </c>
      <c r="BY386" s="233">
        <v>0</v>
      </c>
      <c r="BZ386" s="233">
        <v>0</v>
      </c>
      <c r="CA386" s="233">
        <v>0</v>
      </c>
      <c r="CB386" s="343"/>
      <c r="CC386" s="343">
        <v>0</v>
      </c>
      <c r="CD386" s="346"/>
      <c r="CE386" s="253">
        <v>0</v>
      </c>
      <c r="CF386" s="233">
        <v>0</v>
      </c>
      <c r="CG386" s="233">
        <v>0</v>
      </c>
      <c r="CH386" s="233">
        <v>0</v>
      </c>
      <c r="CI386" s="234">
        <v>0</v>
      </c>
    </row>
    <row r="387" spans="1:87" s="145" customFormat="1" x14ac:dyDescent="0.2">
      <c r="A387" s="337" t="s">
        <v>291</v>
      </c>
      <c r="B387" s="334" t="s">
        <v>2036</v>
      </c>
      <c r="C387" s="232">
        <v>0</v>
      </c>
      <c r="D387" s="233">
        <v>345</v>
      </c>
      <c r="E387" s="233" t="s">
        <v>1676</v>
      </c>
      <c r="F387" s="233">
        <v>925</v>
      </c>
      <c r="G387" s="233">
        <v>0</v>
      </c>
      <c r="H387" s="233">
        <v>0</v>
      </c>
      <c r="I387" s="233">
        <v>0</v>
      </c>
      <c r="J387" s="233">
        <v>0</v>
      </c>
      <c r="K387" s="233">
        <v>0</v>
      </c>
      <c r="L387" s="233">
        <v>0</v>
      </c>
      <c r="M387" s="233">
        <v>0</v>
      </c>
      <c r="N387" s="233">
        <v>0</v>
      </c>
      <c r="O387" s="233">
        <v>0</v>
      </c>
      <c r="P387" s="233"/>
      <c r="Q387" s="233">
        <v>0</v>
      </c>
      <c r="R387" s="233">
        <v>0</v>
      </c>
      <c r="S387" s="233">
        <v>0</v>
      </c>
      <c r="T387" s="233">
        <v>0</v>
      </c>
      <c r="U387" s="233">
        <v>0</v>
      </c>
      <c r="V387" s="233">
        <v>0</v>
      </c>
      <c r="W387" s="233">
        <v>0</v>
      </c>
      <c r="X387" s="233">
        <v>0</v>
      </c>
      <c r="Y387" s="233">
        <v>0</v>
      </c>
      <c r="Z387" s="233">
        <v>0</v>
      </c>
      <c r="AA387" s="233">
        <v>0</v>
      </c>
      <c r="AB387" s="233">
        <v>0</v>
      </c>
      <c r="AC387" s="233">
        <v>0</v>
      </c>
      <c r="AD387" s="233">
        <v>0</v>
      </c>
      <c r="AE387" s="233">
        <v>0</v>
      </c>
      <c r="AF387" s="233">
        <v>0</v>
      </c>
      <c r="AG387" s="233">
        <v>0</v>
      </c>
      <c r="AH387" s="233">
        <v>0</v>
      </c>
      <c r="AI387" s="233">
        <v>0</v>
      </c>
      <c r="AJ387" s="233">
        <v>0</v>
      </c>
      <c r="AK387" s="233" t="s">
        <v>1676</v>
      </c>
      <c r="AL387" s="233">
        <v>0</v>
      </c>
      <c r="AM387" s="233"/>
      <c r="AN387" s="233">
        <v>0</v>
      </c>
      <c r="AO387" s="233">
        <v>0</v>
      </c>
      <c r="AP387" s="233">
        <v>0</v>
      </c>
      <c r="AQ387" s="233">
        <v>0</v>
      </c>
      <c r="AR387" s="233">
        <v>0</v>
      </c>
      <c r="AS387" s="233">
        <v>0</v>
      </c>
      <c r="AT387" s="233">
        <v>0</v>
      </c>
      <c r="AU387" s="233">
        <v>0</v>
      </c>
      <c r="AV387" s="233">
        <v>0</v>
      </c>
      <c r="AW387" s="233">
        <v>0</v>
      </c>
      <c r="AX387" s="233">
        <v>0</v>
      </c>
      <c r="AY387" s="233">
        <v>0</v>
      </c>
      <c r="AZ387" s="233">
        <v>0</v>
      </c>
      <c r="BA387" s="233">
        <v>0</v>
      </c>
      <c r="BB387" s="233">
        <v>0</v>
      </c>
      <c r="BC387" s="233">
        <v>0</v>
      </c>
      <c r="BD387" s="233">
        <v>0</v>
      </c>
      <c r="BE387" s="233">
        <v>0</v>
      </c>
      <c r="BF387" s="233">
        <v>0</v>
      </c>
      <c r="BG387" s="233">
        <v>0</v>
      </c>
      <c r="BH387" s="233">
        <v>325</v>
      </c>
      <c r="BI387" s="233">
        <v>0</v>
      </c>
      <c r="BJ387" s="233">
        <v>0</v>
      </c>
      <c r="BK387" s="233">
        <v>0</v>
      </c>
      <c r="BL387" s="233">
        <v>0</v>
      </c>
      <c r="BM387" s="233">
        <v>0</v>
      </c>
      <c r="BN387" s="233">
        <v>0</v>
      </c>
      <c r="BO387" s="233">
        <v>0</v>
      </c>
      <c r="BP387" s="233">
        <v>0</v>
      </c>
      <c r="BQ387" s="233">
        <v>0</v>
      </c>
      <c r="BR387" s="233">
        <v>0</v>
      </c>
      <c r="BS387" s="233">
        <v>0</v>
      </c>
      <c r="BT387" s="233">
        <v>0</v>
      </c>
      <c r="BU387" s="233">
        <v>0</v>
      </c>
      <c r="BV387" s="233">
        <v>0</v>
      </c>
      <c r="BW387" s="233">
        <v>0</v>
      </c>
      <c r="BX387" s="233">
        <v>0</v>
      </c>
      <c r="BY387" s="233">
        <v>0</v>
      </c>
      <c r="BZ387" s="233">
        <v>0</v>
      </c>
      <c r="CA387" s="233">
        <v>0</v>
      </c>
      <c r="CB387" s="343"/>
      <c r="CC387" s="343">
        <v>0</v>
      </c>
      <c r="CD387" s="346"/>
      <c r="CE387" s="253">
        <v>0</v>
      </c>
      <c r="CF387" s="233">
        <v>0</v>
      </c>
      <c r="CG387" s="233">
        <v>0</v>
      </c>
      <c r="CH387" s="233">
        <v>0</v>
      </c>
      <c r="CI387" s="234">
        <v>0</v>
      </c>
    </row>
    <row r="388" spans="1:87" s="145" customFormat="1" x14ac:dyDescent="0.2">
      <c r="A388" s="337" t="s">
        <v>286</v>
      </c>
      <c r="B388" s="334" t="s">
        <v>2037</v>
      </c>
      <c r="C388" s="232">
        <v>0</v>
      </c>
      <c r="D388" s="233" t="s">
        <v>1676</v>
      </c>
      <c r="E388" s="233">
        <v>0</v>
      </c>
      <c r="F388" s="233">
        <v>1445</v>
      </c>
      <c r="G388" s="233">
        <v>0</v>
      </c>
      <c r="H388" s="233">
        <v>430</v>
      </c>
      <c r="I388" s="233">
        <v>0</v>
      </c>
      <c r="J388" s="233">
        <v>0</v>
      </c>
      <c r="K388" s="233">
        <v>0</v>
      </c>
      <c r="L388" s="233">
        <v>0</v>
      </c>
      <c r="M388" s="233">
        <v>0</v>
      </c>
      <c r="N388" s="233">
        <v>0</v>
      </c>
      <c r="O388" s="233">
        <v>0</v>
      </c>
      <c r="P388" s="233"/>
      <c r="Q388" s="233">
        <v>0</v>
      </c>
      <c r="R388" s="233">
        <v>0</v>
      </c>
      <c r="S388" s="233" t="s">
        <v>1676</v>
      </c>
      <c r="T388" s="233">
        <v>0</v>
      </c>
      <c r="U388" s="233">
        <v>0</v>
      </c>
      <c r="V388" s="233">
        <v>0</v>
      </c>
      <c r="W388" s="233">
        <v>0</v>
      </c>
      <c r="X388" s="233">
        <v>0</v>
      </c>
      <c r="Y388" s="233">
        <v>0</v>
      </c>
      <c r="Z388" s="233">
        <v>0</v>
      </c>
      <c r="AA388" s="233">
        <v>0</v>
      </c>
      <c r="AB388" s="233">
        <v>0</v>
      </c>
      <c r="AC388" s="233">
        <v>0</v>
      </c>
      <c r="AD388" s="233">
        <v>0</v>
      </c>
      <c r="AE388" s="233">
        <v>0</v>
      </c>
      <c r="AF388" s="233">
        <v>0</v>
      </c>
      <c r="AG388" s="233">
        <v>0</v>
      </c>
      <c r="AH388" s="233">
        <v>0</v>
      </c>
      <c r="AI388" s="233">
        <v>0</v>
      </c>
      <c r="AJ388" s="233">
        <v>0</v>
      </c>
      <c r="AK388" s="233">
        <v>0</v>
      </c>
      <c r="AL388" s="233">
        <v>0</v>
      </c>
      <c r="AM388" s="233"/>
      <c r="AN388" s="233">
        <v>0</v>
      </c>
      <c r="AO388" s="233">
        <v>0</v>
      </c>
      <c r="AP388" s="233">
        <v>0</v>
      </c>
      <c r="AQ388" s="233">
        <v>0</v>
      </c>
      <c r="AR388" s="233">
        <v>0</v>
      </c>
      <c r="AS388" s="233">
        <v>0</v>
      </c>
      <c r="AT388" s="233">
        <v>0</v>
      </c>
      <c r="AU388" s="233">
        <v>0</v>
      </c>
      <c r="AV388" s="233">
        <v>0</v>
      </c>
      <c r="AW388" s="233">
        <v>0</v>
      </c>
      <c r="AX388" s="233">
        <v>0</v>
      </c>
      <c r="AY388" s="233">
        <v>0</v>
      </c>
      <c r="AZ388" s="233">
        <v>0</v>
      </c>
      <c r="BA388" s="233">
        <v>0</v>
      </c>
      <c r="BB388" s="233">
        <v>0</v>
      </c>
      <c r="BC388" s="233">
        <v>0</v>
      </c>
      <c r="BD388" s="233">
        <v>0</v>
      </c>
      <c r="BE388" s="233">
        <v>0</v>
      </c>
      <c r="BF388" s="233">
        <v>0</v>
      </c>
      <c r="BG388" s="233">
        <v>0</v>
      </c>
      <c r="BH388" s="233">
        <v>0</v>
      </c>
      <c r="BI388" s="233">
        <v>0</v>
      </c>
      <c r="BJ388" s="233">
        <v>0</v>
      </c>
      <c r="BK388" s="233">
        <v>0</v>
      </c>
      <c r="BL388" s="233">
        <v>0</v>
      </c>
      <c r="BM388" s="233">
        <v>0</v>
      </c>
      <c r="BN388" s="233">
        <v>0</v>
      </c>
      <c r="BO388" s="233">
        <v>0</v>
      </c>
      <c r="BP388" s="233">
        <v>0</v>
      </c>
      <c r="BQ388" s="233">
        <v>0</v>
      </c>
      <c r="BR388" s="233">
        <v>0</v>
      </c>
      <c r="BS388" s="233">
        <v>0</v>
      </c>
      <c r="BT388" s="233">
        <v>0</v>
      </c>
      <c r="BU388" s="233">
        <v>0</v>
      </c>
      <c r="BV388" s="233">
        <v>0</v>
      </c>
      <c r="BW388" s="233">
        <v>0</v>
      </c>
      <c r="BX388" s="233">
        <v>0</v>
      </c>
      <c r="BY388" s="233">
        <v>0</v>
      </c>
      <c r="BZ388" s="233">
        <v>0</v>
      </c>
      <c r="CA388" s="233">
        <v>0</v>
      </c>
      <c r="CB388" s="343"/>
      <c r="CC388" s="343">
        <v>0</v>
      </c>
      <c r="CD388" s="346"/>
      <c r="CE388" s="253">
        <v>0</v>
      </c>
      <c r="CF388" s="233">
        <v>0</v>
      </c>
      <c r="CG388" s="233">
        <v>0</v>
      </c>
      <c r="CH388" s="233">
        <v>0</v>
      </c>
      <c r="CI388" s="234">
        <v>0</v>
      </c>
    </row>
    <row r="389" spans="1:87" s="145" customFormat="1" x14ac:dyDescent="0.2">
      <c r="A389" s="337" t="s">
        <v>294</v>
      </c>
      <c r="B389" s="334" t="s">
        <v>2038</v>
      </c>
      <c r="C389" s="232">
        <v>0</v>
      </c>
      <c r="D389" s="233">
        <v>480</v>
      </c>
      <c r="E389" s="233">
        <v>0</v>
      </c>
      <c r="F389" s="233">
        <v>645</v>
      </c>
      <c r="G389" s="233">
        <v>30</v>
      </c>
      <c r="H389" s="233">
        <v>0</v>
      </c>
      <c r="I389" s="233">
        <v>0</v>
      </c>
      <c r="J389" s="233">
        <v>0</v>
      </c>
      <c r="K389" s="233">
        <v>0</v>
      </c>
      <c r="L389" s="233">
        <v>0</v>
      </c>
      <c r="M389" s="233">
        <v>0</v>
      </c>
      <c r="N389" s="233">
        <v>0</v>
      </c>
      <c r="O389" s="233">
        <v>0</v>
      </c>
      <c r="P389" s="233"/>
      <c r="Q389" s="233">
        <v>0</v>
      </c>
      <c r="R389" s="233">
        <v>10</v>
      </c>
      <c r="S389" s="233">
        <v>0</v>
      </c>
      <c r="T389" s="233">
        <v>0</v>
      </c>
      <c r="U389" s="233">
        <v>0</v>
      </c>
      <c r="V389" s="233">
        <v>0</v>
      </c>
      <c r="W389" s="233">
        <v>0</v>
      </c>
      <c r="X389" s="233">
        <v>0</v>
      </c>
      <c r="Y389" s="233">
        <v>0</v>
      </c>
      <c r="Z389" s="233">
        <v>0</v>
      </c>
      <c r="AA389" s="233">
        <v>10</v>
      </c>
      <c r="AB389" s="233">
        <v>0</v>
      </c>
      <c r="AC389" s="233">
        <v>0</v>
      </c>
      <c r="AD389" s="233">
        <v>0</v>
      </c>
      <c r="AE389" s="233">
        <v>0</v>
      </c>
      <c r="AF389" s="233">
        <v>0</v>
      </c>
      <c r="AG389" s="233">
        <v>0</v>
      </c>
      <c r="AH389" s="233">
        <v>0</v>
      </c>
      <c r="AI389" s="233">
        <v>0</v>
      </c>
      <c r="AJ389" s="233">
        <v>0</v>
      </c>
      <c r="AK389" s="233">
        <v>0</v>
      </c>
      <c r="AL389" s="233">
        <v>0</v>
      </c>
      <c r="AM389" s="233"/>
      <c r="AN389" s="233">
        <v>0</v>
      </c>
      <c r="AO389" s="233">
        <v>0</v>
      </c>
      <c r="AP389" s="233">
        <v>0</v>
      </c>
      <c r="AQ389" s="233">
        <v>0</v>
      </c>
      <c r="AR389" s="233">
        <v>0</v>
      </c>
      <c r="AS389" s="233">
        <v>0</v>
      </c>
      <c r="AT389" s="233">
        <v>0</v>
      </c>
      <c r="AU389" s="233">
        <v>0</v>
      </c>
      <c r="AV389" s="233">
        <v>0</v>
      </c>
      <c r="AW389" s="233">
        <v>0</v>
      </c>
      <c r="AX389" s="233">
        <v>0</v>
      </c>
      <c r="AY389" s="233">
        <v>0</v>
      </c>
      <c r="AZ389" s="233">
        <v>0</v>
      </c>
      <c r="BA389" s="233">
        <v>0</v>
      </c>
      <c r="BB389" s="233">
        <v>0</v>
      </c>
      <c r="BC389" s="233">
        <v>0</v>
      </c>
      <c r="BD389" s="233">
        <v>0</v>
      </c>
      <c r="BE389" s="233">
        <v>0</v>
      </c>
      <c r="BF389" s="233">
        <v>0</v>
      </c>
      <c r="BG389" s="233">
        <v>0</v>
      </c>
      <c r="BH389" s="233">
        <v>0</v>
      </c>
      <c r="BI389" s="233">
        <v>0</v>
      </c>
      <c r="BJ389" s="233">
        <v>0</v>
      </c>
      <c r="BK389" s="233">
        <v>0</v>
      </c>
      <c r="BL389" s="233">
        <v>0</v>
      </c>
      <c r="BM389" s="233">
        <v>0</v>
      </c>
      <c r="BN389" s="233">
        <v>0</v>
      </c>
      <c r="BO389" s="233">
        <v>0</v>
      </c>
      <c r="BP389" s="233">
        <v>0</v>
      </c>
      <c r="BQ389" s="233">
        <v>0</v>
      </c>
      <c r="BR389" s="233">
        <v>0</v>
      </c>
      <c r="BS389" s="233">
        <v>0</v>
      </c>
      <c r="BT389" s="233">
        <v>0</v>
      </c>
      <c r="BU389" s="233">
        <v>0</v>
      </c>
      <c r="BV389" s="233">
        <v>0</v>
      </c>
      <c r="BW389" s="233">
        <v>0</v>
      </c>
      <c r="BX389" s="233">
        <v>0</v>
      </c>
      <c r="BY389" s="233">
        <v>0</v>
      </c>
      <c r="BZ389" s="233">
        <v>0</v>
      </c>
      <c r="CA389" s="233">
        <v>0</v>
      </c>
      <c r="CB389" s="343"/>
      <c r="CC389" s="343">
        <v>0</v>
      </c>
      <c r="CD389" s="346"/>
      <c r="CE389" s="253">
        <v>0</v>
      </c>
      <c r="CF389" s="233">
        <v>0</v>
      </c>
      <c r="CG389" s="233">
        <v>0</v>
      </c>
      <c r="CH389" s="233">
        <v>0</v>
      </c>
      <c r="CI389" s="234">
        <v>0</v>
      </c>
    </row>
    <row r="390" spans="1:87" s="145" customFormat="1" x14ac:dyDescent="0.2">
      <c r="A390" s="337" t="s">
        <v>296</v>
      </c>
      <c r="B390" s="334" t="s">
        <v>2039</v>
      </c>
      <c r="C390" s="232">
        <v>0</v>
      </c>
      <c r="D390" s="233">
        <v>75</v>
      </c>
      <c r="E390" s="233">
        <v>0</v>
      </c>
      <c r="F390" s="233">
        <v>685</v>
      </c>
      <c r="G390" s="233" t="s">
        <v>1676</v>
      </c>
      <c r="H390" s="233">
        <v>0</v>
      </c>
      <c r="I390" s="233">
        <v>0</v>
      </c>
      <c r="J390" s="233">
        <v>0</v>
      </c>
      <c r="K390" s="233">
        <v>0</v>
      </c>
      <c r="L390" s="233">
        <v>0</v>
      </c>
      <c r="M390" s="233">
        <v>0</v>
      </c>
      <c r="N390" s="233">
        <v>0</v>
      </c>
      <c r="O390" s="233">
        <v>0</v>
      </c>
      <c r="P390" s="233"/>
      <c r="Q390" s="233">
        <v>0</v>
      </c>
      <c r="R390" s="233" t="s">
        <v>1676</v>
      </c>
      <c r="S390" s="233">
        <v>0</v>
      </c>
      <c r="T390" s="233">
        <v>0</v>
      </c>
      <c r="U390" s="233">
        <v>0</v>
      </c>
      <c r="V390" s="233">
        <v>0</v>
      </c>
      <c r="W390" s="233">
        <v>0</v>
      </c>
      <c r="X390" s="233">
        <v>0</v>
      </c>
      <c r="Y390" s="233">
        <v>0</v>
      </c>
      <c r="Z390" s="233">
        <v>0</v>
      </c>
      <c r="AA390" s="233">
        <v>0</v>
      </c>
      <c r="AB390" s="233">
        <v>0</v>
      </c>
      <c r="AC390" s="233">
        <v>0</v>
      </c>
      <c r="AD390" s="233">
        <v>0</v>
      </c>
      <c r="AE390" s="233">
        <v>0</v>
      </c>
      <c r="AF390" s="233">
        <v>0</v>
      </c>
      <c r="AG390" s="233">
        <v>0</v>
      </c>
      <c r="AH390" s="233">
        <v>0</v>
      </c>
      <c r="AI390" s="233">
        <v>0</v>
      </c>
      <c r="AJ390" s="233">
        <v>0</v>
      </c>
      <c r="AK390" s="233">
        <v>0</v>
      </c>
      <c r="AL390" s="233">
        <v>0</v>
      </c>
      <c r="AM390" s="233"/>
      <c r="AN390" s="233">
        <v>0</v>
      </c>
      <c r="AO390" s="233">
        <v>0</v>
      </c>
      <c r="AP390" s="233">
        <v>0</v>
      </c>
      <c r="AQ390" s="233">
        <v>0</v>
      </c>
      <c r="AR390" s="233">
        <v>0</v>
      </c>
      <c r="AS390" s="233">
        <v>0</v>
      </c>
      <c r="AT390" s="233">
        <v>0</v>
      </c>
      <c r="AU390" s="233">
        <v>0</v>
      </c>
      <c r="AV390" s="233">
        <v>0</v>
      </c>
      <c r="AW390" s="233">
        <v>0</v>
      </c>
      <c r="AX390" s="233">
        <v>0</v>
      </c>
      <c r="AY390" s="233">
        <v>0</v>
      </c>
      <c r="AZ390" s="233">
        <v>0</v>
      </c>
      <c r="BA390" s="233">
        <v>0</v>
      </c>
      <c r="BB390" s="233">
        <v>0</v>
      </c>
      <c r="BC390" s="233">
        <v>0</v>
      </c>
      <c r="BD390" s="233">
        <v>0</v>
      </c>
      <c r="BE390" s="233">
        <v>0</v>
      </c>
      <c r="BF390" s="233">
        <v>0</v>
      </c>
      <c r="BG390" s="233">
        <v>0</v>
      </c>
      <c r="BH390" s="233">
        <v>0</v>
      </c>
      <c r="BI390" s="233">
        <v>0</v>
      </c>
      <c r="BJ390" s="233">
        <v>0</v>
      </c>
      <c r="BK390" s="233">
        <v>0</v>
      </c>
      <c r="BL390" s="233">
        <v>0</v>
      </c>
      <c r="BM390" s="233">
        <v>0</v>
      </c>
      <c r="BN390" s="233">
        <v>0</v>
      </c>
      <c r="BO390" s="233">
        <v>0</v>
      </c>
      <c r="BP390" s="233">
        <v>0</v>
      </c>
      <c r="BQ390" s="233">
        <v>0</v>
      </c>
      <c r="BR390" s="233">
        <v>0</v>
      </c>
      <c r="BS390" s="233">
        <v>0</v>
      </c>
      <c r="BT390" s="233">
        <v>0</v>
      </c>
      <c r="BU390" s="233">
        <v>0</v>
      </c>
      <c r="BV390" s="233">
        <v>0</v>
      </c>
      <c r="BW390" s="233">
        <v>0</v>
      </c>
      <c r="BX390" s="233">
        <v>0</v>
      </c>
      <c r="BY390" s="233">
        <v>0</v>
      </c>
      <c r="BZ390" s="233">
        <v>0</v>
      </c>
      <c r="CA390" s="233">
        <v>0</v>
      </c>
      <c r="CB390" s="343"/>
      <c r="CC390" s="343">
        <v>0</v>
      </c>
      <c r="CD390" s="346"/>
      <c r="CE390" s="253">
        <v>0</v>
      </c>
      <c r="CF390" s="233">
        <v>0</v>
      </c>
      <c r="CG390" s="233">
        <v>0</v>
      </c>
      <c r="CH390" s="233">
        <v>0</v>
      </c>
      <c r="CI390" s="234">
        <v>0</v>
      </c>
    </row>
    <row r="391" spans="1:87" s="145" customFormat="1" x14ac:dyDescent="0.2">
      <c r="A391" s="337" t="s">
        <v>302</v>
      </c>
      <c r="B391" s="334" t="s">
        <v>2040</v>
      </c>
      <c r="C391" s="232">
        <v>0</v>
      </c>
      <c r="D391" s="233">
        <v>1510</v>
      </c>
      <c r="E391" s="233">
        <v>350</v>
      </c>
      <c r="F391" s="233">
        <v>930</v>
      </c>
      <c r="G391" s="233">
        <v>295</v>
      </c>
      <c r="H391" s="233">
        <v>315</v>
      </c>
      <c r="I391" s="233">
        <v>0</v>
      </c>
      <c r="J391" s="233">
        <v>0</v>
      </c>
      <c r="K391" s="233">
        <v>0</v>
      </c>
      <c r="L391" s="233">
        <v>0</v>
      </c>
      <c r="M391" s="233">
        <v>0</v>
      </c>
      <c r="N391" s="233">
        <v>0</v>
      </c>
      <c r="O391" s="233">
        <v>0</v>
      </c>
      <c r="P391" s="233"/>
      <c r="Q391" s="233">
        <v>0</v>
      </c>
      <c r="R391" s="233">
        <v>0</v>
      </c>
      <c r="S391" s="233">
        <v>70</v>
      </c>
      <c r="T391" s="233">
        <v>0</v>
      </c>
      <c r="U391" s="233">
        <v>0</v>
      </c>
      <c r="V391" s="233">
        <v>0</v>
      </c>
      <c r="W391" s="233">
        <v>0</v>
      </c>
      <c r="X391" s="233">
        <v>0</v>
      </c>
      <c r="Y391" s="233">
        <v>0</v>
      </c>
      <c r="Z391" s="233">
        <v>0</v>
      </c>
      <c r="AA391" s="233" t="s">
        <v>1676</v>
      </c>
      <c r="AB391" s="233">
        <v>0</v>
      </c>
      <c r="AC391" s="233">
        <v>0</v>
      </c>
      <c r="AD391" s="233">
        <v>0</v>
      </c>
      <c r="AE391" s="233">
        <v>0</v>
      </c>
      <c r="AF391" s="233">
        <v>0</v>
      </c>
      <c r="AG391" s="233">
        <v>0</v>
      </c>
      <c r="AH391" s="233">
        <v>0</v>
      </c>
      <c r="AI391" s="233">
        <v>0</v>
      </c>
      <c r="AJ391" s="233">
        <v>0</v>
      </c>
      <c r="AK391" s="233">
        <v>0</v>
      </c>
      <c r="AL391" s="233">
        <v>0</v>
      </c>
      <c r="AM391" s="233"/>
      <c r="AN391" s="233">
        <v>0</v>
      </c>
      <c r="AO391" s="233">
        <v>0</v>
      </c>
      <c r="AP391" s="233">
        <v>0</v>
      </c>
      <c r="AQ391" s="233">
        <v>0</v>
      </c>
      <c r="AR391" s="233">
        <v>0</v>
      </c>
      <c r="AS391" s="233">
        <v>0</v>
      </c>
      <c r="AT391" s="233">
        <v>0</v>
      </c>
      <c r="AU391" s="233">
        <v>0</v>
      </c>
      <c r="AV391" s="233">
        <v>0</v>
      </c>
      <c r="AW391" s="233">
        <v>0</v>
      </c>
      <c r="AX391" s="233">
        <v>0</v>
      </c>
      <c r="AY391" s="233">
        <v>0</v>
      </c>
      <c r="AZ391" s="233">
        <v>0</v>
      </c>
      <c r="BA391" s="233">
        <v>0</v>
      </c>
      <c r="BB391" s="233">
        <v>0</v>
      </c>
      <c r="BC391" s="233">
        <v>0</v>
      </c>
      <c r="BD391" s="233">
        <v>0</v>
      </c>
      <c r="BE391" s="233">
        <v>0</v>
      </c>
      <c r="BF391" s="233">
        <v>0</v>
      </c>
      <c r="BG391" s="233">
        <v>0</v>
      </c>
      <c r="BH391" s="233">
        <v>110</v>
      </c>
      <c r="BI391" s="233">
        <v>0</v>
      </c>
      <c r="BJ391" s="233">
        <v>0</v>
      </c>
      <c r="BK391" s="233">
        <v>0</v>
      </c>
      <c r="BL391" s="233">
        <v>0</v>
      </c>
      <c r="BM391" s="233">
        <v>0</v>
      </c>
      <c r="BN391" s="233">
        <v>0</v>
      </c>
      <c r="BO391" s="233">
        <v>0</v>
      </c>
      <c r="BP391" s="233">
        <v>0</v>
      </c>
      <c r="BQ391" s="233">
        <v>0</v>
      </c>
      <c r="BR391" s="233">
        <v>0</v>
      </c>
      <c r="BS391" s="233">
        <v>0</v>
      </c>
      <c r="BT391" s="233">
        <v>0</v>
      </c>
      <c r="BU391" s="233">
        <v>0</v>
      </c>
      <c r="BV391" s="233">
        <v>0</v>
      </c>
      <c r="BW391" s="233">
        <v>0</v>
      </c>
      <c r="BX391" s="233">
        <v>0</v>
      </c>
      <c r="BY391" s="233">
        <v>0</v>
      </c>
      <c r="BZ391" s="233">
        <v>0</v>
      </c>
      <c r="CA391" s="233">
        <v>0</v>
      </c>
      <c r="CB391" s="343"/>
      <c r="CC391" s="343">
        <v>0</v>
      </c>
      <c r="CD391" s="346"/>
      <c r="CE391" s="253">
        <v>0</v>
      </c>
      <c r="CF391" s="233">
        <v>0</v>
      </c>
      <c r="CG391" s="233">
        <v>0</v>
      </c>
      <c r="CH391" s="233">
        <v>0</v>
      </c>
      <c r="CI391" s="234">
        <v>0</v>
      </c>
    </row>
    <row r="392" spans="1:87" s="145" customFormat="1" x14ac:dyDescent="0.2">
      <c r="A392" s="337" t="s">
        <v>312</v>
      </c>
      <c r="B392" s="334" t="s">
        <v>2041</v>
      </c>
      <c r="C392" s="232">
        <v>0</v>
      </c>
      <c r="D392" s="233">
        <v>395</v>
      </c>
      <c r="E392" s="233">
        <v>60</v>
      </c>
      <c r="F392" s="233">
        <v>550</v>
      </c>
      <c r="G392" s="233">
        <v>10</v>
      </c>
      <c r="H392" s="233">
        <v>0</v>
      </c>
      <c r="I392" s="233">
        <v>0</v>
      </c>
      <c r="J392" s="233">
        <v>0</v>
      </c>
      <c r="K392" s="233">
        <v>0</v>
      </c>
      <c r="L392" s="233">
        <v>0</v>
      </c>
      <c r="M392" s="233">
        <v>0</v>
      </c>
      <c r="N392" s="233">
        <v>0</v>
      </c>
      <c r="O392" s="233">
        <v>0</v>
      </c>
      <c r="P392" s="233"/>
      <c r="Q392" s="233">
        <v>0</v>
      </c>
      <c r="R392" s="233">
        <v>0</v>
      </c>
      <c r="S392" s="233" t="s">
        <v>1676</v>
      </c>
      <c r="T392" s="233">
        <v>0</v>
      </c>
      <c r="U392" s="233">
        <v>0</v>
      </c>
      <c r="V392" s="233">
        <v>0</v>
      </c>
      <c r="W392" s="233">
        <v>265</v>
      </c>
      <c r="X392" s="233">
        <v>0</v>
      </c>
      <c r="Y392" s="233">
        <v>0</v>
      </c>
      <c r="Z392" s="233">
        <v>0</v>
      </c>
      <c r="AA392" s="233">
        <v>0</v>
      </c>
      <c r="AB392" s="233">
        <v>0</v>
      </c>
      <c r="AC392" s="233">
        <v>0</v>
      </c>
      <c r="AD392" s="233">
        <v>0</v>
      </c>
      <c r="AE392" s="233">
        <v>0</v>
      </c>
      <c r="AF392" s="233">
        <v>0</v>
      </c>
      <c r="AG392" s="233">
        <v>0</v>
      </c>
      <c r="AH392" s="233">
        <v>0</v>
      </c>
      <c r="AI392" s="233">
        <v>0</v>
      </c>
      <c r="AJ392" s="233">
        <v>0</v>
      </c>
      <c r="AK392" s="233">
        <v>0</v>
      </c>
      <c r="AL392" s="233">
        <v>0</v>
      </c>
      <c r="AM392" s="233"/>
      <c r="AN392" s="233">
        <v>0</v>
      </c>
      <c r="AO392" s="233">
        <v>0</v>
      </c>
      <c r="AP392" s="233">
        <v>0</v>
      </c>
      <c r="AQ392" s="233">
        <v>0</v>
      </c>
      <c r="AR392" s="233">
        <v>0</v>
      </c>
      <c r="AS392" s="233">
        <v>0</v>
      </c>
      <c r="AT392" s="233">
        <v>0</v>
      </c>
      <c r="AU392" s="233">
        <v>0</v>
      </c>
      <c r="AV392" s="233">
        <v>0</v>
      </c>
      <c r="AW392" s="233">
        <v>0</v>
      </c>
      <c r="AX392" s="233">
        <v>0</v>
      </c>
      <c r="AY392" s="233">
        <v>0</v>
      </c>
      <c r="AZ392" s="233">
        <v>0</v>
      </c>
      <c r="BA392" s="233">
        <v>0</v>
      </c>
      <c r="BB392" s="233">
        <v>0</v>
      </c>
      <c r="BC392" s="233">
        <v>0</v>
      </c>
      <c r="BD392" s="233">
        <v>0</v>
      </c>
      <c r="BE392" s="233">
        <v>0</v>
      </c>
      <c r="BF392" s="233">
        <v>0</v>
      </c>
      <c r="BG392" s="233">
        <v>0</v>
      </c>
      <c r="BH392" s="233">
        <v>0</v>
      </c>
      <c r="BI392" s="233">
        <v>0</v>
      </c>
      <c r="BJ392" s="233">
        <v>0</v>
      </c>
      <c r="BK392" s="233">
        <v>0</v>
      </c>
      <c r="BL392" s="233">
        <v>0</v>
      </c>
      <c r="BM392" s="233">
        <v>0</v>
      </c>
      <c r="BN392" s="233">
        <v>0</v>
      </c>
      <c r="BO392" s="233">
        <v>0</v>
      </c>
      <c r="BP392" s="233">
        <v>0</v>
      </c>
      <c r="BQ392" s="233">
        <v>0</v>
      </c>
      <c r="BR392" s="233">
        <v>0</v>
      </c>
      <c r="BS392" s="233">
        <v>0</v>
      </c>
      <c r="BT392" s="233">
        <v>0</v>
      </c>
      <c r="BU392" s="233">
        <v>0</v>
      </c>
      <c r="BV392" s="233">
        <v>0</v>
      </c>
      <c r="BW392" s="233">
        <v>0</v>
      </c>
      <c r="BX392" s="233">
        <v>0</v>
      </c>
      <c r="BY392" s="233">
        <v>0</v>
      </c>
      <c r="BZ392" s="233">
        <v>0</v>
      </c>
      <c r="CA392" s="233">
        <v>0</v>
      </c>
      <c r="CB392" s="343"/>
      <c r="CC392" s="343">
        <v>0</v>
      </c>
      <c r="CD392" s="346"/>
      <c r="CE392" s="253">
        <v>0</v>
      </c>
      <c r="CF392" s="233">
        <v>0</v>
      </c>
      <c r="CG392" s="233">
        <v>0</v>
      </c>
      <c r="CH392" s="233">
        <v>0</v>
      </c>
      <c r="CI392" s="234">
        <v>0</v>
      </c>
    </row>
    <row r="393" spans="1:87" s="145" customFormat="1" x14ac:dyDescent="0.2">
      <c r="A393" s="337" t="s">
        <v>311</v>
      </c>
      <c r="B393" s="334" t="s">
        <v>2042</v>
      </c>
      <c r="C393" s="232">
        <v>0</v>
      </c>
      <c r="D393" s="233">
        <v>575</v>
      </c>
      <c r="E393" s="233">
        <v>0</v>
      </c>
      <c r="F393" s="233">
        <v>580</v>
      </c>
      <c r="G393" s="233">
        <v>0</v>
      </c>
      <c r="H393" s="233">
        <v>0</v>
      </c>
      <c r="I393" s="233">
        <v>0</v>
      </c>
      <c r="J393" s="233">
        <v>0</v>
      </c>
      <c r="K393" s="233">
        <v>0</v>
      </c>
      <c r="L393" s="233">
        <v>0</v>
      </c>
      <c r="M393" s="233">
        <v>0</v>
      </c>
      <c r="N393" s="233">
        <v>0</v>
      </c>
      <c r="O393" s="233">
        <v>0</v>
      </c>
      <c r="P393" s="233"/>
      <c r="Q393" s="233">
        <v>0</v>
      </c>
      <c r="R393" s="233">
        <v>0</v>
      </c>
      <c r="S393" s="233">
        <v>0</v>
      </c>
      <c r="T393" s="233">
        <v>0</v>
      </c>
      <c r="U393" s="233">
        <v>0</v>
      </c>
      <c r="V393" s="233">
        <v>0</v>
      </c>
      <c r="W393" s="233">
        <v>230</v>
      </c>
      <c r="X393" s="233">
        <v>0</v>
      </c>
      <c r="Y393" s="233">
        <v>0</v>
      </c>
      <c r="Z393" s="233">
        <v>0</v>
      </c>
      <c r="AA393" s="233">
        <v>310</v>
      </c>
      <c r="AB393" s="233">
        <v>0</v>
      </c>
      <c r="AC393" s="233">
        <v>0</v>
      </c>
      <c r="AD393" s="233">
        <v>0</v>
      </c>
      <c r="AE393" s="233">
        <v>0</v>
      </c>
      <c r="AF393" s="233">
        <v>0</v>
      </c>
      <c r="AG393" s="233">
        <v>0</v>
      </c>
      <c r="AH393" s="233">
        <v>0</v>
      </c>
      <c r="AI393" s="233">
        <v>0</v>
      </c>
      <c r="AJ393" s="233">
        <v>0</v>
      </c>
      <c r="AK393" s="233">
        <v>0</v>
      </c>
      <c r="AL393" s="233">
        <v>0</v>
      </c>
      <c r="AM393" s="233"/>
      <c r="AN393" s="233">
        <v>0</v>
      </c>
      <c r="AO393" s="233">
        <v>0</v>
      </c>
      <c r="AP393" s="233">
        <v>0</v>
      </c>
      <c r="AQ393" s="233">
        <v>0</v>
      </c>
      <c r="AR393" s="233">
        <v>0</v>
      </c>
      <c r="AS393" s="233">
        <v>0</v>
      </c>
      <c r="AT393" s="233">
        <v>0</v>
      </c>
      <c r="AU393" s="233">
        <v>0</v>
      </c>
      <c r="AV393" s="233">
        <v>0</v>
      </c>
      <c r="AW393" s="233">
        <v>0</v>
      </c>
      <c r="AX393" s="233">
        <v>0</v>
      </c>
      <c r="AY393" s="233">
        <v>0</v>
      </c>
      <c r="AZ393" s="233">
        <v>0</v>
      </c>
      <c r="BA393" s="233">
        <v>0</v>
      </c>
      <c r="BB393" s="233">
        <v>0</v>
      </c>
      <c r="BC393" s="233">
        <v>0</v>
      </c>
      <c r="BD393" s="233">
        <v>0</v>
      </c>
      <c r="BE393" s="233">
        <v>0</v>
      </c>
      <c r="BF393" s="233">
        <v>0</v>
      </c>
      <c r="BG393" s="233">
        <v>0</v>
      </c>
      <c r="BH393" s="233">
        <v>0</v>
      </c>
      <c r="BI393" s="233">
        <v>0</v>
      </c>
      <c r="BJ393" s="233">
        <v>0</v>
      </c>
      <c r="BK393" s="233">
        <v>0</v>
      </c>
      <c r="BL393" s="233">
        <v>0</v>
      </c>
      <c r="BM393" s="233">
        <v>0</v>
      </c>
      <c r="BN393" s="233">
        <v>0</v>
      </c>
      <c r="BO393" s="233">
        <v>0</v>
      </c>
      <c r="BP393" s="233">
        <v>0</v>
      </c>
      <c r="BQ393" s="233">
        <v>0</v>
      </c>
      <c r="BR393" s="233">
        <v>0</v>
      </c>
      <c r="BS393" s="233">
        <v>0</v>
      </c>
      <c r="BT393" s="233">
        <v>0</v>
      </c>
      <c r="BU393" s="233">
        <v>0</v>
      </c>
      <c r="BV393" s="233">
        <v>0</v>
      </c>
      <c r="BW393" s="233">
        <v>0</v>
      </c>
      <c r="BX393" s="233">
        <v>0</v>
      </c>
      <c r="BY393" s="233">
        <v>0</v>
      </c>
      <c r="BZ393" s="233">
        <v>0</v>
      </c>
      <c r="CA393" s="233">
        <v>0</v>
      </c>
      <c r="CB393" s="343"/>
      <c r="CC393" s="343">
        <v>0</v>
      </c>
      <c r="CD393" s="346"/>
      <c r="CE393" s="253">
        <v>0</v>
      </c>
      <c r="CF393" s="233">
        <v>0</v>
      </c>
      <c r="CG393" s="233">
        <v>0</v>
      </c>
      <c r="CH393" s="233">
        <v>0</v>
      </c>
      <c r="CI393" s="234">
        <v>0</v>
      </c>
    </row>
    <row r="394" spans="1:87" s="145" customFormat="1" x14ac:dyDescent="0.2">
      <c r="A394" s="337" t="s">
        <v>315</v>
      </c>
      <c r="B394" s="334" t="s">
        <v>2043</v>
      </c>
      <c r="C394" s="232">
        <v>0</v>
      </c>
      <c r="D394" s="233">
        <v>1020</v>
      </c>
      <c r="E394" s="233">
        <v>325</v>
      </c>
      <c r="F394" s="233">
        <v>1520</v>
      </c>
      <c r="G394" s="233">
        <v>0</v>
      </c>
      <c r="H394" s="233">
        <v>0</v>
      </c>
      <c r="I394" s="233">
        <v>0</v>
      </c>
      <c r="J394" s="233">
        <v>0</v>
      </c>
      <c r="K394" s="233">
        <v>0</v>
      </c>
      <c r="L394" s="233">
        <v>0</v>
      </c>
      <c r="M394" s="233">
        <v>0</v>
      </c>
      <c r="N394" s="233">
        <v>0</v>
      </c>
      <c r="O394" s="233">
        <v>0</v>
      </c>
      <c r="P394" s="233"/>
      <c r="Q394" s="233">
        <v>0</v>
      </c>
      <c r="R394" s="233">
        <v>0</v>
      </c>
      <c r="S394" s="233">
        <v>0</v>
      </c>
      <c r="T394" s="233">
        <v>0</v>
      </c>
      <c r="U394" s="233">
        <v>0</v>
      </c>
      <c r="V394" s="233">
        <v>0</v>
      </c>
      <c r="W394" s="233">
        <v>270</v>
      </c>
      <c r="X394" s="233">
        <v>0</v>
      </c>
      <c r="Y394" s="233">
        <v>0</v>
      </c>
      <c r="Z394" s="233">
        <v>0</v>
      </c>
      <c r="AA394" s="233">
        <v>0</v>
      </c>
      <c r="AB394" s="233">
        <v>0</v>
      </c>
      <c r="AC394" s="233">
        <v>0</v>
      </c>
      <c r="AD394" s="233">
        <v>0</v>
      </c>
      <c r="AE394" s="233">
        <v>0</v>
      </c>
      <c r="AF394" s="233">
        <v>0</v>
      </c>
      <c r="AG394" s="233">
        <v>0</v>
      </c>
      <c r="AH394" s="233">
        <v>0</v>
      </c>
      <c r="AI394" s="233">
        <v>0</v>
      </c>
      <c r="AJ394" s="233">
        <v>0</v>
      </c>
      <c r="AK394" s="233">
        <v>0</v>
      </c>
      <c r="AL394" s="233">
        <v>0</v>
      </c>
      <c r="AM394" s="233"/>
      <c r="AN394" s="233">
        <v>0</v>
      </c>
      <c r="AO394" s="233">
        <v>0</v>
      </c>
      <c r="AP394" s="233">
        <v>0</v>
      </c>
      <c r="AQ394" s="233">
        <v>0</v>
      </c>
      <c r="AR394" s="233">
        <v>0</v>
      </c>
      <c r="AS394" s="233">
        <v>0</v>
      </c>
      <c r="AT394" s="233">
        <v>0</v>
      </c>
      <c r="AU394" s="233">
        <v>0</v>
      </c>
      <c r="AV394" s="233">
        <v>0</v>
      </c>
      <c r="AW394" s="233">
        <v>0</v>
      </c>
      <c r="AX394" s="233">
        <v>0</v>
      </c>
      <c r="AY394" s="233">
        <v>0</v>
      </c>
      <c r="AZ394" s="233" t="s">
        <v>1676</v>
      </c>
      <c r="BA394" s="233">
        <v>0</v>
      </c>
      <c r="BB394" s="233">
        <v>0</v>
      </c>
      <c r="BC394" s="233">
        <v>0</v>
      </c>
      <c r="BD394" s="233">
        <v>0</v>
      </c>
      <c r="BE394" s="233">
        <v>0</v>
      </c>
      <c r="BF394" s="233">
        <v>0</v>
      </c>
      <c r="BG394" s="233">
        <v>0</v>
      </c>
      <c r="BH394" s="233">
        <v>765</v>
      </c>
      <c r="BI394" s="233">
        <v>0</v>
      </c>
      <c r="BJ394" s="233">
        <v>0</v>
      </c>
      <c r="BK394" s="233">
        <v>0</v>
      </c>
      <c r="BL394" s="233">
        <v>0</v>
      </c>
      <c r="BM394" s="233">
        <v>0</v>
      </c>
      <c r="BN394" s="233">
        <v>0</v>
      </c>
      <c r="BO394" s="233">
        <v>0</v>
      </c>
      <c r="BP394" s="233">
        <v>0</v>
      </c>
      <c r="BQ394" s="233">
        <v>0</v>
      </c>
      <c r="BR394" s="233">
        <v>0</v>
      </c>
      <c r="BS394" s="233">
        <v>0</v>
      </c>
      <c r="BT394" s="233">
        <v>0</v>
      </c>
      <c r="BU394" s="233">
        <v>0</v>
      </c>
      <c r="BV394" s="233">
        <v>0</v>
      </c>
      <c r="BW394" s="233">
        <v>0</v>
      </c>
      <c r="BX394" s="233">
        <v>0</v>
      </c>
      <c r="BY394" s="233">
        <v>0</v>
      </c>
      <c r="BZ394" s="233">
        <v>0</v>
      </c>
      <c r="CA394" s="233">
        <v>0</v>
      </c>
      <c r="CB394" s="343"/>
      <c r="CC394" s="343">
        <v>0</v>
      </c>
      <c r="CD394" s="346"/>
      <c r="CE394" s="253">
        <v>0</v>
      </c>
      <c r="CF394" s="233">
        <v>0</v>
      </c>
      <c r="CG394" s="233">
        <v>0</v>
      </c>
      <c r="CH394" s="233">
        <v>0</v>
      </c>
      <c r="CI394" s="234">
        <v>0</v>
      </c>
    </row>
    <row r="395" spans="1:87" s="145" customFormat="1" x14ac:dyDescent="0.2">
      <c r="A395" s="337" t="s">
        <v>314</v>
      </c>
      <c r="B395" s="334" t="s">
        <v>2044</v>
      </c>
      <c r="C395" s="232">
        <v>0</v>
      </c>
      <c r="D395" s="233">
        <v>530</v>
      </c>
      <c r="E395" s="233">
        <v>300</v>
      </c>
      <c r="F395" s="233">
        <v>1605</v>
      </c>
      <c r="G395" s="233">
        <v>310</v>
      </c>
      <c r="H395" s="233">
        <v>1475</v>
      </c>
      <c r="I395" s="233">
        <v>0</v>
      </c>
      <c r="J395" s="233">
        <v>0</v>
      </c>
      <c r="K395" s="233">
        <v>0</v>
      </c>
      <c r="L395" s="233">
        <v>0</v>
      </c>
      <c r="M395" s="233">
        <v>0</v>
      </c>
      <c r="N395" s="233">
        <v>0</v>
      </c>
      <c r="O395" s="233">
        <v>0</v>
      </c>
      <c r="P395" s="233"/>
      <c r="Q395" s="233">
        <v>0</v>
      </c>
      <c r="R395" s="233">
        <v>0</v>
      </c>
      <c r="S395" s="233">
        <v>0</v>
      </c>
      <c r="T395" s="233">
        <v>0</v>
      </c>
      <c r="U395" s="233">
        <v>0</v>
      </c>
      <c r="V395" s="233">
        <v>0</v>
      </c>
      <c r="W395" s="233" t="s">
        <v>1676</v>
      </c>
      <c r="X395" s="233">
        <v>0</v>
      </c>
      <c r="Y395" s="233">
        <v>0</v>
      </c>
      <c r="Z395" s="233" t="s">
        <v>1676</v>
      </c>
      <c r="AA395" s="233">
        <v>200</v>
      </c>
      <c r="AB395" s="233">
        <v>0</v>
      </c>
      <c r="AC395" s="233">
        <v>0</v>
      </c>
      <c r="AD395" s="233">
        <v>0</v>
      </c>
      <c r="AE395" s="233">
        <v>0</v>
      </c>
      <c r="AF395" s="233">
        <v>0</v>
      </c>
      <c r="AG395" s="233">
        <v>0</v>
      </c>
      <c r="AH395" s="233">
        <v>0</v>
      </c>
      <c r="AI395" s="233">
        <v>0</v>
      </c>
      <c r="AJ395" s="233">
        <v>0</v>
      </c>
      <c r="AK395" s="233" t="s">
        <v>1676</v>
      </c>
      <c r="AL395" s="233">
        <v>0</v>
      </c>
      <c r="AM395" s="233"/>
      <c r="AN395" s="233">
        <v>0</v>
      </c>
      <c r="AO395" s="233">
        <v>0</v>
      </c>
      <c r="AP395" s="233">
        <v>0</v>
      </c>
      <c r="AQ395" s="233">
        <v>0</v>
      </c>
      <c r="AR395" s="233">
        <v>0</v>
      </c>
      <c r="AS395" s="233">
        <v>0</v>
      </c>
      <c r="AT395" s="233">
        <v>0</v>
      </c>
      <c r="AU395" s="233">
        <v>0</v>
      </c>
      <c r="AV395" s="233">
        <v>0</v>
      </c>
      <c r="AW395" s="233">
        <v>0</v>
      </c>
      <c r="AX395" s="233">
        <v>0</v>
      </c>
      <c r="AY395" s="233">
        <v>0</v>
      </c>
      <c r="AZ395" s="233">
        <v>0</v>
      </c>
      <c r="BA395" s="233">
        <v>0</v>
      </c>
      <c r="BB395" s="233">
        <v>0</v>
      </c>
      <c r="BC395" s="233">
        <v>0</v>
      </c>
      <c r="BD395" s="233">
        <v>0</v>
      </c>
      <c r="BE395" s="233">
        <v>0</v>
      </c>
      <c r="BF395" s="233">
        <v>0</v>
      </c>
      <c r="BG395" s="233">
        <v>0</v>
      </c>
      <c r="BH395" s="233">
        <v>490</v>
      </c>
      <c r="BI395" s="233">
        <v>0</v>
      </c>
      <c r="BJ395" s="233">
        <v>0</v>
      </c>
      <c r="BK395" s="233">
        <v>0</v>
      </c>
      <c r="BL395" s="233">
        <v>0</v>
      </c>
      <c r="BM395" s="233">
        <v>0</v>
      </c>
      <c r="BN395" s="233">
        <v>0</v>
      </c>
      <c r="BO395" s="233">
        <v>0</v>
      </c>
      <c r="BP395" s="233">
        <v>0</v>
      </c>
      <c r="BQ395" s="233">
        <v>0</v>
      </c>
      <c r="BR395" s="233">
        <v>0</v>
      </c>
      <c r="BS395" s="233">
        <v>0</v>
      </c>
      <c r="BT395" s="233">
        <v>0</v>
      </c>
      <c r="BU395" s="233">
        <v>0</v>
      </c>
      <c r="BV395" s="233">
        <v>0</v>
      </c>
      <c r="BW395" s="233">
        <v>0</v>
      </c>
      <c r="BX395" s="233">
        <v>0</v>
      </c>
      <c r="BY395" s="233">
        <v>0</v>
      </c>
      <c r="BZ395" s="233">
        <v>0</v>
      </c>
      <c r="CA395" s="233">
        <v>0</v>
      </c>
      <c r="CB395" s="343"/>
      <c r="CC395" s="343">
        <v>0</v>
      </c>
      <c r="CD395" s="346"/>
      <c r="CE395" s="253">
        <v>0</v>
      </c>
      <c r="CF395" s="233">
        <v>0</v>
      </c>
      <c r="CG395" s="233">
        <v>0</v>
      </c>
      <c r="CH395" s="233">
        <v>0</v>
      </c>
      <c r="CI395" s="234">
        <v>0</v>
      </c>
    </row>
    <row r="396" spans="1:87" s="145" customFormat="1" x14ac:dyDescent="0.2">
      <c r="A396" s="337" t="s">
        <v>289</v>
      </c>
      <c r="B396" s="334" t="s">
        <v>2045</v>
      </c>
      <c r="C396" s="232">
        <v>0</v>
      </c>
      <c r="D396" s="233">
        <v>110</v>
      </c>
      <c r="E396" s="233">
        <v>0</v>
      </c>
      <c r="F396" s="233">
        <v>310</v>
      </c>
      <c r="G396" s="233" t="s">
        <v>1676</v>
      </c>
      <c r="H396" s="233">
        <v>0</v>
      </c>
      <c r="I396" s="233">
        <v>0</v>
      </c>
      <c r="J396" s="233">
        <v>0</v>
      </c>
      <c r="K396" s="233">
        <v>0</v>
      </c>
      <c r="L396" s="233">
        <v>0</v>
      </c>
      <c r="M396" s="233">
        <v>0</v>
      </c>
      <c r="N396" s="233">
        <v>0</v>
      </c>
      <c r="O396" s="233">
        <v>0</v>
      </c>
      <c r="P396" s="233"/>
      <c r="Q396" s="233">
        <v>0</v>
      </c>
      <c r="R396" s="233" t="s">
        <v>1676</v>
      </c>
      <c r="S396" s="233">
        <v>10</v>
      </c>
      <c r="T396" s="233">
        <v>0</v>
      </c>
      <c r="U396" s="233">
        <v>0</v>
      </c>
      <c r="V396" s="233">
        <v>0</v>
      </c>
      <c r="W396" s="233">
        <v>75</v>
      </c>
      <c r="X396" s="233">
        <v>0</v>
      </c>
      <c r="Y396" s="233">
        <v>0</v>
      </c>
      <c r="Z396" s="233">
        <v>0</v>
      </c>
      <c r="AA396" s="233">
        <v>0</v>
      </c>
      <c r="AB396" s="233">
        <v>0</v>
      </c>
      <c r="AC396" s="233">
        <v>0</v>
      </c>
      <c r="AD396" s="233">
        <v>0</v>
      </c>
      <c r="AE396" s="233">
        <v>0</v>
      </c>
      <c r="AF396" s="233">
        <v>0</v>
      </c>
      <c r="AG396" s="233">
        <v>0</v>
      </c>
      <c r="AH396" s="233">
        <v>0</v>
      </c>
      <c r="AI396" s="233">
        <v>0</v>
      </c>
      <c r="AJ396" s="233">
        <v>0</v>
      </c>
      <c r="AK396" s="233">
        <v>0</v>
      </c>
      <c r="AL396" s="233">
        <v>0</v>
      </c>
      <c r="AM396" s="233"/>
      <c r="AN396" s="233">
        <v>0</v>
      </c>
      <c r="AO396" s="233">
        <v>0</v>
      </c>
      <c r="AP396" s="233">
        <v>0</v>
      </c>
      <c r="AQ396" s="233">
        <v>0</v>
      </c>
      <c r="AR396" s="233">
        <v>0</v>
      </c>
      <c r="AS396" s="233">
        <v>0</v>
      </c>
      <c r="AT396" s="233">
        <v>0</v>
      </c>
      <c r="AU396" s="233">
        <v>0</v>
      </c>
      <c r="AV396" s="233">
        <v>0</v>
      </c>
      <c r="AW396" s="233">
        <v>0</v>
      </c>
      <c r="AX396" s="233">
        <v>0</v>
      </c>
      <c r="AY396" s="233">
        <v>0</v>
      </c>
      <c r="AZ396" s="233">
        <v>0</v>
      </c>
      <c r="BA396" s="233">
        <v>0</v>
      </c>
      <c r="BB396" s="233">
        <v>0</v>
      </c>
      <c r="BC396" s="233">
        <v>0</v>
      </c>
      <c r="BD396" s="233">
        <v>0</v>
      </c>
      <c r="BE396" s="233">
        <v>0</v>
      </c>
      <c r="BF396" s="233">
        <v>0</v>
      </c>
      <c r="BG396" s="233">
        <v>0</v>
      </c>
      <c r="BH396" s="233">
        <v>10</v>
      </c>
      <c r="BI396" s="233">
        <v>0</v>
      </c>
      <c r="BJ396" s="233">
        <v>0</v>
      </c>
      <c r="BK396" s="233">
        <v>0</v>
      </c>
      <c r="BL396" s="233">
        <v>0</v>
      </c>
      <c r="BM396" s="233">
        <v>0</v>
      </c>
      <c r="BN396" s="233">
        <v>0</v>
      </c>
      <c r="BO396" s="233">
        <v>0</v>
      </c>
      <c r="BP396" s="233">
        <v>0</v>
      </c>
      <c r="BQ396" s="233">
        <v>0</v>
      </c>
      <c r="BR396" s="233">
        <v>0</v>
      </c>
      <c r="BS396" s="233">
        <v>0</v>
      </c>
      <c r="BT396" s="233">
        <v>0</v>
      </c>
      <c r="BU396" s="233">
        <v>0</v>
      </c>
      <c r="BV396" s="233">
        <v>0</v>
      </c>
      <c r="BW396" s="233">
        <v>0</v>
      </c>
      <c r="BX396" s="233">
        <v>0</v>
      </c>
      <c r="BY396" s="233">
        <v>0</v>
      </c>
      <c r="BZ396" s="233">
        <v>0</v>
      </c>
      <c r="CA396" s="233">
        <v>0</v>
      </c>
      <c r="CB396" s="343"/>
      <c r="CC396" s="343">
        <v>0</v>
      </c>
      <c r="CD396" s="346"/>
      <c r="CE396" s="253">
        <v>0</v>
      </c>
      <c r="CF396" s="233">
        <v>0</v>
      </c>
      <c r="CG396" s="233">
        <v>0</v>
      </c>
      <c r="CH396" s="233">
        <v>0</v>
      </c>
      <c r="CI396" s="234">
        <v>0</v>
      </c>
    </row>
    <row r="397" spans="1:87" s="145" customFormat="1" x14ac:dyDescent="0.2">
      <c r="A397" s="337" t="s">
        <v>295</v>
      </c>
      <c r="B397" s="334" t="s">
        <v>2046</v>
      </c>
      <c r="C397" s="232">
        <v>0</v>
      </c>
      <c r="D397" s="233">
        <v>420</v>
      </c>
      <c r="E397" s="233">
        <v>0</v>
      </c>
      <c r="F397" s="233">
        <v>1325</v>
      </c>
      <c r="G397" s="233">
        <v>115</v>
      </c>
      <c r="H397" s="233">
        <v>0</v>
      </c>
      <c r="I397" s="233">
        <v>0</v>
      </c>
      <c r="J397" s="233">
        <v>0</v>
      </c>
      <c r="K397" s="233">
        <v>0</v>
      </c>
      <c r="L397" s="233">
        <v>0</v>
      </c>
      <c r="M397" s="233">
        <v>0</v>
      </c>
      <c r="N397" s="233">
        <v>0</v>
      </c>
      <c r="O397" s="233">
        <v>0</v>
      </c>
      <c r="P397" s="233"/>
      <c r="Q397" s="233">
        <v>0</v>
      </c>
      <c r="R397" s="233">
        <v>0</v>
      </c>
      <c r="S397" s="233">
        <v>0</v>
      </c>
      <c r="T397" s="233">
        <v>0</v>
      </c>
      <c r="U397" s="233">
        <v>0</v>
      </c>
      <c r="V397" s="233">
        <v>0</v>
      </c>
      <c r="W397" s="233">
        <v>45</v>
      </c>
      <c r="X397" s="233">
        <v>0</v>
      </c>
      <c r="Y397" s="233">
        <v>0</v>
      </c>
      <c r="Z397" s="233">
        <v>0</v>
      </c>
      <c r="AA397" s="233">
        <v>0</v>
      </c>
      <c r="AB397" s="233">
        <v>0</v>
      </c>
      <c r="AC397" s="233">
        <v>0</v>
      </c>
      <c r="AD397" s="233">
        <v>0</v>
      </c>
      <c r="AE397" s="233">
        <v>0</v>
      </c>
      <c r="AF397" s="233">
        <v>0</v>
      </c>
      <c r="AG397" s="233">
        <v>0</v>
      </c>
      <c r="AH397" s="233">
        <v>0</v>
      </c>
      <c r="AI397" s="233">
        <v>0</v>
      </c>
      <c r="AJ397" s="233">
        <v>0</v>
      </c>
      <c r="AK397" s="233">
        <v>0</v>
      </c>
      <c r="AL397" s="233">
        <v>0</v>
      </c>
      <c r="AM397" s="233"/>
      <c r="AN397" s="233">
        <v>0</v>
      </c>
      <c r="AO397" s="233">
        <v>0</v>
      </c>
      <c r="AP397" s="233">
        <v>0</v>
      </c>
      <c r="AQ397" s="233">
        <v>0</v>
      </c>
      <c r="AR397" s="233">
        <v>0</v>
      </c>
      <c r="AS397" s="233">
        <v>0</v>
      </c>
      <c r="AT397" s="233">
        <v>0</v>
      </c>
      <c r="AU397" s="233">
        <v>0</v>
      </c>
      <c r="AV397" s="233">
        <v>0</v>
      </c>
      <c r="AW397" s="233">
        <v>0</v>
      </c>
      <c r="AX397" s="233">
        <v>0</v>
      </c>
      <c r="AY397" s="233">
        <v>0</v>
      </c>
      <c r="AZ397" s="233">
        <v>0</v>
      </c>
      <c r="BA397" s="233">
        <v>0</v>
      </c>
      <c r="BB397" s="233">
        <v>0</v>
      </c>
      <c r="BC397" s="233">
        <v>0</v>
      </c>
      <c r="BD397" s="233">
        <v>0</v>
      </c>
      <c r="BE397" s="233">
        <v>0</v>
      </c>
      <c r="BF397" s="233">
        <v>0</v>
      </c>
      <c r="BG397" s="233">
        <v>0</v>
      </c>
      <c r="BH397" s="233">
        <v>0</v>
      </c>
      <c r="BI397" s="233">
        <v>0</v>
      </c>
      <c r="BJ397" s="233">
        <v>0</v>
      </c>
      <c r="BK397" s="233">
        <v>0</v>
      </c>
      <c r="BL397" s="233">
        <v>0</v>
      </c>
      <c r="BM397" s="233">
        <v>0</v>
      </c>
      <c r="BN397" s="233">
        <v>0</v>
      </c>
      <c r="BO397" s="233">
        <v>0</v>
      </c>
      <c r="BP397" s="233">
        <v>0</v>
      </c>
      <c r="BQ397" s="233">
        <v>0</v>
      </c>
      <c r="BR397" s="233">
        <v>0</v>
      </c>
      <c r="BS397" s="233">
        <v>0</v>
      </c>
      <c r="BT397" s="233">
        <v>0</v>
      </c>
      <c r="BU397" s="233">
        <v>0</v>
      </c>
      <c r="BV397" s="233">
        <v>0</v>
      </c>
      <c r="BW397" s="233">
        <v>0</v>
      </c>
      <c r="BX397" s="233">
        <v>0</v>
      </c>
      <c r="BY397" s="233">
        <v>0</v>
      </c>
      <c r="BZ397" s="233">
        <v>0</v>
      </c>
      <c r="CA397" s="233">
        <v>0</v>
      </c>
      <c r="CB397" s="343"/>
      <c r="CC397" s="343">
        <v>0</v>
      </c>
      <c r="CD397" s="346"/>
      <c r="CE397" s="253">
        <v>0</v>
      </c>
      <c r="CF397" s="233">
        <v>0</v>
      </c>
      <c r="CG397" s="233">
        <v>0</v>
      </c>
      <c r="CH397" s="233">
        <v>0</v>
      </c>
      <c r="CI397" s="234">
        <v>0</v>
      </c>
    </row>
    <row r="398" spans="1:87" s="145" customFormat="1" x14ac:dyDescent="0.2">
      <c r="A398" s="337" t="s">
        <v>298</v>
      </c>
      <c r="B398" s="334" t="s">
        <v>2047</v>
      </c>
      <c r="C398" s="232">
        <v>0</v>
      </c>
      <c r="D398" s="233">
        <v>230</v>
      </c>
      <c r="E398" s="233">
        <v>15</v>
      </c>
      <c r="F398" s="233">
        <v>780</v>
      </c>
      <c r="G398" s="233">
        <v>125</v>
      </c>
      <c r="H398" s="233">
        <v>0</v>
      </c>
      <c r="I398" s="233">
        <v>0</v>
      </c>
      <c r="J398" s="233">
        <v>0</v>
      </c>
      <c r="K398" s="233">
        <v>0</v>
      </c>
      <c r="L398" s="233">
        <v>0</v>
      </c>
      <c r="M398" s="233">
        <v>0</v>
      </c>
      <c r="N398" s="233">
        <v>0</v>
      </c>
      <c r="O398" s="233">
        <v>0</v>
      </c>
      <c r="P398" s="233"/>
      <c r="Q398" s="233">
        <v>0</v>
      </c>
      <c r="R398" s="233">
        <v>0</v>
      </c>
      <c r="S398" s="233">
        <v>0</v>
      </c>
      <c r="T398" s="233">
        <v>0</v>
      </c>
      <c r="U398" s="233">
        <v>0</v>
      </c>
      <c r="V398" s="233">
        <v>0</v>
      </c>
      <c r="W398" s="233">
        <v>0</v>
      </c>
      <c r="X398" s="233">
        <v>0</v>
      </c>
      <c r="Y398" s="233">
        <v>0</v>
      </c>
      <c r="Z398" s="233">
        <v>0</v>
      </c>
      <c r="AA398" s="233">
        <v>0</v>
      </c>
      <c r="AB398" s="233">
        <v>0</v>
      </c>
      <c r="AC398" s="233">
        <v>0</v>
      </c>
      <c r="AD398" s="233">
        <v>0</v>
      </c>
      <c r="AE398" s="233">
        <v>0</v>
      </c>
      <c r="AF398" s="233">
        <v>0</v>
      </c>
      <c r="AG398" s="233">
        <v>0</v>
      </c>
      <c r="AH398" s="233">
        <v>0</v>
      </c>
      <c r="AI398" s="233">
        <v>0</v>
      </c>
      <c r="AJ398" s="233">
        <v>0</v>
      </c>
      <c r="AK398" s="233">
        <v>0</v>
      </c>
      <c r="AL398" s="233">
        <v>0</v>
      </c>
      <c r="AM398" s="233"/>
      <c r="AN398" s="233">
        <v>0</v>
      </c>
      <c r="AO398" s="233">
        <v>0</v>
      </c>
      <c r="AP398" s="233">
        <v>0</v>
      </c>
      <c r="AQ398" s="233">
        <v>0</v>
      </c>
      <c r="AR398" s="233">
        <v>0</v>
      </c>
      <c r="AS398" s="233">
        <v>0</v>
      </c>
      <c r="AT398" s="233">
        <v>0</v>
      </c>
      <c r="AU398" s="233">
        <v>0</v>
      </c>
      <c r="AV398" s="233">
        <v>0</v>
      </c>
      <c r="AW398" s="233">
        <v>0</v>
      </c>
      <c r="AX398" s="233">
        <v>0</v>
      </c>
      <c r="AY398" s="233">
        <v>0</v>
      </c>
      <c r="AZ398" s="233">
        <v>0</v>
      </c>
      <c r="BA398" s="233">
        <v>0</v>
      </c>
      <c r="BB398" s="233">
        <v>0</v>
      </c>
      <c r="BC398" s="233">
        <v>0</v>
      </c>
      <c r="BD398" s="233">
        <v>0</v>
      </c>
      <c r="BE398" s="233">
        <v>0</v>
      </c>
      <c r="BF398" s="233">
        <v>0</v>
      </c>
      <c r="BG398" s="233">
        <v>0</v>
      </c>
      <c r="BH398" s="233">
        <v>0</v>
      </c>
      <c r="BI398" s="233">
        <v>0</v>
      </c>
      <c r="BJ398" s="233">
        <v>0</v>
      </c>
      <c r="BK398" s="233">
        <v>0</v>
      </c>
      <c r="BL398" s="233">
        <v>0</v>
      </c>
      <c r="BM398" s="233">
        <v>0</v>
      </c>
      <c r="BN398" s="233">
        <v>0</v>
      </c>
      <c r="BO398" s="233">
        <v>0</v>
      </c>
      <c r="BP398" s="233">
        <v>0</v>
      </c>
      <c r="BQ398" s="233">
        <v>0</v>
      </c>
      <c r="BR398" s="233">
        <v>0</v>
      </c>
      <c r="BS398" s="233">
        <v>0</v>
      </c>
      <c r="BT398" s="233">
        <v>0</v>
      </c>
      <c r="BU398" s="233">
        <v>0</v>
      </c>
      <c r="BV398" s="233">
        <v>0</v>
      </c>
      <c r="BW398" s="233">
        <v>0</v>
      </c>
      <c r="BX398" s="233">
        <v>0</v>
      </c>
      <c r="BY398" s="233">
        <v>0</v>
      </c>
      <c r="BZ398" s="233">
        <v>0</v>
      </c>
      <c r="CA398" s="233">
        <v>0</v>
      </c>
      <c r="CB398" s="343"/>
      <c r="CC398" s="343">
        <v>0</v>
      </c>
      <c r="CD398" s="346"/>
      <c r="CE398" s="253">
        <v>0</v>
      </c>
      <c r="CF398" s="233">
        <v>0</v>
      </c>
      <c r="CG398" s="233">
        <v>0</v>
      </c>
      <c r="CH398" s="233">
        <v>0</v>
      </c>
      <c r="CI398" s="234">
        <v>0</v>
      </c>
    </row>
    <row r="399" spans="1:87" s="145" customFormat="1" x14ac:dyDescent="0.2">
      <c r="A399" s="337" t="s">
        <v>317</v>
      </c>
      <c r="B399" s="334" t="s">
        <v>2048</v>
      </c>
      <c r="C399" s="232">
        <v>0</v>
      </c>
      <c r="D399" s="233">
        <v>710</v>
      </c>
      <c r="E399" s="233" t="s">
        <v>1676</v>
      </c>
      <c r="F399" s="233">
        <v>2615</v>
      </c>
      <c r="G399" s="233">
        <v>70</v>
      </c>
      <c r="H399" s="233">
        <v>0</v>
      </c>
      <c r="I399" s="233">
        <v>0</v>
      </c>
      <c r="J399" s="233">
        <v>0</v>
      </c>
      <c r="K399" s="233">
        <v>0</v>
      </c>
      <c r="L399" s="233">
        <v>0</v>
      </c>
      <c r="M399" s="233">
        <v>0</v>
      </c>
      <c r="N399" s="233">
        <v>0</v>
      </c>
      <c r="O399" s="233">
        <v>0</v>
      </c>
      <c r="P399" s="233"/>
      <c r="Q399" s="233">
        <v>0</v>
      </c>
      <c r="R399" s="233">
        <v>50</v>
      </c>
      <c r="S399" s="233">
        <v>0</v>
      </c>
      <c r="T399" s="233">
        <v>0</v>
      </c>
      <c r="U399" s="233">
        <v>0</v>
      </c>
      <c r="V399" s="233">
        <v>0</v>
      </c>
      <c r="W399" s="233">
        <v>1395</v>
      </c>
      <c r="X399" s="233">
        <v>0</v>
      </c>
      <c r="Y399" s="233">
        <v>0</v>
      </c>
      <c r="Z399" s="233" t="s">
        <v>1676</v>
      </c>
      <c r="AA399" s="233">
        <v>0</v>
      </c>
      <c r="AB399" s="233">
        <v>0</v>
      </c>
      <c r="AC399" s="233">
        <v>0</v>
      </c>
      <c r="AD399" s="233">
        <v>0</v>
      </c>
      <c r="AE399" s="233">
        <v>0</v>
      </c>
      <c r="AF399" s="233">
        <v>0</v>
      </c>
      <c r="AG399" s="233">
        <v>0</v>
      </c>
      <c r="AH399" s="233">
        <v>0</v>
      </c>
      <c r="AI399" s="233">
        <v>0</v>
      </c>
      <c r="AJ399" s="233">
        <v>0</v>
      </c>
      <c r="AK399" s="233">
        <v>95</v>
      </c>
      <c r="AL399" s="233">
        <v>0</v>
      </c>
      <c r="AM399" s="233"/>
      <c r="AN399" s="233">
        <v>0</v>
      </c>
      <c r="AO399" s="233">
        <v>55</v>
      </c>
      <c r="AP399" s="233">
        <v>0</v>
      </c>
      <c r="AQ399" s="233">
        <v>0</v>
      </c>
      <c r="AR399" s="233">
        <v>0</v>
      </c>
      <c r="AS399" s="233">
        <v>0</v>
      </c>
      <c r="AT399" s="233">
        <v>0</v>
      </c>
      <c r="AU399" s="233">
        <v>0</v>
      </c>
      <c r="AV399" s="233">
        <v>0</v>
      </c>
      <c r="AW399" s="233">
        <v>0</v>
      </c>
      <c r="AX399" s="233">
        <v>0</v>
      </c>
      <c r="AY399" s="233">
        <v>0</v>
      </c>
      <c r="AZ399" s="233">
        <v>0</v>
      </c>
      <c r="BA399" s="233">
        <v>0</v>
      </c>
      <c r="BB399" s="233">
        <v>0</v>
      </c>
      <c r="BC399" s="233">
        <v>0</v>
      </c>
      <c r="BD399" s="233">
        <v>0</v>
      </c>
      <c r="BE399" s="233">
        <v>0</v>
      </c>
      <c r="BF399" s="233">
        <v>0</v>
      </c>
      <c r="BG399" s="233">
        <v>0</v>
      </c>
      <c r="BH399" s="233">
        <v>140</v>
      </c>
      <c r="BI399" s="233">
        <v>0</v>
      </c>
      <c r="BJ399" s="233">
        <v>0</v>
      </c>
      <c r="BK399" s="233">
        <v>0</v>
      </c>
      <c r="BL399" s="233">
        <v>0</v>
      </c>
      <c r="BM399" s="233">
        <v>0</v>
      </c>
      <c r="BN399" s="233">
        <v>0</v>
      </c>
      <c r="BO399" s="233">
        <v>0</v>
      </c>
      <c r="BP399" s="233">
        <v>0</v>
      </c>
      <c r="BQ399" s="233">
        <v>0</v>
      </c>
      <c r="BR399" s="233">
        <v>0</v>
      </c>
      <c r="BS399" s="233">
        <v>0</v>
      </c>
      <c r="BT399" s="233">
        <v>0</v>
      </c>
      <c r="BU399" s="233">
        <v>0</v>
      </c>
      <c r="BV399" s="233">
        <v>0</v>
      </c>
      <c r="BW399" s="233">
        <v>0</v>
      </c>
      <c r="BX399" s="233">
        <v>0</v>
      </c>
      <c r="BY399" s="233">
        <v>0</v>
      </c>
      <c r="BZ399" s="233">
        <v>0</v>
      </c>
      <c r="CA399" s="233">
        <v>0</v>
      </c>
      <c r="CB399" s="343"/>
      <c r="CC399" s="343">
        <v>0</v>
      </c>
      <c r="CD399" s="346"/>
      <c r="CE399" s="253">
        <v>0</v>
      </c>
      <c r="CF399" s="233">
        <v>0</v>
      </c>
      <c r="CG399" s="233">
        <v>0</v>
      </c>
      <c r="CH399" s="233">
        <v>0</v>
      </c>
      <c r="CI399" s="234">
        <v>0</v>
      </c>
    </row>
    <row r="400" spans="1:87" s="145" customFormat="1" x14ac:dyDescent="0.2">
      <c r="A400" s="337" t="s">
        <v>305</v>
      </c>
      <c r="B400" s="334" t="s">
        <v>2049</v>
      </c>
      <c r="C400" s="232">
        <v>0</v>
      </c>
      <c r="D400" s="233">
        <v>870</v>
      </c>
      <c r="E400" s="233">
        <v>215</v>
      </c>
      <c r="F400" s="233">
        <v>1200</v>
      </c>
      <c r="G400" s="233">
        <v>295</v>
      </c>
      <c r="H400" s="233">
        <v>0</v>
      </c>
      <c r="I400" s="233">
        <v>0</v>
      </c>
      <c r="J400" s="233">
        <v>0</v>
      </c>
      <c r="K400" s="233">
        <v>0</v>
      </c>
      <c r="L400" s="233">
        <v>0</v>
      </c>
      <c r="M400" s="233">
        <v>0</v>
      </c>
      <c r="N400" s="233">
        <v>0</v>
      </c>
      <c r="O400" s="233">
        <v>0</v>
      </c>
      <c r="P400" s="233"/>
      <c r="Q400" s="233">
        <v>0</v>
      </c>
      <c r="R400" s="233">
        <v>0</v>
      </c>
      <c r="S400" s="233">
        <v>435</v>
      </c>
      <c r="T400" s="233">
        <v>0</v>
      </c>
      <c r="U400" s="233">
        <v>30</v>
      </c>
      <c r="V400" s="233">
        <v>0</v>
      </c>
      <c r="W400" s="233" t="s">
        <v>1676</v>
      </c>
      <c r="X400" s="233">
        <v>0</v>
      </c>
      <c r="Y400" s="233">
        <v>0</v>
      </c>
      <c r="Z400" s="233">
        <v>0</v>
      </c>
      <c r="AA400" s="233">
        <v>0</v>
      </c>
      <c r="AB400" s="233">
        <v>0</v>
      </c>
      <c r="AC400" s="233">
        <v>0</v>
      </c>
      <c r="AD400" s="233">
        <v>0</v>
      </c>
      <c r="AE400" s="233">
        <v>0</v>
      </c>
      <c r="AF400" s="233">
        <v>0</v>
      </c>
      <c r="AG400" s="233">
        <v>0</v>
      </c>
      <c r="AH400" s="233">
        <v>0</v>
      </c>
      <c r="AI400" s="233">
        <v>0</v>
      </c>
      <c r="AJ400" s="233">
        <v>0</v>
      </c>
      <c r="AK400" s="233">
        <v>0</v>
      </c>
      <c r="AL400" s="233">
        <v>0</v>
      </c>
      <c r="AM400" s="233"/>
      <c r="AN400" s="233">
        <v>0</v>
      </c>
      <c r="AO400" s="233">
        <v>0</v>
      </c>
      <c r="AP400" s="233">
        <v>0</v>
      </c>
      <c r="AQ400" s="233">
        <v>0</v>
      </c>
      <c r="AR400" s="233">
        <v>0</v>
      </c>
      <c r="AS400" s="233">
        <v>0</v>
      </c>
      <c r="AT400" s="233">
        <v>0</v>
      </c>
      <c r="AU400" s="233">
        <v>0</v>
      </c>
      <c r="AV400" s="233">
        <v>0</v>
      </c>
      <c r="AW400" s="233">
        <v>0</v>
      </c>
      <c r="AX400" s="233">
        <v>0</v>
      </c>
      <c r="AY400" s="233">
        <v>0</v>
      </c>
      <c r="AZ400" s="233" t="s">
        <v>1676</v>
      </c>
      <c r="BA400" s="233">
        <v>0</v>
      </c>
      <c r="BB400" s="233">
        <v>0</v>
      </c>
      <c r="BC400" s="233">
        <v>0</v>
      </c>
      <c r="BD400" s="233">
        <v>0</v>
      </c>
      <c r="BE400" s="233">
        <v>0</v>
      </c>
      <c r="BF400" s="233">
        <v>0</v>
      </c>
      <c r="BG400" s="233">
        <v>0</v>
      </c>
      <c r="BH400" s="233">
        <v>0</v>
      </c>
      <c r="BI400" s="233">
        <v>0</v>
      </c>
      <c r="BJ400" s="233">
        <v>0</v>
      </c>
      <c r="BK400" s="233">
        <v>0</v>
      </c>
      <c r="BL400" s="233">
        <v>0</v>
      </c>
      <c r="BM400" s="233">
        <v>0</v>
      </c>
      <c r="BN400" s="233">
        <v>0</v>
      </c>
      <c r="BO400" s="233">
        <v>0</v>
      </c>
      <c r="BP400" s="233">
        <v>0</v>
      </c>
      <c r="BQ400" s="233">
        <v>0</v>
      </c>
      <c r="BR400" s="233">
        <v>0</v>
      </c>
      <c r="BS400" s="233">
        <v>0</v>
      </c>
      <c r="BT400" s="233">
        <v>0</v>
      </c>
      <c r="BU400" s="233">
        <v>0</v>
      </c>
      <c r="BV400" s="233">
        <v>0</v>
      </c>
      <c r="BW400" s="233">
        <v>0</v>
      </c>
      <c r="BX400" s="233">
        <v>0</v>
      </c>
      <c r="BY400" s="233">
        <v>0</v>
      </c>
      <c r="BZ400" s="233">
        <v>0</v>
      </c>
      <c r="CA400" s="233">
        <v>0</v>
      </c>
      <c r="CB400" s="343"/>
      <c r="CC400" s="343">
        <v>0</v>
      </c>
      <c r="CD400" s="346"/>
      <c r="CE400" s="253">
        <v>0</v>
      </c>
      <c r="CF400" s="233">
        <v>0</v>
      </c>
      <c r="CG400" s="233">
        <v>0</v>
      </c>
      <c r="CH400" s="233">
        <v>0</v>
      </c>
      <c r="CI400" s="234">
        <v>0</v>
      </c>
    </row>
    <row r="401" spans="1:87" s="145" customFormat="1" x14ac:dyDescent="0.2">
      <c r="A401" s="337" t="s">
        <v>301</v>
      </c>
      <c r="B401" s="334" t="s">
        <v>2050</v>
      </c>
      <c r="C401" s="232">
        <v>0</v>
      </c>
      <c r="D401" s="233">
        <v>0</v>
      </c>
      <c r="E401" s="233">
        <v>0</v>
      </c>
      <c r="F401" s="233">
        <v>1275</v>
      </c>
      <c r="G401" s="233">
        <v>0</v>
      </c>
      <c r="H401" s="233">
        <v>0</v>
      </c>
      <c r="I401" s="233">
        <v>0</v>
      </c>
      <c r="J401" s="233">
        <v>0</v>
      </c>
      <c r="K401" s="233">
        <v>0</v>
      </c>
      <c r="L401" s="233">
        <v>0</v>
      </c>
      <c r="M401" s="233">
        <v>0</v>
      </c>
      <c r="N401" s="233">
        <v>0</v>
      </c>
      <c r="O401" s="233">
        <v>0</v>
      </c>
      <c r="P401" s="233"/>
      <c r="Q401" s="233">
        <v>0</v>
      </c>
      <c r="R401" s="233">
        <v>0</v>
      </c>
      <c r="S401" s="233">
        <v>0</v>
      </c>
      <c r="T401" s="233">
        <v>0</v>
      </c>
      <c r="U401" s="233">
        <v>0</v>
      </c>
      <c r="V401" s="233">
        <v>0</v>
      </c>
      <c r="W401" s="233">
        <v>0</v>
      </c>
      <c r="X401" s="233">
        <v>0</v>
      </c>
      <c r="Y401" s="233">
        <v>0</v>
      </c>
      <c r="Z401" s="233">
        <v>0</v>
      </c>
      <c r="AA401" s="233">
        <v>0</v>
      </c>
      <c r="AB401" s="233">
        <v>0</v>
      </c>
      <c r="AC401" s="233">
        <v>0</v>
      </c>
      <c r="AD401" s="233">
        <v>0</v>
      </c>
      <c r="AE401" s="233">
        <v>0</v>
      </c>
      <c r="AF401" s="233">
        <v>0</v>
      </c>
      <c r="AG401" s="233">
        <v>0</v>
      </c>
      <c r="AH401" s="233">
        <v>0</v>
      </c>
      <c r="AI401" s="233">
        <v>0</v>
      </c>
      <c r="AJ401" s="233">
        <v>0</v>
      </c>
      <c r="AK401" s="233" t="s">
        <v>1676</v>
      </c>
      <c r="AL401" s="233">
        <v>0</v>
      </c>
      <c r="AM401" s="233"/>
      <c r="AN401" s="233">
        <v>0</v>
      </c>
      <c r="AO401" s="233">
        <v>0</v>
      </c>
      <c r="AP401" s="233">
        <v>0</v>
      </c>
      <c r="AQ401" s="233">
        <v>0</v>
      </c>
      <c r="AR401" s="233">
        <v>0</v>
      </c>
      <c r="AS401" s="233">
        <v>0</v>
      </c>
      <c r="AT401" s="233">
        <v>0</v>
      </c>
      <c r="AU401" s="233">
        <v>0</v>
      </c>
      <c r="AV401" s="233">
        <v>0</v>
      </c>
      <c r="AW401" s="233">
        <v>0</v>
      </c>
      <c r="AX401" s="233">
        <v>0</v>
      </c>
      <c r="AY401" s="233">
        <v>0</v>
      </c>
      <c r="AZ401" s="233">
        <v>0</v>
      </c>
      <c r="BA401" s="233">
        <v>0</v>
      </c>
      <c r="BB401" s="233">
        <v>0</v>
      </c>
      <c r="BC401" s="233">
        <v>0</v>
      </c>
      <c r="BD401" s="233">
        <v>0</v>
      </c>
      <c r="BE401" s="233">
        <v>0</v>
      </c>
      <c r="BF401" s="233">
        <v>0</v>
      </c>
      <c r="BG401" s="233">
        <v>0</v>
      </c>
      <c r="BH401" s="233">
        <v>0</v>
      </c>
      <c r="BI401" s="233">
        <v>0</v>
      </c>
      <c r="BJ401" s="233">
        <v>0</v>
      </c>
      <c r="BK401" s="233">
        <v>0</v>
      </c>
      <c r="BL401" s="233">
        <v>0</v>
      </c>
      <c r="BM401" s="233">
        <v>0</v>
      </c>
      <c r="BN401" s="233">
        <v>0</v>
      </c>
      <c r="BO401" s="233">
        <v>0</v>
      </c>
      <c r="BP401" s="233">
        <v>0</v>
      </c>
      <c r="BQ401" s="233">
        <v>0</v>
      </c>
      <c r="BR401" s="233">
        <v>0</v>
      </c>
      <c r="BS401" s="233">
        <v>0</v>
      </c>
      <c r="BT401" s="233">
        <v>0</v>
      </c>
      <c r="BU401" s="233">
        <v>0</v>
      </c>
      <c r="BV401" s="233">
        <v>0</v>
      </c>
      <c r="BW401" s="233">
        <v>0</v>
      </c>
      <c r="BX401" s="233">
        <v>0</v>
      </c>
      <c r="BY401" s="233">
        <v>0</v>
      </c>
      <c r="BZ401" s="233">
        <v>0</v>
      </c>
      <c r="CA401" s="233">
        <v>0</v>
      </c>
      <c r="CB401" s="343"/>
      <c r="CC401" s="343">
        <v>0</v>
      </c>
      <c r="CD401" s="346"/>
      <c r="CE401" s="253">
        <v>0</v>
      </c>
      <c r="CF401" s="233">
        <v>0</v>
      </c>
      <c r="CG401" s="233">
        <v>0</v>
      </c>
      <c r="CH401" s="233">
        <v>0</v>
      </c>
      <c r="CI401" s="234">
        <v>0</v>
      </c>
    </row>
    <row r="402" spans="1:87" s="145" customFormat="1" x14ac:dyDescent="0.2">
      <c r="A402" s="337" t="s">
        <v>300</v>
      </c>
      <c r="B402" s="334" t="s">
        <v>2051</v>
      </c>
      <c r="C402" s="232">
        <v>0</v>
      </c>
      <c r="D402" s="233">
        <v>285</v>
      </c>
      <c r="E402" s="233">
        <v>10</v>
      </c>
      <c r="F402" s="233">
        <v>1655</v>
      </c>
      <c r="G402" s="233">
        <v>20</v>
      </c>
      <c r="H402" s="233">
        <v>0</v>
      </c>
      <c r="I402" s="233">
        <v>0</v>
      </c>
      <c r="J402" s="233">
        <v>0</v>
      </c>
      <c r="K402" s="233">
        <v>0</v>
      </c>
      <c r="L402" s="233">
        <v>0</v>
      </c>
      <c r="M402" s="233">
        <v>0</v>
      </c>
      <c r="N402" s="233">
        <v>0</v>
      </c>
      <c r="O402" s="233">
        <v>0</v>
      </c>
      <c r="P402" s="233"/>
      <c r="Q402" s="233">
        <v>0</v>
      </c>
      <c r="R402" s="233">
        <v>0</v>
      </c>
      <c r="S402" s="233">
        <v>0</v>
      </c>
      <c r="T402" s="233">
        <v>0</v>
      </c>
      <c r="U402" s="233">
        <v>0</v>
      </c>
      <c r="V402" s="233">
        <v>0</v>
      </c>
      <c r="W402" s="233">
        <v>0</v>
      </c>
      <c r="X402" s="233">
        <v>0</v>
      </c>
      <c r="Y402" s="233">
        <v>0</v>
      </c>
      <c r="Z402" s="233">
        <v>0</v>
      </c>
      <c r="AA402" s="233">
        <v>0</v>
      </c>
      <c r="AB402" s="233">
        <v>0</v>
      </c>
      <c r="AC402" s="233">
        <v>0</v>
      </c>
      <c r="AD402" s="233">
        <v>0</v>
      </c>
      <c r="AE402" s="233">
        <v>0</v>
      </c>
      <c r="AF402" s="233">
        <v>0</v>
      </c>
      <c r="AG402" s="233">
        <v>0</v>
      </c>
      <c r="AH402" s="233">
        <v>0</v>
      </c>
      <c r="AI402" s="233">
        <v>0</v>
      </c>
      <c r="AJ402" s="233">
        <v>0</v>
      </c>
      <c r="AK402" s="233">
        <v>0</v>
      </c>
      <c r="AL402" s="233">
        <v>0</v>
      </c>
      <c r="AM402" s="233"/>
      <c r="AN402" s="233">
        <v>0</v>
      </c>
      <c r="AO402" s="233">
        <v>0</v>
      </c>
      <c r="AP402" s="233">
        <v>0</v>
      </c>
      <c r="AQ402" s="233">
        <v>0</v>
      </c>
      <c r="AR402" s="233">
        <v>0</v>
      </c>
      <c r="AS402" s="233">
        <v>0</v>
      </c>
      <c r="AT402" s="233">
        <v>0</v>
      </c>
      <c r="AU402" s="233">
        <v>0</v>
      </c>
      <c r="AV402" s="233">
        <v>0</v>
      </c>
      <c r="AW402" s="233">
        <v>0</v>
      </c>
      <c r="AX402" s="233">
        <v>0</v>
      </c>
      <c r="AY402" s="233">
        <v>0</v>
      </c>
      <c r="AZ402" s="233">
        <v>0</v>
      </c>
      <c r="BA402" s="233">
        <v>0</v>
      </c>
      <c r="BB402" s="233">
        <v>0</v>
      </c>
      <c r="BC402" s="233">
        <v>0</v>
      </c>
      <c r="BD402" s="233">
        <v>0</v>
      </c>
      <c r="BE402" s="233">
        <v>0</v>
      </c>
      <c r="BF402" s="233">
        <v>0</v>
      </c>
      <c r="BG402" s="233">
        <v>0</v>
      </c>
      <c r="BH402" s="233">
        <v>340</v>
      </c>
      <c r="BI402" s="233">
        <v>0</v>
      </c>
      <c r="BJ402" s="233">
        <v>0</v>
      </c>
      <c r="BK402" s="233">
        <v>0</v>
      </c>
      <c r="BL402" s="233">
        <v>0</v>
      </c>
      <c r="BM402" s="233">
        <v>0</v>
      </c>
      <c r="BN402" s="233">
        <v>0</v>
      </c>
      <c r="BO402" s="233">
        <v>0</v>
      </c>
      <c r="BP402" s="233">
        <v>0</v>
      </c>
      <c r="BQ402" s="233">
        <v>0</v>
      </c>
      <c r="BR402" s="233">
        <v>0</v>
      </c>
      <c r="BS402" s="233">
        <v>0</v>
      </c>
      <c r="BT402" s="233">
        <v>0</v>
      </c>
      <c r="BU402" s="233">
        <v>0</v>
      </c>
      <c r="BV402" s="233">
        <v>0</v>
      </c>
      <c r="BW402" s="233">
        <v>0</v>
      </c>
      <c r="BX402" s="233">
        <v>0</v>
      </c>
      <c r="BY402" s="233">
        <v>0</v>
      </c>
      <c r="BZ402" s="233">
        <v>0</v>
      </c>
      <c r="CA402" s="233">
        <v>0</v>
      </c>
      <c r="CB402" s="343"/>
      <c r="CC402" s="343">
        <v>0</v>
      </c>
      <c r="CD402" s="346"/>
      <c r="CE402" s="253">
        <v>0</v>
      </c>
      <c r="CF402" s="233">
        <v>0</v>
      </c>
      <c r="CG402" s="233">
        <v>0</v>
      </c>
      <c r="CH402" s="233">
        <v>0</v>
      </c>
      <c r="CI402" s="234">
        <v>0</v>
      </c>
    </row>
    <row r="403" spans="1:87" s="145" customFormat="1" x14ac:dyDescent="0.2">
      <c r="A403" s="337" t="s">
        <v>307</v>
      </c>
      <c r="B403" s="334" t="s">
        <v>2052</v>
      </c>
      <c r="C403" s="232">
        <v>0</v>
      </c>
      <c r="D403" s="233">
        <v>1790</v>
      </c>
      <c r="E403" s="233">
        <v>570</v>
      </c>
      <c r="F403" s="233">
        <v>2560</v>
      </c>
      <c r="G403" s="233">
        <v>325</v>
      </c>
      <c r="H403" s="233">
        <v>355</v>
      </c>
      <c r="I403" s="233">
        <v>0</v>
      </c>
      <c r="J403" s="233">
        <v>0</v>
      </c>
      <c r="K403" s="233">
        <v>0</v>
      </c>
      <c r="L403" s="233">
        <v>0</v>
      </c>
      <c r="M403" s="233">
        <v>0</v>
      </c>
      <c r="N403" s="233">
        <v>0</v>
      </c>
      <c r="O403" s="233">
        <v>0</v>
      </c>
      <c r="P403" s="233"/>
      <c r="Q403" s="233">
        <v>0</v>
      </c>
      <c r="R403" s="233">
        <v>0</v>
      </c>
      <c r="S403" s="233">
        <v>0</v>
      </c>
      <c r="T403" s="233">
        <v>0</v>
      </c>
      <c r="U403" s="233">
        <v>0</v>
      </c>
      <c r="V403" s="233">
        <v>0</v>
      </c>
      <c r="W403" s="233">
        <v>795</v>
      </c>
      <c r="X403" s="233">
        <v>0</v>
      </c>
      <c r="Y403" s="233">
        <v>0</v>
      </c>
      <c r="Z403" s="233">
        <v>0</v>
      </c>
      <c r="AA403" s="233">
        <v>635</v>
      </c>
      <c r="AB403" s="233">
        <v>0</v>
      </c>
      <c r="AC403" s="233">
        <v>0</v>
      </c>
      <c r="AD403" s="233">
        <v>0</v>
      </c>
      <c r="AE403" s="233">
        <v>0</v>
      </c>
      <c r="AF403" s="233">
        <v>0</v>
      </c>
      <c r="AG403" s="233">
        <v>0</v>
      </c>
      <c r="AH403" s="233">
        <v>0</v>
      </c>
      <c r="AI403" s="233">
        <v>0</v>
      </c>
      <c r="AJ403" s="233">
        <v>0</v>
      </c>
      <c r="AK403" s="233">
        <v>0</v>
      </c>
      <c r="AL403" s="233">
        <v>0</v>
      </c>
      <c r="AM403" s="233"/>
      <c r="AN403" s="233">
        <v>0</v>
      </c>
      <c r="AO403" s="233">
        <v>0</v>
      </c>
      <c r="AP403" s="233">
        <v>0</v>
      </c>
      <c r="AQ403" s="233">
        <v>0</v>
      </c>
      <c r="AR403" s="233">
        <v>0</v>
      </c>
      <c r="AS403" s="233">
        <v>0</v>
      </c>
      <c r="AT403" s="233">
        <v>0</v>
      </c>
      <c r="AU403" s="233">
        <v>0</v>
      </c>
      <c r="AV403" s="233">
        <v>0</v>
      </c>
      <c r="AW403" s="233">
        <v>0</v>
      </c>
      <c r="AX403" s="233">
        <v>0</v>
      </c>
      <c r="AY403" s="233">
        <v>0</v>
      </c>
      <c r="AZ403" s="233">
        <v>0</v>
      </c>
      <c r="BA403" s="233">
        <v>0</v>
      </c>
      <c r="BB403" s="233">
        <v>0</v>
      </c>
      <c r="BC403" s="233">
        <v>0</v>
      </c>
      <c r="BD403" s="233">
        <v>0</v>
      </c>
      <c r="BE403" s="233">
        <v>0</v>
      </c>
      <c r="BF403" s="233">
        <v>0</v>
      </c>
      <c r="BG403" s="233">
        <v>0</v>
      </c>
      <c r="BH403" s="233">
        <v>15</v>
      </c>
      <c r="BI403" s="233">
        <v>0</v>
      </c>
      <c r="BJ403" s="233">
        <v>0</v>
      </c>
      <c r="BK403" s="233">
        <v>0</v>
      </c>
      <c r="BL403" s="233">
        <v>0</v>
      </c>
      <c r="BM403" s="233">
        <v>0</v>
      </c>
      <c r="BN403" s="233">
        <v>0</v>
      </c>
      <c r="BO403" s="233">
        <v>0</v>
      </c>
      <c r="BP403" s="233">
        <v>0</v>
      </c>
      <c r="BQ403" s="233">
        <v>0</v>
      </c>
      <c r="BR403" s="233">
        <v>0</v>
      </c>
      <c r="BS403" s="233">
        <v>0</v>
      </c>
      <c r="BT403" s="233">
        <v>0</v>
      </c>
      <c r="BU403" s="233">
        <v>0</v>
      </c>
      <c r="BV403" s="233">
        <v>0</v>
      </c>
      <c r="BW403" s="233">
        <v>0</v>
      </c>
      <c r="BX403" s="233">
        <v>0</v>
      </c>
      <c r="BY403" s="233">
        <v>0</v>
      </c>
      <c r="BZ403" s="233">
        <v>0</v>
      </c>
      <c r="CA403" s="233">
        <v>0</v>
      </c>
      <c r="CB403" s="343"/>
      <c r="CC403" s="343">
        <v>0</v>
      </c>
      <c r="CD403" s="346"/>
      <c r="CE403" s="253">
        <v>0</v>
      </c>
      <c r="CF403" s="233">
        <v>0</v>
      </c>
      <c r="CG403" s="233">
        <v>0</v>
      </c>
      <c r="CH403" s="233">
        <v>0</v>
      </c>
      <c r="CI403" s="234">
        <v>0</v>
      </c>
    </row>
    <row r="404" spans="1:87" s="145" customFormat="1" x14ac:dyDescent="0.2">
      <c r="A404" s="337" t="s">
        <v>293</v>
      </c>
      <c r="B404" s="334" t="s">
        <v>2053</v>
      </c>
      <c r="C404" s="232">
        <v>0</v>
      </c>
      <c r="D404" s="233">
        <v>760</v>
      </c>
      <c r="E404" s="233" t="s">
        <v>1676</v>
      </c>
      <c r="F404" s="233">
        <v>2185</v>
      </c>
      <c r="G404" s="233">
        <v>255</v>
      </c>
      <c r="H404" s="233">
        <v>0</v>
      </c>
      <c r="I404" s="233">
        <v>0</v>
      </c>
      <c r="J404" s="233">
        <v>0</v>
      </c>
      <c r="K404" s="233">
        <v>0</v>
      </c>
      <c r="L404" s="233">
        <v>0</v>
      </c>
      <c r="M404" s="233">
        <v>0</v>
      </c>
      <c r="N404" s="233">
        <v>0</v>
      </c>
      <c r="O404" s="233">
        <v>0</v>
      </c>
      <c r="P404" s="233"/>
      <c r="Q404" s="233">
        <v>0</v>
      </c>
      <c r="R404" s="233">
        <v>325</v>
      </c>
      <c r="S404" s="233">
        <v>0</v>
      </c>
      <c r="T404" s="233">
        <v>0</v>
      </c>
      <c r="U404" s="233">
        <v>0</v>
      </c>
      <c r="V404" s="233">
        <v>0</v>
      </c>
      <c r="W404" s="233">
        <v>1100</v>
      </c>
      <c r="X404" s="233">
        <v>0</v>
      </c>
      <c r="Y404" s="233">
        <v>0</v>
      </c>
      <c r="Z404" s="233">
        <v>0</v>
      </c>
      <c r="AA404" s="233">
        <v>0</v>
      </c>
      <c r="AB404" s="233">
        <v>0</v>
      </c>
      <c r="AC404" s="233">
        <v>0</v>
      </c>
      <c r="AD404" s="233">
        <v>0</v>
      </c>
      <c r="AE404" s="233">
        <v>0</v>
      </c>
      <c r="AF404" s="233">
        <v>0</v>
      </c>
      <c r="AG404" s="233">
        <v>0</v>
      </c>
      <c r="AH404" s="233">
        <v>0</v>
      </c>
      <c r="AI404" s="233">
        <v>0</v>
      </c>
      <c r="AJ404" s="233">
        <v>0</v>
      </c>
      <c r="AK404" s="233">
        <v>0</v>
      </c>
      <c r="AL404" s="233">
        <v>0</v>
      </c>
      <c r="AM404" s="233"/>
      <c r="AN404" s="233">
        <v>0</v>
      </c>
      <c r="AO404" s="233">
        <v>0</v>
      </c>
      <c r="AP404" s="233">
        <v>0</v>
      </c>
      <c r="AQ404" s="233">
        <v>0</v>
      </c>
      <c r="AR404" s="233">
        <v>0</v>
      </c>
      <c r="AS404" s="233">
        <v>0</v>
      </c>
      <c r="AT404" s="233">
        <v>0</v>
      </c>
      <c r="AU404" s="233">
        <v>0</v>
      </c>
      <c r="AV404" s="233">
        <v>0</v>
      </c>
      <c r="AW404" s="233">
        <v>0</v>
      </c>
      <c r="AX404" s="233">
        <v>0</v>
      </c>
      <c r="AY404" s="233">
        <v>0</v>
      </c>
      <c r="AZ404" s="233">
        <v>0</v>
      </c>
      <c r="BA404" s="233">
        <v>0</v>
      </c>
      <c r="BB404" s="233">
        <v>0</v>
      </c>
      <c r="BC404" s="233">
        <v>0</v>
      </c>
      <c r="BD404" s="233">
        <v>0</v>
      </c>
      <c r="BE404" s="233">
        <v>0</v>
      </c>
      <c r="BF404" s="233">
        <v>0</v>
      </c>
      <c r="BG404" s="233">
        <v>0</v>
      </c>
      <c r="BH404" s="233">
        <v>185</v>
      </c>
      <c r="BI404" s="233">
        <v>0</v>
      </c>
      <c r="BJ404" s="233">
        <v>0</v>
      </c>
      <c r="BK404" s="233">
        <v>0</v>
      </c>
      <c r="BL404" s="233">
        <v>0</v>
      </c>
      <c r="BM404" s="233">
        <v>0</v>
      </c>
      <c r="BN404" s="233">
        <v>0</v>
      </c>
      <c r="BO404" s="233">
        <v>0</v>
      </c>
      <c r="BP404" s="233">
        <v>0</v>
      </c>
      <c r="BQ404" s="233">
        <v>0</v>
      </c>
      <c r="BR404" s="233">
        <v>0</v>
      </c>
      <c r="BS404" s="233">
        <v>0</v>
      </c>
      <c r="BT404" s="233">
        <v>0</v>
      </c>
      <c r="BU404" s="233">
        <v>0</v>
      </c>
      <c r="BV404" s="233">
        <v>0</v>
      </c>
      <c r="BW404" s="233">
        <v>0</v>
      </c>
      <c r="BX404" s="233">
        <v>0</v>
      </c>
      <c r="BY404" s="233">
        <v>0</v>
      </c>
      <c r="BZ404" s="233">
        <v>0</v>
      </c>
      <c r="CA404" s="233">
        <v>0</v>
      </c>
      <c r="CB404" s="343"/>
      <c r="CC404" s="343">
        <v>0</v>
      </c>
      <c r="CD404" s="346"/>
      <c r="CE404" s="253">
        <v>0</v>
      </c>
      <c r="CF404" s="233">
        <v>0</v>
      </c>
      <c r="CG404" s="233">
        <v>0</v>
      </c>
      <c r="CH404" s="233">
        <v>0</v>
      </c>
      <c r="CI404" s="234">
        <v>0</v>
      </c>
    </row>
    <row r="405" spans="1:87" s="145" customFormat="1" x14ac:dyDescent="0.2">
      <c r="A405" s="337" t="s">
        <v>304</v>
      </c>
      <c r="B405" s="334" t="s">
        <v>2054</v>
      </c>
      <c r="C405" s="232">
        <v>0</v>
      </c>
      <c r="D405" s="233">
        <v>535</v>
      </c>
      <c r="E405" s="233">
        <v>190</v>
      </c>
      <c r="F405" s="233">
        <v>935</v>
      </c>
      <c r="G405" s="233">
        <v>260</v>
      </c>
      <c r="H405" s="233">
        <v>0</v>
      </c>
      <c r="I405" s="233">
        <v>0</v>
      </c>
      <c r="J405" s="233">
        <v>0</v>
      </c>
      <c r="K405" s="233">
        <v>0</v>
      </c>
      <c r="L405" s="233">
        <v>0</v>
      </c>
      <c r="M405" s="233">
        <v>0</v>
      </c>
      <c r="N405" s="233">
        <v>0</v>
      </c>
      <c r="O405" s="233">
        <v>0</v>
      </c>
      <c r="P405" s="233"/>
      <c r="Q405" s="233">
        <v>0</v>
      </c>
      <c r="R405" s="233">
        <v>0</v>
      </c>
      <c r="S405" s="233">
        <v>0</v>
      </c>
      <c r="T405" s="233" t="s">
        <v>1676</v>
      </c>
      <c r="U405" s="233">
        <v>0</v>
      </c>
      <c r="V405" s="233">
        <v>0</v>
      </c>
      <c r="W405" s="233" t="s">
        <v>1676</v>
      </c>
      <c r="X405" s="233">
        <v>0</v>
      </c>
      <c r="Y405" s="233">
        <v>0</v>
      </c>
      <c r="Z405" s="233">
        <v>0</v>
      </c>
      <c r="AA405" s="233">
        <v>85</v>
      </c>
      <c r="AB405" s="233">
        <v>0</v>
      </c>
      <c r="AC405" s="233">
        <v>0</v>
      </c>
      <c r="AD405" s="233">
        <v>0</v>
      </c>
      <c r="AE405" s="233">
        <v>0</v>
      </c>
      <c r="AF405" s="233">
        <v>0</v>
      </c>
      <c r="AG405" s="233">
        <v>0</v>
      </c>
      <c r="AH405" s="233">
        <v>0</v>
      </c>
      <c r="AI405" s="233">
        <v>0</v>
      </c>
      <c r="AJ405" s="233">
        <v>0</v>
      </c>
      <c r="AK405" s="233">
        <v>0</v>
      </c>
      <c r="AL405" s="233">
        <v>0</v>
      </c>
      <c r="AM405" s="233"/>
      <c r="AN405" s="233">
        <v>0</v>
      </c>
      <c r="AO405" s="233">
        <v>0</v>
      </c>
      <c r="AP405" s="233">
        <v>0</v>
      </c>
      <c r="AQ405" s="233">
        <v>0</v>
      </c>
      <c r="AR405" s="233">
        <v>0</v>
      </c>
      <c r="AS405" s="233">
        <v>0</v>
      </c>
      <c r="AT405" s="233">
        <v>0</v>
      </c>
      <c r="AU405" s="233">
        <v>0</v>
      </c>
      <c r="AV405" s="233">
        <v>0</v>
      </c>
      <c r="AW405" s="233">
        <v>0</v>
      </c>
      <c r="AX405" s="233">
        <v>0</v>
      </c>
      <c r="AY405" s="233">
        <v>0</v>
      </c>
      <c r="AZ405" s="233">
        <v>0</v>
      </c>
      <c r="BA405" s="233">
        <v>0</v>
      </c>
      <c r="BB405" s="233">
        <v>0</v>
      </c>
      <c r="BC405" s="233">
        <v>0</v>
      </c>
      <c r="BD405" s="233">
        <v>0</v>
      </c>
      <c r="BE405" s="233">
        <v>0</v>
      </c>
      <c r="BF405" s="233">
        <v>0</v>
      </c>
      <c r="BG405" s="233">
        <v>0</v>
      </c>
      <c r="BH405" s="233">
        <v>0</v>
      </c>
      <c r="BI405" s="233">
        <v>0</v>
      </c>
      <c r="BJ405" s="233">
        <v>0</v>
      </c>
      <c r="BK405" s="233">
        <v>0</v>
      </c>
      <c r="BL405" s="233">
        <v>0</v>
      </c>
      <c r="BM405" s="233">
        <v>0</v>
      </c>
      <c r="BN405" s="233">
        <v>0</v>
      </c>
      <c r="BO405" s="233">
        <v>0</v>
      </c>
      <c r="BP405" s="233">
        <v>0</v>
      </c>
      <c r="BQ405" s="233">
        <v>0</v>
      </c>
      <c r="BR405" s="233">
        <v>0</v>
      </c>
      <c r="BS405" s="233">
        <v>0</v>
      </c>
      <c r="BT405" s="233">
        <v>0</v>
      </c>
      <c r="BU405" s="233">
        <v>0</v>
      </c>
      <c r="BV405" s="233">
        <v>0</v>
      </c>
      <c r="BW405" s="233">
        <v>0</v>
      </c>
      <c r="BX405" s="233">
        <v>0</v>
      </c>
      <c r="BY405" s="233">
        <v>0</v>
      </c>
      <c r="BZ405" s="233">
        <v>0</v>
      </c>
      <c r="CA405" s="233">
        <v>0</v>
      </c>
      <c r="CB405" s="343"/>
      <c r="CC405" s="343">
        <v>0</v>
      </c>
      <c r="CD405" s="346"/>
      <c r="CE405" s="253">
        <v>0</v>
      </c>
      <c r="CF405" s="233">
        <v>0</v>
      </c>
      <c r="CG405" s="233">
        <v>0</v>
      </c>
      <c r="CH405" s="233">
        <v>0</v>
      </c>
      <c r="CI405" s="234">
        <v>0</v>
      </c>
    </row>
    <row r="406" spans="1:87" s="145" customFormat="1" x14ac:dyDescent="0.2">
      <c r="A406" s="337" t="s">
        <v>316</v>
      </c>
      <c r="B406" s="334" t="s">
        <v>2055</v>
      </c>
      <c r="C406" s="232">
        <v>0</v>
      </c>
      <c r="D406" s="233">
        <v>575</v>
      </c>
      <c r="E406" s="233">
        <v>255</v>
      </c>
      <c r="F406" s="233">
        <v>1340</v>
      </c>
      <c r="G406" s="233">
        <v>40</v>
      </c>
      <c r="H406" s="233">
        <v>0</v>
      </c>
      <c r="I406" s="233">
        <v>0</v>
      </c>
      <c r="J406" s="233">
        <v>0</v>
      </c>
      <c r="K406" s="233">
        <v>0</v>
      </c>
      <c r="L406" s="233">
        <v>0</v>
      </c>
      <c r="M406" s="233">
        <v>0</v>
      </c>
      <c r="N406" s="233">
        <v>0</v>
      </c>
      <c r="O406" s="233">
        <v>0</v>
      </c>
      <c r="P406" s="233"/>
      <c r="Q406" s="233">
        <v>0</v>
      </c>
      <c r="R406" s="233">
        <v>85</v>
      </c>
      <c r="S406" s="233">
        <v>210</v>
      </c>
      <c r="T406" s="233">
        <v>0</v>
      </c>
      <c r="U406" s="233">
        <v>0</v>
      </c>
      <c r="V406" s="233">
        <v>0</v>
      </c>
      <c r="W406" s="233">
        <v>15</v>
      </c>
      <c r="X406" s="233">
        <v>0</v>
      </c>
      <c r="Y406" s="233">
        <v>0</v>
      </c>
      <c r="Z406" s="233">
        <v>0</v>
      </c>
      <c r="AA406" s="233">
        <v>0</v>
      </c>
      <c r="AB406" s="233">
        <v>0</v>
      </c>
      <c r="AC406" s="233">
        <v>0</v>
      </c>
      <c r="AD406" s="233">
        <v>0</v>
      </c>
      <c r="AE406" s="233">
        <v>0</v>
      </c>
      <c r="AF406" s="233">
        <v>0</v>
      </c>
      <c r="AG406" s="233">
        <v>0</v>
      </c>
      <c r="AH406" s="233">
        <v>0</v>
      </c>
      <c r="AI406" s="233">
        <v>0</v>
      </c>
      <c r="AJ406" s="233">
        <v>0</v>
      </c>
      <c r="AK406" s="233">
        <v>0</v>
      </c>
      <c r="AL406" s="233">
        <v>0</v>
      </c>
      <c r="AM406" s="233"/>
      <c r="AN406" s="233">
        <v>0</v>
      </c>
      <c r="AO406" s="233">
        <v>0</v>
      </c>
      <c r="AP406" s="233">
        <v>0</v>
      </c>
      <c r="AQ406" s="233">
        <v>0</v>
      </c>
      <c r="AR406" s="233">
        <v>0</v>
      </c>
      <c r="AS406" s="233">
        <v>0</v>
      </c>
      <c r="AT406" s="233">
        <v>0</v>
      </c>
      <c r="AU406" s="233">
        <v>0</v>
      </c>
      <c r="AV406" s="233">
        <v>0</v>
      </c>
      <c r="AW406" s="233">
        <v>0</v>
      </c>
      <c r="AX406" s="233">
        <v>0</v>
      </c>
      <c r="AY406" s="233">
        <v>0</v>
      </c>
      <c r="AZ406" s="233">
        <v>0</v>
      </c>
      <c r="BA406" s="233">
        <v>0</v>
      </c>
      <c r="BB406" s="233">
        <v>0</v>
      </c>
      <c r="BC406" s="233">
        <v>0</v>
      </c>
      <c r="BD406" s="233">
        <v>0</v>
      </c>
      <c r="BE406" s="233">
        <v>0</v>
      </c>
      <c r="BF406" s="233">
        <v>0</v>
      </c>
      <c r="BG406" s="233">
        <v>0</v>
      </c>
      <c r="BH406" s="233">
        <v>235</v>
      </c>
      <c r="BI406" s="233">
        <v>0</v>
      </c>
      <c r="BJ406" s="233">
        <v>0</v>
      </c>
      <c r="BK406" s="233">
        <v>0</v>
      </c>
      <c r="BL406" s="233">
        <v>0</v>
      </c>
      <c r="BM406" s="233">
        <v>0</v>
      </c>
      <c r="BN406" s="233">
        <v>0</v>
      </c>
      <c r="BO406" s="233">
        <v>0</v>
      </c>
      <c r="BP406" s="233">
        <v>0</v>
      </c>
      <c r="BQ406" s="233">
        <v>0</v>
      </c>
      <c r="BR406" s="233">
        <v>0</v>
      </c>
      <c r="BS406" s="233">
        <v>0</v>
      </c>
      <c r="BT406" s="233">
        <v>0</v>
      </c>
      <c r="BU406" s="233">
        <v>0</v>
      </c>
      <c r="BV406" s="233">
        <v>0</v>
      </c>
      <c r="BW406" s="233">
        <v>0</v>
      </c>
      <c r="BX406" s="233">
        <v>0</v>
      </c>
      <c r="BY406" s="233">
        <v>0</v>
      </c>
      <c r="BZ406" s="233">
        <v>0</v>
      </c>
      <c r="CA406" s="233">
        <v>0</v>
      </c>
      <c r="CB406" s="343"/>
      <c r="CC406" s="343">
        <v>0</v>
      </c>
      <c r="CD406" s="346"/>
      <c r="CE406" s="253">
        <v>0</v>
      </c>
      <c r="CF406" s="233">
        <v>0</v>
      </c>
      <c r="CG406" s="233">
        <v>0</v>
      </c>
      <c r="CH406" s="233">
        <v>0</v>
      </c>
      <c r="CI406" s="234">
        <v>0</v>
      </c>
    </row>
    <row r="407" spans="1:87" s="145" customFormat="1" x14ac:dyDescent="0.2">
      <c r="A407" s="337" t="s">
        <v>750</v>
      </c>
      <c r="B407" s="334" t="s">
        <v>2056</v>
      </c>
      <c r="C407" s="232">
        <v>0</v>
      </c>
      <c r="D407" s="233">
        <v>210</v>
      </c>
      <c r="E407" s="233" t="s">
        <v>1676</v>
      </c>
      <c r="F407" s="233">
        <v>385</v>
      </c>
      <c r="G407" s="233">
        <v>0</v>
      </c>
      <c r="H407" s="233">
        <v>0</v>
      </c>
      <c r="I407" s="233">
        <v>0</v>
      </c>
      <c r="J407" s="233">
        <v>0</v>
      </c>
      <c r="K407" s="233">
        <v>0</v>
      </c>
      <c r="L407" s="233">
        <v>0</v>
      </c>
      <c r="M407" s="233">
        <v>0</v>
      </c>
      <c r="N407" s="233">
        <v>0</v>
      </c>
      <c r="O407" s="233">
        <v>0</v>
      </c>
      <c r="P407" s="233"/>
      <c r="Q407" s="233">
        <v>0</v>
      </c>
      <c r="R407" s="233">
        <v>0</v>
      </c>
      <c r="S407" s="233">
        <v>0</v>
      </c>
      <c r="T407" s="233">
        <v>0</v>
      </c>
      <c r="U407" s="233">
        <v>0</v>
      </c>
      <c r="V407" s="233">
        <v>0</v>
      </c>
      <c r="W407" s="233">
        <v>80</v>
      </c>
      <c r="X407" s="233">
        <v>0</v>
      </c>
      <c r="Y407" s="233">
        <v>0</v>
      </c>
      <c r="Z407" s="233">
        <v>0</v>
      </c>
      <c r="AA407" s="233">
        <v>255</v>
      </c>
      <c r="AB407" s="233">
        <v>0</v>
      </c>
      <c r="AC407" s="233">
        <v>0</v>
      </c>
      <c r="AD407" s="233">
        <v>0</v>
      </c>
      <c r="AE407" s="233">
        <v>0</v>
      </c>
      <c r="AF407" s="233">
        <v>0</v>
      </c>
      <c r="AG407" s="233">
        <v>0</v>
      </c>
      <c r="AH407" s="233">
        <v>0</v>
      </c>
      <c r="AI407" s="233">
        <v>0</v>
      </c>
      <c r="AJ407" s="233">
        <v>0</v>
      </c>
      <c r="AK407" s="233">
        <v>0</v>
      </c>
      <c r="AL407" s="233">
        <v>0</v>
      </c>
      <c r="AM407" s="233"/>
      <c r="AN407" s="233">
        <v>0</v>
      </c>
      <c r="AO407" s="233">
        <v>0</v>
      </c>
      <c r="AP407" s="233">
        <v>0</v>
      </c>
      <c r="AQ407" s="233">
        <v>0</v>
      </c>
      <c r="AR407" s="233">
        <v>0</v>
      </c>
      <c r="AS407" s="233">
        <v>0</v>
      </c>
      <c r="AT407" s="233">
        <v>0</v>
      </c>
      <c r="AU407" s="233">
        <v>0</v>
      </c>
      <c r="AV407" s="233">
        <v>0</v>
      </c>
      <c r="AW407" s="233" t="s">
        <v>1676</v>
      </c>
      <c r="AX407" s="233">
        <v>0</v>
      </c>
      <c r="AY407" s="233">
        <v>0</v>
      </c>
      <c r="AZ407" s="233">
        <v>0</v>
      </c>
      <c r="BA407" s="233">
        <v>0</v>
      </c>
      <c r="BB407" s="233">
        <v>0</v>
      </c>
      <c r="BC407" s="233">
        <v>0</v>
      </c>
      <c r="BD407" s="233">
        <v>0</v>
      </c>
      <c r="BE407" s="233">
        <v>0</v>
      </c>
      <c r="BF407" s="233">
        <v>0</v>
      </c>
      <c r="BG407" s="233">
        <v>0</v>
      </c>
      <c r="BH407" s="233">
        <v>0</v>
      </c>
      <c r="BI407" s="233">
        <v>0</v>
      </c>
      <c r="BJ407" s="233">
        <v>0</v>
      </c>
      <c r="BK407" s="233">
        <v>0</v>
      </c>
      <c r="BL407" s="233">
        <v>0</v>
      </c>
      <c r="BM407" s="233">
        <v>0</v>
      </c>
      <c r="BN407" s="233">
        <v>0</v>
      </c>
      <c r="BO407" s="233">
        <v>0</v>
      </c>
      <c r="BP407" s="233">
        <v>0</v>
      </c>
      <c r="BQ407" s="233">
        <v>0</v>
      </c>
      <c r="BR407" s="233">
        <v>0</v>
      </c>
      <c r="BS407" s="233">
        <v>0</v>
      </c>
      <c r="BT407" s="233">
        <v>0</v>
      </c>
      <c r="BU407" s="233">
        <v>0</v>
      </c>
      <c r="BV407" s="233">
        <v>0</v>
      </c>
      <c r="BW407" s="233">
        <v>0</v>
      </c>
      <c r="BX407" s="233">
        <v>0</v>
      </c>
      <c r="BY407" s="233">
        <v>0</v>
      </c>
      <c r="BZ407" s="233">
        <v>0</v>
      </c>
      <c r="CA407" s="233">
        <v>0</v>
      </c>
      <c r="CB407" s="343"/>
      <c r="CC407" s="343">
        <v>0</v>
      </c>
      <c r="CD407" s="346"/>
      <c r="CE407" s="253">
        <v>0</v>
      </c>
      <c r="CF407" s="233">
        <v>0</v>
      </c>
      <c r="CG407" s="233">
        <v>0</v>
      </c>
      <c r="CH407" s="233">
        <v>0</v>
      </c>
      <c r="CI407" s="234">
        <v>0</v>
      </c>
    </row>
    <row r="408" spans="1:87" s="145" customFormat="1" x14ac:dyDescent="0.2">
      <c r="A408" s="337" t="s">
        <v>303</v>
      </c>
      <c r="B408" s="334" t="s">
        <v>2057</v>
      </c>
      <c r="C408" s="232">
        <v>0</v>
      </c>
      <c r="D408" s="233">
        <v>545</v>
      </c>
      <c r="E408" s="233">
        <v>190</v>
      </c>
      <c r="F408" s="233">
        <v>850</v>
      </c>
      <c r="G408" s="233">
        <v>65</v>
      </c>
      <c r="H408" s="233">
        <v>260</v>
      </c>
      <c r="I408" s="233">
        <v>0</v>
      </c>
      <c r="J408" s="233">
        <v>0</v>
      </c>
      <c r="K408" s="233">
        <v>0</v>
      </c>
      <c r="L408" s="233">
        <v>0</v>
      </c>
      <c r="M408" s="233">
        <v>0</v>
      </c>
      <c r="N408" s="233">
        <v>0</v>
      </c>
      <c r="O408" s="233">
        <v>0</v>
      </c>
      <c r="P408" s="233"/>
      <c r="Q408" s="233">
        <v>0</v>
      </c>
      <c r="R408" s="233">
        <v>0</v>
      </c>
      <c r="S408" s="233">
        <v>0</v>
      </c>
      <c r="T408" s="233">
        <v>0</v>
      </c>
      <c r="U408" s="233">
        <v>0</v>
      </c>
      <c r="V408" s="233">
        <v>0</v>
      </c>
      <c r="W408" s="233">
        <v>185</v>
      </c>
      <c r="X408" s="233">
        <v>0</v>
      </c>
      <c r="Y408" s="233">
        <v>0</v>
      </c>
      <c r="Z408" s="233">
        <v>0</v>
      </c>
      <c r="AA408" s="233" t="s">
        <v>1676</v>
      </c>
      <c r="AB408" s="233">
        <v>0</v>
      </c>
      <c r="AC408" s="233">
        <v>0</v>
      </c>
      <c r="AD408" s="233">
        <v>0</v>
      </c>
      <c r="AE408" s="233">
        <v>0</v>
      </c>
      <c r="AF408" s="233">
        <v>0</v>
      </c>
      <c r="AG408" s="233">
        <v>0</v>
      </c>
      <c r="AH408" s="233">
        <v>0</v>
      </c>
      <c r="AI408" s="233">
        <v>0</v>
      </c>
      <c r="AJ408" s="233">
        <v>0</v>
      </c>
      <c r="AK408" s="233">
        <v>0</v>
      </c>
      <c r="AL408" s="233">
        <v>0</v>
      </c>
      <c r="AM408" s="233"/>
      <c r="AN408" s="233">
        <v>0</v>
      </c>
      <c r="AO408" s="233">
        <v>0</v>
      </c>
      <c r="AP408" s="233">
        <v>0</v>
      </c>
      <c r="AQ408" s="233">
        <v>0</v>
      </c>
      <c r="AR408" s="233">
        <v>0</v>
      </c>
      <c r="AS408" s="233">
        <v>0</v>
      </c>
      <c r="AT408" s="233">
        <v>0</v>
      </c>
      <c r="AU408" s="233">
        <v>0</v>
      </c>
      <c r="AV408" s="233">
        <v>0</v>
      </c>
      <c r="AW408" s="233">
        <v>0</v>
      </c>
      <c r="AX408" s="233">
        <v>0</v>
      </c>
      <c r="AY408" s="233">
        <v>0</v>
      </c>
      <c r="AZ408" s="233">
        <v>0</v>
      </c>
      <c r="BA408" s="233">
        <v>0</v>
      </c>
      <c r="BB408" s="233">
        <v>0</v>
      </c>
      <c r="BC408" s="233">
        <v>0</v>
      </c>
      <c r="BD408" s="233">
        <v>0</v>
      </c>
      <c r="BE408" s="233">
        <v>0</v>
      </c>
      <c r="BF408" s="233">
        <v>0</v>
      </c>
      <c r="BG408" s="233">
        <v>0</v>
      </c>
      <c r="BH408" s="233">
        <v>145</v>
      </c>
      <c r="BI408" s="233">
        <v>0</v>
      </c>
      <c r="BJ408" s="233">
        <v>0</v>
      </c>
      <c r="BK408" s="233">
        <v>0</v>
      </c>
      <c r="BL408" s="233">
        <v>0</v>
      </c>
      <c r="BM408" s="233">
        <v>0</v>
      </c>
      <c r="BN408" s="233">
        <v>0</v>
      </c>
      <c r="BO408" s="233">
        <v>0</v>
      </c>
      <c r="BP408" s="233">
        <v>0</v>
      </c>
      <c r="BQ408" s="233">
        <v>0</v>
      </c>
      <c r="BR408" s="233">
        <v>0</v>
      </c>
      <c r="BS408" s="233">
        <v>0</v>
      </c>
      <c r="BT408" s="233">
        <v>0</v>
      </c>
      <c r="BU408" s="233">
        <v>0</v>
      </c>
      <c r="BV408" s="233">
        <v>0</v>
      </c>
      <c r="BW408" s="233">
        <v>0</v>
      </c>
      <c r="BX408" s="233">
        <v>0</v>
      </c>
      <c r="BY408" s="233">
        <v>0</v>
      </c>
      <c r="BZ408" s="233">
        <v>0</v>
      </c>
      <c r="CA408" s="233">
        <v>0</v>
      </c>
      <c r="CB408" s="343"/>
      <c r="CC408" s="343">
        <v>0</v>
      </c>
      <c r="CD408" s="346"/>
      <c r="CE408" s="253">
        <v>0</v>
      </c>
      <c r="CF408" s="233">
        <v>0</v>
      </c>
      <c r="CG408" s="233">
        <v>0</v>
      </c>
      <c r="CH408" s="233">
        <v>0</v>
      </c>
      <c r="CI408" s="234">
        <v>0</v>
      </c>
    </row>
    <row r="409" spans="1:87" s="145" customFormat="1" x14ac:dyDescent="0.2">
      <c r="A409" s="337" t="s">
        <v>1541</v>
      </c>
      <c r="B409" s="334" t="s">
        <v>2058</v>
      </c>
      <c r="C409" s="232">
        <v>0</v>
      </c>
      <c r="D409" s="233">
        <v>160</v>
      </c>
      <c r="E409" s="233">
        <v>90</v>
      </c>
      <c r="F409" s="233">
        <v>635</v>
      </c>
      <c r="G409" s="233">
        <v>0</v>
      </c>
      <c r="H409" s="233">
        <v>285</v>
      </c>
      <c r="I409" s="233">
        <v>0</v>
      </c>
      <c r="J409" s="233">
        <v>0</v>
      </c>
      <c r="K409" s="233">
        <v>0</v>
      </c>
      <c r="L409" s="233">
        <v>0</v>
      </c>
      <c r="M409" s="233">
        <v>0</v>
      </c>
      <c r="N409" s="233">
        <v>0</v>
      </c>
      <c r="O409" s="233">
        <v>0</v>
      </c>
      <c r="P409" s="233"/>
      <c r="Q409" s="233">
        <v>0</v>
      </c>
      <c r="R409" s="233">
        <v>30</v>
      </c>
      <c r="S409" s="233">
        <v>0</v>
      </c>
      <c r="T409" s="233">
        <v>0</v>
      </c>
      <c r="U409" s="233">
        <v>0</v>
      </c>
      <c r="V409" s="233">
        <v>0</v>
      </c>
      <c r="W409" s="233">
        <v>0</v>
      </c>
      <c r="X409" s="233">
        <v>0</v>
      </c>
      <c r="Y409" s="233">
        <v>0</v>
      </c>
      <c r="Z409" s="233">
        <v>0</v>
      </c>
      <c r="AA409" s="233">
        <v>0</v>
      </c>
      <c r="AB409" s="233">
        <v>0</v>
      </c>
      <c r="AC409" s="233">
        <v>0</v>
      </c>
      <c r="AD409" s="233">
        <v>0</v>
      </c>
      <c r="AE409" s="233">
        <v>0</v>
      </c>
      <c r="AF409" s="233">
        <v>0</v>
      </c>
      <c r="AG409" s="233">
        <v>0</v>
      </c>
      <c r="AH409" s="233">
        <v>0</v>
      </c>
      <c r="AI409" s="233">
        <v>0</v>
      </c>
      <c r="AJ409" s="233">
        <v>0</v>
      </c>
      <c r="AK409" s="233">
        <v>0</v>
      </c>
      <c r="AL409" s="233">
        <v>0</v>
      </c>
      <c r="AM409" s="233"/>
      <c r="AN409" s="233">
        <v>0</v>
      </c>
      <c r="AO409" s="233">
        <v>0</v>
      </c>
      <c r="AP409" s="233">
        <v>0</v>
      </c>
      <c r="AQ409" s="233">
        <v>0</v>
      </c>
      <c r="AR409" s="233">
        <v>0</v>
      </c>
      <c r="AS409" s="233">
        <v>0</v>
      </c>
      <c r="AT409" s="233">
        <v>0</v>
      </c>
      <c r="AU409" s="233">
        <v>0</v>
      </c>
      <c r="AV409" s="233">
        <v>0</v>
      </c>
      <c r="AW409" s="233">
        <v>0</v>
      </c>
      <c r="AX409" s="233">
        <v>0</v>
      </c>
      <c r="AY409" s="233">
        <v>0</v>
      </c>
      <c r="AZ409" s="233">
        <v>0</v>
      </c>
      <c r="BA409" s="233">
        <v>0</v>
      </c>
      <c r="BB409" s="233">
        <v>0</v>
      </c>
      <c r="BC409" s="233">
        <v>0</v>
      </c>
      <c r="BD409" s="233">
        <v>0</v>
      </c>
      <c r="BE409" s="233">
        <v>0</v>
      </c>
      <c r="BF409" s="233">
        <v>0</v>
      </c>
      <c r="BG409" s="233">
        <v>0</v>
      </c>
      <c r="BH409" s="233">
        <v>95</v>
      </c>
      <c r="BI409" s="233">
        <v>0</v>
      </c>
      <c r="BJ409" s="233">
        <v>0</v>
      </c>
      <c r="BK409" s="233">
        <v>0</v>
      </c>
      <c r="BL409" s="233">
        <v>0</v>
      </c>
      <c r="BM409" s="233">
        <v>0</v>
      </c>
      <c r="BN409" s="233">
        <v>0</v>
      </c>
      <c r="BO409" s="233">
        <v>0</v>
      </c>
      <c r="BP409" s="233">
        <v>0</v>
      </c>
      <c r="BQ409" s="233">
        <v>0</v>
      </c>
      <c r="BR409" s="233">
        <v>0</v>
      </c>
      <c r="BS409" s="233">
        <v>0</v>
      </c>
      <c r="BT409" s="233">
        <v>0</v>
      </c>
      <c r="BU409" s="233">
        <v>0</v>
      </c>
      <c r="BV409" s="233">
        <v>0</v>
      </c>
      <c r="BW409" s="233">
        <v>0</v>
      </c>
      <c r="BX409" s="233">
        <v>0</v>
      </c>
      <c r="BY409" s="233">
        <v>0</v>
      </c>
      <c r="BZ409" s="233">
        <v>0</v>
      </c>
      <c r="CA409" s="233">
        <v>0</v>
      </c>
      <c r="CB409" s="343"/>
      <c r="CC409" s="343">
        <v>0</v>
      </c>
      <c r="CD409" s="346"/>
      <c r="CE409" s="253">
        <v>0</v>
      </c>
      <c r="CF409" s="233">
        <v>0</v>
      </c>
      <c r="CG409" s="233">
        <v>0</v>
      </c>
      <c r="CH409" s="233">
        <v>0</v>
      </c>
      <c r="CI409" s="234">
        <v>0</v>
      </c>
    </row>
    <row r="410" spans="1:87" s="145" customFormat="1" x14ac:dyDescent="0.2">
      <c r="A410" s="337" t="s">
        <v>299</v>
      </c>
      <c r="B410" s="334" t="s">
        <v>2059</v>
      </c>
      <c r="C410" s="232">
        <v>0</v>
      </c>
      <c r="D410" s="233">
        <v>440</v>
      </c>
      <c r="E410" s="233" t="s">
        <v>1676</v>
      </c>
      <c r="F410" s="233">
        <v>1475</v>
      </c>
      <c r="G410" s="233">
        <v>0</v>
      </c>
      <c r="H410" s="233">
        <v>0</v>
      </c>
      <c r="I410" s="233">
        <v>0</v>
      </c>
      <c r="J410" s="233">
        <v>0</v>
      </c>
      <c r="K410" s="233">
        <v>0</v>
      </c>
      <c r="L410" s="233">
        <v>0</v>
      </c>
      <c r="M410" s="233">
        <v>0</v>
      </c>
      <c r="N410" s="233">
        <v>0</v>
      </c>
      <c r="O410" s="233">
        <v>0</v>
      </c>
      <c r="P410" s="233"/>
      <c r="Q410" s="233">
        <v>0</v>
      </c>
      <c r="R410" s="233">
        <v>0</v>
      </c>
      <c r="S410" s="233">
        <v>0</v>
      </c>
      <c r="T410" s="233">
        <v>0</v>
      </c>
      <c r="U410" s="233">
        <v>0</v>
      </c>
      <c r="V410" s="233">
        <v>0</v>
      </c>
      <c r="W410" s="233">
        <v>0</v>
      </c>
      <c r="X410" s="233">
        <v>0</v>
      </c>
      <c r="Y410" s="233">
        <v>0</v>
      </c>
      <c r="Z410" s="233">
        <v>165</v>
      </c>
      <c r="AA410" s="233">
        <v>0</v>
      </c>
      <c r="AB410" s="233">
        <v>0</v>
      </c>
      <c r="AC410" s="233">
        <v>0</v>
      </c>
      <c r="AD410" s="233">
        <v>0</v>
      </c>
      <c r="AE410" s="233">
        <v>0</v>
      </c>
      <c r="AF410" s="233">
        <v>0</v>
      </c>
      <c r="AG410" s="233">
        <v>0</v>
      </c>
      <c r="AH410" s="233">
        <v>0</v>
      </c>
      <c r="AI410" s="233">
        <v>0</v>
      </c>
      <c r="AJ410" s="233">
        <v>0</v>
      </c>
      <c r="AK410" s="233">
        <v>0</v>
      </c>
      <c r="AL410" s="233">
        <v>0</v>
      </c>
      <c r="AM410" s="233"/>
      <c r="AN410" s="233">
        <v>0</v>
      </c>
      <c r="AO410" s="233">
        <v>0</v>
      </c>
      <c r="AP410" s="233">
        <v>0</v>
      </c>
      <c r="AQ410" s="233">
        <v>0</v>
      </c>
      <c r="AR410" s="233">
        <v>0</v>
      </c>
      <c r="AS410" s="233">
        <v>0</v>
      </c>
      <c r="AT410" s="233">
        <v>0</v>
      </c>
      <c r="AU410" s="233">
        <v>0</v>
      </c>
      <c r="AV410" s="233">
        <v>0</v>
      </c>
      <c r="AW410" s="233">
        <v>0</v>
      </c>
      <c r="AX410" s="233">
        <v>0</v>
      </c>
      <c r="AY410" s="233">
        <v>0</v>
      </c>
      <c r="AZ410" s="233">
        <v>0</v>
      </c>
      <c r="BA410" s="233">
        <v>0</v>
      </c>
      <c r="BB410" s="233">
        <v>0</v>
      </c>
      <c r="BC410" s="233">
        <v>0</v>
      </c>
      <c r="BD410" s="233">
        <v>0</v>
      </c>
      <c r="BE410" s="233">
        <v>0</v>
      </c>
      <c r="BF410" s="233">
        <v>0</v>
      </c>
      <c r="BG410" s="233">
        <v>0</v>
      </c>
      <c r="BH410" s="233">
        <v>205</v>
      </c>
      <c r="BI410" s="233">
        <v>0</v>
      </c>
      <c r="BJ410" s="233">
        <v>0</v>
      </c>
      <c r="BK410" s="233">
        <v>0</v>
      </c>
      <c r="BL410" s="233">
        <v>0</v>
      </c>
      <c r="BM410" s="233">
        <v>0</v>
      </c>
      <c r="BN410" s="233">
        <v>0</v>
      </c>
      <c r="BO410" s="233">
        <v>0</v>
      </c>
      <c r="BP410" s="233">
        <v>0</v>
      </c>
      <c r="BQ410" s="233">
        <v>0</v>
      </c>
      <c r="BR410" s="233">
        <v>0</v>
      </c>
      <c r="BS410" s="233">
        <v>0</v>
      </c>
      <c r="BT410" s="233">
        <v>0</v>
      </c>
      <c r="BU410" s="233">
        <v>0</v>
      </c>
      <c r="BV410" s="233">
        <v>0</v>
      </c>
      <c r="BW410" s="233">
        <v>0</v>
      </c>
      <c r="BX410" s="233">
        <v>0</v>
      </c>
      <c r="BY410" s="233">
        <v>0</v>
      </c>
      <c r="BZ410" s="233">
        <v>0</v>
      </c>
      <c r="CA410" s="233">
        <v>0</v>
      </c>
      <c r="CB410" s="343"/>
      <c r="CC410" s="343">
        <v>0</v>
      </c>
      <c r="CD410" s="346"/>
      <c r="CE410" s="253">
        <v>0</v>
      </c>
      <c r="CF410" s="233">
        <v>0</v>
      </c>
      <c r="CG410" s="233">
        <v>0</v>
      </c>
      <c r="CH410" s="233">
        <v>0</v>
      </c>
      <c r="CI410" s="234">
        <v>0</v>
      </c>
    </row>
    <row r="411" spans="1:87" s="145" customFormat="1" x14ac:dyDescent="0.2">
      <c r="A411" s="337" t="s">
        <v>288</v>
      </c>
      <c r="B411" s="334" t="s">
        <v>2060</v>
      </c>
      <c r="C411" s="232">
        <v>0</v>
      </c>
      <c r="D411" s="233">
        <v>100</v>
      </c>
      <c r="E411" s="233">
        <v>0</v>
      </c>
      <c r="F411" s="233">
        <v>1190</v>
      </c>
      <c r="G411" s="233">
        <v>15</v>
      </c>
      <c r="H411" s="233">
        <v>0</v>
      </c>
      <c r="I411" s="233">
        <v>0</v>
      </c>
      <c r="J411" s="233">
        <v>0</v>
      </c>
      <c r="K411" s="233">
        <v>0</v>
      </c>
      <c r="L411" s="233">
        <v>0</v>
      </c>
      <c r="M411" s="233">
        <v>0</v>
      </c>
      <c r="N411" s="233">
        <v>0</v>
      </c>
      <c r="O411" s="233">
        <v>0</v>
      </c>
      <c r="P411" s="233"/>
      <c r="Q411" s="233">
        <v>0</v>
      </c>
      <c r="R411" s="233">
        <v>0</v>
      </c>
      <c r="S411" s="233">
        <v>0</v>
      </c>
      <c r="T411" s="233">
        <v>0</v>
      </c>
      <c r="U411" s="233">
        <v>0</v>
      </c>
      <c r="V411" s="233">
        <v>0</v>
      </c>
      <c r="W411" s="233" t="s">
        <v>1676</v>
      </c>
      <c r="X411" s="233">
        <v>0</v>
      </c>
      <c r="Y411" s="233">
        <v>0</v>
      </c>
      <c r="Z411" s="233">
        <v>0</v>
      </c>
      <c r="AA411" s="233">
        <v>0</v>
      </c>
      <c r="AB411" s="233">
        <v>0</v>
      </c>
      <c r="AC411" s="233">
        <v>0</v>
      </c>
      <c r="AD411" s="233">
        <v>0</v>
      </c>
      <c r="AE411" s="233">
        <v>0</v>
      </c>
      <c r="AF411" s="233">
        <v>0</v>
      </c>
      <c r="AG411" s="233">
        <v>0</v>
      </c>
      <c r="AH411" s="233">
        <v>0</v>
      </c>
      <c r="AI411" s="233">
        <v>0</v>
      </c>
      <c r="AJ411" s="233">
        <v>0</v>
      </c>
      <c r="AK411" s="233">
        <v>0</v>
      </c>
      <c r="AL411" s="233">
        <v>0</v>
      </c>
      <c r="AM411" s="233"/>
      <c r="AN411" s="233">
        <v>0</v>
      </c>
      <c r="AO411" s="233">
        <v>0</v>
      </c>
      <c r="AP411" s="233">
        <v>0</v>
      </c>
      <c r="AQ411" s="233">
        <v>0</v>
      </c>
      <c r="AR411" s="233">
        <v>0</v>
      </c>
      <c r="AS411" s="233">
        <v>0</v>
      </c>
      <c r="AT411" s="233">
        <v>0</v>
      </c>
      <c r="AU411" s="233">
        <v>0</v>
      </c>
      <c r="AV411" s="233">
        <v>0</v>
      </c>
      <c r="AW411" s="233">
        <v>0</v>
      </c>
      <c r="AX411" s="233">
        <v>0</v>
      </c>
      <c r="AY411" s="233">
        <v>0</v>
      </c>
      <c r="AZ411" s="233">
        <v>0</v>
      </c>
      <c r="BA411" s="233">
        <v>0</v>
      </c>
      <c r="BB411" s="233">
        <v>0</v>
      </c>
      <c r="BC411" s="233">
        <v>0</v>
      </c>
      <c r="BD411" s="233">
        <v>0</v>
      </c>
      <c r="BE411" s="233">
        <v>0</v>
      </c>
      <c r="BF411" s="233">
        <v>0</v>
      </c>
      <c r="BG411" s="233">
        <v>0</v>
      </c>
      <c r="BH411" s="233">
        <v>0</v>
      </c>
      <c r="BI411" s="233">
        <v>0</v>
      </c>
      <c r="BJ411" s="233">
        <v>0</v>
      </c>
      <c r="BK411" s="233">
        <v>0</v>
      </c>
      <c r="BL411" s="233">
        <v>0</v>
      </c>
      <c r="BM411" s="233">
        <v>0</v>
      </c>
      <c r="BN411" s="233">
        <v>0</v>
      </c>
      <c r="BO411" s="233">
        <v>0</v>
      </c>
      <c r="BP411" s="233">
        <v>0</v>
      </c>
      <c r="BQ411" s="233">
        <v>0</v>
      </c>
      <c r="BR411" s="233">
        <v>0</v>
      </c>
      <c r="BS411" s="233">
        <v>0</v>
      </c>
      <c r="BT411" s="233">
        <v>0</v>
      </c>
      <c r="BU411" s="233">
        <v>0</v>
      </c>
      <c r="BV411" s="233">
        <v>0</v>
      </c>
      <c r="BW411" s="233">
        <v>0</v>
      </c>
      <c r="BX411" s="233">
        <v>0</v>
      </c>
      <c r="BY411" s="233">
        <v>0</v>
      </c>
      <c r="BZ411" s="233">
        <v>0</v>
      </c>
      <c r="CA411" s="233">
        <v>0</v>
      </c>
      <c r="CB411" s="343"/>
      <c r="CC411" s="343">
        <v>0</v>
      </c>
      <c r="CD411" s="346"/>
      <c r="CE411" s="253">
        <v>0</v>
      </c>
      <c r="CF411" s="233">
        <v>0</v>
      </c>
      <c r="CG411" s="233">
        <v>0</v>
      </c>
      <c r="CH411" s="233">
        <v>0</v>
      </c>
      <c r="CI411" s="234">
        <v>0</v>
      </c>
    </row>
    <row r="412" spans="1:87" s="145" customFormat="1" x14ac:dyDescent="0.2">
      <c r="A412" s="337" t="s">
        <v>309</v>
      </c>
      <c r="B412" s="334" t="s">
        <v>2061</v>
      </c>
      <c r="C412" s="232">
        <v>0</v>
      </c>
      <c r="D412" s="233">
        <v>580</v>
      </c>
      <c r="E412" s="233">
        <v>40</v>
      </c>
      <c r="F412" s="233">
        <v>1165</v>
      </c>
      <c r="G412" s="233">
        <v>120</v>
      </c>
      <c r="H412" s="233">
        <v>0</v>
      </c>
      <c r="I412" s="233">
        <v>0</v>
      </c>
      <c r="J412" s="233">
        <v>0</v>
      </c>
      <c r="K412" s="233">
        <v>0</v>
      </c>
      <c r="L412" s="233">
        <v>0</v>
      </c>
      <c r="M412" s="233">
        <v>0</v>
      </c>
      <c r="N412" s="233">
        <v>0</v>
      </c>
      <c r="O412" s="233">
        <v>0</v>
      </c>
      <c r="P412" s="233"/>
      <c r="Q412" s="233">
        <v>0</v>
      </c>
      <c r="R412" s="233">
        <v>0</v>
      </c>
      <c r="S412" s="233">
        <v>0</v>
      </c>
      <c r="T412" s="233">
        <v>0</v>
      </c>
      <c r="U412" s="233">
        <v>0</v>
      </c>
      <c r="V412" s="233">
        <v>0</v>
      </c>
      <c r="W412" s="233" t="s">
        <v>1676</v>
      </c>
      <c r="X412" s="233">
        <v>0</v>
      </c>
      <c r="Y412" s="233">
        <v>0</v>
      </c>
      <c r="Z412" s="233">
        <v>0</v>
      </c>
      <c r="AA412" s="233">
        <v>0</v>
      </c>
      <c r="AB412" s="233">
        <v>0</v>
      </c>
      <c r="AC412" s="233">
        <v>0</v>
      </c>
      <c r="AD412" s="233">
        <v>0</v>
      </c>
      <c r="AE412" s="233">
        <v>0</v>
      </c>
      <c r="AF412" s="233">
        <v>0</v>
      </c>
      <c r="AG412" s="233">
        <v>0</v>
      </c>
      <c r="AH412" s="233">
        <v>0</v>
      </c>
      <c r="AI412" s="233">
        <v>0</v>
      </c>
      <c r="AJ412" s="233">
        <v>0</v>
      </c>
      <c r="AK412" s="233">
        <v>0</v>
      </c>
      <c r="AL412" s="233">
        <v>0</v>
      </c>
      <c r="AM412" s="233"/>
      <c r="AN412" s="233">
        <v>0</v>
      </c>
      <c r="AO412" s="233">
        <v>0</v>
      </c>
      <c r="AP412" s="233">
        <v>0</v>
      </c>
      <c r="AQ412" s="233">
        <v>0</v>
      </c>
      <c r="AR412" s="233">
        <v>0</v>
      </c>
      <c r="AS412" s="233">
        <v>0</v>
      </c>
      <c r="AT412" s="233">
        <v>0</v>
      </c>
      <c r="AU412" s="233">
        <v>0</v>
      </c>
      <c r="AV412" s="233">
        <v>0</v>
      </c>
      <c r="AW412" s="233">
        <v>0</v>
      </c>
      <c r="AX412" s="233">
        <v>0</v>
      </c>
      <c r="AY412" s="233">
        <v>0</v>
      </c>
      <c r="AZ412" s="233">
        <v>0</v>
      </c>
      <c r="BA412" s="233">
        <v>0</v>
      </c>
      <c r="BB412" s="233">
        <v>0</v>
      </c>
      <c r="BC412" s="233">
        <v>0</v>
      </c>
      <c r="BD412" s="233">
        <v>0</v>
      </c>
      <c r="BE412" s="233">
        <v>0</v>
      </c>
      <c r="BF412" s="233">
        <v>0</v>
      </c>
      <c r="BG412" s="233">
        <v>0</v>
      </c>
      <c r="BH412" s="233">
        <v>145</v>
      </c>
      <c r="BI412" s="233">
        <v>0</v>
      </c>
      <c r="BJ412" s="233">
        <v>0</v>
      </c>
      <c r="BK412" s="233">
        <v>0</v>
      </c>
      <c r="BL412" s="233">
        <v>0</v>
      </c>
      <c r="BM412" s="233">
        <v>0</v>
      </c>
      <c r="BN412" s="233">
        <v>0</v>
      </c>
      <c r="BO412" s="233">
        <v>0</v>
      </c>
      <c r="BP412" s="233">
        <v>0</v>
      </c>
      <c r="BQ412" s="233">
        <v>0</v>
      </c>
      <c r="BR412" s="233">
        <v>0</v>
      </c>
      <c r="BS412" s="233">
        <v>0</v>
      </c>
      <c r="BT412" s="233">
        <v>0</v>
      </c>
      <c r="BU412" s="233">
        <v>0</v>
      </c>
      <c r="BV412" s="233">
        <v>0</v>
      </c>
      <c r="BW412" s="233">
        <v>0</v>
      </c>
      <c r="BX412" s="233">
        <v>0</v>
      </c>
      <c r="BY412" s="233">
        <v>0</v>
      </c>
      <c r="BZ412" s="233">
        <v>0</v>
      </c>
      <c r="CA412" s="233">
        <v>0</v>
      </c>
      <c r="CB412" s="343"/>
      <c r="CC412" s="343">
        <v>0</v>
      </c>
      <c r="CD412" s="346"/>
      <c r="CE412" s="253">
        <v>0</v>
      </c>
      <c r="CF412" s="233">
        <v>0</v>
      </c>
      <c r="CG412" s="233">
        <v>0</v>
      </c>
      <c r="CH412" s="233">
        <v>0</v>
      </c>
      <c r="CI412" s="234">
        <v>0</v>
      </c>
    </row>
    <row r="413" spans="1:87" s="145" customFormat="1" x14ac:dyDescent="0.2">
      <c r="A413" s="337" t="s">
        <v>285</v>
      </c>
      <c r="B413" s="334" t="s">
        <v>2062</v>
      </c>
      <c r="C413" s="232">
        <v>0</v>
      </c>
      <c r="D413" s="233">
        <v>770</v>
      </c>
      <c r="E413" s="233">
        <v>65</v>
      </c>
      <c r="F413" s="233">
        <v>735</v>
      </c>
      <c r="G413" s="233">
        <v>85</v>
      </c>
      <c r="H413" s="233">
        <v>0</v>
      </c>
      <c r="I413" s="233">
        <v>0</v>
      </c>
      <c r="J413" s="233">
        <v>0</v>
      </c>
      <c r="K413" s="233">
        <v>0</v>
      </c>
      <c r="L413" s="233">
        <v>0</v>
      </c>
      <c r="M413" s="233">
        <v>0</v>
      </c>
      <c r="N413" s="233">
        <v>0</v>
      </c>
      <c r="O413" s="233">
        <v>0</v>
      </c>
      <c r="P413" s="233"/>
      <c r="Q413" s="233">
        <v>0</v>
      </c>
      <c r="R413" s="233" t="s">
        <v>1676</v>
      </c>
      <c r="S413" s="233">
        <v>0</v>
      </c>
      <c r="T413" s="233">
        <v>0</v>
      </c>
      <c r="U413" s="233">
        <v>0</v>
      </c>
      <c r="V413" s="233">
        <v>0</v>
      </c>
      <c r="W413" s="233" t="s">
        <v>1676</v>
      </c>
      <c r="X413" s="233">
        <v>0</v>
      </c>
      <c r="Y413" s="233">
        <v>0</v>
      </c>
      <c r="Z413" s="233">
        <v>95</v>
      </c>
      <c r="AA413" s="233">
        <v>40</v>
      </c>
      <c r="AB413" s="233">
        <v>0</v>
      </c>
      <c r="AC413" s="233">
        <v>0</v>
      </c>
      <c r="AD413" s="233">
        <v>0</v>
      </c>
      <c r="AE413" s="233">
        <v>0</v>
      </c>
      <c r="AF413" s="233">
        <v>0</v>
      </c>
      <c r="AG413" s="233">
        <v>0</v>
      </c>
      <c r="AH413" s="233">
        <v>0</v>
      </c>
      <c r="AI413" s="233">
        <v>0</v>
      </c>
      <c r="AJ413" s="233">
        <v>0</v>
      </c>
      <c r="AK413" s="233">
        <v>0</v>
      </c>
      <c r="AL413" s="233">
        <v>0</v>
      </c>
      <c r="AM413" s="233"/>
      <c r="AN413" s="233">
        <v>0</v>
      </c>
      <c r="AO413" s="233">
        <v>0</v>
      </c>
      <c r="AP413" s="233">
        <v>0</v>
      </c>
      <c r="AQ413" s="233">
        <v>0</v>
      </c>
      <c r="AR413" s="233">
        <v>0</v>
      </c>
      <c r="AS413" s="233">
        <v>0</v>
      </c>
      <c r="AT413" s="233">
        <v>0</v>
      </c>
      <c r="AU413" s="233">
        <v>0</v>
      </c>
      <c r="AV413" s="233">
        <v>0</v>
      </c>
      <c r="AW413" s="233">
        <v>0</v>
      </c>
      <c r="AX413" s="233">
        <v>0</v>
      </c>
      <c r="AY413" s="233">
        <v>0</v>
      </c>
      <c r="AZ413" s="233">
        <v>0</v>
      </c>
      <c r="BA413" s="233">
        <v>0</v>
      </c>
      <c r="BB413" s="233">
        <v>0</v>
      </c>
      <c r="BC413" s="233">
        <v>0</v>
      </c>
      <c r="BD413" s="233">
        <v>0</v>
      </c>
      <c r="BE413" s="233">
        <v>0</v>
      </c>
      <c r="BF413" s="233">
        <v>0</v>
      </c>
      <c r="BG413" s="233">
        <v>0</v>
      </c>
      <c r="BH413" s="233">
        <v>130</v>
      </c>
      <c r="BI413" s="233">
        <v>0</v>
      </c>
      <c r="BJ413" s="233">
        <v>0</v>
      </c>
      <c r="BK413" s="233">
        <v>0</v>
      </c>
      <c r="BL413" s="233">
        <v>0</v>
      </c>
      <c r="BM413" s="233">
        <v>0</v>
      </c>
      <c r="BN413" s="233">
        <v>0</v>
      </c>
      <c r="BO413" s="233">
        <v>0</v>
      </c>
      <c r="BP413" s="233">
        <v>0</v>
      </c>
      <c r="BQ413" s="233">
        <v>0</v>
      </c>
      <c r="BR413" s="233">
        <v>0</v>
      </c>
      <c r="BS413" s="233">
        <v>0</v>
      </c>
      <c r="BT413" s="233">
        <v>0</v>
      </c>
      <c r="BU413" s="233">
        <v>0</v>
      </c>
      <c r="BV413" s="233">
        <v>0</v>
      </c>
      <c r="BW413" s="233">
        <v>0</v>
      </c>
      <c r="BX413" s="233">
        <v>0</v>
      </c>
      <c r="BY413" s="233">
        <v>0</v>
      </c>
      <c r="BZ413" s="233">
        <v>0</v>
      </c>
      <c r="CA413" s="233">
        <v>0</v>
      </c>
      <c r="CB413" s="343"/>
      <c r="CC413" s="343">
        <v>0</v>
      </c>
      <c r="CD413" s="346"/>
      <c r="CE413" s="253">
        <v>0</v>
      </c>
      <c r="CF413" s="233">
        <v>0</v>
      </c>
      <c r="CG413" s="233">
        <v>0</v>
      </c>
      <c r="CH413" s="233">
        <v>0</v>
      </c>
      <c r="CI413" s="234">
        <v>0</v>
      </c>
    </row>
    <row r="414" spans="1:87" s="145" customFormat="1" x14ac:dyDescent="0.2">
      <c r="A414" s="337" t="s">
        <v>287</v>
      </c>
      <c r="B414" s="334" t="s">
        <v>2063</v>
      </c>
      <c r="C414" s="232">
        <v>0</v>
      </c>
      <c r="D414" s="233">
        <v>265</v>
      </c>
      <c r="E414" s="233">
        <v>0</v>
      </c>
      <c r="F414" s="233">
        <v>935</v>
      </c>
      <c r="G414" s="233">
        <v>0</v>
      </c>
      <c r="H414" s="233">
        <v>0</v>
      </c>
      <c r="I414" s="233">
        <v>0</v>
      </c>
      <c r="J414" s="233">
        <v>0</v>
      </c>
      <c r="K414" s="233">
        <v>0</v>
      </c>
      <c r="L414" s="233">
        <v>0</v>
      </c>
      <c r="M414" s="233">
        <v>0</v>
      </c>
      <c r="N414" s="233">
        <v>0</v>
      </c>
      <c r="O414" s="233">
        <v>0</v>
      </c>
      <c r="P414" s="233"/>
      <c r="Q414" s="233">
        <v>0</v>
      </c>
      <c r="R414" s="233" t="s">
        <v>1676</v>
      </c>
      <c r="S414" s="233">
        <v>0</v>
      </c>
      <c r="T414" s="233">
        <v>25</v>
      </c>
      <c r="U414" s="233">
        <v>0</v>
      </c>
      <c r="V414" s="233">
        <v>0</v>
      </c>
      <c r="W414" s="233">
        <v>0</v>
      </c>
      <c r="X414" s="233">
        <v>0</v>
      </c>
      <c r="Y414" s="233">
        <v>0</v>
      </c>
      <c r="Z414" s="233">
        <v>0</v>
      </c>
      <c r="AA414" s="233">
        <v>0</v>
      </c>
      <c r="AB414" s="233">
        <v>0</v>
      </c>
      <c r="AC414" s="233">
        <v>0</v>
      </c>
      <c r="AD414" s="233">
        <v>0</v>
      </c>
      <c r="AE414" s="233">
        <v>0</v>
      </c>
      <c r="AF414" s="233">
        <v>0</v>
      </c>
      <c r="AG414" s="233">
        <v>0</v>
      </c>
      <c r="AH414" s="233">
        <v>0</v>
      </c>
      <c r="AI414" s="233">
        <v>0</v>
      </c>
      <c r="AJ414" s="233">
        <v>0</v>
      </c>
      <c r="AK414" s="233">
        <v>0</v>
      </c>
      <c r="AL414" s="233">
        <v>0</v>
      </c>
      <c r="AM414" s="233"/>
      <c r="AN414" s="233">
        <v>0</v>
      </c>
      <c r="AO414" s="233">
        <v>0</v>
      </c>
      <c r="AP414" s="233">
        <v>0</v>
      </c>
      <c r="AQ414" s="233">
        <v>0</v>
      </c>
      <c r="AR414" s="233">
        <v>0</v>
      </c>
      <c r="AS414" s="233">
        <v>0</v>
      </c>
      <c r="AT414" s="233">
        <v>0</v>
      </c>
      <c r="AU414" s="233">
        <v>0</v>
      </c>
      <c r="AV414" s="233">
        <v>0</v>
      </c>
      <c r="AW414" s="233">
        <v>0</v>
      </c>
      <c r="AX414" s="233">
        <v>0</v>
      </c>
      <c r="AY414" s="233">
        <v>0</v>
      </c>
      <c r="AZ414" s="233">
        <v>0</v>
      </c>
      <c r="BA414" s="233">
        <v>0</v>
      </c>
      <c r="BB414" s="233">
        <v>0</v>
      </c>
      <c r="BC414" s="233">
        <v>0</v>
      </c>
      <c r="BD414" s="233">
        <v>0</v>
      </c>
      <c r="BE414" s="233">
        <v>0</v>
      </c>
      <c r="BF414" s="233">
        <v>0</v>
      </c>
      <c r="BG414" s="233">
        <v>0</v>
      </c>
      <c r="BH414" s="233" t="s">
        <v>1676</v>
      </c>
      <c r="BI414" s="233">
        <v>0</v>
      </c>
      <c r="BJ414" s="233">
        <v>0</v>
      </c>
      <c r="BK414" s="233">
        <v>0</v>
      </c>
      <c r="BL414" s="233">
        <v>0</v>
      </c>
      <c r="BM414" s="233">
        <v>0</v>
      </c>
      <c r="BN414" s="233">
        <v>0</v>
      </c>
      <c r="BO414" s="233">
        <v>0</v>
      </c>
      <c r="BP414" s="233">
        <v>0</v>
      </c>
      <c r="BQ414" s="233">
        <v>0</v>
      </c>
      <c r="BR414" s="233">
        <v>0</v>
      </c>
      <c r="BS414" s="233">
        <v>0</v>
      </c>
      <c r="BT414" s="233">
        <v>0</v>
      </c>
      <c r="BU414" s="233">
        <v>0</v>
      </c>
      <c r="BV414" s="233">
        <v>0</v>
      </c>
      <c r="BW414" s="233">
        <v>0</v>
      </c>
      <c r="BX414" s="233">
        <v>0</v>
      </c>
      <c r="BY414" s="233">
        <v>0</v>
      </c>
      <c r="BZ414" s="233">
        <v>0</v>
      </c>
      <c r="CA414" s="233">
        <v>0</v>
      </c>
      <c r="CB414" s="343"/>
      <c r="CC414" s="343">
        <v>0</v>
      </c>
      <c r="CD414" s="346"/>
      <c r="CE414" s="253">
        <v>0</v>
      </c>
      <c r="CF414" s="233">
        <v>0</v>
      </c>
      <c r="CG414" s="233">
        <v>0</v>
      </c>
      <c r="CH414" s="233">
        <v>0</v>
      </c>
      <c r="CI414" s="234">
        <v>0</v>
      </c>
    </row>
    <row r="415" spans="1:87" s="145" customFormat="1" x14ac:dyDescent="0.2">
      <c r="A415" s="337" t="s">
        <v>1386</v>
      </c>
      <c r="B415" s="334" t="s">
        <v>2064</v>
      </c>
      <c r="C415" s="232">
        <v>0</v>
      </c>
      <c r="D415" s="233">
        <v>210</v>
      </c>
      <c r="E415" s="233">
        <v>0</v>
      </c>
      <c r="F415" s="233">
        <v>105</v>
      </c>
      <c r="G415" s="233">
        <v>15</v>
      </c>
      <c r="H415" s="233">
        <v>0</v>
      </c>
      <c r="I415" s="233">
        <v>0</v>
      </c>
      <c r="J415" s="233">
        <v>0</v>
      </c>
      <c r="K415" s="233">
        <v>0</v>
      </c>
      <c r="L415" s="233">
        <v>0</v>
      </c>
      <c r="M415" s="233">
        <v>0</v>
      </c>
      <c r="N415" s="233">
        <v>0</v>
      </c>
      <c r="O415" s="233">
        <v>0</v>
      </c>
      <c r="P415" s="233"/>
      <c r="Q415" s="233">
        <v>0</v>
      </c>
      <c r="R415" s="233" t="s">
        <v>1676</v>
      </c>
      <c r="S415" s="233">
        <v>0</v>
      </c>
      <c r="T415" s="233">
        <v>0</v>
      </c>
      <c r="U415" s="233">
        <v>0</v>
      </c>
      <c r="V415" s="233">
        <v>0</v>
      </c>
      <c r="W415" s="233">
        <v>35</v>
      </c>
      <c r="X415" s="233">
        <v>0</v>
      </c>
      <c r="Y415" s="233">
        <v>0</v>
      </c>
      <c r="Z415" s="233">
        <v>0</v>
      </c>
      <c r="AA415" s="233">
        <v>0</v>
      </c>
      <c r="AB415" s="233">
        <v>0</v>
      </c>
      <c r="AC415" s="233">
        <v>0</v>
      </c>
      <c r="AD415" s="233">
        <v>0</v>
      </c>
      <c r="AE415" s="233">
        <v>0</v>
      </c>
      <c r="AF415" s="233">
        <v>0</v>
      </c>
      <c r="AG415" s="233">
        <v>0</v>
      </c>
      <c r="AH415" s="233">
        <v>0</v>
      </c>
      <c r="AI415" s="233">
        <v>0</v>
      </c>
      <c r="AJ415" s="233">
        <v>0</v>
      </c>
      <c r="AK415" s="233">
        <v>0</v>
      </c>
      <c r="AL415" s="233">
        <v>0</v>
      </c>
      <c r="AM415" s="233"/>
      <c r="AN415" s="233">
        <v>0</v>
      </c>
      <c r="AO415" s="233">
        <v>0</v>
      </c>
      <c r="AP415" s="233">
        <v>0</v>
      </c>
      <c r="AQ415" s="233">
        <v>0</v>
      </c>
      <c r="AR415" s="233">
        <v>0</v>
      </c>
      <c r="AS415" s="233">
        <v>0</v>
      </c>
      <c r="AT415" s="233">
        <v>0</v>
      </c>
      <c r="AU415" s="233">
        <v>0</v>
      </c>
      <c r="AV415" s="233">
        <v>0</v>
      </c>
      <c r="AW415" s="233">
        <v>0</v>
      </c>
      <c r="AX415" s="233">
        <v>0</v>
      </c>
      <c r="AY415" s="233">
        <v>0</v>
      </c>
      <c r="AZ415" s="233">
        <v>0</v>
      </c>
      <c r="BA415" s="233">
        <v>0</v>
      </c>
      <c r="BB415" s="233">
        <v>0</v>
      </c>
      <c r="BC415" s="233">
        <v>0</v>
      </c>
      <c r="BD415" s="233">
        <v>0</v>
      </c>
      <c r="BE415" s="233">
        <v>0</v>
      </c>
      <c r="BF415" s="233">
        <v>0</v>
      </c>
      <c r="BG415" s="233">
        <v>0</v>
      </c>
      <c r="BH415" s="233">
        <v>0</v>
      </c>
      <c r="BI415" s="233">
        <v>0</v>
      </c>
      <c r="BJ415" s="233">
        <v>0</v>
      </c>
      <c r="BK415" s="233">
        <v>0</v>
      </c>
      <c r="BL415" s="233">
        <v>0</v>
      </c>
      <c r="BM415" s="233">
        <v>0</v>
      </c>
      <c r="BN415" s="233">
        <v>0</v>
      </c>
      <c r="BO415" s="233">
        <v>0</v>
      </c>
      <c r="BP415" s="233">
        <v>0</v>
      </c>
      <c r="BQ415" s="233">
        <v>0</v>
      </c>
      <c r="BR415" s="233">
        <v>0</v>
      </c>
      <c r="BS415" s="233">
        <v>0</v>
      </c>
      <c r="BT415" s="233">
        <v>0</v>
      </c>
      <c r="BU415" s="233">
        <v>0</v>
      </c>
      <c r="BV415" s="233">
        <v>0</v>
      </c>
      <c r="BW415" s="233">
        <v>0</v>
      </c>
      <c r="BX415" s="233">
        <v>0</v>
      </c>
      <c r="BY415" s="233">
        <v>0</v>
      </c>
      <c r="BZ415" s="233">
        <v>0</v>
      </c>
      <c r="CA415" s="233">
        <v>0</v>
      </c>
      <c r="CB415" s="343"/>
      <c r="CC415" s="343">
        <v>0</v>
      </c>
      <c r="CD415" s="346"/>
      <c r="CE415" s="253">
        <v>0</v>
      </c>
      <c r="CF415" s="233">
        <v>0</v>
      </c>
      <c r="CG415" s="233">
        <v>0</v>
      </c>
      <c r="CH415" s="233">
        <v>0</v>
      </c>
      <c r="CI415" s="234">
        <v>0</v>
      </c>
    </row>
    <row r="416" spans="1:87" s="145" customFormat="1" x14ac:dyDescent="0.2">
      <c r="A416" s="337" t="s">
        <v>11</v>
      </c>
      <c r="B416" s="334" t="s">
        <v>2065</v>
      </c>
      <c r="C416" s="232">
        <v>0</v>
      </c>
      <c r="D416" s="233">
        <v>220</v>
      </c>
      <c r="E416" s="233">
        <v>45</v>
      </c>
      <c r="F416" s="233">
        <v>475</v>
      </c>
      <c r="G416" s="233">
        <v>80</v>
      </c>
      <c r="H416" s="233">
        <v>225</v>
      </c>
      <c r="I416" s="233">
        <v>0</v>
      </c>
      <c r="J416" s="233">
        <v>0</v>
      </c>
      <c r="K416" s="233">
        <v>0</v>
      </c>
      <c r="L416" s="233">
        <v>0</v>
      </c>
      <c r="M416" s="233">
        <v>0</v>
      </c>
      <c r="N416" s="233">
        <v>0</v>
      </c>
      <c r="O416" s="233">
        <v>0</v>
      </c>
      <c r="P416" s="233"/>
      <c r="Q416" s="233">
        <v>0</v>
      </c>
      <c r="R416" s="233">
        <v>0</v>
      </c>
      <c r="S416" s="233">
        <v>25</v>
      </c>
      <c r="T416" s="233">
        <v>0</v>
      </c>
      <c r="U416" s="233">
        <v>0</v>
      </c>
      <c r="V416" s="233">
        <v>0</v>
      </c>
      <c r="W416" s="233">
        <v>0</v>
      </c>
      <c r="X416" s="233">
        <v>0</v>
      </c>
      <c r="Y416" s="233">
        <v>0</v>
      </c>
      <c r="Z416" s="233">
        <v>0</v>
      </c>
      <c r="AA416" s="233">
        <v>200</v>
      </c>
      <c r="AB416" s="233">
        <v>0</v>
      </c>
      <c r="AC416" s="233">
        <v>0</v>
      </c>
      <c r="AD416" s="233">
        <v>0</v>
      </c>
      <c r="AE416" s="233">
        <v>0</v>
      </c>
      <c r="AF416" s="233">
        <v>0</v>
      </c>
      <c r="AG416" s="233">
        <v>0</v>
      </c>
      <c r="AH416" s="233">
        <v>0</v>
      </c>
      <c r="AI416" s="233">
        <v>0</v>
      </c>
      <c r="AJ416" s="233">
        <v>0</v>
      </c>
      <c r="AK416" s="233">
        <v>0</v>
      </c>
      <c r="AL416" s="233">
        <v>0</v>
      </c>
      <c r="AM416" s="233"/>
      <c r="AN416" s="233">
        <v>0</v>
      </c>
      <c r="AO416" s="233">
        <v>0</v>
      </c>
      <c r="AP416" s="233">
        <v>0</v>
      </c>
      <c r="AQ416" s="233">
        <v>0</v>
      </c>
      <c r="AR416" s="233">
        <v>0</v>
      </c>
      <c r="AS416" s="233">
        <v>0</v>
      </c>
      <c r="AT416" s="233">
        <v>0</v>
      </c>
      <c r="AU416" s="233">
        <v>0</v>
      </c>
      <c r="AV416" s="233">
        <v>0</v>
      </c>
      <c r="AW416" s="233">
        <v>0</v>
      </c>
      <c r="AX416" s="233">
        <v>0</v>
      </c>
      <c r="AY416" s="233">
        <v>0</v>
      </c>
      <c r="AZ416" s="233">
        <v>0</v>
      </c>
      <c r="BA416" s="233">
        <v>0</v>
      </c>
      <c r="BB416" s="233">
        <v>0</v>
      </c>
      <c r="BC416" s="233">
        <v>0</v>
      </c>
      <c r="BD416" s="233">
        <v>0</v>
      </c>
      <c r="BE416" s="233">
        <v>0</v>
      </c>
      <c r="BF416" s="233">
        <v>0</v>
      </c>
      <c r="BG416" s="233">
        <v>0</v>
      </c>
      <c r="BH416" s="233">
        <v>310</v>
      </c>
      <c r="BI416" s="233">
        <v>0</v>
      </c>
      <c r="BJ416" s="233">
        <v>0</v>
      </c>
      <c r="BK416" s="233">
        <v>0</v>
      </c>
      <c r="BL416" s="233">
        <v>0</v>
      </c>
      <c r="BM416" s="233">
        <v>0</v>
      </c>
      <c r="BN416" s="233">
        <v>0</v>
      </c>
      <c r="BO416" s="233">
        <v>0</v>
      </c>
      <c r="BP416" s="233">
        <v>0</v>
      </c>
      <c r="BQ416" s="233">
        <v>0</v>
      </c>
      <c r="BR416" s="233">
        <v>0</v>
      </c>
      <c r="BS416" s="233">
        <v>0</v>
      </c>
      <c r="BT416" s="233">
        <v>0</v>
      </c>
      <c r="BU416" s="233">
        <v>0</v>
      </c>
      <c r="BV416" s="233">
        <v>0</v>
      </c>
      <c r="BW416" s="233">
        <v>0</v>
      </c>
      <c r="BX416" s="233">
        <v>0</v>
      </c>
      <c r="BY416" s="233">
        <v>0</v>
      </c>
      <c r="BZ416" s="233">
        <v>0</v>
      </c>
      <c r="CA416" s="233">
        <v>0</v>
      </c>
      <c r="CB416" s="343"/>
      <c r="CC416" s="343">
        <v>0</v>
      </c>
      <c r="CD416" s="346"/>
      <c r="CE416" s="253">
        <v>0</v>
      </c>
      <c r="CF416" s="233">
        <v>0</v>
      </c>
      <c r="CG416" s="233">
        <v>0</v>
      </c>
      <c r="CH416" s="233">
        <v>0</v>
      </c>
      <c r="CI416" s="234">
        <v>0</v>
      </c>
    </row>
    <row r="417" spans="1:87" s="145" customFormat="1" x14ac:dyDescent="0.2">
      <c r="A417" s="337" t="s">
        <v>310</v>
      </c>
      <c r="B417" s="334" t="s">
        <v>2066</v>
      </c>
      <c r="C417" s="232">
        <v>0</v>
      </c>
      <c r="D417" s="233">
        <v>50</v>
      </c>
      <c r="E417" s="233" t="s">
        <v>1676</v>
      </c>
      <c r="F417" s="233">
        <v>115</v>
      </c>
      <c r="G417" s="233" t="s">
        <v>1676</v>
      </c>
      <c r="H417" s="233">
        <v>0</v>
      </c>
      <c r="I417" s="233">
        <v>0</v>
      </c>
      <c r="J417" s="233">
        <v>0</v>
      </c>
      <c r="K417" s="233">
        <v>0</v>
      </c>
      <c r="L417" s="233">
        <v>0</v>
      </c>
      <c r="M417" s="233">
        <v>0</v>
      </c>
      <c r="N417" s="233">
        <v>0</v>
      </c>
      <c r="O417" s="233">
        <v>0</v>
      </c>
      <c r="P417" s="233"/>
      <c r="Q417" s="233">
        <v>0</v>
      </c>
      <c r="R417" s="233">
        <v>0</v>
      </c>
      <c r="S417" s="233">
        <v>15</v>
      </c>
      <c r="T417" s="233">
        <v>0</v>
      </c>
      <c r="U417" s="233">
        <v>0</v>
      </c>
      <c r="V417" s="233">
        <v>0</v>
      </c>
      <c r="W417" s="233">
        <v>0</v>
      </c>
      <c r="X417" s="233">
        <v>0</v>
      </c>
      <c r="Y417" s="233">
        <v>0</v>
      </c>
      <c r="Z417" s="233">
        <v>0</v>
      </c>
      <c r="AA417" s="233">
        <v>0</v>
      </c>
      <c r="AB417" s="233">
        <v>0</v>
      </c>
      <c r="AC417" s="233">
        <v>0</v>
      </c>
      <c r="AD417" s="233">
        <v>0</v>
      </c>
      <c r="AE417" s="233">
        <v>0</v>
      </c>
      <c r="AF417" s="233">
        <v>0</v>
      </c>
      <c r="AG417" s="233">
        <v>0</v>
      </c>
      <c r="AH417" s="233">
        <v>0</v>
      </c>
      <c r="AI417" s="233">
        <v>0</v>
      </c>
      <c r="AJ417" s="233">
        <v>0</v>
      </c>
      <c r="AK417" s="233">
        <v>0</v>
      </c>
      <c r="AL417" s="233">
        <v>0</v>
      </c>
      <c r="AM417" s="233"/>
      <c r="AN417" s="233">
        <v>0</v>
      </c>
      <c r="AO417" s="233">
        <v>0</v>
      </c>
      <c r="AP417" s="233">
        <v>0</v>
      </c>
      <c r="AQ417" s="233">
        <v>0</v>
      </c>
      <c r="AR417" s="233">
        <v>0</v>
      </c>
      <c r="AS417" s="233">
        <v>0</v>
      </c>
      <c r="AT417" s="233">
        <v>0</v>
      </c>
      <c r="AU417" s="233">
        <v>0</v>
      </c>
      <c r="AV417" s="233">
        <v>0</v>
      </c>
      <c r="AW417" s="233">
        <v>0</v>
      </c>
      <c r="AX417" s="233">
        <v>0</v>
      </c>
      <c r="AY417" s="233">
        <v>0</v>
      </c>
      <c r="AZ417" s="233">
        <v>0</v>
      </c>
      <c r="BA417" s="233">
        <v>0</v>
      </c>
      <c r="BB417" s="233">
        <v>0</v>
      </c>
      <c r="BC417" s="233">
        <v>0</v>
      </c>
      <c r="BD417" s="233">
        <v>0</v>
      </c>
      <c r="BE417" s="233">
        <v>0</v>
      </c>
      <c r="BF417" s="233">
        <v>0</v>
      </c>
      <c r="BG417" s="233">
        <v>0</v>
      </c>
      <c r="BH417" s="233">
        <v>50</v>
      </c>
      <c r="BI417" s="233">
        <v>0</v>
      </c>
      <c r="BJ417" s="233">
        <v>0</v>
      </c>
      <c r="BK417" s="233">
        <v>0</v>
      </c>
      <c r="BL417" s="233">
        <v>0</v>
      </c>
      <c r="BM417" s="233">
        <v>0</v>
      </c>
      <c r="BN417" s="233">
        <v>0</v>
      </c>
      <c r="BO417" s="233">
        <v>0</v>
      </c>
      <c r="BP417" s="233">
        <v>0</v>
      </c>
      <c r="BQ417" s="233">
        <v>0</v>
      </c>
      <c r="BR417" s="233">
        <v>0</v>
      </c>
      <c r="BS417" s="233">
        <v>0</v>
      </c>
      <c r="BT417" s="233">
        <v>0</v>
      </c>
      <c r="BU417" s="233">
        <v>0</v>
      </c>
      <c r="BV417" s="233">
        <v>0</v>
      </c>
      <c r="BW417" s="233">
        <v>0</v>
      </c>
      <c r="BX417" s="233">
        <v>0</v>
      </c>
      <c r="BY417" s="233">
        <v>0</v>
      </c>
      <c r="BZ417" s="233">
        <v>0</v>
      </c>
      <c r="CA417" s="233">
        <v>0</v>
      </c>
      <c r="CB417" s="343"/>
      <c r="CC417" s="343">
        <v>0</v>
      </c>
      <c r="CD417" s="346"/>
      <c r="CE417" s="253">
        <v>0</v>
      </c>
      <c r="CF417" s="233">
        <v>0</v>
      </c>
      <c r="CG417" s="233">
        <v>0</v>
      </c>
      <c r="CH417" s="233">
        <v>0</v>
      </c>
      <c r="CI417" s="234">
        <v>0</v>
      </c>
    </row>
    <row r="418" spans="1:87" s="145" customFormat="1" x14ac:dyDescent="0.2">
      <c r="A418" s="337" t="s">
        <v>290</v>
      </c>
      <c r="B418" s="334" t="s">
        <v>2067</v>
      </c>
      <c r="C418" s="232">
        <v>0</v>
      </c>
      <c r="D418" s="233">
        <v>265</v>
      </c>
      <c r="E418" s="233">
        <v>0</v>
      </c>
      <c r="F418" s="233">
        <v>45</v>
      </c>
      <c r="G418" s="233">
        <v>40</v>
      </c>
      <c r="H418" s="233" t="s">
        <v>1676</v>
      </c>
      <c r="I418" s="233">
        <v>0</v>
      </c>
      <c r="J418" s="233">
        <v>0</v>
      </c>
      <c r="K418" s="233">
        <v>0</v>
      </c>
      <c r="L418" s="233">
        <v>0</v>
      </c>
      <c r="M418" s="233">
        <v>0</v>
      </c>
      <c r="N418" s="233">
        <v>0</v>
      </c>
      <c r="O418" s="233">
        <v>0</v>
      </c>
      <c r="P418" s="233"/>
      <c r="Q418" s="233">
        <v>0</v>
      </c>
      <c r="R418" s="233">
        <v>0</v>
      </c>
      <c r="S418" s="233">
        <v>10</v>
      </c>
      <c r="T418" s="233">
        <v>0</v>
      </c>
      <c r="U418" s="233">
        <v>0</v>
      </c>
      <c r="V418" s="233">
        <v>0</v>
      </c>
      <c r="W418" s="233">
        <v>0</v>
      </c>
      <c r="X418" s="233">
        <v>0</v>
      </c>
      <c r="Y418" s="233">
        <v>0</v>
      </c>
      <c r="Z418" s="233">
        <v>0</v>
      </c>
      <c r="AA418" s="233">
        <v>55</v>
      </c>
      <c r="AB418" s="233">
        <v>0</v>
      </c>
      <c r="AC418" s="233">
        <v>0</v>
      </c>
      <c r="AD418" s="233">
        <v>0</v>
      </c>
      <c r="AE418" s="233">
        <v>0</v>
      </c>
      <c r="AF418" s="233">
        <v>0</v>
      </c>
      <c r="AG418" s="233">
        <v>0</v>
      </c>
      <c r="AH418" s="233">
        <v>0</v>
      </c>
      <c r="AI418" s="233">
        <v>0</v>
      </c>
      <c r="AJ418" s="233">
        <v>0</v>
      </c>
      <c r="AK418" s="233">
        <v>0</v>
      </c>
      <c r="AL418" s="233">
        <v>0</v>
      </c>
      <c r="AM418" s="233"/>
      <c r="AN418" s="233">
        <v>0</v>
      </c>
      <c r="AO418" s="233">
        <v>0</v>
      </c>
      <c r="AP418" s="233">
        <v>0</v>
      </c>
      <c r="AQ418" s="233">
        <v>0</v>
      </c>
      <c r="AR418" s="233">
        <v>0</v>
      </c>
      <c r="AS418" s="233">
        <v>0</v>
      </c>
      <c r="AT418" s="233">
        <v>0</v>
      </c>
      <c r="AU418" s="233">
        <v>0</v>
      </c>
      <c r="AV418" s="233">
        <v>0</v>
      </c>
      <c r="AW418" s="233">
        <v>0</v>
      </c>
      <c r="AX418" s="233">
        <v>0</v>
      </c>
      <c r="AY418" s="233">
        <v>0</v>
      </c>
      <c r="AZ418" s="233">
        <v>0</v>
      </c>
      <c r="BA418" s="233">
        <v>0</v>
      </c>
      <c r="BB418" s="233">
        <v>0</v>
      </c>
      <c r="BC418" s="233">
        <v>0</v>
      </c>
      <c r="BD418" s="233">
        <v>0</v>
      </c>
      <c r="BE418" s="233">
        <v>0</v>
      </c>
      <c r="BF418" s="233">
        <v>0</v>
      </c>
      <c r="BG418" s="233">
        <v>0</v>
      </c>
      <c r="BH418" s="233">
        <v>75</v>
      </c>
      <c r="BI418" s="233">
        <v>0</v>
      </c>
      <c r="BJ418" s="233">
        <v>0</v>
      </c>
      <c r="BK418" s="233">
        <v>0</v>
      </c>
      <c r="BL418" s="233">
        <v>0</v>
      </c>
      <c r="BM418" s="233">
        <v>0</v>
      </c>
      <c r="BN418" s="233">
        <v>0</v>
      </c>
      <c r="BO418" s="233">
        <v>0</v>
      </c>
      <c r="BP418" s="233">
        <v>0</v>
      </c>
      <c r="BQ418" s="233">
        <v>0</v>
      </c>
      <c r="BR418" s="233">
        <v>0</v>
      </c>
      <c r="BS418" s="233">
        <v>0</v>
      </c>
      <c r="BT418" s="233">
        <v>0</v>
      </c>
      <c r="BU418" s="233">
        <v>0</v>
      </c>
      <c r="BV418" s="233">
        <v>0</v>
      </c>
      <c r="BW418" s="233">
        <v>0</v>
      </c>
      <c r="BX418" s="233">
        <v>0</v>
      </c>
      <c r="BY418" s="233">
        <v>0</v>
      </c>
      <c r="BZ418" s="233">
        <v>0</v>
      </c>
      <c r="CA418" s="233">
        <v>0</v>
      </c>
      <c r="CB418" s="343"/>
      <c r="CC418" s="343">
        <v>0</v>
      </c>
      <c r="CD418" s="346"/>
      <c r="CE418" s="253">
        <v>0</v>
      </c>
      <c r="CF418" s="233">
        <v>0</v>
      </c>
      <c r="CG418" s="233">
        <v>0</v>
      </c>
      <c r="CH418" s="233">
        <v>0</v>
      </c>
      <c r="CI418" s="234">
        <v>0</v>
      </c>
    </row>
    <row r="419" spans="1:87" s="145" customFormat="1" x14ac:dyDescent="0.2">
      <c r="A419" s="337" t="s">
        <v>306</v>
      </c>
      <c r="B419" s="334" t="s">
        <v>2068</v>
      </c>
      <c r="C419" s="232">
        <v>0</v>
      </c>
      <c r="D419" s="233">
        <v>1110</v>
      </c>
      <c r="E419" s="233">
        <v>0</v>
      </c>
      <c r="F419" s="233">
        <v>2645</v>
      </c>
      <c r="G419" s="233">
        <v>50</v>
      </c>
      <c r="H419" s="233">
        <v>0</v>
      </c>
      <c r="I419" s="233">
        <v>0</v>
      </c>
      <c r="J419" s="233">
        <v>0</v>
      </c>
      <c r="K419" s="233">
        <v>0</v>
      </c>
      <c r="L419" s="233">
        <v>0</v>
      </c>
      <c r="M419" s="233">
        <v>0</v>
      </c>
      <c r="N419" s="233">
        <v>0</v>
      </c>
      <c r="O419" s="233">
        <v>0</v>
      </c>
      <c r="P419" s="233"/>
      <c r="Q419" s="233">
        <v>0</v>
      </c>
      <c r="R419" s="233">
        <v>160</v>
      </c>
      <c r="S419" s="233">
        <v>90</v>
      </c>
      <c r="T419" s="233">
        <v>0</v>
      </c>
      <c r="U419" s="233">
        <v>0</v>
      </c>
      <c r="V419" s="233">
        <v>0</v>
      </c>
      <c r="W419" s="233" t="s">
        <v>1676</v>
      </c>
      <c r="X419" s="233">
        <v>0</v>
      </c>
      <c r="Y419" s="233">
        <v>0</v>
      </c>
      <c r="Z419" s="233">
        <v>0</v>
      </c>
      <c r="AA419" s="233">
        <v>135</v>
      </c>
      <c r="AB419" s="233">
        <v>0</v>
      </c>
      <c r="AC419" s="233">
        <v>0</v>
      </c>
      <c r="AD419" s="233">
        <v>0</v>
      </c>
      <c r="AE419" s="233">
        <v>0</v>
      </c>
      <c r="AF419" s="233">
        <v>0</v>
      </c>
      <c r="AG419" s="233">
        <v>0</v>
      </c>
      <c r="AH419" s="233">
        <v>0</v>
      </c>
      <c r="AI419" s="233">
        <v>0</v>
      </c>
      <c r="AJ419" s="233">
        <v>0</v>
      </c>
      <c r="AK419" s="233">
        <v>0</v>
      </c>
      <c r="AL419" s="233">
        <v>0</v>
      </c>
      <c r="AM419" s="233"/>
      <c r="AN419" s="233">
        <v>0</v>
      </c>
      <c r="AO419" s="233">
        <v>0</v>
      </c>
      <c r="AP419" s="233">
        <v>0</v>
      </c>
      <c r="AQ419" s="233">
        <v>0</v>
      </c>
      <c r="AR419" s="233">
        <v>0</v>
      </c>
      <c r="AS419" s="233">
        <v>0</v>
      </c>
      <c r="AT419" s="233">
        <v>0</v>
      </c>
      <c r="AU419" s="233">
        <v>0</v>
      </c>
      <c r="AV419" s="233">
        <v>0</v>
      </c>
      <c r="AW419" s="233">
        <v>0</v>
      </c>
      <c r="AX419" s="233">
        <v>0</v>
      </c>
      <c r="AY419" s="233">
        <v>0</v>
      </c>
      <c r="AZ419" s="233">
        <v>0</v>
      </c>
      <c r="BA419" s="233">
        <v>0</v>
      </c>
      <c r="BB419" s="233">
        <v>0</v>
      </c>
      <c r="BC419" s="233">
        <v>0</v>
      </c>
      <c r="BD419" s="233">
        <v>0</v>
      </c>
      <c r="BE419" s="233">
        <v>0</v>
      </c>
      <c r="BF419" s="233">
        <v>0</v>
      </c>
      <c r="BG419" s="233">
        <v>0</v>
      </c>
      <c r="BH419" s="233">
        <v>95</v>
      </c>
      <c r="BI419" s="233">
        <v>0</v>
      </c>
      <c r="BJ419" s="233">
        <v>0</v>
      </c>
      <c r="BK419" s="233">
        <v>0</v>
      </c>
      <c r="BL419" s="233">
        <v>0</v>
      </c>
      <c r="BM419" s="233">
        <v>0</v>
      </c>
      <c r="BN419" s="233">
        <v>0</v>
      </c>
      <c r="BO419" s="233">
        <v>0</v>
      </c>
      <c r="BP419" s="233">
        <v>0</v>
      </c>
      <c r="BQ419" s="233">
        <v>0</v>
      </c>
      <c r="BR419" s="233">
        <v>0</v>
      </c>
      <c r="BS419" s="233">
        <v>0</v>
      </c>
      <c r="BT419" s="233">
        <v>0</v>
      </c>
      <c r="BU419" s="233">
        <v>0</v>
      </c>
      <c r="BV419" s="233">
        <v>0</v>
      </c>
      <c r="BW419" s="233">
        <v>0</v>
      </c>
      <c r="BX419" s="233">
        <v>0</v>
      </c>
      <c r="BY419" s="233">
        <v>0</v>
      </c>
      <c r="BZ419" s="233">
        <v>0</v>
      </c>
      <c r="CA419" s="233">
        <v>0</v>
      </c>
      <c r="CB419" s="343"/>
      <c r="CC419" s="343">
        <v>0</v>
      </c>
      <c r="CD419" s="346"/>
      <c r="CE419" s="253">
        <v>0</v>
      </c>
      <c r="CF419" s="233">
        <v>0</v>
      </c>
      <c r="CG419" s="233">
        <v>0</v>
      </c>
      <c r="CH419" s="233">
        <v>0</v>
      </c>
      <c r="CI419" s="234">
        <v>0</v>
      </c>
    </row>
    <row r="420" spans="1:87" s="145" customFormat="1" x14ac:dyDescent="0.2">
      <c r="A420" s="337" t="s">
        <v>292</v>
      </c>
      <c r="B420" s="334" t="s">
        <v>2069</v>
      </c>
      <c r="C420" s="232">
        <v>0</v>
      </c>
      <c r="D420" s="233">
        <v>280</v>
      </c>
      <c r="E420" s="233">
        <v>0</v>
      </c>
      <c r="F420" s="233">
        <v>4075</v>
      </c>
      <c r="G420" s="233" t="s">
        <v>1676</v>
      </c>
      <c r="H420" s="233">
        <v>0</v>
      </c>
      <c r="I420" s="233">
        <v>0</v>
      </c>
      <c r="J420" s="233">
        <v>0</v>
      </c>
      <c r="K420" s="233">
        <v>0</v>
      </c>
      <c r="L420" s="233">
        <v>0</v>
      </c>
      <c r="M420" s="233">
        <v>0</v>
      </c>
      <c r="N420" s="233">
        <v>0</v>
      </c>
      <c r="O420" s="233">
        <v>0</v>
      </c>
      <c r="P420" s="233"/>
      <c r="Q420" s="233">
        <v>0</v>
      </c>
      <c r="R420" s="233">
        <v>0</v>
      </c>
      <c r="S420" s="233">
        <v>890</v>
      </c>
      <c r="T420" s="233">
        <v>0</v>
      </c>
      <c r="U420" s="233">
        <v>0</v>
      </c>
      <c r="V420" s="233">
        <v>0</v>
      </c>
      <c r="W420" s="233">
        <v>0</v>
      </c>
      <c r="X420" s="233">
        <v>0</v>
      </c>
      <c r="Y420" s="233">
        <v>0</v>
      </c>
      <c r="Z420" s="233">
        <v>0</v>
      </c>
      <c r="AA420" s="233">
        <v>0</v>
      </c>
      <c r="AB420" s="233">
        <v>0</v>
      </c>
      <c r="AC420" s="233">
        <v>0</v>
      </c>
      <c r="AD420" s="233">
        <v>0</v>
      </c>
      <c r="AE420" s="233">
        <v>0</v>
      </c>
      <c r="AF420" s="233">
        <v>0</v>
      </c>
      <c r="AG420" s="233">
        <v>0</v>
      </c>
      <c r="AH420" s="233">
        <v>0</v>
      </c>
      <c r="AI420" s="233">
        <v>0</v>
      </c>
      <c r="AJ420" s="233">
        <v>0</v>
      </c>
      <c r="AK420" s="233" t="s">
        <v>1676</v>
      </c>
      <c r="AL420" s="233">
        <v>0</v>
      </c>
      <c r="AM420" s="233"/>
      <c r="AN420" s="233">
        <v>0</v>
      </c>
      <c r="AO420" s="233">
        <v>0</v>
      </c>
      <c r="AP420" s="233">
        <v>0</v>
      </c>
      <c r="AQ420" s="233">
        <v>0</v>
      </c>
      <c r="AR420" s="233">
        <v>0</v>
      </c>
      <c r="AS420" s="233">
        <v>0</v>
      </c>
      <c r="AT420" s="233">
        <v>0</v>
      </c>
      <c r="AU420" s="233">
        <v>0</v>
      </c>
      <c r="AV420" s="233">
        <v>0</v>
      </c>
      <c r="AW420" s="233">
        <v>0</v>
      </c>
      <c r="AX420" s="233">
        <v>0</v>
      </c>
      <c r="AY420" s="233" t="s">
        <v>1676</v>
      </c>
      <c r="AZ420" s="233">
        <v>0</v>
      </c>
      <c r="BA420" s="233">
        <v>0</v>
      </c>
      <c r="BB420" s="233">
        <v>0</v>
      </c>
      <c r="BC420" s="233">
        <v>0</v>
      </c>
      <c r="BD420" s="233">
        <v>0</v>
      </c>
      <c r="BE420" s="233">
        <v>0</v>
      </c>
      <c r="BF420" s="233">
        <v>0</v>
      </c>
      <c r="BG420" s="233">
        <v>0</v>
      </c>
      <c r="BH420" s="233">
        <v>0</v>
      </c>
      <c r="BI420" s="233">
        <v>0</v>
      </c>
      <c r="BJ420" s="233">
        <v>0</v>
      </c>
      <c r="BK420" s="233">
        <v>0</v>
      </c>
      <c r="BL420" s="233">
        <v>0</v>
      </c>
      <c r="BM420" s="233">
        <v>0</v>
      </c>
      <c r="BN420" s="233">
        <v>0</v>
      </c>
      <c r="BO420" s="233">
        <v>0</v>
      </c>
      <c r="BP420" s="233">
        <v>0</v>
      </c>
      <c r="BQ420" s="233">
        <v>0</v>
      </c>
      <c r="BR420" s="233">
        <v>0</v>
      </c>
      <c r="BS420" s="233">
        <v>0</v>
      </c>
      <c r="BT420" s="233">
        <v>0</v>
      </c>
      <c r="BU420" s="233">
        <v>0</v>
      </c>
      <c r="BV420" s="233">
        <v>0</v>
      </c>
      <c r="BW420" s="233">
        <v>0</v>
      </c>
      <c r="BX420" s="233">
        <v>0</v>
      </c>
      <c r="BY420" s="233">
        <v>0</v>
      </c>
      <c r="BZ420" s="233">
        <v>0</v>
      </c>
      <c r="CA420" s="233">
        <v>0</v>
      </c>
      <c r="CB420" s="343"/>
      <c r="CC420" s="343">
        <v>0</v>
      </c>
      <c r="CD420" s="346"/>
      <c r="CE420" s="253">
        <v>0</v>
      </c>
      <c r="CF420" s="233">
        <v>0</v>
      </c>
      <c r="CG420" s="233">
        <v>0</v>
      </c>
      <c r="CH420" s="233">
        <v>0</v>
      </c>
      <c r="CI420" s="234">
        <v>0</v>
      </c>
    </row>
    <row r="421" spans="1:87" s="145" customFormat="1" x14ac:dyDescent="0.2">
      <c r="A421" s="337" t="s">
        <v>308</v>
      </c>
      <c r="B421" s="334" t="s">
        <v>2159</v>
      </c>
      <c r="C421" s="232">
        <v>0</v>
      </c>
      <c r="D421" s="233">
        <v>0</v>
      </c>
      <c r="E421" s="233">
        <v>0</v>
      </c>
      <c r="F421" s="233" t="s">
        <v>1676</v>
      </c>
      <c r="G421" s="233">
        <v>0</v>
      </c>
      <c r="H421" s="233">
        <v>0</v>
      </c>
      <c r="I421" s="233">
        <v>0</v>
      </c>
      <c r="J421" s="233">
        <v>0</v>
      </c>
      <c r="K421" s="233">
        <v>0</v>
      </c>
      <c r="L421" s="233">
        <v>0</v>
      </c>
      <c r="M421" s="233">
        <v>0</v>
      </c>
      <c r="N421" s="233">
        <v>0</v>
      </c>
      <c r="O421" s="233">
        <v>0</v>
      </c>
      <c r="P421" s="233"/>
      <c r="Q421" s="233">
        <v>0</v>
      </c>
      <c r="R421" s="233">
        <v>0</v>
      </c>
      <c r="S421" s="233">
        <v>0</v>
      </c>
      <c r="T421" s="233">
        <v>0</v>
      </c>
      <c r="U421" s="233">
        <v>0</v>
      </c>
      <c r="V421" s="233">
        <v>0</v>
      </c>
      <c r="W421" s="233">
        <v>0</v>
      </c>
      <c r="X421" s="233">
        <v>0</v>
      </c>
      <c r="Y421" s="233">
        <v>0</v>
      </c>
      <c r="Z421" s="233">
        <v>0</v>
      </c>
      <c r="AA421" s="233">
        <v>0</v>
      </c>
      <c r="AB421" s="233">
        <v>0</v>
      </c>
      <c r="AC421" s="233">
        <v>0</v>
      </c>
      <c r="AD421" s="233">
        <v>0</v>
      </c>
      <c r="AE421" s="233">
        <v>0</v>
      </c>
      <c r="AF421" s="233">
        <v>0</v>
      </c>
      <c r="AG421" s="233">
        <v>0</v>
      </c>
      <c r="AH421" s="233">
        <v>0</v>
      </c>
      <c r="AI421" s="233">
        <v>0</v>
      </c>
      <c r="AJ421" s="233">
        <v>0</v>
      </c>
      <c r="AK421" s="233">
        <v>0</v>
      </c>
      <c r="AL421" s="233">
        <v>0</v>
      </c>
      <c r="AM421" s="233"/>
      <c r="AN421" s="233">
        <v>0</v>
      </c>
      <c r="AO421" s="233">
        <v>0</v>
      </c>
      <c r="AP421" s="233">
        <v>0</v>
      </c>
      <c r="AQ421" s="233">
        <v>0</v>
      </c>
      <c r="AR421" s="233">
        <v>0</v>
      </c>
      <c r="AS421" s="233">
        <v>0</v>
      </c>
      <c r="AT421" s="233">
        <v>0</v>
      </c>
      <c r="AU421" s="233">
        <v>0</v>
      </c>
      <c r="AV421" s="233">
        <v>0</v>
      </c>
      <c r="AW421" s="233">
        <v>0</v>
      </c>
      <c r="AX421" s="233">
        <v>0</v>
      </c>
      <c r="AY421" s="233">
        <v>0</v>
      </c>
      <c r="AZ421" s="233">
        <v>0</v>
      </c>
      <c r="BA421" s="233">
        <v>0</v>
      </c>
      <c r="BB421" s="233">
        <v>0</v>
      </c>
      <c r="BC421" s="233">
        <v>0</v>
      </c>
      <c r="BD421" s="233">
        <v>0</v>
      </c>
      <c r="BE421" s="233">
        <v>0</v>
      </c>
      <c r="BF421" s="233">
        <v>0</v>
      </c>
      <c r="BG421" s="233">
        <v>0</v>
      </c>
      <c r="BH421" s="233">
        <v>0</v>
      </c>
      <c r="BI421" s="233">
        <v>0</v>
      </c>
      <c r="BJ421" s="233">
        <v>0</v>
      </c>
      <c r="BK421" s="233">
        <v>0</v>
      </c>
      <c r="BL421" s="233">
        <v>0</v>
      </c>
      <c r="BM421" s="233">
        <v>0</v>
      </c>
      <c r="BN421" s="233">
        <v>0</v>
      </c>
      <c r="BO421" s="233">
        <v>0</v>
      </c>
      <c r="BP421" s="233">
        <v>0</v>
      </c>
      <c r="BQ421" s="233">
        <v>0</v>
      </c>
      <c r="BR421" s="233">
        <v>0</v>
      </c>
      <c r="BS421" s="233">
        <v>0</v>
      </c>
      <c r="BT421" s="233">
        <v>0</v>
      </c>
      <c r="BU421" s="233">
        <v>0</v>
      </c>
      <c r="BV421" s="233">
        <v>0</v>
      </c>
      <c r="BW421" s="233">
        <v>0</v>
      </c>
      <c r="BX421" s="233">
        <v>0</v>
      </c>
      <c r="BY421" s="233">
        <v>0</v>
      </c>
      <c r="BZ421" s="233">
        <v>0</v>
      </c>
      <c r="CA421" s="233">
        <v>0</v>
      </c>
      <c r="CB421" s="343"/>
      <c r="CC421" s="343">
        <v>0</v>
      </c>
      <c r="CD421" s="346"/>
      <c r="CE421" s="253">
        <v>0</v>
      </c>
      <c r="CF421" s="233">
        <v>0</v>
      </c>
      <c r="CG421" s="233">
        <v>0</v>
      </c>
      <c r="CH421" s="233">
        <v>0</v>
      </c>
      <c r="CI421" s="234">
        <v>0</v>
      </c>
    </row>
    <row r="422" spans="1:87" s="145" customFormat="1" x14ac:dyDescent="0.2">
      <c r="A422" s="337" t="s">
        <v>347</v>
      </c>
      <c r="B422" s="334" t="s">
        <v>2070</v>
      </c>
      <c r="C422" s="232">
        <v>0</v>
      </c>
      <c r="D422" s="233">
        <v>1035</v>
      </c>
      <c r="E422" s="233">
        <v>945</v>
      </c>
      <c r="F422" s="233">
        <v>1530</v>
      </c>
      <c r="G422" s="233">
        <v>265</v>
      </c>
      <c r="H422" s="233">
        <v>1145</v>
      </c>
      <c r="I422" s="233">
        <v>0</v>
      </c>
      <c r="J422" s="233">
        <v>0</v>
      </c>
      <c r="K422" s="233">
        <v>0</v>
      </c>
      <c r="L422" s="233">
        <v>0</v>
      </c>
      <c r="M422" s="233">
        <v>0</v>
      </c>
      <c r="N422" s="233">
        <v>0</v>
      </c>
      <c r="O422" s="233">
        <v>0</v>
      </c>
      <c r="P422" s="233"/>
      <c r="Q422" s="233">
        <v>0</v>
      </c>
      <c r="R422" s="233">
        <v>90</v>
      </c>
      <c r="S422" s="233">
        <v>125</v>
      </c>
      <c r="T422" s="233">
        <v>0</v>
      </c>
      <c r="U422" s="233">
        <v>0</v>
      </c>
      <c r="V422" s="233">
        <v>0</v>
      </c>
      <c r="W422" s="233">
        <v>185</v>
      </c>
      <c r="X422" s="233">
        <v>0</v>
      </c>
      <c r="Y422" s="233">
        <v>0</v>
      </c>
      <c r="Z422" s="233">
        <v>0</v>
      </c>
      <c r="AA422" s="233">
        <v>330</v>
      </c>
      <c r="AB422" s="233">
        <v>0</v>
      </c>
      <c r="AC422" s="233">
        <v>0</v>
      </c>
      <c r="AD422" s="233">
        <v>0</v>
      </c>
      <c r="AE422" s="233">
        <v>0</v>
      </c>
      <c r="AF422" s="233">
        <v>0</v>
      </c>
      <c r="AG422" s="233">
        <v>0</v>
      </c>
      <c r="AH422" s="233">
        <v>0</v>
      </c>
      <c r="AI422" s="233">
        <v>0</v>
      </c>
      <c r="AJ422" s="233">
        <v>0</v>
      </c>
      <c r="AK422" s="233">
        <v>0</v>
      </c>
      <c r="AL422" s="233">
        <v>0</v>
      </c>
      <c r="AM422" s="233"/>
      <c r="AN422" s="233">
        <v>0</v>
      </c>
      <c r="AO422" s="233">
        <v>0</v>
      </c>
      <c r="AP422" s="233">
        <v>0</v>
      </c>
      <c r="AQ422" s="233">
        <v>0</v>
      </c>
      <c r="AR422" s="233">
        <v>0</v>
      </c>
      <c r="AS422" s="233">
        <v>0</v>
      </c>
      <c r="AT422" s="233">
        <v>0</v>
      </c>
      <c r="AU422" s="233">
        <v>0</v>
      </c>
      <c r="AV422" s="233">
        <v>0</v>
      </c>
      <c r="AW422" s="233">
        <v>0</v>
      </c>
      <c r="AX422" s="233">
        <v>0</v>
      </c>
      <c r="AY422" s="233">
        <v>0</v>
      </c>
      <c r="AZ422" s="233">
        <v>0</v>
      </c>
      <c r="BA422" s="233">
        <v>0</v>
      </c>
      <c r="BB422" s="233">
        <v>0</v>
      </c>
      <c r="BC422" s="233">
        <v>0</v>
      </c>
      <c r="BD422" s="233">
        <v>0</v>
      </c>
      <c r="BE422" s="233">
        <v>0</v>
      </c>
      <c r="BF422" s="233">
        <v>0</v>
      </c>
      <c r="BG422" s="233">
        <v>0</v>
      </c>
      <c r="BH422" s="233">
        <v>320</v>
      </c>
      <c r="BI422" s="233">
        <v>0</v>
      </c>
      <c r="BJ422" s="233">
        <v>0</v>
      </c>
      <c r="BK422" s="233">
        <v>0</v>
      </c>
      <c r="BL422" s="233">
        <v>0</v>
      </c>
      <c r="BM422" s="233">
        <v>0</v>
      </c>
      <c r="BN422" s="233">
        <v>0</v>
      </c>
      <c r="BO422" s="233">
        <v>0</v>
      </c>
      <c r="BP422" s="233">
        <v>0</v>
      </c>
      <c r="BQ422" s="233">
        <v>0</v>
      </c>
      <c r="BR422" s="233">
        <v>0</v>
      </c>
      <c r="BS422" s="233" t="s">
        <v>1676</v>
      </c>
      <c r="BT422" s="233">
        <v>0</v>
      </c>
      <c r="BU422" s="233">
        <v>0</v>
      </c>
      <c r="BV422" s="233">
        <v>0</v>
      </c>
      <c r="BW422" s="233">
        <v>0</v>
      </c>
      <c r="BX422" s="233">
        <v>0</v>
      </c>
      <c r="BY422" s="233">
        <v>0</v>
      </c>
      <c r="BZ422" s="233">
        <v>0</v>
      </c>
      <c r="CA422" s="233">
        <v>0</v>
      </c>
      <c r="CB422" s="343"/>
      <c r="CC422" s="343">
        <v>0</v>
      </c>
      <c r="CD422" s="346"/>
      <c r="CE422" s="253">
        <v>0</v>
      </c>
      <c r="CF422" s="233">
        <v>0</v>
      </c>
      <c r="CG422" s="233">
        <v>0</v>
      </c>
      <c r="CH422" s="233">
        <v>0</v>
      </c>
      <c r="CI422" s="234">
        <v>0</v>
      </c>
    </row>
    <row r="423" spans="1:87" s="145" customFormat="1" x14ac:dyDescent="0.2">
      <c r="A423" s="337" t="s">
        <v>427</v>
      </c>
      <c r="B423" s="334" t="s">
        <v>2071</v>
      </c>
      <c r="C423" s="232">
        <v>0</v>
      </c>
      <c r="D423" s="233">
        <v>12915</v>
      </c>
      <c r="E423" s="233">
        <v>4435</v>
      </c>
      <c r="F423" s="233">
        <v>6505</v>
      </c>
      <c r="G423" s="233">
        <v>5500</v>
      </c>
      <c r="H423" s="233">
        <v>10</v>
      </c>
      <c r="I423" s="233">
        <v>0</v>
      </c>
      <c r="J423" s="233" t="s">
        <v>1676</v>
      </c>
      <c r="K423" s="233">
        <v>365</v>
      </c>
      <c r="L423" s="233" t="s">
        <v>1676</v>
      </c>
      <c r="M423" s="233">
        <v>2470</v>
      </c>
      <c r="N423" s="233">
        <v>0</v>
      </c>
      <c r="O423" s="233">
        <v>0</v>
      </c>
      <c r="P423" s="233"/>
      <c r="Q423" s="233">
        <v>0</v>
      </c>
      <c r="R423" s="233">
        <v>3395</v>
      </c>
      <c r="S423" s="233">
        <v>6440</v>
      </c>
      <c r="T423" s="233">
        <v>2335</v>
      </c>
      <c r="U423" s="233">
        <v>2950</v>
      </c>
      <c r="V423" s="233">
        <v>14015</v>
      </c>
      <c r="W423" s="233">
        <v>1090</v>
      </c>
      <c r="X423" s="233">
        <v>375</v>
      </c>
      <c r="Y423" s="233">
        <v>0</v>
      </c>
      <c r="Z423" s="233">
        <v>23625</v>
      </c>
      <c r="AA423" s="233">
        <v>15595</v>
      </c>
      <c r="AB423" s="233">
        <v>1880</v>
      </c>
      <c r="AC423" s="233">
        <v>1285</v>
      </c>
      <c r="AD423" s="233">
        <v>0</v>
      </c>
      <c r="AE423" s="233">
        <v>0</v>
      </c>
      <c r="AF423" s="233" t="s">
        <v>1676</v>
      </c>
      <c r="AG423" s="233" t="s">
        <v>1676</v>
      </c>
      <c r="AH423" s="233">
        <v>0</v>
      </c>
      <c r="AI423" s="233">
        <v>2835</v>
      </c>
      <c r="AJ423" s="233">
        <v>0</v>
      </c>
      <c r="AK423" s="233">
        <v>7440</v>
      </c>
      <c r="AL423" s="233">
        <v>0</v>
      </c>
      <c r="AM423" s="233"/>
      <c r="AN423" s="233">
        <v>0</v>
      </c>
      <c r="AO423" s="233">
        <v>130</v>
      </c>
      <c r="AP423" s="233">
        <v>9640</v>
      </c>
      <c r="AQ423" s="233">
        <v>900</v>
      </c>
      <c r="AR423" s="233">
        <v>0</v>
      </c>
      <c r="AS423" s="233">
        <v>0</v>
      </c>
      <c r="AT423" s="233">
        <v>3400</v>
      </c>
      <c r="AU423" s="233">
        <v>2375</v>
      </c>
      <c r="AV423" s="233" t="s">
        <v>1676</v>
      </c>
      <c r="AW423" s="233">
        <v>8735</v>
      </c>
      <c r="AX423" s="233" t="s">
        <v>1676</v>
      </c>
      <c r="AY423" s="233">
        <v>805</v>
      </c>
      <c r="AZ423" s="233">
        <v>14230</v>
      </c>
      <c r="BA423" s="233">
        <v>110</v>
      </c>
      <c r="BB423" s="233">
        <v>4725</v>
      </c>
      <c r="BC423" s="233">
        <v>0</v>
      </c>
      <c r="BD423" s="233">
        <v>0</v>
      </c>
      <c r="BE423" s="233">
        <v>0</v>
      </c>
      <c r="BF423" s="233">
        <v>0</v>
      </c>
      <c r="BG423" s="233">
        <v>8965</v>
      </c>
      <c r="BH423" s="233">
        <v>3965</v>
      </c>
      <c r="BI423" s="233">
        <v>40</v>
      </c>
      <c r="BJ423" s="233">
        <v>0</v>
      </c>
      <c r="BK423" s="233">
        <v>0</v>
      </c>
      <c r="BL423" s="233">
        <v>0</v>
      </c>
      <c r="BM423" s="233">
        <v>0</v>
      </c>
      <c r="BN423" s="233">
        <v>0</v>
      </c>
      <c r="BO423" s="233">
        <v>0</v>
      </c>
      <c r="BP423" s="233">
        <v>60</v>
      </c>
      <c r="BQ423" s="233">
        <v>0</v>
      </c>
      <c r="BR423" s="233" t="s">
        <v>1676</v>
      </c>
      <c r="BS423" s="233">
        <v>570</v>
      </c>
      <c r="BT423" s="233">
        <v>0</v>
      </c>
      <c r="BU423" s="233">
        <v>0</v>
      </c>
      <c r="BV423" s="233">
        <v>0</v>
      </c>
      <c r="BW423" s="233">
        <v>525</v>
      </c>
      <c r="BX423" s="233" t="s">
        <v>1676</v>
      </c>
      <c r="BY423" s="233">
        <v>0</v>
      </c>
      <c r="BZ423" s="233">
        <v>45</v>
      </c>
      <c r="CA423" s="233">
        <v>0</v>
      </c>
      <c r="CB423" s="343"/>
      <c r="CC423" s="343">
        <v>0</v>
      </c>
      <c r="CD423" s="346"/>
      <c r="CE423" s="253">
        <v>0</v>
      </c>
      <c r="CF423" s="233">
        <v>0</v>
      </c>
      <c r="CG423" s="233">
        <v>0</v>
      </c>
      <c r="CH423" s="233">
        <v>40</v>
      </c>
      <c r="CI423" s="234">
        <v>170</v>
      </c>
    </row>
    <row r="424" spans="1:87" s="145" customFormat="1" x14ac:dyDescent="0.2">
      <c r="A424" s="337" t="s">
        <v>379</v>
      </c>
      <c r="B424" s="334" t="s">
        <v>2072</v>
      </c>
      <c r="C424" s="232">
        <v>0</v>
      </c>
      <c r="D424" s="233">
        <v>10785</v>
      </c>
      <c r="E424" s="233">
        <v>4280</v>
      </c>
      <c r="F424" s="233">
        <v>5410</v>
      </c>
      <c r="G424" s="233">
        <v>1070</v>
      </c>
      <c r="H424" s="233">
        <v>6515</v>
      </c>
      <c r="I424" s="233">
        <v>250</v>
      </c>
      <c r="J424" s="233">
        <v>0</v>
      </c>
      <c r="K424" s="233">
        <v>0</v>
      </c>
      <c r="L424" s="233">
        <v>0</v>
      </c>
      <c r="M424" s="233">
        <v>0</v>
      </c>
      <c r="N424" s="233">
        <v>0</v>
      </c>
      <c r="O424" s="233">
        <v>0</v>
      </c>
      <c r="P424" s="233"/>
      <c r="Q424" s="233">
        <v>0</v>
      </c>
      <c r="R424" s="233">
        <v>25</v>
      </c>
      <c r="S424" s="233">
        <v>17590</v>
      </c>
      <c r="T424" s="233" t="s">
        <v>1676</v>
      </c>
      <c r="U424" s="233">
        <v>0</v>
      </c>
      <c r="V424" s="233">
        <v>17685</v>
      </c>
      <c r="W424" s="233">
        <v>1355</v>
      </c>
      <c r="X424" s="233">
        <v>755</v>
      </c>
      <c r="Y424" s="233">
        <v>0</v>
      </c>
      <c r="Z424" s="233">
        <v>33680</v>
      </c>
      <c r="AA424" s="233">
        <v>22565</v>
      </c>
      <c r="AB424" s="233">
        <v>0</v>
      </c>
      <c r="AC424" s="233">
        <v>530</v>
      </c>
      <c r="AD424" s="233">
        <v>0</v>
      </c>
      <c r="AE424" s="233">
        <v>0</v>
      </c>
      <c r="AF424" s="233">
        <v>0</v>
      </c>
      <c r="AG424" s="233">
        <v>0</v>
      </c>
      <c r="AH424" s="233">
        <v>0</v>
      </c>
      <c r="AI424" s="233" t="s">
        <v>1676</v>
      </c>
      <c r="AJ424" s="233" t="s">
        <v>1676</v>
      </c>
      <c r="AK424" s="233">
        <v>5020</v>
      </c>
      <c r="AL424" s="233">
        <v>0</v>
      </c>
      <c r="AM424" s="233"/>
      <c r="AN424" s="233">
        <v>2965</v>
      </c>
      <c r="AO424" s="233">
        <v>10</v>
      </c>
      <c r="AP424" s="233">
        <v>4185</v>
      </c>
      <c r="AQ424" s="233">
        <v>0</v>
      </c>
      <c r="AR424" s="233">
        <v>0</v>
      </c>
      <c r="AS424" s="233">
        <v>0</v>
      </c>
      <c r="AT424" s="233">
        <v>0</v>
      </c>
      <c r="AU424" s="233">
        <v>0</v>
      </c>
      <c r="AV424" s="233">
        <v>0</v>
      </c>
      <c r="AW424" s="233" t="s">
        <v>1676</v>
      </c>
      <c r="AX424" s="233">
        <v>0</v>
      </c>
      <c r="AY424" s="233">
        <v>0</v>
      </c>
      <c r="AZ424" s="233">
        <v>9840</v>
      </c>
      <c r="BA424" s="233">
        <v>0</v>
      </c>
      <c r="BB424" s="233">
        <v>7580</v>
      </c>
      <c r="BC424" s="233">
        <v>0</v>
      </c>
      <c r="BD424" s="233">
        <v>0</v>
      </c>
      <c r="BE424" s="233">
        <v>0</v>
      </c>
      <c r="BF424" s="233">
        <v>0</v>
      </c>
      <c r="BG424" s="233">
        <v>12190</v>
      </c>
      <c r="BH424" s="233">
        <v>1980</v>
      </c>
      <c r="BI424" s="233">
        <v>45</v>
      </c>
      <c r="BJ424" s="233">
        <v>0</v>
      </c>
      <c r="BK424" s="233">
        <v>0</v>
      </c>
      <c r="BL424" s="233">
        <v>0</v>
      </c>
      <c r="BM424" s="233">
        <v>0</v>
      </c>
      <c r="BN424" s="233">
        <v>0</v>
      </c>
      <c r="BO424" s="233">
        <v>0</v>
      </c>
      <c r="BP424" s="233">
        <v>0</v>
      </c>
      <c r="BQ424" s="233">
        <v>0</v>
      </c>
      <c r="BR424" s="233" t="s">
        <v>1676</v>
      </c>
      <c r="BS424" s="233">
        <v>525</v>
      </c>
      <c r="BT424" s="233">
        <v>0</v>
      </c>
      <c r="BU424" s="233">
        <v>0</v>
      </c>
      <c r="BV424" s="233">
        <v>0</v>
      </c>
      <c r="BW424" s="233">
        <v>0</v>
      </c>
      <c r="BX424" s="233">
        <v>0</v>
      </c>
      <c r="BY424" s="233">
        <v>0</v>
      </c>
      <c r="BZ424" s="233">
        <v>0</v>
      </c>
      <c r="CA424" s="233">
        <v>0</v>
      </c>
      <c r="CB424" s="343"/>
      <c r="CC424" s="343">
        <v>0</v>
      </c>
      <c r="CD424" s="346"/>
      <c r="CE424" s="253">
        <v>0</v>
      </c>
      <c r="CF424" s="233">
        <v>0</v>
      </c>
      <c r="CG424" s="233">
        <v>0</v>
      </c>
      <c r="CH424" s="233">
        <v>20</v>
      </c>
      <c r="CI424" s="234" t="s">
        <v>1676</v>
      </c>
    </row>
    <row r="425" spans="1:87" s="145" customFormat="1" x14ac:dyDescent="0.2">
      <c r="A425" s="337" t="s">
        <v>589</v>
      </c>
      <c r="B425" s="334" t="s">
        <v>2073</v>
      </c>
      <c r="C425" s="232">
        <v>0</v>
      </c>
      <c r="D425" s="233">
        <v>1065</v>
      </c>
      <c r="E425" s="233">
        <v>280</v>
      </c>
      <c r="F425" s="233">
        <v>1435</v>
      </c>
      <c r="G425" s="233">
        <v>90</v>
      </c>
      <c r="H425" s="233">
        <v>640</v>
      </c>
      <c r="I425" s="233">
        <v>0</v>
      </c>
      <c r="J425" s="233">
        <v>0</v>
      </c>
      <c r="K425" s="233">
        <v>0</v>
      </c>
      <c r="L425" s="233">
        <v>0</v>
      </c>
      <c r="M425" s="233">
        <v>0</v>
      </c>
      <c r="N425" s="233">
        <v>0</v>
      </c>
      <c r="O425" s="233">
        <v>0</v>
      </c>
      <c r="P425" s="233"/>
      <c r="Q425" s="233">
        <v>0</v>
      </c>
      <c r="R425" s="233">
        <v>0</v>
      </c>
      <c r="S425" s="233">
        <v>0</v>
      </c>
      <c r="T425" s="233">
        <v>0</v>
      </c>
      <c r="U425" s="233">
        <v>0</v>
      </c>
      <c r="V425" s="233">
        <v>0</v>
      </c>
      <c r="W425" s="233">
        <v>1560</v>
      </c>
      <c r="X425" s="233">
        <v>0</v>
      </c>
      <c r="Y425" s="233">
        <v>0</v>
      </c>
      <c r="Z425" s="233">
        <v>0</v>
      </c>
      <c r="AA425" s="233">
        <v>260</v>
      </c>
      <c r="AB425" s="233">
        <v>0</v>
      </c>
      <c r="AC425" s="233">
        <v>0</v>
      </c>
      <c r="AD425" s="233">
        <v>0</v>
      </c>
      <c r="AE425" s="233">
        <v>0</v>
      </c>
      <c r="AF425" s="233">
        <v>0</v>
      </c>
      <c r="AG425" s="233">
        <v>0</v>
      </c>
      <c r="AH425" s="233">
        <v>0</v>
      </c>
      <c r="AI425" s="233">
        <v>0</v>
      </c>
      <c r="AJ425" s="233">
        <v>0</v>
      </c>
      <c r="AK425" s="233">
        <v>0</v>
      </c>
      <c r="AL425" s="233">
        <v>0</v>
      </c>
      <c r="AM425" s="233"/>
      <c r="AN425" s="233">
        <v>0</v>
      </c>
      <c r="AO425" s="233">
        <v>25</v>
      </c>
      <c r="AP425" s="233">
        <v>0</v>
      </c>
      <c r="AQ425" s="233">
        <v>0</v>
      </c>
      <c r="AR425" s="233">
        <v>0</v>
      </c>
      <c r="AS425" s="233">
        <v>0</v>
      </c>
      <c r="AT425" s="233">
        <v>0</v>
      </c>
      <c r="AU425" s="233">
        <v>0</v>
      </c>
      <c r="AV425" s="233">
        <v>0</v>
      </c>
      <c r="AW425" s="233">
        <v>0</v>
      </c>
      <c r="AX425" s="233">
        <v>0</v>
      </c>
      <c r="AY425" s="233">
        <v>0</v>
      </c>
      <c r="AZ425" s="233">
        <v>0</v>
      </c>
      <c r="BA425" s="233">
        <v>0</v>
      </c>
      <c r="BB425" s="233">
        <v>0</v>
      </c>
      <c r="BC425" s="233">
        <v>0</v>
      </c>
      <c r="BD425" s="233">
        <v>0</v>
      </c>
      <c r="BE425" s="233">
        <v>0</v>
      </c>
      <c r="BF425" s="233">
        <v>0</v>
      </c>
      <c r="BG425" s="233">
        <v>0</v>
      </c>
      <c r="BH425" s="233">
        <v>230</v>
      </c>
      <c r="BI425" s="233">
        <v>0</v>
      </c>
      <c r="BJ425" s="233" t="s">
        <v>1676</v>
      </c>
      <c r="BK425" s="233">
        <v>0</v>
      </c>
      <c r="BL425" s="233">
        <v>0</v>
      </c>
      <c r="BM425" s="233">
        <v>0</v>
      </c>
      <c r="BN425" s="233">
        <v>0</v>
      </c>
      <c r="BO425" s="233">
        <v>0</v>
      </c>
      <c r="BP425" s="233">
        <v>0</v>
      </c>
      <c r="BQ425" s="233">
        <v>0</v>
      </c>
      <c r="BR425" s="233">
        <v>0</v>
      </c>
      <c r="BS425" s="233">
        <v>180</v>
      </c>
      <c r="BT425" s="233">
        <v>0</v>
      </c>
      <c r="BU425" s="233">
        <v>0</v>
      </c>
      <c r="BV425" s="233">
        <v>0</v>
      </c>
      <c r="BW425" s="233">
        <v>0</v>
      </c>
      <c r="BX425" s="233">
        <v>0</v>
      </c>
      <c r="BY425" s="233">
        <v>0</v>
      </c>
      <c r="BZ425" s="233">
        <v>0</v>
      </c>
      <c r="CA425" s="233">
        <v>0</v>
      </c>
      <c r="CB425" s="343"/>
      <c r="CC425" s="343">
        <v>0</v>
      </c>
      <c r="CD425" s="346"/>
      <c r="CE425" s="253">
        <v>0</v>
      </c>
      <c r="CF425" s="233">
        <v>0</v>
      </c>
      <c r="CG425" s="233">
        <v>0</v>
      </c>
      <c r="CH425" s="233">
        <v>0</v>
      </c>
      <c r="CI425" s="234">
        <v>85</v>
      </c>
    </row>
    <row r="426" spans="1:87" s="145" customFormat="1" x14ac:dyDescent="0.2">
      <c r="A426" s="337" t="s">
        <v>1540</v>
      </c>
      <c r="B426" s="334" t="s">
        <v>2074</v>
      </c>
      <c r="C426" s="232">
        <v>0</v>
      </c>
      <c r="D426" s="233">
        <v>0</v>
      </c>
      <c r="E426" s="233">
        <v>0</v>
      </c>
      <c r="F426" s="233">
        <v>0</v>
      </c>
      <c r="G426" s="233">
        <v>0</v>
      </c>
      <c r="H426" s="233">
        <v>0</v>
      </c>
      <c r="I426" s="233">
        <v>0</v>
      </c>
      <c r="J426" s="233">
        <v>0</v>
      </c>
      <c r="K426" s="233">
        <v>0</v>
      </c>
      <c r="L426" s="233">
        <v>0</v>
      </c>
      <c r="M426" s="233">
        <v>0</v>
      </c>
      <c r="N426" s="233">
        <v>0</v>
      </c>
      <c r="O426" s="233">
        <v>0</v>
      </c>
      <c r="P426" s="233"/>
      <c r="Q426" s="233">
        <v>0</v>
      </c>
      <c r="R426" s="233">
        <v>0</v>
      </c>
      <c r="S426" s="233">
        <v>0</v>
      </c>
      <c r="T426" s="233">
        <v>0</v>
      </c>
      <c r="U426" s="233">
        <v>0</v>
      </c>
      <c r="V426" s="233">
        <v>0</v>
      </c>
      <c r="W426" s="233">
        <v>0</v>
      </c>
      <c r="X426" s="233">
        <v>0</v>
      </c>
      <c r="Y426" s="233">
        <v>0</v>
      </c>
      <c r="Z426" s="233">
        <v>0</v>
      </c>
      <c r="AA426" s="233">
        <v>0</v>
      </c>
      <c r="AB426" s="233">
        <v>0</v>
      </c>
      <c r="AC426" s="233">
        <v>0</v>
      </c>
      <c r="AD426" s="233">
        <v>0</v>
      </c>
      <c r="AE426" s="233">
        <v>0</v>
      </c>
      <c r="AF426" s="233">
        <v>0</v>
      </c>
      <c r="AG426" s="233">
        <v>0</v>
      </c>
      <c r="AH426" s="233">
        <v>0</v>
      </c>
      <c r="AI426" s="233">
        <v>0</v>
      </c>
      <c r="AJ426" s="233">
        <v>0</v>
      </c>
      <c r="AK426" s="233">
        <v>0</v>
      </c>
      <c r="AL426" s="233">
        <v>0</v>
      </c>
      <c r="AM426" s="233"/>
      <c r="AN426" s="233">
        <v>0</v>
      </c>
      <c r="AO426" s="233">
        <v>0</v>
      </c>
      <c r="AP426" s="233">
        <v>0</v>
      </c>
      <c r="AQ426" s="233">
        <v>0</v>
      </c>
      <c r="AR426" s="233">
        <v>0</v>
      </c>
      <c r="AS426" s="233">
        <v>0</v>
      </c>
      <c r="AT426" s="233">
        <v>0</v>
      </c>
      <c r="AU426" s="233">
        <v>0</v>
      </c>
      <c r="AV426" s="233">
        <v>0</v>
      </c>
      <c r="AW426" s="233">
        <v>0</v>
      </c>
      <c r="AX426" s="233">
        <v>0</v>
      </c>
      <c r="AY426" s="233">
        <v>0</v>
      </c>
      <c r="AZ426" s="233">
        <v>0</v>
      </c>
      <c r="BA426" s="233">
        <v>0</v>
      </c>
      <c r="BB426" s="233">
        <v>0</v>
      </c>
      <c r="BC426" s="233">
        <v>0</v>
      </c>
      <c r="BD426" s="233">
        <v>0</v>
      </c>
      <c r="BE426" s="233">
        <v>0</v>
      </c>
      <c r="BF426" s="233">
        <v>0</v>
      </c>
      <c r="BG426" s="233">
        <v>0</v>
      </c>
      <c r="BH426" s="233">
        <v>0</v>
      </c>
      <c r="BI426" s="233">
        <v>0</v>
      </c>
      <c r="BJ426" s="233">
        <v>300</v>
      </c>
      <c r="BK426" s="233">
        <v>0</v>
      </c>
      <c r="BL426" s="233">
        <v>0</v>
      </c>
      <c r="BM426" s="233">
        <v>0</v>
      </c>
      <c r="BN426" s="233">
        <v>0</v>
      </c>
      <c r="BO426" s="233">
        <v>0</v>
      </c>
      <c r="BP426" s="233">
        <v>0</v>
      </c>
      <c r="BQ426" s="233">
        <v>0</v>
      </c>
      <c r="BR426" s="233">
        <v>0</v>
      </c>
      <c r="BS426" s="233">
        <v>0</v>
      </c>
      <c r="BT426" s="233">
        <v>0</v>
      </c>
      <c r="BU426" s="233">
        <v>0</v>
      </c>
      <c r="BV426" s="233">
        <v>0</v>
      </c>
      <c r="BW426" s="233">
        <v>0</v>
      </c>
      <c r="BX426" s="233">
        <v>0</v>
      </c>
      <c r="BY426" s="233">
        <v>0</v>
      </c>
      <c r="BZ426" s="233">
        <v>0</v>
      </c>
      <c r="CA426" s="233">
        <v>0</v>
      </c>
      <c r="CB426" s="343"/>
      <c r="CC426" s="343">
        <v>0</v>
      </c>
      <c r="CD426" s="346"/>
      <c r="CE426" s="253">
        <v>0</v>
      </c>
      <c r="CF426" s="233">
        <v>0</v>
      </c>
      <c r="CG426" s="233">
        <v>0</v>
      </c>
      <c r="CH426" s="233">
        <v>0</v>
      </c>
      <c r="CI426" s="234">
        <v>0</v>
      </c>
    </row>
    <row r="427" spans="1:87" s="145" customFormat="1" x14ac:dyDescent="0.2">
      <c r="A427" s="337" t="s">
        <v>559</v>
      </c>
      <c r="B427" s="334" t="s">
        <v>2075</v>
      </c>
      <c r="C427" s="232">
        <v>0</v>
      </c>
      <c r="D427" s="233">
        <v>600</v>
      </c>
      <c r="E427" s="233">
        <v>295</v>
      </c>
      <c r="F427" s="233">
        <v>545</v>
      </c>
      <c r="G427" s="233">
        <v>0</v>
      </c>
      <c r="H427" s="233">
        <v>3470</v>
      </c>
      <c r="I427" s="233">
        <v>0</v>
      </c>
      <c r="J427" s="233">
        <v>0</v>
      </c>
      <c r="K427" s="233">
        <v>0</v>
      </c>
      <c r="L427" s="233">
        <v>0</v>
      </c>
      <c r="M427" s="233">
        <v>0</v>
      </c>
      <c r="N427" s="233">
        <v>0</v>
      </c>
      <c r="O427" s="233">
        <v>0</v>
      </c>
      <c r="P427" s="233"/>
      <c r="Q427" s="233">
        <v>0</v>
      </c>
      <c r="R427" s="233">
        <v>0</v>
      </c>
      <c r="S427" s="233">
        <v>0</v>
      </c>
      <c r="T427" s="233">
        <v>0</v>
      </c>
      <c r="U427" s="233">
        <v>0</v>
      </c>
      <c r="V427" s="233">
        <v>0</v>
      </c>
      <c r="W427" s="233">
        <v>0</v>
      </c>
      <c r="X427" s="233">
        <v>0</v>
      </c>
      <c r="Y427" s="233">
        <v>0</v>
      </c>
      <c r="Z427" s="233">
        <v>0</v>
      </c>
      <c r="AA427" s="233">
        <v>6115</v>
      </c>
      <c r="AB427" s="233">
        <v>0</v>
      </c>
      <c r="AC427" s="233">
        <v>0</v>
      </c>
      <c r="AD427" s="233">
        <v>0</v>
      </c>
      <c r="AE427" s="233">
        <v>0</v>
      </c>
      <c r="AF427" s="233">
        <v>0</v>
      </c>
      <c r="AG427" s="233">
        <v>0</v>
      </c>
      <c r="AH427" s="233">
        <v>0</v>
      </c>
      <c r="AI427" s="233">
        <v>0</v>
      </c>
      <c r="AJ427" s="233">
        <v>0</v>
      </c>
      <c r="AK427" s="233">
        <v>0</v>
      </c>
      <c r="AL427" s="233">
        <v>0</v>
      </c>
      <c r="AM427" s="233"/>
      <c r="AN427" s="233">
        <v>0</v>
      </c>
      <c r="AO427" s="233" t="s">
        <v>1676</v>
      </c>
      <c r="AP427" s="233">
        <v>0</v>
      </c>
      <c r="AQ427" s="233">
        <v>0</v>
      </c>
      <c r="AR427" s="233">
        <v>0</v>
      </c>
      <c r="AS427" s="233">
        <v>0</v>
      </c>
      <c r="AT427" s="233">
        <v>0</v>
      </c>
      <c r="AU427" s="233">
        <v>0</v>
      </c>
      <c r="AV427" s="233">
        <v>0</v>
      </c>
      <c r="AW427" s="233">
        <v>0</v>
      </c>
      <c r="AX427" s="233">
        <v>0</v>
      </c>
      <c r="AY427" s="233">
        <v>0</v>
      </c>
      <c r="AZ427" s="233">
        <v>0</v>
      </c>
      <c r="BA427" s="233">
        <v>0</v>
      </c>
      <c r="BB427" s="233">
        <v>0</v>
      </c>
      <c r="BC427" s="233">
        <v>0</v>
      </c>
      <c r="BD427" s="233">
        <v>0</v>
      </c>
      <c r="BE427" s="233">
        <v>0</v>
      </c>
      <c r="BF427" s="233">
        <v>0</v>
      </c>
      <c r="BG427" s="233">
        <v>0</v>
      </c>
      <c r="BH427" s="233">
        <v>0</v>
      </c>
      <c r="BI427" s="233">
        <v>0</v>
      </c>
      <c r="BJ427" s="233">
        <v>0</v>
      </c>
      <c r="BK427" s="233">
        <v>0</v>
      </c>
      <c r="BL427" s="233">
        <v>0</v>
      </c>
      <c r="BM427" s="233">
        <v>0</v>
      </c>
      <c r="BN427" s="233">
        <v>0</v>
      </c>
      <c r="BO427" s="233">
        <v>0</v>
      </c>
      <c r="BP427" s="233">
        <v>0</v>
      </c>
      <c r="BQ427" s="233">
        <v>0</v>
      </c>
      <c r="BR427" s="233">
        <v>0</v>
      </c>
      <c r="BS427" s="233">
        <v>0</v>
      </c>
      <c r="BT427" s="233">
        <v>0</v>
      </c>
      <c r="BU427" s="233">
        <v>0</v>
      </c>
      <c r="BV427" s="233">
        <v>0</v>
      </c>
      <c r="BW427" s="233">
        <v>0</v>
      </c>
      <c r="BX427" s="233">
        <v>0</v>
      </c>
      <c r="BY427" s="233">
        <v>0</v>
      </c>
      <c r="BZ427" s="233">
        <v>0</v>
      </c>
      <c r="CA427" s="233">
        <v>0</v>
      </c>
      <c r="CB427" s="343"/>
      <c r="CC427" s="343">
        <v>0</v>
      </c>
      <c r="CD427" s="346"/>
      <c r="CE427" s="253">
        <v>0</v>
      </c>
      <c r="CF427" s="233">
        <v>0</v>
      </c>
      <c r="CG427" s="233">
        <v>0</v>
      </c>
      <c r="CH427" s="233">
        <v>0</v>
      </c>
      <c r="CI427" s="234">
        <v>0</v>
      </c>
    </row>
    <row r="428" spans="1:87" s="145" customFormat="1" x14ac:dyDescent="0.2">
      <c r="A428" s="337" t="s">
        <v>227</v>
      </c>
      <c r="B428" s="334" t="s">
        <v>2076</v>
      </c>
      <c r="C428" s="232">
        <v>0</v>
      </c>
      <c r="D428" s="233">
        <v>13080</v>
      </c>
      <c r="E428" s="233">
        <v>6955</v>
      </c>
      <c r="F428" s="233">
        <v>7520</v>
      </c>
      <c r="G428" s="233">
        <v>1740</v>
      </c>
      <c r="H428" s="233">
        <v>4885</v>
      </c>
      <c r="I428" s="233">
        <v>1105</v>
      </c>
      <c r="J428" s="233">
        <v>0</v>
      </c>
      <c r="K428" s="233">
        <v>0</v>
      </c>
      <c r="L428" s="233">
        <v>0</v>
      </c>
      <c r="M428" s="233">
        <v>0</v>
      </c>
      <c r="N428" s="233">
        <v>0</v>
      </c>
      <c r="O428" s="233">
        <v>0</v>
      </c>
      <c r="P428" s="233"/>
      <c r="Q428" s="233">
        <v>0</v>
      </c>
      <c r="R428" s="233">
        <v>0</v>
      </c>
      <c r="S428" s="233">
        <v>0</v>
      </c>
      <c r="T428" s="233">
        <v>0</v>
      </c>
      <c r="U428" s="233">
        <v>55</v>
      </c>
      <c r="V428" s="233">
        <v>1285</v>
      </c>
      <c r="W428" s="233">
        <v>505</v>
      </c>
      <c r="X428" s="233">
        <v>685</v>
      </c>
      <c r="Y428" s="233">
        <v>0</v>
      </c>
      <c r="Z428" s="233">
        <v>27560</v>
      </c>
      <c r="AA428" s="233">
        <v>0</v>
      </c>
      <c r="AB428" s="233">
        <v>0</v>
      </c>
      <c r="AC428" s="233">
        <v>2445</v>
      </c>
      <c r="AD428" s="233">
        <v>0</v>
      </c>
      <c r="AE428" s="233">
        <v>0</v>
      </c>
      <c r="AF428" s="233">
        <v>0</v>
      </c>
      <c r="AG428" s="233">
        <v>0</v>
      </c>
      <c r="AH428" s="233">
        <v>0</v>
      </c>
      <c r="AI428" s="233">
        <v>95</v>
      </c>
      <c r="AJ428" s="233">
        <v>0</v>
      </c>
      <c r="AK428" s="233">
        <v>2180</v>
      </c>
      <c r="AL428" s="233">
        <v>0</v>
      </c>
      <c r="AM428" s="233"/>
      <c r="AN428" s="233">
        <v>0</v>
      </c>
      <c r="AO428" s="233">
        <v>0</v>
      </c>
      <c r="AP428" s="233">
        <v>0</v>
      </c>
      <c r="AQ428" s="233">
        <v>0</v>
      </c>
      <c r="AR428" s="233">
        <v>0</v>
      </c>
      <c r="AS428" s="233">
        <v>0</v>
      </c>
      <c r="AT428" s="233">
        <v>0</v>
      </c>
      <c r="AU428" s="233">
        <v>0</v>
      </c>
      <c r="AV428" s="233">
        <v>0</v>
      </c>
      <c r="AW428" s="233">
        <v>0</v>
      </c>
      <c r="AX428" s="233">
        <v>0</v>
      </c>
      <c r="AY428" s="233">
        <v>895</v>
      </c>
      <c r="AZ428" s="233">
        <v>11225</v>
      </c>
      <c r="BA428" s="233">
        <v>0</v>
      </c>
      <c r="BB428" s="233">
        <v>8135</v>
      </c>
      <c r="BC428" s="233">
        <v>0</v>
      </c>
      <c r="BD428" s="233">
        <v>0</v>
      </c>
      <c r="BE428" s="233">
        <v>0</v>
      </c>
      <c r="BF428" s="233">
        <v>0</v>
      </c>
      <c r="BG428" s="233">
        <v>3680</v>
      </c>
      <c r="BH428" s="233">
        <v>4760</v>
      </c>
      <c r="BI428" s="233">
        <v>715</v>
      </c>
      <c r="BJ428" s="233">
        <v>210</v>
      </c>
      <c r="BK428" s="233">
        <v>0</v>
      </c>
      <c r="BL428" s="233">
        <v>0</v>
      </c>
      <c r="BM428" s="233">
        <v>0</v>
      </c>
      <c r="BN428" s="233">
        <v>0</v>
      </c>
      <c r="BO428" s="233">
        <v>0</v>
      </c>
      <c r="BP428" s="233">
        <v>0</v>
      </c>
      <c r="BQ428" s="233">
        <v>0</v>
      </c>
      <c r="BR428" s="233">
        <v>0</v>
      </c>
      <c r="BS428" s="233">
        <v>0</v>
      </c>
      <c r="BT428" s="233">
        <v>0</v>
      </c>
      <c r="BU428" s="233">
        <v>0</v>
      </c>
      <c r="BV428" s="233">
        <v>0</v>
      </c>
      <c r="BW428" s="233">
        <v>0</v>
      </c>
      <c r="BX428" s="233">
        <v>0</v>
      </c>
      <c r="BY428" s="233">
        <v>0</v>
      </c>
      <c r="BZ428" s="233">
        <v>0</v>
      </c>
      <c r="CA428" s="233">
        <v>0</v>
      </c>
      <c r="CB428" s="343"/>
      <c r="CC428" s="343">
        <v>0</v>
      </c>
      <c r="CD428" s="346"/>
      <c r="CE428" s="253">
        <v>0</v>
      </c>
      <c r="CF428" s="233">
        <v>0</v>
      </c>
      <c r="CG428" s="233">
        <v>0</v>
      </c>
      <c r="CH428" s="233">
        <v>0</v>
      </c>
      <c r="CI428" s="234">
        <v>0</v>
      </c>
    </row>
    <row r="429" spans="1:87" s="145" customFormat="1" x14ac:dyDescent="0.2">
      <c r="A429" s="337" t="s">
        <v>254</v>
      </c>
      <c r="B429" s="334" t="s">
        <v>2077</v>
      </c>
      <c r="C429" s="232" t="s">
        <v>1676</v>
      </c>
      <c r="D429" s="233">
        <v>0</v>
      </c>
      <c r="E429" s="233">
        <v>0</v>
      </c>
      <c r="F429" s="233">
        <v>0</v>
      </c>
      <c r="G429" s="233">
        <v>0</v>
      </c>
      <c r="H429" s="233">
        <v>0</v>
      </c>
      <c r="I429" s="233">
        <v>0</v>
      </c>
      <c r="J429" s="233">
        <v>0</v>
      </c>
      <c r="K429" s="233">
        <v>0</v>
      </c>
      <c r="L429" s="233">
        <v>0</v>
      </c>
      <c r="M429" s="233">
        <v>0</v>
      </c>
      <c r="N429" s="233">
        <v>0</v>
      </c>
      <c r="O429" s="233">
        <v>0</v>
      </c>
      <c r="P429" s="233"/>
      <c r="Q429" s="233">
        <v>0</v>
      </c>
      <c r="R429" s="233">
        <v>0</v>
      </c>
      <c r="S429" s="233">
        <v>0</v>
      </c>
      <c r="T429" s="233">
        <v>0</v>
      </c>
      <c r="U429" s="233">
        <v>0</v>
      </c>
      <c r="V429" s="233">
        <v>0</v>
      </c>
      <c r="W429" s="233">
        <v>0</v>
      </c>
      <c r="X429" s="233">
        <v>0</v>
      </c>
      <c r="Y429" s="233">
        <v>0</v>
      </c>
      <c r="Z429" s="233">
        <v>50</v>
      </c>
      <c r="AA429" s="233">
        <v>0</v>
      </c>
      <c r="AB429" s="233">
        <v>0</v>
      </c>
      <c r="AC429" s="233">
        <v>0</v>
      </c>
      <c r="AD429" s="233">
        <v>0</v>
      </c>
      <c r="AE429" s="233">
        <v>0</v>
      </c>
      <c r="AF429" s="233">
        <v>0</v>
      </c>
      <c r="AG429" s="233">
        <v>0</v>
      </c>
      <c r="AH429" s="233">
        <v>0</v>
      </c>
      <c r="AI429" s="233">
        <v>0</v>
      </c>
      <c r="AJ429" s="233">
        <v>0</v>
      </c>
      <c r="AK429" s="233">
        <v>0</v>
      </c>
      <c r="AL429" s="233">
        <v>0</v>
      </c>
      <c r="AM429" s="233"/>
      <c r="AN429" s="233">
        <v>0</v>
      </c>
      <c r="AO429" s="233">
        <v>0</v>
      </c>
      <c r="AP429" s="233">
        <v>0</v>
      </c>
      <c r="AQ429" s="233">
        <v>0</v>
      </c>
      <c r="AR429" s="233">
        <v>0</v>
      </c>
      <c r="AS429" s="233">
        <v>0</v>
      </c>
      <c r="AT429" s="233">
        <v>0</v>
      </c>
      <c r="AU429" s="233">
        <v>0</v>
      </c>
      <c r="AV429" s="233">
        <v>0</v>
      </c>
      <c r="AW429" s="233">
        <v>0</v>
      </c>
      <c r="AX429" s="233">
        <v>0</v>
      </c>
      <c r="AY429" s="233">
        <v>0</v>
      </c>
      <c r="AZ429" s="233">
        <v>0</v>
      </c>
      <c r="BA429" s="233">
        <v>0</v>
      </c>
      <c r="BB429" s="233">
        <v>0</v>
      </c>
      <c r="BC429" s="233">
        <v>0</v>
      </c>
      <c r="BD429" s="233">
        <v>0</v>
      </c>
      <c r="BE429" s="233">
        <v>0</v>
      </c>
      <c r="BF429" s="233">
        <v>0</v>
      </c>
      <c r="BG429" s="233">
        <v>0</v>
      </c>
      <c r="BH429" s="233">
        <v>0</v>
      </c>
      <c r="BI429" s="233">
        <v>0</v>
      </c>
      <c r="BJ429" s="233">
        <v>0</v>
      </c>
      <c r="BK429" s="233">
        <v>0</v>
      </c>
      <c r="BL429" s="233">
        <v>980</v>
      </c>
      <c r="BM429" s="233">
        <v>1410</v>
      </c>
      <c r="BN429" s="233" t="s">
        <v>1676</v>
      </c>
      <c r="BO429" s="233">
        <v>0</v>
      </c>
      <c r="BP429" s="233">
        <v>0</v>
      </c>
      <c r="BQ429" s="233">
        <v>285</v>
      </c>
      <c r="BR429" s="233">
        <v>0</v>
      </c>
      <c r="BS429" s="233">
        <v>0</v>
      </c>
      <c r="BT429" s="233">
        <v>0</v>
      </c>
      <c r="BU429" s="233">
        <v>0</v>
      </c>
      <c r="BV429" s="233">
        <v>0</v>
      </c>
      <c r="BW429" s="233">
        <v>0</v>
      </c>
      <c r="BX429" s="233">
        <v>0</v>
      </c>
      <c r="BY429" s="233">
        <v>0</v>
      </c>
      <c r="BZ429" s="233">
        <v>0</v>
      </c>
      <c r="CA429" s="233">
        <v>0</v>
      </c>
      <c r="CB429" s="343"/>
      <c r="CC429" s="343">
        <v>0</v>
      </c>
      <c r="CD429" s="346"/>
      <c r="CE429" s="253">
        <v>0</v>
      </c>
      <c r="CF429" s="233">
        <v>0</v>
      </c>
      <c r="CG429" s="233">
        <v>0</v>
      </c>
      <c r="CH429" s="233">
        <v>0</v>
      </c>
      <c r="CI429" s="234">
        <v>0</v>
      </c>
    </row>
    <row r="430" spans="1:87" s="145" customFormat="1" x14ac:dyDescent="0.2">
      <c r="A430" s="337" t="s">
        <v>205</v>
      </c>
      <c r="B430" s="334" t="s">
        <v>2078</v>
      </c>
      <c r="C430" s="232">
        <v>0</v>
      </c>
      <c r="D430" s="233">
        <v>20435</v>
      </c>
      <c r="E430" s="233">
        <v>5780</v>
      </c>
      <c r="F430" s="233">
        <v>7195</v>
      </c>
      <c r="G430" s="233">
        <v>3015</v>
      </c>
      <c r="H430" s="233">
        <v>7380</v>
      </c>
      <c r="I430" s="233">
        <v>110</v>
      </c>
      <c r="J430" s="233">
        <v>0</v>
      </c>
      <c r="K430" s="233">
        <v>430</v>
      </c>
      <c r="L430" s="233">
        <v>0</v>
      </c>
      <c r="M430" s="233">
        <v>365</v>
      </c>
      <c r="N430" s="233">
        <v>0</v>
      </c>
      <c r="O430" s="233">
        <v>0</v>
      </c>
      <c r="P430" s="233"/>
      <c r="Q430" s="233">
        <v>0</v>
      </c>
      <c r="R430" s="233">
        <v>0</v>
      </c>
      <c r="S430" s="233" t="s">
        <v>1676</v>
      </c>
      <c r="T430" s="233" t="s">
        <v>1676</v>
      </c>
      <c r="U430" s="233" t="s">
        <v>1676</v>
      </c>
      <c r="V430" s="233">
        <v>3960</v>
      </c>
      <c r="W430" s="233">
        <v>1195</v>
      </c>
      <c r="X430" s="233">
        <v>1200</v>
      </c>
      <c r="Y430" s="233">
        <v>0</v>
      </c>
      <c r="Z430" s="233">
        <v>36175</v>
      </c>
      <c r="AA430" s="233">
        <v>11095</v>
      </c>
      <c r="AB430" s="233">
        <v>1470</v>
      </c>
      <c r="AC430" s="233">
        <v>960</v>
      </c>
      <c r="AD430" s="233">
        <v>0</v>
      </c>
      <c r="AE430" s="233">
        <v>0</v>
      </c>
      <c r="AF430" s="233">
        <v>0</v>
      </c>
      <c r="AG430" s="233">
        <v>0</v>
      </c>
      <c r="AH430" s="233">
        <v>0</v>
      </c>
      <c r="AI430" s="233">
        <v>0</v>
      </c>
      <c r="AJ430" s="233">
        <v>0</v>
      </c>
      <c r="AK430" s="233">
        <v>5780</v>
      </c>
      <c r="AL430" s="233">
        <v>0</v>
      </c>
      <c r="AM430" s="233"/>
      <c r="AN430" s="233">
        <v>655</v>
      </c>
      <c r="AO430" s="233">
        <v>470</v>
      </c>
      <c r="AP430" s="233">
        <v>9640</v>
      </c>
      <c r="AQ430" s="233">
        <v>0</v>
      </c>
      <c r="AR430" s="233">
        <v>0</v>
      </c>
      <c r="AS430" s="233" t="s">
        <v>1676</v>
      </c>
      <c r="AT430" s="233">
        <v>0</v>
      </c>
      <c r="AU430" s="233">
        <v>0</v>
      </c>
      <c r="AV430" s="233">
        <v>0</v>
      </c>
      <c r="AW430" s="233">
        <v>10</v>
      </c>
      <c r="AX430" s="233">
        <v>0</v>
      </c>
      <c r="AY430" s="233">
        <v>45</v>
      </c>
      <c r="AZ430" s="233">
        <v>6015</v>
      </c>
      <c r="BA430" s="233">
        <v>0</v>
      </c>
      <c r="BB430" s="233">
        <v>12655</v>
      </c>
      <c r="BC430" s="233">
        <v>260</v>
      </c>
      <c r="BD430" s="233">
        <v>0</v>
      </c>
      <c r="BE430" s="233">
        <v>0</v>
      </c>
      <c r="BF430" s="233">
        <v>0</v>
      </c>
      <c r="BG430" s="233">
        <v>2945</v>
      </c>
      <c r="BH430" s="233">
        <v>6340</v>
      </c>
      <c r="BI430" s="233">
        <v>10195</v>
      </c>
      <c r="BJ430" s="233">
        <v>0</v>
      </c>
      <c r="BK430" s="233">
        <v>0</v>
      </c>
      <c r="BL430" s="233">
        <v>0</v>
      </c>
      <c r="BM430" s="233" t="s">
        <v>1676</v>
      </c>
      <c r="BN430" s="233">
        <v>0</v>
      </c>
      <c r="BO430" s="233">
        <v>0</v>
      </c>
      <c r="BP430" s="233" t="s">
        <v>1676</v>
      </c>
      <c r="BQ430" s="233" t="s">
        <v>1676</v>
      </c>
      <c r="BR430" s="233">
        <v>90</v>
      </c>
      <c r="BS430" s="233">
        <v>500</v>
      </c>
      <c r="BT430" s="233">
        <v>0</v>
      </c>
      <c r="BU430" s="233">
        <v>0</v>
      </c>
      <c r="BV430" s="233">
        <v>0</v>
      </c>
      <c r="BW430" s="233">
        <v>0</v>
      </c>
      <c r="BX430" s="233">
        <v>0</v>
      </c>
      <c r="BY430" s="233">
        <v>0</v>
      </c>
      <c r="BZ430" s="233">
        <v>0</v>
      </c>
      <c r="CA430" s="233">
        <v>0</v>
      </c>
      <c r="CB430" s="343"/>
      <c r="CC430" s="343" t="s">
        <v>1676</v>
      </c>
      <c r="CD430" s="346"/>
      <c r="CE430" s="253">
        <v>0</v>
      </c>
      <c r="CF430" s="233">
        <v>0</v>
      </c>
      <c r="CG430" s="233">
        <v>0</v>
      </c>
      <c r="CH430" s="233" t="s">
        <v>1676</v>
      </c>
      <c r="CI430" s="234" t="s">
        <v>1676</v>
      </c>
    </row>
    <row r="431" spans="1:87" s="145" customFormat="1" x14ac:dyDescent="0.2">
      <c r="A431" s="337" t="s">
        <v>565</v>
      </c>
      <c r="B431" s="334" t="s">
        <v>2079</v>
      </c>
      <c r="C431" s="232">
        <v>0</v>
      </c>
      <c r="D431" s="233">
        <v>0</v>
      </c>
      <c r="E431" s="233">
        <v>0</v>
      </c>
      <c r="F431" s="233" t="s">
        <v>1676</v>
      </c>
      <c r="G431" s="233">
        <v>0</v>
      </c>
      <c r="H431" s="233">
        <v>0</v>
      </c>
      <c r="I431" s="233">
        <v>0</v>
      </c>
      <c r="J431" s="233">
        <v>0</v>
      </c>
      <c r="K431" s="233">
        <v>0</v>
      </c>
      <c r="L431" s="233">
        <v>0</v>
      </c>
      <c r="M431" s="233">
        <v>0</v>
      </c>
      <c r="N431" s="233">
        <v>0</v>
      </c>
      <c r="O431" s="233">
        <v>0</v>
      </c>
      <c r="P431" s="233"/>
      <c r="Q431" s="233">
        <v>0</v>
      </c>
      <c r="R431" s="233">
        <v>0</v>
      </c>
      <c r="S431" s="233">
        <v>0</v>
      </c>
      <c r="T431" s="233">
        <v>0</v>
      </c>
      <c r="U431" s="233">
        <v>0</v>
      </c>
      <c r="V431" s="233" t="s">
        <v>1676</v>
      </c>
      <c r="W431" s="233">
        <v>0</v>
      </c>
      <c r="X431" s="233">
        <v>0</v>
      </c>
      <c r="Y431" s="233">
        <v>0</v>
      </c>
      <c r="Z431" s="233">
        <v>395</v>
      </c>
      <c r="AA431" s="233">
        <v>0</v>
      </c>
      <c r="AB431" s="233">
        <v>0</v>
      </c>
      <c r="AC431" s="233">
        <v>0</v>
      </c>
      <c r="AD431" s="233">
        <v>0</v>
      </c>
      <c r="AE431" s="233">
        <v>0</v>
      </c>
      <c r="AF431" s="233">
        <v>0</v>
      </c>
      <c r="AG431" s="233">
        <v>0</v>
      </c>
      <c r="AH431" s="233">
        <v>0</v>
      </c>
      <c r="AI431" s="233">
        <v>215</v>
      </c>
      <c r="AJ431" s="233" t="s">
        <v>1676</v>
      </c>
      <c r="AK431" s="233">
        <v>0</v>
      </c>
      <c r="AL431" s="233">
        <v>0</v>
      </c>
      <c r="AM431" s="233"/>
      <c r="AN431" s="233">
        <v>0</v>
      </c>
      <c r="AO431" s="233">
        <v>0</v>
      </c>
      <c r="AP431" s="233">
        <v>0</v>
      </c>
      <c r="AQ431" s="233">
        <v>0</v>
      </c>
      <c r="AR431" s="233">
        <v>0</v>
      </c>
      <c r="AS431" s="233">
        <v>0</v>
      </c>
      <c r="AT431" s="233">
        <v>0</v>
      </c>
      <c r="AU431" s="233">
        <v>0</v>
      </c>
      <c r="AV431" s="233">
        <v>0</v>
      </c>
      <c r="AW431" s="233">
        <v>0</v>
      </c>
      <c r="AX431" s="233">
        <v>0</v>
      </c>
      <c r="AY431" s="233">
        <v>0</v>
      </c>
      <c r="AZ431" s="233">
        <v>0</v>
      </c>
      <c r="BA431" s="233">
        <v>0</v>
      </c>
      <c r="BB431" s="233">
        <v>1870</v>
      </c>
      <c r="BC431" s="233">
        <v>0</v>
      </c>
      <c r="BD431" s="233">
        <v>0</v>
      </c>
      <c r="BE431" s="233">
        <v>0</v>
      </c>
      <c r="BF431" s="233">
        <v>0</v>
      </c>
      <c r="BG431" s="233">
        <v>0</v>
      </c>
      <c r="BH431" s="233">
        <v>0</v>
      </c>
      <c r="BI431" s="233">
        <v>0</v>
      </c>
      <c r="BJ431" s="233">
        <v>1690</v>
      </c>
      <c r="BK431" s="233">
        <v>0</v>
      </c>
      <c r="BL431" s="233">
        <v>0</v>
      </c>
      <c r="BM431" s="233">
        <v>0</v>
      </c>
      <c r="BN431" s="233">
        <v>0</v>
      </c>
      <c r="BO431" s="233">
        <v>0</v>
      </c>
      <c r="BP431" s="233">
        <v>0</v>
      </c>
      <c r="BQ431" s="233">
        <v>0</v>
      </c>
      <c r="BR431" s="233">
        <v>0</v>
      </c>
      <c r="BS431" s="233">
        <v>0</v>
      </c>
      <c r="BT431" s="233">
        <v>0</v>
      </c>
      <c r="BU431" s="233">
        <v>0</v>
      </c>
      <c r="BV431" s="233">
        <v>0</v>
      </c>
      <c r="BW431" s="233">
        <v>0</v>
      </c>
      <c r="BX431" s="233">
        <v>0</v>
      </c>
      <c r="BY431" s="233">
        <v>0</v>
      </c>
      <c r="BZ431" s="233">
        <v>0</v>
      </c>
      <c r="CA431" s="233">
        <v>0</v>
      </c>
      <c r="CB431" s="343"/>
      <c r="CC431" s="343">
        <v>0</v>
      </c>
      <c r="CD431" s="346"/>
      <c r="CE431" s="253">
        <v>0</v>
      </c>
      <c r="CF431" s="233">
        <v>0</v>
      </c>
      <c r="CG431" s="233">
        <v>0</v>
      </c>
      <c r="CH431" s="233">
        <v>260</v>
      </c>
      <c r="CI431" s="234">
        <v>0</v>
      </c>
    </row>
    <row r="432" spans="1:87" s="145" customFormat="1" x14ac:dyDescent="0.2">
      <c r="A432" s="337" t="s">
        <v>1331</v>
      </c>
      <c r="B432" s="334" t="s">
        <v>2080</v>
      </c>
      <c r="C432" s="232">
        <v>0</v>
      </c>
      <c r="D432" s="233" t="s">
        <v>1676</v>
      </c>
      <c r="E432" s="233">
        <v>0</v>
      </c>
      <c r="F432" s="233">
        <v>1770</v>
      </c>
      <c r="G432" s="233">
        <v>0</v>
      </c>
      <c r="H432" s="233">
        <v>0</v>
      </c>
      <c r="I432" s="233">
        <v>0</v>
      </c>
      <c r="J432" s="233">
        <v>0</v>
      </c>
      <c r="K432" s="233">
        <v>0</v>
      </c>
      <c r="L432" s="233">
        <v>0</v>
      </c>
      <c r="M432" s="233">
        <v>0</v>
      </c>
      <c r="N432" s="233">
        <v>0</v>
      </c>
      <c r="O432" s="233">
        <v>0</v>
      </c>
      <c r="P432" s="233"/>
      <c r="Q432" s="233">
        <v>0</v>
      </c>
      <c r="R432" s="233">
        <v>0</v>
      </c>
      <c r="S432" s="233">
        <v>0</v>
      </c>
      <c r="T432" s="233">
        <v>0</v>
      </c>
      <c r="U432" s="233">
        <v>0</v>
      </c>
      <c r="V432" s="233" t="s">
        <v>1676</v>
      </c>
      <c r="W432" s="233">
        <v>0</v>
      </c>
      <c r="X432" s="233">
        <v>0</v>
      </c>
      <c r="Y432" s="233">
        <v>0</v>
      </c>
      <c r="Z432" s="233" t="s">
        <v>1676</v>
      </c>
      <c r="AA432" s="233" t="s">
        <v>1676</v>
      </c>
      <c r="AB432" s="233">
        <v>0</v>
      </c>
      <c r="AC432" s="233">
        <v>0</v>
      </c>
      <c r="AD432" s="233">
        <v>0</v>
      </c>
      <c r="AE432" s="233">
        <v>0</v>
      </c>
      <c r="AF432" s="233">
        <v>0</v>
      </c>
      <c r="AG432" s="233">
        <v>0</v>
      </c>
      <c r="AH432" s="233">
        <v>0</v>
      </c>
      <c r="AI432" s="233">
        <v>0</v>
      </c>
      <c r="AJ432" s="233">
        <v>0</v>
      </c>
      <c r="AK432" s="233">
        <v>0</v>
      </c>
      <c r="AL432" s="233">
        <v>0</v>
      </c>
      <c r="AM432" s="233"/>
      <c r="AN432" s="233">
        <v>0</v>
      </c>
      <c r="AO432" s="233">
        <v>0</v>
      </c>
      <c r="AP432" s="233">
        <v>0</v>
      </c>
      <c r="AQ432" s="233">
        <v>0</v>
      </c>
      <c r="AR432" s="233">
        <v>0</v>
      </c>
      <c r="AS432" s="233">
        <v>0</v>
      </c>
      <c r="AT432" s="233">
        <v>0</v>
      </c>
      <c r="AU432" s="233">
        <v>0</v>
      </c>
      <c r="AV432" s="233">
        <v>0</v>
      </c>
      <c r="AW432" s="233">
        <v>0</v>
      </c>
      <c r="AX432" s="233">
        <v>0</v>
      </c>
      <c r="AY432" s="233">
        <v>1390</v>
      </c>
      <c r="AZ432" s="233">
        <v>0</v>
      </c>
      <c r="BA432" s="233">
        <v>0</v>
      </c>
      <c r="BB432" s="233" t="s">
        <v>1676</v>
      </c>
      <c r="BC432" s="233">
        <v>0</v>
      </c>
      <c r="BD432" s="233">
        <v>0</v>
      </c>
      <c r="BE432" s="233">
        <v>0</v>
      </c>
      <c r="BF432" s="233">
        <v>0</v>
      </c>
      <c r="BG432" s="233">
        <v>0</v>
      </c>
      <c r="BH432" s="233">
        <v>0</v>
      </c>
      <c r="BI432" s="233">
        <v>0</v>
      </c>
      <c r="BJ432" s="233">
        <v>0</v>
      </c>
      <c r="BK432" s="233">
        <v>0</v>
      </c>
      <c r="BL432" s="233">
        <v>0</v>
      </c>
      <c r="BM432" s="233">
        <v>0</v>
      </c>
      <c r="BN432" s="233">
        <v>0</v>
      </c>
      <c r="BO432" s="233">
        <v>0</v>
      </c>
      <c r="BP432" s="233">
        <v>0</v>
      </c>
      <c r="BQ432" s="233">
        <v>0</v>
      </c>
      <c r="BR432" s="233">
        <v>0</v>
      </c>
      <c r="BS432" s="233">
        <v>0</v>
      </c>
      <c r="BT432" s="233">
        <v>0</v>
      </c>
      <c r="BU432" s="233">
        <v>0</v>
      </c>
      <c r="BV432" s="233">
        <v>0</v>
      </c>
      <c r="BW432" s="233">
        <v>0</v>
      </c>
      <c r="BX432" s="233">
        <v>0</v>
      </c>
      <c r="BY432" s="233">
        <v>0</v>
      </c>
      <c r="BZ432" s="233">
        <v>0</v>
      </c>
      <c r="CA432" s="233">
        <v>0</v>
      </c>
      <c r="CB432" s="343"/>
      <c r="CC432" s="343">
        <v>0</v>
      </c>
      <c r="CD432" s="346"/>
      <c r="CE432" s="253">
        <v>0</v>
      </c>
      <c r="CF432" s="233">
        <v>0</v>
      </c>
      <c r="CG432" s="233">
        <v>0</v>
      </c>
      <c r="CH432" s="233">
        <v>0</v>
      </c>
      <c r="CI432" s="234">
        <v>0</v>
      </c>
    </row>
    <row r="433" spans="1:87" s="145" customFormat="1" x14ac:dyDescent="0.2">
      <c r="A433" s="337" t="s">
        <v>236</v>
      </c>
      <c r="B433" s="334" t="s">
        <v>2081</v>
      </c>
      <c r="C433" s="232">
        <v>0</v>
      </c>
      <c r="D433" s="233">
        <v>0</v>
      </c>
      <c r="E433" s="233">
        <v>0</v>
      </c>
      <c r="F433" s="233">
        <v>0</v>
      </c>
      <c r="G433" s="233">
        <v>0</v>
      </c>
      <c r="H433" s="233">
        <v>0</v>
      </c>
      <c r="I433" s="233">
        <v>0</v>
      </c>
      <c r="J433" s="233">
        <v>0</v>
      </c>
      <c r="K433" s="233">
        <v>0</v>
      </c>
      <c r="L433" s="233">
        <v>0</v>
      </c>
      <c r="M433" s="233">
        <v>0</v>
      </c>
      <c r="N433" s="233">
        <v>0</v>
      </c>
      <c r="O433" s="233">
        <v>0</v>
      </c>
      <c r="P433" s="233"/>
      <c r="Q433" s="233">
        <v>0</v>
      </c>
      <c r="R433" s="233">
        <v>0</v>
      </c>
      <c r="S433" s="233">
        <v>0</v>
      </c>
      <c r="T433" s="233">
        <v>0</v>
      </c>
      <c r="U433" s="233">
        <v>0</v>
      </c>
      <c r="V433" s="233">
        <v>0</v>
      </c>
      <c r="W433" s="233">
        <v>0</v>
      </c>
      <c r="X433" s="233">
        <v>0</v>
      </c>
      <c r="Y433" s="233">
        <v>0</v>
      </c>
      <c r="Z433" s="233">
        <v>0</v>
      </c>
      <c r="AA433" s="233">
        <v>0</v>
      </c>
      <c r="AB433" s="233">
        <v>0</v>
      </c>
      <c r="AC433" s="233">
        <v>0</v>
      </c>
      <c r="AD433" s="233">
        <v>0</v>
      </c>
      <c r="AE433" s="233">
        <v>0</v>
      </c>
      <c r="AF433" s="233">
        <v>0</v>
      </c>
      <c r="AG433" s="233">
        <v>0</v>
      </c>
      <c r="AH433" s="233">
        <v>0</v>
      </c>
      <c r="AI433" s="233">
        <v>0</v>
      </c>
      <c r="AJ433" s="233">
        <v>0</v>
      </c>
      <c r="AK433" s="233">
        <v>0</v>
      </c>
      <c r="AL433" s="233">
        <v>0</v>
      </c>
      <c r="AM433" s="233"/>
      <c r="AN433" s="233">
        <v>0</v>
      </c>
      <c r="AO433" s="233">
        <v>0</v>
      </c>
      <c r="AP433" s="233">
        <v>0</v>
      </c>
      <c r="AQ433" s="233">
        <v>0</v>
      </c>
      <c r="AR433" s="233">
        <v>0</v>
      </c>
      <c r="AS433" s="233">
        <v>0</v>
      </c>
      <c r="AT433" s="233">
        <v>0</v>
      </c>
      <c r="AU433" s="233">
        <v>0</v>
      </c>
      <c r="AV433" s="233">
        <v>0</v>
      </c>
      <c r="AW433" s="233">
        <v>0</v>
      </c>
      <c r="AX433" s="233">
        <v>0</v>
      </c>
      <c r="AY433" s="233">
        <v>0</v>
      </c>
      <c r="AZ433" s="233">
        <v>0</v>
      </c>
      <c r="BA433" s="233">
        <v>0</v>
      </c>
      <c r="BB433" s="233">
        <v>0</v>
      </c>
      <c r="BC433" s="233">
        <v>0</v>
      </c>
      <c r="BD433" s="233">
        <v>0</v>
      </c>
      <c r="BE433" s="233">
        <v>0</v>
      </c>
      <c r="BF433" s="233">
        <v>0</v>
      </c>
      <c r="BG433" s="233">
        <v>0</v>
      </c>
      <c r="BH433" s="233">
        <v>0</v>
      </c>
      <c r="BI433" s="233">
        <v>0</v>
      </c>
      <c r="BJ433" s="233">
        <v>0</v>
      </c>
      <c r="BK433" s="233">
        <v>0</v>
      </c>
      <c r="BL433" s="233" t="s">
        <v>1676</v>
      </c>
      <c r="BM433" s="233">
        <v>2645</v>
      </c>
      <c r="BN433" s="233">
        <v>50</v>
      </c>
      <c r="BO433" s="233">
        <v>105</v>
      </c>
      <c r="BP433" s="233">
        <v>0</v>
      </c>
      <c r="BQ433" s="233">
        <v>515</v>
      </c>
      <c r="BR433" s="233">
        <v>0</v>
      </c>
      <c r="BS433" s="233">
        <v>0</v>
      </c>
      <c r="BT433" s="233">
        <v>0</v>
      </c>
      <c r="BU433" s="233">
        <v>0</v>
      </c>
      <c r="BV433" s="233">
        <v>0</v>
      </c>
      <c r="BW433" s="233">
        <v>0</v>
      </c>
      <c r="BX433" s="233">
        <v>0</v>
      </c>
      <c r="BY433" s="233">
        <v>0</v>
      </c>
      <c r="BZ433" s="233">
        <v>0</v>
      </c>
      <c r="CA433" s="233">
        <v>0</v>
      </c>
      <c r="CB433" s="343"/>
      <c r="CC433" s="343">
        <v>0</v>
      </c>
      <c r="CD433" s="346"/>
      <c r="CE433" s="253">
        <v>0</v>
      </c>
      <c r="CF433" s="233">
        <v>0</v>
      </c>
      <c r="CG433" s="233">
        <v>0</v>
      </c>
      <c r="CH433" s="233">
        <v>0</v>
      </c>
      <c r="CI433" s="234">
        <v>0</v>
      </c>
    </row>
    <row r="434" spans="1:87" s="145" customFormat="1" x14ac:dyDescent="0.2">
      <c r="A434" s="337" t="s">
        <v>1548</v>
      </c>
      <c r="B434" s="334" t="s">
        <v>2082</v>
      </c>
      <c r="C434" s="232">
        <v>0</v>
      </c>
      <c r="D434" s="233">
        <v>140</v>
      </c>
      <c r="E434" s="233">
        <v>0</v>
      </c>
      <c r="F434" s="233">
        <v>160</v>
      </c>
      <c r="G434" s="233">
        <v>0</v>
      </c>
      <c r="H434" s="233">
        <v>0</v>
      </c>
      <c r="I434" s="233">
        <v>0</v>
      </c>
      <c r="J434" s="233">
        <v>0</v>
      </c>
      <c r="K434" s="233">
        <v>0</v>
      </c>
      <c r="L434" s="233">
        <v>0</v>
      </c>
      <c r="M434" s="233">
        <v>0</v>
      </c>
      <c r="N434" s="233">
        <v>0</v>
      </c>
      <c r="O434" s="233">
        <v>0</v>
      </c>
      <c r="P434" s="233"/>
      <c r="Q434" s="233">
        <v>0</v>
      </c>
      <c r="R434" s="233">
        <v>0</v>
      </c>
      <c r="S434" s="233">
        <v>0</v>
      </c>
      <c r="T434" s="233">
        <v>0</v>
      </c>
      <c r="U434" s="233">
        <v>0</v>
      </c>
      <c r="V434" s="233">
        <v>0</v>
      </c>
      <c r="W434" s="233">
        <v>0</v>
      </c>
      <c r="X434" s="233">
        <v>0</v>
      </c>
      <c r="Y434" s="233">
        <v>0</v>
      </c>
      <c r="Z434" s="233">
        <v>0</v>
      </c>
      <c r="AA434" s="233">
        <v>0</v>
      </c>
      <c r="AB434" s="233">
        <v>0</v>
      </c>
      <c r="AC434" s="233">
        <v>0</v>
      </c>
      <c r="AD434" s="233">
        <v>0</v>
      </c>
      <c r="AE434" s="233">
        <v>0</v>
      </c>
      <c r="AF434" s="233">
        <v>0</v>
      </c>
      <c r="AG434" s="233">
        <v>0</v>
      </c>
      <c r="AH434" s="233">
        <v>0</v>
      </c>
      <c r="AI434" s="233">
        <v>0</v>
      </c>
      <c r="AJ434" s="233">
        <v>0</v>
      </c>
      <c r="AK434" s="233">
        <v>0</v>
      </c>
      <c r="AL434" s="233">
        <v>0</v>
      </c>
      <c r="AM434" s="233"/>
      <c r="AN434" s="233">
        <v>0</v>
      </c>
      <c r="AO434" s="233">
        <v>0</v>
      </c>
      <c r="AP434" s="233">
        <v>0</v>
      </c>
      <c r="AQ434" s="233">
        <v>0</v>
      </c>
      <c r="AR434" s="233">
        <v>0</v>
      </c>
      <c r="AS434" s="233">
        <v>0</v>
      </c>
      <c r="AT434" s="233">
        <v>0</v>
      </c>
      <c r="AU434" s="233">
        <v>0</v>
      </c>
      <c r="AV434" s="233">
        <v>0</v>
      </c>
      <c r="AW434" s="233">
        <v>0</v>
      </c>
      <c r="AX434" s="233">
        <v>0</v>
      </c>
      <c r="AY434" s="233">
        <v>0</v>
      </c>
      <c r="AZ434" s="233">
        <v>0</v>
      </c>
      <c r="BA434" s="233">
        <v>0</v>
      </c>
      <c r="BB434" s="233">
        <v>0</v>
      </c>
      <c r="BC434" s="233">
        <v>0</v>
      </c>
      <c r="BD434" s="233">
        <v>0</v>
      </c>
      <c r="BE434" s="233">
        <v>0</v>
      </c>
      <c r="BF434" s="233">
        <v>0</v>
      </c>
      <c r="BG434" s="233">
        <v>0</v>
      </c>
      <c r="BH434" s="233">
        <v>0</v>
      </c>
      <c r="BI434" s="233">
        <v>0</v>
      </c>
      <c r="BJ434" s="233">
        <v>0</v>
      </c>
      <c r="BK434" s="233">
        <v>0</v>
      </c>
      <c r="BL434" s="233">
        <v>0</v>
      </c>
      <c r="BM434" s="233">
        <v>0</v>
      </c>
      <c r="BN434" s="233">
        <v>0</v>
      </c>
      <c r="BO434" s="233">
        <v>0</v>
      </c>
      <c r="BP434" s="233">
        <v>0</v>
      </c>
      <c r="BQ434" s="233">
        <v>0</v>
      </c>
      <c r="BR434" s="233">
        <v>0</v>
      </c>
      <c r="BS434" s="233">
        <v>0</v>
      </c>
      <c r="BT434" s="233">
        <v>0</v>
      </c>
      <c r="BU434" s="233">
        <v>0</v>
      </c>
      <c r="BV434" s="233">
        <v>0</v>
      </c>
      <c r="BW434" s="233">
        <v>0</v>
      </c>
      <c r="BX434" s="233">
        <v>0</v>
      </c>
      <c r="BY434" s="233">
        <v>0</v>
      </c>
      <c r="BZ434" s="233">
        <v>0</v>
      </c>
      <c r="CA434" s="233">
        <v>0</v>
      </c>
      <c r="CB434" s="343"/>
      <c r="CC434" s="343">
        <v>0</v>
      </c>
      <c r="CD434" s="346"/>
      <c r="CE434" s="253">
        <v>0</v>
      </c>
      <c r="CF434" s="233">
        <v>0</v>
      </c>
      <c r="CG434" s="233">
        <v>0</v>
      </c>
      <c r="CH434" s="233">
        <v>0</v>
      </c>
      <c r="CI434" s="234">
        <v>0</v>
      </c>
    </row>
    <row r="435" spans="1:87" s="145" customFormat="1" x14ac:dyDescent="0.2">
      <c r="A435" s="337" t="s">
        <v>452</v>
      </c>
      <c r="B435" s="334" t="s">
        <v>2083</v>
      </c>
      <c r="C435" s="232">
        <v>0</v>
      </c>
      <c r="D435" s="233">
        <v>10270</v>
      </c>
      <c r="E435" s="233">
        <v>15</v>
      </c>
      <c r="F435" s="233">
        <v>4470</v>
      </c>
      <c r="G435" s="233">
        <v>1240</v>
      </c>
      <c r="H435" s="233" t="s">
        <v>1676</v>
      </c>
      <c r="I435" s="233">
        <v>400</v>
      </c>
      <c r="J435" s="233">
        <v>0</v>
      </c>
      <c r="K435" s="233">
        <v>0</v>
      </c>
      <c r="L435" s="233" t="s">
        <v>1676</v>
      </c>
      <c r="M435" s="233">
        <v>45</v>
      </c>
      <c r="N435" s="233">
        <v>0</v>
      </c>
      <c r="O435" s="233">
        <v>0</v>
      </c>
      <c r="P435" s="233"/>
      <c r="Q435" s="233">
        <v>0</v>
      </c>
      <c r="R435" s="233">
        <v>0</v>
      </c>
      <c r="S435" s="233">
        <v>215</v>
      </c>
      <c r="T435" s="233">
        <v>0</v>
      </c>
      <c r="U435" s="233">
        <v>0</v>
      </c>
      <c r="V435" s="233">
        <v>0</v>
      </c>
      <c r="W435" s="233">
        <v>735</v>
      </c>
      <c r="X435" s="233">
        <v>0</v>
      </c>
      <c r="Y435" s="233">
        <v>0</v>
      </c>
      <c r="Z435" s="233">
        <v>25955</v>
      </c>
      <c r="AA435" s="233">
        <v>6280</v>
      </c>
      <c r="AB435" s="233">
        <v>135</v>
      </c>
      <c r="AC435" s="233">
        <v>1105</v>
      </c>
      <c r="AD435" s="233">
        <v>0</v>
      </c>
      <c r="AE435" s="233">
        <v>0</v>
      </c>
      <c r="AF435" s="233">
        <v>0</v>
      </c>
      <c r="AG435" s="233">
        <v>0</v>
      </c>
      <c r="AH435" s="233">
        <v>0</v>
      </c>
      <c r="AI435" s="233">
        <v>0</v>
      </c>
      <c r="AJ435" s="233">
        <v>0</v>
      </c>
      <c r="AK435" s="233">
        <v>1620</v>
      </c>
      <c r="AL435" s="233">
        <v>0</v>
      </c>
      <c r="AM435" s="233"/>
      <c r="AN435" s="233">
        <v>10</v>
      </c>
      <c r="AO435" s="233">
        <v>0</v>
      </c>
      <c r="AP435" s="233">
        <v>1620</v>
      </c>
      <c r="AQ435" s="233">
        <v>0</v>
      </c>
      <c r="AR435" s="233">
        <v>0</v>
      </c>
      <c r="AS435" s="233">
        <v>0</v>
      </c>
      <c r="AT435" s="233" t="s">
        <v>1676</v>
      </c>
      <c r="AU435" s="233">
        <v>0</v>
      </c>
      <c r="AV435" s="233">
        <v>0</v>
      </c>
      <c r="AW435" s="233">
        <v>0</v>
      </c>
      <c r="AX435" s="233">
        <v>0</v>
      </c>
      <c r="AY435" s="233">
        <v>125</v>
      </c>
      <c r="AZ435" s="233">
        <v>7365</v>
      </c>
      <c r="BA435" s="233">
        <v>0</v>
      </c>
      <c r="BB435" s="233">
        <v>580</v>
      </c>
      <c r="BC435" s="233">
        <v>0</v>
      </c>
      <c r="BD435" s="233">
        <v>0</v>
      </c>
      <c r="BE435" s="233">
        <v>0</v>
      </c>
      <c r="BF435" s="233">
        <v>0</v>
      </c>
      <c r="BG435" s="233">
        <v>2845</v>
      </c>
      <c r="BH435" s="233">
        <v>2020</v>
      </c>
      <c r="BI435" s="233">
        <v>0</v>
      </c>
      <c r="BJ435" s="233">
        <v>0</v>
      </c>
      <c r="BK435" s="233">
        <v>0</v>
      </c>
      <c r="BL435" s="233">
        <v>0</v>
      </c>
      <c r="BM435" s="233">
        <v>0</v>
      </c>
      <c r="BN435" s="233">
        <v>0</v>
      </c>
      <c r="BO435" s="233">
        <v>0</v>
      </c>
      <c r="BP435" s="233">
        <v>0</v>
      </c>
      <c r="BQ435" s="233">
        <v>0</v>
      </c>
      <c r="BR435" s="233">
        <v>85</v>
      </c>
      <c r="BS435" s="233">
        <v>0</v>
      </c>
      <c r="BT435" s="233">
        <v>0</v>
      </c>
      <c r="BU435" s="233">
        <v>0</v>
      </c>
      <c r="BV435" s="233">
        <v>0</v>
      </c>
      <c r="BW435" s="233">
        <v>0</v>
      </c>
      <c r="BX435" s="233">
        <v>0</v>
      </c>
      <c r="BY435" s="233">
        <v>0</v>
      </c>
      <c r="BZ435" s="233">
        <v>0</v>
      </c>
      <c r="CA435" s="233">
        <v>0</v>
      </c>
      <c r="CB435" s="343"/>
      <c r="CC435" s="343">
        <v>0</v>
      </c>
      <c r="CD435" s="346"/>
      <c r="CE435" s="253">
        <v>0</v>
      </c>
      <c r="CF435" s="233">
        <v>0</v>
      </c>
      <c r="CG435" s="233">
        <v>0</v>
      </c>
      <c r="CH435" s="233">
        <v>0</v>
      </c>
      <c r="CI435" s="234">
        <v>0</v>
      </c>
    </row>
    <row r="436" spans="1:87" s="145" customFormat="1" x14ac:dyDescent="0.2">
      <c r="A436" s="337" t="s">
        <v>375</v>
      </c>
      <c r="B436" s="334" t="s">
        <v>2084</v>
      </c>
      <c r="C436" s="232">
        <v>0</v>
      </c>
      <c r="D436" s="233">
        <v>13825</v>
      </c>
      <c r="E436" s="233">
        <v>6775</v>
      </c>
      <c r="F436" s="233">
        <v>6855</v>
      </c>
      <c r="G436" s="233">
        <v>2335</v>
      </c>
      <c r="H436" s="233">
        <v>3445</v>
      </c>
      <c r="I436" s="233">
        <v>0</v>
      </c>
      <c r="J436" s="233">
        <v>0</v>
      </c>
      <c r="K436" s="233">
        <v>0</v>
      </c>
      <c r="L436" s="233" t="s">
        <v>1676</v>
      </c>
      <c r="M436" s="233">
        <v>2190</v>
      </c>
      <c r="N436" s="233">
        <v>0</v>
      </c>
      <c r="O436" s="233">
        <v>0</v>
      </c>
      <c r="P436" s="233"/>
      <c r="Q436" s="233">
        <v>0</v>
      </c>
      <c r="R436" s="233">
        <v>0</v>
      </c>
      <c r="S436" s="233" t="s">
        <v>1676</v>
      </c>
      <c r="T436" s="233">
        <v>0</v>
      </c>
      <c r="U436" s="233">
        <v>160</v>
      </c>
      <c r="V436" s="233">
        <v>4520</v>
      </c>
      <c r="W436" s="233">
        <v>160</v>
      </c>
      <c r="X436" s="233">
        <v>0</v>
      </c>
      <c r="Y436" s="233">
        <v>0</v>
      </c>
      <c r="Z436" s="233">
        <v>26665</v>
      </c>
      <c r="AA436" s="233">
        <v>11800</v>
      </c>
      <c r="AB436" s="233">
        <v>780</v>
      </c>
      <c r="AC436" s="233">
        <v>3785</v>
      </c>
      <c r="AD436" s="233">
        <v>0</v>
      </c>
      <c r="AE436" s="233">
        <v>0</v>
      </c>
      <c r="AF436" s="233">
        <v>0</v>
      </c>
      <c r="AG436" s="233">
        <v>0</v>
      </c>
      <c r="AH436" s="233">
        <v>0</v>
      </c>
      <c r="AI436" s="233">
        <v>85</v>
      </c>
      <c r="AJ436" s="233">
        <v>0</v>
      </c>
      <c r="AK436" s="233">
        <v>5490</v>
      </c>
      <c r="AL436" s="233">
        <v>0</v>
      </c>
      <c r="AM436" s="233"/>
      <c r="AN436" s="233">
        <v>0</v>
      </c>
      <c r="AO436" s="233">
        <v>230</v>
      </c>
      <c r="AP436" s="233">
        <v>2705</v>
      </c>
      <c r="AQ436" s="233">
        <v>0</v>
      </c>
      <c r="AR436" s="233">
        <v>0</v>
      </c>
      <c r="AS436" s="233" t="s">
        <v>1676</v>
      </c>
      <c r="AT436" s="233" t="s">
        <v>1676</v>
      </c>
      <c r="AU436" s="233">
        <v>1780</v>
      </c>
      <c r="AV436" s="233">
        <v>0</v>
      </c>
      <c r="AW436" s="233">
        <v>1660</v>
      </c>
      <c r="AX436" s="233" t="s">
        <v>1676</v>
      </c>
      <c r="AY436" s="233">
        <v>645</v>
      </c>
      <c r="AZ436" s="233">
        <v>7990</v>
      </c>
      <c r="BA436" s="233">
        <v>0</v>
      </c>
      <c r="BB436" s="233">
        <v>3250</v>
      </c>
      <c r="BC436" s="233">
        <v>0</v>
      </c>
      <c r="BD436" s="233">
        <v>0</v>
      </c>
      <c r="BE436" s="233">
        <v>0</v>
      </c>
      <c r="BF436" s="233">
        <v>0</v>
      </c>
      <c r="BG436" s="233">
        <v>7030</v>
      </c>
      <c r="BH436" s="233">
        <v>3965</v>
      </c>
      <c r="BI436" s="233">
        <v>810</v>
      </c>
      <c r="BJ436" s="233">
        <v>0</v>
      </c>
      <c r="BK436" s="233">
        <v>0</v>
      </c>
      <c r="BL436" s="233">
        <v>0</v>
      </c>
      <c r="BM436" s="233">
        <v>0</v>
      </c>
      <c r="BN436" s="233">
        <v>0</v>
      </c>
      <c r="BO436" s="233">
        <v>0</v>
      </c>
      <c r="BP436" s="233">
        <v>0</v>
      </c>
      <c r="BQ436" s="233">
        <v>0</v>
      </c>
      <c r="BR436" s="233">
        <v>6120</v>
      </c>
      <c r="BS436" s="233">
        <v>0</v>
      </c>
      <c r="BT436" s="233">
        <v>0</v>
      </c>
      <c r="BU436" s="233">
        <v>0</v>
      </c>
      <c r="BV436" s="233">
        <v>0</v>
      </c>
      <c r="BW436" s="233">
        <v>0</v>
      </c>
      <c r="BX436" s="233">
        <v>0</v>
      </c>
      <c r="BY436" s="233">
        <v>0</v>
      </c>
      <c r="BZ436" s="233">
        <v>0</v>
      </c>
      <c r="CA436" s="233">
        <v>0</v>
      </c>
      <c r="CB436" s="343"/>
      <c r="CC436" s="343">
        <v>0</v>
      </c>
      <c r="CD436" s="346"/>
      <c r="CE436" s="253">
        <v>0</v>
      </c>
      <c r="CF436" s="233">
        <v>0</v>
      </c>
      <c r="CG436" s="233">
        <v>0</v>
      </c>
      <c r="CH436" s="233">
        <v>0</v>
      </c>
      <c r="CI436" s="234">
        <v>0</v>
      </c>
    </row>
    <row r="437" spans="1:87" s="145" customFormat="1" x14ac:dyDescent="0.2">
      <c r="A437" s="337" t="s">
        <v>1332</v>
      </c>
      <c r="B437" s="334" t="s">
        <v>2085</v>
      </c>
      <c r="C437" s="232">
        <v>0</v>
      </c>
      <c r="D437" s="233">
        <v>0</v>
      </c>
      <c r="E437" s="233">
        <v>0</v>
      </c>
      <c r="F437" s="233">
        <v>0</v>
      </c>
      <c r="G437" s="233">
        <v>0</v>
      </c>
      <c r="H437" s="233">
        <v>0</v>
      </c>
      <c r="I437" s="233">
        <v>0</v>
      </c>
      <c r="J437" s="233">
        <v>0</v>
      </c>
      <c r="K437" s="233">
        <v>0</v>
      </c>
      <c r="L437" s="233">
        <v>0</v>
      </c>
      <c r="M437" s="233">
        <v>0</v>
      </c>
      <c r="N437" s="233">
        <v>0</v>
      </c>
      <c r="O437" s="233">
        <v>0</v>
      </c>
      <c r="P437" s="233"/>
      <c r="Q437" s="233">
        <v>0</v>
      </c>
      <c r="R437" s="233">
        <v>0</v>
      </c>
      <c r="S437" s="233">
        <v>0</v>
      </c>
      <c r="T437" s="233">
        <v>0</v>
      </c>
      <c r="U437" s="233">
        <v>0</v>
      </c>
      <c r="V437" s="233">
        <v>0</v>
      </c>
      <c r="W437" s="233">
        <v>0</v>
      </c>
      <c r="X437" s="233">
        <v>0</v>
      </c>
      <c r="Y437" s="233">
        <v>0</v>
      </c>
      <c r="Z437" s="233" t="s">
        <v>1676</v>
      </c>
      <c r="AA437" s="233">
        <v>0</v>
      </c>
      <c r="AB437" s="233">
        <v>0</v>
      </c>
      <c r="AC437" s="233">
        <v>0</v>
      </c>
      <c r="AD437" s="233">
        <v>0</v>
      </c>
      <c r="AE437" s="233">
        <v>0</v>
      </c>
      <c r="AF437" s="233">
        <v>0</v>
      </c>
      <c r="AG437" s="233">
        <v>0</v>
      </c>
      <c r="AH437" s="233">
        <v>0</v>
      </c>
      <c r="AI437" s="233">
        <v>255</v>
      </c>
      <c r="AJ437" s="233" t="s">
        <v>1676</v>
      </c>
      <c r="AK437" s="233">
        <v>0</v>
      </c>
      <c r="AL437" s="233">
        <v>0</v>
      </c>
      <c r="AM437" s="233"/>
      <c r="AN437" s="233">
        <v>0</v>
      </c>
      <c r="AO437" s="233">
        <v>0</v>
      </c>
      <c r="AP437" s="233">
        <v>0</v>
      </c>
      <c r="AQ437" s="233">
        <v>0</v>
      </c>
      <c r="AR437" s="233">
        <v>0</v>
      </c>
      <c r="AS437" s="233">
        <v>0</v>
      </c>
      <c r="AT437" s="233">
        <v>0</v>
      </c>
      <c r="AU437" s="233">
        <v>0</v>
      </c>
      <c r="AV437" s="233">
        <v>0</v>
      </c>
      <c r="AW437" s="233">
        <v>0</v>
      </c>
      <c r="AX437" s="233">
        <v>0</v>
      </c>
      <c r="AY437" s="233">
        <v>0</v>
      </c>
      <c r="AZ437" s="233">
        <v>0</v>
      </c>
      <c r="BA437" s="233">
        <v>0</v>
      </c>
      <c r="BB437" s="233">
        <v>0</v>
      </c>
      <c r="BC437" s="233">
        <v>0</v>
      </c>
      <c r="BD437" s="233">
        <v>0</v>
      </c>
      <c r="BE437" s="233">
        <v>0</v>
      </c>
      <c r="BF437" s="233">
        <v>0</v>
      </c>
      <c r="BG437" s="233">
        <v>0</v>
      </c>
      <c r="BH437" s="233">
        <v>0</v>
      </c>
      <c r="BI437" s="233">
        <v>0</v>
      </c>
      <c r="BJ437" s="233">
        <v>0</v>
      </c>
      <c r="BK437" s="233">
        <v>0</v>
      </c>
      <c r="BL437" s="233">
        <v>0</v>
      </c>
      <c r="BM437" s="233">
        <v>0</v>
      </c>
      <c r="BN437" s="233">
        <v>0</v>
      </c>
      <c r="BO437" s="233">
        <v>0</v>
      </c>
      <c r="BP437" s="233">
        <v>0</v>
      </c>
      <c r="BQ437" s="233">
        <v>0</v>
      </c>
      <c r="BR437" s="233">
        <v>0</v>
      </c>
      <c r="BS437" s="233">
        <v>0</v>
      </c>
      <c r="BT437" s="233">
        <v>0</v>
      </c>
      <c r="BU437" s="233">
        <v>0</v>
      </c>
      <c r="BV437" s="233">
        <v>0</v>
      </c>
      <c r="BW437" s="233">
        <v>0</v>
      </c>
      <c r="BX437" s="233">
        <v>0</v>
      </c>
      <c r="BY437" s="233">
        <v>0</v>
      </c>
      <c r="BZ437" s="233">
        <v>0</v>
      </c>
      <c r="CA437" s="233">
        <v>0</v>
      </c>
      <c r="CB437" s="343"/>
      <c r="CC437" s="343">
        <v>0</v>
      </c>
      <c r="CD437" s="346"/>
      <c r="CE437" s="253">
        <v>0</v>
      </c>
      <c r="CF437" s="233">
        <v>0</v>
      </c>
      <c r="CG437" s="233">
        <v>0</v>
      </c>
      <c r="CH437" s="233">
        <v>0</v>
      </c>
      <c r="CI437" s="234">
        <v>0</v>
      </c>
    </row>
    <row r="438" spans="1:87" s="145" customFormat="1" x14ac:dyDescent="0.2">
      <c r="A438" s="337" t="s">
        <v>1545</v>
      </c>
      <c r="B438" s="334" t="s">
        <v>2086</v>
      </c>
      <c r="C438" s="232">
        <v>0</v>
      </c>
      <c r="D438" s="233">
        <v>2665</v>
      </c>
      <c r="E438" s="233">
        <v>335</v>
      </c>
      <c r="F438" s="233">
        <v>1360</v>
      </c>
      <c r="G438" s="233">
        <v>0</v>
      </c>
      <c r="H438" s="233">
        <v>0</v>
      </c>
      <c r="I438" s="233">
        <v>0</v>
      </c>
      <c r="J438" s="233">
        <v>0</v>
      </c>
      <c r="K438" s="233">
        <v>0</v>
      </c>
      <c r="L438" s="233">
        <v>0</v>
      </c>
      <c r="M438" s="233">
        <v>665</v>
      </c>
      <c r="N438" s="233">
        <v>0</v>
      </c>
      <c r="O438" s="233">
        <v>0</v>
      </c>
      <c r="P438" s="233"/>
      <c r="Q438" s="233">
        <v>305</v>
      </c>
      <c r="R438" s="233">
        <v>0</v>
      </c>
      <c r="S438" s="233">
        <v>1260</v>
      </c>
      <c r="T438" s="233">
        <v>0</v>
      </c>
      <c r="U438" s="233">
        <v>0</v>
      </c>
      <c r="V438" s="233">
        <v>0</v>
      </c>
      <c r="W438" s="233">
        <v>0</v>
      </c>
      <c r="X438" s="233">
        <v>0</v>
      </c>
      <c r="Y438" s="233">
        <v>0</v>
      </c>
      <c r="Z438" s="233">
        <v>0</v>
      </c>
      <c r="AA438" s="233">
        <v>1295</v>
      </c>
      <c r="AB438" s="233">
        <v>0</v>
      </c>
      <c r="AC438" s="233">
        <v>0</v>
      </c>
      <c r="AD438" s="233">
        <v>0</v>
      </c>
      <c r="AE438" s="233">
        <v>0</v>
      </c>
      <c r="AF438" s="233">
        <v>0</v>
      </c>
      <c r="AG438" s="233">
        <v>0</v>
      </c>
      <c r="AH438" s="233">
        <v>0</v>
      </c>
      <c r="AI438" s="233">
        <v>0</v>
      </c>
      <c r="AJ438" s="233">
        <v>0</v>
      </c>
      <c r="AK438" s="233">
        <v>0</v>
      </c>
      <c r="AL438" s="233">
        <v>0</v>
      </c>
      <c r="AM438" s="233"/>
      <c r="AN438" s="233">
        <v>0</v>
      </c>
      <c r="AO438" s="233">
        <v>85</v>
      </c>
      <c r="AP438" s="233">
        <v>0</v>
      </c>
      <c r="AQ438" s="233">
        <v>0</v>
      </c>
      <c r="AR438" s="233">
        <v>0</v>
      </c>
      <c r="AS438" s="233">
        <v>0</v>
      </c>
      <c r="AT438" s="233">
        <v>0</v>
      </c>
      <c r="AU438" s="233">
        <v>0</v>
      </c>
      <c r="AV438" s="233">
        <v>0</v>
      </c>
      <c r="AW438" s="233">
        <v>0</v>
      </c>
      <c r="AX438" s="233">
        <v>0</v>
      </c>
      <c r="AY438" s="233">
        <v>0</v>
      </c>
      <c r="AZ438" s="233">
        <v>0</v>
      </c>
      <c r="BA438" s="233">
        <v>0</v>
      </c>
      <c r="BB438" s="233">
        <v>0</v>
      </c>
      <c r="BC438" s="233">
        <v>0</v>
      </c>
      <c r="BD438" s="233">
        <v>0</v>
      </c>
      <c r="BE438" s="233">
        <v>0</v>
      </c>
      <c r="BF438" s="233">
        <v>0</v>
      </c>
      <c r="BG438" s="233">
        <v>0</v>
      </c>
      <c r="BH438" s="233">
        <v>220</v>
      </c>
      <c r="BI438" s="233">
        <v>0</v>
      </c>
      <c r="BJ438" s="233">
        <v>0</v>
      </c>
      <c r="BK438" s="233">
        <v>0</v>
      </c>
      <c r="BL438" s="233">
        <v>0</v>
      </c>
      <c r="BM438" s="233">
        <v>0</v>
      </c>
      <c r="BN438" s="233">
        <v>0</v>
      </c>
      <c r="BO438" s="233">
        <v>0</v>
      </c>
      <c r="BP438" s="233">
        <v>0</v>
      </c>
      <c r="BQ438" s="233">
        <v>0</v>
      </c>
      <c r="BR438" s="233">
        <v>0</v>
      </c>
      <c r="BS438" s="233">
        <v>0</v>
      </c>
      <c r="BT438" s="233">
        <v>0</v>
      </c>
      <c r="BU438" s="233">
        <v>0</v>
      </c>
      <c r="BV438" s="233">
        <v>0</v>
      </c>
      <c r="BW438" s="233">
        <v>0</v>
      </c>
      <c r="BX438" s="233">
        <v>0</v>
      </c>
      <c r="BY438" s="233">
        <v>0</v>
      </c>
      <c r="BZ438" s="233">
        <v>0</v>
      </c>
      <c r="CA438" s="233">
        <v>0</v>
      </c>
      <c r="CB438" s="343"/>
      <c r="CC438" s="343">
        <v>0</v>
      </c>
      <c r="CD438" s="346"/>
      <c r="CE438" s="253">
        <v>0</v>
      </c>
      <c r="CF438" s="233">
        <v>0</v>
      </c>
      <c r="CG438" s="233">
        <v>0</v>
      </c>
      <c r="CH438" s="233">
        <v>0</v>
      </c>
      <c r="CI438" s="234">
        <v>0</v>
      </c>
    </row>
    <row r="439" spans="1:87" s="145" customFormat="1" x14ac:dyDescent="0.2">
      <c r="A439" s="337" t="s">
        <v>359</v>
      </c>
      <c r="B439" s="334" t="s">
        <v>2087</v>
      </c>
      <c r="C439" s="232">
        <v>0</v>
      </c>
      <c r="D439" s="233">
        <v>30</v>
      </c>
      <c r="E439" s="233" t="s">
        <v>1676</v>
      </c>
      <c r="F439" s="233">
        <v>20</v>
      </c>
      <c r="G439" s="233">
        <v>0</v>
      </c>
      <c r="H439" s="233">
        <v>0</v>
      </c>
      <c r="I439" s="233">
        <v>0</v>
      </c>
      <c r="J439" s="233">
        <v>0</v>
      </c>
      <c r="K439" s="233">
        <v>0</v>
      </c>
      <c r="L439" s="233">
        <v>0</v>
      </c>
      <c r="M439" s="233">
        <v>0</v>
      </c>
      <c r="N439" s="233">
        <v>0</v>
      </c>
      <c r="O439" s="233">
        <v>0</v>
      </c>
      <c r="P439" s="233"/>
      <c r="Q439" s="233">
        <v>0</v>
      </c>
      <c r="R439" s="233">
        <v>0</v>
      </c>
      <c r="S439" s="233">
        <v>10</v>
      </c>
      <c r="T439" s="233">
        <v>0</v>
      </c>
      <c r="U439" s="233">
        <v>0</v>
      </c>
      <c r="V439" s="233">
        <v>0</v>
      </c>
      <c r="W439" s="233">
        <v>0</v>
      </c>
      <c r="X439" s="233">
        <v>0</v>
      </c>
      <c r="Y439" s="233">
        <v>0</v>
      </c>
      <c r="Z439" s="233">
        <v>0</v>
      </c>
      <c r="AA439" s="233">
        <v>15</v>
      </c>
      <c r="AB439" s="233">
        <v>0</v>
      </c>
      <c r="AC439" s="233">
        <v>0</v>
      </c>
      <c r="AD439" s="233">
        <v>0</v>
      </c>
      <c r="AE439" s="233">
        <v>0</v>
      </c>
      <c r="AF439" s="233">
        <v>0</v>
      </c>
      <c r="AG439" s="233">
        <v>0</v>
      </c>
      <c r="AH439" s="233">
        <v>0</v>
      </c>
      <c r="AI439" s="233">
        <v>0</v>
      </c>
      <c r="AJ439" s="233">
        <v>0</v>
      </c>
      <c r="AK439" s="233">
        <v>0</v>
      </c>
      <c r="AL439" s="233">
        <v>0</v>
      </c>
      <c r="AM439" s="233"/>
      <c r="AN439" s="233">
        <v>0</v>
      </c>
      <c r="AO439" s="233" t="s">
        <v>1676</v>
      </c>
      <c r="AP439" s="233">
        <v>0</v>
      </c>
      <c r="AQ439" s="233">
        <v>0</v>
      </c>
      <c r="AR439" s="233">
        <v>0</v>
      </c>
      <c r="AS439" s="233">
        <v>0</v>
      </c>
      <c r="AT439" s="233">
        <v>0</v>
      </c>
      <c r="AU439" s="233">
        <v>0</v>
      </c>
      <c r="AV439" s="233">
        <v>0</v>
      </c>
      <c r="AW439" s="233">
        <v>0</v>
      </c>
      <c r="AX439" s="233">
        <v>0</v>
      </c>
      <c r="AY439" s="233">
        <v>0</v>
      </c>
      <c r="AZ439" s="233">
        <v>0</v>
      </c>
      <c r="BA439" s="233">
        <v>0</v>
      </c>
      <c r="BB439" s="233">
        <v>0</v>
      </c>
      <c r="BC439" s="233">
        <v>0</v>
      </c>
      <c r="BD439" s="233">
        <v>0</v>
      </c>
      <c r="BE439" s="233">
        <v>0</v>
      </c>
      <c r="BF439" s="233">
        <v>0</v>
      </c>
      <c r="BG439" s="233">
        <v>0</v>
      </c>
      <c r="BH439" s="233">
        <v>0</v>
      </c>
      <c r="BI439" s="233">
        <v>0</v>
      </c>
      <c r="BJ439" s="233">
        <v>0</v>
      </c>
      <c r="BK439" s="233">
        <v>0</v>
      </c>
      <c r="BL439" s="233">
        <v>0</v>
      </c>
      <c r="BM439" s="233">
        <v>0</v>
      </c>
      <c r="BN439" s="233">
        <v>0</v>
      </c>
      <c r="BO439" s="233">
        <v>0</v>
      </c>
      <c r="BP439" s="233">
        <v>0</v>
      </c>
      <c r="BQ439" s="233">
        <v>0</v>
      </c>
      <c r="BR439" s="233">
        <v>0</v>
      </c>
      <c r="BS439" s="233">
        <v>0</v>
      </c>
      <c r="BT439" s="233">
        <v>0</v>
      </c>
      <c r="BU439" s="233">
        <v>0</v>
      </c>
      <c r="BV439" s="233">
        <v>0</v>
      </c>
      <c r="BW439" s="233">
        <v>0</v>
      </c>
      <c r="BX439" s="233">
        <v>0</v>
      </c>
      <c r="BY439" s="233">
        <v>0</v>
      </c>
      <c r="BZ439" s="233">
        <v>0</v>
      </c>
      <c r="CA439" s="233">
        <v>0</v>
      </c>
      <c r="CB439" s="343"/>
      <c r="CC439" s="343">
        <v>0</v>
      </c>
      <c r="CD439" s="346"/>
      <c r="CE439" s="253">
        <v>0</v>
      </c>
      <c r="CF439" s="233">
        <v>0</v>
      </c>
      <c r="CG439" s="233">
        <v>0</v>
      </c>
      <c r="CH439" s="233">
        <v>0</v>
      </c>
      <c r="CI439" s="234">
        <v>0</v>
      </c>
    </row>
    <row r="440" spans="1:87" s="145" customFormat="1" x14ac:dyDescent="0.2">
      <c r="A440" s="337" t="s">
        <v>237</v>
      </c>
      <c r="B440" s="334" t="s">
        <v>2088</v>
      </c>
      <c r="C440" s="232">
        <v>0</v>
      </c>
      <c r="D440" s="233">
        <v>0</v>
      </c>
      <c r="E440" s="233">
        <v>0</v>
      </c>
      <c r="F440" s="233">
        <v>0</v>
      </c>
      <c r="G440" s="233">
        <v>0</v>
      </c>
      <c r="H440" s="233">
        <v>0</v>
      </c>
      <c r="I440" s="233">
        <v>0</v>
      </c>
      <c r="J440" s="233">
        <v>0</v>
      </c>
      <c r="K440" s="233">
        <v>0</v>
      </c>
      <c r="L440" s="233">
        <v>0</v>
      </c>
      <c r="M440" s="233">
        <v>0</v>
      </c>
      <c r="N440" s="233">
        <v>0</v>
      </c>
      <c r="O440" s="233">
        <v>0</v>
      </c>
      <c r="P440" s="233"/>
      <c r="Q440" s="233">
        <v>0</v>
      </c>
      <c r="R440" s="233">
        <v>0</v>
      </c>
      <c r="S440" s="233">
        <v>0</v>
      </c>
      <c r="T440" s="233">
        <v>0</v>
      </c>
      <c r="U440" s="233">
        <v>0</v>
      </c>
      <c r="V440" s="233">
        <v>0</v>
      </c>
      <c r="W440" s="233">
        <v>0</v>
      </c>
      <c r="X440" s="233">
        <v>0</v>
      </c>
      <c r="Y440" s="233">
        <v>0</v>
      </c>
      <c r="Z440" s="233">
        <v>0</v>
      </c>
      <c r="AA440" s="233">
        <v>0</v>
      </c>
      <c r="AB440" s="233">
        <v>0</v>
      </c>
      <c r="AC440" s="233">
        <v>0</v>
      </c>
      <c r="AD440" s="233">
        <v>0</v>
      </c>
      <c r="AE440" s="233">
        <v>0</v>
      </c>
      <c r="AF440" s="233">
        <v>0</v>
      </c>
      <c r="AG440" s="233">
        <v>0</v>
      </c>
      <c r="AH440" s="233">
        <v>0</v>
      </c>
      <c r="AI440" s="233">
        <v>0</v>
      </c>
      <c r="AJ440" s="233">
        <v>0</v>
      </c>
      <c r="AK440" s="233">
        <v>0</v>
      </c>
      <c r="AL440" s="233">
        <v>0</v>
      </c>
      <c r="AM440" s="233"/>
      <c r="AN440" s="233">
        <v>0</v>
      </c>
      <c r="AO440" s="233">
        <v>0</v>
      </c>
      <c r="AP440" s="233">
        <v>0</v>
      </c>
      <c r="AQ440" s="233">
        <v>0</v>
      </c>
      <c r="AR440" s="233">
        <v>0</v>
      </c>
      <c r="AS440" s="233">
        <v>0</v>
      </c>
      <c r="AT440" s="233">
        <v>0</v>
      </c>
      <c r="AU440" s="233">
        <v>0</v>
      </c>
      <c r="AV440" s="233">
        <v>0</v>
      </c>
      <c r="AW440" s="233">
        <v>0</v>
      </c>
      <c r="AX440" s="233">
        <v>0</v>
      </c>
      <c r="AY440" s="233">
        <v>0</v>
      </c>
      <c r="AZ440" s="233">
        <v>0</v>
      </c>
      <c r="BA440" s="233">
        <v>0</v>
      </c>
      <c r="BB440" s="233">
        <v>0</v>
      </c>
      <c r="BC440" s="233">
        <v>0</v>
      </c>
      <c r="BD440" s="233">
        <v>0</v>
      </c>
      <c r="BE440" s="233">
        <v>0</v>
      </c>
      <c r="BF440" s="233">
        <v>0</v>
      </c>
      <c r="BG440" s="233">
        <v>0</v>
      </c>
      <c r="BH440" s="233">
        <v>0</v>
      </c>
      <c r="BI440" s="233">
        <v>0</v>
      </c>
      <c r="BJ440" s="233">
        <v>0</v>
      </c>
      <c r="BK440" s="233">
        <v>0</v>
      </c>
      <c r="BL440" s="233">
        <v>210</v>
      </c>
      <c r="BM440" s="233">
        <v>360</v>
      </c>
      <c r="BN440" s="233">
        <v>10</v>
      </c>
      <c r="BO440" s="233">
        <v>10</v>
      </c>
      <c r="BP440" s="233">
        <v>0</v>
      </c>
      <c r="BQ440" s="233">
        <v>85</v>
      </c>
      <c r="BR440" s="233">
        <v>0</v>
      </c>
      <c r="BS440" s="233">
        <v>0</v>
      </c>
      <c r="BT440" s="233">
        <v>0</v>
      </c>
      <c r="BU440" s="233">
        <v>0</v>
      </c>
      <c r="BV440" s="233">
        <v>0</v>
      </c>
      <c r="BW440" s="233">
        <v>0</v>
      </c>
      <c r="BX440" s="233">
        <v>0</v>
      </c>
      <c r="BY440" s="233">
        <v>0</v>
      </c>
      <c r="BZ440" s="233">
        <v>0</v>
      </c>
      <c r="CA440" s="233">
        <v>0</v>
      </c>
      <c r="CB440" s="343"/>
      <c r="CC440" s="343">
        <v>0</v>
      </c>
      <c r="CD440" s="346"/>
      <c r="CE440" s="253">
        <v>0</v>
      </c>
      <c r="CF440" s="233">
        <v>0</v>
      </c>
      <c r="CG440" s="233">
        <v>0</v>
      </c>
      <c r="CH440" s="233">
        <v>0</v>
      </c>
      <c r="CI440" s="234">
        <v>0</v>
      </c>
    </row>
    <row r="441" spans="1:87" s="145" customFormat="1" x14ac:dyDescent="0.2">
      <c r="A441" s="337" t="s">
        <v>783</v>
      </c>
      <c r="B441" s="334" t="s">
        <v>2089</v>
      </c>
      <c r="C441" s="232">
        <v>0</v>
      </c>
      <c r="D441" s="233">
        <v>30</v>
      </c>
      <c r="E441" s="233">
        <v>25</v>
      </c>
      <c r="F441" s="233">
        <v>35</v>
      </c>
      <c r="G441" s="233">
        <v>0</v>
      </c>
      <c r="H441" s="233">
        <v>735</v>
      </c>
      <c r="I441" s="233">
        <v>225</v>
      </c>
      <c r="J441" s="233">
        <v>0</v>
      </c>
      <c r="K441" s="233">
        <v>0</v>
      </c>
      <c r="L441" s="233">
        <v>0</v>
      </c>
      <c r="M441" s="233">
        <v>0</v>
      </c>
      <c r="N441" s="233"/>
      <c r="O441" s="233">
        <v>0</v>
      </c>
      <c r="P441" s="233"/>
      <c r="Q441" s="233">
        <v>0</v>
      </c>
      <c r="R441" s="233">
        <v>0</v>
      </c>
      <c r="S441" s="233">
        <v>0</v>
      </c>
      <c r="T441" s="233">
        <v>0</v>
      </c>
      <c r="U441" s="233">
        <v>0</v>
      </c>
      <c r="V441" s="233">
        <v>0</v>
      </c>
      <c r="W441" s="233">
        <v>0</v>
      </c>
      <c r="X441" s="233">
        <v>115</v>
      </c>
      <c r="Y441" s="233"/>
      <c r="Z441" s="233">
        <v>0</v>
      </c>
      <c r="AA441" s="233">
        <v>0</v>
      </c>
      <c r="AB441" s="233">
        <v>0</v>
      </c>
      <c r="AC441" s="233">
        <v>0</v>
      </c>
      <c r="AD441" s="233">
        <v>0</v>
      </c>
      <c r="AE441" s="233">
        <v>0</v>
      </c>
      <c r="AF441" s="233">
        <v>0</v>
      </c>
      <c r="AG441" s="233">
        <v>0</v>
      </c>
      <c r="AH441" s="233">
        <v>0</v>
      </c>
      <c r="AI441" s="233">
        <v>0</v>
      </c>
      <c r="AJ441" s="233">
        <v>0</v>
      </c>
      <c r="AK441" s="233">
        <v>0</v>
      </c>
      <c r="AL441" s="233">
        <v>0</v>
      </c>
      <c r="AM441" s="233"/>
      <c r="AN441" s="233">
        <v>0</v>
      </c>
      <c r="AO441" s="233">
        <v>0</v>
      </c>
      <c r="AP441" s="233">
        <v>0</v>
      </c>
      <c r="AQ441" s="233" t="s">
        <v>1676</v>
      </c>
      <c r="AR441" s="233">
        <v>0</v>
      </c>
      <c r="AS441" s="233">
        <v>0</v>
      </c>
      <c r="AT441" s="233">
        <v>0</v>
      </c>
      <c r="AU441" s="233">
        <v>0</v>
      </c>
      <c r="AV441" s="233">
        <v>0</v>
      </c>
      <c r="AW441" s="233">
        <v>0</v>
      </c>
      <c r="AX441" s="233">
        <v>0</v>
      </c>
      <c r="AY441" s="233">
        <v>0</v>
      </c>
      <c r="AZ441" s="233">
        <v>0</v>
      </c>
      <c r="BA441" s="233">
        <v>0</v>
      </c>
      <c r="BB441" s="233">
        <v>0</v>
      </c>
      <c r="BC441" s="233">
        <v>0</v>
      </c>
      <c r="BD441" s="233">
        <v>0</v>
      </c>
      <c r="BE441" s="233">
        <v>0</v>
      </c>
      <c r="BF441" s="233"/>
      <c r="BG441" s="233">
        <v>0</v>
      </c>
      <c r="BH441" s="233">
        <v>0</v>
      </c>
      <c r="BI441" s="233">
        <v>0</v>
      </c>
      <c r="BJ441" s="233">
        <v>105</v>
      </c>
      <c r="BK441" s="233">
        <v>0</v>
      </c>
      <c r="BL441" s="233">
        <v>0</v>
      </c>
      <c r="BM441" s="233" t="s">
        <v>1676</v>
      </c>
      <c r="BN441" s="233">
        <v>0</v>
      </c>
      <c r="BO441" s="233">
        <v>0</v>
      </c>
      <c r="BP441" s="233">
        <v>0</v>
      </c>
      <c r="BQ441" s="233">
        <v>0</v>
      </c>
      <c r="BR441" s="233">
        <v>0</v>
      </c>
      <c r="BS441" s="233">
        <v>0</v>
      </c>
      <c r="BT441" s="233">
        <v>0</v>
      </c>
      <c r="BU441" s="233">
        <v>0</v>
      </c>
      <c r="BV441" s="233">
        <v>0</v>
      </c>
      <c r="BW441" s="233">
        <v>0</v>
      </c>
      <c r="BX441" s="233">
        <v>0</v>
      </c>
      <c r="BY441" s="233">
        <v>0</v>
      </c>
      <c r="BZ441" s="233">
        <v>0</v>
      </c>
      <c r="CA441" s="233">
        <v>0</v>
      </c>
      <c r="CB441" s="343"/>
      <c r="CC441" s="343">
        <v>0</v>
      </c>
      <c r="CD441" s="346"/>
      <c r="CE441" s="253">
        <v>0</v>
      </c>
      <c r="CF441" s="233">
        <v>0</v>
      </c>
      <c r="CG441" s="233">
        <v>0</v>
      </c>
      <c r="CH441" s="233">
        <v>0</v>
      </c>
      <c r="CI441" s="234">
        <v>0</v>
      </c>
    </row>
    <row r="442" spans="1:87" s="145" customFormat="1" x14ac:dyDescent="0.2">
      <c r="A442" s="337" t="s">
        <v>334</v>
      </c>
      <c r="B442" s="334" t="s">
        <v>2090</v>
      </c>
      <c r="C442" s="232">
        <v>0</v>
      </c>
      <c r="D442" s="233">
        <v>450</v>
      </c>
      <c r="E442" s="233">
        <v>320</v>
      </c>
      <c r="F442" s="233">
        <v>975</v>
      </c>
      <c r="G442" s="233">
        <v>0</v>
      </c>
      <c r="H442" s="233">
        <v>475</v>
      </c>
      <c r="I442" s="233">
        <v>0</v>
      </c>
      <c r="J442" s="233">
        <v>0</v>
      </c>
      <c r="K442" s="233">
        <v>0</v>
      </c>
      <c r="L442" s="233">
        <v>0</v>
      </c>
      <c r="M442" s="233">
        <v>0</v>
      </c>
      <c r="N442" s="233">
        <v>0</v>
      </c>
      <c r="O442" s="233">
        <v>0</v>
      </c>
      <c r="P442" s="233"/>
      <c r="Q442" s="233">
        <v>0</v>
      </c>
      <c r="R442" s="233">
        <v>0</v>
      </c>
      <c r="S442" s="233">
        <v>0</v>
      </c>
      <c r="T442" s="233">
        <v>0</v>
      </c>
      <c r="U442" s="233">
        <v>0</v>
      </c>
      <c r="V442" s="233">
        <v>0</v>
      </c>
      <c r="W442" s="233">
        <v>35</v>
      </c>
      <c r="X442" s="233">
        <v>0</v>
      </c>
      <c r="Y442" s="233">
        <v>0</v>
      </c>
      <c r="Z442" s="233">
        <v>0</v>
      </c>
      <c r="AA442" s="233">
        <v>40</v>
      </c>
      <c r="AB442" s="233">
        <v>0</v>
      </c>
      <c r="AC442" s="233">
        <v>0</v>
      </c>
      <c r="AD442" s="233">
        <v>0</v>
      </c>
      <c r="AE442" s="233">
        <v>0</v>
      </c>
      <c r="AF442" s="233">
        <v>0</v>
      </c>
      <c r="AG442" s="233">
        <v>0</v>
      </c>
      <c r="AH442" s="233">
        <v>0</v>
      </c>
      <c r="AI442" s="233">
        <v>0</v>
      </c>
      <c r="AJ442" s="233">
        <v>0</v>
      </c>
      <c r="AK442" s="233">
        <v>0</v>
      </c>
      <c r="AL442" s="233">
        <v>0</v>
      </c>
      <c r="AM442" s="233">
        <v>0</v>
      </c>
      <c r="AN442" s="233">
        <v>0</v>
      </c>
      <c r="AO442" s="233">
        <v>0</v>
      </c>
      <c r="AP442" s="233">
        <v>0</v>
      </c>
      <c r="AQ442" s="233">
        <v>0</v>
      </c>
      <c r="AR442" s="233">
        <v>0</v>
      </c>
      <c r="AS442" s="233">
        <v>0</v>
      </c>
      <c r="AT442" s="233">
        <v>0</v>
      </c>
      <c r="AU442" s="233">
        <v>0</v>
      </c>
      <c r="AV442" s="233">
        <v>0</v>
      </c>
      <c r="AW442" s="233">
        <v>0</v>
      </c>
      <c r="AX442" s="233">
        <v>0</v>
      </c>
      <c r="AY442" s="233">
        <v>0</v>
      </c>
      <c r="AZ442" s="233">
        <v>0</v>
      </c>
      <c r="BA442" s="233">
        <v>0</v>
      </c>
      <c r="BB442" s="233">
        <v>0</v>
      </c>
      <c r="BC442" s="233">
        <v>0</v>
      </c>
      <c r="BD442" s="233">
        <v>0</v>
      </c>
      <c r="BE442" s="233">
        <v>0</v>
      </c>
      <c r="BF442" s="233">
        <v>0</v>
      </c>
      <c r="BG442" s="233">
        <v>0</v>
      </c>
      <c r="BH442" s="233">
        <v>130</v>
      </c>
      <c r="BI442" s="233">
        <v>0</v>
      </c>
      <c r="BJ442" s="233">
        <v>0</v>
      </c>
      <c r="BK442" s="233">
        <v>0</v>
      </c>
      <c r="BL442" s="233">
        <v>0</v>
      </c>
      <c r="BM442" s="233">
        <v>0</v>
      </c>
      <c r="BN442" s="233">
        <v>0</v>
      </c>
      <c r="BO442" s="233">
        <v>0</v>
      </c>
      <c r="BP442" s="233">
        <v>0</v>
      </c>
      <c r="BQ442" s="233">
        <v>0</v>
      </c>
      <c r="BR442" s="233">
        <v>0</v>
      </c>
      <c r="BS442" s="233">
        <v>0</v>
      </c>
      <c r="BT442" s="233">
        <v>0</v>
      </c>
      <c r="BU442" s="233">
        <v>0</v>
      </c>
      <c r="BV442" s="233">
        <v>0</v>
      </c>
      <c r="BW442" s="233">
        <v>0</v>
      </c>
      <c r="BX442" s="233">
        <v>0</v>
      </c>
      <c r="BY442" s="233">
        <v>0</v>
      </c>
      <c r="BZ442" s="233">
        <v>0</v>
      </c>
      <c r="CA442" s="233">
        <v>0</v>
      </c>
      <c r="CB442" s="343">
        <v>0</v>
      </c>
      <c r="CC442" s="343">
        <v>0</v>
      </c>
      <c r="CD442" s="346"/>
      <c r="CE442" s="253">
        <v>0</v>
      </c>
      <c r="CF442" s="233">
        <v>0</v>
      </c>
      <c r="CG442" s="233">
        <v>0</v>
      </c>
      <c r="CH442" s="233">
        <v>0</v>
      </c>
      <c r="CI442" s="234">
        <v>0</v>
      </c>
    </row>
    <row r="443" spans="1:87" s="145" customFormat="1" x14ac:dyDescent="0.2">
      <c r="A443" s="337" t="s">
        <v>1627</v>
      </c>
      <c r="B443" s="334" t="s">
        <v>2091</v>
      </c>
      <c r="C443" s="232">
        <v>0</v>
      </c>
      <c r="D443" s="233">
        <v>0</v>
      </c>
      <c r="E443" s="233">
        <v>0</v>
      </c>
      <c r="F443" s="233">
        <v>0</v>
      </c>
      <c r="G443" s="233">
        <v>0</v>
      </c>
      <c r="H443" s="233">
        <v>0</v>
      </c>
      <c r="I443" s="233">
        <v>0</v>
      </c>
      <c r="J443" s="233">
        <v>0</v>
      </c>
      <c r="K443" s="233">
        <v>0</v>
      </c>
      <c r="L443" s="233">
        <v>0</v>
      </c>
      <c r="M443" s="233">
        <v>0</v>
      </c>
      <c r="N443" s="233">
        <v>0</v>
      </c>
      <c r="O443" s="233">
        <v>0</v>
      </c>
      <c r="P443" s="233"/>
      <c r="Q443" s="233">
        <v>0</v>
      </c>
      <c r="R443" s="233">
        <v>0</v>
      </c>
      <c r="S443" s="233">
        <v>0</v>
      </c>
      <c r="T443" s="233">
        <v>0</v>
      </c>
      <c r="U443" s="233">
        <v>0</v>
      </c>
      <c r="V443" s="233">
        <v>0</v>
      </c>
      <c r="W443" s="233">
        <v>0</v>
      </c>
      <c r="X443" s="233">
        <v>0</v>
      </c>
      <c r="Y443" s="233">
        <v>0</v>
      </c>
      <c r="Z443" s="233">
        <v>0</v>
      </c>
      <c r="AA443" s="233">
        <v>0</v>
      </c>
      <c r="AB443" s="233">
        <v>0</v>
      </c>
      <c r="AC443" s="233">
        <v>0</v>
      </c>
      <c r="AD443" s="233">
        <v>0</v>
      </c>
      <c r="AE443" s="233">
        <v>0</v>
      </c>
      <c r="AF443" s="233">
        <v>0</v>
      </c>
      <c r="AG443" s="233">
        <v>0</v>
      </c>
      <c r="AH443" s="233">
        <v>0</v>
      </c>
      <c r="AI443" s="233">
        <v>0</v>
      </c>
      <c r="AJ443" s="233">
        <v>0</v>
      </c>
      <c r="AK443" s="233">
        <v>0</v>
      </c>
      <c r="AL443" s="233">
        <v>0</v>
      </c>
      <c r="AM443" s="233">
        <v>0</v>
      </c>
      <c r="AN443" s="233">
        <v>0</v>
      </c>
      <c r="AO443" s="233">
        <v>0</v>
      </c>
      <c r="AP443" s="233">
        <v>0</v>
      </c>
      <c r="AQ443" s="233">
        <v>0</v>
      </c>
      <c r="AR443" s="233">
        <v>0</v>
      </c>
      <c r="AS443" s="233">
        <v>0</v>
      </c>
      <c r="AT443" s="233">
        <v>0</v>
      </c>
      <c r="AU443" s="233">
        <v>15</v>
      </c>
      <c r="AV443" s="233">
        <v>0</v>
      </c>
      <c r="AW443" s="233">
        <v>0</v>
      </c>
      <c r="AX443" s="233">
        <v>0</v>
      </c>
      <c r="AY443" s="233">
        <v>0</v>
      </c>
      <c r="AZ443" s="233">
        <v>0</v>
      </c>
      <c r="BA443" s="233">
        <v>0</v>
      </c>
      <c r="BB443" s="233">
        <v>0</v>
      </c>
      <c r="BC443" s="233">
        <v>0</v>
      </c>
      <c r="BD443" s="233">
        <v>0</v>
      </c>
      <c r="BE443" s="233">
        <v>0</v>
      </c>
      <c r="BF443" s="233">
        <v>0</v>
      </c>
      <c r="BG443" s="233">
        <v>0</v>
      </c>
      <c r="BH443" s="233">
        <v>0</v>
      </c>
      <c r="BI443" s="233">
        <v>0</v>
      </c>
      <c r="BJ443" s="233">
        <v>0</v>
      </c>
      <c r="BK443" s="233">
        <v>0</v>
      </c>
      <c r="BL443" s="233">
        <v>0</v>
      </c>
      <c r="BM443" s="233">
        <v>0</v>
      </c>
      <c r="BN443" s="233">
        <v>0</v>
      </c>
      <c r="BO443" s="233">
        <v>0</v>
      </c>
      <c r="BP443" s="233">
        <v>0</v>
      </c>
      <c r="BQ443" s="233">
        <v>0</v>
      </c>
      <c r="BR443" s="233">
        <v>0</v>
      </c>
      <c r="BS443" s="233">
        <v>0</v>
      </c>
      <c r="BT443" s="233">
        <v>0</v>
      </c>
      <c r="BU443" s="233">
        <v>0</v>
      </c>
      <c r="BV443" s="233">
        <v>0</v>
      </c>
      <c r="BW443" s="233">
        <v>0</v>
      </c>
      <c r="BX443" s="233">
        <v>0</v>
      </c>
      <c r="BY443" s="233">
        <v>0</v>
      </c>
      <c r="BZ443" s="233">
        <v>0</v>
      </c>
      <c r="CA443" s="233">
        <v>0</v>
      </c>
      <c r="CB443" s="343">
        <v>0</v>
      </c>
      <c r="CC443" s="343">
        <v>0</v>
      </c>
      <c r="CD443" s="346"/>
      <c r="CE443" s="253">
        <v>0</v>
      </c>
      <c r="CF443" s="233">
        <v>0</v>
      </c>
      <c r="CG443" s="233">
        <v>0</v>
      </c>
      <c r="CH443" s="233">
        <v>0</v>
      </c>
      <c r="CI443" s="234">
        <v>0</v>
      </c>
    </row>
    <row r="444" spans="1:87" s="145" customFormat="1" x14ac:dyDescent="0.2">
      <c r="A444" s="337" t="s">
        <v>383</v>
      </c>
      <c r="B444" s="334" t="s">
        <v>2092</v>
      </c>
      <c r="C444" s="232">
        <v>0</v>
      </c>
      <c r="D444" s="233">
        <v>940</v>
      </c>
      <c r="E444" s="233">
        <v>1480</v>
      </c>
      <c r="F444" s="233">
        <v>0</v>
      </c>
      <c r="G444" s="233">
        <v>0</v>
      </c>
      <c r="H444" s="233">
        <v>0</v>
      </c>
      <c r="I444" s="233" t="s">
        <v>1676</v>
      </c>
      <c r="J444" s="233">
        <v>0</v>
      </c>
      <c r="K444" s="233">
        <v>0</v>
      </c>
      <c r="L444" s="233">
        <v>0</v>
      </c>
      <c r="M444" s="233">
        <v>0</v>
      </c>
      <c r="N444" s="233">
        <v>0</v>
      </c>
      <c r="O444" s="233">
        <v>0</v>
      </c>
      <c r="P444" s="233"/>
      <c r="Q444" s="233">
        <v>0</v>
      </c>
      <c r="R444" s="233">
        <v>0</v>
      </c>
      <c r="S444" s="233">
        <v>1955</v>
      </c>
      <c r="T444" s="233">
        <v>0</v>
      </c>
      <c r="U444" s="233">
        <v>0</v>
      </c>
      <c r="V444" s="233">
        <v>0</v>
      </c>
      <c r="W444" s="233">
        <v>90</v>
      </c>
      <c r="X444" s="233">
        <v>0</v>
      </c>
      <c r="Y444" s="233">
        <v>0</v>
      </c>
      <c r="Z444" s="233">
        <v>0</v>
      </c>
      <c r="AA444" s="233">
        <v>0</v>
      </c>
      <c r="AB444" s="233">
        <v>540</v>
      </c>
      <c r="AC444" s="233">
        <v>3615</v>
      </c>
      <c r="AD444" s="233">
        <v>0</v>
      </c>
      <c r="AE444" s="233">
        <v>0</v>
      </c>
      <c r="AF444" s="233">
        <v>0</v>
      </c>
      <c r="AG444" s="233">
        <v>0</v>
      </c>
      <c r="AH444" s="233">
        <v>0</v>
      </c>
      <c r="AI444" s="233">
        <v>0</v>
      </c>
      <c r="AJ444" s="233" t="s">
        <v>1676</v>
      </c>
      <c r="AK444" s="233">
        <v>0</v>
      </c>
      <c r="AL444" s="233">
        <v>0</v>
      </c>
      <c r="AM444" s="233">
        <v>0</v>
      </c>
      <c r="AN444" s="233">
        <v>0</v>
      </c>
      <c r="AO444" s="233">
        <v>0</v>
      </c>
      <c r="AP444" s="233">
        <v>0</v>
      </c>
      <c r="AQ444" s="233">
        <v>0</v>
      </c>
      <c r="AR444" s="233">
        <v>0</v>
      </c>
      <c r="AS444" s="233">
        <v>0</v>
      </c>
      <c r="AT444" s="233">
        <v>0</v>
      </c>
      <c r="AU444" s="233">
        <v>8885</v>
      </c>
      <c r="AV444" s="233">
        <v>0</v>
      </c>
      <c r="AW444" s="233">
        <v>0</v>
      </c>
      <c r="AX444" s="233">
        <v>0</v>
      </c>
      <c r="AY444" s="233">
        <v>0</v>
      </c>
      <c r="AZ444" s="233">
        <v>0</v>
      </c>
      <c r="BA444" s="233">
        <v>0</v>
      </c>
      <c r="BB444" s="233">
        <v>0</v>
      </c>
      <c r="BC444" s="233">
        <v>0</v>
      </c>
      <c r="BD444" s="233">
        <v>0</v>
      </c>
      <c r="BE444" s="233">
        <v>0</v>
      </c>
      <c r="BF444" s="233">
        <v>0</v>
      </c>
      <c r="BG444" s="233">
        <v>0</v>
      </c>
      <c r="BH444" s="233">
        <v>525</v>
      </c>
      <c r="BI444" s="233">
        <v>0</v>
      </c>
      <c r="BJ444" s="233">
        <v>0</v>
      </c>
      <c r="BK444" s="233">
        <v>0</v>
      </c>
      <c r="BL444" s="233">
        <v>0</v>
      </c>
      <c r="BM444" s="233">
        <v>0</v>
      </c>
      <c r="BN444" s="233">
        <v>0</v>
      </c>
      <c r="BO444" s="233">
        <v>0</v>
      </c>
      <c r="BP444" s="233">
        <v>0</v>
      </c>
      <c r="BQ444" s="233">
        <v>0</v>
      </c>
      <c r="BR444" s="233">
        <v>6210</v>
      </c>
      <c r="BS444" s="233">
        <v>0</v>
      </c>
      <c r="BT444" s="233">
        <v>0</v>
      </c>
      <c r="BU444" s="233">
        <v>0</v>
      </c>
      <c r="BV444" s="233">
        <v>0</v>
      </c>
      <c r="BW444" s="233">
        <v>0</v>
      </c>
      <c r="BX444" s="233">
        <v>0</v>
      </c>
      <c r="BY444" s="233">
        <v>0</v>
      </c>
      <c r="BZ444" s="233">
        <v>0</v>
      </c>
      <c r="CA444" s="233">
        <v>0</v>
      </c>
      <c r="CB444" s="343">
        <v>0</v>
      </c>
      <c r="CC444" s="343">
        <v>0</v>
      </c>
      <c r="CD444" s="346"/>
      <c r="CE444" s="253">
        <v>0</v>
      </c>
      <c r="CF444" s="233">
        <v>0</v>
      </c>
      <c r="CG444" s="233">
        <v>0</v>
      </c>
      <c r="CH444" s="233">
        <v>0</v>
      </c>
      <c r="CI444" s="234">
        <v>0</v>
      </c>
    </row>
    <row r="445" spans="1:87" s="145" customFormat="1" x14ac:dyDescent="0.2">
      <c r="A445" s="337" t="s">
        <v>403</v>
      </c>
      <c r="B445" s="334" t="s">
        <v>2093</v>
      </c>
      <c r="C445" s="232">
        <v>0</v>
      </c>
      <c r="D445" s="233">
        <v>0</v>
      </c>
      <c r="E445" s="233">
        <v>0</v>
      </c>
      <c r="F445" s="233">
        <v>0</v>
      </c>
      <c r="G445" s="233">
        <v>0</v>
      </c>
      <c r="H445" s="233">
        <v>0</v>
      </c>
      <c r="I445" s="233">
        <v>0</v>
      </c>
      <c r="J445" s="233">
        <v>0</v>
      </c>
      <c r="K445" s="233">
        <v>0</v>
      </c>
      <c r="L445" s="233">
        <v>0</v>
      </c>
      <c r="M445" s="233">
        <v>0</v>
      </c>
      <c r="N445" s="233">
        <v>0</v>
      </c>
      <c r="O445" s="233">
        <v>0</v>
      </c>
      <c r="P445" s="233"/>
      <c r="Q445" s="233">
        <v>0</v>
      </c>
      <c r="R445" s="233">
        <v>0</v>
      </c>
      <c r="S445" s="233">
        <v>0</v>
      </c>
      <c r="T445" s="233">
        <v>0</v>
      </c>
      <c r="U445" s="233">
        <v>0</v>
      </c>
      <c r="V445" s="233">
        <v>0</v>
      </c>
      <c r="W445" s="233">
        <v>0</v>
      </c>
      <c r="X445" s="233">
        <v>0</v>
      </c>
      <c r="Y445" s="233">
        <v>0</v>
      </c>
      <c r="Z445" s="233">
        <v>0</v>
      </c>
      <c r="AA445" s="233">
        <v>0</v>
      </c>
      <c r="AB445" s="233">
        <v>0</v>
      </c>
      <c r="AC445" s="233">
        <v>4755</v>
      </c>
      <c r="AD445" s="233">
        <v>0</v>
      </c>
      <c r="AE445" s="233">
        <v>0</v>
      </c>
      <c r="AF445" s="233">
        <v>0</v>
      </c>
      <c r="AG445" s="233">
        <v>0</v>
      </c>
      <c r="AH445" s="233">
        <v>0</v>
      </c>
      <c r="AI445" s="233">
        <v>0</v>
      </c>
      <c r="AJ445" s="233" t="s">
        <v>1676</v>
      </c>
      <c r="AK445" s="233">
        <v>0</v>
      </c>
      <c r="AL445" s="233">
        <v>0</v>
      </c>
      <c r="AM445" s="233">
        <v>0</v>
      </c>
      <c r="AN445" s="233">
        <v>0</v>
      </c>
      <c r="AO445" s="233">
        <v>0</v>
      </c>
      <c r="AP445" s="233">
        <v>0</v>
      </c>
      <c r="AQ445" s="233">
        <v>0</v>
      </c>
      <c r="AR445" s="233">
        <v>0</v>
      </c>
      <c r="AS445" s="233">
        <v>0</v>
      </c>
      <c r="AT445" s="233">
        <v>0</v>
      </c>
      <c r="AU445" s="233">
        <v>1880</v>
      </c>
      <c r="AV445" s="233">
        <v>0</v>
      </c>
      <c r="AW445" s="233">
        <v>0</v>
      </c>
      <c r="AX445" s="233">
        <v>0</v>
      </c>
      <c r="AY445" s="233">
        <v>0</v>
      </c>
      <c r="AZ445" s="233">
        <v>0</v>
      </c>
      <c r="BA445" s="233">
        <v>0</v>
      </c>
      <c r="BB445" s="233">
        <v>0</v>
      </c>
      <c r="BC445" s="233">
        <v>0</v>
      </c>
      <c r="BD445" s="233">
        <v>0</v>
      </c>
      <c r="BE445" s="233">
        <v>0</v>
      </c>
      <c r="BF445" s="233">
        <v>0</v>
      </c>
      <c r="BG445" s="233">
        <v>0</v>
      </c>
      <c r="BH445" s="233">
        <v>0</v>
      </c>
      <c r="BI445" s="233">
        <v>0</v>
      </c>
      <c r="BJ445" s="233">
        <v>0</v>
      </c>
      <c r="BK445" s="233">
        <v>0</v>
      </c>
      <c r="BL445" s="233">
        <v>0</v>
      </c>
      <c r="BM445" s="233">
        <v>0</v>
      </c>
      <c r="BN445" s="233">
        <v>0</v>
      </c>
      <c r="BO445" s="233">
        <v>0</v>
      </c>
      <c r="BP445" s="233">
        <v>0</v>
      </c>
      <c r="BQ445" s="233">
        <v>0</v>
      </c>
      <c r="BR445" s="233">
        <v>2505</v>
      </c>
      <c r="BS445" s="233">
        <v>0</v>
      </c>
      <c r="BT445" s="233">
        <v>0</v>
      </c>
      <c r="BU445" s="233">
        <v>0</v>
      </c>
      <c r="BV445" s="233">
        <v>0</v>
      </c>
      <c r="BW445" s="233">
        <v>0</v>
      </c>
      <c r="BX445" s="233">
        <v>0</v>
      </c>
      <c r="BY445" s="233">
        <v>0</v>
      </c>
      <c r="BZ445" s="233">
        <v>0</v>
      </c>
      <c r="CA445" s="233">
        <v>0</v>
      </c>
      <c r="CB445" s="343">
        <v>0</v>
      </c>
      <c r="CC445" s="343">
        <v>0</v>
      </c>
      <c r="CD445" s="346"/>
      <c r="CE445" s="253">
        <v>0</v>
      </c>
      <c r="CF445" s="233">
        <v>0</v>
      </c>
      <c r="CG445" s="233">
        <v>0</v>
      </c>
      <c r="CH445" s="233">
        <v>0</v>
      </c>
      <c r="CI445" s="234">
        <v>0</v>
      </c>
    </row>
    <row r="446" spans="1:87" s="145" customFormat="1" x14ac:dyDescent="0.2">
      <c r="A446" s="337" t="s">
        <v>745</v>
      </c>
      <c r="B446" s="334" t="s">
        <v>2094</v>
      </c>
      <c r="C446" s="232">
        <v>0</v>
      </c>
      <c r="D446" s="233">
        <v>0</v>
      </c>
      <c r="E446" s="233">
        <v>0</v>
      </c>
      <c r="F446" s="233">
        <v>0</v>
      </c>
      <c r="G446" s="233">
        <v>0</v>
      </c>
      <c r="H446" s="233">
        <v>2040</v>
      </c>
      <c r="I446" s="233">
        <v>0</v>
      </c>
      <c r="J446" s="233">
        <v>0</v>
      </c>
      <c r="K446" s="233">
        <v>0</v>
      </c>
      <c r="L446" s="233">
        <v>0</v>
      </c>
      <c r="M446" s="233">
        <v>0</v>
      </c>
      <c r="N446" s="233">
        <v>0</v>
      </c>
      <c r="O446" s="233">
        <v>0</v>
      </c>
      <c r="P446" s="233"/>
      <c r="Q446" s="233">
        <v>0</v>
      </c>
      <c r="R446" s="233">
        <v>0</v>
      </c>
      <c r="S446" s="233">
        <v>0</v>
      </c>
      <c r="T446" s="233">
        <v>0</v>
      </c>
      <c r="U446" s="233">
        <v>0</v>
      </c>
      <c r="V446" s="233">
        <v>0</v>
      </c>
      <c r="W446" s="233">
        <v>0</v>
      </c>
      <c r="X446" s="233">
        <v>0</v>
      </c>
      <c r="Y446" s="233">
        <v>0</v>
      </c>
      <c r="Z446" s="233">
        <v>0</v>
      </c>
      <c r="AA446" s="233">
        <v>0</v>
      </c>
      <c r="AB446" s="233">
        <v>0</v>
      </c>
      <c r="AC446" s="233">
        <v>0</v>
      </c>
      <c r="AD446" s="233">
        <v>0</v>
      </c>
      <c r="AE446" s="233">
        <v>0</v>
      </c>
      <c r="AF446" s="233">
        <v>0</v>
      </c>
      <c r="AG446" s="233">
        <v>0</v>
      </c>
      <c r="AH446" s="233">
        <v>0</v>
      </c>
      <c r="AI446" s="233">
        <v>0</v>
      </c>
      <c r="AJ446" s="233">
        <v>0</v>
      </c>
      <c r="AK446" s="233">
        <v>0</v>
      </c>
      <c r="AL446" s="233">
        <v>0</v>
      </c>
      <c r="AM446" s="233">
        <v>0</v>
      </c>
      <c r="AN446" s="233">
        <v>0</v>
      </c>
      <c r="AO446" s="233">
        <v>0</v>
      </c>
      <c r="AP446" s="233">
        <v>0</v>
      </c>
      <c r="AQ446" s="233">
        <v>0</v>
      </c>
      <c r="AR446" s="233">
        <v>0</v>
      </c>
      <c r="AS446" s="233">
        <v>0</v>
      </c>
      <c r="AT446" s="233">
        <v>0</v>
      </c>
      <c r="AU446" s="233">
        <v>0</v>
      </c>
      <c r="AV446" s="233">
        <v>0</v>
      </c>
      <c r="AW446" s="233">
        <v>0</v>
      </c>
      <c r="AX446" s="233">
        <v>0</v>
      </c>
      <c r="AY446" s="233">
        <v>0</v>
      </c>
      <c r="AZ446" s="233">
        <v>0</v>
      </c>
      <c r="BA446" s="233">
        <v>0</v>
      </c>
      <c r="BB446" s="233">
        <v>0</v>
      </c>
      <c r="BC446" s="233">
        <v>0</v>
      </c>
      <c r="BD446" s="233">
        <v>0</v>
      </c>
      <c r="BE446" s="233">
        <v>0</v>
      </c>
      <c r="BF446" s="233">
        <v>0</v>
      </c>
      <c r="BG446" s="233">
        <v>0</v>
      </c>
      <c r="BH446" s="233">
        <v>0</v>
      </c>
      <c r="BI446" s="233">
        <v>0</v>
      </c>
      <c r="BJ446" s="233">
        <v>0</v>
      </c>
      <c r="BK446" s="233">
        <v>0</v>
      </c>
      <c r="BL446" s="233">
        <v>0</v>
      </c>
      <c r="BM446" s="233">
        <v>0</v>
      </c>
      <c r="BN446" s="233">
        <v>0</v>
      </c>
      <c r="BO446" s="233">
        <v>0</v>
      </c>
      <c r="BP446" s="233">
        <v>0</v>
      </c>
      <c r="BQ446" s="233">
        <v>0</v>
      </c>
      <c r="BR446" s="233">
        <v>0</v>
      </c>
      <c r="BS446" s="233">
        <v>0</v>
      </c>
      <c r="BT446" s="233">
        <v>0</v>
      </c>
      <c r="BU446" s="233">
        <v>0</v>
      </c>
      <c r="BV446" s="233">
        <v>0</v>
      </c>
      <c r="BW446" s="233">
        <v>0</v>
      </c>
      <c r="BX446" s="233">
        <v>0</v>
      </c>
      <c r="BY446" s="233">
        <v>0</v>
      </c>
      <c r="BZ446" s="233">
        <v>0</v>
      </c>
      <c r="CA446" s="233">
        <v>0</v>
      </c>
      <c r="CB446" s="343">
        <v>0</v>
      </c>
      <c r="CC446" s="343">
        <v>0</v>
      </c>
      <c r="CD446" s="346"/>
      <c r="CE446" s="253">
        <v>0</v>
      </c>
      <c r="CF446" s="233">
        <v>0</v>
      </c>
      <c r="CG446" s="233">
        <v>0</v>
      </c>
      <c r="CH446" s="233">
        <v>0</v>
      </c>
      <c r="CI446" s="234">
        <v>0</v>
      </c>
    </row>
    <row r="447" spans="1:87" s="145" customFormat="1" x14ac:dyDescent="0.2">
      <c r="A447" s="337" t="s">
        <v>454</v>
      </c>
      <c r="B447" s="334" t="s">
        <v>2095</v>
      </c>
      <c r="C447" s="232">
        <v>0</v>
      </c>
      <c r="D447" s="233">
        <v>12470</v>
      </c>
      <c r="E447" s="233">
        <v>2895</v>
      </c>
      <c r="F447" s="233">
        <v>9335</v>
      </c>
      <c r="G447" s="233">
        <v>1275</v>
      </c>
      <c r="H447" s="233">
        <v>5950</v>
      </c>
      <c r="I447" s="233">
        <v>1400</v>
      </c>
      <c r="J447" s="233">
        <v>0</v>
      </c>
      <c r="K447" s="233">
        <v>0</v>
      </c>
      <c r="L447" s="233">
        <v>0</v>
      </c>
      <c r="M447" s="233">
        <v>0</v>
      </c>
      <c r="N447" s="233">
        <v>0</v>
      </c>
      <c r="O447" s="233">
        <v>0</v>
      </c>
      <c r="P447" s="233"/>
      <c r="Q447" s="233">
        <v>0</v>
      </c>
      <c r="R447" s="233">
        <v>0</v>
      </c>
      <c r="S447" s="233">
        <v>3220</v>
      </c>
      <c r="T447" s="233">
        <v>0</v>
      </c>
      <c r="U447" s="233">
        <v>0</v>
      </c>
      <c r="V447" s="233">
        <v>805</v>
      </c>
      <c r="W447" s="233">
        <v>1695</v>
      </c>
      <c r="X447" s="233">
        <v>0</v>
      </c>
      <c r="Y447" s="233">
        <v>0</v>
      </c>
      <c r="Z447" s="233">
        <v>31900</v>
      </c>
      <c r="AA447" s="233">
        <v>0</v>
      </c>
      <c r="AB447" s="233">
        <v>0</v>
      </c>
      <c r="AC447" s="233">
        <v>2585</v>
      </c>
      <c r="AD447" s="233">
        <v>0</v>
      </c>
      <c r="AE447" s="233">
        <v>0</v>
      </c>
      <c r="AF447" s="233">
        <v>0</v>
      </c>
      <c r="AG447" s="233">
        <v>0</v>
      </c>
      <c r="AH447" s="233">
        <v>770</v>
      </c>
      <c r="AI447" s="233">
        <v>0</v>
      </c>
      <c r="AJ447" s="233" t="s">
        <v>1676</v>
      </c>
      <c r="AK447" s="233">
        <v>0</v>
      </c>
      <c r="AL447" s="233">
        <v>0</v>
      </c>
      <c r="AM447" s="233">
        <v>0</v>
      </c>
      <c r="AN447" s="233">
        <v>14045</v>
      </c>
      <c r="AO447" s="233">
        <v>490</v>
      </c>
      <c r="AP447" s="233">
        <v>0</v>
      </c>
      <c r="AQ447" s="233">
        <v>0</v>
      </c>
      <c r="AR447" s="233">
        <v>0</v>
      </c>
      <c r="AS447" s="233">
        <v>0</v>
      </c>
      <c r="AT447" s="233">
        <v>0</v>
      </c>
      <c r="AU447" s="233">
        <v>3595</v>
      </c>
      <c r="AV447" s="233">
        <v>0</v>
      </c>
      <c r="AW447" s="233">
        <v>185</v>
      </c>
      <c r="AX447" s="233">
        <v>0</v>
      </c>
      <c r="AY447" s="233">
        <v>1305</v>
      </c>
      <c r="AZ447" s="233">
        <v>7215</v>
      </c>
      <c r="BA447" s="233">
        <v>0</v>
      </c>
      <c r="BB447" s="233">
        <v>865</v>
      </c>
      <c r="BC447" s="233">
        <v>0</v>
      </c>
      <c r="BD447" s="233">
        <v>0</v>
      </c>
      <c r="BE447" s="233">
        <v>0</v>
      </c>
      <c r="BF447" s="233">
        <v>0</v>
      </c>
      <c r="BG447" s="233">
        <v>10975</v>
      </c>
      <c r="BH447" s="233">
        <v>3120</v>
      </c>
      <c r="BI447" s="233">
        <v>3825</v>
      </c>
      <c r="BJ447" s="233">
        <v>0</v>
      </c>
      <c r="BK447" s="233">
        <v>0</v>
      </c>
      <c r="BL447" s="233">
        <v>0</v>
      </c>
      <c r="BM447" s="233">
        <v>0</v>
      </c>
      <c r="BN447" s="233">
        <v>0</v>
      </c>
      <c r="BO447" s="233">
        <v>0</v>
      </c>
      <c r="BP447" s="233">
        <v>0</v>
      </c>
      <c r="BQ447" s="233">
        <v>0</v>
      </c>
      <c r="BR447" s="233">
        <v>320</v>
      </c>
      <c r="BS447" s="233" t="s">
        <v>1676</v>
      </c>
      <c r="BT447" s="233">
        <v>0</v>
      </c>
      <c r="BU447" s="233">
        <v>0</v>
      </c>
      <c r="BV447" s="233">
        <v>30</v>
      </c>
      <c r="BW447" s="233">
        <v>0</v>
      </c>
      <c r="BX447" s="233">
        <v>0</v>
      </c>
      <c r="BY447" s="233">
        <v>0</v>
      </c>
      <c r="BZ447" s="233">
        <v>0</v>
      </c>
      <c r="CA447" s="233">
        <v>0</v>
      </c>
      <c r="CB447" s="343">
        <v>0</v>
      </c>
      <c r="CC447" s="343">
        <v>0</v>
      </c>
      <c r="CD447" s="346"/>
      <c r="CE447" s="253">
        <v>0</v>
      </c>
      <c r="CF447" s="233">
        <v>0</v>
      </c>
      <c r="CG447" s="233">
        <v>0</v>
      </c>
      <c r="CH447" s="233">
        <v>30</v>
      </c>
      <c r="CI447" s="234" t="s">
        <v>1676</v>
      </c>
    </row>
    <row r="448" spans="1:87" s="145" customFormat="1" x14ac:dyDescent="0.2">
      <c r="A448" s="337" t="s">
        <v>372</v>
      </c>
      <c r="B448" s="334" t="s">
        <v>2096</v>
      </c>
      <c r="C448" s="232">
        <v>0</v>
      </c>
      <c r="D448" s="233">
        <v>5095</v>
      </c>
      <c r="E448" s="233">
        <v>1385</v>
      </c>
      <c r="F448" s="233">
        <v>3790</v>
      </c>
      <c r="G448" s="233" t="s">
        <v>1676</v>
      </c>
      <c r="H448" s="233">
        <v>2015</v>
      </c>
      <c r="I448" s="233">
        <v>360</v>
      </c>
      <c r="J448" s="233">
        <v>0</v>
      </c>
      <c r="K448" s="233">
        <v>200</v>
      </c>
      <c r="L448" s="233">
        <v>0</v>
      </c>
      <c r="M448" s="233">
        <v>0</v>
      </c>
      <c r="N448" s="233">
        <v>0</v>
      </c>
      <c r="O448" s="233">
        <v>0</v>
      </c>
      <c r="P448" s="233"/>
      <c r="Q448" s="233">
        <v>0</v>
      </c>
      <c r="R448" s="233">
        <v>0</v>
      </c>
      <c r="S448" s="233">
        <v>10</v>
      </c>
      <c r="T448" s="233">
        <v>0</v>
      </c>
      <c r="U448" s="233">
        <v>65</v>
      </c>
      <c r="V448" s="233">
        <v>730</v>
      </c>
      <c r="W448" s="233">
        <v>2185</v>
      </c>
      <c r="X448" s="233">
        <v>0</v>
      </c>
      <c r="Y448" s="233">
        <v>0</v>
      </c>
      <c r="Z448" s="233">
        <v>13545</v>
      </c>
      <c r="AA448" s="233">
        <v>9575</v>
      </c>
      <c r="AB448" s="233">
        <v>1090</v>
      </c>
      <c r="AC448" s="233">
        <v>3175</v>
      </c>
      <c r="AD448" s="233">
        <v>0</v>
      </c>
      <c r="AE448" s="233">
        <v>0</v>
      </c>
      <c r="AF448" s="233">
        <v>0</v>
      </c>
      <c r="AG448" s="233">
        <v>0</v>
      </c>
      <c r="AH448" s="233">
        <v>0</v>
      </c>
      <c r="AI448" s="233">
        <v>800</v>
      </c>
      <c r="AJ448" s="233">
        <v>10</v>
      </c>
      <c r="AK448" s="233">
        <v>1050</v>
      </c>
      <c r="AL448" s="233">
        <v>0</v>
      </c>
      <c r="AM448" s="233">
        <v>0</v>
      </c>
      <c r="AN448" s="233">
        <v>0</v>
      </c>
      <c r="AO448" s="233">
        <v>1275</v>
      </c>
      <c r="AP448" s="233">
        <v>1610</v>
      </c>
      <c r="AQ448" s="233">
        <v>0</v>
      </c>
      <c r="AR448" s="233">
        <v>0</v>
      </c>
      <c r="AS448" s="233">
        <v>0</v>
      </c>
      <c r="AT448" s="233">
        <v>100</v>
      </c>
      <c r="AU448" s="233">
        <v>0</v>
      </c>
      <c r="AV448" s="233">
        <v>0</v>
      </c>
      <c r="AW448" s="233">
        <v>140</v>
      </c>
      <c r="AX448" s="233">
        <v>0</v>
      </c>
      <c r="AY448" s="233">
        <v>490</v>
      </c>
      <c r="AZ448" s="233">
        <v>9460</v>
      </c>
      <c r="BA448" s="233">
        <v>0</v>
      </c>
      <c r="BB448" s="233">
        <v>3255</v>
      </c>
      <c r="BC448" s="233">
        <v>0</v>
      </c>
      <c r="BD448" s="233">
        <v>0</v>
      </c>
      <c r="BE448" s="233">
        <v>0</v>
      </c>
      <c r="BF448" s="233">
        <v>0</v>
      </c>
      <c r="BG448" s="233">
        <v>2320</v>
      </c>
      <c r="BH448" s="233">
        <v>2420</v>
      </c>
      <c r="BI448" s="233">
        <v>4565</v>
      </c>
      <c r="BJ448" s="233">
        <v>0</v>
      </c>
      <c r="BK448" s="233">
        <v>0</v>
      </c>
      <c r="BL448" s="233">
        <v>0</v>
      </c>
      <c r="BM448" s="233">
        <v>0</v>
      </c>
      <c r="BN448" s="233">
        <v>0</v>
      </c>
      <c r="BO448" s="233">
        <v>0</v>
      </c>
      <c r="BP448" s="233">
        <v>0</v>
      </c>
      <c r="BQ448" s="233">
        <v>0</v>
      </c>
      <c r="BR448" s="233" t="s">
        <v>1676</v>
      </c>
      <c r="BS448" s="233">
        <v>0</v>
      </c>
      <c r="BT448" s="233">
        <v>0</v>
      </c>
      <c r="BU448" s="233">
        <v>0</v>
      </c>
      <c r="BV448" s="233">
        <v>0</v>
      </c>
      <c r="BW448" s="233">
        <v>0</v>
      </c>
      <c r="BX448" s="233">
        <v>0</v>
      </c>
      <c r="BY448" s="233">
        <v>0</v>
      </c>
      <c r="BZ448" s="233">
        <v>0</v>
      </c>
      <c r="CA448" s="233">
        <v>0</v>
      </c>
      <c r="CB448" s="343">
        <v>0</v>
      </c>
      <c r="CC448" s="343">
        <v>0</v>
      </c>
      <c r="CD448" s="346"/>
      <c r="CE448" s="253">
        <v>0</v>
      </c>
      <c r="CF448" s="233">
        <v>0</v>
      </c>
      <c r="CG448" s="233">
        <v>0</v>
      </c>
      <c r="CH448" s="233">
        <v>0</v>
      </c>
      <c r="CI448" s="234">
        <v>0</v>
      </c>
    </row>
    <row r="449" spans="1:87" s="145" customFormat="1" x14ac:dyDescent="0.2">
      <c r="A449" s="337" t="s">
        <v>50</v>
      </c>
      <c r="B449" s="334" t="s">
        <v>2097</v>
      </c>
      <c r="C449" s="232">
        <v>0</v>
      </c>
      <c r="D449" s="233">
        <v>0</v>
      </c>
      <c r="E449" s="233">
        <v>0</v>
      </c>
      <c r="F449" s="233">
        <v>3295</v>
      </c>
      <c r="G449" s="233">
        <v>0</v>
      </c>
      <c r="H449" s="233">
        <v>0</v>
      </c>
      <c r="I449" s="233">
        <v>0</v>
      </c>
      <c r="J449" s="233">
        <v>0</v>
      </c>
      <c r="K449" s="233">
        <v>0</v>
      </c>
      <c r="L449" s="233">
        <v>0</v>
      </c>
      <c r="M449" s="233">
        <v>0</v>
      </c>
      <c r="N449" s="233">
        <v>0</v>
      </c>
      <c r="O449" s="233">
        <v>0</v>
      </c>
      <c r="P449" s="233"/>
      <c r="Q449" s="233">
        <v>0</v>
      </c>
      <c r="R449" s="233">
        <v>0</v>
      </c>
      <c r="S449" s="233">
        <v>0</v>
      </c>
      <c r="T449" s="233">
        <v>0</v>
      </c>
      <c r="U449" s="233">
        <v>0</v>
      </c>
      <c r="V449" s="233">
        <v>0</v>
      </c>
      <c r="W449" s="233">
        <v>0</v>
      </c>
      <c r="X449" s="233">
        <v>0</v>
      </c>
      <c r="Y449" s="233">
        <v>0</v>
      </c>
      <c r="Z449" s="233">
        <v>0</v>
      </c>
      <c r="AA449" s="233">
        <v>0</v>
      </c>
      <c r="AB449" s="233">
        <v>0</v>
      </c>
      <c r="AC449" s="233">
        <v>0</v>
      </c>
      <c r="AD449" s="233">
        <v>0</v>
      </c>
      <c r="AE449" s="233">
        <v>0</v>
      </c>
      <c r="AF449" s="233">
        <v>0</v>
      </c>
      <c r="AG449" s="233">
        <v>0</v>
      </c>
      <c r="AH449" s="233">
        <v>0</v>
      </c>
      <c r="AI449" s="233">
        <v>0</v>
      </c>
      <c r="AJ449" s="233">
        <v>0</v>
      </c>
      <c r="AK449" s="233">
        <v>0</v>
      </c>
      <c r="AL449" s="233">
        <v>0</v>
      </c>
      <c r="AM449" s="233">
        <v>0</v>
      </c>
      <c r="AN449" s="233">
        <v>0</v>
      </c>
      <c r="AO449" s="233">
        <v>0</v>
      </c>
      <c r="AP449" s="233">
        <v>0</v>
      </c>
      <c r="AQ449" s="233">
        <v>0</v>
      </c>
      <c r="AR449" s="233">
        <v>0</v>
      </c>
      <c r="AS449" s="233">
        <v>0</v>
      </c>
      <c r="AT449" s="233">
        <v>0</v>
      </c>
      <c r="AU449" s="233">
        <v>0</v>
      </c>
      <c r="AV449" s="233">
        <v>0</v>
      </c>
      <c r="AW449" s="233">
        <v>0</v>
      </c>
      <c r="AX449" s="233">
        <v>0</v>
      </c>
      <c r="AY449" s="233">
        <v>0</v>
      </c>
      <c r="AZ449" s="233">
        <v>0</v>
      </c>
      <c r="BA449" s="233">
        <v>0</v>
      </c>
      <c r="BB449" s="233">
        <v>0</v>
      </c>
      <c r="BC449" s="233">
        <v>0</v>
      </c>
      <c r="BD449" s="233">
        <v>0</v>
      </c>
      <c r="BE449" s="233">
        <v>0</v>
      </c>
      <c r="BF449" s="233">
        <v>0</v>
      </c>
      <c r="BG449" s="233">
        <v>0</v>
      </c>
      <c r="BH449" s="233">
        <v>0</v>
      </c>
      <c r="BI449" s="233">
        <v>0</v>
      </c>
      <c r="BJ449" s="233">
        <v>0</v>
      </c>
      <c r="BK449" s="233">
        <v>0</v>
      </c>
      <c r="BL449" s="233">
        <v>0</v>
      </c>
      <c r="BM449" s="233">
        <v>0</v>
      </c>
      <c r="BN449" s="233">
        <v>0</v>
      </c>
      <c r="BO449" s="233">
        <v>0</v>
      </c>
      <c r="BP449" s="233">
        <v>0</v>
      </c>
      <c r="BQ449" s="233">
        <v>0</v>
      </c>
      <c r="BR449" s="233">
        <v>0</v>
      </c>
      <c r="BS449" s="233">
        <v>0</v>
      </c>
      <c r="BT449" s="233">
        <v>0</v>
      </c>
      <c r="BU449" s="233">
        <v>0</v>
      </c>
      <c r="BV449" s="233">
        <v>0</v>
      </c>
      <c r="BW449" s="233">
        <v>0</v>
      </c>
      <c r="BX449" s="233">
        <v>0</v>
      </c>
      <c r="BY449" s="233">
        <v>0</v>
      </c>
      <c r="BZ449" s="233">
        <v>0</v>
      </c>
      <c r="CA449" s="233">
        <v>0</v>
      </c>
      <c r="CB449" s="343">
        <v>0</v>
      </c>
      <c r="CC449" s="343">
        <v>0</v>
      </c>
      <c r="CD449" s="346"/>
      <c r="CE449" s="253">
        <v>0</v>
      </c>
      <c r="CF449" s="233">
        <v>0</v>
      </c>
      <c r="CG449" s="233">
        <v>0</v>
      </c>
      <c r="CH449" s="233">
        <v>0</v>
      </c>
      <c r="CI449" s="234">
        <v>0</v>
      </c>
    </row>
    <row r="450" spans="1:87" s="145" customFormat="1" x14ac:dyDescent="0.2">
      <c r="A450" s="337" t="s">
        <v>1547</v>
      </c>
      <c r="B450" s="334" t="s">
        <v>2098</v>
      </c>
      <c r="C450" s="232">
        <v>0</v>
      </c>
      <c r="D450" s="233">
        <v>0</v>
      </c>
      <c r="E450" s="233">
        <v>0</v>
      </c>
      <c r="F450" s="233">
        <v>675</v>
      </c>
      <c r="G450" s="233">
        <v>0</v>
      </c>
      <c r="H450" s="233">
        <v>0</v>
      </c>
      <c r="I450" s="233">
        <v>0</v>
      </c>
      <c r="J450" s="233">
        <v>0</v>
      </c>
      <c r="K450" s="233">
        <v>0</v>
      </c>
      <c r="L450" s="233">
        <v>0</v>
      </c>
      <c r="M450" s="233">
        <v>0</v>
      </c>
      <c r="N450" s="233">
        <v>0</v>
      </c>
      <c r="O450" s="233">
        <v>0</v>
      </c>
      <c r="P450" s="233"/>
      <c r="Q450" s="233">
        <v>0</v>
      </c>
      <c r="R450" s="233">
        <v>0</v>
      </c>
      <c r="S450" s="233">
        <v>0</v>
      </c>
      <c r="T450" s="233">
        <v>0</v>
      </c>
      <c r="U450" s="233">
        <v>0</v>
      </c>
      <c r="V450" s="233">
        <v>0</v>
      </c>
      <c r="W450" s="233">
        <v>0</v>
      </c>
      <c r="X450" s="233">
        <v>0</v>
      </c>
      <c r="Y450" s="233">
        <v>0</v>
      </c>
      <c r="Z450" s="233">
        <v>0</v>
      </c>
      <c r="AA450" s="233">
        <v>0</v>
      </c>
      <c r="AB450" s="233">
        <v>0</v>
      </c>
      <c r="AC450" s="233">
        <v>0</v>
      </c>
      <c r="AD450" s="233">
        <v>0</v>
      </c>
      <c r="AE450" s="233">
        <v>0</v>
      </c>
      <c r="AF450" s="233">
        <v>0</v>
      </c>
      <c r="AG450" s="233">
        <v>0</v>
      </c>
      <c r="AH450" s="233">
        <v>0</v>
      </c>
      <c r="AI450" s="233">
        <v>0</v>
      </c>
      <c r="AJ450" s="233">
        <v>0</v>
      </c>
      <c r="AK450" s="233">
        <v>0</v>
      </c>
      <c r="AL450" s="233">
        <v>0</v>
      </c>
      <c r="AM450" s="233">
        <v>0</v>
      </c>
      <c r="AN450" s="233">
        <v>0</v>
      </c>
      <c r="AO450" s="233">
        <v>0</v>
      </c>
      <c r="AP450" s="233">
        <v>0</v>
      </c>
      <c r="AQ450" s="233">
        <v>0</v>
      </c>
      <c r="AR450" s="233">
        <v>0</v>
      </c>
      <c r="AS450" s="233">
        <v>0</v>
      </c>
      <c r="AT450" s="233">
        <v>0</v>
      </c>
      <c r="AU450" s="233">
        <v>0</v>
      </c>
      <c r="AV450" s="233">
        <v>0</v>
      </c>
      <c r="AW450" s="233">
        <v>0</v>
      </c>
      <c r="AX450" s="233">
        <v>0</v>
      </c>
      <c r="AY450" s="233">
        <v>0</v>
      </c>
      <c r="AZ450" s="233">
        <v>0</v>
      </c>
      <c r="BA450" s="233">
        <v>0</v>
      </c>
      <c r="BB450" s="233">
        <v>0</v>
      </c>
      <c r="BC450" s="233">
        <v>0</v>
      </c>
      <c r="BD450" s="233">
        <v>0</v>
      </c>
      <c r="BE450" s="233">
        <v>0</v>
      </c>
      <c r="BF450" s="233">
        <v>0</v>
      </c>
      <c r="BG450" s="233">
        <v>0</v>
      </c>
      <c r="BH450" s="233">
        <v>0</v>
      </c>
      <c r="BI450" s="233">
        <v>0</v>
      </c>
      <c r="BJ450" s="233">
        <v>0</v>
      </c>
      <c r="BK450" s="233">
        <v>0</v>
      </c>
      <c r="BL450" s="233">
        <v>0</v>
      </c>
      <c r="BM450" s="233">
        <v>0</v>
      </c>
      <c r="BN450" s="233">
        <v>0</v>
      </c>
      <c r="BO450" s="233">
        <v>0</v>
      </c>
      <c r="BP450" s="233">
        <v>0</v>
      </c>
      <c r="BQ450" s="233">
        <v>0</v>
      </c>
      <c r="BR450" s="233">
        <v>0</v>
      </c>
      <c r="BS450" s="233">
        <v>0</v>
      </c>
      <c r="BT450" s="233">
        <v>0</v>
      </c>
      <c r="BU450" s="233">
        <v>0</v>
      </c>
      <c r="BV450" s="233">
        <v>0</v>
      </c>
      <c r="BW450" s="233">
        <v>0</v>
      </c>
      <c r="BX450" s="233">
        <v>0</v>
      </c>
      <c r="BY450" s="233">
        <v>0</v>
      </c>
      <c r="BZ450" s="233">
        <v>0</v>
      </c>
      <c r="CA450" s="233">
        <v>0</v>
      </c>
      <c r="CB450" s="343">
        <v>0</v>
      </c>
      <c r="CC450" s="343">
        <v>0</v>
      </c>
      <c r="CD450" s="346"/>
      <c r="CE450" s="253">
        <v>0</v>
      </c>
      <c r="CF450" s="233">
        <v>0</v>
      </c>
      <c r="CG450" s="233">
        <v>0</v>
      </c>
      <c r="CH450" s="233">
        <v>0</v>
      </c>
      <c r="CI450" s="234">
        <v>0</v>
      </c>
    </row>
    <row r="451" spans="1:87" s="145" customFormat="1" x14ac:dyDescent="0.2">
      <c r="A451" s="337" t="s">
        <v>1587</v>
      </c>
      <c r="B451" s="334" t="s">
        <v>2099</v>
      </c>
      <c r="C451" s="232">
        <v>0</v>
      </c>
      <c r="D451" s="233">
        <v>230</v>
      </c>
      <c r="E451" s="233">
        <v>0</v>
      </c>
      <c r="F451" s="233">
        <v>65</v>
      </c>
      <c r="G451" s="233">
        <v>0</v>
      </c>
      <c r="H451" s="233">
        <v>0</v>
      </c>
      <c r="I451" s="233">
        <v>0</v>
      </c>
      <c r="J451" s="233">
        <v>0</v>
      </c>
      <c r="K451" s="233">
        <v>0</v>
      </c>
      <c r="L451" s="233">
        <v>0</v>
      </c>
      <c r="M451" s="233">
        <v>0</v>
      </c>
      <c r="N451" s="233">
        <v>0</v>
      </c>
      <c r="O451" s="233">
        <v>0</v>
      </c>
      <c r="P451" s="233"/>
      <c r="Q451" s="233">
        <v>0</v>
      </c>
      <c r="R451" s="233">
        <v>0</v>
      </c>
      <c r="S451" s="233">
        <v>0</v>
      </c>
      <c r="T451" s="233">
        <v>0</v>
      </c>
      <c r="U451" s="233">
        <v>0</v>
      </c>
      <c r="V451" s="233">
        <v>0</v>
      </c>
      <c r="W451" s="233">
        <v>0</v>
      </c>
      <c r="X451" s="233">
        <v>0</v>
      </c>
      <c r="Y451" s="233">
        <v>0</v>
      </c>
      <c r="Z451" s="233">
        <v>0</v>
      </c>
      <c r="AA451" s="233">
        <v>0</v>
      </c>
      <c r="AB451" s="233">
        <v>0</v>
      </c>
      <c r="AC451" s="233">
        <v>0</v>
      </c>
      <c r="AD451" s="233">
        <v>0</v>
      </c>
      <c r="AE451" s="233">
        <v>0</v>
      </c>
      <c r="AF451" s="233">
        <v>0</v>
      </c>
      <c r="AG451" s="233">
        <v>0</v>
      </c>
      <c r="AH451" s="233">
        <v>0</v>
      </c>
      <c r="AI451" s="233">
        <v>0</v>
      </c>
      <c r="AJ451" s="233">
        <v>0</v>
      </c>
      <c r="AK451" s="233">
        <v>0</v>
      </c>
      <c r="AL451" s="233">
        <v>0</v>
      </c>
      <c r="AM451" s="233">
        <v>0</v>
      </c>
      <c r="AN451" s="233">
        <v>0</v>
      </c>
      <c r="AO451" s="233">
        <v>0</v>
      </c>
      <c r="AP451" s="233">
        <v>0</v>
      </c>
      <c r="AQ451" s="233">
        <v>0</v>
      </c>
      <c r="AR451" s="233">
        <v>0</v>
      </c>
      <c r="AS451" s="233">
        <v>0</v>
      </c>
      <c r="AT451" s="233">
        <v>0</v>
      </c>
      <c r="AU451" s="233">
        <v>0</v>
      </c>
      <c r="AV451" s="233">
        <v>0</v>
      </c>
      <c r="AW451" s="233">
        <v>0</v>
      </c>
      <c r="AX451" s="233">
        <v>0</v>
      </c>
      <c r="AY451" s="233">
        <v>0</v>
      </c>
      <c r="AZ451" s="233">
        <v>0</v>
      </c>
      <c r="BA451" s="233">
        <v>0</v>
      </c>
      <c r="BB451" s="233">
        <v>0</v>
      </c>
      <c r="BC451" s="233">
        <v>0</v>
      </c>
      <c r="BD451" s="233">
        <v>0</v>
      </c>
      <c r="BE451" s="233">
        <v>0</v>
      </c>
      <c r="BF451" s="233">
        <v>0</v>
      </c>
      <c r="BG451" s="233">
        <v>0</v>
      </c>
      <c r="BH451" s="233">
        <v>110</v>
      </c>
      <c r="BI451" s="233">
        <v>0</v>
      </c>
      <c r="BJ451" s="233">
        <v>0</v>
      </c>
      <c r="BK451" s="233">
        <v>0</v>
      </c>
      <c r="BL451" s="233">
        <v>0</v>
      </c>
      <c r="BM451" s="233">
        <v>0</v>
      </c>
      <c r="BN451" s="233">
        <v>0</v>
      </c>
      <c r="BO451" s="233">
        <v>0</v>
      </c>
      <c r="BP451" s="233">
        <v>0</v>
      </c>
      <c r="BQ451" s="233">
        <v>0</v>
      </c>
      <c r="BR451" s="233">
        <v>0</v>
      </c>
      <c r="BS451" s="233">
        <v>0</v>
      </c>
      <c r="BT451" s="233">
        <v>0</v>
      </c>
      <c r="BU451" s="233">
        <v>0</v>
      </c>
      <c r="BV451" s="233">
        <v>0</v>
      </c>
      <c r="BW451" s="233">
        <v>0</v>
      </c>
      <c r="BX451" s="233">
        <v>0</v>
      </c>
      <c r="BY451" s="233">
        <v>0</v>
      </c>
      <c r="BZ451" s="233">
        <v>0</v>
      </c>
      <c r="CA451" s="233">
        <v>0</v>
      </c>
      <c r="CB451" s="343">
        <v>0</v>
      </c>
      <c r="CC451" s="343">
        <v>0</v>
      </c>
      <c r="CD451" s="346"/>
      <c r="CE451" s="253">
        <v>0</v>
      </c>
      <c r="CF451" s="233">
        <v>0</v>
      </c>
      <c r="CG451" s="233">
        <v>0</v>
      </c>
      <c r="CH451" s="233">
        <v>0</v>
      </c>
      <c r="CI451" s="234">
        <v>0</v>
      </c>
    </row>
    <row r="452" spans="1:87" s="145" customFormat="1" x14ac:dyDescent="0.2">
      <c r="A452" s="337" t="s">
        <v>199</v>
      </c>
      <c r="B452" s="334" t="s">
        <v>2100</v>
      </c>
      <c r="C452" s="232" t="s">
        <v>1676</v>
      </c>
      <c r="D452" s="233">
        <v>22910</v>
      </c>
      <c r="E452" s="233">
        <v>15810</v>
      </c>
      <c r="F452" s="233">
        <v>9200</v>
      </c>
      <c r="G452" s="233">
        <v>6105</v>
      </c>
      <c r="H452" s="233">
        <v>11640</v>
      </c>
      <c r="I452" s="233">
        <v>2165</v>
      </c>
      <c r="J452" s="233">
        <v>70</v>
      </c>
      <c r="K452" s="233">
        <v>800</v>
      </c>
      <c r="L452" s="233">
        <v>0</v>
      </c>
      <c r="M452" s="233">
        <v>1270</v>
      </c>
      <c r="N452" s="233">
        <v>0</v>
      </c>
      <c r="O452" s="233">
        <v>0</v>
      </c>
      <c r="P452" s="233"/>
      <c r="Q452" s="233">
        <v>0</v>
      </c>
      <c r="R452" s="233">
        <v>4525</v>
      </c>
      <c r="S452" s="233">
        <v>8265</v>
      </c>
      <c r="T452" s="233">
        <v>2770</v>
      </c>
      <c r="U452" s="233">
        <v>3900</v>
      </c>
      <c r="V452" s="233">
        <v>9815</v>
      </c>
      <c r="W452" s="233">
        <v>1405</v>
      </c>
      <c r="X452" s="233">
        <v>765</v>
      </c>
      <c r="Y452" s="233">
        <v>0</v>
      </c>
      <c r="Z452" s="233">
        <v>26015</v>
      </c>
      <c r="AA452" s="233">
        <v>17045</v>
      </c>
      <c r="AB452" s="233">
        <v>1615</v>
      </c>
      <c r="AC452" s="233">
        <v>8965</v>
      </c>
      <c r="AD452" s="233">
        <v>0</v>
      </c>
      <c r="AE452" s="233">
        <v>3145</v>
      </c>
      <c r="AF452" s="233">
        <v>0</v>
      </c>
      <c r="AG452" s="233">
        <v>25</v>
      </c>
      <c r="AH452" s="233">
        <v>2470</v>
      </c>
      <c r="AI452" s="233">
        <v>0</v>
      </c>
      <c r="AJ452" s="233">
        <v>0</v>
      </c>
      <c r="AK452" s="233">
        <v>10440</v>
      </c>
      <c r="AL452" s="233">
        <v>570</v>
      </c>
      <c r="AM452" s="233">
        <v>0</v>
      </c>
      <c r="AN452" s="233">
        <v>0</v>
      </c>
      <c r="AO452" s="233">
        <v>6525</v>
      </c>
      <c r="AP452" s="233">
        <v>7495</v>
      </c>
      <c r="AQ452" s="233">
        <v>4830</v>
      </c>
      <c r="AR452" s="233">
        <v>0</v>
      </c>
      <c r="AS452" s="233">
        <v>0</v>
      </c>
      <c r="AT452" s="233">
        <v>3060</v>
      </c>
      <c r="AU452" s="233">
        <v>9255</v>
      </c>
      <c r="AV452" s="233">
        <v>0</v>
      </c>
      <c r="AW452" s="233">
        <v>4545</v>
      </c>
      <c r="AX452" s="233">
        <v>945</v>
      </c>
      <c r="AY452" s="233">
        <v>4590</v>
      </c>
      <c r="AZ452" s="233">
        <v>33160</v>
      </c>
      <c r="BA452" s="233">
        <v>705</v>
      </c>
      <c r="BB452" s="233">
        <v>7255</v>
      </c>
      <c r="BC452" s="233">
        <v>1085</v>
      </c>
      <c r="BD452" s="233">
        <v>0</v>
      </c>
      <c r="BE452" s="233" t="s">
        <v>1676</v>
      </c>
      <c r="BF452" s="233">
        <v>0</v>
      </c>
      <c r="BG452" s="233">
        <v>7550</v>
      </c>
      <c r="BH452" s="233">
        <v>4205</v>
      </c>
      <c r="BI452" s="233">
        <v>1680</v>
      </c>
      <c r="BJ452" s="233">
        <v>0</v>
      </c>
      <c r="BK452" s="233">
        <v>0</v>
      </c>
      <c r="BL452" s="233">
        <v>0</v>
      </c>
      <c r="BM452" s="233">
        <v>0</v>
      </c>
      <c r="BN452" s="233">
        <v>0</v>
      </c>
      <c r="BO452" s="233">
        <v>0</v>
      </c>
      <c r="BP452" s="233">
        <v>0</v>
      </c>
      <c r="BQ452" s="233">
        <v>0</v>
      </c>
      <c r="BR452" s="233">
        <v>5115</v>
      </c>
      <c r="BS452" s="233">
        <v>2105</v>
      </c>
      <c r="BT452" s="233">
        <v>0</v>
      </c>
      <c r="BU452" s="233">
        <v>0</v>
      </c>
      <c r="BV452" s="233">
        <v>0</v>
      </c>
      <c r="BW452" s="233">
        <v>155</v>
      </c>
      <c r="BX452" s="233">
        <v>0</v>
      </c>
      <c r="BY452" s="233">
        <v>0</v>
      </c>
      <c r="BZ452" s="233">
        <v>0</v>
      </c>
      <c r="CA452" s="233">
        <v>0</v>
      </c>
      <c r="CB452" s="343">
        <v>0</v>
      </c>
      <c r="CC452" s="343">
        <v>0</v>
      </c>
      <c r="CD452" s="346"/>
      <c r="CE452" s="253">
        <v>0</v>
      </c>
      <c r="CF452" s="233">
        <v>0</v>
      </c>
      <c r="CG452" s="233">
        <v>0</v>
      </c>
      <c r="CH452" s="233" t="s">
        <v>1676</v>
      </c>
      <c r="CI452" s="234">
        <v>0</v>
      </c>
    </row>
    <row r="453" spans="1:87" s="145" customFormat="1" x14ac:dyDescent="0.2">
      <c r="A453" s="337" t="s">
        <v>185</v>
      </c>
      <c r="B453" s="334" t="s">
        <v>2101</v>
      </c>
      <c r="C453" s="232">
        <v>0</v>
      </c>
      <c r="D453" s="233">
        <v>11865</v>
      </c>
      <c r="E453" s="233">
        <v>2795</v>
      </c>
      <c r="F453" s="233">
        <v>4365</v>
      </c>
      <c r="G453" s="233">
        <v>790</v>
      </c>
      <c r="H453" s="233">
        <v>1085</v>
      </c>
      <c r="I453" s="233">
        <v>1140</v>
      </c>
      <c r="J453" s="233">
        <v>0</v>
      </c>
      <c r="K453" s="233">
        <v>0</v>
      </c>
      <c r="L453" s="233" t="s">
        <v>1676</v>
      </c>
      <c r="M453" s="233" t="s">
        <v>1676</v>
      </c>
      <c r="N453" s="233">
        <v>0</v>
      </c>
      <c r="O453" s="233">
        <v>0</v>
      </c>
      <c r="P453" s="233"/>
      <c r="Q453" s="233">
        <v>0</v>
      </c>
      <c r="R453" s="233">
        <v>0</v>
      </c>
      <c r="S453" s="233">
        <v>0</v>
      </c>
      <c r="T453" s="233">
        <v>0</v>
      </c>
      <c r="U453" s="233">
        <v>0</v>
      </c>
      <c r="V453" s="233">
        <v>6505</v>
      </c>
      <c r="W453" s="233">
        <v>20</v>
      </c>
      <c r="X453" s="233">
        <v>0</v>
      </c>
      <c r="Y453" s="233">
        <v>0</v>
      </c>
      <c r="Z453" s="233">
        <v>12865</v>
      </c>
      <c r="AA453" s="233">
        <v>6570</v>
      </c>
      <c r="AB453" s="233" t="s">
        <v>1676</v>
      </c>
      <c r="AC453" s="233">
        <v>2940</v>
      </c>
      <c r="AD453" s="233">
        <v>0</v>
      </c>
      <c r="AE453" s="233">
        <v>0</v>
      </c>
      <c r="AF453" s="233">
        <v>0</v>
      </c>
      <c r="AG453" s="233">
        <v>0</v>
      </c>
      <c r="AH453" s="233">
        <v>0</v>
      </c>
      <c r="AI453" s="233">
        <v>0</v>
      </c>
      <c r="AJ453" s="233" t="s">
        <v>1676</v>
      </c>
      <c r="AK453" s="233">
        <v>2305</v>
      </c>
      <c r="AL453" s="233">
        <v>0</v>
      </c>
      <c r="AM453" s="233">
        <v>0</v>
      </c>
      <c r="AN453" s="233">
        <v>0</v>
      </c>
      <c r="AO453" s="233" t="s">
        <v>1676</v>
      </c>
      <c r="AP453" s="233">
        <v>1985</v>
      </c>
      <c r="AQ453" s="233">
        <v>0</v>
      </c>
      <c r="AR453" s="233">
        <v>0</v>
      </c>
      <c r="AS453" s="233" t="s">
        <v>1676</v>
      </c>
      <c r="AT453" s="233" t="s">
        <v>1676</v>
      </c>
      <c r="AU453" s="233">
        <v>1845</v>
      </c>
      <c r="AV453" s="233">
        <v>0</v>
      </c>
      <c r="AW453" s="233" t="s">
        <v>1676</v>
      </c>
      <c r="AX453" s="233">
        <v>0</v>
      </c>
      <c r="AY453" s="233">
        <v>215</v>
      </c>
      <c r="AZ453" s="233">
        <v>5005</v>
      </c>
      <c r="BA453" s="233">
        <v>0</v>
      </c>
      <c r="BB453" s="233">
        <v>3910</v>
      </c>
      <c r="BC453" s="233">
        <v>0</v>
      </c>
      <c r="BD453" s="233">
        <v>0</v>
      </c>
      <c r="BE453" s="233">
        <v>0</v>
      </c>
      <c r="BF453" s="233">
        <v>0</v>
      </c>
      <c r="BG453" s="233">
        <v>2625</v>
      </c>
      <c r="BH453" s="233">
        <v>315</v>
      </c>
      <c r="BI453" s="233">
        <v>14765</v>
      </c>
      <c r="BJ453" s="233">
        <v>10</v>
      </c>
      <c r="BK453" s="233">
        <v>0</v>
      </c>
      <c r="BL453" s="233">
        <v>0</v>
      </c>
      <c r="BM453" s="233">
        <v>0</v>
      </c>
      <c r="BN453" s="233">
        <v>0</v>
      </c>
      <c r="BO453" s="233">
        <v>0</v>
      </c>
      <c r="BP453" s="233">
        <v>0</v>
      </c>
      <c r="BQ453" s="233">
        <v>0</v>
      </c>
      <c r="BR453" s="233">
        <v>1240</v>
      </c>
      <c r="BS453" s="233">
        <v>3205</v>
      </c>
      <c r="BT453" s="233">
        <v>0</v>
      </c>
      <c r="BU453" s="233">
        <v>0</v>
      </c>
      <c r="BV453" s="233">
        <v>0</v>
      </c>
      <c r="BW453" s="233">
        <v>0</v>
      </c>
      <c r="BX453" s="233">
        <v>0</v>
      </c>
      <c r="BY453" s="233">
        <v>0</v>
      </c>
      <c r="BZ453" s="233">
        <v>0</v>
      </c>
      <c r="CA453" s="233">
        <v>15</v>
      </c>
      <c r="CB453" s="343">
        <v>0</v>
      </c>
      <c r="CC453" s="343">
        <v>0</v>
      </c>
      <c r="CD453" s="346"/>
      <c r="CE453" s="253">
        <v>0</v>
      </c>
      <c r="CF453" s="233">
        <v>0</v>
      </c>
      <c r="CG453" s="233">
        <v>0</v>
      </c>
      <c r="CH453" s="233">
        <v>0</v>
      </c>
      <c r="CI453" s="234">
        <v>235</v>
      </c>
    </row>
    <row r="454" spans="1:87" s="145" customFormat="1" x14ac:dyDescent="0.2">
      <c r="A454" s="337" t="s">
        <v>1623</v>
      </c>
      <c r="B454" s="334" t="s">
        <v>2102</v>
      </c>
      <c r="C454" s="232">
        <v>0</v>
      </c>
      <c r="D454" s="233" t="s">
        <v>1676</v>
      </c>
      <c r="E454" s="233" t="s">
        <v>1676</v>
      </c>
      <c r="F454" s="233">
        <v>0</v>
      </c>
      <c r="G454" s="233" t="s">
        <v>1676</v>
      </c>
      <c r="H454" s="233">
        <v>0</v>
      </c>
      <c r="I454" s="233">
        <v>0</v>
      </c>
      <c r="J454" s="233">
        <v>0</v>
      </c>
      <c r="K454" s="233">
        <v>0</v>
      </c>
      <c r="L454" s="233">
        <v>0</v>
      </c>
      <c r="M454" s="233" t="s">
        <v>1676</v>
      </c>
      <c r="N454" s="233">
        <v>0</v>
      </c>
      <c r="O454" s="233">
        <v>0</v>
      </c>
      <c r="P454" s="233"/>
      <c r="Q454" s="233">
        <v>0</v>
      </c>
      <c r="R454" s="233">
        <v>0</v>
      </c>
      <c r="S454" s="233">
        <v>0</v>
      </c>
      <c r="T454" s="233">
        <v>0</v>
      </c>
      <c r="U454" s="233">
        <v>0</v>
      </c>
      <c r="V454" s="233">
        <v>0</v>
      </c>
      <c r="W454" s="233">
        <v>0</v>
      </c>
      <c r="X454" s="233">
        <v>0</v>
      </c>
      <c r="Y454" s="233">
        <v>0</v>
      </c>
      <c r="Z454" s="233">
        <v>0</v>
      </c>
      <c r="AA454" s="233">
        <v>0</v>
      </c>
      <c r="AB454" s="233">
        <v>0</v>
      </c>
      <c r="AC454" s="233">
        <v>0</v>
      </c>
      <c r="AD454" s="233">
        <v>0</v>
      </c>
      <c r="AE454" s="233">
        <v>0</v>
      </c>
      <c r="AF454" s="233">
        <v>0</v>
      </c>
      <c r="AG454" s="233">
        <v>0</v>
      </c>
      <c r="AH454" s="233">
        <v>0</v>
      </c>
      <c r="AI454" s="233">
        <v>0</v>
      </c>
      <c r="AJ454" s="233">
        <v>0</v>
      </c>
      <c r="AK454" s="233">
        <v>0</v>
      </c>
      <c r="AL454" s="233">
        <v>0</v>
      </c>
      <c r="AM454" s="233">
        <v>0</v>
      </c>
      <c r="AN454" s="233">
        <v>0</v>
      </c>
      <c r="AO454" s="233">
        <v>0</v>
      </c>
      <c r="AP454" s="233">
        <v>0</v>
      </c>
      <c r="AQ454" s="233">
        <v>0</v>
      </c>
      <c r="AR454" s="233">
        <v>0</v>
      </c>
      <c r="AS454" s="233">
        <v>0</v>
      </c>
      <c r="AT454" s="233">
        <v>0</v>
      </c>
      <c r="AU454" s="233">
        <v>0</v>
      </c>
      <c r="AV454" s="233">
        <v>0</v>
      </c>
      <c r="AW454" s="233">
        <v>0</v>
      </c>
      <c r="AX454" s="233">
        <v>0</v>
      </c>
      <c r="AY454" s="233">
        <v>0</v>
      </c>
      <c r="AZ454" s="233">
        <v>0</v>
      </c>
      <c r="BA454" s="233">
        <v>0</v>
      </c>
      <c r="BB454" s="233">
        <v>0</v>
      </c>
      <c r="BC454" s="233">
        <v>0</v>
      </c>
      <c r="BD454" s="233">
        <v>0</v>
      </c>
      <c r="BE454" s="233">
        <v>0</v>
      </c>
      <c r="BF454" s="233">
        <v>0</v>
      </c>
      <c r="BG454" s="233">
        <v>0</v>
      </c>
      <c r="BH454" s="233">
        <v>0</v>
      </c>
      <c r="BI454" s="233">
        <v>0</v>
      </c>
      <c r="BJ454" s="233">
        <v>0</v>
      </c>
      <c r="BK454" s="233">
        <v>0</v>
      </c>
      <c r="BL454" s="233">
        <v>0</v>
      </c>
      <c r="BM454" s="233">
        <v>0</v>
      </c>
      <c r="BN454" s="233">
        <v>0</v>
      </c>
      <c r="BO454" s="233">
        <v>0</v>
      </c>
      <c r="BP454" s="233">
        <v>0</v>
      </c>
      <c r="BQ454" s="233">
        <v>0</v>
      </c>
      <c r="BR454" s="233">
        <v>0</v>
      </c>
      <c r="BS454" s="233">
        <v>0</v>
      </c>
      <c r="BT454" s="233">
        <v>0</v>
      </c>
      <c r="BU454" s="233">
        <v>0</v>
      </c>
      <c r="BV454" s="233">
        <v>0</v>
      </c>
      <c r="BW454" s="233">
        <v>0</v>
      </c>
      <c r="BX454" s="233">
        <v>0</v>
      </c>
      <c r="BY454" s="233">
        <v>0</v>
      </c>
      <c r="BZ454" s="233">
        <v>0</v>
      </c>
      <c r="CA454" s="233">
        <v>0</v>
      </c>
      <c r="CB454" s="343">
        <v>0</v>
      </c>
      <c r="CC454" s="343">
        <v>0</v>
      </c>
      <c r="CD454" s="346"/>
      <c r="CE454" s="253">
        <v>0</v>
      </c>
      <c r="CF454" s="233">
        <v>0</v>
      </c>
      <c r="CG454" s="233">
        <v>0</v>
      </c>
      <c r="CH454" s="233">
        <v>0</v>
      </c>
      <c r="CI454" s="234">
        <v>0</v>
      </c>
    </row>
    <row r="455" spans="1:87" s="145" customFormat="1" x14ac:dyDescent="0.2">
      <c r="A455" s="337" t="s">
        <v>391</v>
      </c>
      <c r="B455" s="334" t="s">
        <v>2103</v>
      </c>
      <c r="C455" s="232">
        <v>0</v>
      </c>
      <c r="D455" s="233">
        <v>10960</v>
      </c>
      <c r="E455" s="233">
        <v>5035</v>
      </c>
      <c r="F455" s="233">
        <v>3170</v>
      </c>
      <c r="G455" s="233">
        <v>975</v>
      </c>
      <c r="H455" s="233">
        <v>7100</v>
      </c>
      <c r="I455" s="233">
        <v>1735</v>
      </c>
      <c r="J455" s="233">
        <v>0</v>
      </c>
      <c r="K455" s="233">
        <v>0</v>
      </c>
      <c r="L455" s="233">
        <v>0</v>
      </c>
      <c r="M455" s="233">
        <v>0</v>
      </c>
      <c r="N455" s="233">
        <v>0</v>
      </c>
      <c r="O455" s="233">
        <v>0</v>
      </c>
      <c r="P455" s="233"/>
      <c r="Q455" s="233">
        <v>0</v>
      </c>
      <c r="R455" s="233">
        <v>0</v>
      </c>
      <c r="S455" s="233">
        <v>15</v>
      </c>
      <c r="T455" s="233">
        <v>0</v>
      </c>
      <c r="U455" s="233">
        <v>0</v>
      </c>
      <c r="V455" s="233">
        <v>1825</v>
      </c>
      <c r="W455" s="233">
        <v>735</v>
      </c>
      <c r="X455" s="233">
        <v>755</v>
      </c>
      <c r="Y455" s="233">
        <v>0</v>
      </c>
      <c r="Z455" s="233">
        <v>40210</v>
      </c>
      <c r="AA455" s="233">
        <v>0</v>
      </c>
      <c r="AB455" s="233">
        <v>0</v>
      </c>
      <c r="AC455" s="233">
        <v>3905</v>
      </c>
      <c r="AD455" s="233">
        <v>0</v>
      </c>
      <c r="AE455" s="233">
        <v>0</v>
      </c>
      <c r="AF455" s="233">
        <v>0</v>
      </c>
      <c r="AG455" s="233">
        <v>0</v>
      </c>
      <c r="AH455" s="233">
        <v>0</v>
      </c>
      <c r="AI455" s="233">
        <v>0</v>
      </c>
      <c r="AJ455" s="233">
        <v>45</v>
      </c>
      <c r="AK455" s="233">
        <v>1155</v>
      </c>
      <c r="AL455" s="233">
        <v>0</v>
      </c>
      <c r="AM455" s="233">
        <v>0</v>
      </c>
      <c r="AN455" s="233">
        <v>0</v>
      </c>
      <c r="AO455" s="233">
        <v>2460</v>
      </c>
      <c r="AP455" s="233">
        <v>0</v>
      </c>
      <c r="AQ455" s="233">
        <v>0</v>
      </c>
      <c r="AR455" s="233">
        <v>0</v>
      </c>
      <c r="AS455" s="233">
        <v>0</v>
      </c>
      <c r="AT455" s="233">
        <v>0</v>
      </c>
      <c r="AU455" s="233">
        <v>3430</v>
      </c>
      <c r="AV455" s="233">
        <v>0</v>
      </c>
      <c r="AW455" s="233">
        <v>10</v>
      </c>
      <c r="AX455" s="233">
        <v>0</v>
      </c>
      <c r="AY455" s="233">
        <v>720</v>
      </c>
      <c r="AZ455" s="233">
        <v>4660</v>
      </c>
      <c r="BA455" s="233">
        <v>0</v>
      </c>
      <c r="BB455" s="233">
        <v>0</v>
      </c>
      <c r="BC455" s="233">
        <v>0</v>
      </c>
      <c r="BD455" s="233">
        <v>0</v>
      </c>
      <c r="BE455" s="233">
        <v>0</v>
      </c>
      <c r="BF455" s="233">
        <v>0</v>
      </c>
      <c r="BG455" s="233">
        <v>3920</v>
      </c>
      <c r="BH455" s="233">
        <v>4020</v>
      </c>
      <c r="BI455" s="233">
        <v>4825</v>
      </c>
      <c r="BJ455" s="233">
        <v>0</v>
      </c>
      <c r="BK455" s="233">
        <v>0</v>
      </c>
      <c r="BL455" s="233">
        <v>0</v>
      </c>
      <c r="BM455" s="233">
        <v>0</v>
      </c>
      <c r="BN455" s="233">
        <v>0</v>
      </c>
      <c r="BO455" s="233">
        <v>0</v>
      </c>
      <c r="BP455" s="233">
        <v>0</v>
      </c>
      <c r="BQ455" s="233">
        <v>0</v>
      </c>
      <c r="BR455" s="233">
        <v>2135</v>
      </c>
      <c r="BS455" s="233" t="s">
        <v>1676</v>
      </c>
      <c r="BT455" s="233">
        <v>0</v>
      </c>
      <c r="BU455" s="233">
        <v>0</v>
      </c>
      <c r="BV455" s="233">
        <v>0</v>
      </c>
      <c r="BW455" s="233">
        <v>0</v>
      </c>
      <c r="BX455" s="233">
        <v>0</v>
      </c>
      <c r="BY455" s="233">
        <v>0</v>
      </c>
      <c r="BZ455" s="233">
        <v>0</v>
      </c>
      <c r="CA455" s="233">
        <v>0</v>
      </c>
      <c r="CB455" s="343">
        <v>0</v>
      </c>
      <c r="CC455" s="343">
        <v>0</v>
      </c>
      <c r="CD455" s="346"/>
      <c r="CE455" s="253">
        <v>0</v>
      </c>
      <c r="CF455" s="233">
        <v>0</v>
      </c>
      <c r="CG455" s="233">
        <v>0</v>
      </c>
      <c r="CH455" s="233">
        <v>3630</v>
      </c>
      <c r="CI455" s="234">
        <v>0</v>
      </c>
    </row>
    <row r="456" spans="1:87" s="145" customFormat="1" x14ac:dyDescent="0.2">
      <c r="A456" s="337" t="s">
        <v>441</v>
      </c>
      <c r="B456" s="334" t="s">
        <v>2104</v>
      </c>
      <c r="C456" s="232">
        <v>0</v>
      </c>
      <c r="D456" s="233">
        <v>0</v>
      </c>
      <c r="E456" s="233">
        <v>145</v>
      </c>
      <c r="F456" s="233">
        <v>12120</v>
      </c>
      <c r="G456" s="233">
        <v>0</v>
      </c>
      <c r="H456" s="233">
        <v>0</v>
      </c>
      <c r="I456" s="233">
        <v>0</v>
      </c>
      <c r="J456" s="233">
        <v>0</v>
      </c>
      <c r="K456" s="233">
        <v>0</v>
      </c>
      <c r="L456" s="233">
        <v>0</v>
      </c>
      <c r="M456" s="233">
        <v>0</v>
      </c>
      <c r="N456" s="233">
        <v>0</v>
      </c>
      <c r="O456" s="233">
        <v>0</v>
      </c>
      <c r="P456" s="233"/>
      <c r="Q456" s="233">
        <v>0</v>
      </c>
      <c r="R456" s="233">
        <v>0</v>
      </c>
      <c r="S456" s="233">
        <v>0</v>
      </c>
      <c r="T456" s="233">
        <v>0</v>
      </c>
      <c r="U456" s="233">
        <v>0</v>
      </c>
      <c r="V456" s="233">
        <v>0</v>
      </c>
      <c r="W456" s="233" t="s">
        <v>1676</v>
      </c>
      <c r="X456" s="233">
        <v>0</v>
      </c>
      <c r="Y456" s="233">
        <v>0</v>
      </c>
      <c r="Z456" s="233">
        <v>50</v>
      </c>
      <c r="AA456" s="233">
        <v>0</v>
      </c>
      <c r="AB456" s="233">
        <v>0</v>
      </c>
      <c r="AC456" s="233">
        <v>0</v>
      </c>
      <c r="AD456" s="233">
        <v>0</v>
      </c>
      <c r="AE456" s="233">
        <v>0</v>
      </c>
      <c r="AF456" s="233">
        <v>0</v>
      </c>
      <c r="AG456" s="233">
        <v>0</v>
      </c>
      <c r="AH456" s="233">
        <v>0</v>
      </c>
      <c r="AI456" s="233">
        <v>0</v>
      </c>
      <c r="AJ456" s="233">
        <v>0</v>
      </c>
      <c r="AK456" s="233">
        <v>0</v>
      </c>
      <c r="AL456" s="233">
        <v>0</v>
      </c>
      <c r="AM456" s="233">
        <v>0</v>
      </c>
      <c r="AN456" s="233">
        <v>0</v>
      </c>
      <c r="AO456" s="233">
        <v>0</v>
      </c>
      <c r="AP456" s="233">
        <v>0</v>
      </c>
      <c r="AQ456" s="233">
        <v>0</v>
      </c>
      <c r="AR456" s="233">
        <v>0</v>
      </c>
      <c r="AS456" s="233">
        <v>0</v>
      </c>
      <c r="AT456" s="233">
        <v>0</v>
      </c>
      <c r="AU456" s="233">
        <v>0</v>
      </c>
      <c r="AV456" s="233">
        <v>0</v>
      </c>
      <c r="AW456" s="233">
        <v>990</v>
      </c>
      <c r="AX456" s="233">
        <v>0</v>
      </c>
      <c r="AY456" s="233">
        <v>395</v>
      </c>
      <c r="AZ456" s="233">
        <v>45</v>
      </c>
      <c r="BA456" s="233">
        <v>0</v>
      </c>
      <c r="BB456" s="233">
        <v>205</v>
      </c>
      <c r="BC456" s="233">
        <v>0</v>
      </c>
      <c r="BD456" s="233">
        <v>0</v>
      </c>
      <c r="BE456" s="233">
        <v>0</v>
      </c>
      <c r="BF456" s="233">
        <v>0</v>
      </c>
      <c r="BG456" s="233">
        <v>0</v>
      </c>
      <c r="BH456" s="233">
        <v>0</v>
      </c>
      <c r="BI456" s="233">
        <v>0</v>
      </c>
      <c r="BJ456" s="233">
        <v>0</v>
      </c>
      <c r="BK456" s="233">
        <v>0</v>
      </c>
      <c r="BL456" s="233">
        <v>0</v>
      </c>
      <c r="BM456" s="233">
        <v>0</v>
      </c>
      <c r="BN456" s="233">
        <v>0</v>
      </c>
      <c r="BO456" s="233">
        <v>0</v>
      </c>
      <c r="BP456" s="233">
        <v>0</v>
      </c>
      <c r="BQ456" s="233">
        <v>0</v>
      </c>
      <c r="BR456" s="233">
        <v>0</v>
      </c>
      <c r="BS456" s="233" t="s">
        <v>1676</v>
      </c>
      <c r="BT456" s="233">
        <v>0</v>
      </c>
      <c r="BU456" s="233">
        <v>0</v>
      </c>
      <c r="BV456" s="233">
        <v>0</v>
      </c>
      <c r="BW456" s="233">
        <v>0</v>
      </c>
      <c r="BX456" s="233">
        <v>0</v>
      </c>
      <c r="BY456" s="233">
        <v>0</v>
      </c>
      <c r="BZ456" s="233">
        <v>0</v>
      </c>
      <c r="CA456" s="233">
        <v>0</v>
      </c>
      <c r="CB456" s="343">
        <v>0</v>
      </c>
      <c r="CC456" s="343">
        <v>0</v>
      </c>
      <c r="CD456" s="346"/>
      <c r="CE456" s="253">
        <v>0</v>
      </c>
      <c r="CF456" s="233">
        <v>0</v>
      </c>
      <c r="CG456" s="233">
        <v>0</v>
      </c>
      <c r="CH456" s="233">
        <v>0</v>
      </c>
      <c r="CI456" s="234">
        <v>0</v>
      </c>
    </row>
    <row r="457" spans="1:87" s="145" customFormat="1" x14ac:dyDescent="0.2">
      <c r="A457" s="337" t="s">
        <v>408</v>
      </c>
      <c r="B457" s="334" t="s">
        <v>2105</v>
      </c>
      <c r="C457" s="232">
        <v>0</v>
      </c>
      <c r="D457" s="233">
        <v>12285</v>
      </c>
      <c r="E457" s="233">
        <v>3010</v>
      </c>
      <c r="F457" s="233">
        <v>4730</v>
      </c>
      <c r="G457" s="233">
        <v>1295</v>
      </c>
      <c r="H457" s="233">
        <v>1820</v>
      </c>
      <c r="I457" s="233">
        <v>525</v>
      </c>
      <c r="J457" s="233">
        <v>0</v>
      </c>
      <c r="K457" s="233">
        <v>0</v>
      </c>
      <c r="L457" s="233">
        <v>0</v>
      </c>
      <c r="M457" s="233">
        <v>2560</v>
      </c>
      <c r="N457" s="233">
        <v>0</v>
      </c>
      <c r="O457" s="233">
        <v>0</v>
      </c>
      <c r="P457" s="233"/>
      <c r="Q457" s="233">
        <v>0</v>
      </c>
      <c r="R457" s="233">
        <v>0</v>
      </c>
      <c r="S457" s="233">
        <v>0</v>
      </c>
      <c r="T457" s="233">
        <v>0</v>
      </c>
      <c r="U457" s="233">
        <v>0</v>
      </c>
      <c r="V457" s="233">
        <v>965</v>
      </c>
      <c r="W457" s="233" t="s">
        <v>1676</v>
      </c>
      <c r="X457" s="233">
        <v>0</v>
      </c>
      <c r="Y457" s="233">
        <v>0</v>
      </c>
      <c r="Z457" s="233">
        <v>26140</v>
      </c>
      <c r="AA457" s="233">
        <v>3370</v>
      </c>
      <c r="AB457" s="233" t="s">
        <v>1676</v>
      </c>
      <c r="AC457" s="233">
        <v>3975</v>
      </c>
      <c r="AD457" s="233">
        <v>0</v>
      </c>
      <c r="AE457" s="233">
        <v>0</v>
      </c>
      <c r="AF457" s="233">
        <v>0</v>
      </c>
      <c r="AG457" s="233">
        <v>0</v>
      </c>
      <c r="AH457" s="233">
        <v>0</v>
      </c>
      <c r="AI457" s="233">
        <v>15</v>
      </c>
      <c r="AJ457" s="233">
        <v>0</v>
      </c>
      <c r="AK457" s="233">
        <v>1710</v>
      </c>
      <c r="AL457" s="233">
        <v>0</v>
      </c>
      <c r="AM457" s="233">
        <v>0</v>
      </c>
      <c r="AN457" s="233">
        <v>0</v>
      </c>
      <c r="AO457" s="233">
        <v>735</v>
      </c>
      <c r="AP457" s="233">
        <v>715</v>
      </c>
      <c r="AQ457" s="233">
        <v>0</v>
      </c>
      <c r="AR457" s="233">
        <v>0</v>
      </c>
      <c r="AS457" s="233">
        <v>0</v>
      </c>
      <c r="AT457" s="233">
        <v>0</v>
      </c>
      <c r="AU457" s="233">
        <v>0</v>
      </c>
      <c r="AV457" s="233">
        <v>0</v>
      </c>
      <c r="AW457" s="233" t="s">
        <v>1676</v>
      </c>
      <c r="AX457" s="233">
        <v>0</v>
      </c>
      <c r="AY457" s="233">
        <v>520</v>
      </c>
      <c r="AZ457" s="233">
        <v>3885</v>
      </c>
      <c r="BA457" s="233">
        <v>0</v>
      </c>
      <c r="BB457" s="233">
        <v>3480</v>
      </c>
      <c r="BC457" s="233">
        <v>0</v>
      </c>
      <c r="BD457" s="233">
        <v>0</v>
      </c>
      <c r="BE457" s="233">
        <v>0</v>
      </c>
      <c r="BF457" s="233">
        <v>0</v>
      </c>
      <c r="BG457" s="233">
        <v>3920</v>
      </c>
      <c r="BH457" s="233">
        <v>2640</v>
      </c>
      <c r="BI457" s="233">
        <v>0</v>
      </c>
      <c r="BJ457" s="233">
        <v>0</v>
      </c>
      <c r="BK457" s="233">
        <v>0</v>
      </c>
      <c r="BL457" s="233">
        <v>0</v>
      </c>
      <c r="BM457" s="233">
        <v>0</v>
      </c>
      <c r="BN457" s="233">
        <v>0</v>
      </c>
      <c r="BO457" s="233">
        <v>0</v>
      </c>
      <c r="BP457" s="233">
        <v>0</v>
      </c>
      <c r="BQ457" s="233">
        <v>0</v>
      </c>
      <c r="BR457" s="233">
        <v>0</v>
      </c>
      <c r="BS457" s="233">
        <v>0</v>
      </c>
      <c r="BT457" s="233">
        <v>0</v>
      </c>
      <c r="BU457" s="233">
        <v>0</v>
      </c>
      <c r="BV457" s="233">
        <v>0</v>
      </c>
      <c r="BW457" s="233">
        <v>0</v>
      </c>
      <c r="BX457" s="233">
        <v>0</v>
      </c>
      <c r="BY457" s="233">
        <v>0</v>
      </c>
      <c r="BZ457" s="233">
        <v>0</v>
      </c>
      <c r="CA457" s="233">
        <v>0</v>
      </c>
      <c r="CB457" s="343">
        <v>0</v>
      </c>
      <c r="CC457" s="343">
        <v>0</v>
      </c>
      <c r="CD457" s="346"/>
      <c r="CE457" s="253">
        <v>0</v>
      </c>
      <c r="CF457" s="233">
        <v>0</v>
      </c>
      <c r="CG457" s="233">
        <v>0</v>
      </c>
      <c r="CH457" s="233">
        <v>250</v>
      </c>
      <c r="CI457" s="234">
        <v>0</v>
      </c>
    </row>
    <row r="458" spans="1:87" s="145" customFormat="1" x14ac:dyDescent="0.2">
      <c r="A458" s="337" t="s">
        <v>400</v>
      </c>
      <c r="B458" s="334" t="s">
        <v>2106</v>
      </c>
      <c r="C458" s="232">
        <v>0</v>
      </c>
      <c r="D458" s="233">
        <v>15070</v>
      </c>
      <c r="E458" s="233">
        <v>8855</v>
      </c>
      <c r="F458" s="233">
        <v>5645</v>
      </c>
      <c r="G458" s="233">
        <v>0</v>
      </c>
      <c r="H458" s="233">
        <v>9840</v>
      </c>
      <c r="I458" s="233">
        <v>0</v>
      </c>
      <c r="J458" s="233">
        <v>0</v>
      </c>
      <c r="K458" s="233">
        <v>0</v>
      </c>
      <c r="L458" s="233">
        <v>0</v>
      </c>
      <c r="M458" s="233">
        <v>0</v>
      </c>
      <c r="N458" s="233">
        <v>0</v>
      </c>
      <c r="O458" s="233">
        <v>0</v>
      </c>
      <c r="P458" s="233"/>
      <c r="Q458" s="233">
        <v>0</v>
      </c>
      <c r="R458" s="233">
        <v>0</v>
      </c>
      <c r="S458" s="233">
        <v>0</v>
      </c>
      <c r="T458" s="233">
        <v>0</v>
      </c>
      <c r="U458" s="233">
        <v>0</v>
      </c>
      <c r="V458" s="233">
        <v>9570</v>
      </c>
      <c r="W458" s="233">
        <v>400</v>
      </c>
      <c r="X458" s="233">
        <v>0</v>
      </c>
      <c r="Y458" s="233">
        <v>0</v>
      </c>
      <c r="Z458" s="233">
        <v>37390</v>
      </c>
      <c r="AA458" s="233">
        <v>8025</v>
      </c>
      <c r="AB458" s="233">
        <v>10</v>
      </c>
      <c r="AC458" s="233">
        <v>6975</v>
      </c>
      <c r="AD458" s="233">
        <v>0</v>
      </c>
      <c r="AE458" s="233">
        <v>0</v>
      </c>
      <c r="AF458" s="233">
        <v>0</v>
      </c>
      <c r="AG458" s="233" t="s">
        <v>1676</v>
      </c>
      <c r="AH458" s="233" t="s">
        <v>1676</v>
      </c>
      <c r="AI458" s="233">
        <v>415</v>
      </c>
      <c r="AJ458" s="233">
        <v>435</v>
      </c>
      <c r="AK458" s="233">
        <v>7905</v>
      </c>
      <c r="AL458" s="233">
        <v>0</v>
      </c>
      <c r="AM458" s="233">
        <v>0</v>
      </c>
      <c r="AN458" s="233">
        <v>0</v>
      </c>
      <c r="AO458" s="233">
        <v>2760</v>
      </c>
      <c r="AP458" s="233">
        <v>2695</v>
      </c>
      <c r="AQ458" s="233">
        <v>0</v>
      </c>
      <c r="AR458" s="233">
        <v>0</v>
      </c>
      <c r="AS458" s="233">
        <v>40</v>
      </c>
      <c r="AT458" s="233" t="s">
        <v>1676</v>
      </c>
      <c r="AU458" s="233">
        <v>4940</v>
      </c>
      <c r="AV458" s="233">
        <v>0</v>
      </c>
      <c r="AW458" s="233">
        <v>320</v>
      </c>
      <c r="AX458" s="233">
        <v>0</v>
      </c>
      <c r="AY458" s="233">
        <v>610</v>
      </c>
      <c r="AZ458" s="233">
        <v>0</v>
      </c>
      <c r="BA458" s="233" t="s">
        <v>1676</v>
      </c>
      <c r="BB458" s="233">
        <v>5970</v>
      </c>
      <c r="BC458" s="233">
        <v>0</v>
      </c>
      <c r="BD458" s="233">
        <v>0</v>
      </c>
      <c r="BE458" s="233">
        <v>0</v>
      </c>
      <c r="BF458" s="233">
        <v>0</v>
      </c>
      <c r="BG458" s="233" t="s">
        <v>1676</v>
      </c>
      <c r="BH458" s="233">
        <v>2340</v>
      </c>
      <c r="BI458" s="233">
        <v>500</v>
      </c>
      <c r="BJ458" s="233">
        <v>0</v>
      </c>
      <c r="BK458" s="233">
        <v>0</v>
      </c>
      <c r="BL458" s="233">
        <v>0</v>
      </c>
      <c r="BM458" s="233">
        <v>0</v>
      </c>
      <c r="BN458" s="233" t="s">
        <v>1676</v>
      </c>
      <c r="BO458" s="233">
        <v>0</v>
      </c>
      <c r="BP458" s="233">
        <v>0</v>
      </c>
      <c r="BQ458" s="233">
        <v>0</v>
      </c>
      <c r="BR458" s="233">
        <v>720</v>
      </c>
      <c r="BS458" s="233">
        <v>85</v>
      </c>
      <c r="BT458" s="233">
        <v>0</v>
      </c>
      <c r="BU458" s="233">
        <v>0</v>
      </c>
      <c r="BV458" s="233">
        <v>0</v>
      </c>
      <c r="BW458" s="233">
        <v>0</v>
      </c>
      <c r="BX458" s="233">
        <v>0</v>
      </c>
      <c r="BY458" s="233">
        <v>0</v>
      </c>
      <c r="BZ458" s="233">
        <v>0</v>
      </c>
      <c r="CA458" s="233">
        <v>0</v>
      </c>
      <c r="CB458" s="343">
        <v>0</v>
      </c>
      <c r="CC458" s="343">
        <v>0</v>
      </c>
      <c r="CD458" s="346"/>
      <c r="CE458" s="253">
        <v>0</v>
      </c>
      <c r="CF458" s="233">
        <v>0</v>
      </c>
      <c r="CG458" s="233">
        <v>0</v>
      </c>
      <c r="CH458" s="233">
        <v>0</v>
      </c>
      <c r="CI458" s="234">
        <v>0</v>
      </c>
    </row>
    <row r="459" spans="1:87" s="145" customFormat="1" x14ac:dyDescent="0.2">
      <c r="A459" s="337" t="s">
        <v>180</v>
      </c>
      <c r="B459" s="334" t="s">
        <v>2107</v>
      </c>
      <c r="C459" s="232">
        <v>0</v>
      </c>
      <c r="D459" s="233">
        <v>3785</v>
      </c>
      <c r="E459" s="233">
        <v>2420</v>
      </c>
      <c r="F459" s="233">
        <v>0</v>
      </c>
      <c r="G459" s="233">
        <v>360</v>
      </c>
      <c r="H459" s="233">
        <v>0</v>
      </c>
      <c r="I459" s="233">
        <v>0</v>
      </c>
      <c r="J459" s="233">
        <v>0</v>
      </c>
      <c r="K459" s="233">
        <v>0</v>
      </c>
      <c r="L459" s="233">
        <v>0</v>
      </c>
      <c r="M459" s="233">
        <v>110</v>
      </c>
      <c r="N459" s="233">
        <v>0</v>
      </c>
      <c r="O459" s="233">
        <v>0</v>
      </c>
      <c r="P459" s="233"/>
      <c r="Q459" s="233">
        <v>0</v>
      </c>
      <c r="R459" s="233">
        <v>0</v>
      </c>
      <c r="S459" s="233">
        <v>680</v>
      </c>
      <c r="T459" s="233">
        <v>0</v>
      </c>
      <c r="U459" s="233">
        <v>0</v>
      </c>
      <c r="V459" s="233">
        <v>0</v>
      </c>
      <c r="W459" s="233">
        <v>420</v>
      </c>
      <c r="X459" s="233">
        <v>0</v>
      </c>
      <c r="Y459" s="233">
        <v>0</v>
      </c>
      <c r="Z459" s="233">
        <v>0</v>
      </c>
      <c r="AA459" s="233">
        <v>1720</v>
      </c>
      <c r="AB459" s="233" t="s">
        <v>1676</v>
      </c>
      <c r="AC459" s="233">
        <v>3135</v>
      </c>
      <c r="AD459" s="233">
        <v>0</v>
      </c>
      <c r="AE459" s="233">
        <v>830</v>
      </c>
      <c r="AF459" s="233">
        <v>0</v>
      </c>
      <c r="AG459" s="233">
        <v>110</v>
      </c>
      <c r="AH459" s="233">
        <v>0</v>
      </c>
      <c r="AI459" s="233">
        <v>0</v>
      </c>
      <c r="AJ459" s="233">
        <v>15</v>
      </c>
      <c r="AK459" s="233">
        <v>0</v>
      </c>
      <c r="AL459" s="233">
        <v>0</v>
      </c>
      <c r="AM459" s="233">
        <v>0</v>
      </c>
      <c r="AN459" s="233">
        <v>0</v>
      </c>
      <c r="AO459" s="233">
        <v>95</v>
      </c>
      <c r="AP459" s="233">
        <v>10</v>
      </c>
      <c r="AQ459" s="233">
        <v>0</v>
      </c>
      <c r="AR459" s="233">
        <v>0</v>
      </c>
      <c r="AS459" s="233">
        <v>0</v>
      </c>
      <c r="AT459" s="233">
        <v>0</v>
      </c>
      <c r="AU459" s="233">
        <v>6280</v>
      </c>
      <c r="AV459" s="233">
        <v>90</v>
      </c>
      <c r="AW459" s="233">
        <v>0</v>
      </c>
      <c r="AX459" s="233">
        <v>0</v>
      </c>
      <c r="AY459" s="233">
        <v>0</v>
      </c>
      <c r="AZ459" s="233">
        <v>2155</v>
      </c>
      <c r="BA459" s="233">
        <v>0</v>
      </c>
      <c r="BB459" s="233">
        <v>0</v>
      </c>
      <c r="BC459" s="233">
        <v>0</v>
      </c>
      <c r="BD459" s="233">
        <v>0</v>
      </c>
      <c r="BE459" s="233">
        <v>0</v>
      </c>
      <c r="BF459" s="233">
        <v>0</v>
      </c>
      <c r="BG459" s="233">
        <v>0</v>
      </c>
      <c r="BH459" s="233">
        <v>685</v>
      </c>
      <c r="BI459" s="233">
        <v>0</v>
      </c>
      <c r="BJ459" s="233">
        <v>0</v>
      </c>
      <c r="BK459" s="233">
        <v>0</v>
      </c>
      <c r="BL459" s="233">
        <v>0</v>
      </c>
      <c r="BM459" s="233">
        <v>0</v>
      </c>
      <c r="BN459" s="233">
        <v>0</v>
      </c>
      <c r="BO459" s="233">
        <v>0</v>
      </c>
      <c r="BP459" s="233">
        <v>0</v>
      </c>
      <c r="BQ459" s="233">
        <v>0</v>
      </c>
      <c r="BR459" s="233">
        <v>2390</v>
      </c>
      <c r="BS459" s="233" t="s">
        <v>1676</v>
      </c>
      <c r="BT459" s="233">
        <v>0</v>
      </c>
      <c r="BU459" s="233">
        <v>0</v>
      </c>
      <c r="BV459" s="233">
        <v>0</v>
      </c>
      <c r="BW459" s="233">
        <v>10</v>
      </c>
      <c r="BX459" s="233" t="s">
        <v>1676</v>
      </c>
      <c r="BY459" s="233">
        <v>0</v>
      </c>
      <c r="BZ459" s="233">
        <v>0</v>
      </c>
      <c r="CA459" s="233">
        <v>0</v>
      </c>
      <c r="CB459" s="343">
        <v>0</v>
      </c>
      <c r="CC459" s="343">
        <v>0</v>
      </c>
      <c r="CD459" s="346"/>
      <c r="CE459" s="253">
        <v>0</v>
      </c>
      <c r="CF459" s="233">
        <v>0</v>
      </c>
      <c r="CG459" s="233">
        <v>0</v>
      </c>
      <c r="CH459" s="233">
        <v>0</v>
      </c>
      <c r="CI459" s="234">
        <v>0</v>
      </c>
    </row>
    <row r="460" spans="1:87" s="145" customFormat="1" x14ac:dyDescent="0.2">
      <c r="A460" s="337" t="s">
        <v>192</v>
      </c>
      <c r="B460" s="334" t="s">
        <v>2108</v>
      </c>
      <c r="C460" s="232">
        <v>0</v>
      </c>
      <c r="D460" s="233">
        <v>0</v>
      </c>
      <c r="E460" s="233">
        <v>0</v>
      </c>
      <c r="F460" s="233">
        <v>12390</v>
      </c>
      <c r="G460" s="233">
        <v>0</v>
      </c>
      <c r="H460" s="233">
        <v>0</v>
      </c>
      <c r="I460" s="233">
        <v>0</v>
      </c>
      <c r="J460" s="233">
        <v>0</v>
      </c>
      <c r="K460" s="233">
        <v>0</v>
      </c>
      <c r="L460" s="233">
        <v>0</v>
      </c>
      <c r="M460" s="233">
        <v>0</v>
      </c>
      <c r="N460" s="233">
        <v>0</v>
      </c>
      <c r="O460" s="233">
        <v>0</v>
      </c>
      <c r="P460" s="233"/>
      <c r="Q460" s="233">
        <v>0</v>
      </c>
      <c r="R460" s="233">
        <v>0</v>
      </c>
      <c r="S460" s="233">
        <v>0</v>
      </c>
      <c r="T460" s="233">
        <v>0</v>
      </c>
      <c r="U460" s="233">
        <v>0</v>
      </c>
      <c r="V460" s="233">
        <v>0</v>
      </c>
      <c r="W460" s="233">
        <v>625</v>
      </c>
      <c r="X460" s="233">
        <v>0</v>
      </c>
      <c r="Y460" s="233">
        <v>0</v>
      </c>
      <c r="Z460" s="233">
        <v>220</v>
      </c>
      <c r="AA460" s="233">
        <v>0</v>
      </c>
      <c r="AB460" s="233">
        <v>0</v>
      </c>
      <c r="AC460" s="233">
        <v>0</v>
      </c>
      <c r="AD460" s="233">
        <v>0</v>
      </c>
      <c r="AE460" s="233">
        <v>0</v>
      </c>
      <c r="AF460" s="233">
        <v>0</v>
      </c>
      <c r="AG460" s="233">
        <v>0</v>
      </c>
      <c r="AH460" s="233">
        <v>0</v>
      </c>
      <c r="AI460" s="233">
        <v>0</v>
      </c>
      <c r="AJ460" s="233">
        <v>0</v>
      </c>
      <c r="AK460" s="233">
        <v>0</v>
      </c>
      <c r="AL460" s="233">
        <v>0</v>
      </c>
      <c r="AM460" s="233">
        <v>0</v>
      </c>
      <c r="AN460" s="233">
        <v>0</v>
      </c>
      <c r="AO460" s="233">
        <v>0</v>
      </c>
      <c r="AP460" s="233">
        <v>0</v>
      </c>
      <c r="AQ460" s="233">
        <v>0</v>
      </c>
      <c r="AR460" s="233">
        <v>0</v>
      </c>
      <c r="AS460" s="233">
        <v>0</v>
      </c>
      <c r="AT460" s="233">
        <v>0</v>
      </c>
      <c r="AU460" s="233">
        <v>0</v>
      </c>
      <c r="AV460" s="233">
        <v>0</v>
      </c>
      <c r="AW460" s="233">
        <v>0</v>
      </c>
      <c r="AX460" s="233">
        <v>0</v>
      </c>
      <c r="AY460" s="233">
        <v>0</v>
      </c>
      <c r="AZ460" s="233">
        <v>0</v>
      </c>
      <c r="BA460" s="233">
        <v>0</v>
      </c>
      <c r="BB460" s="233">
        <v>0</v>
      </c>
      <c r="BC460" s="233">
        <v>0</v>
      </c>
      <c r="BD460" s="233">
        <v>0</v>
      </c>
      <c r="BE460" s="233">
        <v>0</v>
      </c>
      <c r="BF460" s="233">
        <v>0</v>
      </c>
      <c r="BG460" s="233">
        <v>0</v>
      </c>
      <c r="BH460" s="233">
        <v>0</v>
      </c>
      <c r="BI460" s="233">
        <v>0</v>
      </c>
      <c r="BJ460" s="233">
        <v>0</v>
      </c>
      <c r="BK460" s="233">
        <v>0</v>
      </c>
      <c r="BL460" s="233">
        <v>0</v>
      </c>
      <c r="BM460" s="233">
        <v>0</v>
      </c>
      <c r="BN460" s="233">
        <v>0</v>
      </c>
      <c r="BO460" s="233">
        <v>0</v>
      </c>
      <c r="BP460" s="233">
        <v>0</v>
      </c>
      <c r="BQ460" s="233">
        <v>0</v>
      </c>
      <c r="BR460" s="233">
        <v>0</v>
      </c>
      <c r="BS460" s="233">
        <v>20</v>
      </c>
      <c r="BT460" s="233">
        <v>0</v>
      </c>
      <c r="BU460" s="233">
        <v>0</v>
      </c>
      <c r="BV460" s="233">
        <v>0</v>
      </c>
      <c r="BW460" s="233">
        <v>0</v>
      </c>
      <c r="BX460" s="233">
        <v>0</v>
      </c>
      <c r="BY460" s="233">
        <v>0</v>
      </c>
      <c r="BZ460" s="233">
        <v>0</v>
      </c>
      <c r="CA460" s="233">
        <v>0</v>
      </c>
      <c r="CB460" s="343">
        <v>0</v>
      </c>
      <c r="CC460" s="343">
        <v>0</v>
      </c>
      <c r="CD460" s="346"/>
      <c r="CE460" s="253">
        <v>0</v>
      </c>
      <c r="CF460" s="233">
        <v>0</v>
      </c>
      <c r="CG460" s="233">
        <v>0</v>
      </c>
      <c r="CH460" s="233">
        <v>0</v>
      </c>
      <c r="CI460" s="234">
        <v>510</v>
      </c>
    </row>
    <row r="461" spans="1:87" s="145" customFormat="1" x14ac:dyDescent="0.2">
      <c r="A461" s="337" t="s">
        <v>442</v>
      </c>
      <c r="B461" s="334" t="s">
        <v>2109</v>
      </c>
      <c r="C461" s="232" t="s">
        <v>1676</v>
      </c>
      <c r="D461" s="233">
        <v>9380</v>
      </c>
      <c r="E461" s="233">
        <v>3495</v>
      </c>
      <c r="F461" s="233">
        <v>8590</v>
      </c>
      <c r="G461" s="233">
        <v>2310</v>
      </c>
      <c r="H461" s="233">
        <v>5695</v>
      </c>
      <c r="I461" s="233">
        <v>2245</v>
      </c>
      <c r="J461" s="233">
        <v>0</v>
      </c>
      <c r="K461" s="233">
        <v>0</v>
      </c>
      <c r="L461" s="233">
        <v>0</v>
      </c>
      <c r="M461" s="233">
        <v>20</v>
      </c>
      <c r="N461" s="233">
        <v>0</v>
      </c>
      <c r="O461" s="233">
        <v>0</v>
      </c>
      <c r="P461" s="233"/>
      <c r="Q461" s="233">
        <v>0</v>
      </c>
      <c r="R461" s="233">
        <v>0</v>
      </c>
      <c r="S461" s="233">
        <v>350</v>
      </c>
      <c r="T461" s="233">
        <v>1555</v>
      </c>
      <c r="U461" s="233">
        <v>0</v>
      </c>
      <c r="V461" s="233">
        <v>7450</v>
      </c>
      <c r="W461" s="233">
        <v>385</v>
      </c>
      <c r="X461" s="233" t="s">
        <v>1676</v>
      </c>
      <c r="Y461" s="233">
        <v>0</v>
      </c>
      <c r="Z461" s="233">
        <v>41490</v>
      </c>
      <c r="AA461" s="233">
        <v>140</v>
      </c>
      <c r="AB461" s="233">
        <v>0</v>
      </c>
      <c r="AC461" s="233">
        <v>8680</v>
      </c>
      <c r="AD461" s="233">
        <v>0</v>
      </c>
      <c r="AE461" s="233">
        <v>0</v>
      </c>
      <c r="AF461" s="233">
        <v>0</v>
      </c>
      <c r="AG461" s="233">
        <v>0</v>
      </c>
      <c r="AH461" s="233">
        <v>0</v>
      </c>
      <c r="AI461" s="233">
        <v>185</v>
      </c>
      <c r="AJ461" s="233">
        <v>0</v>
      </c>
      <c r="AK461" s="233">
        <v>4725</v>
      </c>
      <c r="AL461" s="233">
        <v>0</v>
      </c>
      <c r="AM461" s="233">
        <v>0</v>
      </c>
      <c r="AN461" s="233">
        <v>0</v>
      </c>
      <c r="AO461" s="233">
        <v>135</v>
      </c>
      <c r="AP461" s="233">
        <v>0</v>
      </c>
      <c r="AQ461" s="233">
        <v>0</v>
      </c>
      <c r="AR461" s="233">
        <v>0</v>
      </c>
      <c r="AS461" s="233">
        <v>0</v>
      </c>
      <c r="AT461" s="233">
        <v>0</v>
      </c>
      <c r="AU461" s="233">
        <v>6185</v>
      </c>
      <c r="AV461" s="233">
        <v>0</v>
      </c>
      <c r="AW461" s="233">
        <v>185</v>
      </c>
      <c r="AX461" s="233">
        <v>0</v>
      </c>
      <c r="AY461" s="233">
        <v>5825</v>
      </c>
      <c r="AZ461" s="233">
        <v>13315</v>
      </c>
      <c r="BA461" s="233">
        <v>0</v>
      </c>
      <c r="BB461" s="233">
        <v>3015</v>
      </c>
      <c r="BC461" s="233">
        <v>0</v>
      </c>
      <c r="BD461" s="233">
        <v>0</v>
      </c>
      <c r="BE461" s="233">
        <v>0</v>
      </c>
      <c r="BF461" s="233">
        <v>0</v>
      </c>
      <c r="BG461" s="233">
        <v>11950</v>
      </c>
      <c r="BH461" s="233">
        <v>4460</v>
      </c>
      <c r="BI461" s="233">
        <v>0</v>
      </c>
      <c r="BJ461" s="233">
        <v>0</v>
      </c>
      <c r="BK461" s="233">
        <v>0</v>
      </c>
      <c r="BL461" s="233">
        <v>0</v>
      </c>
      <c r="BM461" s="233">
        <v>0</v>
      </c>
      <c r="BN461" s="233">
        <v>0</v>
      </c>
      <c r="BO461" s="233">
        <v>0</v>
      </c>
      <c r="BP461" s="233">
        <v>0</v>
      </c>
      <c r="BQ461" s="233">
        <v>0</v>
      </c>
      <c r="BR461" s="233">
        <v>6785</v>
      </c>
      <c r="BS461" s="233">
        <v>95</v>
      </c>
      <c r="BT461" s="233">
        <v>0</v>
      </c>
      <c r="BU461" s="233">
        <v>0</v>
      </c>
      <c r="BV461" s="233">
        <v>0</v>
      </c>
      <c r="BW461" s="233">
        <v>0</v>
      </c>
      <c r="BX461" s="233">
        <v>0</v>
      </c>
      <c r="BY461" s="233">
        <v>0</v>
      </c>
      <c r="BZ461" s="233">
        <v>0</v>
      </c>
      <c r="CA461" s="233">
        <v>0</v>
      </c>
      <c r="CB461" s="343">
        <v>0</v>
      </c>
      <c r="CC461" s="343">
        <v>0</v>
      </c>
      <c r="CD461" s="346"/>
      <c r="CE461" s="253">
        <v>0</v>
      </c>
      <c r="CF461" s="233">
        <v>0</v>
      </c>
      <c r="CG461" s="233">
        <v>0</v>
      </c>
      <c r="CH461" s="233">
        <v>0</v>
      </c>
      <c r="CI461" s="234">
        <v>0</v>
      </c>
    </row>
    <row r="462" spans="1:87" s="145" customFormat="1" x14ac:dyDescent="0.2">
      <c r="A462" s="337" t="s">
        <v>1596</v>
      </c>
      <c r="B462" s="334" t="s">
        <v>2158</v>
      </c>
      <c r="C462" s="232">
        <v>0</v>
      </c>
      <c r="D462" s="233">
        <v>0</v>
      </c>
      <c r="E462" s="233">
        <v>0</v>
      </c>
      <c r="F462" s="233">
        <v>0</v>
      </c>
      <c r="G462" s="233" t="s">
        <v>1676</v>
      </c>
      <c r="H462" s="233" t="s">
        <v>1676</v>
      </c>
      <c r="I462" s="233">
        <v>0</v>
      </c>
      <c r="J462" s="233">
        <v>0</v>
      </c>
      <c r="K462" s="233">
        <v>0</v>
      </c>
      <c r="L462" s="233">
        <v>0</v>
      </c>
      <c r="M462" s="233">
        <v>0</v>
      </c>
      <c r="N462" s="233">
        <v>0</v>
      </c>
      <c r="O462" s="233">
        <v>0</v>
      </c>
      <c r="P462" s="233"/>
      <c r="Q462" s="233">
        <v>0</v>
      </c>
      <c r="R462" s="233">
        <v>0</v>
      </c>
      <c r="S462" s="233">
        <v>0</v>
      </c>
      <c r="T462" s="233">
        <v>0</v>
      </c>
      <c r="U462" s="233">
        <v>0</v>
      </c>
      <c r="V462" s="233">
        <v>0</v>
      </c>
      <c r="W462" s="233">
        <v>0</v>
      </c>
      <c r="X462" s="233">
        <v>0</v>
      </c>
      <c r="Y462" s="233">
        <v>0</v>
      </c>
      <c r="Z462" s="233">
        <v>0</v>
      </c>
      <c r="AA462" s="233">
        <v>0</v>
      </c>
      <c r="AB462" s="233">
        <v>0</v>
      </c>
      <c r="AC462" s="233">
        <v>0</v>
      </c>
      <c r="AD462" s="233">
        <v>0</v>
      </c>
      <c r="AE462" s="233">
        <v>0</v>
      </c>
      <c r="AF462" s="233">
        <v>0</v>
      </c>
      <c r="AG462" s="233">
        <v>0</v>
      </c>
      <c r="AH462" s="233">
        <v>0</v>
      </c>
      <c r="AI462" s="233">
        <v>0</v>
      </c>
      <c r="AJ462" s="233">
        <v>0</v>
      </c>
      <c r="AK462" s="233">
        <v>0</v>
      </c>
      <c r="AL462" s="233">
        <v>0</v>
      </c>
      <c r="AM462" s="233">
        <v>0</v>
      </c>
      <c r="AN462" s="233">
        <v>0</v>
      </c>
      <c r="AO462" s="233">
        <v>0</v>
      </c>
      <c r="AP462" s="233">
        <v>0</v>
      </c>
      <c r="AQ462" s="233">
        <v>0</v>
      </c>
      <c r="AR462" s="233">
        <v>0</v>
      </c>
      <c r="AS462" s="233">
        <v>0</v>
      </c>
      <c r="AT462" s="233">
        <v>0</v>
      </c>
      <c r="AU462" s="233">
        <v>0</v>
      </c>
      <c r="AV462" s="233">
        <v>0</v>
      </c>
      <c r="AW462" s="233">
        <v>0</v>
      </c>
      <c r="AX462" s="233">
        <v>0</v>
      </c>
      <c r="AY462" s="233">
        <v>0</v>
      </c>
      <c r="AZ462" s="233">
        <v>0</v>
      </c>
      <c r="BA462" s="233">
        <v>0</v>
      </c>
      <c r="BB462" s="233">
        <v>0</v>
      </c>
      <c r="BC462" s="233">
        <v>0</v>
      </c>
      <c r="BD462" s="233">
        <v>0</v>
      </c>
      <c r="BE462" s="233">
        <v>0</v>
      </c>
      <c r="BF462" s="233">
        <v>0</v>
      </c>
      <c r="BG462" s="233">
        <v>0</v>
      </c>
      <c r="BH462" s="233">
        <v>0</v>
      </c>
      <c r="BI462" s="233">
        <v>0</v>
      </c>
      <c r="BJ462" s="233">
        <v>0</v>
      </c>
      <c r="BK462" s="233">
        <v>0</v>
      </c>
      <c r="BL462" s="233">
        <v>0</v>
      </c>
      <c r="BM462" s="233">
        <v>0</v>
      </c>
      <c r="BN462" s="233">
        <v>0</v>
      </c>
      <c r="BO462" s="233">
        <v>0</v>
      </c>
      <c r="BP462" s="233">
        <v>0</v>
      </c>
      <c r="BQ462" s="233">
        <v>0</v>
      </c>
      <c r="BR462" s="233">
        <v>0</v>
      </c>
      <c r="BS462" s="233">
        <v>0</v>
      </c>
      <c r="BT462" s="233">
        <v>0</v>
      </c>
      <c r="BU462" s="233">
        <v>0</v>
      </c>
      <c r="BV462" s="233">
        <v>0</v>
      </c>
      <c r="BW462" s="233">
        <v>0</v>
      </c>
      <c r="BX462" s="233">
        <v>0</v>
      </c>
      <c r="BY462" s="233">
        <v>0</v>
      </c>
      <c r="BZ462" s="233">
        <v>0</v>
      </c>
      <c r="CA462" s="233">
        <v>0</v>
      </c>
      <c r="CB462" s="343">
        <v>0</v>
      </c>
      <c r="CC462" s="343">
        <v>0</v>
      </c>
      <c r="CD462" s="346"/>
      <c r="CE462" s="253">
        <v>0</v>
      </c>
      <c r="CF462" s="233">
        <v>0</v>
      </c>
      <c r="CG462" s="233">
        <v>0</v>
      </c>
      <c r="CH462" s="233">
        <v>0</v>
      </c>
      <c r="CI462" s="234">
        <v>0</v>
      </c>
    </row>
    <row r="463" spans="1:87" s="145" customFormat="1" x14ac:dyDescent="0.2">
      <c r="A463" s="337" t="s">
        <v>405</v>
      </c>
      <c r="B463" s="334" t="s">
        <v>2110</v>
      </c>
      <c r="C463" s="232">
        <v>0</v>
      </c>
      <c r="D463" s="233">
        <v>0</v>
      </c>
      <c r="E463" s="233">
        <v>0</v>
      </c>
      <c r="F463" s="233">
        <v>0</v>
      </c>
      <c r="G463" s="233">
        <v>0</v>
      </c>
      <c r="H463" s="233">
        <v>0</v>
      </c>
      <c r="I463" s="233">
        <v>0</v>
      </c>
      <c r="J463" s="233">
        <v>0</v>
      </c>
      <c r="K463" s="233">
        <v>0</v>
      </c>
      <c r="L463" s="233">
        <v>0</v>
      </c>
      <c r="M463" s="233">
        <v>0</v>
      </c>
      <c r="N463" s="233">
        <v>0</v>
      </c>
      <c r="O463" s="233">
        <v>0</v>
      </c>
      <c r="P463" s="233"/>
      <c r="Q463" s="233">
        <v>0</v>
      </c>
      <c r="R463" s="233">
        <v>6230</v>
      </c>
      <c r="S463" s="233">
        <v>0</v>
      </c>
      <c r="T463" s="233">
        <v>0</v>
      </c>
      <c r="U463" s="233">
        <v>0</v>
      </c>
      <c r="V463" s="233">
        <v>0</v>
      </c>
      <c r="W463" s="233">
        <v>1800</v>
      </c>
      <c r="X463" s="233">
        <v>0</v>
      </c>
      <c r="Y463" s="233">
        <v>0</v>
      </c>
      <c r="Z463" s="233">
        <v>0</v>
      </c>
      <c r="AA463" s="233">
        <v>0</v>
      </c>
      <c r="AB463" s="233">
        <v>0</v>
      </c>
      <c r="AC463" s="233">
        <v>0</v>
      </c>
      <c r="AD463" s="233">
        <v>0</v>
      </c>
      <c r="AE463" s="233">
        <v>0</v>
      </c>
      <c r="AF463" s="233">
        <v>0</v>
      </c>
      <c r="AG463" s="233">
        <v>0</v>
      </c>
      <c r="AH463" s="233">
        <v>0</v>
      </c>
      <c r="AI463" s="233">
        <v>170</v>
      </c>
      <c r="AJ463" s="233">
        <v>0</v>
      </c>
      <c r="AK463" s="233">
        <v>0</v>
      </c>
      <c r="AL463" s="233">
        <v>0</v>
      </c>
      <c r="AM463" s="233">
        <v>0</v>
      </c>
      <c r="AN463" s="233">
        <v>0</v>
      </c>
      <c r="AO463" s="233">
        <v>0</v>
      </c>
      <c r="AP463" s="233">
        <v>0</v>
      </c>
      <c r="AQ463" s="233">
        <v>0</v>
      </c>
      <c r="AR463" s="233">
        <v>0</v>
      </c>
      <c r="AS463" s="233">
        <v>0</v>
      </c>
      <c r="AT463" s="233">
        <v>0</v>
      </c>
      <c r="AU463" s="233" t="s">
        <v>1676</v>
      </c>
      <c r="AV463" s="233">
        <v>0</v>
      </c>
      <c r="AW463" s="233">
        <v>3910</v>
      </c>
      <c r="AX463" s="233">
        <v>0</v>
      </c>
      <c r="AY463" s="233">
        <v>0</v>
      </c>
      <c r="AZ463" s="233">
        <v>0</v>
      </c>
      <c r="BA463" s="233">
        <v>0</v>
      </c>
      <c r="BB463" s="233">
        <v>0</v>
      </c>
      <c r="BC463" s="233">
        <v>0</v>
      </c>
      <c r="BD463" s="233">
        <v>0</v>
      </c>
      <c r="BE463" s="233">
        <v>0</v>
      </c>
      <c r="BF463" s="233">
        <v>0</v>
      </c>
      <c r="BG463" s="233">
        <v>0</v>
      </c>
      <c r="BH463" s="233">
        <v>0</v>
      </c>
      <c r="BI463" s="233">
        <v>0</v>
      </c>
      <c r="BJ463" s="233">
        <v>0</v>
      </c>
      <c r="BK463" s="233">
        <v>0</v>
      </c>
      <c r="BL463" s="233">
        <v>0</v>
      </c>
      <c r="BM463" s="233">
        <v>0</v>
      </c>
      <c r="BN463" s="233">
        <v>0</v>
      </c>
      <c r="BO463" s="233">
        <v>0</v>
      </c>
      <c r="BP463" s="233">
        <v>0</v>
      </c>
      <c r="BQ463" s="233">
        <v>0</v>
      </c>
      <c r="BR463" s="233">
        <v>0</v>
      </c>
      <c r="BS463" s="233">
        <v>0</v>
      </c>
      <c r="BT463" s="233">
        <v>0</v>
      </c>
      <c r="BU463" s="233">
        <v>0</v>
      </c>
      <c r="BV463" s="233">
        <v>0</v>
      </c>
      <c r="BW463" s="233">
        <v>0</v>
      </c>
      <c r="BX463" s="233">
        <v>0</v>
      </c>
      <c r="BY463" s="233">
        <v>0</v>
      </c>
      <c r="BZ463" s="233">
        <v>0</v>
      </c>
      <c r="CA463" s="233">
        <v>0</v>
      </c>
      <c r="CB463" s="343">
        <v>0</v>
      </c>
      <c r="CC463" s="343">
        <v>0</v>
      </c>
      <c r="CD463" s="346"/>
      <c r="CE463" s="253">
        <v>0</v>
      </c>
      <c r="CF463" s="233">
        <v>0</v>
      </c>
      <c r="CG463" s="233">
        <v>0</v>
      </c>
      <c r="CH463" s="233">
        <v>0</v>
      </c>
      <c r="CI463" s="234">
        <v>0</v>
      </c>
    </row>
    <row r="464" spans="1:87" s="145" customFormat="1" x14ac:dyDescent="0.2">
      <c r="A464" s="337" t="s">
        <v>1624</v>
      </c>
      <c r="B464" s="334" t="s">
        <v>2111</v>
      </c>
      <c r="C464" s="232">
        <v>0</v>
      </c>
      <c r="D464" s="233">
        <v>10</v>
      </c>
      <c r="E464" s="233">
        <v>0</v>
      </c>
      <c r="F464" s="233">
        <v>0</v>
      </c>
      <c r="G464" s="233">
        <v>0</v>
      </c>
      <c r="H464" s="233">
        <v>0</v>
      </c>
      <c r="I464" s="233">
        <v>0</v>
      </c>
      <c r="J464" s="233">
        <v>0</v>
      </c>
      <c r="K464" s="233">
        <v>0</v>
      </c>
      <c r="L464" s="233">
        <v>0</v>
      </c>
      <c r="M464" s="233">
        <v>0</v>
      </c>
      <c r="N464" s="233">
        <v>0</v>
      </c>
      <c r="O464" s="233">
        <v>0</v>
      </c>
      <c r="P464" s="233"/>
      <c r="Q464" s="233">
        <v>0</v>
      </c>
      <c r="R464" s="233">
        <v>0</v>
      </c>
      <c r="S464" s="233">
        <v>0</v>
      </c>
      <c r="T464" s="233">
        <v>0</v>
      </c>
      <c r="U464" s="233">
        <v>0</v>
      </c>
      <c r="V464" s="233">
        <v>0</v>
      </c>
      <c r="W464" s="233">
        <v>0</v>
      </c>
      <c r="X464" s="233">
        <v>0</v>
      </c>
      <c r="Y464" s="233">
        <v>0</v>
      </c>
      <c r="Z464" s="233">
        <v>0</v>
      </c>
      <c r="AA464" s="233">
        <v>0</v>
      </c>
      <c r="AB464" s="233">
        <v>0</v>
      </c>
      <c r="AC464" s="233">
        <v>0</v>
      </c>
      <c r="AD464" s="233">
        <v>0</v>
      </c>
      <c r="AE464" s="233">
        <v>0</v>
      </c>
      <c r="AF464" s="233">
        <v>0</v>
      </c>
      <c r="AG464" s="233">
        <v>0</v>
      </c>
      <c r="AH464" s="233">
        <v>0</v>
      </c>
      <c r="AI464" s="233">
        <v>0</v>
      </c>
      <c r="AJ464" s="233">
        <v>0</v>
      </c>
      <c r="AK464" s="233">
        <v>0</v>
      </c>
      <c r="AL464" s="233">
        <v>0</v>
      </c>
      <c r="AM464" s="233">
        <v>0</v>
      </c>
      <c r="AN464" s="233">
        <v>0</v>
      </c>
      <c r="AO464" s="233">
        <v>0</v>
      </c>
      <c r="AP464" s="233">
        <v>0</v>
      </c>
      <c r="AQ464" s="233">
        <v>0</v>
      </c>
      <c r="AR464" s="233">
        <v>0</v>
      </c>
      <c r="AS464" s="233">
        <v>0</v>
      </c>
      <c r="AT464" s="233">
        <v>0</v>
      </c>
      <c r="AU464" s="233">
        <v>0</v>
      </c>
      <c r="AV464" s="233">
        <v>0</v>
      </c>
      <c r="AW464" s="233">
        <v>0</v>
      </c>
      <c r="AX464" s="233">
        <v>0</v>
      </c>
      <c r="AY464" s="233">
        <v>0</v>
      </c>
      <c r="AZ464" s="233">
        <v>0</v>
      </c>
      <c r="BA464" s="233">
        <v>0</v>
      </c>
      <c r="BB464" s="233">
        <v>0</v>
      </c>
      <c r="BC464" s="233">
        <v>0</v>
      </c>
      <c r="BD464" s="233">
        <v>0</v>
      </c>
      <c r="BE464" s="233">
        <v>0</v>
      </c>
      <c r="BF464" s="233">
        <v>0</v>
      </c>
      <c r="BG464" s="233">
        <v>0</v>
      </c>
      <c r="BH464" s="233">
        <v>0</v>
      </c>
      <c r="BI464" s="233">
        <v>0</v>
      </c>
      <c r="BJ464" s="233">
        <v>0</v>
      </c>
      <c r="BK464" s="233">
        <v>0</v>
      </c>
      <c r="BL464" s="233">
        <v>0</v>
      </c>
      <c r="BM464" s="233">
        <v>0</v>
      </c>
      <c r="BN464" s="233">
        <v>0</v>
      </c>
      <c r="BO464" s="233">
        <v>0</v>
      </c>
      <c r="BP464" s="233">
        <v>0</v>
      </c>
      <c r="BQ464" s="233">
        <v>0</v>
      </c>
      <c r="BR464" s="233">
        <v>0</v>
      </c>
      <c r="BS464" s="233">
        <v>0</v>
      </c>
      <c r="BT464" s="233">
        <v>0</v>
      </c>
      <c r="BU464" s="233">
        <v>0</v>
      </c>
      <c r="BV464" s="233">
        <v>0</v>
      </c>
      <c r="BW464" s="233">
        <v>0</v>
      </c>
      <c r="BX464" s="233">
        <v>0</v>
      </c>
      <c r="BY464" s="233">
        <v>0</v>
      </c>
      <c r="BZ464" s="233">
        <v>0</v>
      </c>
      <c r="CA464" s="233">
        <v>0</v>
      </c>
      <c r="CB464" s="343">
        <v>0</v>
      </c>
      <c r="CC464" s="343">
        <v>0</v>
      </c>
      <c r="CD464" s="346"/>
      <c r="CE464" s="253">
        <v>0</v>
      </c>
      <c r="CF464" s="233">
        <v>0</v>
      </c>
      <c r="CG464" s="233">
        <v>0</v>
      </c>
      <c r="CH464" s="233">
        <v>0</v>
      </c>
      <c r="CI464" s="234">
        <v>0</v>
      </c>
    </row>
    <row r="465" spans="1:87" s="145" customFormat="1" x14ac:dyDescent="0.2">
      <c r="A465" s="337" t="s">
        <v>594</v>
      </c>
      <c r="B465" s="334" t="s">
        <v>2112</v>
      </c>
      <c r="C465" s="232">
        <v>0</v>
      </c>
      <c r="D465" s="233">
        <v>175</v>
      </c>
      <c r="E465" s="233">
        <v>0</v>
      </c>
      <c r="F465" s="233">
        <v>125</v>
      </c>
      <c r="G465" s="233">
        <v>0</v>
      </c>
      <c r="H465" s="233">
        <v>500</v>
      </c>
      <c r="I465" s="233">
        <v>0</v>
      </c>
      <c r="J465" s="233">
        <v>0</v>
      </c>
      <c r="K465" s="233">
        <v>0</v>
      </c>
      <c r="L465" s="233">
        <v>0</v>
      </c>
      <c r="M465" s="233">
        <v>1245</v>
      </c>
      <c r="N465" s="233">
        <v>0</v>
      </c>
      <c r="O465" s="233">
        <v>0</v>
      </c>
      <c r="P465" s="233"/>
      <c r="Q465" s="233">
        <v>0</v>
      </c>
      <c r="R465" s="233">
        <v>0</v>
      </c>
      <c r="S465" s="233">
        <v>45</v>
      </c>
      <c r="T465" s="233">
        <v>0</v>
      </c>
      <c r="U465" s="233">
        <v>0</v>
      </c>
      <c r="V465" s="233">
        <v>0</v>
      </c>
      <c r="W465" s="233">
        <v>0</v>
      </c>
      <c r="X465" s="233">
        <v>0</v>
      </c>
      <c r="Y465" s="233">
        <v>0</v>
      </c>
      <c r="Z465" s="233">
        <v>0</v>
      </c>
      <c r="AA465" s="233">
        <v>0</v>
      </c>
      <c r="AB465" s="233">
        <v>0</v>
      </c>
      <c r="AC465" s="233">
        <v>0</v>
      </c>
      <c r="AD465" s="233">
        <v>0</v>
      </c>
      <c r="AE465" s="233">
        <v>0</v>
      </c>
      <c r="AF465" s="233">
        <v>0</v>
      </c>
      <c r="AG465" s="233">
        <v>0</v>
      </c>
      <c r="AH465" s="233">
        <v>0</v>
      </c>
      <c r="AI465" s="233">
        <v>0</v>
      </c>
      <c r="AJ465" s="233">
        <v>0</v>
      </c>
      <c r="AK465" s="233">
        <v>0</v>
      </c>
      <c r="AL465" s="233">
        <v>0</v>
      </c>
      <c r="AM465" s="233">
        <v>0</v>
      </c>
      <c r="AN465" s="233">
        <v>0</v>
      </c>
      <c r="AO465" s="233">
        <v>0</v>
      </c>
      <c r="AP465" s="233">
        <v>0</v>
      </c>
      <c r="AQ465" s="233">
        <v>0</v>
      </c>
      <c r="AR465" s="233">
        <v>0</v>
      </c>
      <c r="AS465" s="233">
        <v>0</v>
      </c>
      <c r="AT465" s="233">
        <v>0</v>
      </c>
      <c r="AU465" s="233">
        <v>0</v>
      </c>
      <c r="AV465" s="233">
        <v>0</v>
      </c>
      <c r="AW465" s="233">
        <v>0</v>
      </c>
      <c r="AX465" s="233">
        <v>0</v>
      </c>
      <c r="AY465" s="233">
        <v>0</v>
      </c>
      <c r="AZ465" s="233">
        <v>0</v>
      </c>
      <c r="BA465" s="233">
        <v>0</v>
      </c>
      <c r="BB465" s="233">
        <v>0</v>
      </c>
      <c r="BC465" s="233">
        <v>0</v>
      </c>
      <c r="BD465" s="233">
        <v>0</v>
      </c>
      <c r="BE465" s="233">
        <v>0</v>
      </c>
      <c r="BF465" s="233">
        <v>0</v>
      </c>
      <c r="BG465" s="233">
        <v>0</v>
      </c>
      <c r="BH465" s="233">
        <v>0</v>
      </c>
      <c r="BI465" s="233">
        <v>0</v>
      </c>
      <c r="BJ465" s="233">
        <v>0</v>
      </c>
      <c r="BK465" s="233">
        <v>0</v>
      </c>
      <c r="BL465" s="233">
        <v>0</v>
      </c>
      <c r="BM465" s="233">
        <v>0</v>
      </c>
      <c r="BN465" s="233">
        <v>0</v>
      </c>
      <c r="BO465" s="233">
        <v>0</v>
      </c>
      <c r="BP465" s="233">
        <v>0</v>
      </c>
      <c r="BQ465" s="233">
        <v>0</v>
      </c>
      <c r="BR465" s="233">
        <v>0</v>
      </c>
      <c r="BS465" s="233">
        <v>0</v>
      </c>
      <c r="BT465" s="233">
        <v>0</v>
      </c>
      <c r="BU465" s="233">
        <v>0</v>
      </c>
      <c r="BV465" s="233">
        <v>0</v>
      </c>
      <c r="BW465" s="233">
        <v>0</v>
      </c>
      <c r="BX465" s="233">
        <v>0</v>
      </c>
      <c r="BY465" s="233">
        <v>0</v>
      </c>
      <c r="BZ465" s="233">
        <v>0</v>
      </c>
      <c r="CA465" s="233">
        <v>0</v>
      </c>
      <c r="CB465" s="343">
        <v>0</v>
      </c>
      <c r="CC465" s="343">
        <v>0</v>
      </c>
      <c r="CD465" s="346"/>
      <c r="CE465" s="253">
        <v>0</v>
      </c>
      <c r="CF465" s="233">
        <v>0</v>
      </c>
      <c r="CG465" s="233">
        <v>0</v>
      </c>
      <c r="CH465" s="233">
        <v>0</v>
      </c>
      <c r="CI465" s="234">
        <v>0</v>
      </c>
    </row>
    <row r="466" spans="1:87" s="145" customFormat="1" x14ac:dyDescent="0.2">
      <c r="A466" s="337" t="s">
        <v>349</v>
      </c>
      <c r="B466" s="334" t="s">
        <v>2113</v>
      </c>
      <c r="C466" s="232">
        <v>0</v>
      </c>
      <c r="D466" s="233">
        <v>3815</v>
      </c>
      <c r="E466" s="233">
        <v>920</v>
      </c>
      <c r="F466" s="233">
        <v>2490</v>
      </c>
      <c r="G466" s="233">
        <v>335</v>
      </c>
      <c r="H466" s="233">
        <v>2340</v>
      </c>
      <c r="I466" s="233">
        <v>0</v>
      </c>
      <c r="J466" s="233">
        <v>0</v>
      </c>
      <c r="K466" s="233">
        <v>0</v>
      </c>
      <c r="L466" s="233">
        <v>0</v>
      </c>
      <c r="M466" s="233">
        <v>0</v>
      </c>
      <c r="N466" s="233">
        <v>0</v>
      </c>
      <c r="O466" s="233">
        <v>0</v>
      </c>
      <c r="P466" s="233"/>
      <c r="Q466" s="233">
        <v>0</v>
      </c>
      <c r="R466" s="233">
        <v>0</v>
      </c>
      <c r="S466" s="233">
        <v>575</v>
      </c>
      <c r="T466" s="233">
        <v>0</v>
      </c>
      <c r="U466" s="233">
        <v>0</v>
      </c>
      <c r="V466" s="233">
        <v>0</v>
      </c>
      <c r="W466" s="233">
        <v>1320</v>
      </c>
      <c r="X466" s="233">
        <v>0</v>
      </c>
      <c r="Y466" s="233">
        <v>0</v>
      </c>
      <c r="Z466" s="233" t="s">
        <v>1676</v>
      </c>
      <c r="AA466" s="233">
        <v>535</v>
      </c>
      <c r="AB466" s="233">
        <v>0</v>
      </c>
      <c r="AC466" s="233">
        <v>0</v>
      </c>
      <c r="AD466" s="233">
        <v>0</v>
      </c>
      <c r="AE466" s="233">
        <v>0</v>
      </c>
      <c r="AF466" s="233">
        <v>0</v>
      </c>
      <c r="AG466" s="233">
        <v>0</v>
      </c>
      <c r="AH466" s="233">
        <v>0</v>
      </c>
      <c r="AI466" s="233">
        <v>0</v>
      </c>
      <c r="AJ466" s="233">
        <v>0</v>
      </c>
      <c r="AK466" s="233">
        <v>0</v>
      </c>
      <c r="AL466" s="233">
        <v>0</v>
      </c>
      <c r="AM466" s="233">
        <v>0</v>
      </c>
      <c r="AN466" s="233">
        <v>0</v>
      </c>
      <c r="AO466" s="233">
        <v>0</v>
      </c>
      <c r="AP466" s="233">
        <v>0</v>
      </c>
      <c r="AQ466" s="233">
        <v>0</v>
      </c>
      <c r="AR466" s="233">
        <v>0</v>
      </c>
      <c r="AS466" s="233">
        <v>0</v>
      </c>
      <c r="AT466" s="233">
        <v>0</v>
      </c>
      <c r="AU466" s="233">
        <v>0</v>
      </c>
      <c r="AV466" s="233">
        <v>0</v>
      </c>
      <c r="AW466" s="233">
        <v>0</v>
      </c>
      <c r="AX466" s="233">
        <v>0</v>
      </c>
      <c r="AY466" s="233">
        <v>0</v>
      </c>
      <c r="AZ466" s="233">
        <v>0</v>
      </c>
      <c r="BA466" s="233">
        <v>0</v>
      </c>
      <c r="BB466" s="233">
        <v>0</v>
      </c>
      <c r="BC466" s="233">
        <v>0</v>
      </c>
      <c r="BD466" s="233">
        <v>0</v>
      </c>
      <c r="BE466" s="233">
        <v>0</v>
      </c>
      <c r="BF466" s="233">
        <v>0</v>
      </c>
      <c r="BG466" s="233">
        <v>0</v>
      </c>
      <c r="BH466" s="233">
        <v>440</v>
      </c>
      <c r="BI466" s="233">
        <v>0</v>
      </c>
      <c r="BJ466" s="233">
        <v>0</v>
      </c>
      <c r="BK466" s="233">
        <v>0</v>
      </c>
      <c r="BL466" s="233">
        <v>0</v>
      </c>
      <c r="BM466" s="233">
        <v>0</v>
      </c>
      <c r="BN466" s="233">
        <v>0</v>
      </c>
      <c r="BO466" s="233">
        <v>0</v>
      </c>
      <c r="BP466" s="233">
        <v>0</v>
      </c>
      <c r="BQ466" s="233">
        <v>0</v>
      </c>
      <c r="BR466" s="233">
        <v>0</v>
      </c>
      <c r="BS466" s="233">
        <v>0</v>
      </c>
      <c r="BT466" s="233">
        <v>0</v>
      </c>
      <c r="BU466" s="233">
        <v>0</v>
      </c>
      <c r="BV466" s="233">
        <v>0</v>
      </c>
      <c r="BW466" s="233">
        <v>0</v>
      </c>
      <c r="BX466" s="233">
        <v>0</v>
      </c>
      <c r="BY466" s="233">
        <v>0</v>
      </c>
      <c r="BZ466" s="233">
        <v>0</v>
      </c>
      <c r="CA466" s="233">
        <v>0</v>
      </c>
      <c r="CB466" s="343">
        <v>0</v>
      </c>
      <c r="CC466" s="343">
        <v>0</v>
      </c>
      <c r="CD466" s="346"/>
      <c r="CE466" s="253">
        <v>0</v>
      </c>
      <c r="CF466" s="233">
        <v>0</v>
      </c>
      <c r="CG466" s="233">
        <v>0</v>
      </c>
      <c r="CH466" s="233">
        <v>0</v>
      </c>
      <c r="CI466" s="234">
        <v>0</v>
      </c>
    </row>
    <row r="467" spans="1:87" s="145" customFormat="1" x14ac:dyDescent="0.2">
      <c r="A467" s="337" t="s">
        <v>1212</v>
      </c>
      <c r="B467" s="334" t="s">
        <v>2114</v>
      </c>
      <c r="C467" s="232">
        <v>0</v>
      </c>
      <c r="D467" s="233">
        <v>0</v>
      </c>
      <c r="E467" s="233">
        <v>0</v>
      </c>
      <c r="F467" s="233">
        <v>0</v>
      </c>
      <c r="G467" s="233">
        <v>0</v>
      </c>
      <c r="H467" s="233">
        <v>0</v>
      </c>
      <c r="I467" s="233">
        <v>0</v>
      </c>
      <c r="J467" s="233">
        <v>0</v>
      </c>
      <c r="K467" s="233">
        <v>0</v>
      </c>
      <c r="L467" s="233">
        <v>0</v>
      </c>
      <c r="M467" s="233">
        <v>0</v>
      </c>
      <c r="N467" s="233">
        <v>0</v>
      </c>
      <c r="O467" s="233">
        <v>0</v>
      </c>
      <c r="P467" s="233"/>
      <c r="Q467" s="233">
        <v>0</v>
      </c>
      <c r="R467" s="233">
        <v>0</v>
      </c>
      <c r="S467" s="233">
        <v>0</v>
      </c>
      <c r="T467" s="233">
        <v>0</v>
      </c>
      <c r="U467" s="233">
        <v>0</v>
      </c>
      <c r="V467" s="233">
        <v>0</v>
      </c>
      <c r="W467" s="233">
        <v>0</v>
      </c>
      <c r="X467" s="233">
        <v>0</v>
      </c>
      <c r="Y467" s="233">
        <v>0</v>
      </c>
      <c r="Z467" s="233">
        <v>0</v>
      </c>
      <c r="AA467" s="233">
        <v>0</v>
      </c>
      <c r="AB467" s="233">
        <v>0</v>
      </c>
      <c r="AC467" s="233">
        <v>0</v>
      </c>
      <c r="AD467" s="233">
        <v>0</v>
      </c>
      <c r="AE467" s="233">
        <v>0</v>
      </c>
      <c r="AF467" s="233">
        <v>0</v>
      </c>
      <c r="AG467" s="233">
        <v>0</v>
      </c>
      <c r="AH467" s="233">
        <v>0</v>
      </c>
      <c r="AI467" s="233">
        <v>0</v>
      </c>
      <c r="AJ467" s="233">
        <v>0</v>
      </c>
      <c r="AK467" s="233">
        <v>0</v>
      </c>
      <c r="AL467" s="233">
        <v>0</v>
      </c>
      <c r="AM467" s="233">
        <v>0</v>
      </c>
      <c r="AN467" s="233">
        <v>0</v>
      </c>
      <c r="AO467" s="233">
        <v>0</v>
      </c>
      <c r="AP467" s="233">
        <v>0</v>
      </c>
      <c r="AQ467" s="233">
        <v>0</v>
      </c>
      <c r="AR467" s="233">
        <v>0</v>
      </c>
      <c r="AS467" s="233">
        <v>0</v>
      </c>
      <c r="AT467" s="233">
        <v>0</v>
      </c>
      <c r="AU467" s="233">
        <v>0</v>
      </c>
      <c r="AV467" s="233">
        <v>0</v>
      </c>
      <c r="AW467" s="233">
        <v>0</v>
      </c>
      <c r="AX467" s="233">
        <v>0</v>
      </c>
      <c r="AY467" s="233">
        <v>0</v>
      </c>
      <c r="AZ467" s="233">
        <v>0</v>
      </c>
      <c r="BA467" s="233">
        <v>0</v>
      </c>
      <c r="BB467" s="233">
        <v>0</v>
      </c>
      <c r="BC467" s="233">
        <v>0</v>
      </c>
      <c r="BD467" s="233">
        <v>0</v>
      </c>
      <c r="BE467" s="233">
        <v>0</v>
      </c>
      <c r="BF467" s="233">
        <v>0</v>
      </c>
      <c r="BG467" s="233">
        <v>0</v>
      </c>
      <c r="BH467" s="233">
        <v>0</v>
      </c>
      <c r="BI467" s="233">
        <v>0</v>
      </c>
      <c r="BJ467" s="233">
        <v>120</v>
      </c>
      <c r="BK467" s="233">
        <v>0</v>
      </c>
      <c r="BL467" s="233">
        <v>0</v>
      </c>
      <c r="BM467" s="233">
        <v>0</v>
      </c>
      <c r="BN467" s="233">
        <v>0</v>
      </c>
      <c r="BO467" s="233">
        <v>0</v>
      </c>
      <c r="BP467" s="233">
        <v>0</v>
      </c>
      <c r="BQ467" s="233">
        <v>0</v>
      </c>
      <c r="BR467" s="233">
        <v>0</v>
      </c>
      <c r="BS467" s="233">
        <v>0</v>
      </c>
      <c r="BT467" s="233">
        <v>0</v>
      </c>
      <c r="BU467" s="233">
        <v>0</v>
      </c>
      <c r="BV467" s="233">
        <v>0</v>
      </c>
      <c r="BW467" s="233">
        <v>0</v>
      </c>
      <c r="BX467" s="233">
        <v>0</v>
      </c>
      <c r="BY467" s="233">
        <v>0</v>
      </c>
      <c r="BZ467" s="233">
        <v>0</v>
      </c>
      <c r="CA467" s="233">
        <v>0</v>
      </c>
      <c r="CB467" s="343">
        <v>0</v>
      </c>
      <c r="CC467" s="343">
        <v>0</v>
      </c>
      <c r="CD467" s="346"/>
      <c r="CE467" s="253">
        <v>0</v>
      </c>
      <c r="CF467" s="233">
        <v>0</v>
      </c>
      <c r="CG467" s="233">
        <v>0</v>
      </c>
      <c r="CH467" s="233">
        <v>0</v>
      </c>
      <c r="CI467" s="234">
        <v>0</v>
      </c>
    </row>
    <row r="468" spans="1:87" s="145" customFormat="1" x14ac:dyDescent="0.2">
      <c r="A468" s="337" t="s">
        <v>366</v>
      </c>
      <c r="B468" s="334" t="s">
        <v>2115</v>
      </c>
      <c r="C468" s="232">
        <v>0</v>
      </c>
      <c r="D468" s="233">
        <v>6800</v>
      </c>
      <c r="E468" s="233">
        <v>1620</v>
      </c>
      <c r="F468" s="233">
        <v>4670</v>
      </c>
      <c r="G468" s="233">
        <v>1450</v>
      </c>
      <c r="H468" s="233">
        <v>2450</v>
      </c>
      <c r="I468" s="233">
        <v>1655</v>
      </c>
      <c r="J468" s="233">
        <v>0</v>
      </c>
      <c r="K468" s="233">
        <v>0</v>
      </c>
      <c r="L468" s="233">
        <v>0</v>
      </c>
      <c r="M468" s="233">
        <v>0</v>
      </c>
      <c r="N468" s="233">
        <v>0</v>
      </c>
      <c r="O468" s="233">
        <v>0</v>
      </c>
      <c r="P468" s="233"/>
      <c r="Q468" s="233">
        <v>0</v>
      </c>
      <c r="R468" s="233">
        <v>0</v>
      </c>
      <c r="S468" s="233">
        <v>415</v>
      </c>
      <c r="T468" s="233">
        <v>0</v>
      </c>
      <c r="U468" s="233">
        <v>0</v>
      </c>
      <c r="V468" s="233">
        <v>2605</v>
      </c>
      <c r="W468" s="233">
        <v>720</v>
      </c>
      <c r="X468" s="233">
        <v>0</v>
      </c>
      <c r="Y468" s="233">
        <v>0</v>
      </c>
      <c r="Z468" s="233">
        <v>42345</v>
      </c>
      <c r="AA468" s="233">
        <v>13625</v>
      </c>
      <c r="AB468" s="233">
        <v>2430</v>
      </c>
      <c r="AC468" s="233">
        <v>265</v>
      </c>
      <c r="AD468" s="233">
        <v>0</v>
      </c>
      <c r="AE468" s="233">
        <v>0</v>
      </c>
      <c r="AF468" s="233">
        <v>0</v>
      </c>
      <c r="AG468" s="233" t="s">
        <v>1676</v>
      </c>
      <c r="AH468" s="233">
        <v>0</v>
      </c>
      <c r="AI468" s="233">
        <v>735</v>
      </c>
      <c r="AJ468" s="233" t="s">
        <v>1676</v>
      </c>
      <c r="AK468" s="233">
        <v>935</v>
      </c>
      <c r="AL468" s="233">
        <v>0</v>
      </c>
      <c r="AM468" s="233">
        <v>0</v>
      </c>
      <c r="AN468" s="233">
        <v>0</v>
      </c>
      <c r="AO468" s="233">
        <v>50</v>
      </c>
      <c r="AP468" s="233">
        <v>1630</v>
      </c>
      <c r="AQ468" s="233">
        <v>0</v>
      </c>
      <c r="AR468" s="233">
        <v>0</v>
      </c>
      <c r="AS468" s="233" t="s">
        <v>1676</v>
      </c>
      <c r="AT468" s="233">
        <v>0</v>
      </c>
      <c r="AU468" s="233">
        <v>10330</v>
      </c>
      <c r="AV468" s="233">
        <v>0</v>
      </c>
      <c r="AW468" s="233">
        <v>595</v>
      </c>
      <c r="AX468" s="233">
        <v>0</v>
      </c>
      <c r="AY468" s="233">
        <v>540</v>
      </c>
      <c r="AZ468" s="233">
        <v>2790</v>
      </c>
      <c r="BA468" s="233">
        <v>0</v>
      </c>
      <c r="BB468" s="233">
        <v>1770</v>
      </c>
      <c r="BC468" s="233">
        <v>0</v>
      </c>
      <c r="BD468" s="233">
        <v>0</v>
      </c>
      <c r="BE468" s="233">
        <v>0</v>
      </c>
      <c r="BF468" s="233">
        <v>0</v>
      </c>
      <c r="BG468" s="233">
        <v>1285</v>
      </c>
      <c r="BH468" s="233">
        <v>4880</v>
      </c>
      <c r="BI468" s="233">
        <v>0</v>
      </c>
      <c r="BJ468" s="233">
        <v>2230</v>
      </c>
      <c r="BK468" s="233">
        <v>0</v>
      </c>
      <c r="BL468" s="233">
        <v>0</v>
      </c>
      <c r="BM468" s="233" t="s">
        <v>1676</v>
      </c>
      <c r="BN468" s="233">
        <v>0</v>
      </c>
      <c r="BO468" s="233">
        <v>0</v>
      </c>
      <c r="BP468" s="233">
        <v>0</v>
      </c>
      <c r="BQ468" s="233">
        <v>0</v>
      </c>
      <c r="BR468" s="233">
        <v>205</v>
      </c>
      <c r="BS468" s="233">
        <v>430</v>
      </c>
      <c r="BT468" s="233">
        <v>0</v>
      </c>
      <c r="BU468" s="233">
        <v>0</v>
      </c>
      <c r="BV468" s="233">
        <v>0</v>
      </c>
      <c r="BW468" s="233">
        <v>0</v>
      </c>
      <c r="BX468" s="233">
        <v>0</v>
      </c>
      <c r="BY468" s="233">
        <v>0</v>
      </c>
      <c r="BZ468" s="233">
        <v>0</v>
      </c>
      <c r="CA468" s="233">
        <v>0</v>
      </c>
      <c r="CB468" s="343">
        <v>0</v>
      </c>
      <c r="CC468" s="343">
        <v>0</v>
      </c>
      <c r="CD468" s="346"/>
      <c r="CE468" s="253">
        <v>0</v>
      </c>
      <c r="CF468" s="233">
        <v>0</v>
      </c>
      <c r="CG468" s="233">
        <v>0</v>
      </c>
      <c r="CH468" s="233" t="s">
        <v>1676</v>
      </c>
      <c r="CI468" s="234" t="s">
        <v>1676</v>
      </c>
    </row>
    <row r="469" spans="1:87" s="145" customFormat="1" x14ac:dyDescent="0.2">
      <c r="A469" s="337" t="s">
        <v>1213</v>
      </c>
      <c r="B469" s="334" t="s">
        <v>2116</v>
      </c>
      <c r="C469" s="232">
        <v>0</v>
      </c>
      <c r="D469" s="233">
        <v>300</v>
      </c>
      <c r="E469" s="233">
        <v>0</v>
      </c>
      <c r="F469" s="233">
        <v>585</v>
      </c>
      <c r="G469" s="233">
        <v>215</v>
      </c>
      <c r="H469" s="233">
        <v>0</v>
      </c>
      <c r="I469" s="233">
        <v>0</v>
      </c>
      <c r="J469" s="233">
        <v>0</v>
      </c>
      <c r="K469" s="233">
        <v>0</v>
      </c>
      <c r="L469" s="233">
        <v>0</v>
      </c>
      <c r="M469" s="233">
        <v>0</v>
      </c>
      <c r="N469" s="233">
        <v>0</v>
      </c>
      <c r="O469" s="233">
        <v>0</v>
      </c>
      <c r="P469" s="233"/>
      <c r="Q469" s="233">
        <v>0</v>
      </c>
      <c r="R469" s="233">
        <v>0</v>
      </c>
      <c r="S469" s="233">
        <v>0</v>
      </c>
      <c r="T469" s="233">
        <v>0</v>
      </c>
      <c r="U469" s="233">
        <v>0</v>
      </c>
      <c r="V469" s="233">
        <v>0</v>
      </c>
      <c r="W469" s="233">
        <v>0</v>
      </c>
      <c r="X469" s="233">
        <v>0</v>
      </c>
      <c r="Y469" s="233">
        <v>0</v>
      </c>
      <c r="Z469" s="233">
        <v>0</v>
      </c>
      <c r="AA469" s="233">
        <v>110</v>
      </c>
      <c r="AB469" s="233">
        <v>0</v>
      </c>
      <c r="AC469" s="233">
        <v>0</v>
      </c>
      <c r="AD469" s="233">
        <v>0</v>
      </c>
      <c r="AE469" s="233">
        <v>0</v>
      </c>
      <c r="AF469" s="233">
        <v>0</v>
      </c>
      <c r="AG469" s="233">
        <v>0</v>
      </c>
      <c r="AH469" s="233">
        <v>0</v>
      </c>
      <c r="AI469" s="233">
        <v>0</v>
      </c>
      <c r="AJ469" s="233">
        <v>0</v>
      </c>
      <c r="AK469" s="233">
        <v>0</v>
      </c>
      <c r="AL469" s="233">
        <v>0</v>
      </c>
      <c r="AM469" s="233">
        <v>0</v>
      </c>
      <c r="AN469" s="233">
        <v>0</v>
      </c>
      <c r="AO469" s="233">
        <v>0</v>
      </c>
      <c r="AP469" s="233">
        <v>0</v>
      </c>
      <c r="AQ469" s="233">
        <v>0</v>
      </c>
      <c r="AR469" s="233">
        <v>0</v>
      </c>
      <c r="AS469" s="233">
        <v>0</v>
      </c>
      <c r="AT469" s="233">
        <v>0</v>
      </c>
      <c r="AU469" s="233">
        <v>0</v>
      </c>
      <c r="AV469" s="233">
        <v>0</v>
      </c>
      <c r="AW469" s="233">
        <v>0</v>
      </c>
      <c r="AX469" s="233">
        <v>0</v>
      </c>
      <c r="AY469" s="233">
        <v>0</v>
      </c>
      <c r="AZ469" s="233">
        <v>0</v>
      </c>
      <c r="BA469" s="233">
        <v>0</v>
      </c>
      <c r="BB469" s="233">
        <v>0</v>
      </c>
      <c r="BC469" s="233">
        <v>0</v>
      </c>
      <c r="BD469" s="233">
        <v>0</v>
      </c>
      <c r="BE469" s="233">
        <v>0</v>
      </c>
      <c r="BF469" s="233">
        <v>0</v>
      </c>
      <c r="BG469" s="233">
        <v>0</v>
      </c>
      <c r="BH469" s="233">
        <v>60</v>
      </c>
      <c r="BI469" s="233">
        <v>0</v>
      </c>
      <c r="BJ469" s="233" t="s">
        <v>1676</v>
      </c>
      <c r="BK469" s="233">
        <v>0</v>
      </c>
      <c r="BL469" s="233">
        <v>0</v>
      </c>
      <c r="BM469" s="233">
        <v>0</v>
      </c>
      <c r="BN469" s="233">
        <v>0</v>
      </c>
      <c r="BO469" s="233">
        <v>0</v>
      </c>
      <c r="BP469" s="233">
        <v>0</v>
      </c>
      <c r="BQ469" s="233">
        <v>0</v>
      </c>
      <c r="BR469" s="233">
        <v>0</v>
      </c>
      <c r="BS469" s="233">
        <v>0</v>
      </c>
      <c r="BT469" s="233">
        <v>0</v>
      </c>
      <c r="BU469" s="233">
        <v>0</v>
      </c>
      <c r="BV469" s="233">
        <v>0</v>
      </c>
      <c r="BW469" s="233">
        <v>0</v>
      </c>
      <c r="BX469" s="233">
        <v>0</v>
      </c>
      <c r="BY469" s="233">
        <v>0</v>
      </c>
      <c r="BZ469" s="233">
        <v>0</v>
      </c>
      <c r="CA469" s="233">
        <v>0</v>
      </c>
      <c r="CB469" s="343">
        <v>0</v>
      </c>
      <c r="CC469" s="343">
        <v>0</v>
      </c>
      <c r="CD469" s="346"/>
      <c r="CE469" s="253">
        <v>0</v>
      </c>
      <c r="CF469" s="233">
        <v>0</v>
      </c>
      <c r="CG469" s="233">
        <v>0</v>
      </c>
      <c r="CH469" s="233">
        <v>0</v>
      </c>
      <c r="CI469" s="234">
        <v>0</v>
      </c>
    </row>
    <row r="470" spans="1:87" s="145" customFormat="1" x14ac:dyDescent="0.2">
      <c r="A470" s="337" t="s">
        <v>553</v>
      </c>
      <c r="B470" s="334" t="s">
        <v>2117</v>
      </c>
      <c r="C470" s="232">
        <v>0</v>
      </c>
      <c r="D470" s="233">
        <v>290</v>
      </c>
      <c r="E470" s="233">
        <v>110</v>
      </c>
      <c r="F470" s="233">
        <v>740</v>
      </c>
      <c r="G470" s="233">
        <v>0</v>
      </c>
      <c r="H470" s="233">
        <v>0</v>
      </c>
      <c r="I470" s="233">
        <v>0</v>
      </c>
      <c r="J470" s="233">
        <v>0</v>
      </c>
      <c r="K470" s="233">
        <v>0</v>
      </c>
      <c r="L470" s="233">
        <v>0</v>
      </c>
      <c r="M470" s="233">
        <v>0</v>
      </c>
      <c r="N470" s="233">
        <v>0</v>
      </c>
      <c r="O470" s="233">
        <v>0</v>
      </c>
      <c r="P470" s="233"/>
      <c r="Q470" s="233">
        <v>0</v>
      </c>
      <c r="R470" s="233">
        <v>0</v>
      </c>
      <c r="S470" s="233">
        <v>95</v>
      </c>
      <c r="T470" s="233">
        <v>0</v>
      </c>
      <c r="U470" s="233">
        <v>0</v>
      </c>
      <c r="V470" s="233">
        <v>0</v>
      </c>
      <c r="W470" s="233">
        <v>510</v>
      </c>
      <c r="X470" s="233">
        <v>0</v>
      </c>
      <c r="Y470" s="233">
        <v>0</v>
      </c>
      <c r="Z470" s="233">
        <v>0</v>
      </c>
      <c r="AA470" s="233">
        <v>580</v>
      </c>
      <c r="AB470" s="233">
        <v>0</v>
      </c>
      <c r="AC470" s="233">
        <v>0</v>
      </c>
      <c r="AD470" s="233">
        <v>0</v>
      </c>
      <c r="AE470" s="233">
        <v>0</v>
      </c>
      <c r="AF470" s="233">
        <v>0</v>
      </c>
      <c r="AG470" s="233">
        <v>0</v>
      </c>
      <c r="AH470" s="233">
        <v>0</v>
      </c>
      <c r="AI470" s="233">
        <v>0</v>
      </c>
      <c r="AJ470" s="233">
        <v>0</v>
      </c>
      <c r="AK470" s="233">
        <v>0</v>
      </c>
      <c r="AL470" s="233">
        <v>0</v>
      </c>
      <c r="AM470" s="233">
        <v>0</v>
      </c>
      <c r="AN470" s="233">
        <v>0</v>
      </c>
      <c r="AO470" s="233">
        <v>0</v>
      </c>
      <c r="AP470" s="233">
        <v>0</v>
      </c>
      <c r="AQ470" s="233">
        <v>0</v>
      </c>
      <c r="AR470" s="233">
        <v>0</v>
      </c>
      <c r="AS470" s="233">
        <v>0</v>
      </c>
      <c r="AT470" s="233">
        <v>0</v>
      </c>
      <c r="AU470" s="233">
        <v>0</v>
      </c>
      <c r="AV470" s="233">
        <v>0</v>
      </c>
      <c r="AW470" s="233">
        <v>0</v>
      </c>
      <c r="AX470" s="233">
        <v>0</v>
      </c>
      <c r="AY470" s="233">
        <v>0</v>
      </c>
      <c r="AZ470" s="233">
        <v>0</v>
      </c>
      <c r="BA470" s="233">
        <v>0</v>
      </c>
      <c r="BB470" s="233">
        <v>0</v>
      </c>
      <c r="BC470" s="233">
        <v>0</v>
      </c>
      <c r="BD470" s="233">
        <v>0</v>
      </c>
      <c r="BE470" s="233">
        <v>0</v>
      </c>
      <c r="BF470" s="233">
        <v>0</v>
      </c>
      <c r="BG470" s="233">
        <v>0</v>
      </c>
      <c r="BH470" s="233">
        <v>235</v>
      </c>
      <c r="BI470" s="233">
        <v>0</v>
      </c>
      <c r="BJ470" s="233" t="s">
        <v>1676</v>
      </c>
      <c r="BK470" s="233">
        <v>0</v>
      </c>
      <c r="BL470" s="233">
        <v>0</v>
      </c>
      <c r="BM470" s="233">
        <v>0</v>
      </c>
      <c r="BN470" s="233">
        <v>0</v>
      </c>
      <c r="BO470" s="233">
        <v>0</v>
      </c>
      <c r="BP470" s="233">
        <v>0</v>
      </c>
      <c r="BQ470" s="233">
        <v>0</v>
      </c>
      <c r="BR470" s="233">
        <v>0</v>
      </c>
      <c r="BS470" s="233">
        <v>0</v>
      </c>
      <c r="BT470" s="233">
        <v>0</v>
      </c>
      <c r="BU470" s="233">
        <v>0</v>
      </c>
      <c r="BV470" s="233">
        <v>0</v>
      </c>
      <c r="BW470" s="233">
        <v>0</v>
      </c>
      <c r="BX470" s="233">
        <v>0</v>
      </c>
      <c r="BY470" s="233">
        <v>0</v>
      </c>
      <c r="BZ470" s="233">
        <v>0</v>
      </c>
      <c r="CA470" s="233">
        <v>0</v>
      </c>
      <c r="CB470" s="343">
        <v>0</v>
      </c>
      <c r="CC470" s="343">
        <v>0</v>
      </c>
      <c r="CD470" s="346"/>
      <c r="CE470" s="253">
        <v>0</v>
      </c>
      <c r="CF470" s="233">
        <v>0</v>
      </c>
      <c r="CG470" s="233">
        <v>0</v>
      </c>
      <c r="CH470" s="233">
        <v>0</v>
      </c>
      <c r="CI470" s="234">
        <v>0</v>
      </c>
    </row>
    <row r="471" spans="1:87" s="145" customFormat="1" x14ac:dyDescent="0.2">
      <c r="A471" s="337" t="s">
        <v>222</v>
      </c>
      <c r="B471" s="334" t="s">
        <v>2118</v>
      </c>
      <c r="C471" s="232">
        <v>0</v>
      </c>
      <c r="D471" s="233">
        <v>21645</v>
      </c>
      <c r="E471" s="233">
        <v>5570</v>
      </c>
      <c r="F471" s="233">
        <v>9485</v>
      </c>
      <c r="G471" s="233">
        <v>2585</v>
      </c>
      <c r="H471" s="233">
        <v>4400</v>
      </c>
      <c r="I471" s="233">
        <v>35</v>
      </c>
      <c r="J471" s="233">
        <v>0</v>
      </c>
      <c r="K471" s="233">
        <v>0</v>
      </c>
      <c r="L471" s="233">
        <v>0</v>
      </c>
      <c r="M471" s="233">
        <v>2890</v>
      </c>
      <c r="N471" s="233">
        <v>0</v>
      </c>
      <c r="O471" s="233">
        <v>0</v>
      </c>
      <c r="P471" s="233"/>
      <c r="Q471" s="233">
        <v>0</v>
      </c>
      <c r="R471" s="233" t="s">
        <v>1676</v>
      </c>
      <c r="S471" s="233">
        <v>205</v>
      </c>
      <c r="T471" s="233">
        <v>0</v>
      </c>
      <c r="U471" s="233">
        <v>0</v>
      </c>
      <c r="V471" s="233">
        <v>1295</v>
      </c>
      <c r="W471" s="233">
        <v>1595</v>
      </c>
      <c r="X471" s="233">
        <v>90</v>
      </c>
      <c r="Y471" s="233">
        <v>0</v>
      </c>
      <c r="Z471" s="233">
        <v>31590</v>
      </c>
      <c r="AA471" s="233">
        <v>7355</v>
      </c>
      <c r="AB471" s="233">
        <v>4800</v>
      </c>
      <c r="AC471" s="233">
        <v>8960</v>
      </c>
      <c r="AD471" s="233">
        <v>0</v>
      </c>
      <c r="AE471" s="233">
        <v>0</v>
      </c>
      <c r="AF471" s="233">
        <v>0</v>
      </c>
      <c r="AG471" s="233">
        <v>0</v>
      </c>
      <c r="AH471" s="233">
        <v>135</v>
      </c>
      <c r="AI471" s="233">
        <v>150</v>
      </c>
      <c r="AJ471" s="233">
        <v>0</v>
      </c>
      <c r="AK471" s="233">
        <v>6930</v>
      </c>
      <c r="AL471" s="233">
        <v>0</v>
      </c>
      <c r="AM471" s="233">
        <v>0</v>
      </c>
      <c r="AN471" s="233">
        <v>2040</v>
      </c>
      <c r="AO471" s="233">
        <v>2320</v>
      </c>
      <c r="AP471" s="233">
        <v>7895</v>
      </c>
      <c r="AQ471" s="233">
        <v>0</v>
      </c>
      <c r="AR471" s="233">
        <v>0</v>
      </c>
      <c r="AS471" s="233">
        <v>0</v>
      </c>
      <c r="AT471" s="233">
        <v>1150</v>
      </c>
      <c r="AU471" s="233">
        <v>4460</v>
      </c>
      <c r="AV471" s="233">
        <v>0</v>
      </c>
      <c r="AW471" s="233">
        <v>175</v>
      </c>
      <c r="AX471" s="233">
        <v>0</v>
      </c>
      <c r="AY471" s="233">
        <v>50</v>
      </c>
      <c r="AZ471" s="233">
        <v>9445</v>
      </c>
      <c r="BA471" s="233">
        <v>0</v>
      </c>
      <c r="BB471" s="233">
        <v>7435</v>
      </c>
      <c r="BC471" s="233">
        <v>0</v>
      </c>
      <c r="BD471" s="233">
        <v>0</v>
      </c>
      <c r="BE471" s="233">
        <v>0</v>
      </c>
      <c r="BF471" s="233">
        <v>0</v>
      </c>
      <c r="BG471" s="233">
        <v>725</v>
      </c>
      <c r="BH471" s="233">
        <v>11895</v>
      </c>
      <c r="BI471" s="233">
        <v>3125</v>
      </c>
      <c r="BJ471" s="233">
        <v>0</v>
      </c>
      <c r="BK471" s="233">
        <v>0</v>
      </c>
      <c r="BL471" s="233">
        <v>0</v>
      </c>
      <c r="BM471" s="233">
        <v>0</v>
      </c>
      <c r="BN471" s="233">
        <v>0</v>
      </c>
      <c r="BO471" s="233">
        <v>0</v>
      </c>
      <c r="BP471" s="233">
        <v>0</v>
      </c>
      <c r="BQ471" s="233">
        <v>0</v>
      </c>
      <c r="BR471" s="233">
        <v>9500</v>
      </c>
      <c r="BS471" s="233">
        <v>1095</v>
      </c>
      <c r="BT471" s="233">
        <v>0</v>
      </c>
      <c r="BU471" s="233">
        <v>0</v>
      </c>
      <c r="BV471" s="233">
        <v>0</v>
      </c>
      <c r="BW471" s="233">
        <v>0</v>
      </c>
      <c r="BX471" s="233">
        <v>0</v>
      </c>
      <c r="BY471" s="233">
        <v>0</v>
      </c>
      <c r="BZ471" s="233">
        <v>0</v>
      </c>
      <c r="CA471" s="233">
        <v>0</v>
      </c>
      <c r="CB471" s="343">
        <v>0</v>
      </c>
      <c r="CC471" s="343">
        <v>0</v>
      </c>
      <c r="CD471" s="346"/>
      <c r="CE471" s="253">
        <v>0</v>
      </c>
      <c r="CF471" s="233">
        <v>0</v>
      </c>
      <c r="CG471" s="233">
        <v>0</v>
      </c>
      <c r="CH471" s="233">
        <v>4545</v>
      </c>
      <c r="CI471" s="234" t="s">
        <v>1676</v>
      </c>
    </row>
    <row r="472" spans="1:87" s="145" customFormat="1" x14ac:dyDescent="0.2">
      <c r="A472" s="337" t="s">
        <v>194</v>
      </c>
      <c r="B472" s="334" t="s">
        <v>2119</v>
      </c>
      <c r="C472" s="232">
        <v>0</v>
      </c>
      <c r="D472" s="233">
        <v>5135</v>
      </c>
      <c r="E472" s="233">
        <v>8410</v>
      </c>
      <c r="F472" s="233">
        <v>4720</v>
      </c>
      <c r="G472" s="233">
        <v>6910</v>
      </c>
      <c r="H472" s="233" t="s">
        <v>1676</v>
      </c>
      <c r="I472" s="233">
        <v>3895</v>
      </c>
      <c r="J472" s="233">
        <v>505</v>
      </c>
      <c r="K472" s="233">
        <v>1250</v>
      </c>
      <c r="L472" s="233">
        <v>0</v>
      </c>
      <c r="M472" s="233">
        <v>0</v>
      </c>
      <c r="N472" s="233">
        <v>0</v>
      </c>
      <c r="O472" s="233">
        <v>515</v>
      </c>
      <c r="P472" s="233"/>
      <c r="Q472" s="233">
        <v>0</v>
      </c>
      <c r="R472" s="233">
        <v>4555</v>
      </c>
      <c r="S472" s="233">
        <v>0</v>
      </c>
      <c r="T472" s="233">
        <v>1140</v>
      </c>
      <c r="U472" s="233">
        <v>170</v>
      </c>
      <c r="V472" s="233">
        <v>3675</v>
      </c>
      <c r="W472" s="233">
        <v>3420</v>
      </c>
      <c r="X472" s="233">
        <v>0</v>
      </c>
      <c r="Y472" s="233">
        <v>0</v>
      </c>
      <c r="Z472" s="233">
        <v>3485</v>
      </c>
      <c r="AA472" s="233">
        <v>18165</v>
      </c>
      <c r="AB472" s="233">
        <v>965</v>
      </c>
      <c r="AC472" s="233">
        <v>38130</v>
      </c>
      <c r="AD472" s="233">
        <v>0</v>
      </c>
      <c r="AE472" s="233">
        <v>200</v>
      </c>
      <c r="AF472" s="233">
        <v>30</v>
      </c>
      <c r="AG472" s="233">
        <v>0</v>
      </c>
      <c r="AH472" s="233">
        <v>1585</v>
      </c>
      <c r="AI472" s="233">
        <v>0</v>
      </c>
      <c r="AJ472" s="233">
        <v>40</v>
      </c>
      <c r="AK472" s="233">
        <v>45</v>
      </c>
      <c r="AL472" s="233">
        <v>0</v>
      </c>
      <c r="AM472" s="233">
        <v>0</v>
      </c>
      <c r="AN472" s="233">
        <v>12270</v>
      </c>
      <c r="AO472" s="233">
        <v>3040</v>
      </c>
      <c r="AP472" s="233">
        <v>2020</v>
      </c>
      <c r="AQ472" s="233">
        <v>1590</v>
      </c>
      <c r="AR472" s="233">
        <v>0</v>
      </c>
      <c r="AS472" s="233">
        <v>0</v>
      </c>
      <c r="AT472" s="233">
        <v>0</v>
      </c>
      <c r="AU472" s="233">
        <v>20390</v>
      </c>
      <c r="AV472" s="233">
        <v>0</v>
      </c>
      <c r="AW472" s="233">
        <v>16840</v>
      </c>
      <c r="AX472" s="233">
        <v>700</v>
      </c>
      <c r="AY472" s="233">
        <v>4395</v>
      </c>
      <c r="AZ472" s="233">
        <v>6450</v>
      </c>
      <c r="BA472" s="233">
        <v>0</v>
      </c>
      <c r="BB472" s="233">
        <v>2615</v>
      </c>
      <c r="BC472" s="233">
        <v>850</v>
      </c>
      <c r="BD472" s="233">
        <v>0</v>
      </c>
      <c r="BE472" s="233">
        <v>0</v>
      </c>
      <c r="BF472" s="233">
        <v>0</v>
      </c>
      <c r="BG472" s="233">
        <v>9295</v>
      </c>
      <c r="BH472" s="233">
        <v>3495</v>
      </c>
      <c r="BI472" s="233">
        <v>735</v>
      </c>
      <c r="BJ472" s="233">
        <v>0</v>
      </c>
      <c r="BK472" s="233">
        <v>0</v>
      </c>
      <c r="BL472" s="233">
        <v>0</v>
      </c>
      <c r="BM472" s="233">
        <v>135</v>
      </c>
      <c r="BN472" s="233">
        <v>0</v>
      </c>
      <c r="BO472" s="233">
        <v>0</v>
      </c>
      <c r="BP472" s="233">
        <v>0</v>
      </c>
      <c r="BQ472" s="233">
        <v>0</v>
      </c>
      <c r="BR472" s="233">
        <v>390</v>
      </c>
      <c r="BS472" s="233">
        <v>1520</v>
      </c>
      <c r="BT472" s="233">
        <v>0</v>
      </c>
      <c r="BU472" s="233">
        <v>0</v>
      </c>
      <c r="BV472" s="233">
        <v>0</v>
      </c>
      <c r="BW472" s="233">
        <v>0</v>
      </c>
      <c r="BX472" s="233" t="s">
        <v>1676</v>
      </c>
      <c r="BY472" s="233">
        <v>0</v>
      </c>
      <c r="BZ472" s="233">
        <v>0</v>
      </c>
      <c r="CA472" s="233" t="s">
        <v>1676</v>
      </c>
      <c r="CB472" s="343">
        <v>0</v>
      </c>
      <c r="CC472" s="343">
        <v>0</v>
      </c>
      <c r="CD472" s="346"/>
      <c r="CE472" s="253">
        <v>0</v>
      </c>
      <c r="CF472" s="233">
        <v>0</v>
      </c>
      <c r="CG472" s="233">
        <v>0</v>
      </c>
      <c r="CH472" s="233">
        <v>0</v>
      </c>
      <c r="CI472" s="234">
        <v>100</v>
      </c>
    </row>
    <row r="473" spans="1:87" s="145" customFormat="1" x14ac:dyDescent="0.2">
      <c r="A473" s="337" t="s">
        <v>421</v>
      </c>
      <c r="B473" s="334" t="s">
        <v>2120</v>
      </c>
      <c r="C473" s="232">
        <v>0</v>
      </c>
      <c r="D473" s="233">
        <v>16995</v>
      </c>
      <c r="E473" s="233">
        <v>5200</v>
      </c>
      <c r="F473" s="233">
        <v>9920</v>
      </c>
      <c r="G473" s="233">
        <v>3535</v>
      </c>
      <c r="H473" s="233">
        <v>7085</v>
      </c>
      <c r="I473" s="233">
        <v>1060</v>
      </c>
      <c r="J473" s="233">
        <v>0</v>
      </c>
      <c r="K473" s="233">
        <v>0</v>
      </c>
      <c r="L473" s="233">
        <v>215</v>
      </c>
      <c r="M473" s="233">
        <v>0</v>
      </c>
      <c r="N473" s="233">
        <v>0</v>
      </c>
      <c r="O473" s="233">
        <v>0</v>
      </c>
      <c r="P473" s="233"/>
      <c r="Q473" s="233">
        <v>0</v>
      </c>
      <c r="R473" s="233">
        <v>4445</v>
      </c>
      <c r="S473" s="233">
        <v>0</v>
      </c>
      <c r="T473" s="233">
        <v>5025</v>
      </c>
      <c r="U473" s="233">
        <v>2925</v>
      </c>
      <c r="V473" s="233">
        <v>10390</v>
      </c>
      <c r="W473" s="233">
        <v>365</v>
      </c>
      <c r="X473" s="233">
        <v>0</v>
      </c>
      <c r="Y473" s="233">
        <v>0</v>
      </c>
      <c r="Z473" s="233">
        <v>34685</v>
      </c>
      <c r="AA473" s="233">
        <v>6340</v>
      </c>
      <c r="AB473" s="233">
        <v>0</v>
      </c>
      <c r="AC473" s="233">
        <v>10215</v>
      </c>
      <c r="AD473" s="233">
        <v>0</v>
      </c>
      <c r="AE473" s="233">
        <v>0</v>
      </c>
      <c r="AF473" s="233">
        <v>0</v>
      </c>
      <c r="AG473" s="233" t="s">
        <v>1676</v>
      </c>
      <c r="AH473" s="233">
        <v>50</v>
      </c>
      <c r="AI473" s="233" t="s">
        <v>1676</v>
      </c>
      <c r="AJ473" s="233">
        <v>40</v>
      </c>
      <c r="AK473" s="233">
        <v>11895</v>
      </c>
      <c r="AL473" s="233">
        <v>545</v>
      </c>
      <c r="AM473" s="233">
        <v>0</v>
      </c>
      <c r="AN473" s="233">
        <v>0</v>
      </c>
      <c r="AO473" s="233">
        <v>1350</v>
      </c>
      <c r="AP473" s="233">
        <v>3875</v>
      </c>
      <c r="AQ473" s="233">
        <v>0</v>
      </c>
      <c r="AR473" s="233">
        <v>0</v>
      </c>
      <c r="AS473" s="233">
        <v>0</v>
      </c>
      <c r="AT473" s="233">
        <v>245</v>
      </c>
      <c r="AU473" s="233">
        <v>10155</v>
      </c>
      <c r="AV473" s="233">
        <v>0</v>
      </c>
      <c r="AW473" s="233">
        <v>4505</v>
      </c>
      <c r="AX473" s="233" t="s">
        <v>1676</v>
      </c>
      <c r="AY473" s="233">
        <v>150</v>
      </c>
      <c r="AZ473" s="233">
        <v>14335</v>
      </c>
      <c r="BA473" s="233">
        <v>385</v>
      </c>
      <c r="BB473" s="233">
        <v>10960</v>
      </c>
      <c r="BC473" s="233">
        <v>0</v>
      </c>
      <c r="BD473" s="233">
        <v>0</v>
      </c>
      <c r="BE473" s="233">
        <v>0</v>
      </c>
      <c r="BF473" s="233">
        <v>0</v>
      </c>
      <c r="BG473" s="233">
        <v>6450</v>
      </c>
      <c r="BH473" s="233">
        <v>5880</v>
      </c>
      <c r="BI473" s="233">
        <v>4600</v>
      </c>
      <c r="BJ473" s="233">
        <v>0</v>
      </c>
      <c r="BK473" s="233">
        <v>0</v>
      </c>
      <c r="BL473" s="233">
        <v>0</v>
      </c>
      <c r="BM473" s="233">
        <v>0</v>
      </c>
      <c r="BN473" s="233">
        <v>20</v>
      </c>
      <c r="BO473" s="233">
        <v>0</v>
      </c>
      <c r="BP473" s="233">
        <v>0</v>
      </c>
      <c r="BQ473" s="233">
        <v>0</v>
      </c>
      <c r="BR473" s="233">
        <v>5210</v>
      </c>
      <c r="BS473" s="233">
        <v>6935</v>
      </c>
      <c r="BT473" s="233">
        <v>0</v>
      </c>
      <c r="BU473" s="233">
        <v>0</v>
      </c>
      <c r="BV473" s="233">
        <v>0</v>
      </c>
      <c r="BW473" s="233">
        <v>275</v>
      </c>
      <c r="BX473" s="233">
        <v>0</v>
      </c>
      <c r="BY473" s="233">
        <v>0</v>
      </c>
      <c r="BZ473" s="233">
        <v>0</v>
      </c>
      <c r="CA473" s="233">
        <v>0</v>
      </c>
      <c r="CB473" s="343">
        <v>0</v>
      </c>
      <c r="CC473" s="343">
        <v>0</v>
      </c>
      <c r="CD473" s="346"/>
      <c r="CE473" s="253">
        <v>0</v>
      </c>
      <c r="CF473" s="233">
        <v>0</v>
      </c>
      <c r="CG473" s="233">
        <v>0</v>
      </c>
      <c r="CH473" s="233">
        <v>0</v>
      </c>
      <c r="CI473" s="234" t="s">
        <v>1676</v>
      </c>
    </row>
    <row r="474" spans="1:87" s="145" customFormat="1" x14ac:dyDescent="0.2">
      <c r="A474" s="337" t="s">
        <v>574</v>
      </c>
      <c r="B474" s="334" t="s">
        <v>2121</v>
      </c>
      <c r="C474" s="232">
        <v>0</v>
      </c>
      <c r="D474" s="233">
        <v>37655</v>
      </c>
      <c r="E474" s="233">
        <v>16155</v>
      </c>
      <c r="F474" s="233">
        <v>16385</v>
      </c>
      <c r="G474" s="233">
        <v>6860</v>
      </c>
      <c r="H474" s="233">
        <v>19395</v>
      </c>
      <c r="I474" s="233">
        <v>1755</v>
      </c>
      <c r="J474" s="233">
        <v>0</v>
      </c>
      <c r="K474" s="233">
        <v>0</v>
      </c>
      <c r="L474" s="233" t="s">
        <v>1676</v>
      </c>
      <c r="M474" s="233">
        <v>130</v>
      </c>
      <c r="N474" s="233">
        <v>0</v>
      </c>
      <c r="O474" s="233">
        <v>0</v>
      </c>
      <c r="P474" s="233"/>
      <c r="Q474" s="233">
        <v>0</v>
      </c>
      <c r="R474" s="233">
        <v>4480</v>
      </c>
      <c r="S474" s="233">
        <v>5205</v>
      </c>
      <c r="T474" s="233">
        <v>3135</v>
      </c>
      <c r="U474" s="233">
        <v>195</v>
      </c>
      <c r="V474" s="233">
        <v>15705</v>
      </c>
      <c r="W474" s="233">
        <v>2935</v>
      </c>
      <c r="X474" s="233" t="s">
        <v>1676</v>
      </c>
      <c r="Y474" s="233">
        <v>0</v>
      </c>
      <c r="Z474" s="233">
        <v>128345</v>
      </c>
      <c r="AA474" s="233">
        <v>32970</v>
      </c>
      <c r="AB474" s="233">
        <v>2420</v>
      </c>
      <c r="AC474" s="233">
        <v>22550</v>
      </c>
      <c r="AD474" s="233">
        <v>0</v>
      </c>
      <c r="AE474" s="233">
        <v>0</v>
      </c>
      <c r="AF474" s="233">
        <v>0</v>
      </c>
      <c r="AG474" s="233">
        <v>0</v>
      </c>
      <c r="AH474" s="233">
        <v>1085</v>
      </c>
      <c r="AI474" s="233">
        <v>0</v>
      </c>
      <c r="AJ474" s="233">
        <v>0</v>
      </c>
      <c r="AK474" s="233">
        <v>13215</v>
      </c>
      <c r="AL474" s="233">
        <v>0</v>
      </c>
      <c r="AM474" s="233">
        <v>0</v>
      </c>
      <c r="AN474" s="233">
        <v>0</v>
      </c>
      <c r="AO474" s="233">
        <v>4195</v>
      </c>
      <c r="AP474" s="233">
        <v>24100</v>
      </c>
      <c r="AQ474" s="233">
        <v>2190</v>
      </c>
      <c r="AR474" s="233">
        <v>35</v>
      </c>
      <c r="AS474" s="233">
        <v>10</v>
      </c>
      <c r="AT474" s="233">
        <v>5050</v>
      </c>
      <c r="AU474" s="233">
        <v>9765</v>
      </c>
      <c r="AV474" s="233">
        <v>0</v>
      </c>
      <c r="AW474" s="233">
        <v>1135</v>
      </c>
      <c r="AX474" s="233">
        <v>0</v>
      </c>
      <c r="AY474" s="233">
        <v>2375</v>
      </c>
      <c r="AZ474" s="233">
        <v>24180</v>
      </c>
      <c r="BA474" s="233">
        <v>0</v>
      </c>
      <c r="BB474" s="233">
        <v>27225</v>
      </c>
      <c r="BC474" s="233">
        <v>0</v>
      </c>
      <c r="BD474" s="233">
        <v>0</v>
      </c>
      <c r="BE474" s="233">
        <v>0</v>
      </c>
      <c r="BF474" s="233">
        <v>0</v>
      </c>
      <c r="BG474" s="233">
        <v>11710</v>
      </c>
      <c r="BH474" s="233">
        <v>8195</v>
      </c>
      <c r="BI474" s="233">
        <v>2025</v>
      </c>
      <c r="BJ474" s="233">
        <v>0</v>
      </c>
      <c r="BK474" s="233">
        <v>0</v>
      </c>
      <c r="BL474" s="233">
        <v>0</v>
      </c>
      <c r="BM474" s="233">
        <v>0</v>
      </c>
      <c r="BN474" s="233">
        <v>0</v>
      </c>
      <c r="BO474" s="233">
        <v>0</v>
      </c>
      <c r="BP474" s="233">
        <v>0</v>
      </c>
      <c r="BQ474" s="233">
        <v>0</v>
      </c>
      <c r="BR474" s="233">
        <v>9585</v>
      </c>
      <c r="BS474" s="233">
        <v>3780</v>
      </c>
      <c r="BT474" s="233">
        <v>0</v>
      </c>
      <c r="BU474" s="233">
        <v>0</v>
      </c>
      <c r="BV474" s="233">
        <v>0</v>
      </c>
      <c r="BW474" s="233" t="s">
        <v>1676</v>
      </c>
      <c r="BX474" s="233">
        <v>0</v>
      </c>
      <c r="BY474" s="233">
        <v>0</v>
      </c>
      <c r="BZ474" s="233">
        <v>0</v>
      </c>
      <c r="CA474" s="233">
        <v>0</v>
      </c>
      <c r="CB474" s="343">
        <v>0</v>
      </c>
      <c r="CC474" s="343">
        <v>0</v>
      </c>
      <c r="CD474" s="346"/>
      <c r="CE474" s="253">
        <v>0</v>
      </c>
      <c r="CF474" s="233">
        <v>0</v>
      </c>
      <c r="CG474" s="233">
        <v>0</v>
      </c>
      <c r="CH474" s="233">
        <v>0</v>
      </c>
      <c r="CI474" s="234" t="s">
        <v>1676</v>
      </c>
    </row>
    <row r="475" spans="1:87" s="145" customFormat="1" x14ac:dyDescent="0.2">
      <c r="A475" s="337" t="s">
        <v>365</v>
      </c>
      <c r="B475" s="334" t="s">
        <v>2122</v>
      </c>
      <c r="C475" s="232">
        <v>0</v>
      </c>
      <c r="D475" s="233">
        <v>9845</v>
      </c>
      <c r="E475" s="233">
        <v>350</v>
      </c>
      <c r="F475" s="233">
        <v>4875</v>
      </c>
      <c r="G475" s="233">
        <v>5015</v>
      </c>
      <c r="H475" s="233">
        <v>9685</v>
      </c>
      <c r="I475" s="233">
        <v>4005</v>
      </c>
      <c r="J475" s="233">
        <v>65</v>
      </c>
      <c r="K475" s="233">
        <v>120</v>
      </c>
      <c r="L475" s="233">
        <v>0</v>
      </c>
      <c r="M475" s="233">
        <v>0</v>
      </c>
      <c r="N475" s="233">
        <v>0</v>
      </c>
      <c r="O475" s="233">
        <v>0</v>
      </c>
      <c r="P475" s="233"/>
      <c r="Q475" s="233">
        <v>0</v>
      </c>
      <c r="R475" s="233">
        <v>345</v>
      </c>
      <c r="S475" s="233">
        <v>930</v>
      </c>
      <c r="T475" s="233">
        <v>2345</v>
      </c>
      <c r="U475" s="233">
        <v>2720</v>
      </c>
      <c r="V475" s="233">
        <v>11035</v>
      </c>
      <c r="W475" s="233">
        <v>175</v>
      </c>
      <c r="X475" s="233" t="s">
        <v>1676</v>
      </c>
      <c r="Y475" s="233">
        <v>0</v>
      </c>
      <c r="Z475" s="233">
        <v>21015</v>
      </c>
      <c r="AA475" s="233">
        <v>6930</v>
      </c>
      <c r="AB475" s="233">
        <v>675</v>
      </c>
      <c r="AC475" s="233">
        <v>9930</v>
      </c>
      <c r="AD475" s="233">
        <v>0</v>
      </c>
      <c r="AE475" s="233">
        <v>0</v>
      </c>
      <c r="AF475" s="233">
        <v>0</v>
      </c>
      <c r="AG475" s="233" t="s">
        <v>1676</v>
      </c>
      <c r="AH475" s="233">
        <v>0</v>
      </c>
      <c r="AI475" s="233">
        <v>690</v>
      </c>
      <c r="AJ475" s="233" t="s">
        <v>1676</v>
      </c>
      <c r="AK475" s="233">
        <v>9030</v>
      </c>
      <c r="AL475" s="233">
        <v>750</v>
      </c>
      <c r="AM475" s="233">
        <v>0</v>
      </c>
      <c r="AN475" s="233">
        <v>0</v>
      </c>
      <c r="AO475" s="233">
        <v>4410</v>
      </c>
      <c r="AP475" s="233">
        <v>3430</v>
      </c>
      <c r="AQ475" s="233">
        <v>0</v>
      </c>
      <c r="AR475" s="233">
        <v>0</v>
      </c>
      <c r="AS475" s="233">
        <v>0</v>
      </c>
      <c r="AT475" s="233">
        <v>610</v>
      </c>
      <c r="AU475" s="233">
        <v>5660</v>
      </c>
      <c r="AV475" s="233">
        <v>0</v>
      </c>
      <c r="AW475" s="233">
        <v>0</v>
      </c>
      <c r="AX475" s="233">
        <v>0</v>
      </c>
      <c r="AY475" s="233">
        <v>1405</v>
      </c>
      <c r="AZ475" s="233">
        <v>13615</v>
      </c>
      <c r="BA475" s="233">
        <v>1095</v>
      </c>
      <c r="BB475" s="233">
        <v>7090</v>
      </c>
      <c r="BC475" s="233">
        <v>0</v>
      </c>
      <c r="BD475" s="233">
        <v>0</v>
      </c>
      <c r="BE475" s="233">
        <v>0</v>
      </c>
      <c r="BF475" s="233">
        <v>0</v>
      </c>
      <c r="BG475" s="233">
        <v>10880</v>
      </c>
      <c r="BH475" s="233">
        <v>4695</v>
      </c>
      <c r="BI475" s="233">
        <v>2835</v>
      </c>
      <c r="BJ475" s="233">
        <v>0</v>
      </c>
      <c r="BK475" s="233">
        <v>0</v>
      </c>
      <c r="BL475" s="233">
        <v>0</v>
      </c>
      <c r="BM475" s="233">
        <v>0</v>
      </c>
      <c r="BN475" s="233">
        <v>0</v>
      </c>
      <c r="BO475" s="233">
        <v>0</v>
      </c>
      <c r="BP475" s="233">
        <v>0</v>
      </c>
      <c r="BQ475" s="233">
        <v>0</v>
      </c>
      <c r="BR475" s="233">
        <v>10815</v>
      </c>
      <c r="BS475" s="233">
        <v>240</v>
      </c>
      <c r="BT475" s="233">
        <v>0</v>
      </c>
      <c r="BU475" s="233">
        <v>0</v>
      </c>
      <c r="BV475" s="233">
        <v>65</v>
      </c>
      <c r="BW475" s="233">
        <v>0</v>
      </c>
      <c r="BX475" s="233">
        <v>0</v>
      </c>
      <c r="BY475" s="233">
        <v>0</v>
      </c>
      <c r="BZ475" s="233">
        <v>0</v>
      </c>
      <c r="CA475" s="233">
        <v>0</v>
      </c>
      <c r="CB475" s="343">
        <v>0</v>
      </c>
      <c r="CC475" s="343">
        <v>0</v>
      </c>
      <c r="CD475" s="346"/>
      <c r="CE475" s="253">
        <v>0</v>
      </c>
      <c r="CF475" s="233">
        <v>0</v>
      </c>
      <c r="CG475" s="233">
        <v>0</v>
      </c>
      <c r="CH475" s="233">
        <v>0</v>
      </c>
      <c r="CI475" s="234">
        <v>25</v>
      </c>
    </row>
    <row r="476" spans="1:87" s="145" customFormat="1" x14ac:dyDescent="0.2">
      <c r="A476" s="337" t="s">
        <v>438</v>
      </c>
      <c r="B476" s="334" t="s">
        <v>2123</v>
      </c>
      <c r="C476" s="232">
        <v>0</v>
      </c>
      <c r="D476" s="233">
        <v>12460</v>
      </c>
      <c r="E476" s="233">
        <v>4570</v>
      </c>
      <c r="F476" s="233">
        <v>10255</v>
      </c>
      <c r="G476" s="233">
        <v>2880</v>
      </c>
      <c r="H476" s="233">
        <v>4995</v>
      </c>
      <c r="I476" s="233">
        <v>230</v>
      </c>
      <c r="J476" s="233" t="s">
        <v>1676</v>
      </c>
      <c r="K476" s="233">
        <v>0</v>
      </c>
      <c r="L476" s="233">
        <v>0</v>
      </c>
      <c r="M476" s="233">
        <v>2105</v>
      </c>
      <c r="N476" s="233">
        <v>0</v>
      </c>
      <c r="O476" s="233">
        <v>0</v>
      </c>
      <c r="P476" s="233"/>
      <c r="Q476" s="233">
        <v>0</v>
      </c>
      <c r="R476" s="233">
        <v>2915</v>
      </c>
      <c r="S476" s="233">
        <v>3000</v>
      </c>
      <c r="T476" s="233">
        <v>1945</v>
      </c>
      <c r="U476" s="233">
        <v>0</v>
      </c>
      <c r="V476" s="233">
        <v>6775</v>
      </c>
      <c r="W476" s="233">
        <v>2575</v>
      </c>
      <c r="X476" s="233">
        <v>1450</v>
      </c>
      <c r="Y476" s="233">
        <v>0</v>
      </c>
      <c r="Z476" s="233">
        <v>41880</v>
      </c>
      <c r="AA476" s="233">
        <v>4175</v>
      </c>
      <c r="AB476" s="233">
        <v>5645</v>
      </c>
      <c r="AC476" s="233">
        <v>8025</v>
      </c>
      <c r="AD476" s="233">
        <v>0</v>
      </c>
      <c r="AE476" s="233">
        <v>0</v>
      </c>
      <c r="AF476" s="233">
        <v>0</v>
      </c>
      <c r="AG476" s="233">
        <v>0</v>
      </c>
      <c r="AH476" s="233">
        <v>0</v>
      </c>
      <c r="AI476" s="233">
        <v>75</v>
      </c>
      <c r="AJ476" s="233">
        <v>0</v>
      </c>
      <c r="AK476" s="233">
        <v>5415</v>
      </c>
      <c r="AL476" s="233">
        <v>0</v>
      </c>
      <c r="AM476" s="233">
        <v>0</v>
      </c>
      <c r="AN476" s="233">
        <v>0</v>
      </c>
      <c r="AO476" s="233">
        <v>5110</v>
      </c>
      <c r="AP476" s="233">
        <v>4625</v>
      </c>
      <c r="AQ476" s="233">
        <v>1305</v>
      </c>
      <c r="AR476" s="233">
        <v>0</v>
      </c>
      <c r="AS476" s="233">
        <v>0</v>
      </c>
      <c r="AT476" s="233">
        <v>5800</v>
      </c>
      <c r="AU476" s="233">
        <v>0</v>
      </c>
      <c r="AV476" s="233">
        <v>0</v>
      </c>
      <c r="AW476" s="233">
        <v>4685</v>
      </c>
      <c r="AX476" s="233" t="s">
        <v>1676</v>
      </c>
      <c r="AY476" s="233">
        <v>2725</v>
      </c>
      <c r="AZ476" s="233">
        <v>18300</v>
      </c>
      <c r="BA476" s="233">
        <v>0</v>
      </c>
      <c r="BB476" s="233">
        <v>5740</v>
      </c>
      <c r="BC476" s="233">
        <v>0</v>
      </c>
      <c r="BD476" s="233">
        <v>0</v>
      </c>
      <c r="BE476" s="233">
        <v>0</v>
      </c>
      <c r="BF476" s="233">
        <v>0</v>
      </c>
      <c r="BG476" s="233">
        <v>1665</v>
      </c>
      <c r="BH476" s="233">
        <v>7255</v>
      </c>
      <c r="BI476" s="233">
        <v>9415</v>
      </c>
      <c r="BJ476" s="233">
        <v>0</v>
      </c>
      <c r="BK476" s="233" t="s">
        <v>1676</v>
      </c>
      <c r="BL476" s="233">
        <v>0</v>
      </c>
      <c r="BM476" s="233">
        <v>0</v>
      </c>
      <c r="BN476" s="233">
        <v>0</v>
      </c>
      <c r="BO476" s="233">
        <v>0</v>
      </c>
      <c r="BP476" s="233">
        <v>0</v>
      </c>
      <c r="BQ476" s="233">
        <v>0</v>
      </c>
      <c r="BR476" s="233">
        <v>14945</v>
      </c>
      <c r="BS476" s="233">
        <v>525</v>
      </c>
      <c r="BT476" s="233">
        <v>0</v>
      </c>
      <c r="BU476" s="233">
        <v>0</v>
      </c>
      <c r="BV476" s="233">
        <v>0</v>
      </c>
      <c r="BW476" s="233">
        <v>0</v>
      </c>
      <c r="BX476" s="233">
        <v>0</v>
      </c>
      <c r="BY476" s="233">
        <v>0</v>
      </c>
      <c r="BZ476" s="233">
        <v>0</v>
      </c>
      <c r="CA476" s="233">
        <v>0</v>
      </c>
      <c r="CB476" s="343">
        <v>0</v>
      </c>
      <c r="CC476" s="343">
        <v>0</v>
      </c>
      <c r="CD476" s="346"/>
      <c r="CE476" s="253">
        <v>0</v>
      </c>
      <c r="CF476" s="233">
        <v>0</v>
      </c>
      <c r="CG476" s="233">
        <v>0</v>
      </c>
      <c r="CH476" s="233">
        <v>20</v>
      </c>
      <c r="CI476" s="234" t="s">
        <v>1676</v>
      </c>
    </row>
    <row r="477" spans="1:87" s="145" customFormat="1" x14ac:dyDescent="0.2">
      <c r="A477" s="337" t="s">
        <v>202</v>
      </c>
      <c r="B477" s="334" t="s">
        <v>2124</v>
      </c>
      <c r="C477" s="232">
        <v>0</v>
      </c>
      <c r="D477" s="233">
        <v>37865</v>
      </c>
      <c r="E477" s="233">
        <v>9735</v>
      </c>
      <c r="F477" s="233">
        <v>20150</v>
      </c>
      <c r="G477" s="233">
        <v>6515</v>
      </c>
      <c r="H477" s="233">
        <v>11450</v>
      </c>
      <c r="I477" s="233">
        <v>0</v>
      </c>
      <c r="J477" s="233">
        <v>70</v>
      </c>
      <c r="K477" s="233">
        <v>875</v>
      </c>
      <c r="L477" s="233" t="s">
        <v>1676</v>
      </c>
      <c r="M477" s="233">
        <v>4540</v>
      </c>
      <c r="N477" s="233">
        <v>0</v>
      </c>
      <c r="O477" s="233">
        <v>0</v>
      </c>
      <c r="P477" s="233"/>
      <c r="Q477" s="233">
        <v>0</v>
      </c>
      <c r="R477" s="233" t="s">
        <v>1676</v>
      </c>
      <c r="S477" s="233">
        <v>1255</v>
      </c>
      <c r="T477" s="233">
        <v>0</v>
      </c>
      <c r="U477" s="233">
        <v>390</v>
      </c>
      <c r="V477" s="233">
        <v>2900</v>
      </c>
      <c r="W477" s="233">
        <v>865</v>
      </c>
      <c r="X477" s="233">
        <v>495</v>
      </c>
      <c r="Y477" s="233">
        <v>0</v>
      </c>
      <c r="Z477" s="233">
        <v>64965</v>
      </c>
      <c r="AA477" s="233">
        <v>32345</v>
      </c>
      <c r="AB477" s="233">
        <v>1245</v>
      </c>
      <c r="AC477" s="233">
        <v>11930</v>
      </c>
      <c r="AD477" s="233">
        <v>55</v>
      </c>
      <c r="AE477" s="233">
        <v>0</v>
      </c>
      <c r="AF477" s="233">
        <v>0</v>
      </c>
      <c r="AG477" s="233">
        <v>0</v>
      </c>
      <c r="AH477" s="233">
        <v>0</v>
      </c>
      <c r="AI477" s="233">
        <v>4065</v>
      </c>
      <c r="AJ477" s="233">
        <v>660</v>
      </c>
      <c r="AK477" s="233">
        <v>9805</v>
      </c>
      <c r="AL477" s="233" t="s">
        <v>1676</v>
      </c>
      <c r="AM477" s="233">
        <v>0</v>
      </c>
      <c r="AN477" s="233">
        <v>11470</v>
      </c>
      <c r="AO477" s="233">
        <v>4915</v>
      </c>
      <c r="AP477" s="233">
        <v>13265</v>
      </c>
      <c r="AQ477" s="233">
        <v>0</v>
      </c>
      <c r="AR477" s="233">
        <v>0</v>
      </c>
      <c r="AS477" s="233">
        <v>0</v>
      </c>
      <c r="AT477" s="233">
        <v>1965</v>
      </c>
      <c r="AU477" s="233">
        <v>8870</v>
      </c>
      <c r="AV477" s="233">
        <v>0</v>
      </c>
      <c r="AW477" s="233">
        <v>1570</v>
      </c>
      <c r="AX477" s="233">
        <v>0</v>
      </c>
      <c r="AY477" s="233">
        <v>3595</v>
      </c>
      <c r="AZ477" s="233">
        <v>20280</v>
      </c>
      <c r="BA477" s="233">
        <v>0</v>
      </c>
      <c r="BB477" s="233">
        <v>11260</v>
      </c>
      <c r="BC477" s="233">
        <v>0</v>
      </c>
      <c r="BD477" s="233">
        <v>0</v>
      </c>
      <c r="BE477" s="233">
        <v>0</v>
      </c>
      <c r="BF477" s="233">
        <v>0</v>
      </c>
      <c r="BG477" s="233">
        <v>8245</v>
      </c>
      <c r="BH477" s="233">
        <v>9345</v>
      </c>
      <c r="BI477" s="233">
        <v>655</v>
      </c>
      <c r="BJ477" s="233">
        <v>165</v>
      </c>
      <c r="BK477" s="233">
        <v>0</v>
      </c>
      <c r="BL477" s="233">
        <v>0</v>
      </c>
      <c r="BM477" s="233">
        <v>0</v>
      </c>
      <c r="BN477" s="233">
        <v>0</v>
      </c>
      <c r="BO477" s="233">
        <v>0</v>
      </c>
      <c r="BP477" s="233">
        <v>0</v>
      </c>
      <c r="BQ477" s="233">
        <v>0</v>
      </c>
      <c r="BR477" s="233">
        <v>12580</v>
      </c>
      <c r="BS477" s="233">
        <v>420</v>
      </c>
      <c r="BT477" s="233">
        <v>0</v>
      </c>
      <c r="BU477" s="233">
        <v>0</v>
      </c>
      <c r="BV477" s="233">
        <v>0</v>
      </c>
      <c r="BW477" s="233">
        <v>1055</v>
      </c>
      <c r="BX477" s="233">
        <v>0</v>
      </c>
      <c r="BY477" s="233">
        <v>0</v>
      </c>
      <c r="BZ477" s="233">
        <v>0</v>
      </c>
      <c r="CA477" s="233">
        <v>0</v>
      </c>
      <c r="CB477" s="343">
        <v>0</v>
      </c>
      <c r="CC477" s="343">
        <v>0</v>
      </c>
      <c r="CD477" s="346"/>
      <c r="CE477" s="253">
        <v>0</v>
      </c>
      <c r="CF477" s="233">
        <v>0</v>
      </c>
      <c r="CG477" s="233">
        <v>0</v>
      </c>
      <c r="CH477" s="233">
        <v>1875</v>
      </c>
      <c r="CI477" s="234" t="s">
        <v>1676</v>
      </c>
    </row>
    <row r="478" spans="1:87" s="145" customFormat="1" x14ac:dyDescent="0.2">
      <c r="A478" s="337" t="s">
        <v>223</v>
      </c>
      <c r="B478" s="334" t="s">
        <v>2125</v>
      </c>
      <c r="C478" s="232">
        <v>0</v>
      </c>
      <c r="D478" s="233">
        <v>27630</v>
      </c>
      <c r="E478" s="233">
        <v>13080</v>
      </c>
      <c r="F478" s="233">
        <v>10045</v>
      </c>
      <c r="G478" s="233">
        <v>5950</v>
      </c>
      <c r="H478" s="233">
        <v>9380</v>
      </c>
      <c r="I478" s="233">
        <v>0</v>
      </c>
      <c r="J478" s="233">
        <v>0</v>
      </c>
      <c r="K478" s="233">
        <v>20</v>
      </c>
      <c r="L478" s="233" t="s">
        <v>1676</v>
      </c>
      <c r="M478" s="233">
        <v>1590</v>
      </c>
      <c r="N478" s="233">
        <v>0</v>
      </c>
      <c r="O478" s="233">
        <v>0</v>
      </c>
      <c r="P478" s="233"/>
      <c r="Q478" s="233">
        <v>0</v>
      </c>
      <c r="R478" s="233">
        <v>0</v>
      </c>
      <c r="S478" s="233">
        <v>3630</v>
      </c>
      <c r="T478" s="233">
        <v>3130</v>
      </c>
      <c r="U478" s="233">
        <v>1910</v>
      </c>
      <c r="V478" s="233">
        <v>6065</v>
      </c>
      <c r="W478" s="233">
        <v>3535</v>
      </c>
      <c r="X478" s="233">
        <v>575</v>
      </c>
      <c r="Y478" s="233">
        <v>0</v>
      </c>
      <c r="Z478" s="233">
        <v>46195</v>
      </c>
      <c r="AA478" s="233">
        <v>17135</v>
      </c>
      <c r="AB478" s="233">
        <v>1655</v>
      </c>
      <c r="AC478" s="233">
        <v>14490</v>
      </c>
      <c r="AD478" s="233">
        <v>0</v>
      </c>
      <c r="AE478" s="233">
        <v>0</v>
      </c>
      <c r="AF478" s="233">
        <v>0</v>
      </c>
      <c r="AG478" s="233">
        <v>0</v>
      </c>
      <c r="AH478" s="233">
        <v>685</v>
      </c>
      <c r="AI478" s="233">
        <v>0</v>
      </c>
      <c r="AJ478" s="233" t="s">
        <v>1676</v>
      </c>
      <c r="AK478" s="233">
        <v>33635</v>
      </c>
      <c r="AL478" s="233">
        <v>655</v>
      </c>
      <c r="AM478" s="233">
        <v>0</v>
      </c>
      <c r="AN478" s="233">
        <v>0</v>
      </c>
      <c r="AO478" s="233">
        <v>150</v>
      </c>
      <c r="AP478" s="233">
        <v>25385</v>
      </c>
      <c r="AQ478" s="233">
        <v>1280</v>
      </c>
      <c r="AR478" s="233">
        <v>0</v>
      </c>
      <c r="AS478" s="233">
        <v>0</v>
      </c>
      <c r="AT478" s="233">
        <v>3040</v>
      </c>
      <c r="AU478" s="233">
        <v>8395</v>
      </c>
      <c r="AV478" s="233">
        <v>0</v>
      </c>
      <c r="AW478" s="233">
        <v>6000</v>
      </c>
      <c r="AX478" s="233">
        <v>0</v>
      </c>
      <c r="AY478" s="233">
        <v>3955</v>
      </c>
      <c r="AZ478" s="233">
        <v>19040</v>
      </c>
      <c r="BA478" s="233">
        <v>120</v>
      </c>
      <c r="BB478" s="233">
        <v>13075</v>
      </c>
      <c r="BC478" s="233">
        <v>0</v>
      </c>
      <c r="BD478" s="233">
        <v>0</v>
      </c>
      <c r="BE478" s="233">
        <v>0</v>
      </c>
      <c r="BF478" s="233">
        <v>0</v>
      </c>
      <c r="BG478" s="233">
        <v>8965</v>
      </c>
      <c r="BH478" s="233">
        <v>10195</v>
      </c>
      <c r="BI478" s="233">
        <v>17790</v>
      </c>
      <c r="BJ478" s="233">
        <v>0</v>
      </c>
      <c r="BK478" s="233">
        <v>0</v>
      </c>
      <c r="BL478" s="233">
        <v>0</v>
      </c>
      <c r="BM478" s="233" t="s">
        <v>1676</v>
      </c>
      <c r="BN478" s="233">
        <v>0</v>
      </c>
      <c r="BO478" s="233">
        <v>0</v>
      </c>
      <c r="BP478" s="233">
        <v>0</v>
      </c>
      <c r="BQ478" s="233">
        <v>0</v>
      </c>
      <c r="BR478" s="233">
        <v>10075</v>
      </c>
      <c r="BS478" s="233">
        <v>1345</v>
      </c>
      <c r="BT478" s="233">
        <v>0</v>
      </c>
      <c r="BU478" s="233">
        <v>0</v>
      </c>
      <c r="BV478" s="233">
        <v>355</v>
      </c>
      <c r="BW478" s="233">
        <v>0</v>
      </c>
      <c r="BX478" s="233">
        <v>0</v>
      </c>
      <c r="BY478" s="233">
        <v>0</v>
      </c>
      <c r="BZ478" s="233">
        <v>0</v>
      </c>
      <c r="CA478" s="233">
        <v>0</v>
      </c>
      <c r="CB478" s="343">
        <v>0</v>
      </c>
      <c r="CC478" s="343">
        <v>0</v>
      </c>
      <c r="CD478" s="346"/>
      <c r="CE478" s="253">
        <v>0</v>
      </c>
      <c r="CF478" s="233">
        <v>0</v>
      </c>
      <c r="CG478" s="233">
        <v>0</v>
      </c>
      <c r="CH478" s="233">
        <v>8720</v>
      </c>
      <c r="CI478" s="234">
        <v>125</v>
      </c>
    </row>
    <row r="479" spans="1:87" s="145" customFormat="1" x14ac:dyDescent="0.2">
      <c r="A479" s="337" t="s">
        <v>209</v>
      </c>
      <c r="B479" s="334" t="s">
        <v>2126</v>
      </c>
      <c r="C479" s="232">
        <v>0</v>
      </c>
      <c r="D479" s="233">
        <v>14210</v>
      </c>
      <c r="E479" s="233">
        <v>7840</v>
      </c>
      <c r="F479" s="233">
        <v>8515</v>
      </c>
      <c r="G479" s="233">
        <v>2285</v>
      </c>
      <c r="H479" s="233">
        <v>4400</v>
      </c>
      <c r="I479" s="233">
        <v>0</v>
      </c>
      <c r="J479" s="233">
        <v>0</v>
      </c>
      <c r="K479" s="233">
        <v>0</v>
      </c>
      <c r="L479" s="233">
        <v>0</v>
      </c>
      <c r="M479" s="233">
        <v>1255</v>
      </c>
      <c r="N479" s="233">
        <v>0</v>
      </c>
      <c r="O479" s="233">
        <v>0</v>
      </c>
      <c r="P479" s="233"/>
      <c r="Q479" s="233">
        <v>0</v>
      </c>
      <c r="R479" s="233" t="s">
        <v>1676</v>
      </c>
      <c r="S479" s="233">
        <v>0</v>
      </c>
      <c r="T479" s="233">
        <v>0</v>
      </c>
      <c r="U479" s="233" t="s">
        <v>1676</v>
      </c>
      <c r="V479" s="233">
        <v>390</v>
      </c>
      <c r="W479" s="233">
        <v>1450</v>
      </c>
      <c r="X479" s="233">
        <v>0</v>
      </c>
      <c r="Y479" s="233">
        <v>0</v>
      </c>
      <c r="Z479" s="233">
        <v>25780</v>
      </c>
      <c r="AA479" s="233">
        <v>6015</v>
      </c>
      <c r="AB479" s="233">
        <v>2850</v>
      </c>
      <c r="AC479" s="233">
        <v>2690</v>
      </c>
      <c r="AD479" s="233">
        <v>0</v>
      </c>
      <c r="AE479" s="233">
        <v>0</v>
      </c>
      <c r="AF479" s="233">
        <v>0</v>
      </c>
      <c r="AG479" s="233">
        <v>0</v>
      </c>
      <c r="AH479" s="233">
        <v>0</v>
      </c>
      <c r="AI479" s="233">
        <v>0</v>
      </c>
      <c r="AJ479" s="233" t="s">
        <v>1676</v>
      </c>
      <c r="AK479" s="233">
        <v>2610</v>
      </c>
      <c r="AL479" s="233">
        <v>0</v>
      </c>
      <c r="AM479" s="233">
        <v>0</v>
      </c>
      <c r="AN479" s="233">
        <v>1105</v>
      </c>
      <c r="AO479" s="233" t="s">
        <v>1676</v>
      </c>
      <c r="AP479" s="233">
        <v>0</v>
      </c>
      <c r="AQ479" s="233">
        <v>0</v>
      </c>
      <c r="AR479" s="233">
        <v>0</v>
      </c>
      <c r="AS479" s="233">
        <v>0</v>
      </c>
      <c r="AT479" s="233">
        <v>10</v>
      </c>
      <c r="AU479" s="233">
        <v>4925</v>
      </c>
      <c r="AV479" s="233">
        <v>0</v>
      </c>
      <c r="AW479" s="233">
        <v>10</v>
      </c>
      <c r="AX479" s="233">
        <v>0</v>
      </c>
      <c r="AY479" s="233">
        <v>1110</v>
      </c>
      <c r="AZ479" s="233">
        <v>8580</v>
      </c>
      <c r="BA479" s="233">
        <v>0</v>
      </c>
      <c r="BB479" s="233">
        <v>5190</v>
      </c>
      <c r="BC479" s="233">
        <v>0</v>
      </c>
      <c r="BD479" s="233">
        <v>0</v>
      </c>
      <c r="BE479" s="233">
        <v>0</v>
      </c>
      <c r="BF479" s="233">
        <v>0</v>
      </c>
      <c r="BG479" s="233">
        <v>160</v>
      </c>
      <c r="BH479" s="233">
        <v>5020</v>
      </c>
      <c r="BI479" s="233">
        <v>1580</v>
      </c>
      <c r="BJ479" s="233">
        <v>465</v>
      </c>
      <c r="BK479" s="233">
        <v>0</v>
      </c>
      <c r="BL479" s="233">
        <v>0</v>
      </c>
      <c r="BM479" s="233">
        <v>0</v>
      </c>
      <c r="BN479" s="233">
        <v>0</v>
      </c>
      <c r="BO479" s="233">
        <v>0</v>
      </c>
      <c r="BP479" s="233">
        <v>0</v>
      </c>
      <c r="BQ479" s="233">
        <v>0</v>
      </c>
      <c r="BR479" s="233">
        <v>825</v>
      </c>
      <c r="BS479" s="233">
        <v>440</v>
      </c>
      <c r="BT479" s="233">
        <v>0</v>
      </c>
      <c r="BU479" s="233">
        <v>0</v>
      </c>
      <c r="BV479" s="233">
        <v>0</v>
      </c>
      <c r="BW479" s="233">
        <v>35</v>
      </c>
      <c r="BX479" s="233">
        <v>0</v>
      </c>
      <c r="BY479" s="233">
        <v>0</v>
      </c>
      <c r="BZ479" s="233">
        <v>0</v>
      </c>
      <c r="CA479" s="233">
        <v>0</v>
      </c>
      <c r="CB479" s="343">
        <v>0</v>
      </c>
      <c r="CC479" s="343">
        <v>0</v>
      </c>
      <c r="CD479" s="346"/>
      <c r="CE479" s="253">
        <v>0</v>
      </c>
      <c r="CF479" s="233">
        <v>0</v>
      </c>
      <c r="CG479" s="233">
        <v>0</v>
      </c>
      <c r="CH479" s="233">
        <v>3485</v>
      </c>
      <c r="CI479" s="234">
        <v>440</v>
      </c>
    </row>
    <row r="480" spans="1:87" s="145" customFormat="1" x14ac:dyDescent="0.2">
      <c r="A480" s="337" t="s">
        <v>430</v>
      </c>
      <c r="B480" s="334" t="s">
        <v>2127</v>
      </c>
      <c r="C480" s="232">
        <v>0</v>
      </c>
      <c r="D480" s="233">
        <v>19760</v>
      </c>
      <c r="E480" s="233">
        <v>8395</v>
      </c>
      <c r="F480" s="233">
        <v>9615</v>
      </c>
      <c r="G480" s="233">
        <v>4305</v>
      </c>
      <c r="H480" s="233">
        <v>3930</v>
      </c>
      <c r="I480" s="233">
        <v>4170</v>
      </c>
      <c r="J480" s="233">
        <v>10</v>
      </c>
      <c r="K480" s="233">
        <v>0</v>
      </c>
      <c r="L480" s="233">
        <v>0</v>
      </c>
      <c r="M480" s="233">
        <v>1460</v>
      </c>
      <c r="N480" s="233">
        <v>0</v>
      </c>
      <c r="O480" s="233">
        <v>0</v>
      </c>
      <c r="P480" s="233"/>
      <c r="Q480" s="233">
        <v>0</v>
      </c>
      <c r="R480" s="233">
        <v>2250</v>
      </c>
      <c r="S480" s="233">
        <v>3530</v>
      </c>
      <c r="T480" s="233">
        <v>1865</v>
      </c>
      <c r="U480" s="233">
        <v>150</v>
      </c>
      <c r="V480" s="233">
        <v>17570</v>
      </c>
      <c r="W480" s="233">
        <v>1255</v>
      </c>
      <c r="X480" s="233" t="s">
        <v>1676</v>
      </c>
      <c r="Y480" s="233">
        <v>0</v>
      </c>
      <c r="Z480" s="233">
        <v>3335</v>
      </c>
      <c r="AA480" s="233">
        <v>24845</v>
      </c>
      <c r="AB480" s="233">
        <v>5265</v>
      </c>
      <c r="AC480" s="233">
        <v>13030</v>
      </c>
      <c r="AD480" s="233">
        <v>0</v>
      </c>
      <c r="AE480" s="233">
        <v>0</v>
      </c>
      <c r="AF480" s="233">
        <v>0</v>
      </c>
      <c r="AG480" s="233">
        <v>0</v>
      </c>
      <c r="AH480" s="233">
        <v>810</v>
      </c>
      <c r="AI480" s="233">
        <v>105</v>
      </c>
      <c r="AJ480" s="233">
        <v>110</v>
      </c>
      <c r="AK480" s="233">
        <v>11740</v>
      </c>
      <c r="AL480" s="233" t="s">
        <v>1676</v>
      </c>
      <c r="AM480" s="233">
        <v>0</v>
      </c>
      <c r="AN480" s="233">
        <v>59615</v>
      </c>
      <c r="AO480" s="233" t="s">
        <v>1676</v>
      </c>
      <c r="AP480" s="233">
        <v>8400</v>
      </c>
      <c r="AQ480" s="233">
        <v>850</v>
      </c>
      <c r="AR480" s="233">
        <v>0</v>
      </c>
      <c r="AS480" s="233">
        <v>0</v>
      </c>
      <c r="AT480" s="233">
        <v>1940</v>
      </c>
      <c r="AU480" s="233">
        <v>0</v>
      </c>
      <c r="AV480" s="233">
        <v>0</v>
      </c>
      <c r="AW480" s="233">
        <v>5030</v>
      </c>
      <c r="AX480" s="233">
        <v>0</v>
      </c>
      <c r="AY480" s="233">
        <v>0</v>
      </c>
      <c r="AZ480" s="233">
        <v>22340</v>
      </c>
      <c r="BA480" s="233" t="s">
        <v>1676</v>
      </c>
      <c r="BB480" s="233">
        <v>13050</v>
      </c>
      <c r="BC480" s="233">
        <v>0</v>
      </c>
      <c r="BD480" s="233">
        <v>0</v>
      </c>
      <c r="BE480" s="233">
        <v>0</v>
      </c>
      <c r="BF480" s="233">
        <v>0</v>
      </c>
      <c r="BG480" s="233">
        <v>14520</v>
      </c>
      <c r="BH480" s="233">
        <v>4935</v>
      </c>
      <c r="BI480" s="233">
        <v>8095</v>
      </c>
      <c r="BJ480" s="233">
        <v>0</v>
      </c>
      <c r="BK480" s="233">
        <v>0</v>
      </c>
      <c r="BL480" s="233">
        <v>0</v>
      </c>
      <c r="BM480" s="233" t="s">
        <v>1676</v>
      </c>
      <c r="BN480" s="233">
        <v>0</v>
      </c>
      <c r="BO480" s="233">
        <v>0</v>
      </c>
      <c r="BP480" s="233">
        <v>0</v>
      </c>
      <c r="BQ480" s="233">
        <v>0</v>
      </c>
      <c r="BR480" s="233">
        <v>24385</v>
      </c>
      <c r="BS480" s="233">
        <v>1745</v>
      </c>
      <c r="BT480" s="233">
        <v>0</v>
      </c>
      <c r="BU480" s="233">
        <v>0</v>
      </c>
      <c r="BV480" s="233">
        <v>0</v>
      </c>
      <c r="BW480" s="233">
        <v>15</v>
      </c>
      <c r="BX480" s="233">
        <v>0</v>
      </c>
      <c r="BY480" s="233">
        <v>20</v>
      </c>
      <c r="BZ480" s="233" t="s">
        <v>1676</v>
      </c>
      <c r="CA480" s="233">
        <v>0</v>
      </c>
      <c r="CB480" s="343">
        <v>0</v>
      </c>
      <c r="CC480" s="343">
        <v>0</v>
      </c>
      <c r="CD480" s="346"/>
      <c r="CE480" s="253">
        <v>0</v>
      </c>
      <c r="CF480" s="233">
        <v>0</v>
      </c>
      <c r="CG480" s="233">
        <v>0</v>
      </c>
      <c r="CH480" s="233">
        <v>0</v>
      </c>
      <c r="CI480" s="234">
        <v>0</v>
      </c>
    </row>
    <row r="481" spans="1:87" s="145" customFormat="1" x14ac:dyDescent="0.2">
      <c r="A481" s="337" t="s">
        <v>437</v>
      </c>
      <c r="B481" s="334" t="s">
        <v>2128</v>
      </c>
      <c r="C481" s="232">
        <v>0</v>
      </c>
      <c r="D481" s="233">
        <v>15360</v>
      </c>
      <c r="E481" s="233">
        <v>4335</v>
      </c>
      <c r="F481" s="233">
        <v>7590</v>
      </c>
      <c r="G481" s="233">
        <v>2975</v>
      </c>
      <c r="H481" s="233">
        <v>4090</v>
      </c>
      <c r="I481" s="233">
        <v>0</v>
      </c>
      <c r="J481" s="233">
        <v>105</v>
      </c>
      <c r="K481" s="233">
        <v>0</v>
      </c>
      <c r="L481" s="233">
        <v>60</v>
      </c>
      <c r="M481" s="233">
        <v>1260</v>
      </c>
      <c r="N481" s="233">
        <v>0</v>
      </c>
      <c r="O481" s="233">
        <v>0</v>
      </c>
      <c r="P481" s="233"/>
      <c r="Q481" s="233">
        <v>0</v>
      </c>
      <c r="R481" s="233">
        <v>2670</v>
      </c>
      <c r="S481" s="233">
        <v>4425</v>
      </c>
      <c r="T481" s="233">
        <v>2785</v>
      </c>
      <c r="U481" s="233">
        <v>0</v>
      </c>
      <c r="V481" s="233">
        <v>1720</v>
      </c>
      <c r="W481" s="233">
        <v>730</v>
      </c>
      <c r="X481" s="233">
        <v>30</v>
      </c>
      <c r="Y481" s="233">
        <v>0</v>
      </c>
      <c r="Z481" s="233">
        <v>40460</v>
      </c>
      <c r="AA481" s="233">
        <v>17135</v>
      </c>
      <c r="AB481" s="233">
        <v>755</v>
      </c>
      <c r="AC481" s="233">
        <v>6380</v>
      </c>
      <c r="AD481" s="233">
        <v>0</v>
      </c>
      <c r="AE481" s="233">
        <v>0</v>
      </c>
      <c r="AF481" s="233">
        <v>0</v>
      </c>
      <c r="AG481" s="233">
        <v>0</v>
      </c>
      <c r="AH481" s="233">
        <v>2465</v>
      </c>
      <c r="AI481" s="233">
        <v>0</v>
      </c>
      <c r="AJ481" s="233" t="s">
        <v>1676</v>
      </c>
      <c r="AK481" s="233">
        <v>7275</v>
      </c>
      <c r="AL481" s="233">
        <v>0</v>
      </c>
      <c r="AM481" s="233">
        <v>0</v>
      </c>
      <c r="AN481" s="233">
        <v>0</v>
      </c>
      <c r="AO481" s="233">
        <v>1055</v>
      </c>
      <c r="AP481" s="233">
        <v>6485</v>
      </c>
      <c r="AQ481" s="233">
        <v>0</v>
      </c>
      <c r="AR481" s="233">
        <v>0</v>
      </c>
      <c r="AS481" s="233" t="s">
        <v>1676</v>
      </c>
      <c r="AT481" s="233">
        <v>2215</v>
      </c>
      <c r="AU481" s="233">
        <v>1245</v>
      </c>
      <c r="AV481" s="233">
        <v>15</v>
      </c>
      <c r="AW481" s="233">
        <v>5610</v>
      </c>
      <c r="AX481" s="233">
        <v>40</v>
      </c>
      <c r="AY481" s="233">
        <v>1145</v>
      </c>
      <c r="AZ481" s="233">
        <v>11935</v>
      </c>
      <c r="BA481" s="233">
        <v>0</v>
      </c>
      <c r="BB481" s="233">
        <v>3565</v>
      </c>
      <c r="BC481" s="233">
        <v>0</v>
      </c>
      <c r="BD481" s="233">
        <v>0</v>
      </c>
      <c r="BE481" s="233">
        <v>0</v>
      </c>
      <c r="BF481" s="233">
        <v>0</v>
      </c>
      <c r="BG481" s="233">
        <v>3710</v>
      </c>
      <c r="BH481" s="233">
        <v>3795</v>
      </c>
      <c r="BI481" s="233">
        <v>1360</v>
      </c>
      <c r="BJ481" s="233">
        <v>0</v>
      </c>
      <c r="BK481" s="233">
        <v>0</v>
      </c>
      <c r="BL481" s="233">
        <v>0</v>
      </c>
      <c r="BM481" s="233">
        <v>0</v>
      </c>
      <c r="BN481" s="233">
        <v>0</v>
      </c>
      <c r="BO481" s="233">
        <v>0</v>
      </c>
      <c r="BP481" s="233">
        <v>0</v>
      </c>
      <c r="BQ481" s="233">
        <v>0</v>
      </c>
      <c r="BR481" s="233">
        <v>9795</v>
      </c>
      <c r="BS481" s="233">
        <v>90</v>
      </c>
      <c r="BT481" s="233">
        <v>0</v>
      </c>
      <c r="BU481" s="233">
        <v>0</v>
      </c>
      <c r="BV481" s="233">
        <v>0</v>
      </c>
      <c r="BW481" s="233">
        <v>0</v>
      </c>
      <c r="BX481" s="233">
        <v>70</v>
      </c>
      <c r="BY481" s="233">
        <v>0</v>
      </c>
      <c r="BZ481" s="233">
        <v>0</v>
      </c>
      <c r="CA481" s="233">
        <v>0</v>
      </c>
      <c r="CB481" s="343">
        <v>0</v>
      </c>
      <c r="CC481" s="343">
        <v>0</v>
      </c>
      <c r="CD481" s="346"/>
      <c r="CE481" s="253">
        <v>0</v>
      </c>
      <c r="CF481" s="233">
        <v>0</v>
      </c>
      <c r="CG481" s="233">
        <v>0</v>
      </c>
      <c r="CH481" s="233">
        <v>0</v>
      </c>
      <c r="CI481" s="234">
        <v>0</v>
      </c>
    </row>
    <row r="482" spans="1:87" s="145" customFormat="1" x14ac:dyDescent="0.2">
      <c r="A482" s="337" t="s">
        <v>784</v>
      </c>
      <c r="B482" s="334" t="s">
        <v>2129</v>
      </c>
      <c r="C482" s="232">
        <v>0</v>
      </c>
      <c r="D482" s="233">
        <v>0</v>
      </c>
      <c r="E482" s="233">
        <v>0</v>
      </c>
      <c r="F482" s="233">
        <v>0</v>
      </c>
      <c r="G482" s="233">
        <v>0</v>
      </c>
      <c r="H482" s="233">
        <v>0</v>
      </c>
      <c r="I482" s="233">
        <v>0</v>
      </c>
      <c r="J482" s="233">
        <v>0</v>
      </c>
      <c r="K482" s="233">
        <v>0</v>
      </c>
      <c r="L482" s="233">
        <v>0</v>
      </c>
      <c r="M482" s="233">
        <v>0</v>
      </c>
      <c r="N482" s="233">
        <v>0</v>
      </c>
      <c r="O482" s="233">
        <v>0</v>
      </c>
      <c r="P482" s="233"/>
      <c r="Q482" s="233">
        <v>0</v>
      </c>
      <c r="R482" s="233">
        <v>0</v>
      </c>
      <c r="S482" s="233">
        <v>0</v>
      </c>
      <c r="T482" s="233">
        <v>0</v>
      </c>
      <c r="U482" s="233">
        <v>0</v>
      </c>
      <c r="V482" s="233">
        <v>0</v>
      </c>
      <c r="W482" s="233">
        <v>0</v>
      </c>
      <c r="X482" s="233">
        <v>0</v>
      </c>
      <c r="Y482" s="233">
        <v>0</v>
      </c>
      <c r="Z482" s="233">
        <v>0</v>
      </c>
      <c r="AA482" s="233">
        <v>0</v>
      </c>
      <c r="AB482" s="233">
        <v>0</v>
      </c>
      <c r="AC482" s="233">
        <v>0</v>
      </c>
      <c r="AD482" s="233">
        <v>0</v>
      </c>
      <c r="AE482" s="233">
        <v>0</v>
      </c>
      <c r="AF482" s="233">
        <v>0</v>
      </c>
      <c r="AG482" s="233">
        <v>0</v>
      </c>
      <c r="AH482" s="233">
        <v>0</v>
      </c>
      <c r="AI482" s="233">
        <v>435</v>
      </c>
      <c r="AJ482" s="233">
        <v>0</v>
      </c>
      <c r="AK482" s="233">
        <v>0</v>
      </c>
      <c r="AL482" s="233">
        <v>0</v>
      </c>
      <c r="AM482" s="233">
        <v>0</v>
      </c>
      <c r="AN482" s="233">
        <v>0</v>
      </c>
      <c r="AO482" s="233">
        <v>0</v>
      </c>
      <c r="AP482" s="233">
        <v>0</v>
      </c>
      <c r="AQ482" s="233">
        <v>0</v>
      </c>
      <c r="AR482" s="233">
        <v>0</v>
      </c>
      <c r="AS482" s="233">
        <v>0</v>
      </c>
      <c r="AT482" s="233">
        <v>0</v>
      </c>
      <c r="AU482" s="233">
        <v>0</v>
      </c>
      <c r="AV482" s="233">
        <v>0</v>
      </c>
      <c r="AW482" s="233">
        <v>0</v>
      </c>
      <c r="AX482" s="233">
        <v>0</v>
      </c>
      <c r="AY482" s="233">
        <v>0</v>
      </c>
      <c r="AZ482" s="233">
        <v>0</v>
      </c>
      <c r="BA482" s="233">
        <v>0</v>
      </c>
      <c r="BB482" s="233">
        <v>0</v>
      </c>
      <c r="BC482" s="233">
        <v>0</v>
      </c>
      <c r="BD482" s="233">
        <v>0</v>
      </c>
      <c r="BE482" s="233">
        <v>0</v>
      </c>
      <c r="BF482" s="233">
        <v>0</v>
      </c>
      <c r="BG482" s="233">
        <v>0</v>
      </c>
      <c r="BH482" s="233">
        <v>0</v>
      </c>
      <c r="BI482" s="233">
        <v>0</v>
      </c>
      <c r="BJ482" s="233" t="s">
        <v>1676</v>
      </c>
      <c r="BK482" s="233">
        <v>0</v>
      </c>
      <c r="BL482" s="233">
        <v>0</v>
      </c>
      <c r="BM482" s="233">
        <v>0</v>
      </c>
      <c r="BN482" s="233">
        <v>0</v>
      </c>
      <c r="BO482" s="233">
        <v>0</v>
      </c>
      <c r="BP482" s="233">
        <v>0</v>
      </c>
      <c r="BQ482" s="233">
        <v>0</v>
      </c>
      <c r="BR482" s="233">
        <v>0</v>
      </c>
      <c r="BS482" s="233">
        <v>0</v>
      </c>
      <c r="BT482" s="233">
        <v>0</v>
      </c>
      <c r="BU482" s="233">
        <v>0</v>
      </c>
      <c r="BV482" s="233">
        <v>0</v>
      </c>
      <c r="BW482" s="233">
        <v>0</v>
      </c>
      <c r="BX482" s="233">
        <v>0</v>
      </c>
      <c r="BY482" s="233">
        <v>0</v>
      </c>
      <c r="BZ482" s="233">
        <v>0</v>
      </c>
      <c r="CA482" s="233">
        <v>0</v>
      </c>
      <c r="CB482" s="343">
        <v>0</v>
      </c>
      <c r="CC482" s="343">
        <v>0</v>
      </c>
      <c r="CD482" s="346"/>
      <c r="CE482" s="253">
        <v>0</v>
      </c>
      <c r="CF482" s="233">
        <v>0</v>
      </c>
      <c r="CG482" s="233">
        <v>0</v>
      </c>
      <c r="CH482" s="233">
        <v>0</v>
      </c>
      <c r="CI482" s="234" t="s">
        <v>1676</v>
      </c>
    </row>
    <row r="483" spans="1:87" s="145" customFormat="1" x14ac:dyDescent="0.2">
      <c r="A483" s="337" t="s">
        <v>377</v>
      </c>
      <c r="B483" s="334" t="s">
        <v>2130</v>
      </c>
      <c r="C483" s="232">
        <v>0</v>
      </c>
      <c r="D483" s="233">
        <v>8805</v>
      </c>
      <c r="E483" s="233">
        <v>2150</v>
      </c>
      <c r="F483" s="233">
        <v>5070</v>
      </c>
      <c r="G483" s="233">
        <v>1275</v>
      </c>
      <c r="H483" s="233">
        <v>700</v>
      </c>
      <c r="I483" s="233">
        <v>295</v>
      </c>
      <c r="J483" s="233">
        <v>0</v>
      </c>
      <c r="K483" s="233">
        <v>0</v>
      </c>
      <c r="L483" s="233">
        <v>0</v>
      </c>
      <c r="M483" s="233">
        <v>0</v>
      </c>
      <c r="N483" s="233">
        <v>0</v>
      </c>
      <c r="O483" s="233">
        <v>0</v>
      </c>
      <c r="P483" s="233"/>
      <c r="Q483" s="233">
        <v>0</v>
      </c>
      <c r="R483" s="233">
        <v>0</v>
      </c>
      <c r="S483" s="233">
        <v>0</v>
      </c>
      <c r="T483" s="233" t="s">
        <v>1676</v>
      </c>
      <c r="U483" s="233">
        <v>0</v>
      </c>
      <c r="V483" s="233">
        <v>80</v>
      </c>
      <c r="W483" s="233">
        <v>595</v>
      </c>
      <c r="X483" s="233">
        <v>0</v>
      </c>
      <c r="Y483" s="233">
        <v>0</v>
      </c>
      <c r="Z483" s="233">
        <v>16265</v>
      </c>
      <c r="AA483" s="233">
        <v>5340</v>
      </c>
      <c r="AB483" s="233">
        <v>1155</v>
      </c>
      <c r="AC483" s="233">
        <v>1610</v>
      </c>
      <c r="AD483" s="233">
        <v>0</v>
      </c>
      <c r="AE483" s="233">
        <v>0</v>
      </c>
      <c r="AF483" s="233">
        <v>0</v>
      </c>
      <c r="AG483" s="233">
        <v>0</v>
      </c>
      <c r="AH483" s="233">
        <v>0</v>
      </c>
      <c r="AI483" s="233">
        <v>10</v>
      </c>
      <c r="AJ483" s="233" t="s">
        <v>1676</v>
      </c>
      <c r="AK483" s="233">
        <v>3405</v>
      </c>
      <c r="AL483" s="233">
        <v>0</v>
      </c>
      <c r="AM483" s="233">
        <v>0</v>
      </c>
      <c r="AN483" s="233">
        <v>10225</v>
      </c>
      <c r="AO483" s="233">
        <v>1615</v>
      </c>
      <c r="AP483" s="233">
        <v>1210</v>
      </c>
      <c r="AQ483" s="233">
        <v>0</v>
      </c>
      <c r="AR483" s="233">
        <v>0</v>
      </c>
      <c r="AS483" s="233">
        <v>0</v>
      </c>
      <c r="AT483" s="233">
        <v>0</v>
      </c>
      <c r="AU483" s="233">
        <v>350</v>
      </c>
      <c r="AV483" s="233">
        <v>0</v>
      </c>
      <c r="AW483" s="233" t="s">
        <v>1676</v>
      </c>
      <c r="AX483" s="233">
        <v>0</v>
      </c>
      <c r="AY483" s="233">
        <v>1005</v>
      </c>
      <c r="AZ483" s="233">
        <v>6925</v>
      </c>
      <c r="BA483" s="233">
        <v>0</v>
      </c>
      <c r="BB483" s="233">
        <v>3575</v>
      </c>
      <c r="BC483" s="233">
        <v>0</v>
      </c>
      <c r="BD483" s="233">
        <v>0</v>
      </c>
      <c r="BE483" s="233">
        <v>0</v>
      </c>
      <c r="BF483" s="233">
        <v>0</v>
      </c>
      <c r="BG483" s="233">
        <v>5950</v>
      </c>
      <c r="BH483" s="233">
        <v>7060</v>
      </c>
      <c r="BI483" s="233" t="s">
        <v>1676</v>
      </c>
      <c r="BJ483" s="233">
        <v>0</v>
      </c>
      <c r="BK483" s="233">
        <v>0</v>
      </c>
      <c r="BL483" s="233">
        <v>0</v>
      </c>
      <c r="BM483" s="233">
        <v>0</v>
      </c>
      <c r="BN483" s="233">
        <v>0</v>
      </c>
      <c r="BO483" s="233">
        <v>0</v>
      </c>
      <c r="BP483" s="233">
        <v>0</v>
      </c>
      <c r="BQ483" s="233">
        <v>0</v>
      </c>
      <c r="BR483" s="233">
        <v>35</v>
      </c>
      <c r="BS483" s="233">
        <v>0</v>
      </c>
      <c r="BT483" s="233">
        <v>0</v>
      </c>
      <c r="BU483" s="233">
        <v>0</v>
      </c>
      <c r="BV483" s="233" t="s">
        <v>1676</v>
      </c>
      <c r="BW483" s="233">
        <v>0</v>
      </c>
      <c r="BX483" s="233">
        <v>0</v>
      </c>
      <c r="BY483" s="233">
        <v>0</v>
      </c>
      <c r="BZ483" s="233">
        <v>0</v>
      </c>
      <c r="CA483" s="233">
        <v>0</v>
      </c>
      <c r="CB483" s="343">
        <v>0</v>
      </c>
      <c r="CC483" s="343" t="s">
        <v>1676</v>
      </c>
      <c r="CD483" s="346"/>
      <c r="CE483" s="253">
        <v>0</v>
      </c>
      <c r="CF483" s="233">
        <v>0</v>
      </c>
      <c r="CG483" s="233">
        <v>0</v>
      </c>
      <c r="CH483" s="233">
        <v>2800</v>
      </c>
      <c r="CI483" s="234">
        <v>3325</v>
      </c>
    </row>
    <row r="484" spans="1:87" s="145" customFormat="1" x14ac:dyDescent="0.2">
      <c r="A484" s="337" t="s">
        <v>1543</v>
      </c>
      <c r="B484" s="334" t="s">
        <v>2131</v>
      </c>
      <c r="C484" s="232" t="s">
        <v>1676</v>
      </c>
      <c r="D484" s="233">
        <v>0</v>
      </c>
      <c r="E484" s="233">
        <v>0</v>
      </c>
      <c r="F484" s="233">
        <v>0</v>
      </c>
      <c r="G484" s="233">
        <v>0</v>
      </c>
      <c r="H484" s="233">
        <v>0</v>
      </c>
      <c r="I484" s="233">
        <v>0</v>
      </c>
      <c r="J484" s="233">
        <v>0</v>
      </c>
      <c r="K484" s="233">
        <v>0</v>
      </c>
      <c r="L484" s="233">
        <v>0</v>
      </c>
      <c r="M484" s="233">
        <v>0</v>
      </c>
      <c r="N484" s="233">
        <v>0</v>
      </c>
      <c r="O484" s="233">
        <v>0</v>
      </c>
      <c r="P484" s="233"/>
      <c r="Q484" s="233">
        <v>0</v>
      </c>
      <c r="R484" s="233">
        <v>0</v>
      </c>
      <c r="S484" s="233">
        <v>0</v>
      </c>
      <c r="T484" s="233">
        <v>0</v>
      </c>
      <c r="U484" s="233">
        <v>0</v>
      </c>
      <c r="V484" s="233">
        <v>0</v>
      </c>
      <c r="W484" s="233">
        <v>0</v>
      </c>
      <c r="X484" s="233">
        <v>0</v>
      </c>
      <c r="Y484" s="233">
        <v>0</v>
      </c>
      <c r="Z484" s="233">
        <v>0</v>
      </c>
      <c r="AA484" s="233">
        <v>0</v>
      </c>
      <c r="AB484" s="233">
        <v>0</v>
      </c>
      <c r="AC484" s="233">
        <v>0</v>
      </c>
      <c r="AD484" s="233">
        <v>0</v>
      </c>
      <c r="AE484" s="233">
        <v>0</v>
      </c>
      <c r="AF484" s="233">
        <v>0</v>
      </c>
      <c r="AG484" s="233">
        <v>0</v>
      </c>
      <c r="AH484" s="233">
        <v>0</v>
      </c>
      <c r="AI484" s="233">
        <v>525</v>
      </c>
      <c r="AJ484" s="233">
        <v>0</v>
      </c>
      <c r="AK484" s="233">
        <v>0</v>
      </c>
      <c r="AL484" s="233">
        <v>0</v>
      </c>
      <c r="AM484" s="233">
        <v>0</v>
      </c>
      <c r="AN484" s="233">
        <v>0</v>
      </c>
      <c r="AO484" s="233">
        <v>0</v>
      </c>
      <c r="AP484" s="233">
        <v>0</v>
      </c>
      <c r="AQ484" s="233">
        <v>0</v>
      </c>
      <c r="AR484" s="233">
        <v>0</v>
      </c>
      <c r="AS484" s="233">
        <v>0</v>
      </c>
      <c r="AT484" s="233">
        <v>0</v>
      </c>
      <c r="AU484" s="233">
        <v>0</v>
      </c>
      <c r="AV484" s="233">
        <v>0</v>
      </c>
      <c r="AW484" s="233">
        <v>0</v>
      </c>
      <c r="AX484" s="233">
        <v>0</v>
      </c>
      <c r="AY484" s="233">
        <v>0</v>
      </c>
      <c r="AZ484" s="233">
        <v>0</v>
      </c>
      <c r="BA484" s="233">
        <v>0</v>
      </c>
      <c r="BB484" s="233">
        <v>0</v>
      </c>
      <c r="BC484" s="233">
        <v>0</v>
      </c>
      <c r="BD484" s="233">
        <v>0</v>
      </c>
      <c r="BE484" s="233">
        <v>0</v>
      </c>
      <c r="BF484" s="233">
        <v>0</v>
      </c>
      <c r="BG484" s="233">
        <v>0</v>
      </c>
      <c r="BH484" s="233">
        <v>0</v>
      </c>
      <c r="BI484" s="233">
        <v>0</v>
      </c>
      <c r="BJ484" s="233">
        <v>0</v>
      </c>
      <c r="BK484" s="233">
        <v>0</v>
      </c>
      <c r="BL484" s="233">
        <v>0</v>
      </c>
      <c r="BM484" s="233">
        <v>0</v>
      </c>
      <c r="BN484" s="233">
        <v>0</v>
      </c>
      <c r="BO484" s="233">
        <v>0</v>
      </c>
      <c r="BP484" s="233">
        <v>0</v>
      </c>
      <c r="BQ484" s="233">
        <v>0</v>
      </c>
      <c r="BR484" s="233">
        <v>0</v>
      </c>
      <c r="BS484" s="233">
        <v>0</v>
      </c>
      <c r="BT484" s="233">
        <v>0</v>
      </c>
      <c r="BU484" s="233">
        <v>0</v>
      </c>
      <c r="BV484" s="233">
        <v>0</v>
      </c>
      <c r="BW484" s="233">
        <v>0</v>
      </c>
      <c r="BX484" s="233">
        <v>0</v>
      </c>
      <c r="BY484" s="233">
        <v>0</v>
      </c>
      <c r="BZ484" s="233">
        <v>0</v>
      </c>
      <c r="CA484" s="233">
        <v>0</v>
      </c>
      <c r="CB484" s="343">
        <v>0</v>
      </c>
      <c r="CC484" s="343">
        <v>0</v>
      </c>
      <c r="CD484" s="346"/>
      <c r="CE484" s="253">
        <v>0</v>
      </c>
      <c r="CF484" s="233">
        <v>0</v>
      </c>
      <c r="CG484" s="233">
        <v>0</v>
      </c>
      <c r="CH484" s="233">
        <v>0</v>
      </c>
      <c r="CI484" s="234">
        <v>0</v>
      </c>
    </row>
    <row r="485" spans="1:87" s="145" customFormat="1" x14ac:dyDescent="0.2">
      <c r="A485" s="337" t="s">
        <v>1586</v>
      </c>
      <c r="B485" s="334" t="s">
        <v>2132</v>
      </c>
      <c r="C485" s="232">
        <v>0</v>
      </c>
      <c r="D485" s="233">
        <v>0</v>
      </c>
      <c r="E485" s="233">
        <v>0</v>
      </c>
      <c r="F485" s="233">
        <v>0</v>
      </c>
      <c r="G485" s="233">
        <v>0</v>
      </c>
      <c r="H485" s="233">
        <v>0</v>
      </c>
      <c r="I485" s="233">
        <v>0</v>
      </c>
      <c r="J485" s="233">
        <v>0</v>
      </c>
      <c r="K485" s="233">
        <v>0</v>
      </c>
      <c r="L485" s="233">
        <v>0</v>
      </c>
      <c r="M485" s="233">
        <v>0</v>
      </c>
      <c r="N485" s="233">
        <v>0</v>
      </c>
      <c r="O485" s="233">
        <v>0</v>
      </c>
      <c r="P485" s="233"/>
      <c r="Q485" s="233">
        <v>0</v>
      </c>
      <c r="R485" s="233">
        <v>0</v>
      </c>
      <c r="S485" s="233">
        <v>0</v>
      </c>
      <c r="T485" s="233">
        <v>0</v>
      </c>
      <c r="U485" s="233">
        <v>0</v>
      </c>
      <c r="V485" s="233">
        <v>0</v>
      </c>
      <c r="W485" s="233">
        <v>0</v>
      </c>
      <c r="X485" s="233">
        <v>0</v>
      </c>
      <c r="Y485" s="233">
        <v>0</v>
      </c>
      <c r="Z485" s="233">
        <v>0</v>
      </c>
      <c r="AA485" s="233">
        <v>0</v>
      </c>
      <c r="AB485" s="233">
        <v>0</v>
      </c>
      <c r="AC485" s="233">
        <v>0</v>
      </c>
      <c r="AD485" s="233">
        <v>0</v>
      </c>
      <c r="AE485" s="233">
        <v>0</v>
      </c>
      <c r="AF485" s="233">
        <v>0</v>
      </c>
      <c r="AG485" s="233">
        <v>0</v>
      </c>
      <c r="AH485" s="233">
        <v>0</v>
      </c>
      <c r="AI485" s="233">
        <v>0</v>
      </c>
      <c r="AJ485" s="233">
        <v>0</v>
      </c>
      <c r="AK485" s="233">
        <v>0</v>
      </c>
      <c r="AL485" s="233">
        <v>0</v>
      </c>
      <c r="AM485" s="233">
        <v>0</v>
      </c>
      <c r="AN485" s="233">
        <v>0</v>
      </c>
      <c r="AO485" s="233">
        <v>0</v>
      </c>
      <c r="AP485" s="233">
        <v>0</v>
      </c>
      <c r="AQ485" s="233">
        <v>0</v>
      </c>
      <c r="AR485" s="233">
        <v>0</v>
      </c>
      <c r="AS485" s="233">
        <v>0</v>
      </c>
      <c r="AT485" s="233">
        <v>0</v>
      </c>
      <c r="AU485" s="233">
        <v>0</v>
      </c>
      <c r="AV485" s="233">
        <v>0</v>
      </c>
      <c r="AW485" s="233">
        <v>0</v>
      </c>
      <c r="AX485" s="233">
        <v>0</v>
      </c>
      <c r="AY485" s="233">
        <v>0</v>
      </c>
      <c r="AZ485" s="233">
        <v>0</v>
      </c>
      <c r="BA485" s="233">
        <v>0</v>
      </c>
      <c r="BB485" s="233" t="s">
        <v>1676</v>
      </c>
      <c r="BC485" s="233">
        <v>0</v>
      </c>
      <c r="BD485" s="233">
        <v>0</v>
      </c>
      <c r="BE485" s="233">
        <v>0</v>
      </c>
      <c r="BF485" s="233">
        <v>0</v>
      </c>
      <c r="BG485" s="233">
        <v>0</v>
      </c>
      <c r="BH485" s="233">
        <v>0</v>
      </c>
      <c r="BI485" s="233">
        <v>0</v>
      </c>
      <c r="BJ485" s="233">
        <v>0</v>
      </c>
      <c r="BK485" s="233">
        <v>0</v>
      </c>
      <c r="BL485" s="233">
        <v>0</v>
      </c>
      <c r="BM485" s="233">
        <v>0</v>
      </c>
      <c r="BN485" s="233">
        <v>0</v>
      </c>
      <c r="BO485" s="233">
        <v>0</v>
      </c>
      <c r="BP485" s="233">
        <v>0</v>
      </c>
      <c r="BQ485" s="233">
        <v>0</v>
      </c>
      <c r="BR485" s="233">
        <v>0</v>
      </c>
      <c r="BS485" s="233">
        <v>0</v>
      </c>
      <c r="BT485" s="233">
        <v>0</v>
      </c>
      <c r="BU485" s="233">
        <v>0</v>
      </c>
      <c r="BV485" s="233">
        <v>0</v>
      </c>
      <c r="BW485" s="233">
        <v>0</v>
      </c>
      <c r="BX485" s="233">
        <v>0</v>
      </c>
      <c r="BY485" s="233">
        <v>0</v>
      </c>
      <c r="BZ485" s="233">
        <v>0</v>
      </c>
      <c r="CA485" s="233">
        <v>0</v>
      </c>
      <c r="CB485" s="343">
        <v>0</v>
      </c>
      <c r="CC485" s="343">
        <v>0</v>
      </c>
      <c r="CD485" s="346"/>
      <c r="CE485" s="253">
        <v>0</v>
      </c>
      <c r="CF485" s="233">
        <v>0</v>
      </c>
      <c r="CG485" s="233">
        <v>0</v>
      </c>
      <c r="CH485" s="233">
        <v>245</v>
      </c>
      <c r="CI485" s="234">
        <v>0</v>
      </c>
    </row>
    <row r="486" spans="1:87" s="145" customFormat="1" x14ac:dyDescent="0.2">
      <c r="A486" s="337" t="s">
        <v>232</v>
      </c>
      <c r="B486" s="334" t="s">
        <v>2133</v>
      </c>
      <c r="C486" s="232">
        <v>0</v>
      </c>
      <c r="D486" s="233">
        <v>12530</v>
      </c>
      <c r="E486" s="233">
        <v>2880</v>
      </c>
      <c r="F486" s="233">
        <v>4440</v>
      </c>
      <c r="G486" s="233">
        <v>1610</v>
      </c>
      <c r="H486" s="233">
        <v>4795</v>
      </c>
      <c r="I486" s="233">
        <v>0</v>
      </c>
      <c r="J486" s="233">
        <v>0</v>
      </c>
      <c r="K486" s="233">
        <v>0</v>
      </c>
      <c r="L486" s="233">
        <v>0</v>
      </c>
      <c r="M486" s="233">
        <v>1400</v>
      </c>
      <c r="N486" s="233">
        <v>0</v>
      </c>
      <c r="O486" s="233">
        <v>0</v>
      </c>
      <c r="P486" s="233"/>
      <c r="Q486" s="233">
        <v>0</v>
      </c>
      <c r="R486" s="233">
        <v>0</v>
      </c>
      <c r="S486" s="233">
        <v>0</v>
      </c>
      <c r="T486" s="233">
        <v>0</v>
      </c>
      <c r="U486" s="233">
        <v>0</v>
      </c>
      <c r="V486" s="233">
        <v>9190</v>
      </c>
      <c r="W486" s="233">
        <v>955</v>
      </c>
      <c r="X486" s="233">
        <v>20</v>
      </c>
      <c r="Y486" s="233">
        <v>0</v>
      </c>
      <c r="Z486" s="233">
        <v>11865</v>
      </c>
      <c r="AA486" s="233">
        <v>6930</v>
      </c>
      <c r="AB486" s="233">
        <v>4565</v>
      </c>
      <c r="AC486" s="233">
        <v>85</v>
      </c>
      <c r="AD486" s="233">
        <v>0</v>
      </c>
      <c r="AE486" s="233">
        <v>0</v>
      </c>
      <c r="AF486" s="233">
        <v>0</v>
      </c>
      <c r="AG486" s="233">
        <v>0</v>
      </c>
      <c r="AH486" s="233">
        <v>0</v>
      </c>
      <c r="AI486" s="233">
        <v>0</v>
      </c>
      <c r="AJ486" s="233">
        <v>0</v>
      </c>
      <c r="AK486" s="233">
        <v>2290</v>
      </c>
      <c r="AL486" s="233">
        <v>0</v>
      </c>
      <c r="AM486" s="233">
        <v>0</v>
      </c>
      <c r="AN486" s="233">
        <v>0</v>
      </c>
      <c r="AO486" s="233">
        <v>0</v>
      </c>
      <c r="AP486" s="233">
        <v>1670</v>
      </c>
      <c r="AQ486" s="233">
        <v>0</v>
      </c>
      <c r="AR486" s="233">
        <v>0</v>
      </c>
      <c r="AS486" s="233">
        <v>0</v>
      </c>
      <c r="AT486" s="233">
        <v>0</v>
      </c>
      <c r="AU486" s="233">
        <v>10</v>
      </c>
      <c r="AV486" s="233">
        <v>0</v>
      </c>
      <c r="AW486" s="233" t="s">
        <v>1676</v>
      </c>
      <c r="AX486" s="233">
        <v>0</v>
      </c>
      <c r="AY486" s="233">
        <v>290</v>
      </c>
      <c r="AZ486" s="233">
        <v>7570</v>
      </c>
      <c r="BA486" s="233">
        <v>0</v>
      </c>
      <c r="BB486" s="233">
        <v>735</v>
      </c>
      <c r="BC486" s="233">
        <v>0</v>
      </c>
      <c r="BD486" s="233">
        <v>0</v>
      </c>
      <c r="BE486" s="233">
        <v>0</v>
      </c>
      <c r="BF486" s="233">
        <v>0</v>
      </c>
      <c r="BG486" s="233">
        <v>3090</v>
      </c>
      <c r="BH486" s="233">
        <v>3675</v>
      </c>
      <c r="BI486" s="233">
        <v>585</v>
      </c>
      <c r="BJ486" s="233">
        <v>0</v>
      </c>
      <c r="BK486" s="233">
        <v>0</v>
      </c>
      <c r="BL486" s="233">
        <v>0</v>
      </c>
      <c r="BM486" s="233">
        <v>0</v>
      </c>
      <c r="BN486" s="233">
        <v>0</v>
      </c>
      <c r="BO486" s="233">
        <v>0</v>
      </c>
      <c r="BP486" s="233">
        <v>0</v>
      </c>
      <c r="BQ486" s="233">
        <v>0</v>
      </c>
      <c r="BR486" s="233">
        <v>0</v>
      </c>
      <c r="BS486" s="233" t="s">
        <v>1676</v>
      </c>
      <c r="BT486" s="233">
        <v>0</v>
      </c>
      <c r="BU486" s="233">
        <v>0</v>
      </c>
      <c r="BV486" s="233">
        <v>1085</v>
      </c>
      <c r="BW486" s="233">
        <v>1990</v>
      </c>
      <c r="BX486" s="233">
        <v>0</v>
      </c>
      <c r="BY486" s="233">
        <v>0</v>
      </c>
      <c r="BZ486" s="233">
        <v>0</v>
      </c>
      <c r="CA486" s="233">
        <v>0</v>
      </c>
      <c r="CB486" s="343">
        <v>0</v>
      </c>
      <c r="CC486" s="343">
        <v>0</v>
      </c>
      <c r="CD486" s="346"/>
      <c r="CE486" s="253">
        <v>0</v>
      </c>
      <c r="CF486" s="233">
        <v>0</v>
      </c>
      <c r="CG486" s="233">
        <v>0</v>
      </c>
      <c r="CH486" s="233" t="s">
        <v>1676</v>
      </c>
      <c r="CI486" s="234">
        <v>11175</v>
      </c>
    </row>
    <row r="487" spans="1:87" s="145" customFormat="1" x14ac:dyDescent="0.2">
      <c r="A487" s="337" t="s">
        <v>225</v>
      </c>
      <c r="B487" s="334" t="s">
        <v>2134</v>
      </c>
      <c r="C487" s="232">
        <v>0</v>
      </c>
      <c r="D487" s="233">
        <v>11890</v>
      </c>
      <c r="E487" s="233">
        <v>5260</v>
      </c>
      <c r="F487" s="233">
        <v>6995</v>
      </c>
      <c r="G487" s="233">
        <v>1260</v>
      </c>
      <c r="H487" s="233">
        <v>2145</v>
      </c>
      <c r="I487" s="233">
        <v>1995</v>
      </c>
      <c r="J487" s="233">
        <v>0</v>
      </c>
      <c r="K487" s="233">
        <v>0</v>
      </c>
      <c r="L487" s="233">
        <v>0</v>
      </c>
      <c r="M487" s="233">
        <v>0</v>
      </c>
      <c r="N487" s="233">
        <v>0</v>
      </c>
      <c r="O487" s="233">
        <v>0</v>
      </c>
      <c r="P487" s="233"/>
      <c r="Q487" s="233">
        <v>0</v>
      </c>
      <c r="R487" s="233">
        <v>0</v>
      </c>
      <c r="S487" s="233">
        <v>0</v>
      </c>
      <c r="T487" s="233" t="s">
        <v>1676</v>
      </c>
      <c r="U487" s="233">
        <v>0</v>
      </c>
      <c r="V487" s="233">
        <v>5435</v>
      </c>
      <c r="W487" s="233">
        <v>670</v>
      </c>
      <c r="X487" s="233">
        <v>0</v>
      </c>
      <c r="Y487" s="233">
        <v>0</v>
      </c>
      <c r="Z487" s="233">
        <v>15435</v>
      </c>
      <c r="AA487" s="233">
        <v>18920</v>
      </c>
      <c r="AB487" s="233">
        <v>11975</v>
      </c>
      <c r="AC487" s="233">
        <v>4365</v>
      </c>
      <c r="AD487" s="233">
        <v>0</v>
      </c>
      <c r="AE487" s="233">
        <v>0</v>
      </c>
      <c r="AF487" s="233">
        <v>0</v>
      </c>
      <c r="AG487" s="233">
        <v>0</v>
      </c>
      <c r="AH487" s="233">
        <v>0</v>
      </c>
      <c r="AI487" s="233">
        <v>0</v>
      </c>
      <c r="AJ487" s="233">
        <v>0</v>
      </c>
      <c r="AK487" s="233">
        <v>3355</v>
      </c>
      <c r="AL487" s="233">
        <v>0</v>
      </c>
      <c r="AM487" s="233">
        <v>0</v>
      </c>
      <c r="AN487" s="233">
        <v>245</v>
      </c>
      <c r="AO487" s="233">
        <v>725</v>
      </c>
      <c r="AP487" s="233">
        <v>4370</v>
      </c>
      <c r="AQ487" s="233">
        <v>0</v>
      </c>
      <c r="AR487" s="233">
        <v>0</v>
      </c>
      <c r="AS487" s="233">
        <v>0</v>
      </c>
      <c r="AT487" s="233">
        <v>35</v>
      </c>
      <c r="AU487" s="233">
        <v>55</v>
      </c>
      <c r="AV487" s="233">
        <v>0</v>
      </c>
      <c r="AW487" s="233">
        <v>60</v>
      </c>
      <c r="AX487" s="233">
        <v>0</v>
      </c>
      <c r="AY487" s="233">
        <v>795</v>
      </c>
      <c r="AZ487" s="233">
        <v>12465</v>
      </c>
      <c r="BA487" s="233">
        <v>0</v>
      </c>
      <c r="BB487" s="233">
        <v>10030</v>
      </c>
      <c r="BC487" s="233">
        <v>0</v>
      </c>
      <c r="BD487" s="233">
        <v>0</v>
      </c>
      <c r="BE487" s="233">
        <v>0</v>
      </c>
      <c r="BF487" s="233">
        <v>0</v>
      </c>
      <c r="BG487" s="233">
        <v>4860</v>
      </c>
      <c r="BH487" s="233">
        <v>2575</v>
      </c>
      <c r="BI487" s="233">
        <v>2860</v>
      </c>
      <c r="BJ487" s="233">
        <v>0</v>
      </c>
      <c r="BK487" s="233">
        <v>0</v>
      </c>
      <c r="BL487" s="233">
        <v>0</v>
      </c>
      <c r="BM487" s="233">
        <v>0</v>
      </c>
      <c r="BN487" s="233">
        <v>0</v>
      </c>
      <c r="BO487" s="233">
        <v>0</v>
      </c>
      <c r="BP487" s="233">
        <v>0</v>
      </c>
      <c r="BQ487" s="233">
        <v>0</v>
      </c>
      <c r="BR487" s="233" t="s">
        <v>1676</v>
      </c>
      <c r="BS487" s="233">
        <v>0</v>
      </c>
      <c r="BT487" s="233">
        <v>0</v>
      </c>
      <c r="BU487" s="233">
        <v>0</v>
      </c>
      <c r="BV487" s="233">
        <v>0</v>
      </c>
      <c r="BW487" s="233">
        <v>0</v>
      </c>
      <c r="BX487" s="233">
        <v>0</v>
      </c>
      <c r="BY487" s="233">
        <v>70</v>
      </c>
      <c r="BZ487" s="233">
        <v>0</v>
      </c>
      <c r="CA487" s="233">
        <v>0</v>
      </c>
      <c r="CB487" s="343">
        <v>0</v>
      </c>
      <c r="CC487" s="343">
        <v>0</v>
      </c>
      <c r="CD487" s="346"/>
      <c r="CE487" s="253">
        <v>0</v>
      </c>
      <c r="CF487" s="233">
        <v>0</v>
      </c>
      <c r="CG487" s="233">
        <v>0</v>
      </c>
      <c r="CH487" s="233">
        <v>0</v>
      </c>
      <c r="CI487" s="234">
        <v>0</v>
      </c>
    </row>
    <row r="488" spans="1:87" s="145" customFormat="1" x14ac:dyDescent="0.2">
      <c r="A488" s="337" t="s">
        <v>1552</v>
      </c>
      <c r="B488" s="334" t="s">
        <v>2135</v>
      </c>
      <c r="C488" s="232">
        <v>0</v>
      </c>
      <c r="D488" s="233">
        <v>0</v>
      </c>
      <c r="E488" s="233">
        <v>0</v>
      </c>
      <c r="F488" s="233">
        <v>0</v>
      </c>
      <c r="G488" s="233">
        <v>0</v>
      </c>
      <c r="H488" s="233">
        <v>0</v>
      </c>
      <c r="I488" s="233">
        <v>0</v>
      </c>
      <c r="J488" s="233">
        <v>0</v>
      </c>
      <c r="K488" s="233">
        <v>0</v>
      </c>
      <c r="L488" s="233">
        <v>0</v>
      </c>
      <c r="M488" s="233">
        <v>0</v>
      </c>
      <c r="N488" s="233">
        <v>0</v>
      </c>
      <c r="O488" s="233">
        <v>0</v>
      </c>
      <c r="P488" s="233"/>
      <c r="Q488" s="233">
        <v>0</v>
      </c>
      <c r="R488" s="233">
        <v>0</v>
      </c>
      <c r="S488" s="233">
        <v>0</v>
      </c>
      <c r="T488" s="233">
        <v>0</v>
      </c>
      <c r="U488" s="233">
        <v>0</v>
      </c>
      <c r="V488" s="233">
        <v>0</v>
      </c>
      <c r="W488" s="233">
        <v>0</v>
      </c>
      <c r="X488" s="233">
        <v>0</v>
      </c>
      <c r="Y488" s="233">
        <v>0</v>
      </c>
      <c r="Z488" s="233">
        <v>0</v>
      </c>
      <c r="AA488" s="233">
        <v>0</v>
      </c>
      <c r="AB488" s="233">
        <v>0</v>
      </c>
      <c r="AC488" s="233">
        <v>0</v>
      </c>
      <c r="AD488" s="233">
        <v>0</v>
      </c>
      <c r="AE488" s="233">
        <v>0</v>
      </c>
      <c r="AF488" s="233">
        <v>0</v>
      </c>
      <c r="AG488" s="233">
        <v>0</v>
      </c>
      <c r="AH488" s="233">
        <v>0</v>
      </c>
      <c r="AI488" s="233">
        <v>0</v>
      </c>
      <c r="AJ488" s="233">
        <v>0</v>
      </c>
      <c r="AK488" s="233">
        <v>0</v>
      </c>
      <c r="AL488" s="233">
        <v>0</v>
      </c>
      <c r="AM488" s="233">
        <v>0</v>
      </c>
      <c r="AN488" s="233">
        <v>0</v>
      </c>
      <c r="AO488" s="233">
        <v>1360</v>
      </c>
      <c r="AP488" s="233">
        <v>0</v>
      </c>
      <c r="AQ488" s="233">
        <v>0</v>
      </c>
      <c r="AR488" s="233">
        <v>0</v>
      </c>
      <c r="AS488" s="233">
        <v>0</v>
      </c>
      <c r="AT488" s="233">
        <v>0</v>
      </c>
      <c r="AU488" s="233">
        <v>0</v>
      </c>
      <c r="AV488" s="233">
        <v>0</v>
      </c>
      <c r="AW488" s="233">
        <v>0</v>
      </c>
      <c r="AX488" s="233">
        <v>0</v>
      </c>
      <c r="AY488" s="233">
        <v>0</v>
      </c>
      <c r="AZ488" s="233">
        <v>0</v>
      </c>
      <c r="BA488" s="233">
        <v>0</v>
      </c>
      <c r="BB488" s="233">
        <v>0</v>
      </c>
      <c r="BC488" s="233">
        <v>0</v>
      </c>
      <c r="BD488" s="233">
        <v>0</v>
      </c>
      <c r="BE488" s="233">
        <v>0</v>
      </c>
      <c r="BF488" s="233">
        <v>0</v>
      </c>
      <c r="BG488" s="233">
        <v>0</v>
      </c>
      <c r="BH488" s="233">
        <v>0</v>
      </c>
      <c r="BI488" s="233">
        <v>0</v>
      </c>
      <c r="BJ488" s="233">
        <v>0</v>
      </c>
      <c r="BK488" s="233">
        <v>0</v>
      </c>
      <c r="BL488" s="233">
        <v>0</v>
      </c>
      <c r="BM488" s="233">
        <v>0</v>
      </c>
      <c r="BN488" s="233">
        <v>0</v>
      </c>
      <c r="BO488" s="233">
        <v>0</v>
      </c>
      <c r="BP488" s="233">
        <v>0</v>
      </c>
      <c r="BQ488" s="233">
        <v>0</v>
      </c>
      <c r="BR488" s="233">
        <v>0</v>
      </c>
      <c r="BS488" s="233">
        <v>0</v>
      </c>
      <c r="BT488" s="233">
        <v>0</v>
      </c>
      <c r="BU488" s="233">
        <v>0</v>
      </c>
      <c r="BV488" s="233">
        <v>0</v>
      </c>
      <c r="BW488" s="233">
        <v>0</v>
      </c>
      <c r="BX488" s="233">
        <v>0</v>
      </c>
      <c r="BY488" s="233">
        <v>0</v>
      </c>
      <c r="BZ488" s="233">
        <v>0</v>
      </c>
      <c r="CA488" s="233">
        <v>0</v>
      </c>
      <c r="CB488" s="343">
        <v>0</v>
      </c>
      <c r="CC488" s="343">
        <v>0</v>
      </c>
      <c r="CD488" s="346"/>
      <c r="CE488" s="253">
        <v>0</v>
      </c>
      <c r="CF488" s="233">
        <v>0</v>
      </c>
      <c r="CG488" s="233">
        <v>0</v>
      </c>
      <c r="CH488" s="233">
        <v>0</v>
      </c>
      <c r="CI488" s="234">
        <v>0</v>
      </c>
    </row>
    <row r="489" spans="1:87" s="145" customFormat="1" x14ac:dyDescent="0.2">
      <c r="A489" s="337" t="s">
        <v>1390</v>
      </c>
      <c r="B489" s="334" t="s">
        <v>2136</v>
      </c>
      <c r="C489" s="232">
        <v>0</v>
      </c>
      <c r="D489" s="233">
        <v>0</v>
      </c>
      <c r="E489" s="233">
        <v>0</v>
      </c>
      <c r="F489" s="233">
        <v>0</v>
      </c>
      <c r="G489" s="233">
        <v>0</v>
      </c>
      <c r="H489" s="233">
        <v>0</v>
      </c>
      <c r="I489" s="233">
        <v>0</v>
      </c>
      <c r="J489" s="233">
        <v>0</v>
      </c>
      <c r="K489" s="233">
        <v>0</v>
      </c>
      <c r="L489" s="233">
        <v>0</v>
      </c>
      <c r="M489" s="233">
        <v>0</v>
      </c>
      <c r="N489" s="233">
        <v>0</v>
      </c>
      <c r="O489" s="233">
        <v>0</v>
      </c>
      <c r="P489" s="233"/>
      <c r="Q489" s="233">
        <v>0</v>
      </c>
      <c r="R489" s="233">
        <v>0</v>
      </c>
      <c r="S489" s="233">
        <v>0</v>
      </c>
      <c r="T489" s="233">
        <v>0</v>
      </c>
      <c r="U489" s="233">
        <v>0</v>
      </c>
      <c r="V489" s="233">
        <v>0</v>
      </c>
      <c r="W489" s="233">
        <v>0</v>
      </c>
      <c r="X489" s="233">
        <v>0</v>
      </c>
      <c r="Y489" s="233">
        <v>0</v>
      </c>
      <c r="Z489" s="233">
        <v>0</v>
      </c>
      <c r="AA489" s="233">
        <v>0</v>
      </c>
      <c r="AB489" s="233">
        <v>0</v>
      </c>
      <c r="AC489" s="233">
        <v>0</v>
      </c>
      <c r="AD489" s="233">
        <v>0</v>
      </c>
      <c r="AE489" s="233">
        <v>0</v>
      </c>
      <c r="AF489" s="233">
        <v>0</v>
      </c>
      <c r="AG489" s="233">
        <v>0</v>
      </c>
      <c r="AH489" s="233">
        <v>0</v>
      </c>
      <c r="AI489" s="233">
        <v>0</v>
      </c>
      <c r="AJ489" s="233">
        <v>0</v>
      </c>
      <c r="AK489" s="233">
        <v>0</v>
      </c>
      <c r="AL489" s="233">
        <v>0</v>
      </c>
      <c r="AM489" s="233">
        <v>0</v>
      </c>
      <c r="AN489" s="233">
        <v>0</v>
      </c>
      <c r="AO489" s="233">
        <v>295</v>
      </c>
      <c r="AP489" s="233">
        <v>0</v>
      </c>
      <c r="AQ489" s="233">
        <v>0</v>
      </c>
      <c r="AR489" s="233">
        <v>0</v>
      </c>
      <c r="AS489" s="233">
        <v>0</v>
      </c>
      <c r="AT489" s="233">
        <v>0</v>
      </c>
      <c r="AU489" s="233">
        <v>0</v>
      </c>
      <c r="AV489" s="233">
        <v>0</v>
      </c>
      <c r="AW489" s="233">
        <v>0</v>
      </c>
      <c r="AX489" s="233">
        <v>0</v>
      </c>
      <c r="AY489" s="233">
        <v>0</v>
      </c>
      <c r="AZ489" s="233">
        <v>0</v>
      </c>
      <c r="BA489" s="233">
        <v>0</v>
      </c>
      <c r="BB489" s="233">
        <v>0</v>
      </c>
      <c r="BC489" s="233">
        <v>0</v>
      </c>
      <c r="BD489" s="233">
        <v>0</v>
      </c>
      <c r="BE489" s="233">
        <v>0</v>
      </c>
      <c r="BF489" s="233">
        <v>0</v>
      </c>
      <c r="BG489" s="233">
        <v>0</v>
      </c>
      <c r="BH489" s="233">
        <v>0</v>
      </c>
      <c r="BI489" s="233">
        <v>0</v>
      </c>
      <c r="BJ489" s="233">
        <v>0</v>
      </c>
      <c r="BK489" s="233">
        <v>0</v>
      </c>
      <c r="BL489" s="233">
        <v>0</v>
      </c>
      <c r="BM489" s="233">
        <v>0</v>
      </c>
      <c r="BN489" s="233">
        <v>0</v>
      </c>
      <c r="BO489" s="233">
        <v>0</v>
      </c>
      <c r="BP489" s="233">
        <v>0</v>
      </c>
      <c r="BQ489" s="233">
        <v>0</v>
      </c>
      <c r="BR489" s="233">
        <v>0</v>
      </c>
      <c r="BS489" s="233">
        <v>0</v>
      </c>
      <c r="BT489" s="233">
        <v>0</v>
      </c>
      <c r="BU489" s="233">
        <v>0</v>
      </c>
      <c r="BV489" s="233">
        <v>0</v>
      </c>
      <c r="BW489" s="233">
        <v>0</v>
      </c>
      <c r="BX489" s="233">
        <v>0</v>
      </c>
      <c r="BY489" s="233">
        <v>0</v>
      </c>
      <c r="BZ489" s="233">
        <v>0</v>
      </c>
      <c r="CA489" s="233">
        <v>0</v>
      </c>
      <c r="CB489" s="343">
        <v>0</v>
      </c>
      <c r="CC489" s="343">
        <v>0</v>
      </c>
      <c r="CD489" s="346"/>
      <c r="CE489" s="253">
        <v>0</v>
      </c>
      <c r="CF489" s="233">
        <v>0</v>
      </c>
      <c r="CG489" s="233">
        <v>0</v>
      </c>
      <c r="CH489" s="233">
        <v>0</v>
      </c>
      <c r="CI489" s="234">
        <v>0</v>
      </c>
    </row>
    <row r="490" spans="1:87" s="145" customFormat="1" x14ac:dyDescent="0.2">
      <c r="A490" s="337" t="s">
        <v>350</v>
      </c>
      <c r="B490" s="334" t="s">
        <v>2137</v>
      </c>
      <c r="C490" s="232">
        <v>0</v>
      </c>
      <c r="D490" s="233">
        <v>710</v>
      </c>
      <c r="E490" s="233">
        <v>255</v>
      </c>
      <c r="F490" s="233">
        <v>1760</v>
      </c>
      <c r="G490" s="233">
        <v>50</v>
      </c>
      <c r="H490" s="233">
        <v>605</v>
      </c>
      <c r="I490" s="233">
        <v>0</v>
      </c>
      <c r="J490" s="233">
        <v>0</v>
      </c>
      <c r="K490" s="233">
        <v>0</v>
      </c>
      <c r="L490" s="233">
        <v>0</v>
      </c>
      <c r="M490" s="233">
        <v>0</v>
      </c>
      <c r="N490" s="233">
        <v>0</v>
      </c>
      <c r="O490" s="233">
        <v>0</v>
      </c>
      <c r="P490" s="233"/>
      <c r="Q490" s="233">
        <v>0</v>
      </c>
      <c r="R490" s="233">
        <v>45</v>
      </c>
      <c r="S490" s="233">
        <v>35</v>
      </c>
      <c r="T490" s="233">
        <v>0</v>
      </c>
      <c r="U490" s="233">
        <v>0</v>
      </c>
      <c r="V490" s="233">
        <v>0</v>
      </c>
      <c r="W490" s="233">
        <v>335</v>
      </c>
      <c r="X490" s="233">
        <v>0</v>
      </c>
      <c r="Y490" s="233">
        <v>0</v>
      </c>
      <c r="Z490" s="233">
        <v>0</v>
      </c>
      <c r="AA490" s="233">
        <v>275</v>
      </c>
      <c r="AB490" s="233">
        <v>0</v>
      </c>
      <c r="AC490" s="233">
        <v>0</v>
      </c>
      <c r="AD490" s="233">
        <v>0</v>
      </c>
      <c r="AE490" s="233">
        <v>0</v>
      </c>
      <c r="AF490" s="233">
        <v>0</v>
      </c>
      <c r="AG490" s="233">
        <v>0</v>
      </c>
      <c r="AH490" s="233">
        <v>0</v>
      </c>
      <c r="AI490" s="233">
        <v>0</v>
      </c>
      <c r="AJ490" s="233">
        <v>0</v>
      </c>
      <c r="AK490" s="233">
        <v>0</v>
      </c>
      <c r="AL490" s="233">
        <v>0</v>
      </c>
      <c r="AM490" s="233">
        <v>0</v>
      </c>
      <c r="AN490" s="233">
        <v>0</v>
      </c>
      <c r="AO490" s="233">
        <v>0</v>
      </c>
      <c r="AP490" s="233">
        <v>0</v>
      </c>
      <c r="AQ490" s="233">
        <v>0</v>
      </c>
      <c r="AR490" s="233">
        <v>0</v>
      </c>
      <c r="AS490" s="233">
        <v>0</v>
      </c>
      <c r="AT490" s="233">
        <v>0</v>
      </c>
      <c r="AU490" s="233">
        <v>0</v>
      </c>
      <c r="AV490" s="233">
        <v>0</v>
      </c>
      <c r="AW490" s="233">
        <v>0</v>
      </c>
      <c r="AX490" s="233">
        <v>0</v>
      </c>
      <c r="AY490" s="233">
        <v>0</v>
      </c>
      <c r="AZ490" s="233">
        <v>0</v>
      </c>
      <c r="BA490" s="233">
        <v>0</v>
      </c>
      <c r="BB490" s="233">
        <v>0</v>
      </c>
      <c r="BC490" s="233">
        <v>0</v>
      </c>
      <c r="BD490" s="233">
        <v>0</v>
      </c>
      <c r="BE490" s="233">
        <v>0</v>
      </c>
      <c r="BF490" s="233">
        <v>0</v>
      </c>
      <c r="BG490" s="233">
        <v>0</v>
      </c>
      <c r="BH490" s="233">
        <v>860</v>
      </c>
      <c r="BI490" s="233">
        <v>0</v>
      </c>
      <c r="BJ490" s="233">
        <v>0</v>
      </c>
      <c r="BK490" s="233">
        <v>0</v>
      </c>
      <c r="BL490" s="233">
        <v>0</v>
      </c>
      <c r="BM490" s="233">
        <v>0</v>
      </c>
      <c r="BN490" s="233">
        <v>0</v>
      </c>
      <c r="BO490" s="233">
        <v>0</v>
      </c>
      <c r="BP490" s="233">
        <v>0</v>
      </c>
      <c r="BQ490" s="233">
        <v>0</v>
      </c>
      <c r="BR490" s="233">
        <v>0</v>
      </c>
      <c r="BS490" s="233">
        <v>0</v>
      </c>
      <c r="BT490" s="233">
        <v>0</v>
      </c>
      <c r="BU490" s="233">
        <v>0</v>
      </c>
      <c r="BV490" s="233">
        <v>0</v>
      </c>
      <c r="BW490" s="233">
        <v>0</v>
      </c>
      <c r="BX490" s="233">
        <v>0</v>
      </c>
      <c r="BY490" s="233">
        <v>0</v>
      </c>
      <c r="BZ490" s="233">
        <v>0</v>
      </c>
      <c r="CA490" s="233">
        <v>0</v>
      </c>
      <c r="CB490" s="343">
        <v>0</v>
      </c>
      <c r="CC490" s="343">
        <v>0</v>
      </c>
      <c r="CD490" s="346"/>
      <c r="CE490" s="253">
        <v>0</v>
      </c>
      <c r="CF490" s="233">
        <v>0</v>
      </c>
      <c r="CG490" s="233">
        <v>0</v>
      </c>
      <c r="CH490" s="233">
        <v>0</v>
      </c>
      <c r="CI490" s="234">
        <v>0</v>
      </c>
    </row>
    <row r="491" spans="1:87" s="145" customFormat="1" x14ac:dyDescent="0.2">
      <c r="A491" s="337" t="s">
        <v>416</v>
      </c>
      <c r="B491" s="334" t="s">
        <v>2138</v>
      </c>
      <c r="C491" s="232">
        <v>0</v>
      </c>
      <c r="D491" s="233">
        <v>11885</v>
      </c>
      <c r="E491" s="233">
        <v>2105</v>
      </c>
      <c r="F491" s="233">
        <v>4705</v>
      </c>
      <c r="G491" s="233">
        <v>1565</v>
      </c>
      <c r="H491" s="233">
        <v>2605</v>
      </c>
      <c r="I491" s="233">
        <v>235</v>
      </c>
      <c r="J491" s="233">
        <v>0</v>
      </c>
      <c r="K491" s="233">
        <v>0</v>
      </c>
      <c r="L491" s="233">
        <v>0</v>
      </c>
      <c r="M491" s="233">
        <v>0</v>
      </c>
      <c r="N491" s="233">
        <v>0</v>
      </c>
      <c r="O491" s="233">
        <v>0</v>
      </c>
      <c r="P491" s="233"/>
      <c r="Q491" s="233">
        <v>0</v>
      </c>
      <c r="R491" s="233">
        <v>0</v>
      </c>
      <c r="S491" s="233">
        <v>1695</v>
      </c>
      <c r="T491" s="233">
        <v>0</v>
      </c>
      <c r="U491" s="233">
        <v>0</v>
      </c>
      <c r="V491" s="233">
        <v>1125</v>
      </c>
      <c r="W491" s="233">
        <v>845</v>
      </c>
      <c r="X491" s="233">
        <v>0</v>
      </c>
      <c r="Y491" s="233">
        <v>0</v>
      </c>
      <c r="Z491" s="233">
        <v>11695</v>
      </c>
      <c r="AA491" s="233">
        <v>7350</v>
      </c>
      <c r="AB491" s="233">
        <v>5185</v>
      </c>
      <c r="AC491" s="233">
        <v>0</v>
      </c>
      <c r="AD491" s="233">
        <v>0</v>
      </c>
      <c r="AE491" s="233">
        <v>0</v>
      </c>
      <c r="AF491" s="233">
        <v>0</v>
      </c>
      <c r="AG491" s="233">
        <v>0</v>
      </c>
      <c r="AH491" s="233">
        <v>0</v>
      </c>
      <c r="AI491" s="233">
        <v>0</v>
      </c>
      <c r="AJ491" s="233" t="s">
        <v>1676</v>
      </c>
      <c r="AK491" s="233">
        <v>2465</v>
      </c>
      <c r="AL491" s="233">
        <v>0</v>
      </c>
      <c r="AM491" s="233">
        <v>0</v>
      </c>
      <c r="AN491" s="233">
        <v>0</v>
      </c>
      <c r="AO491" s="233">
        <v>2270</v>
      </c>
      <c r="AP491" s="233">
        <v>2810</v>
      </c>
      <c r="AQ491" s="233">
        <v>0</v>
      </c>
      <c r="AR491" s="233">
        <v>0</v>
      </c>
      <c r="AS491" s="233">
        <v>0</v>
      </c>
      <c r="AT491" s="233">
        <v>4040</v>
      </c>
      <c r="AU491" s="233">
        <v>1465</v>
      </c>
      <c r="AV491" s="233">
        <v>0</v>
      </c>
      <c r="AW491" s="233">
        <v>55</v>
      </c>
      <c r="AX491" s="233">
        <v>0</v>
      </c>
      <c r="AY491" s="233">
        <v>3155</v>
      </c>
      <c r="AZ491" s="233">
        <v>6255</v>
      </c>
      <c r="BA491" s="233">
        <v>0</v>
      </c>
      <c r="BB491" s="233">
        <v>10215</v>
      </c>
      <c r="BC491" s="233">
        <v>0</v>
      </c>
      <c r="BD491" s="233">
        <v>0</v>
      </c>
      <c r="BE491" s="233">
        <v>0</v>
      </c>
      <c r="BF491" s="233">
        <v>0</v>
      </c>
      <c r="BG491" s="233">
        <v>2080</v>
      </c>
      <c r="BH491" s="233">
        <v>2255</v>
      </c>
      <c r="BI491" s="233">
        <v>830</v>
      </c>
      <c r="BJ491" s="233">
        <v>0</v>
      </c>
      <c r="BK491" s="233">
        <v>0</v>
      </c>
      <c r="BL491" s="233">
        <v>0</v>
      </c>
      <c r="BM491" s="233">
        <v>0</v>
      </c>
      <c r="BN491" s="233">
        <v>0</v>
      </c>
      <c r="BO491" s="233">
        <v>0</v>
      </c>
      <c r="BP491" s="233">
        <v>0</v>
      </c>
      <c r="BQ491" s="233">
        <v>0</v>
      </c>
      <c r="BR491" s="233">
        <v>0</v>
      </c>
      <c r="BS491" s="233">
        <v>180</v>
      </c>
      <c r="BT491" s="233">
        <v>0</v>
      </c>
      <c r="BU491" s="233">
        <v>0</v>
      </c>
      <c r="BV491" s="233">
        <v>0</v>
      </c>
      <c r="BW491" s="233">
        <v>1770</v>
      </c>
      <c r="BX491" s="233">
        <v>0</v>
      </c>
      <c r="BY491" s="233">
        <v>0</v>
      </c>
      <c r="BZ491" s="233">
        <v>0</v>
      </c>
      <c r="CA491" s="233">
        <v>0</v>
      </c>
      <c r="CB491" s="343">
        <v>0</v>
      </c>
      <c r="CC491" s="343">
        <v>825</v>
      </c>
      <c r="CD491" s="346"/>
      <c r="CE491" s="253">
        <v>0</v>
      </c>
      <c r="CF491" s="233">
        <v>0</v>
      </c>
      <c r="CG491" s="233">
        <v>0</v>
      </c>
      <c r="CH491" s="233">
        <v>200</v>
      </c>
      <c r="CI491" s="234" t="s">
        <v>1676</v>
      </c>
    </row>
    <row r="492" spans="1:87" s="145" customFormat="1" x14ac:dyDescent="0.2">
      <c r="A492" s="337" t="s">
        <v>1544</v>
      </c>
      <c r="B492" s="334" t="s">
        <v>2139</v>
      </c>
      <c r="C492" s="232">
        <v>0</v>
      </c>
      <c r="D492" s="233">
        <v>10</v>
      </c>
      <c r="E492" s="233">
        <v>160</v>
      </c>
      <c r="F492" s="233">
        <v>130</v>
      </c>
      <c r="G492" s="233">
        <v>0</v>
      </c>
      <c r="H492" s="233">
        <v>85</v>
      </c>
      <c r="I492" s="233">
        <v>0</v>
      </c>
      <c r="J492" s="233">
        <v>0</v>
      </c>
      <c r="K492" s="233">
        <v>0</v>
      </c>
      <c r="L492" s="233">
        <v>0</v>
      </c>
      <c r="M492" s="233">
        <v>0</v>
      </c>
      <c r="N492" s="233">
        <v>0</v>
      </c>
      <c r="O492" s="233">
        <v>0</v>
      </c>
      <c r="P492" s="233"/>
      <c r="Q492" s="233">
        <v>0</v>
      </c>
      <c r="R492" s="233">
        <v>0</v>
      </c>
      <c r="S492" s="233">
        <v>0</v>
      </c>
      <c r="T492" s="233">
        <v>0</v>
      </c>
      <c r="U492" s="233">
        <v>0</v>
      </c>
      <c r="V492" s="233">
        <v>0</v>
      </c>
      <c r="W492" s="233">
        <v>25</v>
      </c>
      <c r="X492" s="233">
        <v>0</v>
      </c>
      <c r="Y492" s="233">
        <v>0</v>
      </c>
      <c r="Z492" s="233">
        <v>0</v>
      </c>
      <c r="AA492" s="233">
        <v>195</v>
      </c>
      <c r="AB492" s="233">
        <v>0</v>
      </c>
      <c r="AC492" s="233">
        <v>0</v>
      </c>
      <c r="AD492" s="233">
        <v>0</v>
      </c>
      <c r="AE492" s="233">
        <v>0</v>
      </c>
      <c r="AF492" s="233">
        <v>0</v>
      </c>
      <c r="AG492" s="233">
        <v>0</v>
      </c>
      <c r="AH492" s="233">
        <v>0</v>
      </c>
      <c r="AI492" s="233">
        <v>0</v>
      </c>
      <c r="AJ492" s="233">
        <v>0</v>
      </c>
      <c r="AK492" s="233">
        <v>0</v>
      </c>
      <c r="AL492" s="233">
        <v>0</v>
      </c>
      <c r="AM492" s="233">
        <v>0</v>
      </c>
      <c r="AN492" s="233">
        <v>0</v>
      </c>
      <c r="AO492" s="233">
        <v>0</v>
      </c>
      <c r="AP492" s="233">
        <v>0</v>
      </c>
      <c r="AQ492" s="233">
        <v>0</v>
      </c>
      <c r="AR492" s="233">
        <v>0</v>
      </c>
      <c r="AS492" s="233">
        <v>0</v>
      </c>
      <c r="AT492" s="233">
        <v>0</v>
      </c>
      <c r="AU492" s="233">
        <v>0</v>
      </c>
      <c r="AV492" s="233">
        <v>0</v>
      </c>
      <c r="AW492" s="233">
        <v>0</v>
      </c>
      <c r="AX492" s="233">
        <v>0</v>
      </c>
      <c r="AY492" s="233">
        <v>0</v>
      </c>
      <c r="AZ492" s="233">
        <v>0</v>
      </c>
      <c r="BA492" s="233">
        <v>0</v>
      </c>
      <c r="BB492" s="233">
        <v>0</v>
      </c>
      <c r="BC492" s="233">
        <v>0</v>
      </c>
      <c r="BD492" s="233">
        <v>0</v>
      </c>
      <c r="BE492" s="233">
        <v>0</v>
      </c>
      <c r="BF492" s="233">
        <v>0</v>
      </c>
      <c r="BG492" s="233">
        <v>0</v>
      </c>
      <c r="BH492" s="233">
        <v>10</v>
      </c>
      <c r="BI492" s="233">
        <v>0</v>
      </c>
      <c r="BJ492" s="233">
        <v>0</v>
      </c>
      <c r="BK492" s="233">
        <v>0</v>
      </c>
      <c r="BL492" s="233">
        <v>0</v>
      </c>
      <c r="BM492" s="233">
        <v>0</v>
      </c>
      <c r="BN492" s="233">
        <v>0</v>
      </c>
      <c r="BO492" s="233">
        <v>0</v>
      </c>
      <c r="BP492" s="233">
        <v>0</v>
      </c>
      <c r="BQ492" s="233">
        <v>0</v>
      </c>
      <c r="BR492" s="233">
        <v>0</v>
      </c>
      <c r="BS492" s="233">
        <v>0</v>
      </c>
      <c r="BT492" s="233">
        <v>0</v>
      </c>
      <c r="BU492" s="233">
        <v>0</v>
      </c>
      <c r="BV492" s="233">
        <v>0</v>
      </c>
      <c r="BW492" s="233">
        <v>0</v>
      </c>
      <c r="BX492" s="233">
        <v>0</v>
      </c>
      <c r="BY492" s="233">
        <v>0</v>
      </c>
      <c r="BZ492" s="233">
        <v>0</v>
      </c>
      <c r="CA492" s="233">
        <v>0</v>
      </c>
      <c r="CB492" s="343">
        <v>0</v>
      </c>
      <c r="CC492" s="343">
        <v>0</v>
      </c>
      <c r="CD492" s="346"/>
      <c r="CE492" s="253">
        <v>0</v>
      </c>
      <c r="CF492" s="233">
        <v>0</v>
      </c>
      <c r="CG492" s="233">
        <v>0</v>
      </c>
      <c r="CH492" s="233">
        <v>0</v>
      </c>
      <c r="CI492" s="234">
        <v>10</v>
      </c>
    </row>
    <row r="493" spans="1:87" s="145" customFormat="1" x14ac:dyDescent="0.2">
      <c r="A493" s="337" t="s">
        <v>567</v>
      </c>
      <c r="B493" s="334" t="s">
        <v>2140</v>
      </c>
      <c r="C493" s="232">
        <v>0</v>
      </c>
      <c r="D493" s="233">
        <v>17300</v>
      </c>
      <c r="E493" s="233">
        <v>4505</v>
      </c>
      <c r="F493" s="233">
        <v>8715</v>
      </c>
      <c r="G493" s="233">
        <v>1370</v>
      </c>
      <c r="H493" s="233">
        <v>5235</v>
      </c>
      <c r="I493" s="233">
        <v>3840</v>
      </c>
      <c r="J493" s="233" t="s">
        <v>1676</v>
      </c>
      <c r="K493" s="233">
        <v>0</v>
      </c>
      <c r="L493" s="233">
        <v>0</v>
      </c>
      <c r="M493" s="233">
        <v>645</v>
      </c>
      <c r="N493" s="233">
        <v>0</v>
      </c>
      <c r="O493" s="233">
        <v>0</v>
      </c>
      <c r="P493" s="233"/>
      <c r="Q493" s="233">
        <v>0</v>
      </c>
      <c r="R493" s="233">
        <v>0</v>
      </c>
      <c r="S493" s="233">
        <v>0</v>
      </c>
      <c r="T493" s="233">
        <v>0</v>
      </c>
      <c r="U493" s="233">
        <v>45</v>
      </c>
      <c r="V493" s="233">
        <v>14090</v>
      </c>
      <c r="W493" s="233">
        <v>1120</v>
      </c>
      <c r="X493" s="233">
        <v>0</v>
      </c>
      <c r="Y493" s="233">
        <v>0</v>
      </c>
      <c r="Z493" s="233">
        <v>48880</v>
      </c>
      <c r="AA493" s="233">
        <v>4790</v>
      </c>
      <c r="AB493" s="233">
        <v>0</v>
      </c>
      <c r="AC493" s="233">
        <v>9665</v>
      </c>
      <c r="AD493" s="233">
        <v>0</v>
      </c>
      <c r="AE493" s="233">
        <v>0</v>
      </c>
      <c r="AF493" s="233" t="s">
        <v>1676</v>
      </c>
      <c r="AG493" s="233">
        <v>0</v>
      </c>
      <c r="AH493" s="233">
        <v>0</v>
      </c>
      <c r="AI493" s="233">
        <v>475</v>
      </c>
      <c r="AJ493" s="233">
        <v>0</v>
      </c>
      <c r="AK493" s="233">
        <v>6125</v>
      </c>
      <c r="AL493" s="233">
        <v>0</v>
      </c>
      <c r="AM493" s="233">
        <v>0</v>
      </c>
      <c r="AN493" s="233">
        <v>0</v>
      </c>
      <c r="AO493" s="233">
        <v>3055</v>
      </c>
      <c r="AP493" s="233">
        <v>3790</v>
      </c>
      <c r="AQ493" s="233">
        <v>0</v>
      </c>
      <c r="AR493" s="233">
        <v>0</v>
      </c>
      <c r="AS493" s="233">
        <v>0</v>
      </c>
      <c r="AT493" s="233">
        <v>0</v>
      </c>
      <c r="AU493" s="233">
        <v>5150</v>
      </c>
      <c r="AV493" s="233">
        <v>0</v>
      </c>
      <c r="AW493" s="233">
        <v>55</v>
      </c>
      <c r="AX493" s="233">
        <v>0</v>
      </c>
      <c r="AY493" s="233">
        <v>515</v>
      </c>
      <c r="AZ493" s="233">
        <v>12500</v>
      </c>
      <c r="BA493" s="233" t="s">
        <v>1676</v>
      </c>
      <c r="BB493" s="233">
        <v>8555</v>
      </c>
      <c r="BC493" s="233">
        <v>0</v>
      </c>
      <c r="BD493" s="233">
        <v>0</v>
      </c>
      <c r="BE493" s="233">
        <v>0</v>
      </c>
      <c r="BF493" s="233">
        <v>0</v>
      </c>
      <c r="BG493" s="233">
        <v>1990</v>
      </c>
      <c r="BH493" s="233">
        <v>4850</v>
      </c>
      <c r="BI493" s="233">
        <v>3285</v>
      </c>
      <c r="BJ493" s="233">
        <v>0</v>
      </c>
      <c r="BK493" s="233">
        <v>0</v>
      </c>
      <c r="BL493" s="233">
        <v>0</v>
      </c>
      <c r="BM493" s="233">
        <v>0</v>
      </c>
      <c r="BN493" s="233">
        <v>0</v>
      </c>
      <c r="BO493" s="233">
        <v>0</v>
      </c>
      <c r="BP493" s="233">
        <v>0</v>
      </c>
      <c r="BQ493" s="233">
        <v>0</v>
      </c>
      <c r="BR493" s="233">
        <v>0</v>
      </c>
      <c r="BS493" s="233">
        <v>440</v>
      </c>
      <c r="BT493" s="233">
        <v>0</v>
      </c>
      <c r="BU493" s="233">
        <v>0</v>
      </c>
      <c r="BV493" s="233">
        <v>0</v>
      </c>
      <c r="BW493" s="233">
        <v>0</v>
      </c>
      <c r="BX493" s="233">
        <v>0</v>
      </c>
      <c r="BY493" s="233">
        <v>0</v>
      </c>
      <c r="BZ493" s="233">
        <v>0</v>
      </c>
      <c r="CA493" s="233">
        <v>0</v>
      </c>
      <c r="CB493" s="343">
        <v>0</v>
      </c>
      <c r="CC493" s="343">
        <v>0</v>
      </c>
      <c r="CD493" s="346"/>
      <c r="CE493" s="253">
        <v>0</v>
      </c>
      <c r="CF493" s="233">
        <v>0</v>
      </c>
      <c r="CG493" s="233">
        <v>0</v>
      </c>
      <c r="CH493" s="233">
        <v>0</v>
      </c>
      <c r="CI493" s="234">
        <v>0</v>
      </c>
    </row>
    <row r="494" spans="1:87" s="145" customFormat="1" x14ac:dyDescent="0.2">
      <c r="A494" s="337" t="s">
        <v>363</v>
      </c>
      <c r="B494" s="334" t="s">
        <v>2141</v>
      </c>
      <c r="C494" s="232">
        <v>0</v>
      </c>
      <c r="D494" s="233">
        <v>6440</v>
      </c>
      <c r="E494" s="233">
        <v>1705</v>
      </c>
      <c r="F494" s="233">
        <v>2510</v>
      </c>
      <c r="G494" s="233">
        <v>0</v>
      </c>
      <c r="H494" s="233">
        <v>0</v>
      </c>
      <c r="I494" s="233">
        <v>0</v>
      </c>
      <c r="J494" s="233">
        <v>0</v>
      </c>
      <c r="K494" s="233">
        <v>0</v>
      </c>
      <c r="L494" s="233">
        <v>0</v>
      </c>
      <c r="M494" s="233">
        <v>0</v>
      </c>
      <c r="N494" s="233">
        <v>0</v>
      </c>
      <c r="O494" s="233">
        <v>0</v>
      </c>
      <c r="P494" s="233"/>
      <c r="Q494" s="233">
        <v>0</v>
      </c>
      <c r="R494" s="233">
        <v>0</v>
      </c>
      <c r="S494" s="233">
        <v>0</v>
      </c>
      <c r="T494" s="233">
        <v>0</v>
      </c>
      <c r="U494" s="233">
        <v>0</v>
      </c>
      <c r="V494" s="233">
        <v>35</v>
      </c>
      <c r="W494" s="233" t="s">
        <v>1676</v>
      </c>
      <c r="X494" s="233">
        <v>0</v>
      </c>
      <c r="Y494" s="233">
        <v>0</v>
      </c>
      <c r="Z494" s="233">
        <v>22285</v>
      </c>
      <c r="AA494" s="233">
        <v>0</v>
      </c>
      <c r="AB494" s="233">
        <v>0</v>
      </c>
      <c r="AC494" s="233">
        <v>2345</v>
      </c>
      <c r="AD494" s="233">
        <v>0</v>
      </c>
      <c r="AE494" s="233">
        <v>0</v>
      </c>
      <c r="AF494" s="233">
        <v>0</v>
      </c>
      <c r="AG494" s="233">
        <v>0</v>
      </c>
      <c r="AH494" s="233">
        <v>0</v>
      </c>
      <c r="AI494" s="233">
        <v>0</v>
      </c>
      <c r="AJ494" s="233">
        <v>0</v>
      </c>
      <c r="AK494" s="233">
        <v>675</v>
      </c>
      <c r="AL494" s="233">
        <v>0</v>
      </c>
      <c r="AM494" s="233">
        <v>0</v>
      </c>
      <c r="AN494" s="233">
        <v>0</v>
      </c>
      <c r="AO494" s="233">
        <v>0</v>
      </c>
      <c r="AP494" s="233">
        <v>255</v>
      </c>
      <c r="AQ494" s="233">
        <v>0</v>
      </c>
      <c r="AR494" s="233">
        <v>0</v>
      </c>
      <c r="AS494" s="233">
        <v>0</v>
      </c>
      <c r="AT494" s="233">
        <v>0</v>
      </c>
      <c r="AU494" s="233">
        <v>1280</v>
      </c>
      <c r="AV494" s="233">
        <v>0</v>
      </c>
      <c r="AW494" s="233">
        <v>0</v>
      </c>
      <c r="AX494" s="233">
        <v>0</v>
      </c>
      <c r="AY494" s="233">
        <v>470</v>
      </c>
      <c r="AZ494" s="233">
        <v>1100</v>
      </c>
      <c r="BA494" s="233">
        <v>0</v>
      </c>
      <c r="BB494" s="233">
        <v>3215</v>
      </c>
      <c r="BC494" s="233">
        <v>0</v>
      </c>
      <c r="BD494" s="233">
        <v>0</v>
      </c>
      <c r="BE494" s="233">
        <v>0</v>
      </c>
      <c r="BF494" s="233">
        <v>0</v>
      </c>
      <c r="BG494" s="233" t="s">
        <v>1676</v>
      </c>
      <c r="BH494" s="233">
        <v>385</v>
      </c>
      <c r="BI494" s="233">
        <v>150</v>
      </c>
      <c r="BJ494" s="233">
        <v>0</v>
      </c>
      <c r="BK494" s="233">
        <v>0</v>
      </c>
      <c r="BL494" s="233">
        <v>0</v>
      </c>
      <c r="BM494" s="233">
        <v>0</v>
      </c>
      <c r="BN494" s="233">
        <v>0</v>
      </c>
      <c r="BO494" s="233">
        <v>0</v>
      </c>
      <c r="BP494" s="233">
        <v>0</v>
      </c>
      <c r="BQ494" s="233">
        <v>0</v>
      </c>
      <c r="BR494" s="233">
        <v>630</v>
      </c>
      <c r="BS494" s="233">
        <v>0</v>
      </c>
      <c r="BT494" s="233">
        <v>0</v>
      </c>
      <c r="BU494" s="233">
        <v>0</v>
      </c>
      <c r="BV494" s="233">
        <v>0</v>
      </c>
      <c r="BW494" s="233" t="s">
        <v>1676</v>
      </c>
      <c r="BX494" s="233">
        <v>0</v>
      </c>
      <c r="BY494" s="233">
        <v>0</v>
      </c>
      <c r="BZ494" s="233">
        <v>0</v>
      </c>
      <c r="CA494" s="233">
        <v>0</v>
      </c>
      <c r="CB494" s="343">
        <v>0</v>
      </c>
      <c r="CC494" s="343">
        <v>0</v>
      </c>
      <c r="CD494" s="346"/>
      <c r="CE494" s="253">
        <v>0</v>
      </c>
      <c r="CF494" s="233">
        <v>0</v>
      </c>
      <c r="CG494" s="233">
        <v>0</v>
      </c>
      <c r="CH494" s="233">
        <v>0</v>
      </c>
      <c r="CI494" s="234">
        <v>0</v>
      </c>
    </row>
    <row r="495" spans="1:87" s="145" customFormat="1" x14ac:dyDescent="0.2">
      <c r="A495" s="337" t="s">
        <v>805</v>
      </c>
      <c r="B495" s="334" t="s">
        <v>2142</v>
      </c>
      <c r="C495" s="232">
        <v>0</v>
      </c>
      <c r="D495" s="233">
        <v>130</v>
      </c>
      <c r="E495" s="233">
        <v>65</v>
      </c>
      <c r="F495" s="233">
        <v>260</v>
      </c>
      <c r="G495" s="233">
        <v>0</v>
      </c>
      <c r="H495" s="233">
        <v>380</v>
      </c>
      <c r="I495" s="233">
        <v>0</v>
      </c>
      <c r="J495" s="233">
        <v>0</v>
      </c>
      <c r="K495" s="233">
        <v>0</v>
      </c>
      <c r="L495" s="233">
        <v>0</v>
      </c>
      <c r="M495" s="233">
        <v>0</v>
      </c>
      <c r="N495" s="233">
        <v>0</v>
      </c>
      <c r="O495" s="233">
        <v>0</v>
      </c>
      <c r="P495" s="233"/>
      <c r="Q495" s="233">
        <v>0</v>
      </c>
      <c r="R495" s="233">
        <v>0</v>
      </c>
      <c r="S495" s="233">
        <v>0</v>
      </c>
      <c r="T495" s="233">
        <v>0</v>
      </c>
      <c r="U495" s="233">
        <v>0</v>
      </c>
      <c r="V495" s="233">
        <v>0</v>
      </c>
      <c r="W495" s="233">
        <v>0</v>
      </c>
      <c r="X495" s="233">
        <v>0</v>
      </c>
      <c r="Y495" s="233">
        <v>0</v>
      </c>
      <c r="Z495" s="233">
        <v>0</v>
      </c>
      <c r="AA495" s="233">
        <v>0</v>
      </c>
      <c r="AB495" s="233">
        <v>0</v>
      </c>
      <c r="AC495" s="233">
        <v>0</v>
      </c>
      <c r="AD495" s="233">
        <v>0</v>
      </c>
      <c r="AE495" s="233">
        <v>0</v>
      </c>
      <c r="AF495" s="233">
        <v>0</v>
      </c>
      <c r="AG495" s="233">
        <v>0</v>
      </c>
      <c r="AH495" s="233">
        <v>0</v>
      </c>
      <c r="AI495" s="233">
        <v>0</v>
      </c>
      <c r="AJ495" s="233">
        <v>0</v>
      </c>
      <c r="AK495" s="233">
        <v>0</v>
      </c>
      <c r="AL495" s="233">
        <v>0</v>
      </c>
      <c r="AM495" s="233">
        <v>0</v>
      </c>
      <c r="AN495" s="233">
        <v>0</v>
      </c>
      <c r="AO495" s="233">
        <v>0</v>
      </c>
      <c r="AP495" s="233">
        <v>0</v>
      </c>
      <c r="AQ495" s="233">
        <v>0</v>
      </c>
      <c r="AR495" s="233">
        <v>0</v>
      </c>
      <c r="AS495" s="233">
        <v>0</v>
      </c>
      <c r="AT495" s="233">
        <v>0</v>
      </c>
      <c r="AU495" s="233">
        <v>0</v>
      </c>
      <c r="AV495" s="233">
        <v>0</v>
      </c>
      <c r="AW495" s="233">
        <v>0</v>
      </c>
      <c r="AX495" s="233">
        <v>0</v>
      </c>
      <c r="AY495" s="233">
        <v>0</v>
      </c>
      <c r="AZ495" s="233">
        <v>0</v>
      </c>
      <c r="BA495" s="233">
        <v>0</v>
      </c>
      <c r="BB495" s="233">
        <v>0</v>
      </c>
      <c r="BC495" s="233">
        <v>0</v>
      </c>
      <c r="BD495" s="233">
        <v>0</v>
      </c>
      <c r="BE495" s="233">
        <v>0</v>
      </c>
      <c r="BF495" s="233">
        <v>0</v>
      </c>
      <c r="BG495" s="233">
        <v>0</v>
      </c>
      <c r="BH495" s="233">
        <v>0</v>
      </c>
      <c r="BI495" s="233">
        <v>0</v>
      </c>
      <c r="BJ495" s="233">
        <v>0</v>
      </c>
      <c r="BK495" s="233">
        <v>0</v>
      </c>
      <c r="BL495" s="233">
        <v>0</v>
      </c>
      <c r="BM495" s="233">
        <v>0</v>
      </c>
      <c r="BN495" s="233">
        <v>0</v>
      </c>
      <c r="BO495" s="233">
        <v>0</v>
      </c>
      <c r="BP495" s="233">
        <v>0</v>
      </c>
      <c r="BQ495" s="233">
        <v>0</v>
      </c>
      <c r="BR495" s="233">
        <v>0</v>
      </c>
      <c r="BS495" s="233">
        <v>0</v>
      </c>
      <c r="BT495" s="233">
        <v>0</v>
      </c>
      <c r="BU495" s="233">
        <v>0</v>
      </c>
      <c r="BV495" s="233">
        <v>0</v>
      </c>
      <c r="BW495" s="233">
        <v>0</v>
      </c>
      <c r="BX495" s="233">
        <v>0</v>
      </c>
      <c r="BY495" s="233">
        <v>0</v>
      </c>
      <c r="BZ495" s="233">
        <v>0</v>
      </c>
      <c r="CA495" s="233">
        <v>0</v>
      </c>
      <c r="CB495" s="343">
        <v>0</v>
      </c>
      <c r="CC495" s="343">
        <v>0</v>
      </c>
      <c r="CD495" s="346"/>
      <c r="CE495" s="253">
        <v>0</v>
      </c>
      <c r="CF495" s="233">
        <v>0</v>
      </c>
      <c r="CG495" s="233">
        <v>0</v>
      </c>
      <c r="CH495" s="233">
        <v>0</v>
      </c>
      <c r="CI495" s="234">
        <v>0</v>
      </c>
    </row>
    <row r="496" spans="1:87" s="145" customFormat="1" x14ac:dyDescent="0.2">
      <c r="A496" s="337" t="s">
        <v>439</v>
      </c>
      <c r="B496" s="334" t="s">
        <v>2143</v>
      </c>
      <c r="C496" s="232">
        <v>0</v>
      </c>
      <c r="D496" s="233">
        <v>7440</v>
      </c>
      <c r="E496" s="233">
        <v>1540</v>
      </c>
      <c r="F496" s="233">
        <v>3235</v>
      </c>
      <c r="G496" s="233">
        <v>0</v>
      </c>
      <c r="H496" s="233">
        <v>0</v>
      </c>
      <c r="I496" s="233">
        <v>0</v>
      </c>
      <c r="J496" s="233">
        <v>0</v>
      </c>
      <c r="K496" s="233">
        <v>0</v>
      </c>
      <c r="L496" s="233">
        <v>0</v>
      </c>
      <c r="M496" s="233">
        <v>0</v>
      </c>
      <c r="N496" s="233">
        <v>0</v>
      </c>
      <c r="O496" s="233">
        <v>0</v>
      </c>
      <c r="P496" s="233"/>
      <c r="Q496" s="233">
        <v>0</v>
      </c>
      <c r="R496" s="233">
        <v>0</v>
      </c>
      <c r="S496" s="233">
        <v>0</v>
      </c>
      <c r="T496" s="233">
        <v>0</v>
      </c>
      <c r="U496" s="233">
        <v>0</v>
      </c>
      <c r="V496" s="233">
        <v>4990</v>
      </c>
      <c r="W496" s="233">
        <v>165</v>
      </c>
      <c r="X496" s="233">
        <v>215</v>
      </c>
      <c r="Y496" s="233">
        <v>0</v>
      </c>
      <c r="Z496" s="233">
        <v>6625</v>
      </c>
      <c r="AA496" s="233">
        <v>5140</v>
      </c>
      <c r="AB496" s="233">
        <v>150</v>
      </c>
      <c r="AC496" s="233">
        <v>3505</v>
      </c>
      <c r="AD496" s="233" t="s">
        <v>1676</v>
      </c>
      <c r="AE496" s="233">
        <v>0</v>
      </c>
      <c r="AF496" s="233">
        <v>0</v>
      </c>
      <c r="AG496" s="233">
        <v>0</v>
      </c>
      <c r="AH496" s="233">
        <v>0</v>
      </c>
      <c r="AI496" s="233">
        <v>0</v>
      </c>
      <c r="AJ496" s="233">
        <v>0</v>
      </c>
      <c r="AK496" s="233">
        <v>1095</v>
      </c>
      <c r="AL496" s="233">
        <v>0</v>
      </c>
      <c r="AM496" s="233">
        <v>0</v>
      </c>
      <c r="AN496" s="233">
        <v>0</v>
      </c>
      <c r="AO496" s="233">
        <v>985</v>
      </c>
      <c r="AP496" s="233">
        <v>1400</v>
      </c>
      <c r="AQ496" s="233">
        <v>0</v>
      </c>
      <c r="AR496" s="233">
        <v>0</v>
      </c>
      <c r="AS496" s="233">
        <v>0</v>
      </c>
      <c r="AT496" s="233">
        <v>0</v>
      </c>
      <c r="AU496" s="233">
        <v>2015</v>
      </c>
      <c r="AV496" s="233">
        <v>0</v>
      </c>
      <c r="AW496" s="233">
        <v>0</v>
      </c>
      <c r="AX496" s="233">
        <v>0</v>
      </c>
      <c r="AY496" s="233">
        <v>510</v>
      </c>
      <c r="AZ496" s="233">
        <v>5650</v>
      </c>
      <c r="BA496" s="233">
        <v>0</v>
      </c>
      <c r="BB496" s="233">
        <v>3055</v>
      </c>
      <c r="BC496" s="233">
        <v>0</v>
      </c>
      <c r="BD496" s="233">
        <v>400</v>
      </c>
      <c r="BE496" s="233">
        <v>0</v>
      </c>
      <c r="BF496" s="233">
        <v>0</v>
      </c>
      <c r="BG496" s="233">
        <v>40</v>
      </c>
      <c r="BH496" s="233">
        <v>6300</v>
      </c>
      <c r="BI496" s="233" t="s">
        <v>1676</v>
      </c>
      <c r="BJ496" s="233">
        <v>0</v>
      </c>
      <c r="BK496" s="233">
        <v>0</v>
      </c>
      <c r="BL496" s="233">
        <v>0</v>
      </c>
      <c r="BM496" s="233">
        <v>0</v>
      </c>
      <c r="BN496" s="233">
        <v>0</v>
      </c>
      <c r="BO496" s="233">
        <v>0</v>
      </c>
      <c r="BP496" s="233">
        <v>0</v>
      </c>
      <c r="BQ496" s="233">
        <v>0</v>
      </c>
      <c r="BR496" s="233">
        <v>0</v>
      </c>
      <c r="BS496" s="233">
        <v>0</v>
      </c>
      <c r="BT496" s="233">
        <v>0</v>
      </c>
      <c r="BU496" s="233">
        <v>0</v>
      </c>
      <c r="BV496" s="233">
        <v>0</v>
      </c>
      <c r="BW496" s="233">
        <v>0</v>
      </c>
      <c r="BX496" s="233">
        <v>0</v>
      </c>
      <c r="BY496" s="233">
        <v>0</v>
      </c>
      <c r="BZ496" s="233">
        <v>0</v>
      </c>
      <c r="CA496" s="233">
        <v>0</v>
      </c>
      <c r="CB496" s="343">
        <v>0</v>
      </c>
      <c r="CC496" s="343">
        <v>0</v>
      </c>
      <c r="CD496" s="346"/>
      <c r="CE496" s="253">
        <v>0</v>
      </c>
      <c r="CF496" s="233">
        <v>0</v>
      </c>
      <c r="CG496" s="233">
        <v>0</v>
      </c>
      <c r="CH496" s="233">
        <v>0</v>
      </c>
      <c r="CI496" s="234">
        <v>0</v>
      </c>
    </row>
    <row r="497" spans="1:87" s="145" customFormat="1" x14ac:dyDescent="0.2">
      <c r="A497" s="337" t="s">
        <v>563</v>
      </c>
      <c r="B497" s="334" t="s">
        <v>2144</v>
      </c>
      <c r="C497" s="232">
        <v>0</v>
      </c>
      <c r="D497" s="233">
        <v>675</v>
      </c>
      <c r="E497" s="233">
        <v>0</v>
      </c>
      <c r="F497" s="233">
        <v>95</v>
      </c>
      <c r="G497" s="233">
        <v>0</v>
      </c>
      <c r="H497" s="233">
        <v>3340</v>
      </c>
      <c r="I497" s="233">
        <v>0</v>
      </c>
      <c r="J497" s="233">
        <v>0</v>
      </c>
      <c r="K497" s="233">
        <v>0</v>
      </c>
      <c r="L497" s="233">
        <v>0</v>
      </c>
      <c r="M497" s="233">
        <v>0</v>
      </c>
      <c r="N497" s="233">
        <v>0</v>
      </c>
      <c r="O497" s="233">
        <v>0</v>
      </c>
      <c r="P497" s="233"/>
      <c r="Q497" s="233">
        <v>0</v>
      </c>
      <c r="R497" s="233">
        <v>0</v>
      </c>
      <c r="S497" s="233">
        <v>0</v>
      </c>
      <c r="T497" s="233">
        <v>0</v>
      </c>
      <c r="U497" s="233">
        <v>0</v>
      </c>
      <c r="V497" s="233">
        <v>0</v>
      </c>
      <c r="W497" s="233">
        <v>0</v>
      </c>
      <c r="X497" s="233">
        <v>0</v>
      </c>
      <c r="Y497" s="233">
        <v>0</v>
      </c>
      <c r="Z497" s="233">
        <v>0</v>
      </c>
      <c r="AA497" s="233">
        <v>2150</v>
      </c>
      <c r="AB497" s="233">
        <v>0</v>
      </c>
      <c r="AC497" s="233">
        <v>0</v>
      </c>
      <c r="AD497" s="233">
        <v>0</v>
      </c>
      <c r="AE497" s="233">
        <v>0</v>
      </c>
      <c r="AF497" s="233">
        <v>0</v>
      </c>
      <c r="AG497" s="233">
        <v>0</v>
      </c>
      <c r="AH497" s="233">
        <v>0</v>
      </c>
      <c r="AI497" s="233">
        <v>0</v>
      </c>
      <c r="AJ497" s="233">
        <v>0</v>
      </c>
      <c r="AK497" s="233">
        <v>0</v>
      </c>
      <c r="AL497" s="233">
        <v>0</v>
      </c>
      <c r="AM497" s="233">
        <v>0</v>
      </c>
      <c r="AN497" s="233">
        <v>0</v>
      </c>
      <c r="AO497" s="233">
        <v>0</v>
      </c>
      <c r="AP497" s="233">
        <v>0</v>
      </c>
      <c r="AQ497" s="233">
        <v>0</v>
      </c>
      <c r="AR497" s="233">
        <v>0</v>
      </c>
      <c r="AS497" s="233">
        <v>0</v>
      </c>
      <c r="AT497" s="233">
        <v>0</v>
      </c>
      <c r="AU497" s="233">
        <v>0</v>
      </c>
      <c r="AV497" s="233">
        <v>0</v>
      </c>
      <c r="AW497" s="233">
        <v>0</v>
      </c>
      <c r="AX497" s="233">
        <v>0</v>
      </c>
      <c r="AY497" s="233">
        <v>0</v>
      </c>
      <c r="AZ497" s="233">
        <v>0</v>
      </c>
      <c r="BA497" s="233">
        <v>0</v>
      </c>
      <c r="BB497" s="233">
        <v>0</v>
      </c>
      <c r="BC497" s="233">
        <v>0</v>
      </c>
      <c r="BD497" s="233">
        <v>0</v>
      </c>
      <c r="BE497" s="233">
        <v>0</v>
      </c>
      <c r="BF497" s="233">
        <v>0</v>
      </c>
      <c r="BG497" s="233">
        <v>0</v>
      </c>
      <c r="BH497" s="233">
        <v>0</v>
      </c>
      <c r="BI497" s="233">
        <v>0</v>
      </c>
      <c r="BJ497" s="233">
        <v>0</v>
      </c>
      <c r="BK497" s="233">
        <v>0</v>
      </c>
      <c r="BL497" s="233">
        <v>0</v>
      </c>
      <c r="BM497" s="233">
        <v>0</v>
      </c>
      <c r="BN497" s="233">
        <v>0</v>
      </c>
      <c r="BO497" s="233">
        <v>0</v>
      </c>
      <c r="BP497" s="233">
        <v>0</v>
      </c>
      <c r="BQ497" s="233">
        <v>0</v>
      </c>
      <c r="BR497" s="233">
        <v>0</v>
      </c>
      <c r="BS497" s="233">
        <v>0</v>
      </c>
      <c r="BT497" s="233">
        <v>0</v>
      </c>
      <c r="BU497" s="233">
        <v>0</v>
      </c>
      <c r="BV497" s="233">
        <v>0</v>
      </c>
      <c r="BW497" s="233">
        <v>0</v>
      </c>
      <c r="BX497" s="233">
        <v>0</v>
      </c>
      <c r="BY497" s="233">
        <v>0</v>
      </c>
      <c r="BZ497" s="233">
        <v>0</v>
      </c>
      <c r="CA497" s="233">
        <v>0</v>
      </c>
      <c r="CB497" s="343">
        <v>0</v>
      </c>
      <c r="CC497" s="343">
        <v>0</v>
      </c>
      <c r="CD497" s="346"/>
      <c r="CE497" s="253">
        <v>0</v>
      </c>
      <c r="CF497" s="233">
        <v>0</v>
      </c>
      <c r="CG497" s="233">
        <v>0</v>
      </c>
      <c r="CH497" s="233">
        <v>0</v>
      </c>
      <c r="CI497" s="234">
        <v>0</v>
      </c>
    </row>
    <row r="498" spans="1:87" s="145" customFormat="1" x14ac:dyDescent="0.2">
      <c r="A498" s="337" t="s">
        <v>1584</v>
      </c>
      <c r="B498" s="334" t="s">
        <v>2145</v>
      </c>
      <c r="C498" s="232">
        <v>0</v>
      </c>
      <c r="D498" s="233">
        <v>0</v>
      </c>
      <c r="E498" s="233">
        <v>0</v>
      </c>
      <c r="F498" s="233">
        <v>0</v>
      </c>
      <c r="G498" s="233">
        <v>0</v>
      </c>
      <c r="H498" s="233">
        <v>0</v>
      </c>
      <c r="I498" s="233">
        <v>0</v>
      </c>
      <c r="J498" s="233">
        <v>0</v>
      </c>
      <c r="K498" s="233">
        <v>0</v>
      </c>
      <c r="L498" s="233">
        <v>0</v>
      </c>
      <c r="M498" s="233">
        <v>0</v>
      </c>
      <c r="N498" s="233">
        <v>0</v>
      </c>
      <c r="O498" s="233">
        <v>0</v>
      </c>
      <c r="P498" s="233"/>
      <c r="Q498" s="233">
        <v>0</v>
      </c>
      <c r="R498" s="233">
        <v>0</v>
      </c>
      <c r="S498" s="233">
        <v>0</v>
      </c>
      <c r="T498" s="233">
        <v>0</v>
      </c>
      <c r="U498" s="233">
        <v>0</v>
      </c>
      <c r="V498" s="233">
        <v>0</v>
      </c>
      <c r="W498" s="233">
        <v>0</v>
      </c>
      <c r="X498" s="233">
        <v>0</v>
      </c>
      <c r="Y498" s="233">
        <v>0</v>
      </c>
      <c r="Z498" s="233">
        <v>0</v>
      </c>
      <c r="AA498" s="233">
        <v>0</v>
      </c>
      <c r="AB498" s="233">
        <v>0</v>
      </c>
      <c r="AC498" s="233">
        <v>0</v>
      </c>
      <c r="AD498" s="233">
        <v>0</v>
      </c>
      <c r="AE498" s="233">
        <v>0</v>
      </c>
      <c r="AF498" s="233">
        <v>0</v>
      </c>
      <c r="AG498" s="233">
        <v>0</v>
      </c>
      <c r="AH498" s="233">
        <v>0</v>
      </c>
      <c r="AI498" s="233">
        <v>0</v>
      </c>
      <c r="AJ498" s="233">
        <v>0</v>
      </c>
      <c r="AK498" s="233">
        <v>0</v>
      </c>
      <c r="AL498" s="233">
        <v>0</v>
      </c>
      <c r="AM498" s="233">
        <v>0</v>
      </c>
      <c r="AN498" s="233">
        <v>0</v>
      </c>
      <c r="AO498" s="233">
        <v>0</v>
      </c>
      <c r="AP498" s="233">
        <v>0</v>
      </c>
      <c r="AQ498" s="233">
        <v>0</v>
      </c>
      <c r="AR498" s="233">
        <v>0</v>
      </c>
      <c r="AS498" s="233">
        <v>0</v>
      </c>
      <c r="AT498" s="233">
        <v>0</v>
      </c>
      <c r="AU498" s="233">
        <v>0</v>
      </c>
      <c r="AV498" s="233">
        <v>0</v>
      </c>
      <c r="AW498" s="233">
        <v>0</v>
      </c>
      <c r="AX498" s="233">
        <v>0</v>
      </c>
      <c r="AY498" s="233">
        <v>0</v>
      </c>
      <c r="AZ498" s="233">
        <v>0</v>
      </c>
      <c r="BA498" s="233">
        <v>0</v>
      </c>
      <c r="BB498" s="233" t="s">
        <v>1676</v>
      </c>
      <c r="BC498" s="233">
        <v>0</v>
      </c>
      <c r="BD498" s="233">
        <v>0</v>
      </c>
      <c r="BE498" s="233">
        <v>0</v>
      </c>
      <c r="BF498" s="233">
        <v>0</v>
      </c>
      <c r="BG498" s="233">
        <v>0</v>
      </c>
      <c r="BH498" s="233">
        <v>0</v>
      </c>
      <c r="BI498" s="233">
        <v>0</v>
      </c>
      <c r="BJ498" s="233">
        <v>0</v>
      </c>
      <c r="BK498" s="233">
        <v>0</v>
      </c>
      <c r="BL498" s="233">
        <v>0</v>
      </c>
      <c r="BM498" s="233">
        <v>0</v>
      </c>
      <c r="BN498" s="233">
        <v>0</v>
      </c>
      <c r="BO498" s="233">
        <v>0</v>
      </c>
      <c r="BP498" s="233">
        <v>0</v>
      </c>
      <c r="BQ498" s="233">
        <v>0</v>
      </c>
      <c r="BR498" s="233">
        <v>0</v>
      </c>
      <c r="BS498" s="233">
        <v>0</v>
      </c>
      <c r="BT498" s="233">
        <v>0</v>
      </c>
      <c r="BU498" s="233">
        <v>0</v>
      </c>
      <c r="BV498" s="233">
        <v>0</v>
      </c>
      <c r="BW498" s="233">
        <v>0</v>
      </c>
      <c r="BX498" s="233">
        <v>0</v>
      </c>
      <c r="BY498" s="233">
        <v>0</v>
      </c>
      <c r="BZ498" s="233">
        <v>0</v>
      </c>
      <c r="CA498" s="233">
        <v>0</v>
      </c>
      <c r="CB498" s="343">
        <v>0</v>
      </c>
      <c r="CC498" s="343">
        <v>0</v>
      </c>
      <c r="CD498" s="346"/>
      <c r="CE498" s="253">
        <v>0</v>
      </c>
      <c r="CF498" s="233">
        <v>0</v>
      </c>
      <c r="CG498" s="233">
        <v>0</v>
      </c>
      <c r="CH498" s="233">
        <v>300</v>
      </c>
      <c r="CI498" s="234">
        <v>0</v>
      </c>
    </row>
    <row r="499" spans="1:87" s="145" customFormat="1" x14ac:dyDescent="0.2">
      <c r="A499" s="337" t="s">
        <v>1211</v>
      </c>
      <c r="B499" s="334" t="s">
        <v>2146</v>
      </c>
      <c r="C499" s="232">
        <v>0</v>
      </c>
      <c r="D499" s="233">
        <v>0</v>
      </c>
      <c r="E499" s="233">
        <v>0</v>
      </c>
      <c r="F499" s="233">
        <v>95</v>
      </c>
      <c r="G499" s="233">
        <v>0</v>
      </c>
      <c r="H499" s="233">
        <v>0</v>
      </c>
      <c r="I499" s="233">
        <v>0</v>
      </c>
      <c r="J499" s="233">
        <v>0</v>
      </c>
      <c r="K499" s="233">
        <v>0</v>
      </c>
      <c r="L499" s="233">
        <v>0</v>
      </c>
      <c r="M499" s="233">
        <v>0</v>
      </c>
      <c r="N499" s="233">
        <v>0</v>
      </c>
      <c r="O499" s="233">
        <v>0</v>
      </c>
      <c r="P499" s="233"/>
      <c r="Q499" s="233">
        <v>0</v>
      </c>
      <c r="R499" s="233">
        <v>0</v>
      </c>
      <c r="S499" s="233">
        <v>0</v>
      </c>
      <c r="T499" s="233">
        <v>0</v>
      </c>
      <c r="U499" s="233">
        <v>0</v>
      </c>
      <c r="V499" s="233">
        <v>0</v>
      </c>
      <c r="W499" s="233">
        <v>0</v>
      </c>
      <c r="X499" s="233">
        <v>0</v>
      </c>
      <c r="Y499" s="233">
        <v>0</v>
      </c>
      <c r="Z499" s="233">
        <v>0</v>
      </c>
      <c r="AA499" s="233">
        <v>0</v>
      </c>
      <c r="AB499" s="233">
        <v>0</v>
      </c>
      <c r="AC499" s="233">
        <v>0</v>
      </c>
      <c r="AD499" s="233">
        <v>0</v>
      </c>
      <c r="AE499" s="233">
        <v>0</v>
      </c>
      <c r="AF499" s="233">
        <v>0</v>
      </c>
      <c r="AG499" s="233">
        <v>0</v>
      </c>
      <c r="AH499" s="233">
        <v>0</v>
      </c>
      <c r="AI499" s="233">
        <v>0</v>
      </c>
      <c r="AJ499" s="233">
        <v>0</v>
      </c>
      <c r="AK499" s="233">
        <v>0</v>
      </c>
      <c r="AL499" s="233">
        <v>0</v>
      </c>
      <c r="AM499" s="233">
        <v>0</v>
      </c>
      <c r="AN499" s="233">
        <v>0</v>
      </c>
      <c r="AO499" s="233">
        <v>0</v>
      </c>
      <c r="AP499" s="233">
        <v>0</v>
      </c>
      <c r="AQ499" s="233">
        <v>0</v>
      </c>
      <c r="AR499" s="233">
        <v>0</v>
      </c>
      <c r="AS499" s="233">
        <v>0</v>
      </c>
      <c r="AT499" s="233">
        <v>0</v>
      </c>
      <c r="AU499" s="233">
        <v>0</v>
      </c>
      <c r="AV499" s="233">
        <v>0</v>
      </c>
      <c r="AW499" s="233">
        <v>0</v>
      </c>
      <c r="AX499" s="233">
        <v>0</v>
      </c>
      <c r="AY499" s="233">
        <v>0</v>
      </c>
      <c r="AZ499" s="233">
        <v>0</v>
      </c>
      <c r="BA499" s="233">
        <v>0</v>
      </c>
      <c r="BB499" s="233">
        <v>0</v>
      </c>
      <c r="BC499" s="233">
        <v>0</v>
      </c>
      <c r="BD499" s="233">
        <v>0</v>
      </c>
      <c r="BE499" s="233">
        <v>0</v>
      </c>
      <c r="BF499" s="233">
        <v>0</v>
      </c>
      <c r="BG499" s="233">
        <v>0</v>
      </c>
      <c r="BH499" s="233">
        <v>0</v>
      </c>
      <c r="BI499" s="233">
        <v>0</v>
      </c>
      <c r="BJ499" s="233">
        <v>0</v>
      </c>
      <c r="BK499" s="233">
        <v>0</v>
      </c>
      <c r="BL499" s="233">
        <v>0</v>
      </c>
      <c r="BM499" s="233">
        <v>0</v>
      </c>
      <c r="BN499" s="233">
        <v>0</v>
      </c>
      <c r="BO499" s="233">
        <v>0</v>
      </c>
      <c r="BP499" s="233">
        <v>0</v>
      </c>
      <c r="BQ499" s="233">
        <v>0</v>
      </c>
      <c r="BR499" s="233">
        <v>0</v>
      </c>
      <c r="BS499" s="233">
        <v>0</v>
      </c>
      <c r="BT499" s="233">
        <v>0</v>
      </c>
      <c r="BU499" s="233">
        <v>0</v>
      </c>
      <c r="BV499" s="233">
        <v>0</v>
      </c>
      <c r="BW499" s="233">
        <v>0</v>
      </c>
      <c r="BX499" s="233">
        <v>0</v>
      </c>
      <c r="BY499" s="233">
        <v>0</v>
      </c>
      <c r="BZ499" s="233">
        <v>0</v>
      </c>
      <c r="CA499" s="233">
        <v>0</v>
      </c>
      <c r="CB499" s="343">
        <v>0</v>
      </c>
      <c r="CC499" s="343">
        <v>0</v>
      </c>
      <c r="CD499" s="346"/>
      <c r="CE499" s="253">
        <v>0</v>
      </c>
      <c r="CF499" s="233">
        <v>0</v>
      </c>
      <c r="CG499" s="233">
        <v>0</v>
      </c>
      <c r="CH499" s="233">
        <v>0</v>
      </c>
      <c r="CI499" s="234">
        <v>0</v>
      </c>
    </row>
    <row r="500" spans="1:87" s="145" customFormat="1" x14ac:dyDescent="0.2">
      <c r="A500" s="337" t="s">
        <v>351</v>
      </c>
      <c r="B500" s="334" t="s">
        <v>2147</v>
      </c>
      <c r="C500" s="232">
        <v>0</v>
      </c>
      <c r="D500" s="233">
        <v>770</v>
      </c>
      <c r="E500" s="233">
        <v>85</v>
      </c>
      <c r="F500" s="233">
        <v>1465</v>
      </c>
      <c r="G500" s="233">
        <v>40</v>
      </c>
      <c r="H500" s="233">
        <v>0</v>
      </c>
      <c r="I500" s="233">
        <v>0</v>
      </c>
      <c r="J500" s="233">
        <v>0</v>
      </c>
      <c r="K500" s="233">
        <v>0</v>
      </c>
      <c r="L500" s="233">
        <v>0</v>
      </c>
      <c r="M500" s="233">
        <v>15</v>
      </c>
      <c r="N500" s="233">
        <v>0</v>
      </c>
      <c r="O500" s="233">
        <v>0</v>
      </c>
      <c r="P500" s="233"/>
      <c r="Q500" s="233">
        <v>0</v>
      </c>
      <c r="R500" s="233">
        <v>0</v>
      </c>
      <c r="S500" s="233">
        <v>15</v>
      </c>
      <c r="T500" s="233">
        <v>0</v>
      </c>
      <c r="U500" s="233">
        <v>0</v>
      </c>
      <c r="V500" s="233">
        <v>0</v>
      </c>
      <c r="W500" s="233">
        <v>85</v>
      </c>
      <c r="X500" s="233">
        <v>0</v>
      </c>
      <c r="Y500" s="233">
        <v>0</v>
      </c>
      <c r="Z500" s="233">
        <v>0</v>
      </c>
      <c r="AA500" s="233">
        <v>405</v>
      </c>
      <c r="AB500" s="233">
        <v>0</v>
      </c>
      <c r="AC500" s="233">
        <v>0</v>
      </c>
      <c r="AD500" s="233">
        <v>0</v>
      </c>
      <c r="AE500" s="233">
        <v>0</v>
      </c>
      <c r="AF500" s="233">
        <v>0</v>
      </c>
      <c r="AG500" s="233">
        <v>0</v>
      </c>
      <c r="AH500" s="233">
        <v>0</v>
      </c>
      <c r="AI500" s="233">
        <v>0</v>
      </c>
      <c r="AJ500" s="233">
        <v>0</v>
      </c>
      <c r="AK500" s="233">
        <v>0</v>
      </c>
      <c r="AL500" s="233">
        <v>0</v>
      </c>
      <c r="AM500" s="233">
        <v>0</v>
      </c>
      <c r="AN500" s="233">
        <v>0</v>
      </c>
      <c r="AO500" s="233">
        <v>0</v>
      </c>
      <c r="AP500" s="233">
        <v>0</v>
      </c>
      <c r="AQ500" s="233">
        <v>0</v>
      </c>
      <c r="AR500" s="233">
        <v>0</v>
      </c>
      <c r="AS500" s="233" t="s">
        <v>1676</v>
      </c>
      <c r="AT500" s="233">
        <v>0</v>
      </c>
      <c r="AU500" s="233">
        <v>0</v>
      </c>
      <c r="AV500" s="233">
        <v>0</v>
      </c>
      <c r="AW500" s="233">
        <v>0</v>
      </c>
      <c r="AX500" s="233">
        <v>0</v>
      </c>
      <c r="AY500" s="233">
        <v>0</v>
      </c>
      <c r="AZ500" s="233">
        <v>0</v>
      </c>
      <c r="BA500" s="233">
        <v>0</v>
      </c>
      <c r="BB500" s="233">
        <v>0</v>
      </c>
      <c r="BC500" s="233">
        <v>0</v>
      </c>
      <c r="BD500" s="233">
        <v>0</v>
      </c>
      <c r="BE500" s="233">
        <v>0</v>
      </c>
      <c r="BF500" s="233">
        <v>0</v>
      </c>
      <c r="BG500" s="233">
        <v>0</v>
      </c>
      <c r="BH500" s="233">
        <v>20</v>
      </c>
      <c r="BI500" s="233">
        <v>0</v>
      </c>
      <c r="BJ500" s="233">
        <v>0</v>
      </c>
      <c r="BK500" s="233">
        <v>0</v>
      </c>
      <c r="BL500" s="233">
        <v>0</v>
      </c>
      <c r="BM500" s="233">
        <v>0</v>
      </c>
      <c r="BN500" s="233">
        <v>0</v>
      </c>
      <c r="BO500" s="233">
        <v>0</v>
      </c>
      <c r="BP500" s="233">
        <v>0</v>
      </c>
      <c r="BQ500" s="233">
        <v>0</v>
      </c>
      <c r="BR500" s="233">
        <v>0</v>
      </c>
      <c r="BS500" s="233" t="s">
        <v>1676</v>
      </c>
      <c r="BT500" s="233">
        <v>0</v>
      </c>
      <c r="BU500" s="233">
        <v>0</v>
      </c>
      <c r="BV500" s="233">
        <v>0</v>
      </c>
      <c r="BW500" s="233">
        <v>0</v>
      </c>
      <c r="BX500" s="233">
        <v>0</v>
      </c>
      <c r="BY500" s="233">
        <v>0</v>
      </c>
      <c r="BZ500" s="233">
        <v>0</v>
      </c>
      <c r="CA500" s="233">
        <v>0</v>
      </c>
      <c r="CB500" s="343">
        <v>0</v>
      </c>
      <c r="CC500" s="343">
        <v>0</v>
      </c>
      <c r="CD500" s="346"/>
      <c r="CE500" s="253">
        <v>0</v>
      </c>
      <c r="CF500" s="233">
        <v>0</v>
      </c>
      <c r="CG500" s="233">
        <v>0</v>
      </c>
      <c r="CH500" s="233">
        <v>0</v>
      </c>
      <c r="CI500" s="234">
        <v>0</v>
      </c>
    </row>
    <row r="501" spans="1:87" s="145" customFormat="1" x14ac:dyDescent="0.2">
      <c r="A501" s="337" t="s">
        <v>378</v>
      </c>
      <c r="B501" s="334" t="s">
        <v>2148</v>
      </c>
      <c r="C501" s="232">
        <v>0</v>
      </c>
      <c r="D501" s="233">
        <v>16415</v>
      </c>
      <c r="E501" s="233">
        <v>9550</v>
      </c>
      <c r="F501" s="233">
        <v>6110</v>
      </c>
      <c r="G501" s="233">
        <v>2220</v>
      </c>
      <c r="H501" s="233">
        <v>2695</v>
      </c>
      <c r="I501" s="233">
        <v>1515</v>
      </c>
      <c r="J501" s="233">
        <v>0</v>
      </c>
      <c r="K501" s="233">
        <v>0</v>
      </c>
      <c r="L501" s="233">
        <v>0</v>
      </c>
      <c r="M501" s="233">
        <v>0</v>
      </c>
      <c r="N501" s="233">
        <v>0</v>
      </c>
      <c r="O501" s="233">
        <v>0</v>
      </c>
      <c r="P501" s="233"/>
      <c r="Q501" s="233">
        <v>0</v>
      </c>
      <c r="R501" s="233">
        <v>0</v>
      </c>
      <c r="S501" s="233" t="s">
        <v>1676</v>
      </c>
      <c r="T501" s="233">
        <v>0</v>
      </c>
      <c r="U501" s="233">
        <v>0</v>
      </c>
      <c r="V501" s="233">
        <v>3090</v>
      </c>
      <c r="W501" s="233">
        <v>905</v>
      </c>
      <c r="X501" s="233">
        <v>0</v>
      </c>
      <c r="Y501" s="233">
        <v>0</v>
      </c>
      <c r="Z501" s="233">
        <v>46610</v>
      </c>
      <c r="AA501" s="233">
        <v>1995</v>
      </c>
      <c r="AB501" s="233">
        <v>0</v>
      </c>
      <c r="AC501" s="233">
        <v>0</v>
      </c>
      <c r="AD501" s="233">
        <v>0</v>
      </c>
      <c r="AE501" s="233">
        <v>0</v>
      </c>
      <c r="AF501" s="233" t="s">
        <v>1676</v>
      </c>
      <c r="AG501" s="233">
        <v>0</v>
      </c>
      <c r="AH501" s="233">
        <v>0</v>
      </c>
      <c r="AI501" s="233">
        <v>45</v>
      </c>
      <c r="AJ501" s="233">
        <v>100</v>
      </c>
      <c r="AK501" s="233">
        <v>5915</v>
      </c>
      <c r="AL501" s="233">
        <v>0</v>
      </c>
      <c r="AM501" s="233">
        <v>0</v>
      </c>
      <c r="AN501" s="233">
        <v>0</v>
      </c>
      <c r="AO501" s="233">
        <v>4465</v>
      </c>
      <c r="AP501" s="233">
        <v>1120</v>
      </c>
      <c r="AQ501" s="233">
        <v>0</v>
      </c>
      <c r="AR501" s="233">
        <v>0</v>
      </c>
      <c r="AS501" s="233">
        <v>0</v>
      </c>
      <c r="AT501" s="233">
        <v>510</v>
      </c>
      <c r="AU501" s="233">
        <v>0</v>
      </c>
      <c r="AV501" s="233">
        <v>0</v>
      </c>
      <c r="AW501" s="233" t="s">
        <v>1676</v>
      </c>
      <c r="AX501" s="233">
        <v>0</v>
      </c>
      <c r="AY501" s="233">
        <v>495</v>
      </c>
      <c r="AZ501" s="233">
        <v>9280</v>
      </c>
      <c r="BA501" s="233" t="s">
        <v>1676</v>
      </c>
      <c r="BB501" s="233">
        <v>16875</v>
      </c>
      <c r="BC501" s="233">
        <v>0</v>
      </c>
      <c r="BD501" s="233">
        <v>0</v>
      </c>
      <c r="BE501" s="233">
        <v>0</v>
      </c>
      <c r="BF501" s="233">
        <v>0</v>
      </c>
      <c r="BG501" s="233">
        <v>7925</v>
      </c>
      <c r="BH501" s="233">
        <v>2985</v>
      </c>
      <c r="BI501" s="233">
        <v>0</v>
      </c>
      <c r="BJ501" s="233">
        <v>0</v>
      </c>
      <c r="BK501" s="233">
        <v>0</v>
      </c>
      <c r="BL501" s="233">
        <v>0</v>
      </c>
      <c r="BM501" s="233" t="s">
        <v>1676</v>
      </c>
      <c r="BN501" s="233">
        <v>0</v>
      </c>
      <c r="BO501" s="233">
        <v>0</v>
      </c>
      <c r="BP501" s="233">
        <v>0</v>
      </c>
      <c r="BQ501" s="233">
        <v>0</v>
      </c>
      <c r="BR501" s="233" t="s">
        <v>1676</v>
      </c>
      <c r="BS501" s="233">
        <v>0</v>
      </c>
      <c r="BT501" s="233">
        <v>0</v>
      </c>
      <c r="BU501" s="233">
        <v>0</v>
      </c>
      <c r="BV501" s="233">
        <v>0</v>
      </c>
      <c r="BW501" s="233">
        <v>5765</v>
      </c>
      <c r="BX501" s="233">
        <v>0</v>
      </c>
      <c r="BY501" s="233">
        <v>0</v>
      </c>
      <c r="BZ501" s="233">
        <v>0</v>
      </c>
      <c r="CA501" s="233">
        <v>0</v>
      </c>
      <c r="CB501" s="343">
        <v>0</v>
      </c>
      <c r="CC501" s="343" t="s">
        <v>1676</v>
      </c>
      <c r="CD501" s="346"/>
      <c r="CE501" s="253">
        <v>0</v>
      </c>
      <c r="CF501" s="233">
        <v>0</v>
      </c>
      <c r="CG501" s="233">
        <v>0</v>
      </c>
      <c r="CH501" s="233">
        <v>0</v>
      </c>
      <c r="CI501" s="234">
        <v>0</v>
      </c>
    </row>
    <row r="502" spans="1:87" s="145" customFormat="1" x14ac:dyDescent="0.2">
      <c r="A502" s="337" t="s">
        <v>1542</v>
      </c>
      <c r="B502" s="334" t="s">
        <v>2149</v>
      </c>
      <c r="C502" s="232">
        <v>115</v>
      </c>
      <c r="D502" s="233">
        <v>0</v>
      </c>
      <c r="E502" s="233">
        <v>0</v>
      </c>
      <c r="F502" s="233">
        <v>0</v>
      </c>
      <c r="G502" s="233">
        <v>0</v>
      </c>
      <c r="H502" s="233">
        <v>0</v>
      </c>
      <c r="I502" s="233">
        <v>0</v>
      </c>
      <c r="J502" s="233">
        <v>0</v>
      </c>
      <c r="K502" s="233">
        <v>0</v>
      </c>
      <c r="L502" s="233">
        <v>0</v>
      </c>
      <c r="M502" s="233">
        <v>0</v>
      </c>
      <c r="N502" s="233">
        <v>0</v>
      </c>
      <c r="O502" s="233">
        <v>0</v>
      </c>
      <c r="P502" s="233"/>
      <c r="Q502" s="233">
        <v>0</v>
      </c>
      <c r="R502" s="233">
        <v>0</v>
      </c>
      <c r="S502" s="233">
        <v>0</v>
      </c>
      <c r="T502" s="233">
        <v>0</v>
      </c>
      <c r="U502" s="233">
        <v>0</v>
      </c>
      <c r="V502" s="233">
        <v>0</v>
      </c>
      <c r="W502" s="233">
        <v>0</v>
      </c>
      <c r="X502" s="233">
        <v>0</v>
      </c>
      <c r="Y502" s="233">
        <v>0</v>
      </c>
      <c r="Z502" s="233">
        <v>0</v>
      </c>
      <c r="AA502" s="233">
        <v>0</v>
      </c>
      <c r="AB502" s="233">
        <v>0</v>
      </c>
      <c r="AC502" s="233">
        <v>0</v>
      </c>
      <c r="AD502" s="233">
        <v>0</v>
      </c>
      <c r="AE502" s="233">
        <v>0</v>
      </c>
      <c r="AF502" s="233">
        <v>0</v>
      </c>
      <c r="AG502" s="233">
        <v>0</v>
      </c>
      <c r="AH502" s="233">
        <v>0</v>
      </c>
      <c r="AI502" s="233">
        <v>220</v>
      </c>
      <c r="AJ502" s="233">
        <v>0</v>
      </c>
      <c r="AK502" s="233">
        <v>0</v>
      </c>
      <c r="AL502" s="233">
        <v>0</v>
      </c>
      <c r="AM502" s="233">
        <v>0</v>
      </c>
      <c r="AN502" s="233">
        <v>0</v>
      </c>
      <c r="AO502" s="233">
        <v>0</v>
      </c>
      <c r="AP502" s="233">
        <v>0</v>
      </c>
      <c r="AQ502" s="233">
        <v>0</v>
      </c>
      <c r="AR502" s="233">
        <v>0</v>
      </c>
      <c r="AS502" s="233">
        <v>0</v>
      </c>
      <c r="AT502" s="233">
        <v>0</v>
      </c>
      <c r="AU502" s="233">
        <v>0</v>
      </c>
      <c r="AV502" s="233">
        <v>0</v>
      </c>
      <c r="AW502" s="233">
        <v>0</v>
      </c>
      <c r="AX502" s="233">
        <v>0</v>
      </c>
      <c r="AY502" s="233">
        <v>0</v>
      </c>
      <c r="AZ502" s="233">
        <v>0</v>
      </c>
      <c r="BA502" s="233">
        <v>0</v>
      </c>
      <c r="BB502" s="233">
        <v>0</v>
      </c>
      <c r="BC502" s="233">
        <v>0</v>
      </c>
      <c r="BD502" s="233">
        <v>0</v>
      </c>
      <c r="BE502" s="233">
        <v>0</v>
      </c>
      <c r="BF502" s="233">
        <v>0</v>
      </c>
      <c r="BG502" s="233">
        <v>0</v>
      </c>
      <c r="BH502" s="233">
        <v>0</v>
      </c>
      <c r="BI502" s="233">
        <v>0</v>
      </c>
      <c r="BJ502" s="233">
        <v>0</v>
      </c>
      <c r="BK502" s="233">
        <v>0</v>
      </c>
      <c r="BL502" s="233">
        <v>0</v>
      </c>
      <c r="BM502" s="233">
        <v>0</v>
      </c>
      <c r="BN502" s="233">
        <v>0</v>
      </c>
      <c r="BO502" s="233">
        <v>0</v>
      </c>
      <c r="BP502" s="233">
        <v>0</v>
      </c>
      <c r="BQ502" s="233">
        <v>0</v>
      </c>
      <c r="BR502" s="233">
        <v>0</v>
      </c>
      <c r="BS502" s="233">
        <v>0</v>
      </c>
      <c r="BT502" s="233">
        <v>0</v>
      </c>
      <c r="BU502" s="233">
        <v>0</v>
      </c>
      <c r="BV502" s="233">
        <v>0</v>
      </c>
      <c r="BW502" s="233">
        <v>0</v>
      </c>
      <c r="BX502" s="233">
        <v>0</v>
      </c>
      <c r="BY502" s="233">
        <v>0</v>
      </c>
      <c r="BZ502" s="233">
        <v>0</v>
      </c>
      <c r="CA502" s="233">
        <v>0</v>
      </c>
      <c r="CB502" s="343">
        <v>0</v>
      </c>
      <c r="CC502" s="343">
        <v>0</v>
      </c>
      <c r="CD502" s="346"/>
      <c r="CE502" s="253">
        <v>0</v>
      </c>
      <c r="CF502" s="233">
        <v>0</v>
      </c>
      <c r="CG502" s="233">
        <v>0</v>
      </c>
      <c r="CH502" s="233">
        <v>0</v>
      </c>
      <c r="CI502" s="234">
        <v>0</v>
      </c>
    </row>
    <row r="503" spans="1:87" s="145" customFormat="1" x14ac:dyDescent="0.2">
      <c r="A503" s="337" t="s">
        <v>352</v>
      </c>
      <c r="B503" s="334" t="s">
        <v>2150</v>
      </c>
      <c r="C503" s="232">
        <v>0</v>
      </c>
      <c r="D503" s="233">
        <v>1135</v>
      </c>
      <c r="E503" s="233">
        <v>735</v>
      </c>
      <c r="F503" s="233">
        <v>2670</v>
      </c>
      <c r="G503" s="233">
        <v>150</v>
      </c>
      <c r="H503" s="233">
        <v>1610</v>
      </c>
      <c r="I503" s="233">
        <v>0</v>
      </c>
      <c r="J503" s="233">
        <v>0</v>
      </c>
      <c r="K503" s="233">
        <v>0</v>
      </c>
      <c r="L503" s="233">
        <v>0</v>
      </c>
      <c r="M503" s="233">
        <v>0</v>
      </c>
      <c r="N503" s="233">
        <v>0</v>
      </c>
      <c r="O503" s="233">
        <v>0</v>
      </c>
      <c r="P503" s="233"/>
      <c r="Q503" s="233">
        <v>0</v>
      </c>
      <c r="R503" s="233">
        <v>350</v>
      </c>
      <c r="S503" s="233">
        <v>0</v>
      </c>
      <c r="T503" s="233">
        <v>0</v>
      </c>
      <c r="U503" s="233">
        <v>0</v>
      </c>
      <c r="V503" s="233">
        <v>0</v>
      </c>
      <c r="W503" s="233">
        <v>585</v>
      </c>
      <c r="X503" s="233">
        <v>0</v>
      </c>
      <c r="Y503" s="233">
        <v>0</v>
      </c>
      <c r="Z503" s="233">
        <v>1620</v>
      </c>
      <c r="AA503" s="233">
        <v>165</v>
      </c>
      <c r="AB503" s="233">
        <v>0</v>
      </c>
      <c r="AC503" s="233">
        <v>0</v>
      </c>
      <c r="AD503" s="233">
        <v>0</v>
      </c>
      <c r="AE503" s="233">
        <v>0</v>
      </c>
      <c r="AF503" s="233">
        <v>0</v>
      </c>
      <c r="AG503" s="233">
        <v>0</v>
      </c>
      <c r="AH503" s="233">
        <v>0</v>
      </c>
      <c r="AI503" s="233">
        <v>0</v>
      </c>
      <c r="AJ503" s="233">
        <v>0</v>
      </c>
      <c r="AK503" s="233">
        <v>0</v>
      </c>
      <c r="AL503" s="233">
        <v>0</v>
      </c>
      <c r="AM503" s="233">
        <v>0</v>
      </c>
      <c r="AN503" s="233">
        <v>0</v>
      </c>
      <c r="AO503" s="233">
        <v>0</v>
      </c>
      <c r="AP503" s="233">
        <v>0</v>
      </c>
      <c r="AQ503" s="233">
        <v>0</v>
      </c>
      <c r="AR503" s="233">
        <v>0</v>
      </c>
      <c r="AS503" s="233">
        <v>0</v>
      </c>
      <c r="AT503" s="233">
        <v>0</v>
      </c>
      <c r="AU503" s="233">
        <v>0</v>
      </c>
      <c r="AV503" s="233">
        <v>0</v>
      </c>
      <c r="AW503" s="233">
        <v>0</v>
      </c>
      <c r="AX503" s="233">
        <v>0</v>
      </c>
      <c r="AY503" s="233">
        <v>0</v>
      </c>
      <c r="AZ503" s="233">
        <v>0</v>
      </c>
      <c r="BA503" s="233">
        <v>0</v>
      </c>
      <c r="BB503" s="233">
        <v>0</v>
      </c>
      <c r="BC503" s="233">
        <v>0</v>
      </c>
      <c r="BD503" s="233">
        <v>0</v>
      </c>
      <c r="BE503" s="233">
        <v>0</v>
      </c>
      <c r="BF503" s="233">
        <v>0</v>
      </c>
      <c r="BG503" s="233">
        <v>0</v>
      </c>
      <c r="BH503" s="233">
        <v>400</v>
      </c>
      <c r="BI503" s="233">
        <v>0</v>
      </c>
      <c r="BJ503" s="233">
        <v>0</v>
      </c>
      <c r="BK503" s="233">
        <v>0</v>
      </c>
      <c r="BL503" s="233">
        <v>0</v>
      </c>
      <c r="BM503" s="233">
        <v>0</v>
      </c>
      <c r="BN503" s="233">
        <v>0</v>
      </c>
      <c r="BO503" s="233">
        <v>0</v>
      </c>
      <c r="BP503" s="233">
        <v>0</v>
      </c>
      <c r="BQ503" s="233">
        <v>0</v>
      </c>
      <c r="BR503" s="233">
        <v>0</v>
      </c>
      <c r="BS503" s="233">
        <v>0</v>
      </c>
      <c r="BT503" s="233">
        <v>0</v>
      </c>
      <c r="BU503" s="233">
        <v>0</v>
      </c>
      <c r="BV503" s="233">
        <v>0</v>
      </c>
      <c r="BW503" s="233">
        <v>0</v>
      </c>
      <c r="BX503" s="233">
        <v>0</v>
      </c>
      <c r="BY503" s="233">
        <v>0</v>
      </c>
      <c r="BZ503" s="233">
        <v>0</v>
      </c>
      <c r="CA503" s="233">
        <v>0</v>
      </c>
      <c r="CB503" s="343">
        <v>0</v>
      </c>
      <c r="CC503" s="343">
        <v>0</v>
      </c>
      <c r="CD503" s="346"/>
      <c r="CE503" s="253">
        <v>0</v>
      </c>
      <c r="CF503" s="233">
        <v>0</v>
      </c>
      <c r="CG503" s="233">
        <v>0</v>
      </c>
      <c r="CH503" s="233">
        <v>10</v>
      </c>
      <c r="CI503" s="234" t="s">
        <v>1676</v>
      </c>
    </row>
    <row r="504" spans="1:87" s="145" customFormat="1" x14ac:dyDescent="0.2">
      <c r="A504" s="337" t="s">
        <v>360</v>
      </c>
      <c r="B504" s="334" t="s">
        <v>2151</v>
      </c>
      <c r="C504" s="232">
        <v>0</v>
      </c>
      <c r="D504" s="233">
        <v>455</v>
      </c>
      <c r="E504" s="233">
        <v>390</v>
      </c>
      <c r="F504" s="233">
        <v>2430</v>
      </c>
      <c r="G504" s="233">
        <v>140</v>
      </c>
      <c r="H504" s="233">
        <v>1200</v>
      </c>
      <c r="I504" s="233">
        <v>0</v>
      </c>
      <c r="J504" s="233">
        <v>0</v>
      </c>
      <c r="K504" s="233">
        <v>0</v>
      </c>
      <c r="L504" s="233">
        <v>0</v>
      </c>
      <c r="M504" s="233">
        <v>0</v>
      </c>
      <c r="N504" s="233">
        <v>0</v>
      </c>
      <c r="O504" s="233">
        <v>0</v>
      </c>
      <c r="P504" s="233"/>
      <c r="Q504" s="233">
        <v>0</v>
      </c>
      <c r="R504" s="233">
        <v>105</v>
      </c>
      <c r="S504" s="233">
        <v>0</v>
      </c>
      <c r="T504" s="233">
        <v>0</v>
      </c>
      <c r="U504" s="233">
        <v>0</v>
      </c>
      <c r="V504" s="233">
        <v>0</v>
      </c>
      <c r="W504" s="233">
        <v>195</v>
      </c>
      <c r="X504" s="233">
        <v>0</v>
      </c>
      <c r="Y504" s="233">
        <v>0</v>
      </c>
      <c r="Z504" s="233">
        <v>0</v>
      </c>
      <c r="AA504" s="233">
        <v>1480</v>
      </c>
      <c r="AB504" s="233">
        <v>0</v>
      </c>
      <c r="AC504" s="233">
        <v>0</v>
      </c>
      <c r="AD504" s="233">
        <v>0</v>
      </c>
      <c r="AE504" s="233">
        <v>0</v>
      </c>
      <c r="AF504" s="233">
        <v>0</v>
      </c>
      <c r="AG504" s="233">
        <v>0</v>
      </c>
      <c r="AH504" s="233">
        <v>0</v>
      </c>
      <c r="AI504" s="233" t="s">
        <v>1676</v>
      </c>
      <c r="AJ504" s="233">
        <v>0</v>
      </c>
      <c r="AK504" s="233">
        <v>0</v>
      </c>
      <c r="AL504" s="233">
        <v>0</v>
      </c>
      <c r="AM504" s="233">
        <v>0</v>
      </c>
      <c r="AN504" s="233">
        <v>0</v>
      </c>
      <c r="AO504" s="233">
        <v>0</v>
      </c>
      <c r="AP504" s="233">
        <v>0</v>
      </c>
      <c r="AQ504" s="233">
        <v>0</v>
      </c>
      <c r="AR504" s="233">
        <v>0</v>
      </c>
      <c r="AS504" s="233">
        <v>0</v>
      </c>
      <c r="AT504" s="233">
        <v>0</v>
      </c>
      <c r="AU504" s="233">
        <v>0</v>
      </c>
      <c r="AV504" s="233">
        <v>0</v>
      </c>
      <c r="AW504" s="233">
        <v>0</v>
      </c>
      <c r="AX504" s="233">
        <v>0</v>
      </c>
      <c r="AY504" s="233">
        <v>0</v>
      </c>
      <c r="AZ504" s="233">
        <v>0</v>
      </c>
      <c r="BA504" s="233">
        <v>0</v>
      </c>
      <c r="BB504" s="233">
        <v>0</v>
      </c>
      <c r="BC504" s="233">
        <v>0</v>
      </c>
      <c r="BD504" s="233">
        <v>0</v>
      </c>
      <c r="BE504" s="233">
        <v>0</v>
      </c>
      <c r="BF504" s="233">
        <v>0</v>
      </c>
      <c r="BG504" s="233">
        <v>0</v>
      </c>
      <c r="BH504" s="233">
        <v>205</v>
      </c>
      <c r="BI504" s="233">
        <v>0</v>
      </c>
      <c r="BJ504" s="233">
        <v>0</v>
      </c>
      <c r="BK504" s="233">
        <v>0</v>
      </c>
      <c r="BL504" s="233">
        <v>0</v>
      </c>
      <c r="BM504" s="233">
        <v>0</v>
      </c>
      <c r="BN504" s="233">
        <v>0</v>
      </c>
      <c r="BO504" s="233">
        <v>0</v>
      </c>
      <c r="BP504" s="233">
        <v>0</v>
      </c>
      <c r="BQ504" s="233">
        <v>0</v>
      </c>
      <c r="BR504" s="233">
        <v>0</v>
      </c>
      <c r="BS504" s="233">
        <v>0</v>
      </c>
      <c r="BT504" s="233">
        <v>0</v>
      </c>
      <c r="BU504" s="233">
        <v>0</v>
      </c>
      <c r="BV504" s="233">
        <v>0</v>
      </c>
      <c r="BW504" s="233">
        <v>0</v>
      </c>
      <c r="BX504" s="233">
        <v>0</v>
      </c>
      <c r="BY504" s="233">
        <v>0</v>
      </c>
      <c r="BZ504" s="233">
        <v>0</v>
      </c>
      <c r="CA504" s="233">
        <v>0</v>
      </c>
      <c r="CB504" s="343">
        <v>0</v>
      </c>
      <c r="CC504" s="343">
        <v>0</v>
      </c>
      <c r="CD504" s="346"/>
      <c r="CE504" s="253">
        <v>0</v>
      </c>
      <c r="CF504" s="233">
        <v>0</v>
      </c>
      <c r="CG504" s="233">
        <v>0</v>
      </c>
      <c r="CH504" s="233">
        <v>0</v>
      </c>
      <c r="CI504" s="234">
        <v>0</v>
      </c>
    </row>
    <row r="505" spans="1:87" s="145" customFormat="1" x14ac:dyDescent="0.2">
      <c r="A505" s="337" t="s">
        <v>575</v>
      </c>
      <c r="B505" s="334" t="s">
        <v>2152</v>
      </c>
      <c r="C505" s="232">
        <v>0</v>
      </c>
      <c r="D505" s="233">
        <v>17880</v>
      </c>
      <c r="E505" s="233">
        <v>7785</v>
      </c>
      <c r="F505" s="233">
        <v>9205</v>
      </c>
      <c r="G505" s="233">
        <v>2815</v>
      </c>
      <c r="H505" s="233">
        <v>15465</v>
      </c>
      <c r="I505" s="233">
        <v>3850</v>
      </c>
      <c r="J505" s="233">
        <v>0</v>
      </c>
      <c r="K505" s="233">
        <v>0</v>
      </c>
      <c r="L505" s="233">
        <v>10</v>
      </c>
      <c r="M505" s="233">
        <v>400</v>
      </c>
      <c r="N505" s="233">
        <v>0</v>
      </c>
      <c r="O505" s="233">
        <v>0</v>
      </c>
      <c r="P505" s="233"/>
      <c r="Q505" s="233">
        <v>0</v>
      </c>
      <c r="R505" s="233">
        <v>10</v>
      </c>
      <c r="S505" s="233">
        <v>0</v>
      </c>
      <c r="T505" s="233">
        <v>0</v>
      </c>
      <c r="U505" s="233">
        <v>0</v>
      </c>
      <c r="V505" s="233">
        <v>3875</v>
      </c>
      <c r="W505" s="233">
        <v>1740</v>
      </c>
      <c r="X505" s="233">
        <v>0</v>
      </c>
      <c r="Y505" s="233">
        <v>0</v>
      </c>
      <c r="Z505" s="233">
        <v>39315</v>
      </c>
      <c r="AA505" s="233">
        <v>18085</v>
      </c>
      <c r="AB505" s="233">
        <v>2535</v>
      </c>
      <c r="AC505" s="233">
        <v>9035</v>
      </c>
      <c r="AD505" s="233">
        <v>0</v>
      </c>
      <c r="AE505" s="233">
        <v>0</v>
      </c>
      <c r="AF505" s="233">
        <v>0</v>
      </c>
      <c r="AG505" s="233">
        <v>0</v>
      </c>
      <c r="AH505" s="233">
        <v>0</v>
      </c>
      <c r="AI505" s="233">
        <v>0</v>
      </c>
      <c r="AJ505" s="233" t="s">
        <v>1676</v>
      </c>
      <c r="AK505" s="233">
        <v>7905</v>
      </c>
      <c r="AL505" s="233">
        <v>0</v>
      </c>
      <c r="AM505" s="233">
        <v>0</v>
      </c>
      <c r="AN505" s="233">
        <v>0</v>
      </c>
      <c r="AO505" s="233">
        <v>230</v>
      </c>
      <c r="AP505" s="233">
        <v>5580</v>
      </c>
      <c r="AQ505" s="233">
        <v>1755</v>
      </c>
      <c r="AR505" s="233">
        <v>0</v>
      </c>
      <c r="AS505" s="233">
        <v>0</v>
      </c>
      <c r="AT505" s="233">
        <v>1550</v>
      </c>
      <c r="AU505" s="233">
        <v>11590</v>
      </c>
      <c r="AV505" s="233">
        <v>0</v>
      </c>
      <c r="AW505" s="233">
        <v>260</v>
      </c>
      <c r="AX505" s="233">
        <v>10</v>
      </c>
      <c r="AY505" s="233">
        <v>1530</v>
      </c>
      <c r="AZ505" s="233">
        <v>11020</v>
      </c>
      <c r="BA505" s="233">
        <v>0</v>
      </c>
      <c r="BB505" s="233">
        <v>5365</v>
      </c>
      <c r="BC505" s="233">
        <v>0</v>
      </c>
      <c r="BD505" s="233">
        <v>0</v>
      </c>
      <c r="BE505" s="233">
        <v>0</v>
      </c>
      <c r="BF505" s="233">
        <v>0</v>
      </c>
      <c r="BG505" s="233">
        <v>4925</v>
      </c>
      <c r="BH505" s="233">
        <v>5580</v>
      </c>
      <c r="BI505" s="233">
        <v>1485</v>
      </c>
      <c r="BJ505" s="233" t="s">
        <v>1676</v>
      </c>
      <c r="BK505" s="233">
        <v>0</v>
      </c>
      <c r="BL505" s="233">
        <v>0</v>
      </c>
      <c r="BM505" s="233">
        <v>0</v>
      </c>
      <c r="BN505" s="233">
        <v>0</v>
      </c>
      <c r="BO505" s="233">
        <v>0</v>
      </c>
      <c r="BP505" s="233">
        <v>0</v>
      </c>
      <c r="BQ505" s="233">
        <v>0</v>
      </c>
      <c r="BR505" s="233">
        <v>5765</v>
      </c>
      <c r="BS505" s="233">
        <v>695</v>
      </c>
      <c r="BT505" s="233">
        <v>0</v>
      </c>
      <c r="BU505" s="233">
        <v>0</v>
      </c>
      <c r="BV505" s="233">
        <v>0</v>
      </c>
      <c r="BW505" s="233">
        <v>0</v>
      </c>
      <c r="BX505" s="233">
        <v>0</v>
      </c>
      <c r="BY505" s="233">
        <v>0</v>
      </c>
      <c r="BZ505" s="233">
        <v>0</v>
      </c>
      <c r="CA505" s="233">
        <v>0</v>
      </c>
      <c r="CB505" s="343">
        <v>0</v>
      </c>
      <c r="CC505" s="343">
        <v>0</v>
      </c>
      <c r="CD505" s="346"/>
      <c r="CE505" s="253">
        <v>0</v>
      </c>
      <c r="CF505" s="233">
        <v>0</v>
      </c>
      <c r="CG505" s="233">
        <v>0</v>
      </c>
      <c r="CH505" s="233">
        <v>0</v>
      </c>
      <c r="CI505" s="234" t="s">
        <v>1676</v>
      </c>
    </row>
    <row r="506" spans="1:87" s="145" customFormat="1" x14ac:dyDescent="0.2">
      <c r="A506" s="337" t="s">
        <v>595</v>
      </c>
      <c r="B506" s="334" t="s">
        <v>2153</v>
      </c>
      <c r="C506" s="232">
        <v>0</v>
      </c>
      <c r="D506" s="233">
        <v>0</v>
      </c>
      <c r="E506" s="233">
        <v>0</v>
      </c>
      <c r="F506" s="233">
        <v>0</v>
      </c>
      <c r="G506" s="233">
        <v>0</v>
      </c>
      <c r="H506" s="233">
        <v>0</v>
      </c>
      <c r="I506" s="233">
        <v>0</v>
      </c>
      <c r="J506" s="233">
        <v>0</v>
      </c>
      <c r="K506" s="233">
        <v>0</v>
      </c>
      <c r="L506" s="233">
        <v>0</v>
      </c>
      <c r="M506" s="233">
        <v>0</v>
      </c>
      <c r="N506" s="233">
        <v>0</v>
      </c>
      <c r="O506" s="233">
        <v>0</v>
      </c>
      <c r="P506" s="233"/>
      <c r="Q506" s="233">
        <v>0</v>
      </c>
      <c r="R506" s="233">
        <v>0</v>
      </c>
      <c r="S506" s="233">
        <v>0</v>
      </c>
      <c r="T506" s="233">
        <v>0</v>
      </c>
      <c r="U506" s="233">
        <v>0</v>
      </c>
      <c r="V506" s="233">
        <v>0</v>
      </c>
      <c r="W506" s="233">
        <v>0</v>
      </c>
      <c r="X506" s="233">
        <v>0</v>
      </c>
      <c r="Y506" s="233">
        <v>0</v>
      </c>
      <c r="Z506" s="233">
        <v>270</v>
      </c>
      <c r="AA506" s="233">
        <v>0</v>
      </c>
      <c r="AB506" s="233">
        <v>0</v>
      </c>
      <c r="AC506" s="233">
        <v>265</v>
      </c>
      <c r="AD506" s="233">
        <v>0</v>
      </c>
      <c r="AE506" s="233">
        <v>0</v>
      </c>
      <c r="AF506" s="233">
        <v>0</v>
      </c>
      <c r="AG506" s="233">
        <v>0</v>
      </c>
      <c r="AH506" s="233">
        <v>0</v>
      </c>
      <c r="AI506" s="233">
        <v>0</v>
      </c>
      <c r="AJ506" s="233">
        <v>255</v>
      </c>
      <c r="AK506" s="233">
        <v>0</v>
      </c>
      <c r="AL506" s="233">
        <v>0</v>
      </c>
      <c r="AM506" s="233">
        <v>0</v>
      </c>
      <c r="AN506" s="233">
        <v>0</v>
      </c>
      <c r="AO506" s="233">
        <v>0</v>
      </c>
      <c r="AP506" s="233">
        <v>0</v>
      </c>
      <c r="AQ506" s="233">
        <v>0</v>
      </c>
      <c r="AR506" s="233">
        <v>0</v>
      </c>
      <c r="AS506" s="233">
        <v>0</v>
      </c>
      <c r="AT506" s="233">
        <v>0</v>
      </c>
      <c r="AU506" s="233">
        <v>0</v>
      </c>
      <c r="AV506" s="233">
        <v>0</v>
      </c>
      <c r="AW506" s="233">
        <v>0</v>
      </c>
      <c r="AX506" s="233">
        <v>0</v>
      </c>
      <c r="AY506" s="233">
        <v>0</v>
      </c>
      <c r="AZ506" s="233">
        <v>0</v>
      </c>
      <c r="BA506" s="233">
        <v>0</v>
      </c>
      <c r="BB506" s="233">
        <v>0</v>
      </c>
      <c r="BC506" s="233">
        <v>0</v>
      </c>
      <c r="BD506" s="233">
        <v>0</v>
      </c>
      <c r="BE506" s="233">
        <v>0</v>
      </c>
      <c r="BF506" s="233">
        <v>0</v>
      </c>
      <c r="BG506" s="233">
        <v>0</v>
      </c>
      <c r="BH506" s="233">
        <v>0</v>
      </c>
      <c r="BI506" s="233">
        <v>0</v>
      </c>
      <c r="BJ506" s="233">
        <v>2780</v>
      </c>
      <c r="BK506" s="233">
        <v>0</v>
      </c>
      <c r="BL506" s="233">
        <v>0</v>
      </c>
      <c r="BM506" s="233">
        <v>820</v>
      </c>
      <c r="BN506" s="233">
        <v>0</v>
      </c>
      <c r="BO506" s="233">
        <v>0</v>
      </c>
      <c r="BP506" s="233">
        <v>0</v>
      </c>
      <c r="BQ506" s="233">
        <v>280</v>
      </c>
      <c r="BR506" s="233">
        <v>0</v>
      </c>
      <c r="BS506" s="233">
        <v>0</v>
      </c>
      <c r="BT506" s="233">
        <v>0</v>
      </c>
      <c r="BU506" s="233">
        <v>0</v>
      </c>
      <c r="BV506" s="233">
        <v>0</v>
      </c>
      <c r="BW506" s="233">
        <v>0</v>
      </c>
      <c r="BX506" s="233">
        <v>0</v>
      </c>
      <c r="BY506" s="233">
        <v>0</v>
      </c>
      <c r="BZ506" s="233">
        <v>0</v>
      </c>
      <c r="CA506" s="233">
        <v>0</v>
      </c>
      <c r="CB506" s="343">
        <v>0</v>
      </c>
      <c r="CC506" s="343">
        <v>0</v>
      </c>
      <c r="CD506" s="346"/>
      <c r="CE506" s="253">
        <v>0</v>
      </c>
      <c r="CF506" s="233">
        <v>0</v>
      </c>
      <c r="CG506" s="233">
        <v>0</v>
      </c>
      <c r="CH506" s="233">
        <v>3290</v>
      </c>
      <c r="CI506" s="234" t="s">
        <v>1676</v>
      </c>
    </row>
    <row r="507" spans="1:87" s="145" customFormat="1" x14ac:dyDescent="0.2">
      <c r="A507" s="337" t="s">
        <v>191</v>
      </c>
      <c r="B507" s="334" t="s">
        <v>2154</v>
      </c>
      <c r="C507" s="232">
        <v>0</v>
      </c>
      <c r="D507" s="233">
        <v>9530</v>
      </c>
      <c r="E507" s="233">
        <v>2185</v>
      </c>
      <c r="F507" s="233">
        <v>14355</v>
      </c>
      <c r="G507" s="233">
        <v>1540</v>
      </c>
      <c r="H507" s="233">
        <v>1655</v>
      </c>
      <c r="I507" s="233">
        <v>2240</v>
      </c>
      <c r="J507" s="233">
        <v>0</v>
      </c>
      <c r="K507" s="233">
        <v>0</v>
      </c>
      <c r="L507" s="233">
        <v>0</v>
      </c>
      <c r="M507" s="233">
        <v>0</v>
      </c>
      <c r="N507" s="233">
        <v>0</v>
      </c>
      <c r="O507" s="233">
        <v>0</v>
      </c>
      <c r="P507" s="233"/>
      <c r="Q507" s="233">
        <v>0</v>
      </c>
      <c r="R507" s="233">
        <v>0</v>
      </c>
      <c r="S507" s="233">
        <v>610</v>
      </c>
      <c r="T507" s="233">
        <v>0</v>
      </c>
      <c r="U507" s="233">
        <v>0</v>
      </c>
      <c r="V507" s="233">
        <v>5245</v>
      </c>
      <c r="W507" s="233">
        <v>1190</v>
      </c>
      <c r="X507" s="233">
        <v>0</v>
      </c>
      <c r="Y507" s="233">
        <v>0</v>
      </c>
      <c r="Z507" s="233">
        <v>29835</v>
      </c>
      <c r="AA507" s="233">
        <v>6505</v>
      </c>
      <c r="AB507" s="233">
        <v>0</v>
      </c>
      <c r="AC507" s="233">
        <v>4600</v>
      </c>
      <c r="AD507" s="233">
        <v>0</v>
      </c>
      <c r="AE507" s="233">
        <v>0</v>
      </c>
      <c r="AF507" s="233">
        <v>0</v>
      </c>
      <c r="AG507" s="233">
        <v>0</v>
      </c>
      <c r="AH507" s="233">
        <v>0</v>
      </c>
      <c r="AI507" s="233">
        <v>55</v>
      </c>
      <c r="AJ507" s="233" t="s">
        <v>1676</v>
      </c>
      <c r="AK507" s="233">
        <v>4520</v>
      </c>
      <c r="AL507" s="233">
        <v>0</v>
      </c>
      <c r="AM507" s="233">
        <v>0</v>
      </c>
      <c r="AN507" s="233">
        <v>0</v>
      </c>
      <c r="AO507" s="233" t="s">
        <v>1676</v>
      </c>
      <c r="AP507" s="233">
        <v>220</v>
      </c>
      <c r="AQ507" s="233">
        <v>0</v>
      </c>
      <c r="AR507" s="233">
        <v>0</v>
      </c>
      <c r="AS507" s="233">
        <v>0</v>
      </c>
      <c r="AT507" s="233">
        <v>0</v>
      </c>
      <c r="AU507" s="233">
        <v>50</v>
      </c>
      <c r="AV507" s="233">
        <v>0</v>
      </c>
      <c r="AW507" s="233" t="s">
        <v>1676</v>
      </c>
      <c r="AX507" s="233">
        <v>0</v>
      </c>
      <c r="AY507" s="233">
        <v>1270</v>
      </c>
      <c r="AZ507" s="233">
        <v>4340</v>
      </c>
      <c r="BA507" s="233" t="s">
        <v>1676</v>
      </c>
      <c r="BB507" s="233">
        <v>1465</v>
      </c>
      <c r="BC507" s="233">
        <v>0</v>
      </c>
      <c r="BD507" s="233">
        <v>0</v>
      </c>
      <c r="BE507" s="233">
        <v>0</v>
      </c>
      <c r="BF507" s="233">
        <v>0</v>
      </c>
      <c r="BG507" s="233">
        <v>1445</v>
      </c>
      <c r="BH507" s="233">
        <v>2020</v>
      </c>
      <c r="BI507" s="233">
        <v>1250</v>
      </c>
      <c r="BJ507" s="233">
        <v>0</v>
      </c>
      <c r="BK507" s="233">
        <v>0</v>
      </c>
      <c r="BL507" s="233">
        <v>0</v>
      </c>
      <c r="BM507" s="233">
        <v>0</v>
      </c>
      <c r="BN507" s="233">
        <v>0</v>
      </c>
      <c r="BO507" s="233">
        <v>0</v>
      </c>
      <c r="BP507" s="233">
        <v>0</v>
      </c>
      <c r="BQ507" s="233">
        <v>0</v>
      </c>
      <c r="BR507" s="233">
        <v>10</v>
      </c>
      <c r="BS507" s="233">
        <v>0</v>
      </c>
      <c r="BT507" s="233">
        <v>0</v>
      </c>
      <c r="BU507" s="233">
        <v>0</v>
      </c>
      <c r="BV507" s="233">
        <v>0</v>
      </c>
      <c r="BW507" s="233">
        <v>0</v>
      </c>
      <c r="BX507" s="233">
        <v>0</v>
      </c>
      <c r="BY507" s="233">
        <v>0</v>
      </c>
      <c r="BZ507" s="233">
        <v>0</v>
      </c>
      <c r="CA507" s="233">
        <v>0</v>
      </c>
      <c r="CB507" s="343">
        <v>0</v>
      </c>
      <c r="CC507" s="343">
        <v>0</v>
      </c>
      <c r="CD507" s="346"/>
      <c r="CE507" s="253">
        <v>0</v>
      </c>
      <c r="CF507" s="233">
        <v>0</v>
      </c>
      <c r="CG507" s="233">
        <v>0</v>
      </c>
      <c r="CH507" s="233">
        <v>25</v>
      </c>
      <c r="CI507" s="234">
        <v>0</v>
      </c>
    </row>
    <row r="508" spans="1:87" s="145" customFormat="1" x14ac:dyDescent="0.2">
      <c r="A508" s="337" t="s">
        <v>444</v>
      </c>
      <c r="B508" s="334" t="s">
        <v>2155</v>
      </c>
      <c r="C508" s="232">
        <v>0</v>
      </c>
      <c r="D508" s="233">
        <v>11350</v>
      </c>
      <c r="E508" s="233">
        <v>3780</v>
      </c>
      <c r="F508" s="233">
        <v>5160</v>
      </c>
      <c r="G508" s="233">
        <v>810</v>
      </c>
      <c r="H508" s="233">
        <v>3380</v>
      </c>
      <c r="I508" s="233">
        <v>700</v>
      </c>
      <c r="J508" s="233">
        <v>0</v>
      </c>
      <c r="K508" s="233">
        <v>0</v>
      </c>
      <c r="L508" s="233" t="s">
        <v>1676</v>
      </c>
      <c r="M508" s="233">
        <v>0</v>
      </c>
      <c r="N508" s="233">
        <v>0</v>
      </c>
      <c r="O508" s="233">
        <v>0</v>
      </c>
      <c r="P508" s="233"/>
      <c r="Q508" s="233">
        <v>0</v>
      </c>
      <c r="R508" s="233">
        <v>0</v>
      </c>
      <c r="S508" s="233">
        <v>555</v>
      </c>
      <c r="T508" s="233">
        <v>0</v>
      </c>
      <c r="U508" s="233">
        <v>0</v>
      </c>
      <c r="V508" s="233">
        <v>350</v>
      </c>
      <c r="W508" s="233" t="s">
        <v>1676</v>
      </c>
      <c r="X508" s="233">
        <v>0</v>
      </c>
      <c r="Y508" s="233">
        <v>0</v>
      </c>
      <c r="Z508" s="233">
        <v>2640</v>
      </c>
      <c r="AA508" s="233">
        <v>5595</v>
      </c>
      <c r="AB508" s="233">
        <v>455</v>
      </c>
      <c r="AC508" s="233">
        <v>2930</v>
      </c>
      <c r="AD508" s="233">
        <v>0</v>
      </c>
      <c r="AE508" s="233">
        <v>0</v>
      </c>
      <c r="AF508" s="233">
        <v>0</v>
      </c>
      <c r="AG508" s="233">
        <v>0</v>
      </c>
      <c r="AH508" s="233">
        <v>0</v>
      </c>
      <c r="AI508" s="233">
        <v>0</v>
      </c>
      <c r="AJ508" s="233">
        <v>55</v>
      </c>
      <c r="AK508" s="233">
        <v>2665</v>
      </c>
      <c r="AL508" s="233">
        <v>0</v>
      </c>
      <c r="AM508" s="233">
        <v>0</v>
      </c>
      <c r="AN508" s="233">
        <v>8260</v>
      </c>
      <c r="AO508" s="233">
        <v>2535</v>
      </c>
      <c r="AP508" s="233">
        <v>3085</v>
      </c>
      <c r="AQ508" s="233">
        <v>0</v>
      </c>
      <c r="AR508" s="233">
        <v>0</v>
      </c>
      <c r="AS508" s="233">
        <v>0</v>
      </c>
      <c r="AT508" s="233">
        <v>95</v>
      </c>
      <c r="AU508" s="233" t="s">
        <v>1676</v>
      </c>
      <c r="AV508" s="233">
        <v>0</v>
      </c>
      <c r="AW508" s="233">
        <v>185</v>
      </c>
      <c r="AX508" s="233">
        <v>0</v>
      </c>
      <c r="AY508" s="233">
        <v>1020</v>
      </c>
      <c r="AZ508" s="233">
        <v>7025</v>
      </c>
      <c r="BA508" s="233">
        <v>0</v>
      </c>
      <c r="BB508" s="233">
        <v>5020</v>
      </c>
      <c r="BC508" s="233">
        <v>0</v>
      </c>
      <c r="BD508" s="233">
        <v>0</v>
      </c>
      <c r="BE508" s="233">
        <v>0</v>
      </c>
      <c r="BF508" s="233">
        <v>0</v>
      </c>
      <c r="BG508" s="233">
        <v>3155</v>
      </c>
      <c r="BH508" s="233">
        <v>1345</v>
      </c>
      <c r="BI508" s="233">
        <v>330</v>
      </c>
      <c r="BJ508" s="233">
        <v>1680</v>
      </c>
      <c r="BK508" s="233">
        <v>0</v>
      </c>
      <c r="BL508" s="233">
        <v>0</v>
      </c>
      <c r="BM508" s="233">
        <v>0</v>
      </c>
      <c r="BN508" s="233">
        <v>0</v>
      </c>
      <c r="BO508" s="233">
        <v>0</v>
      </c>
      <c r="BP508" s="233">
        <v>0</v>
      </c>
      <c r="BQ508" s="233">
        <v>0</v>
      </c>
      <c r="BR508" s="233" t="s">
        <v>1676</v>
      </c>
      <c r="BS508" s="233">
        <v>0</v>
      </c>
      <c r="BT508" s="233">
        <v>0</v>
      </c>
      <c r="BU508" s="233">
        <v>0</v>
      </c>
      <c r="BV508" s="233">
        <v>0</v>
      </c>
      <c r="BW508" s="233">
        <v>0</v>
      </c>
      <c r="BX508" s="233">
        <v>0</v>
      </c>
      <c r="BY508" s="233">
        <v>0</v>
      </c>
      <c r="BZ508" s="233">
        <v>0</v>
      </c>
      <c r="CA508" s="233">
        <v>0</v>
      </c>
      <c r="CB508" s="343">
        <v>0</v>
      </c>
      <c r="CC508" s="343">
        <v>0</v>
      </c>
      <c r="CD508" s="346"/>
      <c r="CE508" s="253">
        <v>0</v>
      </c>
      <c r="CF508" s="233">
        <v>0</v>
      </c>
      <c r="CG508" s="233">
        <v>0</v>
      </c>
      <c r="CH508" s="233">
        <v>1710</v>
      </c>
      <c r="CI508" s="234">
        <v>725</v>
      </c>
    </row>
    <row r="509" spans="1:87" s="145" customFormat="1" x14ac:dyDescent="0.2">
      <c r="A509" s="337" t="s">
        <v>364</v>
      </c>
      <c r="B509" s="334" t="s">
        <v>2156</v>
      </c>
      <c r="C509" s="232">
        <v>0</v>
      </c>
      <c r="D509" s="233">
        <v>9580</v>
      </c>
      <c r="E509" s="233">
        <v>840</v>
      </c>
      <c r="F509" s="233">
        <v>4085</v>
      </c>
      <c r="G509" s="233">
        <v>90</v>
      </c>
      <c r="H509" s="233">
        <v>3160</v>
      </c>
      <c r="I509" s="233">
        <v>40</v>
      </c>
      <c r="J509" s="233">
        <v>0</v>
      </c>
      <c r="K509" s="233">
        <v>0</v>
      </c>
      <c r="L509" s="233">
        <v>0</v>
      </c>
      <c r="M509" s="233">
        <v>0</v>
      </c>
      <c r="N509" s="233">
        <v>0</v>
      </c>
      <c r="O509" s="233">
        <v>0</v>
      </c>
      <c r="P509" s="233"/>
      <c r="Q509" s="233">
        <v>0</v>
      </c>
      <c r="R509" s="233">
        <v>0</v>
      </c>
      <c r="S509" s="233">
        <v>375</v>
      </c>
      <c r="T509" s="233">
        <v>0</v>
      </c>
      <c r="U509" s="233">
        <v>0</v>
      </c>
      <c r="V509" s="233">
        <v>2515</v>
      </c>
      <c r="W509" s="233">
        <v>15</v>
      </c>
      <c r="X509" s="233">
        <v>0</v>
      </c>
      <c r="Y509" s="233">
        <v>0</v>
      </c>
      <c r="Z509" s="233">
        <v>10590</v>
      </c>
      <c r="AA509" s="233">
        <v>5155</v>
      </c>
      <c r="AB509" s="233">
        <v>0</v>
      </c>
      <c r="AC509" s="233">
        <v>1235</v>
      </c>
      <c r="AD509" s="233">
        <v>0</v>
      </c>
      <c r="AE509" s="233">
        <v>0</v>
      </c>
      <c r="AF509" s="233">
        <v>0</v>
      </c>
      <c r="AG509" s="233">
        <v>0</v>
      </c>
      <c r="AH509" s="233">
        <v>0</v>
      </c>
      <c r="AI509" s="233">
        <v>0</v>
      </c>
      <c r="AJ509" s="233">
        <v>0</v>
      </c>
      <c r="AK509" s="233">
        <v>1555</v>
      </c>
      <c r="AL509" s="233">
        <v>0</v>
      </c>
      <c r="AM509" s="233">
        <v>0</v>
      </c>
      <c r="AN509" s="233">
        <v>0</v>
      </c>
      <c r="AO509" s="233">
        <v>470</v>
      </c>
      <c r="AP509" s="233">
        <v>185</v>
      </c>
      <c r="AQ509" s="233">
        <v>0</v>
      </c>
      <c r="AR509" s="233">
        <v>0</v>
      </c>
      <c r="AS509" s="233">
        <v>0</v>
      </c>
      <c r="AT509" s="233">
        <v>15</v>
      </c>
      <c r="AU509" s="233">
        <v>4535</v>
      </c>
      <c r="AV509" s="233">
        <v>0</v>
      </c>
      <c r="AW509" s="233">
        <v>130</v>
      </c>
      <c r="AX509" s="233">
        <v>0</v>
      </c>
      <c r="AY509" s="233">
        <v>255</v>
      </c>
      <c r="AZ509" s="233">
        <v>3900</v>
      </c>
      <c r="BA509" s="233">
        <v>0</v>
      </c>
      <c r="BB509" s="233">
        <v>5290</v>
      </c>
      <c r="BC509" s="233">
        <v>0</v>
      </c>
      <c r="BD509" s="233">
        <v>0</v>
      </c>
      <c r="BE509" s="233">
        <v>0</v>
      </c>
      <c r="BF509" s="233">
        <v>0</v>
      </c>
      <c r="BG509" s="233">
        <v>1565</v>
      </c>
      <c r="BH509" s="233">
        <v>1695</v>
      </c>
      <c r="BI509" s="233">
        <v>380</v>
      </c>
      <c r="BJ509" s="233">
        <v>0</v>
      </c>
      <c r="BK509" s="233">
        <v>0</v>
      </c>
      <c r="BL509" s="233">
        <v>0</v>
      </c>
      <c r="BM509" s="233">
        <v>0</v>
      </c>
      <c r="BN509" s="233">
        <v>0</v>
      </c>
      <c r="BO509" s="233">
        <v>0</v>
      </c>
      <c r="BP509" s="233">
        <v>0</v>
      </c>
      <c r="BQ509" s="233">
        <v>0</v>
      </c>
      <c r="BR509" s="233">
        <v>0</v>
      </c>
      <c r="BS509" s="233">
        <v>0</v>
      </c>
      <c r="BT509" s="233">
        <v>0</v>
      </c>
      <c r="BU509" s="233">
        <v>0</v>
      </c>
      <c r="BV509" s="233">
        <v>0</v>
      </c>
      <c r="BW509" s="233">
        <v>0</v>
      </c>
      <c r="BX509" s="233">
        <v>0</v>
      </c>
      <c r="BY509" s="233">
        <v>0</v>
      </c>
      <c r="BZ509" s="233">
        <v>0</v>
      </c>
      <c r="CA509" s="233">
        <v>0</v>
      </c>
      <c r="CB509" s="343">
        <v>0</v>
      </c>
      <c r="CC509" s="343">
        <v>0</v>
      </c>
      <c r="CD509" s="346"/>
      <c r="CE509" s="253">
        <v>0</v>
      </c>
      <c r="CF509" s="233">
        <v>0</v>
      </c>
      <c r="CG509" s="233">
        <v>0</v>
      </c>
      <c r="CH509" s="233">
        <v>0</v>
      </c>
      <c r="CI509" s="234">
        <v>0</v>
      </c>
    </row>
    <row r="510" spans="1:87" s="145" customFormat="1" ht="12.75" thickBot="1" x14ac:dyDescent="0.25">
      <c r="A510" s="338" t="s">
        <v>387</v>
      </c>
      <c r="B510" s="335" t="s">
        <v>2157</v>
      </c>
      <c r="C510" s="235">
        <v>0</v>
      </c>
      <c r="D510" s="236">
        <v>26795</v>
      </c>
      <c r="E510" s="236">
        <v>10425</v>
      </c>
      <c r="F510" s="236">
        <v>8940</v>
      </c>
      <c r="G510" s="236">
        <v>3805</v>
      </c>
      <c r="H510" s="236">
        <v>5265</v>
      </c>
      <c r="I510" s="236">
        <v>3065</v>
      </c>
      <c r="J510" s="236">
        <v>0</v>
      </c>
      <c r="K510" s="236">
        <v>395</v>
      </c>
      <c r="L510" s="236">
        <v>0</v>
      </c>
      <c r="M510" s="236">
        <v>0</v>
      </c>
      <c r="N510" s="236">
        <v>0</v>
      </c>
      <c r="O510" s="236">
        <v>0</v>
      </c>
      <c r="P510" s="236"/>
      <c r="Q510" s="236">
        <v>0</v>
      </c>
      <c r="R510" s="236">
        <v>0</v>
      </c>
      <c r="S510" s="236">
        <v>955</v>
      </c>
      <c r="T510" s="236">
        <v>0</v>
      </c>
      <c r="U510" s="236">
        <v>0</v>
      </c>
      <c r="V510" s="236">
        <v>5445</v>
      </c>
      <c r="W510" s="236">
        <v>1660</v>
      </c>
      <c r="X510" s="236">
        <v>0</v>
      </c>
      <c r="Y510" s="236">
        <v>0</v>
      </c>
      <c r="Z510" s="236">
        <v>2400</v>
      </c>
      <c r="AA510" s="236">
        <v>15910</v>
      </c>
      <c r="AB510" s="236">
        <v>11045</v>
      </c>
      <c r="AC510" s="236">
        <v>7150</v>
      </c>
      <c r="AD510" s="236">
        <v>0</v>
      </c>
      <c r="AE510" s="236">
        <v>0</v>
      </c>
      <c r="AF510" s="236">
        <v>0</v>
      </c>
      <c r="AG510" s="236">
        <v>0</v>
      </c>
      <c r="AH510" s="236">
        <v>0</v>
      </c>
      <c r="AI510" s="236">
        <v>0</v>
      </c>
      <c r="AJ510" s="236" t="s">
        <v>1676</v>
      </c>
      <c r="AK510" s="236">
        <v>8425</v>
      </c>
      <c r="AL510" s="236">
        <v>0</v>
      </c>
      <c r="AM510" s="236">
        <v>0</v>
      </c>
      <c r="AN510" s="236">
        <v>17890</v>
      </c>
      <c r="AO510" s="236">
        <v>355</v>
      </c>
      <c r="AP510" s="236">
        <v>7840</v>
      </c>
      <c r="AQ510" s="236">
        <v>0</v>
      </c>
      <c r="AR510" s="236">
        <v>0</v>
      </c>
      <c r="AS510" s="236">
        <v>0</v>
      </c>
      <c r="AT510" s="236">
        <v>6200</v>
      </c>
      <c r="AU510" s="236">
        <v>10310</v>
      </c>
      <c r="AV510" s="236">
        <v>0</v>
      </c>
      <c r="AW510" s="236">
        <v>1430</v>
      </c>
      <c r="AX510" s="236" t="s">
        <v>1676</v>
      </c>
      <c r="AY510" s="236">
        <v>2005</v>
      </c>
      <c r="AZ510" s="236">
        <v>14795</v>
      </c>
      <c r="BA510" s="236">
        <v>0</v>
      </c>
      <c r="BB510" s="236">
        <v>29515</v>
      </c>
      <c r="BC510" s="236">
        <v>0</v>
      </c>
      <c r="BD510" s="236">
        <v>0</v>
      </c>
      <c r="BE510" s="236">
        <v>0</v>
      </c>
      <c r="BF510" s="236">
        <v>0</v>
      </c>
      <c r="BG510" s="236">
        <v>11300</v>
      </c>
      <c r="BH510" s="236">
        <v>3420</v>
      </c>
      <c r="BI510" s="236">
        <v>1130</v>
      </c>
      <c r="BJ510" s="236">
        <v>940</v>
      </c>
      <c r="BK510" s="236">
        <v>0</v>
      </c>
      <c r="BL510" s="236">
        <v>0</v>
      </c>
      <c r="BM510" s="236">
        <v>0</v>
      </c>
      <c r="BN510" s="236">
        <v>0</v>
      </c>
      <c r="BO510" s="236">
        <v>0</v>
      </c>
      <c r="BP510" s="236">
        <v>0</v>
      </c>
      <c r="BQ510" s="236" t="s">
        <v>1676</v>
      </c>
      <c r="BR510" s="236">
        <v>0</v>
      </c>
      <c r="BS510" s="236">
        <v>0</v>
      </c>
      <c r="BT510" s="236">
        <v>0</v>
      </c>
      <c r="BU510" s="236">
        <v>0</v>
      </c>
      <c r="BV510" s="236">
        <v>10</v>
      </c>
      <c r="BW510" s="236">
        <v>0</v>
      </c>
      <c r="BX510" s="236">
        <v>0</v>
      </c>
      <c r="BY510" s="236">
        <v>0</v>
      </c>
      <c r="BZ510" s="236">
        <v>0</v>
      </c>
      <c r="CA510" s="236">
        <v>0</v>
      </c>
      <c r="CB510" s="344">
        <v>0</v>
      </c>
      <c r="CC510" s="344">
        <v>0</v>
      </c>
      <c r="CD510" s="347"/>
      <c r="CE510" s="254">
        <v>0</v>
      </c>
      <c r="CF510" s="236">
        <v>0</v>
      </c>
      <c r="CG510" s="236">
        <v>0</v>
      </c>
      <c r="CH510" s="236">
        <v>0</v>
      </c>
      <c r="CI510" s="237">
        <v>0</v>
      </c>
    </row>
    <row r="511" spans="1:87" x14ac:dyDescent="0.2">
      <c r="B511" s="169"/>
      <c r="C511" s="170"/>
      <c r="D511" s="170"/>
      <c r="E511" s="170"/>
      <c r="F511" s="170"/>
      <c r="G511" s="147"/>
    </row>
    <row r="512" spans="1:87" x14ac:dyDescent="0.2">
      <c r="A512" s="160"/>
      <c r="B512" s="160"/>
      <c r="CD512" s="160"/>
    </row>
    <row r="513" spans="1:82" ht="15" customHeight="1" x14ac:dyDescent="0.2">
      <c r="A513" s="490" t="s">
        <v>81</v>
      </c>
      <c r="B513" s="490"/>
      <c r="C513" s="490"/>
      <c r="D513" s="490"/>
      <c r="E513" s="490"/>
      <c r="F513" s="490"/>
      <c r="CD513" s="160"/>
    </row>
    <row r="514" spans="1:82" ht="112.5" customHeight="1" x14ac:dyDescent="0.2">
      <c r="A514" s="491" t="s">
        <v>1576</v>
      </c>
      <c r="B514" s="491"/>
      <c r="C514" s="491"/>
      <c r="D514" s="491"/>
      <c r="E514" s="491"/>
      <c r="F514" s="491"/>
      <c r="CD514" s="160"/>
    </row>
    <row r="515" spans="1:82" x14ac:dyDescent="0.2">
      <c r="A515" s="159"/>
      <c r="B515" s="159"/>
      <c r="C515" s="159"/>
      <c r="D515" s="159"/>
      <c r="E515" s="159"/>
      <c r="F515" s="159"/>
      <c r="CD515" s="160"/>
    </row>
    <row r="516" spans="1:82" ht="12.75" x14ac:dyDescent="0.2">
      <c r="A516" s="483" t="s">
        <v>1669</v>
      </c>
      <c r="B516" s="483"/>
      <c r="C516" s="483"/>
      <c r="D516" s="483"/>
      <c r="E516" s="483"/>
      <c r="F516" s="159"/>
      <c r="CD516" s="160"/>
    </row>
    <row r="517" spans="1:82" x14ac:dyDescent="0.2">
      <c r="A517" s="159"/>
      <c r="B517" s="159"/>
      <c r="C517" s="159"/>
      <c r="D517" s="159"/>
      <c r="E517" s="159"/>
      <c r="F517" s="159"/>
      <c r="CD517" s="160"/>
    </row>
    <row r="518" spans="1:82" ht="12.75" thickBot="1" x14ac:dyDescent="0.25">
      <c r="A518" s="159"/>
      <c r="B518" s="159"/>
      <c r="C518" s="159"/>
      <c r="D518" s="159"/>
      <c r="E518" s="159"/>
      <c r="F518" s="159"/>
      <c r="CD518" s="160"/>
    </row>
    <row r="519" spans="1:82" ht="12" customHeight="1" x14ac:dyDescent="0.2">
      <c r="A519" s="492" t="s">
        <v>125</v>
      </c>
      <c r="B519" s="493"/>
      <c r="C519" s="340"/>
      <c r="D519" s="340"/>
      <c r="E519" s="340"/>
      <c r="F519" s="159"/>
      <c r="CD519" s="160"/>
    </row>
    <row r="520" spans="1:82" ht="12" customHeight="1" x14ac:dyDescent="0.2">
      <c r="A520" s="485" t="s">
        <v>1678</v>
      </c>
      <c r="B520" s="486"/>
      <c r="C520" s="339"/>
      <c r="D520" s="339"/>
      <c r="E520" s="339"/>
      <c r="F520" s="339"/>
      <c r="CD520" s="160"/>
    </row>
    <row r="521" spans="1:82" ht="13.5" thickBot="1" x14ac:dyDescent="0.25">
      <c r="A521" s="487" t="s">
        <v>1555</v>
      </c>
      <c r="B521" s="488"/>
      <c r="C521" s="341"/>
      <c r="D521" s="341"/>
      <c r="E521" s="341"/>
      <c r="F521" s="159"/>
      <c r="CD521" s="160"/>
    </row>
    <row r="522" spans="1:82" x14ac:dyDescent="0.2">
      <c r="C522" s="145"/>
      <c r="D522" s="145"/>
      <c r="E522" s="145"/>
      <c r="F522" s="145"/>
      <c r="CD522" s="160"/>
    </row>
    <row r="523" spans="1:82" ht="12.75" x14ac:dyDescent="0.2">
      <c r="A523" s="265" t="s">
        <v>1556</v>
      </c>
      <c r="CD523" s="160"/>
    </row>
    <row r="524" spans="1:82" x14ac:dyDescent="0.2">
      <c r="CD524" s="160"/>
    </row>
    <row r="525" spans="1:82" x14ac:dyDescent="0.2">
      <c r="CD525" s="160"/>
    </row>
    <row r="526" spans="1:82" x14ac:dyDescent="0.2">
      <c r="CD526" s="160"/>
    </row>
    <row r="527" spans="1:82" x14ac:dyDescent="0.2">
      <c r="CD527" s="160"/>
    </row>
    <row r="528" spans="1:82" x14ac:dyDescent="0.2">
      <c r="CD528" s="160"/>
    </row>
    <row r="529" spans="82:82" x14ac:dyDescent="0.2">
      <c r="CD529" s="160"/>
    </row>
    <row r="530" spans="82:82" x14ac:dyDescent="0.2">
      <c r="CD530" s="160"/>
    </row>
    <row r="531" spans="82:82" x14ac:dyDescent="0.2">
      <c r="CD531" s="160"/>
    </row>
    <row r="532" spans="82:82" x14ac:dyDescent="0.2">
      <c r="CD532" s="160"/>
    </row>
    <row r="533" spans="82:82" x14ac:dyDescent="0.2">
      <c r="CD533" s="160"/>
    </row>
    <row r="534" spans="82:82" x14ac:dyDescent="0.2">
      <c r="CD534" s="160"/>
    </row>
    <row r="535" spans="82:82" x14ac:dyDescent="0.2">
      <c r="CD535" s="160"/>
    </row>
    <row r="536" spans="82:82" x14ac:dyDescent="0.2">
      <c r="CD536" s="160"/>
    </row>
    <row r="537" spans="82:82" x14ac:dyDescent="0.2">
      <c r="CD537" s="160"/>
    </row>
    <row r="538" spans="82:82" x14ac:dyDescent="0.2">
      <c r="CD538" s="160"/>
    </row>
    <row r="539" spans="82:82" x14ac:dyDescent="0.2">
      <c r="CD539" s="160"/>
    </row>
    <row r="540" spans="82:82" x14ac:dyDescent="0.2">
      <c r="CD540" s="160"/>
    </row>
    <row r="541" spans="82:82" x14ac:dyDescent="0.2">
      <c r="CD541" s="160"/>
    </row>
    <row r="542" spans="82:82" x14ac:dyDescent="0.2">
      <c r="CD542" s="160"/>
    </row>
    <row r="543" spans="82:82" x14ac:dyDescent="0.2">
      <c r="CD543" s="160"/>
    </row>
    <row r="544" spans="82:82" x14ac:dyDescent="0.2">
      <c r="CD544" s="160"/>
    </row>
    <row r="545" spans="82:82" x14ac:dyDescent="0.2">
      <c r="CD545" s="160"/>
    </row>
    <row r="546" spans="82:82" x14ac:dyDescent="0.2">
      <c r="CD546" s="160"/>
    </row>
    <row r="547" spans="82:82" x14ac:dyDescent="0.2">
      <c r="CD547" s="160"/>
    </row>
    <row r="548" spans="82:82" x14ac:dyDescent="0.2">
      <c r="CD548" s="160"/>
    </row>
    <row r="549" spans="82:82" x14ac:dyDescent="0.2">
      <c r="CD549" s="160"/>
    </row>
    <row r="550" spans="82:82" x14ac:dyDescent="0.2">
      <c r="CD550" s="160"/>
    </row>
    <row r="551" spans="82:82" x14ac:dyDescent="0.2">
      <c r="CD551" s="160"/>
    </row>
    <row r="552" spans="82:82" x14ac:dyDescent="0.2">
      <c r="CD552" s="160"/>
    </row>
    <row r="553" spans="82:82" x14ac:dyDescent="0.2">
      <c r="CD553" s="160"/>
    </row>
    <row r="554" spans="82:82" x14ac:dyDescent="0.2">
      <c r="CD554" s="160"/>
    </row>
    <row r="555" spans="82:82" x14ac:dyDescent="0.2">
      <c r="CD555" s="160"/>
    </row>
    <row r="556" spans="82:82" x14ac:dyDescent="0.2">
      <c r="CD556" s="160"/>
    </row>
    <row r="557" spans="82:82" x14ac:dyDescent="0.2">
      <c r="CD557" s="160"/>
    </row>
    <row r="558" spans="82:82" x14ac:dyDescent="0.2">
      <c r="CD558" s="160"/>
    </row>
    <row r="559" spans="82:82" x14ac:dyDescent="0.2">
      <c r="CD559" s="160"/>
    </row>
    <row r="560" spans="82:82" x14ac:dyDescent="0.2">
      <c r="CD560" s="160"/>
    </row>
    <row r="561" spans="82:82" x14ac:dyDescent="0.2">
      <c r="CD561" s="160"/>
    </row>
    <row r="562" spans="82:82" x14ac:dyDescent="0.2">
      <c r="CD562" s="160"/>
    </row>
    <row r="563" spans="82:82" x14ac:dyDescent="0.2">
      <c r="CD563" s="160"/>
    </row>
    <row r="564" spans="82:82" x14ac:dyDescent="0.2">
      <c r="CD564" s="160"/>
    </row>
    <row r="565" spans="82:82" x14ac:dyDescent="0.2">
      <c r="CD565" s="160"/>
    </row>
    <row r="566" spans="82:82" x14ac:dyDescent="0.2">
      <c r="CD566" s="160"/>
    </row>
    <row r="567" spans="82:82" x14ac:dyDescent="0.2">
      <c r="CD567" s="160"/>
    </row>
    <row r="568" spans="82:82" x14ac:dyDescent="0.2">
      <c r="CD568" s="160"/>
    </row>
    <row r="569" spans="82:82" x14ac:dyDescent="0.2">
      <c r="CD569" s="160"/>
    </row>
    <row r="570" spans="82:82" x14ac:dyDescent="0.2">
      <c r="CD570" s="160"/>
    </row>
    <row r="571" spans="82:82" x14ac:dyDescent="0.2">
      <c r="CD571" s="160"/>
    </row>
    <row r="572" spans="82:82" x14ac:dyDescent="0.2">
      <c r="CD572" s="160"/>
    </row>
    <row r="573" spans="82:82" x14ac:dyDescent="0.2">
      <c r="CD573" s="160"/>
    </row>
    <row r="574" spans="82:82" x14ac:dyDescent="0.2">
      <c r="CD574" s="160"/>
    </row>
    <row r="575" spans="82:82" x14ac:dyDescent="0.2">
      <c r="CD575" s="160"/>
    </row>
    <row r="576" spans="82:82" x14ac:dyDescent="0.2">
      <c r="CD576" s="160"/>
    </row>
    <row r="577" spans="82:82" x14ac:dyDescent="0.2">
      <c r="CD577" s="160"/>
    </row>
    <row r="578" spans="82:82" x14ac:dyDescent="0.2">
      <c r="CD578" s="160"/>
    </row>
    <row r="579" spans="82:82" x14ac:dyDescent="0.2">
      <c r="CD579" s="160"/>
    </row>
    <row r="580" spans="82:82" x14ac:dyDescent="0.2">
      <c r="CD580" s="160"/>
    </row>
    <row r="581" spans="82:82" x14ac:dyDescent="0.2">
      <c r="CD581" s="160"/>
    </row>
    <row r="582" spans="82:82" x14ac:dyDescent="0.2">
      <c r="CD582" s="160"/>
    </row>
    <row r="583" spans="82:82" x14ac:dyDescent="0.2">
      <c r="CD583" s="160"/>
    </row>
    <row r="584" spans="82:82" x14ac:dyDescent="0.2">
      <c r="CD584" s="160"/>
    </row>
    <row r="585" spans="82:82" x14ac:dyDescent="0.2">
      <c r="CD585" s="160"/>
    </row>
    <row r="586" spans="82:82" x14ac:dyDescent="0.2">
      <c r="CD586" s="160"/>
    </row>
    <row r="587" spans="82:82" x14ac:dyDescent="0.2">
      <c r="CD587" s="160"/>
    </row>
    <row r="588" spans="82:82" x14ac:dyDescent="0.2">
      <c r="CD588" s="160"/>
    </row>
    <row r="589" spans="82:82" x14ac:dyDescent="0.2">
      <c r="CD589" s="160"/>
    </row>
    <row r="590" spans="82:82" x14ac:dyDescent="0.2">
      <c r="CD590" s="160"/>
    </row>
    <row r="591" spans="82:82" x14ac:dyDescent="0.2">
      <c r="CD591" s="160"/>
    </row>
    <row r="592" spans="82:82" x14ac:dyDescent="0.2">
      <c r="CD592" s="160"/>
    </row>
    <row r="593" spans="82:82" x14ac:dyDescent="0.2">
      <c r="CD593" s="160"/>
    </row>
    <row r="594" spans="82:82" x14ac:dyDescent="0.2">
      <c r="CD594" s="160"/>
    </row>
    <row r="595" spans="82:82" x14ac:dyDescent="0.2">
      <c r="CD595" s="160"/>
    </row>
    <row r="596" spans="82:82" x14ac:dyDescent="0.2">
      <c r="CD596" s="160"/>
    </row>
    <row r="597" spans="82:82" x14ac:dyDescent="0.2">
      <c r="CD597" s="160"/>
    </row>
    <row r="598" spans="82:82" x14ac:dyDescent="0.2">
      <c r="CD598" s="160"/>
    </row>
    <row r="599" spans="82:82" x14ac:dyDescent="0.2">
      <c r="CD599" s="160"/>
    </row>
    <row r="600" spans="82:82" x14ac:dyDescent="0.2">
      <c r="CD600" s="160"/>
    </row>
    <row r="601" spans="82:82" x14ac:dyDescent="0.2">
      <c r="CD601" s="160"/>
    </row>
    <row r="602" spans="82:82" x14ac:dyDescent="0.2">
      <c r="CD602" s="160"/>
    </row>
    <row r="603" spans="82:82" x14ac:dyDescent="0.2">
      <c r="CD603" s="160"/>
    </row>
    <row r="604" spans="82:82" x14ac:dyDescent="0.2">
      <c r="CD604" s="160"/>
    </row>
    <row r="605" spans="82:82" x14ac:dyDescent="0.2">
      <c r="CD605" s="160"/>
    </row>
    <row r="606" spans="82:82" x14ac:dyDescent="0.2">
      <c r="CD606" s="160"/>
    </row>
    <row r="607" spans="82:82" x14ac:dyDescent="0.2">
      <c r="CD607" s="160"/>
    </row>
    <row r="608" spans="82:82" x14ac:dyDescent="0.2">
      <c r="CD608" s="160"/>
    </row>
    <row r="609" spans="82:82" x14ac:dyDescent="0.2">
      <c r="CD609" s="160"/>
    </row>
    <row r="610" spans="82:82" x14ac:dyDescent="0.2">
      <c r="CD610" s="160"/>
    </row>
    <row r="611" spans="82:82" x14ac:dyDescent="0.2">
      <c r="CD611" s="160"/>
    </row>
    <row r="612" spans="82:82" x14ac:dyDescent="0.2">
      <c r="CD612" s="160"/>
    </row>
    <row r="613" spans="82:82" x14ac:dyDescent="0.2">
      <c r="CD613" s="160"/>
    </row>
    <row r="614" spans="82:82" x14ac:dyDescent="0.2">
      <c r="CD614" s="160"/>
    </row>
    <row r="615" spans="82:82" x14ac:dyDescent="0.2">
      <c r="CD615" s="160"/>
    </row>
    <row r="616" spans="82:82" x14ac:dyDescent="0.2">
      <c r="CD616" s="160"/>
    </row>
    <row r="617" spans="82:82" x14ac:dyDescent="0.2">
      <c r="CD617" s="160"/>
    </row>
    <row r="618" spans="82:82" x14ac:dyDescent="0.2">
      <c r="CD618" s="160"/>
    </row>
    <row r="619" spans="82:82" x14ac:dyDescent="0.2">
      <c r="CD619" s="160"/>
    </row>
    <row r="620" spans="82:82" x14ac:dyDescent="0.2">
      <c r="CD620" s="160"/>
    </row>
    <row r="621" spans="82:82" x14ac:dyDescent="0.2">
      <c r="CD621" s="160"/>
    </row>
    <row r="622" spans="82:82" x14ac:dyDescent="0.2">
      <c r="CD622" s="160"/>
    </row>
    <row r="623" spans="82:82" x14ac:dyDescent="0.2">
      <c r="CD623" s="160"/>
    </row>
    <row r="624" spans="82:82" x14ac:dyDescent="0.2">
      <c r="CD624" s="160"/>
    </row>
    <row r="625" spans="82:82" x14ac:dyDescent="0.2">
      <c r="CD625" s="160"/>
    </row>
    <row r="626" spans="82:82" x14ac:dyDescent="0.2">
      <c r="CD626" s="160"/>
    </row>
    <row r="627" spans="82:82" x14ac:dyDescent="0.2">
      <c r="CD627" s="160"/>
    </row>
    <row r="628" spans="82:82" x14ac:dyDescent="0.2">
      <c r="CD628" s="160"/>
    </row>
    <row r="629" spans="82:82" x14ac:dyDescent="0.2">
      <c r="CD629" s="160"/>
    </row>
    <row r="630" spans="82:82" x14ac:dyDescent="0.2">
      <c r="CD630" s="160"/>
    </row>
    <row r="631" spans="82:82" x14ac:dyDescent="0.2">
      <c r="CD631" s="160"/>
    </row>
    <row r="632" spans="82:82" x14ac:dyDescent="0.2">
      <c r="CD632" s="160"/>
    </row>
    <row r="633" spans="82:82" x14ac:dyDescent="0.2">
      <c r="CD633" s="160"/>
    </row>
    <row r="634" spans="82:82" x14ac:dyDescent="0.2">
      <c r="CD634" s="160"/>
    </row>
    <row r="635" spans="82:82" x14ac:dyDescent="0.2">
      <c r="CD635" s="160"/>
    </row>
    <row r="636" spans="82:82" x14ac:dyDescent="0.2">
      <c r="CD636" s="160"/>
    </row>
    <row r="637" spans="82:82" x14ac:dyDescent="0.2">
      <c r="CD637" s="160"/>
    </row>
    <row r="638" spans="82:82" x14ac:dyDescent="0.2">
      <c r="CD638" s="160"/>
    </row>
    <row r="639" spans="82:82" x14ac:dyDescent="0.2">
      <c r="CD639" s="160"/>
    </row>
    <row r="640" spans="82:82" x14ac:dyDescent="0.2">
      <c r="CD640" s="160"/>
    </row>
    <row r="641" spans="82:82" x14ac:dyDescent="0.2">
      <c r="CD641" s="160"/>
    </row>
    <row r="642" spans="82:82" x14ac:dyDescent="0.2">
      <c r="CD642" s="160"/>
    </row>
    <row r="643" spans="82:82" x14ac:dyDescent="0.2">
      <c r="CD643" s="160"/>
    </row>
    <row r="644" spans="82:82" x14ac:dyDescent="0.2">
      <c r="CD644" s="160"/>
    </row>
    <row r="645" spans="82:82" x14ac:dyDescent="0.2">
      <c r="CD645" s="160"/>
    </row>
    <row r="646" spans="82:82" x14ac:dyDescent="0.2">
      <c r="CD646" s="160"/>
    </row>
    <row r="647" spans="82:82" x14ac:dyDescent="0.2">
      <c r="CD647" s="160"/>
    </row>
    <row r="648" spans="82:82" x14ac:dyDescent="0.2">
      <c r="CD648" s="160"/>
    </row>
    <row r="649" spans="82:82" x14ac:dyDescent="0.2">
      <c r="CD649" s="160"/>
    </row>
    <row r="650" spans="82:82" x14ac:dyDescent="0.2">
      <c r="CD650" s="160"/>
    </row>
    <row r="651" spans="82:82" x14ac:dyDescent="0.2">
      <c r="CD651" s="160"/>
    </row>
    <row r="652" spans="82:82" x14ac:dyDescent="0.2">
      <c r="CD652" s="160"/>
    </row>
    <row r="653" spans="82:82" x14ac:dyDescent="0.2">
      <c r="CD653" s="160"/>
    </row>
    <row r="654" spans="82:82" x14ac:dyDescent="0.2">
      <c r="CD654" s="160"/>
    </row>
    <row r="655" spans="82:82" x14ac:dyDescent="0.2">
      <c r="CD655" s="160"/>
    </row>
    <row r="656" spans="82:82" x14ac:dyDescent="0.2">
      <c r="CD656" s="160"/>
    </row>
    <row r="657" spans="82:82" x14ac:dyDescent="0.2">
      <c r="CD657" s="160"/>
    </row>
    <row r="658" spans="82:82" x14ac:dyDescent="0.2">
      <c r="CD658" s="160"/>
    </row>
    <row r="659" spans="82:82" x14ac:dyDescent="0.2">
      <c r="CD659" s="160"/>
    </row>
    <row r="660" spans="82:82" x14ac:dyDescent="0.2">
      <c r="CD660" s="160"/>
    </row>
    <row r="661" spans="82:82" x14ac:dyDescent="0.2">
      <c r="CD661" s="160"/>
    </row>
    <row r="662" spans="82:82" x14ac:dyDescent="0.2">
      <c r="CD662" s="160"/>
    </row>
    <row r="663" spans="82:82" x14ac:dyDescent="0.2">
      <c r="CD663" s="160"/>
    </row>
    <row r="664" spans="82:82" x14ac:dyDescent="0.2">
      <c r="CD664" s="160"/>
    </row>
    <row r="665" spans="82:82" x14ac:dyDescent="0.2">
      <c r="CD665" s="160"/>
    </row>
    <row r="666" spans="82:82" x14ac:dyDescent="0.2">
      <c r="CD666" s="160"/>
    </row>
    <row r="667" spans="82:82" x14ac:dyDescent="0.2">
      <c r="CD667" s="160"/>
    </row>
    <row r="668" spans="82:82" x14ac:dyDescent="0.2">
      <c r="CD668" s="160"/>
    </row>
    <row r="669" spans="82:82" x14ac:dyDescent="0.2">
      <c r="CD669" s="160"/>
    </row>
    <row r="670" spans="82:82" x14ac:dyDescent="0.2">
      <c r="CD670" s="160"/>
    </row>
    <row r="671" spans="82:82" x14ac:dyDescent="0.2">
      <c r="CD671" s="160"/>
    </row>
    <row r="672" spans="82:82" x14ac:dyDescent="0.2">
      <c r="CD672" s="160"/>
    </row>
    <row r="673" spans="82:82" x14ac:dyDescent="0.2">
      <c r="CD673" s="160"/>
    </row>
    <row r="674" spans="82:82" x14ac:dyDescent="0.2">
      <c r="CD674" s="160"/>
    </row>
    <row r="675" spans="82:82" x14ac:dyDescent="0.2">
      <c r="CD675" s="160"/>
    </row>
    <row r="676" spans="82:82" x14ac:dyDescent="0.2">
      <c r="CD676" s="160"/>
    </row>
    <row r="677" spans="82:82" x14ac:dyDescent="0.2">
      <c r="CD677" s="160"/>
    </row>
    <row r="678" spans="82:82" x14ac:dyDescent="0.2">
      <c r="CD678" s="160"/>
    </row>
    <row r="679" spans="82:82" x14ac:dyDescent="0.2">
      <c r="CD679" s="160"/>
    </row>
    <row r="680" spans="82:82" x14ac:dyDescent="0.2">
      <c r="CD680" s="160"/>
    </row>
    <row r="681" spans="82:82" x14ac:dyDescent="0.2">
      <c r="CD681" s="160"/>
    </row>
    <row r="682" spans="82:82" x14ac:dyDescent="0.2">
      <c r="CD682" s="160"/>
    </row>
    <row r="683" spans="82:82" x14ac:dyDescent="0.2">
      <c r="CD683" s="160"/>
    </row>
    <row r="684" spans="82:82" x14ac:dyDescent="0.2">
      <c r="CD684" s="160"/>
    </row>
    <row r="685" spans="82:82" x14ac:dyDescent="0.2">
      <c r="CD685" s="160"/>
    </row>
    <row r="686" spans="82:82" x14ac:dyDescent="0.2">
      <c r="CD686" s="160"/>
    </row>
    <row r="687" spans="82:82" x14ac:dyDescent="0.2">
      <c r="CD687" s="160"/>
    </row>
    <row r="688" spans="82:82" x14ac:dyDescent="0.2">
      <c r="CD688" s="160"/>
    </row>
    <row r="689" spans="82:82" x14ac:dyDescent="0.2">
      <c r="CD689" s="160"/>
    </row>
    <row r="690" spans="82:82" x14ac:dyDescent="0.2">
      <c r="CD690" s="160"/>
    </row>
    <row r="691" spans="82:82" x14ac:dyDescent="0.2">
      <c r="CD691" s="160"/>
    </row>
    <row r="692" spans="82:82" x14ac:dyDescent="0.2">
      <c r="CD692" s="160"/>
    </row>
    <row r="693" spans="82:82" x14ac:dyDescent="0.2">
      <c r="CD693" s="160"/>
    </row>
    <row r="694" spans="82:82" x14ac:dyDescent="0.2">
      <c r="CD694" s="160"/>
    </row>
    <row r="695" spans="82:82" x14ac:dyDescent="0.2">
      <c r="CD695" s="160"/>
    </row>
    <row r="696" spans="82:82" x14ac:dyDescent="0.2">
      <c r="CD696" s="160"/>
    </row>
    <row r="697" spans="82:82" x14ac:dyDescent="0.2">
      <c r="CD697" s="160"/>
    </row>
    <row r="698" spans="82:82" x14ac:dyDescent="0.2">
      <c r="CD698" s="160"/>
    </row>
    <row r="699" spans="82:82" x14ac:dyDescent="0.2">
      <c r="CD699" s="160"/>
    </row>
    <row r="700" spans="82:82" x14ac:dyDescent="0.2">
      <c r="CD700" s="160"/>
    </row>
    <row r="701" spans="82:82" x14ac:dyDescent="0.2">
      <c r="CD701" s="160"/>
    </row>
    <row r="702" spans="82:82" x14ac:dyDescent="0.2">
      <c r="CD702" s="160"/>
    </row>
    <row r="703" spans="82:82" x14ac:dyDescent="0.2">
      <c r="CD703" s="160"/>
    </row>
    <row r="704" spans="82:82" x14ac:dyDescent="0.2">
      <c r="CD704" s="160"/>
    </row>
    <row r="705" spans="82:82" x14ac:dyDescent="0.2">
      <c r="CD705" s="160"/>
    </row>
    <row r="706" spans="82:82" x14ac:dyDescent="0.2">
      <c r="CD706" s="160"/>
    </row>
    <row r="707" spans="82:82" x14ac:dyDescent="0.2">
      <c r="CD707" s="160"/>
    </row>
    <row r="708" spans="82:82" x14ac:dyDescent="0.2">
      <c r="CD708" s="160"/>
    </row>
    <row r="709" spans="82:82" x14ac:dyDescent="0.2">
      <c r="CD709" s="160"/>
    </row>
    <row r="710" spans="82:82" x14ac:dyDescent="0.2">
      <c r="CD710" s="160"/>
    </row>
    <row r="711" spans="82:82" x14ac:dyDescent="0.2">
      <c r="CD711" s="160"/>
    </row>
    <row r="712" spans="82:82" x14ac:dyDescent="0.2">
      <c r="CD712" s="160"/>
    </row>
    <row r="713" spans="82:82" x14ac:dyDescent="0.2">
      <c r="CD713" s="160"/>
    </row>
    <row r="714" spans="82:82" x14ac:dyDescent="0.2">
      <c r="CD714" s="160"/>
    </row>
    <row r="715" spans="82:82" x14ac:dyDescent="0.2">
      <c r="CD715" s="160"/>
    </row>
    <row r="716" spans="82:82" x14ac:dyDescent="0.2">
      <c r="CD716" s="160"/>
    </row>
    <row r="717" spans="82:82" x14ac:dyDescent="0.2">
      <c r="CD717" s="160"/>
    </row>
    <row r="718" spans="82:82" x14ac:dyDescent="0.2">
      <c r="CD718" s="160"/>
    </row>
    <row r="719" spans="82:82" x14ac:dyDescent="0.2">
      <c r="CD719" s="160"/>
    </row>
    <row r="720" spans="82:82" x14ac:dyDescent="0.2">
      <c r="CD720" s="160"/>
    </row>
    <row r="721" spans="82:82" x14ac:dyDescent="0.2">
      <c r="CD721" s="160"/>
    </row>
    <row r="722" spans="82:82" x14ac:dyDescent="0.2">
      <c r="CD722" s="160"/>
    </row>
    <row r="723" spans="82:82" x14ac:dyDescent="0.2">
      <c r="CD723" s="160"/>
    </row>
    <row r="724" spans="82:82" x14ac:dyDescent="0.2">
      <c r="CD724" s="160"/>
    </row>
    <row r="725" spans="82:82" x14ac:dyDescent="0.2">
      <c r="CD725" s="160"/>
    </row>
    <row r="726" spans="82:82" x14ac:dyDescent="0.2">
      <c r="CD726" s="160"/>
    </row>
    <row r="727" spans="82:82" x14ac:dyDescent="0.2">
      <c r="CD727" s="160"/>
    </row>
    <row r="728" spans="82:82" x14ac:dyDescent="0.2">
      <c r="CD728" s="160"/>
    </row>
    <row r="729" spans="82:82" x14ac:dyDescent="0.2">
      <c r="CD729" s="160"/>
    </row>
    <row r="730" spans="82:82" x14ac:dyDescent="0.2">
      <c r="CD730" s="160"/>
    </row>
    <row r="731" spans="82:82" x14ac:dyDescent="0.2">
      <c r="CD731" s="160"/>
    </row>
    <row r="732" spans="82:82" x14ac:dyDescent="0.2">
      <c r="CD732" s="160"/>
    </row>
    <row r="733" spans="82:82" x14ac:dyDescent="0.2">
      <c r="CD733" s="160"/>
    </row>
    <row r="734" spans="82:82" x14ac:dyDescent="0.2">
      <c r="CD734" s="160"/>
    </row>
    <row r="735" spans="82:82" x14ac:dyDescent="0.2">
      <c r="CD735" s="160"/>
    </row>
    <row r="736" spans="82:82" x14ac:dyDescent="0.2">
      <c r="CD736" s="160"/>
    </row>
    <row r="737" spans="82:82" x14ac:dyDescent="0.2">
      <c r="CD737" s="160"/>
    </row>
    <row r="738" spans="82:82" x14ac:dyDescent="0.2">
      <c r="CD738" s="160"/>
    </row>
    <row r="739" spans="82:82" x14ac:dyDescent="0.2">
      <c r="CD739" s="160"/>
    </row>
    <row r="740" spans="82:82" x14ac:dyDescent="0.2">
      <c r="CD740" s="160"/>
    </row>
    <row r="741" spans="82:82" x14ac:dyDescent="0.2">
      <c r="CD741" s="160"/>
    </row>
    <row r="742" spans="82:82" x14ac:dyDescent="0.2">
      <c r="CD742" s="160"/>
    </row>
    <row r="743" spans="82:82" x14ac:dyDescent="0.2">
      <c r="CD743" s="160"/>
    </row>
    <row r="744" spans="82:82" x14ac:dyDescent="0.2">
      <c r="CD744" s="160"/>
    </row>
    <row r="745" spans="82:82" x14ac:dyDescent="0.2">
      <c r="CD745" s="160"/>
    </row>
    <row r="746" spans="82:82" x14ac:dyDescent="0.2">
      <c r="CD746" s="160"/>
    </row>
    <row r="747" spans="82:82" x14ac:dyDescent="0.2">
      <c r="CD747" s="160"/>
    </row>
    <row r="748" spans="82:82" x14ac:dyDescent="0.2">
      <c r="CD748" s="160"/>
    </row>
    <row r="749" spans="82:82" x14ac:dyDescent="0.2">
      <c r="CD749" s="160"/>
    </row>
    <row r="750" spans="82:82" x14ac:dyDescent="0.2">
      <c r="CD750" s="160"/>
    </row>
    <row r="751" spans="82:82" x14ac:dyDescent="0.2">
      <c r="CD751" s="160"/>
    </row>
    <row r="752" spans="82:82" x14ac:dyDescent="0.2">
      <c r="CD752" s="160"/>
    </row>
    <row r="753" spans="82:82" x14ac:dyDescent="0.2">
      <c r="CD753" s="160"/>
    </row>
    <row r="754" spans="82:82" x14ac:dyDescent="0.2">
      <c r="CD754" s="160"/>
    </row>
    <row r="755" spans="82:82" x14ac:dyDescent="0.2">
      <c r="CD755" s="160"/>
    </row>
    <row r="756" spans="82:82" x14ac:dyDescent="0.2">
      <c r="CD756" s="160"/>
    </row>
    <row r="757" spans="82:82" x14ac:dyDescent="0.2">
      <c r="CD757" s="160"/>
    </row>
    <row r="758" spans="82:82" x14ac:dyDescent="0.2">
      <c r="CD758" s="160"/>
    </row>
    <row r="759" spans="82:82" x14ac:dyDescent="0.2">
      <c r="CD759" s="160"/>
    </row>
    <row r="760" spans="82:82" x14ac:dyDescent="0.2">
      <c r="CD760" s="160"/>
    </row>
    <row r="761" spans="82:82" x14ac:dyDescent="0.2">
      <c r="CD761" s="160"/>
    </row>
    <row r="762" spans="82:82" x14ac:dyDescent="0.2">
      <c r="CD762" s="160"/>
    </row>
    <row r="763" spans="82:82" x14ac:dyDescent="0.2">
      <c r="CD763" s="160"/>
    </row>
    <row r="764" spans="82:82" x14ac:dyDescent="0.2">
      <c r="CD764" s="160"/>
    </row>
    <row r="765" spans="82:82" x14ac:dyDescent="0.2">
      <c r="CD765" s="160"/>
    </row>
    <row r="766" spans="82:82" x14ac:dyDescent="0.2">
      <c r="CD766" s="160"/>
    </row>
    <row r="767" spans="82:82" x14ac:dyDescent="0.2">
      <c r="CD767" s="160"/>
    </row>
    <row r="768" spans="82:82" x14ac:dyDescent="0.2">
      <c r="CD768" s="160"/>
    </row>
    <row r="769" spans="82:82" x14ac:dyDescent="0.2">
      <c r="CD769" s="160"/>
    </row>
    <row r="770" spans="82:82" x14ac:dyDescent="0.2">
      <c r="CD770" s="160"/>
    </row>
    <row r="771" spans="82:82" x14ac:dyDescent="0.2">
      <c r="CD771" s="160"/>
    </row>
    <row r="772" spans="82:82" x14ac:dyDescent="0.2">
      <c r="CD772" s="160"/>
    </row>
    <row r="773" spans="82:82" x14ac:dyDescent="0.2">
      <c r="CD773" s="160"/>
    </row>
    <row r="774" spans="82:82" x14ac:dyDescent="0.2">
      <c r="CD774" s="160"/>
    </row>
    <row r="775" spans="82:82" x14ac:dyDescent="0.2">
      <c r="CD775" s="160"/>
    </row>
    <row r="776" spans="82:82" x14ac:dyDescent="0.2">
      <c r="CD776" s="160"/>
    </row>
    <row r="777" spans="82:82" x14ac:dyDescent="0.2">
      <c r="CD777" s="160"/>
    </row>
    <row r="778" spans="82:82" x14ac:dyDescent="0.2">
      <c r="CD778" s="160"/>
    </row>
    <row r="779" spans="82:82" x14ac:dyDescent="0.2">
      <c r="CD779" s="160"/>
    </row>
    <row r="780" spans="82:82" x14ac:dyDescent="0.2">
      <c r="CD780" s="160"/>
    </row>
    <row r="781" spans="82:82" x14ac:dyDescent="0.2">
      <c r="CD781" s="160"/>
    </row>
    <row r="782" spans="82:82" x14ac:dyDescent="0.2">
      <c r="CD782" s="160"/>
    </row>
    <row r="783" spans="82:82" x14ac:dyDescent="0.2">
      <c r="CD783" s="160"/>
    </row>
    <row r="784" spans="82:82" x14ac:dyDescent="0.2">
      <c r="CD784" s="160"/>
    </row>
    <row r="785" spans="82:82" x14ac:dyDescent="0.2">
      <c r="CD785" s="160"/>
    </row>
    <row r="786" spans="82:82" x14ac:dyDescent="0.2">
      <c r="CD786" s="160"/>
    </row>
    <row r="787" spans="82:82" x14ac:dyDescent="0.2">
      <c r="CD787" s="160"/>
    </row>
    <row r="788" spans="82:82" x14ac:dyDescent="0.2">
      <c r="CD788" s="160"/>
    </row>
    <row r="789" spans="82:82" x14ac:dyDescent="0.2">
      <c r="CD789" s="160"/>
    </row>
    <row r="790" spans="82:82" x14ac:dyDescent="0.2">
      <c r="CD790" s="160"/>
    </row>
    <row r="791" spans="82:82" x14ac:dyDescent="0.2">
      <c r="CD791" s="160"/>
    </row>
    <row r="792" spans="82:82" x14ac:dyDescent="0.2">
      <c r="CD792" s="160"/>
    </row>
    <row r="793" spans="82:82" x14ac:dyDescent="0.2">
      <c r="CD793" s="160"/>
    </row>
    <row r="794" spans="82:82" x14ac:dyDescent="0.2">
      <c r="CD794" s="160"/>
    </row>
    <row r="795" spans="82:82" x14ac:dyDescent="0.2">
      <c r="CD795" s="160"/>
    </row>
    <row r="796" spans="82:82" x14ac:dyDescent="0.2">
      <c r="CD796" s="160"/>
    </row>
    <row r="797" spans="82:82" x14ac:dyDescent="0.2">
      <c r="CD797" s="160"/>
    </row>
    <row r="798" spans="82:82" x14ac:dyDescent="0.2">
      <c r="CD798" s="160"/>
    </row>
    <row r="799" spans="82:82" x14ac:dyDescent="0.2">
      <c r="CD799" s="160"/>
    </row>
    <row r="800" spans="82:82" x14ac:dyDescent="0.2">
      <c r="CD800" s="160"/>
    </row>
    <row r="801" spans="82:82" x14ac:dyDescent="0.2">
      <c r="CD801" s="160"/>
    </row>
    <row r="802" spans="82:82" x14ac:dyDescent="0.2">
      <c r="CD802" s="160"/>
    </row>
    <row r="803" spans="82:82" x14ac:dyDescent="0.2">
      <c r="CD803" s="160"/>
    </row>
    <row r="804" spans="82:82" x14ac:dyDescent="0.2">
      <c r="CD804" s="160"/>
    </row>
    <row r="805" spans="82:82" x14ac:dyDescent="0.2">
      <c r="CD805" s="160"/>
    </row>
    <row r="806" spans="82:82" x14ac:dyDescent="0.2">
      <c r="CD806" s="160"/>
    </row>
    <row r="807" spans="82:82" x14ac:dyDescent="0.2">
      <c r="CD807" s="160"/>
    </row>
    <row r="808" spans="82:82" x14ac:dyDescent="0.2">
      <c r="CD808" s="160"/>
    </row>
    <row r="809" spans="82:82" x14ac:dyDescent="0.2">
      <c r="CD809" s="160"/>
    </row>
    <row r="810" spans="82:82" x14ac:dyDescent="0.2">
      <c r="CD810" s="160"/>
    </row>
    <row r="811" spans="82:82" x14ac:dyDescent="0.2">
      <c r="CD811" s="160"/>
    </row>
    <row r="812" spans="82:82" x14ac:dyDescent="0.2">
      <c r="CD812" s="160"/>
    </row>
    <row r="813" spans="82:82" x14ac:dyDescent="0.2">
      <c r="CD813" s="160"/>
    </row>
    <row r="814" spans="82:82" x14ac:dyDescent="0.2">
      <c r="CD814" s="160"/>
    </row>
    <row r="815" spans="82:82" x14ac:dyDescent="0.2">
      <c r="CD815" s="160"/>
    </row>
    <row r="816" spans="82:82" x14ac:dyDescent="0.2">
      <c r="CD816" s="160"/>
    </row>
    <row r="817" spans="82:82" x14ac:dyDescent="0.2">
      <c r="CD817" s="160"/>
    </row>
    <row r="818" spans="82:82" x14ac:dyDescent="0.2">
      <c r="CD818" s="160"/>
    </row>
    <row r="819" spans="82:82" x14ac:dyDescent="0.2">
      <c r="CD819" s="160"/>
    </row>
    <row r="820" spans="82:82" x14ac:dyDescent="0.2">
      <c r="CD820" s="160"/>
    </row>
    <row r="821" spans="82:82" x14ac:dyDescent="0.2">
      <c r="CD821" s="160"/>
    </row>
    <row r="822" spans="82:82" x14ac:dyDescent="0.2">
      <c r="CD822" s="160"/>
    </row>
    <row r="823" spans="82:82" x14ac:dyDescent="0.2">
      <c r="CD823" s="160"/>
    </row>
    <row r="824" spans="82:82" x14ac:dyDescent="0.2">
      <c r="CD824" s="160"/>
    </row>
    <row r="825" spans="82:82" x14ac:dyDescent="0.2">
      <c r="CD825" s="160"/>
    </row>
    <row r="826" spans="82:82" x14ac:dyDescent="0.2">
      <c r="CD826" s="160"/>
    </row>
    <row r="827" spans="82:82" x14ac:dyDescent="0.2">
      <c r="CD827" s="160"/>
    </row>
    <row r="828" spans="82:82" x14ac:dyDescent="0.2">
      <c r="CD828" s="160"/>
    </row>
    <row r="829" spans="82:82" x14ac:dyDescent="0.2">
      <c r="CD829" s="160"/>
    </row>
    <row r="830" spans="82:82" x14ac:dyDescent="0.2">
      <c r="CD830" s="160"/>
    </row>
    <row r="831" spans="82:82" x14ac:dyDescent="0.2">
      <c r="CD831" s="160"/>
    </row>
    <row r="832" spans="82:82" x14ac:dyDescent="0.2">
      <c r="CD832" s="160"/>
    </row>
    <row r="833" spans="82:82" x14ac:dyDescent="0.2">
      <c r="CD833" s="160"/>
    </row>
    <row r="834" spans="82:82" x14ac:dyDescent="0.2">
      <c r="CD834" s="160"/>
    </row>
    <row r="835" spans="82:82" x14ac:dyDescent="0.2">
      <c r="CD835" s="160"/>
    </row>
    <row r="836" spans="82:82" x14ac:dyDescent="0.2">
      <c r="CD836" s="160"/>
    </row>
    <row r="837" spans="82:82" x14ac:dyDescent="0.2">
      <c r="CD837" s="160"/>
    </row>
    <row r="838" spans="82:82" x14ac:dyDescent="0.2">
      <c r="CD838" s="160"/>
    </row>
    <row r="839" spans="82:82" x14ac:dyDescent="0.2">
      <c r="CD839" s="160"/>
    </row>
    <row r="840" spans="82:82" x14ac:dyDescent="0.2">
      <c r="CD840" s="160"/>
    </row>
    <row r="841" spans="82:82" x14ac:dyDescent="0.2">
      <c r="CD841" s="160"/>
    </row>
    <row r="842" spans="82:82" x14ac:dyDescent="0.2">
      <c r="CD842" s="160"/>
    </row>
    <row r="843" spans="82:82" x14ac:dyDescent="0.2">
      <c r="CD843" s="160"/>
    </row>
    <row r="844" spans="82:82" x14ac:dyDescent="0.2">
      <c r="CD844" s="160"/>
    </row>
    <row r="845" spans="82:82" x14ac:dyDescent="0.2">
      <c r="CD845" s="160"/>
    </row>
    <row r="846" spans="82:82" x14ac:dyDescent="0.2">
      <c r="CD846" s="160"/>
    </row>
    <row r="847" spans="82:82" x14ac:dyDescent="0.2">
      <c r="CD847" s="160"/>
    </row>
    <row r="848" spans="82:82" x14ac:dyDescent="0.2">
      <c r="CD848" s="160"/>
    </row>
    <row r="849" spans="82:82" x14ac:dyDescent="0.2">
      <c r="CD849" s="160"/>
    </row>
    <row r="850" spans="82:82" x14ac:dyDescent="0.2">
      <c r="CD850" s="160"/>
    </row>
    <row r="851" spans="82:82" x14ac:dyDescent="0.2">
      <c r="CD851" s="160"/>
    </row>
    <row r="852" spans="82:82" x14ac:dyDescent="0.2">
      <c r="CD852" s="160"/>
    </row>
    <row r="853" spans="82:82" x14ac:dyDescent="0.2">
      <c r="CD853" s="160"/>
    </row>
    <row r="854" spans="82:82" x14ac:dyDescent="0.2">
      <c r="CD854" s="160"/>
    </row>
    <row r="855" spans="82:82" x14ac:dyDescent="0.2">
      <c r="CD855" s="160"/>
    </row>
    <row r="856" spans="82:82" x14ac:dyDescent="0.2">
      <c r="CD856" s="160"/>
    </row>
    <row r="857" spans="82:82" x14ac:dyDescent="0.2">
      <c r="CD857" s="160"/>
    </row>
    <row r="858" spans="82:82" x14ac:dyDescent="0.2">
      <c r="CD858" s="160"/>
    </row>
    <row r="859" spans="82:82" x14ac:dyDescent="0.2">
      <c r="CD859" s="160"/>
    </row>
    <row r="860" spans="82:82" x14ac:dyDescent="0.2">
      <c r="CD860" s="160"/>
    </row>
    <row r="861" spans="82:82" x14ac:dyDescent="0.2">
      <c r="CD861" s="160"/>
    </row>
    <row r="862" spans="82:82" x14ac:dyDescent="0.2">
      <c r="CD862" s="160"/>
    </row>
    <row r="863" spans="82:82" x14ac:dyDescent="0.2">
      <c r="CD863" s="160"/>
    </row>
    <row r="864" spans="82:82" x14ac:dyDescent="0.2">
      <c r="CD864" s="160"/>
    </row>
    <row r="865" spans="82:82" x14ac:dyDescent="0.2">
      <c r="CD865" s="160"/>
    </row>
    <row r="866" spans="82:82" x14ac:dyDescent="0.2">
      <c r="CD866" s="160"/>
    </row>
    <row r="867" spans="82:82" x14ac:dyDescent="0.2">
      <c r="CD867" s="160"/>
    </row>
    <row r="868" spans="82:82" x14ac:dyDescent="0.2">
      <c r="CD868" s="160"/>
    </row>
    <row r="869" spans="82:82" x14ac:dyDescent="0.2">
      <c r="CD869" s="160"/>
    </row>
    <row r="870" spans="82:82" x14ac:dyDescent="0.2">
      <c r="CD870" s="160"/>
    </row>
    <row r="871" spans="82:82" x14ac:dyDescent="0.2">
      <c r="CD871" s="160"/>
    </row>
    <row r="872" spans="82:82" x14ac:dyDescent="0.2">
      <c r="CD872" s="160"/>
    </row>
    <row r="873" spans="82:82" x14ac:dyDescent="0.2">
      <c r="CD873" s="160"/>
    </row>
    <row r="874" spans="82:82" x14ac:dyDescent="0.2">
      <c r="CD874" s="160"/>
    </row>
    <row r="875" spans="82:82" x14ac:dyDescent="0.2">
      <c r="CD875" s="160"/>
    </row>
    <row r="876" spans="82:82" x14ac:dyDescent="0.2">
      <c r="CD876" s="160"/>
    </row>
    <row r="877" spans="82:82" x14ac:dyDescent="0.2">
      <c r="CD877" s="160"/>
    </row>
    <row r="878" spans="82:82" x14ac:dyDescent="0.2">
      <c r="CD878" s="160"/>
    </row>
    <row r="879" spans="82:82" x14ac:dyDescent="0.2">
      <c r="CD879" s="160"/>
    </row>
    <row r="880" spans="82:82" x14ac:dyDescent="0.2">
      <c r="CD880" s="160"/>
    </row>
    <row r="881" spans="82:82" x14ac:dyDescent="0.2">
      <c r="CD881" s="160"/>
    </row>
    <row r="882" spans="82:82" x14ac:dyDescent="0.2">
      <c r="CD882" s="160"/>
    </row>
    <row r="883" spans="82:82" x14ac:dyDescent="0.2">
      <c r="CD883" s="160"/>
    </row>
    <row r="884" spans="82:82" x14ac:dyDescent="0.2">
      <c r="CD884" s="160"/>
    </row>
    <row r="885" spans="82:82" x14ac:dyDescent="0.2">
      <c r="CD885" s="160"/>
    </row>
    <row r="886" spans="82:82" x14ac:dyDescent="0.2">
      <c r="CD886" s="160"/>
    </row>
    <row r="887" spans="82:82" x14ac:dyDescent="0.2">
      <c r="CD887" s="160"/>
    </row>
    <row r="888" spans="82:82" x14ac:dyDescent="0.2">
      <c r="CD888" s="160"/>
    </row>
    <row r="889" spans="82:82" x14ac:dyDescent="0.2">
      <c r="CD889" s="160"/>
    </row>
    <row r="890" spans="82:82" x14ac:dyDescent="0.2">
      <c r="CD890" s="160"/>
    </row>
    <row r="891" spans="82:82" x14ac:dyDescent="0.2">
      <c r="CD891" s="160"/>
    </row>
    <row r="892" spans="82:82" x14ac:dyDescent="0.2">
      <c r="CD892" s="160"/>
    </row>
    <row r="893" spans="82:82" x14ac:dyDescent="0.2">
      <c r="CD893" s="160"/>
    </row>
    <row r="894" spans="82:82" x14ac:dyDescent="0.2">
      <c r="CD894" s="160"/>
    </row>
    <row r="895" spans="82:82" x14ac:dyDescent="0.2">
      <c r="CD895" s="160"/>
    </row>
    <row r="896" spans="82:82" x14ac:dyDescent="0.2">
      <c r="CD896" s="160"/>
    </row>
    <row r="897" spans="82:82" x14ac:dyDescent="0.2">
      <c r="CD897" s="160"/>
    </row>
    <row r="898" spans="82:82" x14ac:dyDescent="0.2">
      <c r="CD898" s="160"/>
    </row>
    <row r="899" spans="82:82" x14ac:dyDescent="0.2">
      <c r="CD899" s="160"/>
    </row>
    <row r="900" spans="82:82" x14ac:dyDescent="0.2">
      <c r="CD900" s="160"/>
    </row>
    <row r="901" spans="82:82" x14ac:dyDescent="0.2">
      <c r="CD901" s="160"/>
    </row>
    <row r="902" spans="82:82" x14ac:dyDescent="0.2">
      <c r="CD902" s="160"/>
    </row>
    <row r="903" spans="82:82" x14ac:dyDescent="0.2">
      <c r="CD903" s="160"/>
    </row>
    <row r="904" spans="82:82" x14ac:dyDescent="0.2">
      <c r="CD904" s="160"/>
    </row>
    <row r="905" spans="82:82" x14ac:dyDescent="0.2">
      <c r="CD905" s="160"/>
    </row>
    <row r="906" spans="82:82" x14ac:dyDescent="0.2">
      <c r="CD906" s="160"/>
    </row>
    <row r="907" spans="82:82" x14ac:dyDescent="0.2">
      <c r="CD907" s="160"/>
    </row>
    <row r="908" spans="82:82" x14ac:dyDescent="0.2">
      <c r="CD908" s="160"/>
    </row>
    <row r="909" spans="82:82" x14ac:dyDescent="0.2">
      <c r="CD909" s="160"/>
    </row>
    <row r="910" spans="82:82" x14ac:dyDescent="0.2">
      <c r="CD910" s="160"/>
    </row>
    <row r="911" spans="82:82" x14ac:dyDescent="0.2">
      <c r="CD911" s="160"/>
    </row>
    <row r="912" spans="82:82" x14ac:dyDescent="0.2">
      <c r="CD912" s="160"/>
    </row>
    <row r="913" spans="82:82" x14ac:dyDescent="0.2">
      <c r="CD913" s="160"/>
    </row>
    <row r="914" spans="82:82" x14ac:dyDescent="0.2">
      <c r="CD914" s="160"/>
    </row>
    <row r="915" spans="82:82" x14ac:dyDescent="0.2">
      <c r="CD915" s="160"/>
    </row>
    <row r="916" spans="82:82" x14ac:dyDescent="0.2">
      <c r="CD916" s="160"/>
    </row>
    <row r="917" spans="82:82" x14ac:dyDescent="0.2">
      <c r="CD917" s="160"/>
    </row>
    <row r="918" spans="82:82" x14ac:dyDescent="0.2">
      <c r="CD918" s="160"/>
    </row>
    <row r="919" spans="82:82" x14ac:dyDescent="0.2">
      <c r="CD919" s="160"/>
    </row>
    <row r="920" spans="82:82" x14ac:dyDescent="0.2">
      <c r="CD920" s="160"/>
    </row>
    <row r="921" spans="82:82" x14ac:dyDescent="0.2">
      <c r="CD921" s="160"/>
    </row>
    <row r="922" spans="82:82" x14ac:dyDescent="0.2">
      <c r="CD922" s="160"/>
    </row>
    <row r="923" spans="82:82" x14ac:dyDescent="0.2">
      <c r="CD923" s="160"/>
    </row>
    <row r="924" spans="82:82" x14ac:dyDescent="0.2">
      <c r="CD924" s="160"/>
    </row>
    <row r="925" spans="82:82" x14ac:dyDescent="0.2">
      <c r="CD925" s="160"/>
    </row>
    <row r="926" spans="82:82" x14ac:dyDescent="0.2">
      <c r="CD926" s="160"/>
    </row>
    <row r="927" spans="82:82" x14ac:dyDescent="0.2">
      <c r="CD927" s="160"/>
    </row>
    <row r="928" spans="82:82" x14ac:dyDescent="0.2">
      <c r="CD928" s="160"/>
    </row>
    <row r="929" spans="82:82" x14ac:dyDescent="0.2">
      <c r="CD929" s="160"/>
    </row>
    <row r="930" spans="82:82" x14ac:dyDescent="0.2">
      <c r="CD930" s="160"/>
    </row>
    <row r="931" spans="82:82" x14ac:dyDescent="0.2">
      <c r="CD931" s="160"/>
    </row>
    <row r="932" spans="82:82" x14ac:dyDescent="0.2">
      <c r="CD932" s="160"/>
    </row>
    <row r="933" spans="82:82" x14ac:dyDescent="0.2">
      <c r="CD933" s="160"/>
    </row>
    <row r="934" spans="82:82" x14ac:dyDescent="0.2">
      <c r="CD934" s="160"/>
    </row>
    <row r="935" spans="82:82" x14ac:dyDescent="0.2">
      <c r="CD935" s="160"/>
    </row>
    <row r="936" spans="82:82" x14ac:dyDescent="0.2">
      <c r="CD936" s="160"/>
    </row>
    <row r="937" spans="82:82" x14ac:dyDescent="0.2">
      <c r="CD937" s="160"/>
    </row>
    <row r="938" spans="82:82" x14ac:dyDescent="0.2">
      <c r="CD938" s="160"/>
    </row>
    <row r="939" spans="82:82" x14ac:dyDescent="0.2">
      <c r="CD939" s="160"/>
    </row>
    <row r="940" spans="82:82" x14ac:dyDescent="0.2">
      <c r="CD940" s="160"/>
    </row>
    <row r="941" spans="82:82" x14ac:dyDescent="0.2">
      <c r="CD941" s="160"/>
    </row>
    <row r="942" spans="82:82" x14ac:dyDescent="0.2">
      <c r="CD942" s="160"/>
    </row>
    <row r="943" spans="82:82" x14ac:dyDescent="0.2">
      <c r="CD943" s="160"/>
    </row>
    <row r="944" spans="82:82" x14ac:dyDescent="0.2">
      <c r="CD944" s="160"/>
    </row>
    <row r="945" spans="82:82" x14ac:dyDescent="0.2">
      <c r="CD945" s="160"/>
    </row>
    <row r="946" spans="82:82" x14ac:dyDescent="0.2">
      <c r="CD946" s="160"/>
    </row>
    <row r="947" spans="82:82" x14ac:dyDescent="0.2">
      <c r="CD947" s="160"/>
    </row>
    <row r="948" spans="82:82" x14ac:dyDescent="0.2">
      <c r="CD948" s="160"/>
    </row>
    <row r="949" spans="82:82" x14ac:dyDescent="0.2">
      <c r="CD949" s="160"/>
    </row>
    <row r="950" spans="82:82" x14ac:dyDescent="0.2">
      <c r="CD950" s="160"/>
    </row>
    <row r="951" spans="82:82" x14ac:dyDescent="0.2">
      <c r="CD951" s="160"/>
    </row>
    <row r="952" spans="82:82" x14ac:dyDescent="0.2">
      <c r="CD952" s="160"/>
    </row>
    <row r="953" spans="82:82" x14ac:dyDescent="0.2">
      <c r="CD953" s="160"/>
    </row>
    <row r="954" spans="82:82" x14ac:dyDescent="0.2">
      <c r="CD954" s="160"/>
    </row>
    <row r="955" spans="82:82" x14ac:dyDescent="0.2">
      <c r="CD955" s="160"/>
    </row>
    <row r="956" spans="82:82" x14ac:dyDescent="0.2">
      <c r="CD956" s="160"/>
    </row>
    <row r="957" spans="82:82" x14ac:dyDescent="0.2">
      <c r="CD957" s="160"/>
    </row>
    <row r="958" spans="82:82" x14ac:dyDescent="0.2">
      <c r="CD958" s="160"/>
    </row>
    <row r="959" spans="82:82" x14ac:dyDescent="0.2">
      <c r="CD959" s="160"/>
    </row>
    <row r="960" spans="82:82" x14ac:dyDescent="0.2">
      <c r="CD960" s="160"/>
    </row>
    <row r="961" spans="82:82" x14ac:dyDescent="0.2">
      <c r="CD961" s="160"/>
    </row>
    <row r="962" spans="82:82" x14ac:dyDescent="0.2">
      <c r="CD962" s="160"/>
    </row>
    <row r="963" spans="82:82" x14ac:dyDescent="0.2">
      <c r="CD963" s="160"/>
    </row>
    <row r="964" spans="82:82" x14ac:dyDescent="0.2">
      <c r="CD964" s="160"/>
    </row>
    <row r="965" spans="82:82" x14ac:dyDescent="0.2">
      <c r="CD965" s="160"/>
    </row>
    <row r="966" spans="82:82" x14ac:dyDescent="0.2">
      <c r="CD966" s="160"/>
    </row>
    <row r="967" spans="82:82" x14ac:dyDescent="0.2">
      <c r="CD967" s="160"/>
    </row>
    <row r="968" spans="82:82" x14ac:dyDescent="0.2">
      <c r="CD968" s="160"/>
    </row>
    <row r="969" spans="82:82" x14ac:dyDescent="0.2">
      <c r="CD969" s="160"/>
    </row>
    <row r="970" spans="82:82" x14ac:dyDescent="0.2">
      <c r="CD970" s="160"/>
    </row>
    <row r="971" spans="82:82" x14ac:dyDescent="0.2">
      <c r="CD971" s="160"/>
    </row>
    <row r="972" spans="82:82" x14ac:dyDescent="0.2">
      <c r="CD972" s="160"/>
    </row>
    <row r="973" spans="82:82" x14ac:dyDescent="0.2">
      <c r="CD973" s="160"/>
    </row>
    <row r="974" spans="82:82" x14ac:dyDescent="0.2">
      <c r="CD974" s="160"/>
    </row>
    <row r="975" spans="82:82" x14ac:dyDescent="0.2">
      <c r="CD975" s="160"/>
    </row>
    <row r="976" spans="82:82" x14ac:dyDescent="0.2">
      <c r="CD976" s="160"/>
    </row>
    <row r="977" spans="82:82" x14ac:dyDescent="0.2">
      <c r="CD977" s="160"/>
    </row>
    <row r="978" spans="82:82" x14ac:dyDescent="0.2">
      <c r="CD978" s="160"/>
    </row>
    <row r="979" spans="82:82" x14ac:dyDescent="0.2">
      <c r="CD979" s="160"/>
    </row>
    <row r="980" spans="82:82" x14ac:dyDescent="0.2">
      <c r="CD980" s="160"/>
    </row>
    <row r="981" spans="82:82" x14ac:dyDescent="0.2">
      <c r="CD981" s="160"/>
    </row>
    <row r="982" spans="82:82" x14ac:dyDescent="0.2">
      <c r="CD982" s="160"/>
    </row>
    <row r="983" spans="82:82" x14ac:dyDescent="0.2">
      <c r="CD983" s="160"/>
    </row>
    <row r="984" spans="82:82" x14ac:dyDescent="0.2">
      <c r="CD984" s="160"/>
    </row>
    <row r="985" spans="82:82" x14ac:dyDescent="0.2">
      <c r="CD985" s="160"/>
    </row>
    <row r="986" spans="82:82" x14ac:dyDescent="0.2">
      <c r="CD986" s="160"/>
    </row>
    <row r="987" spans="82:82" x14ac:dyDescent="0.2">
      <c r="CD987" s="160"/>
    </row>
    <row r="988" spans="82:82" x14ac:dyDescent="0.2">
      <c r="CD988" s="160"/>
    </row>
    <row r="989" spans="82:82" x14ac:dyDescent="0.2">
      <c r="CD989" s="160"/>
    </row>
    <row r="990" spans="82:82" x14ac:dyDescent="0.2">
      <c r="CD990" s="160"/>
    </row>
    <row r="991" spans="82:82" x14ac:dyDescent="0.2">
      <c r="CD991" s="160"/>
    </row>
    <row r="992" spans="82:82" x14ac:dyDescent="0.2">
      <c r="CD992" s="160"/>
    </row>
    <row r="993" spans="82:82" x14ac:dyDescent="0.2">
      <c r="CD993" s="160"/>
    </row>
    <row r="994" spans="82:82" x14ac:dyDescent="0.2">
      <c r="CD994" s="160"/>
    </row>
    <row r="995" spans="82:82" x14ac:dyDescent="0.2">
      <c r="CD995" s="160"/>
    </row>
    <row r="996" spans="82:82" x14ac:dyDescent="0.2">
      <c r="CD996" s="160"/>
    </row>
    <row r="997" spans="82:82" x14ac:dyDescent="0.2">
      <c r="CD997" s="160"/>
    </row>
    <row r="998" spans="82:82" x14ac:dyDescent="0.2">
      <c r="CD998" s="160"/>
    </row>
    <row r="999" spans="82:82" x14ac:dyDescent="0.2">
      <c r="CD999" s="160"/>
    </row>
    <row r="1000" spans="82:82" x14ac:dyDescent="0.2">
      <c r="CD1000" s="160"/>
    </row>
    <row r="1001" spans="82:82" x14ac:dyDescent="0.2">
      <c r="CD1001" s="160"/>
    </row>
    <row r="1002" spans="82:82" x14ac:dyDescent="0.2">
      <c r="CD1002" s="160"/>
    </row>
    <row r="1003" spans="82:82" x14ac:dyDescent="0.2">
      <c r="CD1003" s="160"/>
    </row>
    <row r="1004" spans="82:82" x14ac:dyDescent="0.2">
      <c r="CD1004" s="160"/>
    </row>
    <row r="1005" spans="82:82" x14ac:dyDescent="0.2">
      <c r="CD1005" s="160"/>
    </row>
    <row r="1006" spans="82:82" x14ac:dyDescent="0.2">
      <c r="CD1006" s="160"/>
    </row>
    <row r="1007" spans="82:82" x14ac:dyDescent="0.2">
      <c r="CD1007" s="160"/>
    </row>
    <row r="1008" spans="82:82" x14ac:dyDescent="0.2">
      <c r="CD1008" s="160"/>
    </row>
    <row r="1009" spans="82:82" x14ac:dyDescent="0.2">
      <c r="CD1009" s="160"/>
    </row>
    <row r="1010" spans="82:82" x14ac:dyDescent="0.2">
      <c r="CD1010" s="160"/>
    </row>
    <row r="1011" spans="82:82" x14ac:dyDescent="0.2">
      <c r="CD1011" s="160"/>
    </row>
    <row r="1012" spans="82:82" x14ac:dyDescent="0.2">
      <c r="CD1012" s="160"/>
    </row>
    <row r="1013" spans="82:82" x14ac:dyDescent="0.2">
      <c r="CD1013" s="160"/>
    </row>
    <row r="1014" spans="82:82" x14ac:dyDescent="0.2">
      <c r="CD1014" s="160"/>
    </row>
    <row r="1015" spans="82:82" x14ac:dyDescent="0.2">
      <c r="CD1015" s="160"/>
    </row>
    <row r="1016" spans="82:82" x14ac:dyDescent="0.2">
      <c r="CD1016" s="160"/>
    </row>
    <row r="1017" spans="82:82" x14ac:dyDescent="0.2">
      <c r="CD1017" s="160"/>
    </row>
    <row r="1018" spans="82:82" x14ac:dyDescent="0.2">
      <c r="CD1018" s="160"/>
    </row>
    <row r="1019" spans="82:82" x14ac:dyDescent="0.2">
      <c r="CD1019" s="160"/>
    </row>
    <row r="1020" spans="82:82" x14ac:dyDescent="0.2">
      <c r="CD1020" s="160"/>
    </row>
    <row r="1021" spans="82:82" x14ac:dyDescent="0.2">
      <c r="CD1021" s="160"/>
    </row>
    <row r="1022" spans="82:82" x14ac:dyDescent="0.2">
      <c r="CD1022" s="160"/>
    </row>
    <row r="1023" spans="82:82" x14ac:dyDescent="0.2">
      <c r="CD1023" s="160"/>
    </row>
    <row r="1024" spans="82:82" x14ac:dyDescent="0.2">
      <c r="CD1024" s="160"/>
    </row>
    <row r="1025" spans="82:82" x14ac:dyDescent="0.2">
      <c r="CD1025" s="160"/>
    </row>
    <row r="1026" spans="82:82" x14ac:dyDescent="0.2">
      <c r="CD1026" s="160"/>
    </row>
    <row r="1027" spans="82:82" x14ac:dyDescent="0.2">
      <c r="CD1027" s="160"/>
    </row>
    <row r="1028" spans="82:82" x14ac:dyDescent="0.2">
      <c r="CD1028" s="160"/>
    </row>
    <row r="1029" spans="82:82" x14ac:dyDescent="0.2">
      <c r="CD1029" s="160"/>
    </row>
    <row r="1030" spans="82:82" x14ac:dyDescent="0.2">
      <c r="CD1030" s="160"/>
    </row>
    <row r="1031" spans="82:82" x14ac:dyDescent="0.2">
      <c r="CD1031" s="160"/>
    </row>
    <row r="1032" spans="82:82" x14ac:dyDescent="0.2">
      <c r="CD1032" s="160"/>
    </row>
    <row r="1033" spans="82:82" x14ac:dyDescent="0.2">
      <c r="CD1033" s="160"/>
    </row>
    <row r="1034" spans="82:82" x14ac:dyDescent="0.2">
      <c r="CD1034" s="160"/>
    </row>
    <row r="1035" spans="82:82" x14ac:dyDescent="0.2">
      <c r="CD1035" s="160"/>
    </row>
    <row r="1036" spans="82:82" x14ac:dyDescent="0.2">
      <c r="CD1036" s="160"/>
    </row>
    <row r="1037" spans="82:82" x14ac:dyDescent="0.2">
      <c r="CD1037" s="160"/>
    </row>
    <row r="1038" spans="82:82" x14ac:dyDescent="0.2">
      <c r="CD1038" s="160"/>
    </row>
    <row r="1039" spans="82:82" x14ac:dyDescent="0.2">
      <c r="CD1039" s="160"/>
    </row>
    <row r="1040" spans="82:82" x14ac:dyDescent="0.2">
      <c r="CD1040" s="160"/>
    </row>
    <row r="1041" spans="82:82" x14ac:dyDescent="0.2">
      <c r="CD1041" s="160"/>
    </row>
    <row r="1042" spans="82:82" x14ac:dyDescent="0.2">
      <c r="CD1042" s="160"/>
    </row>
    <row r="1043" spans="82:82" x14ac:dyDescent="0.2">
      <c r="CD1043" s="160"/>
    </row>
    <row r="1044" spans="82:82" x14ac:dyDescent="0.2">
      <c r="CD1044" s="160"/>
    </row>
    <row r="1045" spans="82:82" x14ac:dyDescent="0.2">
      <c r="CD1045" s="160"/>
    </row>
    <row r="1046" spans="82:82" x14ac:dyDescent="0.2">
      <c r="CD1046" s="160"/>
    </row>
    <row r="1047" spans="82:82" x14ac:dyDescent="0.2">
      <c r="CD1047" s="160"/>
    </row>
    <row r="1048" spans="82:82" x14ac:dyDescent="0.2">
      <c r="CD1048" s="160"/>
    </row>
    <row r="1049" spans="82:82" x14ac:dyDescent="0.2">
      <c r="CD1049" s="160"/>
    </row>
    <row r="1050" spans="82:82" x14ac:dyDescent="0.2">
      <c r="CD1050" s="160"/>
    </row>
    <row r="1051" spans="82:82" x14ac:dyDescent="0.2">
      <c r="CD1051" s="160"/>
    </row>
    <row r="1052" spans="82:82" x14ac:dyDescent="0.2">
      <c r="CD1052" s="160"/>
    </row>
    <row r="1053" spans="82:82" x14ac:dyDescent="0.2">
      <c r="CD1053" s="160"/>
    </row>
    <row r="1054" spans="82:82" x14ac:dyDescent="0.2">
      <c r="CD1054" s="160"/>
    </row>
    <row r="1055" spans="82:82" x14ac:dyDescent="0.2">
      <c r="CD1055" s="160"/>
    </row>
    <row r="1056" spans="82:82" x14ac:dyDescent="0.2">
      <c r="CD1056" s="160"/>
    </row>
    <row r="1057" spans="82:82" x14ac:dyDescent="0.2">
      <c r="CD1057" s="160"/>
    </row>
    <row r="1058" spans="82:82" x14ac:dyDescent="0.2">
      <c r="CD1058" s="160"/>
    </row>
    <row r="1059" spans="82:82" x14ac:dyDescent="0.2">
      <c r="CD1059" s="160"/>
    </row>
    <row r="1060" spans="82:82" x14ac:dyDescent="0.2">
      <c r="CD1060" s="160"/>
    </row>
    <row r="1061" spans="82:82" x14ac:dyDescent="0.2">
      <c r="CD1061" s="160"/>
    </row>
    <row r="1062" spans="82:82" x14ac:dyDescent="0.2">
      <c r="CD1062" s="160"/>
    </row>
    <row r="1063" spans="82:82" x14ac:dyDescent="0.2">
      <c r="CD1063" s="160"/>
    </row>
    <row r="1064" spans="82:82" x14ac:dyDescent="0.2">
      <c r="CD1064" s="160"/>
    </row>
    <row r="1065" spans="82:82" x14ac:dyDescent="0.2">
      <c r="CD1065" s="160"/>
    </row>
    <row r="1066" spans="82:82" x14ac:dyDescent="0.2">
      <c r="CD1066" s="160"/>
    </row>
    <row r="1067" spans="82:82" x14ac:dyDescent="0.2">
      <c r="CD1067" s="160"/>
    </row>
    <row r="1068" spans="82:82" x14ac:dyDescent="0.2">
      <c r="CD1068" s="160"/>
    </row>
    <row r="1069" spans="82:82" x14ac:dyDescent="0.2">
      <c r="CD1069" s="160"/>
    </row>
    <row r="1070" spans="82:82" x14ac:dyDescent="0.2">
      <c r="CD1070" s="160"/>
    </row>
    <row r="1071" spans="82:82" x14ac:dyDescent="0.2">
      <c r="CD1071" s="160"/>
    </row>
    <row r="1072" spans="82:82" x14ac:dyDescent="0.2">
      <c r="CD1072" s="160"/>
    </row>
    <row r="1073" spans="82:82" x14ac:dyDescent="0.2">
      <c r="CD1073" s="160"/>
    </row>
    <row r="1074" spans="82:82" x14ac:dyDescent="0.2">
      <c r="CD1074" s="160"/>
    </row>
    <row r="1075" spans="82:82" x14ac:dyDescent="0.2">
      <c r="CD1075" s="160"/>
    </row>
    <row r="1076" spans="82:82" x14ac:dyDescent="0.2">
      <c r="CD1076" s="160"/>
    </row>
    <row r="1077" spans="82:82" x14ac:dyDescent="0.2">
      <c r="CD1077" s="160"/>
    </row>
    <row r="1078" spans="82:82" x14ac:dyDescent="0.2">
      <c r="CD1078" s="160"/>
    </row>
    <row r="1079" spans="82:82" x14ac:dyDescent="0.2">
      <c r="CD1079" s="160"/>
    </row>
    <row r="1080" spans="82:82" x14ac:dyDescent="0.2">
      <c r="CD1080" s="160"/>
    </row>
    <row r="1081" spans="82:82" x14ac:dyDescent="0.2">
      <c r="CD1081" s="160"/>
    </row>
    <row r="1082" spans="82:82" x14ac:dyDescent="0.2">
      <c r="CD1082" s="160"/>
    </row>
    <row r="1083" spans="82:82" x14ac:dyDescent="0.2">
      <c r="CD1083" s="160"/>
    </row>
    <row r="1084" spans="82:82" x14ac:dyDescent="0.2">
      <c r="CD1084" s="160"/>
    </row>
    <row r="1085" spans="82:82" x14ac:dyDescent="0.2">
      <c r="CD1085" s="160"/>
    </row>
    <row r="1086" spans="82:82" x14ac:dyDescent="0.2">
      <c r="CD1086" s="160"/>
    </row>
    <row r="1087" spans="82:82" x14ac:dyDescent="0.2">
      <c r="CD1087" s="160"/>
    </row>
    <row r="1088" spans="82:82" x14ac:dyDescent="0.2">
      <c r="CD1088" s="160"/>
    </row>
    <row r="1089" spans="82:82" x14ac:dyDescent="0.2">
      <c r="CD1089" s="160"/>
    </row>
    <row r="1090" spans="82:82" x14ac:dyDescent="0.2">
      <c r="CD1090" s="160"/>
    </row>
    <row r="1091" spans="82:82" x14ac:dyDescent="0.2">
      <c r="CD1091" s="160"/>
    </row>
    <row r="1092" spans="82:82" x14ac:dyDescent="0.2">
      <c r="CD1092" s="160"/>
    </row>
    <row r="1093" spans="82:82" x14ac:dyDescent="0.2">
      <c r="CD1093" s="160"/>
    </row>
    <row r="1094" spans="82:82" x14ac:dyDescent="0.2">
      <c r="CD1094" s="160"/>
    </row>
    <row r="1095" spans="82:82" x14ac:dyDescent="0.2">
      <c r="CD1095" s="160"/>
    </row>
    <row r="1096" spans="82:82" x14ac:dyDescent="0.2">
      <c r="CD1096" s="160"/>
    </row>
    <row r="1097" spans="82:82" x14ac:dyDescent="0.2">
      <c r="CD1097" s="160"/>
    </row>
    <row r="1098" spans="82:82" x14ac:dyDescent="0.2">
      <c r="CD1098" s="160"/>
    </row>
    <row r="1099" spans="82:82" x14ac:dyDescent="0.2">
      <c r="CD1099" s="160"/>
    </row>
    <row r="1100" spans="82:82" x14ac:dyDescent="0.2">
      <c r="CD1100" s="160"/>
    </row>
    <row r="1101" spans="82:82" x14ac:dyDescent="0.2">
      <c r="CD1101" s="160"/>
    </row>
    <row r="1102" spans="82:82" x14ac:dyDescent="0.2">
      <c r="CD1102" s="160"/>
    </row>
    <row r="1103" spans="82:82" x14ac:dyDescent="0.2">
      <c r="CD1103" s="160"/>
    </row>
    <row r="1104" spans="82:82" x14ac:dyDescent="0.2">
      <c r="CD1104" s="160"/>
    </row>
    <row r="1105" spans="82:82" x14ac:dyDescent="0.2">
      <c r="CD1105" s="160"/>
    </row>
    <row r="1106" spans="82:82" x14ac:dyDescent="0.2">
      <c r="CD1106" s="160"/>
    </row>
    <row r="1107" spans="82:82" x14ac:dyDescent="0.2">
      <c r="CD1107" s="160"/>
    </row>
    <row r="1108" spans="82:82" x14ac:dyDescent="0.2">
      <c r="CD1108" s="160"/>
    </row>
    <row r="1109" spans="82:82" x14ac:dyDescent="0.2">
      <c r="CD1109" s="160"/>
    </row>
    <row r="1110" spans="82:82" x14ac:dyDescent="0.2">
      <c r="CD1110" s="160"/>
    </row>
    <row r="1111" spans="82:82" x14ac:dyDescent="0.2">
      <c r="CD1111" s="160"/>
    </row>
    <row r="1112" spans="82:82" x14ac:dyDescent="0.2">
      <c r="CD1112" s="160"/>
    </row>
    <row r="1113" spans="82:82" x14ac:dyDescent="0.2">
      <c r="CD1113" s="160"/>
    </row>
    <row r="1114" spans="82:82" x14ac:dyDescent="0.2">
      <c r="CD1114" s="160"/>
    </row>
    <row r="1115" spans="82:82" x14ac:dyDescent="0.2">
      <c r="CD1115" s="160"/>
    </row>
    <row r="1116" spans="82:82" x14ac:dyDescent="0.2">
      <c r="CD1116" s="160"/>
    </row>
    <row r="1117" spans="82:82" x14ac:dyDescent="0.2">
      <c r="CD1117" s="160"/>
    </row>
    <row r="1118" spans="82:82" x14ac:dyDescent="0.2">
      <c r="CD1118" s="160"/>
    </row>
    <row r="1119" spans="82:82" x14ac:dyDescent="0.2">
      <c r="CD1119" s="160"/>
    </row>
    <row r="1120" spans="82:82" x14ac:dyDescent="0.2">
      <c r="CD1120" s="160"/>
    </row>
    <row r="1121" spans="82:82" x14ac:dyDescent="0.2">
      <c r="CD1121" s="160"/>
    </row>
    <row r="1122" spans="82:82" x14ac:dyDescent="0.2">
      <c r="CD1122" s="160"/>
    </row>
    <row r="1123" spans="82:82" x14ac:dyDescent="0.2">
      <c r="CD1123" s="160"/>
    </row>
    <row r="1124" spans="82:82" x14ac:dyDescent="0.2">
      <c r="CD1124" s="160"/>
    </row>
    <row r="1125" spans="82:82" x14ac:dyDescent="0.2">
      <c r="CD1125" s="160"/>
    </row>
    <row r="1126" spans="82:82" x14ac:dyDescent="0.2">
      <c r="CD1126" s="160"/>
    </row>
    <row r="1127" spans="82:82" x14ac:dyDescent="0.2">
      <c r="CD1127" s="160"/>
    </row>
    <row r="1128" spans="82:82" x14ac:dyDescent="0.2">
      <c r="CD1128" s="160"/>
    </row>
    <row r="1129" spans="82:82" x14ac:dyDescent="0.2">
      <c r="CD1129" s="160"/>
    </row>
    <row r="1130" spans="82:82" x14ac:dyDescent="0.2">
      <c r="CD1130" s="160"/>
    </row>
    <row r="1131" spans="82:82" x14ac:dyDescent="0.2">
      <c r="CD1131" s="160"/>
    </row>
    <row r="1132" spans="82:82" x14ac:dyDescent="0.2">
      <c r="CD1132" s="160"/>
    </row>
    <row r="1133" spans="82:82" x14ac:dyDescent="0.2">
      <c r="CD1133" s="160"/>
    </row>
    <row r="1134" spans="82:82" x14ac:dyDescent="0.2">
      <c r="CD1134" s="160"/>
    </row>
    <row r="1135" spans="82:82" x14ac:dyDescent="0.2">
      <c r="CD1135" s="160"/>
    </row>
    <row r="1136" spans="82:82" x14ac:dyDescent="0.2">
      <c r="CD1136" s="160"/>
    </row>
    <row r="1137" spans="82:82" x14ac:dyDescent="0.2">
      <c r="CD1137" s="160"/>
    </row>
    <row r="1138" spans="82:82" x14ac:dyDescent="0.2">
      <c r="CD1138" s="160"/>
    </row>
    <row r="1139" spans="82:82" x14ac:dyDescent="0.2">
      <c r="CD1139" s="160"/>
    </row>
    <row r="1140" spans="82:82" x14ac:dyDescent="0.2">
      <c r="CD1140" s="160"/>
    </row>
    <row r="1141" spans="82:82" x14ac:dyDescent="0.2">
      <c r="CD1141" s="160"/>
    </row>
    <row r="1142" spans="82:82" x14ac:dyDescent="0.2">
      <c r="CD1142" s="160"/>
    </row>
    <row r="1143" spans="82:82" x14ac:dyDescent="0.2">
      <c r="CD1143" s="160"/>
    </row>
    <row r="1144" spans="82:82" x14ac:dyDescent="0.2">
      <c r="CD1144" s="160"/>
    </row>
    <row r="1145" spans="82:82" x14ac:dyDescent="0.2">
      <c r="CD1145" s="160"/>
    </row>
    <row r="1146" spans="82:82" x14ac:dyDescent="0.2">
      <c r="CD1146" s="160"/>
    </row>
    <row r="1147" spans="82:82" x14ac:dyDescent="0.2">
      <c r="CD1147" s="160"/>
    </row>
    <row r="1148" spans="82:82" x14ac:dyDescent="0.2">
      <c r="CD1148" s="160"/>
    </row>
    <row r="1149" spans="82:82" x14ac:dyDescent="0.2">
      <c r="CD1149" s="160"/>
    </row>
    <row r="1150" spans="82:82" x14ac:dyDescent="0.2">
      <c r="CD1150" s="160"/>
    </row>
    <row r="1151" spans="82:82" x14ac:dyDescent="0.2">
      <c r="CD1151" s="160"/>
    </row>
    <row r="1152" spans="82:82" x14ac:dyDescent="0.2">
      <c r="CD1152" s="160"/>
    </row>
    <row r="1153" spans="82:82" x14ac:dyDescent="0.2">
      <c r="CD1153" s="160"/>
    </row>
    <row r="1154" spans="82:82" x14ac:dyDescent="0.2">
      <c r="CD1154" s="160"/>
    </row>
    <row r="1155" spans="82:82" x14ac:dyDescent="0.2">
      <c r="CD1155" s="160"/>
    </row>
    <row r="1156" spans="82:82" x14ac:dyDescent="0.2">
      <c r="CD1156" s="160"/>
    </row>
    <row r="1157" spans="82:82" x14ac:dyDescent="0.2">
      <c r="CD1157" s="160"/>
    </row>
    <row r="1158" spans="82:82" x14ac:dyDescent="0.2">
      <c r="CD1158" s="160"/>
    </row>
    <row r="1159" spans="82:82" x14ac:dyDescent="0.2">
      <c r="CD1159" s="160"/>
    </row>
    <row r="1160" spans="82:82" x14ac:dyDescent="0.2">
      <c r="CD1160" s="160"/>
    </row>
    <row r="1161" spans="82:82" x14ac:dyDescent="0.2">
      <c r="CD1161" s="160"/>
    </row>
    <row r="1162" spans="82:82" x14ac:dyDescent="0.2">
      <c r="CD1162" s="160"/>
    </row>
    <row r="1163" spans="82:82" x14ac:dyDescent="0.2">
      <c r="CD1163" s="160"/>
    </row>
    <row r="1164" spans="82:82" x14ac:dyDescent="0.2">
      <c r="CD1164" s="160"/>
    </row>
    <row r="1165" spans="82:82" x14ac:dyDescent="0.2">
      <c r="CD1165" s="160"/>
    </row>
    <row r="1166" spans="82:82" x14ac:dyDescent="0.2">
      <c r="CD1166" s="160"/>
    </row>
    <row r="1167" spans="82:82" x14ac:dyDescent="0.2">
      <c r="CD1167" s="160"/>
    </row>
    <row r="1168" spans="82:82" x14ac:dyDescent="0.2">
      <c r="CD1168" s="160"/>
    </row>
    <row r="1169" spans="82:82" x14ac:dyDescent="0.2">
      <c r="CD1169" s="160"/>
    </row>
    <row r="1170" spans="82:82" x14ac:dyDescent="0.2">
      <c r="CD1170" s="160"/>
    </row>
    <row r="1171" spans="82:82" x14ac:dyDescent="0.2">
      <c r="CD1171" s="160"/>
    </row>
    <row r="1172" spans="82:82" x14ac:dyDescent="0.2">
      <c r="CD1172" s="160"/>
    </row>
    <row r="1173" spans="82:82" x14ac:dyDescent="0.2">
      <c r="CD1173" s="160"/>
    </row>
    <row r="1174" spans="82:82" x14ac:dyDescent="0.2">
      <c r="CD1174" s="160"/>
    </row>
    <row r="1175" spans="82:82" x14ac:dyDescent="0.2">
      <c r="CD1175" s="160"/>
    </row>
    <row r="1176" spans="82:82" x14ac:dyDescent="0.2">
      <c r="CD1176" s="160"/>
    </row>
    <row r="1177" spans="82:82" x14ac:dyDescent="0.2">
      <c r="CD1177" s="160"/>
    </row>
    <row r="1178" spans="82:82" x14ac:dyDescent="0.2">
      <c r="CD1178" s="160"/>
    </row>
    <row r="1179" spans="82:82" x14ac:dyDescent="0.2">
      <c r="CD1179" s="160"/>
    </row>
    <row r="1180" spans="82:82" x14ac:dyDescent="0.2">
      <c r="CD1180" s="160"/>
    </row>
    <row r="1181" spans="82:82" x14ac:dyDescent="0.2">
      <c r="CD1181" s="160"/>
    </row>
    <row r="1182" spans="82:82" x14ac:dyDescent="0.2">
      <c r="CD1182" s="160"/>
    </row>
    <row r="1183" spans="82:82" x14ac:dyDescent="0.2">
      <c r="CD1183" s="160"/>
    </row>
    <row r="1184" spans="82:82" x14ac:dyDescent="0.2">
      <c r="CD1184" s="160"/>
    </row>
    <row r="1185" spans="82:82" x14ac:dyDescent="0.2">
      <c r="CD1185" s="160"/>
    </row>
    <row r="1186" spans="82:82" x14ac:dyDescent="0.2">
      <c r="CD1186" s="160"/>
    </row>
    <row r="1187" spans="82:82" x14ac:dyDescent="0.2">
      <c r="CD1187" s="160"/>
    </row>
    <row r="1188" spans="82:82" x14ac:dyDescent="0.2">
      <c r="CD1188" s="160"/>
    </row>
    <row r="1189" spans="82:82" x14ac:dyDescent="0.2">
      <c r="CD1189" s="160"/>
    </row>
    <row r="1190" spans="82:82" x14ac:dyDescent="0.2">
      <c r="CD1190" s="160"/>
    </row>
    <row r="1191" spans="82:82" x14ac:dyDescent="0.2">
      <c r="CD1191" s="160"/>
    </row>
    <row r="1192" spans="82:82" x14ac:dyDescent="0.2">
      <c r="CD1192" s="160"/>
    </row>
    <row r="1193" spans="82:82" x14ac:dyDescent="0.2">
      <c r="CD1193" s="160"/>
    </row>
    <row r="1194" spans="82:82" x14ac:dyDescent="0.2">
      <c r="CD1194" s="160"/>
    </row>
    <row r="1195" spans="82:82" x14ac:dyDescent="0.2">
      <c r="CD1195" s="160"/>
    </row>
    <row r="1196" spans="82:82" x14ac:dyDescent="0.2">
      <c r="CD1196" s="160"/>
    </row>
    <row r="1197" spans="82:82" x14ac:dyDescent="0.2">
      <c r="CD1197" s="160"/>
    </row>
    <row r="1198" spans="82:82" x14ac:dyDescent="0.2">
      <c r="CD1198" s="160"/>
    </row>
    <row r="1199" spans="82:82" x14ac:dyDescent="0.2">
      <c r="CD1199" s="160"/>
    </row>
    <row r="1200" spans="82:82" x14ac:dyDescent="0.2">
      <c r="CD1200" s="160"/>
    </row>
    <row r="1201" spans="82:82" x14ac:dyDescent="0.2">
      <c r="CD1201" s="160"/>
    </row>
    <row r="1202" spans="82:82" x14ac:dyDescent="0.2">
      <c r="CD1202" s="160"/>
    </row>
    <row r="1203" spans="82:82" x14ac:dyDescent="0.2">
      <c r="CD1203" s="160"/>
    </row>
    <row r="1204" spans="82:82" x14ac:dyDescent="0.2">
      <c r="CD1204" s="160"/>
    </row>
    <row r="1205" spans="82:82" x14ac:dyDescent="0.2">
      <c r="CD1205" s="160"/>
    </row>
    <row r="1206" spans="82:82" x14ac:dyDescent="0.2">
      <c r="CD1206" s="160"/>
    </row>
    <row r="1207" spans="82:82" x14ac:dyDescent="0.2">
      <c r="CD1207" s="160"/>
    </row>
    <row r="1208" spans="82:82" x14ac:dyDescent="0.2">
      <c r="CD1208" s="160"/>
    </row>
    <row r="1209" spans="82:82" x14ac:dyDescent="0.2">
      <c r="CD1209" s="160"/>
    </row>
    <row r="1210" spans="82:82" x14ac:dyDescent="0.2">
      <c r="CD1210" s="160"/>
    </row>
    <row r="1211" spans="82:82" x14ac:dyDescent="0.2">
      <c r="CD1211" s="160"/>
    </row>
    <row r="1212" spans="82:82" x14ac:dyDescent="0.2">
      <c r="CD1212" s="160"/>
    </row>
    <row r="1213" spans="82:82" x14ac:dyDescent="0.2">
      <c r="CD1213" s="160"/>
    </row>
    <row r="1214" spans="82:82" x14ac:dyDescent="0.2">
      <c r="CD1214" s="160"/>
    </row>
    <row r="1215" spans="82:82" x14ac:dyDescent="0.2">
      <c r="CD1215" s="160"/>
    </row>
    <row r="1216" spans="82:82" x14ac:dyDescent="0.2">
      <c r="CD1216" s="160"/>
    </row>
    <row r="1217" spans="82:82" x14ac:dyDescent="0.2">
      <c r="CD1217" s="160"/>
    </row>
    <row r="1218" spans="82:82" x14ac:dyDescent="0.2">
      <c r="CD1218" s="160"/>
    </row>
    <row r="1219" spans="82:82" x14ac:dyDescent="0.2">
      <c r="CD1219" s="160"/>
    </row>
    <row r="1220" spans="82:82" x14ac:dyDescent="0.2">
      <c r="CD1220" s="160"/>
    </row>
    <row r="1221" spans="82:82" x14ac:dyDescent="0.2">
      <c r="CD1221" s="160"/>
    </row>
    <row r="1222" spans="82:82" x14ac:dyDescent="0.2">
      <c r="CD1222" s="160"/>
    </row>
    <row r="1223" spans="82:82" x14ac:dyDescent="0.2">
      <c r="CD1223" s="160"/>
    </row>
    <row r="1224" spans="82:82" x14ac:dyDescent="0.2">
      <c r="CD1224" s="160"/>
    </row>
    <row r="1225" spans="82:82" x14ac:dyDescent="0.2">
      <c r="CD1225" s="160"/>
    </row>
    <row r="1226" spans="82:82" x14ac:dyDescent="0.2">
      <c r="CD1226" s="160"/>
    </row>
    <row r="1227" spans="82:82" x14ac:dyDescent="0.2">
      <c r="CD1227" s="160"/>
    </row>
    <row r="1228" spans="82:82" x14ac:dyDescent="0.2">
      <c r="CD1228" s="160"/>
    </row>
    <row r="1229" spans="82:82" x14ac:dyDescent="0.2">
      <c r="CD1229" s="160"/>
    </row>
    <row r="1230" spans="82:82" x14ac:dyDescent="0.2">
      <c r="CD1230" s="160"/>
    </row>
    <row r="1231" spans="82:82" x14ac:dyDescent="0.2">
      <c r="CD1231" s="160"/>
    </row>
    <row r="1232" spans="82:82" x14ac:dyDescent="0.2">
      <c r="CD1232" s="160"/>
    </row>
    <row r="1233" spans="82:82" x14ac:dyDescent="0.2">
      <c r="CD1233" s="160"/>
    </row>
    <row r="1234" spans="82:82" x14ac:dyDescent="0.2">
      <c r="CD1234" s="160"/>
    </row>
    <row r="1235" spans="82:82" x14ac:dyDescent="0.2">
      <c r="CD1235" s="160"/>
    </row>
    <row r="1236" spans="82:82" x14ac:dyDescent="0.2">
      <c r="CD1236" s="160"/>
    </row>
    <row r="1237" spans="82:82" x14ac:dyDescent="0.2">
      <c r="CD1237" s="160"/>
    </row>
    <row r="1238" spans="82:82" x14ac:dyDescent="0.2">
      <c r="CD1238" s="160"/>
    </row>
    <row r="1239" spans="82:82" x14ac:dyDescent="0.2">
      <c r="CD1239" s="160"/>
    </row>
    <row r="1240" spans="82:82" x14ac:dyDescent="0.2">
      <c r="CD1240" s="160"/>
    </row>
    <row r="1241" spans="82:82" x14ac:dyDescent="0.2">
      <c r="CD1241" s="160"/>
    </row>
    <row r="1242" spans="82:82" x14ac:dyDescent="0.2">
      <c r="CD1242" s="160"/>
    </row>
    <row r="1243" spans="82:82" x14ac:dyDescent="0.2">
      <c r="CD1243" s="160"/>
    </row>
    <row r="1244" spans="82:82" x14ac:dyDescent="0.2">
      <c r="CD1244" s="160"/>
    </row>
    <row r="1245" spans="82:82" x14ac:dyDescent="0.2">
      <c r="CD1245" s="160"/>
    </row>
    <row r="1246" spans="82:82" x14ac:dyDescent="0.2">
      <c r="CD1246" s="160"/>
    </row>
    <row r="1247" spans="82:82" x14ac:dyDescent="0.2">
      <c r="CD1247" s="160"/>
    </row>
    <row r="1248" spans="82:82" x14ac:dyDescent="0.2">
      <c r="CD1248" s="160"/>
    </row>
    <row r="1249" spans="82:82" x14ac:dyDescent="0.2">
      <c r="CD1249" s="160"/>
    </row>
    <row r="1250" spans="82:82" x14ac:dyDescent="0.2">
      <c r="CD1250" s="160"/>
    </row>
    <row r="1251" spans="82:82" x14ac:dyDescent="0.2">
      <c r="CD1251" s="160"/>
    </row>
    <row r="1252" spans="82:82" x14ac:dyDescent="0.2">
      <c r="CD1252" s="160"/>
    </row>
    <row r="1253" spans="82:82" x14ac:dyDescent="0.2">
      <c r="CD1253" s="160"/>
    </row>
    <row r="1254" spans="82:82" x14ac:dyDescent="0.2">
      <c r="CD1254" s="160"/>
    </row>
    <row r="1255" spans="82:82" x14ac:dyDescent="0.2">
      <c r="CD1255" s="160"/>
    </row>
    <row r="1256" spans="82:82" x14ac:dyDescent="0.2">
      <c r="CD1256" s="160"/>
    </row>
    <row r="1257" spans="82:82" x14ac:dyDescent="0.2">
      <c r="CD1257" s="160"/>
    </row>
    <row r="1258" spans="82:82" x14ac:dyDescent="0.2">
      <c r="CD1258" s="160"/>
    </row>
    <row r="1259" spans="82:82" x14ac:dyDescent="0.2">
      <c r="CD1259" s="160"/>
    </row>
    <row r="1260" spans="82:82" x14ac:dyDescent="0.2">
      <c r="CD1260" s="160"/>
    </row>
    <row r="1261" spans="82:82" x14ac:dyDescent="0.2">
      <c r="CD1261" s="160"/>
    </row>
    <row r="1262" spans="82:82" x14ac:dyDescent="0.2">
      <c r="CD1262" s="160"/>
    </row>
    <row r="1263" spans="82:82" x14ac:dyDescent="0.2">
      <c r="CD1263" s="160"/>
    </row>
    <row r="1264" spans="82:82" x14ac:dyDescent="0.2">
      <c r="CD1264" s="160"/>
    </row>
    <row r="1265" spans="82:82" x14ac:dyDescent="0.2">
      <c r="CD1265" s="160"/>
    </row>
    <row r="1266" spans="82:82" x14ac:dyDescent="0.2">
      <c r="CD1266" s="160"/>
    </row>
    <row r="1267" spans="82:82" x14ac:dyDescent="0.2">
      <c r="CD1267" s="160"/>
    </row>
    <row r="1268" spans="82:82" x14ac:dyDescent="0.2">
      <c r="CD1268" s="160"/>
    </row>
    <row r="1269" spans="82:82" x14ac:dyDescent="0.2">
      <c r="CD1269" s="160"/>
    </row>
    <row r="1270" spans="82:82" x14ac:dyDescent="0.2">
      <c r="CD1270" s="160"/>
    </row>
    <row r="1271" spans="82:82" x14ac:dyDescent="0.2">
      <c r="CD1271" s="160"/>
    </row>
    <row r="1272" spans="82:82" x14ac:dyDescent="0.2">
      <c r="CD1272" s="160"/>
    </row>
    <row r="1273" spans="82:82" x14ac:dyDescent="0.2">
      <c r="CD1273" s="160"/>
    </row>
    <row r="1274" spans="82:82" x14ac:dyDescent="0.2">
      <c r="CD1274" s="160"/>
    </row>
    <row r="1275" spans="82:82" x14ac:dyDescent="0.2">
      <c r="CD1275" s="160"/>
    </row>
    <row r="1276" spans="82:82" x14ac:dyDescent="0.2">
      <c r="CD1276" s="160"/>
    </row>
    <row r="1277" spans="82:82" x14ac:dyDescent="0.2">
      <c r="CD1277" s="160"/>
    </row>
    <row r="1278" spans="82:82" x14ac:dyDescent="0.2">
      <c r="CD1278" s="160"/>
    </row>
    <row r="1279" spans="82:82" x14ac:dyDescent="0.2">
      <c r="CD1279" s="160"/>
    </row>
    <row r="1280" spans="82:82" x14ac:dyDescent="0.2">
      <c r="CD1280" s="160"/>
    </row>
    <row r="1281" spans="82:82" x14ac:dyDescent="0.2">
      <c r="CD1281" s="160"/>
    </row>
    <row r="1282" spans="82:82" x14ac:dyDescent="0.2">
      <c r="CD1282" s="160"/>
    </row>
    <row r="1283" spans="82:82" x14ac:dyDescent="0.2">
      <c r="CD1283" s="160"/>
    </row>
    <row r="1284" spans="82:82" x14ac:dyDescent="0.2">
      <c r="CD1284" s="160"/>
    </row>
    <row r="1285" spans="82:82" x14ac:dyDescent="0.2">
      <c r="CD1285" s="160"/>
    </row>
    <row r="1286" spans="82:82" x14ac:dyDescent="0.2">
      <c r="CD1286" s="160"/>
    </row>
    <row r="1287" spans="82:82" x14ac:dyDescent="0.2">
      <c r="CD1287" s="160"/>
    </row>
    <row r="1288" spans="82:82" x14ac:dyDescent="0.2">
      <c r="CD1288" s="160"/>
    </row>
    <row r="1289" spans="82:82" x14ac:dyDescent="0.2">
      <c r="CD1289" s="160"/>
    </row>
    <row r="1290" spans="82:82" x14ac:dyDescent="0.2">
      <c r="CD1290" s="160"/>
    </row>
    <row r="1291" spans="82:82" x14ac:dyDescent="0.2">
      <c r="CD1291" s="160"/>
    </row>
    <row r="1292" spans="82:82" x14ac:dyDescent="0.2">
      <c r="CD1292" s="160"/>
    </row>
    <row r="1293" spans="82:82" x14ac:dyDescent="0.2">
      <c r="CD1293" s="160"/>
    </row>
    <row r="1294" spans="82:82" x14ac:dyDescent="0.2">
      <c r="CD1294" s="160"/>
    </row>
    <row r="1295" spans="82:82" x14ac:dyDescent="0.2">
      <c r="CD1295" s="160"/>
    </row>
    <row r="1296" spans="82:82" x14ac:dyDescent="0.2">
      <c r="CD1296" s="160"/>
    </row>
    <row r="1297" spans="82:82" x14ac:dyDescent="0.2">
      <c r="CD1297" s="160"/>
    </row>
    <row r="1298" spans="82:82" x14ac:dyDescent="0.2">
      <c r="CD1298" s="160"/>
    </row>
    <row r="1299" spans="82:82" x14ac:dyDescent="0.2">
      <c r="CD1299" s="160"/>
    </row>
    <row r="1300" spans="82:82" x14ac:dyDescent="0.2">
      <c r="CD1300" s="160"/>
    </row>
    <row r="1301" spans="82:82" x14ac:dyDescent="0.2">
      <c r="CD1301" s="160"/>
    </row>
    <row r="1302" spans="82:82" x14ac:dyDescent="0.2">
      <c r="CD1302" s="160"/>
    </row>
    <row r="1303" spans="82:82" x14ac:dyDescent="0.2">
      <c r="CD1303" s="160"/>
    </row>
    <row r="1304" spans="82:82" x14ac:dyDescent="0.2">
      <c r="CD1304" s="160"/>
    </row>
    <row r="1305" spans="82:82" x14ac:dyDescent="0.2">
      <c r="CD1305" s="160"/>
    </row>
    <row r="1306" spans="82:82" x14ac:dyDescent="0.2">
      <c r="CD1306" s="160"/>
    </row>
    <row r="1307" spans="82:82" x14ac:dyDescent="0.2">
      <c r="CD1307" s="160"/>
    </row>
    <row r="1308" spans="82:82" x14ac:dyDescent="0.2">
      <c r="CD1308" s="160"/>
    </row>
    <row r="1309" spans="82:82" x14ac:dyDescent="0.2">
      <c r="CD1309" s="160"/>
    </row>
    <row r="1310" spans="82:82" x14ac:dyDescent="0.2">
      <c r="CD1310" s="160"/>
    </row>
    <row r="1311" spans="82:82" x14ac:dyDescent="0.2">
      <c r="CD1311" s="160"/>
    </row>
    <row r="1312" spans="82:82" x14ac:dyDescent="0.2">
      <c r="CD1312" s="160"/>
    </row>
    <row r="1313" spans="82:82" x14ac:dyDescent="0.2">
      <c r="CD1313" s="160"/>
    </row>
    <row r="1314" spans="82:82" x14ac:dyDescent="0.2">
      <c r="CD1314" s="160"/>
    </row>
    <row r="1315" spans="82:82" x14ac:dyDescent="0.2">
      <c r="CD1315" s="160"/>
    </row>
    <row r="1316" spans="82:82" x14ac:dyDescent="0.2">
      <c r="CD1316" s="160"/>
    </row>
    <row r="1317" spans="82:82" x14ac:dyDescent="0.2">
      <c r="CD1317" s="160"/>
    </row>
    <row r="1318" spans="82:82" x14ac:dyDescent="0.2">
      <c r="CD1318" s="160"/>
    </row>
    <row r="1319" spans="82:82" x14ac:dyDescent="0.2">
      <c r="CD1319" s="160"/>
    </row>
    <row r="1320" spans="82:82" x14ac:dyDescent="0.2">
      <c r="CD1320" s="160"/>
    </row>
    <row r="1321" spans="82:82" x14ac:dyDescent="0.2">
      <c r="CD1321" s="160"/>
    </row>
    <row r="1322" spans="82:82" x14ac:dyDescent="0.2">
      <c r="CD1322" s="160"/>
    </row>
    <row r="1323" spans="82:82" x14ac:dyDescent="0.2">
      <c r="CD1323" s="160"/>
    </row>
    <row r="1324" spans="82:82" x14ac:dyDescent="0.2">
      <c r="CD1324" s="160"/>
    </row>
    <row r="1325" spans="82:82" x14ac:dyDescent="0.2">
      <c r="CD1325" s="160"/>
    </row>
    <row r="1326" spans="82:82" x14ac:dyDescent="0.2">
      <c r="CD1326" s="160"/>
    </row>
    <row r="1327" spans="82:82" x14ac:dyDescent="0.2">
      <c r="CD1327" s="160"/>
    </row>
    <row r="1328" spans="82:82" x14ac:dyDescent="0.2">
      <c r="CD1328" s="160"/>
    </row>
    <row r="1329" spans="82:82" x14ac:dyDescent="0.2">
      <c r="CD1329" s="160"/>
    </row>
    <row r="1330" spans="82:82" x14ac:dyDescent="0.2">
      <c r="CD1330" s="160"/>
    </row>
    <row r="1331" spans="82:82" x14ac:dyDescent="0.2">
      <c r="CD1331" s="160"/>
    </row>
    <row r="1332" spans="82:82" x14ac:dyDescent="0.2">
      <c r="CD1332" s="160"/>
    </row>
    <row r="1333" spans="82:82" x14ac:dyDescent="0.2">
      <c r="CD1333" s="160"/>
    </row>
    <row r="1334" spans="82:82" x14ac:dyDescent="0.2">
      <c r="CD1334" s="160"/>
    </row>
    <row r="1335" spans="82:82" x14ac:dyDescent="0.2">
      <c r="CD1335" s="160"/>
    </row>
    <row r="1336" spans="82:82" x14ac:dyDescent="0.2">
      <c r="CD1336" s="160"/>
    </row>
    <row r="1337" spans="82:82" x14ac:dyDescent="0.2">
      <c r="CD1337" s="160"/>
    </row>
    <row r="1338" spans="82:82" x14ac:dyDescent="0.2">
      <c r="CD1338" s="160"/>
    </row>
    <row r="1339" spans="82:82" x14ac:dyDescent="0.2">
      <c r="CD1339" s="160"/>
    </row>
    <row r="1340" spans="82:82" x14ac:dyDescent="0.2">
      <c r="CD1340" s="160"/>
    </row>
    <row r="1341" spans="82:82" x14ac:dyDescent="0.2">
      <c r="CD1341" s="160"/>
    </row>
    <row r="1342" spans="82:82" x14ac:dyDescent="0.2">
      <c r="CD1342" s="160"/>
    </row>
    <row r="1343" spans="82:82" x14ac:dyDescent="0.2">
      <c r="CD1343" s="160"/>
    </row>
    <row r="1344" spans="82:82" x14ac:dyDescent="0.2">
      <c r="CD1344" s="160"/>
    </row>
    <row r="1345" spans="82:82" x14ac:dyDescent="0.2">
      <c r="CD1345" s="160"/>
    </row>
    <row r="1346" spans="82:82" x14ac:dyDescent="0.2">
      <c r="CD1346" s="160"/>
    </row>
    <row r="1347" spans="82:82" x14ac:dyDescent="0.2">
      <c r="CD1347" s="160"/>
    </row>
    <row r="1348" spans="82:82" x14ac:dyDescent="0.2">
      <c r="CD1348" s="160"/>
    </row>
    <row r="1349" spans="82:82" x14ac:dyDescent="0.2">
      <c r="CD1349" s="160"/>
    </row>
    <row r="1350" spans="82:82" x14ac:dyDescent="0.2">
      <c r="CD1350" s="160"/>
    </row>
    <row r="1351" spans="82:82" x14ac:dyDescent="0.2">
      <c r="CD1351" s="160"/>
    </row>
    <row r="1352" spans="82:82" x14ac:dyDescent="0.2">
      <c r="CD1352" s="160"/>
    </row>
    <row r="1353" spans="82:82" x14ac:dyDescent="0.2">
      <c r="CD1353" s="160"/>
    </row>
    <row r="1354" spans="82:82" x14ac:dyDescent="0.2">
      <c r="CD1354" s="160"/>
    </row>
    <row r="1355" spans="82:82" x14ac:dyDescent="0.2">
      <c r="CD1355" s="160"/>
    </row>
    <row r="1356" spans="82:82" x14ac:dyDescent="0.2">
      <c r="CD1356" s="160"/>
    </row>
    <row r="1357" spans="82:82" x14ac:dyDescent="0.2">
      <c r="CD1357" s="160"/>
    </row>
    <row r="1358" spans="82:82" x14ac:dyDescent="0.2">
      <c r="CD1358" s="160"/>
    </row>
    <row r="1359" spans="82:82" x14ac:dyDescent="0.2">
      <c r="CD1359" s="160"/>
    </row>
    <row r="1360" spans="82:82" x14ac:dyDescent="0.2">
      <c r="CD1360" s="160"/>
    </row>
    <row r="1361" spans="82:82" x14ac:dyDescent="0.2">
      <c r="CD1361" s="160"/>
    </row>
    <row r="1362" spans="82:82" x14ac:dyDescent="0.2">
      <c r="CD1362" s="160"/>
    </row>
    <row r="1363" spans="82:82" x14ac:dyDescent="0.2">
      <c r="CD1363" s="160"/>
    </row>
    <row r="1364" spans="82:82" x14ac:dyDescent="0.2">
      <c r="CD1364" s="160"/>
    </row>
    <row r="1365" spans="82:82" x14ac:dyDescent="0.2">
      <c r="CD1365" s="160"/>
    </row>
    <row r="1366" spans="82:82" x14ac:dyDescent="0.2">
      <c r="CD1366" s="160"/>
    </row>
    <row r="1367" spans="82:82" x14ac:dyDescent="0.2">
      <c r="CD1367" s="160"/>
    </row>
    <row r="1368" spans="82:82" x14ac:dyDescent="0.2">
      <c r="CD1368" s="160"/>
    </row>
    <row r="1369" spans="82:82" x14ac:dyDescent="0.2">
      <c r="CD1369" s="160"/>
    </row>
    <row r="1370" spans="82:82" x14ac:dyDescent="0.2">
      <c r="CD1370" s="160"/>
    </row>
    <row r="1371" spans="82:82" x14ac:dyDescent="0.2">
      <c r="CD1371" s="160"/>
    </row>
    <row r="1372" spans="82:82" x14ac:dyDescent="0.2">
      <c r="CD1372" s="160"/>
    </row>
    <row r="1373" spans="82:82" x14ac:dyDescent="0.2">
      <c r="CD1373" s="160"/>
    </row>
    <row r="1374" spans="82:82" x14ac:dyDescent="0.2">
      <c r="CD1374" s="160"/>
    </row>
    <row r="1375" spans="82:82" x14ac:dyDescent="0.2">
      <c r="CD1375" s="160"/>
    </row>
    <row r="1376" spans="82:82" x14ac:dyDescent="0.2">
      <c r="CD1376" s="160"/>
    </row>
    <row r="1377" spans="82:82" x14ac:dyDescent="0.2">
      <c r="CD1377" s="160"/>
    </row>
    <row r="1378" spans="82:82" x14ac:dyDescent="0.2">
      <c r="CD1378" s="160"/>
    </row>
    <row r="1379" spans="82:82" x14ac:dyDescent="0.2">
      <c r="CD1379" s="160"/>
    </row>
    <row r="1380" spans="82:82" x14ac:dyDescent="0.2">
      <c r="CD1380" s="160"/>
    </row>
    <row r="1381" spans="82:82" x14ac:dyDescent="0.2">
      <c r="CD1381" s="160"/>
    </row>
    <row r="1382" spans="82:82" x14ac:dyDescent="0.2">
      <c r="CD1382" s="160"/>
    </row>
    <row r="1383" spans="82:82" x14ac:dyDescent="0.2">
      <c r="CD1383" s="160"/>
    </row>
    <row r="1384" spans="82:82" x14ac:dyDescent="0.2">
      <c r="CD1384" s="160"/>
    </row>
    <row r="1385" spans="82:82" x14ac:dyDescent="0.2">
      <c r="CD1385" s="160"/>
    </row>
    <row r="1386" spans="82:82" x14ac:dyDescent="0.2">
      <c r="CD1386" s="160"/>
    </row>
    <row r="1387" spans="82:82" x14ac:dyDescent="0.2">
      <c r="CD1387" s="160"/>
    </row>
    <row r="1388" spans="82:82" x14ac:dyDescent="0.2">
      <c r="CD1388" s="160"/>
    </row>
    <row r="1389" spans="82:82" x14ac:dyDescent="0.2">
      <c r="CD1389" s="160"/>
    </row>
    <row r="1390" spans="82:82" x14ac:dyDescent="0.2">
      <c r="CD1390" s="160"/>
    </row>
    <row r="1391" spans="82:82" x14ac:dyDescent="0.2">
      <c r="CD1391" s="160"/>
    </row>
    <row r="1392" spans="82:82" x14ac:dyDescent="0.2">
      <c r="CD1392" s="160"/>
    </row>
    <row r="1393" spans="82:82" x14ac:dyDescent="0.2">
      <c r="CD1393" s="160"/>
    </row>
    <row r="1394" spans="82:82" x14ac:dyDescent="0.2">
      <c r="CD1394" s="160"/>
    </row>
    <row r="1395" spans="82:82" x14ac:dyDescent="0.2">
      <c r="CD1395" s="160"/>
    </row>
    <row r="1396" spans="82:82" x14ac:dyDescent="0.2">
      <c r="CD1396" s="160"/>
    </row>
    <row r="1397" spans="82:82" x14ac:dyDescent="0.2">
      <c r="CD1397" s="160"/>
    </row>
    <row r="1398" spans="82:82" x14ac:dyDescent="0.2">
      <c r="CD1398" s="160"/>
    </row>
    <row r="1399" spans="82:82" x14ac:dyDescent="0.2">
      <c r="CD1399" s="160"/>
    </row>
    <row r="1400" spans="82:82" x14ac:dyDescent="0.2">
      <c r="CD1400" s="160"/>
    </row>
    <row r="1401" spans="82:82" x14ac:dyDescent="0.2">
      <c r="CD1401" s="160"/>
    </row>
    <row r="1402" spans="82:82" x14ac:dyDescent="0.2">
      <c r="CD1402" s="160"/>
    </row>
    <row r="1403" spans="82:82" x14ac:dyDescent="0.2">
      <c r="CD1403" s="160"/>
    </row>
    <row r="1404" spans="82:82" x14ac:dyDescent="0.2">
      <c r="CD1404" s="160"/>
    </row>
    <row r="1405" spans="82:82" x14ac:dyDescent="0.2">
      <c r="CD1405" s="160"/>
    </row>
    <row r="1406" spans="82:82" x14ac:dyDescent="0.2">
      <c r="CD1406" s="160"/>
    </row>
    <row r="1407" spans="82:82" x14ac:dyDescent="0.2">
      <c r="CD1407" s="160"/>
    </row>
    <row r="1408" spans="82:82" x14ac:dyDescent="0.2">
      <c r="CD1408" s="160"/>
    </row>
    <row r="1409" spans="82:82" x14ac:dyDescent="0.2">
      <c r="CD1409" s="160"/>
    </row>
    <row r="1410" spans="82:82" x14ac:dyDescent="0.2">
      <c r="CD1410" s="160"/>
    </row>
    <row r="1411" spans="82:82" x14ac:dyDescent="0.2">
      <c r="CD1411" s="160"/>
    </row>
    <row r="1412" spans="82:82" x14ac:dyDescent="0.2">
      <c r="CD1412" s="160"/>
    </row>
    <row r="1413" spans="82:82" x14ac:dyDescent="0.2">
      <c r="CD1413" s="160"/>
    </row>
    <row r="1414" spans="82:82" x14ac:dyDescent="0.2">
      <c r="CD1414" s="160"/>
    </row>
    <row r="1415" spans="82:82" x14ac:dyDescent="0.2">
      <c r="CD1415" s="160"/>
    </row>
    <row r="1416" spans="82:82" x14ac:dyDescent="0.2">
      <c r="CD1416" s="160"/>
    </row>
    <row r="1417" spans="82:82" x14ac:dyDescent="0.2">
      <c r="CD1417" s="160"/>
    </row>
    <row r="1418" spans="82:82" x14ac:dyDescent="0.2">
      <c r="CD1418" s="160"/>
    </row>
    <row r="1419" spans="82:82" x14ac:dyDescent="0.2">
      <c r="CD1419" s="160"/>
    </row>
    <row r="1420" spans="82:82" x14ac:dyDescent="0.2">
      <c r="CD1420" s="160"/>
    </row>
    <row r="1421" spans="82:82" x14ac:dyDescent="0.2">
      <c r="CD1421" s="160"/>
    </row>
    <row r="1422" spans="82:82" x14ac:dyDescent="0.2">
      <c r="CD1422" s="160"/>
    </row>
    <row r="1423" spans="82:82" x14ac:dyDescent="0.2">
      <c r="CD1423" s="160"/>
    </row>
    <row r="1424" spans="82:82" x14ac:dyDescent="0.2">
      <c r="CD1424" s="160"/>
    </row>
    <row r="1425" spans="82:82" x14ac:dyDescent="0.2">
      <c r="CD1425" s="160"/>
    </row>
    <row r="1426" spans="82:82" x14ac:dyDescent="0.2">
      <c r="CD1426" s="160"/>
    </row>
    <row r="1427" spans="82:82" x14ac:dyDescent="0.2">
      <c r="CD1427" s="160"/>
    </row>
    <row r="1428" spans="82:82" x14ac:dyDescent="0.2">
      <c r="CD1428" s="160"/>
    </row>
    <row r="1429" spans="82:82" x14ac:dyDescent="0.2">
      <c r="CD1429" s="160"/>
    </row>
    <row r="1430" spans="82:82" x14ac:dyDescent="0.2">
      <c r="CD1430" s="160"/>
    </row>
    <row r="1431" spans="82:82" x14ac:dyDescent="0.2">
      <c r="CD1431" s="160"/>
    </row>
    <row r="1432" spans="82:82" x14ac:dyDescent="0.2">
      <c r="CD1432" s="160"/>
    </row>
    <row r="1433" spans="82:82" x14ac:dyDescent="0.2">
      <c r="CD1433" s="160"/>
    </row>
    <row r="1434" spans="82:82" x14ac:dyDescent="0.2">
      <c r="CD1434" s="160"/>
    </row>
    <row r="1435" spans="82:82" x14ac:dyDescent="0.2">
      <c r="CD1435" s="160"/>
    </row>
    <row r="1436" spans="82:82" x14ac:dyDescent="0.2">
      <c r="CD1436" s="160"/>
    </row>
    <row r="1437" spans="82:82" x14ac:dyDescent="0.2">
      <c r="CD1437" s="160"/>
    </row>
    <row r="1438" spans="82:82" x14ac:dyDescent="0.2">
      <c r="CD1438" s="160"/>
    </row>
    <row r="1439" spans="82:82" x14ac:dyDescent="0.2">
      <c r="CD1439" s="160"/>
    </row>
    <row r="1440" spans="82:82" x14ac:dyDescent="0.2">
      <c r="CD1440" s="160"/>
    </row>
    <row r="1441" spans="82:82" x14ac:dyDescent="0.2">
      <c r="CD1441" s="160"/>
    </row>
    <row r="1442" spans="82:82" x14ac:dyDescent="0.2">
      <c r="CD1442" s="160"/>
    </row>
    <row r="1443" spans="82:82" x14ac:dyDescent="0.2">
      <c r="CD1443" s="160"/>
    </row>
    <row r="1444" spans="82:82" x14ac:dyDescent="0.2">
      <c r="CD1444" s="160"/>
    </row>
    <row r="1445" spans="82:82" x14ac:dyDescent="0.2">
      <c r="CD1445" s="160"/>
    </row>
    <row r="1446" spans="82:82" x14ac:dyDescent="0.2">
      <c r="CD1446" s="160"/>
    </row>
    <row r="1447" spans="82:82" x14ac:dyDescent="0.2">
      <c r="CD1447" s="160"/>
    </row>
    <row r="1448" spans="82:82" x14ac:dyDescent="0.2">
      <c r="CD1448" s="160"/>
    </row>
    <row r="1449" spans="82:82" x14ac:dyDescent="0.2">
      <c r="CD1449" s="160"/>
    </row>
    <row r="1450" spans="82:82" x14ac:dyDescent="0.2">
      <c r="CD1450" s="160"/>
    </row>
    <row r="1451" spans="82:82" x14ac:dyDescent="0.2">
      <c r="CD1451" s="160"/>
    </row>
    <row r="1452" spans="82:82" x14ac:dyDescent="0.2">
      <c r="CD1452" s="160"/>
    </row>
    <row r="1453" spans="82:82" x14ac:dyDescent="0.2">
      <c r="CD1453" s="160"/>
    </row>
    <row r="1454" spans="82:82" x14ac:dyDescent="0.2">
      <c r="CD1454" s="160"/>
    </row>
    <row r="1455" spans="82:82" x14ac:dyDescent="0.2">
      <c r="CD1455" s="160"/>
    </row>
    <row r="1456" spans="82:82" x14ac:dyDescent="0.2">
      <c r="CD1456" s="160"/>
    </row>
    <row r="1457" spans="82:82" x14ac:dyDescent="0.2">
      <c r="CD1457" s="160"/>
    </row>
    <row r="1458" spans="82:82" x14ac:dyDescent="0.2">
      <c r="CD1458" s="160"/>
    </row>
    <row r="1459" spans="82:82" x14ac:dyDescent="0.2">
      <c r="CD1459" s="160"/>
    </row>
    <row r="1460" spans="82:82" x14ac:dyDescent="0.2">
      <c r="CD1460" s="160"/>
    </row>
    <row r="1461" spans="82:82" x14ac:dyDescent="0.2">
      <c r="CD1461" s="160"/>
    </row>
    <row r="1462" spans="82:82" x14ac:dyDescent="0.2">
      <c r="CD1462" s="160"/>
    </row>
    <row r="1463" spans="82:82" x14ac:dyDescent="0.2">
      <c r="CD1463" s="160"/>
    </row>
    <row r="1464" spans="82:82" x14ac:dyDescent="0.2">
      <c r="CD1464" s="160"/>
    </row>
    <row r="1465" spans="82:82" x14ac:dyDescent="0.2">
      <c r="CD1465" s="160"/>
    </row>
    <row r="1466" spans="82:82" x14ac:dyDescent="0.2">
      <c r="CD1466" s="160"/>
    </row>
    <row r="1467" spans="82:82" x14ac:dyDescent="0.2">
      <c r="CD1467" s="160"/>
    </row>
    <row r="1468" spans="82:82" x14ac:dyDescent="0.2">
      <c r="CD1468" s="160"/>
    </row>
    <row r="1469" spans="82:82" x14ac:dyDescent="0.2">
      <c r="CD1469" s="160"/>
    </row>
    <row r="1470" spans="82:82" x14ac:dyDescent="0.2">
      <c r="CD1470" s="160"/>
    </row>
    <row r="1471" spans="82:82" x14ac:dyDescent="0.2">
      <c r="CD1471" s="160"/>
    </row>
    <row r="1472" spans="82:82" x14ac:dyDescent="0.2">
      <c r="CD1472" s="160"/>
    </row>
    <row r="1473" spans="82:82" x14ac:dyDescent="0.2">
      <c r="CD1473" s="160"/>
    </row>
    <row r="1474" spans="82:82" x14ac:dyDescent="0.2">
      <c r="CD1474" s="160"/>
    </row>
    <row r="1475" spans="82:82" x14ac:dyDescent="0.2">
      <c r="CD1475" s="160"/>
    </row>
    <row r="1476" spans="82:82" x14ac:dyDescent="0.2">
      <c r="CD1476" s="160"/>
    </row>
    <row r="1477" spans="82:82" x14ac:dyDescent="0.2">
      <c r="CD1477" s="160"/>
    </row>
    <row r="1478" spans="82:82" x14ac:dyDescent="0.2">
      <c r="CD1478" s="160"/>
    </row>
    <row r="1479" spans="82:82" x14ac:dyDescent="0.2">
      <c r="CD1479" s="160"/>
    </row>
    <row r="1480" spans="82:82" x14ac:dyDescent="0.2">
      <c r="CD1480" s="160"/>
    </row>
    <row r="1481" spans="82:82" x14ac:dyDescent="0.2">
      <c r="CD1481" s="160"/>
    </row>
    <row r="1482" spans="82:82" x14ac:dyDescent="0.2">
      <c r="CD1482" s="160"/>
    </row>
    <row r="1483" spans="82:82" x14ac:dyDescent="0.2">
      <c r="CD1483" s="160"/>
    </row>
    <row r="1484" spans="82:82" x14ac:dyDescent="0.2">
      <c r="CD1484" s="160"/>
    </row>
    <row r="1485" spans="82:82" x14ac:dyDescent="0.2">
      <c r="CD1485" s="160"/>
    </row>
    <row r="1486" spans="82:82" x14ac:dyDescent="0.2">
      <c r="CD1486" s="160"/>
    </row>
    <row r="1487" spans="82:82" x14ac:dyDescent="0.2">
      <c r="CD1487" s="160"/>
    </row>
    <row r="1488" spans="82:82" x14ac:dyDescent="0.2">
      <c r="CD1488" s="160"/>
    </row>
    <row r="1489" spans="82:82" x14ac:dyDescent="0.2">
      <c r="CD1489" s="160"/>
    </row>
    <row r="1490" spans="82:82" x14ac:dyDescent="0.2">
      <c r="CD1490" s="160"/>
    </row>
    <row r="1491" spans="82:82" x14ac:dyDescent="0.2">
      <c r="CD1491" s="160"/>
    </row>
    <row r="1492" spans="82:82" x14ac:dyDescent="0.2">
      <c r="CD1492" s="160"/>
    </row>
    <row r="1493" spans="82:82" x14ac:dyDescent="0.2">
      <c r="CD1493" s="160"/>
    </row>
    <row r="1494" spans="82:82" x14ac:dyDescent="0.2">
      <c r="CD1494" s="160"/>
    </row>
    <row r="1495" spans="82:82" x14ac:dyDescent="0.2">
      <c r="CD1495" s="160"/>
    </row>
    <row r="1496" spans="82:82" x14ac:dyDescent="0.2">
      <c r="CD1496" s="160"/>
    </row>
    <row r="1497" spans="82:82" x14ac:dyDescent="0.2">
      <c r="CD1497" s="160"/>
    </row>
    <row r="1498" spans="82:82" x14ac:dyDescent="0.2">
      <c r="CD1498" s="160"/>
    </row>
    <row r="1499" spans="82:82" x14ac:dyDescent="0.2">
      <c r="CD1499" s="160"/>
    </row>
    <row r="1500" spans="82:82" x14ac:dyDescent="0.2">
      <c r="CD1500" s="160"/>
    </row>
    <row r="1501" spans="82:82" x14ac:dyDescent="0.2">
      <c r="CD1501" s="160"/>
    </row>
    <row r="1502" spans="82:82" x14ac:dyDescent="0.2">
      <c r="CD1502" s="160"/>
    </row>
    <row r="1503" spans="82:82" x14ac:dyDescent="0.2">
      <c r="CD1503" s="160"/>
    </row>
    <row r="1504" spans="82:82" x14ac:dyDescent="0.2">
      <c r="CD1504" s="160"/>
    </row>
    <row r="1505" spans="82:82" x14ac:dyDescent="0.2">
      <c r="CD1505" s="160"/>
    </row>
    <row r="1506" spans="82:82" x14ac:dyDescent="0.2">
      <c r="CD1506" s="160"/>
    </row>
    <row r="1507" spans="82:82" x14ac:dyDescent="0.2">
      <c r="CD1507" s="160"/>
    </row>
    <row r="1508" spans="82:82" x14ac:dyDescent="0.2">
      <c r="CD1508" s="160"/>
    </row>
    <row r="1509" spans="82:82" x14ac:dyDescent="0.2">
      <c r="CD1509" s="160"/>
    </row>
    <row r="1510" spans="82:82" x14ac:dyDescent="0.2">
      <c r="CD1510" s="160"/>
    </row>
    <row r="1511" spans="82:82" x14ac:dyDescent="0.2">
      <c r="CD1511" s="160"/>
    </row>
    <row r="1512" spans="82:82" x14ac:dyDescent="0.2">
      <c r="CD1512" s="160"/>
    </row>
    <row r="1513" spans="82:82" x14ac:dyDescent="0.2">
      <c r="CD1513" s="160"/>
    </row>
    <row r="1514" spans="82:82" x14ac:dyDescent="0.2">
      <c r="CD1514" s="160"/>
    </row>
    <row r="1515" spans="82:82" x14ac:dyDescent="0.2">
      <c r="CD1515" s="160"/>
    </row>
    <row r="1516" spans="82:82" x14ac:dyDescent="0.2">
      <c r="CD1516" s="160"/>
    </row>
    <row r="1517" spans="82:82" x14ac:dyDescent="0.2">
      <c r="CD1517" s="160"/>
    </row>
    <row r="1518" spans="82:82" x14ac:dyDescent="0.2">
      <c r="CD1518" s="160"/>
    </row>
    <row r="1519" spans="82:82" x14ac:dyDescent="0.2">
      <c r="CD1519" s="160"/>
    </row>
    <row r="1520" spans="82:82" x14ac:dyDescent="0.2">
      <c r="CD1520" s="160"/>
    </row>
    <row r="1521" spans="82:82" x14ac:dyDescent="0.2">
      <c r="CD1521" s="160"/>
    </row>
    <row r="1522" spans="82:82" x14ac:dyDescent="0.2">
      <c r="CD1522" s="160"/>
    </row>
    <row r="1523" spans="82:82" x14ac:dyDescent="0.2">
      <c r="CD1523" s="160"/>
    </row>
    <row r="1524" spans="82:82" x14ac:dyDescent="0.2">
      <c r="CD1524" s="160"/>
    </row>
    <row r="1525" spans="82:82" x14ac:dyDescent="0.2">
      <c r="CD1525" s="160"/>
    </row>
    <row r="1526" spans="82:82" x14ac:dyDescent="0.2">
      <c r="CD1526" s="160"/>
    </row>
    <row r="1527" spans="82:82" x14ac:dyDescent="0.2">
      <c r="CD1527" s="160"/>
    </row>
    <row r="1528" spans="82:82" x14ac:dyDescent="0.2">
      <c r="CD1528" s="160"/>
    </row>
    <row r="1529" spans="82:82" x14ac:dyDescent="0.2">
      <c r="CD1529" s="160"/>
    </row>
    <row r="1530" spans="82:82" x14ac:dyDescent="0.2">
      <c r="CD1530" s="160"/>
    </row>
    <row r="1531" spans="82:82" x14ac:dyDescent="0.2">
      <c r="CD1531" s="160"/>
    </row>
    <row r="1532" spans="82:82" x14ac:dyDescent="0.2">
      <c r="CD1532" s="160"/>
    </row>
    <row r="1533" spans="82:82" x14ac:dyDescent="0.2">
      <c r="CD1533" s="160"/>
    </row>
    <row r="1534" spans="82:82" x14ac:dyDescent="0.2">
      <c r="CD1534" s="160"/>
    </row>
    <row r="1535" spans="82:82" x14ac:dyDescent="0.2">
      <c r="CD1535" s="160"/>
    </row>
    <row r="1536" spans="82:82" x14ac:dyDescent="0.2">
      <c r="CD1536" s="160"/>
    </row>
    <row r="1537" spans="82:82" x14ac:dyDescent="0.2">
      <c r="CD1537" s="160"/>
    </row>
    <row r="1538" spans="82:82" x14ac:dyDescent="0.2">
      <c r="CD1538" s="160"/>
    </row>
    <row r="1539" spans="82:82" x14ac:dyDescent="0.2">
      <c r="CD1539" s="160"/>
    </row>
    <row r="1540" spans="82:82" x14ac:dyDescent="0.2">
      <c r="CD1540" s="160"/>
    </row>
    <row r="1541" spans="82:82" x14ac:dyDescent="0.2">
      <c r="CD1541" s="160"/>
    </row>
    <row r="1542" spans="82:82" x14ac:dyDescent="0.2">
      <c r="CD1542" s="160"/>
    </row>
    <row r="1543" spans="82:82" x14ac:dyDescent="0.2">
      <c r="CD1543" s="160"/>
    </row>
    <row r="1544" spans="82:82" x14ac:dyDescent="0.2">
      <c r="CD1544" s="160"/>
    </row>
    <row r="1545" spans="82:82" x14ac:dyDescent="0.2">
      <c r="CD1545" s="160"/>
    </row>
    <row r="1546" spans="82:82" x14ac:dyDescent="0.2">
      <c r="CD1546" s="160"/>
    </row>
    <row r="1547" spans="82:82" x14ac:dyDescent="0.2">
      <c r="CD1547" s="160"/>
    </row>
    <row r="1548" spans="82:82" x14ac:dyDescent="0.2">
      <c r="CD1548" s="160"/>
    </row>
    <row r="1549" spans="82:82" x14ac:dyDescent="0.2">
      <c r="CD1549" s="160"/>
    </row>
    <row r="1550" spans="82:82" x14ac:dyDescent="0.2">
      <c r="CD1550" s="160"/>
    </row>
    <row r="1551" spans="82:82" x14ac:dyDescent="0.2">
      <c r="CD1551" s="160"/>
    </row>
    <row r="1552" spans="82:82" x14ac:dyDescent="0.2">
      <c r="CD1552" s="160"/>
    </row>
    <row r="1553" spans="82:82" x14ac:dyDescent="0.2">
      <c r="CD1553" s="160"/>
    </row>
    <row r="1554" spans="82:82" x14ac:dyDescent="0.2">
      <c r="CD1554" s="160"/>
    </row>
    <row r="1555" spans="82:82" x14ac:dyDescent="0.2">
      <c r="CD1555" s="160"/>
    </row>
    <row r="1556" spans="82:82" x14ac:dyDescent="0.2">
      <c r="CD1556" s="160"/>
    </row>
    <row r="1557" spans="82:82" x14ac:dyDescent="0.2">
      <c r="CD1557" s="160"/>
    </row>
    <row r="1558" spans="82:82" x14ac:dyDescent="0.2">
      <c r="CD1558" s="160"/>
    </row>
    <row r="1559" spans="82:82" x14ac:dyDescent="0.2">
      <c r="CD1559" s="160"/>
    </row>
    <row r="1560" spans="82:82" x14ac:dyDescent="0.2">
      <c r="CD1560" s="160"/>
    </row>
    <row r="1561" spans="82:82" x14ac:dyDescent="0.2">
      <c r="CD1561" s="160"/>
    </row>
    <row r="1562" spans="82:82" x14ac:dyDescent="0.2">
      <c r="CD1562" s="160"/>
    </row>
    <row r="1563" spans="82:82" x14ac:dyDescent="0.2">
      <c r="CD1563" s="160"/>
    </row>
    <row r="1564" spans="82:82" x14ac:dyDescent="0.2">
      <c r="CD1564" s="160"/>
    </row>
    <row r="1565" spans="82:82" x14ac:dyDescent="0.2">
      <c r="CD1565" s="160"/>
    </row>
    <row r="1566" spans="82:82" x14ac:dyDescent="0.2">
      <c r="CD1566" s="160"/>
    </row>
    <row r="1567" spans="82:82" x14ac:dyDescent="0.2">
      <c r="CD1567" s="160"/>
    </row>
    <row r="1568" spans="82:82" x14ac:dyDescent="0.2">
      <c r="CD1568" s="160"/>
    </row>
    <row r="1569" spans="82:82" x14ac:dyDescent="0.2">
      <c r="CD1569" s="160"/>
    </row>
    <row r="1570" spans="82:82" x14ac:dyDescent="0.2">
      <c r="CD1570" s="160"/>
    </row>
    <row r="1571" spans="82:82" x14ac:dyDescent="0.2">
      <c r="CD1571" s="160"/>
    </row>
    <row r="1572" spans="82:82" x14ac:dyDescent="0.2">
      <c r="CD1572" s="160"/>
    </row>
    <row r="1573" spans="82:82" x14ac:dyDescent="0.2">
      <c r="CD1573" s="160"/>
    </row>
    <row r="1574" spans="82:82" x14ac:dyDescent="0.2">
      <c r="CD1574" s="160"/>
    </row>
    <row r="1575" spans="82:82" x14ac:dyDescent="0.2">
      <c r="CD1575" s="160"/>
    </row>
    <row r="1576" spans="82:82" x14ac:dyDescent="0.2">
      <c r="CD1576" s="160"/>
    </row>
    <row r="1577" spans="82:82" x14ac:dyDescent="0.2">
      <c r="CD1577" s="160"/>
    </row>
    <row r="1578" spans="82:82" x14ac:dyDescent="0.2">
      <c r="CD1578" s="160"/>
    </row>
    <row r="1579" spans="82:82" x14ac:dyDescent="0.2">
      <c r="CD1579" s="160"/>
    </row>
    <row r="1580" spans="82:82" x14ac:dyDescent="0.2">
      <c r="CD1580" s="160"/>
    </row>
    <row r="1581" spans="82:82" x14ac:dyDescent="0.2">
      <c r="CD1581" s="160"/>
    </row>
    <row r="1582" spans="82:82" x14ac:dyDescent="0.2">
      <c r="CD1582" s="160"/>
    </row>
    <row r="1583" spans="82:82" x14ac:dyDescent="0.2">
      <c r="CD1583" s="160"/>
    </row>
    <row r="1584" spans="82:82" x14ac:dyDescent="0.2">
      <c r="CD1584" s="160"/>
    </row>
    <row r="1585" spans="82:82" x14ac:dyDescent="0.2">
      <c r="CD1585" s="160"/>
    </row>
    <row r="1586" spans="82:82" x14ac:dyDescent="0.2">
      <c r="CD1586" s="160"/>
    </row>
    <row r="1587" spans="82:82" x14ac:dyDescent="0.2">
      <c r="CD1587" s="160"/>
    </row>
    <row r="1588" spans="82:82" x14ac:dyDescent="0.2">
      <c r="CD1588" s="160"/>
    </row>
    <row r="1589" spans="82:82" x14ac:dyDescent="0.2">
      <c r="CD1589" s="160"/>
    </row>
    <row r="1590" spans="82:82" x14ac:dyDescent="0.2">
      <c r="CD1590" s="160"/>
    </row>
    <row r="1591" spans="82:82" x14ac:dyDescent="0.2">
      <c r="CD1591" s="160"/>
    </row>
    <row r="1592" spans="82:82" x14ac:dyDescent="0.2">
      <c r="CD1592" s="160"/>
    </row>
    <row r="1593" spans="82:82" x14ac:dyDescent="0.2">
      <c r="CD1593" s="160"/>
    </row>
    <row r="1594" spans="82:82" x14ac:dyDescent="0.2">
      <c r="CD1594" s="160"/>
    </row>
    <row r="1595" spans="82:82" x14ac:dyDescent="0.2">
      <c r="CD1595" s="160"/>
    </row>
    <row r="1596" spans="82:82" x14ac:dyDescent="0.2">
      <c r="CD1596" s="160"/>
    </row>
    <row r="1597" spans="82:82" x14ac:dyDescent="0.2">
      <c r="CD1597" s="160"/>
    </row>
    <row r="1598" spans="82:82" x14ac:dyDescent="0.2">
      <c r="CD1598" s="160"/>
    </row>
    <row r="1599" spans="82:82" x14ac:dyDescent="0.2">
      <c r="CD1599" s="160"/>
    </row>
    <row r="1600" spans="82:82" x14ac:dyDescent="0.2">
      <c r="CD1600" s="160"/>
    </row>
    <row r="1601" spans="82:82" x14ac:dyDescent="0.2">
      <c r="CD1601" s="160"/>
    </row>
    <row r="1602" spans="82:82" x14ac:dyDescent="0.2">
      <c r="CD1602" s="160"/>
    </row>
    <row r="1603" spans="82:82" x14ac:dyDescent="0.2">
      <c r="CD1603" s="160"/>
    </row>
    <row r="1604" spans="82:82" x14ac:dyDescent="0.2">
      <c r="CD1604" s="160"/>
    </row>
    <row r="1605" spans="82:82" x14ac:dyDescent="0.2">
      <c r="CD1605" s="160"/>
    </row>
    <row r="1606" spans="82:82" x14ac:dyDescent="0.2">
      <c r="CD1606" s="160"/>
    </row>
    <row r="1607" spans="82:82" x14ac:dyDescent="0.2">
      <c r="CD1607" s="160"/>
    </row>
    <row r="1608" spans="82:82" x14ac:dyDescent="0.2">
      <c r="CD1608" s="160"/>
    </row>
    <row r="1609" spans="82:82" x14ac:dyDescent="0.2">
      <c r="CD1609" s="160"/>
    </row>
    <row r="1610" spans="82:82" x14ac:dyDescent="0.2">
      <c r="CD1610" s="160"/>
    </row>
    <row r="1611" spans="82:82" x14ac:dyDescent="0.2">
      <c r="CD1611" s="160"/>
    </row>
    <row r="1612" spans="82:82" x14ac:dyDescent="0.2">
      <c r="CD1612" s="160"/>
    </row>
    <row r="1613" spans="82:82" x14ac:dyDescent="0.2">
      <c r="CD1613" s="160"/>
    </row>
    <row r="1614" spans="82:82" x14ac:dyDescent="0.2">
      <c r="CD1614" s="160"/>
    </row>
    <row r="1615" spans="82:82" x14ac:dyDescent="0.2">
      <c r="CD1615" s="160"/>
    </row>
    <row r="1616" spans="82:82" x14ac:dyDescent="0.2">
      <c r="CD1616" s="160"/>
    </row>
    <row r="1617" spans="82:82" x14ac:dyDescent="0.2">
      <c r="CD1617" s="160"/>
    </row>
    <row r="1618" spans="82:82" x14ac:dyDescent="0.2">
      <c r="CD1618" s="160"/>
    </row>
    <row r="1619" spans="82:82" x14ac:dyDescent="0.2">
      <c r="CD1619" s="160"/>
    </row>
    <row r="1620" spans="82:82" x14ac:dyDescent="0.2">
      <c r="CD1620" s="160"/>
    </row>
    <row r="1621" spans="82:82" x14ac:dyDescent="0.2">
      <c r="CD1621" s="160"/>
    </row>
    <row r="1622" spans="82:82" x14ac:dyDescent="0.2">
      <c r="CD1622" s="160"/>
    </row>
    <row r="1623" spans="82:82" x14ac:dyDescent="0.2">
      <c r="CD1623" s="160"/>
    </row>
    <row r="1624" spans="82:82" x14ac:dyDescent="0.2">
      <c r="CD1624" s="160"/>
    </row>
    <row r="1625" spans="82:82" x14ac:dyDescent="0.2">
      <c r="CD1625" s="160"/>
    </row>
    <row r="1626" spans="82:82" x14ac:dyDescent="0.2">
      <c r="CD1626" s="160"/>
    </row>
    <row r="1627" spans="82:82" x14ac:dyDescent="0.2">
      <c r="CD1627" s="160"/>
    </row>
    <row r="1628" spans="82:82" x14ac:dyDescent="0.2">
      <c r="CD1628" s="160"/>
    </row>
    <row r="1629" spans="82:82" x14ac:dyDescent="0.2">
      <c r="CD1629" s="160"/>
    </row>
    <row r="1630" spans="82:82" x14ac:dyDescent="0.2">
      <c r="CD1630" s="160"/>
    </row>
    <row r="1631" spans="82:82" x14ac:dyDescent="0.2">
      <c r="CD1631" s="160"/>
    </row>
    <row r="1632" spans="82:82" x14ac:dyDescent="0.2">
      <c r="CD1632" s="160"/>
    </row>
    <row r="1633" spans="82:82" x14ac:dyDescent="0.2">
      <c r="CD1633" s="160"/>
    </row>
    <row r="1634" spans="82:82" x14ac:dyDescent="0.2">
      <c r="CD1634" s="160"/>
    </row>
    <row r="1635" spans="82:82" x14ac:dyDescent="0.2">
      <c r="CD1635" s="160"/>
    </row>
    <row r="1636" spans="82:82" x14ac:dyDescent="0.2">
      <c r="CD1636" s="160"/>
    </row>
    <row r="1637" spans="82:82" x14ac:dyDescent="0.2">
      <c r="CD1637" s="160"/>
    </row>
    <row r="1638" spans="82:82" x14ac:dyDescent="0.2">
      <c r="CD1638" s="160"/>
    </row>
    <row r="1639" spans="82:82" x14ac:dyDescent="0.2">
      <c r="CD1639" s="160"/>
    </row>
    <row r="1640" spans="82:82" x14ac:dyDescent="0.2">
      <c r="CD1640" s="160"/>
    </row>
    <row r="1641" spans="82:82" x14ac:dyDescent="0.2">
      <c r="CD1641" s="160"/>
    </row>
    <row r="1642" spans="82:82" x14ac:dyDescent="0.2">
      <c r="CD1642" s="160"/>
    </row>
    <row r="1643" spans="82:82" x14ac:dyDescent="0.2">
      <c r="CD1643" s="160"/>
    </row>
    <row r="1644" spans="82:82" x14ac:dyDescent="0.2">
      <c r="CD1644" s="160"/>
    </row>
    <row r="1645" spans="82:82" x14ac:dyDescent="0.2">
      <c r="CD1645" s="160"/>
    </row>
    <row r="1646" spans="82:82" x14ac:dyDescent="0.2">
      <c r="CD1646" s="160"/>
    </row>
    <row r="1647" spans="82:82" x14ac:dyDescent="0.2">
      <c r="CD1647" s="160"/>
    </row>
    <row r="1648" spans="82:82" x14ac:dyDescent="0.2">
      <c r="CD1648" s="160"/>
    </row>
    <row r="1649" spans="82:82" x14ac:dyDescent="0.2">
      <c r="CD1649" s="160"/>
    </row>
    <row r="1650" spans="82:82" x14ac:dyDescent="0.2">
      <c r="CD1650" s="160"/>
    </row>
    <row r="1651" spans="82:82" x14ac:dyDescent="0.2">
      <c r="CD1651" s="160"/>
    </row>
    <row r="1652" spans="82:82" x14ac:dyDescent="0.2">
      <c r="CD1652" s="160"/>
    </row>
    <row r="1653" spans="82:82" x14ac:dyDescent="0.2">
      <c r="CD1653" s="160"/>
    </row>
    <row r="1654" spans="82:82" x14ac:dyDescent="0.2">
      <c r="CD1654" s="160"/>
    </row>
    <row r="1655" spans="82:82" x14ac:dyDescent="0.2">
      <c r="CD1655" s="160"/>
    </row>
    <row r="1656" spans="82:82" x14ac:dyDescent="0.2">
      <c r="CD1656" s="160"/>
    </row>
    <row r="1657" spans="82:82" x14ac:dyDescent="0.2">
      <c r="CD1657" s="160"/>
    </row>
    <row r="1658" spans="82:82" x14ac:dyDescent="0.2">
      <c r="CD1658" s="160"/>
    </row>
    <row r="1659" spans="82:82" x14ac:dyDescent="0.2">
      <c r="CD1659" s="160"/>
    </row>
    <row r="1660" spans="82:82" x14ac:dyDescent="0.2">
      <c r="CD1660" s="160"/>
    </row>
    <row r="1661" spans="82:82" x14ac:dyDescent="0.2">
      <c r="CD1661" s="160"/>
    </row>
    <row r="1662" spans="82:82" x14ac:dyDescent="0.2">
      <c r="CD1662" s="160"/>
    </row>
    <row r="1663" spans="82:82" x14ac:dyDescent="0.2">
      <c r="CD1663" s="160"/>
    </row>
    <row r="1664" spans="82:82" x14ac:dyDescent="0.2">
      <c r="CD1664" s="160"/>
    </row>
    <row r="1665" spans="82:82" x14ac:dyDescent="0.2">
      <c r="CD1665" s="160"/>
    </row>
    <row r="1666" spans="82:82" x14ac:dyDescent="0.2">
      <c r="CD1666" s="160"/>
    </row>
    <row r="1667" spans="82:82" x14ac:dyDescent="0.2">
      <c r="CD1667" s="160"/>
    </row>
    <row r="1668" spans="82:82" x14ac:dyDescent="0.2">
      <c r="CD1668" s="160"/>
    </row>
    <row r="1669" spans="82:82" x14ac:dyDescent="0.2">
      <c r="CD1669" s="160"/>
    </row>
    <row r="1670" spans="82:82" x14ac:dyDescent="0.2">
      <c r="CD1670" s="160"/>
    </row>
    <row r="1671" spans="82:82" x14ac:dyDescent="0.2">
      <c r="CD1671" s="160"/>
    </row>
    <row r="1672" spans="82:82" x14ac:dyDescent="0.2">
      <c r="CD1672" s="160"/>
    </row>
    <row r="1673" spans="82:82" x14ac:dyDescent="0.2">
      <c r="CD1673" s="160"/>
    </row>
    <row r="1674" spans="82:82" x14ac:dyDescent="0.2">
      <c r="CD1674" s="160"/>
    </row>
    <row r="1675" spans="82:82" x14ac:dyDescent="0.2">
      <c r="CD1675" s="160"/>
    </row>
    <row r="1676" spans="82:82" x14ac:dyDescent="0.2">
      <c r="CD1676" s="160"/>
    </row>
    <row r="1677" spans="82:82" x14ac:dyDescent="0.2">
      <c r="CD1677" s="160"/>
    </row>
    <row r="1678" spans="82:82" x14ac:dyDescent="0.2">
      <c r="CD1678" s="160"/>
    </row>
    <row r="1679" spans="82:82" x14ac:dyDescent="0.2">
      <c r="CD1679" s="160"/>
    </row>
    <row r="1680" spans="82:82" x14ac:dyDescent="0.2">
      <c r="CD1680" s="160"/>
    </row>
    <row r="1681" spans="82:82" x14ac:dyDescent="0.2">
      <c r="CD1681" s="160"/>
    </row>
    <row r="1682" spans="82:82" x14ac:dyDescent="0.2">
      <c r="CD1682" s="160"/>
    </row>
    <row r="1683" spans="82:82" x14ac:dyDescent="0.2">
      <c r="CD1683" s="160"/>
    </row>
    <row r="1684" spans="82:82" x14ac:dyDescent="0.2">
      <c r="CD1684" s="160"/>
    </row>
    <row r="1685" spans="82:82" x14ac:dyDescent="0.2">
      <c r="CD1685" s="160"/>
    </row>
    <row r="1686" spans="82:82" x14ac:dyDescent="0.2">
      <c r="CD1686" s="160"/>
    </row>
    <row r="1687" spans="82:82" x14ac:dyDescent="0.2">
      <c r="CD1687" s="160"/>
    </row>
    <row r="1688" spans="82:82" x14ac:dyDescent="0.2">
      <c r="CD1688" s="160"/>
    </row>
    <row r="1689" spans="82:82" x14ac:dyDescent="0.2">
      <c r="CD1689" s="160"/>
    </row>
    <row r="1690" spans="82:82" x14ac:dyDescent="0.2">
      <c r="CD1690" s="160"/>
    </row>
    <row r="1691" spans="82:82" x14ac:dyDescent="0.2">
      <c r="CD1691" s="160"/>
    </row>
    <row r="1692" spans="82:82" x14ac:dyDescent="0.2">
      <c r="CD1692" s="160"/>
    </row>
    <row r="1693" spans="82:82" x14ac:dyDescent="0.2">
      <c r="CD1693" s="160"/>
    </row>
    <row r="1694" spans="82:82" x14ac:dyDescent="0.2">
      <c r="CD1694" s="160"/>
    </row>
    <row r="1695" spans="82:82" x14ac:dyDescent="0.2">
      <c r="CD1695" s="160"/>
    </row>
    <row r="1696" spans="82:82" x14ac:dyDescent="0.2">
      <c r="CD1696" s="160"/>
    </row>
    <row r="1697" spans="82:82" x14ac:dyDescent="0.2">
      <c r="CD1697" s="160"/>
    </row>
    <row r="1698" spans="82:82" x14ac:dyDescent="0.2">
      <c r="CD1698" s="160"/>
    </row>
    <row r="1699" spans="82:82" x14ac:dyDescent="0.2">
      <c r="CD1699" s="160"/>
    </row>
    <row r="1700" spans="82:82" x14ac:dyDescent="0.2">
      <c r="CD1700" s="160"/>
    </row>
    <row r="1701" spans="82:82" x14ac:dyDescent="0.2">
      <c r="CD1701" s="160"/>
    </row>
    <row r="1702" spans="82:82" x14ac:dyDescent="0.2">
      <c r="CD1702" s="160"/>
    </row>
    <row r="1703" spans="82:82" x14ac:dyDescent="0.2">
      <c r="CD1703" s="160"/>
    </row>
    <row r="1704" spans="82:82" x14ac:dyDescent="0.2">
      <c r="CD1704" s="160"/>
    </row>
    <row r="1705" spans="82:82" x14ac:dyDescent="0.2">
      <c r="CD1705" s="160"/>
    </row>
    <row r="1706" spans="82:82" x14ac:dyDescent="0.2">
      <c r="CD1706" s="160"/>
    </row>
    <row r="1707" spans="82:82" x14ac:dyDescent="0.2">
      <c r="CD1707" s="160"/>
    </row>
    <row r="1708" spans="82:82" x14ac:dyDescent="0.2">
      <c r="CD1708" s="160"/>
    </row>
    <row r="1709" spans="82:82" x14ac:dyDescent="0.2">
      <c r="CD1709" s="160"/>
    </row>
    <row r="1710" spans="82:82" x14ac:dyDescent="0.2">
      <c r="CD1710" s="160"/>
    </row>
    <row r="1711" spans="82:82" x14ac:dyDescent="0.2">
      <c r="CD1711" s="160"/>
    </row>
    <row r="1712" spans="82:82" x14ac:dyDescent="0.2">
      <c r="CD1712" s="160"/>
    </row>
    <row r="1713" spans="82:82" x14ac:dyDescent="0.2">
      <c r="CD1713" s="160"/>
    </row>
    <row r="1714" spans="82:82" x14ac:dyDescent="0.2">
      <c r="CD1714" s="160"/>
    </row>
    <row r="1715" spans="82:82" x14ac:dyDescent="0.2">
      <c r="CD1715" s="160"/>
    </row>
    <row r="1716" spans="82:82" x14ac:dyDescent="0.2">
      <c r="CD1716" s="160"/>
    </row>
    <row r="1717" spans="82:82" x14ac:dyDescent="0.2">
      <c r="CD1717" s="160"/>
    </row>
    <row r="1718" spans="82:82" x14ac:dyDescent="0.2">
      <c r="CD1718" s="160"/>
    </row>
    <row r="1719" spans="82:82" x14ac:dyDescent="0.2">
      <c r="CD1719" s="160"/>
    </row>
    <row r="1720" spans="82:82" x14ac:dyDescent="0.2">
      <c r="CD1720" s="160"/>
    </row>
    <row r="1721" spans="82:82" x14ac:dyDescent="0.2">
      <c r="CD1721" s="160"/>
    </row>
    <row r="1722" spans="82:82" x14ac:dyDescent="0.2">
      <c r="CD1722" s="160"/>
    </row>
    <row r="1723" spans="82:82" x14ac:dyDescent="0.2">
      <c r="CD1723" s="160"/>
    </row>
    <row r="1724" spans="82:82" x14ac:dyDescent="0.2">
      <c r="CD1724" s="160"/>
    </row>
    <row r="1725" spans="82:82" x14ac:dyDescent="0.2">
      <c r="CD1725" s="160"/>
    </row>
    <row r="1726" spans="82:82" x14ac:dyDescent="0.2">
      <c r="CD1726" s="160"/>
    </row>
    <row r="1727" spans="82:82" x14ac:dyDescent="0.2">
      <c r="CD1727" s="160"/>
    </row>
    <row r="1728" spans="82:82" x14ac:dyDescent="0.2">
      <c r="CD1728" s="160"/>
    </row>
    <row r="1729" spans="82:82" x14ac:dyDescent="0.2">
      <c r="CD1729" s="160"/>
    </row>
    <row r="1730" spans="82:82" x14ac:dyDescent="0.2">
      <c r="CD1730" s="160"/>
    </row>
    <row r="1731" spans="82:82" x14ac:dyDescent="0.2">
      <c r="CD1731" s="160"/>
    </row>
    <row r="1732" spans="82:82" x14ac:dyDescent="0.2">
      <c r="CD1732" s="160"/>
    </row>
    <row r="1733" spans="82:82" x14ac:dyDescent="0.2">
      <c r="CD1733" s="160"/>
    </row>
    <row r="1734" spans="82:82" x14ac:dyDescent="0.2">
      <c r="CD1734" s="160"/>
    </row>
    <row r="1735" spans="82:82" x14ac:dyDescent="0.2">
      <c r="CD1735" s="160"/>
    </row>
    <row r="1736" spans="82:82" x14ac:dyDescent="0.2">
      <c r="CD1736" s="160"/>
    </row>
    <row r="1737" spans="82:82" x14ac:dyDescent="0.2">
      <c r="CD1737" s="160"/>
    </row>
    <row r="1738" spans="82:82" x14ac:dyDescent="0.2">
      <c r="CD1738" s="160"/>
    </row>
    <row r="1739" spans="82:82" x14ac:dyDescent="0.2">
      <c r="CD1739" s="160"/>
    </row>
    <row r="1740" spans="82:82" x14ac:dyDescent="0.2">
      <c r="CD1740" s="160"/>
    </row>
    <row r="1741" spans="82:82" x14ac:dyDescent="0.2">
      <c r="CD1741" s="160"/>
    </row>
    <row r="1742" spans="82:82" x14ac:dyDescent="0.2">
      <c r="CD1742" s="160"/>
    </row>
    <row r="1743" spans="82:82" x14ac:dyDescent="0.2">
      <c r="CD1743" s="160"/>
    </row>
    <row r="1744" spans="82:82" x14ac:dyDescent="0.2">
      <c r="CD1744" s="160"/>
    </row>
    <row r="1745" spans="82:82" x14ac:dyDescent="0.2">
      <c r="CD1745" s="160"/>
    </row>
    <row r="1746" spans="82:82" x14ac:dyDescent="0.2">
      <c r="CD1746" s="160"/>
    </row>
    <row r="1747" spans="82:82" x14ac:dyDescent="0.2">
      <c r="CD1747" s="160"/>
    </row>
    <row r="1748" spans="82:82" x14ac:dyDescent="0.2">
      <c r="CD1748" s="160"/>
    </row>
    <row r="1749" spans="82:82" x14ac:dyDescent="0.2">
      <c r="CD1749" s="160"/>
    </row>
    <row r="1750" spans="82:82" x14ac:dyDescent="0.2">
      <c r="CD1750" s="160"/>
    </row>
    <row r="1751" spans="82:82" x14ac:dyDescent="0.2">
      <c r="CD1751" s="160"/>
    </row>
    <row r="1752" spans="82:82" x14ac:dyDescent="0.2">
      <c r="CD1752" s="160"/>
    </row>
    <row r="1753" spans="82:82" x14ac:dyDescent="0.2">
      <c r="CD1753" s="160"/>
    </row>
    <row r="1754" spans="82:82" x14ac:dyDescent="0.2">
      <c r="CD1754" s="160"/>
    </row>
    <row r="1755" spans="82:82" x14ac:dyDescent="0.2">
      <c r="CD1755" s="160"/>
    </row>
    <row r="1756" spans="82:82" x14ac:dyDescent="0.2">
      <c r="CD1756" s="160"/>
    </row>
    <row r="1757" spans="82:82" x14ac:dyDescent="0.2">
      <c r="CD1757" s="160"/>
    </row>
    <row r="1758" spans="82:82" x14ac:dyDescent="0.2">
      <c r="CD1758" s="160"/>
    </row>
    <row r="1759" spans="82:82" x14ac:dyDescent="0.2">
      <c r="CD1759" s="160"/>
    </row>
    <row r="1760" spans="82:82" x14ac:dyDescent="0.2">
      <c r="CD1760" s="160"/>
    </row>
    <row r="1761" spans="82:82" x14ac:dyDescent="0.2">
      <c r="CD1761" s="160"/>
    </row>
    <row r="1762" spans="82:82" x14ac:dyDescent="0.2">
      <c r="CD1762" s="160"/>
    </row>
    <row r="1763" spans="82:82" x14ac:dyDescent="0.2">
      <c r="CD1763" s="160"/>
    </row>
    <row r="1764" spans="82:82" x14ac:dyDescent="0.2">
      <c r="CD1764" s="160"/>
    </row>
    <row r="1765" spans="82:82" x14ac:dyDescent="0.2">
      <c r="CD1765" s="160"/>
    </row>
    <row r="1766" spans="82:82" x14ac:dyDescent="0.2">
      <c r="CD1766" s="160"/>
    </row>
    <row r="1767" spans="82:82" x14ac:dyDescent="0.2">
      <c r="CD1767" s="160"/>
    </row>
    <row r="1768" spans="82:82" x14ac:dyDescent="0.2">
      <c r="CD1768" s="160"/>
    </row>
    <row r="1769" spans="82:82" x14ac:dyDescent="0.2">
      <c r="CD1769" s="160"/>
    </row>
    <row r="1770" spans="82:82" x14ac:dyDescent="0.2">
      <c r="CD1770" s="160"/>
    </row>
    <row r="1771" spans="82:82" x14ac:dyDescent="0.2">
      <c r="CD1771" s="160"/>
    </row>
    <row r="1772" spans="82:82" x14ac:dyDescent="0.2">
      <c r="CD1772" s="160"/>
    </row>
    <row r="1773" spans="82:82" x14ac:dyDescent="0.2">
      <c r="CD1773" s="160"/>
    </row>
    <row r="1774" spans="82:82" x14ac:dyDescent="0.2">
      <c r="CD1774" s="160"/>
    </row>
    <row r="1775" spans="82:82" x14ac:dyDescent="0.2">
      <c r="CD1775" s="160"/>
    </row>
    <row r="1776" spans="82:82" x14ac:dyDescent="0.2">
      <c r="CD1776" s="160"/>
    </row>
    <row r="1777" spans="82:82" x14ac:dyDescent="0.2">
      <c r="CD1777" s="160"/>
    </row>
    <row r="1778" spans="82:82" x14ac:dyDescent="0.2">
      <c r="CD1778" s="160"/>
    </row>
    <row r="1779" spans="82:82" x14ac:dyDescent="0.2">
      <c r="CD1779" s="160"/>
    </row>
    <row r="1780" spans="82:82" x14ac:dyDescent="0.2">
      <c r="CD1780" s="160"/>
    </row>
    <row r="1781" spans="82:82" x14ac:dyDescent="0.2">
      <c r="CD1781" s="160"/>
    </row>
    <row r="1782" spans="82:82" x14ac:dyDescent="0.2">
      <c r="CD1782" s="160"/>
    </row>
    <row r="1783" spans="82:82" x14ac:dyDescent="0.2">
      <c r="CD1783" s="160"/>
    </row>
    <row r="1784" spans="82:82" x14ac:dyDescent="0.2">
      <c r="CD1784" s="160"/>
    </row>
    <row r="1785" spans="82:82" x14ac:dyDescent="0.2">
      <c r="CD1785" s="160"/>
    </row>
    <row r="1786" spans="82:82" x14ac:dyDescent="0.2">
      <c r="CD1786" s="160"/>
    </row>
    <row r="1787" spans="82:82" x14ac:dyDescent="0.2">
      <c r="CD1787" s="160"/>
    </row>
    <row r="1788" spans="82:82" x14ac:dyDescent="0.2">
      <c r="CD1788" s="160"/>
    </row>
    <row r="1789" spans="82:82" x14ac:dyDescent="0.2">
      <c r="CD1789" s="160"/>
    </row>
    <row r="1790" spans="82:82" x14ac:dyDescent="0.2">
      <c r="CD1790" s="160"/>
    </row>
    <row r="1791" spans="82:82" x14ac:dyDescent="0.2">
      <c r="CD1791" s="160"/>
    </row>
    <row r="1792" spans="82:82" x14ac:dyDescent="0.2">
      <c r="CD1792" s="160"/>
    </row>
    <row r="1793" spans="82:82" x14ac:dyDescent="0.2">
      <c r="CD1793" s="160"/>
    </row>
    <row r="1794" spans="82:82" x14ac:dyDescent="0.2">
      <c r="CD1794" s="160"/>
    </row>
    <row r="1795" spans="82:82" x14ac:dyDescent="0.2">
      <c r="CD1795" s="160"/>
    </row>
    <row r="1796" spans="82:82" x14ac:dyDescent="0.2">
      <c r="CD1796" s="160"/>
    </row>
    <row r="1797" spans="82:82" x14ac:dyDescent="0.2">
      <c r="CD1797" s="160"/>
    </row>
    <row r="1798" spans="82:82" x14ac:dyDescent="0.2">
      <c r="CD1798" s="160"/>
    </row>
    <row r="1799" spans="82:82" x14ac:dyDescent="0.2">
      <c r="CD1799" s="160"/>
    </row>
    <row r="1800" spans="82:82" x14ac:dyDescent="0.2">
      <c r="CD1800" s="160"/>
    </row>
    <row r="1801" spans="82:82" x14ac:dyDescent="0.2">
      <c r="CD1801" s="160"/>
    </row>
    <row r="1802" spans="82:82" x14ac:dyDescent="0.2">
      <c r="CD1802" s="160"/>
    </row>
    <row r="1803" spans="82:82" x14ac:dyDescent="0.2">
      <c r="CD1803" s="160"/>
    </row>
    <row r="1804" spans="82:82" x14ac:dyDescent="0.2">
      <c r="CD1804" s="160"/>
    </row>
    <row r="1805" spans="82:82" x14ac:dyDescent="0.2">
      <c r="CD1805" s="160"/>
    </row>
    <row r="1806" spans="82:82" x14ac:dyDescent="0.2">
      <c r="CD1806" s="160"/>
    </row>
    <row r="1807" spans="82:82" x14ac:dyDescent="0.2">
      <c r="CD1807" s="160"/>
    </row>
    <row r="1808" spans="82:82" x14ac:dyDescent="0.2">
      <c r="CD1808" s="160"/>
    </row>
    <row r="1809" spans="82:82" x14ac:dyDescent="0.2">
      <c r="CD1809" s="160"/>
    </row>
    <row r="1810" spans="82:82" x14ac:dyDescent="0.2">
      <c r="CD1810" s="160"/>
    </row>
    <row r="1811" spans="82:82" x14ac:dyDescent="0.2">
      <c r="CD1811" s="160"/>
    </row>
    <row r="1812" spans="82:82" x14ac:dyDescent="0.2">
      <c r="CD1812" s="160"/>
    </row>
    <row r="1813" spans="82:82" x14ac:dyDescent="0.2">
      <c r="CD1813" s="160"/>
    </row>
    <row r="1814" spans="82:82" x14ac:dyDescent="0.2">
      <c r="CD1814" s="160"/>
    </row>
    <row r="1815" spans="82:82" x14ac:dyDescent="0.2">
      <c r="CD1815" s="160"/>
    </row>
    <row r="1816" spans="82:82" x14ac:dyDescent="0.2">
      <c r="CD1816" s="160"/>
    </row>
    <row r="1817" spans="82:82" x14ac:dyDescent="0.2">
      <c r="CD1817" s="160"/>
    </row>
    <row r="1818" spans="82:82" x14ac:dyDescent="0.2">
      <c r="CD1818" s="160"/>
    </row>
    <row r="1819" spans="82:82" x14ac:dyDescent="0.2">
      <c r="CD1819" s="160"/>
    </row>
    <row r="1820" spans="82:82" x14ac:dyDescent="0.2">
      <c r="CD1820" s="160"/>
    </row>
    <row r="1821" spans="82:82" x14ac:dyDescent="0.2">
      <c r="CD1821" s="160"/>
    </row>
    <row r="1822" spans="82:82" x14ac:dyDescent="0.2">
      <c r="CD1822" s="160"/>
    </row>
    <row r="1823" spans="82:82" x14ac:dyDescent="0.2">
      <c r="CD1823" s="160"/>
    </row>
    <row r="1824" spans="82:82" x14ac:dyDescent="0.2">
      <c r="CD1824" s="160"/>
    </row>
    <row r="1825" spans="82:82" x14ac:dyDescent="0.2">
      <c r="CD1825" s="160"/>
    </row>
    <row r="1826" spans="82:82" x14ac:dyDescent="0.2">
      <c r="CD1826" s="160"/>
    </row>
    <row r="1827" spans="82:82" x14ac:dyDescent="0.2">
      <c r="CD1827" s="160"/>
    </row>
    <row r="1828" spans="82:82" x14ac:dyDescent="0.2">
      <c r="CD1828" s="160"/>
    </row>
    <row r="1829" spans="82:82" x14ac:dyDescent="0.2">
      <c r="CD1829" s="160"/>
    </row>
    <row r="1830" spans="82:82" x14ac:dyDescent="0.2">
      <c r="CD1830" s="160"/>
    </row>
    <row r="1831" spans="82:82" x14ac:dyDescent="0.2">
      <c r="CD1831" s="160"/>
    </row>
    <row r="1832" spans="82:82" x14ac:dyDescent="0.2">
      <c r="CD1832" s="160"/>
    </row>
    <row r="1833" spans="82:82" x14ac:dyDescent="0.2">
      <c r="CD1833" s="160"/>
    </row>
    <row r="1834" spans="82:82" x14ac:dyDescent="0.2">
      <c r="CD1834" s="160"/>
    </row>
    <row r="1835" spans="82:82" x14ac:dyDescent="0.2">
      <c r="CD1835" s="160"/>
    </row>
    <row r="1836" spans="82:82" x14ac:dyDescent="0.2">
      <c r="CD1836" s="160"/>
    </row>
    <row r="1837" spans="82:82" x14ac:dyDescent="0.2">
      <c r="CD1837" s="160"/>
    </row>
    <row r="1838" spans="82:82" x14ac:dyDescent="0.2">
      <c r="CD1838" s="160"/>
    </row>
    <row r="1839" spans="82:82" x14ac:dyDescent="0.2">
      <c r="CD1839" s="160"/>
    </row>
    <row r="1840" spans="82:82" x14ac:dyDescent="0.2">
      <c r="CD1840" s="160"/>
    </row>
    <row r="1841" spans="82:82" x14ac:dyDescent="0.2">
      <c r="CD1841" s="160"/>
    </row>
    <row r="1842" spans="82:82" x14ac:dyDescent="0.2">
      <c r="CD1842" s="160"/>
    </row>
    <row r="1843" spans="82:82" x14ac:dyDescent="0.2">
      <c r="CD1843" s="160"/>
    </row>
    <row r="1844" spans="82:82" x14ac:dyDescent="0.2">
      <c r="CD1844" s="160"/>
    </row>
    <row r="1845" spans="82:82" x14ac:dyDescent="0.2">
      <c r="CD1845" s="160"/>
    </row>
    <row r="1846" spans="82:82" x14ac:dyDescent="0.2">
      <c r="CD1846" s="160"/>
    </row>
    <row r="1847" spans="82:82" x14ac:dyDescent="0.2">
      <c r="CD1847" s="160"/>
    </row>
    <row r="1848" spans="82:82" x14ac:dyDescent="0.2">
      <c r="CD1848" s="160"/>
    </row>
    <row r="1849" spans="82:82" x14ac:dyDescent="0.2">
      <c r="CD1849" s="160"/>
    </row>
    <row r="1850" spans="82:82" x14ac:dyDescent="0.2">
      <c r="CD1850" s="160"/>
    </row>
    <row r="1851" spans="82:82" x14ac:dyDescent="0.2">
      <c r="CD1851" s="160"/>
    </row>
    <row r="1852" spans="82:82" x14ac:dyDescent="0.2">
      <c r="CD1852" s="160"/>
    </row>
    <row r="1853" spans="82:82" x14ac:dyDescent="0.2">
      <c r="CD1853" s="160"/>
    </row>
    <row r="1854" spans="82:82" x14ac:dyDescent="0.2">
      <c r="CD1854" s="160"/>
    </row>
    <row r="1855" spans="82:82" x14ac:dyDescent="0.2">
      <c r="CD1855" s="160"/>
    </row>
    <row r="1856" spans="82:82" x14ac:dyDescent="0.2">
      <c r="CD1856" s="160"/>
    </row>
    <row r="1857" spans="82:82" x14ac:dyDescent="0.2">
      <c r="CD1857" s="160"/>
    </row>
    <row r="1858" spans="82:82" x14ac:dyDescent="0.2">
      <c r="CD1858" s="160"/>
    </row>
    <row r="1859" spans="82:82" x14ac:dyDescent="0.2">
      <c r="CD1859" s="160"/>
    </row>
    <row r="1860" spans="82:82" x14ac:dyDescent="0.2">
      <c r="CD1860" s="160"/>
    </row>
    <row r="1861" spans="82:82" x14ac:dyDescent="0.2">
      <c r="CD1861" s="160"/>
    </row>
    <row r="1862" spans="82:82" x14ac:dyDescent="0.2">
      <c r="CD1862" s="160"/>
    </row>
    <row r="1863" spans="82:82" x14ac:dyDescent="0.2">
      <c r="CD1863" s="160"/>
    </row>
    <row r="1864" spans="82:82" x14ac:dyDescent="0.2">
      <c r="CD1864" s="160"/>
    </row>
    <row r="1865" spans="82:82" x14ac:dyDescent="0.2">
      <c r="CD1865" s="160"/>
    </row>
    <row r="1866" spans="82:82" x14ac:dyDescent="0.2">
      <c r="CD1866" s="160"/>
    </row>
    <row r="1867" spans="82:82" x14ac:dyDescent="0.2">
      <c r="CD1867" s="160"/>
    </row>
    <row r="1868" spans="82:82" x14ac:dyDescent="0.2">
      <c r="CD1868" s="160"/>
    </row>
    <row r="1869" spans="82:82" x14ac:dyDescent="0.2">
      <c r="CD1869" s="160"/>
    </row>
    <row r="1870" spans="82:82" x14ac:dyDescent="0.2">
      <c r="CD1870" s="160"/>
    </row>
    <row r="1871" spans="82:82" x14ac:dyDescent="0.2">
      <c r="CD1871" s="160"/>
    </row>
    <row r="1872" spans="82:82" x14ac:dyDescent="0.2">
      <c r="CD1872" s="160"/>
    </row>
    <row r="1873" spans="82:82" x14ac:dyDescent="0.2">
      <c r="CD1873" s="160"/>
    </row>
    <row r="1874" spans="82:82" x14ac:dyDescent="0.2">
      <c r="CD1874" s="160"/>
    </row>
    <row r="1875" spans="82:82" x14ac:dyDescent="0.2">
      <c r="CD1875" s="160"/>
    </row>
    <row r="1876" spans="82:82" x14ac:dyDescent="0.2">
      <c r="CD1876" s="160"/>
    </row>
    <row r="1877" spans="82:82" x14ac:dyDescent="0.2">
      <c r="CD1877" s="160"/>
    </row>
    <row r="1878" spans="82:82" x14ac:dyDescent="0.2">
      <c r="CD1878" s="160"/>
    </row>
    <row r="1879" spans="82:82" x14ac:dyDescent="0.2">
      <c r="CD1879" s="160"/>
    </row>
    <row r="1880" spans="82:82" x14ac:dyDescent="0.2">
      <c r="CD1880" s="160"/>
    </row>
    <row r="1881" spans="82:82" x14ac:dyDescent="0.2">
      <c r="CD1881" s="160"/>
    </row>
    <row r="1882" spans="82:82" x14ac:dyDescent="0.2">
      <c r="CD1882" s="160"/>
    </row>
    <row r="1883" spans="82:82" x14ac:dyDescent="0.2">
      <c r="CD1883" s="160"/>
    </row>
    <row r="1884" spans="82:82" x14ac:dyDescent="0.2">
      <c r="CD1884" s="160"/>
    </row>
    <row r="1885" spans="82:82" x14ac:dyDescent="0.2">
      <c r="CD1885" s="160"/>
    </row>
    <row r="1886" spans="82:82" x14ac:dyDescent="0.2">
      <c r="CD1886" s="160"/>
    </row>
    <row r="1887" spans="82:82" x14ac:dyDescent="0.2">
      <c r="CD1887" s="160"/>
    </row>
    <row r="1888" spans="82:82" x14ac:dyDescent="0.2">
      <c r="CD1888" s="160"/>
    </row>
    <row r="1889" spans="82:82" x14ac:dyDescent="0.2">
      <c r="CD1889" s="160"/>
    </row>
    <row r="1890" spans="82:82" x14ac:dyDescent="0.2">
      <c r="CD1890" s="160"/>
    </row>
    <row r="1891" spans="82:82" x14ac:dyDescent="0.2">
      <c r="CD1891" s="160"/>
    </row>
    <row r="1892" spans="82:82" x14ac:dyDescent="0.2">
      <c r="CD1892" s="160"/>
    </row>
    <row r="1893" spans="82:82" x14ac:dyDescent="0.2">
      <c r="CD1893" s="160"/>
    </row>
    <row r="1894" spans="82:82" x14ac:dyDescent="0.2">
      <c r="CD1894" s="160"/>
    </row>
    <row r="1895" spans="82:82" x14ac:dyDescent="0.2">
      <c r="CD1895" s="160"/>
    </row>
    <row r="1896" spans="82:82" x14ac:dyDescent="0.2">
      <c r="CD1896" s="160"/>
    </row>
    <row r="1897" spans="82:82" x14ac:dyDescent="0.2">
      <c r="CD1897" s="160"/>
    </row>
    <row r="1898" spans="82:82" x14ac:dyDescent="0.2">
      <c r="CD1898" s="160"/>
    </row>
    <row r="1899" spans="82:82" x14ac:dyDescent="0.2">
      <c r="CD1899" s="160"/>
    </row>
    <row r="1900" spans="82:82" x14ac:dyDescent="0.2">
      <c r="CD1900" s="160"/>
    </row>
    <row r="1901" spans="82:82" x14ac:dyDescent="0.2">
      <c r="CD1901" s="160"/>
    </row>
    <row r="1902" spans="82:82" x14ac:dyDescent="0.2">
      <c r="CD1902" s="160"/>
    </row>
    <row r="1903" spans="82:82" x14ac:dyDescent="0.2">
      <c r="CD1903" s="160"/>
    </row>
    <row r="1904" spans="82:82" x14ac:dyDescent="0.2">
      <c r="CD1904" s="160"/>
    </row>
    <row r="1905" spans="82:82" x14ac:dyDescent="0.2">
      <c r="CD1905" s="160"/>
    </row>
    <row r="1906" spans="82:82" x14ac:dyDescent="0.2">
      <c r="CD1906" s="160"/>
    </row>
    <row r="1907" spans="82:82" x14ac:dyDescent="0.2">
      <c r="CD1907" s="160"/>
    </row>
    <row r="1908" spans="82:82" x14ac:dyDescent="0.2">
      <c r="CD1908" s="160"/>
    </row>
    <row r="1909" spans="82:82" x14ac:dyDescent="0.2">
      <c r="CD1909" s="160"/>
    </row>
    <row r="1910" spans="82:82" x14ac:dyDescent="0.2">
      <c r="CD1910" s="160"/>
    </row>
    <row r="1911" spans="82:82" x14ac:dyDescent="0.2">
      <c r="CD1911" s="160"/>
    </row>
    <row r="1912" spans="82:82" x14ac:dyDescent="0.2">
      <c r="CD1912" s="160"/>
    </row>
    <row r="1913" spans="82:82" x14ac:dyDescent="0.2">
      <c r="CD1913" s="160"/>
    </row>
    <row r="1914" spans="82:82" x14ac:dyDescent="0.2">
      <c r="CD1914" s="160"/>
    </row>
    <row r="1915" spans="82:82" x14ac:dyDescent="0.2">
      <c r="CD1915" s="160"/>
    </row>
    <row r="1916" spans="82:82" x14ac:dyDescent="0.2">
      <c r="CD1916" s="160"/>
    </row>
    <row r="1917" spans="82:82" x14ac:dyDescent="0.2">
      <c r="CD1917" s="160"/>
    </row>
    <row r="1918" spans="82:82" x14ac:dyDescent="0.2">
      <c r="CD1918" s="160"/>
    </row>
    <row r="1919" spans="82:82" x14ac:dyDescent="0.2">
      <c r="CD1919" s="160"/>
    </row>
    <row r="1920" spans="82:82" x14ac:dyDescent="0.2">
      <c r="CD1920" s="160"/>
    </row>
    <row r="1921" spans="82:82" x14ac:dyDescent="0.2">
      <c r="CD1921" s="160"/>
    </row>
    <row r="1922" spans="82:82" x14ac:dyDescent="0.2">
      <c r="CD1922" s="160"/>
    </row>
    <row r="1923" spans="82:82" x14ac:dyDescent="0.2">
      <c r="CD1923" s="160"/>
    </row>
    <row r="1924" spans="82:82" x14ac:dyDescent="0.2">
      <c r="CD1924" s="160"/>
    </row>
    <row r="1925" spans="82:82" x14ac:dyDescent="0.2">
      <c r="CD1925" s="160"/>
    </row>
    <row r="1926" spans="82:82" x14ac:dyDescent="0.2">
      <c r="CD1926" s="160"/>
    </row>
    <row r="1927" spans="82:82" x14ac:dyDescent="0.2">
      <c r="CD1927" s="160"/>
    </row>
    <row r="1928" spans="82:82" x14ac:dyDescent="0.2">
      <c r="CD1928" s="160"/>
    </row>
    <row r="1929" spans="82:82" x14ac:dyDescent="0.2">
      <c r="CD1929" s="160"/>
    </row>
    <row r="1930" spans="82:82" x14ac:dyDescent="0.2">
      <c r="CD1930" s="160"/>
    </row>
    <row r="1931" spans="82:82" x14ac:dyDescent="0.2">
      <c r="CD1931" s="160"/>
    </row>
    <row r="1932" spans="82:82" x14ac:dyDescent="0.2">
      <c r="CD1932" s="160"/>
    </row>
    <row r="1933" spans="82:82" x14ac:dyDescent="0.2">
      <c r="CD1933" s="160"/>
    </row>
    <row r="1934" spans="82:82" x14ac:dyDescent="0.2">
      <c r="CD1934" s="160"/>
    </row>
    <row r="1935" spans="82:82" x14ac:dyDescent="0.2">
      <c r="CD1935" s="160"/>
    </row>
    <row r="1936" spans="82:82" x14ac:dyDescent="0.2">
      <c r="CD1936" s="160"/>
    </row>
    <row r="1937" spans="82:82" x14ac:dyDescent="0.2">
      <c r="CD1937" s="160"/>
    </row>
    <row r="1938" spans="82:82" x14ac:dyDescent="0.2">
      <c r="CD1938" s="160"/>
    </row>
    <row r="1939" spans="82:82" x14ac:dyDescent="0.2">
      <c r="CD1939" s="160"/>
    </row>
    <row r="1940" spans="82:82" x14ac:dyDescent="0.2">
      <c r="CD1940" s="160"/>
    </row>
    <row r="1941" spans="82:82" x14ac:dyDescent="0.2">
      <c r="CD1941" s="160"/>
    </row>
    <row r="1942" spans="82:82" x14ac:dyDescent="0.2">
      <c r="CD1942" s="160"/>
    </row>
    <row r="1943" spans="82:82" x14ac:dyDescent="0.2">
      <c r="CD1943" s="160"/>
    </row>
    <row r="1944" spans="82:82" x14ac:dyDescent="0.2">
      <c r="CD1944" s="160"/>
    </row>
    <row r="1945" spans="82:82" x14ac:dyDescent="0.2">
      <c r="CD1945" s="160"/>
    </row>
    <row r="1946" spans="82:82" x14ac:dyDescent="0.2">
      <c r="CD1946" s="160"/>
    </row>
    <row r="1947" spans="82:82" x14ac:dyDescent="0.2">
      <c r="CD1947" s="160"/>
    </row>
    <row r="1948" spans="82:82" x14ac:dyDescent="0.2">
      <c r="CD1948" s="160"/>
    </row>
    <row r="1949" spans="82:82" x14ac:dyDescent="0.2">
      <c r="CD1949" s="160"/>
    </row>
    <row r="1950" spans="82:82" x14ac:dyDescent="0.2">
      <c r="CD1950" s="160"/>
    </row>
    <row r="1951" spans="82:82" x14ac:dyDescent="0.2">
      <c r="CD1951" s="160"/>
    </row>
    <row r="1952" spans="82:82" x14ac:dyDescent="0.2">
      <c r="CD1952" s="160"/>
    </row>
    <row r="1953" spans="82:82" x14ac:dyDescent="0.2">
      <c r="CD1953" s="160"/>
    </row>
    <row r="1954" spans="82:82" x14ac:dyDescent="0.2">
      <c r="CD1954" s="160"/>
    </row>
    <row r="1955" spans="82:82" x14ac:dyDescent="0.2">
      <c r="CD1955" s="160"/>
    </row>
    <row r="1956" spans="82:82" x14ac:dyDescent="0.2">
      <c r="CD1956" s="160"/>
    </row>
    <row r="1957" spans="82:82" x14ac:dyDescent="0.2">
      <c r="CD1957" s="160"/>
    </row>
    <row r="1958" spans="82:82" x14ac:dyDescent="0.2">
      <c r="CD1958" s="160"/>
    </row>
    <row r="1959" spans="82:82" x14ac:dyDescent="0.2">
      <c r="CD1959" s="160"/>
    </row>
    <row r="1960" spans="82:82" x14ac:dyDescent="0.2">
      <c r="CD1960" s="160"/>
    </row>
    <row r="1961" spans="82:82" x14ac:dyDescent="0.2">
      <c r="CD1961" s="160"/>
    </row>
    <row r="1962" spans="82:82" x14ac:dyDescent="0.2">
      <c r="CD1962" s="160"/>
    </row>
    <row r="1963" spans="82:82" x14ac:dyDescent="0.2">
      <c r="CD1963" s="160"/>
    </row>
    <row r="1964" spans="82:82" x14ac:dyDescent="0.2">
      <c r="CD1964" s="160"/>
    </row>
    <row r="1965" spans="82:82" x14ac:dyDescent="0.2">
      <c r="CD1965" s="160"/>
    </row>
    <row r="1966" spans="82:82" x14ac:dyDescent="0.2">
      <c r="CD1966" s="160"/>
    </row>
    <row r="1967" spans="82:82" x14ac:dyDescent="0.2">
      <c r="CD1967" s="160"/>
    </row>
    <row r="1968" spans="82:82" x14ac:dyDescent="0.2">
      <c r="CD1968" s="160"/>
    </row>
    <row r="1969" spans="82:82" x14ac:dyDescent="0.2">
      <c r="CD1969" s="160"/>
    </row>
    <row r="1970" spans="82:82" x14ac:dyDescent="0.2">
      <c r="CD1970" s="160"/>
    </row>
    <row r="1971" spans="82:82" x14ac:dyDescent="0.2">
      <c r="CD1971" s="160"/>
    </row>
    <row r="1972" spans="82:82" x14ac:dyDescent="0.2">
      <c r="CD1972" s="160"/>
    </row>
    <row r="1973" spans="82:82" x14ac:dyDescent="0.2">
      <c r="CD1973" s="160"/>
    </row>
    <row r="1974" spans="82:82" x14ac:dyDescent="0.2">
      <c r="CD1974" s="160"/>
    </row>
    <row r="1975" spans="82:82" x14ac:dyDescent="0.2">
      <c r="CD1975" s="160"/>
    </row>
    <row r="1976" spans="82:82" x14ac:dyDescent="0.2">
      <c r="CD1976" s="160"/>
    </row>
    <row r="1977" spans="82:82" x14ac:dyDescent="0.2">
      <c r="CD1977" s="160"/>
    </row>
    <row r="1978" spans="82:82" x14ac:dyDescent="0.2">
      <c r="CD1978" s="160"/>
    </row>
    <row r="1979" spans="82:82" x14ac:dyDescent="0.2">
      <c r="CD1979" s="160"/>
    </row>
    <row r="1980" spans="82:82" x14ac:dyDescent="0.2">
      <c r="CD1980" s="160"/>
    </row>
    <row r="1981" spans="82:82" x14ac:dyDescent="0.2">
      <c r="CD1981" s="160"/>
    </row>
    <row r="1982" spans="82:82" x14ac:dyDescent="0.2">
      <c r="CD1982" s="160"/>
    </row>
    <row r="1983" spans="82:82" x14ac:dyDescent="0.2">
      <c r="CD1983" s="160"/>
    </row>
    <row r="1984" spans="82:82" x14ac:dyDescent="0.2">
      <c r="CD1984" s="160"/>
    </row>
    <row r="1985" spans="82:82" x14ac:dyDescent="0.2">
      <c r="CD1985" s="160"/>
    </row>
    <row r="1986" spans="82:82" x14ac:dyDescent="0.2">
      <c r="CD1986" s="160"/>
    </row>
    <row r="1987" spans="82:82" x14ac:dyDescent="0.2">
      <c r="CD1987" s="160"/>
    </row>
    <row r="1988" spans="82:82" x14ac:dyDescent="0.2">
      <c r="CD1988" s="160"/>
    </row>
    <row r="1989" spans="82:82" x14ac:dyDescent="0.2">
      <c r="CD1989" s="160"/>
    </row>
    <row r="1990" spans="82:82" x14ac:dyDescent="0.2">
      <c r="CD1990" s="160"/>
    </row>
    <row r="1991" spans="82:82" x14ac:dyDescent="0.2">
      <c r="CD1991" s="160"/>
    </row>
    <row r="1992" spans="82:82" x14ac:dyDescent="0.2">
      <c r="CD1992" s="160"/>
    </row>
    <row r="1993" spans="82:82" x14ac:dyDescent="0.2">
      <c r="CD1993" s="160"/>
    </row>
    <row r="1994" spans="82:82" x14ac:dyDescent="0.2">
      <c r="CD1994" s="160"/>
    </row>
    <row r="1995" spans="82:82" x14ac:dyDescent="0.2">
      <c r="CD1995" s="160"/>
    </row>
    <row r="1996" spans="82:82" x14ac:dyDescent="0.2">
      <c r="CD1996" s="160"/>
    </row>
    <row r="1997" spans="82:82" x14ac:dyDescent="0.2">
      <c r="CD1997" s="160"/>
    </row>
    <row r="1998" spans="82:82" x14ac:dyDescent="0.2">
      <c r="CD1998" s="160"/>
    </row>
    <row r="1999" spans="82:82" x14ac:dyDescent="0.2">
      <c r="CD1999" s="160"/>
    </row>
    <row r="2000" spans="82:82" x14ac:dyDescent="0.2">
      <c r="CD2000" s="160"/>
    </row>
    <row r="2001" spans="82:82" x14ac:dyDescent="0.2">
      <c r="CD2001" s="160"/>
    </row>
    <row r="2002" spans="82:82" x14ac:dyDescent="0.2">
      <c r="CD2002" s="160"/>
    </row>
    <row r="2003" spans="82:82" x14ac:dyDescent="0.2">
      <c r="CD2003" s="160"/>
    </row>
    <row r="2004" spans="82:82" x14ac:dyDescent="0.2">
      <c r="CD2004" s="160"/>
    </row>
    <row r="2005" spans="82:82" x14ac:dyDescent="0.2">
      <c r="CD2005" s="160"/>
    </row>
    <row r="2006" spans="82:82" x14ac:dyDescent="0.2">
      <c r="CD2006" s="160"/>
    </row>
    <row r="2007" spans="82:82" x14ac:dyDescent="0.2">
      <c r="CD2007" s="160"/>
    </row>
    <row r="2008" spans="82:82" x14ac:dyDescent="0.2">
      <c r="CD2008" s="160"/>
    </row>
    <row r="2009" spans="82:82" x14ac:dyDescent="0.2">
      <c r="CD2009" s="160"/>
    </row>
    <row r="2010" spans="82:82" x14ac:dyDescent="0.2">
      <c r="CD2010" s="160"/>
    </row>
    <row r="2011" spans="82:82" x14ac:dyDescent="0.2">
      <c r="CD2011" s="160"/>
    </row>
    <row r="2012" spans="82:82" x14ac:dyDescent="0.2">
      <c r="CD2012" s="160"/>
    </row>
    <row r="2013" spans="82:82" x14ac:dyDescent="0.2">
      <c r="CD2013" s="160"/>
    </row>
    <row r="2014" spans="82:82" x14ac:dyDescent="0.2">
      <c r="CD2014" s="160"/>
    </row>
    <row r="2015" spans="82:82" x14ac:dyDescent="0.2">
      <c r="CD2015" s="160"/>
    </row>
    <row r="2016" spans="82:82" x14ac:dyDescent="0.2">
      <c r="CD2016" s="160"/>
    </row>
    <row r="2017" spans="82:82" x14ac:dyDescent="0.2">
      <c r="CD2017" s="160"/>
    </row>
    <row r="2018" spans="82:82" x14ac:dyDescent="0.2">
      <c r="CD2018" s="160"/>
    </row>
    <row r="2019" spans="82:82" x14ac:dyDescent="0.2">
      <c r="CD2019" s="160"/>
    </row>
    <row r="2020" spans="82:82" x14ac:dyDescent="0.2">
      <c r="CD2020" s="160"/>
    </row>
    <row r="2021" spans="82:82" x14ac:dyDescent="0.2">
      <c r="CD2021" s="160"/>
    </row>
    <row r="2022" spans="82:82" x14ac:dyDescent="0.2">
      <c r="CD2022" s="160"/>
    </row>
    <row r="2023" spans="82:82" x14ac:dyDescent="0.2">
      <c r="CD2023" s="160"/>
    </row>
    <row r="2024" spans="82:82" x14ac:dyDescent="0.2">
      <c r="CD2024" s="160"/>
    </row>
    <row r="2025" spans="82:82" x14ac:dyDescent="0.2">
      <c r="CD2025" s="160"/>
    </row>
    <row r="2026" spans="82:82" x14ac:dyDescent="0.2">
      <c r="CD2026" s="160"/>
    </row>
    <row r="2027" spans="82:82" x14ac:dyDescent="0.2">
      <c r="CD2027" s="160"/>
    </row>
    <row r="2028" spans="82:82" x14ac:dyDescent="0.2">
      <c r="CD2028" s="160"/>
    </row>
    <row r="2029" spans="82:82" x14ac:dyDescent="0.2">
      <c r="CD2029" s="160"/>
    </row>
    <row r="2030" spans="82:82" x14ac:dyDescent="0.2">
      <c r="CD2030" s="160"/>
    </row>
    <row r="2031" spans="82:82" x14ac:dyDescent="0.2">
      <c r="CD2031" s="160"/>
    </row>
    <row r="2032" spans="82:82" x14ac:dyDescent="0.2">
      <c r="CD2032" s="160"/>
    </row>
    <row r="2033" spans="82:82" x14ac:dyDescent="0.2">
      <c r="CD2033" s="160"/>
    </row>
    <row r="2034" spans="82:82" x14ac:dyDescent="0.2">
      <c r="CD2034" s="160"/>
    </row>
    <row r="2035" spans="82:82" x14ac:dyDescent="0.2">
      <c r="CD2035" s="160"/>
    </row>
    <row r="2036" spans="82:82" x14ac:dyDescent="0.2">
      <c r="CD2036" s="160"/>
    </row>
    <row r="2037" spans="82:82" x14ac:dyDescent="0.2">
      <c r="CD2037" s="160"/>
    </row>
    <row r="2038" spans="82:82" x14ac:dyDescent="0.2">
      <c r="CD2038" s="160"/>
    </row>
    <row r="2039" spans="82:82" x14ac:dyDescent="0.2">
      <c r="CD2039" s="160"/>
    </row>
    <row r="2040" spans="82:82" x14ac:dyDescent="0.2">
      <c r="CD2040" s="160"/>
    </row>
    <row r="2041" spans="82:82" x14ac:dyDescent="0.2">
      <c r="CD2041" s="160"/>
    </row>
    <row r="2042" spans="82:82" x14ac:dyDescent="0.2">
      <c r="CD2042" s="160"/>
    </row>
    <row r="2043" spans="82:82" x14ac:dyDescent="0.2">
      <c r="CD2043" s="160"/>
    </row>
    <row r="2044" spans="82:82" x14ac:dyDescent="0.2">
      <c r="CD2044" s="160"/>
    </row>
    <row r="2045" spans="82:82" x14ac:dyDescent="0.2">
      <c r="CD2045" s="160"/>
    </row>
    <row r="2046" spans="82:82" x14ac:dyDescent="0.2">
      <c r="CD2046" s="160"/>
    </row>
    <row r="2047" spans="82:82" x14ac:dyDescent="0.2">
      <c r="CD2047" s="160"/>
    </row>
    <row r="2048" spans="82:82" x14ac:dyDescent="0.2">
      <c r="CD2048" s="160"/>
    </row>
    <row r="2049" spans="82:82" x14ac:dyDescent="0.2">
      <c r="CD2049" s="160"/>
    </row>
    <row r="2050" spans="82:82" x14ac:dyDescent="0.2">
      <c r="CD2050" s="160"/>
    </row>
    <row r="2051" spans="82:82" x14ac:dyDescent="0.2">
      <c r="CD2051" s="160"/>
    </row>
    <row r="2052" spans="82:82" x14ac:dyDescent="0.2">
      <c r="CD2052" s="160"/>
    </row>
    <row r="2053" spans="82:82" x14ac:dyDescent="0.2">
      <c r="CD2053" s="160"/>
    </row>
    <row r="2054" spans="82:82" x14ac:dyDescent="0.2">
      <c r="CD2054" s="160"/>
    </row>
    <row r="2055" spans="82:82" x14ac:dyDescent="0.2">
      <c r="CD2055" s="160"/>
    </row>
    <row r="2056" spans="82:82" x14ac:dyDescent="0.2">
      <c r="CD2056" s="160"/>
    </row>
    <row r="2057" spans="82:82" x14ac:dyDescent="0.2">
      <c r="CD2057" s="160"/>
    </row>
    <row r="2058" spans="82:82" x14ac:dyDescent="0.2">
      <c r="CD2058" s="160"/>
    </row>
    <row r="2059" spans="82:82" x14ac:dyDescent="0.2">
      <c r="CD2059" s="160"/>
    </row>
    <row r="2060" spans="82:82" x14ac:dyDescent="0.2">
      <c r="CD2060" s="160"/>
    </row>
    <row r="2061" spans="82:82" x14ac:dyDescent="0.2">
      <c r="CD2061" s="160"/>
    </row>
    <row r="2062" spans="82:82" x14ac:dyDescent="0.2">
      <c r="CD2062" s="160"/>
    </row>
    <row r="2063" spans="82:82" x14ac:dyDescent="0.2">
      <c r="CD2063" s="160"/>
    </row>
    <row r="2064" spans="82:82" x14ac:dyDescent="0.2">
      <c r="CD2064" s="160"/>
    </row>
    <row r="2065" spans="82:82" x14ac:dyDescent="0.2">
      <c r="CD2065" s="160"/>
    </row>
    <row r="2066" spans="82:82" x14ac:dyDescent="0.2">
      <c r="CD2066" s="160"/>
    </row>
    <row r="2067" spans="82:82" x14ac:dyDescent="0.2">
      <c r="CD2067" s="160"/>
    </row>
    <row r="2068" spans="82:82" x14ac:dyDescent="0.2">
      <c r="CD2068" s="160"/>
    </row>
    <row r="2069" spans="82:82" x14ac:dyDescent="0.2">
      <c r="CD2069" s="160"/>
    </row>
    <row r="2070" spans="82:82" x14ac:dyDescent="0.2">
      <c r="CD2070" s="160"/>
    </row>
    <row r="2071" spans="82:82" x14ac:dyDescent="0.2">
      <c r="CD2071" s="160"/>
    </row>
    <row r="2072" spans="82:82" x14ac:dyDescent="0.2">
      <c r="CD2072" s="160"/>
    </row>
    <row r="2073" spans="82:82" x14ac:dyDescent="0.2">
      <c r="CD2073" s="160"/>
    </row>
    <row r="2074" spans="82:82" x14ac:dyDescent="0.2">
      <c r="CD2074" s="160"/>
    </row>
    <row r="2075" spans="82:82" x14ac:dyDescent="0.2">
      <c r="CD2075" s="160"/>
    </row>
    <row r="2076" spans="82:82" x14ac:dyDescent="0.2">
      <c r="CD2076" s="160"/>
    </row>
    <row r="2077" spans="82:82" x14ac:dyDescent="0.2">
      <c r="CD2077" s="160"/>
    </row>
    <row r="2078" spans="82:82" x14ac:dyDescent="0.2">
      <c r="CD2078" s="160"/>
    </row>
    <row r="2079" spans="82:82" x14ac:dyDescent="0.2">
      <c r="CD2079" s="160"/>
    </row>
    <row r="2080" spans="82:82" x14ac:dyDescent="0.2">
      <c r="CD2080" s="160"/>
    </row>
    <row r="2081" spans="82:82" x14ac:dyDescent="0.2">
      <c r="CD2081" s="160"/>
    </row>
    <row r="2082" spans="82:82" x14ac:dyDescent="0.2">
      <c r="CD2082" s="160"/>
    </row>
    <row r="2083" spans="82:82" x14ac:dyDescent="0.2">
      <c r="CD2083" s="160"/>
    </row>
    <row r="2084" spans="82:82" x14ac:dyDescent="0.2">
      <c r="CD2084" s="160"/>
    </row>
    <row r="2085" spans="82:82" x14ac:dyDescent="0.2">
      <c r="CD2085" s="160"/>
    </row>
    <row r="2086" spans="82:82" x14ac:dyDescent="0.2">
      <c r="CD2086" s="160"/>
    </row>
    <row r="2087" spans="82:82" x14ac:dyDescent="0.2">
      <c r="CD2087" s="160"/>
    </row>
    <row r="2088" spans="82:82" x14ac:dyDescent="0.2">
      <c r="CD2088" s="160"/>
    </row>
    <row r="2089" spans="82:82" x14ac:dyDescent="0.2">
      <c r="CD2089" s="160"/>
    </row>
    <row r="2090" spans="82:82" x14ac:dyDescent="0.2">
      <c r="CD2090" s="160"/>
    </row>
    <row r="2091" spans="82:82" x14ac:dyDescent="0.2">
      <c r="CD2091" s="160"/>
    </row>
    <row r="2092" spans="82:82" x14ac:dyDescent="0.2">
      <c r="CD2092" s="160"/>
    </row>
    <row r="2093" spans="82:82" x14ac:dyDescent="0.2">
      <c r="CD2093" s="160"/>
    </row>
    <row r="2094" spans="82:82" x14ac:dyDescent="0.2">
      <c r="CD2094" s="160"/>
    </row>
    <row r="2095" spans="82:82" x14ac:dyDescent="0.2">
      <c r="CD2095" s="160"/>
    </row>
    <row r="2096" spans="82:82" x14ac:dyDescent="0.2">
      <c r="CD2096" s="160"/>
    </row>
    <row r="2097" spans="82:82" x14ac:dyDescent="0.2">
      <c r="CD2097" s="160"/>
    </row>
    <row r="2098" spans="82:82" x14ac:dyDescent="0.2">
      <c r="CD2098" s="160"/>
    </row>
    <row r="2099" spans="82:82" x14ac:dyDescent="0.2">
      <c r="CD2099" s="160"/>
    </row>
    <row r="2100" spans="82:82" x14ac:dyDescent="0.2">
      <c r="CD2100" s="160"/>
    </row>
    <row r="2101" spans="82:82" x14ac:dyDescent="0.2">
      <c r="CD2101" s="160"/>
    </row>
    <row r="2102" spans="82:82" x14ac:dyDescent="0.2">
      <c r="CD2102" s="160"/>
    </row>
    <row r="2103" spans="82:82" x14ac:dyDescent="0.2">
      <c r="CD2103" s="160"/>
    </row>
    <row r="2104" spans="82:82" x14ac:dyDescent="0.2">
      <c r="CD2104" s="160"/>
    </row>
    <row r="2105" spans="82:82" x14ac:dyDescent="0.2">
      <c r="CD2105" s="160"/>
    </row>
    <row r="2106" spans="82:82" x14ac:dyDescent="0.2">
      <c r="CD2106" s="160"/>
    </row>
    <row r="2107" spans="82:82" x14ac:dyDescent="0.2">
      <c r="CD2107" s="160"/>
    </row>
    <row r="2108" spans="82:82" x14ac:dyDescent="0.2">
      <c r="CD2108" s="160"/>
    </row>
    <row r="2109" spans="82:82" x14ac:dyDescent="0.2">
      <c r="CD2109" s="160"/>
    </row>
    <row r="2110" spans="82:82" x14ac:dyDescent="0.2">
      <c r="CD2110" s="160"/>
    </row>
    <row r="2111" spans="82:82" x14ac:dyDescent="0.2">
      <c r="CD2111" s="160"/>
    </row>
    <row r="2112" spans="82:82" x14ac:dyDescent="0.2">
      <c r="CD2112" s="160"/>
    </row>
    <row r="2113" spans="82:82" x14ac:dyDescent="0.2">
      <c r="CD2113" s="160"/>
    </row>
    <row r="2114" spans="82:82" x14ac:dyDescent="0.2">
      <c r="CD2114" s="160"/>
    </row>
    <row r="2115" spans="82:82" x14ac:dyDescent="0.2">
      <c r="CD2115" s="160"/>
    </row>
    <row r="2116" spans="82:82" x14ac:dyDescent="0.2">
      <c r="CD2116" s="160"/>
    </row>
    <row r="2117" spans="82:82" x14ac:dyDescent="0.2">
      <c r="CD2117" s="160"/>
    </row>
    <row r="2118" spans="82:82" x14ac:dyDescent="0.2">
      <c r="CD2118" s="160"/>
    </row>
    <row r="2119" spans="82:82" x14ac:dyDescent="0.2">
      <c r="CD2119" s="160"/>
    </row>
    <row r="2120" spans="82:82" x14ac:dyDescent="0.2">
      <c r="CD2120" s="160"/>
    </row>
    <row r="2121" spans="82:82" x14ac:dyDescent="0.2">
      <c r="CD2121" s="160"/>
    </row>
    <row r="2122" spans="82:82" x14ac:dyDescent="0.2">
      <c r="CD2122" s="160"/>
    </row>
    <row r="2123" spans="82:82" x14ac:dyDescent="0.2">
      <c r="CD2123" s="160"/>
    </row>
    <row r="2124" spans="82:82" x14ac:dyDescent="0.2">
      <c r="CD2124" s="160"/>
    </row>
    <row r="2125" spans="82:82" x14ac:dyDescent="0.2">
      <c r="CD2125" s="160"/>
    </row>
    <row r="2126" spans="82:82" x14ac:dyDescent="0.2">
      <c r="CD2126" s="160"/>
    </row>
    <row r="2127" spans="82:82" x14ac:dyDescent="0.2">
      <c r="CD2127" s="160"/>
    </row>
    <row r="2128" spans="82:82" x14ac:dyDescent="0.2">
      <c r="CD2128" s="160"/>
    </row>
    <row r="2129" spans="82:82" x14ac:dyDescent="0.2">
      <c r="CD2129" s="160"/>
    </row>
    <row r="2130" spans="82:82" x14ac:dyDescent="0.2">
      <c r="CD2130" s="160"/>
    </row>
    <row r="2131" spans="82:82" x14ac:dyDescent="0.2">
      <c r="CD2131" s="160"/>
    </row>
    <row r="2132" spans="82:82" x14ac:dyDescent="0.2">
      <c r="CD2132" s="160"/>
    </row>
    <row r="2133" spans="82:82" x14ac:dyDescent="0.2">
      <c r="CD2133" s="160"/>
    </row>
    <row r="2134" spans="82:82" x14ac:dyDescent="0.2">
      <c r="CD2134" s="160"/>
    </row>
    <row r="2135" spans="82:82" x14ac:dyDescent="0.2">
      <c r="CD2135" s="160"/>
    </row>
    <row r="2136" spans="82:82" x14ac:dyDescent="0.2">
      <c r="CD2136" s="160"/>
    </row>
    <row r="2137" spans="82:82" x14ac:dyDescent="0.2">
      <c r="CD2137" s="160"/>
    </row>
    <row r="2138" spans="82:82" x14ac:dyDescent="0.2">
      <c r="CD2138" s="160"/>
    </row>
    <row r="2139" spans="82:82" x14ac:dyDescent="0.2">
      <c r="CD2139" s="160"/>
    </row>
    <row r="2140" spans="82:82" x14ac:dyDescent="0.2">
      <c r="CD2140" s="160"/>
    </row>
    <row r="2141" spans="82:82" x14ac:dyDescent="0.2">
      <c r="CD2141" s="160"/>
    </row>
    <row r="2142" spans="82:82" x14ac:dyDescent="0.2">
      <c r="CD2142" s="160"/>
    </row>
    <row r="2143" spans="82:82" x14ac:dyDescent="0.2">
      <c r="CD2143" s="160"/>
    </row>
    <row r="2144" spans="82:82" x14ac:dyDescent="0.2">
      <c r="CD2144" s="160"/>
    </row>
    <row r="2145" spans="82:82" x14ac:dyDescent="0.2">
      <c r="CD2145" s="160"/>
    </row>
    <row r="2146" spans="82:82" x14ac:dyDescent="0.2">
      <c r="CD2146" s="160"/>
    </row>
    <row r="2147" spans="82:82" x14ac:dyDescent="0.2">
      <c r="CD2147" s="160"/>
    </row>
    <row r="2148" spans="82:82" x14ac:dyDescent="0.2">
      <c r="CD2148" s="160"/>
    </row>
    <row r="2149" spans="82:82" x14ac:dyDescent="0.2">
      <c r="CD2149" s="160"/>
    </row>
    <row r="2150" spans="82:82" x14ac:dyDescent="0.2">
      <c r="CD2150" s="160"/>
    </row>
    <row r="2151" spans="82:82" x14ac:dyDescent="0.2">
      <c r="CD2151" s="160"/>
    </row>
    <row r="2152" spans="82:82" x14ac:dyDescent="0.2">
      <c r="CD2152" s="160"/>
    </row>
    <row r="2153" spans="82:82" x14ac:dyDescent="0.2">
      <c r="CD2153" s="160"/>
    </row>
    <row r="2154" spans="82:82" x14ac:dyDescent="0.2">
      <c r="CD2154" s="160"/>
    </row>
    <row r="2155" spans="82:82" x14ac:dyDescent="0.2">
      <c r="CD2155" s="160"/>
    </row>
    <row r="2156" spans="82:82" x14ac:dyDescent="0.2">
      <c r="CD2156" s="160"/>
    </row>
    <row r="2157" spans="82:82" x14ac:dyDescent="0.2">
      <c r="CD2157" s="160"/>
    </row>
    <row r="2158" spans="82:82" x14ac:dyDescent="0.2">
      <c r="CD2158" s="160"/>
    </row>
    <row r="2159" spans="82:82" x14ac:dyDescent="0.2">
      <c r="CD2159" s="160"/>
    </row>
    <row r="2160" spans="82:82" x14ac:dyDescent="0.2">
      <c r="CD2160" s="160"/>
    </row>
    <row r="2161" spans="82:82" x14ac:dyDescent="0.2">
      <c r="CD2161" s="160"/>
    </row>
    <row r="2162" spans="82:82" x14ac:dyDescent="0.2">
      <c r="CD2162" s="160"/>
    </row>
    <row r="2163" spans="82:82" x14ac:dyDescent="0.2">
      <c r="CD2163" s="160"/>
    </row>
    <row r="2164" spans="82:82" x14ac:dyDescent="0.2">
      <c r="CD2164" s="160"/>
    </row>
    <row r="2165" spans="82:82" x14ac:dyDescent="0.2">
      <c r="CD2165" s="160"/>
    </row>
    <row r="2166" spans="82:82" x14ac:dyDescent="0.2">
      <c r="CD2166" s="160"/>
    </row>
    <row r="2167" spans="82:82" x14ac:dyDescent="0.2">
      <c r="CD2167" s="160"/>
    </row>
    <row r="2168" spans="82:82" x14ac:dyDescent="0.2">
      <c r="CD2168" s="160"/>
    </row>
    <row r="2169" spans="82:82" x14ac:dyDescent="0.2">
      <c r="CD2169" s="160"/>
    </row>
    <row r="2170" spans="82:82" x14ac:dyDescent="0.2">
      <c r="CD2170" s="160"/>
    </row>
    <row r="2171" spans="82:82" x14ac:dyDescent="0.2">
      <c r="CD2171" s="160"/>
    </row>
    <row r="2172" spans="82:82" x14ac:dyDescent="0.2">
      <c r="CD2172" s="160"/>
    </row>
    <row r="2173" spans="82:82" x14ac:dyDescent="0.2">
      <c r="CD2173" s="160"/>
    </row>
    <row r="2174" spans="82:82" x14ac:dyDescent="0.2">
      <c r="CD2174" s="160"/>
    </row>
    <row r="2175" spans="82:82" x14ac:dyDescent="0.2">
      <c r="CD2175" s="160"/>
    </row>
    <row r="2176" spans="82:82" x14ac:dyDescent="0.2">
      <c r="CD2176" s="160"/>
    </row>
    <row r="2177" spans="82:82" x14ac:dyDescent="0.2">
      <c r="CD2177" s="160"/>
    </row>
    <row r="2178" spans="82:82" x14ac:dyDescent="0.2">
      <c r="CD2178" s="160"/>
    </row>
    <row r="2179" spans="82:82" x14ac:dyDescent="0.2">
      <c r="CD2179" s="160"/>
    </row>
    <row r="2180" spans="82:82" x14ac:dyDescent="0.2">
      <c r="CD2180" s="160"/>
    </row>
    <row r="2181" spans="82:82" x14ac:dyDescent="0.2">
      <c r="CD2181" s="160"/>
    </row>
    <row r="2182" spans="82:82" x14ac:dyDescent="0.2">
      <c r="CD2182" s="160"/>
    </row>
    <row r="2183" spans="82:82" x14ac:dyDescent="0.2">
      <c r="CD2183" s="160"/>
    </row>
    <row r="2184" spans="82:82" x14ac:dyDescent="0.2">
      <c r="CD2184" s="160"/>
    </row>
    <row r="2185" spans="82:82" x14ac:dyDescent="0.2">
      <c r="CD2185" s="160"/>
    </row>
    <row r="2186" spans="82:82" x14ac:dyDescent="0.2">
      <c r="CD2186" s="160"/>
    </row>
    <row r="2187" spans="82:82" x14ac:dyDescent="0.2">
      <c r="CD2187" s="160"/>
    </row>
    <row r="2188" spans="82:82" x14ac:dyDescent="0.2">
      <c r="CD2188" s="160"/>
    </row>
    <row r="2189" spans="82:82" x14ac:dyDescent="0.2">
      <c r="CD2189" s="160"/>
    </row>
    <row r="2190" spans="82:82" x14ac:dyDescent="0.2">
      <c r="CD2190" s="160"/>
    </row>
    <row r="2191" spans="82:82" x14ac:dyDescent="0.2">
      <c r="CD2191" s="160"/>
    </row>
    <row r="2192" spans="82:82" x14ac:dyDescent="0.2">
      <c r="CD2192" s="160"/>
    </row>
    <row r="2193" spans="82:82" x14ac:dyDescent="0.2">
      <c r="CD2193" s="160"/>
    </row>
    <row r="2194" spans="82:82" x14ac:dyDescent="0.2">
      <c r="CD2194" s="160"/>
    </row>
    <row r="2195" spans="82:82" x14ac:dyDescent="0.2">
      <c r="CD2195" s="160"/>
    </row>
    <row r="2196" spans="82:82" x14ac:dyDescent="0.2">
      <c r="CD2196" s="160"/>
    </row>
    <row r="2197" spans="82:82" x14ac:dyDescent="0.2">
      <c r="CD2197" s="160"/>
    </row>
    <row r="2198" spans="82:82" x14ac:dyDescent="0.2">
      <c r="CD2198" s="160"/>
    </row>
    <row r="2199" spans="82:82" x14ac:dyDescent="0.2">
      <c r="CD2199" s="160"/>
    </row>
    <row r="2200" spans="82:82" x14ac:dyDescent="0.2">
      <c r="CD2200" s="160"/>
    </row>
    <row r="2201" spans="82:82" x14ac:dyDescent="0.2">
      <c r="CD2201" s="160"/>
    </row>
    <row r="2202" spans="82:82" x14ac:dyDescent="0.2">
      <c r="CD2202" s="160"/>
    </row>
    <row r="2203" spans="82:82" x14ac:dyDescent="0.2">
      <c r="CD2203" s="160"/>
    </row>
    <row r="2204" spans="82:82" x14ac:dyDescent="0.2">
      <c r="CD2204" s="160"/>
    </row>
    <row r="2205" spans="82:82" x14ac:dyDescent="0.2">
      <c r="CD2205" s="160"/>
    </row>
    <row r="2206" spans="82:82" x14ac:dyDescent="0.2">
      <c r="CD2206" s="160"/>
    </row>
    <row r="2207" spans="82:82" x14ac:dyDescent="0.2">
      <c r="CD2207" s="160"/>
    </row>
    <row r="2208" spans="82:82" x14ac:dyDescent="0.2">
      <c r="CD2208" s="160"/>
    </row>
    <row r="2209" spans="82:82" x14ac:dyDescent="0.2">
      <c r="CD2209" s="160"/>
    </row>
    <row r="2210" spans="82:82" x14ac:dyDescent="0.2">
      <c r="CD2210" s="160"/>
    </row>
    <row r="2211" spans="82:82" x14ac:dyDescent="0.2">
      <c r="CD2211" s="160"/>
    </row>
    <row r="2212" spans="82:82" x14ac:dyDescent="0.2">
      <c r="CD2212" s="160"/>
    </row>
    <row r="2213" spans="82:82" x14ac:dyDescent="0.2">
      <c r="CD2213" s="160"/>
    </row>
    <row r="2214" spans="82:82" x14ac:dyDescent="0.2">
      <c r="CD2214" s="160"/>
    </row>
    <row r="2215" spans="82:82" x14ac:dyDescent="0.2">
      <c r="CD2215" s="160"/>
    </row>
    <row r="2216" spans="82:82" x14ac:dyDescent="0.2">
      <c r="CD2216" s="160"/>
    </row>
    <row r="2217" spans="82:82" x14ac:dyDescent="0.2">
      <c r="CD2217" s="160"/>
    </row>
    <row r="2218" spans="82:82" x14ac:dyDescent="0.2">
      <c r="CD2218" s="160"/>
    </row>
    <row r="2219" spans="82:82" x14ac:dyDescent="0.2">
      <c r="CD2219" s="160"/>
    </row>
    <row r="2220" spans="82:82" x14ac:dyDescent="0.2">
      <c r="CD2220" s="160"/>
    </row>
    <row r="2221" spans="82:82" x14ac:dyDescent="0.2">
      <c r="CD2221" s="160"/>
    </row>
    <row r="2222" spans="82:82" x14ac:dyDescent="0.2">
      <c r="CD2222" s="160"/>
    </row>
    <row r="2223" spans="82:82" x14ac:dyDescent="0.2">
      <c r="CD2223" s="160"/>
    </row>
    <row r="2224" spans="82:82" x14ac:dyDescent="0.2">
      <c r="CD2224" s="160"/>
    </row>
    <row r="2225" spans="82:82" x14ac:dyDescent="0.2">
      <c r="CD2225" s="160"/>
    </row>
    <row r="2226" spans="82:82" x14ac:dyDescent="0.2">
      <c r="CD2226" s="160"/>
    </row>
    <row r="2227" spans="82:82" x14ac:dyDescent="0.2">
      <c r="CD2227" s="160"/>
    </row>
    <row r="2228" spans="82:82" x14ac:dyDescent="0.2">
      <c r="CD2228" s="160"/>
    </row>
    <row r="2229" spans="82:82" x14ac:dyDescent="0.2">
      <c r="CD2229" s="160"/>
    </row>
    <row r="2230" spans="82:82" x14ac:dyDescent="0.2">
      <c r="CD2230" s="160"/>
    </row>
    <row r="2231" spans="82:82" x14ac:dyDescent="0.2">
      <c r="CD2231" s="160"/>
    </row>
    <row r="2232" spans="82:82" x14ac:dyDescent="0.2">
      <c r="CD2232" s="160"/>
    </row>
    <row r="2233" spans="82:82" x14ac:dyDescent="0.2">
      <c r="CD2233" s="160"/>
    </row>
    <row r="2234" spans="82:82" x14ac:dyDescent="0.2">
      <c r="CD2234" s="160"/>
    </row>
    <row r="2235" spans="82:82" x14ac:dyDescent="0.2">
      <c r="CD2235" s="160"/>
    </row>
    <row r="2236" spans="82:82" x14ac:dyDescent="0.2">
      <c r="CD2236" s="160"/>
    </row>
    <row r="2237" spans="82:82" x14ac:dyDescent="0.2">
      <c r="CD2237" s="160"/>
    </row>
    <row r="2238" spans="82:82" x14ac:dyDescent="0.2">
      <c r="CD2238" s="160"/>
    </row>
    <row r="2239" spans="82:82" x14ac:dyDescent="0.2">
      <c r="CD2239" s="160"/>
    </row>
    <row r="2240" spans="82:82" x14ac:dyDescent="0.2">
      <c r="CD2240" s="160"/>
    </row>
    <row r="2241" spans="82:82" x14ac:dyDescent="0.2">
      <c r="CD2241" s="160"/>
    </row>
    <row r="2242" spans="82:82" x14ac:dyDescent="0.2">
      <c r="CD2242" s="160"/>
    </row>
    <row r="2243" spans="82:82" x14ac:dyDescent="0.2">
      <c r="CD2243" s="160"/>
    </row>
    <row r="2244" spans="82:82" x14ac:dyDescent="0.2">
      <c r="CD2244" s="160"/>
    </row>
    <row r="2245" spans="82:82" x14ac:dyDescent="0.2">
      <c r="CD2245" s="160"/>
    </row>
    <row r="2246" spans="82:82" x14ac:dyDescent="0.2">
      <c r="CD2246" s="160"/>
    </row>
    <row r="2247" spans="82:82" x14ac:dyDescent="0.2">
      <c r="CD2247" s="160"/>
    </row>
    <row r="2248" spans="82:82" x14ac:dyDescent="0.2">
      <c r="CD2248" s="160"/>
    </row>
    <row r="2249" spans="82:82" x14ac:dyDescent="0.2">
      <c r="CD2249" s="160"/>
    </row>
    <row r="2250" spans="82:82" x14ac:dyDescent="0.2">
      <c r="CD2250" s="160"/>
    </row>
    <row r="2251" spans="82:82" x14ac:dyDescent="0.2">
      <c r="CD2251" s="160"/>
    </row>
    <row r="2252" spans="82:82" x14ac:dyDescent="0.2">
      <c r="CD2252" s="160"/>
    </row>
    <row r="2253" spans="82:82" x14ac:dyDescent="0.2">
      <c r="CD2253" s="160"/>
    </row>
    <row r="2254" spans="82:82" x14ac:dyDescent="0.2">
      <c r="CD2254" s="160"/>
    </row>
    <row r="2255" spans="82:82" x14ac:dyDescent="0.2">
      <c r="CD2255" s="160"/>
    </row>
    <row r="2256" spans="82:82" x14ac:dyDescent="0.2">
      <c r="CD2256" s="160"/>
    </row>
    <row r="2257" spans="82:82" x14ac:dyDescent="0.2">
      <c r="CD2257" s="160"/>
    </row>
    <row r="2258" spans="82:82" x14ac:dyDescent="0.2">
      <c r="CD2258" s="160"/>
    </row>
    <row r="2259" spans="82:82" x14ac:dyDescent="0.2">
      <c r="CD2259" s="160"/>
    </row>
    <row r="2260" spans="82:82" x14ac:dyDescent="0.2">
      <c r="CD2260" s="160"/>
    </row>
    <row r="2261" spans="82:82" x14ac:dyDescent="0.2">
      <c r="CD2261" s="160"/>
    </row>
    <row r="2262" spans="82:82" x14ac:dyDescent="0.2">
      <c r="CD2262" s="160"/>
    </row>
    <row r="2263" spans="82:82" x14ac:dyDescent="0.2">
      <c r="CD2263" s="160"/>
    </row>
    <row r="2264" spans="82:82" x14ac:dyDescent="0.2">
      <c r="CD2264" s="160"/>
    </row>
    <row r="2265" spans="82:82" x14ac:dyDescent="0.2">
      <c r="CD2265" s="160"/>
    </row>
    <row r="2266" spans="82:82" x14ac:dyDescent="0.2">
      <c r="CD2266" s="160"/>
    </row>
    <row r="2267" spans="82:82" x14ac:dyDescent="0.2">
      <c r="CD2267" s="160"/>
    </row>
    <row r="2268" spans="82:82" x14ac:dyDescent="0.2">
      <c r="CD2268" s="160"/>
    </row>
    <row r="2269" spans="82:82" x14ac:dyDescent="0.2">
      <c r="CD2269" s="160"/>
    </row>
    <row r="2270" spans="82:82" x14ac:dyDescent="0.2">
      <c r="CD2270" s="160"/>
    </row>
    <row r="2271" spans="82:82" x14ac:dyDescent="0.2">
      <c r="CD2271" s="160"/>
    </row>
    <row r="2272" spans="82:82" x14ac:dyDescent="0.2">
      <c r="CD2272" s="160"/>
    </row>
    <row r="2273" spans="82:82" x14ac:dyDescent="0.2">
      <c r="CD2273" s="160"/>
    </row>
    <row r="2274" spans="82:82" x14ac:dyDescent="0.2">
      <c r="CD2274" s="160"/>
    </row>
    <row r="2275" spans="82:82" x14ac:dyDescent="0.2">
      <c r="CD2275" s="160"/>
    </row>
    <row r="2276" spans="82:82" x14ac:dyDescent="0.2">
      <c r="CD2276" s="160"/>
    </row>
    <row r="2277" spans="82:82" x14ac:dyDescent="0.2">
      <c r="CD2277" s="160"/>
    </row>
    <row r="2278" spans="82:82" x14ac:dyDescent="0.2">
      <c r="CD2278" s="160"/>
    </row>
    <row r="2279" spans="82:82" x14ac:dyDescent="0.2">
      <c r="CD2279" s="160"/>
    </row>
    <row r="2280" spans="82:82" x14ac:dyDescent="0.2">
      <c r="CD2280" s="160"/>
    </row>
    <row r="2281" spans="82:82" x14ac:dyDescent="0.2">
      <c r="CD2281" s="160"/>
    </row>
    <row r="2282" spans="82:82" x14ac:dyDescent="0.2">
      <c r="CD2282" s="160"/>
    </row>
    <row r="2283" spans="82:82" x14ac:dyDescent="0.2">
      <c r="CD2283" s="160"/>
    </row>
    <row r="2284" spans="82:82" x14ac:dyDescent="0.2">
      <c r="CD2284" s="160"/>
    </row>
    <row r="2285" spans="82:82" x14ac:dyDescent="0.2">
      <c r="CD2285" s="160"/>
    </row>
    <row r="2286" spans="82:82" x14ac:dyDescent="0.2">
      <c r="CD2286" s="160"/>
    </row>
    <row r="2287" spans="82:82" x14ac:dyDescent="0.2">
      <c r="CD2287" s="160"/>
    </row>
    <row r="2288" spans="82:82" x14ac:dyDescent="0.2">
      <c r="CD2288" s="160"/>
    </row>
    <row r="2289" spans="82:82" x14ac:dyDescent="0.2">
      <c r="CD2289" s="160"/>
    </row>
    <row r="2290" spans="82:82" x14ac:dyDescent="0.2">
      <c r="CD2290" s="160"/>
    </row>
    <row r="2291" spans="82:82" x14ac:dyDescent="0.2">
      <c r="CD2291" s="160"/>
    </row>
    <row r="2292" spans="82:82" x14ac:dyDescent="0.2">
      <c r="CD2292" s="160"/>
    </row>
    <row r="2293" spans="82:82" x14ac:dyDescent="0.2">
      <c r="CD2293" s="160"/>
    </row>
    <row r="2294" spans="82:82" x14ac:dyDescent="0.2">
      <c r="CD2294" s="160"/>
    </row>
    <row r="2295" spans="82:82" x14ac:dyDescent="0.2">
      <c r="CD2295" s="160"/>
    </row>
    <row r="2296" spans="82:82" x14ac:dyDescent="0.2">
      <c r="CD2296" s="160"/>
    </row>
    <row r="2297" spans="82:82" x14ac:dyDescent="0.2">
      <c r="CD2297" s="160"/>
    </row>
    <row r="2298" spans="82:82" x14ac:dyDescent="0.2">
      <c r="CD2298" s="160"/>
    </row>
    <row r="2299" spans="82:82" x14ac:dyDescent="0.2">
      <c r="CD2299" s="160"/>
    </row>
    <row r="2300" spans="82:82" x14ac:dyDescent="0.2">
      <c r="CD2300" s="160"/>
    </row>
    <row r="2301" spans="82:82" x14ac:dyDescent="0.2">
      <c r="CD2301" s="160"/>
    </row>
    <row r="2302" spans="82:82" x14ac:dyDescent="0.2">
      <c r="CD2302" s="160"/>
    </row>
    <row r="2303" spans="82:82" x14ac:dyDescent="0.2">
      <c r="CD2303" s="160"/>
    </row>
    <row r="2304" spans="82:82" x14ac:dyDescent="0.2">
      <c r="CD2304" s="160"/>
    </row>
    <row r="2305" spans="82:82" x14ac:dyDescent="0.2">
      <c r="CD2305" s="160"/>
    </row>
    <row r="2306" spans="82:82" x14ac:dyDescent="0.2">
      <c r="CD2306" s="160"/>
    </row>
    <row r="2307" spans="82:82" x14ac:dyDescent="0.2">
      <c r="CD2307" s="160"/>
    </row>
    <row r="2308" spans="82:82" x14ac:dyDescent="0.2">
      <c r="CD2308" s="160"/>
    </row>
    <row r="2309" spans="82:82" x14ac:dyDescent="0.2">
      <c r="CD2309" s="160"/>
    </row>
    <row r="2310" spans="82:82" x14ac:dyDescent="0.2">
      <c r="CD2310" s="160"/>
    </row>
    <row r="2311" spans="82:82" x14ac:dyDescent="0.2">
      <c r="CD2311" s="160"/>
    </row>
    <row r="2312" spans="82:82" x14ac:dyDescent="0.2">
      <c r="CD2312" s="160"/>
    </row>
    <row r="2313" spans="82:82" x14ac:dyDescent="0.2">
      <c r="CD2313" s="160"/>
    </row>
    <row r="2314" spans="82:82" x14ac:dyDescent="0.2">
      <c r="CD2314" s="160"/>
    </row>
    <row r="2315" spans="82:82" x14ac:dyDescent="0.2">
      <c r="CD2315" s="160"/>
    </row>
    <row r="2316" spans="82:82" x14ac:dyDescent="0.2">
      <c r="CD2316" s="160"/>
    </row>
    <row r="2317" spans="82:82" x14ac:dyDescent="0.2">
      <c r="CD2317" s="160"/>
    </row>
    <row r="2318" spans="82:82" x14ac:dyDescent="0.2">
      <c r="CD2318" s="160"/>
    </row>
    <row r="2319" spans="82:82" x14ac:dyDescent="0.2">
      <c r="CD2319" s="160"/>
    </row>
    <row r="2320" spans="82:82" x14ac:dyDescent="0.2">
      <c r="CD2320" s="160"/>
    </row>
    <row r="2321" spans="82:82" x14ac:dyDescent="0.2">
      <c r="CD2321" s="160"/>
    </row>
    <row r="2322" spans="82:82" x14ac:dyDescent="0.2">
      <c r="CD2322" s="160"/>
    </row>
    <row r="2323" spans="82:82" x14ac:dyDescent="0.2">
      <c r="CD2323" s="160"/>
    </row>
    <row r="2324" spans="82:82" x14ac:dyDescent="0.2">
      <c r="CD2324" s="160"/>
    </row>
    <row r="2325" spans="82:82" x14ac:dyDescent="0.2">
      <c r="CD2325" s="160"/>
    </row>
    <row r="2326" spans="82:82" x14ac:dyDescent="0.2">
      <c r="CD2326" s="160"/>
    </row>
    <row r="2327" spans="82:82" x14ac:dyDescent="0.2">
      <c r="CD2327" s="160"/>
    </row>
    <row r="2328" spans="82:82" x14ac:dyDescent="0.2">
      <c r="CD2328" s="160"/>
    </row>
    <row r="2329" spans="82:82" x14ac:dyDescent="0.2">
      <c r="CD2329" s="160"/>
    </row>
    <row r="2330" spans="82:82" x14ac:dyDescent="0.2">
      <c r="CD2330" s="160"/>
    </row>
    <row r="2331" spans="82:82" x14ac:dyDescent="0.2">
      <c r="CD2331" s="160"/>
    </row>
    <row r="2332" spans="82:82" x14ac:dyDescent="0.2">
      <c r="CD2332" s="160"/>
    </row>
    <row r="2333" spans="82:82" x14ac:dyDescent="0.2">
      <c r="CD2333" s="160"/>
    </row>
    <row r="2334" spans="82:82" x14ac:dyDescent="0.2">
      <c r="CD2334" s="160"/>
    </row>
    <row r="2335" spans="82:82" x14ac:dyDescent="0.2">
      <c r="CD2335" s="160"/>
    </row>
    <row r="2336" spans="82:82" x14ac:dyDescent="0.2">
      <c r="CD2336" s="160"/>
    </row>
    <row r="2337" spans="82:82" x14ac:dyDescent="0.2">
      <c r="CD2337" s="160"/>
    </row>
    <row r="2338" spans="82:82" x14ac:dyDescent="0.2">
      <c r="CD2338" s="160"/>
    </row>
    <row r="2339" spans="82:82" x14ac:dyDescent="0.2">
      <c r="CD2339" s="160"/>
    </row>
    <row r="2340" spans="82:82" x14ac:dyDescent="0.2">
      <c r="CD2340" s="160"/>
    </row>
    <row r="2341" spans="82:82" x14ac:dyDescent="0.2">
      <c r="CD2341" s="160"/>
    </row>
    <row r="2342" spans="82:82" x14ac:dyDescent="0.2">
      <c r="CD2342" s="160"/>
    </row>
    <row r="2343" spans="82:82" x14ac:dyDescent="0.2">
      <c r="CD2343" s="160"/>
    </row>
    <row r="2344" spans="82:82" x14ac:dyDescent="0.2">
      <c r="CD2344" s="160"/>
    </row>
    <row r="2345" spans="82:82" x14ac:dyDescent="0.2">
      <c r="CD2345" s="160"/>
    </row>
    <row r="2346" spans="82:82" x14ac:dyDescent="0.2">
      <c r="CD2346" s="160"/>
    </row>
    <row r="2347" spans="82:82" x14ac:dyDescent="0.2">
      <c r="CD2347" s="160"/>
    </row>
    <row r="2348" spans="82:82" x14ac:dyDescent="0.2">
      <c r="CD2348" s="160"/>
    </row>
    <row r="2349" spans="82:82" x14ac:dyDescent="0.2">
      <c r="CD2349" s="160"/>
    </row>
    <row r="2350" spans="82:82" x14ac:dyDescent="0.2">
      <c r="CD2350" s="160"/>
    </row>
    <row r="2351" spans="82:82" x14ac:dyDescent="0.2">
      <c r="CD2351" s="160"/>
    </row>
    <row r="2352" spans="82:82" x14ac:dyDescent="0.2">
      <c r="CD2352" s="160"/>
    </row>
    <row r="2353" spans="82:82" x14ac:dyDescent="0.2">
      <c r="CD2353" s="160"/>
    </row>
    <row r="2354" spans="82:82" x14ac:dyDescent="0.2">
      <c r="CD2354" s="160"/>
    </row>
    <row r="2355" spans="82:82" x14ac:dyDescent="0.2">
      <c r="CD2355" s="160"/>
    </row>
    <row r="2356" spans="82:82" x14ac:dyDescent="0.2">
      <c r="CD2356" s="160"/>
    </row>
    <row r="2357" spans="82:82" x14ac:dyDescent="0.2">
      <c r="CD2357" s="160"/>
    </row>
    <row r="2358" spans="82:82" x14ac:dyDescent="0.2">
      <c r="CD2358" s="160"/>
    </row>
    <row r="2359" spans="82:82" x14ac:dyDescent="0.2">
      <c r="CD2359" s="160"/>
    </row>
    <row r="2360" spans="82:82" x14ac:dyDescent="0.2">
      <c r="CD2360" s="160"/>
    </row>
    <row r="2361" spans="82:82" x14ac:dyDescent="0.2">
      <c r="CD2361" s="160"/>
    </row>
    <row r="2362" spans="82:82" x14ac:dyDescent="0.2">
      <c r="CD2362" s="160"/>
    </row>
    <row r="2363" spans="82:82" x14ac:dyDescent="0.2">
      <c r="CD2363" s="160"/>
    </row>
    <row r="2364" spans="82:82" x14ac:dyDescent="0.2">
      <c r="CD2364" s="160"/>
    </row>
    <row r="2365" spans="82:82" x14ac:dyDescent="0.2">
      <c r="CD2365" s="160"/>
    </row>
    <row r="2366" spans="82:82" x14ac:dyDescent="0.2">
      <c r="CD2366" s="160"/>
    </row>
    <row r="2367" spans="82:82" x14ac:dyDescent="0.2">
      <c r="CD2367" s="160"/>
    </row>
    <row r="2368" spans="82:82" x14ac:dyDescent="0.2">
      <c r="CD2368" s="160"/>
    </row>
    <row r="2369" spans="82:82" x14ac:dyDescent="0.2">
      <c r="CD2369" s="160"/>
    </row>
    <row r="2370" spans="82:82" x14ac:dyDescent="0.2">
      <c r="CD2370" s="160"/>
    </row>
    <row r="2371" spans="82:82" x14ac:dyDescent="0.2">
      <c r="CD2371" s="160"/>
    </row>
    <row r="2372" spans="82:82" x14ac:dyDescent="0.2">
      <c r="CD2372" s="160"/>
    </row>
    <row r="2373" spans="82:82" x14ac:dyDescent="0.2">
      <c r="CD2373" s="160"/>
    </row>
    <row r="2374" spans="82:82" x14ac:dyDescent="0.2">
      <c r="CD2374" s="160"/>
    </row>
    <row r="2375" spans="82:82" x14ac:dyDescent="0.2">
      <c r="CD2375" s="160"/>
    </row>
    <row r="2376" spans="82:82" x14ac:dyDescent="0.2">
      <c r="CD2376" s="160"/>
    </row>
    <row r="2377" spans="82:82" x14ac:dyDescent="0.2">
      <c r="CD2377" s="160"/>
    </row>
    <row r="2378" spans="82:82" x14ac:dyDescent="0.2">
      <c r="CD2378" s="160"/>
    </row>
    <row r="2379" spans="82:82" x14ac:dyDescent="0.2">
      <c r="CD2379" s="160"/>
    </row>
    <row r="2380" spans="82:82" x14ac:dyDescent="0.2">
      <c r="CD2380" s="160"/>
    </row>
    <row r="2381" spans="82:82" x14ac:dyDescent="0.2">
      <c r="CD2381" s="160"/>
    </row>
    <row r="2382" spans="82:82" x14ac:dyDescent="0.2">
      <c r="CD2382" s="160"/>
    </row>
    <row r="2383" spans="82:82" x14ac:dyDescent="0.2">
      <c r="CD2383" s="160"/>
    </row>
    <row r="2384" spans="82:82" x14ac:dyDescent="0.2">
      <c r="CD2384" s="160"/>
    </row>
    <row r="2385" spans="82:82" x14ac:dyDescent="0.2">
      <c r="CD2385" s="160"/>
    </row>
    <row r="2386" spans="82:82" x14ac:dyDescent="0.2">
      <c r="CD2386" s="160"/>
    </row>
    <row r="2387" spans="82:82" x14ac:dyDescent="0.2">
      <c r="CD2387" s="160"/>
    </row>
    <row r="2388" spans="82:82" x14ac:dyDescent="0.2">
      <c r="CD2388" s="160"/>
    </row>
    <row r="2389" spans="82:82" x14ac:dyDescent="0.2">
      <c r="CD2389" s="160"/>
    </row>
    <row r="2390" spans="82:82" x14ac:dyDescent="0.2">
      <c r="CD2390" s="160"/>
    </row>
    <row r="2391" spans="82:82" x14ac:dyDescent="0.2">
      <c r="CD2391" s="160"/>
    </row>
    <row r="2392" spans="82:82" x14ac:dyDescent="0.2">
      <c r="CD2392" s="160"/>
    </row>
    <row r="2393" spans="82:82" x14ac:dyDescent="0.2">
      <c r="CD2393" s="160"/>
    </row>
    <row r="2394" spans="82:82" x14ac:dyDescent="0.2">
      <c r="CD2394" s="160"/>
    </row>
    <row r="2395" spans="82:82" x14ac:dyDescent="0.2">
      <c r="CD2395" s="160"/>
    </row>
    <row r="2396" spans="82:82" x14ac:dyDescent="0.2">
      <c r="CD2396" s="160"/>
    </row>
    <row r="2397" spans="82:82" x14ac:dyDescent="0.2">
      <c r="CD2397" s="160"/>
    </row>
    <row r="2398" spans="82:82" x14ac:dyDescent="0.2">
      <c r="CD2398" s="160"/>
    </row>
    <row r="2399" spans="82:82" x14ac:dyDescent="0.2">
      <c r="CD2399" s="160"/>
    </row>
    <row r="2400" spans="82:82" x14ac:dyDescent="0.2">
      <c r="CD2400" s="160"/>
    </row>
    <row r="2401" spans="82:82" x14ac:dyDescent="0.2">
      <c r="CD2401" s="160"/>
    </row>
    <row r="2402" spans="82:82" x14ac:dyDescent="0.2">
      <c r="CD2402" s="160"/>
    </row>
    <row r="2403" spans="82:82" x14ac:dyDescent="0.2">
      <c r="CD2403" s="160"/>
    </row>
    <row r="2404" spans="82:82" x14ac:dyDescent="0.2">
      <c r="CD2404" s="160"/>
    </row>
    <row r="2405" spans="82:82" x14ac:dyDescent="0.2">
      <c r="CD2405" s="160"/>
    </row>
    <row r="2406" spans="82:82" x14ac:dyDescent="0.2">
      <c r="CD2406" s="160"/>
    </row>
    <row r="2407" spans="82:82" x14ac:dyDescent="0.2">
      <c r="CD2407" s="160"/>
    </row>
    <row r="2408" spans="82:82" x14ac:dyDescent="0.2">
      <c r="CD2408" s="160"/>
    </row>
    <row r="2409" spans="82:82" x14ac:dyDescent="0.2">
      <c r="CD2409" s="160"/>
    </row>
    <row r="2410" spans="82:82" x14ac:dyDescent="0.2">
      <c r="CD2410" s="160"/>
    </row>
    <row r="2411" spans="82:82" x14ac:dyDescent="0.2">
      <c r="CD2411" s="160"/>
    </row>
    <row r="2412" spans="82:82" x14ac:dyDescent="0.2">
      <c r="CD2412" s="160"/>
    </row>
    <row r="2413" spans="82:82" x14ac:dyDescent="0.2">
      <c r="CD2413" s="160"/>
    </row>
    <row r="2414" spans="82:82" x14ac:dyDescent="0.2">
      <c r="CD2414" s="160"/>
    </row>
    <row r="2415" spans="82:82" x14ac:dyDescent="0.2">
      <c r="CD2415" s="160"/>
    </row>
    <row r="2416" spans="82:82" x14ac:dyDescent="0.2">
      <c r="CD2416" s="160"/>
    </row>
    <row r="2417" spans="82:82" x14ac:dyDescent="0.2">
      <c r="CD2417" s="160"/>
    </row>
    <row r="2418" spans="82:82" x14ac:dyDescent="0.2">
      <c r="CD2418" s="160"/>
    </row>
    <row r="2419" spans="82:82" x14ac:dyDescent="0.2">
      <c r="CD2419" s="160"/>
    </row>
    <row r="2420" spans="82:82" x14ac:dyDescent="0.2">
      <c r="CD2420" s="160"/>
    </row>
    <row r="2421" spans="82:82" x14ac:dyDescent="0.2">
      <c r="CD2421" s="160"/>
    </row>
    <row r="2422" spans="82:82" x14ac:dyDescent="0.2">
      <c r="CD2422" s="160"/>
    </row>
    <row r="2423" spans="82:82" x14ac:dyDescent="0.2">
      <c r="CD2423" s="160"/>
    </row>
    <row r="2424" spans="82:82" x14ac:dyDescent="0.2">
      <c r="CD2424" s="160"/>
    </row>
    <row r="2425" spans="82:82" x14ac:dyDescent="0.2">
      <c r="CD2425" s="160"/>
    </row>
    <row r="2426" spans="82:82" x14ac:dyDescent="0.2">
      <c r="CD2426" s="160"/>
    </row>
    <row r="2427" spans="82:82" x14ac:dyDescent="0.2">
      <c r="CD2427" s="160"/>
    </row>
    <row r="2428" spans="82:82" x14ac:dyDescent="0.2">
      <c r="CD2428" s="160"/>
    </row>
    <row r="2429" spans="82:82" x14ac:dyDescent="0.2">
      <c r="CD2429" s="160"/>
    </row>
    <row r="2430" spans="82:82" x14ac:dyDescent="0.2">
      <c r="CD2430" s="160"/>
    </row>
    <row r="2431" spans="82:82" x14ac:dyDescent="0.2">
      <c r="CD2431" s="160"/>
    </row>
    <row r="2432" spans="82:82" x14ac:dyDescent="0.2">
      <c r="CD2432" s="160"/>
    </row>
    <row r="2433" spans="82:82" x14ac:dyDescent="0.2">
      <c r="CD2433" s="160"/>
    </row>
    <row r="2434" spans="82:82" x14ac:dyDescent="0.2">
      <c r="CD2434" s="160"/>
    </row>
    <row r="2435" spans="82:82" x14ac:dyDescent="0.2">
      <c r="CD2435" s="160"/>
    </row>
    <row r="2436" spans="82:82" x14ac:dyDescent="0.2">
      <c r="CD2436" s="160"/>
    </row>
    <row r="2437" spans="82:82" x14ac:dyDescent="0.2">
      <c r="CD2437" s="160"/>
    </row>
    <row r="2438" spans="82:82" x14ac:dyDescent="0.2">
      <c r="CD2438" s="160"/>
    </row>
    <row r="2439" spans="82:82" x14ac:dyDescent="0.2">
      <c r="CD2439" s="160"/>
    </row>
    <row r="2440" spans="82:82" x14ac:dyDescent="0.2">
      <c r="CD2440" s="160"/>
    </row>
    <row r="2441" spans="82:82" x14ac:dyDescent="0.2">
      <c r="CD2441" s="160"/>
    </row>
    <row r="2442" spans="82:82" x14ac:dyDescent="0.2">
      <c r="CD2442" s="160"/>
    </row>
    <row r="2443" spans="82:82" x14ac:dyDescent="0.2">
      <c r="CD2443" s="160"/>
    </row>
    <row r="2444" spans="82:82" x14ac:dyDescent="0.2">
      <c r="CD2444" s="160"/>
    </row>
    <row r="2445" spans="82:82" x14ac:dyDescent="0.2">
      <c r="CD2445" s="160"/>
    </row>
    <row r="2446" spans="82:82" x14ac:dyDescent="0.2">
      <c r="CD2446" s="160"/>
    </row>
    <row r="2447" spans="82:82" x14ac:dyDescent="0.2">
      <c r="CD2447" s="160"/>
    </row>
    <row r="2448" spans="82:82" x14ac:dyDescent="0.2">
      <c r="CD2448" s="160"/>
    </row>
    <row r="2449" spans="82:82" x14ac:dyDescent="0.2">
      <c r="CD2449" s="160"/>
    </row>
    <row r="2450" spans="82:82" x14ac:dyDescent="0.2">
      <c r="CD2450" s="160"/>
    </row>
    <row r="2451" spans="82:82" x14ac:dyDescent="0.2">
      <c r="CD2451" s="160"/>
    </row>
    <row r="2452" spans="82:82" x14ac:dyDescent="0.2">
      <c r="CD2452" s="160"/>
    </row>
    <row r="2453" spans="82:82" x14ac:dyDescent="0.2">
      <c r="CD2453" s="160"/>
    </row>
    <row r="2454" spans="82:82" x14ac:dyDescent="0.2">
      <c r="CD2454" s="160"/>
    </row>
    <row r="2455" spans="82:82" x14ac:dyDescent="0.2">
      <c r="CD2455" s="160"/>
    </row>
    <row r="2456" spans="82:82" x14ac:dyDescent="0.2">
      <c r="CD2456" s="160"/>
    </row>
    <row r="2457" spans="82:82" x14ac:dyDescent="0.2">
      <c r="CD2457" s="160"/>
    </row>
    <row r="2458" spans="82:82" x14ac:dyDescent="0.2">
      <c r="CD2458" s="160"/>
    </row>
    <row r="2459" spans="82:82" x14ac:dyDescent="0.2">
      <c r="CD2459" s="160"/>
    </row>
    <row r="2460" spans="82:82" x14ac:dyDescent="0.2">
      <c r="CD2460" s="160"/>
    </row>
    <row r="2461" spans="82:82" x14ac:dyDescent="0.2">
      <c r="CD2461" s="160"/>
    </row>
    <row r="2462" spans="82:82" x14ac:dyDescent="0.2">
      <c r="CD2462" s="160"/>
    </row>
    <row r="2463" spans="82:82" x14ac:dyDescent="0.2">
      <c r="CD2463" s="160"/>
    </row>
    <row r="2464" spans="82:82" x14ac:dyDescent="0.2">
      <c r="CD2464" s="160"/>
    </row>
    <row r="2465" spans="82:82" x14ac:dyDescent="0.2">
      <c r="CD2465" s="160"/>
    </row>
    <row r="2466" spans="82:82" x14ac:dyDescent="0.2">
      <c r="CD2466" s="160"/>
    </row>
    <row r="2467" spans="82:82" x14ac:dyDescent="0.2">
      <c r="CD2467" s="160"/>
    </row>
    <row r="2468" spans="82:82" x14ac:dyDescent="0.2">
      <c r="CD2468" s="160"/>
    </row>
    <row r="2469" spans="82:82" x14ac:dyDescent="0.2">
      <c r="CD2469" s="160"/>
    </row>
    <row r="2470" spans="82:82" x14ac:dyDescent="0.2">
      <c r="CD2470" s="160"/>
    </row>
    <row r="2471" spans="82:82" x14ac:dyDescent="0.2">
      <c r="CD2471" s="160"/>
    </row>
    <row r="2472" spans="82:82" x14ac:dyDescent="0.2">
      <c r="CD2472" s="160"/>
    </row>
    <row r="2473" spans="82:82" x14ac:dyDescent="0.2">
      <c r="CD2473" s="160"/>
    </row>
    <row r="2474" spans="82:82" x14ac:dyDescent="0.2">
      <c r="CD2474" s="160"/>
    </row>
    <row r="2475" spans="82:82" x14ac:dyDescent="0.2">
      <c r="CD2475" s="160"/>
    </row>
    <row r="2476" spans="82:82" x14ac:dyDescent="0.2">
      <c r="CD2476" s="160"/>
    </row>
    <row r="2477" spans="82:82" x14ac:dyDescent="0.2">
      <c r="CD2477" s="160"/>
    </row>
    <row r="2478" spans="82:82" x14ac:dyDescent="0.2">
      <c r="CD2478" s="160"/>
    </row>
    <row r="2479" spans="82:82" x14ac:dyDescent="0.2">
      <c r="CD2479" s="160"/>
    </row>
    <row r="2480" spans="82:82" x14ac:dyDescent="0.2">
      <c r="CD2480" s="160"/>
    </row>
    <row r="2481" spans="82:82" x14ac:dyDescent="0.2">
      <c r="CD2481" s="160"/>
    </row>
    <row r="2482" spans="82:82" x14ac:dyDescent="0.2">
      <c r="CD2482" s="160"/>
    </row>
    <row r="2483" spans="82:82" x14ac:dyDescent="0.2">
      <c r="CD2483" s="160"/>
    </row>
    <row r="2484" spans="82:82" x14ac:dyDescent="0.2">
      <c r="CD2484" s="160"/>
    </row>
    <row r="2485" spans="82:82" x14ac:dyDescent="0.2">
      <c r="CD2485" s="160"/>
    </row>
    <row r="2486" spans="82:82" x14ac:dyDescent="0.2">
      <c r="CD2486" s="160"/>
    </row>
    <row r="2487" spans="82:82" x14ac:dyDescent="0.2">
      <c r="CD2487" s="160"/>
    </row>
    <row r="2488" spans="82:82" x14ac:dyDescent="0.2">
      <c r="CD2488" s="160"/>
    </row>
    <row r="2489" spans="82:82" x14ac:dyDescent="0.2">
      <c r="CD2489" s="160"/>
    </row>
    <row r="2490" spans="82:82" x14ac:dyDescent="0.2">
      <c r="CD2490" s="160"/>
    </row>
    <row r="2491" spans="82:82" x14ac:dyDescent="0.2">
      <c r="CD2491" s="160"/>
    </row>
    <row r="2492" spans="82:82" x14ac:dyDescent="0.2">
      <c r="CD2492" s="160"/>
    </row>
    <row r="2493" spans="82:82" x14ac:dyDescent="0.2">
      <c r="CD2493" s="160"/>
    </row>
    <row r="2494" spans="82:82" x14ac:dyDescent="0.2">
      <c r="CD2494" s="160"/>
    </row>
    <row r="2495" spans="82:82" x14ac:dyDescent="0.2">
      <c r="CD2495" s="160"/>
    </row>
    <row r="2496" spans="82:82" x14ac:dyDescent="0.2">
      <c r="CD2496" s="160"/>
    </row>
    <row r="2497" spans="82:82" x14ac:dyDescent="0.2">
      <c r="CD2497" s="160"/>
    </row>
    <row r="2498" spans="82:82" x14ac:dyDescent="0.2">
      <c r="CD2498" s="160"/>
    </row>
    <row r="2499" spans="82:82" x14ac:dyDescent="0.2">
      <c r="CD2499" s="160"/>
    </row>
    <row r="2500" spans="82:82" x14ac:dyDescent="0.2">
      <c r="CD2500" s="160"/>
    </row>
    <row r="2501" spans="82:82" x14ac:dyDescent="0.2">
      <c r="CD2501" s="160"/>
    </row>
    <row r="2502" spans="82:82" x14ac:dyDescent="0.2">
      <c r="CD2502" s="160"/>
    </row>
    <row r="2503" spans="82:82" x14ac:dyDescent="0.2">
      <c r="CD2503" s="160"/>
    </row>
    <row r="2504" spans="82:82" x14ac:dyDescent="0.2">
      <c r="CD2504" s="160"/>
    </row>
    <row r="2505" spans="82:82" x14ac:dyDescent="0.2">
      <c r="CD2505" s="160"/>
    </row>
    <row r="2506" spans="82:82" x14ac:dyDescent="0.2">
      <c r="CD2506" s="160"/>
    </row>
    <row r="2507" spans="82:82" x14ac:dyDescent="0.2">
      <c r="CD2507" s="160"/>
    </row>
    <row r="2508" spans="82:82" x14ac:dyDescent="0.2">
      <c r="CD2508" s="160"/>
    </row>
    <row r="2509" spans="82:82" x14ac:dyDescent="0.2">
      <c r="CD2509" s="160"/>
    </row>
    <row r="2510" spans="82:82" x14ac:dyDescent="0.2">
      <c r="CD2510" s="160"/>
    </row>
    <row r="2511" spans="82:82" x14ac:dyDescent="0.2">
      <c r="CD2511" s="160"/>
    </row>
    <row r="2512" spans="82:82" x14ac:dyDescent="0.2">
      <c r="CD2512" s="160"/>
    </row>
    <row r="2513" spans="82:82" x14ac:dyDescent="0.2">
      <c r="CD2513" s="160"/>
    </row>
    <row r="2514" spans="82:82" x14ac:dyDescent="0.2">
      <c r="CD2514" s="160"/>
    </row>
    <row r="2515" spans="82:82" x14ac:dyDescent="0.2">
      <c r="CD2515" s="160"/>
    </row>
    <row r="2516" spans="82:82" x14ac:dyDescent="0.2">
      <c r="CD2516" s="160"/>
    </row>
    <row r="2517" spans="82:82" x14ac:dyDescent="0.2">
      <c r="CD2517" s="160"/>
    </row>
    <row r="2518" spans="82:82" x14ac:dyDescent="0.2">
      <c r="CD2518" s="160"/>
    </row>
    <row r="2519" spans="82:82" x14ac:dyDescent="0.2">
      <c r="CD2519" s="160"/>
    </row>
    <row r="2520" spans="82:82" x14ac:dyDescent="0.2">
      <c r="CD2520" s="160"/>
    </row>
    <row r="2521" spans="82:82" x14ac:dyDescent="0.2">
      <c r="CD2521" s="160"/>
    </row>
    <row r="2522" spans="82:82" x14ac:dyDescent="0.2">
      <c r="CD2522" s="160"/>
    </row>
    <row r="2523" spans="82:82" x14ac:dyDescent="0.2">
      <c r="CD2523" s="160"/>
    </row>
    <row r="2524" spans="82:82" x14ac:dyDescent="0.2">
      <c r="CD2524" s="160"/>
    </row>
    <row r="2525" spans="82:82" x14ac:dyDescent="0.2">
      <c r="CD2525" s="160"/>
    </row>
    <row r="2526" spans="82:82" x14ac:dyDescent="0.2">
      <c r="CD2526" s="160"/>
    </row>
    <row r="2527" spans="82:82" x14ac:dyDescent="0.2">
      <c r="CD2527" s="160"/>
    </row>
    <row r="2528" spans="82:82" x14ac:dyDescent="0.2">
      <c r="CD2528" s="160"/>
    </row>
    <row r="2529" spans="82:82" x14ac:dyDescent="0.2">
      <c r="CD2529" s="160"/>
    </row>
    <row r="2530" spans="82:82" x14ac:dyDescent="0.2">
      <c r="CD2530" s="160"/>
    </row>
    <row r="2531" spans="82:82" x14ac:dyDescent="0.2">
      <c r="CD2531" s="160"/>
    </row>
    <row r="2532" spans="82:82" x14ac:dyDescent="0.2">
      <c r="CD2532" s="160"/>
    </row>
    <row r="2533" spans="82:82" x14ac:dyDescent="0.2">
      <c r="CD2533" s="160"/>
    </row>
    <row r="2534" spans="82:82" x14ac:dyDescent="0.2">
      <c r="CD2534" s="160"/>
    </row>
    <row r="2535" spans="82:82" x14ac:dyDescent="0.2">
      <c r="CD2535" s="160"/>
    </row>
    <row r="2536" spans="82:82" x14ac:dyDescent="0.2">
      <c r="CD2536" s="160"/>
    </row>
    <row r="2537" spans="82:82" x14ac:dyDescent="0.2">
      <c r="CD2537" s="160"/>
    </row>
    <row r="2538" spans="82:82" x14ac:dyDescent="0.2">
      <c r="CD2538" s="160"/>
    </row>
    <row r="2539" spans="82:82" x14ac:dyDescent="0.2">
      <c r="CD2539" s="160"/>
    </row>
    <row r="2540" spans="82:82" x14ac:dyDescent="0.2">
      <c r="CD2540" s="160"/>
    </row>
    <row r="2541" spans="82:82" x14ac:dyDescent="0.2">
      <c r="CD2541" s="160"/>
    </row>
    <row r="2542" spans="82:82" x14ac:dyDescent="0.2">
      <c r="CD2542" s="160"/>
    </row>
    <row r="2543" spans="82:82" x14ac:dyDescent="0.2">
      <c r="CD2543" s="160"/>
    </row>
    <row r="2544" spans="82:82" x14ac:dyDescent="0.2">
      <c r="CD2544" s="160"/>
    </row>
    <row r="2545" spans="82:82" x14ac:dyDescent="0.2">
      <c r="CD2545" s="160"/>
    </row>
    <row r="2546" spans="82:82" x14ac:dyDescent="0.2">
      <c r="CD2546" s="160"/>
    </row>
    <row r="2547" spans="82:82" x14ac:dyDescent="0.2">
      <c r="CD2547" s="160"/>
    </row>
    <row r="2548" spans="82:82" x14ac:dyDescent="0.2">
      <c r="CD2548" s="160"/>
    </row>
    <row r="2549" spans="82:82" x14ac:dyDescent="0.2">
      <c r="CD2549" s="160"/>
    </row>
    <row r="2550" spans="82:82" x14ac:dyDescent="0.2">
      <c r="CD2550" s="160"/>
    </row>
    <row r="2551" spans="82:82" x14ac:dyDescent="0.2">
      <c r="CD2551" s="160"/>
    </row>
    <row r="2552" spans="82:82" x14ac:dyDescent="0.2">
      <c r="CD2552" s="160"/>
    </row>
    <row r="2553" spans="82:82" x14ac:dyDescent="0.2">
      <c r="CD2553" s="160"/>
    </row>
    <row r="2554" spans="82:82" x14ac:dyDescent="0.2">
      <c r="CD2554" s="160"/>
    </row>
    <row r="2555" spans="82:82" x14ac:dyDescent="0.2">
      <c r="CD2555" s="160"/>
    </row>
    <row r="2556" spans="82:82" x14ac:dyDescent="0.2">
      <c r="CD2556" s="160"/>
    </row>
    <row r="2557" spans="82:82" x14ac:dyDescent="0.2">
      <c r="CD2557" s="160"/>
    </row>
    <row r="2558" spans="82:82" x14ac:dyDescent="0.2">
      <c r="CD2558" s="160"/>
    </row>
    <row r="2559" spans="82:82" x14ac:dyDescent="0.2">
      <c r="CD2559" s="160"/>
    </row>
    <row r="2560" spans="82:82" x14ac:dyDescent="0.2">
      <c r="CD2560" s="160"/>
    </row>
    <row r="2561" spans="82:82" x14ac:dyDescent="0.2">
      <c r="CD2561" s="160"/>
    </row>
    <row r="2562" spans="82:82" x14ac:dyDescent="0.2">
      <c r="CD2562" s="160"/>
    </row>
    <row r="2563" spans="82:82" x14ac:dyDescent="0.2">
      <c r="CD2563" s="160"/>
    </row>
    <row r="2564" spans="82:82" x14ac:dyDescent="0.2">
      <c r="CD2564" s="160"/>
    </row>
    <row r="2565" spans="82:82" x14ac:dyDescent="0.2">
      <c r="CD2565" s="160"/>
    </row>
    <row r="2566" spans="82:82" x14ac:dyDescent="0.2">
      <c r="CD2566" s="160"/>
    </row>
    <row r="2567" spans="82:82" x14ac:dyDescent="0.2">
      <c r="CD2567" s="160"/>
    </row>
    <row r="2568" spans="82:82" x14ac:dyDescent="0.2">
      <c r="CD2568" s="160"/>
    </row>
    <row r="2569" spans="82:82" x14ac:dyDescent="0.2">
      <c r="CD2569" s="160"/>
    </row>
    <row r="2570" spans="82:82" x14ac:dyDescent="0.2">
      <c r="CD2570" s="160"/>
    </row>
    <row r="2571" spans="82:82" x14ac:dyDescent="0.2">
      <c r="CD2571" s="160"/>
    </row>
    <row r="2572" spans="82:82" x14ac:dyDescent="0.2">
      <c r="CD2572" s="160"/>
    </row>
    <row r="2573" spans="82:82" x14ac:dyDescent="0.2">
      <c r="CD2573" s="160"/>
    </row>
    <row r="2574" spans="82:82" x14ac:dyDescent="0.2">
      <c r="CD2574" s="160"/>
    </row>
    <row r="2575" spans="82:82" x14ac:dyDescent="0.2">
      <c r="CD2575" s="160"/>
    </row>
    <row r="2576" spans="82:82" x14ac:dyDescent="0.2">
      <c r="CD2576" s="160"/>
    </row>
    <row r="2577" spans="82:82" x14ac:dyDescent="0.2">
      <c r="CD2577" s="160"/>
    </row>
    <row r="2578" spans="82:82" x14ac:dyDescent="0.2">
      <c r="CD2578" s="160"/>
    </row>
    <row r="2579" spans="82:82" x14ac:dyDescent="0.2">
      <c r="CD2579" s="160"/>
    </row>
    <row r="2580" spans="82:82" x14ac:dyDescent="0.2">
      <c r="CD2580" s="160"/>
    </row>
    <row r="2581" spans="82:82" x14ac:dyDescent="0.2">
      <c r="CD2581" s="160"/>
    </row>
    <row r="2582" spans="82:82" x14ac:dyDescent="0.2">
      <c r="CD2582" s="160"/>
    </row>
    <row r="2583" spans="82:82" x14ac:dyDescent="0.2">
      <c r="CD2583" s="160"/>
    </row>
    <row r="2584" spans="82:82" x14ac:dyDescent="0.2">
      <c r="CD2584" s="160"/>
    </row>
    <row r="2585" spans="82:82" x14ac:dyDescent="0.2">
      <c r="CD2585" s="160"/>
    </row>
    <row r="2586" spans="82:82" x14ac:dyDescent="0.2">
      <c r="CD2586" s="160"/>
    </row>
    <row r="2587" spans="82:82" x14ac:dyDescent="0.2">
      <c r="CD2587" s="160"/>
    </row>
    <row r="2588" spans="82:82" x14ac:dyDescent="0.2">
      <c r="CD2588" s="160"/>
    </row>
    <row r="2589" spans="82:82" x14ac:dyDescent="0.2">
      <c r="CD2589" s="160"/>
    </row>
    <row r="2590" spans="82:82" x14ac:dyDescent="0.2">
      <c r="CD2590" s="160"/>
    </row>
    <row r="2591" spans="82:82" x14ac:dyDescent="0.2">
      <c r="CD2591" s="160"/>
    </row>
    <row r="2592" spans="82:82" x14ac:dyDescent="0.2">
      <c r="CD2592" s="160"/>
    </row>
    <row r="2593" spans="82:82" x14ac:dyDescent="0.2">
      <c r="CD2593" s="160"/>
    </row>
    <row r="2594" spans="82:82" x14ac:dyDescent="0.2">
      <c r="CD2594" s="160"/>
    </row>
    <row r="2595" spans="82:82" x14ac:dyDescent="0.2">
      <c r="CD2595" s="160"/>
    </row>
    <row r="2596" spans="82:82" x14ac:dyDescent="0.2">
      <c r="CD2596" s="160"/>
    </row>
    <row r="2597" spans="82:82" x14ac:dyDescent="0.2">
      <c r="CD2597" s="160"/>
    </row>
    <row r="2598" spans="82:82" x14ac:dyDescent="0.2">
      <c r="CD2598" s="160"/>
    </row>
    <row r="2599" spans="82:82" x14ac:dyDescent="0.2">
      <c r="CD2599" s="160"/>
    </row>
    <row r="2600" spans="82:82" x14ac:dyDescent="0.2">
      <c r="CD2600" s="160"/>
    </row>
    <row r="2601" spans="82:82" x14ac:dyDescent="0.2">
      <c r="CD2601" s="160"/>
    </row>
    <row r="2602" spans="82:82" x14ac:dyDescent="0.2">
      <c r="CD2602" s="160"/>
    </row>
    <row r="2603" spans="82:82" x14ac:dyDescent="0.2">
      <c r="CD2603" s="160"/>
    </row>
    <row r="2604" spans="82:82" x14ac:dyDescent="0.2">
      <c r="CD2604" s="160"/>
    </row>
    <row r="2605" spans="82:82" x14ac:dyDescent="0.2">
      <c r="CD2605" s="160"/>
    </row>
    <row r="2606" spans="82:82" x14ac:dyDescent="0.2">
      <c r="CD2606" s="160"/>
    </row>
    <row r="2607" spans="82:82" x14ac:dyDescent="0.2">
      <c r="CD2607" s="160"/>
    </row>
    <row r="2608" spans="82:82" x14ac:dyDescent="0.2">
      <c r="CD2608" s="160"/>
    </row>
    <row r="2609" spans="82:82" x14ac:dyDescent="0.2">
      <c r="CD2609" s="160"/>
    </row>
    <row r="2610" spans="82:82" x14ac:dyDescent="0.2">
      <c r="CD2610" s="160"/>
    </row>
    <row r="2611" spans="82:82" x14ac:dyDescent="0.2">
      <c r="CD2611" s="160"/>
    </row>
    <row r="2612" spans="82:82" x14ac:dyDescent="0.2">
      <c r="CD2612" s="160"/>
    </row>
    <row r="2613" spans="82:82" x14ac:dyDescent="0.2">
      <c r="CD2613" s="160"/>
    </row>
    <row r="2614" spans="82:82" x14ac:dyDescent="0.2">
      <c r="CD2614" s="160"/>
    </row>
    <row r="2615" spans="82:82" x14ac:dyDescent="0.2">
      <c r="CD2615" s="160"/>
    </row>
    <row r="2616" spans="82:82" x14ac:dyDescent="0.2">
      <c r="CD2616" s="160"/>
    </row>
    <row r="2617" spans="82:82" x14ac:dyDescent="0.2">
      <c r="CD2617" s="160"/>
    </row>
    <row r="2618" spans="82:82" x14ac:dyDescent="0.2">
      <c r="CD2618" s="160"/>
    </row>
    <row r="2619" spans="82:82" x14ac:dyDescent="0.2">
      <c r="CD2619" s="160"/>
    </row>
    <row r="2620" spans="82:82" x14ac:dyDescent="0.2">
      <c r="CD2620" s="160"/>
    </row>
    <row r="2621" spans="82:82" x14ac:dyDescent="0.2">
      <c r="CD2621" s="160"/>
    </row>
    <row r="2622" spans="82:82" x14ac:dyDescent="0.2">
      <c r="CD2622" s="160"/>
    </row>
    <row r="2623" spans="82:82" x14ac:dyDescent="0.2">
      <c r="CD2623" s="160"/>
    </row>
    <row r="2624" spans="82:82" x14ac:dyDescent="0.2">
      <c r="CD2624" s="160"/>
    </row>
    <row r="2625" spans="82:82" x14ac:dyDescent="0.2">
      <c r="CD2625" s="160"/>
    </row>
    <row r="2626" spans="82:82" x14ac:dyDescent="0.2">
      <c r="CD2626" s="160"/>
    </row>
    <row r="2627" spans="82:82" x14ac:dyDescent="0.2">
      <c r="CD2627" s="160"/>
    </row>
    <row r="2628" spans="82:82" x14ac:dyDescent="0.2">
      <c r="CD2628" s="160"/>
    </row>
    <row r="2629" spans="82:82" x14ac:dyDescent="0.2">
      <c r="CD2629" s="160"/>
    </row>
    <row r="2630" spans="82:82" x14ac:dyDescent="0.2">
      <c r="CD2630" s="160"/>
    </row>
    <row r="2631" spans="82:82" x14ac:dyDescent="0.2">
      <c r="CD2631" s="160"/>
    </row>
    <row r="2632" spans="82:82" x14ac:dyDescent="0.2">
      <c r="CD2632" s="160"/>
    </row>
    <row r="2633" spans="82:82" x14ac:dyDescent="0.2">
      <c r="CD2633" s="160"/>
    </row>
    <row r="2634" spans="82:82" x14ac:dyDescent="0.2">
      <c r="CD2634" s="160"/>
    </row>
    <row r="2635" spans="82:82" x14ac:dyDescent="0.2">
      <c r="CD2635" s="160"/>
    </row>
    <row r="2636" spans="82:82" x14ac:dyDescent="0.2">
      <c r="CD2636" s="160"/>
    </row>
    <row r="2637" spans="82:82" x14ac:dyDescent="0.2">
      <c r="CD2637" s="160"/>
    </row>
    <row r="2638" spans="82:82" x14ac:dyDescent="0.2">
      <c r="CD2638" s="160"/>
    </row>
    <row r="2639" spans="82:82" x14ac:dyDescent="0.2">
      <c r="CD2639" s="160"/>
    </row>
    <row r="2640" spans="82:82" x14ac:dyDescent="0.2">
      <c r="CD2640" s="160"/>
    </row>
    <row r="2641" spans="82:82" x14ac:dyDescent="0.2">
      <c r="CD2641" s="160"/>
    </row>
    <row r="2642" spans="82:82" x14ac:dyDescent="0.2">
      <c r="CD2642" s="160"/>
    </row>
    <row r="2643" spans="82:82" x14ac:dyDescent="0.2">
      <c r="CD2643" s="160"/>
    </row>
    <row r="2644" spans="82:82" x14ac:dyDescent="0.2">
      <c r="CD2644" s="160"/>
    </row>
    <row r="2645" spans="82:82" x14ac:dyDescent="0.2">
      <c r="CD2645" s="160"/>
    </row>
    <row r="2646" spans="82:82" x14ac:dyDescent="0.2">
      <c r="CD2646" s="160"/>
    </row>
    <row r="2647" spans="82:82" x14ac:dyDescent="0.2">
      <c r="CD2647" s="160"/>
    </row>
    <row r="2648" spans="82:82" x14ac:dyDescent="0.2">
      <c r="CD2648" s="160"/>
    </row>
    <row r="2649" spans="82:82" x14ac:dyDescent="0.2">
      <c r="CD2649" s="160"/>
    </row>
    <row r="2650" spans="82:82" x14ac:dyDescent="0.2">
      <c r="CD2650" s="160"/>
    </row>
    <row r="2651" spans="82:82" x14ac:dyDescent="0.2">
      <c r="CD2651" s="160"/>
    </row>
    <row r="2652" spans="82:82" x14ac:dyDescent="0.2">
      <c r="CD2652" s="160"/>
    </row>
    <row r="2653" spans="82:82" x14ac:dyDescent="0.2">
      <c r="CD2653" s="160"/>
    </row>
    <row r="2654" spans="82:82" x14ac:dyDescent="0.2">
      <c r="CD2654" s="160"/>
    </row>
    <row r="2655" spans="82:82" x14ac:dyDescent="0.2">
      <c r="CD2655" s="160"/>
    </row>
    <row r="2656" spans="82:82" x14ac:dyDescent="0.2">
      <c r="CD2656" s="160"/>
    </row>
    <row r="2657" spans="82:82" x14ac:dyDescent="0.2">
      <c r="CD2657" s="160"/>
    </row>
    <row r="2658" spans="82:82" x14ac:dyDescent="0.2">
      <c r="CD2658" s="160"/>
    </row>
    <row r="2659" spans="82:82" x14ac:dyDescent="0.2">
      <c r="CD2659" s="160"/>
    </row>
    <row r="2660" spans="82:82" x14ac:dyDescent="0.2">
      <c r="CD2660" s="160"/>
    </row>
    <row r="2661" spans="82:82" x14ac:dyDescent="0.2">
      <c r="CD2661" s="160"/>
    </row>
    <row r="2662" spans="82:82" x14ac:dyDescent="0.2">
      <c r="CD2662" s="160"/>
    </row>
    <row r="2663" spans="82:82" x14ac:dyDescent="0.2">
      <c r="CD2663" s="160"/>
    </row>
    <row r="2664" spans="82:82" x14ac:dyDescent="0.2">
      <c r="CD2664" s="160"/>
    </row>
    <row r="2665" spans="82:82" x14ac:dyDescent="0.2">
      <c r="CD2665" s="160"/>
    </row>
    <row r="2666" spans="82:82" x14ac:dyDescent="0.2">
      <c r="CD2666" s="160"/>
    </row>
    <row r="2667" spans="82:82" x14ac:dyDescent="0.2">
      <c r="CD2667" s="160"/>
    </row>
    <row r="2668" spans="82:82" x14ac:dyDescent="0.2">
      <c r="CD2668" s="160"/>
    </row>
    <row r="2669" spans="82:82" x14ac:dyDescent="0.2">
      <c r="CD2669" s="160"/>
    </row>
    <row r="2670" spans="82:82" x14ac:dyDescent="0.2">
      <c r="CD2670" s="160"/>
    </row>
    <row r="2671" spans="82:82" x14ac:dyDescent="0.2">
      <c r="CD2671" s="160"/>
    </row>
    <row r="2672" spans="82:82" x14ac:dyDescent="0.2">
      <c r="CD2672" s="160"/>
    </row>
    <row r="2673" spans="82:82" x14ac:dyDescent="0.2">
      <c r="CD2673" s="160"/>
    </row>
    <row r="2674" spans="82:82" x14ac:dyDescent="0.2">
      <c r="CD2674" s="160"/>
    </row>
    <row r="2675" spans="82:82" x14ac:dyDescent="0.2">
      <c r="CD2675" s="160"/>
    </row>
    <row r="2676" spans="82:82" x14ac:dyDescent="0.2">
      <c r="CD2676" s="160"/>
    </row>
    <row r="2677" spans="82:82" x14ac:dyDescent="0.2">
      <c r="CD2677" s="160"/>
    </row>
    <row r="2678" spans="82:82" x14ac:dyDescent="0.2">
      <c r="CD2678" s="160"/>
    </row>
    <row r="2679" spans="82:82" x14ac:dyDescent="0.2">
      <c r="CD2679" s="160"/>
    </row>
    <row r="2680" spans="82:82" x14ac:dyDescent="0.2">
      <c r="CD2680" s="160"/>
    </row>
    <row r="2681" spans="82:82" x14ac:dyDescent="0.2">
      <c r="CD2681" s="160"/>
    </row>
    <row r="2682" spans="82:82" x14ac:dyDescent="0.2">
      <c r="CD2682" s="160"/>
    </row>
    <row r="2683" spans="82:82" x14ac:dyDescent="0.2">
      <c r="CD2683" s="160"/>
    </row>
    <row r="2684" spans="82:82" x14ac:dyDescent="0.2">
      <c r="CD2684" s="160"/>
    </row>
    <row r="2685" spans="82:82" x14ac:dyDescent="0.2">
      <c r="CD2685" s="160"/>
    </row>
    <row r="2686" spans="82:82" x14ac:dyDescent="0.2">
      <c r="CD2686" s="160"/>
    </row>
    <row r="2687" spans="82:82" x14ac:dyDescent="0.2">
      <c r="CD2687" s="160"/>
    </row>
    <row r="2688" spans="82:82" x14ac:dyDescent="0.2">
      <c r="CD2688" s="160"/>
    </row>
    <row r="2689" spans="82:82" x14ac:dyDescent="0.2">
      <c r="CD2689" s="160"/>
    </row>
    <row r="2690" spans="82:82" x14ac:dyDescent="0.2">
      <c r="CD2690" s="160"/>
    </row>
    <row r="2691" spans="82:82" x14ac:dyDescent="0.2">
      <c r="CD2691" s="160"/>
    </row>
    <row r="2692" spans="82:82" x14ac:dyDescent="0.2">
      <c r="CD2692" s="160"/>
    </row>
    <row r="2693" spans="82:82" x14ac:dyDescent="0.2">
      <c r="CD2693" s="160"/>
    </row>
    <row r="2694" spans="82:82" x14ac:dyDescent="0.2">
      <c r="CD2694" s="160"/>
    </row>
    <row r="2695" spans="82:82" x14ac:dyDescent="0.2">
      <c r="CD2695" s="160"/>
    </row>
    <row r="2696" spans="82:82" x14ac:dyDescent="0.2">
      <c r="CD2696" s="160"/>
    </row>
    <row r="2697" spans="82:82" x14ac:dyDescent="0.2">
      <c r="CD2697" s="160"/>
    </row>
    <row r="2698" spans="82:82" x14ac:dyDescent="0.2">
      <c r="CD2698" s="160"/>
    </row>
    <row r="2699" spans="82:82" x14ac:dyDescent="0.2">
      <c r="CD2699" s="160"/>
    </row>
    <row r="2700" spans="82:82" x14ac:dyDescent="0.2">
      <c r="CD2700" s="160"/>
    </row>
    <row r="2701" spans="82:82" x14ac:dyDescent="0.2">
      <c r="CD2701" s="160"/>
    </row>
    <row r="2702" spans="82:82" x14ac:dyDescent="0.2">
      <c r="CD2702" s="160"/>
    </row>
    <row r="2703" spans="82:82" x14ac:dyDescent="0.2">
      <c r="CD2703" s="160"/>
    </row>
    <row r="2704" spans="82:82" x14ac:dyDescent="0.2">
      <c r="CD2704" s="160"/>
    </row>
    <row r="2705" spans="82:82" x14ac:dyDescent="0.2">
      <c r="CD2705" s="160"/>
    </row>
    <row r="2706" spans="82:82" x14ac:dyDescent="0.2">
      <c r="CD2706" s="160"/>
    </row>
    <row r="2707" spans="82:82" x14ac:dyDescent="0.2">
      <c r="CD2707" s="160"/>
    </row>
    <row r="2708" spans="82:82" x14ac:dyDescent="0.2">
      <c r="CD2708" s="160"/>
    </row>
    <row r="2709" spans="82:82" x14ac:dyDescent="0.2">
      <c r="CD2709" s="160"/>
    </row>
    <row r="2710" spans="82:82" x14ac:dyDescent="0.2">
      <c r="CD2710" s="160"/>
    </row>
    <row r="2711" spans="82:82" x14ac:dyDescent="0.2">
      <c r="CD2711" s="160"/>
    </row>
    <row r="2712" spans="82:82" x14ac:dyDescent="0.2">
      <c r="CD2712" s="160"/>
    </row>
    <row r="2713" spans="82:82" x14ac:dyDescent="0.2">
      <c r="CD2713" s="160"/>
    </row>
    <row r="2714" spans="82:82" x14ac:dyDescent="0.2">
      <c r="CD2714" s="160"/>
    </row>
    <row r="2715" spans="82:82" x14ac:dyDescent="0.2">
      <c r="CD2715" s="160"/>
    </row>
    <row r="2716" spans="82:82" x14ac:dyDescent="0.2">
      <c r="CD2716" s="160"/>
    </row>
    <row r="2717" spans="82:82" x14ac:dyDescent="0.2">
      <c r="CD2717" s="160"/>
    </row>
    <row r="2718" spans="82:82" x14ac:dyDescent="0.2">
      <c r="CD2718" s="160"/>
    </row>
    <row r="2719" spans="82:82" x14ac:dyDescent="0.2">
      <c r="CD2719" s="160"/>
    </row>
    <row r="2720" spans="82:82" x14ac:dyDescent="0.2">
      <c r="CD2720" s="160"/>
    </row>
    <row r="2721" spans="82:82" x14ac:dyDescent="0.2">
      <c r="CD2721" s="160"/>
    </row>
    <row r="2722" spans="82:82" x14ac:dyDescent="0.2">
      <c r="CD2722" s="160"/>
    </row>
    <row r="2723" spans="82:82" x14ac:dyDescent="0.2">
      <c r="CD2723" s="160"/>
    </row>
    <row r="2724" spans="82:82" x14ac:dyDescent="0.2">
      <c r="CD2724" s="160"/>
    </row>
    <row r="2725" spans="82:82" x14ac:dyDescent="0.2">
      <c r="CD2725" s="160"/>
    </row>
    <row r="2726" spans="82:82" x14ac:dyDescent="0.2">
      <c r="CD2726" s="160"/>
    </row>
    <row r="2727" spans="82:82" x14ac:dyDescent="0.2">
      <c r="CD2727" s="160"/>
    </row>
    <row r="2728" spans="82:82" x14ac:dyDescent="0.2">
      <c r="CD2728" s="160"/>
    </row>
    <row r="2729" spans="82:82" x14ac:dyDescent="0.2">
      <c r="CD2729" s="160"/>
    </row>
    <row r="2730" spans="82:82" x14ac:dyDescent="0.2">
      <c r="CD2730" s="160"/>
    </row>
    <row r="2731" spans="82:82" x14ac:dyDescent="0.2">
      <c r="CD2731" s="160"/>
    </row>
    <row r="2732" spans="82:82" x14ac:dyDescent="0.2">
      <c r="CD2732" s="160"/>
    </row>
    <row r="2733" spans="82:82" x14ac:dyDescent="0.2">
      <c r="CD2733" s="160"/>
    </row>
    <row r="2734" spans="82:82" x14ac:dyDescent="0.2">
      <c r="CD2734" s="160"/>
    </row>
    <row r="2735" spans="82:82" x14ac:dyDescent="0.2">
      <c r="CD2735" s="160"/>
    </row>
    <row r="2736" spans="82:82" x14ac:dyDescent="0.2">
      <c r="CD2736" s="160"/>
    </row>
    <row r="2737" spans="82:82" x14ac:dyDescent="0.2">
      <c r="CD2737" s="160"/>
    </row>
    <row r="2738" spans="82:82" x14ac:dyDescent="0.2">
      <c r="CD2738" s="160"/>
    </row>
    <row r="2739" spans="82:82" x14ac:dyDescent="0.2">
      <c r="CD2739" s="160"/>
    </row>
    <row r="2740" spans="82:82" x14ac:dyDescent="0.2">
      <c r="CD2740" s="160"/>
    </row>
    <row r="2741" spans="82:82" x14ac:dyDescent="0.2">
      <c r="CD2741" s="160"/>
    </row>
    <row r="2742" spans="82:82" x14ac:dyDescent="0.2">
      <c r="CD2742" s="160"/>
    </row>
    <row r="2743" spans="82:82" x14ac:dyDescent="0.2">
      <c r="CD2743" s="160"/>
    </row>
    <row r="2744" spans="82:82" x14ac:dyDescent="0.2">
      <c r="CD2744" s="160"/>
    </row>
    <row r="2745" spans="82:82" x14ac:dyDescent="0.2">
      <c r="CD2745" s="160"/>
    </row>
    <row r="2746" spans="82:82" x14ac:dyDescent="0.2">
      <c r="CD2746" s="160"/>
    </row>
    <row r="2747" spans="82:82" x14ac:dyDescent="0.2">
      <c r="CD2747" s="160"/>
    </row>
    <row r="2748" spans="82:82" x14ac:dyDescent="0.2">
      <c r="CD2748" s="160"/>
    </row>
    <row r="2749" spans="82:82" x14ac:dyDescent="0.2">
      <c r="CD2749" s="160"/>
    </row>
    <row r="2750" spans="82:82" x14ac:dyDescent="0.2">
      <c r="CD2750" s="160"/>
    </row>
    <row r="2751" spans="82:82" x14ac:dyDescent="0.2">
      <c r="CD2751" s="160"/>
    </row>
    <row r="2752" spans="82:82" x14ac:dyDescent="0.2">
      <c r="CD2752" s="160"/>
    </row>
    <row r="2753" spans="82:82" x14ac:dyDescent="0.2">
      <c r="CD2753" s="160"/>
    </row>
    <row r="2754" spans="82:82" x14ac:dyDescent="0.2">
      <c r="CD2754" s="160"/>
    </row>
    <row r="2755" spans="82:82" x14ac:dyDescent="0.2">
      <c r="CD2755" s="160"/>
    </row>
    <row r="2756" spans="82:82" x14ac:dyDescent="0.2">
      <c r="CD2756" s="160"/>
    </row>
    <row r="2757" spans="82:82" x14ac:dyDescent="0.2">
      <c r="CD2757" s="160"/>
    </row>
    <row r="2758" spans="82:82" x14ac:dyDescent="0.2">
      <c r="CD2758" s="160"/>
    </row>
    <row r="2759" spans="82:82" x14ac:dyDescent="0.2">
      <c r="CD2759" s="160"/>
    </row>
    <row r="2760" spans="82:82" x14ac:dyDescent="0.2">
      <c r="CD2760" s="160"/>
    </row>
    <row r="2761" spans="82:82" x14ac:dyDescent="0.2">
      <c r="CD2761" s="160"/>
    </row>
    <row r="2762" spans="82:82" x14ac:dyDescent="0.2">
      <c r="CD2762" s="160"/>
    </row>
    <row r="2763" spans="82:82" x14ac:dyDescent="0.2">
      <c r="CD2763" s="160"/>
    </row>
    <row r="2764" spans="82:82" x14ac:dyDescent="0.2">
      <c r="CD2764" s="160"/>
    </row>
    <row r="2765" spans="82:82" x14ac:dyDescent="0.2">
      <c r="CD2765" s="160"/>
    </row>
    <row r="2766" spans="82:82" x14ac:dyDescent="0.2">
      <c r="CD2766" s="160"/>
    </row>
    <row r="2767" spans="82:82" x14ac:dyDescent="0.2">
      <c r="CD2767" s="160"/>
    </row>
    <row r="2768" spans="82:82" x14ac:dyDescent="0.2">
      <c r="CD2768" s="160"/>
    </row>
    <row r="2769" spans="82:82" x14ac:dyDescent="0.2">
      <c r="CD2769" s="160"/>
    </row>
    <row r="2770" spans="82:82" x14ac:dyDescent="0.2">
      <c r="CD2770" s="160"/>
    </row>
    <row r="2771" spans="82:82" x14ac:dyDescent="0.2">
      <c r="CD2771" s="160"/>
    </row>
    <row r="2772" spans="82:82" x14ac:dyDescent="0.2">
      <c r="CD2772" s="160"/>
    </row>
    <row r="2773" spans="82:82" x14ac:dyDescent="0.2">
      <c r="CD2773" s="160"/>
    </row>
    <row r="2774" spans="82:82" x14ac:dyDescent="0.2">
      <c r="CD2774" s="160"/>
    </row>
    <row r="2775" spans="82:82" x14ac:dyDescent="0.2">
      <c r="CD2775" s="160"/>
    </row>
    <row r="2776" spans="82:82" x14ac:dyDescent="0.2">
      <c r="CD2776" s="160"/>
    </row>
    <row r="2777" spans="82:82" x14ac:dyDescent="0.2">
      <c r="CD2777" s="160"/>
    </row>
    <row r="2778" spans="82:82" x14ac:dyDescent="0.2">
      <c r="CD2778" s="160"/>
    </row>
    <row r="2779" spans="82:82" x14ac:dyDescent="0.2">
      <c r="CD2779" s="160"/>
    </row>
    <row r="2780" spans="82:82" x14ac:dyDescent="0.2">
      <c r="CD2780" s="160"/>
    </row>
    <row r="2781" spans="82:82" x14ac:dyDescent="0.2">
      <c r="CD2781" s="160"/>
    </row>
    <row r="2782" spans="82:82" x14ac:dyDescent="0.2">
      <c r="CD2782" s="160"/>
    </row>
    <row r="2783" spans="82:82" x14ac:dyDescent="0.2">
      <c r="CD2783" s="160"/>
    </row>
    <row r="2784" spans="82:82" x14ac:dyDescent="0.2">
      <c r="CD2784" s="160"/>
    </row>
    <row r="2785" spans="82:82" x14ac:dyDescent="0.2">
      <c r="CD2785" s="160"/>
    </row>
    <row r="2786" spans="82:82" x14ac:dyDescent="0.2">
      <c r="CD2786" s="160"/>
    </row>
    <row r="2787" spans="82:82" x14ac:dyDescent="0.2">
      <c r="CD2787" s="160"/>
    </row>
    <row r="2788" spans="82:82" x14ac:dyDescent="0.2">
      <c r="CD2788" s="160"/>
    </row>
    <row r="2789" spans="82:82" x14ac:dyDescent="0.2">
      <c r="CD2789" s="160"/>
    </row>
    <row r="2790" spans="82:82" x14ac:dyDescent="0.2">
      <c r="CD2790" s="160"/>
    </row>
    <row r="2791" spans="82:82" x14ac:dyDescent="0.2">
      <c r="CD2791" s="160"/>
    </row>
    <row r="2792" spans="82:82" x14ac:dyDescent="0.2">
      <c r="CD2792" s="160"/>
    </row>
    <row r="2793" spans="82:82" x14ac:dyDescent="0.2">
      <c r="CD2793" s="160"/>
    </row>
    <row r="2794" spans="82:82" x14ac:dyDescent="0.2">
      <c r="CD2794" s="160"/>
    </row>
    <row r="2795" spans="82:82" x14ac:dyDescent="0.2">
      <c r="CD2795" s="160"/>
    </row>
    <row r="2796" spans="82:82" x14ac:dyDescent="0.2">
      <c r="CD2796" s="160"/>
    </row>
    <row r="2797" spans="82:82" x14ac:dyDescent="0.2">
      <c r="CD2797" s="160"/>
    </row>
    <row r="2798" spans="82:82" x14ac:dyDescent="0.2">
      <c r="CD2798" s="160"/>
    </row>
    <row r="2799" spans="82:82" x14ac:dyDescent="0.2">
      <c r="CD2799" s="160"/>
    </row>
    <row r="2800" spans="82:82" x14ac:dyDescent="0.2">
      <c r="CD2800" s="160"/>
    </row>
    <row r="2801" spans="82:82" x14ac:dyDescent="0.2">
      <c r="CD2801" s="160"/>
    </row>
    <row r="2802" spans="82:82" x14ac:dyDescent="0.2">
      <c r="CD2802" s="160"/>
    </row>
    <row r="2803" spans="82:82" x14ac:dyDescent="0.2">
      <c r="CD2803" s="160"/>
    </row>
    <row r="2804" spans="82:82" x14ac:dyDescent="0.2">
      <c r="CD2804" s="160"/>
    </row>
    <row r="2805" spans="82:82" x14ac:dyDescent="0.2">
      <c r="CD2805" s="160"/>
    </row>
    <row r="2806" spans="82:82" x14ac:dyDescent="0.2">
      <c r="CD2806" s="160"/>
    </row>
    <row r="2807" spans="82:82" x14ac:dyDescent="0.2">
      <c r="CD2807" s="160"/>
    </row>
    <row r="2808" spans="82:82" x14ac:dyDescent="0.2">
      <c r="CD2808" s="160"/>
    </row>
    <row r="2809" spans="82:82" x14ac:dyDescent="0.2">
      <c r="CD2809" s="160"/>
    </row>
    <row r="2810" spans="82:82" x14ac:dyDescent="0.2">
      <c r="CD2810" s="160"/>
    </row>
    <row r="2811" spans="82:82" x14ac:dyDescent="0.2">
      <c r="CD2811" s="160"/>
    </row>
    <row r="2812" spans="82:82" x14ac:dyDescent="0.2">
      <c r="CD2812" s="160"/>
    </row>
    <row r="2813" spans="82:82" x14ac:dyDescent="0.2">
      <c r="CD2813" s="160"/>
    </row>
    <row r="2814" spans="82:82" x14ac:dyDescent="0.2">
      <c r="CD2814" s="160"/>
    </row>
    <row r="2815" spans="82:82" x14ac:dyDescent="0.2">
      <c r="CD2815" s="160"/>
    </row>
    <row r="2816" spans="82:82" x14ac:dyDescent="0.2">
      <c r="CD2816" s="160"/>
    </row>
    <row r="2817" spans="82:82" x14ac:dyDescent="0.2">
      <c r="CD2817" s="160"/>
    </row>
    <row r="2818" spans="82:82" x14ac:dyDescent="0.2">
      <c r="CD2818" s="160"/>
    </row>
    <row r="2819" spans="82:82" x14ac:dyDescent="0.2">
      <c r="CD2819" s="160"/>
    </row>
    <row r="2820" spans="82:82" x14ac:dyDescent="0.2">
      <c r="CD2820" s="160"/>
    </row>
    <row r="2821" spans="82:82" x14ac:dyDescent="0.2">
      <c r="CD2821" s="160"/>
    </row>
    <row r="2822" spans="82:82" x14ac:dyDescent="0.2">
      <c r="CD2822" s="160"/>
    </row>
    <row r="2823" spans="82:82" x14ac:dyDescent="0.2">
      <c r="CD2823" s="160"/>
    </row>
    <row r="2824" spans="82:82" x14ac:dyDescent="0.2">
      <c r="CD2824" s="160"/>
    </row>
    <row r="2825" spans="82:82" x14ac:dyDescent="0.2">
      <c r="CD2825" s="160"/>
    </row>
    <row r="2826" spans="82:82" x14ac:dyDescent="0.2">
      <c r="CD2826" s="160"/>
    </row>
    <row r="2827" spans="82:82" x14ac:dyDescent="0.2">
      <c r="CD2827" s="160"/>
    </row>
    <row r="2828" spans="82:82" x14ac:dyDescent="0.2">
      <c r="CD2828" s="160"/>
    </row>
    <row r="2829" spans="82:82" x14ac:dyDescent="0.2">
      <c r="CD2829" s="160"/>
    </row>
    <row r="2830" spans="82:82" x14ac:dyDescent="0.2">
      <c r="CD2830" s="160"/>
    </row>
    <row r="2831" spans="82:82" x14ac:dyDescent="0.2">
      <c r="CD2831" s="160"/>
    </row>
    <row r="2832" spans="82:82" x14ac:dyDescent="0.2">
      <c r="CD2832" s="160"/>
    </row>
    <row r="2833" spans="82:82" x14ac:dyDescent="0.2">
      <c r="CD2833" s="160"/>
    </row>
    <row r="2834" spans="82:82" x14ac:dyDescent="0.2">
      <c r="CD2834" s="160"/>
    </row>
    <row r="2835" spans="82:82" x14ac:dyDescent="0.2">
      <c r="CD2835" s="160"/>
    </row>
    <row r="2836" spans="82:82" x14ac:dyDescent="0.2">
      <c r="CD2836" s="160"/>
    </row>
    <row r="2837" spans="82:82" x14ac:dyDescent="0.2">
      <c r="CD2837" s="160"/>
    </row>
    <row r="2838" spans="82:82" x14ac:dyDescent="0.2">
      <c r="CD2838" s="160"/>
    </row>
    <row r="2839" spans="82:82" x14ac:dyDescent="0.2">
      <c r="CD2839" s="160"/>
    </row>
    <row r="2840" spans="82:82" x14ac:dyDescent="0.2">
      <c r="CD2840" s="160"/>
    </row>
    <row r="2841" spans="82:82" x14ac:dyDescent="0.2">
      <c r="CD2841" s="160"/>
    </row>
    <row r="2842" spans="82:82" x14ac:dyDescent="0.2">
      <c r="CD2842" s="160"/>
    </row>
    <row r="2843" spans="82:82" x14ac:dyDescent="0.2">
      <c r="CD2843" s="160"/>
    </row>
    <row r="2844" spans="82:82" x14ac:dyDescent="0.2">
      <c r="CD2844" s="160"/>
    </row>
    <row r="2845" spans="82:82" x14ac:dyDescent="0.2">
      <c r="CD2845" s="160"/>
    </row>
    <row r="2846" spans="82:82" x14ac:dyDescent="0.2">
      <c r="CD2846" s="160"/>
    </row>
    <row r="2847" spans="82:82" x14ac:dyDescent="0.2">
      <c r="CD2847" s="160"/>
    </row>
    <row r="2848" spans="82:82" x14ac:dyDescent="0.2">
      <c r="CD2848" s="160"/>
    </row>
    <row r="2849" spans="82:82" x14ac:dyDescent="0.2">
      <c r="CD2849" s="160"/>
    </row>
    <row r="2850" spans="82:82" x14ac:dyDescent="0.2">
      <c r="CD2850" s="160"/>
    </row>
    <row r="2851" spans="82:82" x14ac:dyDescent="0.2">
      <c r="CD2851" s="160"/>
    </row>
    <row r="2852" spans="82:82" x14ac:dyDescent="0.2">
      <c r="CD2852" s="160"/>
    </row>
    <row r="2853" spans="82:82" x14ac:dyDescent="0.2">
      <c r="CD2853" s="160"/>
    </row>
    <row r="2854" spans="82:82" x14ac:dyDescent="0.2">
      <c r="CD2854" s="160"/>
    </row>
    <row r="2855" spans="82:82" x14ac:dyDescent="0.2">
      <c r="CD2855" s="160"/>
    </row>
    <row r="2856" spans="82:82" x14ac:dyDescent="0.2">
      <c r="CD2856" s="160"/>
    </row>
    <row r="2857" spans="82:82" x14ac:dyDescent="0.2">
      <c r="CD2857" s="160"/>
    </row>
    <row r="2858" spans="82:82" x14ac:dyDescent="0.2">
      <c r="CD2858" s="160"/>
    </row>
    <row r="2859" spans="82:82" x14ac:dyDescent="0.2">
      <c r="CD2859" s="160"/>
    </row>
    <row r="2860" spans="82:82" x14ac:dyDescent="0.2">
      <c r="CD2860" s="160"/>
    </row>
    <row r="2861" spans="82:82" x14ac:dyDescent="0.2">
      <c r="CD2861" s="160"/>
    </row>
    <row r="2862" spans="82:82" x14ac:dyDescent="0.2">
      <c r="CD2862" s="160"/>
    </row>
    <row r="2863" spans="82:82" x14ac:dyDescent="0.2">
      <c r="CD2863" s="160"/>
    </row>
    <row r="2864" spans="82:82" x14ac:dyDescent="0.2">
      <c r="CD2864" s="160"/>
    </row>
    <row r="2865" spans="82:82" x14ac:dyDescent="0.2">
      <c r="CD2865" s="160"/>
    </row>
    <row r="2866" spans="82:82" x14ac:dyDescent="0.2">
      <c r="CD2866" s="160"/>
    </row>
    <row r="2867" spans="82:82" x14ac:dyDescent="0.2">
      <c r="CD2867" s="160"/>
    </row>
    <row r="2868" spans="82:82" x14ac:dyDescent="0.2">
      <c r="CD2868" s="160"/>
    </row>
    <row r="2869" spans="82:82" x14ac:dyDescent="0.2">
      <c r="CD2869" s="160"/>
    </row>
    <row r="2870" spans="82:82" x14ac:dyDescent="0.2">
      <c r="CD2870" s="160"/>
    </row>
    <row r="2871" spans="82:82" x14ac:dyDescent="0.2">
      <c r="CD2871" s="160"/>
    </row>
    <row r="2872" spans="82:82" x14ac:dyDescent="0.2">
      <c r="CD2872" s="160"/>
    </row>
    <row r="2873" spans="82:82" x14ac:dyDescent="0.2">
      <c r="CD2873" s="160"/>
    </row>
    <row r="2874" spans="82:82" x14ac:dyDescent="0.2">
      <c r="CD2874" s="160"/>
    </row>
    <row r="2875" spans="82:82" x14ac:dyDescent="0.2">
      <c r="CD2875" s="160"/>
    </row>
    <row r="2876" spans="82:82" x14ac:dyDescent="0.2">
      <c r="CD2876" s="160"/>
    </row>
    <row r="2877" spans="82:82" x14ac:dyDescent="0.2">
      <c r="CD2877" s="160"/>
    </row>
    <row r="2878" spans="82:82" x14ac:dyDescent="0.2">
      <c r="CD2878" s="160"/>
    </row>
    <row r="2879" spans="82:82" x14ac:dyDescent="0.2">
      <c r="CD2879" s="160"/>
    </row>
    <row r="2880" spans="82:82" x14ac:dyDescent="0.2">
      <c r="CD2880" s="160"/>
    </row>
    <row r="2881" spans="82:82" x14ac:dyDescent="0.2">
      <c r="CD2881" s="160"/>
    </row>
    <row r="2882" spans="82:82" x14ac:dyDescent="0.2">
      <c r="CD2882" s="160"/>
    </row>
    <row r="2883" spans="82:82" x14ac:dyDescent="0.2">
      <c r="CD2883" s="160"/>
    </row>
    <row r="2884" spans="82:82" x14ac:dyDescent="0.2">
      <c r="CD2884" s="160"/>
    </row>
    <row r="2885" spans="82:82" x14ac:dyDescent="0.2">
      <c r="CD2885" s="160"/>
    </row>
    <row r="2886" spans="82:82" x14ac:dyDescent="0.2">
      <c r="CD2886" s="160"/>
    </row>
    <row r="2887" spans="82:82" x14ac:dyDescent="0.2">
      <c r="CD2887" s="160"/>
    </row>
    <row r="2888" spans="82:82" x14ac:dyDescent="0.2">
      <c r="CD2888" s="160"/>
    </row>
    <row r="2889" spans="82:82" x14ac:dyDescent="0.2">
      <c r="CD2889" s="160"/>
    </row>
    <row r="2890" spans="82:82" x14ac:dyDescent="0.2">
      <c r="CD2890" s="160"/>
    </row>
    <row r="2891" spans="82:82" x14ac:dyDescent="0.2">
      <c r="CD2891" s="160"/>
    </row>
    <row r="2892" spans="82:82" x14ac:dyDescent="0.2">
      <c r="CD2892" s="160"/>
    </row>
    <row r="2893" spans="82:82" x14ac:dyDescent="0.2">
      <c r="CD2893" s="160"/>
    </row>
    <row r="2894" spans="82:82" x14ac:dyDescent="0.2">
      <c r="CD2894" s="160"/>
    </row>
    <row r="2895" spans="82:82" x14ac:dyDescent="0.2">
      <c r="CD2895" s="160"/>
    </row>
    <row r="2896" spans="82:82" x14ac:dyDescent="0.2">
      <c r="CD2896" s="160"/>
    </row>
    <row r="2897" spans="82:82" x14ac:dyDescent="0.2">
      <c r="CD2897" s="160"/>
    </row>
    <row r="2898" spans="82:82" x14ac:dyDescent="0.2">
      <c r="CD2898" s="160"/>
    </row>
    <row r="2899" spans="82:82" x14ac:dyDescent="0.2">
      <c r="CD2899" s="160"/>
    </row>
    <row r="2900" spans="82:82" x14ac:dyDescent="0.2">
      <c r="CD2900" s="160"/>
    </row>
    <row r="2901" spans="82:82" x14ac:dyDescent="0.2">
      <c r="CD2901" s="160"/>
    </row>
    <row r="2902" spans="82:82" x14ac:dyDescent="0.2">
      <c r="CD2902" s="160"/>
    </row>
    <row r="2903" spans="82:82" x14ac:dyDescent="0.2">
      <c r="CD2903" s="160"/>
    </row>
    <row r="2904" spans="82:82" x14ac:dyDescent="0.2">
      <c r="CD2904" s="160"/>
    </row>
    <row r="2905" spans="82:82" x14ac:dyDescent="0.2">
      <c r="CD2905" s="160"/>
    </row>
    <row r="2906" spans="82:82" x14ac:dyDescent="0.2">
      <c r="CD2906" s="160"/>
    </row>
    <row r="2907" spans="82:82" x14ac:dyDescent="0.2">
      <c r="CD2907" s="160"/>
    </row>
    <row r="2908" spans="82:82" x14ac:dyDescent="0.2">
      <c r="CD2908" s="160"/>
    </row>
    <row r="2909" spans="82:82" x14ac:dyDescent="0.2">
      <c r="CD2909" s="160"/>
    </row>
    <row r="2910" spans="82:82" x14ac:dyDescent="0.2">
      <c r="CD2910" s="160"/>
    </row>
    <row r="2911" spans="82:82" x14ac:dyDescent="0.2">
      <c r="CD2911" s="160"/>
    </row>
    <row r="2912" spans="82:82" x14ac:dyDescent="0.2">
      <c r="CD2912" s="160"/>
    </row>
    <row r="2913" spans="82:82" x14ac:dyDescent="0.2">
      <c r="CD2913" s="160"/>
    </row>
    <row r="2914" spans="82:82" x14ac:dyDescent="0.2">
      <c r="CD2914" s="160"/>
    </row>
    <row r="2915" spans="82:82" x14ac:dyDescent="0.2">
      <c r="CD2915" s="160"/>
    </row>
    <row r="2916" spans="82:82" x14ac:dyDescent="0.2">
      <c r="CD2916" s="160"/>
    </row>
    <row r="2917" spans="82:82" x14ac:dyDescent="0.2">
      <c r="CD2917" s="160"/>
    </row>
    <row r="2918" spans="82:82" x14ac:dyDescent="0.2">
      <c r="CD2918" s="160"/>
    </row>
    <row r="2919" spans="82:82" x14ac:dyDescent="0.2">
      <c r="CD2919" s="160"/>
    </row>
    <row r="2920" spans="82:82" x14ac:dyDescent="0.2">
      <c r="CD2920" s="160"/>
    </row>
    <row r="2921" spans="82:82" x14ac:dyDescent="0.2">
      <c r="CD2921" s="160"/>
    </row>
    <row r="2922" spans="82:82" x14ac:dyDescent="0.2">
      <c r="CD2922" s="160"/>
    </row>
    <row r="2923" spans="82:82" x14ac:dyDescent="0.2">
      <c r="CD2923" s="160"/>
    </row>
    <row r="2924" spans="82:82" x14ac:dyDescent="0.2">
      <c r="CD2924" s="160"/>
    </row>
    <row r="2925" spans="82:82" x14ac:dyDescent="0.2">
      <c r="CD2925" s="160"/>
    </row>
    <row r="2926" spans="82:82" x14ac:dyDescent="0.2">
      <c r="CD2926" s="160"/>
    </row>
    <row r="2927" spans="82:82" x14ac:dyDescent="0.2">
      <c r="CD2927" s="160"/>
    </row>
    <row r="2928" spans="82:82" x14ac:dyDescent="0.2">
      <c r="CD2928" s="160"/>
    </row>
    <row r="2929" spans="82:82" x14ac:dyDescent="0.2">
      <c r="CD2929" s="160"/>
    </row>
    <row r="2930" spans="82:82" x14ac:dyDescent="0.2">
      <c r="CD2930" s="160"/>
    </row>
    <row r="2931" spans="82:82" x14ac:dyDescent="0.2">
      <c r="CD2931" s="160"/>
    </row>
    <row r="2932" spans="82:82" x14ac:dyDescent="0.2">
      <c r="CD2932" s="160"/>
    </row>
    <row r="2933" spans="82:82" x14ac:dyDescent="0.2">
      <c r="CD2933" s="160"/>
    </row>
    <row r="2934" spans="82:82" x14ac:dyDescent="0.2">
      <c r="CD2934" s="160"/>
    </row>
    <row r="2935" spans="82:82" x14ac:dyDescent="0.2">
      <c r="CD2935" s="160"/>
    </row>
    <row r="2936" spans="82:82" x14ac:dyDescent="0.2">
      <c r="CD2936" s="160"/>
    </row>
    <row r="2937" spans="82:82" x14ac:dyDescent="0.2">
      <c r="CD2937" s="160"/>
    </row>
    <row r="2938" spans="82:82" x14ac:dyDescent="0.2">
      <c r="CD2938" s="160"/>
    </row>
    <row r="2939" spans="82:82" x14ac:dyDescent="0.2">
      <c r="CD2939" s="160"/>
    </row>
    <row r="2940" spans="82:82" x14ac:dyDescent="0.2">
      <c r="CD2940" s="160"/>
    </row>
    <row r="2941" spans="82:82" x14ac:dyDescent="0.2">
      <c r="CD2941" s="160"/>
    </row>
    <row r="2942" spans="82:82" x14ac:dyDescent="0.2">
      <c r="CD2942" s="160"/>
    </row>
    <row r="2943" spans="82:82" x14ac:dyDescent="0.2">
      <c r="CD2943" s="160"/>
    </row>
    <row r="2944" spans="82:82" x14ac:dyDescent="0.2">
      <c r="CD2944" s="160"/>
    </row>
    <row r="2945" spans="82:82" x14ac:dyDescent="0.2">
      <c r="CD2945" s="160"/>
    </row>
    <row r="2946" spans="82:82" x14ac:dyDescent="0.2">
      <c r="CD2946" s="160"/>
    </row>
    <row r="2947" spans="82:82" x14ac:dyDescent="0.2">
      <c r="CD2947" s="160"/>
    </row>
    <row r="2948" spans="82:82" x14ac:dyDescent="0.2">
      <c r="CD2948" s="160"/>
    </row>
    <row r="2949" spans="82:82" x14ac:dyDescent="0.2">
      <c r="CD2949" s="160"/>
    </row>
    <row r="2950" spans="82:82" x14ac:dyDescent="0.2">
      <c r="CD2950" s="160"/>
    </row>
    <row r="2951" spans="82:82" x14ac:dyDescent="0.2">
      <c r="CD2951" s="160"/>
    </row>
    <row r="2952" spans="82:82" x14ac:dyDescent="0.2">
      <c r="CD2952" s="160"/>
    </row>
    <row r="2953" spans="82:82" x14ac:dyDescent="0.2">
      <c r="CD2953" s="160"/>
    </row>
    <row r="2954" spans="82:82" x14ac:dyDescent="0.2">
      <c r="CD2954" s="160"/>
    </row>
    <row r="2955" spans="82:82" x14ac:dyDescent="0.2">
      <c r="CD2955" s="160"/>
    </row>
    <row r="2956" spans="82:82" x14ac:dyDescent="0.2">
      <c r="CD2956" s="160"/>
    </row>
    <row r="2957" spans="82:82" x14ac:dyDescent="0.2">
      <c r="CD2957" s="160"/>
    </row>
    <row r="2958" spans="82:82" x14ac:dyDescent="0.2">
      <c r="CD2958" s="160"/>
    </row>
    <row r="2959" spans="82:82" x14ac:dyDescent="0.2">
      <c r="CD2959" s="160"/>
    </row>
    <row r="2960" spans="82:82" x14ac:dyDescent="0.2">
      <c r="CD2960" s="160"/>
    </row>
    <row r="2961" spans="82:82" x14ac:dyDescent="0.2">
      <c r="CD2961" s="160"/>
    </row>
    <row r="2962" spans="82:82" x14ac:dyDescent="0.2">
      <c r="CD2962" s="160"/>
    </row>
    <row r="2963" spans="82:82" x14ac:dyDescent="0.2">
      <c r="CD2963" s="160"/>
    </row>
    <row r="2964" spans="82:82" x14ac:dyDescent="0.2">
      <c r="CD2964" s="160"/>
    </row>
    <row r="2965" spans="82:82" x14ac:dyDescent="0.2">
      <c r="CD2965" s="160"/>
    </row>
    <row r="2966" spans="82:82" x14ac:dyDescent="0.2">
      <c r="CD2966" s="160"/>
    </row>
    <row r="2967" spans="82:82" x14ac:dyDescent="0.2">
      <c r="CD2967" s="160"/>
    </row>
    <row r="2968" spans="82:82" x14ac:dyDescent="0.2">
      <c r="CD2968" s="160"/>
    </row>
    <row r="2969" spans="82:82" x14ac:dyDescent="0.2">
      <c r="CD2969" s="160"/>
    </row>
    <row r="2970" spans="82:82" x14ac:dyDescent="0.2">
      <c r="CD2970" s="160"/>
    </row>
    <row r="2971" spans="82:82" x14ac:dyDescent="0.2">
      <c r="CD2971" s="160"/>
    </row>
    <row r="2972" spans="82:82" x14ac:dyDescent="0.2">
      <c r="CD2972" s="160"/>
    </row>
    <row r="2973" spans="82:82" x14ac:dyDescent="0.2">
      <c r="CD2973" s="160"/>
    </row>
    <row r="2974" spans="82:82" x14ac:dyDescent="0.2">
      <c r="CD2974" s="160"/>
    </row>
    <row r="2975" spans="82:82" x14ac:dyDescent="0.2">
      <c r="CD2975" s="160"/>
    </row>
    <row r="2976" spans="82:82" x14ac:dyDescent="0.2">
      <c r="CD2976" s="160"/>
    </row>
    <row r="2977" spans="82:82" x14ac:dyDescent="0.2">
      <c r="CD2977" s="160"/>
    </row>
    <row r="2978" spans="82:82" x14ac:dyDescent="0.2">
      <c r="CD2978" s="160"/>
    </row>
    <row r="2979" spans="82:82" x14ac:dyDescent="0.2">
      <c r="CD2979" s="160"/>
    </row>
    <row r="2980" spans="82:82" x14ac:dyDescent="0.2">
      <c r="CD2980" s="160"/>
    </row>
    <row r="2981" spans="82:82" x14ac:dyDescent="0.2">
      <c r="CD2981" s="160"/>
    </row>
    <row r="2982" spans="82:82" x14ac:dyDescent="0.2">
      <c r="CD2982" s="160"/>
    </row>
    <row r="2983" spans="82:82" x14ac:dyDescent="0.2">
      <c r="CD2983" s="160"/>
    </row>
    <row r="2984" spans="82:82" x14ac:dyDescent="0.2">
      <c r="CD2984" s="160"/>
    </row>
    <row r="2985" spans="82:82" x14ac:dyDescent="0.2">
      <c r="CD2985" s="160"/>
    </row>
    <row r="2986" spans="82:82" x14ac:dyDescent="0.2">
      <c r="CD2986" s="160"/>
    </row>
    <row r="2987" spans="82:82" x14ac:dyDescent="0.2">
      <c r="CD2987" s="160"/>
    </row>
    <row r="2988" spans="82:82" x14ac:dyDescent="0.2">
      <c r="CD2988" s="160"/>
    </row>
    <row r="2989" spans="82:82" x14ac:dyDescent="0.2">
      <c r="CD2989" s="160"/>
    </row>
    <row r="2990" spans="82:82" x14ac:dyDescent="0.2">
      <c r="CD2990" s="160"/>
    </row>
    <row r="2991" spans="82:82" x14ac:dyDescent="0.2">
      <c r="CD2991" s="160"/>
    </row>
    <row r="2992" spans="82:82" x14ac:dyDescent="0.2">
      <c r="CD2992" s="160"/>
    </row>
    <row r="2993" spans="82:82" x14ac:dyDescent="0.2">
      <c r="CD2993" s="160"/>
    </row>
    <row r="2994" spans="82:82" x14ac:dyDescent="0.2">
      <c r="CD2994" s="160"/>
    </row>
    <row r="2995" spans="82:82" x14ac:dyDescent="0.2">
      <c r="CD2995" s="160"/>
    </row>
    <row r="2996" spans="82:82" x14ac:dyDescent="0.2">
      <c r="CD2996" s="160"/>
    </row>
    <row r="2997" spans="82:82" x14ac:dyDescent="0.2">
      <c r="CD2997" s="160"/>
    </row>
    <row r="2998" spans="82:82" x14ac:dyDescent="0.2">
      <c r="CD2998" s="160"/>
    </row>
    <row r="2999" spans="82:82" x14ac:dyDescent="0.2">
      <c r="CD2999" s="160"/>
    </row>
    <row r="3000" spans="82:82" x14ac:dyDescent="0.2">
      <c r="CD3000" s="160"/>
    </row>
    <row r="3001" spans="82:82" x14ac:dyDescent="0.2">
      <c r="CD3001" s="160"/>
    </row>
    <row r="3002" spans="82:82" x14ac:dyDescent="0.2">
      <c r="CD3002" s="160"/>
    </row>
    <row r="3003" spans="82:82" x14ac:dyDescent="0.2">
      <c r="CD3003" s="160"/>
    </row>
    <row r="3004" spans="82:82" x14ac:dyDescent="0.2">
      <c r="CD3004" s="160"/>
    </row>
    <row r="3005" spans="82:82" x14ac:dyDescent="0.2">
      <c r="CD3005" s="160"/>
    </row>
    <row r="3006" spans="82:82" x14ac:dyDescent="0.2">
      <c r="CD3006" s="160"/>
    </row>
    <row r="3007" spans="82:82" x14ac:dyDescent="0.2">
      <c r="CD3007" s="160"/>
    </row>
    <row r="3008" spans="82:82" x14ac:dyDescent="0.2">
      <c r="CD3008" s="160"/>
    </row>
    <row r="3009" spans="82:82" x14ac:dyDescent="0.2">
      <c r="CD3009" s="160"/>
    </row>
    <row r="3010" spans="82:82" x14ac:dyDescent="0.2">
      <c r="CD3010" s="160"/>
    </row>
    <row r="3011" spans="82:82" x14ac:dyDescent="0.2">
      <c r="CD3011" s="160"/>
    </row>
    <row r="3012" spans="82:82" x14ac:dyDescent="0.2">
      <c r="CD3012" s="160"/>
    </row>
    <row r="3013" spans="82:82" x14ac:dyDescent="0.2">
      <c r="CD3013" s="160"/>
    </row>
    <row r="3014" spans="82:82" x14ac:dyDescent="0.2">
      <c r="CD3014" s="160"/>
    </row>
    <row r="3015" spans="82:82" x14ac:dyDescent="0.2">
      <c r="CD3015" s="160"/>
    </row>
    <row r="3016" spans="82:82" x14ac:dyDescent="0.2">
      <c r="CD3016" s="160"/>
    </row>
    <row r="3017" spans="82:82" x14ac:dyDescent="0.2">
      <c r="CD3017" s="160"/>
    </row>
    <row r="3018" spans="82:82" x14ac:dyDescent="0.2">
      <c r="CD3018" s="160"/>
    </row>
    <row r="3019" spans="82:82" x14ac:dyDescent="0.2">
      <c r="CD3019" s="160"/>
    </row>
    <row r="3020" spans="82:82" x14ac:dyDescent="0.2">
      <c r="CD3020" s="160"/>
    </row>
    <row r="3021" spans="82:82" x14ac:dyDescent="0.2">
      <c r="CD3021" s="160"/>
    </row>
    <row r="3022" spans="82:82" x14ac:dyDescent="0.2">
      <c r="CD3022" s="160"/>
    </row>
    <row r="3023" spans="82:82" x14ac:dyDescent="0.2">
      <c r="CD3023" s="160"/>
    </row>
    <row r="3024" spans="82:82" x14ac:dyDescent="0.2">
      <c r="CD3024" s="160"/>
    </row>
    <row r="3025" spans="82:82" x14ac:dyDescent="0.2">
      <c r="CD3025" s="160"/>
    </row>
    <row r="3026" spans="82:82" x14ac:dyDescent="0.2">
      <c r="CD3026" s="160"/>
    </row>
    <row r="3027" spans="82:82" x14ac:dyDescent="0.2">
      <c r="CD3027" s="160"/>
    </row>
    <row r="3028" spans="82:82" x14ac:dyDescent="0.2">
      <c r="CD3028" s="160"/>
    </row>
    <row r="3029" spans="82:82" x14ac:dyDescent="0.2">
      <c r="CD3029" s="160"/>
    </row>
    <row r="3030" spans="82:82" x14ac:dyDescent="0.2">
      <c r="CD3030" s="160"/>
    </row>
    <row r="3031" spans="82:82" x14ac:dyDescent="0.2">
      <c r="CD3031" s="160"/>
    </row>
    <row r="3032" spans="82:82" x14ac:dyDescent="0.2">
      <c r="CD3032" s="160"/>
    </row>
    <row r="3033" spans="82:82" x14ac:dyDescent="0.2">
      <c r="CD3033" s="160"/>
    </row>
    <row r="3034" spans="82:82" x14ac:dyDescent="0.2">
      <c r="CD3034" s="160"/>
    </row>
    <row r="3035" spans="82:82" x14ac:dyDescent="0.2">
      <c r="CD3035" s="160"/>
    </row>
    <row r="3036" spans="82:82" x14ac:dyDescent="0.2">
      <c r="CD3036" s="160"/>
    </row>
    <row r="3037" spans="82:82" x14ac:dyDescent="0.2">
      <c r="CD3037" s="160"/>
    </row>
    <row r="3038" spans="82:82" x14ac:dyDescent="0.2">
      <c r="CD3038" s="160"/>
    </row>
    <row r="3039" spans="82:82" x14ac:dyDescent="0.2">
      <c r="CD3039" s="160"/>
    </row>
    <row r="3040" spans="82:82" x14ac:dyDescent="0.2">
      <c r="CD3040" s="160"/>
    </row>
    <row r="3041" spans="82:82" x14ac:dyDescent="0.2">
      <c r="CD3041" s="160"/>
    </row>
    <row r="3042" spans="82:82" x14ac:dyDescent="0.2">
      <c r="CD3042" s="160"/>
    </row>
    <row r="3043" spans="82:82" x14ac:dyDescent="0.2">
      <c r="CD3043" s="160"/>
    </row>
    <row r="3044" spans="82:82" x14ac:dyDescent="0.2">
      <c r="CD3044" s="160"/>
    </row>
    <row r="3045" spans="82:82" x14ac:dyDescent="0.2">
      <c r="CD3045" s="160"/>
    </row>
    <row r="3046" spans="82:82" x14ac:dyDescent="0.2">
      <c r="CD3046" s="160"/>
    </row>
    <row r="3047" spans="82:82" x14ac:dyDescent="0.2">
      <c r="CD3047" s="160"/>
    </row>
    <row r="3048" spans="82:82" x14ac:dyDescent="0.2">
      <c r="CD3048" s="160"/>
    </row>
    <row r="3049" spans="82:82" x14ac:dyDescent="0.2">
      <c r="CD3049" s="160"/>
    </row>
    <row r="3050" spans="82:82" x14ac:dyDescent="0.2">
      <c r="CD3050" s="160"/>
    </row>
    <row r="3051" spans="82:82" x14ac:dyDescent="0.2">
      <c r="CD3051" s="160"/>
    </row>
    <row r="3052" spans="82:82" x14ac:dyDescent="0.2">
      <c r="CD3052" s="160"/>
    </row>
    <row r="3053" spans="82:82" x14ac:dyDescent="0.2">
      <c r="CD3053" s="160"/>
    </row>
    <row r="3054" spans="82:82" x14ac:dyDescent="0.2">
      <c r="CD3054" s="160"/>
    </row>
    <row r="3055" spans="82:82" x14ac:dyDescent="0.2">
      <c r="CD3055" s="160"/>
    </row>
    <row r="3056" spans="82:82" x14ac:dyDescent="0.2">
      <c r="CD3056" s="160"/>
    </row>
    <row r="3057" spans="82:82" x14ac:dyDescent="0.2">
      <c r="CD3057" s="160"/>
    </row>
    <row r="3058" spans="82:82" x14ac:dyDescent="0.2">
      <c r="CD3058" s="160"/>
    </row>
    <row r="3059" spans="82:82" x14ac:dyDescent="0.2">
      <c r="CD3059" s="160"/>
    </row>
    <row r="3060" spans="82:82" x14ac:dyDescent="0.2">
      <c r="CD3060" s="160"/>
    </row>
    <row r="3061" spans="82:82" x14ac:dyDescent="0.2">
      <c r="CD3061" s="160"/>
    </row>
    <row r="3062" spans="82:82" x14ac:dyDescent="0.2">
      <c r="CD3062" s="160"/>
    </row>
    <row r="3063" spans="82:82" x14ac:dyDescent="0.2">
      <c r="CD3063" s="160"/>
    </row>
    <row r="3064" spans="82:82" x14ac:dyDescent="0.2">
      <c r="CD3064" s="160"/>
    </row>
    <row r="3065" spans="82:82" x14ac:dyDescent="0.2">
      <c r="CD3065" s="160"/>
    </row>
    <row r="3066" spans="82:82" x14ac:dyDescent="0.2">
      <c r="CD3066" s="160"/>
    </row>
    <row r="3067" spans="82:82" x14ac:dyDescent="0.2">
      <c r="CD3067" s="160"/>
    </row>
    <row r="3068" spans="82:82" x14ac:dyDescent="0.2">
      <c r="CD3068" s="160"/>
    </row>
    <row r="3069" spans="82:82" x14ac:dyDescent="0.2">
      <c r="CD3069" s="160"/>
    </row>
    <row r="3070" spans="82:82" x14ac:dyDescent="0.2">
      <c r="CD3070" s="160"/>
    </row>
    <row r="3071" spans="82:82" x14ac:dyDescent="0.2">
      <c r="CD3071" s="160"/>
    </row>
    <row r="3072" spans="82:82" x14ac:dyDescent="0.2">
      <c r="CD3072" s="160"/>
    </row>
    <row r="3073" spans="82:82" x14ac:dyDescent="0.2">
      <c r="CD3073" s="160"/>
    </row>
    <row r="3074" spans="82:82" x14ac:dyDescent="0.2">
      <c r="CD3074" s="160"/>
    </row>
    <row r="3075" spans="82:82" x14ac:dyDescent="0.2">
      <c r="CD3075" s="160"/>
    </row>
    <row r="3076" spans="82:82" x14ac:dyDescent="0.2">
      <c r="CD3076" s="160"/>
    </row>
    <row r="3077" spans="82:82" x14ac:dyDescent="0.2">
      <c r="CD3077" s="160"/>
    </row>
    <row r="3078" spans="82:82" x14ac:dyDescent="0.2">
      <c r="CD3078" s="160"/>
    </row>
    <row r="3079" spans="82:82" x14ac:dyDescent="0.2">
      <c r="CD3079" s="160"/>
    </row>
    <row r="3080" spans="82:82" x14ac:dyDescent="0.2">
      <c r="CD3080" s="160"/>
    </row>
    <row r="3081" spans="82:82" x14ac:dyDescent="0.2">
      <c r="CD3081" s="160"/>
    </row>
    <row r="3082" spans="82:82" x14ac:dyDescent="0.2">
      <c r="CD3082" s="160"/>
    </row>
    <row r="3083" spans="82:82" x14ac:dyDescent="0.2">
      <c r="CD3083" s="160"/>
    </row>
    <row r="3084" spans="82:82" x14ac:dyDescent="0.2">
      <c r="CD3084" s="160"/>
    </row>
    <row r="3085" spans="82:82" x14ac:dyDescent="0.2">
      <c r="CD3085" s="160"/>
    </row>
    <row r="3086" spans="82:82" x14ac:dyDescent="0.2">
      <c r="CD3086" s="160"/>
    </row>
    <row r="3087" spans="82:82" x14ac:dyDescent="0.2">
      <c r="CD3087" s="160"/>
    </row>
    <row r="3088" spans="82:82" x14ac:dyDescent="0.2">
      <c r="CD3088" s="160"/>
    </row>
    <row r="3089" spans="82:82" x14ac:dyDescent="0.2">
      <c r="CD3089" s="160"/>
    </row>
    <row r="3090" spans="82:82" x14ac:dyDescent="0.2">
      <c r="CD3090" s="160"/>
    </row>
    <row r="3091" spans="82:82" x14ac:dyDescent="0.2">
      <c r="CD3091" s="160"/>
    </row>
    <row r="3092" spans="82:82" x14ac:dyDescent="0.2">
      <c r="CD3092" s="160"/>
    </row>
    <row r="3093" spans="82:82" x14ac:dyDescent="0.2">
      <c r="CD3093" s="160"/>
    </row>
    <row r="3094" spans="82:82" x14ac:dyDescent="0.2">
      <c r="CD3094" s="160"/>
    </row>
    <row r="3095" spans="82:82" x14ac:dyDescent="0.2">
      <c r="CD3095" s="160"/>
    </row>
    <row r="3096" spans="82:82" x14ac:dyDescent="0.2">
      <c r="CD3096" s="160"/>
    </row>
    <row r="3097" spans="82:82" x14ac:dyDescent="0.2">
      <c r="CD3097" s="160"/>
    </row>
    <row r="3098" spans="82:82" x14ac:dyDescent="0.2">
      <c r="CD3098" s="160"/>
    </row>
    <row r="3099" spans="82:82" x14ac:dyDescent="0.2">
      <c r="CD3099" s="160"/>
    </row>
    <row r="3100" spans="82:82" x14ac:dyDescent="0.2">
      <c r="CD3100" s="160"/>
    </row>
    <row r="3101" spans="82:82" x14ac:dyDescent="0.2">
      <c r="CD3101" s="160"/>
    </row>
    <row r="3102" spans="82:82" x14ac:dyDescent="0.2">
      <c r="CD3102" s="160"/>
    </row>
    <row r="3103" spans="82:82" x14ac:dyDescent="0.2">
      <c r="CD3103" s="160"/>
    </row>
    <row r="3104" spans="82:82" x14ac:dyDescent="0.2">
      <c r="CD3104" s="160"/>
    </row>
    <row r="3105" spans="82:82" x14ac:dyDescent="0.2">
      <c r="CD3105" s="160"/>
    </row>
    <row r="3106" spans="82:82" x14ac:dyDescent="0.2">
      <c r="CD3106" s="160"/>
    </row>
    <row r="3107" spans="82:82" x14ac:dyDescent="0.2">
      <c r="CD3107" s="160"/>
    </row>
    <row r="3108" spans="82:82" x14ac:dyDescent="0.2">
      <c r="CD3108" s="160"/>
    </row>
    <row r="3109" spans="82:82" x14ac:dyDescent="0.2">
      <c r="CD3109" s="160"/>
    </row>
    <row r="3110" spans="82:82" x14ac:dyDescent="0.2">
      <c r="CD3110" s="160"/>
    </row>
    <row r="3111" spans="82:82" x14ac:dyDescent="0.2">
      <c r="CD3111" s="160"/>
    </row>
    <row r="3112" spans="82:82" x14ac:dyDescent="0.2">
      <c r="CD3112" s="160"/>
    </row>
    <row r="3113" spans="82:82" x14ac:dyDescent="0.2">
      <c r="CD3113" s="160"/>
    </row>
    <row r="3114" spans="82:82" x14ac:dyDescent="0.2">
      <c r="CD3114" s="160"/>
    </row>
    <row r="3115" spans="82:82" x14ac:dyDescent="0.2">
      <c r="CD3115" s="160"/>
    </row>
    <row r="3116" spans="82:82" x14ac:dyDescent="0.2">
      <c r="CD3116" s="160"/>
    </row>
    <row r="3117" spans="82:82" x14ac:dyDescent="0.2">
      <c r="CD3117" s="160"/>
    </row>
    <row r="3118" spans="82:82" x14ac:dyDescent="0.2">
      <c r="CD3118" s="160"/>
    </row>
    <row r="3119" spans="82:82" x14ac:dyDescent="0.2">
      <c r="CD3119" s="160"/>
    </row>
    <row r="3120" spans="82:82" x14ac:dyDescent="0.2">
      <c r="CD3120" s="160"/>
    </row>
    <row r="3121" spans="82:82" x14ac:dyDescent="0.2">
      <c r="CD3121" s="160"/>
    </row>
    <row r="3122" spans="82:82" x14ac:dyDescent="0.2">
      <c r="CD3122" s="160"/>
    </row>
    <row r="3123" spans="82:82" x14ac:dyDescent="0.2">
      <c r="CD3123" s="160"/>
    </row>
    <row r="3124" spans="82:82" x14ac:dyDescent="0.2">
      <c r="CD3124" s="160"/>
    </row>
    <row r="3125" spans="82:82" x14ac:dyDescent="0.2">
      <c r="CD3125" s="160"/>
    </row>
    <row r="3126" spans="82:82" x14ac:dyDescent="0.2">
      <c r="CD3126" s="160"/>
    </row>
    <row r="3127" spans="82:82" x14ac:dyDescent="0.2">
      <c r="CD3127" s="160"/>
    </row>
    <row r="3128" spans="82:82" x14ac:dyDescent="0.2">
      <c r="CD3128" s="160"/>
    </row>
    <row r="3129" spans="82:82" x14ac:dyDescent="0.2">
      <c r="CD3129" s="160"/>
    </row>
    <row r="3130" spans="82:82" x14ac:dyDescent="0.2">
      <c r="CD3130" s="160"/>
    </row>
    <row r="3131" spans="82:82" x14ac:dyDescent="0.2">
      <c r="CD3131" s="160"/>
    </row>
    <row r="3132" spans="82:82" x14ac:dyDescent="0.2">
      <c r="CD3132" s="160"/>
    </row>
    <row r="3133" spans="82:82" x14ac:dyDescent="0.2">
      <c r="CD3133" s="160"/>
    </row>
    <row r="3134" spans="82:82" x14ac:dyDescent="0.2">
      <c r="CD3134" s="160"/>
    </row>
    <row r="3135" spans="82:82" x14ac:dyDescent="0.2">
      <c r="CD3135" s="160"/>
    </row>
    <row r="3136" spans="82:82" x14ac:dyDescent="0.2">
      <c r="CD3136" s="160"/>
    </row>
    <row r="3137" spans="82:82" x14ac:dyDescent="0.2">
      <c r="CD3137" s="160"/>
    </row>
    <row r="3138" spans="82:82" x14ac:dyDescent="0.2">
      <c r="CD3138" s="160"/>
    </row>
    <row r="3139" spans="82:82" x14ac:dyDescent="0.2">
      <c r="CD3139" s="160"/>
    </row>
    <row r="3140" spans="82:82" x14ac:dyDescent="0.2">
      <c r="CD3140" s="160"/>
    </row>
    <row r="3141" spans="82:82" x14ac:dyDescent="0.2">
      <c r="CD3141" s="160"/>
    </row>
    <row r="3142" spans="82:82" x14ac:dyDescent="0.2">
      <c r="CD3142" s="160"/>
    </row>
    <row r="3143" spans="82:82" x14ac:dyDescent="0.2">
      <c r="CD3143" s="160"/>
    </row>
    <row r="3144" spans="82:82" x14ac:dyDescent="0.2">
      <c r="CD3144" s="160"/>
    </row>
    <row r="3145" spans="82:82" x14ac:dyDescent="0.2">
      <c r="CD3145" s="160"/>
    </row>
    <row r="3146" spans="82:82" x14ac:dyDescent="0.2">
      <c r="CD3146" s="160"/>
    </row>
    <row r="3147" spans="82:82" x14ac:dyDescent="0.2">
      <c r="CD3147" s="160"/>
    </row>
    <row r="3148" spans="82:82" x14ac:dyDescent="0.2">
      <c r="CD3148" s="160"/>
    </row>
    <row r="3149" spans="82:82" x14ac:dyDescent="0.2">
      <c r="CD3149" s="160"/>
    </row>
    <row r="3150" spans="82:82" x14ac:dyDescent="0.2">
      <c r="CD3150" s="160"/>
    </row>
    <row r="3151" spans="82:82" x14ac:dyDescent="0.2">
      <c r="CD3151" s="160"/>
    </row>
    <row r="3152" spans="82:82" x14ac:dyDescent="0.2">
      <c r="CD3152" s="160"/>
    </row>
    <row r="3153" spans="82:82" x14ac:dyDescent="0.2">
      <c r="CD3153" s="160"/>
    </row>
    <row r="3154" spans="82:82" x14ac:dyDescent="0.2">
      <c r="CD3154" s="160"/>
    </row>
    <row r="3155" spans="82:82" x14ac:dyDescent="0.2">
      <c r="CD3155" s="160"/>
    </row>
    <row r="3156" spans="82:82" x14ac:dyDescent="0.2">
      <c r="CD3156" s="160"/>
    </row>
    <row r="3157" spans="82:82" x14ac:dyDescent="0.2">
      <c r="CD3157" s="160"/>
    </row>
    <row r="3158" spans="82:82" x14ac:dyDescent="0.2">
      <c r="CD3158" s="160"/>
    </row>
    <row r="3159" spans="82:82" x14ac:dyDescent="0.2">
      <c r="CD3159" s="160"/>
    </row>
    <row r="3160" spans="82:82" x14ac:dyDescent="0.2">
      <c r="CD3160" s="160"/>
    </row>
    <row r="3161" spans="82:82" x14ac:dyDescent="0.2">
      <c r="CD3161" s="160"/>
    </row>
    <row r="3162" spans="82:82" x14ac:dyDescent="0.2">
      <c r="CD3162" s="160"/>
    </row>
    <row r="3163" spans="82:82" x14ac:dyDescent="0.2">
      <c r="CD3163" s="160"/>
    </row>
    <row r="3164" spans="82:82" x14ac:dyDescent="0.2">
      <c r="CD3164" s="160"/>
    </row>
    <row r="3165" spans="82:82" x14ac:dyDescent="0.2">
      <c r="CD3165" s="160"/>
    </row>
    <row r="3166" spans="82:82" x14ac:dyDescent="0.2">
      <c r="CD3166" s="160"/>
    </row>
    <row r="3167" spans="82:82" x14ac:dyDescent="0.2">
      <c r="CD3167" s="160"/>
    </row>
    <row r="3168" spans="82:82" x14ac:dyDescent="0.2">
      <c r="CD3168" s="160"/>
    </row>
    <row r="3169" spans="82:82" x14ac:dyDescent="0.2">
      <c r="CD3169" s="160"/>
    </row>
    <row r="3170" spans="82:82" x14ac:dyDescent="0.2">
      <c r="CD3170" s="160"/>
    </row>
    <row r="3171" spans="82:82" x14ac:dyDescent="0.2">
      <c r="CD3171" s="160"/>
    </row>
    <row r="3172" spans="82:82" x14ac:dyDescent="0.2">
      <c r="CD3172" s="160"/>
    </row>
    <row r="3173" spans="82:82" x14ac:dyDescent="0.2">
      <c r="CD3173" s="160"/>
    </row>
    <row r="3174" spans="82:82" x14ac:dyDescent="0.2">
      <c r="CD3174" s="160"/>
    </row>
    <row r="3175" spans="82:82" x14ac:dyDescent="0.2">
      <c r="CD3175" s="160"/>
    </row>
    <row r="3176" spans="82:82" x14ac:dyDescent="0.2">
      <c r="CD3176" s="160"/>
    </row>
    <row r="3177" spans="82:82" x14ac:dyDescent="0.2">
      <c r="CD3177" s="160"/>
    </row>
    <row r="3178" spans="82:82" x14ac:dyDescent="0.2">
      <c r="CD3178" s="160"/>
    </row>
    <row r="3179" spans="82:82" x14ac:dyDescent="0.2">
      <c r="CD3179" s="160"/>
    </row>
    <row r="3180" spans="82:82" x14ac:dyDescent="0.2">
      <c r="CD3180" s="160"/>
    </row>
    <row r="3181" spans="82:82" x14ac:dyDescent="0.2">
      <c r="CD3181" s="160"/>
    </row>
    <row r="3182" spans="82:82" x14ac:dyDescent="0.2">
      <c r="CD3182" s="160"/>
    </row>
    <row r="3183" spans="82:82" x14ac:dyDescent="0.2">
      <c r="CD3183" s="160"/>
    </row>
    <row r="3184" spans="82:82" x14ac:dyDescent="0.2">
      <c r="CD3184" s="160"/>
    </row>
    <row r="3185" spans="82:82" x14ac:dyDescent="0.2">
      <c r="CD3185" s="160"/>
    </row>
    <row r="3186" spans="82:82" x14ac:dyDescent="0.2">
      <c r="CD3186" s="160"/>
    </row>
    <row r="3187" spans="82:82" x14ac:dyDescent="0.2">
      <c r="CD3187" s="160"/>
    </row>
    <row r="3188" spans="82:82" x14ac:dyDescent="0.2">
      <c r="CD3188" s="160"/>
    </row>
    <row r="3189" spans="82:82" x14ac:dyDescent="0.2">
      <c r="CD3189" s="160"/>
    </row>
    <row r="3190" spans="82:82" x14ac:dyDescent="0.2">
      <c r="CD3190" s="160"/>
    </row>
    <row r="3191" spans="82:82" x14ac:dyDescent="0.2">
      <c r="CD3191" s="160"/>
    </row>
    <row r="3192" spans="82:82" x14ac:dyDescent="0.2">
      <c r="CD3192" s="160"/>
    </row>
    <row r="3193" spans="82:82" x14ac:dyDescent="0.2">
      <c r="CD3193" s="160"/>
    </row>
    <row r="3194" spans="82:82" x14ac:dyDescent="0.2">
      <c r="CD3194" s="160"/>
    </row>
    <row r="3195" spans="82:82" x14ac:dyDescent="0.2">
      <c r="CD3195" s="160"/>
    </row>
    <row r="3196" spans="82:82" x14ac:dyDescent="0.2">
      <c r="CD3196" s="160"/>
    </row>
    <row r="3197" spans="82:82" x14ac:dyDescent="0.2">
      <c r="CD3197" s="160"/>
    </row>
    <row r="3198" spans="82:82" x14ac:dyDescent="0.2">
      <c r="CD3198" s="160"/>
    </row>
    <row r="3199" spans="82:82" x14ac:dyDescent="0.2">
      <c r="CD3199" s="160"/>
    </row>
    <row r="3200" spans="82:82" x14ac:dyDescent="0.2">
      <c r="CD3200" s="160"/>
    </row>
    <row r="3201" spans="82:82" x14ac:dyDescent="0.2">
      <c r="CD3201" s="160"/>
    </row>
    <row r="3202" spans="82:82" x14ac:dyDescent="0.2">
      <c r="CD3202" s="160"/>
    </row>
    <row r="3203" spans="82:82" x14ac:dyDescent="0.2">
      <c r="CD3203" s="160"/>
    </row>
    <row r="3204" spans="82:82" x14ac:dyDescent="0.2">
      <c r="CD3204" s="160"/>
    </row>
    <row r="3205" spans="82:82" x14ac:dyDescent="0.2">
      <c r="CD3205" s="160"/>
    </row>
    <row r="3206" spans="82:82" x14ac:dyDescent="0.2">
      <c r="CD3206" s="160"/>
    </row>
    <row r="3207" spans="82:82" x14ac:dyDescent="0.2">
      <c r="CD3207" s="160"/>
    </row>
    <row r="3208" spans="82:82" x14ac:dyDescent="0.2">
      <c r="CD3208" s="160"/>
    </row>
    <row r="3209" spans="82:82" x14ac:dyDescent="0.2">
      <c r="CD3209" s="160"/>
    </row>
    <row r="3210" spans="82:82" x14ac:dyDescent="0.2">
      <c r="CD3210" s="160"/>
    </row>
    <row r="3211" spans="82:82" x14ac:dyDescent="0.2">
      <c r="CD3211" s="160"/>
    </row>
    <row r="3212" spans="82:82" x14ac:dyDescent="0.2">
      <c r="CD3212" s="160"/>
    </row>
    <row r="3213" spans="82:82" x14ac:dyDescent="0.2">
      <c r="CD3213" s="160"/>
    </row>
    <row r="3214" spans="82:82" x14ac:dyDescent="0.2">
      <c r="CD3214" s="160"/>
    </row>
    <row r="3215" spans="82:82" x14ac:dyDescent="0.2">
      <c r="CD3215" s="160"/>
    </row>
    <row r="3216" spans="82:82" x14ac:dyDescent="0.2">
      <c r="CD3216" s="160"/>
    </row>
    <row r="3217" spans="82:82" x14ac:dyDescent="0.2">
      <c r="CD3217" s="160"/>
    </row>
    <row r="3218" spans="82:82" x14ac:dyDescent="0.2">
      <c r="CD3218" s="160"/>
    </row>
    <row r="3219" spans="82:82" x14ac:dyDescent="0.2">
      <c r="CD3219" s="160"/>
    </row>
    <row r="3220" spans="82:82" x14ac:dyDescent="0.2">
      <c r="CD3220" s="160"/>
    </row>
    <row r="3221" spans="82:82" x14ac:dyDescent="0.2">
      <c r="CD3221" s="160"/>
    </row>
    <row r="3222" spans="82:82" x14ac:dyDescent="0.2">
      <c r="CD3222" s="160"/>
    </row>
    <row r="3223" spans="82:82" x14ac:dyDescent="0.2">
      <c r="CD3223" s="160"/>
    </row>
    <row r="3224" spans="82:82" x14ac:dyDescent="0.2">
      <c r="CD3224" s="160"/>
    </row>
    <row r="3225" spans="82:82" x14ac:dyDescent="0.2">
      <c r="CD3225" s="160"/>
    </row>
    <row r="3226" spans="82:82" x14ac:dyDescent="0.2">
      <c r="CD3226" s="160"/>
    </row>
    <row r="3227" spans="82:82" x14ac:dyDescent="0.2">
      <c r="CD3227" s="160"/>
    </row>
    <row r="3228" spans="82:82" x14ac:dyDescent="0.2">
      <c r="CD3228" s="160"/>
    </row>
    <row r="3229" spans="82:82" x14ac:dyDescent="0.2">
      <c r="CD3229" s="160"/>
    </row>
    <row r="3230" spans="82:82" x14ac:dyDescent="0.2">
      <c r="CD3230" s="160"/>
    </row>
    <row r="3231" spans="82:82" x14ac:dyDescent="0.2">
      <c r="CD3231" s="160"/>
    </row>
    <row r="3232" spans="82:82" x14ac:dyDescent="0.2">
      <c r="CD3232" s="160"/>
    </row>
    <row r="3233" spans="82:82" x14ac:dyDescent="0.2">
      <c r="CD3233" s="160"/>
    </row>
    <row r="3234" spans="82:82" x14ac:dyDescent="0.2">
      <c r="CD3234" s="160"/>
    </row>
    <row r="3235" spans="82:82" x14ac:dyDescent="0.2">
      <c r="CD3235" s="160"/>
    </row>
    <row r="3236" spans="82:82" x14ac:dyDescent="0.2">
      <c r="CD3236" s="160"/>
    </row>
    <row r="3237" spans="82:82" x14ac:dyDescent="0.2">
      <c r="CD3237" s="160"/>
    </row>
    <row r="3238" spans="82:82" x14ac:dyDescent="0.2">
      <c r="CD3238" s="160"/>
    </row>
    <row r="3239" spans="82:82" x14ac:dyDescent="0.2">
      <c r="CD3239" s="160"/>
    </row>
    <row r="3240" spans="82:82" x14ac:dyDescent="0.2">
      <c r="CD3240" s="160"/>
    </row>
    <row r="3241" spans="82:82" x14ac:dyDescent="0.2">
      <c r="CD3241" s="160"/>
    </row>
    <row r="3242" spans="82:82" x14ac:dyDescent="0.2">
      <c r="CD3242" s="160"/>
    </row>
    <row r="3243" spans="82:82" x14ac:dyDescent="0.2">
      <c r="CD3243" s="160"/>
    </row>
    <row r="3244" spans="82:82" x14ac:dyDescent="0.2">
      <c r="CD3244" s="160"/>
    </row>
    <row r="3245" spans="82:82" x14ac:dyDescent="0.2">
      <c r="CD3245" s="160"/>
    </row>
    <row r="3246" spans="82:82" x14ac:dyDescent="0.2">
      <c r="CD3246" s="160"/>
    </row>
    <row r="3247" spans="82:82" x14ac:dyDescent="0.2">
      <c r="CD3247" s="160"/>
    </row>
    <row r="3248" spans="82:82" x14ac:dyDescent="0.2">
      <c r="CD3248" s="160"/>
    </row>
    <row r="3249" spans="82:82" x14ac:dyDescent="0.2">
      <c r="CD3249" s="160"/>
    </row>
    <row r="3250" spans="82:82" x14ac:dyDescent="0.2">
      <c r="CD3250" s="160"/>
    </row>
    <row r="3251" spans="82:82" x14ac:dyDescent="0.2">
      <c r="CD3251" s="160"/>
    </row>
    <row r="3252" spans="82:82" x14ac:dyDescent="0.2">
      <c r="CD3252" s="160"/>
    </row>
    <row r="3253" spans="82:82" x14ac:dyDescent="0.2">
      <c r="CD3253" s="160"/>
    </row>
    <row r="3254" spans="82:82" x14ac:dyDescent="0.2">
      <c r="CD3254" s="160"/>
    </row>
    <row r="3255" spans="82:82" x14ac:dyDescent="0.2">
      <c r="CD3255" s="160"/>
    </row>
    <row r="3256" spans="82:82" x14ac:dyDescent="0.2">
      <c r="CD3256" s="160"/>
    </row>
    <row r="3257" spans="82:82" x14ac:dyDescent="0.2">
      <c r="CD3257" s="160"/>
    </row>
    <row r="3258" spans="82:82" x14ac:dyDescent="0.2">
      <c r="CD3258" s="160"/>
    </row>
    <row r="3259" spans="82:82" x14ac:dyDescent="0.2">
      <c r="CD3259" s="160"/>
    </row>
    <row r="3260" spans="82:82" x14ac:dyDescent="0.2">
      <c r="CD3260" s="160"/>
    </row>
    <row r="3261" spans="82:82" x14ac:dyDescent="0.2">
      <c r="CD3261" s="160"/>
    </row>
    <row r="3262" spans="82:82" x14ac:dyDescent="0.2">
      <c r="CD3262" s="160"/>
    </row>
    <row r="3263" spans="82:82" x14ac:dyDescent="0.2">
      <c r="CD3263" s="160"/>
    </row>
    <row r="3264" spans="82:82" x14ac:dyDescent="0.2">
      <c r="CD3264" s="160"/>
    </row>
    <row r="3265" spans="82:82" x14ac:dyDescent="0.2">
      <c r="CD3265" s="160"/>
    </row>
    <row r="3266" spans="82:82" x14ac:dyDescent="0.2">
      <c r="CD3266" s="160"/>
    </row>
    <row r="3267" spans="82:82" x14ac:dyDescent="0.2">
      <c r="CD3267" s="160"/>
    </row>
    <row r="3268" spans="82:82" x14ac:dyDescent="0.2">
      <c r="CD3268" s="160"/>
    </row>
    <row r="3269" spans="82:82" x14ac:dyDescent="0.2">
      <c r="CD3269" s="160"/>
    </row>
    <row r="3270" spans="82:82" x14ac:dyDescent="0.2">
      <c r="CD3270" s="160"/>
    </row>
    <row r="3271" spans="82:82" x14ac:dyDescent="0.2">
      <c r="CD3271" s="160"/>
    </row>
    <row r="3272" spans="82:82" x14ac:dyDescent="0.2">
      <c r="CD3272" s="160"/>
    </row>
    <row r="3273" spans="82:82" x14ac:dyDescent="0.2">
      <c r="CD3273" s="160"/>
    </row>
    <row r="3274" spans="82:82" x14ac:dyDescent="0.2">
      <c r="CD3274" s="160"/>
    </row>
    <row r="3275" spans="82:82" x14ac:dyDescent="0.2">
      <c r="CD3275" s="160"/>
    </row>
    <row r="3276" spans="82:82" x14ac:dyDescent="0.2">
      <c r="CD3276" s="160"/>
    </row>
    <row r="3277" spans="82:82" x14ac:dyDescent="0.2">
      <c r="CD3277" s="160"/>
    </row>
    <row r="3278" spans="82:82" x14ac:dyDescent="0.2">
      <c r="CD3278" s="160"/>
    </row>
    <row r="3279" spans="82:82" x14ac:dyDescent="0.2">
      <c r="CD3279" s="160"/>
    </row>
    <row r="3280" spans="82:82" x14ac:dyDescent="0.2">
      <c r="CD3280" s="160"/>
    </row>
    <row r="3281" spans="82:82" x14ac:dyDescent="0.2">
      <c r="CD3281" s="160"/>
    </row>
    <row r="3282" spans="82:82" x14ac:dyDescent="0.2">
      <c r="CD3282" s="160"/>
    </row>
    <row r="3283" spans="82:82" x14ac:dyDescent="0.2">
      <c r="CD3283" s="160"/>
    </row>
    <row r="3284" spans="82:82" x14ac:dyDescent="0.2">
      <c r="CD3284" s="160"/>
    </row>
    <row r="3285" spans="82:82" x14ac:dyDescent="0.2">
      <c r="CD3285" s="160"/>
    </row>
    <row r="3286" spans="82:82" x14ac:dyDescent="0.2">
      <c r="CD3286" s="160"/>
    </row>
    <row r="3287" spans="82:82" x14ac:dyDescent="0.2">
      <c r="CD3287" s="160"/>
    </row>
    <row r="3288" spans="82:82" x14ac:dyDescent="0.2">
      <c r="CD3288" s="160"/>
    </row>
    <row r="3289" spans="82:82" x14ac:dyDescent="0.2">
      <c r="CD3289" s="160"/>
    </row>
    <row r="3290" spans="82:82" x14ac:dyDescent="0.2">
      <c r="CD3290" s="160"/>
    </row>
    <row r="3291" spans="82:82" x14ac:dyDescent="0.2">
      <c r="CD3291" s="160"/>
    </row>
    <row r="3292" spans="82:82" x14ac:dyDescent="0.2">
      <c r="CD3292" s="160"/>
    </row>
    <row r="3293" spans="82:82" x14ac:dyDescent="0.2">
      <c r="CD3293" s="160"/>
    </row>
    <row r="3294" spans="82:82" x14ac:dyDescent="0.2">
      <c r="CD3294" s="160"/>
    </row>
    <row r="3295" spans="82:82" x14ac:dyDescent="0.2">
      <c r="CD3295" s="160"/>
    </row>
    <row r="3296" spans="82:82" x14ac:dyDescent="0.2">
      <c r="CD3296" s="160"/>
    </row>
    <row r="3297" spans="82:82" x14ac:dyDescent="0.2">
      <c r="CD3297" s="160"/>
    </row>
    <row r="3298" spans="82:82" x14ac:dyDescent="0.2">
      <c r="CD3298" s="160"/>
    </row>
    <row r="3299" spans="82:82" x14ac:dyDescent="0.2">
      <c r="CD3299" s="160"/>
    </row>
    <row r="3300" spans="82:82" x14ac:dyDescent="0.2">
      <c r="CD3300" s="160"/>
    </row>
    <row r="3301" spans="82:82" x14ac:dyDescent="0.2">
      <c r="CD3301" s="160"/>
    </row>
    <row r="3302" spans="82:82" x14ac:dyDescent="0.2">
      <c r="CD3302" s="160"/>
    </row>
    <row r="3303" spans="82:82" x14ac:dyDescent="0.2">
      <c r="CD3303" s="160"/>
    </row>
    <row r="3304" spans="82:82" x14ac:dyDescent="0.2">
      <c r="CD3304" s="160"/>
    </row>
    <row r="3305" spans="82:82" x14ac:dyDescent="0.2">
      <c r="CD3305" s="160"/>
    </row>
    <row r="3306" spans="82:82" x14ac:dyDescent="0.2">
      <c r="CD3306" s="160"/>
    </row>
    <row r="3307" spans="82:82" x14ac:dyDescent="0.2">
      <c r="CD3307" s="160"/>
    </row>
    <row r="3308" spans="82:82" x14ac:dyDescent="0.2">
      <c r="CD3308" s="160"/>
    </row>
    <row r="3309" spans="82:82" x14ac:dyDescent="0.2">
      <c r="CD3309" s="160"/>
    </row>
    <row r="3310" spans="82:82" x14ac:dyDescent="0.2">
      <c r="CD3310" s="160"/>
    </row>
    <row r="3311" spans="82:82" x14ac:dyDescent="0.2">
      <c r="CD3311" s="160"/>
    </row>
    <row r="3312" spans="82:82" x14ac:dyDescent="0.2">
      <c r="CD3312" s="160"/>
    </row>
    <row r="3313" spans="82:82" x14ac:dyDescent="0.2">
      <c r="CD3313" s="160"/>
    </row>
    <row r="3314" spans="82:82" x14ac:dyDescent="0.2">
      <c r="CD3314" s="160"/>
    </row>
    <row r="3315" spans="82:82" x14ac:dyDescent="0.2">
      <c r="CD3315" s="160"/>
    </row>
    <row r="3316" spans="82:82" x14ac:dyDescent="0.2">
      <c r="CD3316" s="160"/>
    </row>
    <row r="3317" spans="82:82" x14ac:dyDescent="0.2">
      <c r="CD3317" s="160"/>
    </row>
    <row r="3318" spans="82:82" x14ac:dyDescent="0.2">
      <c r="CD3318" s="160"/>
    </row>
    <row r="3319" spans="82:82" x14ac:dyDescent="0.2">
      <c r="CD3319" s="160"/>
    </row>
    <row r="3320" spans="82:82" x14ac:dyDescent="0.2">
      <c r="CD3320" s="160"/>
    </row>
    <row r="3321" spans="82:82" x14ac:dyDescent="0.2">
      <c r="CD3321" s="160"/>
    </row>
    <row r="3322" spans="82:82" x14ac:dyDescent="0.2">
      <c r="CD3322" s="160"/>
    </row>
    <row r="3323" spans="82:82" x14ac:dyDescent="0.2">
      <c r="CD3323" s="160"/>
    </row>
    <row r="3324" spans="82:82" x14ac:dyDescent="0.2">
      <c r="CD3324" s="160"/>
    </row>
    <row r="3325" spans="82:82" x14ac:dyDescent="0.2">
      <c r="CD3325" s="160"/>
    </row>
    <row r="3326" spans="82:82" x14ac:dyDescent="0.2">
      <c r="CD3326" s="160"/>
    </row>
    <row r="3327" spans="82:82" x14ac:dyDescent="0.2">
      <c r="CD3327" s="160"/>
    </row>
    <row r="3328" spans="82:82" x14ac:dyDescent="0.2">
      <c r="CD3328" s="160"/>
    </row>
    <row r="3329" spans="82:82" x14ac:dyDescent="0.2">
      <c r="CD3329" s="160"/>
    </row>
    <row r="3330" spans="82:82" x14ac:dyDescent="0.2">
      <c r="CD3330" s="160"/>
    </row>
    <row r="3331" spans="82:82" x14ac:dyDescent="0.2">
      <c r="CD3331" s="160"/>
    </row>
    <row r="3332" spans="82:82" x14ac:dyDescent="0.2">
      <c r="CD3332" s="160"/>
    </row>
    <row r="3333" spans="82:82" x14ac:dyDescent="0.2">
      <c r="CD3333" s="160"/>
    </row>
    <row r="3334" spans="82:82" x14ac:dyDescent="0.2">
      <c r="CD3334" s="160"/>
    </row>
    <row r="3335" spans="82:82" x14ac:dyDescent="0.2">
      <c r="CD3335" s="160"/>
    </row>
    <row r="3336" spans="82:82" x14ac:dyDescent="0.2">
      <c r="CD3336" s="160"/>
    </row>
    <row r="3337" spans="82:82" x14ac:dyDescent="0.2">
      <c r="CD3337" s="160"/>
    </row>
    <row r="3338" spans="82:82" x14ac:dyDescent="0.2">
      <c r="CD3338" s="160"/>
    </row>
    <row r="3339" spans="82:82" x14ac:dyDescent="0.2">
      <c r="CD3339" s="160"/>
    </row>
    <row r="3340" spans="82:82" x14ac:dyDescent="0.2">
      <c r="CD3340" s="160"/>
    </row>
    <row r="3341" spans="82:82" x14ac:dyDescent="0.2">
      <c r="CD3341" s="160"/>
    </row>
    <row r="3342" spans="82:82" x14ac:dyDescent="0.2">
      <c r="CD3342" s="160"/>
    </row>
    <row r="3343" spans="82:82" x14ac:dyDescent="0.2">
      <c r="CD3343" s="160"/>
    </row>
    <row r="3344" spans="82:82" x14ac:dyDescent="0.2">
      <c r="CD3344" s="160"/>
    </row>
    <row r="3345" spans="82:82" x14ac:dyDescent="0.2">
      <c r="CD3345" s="160"/>
    </row>
    <row r="3346" spans="82:82" x14ac:dyDescent="0.2">
      <c r="CD3346" s="160"/>
    </row>
    <row r="3347" spans="82:82" x14ac:dyDescent="0.2">
      <c r="CD3347" s="160"/>
    </row>
    <row r="3348" spans="82:82" x14ac:dyDescent="0.2">
      <c r="CD3348" s="160"/>
    </row>
    <row r="3349" spans="82:82" x14ac:dyDescent="0.2">
      <c r="CD3349" s="160"/>
    </row>
    <row r="3350" spans="82:82" x14ac:dyDescent="0.2">
      <c r="CD3350" s="160"/>
    </row>
    <row r="3351" spans="82:82" x14ac:dyDescent="0.2">
      <c r="CD3351" s="160"/>
    </row>
    <row r="3352" spans="82:82" x14ac:dyDescent="0.2">
      <c r="CD3352" s="160"/>
    </row>
    <row r="3353" spans="82:82" x14ac:dyDescent="0.2">
      <c r="CD3353" s="160"/>
    </row>
    <row r="3354" spans="82:82" x14ac:dyDescent="0.2">
      <c r="CD3354" s="160"/>
    </row>
    <row r="3355" spans="82:82" x14ac:dyDescent="0.2">
      <c r="CD3355" s="160"/>
    </row>
    <row r="3356" spans="82:82" x14ac:dyDescent="0.2">
      <c r="CD3356" s="160"/>
    </row>
    <row r="3357" spans="82:82" x14ac:dyDescent="0.2">
      <c r="CD3357" s="160"/>
    </row>
    <row r="3358" spans="82:82" x14ac:dyDescent="0.2">
      <c r="CD3358" s="160"/>
    </row>
    <row r="3359" spans="82:82" x14ac:dyDescent="0.2">
      <c r="CD3359" s="160"/>
    </row>
    <row r="3360" spans="82:82" x14ac:dyDescent="0.2">
      <c r="CD3360" s="160"/>
    </row>
    <row r="3361" spans="82:82" x14ac:dyDescent="0.2">
      <c r="CD3361" s="160"/>
    </row>
    <row r="3362" spans="82:82" x14ac:dyDescent="0.2">
      <c r="CD3362" s="160"/>
    </row>
    <row r="3363" spans="82:82" x14ac:dyDescent="0.2">
      <c r="CD3363" s="160"/>
    </row>
    <row r="3364" spans="82:82" x14ac:dyDescent="0.2">
      <c r="CD3364" s="160"/>
    </row>
    <row r="3365" spans="82:82" x14ac:dyDescent="0.2">
      <c r="CD3365" s="160"/>
    </row>
    <row r="3366" spans="82:82" x14ac:dyDescent="0.2">
      <c r="CD3366" s="160"/>
    </row>
    <row r="3367" spans="82:82" x14ac:dyDescent="0.2">
      <c r="CD3367" s="160"/>
    </row>
    <row r="3368" spans="82:82" x14ac:dyDescent="0.2">
      <c r="CD3368" s="160"/>
    </row>
    <row r="3369" spans="82:82" x14ac:dyDescent="0.2">
      <c r="CD3369" s="160"/>
    </row>
    <row r="3370" spans="82:82" x14ac:dyDescent="0.2">
      <c r="CD3370" s="160"/>
    </row>
    <row r="3371" spans="82:82" x14ac:dyDescent="0.2">
      <c r="CD3371" s="160"/>
    </row>
    <row r="3372" spans="82:82" x14ac:dyDescent="0.2">
      <c r="CD3372" s="160"/>
    </row>
    <row r="3373" spans="82:82" x14ac:dyDescent="0.2">
      <c r="CD3373" s="160"/>
    </row>
    <row r="3374" spans="82:82" x14ac:dyDescent="0.2">
      <c r="CD3374" s="160"/>
    </row>
    <row r="3375" spans="82:82" x14ac:dyDescent="0.2">
      <c r="CD3375" s="160"/>
    </row>
    <row r="3376" spans="82:82" x14ac:dyDescent="0.2">
      <c r="CD3376" s="160"/>
    </row>
    <row r="3377" spans="82:82" x14ac:dyDescent="0.2">
      <c r="CD3377" s="160"/>
    </row>
    <row r="3378" spans="82:82" x14ac:dyDescent="0.2">
      <c r="CD3378" s="160"/>
    </row>
    <row r="3379" spans="82:82" x14ac:dyDescent="0.2">
      <c r="CD3379" s="160"/>
    </row>
    <row r="3380" spans="82:82" x14ac:dyDescent="0.2">
      <c r="CD3380" s="160"/>
    </row>
    <row r="3381" spans="82:82" x14ac:dyDescent="0.2">
      <c r="CD3381" s="160"/>
    </row>
    <row r="3382" spans="82:82" x14ac:dyDescent="0.2">
      <c r="CD3382" s="160"/>
    </row>
    <row r="3383" spans="82:82" x14ac:dyDescent="0.2">
      <c r="CD3383" s="160"/>
    </row>
    <row r="3384" spans="82:82" x14ac:dyDescent="0.2">
      <c r="CD3384" s="160"/>
    </row>
    <row r="3385" spans="82:82" x14ac:dyDescent="0.2">
      <c r="CD3385" s="160"/>
    </row>
    <row r="3386" spans="82:82" x14ac:dyDescent="0.2">
      <c r="CD3386" s="160"/>
    </row>
    <row r="3387" spans="82:82" x14ac:dyDescent="0.2">
      <c r="CD3387" s="160"/>
    </row>
    <row r="3388" spans="82:82" x14ac:dyDescent="0.2">
      <c r="CD3388" s="160"/>
    </row>
    <row r="3389" spans="82:82" x14ac:dyDescent="0.2">
      <c r="CD3389" s="160"/>
    </row>
    <row r="3390" spans="82:82" x14ac:dyDescent="0.2">
      <c r="CD3390" s="160"/>
    </row>
    <row r="3391" spans="82:82" x14ac:dyDescent="0.2">
      <c r="CD3391" s="160"/>
    </row>
    <row r="3392" spans="82:82" x14ac:dyDescent="0.2">
      <c r="CD3392" s="160"/>
    </row>
    <row r="3393" spans="82:82" x14ac:dyDescent="0.2">
      <c r="CD3393" s="160"/>
    </row>
    <row r="3394" spans="82:82" x14ac:dyDescent="0.2">
      <c r="CD3394" s="160"/>
    </row>
    <row r="3395" spans="82:82" x14ac:dyDescent="0.2">
      <c r="CD3395" s="160"/>
    </row>
    <row r="3396" spans="82:82" x14ac:dyDescent="0.2">
      <c r="CD3396" s="160"/>
    </row>
    <row r="3397" spans="82:82" x14ac:dyDescent="0.2">
      <c r="CD3397" s="160"/>
    </row>
    <row r="3398" spans="82:82" x14ac:dyDescent="0.2">
      <c r="CD3398" s="160"/>
    </row>
    <row r="3399" spans="82:82" x14ac:dyDescent="0.2">
      <c r="CD3399" s="160"/>
    </row>
    <row r="3400" spans="82:82" x14ac:dyDescent="0.2">
      <c r="CD3400" s="160"/>
    </row>
    <row r="3401" spans="82:82" x14ac:dyDescent="0.2">
      <c r="CD3401" s="160"/>
    </row>
    <row r="3402" spans="82:82" x14ac:dyDescent="0.2">
      <c r="CD3402" s="160"/>
    </row>
    <row r="3403" spans="82:82" x14ac:dyDescent="0.2">
      <c r="CD3403" s="160"/>
    </row>
    <row r="3404" spans="82:82" x14ac:dyDescent="0.2">
      <c r="CD3404" s="160"/>
    </row>
    <row r="3405" spans="82:82" x14ac:dyDescent="0.2">
      <c r="CD3405" s="160"/>
    </row>
    <row r="3406" spans="82:82" x14ac:dyDescent="0.2">
      <c r="CD3406" s="160"/>
    </row>
    <row r="3407" spans="82:82" x14ac:dyDescent="0.2">
      <c r="CD3407" s="160"/>
    </row>
    <row r="3408" spans="82:82" x14ac:dyDescent="0.2">
      <c r="CD3408" s="160"/>
    </row>
    <row r="3409" spans="82:82" x14ac:dyDescent="0.2">
      <c r="CD3409" s="160"/>
    </row>
    <row r="3410" spans="82:82" x14ac:dyDescent="0.2">
      <c r="CD3410" s="160"/>
    </row>
    <row r="3411" spans="82:82" x14ac:dyDescent="0.2">
      <c r="CD3411" s="160"/>
    </row>
    <row r="3412" spans="82:82" x14ac:dyDescent="0.2">
      <c r="CD3412" s="160"/>
    </row>
    <row r="3413" spans="82:82" x14ac:dyDescent="0.2">
      <c r="CD3413" s="160"/>
    </row>
    <row r="3414" spans="82:82" x14ac:dyDescent="0.2">
      <c r="CD3414" s="160"/>
    </row>
    <row r="3415" spans="82:82" x14ac:dyDescent="0.2">
      <c r="CD3415" s="160"/>
    </row>
    <row r="3416" spans="82:82" x14ac:dyDescent="0.2">
      <c r="CD3416" s="160"/>
    </row>
    <row r="3417" spans="82:82" x14ac:dyDescent="0.2">
      <c r="CD3417" s="160"/>
    </row>
    <row r="3418" spans="82:82" x14ac:dyDescent="0.2">
      <c r="CD3418" s="160"/>
    </row>
    <row r="3419" spans="82:82" x14ac:dyDescent="0.2">
      <c r="CD3419" s="160"/>
    </row>
    <row r="3420" spans="82:82" x14ac:dyDescent="0.2">
      <c r="CD3420" s="160"/>
    </row>
    <row r="3421" spans="82:82" x14ac:dyDescent="0.2">
      <c r="CD3421" s="160"/>
    </row>
    <row r="3422" spans="82:82" x14ac:dyDescent="0.2">
      <c r="CD3422" s="160"/>
    </row>
    <row r="3423" spans="82:82" x14ac:dyDescent="0.2">
      <c r="CD3423" s="160"/>
    </row>
    <row r="3424" spans="82:82" x14ac:dyDescent="0.2">
      <c r="CD3424" s="160"/>
    </row>
    <row r="3425" spans="82:82" x14ac:dyDescent="0.2">
      <c r="CD3425" s="160"/>
    </row>
    <row r="3426" spans="82:82" x14ac:dyDescent="0.2">
      <c r="CD3426" s="160"/>
    </row>
    <row r="3427" spans="82:82" x14ac:dyDescent="0.2">
      <c r="CD3427" s="160"/>
    </row>
    <row r="3428" spans="82:82" x14ac:dyDescent="0.2">
      <c r="CD3428" s="160"/>
    </row>
    <row r="3429" spans="82:82" x14ac:dyDescent="0.2">
      <c r="CD3429" s="160"/>
    </row>
    <row r="3430" spans="82:82" x14ac:dyDescent="0.2">
      <c r="CD3430" s="160"/>
    </row>
    <row r="3431" spans="82:82" x14ac:dyDescent="0.2">
      <c r="CD3431" s="160"/>
    </row>
    <row r="3432" spans="82:82" x14ac:dyDescent="0.2">
      <c r="CD3432" s="160"/>
    </row>
    <row r="3433" spans="82:82" x14ac:dyDescent="0.2">
      <c r="CD3433" s="160"/>
    </row>
    <row r="3434" spans="82:82" x14ac:dyDescent="0.2">
      <c r="CD3434" s="160"/>
    </row>
    <row r="3435" spans="82:82" x14ac:dyDescent="0.2">
      <c r="CD3435" s="160"/>
    </row>
    <row r="3436" spans="82:82" x14ac:dyDescent="0.2">
      <c r="CD3436" s="160"/>
    </row>
    <row r="3437" spans="82:82" x14ac:dyDescent="0.2">
      <c r="CD3437" s="160"/>
    </row>
    <row r="3438" spans="82:82" x14ac:dyDescent="0.2">
      <c r="CD3438" s="160"/>
    </row>
    <row r="3439" spans="82:82" x14ac:dyDescent="0.2">
      <c r="CD3439" s="160"/>
    </row>
    <row r="3440" spans="82:82" x14ac:dyDescent="0.2">
      <c r="CD3440" s="160"/>
    </row>
    <row r="3441" spans="82:82" x14ac:dyDescent="0.2">
      <c r="CD3441" s="160"/>
    </row>
    <row r="3442" spans="82:82" x14ac:dyDescent="0.2">
      <c r="CD3442" s="160"/>
    </row>
    <row r="3443" spans="82:82" x14ac:dyDescent="0.2">
      <c r="CD3443" s="160"/>
    </row>
    <row r="3444" spans="82:82" x14ac:dyDescent="0.2">
      <c r="CD3444" s="160"/>
    </row>
    <row r="3445" spans="82:82" x14ac:dyDescent="0.2">
      <c r="CD3445" s="160"/>
    </row>
    <row r="3446" spans="82:82" x14ac:dyDescent="0.2">
      <c r="CD3446" s="160"/>
    </row>
    <row r="3447" spans="82:82" x14ac:dyDescent="0.2">
      <c r="CD3447" s="160"/>
    </row>
    <row r="3448" spans="82:82" x14ac:dyDescent="0.2">
      <c r="CD3448" s="160"/>
    </row>
    <row r="3449" spans="82:82" x14ac:dyDescent="0.2">
      <c r="CD3449" s="160"/>
    </row>
    <row r="3450" spans="82:82" x14ac:dyDescent="0.2">
      <c r="CD3450" s="160"/>
    </row>
    <row r="3451" spans="82:82" x14ac:dyDescent="0.2">
      <c r="CD3451" s="160"/>
    </row>
    <row r="3452" spans="82:82" x14ac:dyDescent="0.2">
      <c r="CD3452" s="160"/>
    </row>
    <row r="3453" spans="82:82" x14ac:dyDescent="0.2">
      <c r="CD3453" s="160"/>
    </row>
    <row r="3454" spans="82:82" x14ac:dyDescent="0.2">
      <c r="CD3454" s="160"/>
    </row>
    <row r="3455" spans="82:82" x14ac:dyDescent="0.2">
      <c r="CD3455" s="160"/>
    </row>
    <row r="3456" spans="82:82" x14ac:dyDescent="0.2">
      <c r="CD3456" s="160"/>
    </row>
    <row r="3457" spans="82:82" x14ac:dyDescent="0.2">
      <c r="CD3457" s="160"/>
    </row>
    <row r="3458" spans="82:82" x14ac:dyDescent="0.2">
      <c r="CD3458" s="160"/>
    </row>
    <row r="3459" spans="82:82" x14ac:dyDescent="0.2">
      <c r="CD3459" s="160"/>
    </row>
    <row r="3460" spans="82:82" x14ac:dyDescent="0.2">
      <c r="CD3460" s="160"/>
    </row>
    <row r="3461" spans="82:82" x14ac:dyDescent="0.2">
      <c r="CD3461" s="160"/>
    </row>
    <row r="3462" spans="82:82" x14ac:dyDescent="0.2">
      <c r="CD3462" s="160"/>
    </row>
    <row r="3463" spans="82:82" x14ac:dyDescent="0.2">
      <c r="CD3463" s="160"/>
    </row>
    <row r="3464" spans="82:82" x14ac:dyDescent="0.2">
      <c r="CD3464" s="160"/>
    </row>
    <row r="3465" spans="82:82" x14ac:dyDescent="0.2">
      <c r="CD3465" s="160"/>
    </row>
    <row r="3466" spans="82:82" x14ac:dyDescent="0.2">
      <c r="CD3466" s="160"/>
    </row>
    <row r="3467" spans="82:82" x14ac:dyDescent="0.2">
      <c r="CD3467" s="160"/>
    </row>
    <row r="3468" spans="82:82" x14ac:dyDescent="0.2">
      <c r="CD3468" s="160"/>
    </row>
    <row r="3469" spans="82:82" x14ac:dyDescent="0.2">
      <c r="CD3469" s="160"/>
    </row>
    <row r="3470" spans="82:82" x14ac:dyDescent="0.2">
      <c r="CD3470" s="160"/>
    </row>
    <row r="3471" spans="82:82" x14ac:dyDescent="0.2">
      <c r="CD3471" s="160"/>
    </row>
    <row r="3472" spans="82:82" x14ac:dyDescent="0.2">
      <c r="CD3472" s="160"/>
    </row>
    <row r="3473" spans="82:82" x14ac:dyDescent="0.2">
      <c r="CD3473" s="160"/>
    </row>
    <row r="3474" spans="82:82" x14ac:dyDescent="0.2">
      <c r="CD3474" s="160"/>
    </row>
    <row r="3475" spans="82:82" x14ac:dyDescent="0.2">
      <c r="CD3475" s="160"/>
    </row>
    <row r="3476" spans="82:82" x14ac:dyDescent="0.2">
      <c r="CD3476" s="160"/>
    </row>
    <row r="3477" spans="82:82" x14ac:dyDescent="0.2">
      <c r="CD3477" s="160"/>
    </row>
    <row r="3478" spans="82:82" x14ac:dyDescent="0.2">
      <c r="CD3478" s="160"/>
    </row>
    <row r="3479" spans="82:82" x14ac:dyDescent="0.2">
      <c r="CD3479" s="160"/>
    </row>
    <row r="3480" spans="82:82" x14ac:dyDescent="0.2">
      <c r="CD3480" s="160"/>
    </row>
    <row r="3481" spans="82:82" x14ac:dyDescent="0.2">
      <c r="CD3481" s="160"/>
    </row>
    <row r="3482" spans="82:82" x14ac:dyDescent="0.2">
      <c r="CD3482" s="160"/>
    </row>
    <row r="3483" spans="82:82" x14ac:dyDescent="0.2">
      <c r="CD3483" s="160"/>
    </row>
    <row r="3484" spans="82:82" x14ac:dyDescent="0.2">
      <c r="CD3484" s="160"/>
    </row>
    <row r="3485" spans="82:82" x14ac:dyDescent="0.2">
      <c r="CD3485" s="160"/>
    </row>
    <row r="3486" spans="82:82" x14ac:dyDescent="0.2">
      <c r="CD3486" s="160"/>
    </row>
    <row r="3487" spans="82:82" x14ac:dyDescent="0.2">
      <c r="CD3487" s="160"/>
    </row>
    <row r="3488" spans="82:82" x14ac:dyDescent="0.2">
      <c r="CD3488" s="160"/>
    </row>
    <row r="3489" spans="82:82" x14ac:dyDescent="0.2">
      <c r="CD3489" s="160"/>
    </row>
    <row r="3490" spans="82:82" x14ac:dyDescent="0.2">
      <c r="CD3490" s="160"/>
    </row>
    <row r="3491" spans="82:82" x14ac:dyDescent="0.2">
      <c r="CD3491" s="160"/>
    </row>
    <row r="3492" spans="82:82" x14ac:dyDescent="0.2">
      <c r="CD3492" s="160"/>
    </row>
    <row r="3493" spans="82:82" x14ac:dyDescent="0.2">
      <c r="CD3493" s="160"/>
    </row>
    <row r="3494" spans="82:82" x14ac:dyDescent="0.2">
      <c r="CD3494" s="160"/>
    </row>
    <row r="3495" spans="82:82" x14ac:dyDescent="0.2">
      <c r="CD3495" s="160"/>
    </row>
    <row r="3496" spans="82:82" x14ac:dyDescent="0.2">
      <c r="CD3496" s="160"/>
    </row>
    <row r="3497" spans="82:82" x14ac:dyDescent="0.2">
      <c r="CD3497" s="160"/>
    </row>
    <row r="3498" spans="82:82" x14ac:dyDescent="0.2">
      <c r="CD3498" s="160"/>
    </row>
    <row r="3499" spans="82:82" x14ac:dyDescent="0.2">
      <c r="CD3499" s="160"/>
    </row>
    <row r="3500" spans="82:82" x14ac:dyDescent="0.2">
      <c r="CD3500" s="160"/>
    </row>
    <row r="3501" spans="82:82" x14ac:dyDescent="0.2">
      <c r="CD3501" s="160"/>
    </row>
    <row r="3502" spans="82:82" x14ac:dyDescent="0.2">
      <c r="CD3502" s="160"/>
    </row>
    <row r="3503" spans="82:82" x14ac:dyDescent="0.2">
      <c r="CD3503" s="160"/>
    </row>
    <row r="3504" spans="82:82" x14ac:dyDescent="0.2">
      <c r="CD3504" s="160"/>
    </row>
    <row r="3505" spans="82:82" x14ac:dyDescent="0.2">
      <c r="CD3505" s="160"/>
    </row>
    <row r="3506" spans="82:82" x14ac:dyDescent="0.2">
      <c r="CD3506" s="160"/>
    </row>
    <row r="3507" spans="82:82" x14ac:dyDescent="0.2">
      <c r="CD3507" s="160"/>
    </row>
    <row r="3508" spans="82:82" x14ac:dyDescent="0.2">
      <c r="CD3508" s="160"/>
    </row>
    <row r="3509" spans="82:82" x14ac:dyDescent="0.2">
      <c r="CD3509" s="160"/>
    </row>
    <row r="3510" spans="82:82" x14ac:dyDescent="0.2">
      <c r="CD3510" s="160"/>
    </row>
    <row r="3511" spans="82:82" x14ac:dyDescent="0.2">
      <c r="CD3511" s="160"/>
    </row>
    <row r="3512" spans="82:82" x14ac:dyDescent="0.2">
      <c r="CD3512" s="160"/>
    </row>
    <row r="3513" spans="82:82" x14ac:dyDescent="0.2">
      <c r="CD3513" s="160"/>
    </row>
    <row r="3514" spans="82:82" x14ac:dyDescent="0.2">
      <c r="CD3514" s="160"/>
    </row>
    <row r="3515" spans="82:82" x14ac:dyDescent="0.2">
      <c r="CD3515" s="160"/>
    </row>
    <row r="3516" spans="82:82" x14ac:dyDescent="0.2">
      <c r="CD3516" s="160"/>
    </row>
    <row r="3517" spans="82:82" x14ac:dyDescent="0.2">
      <c r="CD3517" s="160"/>
    </row>
    <row r="3518" spans="82:82" x14ac:dyDescent="0.2">
      <c r="CD3518" s="160"/>
    </row>
    <row r="3519" spans="82:82" x14ac:dyDescent="0.2">
      <c r="CD3519" s="160"/>
    </row>
    <row r="3520" spans="82:82" x14ac:dyDescent="0.2">
      <c r="CD3520" s="160"/>
    </row>
    <row r="3521" spans="82:82" x14ac:dyDescent="0.2">
      <c r="CD3521" s="160"/>
    </row>
    <row r="3522" spans="82:82" x14ac:dyDescent="0.2">
      <c r="CD3522" s="160"/>
    </row>
    <row r="3523" spans="82:82" x14ac:dyDescent="0.2">
      <c r="CD3523" s="160"/>
    </row>
    <row r="3524" spans="82:82" x14ac:dyDescent="0.2">
      <c r="CD3524" s="160"/>
    </row>
    <row r="3525" spans="82:82" x14ac:dyDescent="0.2">
      <c r="CD3525" s="160"/>
    </row>
    <row r="3526" spans="82:82" x14ac:dyDescent="0.2">
      <c r="CD3526" s="160"/>
    </row>
    <row r="3527" spans="82:82" x14ac:dyDescent="0.2">
      <c r="CD3527" s="160"/>
    </row>
    <row r="3528" spans="82:82" x14ac:dyDescent="0.2">
      <c r="CD3528" s="160"/>
    </row>
    <row r="3529" spans="82:82" x14ac:dyDescent="0.2">
      <c r="CD3529" s="160"/>
    </row>
    <row r="3530" spans="82:82" x14ac:dyDescent="0.2">
      <c r="CD3530" s="160"/>
    </row>
    <row r="3531" spans="82:82" x14ac:dyDescent="0.2">
      <c r="CD3531" s="160"/>
    </row>
    <row r="3532" spans="82:82" x14ac:dyDescent="0.2">
      <c r="CD3532" s="160"/>
    </row>
    <row r="3533" spans="82:82" x14ac:dyDescent="0.2">
      <c r="CD3533" s="160"/>
    </row>
    <row r="3534" spans="82:82" x14ac:dyDescent="0.2">
      <c r="CD3534" s="160"/>
    </row>
    <row r="3535" spans="82:82" x14ac:dyDescent="0.2">
      <c r="CD3535" s="160"/>
    </row>
    <row r="3536" spans="82:82" x14ac:dyDescent="0.2">
      <c r="CD3536" s="160"/>
    </row>
    <row r="3537" spans="82:82" x14ac:dyDescent="0.2">
      <c r="CD3537" s="160"/>
    </row>
    <row r="3538" spans="82:82" x14ac:dyDescent="0.2">
      <c r="CD3538" s="160"/>
    </row>
    <row r="3539" spans="82:82" x14ac:dyDescent="0.2">
      <c r="CD3539" s="160"/>
    </row>
    <row r="3540" spans="82:82" x14ac:dyDescent="0.2">
      <c r="CD3540" s="160"/>
    </row>
    <row r="3541" spans="82:82" x14ac:dyDescent="0.2">
      <c r="CD3541" s="160"/>
    </row>
    <row r="3542" spans="82:82" x14ac:dyDescent="0.2">
      <c r="CD3542" s="160"/>
    </row>
    <row r="3543" spans="82:82" x14ac:dyDescent="0.2">
      <c r="CD3543" s="160"/>
    </row>
    <row r="3544" spans="82:82" x14ac:dyDescent="0.2">
      <c r="CD3544" s="160"/>
    </row>
    <row r="3545" spans="82:82" x14ac:dyDescent="0.2">
      <c r="CD3545" s="160"/>
    </row>
    <row r="3546" spans="82:82" x14ac:dyDescent="0.2">
      <c r="CD3546" s="160"/>
    </row>
    <row r="3547" spans="82:82" x14ac:dyDescent="0.2">
      <c r="CD3547" s="160"/>
    </row>
    <row r="3548" spans="82:82" x14ac:dyDescent="0.2">
      <c r="CD3548" s="160"/>
    </row>
    <row r="3549" spans="82:82" x14ac:dyDescent="0.2">
      <c r="CD3549" s="160"/>
    </row>
    <row r="3550" spans="82:82" x14ac:dyDescent="0.2">
      <c r="CD3550" s="160"/>
    </row>
    <row r="3551" spans="82:82" x14ac:dyDescent="0.2">
      <c r="CD3551" s="160"/>
    </row>
    <row r="3552" spans="82:82" x14ac:dyDescent="0.2">
      <c r="CD3552" s="160"/>
    </row>
    <row r="3553" spans="82:82" x14ac:dyDescent="0.2">
      <c r="CD3553" s="160"/>
    </row>
    <row r="3554" spans="82:82" x14ac:dyDescent="0.2">
      <c r="CD3554" s="160"/>
    </row>
    <row r="3555" spans="82:82" x14ac:dyDescent="0.2">
      <c r="CD3555" s="160"/>
    </row>
    <row r="3556" spans="82:82" x14ac:dyDescent="0.2">
      <c r="CD3556" s="160"/>
    </row>
    <row r="3557" spans="82:82" x14ac:dyDescent="0.2">
      <c r="CD3557" s="160"/>
    </row>
    <row r="3558" spans="82:82" x14ac:dyDescent="0.2">
      <c r="CD3558" s="160"/>
    </row>
    <row r="3559" spans="82:82" x14ac:dyDescent="0.2">
      <c r="CD3559" s="160"/>
    </row>
    <row r="3560" spans="82:82" x14ac:dyDescent="0.2">
      <c r="CD3560" s="160"/>
    </row>
    <row r="3561" spans="82:82" x14ac:dyDescent="0.2">
      <c r="CD3561" s="160"/>
    </row>
    <row r="3562" spans="82:82" x14ac:dyDescent="0.2">
      <c r="CD3562" s="160"/>
    </row>
    <row r="3563" spans="82:82" x14ac:dyDescent="0.2">
      <c r="CD3563" s="160"/>
    </row>
    <row r="3564" spans="82:82" x14ac:dyDescent="0.2">
      <c r="CD3564" s="160"/>
    </row>
    <row r="3565" spans="82:82" x14ac:dyDescent="0.2">
      <c r="CD3565" s="160"/>
    </row>
    <row r="3566" spans="82:82" x14ac:dyDescent="0.2">
      <c r="CD3566" s="160"/>
    </row>
    <row r="3567" spans="82:82" x14ac:dyDescent="0.2">
      <c r="CD3567" s="160"/>
    </row>
    <row r="3568" spans="82:82" x14ac:dyDescent="0.2">
      <c r="CD3568" s="160"/>
    </row>
    <row r="3569" spans="82:82" x14ac:dyDescent="0.2">
      <c r="CD3569" s="160"/>
    </row>
    <row r="3570" spans="82:82" x14ac:dyDescent="0.2">
      <c r="CD3570" s="160"/>
    </row>
    <row r="3571" spans="82:82" x14ac:dyDescent="0.2">
      <c r="CD3571" s="160"/>
    </row>
    <row r="3572" spans="82:82" x14ac:dyDescent="0.2">
      <c r="CD3572" s="160"/>
    </row>
    <row r="3573" spans="82:82" x14ac:dyDescent="0.2">
      <c r="CD3573" s="160"/>
    </row>
    <row r="3574" spans="82:82" x14ac:dyDescent="0.2">
      <c r="CD3574" s="160"/>
    </row>
    <row r="3575" spans="82:82" x14ac:dyDescent="0.2">
      <c r="CD3575" s="160"/>
    </row>
    <row r="3576" spans="82:82" x14ac:dyDescent="0.2">
      <c r="CD3576" s="160"/>
    </row>
    <row r="3577" spans="82:82" x14ac:dyDescent="0.2">
      <c r="CD3577" s="160"/>
    </row>
    <row r="3578" spans="82:82" x14ac:dyDescent="0.2">
      <c r="CD3578" s="160"/>
    </row>
    <row r="3579" spans="82:82" x14ac:dyDescent="0.2">
      <c r="CD3579" s="160"/>
    </row>
    <row r="3580" spans="82:82" x14ac:dyDescent="0.2">
      <c r="CD3580" s="160"/>
    </row>
    <row r="3581" spans="82:82" x14ac:dyDescent="0.2">
      <c r="CD3581" s="160"/>
    </row>
    <row r="3582" spans="82:82" x14ac:dyDescent="0.2">
      <c r="CD3582" s="160"/>
    </row>
    <row r="3583" spans="82:82" x14ac:dyDescent="0.2">
      <c r="CD3583" s="160"/>
    </row>
    <row r="3584" spans="82:82" x14ac:dyDescent="0.2">
      <c r="CD3584" s="160"/>
    </row>
    <row r="3585" spans="82:82" x14ac:dyDescent="0.2">
      <c r="CD3585" s="160"/>
    </row>
    <row r="3586" spans="82:82" x14ac:dyDescent="0.2">
      <c r="CD3586" s="160"/>
    </row>
    <row r="3587" spans="82:82" x14ac:dyDescent="0.2">
      <c r="CD3587" s="160"/>
    </row>
    <row r="3588" spans="82:82" x14ac:dyDescent="0.2">
      <c r="CD3588" s="160"/>
    </row>
    <row r="3589" spans="82:82" x14ac:dyDescent="0.2">
      <c r="CD3589" s="160"/>
    </row>
    <row r="3590" spans="82:82" x14ac:dyDescent="0.2">
      <c r="CD3590" s="160"/>
    </row>
    <row r="3591" spans="82:82" x14ac:dyDescent="0.2">
      <c r="CD3591" s="160"/>
    </row>
    <row r="3592" spans="82:82" x14ac:dyDescent="0.2">
      <c r="CD3592" s="160"/>
    </row>
    <row r="3593" spans="82:82" x14ac:dyDescent="0.2">
      <c r="CD3593" s="160"/>
    </row>
    <row r="3594" spans="82:82" x14ac:dyDescent="0.2">
      <c r="CD3594" s="160"/>
    </row>
    <row r="3595" spans="82:82" x14ac:dyDescent="0.2">
      <c r="CD3595" s="160"/>
    </row>
    <row r="3596" spans="82:82" x14ac:dyDescent="0.2">
      <c r="CD3596" s="160"/>
    </row>
    <row r="3597" spans="82:82" x14ac:dyDescent="0.2">
      <c r="CD3597" s="160"/>
    </row>
    <row r="3598" spans="82:82" x14ac:dyDescent="0.2">
      <c r="CD3598" s="160"/>
    </row>
    <row r="3599" spans="82:82" x14ac:dyDescent="0.2">
      <c r="CD3599" s="160"/>
    </row>
    <row r="3600" spans="82:82" x14ac:dyDescent="0.2">
      <c r="CD3600" s="160"/>
    </row>
    <row r="3601" spans="82:82" x14ac:dyDescent="0.2">
      <c r="CD3601" s="160"/>
    </row>
    <row r="3602" spans="82:82" x14ac:dyDescent="0.2">
      <c r="CD3602" s="160"/>
    </row>
    <row r="3603" spans="82:82" x14ac:dyDescent="0.2">
      <c r="CD3603" s="160"/>
    </row>
    <row r="3604" spans="82:82" x14ac:dyDescent="0.2">
      <c r="CD3604" s="160"/>
    </row>
    <row r="3605" spans="82:82" x14ac:dyDescent="0.2">
      <c r="CD3605" s="160"/>
    </row>
    <row r="3606" spans="82:82" x14ac:dyDescent="0.2">
      <c r="CD3606" s="160"/>
    </row>
    <row r="3607" spans="82:82" x14ac:dyDescent="0.2">
      <c r="CD3607" s="160"/>
    </row>
    <row r="3608" spans="82:82" x14ac:dyDescent="0.2">
      <c r="CD3608" s="160"/>
    </row>
    <row r="3609" spans="82:82" x14ac:dyDescent="0.2">
      <c r="CD3609" s="160"/>
    </row>
  </sheetData>
  <sortState xmlns:xlrd2="http://schemas.microsoft.com/office/spreadsheetml/2017/richdata2" ref="A27:CI510">
    <sortCondition ref="B27:B510"/>
  </sortState>
  <mergeCells count="7">
    <mergeCell ref="A520:B520"/>
    <mergeCell ref="A521:B521"/>
    <mergeCell ref="A516:E516"/>
    <mergeCell ref="A10:O10"/>
    <mergeCell ref="A513:F513"/>
    <mergeCell ref="A514:F514"/>
    <mergeCell ref="A519:B519"/>
  </mergeCells>
  <phoneticPr fontId="9" type="noConversion"/>
  <conditionalFormatting sqref="CJ17:IZ17 CJ21:IZ21 CE514:IZ3609 CE512:IS513 A512:CC512 C3610:IZ65501 G513:CC522 C523:CC3609 CJ109:IZ471 CJ24:CK108 CM24:IZ108 C511:IZ511">
    <cfRule type="cellIs" dxfId="29" priority="34" stopIfTrue="1" operator="equal">
      <formula>1</formula>
    </cfRule>
    <cfRule type="cellIs" dxfId="28" priority="35" stopIfTrue="1" operator="equal">
      <formula>"suppress"</formula>
    </cfRule>
  </conditionalFormatting>
  <conditionalFormatting sqref="CK19:CK20 CM19:CM20">
    <cfRule type="cellIs" dxfId="27" priority="36" stopIfTrue="1" operator="lessThanOrEqual">
      <formula>5</formula>
    </cfRule>
  </conditionalFormatting>
  <conditionalFormatting sqref="B522:F522">
    <cfRule type="cellIs" dxfId="26" priority="16" stopIfTrue="1" operator="equal">
      <formula>1</formula>
    </cfRule>
    <cfRule type="cellIs" dxfId="25" priority="17" stopIfTrue="1" operator="equal">
      <formula>"suppress"</formula>
    </cfRule>
  </conditionalFormatting>
  <conditionalFormatting sqref="A515:F515 A513">
    <cfRule type="cellIs" dxfId="24" priority="14" stopIfTrue="1" operator="equal">
      <formula>1</formula>
    </cfRule>
    <cfRule type="cellIs" dxfId="23" priority="15" stopIfTrue="1" operator="equal">
      <formula>"suppress"</formula>
    </cfRule>
  </conditionalFormatting>
  <conditionalFormatting sqref="A517:F518 F519 A516 F516 A519:A521 C520:F521">
    <cfRule type="cellIs" dxfId="22" priority="12" stopIfTrue="1" operator="equal">
      <formula>1</formula>
    </cfRule>
    <cfRule type="cellIs" dxfId="21" priority="13" stopIfTrue="1" operator="equal">
      <formula>"suppress"</formula>
    </cfRule>
  </conditionalFormatting>
  <conditionalFormatting sqref="A514">
    <cfRule type="cellIs" dxfId="20" priority="10" stopIfTrue="1" operator="equal">
      <formula>1</formula>
    </cfRule>
    <cfRule type="cellIs" dxfId="19" priority="11" stopIfTrue="1" operator="equal">
      <formula>"suppress"</formula>
    </cfRule>
  </conditionalFormatting>
  <conditionalFormatting sqref="CD512:CD3609">
    <cfRule type="cellIs" dxfId="18" priority="8" stopIfTrue="1" operator="equal">
      <formula>1</formula>
    </cfRule>
    <cfRule type="cellIs" dxfId="17" priority="9" stopIfTrue="1" operator="equal">
      <formula>"suppress"</formula>
    </cfRule>
  </conditionalFormatting>
  <conditionalFormatting sqref="CJ23:IZ23 CL24:CL108">
    <cfRule type="cellIs" dxfId="16" priority="5" stopIfTrue="1" operator="equal">
      <formula>1</formula>
    </cfRule>
    <cfRule type="cellIs" dxfId="15" priority="6" stopIfTrue="1" operator="equal">
      <formula>"suppress"</formula>
    </cfRule>
  </conditionalFormatting>
  <conditionalFormatting sqref="CK22 CM22">
    <cfRule type="cellIs" dxfId="14" priority="7" stopIfTrue="1" operator="lessThanOrEqual">
      <formula>5</formula>
    </cfRule>
  </conditionalFormatting>
  <conditionalFormatting sqref="CJ472:IZ510">
    <cfRule type="cellIs" dxfId="13" priority="3" stopIfTrue="1" operator="equal">
      <formula>1</formula>
    </cfRule>
    <cfRule type="cellIs" dxfId="12" priority="4" stopIfTrue="1" operator="equal">
      <formula>"suppress"</formula>
    </cfRule>
  </conditionalFormatting>
  <conditionalFormatting sqref="C15:CJ15">
    <cfRule type="cellIs" dxfId="11" priority="1" stopIfTrue="1" operator="equal">
      <formula>1</formula>
    </cfRule>
    <cfRule type="cellIs" dxfId="10" priority="2" stopIfTrue="1" operator="equal">
      <formula>"suppress"</formula>
    </cfRule>
  </conditionalFormatting>
  <hyperlinks>
    <hyperlink ref="A516" r:id="rId1" display="Copyright © 2013, The Health and Social Care Information Centre. HES Analysis. All Rights Reserved." xr:uid="{00000000-0004-0000-0A00-000000000000}"/>
    <hyperlink ref="A516:E516" r:id="rId2" display="Copyright © 2018, NHS Digital, Secondary Care Analysis. All Rights Reserved." xr:uid="{4B587BFA-61C9-4BA8-8B9C-E14612003827}"/>
    <hyperlink ref="A523" location="'Title Sheet'!A21" display="Return to Contents" xr:uid="{864BFD89-A59A-47B0-B7A5-D86DB15039C0}"/>
  </hyperlinks>
  <pageMargins left="0.74803149606299213" right="0.74803149606299213" top="0.98425196850393704" bottom="0.98425196850393704" header="0.51181102362204722" footer="0.51181102362204722"/>
  <pageSetup paperSize="9" scale="40" fitToWidth="4" fitToHeight="0" orientation="landscape" r:id="rId3"/>
  <headerFooter alignWithMargins="0"/>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H496"/>
  <sheetViews>
    <sheetView zoomScale="85" zoomScaleNormal="85" workbookViewId="0">
      <pane xSplit="1" ySplit="2" topLeftCell="B96" activePane="bottomRight" state="frozen"/>
      <selection activeCell="B2" sqref="B2"/>
      <selection pane="topRight" activeCell="B2" sqref="B2"/>
      <selection pane="bottomLeft" activeCell="B2" sqref="B2"/>
      <selection pane="bottomRight" activeCell="B3" sqref="B3"/>
    </sheetView>
  </sheetViews>
  <sheetFormatPr defaultColWidth="17.28515625" defaultRowHeight="12" x14ac:dyDescent="0.2"/>
  <cols>
    <col min="1" max="1" width="12.140625" style="310" customWidth="1"/>
    <col min="2" max="10" width="13" style="267" customWidth="1"/>
    <col min="11" max="12" width="13" style="270" customWidth="1"/>
    <col min="13" max="24" width="13" style="266" customWidth="1"/>
    <col min="25" max="30" width="13" style="267" customWidth="1"/>
    <col min="31" max="168" width="13" style="266" customWidth="1"/>
    <col min="169" max="170" width="17.28515625" style="266"/>
    <col min="171" max="172" width="17.28515625" style="285"/>
    <col min="173" max="173" width="17.28515625" style="352"/>
    <col min="174" max="16384" width="17.28515625" style="266"/>
  </cols>
  <sheetData>
    <row r="1" spans="1:242" x14ac:dyDescent="0.2">
      <c r="A1" s="310">
        <v>1</v>
      </c>
      <c r="B1" s="267">
        <v>2</v>
      </c>
      <c r="C1" s="267">
        <v>3</v>
      </c>
      <c r="D1" s="267">
        <v>4</v>
      </c>
      <c r="E1" s="310">
        <v>5</v>
      </c>
      <c r="F1" s="267">
        <v>6</v>
      </c>
      <c r="G1" s="267">
        <v>7</v>
      </c>
      <c r="H1" s="267">
        <v>8</v>
      </c>
      <c r="I1" s="310">
        <v>9</v>
      </c>
      <c r="J1" s="267">
        <v>10</v>
      </c>
      <c r="K1" s="267">
        <v>11</v>
      </c>
      <c r="L1" s="267">
        <v>12</v>
      </c>
      <c r="M1" s="310">
        <v>13</v>
      </c>
      <c r="N1" s="267">
        <v>14</v>
      </c>
      <c r="O1" s="267">
        <v>15</v>
      </c>
      <c r="P1" s="267">
        <v>16</v>
      </c>
      <c r="Q1" s="310">
        <v>17</v>
      </c>
      <c r="R1" s="267">
        <v>18</v>
      </c>
      <c r="S1" s="267">
        <v>19</v>
      </c>
      <c r="T1" s="267">
        <v>20</v>
      </c>
      <c r="U1" s="310">
        <v>21</v>
      </c>
      <c r="V1" s="267">
        <v>22</v>
      </c>
      <c r="W1" s="267">
        <v>23</v>
      </c>
      <c r="X1" s="267">
        <v>24</v>
      </c>
      <c r="Y1" s="310">
        <v>25</v>
      </c>
      <c r="Z1" s="267">
        <v>26</v>
      </c>
      <c r="AA1" s="267">
        <v>27</v>
      </c>
      <c r="AB1" s="267">
        <v>28</v>
      </c>
      <c r="AC1" s="310">
        <v>29</v>
      </c>
      <c r="AD1" s="267">
        <v>30</v>
      </c>
      <c r="AE1" s="267">
        <v>31</v>
      </c>
      <c r="AF1" s="267">
        <v>32</v>
      </c>
      <c r="AG1" s="310">
        <v>33</v>
      </c>
      <c r="AH1" s="267">
        <v>34</v>
      </c>
      <c r="AI1" s="267">
        <v>35</v>
      </c>
      <c r="AJ1" s="267">
        <v>36</v>
      </c>
      <c r="AK1" s="310">
        <v>37</v>
      </c>
      <c r="AL1" s="267">
        <v>38</v>
      </c>
      <c r="AM1" s="267">
        <v>39</v>
      </c>
      <c r="AN1" s="267">
        <v>40</v>
      </c>
      <c r="AO1" s="310">
        <v>41</v>
      </c>
      <c r="AP1" s="267">
        <v>42</v>
      </c>
      <c r="AQ1" s="267">
        <v>43</v>
      </c>
      <c r="AR1" s="267">
        <v>44</v>
      </c>
      <c r="AS1" s="310">
        <v>45</v>
      </c>
      <c r="AT1" s="267">
        <v>46</v>
      </c>
      <c r="AU1" s="267">
        <v>47</v>
      </c>
      <c r="AV1" s="267">
        <v>48</v>
      </c>
      <c r="AW1" s="310">
        <v>49</v>
      </c>
      <c r="AX1" s="267">
        <v>50</v>
      </c>
      <c r="AY1" s="267">
        <v>51</v>
      </c>
      <c r="AZ1" s="267">
        <v>52</v>
      </c>
      <c r="BA1" s="310">
        <v>53</v>
      </c>
      <c r="BB1" s="267">
        <v>54</v>
      </c>
      <c r="BC1" s="267">
        <v>55</v>
      </c>
      <c r="BD1" s="267">
        <v>56</v>
      </c>
      <c r="BE1" s="310">
        <v>57</v>
      </c>
      <c r="BF1" s="267">
        <v>58</v>
      </c>
      <c r="BG1" s="267">
        <v>59</v>
      </c>
      <c r="BH1" s="267">
        <v>60</v>
      </c>
      <c r="BI1" s="310">
        <v>61</v>
      </c>
      <c r="BJ1" s="267">
        <v>62</v>
      </c>
      <c r="BK1" s="267">
        <v>63</v>
      </c>
      <c r="BL1" s="267">
        <v>64</v>
      </c>
      <c r="BM1" s="310">
        <v>65</v>
      </c>
      <c r="BN1" s="267">
        <v>66</v>
      </c>
      <c r="BO1" s="267">
        <v>67</v>
      </c>
      <c r="BP1" s="267">
        <v>68</v>
      </c>
      <c r="BQ1" s="310">
        <v>69</v>
      </c>
      <c r="BR1" s="267">
        <v>70</v>
      </c>
      <c r="BS1" s="267">
        <v>71</v>
      </c>
      <c r="BT1" s="267">
        <v>72</v>
      </c>
      <c r="BU1" s="310">
        <v>73</v>
      </c>
      <c r="BV1" s="267">
        <v>74</v>
      </c>
      <c r="BW1" s="267">
        <v>75</v>
      </c>
      <c r="BX1" s="267">
        <v>76</v>
      </c>
      <c r="BY1" s="310">
        <v>77</v>
      </c>
      <c r="BZ1" s="267">
        <v>78</v>
      </c>
      <c r="CA1" s="267">
        <v>79</v>
      </c>
      <c r="CB1" s="267">
        <v>80</v>
      </c>
      <c r="CC1" s="310">
        <v>81</v>
      </c>
      <c r="CD1" s="267">
        <v>82</v>
      </c>
      <c r="CE1" s="267">
        <v>83</v>
      </c>
      <c r="CF1" s="267">
        <v>84</v>
      </c>
      <c r="CG1" s="310">
        <v>85</v>
      </c>
      <c r="CH1" s="145">
        <v>86</v>
      </c>
      <c r="CI1" s="145">
        <v>87</v>
      </c>
      <c r="CJ1" s="145">
        <v>88</v>
      </c>
      <c r="CK1" s="145">
        <v>89</v>
      </c>
      <c r="CL1" s="145">
        <v>90</v>
      </c>
      <c r="CM1" s="145">
        <v>91</v>
      </c>
      <c r="CN1" s="145">
        <v>92</v>
      </c>
      <c r="CO1" s="145">
        <v>93</v>
      </c>
      <c r="CP1" s="145">
        <v>94</v>
      </c>
      <c r="CQ1" s="145">
        <v>95</v>
      </c>
      <c r="CR1" s="145">
        <v>96</v>
      </c>
      <c r="CS1" s="145">
        <v>97</v>
      </c>
      <c r="CT1" s="145">
        <v>98</v>
      </c>
      <c r="CU1" s="145">
        <v>99</v>
      </c>
      <c r="CV1" s="145">
        <v>100</v>
      </c>
      <c r="CW1" s="145">
        <v>101</v>
      </c>
      <c r="CX1" s="145">
        <v>102</v>
      </c>
      <c r="CY1" s="145">
        <v>103</v>
      </c>
      <c r="CZ1" s="145">
        <v>104</v>
      </c>
      <c r="DA1" s="145">
        <v>105</v>
      </c>
      <c r="DB1" s="145">
        <v>106</v>
      </c>
      <c r="DC1" s="145">
        <v>107</v>
      </c>
      <c r="DD1" s="145">
        <v>108</v>
      </c>
      <c r="DE1" s="145">
        <v>109</v>
      </c>
      <c r="DF1" s="145">
        <v>110</v>
      </c>
      <c r="DG1" s="145">
        <v>111</v>
      </c>
      <c r="DH1" s="145">
        <v>112</v>
      </c>
      <c r="DI1" s="145">
        <v>113</v>
      </c>
      <c r="DJ1" s="145">
        <v>114</v>
      </c>
      <c r="DK1" s="145">
        <v>115</v>
      </c>
      <c r="DL1" s="145">
        <v>116</v>
      </c>
      <c r="DM1" s="145">
        <v>117</v>
      </c>
      <c r="DN1" s="145">
        <v>118</v>
      </c>
      <c r="DO1" s="145">
        <v>119</v>
      </c>
      <c r="DP1" s="145">
        <v>120</v>
      </c>
      <c r="DQ1" s="145">
        <v>121</v>
      </c>
      <c r="DR1" s="145">
        <v>122</v>
      </c>
      <c r="DS1" s="145">
        <v>123</v>
      </c>
      <c r="DT1" s="145">
        <v>124</v>
      </c>
      <c r="DU1" s="145">
        <v>125</v>
      </c>
      <c r="DV1" s="145">
        <v>126</v>
      </c>
      <c r="DW1" s="145">
        <v>127</v>
      </c>
      <c r="DX1" s="145">
        <v>128</v>
      </c>
      <c r="DY1" s="145">
        <v>129</v>
      </c>
      <c r="DZ1" s="145">
        <v>130</v>
      </c>
      <c r="EA1" s="145">
        <v>131</v>
      </c>
      <c r="EB1" s="145">
        <v>132</v>
      </c>
      <c r="EC1" s="145">
        <v>133</v>
      </c>
      <c r="ED1" s="145">
        <v>134</v>
      </c>
      <c r="EE1" s="145">
        <v>135</v>
      </c>
      <c r="EF1" s="145">
        <v>136</v>
      </c>
      <c r="EG1" s="145">
        <v>137</v>
      </c>
      <c r="EH1" s="145">
        <v>138</v>
      </c>
      <c r="EI1" s="145">
        <v>139</v>
      </c>
      <c r="EJ1" s="145">
        <v>140</v>
      </c>
      <c r="EK1" s="145">
        <v>141</v>
      </c>
      <c r="EL1" s="145">
        <v>142</v>
      </c>
      <c r="EM1" s="145">
        <v>143</v>
      </c>
      <c r="EN1" s="145">
        <v>144</v>
      </c>
      <c r="EO1" s="145">
        <v>145</v>
      </c>
      <c r="EP1" s="145">
        <v>146</v>
      </c>
      <c r="EQ1" s="145">
        <v>147</v>
      </c>
      <c r="ER1" s="145">
        <v>148</v>
      </c>
      <c r="ES1" s="145">
        <v>149</v>
      </c>
      <c r="ET1" s="145">
        <v>150</v>
      </c>
      <c r="EU1" s="145">
        <v>151</v>
      </c>
      <c r="EV1" s="145">
        <v>152</v>
      </c>
      <c r="EW1" s="145">
        <v>153</v>
      </c>
      <c r="EX1" s="145">
        <v>154</v>
      </c>
      <c r="EY1" s="145">
        <v>155</v>
      </c>
      <c r="EZ1" s="145">
        <v>156</v>
      </c>
      <c r="FA1" s="145">
        <v>157</v>
      </c>
      <c r="FB1" s="145">
        <v>158</v>
      </c>
      <c r="FC1" s="145">
        <v>159</v>
      </c>
      <c r="FD1" s="145">
        <v>160</v>
      </c>
      <c r="FE1" s="145">
        <v>161</v>
      </c>
      <c r="FF1" s="145">
        <v>162</v>
      </c>
      <c r="FG1" s="145">
        <v>163</v>
      </c>
      <c r="FH1" s="145">
        <v>164</v>
      </c>
      <c r="FI1" s="145">
        <v>165</v>
      </c>
      <c r="FJ1" s="145">
        <v>166</v>
      </c>
      <c r="FK1" s="145">
        <v>167</v>
      </c>
      <c r="FL1" s="145">
        <v>168</v>
      </c>
      <c r="FM1" s="145">
        <v>169</v>
      </c>
      <c r="FN1" s="145">
        <v>170</v>
      </c>
      <c r="FO1" s="145">
        <v>171</v>
      </c>
      <c r="FP1" s="350">
        <v>173</v>
      </c>
      <c r="FQ1" s="350">
        <v>174</v>
      </c>
    </row>
    <row r="2" spans="1:242" s="268" customFormat="1" ht="120" x14ac:dyDescent="0.2">
      <c r="A2" s="314" t="s">
        <v>1605</v>
      </c>
      <c r="B2" s="268" t="s">
        <v>161</v>
      </c>
      <c r="C2" s="268" t="s">
        <v>263</v>
      </c>
      <c r="D2" s="268" t="s">
        <v>326</v>
      </c>
      <c r="E2" s="268" t="s">
        <v>327</v>
      </c>
      <c r="F2" s="268" t="s">
        <v>328</v>
      </c>
      <c r="G2" s="268" t="s">
        <v>329</v>
      </c>
      <c r="H2" s="268" t="s">
        <v>2</v>
      </c>
      <c r="I2" s="268" t="s">
        <v>330</v>
      </c>
      <c r="J2" s="268" t="s">
        <v>3</v>
      </c>
      <c r="K2" s="268" t="s">
        <v>156</v>
      </c>
      <c r="L2" s="269" t="s">
        <v>62</v>
      </c>
      <c r="M2" s="269" t="s">
        <v>467</v>
      </c>
      <c r="N2" s="268" t="s">
        <v>63</v>
      </c>
      <c r="O2" s="268" t="s">
        <v>64</v>
      </c>
      <c r="P2" s="268" t="s">
        <v>1524</v>
      </c>
      <c r="Q2" s="268" t="s">
        <v>66</v>
      </c>
      <c r="R2" s="268" t="s">
        <v>67</v>
      </c>
      <c r="S2" s="268" t="s">
        <v>68</v>
      </c>
      <c r="T2" s="268" t="s">
        <v>69</v>
      </c>
      <c r="U2" s="268" t="s">
        <v>70</v>
      </c>
      <c r="V2" s="268" t="s">
        <v>71</v>
      </c>
      <c r="W2" s="268" t="s">
        <v>466</v>
      </c>
      <c r="X2" s="268" t="s">
        <v>160</v>
      </c>
      <c r="Y2" s="268" t="s">
        <v>72</v>
      </c>
      <c r="Z2" s="268" t="s">
        <v>73</v>
      </c>
      <c r="AA2" s="268" t="s">
        <v>74</v>
      </c>
      <c r="AB2" s="268" t="s">
        <v>75</v>
      </c>
      <c r="AC2" s="268" t="s">
        <v>76</v>
      </c>
      <c r="AD2" s="268" t="s">
        <v>77</v>
      </c>
      <c r="AE2" s="268" t="s">
        <v>96</v>
      </c>
      <c r="AF2" s="268" t="s">
        <v>507</v>
      </c>
      <c r="AG2" s="268" t="s">
        <v>1557</v>
      </c>
      <c r="AH2" s="268" t="s">
        <v>508</v>
      </c>
      <c r="AI2" s="268" t="s">
        <v>509</v>
      </c>
      <c r="AJ2" s="268" t="s">
        <v>510</v>
      </c>
      <c r="AK2" s="268" t="s">
        <v>511</v>
      </c>
      <c r="AL2" s="268" t="s">
        <v>51</v>
      </c>
      <c r="AM2" s="268" t="s">
        <v>52</v>
      </c>
      <c r="AN2" s="268" t="s">
        <v>53</v>
      </c>
      <c r="AO2" s="268" t="s">
        <v>54</v>
      </c>
      <c r="AP2" s="268" t="s">
        <v>1191</v>
      </c>
      <c r="AQ2" s="268" t="s">
        <v>530</v>
      </c>
      <c r="AR2" s="268" t="s">
        <v>55</v>
      </c>
      <c r="AS2" s="268" t="s">
        <v>56</v>
      </c>
      <c r="AT2" s="268" t="s">
        <v>1559</v>
      </c>
      <c r="AU2" s="268" t="s">
        <v>531</v>
      </c>
      <c r="AV2" s="268" t="s">
        <v>59</v>
      </c>
      <c r="AW2" s="268" t="s">
        <v>1558</v>
      </c>
      <c r="AX2" s="268" t="s">
        <v>60</v>
      </c>
      <c r="AY2" s="268" t="s">
        <v>532</v>
      </c>
      <c r="AZ2" s="268" t="s">
        <v>1353</v>
      </c>
      <c r="BA2" s="268" t="s">
        <v>1317</v>
      </c>
      <c r="BB2" s="268" t="s">
        <v>61</v>
      </c>
      <c r="BC2" s="268" t="s">
        <v>97</v>
      </c>
      <c r="BD2" s="268" t="s">
        <v>98</v>
      </c>
      <c r="BE2" s="268" t="s">
        <v>99</v>
      </c>
      <c r="BF2" s="268" t="s">
        <v>100</v>
      </c>
      <c r="BG2" s="268" t="s">
        <v>101</v>
      </c>
      <c r="BH2" s="268" t="s">
        <v>102</v>
      </c>
      <c r="BI2" s="268" t="s">
        <v>103</v>
      </c>
      <c r="BJ2" s="268" t="s">
        <v>104</v>
      </c>
      <c r="BK2" s="268" t="s">
        <v>105</v>
      </c>
      <c r="BL2" s="268" t="s">
        <v>106</v>
      </c>
      <c r="BM2" s="268" t="s">
        <v>107</v>
      </c>
      <c r="BN2" s="268" t="s">
        <v>108</v>
      </c>
      <c r="BO2" s="268" t="s">
        <v>109</v>
      </c>
      <c r="BP2" s="268" t="s">
        <v>110</v>
      </c>
      <c r="BQ2" s="268" t="s">
        <v>111</v>
      </c>
      <c r="BR2" s="268" t="s">
        <v>112</v>
      </c>
      <c r="BS2" s="268" t="s">
        <v>113</v>
      </c>
      <c r="BT2" s="268" t="s">
        <v>114</v>
      </c>
      <c r="BU2" s="268" t="s">
        <v>115</v>
      </c>
      <c r="BV2" s="268" t="s">
        <v>1355</v>
      </c>
      <c r="BW2" s="268" t="s">
        <v>80</v>
      </c>
      <c r="BX2" s="268" t="s">
        <v>533</v>
      </c>
      <c r="BY2" s="268" t="s">
        <v>534</v>
      </c>
      <c r="BZ2" s="268" t="s">
        <v>535</v>
      </c>
      <c r="CA2" s="268" t="s">
        <v>119</v>
      </c>
      <c r="CB2" s="268" t="s">
        <v>536</v>
      </c>
      <c r="CC2" s="268" t="s">
        <v>537</v>
      </c>
      <c r="CD2" s="268" t="s">
        <v>538</v>
      </c>
      <c r="CE2" s="268" t="s">
        <v>539</v>
      </c>
      <c r="CF2" s="268" t="s">
        <v>540</v>
      </c>
      <c r="CG2" s="268" t="s">
        <v>506</v>
      </c>
      <c r="CH2" s="268" t="s">
        <v>468</v>
      </c>
      <c r="CI2" s="268" t="s">
        <v>136</v>
      </c>
      <c r="CJ2" s="268" t="s">
        <v>141</v>
      </c>
      <c r="CK2" s="268" t="s">
        <v>138</v>
      </c>
      <c r="CL2" s="268" t="s">
        <v>148</v>
      </c>
      <c r="CM2" s="268" t="s">
        <v>145</v>
      </c>
      <c r="CN2" s="268" t="s">
        <v>153</v>
      </c>
      <c r="CO2" s="268" t="s">
        <v>469</v>
      </c>
      <c r="CP2" s="268" t="s">
        <v>470</v>
      </c>
      <c r="CQ2" s="268" t="s">
        <v>471</v>
      </c>
      <c r="CR2" s="268" t="s">
        <v>472</v>
      </c>
      <c r="CS2" s="268" t="s">
        <v>1670</v>
      </c>
      <c r="CT2" s="268" t="s">
        <v>473</v>
      </c>
      <c r="CU2" s="268" t="s">
        <v>474</v>
      </c>
      <c r="CV2" s="268" t="s">
        <v>1356</v>
      </c>
      <c r="CW2" s="268" t="s">
        <v>475</v>
      </c>
      <c r="CX2" s="268" t="s">
        <v>152</v>
      </c>
      <c r="CY2" s="268" t="s">
        <v>476</v>
      </c>
      <c r="CZ2" s="268" t="s">
        <v>477</v>
      </c>
      <c r="DA2" s="268" t="s">
        <v>144</v>
      </c>
      <c r="DB2" s="268" t="s">
        <v>478</v>
      </c>
      <c r="DC2" s="268" t="s">
        <v>479</v>
      </c>
      <c r="DD2" s="268" t="s">
        <v>1671</v>
      </c>
      <c r="DE2" s="268" t="s">
        <v>135</v>
      </c>
      <c r="DF2" s="268" t="s">
        <v>143</v>
      </c>
      <c r="DG2" s="268" t="s">
        <v>1357</v>
      </c>
      <c r="DH2" s="268" t="s">
        <v>147</v>
      </c>
      <c r="DI2" s="268" t="s">
        <v>480</v>
      </c>
      <c r="DJ2" s="268" t="s">
        <v>481</v>
      </c>
      <c r="DK2" s="268" t="s">
        <v>1358</v>
      </c>
      <c r="DL2" s="268" t="s">
        <v>482</v>
      </c>
      <c r="DM2" s="268" t="s">
        <v>484</v>
      </c>
      <c r="DN2" s="268" t="s">
        <v>485</v>
      </c>
      <c r="DO2" s="268" t="s">
        <v>486</v>
      </c>
      <c r="DP2" s="268" t="s">
        <v>146</v>
      </c>
      <c r="DQ2" s="268" t="s">
        <v>487</v>
      </c>
      <c r="DR2" s="268" t="s">
        <v>1359</v>
      </c>
      <c r="DS2" s="268" t="s">
        <v>612</v>
      </c>
      <c r="DT2" s="268" t="s">
        <v>488</v>
      </c>
      <c r="DU2" s="268" t="s">
        <v>150</v>
      </c>
      <c r="DV2" s="268" t="s">
        <v>489</v>
      </c>
      <c r="DW2" s="268" t="s">
        <v>490</v>
      </c>
      <c r="DX2" s="268" t="s">
        <v>491</v>
      </c>
      <c r="DY2" s="268" t="s">
        <v>492</v>
      </c>
      <c r="DZ2" s="268" t="s">
        <v>1360</v>
      </c>
      <c r="EA2" s="268" t="s">
        <v>493</v>
      </c>
      <c r="EB2" s="268" t="s">
        <v>494</v>
      </c>
      <c r="EC2" s="268" t="s">
        <v>495</v>
      </c>
      <c r="ED2" s="268" t="s">
        <v>496</v>
      </c>
      <c r="EE2" s="268" t="s">
        <v>137</v>
      </c>
      <c r="EF2" s="268" t="s">
        <v>497</v>
      </c>
      <c r="EG2" s="268" t="s">
        <v>142</v>
      </c>
      <c r="EH2" s="268" t="s">
        <v>498</v>
      </c>
      <c r="EI2" s="268" t="s">
        <v>1315</v>
      </c>
      <c r="EJ2" s="268" t="s">
        <v>499</v>
      </c>
      <c r="EK2" s="268" t="s">
        <v>1674</v>
      </c>
      <c r="EL2" s="268" t="s">
        <v>140</v>
      </c>
      <c r="EM2" s="268" t="s">
        <v>139</v>
      </c>
      <c r="EN2" s="268" t="s">
        <v>151</v>
      </c>
      <c r="EO2" s="268" t="s">
        <v>500</v>
      </c>
      <c r="EP2" s="268" t="s">
        <v>501</v>
      </c>
      <c r="EQ2" s="268" t="s">
        <v>502</v>
      </c>
      <c r="ER2" s="268" t="s">
        <v>503</v>
      </c>
      <c r="ES2" s="268" t="s">
        <v>504</v>
      </c>
      <c r="ET2" s="268" t="s">
        <v>505</v>
      </c>
      <c r="EU2" s="268" t="s">
        <v>162</v>
      </c>
      <c r="EV2" s="268" t="s">
        <v>163</v>
      </c>
      <c r="EW2" s="268" t="s">
        <v>149</v>
      </c>
      <c r="EX2" s="268" t="s">
        <v>164</v>
      </c>
      <c r="EY2" s="268" t="s">
        <v>165</v>
      </c>
      <c r="EZ2" s="268" t="s">
        <v>166</v>
      </c>
      <c r="FA2" s="268" t="s">
        <v>167</v>
      </c>
      <c r="FB2" s="268" t="s">
        <v>168</v>
      </c>
      <c r="FC2" s="268" t="s">
        <v>169</v>
      </c>
      <c r="FD2" s="268" t="s">
        <v>170</v>
      </c>
      <c r="FE2" s="268" t="s">
        <v>541</v>
      </c>
      <c r="FF2" s="268" t="s">
        <v>613</v>
      </c>
      <c r="FG2" s="268" t="s">
        <v>1672</v>
      </c>
      <c r="FH2" s="268" t="s">
        <v>171</v>
      </c>
      <c r="FI2" s="268" t="s">
        <v>172</v>
      </c>
      <c r="FJ2" s="268" t="s">
        <v>173</v>
      </c>
      <c r="FK2" s="268" t="s">
        <v>177</v>
      </c>
      <c r="FL2" s="268" t="s">
        <v>174</v>
      </c>
      <c r="FM2" s="268" t="s">
        <v>175</v>
      </c>
      <c r="FN2" s="268" t="s">
        <v>176</v>
      </c>
      <c r="FO2" s="284" t="s">
        <v>1573</v>
      </c>
      <c r="FP2" s="284" t="s">
        <v>1569</v>
      </c>
      <c r="FQ2" s="311" t="s">
        <v>1574</v>
      </c>
    </row>
    <row r="3" spans="1:242" s="13" customFormat="1" ht="12.75" x14ac:dyDescent="0.2">
      <c r="A3" s="370" t="s">
        <v>155</v>
      </c>
      <c r="B3" s="270">
        <v>20912276</v>
      </c>
      <c r="C3" s="270">
        <v>17202558</v>
      </c>
      <c r="D3" s="270">
        <v>7680060</v>
      </c>
      <c r="E3" s="270">
        <v>9513511</v>
      </c>
      <c r="F3" s="270">
        <v>6509586</v>
      </c>
      <c r="G3" s="270">
        <v>2455895</v>
      </c>
      <c r="H3" s="270">
        <v>6386203</v>
      </c>
      <c r="I3" s="270">
        <v>13477109</v>
      </c>
      <c r="J3" s="270">
        <v>7435167</v>
      </c>
      <c r="K3" s="270">
        <v>44820576</v>
      </c>
      <c r="L3" s="270">
        <v>60.185758489999998</v>
      </c>
      <c r="M3" s="270">
        <v>33</v>
      </c>
      <c r="N3" s="270">
        <v>2591344</v>
      </c>
      <c r="O3" s="270">
        <v>1234801</v>
      </c>
      <c r="P3" s="270">
        <v>603431</v>
      </c>
      <c r="Q3" s="270">
        <v>725821</v>
      </c>
      <c r="R3" s="270">
        <v>224773</v>
      </c>
      <c r="S3" s="270">
        <v>80192</v>
      </c>
      <c r="T3" s="270">
        <v>20890</v>
      </c>
      <c r="U3" s="270">
        <v>21129</v>
      </c>
      <c r="V3" s="270">
        <v>4.4609265929999999</v>
      </c>
      <c r="W3" s="270">
        <v>1</v>
      </c>
      <c r="X3" s="270">
        <v>54.365901800000003</v>
      </c>
      <c r="Y3" s="270">
        <v>2039240</v>
      </c>
      <c r="Z3" s="270">
        <v>2050728</v>
      </c>
      <c r="AA3" s="270">
        <v>2722669</v>
      </c>
      <c r="AB3" s="270">
        <v>3553891</v>
      </c>
      <c r="AC3" s="270">
        <v>4887361</v>
      </c>
      <c r="AD3" s="270">
        <v>4677059</v>
      </c>
      <c r="AE3" s="270">
        <v>817165</v>
      </c>
      <c r="AF3" s="270">
        <v>337323</v>
      </c>
      <c r="AG3" s="270">
        <v>111426</v>
      </c>
      <c r="AH3" s="270">
        <v>755024</v>
      </c>
      <c r="AI3" s="270">
        <v>77962</v>
      </c>
      <c r="AJ3" s="270">
        <v>377563</v>
      </c>
      <c r="AK3" s="270">
        <v>306787</v>
      </c>
      <c r="AL3" s="270">
        <v>864795</v>
      </c>
      <c r="AM3" s="270">
        <v>1250453</v>
      </c>
      <c r="AN3" s="270">
        <v>163157</v>
      </c>
      <c r="AO3" s="270">
        <v>327840</v>
      </c>
      <c r="AP3" s="270">
        <v>265838</v>
      </c>
      <c r="AQ3" s="270">
        <v>675866</v>
      </c>
      <c r="AR3" s="270">
        <v>78269</v>
      </c>
      <c r="AS3" s="270">
        <v>45602</v>
      </c>
      <c r="AT3" s="270">
        <v>308823</v>
      </c>
      <c r="AU3" s="270">
        <v>626065</v>
      </c>
      <c r="AV3" s="270">
        <v>459563</v>
      </c>
      <c r="AW3" s="270">
        <v>398008</v>
      </c>
      <c r="AX3" s="270">
        <v>1785922</v>
      </c>
      <c r="AY3" s="270">
        <v>121377</v>
      </c>
      <c r="AZ3" s="270">
        <v>788410</v>
      </c>
      <c r="BA3" s="270">
        <v>2155912</v>
      </c>
      <c r="BB3" s="270">
        <v>8630291</v>
      </c>
      <c r="BC3" s="270">
        <v>454701</v>
      </c>
      <c r="BD3" s="270">
        <v>2158849</v>
      </c>
      <c r="BE3" s="270">
        <v>413191</v>
      </c>
      <c r="BF3" s="270">
        <v>328467</v>
      </c>
      <c r="BG3" s="270">
        <v>171757</v>
      </c>
      <c r="BH3" s="270">
        <v>385177</v>
      </c>
      <c r="BI3" s="270">
        <v>764681</v>
      </c>
      <c r="BJ3" s="270">
        <v>81005</v>
      </c>
      <c r="BK3" s="270">
        <v>964163</v>
      </c>
      <c r="BL3" s="270">
        <v>1125884</v>
      </c>
      <c r="BM3" s="270">
        <v>2301892</v>
      </c>
      <c r="BN3" s="270">
        <v>382182</v>
      </c>
      <c r="BO3" s="270">
        <v>1258674</v>
      </c>
      <c r="BP3" s="270">
        <v>923091</v>
      </c>
      <c r="BQ3" s="270">
        <v>1188131</v>
      </c>
      <c r="BR3" s="270">
        <v>244878</v>
      </c>
      <c r="BS3" s="270">
        <v>97332</v>
      </c>
      <c r="BT3" s="270">
        <v>1857670</v>
      </c>
      <c r="BU3" s="270">
        <v>1066107</v>
      </c>
      <c r="BV3" s="270">
        <v>13725</v>
      </c>
      <c r="BW3" s="270">
        <v>1021001</v>
      </c>
      <c r="BX3" s="270">
        <v>59369</v>
      </c>
      <c r="BY3" s="270">
        <v>744770</v>
      </c>
      <c r="BZ3" s="270">
        <v>112299</v>
      </c>
      <c r="CA3" s="270">
        <v>28905</v>
      </c>
      <c r="CB3" s="270">
        <v>1915</v>
      </c>
      <c r="CC3" s="270">
        <v>187</v>
      </c>
      <c r="CD3" s="270">
        <v>404195</v>
      </c>
      <c r="CE3" s="270">
        <v>23115</v>
      </c>
      <c r="CF3" s="270">
        <v>54521</v>
      </c>
      <c r="CG3" s="270">
        <v>15773282</v>
      </c>
      <c r="CH3" s="270">
        <v>2497</v>
      </c>
      <c r="CI3" s="270">
        <v>2051633</v>
      </c>
      <c r="CJ3" s="270">
        <v>712016</v>
      </c>
      <c r="CK3" s="270">
        <v>1163609</v>
      </c>
      <c r="CL3" s="270">
        <v>346776</v>
      </c>
      <c r="CM3" s="270">
        <v>782876</v>
      </c>
      <c r="CN3" s="270">
        <v>174716</v>
      </c>
      <c r="CO3" s="270">
        <v>8725</v>
      </c>
      <c r="CP3" s="270">
        <v>20974</v>
      </c>
      <c r="CQ3" s="270">
        <v>435</v>
      </c>
      <c r="CR3" s="270">
        <v>105304</v>
      </c>
      <c r="CS3" s="270">
        <v>228</v>
      </c>
      <c r="CT3" s="270">
        <v>517</v>
      </c>
      <c r="CU3" s="270">
        <v>9</v>
      </c>
      <c r="CV3" s="270">
        <v>305</v>
      </c>
      <c r="CW3" s="270">
        <v>105004</v>
      </c>
      <c r="CX3" s="270">
        <v>269455</v>
      </c>
      <c r="CY3" s="270">
        <v>77245</v>
      </c>
      <c r="CZ3" s="270">
        <v>61608</v>
      </c>
      <c r="DA3" s="270">
        <v>784586</v>
      </c>
      <c r="DB3" s="270">
        <v>198696</v>
      </c>
      <c r="DC3" s="270">
        <v>41144</v>
      </c>
      <c r="DD3" s="270">
        <v>215</v>
      </c>
      <c r="DE3" s="270">
        <v>3450599</v>
      </c>
      <c r="DF3" s="270">
        <v>1488192</v>
      </c>
      <c r="DG3" s="270">
        <v>263015</v>
      </c>
      <c r="DH3" s="270">
        <v>672073</v>
      </c>
      <c r="DI3" s="270">
        <v>68</v>
      </c>
      <c r="DJ3" s="270">
        <v>10157</v>
      </c>
      <c r="DK3" s="270">
        <v>177</v>
      </c>
      <c r="DL3" s="270">
        <v>192</v>
      </c>
      <c r="DM3" s="270">
        <v>27193</v>
      </c>
      <c r="DN3" s="270">
        <v>42069</v>
      </c>
      <c r="DO3" s="270">
        <v>10477</v>
      </c>
      <c r="DP3" s="270">
        <v>707777</v>
      </c>
      <c r="DQ3" s="270">
        <v>16469</v>
      </c>
      <c r="DR3" s="270">
        <v>2</v>
      </c>
      <c r="DS3" s="270">
        <v>230359</v>
      </c>
      <c r="DT3" s="270">
        <v>149838</v>
      </c>
      <c r="DU3" s="270">
        <v>690160</v>
      </c>
      <c r="DV3" s="270">
        <v>47476</v>
      </c>
      <c r="DW3" s="270">
        <v>405</v>
      </c>
      <c r="DX3" s="270">
        <v>1703</v>
      </c>
      <c r="DY3" s="270">
        <v>222531</v>
      </c>
      <c r="DZ3" s="270">
        <v>400374</v>
      </c>
      <c r="EA3" s="270">
        <v>2264</v>
      </c>
      <c r="EB3" s="270">
        <v>179545</v>
      </c>
      <c r="EC3" s="270">
        <v>2887</v>
      </c>
      <c r="ED3" s="270">
        <v>191301</v>
      </c>
      <c r="EE3" s="270">
        <v>1500564</v>
      </c>
      <c r="EF3" s="270">
        <v>11833</v>
      </c>
      <c r="EG3" s="270">
        <v>1044791</v>
      </c>
      <c r="EH3" s="270">
        <v>3793</v>
      </c>
      <c r="EI3" s="270">
        <v>1847</v>
      </c>
      <c r="EJ3" s="270">
        <v>72</v>
      </c>
      <c r="EK3" s="270">
        <v>790</v>
      </c>
      <c r="EL3" s="270">
        <v>749276</v>
      </c>
      <c r="EM3" s="270">
        <v>774035</v>
      </c>
      <c r="EN3" s="270">
        <v>307213</v>
      </c>
      <c r="EO3" s="270">
        <v>22295</v>
      </c>
      <c r="EP3" s="270">
        <v>460</v>
      </c>
      <c r="EQ3" s="270">
        <v>5517</v>
      </c>
      <c r="ER3" s="270">
        <v>77048</v>
      </c>
      <c r="ES3" s="270">
        <v>3094</v>
      </c>
      <c r="ET3" s="270">
        <v>2807</v>
      </c>
      <c r="EU3" s="270">
        <v>201</v>
      </c>
      <c r="EV3" s="270">
        <v>13343</v>
      </c>
      <c r="EW3" s="270">
        <v>427425</v>
      </c>
      <c r="EX3" s="270">
        <v>92503</v>
      </c>
      <c r="EY3" s="270">
        <v>12</v>
      </c>
      <c r="EZ3" s="270">
        <v>13</v>
      </c>
      <c r="FA3" s="270">
        <v>2546</v>
      </c>
      <c r="FB3" s="270">
        <v>62661</v>
      </c>
      <c r="FC3" s="270">
        <v>265</v>
      </c>
      <c r="FD3" s="270">
        <v>3274</v>
      </c>
      <c r="FE3" s="270">
        <v>319</v>
      </c>
      <c r="FF3" s="270">
        <v>116</v>
      </c>
      <c r="FG3" s="270">
        <v>3</v>
      </c>
      <c r="FH3" s="270">
        <v>3775</v>
      </c>
      <c r="FI3" s="270">
        <v>5</v>
      </c>
      <c r="FJ3" s="270">
        <v>2525</v>
      </c>
      <c r="FK3" s="270">
        <v>562</v>
      </c>
      <c r="FL3" s="270">
        <v>486</v>
      </c>
      <c r="FM3" s="270">
        <v>57699</v>
      </c>
      <c r="FN3" s="270">
        <v>23232</v>
      </c>
      <c r="FO3" s="351">
        <v>12281985</v>
      </c>
      <c r="FP3" s="323">
        <v>1850874</v>
      </c>
      <c r="FQ3" s="324">
        <v>5502381</v>
      </c>
    </row>
    <row r="4" spans="1:242" s="13" customFormat="1" ht="12.75" x14ac:dyDescent="0.2">
      <c r="A4" s="370"/>
      <c r="B4" s="270"/>
      <c r="C4" s="270"/>
      <c r="D4" s="270"/>
      <c r="E4" s="270"/>
      <c r="F4" s="270"/>
      <c r="G4" s="270"/>
      <c r="H4" s="270"/>
      <c r="I4" s="270"/>
      <c r="J4" s="270"/>
      <c r="K4" s="270"/>
      <c r="L4" s="270"/>
      <c r="M4" s="270"/>
      <c r="N4" s="270"/>
      <c r="O4" s="270"/>
      <c r="P4" s="270"/>
      <c r="Q4" s="270"/>
      <c r="R4" s="270"/>
      <c r="S4" s="270"/>
      <c r="T4" s="270"/>
      <c r="U4" s="270"/>
      <c r="V4" s="270"/>
      <c r="W4" s="270"/>
      <c r="X4" s="270"/>
      <c r="Y4" s="270"/>
      <c r="Z4" s="270"/>
      <c r="AA4" s="270"/>
      <c r="AB4" s="270"/>
      <c r="AC4" s="270"/>
      <c r="AD4" s="270"/>
      <c r="AE4" s="270"/>
      <c r="AF4" s="270"/>
      <c r="AG4" s="270"/>
      <c r="AH4" s="270"/>
      <c r="AI4" s="270"/>
      <c r="AJ4" s="270"/>
      <c r="AK4" s="270"/>
      <c r="AL4" s="270"/>
      <c r="AM4" s="270"/>
      <c r="AN4" s="270"/>
      <c r="AO4" s="270"/>
      <c r="AP4" s="270"/>
      <c r="AQ4" s="270"/>
      <c r="AR4" s="270"/>
      <c r="AS4" s="270"/>
      <c r="AT4" s="270"/>
      <c r="AU4" s="270"/>
      <c r="AV4" s="270"/>
      <c r="AW4" s="270"/>
      <c r="AX4" s="270"/>
      <c r="AY4" s="270"/>
      <c r="AZ4" s="270"/>
      <c r="BA4" s="270"/>
      <c r="BB4" s="270"/>
      <c r="BC4" s="270"/>
      <c r="BD4" s="270"/>
      <c r="BE4" s="270"/>
      <c r="BF4" s="270"/>
      <c r="BG4" s="270"/>
      <c r="BH4" s="270"/>
      <c r="BI4" s="270"/>
      <c r="BJ4" s="270"/>
      <c r="BK4" s="270"/>
      <c r="BL4" s="270"/>
      <c r="BM4" s="270"/>
      <c r="BN4" s="270"/>
      <c r="BO4" s="270"/>
      <c r="BP4" s="270"/>
      <c r="BQ4" s="270"/>
      <c r="BR4" s="270"/>
      <c r="BS4" s="270"/>
      <c r="BT4" s="270"/>
      <c r="BU4" s="270"/>
      <c r="BV4" s="270"/>
      <c r="BW4" s="270"/>
      <c r="BX4" s="270"/>
      <c r="BY4" s="270"/>
      <c r="BZ4" s="270"/>
      <c r="CA4" s="270"/>
      <c r="CB4" s="270"/>
      <c r="CC4" s="270"/>
      <c r="CD4" s="270"/>
      <c r="CE4" s="270"/>
      <c r="CF4" s="270"/>
      <c r="CG4" s="270"/>
      <c r="CH4" s="270"/>
      <c r="CI4" s="270"/>
      <c r="CJ4" s="270"/>
      <c r="CK4" s="270"/>
      <c r="CL4" s="270"/>
      <c r="CM4" s="270"/>
      <c r="CN4" s="270"/>
      <c r="CO4" s="270"/>
      <c r="CP4" s="270"/>
      <c r="CQ4" s="270"/>
      <c r="CR4" s="270"/>
      <c r="CS4" s="270"/>
      <c r="CT4" s="270"/>
      <c r="CU4" s="270"/>
      <c r="CV4" s="270"/>
      <c r="CW4" s="270"/>
      <c r="CX4" s="270"/>
      <c r="CY4" s="270"/>
      <c r="CZ4" s="270"/>
      <c r="DA4" s="270"/>
      <c r="DB4" s="270"/>
      <c r="DC4" s="270"/>
      <c r="DD4" s="270"/>
      <c r="DE4" s="270"/>
      <c r="DF4" s="270"/>
      <c r="DG4" s="270"/>
      <c r="DH4" s="270"/>
      <c r="DI4" s="270"/>
      <c r="DJ4" s="270"/>
      <c r="DK4" s="270"/>
      <c r="DL4" s="270"/>
      <c r="DM4" s="270"/>
      <c r="DN4" s="270"/>
      <c r="DO4" s="270"/>
      <c r="DP4" s="270"/>
      <c r="DQ4" s="270"/>
      <c r="DR4" s="270"/>
      <c r="DS4" s="270"/>
      <c r="DT4" s="270"/>
      <c r="DU4" s="270"/>
      <c r="DV4" s="270"/>
      <c r="DW4" s="270"/>
      <c r="DX4" s="270"/>
      <c r="DY4" s="270"/>
      <c r="DZ4" s="270"/>
      <c r="EA4" s="270"/>
      <c r="EB4" s="270"/>
      <c r="EC4" s="270"/>
      <c r="ED4" s="270"/>
      <c r="EE4" s="270"/>
      <c r="EF4" s="270"/>
      <c r="EG4" s="270"/>
      <c r="EH4" s="270"/>
      <c r="EI4" s="270"/>
      <c r="EJ4" s="270"/>
      <c r="EK4" s="270"/>
      <c r="EL4" s="270"/>
      <c r="EM4" s="270"/>
      <c r="EN4" s="270"/>
      <c r="EO4" s="270"/>
      <c r="EP4" s="270"/>
      <c r="EQ4" s="270"/>
      <c r="ER4" s="270"/>
      <c r="ES4" s="270"/>
      <c r="ET4" s="270"/>
      <c r="EU4" s="270"/>
      <c r="EV4" s="270"/>
      <c r="EW4" s="270"/>
      <c r="EX4" s="270"/>
      <c r="EY4" s="270"/>
      <c r="EZ4" s="270"/>
      <c r="FA4" s="270"/>
      <c r="FB4" s="270"/>
      <c r="FC4" s="270"/>
      <c r="FD4" s="270"/>
      <c r="FE4" s="270"/>
      <c r="FF4" s="270"/>
      <c r="FG4" s="270"/>
      <c r="FH4" s="270"/>
      <c r="FI4" s="270"/>
      <c r="FJ4" s="270"/>
      <c r="FK4" s="270"/>
      <c r="FL4" s="270"/>
      <c r="FM4" s="270"/>
      <c r="FN4" s="270"/>
      <c r="FO4" s="351"/>
      <c r="FP4" s="323"/>
      <c r="FQ4" s="324"/>
    </row>
    <row r="5" spans="1:242" ht="12.75" customHeight="1" x14ac:dyDescent="0.2">
      <c r="A5" s="370" t="s">
        <v>1323</v>
      </c>
      <c r="B5" s="270">
        <v>3190005</v>
      </c>
      <c r="C5" s="270">
        <v>2668030</v>
      </c>
      <c r="D5" s="270">
        <v>1169710</v>
      </c>
      <c r="E5" s="270">
        <v>1497760</v>
      </c>
      <c r="F5" s="270">
        <v>899505</v>
      </c>
      <c r="G5" s="270">
        <v>382725</v>
      </c>
      <c r="H5" s="270">
        <v>1031350</v>
      </c>
      <c r="I5" s="270">
        <v>2072365</v>
      </c>
      <c r="J5" s="270">
        <v>1117645</v>
      </c>
      <c r="K5" s="270">
        <v>7134480</v>
      </c>
      <c r="L5" s="270">
        <v>55.065238739999998</v>
      </c>
      <c r="M5" s="270">
        <v>31</v>
      </c>
      <c r="N5" s="270">
        <v>379440</v>
      </c>
      <c r="O5" s="270">
        <v>182370</v>
      </c>
      <c r="P5" s="270">
        <v>86795</v>
      </c>
      <c r="Q5" s="270">
        <v>91045</v>
      </c>
      <c r="R5" s="270">
        <v>25440</v>
      </c>
      <c r="S5" s="270">
        <v>9395</v>
      </c>
      <c r="T5" s="270">
        <v>2655</v>
      </c>
      <c r="U5" s="270">
        <v>1715</v>
      </c>
      <c r="V5" s="270">
        <v>4.4927534619999996</v>
      </c>
      <c r="W5" s="270">
        <v>1</v>
      </c>
      <c r="X5" s="270">
        <v>49.742788670000003</v>
      </c>
      <c r="Y5" s="270">
        <v>386190</v>
      </c>
      <c r="Z5" s="270">
        <v>346120</v>
      </c>
      <c r="AA5" s="270">
        <v>549230</v>
      </c>
      <c r="AB5" s="270">
        <v>570930</v>
      </c>
      <c r="AC5" s="270">
        <v>636225</v>
      </c>
      <c r="AD5" s="270">
        <v>544375</v>
      </c>
      <c r="AE5" s="270">
        <v>99515</v>
      </c>
      <c r="AF5" s="270">
        <v>63715</v>
      </c>
      <c r="AG5" s="270">
        <v>19830</v>
      </c>
      <c r="AH5" s="270">
        <v>90665</v>
      </c>
      <c r="AI5" s="270">
        <v>11085</v>
      </c>
      <c r="AJ5" s="270">
        <v>69305</v>
      </c>
      <c r="AK5" s="270">
        <v>65195</v>
      </c>
      <c r="AL5" s="270">
        <v>136090</v>
      </c>
      <c r="AM5" s="270">
        <v>191115</v>
      </c>
      <c r="AN5" s="270">
        <v>23555</v>
      </c>
      <c r="AO5" s="270">
        <v>56145</v>
      </c>
      <c r="AP5" s="270">
        <v>53515</v>
      </c>
      <c r="AQ5" s="270">
        <v>89300</v>
      </c>
      <c r="AR5" s="270">
        <v>12500</v>
      </c>
      <c r="AS5" s="270">
        <v>6365</v>
      </c>
      <c r="AT5" s="270">
        <v>57035</v>
      </c>
      <c r="AU5" s="270">
        <v>122825</v>
      </c>
      <c r="AV5" s="270">
        <v>73575</v>
      </c>
      <c r="AW5" s="270">
        <v>58910</v>
      </c>
      <c r="AX5" s="270">
        <v>310475</v>
      </c>
      <c r="AY5" s="270">
        <v>19415</v>
      </c>
      <c r="AZ5" s="270">
        <v>91970</v>
      </c>
      <c r="BA5" s="270">
        <v>351645</v>
      </c>
      <c r="BB5" s="270">
        <v>1215775</v>
      </c>
      <c r="BC5" s="270">
        <v>65260</v>
      </c>
      <c r="BD5" s="270">
        <v>300105</v>
      </c>
      <c r="BE5" s="270">
        <v>83985</v>
      </c>
      <c r="BF5" s="270">
        <v>54045</v>
      </c>
      <c r="BG5" s="270">
        <v>29245</v>
      </c>
      <c r="BH5" s="270">
        <v>85150</v>
      </c>
      <c r="BI5" s="270">
        <v>91780</v>
      </c>
      <c r="BJ5" s="270">
        <v>11730</v>
      </c>
      <c r="BK5" s="270">
        <v>140775</v>
      </c>
      <c r="BL5" s="270">
        <v>155010</v>
      </c>
      <c r="BM5" s="270">
        <v>364925</v>
      </c>
      <c r="BN5" s="270">
        <v>56695</v>
      </c>
      <c r="BO5" s="270">
        <v>168370</v>
      </c>
      <c r="BP5" s="270">
        <v>148575</v>
      </c>
      <c r="BQ5" s="270">
        <v>222890</v>
      </c>
      <c r="BR5" s="270">
        <v>54520</v>
      </c>
      <c r="BS5" s="270">
        <v>25720</v>
      </c>
      <c r="BT5" s="270">
        <v>289520</v>
      </c>
      <c r="BU5" s="270">
        <v>144690</v>
      </c>
      <c r="BV5" s="270">
        <v>4780</v>
      </c>
      <c r="BW5" s="270">
        <v>170260</v>
      </c>
      <c r="BX5" s="270">
        <v>8740</v>
      </c>
      <c r="BY5" s="270">
        <v>92435</v>
      </c>
      <c r="BZ5" s="270">
        <v>8430</v>
      </c>
      <c r="CA5" s="270">
        <v>5890</v>
      </c>
      <c r="CB5" s="270">
        <v>360</v>
      </c>
      <c r="CC5" s="270">
        <v>25</v>
      </c>
      <c r="CD5" s="270">
        <v>75535</v>
      </c>
      <c r="CE5" s="270">
        <v>5725</v>
      </c>
      <c r="CF5" s="270">
        <v>9015</v>
      </c>
      <c r="CG5" s="270">
        <v>2461875</v>
      </c>
      <c r="CH5" s="270">
        <v>65</v>
      </c>
      <c r="CI5" s="270">
        <v>266135</v>
      </c>
      <c r="CJ5" s="270">
        <v>88275</v>
      </c>
      <c r="CK5" s="270">
        <v>131550</v>
      </c>
      <c r="CL5" s="270">
        <v>56015</v>
      </c>
      <c r="CM5" s="270">
        <v>92730</v>
      </c>
      <c r="CN5" s="270">
        <v>17730</v>
      </c>
      <c r="CO5" s="270">
        <v>7590</v>
      </c>
      <c r="CP5" s="270">
        <v>9790</v>
      </c>
      <c r="CQ5" s="270">
        <v>65</v>
      </c>
      <c r="CR5" s="270">
        <v>27505</v>
      </c>
      <c r="CS5" s="270">
        <v>0</v>
      </c>
      <c r="CT5" s="270">
        <v>515</v>
      </c>
      <c r="CU5" s="270"/>
      <c r="CV5" s="270">
        <v>0</v>
      </c>
      <c r="CW5" s="270">
        <v>22795</v>
      </c>
      <c r="CX5" s="270">
        <v>34975</v>
      </c>
      <c r="CY5" s="270">
        <v>20540</v>
      </c>
      <c r="CZ5" s="270">
        <v>13635</v>
      </c>
      <c r="DA5" s="270">
        <v>197100</v>
      </c>
      <c r="DB5" s="270">
        <v>37415</v>
      </c>
      <c r="DC5" s="270">
        <v>5390</v>
      </c>
      <c r="DD5" s="270">
        <v>215</v>
      </c>
      <c r="DE5" s="270">
        <v>365170</v>
      </c>
      <c r="DF5" s="270">
        <v>272795</v>
      </c>
      <c r="DG5" s="270">
        <v>57100</v>
      </c>
      <c r="DH5" s="270">
        <v>105010</v>
      </c>
      <c r="DI5" s="270" t="s">
        <v>1676</v>
      </c>
      <c r="DJ5" s="270">
        <v>2480</v>
      </c>
      <c r="DK5" s="270">
        <v>165</v>
      </c>
      <c r="DL5" s="270">
        <v>135</v>
      </c>
      <c r="DM5" s="270">
        <v>3905</v>
      </c>
      <c r="DN5" s="270">
        <v>6040</v>
      </c>
      <c r="DO5" s="270">
        <v>560</v>
      </c>
      <c r="DP5" s="270">
        <v>94320</v>
      </c>
      <c r="DQ5" s="270">
        <v>9410</v>
      </c>
      <c r="DR5" s="270"/>
      <c r="DS5" s="270">
        <v>20140</v>
      </c>
      <c r="DT5" s="270">
        <v>24380</v>
      </c>
      <c r="DU5" s="270">
        <v>111355</v>
      </c>
      <c r="DV5" s="270">
        <v>12845</v>
      </c>
      <c r="DW5" s="270">
        <v>0</v>
      </c>
      <c r="DX5" s="270">
        <v>1570</v>
      </c>
      <c r="DY5" s="270">
        <v>53095</v>
      </c>
      <c r="DZ5" s="270">
        <v>83970</v>
      </c>
      <c r="EA5" s="270">
        <v>385</v>
      </c>
      <c r="EB5" s="270">
        <v>59645</v>
      </c>
      <c r="EC5" s="270">
        <v>1245</v>
      </c>
      <c r="ED5" s="270">
        <v>27945</v>
      </c>
      <c r="EE5" s="270">
        <v>258120</v>
      </c>
      <c r="EF5" s="270">
        <v>4915</v>
      </c>
      <c r="EG5" s="270">
        <v>148645</v>
      </c>
      <c r="EH5" s="270">
        <v>915</v>
      </c>
      <c r="EI5" s="270">
        <v>400</v>
      </c>
      <c r="EJ5" s="270">
        <v>25</v>
      </c>
      <c r="EK5" s="270">
        <v>0</v>
      </c>
      <c r="EL5" s="270">
        <v>161710</v>
      </c>
      <c r="EM5" s="270">
        <v>116505</v>
      </c>
      <c r="EN5" s="270">
        <v>54270</v>
      </c>
      <c r="EO5" s="270">
        <v>0</v>
      </c>
      <c r="EP5" s="270">
        <v>0</v>
      </c>
      <c r="EQ5" s="270">
        <v>40</v>
      </c>
      <c r="ER5" s="270">
        <v>18640</v>
      </c>
      <c r="ES5" s="270">
        <v>535</v>
      </c>
      <c r="ET5" s="270">
        <v>845</v>
      </c>
      <c r="EU5" s="270">
        <v>70</v>
      </c>
      <c r="EV5" s="270">
        <v>800</v>
      </c>
      <c r="EW5" s="270">
        <v>28290</v>
      </c>
      <c r="EX5" s="270">
        <v>17905</v>
      </c>
      <c r="EY5" s="270" t="s">
        <v>1676</v>
      </c>
      <c r="EZ5" s="270">
        <v>0</v>
      </c>
      <c r="FA5" s="270">
        <v>640</v>
      </c>
      <c r="FB5" s="270">
        <v>24275</v>
      </c>
      <c r="FC5" s="270">
        <v>180</v>
      </c>
      <c r="FD5" s="270">
        <v>2040</v>
      </c>
      <c r="FE5" s="270">
        <v>65</v>
      </c>
      <c r="FF5" s="270" t="s">
        <v>1676</v>
      </c>
      <c r="FG5" s="270"/>
      <c r="FH5" s="270">
        <v>875</v>
      </c>
      <c r="FI5" s="270"/>
      <c r="FJ5" s="270" t="s">
        <v>1676</v>
      </c>
      <c r="FK5" s="270" t="s">
        <v>1676</v>
      </c>
      <c r="FL5" s="270">
        <v>0</v>
      </c>
      <c r="FM5" s="270">
        <v>3065</v>
      </c>
      <c r="FN5" s="270">
        <v>2505</v>
      </c>
      <c r="FO5" s="351">
        <v>1974230</v>
      </c>
      <c r="FP5" s="351">
        <v>354450</v>
      </c>
      <c r="FQ5" s="351">
        <v>778845</v>
      </c>
      <c r="FR5" s="13"/>
    </row>
    <row r="6" spans="1:242" ht="12.75" customHeight="1" x14ac:dyDescent="0.2">
      <c r="A6" s="370" t="s">
        <v>1579</v>
      </c>
      <c r="B6" s="270">
        <v>2174125</v>
      </c>
      <c r="C6" s="270">
        <v>1752115</v>
      </c>
      <c r="D6" s="270">
        <v>789890</v>
      </c>
      <c r="E6" s="270">
        <v>962025</v>
      </c>
      <c r="F6" s="270">
        <v>662890</v>
      </c>
      <c r="G6" s="270">
        <v>280660</v>
      </c>
      <c r="H6" s="270">
        <v>633710</v>
      </c>
      <c r="I6" s="270">
        <v>1397550</v>
      </c>
      <c r="J6" s="270">
        <v>776575</v>
      </c>
      <c r="K6" s="270">
        <v>4548235</v>
      </c>
      <c r="L6" s="270">
        <v>66.438577219999999</v>
      </c>
      <c r="M6" s="270">
        <v>35</v>
      </c>
      <c r="N6" s="270">
        <v>260010</v>
      </c>
      <c r="O6" s="270">
        <v>121295</v>
      </c>
      <c r="P6" s="270">
        <v>64635</v>
      </c>
      <c r="Q6" s="270">
        <v>85800</v>
      </c>
      <c r="R6" s="270">
        <v>31590</v>
      </c>
      <c r="S6" s="270">
        <v>12680</v>
      </c>
      <c r="T6" s="270">
        <v>2965</v>
      </c>
      <c r="U6" s="270">
        <v>1975</v>
      </c>
      <c r="V6" s="270">
        <v>4.5123863990000004</v>
      </c>
      <c r="W6" s="270">
        <v>1</v>
      </c>
      <c r="X6" s="270">
        <v>57.010633810000002</v>
      </c>
      <c r="Y6" s="270">
        <v>174195</v>
      </c>
      <c r="Z6" s="270">
        <v>198160</v>
      </c>
      <c r="AA6" s="270">
        <v>251385</v>
      </c>
      <c r="AB6" s="270">
        <v>355560</v>
      </c>
      <c r="AC6" s="270">
        <v>534325</v>
      </c>
      <c r="AD6" s="270">
        <v>546615</v>
      </c>
      <c r="AE6" s="270">
        <v>101155</v>
      </c>
      <c r="AF6" s="270">
        <v>30535</v>
      </c>
      <c r="AG6" s="270">
        <v>11605</v>
      </c>
      <c r="AH6" s="270">
        <v>80035</v>
      </c>
      <c r="AI6" s="270">
        <v>8395</v>
      </c>
      <c r="AJ6" s="270">
        <v>35130</v>
      </c>
      <c r="AK6" s="270">
        <v>33075</v>
      </c>
      <c r="AL6" s="270">
        <v>82900</v>
      </c>
      <c r="AM6" s="270">
        <v>133695</v>
      </c>
      <c r="AN6" s="270">
        <v>16500</v>
      </c>
      <c r="AO6" s="270">
        <v>38585</v>
      </c>
      <c r="AP6" s="270">
        <v>23460</v>
      </c>
      <c r="AQ6" s="270">
        <v>70555</v>
      </c>
      <c r="AR6" s="270">
        <v>8185</v>
      </c>
      <c r="AS6" s="270">
        <v>4710</v>
      </c>
      <c r="AT6" s="270">
        <v>32240</v>
      </c>
      <c r="AU6" s="270">
        <v>54290</v>
      </c>
      <c r="AV6" s="270">
        <v>50670</v>
      </c>
      <c r="AW6" s="270">
        <v>42280</v>
      </c>
      <c r="AX6" s="270">
        <v>176645</v>
      </c>
      <c r="AY6" s="270">
        <v>9965</v>
      </c>
      <c r="AZ6" s="270">
        <v>83600</v>
      </c>
      <c r="BA6" s="270">
        <v>239485</v>
      </c>
      <c r="BB6" s="270">
        <v>907580</v>
      </c>
      <c r="BC6" s="270">
        <v>44415</v>
      </c>
      <c r="BD6" s="270">
        <v>253220</v>
      </c>
      <c r="BE6" s="270">
        <v>40960</v>
      </c>
      <c r="BF6" s="270">
        <v>30505</v>
      </c>
      <c r="BG6" s="270">
        <v>17695</v>
      </c>
      <c r="BH6" s="270">
        <v>38650</v>
      </c>
      <c r="BI6" s="270">
        <v>80580</v>
      </c>
      <c r="BJ6" s="270">
        <v>8075</v>
      </c>
      <c r="BK6" s="270">
        <v>102395</v>
      </c>
      <c r="BL6" s="270">
        <v>107100</v>
      </c>
      <c r="BM6" s="270">
        <v>239015</v>
      </c>
      <c r="BN6" s="270">
        <v>37050</v>
      </c>
      <c r="BO6" s="270">
        <v>116780</v>
      </c>
      <c r="BP6" s="270">
        <v>88635</v>
      </c>
      <c r="BQ6" s="270">
        <v>109355</v>
      </c>
      <c r="BR6" s="270">
        <v>20120</v>
      </c>
      <c r="BS6" s="270">
        <v>6965</v>
      </c>
      <c r="BT6" s="270">
        <v>193280</v>
      </c>
      <c r="BU6" s="270">
        <v>121915</v>
      </c>
      <c r="BV6" s="270">
        <v>650</v>
      </c>
      <c r="BW6" s="270">
        <v>94760</v>
      </c>
      <c r="BX6" s="270">
        <v>6735</v>
      </c>
      <c r="BY6" s="270">
        <v>82125</v>
      </c>
      <c r="BZ6" s="270">
        <v>15060</v>
      </c>
      <c r="CA6" s="270">
        <v>2175</v>
      </c>
      <c r="CB6" s="270">
        <v>155</v>
      </c>
      <c r="CC6" s="270">
        <v>15</v>
      </c>
      <c r="CD6" s="270">
        <v>43345</v>
      </c>
      <c r="CE6" s="270">
        <v>2270</v>
      </c>
      <c r="CF6" s="270">
        <v>6500</v>
      </c>
      <c r="CG6" s="270">
        <v>1593730</v>
      </c>
      <c r="CH6" s="270">
        <v>295</v>
      </c>
      <c r="CI6" s="270">
        <v>221545</v>
      </c>
      <c r="CJ6" s="270">
        <v>73145</v>
      </c>
      <c r="CK6" s="270">
        <v>133970</v>
      </c>
      <c r="CL6" s="270">
        <v>33090</v>
      </c>
      <c r="CM6" s="270">
        <v>82920</v>
      </c>
      <c r="CN6" s="270">
        <v>30410</v>
      </c>
      <c r="CO6" s="270">
        <v>170</v>
      </c>
      <c r="CP6" s="270">
        <v>120</v>
      </c>
      <c r="CQ6" s="270">
        <v>60</v>
      </c>
      <c r="CR6" s="270">
        <v>3990</v>
      </c>
      <c r="CS6" s="270">
        <v>0</v>
      </c>
      <c r="CT6" s="270">
        <v>0</v>
      </c>
      <c r="CU6" s="270"/>
      <c r="CV6" s="270">
        <v>0</v>
      </c>
      <c r="CW6" s="270">
        <v>7075</v>
      </c>
      <c r="CX6" s="270">
        <v>25060</v>
      </c>
      <c r="CY6" s="270">
        <v>5000</v>
      </c>
      <c r="CZ6" s="270">
        <v>2930</v>
      </c>
      <c r="DA6" s="270">
        <v>63435</v>
      </c>
      <c r="DB6" s="270">
        <v>11810</v>
      </c>
      <c r="DC6" s="270">
        <v>95</v>
      </c>
      <c r="DD6" s="270">
        <v>0</v>
      </c>
      <c r="DE6" s="270">
        <v>441075</v>
      </c>
      <c r="DF6" s="270">
        <v>170570</v>
      </c>
      <c r="DG6" s="270">
        <v>20435</v>
      </c>
      <c r="DH6" s="270">
        <v>61725</v>
      </c>
      <c r="DI6" s="270">
        <v>0</v>
      </c>
      <c r="DJ6" s="270">
        <v>0</v>
      </c>
      <c r="DK6" s="270" t="s">
        <v>1676</v>
      </c>
      <c r="DL6" s="270">
        <v>10</v>
      </c>
      <c r="DM6" s="270">
        <v>4815</v>
      </c>
      <c r="DN6" s="270">
        <v>10655</v>
      </c>
      <c r="DO6" s="270">
        <v>1040</v>
      </c>
      <c r="DP6" s="270">
        <v>82850</v>
      </c>
      <c r="DQ6" s="270">
        <v>750</v>
      </c>
      <c r="DR6" s="270"/>
      <c r="DS6" s="270">
        <v>6715</v>
      </c>
      <c r="DT6" s="270">
        <v>23005</v>
      </c>
      <c r="DU6" s="270">
        <v>50440</v>
      </c>
      <c r="DV6" s="270">
        <v>755</v>
      </c>
      <c r="DW6" s="270">
        <v>0</v>
      </c>
      <c r="DX6" s="270">
        <v>85</v>
      </c>
      <c r="DY6" s="270">
        <v>24125</v>
      </c>
      <c r="DZ6" s="270">
        <v>43375</v>
      </c>
      <c r="EA6" s="270">
        <v>15</v>
      </c>
      <c r="EB6" s="270">
        <v>21420</v>
      </c>
      <c r="EC6" s="270">
        <v>75</v>
      </c>
      <c r="ED6" s="270">
        <v>14425</v>
      </c>
      <c r="EE6" s="270">
        <v>131325</v>
      </c>
      <c r="EF6" s="270">
        <v>1100</v>
      </c>
      <c r="EG6" s="270">
        <v>99195</v>
      </c>
      <c r="EH6" s="270">
        <v>0</v>
      </c>
      <c r="EI6" s="270">
        <v>0</v>
      </c>
      <c r="EJ6" s="270">
        <v>0</v>
      </c>
      <c r="EK6" s="270">
        <v>0</v>
      </c>
      <c r="EL6" s="270">
        <v>64900</v>
      </c>
      <c r="EM6" s="270">
        <v>77495</v>
      </c>
      <c r="EN6" s="270">
        <v>29660</v>
      </c>
      <c r="EO6" s="270">
        <v>7930</v>
      </c>
      <c r="EP6" s="270">
        <v>460</v>
      </c>
      <c r="EQ6" s="270">
        <v>15</v>
      </c>
      <c r="ER6" s="270">
        <v>7025</v>
      </c>
      <c r="ES6" s="270">
        <v>260</v>
      </c>
      <c r="ET6" s="270">
        <v>425</v>
      </c>
      <c r="EU6" s="270">
        <v>130</v>
      </c>
      <c r="EV6" s="270">
        <v>1300</v>
      </c>
      <c r="EW6" s="270">
        <v>62545</v>
      </c>
      <c r="EX6" s="270">
        <v>8690</v>
      </c>
      <c r="EY6" s="270" t="s">
        <v>1676</v>
      </c>
      <c r="EZ6" s="270">
        <v>0</v>
      </c>
      <c r="FA6" s="270">
        <v>80</v>
      </c>
      <c r="FB6" s="270">
        <v>4570</v>
      </c>
      <c r="FC6" s="270">
        <v>75</v>
      </c>
      <c r="FD6" s="270">
        <v>0</v>
      </c>
      <c r="FE6" s="270">
        <v>0</v>
      </c>
      <c r="FF6" s="270">
        <v>0</v>
      </c>
      <c r="FG6" s="270"/>
      <c r="FH6" s="270">
        <v>0</v>
      </c>
      <c r="FI6" s="270"/>
      <c r="FJ6" s="270">
        <v>855</v>
      </c>
      <c r="FK6" s="270">
        <v>0</v>
      </c>
      <c r="FL6" s="270">
        <v>0</v>
      </c>
      <c r="FM6" s="270">
        <v>2375</v>
      </c>
      <c r="FN6" s="270">
        <v>250</v>
      </c>
      <c r="FO6" s="351">
        <v>1266545</v>
      </c>
      <c r="FP6" s="351">
        <v>174855</v>
      </c>
      <c r="FQ6" s="351">
        <v>580950</v>
      </c>
      <c r="FR6" s="13"/>
    </row>
    <row r="7" spans="1:242" ht="12.75" customHeight="1" x14ac:dyDescent="0.2">
      <c r="A7" s="370" t="s">
        <v>1580</v>
      </c>
      <c r="B7" s="270">
        <v>2918490</v>
      </c>
      <c r="C7" s="270">
        <v>2371085</v>
      </c>
      <c r="D7" s="270">
        <v>1075535</v>
      </c>
      <c r="E7" s="270">
        <v>1295390</v>
      </c>
      <c r="F7" s="270">
        <v>954695</v>
      </c>
      <c r="G7" s="270">
        <v>262080</v>
      </c>
      <c r="H7" s="270">
        <v>917930</v>
      </c>
      <c r="I7" s="270">
        <v>1922465</v>
      </c>
      <c r="J7" s="270">
        <v>996025</v>
      </c>
      <c r="K7" s="270">
        <v>6630085</v>
      </c>
      <c r="L7" s="270">
        <v>59.666563770000003</v>
      </c>
      <c r="M7" s="270">
        <v>36</v>
      </c>
      <c r="N7" s="270">
        <v>365465</v>
      </c>
      <c r="O7" s="270">
        <v>204560</v>
      </c>
      <c r="P7" s="270">
        <v>98565</v>
      </c>
      <c r="Q7" s="270">
        <v>117620</v>
      </c>
      <c r="R7" s="270">
        <v>34640</v>
      </c>
      <c r="S7" s="270">
        <v>10710</v>
      </c>
      <c r="T7" s="270">
        <v>2120</v>
      </c>
      <c r="U7" s="270">
        <v>2075</v>
      </c>
      <c r="V7" s="270">
        <v>4.6041766439999998</v>
      </c>
      <c r="W7" s="270">
        <v>1</v>
      </c>
      <c r="X7" s="270">
        <v>55.624892709999997</v>
      </c>
      <c r="Y7" s="270">
        <v>284905</v>
      </c>
      <c r="Z7" s="270">
        <v>258875</v>
      </c>
      <c r="AA7" s="270">
        <v>356975</v>
      </c>
      <c r="AB7" s="270">
        <v>482955</v>
      </c>
      <c r="AC7" s="270">
        <v>670940</v>
      </c>
      <c r="AD7" s="270">
        <v>704780</v>
      </c>
      <c r="AE7" s="270">
        <v>140700</v>
      </c>
      <c r="AF7" s="270">
        <v>47385</v>
      </c>
      <c r="AG7" s="270">
        <v>17645</v>
      </c>
      <c r="AH7" s="270">
        <v>106920</v>
      </c>
      <c r="AI7" s="270">
        <v>11210</v>
      </c>
      <c r="AJ7" s="270">
        <v>53685</v>
      </c>
      <c r="AK7" s="270">
        <v>41175</v>
      </c>
      <c r="AL7" s="270">
        <v>130685</v>
      </c>
      <c r="AM7" s="270">
        <v>196615</v>
      </c>
      <c r="AN7" s="270">
        <v>23630</v>
      </c>
      <c r="AO7" s="270">
        <v>48020</v>
      </c>
      <c r="AP7" s="270">
        <v>30815</v>
      </c>
      <c r="AQ7" s="270">
        <v>110015</v>
      </c>
      <c r="AR7" s="270">
        <v>10655</v>
      </c>
      <c r="AS7" s="270">
        <v>7680</v>
      </c>
      <c r="AT7" s="270">
        <v>41765</v>
      </c>
      <c r="AU7" s="270">
        <v>90775</v>
      </c>
      <c r="AV7" s="270">
        <v>66650</v>
      </c>
      <c r="AW7" s="270">
        <v>60005</v>
      </c>
      <c r="AX7" s="270">
        <v>283465</v>
      </c>
      <c r="AY7" s="270">
        <v>18640</v>
      </c>
      <c r="AZ7" s="270">
        <v>123630</v>
      </c>
      <c r="BA7" s="270">
        <v>213620</v>
      </c>
      <c r="BB7" s="270">
        <v>1183820</v>
      </c>
      <c r="BC7" s="270">
        <v>63400</v>
      </c>
      <c r="BD7" s="270">
        <v>235530</v>
      </c>
      <c r="BE7" s="270">
        <v>49470</v>
      </c>
      <c r="BF7" s="270">
        <v>39220</v>
      </c>
      <c r="BG7" s="270">
        <v>23000</v>
      </c>
      <c r="BH7" s="270">
        <v>50830</v>
      </c>
      <c r="BI7" s="270">
        <v>107210</v>
      </c>
      <c r="BJ7" s="270">
        <v>11295</v>
      </c>
      <c r="BK7" s="270">
        <v>133015</v>
      </c>
      <c r="BL7" s="270">
        <v>150080</v>
      </c>
      <c r="BM7" s="270">
        <v>338555</v>
      </c>
      <c r="BN7" s="270">
        <v>54650</v>
      </c>
      <c r="BO7" s="270">
        <v>194165</v>
      </c>
      <c r="BP7" s="270">
        <v>138890</v>
      </c>
      <c r="BQ7" s="270">
        <v>136225</v>
      </c>
      <c r="BR7" s="270">
        <v>31775</v>
      </c>
      <c r="BS7" s="270">
        <v>10515</v>
      </c>
      <c r="BT7" s="270">
        <v>288385</v>
      </c>
      <c r="BU7" s="270">
        <v>166080</v>
      </c>
      <c r="BV7" s="270">
        <v>1605</v>
      </c>
      <c r="BW7" s="270">
        <v>147190</v>
      </c>
      <c r="BX7" s="270">
        <v>9265</v>
      </c>
      <c r="BY7" s="270">
        <v>116075</v>
      </c>
      <c r="BZ7" s="270">
        <v>19175</v>
      </c>
      <c r="CA7" s="270">
        <v>2920</v>
      </c>
      <c r="CB7" s="270">
        <v>295</v>
      </c>
      <c r="CC7" s="270">
        <v>30</v>
      </c>
      <c r="CD7" s="270">
        <v>55455</v>
      </c>
      <c r="CE7" s="270">
        <v>2795</v>
      </c>
      <c r="CF7" s="270">
        <v>8190</v>
      </c>
      <c r="CG7" s="270">
        <v>2156890</v>
      </c>
      <c r="CH7" s="270">
        <v>1320</v>
      </c>
      <c r="CI7" s="270">
        <v>313215</v>
      </c>
      <c r="CJ7" s="270">
        <v>109910</v>
      </c>
      <c r="CK7" s="270">
        <v>188340</v>
      </c>
      <c r="CL7" s="270">
        <v>49295</v>
      </c>
      <c r="CM7" s="270">
        <v>111180</v>
      </c>
      <c r="CN7" s="270">
        <v>20200</v>
      </c>
      <c r="CO7" s="270">
        <v>85</v>
      </c>
      <c r="CP7" s="270">
        <v>535</v>
      </c>
      <c r="CQ7" s="270">
        <v>245</v>
      </c>
      <c r="CR7" s="270">
        <v>22475</v>
      </c>
      <c r="CS7" s="270">
        <v>0</v>
      </c>
      <c r="CT7" s="270">
        <v>0</v>
      </c>
      <c r="CU7" s="270"/>
      <c r="CV7" s="270">
        <v>0</v>
      </c>
      <c r="CW7" s="270">
        <v>10785</v>
      </c>
      <c r="CX7" s="270">
        <v>30520</v>
      </c>
      <c r="CY7" s="270">
        <v>7355</v>
      </c>
      <c r="CZ7" s="270">
        <v>7955</v>
      </c>
      <c r="DA7" s="270">
        <v>162145</v>
      </c>
      <c r="DB7" s="270">
        <v>29095</v>
      </c>
      <c r="DC7" s="270">
        <v>12530</v>
      </c>
      <c r="DD7" s="270">
        <v>0</v>
      </c>
      <c r="DE7" s="270">
        <v>465690</v>
      </c>
      <c r="DF7" s="270">
        <v>183635</v>
      </c>
      <c r="DG7" s="270">
        <v>29680</v>
      </c>
      <c r="DH7" s="270">
        <v>63680</v>
      </c>
      <c r="DI7" s="270">
        <v>0</v>
      </c>
      <c r="DJ7" s="270">
        <v>590</v>
      </c>
      <c r="DK7" s="270" t="s">
        <v>1676</v>
      </c>
      <c r="DL7" s="270" t="s">
        <v>1676</v>
      </c>
      <c r="DM7" s="270">
        <v>2135</v>
      </c>
      <c r="DN7" s="270">
        <v>5740</v>
      </c>
      <c r="DO7" s="270">
        <v>1485</v>
      </c>
      <c r="DP7" s="270">
        <v>108365</v>
      </c>
      <c r="DQ7" s="270">
        <v>640</v>
      </c>
      <c r="DR7" s="270"/>
      <c r="DS7" s="270">
        <v>5585</v>
      </c>
      <c r="DT7" s="270">
        <v>20460</v>
      </c>
      <c r="DU7" s="270">
        <v>108095</v>
      </c>
      <c r="DV7" s="270">
        <v>6755</v>
      </c>
      <c r="DW7" s="270">
        <v>0</v>
      </c>
      <c r="DX7" s="270" t="s">
        <v>1676</v>
      </c>
      <c r="DY7" s="270">
        <v>19785</v>
      </c>
      <c r="DZ7" s="270">
        <v>30495</v>
      </c>
      <c r="EA7" s="270">
        <v>1735</v>
      </c>
      <c r="EB7" s="270">
        <v>15540</v>
      </c>
      <c r="EC7" s="270">
        <v>90</v>
      </c>
      <c r="ED7" s="270">
        <v>32905</v>
      </c>
      <c r="EE7" s="270">
        <v>225920</v>
      </c>
      <c r="EF7" s="270">
        <v>535</v>
      </c>
      <c r="EG7" s="270">
        <v>194020</v>
      </c>
      <c r="EH7" s="270">
        <v>260</v>
      </c>
      <c r="EI7" s="270">
        <v>0</v>
      </c>
      <c r="EJ7" s="270">
        <v>15</v>
      </c>
      <c r="EK7" s="270" t="s">
        <v>1676</v>
      </c>
      <c r="EL7" s="270">
        <v>63175</v>
      </c>
      <c r="EM7" s="270">
        <v>111480</v>
      </c>
      <c r="EN7" s="270">
        <v>56275</v>
      </c>
      <c r="EO7" s="270">
        <v>4505</v>
      </c>
      <c r="EP7" s="270">
        <v>0</v>
      </c>
      <c r="EQ7" s="270">
        <v>1010</v>
      </c>
      <c r="ER7" s="270">
        <v>10285</v>
      </c>
      <c r="ES7" s="270">
        <v>255</v>
      </c>
      <c r="ET7" s="270">
        <v>405</v>
      </c>
      <c r="EU7" s="270" t="s">
        <v>1676</v>
      </c>
      <c r="EV7" s="270">
        <v>2360</v>
      </c>
      <c r="EW7" s="270">
        <v>30475</v>
      </c>
      <c r="EX7" s="270">
        <v>23130</v>
      </c>
      <c r="EY7" s="270">
        <v>0</v>
      </c>
      <c r="EZ7" s="270">
        <v>0</v>
      </c>
      <c r="FA7" s="270">
        <v>25</v>
      </c>
      <c r="FB7" s="270">
        <v>4230</v>
      </c>
      <c r="FC7" s="270" t="s">
        <v>1676</v>
      </c>
      <c r="FD7" s="270" t="s">
        <v>1676</v>
      </c>
      <c r="FE7" s="270">
        <v>125</v>
      </c>
      <c r="FF7" s="270">
        <v>10</v>
      </c>
      <c r="FG7" s="270"/>
      <c r="FH7" s="270" t="s">
        <v>1676</v>
      </c>
      <c r="FI7" s="270"/>
      <c r="FJ7" s="270">
        <v>310</v>
      </c>
      <c r="FK7" s="270">
        <v>0</v>
      </c>
      <c r="FL7" s="270">
        <v>485</v>
      </c>
      <c r="FM7" s="270">
        <v>8850</v>
      </c>
      <c r="FN7" s="270">
        <v>60</v>
      </c>
      <c r="FO7" s="351">
        <v>1734675</v>
      </c>
      <c r="FP7" s="351">
        <v>236380</v>
      </c>
      <c r="FQ7" s="351">
        <v>835750</v>
      </c>
      <c r="FR7" s="13"/>
    </row>
    <row r="8" spans="1:242" ht="12.75" customHeight="1" x14ac:dyDescent="0.2">
      <c r="A8" s="370" t="s">
        <v>1606</v>
      </c>
      <c r="B8" s="270">
        <v>3954270</v>
      </c>
      <c r="C8" s="270">
        <v>3251525</v>
      </c>
      <c r="D8" s="270">
        <v>1448755</v>
      </c>
      <c r="E8" s="270">
        <v>1802525</v>
      </c>
      <c r="F8" s="270">
        <v>1247865</v>
      </c>
      <c r="G8" s="270">
        <v>506310</v>
      </c>
      <c r="H8" s="270">
        <v>1145725</v>
      </c>
      <c r="I8" s="270">
        <v>2563435</v>
      </c>
      <c r="J8" s="270">
        <v>1390835</v>
      </c>
      <c r="K8" s="270">
        <v>8377100</v>
      </c>
      <c r="L8" s="270">
        <v>61.125968020000002</v>
      </c>
      <c r="M8" s="270">
        <v>31</v>
      </c>
      <c r="N8" s="270">
        <v>461760</v>
      </c>
      <c r="O8" s="270">
        <v>204490</v>
      </c>
      <c r="P8" s="270">
        <v>103160</v>
      </c>
      <c r="Q8" s="270">
        <v>124980</v>
      </c>
      <c r="R8" s="270">
        <v>36710</v>
      </c>
      <c r="S8" s="270">
        <v>11525</v>
      </c>
      <c r="T8" s="270">
        <v>4040</v>
      </c>
      <c r="U8" s="270">
        <v>5020</v>
      </c>
      <c r="V8" s="270">
        <v>4.4349971300000002</v>
      </c>
      <c r="W8" s="270">
        <v>1</v>
      </c>
      <c r="X8" s="270">
        <v>55.340906320000002</v>
      </c>
      <c r="Y8" s="270">
        <v>353475</v>
      </c>
      <c r="Z8" s="270">
        <v>392095</v>
      </c>
      <c r="AA8" s="270">
        <v>477600</v>
      </c>
      <c r="AB8" s="270">
        <v>668715</v>
      </c>
      <c r="AC8" s="270">
        <v>953040</v>
      </c>
      <c r="AD8" s="270">
        <v>927645</v>
      </c>
      <c r="AE8" s="270">
        <v>157035</v>
      </c>
      <c r="AF8" s="270">
        <v>56390</v>
      </c>
      <c r="AG8" s="270">
        <v>18255</v>
      </c>
      <c r="AH8" s="270">
        <v>153050</v>
      </c>
      <c r="AI8" s="270">
        <v>14410</v>
      </c>
      <c r="AJ8" s="270">
        <v>63995</v>
      </c>
      <c r="AK8" s="270">
        <v>42775</v>
      </c>
      <c r="AL8" s="270">
        <v>146300</v>
      </c>
      <c r="AM8" s="270">
        <v>217295</v>
      </c>
      <c r="AN8" s="270">
        <v>30045</v>
      </c>
      <c r="AO8" s="270">
        <v>57110</v>
      </c>
      <c r="AP8" s="270">
        <v>55550</v>
      </c>
      <c r="AQ8" s="270">
        <v>122905</v>
      </c>
      <c r="AR8" s="270">
        <v>13930</v>
      </c>
      <c r="AS8" s="270">
        <v>8275</v>
      </c>
      <c r="AT8" s="270">
        <v>51300</v>
      </c>
      <c r="AU8" s="270">
        <v>112460</v>
      </c>
      <c r="AV8" s="270">
        <v>81595</v>
      </c>
      <c r="AW8" s="270">
        <v>72110</v>
      </c>
      <c r="AX8" s="270">
        <v>307190</v>
      </c>
      <c r="AY8" s="270">
        <v>20585</v>
      </c>
      <c r="AZ8" s="270">
        <v>162060</v>
      </c>
      <c r="BA8" s="270">
        <v>457875</v>
      </c>
      <c r="BB8" s="270">
        <v>1688810</v>
      </c>
      <c r="BC8" s="270">
        <v>83695</v>
      </c>
      <c r="BD8" s="270">
        <v>473675</v>
      </c>
      <c r="BE8" s="270">
        <v>74015</v>
      </c>
      <c r="BF8" s="270">
        <v>63390</v>
      </c>
      <c r="BG8" s="270">
        <v>31220</v>
      </c>
      <c r="BH8" s="270">
        <v>61750</v>
      </c>
      <c r="BI8" s="270">
        <v>155690</v>
      </c>
      <c r="BJ8" s="270">
        <v>14700</v>
      </c>
      <c r="BK8" s="270">
        <v>174035</v>
      </c>
      <c r="BL8" s="270">
        <v>214590</v>
      </c>
      <c r="BM8" s="270">
        <v>389895</v>
      </c>
      <c r="BN8" s="270">
        <v>73405</v>
      </c>
      <c r="BO8" s="270">
        <v>244900</v>
      </c>
      <c r="BP8" s="270">
        <v>161960</v>
      </c>
      <c r="BQ8" s="270">
        <v>231265</v>
      </c>
      <c r="BR8" s="270">
        <v>43815</v>
      </c>
      <c r="BS8" s="270">
        <v>16795</v>
      </c>
      <c r="BT8" s="270">
        <v>363085</v>
      </c>
      <c r="BU8" s="270">
        <v>185085</v>
      </c>
      <c r="BV8" s="270">
        <v>2660</v>
      </c>
      <c r="BW8" s="270">
        <v>191900</v>
      </c>
      <c r="BX8" s="270">
        <v>10390</v>
      </c>
      <c r="BY8" s="270">
        <v>132065</v>
      </c>
      <c r="BZ8" s="270">
        <v>21040</v>
      </c>
      <c r="CA8" s="270">
        <v>4680</v>
      </c>
      <c r="CB8" s="270">
        <v>380</v>
      </c>
      <c r="CC8" s="270">
        <v>25</v>
      </c>
      <c r="CD8" s="270">
        <v>71040</v>
      </c>
      <c r="CE8" s="270">
        <v>3475</v>
      </c>
      <c r="CF8" s="270">
        <v>9735</v>
      </c>
      <c r="CG8" s="270">
        <v>2998695</v>
      </c>
      <c r="CH8" s="270">
        <v>15</v>
      </c>
      <c r="CI8" s="270">
        <v>338265</v>
      </c>
      <c r="CJ8" s="270">
        <v>125895</v>
      </c>
      <c r="CK8" s="270">
        <v>236720</v>
      </c>
      <c r="CL8" s="270">
        <v>58220</v>
      </c>
      <c r="CM8" s="270">
        <v>156975</v>
      </c>
      <c r="CN8" s="270">
        <v>29300</v>
      </c>
      <c r="CO8" s="270">
        <v>85</v>
      </c>
      <c r="CP8" s="270">
        <v>1035</v>
      </c>
      <c r="CQ8" s="270">
        <v>20</v>
      </c>
      <c r="CR8" s="270">
        <v>15660</v>
      </c>
      <c r="CS8" s="270">
        <v>0</v>
      </c>
      <c r="CT8" s="270">
        <v>0</v>
      </c>
      <c r="CU8" s="270"/>
      <c r="CV8" s="270">
        <v>0</v>
      </c>
      <c r="CW8" s="270">
        <v>16610</v>
      </c>
      <c r="CX8" s="270">
        <v>30850</v>
      </c>
      <c r="CY8" s="270">
        <v>14000</v>
      </c>
      <c r="CZ8" s="270">
        <v>8460</v>
      </c>
      <c r="DA8" s="270">
        <v>102130</v>
      </c>
      <c r="DB8" s="270">
        <v>33300</v>
      </c>
      <c r="DC8" s="270">
        <v>2665</v>
      </c>
      <c r="DD8" s="270">
        <v>0</v>
      </c>
      <c r="DE8" s="270">
        <v>734120</v>
      </c>
      <c r="DF8" s="270">
        <v>221620</v>
      </c>
      <c r="DG8" s="270">
        <v>41355</v>
      </c>
      <c r="DH8" s="270">
        <v>161940</v>
      </c>
      <c r="DI8" s="270">
        <v>55</v>
      </c>
      <c r="DJ8" s="270">
        <v>635</v>
      </c>
      <c r="DK8" s="270">
        <v>0</v>
      </c>
      <c r="DL8" s="270" t="s">
        <v>1676</v>
      </c>
      <c r="DM8" s="270">
        <v>4575</v>
      </c>
      <c r="DN8" s="270">
        <v>10760</v>
      </c>
      <c r="DO8" s="270">
        <v>2660</v>
      </c>
      <c r="DP8" s="270">
        <v>133605</v>
      </c>
      <c r="DQ8" s="270">
        <v>1730</v>
      </c>
      <c r="DR8" s="270"/>
      <c r="DS8" s="270">
        <v>143730</v>
      </c>
      <c r="DT8" s="270">
        <v>35075</v>
      </c>
      <c r="DU8" s="270">
        <v>138235</v>
      </c>
      <c r="DV8" s="270">
        <v>8335</v>
      </c>
      <c r="DW8" s="270">
        <v>35</v>
      </c>
      <c r="DX8" s="270">
        <v>25</v>
      </c>
      <c r="DY8" s="270">
        <v>26075</v>
      </c>
      <c r="DZ8" s="270">
        <v>67410</v>
      </c>
      <c r="EA8" s="270">
        <v>0</v>
      </c>
      <c r="EB8" s="270">
        <v>26020</v>
      </c>
      <c r="EC8" s="270">
        <v>520</v>
      </c>
      <c r="ED8" s="270">
        <v>37705</v>
      </c>
      <c r="EE8" s="270">
        <v>274800</v>
      </c>
      <c r="EF8" s="270">
        <v>440</v>
      </c>
      <c r="EG8" s="270">
        <v>146115</v>
      </c>
      <c r="EH8" s="270">
        <v>0</v>
      </c>
      <c r="EI8" s="270">
        <v>0</v>
      </c>
      <c r="EJ8" s="270">
        <v>0</v>
      </c>
      <c r="EK8" s="270">
        <v>0</v>
      </c>
      <c r="EL8" s="270">
        <v>133705</v>
      </c>
      <c r="EM8" s="270">
        <v>140185</v>
      </c>
      <c r="EN8" s="270">
        <v>64950</v>
      </c>
      <c r="EO8" s="270">
        <v>5720</v>
      </c>
      <c r="EP8" s="270" t="s">
        <v>1676</v>
      </c>
      <c r="EQ8" s="270">
        <v>2715</v>
      </c>
      <c r="ER8" s="270">
        <v>13485</v>
      </c>
      <c r="ES8" s="270">
        <v>900</v>
      </c>
      <c r="ET8" s="270">
        <v>250</v>
      </c>
      <c r="EU8" s="270">
        <v>0</v>
      </c>
      <c r="EV8" s="270">
        <v>3525</v>
      </c>
      <c r="EW8" s="270">
        <v>154290</v>
      </c>
      <c r="EX8" s="270">
        <v>11975</v>
      </c>
      <c r="EY8" s="270">
        <v>0</v>
      </c>
      <c r="EZ8" s="270">
        <v>0</v>
      </c>
      <c r="FA8" s="270">
        <v>400</v>
      </c>
      <c r="FB8" s="270">
        <v>1160</v>
      </c>
      <c r="FC8" s="270">
        <v>0</v>
      </c>
      <c r="FD8" s="270">
        <v>1155</v>
      </c>
      <c r="FE8" s="270" t="s">
        <v>1676</v>
      </c>
      <c r="FF8" s="270">
        <v>0</v>
      </c>
      <c r="FG8" s="270"/>
      <c r="FH8" s="270" t="s">
        <v>1676</v>
      </c>
      <c r="FI8" s="270"/>
      <c r="FJ8" s="270">
        <v>0</v>
      </c>
      <c r="FK8" s="270">
        <v>560</v>
      </c>
      <c r="FL8" s="270">
        <v>0</v>
      </c>
      <c r="FM8" s="270">
        <v>25645</v>
      </c>
      <c r="FN8" s="270">
        <v>5850</v>
      </c>
      <c r="FO8" s="351">
        <v>2265460</v>
      </c>
      <c r="FP8" s="351">
        <v>351630</v>
      </c>
      <c r="FQ8" s="351">
        <v>951685</v>
      </c>
      <c r="FR8" s="13"/>
    </row>
    <row r="9" spans="1:242" ht="12.75" customHeight="1" x14ac:dyDescent="0.2">
      <c r="A9" s="370" t="s">
        <v>1607</v>
      </c>
      <c r="B9" s="270">
        <v>2294645</v>
      </c>
      <c r="C9" s="270">
        <v>1861160</v>
      </c>
      <c r="D9" s="270">
        <v>827915</v>
      </c>
      <c r="E9" s="270">
        <v>1025920</v>
      </c>
      <c r="F9" s="270">
        <v>709570</v>
      </c>
      <c r="G9" s="270">
        <v>281740</v>
      </c>
      <c r="H9" s="270">
        <v>650925</v>
      </c>
      <c r="I9" s="270">
        <v>1489035</v>
      </c>
      <c r="J9" s="270">
        <v>805605</v>
      </c>
      <c r="K9" s="270">
        <v>4787290</v>
      </c>
      <c r="L9" s="270">
        <v>60.547350109999996</v>
      </c>
      <c r="M9" s="270">
        <v>33</v>
      </c>
      <c r="N9" s="270">
        <v>266950</v>
      </c>
      <c r="O9" s="270">
        <v>129150</v>
      </c>
      <c r="P9" s="270">
        <v>60185</v>
      </c>
      <c r="Q9" s="270">
        <v>74360</v>
      </c>
      <c r="R9" s="270">
        <v>28170</v>
      </c>
      <c r="S9" s="270">
        <v>11280</v>
      </c>
      <c r="T9" s="270">
        <v>1950</v>
      </c>
      <c r="U9" s="270">
        <v>1205</v>
      </c>
      <c r="V9" s="270">
        <v>4.4491052299999998</v>
      </c>
      <c r="W9" s="270">
        <v>1</v>
      </c>
      <c r="X9" s="270">
        <v>55.889401509999999</v>
      </c>
      <c r="Y9" s="270">
        <v>209985</v>
      </c>
      <c r="Z9" s="270">
        <v>209850</v>
      </c>
      <c r="AA9" s="270">
        <v>280435</v>
      </c>
      <c r="AB9" s="270">
        <v>370920</v>
      </c>
      <c r="AC9" s="270">
        <v>547355</v>
      </c>
      <c r="AD9" s="270">
        <v>555510</v>
      </c>
      <c r="AE9" s="270">
        <v>104795</v>
      </c>
      <c r="AF9" s="270">
        <v>31860</v>
      </c>
      <c r="AG9" s="270">
        <v>11805</v>
      </c>
      <c r="AH9" s="270">
        <v>71270</v>
      </c>
      <c r="AI9" s="270">
        <v>8785</v>
      </c>
      <c r="AJ9" s="270">
        <v>42780</v>
      </c>
      <c r="AK9" s="270">
        <v>29090</v>
      </c>
      <c r="AL9" s="270">
        <v>90325</v>
      </c>
      <c r="AM9" s="270">
        <v>144190</v>
      </c>
      <c r="AN9" s="270">
        <v>17000</v>
      </c>
      <c r="AO9" s="270">
        <v>37285</v>
      </c>
      <c r="AP9" s="270">
        <v>26580</v>
      </c>
      <c r="AQ9" s="270">
        <v>76150</v>
      </c>
      <c r="AR9" s="270">
        <v>8015</v>
      </c>
      <c r="AS9" s="270">
        <v>4810</v>
      </c>
      <c r="AT9" s="270">
        <v>30070</v>
      </c>
      <c r="AU9" s="270">
        <v>70460</v>
      </c>
      <c r="AV9" s="270">
        <v>46110</v>
      </c>
      <c r="AW9" s="270">
        <v>43360</v>
      </c>
      <c r="AX9" s="270">
        <v>194630</v>
      </c>
      <c r="AY9" s="270">
        <v>12835</v>
      </c>
      <c r="AZ9" s="270">
        <v>80815</v>
      </c>
      <c r="BA9" s="270">
        <v>245190</v>
      </c>
      <c r="BB9" s="270">
        <v>971230</v>
      </c>
      <c r="BC9" s="270">
        <v>48835</v>
      </c>
      <c r="BD9" s="270">
        <v>264230</v>
      </c>
      <c r="BE9" s="270">
        <v>43990</v>
      </c>
      <c r="BF9" s="270">
        <v>32700</v>
      </c>
      <c r="BG9" s="270">
        <v>18225</v>
      </c>
      <c r="BH9" s="270">
        <v>35740</v>
      </c>
      <c r="BI9" s="270">
        <v>72725</v>
      </c>
      <c r="BJ9" s="270">
        <v>8835</v>
      </c>
      <c r="BK9" s="270">
        <v>112875</v>
      </c>
      <c r="BL9" s="270">
        <v>122030</v>
      </c>
      <c r="BM9" s="270">
        <v>234565</v>
      </c>
      <c r="BN9" s="270">
        <v>38185</v>
      </c>
      <c r="BO9" s="270">
        <v>126765</v>
      </c>
      <c r="BP9" s="270">
        <v>98285</v>
      </c>
      <c r="BQ9" s="270">
        <v>131505</v>
      </c>
      <c r="BR9" s="270">
        <v>27175</v>
      </c>
      <c r="BS9" s="270">
        <v>7340</v>
      </c>
      <c r="BT9" s="270">
        <v>213915</v>
      </c>
      <c r="BU9" s="270">
        <v>110490</v>
      </c>
      <c r="BV9" s="270">
        <v>1160</v>
      </c>
      <c r="BW9" s="270">
        <v>111585</v>
      </c>
      <c r="BX9" s="270">
        <v>6395</v>
      </c>
      <c r="BY9" s="270">
        <v>82795</v>
      </c>
      <c r="BZ9" s="270">
        <v>10935</v>
      </c>
      <c r="CA9" s="270">
        <v>2515</v>
      </c>
      <c r="CB9" s="270">
        <v>195</v>
      </c>
      <c r="CC9" s="270">
        <v>15</v>
      </c>
      <c r="CD9" s="270">
        <v>40270</v>
      </c>
      <c r="CE9" s="270">
        <v>1975</v>
      </c>
      <c r="CF9" s="270">
        <v>4355</v>
      </c>
      <c r="CG9" s="270">
        <v>1711710</v>
      </c>
      <c r="CH9" s="270">
        <v>20</v>
      </c>
      <c r="CI9" s="270">
        <v>231895</v>
      </c>
      <c r="CJ9" s="270">
        <v>75055</v>
      </c>
      <c r="CK9" s="270">
        <v>119655</v>
      </c>
      <c r="CL9" s="270">
        <v>37625</v>
      </c>
      <c r="CM9" s="270">
        <v>77135</v>
      </c>
      <c r="CN9" s="270">
        <v>22585</v>
      </c>
      <c r="CO9" s="270">
        <v>15</v>
      </c>
      <c r="CP9" s="270">
        <v>55</v>
      </c>
      <c r="CQ9" s="270" t="s">
        <v>1676</v>
      </c>
      <c r="CR9" s="270">
        <v>3365</v>
      </c>
      <c r="CS9" s="270">
        <v>55</v>
      </c>
      <c r="CT9" s="270">
        <v>0</v>
      </c>
      <c r="CU9" s="270"/>
      <c r="CV9" s="270">
        <v>0</v>
      </c>
      <c r="CW9" s="270">
        <v>6050</v>
      </c>
      <c r="CX9" s="270">
        <v>37555</v>
      </c>
      <c r="CY9" s="270">
        <v>6340</v>
      </c>
      <c r="CZ9" s="270">
        <v>5485</v>
      </c>
      <c r="DA9" s="270">
        <v>57180</v>
      </c>
      <c r="DB9" s="270">
        <v>19355</v>
      </c>
      <c r="DC9" s="270">
        <v>3640</v>
      </c>
      <c r="DD9" s="270">
        <v>0</v>
      </c>
      <c r="DE9" s="270">
        <v>413110</v>
      </c>
      <c r="DF9" s="270">
        <v>161995</v>
      </c>
      <c r="DG9" s="270">
        <v>41000</v>
      </c>
      <c r="DH9" s="270">
        <v>79080</v>
      </c>
      <c r="DI9" s="270">
        <v>15</v>
      </c>
      <c r="DJ9" s="270">
        <v>1360</v>
      </c>
      <c r="DK9" s="270" t="s">
        <v>1676</v>
      </c>
      <c r="DL9" s="270" t="s">
        <v>1676</v>
      </c>
      <c r="DM9" s="270">
        <v>2750</v>
      </c>
      <c r="DN9" s="270">
        <v>1920</v>
      </c>
      <c r="DO9" s="270">
        <v>1170</v>
      </c>
      <c r="DP9" s="270">
        <v>74875</v>
      </c>
      <c r="DQ9" s="270">
        <v>410</v>
      </c>
      <c r="DR9" s="270"/>
      <c r="DS9" s="270">
        <v>9035</v>
      </c>
      <c r="DT9" s="270">
        <v>13875</v>
      </c>
      <c r="DU9" s="270">
        <v>64240</v>
      </c>
      <c r="DV9" s="270">
        <v>1650</v>
      </c>
      <c r="DW9" s="270">
        <v>0</v>
      </c>
      <c r="DX9" s="270" t="s">
        <v>1676</v>
      </c>
      <c r="DY9" s="270">
        <v>39565</v>
      </c>
      <c r="DZ9" s="270">
        <v>42295</v>
      </c>
      <c r="EA9" s="270">
        <v>0</v>
      </c>
      <c r="EB9" s="270">
        <v>8260</v>
      </c>
      <c r="EC9" s="270" t="s">
        <v>1676</v>
      </c>
      <c r="ED9" s="270">
        <v>18835</v>
      </c>
      <c r="EE9" s="270">
        <v>155100</v>
      </c>
      <c r="EF9" s="270">
        <v>255</v>
      </c>
      <c r="EG9" s="270">
        <v>138475</v>
      </c>
      <c r="EH9" s="270">
        <v>350</v>
      </c>
      <c r="EI9" s="270">
        <v>0</v>
      </c>
      <c r="EJ9" s="270">
        <v>25</v>
      </c>
      <c r="EK9" s="270">
        <v>790</v>
      </c>
      <c r="EL9" s="270">
        <v>77420</v>
      </c>
      <c r="EM9" s="270">
        <v>82170</v>
      </c>
      <c r="EN9" s="270">
        <v>55055</v>
      </c>
      <c r="EO9" s="270">
        <v>35</v>
      </c>
      <c r="EP9" s="270">
        <v>0</v>
      </c>
      <c r="EQ9" s="270">
        <v>475</v>
      </c>
      <c r="ER9" s="270">
        <v>9645</v>
      </c>
      <c r="ES9" s="270">
        <v>690</v>
      </c>
      <c r="ET9" s="270">
        <v>550</v>
      </c>
      <c r="EU9" s="270">
        <v>0</v>
      </c>
      <c r="EV9" s="270">
        <v>2210</v>
      </c>
      <c r="EW9" s="270">
        <v>63890</v>
      </c>
      <c r="EX9" s="270">
        <v>7665</v>
      </c>
      <c r="EY9" s="270" t="s">
        <v>1676</v>
      </c>
      <c r="EZ9" s="270">
        <v>0</v>
      </c>
      <c r="FA9" s="270">
        <v>10</v>
      </c>
      <c r="FB9" s="270">
        <v>10390</v>
      </c>
      <c r="FC9" s="270">
        <v>10</v>
      </c>
      <c r="FD9" s="270">
        <v>80</v>
      </c>
      <c r="FE9" s="270" t="s">
        <v>1676</v>
      </c>
      <c r="FF9" s="270">
        <v>105</v>
      </c>
      <c r="FG9" s="270"/>
      <c r="FH9" s="270">
        <v>2350</v>
      </c>
      <c r="FI9" s="270"/>
      <c r="FJ9" s="270">
        <v>0</v>
      </c>
      <c r="FK9" s="270">
        <v>0</v>
      </c>
      <c r="FL9" s="270">
        <v>0</v>
      </c>
      <c r="FM9" s="270">
        <v>6780</v>
      </c>
      <c r="FN9" s="270">
        <v>1620</v>
      </c>
      <c r="FO9" s="351">
        <v>1323410</v>
      </c>
      <c r="FP9" s="351">
        <v>218920</v>
      </c>
      <c r="FQ9" s="351">
        <v>573250</v>
      </c>
      <c r="FR9" s="13"/>
    </row>
    <row r="10" spans="1:242" ht="12.75" customHeight="1" x14ac:dyDescent="0.2">
      <c r="A10" s="370" t="s">
        <v>1608</v>
      </c>
      <c r="B10" s="270">
        <v>2961010</v>
      </c>
      <c r="C10" s="270">
        <v>2445540</v>
      </c>
      <c r="D10" s="270">
        <v>1093400</v>
      </c>
      <c r="E10" s="270">
        <v>1351905</v>
      </c>
      <c r="F10" s="270">
        <v>965855</v>
      </c>
      <c r="G10" s="270">
        <v>297575</v>
      </c>
      <c r="H10" s="270">
        <v>934845</v>
      </c>
      <c r="I10" s="270">
        <v>1907285</v>
      </c>
      <c r="J10" s="270">
        <v>1053725</v>
      </c>
      <c r="K10" s="270">
        <v>6261485</v>
      </c>
      <c r="L10" s="270">
        <v>60.520892369999999</v>
      </c>
      <c r="M10" s="270">
        <v>31</v>
      </c>
      <c r="N10" s="270">
        <v>407935</v>
      </c>
      <c r="O10" s="270">
        <v>187585</v>
      </c>
      <c r="P10" s="270">
        <v>84700</v>
      </c>
      <c r="Q10" s="270">
        <v>103785</v>
      </c>
      <c r="R10" s="270">
        <v>32705</v>
      </c>
      <c r="S10" s="270">
        <v>11720</v>
      </c>
      <c r="T10" s="270">
        <v>3820</v>
      </c>
      <c r="U10" s="270">
        <v>5470</v>
      </c>
      <c r="V10" s="270">
        <v>4.3002165410000002</v>
      </c>
      <c r="W10" s="270">
        <v>1</v>
      </c>
      <c r="X10" s="270">
        <v>53.264655419999997</v>
      </c>
      <c r="Y10" s="270">
        <v>305600</v>
      </c>
      <c r="Z10" s="270">
        <v>309365</v>
      </c>
      <c r="AA10" s="270">
        <v>391635</v>
      </c>
      <c r="AB10" s="270">
        <v>513125</v>
      </c>
      <c r="AC10" s="270">
        <v>694380</v>
      </c>
      <c r="AD10" s="270">
        <v>632805</v>
      </c>
      <c r="AE10" s="270">
        <v>94530</v>
      </c>
      <c r="AF10" s="270">
        <v>49910</v>
      </c>
      <c r="AG10" s="270">
        <v>14025</v>
      </c>
      <c r="AH10" s="270">
        <v>124985</v>
      </c>
      <c r="AI10" s="270">
        <v>11065</v>
      </c>
      <c r="AJ10" s="270">
        <v>54705</v>
      </c>
      <c r="AK10" s="270">
        <v>40995</v>
      </c>
      <c r="AL10" s="270">
        <v>136270</v>
      </c>
      <c r="AM10" s="270">
        <v>174965</v>
      </c>
      <c r="AN10" s="270">
        <v>23025</v>
      </c>
      <c r="AO10" s="270">
        <v>40555</v>
      </c>
      <c r="AP10" s="270">
        <v>31620</v>
      </c>
      <c r="AQ10" s="270">
        <v>93285</v>
      </c>
      <c r="AR10" s="270">
        <v>12115</v>
      </c>
      <c r="AS10" s="270">
        <v>6280</v>
      </c>
      <c r="AT10" s="270">
        <v>46945</v>
      </c>
      <c r="AU10" s="270">
        <v>82485</v>
      </c>
      <c r="AV10" s="270">
        <v>64400</v>
      </c>
      <c r="AW10" s="270">
        <v>55715</v>
      </c>
      <c r="AX10" s="270">
        <v>243300</v>
      </c>
      <c r="AY10" s="270">
        <v>18030</v>
      </c>
      <c r="AZ10" s="270">
        <v>115115</v>
      </c>
      <c r="BA10" s="270">
        <v>241510</v>
      </c>
      <c r="BB10" s="270">
        <v>1279725</v>
      </c>
      <c r="BC10" s="270">
        <v>72390</v>
      </c>
      <c r="BD10" s="270">
        <v>234015</v>
      </c>
      <c r="BE10" s="270">
        <v>56935</v>
      </c>
      <c r="BF10" s="270">
        <v>51460</v>
      </c>
      <c r="BG10" s="270">
        <v>26595</v>
      </c>
      <c r="BH10" s="270">
        <v>50560</v>
      </c>
      <c r="BI10" s="270">
        <v>127130</v>
      </c>
      <c r="BJ10" s="270">
        <v>12075</v>
      </c>
      <c r="BK10" s="270">
        <v>138620</v>
      </c>
      <c r="BL10" s="270">
        <v>182955</v>
      </c>
      <c r="BM10" s="270">
        <v>348000</v>
      </c>
      <c r="BN10" s="270">
        <v>55280</v>
      </c>
      <c r="BO10" s="270">
        <v>186495</v>
      </c>
      <c r="BP10" s="270">
        <v>135560</v>
      </c>
      <c r="BQ10" s="270">
        <v>173725</v>
      </c>
      <c r="BR10" s="270">
        <v>31050</v>
      </c>
      <c r="BS10" s="270">
        <v>14490</v>
      </c>
      <c r="BT10" s="270">
        <v>246010</v>
      </c>
      <c r="BU10" s="270">
        <v>157780</v>
      </c>
      <c r="BV10" s="270">
        <v>1550</v>
      </c>
      <c r="BW10" s="270">
        <v>142865</v>
      </c>
      <c r="BX10" s="270">
        <v>8135</v>
      </c>
      <c r="BY10" s="270">
        <v>113580</v>
      </c>
      <c r="BZ10" s="270">
        <v>17845</v>
      </c>
      <c r="CA10" s="270">
        <v>5470</v>
      </c>
      <c r="CB10" s="270">
        <v>240</v>
      </c>
      <c r="CC10" s="270">
        <v>55</v>
      </c>
      <c r="CD10" s="270">
        <v>58710</v>
      </c>
      <c r="CE10" s="270">
        <v>3575</v>
      </c>
      <c r="CF10" s="270">
        <v>8950</v>
      </c>
      <c r="CG10" s="270">
        <v>2228975</v>
      </c>
      <c r="CH10" s="270">
        <v>95</v>
      </c>
      <c r="CI10" s="270">
        <v>300150</v>
      </c>
      <c r="CJ10" s="270">
        <v>113135</v>
      </c>
      <c r="CK10" s="270">
        <v>168165</v>
      </c>
      <c r="CL10" s="270">
        <v>59395</v>
      </c>
      <c r="CM10" s="270">
        <v>129675</v>
      </c>
      <c r="CN10" s="270">
        <v>20810</v>
      </c>
      <c r="CO10" s="270">
        <v>430</v>
      </c>
      <c r="CP10" s="270">
        <v>4435</v>
      </c>
      <c r="CQ10" s="270" t="s">
        <v>1676</v>
      </c>
      <c r="CR10" s="270">
        <v>18210</v>
      </c>
      <c r="CS10" s="270">
        <v>0</v>
      </c>
      <c r="CT10" s="270">
        <v>0</v>
      </c>
      <c r="CU10" s="270"/>
      <c r="CV10" s="270">
        <v>0</v>
      </c>
      <c r="CW10" s="270">
        <v>21180</v>
      </c>
      <c r="CX10" s="270">
        <v>47605</v>
      </c>
      <c r="CY10" s="270">
        <v>11120</v>
      </c>
      <c r="CZ10" s="270">
        <v>10575</v>
      </c>
      <c r="DA10" s="270">
        <v>121770</v>
      </c>
      <c r="DB10" s="270">
        <v>36975</v>
      </c>
      <c r="DC10" s="270">
        <v>12960</v>
      </c>
      <c r="DD10" s="270">
        <v>0</v>
      </c>
      <c r="DE10" s="270">
        <v>564675</v>
      </c>
      <c r="DF10" s="270">
        <v>213565</v>
      </c>
      <c r="DG10" s="270">
        <v>32045</v>
      </c>
      <c r="DH10" s="270">
        <v>89080</v>
      </c>
      <c r="DI10" s="270">
        <v>0</v>
      </c>
      <c r="DJ10" s="270">
        <v>1950</v>
      </c>
      <c r="DK10" s="270" t="s">
        <v>1676</v>
      </c>
      <c r="DL10" s="270" t="s">
        <v>1676</v>
      </c>
      <c r="DM10" s="270">
        <v>1205</v>
      </c>
      <c r="DN10" s="270">
        <v>3305</v>
      </c>
      <c r="DO10" s="270">
        <v>620</v>
      </c>
      <c r="DP10" s="270">
        <v>96230</v>
      </c>
      <c r="DQ10" s="270">
        <v>1580</v>
      </c>
      <c r="DR10" s="270"/>
      <c r="DS10" s="270">
        <v>18845</v>
      </c>
      <c r="DT10" s="270">
        <v>13760</v>
      </c>
      <c r="DU10" s="270">
        <v>83145</v>
      </c>
      <c r="DV10" s="270">
        <v>6395</v>
      </c>
      <c r="DW10" s="270">
        <v>370</v>
      </c>
      <c r="DX10" s="270" t="s">
        <v>1676</v>
      </c>
      <c r="DY10" s="270">
        <v>29295</v>
      </c>
      <c r="DZ10" s="270">
        <v>31480</v>
      </c>
      <c r="EA10" s="270">
        <v>130</v>
      </c>
      <c r="EB10" s="270">
        <v>18935</v>
      </c>
      <c r="EC10" s="270" t="s">
        <v>1676</v>
      </c>
      <c r="ED10" s="270">
        <v>18160</v>
      </c>
      <c r="EE10" s="270">
        <v>222725</v>
      </c>
      <c r="EF10" s="270">
        <v>1475</v>
      </c>
      <c r="EG10" s="270">
        <v>119070</v>
      </c>
      <c r="EH10" s="270">
        <v>0</v>
      </c>
      <c r="EI10" s="270">
        <v>1445</v>
      </c>
      <c r="EJ10" s="270" t="s">
        <v>1676</v>
      </c>
      <c r="EK10" s="270">
        <v>0</v>
      </c>
      <c r="EL10" s="270">
        <v>118440</v>
      </c>
      <c r="EM10" s="270">
        <v>110890</v>
      </c>
      <c r="EN10" s="270">
        <v>24630</v>
      </c>
      <c r="EO10" s="270">
        <v>675</v>
      </c>
      <c r="EP10" s="270">
        <v>0</v>
      </c>
      <c r="EQ10" s="270">
        <v>695</v>
      </c>
      <c r="ER10" s="270">
        <v>8945</v>
      </c>
      <c r="ES10" s="270">
        <v>335</v>
      </c>
      <c r="ET10" s="270">
        <v>65</v>
      </c>
      <c r="EU10" s="270">
        <v>0</v>
      </c>
      <c r="EV10" s="270">
        <v>1170</v>
      </c>
      <c r="EW10" s="270">
        <v>11070</v>
      </c>
      <c r="EX10" s="270">
        <v>10395</v>
      </c>
      <c r="EY10" s="270" t="s">
        <v>1676</v>
      </c>
      <c r="EZ10" s="270">
        <v>10</v>
      </c>
      <c r="FA10" s="270">
        <v>1305</v>
      </c>
      <c r="FB10" s="270">
        <v>7835</v>
      </c>
      <c r="FC10" s="270">
        <v>0</v>
      </c>
      <c r="FD10" s="270">
        <v>0</v>
      </c>
      <c r="FE10" s="270">
        <v>125</v>
      </c>
      <c r="FF10" s="270">
        <v>0</v>
      </c>
      <c r="FG10" s="270"/>
      <c r="FH10" s="270">
        <v>235</v>
      </c>
      <c r="FI10" s="270"/>
      <c r="FJ10" s="270" t="s">
        <v>1676</v>
      </c>
      <c r="FK10" s="270">
        <v>0</v>
      </c>
      <c r="FL10" s="270">
        <v>0</v>
      </c>
      <c r="FM10" s="270">
        <v>5775</v>
      </c>
      <c r="FN10" s="270">
        <v>12220</v>
      </c>
      <c r="FO10" s="351">
        <v>1681290</v>
      </c>
      <c r="FP10" s="351">
        <v>247265</v>
      </c>
      <c r="FQ10" s="351">
        <v>837720</v>
      </c>
      <c r="FR10" s="13"/>
      <c r="FS10" s="270"/>
      <c r="FT10" s="270"/>
      <c r="FU10" s="270"/>
      <c r="FV10" s="270"/>
      <c r="FW10" s="270"/>
      <c r="FX10" s="270"/>
      <c r="FY10" s="270"/>
      <c r="FZ10" s="270"/>
      <c r="GA10" s="270"/>
      <c r="GB10" s="270"/>
      <c r="GC10" s="270"/>
      <c r="GD10" s="270"/>
      <c r="GE10" s="270"/>
      <c r="GF10" s="270"/>
      <c r="GG10" s="270"/>
      <c r="GH10" s="270"/>
      <c r="GI10" s="270"/>
      <c r="GJ10" s="270"/>
      <c r="GK10" s="270"/>
      <c r="GL10" s="270"/>
      <c r="GM10" s="270"/>
      <c r="GN10" s="270"/>
      <c r="GO10" s="270"/>
      <c r="GP10" s="270"/>
      <c r="GQ10" s="270"/>
      <c r="GR10" s="270"/>
      <c r="GS10" s="270"/>
      <c r="GT10" s="270"/>
      <c r="GU10" s="270"/>
      <c r="GV10" s="270"/>
      <c r="GW10" s="270"/>
      <c r="GX10" s="270"/>
      <c r="GY10" s="270"/>
      <c r="GZ10" s="270"/>
      <c r="HA10" s="270"/>
      <c r="HB10" s="270"/>
      <c r="HC10" s="270"/>
      <c r="HD10" s="270"/>
      <c r="HE10" s="270"/>
      <c r="HF10" s="270"/>
      <c r="HG10" s="270"/>
      <c r="HH10" s="270"/>
      <c r="HI10" s="270"/>
      <c r="HJ10" s="270"/>
      <c r="HK10" s="270"/>
      <c r="HL10" s="270"/>
      <c r="HM10" s="270"/>
      <c r="HN10" s="270"/>
      <c r="HO10" s="270"/>
      <c r="HP10" s="270"/>
      <c r="HQ10" s="270"/>
      <c r="HR10" s="270"/>
      <c r="HS10" s="270"/>
      <c r="HT10" s="270"/>
      <c r="HU10" s="270"/>
      <c r="HV10" s="270"/>
      <c r="HW10" s="270"/>
      <c r="HX10" s="270"/>
      <c r="HY10" s="270"/>
      <c r="HZ10" s="270"/>
      <c r="IA10" s="270"/>
      <c r="IB10" s="270"/>
      <c r="IC10" s="270"/>
      <c r="ID10" s="270"/>
      <c r="IE10" s="270"/>
      <c r="IF10" s="270"/>
      <c r="IG10" s="270"/>
      <c r="IH10" s="270"/>
    </row>
    <row r="11" spans="1:242" ht="12.75" customHeight="1" x14ac:dyDescent="0.2">
      <c r="A11" s="370" t="s">
        <v>1609</v>
      </c>
      <c r="B11" s="270">
        <v>3419445</v>
      </c>
      <c r="C11" s="270">
        <v>2852815</v>
      </c>
      <c r="D11" s="270">
        <v>1274755</v>
      </c>
      <c r="E11" s="270">
        <v>1577800</v>
      </c>
      <c r="F11" s="270">
        <v>1069205</v>
      </c>
      <c r="G11" s="270">
        <v>444805</v>
      </c>
      <c r="H11" s="270">
        <v>1071435</v>
      </c>
      <c r="I11" s="270">
        <v>2124815</v>
      </c>
      <c r="J11" s="270">
        <v>1294630</v>
      </c>
      <c r="K11" s="270">
        <v>7081585</v>
      </c>
      <c r="L11" s="270">
        <v>59.531894540000003</v>
      </c>
      <c r="M11" s="270">
        <v>32</v>
      </c>
      <c r="N11" s="270">
        <v>449780</v>
      </c>
      <c r="O11" s="270">
        <v>205350</v>
      </c>
      <c r="P11" s="270">
        <v>105395</v>
      </c>
      <c r="Q11" s="270">
        <v>128235</v>
      </c>
      <c r="R11" s="270">
        <v>35520</v>
      </c>
      <c r="S11" s="270">
        <v>12885</v>
      </c>
      <c r="T11" s="270">
        <v>3345</v>
      </c>
      <c r="U11" s="270">
        <v>3665</v>
      </c>
      <c r="V11" s="270">
        <v>4.4500937949999999</v>
      </c>
      <c r="W11" s="270">
        <v>1</v>
      </c>
      <c r="X11" s="270">
        <v>54.674560100000001</v>
      </c>
      <c r="Y11" s="270">
        <v>324885</v>
      </c>
      <c r="Z11" s="270">
        <v>336235</v>
      </c>
      <c r="AA11" s="270">
        <v>415350</v>
      </c>
      <c r="AB11" s="270">
        <v>591610</v>
      </c>
      <c r="AC11" s="270">
        <v>851010</v>
      </c>
      <c r="AD11" s="270">
        <v>765290</v>
      </c>
      <c r="AE11" s="270">
        <v>119440</v>
      </c>
      <c r="AF11" s="270">
        <v>57525</v>
      </c>
      <c r="AG11" s="270">
        <v>18260</v>
      </c>
      <c r="AH11" s="270">
        <v>128095</v>
      </c>
      <c r="AI11" s="270">
        <v>13015</v>
      </c>
      <c r="AJ11" s="270">
        <v>57960</v>
      </c>
      <c r="AK11" s="270">
        <v>54485</v>
      </c>
      <c r="AL11" s="270">
        <v>142225</v>
      </c>
      <c r="AM11" s="270">
        <v>192575</v>
      </c>
      <c r="AN11" s="270">
        <v>29365</v>
      </c>
      <c r="AO11" s="270">
        <v>50140</v>
      </c>
      <c r="AP11" s="270">
        <v>44250</v>
      </c>
      <c r="AQ11" s="270">
        <v>113655</v>
      </c>
      <c r="AR11" s="270">
        <v>12870</v>
      </c>
      <c r="AS11" s="270">
        <v>7480</v>
      </c>
      <c r="AT11" s="270">
        <v>49450</v>
      </c>
      <c r="AU11" s="270">
        <v>92770</v>
      </c>
      <c r="AV11" s="270">
        <v>76565</v>
      </c>
      <c r="AW11" s="270">
        <v>65615</v>
      </c>
      <c r="AX11" s="270">
        <v>270210</v>
      </c>
      <c r="AY11" s="270">
        <v>21915</v>
      </c>
      <c r="AZ11" s="270">
        <v>131090</v>
      </c>
      <c r="BA11" s="270">
        <v>406580</v>
      </c>
      <c r="BB11" s="270">
        <v>1383350</v>
      </c>
      <c r="BC11" s="270">
        <v>76700</v>
      </c>
      <c r="BD11" s="270">
        <v>398065</v>
      </c>
      <c r="BE11" s="270">
        <v>63840</v>
      </c>
      <c r="BF11" s="270">
        <v>57145</v>
      </c>
      <c r="BG11" s="270">
        <v>25780</v>
      </c>
      <c r="BH11" s="270">
        <v>62490</v>
      </c>
      <c r="BI11" s="270">
        <v>129560</v>
      </c>
      <c r="BJ11" s="270">
        <v>14295</v>
      </c>
      <c r="BK11" s="270">
        <v>162400</v>
      </c>
      <c r="BL11" s="270">
        <v>194120</v>
      </c>
      <c r="BM11" s="270">
        <v>386895</v>
      </c>
      <c r="BN11" s="270">
        <v>66910</v>
      </c>
      <c r="BO11" s="270">
        <v>221070</v>
      </c>
      <c r="BP11" s="270">
        <v>151165</v>
      </c>
      <c r="BQ11" s="270">
        <v>183165</v>
      </c>
      <c r="BR11" s="270">
        <v>36425</v>
      </c>
      <c r="BS11" s="270">
        <v>15510</v>
      </c>
      <c r="BT11" s="270">
        <v>263475</v>
      </c>
      <c r="BU11" s="270">
        <v>180065</v>
      </c>
      <c r="BV11" s="270">
        <v>1320</v>
      </c>
      <c r="BW11" s="270">
        <v>162425</v>
      </c>
      <c r="BX11" s="270">
        <v>9715</v>
      </c>
      <c r="BY11" s="270">
        <v>125690</v>
      </c>
      <c r="BZ11" s="270">
        <v>19810</v>
      </c>
      <c r="CA11" s="270">
        <v>5255</v>
      </c>
      <c r="CB11" s="270">
        <v>290</v>
      </c>
      <c r="CC11" s="270">
        <v>25</v>
      </c>
      <c r="CD11" s="270">
        <v>59835</v>
      </c>
      <c r="CE11" s="270">
        <v>3295</v>
      </c>
      <c r="CF11" s="270">
        <v>7775</v>
      </c>
      <c r="CG11" s="270">
        <v>2621125</v>
      </c>
      <c r="CH11" s="270">
        <v>690</v>
      </c>
      <c r="CI11" s="270">
        <v>380335</v>
      </c>
      <c r="CJ11" s="270">
        <v>126605</v>
      </c>
      <c r="CK11" s="270">
        <v>185055</v>
      </c>
      <c r="CL11" s="270">
        <v>53135</v>
      </c>
      <c r="CM11" s="270">
        <v>132260</v>
      </c>
      <c r="CN11" s="270">
        <v>33685</v>
      </c>
      <c r="CO11" s="270">
        <v>360</v>
      </c>
      <c r="CP11" s="270">
        <v>5000</v>
      </c>
      <c r="CQ11" s="270">
        <v>30</v>
      </c>
      <c r="CR11" s="270">
        <v>14100</v>
      </c>
      <c r="CS11" s="270">
        <v>170</v>
      </c>
      <c r="CT11" s="270">
        <v>0</v>
      </c>
      <c r="CU11" s="270"/>
      <c r="CV11" s="270">
        <v>305</v>
      </c>
      <c r="CW11" s="270">
        <v>20510</v>
      </c>
      <c r="CX11" s="270">
        <v>62890</v>
      </c>
      <c r="CY11" s="270">
        <v>12890</v>
      </c>
      <c r="CZ11" s="270">
        <v>12565</v>
      </c>
      <c r="DA11" s="270">
        <v>80830</v>
      </c>
      <c r="DB11" s="270">
        <v>30750</v>
      </c>
      <c r="DC11" s="270">
        <v>3865</v>
      </c>
      <c r="DD11" s="270">
        <v>0</v>
      </c>
      <c r="DE11" s="270">
        <v>466760</v>
      </c>
      <c r="DF11" s="270">
        <v>264005</v>
      </c>
      <c r="DG11" s="270">
        <v>41395</v>
      </c>
      <c r="DH11" s="270">
        <v>111560</v>
      </c>
      <c r="DI11" s="270">
        <v>0</v>
      </c>
      <c r="DJ11" s="270">
        <v>3145</v>
      </c>
      <c r="DK11" s="270">
        <v>0</v>
      </c>
      <c r="DL11" s="270">
        <v>30</v>
      </c>
      <c r="DM11" s="270">
        <v>7810</v>
      </c>
      <c r="DN11" s="270">
        <v>3650</v>
      </c>
      <c r="DO11" s="270">
        <v>2945</v>
      </c>
      <c r="DP11" s="270">
        <v>117530</v>
      </c>
      <c r="DQ11" s="270">
        <v>1945</v>
      </c>
      <c r="DR11" s="270"/>
      <c r="DS11" s="270">
        <v>26315</v>
      </c>
      <c r="DT11" s="270">
        <v>19285</v>
      </c>
      <c r="DU11" s="270">
        <v>134650</v>
      </c>
      <c r="DV11" s="270">
        <v>10735</v>
      </c>
      <c r="DW11" s="270">
        <v>0</v>
      </c>
      <c r="DX11" s="270">
        <v>10</v>
      </c>
      <c r="DY11" s="270">
        <v>30590</v>
      </c>
      <c r="DZ11" s="270">
        <v>101355</v>
      </c>
      <c r="EA11" s="270">
        <v>0</v>
      </c>
      <c r="EB11" s="270">
        <v>29725</v>
      </c>
      <c r="EC11" s="270">
        <v>950</v>
      </c>
      <c r="ED11" s="270">
        <v>41325</v>
      </c>
      <c r="EE11" s="270">
        <v>232570</v>
      </c>
      <c r="EF11" s="270">
        <v>3110</v>
      </c>
      <c r="EG11" s="270">
        <v>199275</v>
      </c>
      <c r="EH11" s="270">
        <v>2265</v>
      </c>
      <c r="EI11" s="270">
        <v>0</v>
      </c>
      <c r="EJ11" s="270" t="s">
        <v>1676</v>
      </c>
      <c r="EK11" s="270">
        <v>0</v>
      </c>
      <c r="EL11" s="270">
        <v>129925</v>
      </c>
      <c r="EM11" s="270">
        <v>135275</v>
      </c>
      <c r="EN11" s="270">
        <v>22375</v>
      </c>
      <c r="EO11" s="270">
        <v>3430</v>
      </c>
      <c r="EP11" s="270">
        <v>0</v>
      </c>
      <c r="EQ11" s="270">
        <v>560</v>
      </c>
      <c r="ER11" s="270">
        <v>9020</v>
      </c>
      <c r="ES11" s="270">
        <v>120</v>
      </c>
      <c r="ET11" s="270">
        <v>265</v>
      </c>
      <c r="EU11" s="270" t="s">
        <v>1676</v>
      </c>
      <c r="EV11" s="270">
        <v>1980</v>
      </c>
      <c r="EW11" s="270">
        <v>76865</v>
      </c>
      <c r="EX11" s="270">
        <v>12740</v>
      </c>
      <c r="EY11" s="270" t="s">
        <v>1676</v>
      </c>
      <c r="EZ11" s="270" t="s">
        <v>1676</v>
      </c>
      <c r="FA11" s="270">
        <v>85</v>
      </c>
      <c r="FB11" s="270">
        <v>10205</v>
      </c>
      <c r="FC11" s="270" t="s">
        <v>1676</v>
      </c>
      <c r="FD11" s="270">
        <v>0</v>
      </c>
      <c r="FE11" s="270" t="s">
        <v>1676</v>
      </c>
      <c r="FF11" s="270">
        <v>0</v>
      </c>
      <c r="FG11" s="270"/>
      <c r="FH11" s="270">
        <v>305</v>
      </c>
      <c r="FI11" s="270"/>
      <c r="FJ11" s="270">
        <v>1355</v>
      </c>
      <c r="FK11" s="270">
        <v>0</v>
      </c>
      <c r="FL11" s="270">
        <v>0</v>
      </c>
      <c r="FM11" s="270">
        <v>5210</v>
      </c>
      <c r="FN11" s="270">
        <v>725</v>
      </c>
      <c r="FO11" s="351">
        <v>2036095</v>
      </c>
      <c r="FP11" s="351">
        <v>267370</v>
      </c>
      <c r="FQ11" s="351">
        <v>944175</v>
      </c>
      <c r="FR11" s="13"/>
      <c r="FS11" s="270"/>
      <c r="FT11" s="270"/>
      <c r="FU11" s="270"/>
      <c r="FV11" s="270"/>
      <c r="FW11" s="270"/>
      <c r="FX11" s="270"/>
      <c r="FY11" s="270"/>
      <c r="FZ11" s="270"/>
      <c r="GA11" s="270"/>
      <c r="GB11" s="270"/>
      <c r="GC11" s="270"/>
      <c r="GD11" s="270"/>
      <c r="GE11" s="270"/>
      <c r="GF11" s="270"/>
      <c r="GG11" s="270"/>
      <c r="GH11" s="270"/>
      <c r="GI11" s="270"/>
      <c r="GJ11" s="270"/>
      <c r="GK11" s="270"/>
      <c r="GL11" s="270"/>
      <c r="GM11" s="270"/>
      <c r="GN11" s="270"/>
      <c r="GO11" s="270"/>
      <c r="GP11" s="270"/>
      <c r="GQ11" s="270"/>
      <c r="GR11" s="270"/>
      <c r="GS11" s="270"/>
      <c r="GT11" s="270"/>
      <c r="GU11" s="270"/>
      <c r="GV11" s="270"/>
      <c r="GW11" s="270"/>
      <c r="GX11" s="270"/>
      <c r="GY11" s="270"/>
      <c r="GZ11" s="270"/>
      <c r="HA11" s="270"/>
      <c r="HB11" s="270"/>
      <c r="HC11" s="270"/>
      <c r="HD11" s="270"/>
      <c r="HE11" s="270"/>
      <c r="HF11" s="270"/>
      <c r="HG11" s="270"/>
      <c r="HH11" s="270"/>
      <c r="HI11" s="270"/>
      <c r="HJ11" s="270"/>
      <c r="HK11" s="270"/>
      <c r="HL11" s="270"/>
      <c r="HM11" s="270"/>
      <c r="HN11" s="270"/>
      <c r="HO11" s="270"/>
      <c r="HP11" s="270"/>
      <c r="HQ11" s="270"/>
      <c r="HR11" s="270"/>
      <c r="HS11" s="270"/>
      <c r="HT11" s="270"/>
      <c r="HU11" s="270"/>
      <c r="HV11" s="270"/>
      <c r="HW11" s="270"/>
      <c r="HX11" s="270"/>
      <c r="HY11" s="270"/>
      <c r="HZ11" s="270"/>
      <c r="IA11" s="270"/>
      <c r="IB11" s="270"/>
      <c r="IC11" s="270"/>
      <c r="ID11" s="270"/>
      <c r="IE11" s="270"/>
      <c r="IF11" s="270"/>
      <c r="IG11" s="270"/>
      <c r="IH11" s="270"/>
    </row>
    <row r="12" spans="1:242" ht="12.75" customHeight="1" x14ac:dyDescent="0.2">
      <c r="A12" s="13"/>
      <c r="B12" s="270"/>
      <c r="C12" s="270"/>
      <c r="D12" s="270"/>
      <c r="E12" s="270"/>
      <c r="F12" s="270"/>
      <c r="G12" s="270"/>
      <c r="H12" s="270"/>
      <c r="I12" s="270"/>
      <c r="J12" s="270"/>
      <c r="M12" s="270"/>
      <c r="N12" s="270"/>
      <c r="O12" s="270"/>
      <c r="P12" s="270"/>
      <c r="Q12" s="270"/>
      <c r="R12" s="270"/>
      <c r="S12" s="270"/>
      <c r="T12" s="270"/>
      <c r="U12" s="270"/>
      <c r="V12" s="270"/>
      <c r="W12" s="270"/>
      <c r="X12" s="270"/>
      <c r="Y12" s="270"/>
      <c r="Z12" s="270"/>
      <c r="AA12" s="270"/>
      <c r="AB12" s="270"/>
      <c r="AC12" s="270"/>
      <c r="AD12" s="270"/>
      <c r="AE12" s="270"/>
      <c r="AF12" s="270"/>
      <c r="AG12" s="270"/>
      <c r="AH12" s="270"/>
      <c r="AI12" s="270"/>
      <c r="AJ12" s="270"/>
      <c r="AK12" s="270"/>
      <c r="AL12" s="270"/>
      <c r="AM12" s="270"/>
      <c r="AN12" s="270"/>
      <c r="AO12" s="270"/>
      <c r="AP12" s="270"/>
      <c r="AQ12" s="270"/>
      <c r="AR12" s="270"/>
      <c r="AS12" s="270"/>
      <c r="AT12" s="270"/>
      <c r="AU12" s="270"/>
      <c r="AV12" s="270"/>
      <c r="AW12" s="270"/>
      <c r="AX12" s="270"/>
      <c r="AY12" s="270"/>
      <c r="AZ12" s="270"/>
      <c r="BA12" s="270"/>
      <c r="BB12" s="270"/>
      <c r="BC12" s="270"/>
      <c r="BD12" s="270"/>
      <c r="BE12" s="270"/>
      <c r="BF12" s="270"/>
      <c r="BG12" s="270"/>
      <c r="BH12" s="270"/>
      <c r="BI12" s="270"/>
      <c r="BJ12" s="270"/>
      <c r="BK12" s="270"/>
      <c r="BL12" s="270"/>
      <c r="BM12" s="270"/>
      <c r="BN12" s="270"/>
      <c r="BO12" s="270"/>
      <c r="BP12" s="270"/>
      <c r="BQ12" s="270"/>
      <c r="BR12" s="270"/>
      <c r="BS12" s="270"/>
      <c r="BT12" s="270"/>
      <c r="BU12" s="270"/>
      <c r="BV12" s="270"/>
      <c r="BW12" s="270"/>
      <c r="BX12" s="270"/>
      <c r="BY12" s="270"/>
      <c r="BZ12" s="270"/>
      <c r="CA12" s="270"/>
      <c r="CB12" s="270"/>
      <c r="CC12" s="270"/>
      <c r="CD12" s="270"/>
      <c r="CE12" s="270"/>
      <c r="CF12" s="270"/>
      <c r="CG12" s="270"/>
      <c r="CH12" s="270"/>
      <c r="CI12" s="270"/>
      <c r="CJ12" s="270"/>
      <c r="CK12" s="270"/>
      <c r="CL12" s="270"/>
      <c r="CM12" s="270"/>
      <c r="CN12" s="270"/>
      <c r="CO12" s="270"/>
      <c r="CP12" s="270"/>
      <c r="CQ12" s="270"/>
      <c r="CR12" s="270"/>
      <c r="CS12" s="270"/>
      <c r="CT12" s="270"/>
      <c r="CU12" s="270"/>
      <c r="CV12" s="270"/>
      <c r="CW12" s="270"/>
      <c r="CX12" s="270"/>
      <c r="CY12" s="270"/>
      <c r="CZ12" s="270"/>
      <c r="DA12" s="270"/>
      <c r="DB12" s="270"/>
      <c r="DC12" s="270"/>
      <c r="DD12" s="270"/>
      <c r="DE12" s="270"/>
      <c r="DF12" s="270"/>
      <c r="DG12" s="270"/>
      <c r="DH12" s="270"/>
      <c r="DI12" s="270"/>
      <c r="DJ12" s="270"/>
      <c r="DK12" s="270"/>
      <c r="DL12" s="270"/>
      <c r="DM12" s="270"/>
      <c r="DN12" s="270"/>
      <c r="DO12" s="270"/>
      <c r="DP12" s="270"/>
      <c r="DQ12" s="270"/>
      <c r="DR12" s="270"/>
      <c r="DS12" s="270"/>
      <c r="DT12" s="270"/>
      <c r="DU12" s="270"/>
      <c r="DV12" s="270"/>
      <c r="DW12" s="270"/>
      <c r="DX12" s="270"/>
      <c r="DY12" s="270"/>
      <c r="DZ12" s="270"/>
      <c r="EA12" s="270"/>
      <c r="EB12" s="270"/>
      <c r="EC12" s="270"/>
      <c r="ED12" s="270"/>
      <c r="EE12" s="270"/>
      <c r="EF12" s="270"/>
      <c r="EG12" s="270"/>
      <c r="EH12" s="270"/>
      <c r="EI12" s="270"/>
      <c r="EJ12" s="270"/>
      <c r="EK12" s="270"/>
      <c r="EL12" s="270"/>
      <c r="EM12" s="270"/>
      <c r="EN12" s="270"/>
      <c r="EO12" s="270"/>
      <c r="EP12" s="270"/>
      <c r="EQ12" s="270"/>
      <c r="ER12" s="270"/>
      <c r="ES12" s="270"/>
      <c r="ET12" s="270"/>
      <c r="EU12" s="270"/>
      <c r="EV12" s="270"/>
      <c r="EW12" s="270"/>
      <c r="EX12" s="270"/>
      <c r="EY12" s="270"/>
      <c r="EZ12" s="270"/>
      <c r="FA12" s="270"/>
      <c r="FB12" s="270"/>
      <c r="FC12" s="270"/>
      <c r="FD12" s="270"/>
      <c r="FE12" s="270"/>
      <c r="FF12" s="270"/>
      <c r="FG12" s="270"/>
      <c r="FH12" s="270"/>
      <c r="FI12" s="270"/>
      <c r="FJ12" s="270"/>
      <c r="FK12" s="270"/>
      <c r="FL12" s="270"/>
      <c r="FM12" s="270"/>
      <c r="FN12" s="270"/>
      <c r="FO12" s="351"/>
      <c r="FP12" s="323"/>
      <c r="FQ12" s="324"/>
      <c r="FR12" s="13"/>
      <c r="FS12" s="270"/>
      <c r="FT12" s="270"/>
      <c r="FU12" s="270"/>
      <c r="FV12" s="270"/>
      <c r="FW12" s="270"/>
      <c r="FX12" s="270"/>
      <c r="FY12" s="270"/>
      <c r="FZ12" s="270"/>
      <c r="GA12" s="270"/>
      <c r="GB12" s="270"/>
      <c r="GC12" s="270"/>
      <c r="GD12" s="270"/>
      <c r="GE12" s="270"/>
      <c r="GF12" s="270"/>
      <c r="GG12" s="270"/>
      <c r="GH12" s="270"/>
      <c r="GI12" s="270"/>
      <c r="GJ12" s="270"/>
      <c r="GK12" s="270"/>
      <c r="GL12" s="270"/>
      <c r="GM12" s="270"/>
      <c r="GN12" s="270"/>
      <c r="GO12" s="270"/>
      <c r="GP12" s="270"/>
      <c r="GQ12" s="270"/>
      <c r="GR12" s="270"/>
      <c r="GS12" s="270"/>
      <c r="GT12" s="270"/>
      <c r="GU12" s="270"/>
      <c r="GV12" s="270"/>
      <c r="GW12" s="270"/>
      <c r="GX12" s="270"/>
      <c r="GY12" s="270"/>
      <c r="GZ12" s="270"/>
      <c r="HA12" s="270"/>
      <c r="HB12" s="270"/>
      <c r="HC12" s="270"/>
      <c r="HD12" s="270"/>
      <c r="HE12" s="270"/>
      <c r="HF12" s="270"/>
      <c r="HG12" s="270"/>
      <c r="HH12" s="270"/>
      <c r="HI12" s="270"/>
      <c r="HJ12" s="270"/>
      <c r="HK12" s="270"/>
      <c r="HL12" s="270"/>
      <c r="HM12" s="270"/>
      <c r="HN12" s="270"/>
      <c r="HO12" s="270"/>
      <c r="HP12" s="270"/>
      <c r="HQ12" s="270"/>
      <c r="HR12" s="270"/>
      <c r="HS12" s="270"/>
      <c r="HT12" s="270"/>
      <c r="HU12" s="270"/>
      <c r="HV12" s="270"/>
      <c r="HW12" s="270"/>
      <c r="HX12" s="270"/>
      <c r="HY12" s="270"/>
      <c r="HZ12" s="270"/>
      <c r="IA12" s="270"/>
      <c r="IB12" s="270"/>
      <c r="IC12" s="270"/>
      <c r="ID12" s="270"/>
      <c r="IE12" s="270"/>
      <c r="IF12" s="270"/>
      <c r="IG12" s="270"/>
      <c r="IH12" s="270"/>
    </row>
    <row r="13" spans="1:242" ht="12.75" customHeight="1" x14ac:dyDescent="0.2">
      <c r="A13" s="374" t="s">
        <v>783</v>
      </c>
      <c r="B13" s="270">
        <v>1265</v>
      </c>
      <c r="C13" s="270">
        <v>1265</v>
      </c>
      <c r="D13" s="270">
        <v>485</v>
      </c>
      <c r="E13" s="270">
        <v>780</v>
      </c>
      <c r="F13" s="270">
        <v>0</v>
      </c>
      <c r="G13" s="270" t="s">
        <v>1676</v>
      </c>
      <c r="H13" s="270">
        <v>1260</v>
      </c>
      <c r="I13" s="270" t="s">
        <v>1676</v>
      </c>
      <c r="J13" s="270">
        <v>1260</v>
      </c>
      <c r="K13" s="270" t="s">
        <v>1676</v>
      </c>
      <c r="L13" s="270">
        <v>55.555643879999998</v>
      </c>
      <c r="M13" s="270">
        <v>41</v>
      </c>
      <c r="N13" s="270">
        <v>315</v>
      </c>
      <c r="O13" s="270">
        <v>520</v>
      </c>
      <c r="P13" s="270">
        <v>190</v>
      </c>
      <c r="Q13" s="270">
        <v>220</v>
      </c>
      <c r="R13" s="270">
        <v>10</v>
      </c>
      <c r="S13" s="270">
        <v>0</v>
      </c>
      <c r="T13" s="270">
        <v>0</v>
      </c>
      <c r="U13" s="270">
        <v>0</v>
      </c>
      <c r="V13" s="270">
        <v>0.5</v>
      </c>
      <c r="W13" s="270">
        <v>1</v>
      </c>
      <c r="X13" s="270">
        <v>68.502771179999996</v>
      </c>
      <c r="Y13" s="270">
        <v>0</v>
      </c>
      <c r="Z13" s="270">
        <v>60</v>
      </c>
      <c r="AA13" s="270">
        <v>100</v>
      </c>
      <c r="AB13" s="270">
        <v>150</v>
      </c>
      <c r="AC13" s="270">
        <v>340</v>
      </c>
      <c r="AD13" s="270">
        <v>575</v>
      </c>
      <c r="AE13" s="270">
        <v>40</v>
      </c>
      <c r="AF13" s="270">
        <v>55</v>
      </c>
      <c r="AG13" s="270">
        <v>0</v>
      </c>
      <c r="AH13" s="270">
        <v>730</v>
      </c>
      <c r="AI13" s="270">
        <v>10</v>
      </c>
      <c r="AJ13" s="270">
        <v>10</v>
      </c>
      <c r="AK13" s="270">
        <v>150</v>
      </c>
      <c r="AL13" s="270">
        <v>0</v>
      </c>
      <c r="AM13" s="270">
        <v>0</v>
      </c>
      <c r="AN13" s="270">
        <v>0</v>
      </c>
      <c r="AO13" s="270">
        <v>0</v>
      </c>
      <c r="AP13" s="270">
        <v>0</v>
      </c>
      <c r="AQ13" s="270" t="s">
        <v>1676</v>
      </c>
      <c r="AR13" s="270">
        <v>15</v>
      </c>
      <c r="AS13" s="270">
        <v>10</v>
      </c>
      <c r="AT13" s="270">
        <v>55</v>
      </c>
      <c r="AU13" s="270">
        <v>0</v>
      </c>
      <c r="AV13" s="270">
        <v>70</v>
      </c>
      <c r="AW13" s="270">
        <v>50</v>
      </c>
      <c r="AX13" s="270">
        <v>0</v>
      </c>
      <c r="AY13" s="270" t="s">
        <v>1676</v>
      </c>
      <c r="AZ13" s="270">
        <v>60</v>
      </c>
      <c r="BA13" s="270" t="s">
        <v>1676</v>
      </c>
      <c r="BB13" s="270">
        <v>30</v>
      </c>
      <c r="BC13" s="270">
        <v>0</v>
      </c>
      <c r="BD13" s="270">
        <v>90</v>
      </c>
      <c r="BE13" s="270">
        <v>0</v>
      </c>
      <c r="BF13" s="270">
        <v>0</v>
      </c>
      <c r="BG13" s="270">
        <v>0</v>
      </c>
      <c r="BH13" s="270">
        <v>10</v>
      </c>
      <c r="BI13" s="270">
        <v>730</v>
      </c>
      <c r="BJ13" s="270">
        <v>0</v>
      </c>
      <c r="BK13" s="270">
        <v>0</v>
      </c>
      <c r="BL13" s="270">
        <v>0</v>
      </c>
      <c r="BM13" s="270">
        <v>140</v>
      </c>
      <c r="BN13" s="270">
        <v>25</v>
      </c>
      <c r="BO13" s="270">
        <v>120</v>
      </c>
      <c r="BP13" s="270">
        <v>100</v>
      </c>
      <c r="BQ13" s="270">
        <v>0</v>
      </c>
      <c r="BR13" s="270">
        <v>0</v>
      </c>
      <c r="BS13" s="270">
        <v>0</v>
      </c>
      <c r="BT13" s="270">
        <v>40</v>
      </c>
      <c r="BU13" s="270">
        <v>10</v>
      </c>
      <c r="BV13" s="270">
        <v>0</v>
      </c>
      <c r="BW13" s="270" t="s">
        <v>1676</v>
      </c>
      <c r="BX13" s="270">
        <v>0</v>
      </c>
      <c r="BY13" s="270" t="s">
        <v>1676</v>
      </c>
      <c r="BZ13" s="270">
        <v>0</v>
      </c>
      <c r="CA13" s="270">
        <v>0</v>
      </c>
      <c r="CB13" s="270">
        <v>0</v>
      </c>
      <c r="CC13" s="270">
        <v>0</v>
      </c>
      <c r="CD13" s="270">
        <v>10</v>
      </c>
      <c r="CE13" s="270" t="s">
        <v>1676</v>
      </c>
      <c r="CF13" s="270">
        <v>0</v>
      </c>
      <c r="CG13" s="270">
        <v>1250</v>
      </c>
      <c r="CH13" s="270">
        <v>0</v>
      </c>
      <c r="CI13" s="270">
        <v>30</v>
      </c>
      <c r="CJ13" s="270">
        <v>25</v>
      </c>
      <c r="CK13" s="270">
        <v>35</v>
      </c>
      <c r="CL13" s="270">
        <v>0</v>
      </c>
      <c r="CM13" s="270">
        <v>735</v>
      </c>
      <c r="CN13" s="270">
        <v>225</v>
      </c>
      <c r="CO13" s="270">
        <v>0</v>
      </c>
      <c r="CP13" s="270">
        <v>0</v>
      </c>
      <c r="CQ13" s="270">
        <v>0</v>
      </c>
      <c r="CR13" s="270">
        <v>0</v>
      </c>
      <c r="CS13" s="270">
        <v>0</v>
      </c>
      <c r="CT13" s="270">
        <v>0</v>
      </c>
      <c r="CU13" s="270"/>
      <c r="CV13" s="270">
        <v>0</v>
      </c>
      <c r="CW13" s="270">
        <v>0</v>
      </c>
      <c r="CX13" s="270">
        <v>0</v>
      </c>
      <c r="CY13" s="270">
        <v>0</v>
      </c>
      <c r="CZ13" s="270">
        <v>0</v>
      </c>
      <c r="DA13" s="270">
        <v>0</v>
      </c>
      <c r="DB13" s="270">
        <v>115</v>
      </c>
      <c r="DC13" s="270">
        <v>0</v>
      </c>
      <c r="DD13" s="270">
        <v>0</v>
      </c>
      <c r="DE13" s="270">
        <v>0</v>
      </c>
      <c r="DF13" s="270">
        <v>0</v>
      </c>
      <c r="DG13" s="270">
        <v>0</v>
      </c>
      <c r="DH13" s="270">
        <v>0</v>
      </c>
      <c r="DI13" s="270">
        <v>0</v>
      </c>
      <c r="DJ13" s="270">
        <v>0</v>
      </c>
      <c r="DK13" s="270">
        <v>0</v>
      </c>
      <c r="DL13" s="270">
        <v>0</v>
      </c>
      <c r="DM13" s="270">
        <v>0</v>
      </c>
      <c r="DN13" s="270">
        <v>0</v>
      </c>
      <c r="DO13" s="270">
        <v>0</v>
      </c>
      <c r="DP13" s="270">
        <v>0</v>
      </c>
      <c r="DQ13" s="270">
        <v>0</v>
      </c>
      <c r="DR13" s="270"/>
      <c r="DS13" s="270">
        <v>0</v>
      </c>
      <c r="DT13" s="270" t="s">
        <v>1676</v>
      </c>
      <c r="DU13" s="270">
        <v>0</v>
      </c>
      <c r="DV13" s="270">
        <v>0</v>
      </c>
      <c r="DW13" s="270">
        <v>0</v>
      </c>
      <c r="DX13" s="270">
        <v>0</v>
      </c>
      <c r="DY13" s="270">
        <v>0</v>
      </c>
      <c r="DZ13" s="270">
        <v>0</v>
      </c>
      <c r="EA13" s="270">
        <v>0</v>
      </c>
      <c r="EB13" s="270">
        <v>0</v>
      </c>
      <c r="EC13" s="270">
        <v>0</v>
      </c>
      <c r="ED13" s="270">
        <v>0</v>
      </c>
      <c r="EE13" s="270">
        <v>0</v>
      </c>
      <c r="EF13" s="270">
        <v>0</v>
      </c>
      <c r="EG13" s="270">
        <v>0</v>
      </c>
      <c r="EH13" s="270">
        <v>0</v>
      </c>
      <c r="EI13" s="270">
        <v>0</v>
      </c>
      <c r="EJ13" s="270">
        <v>0</v>
      </c>
      <c r="EK13" s="270">
        <v>0</v>
      </c>
      <c r="EL13" s="270">
        <v>105</v>
      </c>
      <c r="EM13" s="270">
        <v>0</v>
      </c>
      <c r="EN13" s="270">
        <v>0</v>
      </c>
      <c r="EO13" s="270" t="s">
        <v>1676</v>
      </c>
      <c r="EP13" s="270">
        <v>0</v>
      </c>
      <c r="EQ13" s="270">
        <v>0</v>
      </c>
      <c r="ER13" s="270">
        <v>0</v>
      </c>
      <c r="ES13" s="270">
        <v>0</v>
      </c>
      <c r="ET13" s="270">
        <v>0</v>
      </c>
      <c r="EU13" s="270">
        <v>0</v>
      </c>
      <c r="EV13" s="270">
        <v>0</v>
      </c>
      <c r="EW13" s="270">
        <v>0</v>
      </c>
      <c r="EX13" s="270">
        <v>0</v>
      </c>
      <c r="EY13" s="270">
        <v>0</v>
      </c>
      <c r="EZ13" s="270">
        <v>0</v>
      </c>
      <c r="FA13" s="270">
        <v>0</v>
      </c>
      <c r="FB13" s="270">
        <v>0</v>
      </c>
      <c r="FC13" s="270">
        <v>0</v>
      </c>
      <c r="FD13" s="270">
        <v>0</v>
      </c>
      <c r="FE13" s="270">
        <v>0</v>
      </c>
      <c r="FF13" s="270">
        <v>0</v>
      </c>
      <c r="FG13" s="270"/>
      <c r="FH13" s="270">
        <v>0</v>
      </c>
      <c r="FI13" s="270"/>
      <c r="FJ13" s="270">
        <v>0</v>
      </c>
      <c r="FK13" s="270">
        <v>0</v>
      </c>
      <c r="FL13" s="270">
        <v>0</v>
      </c>
      <c r="FM13" s="270">
        <v>0</v>
      </c>
      <c r="FN13" s="270">
        <v>0</v>
      </c>
      <c r="FO13" s="351">
        <v>1235</v>
      </c>
      <c r="FP13" s="351">
        <v>0</v>
      </c>
      <c r="FQ13" s="351">
        <v>1260</v>
      </c>
      <c r="FR13" s="13"/>
      <c r="FS13" s="270"/>
      <c r="FT13" s="270"/>
      <c r="FU13" s="270"/>
      <c r="FV13" s="270"/>
      <c r="FW13" s="270"/>
      <c r="FX13" s="270"/>
      <c r="FY13" s="270"/>
      <c r="FZ13" s="270"/>
      <c r="GA13" s="270"/>
      <c r="GB13" s="270"/>
      <c r="GC13" s="270"/>
      <c r="GD13" s="270"/>
      <c r="GE13" s="270"/>
      <c r="GF13" s="270"/>
      <c r="GG13" s="270"/>
      <c r="GH13" s="270"/>
      <c r="GI13" s="270"/>
      <c r="GJ13" s="270"/>
      <c r="GK13" s="270"/>
      <c r="GL13" s="270"/>
      <c r="GM13" s="270"/>
      <c r="GN13" s="270"/>
      <c r="GO13" s="270"/>
      <c r="GP13" s="270"/>
      <c r="GQ13" s="270"/>
      <c r="GR13" s="270"/>
      <c r="GS13" s="270"/>
      <c r="GT13" s="270"/>
      <c r="GU13" s="270"/>
      <c r="GV13" s="270"/>
      <c r="GW13" s="270"/>
      <c r="GX13" s="270"/>
      <c r="GY13" s="270"/>
      <c r="GZ13" s="270"/>
      <c r="HA13" s="270"/>
      <c r="HB13" s="270"/>
      <c r="HC13" s="270"/>
      <c r="HD13" s="270"/>
      <c r="HE13" s="270"/>
      <c r="HF13" s="270"/>
      <c r="HG13" s="270"/>
      <c r="HH13" s="270"/>
      <c r="HI13" s="270"/>
      <c r="HJ13" s="270"/>
      <c r="HK13" s="270"/>
      <c r="HL13" s="270"/>
      <c r="HM13" s="270"/>
      <c r="HN13" s="270"/>
      <c r="HO13" s="270"/>
      <c r="HP13" s="270"/>
      <c r="HQ13" s="270"/>
      <c r="HR13" s="270"/>
      <c r="HS13" s="270"/>
      <c r="HT13" s="270"/>
      <c r="HU13" s="270"/>
      <c r="HV13" s="270"/>
      <c r="HW13" s="270"/>
      <c r="HX13" s="270"/>
      <c r="HY13" s="270"/>
      <c r="HZ13" s="270"/>
      <c r="IA13" s="270"/>
      <c r="IB13" s="270"/>
      <c r="IC13" s="270"/>
      <c r="ID13" s="270"/>
      <c r="IE13" s="270"/>
      <c r="IF13" s="270"/>
      <c r="IG13" s="270"/>
      <c r="IH13" s="270"/>
    </row>
    <row r="14" spans="1:242" ht="12.75" customHeight="1" x14ac:dyDescent="0.2">
      <c r="A14" s="374" t="s">
        <v>1363</v>
      </c>
      <c r="B14" s="270">
        <v>2655</v>
      </c>
      <c r="C14" s="270">
        <v>2655</v>
      </c>
      <c r="D14" s="270">
        <v>1160</v>
      </c>
      <c r="E14" s="270">
        <v>1495</v>
      </c>
      <c r="F14" s="270">
        <v>0</v>
      </c>
      <c r="G14" s="270">
        <v>2655</v>
      </c>
      <c r="H14" s="270">
        <v>0</v>
      </c>
      <c r="I14" s="270">
        <v>0</v>
      </c>
      <c r="J14" s="270">
        <v>2655</v>
      </c>
      <c r="K14" s="270">
        <v>0</v>
      </c>
      <c r="L14" s="270">
        <v>0</v>
      </c>
      <c r="M14" s="270">
        <v>0</v>
      </c>
      <c r="N14" s="270">
        <v>0</v>
      </c>
      <c r="O14" s="270">
        <v>0</v>
      </c>
      <c r="P14" s="270">
        <v>0</v>
      </c>
      <c r="Q14" s="270">
        <v>0</v>
      </c>
      <c r="R14" s="270">
        <v>0</v>
      </c>
      <c r="S14" s="270">
        <v>0</v>
      </c>
      <c r="T14" s="270">
        <v>0</v>
      </c>
      <c r="U14" s="270">
        <v>0</v>
      </c>
      <c r="V14" s="270">
        <v>0</v>
      </c>
      <c r="W14" s="270">
        <v>0</v>
      </c>
      <c r="X14" s="270">
        <v>73.766767139999999</v>
      </c>
      <c r="Y14" s="270">
        <v>0</v>
      </c>
      <c r="Z14" s="270">
        <v>0</v>
      </c>
      <c r="AA14" s="270">
        <v>15</v>
      </c>
      <c r="AB14" s="270">
        <v>205</v>
      </c>
      <c r="AC14" s="270">
        <v>1095</v>
      </c>
      <c r="AD14" s="270">
        <v>1260</v>
      </c>
      <c r="AE14" s="270">
        <v>75</v>
      </c>
      <c r="AF14" s="270">
        <v>0</v>
      </c>
      <c r="AG14" s="270">
        <v>0</v>
      </c>
      <c r="AH14" s="270">
        <v>2560</v>
      </c>
      <c r="AI14" s="270">
        <v>0</v>
      </c>
      <c r="AJ14" s="270">
        <v>0</v>
      </c>
      <c r="AK14" s="270">
        <v>0</v>
      </c>
      <c r="AL14" s="270">
        <v>0</v>
      </c>
      <c r="AM14" s="270">
        <v>0</v>
      </c>
      <c r="AN14" s="270">
        <v>0</v>
      </c>
      <c r="AO14" s="270">
        <v>0</v>
      </c>
      <c r="AP14" s="270">
        <v>0</v>
      </c>
      <c r="AQ14" s="270">
        <v>0</v>
      </c>
      <c r="AR14" s="270">
        <v>0</v>
      </c>
      <c r="AS14" s="270">
        <v>0</v>
      </c>
      <c r="AT14" s="270">
        <v>0</v>
      </c>
      <c r="AU14" s="270">
        <v>0</v>
      </c>
      <c r="AV14" s="270">
        <v>0</v>
      </c>
      <c r="AW14" s="270">
        <v>0</v>
      </c>
      <c r="AX14" s="270">
        <v>0</v>
      </c>
      <c r="AY14" s="270">
        <v>0</v>
      </c>
      <c r="AZ14" s="270">
        <v>0</v>
      </c>
      <c r="BA14" s="270">
        <v>0</v>
      </c>
      <c r="BB14" s="270">
        <v>95</v>
      </c>
      <c r="BC14" s="270">
        <v>0</v>
      </c>
      <c r="BD14" s="270">
        <v>0</v>
      </c>
      <c r="BE14" s="270">
        <v>0</v>
      </c>
      <c r="BF14" s="270">
        <v>0</v>
      </c>
      <c r="BG14" s="270">
        <v>0</v>
      </c>
      <c r="BH14" s="270">
        <v>0</v>
      </c>
      <c r="BI14" s="270">
        <v>2655</v>
      </c>
      <c r="BJ14" s="270">
        <v>0</v>
      </c>
      <c r="BK14" s="270">
        <v>0</v>
      </c>
      <c r="BL14" s="270">
        <v>0</v>
      </c>
      <c r="BM14" s="270">
        <v>0</v>
      </c>
      <c r="BN14" s="270">
        <v>0</v>
      </c>
      <c r="BO14" s="270">
        <v>0</v>
      </c>
      <c r="BP14" s="270">
        <v>0</v>
      </c>
      <c r="BQ14" s="270">
        <v>0</v>
      </c>
      <c r="BR14" s="270">
        <v>0</v>
      </c>
      <c r="BS14" s="270">
        <v>0</v>
      </c>
      <c r="BT14" s="270">
        <v>0</v>
      </c>
      <c r="BU14" s="270">
        <v>0</v>
      </c>
      <c r="BV14" s="270">
        <v>0</v>
      </c>
      <c r="BW14" s="270">
        <v>0</v>
      </c>
      <c r="BX14" s="270">
        <v>0</v>
      </c>
      <c r="BY14" s="270">
        <v>0</v>
      </c>
      <c r="BZ14" s="270">
        <v>0</v>
      </c>
      <c r="CA14" s="270">
        <v>0</v>
      </c>
      <c r="CB14" s="270">
        <v>0</v>
      </c>
      <c r="CC14" s="270">
        <v>0</v>
      </c>
      <c r="CD14" s="270">
        <v>0</v>
      </c>
      <c r="CE14" s="270">
        <v>0</v>
      </c>
      <c r="CF14" s="270">
        <v>0</v>
      </c>
      <c r="CG14" s="270">
        <v>2655</v>
      </c>
      <c r="CH14" s="270">
        <v>0</v>
      </c>
      <c r="CI14" s="270">
        <v>0</v>
      </c>
      <c r="CJ14" s="270">
        <v>0</v>
      </c>
      <c r="CK14" s="270">
        <v>0</v>
      </c>
      <c r="CL14" s="270">
        <v>0</v>
      </c>
      <c r="CM14" s="270">
        <v>2655</v>
      </c>
      <c r="CN14" s="270">
        <v>0</v>
      </c>
      <c r="CO14" s="270">
        <v>0</v>
      </c>
      <c r="CP14" s="270">
        <v>0</v>
      </c>
      <c r="CQ14" s="270">
        <v>0</v>
      </c>
      <c r="CR14" s="270">
        <v>0</v>
      </c>
      <c r="CS14" s="270">
        <v>0</v>
      </c>
      <c r="CT14" s="270">
        <v>0</v>
      </c>
      <c r="CU14" s="270"/>
      <c r="CV14" s="270">
        <v>0</v>
      </c>
      <c r="CW14" s="270">
        <v>0</v>
      </c>
      <c r="CX14" s="270">
        <v>0</v>
      </c>
      <c r="CY14" s="270">
        <v>0</v>
      </c>
      <c r="CZ14" s="270">
        <v>0</v>
      </c>
      <c r="DA14" s="270">
        <v>0</v>
      </c>
      <c r="DB14" s="270">
        <v>0</v>
      </c>
      <c r="DC14" s="270">
        <v>0</v>
      </c>
      <c r="DD14" s="270">
        <v>0</v>
      </c>
      <c r="DE14" s="270">
        <v>0</v>
      </c>
      <c r="DF14" s="270">
        <v>0</v>
      </c>
      <c r="DG14" s="270">
        <v>0</v>
      </c>
      <c r="DH14" s="270">
        <v>0</v>
      </c>
      <c r="DI14" s="270">
        <v>0</v>
      </c>
      <c r="DJ14" s="270">
        <v>0</v>
      </c>
      <c r="DK14" s="270">
        <v>0</v>
      </c>
      <c r="DL14" s="270">
        <v>0</v>
      </c>
      <c r="DM14" s="270">
        <v>0</v>
      </c>
      <c r="DN14" s="270">
        <v>0</v>
      </c>
      <c r="DO14" s="270">
        <v>0</v>
      </c>
      <c r="DP14" s="270">
        <v>0</v>
      </c>
      <c r="DQ14" s="270">
        <v>0</v>
      </c>
      <c r="DR14" s="270"/>
      <c r="DS14" s="270">
        <v>0</v>
      </c>
      <c r="DT14" s="270">
        <v>0</v>
      </c>
      <c r="DU14" s="270">
        <v>0</v>
      </c>
      <c r="DV14" s="270">
        <v>0</v>
      </c>
      <c r="DW14" s="270">
        <v>0</v>
      </c>
      <c r="DX14" s="270">
        <v>0</v>
      </c>
      <c r="DY14" s="270">
        <v>0</v>
      </c>
      <c r="DZ14" s="270">
        <v>0</v>
      </c>
      <c r="EA14" s="270">
        <v>0</v>
      </c>
      <c r="EB14" s="270">
        <v>0</v>
      </c>
      <c r="EC14" s="270">
        <v>0</v>
      </c>
      <c r="ED14" s="270">
        <v>0</v>
      </c>
      <c r="EE14" s="270">
        <v>0</v>
      </c>
      <c r="EF14" s="270">
        <v>0</v>
      </c>
      <c r="EG14" s="270">
        <v>0</v>
      </c>
      <c r="EH14" s="270">
        <v>0</v>
      </c>
      <c r="EI14" s="270">
        <v>0</v>
      </c>
      <c r="EJ14" s="270">
        <v>0</v>
      </c>
      <c r="EK14" s="270">
        <v>0</v>
      </c>
      <c r="EL14" s="270">
        <v>0</v>
      </c>
      <c r="EM14" s="270">
        <v>0</v>
      </c>
      <c r="EN14" s="270">
        <v>0</v>
      </c>
      <c r="EO14" s="270">
        <v>0</v>
      </c>
      <c r="EP14" s="270">
        <v>0</v>
      </c>
      <c r="EQ14" s="270">
        <v>0</v>
      </c>
      <c r="ER14" s="270">
        <v>0</v>
      </c>
      <c r="ES14" s="270">
        <v>0</v>
      </c>
      <c r="ET14" s="270">
        <v>0</v>
      </c>
      <c r="EU14" s="270">
        <v>0</v>
      </c>
      <c r="EV14" s="270">
        <v>0</v>
      </c>
      <c r="EW14" s="270">
        <v>0</v>
      </c>
      <c r="EX14" s="270">
        <v>0</v>
      </c>
      <c r="EY14" s="270">
        <v>0</v>
      </c>
      <c r="EZ14" s="270">
        <v>0</v>
      </c>
      <c r="FA14" s="270">
        <v>0</v>
      </c>
      <c r="FB14" s="270">
        <v>0</v>
      </c>
      <c r="FC14" s="270">
        <v>0</v>
      </c>
      <c r="FD14" s="270">
        <v>0</v>
      </c>
      <c r="FE14" s="270">
        <v>0</v>
      </c>
      <c r="FF14" s="270">
        <v>0</v>
      </c>
      <c r="FG14" s="270"/>
      <c r="FH14" s="270">
        <v>0</v>
      </c>
      <c r="FI14" s="270"/>
      <c r="FJ14" s="270">
        <v>0</v>
      </c>
      <c r="FK14" s="270">
        <v>0</v>
      </c>
      <c r="FL14" s="270">
        <v>0</v>
      </c>
      <c r="FM14" s="270">
        <v>0</v>
      </c>
      <c r="FN14" s="270">
        <v>0</v>
      </c>
      <c r="FO14" s="351">
        <v>2560</v>
      </c>
      <c r="FP14" s="351">
        <v>0</v>
      </c>
      <c r="FQ14" s="351">
        <v>0</v>
      </c>
      <c r="FR14" s="13"/>
      <c r="FS14" s="270"/>
      <c r="FT14" s="270"/>
      <c r="FU14" s="270"/>
      <c r="FV14" s="270"/>
      <c r="FW14" s="270"/>
      <c r="FX14" s="270"/>
      <c r="FY14" s="270"/>
      <c r="FZ14" s="270"/>
      <c r="GA14" s="270"/>
      <c r="GB14" s="270"/>
      <c r="GC14" s="270"/>
      <c r="GD14" s="270"/>
      <c r="GE14" s="270"/>
      <c r="GF14" s="270"/>
      <c r="GG14" s="270"/>
      <c r="GH14" s="270"/>
      <c r="GI14" s="270"/>
      <c r="GJ14" s="270"/>
      <c r="GK14" s="270"/>
      <c r="GL14" s="270"/>
      <c r="GM14" s="270"/>
      <c r="GN14" s="270"/>
      <c r="GO14" s="270"/>
      <c r="GP14" s="270"/>
      <c r="GQ14" s="270"/>
      <c r="GR14" s="270"/>
      <c r="GS14" s="270"/>
      <c r="GT14" s="270"/>
      <c r="GU14" s="270"/>
      <c r="GV14" s="270"/>
      <c r="GW14" s="270"/>
      <c r="GX14" s="270"/>
      <c r="GY14" s="270"/>
      <c r="GZ14" s="270"/>
      <c r="HA14" s="270"/>
      <c r="HB14" s="270"/>
      <c r="HC14" s="270"/>
      <c r="HD14" s="270"/>
      <c r="HE14" s="270"/>
      <c r="HF14" s="270"/>
      <c r="HG14" s="270"/>
      <c r="HH14" s="270"/>
      <c r="HI14" s="270"/>
      <c r="HJ14" s="270"/>
      <c r="HK14" s="270"/>
      <c r="HL14" s="270"/>
      <c r="HM14" s="270"/>
      <c r="HN14" s="270"/>
      <c r="HO14" s="270"/>
      <c r="HP14" s="270"/>
      <c r="HQ14" s="270"/>
      <c r="HR14" s="270"/>
      <c r="HS14" s="270"/>
      <c r="HT14" s="270"/>
      <c r="HU14" s="270"/>
      <c r="HV14" s="270"/>
      <c r="HW14" s="270"/>
      <c r="HX14" s="270"/>
      <c r="HY14" s="270"/>
      <c r="HZ14" s="270"/>
      <c r="IA14" s="270"/>
      <c r="IB14" s="270"/>
      <c r="IC14" s="270"/>
      <c r="ID14" s="270"/>
      <c r="IE14" s="270"/>
      <c r="IF14" s="270"/>
      <c r="IG14" s="270"/>
      <c r="IH14" s="270"/>
    </row>
    <row r="15" spans="1:242" ht="12.75" customHeight="1" x14ac:dyDescent="0.2">
      <c r="A15" s="374" t="s">
        <v>1610</v>
      </c>
      <c r="B15" s="270">
        <v>3755</v>
      </c>
      <c r="C15" s="270">
        <v>3755</v>
      </c>
      <c r="D15" s="270">
        <v>1645</v>
      </c>
      <c r="E15" s="270">
        <v>2115</v>
      </c>
      <c r="F15" s="270">
        <v>0</v>
      </c>
      <c r="G15" s="270">
        <v>3755</v>
      </c>
      <c r="H15" s="270">
        <v>0</v>
      </c>
      <c r="I15" s="270">
        <v>0</v>
      </c>
      <c r="J15" s="270">
        <v>3755</v>
      </c>
      <c r="K15" s="270">
        <v>0</v>
      </c>
      <c r="L15" s="270">
        <v>0</v>
      </c>
      <c r="M15" s="270">
        <v>0</v>
      </c>
      <c r="N15" s="270">
        <v>0</v>
      </c>
      <c r="O15" s="270">
        <v>0</v>
      </c>
      <c r="P15" s="270">
        <v>0</v>
      </c>
      <c r="Q15" s="270">
        <v>0</v>
      </c>
      <c r="R15" s="270">
        <v>0</v>
      </c>
      <c r="S15" s="270">
        <v>0</v>
      </c>
      <c r="T15" s="270">
        <v>0</v>
      </c>
      <c r="U15" s="270">
        <v>0</v>
      </c>
      <c r="V15" s="270">
        <v>0</v>
      </c>
      <c r="W15" s="270">
        <v>0</v>
      </c>
      <c r="X15" s="270">
        <v>76.559755120000005</v>
      </c>
      <c r="Y15" s="270">
        <v>0</v>
      </c>
      <c r="Z15" s="270" t="s">
        <v>1676</v>
      </c>
      <c r="AA15" s="270">
        <v>25</v>
      </c>
      <c r="AB15" s="270">
        <v>255</v>
      </c>
      <c r="AC15" s="270">
        <v>1085</v>
      </c>
      <c r="AD15" s="270">
        <v>2070</v>
      </c>
      <c r="AE15" s="270">
        <v>315</v>
      </c>
      <c r="AF15" s="270">
        <v>0</v>
      </c>
      <c r="AG15" s="270">
        <v>0</v>
      </c>
      <c r="AH15" s="270">
        <v>3745</v>
      </c>
      <c r="AI15" s="270">
        <v>0</v>
      </c>
      <c r="AJ15" s="270">
        <v>0</v>
      </c>
      <c r="AK15" s="270">
        <v>0</v>
      </c>
      <c r="AL15" s="270">
        <v>0</v>
      </c>
      <c r="AM15" s="270">
        <v>0</v>
      </c>
      <c r="AN15" s="270">
        <v>0</v>
      </c>
      <c r="AO15" s="270">
        <v>0</v>
      </c>
      <c r="AP15" s="270">
        <v>0</v>
      </c>
      <c r="AQ15" s="270">
        <v>0</v>
      </c>
      <c r="AR15" s="270">
        <v>0</v>
      </c>
      <c r="AS15" s="270">
        <v>0</v>
      </c>
      <c r="AT15" s="270">
        <v>0</v>
      </c>
      <c r="AU15" s="270">
        <v>0</v>
      </c>
      <c r="AV15" s="270">
        <v>0</v>
      </c>
      <c r="AW15" s="270">
        <v>0</v>
      </c>
      <c r="AX15" s="270">
        <v>0</v>
      </c>
      <c r="AY15" s="270">
        <v>0</v>
      </c>
      <c r="AZ15" s="270">
        <v>0</v>
      </c>
      <c r="BA15" s="270">
        <v>0</v>
      </c>
      <c r="BB15" s="270">
        <v>15</v>
      </c>
      <c r="BC15" s="270">
        <v>0</v>
      </c>
      <c r="BD15" s="270">
        <v>0</v>
      </c>
      <c r="BE15" s="270">
        <v>0</v>
      </c>
      <c r="BF15" s="270">
        <v>0</v>
      </c>
      <c r="BG15" s="270">
        <v>0</v>
      </c>
      <c r="BH15" s="270">
        <v>0</v>
      </c>
      <c r="BI15" s="270">
        <v>3755</v>
      </c>
      <c r="BJ15" s="270">
        <v>0</v>
      </c>
      <c r="BK15" s="270">
        <v>0</v>
      </c>
      <c r="BL15" s="270">
        <v>0</v>
      </c>
      <c r="BM15" s="270">
        <v>0</v>
      </c>
      <c r="BN15" s="270">
        <v>0</v>
      </c>
      <c r="BO15" s="270">
        <v>0</v>
      </c>
      <c r="BP15" s="270">
        <v>0</v>
      </c>
      <c r="BQ15" s="270">
        <v>0</v>
      </c>
      <c r="BR15" s="270">
        <v>0</v>
      </c>
      <c r="BS15" s="270">
        <v>0</v>
      </c>
      <c r="BT15" s="270">
        <v>0</v>
      </c>
      <c r="BU15" s="270">
        <v>0</v>
      </c>
      <c r="BV15" s="270">
        <v>0</v>
      </c>
      <c r="BW15" s="270">
        <v>0</v>
      </c>
      <c r="BX15" s="270">
        <v>0</v>
      </c>
      <c r="BY15" s="270">
        <v>0</v>
      </c>
      <c r="BZ15" s="270">
        <v>0</v>
      </c>
      <c r="CA15" s="270">
        <v>0</v>
      </c>
      <c r="CB15" s="270">
        <v>0</v>
      </c>
      <c r="CC15" s="270">
        <v>0</v>
      </c>
      <c r="CD15" s="270">
        <v>0</v>
      </c>
      <c r="CE15" s="270">
        <v>0</v>
      </c>
      <c r="CF15" s="270">
        <v>0</v>
      </c>
      <c r="CG15" s="270">
        <v>3755</v>
      </c>
      <c r="CH15" s="270">
        <v>0</v>
      </c>
      <c r="CI15" s="270">
        <v>0</v>
      </c>
      <c r="CJ15" s="270">
        <v>0</v>
      </c>
      <c r="CK15" s="270">
        <v>0</v>
      </c>
      <c r="CL15" s="270">
        <v>0</v>
      </c>
      <c r="CM15" s="270">
        <v>3755</v>
      </c>
      <c r="CN15" s="270">
        <v>0</v>
      </c>
      <c r="CO15" s="270">
        <v>0</v>
      </c>
      <c r="CP15" s="270">
        <v>0</v>
      </c>
      <c r="CQ15" s="270">
        <v>0</v>
      </c>
      <c r="CR15" s="270">
        <v>0</v>
      </c>
      <c r="CS15" s="270">
        <v>0</v>
      </c>
      <c r="CT15" s="270">
        <v>0</v>
      </c>
      <c r="CU15" s="270"/>
      <c r="CV15" s="270">
        <v>0</v>
      </c>
      <c r="CW15" s="270">
        <v>0</v>
      </c>
      <c r="CX15" s="270">
        <v>0</v>
      </c>
      <c r="CY15" s="270">
        <v>0</v>
      </c>
      <c r="CZ15" s="270">
        <v>0</v>
      </c>
      <c r="DA15" s="270">
        <v>0</v>
      </c>
      <c r="DB15" s="270">
        <v>0</v>
      </c>
      <c r="DC15" s="270">
        <v>0</v>
      </c>
      <c r="DD15" s="270">
        <v>0</v>
      </c>
      <c r="DE15" s="270">
        <v>0</v>
      </c>
      <c r="DF15" s="270">
        <v>0</v>
      </c>
      <c r="DG15" s="270">
        <v>0</v>
      </c>
      <c r="DH15" s="270">
        <v>0</v>
      </c>
      <c r="DI15" s="270">
        <v>0</v>
      </c>
      <c r="DJ15" s="270">
        <v>0</v>
      </c>
      <c r="DK15" s="270">
        <v>0</v>
      </c>
      <c r="DL15" s="270">
        <v>0</v>
      </c>
      <c r="DM15" s="270">
        <v>0</v>
      </c>
      <c r="DN15" s="270">
        <v>0</v>
      </c>
      <c r="DO15" s="270">
        <v>0</v>
      </c>
      <c r="DP15" s="270">
        <v>0</v>
      </c>
      <c r="DQ15" s="270">
        <v>0</v>
      </c>
      <c r="DR15" s="270"/>
      <c r="DS15" s="270">
        <v>0</v>
      </c>
      <c r="DT15" s="270">
        <v>0</v>
      </c>
      <c r="DU15" s="270">
        <v>0</v>
      </c>
      <c r="DV15" s="270">
        <v>0</v>
      </c>
      <c r="DW15" s="270">
        <v>0</v>
      </c>
      <c r="DX15" s="270">
        <v>0</v>
      </c>
      <c r="DY15" s="270">
        <v>0</v>
      </c>
      <c r="DZ15" s="270">
        <v>0</v>
      </c>
      <c r="EA15" s="270">
        <v>0</v>
      </c>
      <c r="EB15" s="270">
        <v>0</v>
      </c>
      <c r="EC15" s="270">
        <v>0</v>
      </c>
      <c r="ED15" s="270">
        <v>0</v>
      </c>
      <c r="EE15" s="270">
        <v>0</v>
      </c>
      <c r="EF15" s="270">
        <v>0</v>
      </c>
      <c r="EG15" s="270">
        <v>0</v>
      </c>
      <c r="EH15" s="270">
        <v>0</v>
      </c>
      <c r="EI15" s="270">
        <v>0</v>
      </c>
      <c r="EJ15" s="270">
        <v>0</v>
      </c>
      <c r="EK15" s="270">
        <v>0</v>
      </c>
      <c r="EL15" s="270">
        <v>0</v>
      </c>
      <c r="EM15" s="270">
        <v>0</v>
      </c>
      <c r="EN15" s="270">
        <v>0</v>
      </c>
      <c r="EO15" s="270">
        <v>0</v>
      </c>
      <c r="EP15" s="270">
        <v>0</v>
      </c>
      <c r="EQ15" s="270">
        <v>0</v>
      </c>
      <c r="ER15" s="270">
        <v>0</v>
      </c>
      <c r="ES15" s="270">
        <v>0</v>
      </c>
      <c r="ET15" s="270">
        <v>0</v>
      </c>
      <c r="EU15" s="270">
        <v>0</v>
      </c>
      <c r="EV15" s="270">
        <v>0</v>
      </c>
      <c r="EW15" s="270">
        <v>0</v>
      </c>
      <c r="EX15" s="270">
        <v>0</v>
      </c>
      <c r="EY15" s="270">
        <v>0</v>
      </c>
      <c r="EZ15" s="270">
        <v>0</v>
      </c>
      <c r="FA15" s="270">
        <v>0</v>
      </c>
      <c r="FB15" s="270">
        <v>0</v>
      </c>
      <c r="FC15" s="270">
        <v>0</v>
      </c>
      <c r="FD15" s="270">
        <v>0</v>
      </c>
      <c r="FE15" s="270">
        <v>0</v>
      </c>
      <c r="FF15" s="270">
        <v>0</v>
      </c>
      <c r="FG15" s="270"/>
      <c r="FH15" s="270">
        <v>0</v>
      </c>
      <c r="FI15" s="270"/>
      <c r="FJ15" s="270">
        <v>0</v>
      </c>
      <c r="FK15" s="270">
        <v>0</v>
      </c>
      <c r="FL15" s="270">
        <v>0</v>
      </c>
      <c r="FM15" s="270">
        <v>0</v>
      </c>
      <c r="FN15" s="270">
        <v>0</v>
      </c>
      <c r="FO15" s="351">
        <v>3745</v>
      </c>
      <c r="FP15" s="351">
        <v>0</v>
      </c>
      <c r="FQ15" s="351">
        <v>0</v>
      </c>
      <c r="FR15" s="13"/>
      <c r="FS15" s="270"/>
      <c r="FT15" s="270"/>
      <c r="FU15" s="270"/>
      <c r="FV15" s="270"/>
      <c r="FW15" s="270"/>
      <c r="FX15" s="270"/>
      <c r="FY15" s="270"/>
      <c r="FZ15" s="270"/>
      <c r="GA15" s="270"/>
      <c r="GB15" s="270"/>
      <c r="GC15" s="270"/>
      <c r="GD15" s="270"/>
      <c r="GE15" s="270"/>
      <c r="GF15" s="270"/>
      <c r="GG15" s="270"/>
      <c r="GH15" s="270"/>
      <c r="GI15" s="270"/>
      <c r="GJ15" s="270"/>
      <c r="GK15" s="270"/>
      <c r="GL15" s="270"/>
      <c r="GM15" s="270"/>
      <c r="GN15" s="270"/>
      <c r="GO15" s="270"/>
      <c r="GP15" s="270"/>
      <c r="GQ15" s="270"/>
      <c r="GR15" s="270"/>
      <c r="GS15" s="270"/>
      <c r="GT15" s="270"/>
      <c r="GU15" s="270"/>
      <c r="GV15" s="270"/>
      <c r="GW15" s="270"/>
      <c r="GX15" s="270"/>
      <c r="GY15" s="270"/>
      <c r="GZ15" s="270"/>
      <c r="HA15" s="270"/>
      <c r="HB15" s="270"/>
      <c r="HC15" s="270"/>
      <c r="HD15" s="270"/>
      <c r="HE15" s="270"/>
      <c r="HF15" s="270"/>
      <c r="HG15" s="270"/>
      <c r="HH15" s="270"/>
      <c r="HI15" s="270"/>
      <c r="HJ15" s="270"/>
      <c r="HK15" s="270"/>
      <c r="HL15" s="270"/>
      <c r="HM15" s="270"/>
      <c r="HN15" s="270"/>
      <c r="HO15" s="270"/>
      <c r="HP15" s="270"/>
      <c r="HQ15" s="270"/>
      <c r="HR15" s="270"/>
      <c r="HS15" s="270"/>
      <c r="HT15" s="270"/>
      <c r="HU15" s="270"/>
      <c r="HV15" s="270"/>
      <c r="HW15" s="270"/>
      <c r="HX15" s="270"/>
      <c r="HY15" s="270"/>
      <c r="HZ15" s="270"/>
      <c r="IA15" s="270"/>
      <c r="IB15" s="270"/>
      <c r="IC15" s="270"/>
      <c r="ID15" s="270"/>
      <c r="IE15" s="270"/>
      <c r="IF15" s="270"/>
      <c r="IG15" s="270"/>
      <c r="IH15" s="270"/>
    </row>
    <row r="16" spans="1:242" ht="12.75" customHeight="1" x14ac:dyDescent="0.2">
      <c r="A16" s="374" t="s">
        <v>1364</v>
      </c>
      <c r="B16" s="270">
        <v>2795</v>
      </c>
      <c r="C16" s="270">
        <v>2795</v>
      </c>
      <c r="D16" s="270">
        <v>1170</v>
      </c>
      <c r="E16" s="270">
        <v>1625</v>
      </c>
      <c r="F16" s="270">
        <v>0</v>
      </c>
      <c r="G16" s="270">
        <v>2795</v>
      </c>
      <c r="H16" s="270">
        <v>0</v>
      </c>
      <c r="I16" s="270">
        <v>0</v>
      </c>
      <c r="J16" s="270">
        <v>2795</v>
      </c>
      <c r="K16" s="270">
        <v>0</v>
      </c>
      <c r="L16" s="270">
        <v>0</v>
      </c>
      <c r="M16" s="270">
        <v>0</v>
      </c>
      <c r="N16" s="270">
        <v>0</v>
      </c>
      <c r="O16" s="270">
        <v>0</v>
      </c>
      <c r="P16" s="270">
        <v>0</v>
      </c>
      <c r="Q16" s="270">
        <v>0</v>
      </c>
      <c r="R16" s="270">
        <v>0</v>
      </c>
      <c r="S16" s="270">
        <v>0</v>
      </c>
      <c r="T16" s="270">
        <v>0</v>
      </c>
      <c r="U16" s="270">
        <v>0</v>
      </c>
      <c r="V16" s="270">
        <v>0</v>
      </c>
      <c r="W16" s="270">
        <v>0</v>
      </c>
      <c r="X16" s="270">
        <v>74.073039739999999</v>
      </c>
      <c r="Y16" s="270">
        <v>0</v>
      </c>
      <c r="Z16" s="270" t="s">
        <v>1676</v>
      </c>
      <c r="AA16" s="270">
        <v>10</v>
      </c>
      <c r="AB16" s="270">
        <v>180</v>
      </c>
      <c r="AC16" s="270">
        <v>1085</v>
      </c>
      <c r="AD16" s="270">
        <v>1445</v>
      </c>
      <c r="AE16" s="270">
        <v>65</v>
      </c>
      <c r="AF16" s="270">
        <v>0</v>
      </c>
      <c r="AG16" s="270">
        <v>0</v>
      </c>
      <c r="AH16" s="270">
        <v>2750</v>
      </c>
      <c r="AI16" s="270">
        <v>0</v>
      </c>
      <c r="AJ16" s="270">
        <v>0</v>
      </c>
      <c r="AK16" s="270">
        <v>0</v>
      </c>
      <c r="AL16" s="270">
        <v>0</v>
      </c>
      <c r="AM16" s="270">
        <v>0</v>
      </c>
      <c r="AN16" s="270">
        <v>0</v>
      </c>
      <c r="AO16" s="270">
        <v>0</v>
      </c>
      <c r="AP16" s="270">
        <v>0</v>
      </c>
      <c r="AQ16" s="270">
        <v>0</v>
      </c>
      <c r="AR16" s="270">
        <v>0</v>
      </c>
      <c r="AS16" s="270">
        <v>0</v>
      </c>
      <c r="AT16" s="270">
        <v>0</v>
      </c>
      <c r="AU16" s="270">
        <v>0</v>
      </c>
      <c r="AV16" s="270" t="s">
        <v>1676</v>
      </c>
      <c r="AW16" s="270">
        <v>0</v>
      </c>
      <c r="AX16" s="270">
        <v>0</v>
      </c>
      <c r="AY16" s="270">
        <v>0</v>
      </c>
      <c r="AZ16" s="270">
        <v>0</v>
      </c>
      <c r="BA16" s="270">
        <v>0</v>
      </c>
      <c r="BB16" s="270">
        <v>45</v>
      </c>
      <c r="BC16" s="270">
        <v>0</v>
      </c>
      <c r="BD16" s="270">
        <v>0</v>
      </c>
      <c r="BE16" s="270">
        <v>0</v>
      </c>
      <c r="BF16" s="270">
        <v>0</v>
      </c>
      <c r="BG16" s="270">
        <v>0</v>
      </c>
      <c r="BH16" s="270">
        <v>0</v>
      </c>
      <c r="BI16" s="270">
        <v>2790</v>
      </c>
      <c r="BJ16" s="270">
        <v>0</v>
      </c>
      <c r="BK16" s="270">
        <v>0</v>
      </c>
      <c r="BL16" s="270">
        <v>0</v>
      </c>
      <c r="BM16" s="270">
        <v>0</v>
      </c>
      <c r="BN16" s="270" t="s">
        <v>1676</v>
      </c>
      <c r="BO16" s="270">
        <v>0</v>
      </c>
      <c r="BP16" s="270">
        <v>0</v>
      </c>
      <c r="BQ16" s="270">
        <v>0</v>
      </c>
      <c r="BR16" s="270">
        <v>0</v>
      </c>
      <c r="BS16" s="270">
        <v>0</v>
      </c>
      <c r="BT16" s="270">
        <v>0</v>
      </c>
      <c r="BU16" s="270">
        <v>0</v>
      </c>
      <c r="BV16" s="270">
        <v>0</v>
      </c>
      <c r="BW16" s="270">
        <v>0</v>
      </c>
      <c r="BX16" s="270">
        <v>0</v>
      </c>
      <c r="BY16" s="270">
        <v>0</v>
      </c>
      <c r="BZ16" s="270">
        <v>0</v>
      </c>
      <c r="CA16" s="270">
        <v>0</v>
      </c>
      <c r="CB16" s="270">
        <v>0</v>
      </c>
      <c r="CC16" s="270">
        <v>0</v>
      </c>
      <c r="CD16" s="270">
        <v>0</v>
      </c>
      <c r="CE16" s="270">
        <v>0</v>
      </c>
      <c r="CF16" s="270">
        <v>0</v>
      </c>
      <c r="CG16" s="270">
        <v>2795</v>
      </c>
      <c r="CH16" s="270">
        <v>0</v>
      </c>
      <c r="CI16" s="270">
        <v>0</v>
      </c>
      <c r="CJ16" s="270">
        <v>0</v>
      </c>
      <c r="CK16" s="270">
        <v>0</v>
      </c>
      <c r="CL16" s="270">
        <v>0</v>
      </c>
      <c r="CM16" s="270">
        <v>2795</v>
      </c>
      <c r="CN16" s="270">
        <v>0</v>
      </c>
      <c r="CO16" s="270">
        <v>0</v>
      </c>
      <c r="CP16" s="270">
        <v>0</v>
      </c>
      <c r="CQ16" s="270">
        <v>0</v>
      </c>
      <c r="CR16" s="270">
        <v>0</v>
      </c>
      <c r="CS16" s="270">
        <v>0</v>
      </c>
      <c r="CT16" s="270">
        <v>0</v>
      </c>
      <c r="CU16" s="270"/>
      <c r="CV16" s="270">
        <v>0</v>
      </c>
      <c r="CW16" s="270">
        <v>0</v>
      </c>
      <c r="CX16" s="270">
        <v>0</v>
      </c>
      <c r="CY16" s="270">
        <v>0</v>
      </c>
      <c r="CZ16" s="270">
        <v>0</v>
      </c>
      <c r="DA16" s="270">
        <v>0</v>
      </c>
      <c r="DB16" s="270">
        <v>0</v>
      </c>
      <c r="DC16" s="270">
        <v>0</v>
      </c>
      <c r="DD16" s="270">
        <v>0</v>
      </c>
      <c r="DE16" s="270">
        <v>0</v>
      </c>
      <c r="DF16" s="270">
        <v>0</v>
      </c>
      <c r="DG16" s="270">
        <v>0</v>
      </c>
      <c r="DH16" s="270">
        <v>0</v>
      </c>
      <c r="DI16" s="270">
        <v>0</v>
      </c>
      <c r="DJ16" s="270">
        <v>0</v>
      </c>
      <c r="DK16" s="270">
        <v>0</v>
      </c>
      <c r="DL16" s="270">
        <v>0</v>
      </c>
      <c r="DM16" s="270">
        <v>0</v>
      </c>
      <c r="DN16" s="270">
        <v>0</v>
      </c>
      <c r="DO16" s="270">
        <v>0</v>
      </c>
      <c r="DP16" s="270">
        <v>0</v>
      </c>
      <c r="DQ16" s="270">
        <v>0</v>
      </c>
      <c r="DR16" s="270"/>
      <c r="DS16" s="270">
        <v>0</v>
      </c>
      <c r="DT16" s="270">
        <v>0</v>
      </c>
      <c r="DU16" s="270">
        <v>0</v>
      </c>
      <c r="DV16" s="270">
        <v>0</v>
      </c>
      <c r="DW16" s="270">
        <v>0</v>
      </c>
      <c r="DX16" s="270">
        <v>0</v>
      </c>
      <c r="DY16" s="270">
        <v>0</v>
      </c>
      <c r="DZ16" s="270">
        <v>0</v>
      </c>
      <c r="EA16" s="270">
        <v>0</v>
      </c>
      <c r="EB16" s="270">
        <v>0</v>
      </c>
      <c r="EC16" s="270">
        <v>0</v>
      </c>
      <c r="ED16" s="270">
        <v>0</v>
      </c>
      <c r="EE16" s="270">
        <v>0</v>
      </c>
      <c r="EF16" s="270">
        <v>0</v>
      </c>
      <c r="EG16" s="270">
        <v>0</v>
      </c>
      <c r="EH16" s="270">
        <v>0</v>
      </c>
      <c r="EI16" s="270">
        <v>0</v>
      </c>
      <c r="EJ16" s="270">
        <v>0</v>
      </c>
      <c r="EK16" s="270">
        <v>0</v>
      </c>
      <c r="EL16" s="270">
        <v>0</v>
      </c>
      <c r="EM16" s="270">
        <v>0</v>
      </c>
      <c r="EN16" s="270">
        <v>0</v>
      </c>
      <c r="EO16" s="270">
        <v>0</v>
      </c>
      <c r="EP16" s="270">
        <v>0</v>
      </c>
      <c r="EQ16" s="270">
        <v>0</v>
      </c>
      <c r="ER16" s="270">
        <v>0</v>
      </c>
      <c r="ES16" s="270">
        <v>0</v>
      </c>
      <c r="ET16" s="270">
        <v>0</v>
      </c>
      <c r="EU16" s="270">
        <v>0</v>
      </c>
      <c r="EV16" s="270">
        <v>0</v>
      </c>
      <c r="EW16" s="270">
        <v>0</v>
      </c>
      <c r="EX16" s="270">
        <v>0</v>
      </c>
      <c r="EY16" s="270">
        <v>0</v>
      </c>
      <c r="EZ16" s="270">
        <v>0</v>
      </c>
      <c r="FA16" s="270">
        <v>0</v>
      </c>
      <c r="FB16" s="270">
        <v>0</v>
      </c>
      <c r="FC16" s="270">
        <v>0</v>
      </c>
      <c r="FD16" s="270">
        <v>0</v>
      </c>
      <c r="FE16" s="270">
        <v>0</v>
      </c>
      <c r="FF16" s="270">
        <v>0</v>
      </c>
      <c r="FG16" s="270"/>
      <c r="FH16" s="270">
        <v>0</v>
      </c>
      <c r="FI16" s="270"/>
      <c r="FJ16" s="270">
        <v>0</v>
      </c>
      <c r="FK16" s="270">
        <v>0</v>
      </c>
      <c r="FL16" s="270">
        <v>0</v>
      </c>
      <c r="FM16" s="270">
        <v>0</v>
      </c>
      <c r="FN16" s="270">
        <v>0</v>
      </c>
      <c r="FO16" s="351">
        <v>2750</v>
      </c>
      <c r="FP16" s="351">
        <v>0</v>
      </c>
      <c r="FQ16" s="351">
        <v>0</v>
      </c>
      <c r="FR16" s="13"/>
      <c r="FS16" s="270"/>
      <c r="FT16" s="270"/>
      <c r="FU16" s="270"/>
      <c r="FV16" s="270"/>
      <c r="FW16" s="270"/>
      <c r="FX16" s="270"/>
      <c r="FY16" s="270"/>
      <c r="FZ16" s="270"/>
      <c r="GA16" s="270"/>
      <c r="GB16" s="270"/>
      <c r="GC16" s="270"/>
      <c r="GD16" s="270"/>
      <c r="GE16" s="270"/>
      <c r="GF16" s="270"/>
      <c r="GG16" s="270"/>
      <c r="GH16" s="270"/>
      <c r="GI16" s="270"/>
      <c r="GJ16" s="270"/>
      <c r="GK16" s="270"/>
      <c r="GL16" s="270"/>
      <c r="GM16" s="270"/>
      <c r="GN16" s="270"/>
      <c r="GO16" s="270"/>
      <c r="GP16" s="270"/>
      <c r="GQ16" s="270"/>
      <c r="GR16" s="270"/>
      <c r="GS16" s="270"/>
      <c r="GT16" s="270"/>
      <c r="GU16" s="270"/>
      <c r="GV16" s="270"/>
      <c r="GW16" s="270"/>
      <c r="GX16" s="270"/>
      <c r="GY16" s="270"/>
      <c r="GZ16" s="270"/>
      <c r="HA16" s="270"/>
      <c r="HB16" s="270"/>
      <c r="HC16" s="270"/>
      <c r="HD16" s="270"/>
      <c r="HE16" s="270"/>
      <c r="HF16" s="270"/>
      <c r="HG16" s="270"/>
      <c r="HH16" s="270"/>
      <c r="HI16" s="270"/>
      <c r="HJ16" s="270"/>
      <c r="HK16" s="270"/>
      <c r="HL16" s="270"/>
      <c r="HM16" s="270"/>
      <c r="HN16" s="270"/>
      <c r="HO16" s="270"/>
      <c r="HP16" s="270"/>
      <c r="HQ16" s="270"/>
      <c r="HR16" s="270"/>
      <c r="HS16" s="270"/>
      <c r="HT16" s="270"/>
      <c r="HU16" s="270"/>
      <c r="HV16" s="270"/>
      <c r="HW16" s="270"/>
      <c r="HX16" s="270"/>
      <c r="HY16" s="270"/>
      <c r="HZ16" s="270"/>
      <c r="IA16" s="270"/>
      <c r="IB16" s="270"/>
      <c r="IC16" s="270"/>
      <c r="ID16" s="270"/>
      <c r="IE16" s="270"/>
      <c r="IF16" s="270"/>
      <c r="IG16" s="270"/>
      <c r="IH16" s="270"/>
    </row>
    <row r="17" spans="1:242" ht="12.75" customHeight="1" x14ac:dyDescent="0.2">
      <c r="A17" s="374" t="s">
        <v>1527</v>
      </c>
      <c r="B17" s="270">
        <v>1970</v>
      </c>
      <c r="C17" s="270">
        <v>1970</v>
      </c>
      <c r="D17" s="270">
        <v>875</v>
      </c>
      <c r="E17" s="270">
        <v>1095</v>
      </c>
      <c r="F17" s="270">
        <v>0</v>
      </c>
      <c r="G17" s="270">
        <v>1970</v>
      </c>
      <c r="H17" s="270">
        <v>0</v>
      </c>
      <c r="I17" s="270">
        <v>0</v>
      </c>
      <c r="J17" s="270">
        <v>1970</v>
      </c>
      <c r="K17" s="270">
        <v>0</v>
      </c>
      <c r="L17" s="270">
        <v>0</v>
      </c>
      <c r="M17" s="270">
        <v>0</v>
      </c>
      <c r="N17" s="270">
        <v>0</v>
      </c>
      <c r="O17" s="270">
        <v>0</v>
      </c>
      <c r="P17" s="270">
        <v>0</v>
      </c>
      <c r="Q17" s="270">
        <v>0</v>
      </c>
      <c r="R17" s="270">
        <v>0</v>
      </c>
      <c r="S17" s="270">
        <v>0</v>
      </c>
      <c r="T17" s="270">
        <v>0</v>
      </c>
      <c r="U17" s="270">
        <v>0</v>
      </c>
      <c r="V17" s="270">
        <v>0</v>
      </c>
      <c r="W17" s="270">
        <v>0</v>
      </c>
      <c r="X17" s="270">
        <v>74.994410569999999</v>
      </c>
      <c r="Y17" s="270">
        <v>0</v>
      </c>
      <c r="Z17" s="270">
        <v>0</v>
      </c>
      <c r="AA17" s="270" t="s">
        <v>1676</v>
      </c>
      <c r="AB17" s="270">
        <v>95</v>
      </c>
      <c r="AC17" s="270">
        <v>805</v>
      </c>
      <c r="AD17" s="270">
        <v>1010</v>
      </c>
      <c r="AE17" s="270">
        <v>55</v>
      </c>
      <c r="AF17" s="270">
        <v>0</v>
      </c>
      <c r="AG17" s="270">
        <v>0</v>
      </c>
      <c r="AH17" s="270">
        <v>1900</v>
      </c>
      <c r="AI17" s="270">
        <v>0</v>
      </c>
      <c r="AJ17" s="270">
        <v>0</v>
      </c>
      <c r="AK17" s="270">
        <v>0</v>
      </c>
      <c r="AL17" s="270">
        <v>0</v>
      </c>
      <c r="AM17" s="270">
        <v>0</v>
      </c>
      <c r="AN17" s="270">
        <v>0</v>
      </c>
      <c r="AO17" s="270">
        <v>0</v>
      </c>
      <c r="AP17" s="270">
        <v>0</v>
      </c>
      <c r="AQ17" s="270">
        <v>0</v>
      </c>
      <c r="AR17" s="270">
        <v>0</v>
      </c>
      <c r="AS17" s="270">
        <v>0</v>
      </c>
      <c r="AT17" s="270">
        <v>0</v>
      </c>
      <c r="AU17" s="270">
        <v>0</v>
      </c>
      <c r="AV17" s="270" t="s">
        <v>1676</v>
      </c>
      <c r="AW17" s="270">
        <v>0</v>
      </c>
      <c r="AX17" s="270">
        <v>0</v>
      </c>
      <c r="AY17" s="270">
        <v>0</v>
      </c>
      <c r="AZ17" s="270">
        <v>0</v>
      </c>
      <c r="BA17" s="270">
        <v>0</v>
      </c>
      <c r="BB17" s="270">
        <v>70</v>
      </c>
      <c r="BC17" s="270">
        <v>0</v>
      </c>
      <c r="BD17" s="270">
        <v>0</v>
      </c>
      <c r="BE17" s="270">
        <v>0</v>
      </c>
      <c r="BF17" s="270">
        <v>0</v>
      </c>
      <c r="BG17" s="270">
        <v>0</v>
      </c>
      <c r="BH17" s="270">
        <v>0</v>
      </c>
      <c r="BI17" s="270">
        <v>1965</v>
      </c>
      <c r="BJ17" s="270">
        <v>0</v>
      </c>
      <c r="BK17" s="270">
        <v>0</v>
      </c>
      <c r="BL17" s="270">
        <v>0</v>
      </c>
      <c r="BM17" s="270">
        <v>0</v>
      </c>
      <c r="BN17" s="270" t="s">
        <v>1676</v>
      </c>
      <c r="BO17" s="270">
        <v>0</v>
      </c>
      <c r="BP17" s="270">
        <v>0</v>
      </c>
      <c r="BQ17" s="270">
        <v>0</v>
      </c>
      <c r="BR17" s="270">
        <v>0</v>
      </c>
      <c r="BS17" s="270">
        <v>0</v>
      </c>
      <c r="BT17" s="270">
        <v>0</v>
      </c>
      <c r="BU17" s="270" t="s">
        <v>1676</v>
      </c>
      <c r="BV17" s="270">
        <v>0</v>
      </c>
      <c r="BW17" s="270">
        <v>0</v>
      </c>
      <c r="BX17" s="270">
        <v>0</v>
      </c>
      <c r="BY17" s="270">
        <v>0</v>
      </c>
      <c r="BZ17" s="270">
        <v>0</v>
      </c>
      <c r="CA17" s="270">
        <v>0</v>
      </c>
      <c r="CB17" s="270">
        <v>0</v>
      </c>
      <c r="CC17" s="270">
        <v>0</v>
      </c>
      <c r="CD17" s="270">
        <v>0</v>
      </c>
      <c r="CE17" s="270">
        <v>0</v>
      </c>
      <c r="CF17" s="270">
        <v>0</v>
      </c>
      <c r="CG17" s="270">
        <v>1970</v>
      </c>
      <c r="CH17" s="270">
        <v>0</v>
      </c>
      <c r="CI17" s="270">
        <v>0</v>
      </c>
      <c r="CJ17" s="270">
        <v>0</v>
      </c>
      <c r="CK17" s="270">
        <v>0</v>
      </c>
      <c r="CL17" s="270">
        <v>0</v>
      </c>
      <c r="CM17" s="270">
        <v>1970</v>
      </c>
      <c r="CN17" s="270">
        <v>0</v>
      </c>
      <c r="CO17" s="270">
        <v>0</v>
      </c>
      <c r="CP17" s="270">
        <v>0</v>
      </c>
      <c r="CQ17" s="270">
        <v>0</v>
      </c>
      <c r="CR17" s="270">
        <v>0</v>
      </c>
      <c r="CS17" s="270">
        <v>0</v>
      </c>
      <c r="CT17" s="270">
        <v>0</v>
      </c>
      <c r="CU17" s="270"/>
      <c r="CV17" s="270">
        <v>0</v>
      </c>
      <c r="CW17" s="270">
        <v>0</v>
      </c>
      <c r="CX17" s="270">
        <v>0</v>
      </c>
      <c r="CY17" s="270">
        <v>0</v>
      </c>
      <c r="CZ17" s="270">
        <v>0</v>
      </c>
      <c r="DA17" s="270">
        <v>0</v>
      </c>
      <c r="DB17" s="270">
        <v>0</v>
      </c>
      <c r="DC17" s="270">
        <v>0</v>
      </c>
      <c r="DD17" s="270">
        <v>0</v>
      </c>
      <c r="DE17" s="270">
        <v>0</v>
      </c>
      <c r="DF17" s="270">
        <v>0</v>
      </c>
      <c r="DG17" s="270">
        <v>0</v>
      </c>
      <c r="DH17" s="270">
        <v>0</v>
      </c>
      <c r="DI17" s="270">
        <v>0</v>
      </c>
      <c r="DJ17" s="270">
        <v>0</v>
      </c>
      <c r="DK17" s="270">
        <v>0</v>
      </c>
      <c r="DL17" s="270">
        <v>0</v>
      </c>
      <c r="DM17" s="270">
        <v>0</v>
      </c>
      <c r="DN17" s="270">
        <v>0</v>
      </c>
      <c r="DO17" s="270">
        <v>0</v>
      </c>
      <c r="DP17" s="270">
        <v>0</v>
      </c>
      <c r="DQ17" s="270">
        <v>0</v>
      </c>
      <c r="DR17" s="270"/>
      <c r="DS17" s="270">
        <v>0</v>
      </c>
      <c r="DT17" s="270">
        <v>0</v>
      </c>
      <c r="DU17" s="270">
        <v>0</v>
      </c>
      <c r="DV17" s="270">
        <v>0</v>
      </c>
      <c r="DW17" s="270">
        <v>0</v>
      </c>
      <c r="DX17" s="270">
        <v>0</v>
      </c>
      <c r="DY17" s="270">
        <v>0</v>
      </c>
      <c r="DZ17" s="270">
        <v>0</v>
      </c>
      <c r="EA17" s="270">
        <v>0</v>
      </c>
      <c r="EB17" s="270">
        <v>0</v>
      </c>
      <c r="EC17" s="270">
        <v>0</v>
      </c>
      <c r="ED17" s="270">
        <v>0</v>
      </c>
      <c r="EE17" s="270">
        <v>0</v>
      </c>
      <c r="EF17" s="270">
        <v>0</v>
      </c>
      <c r="EG17" s="270">
        <v>0</v>
      </c>
      <c r="EH17" s="270">
        <v>0</v>
      </c>
      <c r="EI17" s="270">
        <v>0</v>
      </c>
      <c r="EJ17" s="270">
        <v>0</v>
      </c>
      <c r="EK17" s="270">
        <v>0</v>
      </c>
      <c r="EL17" s="270">
        <v>0</v>
      </c>
      <c r="EM17" s="270">
        <v>0</v>
      </c>
      <c r="EN17" s="270">
        <v>0</v>
      </c>
      <c r="EO17" s="270">
        <v>0</v>
      </c>
      <c r="EP17" s="270">
        <v>0</v>
      </c>
      <c r="EQ17" s="270">
        <v>0</v>
      </c>
      <c r="ER17" s="270">
        <v>0</v>
      </c>
      <c r="ES17" s="270">
        <v>0</v>
      </c>
      <c r="ET17" s="270">
        <v>0</v>
      </c>
      <c r="EU17" s="270">
        <v>0</v>
      </c>
      <c r="EV17" s="270">
        <v>0</v>
      </c>
      <c r="EW17" s="270">
        <v>0</v>
      </c>
      <c r="EX17" s="270">
        <v>0</v>
      </c>
      <c r="EY17" s="270">
        <v>0</v>
      </c>
      <c r="EZ17" s="270">
        <v>0</v>
      </c>
      <c r="FA17" s="270">
        <v>0</v>
      </c>
      <c r="FB17" s="270">
        <v>0</v>
      </c>
      <c r="FC17" s="270">
        <v>0</v>
      </c>
      <c r="FD17" s="270">
        <v>0</v>
      </c>
      <c r="FE17" s="270">
        <v>0</v>
      </c>
      <c r="FF17" s="270">
        <v>0</v>
      </c>
      <c r="FG17" s="270"/>
      <c r="FH17" s="270">
        <v>0</v>
      </c>
      <c r="FI17" s="270"/>
      <c r="FJ17" s="270">
        <v>0</v>
      </c>
      <c r="FK17" s="270">
        <v>0</v>
      </c>
      <c r="FL17" s="270">
        <v>0</v>
      </c>
      <c r="FM17" s="270">
        <v>0</v>
      </c>
      <c r="FN17" s="270">
        <v>0</v>
      </c>
      <c r="FO17" s="351">
        <v>1900</v>
      </c>
      <c r="FP17" s="351">
        <v>0</v>
      </c>
      <c r="FQ17" s="351">
        <v>0</v>
      </c>
      <c r="FR17" s="13"/>
      <c r="FS17" s="270"/>
      <c r="FT17" s="270"/>
      <c r="FU17" s="270"/>
      <c r="FV17" s="270"/>
      <c r="FW17" s="270"/>
      <c r="FX17" s="270"/>
      <c r="FY17" s="270"/>
      <c r="FZ17" s="270"/>
      <c r="GA17" s="270"/>
      <c r="GB17" s="270"/>
      <c r="GC17" s="270"/>
      <c r="GD17" s="270"/>
      <c r="GE17" s="270"/>
      <c r="GF17" s="270"/>
      <c r="GG17" s="270"/>
      <c r="GH17" s="270"/>
      <c r="GI17" s="270"/>
      <c r="GJ17" s="270"/>
      <c r="GK17" s="270"/>
      <c r="GL17" s="270"/>
      <c r="GM17" s="270"/>
      <c r="GN17" s="270"/>
      <c r="GO17" s="270"/>
      <c r="GP17" s="270"/>
      <c r="GQ17" s="270"/>
      <c r="GR17" s="270"/>
      <c r="GS17" s="270"/>
      <c r="GT17" s="270"/>
      <c r="GU17" s="270"/>
      <c r="GV17" s="270"/>
      <c r="GW17" s="270"/>
      <c r="GX17" s="270"/>
      <c r="GY17" s="270"/>
      <c r="GZ17" s="270"/>
      <c r="HA17" s="270"/>
      <c r="HB17" s="270"/>
      <c r="HC17" s="270"/>
      <c r="HD17" s="270"/>
      <c r="HE17" s="270"/>
      <c r="HF17" s="270"/>
      <c r="HG17" s="270"/>
      <c r="HH17" s="270"/>
      <c r="HI17" s="270"/>
      <c r="HJ17" s="270"/>
      <c r="HK17" s="270"/>
      <c r="HL17" s="270"/>
      <c r="HM17" s="270"/>
      <c r="HN17" s="270"/>
      <c r="HO17" s="270"/>
      <c r="HP17" s="270"/>
      <c r="HQ17" s="270"/>
      <c r="HR17" s="270"/>
      <c r="HS17" s="270"/>
      <c r="HT17" s="270"/>
      <c r="HU17" s="270"/>
      <c r="HV17" s="270"/>
      <c r="HW17" s="270"/>
      <c r="HX17" s="270"/>
      <c r="HY17" s="270"/>
      <c r="HZ17" s="270"/>
      <c r="IA17" s="270"/>
      <c r="IB17" s="270"/>
      <c r="IC17" s="270"/>
      <c r="ID17" s="270"/>
      <c r="IE17" s="270"/>
      <c r="IF17" s="270"/>
      <c r="IG17" s="270"/>
      <c r="IH17" s="270"/>
    </row>
    <row r="18" spans="1:242" ht="12.75" customHeight="1" x14ac:dyDescent="0.2">
      <c r="A18" s="374" t="s">
        <v>1528</v>
      </c>
      <c r="B18" s="270">
        <v>4320</v>
      </c>
      <c r="C18" s="270">
        <v>4320</v>
      </c>
      <c r="D18" s="270">
        <v>1860</v>
      </c>
      <c r="E18" s="270">
        <v>2460</v>
      </c>
      <c r="F18" s="270">
        <v>0</v>
      </c>
      <c r="G18" s="270">
        <v>4320</v>
      </c>
      <c r="H18" s="270">
        <v>0</v>
      </c>
      <c r="I18" s="270">
        <v>0</v>
      </c>
      <c r="J18" s="270">
        <v>4320</v>
      </c>
      <c r="K18" s="270">
        <v>0</v>
      </c>
      <c r="L18" s="270">
        <v>0</v>
      </c>
      <c r="M18" s="270">
        <v>0</v>
      </c>
      <c r="N18" s="270">
        <v>0</v>
      </c>
      <c r="O18" s="270">
        <v>0</v>
      </c>
      <c r="P18" s="270">
        <v>0</v>
      </c>
      <c r="Q18" s="270">
        <v>0</v>
      </c>
      <c r="R18" s="270">
        <v>0</v>
      </c>
      <c r="S18" s="270">
        <v>0</v>
      </c>
      <c r="T18" s="270">
        <v>0</v>
      </c>
      <c r="U18" s="270">
        <v>0</v>
      </c>
      <c r="V18" s="270">
        <v>0</v>
      </c>
      <c r="W18" s="270">
        <v>0</v>
      </c>
      <c r="X18" s="270">
        <v>75.156322369999998</v>
      </c>
      <c r="Y18" s="270">
        <v>0</v>
      </c>
      <c r="Z18" s="270" t="s">
        <v>1676</v>
      </c>
      <c r="AA18" s="270">
        <v>40</v>
      </c>
      <c r="AB18" s="270">
        <v>280</v>
      </c>
      <c r="AC18" s="270">
        <v>1445</v>
      </c>
      <c r="AD18" s="270">
        <v>2400</v>
      </c>
      <c r="AE18" s="270">
        <v>150</v>
      </c>
      <c r="AF18" s="270">
        <v>0</v>
      </c>
      <c r="AG18" s="270">
        <v>0</v>
      </c>
      <c r="AH18" s="270">
        <v>4265</v>
      </c>
      <c r="AI18" s="270">
        <v>0</v>
      </c>
      <c r="AJ18" s="270">
        <v>0</v>
      </c>
      <c r="AK18" s="270">
        <v>0</v>
      </c>
      <c r="AL18" s="270">
        <v>0</v>
      </c>
      <c r="AM18" s="270">
        <v>0</v>
      </c>
      <c r="AN18" s="270">
        <v>0</v>
      </c>
      <c r="AO18" s="270">
        <v>0</v>
      </c>
      <c r="AP18" s="270">
        <v>0</v>
      </c>
      <c r="AQ18" s="270">
        <v>0</v>
      </c>
      <c r="AR18" s="270">
        <v>0</v>
      </c>
      <c r="AS18" s="270">
        <v>0</v>
      </c>
      <c r="AT18" s="270">
        <v>0</v>
      </c>
      <c r="AU18" s="270">
        <v>0</v>
      </c>
      <c r="AV18" s="270">
        <v>0</v>
      </c>
      <c r="AW18" s="270">
        <v>0</v>
      </c>
      <c r="AX18" s="270">
        <v>0</v>
      </c>
      <c r="AY18" s="270">
        <v>0</v>
      </c>
      <c r="AZ18" s="270">
        <v>0</v>
      </c>
      <c r="BA18" s="270">
        <v>0</v>
      </c>
      <c r="BB18" s="270">
        <v>55</v>
      </c>
      <c r="BC18" s="270">
        <v>0</v>
      </c>
      <c r="BD18" s="270">
        <v>0</v>
      </c>
      <c r="BE18" s="270">
        <v>0</v>
      </c>
      <c r="BF18" s="270">
        <v>0</v>
      </c>
      <c r="BG18" s="270">
        <v>0</v>
      </c>
      <c r="BH18" s="270">
        <v>0</v>
      </c>
      <c r="BI18" s="270">
        <v>4320</v>
      </c>
      <c r="BJ18" s="270">
        <v>0</v>
      </c>
      <c r="BK18" s="270">
        <v>0</v>
      </c>
      <c r="BL18" s="270">
        <v>0</v>
      </c>
      <c r="BM18" s="270">
        <v>0</v>
      </c>
      <c r="BN18" s="270">
        <v>0</v>
      </c>
      <c r="BO18" s="270">
        <v>0</v>
      </c>
      <c r="BP18" s="270">
        <v>0</v>
      </c>
      <c r="BQ18" s="270">
        <v>0</v>
      </c>
      <c r="BR18" s="270">
        <v>0</v>
      </c>
      <c r="BS18" s="270">
        <v>0</v>
      </c>
      <c r="BT18" s="270">
        <v>0</v>
      </c>
      <c r="BU18" s="270">
        <v>0</v>
      </c>
      <c r="BV18" s="270">
        <v>0</v>
      </c>
      <c r="BW18" s="270">
        <v>0</v>
      </c>
      <c r="BX18" s="270">
        <v>0</v>
      </c>
      <c r="BY18" s="270">
        <v>0</v>
      </c>
      <c r="BZ18" s="270">
        <v>0</v>
      </c>
      <c r="CA18" s="270">
        <v>0</v>
      </c>
      <c r="CB18" s="270">
        <v>0</v>
      </c>
      <c r="CC18" s="270">
        <v>0</v>
      </c>
      <c r="CD18" s="270">
        <v>0</v>
      </c>
      <c r="CE18" s="270">
        <v>0</v>
      </c>
      <c r="CF18" s="270">
        <v>0</v>
      </c>
      <c r="CG18" s="270">
        <v>4320</v>
      </c>
      <c r="CH18" s="270">
        <v>0</v>
      </c>
      <c r="CI18" s="270">
        <v>0</v>
      </c>
      <c r="CJ18" s="270">
        <v>0</v>
      </c>
      <c r="CK18" s="270">
        <v>0</v>
      </c>
      <c r="CL18" s="270">
        <v>0</v>
      </c>
      <c r="CM18" s="270">
        <v>4320</v>
      </c>
      <c r="CN18" s="270">
        <v>0</v>
      </c>
      <c r="CO18" s="270">
        <v>0</v>
      </c>
      <c r="CP18" s="270">
        <v>0</v>
      </c>
      <c r="CQ18" s="270">
        <v>0</v>
      </c>
      <c r="CR18" s="270">
        <v>0</v>
      </c>
      <c r="CS18" s="270">
        <v>0</v>
      </c>
      <c r="CT18" s="270">
        <v>0</v>
      </c>
      <c r="CU18" s="270"/>
      <c r="CV18" s="270">
        <v>0</v>
      </c>
      <c r="CW18" s="270">
        <v>0</v>
      </c>
      <c r="CX18" s="270">
        <v>0</v>
      </c>
      <c r="CY18" s="270">
        <v>0</v>
      </c>
      <c r="CZ18" s="270">
        <v>0</v>
      </c>
      <c r="DA18" s="270">
        <v>0</v>
      </c>
      <c r="DB18" s="270">
        <v>0</v>
      </c>
      <c r="DC18" s="270">
        <v>0</v>
      </c>
      <c r="DD18" s="270">
        <v>0</v>
      </c>
      <c r="DE18" s="270">
        <v>0</v>
      </c>
      <c r="DF18" s="270">
        <v>0</v>
      </c>
      <c r="DG18" s="270">
        <v>0</v>
      </c>
      <c r="DH18" s="270">
        <v>0</v>
      </c>
      <c r="DI18" s="270">
        <v>0</v>
      </c>
      <c r="DJ18" s="270">
        <v>0</v>
      </c>
      <c r="DK18" s="270">
        <v>0</v>
      </c>
      <c r="DL18" s="270">
        <v>0</v>
      </c>
      <c r="DM18" s="270">
        <v>0</v>
      </c>
      <c r="DN18" s="270">
        <v>0</v>
      </c>
      <c r="DO18" s="270">
        <v>0</v>
      </c>
      <c r="DP18" s="270">
        <v>0</v>
      </c>
      <c r="DQ18" s="270">
        <v>0</v>
      </c>
      <c r="DR18" s="270"/>
      <c r="DS18" s="270">
        <v>0</v>
      </c>
      <c r="DT18" s="270">
        <v>0</v>
      </c>
      <c r="DU18" s="270">
        <v>0</v>
      </c>
      <c r="DV18" s="270">
        <v>0</v>
      </c>
      <c r="DW18" s="270">
        <v>0</v>
      </c>
      <c r="DX18" s="270">
        <v>0</v>
      </c>
      <c r="DY18" s="270">
        <v>0</v>
      </c>
      <c r="DZ18" s="270">
        <v>0</v>
      </c>
      <c r="EA18" s="270">
        <v>0</v>
      </c>
      <c r="EB18" s="270">
        <v>0</v>
      </c>
      <c r="EC18" s="270">
        <v>0</v>
      </c>
      <c r="ED18" s="270">
        <v>0</v>
      </c>
      <c r="EE18" s="270">
        <v>0</v>
      </c>
      <c r="EF18" s="270">
        <v>0</v>
      </c>
      <c r="EG18" s="270">
        <v>0</v>
      </c>
      <c r="EH18" s="270">
        <v>0</v>
      </c>
      <c r="EI18" s="270">
        <v>0</v>
      </c>
      <c r="EJ18" s="270">
        <v>0</v>
      </c>
      <c r="EK18" s="270">
        <v>0</v>
      </c>
      <c r="EL18" s="270">
        <v>0</v>
      </c>
      <c r="EM18" s="270">
        <v>0</v>
      </c>
      <c r="EN18" s="270">
        <v>0</v>
      </c>
      <c r="EO18" s="270">
        <v>0</v>
      </c>
      <c r="EP18" s="270">
        <v>0</v>
      </c>
      <c r="EQ18" s="270">
        <v>0</v>
      </c>
      <c r="ER18" s="270">
        <v>0</v>
      </c>
      <c r="ES18" s="270">
        <v>0</v>
      </c>
      <c r="ET18" s="270">
        <v>0</v>
      </c>
      <c r="EU18" s="270">
        <v>0</v>
      </c>
      <c r="EV18" s="270">
        <v>0</v>
      </c>
      <c r="EW18" s="270">
        <v>0</v>
      </c>
      <c r="EX18" s="270">
        <v>0</v>
      </c>
      <c r="EY18" s="270">
        <v>0</v>
      </c>
      <c r="EZ18" s="270">
        <v>0</v>
      </c>
      <c r="FA18" s="270">
        <v>0</v>
      </c>
      <c r="FB18" s="270">
        <v>0</v>
      </c>
      <c r="FC18" s="270">
        <v>0</v>
      </c>
      <c r="FD18" s="270">
        <v>0</v>
      </c>
      <c r="FE18" s="270">
        <v>0</v>
      </c>
      <c r="FF18" s="270">
        <v>0</v>
      </c>
      <c r="FG18" s="270"/>
      <c r="FH18" s="270">
        <v>0</v>
      </c>
      <c r="FI18" s="270"/>
      <c r="FJ18" s="270">
        <v>0</v>
      </c>
      <c r="FK18" s="270">
        <v>0</v>
      </c>
      <c r="FL18" s="270">
        <v>0</v>
      </c>
      <c r="FM18" s="270">
        <v>0</v>
      </c>
      <c r="FN18" s="270">
        <v>0</v>
      </c>
      <c r="FO18" s="351">
        <v>4265</v>
      </c>
      <c r="FP18" s="351">
        <v>0</v>
      </c>
      <c r="FQ18" s="351">
        <v>0</v>
      </c>
      <c r="FR18" s="13"/>
      <c r="FS18" s="270"/>
      <c r="FT18" s="270"/>
      <c r="FU18" s="270"/>
      <c r="FV18" s="270"/>
      <c r="FW18" s="270"/>
      <c r="FX18" s="270"/>
      <c r="FY18" s="270"/>
      <c r="FZ18" s="270"/>
      <c r="GA18" s="270"/>
      <c r="GB18" s="270"/>
      <c r="GC18" s="270"/>
      <c r="GD18" s="270"/>
      <c r="GE18" s="270"/>
      <c r="GF18" s="270"/>
      <c r="GG18" s="270"/>
      <c r="GH18" s="270"/>
      <c r="GI18" s="270"/>
      <c r="GJ18" s="270"/>
      <c r="GK18" s="270"/>
      <c r="GL18" s="270"/>
      <c r="GM18" s="270"/>
      <c r="GN18" s="270"/>
      <c r="GO18" s="270"/>
      <c r="GP18" s="270"/>
      <c r="GQ18" s="270"/>
      <c r="GR18" s="270"/>
      <c r="GS18" s="270"/>
      <c r="GT18" s="270"/>
      <c r="GU18" s="270"/>
      <c r="GV18" s="270"/>
      <c r="GW18" s="270"/>
      <c r="GX18" s="270"/>
      <c r="GY18" s="270"/>
      <c r="GZ18" s="270"/>
      <c r="HA18" s="270"/>
      <c r="HB18" s="270"/>
      <c r="HC18" s="270"/>
      <c r="HD18" s="270"/>
      <c r="HE18" s="270"/>
      <c r="HF18" s="270"/>
      <c r="HG18" s="270"/>
      <c r="HH18" s="270"/>
      <c r="HI18" s="270"/>
      <c r="HJ18" s="270"/>
      <c r="HK18" s="270"/>
      <c r="HL18" s="270"/>
      <c r="HM18" s="270"/>
      <c r="HN18" s="270"/>
      <c r="HO18" s="270"/>
      <c r="HP18" s="270"/>
      <c r="HQ18" s="270"/>
      <c r="HR18" s="270"/>
      <c r="HS18" s="270"/>
      <c r="HT18" s="270"/>
      <c r="HU18" s="270"/>
      <c r="HV18" s="270"/>
      <c r="HW18" s="270"/>
      <c r="HX18" s="270"/>
      <c r="HY18" s="270"/>
      <c r="HZ18" s="270"/>
      <c r="IA18" s="270"/>
      <c r="IB18" s="270"/>
      <c r="IC18" s="270"/>
      <c r="ID18" s="270"/>
      <c r="IE18" s="270"/>
      <c r="IF18" s="270"/>
      <c r="IG18" s="270"/>
      <c r="IH18" s="270"/>
    </row>
    <row r="19" spans="1:242" ht="12.75" customHeight="1" x14ac:dyDescent="0.2">
      <c r="A19" s="374" t="s">
        <v>1581</v>
      </c>
      <c r="B19" s="270">
        <v>1940</v>
      </c>
      <c r="C19" s="270">
        <v>1940</v>
      </c>
      <c r="D19" s="270">
        <v>840</v>
      </c>
      <c r="E19" s="270">
        <v>1100</v>
      </c>
      <c r="F19" s="270">
        <v>0</v>
      </c>
      <c r="G19" s="270">
        <v>1940</v>
      </c>
      <c r="H19" s="270">
        <v>0</v>
      </c>
      <c r="I19" s="270">
        <v>0</v>
      </c>
      <c r="J19" s="270">
        <v>1940</v>
      </c>
      <c r="K19" s="270">
        <v>0</v>
      </c>
      <c r="L19" s="270">
        <v>0</v>
      </c>
      <c r="M19" s="270">
        <v>0</v>
      </c>
      <c r="N19" s="270">
        <v>0</v>
      </c>
      <c r="O19" s="270">
        <v>0</v>
      </c>
      <c r="P19" s="270">
        <v>0</v>
      </c>
      <c r="Q19" s="270">
        <v>0</v>
      </c>
      <c r="R19" s="270">
        <v>0</v>
      </c>
      <c r="S19" s="270">
        <v>0</v>
      </c>
      <c r="T19" s="270">
        <v>0</v>
      </c>
      <c r="U19" s="270">
        <v>0</v>
      </c>
      <c r="V19" s="270">
        <v>0</v>
      </c>
      <c r="W19" s="270">
        <v>0</v>
      </c>
      <c r="X19" s="270">
        <v>73.649303759999995</v>
      </c>
      <c r="Y19" s="270">
        <v>0</v>
      </c>
      <c r="Z19" s="270" t="s">
        <v>1676</v>
      </c>
      <c r="AA19" s="270">
        <v>20</v>
      </c>
      <c r="AB19" s="270">
        <v>145</v>
      </c>
      <c r="AC19" s="270">
        <v>775</v>
      </c>
      <c r="AD19" s="270">
        <v>960</v>
      </c>
      <c r="AE19" s="270">
        <v>35</v>
      </c>
      <c r="AF19" s="270">
        <v>0</v>
      </c>
      <c r="AG19" s="270">
        <v>0</v>
      </c>
      <c r="AH19" s="270">
        <v>1875</v>
      </c>
      <c r="AI19" s="270">
        <v>0</v>
      </c>
      <c r="AJ19" s="270">
        <v>0</v>
      </c>
      <c r="AK19" s="270">
        <v>0</v>
      </c>
      <c r="AL19" s="270">
        <v>0</v>
      </c>
      <c r="AM19" s="270">
        <v>0</v>
      </c>
      <c r="AN19" s="270">
        <v>0</v>
      </c>
      <c r="AO19" s="270">
        <v>0</v>
      </c>
      <c r="AP19" s="270">
        <v>0</v>
      </c>
      <c r="AQ19" s="270">
        <v>0</v>
      </c>
      <c r="AR19" s="270">
        <v>0</v>
      </c>
      <c r="AS19" s="270">
        <v>0</v>
      </c>
      <c r="AT19" s="270">
        <v>0</v>
      </c>
      <c r="AU19" s="270">
        <v>0</v>
      </c>
      <c r="AV19" s="270">
        <v>0</v>
      </c>
      <c r="AW19" s="270">
        <v>0</v>
      </c>
      <c r="AX19" s="270">
        <v>0</v>
      </c>
      <c r="AY19" s="270">
        <v>0</v>
      </c>
      <c r="AZ19" s="270">
        <v>0</v>
      </c>
      <c r="BA19" s="270">
        <v>0</v>
      </c>
      <c r="BB19" s="270">
        <v>65</v>
      </c>
      <c r="BC19" s="270">
        <v>0</v>
      </c>
      <c r="BD19" s="270">
        <v>0</v>
      </c>
      <c r="BE19" s="270">
        <v>0</v>
      </c>
      <c r="BF19" s="270">
        <v>0</v>
      </c>
      <c r="BG19" s="270">
        <v>0</v>
      </c>
      <c r="BH19" s="270">
        <v>0</v>
      </c>
      <c r="BI19" s="270">
        <v>1940</v>
      </c>
      <c r="BJ19" s="270">
        <v>0</v>
      </c>
      <c r="BK19" s="270">
        <v>0</v>
      </c>
      <c r="BL19" s="270">
        <v>0</v>
      </c>
      <c r="BM19" s="270">
        <v>0</v>
      </c>
      <c r="BN19" s="270">
        <v>0</v>
      </c>
      <c r="BO19" s="270">
        <v>0</v>
      </c>
      <c r="BP19" s="270">
        <v>0</v>
      </c>
      <c r="BQ19" s="270">
        <v>0</v>
      </c>
      <c r="BR19" s="270">
        <v>0</v>
      </c>
      <c r="BS19" s="270">
        <v>0</v>
      </c>
      <c r="BT19" s="270">
        <v>0</v>
      </c>
      <c r="BU19" s="270">
        <v>0</v>
      </c>
      <c r="BV19" s="270">
        <v>0</v>
      </c>
      <c r="BW19" s="270">
        <v>0</v>
      </c>
      <c r="BX19" s="270">
        <v>0</v>
      </c>
      <c r="BY19" s="270">
        <v>0</v>
      </c>
      <c r="BZ19" s="270">
        <v>0</v>
      </c>
      <c r="CA19" s="270">
        <v>0</v>
      </c>
      <c r="CB19" s="270">
        <v>0</v>
      </c>
      <c r="CC19" s="270">
        <v>0</v>
      </c>
      <c r="CD19" s="270">
        <v>0</v>
      </c>
      <c r="CE19" s="270">
        <v>0</v>
      </c>
      <c r="CF19" s="270">
        <v>0</v>
      </c>
      <c r="CG19" s="270">
        <v>1940</v>
      </c>
      <c r="CH19" s="270">
        <v>0</v>
      </c>
      <c r="CI19" s="270">
        <v>0</v>
      </c>
      <c r="CJ19" s="270">
        <v>0</v>
      </c>
      <c r="CK19" s="270">
        <v>0</v>
      </c>
      <c r="CL19" s="270">
        <v>0</v>
      </c>
      <c r="CM19" s="270">
        <v>1940</v>
      </c>
      <c r="CN19" s="270">
        <v>0</v>
      </c>
      <c r="CO19" s="270">
        <v>0</v>
      </c>
      <c r="CP19" s="270">
        <v>0</v>
      </c>
      <c r="CQ19" s="270">
        <v>0</v>
      </c>
      <c r="CR19" s="270">
        <v>0</v>
      </c>
      <c r="CS19" s="270">
        <v>0</v>
      </c>
      <c r="CT19" s="270">
        <v>0</v>
      </c>
      <c r="CU19" s="270"/>
      <c r="CV19" s="270">
        <v>0</v>
      </c>
      <c r="CW19" s="270">
        <v>0</v>
      </c>
      <c r="CX19" s="270">
        <v>0</v>
      </c>
      <c r="CY19" s="270">
        <v>0</v>
      </c>
      <c r="CZ19" s="270">
        <v>0</v>
      </c>
      <c r="DA19" s="270">
        <v>0</v>
      </c>
      <c r="DB19" s="270">
        <v>0</v>
      </c>
      <c r="DC19" s="270">
        <v>0</v>
      </c>
      <c r="DD19" s="270">
        <v>0</v>
      </c>
      <c r="DE19" s="270">
        <v>0</v>
      </c>
      <c r="DF19" s="270">
        <v>0</v>
      </c>
      <c r="DG19" s="270">
        <v>0</v>
      </c>
      <c r="DH19" s="270">
        <v>0</v>
      </c>
      <c r="DI19" s="270">
        <v>0</v>
      </c>
      <c r="DJ19" s="270">
        <v>0</v>
      </c>
      <c r="DK19" s="270">
        <v>0</v>
      </c>
      <c r="DL19" s="270">
        <v>0</v>
      </c>
      <c r="DM19" s="270">
        <v>0</v>
      </c>
      <c r="DN19" s="270">
        <v>0</v>
      </c>
      <c r="DO19" s="270">
        <v>0</v>
      </c>
      <c r="DP19" s="270">
        <v>0</v>
      </c>
      <c r="DQ19" s="270">
        <v>0</v>
      </c>
      <c r="DR19" s="270"/>
      <c r="DS19" s="270">
        <v>0</v>
      </c>
      <c r="DT19" s="270">
        <v>0</v>
      </c>
      <c r="DU19" s="270">
        <v>0</v>
      </c>
      <c r="DV19" s="270">
        <v>0</v>
      </c>
      <c r="DW19" s="270">
        <v>0</v>
      </c>
      <c r="DX19" s="270">
        <v>0</v>
      </c>
      <c r="DY19" s="270">
        <v>0</v>
      </c>
      <c r="DZ19" s="270">
        <v>0</v>
      </c>
      <c r="EA19" s="270">
        <v>0</v>
      </c>
      <c r="EB19" s="270">
        <v>0</v>
      </c>
      <c r="EC19" s="270">
        <v>0</v>
      </c>
      <c r="ED19" s="270">
        <v>0</v>
      </c>
      <c r="EE19" s="270">
        <v>0</v>
      </c>
      <c r="EF19" s="270">
        <v>0</v>
      </c>
      <c r="EG19" s="270">
        <v>0</v>
      </c>
      <c r="EH19" s="270">
        <v>0</v>
      </c>
      <c r="EI19" s="270">
        <v>0</v>
      </c>
      <c r="EJ19" s="270">
        <v>0</v>
      </c>
      <c r="EK19" s="270">
        <v>0</v>
      </c>
      <c r="EL19" s="270">
        <v>0</v>
      </c>
      <c r="EM19" s="270">
        <v>0</v>
      </c>
      <c r="EN19" s="270">
        <v>0</v>
      </c>
      <c r="EO19" s="270">
        <v>0</v>
      </c>
      <c r="EP19" s="270">
        <v>0</v>
      </c>
      <c r="EQ19" s="270">
        <v>0</v>
      </c>
      <c r="ER19" s="270">
        <v>0</v>
      </c>
      <c r="ES19" s="270">
        <v>0</v>
      </c>
      <c r="ET19" s="270">
        <v>0</v>
      </c>
      <c r="EU19" s="270">
        <v>0</v>
      </c>
      <c r="EV19" s="270">
        <v>0</v>
      </c>
      <c r="EW19" s="270">
        <v>0</v>
      </c>
      <c r="EX19" s="270">
        <v>0</v>
      </c>
      <c r="EY19" s="270">
        <v>0</v>
      </c>
      <c r="EZ19" s="270">
        <v>0</v>
      </c>
      <c r="FA19" s="270">
        <v>0</v>
      </c>
      <c r="FB19" s="270">
        <v>0</v>
      </c>
      <c r="FC19" s="270">
        <v>0</v>
      </c>
      <c r="FD19" s="270">
        <v>0</v>
      </c>
      <c r="FE19" s="270">
        <v>0</v>
      </c>
      <c r="FF19" s="270">
        <v>0</v>
      </c>
      <c r="FG19" s="270"/>
      <c r="FH19" s="270">
        <v>0</v>
      </c>
      <c r="FI19" s="270"/>
      <c r="FJ19" s="270">
        <v>0</v>
      </c>
      <c r="FK19" s="270">
        <v>0</v>
      </c>
      <c r="FL19" s="270">
        <v>0</v>
      </c>
      <c r="FM19" s="270">
        <v>0</v>
      </c>
      <c r="FN19" s="270">
        <v>0</v>
      </c>
      <c r="FO19" s="351">
        <v>1875</v>
      </c>
      <c r="FP19" s="351">
        <v>0</v>
      </c>
      <c r="FQ19" s="351">
        <v>0</v>
      </c>
      <c r="FR19" s="13"/>
      <c r="FS19" s="270"/>
      <c r="FT19" s="270"/>
      <c r="FU19" s="270"/>
      <c r="FV19" s="270"/>
      <c r="FW19" s="270"/>
      <c r="FX19" s="270"/>
      <c r="FY19" s="270"/>
      <c r="FZ19" s="270"/>
      <c r="GA19" s="270"/>
      <c r="GB19" s="270"/>
      <c r="GC19" s="270"/>
      <c r="GD19" s="270"/>
      <c r="GE19" s="270"/>
      <c r="GF19" s="270"/>
      <c r="GG19" s="270"/>
      <c r="GH19" s="270"/>
      <c r="GI19" s="270"/>
      <c r="GJ19" s="270"/>
      <c r="GK19" s="270"/>
      <c r="GL19" s="270"/>
      <c r="GM19" s="270"/>
      <c r="GN19" s="270"/>
      <c r="GO19" s="270"/>
      <c r="GP19" s="270"/>
      <c r="GQ19" s="270"/>
      <c r="GR19" s="270"/>
      <c r="GS19" s="270"/>
      <c r="GT19" s="270"/>
      <c r="GU19" s="270"/>
      <c r="GV19" s="270"/>
      <c r="GW19" s="270"/>
      <c r="GX19" s="270"/>
      <c r="GY19" s="270"/>
      <c r="GZ19" s="270"/>
      <c r="HA19" s="270"/>
      <c r="HB19" s="270"/>
      <c r="HC19" s="270"/>
      <c r="HD19" s="270"/>
      <c r="HE19" s="270"/>
      <c r="HF19" s="270"/>
      <c r="HG19" s="270"/>
      <c r="HH19" s="270"/>
      <c r="HI19" s="270"/>
      <c r="HJ19" s="270"/>
      <c r="HK19" s="270"/>
      <c r="HL19" s="270"/>
      <c r="HM19" s="270"/>
      <c r="HN19" s="270"/>
      <c r="HO19" s="270"/>
      <c r="HP19" s="270"/>
      <c r="HQ19" s="270"/>
      <c r="HR19" s="270"/>
      <c r="HS19" s="270"/>
      <c r="HT19" s="270"/>
      <c r="HU19" s="270"/>
      <c r="HV19" s="270"/>
      <c r="HW19" s="270"/>
      <c r="HX19" s="270"/>
      <c r="HY19" s="270"/>
      <c r="HZ19" s="270"/>
      <c r="IA19" s="270"/>
      <c r="IB19" s="270"/>
      <c r="IC19" s="270"/>
      <c r="ID19" s="270"/>
      <c r="IE19" s="270"/>
      <c r="IF19" s="270"/>
      <c r="IG19" s="270"/>
      <c r="IH19" s="270"/>
    </row>
    <row r="20" spans="1:242" ht="12.75" customHeight="1" x14ac:dyDescent="0.2">
      <c r="A20" s="374" t="s">
        <v>1582</v>
      </c>
      <c r="B20" s="270">
        <v>2715</v>
      </c>
      <c r="C20" s="270">
        <v>2715</v>
      </c>
      <c r="D20" s="270">
        <v>1110</v>
      </c>
      <c r="E20" s="270">
        <v>1605</v>
      </c>
      <c r="F20" s="270">
        <v>0</v>
      </c>
      <c r="G20" s="270">
        <v>2715</v>
      </c>
      <c r="H20" s="270">
        <v>0</v>
      </c>
      <c r="I20" s="270">
        <v>0</v>
      </c>
      <c r="J20" s="270">
        <v>2715</v>
      </c>
      <c r="K20" s="270">
        <v>0</v>
      </c>
      <c r="L20" s="270">
        <v>0</v>
      </c>
      <c r="M20" s="270">
        <v>0</v>
      </c>
      <c r="N20" s="270">
        <v>0</v>
      </c>
      <c r="O20" s="270">
        <v>0</v>
      </c>
      <c r="P20" s="270">
        <v>0</v>
      </c>
      <c r="Q20" s="270">
        <v>0</v>
      </c>
      <c r="R20" s="270">
        <v>0</v>
      </c>
      <c r="S20" s="270">
        <v>0</v>
      </c>
      <c r="T20" s="270">
        <v>0</v>
      </c>
      <c r="U20" s="270">
        <v>0</v>
      </c>
      <c r="V20" s="270">
        <v>0</v>
      </c>
      <c r="W20" s="270">
        <v>0</v>
      </c>
      <c r="X20" s="270">
        <v>74.29223408</v>
      </c>
      <c r="Y20" s="270">
        <v>0</v>
      </c>
      <c r="Z20" s="270" t="s">
        <v>1676</v>
      </c>
      <c r="AA20" s="270">
        <v>40</v>
      </c>
      <c r="AB20" s="270">
        <v>165</v>
      </c>
      <c r="AC20" s="270">
        <v>1045</v>
      </c>
      <c r="AD20" s="270">
        <v>1385</v>
      </c>
      <c r="AE20" s="270">
        <v>75</v>
      </c>
      <c r="AF20" s="270">
        <v>0</v>
      </c>
      <c r="AG20" s="270">
        <v>0</v>
      </c>
      <c r="AH20" s="270">
        <v>2695</v>
      </c>
      <c r="AI20" s="270">
        <v>0</v>
      </c>
      <c r="AJ20" s="270">
        <v>0</v>
      </c>
      <c r="AK20" s="270">
        <v>0</v>
      </c>
      <c r="AL20" s="270">
        <v>0</v>
      </c>
      <c r="AM20" s="270">
        <v>0</v>
      </c>
      <c r="AN20" s="270">
        <v>0</v>
      </c>
      <c r="AO20" s="270">
        <v>0</v>
      </c>
      <c r="AP20" s="270">
        <v>0</v>
      </c>
      <c r="AQ20" s="270">
        <v>0</v>
      </c>
      <c r="AR20" s="270">
        <v>0</v>
      </c>
      <c r="AS20" s="270">
        <v>0</v>
      </c>
      <c r="AT20" s="270">
        <v>0</v>
      </c>
      <c r="AU20" s="270">
        <v>0</v>
      </c>
      <c r="AV20" s="270">
        <v>0</v>
      </c>
      <c r="AW20" s="270">
        <v>0</v>
      </c>
      <c r="AX20" s="270">
        <v>0</v>
      </c>
      <c r="AY20" s="270">
        <v>0</v>
      </c>
      <c r="AZ20" s="270">
        <v>0</v>
      </c>
      <c r="BA20" s="270">
        <v>0</v>
      </c>
      <c r="BB20" s="270">
        <v>20</v>
      </c>
      <c r="BC20" s="270">
        <v>0</v>
      </c>
      <c r="BD20" s="270">
        <v>0</v>
      </c>
      <c r="BE20" s="270">
        <v>0</v>
      </c>
      <c r="BF20" s="270">
        <v>0</v>
      </c>
      <c r="BG20" s="270">
        <v>0</v>
      </c>
      <c r="BH20" s="270">
        <v>0</v>
      </c>
      <c r="BI20" s="270">
        <v>2715</v>
      </c>
      <c r="BJ20" s="270">
        <v>0</v>
      </c>
      <c r="BK20" s="270">
        <v>0</v>
      </c>
      <c r="BL20" s="270">
        <v>0</v>
      </c>
      <c r="BM20" s="270">
        <v>0</v>
      </c>
      <c r="BN20" s="270">
        <v>0</v>
      </c>
      <c r="BO20" s="270">
        <v>0</v>
      </c>
      <c r="BP20" s="270">
        <v>0</v>
      </c>
      <c r="BQ20" s="270">
        <v>0</v>
      </c>
      <c r="BR20" s="270">
        <v>0</v>
      </c>
      <c r="BS20" s="270">
        <v>0</v>
      </c>
      <c r="BT20" s="270">
        <v>0</v>
      </c>
      <c r="BU20" s="270" t="s">
        <v>1676</v>
      </c>
      <c r="BV20" s="270">
        <v>0</v>
      </c>
      <c r="BW20" s="270">
        <v>0</v>
      </c>
      <c r="BX20" s="270">
        <v>0</v>
      </c>
      <c r="BY20" s="270">
        <v>0</v>
      </c>
      <c r="BZ20" s="270">
        <v>0</v>
      </c>
      <c r="CA20" s="270">
        <v>0</v>
      </c>
      <c r="CB20" s="270">
        <v>0</v>
      </c>
      <c r="CC20" s="270">
        <v>0</v>
      </c>
      <c r="CD20" s="270">
        <v>0</v>
      </c>
      <c r="CE20" s="270">
        <v>0</v>
      </c>
      <c r="CF20" s="270">
        <v>0</v>
      </c>
      <c r="CG20" s="270">
        <v>2715</v>
      </c>
      <c r="CH20" s="270">
        <v>0</v>
      </c>
      <c r="CI20" s="270">
        <v>0</v>
      </c>
      <c r="CJ20" s="270">
        <v>0</v>
      </c>
      <c r="CK20" s="270">
        <v>0</v>
      </c>
      <c r="CL20" s="270">
        <v>0</v>
      </c>
      <c r="CM20" s="270">
        <v>2715</v>
      </c>
      <c r="CN20" s="270">
        <v>0</v>
      </c>
      <c r="CO20" s="270">
        <v>0</v>
      </c>
      <c r="CP20" s="270">
        <v>0</v>
      </c>
      <c r="CQ20" s="270">
        <v>0</v>
      </c>
      <c r="CR20" s="270">
        <v>0</v>
      </c>
      <c r="CS20" s="270">
        <v>0</v>
      </c>
      <c r="CT20" s="270">
        <v>0</v>
      </c>
      <c r="CU20" s="270"/>
      <c r="CV20" s="270">
        <v>0</v>
      </c>
      <c r="CW20" s="270">
        <v>0</v>
      </c>
      <c r="CX20" s="270">
        <v>0</v>
      </c>
      <c r="CY20" s="270">
        <v>0</v>
      </c>
      <c r="CZ20" s="270">
        <v>0</v>
      </c>
      <c r="DA20" s="270">
        <v>0</v>
      </c>
      <c r="DB20" s="270">
        <v>0</v>
      </c>
      <c r="DC20" s="270">
        <v>0</v>
      </c>
      <c r="DD20" s="270">
        <v>0</v>
      </c>
      <c r="DE20" s="270">
        <v>0</v>
      </c>
      <c r="DF20" s="270">
        <v>0</v>
      </c>
      <c r="DG20" s="270">
        <v>0</v>
      </c>
      <c r="DH20" s="270">
        <v>0</v>
      </c>
      <c r="DI20" s="270">
        <v>0</v>
      </c>
      <c r="DJ20" s="270">
        <v>0</v>
      </c>
      <c r="DK20" s="270">
        <v>0</v>
      </c>
      <c r="DL20" s="270">
        <v>0</v>
      </c>
      <c r="DM20" s="270">
        <v>0</v>
      </c>
      <c r="DN20" s="270">
        <v>0</v>
      </c>
      <c r="DO20" s="270">
        <v>0</v>
      </c>
      <c r="DP20" s="270">
        <v>0</v>
      </c>
      <c r="DQ20" s="270">
        <v>0</v>
      </c>
      <c r="DR20" s="270"/>
      <c r="DS20" s="270">
        <v>0</v>
      </c>
      <c r="DT20" s="270">
        <v>0</v>
      </c>
      <c r="DU20" s="270">
        <v>0</v>
      </c>
      <c r="DV20" s="270">
        <v>0</v>
      </c>
      <c r="DW20" s="270">
        <v>0</v>
      </c>
      <c r="DX20" s="270">
        <v>0</v>
      </c>
      <c r="DY20" s="270">
        <v>0</v>
      </c>
      <c r="DZ20" s="270">
        <v>0</v>
      </c>
      <c r="EA20" s="270">
        <v>0</v>
      </c>
      <c r="EB20" s="270">
        <v>0</v>
      </c>
      <c r="EC20" s="270">
        <v>0</v>
      </c>
      <c r="ED20" s="270">
        <v>0</v>
      </c>
      <c r="EE20" s="270">
        <v>0</v>
      </c>
      <c r="EF20" s="270">
        <v>0</v>
      </c>
      <c r="EG20" s="270">
        <v>0</v>
      </c>
      <c r="EH20" s="270">
        <v>0</v>
      </c>
      <c r="EI20" s="270">
        <v>0</v>
      </c>
      <c r="EJ20" s="270">
        <v>0</v>
      </c>
      <c r="EK20" s="270">
        <v>0</v>
      </c>
      <c r="EL20" s="270">
        <v>0</v>
      </c>
      <c r="EM20" s="270">
        <v>0</v>
      </c>
      <c r="EN20" s="270">
        <v>0</v>
      </c>
      <c r="EO20" s="270">
        <v>0</v>
      </c>
      <c r="EP20" s="270">
        <v>0</v>
      </c>
      <c r="EQ20" s="270">
        <v>0</v>
      </c>
      <c r="ER20" s="270">
        <v>0</v>
      </c>
      <c r="ES20" s="270">
        <v>0</v>
      </c>
      <c r="ET20" s="270">
        <v>0</v>
      </c>
      <c r="EU20" s="270">
        <v>0</v>
      </c>
      <c r="EV20" s="270">
        <v>0</v>
      </c>
      <c r="EW20" s="270">
        <v>0</v>
      </c>
      <c r="EX20" s="270">
        <v>0</v>
      </c>
      <c r="EY20" s="270">
        <v>0</v>
      </c>
      <c r="EZ20" s="270">
        <v>0</v>
      </c>
      <c r="FA20" s="270">
        <v>0</v>
      </c>
      <c r="FB20" s="270">
        <v>0</v>
      </c>
      <c r="FC20" s="270">
        <v>0</v>
      </c>
      <c r="FD20" s="270">
        <v>0</v>
      </c>
      <c r="FE20" s="270">
        <v>0</v>
      </c>
      <c r="FF20" s="270">
        <v>0</v>
      </c>
      <c r="FG20" s="270"/>
      <c r="FH20" s="270">
        <v>0</v>
      </c>
      <c r="FI20" s="270"/>
      <c r="FJ20" s="270">
        <v>0</v>
      </c>
      <c r="FK20" s="270">
        <v>0</v>
      </c>
      <c r="FL20" s="270">
        <v>0</v>
      </c>
      <c r="FM20" s="270">
        <v>0</v>
      </c>
      <c r="FN20" s="270">
        <v>0</v>
      </c>
      <c r="FO20" s="351">
        <v>2695</v>
      </c>
      <c r="FP20" s="351">
        <v>0</v>
      </c>
      <c r="FQ20" s="351">
        <v>0</v>
      </c>
      <c r="FR20" s="13"/>
      <c r="FS20" s="270"/>
      <c r="FT20" s="270"/>
      <c r="FU20" s="270"/>
      <c r="FV20" s="270"/>
      <c r="FW20" s="270"/>
      <c r="FX20" s="270"/>
      <c r="FY20" s="270"/>
      <c r="FZ20" s="270"/>
      <c r="GA20" s="270"/>
      <c r="GB20" s="270"/>
      <c r="GC20" s="270"/>
      <c r="GD20" s="270"/>
      <c r="GE20" s="270"/>
      <c r="GF20" s="270"/>
      <c r="GG20" s="270"/>
      <c r="GH20" s="270"/>
      <c r="GI20" s="270"/>
      <c r="GJ20" s="270"/>
      <c r="GK20" s="270"/>
      <c r="GL20" s="270"/>
      <c r="GM20" s="270"/>
      <c r="GN20" s="270"/>
      <c r="GO20" s="270"/>
      <c r="GP20" s="270"/>
      <c r="GQ20" s="270"/>
      <c r="GR20" s="270"/>
      <c r="GS20" s="270"/>
      <c r="GT20" s="270"/>
      <c r="GU20" s="270"/>
      <c r="GV20" s="270"/>
      <c r="GW20" s="270"/>
      <c r="GX20" s="270"/>
      <c r="GY20" s="270"/>
      <c r="GZ20" s="270"/>
      <c r="HA20" s="270"/>
      <c r="HB20" s="270"/>
      <c r="HC20" s="270"/>
      <c r="HD20" s="270"/>
      <c r="HE20" s="270"/>
      <c r="HF20" s="270"/>
      <c r="HG20" s="270"/>
      <c r="HH20" s="270"/>
      <c r="HI20" s="270"/>
      <c r="HJ20" s="270"/>
      <c r="HK20" s="270"/>
      <c r="HL20" s="270"/>
      <c r="HM20" s="270"/>
      <c r="HN20" s="270"/>
      <c r="HO20" s="270"/>
      <c r="HP20" s="270"/>
      <c r="HQ20" s="270"/>
      <c r="HR20" s="270"/>
      <c r="HS20" s="270"/>
      <c r="HT20" s="270"/>
      <c r="HU20" s="270"/>
      <c r="HV20" s="270"/>
      <c r="HW20" s="270"/>
      <c r="HX20" s="270"/>
      <c r="HY20" s="270"/>
      <c r="HZ20" s="270"/>
      <c r="IA20" s="270"/>
      <c r="IB20" s="270"/>
      <c r="IC20" s="270"/>
      <c r="ID20" s="270"/>
      <c r="IE20" s="270"/>
      <c r="IF20" s="270"/>
      <c r="IG20" s="270"/>
      <c r="IH20" s="270"/>
    </row>
    <row r="21" spans="1:242" ht="12.75" customHeight="1" x14ac:dyDescent="0.2">
      <c r="A21" s="374" t="s">
        <v>1611</v>
      </c>
      <c r="B21" s="270">
        <v>1370</v>
      </c>
      <c r="C21" s="270">
        <v>1370</v>
      </c>
      <c r="D21" s="270">
        <v>605</v>
      </c>
      <c r="E21" s="270">
        <v>765</v>
      </c>
      <c r="F21" s="270">
        <v>0</v>
      </c>
      <c r="G21" s="270">
        <v>1370</v>
      </c>
      <c r="H21" s="270">
        <v>0</v>
      </c>
      <c r="I21" s="270">
        <v>0</v>
      </c>
      <c r="J21" s="270">
        <v>1370</v>
      </c>
      <c r="K21" s="270">
        <v>0</v>
      </c>
      <c r="L21" s="270">
        <v>0</v>
      </c>
      <c r="M21" s="270">
        <v>0</v>
      </c>
      <c r="N21" s="270">
        <v>0</v>
      </c>
      <c r="O21" s="270">
        <v>0</v>
      </c>
      <c r="P21" s="270">
        <v>0</v>
      </c>
      <c r="Q21" s="270">
        <v>0</v>
      </c>
      <c r="R21" s="270">
        <v>0</v>
      </c>
      <c r="S21" s="270">
        <v>0</v>
      </c>
      <c r="T21" s="270">
        <v>0</v>
      </c>
      <c r="U21" s="270">
        <v>0</v>
      </c>
      <c r="V21" s="270">
        <v>0</v>
      </c>
      <c r="W21" s="270">
        <v>0</v>
      </c>
      <c r="X21" s="270">
        <v>74.008035059999997</v>
      </c>
      <c r="Y21" s="270">
        <v>0</v>
      </c>
      <c r="Z21" s="270">
        <v>0</v>
      </c>
      <c r="AA21" s="270">
        <v>10</v>
      </c>
      <c r="AB21" s="270">
        <v>80</v>
      </c>
      <c r="AC21" s="270">
        <v>570</v>
      </c>
      <c r="AD21" s="270">
        <v>675</v>
      </c>
      <c r="AE21" s="270">
        <v>30</v>
      </c>
      <c r="AF21" s="270">
        <v>0</v>
      </c>
      <c r="AG21" s="270">
        <v>0</v>
      </c>
      <c r="AH21" s="270">
        <v>1350</v>
      </c>
      <c r="AI21" s="270">
        <v>0</v>
      </c>
      <c r="AJ21" s="270">
        <v>0</v>
      </c>
      <c r="AK21" s="270">
        <v>0</v>
      </c>
      <c r="AL21" s="270">
        <v>0</v>
      </c>
      <c r="AM21" s="270">
        <v>0</v>
      </c>
      <c r="AN21" s="270">
        <v>0</v>
      </c>
      <c r="AO21" s="270">
        <v>0</v>
      </c>
      <c r="AP21" s="270">
        <v>0</v>
      </c>
      <c r="AQ21" s="270">
        <v>0</v>
      </c>
      <c r="AR21" s="270">
        <v>0</v>
      </c>
      <c r="AS21" s="270">
        <v>0</v>
      </c>
      <c r="AT21" s="270">
        <v>0</v>
      </c>
      <c r="AU21" s="270">
        <v>0</v>
      </c>
      <c r="AV21" s="270">
        <v>0</v>
      </c>
      <c r="AW21" s="270">
        <v>0</v>
      </c>
      <c r="AX21" s="270">
        <v>0</v>
      </c>
      <c r="AY21" s="270">
        <v>0</v>
      </c>
      <c r="AZ21" s="270">
        <v>0</v>
      </c>
      <c r="BA21" s="270">
        <v>0</v>
      </c>
      <c r="BB21" s="270">
        <v>20</v>
      </c>
      <c r="BC21" s="270">
        <v>0</v>
      </c>
      <c r="BD21" s="270">
        <v>0</v>
      </c>
      <c r="BE21" s="270">
        <v>0</v>
      </c>
      <c r="BF21" s="270">
        <v>0</v>
      </c>
      <c r="BG21" s="270">
        <v>0</v>
      </c>
      <c r="BH21" s="270">
        <v>0</v>
      </c>
      <c r="BI21" s="270">
        <v>1365</v>
      </c>
      <c r="BJ21" s="270">
        <v>0</v>
      </c>
      <c r="BK21" s="270">
        <v>0</v>
      </c>
      <c r="BL21" s="270">
        <v>0</v>
      </c>
      <c r="BM21" s="270">
        <v>0</v>
      </c>
      <c r="BN21" s="270">
        <v>0</v>
      </c>
      <c r="BO21" s="270">
        <v>0</v>
      </c>
      <c r="BP21" s="270">
        <v>0</v>
      </c>
      <c r="BQ21" s="270">
        <v>0</v>
      </c>
      <c r="BR21" s="270">
        <v>0</v>
      </c>
      <c r="BS21" s="270">
        <v>0</v>
      </c>
      <c r="BT21" s="270" t="s">
        <v>1676</v>
      </c>
      <c r="BU21" s="270">
        <v>0</v>
      </c>
      <c r="BV21" s="270">
        <v>0</v>
      </c>
      <c r="BW21" s="270">
        <v>0</v>
      </c>
      <c r="BX21" s="270">
        <v>0</v>
      </c>
      <c r="BY21" s="270">
        <v>0</v>
      </c>
      <c r="BZ21" s="270">
        <v>0</v>
      </c>
      <c r="CA21" s="270">
        <v>0</v>
      </c>
      <c r="CB21" s="270">
        <v>0</v>
      </c>
      <c r="CC21" s="270">
        <v>0</v>
      </c>
      <c r="CD21" s="270">
        <v>0</v>
      </c>
      <c r="CE21" s="270">
        <v>0</v>
      </c>
      <c r="CF21" s="270">
        <v>0</v>
      </c>
      <c r="CG21" s="270">
        <v>1370</v>
      </c>
      <c r="CH21" s="270">
        <v>0</v>
      </c>
      <c r="CI21" s="270">
        <v>0</v>
      </c>
      <c r="CJ21" s="270">
        <v>0</v>
      </c>
      <c r="CK21" s="270">
        <v>0</v>
      </c>
      <c r="CL21" s="270">
        <v>0</v>
      </c>
      <c r="CM21" s="270">
        <v>1370</v>
      </c>
      <c r="CN21" s="270">
        <v>0</v>
      </c>
      <c r="CO21" s="270">
        <v>0</v>
      </c>
      <c r="CP21" s="270">
        <v>0</v>
      </c>
      <c r="CQ21" s="270">
        <v>0</v>
      </c>
      <c r="CR21" s="270">
        <v>0</v>
      </c>
      <c r="CS21" s="270">
        <v>0</v>
      </c>
      <c r="CT21" s="270">
        <v>0</v>
      </c>
      <c r="CU21" s="270"/>
      <c r="CV21" s="270">
        <v>0</v>
      </c>
      <c r="CW21" s="270">
        <v>0</v>
      </c>
      <c r="CX21" s="270">
        <v>0</v>
      </c>
      <c r="CY21" s="270">
        <v>0</v>
      </c>
      <c r="CZ21" s="270">
        <v>0</v>
      </c>
      <c r="DA21" s="270">
        <v>0</v>
      </c>
      <c r="DB21" s="270">
        <v>0</v>
      </c>
      <c r="DC21" s="270">
        <v>0</v>
      </c>
      <c r="DD21" s="270">
        <v>0</v>
      </c>
      <c r="DE21" s="270">
        <v>0</v>
      </c>
      <c r="DF21" s="270">
        <v>0</v>
      </c>
      <c r="DG21" s="270">
        <v>0</v>
      </c>
      <c r="DH21" s="270">
        <v>0</v>
      </c>
      <c r="DI21" s="270">
        <v>0</v>
      </c>
      <c r="DJ21" s="270">
        <v>0</v>
      </c>
      <c r="DK21" s="270">
        <v>0</v>
      </c>
      <c r="DL21" s="270">
        <v>0</v>
      </c>
      <c r="DM21" s="270">
        <v>0</v>
      </c>
      <c r="DN21" s="270">
        <v>0</v>
      </c>
      <c r="DO21" s="270">
        <v>0</v>
      </c>
      <c r="DP21" s="270">
        <v>0</v>
      </c>
      <c r="DQ21" s="270">
        <v>0</v>
      </c>
      <c r="DR21" s="270"/>
      <c r="DS21" s="270">
        <v>0</v>
      </c>
      <c r="DT21" s="270">
        <v>0</v>
      </c>
      <c r="DU21" s="270">
        <v>0</v>
      </c>
      <c r="DV21" s="270">
        <v>0</v>
      </c>
      <c r="DW21" s="270">
        <v>0</v>
      </c>
      <c r="DX21" s="270">
        <v>0</v>
      </c>
      <c r="DY21" s="270">
        <v>0</v>
      </c>
      <c r="DZ21" s="270">
        <v>0</v>
      </c>
      <c r="EA21" s="270">
        <v>0</v>
      </c>
      <c r="EB21" s="270">
        <v>0</v>
      </c>
      <c r="EC21" s="270">
        <v>0</v>
      </c>
      <c r="ED21" s="270">
        <v>0</v>
      </c>
      <c r="EE21" s="270">
        <v>0</v>
      </c>
      <c r="EF21" s="270">
        <v>0</v>
      </c>
      <c r="EG21" s="270">
        <v>0</v>
      </c>
      <c r="EH21" s="270">
        <v>0</v>
      </c>
      <c r="EI21" s="270">
        <v>0</v>
      </c>
      <c r="EJ21" s="270">
        <v>0</v>
      </c>
      <c r="EK21" s="270">
        <v>0</v>
      </c>
      <c r="EL21" s="270">
        <v>0</v>
      </c>
      <c r="EM21" s="270">
        <v>0</v>
      </c>
      <c r="EN21" s="270">
        <v>0</v>
      </c>
      <c r="EO21" s="270">
        <v>0</v>
      </c>
      <c r="EP21" s="270">
        <v>0</v>
      </c>
      <c r="EQ21" s="270">
        <v>0</v>
      </c>
      <c r="ER21" s="270">
        <v>0</v>
      </c>
      <c r="ES21" s="270">
        <v>0</v>
      </c>
      <c r="ET21" s="270">
        <v>0</v>
      </c>
      <c r="EU21" s="270">
        <v>0</v>
      </c>
      <c r="EV21" s="270">
        <v>0</v>
      </c>
      <c r="EW21" s="270">
        <v>0</v>
      </c>
      <c r="EX21" s="270">
        <v>0</v>
      </c>
      <c r="EY21" s="270">
        <v>0</v>
      </c>
      <c r="EZ21" s="270">
        <v>0</v>
      </c>
      <c r="FA21" s="270">
        <v>0</v>
      </c>
      <c r="FB21" s="270">
        <v>0</v>
      </c>
      <c r="FC21" s="270">
        <v>0</v>
      </c>
      <c r="FD21" s="270">
        <v>0</v>
      </c>
      <c r="FE21" s="270">
        <v>0</v>
      </c>
      <c r="FF21" s="270">
        <v>0</v>
      </c>
      <c r="FG21" s="270"/>
      <c r="FH21" s="270">
        <v>0</v>
      </c>
      <c r="FI21" s="270"/>
      <c r="FJ21" s="270">
        <v>0</v>
      </c>
      <c r="FK21" s="270">
        <v>0</v>
      </c>
      <c r="FL21" s="270">
        <v>0</v>
      </c>
      <c r="FM21" s="270">
        <v>0</v>
      </c>
      <c r="FN21" s="270">
        <v>0</v>
      </c>
      <c r="FO21" s="351">
        <v>1350</v>
      </c>
      <c r="FP21" s="351">
        <v>0</v>
      </c>
      <c r="FQ21" s="351">
        <v>0</v>
      </c>
      <c r="FR21" s="13"/>
      <c r="FS21" s="270"/>
      <c r="FT21" s="270"/>
      <c r="FU21" s="270"/>
      <c r="FV21" s="270"/>
      <c r="FW21" s="270"/>
      <c r="FX21" s="270"/>
      <c r="FY21" s="270"/>
      <c r="FZ21" s="270"/>
      <c r="GA21" s="270"/>
      <c r="GB21" s="270"/>
      <c r="GC21" s="270"/>
      <c r="GD21" s="270"/>
      <c r="GE21" s="270"/>
      <c r="GF21" s="270"/>
      <c r="GG21" s="270"/>
      <c r="GH21" s="270"/>
      <c r="GI21" s="270"/>
      <c r="GJ21" s="270"/>
      <c r="GK21" s="270"/>
      <c r="GL21" s="270"/>
      <c r="GM21" s="270"/>
      <c r="GN21" s="270"/>
      <c r="GO21" s="270"/>
      <c r="GP21" s="270"/>
      <c r="GQ21" s="270"/>
      <c r="GR21" s="270"/>
      <c r="GS21" s="270"/>
      <c r="GT21" s="270"/>
      <c r="GU21" s="270"/>
      <c r="GV21" s="270"/>
      <c r="GW21" s="270"/>
      <c r="GX21" s="270"/>
      <c r="GY21" s="270"/>
      <c r="GZ21" s="270"/>
      <c r="HA21" s="270"/>
      <c r="HB21" s="270"/>
      <c r="HC21" s="270"/>
      <c r="HD21" s="270"/>
      <c r="HE21" s="270"/>
      <c r="HF21" s="270"/>
      <c r="HG21" s="270"/>
      <c r="HH21" s="270"/>
      <c r="HI21" s="270"/>
      <c r="HJ21" s="270"/>
      <c r="HK21" s="270"/>
      <c r="HL21" s="270"/>
      <c r="HM21" s="270"/>
      <c r="HN21" s="270"/>
      <c r="HO21" s="270"/>
      <c r="HP21" s="270"/>
      <c r="HQ21" s="270"/>
      <c r="HR21" s="270"/>
      <c r="HS21" s="270"/>
      <c r="HT21" s="270"/>
      <c r="HU21" s="270"/>
      <c r="HV21" s="270"/>
      <c r="HW21" s="270"/>
      <c r="HX21" s="270"/>
      <c r="HY21" s="270"/>
      <c r="HZ21" s="270"/>
      <c r="IA21" s="270"/>
      <c r="IB21" s="270"/>
      <c r="IC21" s="270"/>
      <c r="ID21" s="270"/>
      <c r="IE21" s="270"/>
      <c r="IF21" s="270"/>
      <c r="IG21" s="270"/>
      <c r="IH21" s="270"/>
    </row>
    <row r="22" spans="1:242" ht="12.75" customHeight="1" x14ac:dyDescent="0.2">
      <c r="A22" s="374" t="s">
        <v>1327</v>
      </c>
      <c r="B22" s="270">
        <v>4695</v>
      </c>
      <c r="C22" s="270">
        <v>4695</v>
      </c>
      <c r="D22" s="270">
        <v>1890</v>
      </c>
      <c r="E22" s="270">
        <v>2805</v>
      </c>
      <c r="F22" s="270" t="s">
        <v>1676</v>
      </c>
      <c r="G22" s="270">
        <v>2195</v>
      </c>
      <c r="H22" s="270">
        <v>2495</v>
      </c>
      <c r="I22" s="270">
        <v>1290</v>
      </c>
      <c r="J22" s="270">
        <v>3400</v>
      </c>
      <c r="K22" s="270">
        <v>2385</v>
      </c>
      <c r="L22" s="270">
        <v>83.387348349999996</v>
      </c>
      <c r="M22" s="270">
        <v>71</v>
      </c>
      <c r="N22" s="270">
        <v>485</v>
      </c>
      <c r="O22" s="270">
        <v>435</v>
      </c>
      <c r="P22" s="270">
        <v>670</v>
      </c>
      <c r="Q22" s="270">
        <v>560</v>
      </c>
      <c r="R22" s="270">
        <v>80</v>
      </c>
      <c r="S22" s="270">
        <v>40</v>
      </c>
      <c r="T22" s="270">
        <v>20</v>
      </c>
      <c r="U22" s="270">
        <v>15</v>
      </c>
      <c r="V22" s="270">
        <v>1.84752322</v>
      </c>
      <c r="W22" s="270">
        <v>2</v>
      </c>
      <c r="X22" s="270">
        <v>57.04418356</v>
      </c>
      <c r="Y22" s="270">
        <v>0</v>
      </c>
      <c r="Z22" s="270">
        <v>260</v>
      </c>
      <c r="AA22" s="270">
        <v>830</v>
      </c>
      <c r="AB22" s="270">
        <v>1425</v>
      </c>
      <c r="AC22" s="270">
        <v>1470</v>
      </c>
      <c r="AD22" s="270">
        <v>685</v>
      </c>
      <c r="AE22" s="270">
        <v>15</v>
      </c>
      <c r="AF22" s="270">
        <v>735</v>
      </c>
      <c r="AG22" s="270">
        <v>0</v>
      </c>
      <c r="AH22" s="270">
        <v>200</v>
      </c>
      <c r="AI22" s="270">
        <v>0</v>
      </c>
      <c r="AJ22" s="270" t="s">
        <v>1676</v>
      </c>
      <c r="AK22" s="270" t="s">
        <v>1676</v>
      </c>
      <c r="AL22" s="270">
        <v>15</v>
      </c>
      <c r="AM22" s="270">
        <v>205</v>
      </c>
      <c r="AN22" s="270">
        <v>95</v>
      </c>
      <c r="AO22" s="270" t="s">
        <v>1676</v>
      </c>
      <c r="AP22" s="270">
        <v>25</v>
      </c>
      <c r="AQ22" s="270">
        <v>60</v>
      </c>
      <c r="AR22" s="270" t="s">
        <v>1676</v>
      </c>
      <c r="AS22" s="270">
        <v>100</v>
      </c>
      <c r="AT22" s="270">
        <v>225</v>
      </c>
      <c r="AU22" s="270">
        <v>0</v>
      </c>
      <c r="AV22" s="270">
        <v>150</v>
      </c>
      <c r="AW22" s="270">
        <v>475</v>
      </c>
      <c r="AX22" s="270">
        <v>0</v>
      </c>
      <c r="AY22" s="270">
        <v>335</v>
      </c>
      <c r="AZ22" s="270">
        <v>1850</v>
      </c>
      <c r="BA22" s="270">
        <v>80</v>
      </c>
      <c r="BB22" s="270">
        <v>140</v>
      </c>
      <c r="BC22" s="270" t="s">
        <v>1676</v>
      </c>
      <c r="BD22" s="270">
        <v>110</v>
      </c>
      <c r="BE22" s="270">
        <v>35</v>
      </c>
      <c r="BF22" s="270" t="s">
        <v>1676</v>
      </c>
      <c r="BG22" s="270" t="s">
        <v>1676</v>
      </c>
      <c r="BH22" s="270">
        <v>150</v>
      </c>
      <c r="BI22" s="270">
        <v>205</v>
      </c>
      <c r="BJ22" s="270">
        <v>0</v>
      </c>
      <c r="BK22" s="270">
        <v>10</v>
      </c>
      <c r="BL22" s="270">
        <v>15</v>
      </c>
      <c r="BM22" s="270">
        <v>490</v>
      </c>
      <c r="BN22" s="270">
        <v>90</v>
      </c>
      <c r="BO22" s="270">
        <v>3080</v>
      </c>
      <c r="BP22" s="270">
        <v>345</v>
      </c>
      <c r="BQ22" s="270">
        <v>0</v>
      </c>
      <c r="BR22" s="270">
        <v>0</v>
      </c>
      <c r="BS22" s="270" t="s">
        <v>1676</v>
      </c>
      <c r="BT22" s="270">
        <v>70</v>
      </c>
      <c r="BU22" s="270">
        <v>25</v>
      </c>
      <c r="BV22" s="270">
        <v>0</v>
      </c>
      <c r="BW22" s="270">
        <v>45</v>
      </c>
      <c r="BX22" s="270">
        <v>0</v>
      </c>
      <c r="BY22" s="270">
        <v>15</v>
      </c>
      <c r="BZ22" s="270">
        <v>0</v>
      </c>
      <c r="CA22" s="270">
        <v>0</v>
      </c>
      <c r="CB22" s="270">
        <v>0</v>
      </c>
      <c r="CC22" s="270">
        <v>0</v>
      </c>
      <c r="CD22" s="270">
        <v>30</v>
      </c>
      <c r="CE22" s="270">
        <v>0</v>
      </c>
      <c r="CF22" s="270">
        <v>0</v>
      </c>
      <c r="CG22" s="270">
        <v>4650</v>
      </c>
      <c r="CH22" s="270">
        <v>0</v>
      </c>
      <c r="CI22" s="270">
        <v>600</v>
      </c>
      <c r="CJ22" s="270">
        <v>40</v>
      </c>
      <c r="CK22" s="270">
        <v>2350</v>
      </c>
      <c r="CL22" s="270">
        <v>10</v>
      </c>
      <c r="CM22" s="270">
        <v>205</v>
      </c>
      <c r="CN22" s="270">
        <v>0</v>
      </c>
      <c r="CO22" s="270">
        <v>0</v>
      </c>
      <c r="CP22" s="270">
        <v>0</v>
      </c>
      <c r="CQ22" s="270">
        <v>0</v>
      </c>
      <c r="CR22" s="270">
        <v>0</v>
      </c>
      <c r="CS22" s="270">
        <v>0</v>
      </c>
      <c r="CT22" s="270">
        <v>0</v>
      </c>
      <c r="CU22" s="270"/>
      <c r="CV22" s="270">
        <v>0</v>
      </c>
      <c r="CW22" s="270" t="s">
        <v>1676</v>
      </c>
      <c r="CX22" s="270">
        <v>20</v>
      </c>
      <c r="CY22" s="270">
        <v>0</v>
      </c>
      <c r="CZ22" s="270">
        <v>0</v>
      </c>
      <c r="DA22" s="270">
        <v>0</v>
      </c>
      <c r="DB22" s="270">
        <v>685</v>
      </c>
      <c r="DC22" s="270">
        <v>0</v>
      </c>
      <c r="DD22" s="270">
        <v>0</v>
      </c>
      <c r="DE22" s="270">
        <v>0</v>
      </c>
      <c r="DF22" s="270">
        <v>20</v>
      </c>
      <c r="DG22" s="270">
        <v>0</v>
      </c>
      <c r="DH22" s="270">
        <v>0</v>
      </c>
      <c r="DI22" s="270">
        <v>0</v>
      </c>
      <c r="DJ22" s="270">
        <v>0</v>
      </c>
      <c r="DK22" s="270">
        <v>0</v>
      </c>
      <c r="DL22" s="270">
        <v>0</v>
      </c>
      <c r="DM22" s="270">
        <v>0</v>
      </c>
      <c r="DN22" s="270">
        <v>0</v>
      </c>
      <c r="DO22" s="270">
        <v>0</v>
      </c>
      <c r="DP22" s="270" t="s">
        <v>1676</v>
      </c>
      <c r="DQ22" s="270">
        <v>0</v>
      </c>
      <c r="DR22" s="270"/>
      <c r="DS22" s="270">
        <v>0</v>
      </c>
      <c r="DT22" s="270">
        <v>0</v>
      </c>
      <c r="DU22" s="270">
        <v>0</v>
      </c>
      <c r="DV22" s="270">
        <v>0</v>
      </c>
      <c r="DW22" s="270">
        <v>0</v>
      </c>
      <c r="DX22" s="270">
        <v>0</v>
      </c>
      <c r="DY22" s="270">
        <v>0</v>
      </c>
      <c r="DZ22" s="270">
        <v>0</v>
      </c>
      <c r="EA22" s="270">
        <v>0</v>
      </c>
      <c r="EB22" s="270">
        <v>0</v>
      </c>
      <c r="EC22" s="270">
        <v>0</v>
      </c>
      <c r="ED22" s="270">
        <v>150</v>
      </c>
      <c r="EE22" s="270">
        <v>0</v>
      </c>
      <c r="EF22" s="270">
        <v>0</v>
      </c>
      <c r="EG22" s="270">
        <v>0</v>
      </c>
      <c r="EH22" s="270">
        <v>0</v>
      </c>
      <c r="EI22" s="270">
        <v>0</v>
      </c>
      <c r="EJ22" s="270">
        <v>0</v>
      </c>
      <c r="EK22" s="270">
        <v>0</v>
      </c>
      <c r="EL22" s="270">
        <v>0</v>
      </c>
      <c r="EM22" s="270">
        <v>440</v>
      </c>
      <c r="EN22" s="270">
        <v>0</v>
      </c>
      <c r="EO22" s="270" t="s">
        <v>1676</v>
      </c>
      <c r="EP22" s="270">
        <v>0</v>
      </c>
      <c r="EQ22" s="270">
        <v>0</v>
      </c>
      <c r="ER22" s="270">
        <v>0</v>
      </c>
      <c r="ES22" s="270">
        <v>0</v>
      </c>
      <c r="ET22" s="270">
        <v>0</v>
      </c>
      <c r="EU22" s="270">
        <v>0</v>
      </c>
      <c r="EV22" s="270">
        <v>0</v>
      </c>
      <c r="EW22" s="270">
        <v>0</v>
      </c>
      <c r="EX22" s="270">
        <v>160</v>
      </c>
      <c r="EY22" s="270">
        <v>0</v>
      </c>
      <c r="EZ22" s="270">
        <v>0</v>
      </c>
      <c r="FA22" s="270">
        <v>0</v>
      </c>
      <c r="FB22" s="270" t="s">
        <v>1676</v>
      </c>
      <c r="FC22" s="270">
        <v>0</v>
      </c>
      <c r="FD22" s="270">
        <v>0</v>
      </c>
      <c r="FE22" s="270">
        <v>0</v>
      </c>
      <c r="FF22" s="270">
        <v>0</v>
      </c>
      <c r="FG22" s="270"/>
      <c r="FH22" s="270">
        <v>0</v>
      </c>
      <c r="FI22" s="270"/>
      <c r="FJ22" s="270">
        <v>0</v>
      </c>
      <c r="FK22" s="270">
        <v>0</v>
      </c>
      <c r="FL22" s="270">
        <v>0</v>
      </c>
      <c r="FM22" s="270">
        <v>0</v>
      </c>
      <c r="FN22" s="270">
        <v>0</v>
      </c>
      <c r="FO22" s="351">
        <v>4555</v>
      </c>
      <c r="FP22" s="351">
        <v>0</v>
      </c>
      <c r="FQ22" s="351">
        <v>2310</v>
      </c>
      <c r="FR22" s="13"/>
      <c r="FS22" s="270"/>
      <c r="FT22" s="270"/>
      <c r="FU22" s="270"/>
      <c r="FV22" s="270"/>
      <c r="FW22" s="270"/>
      <c r="FX22" s="270"/>
      <c r="FY22" s="270"/>
      <c r="FZ22" s="270"/>
      <c r="GA22" s="270"/>
      <c r="GB22" s="270"/>
      <c r="GC22" s="270"/>
      <c r="GD22" s="270"/>
      <c r="GE22" s="270"/>
      <c r="GF22" s="270"/>
      <c r="GG22" s="270"/>
      <c r="GH22" s="270"/>
      <c r="GI22" s="270"/>
      <c r="GJ22" s="270"/>
      <c r="GK22" s="270"/>
      <c r="GL22" s="270"/>
      <c r="GM22" s="270"/>
      <c r="GN22" s="270"/>
      <c r="GO22" s="270"/>
      <c r="GP22" s="270"/>
      <c r="GQ22" s="270"/>
      <c r="GR22" s="270"/>
      <c r="GS22" s="270"/>
      <c r="GT22" s="270"/>
      <c r="GU22" s="270"/>
      <c r="GV22" s="270"/>
      <c r="GW22" s="270"/>
      <c r="GX22" s="270"/>
      <c r="GY22" s="270"/>
      <c r="GZ22" s="270"/>
      <c r="HA22" s="270"/>
      <c r="HB22" s="270"/>
      <c r="HC22" s="270"/>
      <c r="HD22" s="270"/>
      <c r="HE22" s="270"/>
      <c r="HF22" s="270"/>
      <c r="HG22" s="270"/>
      <c r="HH22" s="270"/>
      <c r="HI22" s="270"/>
      <c r="HJ22" s="270"/>
      <c r="HK22" s="270"/>
      <c r="HL22" s="270"/>
      <c r="HM22" s="270"/>
      <c r="HN22" s="270"/>
      <c r="HO22" s="270"/>
      <c r="HP22" s="270"/>
      <c r="HQ22" s="270"/>
      <c r="HR22" s="270"/>
      <c r="HS22" s="270"/>
      <c r="HT22" s="270"/>
      <c r="HU22" s="270"/>
      <c r="HV22" s="270"/>
      <c r="HW22" s="270"/>
      <c r="HX22" s="270"/>
      <c r="HY22" s="270"/>
      <c r="HZ22" s="270"/>
      <c r="IA22" s="270"/>
      <c r="IB22" s="270"/>
      <c r="IC22" s="270"/>
      <c r="ID22" s="270"/>
      <c r="IE22" s="270"/>
      <c r="IF22" s="270"/>
      <c r="IG22" s="270"/>
      <c r="IH22" s="270"/>
    </row>
    <row r="23" spans="1:242" ht="12.75" customHeight="1" x14ac:dyDescent="0.2">
      <c r="A23" s="374" t="s">
        <v>1331</v>
      </c>
      <c r="B23" s="270">
        <v>3180</v>
      </c>
      <c r="C23" s="270">
        <v>3155</v>
      </c>
      <c r="D23" s="270">
        <v>1145</v>
      </c>
      <c r="E23" s="270">
        <v>2010</v>
      </c>
      <c r="F23" s="270">
        <v>0</v>
      </c>
      <c r="G23" s="270">
        <v>1545</v>
      </c>
      <c r="H23" s="270">
        <v>1610</v>
      </c>
      <c r="I23" s="270">
        <v>710</v>
      </c>
      <c r="J23" s="270">
        <v>2470</v>
      </c>
      <c r="K23" s="270">
        <v>2625</v>
      </c>
      <c r="L23" s="270">
        <v>77.406704619999999</v>
      </c>
      <c r="M23" s="270">
        <v>71</v>
      </c>
      <c r="N23" s="270">
        <v>280</v>
      </c>
      <c r="O23" s="270">
        <v>390</v>
      </c>
      <c r="P23" s="270">
        <v>360</v>
      </c>
      <c r="Q23" s="270">
        <v>480</v>
      </c>
      <c r="R23" s="270">
        <v>70</v>
      </c>
      <c r="S23" s="270" t="s">
        <v>1676</v>
      </c>
      <c r="T23" s="270">
        <v>0</v>
      </c>
      <c r="U23" s="270">
        <v>0</v>
      </c>
      <c r="V23" s="270">
        <v>3.823871907</v>
      </c>
      <c r="W23" s="270">
        <v>3</v>
      </c>
      <c r="X23" s="270">
        <v>61.532324189999997</v>
      </c>
      <c r="Y23" s="270">
        <v>0</v>
      </c>
      <c r="Z23" s="270">
        <v>155</v>
      </c>
      <c r="AA23" s="270">
        <v>325</v>
      </c>
      <c r="AB23" s="270">
        <v>840</v>
      </c>
      <c r="AC23" s="270">
        <v>1085</v>
      </c>
      <c r="AD23" s="270">
        <v>740</v>
      </c>
      <c r="AE23" s="270">
        <v>25</v>
      </c>
      <c r="AF23" s="270">
        <v>335</v>
      </c>
      <c r="AG23" s="270">
        <v>0</v>
      </c>
      <c r="AH23" s="270">
        <v>0</v>
      </c>
      <c r="AI23" s="270">
        <v>0</v>
      </c>
      <c r="AJ23" s="270" t="s">
        <v>1676</v>
      </c>
      <c r="AK23" s="270">
        <v>0</v>
      </c>
      <c r="AL23" s="270" t="s">
        <v>1676</v>
      </c>
      <c r="AM23" s="270">
        <v>0</v>
      </c>
      <c r="AN23" s="270">
        <v>0</v>
      </c>
      <c r="AO23" s="270">
        <v>0</v>
      </c>
      <c r="AP23" s="270">
        <v>35</v>
      </c>
      <c r="AQ23" s="270">
        <v>0</v>
      </c>
      <c r="AR23" s="270">
        <v>0</v>
      </c>
      <c r="AS23" s="270">
        <v>0</v>
      </c>
      <c r="AT23" s="270">
        <v>0</v>
      </c>
      <c r="AU23" s="270">
        <v>0</v>
      </c>
      <c r="AV23" s="270">
        <v>40</v>
      </c>
      <c r="AW23" s="270">
        <v>220</v>
      </c>
      <c r="AX23" s="270">
        <v>10</v>
      </c>
      <c r="AY23" s="270">
        <v>100</v>
      </c>
      <c r="AZ23" s="270">
        <v>975</v>
      </c>
      <c r="BA23" s="270">
        <v>1375</v>
      </c>
      <c r="BB23" s="270">
        <v>80</v>
      </c>
      <c r="BC23" s="270" t="s">
        <v>1676</v>
      </c>
      <c r="BD23" s="270">
        <v>25</v>
      </c>
      <c r="BE23" s="270">
        <v>10</v>
      </c>
      <c r="BF23" s="270" t="s">
        <v>1676</v>
      </c>
      <c r="BG23" s="270">
        <v>0</v>
      </c>
      <c r="BH23" s="270">
        <v>185</v>
      </c>
      <c r="BI23" s="270" t="s">
        <v>1676</v>
      </c>
      <c r="BJ23" s="270">
        <v>0</v>
      </c>
      <c r="BK23" s="270">
        <v>20</v>
      </c>
      <c r="BL23" s="270" t="s">
        <v>1676</v>
      </c>
      <c r="BM23" s="270">
        <v>15</v>
      </c>
      <c r="BN23" s="270">
        <v>35</v>
      </c>
      <c r="BO23" s="270">
        <v>2480</v>
      </c>
      <c r="BP23" s="270">
        <v>0</v>
      </c>
      <c r="BQ23" s="270">
        <v>0</v>
      </c>
      <c r="BR23" s="270">
        <v>0</v>
      </c>
      <c r="BS23" s="270">
        <v>15</v>
      </c>
      <c r="BT23" s="270">
        <v>15</v>
      </c>
      <c r="BU23" s="270">
        <v>315</v>
      </c>
      <c r="BV23" s="270">
        <v>0</v>
      </c>
      <c r="BW23" s="270">
        <v>35</v>
      </c>
      <c r="BX23" s="270">
        <v>25</v>
      </c>
      <c r="BY23" s="270">
        <v>170</v>
      </c>
      <c r="BZ23" s="270">
        <v>0</v>
      </c>
      <c r="CA23" s="270" t="s">
        <v>1676</v>
      </c>
      <c r="CB23" s="270">
        <v>0</v>
      </c>
      <c r="CC23" s="270">
        <v>0</v>
      </c>
      <c r="CD23" s="270">
        <v>65</v>
      </c>
      <c r="CE23" s="270" t="s">
        <v>1676</v>
      </c>
      <c r="CF23" s="270">
        <v>10</v>
      </c>
      <c r="CG23" s="270">
        <v>2880</v>
      </c>
      <c r="CH23" s="270">
        <v>0</v>
      </c>
      <c r="CI23" s="270" t="s">
        <v>1676</v>
      </c>
      <c r="CJ23" s="270">
        <v>0</v>
      </c>
      <c r="CK23" s="270">
        <v>1770</v>
      </c>
      <c r="CL23" s="270">
        <v>0</v>
      </c>
      <c r="CM23" s="270">
        <v>0</v>
      </c>
      <c r="CN23" s="270">
        <v>0</v>
      </c>
      <c r="CO23" s="270">
        <v>0</v>
      </c>
      <c r="CP23" s="270">
        <v>0</v>
      </c>
      <c r="CQ23" s="270">
        <v>0</v>
      </c>
      <c r="CR23" s="270">
        <v>0</v>
      </c>
      <c r="CS23" s="270">
        <v>0</v>
      </c>
      <c r="CT23" s="270">
        <v>0</v>
      </c>
      <c r="CU23" s="270"/>
      <c r="CV23" s="270">
        <v>0</v>
      </c>
      <c r="CW23" s="270">
        <v>0</v>
      </c>
      <c r="CX23" s="270">
        <v>0</v>
      </c>
      <c r="CY23" s="270">
        <v>0</v>
      </c>
      <c r="CZ23" s="270">
        <v>0</v>
      </c>
      <c r="DA23" s="270" t="s">
        <v>1676</v>
      </c>
      <c r="DB23" s="270">
        <v>0</v>
      </c>
      <c r="DC23" s="270">
        <v>0</v>
      </c>
      <c r="DD23" s="270">
        <v>0</v>
      </c>
      <c r="DE23" s="270" t="s">
        <v>1676</v>
      </c>
      <c r="DF23" s="270" t="s">
        <v>1676</v>
      </c>
      <c r="DG23" s="270">
        <v>0</v>
      </c>
      <c r="DH23" s="270">
        <v>0</v>
      </c>
      <c r="DI23" s="270">
        <v>0</v>
      </c>
      <c r="DJ23" s="270">
        <v>0</v>
      </c>
      <c r="DK23" s="270">
        <v>0</v>
      </c>
      <c r="DL23" s="270">
        <v>0</v>
      </c>
      <c r="DM23" s="270">
        <v>0</v>
      </c>
      <c r="DN23" s="270">
        <v>0</v>
      </c>
      <c r="DO23" s="270">
        <v>0</v>
      </c>
      <c r="DP23" s="270">
        <v>0</v>
      </c>
      <c r="DQ23" s="270">
        <v>0</v>
      </c>
      <c r="DR23" s="270"/>
      <c r="DS23" s="270">
        <v>0</v>
      </c>
      <c r="DT23" s="270">
        <v>0</v>
      </c>
      <c r="DU23" s="270">
        <v>0</v>
      </c>
      <c r="DV23" s="270">
        <v>0</v>
      </c>
      <c r="DW23" s="270">
        <v>0</v>
      </c>
      <c r="DX23" s="270">
        <v>0</v>
      </c>
      <c r="DY23" s="270">
        <v>0</v>
      </c>
      <c r="DZ23" s="270">
        <v>0</v>
      </c>
      <c r="EA23" s="270">
        <v>0</v>
      </c>
      <c r="EB23" s="270">
        <v>0</v>
      </c>
      <c r="EC23" s="270">
        <v>0</v>
      </c>
      <c r="ED23" s="270">
        <v>1390</v>
      </c>
      <c r="EE23" s="270">
        <v>0</v>
      </c>
      <c r="EF23" s="270">
        <v>0</v>
      </c>
      <c r="EG23" s="270" t="s">
        <v>1676</v>
      </c>
      <c r="EH23" s="270">
        <v>0</v>
      </c>
      <c r="EI23" s="270">
        <v>0</v>
      </c>
      <c r="EJ23" s="270">
        <v>0</v>
      </c>
      <c r="EK23" s="270">
        <v>0</v>
      </c>
      <c r="EL23" s="270">
        <v>0</v>
      </c>
      <c r="EM23" s="270">
        <v>0</v>
      </c>
      <c r="EN23" s="270">
        <v>0</v>
      </c>
      <c r="EO23" s="270">
        <v>0</v>
      </c>
      <c r="EP23" s="270">
        <v>0</v>
      </c>
      <c r="EQ23" s="270">
        <v>0</v>
      </c>
      <c r="ER23" s="270">
        <v>0</v>
      </c>
      <c r="ES23" s="270">
        <v>0</v>
      </c>
      <c r="ET23" s="270">
        <v>0</v>
      </c>
      <c r="EU23" s="270">
        <v>0</v>
      </c>
      <c r="EV23" s="270">
        <v>0</v>
      </c>
      <c r="EW23" s="270">
        <v>0</v>
      </c>
      <c r="EX23" s="270">
        <v>0</v>
      </c>
      <c r="EY23" s="270">
        <v>0</v>
      </c>
      <c r="EZ23" s="270">
        <v>0</v>
      </c>
      <c r="FA23" s="270">
        <v>0</v>
      </c>
      <c r="FB23" s="270">
        <v>0</v>
      </c>
      <c r="FC23" s="270">
        <v>0</v>
      </c>
      <c r="FD23" s="270">
        <v>0</v>
      </c>
      <c r="FE23" s="270">
        <v>0</v>
      </c>
      <c r="FF23" s="270">
        <v>0</v>
      </c>
      <c r="FG23" s="270"/>
      <c r="FH23" s="270">
        <v>0</v>
      </c>
      <c r="FI23" s="270"/>
      <c r="FJ23" s="270">
        <v>0</v>
      </c>
      <c r="FK23" s="270">
        <v>0</v>
      </c>
      <c r="FL23" s="270">
        <v>0</v>
      </c>
      <c r="FM23" s="270">
        <v>0</v>
      </c>
      <c r="FN23" s="270">
        <v>0</v>
      </c>
      <c r="FO23" s="351">
        <v>3100</v>
      </c>
      <c r="FP23" s="351">
        <v>0</v>
      </c>
      <c r="FQ23" s="351">
        <v>1580</v>
      </c>
      <c r="FR23" s="13"/>
      <c r="FS23" s="270"/>
      <c r="FT23" s="270"/>
      <c r="FU23" s="270"/>
      <c r="FV23" s="270"/>
      <c r="FW23" s="270"/>
      <c r="FX23" s="270"/>
      <c r="FY23" s="270"/>
      <c r="FZ23" s="270"/>
      <c r="GA23" s="270"/>
      <c r="GB23" s="270"/>
      <c r="GC23" s="270"/>
      <c r="GD23" s="270"/>
      <c r="GE23" s="270"/>
      <c r="GF23" s="270"/>
      <c r="GG23" s="270"/>
      <c r="GH23" s="270"/>
      <c r="GI23" s="270"/>
      <c r="GJ23" s="270"/>
      <c r="GK23" s="270"/>
      <c r="GL23" s="270"/>
      <c r="GM23" s="270"/>
      <c r="GN23" s="270"/>
      <c r="GO23" s="270"/>
      <c r="GP23" s="270"/>
      <c r="GQ23" s="270"/>
      <c r="GR23" s="270"/>
      <c r="GS23" s="270"/>
      <c r="GT23" s="270"/>
      <c r="GU23" s="270"/>
      <c r="GV23" s="270"/>
      <c r="GW23" s="270"/>
      <c r="GX23" s="270"/>
      <c r="GY23" s="270"/>
      <c r="GZ23" s="270"/>
      <c r="HA23" s="270"/>
      <c r="HB23" s="270"/>
      <c r="HC23" s="270"/>
      <c r="HD23" s="270"/>
      <c r="HE23" s="270"/>
      <c r="HF23" s="270"/>
      <c r="HG23" s="270"/>
      <c r="HH23" s="270"/>
      <c r="HI23" s="270"/>
      <c r="HJ23" s="270"/>
      <c r="HK23" s="270"/>
      <c r="HL23" s="270"/>
      <c r="HM23" s="270"/>
      <c r="HN23" s="270"/>
      <c r="HO23" s="270"/>
      <c r="HP23" s="270"/>
      <c r="HQ23" s="270"/>
      <c r="HR23" s="270"/>
      <c r="HS23" s="270"/>
      <c r="HT23" s="270"/>
      <c r="HU23" s="270"/>
      <c r="HV23" s="270"/>
      <c r="HW23" s="270"/>
      <c r="HX23" s="270"/>
      <c r="HY23" s="270"/>
      <c r="HZ23" s="270"/>
      <c r="IA23" s="270"/>
      <c r="IB23" s="270"/>
      <c r="IC23" s="270"/>
      <c r="ID23" s="270"/>
      <c r="IE23" s="270"/>
      <c r="IF23" s="270"/>
      <c r="IG23" s="270"/>
      <c r="IH23" s="270"/>
    </row>
    <row r="24" spans="1:242" ht="12.75" customHeight="1" x14ac:dyDescent="0.2">
      <c r="A24" s="374" t="s">
        <v>1529</v>
      </c>
      <c r="B24" s="270">
        <v>1130</v>
      </c>
      <c r="C24" s="270">
        <v>1130</v>
      </c>
      <c r="D24" s="270">
        <v>570</v>
      </c>
      <c r="E24" s="270">
        <v>555</v>
      </c>
      <c r="F24" s="270">
        <v>0</v>
      </c>
      <c r="G24" s="270">
        <v>0</v>
      </c>
      <c r="H24" s="270">
        <v>1130</v>
      </c>
      <c r="I24" s="270">
        <v>420</v>
      </c>
      <c r="J24" s="270">
        <v>705</v>
      </c>
      <c r="K24" s="270">
        <v>970</v>
      </c>
      <c r="L24" s="270">
        <v>72.5</v>
      </c>
      <c r="M24" s="270">
        <v>63</v>
      </c>
      <c r="N24" s="270">
        <v>185</v>
      </c>
      <c r="O24" s="270">
        <v>225</v>
      </c>
      <c r="P24" s="270">
        <v>250</v>
      </c>
      <c r="Q24" s="270">
        <v>215</v>
      </c>
      <c r="R24" s="270">
        <v>35</v>
      </c>
      <c r="S24" s="270">
        <v>10</v>
      </c>
      <c r="T24" s="270" t="s">
        <v>1676</v>
      </c>
      <c r="U24" s="270">
        <v>0</v>
      </c>
      <c r="V24" s="270">
        <v>2.298578199</v>
      </c>
      <c r="W24" s="270">
        <v>2</v>
      </c>
      <c r="X24" s="270">
        <v>57.934222220000002</v>
      </c>
      <c r="Y24" s="270">
        <v>0</v>
      </c>
      <c r="Z24" s="270">
        <v>75</v>
      </c>
      <c r="AA24" s="270">
        <v>135</v>
      </c>
      <c r="AB24" s="270">
        <v>365</v>
      </c>
      <c r="AC24" s="270">
        <v>380</v>
      </c>
      <c r="AD24" s="270">
        <v>170</v>
      </c>
      <c r="AE24" s="270" t="s">
        <v>1676</v>
      </c>
      <c r="AF24" s="270">
        <v>60</v>
      </c>
      <c r="AG24" s="270">
        <v>0</v>
      </c>
      <c r="AH24" s="270">
        <v>0</v>
      </c>
      <c r="AI24" s="270">
        <v>0</v>
      </c>
      <c r="AJ24" s="270">
        <v>0</v>
      </c>
      <c r="AK24" s="270">
        <v>0</v>
      </c>
      <c r="AL24" s="270">
        <v>10</v>
      </c>
      <c r="AM24" s="270">
        <v>150</v>
      </c>
      <c r="AN24" s="270">
        <v>45</v>
      </c>
      <c r="AO24" s="270">
        <v>0</v>
      </c>
      <c r="AP24" s="270" t="s">
        <v>1676</v>
      </c>
      <c r="AQ24" s="270">
        <v>55</v>
      </c>
      <c r="AR24" s="270">
        <v>40</v>
      </c>
      <c r="AS24" s="270">
        <v>25</v>
      </c>
      <c r="AT24" s="270">
        <v>0</v>
      </c>
      <c r="AU24" s="270">
        <v>0</v>
      </c>
      <c r="AV24" s="270">
        <v>10</v>
      </c>
      <c r="AW24" s="270">
        <v>115</v>
      </c>
      <c r="AX24" s="270">
        <v>0</v>
      </c>
      <c r="AY24" s="270">
        <v>35</v>
      </c>
      <c r="AZ24" s="270">
        <v>530</v>
      </c>
      <c r="BA24" s="270" t="s">
        <v>1676</v>
      </c>
      <c r="BB24" s="270">
        <v>55</v>
      </c>
      <c r="BC24" s="270" t="s">
        <v>1676</v>
      </c>
      <c r="BD24" s="270">
        <v>15</v>
      </c>
      <c r="BE24" s="270" t="s">
        <v>1676</v>
      </c>
      <c r="BF24" s="270">
        <v>0</v>
      </c>
      <c r="BG24" s="270">
        <v>0</v>
      </c>
      <c r="BH24" s="270">
        <v>15</v>
      </c>
      <c r="BI24" s="270">
        <v>0</v>
      </c>
      <c r="BJ24" s="270">
        <v>0</v>
      </c>
      <c r="BK24" s="270" t="s">
        <v>1676</v>
      </c>
      <c r="BL24" s="270">
        <v>0</v>
      </c>
      <c r="BM24" s="270">
        <v>225</v>
      </c>
      <c r="BN24" s="270">
        <v>10</v>
      </c>
      <c r="BO24" s="270">
        <v>690</v>
      </c>
      <c r="BP24" s="270">
        <v>130</v>
      </c>
      <c r="BQ24" s="270">
        <v>0</v>
      </c>
      <c r="BR24" s="270">
        <v>0</v>
      </c>
      <c r="BS24" s="270" t="s">
        <v>1676</v>
      </c>
      <c r="BT24" s="270">
        <v>20</v>
      </c>
      <c r="BU24" s="270">
        <v>10</v>
      </c>
      <c r="BV24" s="270">
        <v>0</v>
      </c>
      <c r="BW24" s="270" t="s">
        <v>1676</v>
      </c>
      <c r="BX24" s="270" t="s">
        <v>1676</v>
      </c>
      <c r="BY24" s="270" t="s">
        <v>1676</v>
      </c>
      <c r="BZ24" s="270">
        <v>0</v>
      </c>
      <c r="CA24" s="270">
        <v>0</v>
      </c>
      <c r="CB24" s="270">
        <v>0</v>
      </c>
      <c r="CC24" s="270">
        <v>0</v>
      </c>
      <c r="CD24" s="270">
        <v>30</v>
      </c>
      <c r="CE24" s="270">
        <v>45</v>
      </c>
      <c r="CF24" s="270">
        <v>0</v>
      </c>
      <c r="CG24" s="270">
        <v>1050</v>
      </c>
      <c r="CH24" s="270">
        <v>0</v>
      </c>
      <c r="CI24" s="270">
        <v>250</v>
      </c>
      <c r="CJ24" s="270">
        <v>105</v>
      </c>
      <c r="CK24" s="270">
        <v>735</v>
      </c>
      <c r="CL24" s="270">
        <v>0</v>
      </c>
      <c r="CM24" s="270">
        <v>0</v>
      </c>
      <c r="CN24" s="270">
        <v>0</v>
      </c>
      <c r="CO24" s="270">
        <v>0</v>
      </c>
      <c r="CP24" s="270">
        <v>0</v>
      </c>
      <c r="CQ24" s="270">
        <v>0</v>
      </c>
      <c r="CR24" s="270">
        <v>0</v>
      </c>
      <c r="CS24" s="270">
        <v>0</v>
      </c>
      <c r="CT24" s="270">
        <v>0</v>
      </c>
      <c r="CU24" s="270"/>
      <c r="CV24" s="270">
        <v>0</v>
      </c>
      <c r="CW24" s="270">
        <v>0</v>
      </c>
      <c r="CX24" s="270">
        <v>0</v>
      </c>
      <c r="CY24" s="270">
        <v>0</v>
      </c>
      <c r="CZ24" s="270">
        <v>0</v>
      </c>
      <c r="DA24" s="270">
        <v>0</v>
      </c>
      <c r="DB24" s="270">
        <v>0</v>
      </c>
      <c r="DC24" s="270">
        <v>0</v>
      </c>
      <c r="DD24" s="270">
        <v>0</v>
      </c>
      <c r="DE24" s="270">
        <v>0</v>
      </c>
      <c r="DF24" s="270">
        <v>0</v>
      </c>
      <c r="DG24" s="270">
        <v>0</v>
      </c>
      <c r="DH24" s="270">
        <v>0</v>
      </c>
      <c r="DI24" s="270">
        <v>0</v>
      </c>
      <c r="DJ24" s="270">
        <v>0</v>
      </c>
      <c r="DK24" s="270">
        <v>0</v>
      </c>
      <c r="DL24" s="270">
        <v>0</v>
      </c>
      <c r="DM24" s="270">
        <v>0</v>
      </c>
      <c r="DN24" s="270">
        <v>0</v>
      </c>
      <c r="DO24" s="270">
        <v>0</v>
      </c>
      <c r="DP24" s="270">
        <v>0</v>
      </c>
      <c r="DQ24" s="270">
        <v>0</v>
      </c>
      <c r="DR24" s="270"/>
      <c r="DS24" s="270">
        <v>0</v>
      </c>
      <c r="DT24" s="270">
        <v>0</v>
      </c>
      <c r="DU24" s="270">
        <v>0</v>
      </c>
      <c r="DV24" s="270">
        <v>0</v>
      </c>
      <c r="DW24" s="270">
        <v>0</v>
      </c>
      <c r="DX24" s="270">
        <v>0</v>
      </c>
      <c r="DY24" s="270">
        <v>0</v>
      </c>
      <c r="DZ24" s="270">
        <v>0</v>
      </c>
      <c r="EA24" s="270">
        <v>0</v>
      </c>
      <c r="EB24" s="270">
        <v>0</v>
      </c>
      <c r="EC24" s="270">
        <v>0</v>
      </c>
      <c r="ED24" s="270">
        <v>0</v>
      </c>
      <c r="EE24" s="270">
        <v>0</v>
      </c>
      <c r="EF24" s="270">
        <v>0</v>
      </c>
      <c r="EG24" s="270">
        <v>0</v>
      </c>
      <c r="EH24" s="270">
        <v>0</v>
      </c>
      <c r="EI24" s="270">
        <v>0</v>
      </c>
      <c r="EJ24" s="270">
        <v>0</v>
      </c>
      <c r="EK24" s="270">
        <v>0</v>
      </c>
      <c r="EL24" s="270">
        <v>0</v>
      </c>
      <c r="EM24" s="270">
        <v>35</v>
      </c>
      <c r="EN24" s="270">
        <v>0</v>
      </c>
      <c r="EO24" s="270">
        <v>0</v>
      </c>
      <c r="EP24" s="270">
        <v>0</v>
      </c>
      <c r="EQ24" s="270">
        <v>0</v>
      </c>
      <c r="ER24" s="270">
        <v>0</v>
      </c>
      <c r="ES24" s="270">
        <v>0</v>
      </c>
      <c r="ET24" s="270">
        <v>0</v>
      </c>
      <c r="EU24" s="270">
        <v>0</v>
      </c>
      <c r="EV24" s="270">
        <v>0</v>
      </c>
      <c r="EW24" s="270">
        <v>0</v>
      </c>
      <c r="EX24" s="270">
        <v>0</v>
      </c>
      <c r="EY24" s="270">
        <v>0</v>
      </c>
      <c r="EZ24" s="270">
        <v>0</v>
      </c>
      <c r="FA24" s="270">
        <v>0</v>
      </c>
      <c r="FB24" s="270">
        <v>0</v>
      </c>
      <c r="FC24" s="270">
        <v>0</v>
      </c>
      <c r="FD24" s="270">
        <v>0</v>
      </c>
      <c r="FE24" s="270">
        <v>0</v>
      </c>
      <c r="FF24" s="270">
        <v>0</v>
      </c>
      <c r="FG24" s="270"/>
      <c r="FH24" s="270">
        <v>0</v>
      </c>
      <c r="FI24" s="270"/>
      <c r="FJ24" s="270">
        <v>0</v>
      </c>
      <c r="FK24" s="270">
        <v>0</v>
      </c>
      <c r="FL24" s="270">
        <v>0</v>
      </c>
      <c r="FM24" s="270">
        <v>0</v>
      </c>
      <c r="FN24" s="270">
        <v>0</v>
      </c>
      <c r="FO24" s="351">
        <v>1075</v>
      </c>
      <c r="FP24" s="351">
        <v>0</v>
      </c>
      <c r="FQ24" s="351">
        <v>915</v>
      </c>
      <c r="FR24" s="13"/>
      <c r="FS24" s="270"/>
      <c r="FT24" s="270"/>
      <c r="FU24" s="270"/>
      <c r="FV24" s="270"/>
      <c r="FW24" s="270"/>
      <c r="FX24" s="270"/>
      <c r="FY24" s="270"/>
      <c r="FZ24" s="270"/>
      <c r="GA24" s="270"/>
      <c r="GB24" s="270"/>
      <c r="GC24" s="270"/>
      <c r="GD24" s="270"/>
      <c r="GE24" s="270"/>
      <c r="GF24" s="270"/>
      <c r="GG24" s="270"/>
      <c r="GH24" s="270"/>
      <c r="GI24" s="270"/>
      <c r="GJ24" s="270"/>
      <c r="GK24" s="270"/>
      <c r="GL24" s="270"/>
      <c r="GM24" s="270"/>
      <c r="GN24" s="270"/>
      <c r="GO24" s="270"/>
      <c r="GP24" s="270"/>
      <c r="GQ24" s="270"/>
      <c r="GR24" s="270"/>
      <c r="GS24" s="270"/>
      <c r="GT24" s="270"/>
      <c r="GU24" s="270"/>
      <c r="GV24" s="270"/>
      <c r="GW24" s="270"/>
      <c r="GX24" s="270"/>
      <c r="GY24" s="270"/>
      <c r="GZ24" s="270"/>
      <c r="HA24" s="270"/>
      <c r="HB24" s="270"/>
      <c r="HC24" s="270"/>
      <c r="HD24" s="270"/>
      <c r="HE24" s="270"/>
      <c r="HF24" s="270"/>
      <c r="HG24" s="270"/>
      <c r="HH24" s="270"/>
      <c r="HI24" s="270"/>
      <c r="HJ24" s="270"/>
      <c r="HK24" s="270"/>
      <c r="HL24" s="270"/>
      <c r="HM24" s="270"/>
      <c r="HN24" s="270"/>
      <c r="HO24" s="270"/>
      <c r="HP24" s="270"/>
      <c r="HQ24" s="270"/>
      <c r="HR24" s="270"/>
      <c r="HS24" s="270"/>
      <c r="HT24" s="270"/>
      <c r="HU24" s="270"/>
      <c r="HV24" s="270"/>
      <c r="HW24" s="270"/>
      <c r="HX24" s="270"/>
      <c r="HY24" s="270"/>
      <c r="HZ24" s="270"/>
      <c r="IA24" s="270"/>
      <c r="IB24" s="270"/>
      <c r="IC24" s="270"/>
      <c r="ID24" s="270"/>
      <c r="IE24" s="270"/>
      <c r="IF24" s="270"/>
      <c r="IG24" s="270"/>
      <c r="IH24" s="270"/>
    </row>
    <row r="25" spans="1:242" ht="12.75" customHeight="1" x14ac:dyDescent="0.2">
      <c r="A25" s="374" t="s">
        <v>1583</v>
      </c>
      <c r="B25" s="270">
        <v>135</v>
      </c>
      <c r="C25" s="270">
        <v>135</v>
      </c>
      <c r="D25" s="270">
        <v>60</v>
      </c>
      <c r="E25" s="270">
        <v>70</v>
      </c>
      <c r="F25" s="270">
        <v>0</v>
      </c>
      <c r="G25" s="270">
        <v>0</v>
      </c>
      <c r="H25" s="270">
        <v>135</v>
      </c>
      <c r="I25" s="270">
        <v>75</v>
      </c>
      <c r="J25" s="270">
        <v>60</v>
      </c>
      <c r="K25" s="270">
        <v>195</v>
      </c>
      <c r="L25" s="270">
        <v>46.714285709999999</v>
      </c>
      <c r="M25" s="270">
        <v>42</v>
      </c>
      <c r="N25" s="270">
        <v>35</v>
      </c>
      <c r="O25" s="270">
        <v>35</v>
      </c>
      <c r="P25" s="270">
        <v>25</v>
      </c>
      <c r="Q25" s="270" t="s">
        <v>1676</v>
      </c>
      <c r="R25" s="270" t="s">
        <v>1676</v>
      </c>
      <c r="S25" s="270">
        <v>0</v>
      </c>
      <c r="T25" s="270">
        <v>0</v>
      </c>
      <c r="U25" s="270">
        <v>0</v>
      </c>
      <c r="V25" s="270">
        <v>2.6575342470000001</v>
      </c>
      <c r="W25" s="270">
        <v>3</v>
      </c>
      <c r="X25" s="270">
        <v>58.857142860000003</v>
      </c>
      <c r="Y25" s="270">
        <v>0</v>
      </c>
      <c r="Z25" s="270">
        <v>10</v>
      </c>
      <c r="AA25" s="270">
        <v>15</v>
      </c>
      <c r="AB25" s="270">
        <v>40</v>
      </c>
      <c r="AC25" s="270">
        <v>45</v>
      </c>
      <c r="AD25" s="270">
        <v>25</v>
      </c>
      <c r="AE25" s="270">
        <v>0</v>
      </c>
      <c r="AF25" s="270">
        <v>15</v>
      </c>
      <c r="AG25" s="270">
        <v>0</v>
      </c>
      <c r="AH25" s="270">
        <v>0</v>
      </c>
      <c r="AI25" s="270">
        <v>0</v>
      </c>
      <c r="AJ25" s="270">
        <v>0</v>
      </c>
      <c r="AK25" s="270">
        <v>0</v>
      </c>
      <c r="AL25" s="270">
        <v>0</v>
      </c>
      <c r="AM25" s="270">
        <v>0</v>
      </c>
      <c r="AN25" s="270">
        <v>0</v>
      </c>
      <c r="AO25" s="270">
        <v>0</v>
      </c>
      <c r="AP25" s="270">
        <v>0</v>
      </c>
      <c r="AQ25" s="270">
        <v>0</v>
      </c>
      <c r="AR25" s="270">
        <v>0</v>
      </c>
      <c r="AS25" s="270">
        <v>0</v>
      </c>
      <c r="AT25" s="270">
        <v>0</v>
      </c>
      <c r="AU25" s="270">
        <v>0</v>
      </c>
      <c r="AV25" s="270">
        <v>0</v>
      </c>
      <c r="AW25" s="270">
        <v>15</v>
      </c>
      <c r="AX25" s="270">
        <v>0</v>
      </c>
      <c r="AY25" s="270">
        <v>0</v>
      </c>
      <c r="AZ25" s="270">
        <v>105</v>
      </c>
      <c r="BA25" s="270">
        <v>0</v>
      </c>
      <c r="BB25" s="270" t="s">
        <v>1676</v>
      </c>
      <c r="BC25" s="270">
        <v>0</v>
      </c>
      <c r="BD25" s="270">
        <v>0</v>
      </c>
      <c r="BE25" s="270">
        <v>0</v>
      </c>
      <c r="BF25" s="270">
        <v>0</v>
      </c>
      <c r="BG25" s="270">
        <v>0</v>
      </c>
      <c r="BH25" s="270">
        <v>15</v>
      </c>
      <c r="BI25" s="270">
        <v>0</v>
      </c>
      <c r="BJ25" s="270">
        <v>0</v>
      </c>
      <c r="BK25" s="270">
        <v>0</v>
      </c>
      <c r="BL25" s="270">
        <v>0</v>
      </c>
      <c r="BM25" s="270">
        <v>0</v>
      </c>
      <c r="BN25" s="270">
        <v>0</v>
      </c>
      <c r="BO25" s="270">
        <v>120</v>
      </c>
      <c r="BP25" s="270">
        <v>0</v>
      </c>
      <c r="BQ25" s="270">
        <v>0</v>
      </c>
      <c r="BR25" s="270">
        <v>0</v>
      </c>
      <c r="BS25" s="270">
        <v>0</v>
      </c>
      <c r="BT25" s="270" t="s">
        <v>1676</v>
      </c>
      <c r="BU25" s="270" t="s">
        <v>1676</v>
      </c>
      <c r="BV25" s="270">
        <v>0</v>
      </c>
      <c r="BW25" s="270">
        <v>0</v>
      </c>
      <c r="BX25" s="270">
        <v>0</v>
      </c>
      <c r="BY25" s="270">
        <v>0</v>
      </c>
      <c r="BZ25" s="270">
        <v>0</v>
      </c>
      <c r="CA25" s="270">
        <v>0</v>
      </c>
      <c r="CB25" s="270">
        <v>0</v>
      </c>
      <c r="CC25" s="270">
        <v>0</v>
      </c>
      <c r="CD25" s="270" t="s">
        <v>1676</v>
      </c>
      <c r="CE25" s="270" t="s">
        <v>1676</v>
      </c>
      <c r="CF25" s="270">
        <v>0</v>
      </c>
      <c r="CG25" s="270">
        <v>130</v>
      </c>
      <c r="CH25" s="270">
        <v>0</v>
      </c>
      <c r="CI25" s="270">
        <v>0</v>
      </c>
      <c r="CJ25" s="270">
        <v>0</v>
      </c>
      <c r="CK25" s="270">
        <v>130</v>
      </c>
      <c r="CL25" s="270">
        <v>0</v>
      </c>
      <c r="CM25" s="270">
        <v>0</v>
      </c>
      <c r="CN25" s="270">
        <v>0</v>
      </c>
      <c r="CO25" s="270">
        <v>0</v>
      </c>
      <c r="CP25" s="270">
        <v>0</v>
      </c>
      <c r="CQ25" s="270">
        <v>0</v>
      </c>
      <c r="CR25" s="270">
        <v>0</v>
      </c>
      <c r="CS25" s="270">
        <v>0</v>
      </c>
      <c r="CT25" s="270">
        <v>0</v>
      </c>
      <c r="CU25" s="270"/>
      <c r="CV25" s="270">
        <v>0</v>
      </c>
      <c r="CW25" s="270">
        <v>0</v>
      </c>
      <c r="CX25" s="270">
        <v>0</v>
      </c>
      <c r="CY25" s="270">
        <v>0</v>
      </c>
      <c r="CZ25" s="270">
        <v>0</v>
      </c>
      <c r="DA25" s="270">
        <v>0</v>
      </c>
      <c r="DB25" s="270" t="s">
        <v>1676</v>
      </c>
      <c r="DC25" s="270">
        <v>0</v>
      </c>
      <c r="DD25" s="270">
        <v>0</v>
      </c>
      <c r="DE25" s="270">
        <v>0</v>
      </c>
      <c r="DF25" s="270">
        <v>0</v>
      </c>
      <c r="DG25" s="270">
        <v>0</v>
      </c>
      <c r="DH25" s="270">
        <v>0</v>
      </c>
      <c r="DI25" s="270">
        <v>0</v>
      </c>
      <c r="DJ25" s="270">
        <v>0</v>
      </c>
      <c r="DK25" s="270">
        <v>0</v>
      </c>
      <c r="DL25" s="270">
        <v>0</v>
      </c>
      <c r="DM25" s="270">
        <v>0</v>
      </c>
      <c r="DN25" s="270">
        <v>0</v>
      </c>
      <c r="DO25" s="270">
        <v>0</v>
      </c>
      <c r="DP25" s="270">
        <v>0</v>
      </c>
      <c r="DQ25" s="270">
        <v>0</v>
      </c>
      <c r="DR25" s="270"/>
      <c r="DS25" s="270">
        <v>0</v>
      </c>
      <c r="DT25" s="270">
        <v>0</v>
      </c>
      <c r="DU25" s="270">
        <v>0</v>
      </c>
      <c r="DV25" s="270">
        <v>0</v>
      </c>
      <c r="DW25" s="270">
        <v>0</v>
      </c>
      <c r="DX25" s="270">
        <v>0</v>
      </c>
      <c r="DY25" s="270">
        <v>0</v>
      </c>
      <c r="DZ25" s="270">
        <v>0</v>
      </c>
      <c r="EA25" s="270">
        <v>0</v>
      </c>
      <c r="EB25" s="270">
        <v>0</v>
      </c>
      <c r="EC25" s="270">
        <v>0</v>
      </c>
      <c r="ED25" s="270">
        <v>0</v>
      </c>
      <c r="EE25" s="270">
        <v>0</v>
      </c>
      <c r="EF25" s="270">
        <v>0</v>
      </c>
      <c r="EG25" s="270">
        <v>0</v>
      </c>
      <c r="EH25" s="270">
        <v>0</v>
      </c>
      <c r="EI25" s="270">
        <v>0</v>
      </c>
      <c r="EJ25" s="270">
        <v>0</v>
      </c>
      <c r="EK25" s="270">
        <v>0</v>
      </c>
      <c r="EL25" s="270">
        <v>0</v>
      </c>
      <c r="EM25" s="270">
        <v>0</v>
      </c>
      <c r="EN25" s="270">
        <v>0</v>
      </c>
      <c r="EO25" s="270">
        <v>0</v>
      </c>
      <c r="EP25" s="270">
        <v>0</v>
      </c>
      <c r="EQ25" s="270">
        <v>0</v>
      </c>
      <c r="ER25" s="270">
        <v>0</v>
      </c>
      <c r="ES25" s="270">
        <v>0</v>
      </c>
      <c r="ET25" s="270">
        <v>0</v>
      </c>
      <c r="EU25" s="270">
        <v>0</v>
      </c>
      <c r="EV25" s="270">
        <v>0</v>
      </c>
      <c r="EW25" s="270">
        <v>0</v>
      </c>
      <c r="EX25" s="270">
        <v>0</v>
      </c>
      <c r="EY25" s="270">
        <v>0</v>
      </c>
      <c r="EZ25" s="270">
        <v>0</v>
      </c>
      <c r="FA25" s="270">
        <v>0</v>
      </c>
      <c r="FB25" s="270">
        <v>0</v>
      </c>
      <c r="FC25" s="270">
        <v>0</v>
      </c>
      <c r="FD25" s="270">
        <v>0</v>
      </c>
      <c r="FE25" s="270">
        <v>0</v>
      </c>
      <c r="FF25" s="270">
        <v>0</v>
      </c>
      <c r="FG25" s="270"/>
      <c r="FH25" s="270">
        <v>0</v>
      </c>
      <c r="FI25" s="270"/>
      <c r="FJ25" s="270">
        <v>0</v>
      </c>
      <c r="FK25" s="270">
        <v>0</v>
      </c>
      <c r="FL25" s="270">
        <v>0</v>
      </c>
      <c r="FM25" s="270">
        <v>0</v>
      </c>
      <c r="FN25" s="270">
        <v>0</v>
      </c>
      <c r="FO25" s="351">
        <v>130</v>
      </c>
      <c r="FP25" s="351">
        <v>0</v>
      </c>
      <c r="FQ25" s="351">
        <v>100</v>
      </c>
      <c r="FR25" s="13"/>
      <c r="FS25" s="270"/>
      <c r="FT25" s="270"/>
      <c r="FU25" s="270"/>
      <c r="FV25" s="270"/>
      <c r="FW25" s="270"/>
      <c r="FX25" s="270"/>
      <c r="FY25" s="270"/>
      <c r="FZ25" s="270"/>
      <c r="GA25" s="270"/>
      <c r="GB25" s="270"/>
      <c r="GC25" s="270"/>
      <c r="GD25" s="270"/>
      <c r="GE25" s="270"/>
      <c r="GF25" s="270"/>
      <c r="GG25" s="270"/>
      <c r="GH25" s="270"/>
      <c r="GI25" s="270"/>
      <c r="GJ25" s="270"/>
      <c r="GK25" s="270"/>
      <c r="GL25" s="270"/>
      <c r="GM25" s="270"/>
      <c r="GN25" s="270"/>
      <c r="GO25" s="270"/>
      <c r="GP25" s="270"/>
      <c r="GQ25" s="270"/>
      <c r="GR25" s="270"/>
      <c r="GS25" s="270"/>
      <c r="GT25" s="270"/>
      <c r="GU25" s="270"/>
      <c r="GV25" s="270"/>
      <c r="GW25" s="270"/>
      <c r="GX25" s="270"/>
      <c r="GY25" s="270"/>
      <c r="GZ25" s="270"/>
      <c r="HA25" s="270"/>
      <c r="HB25" s="270"/>
      <c r="HC25" s="270"/>
      <c r="HD25" s="270"/>
      <c r="HE25" s="270"/>
      <c r="HF25" s="270"/>
      <c r="HG25" s="270"/>
      <c r="HH25" s="270"/>
      <c r="HI25" s="270"/>
      <c r="HJ25" s="270"/>
      <c r="HK25" s="270"/>
      <c r="HL25" s="270"/>
      <c r="HM25" s="270"/>
      <c r="HN25" s="270"/>
      <c r="HO25" s="270"/>
      <c r="HP25" s="270"/>
      <c r="HQ25" s="270"/>
      <c r="HR25" s="270"/>
      <c r="HS25" s="270"/>
      <c r="HT25" s="270"/>
      <c r="HU25" s="270"/>
      <c r="HV25" s="270"/>
      <c r="HW25" s="270"/>
      <c r="HX25" s="270"/>
      <c r="HY25" s="270"/>
      <c r="HZ25" s="270"/>
      <c r="IA25" s="270"/>
      <c r="IB25" s="270"/>
      <c r="IC25" s="270"/>
      <c r="ID25" s="270"/>
      <c r="IE25" s="270"/>
      <c r="IF25" s="270"/>
      <c r="IG25" s="270"/>
      <c r="IH25" s="270"/>
    </row>
    <row r="26" spans="1:242" ht="12.75" customHeight="1" x14ac:dyDescent="0.2">
      <c r="A26" s="374" t="s">
        <v>1584</v>
      </c>
      <c r="B26" s="270">
        <v>305</v>
      </c>
      <c r="C26" s="270">
        <v>305</v>
      </c>
      <c r="D26" s="270">
        <v>135</v>
      </c>
      <c r="E26" s="270">
        <v>170</v>
      </c>
      <c r="F26" s="270" t="s">
        <v>1676</v>
      </c>
      <c r="G26" s="270">
        <v>0</v>
      </c>
      <c r="H26" s="270">
        <v>0</v>
      </c>
      <c r="I26" s="270">
        <v>305</v>
      </c>
      <c r="J26" s="270">
        <v>0</v>
      </c>
      <c r="K26" s="270">
        <v>13110</v>
      </c>
      <c r="L26" s="270">
        <v>0</v>
      </c>
      <c r="M26" s="270">
        <v>0</v>
      </c>
      <c r="N26" s="270">
        <v>0</v>
      </c>
      <c r="O26" s="270">
        <v>0</v>
      </c>
      <c r="P26" s="270">
        <v>0</v>
      </c>
      <c r="Q26" s="270">
        <v>0</v>
      </c>
      <c r="R26" s="270">
        <v>0</v>
      </c>
      <c r="S26" s="270">
        <v>0</v>
      </c>
      <c r="T26" s="270">
        <v>0</v>
      </c>
      <c r="U26" s="270">
        <v>0</v>
      </c>
      <c r="V26" s="270">
        <v>0</v>
      </c>
      <c r="W26" s="270">
        <v>0</v>
      </c>
      <c r="X26" s="270">
        <v>80.315789469999999</v>
      </c>
      <c r="Y26" s="270">
        <v>0</v>
      </c>
      <c r="Z26" s="270" t="s">
        <v>1676</v>
      </c>
      <c r="AA26" s="270" t="s">
        <v>1676</v>
      </c>
      <c r="AB26" s="270">
        <v>15</v>
      </c>
      <c r="AC26" s="270">
        <v>60</v>
      </c>
      <c r="AD26" s="270">
        <v>165</v>
      </c>
      <c r="AE26" s="270">
        <v>65</v>
      </c>
      <c r="AF26" s="270">
        <v>0</v>
      </c>
      <c r="AG26" s="270">
        <v>0</v>
      </c>
      <c r="AH26" s="270">
        <v>0</v>
      </c>
      <c r="AI26" s="270">
        <v>0</v>
      </c>
      <c r="AJ26" s="270">
        <v>0</v>
      </c>
      <c r="AK26" s="270">
        <v>0</v>
      </c>
      <c r="AL26" s="270">
        <v>0</v>
      </c>
      <c r="AM26" s="270">
        <v>0</v>
      </c>
      <c r="AN26" s="270">
        <v>0</v>
      </c>
      <c r="AO26" s="270">
        <v>0</v>
      </c>
      <c r="AP26" s="270">
        <v>0</v>
      </c>
      <c r="AQ26" s="270" t="s">
        <v>1676</v>
      </c>
      <c r="AR26" s="270">
        <v>0</v>
      </c>
      <c r="AS26" s="270">
        <v>0</v>
      </c>
      <c r="AT26" s="270">
        <v>0</v>
      </c>
      <c r="AU26" s="270">
        <v>0</v>
      </c>
      <c r="AV26" s="270">
        <v>0</v>
      </c>
      <c r="AW26" s="270">
        <v>0</v>
      </c>
      <c r="AX26" s="270">
        <v>245</v>
      </c>
      <c r="AY26" s="270">
        <v>0</v>
      </c>
      <c r="AZ26" s="270">
        <v>0</v>
      </c>
      <c r="BA26" s="270">
        <v>0</v>
      </c>
      <c r="BB26" s="270">
        <v>55</v>
      </c>
      <c r="BC26" s="270" t="s">
        <v>1676</v>
      </c>
      <c r="BD26" s="270" t="s">
        <v>1676</v>
      </c>
      <c r="BE26" s="270">
        <v>0</v>
      </c>
      <c r="BF26" s="270" t="s">
        <v>1676</v>
      </c>
      <c r="BG26" s="270" t="s">
        <v>1676</v>
      </c>
      <c r="BH26" s="270" t="s">
        <v>1676</v>
      </c>
      <c r="BI26" s="270">
        <v>0</v>
      </c>
      <c r="BJ26" s="270">
        <v>0</v>
      </c>
      <c r="BK26" s="270">
        <v>130</v>
      </c>
      <c r="BL26" s="270">
        <v>25</v>
      </c>
      <c r="BM26" s="270" t="s">
        <v>1676</v>
      </c>
      <c r="BN26" s="270" t="s">
        <v>1676</v>
      </c>
      <c r="BO26" s="270">
        <v>10</v>
      </c>
      <c r="BP26" s="270" t="s">
        <v>1676</v>
      </c>
      <c r="BQ26" s="270">
        <v>0</v>
      </c>
      <c r="BR26" s="270">
        <v>0</v>
      </c>
      <c r="BS26" s="270">
        <v>0</v>
      </c>
      <c r="BT26" s="270">
        <v>40</v>
      </c>
      <c r="BU26" s="270">
        <v>60</v>
      </c>
      <c r="BV26" s="270">
        <v>0</v>
      </c>
      <c r="BW26" s="270">
        <v>0</v>
      </c>
      <c r="BX26" s="270">
        <v>0</v>
      </c>
      <c r="BY26" s="270" t="s">
        <v>1676</v>
      </c>
      <c r="BZ26" s="270">
        <v>0</v>
      </c>
      <c r="CA26" s="270">
        <v>0</v>
      </c>
      <c r="CB26" s="270">
        <v>0</v>
      </c>
      <c r="CC26" s="270">
        <v>0</v>
      </c>
      <c r="CD26" s="270" t="s">
        <v>1676</v>
      </c>
      <c r="CE26" s="270">
        <v>0</v>
      </c>
      <c r="CF26" s="270">
        <v>25</v>
      </c>
      <c r="CG26" s="270">
        <v>270</v>
      </c>
      <c r="CH26" s="270">
        <v>0</v>
      </c>
      <c r="CI26" s="270">
        <v>0</v>
      </c>
      <c r="CJ26" s="270">
        <v>0</v>
      </c>
      <c r="CK26" s="270">
        <v>0</v>
      </c>
      <c r="CL26" s="270">
        <v>0</v>
      </c>
      <c r="CM26" s="270">
        <v>0</v>
      </c>
      <c r="CN26" s="270">
        <v>0</v>
      </c>
      <c r="CO26" s="270">
        <v>0</v>
      </c>
      <c r="CP26" s="270">
        <v>0</v>
      </c>
      <c r="CQ26" s="270">
        <v>0</v>
      </c>
      <c r="CR26" s="270">
        <v>0</v>
      </c>
      <c r="CS26" s="270">
        <v>0</v>
      </c>
      <c r="CT26" s="270">
        <v>0</v>
      </c>
      <c r="CU26" s="270"/>
      <c r="CV26" s="270">
        <v>0</v>
      </c>
      <c r="CW26" s="270">
        <v>0</v>
      </c>
      <c r="CX26" s="270">
        <v>0</v>
      </c>
      <c r="CY26" s="270">
        <v>0</v>
      </c>
      <c r="CZ26" s="270">
        <v>0</v>
      </c>
      <c r="DA26" s="270">
        <v>0</v>
      </c>
      <c r="DB26" s="270">
        <v>0</v>
      </c>
      <c r="DC26" s="270">
        <v>0</v>
      </c>
      <c r="DD26" s="270">
        <v>0</v>
      </c>
      <c r="DE26" s="270">
        <v>0</v>
      </c>
      <c r="DF26" s="270">
        <v>0</v>
      </c>
      <c r="DG26" s="270">
        <v>0</v>
      </c>
      <c r="DH26" s="270">
        <v>0</v>
      </c>
      <c r="DI26" s="270">
        <v>0</v>
      </c>
      <c r="DJ26" s="270">
        <v>0</v>
      </c>
      <c r="DK26" s="270">
        <v>0</v>
      </c>
      <c r="DL26" s="270">
        <v>0</v>
      </c>
      <c r="DM26" s="270">
        <v>0</v>
      </c>
      <c r="DN26" s="270">
        <v>0</v>
      </c>
      <c r="DO26" s="270">
        <v>0</v>
      </c>
      <c r="DP26" s="270">
        <v>0</v>
      </c>
      <c r="DQ26" s="270">
        <v>0</v>
      </c>
      <c r="DR26" s="270"/>
      <c r="DS26" s="270">
        <v>0</v>
      </c>
      <c r="DT26" s="270">
        <v>0</v>
      </c>
      <c r="DU26" s="270">
        <v>0</v>
      </c>
      <c r="DV26" s="270">
        <v>0</v>
      </c>
      <c r="DW26" s="270">
        <v>0</v>
      </c>
      <c r="DX26" s="270">
        <v>0</v>
      </c>
      <c r="DY26" s="270">
        <v>0</v>
      </c>
      <c r="DZ26" s="270">
        <v>0</v>
      </c>
      <c r="EA26" s="270">
        <v>0</v>
      </c>
      <c r="EB26" s="270">
        <v>0</v>
      </c>
      <c r="EC26" s="270">
        <v>0</v>
      </c>
      <c r="ED26" s="270">
        <v>0</v>
      </c>
      <c r="EE26" s="270">
        <v>0</v>
      </c>
      <c r="EF26" s="270">
        <v>0</v>
      </c>
      <c r="EG26" s="270" t="s">
        <v>1676</v>
      </c>
      <c r="EH26" s="270">
        <v>0</v>
      </c>
      <c r="EI26" s="270">
        <v>0</v>
      </c>
      <c r="EJ26" s="270">
        <v>0</v>
      </c>
      <c r="EK26" s="270">
        <v>0</v>
      </c>
      <c r="EL26" s="270">
        <v>0</v>
      </c>
      <c r="EM26" s="270">
        <v>0</v>
      </c>
      <c r="EN26" s="270">
        <v>0</v>
      </c>
      <c r="EO26" s="270">
        <v>0</v>
      </c>
      <c r="EP26" s="270">
        <v>0</v>
      </c>
      <c r="EQ26" s="270">
        <v>0</v>
      </c>
      <c r="ER26" s="270">
        <v>0</v>
      </c>
      <c r="ES26" s="270">
        <v>0</v>
      </c>
      <c r="ET26" s="270">
        <v>0</v>
      </c>
      <c r="EU26" s="270">
        <v>0</v>
      </c>
      <c r="EV26" s="270">
        <v>0</v>
      </c>
      <c r="EW26" s="270">
        <v>0</v>
      </c>
      <c r="EX26" s="270">
        <v>0</v>
      </c>
      <c r="EY26" s="270">
        <v>0</v>
      </c>
      <c r="EZ26" s="270">
        <v>0</v>
      </c>
      <c r="FA26" s="270">
        <v>0</v>
      </c>
      <c r="FB26" s="270">
        <v>0</v>
      </c>
      <c r="FC26" s="270">
        <v>0</v>
      </c>
      <c r="FD26" s="270">
        <v>0</v>
      </c>
      <c r="FE26" s="270">
        <v>0</v>
      </c>
      <c r="FF26" s="270">
        <v>0</v>
      </c>
      <c r="FG26" s="270"/>
      <c r="FH26" s="270">
        <v>0</v>
      </c>
      <c r="FI26" s="270"/>
      <c r="FJ26" s="270">
        <v>0</v>
      </c>
      <c r="FK26" s="270">
        <v>0</v>
      </c>
      <c r="FL26" s="270">
        <v>0</v>
      </c>
      <c r="FM26" s="270">
        <v>300</v>
      </c>
      <c r="FN26" s="270">
        <v>0</v>
      </c>
      <c r="FO26" s="351">
        <v>245</v>
      </c>
      <c r="FP26" s="351">
        <v>305</v>
      </c>
      <c r="FQ26" s="351">
        <v>0</v>
      </c>
      <c r="FR26" s="13"/>
      <c r="FS26" s="270"/>
      <c r="FT26" s="270"/>
      <c r="FU26" s="270"/>
      <c r="FV26" s="270"/>
      <c r="FW26" s="270"/>
      <c r="FX26" s="270"/>
      <c r="FY26" s="270"/>
      <c r="FZ26" s="270"/>
      <c r="GA26" s="270"/>
      <c r="GB26" s="270"/>
      <c r="GC26" s="270"/>
      <c r="GD26" s="270"/>
      <c r="GE26" s="270"/>
      <c r="GF26" s="270"/>
      <c r="GG26" s="270"/>
      <c r="GH26" s="270"/>
      <c r="GI26" s="270"/>
      <c r="GJ26" s="270"/>
      <c r="GK26" s="270"/>
      <c r="GL26" s="270"/>
      <c r="GM26" s="270"/>
      <c r="GN26" s="270"/>
      <c r="GO26" s="270"/>
      <c r="GP26" s="270"/>
      <c r="GQ26" s="270"/>
      <c r="GR26" s="270"/>
      <c r="GS26" s="270"/>
      <c r="GT26" s="270"/>
      <c r="GU26" s="270"/>
      <c r="GV26" s="270"/>
      <c r="GW26" s="270"/>
      <c r="GX26" s="270"/>
      <c r="GY26" s="270"/>
      <c r="GZ26" s="270"/>
      <c r="HA26" s="270"/>
      <c r="HB26" s="270"/>
      <c r="HC26" s="270"/>
      <c r="HD26" s="270"/>
      <c r="HE26" s="270"/>
      <c r="HF26" s="270"/>
      <c r="HG26" s="270"/>
      <c r="HH26" s="270"/>
      <c r="HI26" s="270"/>
      <c r="HJ26" s="270"/>
      <c r="HK26" s="270"/>
      <c r="HL26" s="270"/>
      <c r="HM26" s="270"/>
      <c r="HN26" s="270"/>
      <c r="HO26" s="270"/>
      <c r="HP26" s="270"/>
      <c r="HQ26" s="270"/>
      <c r="HR26" s="270"/>
      <c r="HS26" s="270"/>
      <c r="HT26" s="270"/>
      <c r="HU26" s="270"/>
      <c r="HV26" s="270"/>
      <c r="HW26" s="270"/>
      <c r="HX26" s="270"/>
      <c r="HY26" s="270"/>
      <c r="HZ26" s="270"/>
      <c r="IA26" s="270"/>
      <c r="IB26" s="270"/>
      <c r="IC26" s="270"/>
      <c r="ID26" s="270"/>
      <c r="IE26" s="270"/>
      <c r="IF26" s="270"/>
      <c r="IG26" s="270"/>
      <c r="IH26" s="270"/>
    </row>
    <row r="27" spans="1:242" s="267" customFormat="1" ht="12.75" customHeight="1" x14ac:dyDescent="0.2">
      <c r="A27" s="374" t="s">
        <v>1585</v>
      </c>
      <c r="B27" s="270">
        <v>405</v>
      </c>
      <c r="C27" s="270">
        <v>400</v>
      </c>
      <c r="D27" s="270">
        <v>155</v>
      </c>
      <c r="E27" s="270">
        <v>240</v>
      </c>
      <c r="F27" s="270">
        <v>75</v>
      </c>
      <c r="G27" s="270">
        <v>0</v>
      </c>
      <c r="H27" s="270" t="s">
        <v>1676</v>
      </c>
      <c r="I27" s="270">
        <v>405</v>
      </c>
      <c r="J27" s="270">
        <v>0</v>
      </c>
      <c r="K27" s="270">
        <v>10635</v>
      </c>
      <c r="L27" s="270">
        <v>1.3333333329999999</v>
      </c>
      <c r="M27" s="270">
        <v>1</v>
      </c>
      <c r="N27" s="270" t="s">
        <v>1676</v>
      </c>
      <c r="O27" s="270">
        <v>0</v>
      </c>
      <c r="P27" s="270">
        <v>0</v>
      </c>
      <c r="Q27" s="270">
        <v>0</v>
      </c>
      <c r="R27" s="270">
        <v>0</v>
      </c>
      <c r="S27" s="270">
        <v>0</v>
      </c>
      <c r="T27" s="270">
        <v>0</v>
      </c>
      <c r="U27" s="270">
        <v>0</v>
      </c>
      <c r="V27" s="270">
        <v>26.723618089999999</v>
      </c>
      <c r="W27" s="270">
        <v>20</v>
      </c>
      <c r="X27" s="270">
        <v>83.741293529999993</v>
      </c>
      <c r="Y27" s="270" t="s">
        <v>1676</v>
      </c>
      <c r="Z27" s="270">
        <v>0</v>
      </c>
      <c r="AA27" s="270">
        <v>0</v>
      </c>
      <c r="AB27" s="270">
        <v>15</v>
      </c>
      <c r="AC27" s="270">
        <v>45</v>
      </c>
      <c r="AD27" s="270">
        <v>225</v>
      </c>
      <c r="AE27" s="270">
        <v>115</v>
      </c>
      <c r="AF27" s="270">
        <v>0</v>
      </c>
      <c r="AG27" s="270">
        <v>0</v>
      </c>
      <c r="AH27" s="270">
        <v>0</v>
      </c>
      <c r="AI27" s="270">
        <v>0</v>
      </c>
      <c r="AJ27" s="270">
        <v>0</v>
      </c>
      <c r="AK27" s="270">
        <v>0</v>
      </c>
      <c r="AL27" s="270">
        <v>0</v>
      </c>
      <c r="AM27" s="270">
        <v>0</v>
      </c>
      <c r="AN27" s="270">
        <v>0</v>
      </c>
      <c r="AO27" s="270">
        <v>0</v>
      </c>
      <c r="AP27" s="270">
        <v>0</v>
      </c>
      <c r="AQ27" s="270" t="s">
        <v>1676</v>
      </c>
      <c r="AR27" s="270">
        <v>0</v>
      </c>
      <c r="AS27" s="270">
        <v>0</v>
      </c>
      <c r="AT27" s="270">
        <v>0</v>
      </c>
      <c r="AU27" s="270">
        <v>0</v>
      </c>
      <c r="AV27" s="270">
        <v>0</v>
      </c>
      <c r="AW27" s="270">
        <v>0</v>
      </c>
      <c r="AX27" s="270">
        <v>310</v>
      </c>
      <c r="AY27" s="270">
        <v>0</v>
      </c>
      <c r="AZ27" s="270">
        <v>0</v>
      </c>
      <c r="BA27" s="270">
        <v>0</v>
      </c>
      <c r="BB27" s="270">
        <v>90</v>
      </c>
      <c r="BC27" s="270">
        <v>15</v>
      </c>
      <c r="BD27" s="270" t="s">
        <v>1676</v>
      </c>
      <c r="BE27" s="270">
        <v>0</v>
      </c>
      <c r="BF27" s="270" t="s">
        <v>1676</v>
      </c>
      <c r="BG27" s="270" t="s">
        <v>1676</v>
      </c>
      <c r="BH27" s="270">
        <v>10</v>
      </c>
      <c r="BI27" s="270">
        <v>0</v>
      </c>
      <c r="BJ27" s="270">
        <v>0</v>
      </c>
      <c r="BK27" s="270">
        <v>15</v>
      </c>
      <c r="BL27" s="270">
        <v>65</v>
      </c>
      <c r="BM27" s="270">
        <v>10</v>
      </c>
      <c r="BN27" s="270">
        <v>10</v>
      </c>
      <c r="BO27" s="270">
        <v>30</v>
      </c>
      <c r="BP27" s="270">
        <v>20</v>
      </c>
      <c r="BQ27" s="270" t="s">
        <v>1676</v>
      </c>
      <c r="BR27" s="270">
        <v>0</v>
      </c>
      <c r="BS27" s="270">
        <v>0</v>
      </c>
      <c r="BT27" s="270">
        <v>75</v>
      </c>
      <c r="BU27" s="270">
        <v>135</v>
      </c>
      <c r="BV27" s="270">
        <v>0</v>
      </c>
      <c r="BW27" s="270">
        <v>0</v>
      </c>
      <c r="BX27" s="270">
        <v>0</v>
      </c>
      <c r="BY27" s="270">
        <v>15</v>
      </c>
      <c r="BZ27" s="270">
        <v>0</v>
      </c>
      <c r="CA27" s="270">
        <v>0</v>
      </c>
      <c r="CB27" s="270">
        <v>0</v>
      </c>
      <c r="CC27" s="270">
        <v>0</v>
      </c>
      <c r="CD27" s="270">
        <v>10</v>
      </c>
      <c r="CE27" s="270">
        <v>0</v>
      </c>
      <c r="CF27" s="270">
        <v>40</v>
      </c>
      <c r="CG27" s="270">
        <v>330</v>
      </c>
      <c r="CH27" s="270">
        <v>0</v>
      </c>
      <c r="CI27" s="270">
        <v>0</v>
      </c>
      <c r="CJ27" s="270">
        <v>0</v>
      </c>
      <c r="CK27" s="270">
        <v>0</v>
      </c>
      <c r="CL27" s="270">
        <v>0</v>
      </c>
      <c r="CM27" s="270">
        <v>0</v>
      </c>
      <c r="CN27" s="270">
        <v>0</v>
      </c>
      <c r="CO27" s="270">
        <v>0</v>
      </c>
      <c r="CP27" s="270">
        <v>0</v>
      </c>
      <c r="CQ27" s="270">
        <v>0</v>
      </c>
      <c r="CR27" s="270">
        <v>0</v>
      </c>
      <c r="CS27" s="270">
        <v>0</v>
      </c>
      <c r="CT27" s="270">
        <v>0</v>
      </c>
      <c r="CU27" s="270"/>
      <c r="CV27" s="270">
        <v>0</v>
      </c>
      <c r="CW27" s="270">
        <v>0</v>
      </c>
      <c r="CX27" s="270">
        <v>0</v>
      </c>
      <c r="CY27" s="270">
        <v>0</v>
      </c>
      <c r="CZ27" s="270">
        <v>0</v>
      </c>
      <c r="DA27" s="270">
        <v>0</v>
      </c>
      <c r="DB27" s="270">
        <v>0</v>
      </c>
      <c r="DC27" s="270">
        <v>0</v>
      </c>
      <c r="DD27" s="270">
        <v>0</v>
      </c>
      <c r="DE27" s="270">
        <v>0</v>
      </c>
      <c r="DF27" s="270">
        <v>0</v>
      </c>
      <c r="DG27" s="270">
        <v>0</v>
      </c>
      <c r="DH27" s="270">
        <v>0</v>
      </c>
      <c r="DI27" s="270">
        <v>0</v>
      </c>
      <c r="DJ27" s="270">
        <v>0</v>
      </c>
      <c r="DK27" s="270">
        <v>0</v>
      </c>
      <c r="DL27" s="270">
        <v>0</v>
      </c>
      <c r="DM27" s="270">
        <v>0</v>
      </c>
      <c r="DN27" s="270">
        <v>0</v>
      </c>
      <c r="DO27" s="270">
        <v>0</v>
      </c>
      <c r="DP27" s="270">
        <v>0</v>
      </c>
      <c r="DQ27" s="270">
        <v>0</v>
      </c>
      <c r="DR27" s="270"/>
      <c r="DS27" s="270">
        <v>0</v>
      </c>
      <c r="DT27" s="270">
        <v>0</v>
      </c>
      <c r="DU27" s="270">
        <v>0</v>
      </c>
      <c r="DV27" s="270">
        <v>0</v>
      </c>
      <c r="DW27" s="270">
        <v>0</v>
      </c>
      <c r="DX27" s="270">
        <v>0</v>
      </c>
      <c r="DY27" s="270">
        <v>0</v>
      </c>
      <c r="DZ27" s="270">
        <v>0</v>
      </c>
      <c r="EA27" s="270">
        <v>0</v>
      </c>
      <c r="EB27" s="270">
        <v>0</v>
      </c>
      <c r="EC27" s="270">
        <v>0</v>
      </c>
      <c r="ED27" s="270">
        <v>0</v>
      </c>
      <c r="EE27" s="270">
        <v>0</v>
      </c>
      <c r="EF27" s="270">
        <v>0</v>
      </c>
      <c r="EG27" s="270">
        <v>405</v>
      </c>
      <c r="EH27" s="270">
        <v>0</v>
      </c>
      <c r="EI27" s="270">
        <v>0</v>
      </c>
      <c r="EJ27" s="270">
        <v>0</v>
      </c>
      <c r="EK27" s="270">
        <v>0</v>
      </c>
      <c r="EL27" s="270">
        <v>0</v>
      </c>
      <c r="EM27" s="270">
        <v>0</v>
      </c>
      <c r="EN27" s="270">
        <v>0</v>
      </c>
      <c r="EO27" s="270">
        <v>0</v>
      </c>
      <c r="EP27" s="270">
        <v>0</v>
      </c>
      <c r="EQ27" s="270">
        <v>0</v>
      </c>
      <c r="ER27" s="270">
        <v>0</v>
      </c>
      <c r="ES27" s="270">
        <v>0</v>
      </c>
      <c r="ET27" s="270">
        <v>0</v>
      </c>
      <c r="EU27" s="270">
        <v>0</v>
      </c>
      <c r="EV27" s="270">
        <v>0</v>
      </c>
      <c r="EW27" s="270">
        <v>0</v>
      </c>
      <c r="EX27" s="270">
        <v>0</v>
      </c>
      <c r="EY27" s="270">
        <v>0</v>
      </c>
      <c r="EZ27" s="270">
        <v>0</v>
      </c>
      <c r="FA27" s="270">
        <v>0</v>
      </c>
      <c r="FB27" s="270">
        <v>0</v>
      </c>
      <c r="FC27" s="270">
        <v>0</v>
      </c>
      <c r="FD27" s="270">
        <v>0</v>
      </c>
      <c r="FE27" s="270">
        <v>0</v>
      </c>
      <c r="FF27" s="270">
        <v>0</v>
      </c>
      <c r="FG27" s="270"/>
      <c r="FH27" s="270">
        <v>0</v>
      </c>
      <c r="FI27" s="270"/>
      <c r="FJ27" s="270">
        <v>0</v>
      </c>
      <c r="FK27" s="270">
        <v>0</v>
      </c>
      <c r="FL27" s="270">
        <v>0</v>
      </c>
      <c r="FM27" s="270">
        <v>0</v>
      </c>
      <c r="FN27" s="270">
        <v>0</v>
      </c>
      <c r="FO27" s="351">
        <v>315</v>
      </c>
      <c r="FP27" s="351">
        <v>315</v>
      </c>
      <c r="FQ27" s="351" t="s">
        <v>1676</v>
      </c>
      <c r="FR27" s="13"/>
      <c r="FS27" s="270"/>
      <c r="FT27" s="270"/>
      <c r="FU27" s="270"/>
      <c r="FV27" s="270"/>
      <c r="FW27" s="270"/>
      <c r="FX27" s="270"/>
      <c r="FY27" s="270"/>
      <c r="FZ27" s="270"/>
      <c r="GA27" s="270"/>
      <c r="GB27" s="270"/>
      <c r="GC27" s="270"/>
      <c r="GD27" s="270"/>
      <c r="GE27" s="270"/>
      <c r="GF27" s="270"/>
      <c r="GG27" s="270"/>
      <c r="GH27" s="270"/>
      <c r="GI27" s="270"/>
      <c r="GJ27" s="270"/>
      <c r="GK27" s="270"/>
      <c r="GL27" s="270"/>
      <c r="GM27" s="270"/>
      <c r="GN27" s="270"/>
      <c r="GO27" s="270"/>
      <c r="GP27" s="270"/>
      <c r="GQ27" s="270"/>
      <c r="GR27" s="270"/>
      <c r="GS27" s="270"/>
      <c r="GT27" s="270"/>
      <c r="GU27" s="270"/>
      <c r="GV27" s="270"/>
      <c r="GW27" s="270"/>
      <c r="GX27" s="270"/>
      <c r="GY27" s="270"/>
      <c r="GZ27" s="270"/>
      <c r="HA27" s="270"/>
      <c r="HB27" s="270"/>
      <c r="HC27" s="270"/>
      <c r="HD27" s="270"/>
      <c r="HE27" s="270"/>
      <c r="HF27" s="270"/>
      <c r="HG27" s="270"/>
      <c r="HH27" s="270"/>
      <c r="HI27" s="270"/>
      <c r="HJ27" s="270"/>
      <c r="HK27" s="270"/>
      <c r="HL27" s="270"/>
      <c r="HM27" s="270"/>
      <c r="HN27" s="270"/>
      <c r="HO27" s="270"/>
      <c r="HP27" s="270"/>
      <c r="HQ27" s="270"/>
      <c r="HR27" s="270"/>
      <c r="HS27" s="270"/>
      <c r="HT27" s="270"/>
      <c r="HU27" s="270"/>
      <c r="HV27" s="270"/>
      <c r="HW27" s="270"/>
      <c r="HX27" s="270"/>
      <c r="HY27" s="270"/>
      <c r="HZ27" s="270"/>
      <c r="IA27" s="270"/>
      <c r="IB27" s="270"/>
      <c r="IC27" s="270"/>
      <c r="ID27" s="270"/>
      <c r="IE27" s="270"/>
      <c r="IF27" s="271"/>
      <c r="IG27" s="271"/>
      <c r="IH27" s="271"/>
    </row>
    <row r="28" spans="1:242" ht="12.75" customHeight="1" x14ac:dyDescent="0.2">
      <c r="A28" s="374" t="s">
        <v>1586</v>
      </c>
      <c r="B28" s="270">
        <v>250</v>
      </c>
      <c r="C28" s="270">
        <v>250</v>
      </c>
      <c r="D28" s="270">
        <v>105</v>
      </c>
      <c r="E28" s="270">
        <v>140</v>
      </c>
      <c r="F28" s="270">
        <v>105</v>
      </c>
      <c r="G28" s="270">
        <v>0</v>
      </c>
      <c r="H28" s="270">
        <v>0</v>
      </c>
      <c r="I28" s="270">
        <v>250</v>
      </c>
      <c r="J28" s="270">
        <v>0</v>
      </c>
      <c r="K28" s="270">
        <v>8995</v>
      </c>
      <c r="L28" s="270">
        <v>0</v>
      </c>
      <c r="M28" s="270">
        <v>0</v>
      </c>
      <c r="N28" s="270">
        <v>0</v>
      </c>
      <c r="O28" s="270">
        <v>0</v>
      </c>
      <c r="P28" s="270">
        <v>0</v>
      </c>
      <c r="Q28" s="270">
        <v>0</v>
      </c>
      <c r="R28" s="270">
        <v>0</v>
      </c>
      <c r="S28" s="270">
        <v>0</v>
      </c>
      <c r="T28" s="270">
        <v>0</v>
      </c>
      <c r="U28" s="270">
        <v>0</v>
      </c>
      <c r="V28" s="270">
        <v>0</v>
      </c>
      <c r="W28" s="270">
        <v>0</v>
      </c>
      <c r="X28" s="270">
        <v>83.084337349999998</v>
      </c>
      <c r="Y28" s="270">
        <v>0</v>
      </c>
      <c r="Z28" s="270">
        <v>0</v>
      </c>
      <c r="AA28" s="270">
        <v>0</v>
      </c>
      <c r="AB28" s="270" t="s">
        <v>1676</v>
      </c>
      <c r="AC28" s="270">
        <v>35</v>
      </c>
      <c r="AD28" s="270">
        <v>135</v>
      </c>
      <c r="AE28" s="270">
        <v>70</v>
      </c>
      <c r="AF28" s="270">
        <v>0</v>
      </c>
      <c r="AG28" s="270">
        <v>0</v>
      </c>
      <c r="AH28" s="270">
        <v>0</v>
      </c>
      <c r="AI28" s="270">
        <v>0</v>
      </c>
      <c r="AJ28" s="270">
        <v>0</v>
      </c>
      <c r="AK28" s="270">
        <v>0</v>
      </c>
      <c r="AL28" s="270">
        <v>0</v>
      </c>
      <c r="AM28" s="270">
        <v>0</v>
      </c>
      <c r="AN28" s="270">
        <v>0</v>
      </c>
      <c r="AO28" s="270">
        <v>0</v>
      </c>
      <c r="AP28" s="270">
        <v>0</v>
      </c>
      <c r="AQ28" s="270" t="s">
        <v>1676</v>
      </c>
      <c r="AR28" s="270">
        <v>0</v>
      </c>
      <c r="AS28" s="270">
        <v>0</v>
      </c>
      <c r="AT28" s="270">
        <v>0</v>
      </c>
      <c r="AU28" s="270">
        <v>0</v>
      </c>
      <c r="AV28" s="270">
        <v>0</v>
      </c>
      <c r="AW28" s="270">
        <v>0</v>
      </c>
      <c r="AX28" s="270">
        <v>170</v>
      </c>
      <c r="AY28" s="270">
        <v>0</v>
      </c>
      <c r="AZ28" s="270" t="s">
        <v>1676</v>
      </c>
      <c r="BA28" s="270">
        <v>0</v>
      </c>
      <c r="BB28" s="270">
        <v>75</v>
      </c>
      <c r="BC28" s="270" t="s">
        <v>1676</v>
      </c>
      <c r="BD28" s="270">
        <v>10</v>
      </c>
      <c r="BE28" s="270">
        <v>0</v>
      </c>
      <c r="BF28" s="270">
        <v>0</v>
      </c>
      <c r="BG28" s="270">
        <v>10</v>
      </c>
      <c r="BH28" s="270" t="s">
        <v>1676</v>
      </c>
      <c r="BI28" s="270">
        <v>0</v>
      </c>
      <c r="BJ28" s="270" t="s">
        <v>1676</v>
      </c>
      <c r="BK28" s="270">
        <v>15</v>
      </c>
      <c r="BL28" s="270">
        <v>20</v>
      </c>
      <c r="BM28" s="270" t="s">
        <v>1676</v>
      </c>
      <c r="BN28" s="270">
        <v>20</v>
      </c>
      <c r="BO28" s="270">
        <v>20</v>
      </c>
      <c r="BP28" s="270">
        <v>15</v>
      </c>
      <c r="BQ28" s="270">
        <v>0</v>
      </c>
      <c r="BR28" s="270">
        <v>0</v>
      </c>
      <c r="BS28" s="270" t="s">
        <v>1676</v>
      </c>
      <c r="BT28" s="270">
        <v>50</v>
      </c>
      <c r="BU28" s="270">
        <v>65</v>
      </c>
      <c r="BV28" s="270" t="s">
        <v>1676</v>
      </c>
      <c r="BW28" s="270" t="s">
        <v>1676</v>
      </c>
      <c r="BX28" s="270">
        <v>0</v>
      </c>
      <c r="BY28" s="270">
        <v>15</v>
      </c>
      <c r="BZ28" s="270">
        <v>0</v>
      </c>
      <c r="CA28" s="270">
        <v>0</v>
      </c>
      <c r="CB28" s="270">
        <v>0</v>
      </c>
      <c r="CC28" s="270">
        <v>0</v>
      </c>
      <c r="CD28" s="270" t="s">
        <v>1676</v>
      </c>
      <c r="CE28" s="270">
        <v>0</v>
      </c>
      <c r="CF28" s="270">
        <v>30</v>
      </c>
      <c r="CG28" s="270">
        <v>200</v>
      </c>
      <c r="CH28" s="270">
        <v>0</v>
      </c>
      <c r="CI28" s="270">
        <v>0</v>
      </c>
      <c r="CJ28" s="270">
        <v>0</v>
      </c>
      <c r="CK28" s="270">
        <v>0</v>
      </c>
      <c r="CL28" s="270">
        <v>0</v>
      </c>
      <c r="CM28" s="270">
        <v>0</v>
      </c>
      <c r="CN28" s="270">
        <v>0</v>
      </c>
      <c r="CO28" s="270">
        <v>0</v>
      </c>
      <c r="CP28" s="270">
        <v>0</v>
      </c>
      <c r="CQ28" s="270">
        <v>0</v>
      </c>
      <c r="CR28" s="270">
        <v>0</v>
      </c>
      <c r="CS28" s="270">
        <v>0</v>
      </c>
      <c r="CT28" s="270">
        <v>0</v>
      </c>
      <c r="CU28" s="270"/>
      <c r="CV28" s="270">
        <v>0</v>
      </c>
      <c r="CW28" s="270">
        <v>0</v>
      </c>
      <c r="CX28" s="270">
        <v>0</v>
      </c>
      <c r="CY28" s="270">
        <v>0</v>
      </c>
      <c r="CZ28" s="270">
        <v>0</v>
      </c>
      <c r="DA28" s="270">
        <v>0</v>
      </c>
      <c r="DB28" s="270">
        <v>0</v>
      </c>
      <c r="DC28" s="270">
        <v>0</v>
      </c>
      <c r="DD28" s="270">
        <v>0</v>
      </c>
      <c r="DE28" s="270">
        <v>0</v>
      </c>
      <c r="DF28" s="270">
        <v>0</v>
      </c>
      <c r="DG28" s="270">
        <v>0</v>
      </c>
      <c r="DH28" s="270">
        <v>0</v>
      </c>
      <c r="DI28" s="270">
        <v>0</v>
      </c>
      <c r="DJ28" s="270">
        <v>0</v>
      </c>
      <c r="DK28" s="270">
        <v>0</v>
      </c>
      <c r="DL28" s="270">
        <v>0</v>
      </c>
      <c r="DM28" s="270">
        <v>0</v>
      </c>
      <c r="DN28" s="270">
        <v>0</v>
      </c>
      <c r="DO28" s="270">
        <v>0</v>
      </c>
      <c r="DP28" s="270">
        <v>0</v>
      </c>
      <c r="DQ28" s="270">
        <v>0</v>
      </c>
      <c r="DR28" s="270"/>
      <c r="DS28" s="270">
        <v>0</v>
      </c>
      <c r="DT28" s="270">
        <v>0</v>
      </c>
      <c r="DU28" s="270">
        <v>0</v>
      </c>
      <c r="DV28" s="270">
        <v>0</v>
      </c>
      <c r="DW28" s="270">
        <v>0</v>
      </c>
      <c r="DX28" s="270">
        <v>0</v>
      </c>
      <c r="DY28" s="270">
        <v>0</v>
      </c>
      <c r="DZ28" s="270">
        <v>0</v>
      </c>
      <c r="EA28" s="270">
        <v>0</v>
      </c>
      <c r="EB28" s="270">
        <v>0</v>
      </c>
      <c r="EC28" s="270">
        <v>0</v>
      </c>
      <c r="ED28" s="270">
        <v>0</v>
      </c>
      <c r="EE28" s="270">
        <v>0</v>
      </c>
      <c r="EF28" s="270">
        <v>0</v>
      </c>
      <c r="EG28" s="270" t="s">
        <v>1676</v>
      </c>
      <c r="EH28" s="270">
        <v>0</v>
      </c>
      <c r="EI28" s="270">
        <v>0</v>
      </c>
      <c r="EJ28" s="270">
        <v>0</v>
      </c>
      <c r="EK28" s="270">
        <v>0</v>
      </c>
      <c r="EL28" s="270">
        <v>0</v>
      </c>
      <c r="EM28" s="270">
        <v>0</v>
      </c>
      <c r="EN28" s="270">
        <v>0</v>
      </c>
      <c r="EO28" s="270">
        <v>0</v>
      </c>
      <c r="EP28" s="270">
        <v>0</v>
      </c>
      <c r="EQ28" s="270">
        <v>0</v>
      </c>
      <c r="ER28" s="270">
        <v>0</v>
      </c>
      <c r="ES28" s="270">
        <v>0</v>
      </c>
      <c r="ET28" s="270">
        <v>0</v>
      </c>
      <c r="EU28" s="270">
        <v>0</v>
      </c>
      <c r="EV28" s="270">
        <v>0</v>
      </c>
      <c r="EW28" s="270">
        <v>0</v>
      </c>
      <c r="EX28" s="270">
        <v>0</v>
      </c>
      <c r="EY28" s="270">
        <v>0</v>
      </c>
      <c r="EZ28" s="270">
        <v>0</v>
      </c>
      <c r="FA28" s="270">
        <v>0</v>
      </c>
      <c r="FB28" s="270">
        <v>0</v>
      </c>
      <c r="FC28" s="270">
        <v>0</v>
      </c>
      <c r="FD28" s="270">
        <v>0</v>
      </c>
      <c r="FE28" s="270">
        <v>0</v>
      </c>
      <c r="FF28" s="270">
        <v>0</v>
      </c>
      <c r="FG28" s="270"/>
      <c r="FH28" s="270">
        <v>0</v>
      </c>
      <c r="FI28" s="270"/>
      <c r="FJ28" s="270">
        <v>0</v>
      </c>
      <c r="FK28" s="270">
        <v>0</v>
      </c>
      <c r="FL28" s="270">
        <v>0</v>
      </c>
      <c r="FM28" s="270">
        <v>245</v>
      </c>
      <c r="FN28" s="270">
        <v>0</v>
      </c>
      <c r="FO28" s="351">
        <v>175</v>
      </c>
      <c r="FP28" s="351">
        <v>145</v>
      </c>
      <c r="FQ28" s="351">
        <v>0</v>
      </c>
      <c r="FR28" s="13"/>
      <c r="FS28" s="270"/>
      <c r="FT28" s="270"/>
      <c r="FU28" s="270"/>
      <c r="FV28" s="270"/>
      <c r="FW28" s="270"/>
      <c r="FX28" s="270"/>
      <c r="FY28" s="270"/>
      <c r="FZ28" s="270"/>
      <c r="GA28" s="270"/>
      <c r="GB28" s="270"/>
      <c r="GC28" s="270"/>
      <c r="GD28" s="270"/>
      <c r="GE28" s="270"/>
      <c r="GF28" s="270"/>
      <c r="GG28" s="270"/>
      <c r="GH28" s="270"/>
      <c r="GI28" s="270"/>
      <c r="GJ28" s="270"/>
      <c r="GK28" s="270"/>
      <c r="GL28" s="270"/>
      <c r="GM28" s="270"/>
      <c r="GN28" s="270"/>
      <c r="GO28" s="270"/>
      <c r="GP28" s="270"/>
      <c r="GQ28" s="270"/>
      <c r="GR28" s="270"/>
      <c r="GS28" s="270"/>
      <c r="GT28" s="270"/>
      <c r="GU28" s="270"/>
      <c r="GV28" s="270"/>
      <c r="GW28" s="270"/>
      <c r="GX28" s="270"/>
      <c r="GY28" s="270"/>
      <c r="GZ28" s="270"/>
      <c r="HA28" s="270"/>
      <c r="HB28" s="270"/>
      <c r="HC28" s="270"/>
      <c r="HD28" s="270"/>
      <c r="HE28" s="270"/>
      <c r="HF28" s="270"/>
      <c r="HG28" s="270"/>
      <c r="HH28" s="270"/>
      <c r="HI28" s="270"/>
      <c r="HJ28" s="270"/>
      <c r="HK28" s="270"/>
      <c r="HL28" s="270"/>
      <c r="HM28" s="270"/>
      <c r="HN28" s="270"/>
      <c r="HO28" s="270"/>
      <c r="HP28" s="270"/>
      <c r="HQ28" s="270"/>
      <c r="HR28" s="270"/>
      <c r="HS28" s="270"/>
      <c r="HT28" s="270"/>
      <c r="HU28" s="270"/>
      <c r="HV28" s="270"/>
      <c r="HW28" s="270"/>
      <c r="HX28" s="270"/>
      <c r="HY28" s="270"/>
      <c r="HZ28" s="270"/>
      <c r="IA28" s="270"/>
      <c r="IB28" s="270"/>
      <c r="IC28" s="270"/>
      <c r="ID28" s="270"/>
      <c r="IE28" s="270"/>
      <c r="IF28" s="270"/>
      <c r="IG28" s="270"/>
      <c r="IH28" s="270"/>
    </row>
    <row r="29" spans="1:242" ht="12.75" customHeight="1" x14ac:dyDescent="0.2">
      <c r="A29" s="374" t="s">
        <v>1587</v>
      </c>
      <c r="B29" s="270">
        <v>405</v>
      </c>
      <c r="C29" s="270">
        <v>405</v>
      </c>
      <c r="D29" s="270">
        <v>225</v>
      </c>
      <c r="E29" s="270">
        <v>180</v>
      </c>
      <c r="F29" s="270">
        <v>0</v>
      </c>
      <c r="G29" s="270">
        <v>0</v>
      </c>
      <c r="H29" s="270">
        <v>405</v>
      </c>
      <c r="I29" s="270">
        <v>30</v>
      </c>
      <c r="J29" s="270">
        <v>370</v>
      </c>
      <c r="K29" s="270">
        <v>65</v>
      </c>
      <c r="L29" s="270">
        <v>50.457227140000001</v>
      </c>
      <c r="M29" s="270">
        <v>48</v>
      </c>
      <c r="N29" s="270">
        <v>75</v>
      </c>
      <c r="O29" s="270">
        <v>150</v>
      </c>
      <c r="P29" s="270">
        <v>105</v>
      </c>
      <c r="Q29" s="270">
        <v>10</v>
      </c>
      <c r="R29" s="270" t="s">
        <v>1676</v>
      </c>
      <c r="S29" s="270">
        <v>0</v>
      </c>
      <c r="T29" s="270">
        <v>0</v>
      </c>
      <c r="U29" s="270">
        <v>0</v>
      </c>
      <c r="V29" s="270">
        <v>2</v>
      </c>
      <c r="W29" s="270">
        <v>2</v>
      </c>
      <c r="X29" s="270">
        <v>52.757425740000002</v>
      </c>
      <c r="Y29" s="270">
        <v>0</v>
      </c>
      <c r="Z29" s="270">
        <v>35</v>
      </c>
      <c r="AA29" s="270">
        <v>95</v>
      </c>
      <c r="AB29" s="270">
        <v>130</v>
      </c>
      <c r="AC29" s="270">
        <v>105</v>
      </c>
      <c r="AD29" s="270">
        <v>35</v>
      </c>
      <c r="AE29" s="270" t="s">
        <v>1676</v>
      </c>
      <c r="AF29" s="270">
        <v>15</v>
      </c>
      <c r="AG29" s="270">
        <v>0</v>
      </c>
      <c r="AH29" s="270">
        <v>0</v>
      </c>
      <c r="AI29" s="270">
        <v>0</v>
      </c>
      <c r="AJ29" s="270">
        <v>0</v>
      </c>
      <c r="AK29" s="270">
        <v>0</v>
      </c>
      <c r="AL29" s="270">
        <v>0</v>
      </c>
      <c r="AM29" s="270">
        <v>0</v>
      </c>
      <c r="AN29" s="270">
        <v>0</v>
      </c>
      <c r="AO29" s="270">
        <v>0</v>
      </c>
      <c r="AP29" s="270">
        <v>0</v>
      </c>
      <c r="AQ29" s="270">
        <v>0</v>
      </c>
      <c r="AR29" s="270">
        <v>0</v>
      </c>
      <c r="AS29" s="270">
        <v>15</v>
      </c>
      <c r="AT29" s="270">
        <v>100</v>
      </c>
      <c r="AU29" s="270">
        <v>0</v>
      </c>
      <c r="AV29" s="270">
        <v>0</v>
      </c>
      <c r="AW29" s="270">
        <v>235</v>
      </c>
      <c r="AX29" s="270">
        <v>0</v>
      </c>
      <c r="AY29" s="270">
        <v>0</v>
      </c>
      <c r="AZ29" s="270">
        <v>35</v>
      </c>
      <c r="BA29" s="270">
        <v>0</v>
      </c>
      <c r="BB29" s="270" t="s">
        <v>1676</v>
      </c>
      <c r="BC29" s="270">
        <v>0</v>
      </c>
      <c r="BD29" s="270">
        <v>0</v>
      </c>
      <c r="BE29" s="270">
        <v>0</v>
      </c>
      <c r="BF29" s="270">
        <v>0</v>
      </c>
      <c r="BG29" s="270">
        <v>0</v>
      </c>
      <c r="BH29" s="270">
        <v>15</v>
      </c>
      <c r="BI29" s="270">
        <v>0</v>
      </c>
      <c r="BJ29" s="270">
        <v>0</v>
      </c>
      <c r="BK29" s="270">
        <v>0</v>
      </c>
      <c r="BL29" s="270">
        <v>0</v>
      </c>
      <c r="BM29" s="270">
        <v>225</v>
      </c>
      <c r="BN29" s="270" t="s">
        <v>1676</v>
      </c>
      <c r="BO29" s="270">
        <v>45</v>
      </c>
      <c r="BP29" s="270">
        <v>80</v>
      </c>
      <c r="BQ29" s="270">
        <v>0</v>
      </c>
      <c r="BR29" s="270">
        <v>0</v>
      </c>
      <c r="BS29" s="270" t="s">
        <v>1676</v>
      </c>
      <c r="BT29" s="270">
        <v>30</v>
      </c>
      <c r="BU29" s="270" t="s">
        <v>1676</v>
      </c>
      <c r="BV29" s="270">
        <v>0</v>
      </c>
      <c r="BW29" s="270" t="s">
        <v>1676</v>
      </c>
      <c r="BX29" s="270">
        <v>0</v>
      </c>
      <c r="BY29" s="270">
        <v>0</v>
      </c>
      <c r="BZ29" s="270">
        <v>0</v>
      </c>
      <c r="CA29" s="270">
        <v>0</v>
      </c>
      <c r="CB29" s="270">
        <v>0</v>
      </c>
      <c r="CC29" s="270">
        <v>0</v>
      </c>
      <c r="CD29" s="270">
        <v>0</v>
      </c>
      <c r="CE29" s="270">
        <v>0</v>
      </c>
      <c r="CF29" s="270">
        <v>0</v>
      </c>
      <c r="CG29" s="270">
        <v>405</v>
      </c>
      <c r="CH29" s="270">
        <v>0</v>
      </c>
      <c r="CI29" s="270">
        <v>230</v>
      </c>
      <c r="CJ29" s="270">
        <v>0</v>
      </c>
      <c r="CK29" s="270">
        <v>65</v>
      </c>
      <c r="CL29" s="270">
        <v>0</v>
      </c>
      <c r="CM29" s="270">
        <v>0</v>
      </c>
      <c r="CN29" s="270">
        <v>0</v>
      </c>
      <c r="CO29" s="270">
        <v>0</v>
      </c>
      <c r="CP29" s="270">
        <v>0</v>
      </c>
      <c r="CQ29" s="270">
        <v>0</v>
      </c>
      <c r="CR29" s="270">
        <v>0</v>
      </c>
      <c r="CS29" s="270">
        <v>0</v>
      </c>
      <c r="CT29" s="270">
        <v>0</v>
      </c>
      <c r="CU29" s="270"/>
      <c r="CV29" s="270">
        <v>0</v>
      </c>
      <c r="CW29" s="270">
        <v>0</v>
      </c>
      <c r="CX29" s="270">
        <v>0</v>
      </c>
      <c r="CY29" s="270">
        <v>0</v>
      </c>
      <c r="CZ29" s="270">
        <v>0</v>
      </c>
      <c r="DA29" s="270">
        <v>0</v>
      </c>
      <c r="DB29" s="270">
        <v>0</v>
      </c>
      <c r="DC29" s="270">
        <v>0</v>
      </c>
      <c r="DD29" s="270">
        <v>0</v>
      </c>
      <c r="DE29" s="270">
        <v>0</v>
      </c>
      <c r="DF29" s="270">
        <v>0</v>
      </c>
      <c r="DG29" s="270">
        <v>0</v>
      </c>
      <c r="DH29" s="270">
        <v>0</v>
      </c>
      <c r="DI29" s="270">
        <v>0</v>
      </c>
      <c r="DJ29" s="270">
        <v>0</v>
      </c>
      <c r="DK29" s="270">
        <v>0</v>
      </c>
      <c r="DL29" s="270">
        <v>0</v>
      </c>
      <c r="DM29" s="270">
        <v>0</v>
      </c>
      <c r="DN29" s="270">
        <v>0</v>
      </c>
      <c r="DO29" s="270">
        <v>0</v>
      </c>
      <c r="DP29" s="270">
        <v>0</v>
      </c>
      <c r="DQ29" s="270">
        <v>0</v>
      </c>
      <c r="DR29" s="270"/>
      <c r="DS29" s="270">
        <v>0</v>
      </c>
      <c r="DT29" s="270">
        <v>0</v>
      </c>
      <c r="DU29" s="270">
        <v>0</v>
      </c>
      <c r="DV29" s="270">
        <v>0</v>
      </c>
      <c r="DW29" s="270">
        <v>0</v>
      </c>
      <c r="DX29" s="270">
        <v>0</v>
      </c>
      <c r="DY29" s="270">
        <v>0</v>
      </c>
      <c r="DZ29" s="270">
        <v>0</v>
      </c>
      <c r="EA29" s="270">
        <v>0</v>
      </c>
      <c r="EB29" s="270">
        <v>0</v>
      </c>
      <c r="EC29" s="270">
        <v>0</v>
      </c>
      <c r="ED29" s="270">
        <v>0</v>
      </c>
      <c r="EE29" s="270">
        <v>0</v>
      </c>
      <c r="EF29" s="270">
        <v>0</v>
      </c>
      <c r="EG29" s="270">
        <v>0</v>
      </c>
      <c r="EH29" s="270">
        <v>0</v>
      </c>
      <c r="EI29" s="270">
        <v>0</v>
      </c>
      <c r="EJ29" s="270">
        <v>0</v>
      </c>
      <c r="EK29" s="270">
        <v>0</v>
      </c>
      <c r="EL29" s="270">
        <v>0</v>
      </c>
      <c r="EM29" s="270">
        <v>110</v>
      </c>
      <c r="EN29" s="270">
        <v>0</v>
      </c>
      <c r="EO29" s="270">
        <v>0</v>
      </c>
      <c r="EP29" s="270">
        <v>0</v>
      </c>
      <c r="EQ29" s="270">
        <v>0</v>
      </c>
      <c r="ER29" s="270">
        <v>0</v>
      </c>
      <c r="ES29" s="270">
        <v>0</v>
      </c>
      <c r="ET29" s="270">
        <v>0</v>
      </c>
      <c r="EU29" s="270">
        <v>0</v>
      </c>
      <c r="EV29" s="270">
        <v>0</v>
      </c>
      <c r="EW29" s="270">
        <v>0</v>
      </c>
      <c r="EX29" s="270">
        <v>0</v>
      </c>
      <c r="EY29" s="270">
        <v>0</v>
      </c>
      <c r="EZ29" s="270">
        <v>0</v>
      </c>
      <c r="FA29" s="270">
        <v>0</v>
      </c>
      <c r="FB29" s="270">
        <v>0</v>
      </c>
      <c r="FC29" s="270">
        <v>0</v>
      </c>
      <c r="FD29" s="270">
        <v>0</v>
      </c>
      <c r="FE29" s="270">
        <v>0</v>
      </c>
      <c r="FF29" s="270">
        <v>0</v>
      </c>
      <c r="FG29" s="270"/>
      <c r="FH29" s="270">
        <v>0</v>
      </c>
      <c r="FI29" s="270"/>
      <c r="FJ29" s="270">
        <v>0</v>
      </c>
      <c r="FK29" s="270">
        <v>0</v>
      </c>
      <c r="FL29" s="270">
        <v>0</v>
      </c>
      <c r="FM29" s="270">
        <v>0</v>
      </c>
      <c r="FN29" s="270">
        <v>0</v>
      </c>
      <c r="FO29" s="351">
        <v>400</v>
      </c>
      <c r="FP29" s="351">
        <v>0</v>
      </c>
      <c r="FQ29" s="351">
        <v>340</v>
      </c>
      <c r="FR29" s="13"/>
      <c r="FS29" s="270"/>
      <c r="FT29" s="270"/>
      <c r="FU29" s="270"/>
      <c r="FV29" s="270"/>
      <c r="FW29" s="270"/>
      <c r="FX29" s="270"/>
      <c r="FY29" s="270"/>
      <c r="FZ29" s="270"/>
      <c r="GA29" s="270"/>
      <c r="GB29" s="270"/>
      <c r="GC29" s="270"/>
      <c r="GD29" s="270"/>
      <c r="GE29" s="270"/>
      <c r="GF29" s="270"/>
      <c r="GG29" s="270"/>
      <c r="GH29" s="270"/>
      <c r="GI29" s="270"/>
      <c r="GJ29" s="270"/>
      <c r="GK29" s="270"/>
      <c r="GL29" s="270"/>
      <c r="GM29" s="270"/>
      <c r="GN29" s="270"/>
      <c r="GO29" s="270"/>
      <c r="GP29" s="270"/>
      <c r="GQ29" s="270"/>
      <c r="GR29" s="270"/>
      <c r="GS29" s="270"/>
      <c r="GT29" s="270"/>
      <c r="GU29" s="270"/>
      <c r="GV29" s="270"/>
      <c r="GW29" s="270"/>
      <c r="GX29" s="270"/>
      <c r="GY29" s="270"/>
      <c r="GZ29" s="270"/>
      <c r="HA29" s="270"/>
      <c r="HB29" s="270"/>
      <c r="HC29" s="270"/>
      <c r="HD29" s="270"/>
      <c r="HE29" s="270"/>
      <c r="HF29" s="270"/>
      <c r="HG29" s="270"/>
      <c r="HH29" s="270"/>
      <c r="HI29" s="270"/>
      <c r="HJ29" s="270"/>
      <c r="HK29" s="270"/>
      <c r="HL29" s="270"/>
      <c r="HM29" s="270"/>
      <c r="HN29" s="270"/>
      <c r="HO29" s="270"/>
      <c r="HP29" s="270"/>
      <c r="HQ29" s="270"/>
      <c r="HR29" s="270"/>
      <c r="HS29" s="270"/>
      <c r="HT29" s="270"/>
      <c r="HU29" s="270"/>
      <c r="HV29" s="270"/>
      <c r="HW29" s="270"/>
      <c r="HX29" s="270"/>
      <c r="HY29" s="270"/>
      <c r="HZ29" s="270"/>
      <c r="IA29" s="270"/>
      <c r="IB29" s="270"/>
      <c r="IC29" s="270"/>
      <c r="ID29" s="270"/>
      <c r="IE29" s="270"/>
      <c r="IF29" s="270"/>
      <c r="IG29" s="270"/>
      <c r="IH29" s="270"/>
    </row>
    <row r="30" spans="1:242" ht="12.75" customHeight="1" x14ac:dyDescent="0.2">
      <c r="A30" s="374" t="s">
        <v>1365</v>
      </c>
      <c r="B30" s="270">
        <v>2595</v>
      </c>
      <c r="C30" s="270">
        <v>2595</v>
      </c>
      <c r="D30" s="270">
        <v>1470</v>
      </c>
      <c r="E30" s="270">
        <v>1125</v>
      </c>
      <c r="F30" s="270">
        <v>0</v>
      </c>
      <c r="G30" s="270">
        <v>0</v>
      </c>
      <c r="H30" s="270">
        <v>2595</v>
      </c>
      <c r="I30" s="270">
        <v>0</v>
      </c>
      <c r="J30" s="270">
        <v>2595</v>
      </c>
      <c r="K30" s="270">
        <v>0</v>
      </c>
      <c r="L30" s="270">
        <v>0</v>
      </c>
      <c r="M30" s="270">
        <v>0</v>
      </c>
      <c r="N30" s="270">
        <v>0</v>
      </c>
      <c r="O30" s="270">
        <v>0</v>
      </c>
      <c r="P30" s="270">
        <v>0</v>
      </c>
      <c r="Q30" s="270">
        <v>0</v>
      </c>
      <c r="R30" s="270">
        <v>0</v>
      </c>
      <c r="S30" s="270">
        <v>0</v>
      </c>
      <c r="T30" s="270">
        <v>0</v>
      </c>
      <c r="U30" s="270">
        <v>0</v>
      </c>
      <c r="V30" s="270">
        <v>0</v>
      </c>
      <c r="W30" s="270">
        <v>0</v>
      </c>
      <c r="X30" s="270">
        <v>66.732665639999993</v>
      </c>
      <c r="Y30" s="270">
        <v>0</v>
      </c>
      <c r="Z30" s="270">
        <v>40</v>
      </c>
      <c r="AA30" s="270">
        <v>340</v>
      </c>
      <c r="AB30" s="270">
        <v>335</v>
      </c>
      <c r="AC30" s="270">
        <v>830</v>
      </c>
      <c r="AD30" s="270">
        <v>1000</v>
      </c>
      <c r="AE30" s="270">
        <v>50</v>
      </c>
      <c r="AF30" s="270">
        <v>275</v>
      </c>
      <c r="AG30" s="270">
        <v>0</v>
      </c>
      <c r="AH30" s="270">
        <v>1505</v>
      </c>
      <c r="AI30" s="270">
        <v>0</v>
      </c>
      <c r="AJ30" s="270">
        <v>0</v>
      </c>
      <c r="AK30" s="270">
        <v>0</v>
      </c>
      <c r="AL30" s="270">
        <v>0</v>
      </c>
      <c r="AM30" s="270">
        <v>0</v>
      </c>
      <c r="AN30" s="270">
        <v>0</v>
      </c>
      <c r="AO30" s="270">
        <v>0</v>
      </c>
      <c r="AP30" s="270">
        <v>0</v>
      </c>
      <c r="AQ30" s="270">
        <v>0</v>
      </c>
      <c r="AR30" s="270">
        <v>325</v>
      </c>
      <c r="AS30" s="270">
        <v>0</v>
      </c>
      <c r="AT30" s="270">
        <v>0</v>
      </c>
      <c r="AU30" s="270">
        <v>0</v>
      </c>
      <c r="AV30" s="270">
        <v>0</v>
      </c>
      <c r="AW30" s="270">
        <v>490</v>
      </c>
      <c r="AX30" s="270">
        <v>0</v>
      </c>
      <c r="AY30" s="270">
        <v>0</v>
      </c>
      <c r="AZ30" s="270">
        <v>0</v>
      </c>
      <c r="BA30" s="270">
        <v>0</v>
      </c>
      <c r="BB30" s="270">
        <v>0</v>
      </c>
      <c r="BC30" s="270">
        <v>0</v>
      </c>
      <c r="BD30" s="270" t="s">
        <v>1676</v>
      </c>
      <c r="BE30" s="270">
        <v>0</v>
      </c>
      <c r="BF30" s="270">
        <v>0</v>
      </c>
      <c r="BG30" s="270">
        <v>0</v>
      </c>
      <c r="BH30" s="270">
        <v>275</v>
      </c>
      <c r="BI30" s="270">
        <v>1505</v>
      </c>
      <c r="BJ30" s="270">
        <v>0</v>
      </c>
      <c r="BK30" s="270">
        <v>0</v>
      </c>
      <c r="BL30" s="270">
        <v>0</v>
      </c>
      <c r="BM30" s="270">
        <v>490</v>
      </c>
      <c r="BN30" s="270">
        <v>0</v>
      </c>
      <c r="BO30" s="270">
        <v>0</v>
      </c>
      <c r="BP30" s="270">
        <v>0</v>
      </c>
      <c r="BQ30" s="270">
        <v>0</v>
      </c>
      <c r="BR30" s="270">
        <v>0</v>
      </c>
      <c r="BS30" s="270">
        <v>0</v>
      </c>
      <c r="BT30" s="270">
        <v>0</v>
      </c>
      <c r="BU30" s="270" t="s">
        <v>1676</v>
      </c>
      <c r="BV30" s="270">
        <v>0</v>
      </c>
      <c r="BW30" s="270">
        <v>325</v>
      </c>
      <c r="BX30" s="270">
        <v>0</v>
      </c>
      <c r="BY30" s="270" t="s">
        <v>1676</v>
      </c>
      <c r="BZ30" s="270">
        <v>0</v>
      </c>
      <c r="CA30" s="270">
        <v>0</v>
      </c>
      <c r="CB30" s="270">
        <v>0</v>
      </c>
      <c r="CC30" s="270">
        <v>0</v>
      </c>
      <c r="CD30" s="270">
        <v>25</v>
      </c>
      <c r="CE30" s="270" t="s">
        <v>1676</v>
      </c>
      <c r="CF30" s="270">
        <v>0</v>
      </c>
      <c r="CG30" s="270">
        <v>2565</v>
      </c>
      <c r="CH30" s="270">
        <v>0</v>
      </c>
      <c r="CI30" s="270">
        <v>490</v>
      </c>
      <c r="CJ30" s="270">
        <v>325</v>
      </c>
      <c r="CK30" s="270">
        <v>275</v>
      </c>
      <c r="CL30" s="270">
        <v>0</v>
      </c>
      <c r="CM30" s="270">
        <v>1505</v>
      </c>
      <c r="CN30" s="270">
        <v>0</v>
      </c>
      <c r="CO30" s="270">
        <v>0</v>
      </c>
      <c r="CP30" s="270">
        <v>0</v>
      </c>
      <c r="CQ30" s="270">
        <v>0</v>
      </c>
      <c r="CR30" s="270">
        <v>0</v>
      </c>
      <c r="CS30" s="270">
        <v>0</v>
      </c>
      <c r="CT30" s="270">
        <v>0</v>
      </c>
      <c r="CU30" s="270"/>
      <c r="CV30" s="270">
        <v>0</v>
      </c>
      <c r="CW30" s="270">
        <v>0</v>
      </c>
      <c r="CX30" s="270">
        <v>0</v>
      </c>
      <c r="CY30" s="270">
        <v>0</v>
      </c>
      <c r="CZ30" s="270">
        <v>0</v>
      </c>
      <c r="DA30" s="270">
        <v>0</v>
      </c>
      <c r="DB30" s="270">
        <v>0</v>
      </c>
      <c r="DC30" s="270">
        <v>0</v>
      </c>
      <c r="DD30" s="270">
        <v>0</v>
      </c>
      <c r="DE30" s="270">
        <v>0</v>
      </c>
      <c r="DF30" s="270">
        <v>0</v>
      </c>
      <c r="DG30" s="270">
        <v>0</v>
      </c>
      <c r="DH30" s="270">
        <v>0</v>
      </c>
      <c r="DI30" s="270">
        <v>0</v>
      </c>
      <c r="DJ30" s="270">
        <v>0</v>
      </c>
      <c r="DK30" s="270">
        <v>0</v>
      </c>
      <c r="DL30" s="270">
        <v>0</v>
      </c>
      <c r="DM30" s="270">
        <v>0</v>
      </c>
      <c r="DN30" s="270">
        <v>0</v>
      </c>
      <c r="DO30" s="270">
        <v>0</v>
      </c>
      <c r="DP30" s="270">
        <v>0</v>
      </c>
      <c r="DQ30" s="270">
        <v>0</v>
      </c>
      <c r="DR30" s="270"/>
      <c r="DS30" s="270">
        <v>0</v>
      </c>
      <c r="DT30" s="270">
        <v>0</v>
      </c>
      <c r="DU30" s="270">
        <v>0</v>
      </c>
      <c r="DV30" s="270">
        <v>0</v>
      </c>
      <c r="DW30" s="270">
        <v>0</v>
      </c>
      <c r="DX30" s="270">
        <v>0</v>
      </c>
      <c r="DY30" s="270">
        <v>0</v>
      </c>
      <c r="DZ30" s="270">
        <v>0</v>
      </c>
      <c r="EA30" s="270">
        <v>0</v>
      </c>
      <c r="EB30" s="270">
        <v>0</v>
      </c>
      <c r="EC30" s="270">
        <v>0</v>
      </c>
      <c r="ED30" s="270">
        <v>0</v>
      </c>
      <c r="EE30" s="270">
        <v>0</v>
      </c>
      <c r="EF30" s="270">
        <v>0</v>
      </c>
      <c r="EG30" s="270">
        <v>0</v>
      </c>
      <c r="EH30" s="270">
        <v>0</v>
      </c>
      <c r="EI30" s="270">
        <v>0</v>
      </c>
      <c r="EJ30" s="270">
        <v>0</v>
      </c>
      <c r="EK30" s="270">
        <v>0</v>
      </c>
      <c r="EL30" s="270">
        <v>0</v>
      </c>
      <c r="EM30" s="270">
        <v>0</v>
      </c>
      <c r="EN30" s="270">
        <v>0</v>
      </c>
      <c r="EO30" s="270">
        <v>0</v>
      </c>
      <c r="EP30" s="270">
        <v>0</v>
      </c>
      <c r="EQ30" s="270">
        <v>0</v>
      </c>
      <c r="ER30" s="270">
        <v>0</v>
      </c>
      <c r="ES30" s="270">
        <v>0</v>
      </c>
      <c r="ET30" s="270">
        <v>0</v>
      </c>
      <c r="EU30" s="270">
        <v>0</v>
      </c>
      <c r="EV30" s="270">
        <v>0</v>
      </c>
      <c r="EW30" s="270">
        <v>0</v>
      </c>
      <c r="EX30" s="270">
        <v>0</v>
      </c>
      <c r="EY30" s="270">
        <v>0</v>
      </c>
      <c r="EZ30" s="270">
        <v>0</v>
      </c>
      <c r="FA30" s="270">
        <v>0</v>
      </c>
      <c r="FB30" s="270">
        <v>0</v>
      </c>
      <c r="FC30" s="270">
        <v>0</v>
      </c>
      <c r="FD30" s="270">
        <v>0</v>
      </c>
      <c r="FE30" s="270">
        <v>0</v>
      </c>
      <c r="FF30" s="270">
        <v>0</v>
      </c>
      <c r="FG30" s="270"/>
      <c r="FH30" s="270">
        <v>0</v>
      </c>
      <c r="FI30" s="270"/>
      <c r="FJ30" s="270">
        <v>0</v>
      </c>
      <c r="FK30" s="270">
        <v>0</v>
      </c>
      <c r="FL30" s="270">
        <v>0</v>
      </c>
      <c r="FM30" s="270">
        <v>0</v>
      </c>
      <c r="FN30" s="270">
        <v>0</v>
      </c>
      <c r="FO30" s="351">
        <v>2595</v>
      </c>
      <c r="FP30" s="351">
        <v>0</v>
      </c>
      <c r="FQ30" s="351">
        <v>0</v>
      </c>
      <c r="FR30" s="13"/>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row>
    <row r="31" spans="1:242" ht="12.75" x14ac:dyDescent="0.2">
      <c r="A31" s="374" t="s">
        <v>1530</v>
      </c>
      <c r="B31" s="270">
        <v>345</v>
      </c>
      <c r="C31" s="270">
        <v>340</v>
      </c>
      <c r="D31" s="270">
        <v>135</v>
      </c>
      <c r="E31" s="270">
        <v>205</v>
      </c>
      <c r="F31" s="270">
        <v>30</v>
      </c>
      <c r="G31" s="270">
        <v>0</v>
      </c>
      <c r="H31" s="270">
        <v>310</v>
      </c>
      <c r="I31" s="270">
        <v>345</v>
      </c>
      <c r="J31" s="270" t="s">
        <v>1676</v>
      </c>
      <c r="K31" s="270">
        <v>5820</v>
      </c>
      <c r="L31" s="270">
        <v>1.3406593410000001</v>
      </c>
      <c r="M31" s="270">
        <v>1</v>
      </c>
      <c r="N31" s="270">
        <v>90</v>
      </c>
      <c r="O31" s="270">
        <v>0</v>
      </c>
      <c r="P31" s="270">
        <v>0</v>
      </c>
      <c r="Q31" s="270">
        <v>0</v>
      </c>
      <c r="R31" s="270">
        <v>0</v>
      </c>
      <c r="S31" s="270">
        <v>0</v>
      </c>
      <c r="T31" s="270">
        <v>0</v>
      </c>
      <c r="U31" s="270">
        <v>0</v>
      </c>
      <c r="V31" s="270">
        <v>17.162241890000001</v>
      </c>
      <c r="W31" s="270">
        <v>14</v>
      </c>
      <c r="X31" s="270">
        <v>76.872093019999994</v>
      </c>
      <c r="Y31" s="270">
        <v>0</v>
      </c>
      <c r="Z31" s="270" t="s">
        <v>1676</v>
      </c>
      <c r="AA31" s="270" t="s">
        <v>1676</v>
      </c>
      <c r="AB31" s="270">
        <v>40</v>
      </c>
      <c r="AC31" s="270">
        <v>60</v>
      </c>
      <c r="AD31" s="270">
        <v>180</v>
      </c>
      <c r="AE31" s="270">
        <v>55</v>
      </c>
      <c r="AF31" s="270">
        <v>0</v>
      </c>
      <c r="AG31" s="270">
        <v>0</v>
      </c>
      <c r="AH31" s="270">
        <v>0</v>
      </c>
      <c r="AI31" s="270">
        <v>0</v>
      </c>
      <c r="AJ31" s="270">
        <v>0</v>
      </c>
      <c r="AK31" s="270">
        <v>0</v>
      </c>
      <c r="AL31" s="270">
        <v>0</v>
      </c>
      <c r="AM31" s="270">
        <v>0</v>
      </c>
      <c r="AN31" s="270">
        <v>0</v>
      </c>
      <c r="AO31" s="270">
        <v>0</v>
      </c>
      <c r="AP31" s="270">
        <v>0</v>
      </c>
      <c r="AQ31" s="270" t="s">
        <v>1676</v>
      </c>
      <c r="AR31" s="270">
        <v>0</v>
      </c>
      <c r="AS31" s="270">
        <v>0</v>
      </c>
      <c r="AT31" s="270">
        <v>0</v>
      </c>
      <c r="AU31" s="270">
        <v>0</v>
      </c>
      <c r="AV31" s="270">
        <v>0</v>
      </c>
      <c r="AW31" s="270" t="s">
        <v>1676</v>
      </c>
      <c r="AX31" s="270">
        <v>215</v>
      </c>
      <c r="AY31" s="270">
        <v>0</v>
      </c>
      <c r="AZ31" s="270">
        <v>0</v>
      </c>
      <c r="BA31" s="270">
        <v>10</v>
      </c>
      <c r="BB31" s="270">
        <v>115</v>
      </c>
      <c r="BC31" s="270" t="s">
        <v>1676</v>
      </c>
      <c r="BD31" s="270">
        <v>95</v>
      </c>
      <c r="BE31" s="270" t="s">
        <v>1676</v>
      </c>
      <c r="BF31" s="270" t="s">
        <v>1676</v>
      </c>
      <c r="BG31" s="270" t="s">
        <v>1676</v>
      </c>
      <c r="BH31" s="270">
        <v>10</v>
      </c>
      <c r="BI31" s="270">
        <v>0</v>
      </c>
      <c r="BJ31" s="270">
        <v>0</v>
      </c>
      <c r="BK31" s="270">
        <v>15</v>
      </c>
      <c r="BL31" s="270">
        <v>10</v>
      </c>
      <c r="BM31" s="270">
        <v>15</v>
      </c>
      <c r="BN31" s="270">
        <v>15</v>
      </c>
      <c r="BO31" s="270">
        <v>25</v>
      </c>
      <c r="BP31" s="270">
        <v>15</v>
      </c>
      <c r="BQ31" s="270">
        <v>0</v>
      </c>
      <c r="BR31" s="270">
        <v>0</v>
      </c>
      <c r="BS31" s="270">
        <v>0</v>
      </c>
      <c r="BT31" s="270">
        <v>55</v>
      </c>
      <c r="BU31" s="270">
        <v>75</v>
      </c>
      <c r="BV31" s="270">
        <v>0</v>
      </c>
      <c r="BW31" s="270" t="s">
        <v>1676</v>
      </c>
      <c r="BX31" s="270">
        <v>0</v>
      </c>
      <c r="BY31" s="270" t="s">
        <v>1676</v>
      </c>
      <c r="BZ31" s="270">
        <v>0</v>
      </c>
      <c r="CA31" s="270">
        <v>0</v>
      </c>
      <c r="CB31" s="270">
        <v>0</v>
      </c>
      <c r="CC31" s="270">
        <v>0</v>
      </c>
      <c r="CD31" s="270">
        <v>10</v>
      </c>
      <c r="CE31" s="270">
        <v>0</v>
      </c>
      <c r="CF31" s="270">
        <v>15</v>
      </c>
      <c r="CG31" s="270">
        <v>315</v>
      </c>
      <c r="CH31" s="270">
        <v>0</v>
      </c>
      <c r="CI31" s="270">
        <v>0</v>
      </c>
      <c r="CJ31" s="270">
        <v>0</v>
      </c>
      <c r="CK31" s="270">
        <v>0</v>
      </c>
      <c r="CL31" s="270">
        <v>0</v>
      </c>
      <c r="CM31" s="270">
        <v>0</v>
      </c>
      <c r="CN31" s="270">
        <v>0</v>
      </c>
      <c r="CO31" s="270">
        <v>0</v>
      </c>
      <c r="CP31" s="270">
        <v>0</v>
      </c>
      <c r="CQ31" s="270">
        <v>0</v>
      </c>
      <c r="CR31" s="270">
        <v>0</v>
      </c>
      <c r="CS31" s="270">
        <v>0</v>
      </c>
      <c r="CT31" s="270">
        <v>0</v>
      </c>
      <c r="CU31" s="270"/>
      <c r="CV31" s="270">
        <v>0</v>
      </c>
      <c r="CW31" s="270">
        <v>0</v>
      </c>
      <c r="CX31" s="270">
        <v>0</v>
      </c>
      <c r="CY31" s="270">
        <v>0</v>
      </c>
      <c r="CZ31" s="270">
        <v>0</v>
      </c>
      <c r="DA31" s="270">
        <v>0</v>
      </c>
      <c r="DB31" s="270">
        <v>0</v>
      </c>
      <c r="DC31" s="270">
        <v>0</v>
      </c>
      <c r="DD31" s="270">
        <v>0</v>
      </c>
      <c r="DE31" s="270">
        <v>240</v>
      </c>
      <c r="DF31" s="270">
        <v>0</v>
      </c>
      <c r="DG31" s="270">
        <v>0</v>
      </c>
      <c r="DH31" s="270">
        <v>0</v>
      </c>
      <c r="DI31" s="270">
        <v>0</v>
      </c>
      <c r="DJ31" s="270">
        <v>0</v>
      </c>
      <c r="DK31" s="270">
        <v>0</v>
      </c>
      <c r="DL31" s="270">
        <v>0</v>
      </c>
      <c r="DM31" s="270">
        <v>0</v>
      </c>
      <c r="DN31" s="270">
        <v>0</v>
      </c>
      <c r="DO31" s="270">
        <v>100</v>
      </c>
      <c r="DP31" s="270">
        <v>0</v>
      </c>
      <c r="DQ31" s="270">
        <v>0</v>
      </c>
      <c r="DR31" s="270"/>
      <c r="DS31" s="270">
        <v>0</v>
      </c>
      <c r="DT31" s="270">
        <v>0</v>
      </c>
      <c r="DU31" s="270">
        <v>0</v>
      </c>
      <c r="DV31" s="270">
        <v>0</v>
      </c>
      <c r="DW31" s="270">
        <v>0</v>
      </c>
      <c r="DX31" s="270">
        <v>0</v>
      </c>
      <c r="DY31" s="270">
        <v>0</v>
      </c>
      <c r="DZ31" s="270">
        <v>0</v>
      </c>
      <c r="EA31" s="270">
        <v>0</v>
      </c>
      <c r="EB31" s="270">
        <v>0</v>
      </c>
      <c r="EC31" s="270">
        <v>0</v>
      </c>
      <c r="ED31" s="270">
        <v>0</v>
      </c>
      <c r="EE31" s="270">
        <v>0</v>
      </c>
      <c r="EF31" s="270">
        <v>0</v>
      </c>
      <c r="EG31" s="270">
        <v>0</v>
      </c>
      <c r="EH31" s="270">
        <v>0</v>
      </c>
      <c r="EI31" s="270">
        <v>0</v>
      </c>
      <c r="EJ31" s="270">
        <v>0</v>
      </c>
      <c r="EK31" s="270">
        <v>0</v>
      </c>
      <c r="EL31" s="270">
        <v>0</v>
      </c>
      <c r="EM31" s="270">
        <v>0</v>
      </c>
      <c r="EN31" s="270">
        <v>0</v>
      </c>
      <c r="EO31" s="270">
        <v>0</v>
      </c>
      <c r="EP31" s="270">
        <v>0</v>
      </c>
      <c r="EQ31" s="270">
        <v>0</v>
      </c>
      <c r="ER31" s="270">
        <v>0</v>
      </c>
      <c r="ES31" s="270">
        <v>0</v>
      </c>
      <c r="ET31" s="270">
        <v>0</v>
      </c>
      <c r="EU31" s="270">
        <v>0</v>
      </c>
      <c r="EV31" s="270">
        <v>0</v>
      </c>
      <c r="EW31" s="270">
        <v>0</v>
      </c>
      <c r="EX31" s="270">
        <v>0</v>
      </c>
      <c r="EY31" s="270">
        <v>0</v>
      </c>
      <c r="EZ31" s="270">
        <v>0</v>
      </c>
      <c r="FA31" s="270">
        <v>0</v>
      </c>
      <c r="FB31" s="270">
        <v>0</v>
      </c>
      <c r="FC31" s="270">
        <v>0</v>
      </c>
      <c r="FD31" s="270">
        <v>0</v>
      </c>
      <c r="FE31" s="270">
        <v>0</v>
      </c>
      <c r="FF31" s="270">
        <v>0</v>
      </c>
      <c r="FG31" s="270"/>
      <c r="FH31" s="270" t="s">
        <v>1676</v>
      </c>
      <c r="FI31" s="270"/>
      <c r="FJ31" s="270">
        <v>0</v>
      </c>
      <c r="FK31" s="270">
        <v>0</v>
      </c>
      <c r="FL31" s="270">
        <v>0</v>
      </c>
      <c r="FM31" s="270">
        <v>0</v>
      </c>
      <c r="FN31" s="270">
        <v>0</v>
      </c>
      <c r="FO31" s="351">
        <v>230</v>
      </c>
      <c r="FP31" s="351">
        <v>0</v>
      </c>
      <c r="FQ31" s="351">
        <v>90</v>
      </c>
      <c r="FR31" s="13"/>
      <c r="FS31" s="270"/>
      <c r="FT31" s="270"/>
      <c r="FU31" s="270"/>
      <c r="FV31" s="270"/>
      <c r="FW31" s="270"/>
      <c r="FX31" s="270"/>
      <c r="FY31" s="270"/>
      <c r="FZ31" s="270"/>
      <c r="GA31" s="270"/>
      <c r="GB31" s="270"/>
      <c r="GC31" s="270"/>
      <c r="GD31" s="270"/>
      <c r="GE31" s="270"/>
      <c r="GF31" s="270"/>
      <c r="GG31" s="270"/>
      <c r="GH31" s="270"/>
      <c r="GI31" s="270"/>
      <c r="GJ31" s="270"/>
      <c r="GK31" s="270"/>
      <c r="GL31" s="270"/>
      <c r="GM31" s="270"/>
      <c r="GN31" s="270"/>
      <c r="GO31" s="270"/>
      <c r="GP31" s="270"/>
      <c r="GQ31" s="270"/>
      <c r="GR31" s="270"/>
      <c r="GS31" s="270"/>
      <c r="GT31" s="270"/>
      <c r="GU31" s="270"/>
      <c r="GV31" s="270"/>
      <c r="GW31" s="270"/>
      <c r="GX31" s="270"/>
      <c r="GY31" s="270"/>
      <c r="GZ31" s="270"/>
      <c r="HA31" s="270"/>
      <c r="HB31" s="270"/>
      <c r="HC31" s="270"/>
      <c r="HD31" s="270"/>
      <c r="HE31" s="270"/>
      <c r="HF31" s="270"/>
      <c r="HG31" s="270"/>
      <c r="HH31" s="270"/>
      <c r="HI31" s="270"/>
      <c r="HJ31" s="270"/>
      <c r="HK31" s="270"/>
      <c r="HL31" s="270"/>
      <c r="HM31" s="270"/>
      <c r="HN31" s="270"/>
      <c r="HO31" s="270"/>
      <c r="HP31" s="270"/>
      <c r="HQ31" s="270"/>
      <c r="HR31" s="270"/>
      <c r="HS31" s="270"/>
      <c r="HT31" s="270"/>
      <c r="HU31" s="270"/>
      <c r="HV31" s="270"/>
      <c r="HW31" s="270"/>
      <c r="HX31" s="270"/>
      <c r="HY31" s="270"/>
      <c r="HZ31" s="270"/>
      <c r="IA31" s="270"/>
      <c r="IB31" s="270"/>
      <c r="IC31" s="270"/>
      <c r="ID31" s="270"/>
      <c r="IE31" s="270"/>
      <c r="IF31" s="270"/>
      <c r="IG31" s="270"/>
      <c r="IH31" s="270"/>
    </row>
    <row r="32" spans="1:242" ht="12.75" customHeight="1" x14ac:dyDescent="0.2">
      <c r="A32" s="374" t="s">
        <v>1612</v>
      </c>
      <c r="B32" s="270">
        <v>1735</v>
      </c>
      <c r="C32" s="270">
        <v>1735</v>
      </c>
      <c r="D32" s="270">
        <v>710</v>
      </c>
      <c r="E32" s="270">
        <v>1025</v>
      </c>
      <c r="F32" s="270">
        <v>0</v>
      </c>
      <c r="G32" s="270">
        <v>0</v>
      </c>
      <c r="H32" s="270">
        <v>1735</v>
      </c>
      <c r="I32" s="270">
        <v>0</v>
      </c>
      <c r="J32" s="270">
        <v>1735</v>
      </c>
      <c r="K32" s="270">
        <v>0</v>
      </c>
      <c r="L32" s="270">
        <v>0</v>
      </c>
      <c r="M32" s="270">
        <v>0</v>
      </c>
      <c r="N32" s="270">
        <v>0</v>
      </c>
      <c r="O32" s="270">
        <v>0</v>
      </c>
      <c r="P32" s="270">
        <v>0</v>
      </c>
      <c r="Q32" s="270">
        <v>0</v>
      </c>
      <c r="R32" s="270">
        <v>0</v>
      </c>
      <c r="S32" s="270">
        <v>0</v>
      </c>
      <c r="T32" s="270">
        <v>0</v>
      </c>
      <c r="U32" s="270">
        <v>0</v>
      </c>
      <c r="V32" s="270">
        <v>0</v>
      </c>
      <c r="W32" s="270">
        <v>0</v>
      </c>
      <c r="X32" s="270">
        <v>78.09515571</v>
      </c>
      <c r="Y32" s="270">
        <v>0</v>
      </c>
      <c r="Z32" s="270">
        <v>0</v>
      </c>
      <c r="AA32" s="270">
        <v>15</v>
      </c>
      <c r="AB32" s="270">
        <v>65</v>
      </c>
      <c r="AC32" s="270">
        <v>400</v>
      </c>
      <c r="AD32" s="270">
        <v>1150</v>
      </c>
      <c r="AE32" s="270">
        <v>110</v>
      </c>
      <c r="AF32" s="270">
        <v>0</v>
      </c>
      <c r="AG32" s="270">
        <v>0</v>
      </c>
      <c r="AH32" s="270">
        <v>1725</v>
      </c>
      <c r="AI32" s="270">
        <v>0</v>
      </c>
      <c r="AJ32" s="270">
        <v>0</v>
      </c>
      <c r="AK32" s="270">
        <v>0</v>
      </c>
      <c r="AL32" s="270">
        <v>0</v>
      </c>
      <c r="AM32" s="270">
        <v>0</v>
      </c>
      <c r="AN32" s="270">
        <v>0</v>
      </c>
      <c r="AO32" s="270">
        <v>0</v>
      </c>
      <c r="AP32" s="270">
        <v>0</v>
      </c>
      <c r="AQ32" s="270">
        <v>0</v>
      </c>
      <c r="AR32" s="270">
        <v>0</v>
      </c>
      <c r="AS32" s="270">
        <v>0</v>
      </c>
      <c r="AT32" s="270">
        <v>0</v>
      </c>
      <c r="AU32" s="270">
        <v>0</v>
      </c>
      <c r="AV32" s="270">
        <v>0</v>
      </c>
      <c r="AW32" s="270">
        <v>0</v>
      </c>
      <c r="AX32" s="270">
        <v>0</v>
      </c>
      <c r="AY32" s="270">
        <v>0</v>
      </c>
      <c r="AZ32" s="270">
        <v>0</v>
      </c>
      <c r="BA32" s="270">
        <v>0</v>
      </c>
      <c r="BB32" s="270">
        <v>10</v>
      </c>
      <c r="BC32" s="270">
        <v>0</v>
      </c>
      <c r="BD32" s="270">
        <v>0</v>
      </c>
      <c r="BE32" s="270">
        <v>0</v>
      </c>
      <c r="BF32" s="270">
        <v>0</v>
      </c>
      <c r="BG32" s="270">
        <v>0</v>
      </c>
      <c r="BH32" s="270" t="s">
        <v>1676</v>
      </c>
      <c r="BI32" s="270">
        <v>1720</v>
      </c>
      <c r="BJ32" s="270">
        <v>0</v>
      </c>
      <c r="BK32" s="270">
        <v>0</v>
      </c>
      <c r="BL32" s="270">
        <v>0</v>
      </c>
      <c r="BM32" s="270">
        <v>0</v>
      </c>
      <c r="BN32" s="270">
        <v>0</v>
      </c>
      <c r="BO32" s="270">
        <v>0</v>
      </c>
      <c r="BP32" s="270">
        <v>0</v>
      </c>
      <c r="BQ32" s="270">
        <v>0</v>
      </c>
      <c r="BR32" s="270">
        <v>0</v>
      </c>
      <c r="BS32" s="270">
        <v>0</v>
      </c>
      <c r="BT32" s="270">
        <v>10</v>
      </c>
      <c r="BU32" s="270">
        <v>0</v>
      </c>
      <c r="BV32" s="270">
        <v>0</v>
      </c>
      <c r="BW32" s="270">
        <v>0</v>
      </c>
      <c r="BX32" s="270">
        <v>0</v>
      </c>
      <c r="BY32" s="270">
        <v>0</v>
      </c>
      <c r="BZ32" s="270">
        <v>0</v>
      </c>
      <c r="CA32" s="270">
        <v>0</v>
      </c>
      <c r="CB32" s="270">
        <v>0</v>
      </c>
      <c r="CC32" s="270">
        <v>0</v>
      </c>
      <c r="CD32" s="270">
        <v>0</v>
      </c>
      <c r="CE32" s="270">
        <v>0</v>
      </c>
      <c r="CF32" s="270">
        <v>0</v>
      </c>
      <c r="CG32" s="270">
        <v>1735</v>
      </c>
      <c r="CH32" s="270">
        <v>0</v>
      </c>
      <c r="CI32" s="270">
        <v>0</v>
      </c>
      <c r="CJ32" s="270">
        <v>0</v>
      </c>
      <c r="CK32" s="270">
        <v>0</v>
      </c>
      <c r="CL32" s="270">
        <v>0</v>
      </c>
      <c r="CM32" s="270">
        <v>1735</v>
      </c>
      <c r="CN32" s="270">
        <v>0</v>
      </c>
      <c r="CO32" s="270">
        <v>0</v>
      </c>
      <c r="CP32" s="270">
        <v>0</v>
      </c>
      <c r="CQ32" s="270">
        <v>0</v>
      </c>
      <c r="CR32" s="270">
        <v>0</v>
      </c>
      <c r="CS32" s="270">
        <v>0</v>
      </c>
      <c r="CT32" s="270">
        <v>0</v>
      </c>
      <c r="CU32" s="270"/>
      <c r="CV32" s="270">
        <v>0</v>
      </c>
      <c r="CW32" s="270">
        <v>0</v>
      </c>
      <c r="CX32" s="270">
        <v>0</v>
      </c>
      <c r="CY32" s="270">
        <v>0</v>
      </c>
      <c r="CZ32" s="270">
        <v>0</v>
      </c>
      <c r="DA32" s="270">
        <v>0</v>
      </c>
      <c r="DB32" s="270">
        <v>0</v>
      </c>
      <c r="DC32" s="270">
        <v>0</v>
      </c>
      <c r="DD32" s="270">
        <v>0</v>
      </c>
      <c r="DE32" s="270">
        <v>0</v>
      </c>
      <c r="DF32" s="270">
        <v>0</v>
      </c>
      <c r="DG32" s="270">
        <v>0</v>
      </c>
      <c r="DH32" s="270">
        <v>0</v>
      </c>
      <c r="DI32" s="270">
        <v>0</v>
      </c>
      <c r="DJ32" s="270">
        <v>0</v>
      </c>
      <c r="DK32" s="270">
        <v>0</v>
      </c>
      <c r="DL32" s="270">
        <v>0</v>
      </c>
      <c r="DM32" s="270">
        <v>0</v>
      </c>
      <c r="DN32" s="270">
        <v>0</v>
      </c>
      <c r="DO32" s="270">
        <v>0</v>
      </c>
      <c r="DP32" s="270">
        <v>0</v>
      </c>
      <c r="DQ32" s="270">
        <v>0</v>
      </c>
      <c r="DR32" s="270"/>
      <c r="DS32" s="270">
        <v>0</v>
      </c>
      <c r="DT32" s="270">
        <v>0</v>
      </c>
      <c r="DU32" s="270">
        <v>0</v>
      </c>
      <c r="DV32" s="270">
        <v>0</v>
      </c>
      <c r="DW32" s="270">
        <v>0</v>
      </c>
      <c r="DX32" s="270">
        <v>0</v>
      </c>
      <c r="DY32" s="270">
        <v>0</v>
      </c>
      <c r="DZ32" s="270">
        <v>0</v>
      </c>
      <c r="EA32" s="270">
        <v>0</v>
      </c>
      <c r="EB32" s="270">
        <v>0</v>
      </c>
      <c r="EC32" s="270">
        <v>0</v>
      </c>
      <c r="ED32" s="270">
        <v>0</v>
      </c>
      <c r="EE32" s="270">
        <v>0</v>
      </c>
      <c r="EF32" s="270">
        <v>0</v>
      </c>
      <c r="EG32" s="270">
        <v>0</v>
      </c>
      <c r="EH32" s="270">
        <v>0</v>
      </c>
      <c r="EI32" s="270">
        <v>0</v>
      </c>
      <c r="EJ32" s="270">
        <v>0</v>
      </c>
      <c r="EK32" s="270">
        <v>0</v>
      </c>
      <c r="EL32" s="270">
        <v>0</v>
      </c>
      <c r="EM32" s="270">
        <v>0</v>
      </c>
      <c r="EN32" s="270">
        <v>0</v>
      </c>
      <c r="EO32" s="270">
        <v>0</v>
      </c>
      <c r="EP32" s="270">
        <v>0</v>
      </c>
      <c r="EQ32" s="270">
        <v>0</v>
      </c>
      <c r="ER32" s="270">
        <v>0</v>
      </c>
      <c r="ES32" s="270">
        <v>0</v>
      </c>
      <c r="ET32" s="270">
        <v>0</v>
      </c>
      <c r="EU32" s="270">
        <v>0</v>
      </c>
      <c r="EV32" s="270">
        <v>0</v>
      </c>
      <c r="EW32" s="270">
        <v>0</v>
      </c>
      <c r="EX32" s="270">
        <v>0</v>
      </c>
      <c r="EY32" s="270">
        <v>0</v>
      </c>
      <c r="EZ32" s="270">
        <v>0</v>
      </c>
      <c r="FA32" s="270">
        <v>0</v>
      </c>
      <c r="FB32" s="270">
        <v>0</v>
      </c>
      <c r="FC32" s="270">
        <v>0</v>
      </c>
      <c r="FD32" s="270">
        <v>0</v>
      </c>
      <c r="FE32" s="270">
        <v>0</v>
      </c>
      <c r="FF32" s="270">
        <v>0</v>
      </c>
      <c r="FG32" s="270"/>
      <c r="FH32" s="270">
        <v>0</v>
      </c>
      <c r="FI32" s="270"/>
      <c r="FJ32" s="270">
        <v>0</v>
      </c>
      <c r="FK32" s="270">
        <v>0</v>
      </c>
      <c r="FL32" s="270">
        <v>0</v>
      </c>
      <c r="FM32" s="270">
        <v>0</v>
      </c>
      <c r="FN32" s="270">
        <v>0</v>
      </c>
      <c r="FO32" s="351">
        <v>1725</v>
      </c>
      <c r="FP32" s="351">
        <v>0</v>
      </c>
      <c r="FQ32" s="351">
        <v>0</v>
      </c>
      <c r="FR32" s="13"/>
      <c r="FS32" s="270"/>
      <c r="FT32" s="270"/>
      <c r="FU32" s="270"/>
      <c r="FV32" s="270"/>
      <c r="FW32" s="270"/>
      <c r="FX32" s="270"/>
      <c r="FY32" s="270"/>
      <c r="FZ32" s="270"/>
      <c r="GA32" s="270"/>
      <c r="GB32" s="270"/>
      <c r="GC32" s="270"/>
      <c r="GD32" s="270"/>
      <c r="GE32" s="270"/>
      <c r="GF32" s="270"/>
      <c r="GG32" s="270"/>
      <c r="GH32" s="270"/>
      <c r="GI32" s="270"/>
      <c r="GJ32" s="270"/>
      <c r="GK32" s="270"/>
      <c r="GL32" s="270"/>
      <c r="GM32" s="270"/>
      <c r="GN32" s="270"/>
      <c r="GO32" s="270"/>
      <c r="GP32" s="270"/>
      <c r="GQ32" s="270"/>
      <c r="GR32" s="270"/>
      <c r="GS32" s="270"/>
      <c r="GT32" s="270"/>
      <c r="GU32" s="270"/>
      <c r="GV32" s="270"/>
      <c r="GW32" s="270"/>
      <c r="GX32" s="270"/>
      <c r="GY32" s="270"/>
      <c r="GZ32" s="270"/>
      <c r="HA32" s="270"/>
      <c r="HB32" s="270"/>
      <c r="HC32" s="270"/>
      <c r="HD32" s="270"/>
      <c r="HE32" s="270"/>
      <c r="HF32" s="270"/>
      <c r="HG32" s="270"/>
      <c r="HH32" s="270"/>
      <c r="HI32" s="270"/>
      <c r="HJ32" s="270"/>
      <c r="HK32" s="270"/>
      <c r="HL32" s="270"/>
      <c r="HM32" s="270"/>
      <c r="HN32" s="270"/>
      <c r="HO32" s="270"/>
      <c r="HP32" s="270"/>
      <c r="HQ32" s="270"/>
      <c r="HR32" s="270"/>
      <c r="HS32" s="270"/>
      <c r="HT32" s="270"/>
      <c r="HU32" s="270"/>
      <c r="HV32" s="270"/>
      <c r="HW32" s="270"/>
      <c r="HX32" s="270"/>
      <c r="HY32" s="270"/>
      <c r="HZ32" s="270"/>
      <c r="IA32" s="270"/>
      <c r="IB32" s="270"/>
      <c r="IC32" s="270"/>
      <c r="ID32" s="270"/>
      <c r="IE32" s="270"/>
      <c r="IF32" s="270"/>
      <c r="IG32" s="270"/>
      <c r="IH32" s="270"/>
    </row>
    <row r="33" spans="1:242" s="272" customFormat="1" ht="12.75" customHeight="1" x14ac:dyDescent="0.2">
      <c r="A33" s="374" t="s">
        <v>784</v>
      </c>
      <c r="B33" s="270">
        <v>440</v>
      </c>
      <c r="C33" s="270">
        <v>440</v>
      </c>
      <c r="D33" s="270">
        <v>195</v>
      </c>
      <c r="E33" s="270">
        <v>245</v>
      </c>
      <c r="F33" s="270">
        <v>0</v>
      </c>
      <c r="G33" s="270">
        <v>440</v>
      </c>
      <c r="H33" s="270">
        <v>0</v>
      </c>
      <c r="I33" s="270">
        <v>440</v>
      </c>
      <c r="J33" s="270">
        <v>0</v>
      </c>
      <c r="K33" s="270">
        <v>17065</v>
      </c>
      <c r="L33" s="270">
        <v>0</v>
      </c>
      <c r="M33" s="270">
        <v>0</v>
      </c>
      <c r="N33" s="270">
        <v>0</v>
      </c>
      <c r="O33" s="270">
        <v>0</v>
      </c>
      <c r="P33" s="270">
        <v>0</v>
      </c>
      <c r="Q33" s="270">
        <v>0</v>
      </c>
      <c r="R33" s="270">
        <v>0</v>
      </c>
      <c r="S33" s="270">
        <v>0</v>
      </c>
      <c r="T33" s="270">
        <v>0</v>
      </c>
      <c r="U33" s="270">
        <v>0</v>
      </c>
      <c r="V33" s="270">
        <v>0</v>
      </c>
      <c r="W33" s="270">
        <v>0</v>
      </c>
      <c r="X33" s="270">
        <v>81.699095020000001</v>
      </c>
      <c r="Y33" s="270">
        <v>0</v>
      </c>
      <c r="Z33" s="270">
        <v>0</v>
      </c>
      <c r="AA33" s="270">
        <v>0</v>
      </c>
      <c r="AB33" s="270">
        <v>15</v>
      </c>
      <c r="AC33" s="270">
        <v>85</v>
      </c>
      <c r="AD33" s="270">
        <v>235</v>
      </c>
      <c r="AE33" s="270">
        <v>110</v>
      </c>
      <c r="AF33" s="270">
        <v>0</v>
      </c>
      <c r="AG33" s="270">
        <v>0</v>
      </c>
      <c r="AH33" s="270">
        <v>0</v>
      </c>
      <c r="AI33" s="270">
        <v>0</v>
      </c>
      <c r="AJ33" s="270">
        <v>0</v>
      </c>
      <c r="AK33" s="270">
        <v>0</v>
      </c>
      <c r="AL33" s="270">
        <v>0</v>
      </c>
      <c r="AM33" s="270">
        <v>0</v>
      </c>
      <c r="AN33" s="270">
        <v>0</v>
      </c>
      <c r="AO33" s="270">
        <v>0</v>
      </c>
      <c r="AP33" s="270">
        <v>0</v>
      </c>
      <c r="AQ33" s="270">
        <v>0</v>
      </c>
      <c r="AR33" s="270">
        <v>0</v>
      </c>
      <c r="AS33" s="270">
        <v>0</v>
      </c>
      <c r="AT33" s="270">
        <v>0</v>
      </c>
      <c r="AU33" s="270">
        <v>0</v>
      </c>
      <c r="AV33" s="270">
        <v>0</v>
      </c>
      <c r="AW33" s="270">
        <v>0</v>
      </c>
      <c r="AX33" s="270">
        <v>0</v>
      </c>
      <c r="AY33" s="270">
        <v>0</v>
      </c>
      <c r="AZ33" s="270">
        <v>0</v>
      </c>
      <c r="BA33" s="270">
        <v>0</v>
      </c>
      <c r="BB33" s="270">
        <v>440</v>
      </c>
      <c r="BC33" s="270">
        <v>0</v>
      </c>
      <c r="BD33" s="270">
        <v>0</v>
      </c>
      <c r="BE33" s="270">
        <v>0</v>
      </c>
      <c r="BF33" s="270">
        <v>0</v>
      </c>
      <c r="BG33" s="270">
        <v>0</v>
      </c>
      <c r="BH33" s="270">
        <v>0</v>
      </c>
      <c r="BI33" s="270">
        <v>0</v>
      </c>
      <c r="BJ33" s="270">
        <v>0</v>
      </c>
      <c r="BK33" s="270" t="s">
        <v>1676</v>
      </c>
      <c r="BL33" s="270">
        <v>0</v>
      </c>
      <c r="BM33" s="270">
        <v>0</v>
      </c>
      <c r="BN33" s="270">
        <v>0</v>
      </c>
      <c r="BO33" s="270" t="s">
        <v>1676</v>
      </c>
      <c r="BP33" s="270" t="s">
        <v>1676</v>
      </c>
      <c r="BQ33" s="270">
        <v>0</v>
      </c>
      <c r="BR33" s="270">
        <v>0</v>
      </c>
      <c r="BS33" s="270">
        <v>0</v>
      </c>
      <c r="BT33" s="270">
        <v>430</v>
      </c>
      <c r="BU33" s="270" t="s">
        <v>1676</v>
      </c>
      <c r="BV33" s="270">
        <v>0</v>
      </c>
      <c r="BW33" s="270">
        <v>0</v>
      </c>
      <c r="BX33" s="270">
        <v>0</v>
      </c>
      <c r="BY33" s="270">
        <v>0</v>
      </c>
      <c r="BZ33" s="270">
        <v>0</v>
      </c>
      <c r="CA33" s="270">
        <v>0</v>
      </c>
      <c r="CB33" s="270">
        <v>0</v>
      </c>
      <c r="CC33" s="270">
        <v>0</v>
      </c>
      <c r="CD33" s="270" t="s">
        <v>1676</v>
      </c>
      <c r="CE33" s="270">
        <v>0</v>
      </c>
      <c r="CF33" s="270" t="s">
        <v>1676</v>
      </c>
      <c r="CG33" s="270">
        <v>440</v>
      </c>
      <c r="CH33" s="270">
        <v>0</v>
      </c>
      <c r="CI33" s="270">
        <v>0</v>
      </c>
      <c r="CJ33" s="270">
        <v>0</v>
      </c>
      <c r="CK33" s="270">
        <v>0</v>
      </c>
      <c r="CL33" s="270">
        <v>0</v>
      </c>
      <c r="CM33" s="270">
        <v>0</v>
      </c>
      <c r="CN33" s="270">
        <v>0</v>
      </c>
      <c r="CO33" s="270">
        <v>0</v>
      </c>
      <c r="CP33" s="270">
        <v>0</v>
      </c>
      <c r="CQ33" s="270">
        <v>0</v>
      </c>
      <c r="CR33" s="270">
        <v>0</v>
      </c>
      <c r="CS33" s="270">
        <v>0</v>
      </c>
      <c r="CT33" s="270">
        <v>0</v>
      </c>
      <c r="CU33" s="270"/>
      <c r="CV33" s="270">
        <v>0</v>
      </c>
      <c r="CW33" s="270">
        <v>0</v>
      </c>
      <c r="CX33" s="270">
        <v>0</v>
      </c>
      <c r="CY33" s="270">
        <v>0</v>
      </c>
      <c r="CZ33" s="270">
        <v>0</v>
      </c>
      <c r="DA33" s="270">
        <v>0</v>
      </c>
      <c r="DB33" s="270">
        <v>0</v>
      </c>
      <c r="DC33" s="270">
        <v>0</v>
      </c>
      <c r="DD33" s="270">
        <v>0</v>
      </c>
      <c r="DE33" s="270">
        <v>0</v>
      </c>
      <c r="DF33" s="270">
        <v>0</v>
      </c>
      <c r="DG33" s="270">
        <v>0</v>
      </c>
      <c r="DH33" s="270">
        <v>0</v>
      </c>
      <c r="DI33" s="270">
        <v>0</v>
      </c>
      <c r="DJ33" s="270">
        <v>0</v>
      </c>
      <c r="DK33" s="270">
        <v>0</v>
      </c>
      <c r="DL33" s="270">
        <v>0</v>
      </c>
      <c r="DM33" s="270">
        <v>0</v>
      </c>
      <c r="DN33" s="270">
        <v>435</v>
      </c>
      <c r="DO33" s="270">
        <v>0</v>
      </c>
      <c r="DP33" s="270">
        <v>0</v>
      </c>
      <c r="DQ33" s="270">
        <v>0</v>
      </c>
      <c r="DR33" s="270"/>
      <c r="DS33" s="270">
        <v>0</v>
      </c>
      <c r="DT33" s="270">
        <v>0</v>
      </c>
      <c r="DU33" s="270">
        <v>0</v>
      </c>
      <c r="DV33" s="270">
        <v>0</v>
      </c>
      <c r="DW33" s="270">
        <v>0</v>
      </c>
      <c r="DX33" s="270">
        <v>0</v>
      </c>
      <c r="DY33" s="270">
        <v>0</v>
      </c>
      <c r="DZ33" s="270">
        <v>0</v>
      </c>
      <c r="EA33" s="270">
        <v>0</v>
      </c>
      <c r="EB33" s="270">
        <v>0</v>
      </c>
      <c r="EC33" s="270">
        <v>0</v>
      </c>
      <c r="ED33" s="270">
        <v>0</v>
      </c>
      <c r="EE33" s="270">
        <v>0</v>
      </c>
      <c r="EF33" s="270">
        <v>0</v>
      </c>
      <c r="EG33" s="270">
        <v>0</v>
      </c>
      <c r="EH33" s="270">
        <v>0</v>
      </c>
      <c r="EI33" s="270">
        <v>0</v>
      </c>
      <c r="EJ33" s="270">
        <v>0</v>
      </c>
      <c r="EK33" s="270">
        <v>0</v>
      </c>
      <c r="EL33" s="270">
        <v>0</v>
      </c>
      <c r="EM33" s="270">
        <v>0</v>
      </c>
      <c r="EN33" s="270">
        <v>0</v>
      </c>
      <c r="EO33" s="270" t="s">
        <v>1676</v>
      </c>
      <c r="EP33" s="270">
        <v>0</v>
      </c>
      <c r="EQ33" s="270">
        <v>0</v>
      </c>
      <c r="ER33" s="270">
        <v>0</v>
      </c>
      <c r="ES33" s="270">
        <v>0</v>
      </c>
      <c r="ET33" s="270">
        <v>0</v>
      </c>
      <c r="EU33" s="270">
        <v>0</v>
      </c>
      <c r="EV33" s="270">
        <v>0</v>
      </c>
      <c r="EW33" s="270">
        <v>0</v>
      </c>
      <c r="EX33" s="270">
        <v>0</v>
      </c>
      <c r="EY33" s="270">
        <v>0</v>
      </c>
      <c r="EZ33" s="270">
        <v>0</v>
      </c>
      <c r="FA33" s="270">
        <v>0</v>
      </c>
      <c r="FB33" s="270">
        <v>0</v>
      </c>
      <c r="FC33" s="270">
        <v>0</v>
      </c>
      <c r="FD33" s="270">
        <v>0</v>
      </c>
      <c r="FE33" s="270">
        <v>0</v>
      </c>
      <c r="FF33" s="270">
        <v>0</v>
      </c>
      <c r="FG33" s="270"/>
      <c r="FH33" s="270">
        <v>0</v>
      </c>
      <c r="FI33" s="270"/>
      <c r="FJ33" s="270">
        <v>0</v>
      </c>
      <c r="FK33" s="270">
        <v>0</v>
      </c>
      <c r="FL33" s="270">
        <v>0</v>
      </c>
      <c r="FM33" s="270">
        <v>0</v>
      </c>
      <c r="FN33" s="270" t="s">
        <v>1676</v>
      </c>
      <c r="FO33" s="351">
        <v>0</v>
      </c>
      <c r="FP33" s="351">
        <v>0</v>
      </c>
      <c r="FQ33" s="351">
        <v>0</v>
      </c>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row>
    <row r="34" spans="1:242" ht="12.75" customHeight="1" x14ac:dyDescent="0.2">
      <c r="A34" s="374" t="s">
        <v>1372</v>
      </c>
      <c r="B34" s="270">
        <v>185</v>
      </c>
      <c r="C34" s="270">
        <v>185</v>
      </c>
      <c r="D34" s="270">
        <v>95</v>
      </c>
      <c r="E34" s="270">
        <v>90</v>
      </c>
      <c r="F34" s="270" t="s">
        <v>1676</v>
      </c>
      <c r="G34" s="270">
        <v>30</v>
      </c>
      <c r="H34" s="270">
        <v>0</v>
      </c>
      <c r="I34" s="270">
        <v>185</v>
      </c>
      <c r="J34" s="270">
        <v>0</v>
      </c>
      <c r="K34" s="270">
        <v>6405</v>
      </c>
      <c r="L34" s="270">
        <v>0</v>
      </c>
      <c r="M34" s="270">
        <v>0</v>
      </c>
      <c r="N34" s="270">
        <v>0</v>
      </c>
      <c r="O34" s="270">
        <v>0</v>
      </c>
      <c r="P34" s="270">
        <v>0</v>
      </c>
      <c r="Q34" s="270">
        <v>0</v>
      </c>
      <c r="R34" s="270">
        <v>0</v>
      </c>
      <c r="S34" s="270">
        <v>0</v>
      </c>
      <c r="T34" s="270">
        <v>0</v>
      </c>
      <c r="U34" s="270">
        <v>0</v>
      </c>
      <c r="V34" s="270">
        <v>0</v>
      </c>
      <c r="W34" s="270">
        <v>0</v>
      </c>
      <c r="X34" s="270">
        <v>77.021505379999994</v>
      </c>
      <c r="Y34" s="270">
        <v>0</v>
      </c>
      <c r="Z34" s="270">
        <v>0</v>
      </c>
      <c r="AA34" s="270" t="s">
        <v>1676</v>
      </c>
      <c r="AB34" s="270">
        <v>20</v>
      </c>
      <c r="AC34" s="270">
        <v>45</v>
      </c>
      <c r="AD34" s="270">
        <v>90</v>
      </c>
      <c r="AE34" s="270">
        <v>25</v>
      </c>
      <c r="AF34" s="270">
        <v>0</v>
      </c>
      <c r="AG34" s="270">
        <v>0</v>
      </c>
      <c r="AH34" s="270">
        <v>0</v>
      </c>
      <c r="AI34" s="270">
        <v>0</v>
      </c>
      <c r="AJ34" s="270">
        <v>0</v>
      </c>
      <c r="AK34" s="270">
        <v>0</v>
      </c>
      <c r="AL34" s="270">
        <v>0</v>
      </c>
      <c r="AM34" s="270">
        <v>0</v>
      </c>
      <c r="AN34" s="270">
        <v>0</v>
      </c>
      <c r="AO34" s="270">
        <v>0</v>
      </c>
      <c r="AP34" s="270">
        <v>0</v>
      </c>
      <c r="AQ34" s="270">
        <v>0</v>
      </c>
      <c r="AR34" s="270">
        <v>0</v>
      </c>
      <c r="AS34" s="270">
        <v>0</v>
      </c>
      <c r="AT34" s="270">
        <v>0</v>
      </c>
      <c r="AU34" s="270">
        <v>0</v>
      </c>
      <c r="AV34" s="270">
        <v>0</v>
      </c>
      <c r="AW34" s="270">
        <v>0</v>
      </c>
      <c r="AX34" s="270">
        <v>0</v>
      </c>
      <c r="AY34" s="270">
        <v>0</v>
      </c>
      <c r="AZ34" s="270">
        <v>0</v>
      </c>
      <c r="BA34" s="270">
        <v>0</v>
      </c>
      <c r="BB34" s="270">
        <v>185</v>
      </c>
      <c r="BC34" s="270">
        <v>0</v>
      </c>
      <c r="BD34" s="270">
        <v>0</v>
      </c>
      <c r="BE34" s="270">
        <v>0</v>
      </c>
      <c r="BF34" s="270">
        <v>0</v>
      </c>
      <c r="BG34" s="270">
        <v>0</v>
      </c>
      <c r="BH34" s="270">
        <v>0</v>
      </c>
      <c r="BI34" s="270">
        <v>0</v>
      </c>
      <c r="BJ34" s="270">
        <v>0</v>
      </c>
      <c r="BK34" s="270">
        <v>0</v>
      </c>
      <c r="BL34" s="270">
        <v>0</v>
      </c>
      <c r="BM34" s="270">
        <v>0</v>
      </c>
      <c r="BN34" s="270">
        <v>0</v>
      </c>
      <c r="BO34" s="270">
        <v>0</v>
      </c>
      <c r="BP34" s="270">
        <v>0</v>
      </c>
      <c r="BQ34" s="270">
        <v>0</v>
      </c>
      <c r="BR34" s="270">
        <v>0</v>
      </c>
      <c r="BS34" s="270">
        <v>0</v>
      </c>
      <c r="BT34" s="270">
        <v>185</v>
      </c>
      <c r="BU34" s="270">
        <v>0</v>
      </c>
      <c r="BV34" s="270">
        <v>0</v>
      </c>
      <c r="BW34" s="270">
        <v>0</v>
      </c>
      <c r="BX34" s="270">
        <v>0</v>
      </c>
      <c r="BY34" s="270">
        <v>0</v>
      </c>
      <c r="BZ34" s="270">
        <v>0</v>
      </c>
      <c r="CA34" s="270">
        <v>0</v>
      </c>
      <c r="CB34" s="270">
        <v>0</v>
      </c>
      <c r="CC34" s="270">
        <v>0</v>
      </c>
      <c r="CD34" s="270">
        <v>0</v>
      </c>
      <c r="CE34" s="270">
        <v>0</v>
      </c>
      <c r="CF34" s="270">
        <v>0</v>
      </c>
      <c r="CG34" s="270">
        <v>185</v>
      </c>
      <c r="CH34" s="270">
        <v>155</v>
      </c>
      <c r="CI34" s="270">
        <v>0</v>
      </c>
      <c r="CJ34" s="270">
        <v>0</v>
      </c>
      <c r="CK34" s="270">
        <v>0</v>
      </c>
      <c r="CL34" s="270">
        <v>0</v>
      </c>
      <c r="CM34" s="270">
        <v>0</v>
      </c>
      <c r="CN34" s="270">
        <v>0</v>
      </c>
      <c r="CO34" s="270">
        <v>0</v>
      </c>
      <c r="CP34" s="270">
        <v>0</v>
      </c>
      <c r="CQ34" s="270">
        <v>0</v>
      </c>
      <c r="CR34" s="270">
        <v>0</v>
      </c>
      <c r="CS34" s="270">
        <v>0</v>
      </c>
      <c r="CT34" s="270">
        <v>0</v>
      </c>
      <c r="CU34" s="270"/>
      <c r="CV34" s="270">
        <v>0</v>
      </c>
      <c r="CW34" s="270">
        <v>0</v>
      </c>
      <c r="CX34" s="270">
        <v>0</v>
      </c>
      <c r="CY34" s="270">
        <v>0</v>
      </c>
      <c r="CZ34" s="270">
        <v>0</v>
      </c>
      <c r="DA34" s="270">
        <v>0</v>
      </c>
      <c r="DB34" s="270">
        <v>0</v>
      </c>
      <c r="DC34" s="270">
        <v>0</v>
      </c>
      <c r="DD34" s="270">
        <v>0</v>
      </c>
      <c r="DE34" s="270">
        <v>0</v>
      </c>
      <c r="DF34" s="270">
        <v>0</v>
      </c>
      <c r="DG34" s="270">
        <v>0</v>
      </c>
      <c r="DH34" s="270">
        <v>0</v>
      </c>
      <c r="DI34" s="270">
        <v>0</v>
      </c>
      <c r="DJ34" s="270">
        <v>0</v>
      </c>
      <c r="DK34" s="270">
        <v>0</v>
      </c>
      <c r="DL34" s="270">
        <v>0</v>
      </c>
      <c r="DM34" s="270">
        <v>0</v>
      </c>
      <c r="DN34" s="270">
        <v>30</v>
      </c>
      <c r="DO34" s="270">
        <v>0</v>
      </c>
      <c r="DP34" s="270">
        <v>0</v>
      </c>
      <c r="DQ34" s="270">
        <v>0</v>
      </c>
      <c r="DR34" s="270"/>
      <c r="DS34" s="270">
        <v>0</v>
      </c>
      <c r="DT34" s="270">
        <v>0</v>
      </c>
      <c r="DU34" s="270">
        <v>0</v>
      </c>
      <c r="DV34" s="270">
        <v>0</v>
      </c>
      <c r="DW34" s="270">
        <v>0</v>
      </c>
      <c r="DX34" s="270">
        <v>0</v>
      </c>
      <c r="DY34" s="270">
        <v>0</v>
      </c>
      <c r="DZ34" s="270">
        <v>0</v>
      </c>
      <c r="EA34" s="270">
        <v>0</v>
      </c>
      <c r="EB34" s="270">
        <v>0</v>
      </c>
      <c r="EC34" s="270">
        <v>0</v>
      </c>
      <c r="ED34" s="270">
        <v>0</v>
      </c>
      <c r="EE34" s="270">
        <v>0</v>
      </c>
      <c r="EF34" s="270">
        <v>0</v>
      </c>
      <c r="EG34" s="270">
        <v>0</v>
      </c>
      <c r="EH34" s="270">
        <v>0</v>
      </c>
      <c r="EI34" s="270">
        <v>0</v>
      </c>
      <c r="EJ34" s="270">
        <v>0</v>
      </c>
      <c r="EK34" s="270">
        <v>0</v>
      </c>
      <c r="EL34" s="270">
        <v>0</v>
      </c>
      <c r="EM34" s="270">
        <v>0</v>
      </c>
      <c r="EN34" s="270">
        <v>0</v>
      </c>
      <c r="EO34" s="270" t="s">
        <v>1676</v>
      </c>
      <c r="EP34" s="270">
        <v>0</v>
      </c>
      <c r="EQ34" s="270">
        <v>0</v>
      </c>
      <c r="ER34" s="270">
        <v>0</v>
      </c>
      <c r="ES34" s="270">
        <v>0</v>
      </c>
      <c r="ET34" s="270">
        <v>0</v>
      </c>
      <c r="EU34" s="270">
        <v>0</v>
      </c>
      <c r="EV34" s="270">
        <v>0</v>
      </c>
      <c r="EW34" s="270">
        <v>0</v>
      </c>
      <c r="EX34" s="270">
        <v>0</v>
      </c>
      <c r="EY34" s="270">
        <v>0</v>
      </c>
      <c r="EZ34" s="270">
        <v>0</v>
      </c>
      <c r="FA34" s="270">
        <v>0</v>
      </c>
      <c r="FB34" s="270">
        <v>0</v>
      </c>
      <c r="FC34" s="270">
        <v>0</v>
      </c>
      <c r="FD34" s="270">
        <v>0</v>
      </c>
      <c r="FE34" s="270">
        <v>0</v>
      </c>
      <c r="FF34" s="270">
        <v>0</v>
      </c>
      <c r="FG34" s="270"/>
      <c r="FH34" s="270">
        <v>0</v>
      </c>
      <c r="FI34" s="270"/>
      <c r="FJ34" s="270">
        <v>0</v>
      </c>
      <c r="FK34" s="270">
        <v>0</v>
      </c>
      <c r="FL34" s="270">
        <v>0</v>
      </c>
      <c r="FM34" s="270">
        <v>0</v>
      </c>
      <c r="FN34" s="270">
        <v>0</v>
      </c>
      <c r="FO34" s="351">
        <v>0</v>
      </c>
      <c r="FP34" s="351">
        <v>150</v>
      </c>
      <c r="FQ34" s="351">
        <v>0</v>
      </c>
      <c r="FR34" s="13"/>
      <c r="FS34" s="270"/>
      <c r="FT34" s="270"/>
      <c r="FU34" s="270"/>
      <c r="FV34" s="270"/>
      <c r="FW34" s="270"/>
      <c r="FX34" s="270"/>
      <c r="FY34" s="270"/>
      <c r="FZ34" s="270"/>
      <c r="GA34" s="270"/>
      <c r="GB34" s="270"/>
      <c r="GC34" s="270"/>
      <c r="GD34" s="270"/>
      <c r="GE34" s="270"/>
      <c r="GF34" s="270"/>
      <c r="GG34" s="270"/>
      <c r="GH34" s="270"/>
      <c r="GI34" s="270"/>
      <c r="GJ34" s="270"/>
      <c r="GK34" s="270"/>
      <c r="GL34" s="270"/>
      <c r="GM34" s="270"/>
      <c r="GN34" s="270"/>
      <c r="GO34" s="270"/>
      <c r="GP34" s="270"/>
      <c r="GQ34" s="270"/>
      <c r="GR34" s="270"/>
      <c r="GS34" s="270"/>
      <c r="GT34" s="270"/>
      <c r="GU34" s="270"/>
      <c r="GV34" s="270"/>
      <c r="GW34" s="270"/>
      <c r="GX34" s="270"/>
      <c r="GY34" s="270"/>
      <c r="GZ34" s="270"/>
      <c r="HA34" s="270"/>
      <c r="HB34" s="270"/>
      <c r="HC34" s="270"/>
      <c r="HD34" s="270"/>
      <c r="HE34" s="270"/>
      <c r="HF34" s="270"/>
      <c r="HG34" s="270"/>
      <c r="HH34" s="270"/>
      <c r="HI34" s="270"/>
      <c r="HJ34" s="270"/>
      <c r="HK34" s="270"/>
      <c r="HL34" s="270"/>
      <c r="HM34" s="270"/>
      <c r="HN34" s="270"/>
      <c r="HO34" s="270"/>
      <c r="HP34" s="270"/>
      <c r="HQ34" s="270"/>
      <c r="HR34" s="270"/>
      <c r="HS34" s="270"/>
      <c r="HT34" s="270"/>
      <c r="HU34" s="270"/>
      <c r="HV34" s="270"/>
      <c r="HW34" s="270"/>
      <c r="HX34" s="270"/>
      <c r="HY34" s="270"/>
      <c r="HZ34" s="270"/>
      <c r="IA34" s="270"/>
      <c r="IB34" s="270"/>
      <c r="IC34" s="270"/>
      <c r="ID34" s="270"/>
      <c r="IE34" s="270"/>
      <c r="IF34" s="270"/>
      <c r="IG34" s="270"/>
      <c r="IH34" s="270"/>
    </row>
    <row r="35" spans="1:242" ht="12.75" customHeight="1" x14ac:dyDescent="0.2">
      <c r="A35" s="374" t="s">
        <v>1373</v>
      </c>
      <c r="B35" s="270">
        <v>345</v>
      </c>
      <c r="C35" s="270">
        <v>345</v>
      </c>
      <c r="D35" s="270">
        <v>120</v>
      </c>
      <c r="E35" s="270">
        <v>225</v>
      </c>
      <c r="F35" s="270" t="s">
        <v>1676</v>
      </c>
      <c r="G35" s="270">
        <v>50</v>
      </c>
      <c r="H35" s="270">
        <v>0</v>
      </c>
      <c r="I35" s="270">
        <v>345</v>
      </c>
      <c r="J35" s="270">
        <v>0</v>
      </c>
      <c r="K35" s="270">
        <v>6845</v>
      </c>
      <c r="L35" s="270">
        <v>0</v>
      </c>
      <c r="M35" s="270">
        <v>0</v>
      </c>
      <c r="N35" s="270">
        <v>0</v>
      </c>
      <c r="O35" s="270">
        <v>0</v>
      </c>
      <c r="P35" s="270">
        <v>0</v>
      </c>
      <c r="Q35" s="270">
        <v>0</v>
      </c>
      <c r="R35" s="270">
        <v>0</v>
      </c>
      <c r="S35" s="270">
        <v>0</v>
      </c>
      <c r="T35" s="270">
        <v>0</v>
      </c>
      <c r="U35" s="270">
        <v>0</v>
      </c>
      <c r="V35" s="270">
        <v>0</v>
      </c>
      <c r="W35" s="270">
        <v>0</v>
      </c>
      <c r="X35" s="270">
        <v>82.801749270000002</v>
      </c>
      <c r="Y35" s="270">
        <v>0</v>
      </c>
      <c r="Z35" s="270">
        <v>0</v>
      </c>
      <c r="AA35" s="270">
        <v>0</v>
      </c>
      <c r="AB35" s="270" t="s">
        <v>1676</v>
      </c>
      <c r="AC35" s="270">
        <v>65</v>
      </c>
      <c r="AD35" s="270">
        <v>210</v>
      </c>
      <c r="AE35" s="270">
        <v>70</v>
      </c>
      <c r="AF35" s="270">
        <v>0</v>
      </c>
      <c r="AG35" s="270">
        <v>0</v>
      </c>
      <c r="AH35" s="270">
        <v>0</v>
      </c>
      <c r="AI35" s="270">
        <v>0</v>
      </c>
      <c r="AJ35" s="270">
        <v>0</v>
      </c>
      <c r="AK35" s="270">
        <v>0</v>
      </c>
      <c r="AL35" s="270">
        <v>0</v>
      </c>
      <c r="AM35" s="270">
        <v>0</v>
      </c>
      <c r="AN35" s="270">
        <v>0</v>
      </c>
      <c r="AO35" s="270">
        <v>0</v>
      </c>
      <c r="AP35" s="270">
        <v>0</v>
      </c>
      <c r="AQ35" s="270">
        <v>0</v>
      </c>
      <c r="AR35" s="270">
        <v>0</v>
      </c>
      <c r="AS35" s="270">
        <v>0</v>
      </c>
      <c r="AT35" s="270">
        <v>0</v>
      </c>
      <c r="AU35" s="270">
        <v>0</v>
      </c>
      <c r="AV35" s="270">
        <v>0</v>
      </c>
      <c r="AW35" s="270">
        <v>0</v>
      </c>
      <c r="AX35" s="270">
        <v>0</v>
      </c>
      <c r="AY35" s="270">
        <v>0</v>
      </c>
      <c r="AZ35" s="270">
        <v>0</v>
      </c>
      <c r="BA35" s="270">
        <v>0</v>
      </c>
      <c r="BB35" s="270">
        <v>345</v>
      </c>
      <c r="BC35" s="270">
        <v>0</v>
      </c>
      <c r="BD35" s="270">
        <v>0</v>
      </c>
      <c r="BE35" s="270">
        <v>0</v>
      </c>
      <c r="BF35" s="270">
        <v>0</v>
      </c>
      <c r="BG35" s="270">
        <v>0</v>
      </c>
      <c r="BH35" s="270">
        <v>0</v>
      </c>
      <c r="BI35" s="270">
        <v>0</v>
      </c>
      <c r="BJ35" s="270">
        <v>0</v>
      </c>
      <c r="BK35" s="270">
        <v>0</v>
      </c>
      <c r="BL35" s="270">
        <v>0</v>
      </c>
      <c r="BM35" s="270">
        <v>0</v>
      </c>
      <c r="BN35" s="270">
        <v>0</v>
      </c>
      <c r="BO35" s="270">
        <v>0</v>
      </c>
      <c r="BP35" s="270">
        <v>0</v>
      </c>
      <c r="BQ35" s="270">
        <v>0</v>
      </c>
      <c r="BR35" s="270">
        <v>0</v>
      </c>
      <c r="BS35" s="270">
        <v>0</v>
      </c>
      <c r="BT35" s="270">
        <v>345</v>
      </c>
      <c r="BU35" s="270">
        <v>0</v>
      </c>
      <c r="BV35" s="270">
        <v>0</v>
      </c>
      <c r="BW35" s="270">
        <v>0</v>
      </c>
      <c r="BX35" s="270">
        <v>0</v>
      </c>
      <c r="BY35" s="270">
        <v>0</v>
      </c>
      <c r="BZ35" s="270">
        <v>0</v>
      </c>
      <c r="CA35" s="270">
        <v>0</v>
      </c>
      <c r="CB35" s="270">
        <v>0</v>
      </c>
      <c r="CC35" s="270">
        <v>0</v>
      </c>
      <c r="CD35" s="270">
        <v>0</v>
      </c>
      <c r="CE35" s="270">
        <v>0</v>
      </c>
      <c r="CF35" s="270">
        <v>0</v>
      </c>
      <c r="CG35" s="270">
        <v>345</v>
      </c>
      <c r="CH35" s="270">
        <v>290</v>
      </c>
      <c r="CI35" s="270">
        <v>0</v>
      </c>
      <c r="CJ35" s="270">
        <v>0</v>
      </c>
      <c r="CK35" s="270">
        <v>0</v>
      </c>
      <c r="CL35" s="270">
        <v>0</v>
      </c>
      <c r="CM35" s="270">
        <v>0</v>
      </c>
      <c r="CN35" s="270">
        <v>0</v>
      </c>
      <c r="CO35" s="270">
        <v>0</v>
      </c>
      <c r="CP35" s="270">
        <v>0</v>
      </c>
      <c r="CQ35" s="270">
        <v>0</v>
      </c>
      <c r="CR35" s="270">
        <v>0</v>
      </c>
      <c r="CS35" s="270">
        <v>0</v>
      </c>
      <c r="CT35" s="270">
        <v>0</v>
      </c>
      <c r="CU35" s="270"/>
      <c r="CV35" s="270">
        <v>0</v>
      </c>
      <c r="CW35" s="270">
        <v>0</v>
      </c>
      <c r="CX35" s="270">
        <v>0</v>
      </c>
      <c r="CY35" s="270">
        <v>0</v>
      </c>
      <c r="CZ35" s="270">
        <v>0</v>
      </c>
      <c r="DA35" s="270">
        <v>0</v>
      </c>
      <c r="DB35" s="270">
        <v>0</v>
      </c>
      <c r="DC35" s="270">
        <v>0</v>
      </c>
      <c r="DD35" s="270">
        <v>0</v>
      </c>
      <c r="DE35" s="270">
        <v>0</v>
      </c>
      <c r="DF35" s="270">
        <v>0</v>
      </c>
      <c r="DG35" s="270">
        <v>0</v>
      </c>
      <c r="DH35" s="270">
        <v>0</v>
      </c>
      <c r="DI35" s="270">
        <v>0</v>
      </c>
      <c r="DJ35" s="270">
        <v>0</v>
      </c>
      <c r="DK35" s="270">
        <v>0</v>
      </c>
      <c r="DL35" s="270">
        <v>0</v>
      </c>
      <c r="DM35" s="270">
        <v>0</v>
      </c>
      <c r="DN35" s="270">
        <v>50</v>
      </c>
      <c r="DO35" s="270">
        <v>0</v>
      </c>
      <c r="DP35" s="270">
        <v>0</v>
      </c>
      <c r="DQ35" s="270">
        <v>0</v>
      </c>
      <c r="DR35" s="270"/>
      <c r="DS35" s="270">
        <v>0</v>
      </c>
      <c r="DT35" s="270">
        <v>0</v>
      </c>
      <c r="DU35" s="270">
        <v>0</v>
      </c>
      <c r="DV35" s="270">
        <v>0</v>
      </c>
      <c r="DW35" s="270">
        <v>0</v>
      </c>
      <c r="DX35" s="270">
        <v>0</v>
      </c>
      <c r="DY35" s="270">
        <v>0</v>
      </c>
      <c r="DZ35" s="270">
        <v>0</v>
      </c>
      <c r="EA35" s="270">
        <v>0</v>
      </c>
      <c r="EB35" s="270">
        <v>0</v>
      </c>
      <c r="EC35" s="270">
        <v>0</v>
      </c>
      <c r="ED35" s="270">
        <v>0</v>
      </c>
      <c r="EE35" s="270">
        <v>0</v>
      </c>
      <c r="EF35" s="270">
        <v>0</v>
      </c>
      <c r="EG35" s="270">
        <v>0</v>
      </c>
      <c r="EH35" s="270">
        <v>0</v>
      </c>
      <c r="EI35" s="270">
        <v>0</v>
      </c>
      <c r="EJ35" s="270">
        <v>0</v>
      </c>
      <c r="EK35" s="270">
        <v>0</v>
      </c>
      <c r="EL35" s="270">
        <v>0</v>
      </c>
      <c r="EM35" s="270">
        <v>0</v>
      </c>
      <c r="EN35" s="270">
        <v>0</v>
      </c>
      <c r="EO35" s="270" t="s">
        <v>1676</v>
      </c>
      <c r="EP35" s="270">
        <v>0</v>
      </c>
      <c r="EQ35" s="270">
        <v>0</v>
      </c>
      <c r="ER35" s="270">
        <v>0</v>
      </c>
      <c r="ES35" s="270">
        <v>0</v>
      </c>
      <c r="ET35" s="270">
        <v>0</v>
      </c>
      <c r="EU35" s="270">
        <v>0</v>
      </c>
      <c r="EV35" s="270">
        <v>0</v>
      </c>
      <c r="EW35" s="270">
        <v>0</v>
      </c>
      <c r="EX35" s="270">
        <v>0</v>
      </c>
      <c r="EY35" s="270">
        <v>0</v>
      </c>
      <c r="EZ35" s="270">
        <v>0</v>
      </c>
      <c r="FA35" s="270">
        <v>0</v>
      </c>
      <c r="FB35" s="270">
        <v>0</v>
      </c>
      <c r="FC35" s="270">
        <v>0</v>
      </c>
      <c r="FD35" s="270">
        <v>0</v>
      </c>
      <c r="FE35" s="270">
        <v>0</v>
      </c>
      <c r="FF35" s="270">
        <v>0</v>
      </c>
      <c r="FG35" s="270"/>
      <c r="FH35" s="270">
        <v>0</v>
      </c>
      <c r="FI35" s="270"/>
      <c r="FJ35" s="270">
        <v>0</v>
      </c>
      <c r="FK35" s="270">
        <v>0</v>
      </c>
      <c r="FL35" s="270">
        <v>0</v>
      </c>
      <c r="FM35" s="270">
        <v>0</v>
      </c>
      <c r="FN35" s="270">
        <v>0</v>
      </c>
      <c r="FO35" s="351">
        <v>0</v>
      </c>
      <c r="FP35" s="351">
        <v>290</v>
      </c>
      <c r="FQ35" s="351">
        <v>0</v>
      </c>
      <c r="FR35" s="13"/>
      <c r="FS35" s="270"/>
      <c r="FT35" s="270"/>
      <c r="FU35" s="270"/>
      <c r="FV35" s="270"/>
      <c r="FW35" s="270"/>
      <c r="FX35" s="270"/>
      <c r="FY35" s="270"/>
      <c r="FZ35" s="270"/>
      <c r="GA35" s="270"/>
      <c r="GB35" s="270"/>
      <c r="GC35" s="270"/>
      <c r="GD35" s="270"/>
      <c r="GE35" s="270"/>
      <c r="GF35" s="270"/>
      <c r="GG35" s="270"/>
      <c r="GH35" s="270"/>
      <c r="GI35" s="270"/>
      <c r="GJ35" s="270"/>
      <c r="GK35" s="270"/>
      <c r="GL35" s="270"/>
      <c r="GM35" s="270"/>
      <c r="GN35" s="270"/>
      <c r="GO35" s="270"/>
      <c r="GP35" s="270"/>
      <c r="GQ35" s="270"/>
      <c r="GR35" s="270"/>
      <c r="GS35" s="270"/>
      <c r="GT35" s="270"/>
      <c r="GU35" s="270"/>
      <c r="GV35" s="270"/>
      <c r="GW35" s="270"/>
      <c r="GX35" s="270"/>
      <c r="GY35" s="270"/>
      <c r="GZ35" s="270"/>
      <c r="HA35" s="270"/>
      <c r="HB35" s="270"/>
      <c r="HC35" s="270"/>
      <c r="HD35" s="270"/>
      <c r="HE35" s="270"/>
      <c r="HF35" s="270"/>
      <c r="HG35" s="270"/>
      <c r="HH35" s="270"/>
      <c r="HI35" s="270"/>
      <c r="HJ35" s="270"/>
      <c r="HK35" s="270"/>
      <c r="HL35" s="270"/>
      <c r="HM35" s="270"/>
      <c r="HN35" s="270"/>
      <c r="HO35" s="270"/>
      <c r="HP35" s="270"/>
      <c r="HQ35" s="270"/>
      <c r="HR35" s="270"/>
      <c r="HS35" s="270"/>
      <c r="HT35" s="270"/>
      <c r="HU35" s="270"/>
      <c r="HV35" s="270"/>
      <c r="HW35" s="270"/>
      <c r="HX35" s="270"/>
      <c r="HY35" s="270"/>
      <c r="HZ35" s="270"/>
      <c r="IA35" s="270"/>
      <c r="IB35" s="270"/>
      <c r="IC35" s="270"/>
      <c r="ID35" s="270"/>
      <c r="IE35" s="270"/>
      <c r="IF35" s="270"/>
      <c r="IG35" s="270"/>
      <c r="IH35" s="270"/>
    </row>
    <row r="36" spans="1:242" ht="12.75" customHeight="1" x14ac:dyDescent="0.2">
      <c r="A36" s="374" t="s">
        <v>1531</v>
      </c>
      <c r="B36" s="270">
        <v>210</v>
      </c>
      <c r="C36" s="270">
        <v>210</v>
      </c>
      <c r="D36" s="270">
        <v>110</v>
      </c>
      <c r="E36" s="270">
        <v>100</v>
      </c>
      <c r="F36" s="270" t="s">
        <v>1676</v>
      </c>
      <c r="G36" s="270">
        <v>40</v>
      </c>
      <c r="H36" s="270">
        <v>0</v>
      </c>
      <c r="I36" s="270">
        <v>210</v>
      </c>
      <c r="J36" s="270">
        <v>0</v>
      </c>
      <c r="K36" s="270">
        <v>4900</v>
      </c>
      <c r="L36" s="270">
        <v>0</v>
      </c>
      <c r="M36" s="270">
        <v>0</v>
      </c>
      <c r="N36" s="270">
        <v>0</v>
      </c>
      <c r="O36" s="270">
        <v>0</v>
      </c>
      <c r="P36" s="270">
        <v>0</v>
      </c>
      <c r="Q36" s="270">
        <v>0</v>
      </c>
      <c r="R36" s="270">
        <v>0</v>
      </c>
      <c r="S36" s="270">
        <v>0</v>
      </c>
      <c r="T36" s="270">
        <v>0</v>
      </c>
      <c r="U36" s="270">
        <v>0</v>
      </c>
      <c r="V36" s="270">
        <v>0</v>
      </c>
      <c r="W36" s="270">
        <v>0</v>
      </c>
      <c r="X36" s="270">
        <v>78.119047620000003</v>
      </c>
      <c r="Y36" s="270">
        <v>0</v>
      </c>
      <c r="Z36" s="270">
        <v>0</v>
      </c>
      <c r="AA36" s="270" t="s">
        <v>1676</v>
      </c>
      <c r="AB36" s="270">
        <v>15</v>
      </c>
      <c r="AC36" s="270">
        <v>55</v>
      </c>
      <c r="AD36" s="270">
        <v>115</v>
      </c>
      <c r="AE36" s="270">
        <v>30</v>
      </c>
      <c r="AF36" s="270">
        <v>0</v>
      </c>
      <c r="AG36" s="270">
        <v>0</v>
      </c>
      <c r="AH36" s="270">
        <v>0</v>
      </c>
      <c r="AI36" s="270">
        <v>0</v>
      </c>
      <c r="AJ36" s="270">
        <v>0</v>
      </c>
      <c r="AK36" s="270">
        <v>0</v>
      </c>
      <c r="AL36" s="270">
        <v>0</v>
      </c>
      <c r="AM36" s="270">
        <v>0</v>
      </c>
      <c r="AN36" s="270">
        <v>0</v>
      </c>
      <c r="AO36" s="270">
        <v>0</v>
      </c>
      <c r="AP36" s="270">
        <v>0</v>
      </c>
      <c r="AQ36" s="270">
        <v>0</v>
      </c>
      <c r="AR36" s="270">
        <v>0</v>
      </c>
      <c r="AS36" s="270">
        <v>0</v>
      </c>
      <c r="AT36" s="270">
        <v>0</v>
      </c>
      <c r="AU36" s="270">
        <v>0</v>
      </c>
      <c r="AV36" s="270">
        <v>0</v>
      </c>
      <c r="AW36" s="270">
        <v>0</v>
      </c>
      <c r="AX36" s="270">
        <v>0</v>
      </c>
      <c r="AY36" s="270">
        <v>0</v>
      </c>
      <c r="AZ36" s="270">
        <v>0</v>
      </c>
      <c r="BA36" s="270">
        <v>0</v>
      </c>
      <c r="BB36" s="270">
        <v>210</v>
      </c>
      <c r="BC36" s="270">
        <v>0</v>
      </c>
      <c r="BD36" s="270">
        <v>0</v>
      </c>
      <c r="BE36" s="270">
        <v>0</v>
      </c>
      <c r="BF36" s="270">
        <v>0</v>
      </c>
      <c r="BG36" s="270">
        <v>0</v>
      </c>
      <c r="BH36" s="270">
        <v>0</v>
      </c>
      <c r="BI36" s="270">
        <v>0</v>
      </c>
      <c r="BJ36" s="270">
        <v>0</v>
      </c>
      <c r="BK36" s="270">
        <v>0</v>
      </c>
      <c r="BL36" s="270">
        <v>0</v>
      </c>
      <c r="BM36" s="270">
        <v>0</v>
      </c>
      <c r="BN36" s="270">
        <v>0</v>
      </c>
      <c r="BO36" s="270">
        <v>0</v>
      </c>
      <c r="BP36" s="270">
        <v>0</v>
      </c>
      <c r="BQ36" s="270">
        <v>0</v>
      </c>
      <c r="BR36" s="270">
        <v>0</v>
      </c>
      <c r="BS36" s="270">
        <v>0</v>
      </c>
      <c r="BT36" s="270">
        <v>210</v>
      </c>
      <c r="BU36" s="270">
        <v>0</v>
      </c>
      <c r="BV36" s="270">
        <v>0</v>
      </c>
      <c r="BW36" s="270">
        <v>0</v>
      </c>
      <c r="BX36" s="270">
        <v>0</v>
      </c>
      <c r="BY36" s="270">
        <v>0</v>
      </c>
      <c r="BZ36" s="270">
        <v>0</v>
      </c>
      <c r="CA36" s="270">
        <v>0</v>
      </c>
      <c r="CB36" s="270">
        <v>0</v>
      </c>
      <c r="CC36" s="270">
        <v>0</v>
      </c>
      <c r="CD36" s="270">
        <v>0</v>
      </c>
      <c r="CE36" s="270">
        <v>0</v>
      </c>
      <c r="CF36" s="270">
        <v>0</v>
      </c>
      <c r="CG36" s="270">
        <v>210</v>
      </c>
      <c r="CH36" s="270">
        <v>170</v>
      </c>
      <c r="CI36" s="270">
        <v>0</v>
      </c>
      <c r="CJ36" s="270">
        <v>0</v>
      </c>
      <c r="CK36" s="270">
        <v>0</v>
      </c>
      <c r="CL36" s="270">
        <v>0</v>
      </c>
      <c r="CM36" s="270">
        <v>0</v>
      </c>
      <c r="CN36" s="270">
        <v>0</v>
      </c>
      <c r="CO36" s="270">
        <v>0</v>
      </c>
      <c r="CP36" s="270">
        <v>0</v>
      </c>
      <c r="CQ36" s="270">
        <v>0</v>
      </c>
      <c r="CR36" s="270">
        <v>0</v>
      </c>
      <c r="CS36" s="270">
        <v>0</v>
      </c>
      <c r="CT36" s="270">
        <v>0</v>
      </c>
      <c r="CU36" s="270"/>
      <c r="CV36" s="270">
        <v>0</v>
      </c>
      <c r="CW36" s="270">
        <v>0</v>
      </c>
      <c r="CX36" s="270">
        <v>0</v>
      </c>
      <c r="CY36" s="270">
        <v>0</v>
      </c>
      <c r="CZ36" s="270">
        <v>0</v>
      </c>
      <c r="DA36" s="270">
        <v>0</v>
      </c>
      <c r="DB36" s="270">
        <v>0</v>
      </c>
      <c r="DC36" s="270">
        <v>0</v>
      </c>
      <c r="DD36" s="270">
        <v>0</v>
      </c>
      <c r="DE36" s="270">
        <v>0</v>
      </c>
      <c r="DF36" s="270">
        <v>0</v>
      </c>
      <c r="DG36" s="270">
        <v>0</v>
      </c>
      <c r="DH36" s="270">
        <v>0</v>
      </c>
      <c r="DI36" s="270">
        <v>0</v>
      </c>
      <c r="DJ36" s="270">
        <v>0</v>
      </c>
      <c r="DK36" s="270">
        <v>0</v>
      </c>
      <c r="DL36" s="270">
        <v>0</v>
      </c>
      <c r="DM36" s="270">
        <v>0</v>
      </c>
      <c r="DN36" s="270">
        <v>40</v>
      </c>
      <c r="DO36" s="270">
        <v>0</v>
      </c>
      <c r="DP36" s="270">
        <v>0</v>
      </c>
      <c r="DQ36" s="270">
        <v>0</v>
      </c>
      <c r="DR36" s="270"/>
      <c r="DS36" s="270">
        <v>0</v>
      </c>
      <c r="DT36" s="270">
        <v>0</v>
      </c>
      <c r="DU36" s="270">
        <v>0</v>
      </c>
      <c r="DV36" s="270">
        <v>0</v>
      </c>
      <c r="DW36" s="270">
        <v>0</v>
      </c>
      <c r="DX36" s="270">
        <v>0</v>
      </c>
      <c r="DY36" s="270">
        <v>0</v>
      </c>
      <c r="DZ36" s="270">
        <v>0</v>
      </c>
      <c r="EA36" s="270">
        <v>0</v>
      </c>
      <c r="EB36" s="270">
        <v>0</v>
      </c>
      <c r="EC36" s="270">
        <v>0</v>
      </c>
      <c r="ED36" s="270">
        <v>0</v>
      </c>
      <c r="EE36" s="270">
        <v>0</v>
      </c>
      <c r="EF36" s="270">
        <v>0</v>
      </c>
      <c r="EG36" s="270">
        <v>0</v>
      </c>
      <c r="EH36" s="270">
        <v>0</v>
      </c>
      <c r="EI36" s="270">
        <v>0</v>
      </c>
      <c r="EJ36" s="270">
        <v>0</v>
      </c>
      <c r="EK36" s="270">
        <v>0</v>
      </c>
      <c r="EL36" s="270">
        <v>0</v>
      </c>
      <c r="EM36" s="270">
        <v>0</v>
      </c>
      <c r="EN36" s="270">
        <v>0</v>
      </c>
      <c r="EO36" s="270" t="s">
        <v>1676</v>
      </c>
      <c r="EP36" s="270">
        <v>0</v>
      </c>
      <c r="EQ36" s="270">
        <v>0</v>
      </c>
      <c r="ER36" s="270">
        <v>0</v>
      </c>
      <c r="ES36" s="270">
        <v>0</v>
      </c>
      <c r="ET36" s="270">
        <v>0</v>
      </c>
      <c r="EU36" s="270">
        <v>0</v>
      </c>
      <c r="EV36" s="270">
        <v>0</v>
      </c>
      <c r="EW36" s="270">
        <v>0</v>
      </c>
      <c r="EX36" s="270">
        <v>0</v>
      </c>
      <c r="EY36" s="270">
        <v>0</v>
      </c>
      <c r="EZ36" s="270">
        <v>0</v>
      </c>
      <c r="FA36" s="270">
        <v>0</v>
      </c>
      <c r="FB36" s="270">
        <v>0</v>
      </c>
      <c r="FC36" s="270">
        <v>0</v>
      </c>
      <c r="FD36" s="270">
        <v>0</v>
      </c>
      <c r="FE36" s="270">
        <v>0</v>
      </c>
      <c r="FF36" s="270">
        <v>0</v>
      </c>
      <c r="FG36" s="270"/>
      <c r="FH36" s="270">
        <v>0</v>
      </c>
      <c r="FI36" s="270"/>
      <c r="FJ36" s="270">
        <v>0</v>
      </c>
      <c r="FK36" s="270">
        <v>0</v>
      </c>
      <c r="FL36" s="270">
        <v>0</v>
      </c>
      <c r="FM36" s="270">
        <v>0</v>
      </c>
      <c r="FN36" s="270">
        <v>0</v>
      </c>
      <c r="FO36" s="351">
        <v>0</v>
      </c>
      <c r="FP36" s="351">
        <v>165</v>
      </c>
      <c r="FQ36" s="351">
        <v>0</v>
      </c>
      <c r="FR36" s="13"/>
      <c r="FS36" s="270"/>
      <c r="FT36" s="270"/>
      <c r="FU36" s="270"/>
      <c r="FV36" s="270"/>
      <c r="FW36" s="270"/>
      <c r="FX36" s="270"/>
      <c r="FY36" s="270"/>
      <c r="FZ36" s="270"/>
      <c r="GA36" s="270"/>
      <c r="GB36" s="270"/>
      <c r="GC36" s="270"/>
      <c r="GD36" s="270"/>
      <c r="GE36" s="270"/>
      <c r="GF36" s="270"/>
      <c r="GG36" s="270"/>
      <c r="GH36" s="270"/>
      <c r="GI36" s="270"/>
      <c r="GJ36" s="270"/>
      <c r="GK36" s="270"/>
      <c r="GL36" s="270"/>
      <c r="GM36" s="270"/>
      <c r="GN36" s="270"/>
      <c r="GO36" s="270"/>
      <c r="GP36" s="270"/>
      <c r="GQ36" s="270"/>
      <c r="GR36" s="270"/>
      <c r="GS36" s="270"/>
      <c r="GT36" s="270"/>
      <c r="GU36" s="270"/>
      <c r="GV36" s="270"/>
      <c r="GW36" s="270"/>
      <c r="GX36" s="270"/>
      <c r="GY36" s="270"/>
      <c r="GZ36" s="270"/>
      <c r="HA36" s="270"/>
      <c r="HB36" s="270"/>
      <c r="HC36" s="270"/>
      <c r="HD36" s="270"/>
      <c r="HE36" s="270"/>
      <c r="HF36" s="270"/>
      <c r="HG36" s="270"/>
      <c r="HH36" s="270"/>
      <c r="HI36" s="270"/>
      <c r="HJ36" s="270"/>
      <c r="HK36" s="270"/>
      <c r="HL36" s="270"/>
      <c r="HM36" s="270"/>
      <c r="HN36" s="270"/>
      <c r="HO36" s="270"/>
      <c r="HP36" s="270"/>
      <c r="HQ36" s="270"/>
      <c r="HR36" s="270"/>
      <c r="HS36" s="270"/>
      <c r="HT36" s="270"/>
      <c r="HU36" s="270"/>
      <c r="HV36" s="270"/>
      <c r="HW36" s="270"/>
      <c r="HX36" s="270"/>
      <c r="HY36" s="270"/>
      <c r="HZ36" s="270"/>
      <c r="IA36" s="270"/>
      <c r="IB36" s="270"/>
      <c r="IC36" s="270"/>
      <c r="ID36" s="270"/>
      <c r="IE36" s="270"/>
      <c r="IF36" s="270"/>
      <c r="IG36" s="270"/>
      <c r="IH36" s="270"/>
    </row>
    <row r="37" spans="1:242" ht="12.75" customHeight="1" x14ac:dyDescent="0.2">
      <c r="A37" s="374" t="s">
        <v>1532</v>
      </c>
      <c r="B37" s="270">
        <v>140</v>
      </c>
      <c r="C37" s="270">
        <v>140</v>
      </c>
      <c r="D37" s="270">
        <v>45</v>
      </c>
      <c r="E37" s="270">
        <v>90</v>
      </c>
      <c r="F37" s="270" t="s">
        <v>1676</v>
      </c>
      <c r="G37" s="270">
        <v>25</v>
      </c>
      <c r="H37" s="270">
        <v>0</v>
      </c>
      <c r="I37" s="270">
        <v>140</v>
      </c>
      <c r="J37" s="270">
        <v>0</v>
      </c>
      <c r="K37" s="270">
        <v>4025</v>
      </c>
      <c r="L37" s="270">
        <v>0</v>
      </c>
      <c r="M37" s="270">
        <v>0</v>
      </c>
      <c r="N37" s="270">
        <v>0</v>
      </c>
      <c r="O37" s="270">
        <v>0</v>
      </c>
      <c r="P37" s="270">
        <v>0</v>
      </c>
      <c r="Q37" s="270">
        <v>0</v>
      </c>
      <c r="R37" s="270">
        <v>0</v>
      </c>
      <c r="S37" s="270">
        <v>0</v>
      </c>
      <c r="T37" s="270">
        <v>0</v>
      </c>
      <c r="U37" s="270">
        <v>0</v>
      </c>
      <c r="V37" s="270">
        <v>0</v>
      </c>
      <c r="W37" s="270">
        <v>0</v>
      </c>
      <c r="X37" s="270">
        <v>83.45323741</v>
      </c>
      <c r="Y37" s="270">
        <v>0</v>
      </c>
      <c r="Z37" s="270">
        <v>0</v>
      </c>
      <c r="AA37" s="270">
        <v>0</v>
      </c>
      <c r="AB37" s="270" t="s">
        <v>1676</v>
      </c>
      <c r="AC37" s="270">
        <v>15</v>
      </c>
      <c r="AD37" s="270">
        <v>85</v>
      </c>
      <c r="AE37" s="270">
        <v>35</v>
      </c>
      <c r="AF37" s="270">
        <v>0</v>
      </c>
      <c r="AG37" s="270">
        <v>0</v>
      </c>
      <c r="AH37" s="270">
        <v>0</v>
      </c>
      <c r="AI37" s="270">
        <v>0</v>
      </c>
      <c r="AJ37" s="270">
        <v>0</v>
      </c>
      <c r="AK37" s="270">
        <v>0</v>
      </c>
      <c r="AL37" s="270">
        <v>0</v>
      </c>
      <c r="AM37" s="270">
        <v>0</v>
      </c>
      <c r="AN37" s="270">
        <v>0</v>
      </c>
      <c r="AO37" s="270">
        <v>0</v>
      </c>
      <c r="AP37" s="270">
        <v>0</v>
      </c>
      <c r="AQ37" s="270">
        <v>0</v>
      </c>
      <c r="AR37" s="270">
        <v>0</v>
      </c>
      <c r="AS37" s="270">
        <v>0</v>
      </c>
      <c r="AT37" s="270">
        <v>0</v>
      </c>
      <c r="AU37" s="270">
        <v>0</v>
      </c>
      <c r="AV37" s="270">
        <v>0</v>
      </c>
      <c r="AW37" s="270">
        <v>0</v>
      </c>
      <c r="AX37" s="270">
        <v>0</v>
      </c>
      <c r="AY37" s="270">
        <v>0</v>
      </c>
      <c r="AZ37" s="270">
        <v>0</v>
      </c>
      <c r="BA37" s="270">
        <v>0</v>
      </c>
      <c r="BB37" s="270">
        <v>140</v>
      </c>
      <c r="BC37" s="270">
        <v>0</v>
      </c>
      <c r="BD37" s="270">
        <v>0</v>
      </c>
      <c r="BE37" s="270">
        <v>0</v>
      </c>
      <c r="BF37" s="270">
        <v>0</v>
      </c>
      <c r="BG37" s="270">
        <v>0</v>
      </c>
      <c r="BH37" s="270">
        <v>0</v>
      </c>
      <c r="BI37" s="270">
        <v>0</v>
      </c>
      <c r="BJ37" s="270">
        <v>0</v>
      </c>
      <c r="BK37" s="270">
        <v>0</v>
      </c>
      <c r="BL37" s="270">
        <v>0</v>
      </c>
      <c r="BM37" s="270">
        <v>0</v>
      </c>
      <c r="BN37" s="270">
        <v>0</v>
      </c>
      <c r="BO37" s="270">
        <v>0</v>
      </c>
      <c r="BP37" s="270">
        <v>0</v>
      </c>
      <c r="BQ37" s="270">
        <v>0</v>
      </c>
      <c r="BR37" s="270">
        <v>0</v>
      </c>
      <c r="BS37" s="270">
        <v>0</v>
      </c>
      <c r="BT37" s="270">
        <v>140</v>
      </c>
      <c r="BU37" s="270">
        <v>0</v>
      </c>
      <c r="BV37" s="270">
        <v>0</v>
      </c>
      <c r="BW37" s="270">
        <v>0</v>
      </c>
      <c r="BX37" s="270">
        <v>0</v>
      </c>
      <c r="BY37" s="270">
        <v>0</v>
      </c>
      <c r="BZ37" s="270">
        <v>0</v>
      </c>
      <c r="CA37" s="270">
        <v>0</v>
      </c>
      <c r="CB37" s="270">
        <v>0</v>
      </c>
      <c r="CC37" s="270">
        <v>0</v>
      </c>
      <c r="CD37" s="270">
        <v>0</v>
      </c>
      <c r="CE37" s="270">
        <v>0</v>
      </c>
      <c r="CF37" s="270">
        <v>0</v>
      </c>
      <c r="CG37" s="270">
        <v>140</v>
      </c>
      <c r="CH37" s="270">
        <v>115</v>
      </c>
      <c r="CI37" s="270">
        <v>0</v>
      </c>
      <c r="CJ37" s="270">
        <v>0</v>
      </c>
      <c r="CK37" s="270">
        <v>0</v>
      </c>
      <c r="CL37" s="270">
        <v>0</v>
      </c>
      <c r="CM37" s="270">
        <v>0</v>
      </c>
      <c r="CN37" s="270">
        <v>0</v>
      </c>
      <c r="CO37" s="270">
        <v>0</v>
      </c>
      <c r="CP37" s="270">
        <v>0</v>
      </c>
      <c r="CQ37" s="270">
        <v>0</v>
      </c>
      <c r="CR37" s="270">
        <v>0</v>
      </c>
      <c r="CS37" s="270">
        <v>0</v>
      </c>
      <c r="CT37" s="270">
        <v>0</v>
      </c>
      <c r="CU37" s="270"/>
      <c r="CV37" s="270">
        <v>0</v>
      </c>
      <c r="CW37" s="270">
        <v>0</v>
      </c>
      <c r="CX37" s="270">
        <v>0</v>
      </c>
      <c r="CY37" s="270">
        <v>0</v>
      </c>
      <c r="CZ37" s="270">
        <v>0</v>
      </c>
      <c r="DA37" s="270">
        <v>0</v>
      </c>
      <c r="DB37" s="270">
        <v>0</v>
      </c>
      <c r="DC37" s="270">
        <v>0</v>
      </c>
      <c r="DD37" s="270">
        <v>0</v>
      </c>
      <c r="DE37" s="270">
        <v>0</v>
      </c>
      <c r="DF37" s="270">
        <v>0</v>
      </c>
      <c r="DG37" s="270">
        <v>0</v>
      </c>
      <c r="DH37" s="270">
        <v>0</v>
      </c>
      <c r="DI37" s="270">
        <v>0</v>
      </c>
      <c r="DJ37" s="270">
        <v>0</v>
      </c>
      <c r="DK37" s="270">
        <v>0</v>
      </c>
      <c r="DL37" s="270">
        <v>0</v>
      </c>
      <c r="DM37" s="270">
        <v>0</v>
      </c>
      <c r="DN37" s="270">
        <v>25</v>
      </c>
      <c r="DO37" s="270">
        <v>0</v>
      </c>
      <c r="DP37" s="270">
        <v>0</v>
      </c>
      <c r="DQ37" s="270">
        <v>0</v>
      </c>
      <c r="DR37" s="270"/>
      <c r="DS37" s="270">
        <v>0</v>
      </c>
      <c r="DT37" s="270">
        <v>0</v>
      </c>
      <c r="DU37" s="270">
        <v>0</v>
      </c>
      <c r="DV37" s="270">
        <v>0</v>
      </c>
      <c r="DW37" s="270">
        <v>0</v>
      </c>
      <c r="DX37" s="270">
        <v>0</v>
      </c>
      <c r="DY37" s="270">
        <v>0</v>
      </c>
      <c r="DZ37" s="270">
        <v>0</v>
      </c>
      <c r="EA37" s="270">
        <v>0</v>
      </c>
      <c r="EB37" s="270">
        <v>0</v>
      </c>
      <c r="EC37" s="270">
        <v>0</v>
      </c>
      <c r="ED37" s="270">
        <v>0</v>
      </c>
      <c r="EE37" s="270">
        <v>0</v>
      </c>
      <c r="EF37" s="270">
        <v>0</v>
      </c>
      <c r="EG37" s="270">
        <v>0</v>
      </c>
      <c r="EH37" s="270">
        <v>0</v>
      </c>
      <c r="EI37" s="270">
        <v>0</v>
      </c>
      <c r="EJ37" s="270">
        <v>0</v>
      </c>
      <c r="EK37" s="270">
        <v>0</v>
      </c>
      <c r="EL37" s="270">
        <v>0</v>
      </c>
      <c r="EM37" s="270">
        <v>0</v>
      </c>
      <c r="EN37" s="270">
        <v>0</v>
      </c>
      <c r="EO37" s="270" t="s">
        <v>1676</v>
      </c>
      <c r="EP37" s="270">
        <v>0</v>
      </c>
      <c r="EQ37" s="270">
        <v>0</v>
      </c>
      <c r="ER37" s="270">
        <v>0</v>
      </c>
      <c r="ES37" s="270">
        <v>0</v>
      </c>
      <c r="ET37" s="270">
        <v>0</v>
      </c>
      <c r="EU37" s="270">
        <v>0</v>
      </c>
      <c r="EV37" s="270">
        <v>0</v>
      </c>
      <c r="EW37" s="270">
        <v>0</v>
      </c>
      <c r="EX37" s="270">
        <v>0</v>
      </c>
      <c r="EY37" s="270">
        <v>0</v>
      </c>
      <c r="EZ37" s="270">
        <v>0</v>
      </c>
      <c r="FA37" s="270">
        <v>0</v>
      </c>
      <c r="FB37" s="270">
        <v>0</v>
      </c>
      <c r="FC37" s="270">
        <v>0</v>
      </c>
      <c r="FD37" s="270">
        <v>0</v>
      </c>
      <c r="FE37" s="270">
        <v>0</v>
      </c>
      <c r="FF37" s="270">
        <v>0</v>
      </c>
      <c r="FG37" s="270"/>
      <c r="FH37" s="270">
        <v>0</v>
      </c>
      <c r="FI37" s="270"/>
      <c r="FJ37" s="270">
        <v>0</v>
      </c>
      <c r="FK37" s="270">
        <v>0</v>
      </c>
      <c r="FL37" s="270">
        <v>0</v>
      </c>
      <c r="FM37" s="270">
        <v>0</v>
      </c>
      <c r="FN37" s="270">
        <v>0</v>
      </c>
      <c r="FO37" s="351">
        <v>0</v>
      </c>
      <c r="FP37" s="351">
        <v>105</v>
      </c>
      <c r="FQ37" s="351">
        <v>0</v>
      </c>
      <c r="FR37" s="13"/>
      <c r="FS37" s="270"/>
      <c r="FT37" s="270"/>
      <c r="FU37" s="270"/>
      <c r="FV37" s="270"/>
      <c r="FW37" s="270"/>
      <c r="FX37" s="270"/>
      <c r="FY37" s="270"/>
      <c r="FZ37" s="270"/>
      <c r="GA37" s="270"/>
      <c r="GB37" s="270"/>
      <c r="GC37" s="270"/>
      <c r="GD37" s="270"/>
      <c r="GE37" s="270"/>
      <c r="GF37" s="270"/>
      <c r="GG37" s="270"/>
      <c r="GH37" s="270"/>
      <c r="GI37" s="270"/>
      <c r="GJ37" s="270"/>
      <c r="GK37" s="270"/>
      <c r="GL37" s="270"/>
      <c r="GM37" s="270"/>
      <c r="GN37" s="270"/>
      <c r="GO37" s="270"/>
      <c r="GP37" s="270"/>
      <c r="GQ37" s="270"/>
      <c r="GR37" s="270"/>
      <c r="GS37" s="270"/>
      <c r="GT37" s="270"/>
      <c r="GU37" s="270"/>
      <c r="GV37" s="270"/>
      <c r="GW37" s="270"/>
      <c r="GX37" s="270"/>
      <c r="GY37" s="270"/>
      <c r="GZ37" s="270"/>
      <c r="HA37" s="270"/>
      <c r="HB37" s="270"/>
      <c r="HC37" s="270"/>
      <c r="HD37" s="270"/>
      <c r="HE37" s="270"/>
      <c r="HF37" s="270"/>
      <c r="HG37" s="270"/>
      <c r="HH37" s="270"/>
      <c r="HI37" s="270"/>
      <c r="HJ37" s="270"/>
      <c r="HK37" s="270"/>
      <c r="HL37" s="270"/>
      <c r="HM37" s="270"/>
      <c r="HN37" s="270"/>
      <c r="HO37" s="270"/>
      <c r="HP37" s="270"/>
      <c r="HQ37" s="270"/>
      <c r="HR37" s="270"/>
      <c r="HS37" s="270"/>
      <c r="HT37" s="270"/>
      <c r="HU37" s="270"/>
      <c r="HV37" s="270"/>
      <c r="HW37" s="270"/>
      <c r="HX37" s="270"/>
      <c r="HY37" s="270"/>
      <c r="HZ37" s="270"/>
      <c r="IA37" s="270"/>
      <c r="IB37" s="270"/>
      <c r="IC37" s="270"/>
      <c r="ID37" s="270"/>
      <c r="IE37" s="270"/>
      <c r="IF37" s="270"/>
      <c r="IG37" s="270"/>
      <c r="IH37" s="270"/>
    </row>
    <row r="38" spans="1:242" ht="12.75" customHeight="1" x14ac:dyDescent="0.2">
      <c r="A38" s="374" t="s">
        <v>786</v>
      </c>
      <c r="B38" s="270">
        <v>1845</v>
      </c>
      <c r="C38" s="270">
        <v>1845</v>
      </c>
      <c r="D38" s="270">
        <v>825</v>
      </c>
      <c r="E38" s="270">
        <v>1015</v>
      </c>
      <c r="F38" s="270">
        <v>0</v>
      </c>
      <c r="G38" s="270">
        <v>0</v>
      </c>
      <c r="H38" s="270">
        <v>1845</v>
      </c>
      <c r="I38" s="270">
        <v>65</v>
      </c>
      <c r="J38" s="270">
        <v>1780</v>
      </c>
      <c r="K38" s="270">
        <v>80</v>
      </c>
      <c r="L38" s="270">
        <v>27.9273621</v>
      </c>
      <c r="M38" s="270">
        <v>24</v>
      </c>
      <c r="N38" s="270">
        <v>1180</v>
      </c>
      <c r="O38" s="270">
        <v>515</v>
      </c>
      <c r="P38" s="270">
        <v>105</v>
      </c>
      <c r="Q38" s="270">
        <v>30</v>
      </c>
      <c r="R38" s="270" t="s">
        <v>1676</v>
      </c>
      <c r="S38" s="270">
        <v>0</v>
      </c>
      <c r="T38" s="270">
        <v>0</v>
      </c>
      <c r="U38" s="270">
        <v>0</v>
      </c>
      <c r="V38" s="270">
        <v>1.2698412699999999</v>
      </c>
      <c r="W38" s="270">
        <v>1</v>
      </c>
      <c r="X38" s="270">
        <v>55.900759219999998</v>
      </c>
      <c r="Y38" s="270">
        <v>0</v>
      </c>
      <c r="Z38" s="270">
        <v>135</v>
      </c>
      <c r="AA38" s="270">
        <v>340</v>
      </c>
      <c r="AB38" s="270">
        <v>580</v>
      </c>
      <c r="AC38" s="270">
        <v>520</v>
      </c>
      <c r="AD38" s="270">
        <v>260</v>
      </c>
      <c r="AE38" s="270">
        <v>10</v>
      </c>
      <c r="AF38" s="270">
        <v>45</v>
      </c>
      <c r="AG38" s="270">
        <v>0</v>
      </c>
      <c r="AH38" s="270">
        <v>260</v>
      </c>
      <c r="AI38" s="270" t="s">
        <v>1676</v>
      </c>
      <c r="AJ38" s="270" t="s">
        <v>1676</v>
      </c>
      <c r="AK38" s="270" t="s">
        <v>1676</v>
      </c>
      <c r="AL38" s="270">
        <v>545</v>
      </c>
      <c r="AM38" s="270">
        <v>820</v>
      </c>
      <c r="AN38" s="270">
        <v>0</v>
      </c>
      <c r="AO38" s="270">
        <v>0</v>
      </c>
      <c r="AP38" s="270">
        <v>10</v>
      </c>
      <c r="AQ38" s="270">
        <v>25</v>
      </c>
      <c r="AR38" s="270" t="s">
        <v>1676</v>
      </c>
      <c r="AS38" s="270">
        <v>0</v>
      </c>
      <c r="AT38" s="270">
        <v>0</v>
      </c>
      <c r="AU38" s="270">
        <v>0</v>
      </c>
      <c r="AV38" s="270">
        <v>75</v>
      </c>
      <c r="AW38" s="270" t="s">
        <v>1676</v>
      </c>
      <c r="AX38" s="270" t="s">
        <v>1676</v>
      </c>
      <c r="AY38" s="270">
        <v>0</v>
      </c>
      <c r="AZ38" s="270" t="s">
        <v>1676</v>
      </c>
      <c r="BA38" s="270">
        <v>0</v>
      </c>
      <c r="BB38" s="270">
        <v>40</v>
      </c>
      <c r="BC38" s="270">
        <v>0</v>
      </c>
      <c r="BD38" s="270">
        <v>80</v>
      </c>
      <c r="BE38" s="270">
        <v>40</v>
      </c>
      <c r="BF38" s="270">
        <v>0</v>
      </c>
      <c r="BG38" s="270">
        <v>0</v>
      </c>
      <c r="BH38" s="270">
        <v>45</v>
      </c>
      <c r="BI38" s="270">
        <v>260</v>
      </c>
      <c r="BJ38" s="270">
        <v>0</v>
      </c>
      <c r="BK38" s="270">
        <v>10</v>
      </c>
      <c r="BL38" s="270">
        <v>0</v>
      </c>
      <c r="BM38" s="270">
        <v>340</v>
      </c>
      <c r="BN38" s="270">
        <v>0</v>
      </c>
      <c r="BO38" s="270">
        <v>0</v>
      </c>
      <c r="BP38" s="270">
        <v>25</v>
      </c>
      <c r="BQ38" s="270">
        <v>0</v>
      </c>
      <c r="BR38" s="270">
        <v>0</v>
      </c>
      <c r="BS38" s="270">
        <v>0</v>
      </c>
      <c r="BT38" s="270">
        <v>735</v>
      </c>
      <c r="BU38" s="270">
        <v>0</v>
      </c>
      <c r="BV38" s="270">
        <v>0</v>
      </c>
      <c r="BW38" s="270">
        <v>300</v>
      </c>
      <c r="BX38" s="270">
        <v>0</v>
      </c>
      <c r="BY38" s="270">
        <v>0</v>
      </c>
      <c r="BZ38" s="270">
        <v>0</v>
      </c>
      <c r="CA38" s="270">
        <v>0</v>
      </c>
      <c r="CB38" s="270">
        <v>0</v>
      </c>
      <c r="CC38" s="270">
        <v>0</v>
      </c>
      <c r="CD38" s="270">
        <v>0</v>
      </c>
      <c r="CE38" s="270">
        <v>0</v>
      </c>
      <c r="CF38" s="270">
        <v>0</v>
      </c>
      <c r="CG38" s="270">
        <v>1845</v>
      </c>
      <c r="CH38" s="270">
        <v>0</v>
      </c>
      <c r="CI38" s="270">
        <v>100</v>
      </c>
      <c r="CJ38" s="270">
        <v>35</v>
      </c>
      <c r="CK38" s="270">
        <v>45</v>
      </c>
      <c r="CL38" s="270">
        <v>0</v>
      </c>
      <c r="CM38" s="270">
        <v>265</v>
      </c>
      <c r="CN38" s="270">
        <v>0</v>
      </c>
      <c r="CO38" s="270">
        <v>0</v>
      </c>
      <c r="CP38" s="270">
        <v>0</v>
      </c>
      <c r="CQ38" s="270">
        <v>0</v>
      </c>
      <c r="CR38" s="270">
        <v>0</v>
      </c>
      <c r="CS38" s="270">
        <v>0</v>
      </c>
      <c r="CT38" s="270">
        <v>0</v>
      </c>
      <c r="CU38" s="270"/>
      <c r="CV38" s="270">
        <v>0</v>
      </c>
      <c r="CW38" s="270">
        <v>0</v>
      </c>
      <c r="CX38" s="270">
        <v>0</v>
      </c>
      <c r="CY38" s="270">
        <v>0</v>
      </c>
      <c r="CZ38" s="270">
        <v>0</v>
      </c>
      <c r="DA38" s="270">
        <v>0</v>
      </c>
      <c r="DB38" s="270">
        <v>0</v>
      </c>
      <c r="DC38" s="270">
        <v>0</v>
      </c>
      <c r="DD38" s="270">
        <v>0</v>
      </c>
      <c r="DE38" s="270">
        <v>0</v>
      </c>
      <c r="DF38" s="270">
        <v>1400</v>
      </c>
      <c r="DG38" s="270">
        <v>0</v>
      </c>
      <c r="DH38" s="270">
        <v>0</v>
      </c>
      <c r="DI38" s="270">
        <v>0</v>
      </c>
      <c r="DJ38" s="270">
        <v>0</v>
      </c>
      <c r="DK38" s="270">
        <v>0</v>
      </c>
      <c r="DL38" s="270">
        <v>0</v>
      </c>
      <c r="DM38" s="270">
        <v>0</v>
      </c>
      <c r="DN38" s="270">
        <v>0</v>
      </c>
      <c r="DO38" s="270">
        <v>0</v>
      </c>
      <c r="DP38" s="270">
        <v>0</v>
      </c>
      <c r="DQ38" s="270">
        <v>0</v>
      </c>
      <c r="DR38" s="270"/>
      <c r="DS38" s="270">
        <v>0</v>
      </c>
      <c r="DT38" s="270">
        <v>0</v>
      </c>
      <c r="DU38" s="270">
        <v>0</v>
      </c>
      <c r="DV38" s="270">
        <v>0</v>
      </c>
      <c r="DW38" s="270">
        <v>0</v>
      </c>
      <c r="DX38" s="270">
        <v>0</v>
      </c>
      <c r="DY38" s="270">
        <v>0</v>
      </c>
      <c r="DZ38" s="270">
        <v>0</v>
      </c>
      <c r="EA38" s="270">
        <v>0</v>
      </c>
      <c r="EB38" s="270">
        <v>0</v>
      </c>
      <c r="EC38" s="270">
        <v>0</v>
      </c>
      <c r="ED38" s="270">
        <v>0</v>
      </c>
      <c r="EE38" s="270">
        <v>0</v>
      </c>
      <c r="EF38" s="270">
        <v>0</v>
      </c>
      <c r="EG38" s="270">
        <v>0</v>
      </c>
      <c r="EH38" s="270">
        <v>0</v>
      </c>
      <c r="EI38" s="270">
        <v>0</v>
      </c>
      <c r="EJ38" s="270">
        <v>0</v>
      </c>
      <c r="EK38" s="270">
        <v>0</v>
      </c>
      <c r="EL38" s="270">
        <v>0</v>
      </c>
      <c r="EM38" s="270" t="s">
        <v>1676</v>
      </c>
      <c r="EN38" s="270">
        <v>0</v>
      </c>
      <c r="EO38" s="270">
        <v>0</v>
      </c>
      <c r="EP38" s="270">
        <v>0</v>
      </c>
      <c r="EQ38" s="270">
        <v>0</v>
      </c>
      <c r="ER38" s="270">
        <v>0</v>
      </c>
      <c r="ES38" s="270">
        <v>0</v>
      </c>
      <c r="ET38" s="270">
        <v>0</v>
      </c>
      <c r="EU38" s="270">
        <v>0</v>
      </c>
      <c r="EV38" s="270">
        <v>0</v>
      </c>
      <c r="EW38" s="270">
        <v>0</v>
      </c>
      <c r="EX38" s="270">
        <v>0</v>
      </c>
      <c r="EY38" s="270">
        <v>0</v>
      </c>
      <c r="EZ38" s="270">
        <v>0</v>
      </c>
      <c r="FA38" s="270">
        <v>0</v>
      </c>
      <c r="FB38" s="270">
        <v>0</v>
      </c>
      <c r="FC38" s="270">
        <v>0</v>
      </c>
      <c r="FD38" s="270">
        <v>0</v>
      </c>
      <c r="FE38" s="270">
        <v>0</v>
      </c>
      <c r="FF38" s="270">
        <v>0</v>
      </c>
      <c r="FG38" s="270"/>
      <c r="FH38" s="270">
        <v>0</v>
      </c>
      <c r="FI38" s="270"/>
      <c r="FJ38" s="270">
        <v>0</v>
      </c>
      <c r="FK38" s="270">
        <v>0</v>
      </c>
      <c r="FL38" s="270">
        <v>0</v>
      </c>
      <c r="FM38" s="270" t="s">
        <v>1676</v>
      </c>
      <c r="FN38" s="270">
        <v>0</v>
      </c>
      <c r="FO38" s="351">
        <v>1805</v>
      </c>
      <c r="FP38" s="351">
        <v>0</v>
      </c>
      <c r="FQ38" s="351">
        <v>1830</v>
      </c>
      <c r="FR38" s="13"/>
      <c r="FS38" s="270"/>
      <c r="FT38" s="270"/>
      <c r="FU38" s="270"/>
      <c r="FV38" s="270"/>
      <c r="FW38" s="270"/>
      <c r="FX38" s="270"/>
      <c r="FY38" s="270"/>
      <c r="FZ38" s="270"/>
      <c r="GA38" s="270"/>
      <c r="GB38" s="270"/>
      <c r="GC38" s="270"/>
      <c r="GD38" s="270"/>
      <c r="GE38" s="270"/>
      <c r="GF38" s="270"/>
      <c r="GG38" s="270"/>
      <c r="GH38" s="270"/>
      <c r="GI38" s="270"/>
      <c r="GJ38" s="270"/>
      <c r="GK38" s="270"/>
      <c r="GL38" s="270"/>
      <c r="GM38" s="270"/>
      <c r="GN38" s="270"/>
      <c r="GO38" s="270"/>
      <c r="GP38" s="270"/>
      <c r="GQ38" s="270"/>
      <c r="GR38" s="270"/>
      <c r="GS38" s="270"/>
      <c r="GT38" s="270"/>
      <c r="GU38" s="270"/>
      <c r="GV38" s="270"/>
      <c r="GW38" s="270"/>
      <c r="GX38" s="270"/>
      <c r="GY38" s="270"/>
      <c r="GZ38" s="270"/>
      <c r="HA38" s="270"/>
      <c r="HB38" s="270"/>
      <c r="HC38" s="270"/>
      <c r="HD38" s="270"/>
      <c r="HE38" s="270"/>
      <c r="HF38" s="270"/>
      <c r="HG38" s="270"/>
      <c r="HH38" s="270"/>
      <c r="HI38" s="270"/>
      <c r="HJ38" s="270"/>
      <c r="HK38" s="270"/>
      <c r="HL38" s="270"/>
      <c r="HM38" s="270"/>
      <c r="HN38" s="270"/>
      <c r="HO38" s="270"/>
      <c r="HP38" s="270"/>
      <c r="HQ38" s="270"/>
      <c r="HR38" s="270"/>
      <c r="HS38" s="270"/>
      <c r="HT38" s="270"/>
      <c r="HU38" s="270"/>
      <c r="HV38" s="270"/>
      <c r="HW38" s="270"/>
      <c r="HX38" s="270"/>
      <c r="HY38" s="270"/>
      <c r="HZ38" s="270"/>
      <c r="IA38" s="270"/>
      <c r="IB38" s="270"/>
      <c r="IC38" s="270"/>
      <c r="ID38" s="270"/>
      <c r="IE38" s="270"/>
      <c r="IF38" s="270"/>
      <c r="IG38" s="270"/>
      <c r="IH38" s="270"/>
    </row>
    <row r="39" spans="1:242" ht="12.75" customHeight="1" x14ac:dyDescent="0.2">
      <c r="A39" s="374" t="s">
        <v>787</v>
      </c>
      <c r="B39" s="270">
        <v>180</v>
      </c>
      <c r="C39" s="270">
        <v>75</v>
      </c>
      <c r="D39" s="270">
        <v>45</v>
      </c>
      <c r="E39" s="270">
        <v>30</v>
      </c>
      <c r="F39" s="270">
        <v>0</v>
      </c>
      <c r="G39" s="270">
        <v>0</v>
      </c>
      <c r="H39" s="270">
        <v>75</v>
      </c>
      <c r="I39" s="270">
        <v>180</v>
      </c>
      <c r="J39" s="270">
        <v>0</v>
      </c>
      <c r="K39" s="270">
        <v>22030</v>
      </c>
      <c r="L39" s="270">
        <v>0</v>
      </c>
      <c r="M39" s="270">
        <v>0</v>
      </c>
      <c r="N39" s="270">
        <v>0</v>
      </c>
      <c r="O39" s="270">
        <v>0</v>
      </c>
      <c r="P39" s="270">
        <v>0</v>
      </c>
      <c r="Q39" s="270">
        <v>0</v>
      </c>
      <c r="R39" s="270">
        <v>0</v>
      </c>
      <c r="S39" s="270">
        <v>0</v>
      </c>
      <c r="T39" s="270">
        <v>0</v>
      </c>
      <c r="U39" s="270">
        <v>0</v>
      </c>
      <c r="V39" s="270">
        <v>1.923076923</v>
      </c>
      <c r="W39" s="270">
        <v>2</v>
      </c>
      <c r="X39" s="270">
        <v>52.741758240000003</v>
      </c>
      <c r="Y39" s="270">
        <v>0</v>
      </c>
      <c r="Z39" s="270">
        <v>15</v>
      </c>
      <c r="AA39" s="270">
        <v>40</v>
      </c>
      <c r="AB39" s="270">
        <v>75</v>
      </c>
      <c r="AC39" s="270">
        <v>35</v>
      </c>
      <c r="AD39" s="270">
        <v>20</v>
      </c>
      <c r="AE39" s="270">
        <v>0</v>
      </c>
      <c r="AF39" s="270">
        <v>35</v>
      </c>
      <c r="AG39" s="270">
        <v>0</v>
      </c>
      <c r="AH39" s="270">
        <v>0</v>
      </c>
      <c r="AI39" s="270">
        <v>0</v>
      </c>
      <c r="AJ39" s="270">
        <v>0</v>
      </c>
      <c r="AK39" s="270">
        <v>0</v>
      </c>
      <c r="AL39" s="270">
        <v>0</v>
      </c>
      <c r="AM39" s="270">
        <v>0</v>
      </c>
      <c r="AN39" s="270">
        <v>0</v>
      </c>
      <c r="AO39" s="270">
        <v>0</v>
      </c>
      <c r="AP39" s="270">
        <v>0</v>
      </c>
      <c r="AQ39" s="270">
        <v>0</v>
      </c>
      <c r="AR39" s="270">
        <v>0</v>
      </c>
      <c r="AS39" s="270">
        <v>0</v>
      </c>
      <c r="AT39" s="270">
        <v>0</v>
      </c>
      <c r="AU39" s="270">
        <v>0</v>
      </c>
      <c r="AV39" s="270">
        <v>0</v>
      </c>
      <c r="AW39" s="270">
        <v>0</v>
      </c>
      <c r="AX39" s="270">
        <v>0</v>
      </c>
      <c r="AY39" s="270">
        <v>150</v>
      </c>
      <c r="AZ39" s="270" t="s">
        <v>1676</v>
      </c>
      <c r="BA39" s="270">
        <v>0</v>
      </c>
      <c r="BB39" s="270">
        <v>0</v>
      </c>
      <c r="BC39" s="270">
        <v>0</v>
      </c>
      <c r="BD39" s="270">
        <v>0</v>
      </c>
      <c r="BE39" s="270">
        <v>0</v>
      </c>
      <c r="BF39" s="270">
        <v>0</v>
      </c>
      <c r="BG39" s="270">
        <v>0</v>
      </c>
      <c r="BH39" s="270">
        <v>0</v>
      </c>
      <c r="BI39" s="270">
        <v>0</v>
      </c>
      <c r="BJ39" s="270">
        <v>0</v>
      </c>
      <c r="BK39" s="270">
        <v>0</v>
      </c>
      <c r="BL39" s="270">
        <v>0</v>
      </c>
      <c r="BM39" s="270">
        <v>0</v>
      </c>
      <c r="BN39" s="270">
        <v>0</v>
      </c>
      <c r="BO39" s="270">
        <v>75</v>
      </c>
      <c r="BP39" s="270">
        <v>0</v>
      </c>
      <c r="BQ39" s="270">
        <v>0</v>
      </c>
      <c r="BR39" s="270">
        <v>0</v>
      </c>
      <c r="BS39" s="270">
        <v>0</v>
      </c>
      <c r="BT39" s="270">
        <v>0</v>
      </c>
      <c r="BU39" s="270">
        <v>0</v>
      </c>
      <c r="BV39" s="270">
        <v>0</v>
      </c>
      <c r="BW39" s="270">
        <v>0</v>
      </c>
      <c r="BX39" s="270">
        <v>0</v>
      </c>
      <c r="BY39" s="270">
        <v>0</v>
      </c>
      <c r="BZ39" s="270">
        <v>0</v>
      </c>
      <c r="CA39" s="270">
        <v>0</v>
      </c>
      <c r="CB39" s="270">
        <v>0</v>
      </c>
      <c r="CC39" s="270">
        <v>0</v>
      </c>
      <c r="CD39" s="270" t="s">
        <v>1676</v>
      </c>
      <c r="CE39" s="270">
        <v>0</v>
      </c>
      <c r="CF39" s="270">
        <v>0</v>
      </c>
      <c r="CG39" s="270">
        <v>70</v>
      </c>
      <c r="CH39" s="270">
        <v>0</v>
      </c>
      <c r="CI39" s="270">
        <v>0</v>
      </c>
      <c r="CJ39" s="270">
        <v>0</v>
      </c>
      <c r="CK39" s="270">
        <v>0</v>
      </c>
      <c r="CL39" s="270">
        <v>0</v>
      </c>
      <c r="CM39" s="270">
        <v>0</v>
      </c>
      <c r="CN39" s="270">
        <v>0</v>
      </c>
      <c r="CO39" s="270">
        <v>0</v>
      </c>
      <c r="CP39" s="270">
        <v>0</v>
      </c>
      <c r="CQ39" s="270">
        <v>0</v>
      </c>
      <c r="CR39" s="270">
        <v>0</v>
      </c>
      <c r="CS39" s="270">
        <v>0</v>
      </c>
      <c r="CT39" s="270">
        <v>0</v>
      </c>
      <c r="CU39" s="270"/>
      <c r="CV39" s="270">
        <v>0</v>
      </c>
      <c r="CW39" s="270">
        <v>180</v>
      </c>
      <c r="CX39" s="270">
        <v>0</v>
      </c>
      <c r="CY39" s="270">
        <v>0</v>
      </c>
      <c r="CZ39" s="270">
        <v>0</v>
      </c>
      <c r="DA39" s="270">
        <v>0</v>
      </c>
      <c r="DB39" s="270" t="s">
        <v>1676</v>
      </c>
      <c r="DC39" s="270">
        <v>0</v>
      </c>
      <c r="DD39" s="270">
        <v>0</v>
      </c>
      <c r="DE39" s="270">
        <v>0</v>
      </c>
      <c r="DF39" s="270">
        <v>0</v>
      </c>
      <c r="DG39" s="270">
        <v>0</v>
      </c>
      <c r="DH39" s="270">
        <v>0</v>
      </c>
      <c r="DI39" s="270">
        <v>0</v>
      </c>
      <c r="DJ39" s="270">
        <v>0</v>
      </c>
      <c r="DK39" s="270">
        <v>0</v>
      </c>
      <c r="DL39" s="270">
        <v>0</v>
      </c>
      <c r="DM39" s="270">
        <v>0</v>
      </c>
      <c r="DN39" s="270">
        <v>0</v>
      </c>
      <c r="DO39" s="270">
        <v>0</v>
      </c>
      <c r="DP39" s="270">
        <v>0</v>
      </c>
      <c r="DQ39" s="270">
        <v>0</v>
      </c>
      <c r="DR39" s="270"/>
      <c r="DS39" s="270">
        <v>0</v>
      </c>
      <c r="DT39" s="270">
        <v>0</v>
      </c>
      <c r="DU39" s="270">
        <v>0</v>
      </c>
      <c r="DV39" s="270">
        <v>0</v>
      </c>
      <c r="DW39" s="270">
        <v>0</v>
      </c>
      <c r="DX39" s="270">
        <v>0</v>
      </c>
      <c r="DY39" s="270">
        <v>0</v>
      </c>
      <c r="DZ39" s="270">
        <v>0</v>
      </c>
      <c r="EA39" s="270">
        <v>0</v>
      </c>
      <c r="EB39" s="270">
        <v>0</v>
      </c>
      <c r="EC39" s="270">
        <v>0</v>
      </c>
      <c r="ED39" s="270">
        <v>0</v>
      </c>
      <c r="EE39" s="270">
        <v>0</v>
      </c>
      <c r="EF39" s="270">
        <v>0</v>
      </c>
      <c r="EG39" s="270">
        <v>0</v>
      </c>
      <c r="EH39" s="270">
        <v>0</v>
      </c>
      <c r="EI39" s="270">
        <v>0</v>
      </c>
      <c r="EJ39" s="270">
        <v>0</v>
      </c>
      <c r="EK39" s="270">
        <v>0</v>
      </c>
      <c r="EL39" s="270">
        <v>0</v>
      </c>
      <c r="EM39" s="270">
        <v>0</v>
      </c>
      <c r="EN39" s="270">
        <v>0</v>
      </c>
      <c r="EO39" s="270">
        <v>0</v>
      </c>
      <c r="EP39" s="270">
        <v>0</v>
      </c>
      <c r="EQ39" s="270">
        <v>0</v>
      </c>
      <c r="ER39" s="270">
        <v>0</v>
      </c>
      <c r="ES39" s="270">
        <v>0</v>
      </c>
      <c r="ET39" s="270">
        <v>0</v>
      </c>
      <c r="EU39" s="270">
        <v>0</v>
      </c>
      <c r="EV39" s="270">
        <v>0</v>
      </c>
      <c r="EW39" s="270">
        <v>0</v>
      </c>
      <c r="EX39" s="270">
        <v>0</v>
      </c>
      <c r="EY39" s="270">
        <v>0</v>
      </c>
      <c r="EZ39" s="270">
        <v>0</v>
      </c>
      <c r="FA39" s="270">
        <v>0</v>
      </c>
      <c r="FB39" s="270">
        <v>0</v>
      </c>
      <c r="FC39" s="270">
        <v>0</v>
      </c>
      <c r="FD39" s="270">
        <v>0</v>
      </c>
      <c r="FE39" s="270">
        <v>0</v>
      </c>
      <c r="FF39" s="270">
        <v>0</v>
      </c>
      <c r="FG39" s="270"/>
      <c r="FH39" s="270">
        <v>0</v>
      </c>
      <c r="FI39" s="270"/>
      <c r="FJ39" s="270">
        <v>0</v>
      </c>
      <c r="FK39" s="270">
        <v>0</v>
      </c>
      <c r="FL39" s="270">
        <v>0</v>
      </c>
      <c r="FM39" s="270">
        <v>0</v>
      </c>
      <c r="FN39" s="270">
        <v>0</v>
      </c>
      <c r="FO39" s="351">
        <v>180</v>
      </c>
      <c r="FP39" s="351">
        <v>0</v>
      </c>
      <c r="FQ39" s="351">
        <v>0</v>
      </c>
      <c r="FR39" s="13"/>
      <c r="FS39" s="270"/>
      <c r="FT39" s="270"/>
      <c r="FU39" s="270"/>
      <c r="FV39" s="270"/>
      <c r="FW39" s="270"/>
      <c r="FX39" s="270"/>
      <c r="FY39" s="270"/>
      <c r="FZ39" s="270"/>
      <c r="GA39" s="270"/>
      <c r="GB39" s="270"/>
      <c r="GC39" s="270"/>
      <c r="GD39" s="270"/>
      <c r="GE39" s="270"/>
      <c r="GF39" s="270"/>
      <c r="GG39" s="270"/>
      <c r="GH39" s="270"/>
      <c r="GI39" s="270"/>
      <c r="GJ39" s="270"/>
      <c r="GK39" s="270"/>
      <c r="GL39" s="270"/>
      <c r="GM39" s="270"/>
      <c r="GN39" s="270"/>
      <c r="GO39" s="270"/>
      <c r="GP39" s="270"/>
      <c r="GQ39" s="270"/>
      <c r="GR39" s="270"/>
      <c r="GS39" s="270"/>
      <c r="GT39" s="270"/>
      <c r="GU39" s="270"/>
      <c r="GV39" s="270"/>
      <c r="GW39" s="270"/>
      <c r="GX39" s="270"/>
      <c r="GY39" s="270"/>
      <c r="GZ39" s="270"/>
      <c r="HA39" s="270"/>
      <c r="HB39" s="270"/>
      <c r="HC39" s="270"/>
      <c r="HD39" s="270"/>
      <c r="HE39" s="270"/>
      <c r="HF39" s="270"/>
      <c r="HG39" s="270"/>
      <c r="HH39" s="270"/>
      <c r="HI39" s="270"/>
      <c r="HJ39" s="270"/>
      <c r="HK39" s="270"/>
      <c r="HL39" s="270"/>
      <c r="HM39" s="270"/>
      <c r="HN39" s="270"/>
      <c r="HO39" s="270"/>
      <c r="HP39" s="270"/>
      <c r="HQ39" s="270"/>
      <c r="HR39" s="270"/>
      <c r="HS39" s="270"/>
      <c r="HT39" s="270"/>
      <c r="HU39" s="270"/>
      <c r="HV39" s="270"/>
      <c r="HW39" s="270"/>
      <c r="HX39" s="270"/>
      <c r="HY39" s="270"/>
      <c r="HZ39" s="270"/>
      <c r="IA39" s="270"/>
      <c r="IB39" s="270"/>
      <c r="IC39" s="270"/>
      <c r="ID39" s="270"/>
      <c r="IE39" s="270"/>
      <c r="IF39" s="270"/>
      <c r="IG39" s="270"/>
      <c r="IH39" s="270"/>
    </row>
    <row r="40" spans="1:242" ht="12.75" customHeight="1" x14ac:dyDescent="0.2">
      <c r="A40" s="374" t="s">
        <v>1588</v>
      </c>
      <c r="B40" s="270">
        <v>185</v>
      </c>
      <c r="C40" s="270">
        <v>85</v>
      </c>
      <c r="D40" s="270">
        <v>30</v>
      </c>
      <c r="E40" s="270">
        <v>55</v>
      </c>
      <c r="F40" s="270">
        <v>0</v>
      </c>
      <c r="G40" s="270">
        <v>0</v>
      </c>
      <c r="H40" s="270">
        <v>85</v>
      </c>
      <c r="I40" s="270">
        <v>185</v>
      </c>
      <c r="J40" s="270">
        <v>0</v>
      </c>
      <c r="K40" s="270">
        <v>20820</v>
      </c>
      <c r="L40" s="270">
        <v>0</v>
      </c>
      <c r="M40" s="270">
        <v>0</v>
      </c>
      <c r="N40" s="270">
        <v>0</v>
      </c>
      <c r="O40" s="270">
        <v>0</v>
      </c>
      <c r="P40" s="270">
        <v>0</v>
      </c>
      <c r="Q40" s="270">
        <v>0</v>
      </c>
      <c r="R40" s="270">
        <v>0</v>
      </c>
      <c r="S40" s="270">
        <v>0</v>
      </c>
      <c r="T40" s="270">
        <v>0</v>
      </c>
      <c r="U40" s="270">
        <v>0</v>
      </c>
      <c r="V40" s="270">
        <v>0.51630434800000002</v>
      </c>
      <c r="W40" s="270">
        <v>0</v>
      </c>
      <c r="X40" s="270">
        <v>53.831521739999999</v>
      </c>
      <c r="Y40" s="270">
        <v>0</v>
      </c>
      <c r="Z40" s="270" t="s">
        <v>1676</v>
      </c>
      <c r="AA40" s="270">
        <v>50</v>
      </c>
      <c r="AB40" s="270">
        <v>60</v>
      </c>
      <c r="AC40" s="270">
        <v>45</v>
      </c>
      <c r="AD40" s="270">
        <v>20</v>
      </c>
      <c r="AE40" s="270">
        <v>0</v>
      </c>
      <c r="AF40" s="270">
        <v>105</v>
      </c>
      <c r="AG40" s="270">
        <v>0</v>
      </c>
      <c r="AH40" s="270">
        <v>0</v>
      </c>
      <c r="AI40" s="270">
        <v>0</v>
      </c>
      <c r="AJ40" s="270">
        <v>0</v>
      </c>
      <c r="AK40" s="270">
        <v>0</v>
      </c>
      <c r="AL40" s="270">
        <v>0</v>
      </c>
      <c r="AM40" s="270">
        <v>0</v>
      </c>
      <c r="AN40" s="270">
        <v>0</v>
      </c>
      <c r="AO40" s="270">
        <v>0</v>
      </c>
      <c r="AP40" s="270">
        <v>0</v>
      </c>
      <c r="AQ40" s="270">
        <v>0</v>
      </c>
      <c r="AR40" s="270">
        <v>0</v>
      </c>
      <c r="AS40" s="270">
        <v>0</v>
      </c>
      <c r="AT40" s="270">
        <v>0</v>
      </c>
      <c r="AU40" s="270">
        <v>0</v>
      </c>
      <c r="AV40" s="270">
        <v>0</v>
      </c>
      <c r="AW40" s="270">
        <v>0</v>
      </c>
      <c r="AX40" s="270">
        <v>0</v>
      </c>
      <c r="AY40" s="270">
        <v>60</v>
      </c>
      <c r="AZ40" s="270">
        <v>15</v>
      </c>
      <c r="BA40" s="270" t="s">
        <v>1676</v>
      </c>
      <c r="BB40" s="270">
        <v>0</v>
      </c>
      <c r="BC40" s="270">
        <v>0</v>
      </c>
      <c r="BD40" s="270" t="s">
        <v>1676</v>
      </c>
      <c r="BE40" s="270">
        <v>0</v>
      </c>
      <c r="BF40" s="270" t="s">
        <v>1676</v>
      </c>
      <c r="BG40" s="270" t="s">
        <v>1676</v>
      </c>
      <c r="BH40" s="270" t="s">
        <v>1676</v>
      </c>
      <c r="BI40" s="270">
        <v>0</v>
      </c>
      <c r="BJ40" s="270">
        <v>0</v>
      </c>
      <c r="BK40" s="270">
        <v>0</v>
      </c>
      <c r="BL40" s="270">
        <v>0</v>
      </c>
      <c r="BM40" s="270">
        <v>0</v>
      </c>
      <c r="BN40" s="270">
        <v>0</v>
      </c>
      <c r="BO40" s="270">
        <v>65</v>
      </c>
      <c r="BP40" s="270">
        <v>0</v>
      </c>
      <c r="BQ40" s="270">
        <v>0</v>
      </c>
      <c r="BR40" s="270">
        <v>0</v>
      </c>
      <c r="BS40" s="270">
        <v>0</v>
      </c>
      <c r="BT40" s="270" t="s">
        <v>1676</v>
      </c>
      <c r="BU40" s="270">
        <v>0</v>
      </c>
      <c r="BV40" s="270">
        <v>0</v>
      </c>
      <c r="BW40" s="270">
        <v>0</v>
      </c>
      <c r="BX40" s="270" t="s">
        <v>1676</v>
      </c>
      <c r="BY40" s="270" t="s">
        <v>1676</v>
      </c>
      <c r="BZ40" s="270">
        <v>0</v>
      </c>
      <c r="CA40" s="270">
        <v>0</v>
      </c>
      <c r="CB40" s="270">
        <v>0</v>
      </c>
      <c r="CC40" s="270">
        <v>0</v>
      </c>
      <c r="CD40" s="270" t="s">
        <v>1676</v>
      </c>
      <c r="CE40" s="270">
        <v>0</v>
      </c>
      <c r="CF40" s="270">
        <v>0</v>
      </c>
      <c r="CG40" s="270">
        <v>80</v>
      </c>
      <c r="CH40" s="270">
        <v>0</v>
      </c>
      <c r="CI40" s="270">
        <v>0</v>
      </c>
      <c r="CJ40" s="270">
        <v>0</v>
      </c>
      <c r="CK40" s="270">
        <v>20</v>
      </c>
      <c r="CL40" s="270">
        <v>0</v>
      </c>
      <c r="CM40" s="270">
        <v>0</v>
      </c>
      <c r="CN40" s="270">
        <v>0</v>
      </c>
      <c r="CO40" s="270">
        <v>0</v>
      </c>
      <c r="CP40" s="270">
        <v>0</v>
      </c>
      <c r="CQ40" s="270">
        <v>0</v>
      </c>
      <c r="CR40" s="270">
        <v>0</v>
      </c>
      <c r="CS40" s="270">
        <v>0</v>
      </c>
      <c r="CT40" s="270">
        <v>0</v>
      </c>
      <c r="CU40" s="270"/>
      <c r="CV40" s="270">
        <v>0</v>
      </c>
      <c r="CW40" s="270">
        <v>135</v>
      </c>
      <c r="CX40" s="270">
        <v>0</v>
      </c>
      <c r="CY40" s="270">
        <v>0</v>
      </c>
      <c r="CZ40" s="270">
        <v>0</v>
      </c>
      <c r="DA40" s="270">
        <v>0</v>
      </c>
      <c r="DB40" s="270">
        <v>25</v>
      </c>
      <c r="DC40" s="270">
        <v>0</v>
      </c>
      <c r="DD40" s="270">
        <v>0</v>
      </c>
      <c r="DE40" s="270">
        <v>0</v>
      </c>
      <c r="DF40" s="270">
        <v>0</v>
      </c>
      <c r="DG40" s="270">
        <v>0</v>
      </c>
      <c r="DH40" s="270">
        <v>0</v>
      </c>
      <c r="DI40" s="270">
        <v>0</v>
      </c>
      <c r="DJ40" s="270">
        <v>0</v>
      </c>
      <c r="DK40" s="270">
        <v>0</v>
      </c>
      <c r="DL40" s="270">
        <v>0</v>
      </c>
      <c r="DM40" s="270">
        <v>0</v>
      </c>
      <c r="DN40" s="270">
        <v>0</v>
      </c>
      <c r="DO40" s="270">
        <v>0</v>
      </c>
      <c r="DP40" s="270">
        <v>0</v>
      </c>
      <c r="DQ40" s="270">
        <v>0</v>
      </c>
      <c r="DR40" s="270"/>
      <c r="DS40" s="270">
        <v>0</v>
      </c>
      <c r="DT40" s="270">
        <v>0</v>
      </c>
      <c r="DU40" s="270">
        <v>0</v>
      </c>
      <c r="DV40" s="270">
        <v>0</v>
      </c>
      <c r="DW40" s="270">
        <v>0</v>
      </c>
      <c r="DX40" s="270">
        <v>0</v>
      </c>
      <c r="DY40" s="270">
        <v>0</v>
      </c>
      <c r="DZ40" s="270">
        <v>0</v>
      </c>
      <c r="EA40" s="270">
        <v>0</v>
      </c>
      <c r="EB40" s="270">
        <v>0</v>
      </c>
      <c r="EC40" s="270">
        <v>0</v>
      </c>
      <c r="ED40" s="270">
        <v>0</v>
      </c>
      <c r="EE40" s="270">
        <v>0</v>
      </c>
      <c r="EF40" s="270">
        <v>0</v>
      </c>
      <c r="EG40" s="270">
        <v>0</v>
      </c>
      <c r="EH40" s="270">
        <v>0</v>
      </c>
      <c r="EI40" s="270">
        <v>0</v>
      </c>
      <c r="EJ40" s="270">
        <v>0</v>
      </c>
      <c r="EK40" s="270">
        <v>0</v>
      </c>
      <c r="EL40" s="270">
        <v>0</v>
      </c>
      <c r="EM40" s="270">
        <v>0</v>
      </c>
      <c r="EN40" s="270">
        <v>0</v>
      </c>
      <c r="EO40" s="270">
        <v>0</v>
      </c>
      <c r="EP40" s="270">
        <v>0</v>
      </c>
      <c r="EQ40" s="270">
        <v>0</v>
      </c>
      <c r="ER40" s="270">
        <v>0</v>
      </c>
      <c r="ES40" s="270">
        <v>0</v>
      </c>
      <c r="ET40" s="270">
        <v>0</v>
      </c>
      <c r="EU40" s="270">
        <v>0</v>
      </c>
      <c r="EV40" s="270">
        <v>0</v>
      </c>
      <c r="EW40" s="270">
        <v>0</v>
      </c>
      <c r="EX40" s="270">
        <v>0</v>
      </c>
      <c r="EY40" s="270">
        <v>0</v>
      </c>
      <c r="EZ40" s="270">
        <v>0</v>
      </c>
      <c r="FA40" s="270">
        <v>0</v>
      </c>
      <c r="FB40" s="270">
        <v>0</v>
      </c>
      <c r="FC40" s="270">
        <v>0</v>
      </c>
      <c r="FD40" s="270">
        <v>0</v>
      </c>
      <c r="FE40" s="270">
        <v>0</v>
      </c>
      <c r="FF40" s="270">
        <v>0</v>
      </c>
      <c r="FG40" s="270"/>
      <c r="FH40" s="270">
        <v>0</v>
      </c>
      <c r="FI40" s="270"/>
      <c r="FJ40" s="270">
        <v>0</v>
      </c>
      <c r="FK40" s="270">
        <v>0</v>
      </c>
      <c r="FL40" s="270">
        <v>0</v>
      </c>
      <c r="FM40" s="270">
        <v>0</v>
      </c>
      <c r="FN40" s="270">
        <v>0</v>
      </c>
      <c r="FO40" s="351">
        <v>185</v>
      </c>
      <c r="FP40" s="351">
        <v>0</v>
      </c>
      <c r="FQ40" s="351">
        <v>0</v>
      </c>
      <c r="FR40" s="13"/>
      <c r="FS40" s="270"/>
      <c r="FT40" s="270"/>
      <c r="FU40" s="270"/>
      <c r="FV40" s="270"/>
      <c r="FW40" s="270"/>
      <c r="FX40" s="270"/>
      <c r="FY40" s="270"/>
      <c r="FZ40" s="270"/>
      <c r="GA40" s="270"/>
      <c r="GB40" s="270"/>
      <c r="GC40" s="270"/>
      <c r="GD40" s="270"/>
      <c r="GE40" s="270"/>
      <c r="GF40" s="270"/>
      <c r="GG40" s="270"/>
      <c r="GH40" s="270"/>
      <c r="GI40" s="270"/>
      <c r="GJ40" s="270"/>
      <c r="GK40" s="270"/>
      <c r="GL40" s="270"/>
      <c r="GM40" s="270"/>
      <c r="GN40" s="270"/>
      <c r="GO40" s="270"/>
      <c r="GP40" s="270"/>
      <c r="GQ40" s="270"/>
      <c r="GR40" s="270"/>
      <c r="GS40" s="270"/>
      <c r="GT40" s="270"/>
      <c r="GU40" s="270"/>
      <c r="GV40" s="270"/>
      <c r="GW40" s="270"/>
      <c r="GX40" s="270"/>
      <c r="GY40" s="270"/>
      <c r="GZ40" s="270"/>
      <c r="HA40" s="270"/>
      <c r="HB40" s="270"/>
      <c r="HC40" s="270"/>
      <c r="HD40" s="270"/>
      <c r="HE40" s="270"/>
      <c r="HF40" s="270"/>
      <c r="HG40" s="270"/>
      <c r="HH40" s="270"/>
      <c r="HI40" s="270"/>
      <c r="HJ40" s="270"/>
      <c r="HK40" s="270"/>
      <c r="HL40" s="270"/>
      <c r="HM40" s="270"/>
      <c r="HN40" s="270"/>
      <c r="HO40" s="270"/>
      <c r="HP40" s="270"/>
      <c r="HQ40" s="270"/>
      <c r="HR40" s="270"/>
      <c r="HS40" s="270"/>
      <c r="HT40" s="270"/>
      <c r="HU40" s="270"/>
      <c r="HV40" s="270"/>
      <c r="HW40" s="270"/>
      <c r="HX40" s="270"/>
      <c r="HY40" s="270"/>
      <c r="HZ40" s="270"/>
      <c r="IA40" s="270"/>
      <c r="IB40" s="270"/>
      <c r="IC40" s="270"/>
      <c r="ID40" s="270"/>
      <c r="IE40" s="270"/>
      <c r="IF40" s="270"/>
      <c r="IG40" s="270"/>
      <c r="IH40" s="270"/>
    </row>
    <row r="41" spans="1:242" ht="12.75" customHeight="1" x14ac:dyDescent="0.2">
      <c r="A41" s="374" t="s">
        <v>788</v>
      </c>
      <c r="B41" s="270">
        <v>1720</v>
      </c>
      <c r="C41" s="270">
        <v>1715</v>
      </c>
      <c r="D41" s="270">
        <v>820</v>
      </c>
      <c r="E41" s="270">
        <v>895</v>
      </c>
      <c r="F41" s="270">
        <v>0</v>
      </c>
      <c r="G41" s="270" t="s">
        <v>1676</v>
      </c>
      <c r="H41" s="270">
        <v>1710</v>
      </c>
      <c r="I41" s="270">
        <v>105</v>
      </c>
      <c r="J41" s="270">
        <v>1615</v>
      </c>
      <c r="K41" s="270">
        <v>330</v>
      </c>
      <c r="L41" s="270">
        <v>47.533645409999998</v>
      </c>
      <c r="M41" s="270">
        <v>37</v>
      </c>
      <c r="N41" s="270">
        <v>680</v>
      </c>
      <c r="O41" s="270">
        <v>545</v>
      </c>
      <c r="P41" s="270">
        <v>300</v>
      </c>
      <c r="Q41" s="270">
        <v>160</v>
      </c>
      <c r="R41" s="270">
        <v>20</v>
      </c>
      <c r="S41" s="270" t="s">
        <v>1676</v>
      </c>
      <c r="T41" s="270" t="s">
        <v>1676</v>
      </c>
      <c r="U41" s="270">
        <v>0</v>
      </c>
      <c r="V41" s="270">
        <v>3.3333333330000001</v>
      </c>
      <c r="W41" s="270">
        <v>2</v>
      </c>
      <c r="X41" s="270">
        <v>66.332945960000004</v>
      </c>
      <c r="Y41" s="270">
        <v>0</v>
      </c>
      <c r="Z41" s="270">
        <v>75</v>
      </c>
      <c r="AA41" s="270">
        <v>145</v>
      </c>
      <c r="AB41" s="270">
        <v>270</v>
      </c>
      <c r="AC41" s="270">
        <v>590</v>
      </c>
      <c r="AD41" s="270">
        <v>605</v>
      </c>
      <c r="AE41" s="270">
        <v>40</v>
      </c>
      <c r="AF41" s="270">
        <v>90</v>
      </c>
      <c r="AG41" s="270">
        <v>0</v>
      </c>
      <c r="AH41" s="270">
        <v>545</v>
      </c>
      <c r="AI41" s="270">
        <v>15</v>
      </c>
      <c r="AJ41" s="270">
        <v>50</v>
      </c>
      <c r="AK41" s="270">
        <v>425</v>
      </c>
      <c r="AL41" s="270" t="s">
        <v>1676</v>
      </c>
      <c r="AM41" s="270" t="s">
        <v>1676</v>
      </c>
      <c r="AN41" s="270">
        <v>0</v>
      </c>
      <c r="AO41" s="270">
        <v>0</v>
      </c>
      <c r="AP41" s="270">
        <v>0</v>
      </c>
      <c r="AQ41" s="270">
        <v>0</v>
      </c>
      <c r="AR41" s="270">
        <v>0</v>
      </c>
      <c r="AS41" s="270">
        <v>0</v>
      </c>
      <c r="AT41" s="270" t="s">
        <v>1676</v>
      </c>
      <c r="AU41" s="270">
        <v>0</v>
      </c>
      <c r="AV41" s="270">
        <v>315</v>
      </c>
      <c r="AW41" s="270">
        <v>35</v>
      </c>
      <c r="AX41" s="270">
        <v>0</v>
      </c>
      <c r="AY41" s="270">
        <v>20</v>
      </c>
      <c r="AZ41" s="270">
        <v>175</v>
      </c>
      <c r="BA41" s="270" t="s">
        <v>1676</v>
      </c>
      <c r="BB41" s="270">
        <v>35</v>
      </c>
      <c r="BC41" s="270" t="s">
        <v>1676</v>
      </c>
      <c r="BD41" s="270">
        <v>270</v>
      </c>
      <c r="BE41" s="270" t="s">
        <v>1676</v>
      </c>
      <c r="BF41" s="270">
        <v>0</v>
      </c>
      <c r="BG41" s="270">
        <v>0</v>
      </c>
      <c r="BH41" s="270">
        <v>40</v>
      </c>
      <c r="BI41" s="270">
        <v>545</v>
      </c>
      <c r="BJ41" s="270" t="s">
        <v>1676</v>
      </c>
      <c r="BK41" s="270">
        <v>0</v>
      </c>
      <c r="BL41" s="270">
        <v>0</v>
      </c>
      <c r="BM41" s="270">
        <v>425</v>
      </c>
      <c r="BN41" s="270">
        <v>130</v>
      </c>
      <c r="BO41" s="270">
        <v>275</v>
      </c>
      <c r="BP41" s="270" t="s">
        <v>1676</v>
      </c>
      <c r="BQ41" s="270">
        <v>0</v>
      </c>
      <c r="BR41" s="270">
        <v>0</v>
      </c>
      <c r="BS41" s="270" t="s">
        <v>1676</v>
      </c>
      <c r="BT41" s="270" t="s">
        <v>1676</v>
      </c>
      <c r="BU41" s="270">
        <v>15</v>
      </c>
      <c r="BV41" s="270">
        <v>0</v>
      </c>
      <c r="BW41" s="270" t="s">
        <v>1676</v>
      </c>
      <c r="BX41" s="270">
        <v>0</v>
      </c>
      <c r="BY41" s="270" t="s">
        <v>1676</v>
      </c>
      <c r="BZ41" s="270">
        <v>0</v>
      </c>
      <c r="CA41" s="270">
        <v>0</v>
      </c>
      <c r="CB41" s="270">
        <v>0</v>
      </c>
      <c r="CC41" s="270">
        <v>0</v>
      </c>
      <c r="CD41" s="270" t="s">
        <v>1676</v>
      </c>
      <c r="CE41" s="270">
        <v>0</v>
      </c>
      <c r="CF41" s="270">
        <v>0</v>
      </c>
      <c r="CG41" s="270">
        <v>1705</v>
      </c>
      <c r="CH41" s="270">
        <v>0</v>
      </c>
      <c r="CI41" s="270">
        <v>10</v>
      </c>
      <c r="CJ41" s="270">
        <v>0</v>
      </c>
      <c r="CK41" s="270">
        <v>345</v>
      </c>
      <c r="CL41" s="270">
        <v>0</v>
      </c>
      <c r="CM41" s="270">
        <v>545</v>
      </c>
      <c r="CN41" s="270">
        <v>20</v>
      </c>
      <c r="CO41" s="270">
        <v>0</v>
      </c>
      <c r="CP41" s="270">
        <v>0</v>
      </c>
      <c r="CQ41" s="270">
        <v>0</v>
      </c>
      <c r="CR41" s="270">
        <v>0</v>
      </c>
      <c r="CS41" s="270">
        <v>0</v>
      </c>
      <c r="CT41" s="270">
        <v>0</v>
      </c>
      <c r="CU41" s="270"/>
      <c r="CV41" s="270">
        <v>0</v>
      </c>
      <c r="CW41" s="270">
        <v>0</v>
      </c>
      <c r="CX41" s="270">
        <v>800</v>
      </c>
      <c r="CY41" s="270">
        <v>0</v>
      </c>
      <c r="CZ41" s="270">
        <v>0</v>
      </c>
      <c r="DA41" s="270">
        <v>0</v>
      </c>
      <c r="DB41" s="270">
        <v>0</v>
      </c>
      <c r="DC41" s="270">
        <v>0</v>
      </c>
      <c r="DD41" s="270">
        <v>0</v>
      </c>
      <c r="DE41" s="270" t="s">
        <v>1676</v>
      </c>
      <c r="DF41" s="270">
        <v>0</v>
      </c>
      <c r="DG41" s="270">
        <v>0</v>
      </c>
      <c r="DH41" s="270" t="s">
        <v>1676</v>
      </c>
      <c r="DI41" s="270">
        <v>0</v>
      </c>
      <c r="DJ41" s="270">
        <v>0</v>
      </c>
      <c r="DK41" s="270">
        <v>0</v>
      </c>
      <c r="DL41" s="270">
        <v>0</v>
      </c>
      <c r="DM41" s="270">
        <v>0</v>
      </c>
      <c r="DN41" s="270">
        <v>0</v>
      </c>
      <c r="DO41" s="270">
        <v>0</v>
      </c>
      <c r="DP41" s="270">
        <v>0</v>
      </c>
      <c r="DQ41" s="270">
        <v>0</v>
      </c>
      <c r="DR41" s="270"/>
      <c r="DS41" s="270">
        <v>0</v>
      </c>
      <c r="DT41" s="270">
        <v>0</v>
      </c>
      <c r="DU41" s="270">
        <v>0</v>
      </c>
      <c r="DV41" s="270">
        <v>0</v>
      </c>
      <c r="DW41" s="270">
        <v>0</v>
      </c>
      <c r="DX41" s="270">
        <v>0</v>
      </c>
      <c r="DY41" s="270">
        <v>0</v>
      </c>
      <c r="DZ41" s="270">
        <v>0</v>
      </c>
      <c r="EA41" s="270">
        <v>0</v>
      </c>
      <c r="EB41" s="270">
        <v>0</v>
      </c>
      <c r="EC41" s="270">
        <v>0</v>
      </c>
      <c r="ED41" s="270">
        <v>0</v>
      </c>
      <c r="EE41" s="270">
        <v>0</v>
      </c>
      <c r="EF41" s="270">
        <v>0</v>
      </c>
      <c r="EG41" s="270">
        <v>0</v>
      </c>
      <c r="EH41" s="270">
        <v>0</v>
      </c>
      <c r="EI41" s="270">
        <v>0</v>
      </c>
      <c r="EJ41" s="270">
        <v>0</v>
      </c>
      <c r="EK41" s="270">
        <v>0</v>
      </c>
      <c r="EL41" s="270">
        <v>0</v>
      </c>
      <c r="EM41" s="270" t="s">
        <v>1676</v>
      </c>
      <c r="EN41" s="270">
        <v>0</v>
      </c>
      <c r="EO41" s="270">
        <v>0</v>
      </c>
      <c r="EP41" s="270">
        <v>0</v>
      </c>
      <c r="EQ41" s="270">
        <v>0</v>
      </c>
      <c r="ER41" s="270">
        <v>0</v>
      </c>
      <c r="ES41" s="270">
        <v>0</v>
      </c>
      <c r="ET41" s="270">
        <v>0</v>
      </c>
      <c r="EU41" s="270">
        <v>0</v>
      </c>
      <c r="EV41" s="270">
        <v>0</v>
      </c>
      <c r="EW41" s="270">
        <v>0</v>
      </c>
      <c r="EX41" s="270">
        <v>0</v>
      </c>
      <c r="EY41" s="270">
        <v>0</v>
      </c>
      <c r="EZ41" s="270">
        <v>0</v>
      </c>
      <c r="FA41" s="270">
        <v>0</v>
      </c>
      <c r="FB41" s="270">
        <v>0</v>
      </c>
      <c r="FC41" s="270">
        <v>0</v>
      </c>
      <c r="FD41" s="270">
        <v>0</v>
      </c>
      <c r="FE41" s="270">
        <v>0</v>
      </c>
      <c r="FF41" s="270">
        <v>0</v>
      </c>
      <c r="FG41" s="270"/>
      <c r="FH41" s="270">
        <v>0</v>
      </c>
      <c r="FI41" s="270"/>
      <c r="FJ41" s="270">
        <v>0</v>
      </c>
      <c r="FK41" s="270">
        <v>0</v>
      </c>
      <c r="FL41" s="270">
        <v>0</v>
      </c>
      <c r="FM41" s="270">
        <v>0</v>
      </c>
      <c r="FN41" s="270">
        <v>0</v>
      </c>
      <c r="FO41" s="351">
        <v>1685</v>
      </c>
      <c r="FP41" s="351">
        <v>0</v>
      </c>
      <c r="FQ41" s="351">
        <v>1710</v>
      </c>
      <c r="FR41" s="13"/>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row>
    <row r="42" spans="1:242" ht="12.75" customHeight="1" x14ac:dyDescent="0.2">
      <c r="A42" s="374" t="s">
        <v>1589</v>
      </c>
      <c r="B42" s="270">
        <v>25</v>
      </c>
      <c r="C42" s="270">
        <v>25</v>
      </c>
      <c r="D42" s="270">
        <v>15</v>
      </c>
      <c r="E42" s="270">
        <v>10</v>
      </c>
      <c r="F42" s="270">
        <v>0</v>
      </c>
      <c r="G42" s="270">
        <v>25</v>
      </c>
      <c r="H42" s="270">
        <v>0</v>
      </c>
      <c r="I42" s="270">
        <v>0</v>
      </c>
      <c r="J42" s="270">
        <v>25</v>
      </c>
      <c r="K42" s="270">
        <v>0</v>
      </c>
      <c r="L42" s="270">
        <v>0</v>
      </c>
      <c r="M42" s="270">
        <v>0</v>
      </c>
      <c r="N42" s="270">
        <v>0</v>
      </c>
      <c r="O42" s="270">
        <v>0</v>
      </c>
      <c r="P42" s="270">
        <v>0</v>
      </c>
      <c r="Q42" s="270">
        <v>0</v>
      </c>
      <c r="R42" s="270">
        <v>0</v>
      </c>
      <c r="S42" s="270">
        <v>0</v>
      </c>
      <c r="T42" s="270">
        <v>0</v>
      </c>
      <c r="U42" s="270">
        <v>0</v>
      </c>
      <c r="V42" s="270">
        <v>0</v>
      </c>
      <c r="W42" s="270">
        <v>0</v>
      </c>
      <c r="X42" s="270">
        <v>66.833333330000002</v>
      </c>
      <c r="Y42" s="270">
        <v>0</v>
      </c>
      <c r="Z42" s="270">
        <v>0</v>
      </c>
      <c r="AA42" s="270" t="s">
        <v>1676</v>
      </c>
      <c r="AB42" s="270" t="s">
        <v>1676</v>
      </c>
      <c r="AC42" s="270">
        <v>10</v>
      </c>
      <c r="AD42" s="270" t="s">
        <v>1676</v>
      </c>
      <c r="AE42" s="270">
        <v>0</v>
      </c>
      <c r="AF42" s="270">
        <v>0</v>
      </c>
      <c r="AG42" s="270">
        <v>0</v>
      </c>
      <c r="AH42" s="270">
        <v>0</v>
      </c>
      <c r="AI42" s="270">
        <v>0</v>
      </c>
      <c r="AJ42" s="270">
        <v>0</v>
      </c>
      <c r="AK42" s="270">
        <v>0</v>
      </c>
      <c r="AL42" s="270">
        <v>0</v>
      </c>
      <c r="AM42" s="270">
        <v>0</v>
      </c>
      <c r="AN42" s="270">
        <v>0</v>
      </c>
      <c r="AO42" s="270">
        <v>0</v>
      </c>
      <c r="AP42" s="270">
        <v>0</v>
      </c>
      <c r="AQ42" s="270">
        <v>0</v>
      </c>
      <c r="AR42" s="270">
        <v>0</v>
      </c>
      <c r="AS42" s="270">
        <v>0</v>
      </c>
      <c r="AT42" s="270">
        <v>0</v>
      </c>
      <c r="AU42" s="270">
        <v>0</v>
      </c>
      <c r="AV42" s="270">
        <v>0</v>
      </c>
      <c r="AW42" s="270">
        <v>0</v>
      </c>
      <c r="AX42" s="270">
        <v>0</v>
      </c>
      <c r="AY42" s="270">
        <v>0</v>
      </c>
      <c r="AZ42" s="270">
        <v>25</v>
      </c>
      <c r="BA42" s="270">
        <v>0</v>
      </c>
      <c r="BB42" s="270">
        <v>0</v>
      </c>
      <c r="BC42" s="270">
        <v>0</v>
      </c>
      <c r="BD42" s="270">
        <v>0</v>
      </c>
      <c r="BE42" s="270">
        <v>0</v>
      </c>
      <c r="BF42" s="270">
        <v>0</v>
      </c>
      <c r="BG42" s="270">
        <v>0</v>
      </c>
      <c r="BH42" s="270">
        <v>0</v>
      </c>
      <c r="BI42" s="270">
        <v>0</v>
      </c>
      <c r="BJ42" s="270">
        <v>0</v>
      </c>
      <c r="BK42" s="270">
        <v>0</v>
      </c>
      <c r="BL42" s="270">
        <v>0</v>
      </c>
      <c r="BM42" s="270">
        <v>0</v>
      </c>
      <c r="BN42" s="270">
        <v>0</v>
      </c>
      <c r="BO42" s="270">
        <v>25</v>
      </c>
      <c r="BP42" s="270">
        <v>0</v>
      </c>
      <c r="BQ42" s="270">
        <v>0</v>
      </c>
      <c r="BR42" s="270">
        <v>0</v>
      </c>
      <c r="BS42" s="270">
        <v>0</v>
      </c>
      <c r="BT42" s="270">
        <v>0</v>
      </c>
      <c r="BU42" s="270">
        <v>0</v>
      </c>
      <c r="BV42" s="270">
        <v>0</v>
      </c>
      <c r="BW42" s="270">
        <v>0</v>
      </c>
      <c r="BX42" s="270">
        <v>0</v>
      </c>
      <c r="BY42" s="270">
        <v>0</v>
      </c>
      <c r="BZ42" s="270">
        <v>0</v>
      </c>
      <c r="CA42" s="270">
        <v>0</v>
      </c>
      <c r="CB42" s="270">
        <v>0</v>
      </c>
      <c r="CC42" s="270">
        <v>0</v>
      </c>
      <c r="CD42" s="270">
        <v>0</v>
      </c>
      <c r="CE42" s="270">
        <v>0</v>
      </c>
      <c r="CF42" s="270">
        <v>0</v>
      </c>
      <c r="CG42" s="270">
        <v>25</v>
      </c>
      <c r="CH42" s="270">
        <v>0</v>
      </c>
      <c r="CI42" s="270">
        <v>0</v>
      </c>
      <c r="CJ42" s="270">
        <v>0</v>
      </c>
      <c r="CK42" s="270">
        <v>25</v>
      </c>
      <c r="CL42" s="270">
        <v>0</v>
      </c>
      <c r="CM42" s="270">
        <v>0</v>
      </c>
      <c r="CN42" s="270">
        <v>0</v>
      </c>
      <c r="CO42" s="270">
        <v>0</v>
      </c>
      <c r="CP42" s="270">
        <v>0</v>
      </c>
      <c r="CQ42" s="270">
        <v>0</v>
      </c>
      <c r="CR42" s="270">
        <v>0</v>
      </c>
      <c r="CS42" s="270">
        <v>0</v>
      </c>
      <c r="CT42" s="270">
        <v>0</v>
      </c>
      <c r="CU42" s="270"/>
      <c r="CV42" s="270">
        <v>0</v>
      </c>
      <c r="CW42" s="270">
        <v>0</v>
      </c>
      <c r="CX42" s="270">
        <v>0</v>
      </c>
      <c r="CY42" s="270">
        <v>0</v>
      </c>
      <c r="CZ42" s="270">
        <v>0</v>
      </c>
      <c r="DA42" s="270">
        <v>0</v>
      </c>
      <c r="DB42" s="270">
        <v>0</v>
      </c>
      <c r="DC42" s="270">
        <v>0</v>
      </c>
      <c r="DD42" s="270">
        <v>0</v>
      </c>
      <c r="DE42" s="270">
        <v>0</v>
      </c>
      <c r="DF42" s="270">
        <v>0</v>
      </c>
      <c r="DG42" s="270">
        <v>0</v>
      </c>
      <c r="DH42" s="270">
        <v>0</v>
      </c>
      <c r="DI42" s="270">
        <v>0</v>
      </c>
      <c r="DJ42" s="270">
        <v>0</v>
      </c>
      <c r="DK42" s="270">
        <v>0</v>
      </c>
      <c r="DL42" s="270">
        <v>0</v>
      </c>
      <c r="DM42" s="270">
        <v>0</v>
      </c>
      <c r="DN42" s="270">
        <v>0</v>
      </c>
      <c r="DO42" s="270">
        <v>0</v>
      </c>
      <c r="DP42" s="270">
        <v>0</v>
      </c>
      <c r="DQ42" s="270">
        <v>0</v>
      </c>
      <c r="DR42" s="270"/>
      <c r="DS42" s="270">
        <v>0</v>
      </c>
      <c r="DT42" s="270">
        <v>0</v>
      </c>
      <c r="DU42" s="270">
        <v>0</v>
      </c>
      <c r="DV42" s="270">
        <v>0</v>
      </c>
      <c r="DW42" s="270">
        <v>0</v>
      </c>
      <c r="DX42" s="270">
        <v>0</v>
      </c>
      <c r="DY42" s="270">
        <v>0</v>
      </c>
      <c r="DZ42" s="270">
        <v>0</v>
      </c>
      <c r="EA42" s="270">
        <v>0</v>
      </c>
      <c r="EB42" s="270">
        <v>0</v>
      </c>
      <c r="EC42" s="270">
        <v>0</v>
      </c>
      <c r="ED42" s="270">
        <v>0</v>
      </c>
      <c r="EE42" s="270">
        <v>0</v>
      </c>
      <c r="EF42" s="270">
        <v>0</v>
      </c>
      <c r="EG42" s="270">
        <v>0</v>
      </c>
      <c r="EH42" s="270">
        <v>0</v>
      </c>
      <c r="EI42" s="270">
        <v>0</v>
      </c>
      <c r="EJ42" s="270">
        <v>0</v>
      </c>
      <c r="EK42" s="270">
        <v>0</v>
      </c>
      <c r="EL42" s="270">
        <v>0</v>
      </c>
      <c r="EM42" s="270">
        <v>0</v>
      </c>
      <c r="EN42" s="270">
        <v>0</v>
      </c>
      <c r="EO42" s="270">
        <v>0</v>
      </c>
      <c r="EP42" s="270">
        <v>0</v>
      </c>
      <c r="EQ42" s="270">
        <v>0</v>
      </c>
      <c r="ER42" s="270">
        <v>0</v>
      </c>
      <c r="ES42" s="270">
        <v>0</v>
      </c>
      <c r="ET42" s="270">
        <v>0</v>
      </c>
      <c r="EU42" s="270">
        <v>0</v>
      </c>
      <c r="EV42" s="270">
        <v>0</v>
      </c>
      <c r="EW42" s="270">
        <v>0</v>
      </c>
      <c r="EX42" s="270">
        <v>0</v>
      </c>
      <c r="EY42" s="270">
        <v>0</v>
      </c>
      <c r="EZ42" s="270">
        <v>0</v>
      </c>
      <c r="FA42" s="270">
        <v>0</v>
      </c>
      <c r="FB42" s="270">
        <v>0</v>
      </c>
      <c r="FC42" s="270">
        <v>0</v>
      </c>
      <c r="FD42" s="270">
        <v>0</v>
      </c>
      <c r="FE42" s="270">
        <v>0</v>
      </c>
      <c r="FF42" s="270">
        <v>0</v>
      </c>
      <c r="FG42" s="270"/>
      <c r="FH42" s="270">
        <v>0</v>
      </c>
      <c r="FI42" s="270"/>
      <c r="FJ42" s="270">
        <v>0</v>
      </c>
      <c r="FK42" s="270">
        <v>0</v>
      </c>
      <c r="FL42" s="270">
        <v>0</v>
      </c>
      <c r="FM42" s="270">
        <v>0</v>
      </c>
      <c r="FN42" s="270">
        <v>0</v>
      </c>
      <c r="FO42" s="351">
        <v>25</v>
      </c>
      <c r="FP42" s="351">
        <v>0</v>
      </c>
      <c r="FQ42" s="351">
        <v>0</v>
      </c>
      <c r="FR42" s="13"/>
      <c r="FS42" s="270"/>
      <c r="FT42" s="270"/>
      <c r="FU42" s="270"/>
      <c r="FV42" s="270"/>
      <c r="FW42" s="270"/>
      <c r="FX42" s="270"/>
      <c r="FY42" s="270"/>
      <c r="FZ42" s="270"/>
      <c r="GA42" s="270"/>
      <c r="GB42" s="270"/>
      <c r="GC42" s="270"/>
      <c r="GD42" s="270"/>
      <c r="GE42" s="270"/>
      <c r="GF42" s="270"/>
      <c r="GG42" s="270"/>
      <c r="GH42" s="270"/>
      <c r="GI42" s="270"/>
      <c r="GJ42" s="270"/>
      <c r="GK42" s="270"/>
      <c r="GL42" s="270"/>
      <c r="GM42" s="270"/>
      <c r="GN42" s="270"/>
      <c r="GO42" s="270"/>
      <c r="GP42" s="270"/>
      <c r="GQ42" s="270"/>
      <c r="GR42" s="270"/>
      <c r="GS42" s="270"/>
      <c r="GT42" s="270"/>
      <c r="GU42" s="270"/>
      <c r="GV42" s="270"/>
      <c r="GW42" s="270"/>
      <c r="GX42" s="270"/>
      <c r="GY42" s="270"/>
      <c r="GZ42" s="270"/>
      <c r="HA42" s="270"/>
      <c r="HB42" s="270"/>
      <c r="HC42" s="270"/>
      <c r="HD42" s="270"/>
      <c r="HE42" s="270"/>
      <c r="HF42" s="270"/>
      <c r="HG42" s="270"/>
      <c r="HH42" s="270"/>
      <c r="HI42" s="270"/>
      <c r="HJ42" s="270"/>
      <c r="HK42" s="270"/>
      <c r="HL42" s="270"/>
      <c r="HM42" s="270"/>
      <c r="HN42" s="270"/>
      <c r="HO42" s="270"/>
      <c r="HP42" s="270"/>
      <c r="HQ42" s="270"/>
      <c r="HR42" s="270"/>
      <c r="HS42" s="270"/>
      <c r="HT42" s="270"/>
      <c r="HU42" s="270"/>
      <c r="HV42" s="270"/>
      <c r="HW42" s="270"/>
      <c r="HX42" s="270"/>
      <c r="HY42" s="270"/>
      <c r="HZ42" s="270"/>
      <c r="IA42" s="270"/>
      <c r="IB42" s="270"/>
      <c r="IC42" s="270"/>
      <c r="ID42" s="270"/>
      <c r="IE42" s="270"/>
      <c r="IF42" s="270"/>
      <c r="IG42" s="270"/>
      <c r="IH42" s="270"/>
    </row>
    <row r="43" spans="1:242" ht="12.75" customHeight="1" x14ac:dyDescent="0.2">
      <c r="A43" s="374" t="s">
        <v>1211</v>
      </c>
      <c r="B43" s="270">
        <v>95</v>
      </c>
      <c r="C43" s="270">
        <v>95</v>
      </c>
      <c r="D43" s="270">
        <v>50</v>
      </c>
      <c r="E43" s="270">
        <v>45</v>
      </c>
      <c r="F43" s="270">
        <v>0</v>
      </c>
      <c r="G43" s="270">
        <v>95</v>
      </c>
      <c r="H43" s="270">
        <v>0</v>
      </c>
      <c r="I43" s="270">
        <v>0</v>
      </c>
      <c r="J43" s="270">
        <v>95</v>
      </c>
      <c r="K43" s="270">
        <v>0</v>
      </c>
      <c r="L43" s="270">
        <v>0</v>
      </c>
      <c r="M43" s="270">
        <v>0</v>
      </c>
      <c r="N43" s="270">
        <v>0</v>
      </c>
      <c r="O43" s="270">
        <v>0</v>
      </c>
      <c r="P43" s="270">
        <v>0</v>
      </c>
      <c r="Q43" s="270">
        <v>0</v>
      </c>
      <c r="R43" s="270">
        <v>0</v>
      </c>
      <c r="S43" s="270">
        <v>0</v>
      </c>
      <c r="T43" s="270">
        <v>0</v>
      </c>
      <c r="U43" s="270">
        <v>0</v>
      </c>
      <c r="V43" s="270">
        <v>0</v>
      </c>
      <c r="W43" s="270">
        <v>0</v>
      </c>
      <c r="X43" s="270">
        <v>59.95789474</v>
      </c>
      <c r="Y43" s="270">
        <v>0</v>
      </c>
      <c r="Z43" s="270" t="s">
        <v>1676</v>
      </c>
      <c r="AA43" s="270">
        <v>10</v>
      </c>
      <c r="AB43" s="270">
        <v>35</v>
      </c>
      <c r="AC43" s="270">
        <v>25</v>
      </c>
      <c r="AD43" s="270">
        <v>20</v>
      </c>
      <c r="AE43" s="270">
        <v>0</v>
      </c>
      <c r="AF43" s="270">
        <v>35</v>
      </c>
      <c r="AG43" s="270">
        <v>0</v>
      </c>
      <c r="AH43" s="270">
        <v>0</v>
      </c>
      <c r="AI43" s="270">
        <v>0</v>
      </c>
      <c r="AJ43" s="270">
        <v>0</v>
      </c>
      <c r="AK43" s="270">
        <v>0</v>
      </c>
      <c r="AL43" s="270">
        <v>0</v>
      </c>
      <c r="AM43" s="270">
        <v>0</v>
      </c>
      <c r="AN43" s="270">
        <v>0</v>
      </c>
      <c r="AO43" s="270">
        <v>0</v>
      </c>
      <c r="AP43" s="270">
        <v>0</v>
      </c>
      <c r="AQ43" s="270">
        <v>0</v>
      </c>
      <c r="AR43" s="270">
        <v>0</v>
      </c>
      <c r="AS43" s="270">
        <v>0</v>
      </c>
      <c r="AT43" s="270">
        <v>0</v>
      </c>
      <c r="AU43" s="270">
        <v>0</v>
      </c>
      <c r="AV43" s="270" t="s">
        <v>1676</v>
      </c>
      <c r="AW43" s="270">
        <v>20</v>
      </c>
      <c r="AX43" s="270">
        <v>0</v>
      </c>
      <c r="AY43" s="270">
        <v>0</v>
      </c>
      <c r="AZ43" s="270">
        <v>40</v>
      </c>
      <c r="BA43" s="270">
        <v>0</v>
      </c>
      <c r="BB43" s="270">
        <v>0</v>
      </c>
      <c r="BC43" s="270">
        <v>0</v>
      </c>
      <c r="BD43" s="270">
        <v>0</v>
      </c>
      <c r="BE43" s="270">
        <v>0</v>
      </c>
      <c r="BF43" s="270">
        <v>0</v>
      </c>
      <c r="BG43" s="270">
        <v>0</v>
      </c>
      <c r="BH43" s="270">
        <v>35</v>
      </c>
      <c r="BI43" s="270">
        <v>0</v>
      </c>
      <c r="BJ43" s="270">
        <v>0</v>
      </c>
      <c r="BK43" s="270">
        <v>0</v>
      </c>
      <c r="BL43" s="270">
        <v>0</v>
      </c>
      <c r="BM43" s="270">
        <v>0</v>
      </c>
      <c r="BN43" s="270">
        <v>0</v>
      </c>
      <c r="BO43" s="270">
        <v>60</v>
      </c>
      <c r="BP43" s="270">
        <v>0</v>
      </c>
      <c r="BQ43" s="270">
        <v>0</v>
      </c>
      <c r="BR43" s="270">
        <v>0</v>
      </c>
      <c r="BS43" s="270">
        <v>0</v>
      </c>
      <c r="BT43" s="270">
        <v>0</v>
      </c>
      <c r="BU43" s="270">
        <v>0</v>
      </c>
      <c r="BV43" s="270">
        <v>0</v>
      </c>
      <c r="BW43" s="270">
        <v>0</v>
      </c>
      <c r="BX43" s="270">
        <v>0</v>
      </c>
      <c r="BY43" s="270">
        <v>0</v>
      </c>
      <c r="BZ43" s="270">
        <v>0</v>
      </c>
      <c r="CA43" s="270">
        <v>0</v>
      </c>
      <c r="CB43" s="270">
        <v>0</v>
      </c>
      <c r="CC43" s="270">
        <v>0</v>
      </c>
      <c r="CD43" s="270">
        <v>0</v>
      </c>
      <c r="CE43" s="270">
        <v>0</v>
      </c>
      <c r="CF43" s="270">
        <v>0</v>
      </c>
      <c r="CG43" s="270">
        <v>95</v>
      </c>
      <c r="CH43" s="270">
        <v>0</v>
      </c>
      <c r="CI43" s="270">
        <v>0</v>
      </c>
      <c r="CJ43" s="270">
        <v>0</v>
      </c>
      <c r="CK43" s="270">
        <v>95</v>
      </c>
      <c r="CL43" s="270">
        <v>0</v>
      </c>
      <c r="CM43" s="270">
        <v>0</v>
      </c>
      <c r="CN43" s="270">
        <v>0</v>
      </c>
      <c r="CO43" s="270">
        <v>0</v>
      </c>
      <c r="CP43" s="270">
        <v>0</v>
      </c>
      <c r="CQ43" s="270">
        <v>0</v>
      </c>
      <c r="CR43" s="270">
        <v>0</v>
      </c>
      <c r="CS43" s="270">
        <v>0</v>
      </c>
      <c r="CT43" s="270">
        <v>0</v>
      </c>
      <c r="CU43" s="270"/>
      <c r="CV43" s="270">
        <v>0</v>
      </c>
      <c r="CW43" s="270">
        <v>0</v>
      </c>
      <c r="CX43" s="270">
        <v>0</v>
      </c>
      <c r="CY43" s="270">
        <v>0</v>
      </c>
      <c r="CZ43" s="270">
        <v>0</v>
      </c>
      <c r="DA43" s="270">
        <v>0</v>
      </c>
      <c r="DB43" s="270">
        <v>0</v>
      </c>
      <c r="DC43" s="270">
        <v>0</v>
      </c>
      <c r="DD43" s="270">
        <v>0</v>
      </c>
      <c r="DE43" s="270">
        <v>0</v>
      </c>
      <c r="DF43" s="270">
        <v>0</v>
      </c>
      <c r="DG43" s="270">
        <v>0</v>
      </c>
      <c r="DH43" s="270">
        <v>0</v>
      </c>
      <c r="DI43" s="270">
        <v>0</v>
      </c>
      <c r="DJ43" s="270">
        <v>0</v>
      </c>
      <c r="DK43" s="270">
        <v>0</v>
      </c>
      <c r="DL43" s="270">
        <v>0</v>
      </c>
      <c r="DM43" s="270">
        <v>0</v>
      </c>
      <c r="DN43" s="270">
        <v>0</v>
      </c>
      <c r="DO43" s="270">
        <v>0</v>
      </c>
      <c r="DP43" s="270">
        <v>0</v>
      </c>
      <c r="DQ43" s="270">
        <v>0</v>
      </c>
      <c r="DR43" s="270"/>
      <c r="DS43" s="270">
        <v>0</v>
      </c>
      <c r="DT43" s="270">
        <v>0</v>
      </c>
      <c r="DU43" s="270">
        <v>0</v>
      </c>
      <c r="DV43" s="270">
        <v>0</v>
      </c>
      <c r="DW43" s="270">
        <v>0</v>
      </c>
      <c r="DX43" s="270">
        <v>0</v>
      </c>
      <c r="DY43" s="270">
        <v>0</v>
      </c>
      <c r="DZ43" s="270">
        <v>0</v>
      </c>
      <c r="EA43" s="270">
        <v>0</v>
      </c>
      <c r="EB43" s="270">
        <v>0</v>
      </c>
      <c r="EC43" s="270">
        <v>0</v>
      </c>
      <c r="ED43" s="270">
        <v>0</v>
      </c>
      <c r="EE43" s="270">
        <v>0</v>
      </c>
      <c r="EF43" s="270">
        <v>0</v>
      </c>
      <c r="EG43" s="270">
        <v>0</v>
      </c>
      <c r="EH43" s="270">
        <v>0</v>
      </c>
      <c r="EI43" s="270">
        <v>0</v>
      </c>
      <c r="EJ43" s="270">
        <v>0</v>
      </c>
      <c r="EK43" s="270">
        <v>0</v>
      </c>
      <c r="EL43" s="270">
        <v>0</v>
      </c>
      <c r="EM43" s="270">
        <v>0</v>
      </c>
      <c r="EN43" s="270">
        <v>0</v>
      </c>
      <c r="EO43" s="270">
        <v>0</v>
      </c>
      <c r="EP43" s="270">
        <v>0</v>
      </c>
      <c r="EQ43" s="270">
        <v>0</v>
      </c>
      <c r="ER43" s="270">
        <v>0</v>
      </c>
      <c r="ES43" s="270">
        <v>0</v>
      </c>
      <c r="ET43" s="270">
        <v>0</v>
      </c>
      <c r="EU43" s="270">
        <v>0</v>
      </c>
      <c r="EV43" s="270">
        <v>0</v>
      </c>
      <c r="EW43" s="270">
        <v>0</v>
      </c>
      <c r="EX43" s="270">
        <v>0</v>
      </c>
      <c r="EY43" s="270">
        <v>0</v>
      </c>
      <c r="EZ43" s="270">
        <v>0</v>
      </c>
      <c r="FA43" s="270">
        <v>0</v>
      </c>
      <c r="FB43" s="270">
        <v>0</v>
      </c>
      <c r="FC43" s="270">
        <v>0</v>
      </c>
      <c r="FD43" s="270">
        <v>0</v>
      </c>
      <c r="FE43" s="270">
        <v>0</v>
      </c>
      <c r="FF43" s="270">
        <v>0</v>
      </c>
      <c r="FG43" s="270"/>
      <c r="FH43" s="270">
        <v>0</v>
      </c>
      <c r="FI43" s="270"/>
      <c r="FJ43" s="270">
        <v>0</v>
      </c>
      <c r="FK43" s="270">
        <v>0</v>
      </c>
      <c r="FL43" s="270">
        <v>0</v>
      </c>
      <c r="FM43" s="270">
        <v>0</v>
      </c>
      <c r="FN43" s="270">
        <v>0</v>
      </c>
      <c r="FO43" s="351">
        <v>95</v>
      </c>
      <c r="FP43" s="351">
        <v>0</v>
      </c>
      <c r="FQ43" s="351">
        <v>0</v>
      </c>
      <c r="FR43" s="13"/>
      <c r="FS43" s="270"/>
      <c r="FT43" s="270"/>
      <c r="FU43" s="270"/>
      <c r="FV43" s="270"/>
      <c r="FW43" s="270"/>
      <c r="FX43" s="270"/>
      <c r="FY43" s="270"/>
      <c r="FZ43" s="270"/>
      <c r="GA43" s="270"/>
      <c r="GB43" s="270"/>
      <c r="GC43" s="270"/>
      <c r="GD43" s="270"/>
      <c r="GE43" s="270"/>
      <c r="GF43" s="270"/>
      <c r="GG43" s="270"/>
      <c r="GH43" s="270"/>
      <c r="GI43" s="270"/>
      <c r="GJ43" s="270"/>
      <c r="GK43" s="270"/>
      <c r="GL43" s="270"/>
      <c r="GM43" s="270"/>
      <c r="GN43" s="270"/>
      <c r="GO43" s="270"/>
      <c r="GP43" s="270"/>
      <c r="GQ43" s="270"/>
      <c r="GR43" s="270"/>
      <c r="GS43" s="270"/>
      <c r="GT43" s="270"/>
      <c r="GU43" s="270"/>
      <c r="GV43" s="270"/>
      <c r="GW43" s="270"/>
      <c r="GX43" s="270"/>
      <c r="GY43" s="270"/>
      <c r="GZ43" s="270"/>
      <c r="HA43" s="270"/>
      <c r="HB43" s="270"/>
      <c r="HC43" s="270"/>
      <c r="HD43" s="270"/>
      <c r="HE43" s="270"/>
      <c r="HF43" s="270"/>
      <c r="HG43" s="270"/>
      <c r="HH43" s="270"/>
      <c r="HI43" s="270"/>
      <c r="HJ43" s="270"/>
      <c r="HK43" s="270"/>
      <c r="HL43" s="270"/>
      <c r="HM43" s="270"/>
      <c r="HN43" s="270"/>
      <c r="HO43" s="270"/>
      <c r="HP43" s="270"/>
      <c r="HQ43" s="270"/>
      <c r="HR43" s="270"/>
      <c r="HS43" s="270"/>
      <c r="HT43" s="270"/>
      <c r="HU43" s="270"/>
      <c r="HV43" s="270"/>
      <c r="HW43" s="270"/>
      <c r="HX43" s="270"/>
      <c r="HY43" s="270"/>
      <c r="HZ43" s="270"/>
      <c r="IA43" s="270"/>
      <c r="IB43" s="270"/>
      <c r="IC43" s="270"/>
      <c r="ID43" s="270"/>
      <c r="IE43" s="270"/>
      <c r="IF43" s="270"/>
      <c r="IG43" s="270"/>
      <c r="IH43" s="270"/>
    </row>
    <row r="44" spans="1:242" ht="12.75" customHeight="1" x14ac:dyDescent="0.2">
      <c r="A44" s="374" t="s">
        <v>1212</v>
      </c>
      <c r="B44" s="270">
        <v>120</v>
      </c>
      <c r="C44" s="270">
        <v>120</v>
      </c>
      <c r="D44" s="270">
        <v>50</v>
      </c>
      <c r="E44" s="270">
        <v>70</v>
      </c>
      <c r="F44" s="270" t="s">
        <v>1676</v>
      </c>
      <c r="G44" s="270">
        <v>0</v>
      </c>
      <c r="H44" s="270">
        <v>0</v>
      </c>
      <c r="I44" s="270">
        <v>120</v>
      </c>
      <c r="J44" s="270">
        <v>0</v>
      </c>
      <c r="K44" s="270">
        <v>4100</v>
      </c>
      <c r="L44" s="270">
        <v>0</v>
      </c>
      <c r="M44" s="270">
        <v>0</v>
      </c>
      <c r="N44" s="270">
        <v>0</v>
      </c>
      <c r="O44" s="270">
        <v>0</v>
      </c>
      <c r="P44" s="270">
        <v>0</v>
      </c>
      <c r="Q44" s="270">
        <v>0</v>
      </c>
      <c r="R44" s="270">
        <v>0</v>
      </c>
      <c r="S44" s="270">
        <v>0</v>
      </c>
      <c r="T44" s="270">
        <v>0</v>
      </c>
      <c r="U44" s="270">
        <v>0</v>
      </c>
      <c r="V44" s="270">
        <v>0</v>
      </c>
      <c r="W44" s="270">
        <v>0</v>
      </c>
      <c r="X44" s="270">
        <v>81.595041320000007</v>
      </c>
      <c r="Y44" s="270">
        <v>0</v>
      </c>
      <c r="Z44" s="270">
        <v>0</v>
      </c>
      <c r="AA44" s="270" t="s">
        <v>1676</v>
      </c>
      <c r="AB44" s="270" t="s">
        <v>1676</v>
      </c>
      <c r="AC44" s="270">
        <v>20</v>
      </c>
      <c r="AD44" s="270">
        <v>70</v>
      </c>
      <c r="AE44" s="270">
        <v>25</v>
      </c>
      <c r="AF44" s="270">
        <v>0</v>
      </c>
      <c r="AG44" s="270">
        <v>0</v>
      </c>
      <c r="AH44" s="270">
        <v>0</v>
      </c>
      <c r="AI44" s="270">
        <v>0</v>
      </c>
      <c r="AJ44" s="270">
        <v>0</v>
      </c>
      <c r="AK44" s="270">
        <v>0</v>
      </c>
      <c r="AL44" s="270">
        <v>0</v>
      </c>
      <c r="AM44" s="270">
        <v>0</v>
      </c>
      <c r="AN44" s="270">
        <v>0</v>
      </c>
      <c r="AO44" s="270">
        <v>0</v>
      </c>
      <c r="AP44" s="270">
        <v>0</v>
      </c>
      <c r="AQ44" s="270">
        <v>0</v>
      </c>
      <c r="AR44" s="270">
        <v>0</v>
      </c>
      <c r="AS44" s="270">
        <v>0</v>
      </c>
      <c r="AT44" s="270">
        <v>0</v>
      </c>
      <c r="AU44" s="270">
        <v>0</v>
      </c>
      <c r="AV44" s="270">
        <v>0</v>
      </c>
      <c r="AW44" s="270">
        <v>0</v>
      </c>
      <c r="AX44" s="270">
        <v>120</v>
      </c>
      <c r="AY44" s="270">
        <v>0</v>
      </c>
      <c r="AZ44" s="270">
        <v>0</v>
      </c>
      <c r="BA44" s="270">
        <v>0</v>
      </c>
      <c r="BB44" s="270">
        <v>0</v>
      </c>
      <c r="BC44" s="270">
        <v>0</v>
      </c>
      <c r="BD44" s="270">
        <v>0</v>
      </c>
      <c r="BE44" s="270">
        <v>0</v>
      </c>
      <c r="BF44" s="270" t="s">
        <v>1676</v>
      </c>
      <c r="BG44" s="270">
        <v>0</v>
      </c>
      <c r="BH44" s="270" t="s">
        <v>1676</v>
      </c>
      <c r="BI44" s="270">
        <v>0</v>
      </c>
      <c r="BJ44" s="270">
        <v>0</v>
      </c>
      <c r="BK44" s="270">
        <v>15</v>
      </c>
      <c r="BL44" s="270" t="s">
        <v>1676</v>
      </c>
      <c r="BM44" s="270" t="s">
        <v>1676</v>
      </c>
      <c r="BN44" s="270" t="s">
        <v>1676</v>
      </c>
      <c r="BO44" s="270" t="s">
        <v>1676</v>
      </c>
      <c r="BP44" s="270" t="s">
        <v>1676</v>
      </c>
      <c r="BQ44" s="270">
        <v>0</v>
      </c>
      <c r="BR44" s="270">
        <v>0</v>
      </c>
      <c r="BS44" s="270">
        <v>0</v>
      </c>
      <c r="BT44" s="270">
        <v>35</v>
      </c>
      <c r="BU44" s="270">
        <v>10</v>
      </c>
      <c r="BV44" s="270">
        <v>0</v>
      </c>
      <c r="BW44" s="270">
        <v>45</v>
      </c>
      <c r="BX44" s="270">
        <v>0</v>
      </c>
      <c r="BY44" s="270">
        <v>30</v>
      </c>
      <c r="BZ44" s="270">
        <v>0</v>
      </c>
      <c r="CA44" s="270">
        <v>0</v>
      </c>
      <c r="CB44" s="270">
        <v>0</v>
      </c>
      <c r="CC44" s="270">
        <v>0</v>
      </c>
      <c r="CD44" s="270">
        <v>0</v>
      </c>
      <c r="CE44" s="270">
        <v>0</v>
      </c>
      <c r="CF44" s="270">
        <v>0</v>
      </c>
      <c r="CG44" s="270">
        <v>90</v>
      </c>
      <c r="CH44" s="270">
        <v>0</v>
      </c>
      <c r="CI44" s="270">
        <v>0</v>
      </c>
      <c r="CJ44" s="270">
        <v>0</v>
      </c>
      <c r="CK44" s="270">
        <v>0</v>
      </c>
      <c r="CL44" s="270">
        <v>0</v>
      </c>
      <c r="CM44" s="270">
        <v>0</v>
      </c>
      <c r="CN44" s="270">
        <v>0</v>
      </c>
      <c r="CO44" s="270">
        <v>0</v>
      </c>
      <c r="CP44" s="270">
        <v>0</v>
      </c>
      <c r="CQ44" s="270">
        <v>0</v>
      </c>
      <c r="CR44" s="270">
        <v>0</v>
      </c>
      <c r="CS44" s="270">
        <v>0</v>
      </c>
      <c r="CT44" s="270">
        <v>0</v>
      </c>
      <c r="CU44" s="270"/>
      <c r="CV44" s="270">
        <v>0</v>
      </c>
      <c r="CW44" s="270">
        <v>0</v>
      </c>
      <c r="CX44" s="270">
        <v>0</v>
      </c>
      <c r="CY44" s="270">
        <v>0</v>
      </c>
      <c r="CZ44" s="270">
        <v>0</v>
      </c>
      <c r="DA44" s="270">
        <v>0</v>
      </c>
      <c r="DB44" s="270">
        <v>0</v>
      </c>
      <c r="DC44" s="270">
        <v>0</v>
      </c>
      <c r="DD44" s="270">
        <v>0</v>
      </c>
      <c r="DE44" s="270">
        <v>0</v>
      </c>
      <c r="DF44" s="270">
        <v>0</v>
      </c>
      <c r="DG44" s="270">
        <v>0</v>
      </c>
      <c r="DH44" s="270">
        <v>0</v>
      </c>
      <c r="DI44" s="270">
        <v>0</v>
      </c>
      <c r="DJ44" s="270">
        <v>0</v>
      </c>
      <c r="DK44" s="270">
        <v>0</v>
      </c>
      <c r="DL44" s="270">
        <v>0</v>
      </c>
      <c r="DM44" s="270">
        <v>0</v>
      </c>
      <c r="DN44" s="270">
        <v>0</v>
      </c>
      <c r="DO44" s="270">
        <v>0</v>
      </c>
      <c r="DP44" s="270">
        <v>0</v>
      </c>
      <c r="DQ44" s="270">
        <v>0</v>
      </c>
      <c r="DR44" s="270"/>
      <c r="DS44" s="270">
        <v>0</v>
      </c>
      <c r="DT44" s="270">
        <v>0</v>
      </c>
      <c r="DU44" s="270">
        <v>0</v>
      </c>
      <c r="DV44" s="270">
        <v>0</v>
      </c>
      <c r="DW44" s="270">
        <v>0</v>
      </c>
      <c r="DX44" s="270">
        <v>0</v>
      </c>
      <c r="DY44" s="270">
        <v>0</v>
      </c>
      <c r="DZ44" s="270">
        <v>0</v>
      </c>
      <c r="EA44" s="270">
        <v>0</v>
      </c>
      <c r="EB44" s="270">
        <v>0</v>
      </c>
      <c r="EC44" s="270">
        <v>0</v>
      </c>
      <c r="ED44" s="270">
        <v>0</v>
      </c>
      <c r="EE44" s="270">
        <v>0</v>
      </c>
      <c r="EF44" s="270">
        <v>0</v>
      </c>
      <c r="EG44" s="270">
        <v>0</v>
      </c>
      <c r="EH44" s="270">
        <v>0</v>
      </c>
      <c r="EI44" s="270">
        <v>0</v>
      </c>
      <c r="EJ44" s="270">
        <v>0</v>
      </c>
      <c r="EK44" s="270">
        <v>0</v>
      </c>
      <c r="EL44" s="270">
        <v>0</v>
      </c>
      <c r="EM44" s="270">
        <v>0</v>
      </c>
      <c r="EN44" s="270">
        <v>0</v>
      </c>
      <c r="EO44" s="270">
        <v>120</v>
      </c>
      <c r="EP44" s="270">
        <v>0</v>
      </c>
      <c r="EQ44" s="270">
        <v>0</v>
      </c>
      <c r="ER44" s="270">
        <v>0</v>
      </c>
      <c r="ES44" s="270">
        <v>0</v>
      </c>
      <c r="ET44" s="270">
        <v>0</v>
      </c>
      <c r="EU44" s="270">
        <v>0</v>
      </c>
      <c r="EV44" s="270">
        <v>0</v>
      </c>
      <c r="EW44" s="270">
        <v>0</v>
      </c>
      <c r="EX44" s="270">
        <v>0</v>
      </c>
      <c r="EY44" s="270">
        <v>0</v>
      </c>
      <c r="EZ44" s="270">
        <v>0</v>
      </c>
      <c r="FA44" s="270">
        <v>0</v>
      </c>
      <c r="FB44" s="270">
        <v>0</v>
      </c>
      <c r="FC44" s="270">
        <v>0</v>
      </c>
      <c r="FD44" s="270">
        <v>0</v>
      </c>
      <c r="FE44" s="270">
        <v>0</v>
      </c>
      <c r="FF44" s="270">
        <v>0</v>
      </c>
      <c r="FG44" s="270"/>
      <c r="FH44" s="270">
        <v>0</v>
      </c>
      <c r="FI44" s="270"/>
      <c r="FJ44" s="270">
        <v>0</v>
      </c>
      <c r="FK44" s="270">
        <v>0</v>
      </c>
      <c r="FL44" s="270">
        <v>0</v>
      </c>
      <c r="FM44" s="270">
        <v>0</v>
      </c>
      <c r="FN44" s="270">
        <v>0</v>
      </c>
      <c r="FO44" s="351">
        <v>120</v>
      </c>
      <c r="FP44" s="351">
        <v>120</v>
      </c>
      <c r="FQ44" s="351">
        <v>0</v>
      </c>
      <c r="FR44" s="13"/>
      <c r="FS44" s="270"/>
      <c r="FT44" s="270"/>
      <c r="FU44" s="270"/>
      <c r="FV44" s="270"/>
      <c r="FW44" s="270"/>
      <c r="FX44" s="270"/>
      <c r="FY44" s="270"/>
      <c r="FZ44" s="270"/>
      <c r="GA44" s="270"/>
      <c r="GB44" s="270"/>
      <c r="GC44" s="270"/>
      <c r="GD44" s="270"/>
      <c r="GE44" s="270"/>
      <c r="GF44" s="270"/>
      <c r="GG44" s="270"/>
      <c r="GH44" s="270"/>
      <c r="GI44" s="270"/>
      <c r="GJ44" s="270"/>
      <c r="GK44" s="270"/>
      <c r="GL44" s="270"/>
      <c r="GM44" s="270"/>
      <c r="GN44" s="270"/>
      <c r="GO44" s="270"/>
      <c r="GP44" s="270"/>
      <c r="GQ44" s="270"/>
      <c r="GR44" s="270"/>
      <c r="GS44" s="270"/>
      <c r="GT44" s="270"/>
      <c r="GU44" s="270"/>
      <c r="GV44" s="270"/>
      <c r="GW44" s="270"/>
      <c r="GX44" s="270"/>
      <c r="GY44" s="270"/>
      <c r="GZ44" s="270"/>
      <c r="HA44" s="270"/>
      <c r="HB44" s="270"/>
      <c r="HC44" s="270"/>
      <c r="HD44" s="270"/>
      <c r="HE44" s="270"/>
      <c r="HF44" s="270"/>
      <c r="HG44" s="270"/>
      <c r="HH44" s="270"/>
      <c r="HI44" s="270"/>
      <c r="HJ44" s="270"/>
      <c r="HK44" s="270"/>
      <c r="HL44" s="270"/>
      <c r="HM44" s="270"/>
      <c r="HN44" s="270"/>
      <c r="HO44" s="270"/>
      <c r="HP44" s="270"/>
      <c r="HQ44" s="270"/>
      <c r="HR44" s="270"/>
      <c r="HS44" s="270"/>
      <c r="HT44" s="270"/>
      <c r="HU44" s="270"/>
      <c r="HV44" s="270"/>
      <c r="HW44" s="270"/>
      <c r="HX44" s="270"/>
      <c r="HY44" s="270"/>
      <c r="HZ44" s="270"/>
      <c r="IA44" s="270"/>
      <c r="IB44" s="270"/>
      <c r="IC44" s="270"/>
      <c r="ID44" s="270"/>
      <c r="IE44" s="270"/>
      <c r="IF44" s="270"/>
      <c r="IG44" s="270"/>
      <c r="IH44" s="270"/>
    </row>
    <row r="45" spans="1:242" ht="12.75" customHeight="1" x14ac:dyDescent="0.2">
      <c r="A45" s="374" t="s">
        <v>1613</v>
      </c>
      <c r="B45" s="270">
        <v>15</v>
      </c>
      <c r="C45" s="270">
        <v>15</v>
      </c>
      <c r="D45" s="270" t="s">
        <v>1676</v>
      </c>
      <c r="E45" s="270">
        <v>10</v>
      </c>
      <c r="F45" s="270">
        <v>0</v>
      </c>
      <c r="G45" s="270">
        <v>0</v>
      </c>
      <c r="H45" s="270">
        <v>15</v>
      </c>
      <c r="I45" s="270">
        <v>0</v>
      </c>
      <c r="J45" s="270">
        <v>15</v>
      </c>
      <c r="K45" s="270">
        <v>0</v>
      </c>
      <c r="L45" s="270">
        <v>34.46153846</v>
      </c>
      <c r="M45" s="270">
        <v>33</v>
      </c>
      <c r="N45" s="270" t="s">
        <v>1676</v>
      </c>
      <c r="O45" s="270" t="s">
        <v>1676</v>
      </c>
      <c r="P45" s="270" t="s">
        <v>1676</v>
      </c>
      <c r="Q45" s="270">
        <v>0</v>
      </c>
      <c r="R45" s="270">
        <v>0</v>
      </c>
      <c r="S45" s="270">
        <v>0</v>
      </c>
      <c r="T45" s="270">
        <v>0</v>
      </c>
      <c r="U45" s="270">
        <v>0</v>
      </c>
      <c r="V45" s="270">
        <v>0</v>
      </c>
      <c r="W45" s="270">
        <v>0</v>
      </c>
      <c r="X45" s="270">
        <v>61.69230769</v>
      </c>
      <c r="Y45" s="270">
        <v>0</v>
      </c>
      <c r="Z45" s="270">
        <v>0</v>
      </c>
      <c r="AA45" s="270" t="s">
        <v>1676</v>
      </c>
      <c r="AB45" s="270" t="s">
        <v>1676</v>
      </c>
      <c r="AC45" s="270" t="s">
        <v>1676</v>
      </c>
      <c r="AD45" s="270" t="s">
        <v>1676</v>
      </c>
      <c r="AE45" s="270">
        <v>0</v>
      </c>
      <c r="AF45" s="270">
        <v>10</v>
      </c>
      <c r="AG45" s="270">
        <v>0</v>
      </c>
      <c r="AH45" s="270">
        <v>0</v>
      </c>
      <c r="AI45" s="270">
        <v>0</v>
      </c>
      <c r="AJ45" s="270">
        <v>0</v>
      </c>
      <c r="AK45" s="270">
        <v>0</v>
      </c>
      <c r="AL45" s="270">
        <v>0</v>
      </c>
      <c r="AM45" s="270">
        <v>0</v>
      </c>
      <c r="AN45" s="270">
        <v>0</v>
      </c>
      <c r="AO45" s="270">
        <v>0</v>
      </c>
      <c r="AP45" s="270">
        <v>0</v>
      </c>
      <c r="AQ45" s="270">
        <v>0</v>
      </c>
      <c r="AR45" s="270">
        <v>0</v>
      </c>
      <c r="AS45" s="270">
        <v>0</v>
      </c>
      <c r="AT45" s="270">
        <v>0</v>
      </c>
      <c r="AU45" s="270">
        <v>0</v>
      </c>
      <c r="AV45" s="270">
        <v>0</v>
      </c>
      <c r="AW45" s="270" t="s">
        <v>1676</v>
      </c>
      <c r="AX45" s="270">
        <v>0</v>
      </c>
      <c r="AY45" s="270">
        <v>0</v>
      </c>
      <c r="AZ45" s="270">
        <v>0</v>
      </c>
      <c r="BA45" s="270">
        <v>0</v>
      </c>
      <c r="BB45" s="270">
        <v>0</v>
      </c>
      <c r="BC45" s="270">
        <v>0</v>
      </c>
      <c r="BD45" s="270">
        <v>0</v>
      </c>
      <c r="BE45" s="270">
        <v>0</v>
      </c>
      <c r="BF45" s="270">
        <v>0</v>
      </c>
      <c r="BG45" s="270">
        <v>0</v>
      </c>
      <c r="BH45" s="270">
        <v>10</v>
      </c>
      <c r="BI45" s="270">
        <v>0</v>
      </c>
      <c r="BJ45" s="270">
        <v>0</v>
      </c>
      <c r="BK45" s="270">
        <v>0</v>
      </c>
      <c r="BL45" s="270">
        <v>0</v>
      </c>
      <c r="BM45" s="270">
        <v>0</v>
      </c>
      <c r="BN45" s="270">
        <v>0</v>
      </c>
      <c r="BO45" s="270" t="s">
        <v>1676</v>
      </c>
      <c r="BP45" s="270">
        <v>0</v>
      </c>
      <c r="BQ45" s="270">
        <v>0</v>
      </c>
      <c r="BR45" s="270">
        <v>0</v>
      </c>
      <c r="BS45" s="270">
        <v>0</v>
      </c>
      <c r="BT45" s="270">
        <v>0</v>
      </c>
      <c r="BU45" s="270">
        <v>0</v>
      </c>
      <c r="BV45" s="270">
        <v>0</v>
      </c>
      <c r="BW45" s="270">
        <v>0</v>
      </c>
      <c r="BX45" s="270">
        <v>0</v>
      </c>
      <c r="BY45" s="270">
        <v>0</v>
      </c>
      <c r="BZ45" s="270">
        <v>0</v>
      </c>
      <c r="CA45" s="270">
        <v>0</v>
      </c>
      <c r="CB45" s="270">
        <v>0</v>
      </c>
      <c r="CC45" s="270">
        <v>0</v>
      </c>
      <c r="CD45" s="270">
        <v>0</v>
      </c>
      <c r="CE45" s="270">
        <v>0</v>
      </c>
      <c r="CF45" s="270">
        <v>0</v>
      </c>
      <c r="CG45" s="270">
        <v>15</v>
      </c>
      <c r="CH45" s="270">
        <v>0</v>
      </c>
      <c r="CI45" s="270">
        <v>0</v>
      </c>
      <c r="CJ45" s="270">
        <v>0</v>
      </c>
      <c r="CK45" s="270">
        <v>15</v>
      </c>
      <c r="CL45" s="270">
        <v>0</v>
      </c>
      <c r="CM45" s="270">
        <v>0</v>
      </c>
      <c r="CN45" s="270">
        <v>0</v>
      </c>
      <c r="CO45" s="270">
        <v>0</v>
      </c>
      <c r="CP45" s="270">
        <v>0</v>
      </c>
      <c r="CQ45" s="270">
        <v>0</v>
      </c>
      <c r="CR45" s="270">
        <v>0</v>
      </c>
      <c r="CS45" s="270">
        <v>0</v>
      </c>
      <c r="CT45" s="270">
        <v>0</v>
      </c>
      <c r="CU45" s="270"/>
      <c r="CV45" s="270">
        <v>0</v>
      </c>
      <c r="CW45" s="270">
        <v>0</v>
      </c>
      <c r="CX45" s="270">
        <v>0</v>
      </c>
      <c r="CY45" s="270">
        <v>0</v>
      </c>
      <c r="CZ45" s="270">
        <v>0</v>
      </c>
      <c r="DA45" s="270">
        <v>0</v>
      </c>
      <c r="DB45" s="270">
        <v>0</v>
      </c>
      <c r="DC45" s="270">
        <v>0</v>
      </c>
      <c r="DD45" s="270">
        <v>0</v>
      </c>
      <c r="DE45" s="270">
        <v>0</v>
      </c>
      <c r="DF45" s="270">
        <v>0</v>
      </c>
      <c r="DG45" s="270">
        <v>0</v>
      </c>
      <c r="DH45" s="270">
        <v>0</v>
      </c>
      <c r="DI45" s="270">
        <v>0</v>
      </c>
      <c r="DJ45" s="270">
        <v>0</v>
      </c>
      <c r="DK45" s="270">
        <v>0</v>
      </c>
      <c r="DL45" s="270">
        <v>0</v>
      </c>
      <c r="DM45" s="270">
        <v>0</v>
      </c>
      <c r="DN45" s="270">
        <v>0</v>
      </c>
      <c r="DO45" s="270">
        <v>0</v>
      </c>
      <c r="DP45" s="270">
        <v>0</v>
      </c>
      <c r="DQ45" s="270">
        <v>0</v>
      </c>
      <c r="DR45" s="270"/>
      <c r="DS45" s="270">
        <v>0</v>
      </c>
      <c r="DT45" s="270">
        <v>0</v>
      </c>
      <c r="DU45" s="270">
        <v>0</v>
      </c>
      <c r="DV45" s="270">
        <v>0</v>
      </c>
      <c r="DW45" s="270">
        <v>0</v>
      </c>
      <c r="DX45" s="270">
        <v>0</v>
      </c>
      <c r="DY45" s="270">
        <v>0</v>
      </c>
      <c r="DZ45" s="270">
        <v>0</v>
      </c>
      <c r="EA45" s="270">
        <v>0</v>
      </c>
      <c r="EB45" s="270">
        <v>0</v>
      </c>
      <c r="EC45" s="270">
        <v>0</v>
      </c>
      <c r="ED45" s="270">
        <v>0</v>
      </c>
      <c r="EE45" s="270">
        <v>0</v>
      </c>
      <c r="EF45" s="270">
        <v>0</v>
      </c>
      <c r="EG45" s="270">
        <v>0</v>
      </c>
      <c r="EH45" s="270">
        <v>0</v>
      </c>
      <c r="EI45" s="270">
        <v>0</v>
      </c>
      <c r="EJ45" s="270">
        <v>0</v>
      </c>
      <c r="EK45" s="270">
        <v>0</v>
      </c>
      <c r="EL45" s="270">
        <v>0</v>
      </c>
      <c r="EM45" s="270">
        <v>0</v>
      </c>
      <c r="EN45" s="270">
        <v>0</v>
      </c>
      <c r="EO45" s="270">
        <v>0</v>
      </c>
      <c r="EP45" s="270">
        <v>0</v>
      </c>
      <c r="EQ45" s="270">
        <v>0</v>
      </c>
      <c r="ER45" s="270">
        <v>0</v>
      </c>
      <c r="ES45" s="270">
        <v>0</v>
      </c>
      <c r="ET45" s="270">
        <v>0</v>
      </c>
      <c r="EU45" s="270">
        <v>0</v>
      </c>
      <c r="EV45" s="270">
        <v>0</v>
      </c>
      <c r="EW45" s="270">
        <v>0</v>
      </c>
      <c r="EX45" s="270">
        <v>0</v>
      </c>
      <c r="EY45" s="270">
        <v>0</v>
      </c>
      <c r="EZ45" s="270">
        <v>0</v>
      </c>
      <c r="FA45" s="270">
        <v>0</v>
      </c>
      <c r="FB45" s="270">
        <v>0</v>
      </c>
      <c r="FC45" s="270">
        <v>0</v>
      </c>
      <c r="FD45" s="270">
        <v>0</v>
      </c>
      <c r="FE45" s="270">
        <v>0</v>
      </c>
      <c r="FF45" s="270">
        <v>0</v>
      </c>
      <c r="FG45" s="270"/>
      <c r="FH45" s="270">
        <v>0</v>
      </c>
      <c r="FI45" s="270"/>
      <c r="FJ45" s="270">
        <v>0</v>
      </c>
      <c r="FK45" s="270">
        <v>0</v>
      </c>
      <c r="FL45" s="270">
        <v>0</v>
      </c>
      <c r="FM45" s="270">
        <v>0</v>
      </c>
      <c r="FN45" s="270">
        <v>0</v>
      </c>
      <c r="FO45" s="351">
        <v>15</v>
      </c>
      <c r="FP45" s="351">
        <v>0</v>
      </c>
      <c r="FQ45" s="351">
        <v>15</v>
      </c>
      <c r="FR45" s="13"/>
      <c r="FS45" s="270"/>
      <c r="FT45" s="270"/>
      <c r="FU45" s="270"/>
      <c r="FV45" s="270"/>
      <c r="FW45" s="270"/>
      <c r="FX45" s="270"/>
      <c r="FY45" s="270"/>
      <c r="FZ45" s="270"/>
      <c r="GA45" s="270"/>
      <c r="GB45" s="270"/>
      <c r="GC45" s="270"/>
      <c r="GD45" s="270"/>
      <c r="GE45" s="270"/>
      <c r="GF45" s="270"/>
      <c r="GG45" s="270"/>
      <c r="GH45" s="270"/>
      <c r="GI45" s="270"/>
      <c r="GJ45" s="270"/>
      <c r="GK45" s="270"/>
      <c r="GL45" s="270"/>
      <c r="GM45" s="270"/>
      <c r="GN45" s="270"/>
      <c r="GO45" s="270"/>
      <c r="GP45" s="270"/>
      <c r="GQ45" s="270"/>
      <c r="GR45" s="270"/>
      <c r="GS45" s="270"/>
      <c r="GT45" s="270"/>
      <c r="GU45" s="270"/>
      <c r="GV45" s="270"/>
      <c r="GW45" s="270"/>
      <c r="GX45" s="270"/>
      <c r="GY45" s="270"/>
      <c r="GZ45" s="270"/>
      <c r="HA45" s="270"/>
      <c r="HB45" s="270"/>
      <c r="HC45" s="270"/>
      <c r="HD45" s="270"/>
      <c r="HE45" s="270"/>
      <c r="HF45" s="270"/>
      <c r="HG45" s="270"/>
      <c r="HH45" s="270"/>
      <c r="HI45" s="270"/>
      <c r="HJ45" s="270"/>
      <c r="HK45" s="270"/>
      <c r="HL45" s="270"/>
      <c r="HM45" s="270"/>
      <c r="HN45" s="270"/>
      <c r="HO45" s="270"/>
      <c r="HP45" s="270"/>
      <c r="HQ45" s="270"/>
      <c r="HR45" s="270"/>
      <c r="HS45" s="270"/>
      <c r="HT45" s="270"/>
      <c r="HU45" s="270"/>
      <c r="HV45" s="270"/>
      <c r="HW45" s="270"/>
      <c r="HX45" s="270"/>
      <c r="HY45" s="270"/>
      <c r="HZ45" s="270"/>
      <c r="IA45" s="270"/>
      <c r="IB45" s="270"/>
      <c r="IC45" s="270"/>
      <c r="ID45" s="270"/>
      <c r="IE45" s="270"/>
      <c r="IF45" s="270"/>
      <c r="IG45" s="270"/>
      <c r="IH45" s="270"/>
    </row>
    <row r="46" spans="1:242" ht="12.75" customHeight="1" x14ac:dyDescent="0.2">
      <c r="A46" s="374" t="s">
        <v>553</v>
      </c>
      <c r="B46" s="270">
        <v>2560</v>
      </c>
      <c r="C46" s="270">
        <v>2560</v>
      </c>
      <c r="D46" s="270">
        <v>1035</v>
      </c>
      <c r="E46" s="270">
        <v>1525</v>
      </c>
      <c r="F46" s="270">
        <v>0</v>
      </c>
      <c r="G46" s="270">
        <v>0</v>
      </c>
      <c r="H46" s="270">
        <v>2560</v>
      </c>
      <c r="I46" s="270">
        <v>220</v>
      </c>
      <c r="J46" s="270">
        <v>2345</v>
      </c>
      <c r="K46" s="270">
        <v>515</v>
      </c>
      <c r="L46" s="270">
        <v>78.054899649999996</v>
      </c>
      <c r="M46" s="270">
        <v>70</v>
      </c>
      <c r="N46" s="270">
        <v>215</v>
      </c>
      <c r="O46" s="270">
        <v>445</v>
      </c>
      <c r="P46" s="270">
        <v>490</v>
      </c>
      <c r="Q46" s="270">
        <v>490</v>
      </c>
      <c r="R46" s="270">
        <v>50</v>
      </c>
      <c r="S46" s="270" t="s">
        <v>1676</v>
      </c>
      <c r="T46" s="270" t="s">
        <v>1676</v>
      </c>
      <c r="U46" s="270" t="s">
        <v>1676</v>
      </c>
      <c r="V46" s="270">
        <v>2.3512195120000001</v>
      </c>
      <c r="W46" s="270">
        <v>2</v>
      </c>
      <c r="X46" s="270">
        <v>52.957713390000002</v>
      </c>
      <c r="Y46" s="270">
        <v>0</v>
      </c>
      <c r="Z46" s="270">
        <v>235</v>
      </c>
      <c r="AA46" s="270">
        <v>555</v>
      </c>
      <c r="AB46" s="270">
        <v>855</v>
      </c>
      <c r="AC46" s="270">
        <v>645</v>
      </c>
      <c r="AD46" s="270">
        <v>255</v>
      </c>
      <c r="AE46" s="270">
        <v>10</v>
      </c>
      <c r="AF46" s="270">
        <v>405</v>
      </c>
      <c r="AG46" s="270">
        <v>15</v>
      </c>
      <c r="AH46" s="270" t="s">
        <v>1676</v>
      </c>
      <c r="AI46" s="270" t="s">
        <v>1676</v>
      </c>
      <c r="AJ46" s="270" t="s">
        <v>1676</v>
      </c>
      <c r="AK46" s="270">
        <v>0</v>
      </c>
      <c r="AL46" s="270">
        <v>225</v>
      </c>
      <c r="AM46" s="270">
        <v>445</v>
      </c>
      <c r="AN46" s="270">
        <v>75</v>
      </c>
      <c r="AO46" s="270">
        <v>0</v>
      </c>
      <c r="AP46" s="270">
        <v>10</v>
      </c>
      <c r="AQ46" s="270">
        <v>30</v>
      </c>
      <c r="AR46" s="270">
        <v>75</v>
      </c>
      <c r="AS46" s="270">
        <v>20</v>
      </c>
      <c r="AT46" s="270">
        <v>160</v>
      </c>
      <c r="AU46" s="270">
        <v>0</v>
      </c>
      <c r="AV46" s="270">
        <v>85</v>
      </c>
      <c r="AW46" s="270">
        <v>220</v>
      </c>
      <c r="AX46" s="270">
        <v>0</v>
      </c>
      <c r="AY46" s="270">
        <v>230</v>
      </c>
      <c r="AZ46" s="270">
        <v>450</v>
      </c>
      <c r="BA46" s="270">
        <v>60</v>
      </c>
      <c r="BB46" s="270">
        <v>50</v>
      </c>
      <c r="BC46" s="270">
        <v>45</v>
      </c>
      <c r="BD46" s="270">
        <v>130</v>
      </c>
      <c r="BE46" s="270">
        <v>20</v>
      </c>
      <c r="BF46" s="270" t="s">
        <v>1676</v>
      </c>
      <c r="BG46" s="270">
        <v>0</v>
      </c>
      <c r="BH46" s="270">
        <v>50</v>
      </c>
      <c r="BI46" s="270" t="s">
        <v>1676</v>
      </c>
      <c r="BJ46" s="270" t="s">
        <v>1676</v>
      </c>
      <c r="BK46" s="270" t="s">
        <v>1676</v>
      </c>
      <c r="BL46" s="270">
        <v>0</v>
      </c>
      <c r="BM46" s="270">
        <v>580</v>
      </c>
      <c r="BN46" s="270">
        <v>45</v>
      </c>
      <c r="BO46" s="270">
        <v>1150</v>
      </c>
      <c r="BP46" s="270">
        <v>225</v>
      </c>
      <c r="BQ46" s="270">
        <v>0</v>
      </c>
      <c r="BR46" s="270">
        <v>0</v>
      </c>
      <c r="BS46" s="270" t="s">
        <v>1676</v>
      </c>
      <c r="BT46" s="270">
        <v>200</v>
      </c>
      <c r="BU46" s="270">
        <v>15</v>
      </c>
      <c r="BV46" s="270">
        <v>0</v>
      </c>
      <c r="BW46" s="270">
        <v>90</v>
      </c>
      <c r="BX46" s="270">
        <v>0</v>
      </c>
      <c r="BY46" s="270" t="s">
        <v>1676</v>
      </c>
      <c r="BZ46" s="270">
        <v>0</v>
      </c>
      <c r="CA46" s="270">
        <v>0</v>
      </c>
      <c r="CB46" s="270">
        <v>0</v>
      </c>
      <c r="CC46" s="270">
        <v>0</v>
      </c>
      <c r="CD46" s="270">
        <v>25</v>
      </c>
      <c r="CE46" s="270">
        <v>15</v>
      </c>
      <c r="CF46" s="270">
        <v>0</v>
      </c>
      <c r="CG46" s="270">
        <v>2515</v>
      </c>
      <c r="CH46" s="270">
        <v>0</v>
      </c>
      <c r="CI46" s="270">
        <v>290</v>
      </c>
      <c r="CJ46" s="270">
        <v>110</v>
      </c>
      <c r="CK46" s="270">
        <v>740</v>
      </c>
      <c r="CL46" s="270">
        <v>0</v>
      </c>
      <c r="CM46" s="270">
        <v>0</v>
      </c>
      <c r="CN46" s="270">
        <v>0</v>
      </c>
      <c r="CO46" s="270">
        <v>0</v>
      </c>
      <c r="CP46" s="270">
        <v>0</v>
      </c>
      <c r="CQ46" s="270">
        <v>0</v>
      </c>
      <c r="CR46" s="270">
        <v>0</v>
      </c>
      <c r="CS46" s="270">
        <v>0</v>
      </c>
      <c r="CT46" s="270">
        <v>0</v>
      </c>
      <c r="CU46" s="270"/>
      <c r="CV46" s="270">
        <v>0</v>
      </c>
      <c r="CW46" s="270">
        <v>0</v>
      </c>
      <c r="CX46" s="270">
        <v>95</v>
      </c>
      <c r="CY46" s="270">
        <v>0</v>
      </c>
      <c r="CZ46" s="270">
        <v>0</v>
      </c>
      <c r="DA46" s="270">
        <v>0</v>
      </c>
      <c r="DB46" s="270">
        <v>510</v>
      </c>
      <c r="DC46" s="270">
        <v>0</v>
      </c>
      <c r="DD46" s="270">
        <v>0</v>
      </c>
      <c r="DE46" s="270">
        <v>0</v>
      </c>
      <c r="DF46" s="270">
        <v>580</v>
      </c>
      <c r="DG46" s="270">
        <v>0</v>
      </c>
      <c r="DH46" s="270">
        <v>0</v>
      </c>
      <c r="DI46" s="270">
        <v>0</v>
      </c>
      <c r="DJ46" s="270">
        <v>0</v>
      </c>
      <c r="DK46" s="270">
        <v>0</v>
      </c>
      <c r="DL46" s="270">
        <v>0</v>
      </c>
      <c r="DM46" s="270">
        <v>0</v>
      </c>
      <c r="DN46" s="270">
        <v>0</v>
      </c>
      <c r="DO46" s="270">
        <v>0</v>
      </c>
      <c r="DP46" s="270">
        <v>0</v>
      </c>
      <c r="DQ46" s="270">
        <v>0</v>
      </c>
      <c r="DR46" s="270"/>
      <c r="DS46" s="270">
        <v>0</v>
      </c>
      <c r="DT46" s="270">
        <v>0</v>
      </c>
      <c r="DU46" s="270">
        <v>0</v>
      </c>
      <c r="DV46" s="270">
        <v>0</v>
      </c>
      <c r="DW46" s="270">
        <v>0</v>
      </c>
      <c r="DX46" s="270">
        <v>0</v>
      </c>
      <c r="DY46" s="270">
        <v>0</v>
      </c>
      <c r="DZ46" s="270">
        <v>0</v>
      </c>
      <c r="EA46" s="270">
        <v>0</v>
      </c>
      <c r="EB46" s="270">
        <v>0</v>
      </c>
      <c r="EC46" s="270">
        <v>0</v>
      </c>
      <c r="ED46" s="270">
        <v>0</v>
      </c>
      <c r="EE46" s="270">
        <v>0</v>
      </c>
      <c r="EF46" s="270">
        <v>0</v>
      </c>
      <c r="EG46" s="270">
        <v>0</v>
      </c>
      <c r="EH46" s="270">
        <v>0</v>
      </c>
      <c r="EI46" s="270">
        <v>0</v>
      </c>
      <c r="EJ46" s="270">
        <v>0</v>
      </c>
      <c r="EK46" s="270">
        <v>0</v>
      </c>
      <c r="EL46" s="270">
        <v>0</v>
      </c>
      <c r="EM46" s="270">
        <v>235</v>
      </c>
      <c r="EN46" s="270">
        <v>0</v>
      </c>
      <c r="EO46" s="270" t="s">
        <v>1676</v>
      </c>
      <c r="EP46" s="270">
        <v>0</v>
      </c>
      <c r="EQ46" s="270">
        <v>0</v>
      </c>
      <c r="ER46" s="270">
        <v>0</v>
      </c>
      <c r="ES46" s="270">
        <v>0</v>
      </c>
      <c r="ET46" s="270">
        <v>0</v>
      </c>
      <c r="EU46" s="270">
        <v>0</v>
      </c>
      <c r="EV46" s="270">
        <v>0</v>
      </c>
      <c r="EW46" s="270">
        <v>0</v>
      </c>
      <c r="EX46" s="270">
        <v>0</v>
      </c>
      <c r="EY46" s="270">
        <v>0</v>
      </c>
      <c r="EZ46" s="270">
        <v>0</v>
      </c>
      <c r="FA46" s="270">
        <v>0</v>
      </c>
      <c r="FB46" s="270">
        <v>0</v>
      </c>
      <c r="FC46" s="270">
        <v>0</v>
      </c>
      <c r="FD46" s="270">
        <v>0</v>
      </c>
      <c r="FE46" s="270">
        <v>0</v>
      </c>
      <c r="FF46" s="270">
        <v>0</v>
      </c>
      <c r="FG46" s="270"/>
      <c r="FH46" s="270">
        <v>0</v>
      </c>
      <c r="FI46" s="270"/>
      <c r="FJ46" s="270">
        <v>0</v>
      </c>
      <c r="FK46" s="270">
        <v>0</v>
      </c>
      <c r="FL46" s="270">
        <v>0</v>
      </c>
      <c r="FM46" s="270">
        <v>0</v>
      </c>
      <c r="FN46" s="270">
        <v>0</v>
      </c>
      <c r="FO46" s="351">
        <v>2510</v>
      </c>
      <c r="FP46" s="351">
        <v>0</v>
      </c>
      <c r="FQ46" s="351">
        <v>1695</v>
      </c>
      <c r="FR46" s="13"/>
      <c r="FS46" s="270"/>
      <c r="FT46" s="270"/>
      <c r="FU46" s="270"/>
      <c r="FV46" s="270"/>
      <c r="FW46" s="270"/>
      <c r="FX46" s="270"/>
      <c r="FY46" s="270"/>
      <c r="FZ46" s="270"/>
      <c r="GA46" s="270"/>
      <c r="GB46" s="270"/>
      <c r="GC46" s="270"/>
      <c r="GD46" s="270"/>
      <c r="GE46" s="270"/>
      <c r="GF46" s="270"/>
      <c r="GG46" s="270"/>
      <c r="GH46" s="270"/>
      <c r="GI46" s="270"/>
      <c r="GJ46" s="270"/>
      <c r="GK46" s="270"/>
      <c r="GL46" s="270"/>
      <c r="GM46" s="270"/>
      <c r="GN46" s="270"/>
      <c r="GO46" s="270"/>
      <c r="GP46" s="270"/>
      <c r="GQ46" s="270"/>
      <c r="GR46" s="270"/>
      <c r="GS46" s="270"/>
      <c r="GT46" s="270"/>
      <c r="GU46" s="270"/>
      <c r="GV46" s="270"/>
      <c r="GW46" s="270"/>
      <c r="GX46" s="270"/>
      <c r="GY46" s="270"/>
      <c r="GZ46" s="270"/>
      <c r="HA46" s="270"/>
      <c r="HB46" s="270"/>
      <c r="HC46" s="270"/>
      <c r="HD46" s="270"/>
      <c r="HE46" s="270"/>
      <c r="HF46" s="270"/>
      <c r="HG46" s="270"/>
      <c r="HH46" s="270"/>
      <c r="HI46" s="270"/>
      <c r="HJ46" s="270"/>
      <c r="HK46" s="270"/>
      <c r="HL46" s="270"/>
      <c r="HM46" s="270"/>
      <c r="HN46" s="270"/>
      <c r="HO46" s="270"/>
      <c r="HP46" s="270"/>
      <c r="HQ46" s="270"/>
      <c r="HR46" s="270"/>
      <c r="HS46" s="270"/>
      <c r="HT46" s="270"/>
      <c r="HU46" s="270"/>
      <c r="HV46" s="270"/>
      <c r="HW46" s="270"/>
      <c r="HX46" s="270"/>
      <c r="HY46" s="270"/>
      <c r="HZ46" s="270"/>
      <c r="IA46" s="270"/>
      <c r="IB46" s="270"/>
      <c r="IC46" s="270"/>
      <c r="ID46" s="270"/>
      <c r="IE46" s="270"/>
      <c r="IF46" s="270"/>
      <c r="IG46" s="270"/>
      <c r="IH46" s="270"/>
    </row>
    <row r="47" spans="1:242" ht="12.75" customHeight="1" x14ac:dyDescent="0.2">
      <c r="A47" s="374" t="s">
        <v>1213</v>
      </c>
      <c r="B47" s="270">
        <v>1275</v>
      </c>
      <c r="C47" s="270">
        <v>1275</v>
      </c>
      <c r="D47" s="270">
        <v>645</v>
      </c>
      <c r="E47" s="270">
        <v>630</v>
      </c>
      <c r="F47" s="270">
        <v>0</v>
      </c>
      <c r="G47" s="270">
        <v>0</v>
      </c>
      <c r="H47" s="270">
        <v>1275</v>
      </c>
      <c r="I47" s="270">
        <v>120</v>
      </c>
      <c r="J47" s="270">
        <v>1150</v>
      </c>
      <c r="K47" s="270">
        <v>445</v>
      </c>
      <c r="L47" s="270">
        <v>75.089447239999998</v>
      </c>
      <c r="M47" s="270">
        <v>60</v>
      </c>
      <c r="N47" s="270">
        <v>80</v>
      </c>
      <c r="O47" s="270">
        <v>410</v>
      </c>
      <c r="P47" s="270">
        <v>280</v>
      </c>
      <c r="Q47" s="270">
        <v>175</v>
      </c>
      <c r="R47" s="270">
        <v>30</v>
      </c>
      <c r="S47" s="270">
        <v>10</v>
      </c>
      <c r="T47" s="270" t="s">
        <v>1676</v>
      </c>
      <c r="U47" s="270" t="s">
        <v>1676</v>
      </c>
      <c r="V47" s="270">
        <v>3.6393442619999998</v>
      </c>
      <c r="W47" s="270">
        <v>3</v>
      </c>
      <c r="X47" s="270">
        <v>51.939512960000002</v>
      </c>
      <c r="Y47" s="270">
        <v>0</v>
      </c>
      <c r="Z47" s="270">
        <v>140</v>
      </c>
      <c r="AA47" s="270">
        <v>310</v>
      </c>
      <c r="AB47" s="270">
        <v>375</v>
      </c>
      <c r="AC47" s="270">
        <v>320</v>
      </c>
      <c r="AD47" s="270">
        <v>125</v>
      </c>
      <c r="AE47" s="270" t="s">
        <v>1676</v>
      </c>
      <c r="AF47" s="270">
        <v>80</v>
      </c>
      <c r="AG47" s="270" t="s">
        <v>1676</v>
      </c>
      <c r="AH47" s="270">
        <v>0</v>
      </c>
      <c r="AI47" s="270">
        <v>45</v>
      </c>
      <c r="AJ47" s="270">
        <v>120</v>
      </c>
      <c r="AK47" s="270">
        <v>40</v>
      </c>
      <c r="AL47" s="270">
        <v>65</v>
      </c>
      <c r="AM47" s="270">
        <v>75</v>
      </c>
      <c r="AN47" s="270">
        <v>20</v>
      </c>
      <c r="AO47" s="270">
        <v>0</v>
      </c>
      <c r="AP47" s="270">
        <v>0</v>
      </c>
      <c r="AQ47" s="270">
        <v>0</v>
      </c>
      <c r="AR47" s="270" t="s">
        <v>1676</v>
      </c>
      <c r="AS47" s="270">
        <v>10</v>
      </c>
      <c r="AT47" s="270">
        <v>40</v>
      </c>
      <c r="AU47" s="270">
        <v>0</v>
      </c>
      <c r="AV47" s="270">
        <v>155</v>
      </c>
      <c r="AW47" s="270">
        <v>220</v>
      </c>
      <c r="AX47" s="270">
        <v>0</v>
      </c>
      <c r="AY47" s="270">
        <v>0</v>
      </c>
      <c r="AZ47" s="270">
        <v>395</v>
      </c>
      <c r="BA47" s="270" t="s">
        <v>1676</v>
      </c>
      <c r="BB47" s="270" t="s">
        <v>1676</v>
      </c>
      <c r="BC47" s="270" t="s">
        <v>1676</v>
      </c>
      <c r="BD47" s="270">
        <v>55</v>
      </c>
      <c r="BE47" s="270" t="s">
        <v>1676</v>
      </c>
      <c r="BF47" s="270">
        <v>0</v>
      </c>
      <c r="BG47" s="270">
        <v>0</v>
      </c>
      <c r="BH47" s="270">
        <v>80</v>
      </c>
      <c r="BI47" s="270">
        <v>0</v>
      </c>
      <c r="BJ47" s="270">
        <v>40</v>
      </c>
      <c r="BK47" s="270">
        <v>0</v>
      </c>
      <c r="BL47" s="270">
        <v>145</v>
      </c>
      <c r="BM47" s="270">
        <v>240</v>
      </c>
      <c r="BN47" s="270">
        <v>125</v>
      </c>
      <c r="BO47" s="270">
        <v>480</v>
      </c>
      <c r="BP47" s="270">
        <v>45</v>
      </c>
      <c r="BQ47" s="270">
        <v>0</v>
      </c>
      <c r="BR47" s="270">
        <v>0</v>
      </c>
      <c r="BS47" s="270" t="s">
        <v>1676</v>
      </c>
      <c r="BT47" s="270">
        <v>40</v>
      </c>
      <c r="BU47" s="270">
        <v>10</v>
      </c>
      <c r="BV47" s="270">
        <v>0</v>
      </c>
      <c r="BW47" s="270" t="s">
        <v>1676</v>
      </c>
      <c r="BX47" s="270">
        <v>0</v>
      </c>
      <c r="BY47" s="270">
        <v>0</v>
      </c>
      <c r="BZ47" s="270">
        <v>0</v>
      </c>
      <c r="CA47" s="270">
        <v>0</v>
      </c>
      <c r="CB47" s="270">
        <v>0</v>
      </c>
      <c r="CC47" s="270">
        <v>0</v>
      </c>
      <c r="CD47" s="270" t="s">
        <v>1676</v>
      </c>
      <c r="CE47" s="270">
        <v>0</v>
      </c>
      <c r="CF47" s="270">
        <v>0</v>
      </c>
      <c r="CG47" s="270">
        <v>1270</v>
      </c>
      <c r="CH47" s="270">
        <v>0</v>
      </c>
      <c r="CI47" s="270">
        <v>300</v>
      </c>
      <c r="CJ47" s="270">
        <v>0</v>
      </c>
      <c r="CK47" s="270">
        <v>585</v>
      </c>
      <c r="CL47" s="270">
        <v>215</v>
      </c>
      <c r="CM47" s="270">
        <v>0</v>
      </c>
      <c r="CN47" s="270">
        <v>0</v>
      </c>
      <c r="CO47" s="270">
        <v>0</v>
      </c>
      <c r="CP47" s="270">
        <v>0</v>
      </c>
      <c r="CQ47" s="270">
        <v>0</v>
      </c>
      <c r="CR47" s="270">
        <v>0</v>
      </c>
      <c r="CS47" s="270">
        <v>0</v>
      </c>
      <c r="CT47" s="270">
        <v>0</v>
      </c>
      <c r="CU47" s="270"/>
      <c r="CV47" s="270">
        <v>0</v>
      </c>
      <c r="CW47" s="270">
        <v>0</v>
      </c>
      <c r="CX47" s="270">
        <v>0</v>
      </c>
      <c r="CY47" s="270">
        <v>0</v>
      </c>
      <c r="CZ47" s="270">
        <v>0</v>
      </c>
      <c r="DA47" s="270">
        <v>0</v>
      </c>
      <c r="DB47" s="270">
        <v>0</v>
      </c>
      <c r="DC47" s="270">
        <v>0</v>
      </c>
      <c r="DD47" s="270">
        <v>0</v>
      </c>
      <c r="DE47" s="270">
        <v>0</v>
      </c>
      <c r="DF47" s="270">
        <v>110</v>
      </c>
      <c r="DG47" s="270">
        <v>0</v>
      </c>
      <c r="DH47" s="270">
        <v>0</v>
      </c>
      <c r="DI47" s="270">
        <v>0</v>
      </c>
      <c r="DJ47" s="270">
        <v>0</v>
      </c>
      <c r="DK47" s="270">
        <v>0</v>
      </c>
      <c r="DL47" s="270">
        <v>0</v>
      </c>
      <c r="DM47" s="270">
        <v>0</v>
      </c>
      <c r="DN47" s="270">
        <v>0</v>
      </c>
      <c r="DO47" s="270">
        <v>0</v>
      </c>
      <c r="DP47" s="270">
        <v>0</v>
      </c>
      <c r="DQ47" s="270">
        <v>0</v>
      </c>
      <c r="DR47" s="270"/>
      <c r="DS47" s="270">
        <v>0</v>
      </c>
      <c r="DT47" s="270">
        <v>0</v>
      </c>
      <c r="DU47" s="270">
        <v>0</v>
      </c>
      <c r="DV47" s="270">
        <v>0</v>
      </c>
      <c r="DW47" s="270">
        <v>0</v>
      </c>
      <c r="DX47" s="270">
        <v>0</v>
      </c>
      <c r="DY47" s="270">
        <v>0</v>
      </c>
      <c r="DZ47" s="270">
        <v>0</v>
      </c>
      <c r="EA47" s="270">
        <v>0</v>
      </c>
      <c r="EB47" s="270">
        <v>0</v>
      </c>
      <c r="EC47" s="270">
        <v>0</v>
      </c>
      <c r="ED47" s="270">
        <v>0</v>
      </c>
      <c r="EE47" s="270">
        <v>0</v>
      </c>
      <c r="EF47" s="270">
        <v>0</v>
      </c>
      <c r="EG47" s="270">
        <v>0</v>
      </c>
      <c r="EH47" s="270">
        <v>0</v>
      </c>
      <c r="EI47" s="270">
        <v>0</v>
      </c>
      <c r="EJ47" s="270">
        <v>0</v>
      </c>
      <c r="EK47" s="270">
        <v>0</v>
      </c>
      <c r="EL47" s="270">
        <v>0</v>
      </c>
      <c r="EM47" s="270">
        <v>60</v>
      </c>
      <c r="EN47" s="270">
        <v>0</v>
      </c>
      <c r="EO47" s="270" t="s">
        <v>1676</v>
      </c>
      <c r="EP47" s="270">
        <v>0</v>
      </c>
      <c r="EQ47" s="270">
        <v>0</v>
      </c>
      <c r="ER47" s="270">
        <v>0</v>
      </c>
      <c r="ES47" s="270">
        <v>0</v>
      </c>
      <c r="ET47" s="270">
        <v>0</v>
      </c>
      <c r="EU47" s="270">
        <v>0</v>
      </c>
      <c r="EV47" s="270">
        <v>0</v>
      </c>
      <c r="EW47" s="270">
        <v>0</v>
      </c>
      <c r="EX47" s="270">
        <v>0</v>
      </c>
      <c r="EY47" s="270">
        <v>0</v>
      </c>
      <c r="EZ47" s="270">
        <v>0</v>
      </c>
      <c r="FA47" s="270">
        <v>0</v>
      </c>
      <c r="FB47" s="270">
        <v>0</v>
      </c>
      <c r="FC47" s="270">
        <v>0</v>
      </c>
      <c r="FD47" s="270">
        <v>0</v>
      </c>
      <c r="FE47" s="270">
        <v>0</v>
      </c>
      <c r="FF47" s="270">
        <v>0</v>
      </c>
      <c r="FG47" s="270"/>
      <c r="FH47" s="270">
        <v>0</v>
      </c>
      <c r="FI47" s="270"/>
      <c r="FJ47" s="270">
        <v>0</v>
      </c>
      <c r="FK47" s="270">
        <v>0</v>
      </c>
      <c r="FL47" s="270">
        <v>0</v>
      </c>
      <c r="FM47" s="270">
        <v>0</v>
      </c>
      <c r="FN47" s="270">
        <v>0</v>
      </c>
      <c r="FO47" s="351">
        <v>1270</v>
      </c>
      <c r="FP47" s="351">
        <v>0</v>
      </c>
      <c r="FQ47" s="351">
        <v>995</v>
      </c>
      <c r="FR47" s="13"/>
      <c r="FS47" s="270"/>
      <c r="FT47" s="270"/>
      <c r="FU47" s="270"/>
      <c r="FV47" s="270"/>
      <c r="FW47" s="270"/>
      <c r="FX47" s="270"/>
      <c r="FY47" s="270"/>
      <c r="FZ47" s="270"/>
      <c r="GA47" s="270"/>
      <c r="GB47" s="270"/>
      <c r="GC47" s="270"/>
      <c r="GD47" s="270"/>
      <c r="GE47" s="270"/>
      <c r="GF47" s="270"/>
      <c r="GG47" s="270"/>
      <c r="GH47" s="270"/>
      <c r="GI47" s="270"/>
      <c r="GJ47" s="270"/>
      <c r="GK47" s="270"/>
      <c r="GL47" s="270"/>
      <c r="GM47" s="270"/>
      <c r="GN47" s="270"/>
      <c r="GO47" s="270"/>
      <c r="GP47" s="270"/>
      <c r="GQ47" s="270"/>
      <c r="GR47" s="270"/>
      <c r="GS47" s="270"/>
      <c r="GT47" s="270"/>
      <c r="GU47" s="270"/>
      <c r="GV47" s="270"/>
      <c r="GW47" s="270"/>
      <c r="GX47" s="270"/>
      <c r="GY47" s="270"/>
      <c r="GZ47" s="270"/>
      <c r="HA47" s="270"/>
      <c r="HB47" s="270"/>
      <c r="HC47" s="270"/>
      <c r="HD47" s="270"/>
      <c r="HE47" s="270"/>
      <c r="HF47" s="270"/>
      <c r="HG47" s="270"/>
      <c r="HH47" s="270"/>
      <c r="HI47" s="270"/>
      <c r="HJ47" s="270"/>
      <c r="HK47" s="270"/>
      <c r="HL47" s="270"/>
      <c r="HM47" s="270"/>
      <c r="HN47" s="270"/>
      <c r="HO47" s="270"/>
      <c r="HP47" s="270"/>
      <c r="HQ47" s="270"/>
      <c r="HR47" s="270"/>
      <c r="HS47" s="270"/>
      <c r="HT47" s="270"/>
      <c r="HU47" s="270"/>
      <c r="HV47" s="270"/>
      <c r="HW47" s="270"/>
      <c r="HX47" s="270"/>
      <c r="HY47" s="270"/>
      <c r="HZ47" s="270"/>
      <c r="IA47" s="270"/>
      <c r="IB47" s="270"/>
      <c r="IC47" s="270"/>
      <c r="ID47" s="270"/>
      <c r="IE47" s="270"/>
      <c r="IF47" s="270"/>
      <c r="IG47" s="270"/>
      <c r="IH47" s="270"/>
    </row>
    <row r="48" spans="1:242" ht="12.75" customHeight="1" x14ac:dyDescent="0.2">
      <c r="A48" s="374" t="s">
        <v>602</v>
      </c>
      <c r="B48" s="270">
        <v>2080</v>
      </c>
      <c r="C48" s="270">
        <v>2080</v>
      </c>
      <c r="D48" s="270">
        <v>895</v>
      </c>
      <c r="E48" s="270">
        <v>1185</v>
      </c>
      <c r="F48" s="270">
        <v>0</v>
      </c>
      <c r="G48" s="270">
        <v>2080</v>
      </c>
      <c r="H48" s="270">
        <v>0</v>
      </c>
      <c r="I48" s="270">
        <v>855</v>
      </c>
      <c r="J48" s="270">
        <v>1225</v>
      </c>
      <c r="K48" s="270">
        <v>1770</v>
      </c>
      <c r="L48" s="270">
        <v>0</v>
      </c>
      <c r="M48" s="270">
        <v>0</v>
      </c>
      <c r="N48" s="270">
        <v>0</v>
      </c>
      <c r="O48" s="270">
        <v>0</v>
      </c>
      <c r="P48" s="270">
        <v>0</v>
      </c>
      <c r="Q48" s="270">
        <v>0</v>
      </c>
      <c r="R48" s="270">
        <v>0</v>
      </c>
      <c r="S48" s="270">
        <v>0</v>
      </c>
      <c r="T48" s="270">
        <v>0</v>
      </c>
      <c r="U48" s="270">
        <v>0</v>
      </c>
      <c r="V48" s="270">
        <v>0</v>
      </c>
      <c r="W48" s="270">
        <v>0</v>
      </c>
      <c r="X48" s="270">
        <v>56.097820820000003</v>
      </c>
      <c r="Y48" s="270">
        <v>0</v>
      </c>
      <c r="Z48" s="270">
        <v>165</v>
      </c>
      <c r="AA48" s="270">
        <v>355</v>
      </c>
      <c r="AB48" s="270">
        <v>610</v>
      </c>
      <c r="AC48" s="270">
        <v>645</v>
      </c>
      <c r="AD48" s="270">
        <v>280</v>
      </c>
      <c r="AE48" s="270" t="s">
        <v>1676</v>
      </c>
      <c r="AF48" s="270">
        <v>295</v>
      </c>
      <c r="AG48" s="270">
        <v>0</v>
      </c>
      <c r="AH48" s="270">
        <v>0</v>
      </c>
      <c r="AI48" s="270">
        <v>0</v>
      </c>
      <c r="AJ48" s="270" t="s">
        <v>1676</v>
      </c>
      <c r="AK48" s="270" t="s">
        <v>1676</v>
      </c>
      <c r="AL48" s="270">
        <v>10</v>
      </c>
      <c r="AM48" s="270">
        <v>50</v>
      </c>
      <c r="AN48" s="270">
        <v>20</v>
      </c>
      <c r="AO48" s="270">
        <v>0</v>
      </c>
      <c r="AP48" s="270">
        <v>0</v>
      </c>
      <c r="AQ48" s="270">
        <v>90</v>
      </c>
      <c r="AR48" s="270">
        <v>45</v>
      </c>
      <c r="AS48" s="270">
        <v>30</v>
      </c>
      <c r="AT48" s="270">
        <v>225</v>
      </c>
      <c r="AU48" s="270">
        <v>0</v>
      </c>
      <c r="AV48" s="270">
        <v>70</v>
      </c>
      <c r="AW48" s="270">
        <v>295</v>
      </c>
      <c r="AX48" s="270">
        <v>0</v>
      </c>
      <c r="AY48" s="270">
        <v>55</v>
      </c>
      <c r="AZ48" s="270">
        <v>785</v>
      </c>
      <c r="BA48" s="270">
        <v>25</v>
      </c>
      <c r="BB48" s="270">
        <v>85</v>
      </c>
      <c r="BC48" s="270" t="s">
        <v>1676</v>
      </c>
      <c r="BD48" s="270">
        <v>75</v>
      </c>
      <c r="BE48" s="270" t="s">
        <v>1676</v>
      </c>
      <c r="BF48" s="270">
        <v>0</v>
      </c>
      <c r="BG48" s="270" t="s">
        <v>1676</v>
      </c>
      <c r="BH48" s="270">
        <v>15</v>
      </c>
      <c r="BI48" s="270">
        <v>0</v>
      </c>
      <c r="BJ48" s="270" t="s">
        <v>1676</v>
      </c>
      <c r="BK48" s="270">
        <v>10</v>
      </c>
      <c r="BL48" s="270">
        <v>10</v>
      </c>
      <c r="BM48" s="270">
        <v>265</v>
      </c>
      <c r="BN48" s="270">
        <v>45</v>
      </c>
      <c r="BO48" s="270">
        <v>1220</v>
      </c>
      <c r="BP48" s="270">
        <v>330</v>
      </c>
      <c r="BQ48" s="270">
        <v>0</v>
      </c>
      <c r="BR48" s="270">
        <v>0</v>
      </c>
      <c r="BS48" s="270">
        <v>0</v>
      </c>
      <c r="BT48" s="270">
        <v>45</v>
      </c>
      <c r="BU48" s="270">
        <v>25</v>
      </c>
      <c r="BV48" s="270">
        <v>0</v>
      </c>
      <c r="BW48" s="270">
        <v>30</v>
      </c>
      <c r="BX48" s="270">
        <v>0</v>
      </c>
      <c r="BY48" s="270" t="s">
        <v>1676</v>
      </c>
      <c r="BZ48" s="270">
        <v>0</v>
      </c>
      <c r="CA48" s="270" t="s">
        <v>1676</v>
      </c>
      <c r="CB48" s="270">
        <v>0</v>
      </c>
      <c r="CC48" s="270">
        <v>0</v>
      </c>
      <c r="CD48" s="270">
        <v>15</v>
      </c>
      <c r="CE48" s="270" t="s">
        <v>1676</v>
      </c>
      <c r="CF48" s="270">
        <v>0</v>
      </c>
      <c r="CG48" s="270">
        <v>2050</v>
      </c>
      <c r="CH48" s="270">
        <v>0</v>
      </c>
      <c r="CI48" s="270">
        <v>340</v>
      </c>
      <c r="CJ48" s="270">
        <v>105</v>
      </c>
      <c r="CK48" s="270">
        <v>1140</v>
      </c>
      <c r="CL48" s="270">
        <v>10</v>
      </c>
      <c r="CM48" s="270">
        <v>0</v>
      </c>
      <c r="CN48" s="270">
        <v>0</v>
      </c>
      <c r="CO48" s="270">
        <v>0</v>
      </c>
      <c r="CP48" s="270">
        <v>0</v>
      </c>
      <c r="CQ48" s="270">
        <v>0</v>
      </c>
      <c r="CR48" s="270">
        <v>0</v>
      </c>
      <c r="CS48" s="270">
        <v>0</v>
      </c>
      <c r="CT48" s="270">
        <v>0</v>
      </c>
      <c r="CU48" s="270"/>
      <c r="CV48" s="270">
        <v>0</v>
      </c>
      <c r="CW48" s="270">
        <v>0</v>
      </c>
      <c r="CX48" s="270">
        <v>0</v>
      </c>
      <c r="CY48" s="270">
        <v>0</v>
      </c>
      <c r="CZ48" s="270">
        <v>0</v>
      </c>
      <c r="DA48" s="270">
        <v>0</v>
      </c>
      <c r="DB48" s="270">
        <v>150</v>
      </c>
      <c r="DC48" s="270">
        <v>0</v>
      </c>
      <c r="DD48" s="270">
        <v>0</v>
      </c>
      <c r="DE48" s="270">
        <v>0</v>
      </c>
      <c r="DF48" s="270">
        <v>0</v>
      </c>
      <c r="DG48" s="270">
        <v>0</v>
      </c>
      <c r="DH48" s="270">
        <v>0</v>
      </c>
      <c r="DI48" s="270">
        <v>0</v>
      </c>
      <c r="DJ48" s="270">
        <v>0</v>
      </c>
      <c r="DK48" s="270">
        <v>0</v>
      </c>
      <c r="DL48" s="270">
        <v>0</v>
      </c>
      <c r="DM48" s="270">
        <v>0</v>
      </c>
      <c r="DN48" s="270">
        <v>0</v>
      </c>
      <c r="DO48" s="270">
        <v>0</v>
      </c>
      <c r="DP48" s="270">
        <v>0</v>
      </c>
      <c r="DQ48" s="270">
        <v>0</v>
      </c>
      <c r="DR48" s="270"/>
      <c r="DS48" s="270">
        <v>0</v>
      </c>
      <c r="DT48" s="270">
        <v>0</v>
      </c>
      <c r="DU48" s="270">
        <v>0</v>
      </c>
      <c r="DV48" s="270">
        <v>0</v>
      </c>
      <c r="DW48" s="270">
        <v>0</v>
      </c>
      <c r="DX48" s="270">
        <v>0</v>
      </c>
      <c r="DY48" s="270">
        <v>0</v>
      </c>
      <c r="DZ48" s="270">
        <v>0</v>
      </c>
      <c r="EA48" s="270">
        <v>0</v>
      </c>
      <c r="EB48" s="270">
        <v>0</v>
      </c>
      <c r="EC48" s="270">
        <v>0</v>
      </c>
      <c r="ED48" s="270">
        <v>0</v>
      </c>
      <c r="EE48" s="270">
        <v>0</v>
      </c>
      <c r="EF48" s="270">
        <v>0</v>
      </c>
      <c r="EG48" s="270">
        <v>0</v>
      </c>
      <c r="EH48" s="270">
        <v>0</v>
      </c>
      <c r="EI48" s="270">
        <v>0</v>
      </c>
      <c r="EJ48" s="270">
        <v>0</v>
      </c>
      <c r="EK48" s="270">
        <v>0</v>
      </c>
      <c r="EL48" s="270">
        <v>0</v>
      </c>
      <c r="EM48" s="270">
        <v>335</v>
      </c>
      <c r="EN48" s="270">
        <v>0</v>
      </c>
      <c r="EO48" s="270">
        <v>0</v>
      </c>
      <c r="EP48" s="270">
        <v>0</v>
      </c>
      <c r="EQ48" s="270">
        <v>0</v>
      </c>
      <c r="ER48" s="270">
        <v>0</v>
      </c>
      <c r="ES48" s="270">
        <v>0</v>
      </c>
      <c r="ET48" s="270">
        <v>0</v>
      </c>
      <c r="EU48" s="270">
        <v>0</v>
      </c>
      <c r="EV48" s="270">
        <v>0</v>
      </c>
      <c r="EW48" s="270">
        <v>0</v>
      </c>
      <c r="EX48" s="270">
        <v>0</v>
      </c>
      <c r="EY48" s="270">
        <v>0</v>
      </c>
      <c r="EZ48" s="270">
        <v>0</v>
      </c>
      <c r="FA48" s="270">
        <v>0</v>
      </c>
      <c r="FB48" s="270">
        <v>0</v>
      </c>
      <c r="FC48" s="270">
        <v>0</v>
      </c>
      <c r="FD48" s="270">
        <v>0</v>
      </c>
      <c r="FE48" s="270">
        <v>0</v>
      </c>
      <c r="FF48" s="270">
        <v>0</v>
      </c>
      <c r="FG48" s="270"/>
      <c r="FH48" s="270">
        <v>0</v>
      </c>
      <c r="FI48" s="270"/>
      <c r="FJ48" s="270">
        <v>0</v>
      </c>
      <c r="FK48" s="270">
        <v>0</v>
      </c>
      <c r="FL48" s="270">
        <v>0</v>
      </c>
      <c r="FM48" s="270">
        <v>0</v>
      </c>
      <c r="FN48" s="270">
        <v>0</v>
      </c>
      <c r="FO48" s="351">
        <v>1995</v>
      </c>
      <c r="FP48" s="351">
        <v>0</v>
      </c>
      <c r="FQ48" s="351">
        <v>0</v>
      </c>
      <c r="FR48" s="13"/>
      <c r="FS48" s="270"/>
      <c r="FT48" s="270"/>
      <c r="FU48" s="270"/>
      <c r="FV48" s="270"/>
      <c r="FW48" s="270"/>
      <c r="FX48" s="270"/>
      <c r="FY48" s="270"/>
      <c r="FZ48" s="270"/>
      <c r="GA48" s="270"/>
      <c r="GB48" s="270"/>
      <c r="GC48" s="270"/>
      <c r="GD48" s="270"/>
      <c r="GE48" s="270"/>
      <c r="GF48" s="270"/>
      <c r="GG48" s="270"/>
      <c r="GH48" s="270"/>
      <c r="GI48" s="270"/>
      <c r="GJ48" s="270"/>
      <c r="GK48" s="270"/>
      <c r="GL48" s="270"/>
      <c r="GM48" s="270"/>
      <c r="GN48" s="270"/>
      <c r="GO48" s="270"/>
      <c r="GP48" s="270"/>
      <c r="GQ48" s="270"/>
      <c r="GR48" s="270"/>
      <c r="GS48" s="270"/>
      <c r="GT48" s="270"/>
      <c r="GU48" s="270"/>
      <c r="GV48" s="270"/>
      <c r="GW48" s="270"/>
      <c r="GX48" s="270"/>
      <c r="GY48" s="270"/>
      <c r="GZ48" s="270"/>
      <c r="HA48" s="270"/>
      <c r="HB48" s="270"/>
      <c r="HC48" s="270"/>
      <c r="HD48" s="270"/>
      <c r="HE48" s="270"/>
      <c r="HF48" s="270"/>
      <c r="HG48" s="270"/>
      <c r="HH48" s="270"/>
      <c r="HI48" s="270"/>
      <c r="HJ48" s="270"/>
      <c r="HK48" s="270"/>
      <c r="HL48" s="270"/>
      <c r="HM48" s="270"/>
      <c r="HN48" s="270"/>
      <c r="HO48" s="270"/>
      <c r="HP48" s="270"/>
      <c r="HQ48" s="270"/>
      <c r="HR48" s="270"/>
      <c r="HS48" s="270"/>
      <c r="HT48" s="270"/>
      <c r="HU48" s="270"/>
      <c r="HV48" s="270"/>
      <c r="HW48" s="270"/>
      <c r="HX48" s="270"/>
      <c r="HY48" s="270"/>
      <c r="HZ48" s="270"/>
      <c r="IA48" s="270"/>
      <c r="IB48" s="270"/>
      <c r="IC48" s="270"/>
      <c r="ID48" s="270"/>
      <c r="IE48" s="270"/>
      <c r="IF48" s="270"/>
      <c r="IG48" s="270"/>
      <c r="IH48" s="270"/>
    </row>
    <row r="49" spans="1:242" ht="12.75" customHeight="1" x14ac:dyDescent="0.2">
      <c r="A49" s="374" t="s">
        <v>1380</v>
      </c>
      <c r="B49" s="270">
        <v>255</v>
      </c>
      <c r="C49" s="270">
        <v>255</v>
      </c>
      <c r="D49" s="270">
        <v>105</v>
      </c>
      <c r="E49" s="270">
        <v>155</v>
      </c>
      <c r="F49" s="270">
        <v>0</v>
      </c>
      <c r="G49" s="270">
        <v>255</v>
      </c>
      <c r="H49" s="270">
        <v>0</v>
      </c>
      <c r="I49" s="270">
        <v>50</v>
      </c>
      <c r="J49" s="270">
        <v>205</v>
      </c>
      <c r="K49" s="270">
        <v>65</v>
      </c>
      <c r="L49" s="270">
        <v>0</v>
      </c>
      <c r="M49" s="270">
        <v>0</v>
      </c>
      <c r="N49" s="270">
        <v>0</v>
      </c>
      <c r="O49" s="270">
        <v>0</v>
      </c>
      <c r="P49" s="270">
        <v>0</v>
      </c>
      <c r="Q49" s="270">
        <v>0</v>
      </c>
      <c r="R49" s="270">
        <v>0</v>
      </c>
      <c r="S49" s="270">
        <v>0</v>
      </c>
      <c r="T49" s="270">
        <v>0</v>
      </c>
      <c r="U49" s="270">
        <v>0</v>
      </c>
      <c r="V49" s="270">
        <v>0</v>
      </c>
      <c r="W49" s="270">
        <v>0</v>
      </c>
      <c r="X49" s="270">
        <v>53.334630349999998</v>
      </c>
      <c r="Y49" s="270">
        <v>0</v>
      </c>
      <c r="Z49" s="270">
        <v>30</v>
      </c>
      <c r="AA49" s="270">
        <v>55</v>
      </c>
      <c r="AB49" s="270">
        <v>65</v>
      </c>
      <c r="AC49" s="270">
        <v>75</v>
      </c>
      <c r="AD49" s="270">
        <v>30</v>
      </c>
      <c r="AE49" s="270">
        <v>0</v>
      </c>
      <c r="AF49" s="270">
        <v>85</v>
      </c>
      <c r="AG49" s="270" t="s">
        <v>1676</v>
      </c>
      <c r="AH49" s="270">
        <v>0</v>
      </c>
      <c r="AI49" s="270">
        <v>15</v>
      </c>
      <c r="AJ49" s="270">
        <v>30</v>
      </c>
      <c r="AK49" s="270">
        <v>20</v>
      </c>
      <c r="AL49" s="270">
        <v>0</v>
      </c>
      <c r="AM49" s="270">
        <v>0</v>
      </c>
      <c r="AN49" s="270">
        <v>0</v>
      </c>
      <c r="AO49" s="270">
        <v>0</v>
      </c>
      <c r="AP49" s="270">
        <v>0</v>
      </c>
      <c r="AQ49" s="270" t="s">
        <v>1676</v>
      </c>
      <c r="AR49" s="270" t="s">
        <v>1676</v>
      </c>
      <c r="AS49" s="270">
        <v>0</v>
      </c>
      <c r="AT49" s="270">
        <v>0</v>
      </c>
      <c r="AU49" s="270">
        <v>0</v>
      </c>
      <c r="AV49" s="270" t="s">
        <v>1676</v>
      </c>
      <c r="AW49" s="270">
        <v>0</v>
      </c>
      <c r="AX49" s="270">
        <v>0</v>
      </c>
      <c r="AY49" s="270">
        <v>60</v>
      </c>
      <c r="AZ49" s="270">
        <v>20</v>
      </c>
      <c r="BA49" s="270">
        <v>15</v>
      </c>
      <c r="BB49" s="270" t="s">
        <v>1676</v>
      </c>
      <c r="BC49" s="270">
        <v>0</v>
      </c>
      <c r="BD49" s="270" t="s">
        <v>1676</v>
      </c>
      <c r="BE49" s="270">
        <v>0</v>
      </c>
      <c r="BF49" s="270" t="s">
        <v>1676</v>
      </c>
      <c r="BG49" s="270" t="s">
        <v>1676</v>
      </c>
      <c r="BH49" s="270" t="s">
        <v>1676</v>
      </c>
      <c r="BI49" s="270">
        <v>0</v>
      </c>
      <c r="BJ49" s="270">
        <v>15</v>
      </c>
      <c r="BK49" s="270">
        <v>0</v>
      </c>
      <c r="BL49" s="270">
        <v>45</v>
      </c>
      <c r="BM49" s="270" t="s">
        <v>1676</v>
      </c>
      <c r="BN49" s="270" t="s">
        <v>1676</v>
      </c>
      <c r="BO49" s="270">
        <v>175</v>
      </c>
      <c r="BP49" s="270" t="s">
        <v>1676</v>
      </c>
      <c r="BQ49" s="270">
        <v>0</v>
      </c>
      <c r="BR49" s="270">
        <v>0</v>
      </c>
      <c r="BS49" s="270">
        <v>0</v>
      </c>
      <c r="BT49" s="270" t="s">
        <v>1676</v>
      </c>
      <c r="BU49" s="270" t="s">
        <v>1676</v>
      </c>
      <c r="BV49" s="270">
        <v>0</v>
      </c>
      <c r="BW49" s="270" t="s">
        <v>1676</v>
      </c>
      <c r="BX49" s="270">
        <v>0</v>
      </c>
      <c r="BY49" s="270" t="s">
        <v>1676</v>
      </c>
      <c r="BZ49" s="270">
        <v>0</v>
      </c>
      <c r="CA49" s="270">
        <v>0</v>
      </c>
      <c r="CB49" s="270">
        <v>0</v>
      </c>
      <c r="CC49" s="270">
        <v>0</v>
      </c>
      <c r="CD49" s="270" t="s">
        <v>1676</v>
      </c>
      <c r="CE49" s="270">
        <v>0</v>
      </c>
      <c r="CF49" s="270">
        <v>0</v>
      </c>
      <c r="CG49" s="270">
        <v>255</v>
      </c>
      <c r="CH49" s="270">
        <v>0</v>
      </c>
      <c r="CI49" s="270">
        <v>0</v>
      </c>
      <c r="CJ49" s="270" t="s">
        <v>1676</v>
      </c>
      <c r="CK49" s="270">
        <v>95</v>
      </c>
      <c r="CL49" s="270">
        <v>70</v>
      </c>
      <c r="CM49" s="270">
        <v>0</v>
      </c>
      <c r="CN49" s="270">
        <v>0</v>
      </c>
      <c r="CO49" s="270">
        <v>0</v>
      </c>
      <c r="CP49" s="270">
        <v>0</v>
      </c>
      <c r="CQ49" s="270">
        <v>0</v>
      </c>
      <c r="CR49" s="270">
        <v>0</v>
      </c>
      <c r="CS49" s="270">
        <v>0</v>
      </c>
      <c r="CT49" s="270">
        <v>0</v>
      </c>
      <c r="CU49" s="270"/>
      <c r="CV49" s="270">
        <v>0</v>
      </c>
      <c r="CW49" s="270">
        <v>0</v>
      </c>
      <c r="CX49" s="270">
        <v>0</v>
      </c>
      <c r="CY49" s="270">
        <v>0</v>
      </c>
      <c r="CZ49" s="270">
        <v>0</v>
      </c>
      <c r="DA49" s="270">
        <v>0</v>
      </c>
      <c r="DB49" s="270">
        <v>85</v>
      </c>
      <c r="DC49" s="270">
        <v>0</v>
      </c>
      <c r="DD49" s="270">
        <v>0</v>
      </c>
      <c r="DE49" s="270">
        <v>0</v>
      </c>
      <c r="DF49" s="270">
        <v>0</v>
      </c>
      <c r="DG49" s="270">
        <v>0</v>
      </c>
      <c r="DH49" s="270">
        <v>0</v>
      </c>
      <c r="DI49" s="270">
        <v>0</v>
      </c>
      <c r="DJ49" s="270">
        <v>0</v>
      </c>
      <c r="DK49" s="270">
        <v>0</v>
      </c>
      <c r="DL49" s="270">
        <v>0</v>
      </c>
      <c r="DM49" s="270">
        <v>0</v>
      </c>
      <c r="DN49" s="270">
        <v>0</v>
      </c>
      <c r="DO49" s="270">
        <v>0</v>
      </c>
      <c r="DP49" s="270">
        <v>0</v>
      </c>
      <c r="DQ49" s="270">
        <v>0</v>
      </c>
      <c r="DR49" s="270"/>
      <c r="DS49" s="270">
        <v>0</v>
      </c>
      <c r="DT49" s="270">
        <v>0</v>
      </c>
      <c r="DU49" s="270">
        <v>0</v>
      </c>
      <c r="DV49" s="270">
        <v>0</v>
      </c>
      <c r="DW49" s="270">
        <v>0</v>
      </c>
      <c r="DX49" s="270">
        <v>0</v>
      </c>
      <c r="DY49" s="270">
        <v>0</v>
      </c>
      <c r="DZ49" s="270">
        <v>0</v>
      </c>
      <c r="EA49" s="270">
        <v>0</v>
      </c>
      <c r="EB49" s="270">
        <v>0</v>
      </c>
      <c r="EC49" s="270">
        <v>0</v>
      </c>
      <c r="ED49" s="270">
        <v>0</v>
      </c>
      <c r="EE49" s="270">
        <v>0</v>
      </c>
      <c r="EF49" s="270">
        <v>0</v>
      </c>
      <c r="EG49" s="270">
        <v>0</v>
      </c>
      <c r="EH49" s="270">
        <v>0</v>
      </c>
      <c r="EI49" s="270">
        <v>0</v>
      </c>
      <c r="EJ49" s="270">
        <v>0</v>
      </c>
      <c r="EK49" s="270">
        <v>0</v>
      </c>
      <c r="EL49" s="270">
        <v>0</v>
      </c>
      <c r="EM49" s="270">
        <v>0</v>
      </c>
      <c r="EN49" s="270">
        <v>0</v>
      </c>
      <c r="EO49" s="270">
        <v>0</v>
      </c>
      <c r="EP49" s="270">
        <v>0</v>
      </c>
      <c r="EQ49" s="270">
        <v>0</v>
      </c>
      <c r="ER49" s="270">
        <v>0</v>
      </c>
      <c r="ES49" s="270">
        <v>0</v>
      </c>
      <c r="ET49" s="270">
        <v>0</v>
      </c>
      <c r="EU49" s="270">
        <v>0</v>
      </c>
      <c r="EV49" s="270">
        <v>0</v>
      </c>
      <c r="EW49" s="270">
        <v>0</v>
      </c>
      <c r="EX49" s="270">
        <v>0</v>
      </c>
      <c r="EY49" s="270">
        <v>0</v>
      </c>
      <c r="EZ49" s="270">
        <v>0</v>
      </c>
      <c r="FA49" s="270">
        <v>0</v>
      </c>
      <c r="FB49" s="270">
        <v>0</v>
      </c>
      <c r="FC49" s="270">
        <v>0</v>
      </c>
      <c r="FD49" s="270">
        <v>0</v>
      </c>
      <c r="FE49" s="270">
        <v>0</v>
      </c>
      <c r="FF49" s="270">
        <v>0</v>
      </c>
      <c r="FG49" s="270"/>
      <c r="FH49" s="270">
        <v>0</v>
      </c>
      <c r="FI49" s="270"/>
      <c r="FJ49" s="270">
        <v>0</v>
      </c>
      <c r="FK49" s="270">
        <v>0</v>
      </c>
      <c r="FL49" s="270">
        <v>0</v>
      </c>
      <c r="FM49" s="270">
        <v>0</v>
      </c>
      <c r="FN49" s="270">
        <v>0</v>
      </c>
      <c r="FO49" s="351">
        <v>255</v>
      </c>
      <c r="FP49" s="351">
        <v>0</v>
      </c>
      <c r="FQ49" s="351">
        <v>0</v>
      </c>
      <c r="FR49" s="13"/>
      <c r="FS49" s="270"/>
      <c r="FT49" s="270"/>
      <c r="FU49" s="270"/>
      <c r="FV49" s="270"/>
      <c r="FW49" s="270"/>
      <c r="FX49" s="270"/>
      <c r="FY49" s="270"/>
      <c r="FZ49" s="270"/>
      <c r="GA49" s="270"/>
      <c r="GB49" s="270"/>
      <c r="GC49" s="270"/>
      <c r="GD49" s="270"/>
      <c r="GE49" s="270"/>
      <c r="GF49" s="270"/>
      <c r="GG49" s="270"/>
      <c r="GH49" s="270"/>
      <c r="GI49" s="270"/>
      <c r="GJ49" s="270"/>
      <c r="GK49" s="270"/>
      <c r="GL49" s="270"/>
      <c r="GM49" s="270"/>
      <c r="GN49" s="270"/>
      <c r="GO49" s="270"/>
      <c r="GP49" s="270"/>
      <c r="GQ49" s="270"/>
      <c r="GR49" s="270"/>
      <c r="GS49" s="270"/>
      <c r="GT49" s="270"/>
      <c r="GU49" s="270"/>
      <c r="GV49" s="270"/>
      <c r="GW49" s="270"/>
      <c r="GX49" s="270"/>
      <c r="GY49" s="270"/>
      <c r="GZ49" s="270"/>
      <c r="HA49" s="270"/>
      <c r="HB49" s="270"/>
      <c r="HC49" s="270"/>
      <c r="HD49" s="270"/>
      <c r="HE49" s="270"/>
      <c r="HF49" s="270"/>
      <c r="HG49" s="270"/>
      <c r="HH49" s="270"/>
      <c r="HI49" s="270"/>
      <c r="HJ49" s="270"/>
      <c r="HK49" s="270"/>
      <c r="HL49" s="270"/>
      <c r="HM49" s="270"/>
      <c r="HN49" s="270"/>
      <c r="HO49" s="270"/>
      <c r="HP49" s="270"/>
      <c r="HQ49" s="270"/>
      <c r="HR49" s="270"/>
      <c r="HS49" s="270"/>
      <c r="HT49" s="270"/>
      <c r="HU49" s="270"/>
      <c r="HV49" s="270"/>
      <c r="HW49" s="270"/>
      <c r="HX49" s="270"/>
      <c r="HY49" s="270"/>
      <c r="HZ49" s="270"/>
      <c r="IA49" s="270"/>
      <c r="IB49" s="270"/>
      <c r="IC49" s="270"/>
      <c r="ID49" s="270"/>
      <c r="IE49" s="270"/>
      <c r="IF49" s="270"/>
      <c r="IG49" s="270"/>
      <c r="IH49" s="270"/>
    </row>
    <row r="50" spans="1:242" ht="12.75" customHeight="1" x14ac:dyDescent="0.2">
      <c r="A50" s="374" t="s">
        <v>749</v>
      </c>
      <c r="B50" s="270">
        <v>1620</v>
      </c>
      <c r="C50" s="270">
        <v>1620</v>
      </c>
      <c r="D50" s="270">
        <v>740</v>
      </c>
      <c r="E50" s="270">
        <v>880</v>
      </c>
      <c r="F50" s="270">
        <v>0</v>
      </c>
      <c r="G50" s="270">
        <v>0</v>
      </c>
      <c r="H50" s="270">
        <v>1620</v>
      </c>
      <c r="I50" s="270">
        <v>165</v>
      </c>
      <c r="J50" s="270">
        <v>1450</v>
      </c>
      <c r="K50" s="270">
        <v>380</v>
      </c>
      <c r="L50" s="270">
        <v>39.937853109999999</v>
      </c>
      <c r="M50" s="270">
        <v>27</v>
      </c>
      <c r="N50" s="270">
        <v>285</v>
      </c>
      <c r="O50" s="270">
        <v>135</v>
      </c>
      <c r="P50" s="270">
        <v>65</v>
      </c>
      <c r="Q50" s="270">
        <v>45</v>
      </c>
      <c r="R50" s="270" t="s">
        <v>1676</v>
      </c>
      <c r="S50" s="270">
        <v>0</v>
      </c>
      <c r="T50" s="270">
        <v>0</v>
      </c>
      <c r="U50" s="270" t="s">
        <v>1676</v>
      </c>
      <c r="V50" s="270">
        <v>2.2814371260000001</v>
      </c>
      <c r="W50" s="270">
        <v>2</v>
      </c>
      <c r="X50" s="270">
        <v>58.803237860000003</v>
      </c>
      <c r="Y50" s="270">
        <v>0</v>
      </c>
      <c r="Z50" s="270">
        <v>110</v>
      </c>
      <c r="AA50" s="270">
        <v>240</v>
      </c>
      <c r="AB50" s="270">
        <v>435</v>
      </c>
      <c r="AC50" s="270">
        <v>510</v>
      </c>
      <c r="AD50" s="270">
        <v>310</v>
      </c>
      <c r="AE50" s="270" t="s">
        <v>1676</v>
      </c>
      <c r="AF50" s="270">
        <v>210</v>
      </c>
      <c r="AG50" s="270">
        <v>0</v>
      </c>
      <c r="AH50" s="270">
        <v>120</v>
      </c>
      <c r="AI50" s="270">
        <v>0</v>
      </c>
      <c r="AJ50" s="270">
        <v>0</v>
      </c>
      <c r="AK50" s="270">
        <v>0</v>
      </c>
      <c r="AL50" s="270">
        <v>135</v>
      </c>
      <c r="AM50" s="270">
        <v>355</v>
      </c>
      <c r="AN50" s="270">
        <v>15</v>
      </c>
      <c r="AO50" s="270">
        <v>0</v>
      </c>
      <c r="AP50" s="270">
        <v>15</v>
      </c>
      <c r="AQ50" s="270">
        <v>75</v>
      </c>
      <c r="AR50" s="270">
        <v>25</v>
      </c>
      <c r="AS50" s="270" t="s">
        <v>1676</v>
      </c>
      <c r="AT50" s="270" t="s">
        <v>1676</v>
      </c>
      <c r="AU50" s="270">
        <v>0</v>
      </c>
      <c r="AV50" s="270">
        <v>10</v>
      </c>
      <c r="AW50" s="270">
        <v>155</v>
      </c>
      <c r="AX50" s="270">
        <v>0</v>
      </c>
      <c r="AY50" s="270">
        <v>150</v>
      </c>
      <c r="AZ50" s="270">
        <v>310</v>
      </c>
      <c r="BA50" s="270">
        <v>10</v>
      </c>
      <c r="BB50" s="270">
        <v>25</v>
      </c>
      <c r="BC50" s="270">
        <v>10</v>
      </c>
      <c r="BD50" s="270">
        <v>45</v>
      </c>
      <c r="BE50" s="270">
        <v>10</v>
      </c>
      <c r="BF50" s="270">
        <v>0</v>
      </c>
      <c r="BG50" s="270">
        <v>0</v>
      </c>
      <c r="BH50" s="270">
        <v>55</v>
      </c>
      <c r="BI50" s="270">
        <v>125</v>
      </c>
      <c r="BJ50" s="270">
        <v>0</v>
      </c>
      <c r="BK50" s="270">
        <v>15</v>
      </c>
      <c r="BL50" s="270">
        <v>0</v>
      </c>
      <c r="BM50" s="270">
        <v>425</v>
      </c>
      <c r="BN50" s="270" t="s">
        <v>1676</v>
      </c>
      <c r="BO50" s="270">
        <v>695</v>
      </c>
      <c r="BP50" s="270">
        <v>70</v>
      </c>
      <c r="BQ50" s="270">
        <v>0</v>
      </c>
      <c r="BR50" s="270">
        <v>0</v>
      </c>
      <c r="BS50" s="270">
        <v>0</v>
      </c>
      <c r="BT50" s="270">
        <v>115</v>
      </c>
      <c r="BU50" s="270">
        <v>25</v>
      </c>
      <c r="BV50" s="270">
        <v>0</v>
      </c>
      <c r="BW50" s="270">
        <v>30</v>
      </c>
      <c r="BX50" s="270" t="s">
        <v>1676</v>
      </c>
      <c r="BY50" s="270" t="s">
        <v>1676</v>
      </c>
      <c r="BZ50" s="270">
        <v>0</v>
      </c>
      <c r="CA50" s="270">
        <v>0</v>
      </c>
      <c r="CB50" s="270">
        <v>0</v>
      </c>
      <c r="CC50" s="270">
        <v>0</v>
      </c>
      <c r="CD50" s="270">
        <v>30</v>
      </c>
      <c r="CE50" s="270" t="s">
        <v>1676</v>
      </c>
      <c r="CF50" s="270">
        <v>0</v>
      </c>
      <c r="CG50" s="270">
        <v>1580</v>
      </c>
      <c r="CH50" s="270">
        <v>0</v>
      </c>
      <c r="CI50" s="270">
        <v>350</v>
      </c>
      <c r="CJ50" s="270">
        <v>95</v>
      </c>
      <c r="CK50" s="270">
        <v>480</v>
      </c>
      <c r="CL50" s="270">
        <v>0</v>
      </c>
      <c r="CM50" s="270">
        <v>125</v>
      </c>
      <c r="CN50" s="270">
        <v>0</v>
      </c>
      <c r="CO50" s="270">
        <v>0</v>
      </c>
      <c r="CP50" s="270">
        <v>0</v>
      </c>
      <c r="CQ50" s="270">
        <v>0</v>
      </c>
      <c r="CR50" s="270">
        <v>0</v>
      </c>
      <c r="CS50" s="270">
        <v>0</v>
      </c>
      <c r="CT50" s="270">
        <v>0</v>
      </c>
      <c r="CU50" s="270"/>
      <c r="CV50" s="270">
        <v>0</v>
      </c>
      <c r="CW50" s="270">
        <v>25</v>
      </c>
      <c r="CX50" s="270" t="s">
        <v>1676</v>
      </c>
      <c r="CY50" s="270">
        <v>0</v>
      </c>
      <c r="CZ50" s="270">
        <v>0</v>
      </c>
      <c r="DA50" s="270">
        <v>0</v>
      </c>
      <c r="DB50" s="270">
        <v>265</v>
      </c>
      <c r="DC50" s="270">
        <v>0</v>
      </c>
      <c r="DD50" s="270">
        <v>0</v>
      </c>
      <c r="DE50" s="270">
        <v>0</v>
      </c>
      <c r="DF50" s="270">
        <v>270</v>
      </c>
      <c r="DG50" s="270">
        <v>0</v>
      </c>
      <c r="DH50" s="270">
        <v>0</v>
      </c>
      <c r="DI50" s="270">
        <v>0</v>
      </c>
      <c r="DJ50" s="270">
        <v>0</v>
      </c>
      <c r="DK50" s="270">
        <v>0</v>
      </c>
      <c r="DL50" s="270">
        <v>0</v>
      </c>
      <c r="DM50" s="270">
        <v>0</v>
      </c>
      <c r="DN50" s="270">
        <v>0</v>
      </c>
      <c r="DO50" s="270">
        <v>0</v>
      </c>
      <c r="DP50" s="270">
        <v>0</v>
      </c>
      <c r="DQ50" s="270">
        <v>0</v>
      </c>
      <c r="DR50" s="270"/>
      <c r="DS50" s="270">
        <v>0</v>
      </c>
      <c r="DT50" s="270">
        <v>0</v>
      </c>
      <c r="DU50" s="270">
        <v>0</v>
      </c>
      <c r="DV50" s="270">
        <v>0</v>
      </c>
      <c r="DW50" s="270">
        <v>0</v>
      </c>
      <c r="DX50" s="270">
        <v>0</v>
      </c>
      <c r="DY50" s="270">
        <v>0</v>
      </c>
      <c r="DZ50" s="270">
        <v>0</v>
      </c>
      <c r="EA50" s="270">
        <v>0</v>
      </c>
      <c r="EB50" s="270">
        <v>0</v>
      </c>
      <c r="EC50" s="270">
        <v>0</v>
      </c>
      <c r="ED50" s="270">
        <v>0</v>
      </c>
      <c r="EE50" s="270">
        <v>0</v>
      </c>
      <c r="EF50" s="270">
        <v>0</v>
      </c>
      <c r="EG50" s="270">
        <v>0</v>
      </c>
      <c r="EH50" s="270">
        <v>0</v>
      </c>
      <c r="EI50" s="270">
        <v>0</v>
      </c>
      <c r="EJ50" s="270">
        <v>0</v>
      </c>
      <c r="EK50" s="270">
        <v>0</v>
      </c>
      <c r="EL50" s="270">
        <v>0</v>
      </c>
      <c r="EM50" s="270" t="s">
        <v>1676</v>
      </c>
      <c r="EN50" s="270">
        <v>0</v>
      </c>
      <c r="EO50" s="270">
        <v>0</v>
      </c>
      <c r="EP50" s="270">
        <v>0</v>
      </c>
      <c r="EQ50" s="270">
        <v>0</v>
      </c>
      <c r="ER50" s="270">
        <v>0</v>
      </c>
      <c r="ES50" s="270">
        <v>0</v>
      </c>
      <c r="ET50" s="270">
        <v>0</v>
      </c>
      <c r="EU50" s="270">
        <v>0</v>
      </c>
      <c r="EV50" s="270">
        <v>0</v>
      </c>
      <c r="EW50" s="270">
        <v>0</v>
      </c>
      <c r="EX50" s="270">
        <v>0</v>
      </c>
      <c r="EY50" s="270">
        <v>0</v>
      </c>
      <c r="EZ50" s="270">
        <v>0</v>
      </c>
      <c r="FA50" s="270">
        <v>0</v>
      </c>
      <c r="FB50" s="270">
        <v>0</v>
      </c>
      <c r="FC50" s="270">
        <v>0</v>
      </c>
      <c r="FD50" s="270">
        <v>0</v>
      </c>
      <c r="FE50" s="270">
        <v>0</v>
      </c>
      <c r="FF50" s="270">
        <v>0</v>
      </c>
      <c r="FG50" s="270"/>
      <c r="FH50" s="270">
        <v>0</v>
      </c>
      <c r="FI50" s="270"/>
      <c r="FJ50" s="270">
        <v>0</v>
      </c>
      <c r="FK50" s="270">
        <v>0</v>
      </c>
      <c r="FL50" s="270">
        <v>0</v>
      </c>
      <c r="FM50" s="270">
        <v>0</v>
      </c>
      <c r="FN50" s="270">
        <v>0</v>
      </c>
      <c r="FO50" s="351">
        <v>1595</v>
      </c>
      <c r="FP50" s="351">
        <v>0</v>
      </c>
      <c r="FQ50" s="351">
        <v>530</v>
      </c>
      <c r="FR50" s="13"/>
      <c r="FS50" s="270"/>
      <c r="FT50" s="270"/>
      <c r="FU50" s="270"/>
      <c r="FV50" s="270"/>
      <c r="FW50" s="270"/>
      <c r="FX50" s="270"/>
      <c r="FY50" s="270"/>
      <c r="FZ50" s="270"/>
      <c r="GA50" s="270"/>
      <c r="GB50" s="270"/>
      <c r="GC50" s="270"/>
      <c r="GD50" s="270"/>
      <c r="GE50" s="270"/>
      <c r="GF50" s="270"/>
      <c r="GG50" s="270"/>
      <c r="GH50" s="270"/>
      <c r="GI50" s="270"/>
      <c r="GJ50" s="270"/>
      <c r="GK50" s="270"/>
      <c r="GL50" s="270"/>
      <c r="GM50" s="270"/>
      <c r="GN50" s="270"/>
      <c r="GO50" s="270"/>
      <c r="GP50" s="270"/>
      <c r="GQ50" s="270"/>
      <c r="GR50" s="270"/>
      <c r="GS50" s="270"/>
      <c r="GT50" s="270"/>
      <c r="GU50" s="270"/>
      <c r="GV50" s="270"/>
      <c r="GW50" s="270"/>
      <c r="GX50" s="270"/>
      <c r="GY50" s="270"/>
      <c r="GZ50" s="270"/>
      <c r="HA50" s="270"/>
      <c r="HB50" s="270"/>
      <c r="HC50" s="270"/>
      <c r="HD50" s="270"/>
      <c r="HE50" s="270"/>
      <c r="HF50" s="270"/>
      <c r="HG50" s="270"/>
      <c r="HH50" s="270"/>
      <c r="HI50" s="270"/>
      <c r="HJ50" s="270"/>
      <c r="HK50" s="270"/>
      <c r="HL50" s="270"/>
      <c r="HM50" s="270"/>
      <c r="HN50" s="270"/>
      <c r="HO50" s="270"/>
      <c r="HP50" s="270"/>
      <c r="HQ50" s="270"/>
      <c r="HR50" s="270"/>
      <c r="HS50" s="270"/>
      <c r="HT50" s="270"/>
      <c r="HU50" s="270"/>
      <c r="HV50" s="270"/>
      <c r="HW50" s="270"/>
      <c r="HX50" s="270"/>
      <c r="HY50" s="270"/>
      <c r="HZ50" s="270"/>
      <c r="IA50" s="270"/>
      <c r="IB50" s="270"/>
      <c r="IC50" s="270"/>
      <c r="ID50" s="270"/>
      <c r="IE50" s="270"/>
      <c r="IF50" s="270"/>
      <c r="IG50" s="270"/>
      <c r="IH50" s="270"/>
    </row>
    <row r="51" spans="1:242" ht="12.75" customHeight="1" x14ac:dyDescent="0.2">
      <c r="A51" s="374" t="s">
        <v>814</v>
      </c>
      <c r="B51" s="270">
        <v>1285</v>
      </c>
      <c r="C51" s="270">
        <v>1285</v>
      </c>
      <c r="D51" s="270">
        <v>500</v>
      </c>
      <c r="E51" s="270">
        <v>785</v>
      </c>
      <c r="F51" s="270">
        <v>0</v>
      </c>
      <c r="G51" s="270">
        <v>1285</v>
      </c>
      <c r="H51" s="270">
        <v>0</v>
      </c>
      <c r="I51" s="270">
        <v>0</v>
      </c>
      <c r="J51" s="270">
        <v>1285</v>
      </c>
      <c r="K51" s="270">
        <v>0</v>
      </c>
      <c r="L51" s="270">
        <v>0</v>
      </c>
      <c r="M51" s="270">
        <v>0</v>
      </c>
      <c r="N51" s="270">
        <v>0</v>
      </c>
      <c r="O51" s="270">
        <v>0</v>
      </c>
      <c r="P51" s="270">
        <v>0</v>
      </c>
      <c r="Q51" s="270">
        <v>0</v>
      </c>
      <c r="R51" s="270">
        <v>0</v>
      </c>
      <c r="S51" s="270">
        <v>0</v>
      </c>
      <c r="T51" s="270">
        <v>0</v>
      </c>
      <c r="U51" s="270">
        <v>0</v>
      </c>
      <c r="V51" s="270">
        <v>0</v>
      </c>
      <c r="W51" s="270">
        <v>0</v>
      </c>
      <c r="X51" s="270">
        <v>73.728963680000007</v>
      </c>
      <c r="Y51" s="270">
        <v>0</v>
      </c>
      <c r="Z51" s="270" t="s">
        <v>1676</v>
      </c>
      <c r="AA51" s="270">
        <v>15</v>
      </c>
      <c r="AB51" s="270">
        <v>75</v>
      </c>
      <c r="AC51" s="270">
        <v>445</v>
      </c>
      <c r="AD51" s="270">
        <v>540</v>
      </c>
      <c r="AE51" s="270">
        <v>50</v>
      </c>
      <c r="AF51" s="270">
        <v>0</v>
      </c>
      <c r="AG51" s="270">
        <v>0</v>
      </c>
      <c r="AH51" s="270">
        <v>1160</v>
      </c>
      <c r="AI51" s="270">
        <v>0</v>
      </c>
      <c r="AJ51" s="270">
        <v>0</v>
      </c>
      <c r="AK51" s="270">
        <v>0</v>
      </c>
      <c r="AL51" s="270">
        <v>0</v>
      </c>
      <c r="AM51" s="270">
        <v>0</v>
      </c>
      <c r="AN51" s="270">
        <v>0</v>
      </c>
      <c r="AO51" s="270">
        <v>0</v>
      </c>
      <c r="AP51" s="270">
        <v>0</v>
      </c>
      <c r="AQ51" s="270">
        <v>0</v>
      </c>
      <c r="AR51" s="270">
        <v>0</v>
      </c>
      <c r="AS51" s="270">
        <v>0</v>
      </c>
      <c r="AT51" s="270">
        <v>0</v>
      </c>
      <c r="AU51" s="270">
        <v>0</v>
      </c>
      <c r="AV51" s="270">
        <v>0</v>
      </c>
      <c r="AW51" s="270">
        <v>0</v>
      </c>
      <c r="AX51" s="270">
        <v>0</v>
      </c>
      <c r="AY51" s="270">
        <v>0</v>
      </c>
      <c r="AZ51" s="270">
        <v>0</v>
      </c>
      <c r="BA51" s="270">
        <v>0</v>
      </c>
      <c r="BB51" s="270">
        <v>125</v>
      </c>
      <c r="BC51" s="270">
        <v>0</v>
      </c>
      <c r="BD51" s="270">
        <v>0</v>
      </c>
      <c r="BE51" s="270">
        <v>0</v>
      </c>
      <c r="BF51" s="270">
        <v>0</v>
      </c>
      <c r="BG51" s="270">
        <v>0</v>
      </c>
      <c r="BH51" s="270">
        <v>0</v>
      </c>
      <c r="BI51" s="270">
        <v>1285</v>
      </c>
      <c r="BJ51" s="270">
        <v>0</v>
      </c>
      <c r="BK51" s="270">
        <v>0</v>
      </c>
      <c r="BL51" s="270">
        <v>0</v>
      </c>
      <c r="BM51" s="270">
        <v>0</v>
      </c>
      <c r="BN51" s="270">
        <v>0</v>
      </c>
      <c r="BO51" s="270">
        <v>0</v>
      </c>
      <c r="BP51" s="270">
        <v>0</v>
      </c>
      <c r="BQ51" s="270">
        <v>0</v>
      </c>
      <c r="BR51" s="270">
        <v>0</v>
      </c>
      <c r="BS51" s="270">
        <v>0</v>
      </c>
      <c r="BT51" s="270">
        <v>0</v>
      </c>
      <c r="BU51" s="270">
        <v>0</v>
      </c>
      <c r="BV51" s="270">
        <v>0</v>
      </c>
      <c r="BW51" s="270">
        <v>0</v>
      </c>
      <c r="BX51" s="270">
        <v>0</v>
      </c>
      <c r="BY51" s="270">
        <v>0</v>
      </c>
      <c r="BZ51" s="270">
        <v>0</v>
      </c>
      <c r="CA51" s="270">
        <v>0</v>
      </c>
      <c r="CB51" s="270">
        <v>0</v>
      </c>
      <c r="CC51" s="270">
        <v>0</v>
      </c>
      <c r="CD51" s="270">
        <v>0</v>
      </c>
      <c r="CE51" s="270">
        <v>0</v>
      </c>
      <c r="CF51" s="270">
        <v>0</v>
      </c>
      <c r="CG51" s="270">
        <v>1285</v>
      </c>
      <c r="CH51" s="270">
        <v>0</v>
      </c>
      <c r="CI51" s="270">
        <v>0</v>
      </c>
      <c r="CJ51" s="270">
        <v>0</v>
      </c>
      <c r="CK51" s="270">
        <v>0</v>
      </c>
      <c r="CL51" s="270">
        <v>0</v>
      </c>
      <c r="CM51" s="270">
        <v>1285</v>
      </c>
      <c r="CN51" s="270">
        <v>0</v>
      </c>
      <c r="CO51" s="270">
        <v>0</v>
      </c>
      <c r="CP51" s="270">
        <v>0</v>
      </c>
      <c r="CQ51" s="270">
        <v>0</v>
      </c>
      <c r="CR51" s="270">
        <v>0</v>
      </c>
      <c r="CS51" s="270">
        <v>0</v>
      </c>
      <c r="CT51" s="270">
        <v>0</v>
      </c>
      <c r="CU51" s="270"/>
      <c r="CV51" s="270">
        <v>0</v>
      </c>
      <c r="CW51" s="270">
        <v>0</v>
      </c>
      <c r="CX51" s="270">
        <v>0</v>
      </c>
      <c r="CY51" s="270">
        <v>0</v>
      </c>
      <c r="CZ51" s="270">
        <v>0</v>
      </c>
      <c r="DA51" s="270">
        <v>0</v>
      </c>
      <c r="DB51" s="270">
        <v>0</v>
      </c>
      <c r="DC51" s="270">
        <v>0</v>
      </c>
      <c r="DD51" s="270">
        <v>0</v>
      </c>
      <c r="DE51" s="270">
        <v>0</v>
      </c>
      <c r="DF51" s="270">
        <v>0</v>
      </c>
      <c r="DG51" s="270">
        <v>0</v>
      </c>
      <c r="DH51" s="270">
        <v>0</v>
      </c>
      <c r="DI51" s="270">
        <v>0</v>
      </c>
      <c r="DJ51" s="270">
        <v>0</v>
      </c>
      <c r="DK51" s="270">
        <v>0</v>
      </c>
      <c r="DL51" s="270">
        <v>0</v>
      </c>
      <c r="DM51" s="270">
        <v>0</v>
      </c>
      <c r="DN51" s="270">
        <v>0</v>
      </c>
      <c r="DO51" s="270">
        <v>0</v>
      </c>
      <c r="DP51" s="270">
        <v>0</v>
      </c>
      <c r="DQ51" s="270">
        <v>0</v>
      </c>
      <c r="DR51" s="270"/>
      <c r="DS51" s="270">
        <v>0</v>
      </c>
      <c r="DT51" s="270">
        <v>0</v>
      </c>
      <c r="DU51" s="270">
        <v>0</v>
      </c>
      <c r="DV51" s="270">
        <v>0</v>
      </c>
      <c r="DW51" s="270">
        <v>0</v>
      </c>
      <c r="DX51" s="270">
        <v>0</v>
      </c>
      <c r="DY51" s="270">
        <v>0</v>
      </c>
      <c r="DZ51" s="270">
        <v>0</v>
      </c>
      <c r="EA51" s="270">
        <v>0</v>
      </c>
      <c r="EB51" s="270">
        <v>0</v>
      </c>
      <c r="EC51" s="270">
        <v>0</v>
      </c>
      <c r="ED51" s="270">
        <v>0</v>
      </c>
      <c r="EE51" s="270">
        <v>0</v>
      </c>
      <c r="EF51" s="270">
        <v>0</v>
      </c>
      <c r="EG51" s="270">
        <v>0</v>
      </c>
      <c r="EH51" s="270">
        <v>0</v>
      </c>
      <c r="EI51" s="270">
        <v>0</v>
      </c>
      <c r="EJ51" s="270">
        <v>0</v>
      </c>
      <c r="EK51" s="270">
        <v>0</v>
      </c>
      <c r="EL51" s="270">
        <v>0</v>
      </c>
      <c r="EM51" s="270">
        <v>0</v>
      </c>
      <c r="EN51" s="270">
        <v>0</v>
      </c>
      <c r="EO51" s="270">
        <v>0</v>
      </c>
      <c r="EP51" s="270">
        <v>0</v>
      </c>
      <c r="EQ51" s="270">
        <v>0</v>
      </c>
      <c r="ER51" s="270">
        <v>0</v>
      </c>
      <c r="ES51" s="270">
        <v>0</v>
      </c>
      <c r="ET51" s="270">
        <v>0</v>
      </c>
      <c r="EU51" s="270">
        <v>0</v>
      </c>
      <c r="EV51" s="270">
        <v>0</v>
      </c>
      <c r="EW51" s="270">
        <v>0</v>
      </c>
      <c r="EX51" s="270">
        <v>0</v>
      </c>
      <c r="EY51" s="270">
        <v>0</v>
      </c>
      <c r="EZ51" s="270">
        <v>0</v>
      </c>
      <c r="FA51" s="270">
        <v>0</v>
      </c>
      <c r="FB51" s="270">
        <v>0</v>
      </c>
      <c r="FC51" s="270">
        <v>0</v>
      </c>
      <c r="FD51" s="270">
        <v>0</v>
      </c>
      <c r="FE51" s="270">
        <v>0</v>
      </c>
      <c r="FF51" s="270">
        <v>0</v>
      </c>
      <c r="FG51" s="270"/>
      <c r="FH51" s="270">
        <v>0</v>
      </c>
      <c r="FI51" s="270"/>
      <c r="FJ51" s="270">
        <v>0</v>
      </c>
      <c r="FK51" s="270">
        <v>0</v>
      </c>
      <c r="FL51" s="270">
        <v>0</v>
      </c>
      <c r="FM51" s="270">
        <v>0</v>
      </c>
      <c r="FN51" s="270">
        <v>0</v>
      </c>
      <c r="FO51" s="351">
        <v>1160</v>
      </c>
      <c r="FP51" s="351">
        <v>0</v>
      </c>
      <c r="FQ51" s="351">
        <v>0</v>
      </c>
      <c r="FR51" s="13"/>
      <c r="FS51" s="270"/>
      <c r="FT51" s="270"/>
      <c r="FU51" s="270"/>
      <c r="FV51" s="270"/>
      <c r="FW51" s="270"/>
      <c r="FX51" s="270"/>
      <c r="FY51" s="270"/>
      <c r="FZ51" s="270"/>
      <c r="GA51" s="270"/>
      <c r="GB51" s="270"/>
      <c r="GC51" s="270"/>
      <c r="GD51" s="270"/>
      <c r="GE51" s="270"/>
      <c r="GF51" s="270"/>
      <c r="GG51" s="270"/>
      <c r="GH51" s="270"/>
      <c r="GI51" s="270"/>
      <c r="GJ51" s="270"/>
      <c r="GK51" s="270"/>
      <c r="GL51" s="270"/>
      <c r="GM51" s="270"/>
      <c r="GN51" s="270"/>
      <c r="GO51" s="270"/>
      <c r="GP51" s="270"/>
      <c r="GQ51" s="270"/>
      <c r="GR51" s="270"/>
      <c r="GS51" s="270"/>
      <c r="GT51" s="270"/>
      <c r="GU51" s="270"/>
      <c r="GV51" s="270"/>
      <c r="GW51" s="270"/>
      <c r="GX51" s="270"/>
      <c r="GY51" s="270"/>
      <c r="GZ51" s="270"/>
      <c r="HA51" s="270"/>
      <c r="HB51" s="270"/>
      <c r="HC51" s="270"/>
      <c r="HD51" s="270"/>
      <c r="HE51" s="270"/>
      <c r="HF51" s="270"/>
      <c r="HG51" s="270"/>
      <c r="HH51" s="270"/>
      <c r="HI51" s="270"/>
      <c r="HJ51" s="270"/>
      <c r="HK51" s="270"/>
      <c r="HL51" s="270"/>
      <c r="HM51" s="270"/>
      <c r="HN51" s="270"/>
      <c r="HO51" s="270"/>
      <c r="HP51" s="270"/>
      <c r="HQ51" s="270"/>
      <c r="HR51" s="270"/>
      <c r="HS51" s="270"/>
      <c r="HT51" s="270"/>
      <c r="HU51" s="270"/>
      <c r="HV51" s="270"/>
      <c r="HW51" s="270"/>
      <c r="HX51" s="270"/>
      <c r="HY51" s="270"/>
      <c r="HZ51" s="270"/>
      <c r="IA51" s="270"/>
      <c r="IB51" s="270"/>
      <c r="IC51" s="270"/>
      <c r="ID51" s="270"/>
      <c r="IE51" s="270"/>
      <c r="IF51" s="270"/>
      <c r="IG51" s="270"/>
      <c r="IH51" s="270"/>
    </row>
    <row r="52" spans="1:242" ht="12.75" customHeight="1" x14ac:dyDescent="0.2">
      <c r="A52" s="374" t="s">
        <v>1533</v>
      </c>
      <c r="B52" s="270">
        <v>170</v>
      </c>
      <c r="C52" s="270">
        <v>170</v>
      </c>
      <c r="D52" s="270">
        <v>70</v>
      </c>
      <c r="E52" s="270">
        <v>105</v>
      </c>
      <c r="F52" s="270">
        <v>0</v>
      </c>
      <c r="G52" s="270">
        <v>170</v>
      </c>
      <c r="H52" s="270">
        <v>0</v>
      </c>
      <c r="I52" s="270">
        <v>0</v>
      </c>
      <c r="J52" s="270">
        <v>170</v>
      </c>
      <c r="K52" s="270">
        <v>0</v>
      </c>
      <c r="L52" s="270">
        <v>0</v>
      </c>
      <c r="M52" s="270">
        <v>0</v>
      </c>
      <c r="N52" s="270">
        <v>0</v>
      </c>
      <c r="O52" s="270">
        <v>0</v>
      </c>
      <c r="P52" s="270">
        <v>0</v>
      </c>
      <c r="Q52" s="270">
        <v>0</v>
      </c>
      <c r="R52" s="270">
        <v>0</v>
      </c>
      <c r="S52" s="270">
        <v>0</v>
      </c>
      <c r="T52" s="270">
        <v>0</v>
      </c>
      <c r="U52" s="270">
        <v>0</v>
      </c>
      <c r="V52" s="270">
        <v>0</v>
      </c>
      <c r="W52" s="270">
        <v>0</v>
      </c>
      <c r="X52" s="270">
        <v>78.412903229999998</v>
      </c>
      <c r="Y52" s="270">
        <v>0</v>
      </c>
      <c r="Z52" s="270">
        <v>0</v>
      </c>
      <c r="AA52" s="270" t="s">
        <v>1676</v>
      </c>
      <c r="AB52" s="270" t="s">
        <v>1676</v>
      </c>
      <c r="AC52" s="270">
        <v>30</v>
      </c>
      <c r="AD52" s="270">
        <v>105</v>
      </c>
      <c r="AE52" s="270">
        <v>15</v>
      </c>
      <c r="AF52" s="270">
        <v>0</v>
      </c>
      <c r="AG52" s="270">
        <v>0</v>
      </c>
      <c r="AH52" s="270">
        <v>170</v>
      </c>
      <c r="AI52" s="270">
        <v>0</v>
      </c>
      <c r="AJ52" s="270">
        <v>0</v>
      </c>
      <c r="AK52" s="270">
        <v>0</v>
      </c>
      <c r="AL52" s="270">
        <v>0</v>
      </c>
      <c r="AM52" s="270">
        <v>0</v>
      </c>
      <c r="AN52" s="270">
        <v>0</v>
      </c>
      <c r="AO52" s="270">
        <v>0</v>
      </c>
      <c r="AP52" s="270">
        <v>0</v>
      </c>
      <c r="AQ52" s="270">
        <v>0</v>
      </c>
      <c r="AR52" s="270">
        <v>0</v>
      </c>
      <c r="AS52" s="270">
        <v>0</v>
      </c>
      <c r="AT52" s="270">
        <v>0</v>
      </c>
      <c r="AU52" s="270">
        <v>0</v>
      </c>
      <c r="AV52" s="270">
        <v>0</v>
      </c>
      <c r="AW52" s="270">
        <v>0</v>
      </c>
      <c r="AX52" s="270">
        <v>0</v>
      </c>
      <c r="AY52" s="270">
        <v>0</v>
      </c>
      <c r="AZ52" s="270">
        <v>0</v>
      </c>
      <c r="BA52" s="270">
        <v>0</v>
      </c>
      <c r="BB52" s="270" t="s">
        <v>1676</v>
      </c>
      <c r="BC52" s="270">
        <v>0</v>
      </c>
      <c r="BD52" s="270">
        <v>0</v>
      </c>
      <c r="BE52" s="270">
        <v>0</v>
      </c>
      <c r="BF52" s="270">
        <v>0</v>
      </c>
      <c r="BG52" s="270">
        <v>0</v>
      </c>
      <c r="BH52" s="270">
        <v>0</v>
      </c>
      <c r="BI52" s="270">
        <v>170</v>
      </c>
      <c r="BJ52" s="270">
        <v>0</v>
      </c>
      <c r="BK52" s="270">
        <v>0</v>
      </c>
      <c r="BL52" s="270">
        <v>0</v>
      </c>
      <c r="BM52" s="270">
        <v>0</v>
      </c>
      <c r="BN52" s="270">
        <v>0</v>
      </c>
      <c r="BO52" s="270">
        <v>0</v>
      </c>
      <c r="BP52" s="270">
        <v>0</v>
      </c>
      <c r="BQ52" s="270">
        <v>0</v>
      </c>
      <c r="BR52" s="270">
        <v>0</v>
      </c>
      <c r="BS52" s="270">
        <v>0</v>
      </c>
      <c r="BT52" s="270">
        <v>0</v>
      </c>
      <c r="BU52" s="270">
        <v>0</v>
      </c>
      <c r="BV52" s="270">
        <v>0</v>
      </c>
      <c r="BW52" s="270">
        <v>0</v>
      </c>
      <c r="BX52" s="270">
        <v>0</v>
      </c>
      <c r="BY52" s="270">
        <v>0</v>
      </c>
      <c r="BZ52" s="270">
        <v>0</v>
      </c>
      <c r="CA52" s="270">
        <v>0</v>
      </c>
      <c r="CB52" s="270">
        <v>0</v>
      </c>
      <c r="CC52" s="270">
        <v>0</v>
      </c>
      <c r="CD52" s="270">
        <v>0</v>
      </c>
      <c r="CE52" s="270">
        <v>0</v>
      </c>
      <c r="CF52" s="270">
        <v>0</v>
      </c>
      <c r="CG52" s="270">
        <v>170</v>
      </c>
      <c r="CH52" s="270">
        <v>0</v>
      </c>
      <c r="CI52" s="270">
        <v>0</v>
      </c>
      <c r="CJ52" s="270">
        <v>0</v>
      </c>
      <c r="CK52" s="270">
        <v>0</v>
      </c>
      <c r="CL52" s="270">
        <v>0</v>
      </c>
      <c r="CM52" s="270">
        <v>170</v>
      </c>
      <c r="CN52" s="270">
        <v>0</v>
      </c>
      <c r="CO52" s="270">
        <v>0</v>
      </c>
      <c r="CP52" s="270">
        <v>0</v>
      </c>
      <c r="CQ52" s="270">
        <v>0</v>
      </c>
      <c r="CR52" s="270">
        <v>0</v>
      </c>
      <c r="CS52" s="270">
        <v>0</v>
      </c>
      <c r="CT52" s="270">
        <v>0</v>
      </c>
      <c r="CU52" s="270"/>
      <c r="CV52" s="270">
        <v>0</v>
      </c>
      <c r="CW52" s="270">
        <v>0</v>
      </c>
      <c r="CX52" s="270">
        <v>0</v>
      </c>
      <c r="CY52" s="270">
        <v>0</v>
      </c>
      <c r="CZ52" s="270">
        <v>0</v>
      </c>
      <c r="DA52" s="270">
        <v>0</v>
      </c>
      <c r="DB52" s="270">
        <v>0</v>
      </c>
      <c r="DC52" s="270">
        <v>0</v>
      </c>
      <c r="DD52" s="270">
        <v>0</v>
      </c>
      <c r="DE52" s="270">
        <v>0</v>
      </c>
      <c r="DF52" s="270">
        <v>0</v>
      </c>
      <c r="DG52" s="270">
        <v>0</v>
      </c>
      <c r="DH52" s="270">
        <v>0</v>
      </c>
      <c r="DI52" s="270">
        <v>0</v>
      </c>
      <c r="DJ52" s="270">
        <v>0</v>
      </c>
      <c r="DK52" s="270">
        <v>0</v>
      </c>
      <c r="DL52" s="270">
        <v>0</v>
      </c>
      <c r="DM52" s="270">
        <v>0</v>
      </c>
      <c r="DN52" s="270">
        <v>0</v>
      </c>
      <c r="DO52" s="270">
        <v>0</v>
      </c>
      <c r="DP52" s="270">
        <v>0</v>
      </c>
      <c r="DQ52" s="270">
        <v>0</v>
      </c>
      <c r="DR52" s="270"/>
      <c r="DS52" s="270">
        <v>0</v>
      </c>
      <c r="DT52" s="270">
        <v>0</v>
      </c>
      <c r="DU52" s="270">
        <v>0</v>
      </c>
      <c r="DV52" s="270">
        <v>0</v>
      </c>
      <c r="DW52" s="270">
        <v>0</v>
      </c>
      <c r="DX52" s="270">
        <v>0</v>
      </c>
      <c r="DY52" s="270">
        <v>0</v>
      </c>
      <c r="DZ52" s="270">
        <v>0</v>
      </c>
      <c r="EA52" s="270">
        <v>0</v>
      </c>
      <c r="EB52" s="270">
        <v>0</v>
      </c>
      <c r="EC52" s="270">
        <v>0</v>
      </c>
      <c r="ED52" s="270">
        <v>0</v>
      </c>
      <c r="EE52" s="270">
        <v>0</v>
      </c>
      <c r="EF52" s="270">
        <v>0</v>
      </c>
      <c r="EG52" s="270">
        <v>0</v>
      </c>
      <c r="EH52" s="270">
        <v>0</v>
      </c>
      <c r="EI52" s="270">
        <v>0</v>
      </c>
      <c r="EJ52" s="270">
        <v>0</v>
      </c>
      <c r="EK52" s="270">
        <v>0</v>
      </c>
      <c r="EL52" s="270">
        <v>0</v>
      </c>
      <c r="EM52" s="270">
        <v>0</v>
      </c>
      <c r="EN52" s="270">
        <v>0</v>
      </c>
      <c r="EO52" s="270">
        <v>0</v>
      </c>
      <c r="EP52" s="270">
        <v>0</v>
      </c>
      <c r="EQ52" s="270">
        <v>0</v>
      </c>
      <c r="ER52" s="270">
        <v>0</v>
      </c>
      <c r="ES52" s="270">
        <v>0</v>
      </c>
      <c r="ET52" s="270">
        <v>0</v>
      </c>
      <c r="EU52" s="270">
        <v>0</v>
      </c>
      <c r="EV52" s="270">
        <v>0</v>
      </c>
      <c r="EW52" s="270">
        <v>0</v>
      </c>
      <c r="EX52" s="270">
        <v>0</v>
      </c>
      <c r="EY52" s="270">
        <v>0</v>
      </c>
      <c r="EZ52" s="270">
        <v>0</v>
      </c>
      <c r="FA52" s="270">
        <v>0</v>
      </c>
      <c r="FB52" s="270">
        <v>0</v>
      </c>
      <c r="FC52" s="270">
        <v>0</v>
      </c>
      <c r="FD52" s="270">
        <v>0</v>
      </c>
      <c r="FE52" s="270">
        <v>0</v>
      </c>
      <c r="FF52" s="270">
        <v>0</v>
      </c>
      <c r="FG52" s="270"/>
      <c r="FH52" s="270">
        <v>0</v>
      </c>
      <c r="FI52" s="270"/>
      <c r="FJ52" s="270">
        <v>0</v>
      </c>
      <c r="FK52" s="270">
        <v>0</v>
      </c>
      <c r="FL52" s="270">
        <v>0</v>
      </c>
      <c r="FM52" s="270">
        <v>0</v>
      </c>
      <c r="FN52" s="270">
        <v>0</v>
      </c>
      <c r="FO52" s="351">
        <v>170</v>
      </c>
      <c r="FP52" s="351">
        <v>0</v>
      </c>
      <c r="FQ52" s="351">
        <v>0</v>
      </c>
      <c r="FR52" s="13"/>
      <c r="FS52" s="270"/>
      <c r="FT52" s="270"/>
      <c r="FU52" s="270"/>
      <c r="FV52" s="270"/>
      <c r="FW52" s="270"/>
      <c r="FX52" s="270"/>
      <c r="FY52" s="270"/>
      <c r="FZ52" s="270"/>
      <c r="GA52" s="270"/>
      <c r="GB52" s="270"/>
      <c r="GC52" s="270"/>
      <c r="GD52" s="270"/>
      <c r="GE52" s="270"/>
      <c r="GF52" s="270"/>
      <c r="GG52" s="270"/>
      <c r="GH52" s="270"/>
      <c r="GI52" s="270"/>
      <c r="GJ52" s="270"/>
      <c r="GK52" s="270"/>
      <c r="GL52" s="270"/>
      <c r="GM52" s="270"/>
      <c r="GN52" s="270"/>
      <c r="GO52" s="270"/>
      <c r="GP52" s="270"/>
      <c r="GQ52" s="270"/>
      <c r="GR52" s="270"/>
      <c r="GS52" s="270"/>
      <c r="GT52" s="270"/>
      <c r="GU52" s="270"/>
      <c r="GV52" s="270"/>
      <c r="GW52" s="270"/>
      <c r="GX52" s="270"/>
      <c r="GY52" s="270"/>
      <c r="GZ52" s="270"/>
      <c r="HA52" s="270"/>
      <c r="HB52" s="270"/>
      <c r="HC52" s="270"/>
      <c r="HD52" s="270"/>
      <c r="HE52" s="270"/>
      <c r="HF52" s="270"/>
      <c r="HG52" s="270"/>
      <c r="HH52" s="270"/>
      <c r="HI52" s="270"/>
      <c r="HJ52" s="270"/>
      <c r="HK52" s="270"/>
      <c r="HL52" s="270"/>
      <c r="HM52" s="270"/>
      <c r="HN52" s="270"/>
      <c r="HO52" s="270"/>
      <c r="HP52" s="270"/>
      <c r="HQ52" s="270"/>
      <c r="HR52" s="270"/>
      <c r="HS52" s="270"/>
      <c r="HT52" s="270"/>
      <c r="HU52" s="270"/>
      <c r="HV52" s="270"/>
      <c r="HW52" s="270"/>
      <c r="HX52" s="270"/>
      <c r="HY52" s="270"/>
      <c r="HZ52" s="270"/>
      <c r="IA52" s="270"/>
      <c r="IB52" s="270"/>
      <c r="IC52" s="270"/>
      <c r="ID52" s="270"/>
      <c r="IE52" s="270"/>
      <c r="IF52" s="270"/>
      <c r="IG52" s="270"/>
      <c r="IH52" s="270"/>
    </row>
    <row r="53" spans="1:242" ht="12.75" customHeight="1" x14ac:dyDescent="0.2">
      <c r="A53" s="374" t="s">
        <v>815</v>
      </c>
      <c r="B53" s="270">
        <v>6615</v>
      </c>
      <c r="C53" s="270">
        <v>6615</v>
      </c>
      <c r="D53" s="270">
        <v>2635</v>
      </c>
      <c r="E53" s="270">
        <v>3980</v>
      </c>
      <c r="F53" s="270">
        <v>0</v>
      </c>
      <c r="G53" s="270">
        <v>6615</v>
      </c>
      <c r="H53" s="270">
        <v>0</v>
      </c>
      <c r="I53" s="270">
        <v>0</v>
      </c>
      <c r="J53" s="270">
        <v>6615</v>
      </c>
      <c r="K53" s="270">
        <v>0</v>
      </c>
      <c r="L53" s="270">
        <v>0</v>
      </c>
      <c r="M53" s="270">
        <v>0</v>
      </c>
      <c r="N53" s="270">
        <v>0</v>
      </c>
      <c r="O53" s="270">
        <v>0</v>
      </c>
      <c r="P53" s="270">
        <v>0</v>
      </c>
      <c r="Q53" s="270">
        <v>0</v>
      </c>
      <c r="R53" s="270">
        <v>0</v>
      </c>
      <c r="S53" s="270">
        <v>0</v>
      </c>
      <c r="T53" s="270">
        <v>0</v>
      </c>
      <c r="U53" s="270">
        <v>0</v>
      </c>
      <c r="V53" s="270">
        <v>0</v>
      </c>
      <c r="W53" s="270">
        <v>0</v>
      </c>
      <c r="X53" s="270">
        <v>78.346758019999996</v>
      </c>
      <c r="Y53" s="270">
        <v>0</v>
      </c>
      <c r="Z53" s="270">
        <v>15</v>
      </c>
      <c r="AA53" s="270">
        <v>25</v>
      </c>
      <c r="AB53" s="270">
        <v>245</v>
      </c>
      <c r="AC53" s="270">
        <v>1530</v>
      </c>
      <c r="AD53" s="270">
        <v>3575</v>
      </c>
      <c r="AE53" s="270">
        <v>595</v>
      </c>
      <c r="AF53" s="270">
        <v>0</v>
      </c>
      <c r="AG53" s="270">
        <v>0</v>
      </c>
      <c r="AH53" s="270">
        <v>6455</v>
      </c>
      <c r="AI53" s="270">
        <v>0</v>
      </c>
      <c r="AJ53" s="270">
        <v>0</v>
      </c>
      <c r="AK53" s="270">
        <v>0</v>
      </c>
      <c r="AL53" s="270">
        <v>0</v>
      </c>
      <c r="AM53" s="270">
        <v>0</v>
      </c>
      <c r="AN53" s="270">
        <v>0</v>
      </c>
      <c r="AO53" s="270">
        <v>0</v>
      </c>
      <c r="AP53" s="270">
        <v>0</v>
      </c>
      <c r="AQ53" s="270">
        <v>0</v>
      </c>
      <c r="AR53" s="270">
        <v>0</v>
      </c>
      <c r="AS53" s="270">
        <v>0</v>
      </c>
      <c r="AT53" s="270">
        <v>0</v>
      </c>
      <c r="AU53" s="270">
        <v>0</v>
      </c>
      <c r="AV53" s="270">
        <v>0</v>
      </c>
      <c r="AW53" s="270">
        <v>0</v>
      </c>
      <c r="AX53" s="270">
        <v>0</v>
      </c>
      <c r="AY53" s="270">
        <v>0</v>
      </c>
      <c r="AZ53" s="270">
        <v>0</v>
      </c>
      <c r="BA53" s="270">
        <v>0</v>
      </c>
      <c r="BB53" s="270">
        <v>155</v>
      </c>
      <c r="BC53" s="270">
        <v>0</v>
      </c>
      <c r="BD53" s="270">
        <v>0</v>
      </c>
      <c r="BE53" s="270">
        <v>0</v>
      </c>
      <c r="BF53" s="270">
        <v>0</v>
      </c>
      <c r="BG53" s="270">
        <v>0</v>
      </c>
      <c r="BH53" s="270">
        <v>0</v>
      </c>
      <c r="BI53" s="270">
        <v>6615</v>
      </c>
      <c r="BJ53" s="270">
        <v>0</v>
      </c>
      <c r="BK53" s="270">
        <v>0</v>
      </c>
      <c r="BL53" s="270">
        <v>0</v>
      </c>
      <c r="BM53" s="270">
        <v>0</v>
      </c>
      <c r="BN53" s="270">
        <v>0</v>
      </c>
      <c r="BO53" s="270">
        <v>0</v>
      </c>
      <c r="BP53" s="270">
        <v>0</v>
      </c>
      <c r="BQ53" s="270">
        <v>0</v>
      </c>
      <c r="BR53" s="270">
        <v>0</v>
      </c>
      <c r="BS53" s="270">
        <v>0</v>
      </c>
      <c r="BT53" s="270">
        <v>0</v>
      </c>
      <c r="BU53" s="270">
        <v>0</v>
      </c>
      <c r="BV53" s="270">
        <v>0</v>
      </c>
      <c r="BW53" s="270">
        <v>0</v>
      </c>
      <c r="BX53" s="270">
        <v>0</v>
      </c>
      <c r="BY53" s="270">
        <v>0</v>
      </c>
      <c r="BZ53" s="270">
        <v>0</v>
      </c>
      <c r="CA53" s="270">
        <v>0</v>
      </c>
      <c r="CB53" s="270">
        <v>0</v>
      </c>
      <c r="CC53" s="270">
        <v>0</v>
      </c>
      <c r="CD53" s="270">
        <v>0</v>
      </c>
      <c r="CE53" s="270">
        <v>0</v>
      </c>
      <c r="CF53" s="270">
        <v>0</v>
      </c>
      <c r="CG53" s="270">
        <v>6615</v>
      </c>
      <c r="CH53" s="270">
        <v>0</v>
      </c>
      <c r="CI53" s="270">
        <v>0</v>
      </c>
      <c r="CJ53" s="270">
        <v>0</v>
      </c>
      <c r="CK53" s="270">
        <v>0</v>
      </c>
      <c r="CL53" s="270">
        <v>0</v>
      </c>
      <c r="CM53" s="270">
        <v>6615</v>
      </c>
      <c r="CN53" s="270">
        <v>0</v>
      </c>
      <c r="CO53" s="270">
        <v>0</v>
      </c>
      <c r="CP53" s="270">
        <v>0</v>
      </c>
      <c r="CQ53" s="270">
        <v>0</v>
      </c>
      <c r="CR53" s="270">
        <v>0</v>
      </c>
      <c r="CS53" s="270">
        <v>0</v>
      </c>
      <c r="CT53" s="270">
        <v>0</v>
      </c>
      <c r="CU53" s="270"/>
      <c r="CV53" s="270">
        <v>0</v>
      </c>
      <c r="CW53" s="270">
        <v>0</v>
      </c>
      <c r="CX53" s="270">
        <v>0</v>
      </c>
      <c r="CY53" s="270">
        <v>0</v>
      </c>
      <c r="CZ53" s="270">
        <v>0</v>
      </c>
      <c r="DA53" s="270">
        <v>0</v>
      </c>
      <c r="DB53" s="270">
        <v>0</v>
      </c>
      <c r="DC53" s="270">
        <v>0</v>
      </c>
      <c r="DD53" s="270">
        <v>0</v>
      </c>
      <c r="DE53" s="270">
        <v>0</v>
      </c>
      <c r="DF53" s="270">
        <v>0</v>
      </c>
      <c r="DG53" s="270">
        <v>0</v>
      </c>
      <c r="DH53" s="270">
        <v>0</v>
      </c>
      <c r="DI53" s="270">
        <v>0</v>
      </c>
      <c r="DJ53" s="270">
        <v>0</v>
      </c>
      <c r="DK53" s="270">
        <v>0</v>
      </c>
      <c r="DL53" s="270">
        <v>0</v>
      </c>
      <c r="DM53" s="270">
        <v>0</v>
      </c>
      <c r="DN53" s="270">
        <v>0</v>
      </c>
      <c r="DO53" s="270">
        <v>0</v>
      </c>
      <c r="DP53" s="270">
        <v>0</v>
      </c>
      <c r="DQ53" s="270">
        <v>0</v>
      </c>
      <c r="DR53" s="270"/>
      <c r="DS53" s="270">
        <v>0</v>
      </c>
      <c r="DT53" s="270">
        <v>0</v>
      </c>
      <c r="DU53" s="270">
        <v>0</v>
      </c>
      <c r="DV53" s="270">
        <v>0</v>
      </c>
      <c r="DW53" s="270">
        <v>0</v>
      </c>
      <c r="DX53" s="270">
        <v>0</v>
      </c>
      <c r="DY53" s="270">
        <v>0</v>
      </c>
      <c r="DZ53" s="270">
        <v>0</v>
      </c>
      <c r="EA53" s="270">
        <v>0</v>
      </c>
      <c r="EB53" s="270">
        <v>0</v>
      </c>
      <c r="EC53" s="270">
        <v>0</v>
      </c>
      <c r="ED53" s="270">
        <v>0</v>
      </c>
      <c r="EE53" s="270">
        <v>0</v>
      </c>
      <c r="EF53" s="270">
        <v>0</v>
      </c>
      <c r="EG53" s="270">
        <v>0</v>
      </c>
      <c r="EH53" s="270">
        <v>0</v>
      </c>
      <c r="EI53" s="270">
        <v>0</v>
      </c>
      <c r="EJ53" s="270">
        <v>0</v>
      </c>
      <c r="EK53" s="270">
        <v>0</v>
      </c>
      <c r="EL53" s="270">
        <v>0</v>
      </c>
      <c r="EM53" s="270">
        <v>0</v>
      </c>
      <c r="EN53" s="270">
        <v>0</v>
      </c>
      <c r="EO53" s="270">
        <v>0</v>
      </c>
      <c r="EP53" s="270">
        <v>0</v>
      </c>
      <c r="EQ53" s="270">
        <v>0</v>
      </c>
      <c r="ER53" s="270">
        <v>0</v>
      </c>
      <c r="ES53" s="270">
        <v>0</v>
      </c>
      <c r="ET53" s="270">
        <v>0</v>
      </c>
      <c r="EU53" s="270">
        <v>0</v>
      </c>
      <c r="EV53" s="270">
        <v>0</v>
      </c>
      <c r="EW53" s="270">
        <v>0</v>
      </c>
      <c r="EX53" s="270">
        <v>0</v>
      </c>
      <c r="EY53" s="270">
        <v>0</v>
      </c>
      <c r="EZ53" s="270">
        <v>0</v>
      </c>
      <c r="FA53" s="270">
        <v>0</v>
      </c>
      <c r="FB53" s="270">
        <v>0</v>
      </c>
      <c r="FC53" s="270">
        <v>0</v>
      </c>
      <c r="FD53" s="270">
        <v>0</v>
      </c>
      <c r="FE53" s="270">
        <v>0</v>
      </c>
      <c r="FF53" s="270">
        <v>0</v>
      </c>
      <c r="FG53" s="270"/>
      <c r="FH53" s="270">
        <v>0</v>
      </c>
      <c r="FI53" s="270"/>
      <c r="FJ53" s="270">
        <v>0</v>
      </c>
      <c r="FK53" s="270">
        <v>0</v>
      </c>
      <c r="FL53" s="270">
        <v>0</v>
      </c>
      <c r="FM53" s="270">
        <v>0</v>
      </c>
      <c r="FN53" s="270">
        <v>0</v>
      </c>
      <c r="FO53" s="351">
        <v>6455</v>
      </c>
      <c r="FP53" s="351">
        <v>0</v>
      </c>
      <c r="FQ53" s="351">
        <v>0</v>
      </c>
      <c r="FR53" s="13"/>
      <c r="FS53" s="270"/>
      <c r="FT53" s="270"/>
      <c r="FU53" s="270"/>
      <c r="FV53" s="270"/>
      <c r="FW53" s="270"/>
      <c r="FX53" s="270"/>
      <c r="FY53" s="270"/>
      <c r="FZ53" s="270"/>
      <c r="GA53" s="270"/>
      <c r="GB53" s="270"/>
      <c r="GC53" s="270"/>
      <c r="GD53" s="270"/>
      <c r="GE53" s="270"/>
      <c r="GF53" s="270"/>
      <c r="GG53" s="270"/>
      <c r="GH53" s="270"/>
      <c r="GI53" s="270"/>
      <c r="GJ53" s="270"/>
      <c r="GK53" s="270"/>
      <c r="GL53" s="270"/>
      <c r="GM53" s="270"/>
      <c r="GN53" s="270"/>
      <c r="GO53" s="270"/>
      <c r="GP53" s="270"/>
      <c r="GQ53" s="270"/>
      <c r="GR53" s="270"/>
      <c r="GS53" s="270"/>
      <c r="GT53" s="270"/>
      <c r="GU53" s="270"/>
      <c r="GV53" s="270"/>
      <c r="GW53" s="270"/>
      <c r="GX53" s="270"/>
      <c r="GY53" s="270"/>
      <c r="GZ53" s="270"/>
      <c r="HA53" s="270"/>
      <c r="HB53" s="270"/>
      <c r="HC53" s="270"/>
      <c r="HD53" s="270"/>
      <c r="HE53" s="270"/>
      <c r="HF53" s="270"/>
      <c r="HG53" s="270"/>
      <c r="HH53" s="270"/>
      <c r="HI53" s="270"/>
      <c r="HJ53" s="270"/>
      <c r="HK53" s="270"/>
      <c r="HL53" s="270"/>
      <c r="HM53" s="270"/>
      <c r="HN53" s="270"/>
      <c r="HO53" s="270"/>
      <c r="HP53" s="270"/>
      <c r="HQ53" s="270"/>
      <c r="HR53" s="270"/>
      <c r="HS53" s="270"/>
      <c r="HT53" s="270"/>
      <c r="HU53" s="270"/>
      <c r="HV53" s="270"/>
      <c r="HW53" s="270"/>
      <c r="HX53" s="270"/>
      <c r="HY53" s="270"/>
      <c r="HZ53" s="270"/>
      <c r="IA53" s="270"/>
      <c r="IB53" s="270"/>
      <c r="IC53" s="270"/>
      <c r="ID53" s="270"/>
      <c r="IE53" s="270"/>
      <c r="IF53" s="270"/>
      <c r="IG53" s="270"/>
      <c r="IH53" s="270"/>
    </row>
    <row r="54" spans="1:242" ht="12.75" customHeight="1" x14ac:dyDescent="0.2">
      <c r="A54" s="374" t="s">
        <v>1591</v>
      </c>
      <c r="B54" s="270">
        <v>1000</v>
      </c>
      <c r="C54" s="270">
        <v>1000</v>
      </c>
      <c r="D54" s="270">
        <v>395</v>
      </c>
      <c r="E54" s="270">
        <v>605</v>
      </c>
      <c r="F54" s="270">
        <v>0</v>
      </c>
      <c r="G54" s="270">
        <v>1000</v>
      </c>
      <c r="H54" s="270">
        <v>0</v>
      </c>
      <c r="I54" s="270">
        <v>0</v>
      </c>
      <c r="J54" s="270">
        <v>1000</v>
      </c>
      <c r="K54" s="270">
        <v>0</v>
      </c>
      <c r="L54" s="270">
        <v>0</v>
      </c>
      <c r="M54" s="270">
        <v>0</v>
      </c>
      <c r="N54" s="270">
        <v>0</v>
      </c>
      <c r="O54" s="270">
        <v>0</v>
      </c>
      <c r="P54" s="270">
        <v>0</v>
      </c>
      <c r="Q54" s="270">
        <v>0</v>
      </c>
      <c r="R54" s="270">
        <v>0</v>
      </c>
      <c r="S54" s="270">
        <v>0</v>
      </c>
      <c r="T54" s="270">
        <v>0</v>
      </c>
      <c r="U54" s="270">
        <v>0</v>
      </c>
      <c r="V54" s="270">
        <v>0</v>
      </c>
      <c r="W54" s="270">
        <v>0</v>
      </c>
      <c r="X54" s="270">
        <v>73.967426709999998</v>
      </c>
      <c r="Y54" s="270">
        <v>0</v>
      </c>
      <c r="Z54" s="270">
        <v>0</v>
      </c>
      <c r="AA54" s="270" t="s">
        <v>1676</v>
      </c>
      <c r="AB54" s="270">
        <v>55</v>
      </c>
      <c r="AC54" s="270">
        <v>375</v>
      </c>
      <c r="AD54" s="270">
        <v>470</v>
      </c>
      <c r="AE54" s="270">
        <v>15</v>
      </c>
      <c r="AF54" s="270">
        <v>0</v>
      </c>
      <c r="AG54" s="270">
        <v>0</v>
      </c>
      <c r="AH54" s="270">
        <v>925</v>
      </c>
      <c r="AI54" s="270">
        <v>0</v>
      </c>
      <c r="AJ54" s="270">
        <v>0</v>
      </c>
      <c r="AK54" s="270">
        <v>0</v>
      </c>
      <c r="AL54" s="270">
        <v>0</v>
      </c>
      <c r="AM54" s="270">
        <v>0</v>
      </c>
      <c r="AN54" s="270">
        <v>0</v>
      </c>
      <c r="AO54" s="270">
        <v>0</v>
      </c>
      <c r="AP54" s="270">
        <v>0</v>
      </c>
      <c r="AQ54" s="270">
        <v>0</v>
      </c>
      <c r="AR54" s="270">
        <v>0</v>
      </c>
      <c r="AS54" s="270">
        <v>0</v>
      </c>
      <c r="AT54" s="270">
        <v>0</v>
      </c>
      <c r="AU54" s="270">
        <v>0</v>
      </c>
      <c r="AV54" s="270">
        <v>0</v>
      </c>
      <c r="AW54" s="270">
        <v>0</v>
      </c>
      <c r="AX54" s="270">
        <v>0</v>
      </c>
      <c r="AY54" s="270">
        <v>0</v>
      </c>
      <c r="AZ54" s="270">
        <v>0</v>
      </c>
      <c r="BA54" s="270">
        <v>0</v>
      </c>
      <c r="BB54" s="270">
        <v>75</v>
      </c>
      <c r="BC54" s="270">
        <v>0</v>
      </c>
      <c r="BD54" s="270">
        <v>0</v>
      </c>
      <c r="BE54" s="270">
        <v>0</v>
      </c>
      <c r="BF54" s="270">
        <v>0</v>
      </c>
      <c r="BG54" s="270">
        <v>0</v>
      </c>
      <c r="BH54" s="270">
        <v>0</v>
      </c>
      <c r="BI54" s="270">
        <v>1000</v>
      </c>
      <c r="BJ54" s="270">
        <v>0</v>
      </c>
      <c r="BK54" s="270">
        <v>0</v>
      </c>
      <c r="BL54" s="270">
        <v>0</v>
      </c>
      <c r="BM54" s="270">
        <v>0</v>
      </c>
      <c r="BN54" s="270">
        <v>0</v>
      </c>
      <c r="BO54" s="270">
        <v>0</v>
      </c>
      <c r="BP54" s="270">
        <v>0</v>
      </c>
      <c r="BQ54" s="270">
        <v>0</v>
      </c>
      <c r="BR54" s="270">
        <v>0</v>
      </c>
      <c r="BS54" s="270">
        <v>0</v>
      </c>
      <c r="BT54" s="270">
        <v>0</v>
      </c>
      <c r="BU54" s="270">
        <v>0</v>
      </c>
      <c r="BV54" s="270">
        <v>0</v>
      </c>
      <c r="BW54" s="270">
        <v>0</v>
      </c>
      <c r="BX54" s="270">
        <v>0</v>
      </c>
      <c r="BY54" s="270">
        <v>0</v>
      </c>
      <c r="BZ54" s="270">
        <v>0</v>
      </c>
      <c r="CA54" s="270">
        <v>0</v>
      </c>
      <c r="CB54" s="270">
        <v>0</v>
      </c>
      <c r="CC54" s="270">
        <v>0</v>
      </c>
      <c r="CD54" s="270">
        <v>0</v>
      </c>
      <c r="CE54" s="270">
        <v>0</v>
      </c>
      <c r="CF54" s="270">
        <v>0</v>
      </c>
      <c r="CG54" s="270">
        <v>1000</v>
      </c>
      <c r="CH54" s="270">
        <v>0</v>
      </c>
      <c r="CI54" s="270">
        <v>0</v>
      </c>
      <c r="CJ54" s="270">
        <v>0</v>
      </c>
      <c r="CK54" s="270">
        <v>0</v>
      </c>
      <c r="CL54" s="270">
        <v>0</v>
      </c>
      <c r="CM54" s="270">
        <v>1000</v>
      </c>
      <c r="CN54" s="270">
        <v>0</v>
      </c>
      <c r="CO54" s="270">
        <v>0</v>
      </c>
      <c r="CP54" s="270">
        <v>0</v>
      </c>
      <c r="CQ54" s="270">
        <v>0</v>
      </c>
      <c r="CR54" s="270">
        <v>0</v>
      </c>
      <c r="CS54" s="270">
        <v>0</v>
      </c>
      <c r="CT54" s="270">
        <v>0</v>
      </c>
      <c r="CU54" s="270"/>
      <c r="CV54" s="270">
        <v>0</v>
      </c>
      <c r="CW54" s="270">
        <v>0</v>
      </c>
      <c r="CX54" s="270">
        <v>0</v>
      </c>
      <c r="CY54" s="270">
        <v>0</v>
      </c>
      <c r="CZ54" s="270">
        <v>0</v>
      </c>
      <c r="DA54" s="270">
        <v>0</v>
      </c>
      <c r="DB54" s="270">
        <v>0</v>
      </c>
      <c r="DC54" s="270">
        <v>0</v>
      </c>
      <c r="DD54" s="270">
        <v>0</v>
      </c>
      <c r="DE54" s="270">
        <v>0</v>
      </c>
      <c r="DF54" s="270">
        <v>0</v>
      </c>
      <c r="DG54" s="270">
        <v>0</v>
      </c>
      <c r="DH54" s="270">
        <v>0</v>
      </c>
      <c r="DI54" s="270">
        <v>0</v>
      </c>
      <c r="DJ54" s="270">
        <v>0</v>
      </c>
      <c r="DK54" s="270">
        <v>0</v>
      </c>
      <c r="DL54" s="270">
        <v>0</v>
      </c>
      <c r="DM54" s="270">
        <v>0</v>
      </c>
      <c r="DN54" s="270">
        <v>0</v>
      </c>
      <c r="DO54" s="270">
        <v>0</v>
      </c>
      <c r="DP54" s="270">
        <v>0</v>
      </c>
      <c r="DQ54" s="270">
        <v>0</v>
      </c>
      <c r="DR54" s="270"/>
      <c r="DS54" s="270">
        <v>0</v>
      </c>
      <c r="DT54" s="270">
        <v>0</v>
      </c>
      <c r="DU54" s="270">
        <v>0</v>
      </c>
      <c r="DV54" s="270">
        <v>0</v>
      </c>
      <c r="DW54" s="270">
        <v>0</v>
      </c>
      <c r="DX54" s="270">
        <v>0</v>
      </c>
      <c r="DY54" s="270">
        <v>0</v>
      </c>
      <c r="DZ54" s="270">
        <v>0</v>
      </c>
      <c r="EA54" s="270">
        <v>0</v>
      </c>
      <c r="EB54" s="270">
        <v>0</v>
      </c>
      <c r="EC54" s="270">
        <v>0</v>
      </c>
      <c r="ED54" s="270">
        <v>0</v>
      </c>
      <c r="EE54" s="270">
        <v>0</v>
      </c>
      <c r="EF54" s="270">
        <v>0</v>
      </c>
      <c r="EG54" s="270">
        <v>0</v>
      </c>
      <c r="EH54" s="270">
        <v>0</v>
      </c>
      <c r="EI54" s="270">
        <v>0</v>
      </c>
      <c r="EJ54" s="270">
        <v>0</v>
      </c>
      <c r="EK54" s="270">
        <v>0</v>
      </c>
      <c r="EL54" s="270">
        <v>0</v>
      </c>
      <c r="EM54" s="270">
        <v>0</v>
      </c>
      <c r="EN54" s="270">
        <v>0</v>
      </c>
      <c r="EO54" s="270">
        <v>0</v>
      </c>
      <c r="EP54" s="270">
        <v>0</v>
      </c>
      <c r="EQ54" s="270">
        <v>0</v>
      </c>
      <c r="ER54" s="270">
        <v>0</v>
      </c>
      <c r="ES54" s="270">
        <v>0</v>
      </c>
      <c r="ET54" s="270">
        <v>0</v>
      </c>
      <c r="EU54" s="270">
        <v>0</v>
      </c>
      <c r="EV54" s="270">
        <v>0</v>
      </c>
      <c r="EW54" s="270">
        <v>0</v>
      </c>
      <c r="EX54" s="270">
        <v>0</v>
      </c>
      <c r="EY54" s="270">
        <v>0</v>
      </c>
      <c r="EZ54" s="270">
        <v>0</v>
      </c>
      <c r="FA54" s="270">
        <v>0</v>
      </c>
      <c r="FB54" s="270">
        <v>0</v>
      </c>
      <c r="FC54" s="270">
        <v>0</v>
      </c>
      <c r="FD54" s="270">
        <v>0</v>
      </c>
      <c r="FE54" s="270">
        <v>0</v>
      </c>
      <c r="FF54" s="270">
        <v>0</v>
      </c>
      <c r="FG54" s="270"/>
      <c r="FH54" s="270">
        <v>0</v>
      </c>
      <c r="FI54" s="270"/>
      <c r="FJ54" s="270">
        <v>0</v>
      </c>
      <c r="FK54" s="270">
        <v>0</v>
      </c>
      <c r="FL54" s="270">
        <v>0</v>
      </c>
      <c r="FM54" s="270">
        <v>0</v>
      </c>
      <c r="FN54" s="270">
        <v>0</v>
      </c>
      <c r="FO54" s="351">
        <v>925</v>
      </c>
      <c r="FP54" s="351">
        <v>0</v>
      </c>
      <c r="FQ54" s="351">
        <v>0</v>
      </c>
      <c r="FR54" s="13"/>
      <c r="FS54" s="270"/>
      <c r="FT54" s="270"/>
      <c r="FU54" s="270"/>
      <c r="FV54" s="270"/>
      <c r="FW54" s="270"/>
      <c r="FX54" s="270"/>
      <c r="FY54" s="270"/>
      <c r="FZ54" s="270"/>
      <c r="GA54" s="270"/>
      <c r="GB54" s="270"/>
      <c r="GC54" s="270"/>
      <c r="GD54" s="270"/>
      <c r="GE54" s="270"/>
      <c r="GF54" s="270"/>
      <c r="GG54" s="270"/>
      <c r="GH54" s="270"/>
      <c r="GI54" s="270"/>
      <c r="GJ54" s="270"/>
      <c r="GK54" s="270"/>
      <c r="GL54" s="270"/>
      <c r="GM54" s="270"/>
      <c r="GN54" s="270"/>
      <c r="GO54" s="270"/>
      <c r="GP54" s="270"/>
      <c r="GQ54" s="270"/>
      <c r="GR54" s="270"/>
      <c r="GS54" s="270"/>
      <c r="GT54" s="270"/>
      <c r="GU54" s="270"/>
      <c r="GV54" s="270"/>
      <c r="GW54" s="270"/>
      <c r="GX54" s="270"/>
      <c r="GY54" s="270"/>
      <c r="GZ54" s="270"/>
      <c r="HA54" s="270"/>
      <c r="HB54" s="270"/>
      <c r="HC54" s="270"/>
      <c r="HD54" s="270"/>
      <c r="HE54" s="270"/>
      <c r="HF54" s="270"/>
      <c r="HG54" s="270"/>
      <c r="HH54" s="270"/>
      <c r="HI54" s="270"/>
      <c r="HJ54" s="270"/>
      <c r="HK54" s="270"/>
      <c r="HL54" s="270"/>
      <c r="HM54" s="270"/>
      <c r="HN54" s="270"/>
      <c r="HO54" s="270"/>
      <c r="HP54" s="270"/>
      <c r="HQ54" s="270"/>
      <c r="HR54" s="270"/>
      <c r="HS54" s="270"/>
      <c r="HT54" s="270"/>
      <c r="HU54" s="270"/>
      <c r="HV54" s="270"/>
      <c r="HW54" s="270"/>
      <c r="HX54" s="270"/>
      <c r="HY54" s="270"/>
      <c r="HZ54" s="270"/>
      <c r="IA54" s="270"/>
      <c r="IB54" s="270"/>
      <c r="IC54" s="270"/>
      <c r="ID54" s="270"/>
      <c r="IE54" s="270"/>
      <c r="IF54" s="270"/>
      <c r="IG54" s="270"/>
      <c r="IH54" s="270"/>
    </row>
    <row r="55" spans="1:242" ht="12.75" customHeight="1" x14ac:dyDescent="0.2">
      <c r="A55" s="374" t="s">
        <v>1534</v>
      </c>
      <c r="B55" s="270">
        <v>555</v>
      </c>
      <c r="C55" s="270">
        <v>555</v>
      </c>
      <c r="D55" s="270">
        <v>215</v>
      </c>
      <c r="E55" s="270">
        <v>340</v>
      </c>
      <c r="F55" s="270">
        <v>0</v>
      </c>
      <c r="G55" s="270">
        <v>555</v>
      </c>
      <c r="H55" s="270">
        <v>0</v>
      </c>
      <c r="I55" s="270">
        <v>0</v>
      </c>
      <c r="J55" s="270">
        <v>555</v>
      </c>
      <c r="K55" s="270">
        <v>0</v>
      </c>
      <c r="L55" s="270">
        <v>0</v>
      </c>
      <c r="M55" s="270">
        <v>0</v>
      </c>
      <c r="N55" s="270">
        <v>0</v>
      </c>
      <c r="O55" s="270">
        <v>0</v>
      </c>
      <c r="P55" s="270">
        <v>0</v>
      </c>
      <c r="Q55" s="270">
        <v>0</v>
      </c>
      <c r="R55" s="270">
        <v>0</v>
      </c>
      <c r="S55" s="270">
        <v>0</v>
      </c>
      <c r="T55" s="270">
        <v>0</v>
      </c>
      <c r="U55" s="270">
        <v>0</v>
      </c>
      <c r="V55" s="270">
        <v>0</v>
      </c>
      <c r="W55" s="270">
        <v>0</v>
      </c>
      <c r="X55" s="270">
        <v>75.300411519999997</v>
      </c>
      <c r="Y55" s="270">
        <v>0</v>
      </c>
      <c r="Z55" s="270">
        <v>0</v>
      </c>
      <c r="AA55" s="270" t="s">
        <v>1676</v>
      </c>
      <c r="AB55" s="270">
        <v>30</v>
      </c>
      <c r="AC55" s="270">
        <v>180</v>
      </c>
      <c r="AD55" s="270">
        <v>250</v>
      </c>
      <c r="AE55" s="270">
        <v>20</v>
      </c>
      <c r="AF55" s="270">
        <v>0</v>
      </c>
      <c r="AG55" s="270">
        <v>0</v>
      </c>
      <c r="AH55" s="270">
        <v>530</v>
      </c>
      <c r="AI55" s="270">
        <v>0</v>
      </c>
      <c r="AJ55" s="270">
        <v>0</v>
      </c>
      <c r="AK55" s="270">
        <v>0</v>
      </c>
      <c r="AL55" s="270">
        <v>0</v>
      </c>
      <c r="AM55" s="270">
        <v>0</v>
      </c>
      <c r="AN55" s="270">
        <v>0</v>
      </c>
      <c r="AO55" s="270">
        <v>0</v>
      </c>
      <c r="AP55" s="270">
        <v>0</v>
      </c>
      <c r="AQ55" s="270">
        <v>0</v>
      </c>
      <c r="AR55" s="270">
        <v>0</v>
      </c>
      <c r="AS55" s="270">
        <v>0</v>
      </c>
      <c r="AT55" s="270">
        <v>0</v>
      </c>
      <c r="AU55" s="270">
        <v>0</v>
      </c>
      <c r="AV55" s="270">
        <v>0</v>
      </c>
      <c r="AW55" s="270">
        <v>0</v>
      </c>
      <c r="AX55" s="270">
        <v>0</v>
      </c>
      <c r="AY55" s="270">
        <v>0</v>
      </c>
      <c r="AZ55" s="270">
        <v>0</v>
      </c>
      <c r="BA55" s="270">
        <v>0</v>
      </c>
      <c r="BB55" s="270">
        <v>25</v>
      </c>
      <c r="BC55" s="270">
        <v>0</v>
      </c>
      <c r="BD55" s="270">
        <v>0</v>
      </c>
      <c r="BE55" s="270">
        <v>0</v>
      </c>
      <c r="BF55" s="270">
        <v>0</v>
      </c>
      <c r="BG55" s="270">
        <v>0</v>
      </c>
      <c r="BH55" s="270">
        <v>0</v>
      </c>
      <c r="BI55" s="270">
        <v>555</v>
      </c>
      <c r="BJ55" s="270">
        <v>0</v>
      </c>
      <c r="BK55" s="270">
        <v>0</v>
      </c>
      <c r="BL55" s="270">
        <v>0</v>
      </c>
      <c r="BM55" s="270">
        <v>0</v>
      </c>
      <c r="BN55" s="270">
        <v>0</v>
      </c>
      <c r="BO55" s="270">
        <v>0</v>
      </c>
      <c r="BP55" s="270">
        <v>0</v>
      </c>
      <c r="BQ55" s="270">
        <v>0</v>
      </c>
      <c r="BR55" s="270">
        <v>0</v>
      </c>
      <c r="BS55" s="270">
        <v>0</v>
      </c>
      <c r="BT55" s="270">
        <v>0</v>
      </c>
      <c r="BU55" s="270">
        <v>0</v>
      </c>
      <c r="BV55" s="270">
        <v>0</v>
      </c>
      <c r="BW55" s="270">
        <v>0</v>
      </c>
      <c r="BX55" s="270">
        <v>0</v>
      </c>
      <c r="BY55" s="270">
        <v>0</v>
      </c>
      <c r="BZ55" s="270">
        <v>0</v>
      </c>
      <c r="CA55" s="270">
        <v>0</v>
      </c>
      <c r="CB55" s="270">
        <v>0</v>
      </c>
      <c r="CC55" s="270">
        <v>0</v>
      </c>
      <c r="CD55" s="270">
        <v>0</v>
      </c>
      <c r="CE55" s="270">
        <v>0</v>
      </c>
      <c r="CF55" s="270">
        <v>0</v>
      </c>
      <c r="CG55" s="270">
        <v>555</v>
      </c>
      <c r="CH55" s="270">
        <v>0</v>
      </c>
      <c r="CI55" s="270">
        <v>0</v>
      </c>
      <c r="CJ55" s="270">
        <v>0</v>
      </c>
      <c r="CK55" s="270">
        <v>0</v>
      </c>
      <c r="CL55" s="270">
        <v>0</v>
      </c>
      <c r="CM55" s="270">
        <v>555</v>
      </c>
      <c r="CN55" s="270">
        <v>0</v>
      </c>
      <c r="CO55" s="270">
        <v>0</v>
      </c>
      <c r="CP55" s="270">
        <v>0</v>
      </c>
      <c r="CQ55" s="270">
        <v>0</v>
      </c>
      <c r="CR55" s="270">
        <v>0</v>
      </c>
      <c r="CS55" s="270">
        <v>0</v>
      </c>
      <c r="CT55" s="270">
        <v>0</v>
      </c>
      <c r="CU55" s="270"/>
      <c r="CV55" s="270">
        <v>0</v>
      </c>
      <c r="CW55" s="270">
        <v>0</v>
      </c>
      <c r="CX55" s="270">
        <v>0</v>
      </c>
      <c r="CY55" s="270">
        <v>0</v>
      </c>
      <c r="CZ55" s="270">
        <v>0</v>
      </c>
      <c r="DA55" s="270">
        <v>0</v>
      </c>
      <c r="DB55" s="270">
        <v>0</v>
      </c>
      <c r="DC55" s="270">
        <v>0</v>
      </c>
      <c r="DD55" s="270">
        <v>0</v>
      </c>
      <c r="DE55" s="270">
        <v>0</v>
      </c>
      <c r="DF55" s="270">
        <v>0</v>
      </c>
      <c r="DG55" s="270">
        <v>0</v>
      </c>
      <c r="DH55" s="270">
        <v>0</v>
      </c>
      <c r="DI55" s="270">
        <v>0</v>
      </c>
      <c r="DJ55" s="270">
        <v>0</v>
      </c>
      <c r="DK55" s="270">
        <v>0</v>
      </c>
      <c r="DL55" s="270">
        <v>0</v>
      </c>
      <c r="DM55" s="270">
        <v>0</v>
      </c>
      <c r="DN55" s="270">
        <v>0</v>
      </c>
      <c r="DO55" s="270">
        <v>0</v>
      </c>
      <c r="DP55" s="270">
        <v>0</v>
      </c>
      <c r="DQ55" s="270">
        <v>0</v>
      </c>
      <c r="DR55" s="270"/>
      <c r="DS55" s="270">
        <v>0</v>
      </c>
      <c r="DT55" s="270">
        <v>0</v>
      </c>
      <c r="DU55" s="270">
        <v>0</v>
      </c>
      <c r="DV55" s="270">
        <v>0</v>
      </c>
      <c r="DW55" s="270">
        <v>0</v>
      </c>
      <c r="DX55" s="270">
        <v>0</v>
      </c>
      <c r="DY55" s="270">
        <v>0</v>
      </c>
      <c r="DZ55" s="270">
        <v>0</v>
      </c>
      <c r="EA55" s="270">
        <v>0</v>
      </c>
      <c r="EB55" s="270">
        <v>0</v>
      </c>
      <c r="EC55" s="270">
        <v>0</v>
      </c>
      <c r="ED55" s="270">
        <v>0</v>
      </c>
      <c r="EE55" s="270">
        <v>0</v>
      </c>
      <c r="EF55" s="270">
        <v>0</v>
      </c>
      <c r="EG55" s="270">
        <v>0</v>
      </c>
      <c r="EH55" s="270">
        <v>0</v>
      </c>
      <c r="EI55" s="270">
        <v>0</v>
      </c>
      <c r="EJ55" s="270">
        <v>0</v>
      </c>
      <c r="EK55" s="270">
        <v>0</v>
      </c>
      <c r="EL55" s="270">
        <v>0</v>
      </c>
      <c r="EM55" s="270">
        <v>0</v>
      </c>
      <c r="EN55" s="270">
        <v>0</v>
      </c>
      <c r="EO55" s="270">
        <v>0</v>
      </c>
      <c r="EP55" s="270">
        <v>0</v>
      </c>
      <c r="EQ55" s="270">
        <v>0</v>
      </c>
      <c r="ER55" s="270">
        <v>0</v>
      </c>
      <c r="ES55" s="270">
        <v>0</v>
      </c>
      <c r="ET55" s="270">
        <v>0</v>
      </c>
      <c r="EU55" s="270">
        <v>0</v>
      </c>
      <c r="EV55" s="270">
        <v>0</v>
      </c>
      <c r="EW55" s="270">
        <v>0</v>
      </c>
      <c r="EX55" s="270">
        <v>0</v>
      </c>
      <c r="EY55" s="270">
        <v>0</v>
      </c>
      <c r="EZ55" s="270">
        <v>0</v>
      </c>
      <c r="FA55" s="270">
        <v>0</v>
      </c>
      <c r="FB55" s="270">
        <v>0</v>
      </c>
      <c r="FC55" s="270">
        <v>0</v>
      </c>
      <c r="FD55" s="270">
        <v>0</v>
      </c>
      <c r="FE55" s="270">
        <v>0</v>
      </c>
      <c r="FF55" s="270">
        <v>0</v>
      </c>
      <c r="FG55" s="270"/>
      <c r="FH55" s="270">
        <v>0</v>
      </c>
      <c r="FI55" s="270"/>
      <c r="FJ55" s="270">
        <v>0</v>
      </c>
      <c r="FK55" s="270">
        <v>0</v>
      </c>
      <c r="FL55" s="270">
        <v>0</v>
      </c>
      <c r="FM55" s="270">
        <v>0</v>
      </c>
      <c r="FN55" s="270">
        <v>0</v>
      </c>
      <c r="FO55" s="351">
        <v>530</v>
      </c>
      <c r="FP55" s="351">
        <v>0</v>
      </c>
      <c r="FQ55" s="351">
        <v>0</v>
      </c>
      <c r="FR55" s="13"/>
      <c r="FS55" s="270"/>
      <c r="FT55" s="270"/>
      <c r="FU55" s="270"/>
      <c r="FV55" s="270"/>
      <c r="FW55" s="270"/>
      <c r="FX55" s="270"/>
      <c r="FY55" s="270"/>
      <c r="FZ55" s="270"/>
      <c r="GA55" s="270"/>
      <c r="GB55" s="270"/>
      <c r="GC55" s="270"/>
      <c r="GD55" s="270"/>
      <c r="GE55" s="270"/>
      <c r="GF55" s="270"/>
      <c r="GG55" s="270"/>
      <c r="GH55" s="270"/>
      <c r="GI55" s="270"/>
      <c r="GJ55" s="270"/>
      <c r="GK55" s="270"/>
      <c r="GL55" s="270"/>
      <c r="GM55" s="270"/>
      <c r="GN55" s="270"/>
      <c r="GO55" s="270"/>
      <c r="GP55" s="270"/>
      <c r="GQ55" s="270"/>
      <c r="GR55" s="270"/>
      <c r="GS55" s="270"/>
      <c r="GT55" s="270"/>
      <c r="GU55" s="270"/>
      <c r="GV55" s="270"/>
      <c r="GW55" s="270"/>
      <c r="GX55" s="270"/>
      <c r="GY55" s="270"/>
      <c r="GZ55" s="270"/>
      <c r="HA55" s="270"/>
      <c r="HB55" s="270"/>
      <c r="HC55" s="270"/>
      <c r="HD55" s="270"/>
      <c r="HE55" s="270"/>
      <c r="HF55" s="270"/>
      <c r="HG55" s="270"/>
      <c r="HH55" s="270"/>
      <c r="HI55" s="270"/>
      <c r="HJ55" s="270"/>
      <c r="HK55" s="270"/>
      <c r="HL55" s="270"/>
      <c r="HM55" s="270"/>
      <c r="HN55" s="270"/>
      <c r="HO55" s="270"/>
      <c r="HP55" s="270"/>
      <c r="HQ55" s="270"/>
      <c r="HR55" s="270"/>
      <c r="HS55" s="270"/>
      <c r="HT55" s="270"/>
      <c r="HU55" s="270"/>
      <c r="HV55" s="270"/>
      <c r="HW55" s="270"/>
      <c r="HX55" s="270"/>
      <c r="HY55" s="270"/>
      <c r="HZ55" s="270"/>
      <c r="IA55" s="270"/>
      <c r="IB55" s="270"/>
      <c r="IC55" s="270"/>
      <c r="ID55" s="270"/>
      <c r="IE55" s="270"/>
      <c r="IF55" s="270"/>
      <c r="IG55" s="270"/>
      <c r="IH55" s="270"/>
    </row>
    <row r="56" spans="1:242" ht="12.75" customHeight="1" x14ac:dyDescent="0.2">
      <c r="A56" s="374" t="s">
        <v>1535</v>
      </c>
      <c r="B56" s="270">
        <v>1675</v>
      </c>
      <c r="C56" s="270">
        <v>1675</v>
      </c>
      <c r="D56" s="270">
        <v>695</v>
      </c>
      <c r="E56" s="270">
        <v>980</v>
      </c>
      <c r="F56" s="270">
        <v>0</v>
      </c>
      <c r="G56" s="270">
        <v>1675</v>
      </c>
      <c r="H56" s="270">
        <v>0</v>
      </c>
      <c r="I56" s="270">
        <v>0</v>
      </c>
      <c r="J56" s="270">
        <v>1675</v>
      </c>
      <c r="K56" s="270">
        <v>0</v>
      </c>
      <c r="L56" s="270">
        <v>0</v>
      </c>
      <c r="M56" s="270">
        <v>0</v>
      </c>
      <c r="N56" s="270">
        <v>0</v>
      </c>
      <c r="O56" s="270">
        <v>0</v>
      </c>
      <c r="P56" s="270">
        <v>0</v>
      </c>
      <c r="Q56" s="270">
        <v>0</v>
      </c>
      <c r="R56" s="270">
        <v>0</v>
      </c>
      <c r="S56" s="270">
        <v>0</v>
      </c>
      <c r="T56" s="270">
        <v>0</v>
      </c>
      <c r="U56" s="270">
        <v>0</v>
      </c>
      <c r="V56" s="270">
        <v>0</v>
      </c>
      <c r="W56" s="270">
        <v>0</v>
      </c>
      <c r="X56" s="270">
        <v>71.346127949999996</v>
      </c>
      <c r="Y56" s="270">
        <v>0</v>
      </c>
      <c r="Z56" s="270">
        <v>10</v>
      </c>
      <c r="AA56" s="270">
        <v>35</v>
      </c>
      <c r="AB56" s="270">
        <v>140</v>
      </c>
      <c r="AC56" s="270">
        <v>645</v>
      </c>
      <c r="AD56" s="270">
        <v>610</v>
      </c>
      <c r="AE56" s="270">
        <v>40</v>
      </c>
      <c r="AF56" s="270">
        <v>0</v>
      </c>
      <c r="AG56" s="270">
        <v>0</v>
      </c>
      <c r="AH56" s="270">
        <v>1545</v>
      </c>
      <c r="AI56" s="270">
        <v>0</v>
      </c>
      <c r="AJ56" s="270">
        <v>0</v>
      </c>
      <c r="AK56" s="270">
        <v>0</v>
      </c>
      <c r="AL56" s="270">
        <v>0</v>
      </c>
      <c r="AM56" s="270">
        <v>0</v>
      </c>
      <c r="AN56" s="270">
        <v>0</v>
      </c>
      <c r="AO56" s="270">
        <v>0</v>
      </c>
      <c r="AP56" s="270">
        <v>0</v>
      </c>
      <c r="AQ56" s="270">
        <v>0</v>
      </c>
      <c r="AR56" s="270">
        <v>0</v>
      </c>
      <c r="AS56" s="270">
        <v>0</v>
      </c>
      <c r="AT56" s="270">
        <v>0</v>
      </c>
      <c r="AU56" s="270">
        <v>0</v>
      </c>
      <c r="AV56" s="270">
        <v>0</v>
      </c>
      <c r="AW56" s="270">
        <v>0</v>
      </c>
      <c r="AX56" s="270">
        <v>0</v>
      </c>
      <c r="AY56" s="270">
        <v>0</v>
      </c>
      <c r="AZ56" s="270">
        <v>0</v>
      </c>
      <c r="BA56" s="270">
        <v>0</v>
      </c>
      <c r="BB56" s="270">
        <v>130</v>
      </c>
      <c r="BC56" s="270">
        <v>0</v>
      </c>
      <c r="BD56" s="270">
        <v>0</v>
      </c>
      <c r="BE56" s="270">
        <v>0</v>
      </c>
      <c r="BF56" s="270">
        <v>0</v>
      </c>
      <c r="BG56" s="270">
        <v>0</v>
      </c>
      <c r="BH56" s="270">
        <v>0</v>
      </c>
      <c r="BI56" s="270">
        <v>1675</v>
      </c>
      <c r="BJ56" s="270">
        <v>0</v>
      </c>
      <c r="BK56" s="270">
        <v>0</v>
      </c>
      <c r="BL56" s="270">
        <v>0</v>
      </c>
      <c r="BM56" s="270">
        <v>0</v>
      </c>
      <c r="BN56" s="270">
        <v>0</v>
      </c>
      <c r="BO56" s="270">
        <v>0</v>
      </c>
      <c r="BP56" s="270">
        <v>0</v>
      </c>
      <c r="BQ56" s="270">
        <v>0</v>
      </c>
      <c r="BR56" s="270">
        <v>0</v>
      </c>
      <c r="BS56" s="270">
        <v>0</v>
      </c>
      <c r="BT56" s="270">
        <v>0</v>
      </c>
      <c r="BU56" s="270">
        <v>0</v>
      </c>
      <c r="BV56" s="270">
        <v>0</v>
      </c>
      <c r="BW56" s="270">
        <v>0</v>
      </c>
      <c r="BX56" s="270">
        <v>0</v>
      </c>
      <c r="BY56" s="270">
        <v>0</v>
      </c>
      <c r="BZ56" s="270">
        <v>0</v>
      </c>
      <c r="CA56" s="270">
        <v>0</v>
      </c>
      <c r="CB56" s="270">
        <v>0</v>
      </c>
      <c r="CC56" s="270">
        <v>0</v>
      </c>
      <c r="CD56" s="270">
        <v>0</v>
      </c>
      <c r="CE56" s="270">
        <v>0</v>
      </c>
      <c r="CF56" s="270">
        <v>0</v>
      </c>
      <c r="CG56" s="270">
        <v>1675</v>
      </c>
      <c r="CH56" s="270">
        <v>0</v>
      </c>
      <c r="CI56" s="270">
        <v>0</v>
      </c>
      <c r="CJ56" s="270">
        <v>0</v>
      </c>
      <c r="CK56" s="270">
        <v>0</v>
      </c>
      <c r="CL56" s="270">
        <v>0</v>
      </c>
      <c r="CM56" s="270">
        <v>1675</v>
      </c>
      <c r="CN56" s="270">
        <v>0</v>
      </c>
      <c r="CO56" s="270">
        <v>0</v>
      </c>
      <c r="CP56" s="270">
        <v>0</v>
      </c>
      <c r="CQ56" s="270">
        <v>0</v>
      </c>
      <c r="CR56" s="270">
        <v>0</v>
      </c>
      <c r="CS56" s="270">
        <v>0</v>
      </c>
      <c r="CT56" s="270">
        <v>0</v>
      </c>
      <c r="CU56" s="270"/>
      <c r="CV56" s="270">
        <v>0</v>
      </c>
      <c r="CW56" s="270">
        <v>0</v>
      </c>
      <c r="CX56" s="270">
        <v>0</v>
      </c>
      <c r="CY56" s="270">
        <v>0</v>
      </c>
      <c r="CZ56" s="270">
        <v>0</v>
      </c>
      <c r="DA56" s="270">
        <v>0</v>
      </c>
      <c r="DB56" s="270">
        <v>0</v>
      </c>
      <c r="DC56" s="270">
        <v>0</v>
      </c>
      <c r="DD56" s="270">
        <v>0</v>
      </c>
      <c r="DE56" s="270">
        <v>0</v>
      </c>
      <c r="DF56" s="270">
        <v>0</v>
      </c>
      <c r="DG56" s="270">
        <v>0</v>
      </c>
      <c r="DH56" s="270">
        <v>0</v>
      </c>
      <c r="DI56" s="270">
        <v>0</v>
      </c>
      <c r="DJ56" s="270">
        <v>0</v>
      </c>
      <c r="DK56" s="270">
        <v>0</v>
      </c>
      <c r="DL56" s="270">
        <v>0</v>
      </c>
      <c r="DM56" s="270">
        <v>0</v>
      </c>
      <c r="DN56" s="270">
        <v>0</v>
      </c>
      <c r="DO56" s="270">
        <v>0</v>
      </c>
      <c r="DP56" s="270">
        <v>0</v>
      </c>
      <c r="DQ56" s="270">
        <v>0</v>
      </c>
      <c r="DR56" s="270"/>
      <c r="DS56" s="270">
        <v>0</v>
      </c>
      <c r="DT56" s="270">
        <v>0</v>
      </c>
      <c r="DU56" s="270">
        <v>0</v>
      </c>
      <c r="DV56" s="270">
        <v>0</v>
      </c>
      <c r="DW56" s="270">
        <v>0</v>
      </c>
      <c r="DX56" s="270">
        <v>0</v>
      </c>
      <c r="DY56" s="270">
        <v>0</v>
      </c>
      <c r="DZ56" s="270">
        <v>0</v>
      </c>
      <c r="EA56" s="270">
        <v>0</v>
      </c>
      <c r="EB56" s="270">
        <v>0</v>
      </c>
      <c r="EC56" s="270">
        <v>0</v>
      </c>
      <c r="ED56" s="270">
        <v>0</v>
      </c>
      <c r="EE56" s="270">
        <v>0</v>
      </c>
      <c r="EF56" s="270">
        <v>0</v>
      </c>
      <c r="EG56" s="270">
        <v>0</v>
      </c>
      <c r="EH56" s="270">
        <v>0</v>
      </c>
      <c r="EI56" s="270">
        <v>0</v>
      </c>
      <c r="EJ56" s="270">
        <v>0</v>
      </c>
      <c r="EK56" s="270">
        <v>0</v>
      </c>
      <c r="EL56" s="270">
        <v>0</v>
      </c>
      <c r="EM56" s="270">
        <v>0</v>
      </c>
      <c r="EN56" s="270">
        <v>0</v>
      </c>
      <c r="EO56" s="270">
        <v>0</v>
      </c>
      <c r="EP56" s="270">
        <v>0</v>
      </c>
      <c r="EQ56" s="270">
        <v>0</v>
      </c>
      <c r="ER56" s="270">
        <v>0</v>
      </c>
      <c r="ES56" s="270">
        <v>0</v>
      </c>
      <c r="ET56" s="270">
        <v>0</v>
      </c>
      <c r="EU56" s="270">
        <v>0</v>
      </c>
      <c r="EV56" s="270">
        <v>0</v>
      </c>
      <c r="EW56" s="270">
        <v>0</v>
      </c>
      <c r="EX56" s="270">
        <v>0</v>
      </c>
      <c r="EY56" s="270">
        <v>0</v>
      </c>
      <c r="EZ56" s="270">
        <v>0</v>
      </c>
      <c r="FA56" s="270">
        <v>0</v>
      </c>
      <c r="FB56" s="270">
        <v>0</v>
      </c>
      <c r="FC56" s="270">
        <v>0</v>
      </c>
      <c r="FD56" s="270">
        <v>0</v>
      </c>
      <c r="FE56" s="270">
        <v>0</v>
      </c>
      <c r="FF56" s="270">
        <v>0</v>
      </c>
      <c r="FG56" s="270"/>
      <c r="FH56" s="270">
        <v>0</v>
      </c>
      <c r="FI56" s="270"/>
      <c r="FJ56" s="270">
        <v>0</v>
      </c>
      <c r="FK56" s="270">
        <v>0</v>
      </c>
      <c r="FL56" s="270">
        <v>0</v>
      </c>
      <c r="FM56" s="270">
        <v>0</v>
      </c>
      <c r="FN56" s="270">
        <v>0</v>
      </c>
      <c r="FO56" s="351">
        <v>1545</v>
      </c>
      <c r="FP56" s="351">
        <v>0</v>
      </c>
      <c r="FQ56" s="351">
        <v>0</v>
      </c>
      <c r="FR56" s="13"/>
      <c r="FS56" s="270"/>
      <c r="FT56" s="270"/>
      <c r="FU56" s="270"/>
      <c r="FV56" s="270"/>
      <c r="FW56" s="270"/>
      <c r="FX56" s="270"/>
      <c r="FY56" s="270"/>
      <c r="FZ56" s="270"/>
      <c r="GA56" s="270"/>
      <c r="GB56" s="270"/>
      <c r="GC56" s="270"/>
      <c r="GD56" s="270"/>
      <c r="GE56" s="270"/>
      <c r="GF56" s="270"/>
      <c r="GG56" s="270"/>
      <c r="GH56" s="270"/>
      <c r="GI56" s="270"/>
      <c r="GJ56" s="270"/>
      <c r="GK56" s="270"/>
      <c r="GL56" s="270"/>
      <c r="GM56" s="270"/>
      <c r="GN56" s="270"/>
      <c r="GO56" s="270"/>
      <c r="GP56" s="270"/>
      <c r="GQ56" s="270"/>
      <c r="GR56" s="270"/>
      <c r="GS56" s="270"/>
      <c r="GT56" s="270"/>
      <c r="GU56" s="270"/>
      <c r="GV56" s="270"/>
      <c r="GW56" s="270"/>
      <c r="GX56" s="270"/>
      <c r="GY56" s="270"/>
      <c r="GZ56" s="270"/>
      <c r="HA56" s="270"/>
      <c r="HB56" s="270"/>
      <c r="HC56" s="270"/>
      <c r="HD56" s="270"/>
      <c r="HE56" s="270"/>
      <c r="HF56" s="270"/>
      <c r="HG56" s="270"/>
      <c r="HH56" s="270"/>
      <c r="HI56" s="270"/>
      <c r="HJ56" s="270"/>
      <c r="HK56" s="270"/>
      <c r="HL56" s="270"/>
      <c r="HM56" s="270"/>
      <c r="HN56" s="270"/>
      <c r="HO56" s="270"/>
      <c r="HP56" s="270"/>
      <c r="HQ56" s="270"/>
      <c r="HR56" s="270"/>
      <c r="HS56" s="270"/>
      <c r="HT56" s="270"/>
      <c r="HU56" s="270"/>
      <c r="HV56" s="270"/>
      <c r="HW56" s="270"/>
      <c r="HX56" s="270"/>
      <c r="HY56" s="270"/>
      <c r="HZ56" s="270"/>
      <c r="IA56" s="270"/>
      <c r="IB56" s="270"/>
      <c r="IC56" s="270"/>
      <c r="ID56" s="270"/>
      <c r="IE56" s="270"/>
      <c r="IF56" s="270"/>
      <c r="IG56" s="270"/>
      <c r="IH56" s="270"/>
    </row>
    <row r="57" spans="1:242" ht="12.75" customHeight="1" x14ac:dyDescent="0.2">
      <c r="A57" s="374" t="s">
        <v>584</v>
      </c>
      <c r="B57" s="270">
        <v>7675</v>
      </c>
      <c r="C57" s="270">
        <v>7675</v>
      </c>
      <c r="D57" s="270">
        <v>3075</v>
      </c>
      <c r="E57" s="270">
        <v>4600</v>
      </c>
      <c r="F57" s="270">
        <v>0</v>
      </c>
      <c r="G57" s="270">
        <v>0</v>
      </c>
      <c r="H57" s="270">
        <v>7675</v>
      </c>
      <c r="I57" s="270">
        <v>0</v>
      </c>
      <c r="J57" s="270">
        <v>7675</v>
      </c>
      <c r="K57" s="270">
        <v>0</v>
      </c>
      <c r="L57" s="270">
        <v>24.391665249999999</v>
      </c>
      <c r="M57" s="270">
        <v>10</v>
      </c>
      <c r="N57" s="270">
        <v>5010</v>
      </c>
      <c r="O57" s="270">
        <v>510</v>
      </c>
      <c r="P57" s="270">
        <v>175</v>
      </c>
      <c r="Q57" s="270">
        <v>90</v>
      </c>
      <c r="R57" s="270">
        <v>25</v>
      </c>
      <c r="S57" s="270">
        <v>25</v>
      </c>
      <c r="T57" s="270">
        <v>45</v>
      </c>
      <c r="U57" s="270">
        <v>20</v>
      </c>
      <c r="V57" s="270">
        <v>0</v>
      </c>
      <c r="W57" s="270">
        <v>0</v>
      </c>
      <c r="X57" s="270">
        <v>74.245342019999995</v>
      </c>
      <c r="Y57" s="270">
        <v>0</v>
      </c>
      <c r="Z57" s="270">
        <v>15</v>
      </c>
      <c r="AA57" s="270">
        <v>55</v>
      </c>
      <c r="AB57" s="270">
        <v>580</v>
      </c>
      <c r="AC57" s="270">
        <v>2890</v>
      </c>
      <c r="AD57" s="270">
        <v>3905</v>
      </c>
      <c r="AE57" s="270">
        <v>230</v>
      </c>
      <c r="AF57" s="270">
        <v>0</v>
      </c>
      <c r="AG57" s="270">
        <v>0</v>
      </c>
      <c r="AH57" s="270">
        <v>7535</v>
      </c>
      <c r="AI57" s="270">
        <v>0</v>
      </c>
      <c r="AJ57" s="270">
        <v>0</v>
      </c>
      <c r="AK57" s="270">
        <v>0</v>
      </c>
      <c r="AL57" s="270">
        <v>0</v>
      </c>
      <c r="AM57" s="270">
        <v>0</v>
      </c>
      <c r="AN57" s="270">
        <v>0</v>
      </c>
      <c r="AO57" s="270">
        <v>0</v>
      </c>
      <c r="AP57" s="270">
        <v>0</v>
      </c>
      <c r="AQ57" s="270">
        <v>0</v>
      </c>
      <c r="AR57" s="270">
        <v>0</v>
      </c>
      <c r="AS57" s="270">
        <v>0</v>
      </c>
      <c r="AT57" s="270">
        <v>0</v>
      </c>
      <c r="AU57" s="270">
        <v>0</v>
      </c>
      <c r="AV57" s="270">
        <v>0</v>
      </c>
      <c r="AW57" s="270">
        <v>0</v>
      </c>
      <c r="AX57" s="270">
        <v>0</v>
      </c>
      <c r="AY57" s="270">
        <v>0</v>
      </c>
      <c r="AZ57" s="270">
        <v>0</v>
      </c>
      <c r="BA57" s="270">
        <v>0</v>
      </c>
      <c r="BB57" s="270">
        <v>140</v>
      </c>
      <c r="BC57" s="270">
        <v>0</v>
      </c>
      <c r="BD57" s="270">
        <v>0</v>
      </c>
      <c r="BE57" s="270">
        <v>0</v>
      </c>
      <c r="BF57" s="270">
        <v>0</v>
      </c>
      <c r="BG57" s="270">
        <v>0</v>
      </c>
      <c r="BH57" s="270">
        <v>0</v>
      </c>
      <c r="BI57" s="270">
        <v>7655</v>
      </c>
      <c r="BJ57" s="270">
        <v>0</v>
      </c>
      <c r="BK57" s="270">
        <v>0</v>
      </c>
      <c r="BL57" s="270">
        <v>0</v>
      </c>
      <c r="BM57" s="270">
        <v>0</v>
      </c>
      <c r="BN57" s="270">
        <v>0</v>
      </c>
      <c r="BO57" s="270">
        <v>0</v>
      </c>
      <c r="BP57" s="270">
        <v>0</v>
      </c>
      <c r="BQ57" s="270">
        <v>0</v>
      </c>
      <c r="BR57" s="270">
        <v>0</v>
      </c>
      <c r="BS57" s="270" t="s">
        <v>1676</v>
      </c>
      <c r="BT57" s="270">
        <v>0</v>
      </c>
      <c r="BU57" s="270">
        <v>10</v>
      </c>
      <c r="BV57" s="270">
        <v>0</v>
      </c>
      <c r="BW57" s="270" t="s">
        <v>1676</v>
      </c>
      <c r="BX57" s="270">
        <v>0</v>
      </c>
      <c r="BY57" s="270">
        <v>0</v>
      </c>
      <c r="BZ57" s="270">
        <v>0</v>
      </c>
      <c r="CA57" s="270">
        <v>0</v>
      </c>
      <c r="CB57" s="270">
        <v>0</v>
      </c>
      <c r="CC57" s="270">
        <v>0</v>
      </c>
      <c r="CD57" s="270">
        <v>0</v>
      </c>
      <c r="CE57" s="270">
        <v>0</v>
      </c>
      <c r="CF57" s="270">
        <v>0</v>
      </c>
      <c r="CG57" s="270">
        <v>7675</v>
      </c>
      <c r="CH57" s="270">
        <v>0</v>
      </c>
      <c r="CI57" s="270">
        <v>0</v>
      </c>
      <c r="CJ57" s="270">
        <v>0</v>
      </c>
      <c r="CK57" s="270">
        <v>0</v>
      </c>
      <c r="CL57" s="270">
        <v>0</v>
      </c>
      <c r="CM57" s="270">
        <v>7675</v>
      </c>
      <c r="CN57" s="270">
        <v>0</v>
      </c>
      <c r="CO57" s="270">
        <v>0</v>
      </c>
      <c r="CP57" s="270">
        <v>0</v>
      </c>
      <c r="CQ57" s="270">
        <v>0</v>
      </c>
      <c r="CR57" s="270">
        <v>0</v>
      </c>
      <c r="CS57" s="270">
        <v>0</v>
      </c>
      <c r="CT57" s="270">
        <v>0</v>
      </c>
      <c r="CU57" s="270"/>
      <c r="CV57" s="270">
        <v>0</v>
      </c>
      <c r="CW57" s="270">
        <v>0</v>
      </c>
      <c r="CX57" s="270">
        <v>0</v>
      </c>
      <c r="CY57" s="270">
        <v>0</v>
      </c>
      <c r="CZ57" s="270">
        <v>0</v>
      </c>
      <c r="DA57" s="270">
        <v>0</v>
      </c>
      <c r="DB57" s="270">
        <v>0</v>
      </c>
      <c r="DC57" s="270">
        <v>0</v>
      </c>
      <c r="DD57" s="270">
        <v>0</v>
      </c>
      <c r="DE57" s="270">
        <v>0</v>
      </c>
      <c r="DF57" s="270">
        <v>0</v>
      </c>
      <c r="DG57" s="270">
        <v>0</v>
      </c>
      <c r="DH57" s="270">
        <v>0</v>
      </c>
      <c r="DI57" s="270">
        <v>0</v>
      </c>
      <c r="DJ57" s="270">
        <v>0</v>
      </c>
      <c r="DK57" s="270">
        <v>0</v>
      </c>
      <c r="DL57" s="270">
        <v>0</v>
      </c>
      <c r="DM57" s="270">
        <v>0</v>
      </c>
      <c r="DN57" s="270">
        <v>0</v>
      </c>
      <c r="DO57" s="270">
        <v>0</v>
      </c>
      <c r="DP57" s="270">
        <v>0</v>
      </c>
      <c r="DQ57" s="270">
        <v>0</v>
      </c>
      <c r="DR57" s="270"/>
      <c r="DS57" s="270">
        <v>0</v>
      </c>
      <c r="DT57" s="270">
        <v>0</v>
      </c>
      <c r="DU57" s="270">
        <v>0</v>
      </c>
      <c r="DV57" s="270">
        <v>0</v>
      </c>
      <c r="DW57" s="270">
        <v>0</v>
      </c>
      <c r="DX57" s="270">
        <v>0</v>
      </c>
      <c r="DY57" s="270">
        <v>0</v>
      </c>
      <c r="DZ57" s="270">
        <v>0</v>
      </c>
      <c r="EA57" s="270">
        <v>0</v>
      </c>
      <c r="EB57" s="270">
        <v>0</v>
      </c>
      <c r="EC57" s="270">
        <v>0</v>
      </c>
      <c r="ED57" s="270">
        <v>0</v>
      </c>
      <c r="EE57" s="270">
        <v>0</v>
      </c>
      <c r="EF57" s="270">
        <v>0</v>
      </c>
      <c r="EG57" s="270">
        <v>0</v>
      </c>
      <c r="EH57" s="270">
        <v>0</v>
      </c>
      <c r="EI57" s="270">
        <v>0</v>
      </c>
      <c r="EJ57" s="270">
        <v>0</v>
      </c>
      <c r="EK57" s="270">
        <v>0</v>
      </c>
      <c r="EL57" s="270">
        <v>0</v>
      </c>
      <c r="EM57" s="270">
        <v>0</v>
      </c>
      <c r="EN57" s="270">
        <v>0</v>
      </c>
      <c r="EO57" s="270">
        <v>0</v>
      </c>
      <c r="EP57" s="270">
        <v>0</v>
      </c>
      <c r="EQ57" s="270">
        <v>0</v>
      </c>
      <c r="ER57" s="270">
        <v>0</v>
      </c>
      <c r="ES57" s="270">
        <v>0</v>
      </c>
      <c r="ET57" s="270">
        <v>0</v>
      </c>
      <c r="EU57" s="270">
        <v>0</v>
      </c>
      <c r="EV57" s="270">
        <v>0</v>
      </c>
      <c r="EW57" s="270">
        <v>0</v>
      </c>
      <c r="EX57" s="270">
        <v>0</v>
      </c>
      <c r="EY57" s="270">
        <v>0</v>
      </c>
      <c r="EZ57" s="270">
        <v>0</v>
      </c>
      <c r="FA57" s="270">
        <v>0</v>
      </c>
      <c r="FB57" s="270">
        <v>0</v>
      </c>
      <c r="FC57" s="270">
        <v>0</v>
      </c>
      <c r="FD57" s="270">
        <v>0</v>
      </c>
      <c r="FE57" s="270">
        <v>0</v>
      </c>
      <c r="FF57" s="270">
        <v>0</v>
      </c>
      <c r="FG57" s="270"/>
      <c r="FH57" s="270">
        <v>0</v>
      </c>
      <c r="FI57" s="270"/>
      <c r="FJ57" s="270">
        <v>0</v>
      </c>
      <c r="FK57" s="270">
        <v>0</v>
      </c>
      <c r="FL57" s="270">
        <v>0</v>
      </c>
      <c r="FM57" s="270">
        <v>0</v>
      </c>
      <c r="FN57" s="270">
        <v>0</v>
      </c>
      <c r="FO57" s="351">
        <v>7535</v>
      </c>
      <c r="FP57" s="351">
        <v>0</v>
      </c>
      <c r="FQ57" s="351">
        <v>5905</v>
      </c>
      <c r="FR57" s="13"/>
      <c r="FS57" s="270"/>
      <c r="FT57" s="270"/>
      <c r="FU57" s="270"/>
      <c r="FV57" s="270"/>
      <c r="FW57" s="270"/>
      <c r="FX57" s="270"/>
      <c r="FY57" s="270"/>
      <c r="FZ57" s="270"/>
      <c r="GA57" s="270"/>
      <c r="GB57" s="270"/>
      <c r="GC57" s="270"/>
      <c r="GD57" s="270"/>
      <c r="GE57" s="270"/>
      <c r="GF57" s="270"/>
      <c r="GG57" s="270"/>
      <c r="GH57" s="270"/>
      <c r="GI57" s="270"/>
      <c r="GJ57" s="270"/>
      <c r="GK57" s="270"/>
      <c r="GL57" s="270"/>
      <c r="GM57" s="270"/>
      <c r="GN57" s="270"/>
      <c r="GO57" s="270"/>
      <c r="GP57" s="270"/>
      <c r="GQ57" s="270"/>
      <c r="GR57" s="270"/>
      <c r="GS57" s="270"/>
      <c r="GT57" s="270"/>
      <c r="GU57" s="270"/>
      <c r="GV57" s="270"/>
      <c r="GW57" s="270"/>
      <c r="GX57" s="270"/>
      <c r="GY57" s="270"/>
      <c r="GZ57" s="270"/>
      <c r="HA57" s="270"/>
      <c r="HB57" s="270"/>
      <c r="HC57" s="270"/>
      <c r="HD57" s="270"/>
      <c r="HE57" s="270"/>
      <c r="HF57" s="270"/>
      <c r="HG57" s="270"/>
      <c r="HH57" s="270"/>
      <c r="HI57" s="270"/>
      <c r="HJ57" s="270"/>
      <c r="HK57" s="270"/>
      <c r="HL57" s="270"/>
      <c r="HM57" s="270"/>
      <c r="HN57" s="270"/>
      <c r="HO57" s="270"/>
      <c r="HP57" s="270"/>
      <c r="HQ57" s="270"/>
      <c r="HR57" s="270"/>
      <c r="HS57" s="270"/>
      <c r="HT57" s="270"/>
      <c r="HU57" s="270"/>
      <c r="HV57" s="270"/>
      <c r="HW57" s="270"/>
      <c r="HX57" s="270"/>
      <c r="HY57" s="270"/>
      <c r="HZ57" s="270"/>
      <c r="IA57" s="270"/>
      <c r="IB57" s="270"/>
      <c r="IC57" s="270"/>
      <c r="ID57" s="270"/>
      <c r="IE57" s="270"/>
      <c r="IF57" s="270"/>
      <c r="IG57" s="270"/>
      <c r="IH57" s="270"/>
    </row>
    <row r="58" spans="1:242" ht="12.75" customHeight="1" x14ac:dyDescent="0.2">
      <c r="A58" s="374" t="s">
        <v>1381</v>
      </c>
      <c r="B58" s="270">
        <v>4505</v>
      </c>
      <c r="C58" s="270">
        <v>4505</v>
      </c>
      <c r="D58" s="270">
        <v>1850</v>
      </c>
      <c r="E58" s="270">
        <v>2655</v>
      </c>
      <c r="F58" s="270">
        <v>0</v>
      </c>
      <c r="G58" s="270">
        <v>0</v>
      </c>
      <c r="H58" s="270">
        <v>4505</v>
      </c>
      <c r="I58" s="270">
        <v>0</v>
      </c>
      <c r="J58" s="270">
        <v>4505</v>
      </c>
      <c r="K58" s="270">
        <v>0</v>
      </c>
      <c r="L58" s="270">
        <v>21.61402232</v>
      </c>
      <c r="M58" s="270">
        <v>13</v>
      </c>
      <c r="N58" s="270">
        <v>3135</v>
      </c>
      <c r="O58" s="270">
        <v>750</v>
      </c>
      <c r="P58" s="270">
        <v>165</v>
      </c>
      <c r="Q58" s="270">
        <v>70</v>
      </c>
      <c r="R58" s="270" t="s">
        <v>1676</v>
      </c>
      <c r="S58" s="270">
        <v>0</v>
      </c>
      <c r="T58" s="270">
        <v>0</v>
      </c>
      <c r="U58" s="270">
        <v>0</v>
      </c>
      <c r="V58" s="270">
        <v>0</v>
      </c>
      <c r="W58" s="270">
        <v>0</v>
      </c>
      <c r="X58" s="270">
        <v>75.41687014</v>
      </c>
      <c r="Y58" s="270">
        <v>0</v>
      </c>
      <c r="Z58" s="270" t="s">
        <v>1676</v>
      </c>
      <c r="AA58" s="270">
        <v>15</v>
      </c>
      <c r="AB58" s="270">
        <v>220</v>
      </c>
      <c r="AC58" s="270">
        <v>1645</v>
      </c>
      <c r="AD58" s="270">
        <v>2465</v>
      </c>
      <c r="AE58" s="270">
        <v>160</v>
      </c>
      <c r="AF58" s="270">
        <v>0</v>
      </c>
      <c r="AG58" s="270">
        <v>0</v>
      </c>
      <c r="AH58" s="270">
        <v>4455</v>
      </c>
      <c r="AI58" s="270">
        <v>0</v>
      </c>
      <c r="AJ58" s="270">
        <v>0</v>
      </c>
      <c r="AK58" s="270">
        <v>0</v>
      </c>
      <c r="AL58" s="270">
        <v>0</v>
      </c>
      <c r="AM58" s="270">
        <v>0</v>
      </c>
      <c r="AN58" s="270">
        <v>0</v>
      </c>
      <c r="AO58" s="270">
        <v>0</v>
      </c>
      <c r="AP58" s="270">
        <v>0</v>
      </c>
      <c r="AQ58" s="270">
        <v>0</v>
      </c>
      <c r="AR58" s="270">
        <v>0</v>
      </c>
      <c r="AS58" s="270">
        <v>0</v>
      </c>
      <c r="AT58" s="270">
        <v>0</v>
      </c>
      <c r="AU58" s="270">
        <v>0</v>
      </c>
      <c r="AV58" s="270">
        <v>0</v>
      </c>
      <c r="AW58" s="270">
        <v>0</v>
      </c>
      <c r="AX58" s="270">
        <v>0</v>
      </c>
      <c r="AY58" s="270">
        <v>0</v>
      </c>
      <c r="AZ58" s="270">
        <v>0</v>
      </c>
      <c r="BA58" s="270">
        <v>0</v>
      </c>
      <c r="BB58" s="270">
        <v>50</v>
      </c>
      <c r="BC58" s="270">
        <v>0</v>
      </c>
      <c r="BD58" s="270">
        <v>0</v>
      </c>
      <c r="BE58" s="270">
        <v>0</v>
      </c>
      <c r="BF58" s="270">
        <v>0</v>
      </c>
      <c r="BG58" s="270">
        <v>0</v>
      </c>
      <c r="BH58" s="270">
        <v>0</v>
      </c>
      <c r="BI58" s="270">
        <v>4500</v>
      </c>
      <c r="BJ58" s="270">
        <v>0</v>
      </c>
      <c r="BK58" s="270">
        <v>0</v>
      </c>
      <c r="BL58" s="270">
        <v>0</v>
      </c>
      <c r="BM58" s="270">
        <v>0</v>
      </c>
      <c r="BN58" s="270">
        <v>0</v>
      </c>
      <c r="BO58" s="270">
        <v>0</v>
      </c>
      <c r="BP58" s="270">
        <v>0</v>
      </c>
      <c r="BQ58" s="270">
        <v>0</v>
      </c>
      <c r="BR58" s="270">
        <v>0</v>
      </c>
      <c r="BS58" s="270" t="s">
        <v>1676</v>
      </c>
      <c r="BT58" s="270">
        <v>0</v>
      </c>
      <c r="BU58" s="270">
        <v>0</v>
      </c>
      <c r="BV58" s="270">
        <v>0</v>
      </c>
      <c r="BW58" s="270" t="s">
        <v>1676</v>
      </c>
      <c r="BX58" s="270">
        <v>0</v>
      </c>
      <c r="BY58" s="270">
        <v>0</v>
      </c>
      <c r="BZ58" s="270">
        <v>0</v>
      </c>
      <c r="CA58" s="270">
        <v>0</v>
      </c>
      <c r="CB58" s="270">
        <v>0</v>
      </c>
      <c r="CC58" s="270">
        <v>0</v>
      </c>
      <c r="CD58" s="270">
        <v>0</v>
      </c>
      <c r="CE58" s="270">
        <v>0</v>
      </c>
      <c r="CF58" s="270">
        <v>0</v>
      </c>
      <c r="CG58" s="270">
        <v>4505</v>
      </c>
      <c r="CH58" s="270">
        <v>0</v>
      </c>
      <c r="CI58" s="270">
        <v>0</v>
      </c>
      <c r="CJ58" s="270">
        <v>0</v>
      </c>
      <c r="CK58" s="270">
        <v>0</v>
      </c>
      <c r="CL58" s="270">
        <v>0</v>
      </c>
      <c r="CM58" s="270">
        <v>4505</v>
      </c>
      <c r="CN58" s="270">
        <v>0</v>
      </c>
      <c r="CO58" s="270">
        <v>0</v>
      </c>
      <c r="CP58" s="270">
        <v>0</v>
      </c>
      <c r="CQ58" s="270">
        <v>0</v>
      </c>
      <c r="CR58" s="270">
        <v>0</v>
      </c>
      <c r="CS58" s="270">
        <v>0</v>
      </c>
      <c r="CT58" s="270">
        <v>0</v>
      </c>
      <c r="CU58" s="270"/>
      <c r="CV58" s="270">
        <v>0</v>
      </c>
      <c r="CW58" s="270">
        <v>0</v>
      </c>
      <c r="CX58" s="270">
        <v>0</v>
      </c>
      <c r="CY58" s="270">
        <v>0</v>
      </c>
      <c r="CZ58" s="270">
        <v>0</v>
      </c>
      <c r="DA58" s="270">
        <v>0</v>
      </c>
      <c r="DB58" s="270">
        <v>0</v>
      </c>
      <c r="DC58" s="270">
        <v>0</v>
      </c>
      <c r="DD58" s="270">
        <v>0</v>
      </c>
      <c r="DE58" s="270">
        <v>0</v>
      </c>
      <c r="DF58" s="270">
        <v>0</v>
      </c>
      <c r="DG58" s="270">
        <v>0</v>
      </c>
      <c r="DH58" s="270">
        <v>0</v>
      </c>
      <c r="DI58" s="270">
        <v>0</v>
      </c>
      <c r="DJ58" s="270">
        <v>0</v>
      </c>
      <c r="DK58" s="270">
        <v>0</v>
      </c>
      <c r="DL58" s="270">
        <v>0</v>
      </c>
      <c r="DM58" s="270">
        <v>0</v>
      </c>
      <c r="DN58" s="270">
        <v>0</v>
      </c>
      <c r="DO58" s="270">
        <v>0</v>
      </c>
      <c r="DP58" s="270">
        <v>0</v>
      </c>
      <c r="DQ58" s="270">
        <v>0</v>
      </c>
      <c r="DR58" s="270"/>
      <c r="DS58" s="270">
        <v>0</v>
      </c>
      <c r="DT58" s="270">
        <v>0</v>
      </c>
      <c r="DU58" s="270">
        <v>0</v>
      </c>
      <c r="DV58" s="270">
        <v>0</v>
      </c>
      <c r="DW58" s="270">
        <v>0</v>
      </c>
      <c r="DX58" s="270">
        <v>0</v>
      </c>
      <c r="DY58" s="270">
        <v>0</v>
      </c>
      <c r="DZ58" s="270">
        <v>0</v>
      </c>
      <c r="EA58" s="270">
        <v>0</v>
      </c>
      <c r="EB58" s="270">
        <v>0</v>
      </c>
      <c r="EC58" s="270">
        <v>0</v>
      </c>
      <c r="ED58" s="270">
        <v>0</v>
      </c>
      <c r="EE58" s="270">
        <v>0</v>
      </c>
      <c r="EF58" s="270">
        <v>0</v>
      </c>
      <c r="EG58" s="270">
        <v>0</v>
      </c>
      <c r="EH58" s="270">
        <v>0</v>
      </c>
      <c r="EI58" s="270">
        <v>0</v>
      </c>
      <c r="EJ58" s="270">
        <v>0</v>
      </c>
      <c r="EK58" s="270">
        <v>0</v>
      </c>
      <c r="EL58" s="270">
        <v>0</v>
      </c>
      <c r="EM58" s="270">
        <v>0</v>
      </c>
      <c r="EN58" s="270">
        <v>0</v>
      </c>
      <c r="EO58" s="270">
        <v>0</v>
      </c>
      <c r="EP58" s="270">
        <v>0</v>
      </c>
      <c r="EQ58" s="270">
        <v>0</v>
      </c>
      <c r="ER58" s="270">
        <v>0</v>
      </c>
      <c r="ES58" s="270">
        <v>0</v>
      </c>
      <c r="ET58" s="270">
        <v>0</v>
      </c>
      <c r="EU58" s="270">
        <v>0</v>
      </c>
      <c r="EV58" s="270">
        <v>0</v>
      </c>
      <c r="EW58" s="270">
        <v>0</v>
      </c>
      <c r="EX58" s="270">
        <v>0</v>
      </c>
      <c r="EY58" s="270">
        <v>0</v>
      </c>
      <c r="EZ58" s="270">
        <v>0</v>
      </c>
      <c r="FA58" s="270">
        <v>0</v>
      </c>
      <c r="FB58" s="270">
        <v>0</v>
      </c>
      <c r="FC58" s="270">
        <v>0</v>
      </c>
      <c r="FD58" s="270">
        <v>0</v>
      </c>
      <c r="FE58" s="270">
        <v>0</v>
      </c>
      <c r="FF58" s="270">
        <v>0</v>
      </c>
      <c r="FG58" s="270"/>
      <c r="FH58" s="270">
        <v>0</v>
      </c>
      <c r="FI58" s="270"/>
      <c r="FJ58" s="270">
        <v>0</v>
      </c>
      <c r="FK58" s="270">
        <v>0</v>
      </c>
      <c r="FL58" s="270">
        <v>0</v>
      </c>
      <c r="FM58" s="270">
        <v>0</v>
      </c>
      <c r="FN58" s="270">
        <v>0</v>
      </c>
      <c r="FO58" s="351">
        <v>4455</v>
      </c>
      <c r="FP58" s="351">
        <v>0</v>
      </c>
      <c r="FQ58" s="351">
        <v>4120</v>
      </c>
      <c r="FR58" s="13"/>
      <c r="FS58" s="270"/>
      <c r="FT58" s="270"/>
      <c r="FU58" s="270"/>
      <c r="FV58" s="270"/>
      <c r="FW58" s="270"/>
      <c r="FX58" s="270"/>
      <c r="FY58" s="270"/>
      <c r="FZ58" s="270"/>
      <c r="GA58" s="270"/>
      <c r="GB58" s="270"/>
      <c r="GC58" s="270"/>
      <c r="GD58" s="270"/>
      <c r="GE58" s="270"/>
      <c r="GF58" s="270"/>
      <c r="GG58" s="270"/>
      <c r="GH58" s="270"/>
      <c r="GI58" s="270"/>
      <c r="GJ58" s="270"/>
      <c r="GK58" s="270"/>
      <c r="GL58" s="270"/>
      <c r="GM58" s="270"/>
      <c r="GN58" s="270"/>
      <c r="GO58" s="270"/>
      <c r="GP58" s="270"/>
      <c r="GQ58" s="270"/>
      <c r="GR58" s="270"/>
      <c r="GS58" s="270"/>
      <c r="GT58" s="270"/>
      <c r="GU58" s="270"/>
      <c r="GV58" s="270"/>
      <c r="GW58" s="270"/>
      <c r="GX58" s="270"/>
      <c r="GY58" s="270"/>
      <c r="GZ58" s="270"/>
      <c r="HA58" s="270"/>
      <c r="HB58" s="270"/>
      <c r="HC58" s="270"/>
      <c r="HD58" s="270"/>
      <c r="HE58" s="270"/>
      <c r="HF58" s="270"/>
      <c r="HG58" s="270"/>
      <c r="HH58" s="270"/>
      <c r="HI58" s="270"/>
      <c r="HJ58" s="270"/>
      <c r="HK58" s="270"/>
      <c r="HL58" s="270"/>
      <c r="HM58" s="270"/>
      <c r="HN58" s="270"/>
      <c r="HO58" s="270"/>
      <c r="HP58" s="270"/>
      <c r="HQ58" s="270"/>
      <c r="HR58" s="270"/>
      <c r="HS58" s="270"/>
      <c r="HT58" s="270"/>
      <c r="HU58" s="270"/>
      <c r="HV58" s="270"/>
      <c r="HW58" s="270"/>
      <c r="HX58" s="270"/>
      <c r="HY58" s="270"/>
      <c r="HZ58" s="270"/>
      <c r="IA58" s="270"/>
      <c r="IB58" s="270"/>
      <c r="IC58" s="270"/>
      <c r="ID58" s="270"/>
      <c r="IE58" s="270"/>
      <c r="IF58" s="270"/>
      <c r="IG58" s="270"/>
      <c r="IH58" s="270"/>
    </row>
    <row r="59" spans="1:242" ht="12.75" customHeight="1" x14ac:dyDescent="0.2">
      <c r="A59" s="374" t="s">
        <v>1382</v>
      </c>
      <c r="B59" s="270">
        <v>1145</v>
      </c>
      <c r="C59" s="270">
        <v>1145</v>
      </c>
      <c r="D59" s="270">
        <v>460</v>
      </c>
      <c r="E59" s="270">
        <v>690</v>
      </c>
      <c r="F59" s="270">
        <v>0</v>
      </c>
      <c r="G59" s="270">
        <v>0</v>
      </c>
      <c r="H59" s="270">
        <v>1145</v>
      </c>
      <c r="I59" s="270">
        <v>0</v>
      </c>
      <c r="J59" s="270">
        <v>1145</v>
      </c>
      <c r="K59" s="270">
        <v>0</v>
      </c>
      <c r="L59" s="270">
        <v>18.728697360000002</v>
      </c>
      <c r="M59" s="270">
        <v>14</v>
      </c>
      <c r="N59" s="270">
        <v>875</v>
      </c>
      <c r="O59" s="270">
        <v>95</v>
      </c>
      <c r="P59" s="270">
        <v>40</v>
      </c>
      <c r="Q59" s="270">
        <v>15</v>
      </c>
      <c r="R59" s="270">
        <v>0</v>
      </c>
      <c r="S59" s="270">
        <v>0</v>
      </c>
      <c r="T59" s="270">
        <v>0</v>
      </c>
      <c r="U59" s="270">
        <v>0</v>
      </c>
      <c r="V59" s="270">
        <v>0</v>
      </c>
      <c r="W59" s="270">
        <v>0</v>
      </c>
      <c r="X59" s="270">
        <v>74.239755880000004</v>
      </c>
      <c r="Y59" s="270">
        <v>0</v>
      </c>
      <c r="Z59" s="270">
        <v>0</v>
      </c>
      <c r="AA59" s="270" t="s">
        <v>1676</v>
      </c>
      <c r="AB59" s="270">
        <v>60</v>
      </c>
      <c r="AC59" s="270">
        <v>485</v>
      </c>
      <c r="AD59" s="270">
        <v>575</v>
      </c>
      <c r="AE59" s="270">
        <v>20</v>
      </c>
      <c r="AF59" s="270">
        <v>0</v>
      </c>
      <c r="AG59" s="270">
        <v>0</v>
      </c>
      <c r="AH59" s="270">
        <v>1135</v>
      </c>
      <c r="AI59" s="270">
        <v>0</v>
      </c>
      <c r="AJ59" s="270">
        <v>0</v>
      </c>
      <c r="AK59" s="270">
        <v>0</v>
      </c>
      <c r="AL59" s="270">
        <v>0</v>
      </c>
      <c r="AM59" s="270">
        <v>0</v>
      </c>
      <c r="AN59" s="270">
        <v>0</v>
      </c>
      <c r="AO59" s="270">
        <v>0</v>
      </c>
      <c r="AP59" s="270">
        <v>0</v>
      </c>
      <c r="AQ59" s="270">
        <v>0</v>
      </c>
      <c r="AR59" s="270">
        <v>0</v>
      </c>
      <c r="AS59" s="270">
        <v>0</v>
      </c>
      <c r="AT59" s="270">
        <v>0</v>
      </c>
      <c r="AU59" s="270">
        <v>0</v>
      </c>
      <c r="AV59" s="270">
        <v>0</v>
      </c>
      <c r="AW59" s="270">
        <v>0</v>
      </c>
      <c r="AX59" s="270">
        <v>0</v>
      </c>
      <c r="AY59" s="270">
        <v>0</v>
      </c>
      <c r="AZ59" s="270">
        <v>0</v>
      </c>
      <c r="BA59" s="270">
        <v>0</v>
      </c>
      <c r="BB59" s="270">
        <v>10</v>
      </c>
      <c r="BC59" s="270">
        <v>0</v>
      </c>
      <c r="BD59" s="270">
        <v>0</v>
      </c>
      <c r="BE59" s="270">
        <v>0</v>
      </c>
      <c r="BF59" s="270">
        <v>0</v>
      </c>
      <c r="BG59" s="270">
        <v>0</v>
      </c>
      <c r="BH59" s="270">
        <v>0</v>
      </c>
      <c r="BI59" s="270">
        <v>1145</v>
      </c>
      <c r="BJ59" s="270">
        <v>0</v>
      </c>
      <c r="BK59" s="270">
        <v>0</v>
      </c>
      <c r="BL59" s="270">
        <v>0</v>
      </c>
      <c r="BM59" s="270">
        <v>0</v>
      </c>
      <c r="BN59" s="270">
        <v>0</v>
      </c>
      <c r="BO59" s="270">
        <v>0</v>
      </c>
      <c r="BP59" s="270">
        <v>0</v>
      </c>
      <c r="BQ59" s="270">
        <v>0</v>
      </c>
      <c r="BR59" s="270">
        <v>0</v>
      </c>
      <c r="BS59" s="270">
        <v>0</v>
      </c>
      <c r="BT59" s="270">
        <v>0</v>
      </c>
      <c r="BU59" s="270" t="s">
        <v>1676</v>
      </c>
      <c r="BV59" s="270">
        <v>0</v>
      </c>
      <c r="BW59" s="270">
        <v>0</v>
      </c>
      <c r="BX59" s="270">
        <v>0</v>
      </c>
      <c r="BY59" s="270">
        <v>0</v>
      </c>
      <c r="BZ59" s="270">
        <v>0</v>
      </c>
      <c r="CA59" s="270">
        <v>0</v>
      </c>
      <c r="CB59" s="270">
        <v>0</v>
      </c>
      <c r="CC59" s="270">
        <v>0</v>
      </c>
      <c r="CD59" s="270">
        <v>0</v>
      </c>
      <c r="CE59" s="270">
        <v>0</v>
      </c>
      <c r="CF59" s="270">
        <v>0</v>
      </c>
      <c r="CG59" s="270">
        <v>1145</v>
      </c>
      <c r="CH59" s="270">
        <v>0</v>
      </c>
      <c r="CI59" s="270">
        <v>0</v>
      </c>
      <c r="CJ59" s="270">
        <v>0</v>
      </c>
      <c r="CK59" s="270">
        <v>0</v>
      </c>
      <c r="CL59" s="270">
        <v>0</v>
      </c>
      <c r="CM59" s="270">
        <v>1145</v>
      </c>
      <c r="CN59" s="270">
        <v>0</v>
      </c>
      <c r="CO59" s="270">
        <v>0</v>
      </c>
      <c r="CP59" s="270">
        <v>0</v>
      </c>
      <c r="CQ59" s="270">
        <v>0</v>
      </c>
      <c r="CR59" s="270">
        <v>0</v>
      </c>
      <c r="CS59" s="270">
        <v>0</v>
      </c>
      <c r="CT59" s="270">
        <v>0</v>
      </c>
      <c r="CU59" s="270"/>
      <c r="CV59" s="270">
        <v>0</v>
      </c>
      <c r="CW59" s="270">
        <v>0</v>
      </c>
      <c r="CX59" s="270">
        <v>0</v>
      </c>
      <c r="CY59" s="270">
        <v>0</v>
      </c>
      <c r="CZ59" s="270">
        <v>0</v>
      </c>
      <c r="DA59" s="270">
        <v>0</v>
      </c>
      <c r="DB59" s="270">
        <v>0</v>
      </c>
      <c r="DC59" s="270">
        <v>0</v>
      </c>
      <c r="DD59" s="270">
        <v>0</v>
      </c>
      <c r="DE59" s="270">
        <v>0</v>
      </c>
      <c r="DF59" s="270">
        <v>0</v>
      </c>
      <c r="DG59" s="270">
        <v>0</v>
      </c>
      <c r="DH59" s="270">
        <v>0</v>
      </c>
      <c r="DI59" s="270">
        <v>0</v>
      </c>
      <c r="DJ59" s="270">
        <v>0</v>
      </c>
      <c r="DK59" s="270">
        <v>0</v>
      </c>
      <c r="DL59" s="270">
        <v>0</v>
      </c>
      <c r="DM59" s="270">
        <v>0</v>
      </c>
      <c r="DN59" s="270">
        <v>0</v>
      </c>
      <c r="DO59" s="270">
        <v>0</v>
      </c>
      <c r="DP59" s="270">
        <v>0</v>
      </c>
      <c r="DQ59" s="270">
        <v>0</v>
      </c>
      <c r="DR59" s="270"/>
      <c r="DS59" s="270">
        <v>0</v>
      </c>
      <c r="DT59" s="270">
        <v>0</v>
      </c>
      <c r="DU59" s="270">
        <v>0</v>
      </c>
      <c r="DV59" s="270">
        <v>0</v>
      </c>
      <c r="DW59" s="270">
        <v>0</v>
      </c>
      <c r="DX59" s="270">
        <v>0</v>
      </c>
      <c r="DY59" s="270">
        <v>0</v>
      </c>
      <c r="DZ59" s="270">
        <v>0</v>
      </c>
      <c r="EA59" s="270">
        <v>0</v>
      </c>
      <c r="EB59" s="270">
        <v>0</v>
      </c>
      <c r="EC59" s="270">
        <v>0</v>
      </c>
      <c r="ED59" s="270">
        <v>0</v>
      </c>
      <c r="EE59" s="270">
        <v>0</v>
      </c>
      <c r="EF59" s="270">
        <v>0</v>
      </c>
      <c r="EG59" s="270">
        <v>0</v>
      </c>
      <c r="EH59" s="270">
        <v>0</v>
      </c>
      <c r="EI59" s="270">
        <v>0</v>
      </c>
      <c r="EJ59" s="270">
        <v>0</v>
      </c>
      <c r="EK59" s="270">
        <v>0</v>
      </c>
      <c r="EL59" s="270">
        <v>0</v>
      </c>
      <c r="EM59" s="270">
        <v>0</v>
      </c>
      <c r="EN59" s="270">
        <v>0</v>
      </c>
      <c r="EO59" s="270">
        <v>0</v>
      </c>
      <c r="EP59" s="270">
        <v>0</v>
      </c>
      <c r="EQ59" s="270">
        <v>0</v>
      </c>
      <c r="ER59" s="270">
        <v>0</v>
      </c>
      <c r="ES59" s="270">
        <v>0</v>
      </c>
      <c r="ET59" s="270">
        <v>0</v>
      </c>
      <c r="EU59" s="270">
        <v>0</v>
      </c>
      <c r="EV59" s="270">
        <v>0</v>
      </c>
      <c r="EW59" s="270">
        <v>0</v>
      </c>
      <c r="EX59" s="270">
        <v>0</v>
      </c>
      <c r="EY59" s="270">
        <v>0</v>
      </c>
      <c r="EZ59" s="270">
        <v>0</v>
      </c>
      <c r="FA59" s="270">
        <v>0</v>
      </c>
      <c r="FB59" s="270">
        <v>0</v>
      </c>
      <c r="FC59" s="270">
        <v>0</v>
      </c>
      <c r="FD59" s="270">
        <v>0</v>
      </c>
      <c r="FE59" s="270">
        <v>0</v>
      </c>
      <c r="FF59" s="270">
        <v>0</v>
      </c>
      <c r="FG59" s="270"/>
      <c r="FH59" s="270">
        <v>0</v>
      </c>
      <c r="FI59" s="270"/>
      <c r="FJ59" s="270">
        <v>0</v>
      </c>
      <c r="FK59" s="270">
        <v>0</v>
      </c>
      <c r="FL59" s="270">
        <v>0</v>
      </c>
      <c r="FM59" s="270">
        <v>0</v>
      </c>
      <c r="FN59" s="270">
        <v>0</v>
      </c>
      <c r="FO59" s="351">
        <v>1135</v>
      </c>
      <c r="FP59" s="351">
        <v>0</v>
      </c>
      <c r="FQ59" s="351">
        <v>1020</v>
      </c>
      <c r="FR59" s="13"/>
      <c r="FS59" s="270"/>
      <c r="FT59" s="270"/>
      <c r="FU59" s="270"/>
      <c r="FV59" s="270"/>
      <c r="FW59" s="270"/>
      <c r="FX59" s="270"/>
      <c r="FY59" s="270"/>
      <c r="FZ59" s="270"/>
      <c r="GA59" s="270"/>
      <c r="GB59" s="270"/>
      <c r="GC59" s="270"/>
      <c r="GD59" s="270"/>
      <c r="GE59" s="270"/>
      <c r="GF59" s="270"/>
      <c r="GG59" s="270"/>
      <c r="GH59" s="270"/>
      <c r="GI59" s="270"/>
      <c r="GJ59" s="270"/>
      <c r="GK59" s="270"/>
      <c r="GL59" s="270"/>
      <c r="GM59" s="270"/>
      <c r="GN59" s="270"/>
      <c r="GO59" s="270"/>
      <c r="GP59" s="270"/>
      <c r="GQ59" s="270"/>
      <c r="GR59" s="270"/>
      <c r="GS59" s="270"/>
      <c r="GT59" s="270"/>
      <c r="GU59" s="270"/>
      <c r="GV59" s="270"/>
      <c r="GW59" s="270"/>
      <c r="GX59" s="270"/>
      <c r="GY59" s="270"/>
      <c r="GZ59" s="270"/>
      <c r="HA59" s="270"/>
      <c r="HB59" s="270"/>
      <c r="HC59" s="270"/>
      <c r="HD59" s="270"/>
      <c r="HE59" s="270"/>
      <c r="HF59" s="270"/>
      <c r="HG59" s="270"/>
      <c r="HH59" s="270"/>
      <c r="HI59" s="270"/>
      <c r="HJ59" s="270"/>
      <c r="HK59" s="270"/>
      <c r="HL59" s="270"/>
      <c r="HM59" s="270"/>
      <c r="HN59" s="270"/>
      <c r="HO59" s="270"/>
      <c r="HP59" s="270"/>
      <c r="HQ59" s="270"/>
      <c r="HR59" s="270"/>
      <c r="HS59" s="270"/>
      <c r="HT59" s="270"/>
      <c r="HU59" s="270"/>
      <c r="HV59" s="270"/>
      <c r="HW59" s="270"/>
      <c r="HX59" s="270"/>
      <c r="HY59" s="270"/>
      <c r="HZ59" s="270"/>
      <c r="IA59" s="270"/>
      <c r="IB59" s="270"/>
      <c r="IC59" s="270"/>
      <c r="ID59" s="270"/>
      <c r="IE59" s="270"/>
      <c r="IF59" s="270"/>
      <c r="IG59" s="270"/>
      <c r="IH59" s="270"/>
    </row>
    <row r="60" spans="1:242" ht="12.75" customHeight="1" x14ac:dyDescent="0.2">
      <c r="A60" s="374" t="s">
        <v>1383</v>
      </c>
      <c r="B60" s="270">
        <v>2290</v>
      </c>
      <c r="C60" s="270">
        <v>2290</v>
      </c>
      <c r="D60" s="270">
        <v>910</v>
      </c>
      <c r="E60" s="270">
        <v>1375</v>
      </c>
      <c r="F60" s="270">
        <v>0</v>
      </c>
      <c r="G60" s="270">
        <v>0</v>
      </c>
      <c r="H60" s="270">
        <v>2290</v>
      </c>
      <c r="I60" s="270">
        <v>0</v>
      </c>
      <c r="J60" s="270">
        <v>2290</v>
      </c>
      <c r="K60" s="270">
        <v>0</v>
      </c>
      <c r="L60" s="270">
        <v>20.521004349999998</v>
      </c>
      <c r="M60" s="270">
        <v>13</v>
      </c>
      <c r="N60" s="270">
        <v>1700</v>
      </c>
      <c r="O60" s="270">
        <v>255</v>
      </c>
      <c r="P60" s="270">
        <v>70</v>
      </c>
      <c r="Q60" s="270">
        <v>45</v>
      </c>
      <c r="R60" s="270" t="s">
        <v>1676</v>
      </c>
      <c r="S60" s="270">
        <v>0</v>
      </c>
      <c r="T60" s="270">
        <v>0</v>
      </c>
      <c r="U60" s="270">
        <v>0</v>
      </c>
      <c r="V60" s="270">
        <v>0</v>
      </c>
      <c r="W60" s="270">
        <v>0</v>
      </c>
      <c r="X60" s="270">
        <v>73.747487989999996</v>
      </c>
      <c r="Y60" s="270">
        <v>0</v>
      </c>
      <c r="Z60" s="270" t="s">
        <v>1676</v>
      </c>
      <c r="AA60" s="270">
        <v>15</v>
      </c>
      <c r="AB60" s="270">
        <v>170</v>
      </c>
      <c r="AC60" s="270">
        <v>925</v>
      </c>
      <c r="AD60" s="270">
        <v>1130</v>
      </c>
      <c r="AE60" s="270">
        <v>50</v>
      </c>
      <c r="AF60" s="270">
        <v>0</v>
      </c>
      <c r="AG60" s="270">
        <v>0</v>
      </c>
      <c r="AH60" s="270">
        <v>2250</v>
      </c>
      <c r="AI60" s="270">
        <v>0</v>
      </c>
      <c r="AJ60" s="270">
        <v>0</v>
      </c>
      <c r="AK60" s="270">
        <v>0</v>
      </c>
      <c r="AL60" s="270">
        <v>0</v>
      </c>
      <c r="AM60" s="270">
        <v>0</v>
      </c>
      <c r="AN60" s="270">
        <v>0</v>
      </c>
      <c r="AO60" s="270">
        <v>0</v>
      </c>
      <c r="AP60" s="270">
        <v>0</v>
      </c>
      <c r="AQ60" s="270">
        <v>0</v>
      </c>
      <c r="AR60" s="270">
        <v>0</v>
      </c>
      <c r="AS60" s="270">
        <v>0</v>
      </c>
      <c r="AT60" s="270">
        <v>0</v>
      </c>
      <c r="AU60" s="270">
        <v>0</v>
      </c>
      <c r="AV60" s="270">
        <v>0</v>
      </c>
      <c r="AW60" s="270">
        <v>0</v>
      </c>
      <c r="AX60" s="270">
        <v>0</v>
      </c>
      <c r="AY60" s="270">
        <v>0</v>
      </c>
      <c r="AZ60" s="270">
        <v>0</v>
      </c>
      <c r="BA60" s="270">
        <v>0</v>
      </c>
      <c r="BB60" s="270">
        <v>35</v>
      </c>
      <c r="BC60" s="270">
        <v>0</v>
      </c>
      <c r="BD60" s="270">
        <v>0</v>
      </c>
      <c r="BE60" s="270">
        <v>0</v>
      </c>
      <c r="BF60" s="270">
        <v>0</v>
      </c>
      <c r="BG60" s="270">
        <v>0</v>
      </c>
      <c r="BH60" s="270">
        <v>0</v>
      </c>
      <c r="BI60" s="270">
        <v>2285</v>
      </c>
      <c r="BJ60" s="270">
        <v>0</v>
      </c>
      <c r="BK60" s="270">
        <v>0</v>
      </c>
      <c r="BL60" s="270">
        <v>0</v>
      </c>
      <c r="BM60" s="270">
        <v>0</v>
      </c>
      <c r="BN60" s="270">
        <v>0</v>
      </c>
      <c r="BO60" s="270">
        <v>0</v>
      </c>
      <c r="BP60" s="270">
        <v>0</v>
      </c>
      <c r="BQ60" s="270">
        <v>0</v>
      </c>
      <c r="BR60" s="270">
        <v>0</v>
      </c>
      <c r="BS60" s="270" t="s">
        <v>1676</v>
      </c>
      <c r="BT60" s="270">
        <v>0</v>
      </c>
      <c r="BU60" s="270" t="s">
        <v>1676</v>
      </c>
      <c r="BV60" s="270">
        <v>0</v>
      </c>
      <c r="BW60" s="270" t="s">
        <v>1676</v>
      </c>
      <c r="BX60" s="270">
        <v>0</v>
      </c>
      <c r="BY60" s="270">
        <v>0</v>
      </c>
      <c r="BZ60" s="270">
        <v>0</v>
      </c>
      <c r="CA60" s="270">
        <v>0</v>
      </c>
      <c r="CB60" s="270">
        <v>0</v>
      </c>
      <c r="CC60" s="270">
        <v>0</v>
      </c>
      <c r="CD60" s="270">
        <v>0</v>
      </c>
      <c r="CE60" s="270">
        <v>0</v>
      </c>
      <c r="CF60" s="270">
        <v>0</v>
      </c>
      <c r="CG60" s="270">
        <v>2290</v>
      </c>
      <c r="CH60" s="270">
        <v>0</v>
      </c>
      <c r="CI60" s="270">
        <v>0</v>
      </c>
      <c r="CJ60" s="270">
        <v>0</v>
      </c>
      <c r="CK60" s="270">
        <v>0</v>
      </c>
      <c r="CL60" s="270">
        <v>0</v>
      </c>
      <c r="CM60" s="270">
        <v>2290</v>
      </c>
      <c r="CN60" s="270">
        <v>0</v>
      </c>
      <c r="CO60" s="270">
        <v>0</v>
      </c>
      <c r="CP60" s="270">
        <v>0</v>
      </c>
      <c r="CQ60" s="270">
        <v>0</v>
      </c>
      <c r="CR60" s="270">
        <v>0</v>
      </c>
      <c r="CS60" s="270">
        <v>0</v>
      </c>
      <c r="CT60" s="270">
        <v>0</v>
      </c>
      <c r="CU60" s="270"/>
      <c r="CV60" s="270">
        <v>0</v>
      </c>
      <c r="CW60" s="270">
        <v>0</v>
      </c>
      <c r="CX60" s="270">
        <v>0</v>
      </c>
      <c r="CY60" s="270">
        <v>0</v>
      </c>
      <c r="CZ60" s="270">
        <v>0</v>
      </c>
      <c r="DA60" s="270">
        <v>0</v>
      </c>
      <c r="DB60" s="270">
        <v>0</v>
      </c>
      <c r="DC60" s="270">
        <v>0</v>
      </c>
      <c r="DD60" s="270">
        <v>0</v>
      </c>
      <c r="DE60" s="270">
        <v>0</v>
      </c>
      <c r="DF60" s="270">
        <v>0</v>
      </c>
      <c r="DG60" s="270">
        <v>0</v>
      </c>
      <c r="DH60" s="270">
        <v>0</v>
      </c>
      <c r="DI60" s="270">
        <v>0</v>
      </c>
      <c r="DJ60" s="270">
        <v>0</v>
      </c>
      <c r="DK60" s="270">
        <v>0</v>
      </c>
      <c r="DL60" s="270">
        <v>0</v>
      </c>
      <c r="DM60" s="270">
        <v>0</v>
      </c>
      <c r="DN60" s="270">
        <v>0</v>
      </c>
      <c r="DO60" s="270">
        <v>0</v>
      </c>
      <c r="DP60" s="270">
        <v>0</v>
      </c>
      <c r="DQ60" s="270">
        <v>0</v>
      </c>
      <c r="DR60" s="270"/>
      <c r="DS60" s="270">
        <v>0</v>
      </c>
      <c r="DT60" s="270">
        <v>0</v>
      </c>
      <c r="DU60" s="270">
        <v>0</v>
      </c>
      <c r="DV60" s="270">
        <v>0</v>
      </c>
      <c r="DW60" s="270">
        <v>0</v>
      </c>
      <c r="DX60" s="270">
        <v>0</v>
      </c>
      <c r="DY60" s="270">
        <v>0</v>
      </c>
      <c r="DZ60" s="270">
        <v>0</v>
      </c>
      <c r="EA60" s="270">
        <v>0</v>
      </c>
      <c r="EB60" s="270">
        <v>0</v>
      </c>
      <c r="EC60" s="270">
        <v>0</v>
      </c>
      <c r="ED60" s="270">
        <v>0</v>
      </c>
      <c r="EE60" s="270">
        <v>0</v>
      </c>
      <c r="EF60" s="270">
        <v>0</v>
      </c>
      <c r="EG60" s="270">
        <v>0</v>
      </c>
      <c r="EH60" s="270">
        <v>0</v>
      </c>
      <c r="EI60" s="270">
        <v>0</v>
      </c>
      <c r="EJ60" s="270">
        <v>0</v>
      </c>
      <c r="EK60" s="270">
        <v>0</v>
      </c>
      <c r="EL60" s="270">
        <v>0</v>
      </c>
      <c r="EM60" s="270">
        <v>0</v>
      </c>
      <c r="EN60" s="270">
        <v>0</v>
      </c>
      <c r="EO60" s="270">
        <v>0</v>
      </c>
      <c r="EP60" s="270">
        <v>0</v>
      </c>
      <c r="EQ60" s="270">
        <v>0</v>
      </c>
      <c r="ER60" s="270">
        <v>0</v>
      </c>
      <c r="ES60" s="270">
        <v>0</v>
      </c>
      <c r="ET60" s="270">
        <v>0</v>
      </c>
      <c r="EU60" s="270">
        <v>0</v>
      </c>
      <c r="EV60" s="270">
        <v>0</v>
      </c>
      <c r="EW60" s="270">
        <v>0</v>
      </c>
      <c r="EX60" s="270">
        <v>0</v>
      </c>
      <c r="EY60" s="270">
        <v>0</v>
      </c>
      <c r="EZ60" s="270">
        <v>0</v>
      </c>
      <c r="FA60" s="270">
        <v>0</v>
      </c>
      <c r="FB60" s="270">
        <v>0</v>
      </c>
      <c r="FC60" s="270">
        <v>0</v>
      </c>
      <c r="FD60" s="270">
        <v>0</v>
      </c>
      <c r="FE60" s="270">
        <v>0</v>
      </c>
      <c r="FF60" s="270">
        <v>0</v>
      </c>
      <c r="FG60" s="270"/>
      <c r="FH60" s="270">
        <v>0</v>
      </c>
      <c r="FI60" s="270"/>
      <c r="FJ60" s="270">
        <v>0</v>
      </c>
      <c r="FK60" s="270">
        <v>0</v>
      </c>
      <c r="FL60" s="270">
        <v>0</v>
      </c>
      <c r="FM60" s="270">
        <v>0</v>
      </c>
      <c r="FN60" s="270">
        <v>0</v>
      </c>
      <c r="FO60" s="351">
        <v>2250</v>
      </c>
      <c r="FP60" s="351">
        <v>0</v>
      </c>
      <c r="FQ60" s="351">
        <v>2070</v>
      </c>
      <c r="FR60" s="13"/>
      <c r="FS60" s="270"/>
      <c r="FT60" s="270"/>
      <c r="FU60" s="270"/>
      <c r="FV60" s="270"/>
      <c r="FW60" s="270"/>
      <c r="FX60" s="270"/>
      <c r="FY60" s="270"/>
      <c r="FZ60" s="270"/>
      <c r="GA60" s="270"/>
      <c r="GB60" s="270"/>
      <c r="GC60" s="270"/>
      <c r="GD60" s="270"/>
      <c r="GE60" s="270"/>
      <c r="GF60" s="270"/>
      <c r="GG60" s="270"/>
      <c r="GH60" s="270"/>
      <c r="GI60" s="270"/>
      <c r="GJ60" s="270"/>
      <c r="GK60" s="270"/>
      <c r="GL60" s="270"/>
      <c r="GM60" s="270"/>
      <c r="GN60" s="270"/>
      <c r="GO60" s="270"/>
      <c r="GP60" s="270"/>
      <c r="GQ60" s="270"/>
      <c r="GR60" s="270"/>
      <c r="GS60" s="270"/>
      <c r="GT60" s="270"/>
      <c r="GU60" s="270"/>
      <c r="GV60" s="270"/>
      <c r="GW60" s="270"/>
      <c r="GX60" s="270"/>
      <c r="GY60" s="270"/>
      <c r="GZ60" s="270"/>
      <c r="HA60" s="270"/>
      <c r="HB60" s="270"/>
      <c r="HC60" s="270"/>
      <c r="HD60" s="270"/>
      <c r="HE60" s="270"/>
      <c r="HF60" s="270"/>
      <c r="HG60" s="270"/>
      <c r="HH60" s="270"/>
      <c r="HI60" s="270"/>
      <c r="HJ60" s="270"/>
      <c r="HK60" s="270"/>
      <c r="HL60" s="270"/>
      <c r="HM60" s="270"/>
      <c r="HN60" s="270"/>
      <c r="HO60" s="270"/>
      <c r="HP60" s="270"/>
      <c r="HQ60" s="270"/>
      <c r="HR60" s="270"/>
      <c r="HS60" s="270"/>
      <c r="HT60" s="270"/>
      <c r="HU60" s="270"/>
      <c r="HV60" s="270"/>
      <c r="HW60" s="270"/>
      <c r="HX60" s="270"/>
      <c r="HY60" s="270"/>
      <c r="HZ60" s="270"/>
      <c r="IA60" s="270"/>
      <c r="IB60" s="270"/>
      <c r="IC60" s="270"/>
      <c r="ID60" s="270"/>
      <c r="IE60" s="270"/>
      <c r="IF60" s="270"/>
      <c r="IG60" s="270"/>
      <c r="IH60" s="270"/>
    </row>
    <row r="61" spans="1:242" ht="12.75" customHeight="1" x14ac:dyDescent="0.2">
      <c r="A61" s="374" t="s">
        <v>1384</v>
      </c>
      <c r="B61" s="270">
        <v>6500</v>
      </c>
      <c r="C61" s="270">
        <v>6500</v>
      </c>
      <c r="D61" s="270">
        <v>2555</v>
      </c>
      <c r="E61" s="270">
        <v>3940</v>
      </c>
      <c r="F61" s="270">
        <v>0</v>
      </c>
      <c r="G61" s="270">
        <v>0</v>
      </c>
      <c r="H61" s="270">
        <v>6500</v>
      </c>
      <c r="I61" s="270">
        <v>0</v>
      </c>
      <c r="J61" s="270">
        <v>6500</v>
      </c>
      <c r="K61" s="270">
        <v>0</v>
      </c>
      <c r="L61" s="270">
        <v>14.361550230000001</v>
      </c>
      <c r="M61" s="270">
        <v>8</v>
      </c>
      <c r="N61" s="270">
        <v>5210</v>
      </c>
      <c r="O61" s="270">
        <v>420</v>
      </c>
      <c r="P61" s="270">
        <v>165</v>
      </c>
      <c r="Q61" s="270">
        <v>80</v>
      </c>
      <c r="R61" s="270">
        <v>10</v>
      </c>
      <c r="S61" s="270">
        <v>0</v>
      </c>
      <c r="T61" s="270" t="s">
        <v>1676</v>
      </c>
      <c r="U61" s="270">
        <v>0</v>
      </c>
      <c r="V61" s="270">
        <v>0</v>
      </c>
      <c r="W61" s="270">
        <v>0</v>
      </c>
      <c r="X61" s="270">
        <v>74.570791009999994</v>
      </c>
      <c r="Y61" s="270">
        <v>0</v>
      </c>
      <c r="Z61" s="270" t="s">
        <v>1676</v>
      </c>
      <c r="AA61" s="270">
        <v>35</v>
      </c>
      <c r="AB61" s="270">
        <v>390</v>
      </c>
      <c r="AC61" s="270">
        <v>2520</v>
      </c>
      <c r="AD61" s="270">
        <v>3390</v>
      </c>
      <c r="AE61" s="270">
        <v>160</v>
      </c>
      <c r="AF61" s="270">
        <v>0</v>
      </c>
      <c r="AG61" s="270">
        <v>0</v>
      </c>
      <c r="AH61" s="270">
        <v>6395</v>
      </c>
      <c r="AI61" s="270">
        <v>0</v>
      </c>
      <c r="AJ61" s="270">
        <v>0</v>
      </c>
      <c r="AK61" s="270">
        <v>0</v>
      </c>
      <c r="AL61" s="270">
        <v>0</v>
      </c>
      <c r="AM61" s="270">
        <v>0</v>
      </c>
      <c r="AN61" s="270">
        <v>0</v>
      </c>
      <c r="AO61" s="270">
        <v>0</v>
      </c>
      <c r="AP61" s="270">
        <v>0</v>
      </c>
      <c r="AQ61" s="270">
        <v>0</v>
      </c>
      <c r="AR61" s="270">
        <v>0</v>
      </c>
      <c r="AS61" s="270">
        <v>0</v>
      </c>
      <c r="AT61" s="270">
        <v>0</v>
      </c>
      <c r="AU61" s="270">
        <v>0</v>
      </c>
      <c r="AV61" s="270">
        <v>0</v>
      </c>
      <c r="AW61" s="270">
        <v>0</v>
      </c>
      <c r="AX61" s="270">
        <v>0</v>
      </c>
      <c r="AY61" s="270">
        <v>0</v>
      </c>
      <c r="AZ61" s="270">
        <v>0</v>
      </c>
      <c r="BA61" s="270">
        <v>0</v>
      </c>
      <c r="BB61" s="270">
        <v>105</v>
      </c>
      <c r="BC61" s="270">
        <v>0</v>
      </c>
      <c r="BD61" s="270">
        <v>0</v>
      </c>
      <c r="BE61" s="270">
        <v>0</v>
      </c>
      <c r="BF61" s="270">
        <v>0</v>
      </c>
      <c r="BG61" s="270">
        <v>0</v>
      </c>
      <c r="BH61" s="270">
        <v>0</v>
      </c>
      <c r="BI61" s="270">
        <v>6480</v>
      </c>
      <c r="BJ61" s="270">
        <v>0</v>
      </c>
      <c r="BK61" s="270">
        <v>0</v>
      </c>
      <c r="BL61" s="270">
        <v>0</v>
      </c>
      <c r="BM61" s="270">
        <v>0</v>
      </c>
      <c r="BN61" s="270">
        <v>0</v>
      </c>
      <c r="BO61" s="270">
        <v>0</v>
      </c>
      <c r="BP61" s="270">
        <v>0</v>
      </c>
      <c r="BQ61" s="270">
        <v>0</v>
      </c>
      <c r="BR61" s="270">
        <v>0</v>
      </c>
      <c r="BS61" s="270" t="s">
        <v>1676</v>
      </c>
      <c r="BT61" s="270">
        <v>0</v>
      </c>
      <c r="BU61" s="270">
        <v>10</v>
      </c>
      <c r="BV61" s="270">
        <v>0</v>
      </c>
      <c r="BW61" s="270" t="s">
        <v>1676</v>
      </c>
      <c r="BX61" s="270">
        <v>0</v>
      </c>
      <c r="BY61" s="270">
        <v>0</v>
      </c>
      <c r="BZ61" s="270">
        <v>0</v>
      </c>
      <c r="CA61" s="270">
        <v>0</v>
      </c>
      <c r="CB61" s="270">
        <v>0</v>
      </c>
      <c r="CC61" s="270">
        <v>0</v>
      </c>
      <c r="CD61" s="270">
        <v>0</v>
      </c>
      <c r="CE61" s="270">
        <v>0</v>
      </c>
      <c r="CF61" s="270">
        <v>0</v>
      </c>
      <c r="CG61" s="270">
        <v>6500</v>
      </c>
      <c r="CH61" s="270">
        <v>0</v>
      </c>
      <c r="CI61" s="270">
        <v>0</v>
      </c>
      <c r="CJ61" s="270">
        <v>0</v>
      </c>
      <c r="CK61" s="270">
        <v>0</v>
      </c>
      <c r="CL61" s="270">
        <v>0</v>
      </c>
      <c r="CM61" s="270">
        <v>6500</v>
      </c>
      <c r="CN61" s="270">
        <v>0</v>
      </c>
      <c r="CO61" s="270">
        <v>0</v>
      </c>
      <c r="CP61" s="270">
        <v>0</v>
      </c>
      <c r="CQ61" s="270">
        <v>0</v>
      </c>
      <c r="CR61" s="270">
        <v>0</v>
      </c>
      <c r="CS61" s="270">
        <v>0</v>
      </c>
      <c r="CT61" s="270">
        <v>0</v>
      </c>
      <c r="CU61" s="270"/>
      <c r="CV61" s="270">
        <v>0</v>
      </c>
      <c r="CW61" s="270">
        <v>0</v>
      </c>
      <c r="CX61" s="270">
        <v>0</v>
      </c>
      <c r="CY61" s="270">
        <v>0</v>
      </c>
      <c r="CZ61" s="270">
        <v>0</v>
      </c>
      <c r="DA61" s="270">
        <v>0</v>
      </c>
      <c r="DB61" s="270">
        <v>0</v>
      </c>
      <c r="DC61" s="270">
        <v>0</v>
      </c>
      <c r="DD61" s="270">
        <v>0</v>
      </c>
      <c r="DE61" s="270">
        <v>0</v>
      </c>
      <c r="DF61" s="270">
        <v>0</v>
      </c>
      <c r="DG61" s="270">
        <v>0</v>
      </c>
      <c r="DH61" s="270">
        <v>0</v>
      </c>
      <c r="DI61" s="270">
        <v>0</v>
      </c>
      <c r="DJ61" s="270">
        <v>0</v>
      </c>
      <c r="DK61" s="270">
        <v>0</v>
      </c>
      <c r="DL61" s="270">
        <v>0</v>
      </c>
      <c r="DM61" s="270">
        <v>0</v>
      </c>
      <c r="DN61" s="270">
        <v>0</v>
      </c>
      <c r="DO61" s="270">
        <v>0</v>
      </c>
      <c r="DP61" s="270">
        <v>0</v>
      </c>
      <c r="DQ61" s="270">
        <v>0</v>
      </c>
      <c r="DR61" s="270"/>
      <c r="DS61" s="270">
        <v>0</v>
      </c>
      <c r="DT61" s="270">
        <v>0</v>
      </c>
      <c r="DU61" s="270">
        <v>0</v>
      </c>
      <c r="DV61" s="270">
        <v>0</v>
      </c>
      <c r="DW61" s="270">
        <v>0</v>
      </c>
      <c r="DX61" s="270">
        <v>0</v>
      </c>
      <c r="DY61" s="270">
        <v>0</v>
      </c>
      <c r="DZ61" s="270">
        <v>0</v>
      </c>
      <c r="EA61" s="270">
        <v>0</v>
      </c>
      <c r="EB61" s="270">
        <v>0</v>
      </c>
      <c r="EC61" s="270">
        <v>0</v>
      </c>
      <c r="ED61" s="270">
        <v>0</v>
      </c>
      <c r="EE61" s="270">
        <v>0</v>
      </c>
      <c r="EF61" s="270">
        <v>0</v>
      </c>
      <c r="EG61" s="270">
        <v>0</v>
      </c>
      <c r="EH61" s="270">
        <v>0</v>
      </c>
      <c r="EI61" s="270">
        <v>0</v>
      </c>
      <c r="EJ61" s="270">
        <v>0</v>
      </c>
      <c r="EK61" s="270">
        <v>0</v>
      </c>
      <c r="EL61" s="270">
        <v>0</v>
      </c>
      <c r="EM61" s="270">
        <v>0</v>
      </c>
      <c r="EN61" s="270">
        <v>0</v>
      </c>
      <c r="EO61" s="270">
        <v>0</v>
      </c>
      <c r="EP61" s="270">
        <v>0</v>
      </c>
      <c r="EQ61" s="270">
        <v>0</v>
      </c>
      <c r="ER61" s="270">
        <v>0</v>
      </c>
      <c r="ES61" s="270">
        <v>0</v>
      </c>
      <c r="ET61" s="270">
        <v>0</v>
      </c>
      <c r="EU61" s="270">
        <v>0</v>
      </c>
      <c r="EV61" s="270">
        <v>0</v>
      </c>
      <c r="EW61" s="270">
        <v>0</v>
      </c>
      <c r="EX61" s="270">
        <v>0</v>
      </c>
      <c r="EY61" s="270">
        <v>0</v>
      </c>
      <c r="EZ61" s="270">
        <v>0</v>
      </c>
      <c r="FA61" s="270">
        <v>0</v>
      </c>
      <c r="FB61" s="270">
        <v>0</v>
      </c>
      <c r="FC61" s="270">
        <v>0</v>
      </c>
      <c r="FD61" s="270">
        <v>0</v>
      </c>
      <c r="FE61" s="270">
        <v>0</v>
      </c>
      <c r="FF61" s="270">
        <v>0</v>
      </c>
      <c r="FG61" s="270"/>
      <c r="FH61" s="270">
        <v>0</v>
      </c>
      <c r="FI61" s="270"/>
      <c r="FJ61" s="270">
        <v>0</v>
      </c>
      <c r="FK61" s="270">
        <v>0</v>
      </c>
      <c r="FL61" s="270">
        <v>0</v>
      </c>
      <c r="FM61" s="270">
        <v>0</v>
      </c>
      <c r="FN61" s="270">
        <v>0</v>
      </c>
      <c r="FO61" s="351">
        <v>6395</v>
      </c>
      <c r="FP61" s="351">
        <v>0</v>
      </c>
      <c r="FQ61" s="351">
        <v>5885</v>
      </c>
      <c r="FR61" s="13"/>
      <c r="FS61" s="270"/>
      <c r="FT61" s="270"/>
      <c r="FU61" s="270"/>
      <c r="FV61" s="270"/>
      <c r="FW61" s="270"/>
      <c r="FX61" s="270"/>
      <c r="FY61" s="270"/>
      <c r="FZ61" s="270"/>
      <c r="GA61" s="270"/>
      <c r="GB61" s="270"/>
      <c r="GC61" s="270"/>
      <c r="GD61" s="270"/>
      <c r="GE61" s="270"/>
      <c r="GF61" s="270"/>
      <c r="GG61" s="270"/>
      <c r="GH61" s="270"/>
      <c r="GI61" s="270"/>
      <c r="GJ61" s="270"/>
      <c r="GK61" s="270"/>
      <c r="GL61" s="270"/>
      <c r="GM61" s="270"/>
      <c r="GN61" s="270"/>
      <c r="GO61" s="270"/>
      <c r="GP61" s="270"/>
      <c r="GQ61" s="270"/>
      <c r="GR61" s="270"/>
      <c r="GS61" s="270"/>
      <c r="GT61" s="270"/>
      <c r="GU61" s="270"/>
      <c r="GV61" s="270"/>
      <c r="GW61" s="270"/>
      <c r="GX61" s="270"/>
      <c r="GY61" s="270"/>
      <c r="GZ61" s="270"/>
      <c r="HA61" s="270"/>
      <c r="HB61" s="270"/>
      <c r="HC61" s="270"/>
      <c r="HD61" s="270"/>
      <c r="HE61" s="270"/>
      <c r="HF61" s="270"/>
      <c r="HG61" s="270"/>
      <c r="HH61" s="270"/>
      <c r="HI61" s="270"/>
      <c r="HJ61" s="270"/>
      <c r="HK61" s="270"/>
      <c r="HL61" s="270"/>
      <c r="HM61" s="270"/>
      <c r="HN61" s="270"/>
      <c r="HO61" s="270"/>
      <c r="HP61" s="270"/>
      <c r="HQ61" s="270"/>
      <c r="HR61" s="270"/>
      <c r="HS61" s="270"/>
      <c r="HT61" s="270"/>
      <c r="HU61" s="270"/>
      <c r="HV61" s="270"/>
      <c r="HW61" s="270"/>
      <c r="HX61" s="270"/>
      <c r="HY61" s="270"/>
      <c r="HZ61" s="270"/>
      <c r="IA61" s="270"/>
      <c r="IB61" s="270"/>
      <c r="IC61" s="270"/>
      <c r="ID61" s="270"/>
      <c r="IE61" s="270"/>
      <c r="IF61" s="270"/>
      <c r="IG61" s="270"/>
      <c r="IH61" s="270"/>
    </row>
    <row r="62" spans="1:242" ht="12.75" customHeight="1" x14ac:dyDescent="0.2">
      <c r="A62" s="374" t="s">
        <v>1536</v>
      </c>
      <c r="B62" s="270">
        <v>7005</v>
      </c>
      <c r="C62" s="270">
        <v>7005</v>
      </c>
      <c r="D62" s="270">
        <v>2800</v>
      </c>
      <c r="E62" s="270">
        <v>4205</v>
      </c>
      <c r="F62" s="270">
        <v>0</v>
      </c>
      <c r="G62" s="270">
        <v>0</v>
      </c>
      <c r="H62" s="270">
        <v>7005</v>
      </c>
      <c r="I62" s="270" t="s">
        <v>1676</v>
      </c>
      <c r="J62" s="270">
        <v>7005</v>
      </c>
      <c r="K62" s="270">
        <v>50</v>
      </c>
      <c r="L62" s="270">
        <v>20.806938639999998</v>
      </c>
      <c r="M62" s="270">
        <v>15</v>
      </c>
      <c r="N62" s="270">
        <v>5190</v>
      </c>
      <c r="O62" s="270">
        <v>690</v>
      </c>
      <c r="P62" s="270">
        <v>185</v>
      </c>
      <c r="Q62" s="270">
        <v>150</v>
      </c>
      <c r="R62" s="270">
        <v>10</v>
      </c>
      <c r="S62" s="270" t="s">
        <v>1676</v>
      </c>
      <c r="T62" s="270">
        <v>0</v>
      </c>
      <c r="U62" s="270">
        <v>0</v>
      </c>
      <c r="V62" s="270">
        <v>49</v>
      </c>
      <c r="W62" s="270">
        <v>49</v>
      </c>
      <c r="X62" s="270">
        <v>73.768659909999997</v>
      </c>
      <c r="Y62" s="270">
        <v>0</v>
      </c>
      <c r="Z62" s="270" t="s">
        <v>1676</v>
      </c>
      <c r="AA62" s="270">
        <v>50</v>
      </c>
      <c r="AB62" s="270">
        <v>535</v>
      </c>
      <c r="AC62" s="270">
        <v>2865</v>
      </c>
      <c r="AD62" s="270">
        <v>3365</v>
      </c>
      <c r="AE62" s="270">
        <v>190</v>
      </c>
      <c r="AF62" s="270">
        <v>0</v>
      </c>
      <c r="AG62" s="270">
        <v>0</v>
      </c>
      <c r="AH62" s="270">
        <v>6835</v>
      </c>
      <c r="AI62" s="270">
        <v>0</v>
      </c>
      <c r="AJ62" s="270">
        <v>0</v>
      </c>
      <c r="AK62" s="270">
        <v>0</v>
      </c>
      <c r="AL62" s="270">
        <v>0</v>
      </c>
      <c r="AM62" s="270">
        <v>0</v>
      </c>
      <c r="AN62" s="270">
        <v>0</v>
      </c>
      <c r="AO62" s="270">
        <v>0</v>
      </c>
      <c r="AP62" s="270">
        <v>0</v>
      </c>
      <c r="AQ62" s="270">
        <v>0</v>
      </c>
      <c r="AR62" s="270">
        <v>0</v>
      </c>
      <c r="AS62" s="270">
        <v>0</v>
      </c>
      <c r="AT62" s="270">
        <v>0</v>
      </c>
      <c r="AU62" s="270">
        <v>0</v>
      </c>
      <c r="AV62" s="270">
        <v>0</v>
      </c>
      <c r="AW62" s="270">
        <v>0</v>
      </c>
      <c r="AX62" s="270">
        <v>0</v>
      </c>
      <c r="AY62" s="270">
        <v>0</v>
      </c>
      <c r="AZ62" s="270">
        <v>0</v>
      </c>
      <c r="BA62" s="270">
        <v>0</v>
      </c>
      <c r="BB62" s="270">
        <v>170</v>
      </c>
      <c r="BC62" s="270">
        <v>0</v>
      </c>
      <c r="BD62" s="270">
        <v>0</v>
      </c>
      <c r="BE62" s="270">
        <v>0</v>
      </c>
      <c r="BF62" s="270">
        <v>0</v>
      </c>
      <c r="BG62" s="270">
        <v>0</v>
      </c>
      <c r="BH62" s="270">
        <v>0</v>
      </c>
      <c r="BI62" s="270">
        <v>6990</v>
      </c>
      <c r="BJ62" s="270">
        <v>0</v>
      </c>
      <c r="BK62" s="270">
        <v>0</v>
      </c>
      <c r="BL62" s="270">
        <v>0</v>
      </c>
      <c r="BM62" s="270">
        <v>0</v>
      </c>
      <c r="BN62" s="270">
        <v>0</v>
      </c>
      <c r="BO62" s="270">
        <v>0</v>
      </c>
      <c r="BP62" s="270">
        <v>0</v>
      </c>
      <c r="BQ62" s="270">
        <v>0</v>
      </c>
      <c r="BR62" s="270">
        <v>0</v>
      </c>
      <c r="BS62" s="270">
        <v>0</v>
      </c>
      <c r="BT62" s="270">
        <v>0</v>
      </c>
      <c r="BU62" s="270">
        <v>15</v>
      </c>
      <c r="BV62" s="270">
        <v>0</v>
      </c>
      <c r="BW62" s="270" t="s">
        <v>1676</v>
      </c>
      <c r="BX62" s="270">
        <v>0</v>
      </c>
      <c r="BY62" s="270">
        <v>0</v>
      </c>
      <c r="BZ62" s="270">
        <v>0</v>
      </c>
      <c r="CA62" s="270">
        <v>0</v>
      </c>
      <c r="CB62" s="270">
        <v>0</v>
      </c>
      <c r="CC62" s="270">
        <v>0</v>
      </c>
      <c r="CD62" s="270">
        <v>0</v>
      </c>
      <c r="CE62" s="270">
        <v>0</v>
      </c>
      <c r="CF62" s="270">
        <v>0</v>
      </c>
      <c r="CG62" s="270">
        <v>7005</v>
      </c>
      <c r="CH62" s="270">
        <v>0</v>
      </c>
      <c r="CI62" s="270">
        <v>0</v>
      </c>
      <c r="CJ62" s="270">
        <v>0</v>
      </c>
      <c r="CK62" s="270">
        <v>0</v>
      </c>
      <c r="CL62" s="270">
        <v>0</v>
      </c>
      <c r="CM62" s="270">
        <v>7005</v>
      </c>
      <c r="CN62" s="270">
        <v>0</v>
      </c>
      <c r="CO62" s="270">
        <v>0</v>
      </c>
      <c r="CP62" s="270">
        <v>0</v>
      </c>
      <c r="CQ62" s="270">
        <v>0</v>
      </c>
      <c r="CR62" s="270">
        <v>0</v>
      </c>
      <c r="CS62" s="270">
        <v>0</v>
      </c>
      <c r="CT62" s="270">
        <v>0</v>
      </c>
      <c r="CU62" s="270"/>
      <c r="CV62" s="270">
        <v>0</v>
      </c>
      <c r="CW62" s="270">
        <v>0</v>
      </c>
      <c r="CX62" s="270">
        <v>0</v>
      </c>
      <c r="CY62" s="270">
        <v>0</v>
      </c>
      <c r="CZ62" s="270">
        <v>0</v>
      </c>
      <c r="DA62" s="270">
        <v>0</v>
      </c>
      <c r="DB62" s="270">
        <v>0</v>
      </c>
      <c r="DC62" s="270">
        <v>0</v>
      </c>
      <c r="DD62" s="270">
        <v>0</v>
      </c>
      <c r="DE62" s="270">
        <v>0</v>
      </c>
      <c r="DF62" s="270">
        <v>0</v>
      </c>
      <c r="DG62" s="270">
        <v>0</v>
      </c>
      <c r="DH62" s="270">
        <v>0</v>
      </c>
      <c r="DI62" s="270">
        <v>0</v>
      </c>
      <c r="DJ62" s="270">
        <v>0</v>
      </c>
      <c r="DK62" s="270">
        <v>0</v>
      </c>
      <c r="DL62" s="270">
        <v>0</v>
      </c>
      <c r="DM62" s="270">
        <v>0</v>
      </c>
      <c r="DN62" s="270">
        <v>0</v>
      </c>
      <c r="DO62" s="270">
        <v>0</v>
      </c>
      <c r="DP62" s="270">
        <v>0</v>
      </c>
      <c r="DQ62" s="270">
        <v>0</v>
      </c>
      <c r="DR62" s="270"/>
      <c r="DS62" s="270">
        <v>0</v>
      </c>
      <c r="DT62" s="270">
        <v>0</v>
      </c>
      <c r="DU62" s="270">
        <v>0</v>
      </c>
      <c r="DV62" s="270">
        <v>0</v>
      </c>
      <c r="DW62" s="270">
        <v>0</v>
      </c>
      <c r="DX62" s="270">
        <v>0</v>
      </c>
      <c r="DY62" s="270">
        <v>0</v>
      </c>
      <c r="DZ62" s="270">
        <v>0</v>
      </c>
      <c r="EA62" s="270">
        <v>0</v>
      </c>
      <c r="EB62" s="270">
        <v>0</v>
      </c>
      <c r="EC62" s="270">
        <v>0</v>
      </c>
      <c r="ED62" s="270">
        <v>0</v>
      </c>
      <c r="EE62" s="270">
        <v>0</v>
      </c>
      <c r="EF62" s="270">
        <v>0</v>
      </c>
      <c r="EG62" s="270">
        <v>0</v>
      </c>
      <c r="EH62" s="270">
        <v>0</v>
      </c>
      <c r="EI62" s="270">
        <v>0</v>
      </c>
      <c r="EJ62" s="270">
        <v>0</v>
      </c>
      <c r="EK62" s="270">
        <v>0</v>
      </c>
      <c r="EL62" s="270">
        <v>0</v>
      </c>
      <c r="EM62" s="270">
        <v>0</v>
      </c>
      <c r="EN62" s="270">
        <v>0</v>
      </c>
      <c r="EO62" s="270">
        <v>0</v>
      </c>
      <c r="EP62" s="270">
        <v>0</v>
      </c>
      <c r="EQ62" s="270">
        <v>0</v>
      </c>
      <c r="ER62" s="270">
        <v>0</v>
      </c>
      <c r="ES62" s="270">
        <v>0</v>
      </c>
      <c r="ET62" s="270">
        <v>0</v>
      </c>
      <c r="EU62" s="270">
        <v>0</v>
      </c>
      <c r="EV62" s="270">
        <v>0</v>
      </c>
      <c r="EW62" s="270">
        <v>0</v>
      </c>
      <c r="EX62" s="270">
        <v>0</v>
      </c>
      <c r="EY62" s="270">
        <v>0</v>
      </c>
      <c r="EZ62" s="270">
        <v>0</v>
      </c>
      <c r="FA62" s="270">
        <v>0</v>
      </c>
      <c r="FB62" s="270">
        <v>0</v>
      </c>
      <c r="FC62" s="270">
        <v>0</v>
      </c>
      <c r="FD62" s="270">
        <v>0</v>
      </c>
      <c r="FE62" s="270">
        <v>0</v>
      </c>
      <c r="FF62" s="270">
        <v>0</v>
      </c>
      <c r="FG62" s="270"/>
      <c r="FH62" s="270">
        <v>0</v>
      </c>
      <c r="FI62" s="270"/>
      <c r="FJ62" s="270">
        <v>0</v>
      </c>
      <c r="FK62" s="270">
        <v>0</v>
      </c>
      <c r="FL62" s="270">
        <v>0</v>
      </c>
      <c r="FM62" s="270">
        <v>0</v>
      </c>
      <c r="FN62" s="270">
        <v>0</v>
      </c>
      <c r="FO62" s="351">
        <v>6835</v>
      </c>
      <c r="FP62" s="351">
        <v>0</v>
      </c>
      <c r="FQ62" s="351">
        <v>6225</v>
      </c>
      <c r="FR62" s="13"/>
      <c r="FS62" s="270"/>
      <c r="FT62" s="270"/>
      <c r="FU62" s="270"/>
      <c r="FV62" s="270"/>
      <c r="FW62" s="270"/>
      <c r="FX62" s="270"/>
      <c r="FY62" s="270"/>
      <c r="FZ62" s="270"/>
      <c r="GA62" s="270"/>
      <c r="GB62" s="270"/>
      <c r="GC62" s="270"/>
      <c r="GD62" s="270"/>
      <c r="GE62" s="270"/>
      <c r="GF62" s="270"/>
      <c r="GG62" s="270"/>
      <c r="GH62" s="270"/>
      <c r="GI62" s="270"/>
      <c r="GJ62" s="270"/>
      <c r="GK62" s="270"/>
      <c r="GL62" s="270"/>
      <c r="GM62" s="270"/>
      <c r="GN62" s="270"/>
      <c r="GO62" s="270"/>
      <c r="GP62" s="270"/>
      <c r="GQ62" s="270"/>
      <c r="GR62" s="270"/>
      <c r="GS62" s="270"/>
      <c r="GT62" s="270"/>
      <c r="GU62" s="270"/>
      <c r="GV62" s="270"/>
      <c r="GW62" s="270"/>
      <c r="GX62" s="270"/>
      <c r="GY62" s="270"/>
      <c r="GZ62" s="270"/>
      <c r="HA62" s="270"/>
      <c r="HB62" s="270"/>
      <c r="HC62" s="270"/>
      <c r="HD62" s="270"/>
      <c r="HE62" s="270"/>
      <c r="HF62" s="270"/>
      <c r="HG62" s="270"/>
      <c r="HH62" s="270"/>
      <c r="HI62" s="270"/>
      <c r="HJ62" s="270"/>
      <c r="HK62" s="270"/>
      <c r="HL62" s="270"/>
      <c r="HM62" s="270"/>
      <c r="HN62" s="270"/>
      <c r="HO62" s="270"/>
      <c r="HP62" s="270"/>
      <c r="HQ62" s="270"/>
      <c r="HR62" s="270"/>
      <c r="HS62" s="270"/>
      <c r="HT62" s="270"/>
      <c r="HU62" s="270"/>
      <c r="HV62" s="270"/>
      <c r="HW62" s="270"/>
      <c r="HX62" s="270"/>
      <c r="HY62" s="270"/>
      <c r="HZ62" s="270"/>
      <c r="IA62" s="270"/>
      <c r="IB62" s="270"/>
      <c r="IC62" s="270"/>
      <c r="ID62" s="270"/>
      <c r="IE62" s="270"/>
      <c r="IF62" s="270"/>
      <c r="IG62" s="270"/>
      <c r="IH62" s="270"/>
    </row>
    <row r="63" spans="1:242" ht="12.75" customHeight="1" x14ac:dyDescent="0.2">
      <c r="A63" s="374" t="s">
        <v>1537</v>
      </c>
      <c r="B63" s="270">
        <v>5835</v>
      </c>
      <c r="C63" s="270">
        <v>5835</v>
      </c>
      <c r="D63" s="270">
        <v>2440</v>
      </c>
      <c r="E63" s="270">
        <v>3395</v>
      </c>
      <c r="F63" s="270">
        <v>0</v>
      </c>
      <c r="G63" s="270">
        <v>0</v>
      </c>
      <c r="H63" s="270">
        <v>5835</v>
      </c>
      <c r="I63" s="270">
        <v>0</v>
      </c>
      <c r="J63" s="270">
        <v>5835</v>
      </c>
      <c r="K63" s="270">
        <v>0</v>
      </c>
      <c r="L63" s="270">
        <v>19.174668230000002</v>
      </c>
      <c r="M63" s="270">
        <v>11</v>
      </c>
      <c r="N63" s="270">
        <v>4195</v>
      </c>
      <c r="O63" s="270">
        <v>610</v>
      </c>
      <c r="P63" s="270">
        <v>215</v>
      </c>
      <c r="Q63" s="270">
        <v>95</v>
      </c>
      <c r="R63" s="270" t="s">
        <v>1676</v>
      </c>
      <c r="S63" s="270" t="s">
        <v>1676</v>
      </c>
      <c r="T63" s="270" t="s">
        <v>1676</v>
      </c>
      <c r="U63" s="270">
        <v>0</v>
      </c>
      <c r="V63" s="270">
        <v>0</v>
      </c>
      <c r="W63" s="270">
        <v>0</v>
      </c>
      <c r="X63" s="270">
        <v>74.307731869999998</v>
      </c>
      <c r="Y63" s="270">
        <v>0</v>
      </c>
      <c r="Z63" s="270" t="s">
        <v>1676</v>
      </c>
      <c r="AA63" s="270">
        <v>30</v>
      </c>
      <c r="AB63" s="270">
        <v>350</v>
      </c>
      <c r="AC63" s="270">
        <v>2335</v>
      </c>
      <c r="AD63" s="270">
        <v>2975</v>
      </c>
      <c r="AE63" s="270">
        <v>145</v>
      </c>
      <c r="AF63" s="270">
        <v>0</v>
      </c>
      <c r="AG63" s="270">
        <v>0</v>
      </c>
      <c r="AH63" s="270">
        <v>5690</v>
      </c>
      <c r="AI63" s="270">
        <v>0</v>
      </c>
      <c r="AJ63" s="270">
        <v>0</v>
      </c>
      <c r="AK63" s="270">
        <v>0</v>
      </c>
      <c r="AL63" s="270">
        <v>0</v>
      </c>
      <c r="AM63" s="270">
        <v>0</v>
      </c>
      <c r="AN63" s="270">
        <v>0</v>
      </c>
      <c r="AO63" s="270">
        <v>0</v>
      </c>
      <c r="AP63" s="270">
        <v>0</v>
      </c>
      <c r="AQ63" s="270">
        <v>0</v>
      </c>
      <c r="AR63" s="270">
        <v>0</v>
      </c>
      <c r="AS63" s="270">
        <v>0</v>
      </c>
      <c r="AT63" s="270">
        <v>0</v>
      </c>
      <c r="AU63" s="270">
        <v>0</v>
      </c>
      <c r="AV63" s="270">
        <v>0</v>
      </c>
      <c r="AW63" s="270">
        <v>0</v>
      </c>
      <c r="AX63" s="270">
        <v>0</v>
      </c>
      <c r="AY63" s="270">
        <v>0</v>
      </c>
      <c r="AZ63" s="270">
        <v>0</v>
      </c>
      <c r="BA63" s="270">
        <v>0</v>
      </c>
      <c r="BB63" s="270">
        <v>145</v>
      </c>
      <c r="BC63" s="270">
        <v>0</v>
      </c>
      <c r="BD63" s="270">
        <v>0</v>
      </c>
      <c r="BE63" s="270">
        <v>0</v>
      </c>
      <c r="BF63" s="270">
        <v>0</v>
      </c>
      <c r="BG63" s="270">
        <v>0</v>
      </c>
      <c r="BH63" s="270">
        <v>0</v>
      </c>
      <c r="BI63" s="270">
        <v>5790</v>
      </c>
      <c r="BJ63" s="270">
        <v>0</v>
      </c>
      <c r="BK63" s="270">
        <v>0</v>
      </c>
      <c r="BL63" s="270">
        <v>0</v>
      </c>
      <c r="BM63" s="270">
        <v>0</v>
      </c>
      <c r="BN63" s="270">
        <v>0</v>
      </c>
      <c r="BO63" s="270">
        <v>0</v>
      </c>
      <c r="BP63" s="270">
        <v>0</v>
      </c>
      <c r="BQ63" s="270">
        <v>0</v>
      </c>
      <c r="BR63" s="270">
        <v>0</v>
      </c>
      <c r="BS63" s="270">
        <v>0</v>
      </c>
      <c r="BT63" s="270">
        <v>0</v>
      </c>
      <c r="BU63" s="270">
        <v>25</v>
      </c>
      <c r="BV63" s="270">
        <v>0</v>
      </c>
      <c r="BW63" s="270">
        <v>20</v>
      </c>
      <c r="BX63" s="270">
        <v>0</v>
      </c>
      <c r="BY63" s="270">
        <v>0</v>
      </c>
      <c r="BZ63" s="270">
        <v>0</v>
      </c>
      <c r="CA63" s="270">
        <v>0</v>
      </c>
      <c r="CB63" s="270">
        <v>0</v>
      </c>
      <c r="CC63" s="270">
        <v>0</v>
      </c>
      <c r="CD63" s="270">
        <v>0</v>
      </c>
      <c r="CE63" s="270">
        <v>0</v>
      </c>
      <c r="CF63" s="270">
        <v>0</v>
      </c>
      <c r="CG63" s="270">
        <v>5835</v>
      </c>
      <c r="CH63" s="270">
        <v>0</v>
      </c>
      <c r="CI63" s="270">
        <v>0</v>
      </c>
      <c r="CJ63" s="270">
        <v>0</v>
      </c>
      <c r="CK63" s="270">
        <v>0</v>
      </c>
      <c r="CL63" s="270">
        <v>0</v>
      </c>
      <c r="CM63" s="270">
        <v>5835</v>
      </c>
      <c r="CN63" s="270">
        <v>0</v>
      </c>
      <c r="CO63" s="270">
        <v>0</v>
      </c>
      <c r="CP63" s="270">
        <v>0</v>
      </c>
      <c r="CQ63" s="270">
        <v>0</v>
      </c>
      <c r="CR63" s="270">
        <v>0</v>
      </c>
      <c r="CS63" s="270">
        <v>0</v>
      </c>
      <c r="CT63" s="270">
        <v>0</v>
      </c>
      <c r="CU63" s="270"/>
      <c r="CV63" s="270">
        <v>0</v>
      </c>
      <c r="CW63" s="270">
        <v>0</v>
      </c>
      <c r="CX63" s="270">
        <v>0</v>
      </c>
      <c r="CY63" s="270">
        <v>0</v>
      </c>
      <c r="CZ63" s="270">
        <v>0</v>
      </c>
      <c r="DA63" s="270">
        <v>0</v>
      </c>
      <c r="DB63" s="270">
        <v>0</v>
      </c>
      <c r="DC63" s="270">
        <v>0</v>
      </c>
      <c r="DD63" s="270">
        <v>0</v>
      </c>
      <c r="DE63" s="270">
        <v>0</v>
      </c>
      <c r="DF63" s="270">
        <v>0</v>
      </c>
      <c r="DG63" s="270">
        <v>0</v>
      </c>
      <c r="DH63" s="270">
        <v>0</v>
      </c>
      <c r="DI63" s="270">
        <v>0</v>
      </c>
      <c r="DJ63" s="270">
        <v>0</v>
      </c>
      <c r="DK63" s="270">
        <v>0</v>
      </c>
      <c r="DL63" s="270">
        <v>0</v>
      </c>
      <c r="DM63" s="270">
        <v>0</v>
      </c>
      <c r="DN63" s="270">
        <v>0</v>
      </c>
      <c r="DO63" s="270">
        <v>0</v>
      </c>
      <c r="DP63" s="270">
        <v>0</v>
      </c>
      <c r="DQ63" s="270">
        <v>0</v>
      </c>
      <c r="DR63" s="270"/>
      <c r="DS63" s="270">
        <v>0</v>
      </c>
      <c r="DT63" s="270">
        <v>0</v>
      </c>
      <c r="DU63" s="270">
        <v>0</v>
      </c>
      <c r="DV63" s="270">
        <v>0</v>
      </c>
      <c r="DW63" s="270">
        <v>0</v>
      </c>
      <c r="DX63" s="270">
        <v>0</v>
      </c>
      <c r="DY63" s="270">
        <v>0</v>
      </c>
      <c r="DZ63" s="270">
        <v>0</v>
      </c>
      <c r="EA63" s="270">
        <v>0</v>
      </c>
      <c r="EB63" s="270">
        <v>0</v>
      </c>
      <c r="EC63" s="270">
        <v>0</v>
      </c>
      <c r="ED63" s="270">
        <v>0</v>
      </c>
      <c r="EE63" s="270">
        <v>0</v>
      </c>
      <c r="EF63" s="270">
        <v>0</v>
      </c>
      <c r="EG63" s="270">
        <v>0</v>
      </c>
      <c r="EH63" s="270">
        <v>0</v>
      </c>
      <c r="EI63" s="270">
        <v>0</v>
      </c>
      <c r="EJ63" s="270">
        <v>0</v>
      </c>
      <c r="EK63" s="270">
        <v>0</v>
      </c>
      <c r="EL63" s="270">
        <v>0</v>
      </c>
      <c r="EM63" s="270">
        <v>0</v>
      </c>
      <c r="EN63" s="270">
        <v>0</v>
      </c>
      <c r="EO63" s="270">
        <v>0</v>
      </c>
      <c r="EP63" s="270">
        <v>0</v>
      </c>
      <c r="EQ63" s="270">
        <v>0</v>
      </c>
      <c r="ER63" s="270">
        <v>0</v>
      </c>
      <c r="ES63" s="270">
        <v>0</v>
      </c>
      <c r="ET63" s="270">
        <v>0</v>
      </c>
      <c r="EU63" s="270">
        <v>0</v>
      </c>
      <c r="EV63" s="270">
        <v>0</v>
      </c>
      <c r="EW63" s="270">
        <v>0</v>
      </c>
      <c r="EX63" s="270">
        <v>0</v>
      </c>
      <c r="EY63" s="270">
        <v>0</v>
      </c>
      <c r="EZ63" s="270">
        <v>0</v>
      </c>
      <c r="FA63" s="270">
        <v>0</v>
      </c>
      <c r="FB63" s="270">
        <v>0</v>
      </c>
      <c r="FC63" s="270">
        <v>0</v>
      </c>
      <c r="FD63" s="270">
        <v>0</v>
      </c>
      <c r="FE63" s="270">
        <v>0</v>
      </c>
      <c r="FF63" s="270">
        <v>0</v>
      </c>
      <c r="FG63" s="270"/>
      <c r="FH63" s="270">
        <v>0</v>
      </c>
      <c r="FI63" s="270"/>
      <c r="FJ63" s="270">
        <v>0</v>
      </c>
      <c r="FK63" s="270">
        <v>0</v>
      </c>
      <c r="FL63" s="270">
        <v>0</v>
      </c>
      <c r="FM63" s="270">
        <v>0</v>
      </c>
      <c r="FN63" s="270">
        <v>0</v>
      </c>
      <c r="FO63" s="351">
        <v>5690</v>
      </c>
      <c r="FP63" s="351">
        <v>0</v>
      </c>
      <c r="FQ63" s="351">
        <v>5125</v>
      </c>
      <c r="FR63" s="13"/>
      <c r="FS63" s="270"/>
      <c r="FT63" s="270"/>
      <c r="FU63" s="270"/>
      <c r="FV63" s="270"/>
      <c r="FW63" s="270"/>
      <c r="FX63" s="270"/>
      <c r="FY63" s="270"/>
      <c r="FZ63" s="270"/>
      <c r="GA63" s="270"/>
      <c r="GB63" s="270"/>
      <c r="GC63" s="270"/>
      <c r="GD63" s="270"/>
      <c r="GE63" s="270"/>
      <c r="GF63" s="270"/>
      <c r="GG63" s="270"/>
      <c r="GH63" s="270"/>
      <c r="GI63" s="270"/>
      <c r="GJ63" s="270"/>
      <c r="GK63" s="270"/>
      <c r="GL63" s="270"/>
      <c r="GM63" s="270"/>
      <c r="GN63" s="270"/>
      <c r="GO63" s="270"/>
      <c r="GP63" s="270"/>
      <c r="GQ63" s="270"/>
      <c r="GR63" s="270"/>
      <c r="GS63" s="270"/>
      <c r="GT63" s="270"/>
      <c r="GU63" s="270"/>
      <c r="GV63" s="270"/>
      <c r="GW63" s="270"/>
      <c r="GX63" s="270"/>
      <c r="GY63" s="270"/>
      <c r="GZ63" s="270"/>
      <c r="HA63" s="270"/>
      <c r="HB63" s="270"/>
      <c r="HC63" s="270"/>
      <c r="HD63" s="270"/>
      <c r="HE63" s="270"/>
      <c r="HF63" s="270"/>
      <c r="HG63" s="270"/>
      <c r="HH63" s="270"/>
      <c r="HI63" s="270"/>
      <c r="HJ63" s="270"/>
      <c r="HK63" s="270"/>
      <c r="HL63" s="270"/>
      <c r="HM63" s="270"/>
      <c r="HN63" s="270"/>
      <c r="HO63" s="270"/>
      <c r="HP63" s="270"/>
      <c r="HQ63" s="270"/>
      <c r="HR63" s="270"/>
      <c r="HS63" s="270"/>
      <c r="HT63" s="270"/>
      <c r="HU63" s="270"/>
      <c r="HV63" s="270"/>
      <c r="HW63" s="270"/>
      <c r="HX63" s="270"/>
      <c r="HY63" s="270"/>
      <c r="HZ63" s="270"/>
      <c r="IA63" s="270"/>
      <c r="IB63" s="270"/>
      <c r="IC63" s="270"/>
      <c r="ID63" s="270"/>
      <c r="IE63" s="270"/>
      <c r="IF63" s="270"/>
      <c r="IG63" s="270"/>
      <c r="IH63" s="270"/>
    </row>
    <row r="64" spans="1:242" ht="12.75" customHeight="1" x14ac:dyDescent="0.2">
      <c r="A64" s="374" t="s">
        <v>1592</v>
      </c>
      <c r="B64" s="270">
        <v>7245</v>
      </c>
      <c r="C64" s="270">
        <v>7245</v>
      </c>
      <c r="D64" s="270">
        <v>3045</v>
      </c>
      <c r="E64" s="270">
        <v>4200</v>
      </c>
      <c r="F64" s="270">
        <v>0</v>
      </c>
      <c r="G64" s="270">
        <v>0</v>
      </c>
      <c r="H64" s="270">
        <v>7245</v>
      </c>
      <c r="I64" s="270">
        <v>0</v>
      </c>
      <c r="J64" s="270">
        <v>7245</v>
      </c>
      <c r="K64" s="270">
        <v>0</v>
      </c>
      <c r="L64" s="270">
        <v>26.268131530000002</v>
      </c>
      <c r="M64" s="270">
        <v>20</v>
      </c>
      <c r="N64" s="270">
        <v>4515</v>
      </c>
      <c r="O64" s="270">
        <v>1500</v>
      </c>
      <c r="P64" s="270">
        <v>315</v>
      </c>
      <c r="Q64" s="270">
        <v>160</v>
      </c>
      <c r="R64" s="270">
        <v>15</v>
      </c>
      <c r="S64" s="270" t="s">
        <v>1676</v>
      </c>
      <c r="T64" s="270">
        <v>0</v>
      </c>
      <c r="U64" s="270">
        <v>0</v>
      </c>
      <c r="V64" s="270">
        <v>0</v>
      </c>
      <c r="W64" s="270">
        <v>0</v>
      </c>
      <c r="X64" s="270">
        <v>73.734372840000006</v>
      </c>
      <c r="Y64" s="270">
        <v>0</v>
      </c>
      <c r="Z64" s="270" t="s">
        <v>1676</v>
      </c>
      <c r="AA64" s="270">
        <v>40</v>
      </c>
      <c r="AB64" s="270">
        <v>540</v>
      </c>
      <c r="AC64" s="270">
        <v>2970</v>
      </c>
      <c r="AD64" s="270">
        <v>3520</v>
      </c>
      <c r="AE64" s="270">
        <v>175</v>
      </c>
      <c r="AF64" s="270">
        <v>0</v>
      </c>
      <c r="AG64" s="270">
        <v>0</v>
      </c>
      <c r="AH64" s="270">
        <v>7020</v>
      </c>
      <c r="AI64" s="270">
        <v>0</v>
      </c>
      <c r="AJ64" s="270">
        <v>0</v>
      </c>
      <c r="AK64" s="270">
        <v>0</v>
      </c>
      <c r="AL64" s="270">
        <v>0</v>
      </c>
      <c r="AM64" s="270">
        <v>0</v>
      </c>
      <c r="AN64" s="270">
        <v>0</v>
      </c>
      <c r="AO64" s="270">
        <v>0</v>
      </c>
      <c r="AP64" s="270">
        <v>0</v>
      </c>
      <c r="AQ64" s="270">
        <v>0</v>
      </c>
      <c r="AR64" s="270">
        <v>0</v>
      </c>
      <c r="AS64" s="270">
        <v>0</v>
      </c>
      <c r="AT64" s="270">
        <v>0</v>
      </c>
      <c r="AU64" s="270">
        <v>0</v>
      </c>
      <c r="AV64" s="270">
        <v>0</v>
      </c>
      <c r="AW64" s="270">
        <v>0</v>
      </c>
      <c r="AX64" s="270">
        <v>0</v>
      </c>
      <c r="AY64" s="270">
        <v>0</v>
      </c>
      <c r="AZ64" s="270">
        <v>0</v>
      </c>
      <c r="BA64" s="270">
        <v>0</v>
      </c>
      <c r="BB64" s="270">
        <v>225</v>
      </c>
      <c r="BC64" s="270">
        <v>0</v>
      </c>
      <c r="BD64" s="270">
        <v>0</v>
      </c>
      <c r="BE64" s="270">
        <v>0</v>
      </c>
      <c r="BF64" s="270">
        <v>0</v>
      </c>
      <c r="BG64" s="270">
        <v>0</v>
      </c>
      <c r="BH64" s="270">
        <v>0</v>
      </c>
      <c r="BI64" s="270">
        <v>7215</v>
      </c>
      <c r="BJ64" s="270">
        <v>0</v>
      </c>
      <c r="BK64" s="270">
        <v>0</v>
      </c>
      <c r="BL64" s="270">
        <v>0</v>
      </c>
      <c r="BM64" s="270">
        <v>0</v>
      </c>
      <c r="BN64" s="270">
        <v>0</v>
      </c>
      <c r="BO64" s="270">
        <v>0</v>
      </c>
      <c r="BP64" s="270">
        <v>0</v>
      </c>
      <c r="BQ64" s="270">
        <v>0</v>
      </c>
      <c r="BR64" s="270">
        <v>0</v>
      </c>
      <c r="BS64" s="270">
        <v>0</v>
      </c>
      <c r="BT64" s="270">
        <v>0</v>
      </c>
      <c r="BU64" s="270">
        <v>15</v>
      </c>
      <c r="BV64" s="270">
        <v>0</v>
      </c>
      <c r="BW64" s="270">
        <v>20</v>
      </c>
      <c r="BX64" s="270">
        <v>0</v>
      </c>
      <c r="BY64" s="270">
        <v>0</v>
      </c>
      <c r="BZ64" s="270">
        <v>0</v>
      </c>
      <c r="CA64" s="270">
        <v>0</v>
      </c>
      <c r="CB64" s="270">
        <v>0</v>
      </c>
      <c r="CC64" s="270">
        <v>0</v>
      </c>
      <c r="CD64" s="270">
        <v>0</v>
      </c>
      <c r="CE64" s="270">
        <v>0</v>
      </c>
      <c r="CF64" s="270">
        <v>0</v>
      </c>
      <c r="CG64" s="270">
        <v>7245</v>
      </c>
      <c r="CH64" s="270">
        <v>0</v>
      </c>
      <c r="CI64" s="270">
        <v>0</v>
      </c>
      <c r="CJ64" s="270">
        <v>0</v>
      </c>
      <c r="CK64" s="270">
        <v>0</v>
      </c>
      <c r="CL64" s="270">
        <v>0</v>
      </c>
      <c r="CM64" s="270">
        <v>7245</v>
      </c>
      <c r="CN64" s="270">
        <v>0</v>
      </c>
      <c r="CO64" s="270">
        <v>0</v>
      </c>
      <c r="CP64" s="270">
        <v>0</v>
      </c>
      <c r="CQ64" s="270">
        <v>0</v>
      </c>
      <c r="CR64" s="270">
        <v>0</v>
      </c>
      <c r="CS64" s="270">
        <v>0</v>
      </c>
      <c r="CT64" s="270">
        <v>0</v>
      </c>
      <c r="CU64" s="270"/>
      <c r="CV64" s="270">
        <v>0</v>
      </c>
      <c r="CW64" s="270">
        <v>0</v>
      </c>
      <c r="CX64" s="270">
        <v>0</v>
      </c>
      <c r="CY64" s="270">
        <v>0</v>
      </c>
      <c r="CZ64" s="270">
        <v>0</v>
      </c>
      <c r="DA64" s="270">
        <v>0</v>
      </c>
      <c r="DB64" s="270">
        <v>0</v>
      </c>
      <c r="DC64" s="270">
        <v>0</v>
      </c>
      <c r="DD64" s="270">
        <v>0</v>
      </c>
      <c r="DE64" s="270">
        <v>0</v>
      </c>
      <c r="DF64" s="270">
        <v>0</v>
      </c>
      <c r="DG64" s="270">
        <v>0</v>
      </c>
      <c r="DH64" s="270">
        <v>0</v>
      </c>
      <c r="DI64" s="270">
        <v>0</v>
      </c>
      <c r="DJ64" s="270">
        <v>0</v>
      </c>
      <c r="DK64" s="270">
        <v>0</v>
      </c>
      <c r="DL64" s="270">
        <v>0</v>
      </c>
      <c r="DM64" s="270">
        <v>0</v>
      </c>
      <c r="DN64" s="270">
        <v>0</v>
      </c>
      <c r="DO64" s="270">
        <v>0</v>
      </c>
      <c r="DP64" s="270">
        <v>0</v>
      </c>
      <c r="DQ64" s="270">
        <v>0</v>
      </c>
      <c r="DR64" s="270"/>
      <c r="DS64" s="270">
        <v>0</v>
      </c>
      <c r="DT64" s="270">
        <v>0</v>
      </c>
      <c r="DU64" s="270">
        <v>0</v>
      </c>
      <c r="DV64" s="270">
        <v>0</v>
      </c>
      <c r="DW64" s="270">
        <v>0</v>
      </c>
      <c r="DX64" s="270">
        <v>0</v>
      </c>
      <c r="DY64" s="270">
        <v>0</v>
      </c>
      <c r="DZ64" s="270">
        <v>0</v>
      </c>
      <c r="EA64" s="270">
        <v>0</v>
      </c>
      <c r="EB64" s="270">
        <v>0</v>
      </c>
      <c r="EC64" s="270">
        <v>0</v>
      </c>
      <c r="ED64" s="270">
        <v>0</v>
      </c>
      <c r="EE64" s="270">
        <v>0</v>
      </c>
      <c r="EF64" s="270">
        <v>0</v>
      </c>
      <c r="EG64" s="270">
        <v>0</v>
      </c>
      <c r="EH64" s="270">
        <v>0</v>
      </c>
      <c r="EI64" s="270">
        <v>0</v>
      </c>
      <c r="EJ64" s="270">
        <v>0</v>
      </c>
      <c r="EK64" s="270">
        <v>0</v>
      </c>
      <c r="EL64" s="270">
        <v>0</v>
      </c>
      <c r="EM64" s="270">
        <v>0</v>
      </c>
      <c r="EN64" s="270">
        <v>0</v>
      </c>
      <c r="EO64" s="270">
        <v>0</v>
      </c>
      <c r="EP64" s="270">
        <v>0</v>
      </c>
      <c r="EQ64" s="270">
        <v>0</v>
      </c>
      <c r="ER64" s="270">
        <v>0</v>
      </c>
      <c r="ES64" s="270">
        <v>0</v>
      </c>
      <c r="ET64" s="270">
        <v>0</v>
      </c>
      <c r="EU64" s="270">
        <v>0</v>
      </c>
      <c r="EV64" s="270">
        <v>0</v>
      </c>
      <c r="EW64" s="270">
        <v>0</v>
      </c>
      <c r="EX64" s="270">
        <v>0</v>
      </c>
      <c r="EY64" s="270">
        <v>0</v>
      </c>
      <c r="EZ64" s="270">
        <v>0</v>
      </c>
      <c r="FA64" s="270">
        <v>0</v>
      </c>
      <c r="FB64" s="270">
        <v>0</v>
      </c>
      <c r="FC64" s="270">
        <v>0</v>
      </c>
      <c r="FD64" s="270">
        <v>0</v>
      </c>
      <c r="FE64" s="270">
        <v>0</v>
      </c>
      <c r="FF64" s="270">
        <v>0</v>
      </c>
      <c r="FG64" s="270"/>
      <c r="FH64" s="270">
        <v>0</v>
      </c>
      <c r="FI64" s="270"/>
      <c r="FJ64" s="270">
        <v>0</v>
      </c>
      <c r="FK64" s="270">
        <v>0</v>
      </c>
      <c r="FL64" s="270">
        <v>0</v>
      </c>
      <c r="FM64" s="270">
        <v>0</v>
      </c>
      <c r="FN64" s="270">
        <v>0</v>
      </c>
      <c r="FO64" s="351">
        <v>7020</v>
      </c>
      <c r="FP64" s="351">
        <v>0</v>
      </c>
      <c r="FQ64" s="351">
        <v>6510</v>
      </c>
      <c r="FR64" s="13"/>
      <c r="FS64" s="270"/>
      <c r="FT64" s="270"/>
      <c r="FU64" s="270"/>
      <c r="FV64" s="270"/>
      <c r="FW64" s="270"/>
      <c r="FX64" s="270"/>
      <c r="FY64" s="270"/>
      <c r="FZ64" s="270"/>
      <c r="GA64" s="270"/>
      <c r="GB64" s="270"/>
      <c r="GC64" s="270"/>
      <c r="GD64" s="270"/>
      <c r="GE64" s="270"/>
      <c r="GF64" s="270"/>
      <c r="GG64" s="270"/>
      <c r="GH64" s="270"/>
      <c r="GI64" s="270"/>
      <c r="GJ64" s="270"/>
      <c r="GK64" s="270"/>
      <c r="GL64" s="270"/>
      <c r="GM64" s="270"/>
      <c r="GN64" s="270"/>
      <c r="GO64" s="270"/>
      <c r="GP64" s="270"/>
      <c r="GQ64" s="270"/>
      <c r="GR64" s="270"/>
      <c r="GS64" s="270"/>
      <c r="GT64" s="270"/>
      <c r="GU64" s="270"/>
      <c r="GV64" s="270"/>
      <c r="GW64" s="270"/>
      <c r="GX64" s="270"/>
      <c r="GY64" s="270"/>
      <c r="GZ64" s="270"/>
      <c r="HA64" s="270"/>
      <c r="HB64" s="270"/>
      <c r="HC64" s="270"/>
      <c r="HD64" s="270"/>
      <c r="HE64" s="270"/>
      <c r="HF64" s="270"/>
      <c r="HG64" s="270"/>
      <c r="HH64" s="270"/>
      <c r="HI64" s="270"/>
      <c r="HJ64" s="270"/>
      <c r="HK64" s="270"/>
      <c r="HL64" s="270"/>
      <c r="HM64" s="270"/>
      <c r="HN64" s="270"/>
      <c r="HO64" s="270"/>
      <c r="HP64" s="270"/>
      <c r="HQ64" s="270"/>
      <c r="HR64" s="270"/>
      <c r="HS64" s="270"/>
      <c r="HT64" s="270"/>
      <c r="HU64" s="270"/>
      <c r="HV64" s="270"/>
      <c r="HW64" s="270"/>
      <c r="HX64" s="270"/>
      <c r="HY64" s="270"/>
      <c r="HZ64" s="270"/>
      <c r="IA64" s="270"/>
      <c r="IB64" s="270"/>
      <c r="IC64" s="270"/>
      <c r="ID64" s="270"/>
      <c r="IE64" s="270"/>
      <c r="IF64" s="270"/>
      <c r="IG64" s="270"/>
      <c r="IH64" s="270"/>
    </row>
    <row r="65" spans="1:242" ht="12.75" customHeight="1" x14ac:dyDescent="0.2">
      <c r="A65" s="374" t="s">
        <v>1593</v>
      </c>
      <c r="B65" s="270">
        <v>2225</v>
      </c>
      <c r="C65" s="270">
        <v>2225</v>
      </c>
      <c r="D65" s="270">
        <v>965</v>
      </c>
      <c r="E65" s="270">
        <v>1260</v>
      </c>
      <c r="F65" s="270">
        <v>0</v>
      </c>
      <c r="G65" s="270">
        <v>0</v>
      </c>
      <c r="H65" s="270">
        <v>2225</v>
      </c>
      <c r="I65" s="270">
        <v>0</v>
      </c>
      <c r="J65" s="270">
        <v>2225</v>
      </c>
      <c r="K65" s="270">
        <v>0</v>
      </c>
      <c r="L65" s="270">
        <v>19.151394419999999</v>
      </c>
      <c r="M65" s="270">
        <v>13</v>
      </c>
      <c r="N65" s="270">
        <v>1660</v>
      </c>
      <c r="O65" s="270">
        <v>240</v>
      </c>
      <c r="P65" s="270">
        <v>70</v>
      </c>
      <c r="Q65" s="270">
        <v>35</v>
      </c>
      <c r="R65" s="270" t="s">
        <v>1676</v>
      </c>
      <c r="S65" s="270">
        <v>0</v>
      </c>
      <c r="T65" s="270">
        <v>0</v>
      </c>
      <c r="U65" s="270">
        <v>0</v>
      </c>
      <c r="V65" s="270">
        <v>0</v>
      </c>
      <c r="W65" s="270">
        <v>0</v>
      </c>
      <c r="X65" s="270">
        <v>73.797121009999998</v>
      </c>
      <c r="Y65" s="270">
        <v>0</v>
      </c>
      <c r="Z65" s="270" t="s">
        <v>1676</v>
      </c>
      <c r="AA65" s="270">
        <v>15</v>
      </c>
      <c r="AB65" s="270">
        <v>170</v>
      </c>
      <c r="AC65" s="270">
        <v>885</v>
      </c>
      <c r="AD65" s="270">
        <v>1095</v>
      </c>
      <c r="AE65" s="270">
        <v>55</v>
      </c>
      <c r="AF65" s="270">
        <v>0</v>
      </c>
      <c r="AG65" s="270">
        <v>0</v>
      </c>
      <c r="AH65" s="270">
        <v>2180</v>
      </c>
      <c r="AI65" s="270">
        <v>0</v>
      </c>
      <c r="AJ65" s="270">
        <v>0</v>
      </c>
      <c r="AK65" s="270">
        <v>0</v>
      </c>
      <c r="AL65" s="270">
        <v>0</v>
      </c>
      <c r="AM65" s="270">
        <v>0</v>
      </c>
      <c r="AN65" s="270">
        <v>0</v>
      </c>
      <c r="AO65" s="270">
        <v>0</v>
      </c>
      <c r="AP65" s="270">
        <v>0</v>
      </c>
      <c r="AQ65" s="270">
        <v>0</v>
      </c>
      <c r="AR65" s="270">
        <v>0</v>
      </c>
      <c r="AS65" s="270">
        <v>0</v>
      </c>
      <c r="AT65" s="270">
        <v>0</v>
      </c>
      <c r="AU65" s="270">
        <v>0</v>
      </c>
      <c r="AV65" s="270">
        <v>0</v>
      </c>
      <c r="AW65" s="270">
        <v>0</v>
      </c>
      <c r="AX65" s="270">
        <v>0</v>
      </c>
      <c r="AY65" s="270">
        <v>0</v>
      </c>
      <c r="AZ65" s="270">
        <v>0</v>
      </c>
      <c r="BA65" s="270">
        <v>0</v>
      </c>
      <c r="BB65" s="270">
        <v>45</v>
      </c>
      <c r="BC65" s="270">
        <v>0</v>
      </c>
      <c r="BD65" s="270">
        <v>0</v>
      </c>
      <c r="BE65" s="270">
        <v>0</v>
      </c>
      <c r="BF65" s="270">
        <v>0</v>
      </c>
      <c r="BG65" s="270">
        <v>0</v>
      </c>
      <c r="BH65" s="270">
        <v>0</v>
      </c>
      <c r="BI65" s="270">
        <v>2220</v>
      </c>
      <c r="BJ65" s="270">
        <v>0</v>
      </c>
      <c r="BK65" s="270">
        <v>0</v>
      </c>
      <c r="BL65" s="270">
        <v>0</v>
      </c>
      <c r="BM65" s="270">
        <v>0</v>
      </c>
      <c r="BN65" s="270">
        <v>0</v>
      </c>
      <c r="BO65" s="270">
        <v>0</v>
      </c>
      <c r="BP65" s="270">
        <v>0</v>
      </c>
      <c r="BQ65" s="270">
        <v>0</v>
      </c>
      <c r="BR65" s="270">
        <v>0</v>
      </c>
      <c r="BS65" s="270" t="s">
        <v>1676</v>
      </c>
      <c r="BT65" s="270">
        <v>0</v>
      </c>
      <c r="BU65" s="270" t="s">
        <v>1676</v>
      </c>
      <c r="BV65" s="270">
        <v>0</v>
      </c>
      <c r="BW65" s="270" t="s">
        <v>1676</v>
      </c>
      <c r="BX65" s="270">
        <v>0</v>
      </c>
      <c r="BY65" s="270">
        <v>0</v>
      </c>
      <c r="BZ65" s="270">
        <v>0</v>
      </c>
      <c r="CA65" s="270">
        <v>0</v>
      </c>
      <c r="CB65" s="270">
        <v>0</v>
      </c>
      <c r="CC65" s="270">
        <v>0</v>
      </c>
      <c r="CD65" s="270">
        <v>0</v>
      </c>
      <c r="CE65" s="270">
        <v>0</v>
      </c>
      <c r="CF65" s="270">
        <v>0</v>
      </c>
      <c r="CG65" s="270">
        <v>2225</v>
      </c>
      <c r="CH65" s="270">
        <v>0</v>
      </c>
      <c r="CI65" s="270">
        <v>0</v>
      </c>
      <c r="CJ65" s="270">
        <v>0</v>
      </c>
      <c r="CK65" s="270">
        <v>0</v>
      </c>
      <c r="CL65" s="270">
        <v>0</v>
      </c>
      <c r="CM65" s="270">
        <v>2225</v>
      </c>
      <c r="CN65" s="270">
        <v>0</v>
      </c>
      <c r="CO65" s="270">
        <v>0</v>
      </c>
      <c r="CP65" s="270">
        <v>0</v>
      </c>
      <c r="CQ65" s="270">
        <v>0</v>
      </c>
      <c r="CR65" s="270">
        <v>0</v>
      </c>
      <c r="CS65" s="270">
        <v>0</v>
      </c>
      <c r="CT65" s="270">
        <v>0</v>
      </c>
      <c r="CU65" s="270"/>
      <c r="CV65" s="270">
        <v>0</v>
      </c>
      <c r="CW65" s="270">
        <v>0</v>
      </c>
      <c r="CX65" s="270">
        <v>0</v>
      </c>
      <c r="CY65" s="270">
        <v>0</v>
      </c>
      <c r="CZ65" s="270">
        <v>0</v>
      </c>
      <c r="DA65" s="270">
        <v>0</v>
      </c>
      <c r="DB65" s="270">
        <v>0</v>
      </c>
      <c r="DC65" s="270">
        <v>0</v>
      </c>
      <c r="DD65" s="270">
        <v>0</v>
      </c>
      <c r="DE65" s="270">
        <v>0</v>
      </c>
      <c r="DF65" s="270">
        <v>0</v>
      </c>
      <c r="DG65" s="270">
        <v>0</v>
      </c>
      <c r="DH65" s="270">
        <v>0</v>
      </c>
      <c r="DI65" s="270">
        <v>0</v>
      </c>
      <c r="DJ65" s="270">
        <v>0</v>
      </c>
      <c r="DK65" s="270">
        <v>0</v>
      </c>
      <c r="DL65" s="270">
        <v>0</v>
      </c>
      <c r="DM65" s="270">
        <v>0</v>
      </c>
      <c r="DN65" s="270">
        <v>0</v>
      </c>
      <c r="DO65" s="270">
        <v>0</v>
      </c>
      <c r="DP65" s="270">
        <v>0</v>
      </c>
      <c r="DQ65" s="270">
        <v>0</v>
      </c>
      <c r="DR65" s="270"/>
      <c r="DS65" s="270">
        <v>0</v>
      </c>
      <c r="DT65" s="270">
        <v>0</v>
      </c>
      <c r="DU65" s="270">
        <v>0</v>
      </c>
      <c r="DV65" s="270">
        <v>0</v>
      </c>
      <c r="DW65" s="270">
        <v>0</v>
      </c>
      <c r="DX65" s="270">
        <v>0</v>
      </c>
      <c r="DY65" s="270">
        <v>0</v>
      </c>
      <c r="DZ65" s="270">
        <v>0</v>
      </c>
      <c r="EA65" s="270">
        <v>0</v>
      </c>
      <c r="EB65" s="270">
        <v>0</v>
      </c>
      <c r="EC65" s="270">
        <v>0</v>
      </c>
      <c r="ED65" s="270">
        <v>0</v>
      </c>
      <c r="EE65" s="270">
        <v>0</v>
      </c>
      <c r="EF65" s="270">
        <v>0</v>
      </c>
      <c r="EG65" s="270">
        <v>0</v>
      </c>
      <c r="EH65" s="270">
        <v>0</v>
      </c>
      <c r="EI65" s="270">
        <v>0</v>
      </c>
      <c r="EJ65" s="270">
        <v>0</v>
      </c>
      <c r="EK65" s="270">
        <v>0</v>
      </c>
      <c r="EL65" s="270">
        <v>0</v>
      </c>
      <c r="EM65" s="270">
        <v>0</v>
      </c>
      <c r="EN65" s="270">
        <v>0</v>
      </c>
      <c r="EO65" s="270">
        <v>0</v>
      </c>
      <c r="EP65" s="270">
        <v>0</v>
      </c>
      <c r="EQ65" s="270">
        <v>0</v>
      </c>
      <c r="ER65" s="270">
        <v>0</v>
      </c>
      <c r="ES65" s="270">
        <v>0</v>
      </c>
      <c r="ET65" s="270">
        <v>0</v>
      </c>
      <c r="EU65" s="270">
        <v>0</v>
      </c>
      <c r="EV65" s="270">
        <v>0</v>
      </c>
      <c r="EW65" s="270">
        <v>0</v>
      </c>
      <c r="EX65" s="270">
        <v>0</v>
      </c>
      <c r="EY65" s="270">
        <v>0</v>
      </c>
      <c r="EZ65" s="270">
        <v>0</v>
      </c>
      <c r="FA65" s="270">
        <v>0</v>
      </c>
      <c r="FB65" s="270">
        <v>0</v>
      </c>
      <c r="FC65" s="270">
        <v>0</v>
      </c>
      <c r="FD65" s="270">
        <v>0</v>
      </c>
      <c r="FE65" s="270">
        <v>0</v>
      </c>
      <c r="FF65" s="270">
        <v>0</v>
      </c>
      <c r="FG65" s="270"/>
      <c r="FH65" s="270">
        <v>0</v>
      </c>
      <c r="FI65" s="270"/>
      <c r="FJ65" s="270">
        <v>0</v>
      </c>
      <c r="FK65" s="270">
        <v>0</v>
      </c>
      <c r="FL65" s="270">
        <v>0</v>
      </c>
      <c r="FM65" s="270">
        <v>0</v>
      </c>
      <c r="FN65" s="270">
        <v>0</v>
      </c>
      <c r="FO65" s="351">
        <v>2180</v>
      </c>
      <c r="FP65" s="351">
        <v>0</v>
      </c>
      <c r="FQ65" s="351">
        <v>2010</v>
      </c>
      <c r="FR65" s="13"/>
      <c r="FS65" s="270"/>
      <c r="FT65" s="270"/>
      <c r="FU65" s="270"/>
      <c r="FV65" s="270"/>
      <c r="FW65" s="270"/>
      <c r="FX65" s="270"/>
      <c r="FY65" s="270"/>
      <c r="FZ65" s="270"/>
      <c r="GA65" s="270"/>
      <c r="GB65" s="270"/>
      <c r="GC65" s="270"/>
      <c r="GD65" s="270"/>
      <c r="GE65" s="270"/>
      <c r="GF65" s="270"/>
      <c r="GG65" s="270"/>
      <c r="GH65" s="270"/>
      <c r="GI65" s="270"/>
      <c r="GJ65" s="270"/>
      <c r="GK65" s="270"/>
      <c r="GL65" s="270"/>
      <c r="GM65" s="270"/>
      <c r="GN65" s="270"/>
      <c r="GO65" s="270"/>
      <c r="GP65" s="270"/>
      <c r="GQ65" s="270"/>
      <c r="GR65" s="270"/>
      <c r="GS65" s="270"/>
      <c r="GT65" s="270"/>
      <c r="GU65" s="270"/>
      <c r="GV65" s="270"/>
      <c r="GW65" s="270"/>
      <c r="GX65" s="270"/>
      <c r="GY65" s="270"/>
      <c r="GZ65" s="270"/>
      <c r="HA65" s="270"/>
      <c r="HB65" s="270"/>
      <c r="HC65" s="270"/>
      <c r="HD65" s="270"/>
      <c r="HE65" s="270"/>
      <c r="HF65" s="270"/>
      <c r="HG65" s="270"/>
      <c r="HH65" s="270"/>
      <c r="HI65" s="270"/>
      <c r="HJ65" s="270"/>
      <c r="HK65" s="270"/>
      <c r="HL65" s="270"/>
      <c r="HM65" s="270"/>
      <c r="HN65" s="270"/>
      <c r="HO65" s="270"/>
      <c r="HP65" s="270"/>
      <c r="HQ65" s="270"/>
      <c r="HR65" s="270"/>
      <c r="HS65" s="270"/>
      <c r="HT65" s="270"/>
      <c r="HU65" s="270"/>
      <c r="HV65" s="270"/>
      <c r="HW65" s="270"/>
      <c r="HX65" s="270"/>
      <c r="HY65" s="270"/>
      <c r="HZ65" s="270"/>
      <c r="IA65" s="270"/>
      <c r="IB65" s="270"/>
      <c r="IC65" s="270"/>
      <c r="ID65" s="270"/>
      <c r="IE65" s="270"/>
      <c r="IF65" s="270"/>
      <c r="IG65" s="270"/>
      <c r="IH65" s="270"/>
    </row>
    <row r="66" spans="1:242" ht="12.75" customHeight="1" x14ac:dyDescent="0.2">
      <c r="A66" s="374" t="s">
        <v>1594</v>
      </c>
      <c r="B66" s="270">
        <v>3485</v>
      </c>
      <c r="C66" s="270">
        <v>3485</v>
      </c>
      <c r="D66" s="270">
        <v>1420</v>
      </c>
      <c r="E66" s="270">
        <v>2065</v>
      </c>
      <c r="F66" s="270">
        <v>0</v>
      </c>
      <c r="G66" s="270">
        <v>0</v>
      </c>
      <c r="H66" s="270">
        <v>3485</v>
      </c>
      <c r="I66" s="270">
        <v>0</v>
      </c>
      <c r="J66" s="270">
        <v>3485</v>
      </c>
      <c r="K66" s="270">
        <v>0</v>
      </c>
      <c r="L66" s="270">
        <v>25.41507077</v>
      </c>
      <c r="M66" s="270">
        <v>10</v>
      </c>
      <c r="N66" s="270">
        <v>1870</v>
      </c>
      <c r="O66" s="270">
        <v>280</v>
      </c>
      <c r="P66" s="270">
        <v>120</v>
      </c>
      <c r="Q66" s="270">
        <v>100</v>
      </c>
      <c r="R66" s="270">
        <v>10</v>
      </c>
      <c r="S66" s="270" t="s">
        <v>1676</v>
      </c>
      <c r="T66" s="270">
        <v>10</v>
      </c>
      <c r="U66" s="270" t="s">
        <v>1676</v>
      </c>
      <c r="V66" s="270">
        <v>0</v>
      </c>
      <c r="W66" s="270">
        <v>0</v>
      </c>
      <c r="X66" s="270">
        <v>75.545167770000006</v>
      </c>
      <c r="Y66" s="270">
        <v>0</v>
      </c>
      <c r="Z66" s="270">
        <v>0</v>
      </c>
      <c r="AA66" s="270" t="s">
        <v>1676</v>
      </c>
      <c r="AB66" s="270">
        <v>190</v>
      </c>
      <c r="AC66" s="270">
        <v>1265</v>
      </c>
      <c r="AD66" s="270">
        <v>1895</v>
      </c>
      <c r="AE66" s="270">
        <v>130</v>
      </c>
      <c r="AF66" s="270">
        <v>0</v>
      </c>
      <c r="AG66" s="270">
        <v>0</v>
      </c>
      <c r="AH66" s="270">
        <v>3425</v>
      </c>
      <c r="AI66" s="270">
        <v>0</v>
      </c>
      <c r="AJ66" s="270">
        <v>0</v>
      </c>
      <c r="AK66" s="270">
        <v>0</v>
      </c>
      <c r="AL66" s="270">
        <v>0</v>
      </c>
      <c r="AM66" s="270">
        <v>0</v>
      </c>
      <c r="AN66" s="270">
        <v>0</v>
      </c>
      <c r="AO66" s="270">
        <v>0</v>
      </c>
      <c r="AP66" s="270">
        <v>0</v>
      </c>
      <c r="AQ66" s="270">
        <v>0</v>
      </c>
      <c r="AR66" s="270">
        <v>0</v>
      </c>
      <c r="AS66" s="270">
        <v>0</v>
      </c>
      <c r="AT66" s="270">
        <v>0</v>
      </c>
      <c r="AU66" s="270">
        <v>0</v>
      </c>
      <c r="AV66" s="270">
        <v>0</v>
      </c>
      <c r="AW66" s="270">
        <v>0</v>
      </c>
      <c r="AX66" s="270">
        <v>0</v>
      </c>
      <c r="AY66" s="270">
        <v>0</v>
      </c>
      <c r="AZ66" s="270">
        <v>0</v>
      </c>
      <c r="BA66" s="270">
        <v>0</v>
      </c>
      <c r="BB66" s="270">
        <v>60</v>
      </c>
      <c r="BC66" s="270">
        <v>0</v>
      </c>
      <c r="BD66" s="270">
        <v>0</v>
      </c>
      <c r="BE66" s="270">
        <v>0</v>
      </c>
      <c r="BF66" s="270">
        <v>0</v>
      </c>
      <c r="BG66" s="270">
        <v>0</v>
      </c>
      <c r="BH66" s="270">
        <v>0</v>
      </c>
      <c r="BI66" s="270">
        <v>3485</v>
      </c>
      <c r="BJ66" s="270">
        <v>0</v>
      </c>
      <c r="BK66" s="270">
        <v>0</v>
      </c>
      <c r="BL66" s="270">
        <v>0</v>
      </c>
      <c r="BM66" s="270">
        <v>0</v>
      </c>
      <c r="BN66" s="270">
        <v>0</v>
      </c>
      <c r="BO66" s="270">
        <v>0</v>
      </c>
      <c r="BP66" s="270">
        <v>0</v>
      </c>
      <c r="BQ66" s="270">
        <v>0</v>
      </c>
      <c r="BR66" s="270">
        <v>0</v>
      </c>
      <c r="BS66" s="270">
        <v>0</v>
      </c>
      <c r="BT66" s="270">
        <v>0</v>
      </c>
      <c r="BU66" s="270" t="s">
        <v>1676</v>
      </c>
      <c r="BV66" s="270">
        <v>0</v>
      </c>
      <c r="BW66" s="270" t="s">
        <v>1676</v>
      </c>
      <c r="BX66" s="270">
        <v>0</v>
      </c>
      <c r="BY66" s="270">
        <v>0</v>
      </c>
      <c r="BZ66" s="270">
        <v>0</v>
      </c>
      <c r="CA66" s="270">
        <v>0</v>
      </c>
      <c r="CB66" s="270">
        <v>0</v>
      </c>
      <c r="CC66" s="270">
        <v>0</v>
      </c>
      <c r="CD66" s="270">
        <v>0</v>
      </c>
      <c r="CE66" s="270">
        <v>0</v>
      </c>
      <c r="CF66" s="270">
        <v>0</v>
      </c>
      <c r="CG66" s="270">
        <v>3485</v>
      </c>
      <c r="CH66" s="270">
        <v>0</v>
      </c>
      <c r="CI66" s="270">
        <v>0</v>
      </c>
      <c r="CJ66" s="270">
        <v>0</v>
      </c>
      <c r="CK66" s="270">
        <v>0</v>
      </c>
      <c r="CL66" s="270">
        <v>0</v>
      </c>
      <c r="CM66" s="270">
        <v>3485</v>
      </c>
      <c r="CN66" s="270">
        <v>0</v>
      </c>
      <c r="CO66" s="270">
        <v>0</v>
      </c>
      <c r="CP66" s="270">
        <v>0</v>
      </c>
      <c r="CQ66" s="270">
        <v>0</v>
      </c>
      <c r="CR66" s="270">
        <v>0</v>
      </c>
      <c r="CS66" s="270">
        <v>0</v>
      </c>
      <c r="CT66" s="270">
        <v>0</v>
      </c>
      <c r="CU66" s="270"/>
      <c r="CV66" s="270">
        <v>0</v>
      </c>
      <c r="CW66" s="270">
        <v>0</v>
      </c>
      <c r="CX66" s="270">
        <v>0</v>
      </c>
      <c r="CY66" s="270">
        <v>0</v>
      </c>
      <c r="CZ66" s="270">
        <v>0</v>
      </c>
      <c r="DA66" s="270">
        <v>0</v>
      </c>
      <c r="DB66" s="270">
        <v>0</v>
      </c>
      <c r="DC66" s="270">
        <v>0</v>
      </c>
      <c r="DD66" s="270">
        <v>0</v>
      </c>
      <c r="DE66" s="270">
        <v>0</v>
      </c>
      <c r="DF66" s="270">
        <v>0</v>
      </c>
      <c r="DG66" s="270">
        <v>0</v>
      </c>
      <c r="DH66" s="270">
        <v>0</v>
      </c>
      <c r="DI66" s="270">
        <v>0</v>
      </c>
      <c r="DJ66" s="270">
        <v>0</v>
      </c>
      <c r="DK66" s="270">
        <v>0</v>
      </c>
      <c r="DL66" s="270">
        <v>0</v>
      </c>
      <c r="DM66" s="270">
        <v>0</v>
      </c>
      <c r="DN66" s="270">
        <v>0</v>
      </c>
      <c r="DO66" s="270">
        <v>0</v>
      </c>
      <c r="DP66" s="270">
        <v>0</v>
      </c>
      <c r="DQ66" s="270">
        <v>0</v>
      </c>
      <c r="DR66" s="270"/>
      <c r="DS66" s="270">
        <v>0</v>
      </c>
      <c r="DT66" s="270">
        <v>0</v>
      </c>
      <c r="DU66" s="270">
        <v>0</v>
      </c>
      <c r="DV66" s="270">
        <v>0</v>
      </c>
      <c r="DW66" s="270">
        <v>0</v>
      </c>
      <c r="DX66" s="270">
        <v>0</v>
      </c>
      <c r="DY66" s="270">
        <v>0</v>
      </c>
      <c r="DZ66" s="270">
        <v>0</v>
      </c>
      <c r="EA66" s="270">
        <v>0</v>
      </c>
      <c r="EB66" s="270">
        <v>0</v>
      </c>
      <c r="EC66" s="270">
        <v>0</v>
      </c>
      <c r="ED66" s="270">
        <v>0</v>
      </c>
      <c r="EE66" s="270">
        <v>0</v>
      </c>
      <c r="EF66" s="270">
        <v>0</v>
      </c>
      <c r="EG66" s="270">
        <v>0</v>
      </c>
      <c r="EH66" s="270">
        <v>0</v>
      </c>
      <c r="EI66" s="270">
        <v>0</v>
      </c>
      <c r="EJ66" s="270">
        <v>0</v>
      </c>
      <c r="EK66" s="270">
        <v>0</v>
      </c>
      <c r="EL66" s="270">
        <v>0</v>
      </c>
      <c r="EM66" s="270">
        <v>0</v>
      </c>
      <c r="EN66" s="270">
        <v>0</v>
      </c>
      <c r="EO66" s="270">
        <v>0</v>
      </c>
      <c r="EP66" s="270">
        <v>0</v>
      </c>
      <c r="EQ66" s="270">
        <v>0</v>
      </c>
      <c r="ER66" s="270">
        <v>0</v>
      </c>
      <c r="ES66" s="270">
        <v>0</v>
      </c>
      <c r="ET66" s="270">
        <v>0</v>
      </c>
      <c r="EU66" s="270">
        <v>0</v>
      </c>
      <c r="EV66" s="270">
        <v>0</v>
      </c>
      <c r="EW66" s="270">
        <v>0</v>
      </c>
      <c r="EX66" s="270">
        <v>0</v>
      </c>
      <c r="EY66" s="270">
        <v>0</v>
      </c>
      <c r="EZ66" s="270">
        <v>0</v>
      </c>
      <c r="FA66" s="270">
        <v>0</v>
      </c>
      <c r="FB66" s="270">
        <v>0</v>
      </c>
      <c r="FC66" s="270">
        <v>0</v>
      </c>
      <c r="FD66" s="270">
        <v>0</v>
      </c>
      <c r="FE66" s="270">
        <v>0</v>
      </c>
      <c r="FF66" s="270">
        <v>0</v>
      </c>
      <c r="FG66" s="270"/>
      <c r="FH66" s="270">
        <v>0</v>
      </c>
      <c r="FI66" s="270"/>
      <c r="FJ66" s="270">
        <v>0</v>
      </c>
      <c r="FK66" s="270">
        <v>0</v>
      </c>
      <c r="FL66" s="270">
        <v>0</v>
      </c>
      <c r="FM66" s="270">
        <v>0</v>
      </c>
      <c r="FN66" s="270">
        <v>0</v>
      </c>
      <c r="FO66" s="351">
        <v>3425</v>
      </c>
      <c r="FP66" s="351">
        <v>0</v>
      </c>
      <c r="FQ66" s="351">
        <v>2400</v>
      </c>
      <c r="FR66" s="13"/>
      <c r="FS66" s="270"/>
      <c r="FT66" s="270"/>
      <c r="FU66" s="270"/>
      <c r="FV66" s="270"/>
      <c r="FW66" s="270"/>
      <c r="FX66" s="270"/>
      <c r="FY66" s="270"/>
      <c r="FZ66" s="270"/>
      <c r="GA66" s="270"/>
      <c r="GB66" s="270"/>
      <c r="GC66" s="270"/>
      <c r="GD66" s="270"/>
      <c r="GE66" s="270"/>
      <c r="GF66" s="270"/>
      <c r="GG66" s="270"/>
      <c r="GH66" s="270"/>
      <c r="GI66" s="270"/>
      <c r="GJ66" s="270"/>
      <c r="GK66" s="270"/>
      <c r="GL66" s="270"/>
      <c r="GM66" s="270"/>
      <c r="GN66" s="270"/>
      <c r="GO66" s="270"/>
      <c r="GP66" s="270"/>
      <c r="GQ66" s="270"/>
      <c r="GR66" s="270"/>
      <c r="GS66" s="270"/>
      <c r="GT66" s="270"/>
      <c r="GU66" s="270"/>
      <c r="GV66" s="270"/>
      <c r="GW66" s="270"/>
      <c r="GX66" s="270"/>
      <c r="GY66" s="270"/>
      <c r="GZ66" s="270"/>
      <c r="HA66" s="270"/>
      <c r="HB66" s="270"/>
      <c r="HC66" s="270"/>
      <c r="HD66" s="270"/>
      <c r="HE66" s="270"/>
      <c r="HF66" s="270"/>
      <c r="HG66" s="270"/>
      <c r="HH66" s="270"/>
      <c r="HI66" s="270"/>
      <c r="HJ66" s="270"/>
      <c r="HK66" s="270"/>
      <c r="HL66" s="270"/>
      <c r="HM66" s="270"/>
      <c r="HN66" s="270"/>
      <c r="HO66" s="270"/>
      <c r="HP66" s="270"/>
      <c r="HQ66" s="270"/>
      <c r="HR66" s="270"/>
      <c r="HS66" s="270"/>
      <c r="HT66" s="270"/>
      <c r="HU66" s="270"/>
      <c r="HV66" s="270"/>
      <c r="HW66" s="270"/>
      <c r="HX66" s="270"/>
      <c r="HY66" s="270"/>
      <c r="HZ66" s="270"/>
      <c r="IA66" s="270"/>
      <c r="IB66" s="270"/>
      <c r="IC66" s="270"/>
      <c r="ID66" s="270"/>
      <c r="IE66" s="270"/>
      <c r="IF66" s="270"/>
      <c r="IG66" s="270"/>
      <c r="IH66" s="270"/>
    </row>
    <row r="67" spans="1:242" ht="12.75" customHeight="1" x14ac:dyDescent="0.2">
      <c r="A67" s="374" t="s">
        <v>1614</v>
      </c>
      <c r="B67" s="270">
        <v>1615</v>
      </c>
      <c r="C67" s="270">
        <v>1615</v>
      </c>
      <c r="D67" s="270">
        <v>665</v>
      </c>
      <c r="E67" s="270">
        <v>950</v>
      </c>
      <c r="F67" s="270">
        <v>0</v>
      </c>
      <c r="G67" s="270">
        <v>0</v>
      </c>
      <c r="H67" s="270">
        <v>1615</v>
      </c>
      <c r="I67" s="270">
        <v>0</v>
      </c>
      <c r="J67" s="270">
        <v>1615</v>
      </c>
      <c r="K67" s="270">
        <v>0</v>
      </c>
      <c r="L67" s="270">
        <v>16.46133154</v>
      </c>
      <c r="M67" s="270">
        <v>11</v>
      </c>
      <c r="N67" s="270">
        <v>1315</v>
      </c>
      <c r="O67" s="270">
        <v>120</v>
      </c>
      <c r="P67" s="270">
        <v>25</v>
      </c>
      <c r="Q67" s="270">
        <v>20</v>
      </c>
      <c r="R67" s="270">
        <v>0</v>
      </c>
      <c r="S67" s="270" t="s">
        <v>1676</v>
      </c>
      <c r="T67" s="270">
        <v>0</v>
      </c>
      <c r="U67" s="270">
        <v>0</v>
      </c>
      <c r="V67" s="270">
        <v>0</v>
      </c>
      <c r="W67" s="270">
        <v>0</v>
      </c>
      <c r="X67" s="270">
        <v>74.413366339999996</v>
      </c>
      <c r="Y67" s="270">
        <v>0</v>
      </c>
      <c r="Z67" s="270">
        <v>0</v>
      </c>
      <c r="AA67" s="270" t="s">
        <v>1676</v>
      </c>
      <c r="AB67" s="270">
        <v>80</v>
      </c>
      <c r="AC67" s="270">
        <v>675</v>
      </c>
      <c r="AD67" s="270">
        <v>825</v>
      </c>
      <c r="AE67" s="270">
        <v>25</v>
      </c>
      <c r="AF67" s="270">
        <v>0</v>
      </c>
      <c r="AG67" s="270">
        <v>0</v>
      </c>
      <c r="AH67" s="270">
        <v>1595</v>
      </c>
      <c r="AI67" s="270">
        <v>0</v>
      </c>
      <c r="AJ67" s="270">
        <v>0</v>
      </c>
      <c r="AK67" s="270">
        <v>0</v>
      </c>
      <c r="AL67" s="270">
        <v>0</v>
      </c>
      <c r="AM67" s="270">
        <v>0</v>
      </c>
      <c r="AN67" s="270">
        <v>0</v>
      </c>
      <c r="AO67" s="270">
        <v>0</v>
      </c>
      <c r="AP67" s="270">
        <v>0</v>
      </c>
      <c r="AQ67" s="270">
        <v>0</v>
      </c>
      <c r="AR67" s="270">
        <v>0</v>
      </c>
      <c r="AS67" s="270">
        <v>0</v>
      </c>
      <c r="AT67" s="270">
        <v>0</v>
      </c>
      <c r="AU67" s="270">
        <v>0</v>
      </c>
      <c r="AV67" s="270">
        <v>0</v>
      </c>
      <c r="AW67" s="270">
        <v>0</v>
      </c>
      <c r="AX67" s="270">
        <v>0</v>
      </c>
      <c r="AY67" s="270">
        <v>0</v>
      </c>
      <c r="AZ67" s="270">
        <v>0</v>
      </c>
      <c r="BA67" s="270">
        <v>0</v>
      </c>
      <c r="BB67" s="270">
        <v>20</v>
      </c>
      <c r="BC67" s="270">
        <v>0</v>
      </c>
      <c r="BD67" s="270">
        <v>0</v>
      </c>
      <c r="BE67" s="270">
        <v>0</v>
      </c>
      <c r="BF67" s="270">
        <v>0</v>
      </c>
      <c r="BG67" s="270">
        <v>0</v>
      </c>
      <c r="BH67" s="270">
        <v>0</v>
      </c>
      <c r="BI67" s="270">
        <v>1615</v>
      </c>
      <c r="BJ67" s="270">
        <v>0</v>
      </c>
      <c r="BK67" s="270">
        <v>0</v>
      </c>
      <c r="BL67" s="270">
        <v>0</v>
      </c>
      <c r="BM67" s="270">
        <v>0</v>
      </c>
      <c r="BN67" s="270">
        <v>0</v>
      </c>
      <c r="BO67" s="270">
        <v>0</v>
      </c>
      <c r="BP67" s="270">
        <v>0</v>
      </c>
      <c r="BQ67" s="270">
        <v>0</v>
      </c>
      <c r="BR67" s="270">
        <v>0</v>
      </c>
      <c r="BS67" s="270" t="s">
        <v>1676</v>
      </c>
      <c r="BT67" s="270">
        <v>0</v>
      </c>
      <c r="BU67" s="270">
        <v>0</v>
      </c>
      <c r="BV67" s="270">
        <v>0</v>
      </c>
      <c r="BW67" s="270" t="s">
        <v>1676</v>
      </c>
      <c r="BX67" s="270">
        <v>0</v>
      </c>
      <c r="BY67" s="270">
        <v>0</v>
      </c>
      <c r="BZ67" s="270">
        <v>0</v>
      </c>
      <c r="CA67" s="270">
        <v>0</v>
      </c>
      <c r="CB67" s="270">
        <v>0</v>
      </c>
      <c r="CC67" s="270">
        <v>0</v>
      </c>
      <c r="CD67" s="270">
        <v>0</v>
      </c>
      <c r="CE67" s="270">
        <v>0</v>
      </c>
      <c r="CF67" s="270">
        <v>0</v>
      </c>
      <c r="CG67" s="270">
        <v>1615</v>
      </c>
      <c r="CH67" s="270">
        <v>0</v>
      </c>
      <c r="CI67" s="270">
        <v>0</v>
      </c>
      <c r="CJ67" s="270">
        <v>0</v>
      </c>
      <c r="CK67" s="270">
        <v>0</v>
      </c>
      <c r="CL67" s="270">
        <v>0</v>
      </c>
      <c r="CM67" s="270">
        <v>1615</v>
      </c>
      <c r="CN67" s="270">
        <v>0</v>
      </c>
      <c r="CO67" s="270">
        <v>0</v>
      </c>
      <c r="CP67" s="270">
        <v>0</v>
      </c>
      <c r="CQ67" s="270">
        <v>0</v>
      </c>
      <c r="CR67" s="270">
        <v>0</v>
      </c>
      <c r="CS67" s="270">
        <v>0</v>
      </c>
      <c r="CT67" s="270">
        <v>0</v>
      </c>
      <c r="CU67" s="270"/>
      <c r="CV67" s="270">
        <v>0</v>
      </c>
      <c r="CW67" s="270">
        <v>0</v>
      </c>
      <c r="CX67" s="270">
        <v>0</v>
      </c>
      <c r="CY67" s="270">
        <v>0</v>
      </c>
      <c r="CZ67" s="270">
        <v>0</v>
      </c>
      <c r="DA67" s="270">
        <v>0</v>
      </c>
      <c r="DB67" s="270">
        <v>0</v>
      </c>
      <c r="DC67" s="270">
        <v>0</v>
      </c>
      <c r="DD67" s="270">
        <v>0</v>
      </c>
      <c r="DE67" s="270">
        <v>0</v>
      </c>
      <c r="DF67" s="270">
        <v>0</v>
      </c>
      <c r="DG67" s="270">
        <v>0</v>
      </c>
      <c r="DH67" s="270">
        <v>0</v>
      </c>
      <c r="DI67" s="270">
        <v>0</v>
      </c>
      <c r="DJ67" s="270">
        <v>0</v>
      </c>
      <c r="DK67" s="270">
        <v>0</v>
      </c>
      <c r="DL67" s="270">
        <v>0</v>
      </c>
      <c r="DM67" s="270">
        <v>0</v>
      </c>
      <c r="DN67" s="270">
        <v>0</v>
      </c>
      <c r="DO67" s="270">
        <v>0</v>
      </c>
      <c r="DP67" s="270">
        <v>0</v>
      </c>
      <c r="DQ67" s="270">
        <v>0</v>
      </c>
      <c r="DR67" s="270"/>
      <c r="DS67" s="270">
        <v>0</v>
      </c>
      <c r="DT67" s="270">
        <v>0</v>
      </c>
      <c r="DU67" s="270">
        <v>0</v>
      </c>
      <c r="DV67" s="270">
        <v>0</v>
      </c>
      <c r="DW67" s="270">
        <v>0</v>
      </c>
      <c r="DX67" s="270">
        <v>0</v>
      </c>
      <c r="DY67" s="270">
        <v>0</v>
      </c>
      <c r="DZ67" s="270">
        <v>0</v>
      </c>
      <c r="EA67" s="270">
        <v>0</v>
      </c>
      <c r="EB67" s="270">
        <v>0</v>
      </c>
      <c r="EC67" s="270">
        <v>0</v>
      </c>
      <c r="ED67" s="270">
        <v>0</v>
      </c>
      <c r="EE67" s="270">
        <v>0</v>
      </c>
      <c r="EF67" s="270">
        <v>0</v>
      </c>
      <c r="EG67" s="270">
        <v>0</v>
      </c>
      <c r="EH67" s="270">
        <v>0</v>
      </c>
      <c r="EI67" s="270">
        <v>0</v>
      </c>
      <c r="EJ67" s="270">
        <v>0</v>
      </c>
      <c r="EK67" s="270">
        <v>0</v>
      </c>
      <c r="EL67" s="270">
        <v>0</v>
      </c>
      <c r="EM67" s="270">
        <v>0</v>
      </c>
      <c r="EN67" s="270">
        <v>0</v>
      </c>
      <c r="EO67" s="270">
        <v>0</v>
      </c>
      <c r="EP67" s="270">
        <v>0</v>
      </c>
      <c r="EQ67" s="270">
        <v>0</v>
      </c>
      <c r="ER67" s="270">
        <v>0</v>
      </c>
      <c r="ES67" s="270">
        <v>0</v>
      </c>
      <c r="ET67" s="270">
        <v>0</v>
      </c>
      <c r="EU67" s="270">
        <v>0</v>
      </c>
      <c r="EV67" s="270">
        <v>0</v>
      </c>
      <c r="EW67" s="270">
        <v>0</v>
      </c>
      <c r="EX67" s="270">
        <v>0</v>
      </c>
      <c r="EY67" s="270">
        <v>0</v>
      </c>
      <c r="EZ67" s="270">
        <v>0</v>
      </c>
      <c r="FA67" s="270">
        <v>0</v>
      </c>
      <c r="FB67" s="270">
        <v>0</v>
      </c>
      <c r="FC67" s="270">
        <v>0</v>
      </c>
      <c r="FD67" s="270">
        <v>0</v>
      </c>
      <c r="FE67" s="270">
        <v>0</v>
      </c>
      <c r="FF67" s="270">
        <v>0</v>
      </c>
      <c r="FG67" s="270"/>
      <c r="FH67" s="270">
        <v>0</v>
      </c>
      <c r="FI67" s="270"/>
      <c r="FJ67" s="270">
        <v>0</v>
      </c>
      <c r="FK67" s="270">
        <v>0</v>
      </c>
      <c r="FL67" s="270">
        <v>0</v>
      </c>
      <c r="FM67" s="270">
        <v>0</v>
      </c>
      <c r="FN67" s="270">
        <v>0</v>
      </c>
      <c r="FO67" s="351">
        <v>1595</v>
      </c>
      <c r="FP67" s="351">
        <v>0</v>
      </c>
      <c r="FQ67" s="351">
        <v>1485</v>
      </c>
      <c r="FR67" s="13"/>
      <c r="FS67" s="270"/>
      <c r="FT67" s="270"/>
      <c r="FU67" s="270"/>
      <c r="FV67" s="270"/>
      <c r="FW67" s="270"/>
      <c r="FX67" s="270"/>
      <c r="FY67" s="270"/>
      <c r="FZ67" s="270"/>
      <c r="GA67" s="270"/>
      <c r="GB67" s="270"/>
      <c r="GC67" s="270"/>
      <c r="GD67" s="270"/>
      <c r="GE67" s="270"/>
      <c r="GF67" s="270"/>
      <c r="GG67" s="270"/>
      <c r="GH67" s="270"/>
      <c r="GI67" s="270"/>
      <c r="GJ67" s="270"/>
      <c r="GK67" s="270"/>
      <c r="GL67" s="270"/>
      <c r="GM67" s="270"/>
      <c r="GN67" s="270"/>
      <c r="GO67" s="270"/>
      <c r="GP67" s="270"/>
      <c r="GQ67" s="270"/>
      <c r="GR67" s="270"/>
      <c r="GS67" s="270"/>
      <c r="GT67" s="270"/>
      <c r="GU67" s="270"/>
      <c r="GV67" s="270"/>
      <c r="GW67" s="270"/>
      <c r="GX67" s="270"/>
      <c r="GY67" s="270"/>
      <c r="GZ67" s="270"/>
      <c r="HA67" s="270"/>
      <c r="HB67" s="270"/>
      <c r="HC67" s="270"/>
      <c r="HD67" s="270"/>
      <c r="HE67" s="270"/>
      <c r="HF67" s="270"/>
      <c r="HG67" s="270"/>
      <c r="HH67" s="270"/>
      <c r="HI67" s="270"/>
      <c r="HJ67" s="270"/>
      <c r="HK67" s="270"/>
      <c r="HL67" s="270"/>
      <c r="HM67" s="270"/>
      <c r="HN67" s="270"/>
      <c r="HO67" s="270"/>
      <c r="HP67" s="270"/>
      <c r="HQ67" s="270"/>
      <c r="HR67" s="270"/>
      <c r="HS67" s="270"/>
      <c r="HT67" s="270"/>
      <c r="HU67" s="270"/>
      <c r="HV67" s="270"/>
      <c r="HW67" s="270"/>
      <c r="HX67" s="270"/>
      <c r="HY67" s="270"/>
      <c r="HZ67" s="270"/>
      <c r="IA67" s="270"/>
      <c r="IB67" s="270"/>
      <c r="IC67" s="270"/>
      <c r="ID67" s="270"/>
      <c r="IE67" s="270"/>
      <c r="IF67" s="270"/>
      <c r="IG67" s="270"/>
      <c r="IH67" s="270"/>
    </row>
    <row r="68" spans="1:242" ht="12.75" customHeight="1" x14ac:dyDescent="0.2">
      <c r="A68" s="374" t="s">
        <v>1615</v>
      </c>
      <c r="B68" s="270">
        <v>1690</v>
      </c>
      <c r="C68" s="270">
        <v>1690</v>
      </c>
      <c r="D68" s="270">
        <v>755</v>
      </c>
      <c r="E68" s="270">
        <v>940</v>
      </c>
      <c r="F68" s="270">
        <v>0</v>
      </c>
      <c r="G68" s="270">
        <v>0</v>
      </c>
      <c r="H68" s="270">
        <v>1690</v>
      </c>
      <c r="I68" s="270">
        <v>0</v>
      </c>
      <c r="J68" s="270">
        <v>1690</v>
      </c>
      <c r="K68" s="270">
        <v>0</v>
      </c>
      <c r="L68" s="270">
        <v>24.772369359999999</v>
      </c>
      <c r="M68" s="270">
        <v>16</v>
      </c>
      <c r="N68" s="270">
        <v>1030</v>
      </c>
      <c r="O68" s="270">
        <v>245</v>
      </c>
      <c r="P68" s="270">
        <v>65</v>
      </c>
      <c r="Q68" s="270">
        <v>55</v>
      </c>
      <c r="R68" s="270" t="s">
        <v>1676</v>
      </c>
      <c r="S68" s="270">
        <v>0</v>
      </c>
      <c r="T68" s="270">
        <v>0</v>
      </c>
      <c r="U68" s="270" t="s">
        <v>1676</v>
      </c>
      <c r="V68" s="270">
        <v>0</v>
      </c>
      <c r="W68" s="270">
        <v>0</v>
      </c>
      <c r="X68" s="270">
        <v>72.751182029999995</v>
      </c>
      <c r="Y68" s="270">
        <v>0</v>
      </c>
      <c r="Z68" s="270" t="s">
        <v>1676</v>
      </c>
      <c r="AA68" s="270">
        <v>15</v>
      </c>
      <c r="AB68" s="270">
        <v>175</v>
      </c>
      <c r="AC68" s="270">
        <v>690</v>
      </c>
      <c r="AD68" s="270">
        <v>760</v>
      </c>
      <c r="AE68" s="270">
        <v>50</v>
      </c>
      <c r="AF68" s="270">
        <v>0</v>
      </c>
      <c r="AG68" s="270">
        <v>0</v>
      </c>
      <c r="AH68" s="270">
        <v>1615</v>
      </c>
      <c r="AI68" s="270">
        <v>0</v>
      </c>
      <c r="AJ68" s="270">
        <v>0</v>
      </c>
      <c r="AK68" s="270">
        <v>0</v>
      </c>
      <c r="AL68" s="270">
        <v>0</v>
      </c>
      <c r="AM68" s="270">
        <v>0</v>
      </c>
      <c r="AN68" s="270">
        <v>0</v>
      </c>
      <c r="AO68" s="270">
        <v>0</v>
      </c>
      <c r="AP68" s="270">
        <v>0</v>
      </c>
      <c r="AQ68" s="270">
        <v>0</v>
      </c>
      <c r="AR68" s="270">
        <v>0</v>
      </c>
      <c r="AS68" s="270">
        <v>0</v>
      </c>
      <c r="AT68" s="270">
        <v>0</v>
      </c>
      <c r="AU68" s="270">
        <v>0</v>
      </c>
      <c r="AV68" s="270">
        <v>0</v>
      </c>
      <c r="AW68" s="270">
        <v>0</v>
      </c>
      <c r="AX68" s="270">
        <v>0</v>
      </c>
      <c r="AY68" s="270">
        <v>0</v>
      </c>
      <c r="AZ68" s="270">
        <v>0</v>
      </c>
      <c r="BA68" s="270">
        <v>0</v>
      </c>
      <c r="BB68" s="270">
        <v>75</v>
      </c>
      <c r="BC68" s="270">
        <v>0</v>
      </c>
      <c r="BD68" s="270">
        <v>0</v>
      </c>
      <c r="BE68" s="270">
        <v>0</v>
      </c>
      <c r="BF68" s="270">
        <v>0</v>
      </c>
      <c r="BG68" s="270">
        <v>0</v>
      </c>
      <c r="BH68" s="270">
        <v>0</v>
      </c>
      <c r="BI68" s="270">
        <v>1670</v>
      </c>
      <c r="BJ68" s="270">
        <v>0</v>
      </c>
      <c r="BK68" s="270">
        <v>0</v>
      </c>
      <c r="BL68" s="270">
        <v>0</v>
      </c>
      <c r="BM68" s="270">
        <v>0</v>
      </c>
      <c r="BN68" s="270">
        <v>0</v>
      </c>
      <c r="BO68" s="270">
        <v>0</v>
      </c>
      <c r="BP68" s="270">
        <v>0</v>
      </c>
      <c r="BQ68" s="270">
        <v>0</v>
      </c>
      <c r="BR68" s="270">
        <v>0</v>
      </c>
      <c r="BS68" s="270">
        <v>0</v>
      </c>
      <c r="BT68" s="270">
        <v>0</v>
      </c>
      <c r="BU68" s="270">
        <v>15</v>
      </c>
      <c r="BV68" s="270">
        <v>0</v>
      </c>
      <c r="BW68" s="270" t="s">
        <v>1676</v>
      </c>
      <c r="BX68" s="270">
        <v>0</v>
      </c>
      <c r="BY68" s="270">
        <v>0</v>
      </c>
      <c r="BZ68" s="270">
        <v>0</v>
      </c>
      <c r="CA68" s="270">
        <v>0</v>
      </c>
      <c r="CB68" s="270">
        <v>0</v>
      </c>
      <c r="CC68" s="270">
        <v>0</v>
      </c>
      <c r="CD68" s="270">
        <v>0</v>
      </c>
      <c r="CE68" s="270">
        <v>0</v>
      </c>
      <c r="CF68" s="270">
        <v>0</v>
      </c>
      <c r="CG68" s="270">
        <v>1690</v>
      </c>
      <c r="CH68" s="270">
        <v>0</v>
      </c>
      <c r="CI68" s="270">
        <v>0</v>
      </c>
      <c r="CJ68" s="270">
        <v>0</v>
      </c>
      <c r="CK68" s="270">
        <v>0</v>
      </c>
      <c r="CL68" s="270">
        <v>0</v>
      </c>
      <c r="CM68" s="270">
        <v>1690</v>
      </c>
      <c r="CN68" s="270">
        <v>0</v>
      </c>
      <c r="CO68" s="270">
        <v>0</v>
      </c>
      <c r="CP68" s="270">
        <v>0</v>
      </c>
      <c r="CQ68" s="270">
        <v>0</v>
      </c>
      <c r="CR68" s="270">
        <v>0</v>
      </c>
      <c r="CS68" s="270">
        <v>0</v>
      </c>
      <c r="CT68" s="270">
        <v>0</v>
      </c>
      <c r="CU68" s="270"/>
      <c r="CV68" s="270">
        <v>0</v>
      </c>
      <c r="CW68" s="270">
        <v>0</v>
      </c>
      <c r="CX68" s="270">
        <v>0</v>
      </c>
      <c r="CY68" s="270">
        <v>0</v>
      </c>
      <c r="CZ68" s="270">
        <v>0</v>
      </c>
      <c r="DA68" s="270">
        <v>0</v>
      </c>
      <c r="DB68" s="270">
        <v>0</v>
      </c>
      <c r="DC68" s="270">
        <v>0</v>
      </c>
      <c r="DD68" s="270">
        <v>0</v>
      </c>
      <c r="DE68" s="270">
        <v>0</v>
      </c>
      <c r="DF68" s="270">
        <v>0</v>
      </c>
      <c r="DG68" s="270">
        <v>0</v>
      </c>
      <c r="DH68" s="270">
        <v>0</v>
      </c>
      <c r="DI68" s="270">
        <v>0</v>
      </c>
      <c r="DJ68" s="270">
        <v>0</v>
      </c>
      <c r="DK68" s="270">
        <v>0</v>
      </c>
      <c r="DL68" s="270">
        <v>0</v>
      </c>
      <c r="DM68" s="270">
        <v>0</v>
      </c>
      <c r="DN68" s="270">
        <v>0</v>
      </c>
      <c r="DO68" s="270">
        <v>0</v>
      </c>
      <c r="DP68" s="270">
        <v>0</v>
      </c>
      <c r="DQ68" s="270">
        <v>0</v>
      </c>
      <c r="DR68" s="270"/>
      <c r="DS68" s="270">
        <v>0</v>
      </c>
      <c r="DT68" s="270">
        <v>0</v>
      </c>
      <c r="DU68" s="270">
        <v>0</v>
      </c>
      <c r="DV68" s="270">
        <v>0</v>
      </c>
      <c r="DW68" s="270">
        <v>0</v>
      </c>
      <c r="DX68" s="270">
        <v>0</v>
      </c>
      <c r="DY68" s="270">
        <v>0</v>
      </c>
      <c r="DZ68" s="270">
        <v>0</v>
      </c>
      <c r="EA68" s="270">
        <v>0</v>
      </c>
      <c r="EB68" s="270">
        <v>0</v>
      </c>
      <c r="EC68" s="270">
        <v>0</v>
      </c>
      <c r="ED68" s="270">
        <v>0</v>
      </c>
      <c r="EE68" s="270">
        <v>0</v>
      </c>
      <c r="EF68" s="270">
        <v>0</v>
      </c>
      <c r="EG68" s="270">
        <v>0</v>
      </c>
      <c r="EH68" s="270">
        <v>0</v>
      </c>
      <c r="EI68" s="270">
        <v>0</v>
      </c>
      <c r="EJ68" s="270">
        <v>0</v>
      </c>
      <c r="EK68" s="270">
        <v>0</v>
      </c>
      <c r="EL68" s="270">
        <v>0</v>
      </c>
      <c r="EM68" s="270">
        <v>0</v>
      </c>
      <c r="EN68" s="270">
        <v>0</v>
      </c>
      <c r="EO68" s="270">
        <v>0</v>
      </c>
      <c r="EP68" s="270">
        <v>0</v>
      </c>
      <c r="EQ68" s="270">
        <v>0</v>
      </c>
      <c r="ER68" s="270">
        <v>0</v>
      </c>
      <c r="ES68" s="270">
        <v>0</v>
      </c>
      <c r="ET68" s="270">
        <v>0</v>
      </c>
      <c r="EU68" s="270">
        <v>0</v>
      </c>
      <c r="EV68" s="270">
        <v>0</v>
      </c>
      <c r="EW68" s="270">
        <v>0</v>
      </c>
      <c r="EX68" s="270">
        <v>0</v>
      </c>
      <c r="EY68" s="270">
        <v>0</v>
      </c>
      <c r="EZ68" s="270">
        <v>0</v>
      </c>
      <c r="FA68" s="270">
        <v>0</v>
      </c>
      <c r="FB68" s="270">
        <v>0</v>
      </c>
      <c r="FC68" s="270">
        <v>0</v>
      </c>
      <c r="FD68" s="270">
        <v>0</v>
      </c>
      <c r="FE68" s="270">
        <v>0</v>
      </c>
      <c r="FF68" s="270">
        <v>0</v>
      </c>
      <c r="FG68" s="270"/>
      <c r="FH68" s="270">
        <v>0</v>
      </c>
      <c r="FI68" s="270"/>
      <c r="FJ68" s="270">
        <v>0</v>
      </c>
      <c r="FK68" s="270">
        <v>0</v>
      </c>
      <c r="FL68" s="270">
        <v>0</v>
      </c>
      <c r="FM68" s="270">
        <v>0</v>
      </c>
      <c r="FN68" s="270">
        <v>0</v>
      </c>
      <c r="FO68" s="351">
        <v>1615</v>
      </c>
      <c r="FP68" s="351">
        <v>0</v>
      </c>
      <c r="FQ68" s="351">
        <v>1395</v>
      </c>
      <c r="FR68" s="13"/>
      <c r="FS68" s="270"/>
      <c r="FT68" s="270"/>
      <c r="FU68" s="270"/>
      <c r="FV68" s="270"/>
      <c r="FW68" s="270"/>
      <c r="FX68" s="270"/>
      <c r="FY68" s="270"/>
      <c r="FZ68" s="270"/>
      <c r="GA68" s="270"/>
      <c r="GB68" s="270"/>
      <c r="GC68" s="270"/>
      <c r="GD68" s="270"/>
      <c r="GE68" s="270"/>
      <c r="GF68" s="270"/>
      <c r="GG68" s="270"/>
      <c r="GH68" s="270"/>
      <c r="GI68" s="270"/>
      <c r="GJ68" s="270"/>
      <c r="GK68" s="270"/>
      <c r="GL68" s="270"/>
      <c r="GM68" s="270"/>
      <c r="GN68" s="270"/>
      <c r="GO68" s="270"/>
      <c r="GP68" s="270"/>
      <c r="GQ68" s="270"/>
      <c r="GR68" s="270"/>
      <c r="GS68" s="270"/>
      <c r="GT68" s="270"/>
      <c r="GU68" s="270"/>
      <c r="GV68" s="270"/>
      <c r="GW68" s="270"/>
      <c r="GX68" s="270"/>
      <c r="GY68" s="270"/>
      <c r="GZ68" s="270"/>
      <c r="HA68" s="270"/>
      <c r="HB68" s="270"/>
      <c r="HC68" s="270"/>
      <c r="HD68" s="270"/>
      <c r="HE68" s="270"/>
      <c r="HF68" s="270"/>
      <c r="HG68" s="270"/>
      <c r="HH68" s="270"/>
      <c r="HI68" s="270"/>
      <c r="HJ68" s="270"/>
      <c r="HK68" s="270"/>
      <c r="HL68" s="270"/>
      <c r="HM68" s="270"/>
      <c r="HN68" s="270"/>
      <c r="HO68" s="270"/>
      <c r="HP68" s="270"/>
      <c r="HQ68" s="270"/>
      <c r="HR68" s="270"/>
      <c r="HS68" s="270"/>
      <c r="HT68" s="270"/>
      <c r="HU68" s="270"/>
      <c r="HV68" s="270"/>
      <c r="HW68" s="270"/>
      <c r="HX68" s="270"/>
      <c r="HY68" s="270"/>
      <c r="HZ68" s="270"/>
      <c r="IA68" s="270"/>
      <c r="IB68" s="270"/>
      <c r="IC68" s="270"/>
      <c r="ID68" s="270"/>
      <c r="IE68" s="270"/>
      <c r="IF68" s="270"/>
      <c r="IG68" s="270"/>
      <c r="IH68" s="270"/>
    </row>
    <row r="69" spans="1:242" ht="12.75" customHeight="1" x14ac:dyDescent="0.2">
      <c r="A69" s="374" t="s">
        <v>1616</v>
      </c>
      <c r="B69" s="270">
        <v>2165</v>
      </c>
      <c r="C69" s="270">
        <v>2165</v>
      </c>
      <c r="D69" s="270">
        <v>835</v>
      </c>
      <c r="E69" s="270">
        <v>1335</v>
      </c>
      <c r="F69" s="270">
        <v>0</v>
      </c>
      <c r="G69" s="270">
        <v>0</v>
      </c>
      <c r="H69" s="270">
        <v>2165</v>
      </c>
      <c r="I69" s="270">
        <v>0</v>
      </c>
      <c r="J69" s="270">
        <v>2165</v>
      </c>
      <c r="K69" s="270">
        <v>0</v>
      </c>
      <c r="L69" s="270">
        <v>15.11052907</v>
      </c>
      <c r="M69" s="270">
        <v>9</v>
      </c>
      <c r="N69" s="270">
        <v>1625</v>
      </c>
      <c r="O69" s="270">
        <v>235</v>
      </c>
      <c r="P69" s="270">
        <v>40</v>
      </c>
      <c r="Q69" s="270">
        <v>15</v>
      </c>
      <c r="R69" s="270">
        <v>0</v>
      </c>
      <c r="S69" s="270">
        <v>0</v>
      </c>
      <c r="T69" s="270">
        <v>0</v>
      </c>
      <c r="U69" s="270">
        <v>0</v>
      </c>
      <c r="V69" s="270">
        <v>0</v>
      </c>
      <c r="W69" s="270">
        <v>0</v>
      </c>
      <c r="X69" s="270">
        <v>74.454293629999995</v>
      </c>
      <c r="Y69" s="270">
        <v>0</v>
      </c>
      <c r="Z69" s="270" t="s">
        <v>1676</v>
      </c>
      <c r="AA69" s="270">
        <v>10</v>
      </c>
      <c r="AB69" s="270">
        <v>145</v>
      </c>
      <c r="AC69" s="270">
        <v>875</v>
      </c>
      <c r="AD69" s="270">
        <v>1080</v>
      </c>
      <c r="AE69" s="270">
        <v>55</v>
      </c>
      <c r="AF69" s="270">
        <v>0</v>
      </c>
      <c r="AG69" s="270">
        <v>0</v>
      </c>
      <c r="AH69" s="270">
        <v>2150</v>
      </c>
      <c r="AI69" s="270">
        <v>0</v>
      </c>
      <c r="AJ69" s="270">
        <v>0</v>
      </c>
      <c r="AK69" s="270">
        <v>0</v>
      </c>
      <c r="AL69" s="270">
        <v>0</v>
      </c>
      <c r="AM69" s="270">
        <v>0</v>
      </c>
      <c r="AN69" s="270">
        <v>0</v>
      </c>
      <c r="AO69" s="270">
        <v>0</v>
      </c>
      <c r="AP69" s="270">
        <v>0</v>
      </c>
      <c r="AQ69" s="270">
        <v>0</v>
      </c>
      <c r="AR69" s="270">
        <v>0</v>
      </c>
      <c r="AS69" s="270">
        <v>0</v>
      </c>
      <c r="AT69" s="270">
        <v>0</v>
      </c>
      <c r="AU69" s="270">
        <v>0</v>
      </c>
      <c r="AV69" s="270">
        <v>0</v>
      </c>
      <c r="AW69" s="270">
        <v>0</v>
      </c>
      <c r="AX69" s="270">
        <v>0</v>
      </c>
      <c r="AY69" s="270">
        <v>0</v>
      </c>
      <c r="AZ69" s="270">
        <v>0</v>
      </c>
      <c r="BA69" s="270">
        <v>0</v>
      </c>
      <c r="BB69" s="270">
        <v>15</v>
      </c>
      <c r="BC69" s="270">
        <v>0</v>
      </c>
      <c r="BD69" s="270">
        <v>0</v>
      </c>
      <c r="BE69" s="270">
        <v>0</v>
      </c>
      <c r="BF69" s="270">
        <v>0</v>
      </c>
      <c r="BG69" s="270">
        <v>0</v>
      </c>
      <c r="BH69" s="270">
        <v>0</v>
      </c>
      <c r="BI69" s="270">
        <v>2150</v>
      </c>
      <c r="BJ69" s="270">
        <v>0</v>
      </c>
      <c r="BK69" s="270">
        <v>0</v>
      </c>
      <c r="BL69" s="270">
        <v>0</v>
      </c>
      <c r="BM69" s="270">
        <v>0</v>
      </c>
      <c r="BN69" s="270">
        <v>0</v>
      </c>
      <c r="BO69" s="270">
        <v>0</v>
      </c>
      <c r="BP69" s="270">
        <v>0</v>
      </c>
      <c r="BQ69" s="270">
        <v>0</v>
      </c>
      <c r="BR69" s="270">
        <v>0</v>
      </c>
      <c r="BS69" s="270">
        <v>0</v>
      </c>
      <c r="BT69" s="270">
        <v>0</v>
      </c>
      <c r="BU69" s="270" t="s">
        <v>1676</v>
      </c>
      <c r="BV69" s="270">
        <v>0</v>
      </c>
      <c r="BW69" s="270">
        <v>10</v>
      </c>
      <c r="BX69" s="270">
        <v>0</v>
      </c>
      <c r="BY69" s="270">
        <v>0</v>
      </c>
      <c r="BZ69" s="270">
        <v>0</v>
      </c>
      <c r="CA69" s="270">
        <v>0</v>
      </c>
      <c r="CB69" s="270">
        <v>0</v>
      </c>
      <c r="CC69" s="270">
        <v>0</v>
      </c>
      <c r="CD69" s="270">
        <v>0</v>
      </c>
      <c r="CE69" s="270">
        <v>0</v>
      </c>
      <c r="CF69" s="270">
        <v>0</v>
      </c>
      <c r="CG69" s="270">
        <v>2165</v>
      </c>
      <c r="CH69" s="270">
        <v>0</v>
      </c>
      <c r="CI69" s="270">
        <v>0</v>
      </c>
      <c r="CJ69" s="270">
        <v>0</v>
      </c>
      <c r="CK69" s="270">
        <v>0</v>
      </c>
      <c r="CL69" s="270">
        <v>0</v>
      </c>
      <c r="CM69" s="270">
        <v>2165</v>
      </c>
      <c r="CN69" s="270">
        <v>0</v>
      </c>
      <c r="CO69" s="270">
        <v>0</v>
      </c>
      <c r="CP69" s="270">
        <v>0</v>
      </c>
      <c r="CQ69" s="270">
        <v>0</v>
      </c>
      <c r="CR69" s="270">
        <v>0</v>
      </c>
      <c r="CS69" s="270">
        <v>0</v>
      </c>
      <c r="CT69" s="270">
        <v>0</v>
      </c>
      <c r="CU69" s="270"/>
      <c r="CV69" s="270">
        <v>0</v>
      </c>
      <c r="CW69" s="270">
        <v>0</v>
      </c>
      <c r="CX69" s="270">
        <v>0</v>
      </c>
      <c r="CY69" s="270">
        <v>0</v>
      </c>
      <c r="CZ69" s="270">
        <v>0</v>
      </c>
      <c r="DA69" s="270">
        <v>0</v>
      </c>
      <c r="DB69" s="270">
        <v>0</v>
      </c>
      <c r="DC69" s="270">
        <v>0</v>
      </c>
      <c r="DD69" s="270">
        <v>0</v>
      </c>
      <c r="DE69" s="270">
        <v>0</v>
      </c>
      <c r="DF69" s="270">
        <v>0</v>
      </c>
      <c r="DG69" s="270">
        <v>0</v>
      </c>
      <c r="DH69" s="270">
        <v>0</v>
      </c>
      <c r="DI69" s="270">
        <v>0</v>
      </c>
      <c r="DJ69" s="270">
        <v>0</v>
      </c>
      <c r="DK69" s="270">
        <v>0</v>
      </c>
      <c r="DL69" s="270">
        <v>0</v>
      </c>
      <c r="DM69" s="270">
        <v>0</v>
      </c>
      <c r="DN69" s="270">
        <v>0</v>
      </c>
      <c r="DO69" s="270">
        <v>0</v>
      </c>
      <c r="DP69" s="270">
        <v>0</v>
      </c>
      <c r="DQ69" s="270">
        <v>0</v>
      </c>
      <c r="DR69" s="270"/>
      <c r="DS69" s="270">
        <v>0</v>
      </c>
      <c r="DT69" s="270">
        <v>0</v>
      </c>
      <c r="DU69" s="270">
        <v>0</v>
      </c>
      <c r="DV69" s="270">
        <v>0</v>
      </c>
      <c r="DW69" s="270">
        <v>0</v>
      </c>
      <c r="DX69" s="270">
        <v>0</v>
      </c>
      <c r="DY69" s="270">
        <v>0</v>
      </c>
      <c r="DZ69" s="270">
        <v>0</v>
      </c>
      <c r="EA69" s="270">
        <v>0</v>
      </c>
      <c r="EB69" s="270">
        <v>0</v>
      </c>
      <c r="EC69" s="270">
        <v>0</v>
      </c>
      <c r="ED69" s="270">
        <v>0</v>
      </c>
      <c r="EE69" s="270">
        <v>0</v>
      </c>
      <c r="EF69" s="270">
        <v>0</v>
      </c>
      <c r="EG69" s="270">
        <v>0</v>
      </c>
      <c r="EH69" s="270">
        <v>0</v>
      </c>
      <c r="EI69" s="270">
        <v>0</v>
      </c>
      <c r="EJ69" s="270">
        <v>0</v>
      </c>
      <c r="EK69" s="270">
        <v>0</v>
      </c>
      <c r="EL69" s="270">
        <v>0</v>
      </c>
      <c r="EM69" s="270">
        <v>0</v>
      </c>
      <c r="EN69" s="270">
        <v>0</v>
      </c>
      <c r="EO69" s="270">
        <v>0</v>
      </c>
      <c r="EP69" s="270">
        <v>0</v>
      </c>
      <c r="EQ69" s="270">
        <v>0</v>
      </c>
      <c r="ER69" s="270">
        <v>0</v>
      </c>
      <c r="ES69" s="270">
        <v>0</v>
      </c>
      <c r="ET69" s="270">
        <v>0</v>
      </c>
      <c r="EU69" s="270">
        <v>0</v>
      </c>
      <c r="EV69" s="270">
        <v>0</v>
      </c>
      <c r="EW69" s="270">
        <v>0</v>
      </c>
      <c r="EX69" s="270">
        <v>0</v>
      </c>
      <c r="EY69" s="270">
        <v>0</v>
      </c>
      <c r="EZ69" s="270">
        <v>0</v>
      </c>
      <c r="FA69" s="270">
        <v>0</v>
      </c>
      <c r="FB69" s="270">
        <v>0</v>
      </c>
      <c r="FC69" s="270">
        <v>0</v>
      </c>
      <c r="FD69" s="270">
        <v>0</v>
      </c>
      <c r="FE69" s="270">
        <v>0</v>
      </c>
      <c r="FF69" s="270">
        <v>0</v>
      </c>
      <c r="FG69" s="270"/>
      <c r="FH69" s="270">
        <v>0</v>
      </c>
      <c r="FI69" s="270"/>
      <c r="FJ69" s="270">
        <v>0</v>
      </c>
      <c r="FK69" s="270">
        <v>0</v>
      </c>
      <c r="FL69" s="270">
        <v>0</v>
      </c>
      <c r="FM69" s="270">
        <v>0</v>
      </c>
      <c r="FN69" s="270">
        <v>0</v>
      </c>
      <c r="FO69" s="351">
        <v>2150</v>
      </c>
      <c r="FP69" s="351">
        <v>0</v>
      </c>
      <c r="FQ69" s="351">
        <v>1910</v>
      </c>
      <c r="FR69" s="13"/>
      <c r="FS69" s="270"/>
      <c r="FT69" s="270"/>
      <c r="FU69" s="270"/>
      <c r="FV69" s="270"/>
      <c r="FW69" s="270"/>
      <c r="FX69" s="270"/>
      <c r="FY69" s="270"/>
      <c r="FZ69" s="270"/>
      <c r="GA69" s="270"/>
      <c r="GB69" s="270"/>
      <c r="GC69" s="270"/>
      <c r="GD69" s="270"/>
      <c r="GE69" s="270"/>
      <c r="GF69" s="270"/>
      <c r="GG69" s="270"/>
      <c r="GH69" s="270"/>
      <c r="GI69" s="270"/>
      <c r="GJ69" s="270"/>
      <c r="GK69" s="270"/>
      <c r="GL69" s="270"/>
      <c r="GM69" s="270"/>
      <c r="GN69" s="270"/>
      <c r="GO69" s="270"/>
      <c r="GP69" s="270"/>
      <c r="GQ69" s="270"/>
      <c r="GR69" s="270"/>
      <c r="GS69" s="270"/>
      <c r="GT69" s="270"/>
      <c r="GU69" s="270"/>
      <c r="GV69" s="270"/>
      <c r="GW69" s="270"/>
      <c r="GX69" s="270"/>
      <c r="GY69" s="270"/>
      <c r="GZ69" s="270"/>
      <c r="HA69" s="270"/>
      <c r="HB69" s="270"/>
      <c r="HC69" s="270"/>
      <c r="HD69" s="270"/>
      <c r="HE69" s="270"/>
      <c r="HF69" s="270"/>
      <c r="HG69" s="270"/>
      <c r="HH69" s="270"/>
      <c r="HI69" s="270"/>
      <c r="HJ69" s="270"/>
      <c r="HK69" s="270"/>
      <c r="HL69" s="270"/>
      <c r="HM69" s="270"/>
      <c r="HN69" s="270"/>
      <c r="HO69" s="270"/>
      <c r="HP69" s="270"/>
      <c r="HQ69" s="270"/>
      <c r="HR69" s="270"/>
      <c r="HS69" s="270"/>
      <c r="HT69" s="270"/>
      <c r="HU69" s="270"/>
      <c r="HV69" s="270"/>
      <c r="HW69" s="270"/>
      <c r="HX69" s="270"/>
      <c r="HY69" s="270"/>
      <c r="HZ69" s="270"/>
      <c r="IA69" s="270"/>
      <c r="IB69" s="270"/>
      <c r="IC69" s="270"/>
      <c r="ID69" s="270"/>
      <c r="IE69" s="270"/>
      <c r="IF69" s="270"/>
      <c r="IG69" s="270"/>
      <c r="IH69" s="270"/>
    </row>
    <row r="70" spans="1:242" ht="12.75" customHeight="1" x14ac:dyDescent="0.2">
      <c r="A70" s="374" t="s">
        <v>1617</v>
      </c>
      <c r="B70" s="270">
        <v>445</v>
      </c>
      <c r="C70" s="270">
        <v>445</v>
      </c>
      <c r="D70" s="270">
        <v>175</v>
      </c>
      <c r="E70" s="270">
        <v>270</v>
      </c>
      <c r="F70" s="270">
        <v>0</v>
      </c>
      <c r="G70" s="270">
        <v>0</v>
      </c>
      <c r="H70" s="270">
        <v>445</v>
      </c>
      <c r="I70" s="270">
        <v>0</v>
      </c>
      <c r="J70" s="270">
        <v>445</v>
      </c>
      <c r="K70" s="270">
        <v>0</v>
      </c>
      <c r="L70" s="270">
        <v>25.23866348</v>
      </c>
      <c r="M70" s="270">
        <v>21</v>
      </c>
      <c r="N70" s="270">
        <v>325</v>
      </c>
      <c r="O70" s="270">
        <v>60</v>
      </c>
      <c r="P70" s="270">
        <v>15</v>
      </c>
      <c r="Q70" s="270">
        <v>15</v>
      </c>
      <c r="R70" s="270">
        <v>0</v>
      </c>
      <c r="S70" s="270">
        <v>0</v>
      </c>
      <c r="T70" s="270">
        <v>0</v>
      </c>
      <c r="U70" s="270">
        <v>0</v>
      </c>
      <c r="V70" s="270">
        <v>0</v>
      </c>
      <c r="W70" s="270">
        <v>0</v>
      </c>
      <c r="X70" s="270">
        <v>75.89662921</v>
      </c>
      <c r="Y70" s="270">
        <v>0</v>
      </c>
      <c r="Z70" s="270">
        <v>0</v>
      </c>
      <c r="AA70" s="270">
        <v>0</v>
      </c>
      <c r="AB70" s="270">
        <v>20</v>
      </c>
      <c r="AC70" s="270">
        <v>150</v>
      </c>
      <c r="AD70" s="270">
        <v>255</v>
      </c>
      <c r="AE70" s="270">
        <v>20</v>
      </c>
      <c r="AF70" s="270">
        <v>0</v>
      </c>
      <c r="AG70" s="270">
        <v>0</v>
      </c>
      <c r="AH70" s="270">
        <v>445</v>
      </c>
      <c r="AI70" s="270">
        <v>0</v>
      </c>
      <c r="AJ70" s="270">
        <v>0</v>
      </c>
      <c r="AK70" s="270">
        <v>0</v>
      </c>
      <c r="AL70" s="270">
        <v>0</v>
      </c>
      <c r="AM70" s="270">
        <v>0</v>
      </c>
      <c r="AN70" s="270">
        <v>0</v>
      </c>
      <c r="AO70" s="270">
        <v>0</v>
      </c>
      <c r="AP70" s="270">
        <v>0</v>
      </c>
      <c r="AQ70" s="270">
        <v>0</v>
      </c>
      <c r="AR70" s="270">
        <v>0</v>
      </c>
      <c r="AS70" s="270">
        <v>0</v>
      </c>
      <c r="AT70" s="270">
        <v>0</v>
      </c>
      <c r="AU70" s="270">
        <v>0</v>
      </c>
      <c r="AV70" s="270">
        <v>0</v>
      </c>
      <c r="AW70" s="270">
        <v>0</v>
      </c>
      <c r="AX70" s="270">
        <v>0</v>
      </c>
      <c r="AY70" s="270">
        <v>0</v>
      </c>
      <c r="AZ70" s="270">
        <v>0</v>
      </c>
      <c r="BA70" s="270">
        <v>0</v>
      </c>
      <c r="BB70" s="270" t="s">
        <v>1676</v>
      </c>
      <c r="BC70" s="270">
        <v>0</v>
      </c>
      <c r="BD70" s="270">
        <v>0</v>
      </c>
      <c r="BE70" s="270">
        <v>0</v>
      </c>
      <c r="BF70" s="270">
        <v>0</v>
      </c>
      <c r="BG70" s="270">
        <v>0</v>
      </c>
      <c r="BH70" s="270">
        <v>0</v>
      </c>
      <c r="BI70" s="270">
        <v>445</v>
      </c>
      <c r="BJ70" s="270">
        <v>0</v>
      </c>
      <c r="BK70" s="270">
        <v>0</v>
      </c>
      <c r="BL70" s="270">
        <v>0</v>
      </c>
      <c r="BM70" s="270">
        <v>0</v>
      </c>
      <c r="BN70" s="270">
        <v>0</v>
      </c>
      <c r="BO70" s="270">
        <v>0</v>
      </c>
      <c r="BP70" s="270">
        <v>0</v>
      </c>
      <c r="BQ70" s="270">
        <v>0</v>
      </c>
      <c r="BR70" s="270">
        <v>0</v>
      </c>
      <c r="BS70" s="270">
        <v>0</v>
      </c>
      <c r="BT70" s="270">
        <v>0</v>
      </c>
      <c r="BU70" s="270">
        <v>0</v>
      </c>
      <c r="BV70" s="270">
        <v>0</v>
      </c>
      <c r="BW70" s="270">
        <v>0</v>
      </c>
      <c r="BX70" s="270">
        <v>0</v>
      </c>
      <c r="BY70" s="270">
        <v>0</v>
      </c>
      <c r="BZ70" s="270">
        <v>0</v>
      </c>
      <c r="CA70" s="270">
        <v>0</v>
      </c>
      <c r="CB70" s="270">
        <v>0</v>
      </c>
      <c r="CC70" s="270">
        <v>0</v>
      </c>
      <c r="CD70" s="270">
        <v>0</v>
      </c>
      <c r="CE70" s="270">
        <v>0</v>
      </c>
      <c r="CF70" s="270">
        <v>0</v>
      </c>
      <c r="CG70" s="270">
        <v>445</v>
      </c>
      <c r="CH70" s="270">
        <v>0</v>
      </c>
      <c r="CI70" s="270">
        <v>0</v>
      </c>
      <c r="CJ70" s="270">
        <v>0</v>
      </c>
      <c r="CK70" s="270">
        <v>0</v>
      </c>
      <c r="CL70" s="270">
        <v>0</v>
      </c>
      <c r="CM70" s="270">
        <v>445</v>
      </c>
      <c r="CN70" s="270">
        <v>0</v>
      </c>
      <c r="CO70" s="270">
        <v>0</v>
      </c>
      <c r="CP70" s="270">
        <v>0</v>
      </c>
      <c r="CQ70" s="270">
        <v>0</v>
      </c>
      <c r="CR70" s="270">
        <v>0</v>
      </c>
      <c r="CS70" s="270">
        <v>0</v>
      </c>
      <c r="CT70" s="270">
        <v>0</v>
      </c>
      <c r="CU70" s="270"/>
      <c r="CV70" s="270">
        <v>0</v>
      </c>
      <c r="CW70" s="270">
        <v>0</v>
      </c>
      <c r="CX70" s="270">
        <v>0</v>
      </c>
      <c r="CY70" s="270">
        <v>0</v>
      </c>
      <c r="CZ70" s="270">
        <v>0</v>
      </c>
      <c r="DA70" s="270">
        <v>0</v>
      </c>
      <c r="DB70" s="270">
        <v>0</v>
      </c>
      <c r="DC70" s="270">
        <v>0</v>
      </c>
      <c r="DD70" s="270">
        <v>0</v>
      </c>
      <c r="DE70" s="270">
        <v>0</v>
      </c>
      <c r="DF70" s="270">
        <v>0</v>
      </c>
      <c r="DG70" s="270">
        <v>0</v>
      </c>
      <c r="DH70" s="270">
        <v>0</v>
      </c>
      <c r="DI70" s="270">
        <v>0</v>
      </c>
      <c r="DJ70" s="270">
        <v>0</v>
      </c>
      <c r="DK70" s="270">
        <v>0</v>
      </c>
      <c r="DL70" s="270">
        <v>0</v>
      </c>
      <c r="DM70" s="270">
        <v>0</v>
      </c>
      <c r="DN70" s="270">
        <v>0</v>
      </c>
      <c r="DO70" s="270">
        <v>0</v>
      </c>
      <c r="DP70" s="270">
        <v>0</v>
      </c>
      <c r="DQ70" s="270">
        <v>0</v>
      </c>
      <c r="DR70" s="270"/>
      <c r="DS70" s="270">
        <v>0</v>
      </c>
      <c r="DT70" s="270">
        <v>0</v>
      </c>
      <c r="DU70" s="270">
        <v>0</v>
      </c>
      <c r="DV70" s="270">
        <v>0</v>
      </c>
      <c r="DW70" s="270">
        <v>0</v>
      </c>
      <c r="DX70" s="270">
        <v>0</v>
      </c>
      <c r="DY70" s="270">
        <v>0</v>
      </c>
      <c r="DZ70" s="270">
        <v>0</v>
      </c>
      <c r="EA70" s="270">
        <v>0</v>
      </c>
      <c r="EB70" s="270">
        <v>0</v>
      </c>
      <c r="EC70" s="270">
        <v>0</v>
      </c>
      <c r="ED70" s="270">
        <v>0</v>
      </c>
      <c r="EE70" s="270">
        <v>0</v>
      </c>
      <c r="EF70" s="270">
        <v>0</v>
      </c>
      <c r="EG70" s="270">
        <v>0</v>
      </c>
      <c r="EH70" s="270">
        <v>0</v>
      </c>
      <c r="EI70" s="270">
        <v>0</v>
      </c>
      <c r="EJ70" s="270">
        <v>0</v>
      </c>
      <c r="EK70" s="270">
        <v>0</v>
      </c>
      <c r="EL70" s="270">
        <v>0</v>
      </c>
      <c r="EM70" s="270">
        <v>0</v>
      </c>
      <c r="EN70" s="270">
        <v>0</v>
      </c>
      <c r="EO70" s="270">
        <v>0</v>
      </c>
      <c r="EP70" s="270">
        <v>0</v>
      </c>
      <c r="EQ70" s="270">
        <v>0</v>
      </c>
      <c r="ER70" s="270">
        <v>0</v>
      </c>
      <c r="ES70" s="270">
        <v>0</v>
      </c>
      <c r="ET70" s="270">
        <v>0</v>
      </c>
      <c r="EU70" s="270">
        <v>0</v>
      </c>
      <c r="EV70" s="270">
        <v>0</v>
      </c>
      <c r="EW70" s="270">
        <v>0</v>
      </c>
      <c r="EX70" s="270">
        <v>0</v>
      </c>
      <c r="EY70" s="270">
        <v>0</v>
      </c>
      <c r="EZ70" s="270">
        <v>0</v>
      </c>
      <c r="FA70" s="270">
        <v>0</v>
      </c>
      <c r="FB70" s="270">
        <v>0</v>
      </c>
      <c r="FC70" s="270">
        <v>0</v>
      </c>
      <c r="FD70" s="270">
        <v>0</v>
      </c>
      <c r="FE70" s="270">
        <v>0</v>
      </c>
      <c r="FF70" s="270">
        <v>0</v>
      </c>
      <c r="FG70" s="270"/>
      <c r="FH70" s="270">
        <v>0</v>
      </c>
      <c r="FI70" s="270"/>
      <c r="FJ70" s="270">
        <v>0</v>
      </c>
      <c r="FK70" s="270">
        <v>0</v>
      </c>
      <c r="FL70" s="270">
        <v>0</v>
      </c>
      <c r="FM70" s="270">
        <v>0</v>
      </c>
      <c r="FN70" s="270">
        <v>0</v>
      </c>
      <c r="FO70" s="351">
        <v>445</v>
      </c>
      <c r="FP70" s="351">
        <v>0</v>
      </c>
      <c r="FQ70" s="351">
        <v>420</v>
      </c>
      <c r="FR70" s="13"/>
      <c r="FS70" s="270"/>
      <c r="FT70" s="270"/>
      <c r="FU70" s="270"/>
      <c r="FV70" s="270"/>
      <c r="FW70" s="270"/>
      <c r="FX70" s="270"/>
      <c r="FY70" s="270"/>
      <c r="FZ70" s="270"/>
      <c r="GA70" s="270"/>
      <c r="GB70" s="270"/>
      <c r="GC70" s="270"/>
      <c r="GD70" s="270"/>
      <c r="GE70" s="270"/>
      <c r="GF70" s="270"/>
      <c r="GG70" s="270"/>
      <c r="GH70" s="270"/>
      <c r="GI70" s="270"/>
      <c r="GJ70" s="270"/>
      <c r="GK70" s="270"/>
      <c r="GL70" s="270"/>
      <c r="GM70" s="270"/>
      <c r="GN70" s="270"/>
      <c r="GO70" s="270"/>
      <c r="GP70" s="270"/>
      <c r="GQ70" s="270"/>
      <c r="GR70" s="270"/>
      <c r="GS70" s="270"/>
      <c r="GT70" s="270"/>
      <c r="GU70" s="270"/>
      <c r="GV70" s="270"/>
      <c r="GW70" s="270"/>
      <c r="GX70" s="270"/>
      <c r="GY70" s="270"/>
      <c r="GZ70" s="270"/>
      <c r="HA70" s="270"/>
      <c r="HB70" s="270"/>
      <c r="HC70" s="270"/>
      <c r="HD70" s="270"/>
      <c r="HE70" s="270"/>
      <c r="HF70" s="270"/>
      <c r="HG70" s="270"/>
      <c r="HH70" s="270"/>
      <c r="HI70" s="270"/>
      <c r="HJ70" s="270"/>
      <c r="HK70" s="270"/>
      <c r="HL70" s="270"/>
      <c r="HM70" s="270"/>
      <c r="HN70" s="270"/>
      <c r="HO70" s="270"/>
      <c r="HP70" s="270"/>
      <c r="HQ70" s="270"/>
      <c r="HR70" s="270"/>
      <c r="HS70" s="270"/>
      <c r="HT70" s="270"/>
      <c r="HU70" s="270"/>
      <c r="HV70" s="270"/>
      <c r="HW70" s="270"/>
      <c r="HX70" s="270"/>
      <c r="HY70" s="270"/>
      <c r="HZ70" s="270"/>
      <c r="IA70" s="270"/>
      <c r="IB70" s="270"/>
      <c r="IC70" s="270"/>
      <c r="ID70" s="270"/>
      <c r="IE70" s="270"/>
      <c r="IF70" s="270"/>
      <c r="IG70" s="270"/>
      <c r="IH70" s="270"/>
    </row>
    <row r="71" spans="1:242" ht="12.75" customHeight="1" x14ac:dyDescent="0.2">
      <c r="A71" s="374" t="s">
        <v>1618</v>
      </c>
      <c r="B71" s="270">
        <v>905</v>
      </c>
      <c r="C71" s="270">
        <v>905</v>
      </c>
      <c r="D71" s="270">
        <v>370</v>
      </c>
      <c r="E71" s="270">
        <v>535</v>
      </c>
      <c r="F71" s="270">
        <v>0</v>
      </c>
      <c r="G71" s="270">
        <v>0</v>
      </c>
      <c r="H71" s="270">
        <v>905</v>
      </c>
      <c r="I71" s="270">
        <v>0</v>
      </c>
      <c r="J71" s="270">
        <v>905</v>
      </c>
      <c r="K71" s="270">
        <v>0</v>
      </c>
      <c r="L71" s="270">
        <v>22.900598800000001</v>
      </c>
      <c r="M71" s="270">
        <v>17</v>
      </c>
      <c r="N71" s="270">
        <v>615</v>
      </c>
      <c r="O71" s="270">
        <v>170</v>
      </c>
      <c r="P71" s="270">
        <v>35</v>
      </c>
      <c r="Q71" s="270">
        <v>10</v>
      </c>
      <c r="R71" s="270">
        <v>0</v>
      </c>
      <c r="S71" s="270">
        <v>0</v>
      </c>
      <c r="T71" s="270">
        <v>0</v>
      </c>
      <c r="U71" s="270">
        <v>0</v>
      </c>
      <c r="V71" s="270">
        <v>0</v>
      </c>
      <c r="W71" s="270">
        <v>0</v>
      </c>
      <c r="X71" s="270">
        <v>75.107419710000002</v>
      </c>
      <c r="Y71" s="270">
        <v>0</v>
      </c>
      <c r="Z71" s="270">
        <v>0</v>
      </c>
      <c r="AA71" s="270" t="s">
        <v>1676</v>
      </c>
      <c r="AB71" s="270">
        <v>40</v>
      </c>
      <c r="AC71" s="270">
        <v>340</v>
      </c>
      <c r="AD71" s="270">
        <v>495</v>
      </c>
      <c r="AE71" s="270">
        <v>25</v>
      </c>
      <c r="AF71" s="270">
        <v>0</v>
      </c>
      <c r="AG71" s="270">
        <v>0</v>
      </c>
      <c r="AH71" s="270">
        <v>855</v>
      </c>
      <c r="AI71" s="270">
        <v>0</v>
      </c>
      <c r="AJ71" s="270">
        <v>0</v>
      </c>
      <c r="AK71" s="270">
        <v>0</v>
      </c>
      <c r="AL71" s="270">
        <v>0</v>
      </c>
      <c r="AM71" s="270">
        <v>0</v>
      </c>
      <c r="AN71" s="270">
        <v>0</v>
      </c>
      <c r="AO71" s="270">
        <v>0</v>
      </c>
      <c r="AP71" s="270">
        <v>0</v>
      </c>
      <c r="AQ71" s="270">
        <v>0</v>
      </c>
      <c r="AR71" s="270">
        <v>0</v>
      </c>
      <c r="AS71" s="270">
        <v>0</v>
      </c>
      <c r="AT71" s="270">
        <v>0</v>
      </c>
      <c r="AU71" s="270">
        <v>0</v>
      </c>
      <c r="AV71" s="270">
        <v>0</v>
      </c>
      <c r="AW71" s="270">
        <v>0</v>
      </c>
      <c r="AX71" s="270">
        <v>0</v>
      </c>
      <c r="AY71" s="270">
        <v>0</v>
      </c>
      <c r="AZ71" s="270">
        <v>0</v>
      </c>
      <c r="BA71" s="270">
        <v>0</v>
      </c>
      <c r="BB71" s="270">
        <v>50</v>
      </c>
      <c r="BC71" s="270">
        <v>0</v>
      </c>
      <c r="BD71" s="270">
        <v>0</v>
      </c>
      <c r="BE71" s="270">
        <v>0</v>
      </c>
      <c r="BF71" s="270">
        <v>0</v>
      </c>
      <c r="BG71" s="270">
        <v>0</v>
      </c>
      <c r="BH71" s="270">
        <v>0</v>
      </c>
      <c r="BI71" s="270">
        <v>900</v>
      </c>
      <c r="BJ71" s="270">
        <v>0</v>
      </c>
      <c r="BK71" s="270">
        <v>0</v>
      </c>
      <c r="BL71" s="270">
        <v>0</v>
      </c>
      <c r="BM71" s="270">
        <v>0</v>
      </c>
      <c r="BN71" s="270">
        <v>0</v>
      </c>
      <c r="BO71" s="270">
        <v>0</v>
      </c>
      <c r="BP71" s="270">
        <v>0</v>
      </c>
      <c r="BQ71" s="270">
        <v>0</v>
      </c>
      <c r="BR71" s="270">
        <v>0</v>
      </c>
      <c r="BS71" s="270" t="s">
        <v>1676</v>
      </c>
      <c r="BT71" s="270">
        <v>0</v>
      </c>
      <c r="BU71" s="270">
        <v>0</v>
      </c>
      <c r="BV71" s="270">
        <v>0</v>
      </c>
      <c r="BW71" s="270" t="s">
        <v>1676</v>
      </c>
      <c r="BX71" s="270">
        <v>0</v>
      </c>
      <c r="BY71" s="270">
        <v>0</v>
      </c>
      <c r="BZ71" s="270">
        <v>0</v>
      </c>
      <c r="CA71" s="270">
        <v>0</v>
      </c>
      <c r="CB71" s="270">
        <v>0</v>
      </c>
      <c r="CC71" s="270">
        <v>0</v>
      </c>
      <c r="CD71" s="270">
        <v>0</v>
      </c>
      <c r="CE71" s="270">
        <v>0</v>
      </c>
      <c r="CF71" s="270">
        <v>0</v>
      </c>
      <c r="CG71" s="270">
        <v>905</v>
      </c>
      <c r="CH71" s="270">
        <v>0</v>
      </c>
      <c r="CI71" s="270">
        <v>0</v>
      </c>
      <c r="CJ71" s="270">
        <v>0</v>
      </c>
      <c r="CK71" s="270">
        <v>0</v>
      </c>
      <c r="CL71" s="270">
        <v>0</v>
      </c>
      <c r="CM71" s="270">
        <v>905</v>
      </c>
      <c r="CN71" s="270">
        <v>0</v>
      </c>
      <c r="CO71" s="270">
        <v>0</v>
      </c>
      <c r="CP71" s="270">
        <v>0</v>
      </c>
      <c r="CQ71" s="270">
        <v>0</v>
      </c>
      <c r="CR71" s="270">
        <v>0</v>
      </c>
      <c r="CS71" s="270">
        <v>0</v>
      </c>
      <c r="CT71" s="270">
        <v>0</v>
      </c>
      <c r="CU71" s="270"/>
      <c r="CV71" s="270">
        <v>0</v>
      </c>
      <c r="CW71" s="270">
        <v>0</v>
      </c>
      <c r="CX71" s="270">
        <v>0</v>
      </c>
      <c r="CY71" s="270">
        <v>0</v>
      </c>
      <c r="CZ71" s="270">
        <v>0</v>
      </c>
      <c r="DA71" s="270">
        <v>0</v>
      </c>
      <c r="DB71" s="270">
        <v>0</v>
      </c>
      <c r="DC71" s="270">
        <v>0</v>
      </c>
      <c r="DD71" s="270">
        <v>0</v>
      </c>
      <c r="DE71" s="270">
        <v>0</v>
      </c>
      <c r="DF71" s="270">
        <v>0</v>
      </c>
      <c r="DG71" s="270">
        <v>0</v>
      </c>
      <c r="DH71" s="270">
        <v>0</v>
      </c>
      <c r="DI71" s="270">
        <v>0</v>
      </c>
      <c r="DJ71" s="270">
        <v>0</v>
      </c>
      <c r="DK71" s="270">
        <v>0</v>
      </c>
      <c r="DL71" s="270">
        <v>0</v>
      </c>
      <c r="DM71" s="270">
        <v>0</v>
      </c>
      <c r="DN71" s="270">
        <v>0</v>
      </c>
      <c r="DO71" s="270">
        <v>0</v>
      </c>
      <c r="DP71" s="270">
        <v>0</v>
      </c>
      <c r="DQ71" s="270">
        <v>0</v>
      </c>
      <c r="DR71" s="270"/>
      <c r="DS71" s="270">
        <v>0</v>
      </c>
      <c r="DT71" s="270">
        <v>0</v>
      </c>
      <c r="DU71" s="270">
        <v>0</v>
      </c>
      <c r="DV71" s="270">
        <v>0</v>
      </c>
      <c r="DW71" s="270">
        <v>0</v>
      </c>
      <c r="DX71" s="270">
        <v>0</v>
      </c>
      <c r="DY71" s="270">
        <v>0</v>
      </c>
      <c r="DZ71" s="270">
        <v>0</v>
      </c>
      <c r="EA71" s="270">
        <v>0</v>
      </c>
      <c r="EB71" s="270">
        <v>0</v>
      </c>
      <c r="EC71" s="270">
        <v>0</v>
      </c>
      <c r="ED71" s="270">
        <v>0</v>
      </c>
      <c r="EE71" s="270">
        <v>0</v>
      </c>
      <c r="EF71" s="270">
        <v>0</v>
      </c>
      <c r="EG71" s="270">
        <v>0</v>
      </c>
      <c r="EH71" s="270">
        <v>0</v>
      </c>
      <c r="EI71" s="270">
        <v>0</v>
      </c>
      <c r="EJ71" s="270">
        <v>0</v>
      </c>
      <c r="EK71" s="270">
        <v>0</v>
      </c>
      <c r="EL71" s="270">
        <v>0</v>
      </c>
      <c r="EM71" s="270">
        <v>0</v>
      </c>
      <c r="EN71" s="270">
        <v>0</v>
      </c>
      <c r="EO71" s="270">
        <v>0</v>
      </c>
      <c r="EP71" s="270">
        <v>0</v>
      </c>
      <c r="EQ71" s="270">
        <v>0</v>
      </c>
      <c r="ER71" s="270">
        <v>0</v>
      </c>
      <c r="ES71" s="270">
        <v>0</v>
      </c>
      <c r="ET71" s="270">
        <v>0</v>
      </c>
      <c r="EU71" s="270">
        <v>0</v>
      </c>
      <c r="EV71" s="270">
        <v>0</v>
      </c>
      <c r="EW71" s="270">
        <v>0</v>
      </c>
      <c r="EX71" s="270">
        <v>0</v>
      </c>
      <c r="EY71" s="270">
        <v>0</v>
      </c>
      <c r="EZ71" s="270">
        <v>0</v>
      </c>
      <c r="FA71" s="270">
        <v>0</v>
      </c>
      <c r="FB71" s="270">
        <v>0</v>
      </c>
      <c r="FC71" s="270">
        <v>0</v>
      </c>
      <c r="FD71" s="270">
        <v>0</v>
      </c>
      <c r="FE71" s="270">
        <v>0</v>
      </c>
      <c r="FF71" s="270">
        <v>0</v>
      </c>
      <c r="FG71" s="270"/>
      <c r="FH71" s="270">
        <v>0</v>
      </c>
      <c r="FI71" s="270"/>
      <c r="FJ71" s="270">
        <v>0</v>
      </c>
      <c r="FK71" s="270">
        <v>0</v>
      </c>
      <c r="FL71" s="270">
        <v>0</v>
      </c>
      <c r="FM71" s="270">
        <v>0</v>
      </c>
      <c r="FN71" s="270">
        <v>0</v>
      </c>
      <c r="FO71" s="351">
        <v>855</v>
      </c>
      <c r="FP71" s="351">
        <v>0</v>
      </c>
      <c r="FQ71" s="351">
        <v>835</v>
      </c>
      <c r="FR71" s="13"/>
      <c r="FS71" s="270"/>
      <c r="FT71" s="270"/>
      <c r="FU71" s="270"/>
      <c r="FV71" s="270"/>
      <c r="FW71" s="270"/>
      <c r="FX71" s="270"/>
      <c r="FY71" s="270"/>
      <c r="FZ71" s="270"/>
      <c r="GA71" s="270"/>
      <c r="GB71" s="270"/>
      <c r="GC71" s="270"/>
      <c r="GD71" s="270"/>
      <c r="GE71" s="270"/>
      <c r="GF71" s="270"/>
      <c r="GG71" s="270"/>
      <c r="GH71" s="270"/>
      <c r="GI71" s="270"/>
      <c r="GJ71" s="270"/>
      <c r="GK71" s="270"/>
      <c r="GL71" s="270"/>
      <c r="GM71" s="270"/>
      <c r="GN71" s="270"/>
      <c r="GO71" s="270"/>
      <c r="GP71" s="270"/>
      <c r="GQ71" s="270"/>
      <c r="GR71" s="270"/>
      <c r="GS71" s="270"/>
      <c r="GT71" s="270"/>
      <c r="GU71" s="270"/>
      <c r="GV71" s="270"/>
      <c r="GW71" s="270"/>
      <c r="GX71" s="270"/>
      <c r="GY71" s="270"/>
      <c r="GZ71" s="270"/>
      <c r="HA71" s="270"/>
      <c r="HB71" s="270"/>
      <c r="HC71" s="270"/>
      <c r="HD71" s="270"/>
      <c r="HE71" s="270"/>
      <c r="HF71" s="270"/>
      <c r="HG71" s="270"/>
      <c r="HH71" s="270"/>
      <c r="HI71" s="270"/>
      <c r="HJ71" s="270"/>
      <c r="HK71" s="270"/>
      <c r="HL71" s="270"/>
      <c r="HM71" s="270"/>
      <c r="HN71" s="270"/>
      <c r="HO71" s="270"/>
      <c r="HP71" s="270"/>
      <c r="HQ71" s="270"/>
      <c r="HR71" s="270"/>
      <c r="HS71" s="270"/>
      <c r="HT71" s="270"/>
      <c r="HU71" s="270"/>
      <c r="HV71" s="270"/>
      <c r="HW71" s="270"/>
      <c r="HX71" s="270"/>
      <c r="HY71" s="270"/>
      <c r="HZ71" s="270"/>
      <c r="IA71" s="270"/>
      <c r="IB71" s="270"/>
      <c r="IC71" s="270"/>
      <c r="ID71" s="270"/>
      <c r="IE71" s="270"/>
      <c r="IF71" s="270"/>
      <c r="IG71" s="270"/>
      <c r="IH71" s="270"/>
    </row>
    <row r="72" spans="1:242" ht="12.75" customHeight="1" x14ac:dyDescent="0.2">
      <c r="A72" s="374" t="s">
        <v>1619</v>
      </c>
      <c r="B72" s="270">
        <v>345</v>
      </c>
      <c r="C72" s="270">
        <v>345</v>
      </c>
      <c r="D72" s="270">
        <v>135</v>
      </c>
      <c r="E72" s="270">
        <v>210</v>
      </c>
      <c r="F72" s="270">
        <v>0</v>
      </c>
      <c r="G72" s="270">
        <v>0</v>
      </c>
      <c r="H72" s="270">
        <v>345</v>
      </c>
      <c r="I72" s="270">
        <v>0</v>
      </c>
      <c r="J72" s="270">
        <v>345</v>
      </c>
      <c r="K72" s="270">
        <v>0</v>
      </c>
      <c r="L72" s="270">
        <v>15.24923077</v>
      </c>
      <c r="M72" s="270">
        <v>12</v>
      </c>
      <c r="N72" s="270">
        <v>285</v>
      </c>
      <c r="O72" s="270">
        <v>35</v>
      </c>
      <c r="P72" s="270" t="s">
        <v>1676</v>
      </c>
      <c r="Q72" s="270">
        <v>0</v>
      </c>
      <c r="R72" s="270">
        <v>0</v>
      </c>
      <c r="S72" s="270">
        <v>0</v>
      </c>
      <c r="T72" s="270">
        <v>0</v>
      </c>
      <c r="U72" s="270">
        <v>0</v>
      </c>
      <c r="V72" s="270">
        <v>0</v>
      </c>
      <c r="W72" s="270">
        <v>0</v>
      </c>
      <c r="X72" s="270">
        <v>72.841498560000005</v>
      </c>
      <c r="Y72" s="270">
        <v>0</v>
      </c>
      <c r="Z72" s="270">
        <v>0</v>
      </c>
      <c r="AA72" s="270">
        <v>0</v>
      </c>
      <c r="AB72" s="270">
        <v>30</v>
      </c>
      <c r="AC72" s="270">
        <v>170</v>
      </c>
      <c r="AD72" s="270">
        <v>145</v>
      </c>
      <c r="AE72" s="270" t="s">
        <v>1676</v>
      </c>
      <c r="AF72" s="270">
        <v>0</v>
      </c>
      <c r="AG72" s="270">
        <v>0</v>
      </c>
      <c r="AH72" s="270">
        <v>335</v>
      </c>
      <c r="AI72" s="270">
        <v>0</v>
      </c>
      <c r="AJ72" s="270">
        <v>0</v>
      </c>
      <c r="AK72" s="270">
        <v>0</v>
      </c>
      <c r="AL72" s="270">
        <v>0</v>
      </c>
      <c r="AM72" s="270">
        <v>0</v>
      </c>
      <c r="AN72" s="270">
        <v>0</v>
      </c>
      <c r="AO72" s="270">
        <v>0</v>
      </c>
      <c r="AP72" s="270">
        <v>0</v>
      </c>
      <c r="AQ72" s="270">
        <v>0</v>
      </c>
      <c r="AR72" s="270">
        <v>0</v>
      </c>
      <c r="AS72" s="270">
        <v>0</v>
      </c>
      <c r="AT72" s="270">
        <v>0</v>
      </c>
      <c r="AU72" s="270">
        <v>0</v>
      </c>
      <c r="AV72" s="270">
        <v>0</v>
      </c>
      <c r="AW72" s="270">
        <v>0</v>
      </c>
      <c r="AX72" s="270">
        <v>0</v>
      </c>
      <c r="AY72" s="270">
        <v>0</v>
      </c>
      <c r="AZ72" s="270">
        <v>0</v>
      </c>
      <c r="BA72" s="270">
        <v>0</v>
      </c>
      <c r="BB72" s="270">
        <v>10</v>
      </c>
      <c r="BC72" s="270">
        <v>0</v>
      </c>
      <c r="BD72" s="270">
        <v>0</v>
      </c>
      <c r="BE72" s="270">
        <v>0</v>
      </c>
      <c r="BF72" s="270">
        <v>0</v>
      </c>
      <c r="BG72" s="270">
        <v>0</v>
      </c>
      <c r="BH72" s="270">
        <v>0</v>
      </c>
      <c r="BI72" s="270">
        <v>345</v>
      </c>
      <c r="BJ72" s="270">
        <v>0</v>
      </c>
      <c r="BK72" s="270">
        <v>0</v>
      </c>
      <c r="BL72" s="270">
        <v>0</v>
      </c>
      <c r="BM72" s="270">
        <v>0</v>
      </c>
      <c r="BN72" s="270">
        <v>0</v>
      </c>
      <c r="BO72" s="270">
        <v>0</v>
      </c>
      <c r="BP72" s="270">
        <v>0</v>
      </c>
      <c r="BQ72" s="270">
        <v>0</v>
      </c>
      <c r="BR72" s="270">
        <v>0</v>
      </c>
      <c r="BS72" s="270">
        <v>0</v>
      </c>
      <c r="BT72" s="270">
        <v>0</v>
      </c>
      <c r="BU72" s="270">
        <v>0</v>
      </c>
      <c r="BV72" s="270">
        <v>0</v>
      </c>
      <c r="BW72" s="270">
        <v>0</v>
      </c>
      <c r="BX72" s="270">
        <v>0</v>
      </c>
      <c r="BY72" s="270">
        <v>0</v>
      </c>
      <c r="BZ72" s="270">
        <v>0</v>
      </c>
      <c r="CA72" s="270">
        <v>0</v>
      </c>
      <c r="CB72" s="270">
        <v>0</v>
      </c>
      <c r="CC72" s="270">
        <v>0</v>
      </c>
      <c r="CD72" s="270">
        <v>0</v>
      </c>
      <c r="CE72" s="270">
        <v>0</v>
      </c>
      <c r="CF72" s="270">
        <v>0</v>
      </c>
      <c r="CG72" s="270">
        <v>345</v>
      </c>
      <c r="CH72" s="270">
        <v>0</v>
      </c>
      <c r="CI72" s="270">
        <v>0</v>
      </c>
      <c r="CJ72" s="270">
        <v>0</v>
      </c>
      <c r="CK72" s="270">
        <v>0</v>
      </c>
      <c r="CL72" s="270">
        <v>0</v>
      </c>
      <c r="CM72" s="270">
        <v>345</v>
      </c>
      <c r="CN72" s="270">
        <v>0</v>
      </c>
      <c r="CO72" s="270">
        <v>0</v>
      </c>
      <c r="CP72" s="270">
        <v>0</v>
      </c>
      <c r="CQ72" s="270">
        <v>0</v>
      </c>
      <c r="CR72" s="270">
        <v>0</v>
      </c>
      <c r="CS72" s="270">
        <v>0</v>
      </c>
      <c r="CT72" s="270">
        <v>0</v>
      </c>
      <c r="CU72" s="270"/>
      <c r="CV72" s="270">
        <v>0</v>
      </c>
      <c r="CW72" s="270">
        <v>0</v>
      </c>
      <c r="CX72" s="270">
        <v>0</v>
      </c>
      <c r="CY72" s="270">
        <v>0</v>
      </c>
      <c r="CZ72" s="270">
        <v>0</v>
      </c>
      <c r="DA72" s="270">
        <v>0</v>
      </c>
      <c r="DB72" s="270">
        <v>0</v>
      </c>
      <c r="DC72" s="270">
        <v>0</v>
      </c>
      <c r="DD72" s="270">
        <v>0</v>
      </c>
      <c r="DE72" s="270">
        <v>0</v>
      </c>
      <c r="DF72" s="270">
        <v>0</v>
      </c>
      <c r="DG72" s="270">
        <v>0</v>
      </c>
      <c r="DH72" s="270">
        <v>0</v>
      </c>
      <c r="DI72" s="270">
        <v>0</v>
      </c>
      <c r="DJ72" s="270">
        <v>0</v>
      </c>
      <c r="DK72" s="270">
        <v>0</v>
      </c>
      <c r="DL72" s="270">
        <v>0</v>
      </c>
      <c r="DM72" s="270">
        <v>0</v>
      </c>
      <c r="DN72" s="270">
        <v>0</v>
      </c>
      <c r="DO72" s="270">
        <v>0</v>
      </c>
      <c r="DP72" s="270">
        <v>0</v>
      </c>
      <c r="DQ72" s="270">
        <v>0</v>
      </c>
      <c r="DR72" s="270"/>
      <c r="DS72" s="270">
        <v>0</v>
      </c>
      <c r="DT72" s="270">
        <v>0</v>
      </c>
      <c r="DU72" s="270">
        <v>0</v>
      </c>
      <c r="DV72" s="270">
        <v>0</v>
      </c>
      <c r="DW72" s="270">
        <v>0</v>
      </c>
      <c r="DX72" s="270">
        <v>0</v>
      </c>
      <c r="DY72" s="270">
        <v>0</v>
      </c>
      <c r="DZ72" s="270">
        <v>0</v>
      </c>
      <c r="EA72" s="270">
        <v>0</v>
      </c>
      <c r="EB72" s="270">
        <v>0</v>
      </c>
      <c r="EC72" s="270">
        <v>0</v>
      </c>
      <c r="ED72" s="270">
        <v>0</v>
      </c>
      <c r="EE72" s="270">
        <v>0</v>
      </c>
      <c r="EF72" s="270">
        <v>0</v>
      </c>
      <c r="EG72" s="270">
        <v>0</v>
      </c>
      <c r="EH72" s="270">
        <v>0</v>
      </c>
      <c r="EI72" s="270">
        <v>0</v>
      </c>
      <c r="EJ72" s="270">
        <v>0</v>
      </c>
      <c r="EK72" s="270">
        <v>0</v>
      </c>
      <c r="EL72" s="270">
        <v>0</v>
      </c>
      <c r="EM72" s="270">
        <v>0</v>
      </c>
      <c r="EN72" s="270">
        <v>0</v>
      </c>
      <c r="EO72" s="270">
        <v>0</v>
      </c>
      <c r="EP72" s="270">
        <v>0</v>
      </c>
      <c r="EQ72" s="270">
        <v>0</v>
      </c>
      <c r="ER72" s="270">
        <v>0</v>
      </c>
      <c r="ES72" s="270">
        <v>0</v>
      </c>
      <c r="ET72" s="270">
        <v>0</v>
      </c>
      <c r="EU72" s="270">
        <v>0</v>
      </c>
      <c r="EV72" s="270">
        <v>0</v>
      </c>
      <c r="EW72" s="270">
        <v>0</v>
      </c>
      <c r="EX72" s="270">
        <v>0</v>
      </c>
      <c r="EY72" s="270">
        <v>0</v>
      </c>
      <c r="EZ72" s="270">
        <v>0</v>
      </c>
      <c r="FA72" s="270">
        <v>0</v>
      </c>
      <c r="FB72" s="270">
        <v>0</v>
      </c>
      <c r="FC72" s="270">
        <v>0</v>
      </c>
      <c r="FD72" s="270">
        <v>0</v>
      </c>
      <c r="FE72" s="270">
        <v>0</v>
      </c>
      <c r="FF72" s="270">
        <v>0</v>
      </c>
      <c r="FG72" s="270"/>
      <c r="FH72" s="270">
        <v>0</v>
      </c>
      <c r="FI72" s="270"/>
      <c r="FJ72" s="270">
        <v>0</v>
      </c>
      <c r="FK72" s="270">
        <v>0</v>
      </c>
      <c r="FL72" s="270">
        <v>0</v>
      </c>
      <c r="FM72" s="270">
        <v>0</v>
      </c>
      <c r="FN72" s="270">
        <v>0</v>
      </c>
      <c r="FO72" s="351">
        <v>335</v>
      </c>
      <c r="FP72" s="351">
        <v>0</v>
      </c>
      <c r="FQ72" s="351">
        <v>325</v>
      </c>
      <c r="FR72" s="13"/>
      <c r="FS72" s="270"/>
      <c r="FT72" s="270"/>
      <c r="FU72" s="270"/>
      <c r="FV72" s="270"/>
      <c r="FW72" s="270"/>
      <c r="FX72" s="270"/>
      <c r="FY72" s="270"/>
      <c r="FZ72" s="270"/>
      <c r="GA72" s="270"/>
      <c r="GB72" s="270"/>
      <c r="GC72" s="270"/>
      <c r="GD72" s="270"/>
      <c r="GE72" s="270"/>
      <c r="GF72" s="270"/>
      <c r="GG72" s="270"/>
      <c r="GH72" s="270"/>
      <c r="GI72" s="270"/>
      <c r="GJ72" s="270"/>
      <c r="GK72" s="270"/>
      <c r="GL72" s="270"/>
      <c r="GM72" s="270"/>
      <c r="GN72" s="270"/>
      <c r="GO72" s="270"/>
      <c r="GP72" s="270"/>
      <c r="GQ72" s="270"/>
      <c r="GR72" s="270"/>
      <c r="GS72" s="270"/>
      <c r="GT72" s="270"/>
      <c r="GU72" s="270"/>
      <c r="GV72" s="270"/>
      <c r="GW72" s="270"/>
      <c r="GX72" s="270"/>
      <c r="GY72" s="270"/>
      <c r="GZ72" s="270"/>
      <c r="HA72" s="270"/>
      <c r="HB72" s="270"/>
      <c r="HC72" s="270"/>
      <c r="HD72" s="270"/>
      <c r="HE72" s="270"/>
      <c r="HF72" s="270"/>
      <c r="HG72" s="270"/>
      <c r="HH72" s="270"/>
      <c r="HI72" s="270"/>
      <c r="HJ72" s="270"/>
      <c r="HK72" s="270"/>
      <c r="HL72" s="270"/>
      <c r="HM72" s="270"/>
      <c r="HN72" s="270"/>
      <c r="HO72" s="270"/>
      <c r="HP72" s="270"/>
      <c r="HQ72" s="270"/>
      <c r="HR72" s="270"/>
      <c r="HS72" s="270"/>
      <c r="HT72" s="270"/>
      <c r="HU72" s="270"/>
      <c r="HV72" s="270"/>
      <c r="HW72" s="270"/>
      <c r="HX72" s="270"/>
      <c r="HY72" s="270"/>
      <c r="HZ72" s="270"/>
      <c r="IA72" s="270"/>
      <c r="IB72" s="270"/>
      <c r="IC72" s="270"/>
      <c r="ID72" s="270"/>
      <c r="IE72" s="270"/>
      <c r="IF72" s="270"/>
      <c r="IG72" s="270"/>
      <c r="IH72" s="270"/>
    </row>
    <row r="73" spans="1:242" ht="12.75" customHeight="1" x14ac:dyDescent="0.2">
      <c r="A73" s="374" t="s">
        <v>1620</v>
      </c>
      <c r="B73" s="270">
        <v>430</v>
      </c>
      <c r="C73" s="270">
        <v>430</v>
      </c>
      <c r="D73" s="270">
        <v>190</v>
      </c>
      <c r="E73" s="270">
        <v>240</v>
      </c>
      <c r="F73" s="270">
        <v>0</v>
      </c>
      <c r="G73" s="270">
        <v>0</v>
      </c>
      <c r="H73" s="270">
        <v>430</v>
      </c>
      <c r="I73" s="270">
        <v>0</v>
      </c>
      <c r="J73" s="270">
        <v>430</v>
      </c>
      <c r="K73" s="270">
        <v>0</v>
      </c>
      <c r="L73" s="270">
        <v>9.7873417719999996</v>
      </c>
      <c r="M73" s="270">
        <v>5</v>
      </c>
      <c r="N73" s="270">
        <v>375</v>
      </c>
      <c r="O73" s="270">
        <v>10</v>
      </c>
      <c r="P73" s="270" t="s">
        <v>1676</v>
      </c>
      <c r="Q73" s="270" t="s">
        <v>1676</v>
      </c>
      <c r="R73" s="270">
        <v>0</v>
      </c>
      <c r="S73" s="270">
        <v>0</v>
      </c>
      <c r="T73" s="270">
        <v>0</v>
      </c>
      <c r="U73" s="270">
        <v>0</v>
      </c>
      <c r="V73" s="270">
        <v>0</v>
      </c>
      <c r="W73" s="270">
        <v>0</v>
      </c>
      <c r="X73" s="270">
        <v>74.002336450000001</v>
      </c>
      <c r="Y73" s="270">
        <v>0</v>
      </c>
      <c r="Z73" s="270">
        <v>0</v>
      </c>
      <c r="AA73" s="270" t="s">
        <v>1676</v>
      </c>
      <c r="AB73" s="270">
        <v>30</v>
      </c>
      <c r="AC73" s="270">
        <v>185</v>
      </c>
      <c r="AD73" s="270">
        <v>200</v>
      </c>
      <c r="AE73" s="270">
        <v>10</v>
      </c>
      <c r="AF73" s="270">
        <v>0</v>
      </c>
      <c r="AG73" s="270">
        <v>0</v>
      </c>
      <c r="AH73" s="270">
        <v>415</v>
      </c>
      <c r="AI73" s="270">
        <v>0</v>
      </c>
      <c r="AJ73" s="270">
        <v>0</v>
      </c>
      <c r="AK73" s="270">
        <v>0</v>
      </c>
      <c r="AL73" s="270">
        <v>0</v>
      </c>
      <c r="AM73" s="270">
        <v>0</v>
      </c>
      <c r="AN73" s="270">
        <v>0</v>
      </c>
      <c r="AO73" s="270">
        <v>0</v>
      </c>
      <c r="AP73" s="270">
        <v>0</v>
      </c>
      <c r="AQ73" s="270">
        <v>0</v>
      </c>
      <c r="AR73" s="270">
        <v>0</v>
      </c>
      <c r="AS73" s="270">
        <v>0</v>
      </c>
      <c r="AT73" s="270">
        <v>0</v>
      </c>
      <c r="AU73" s="270">
        <v>0</v>
      </c>
      <c r="AV73" s="270">
        <v>0</v>
      </c>
      <c r="AW73" s="270">
        <v>0</v>
      </c>
      <c r="AX73" s="270">
        <v>0</v>
      </c>
      <c r="AY73" s="270">
        <v>0</v>
      </c>
      <c r="AZ73" s="270">
        <v>0</v>
      </c>
      <c r="BA73" s="270">
        <v>0</v>
      </c>
      <c r="BB73" s="270">
        <v>10</v>
      </c>
      <c r="BC73" s="270">
        <v>0</v>
      </c>
      <c r="BD73" s="270">
        <v>0</v>
      </c>
      <c r="BE73" s="270">
        <v>0</v>
      </c>
      <c r="BF73" s="270">
        <v>0</v>
      </c>
      <c r="BG73" s="270">
        <v>0</v>
      </c>
      <c r="BH73" s="270">
        <v>0</v>
      </c>
      <c r="BI73" s="270">
        <v>430</v>
      </c>
      <c r="BJ73" s="270">
        <v>0</v>
      </c>
      <c r="BK73" s="270">
        <v>0</v>
      </c>
      <c r="BL73" s="270">
        <v>0</v>
      </c>
      <c r="BM73" s="270">
        <v>0</v>
      </c>
      <c r="BN73" s="270">
        <v>0</v>
      </c>
      <c r="BO73" s="270">
        <v>0</v>
      </c>
      <c r="BP73" s="270">
        <v>0</v>
      </c>
      <c r="BQ73" s="270">
        <v>0</v>
      </c>
      <c r="BR73" s="270">
        <v>0</v>
      </c>
      <c r="BS73" s="270">
        <v>0</v>
      </c>
      <c r="BT73" s="270">
        <v>0</v>
      </c>
      <c r="BU73" s="270">
        <v>0</v>
      </c>
      <c r="BV73" s="270">
        <v>0</v>
      </c>
      <c r="BW73" s="270">
        <v>0</v>
      </c>
      <c r="BX73" s="270">
        <v>0</v>
      </c>
      <c r="BY73" s="270">
        <v>0</v>
      </c>
      <c r="BZ73" s="270">
        <v>0</v>
      </c>
      <c r="CA73" s="270">
        <v>0</v>
      </c>
      <c r="CB73" s="270">
        <v>0</v>
      </c>
      <c r="CC73" s="270">
        <v>0</v>
      </c>
      <c r="CD73" s="270">
        <v>0</v>
      </c>
      <c r="CE73" s="270">
        <v>0</v>
      </c>
      <c r="CF73" s="270">
        <v>0</v>
      </c>
      <c r="CG73" s="270">
        <v>430</v>
      </c>
      <c r="CH73" s="270">
        <v>0</v>
      </c>
      <c r="CI73" s="270">
        <v>0</v>
      </c>
      <c r="CJ73" s="270">
        <v>0</v>
      </c>
      <c r="CK73" s="270">
        <v>0</v>
      </c>
      <c r="CL73" s="270">
        <v>0</v>
      </c>
      <c r="CM73" s="270">
        <v>430</v>
      </c>
      <c r="CN73" s="270">
        <v>0</v>
      </c>
      <c r="CO73" s="270">
        <v>0</v>
      </c>
      <c r="CP73" s="270">
        <v>0</v>
      </c>
      <c r="CQ73" s="270">
        <v>0</v>
      </c>
      <c r="CR73" s="270">
        <v>0</v>
      </c>
      <c r="CS73" s="270">
        <v>0</v>
      </c>
      <c r="CT73" s="270">
        <v>0</v>
      </c>
      <c r="CU73" s="270"/>
      <c r="CV73" s="270">
        <v>0</v>
      </c>
      <c r="CW73" s="270">
        <v>0</v>
      </c>
      <c r="CX73" s="270">
        <v>0</v>
      </c>
      <c r="CY73" s="270">
        <v>0</v>
      </c>
      <c r="CZ73" s="270">
        <v>0</v>
      </c>
      <c r="DA73" s="270">
        <v>0</v>
      </c>
      <c r="DB73" s="270">
        <v>0</v>
      </c>
      <c r="DC73" s="270">
        <v>0</v>
      </c>
      <c r="DD73" s="270">
        <v>0</v>
      </c>
      <c r="DE73" s="270">
        <v>0</v>
      </c>
      <c r="DF73" s="270">
        <v>0</v>
      </c>
      <c r="DG73" s="270">
        <v>0</v>
      </c>
      <c r="DH73" s="270">
        <v>0</v>
      </c>
      <c r="DI73" s="270">
        <v>0</v>
      </c>
      <c r="DJ73" s="270">
        <v>0</v>
      </c>
      <c r="DK73" s="270">
        <v>0</v>
      </c>
      <c r="DL73" s="270">
        <v>0</v>
      </c>
      <c r="DM73" s="270">
        <v>0</v>
      </c>
      <c r="DN73" s="270">
        <v>0</v>
      </c>
      <c r="DO73" s="270">
        <v>0</v>
      </c>
      <c r="DP73" s="270">
        <v>0</v>
      </c>
      <c r="DQ73" s="270">
        <v>0</v>
      </c>
      <c r="DR73" s="270"/>
      <c r="DS73" s="270">
        <v>0</v>
      </c>
      <c r="DT73" s="270">
        <v>0</v>
      </c>
      <c r="DU73" s="270">
        <v>0</v>
      </c>
      <c r="DV73" s="270">
        <v>0</v>
      </c>
      <c r="DW73" s="270">
        <v>0</v>
      </c>
      <c r="DX73" s="270">
        <v>0</v>
      </c>
      <c r="DY73" s="270">
        <v>0</v>
      </c>
      <c r="DZ73" s="270">
        <v>0</v>
      </c>
      <c r="EA73" s="270">
        <v>0</v>
      </c>
      <c r="EB73" s="270">
        <v>0</v>
      </c>
      <c r="EC73" s="270">
        <v>0</v>
      </c>
      <c r="ED73" s="270">
        <v>0</v>
      </c>
      <c r="EE73" s="270">
        <v>0</v>
      </c>
      <c r="EF73" s="270">
        <v>0</v>
      </c>
      <c r="EG73" s="270">
        <v>0</v>
      </c>
      <c r="EH73" s="270">
        <v>0</v>
      </c>
      <c r="EI73" s="270">
        <v>0</v>
      </c>
      <c r="EJ73" s="270">
        <v>0</v>
      </c>
      <c r="EK73" s="270">
        <v>0</v>
      </c>
      <c r="EL73" s="270">
        <v>0</v>
      </c>
      <c r="EM73" s="270">
        <v>0</v>
      </c>
      <c r="EN73" s="270">
        <v>0</v>
      </c>
      <c r="EO73" s="270">
        <v>0</v>
      </c>
      <c r="EP73" s="270">
        <v>0</v>
      </c>
      <c r="EQ73" s="270">
        <v>0</v>
      </c>
      <c r="ER73" s="270">
        <v>0</v>
      </c>
      <c r="ES73" s="270">
        <v>0</v>
      </c>
      <c r="ET73" s="270">
        <v>0</v>
      </c>
      <c r="EU73" s="270">
        <v>0</v>
      </c>
      <c r="EV73" s="270">
        <v>0</v>
      </c>
      <c r="EW73" s="270">
        <v>0</v>
      </c>
      <c r="EX73" s="270">
        <v>0</v>
      </c>
      <c r="EY73" s="270">
        <v>0</v>
      </c>
      <c r="EZ73" s="270">
        <v>0</v>
      </c>
      <c r="FA73" s="270">
        <v>0</v>
      </c>
      <c r="FB73" s="270">
        <v>0</v>
      </c>
      <c r="FC73" s="270">
        <v>0</v>
      </c>
      <c r="FD73" s="270">
        <v>0</v>
      </c>
      <c r="FE73" s="270">
        <v>0</v>
      </c>
      <c r="FF73" s="270">
        <v>0</v>
      </c>
      <c r="FG73" s="270"/>
      <c r="FH73" s="270">
        <v>0</v>
      </c>
      <c r="FI73" s="270"/>
      <c r="FJ73" s="270">
        <v>0</v>
      </c>
      <c r="FK73" s="270">
        <v>0</v>
      </c>
      <c r="FL73" s="270">
        <v>0</v>
      </c>
      <c r="FM73" s="270">
        <v>0</v>
      </c>
      <c r="FN73" s="270">
        <v>0</v>
      </c>
      <c r="FO73" s="351">
        <v>415</v>
      </c>
      <c r="FP73" s="351">
        <v>0</v>
      </c>
      <c r="FQ73" s="351">
        <v>395</v>
      </c>
      <c r="FR73" s="13"/>
      <c r="FS73" s="270"/>
      <c r="FT73" s="270"/>
      <c r="FU73" s="270"/>
      <c r="FV73" s="270"/>
      <c r="FW73" s="270"/>
      <c r="FX73" s="270"/>
      <c r="FY73" s="270"/>
      <c r="FZ73" s="270"/>
      <c r="GA73" s="270"/>
      <c r="GB73" s="270"/>
      <c r="GC73" s="270"/>
      <c r="GD73" s="270"/>
      <c r="GE73" s="270"/>
      <c r="GF73" s="270"/>
      <c r="GG73" s="270"/>
      <c r="GH73" s="270"/>
      <c r="GI73" s="270"/>
      <c r="GJ73" s="270"/>
      <c r="GK73" s="270"/>
      <c r="GL73" s="270"/>
      <c r="GM73" s="270"/>
      <c r="GN73" s="270"/>
      <c r="GO73" s="270"/>
      <c r="GP73" s="270"/>
      <c r="GQ73" s="270"/>
      <c r="GR73" s="270"/>
      <c r="GS73" s="270"/>
      <c r="GT73" s="270"/>
      <c r="GU73" s="270"/>
      <c r="GV73" s="270"/>
      <c r="GW73" s="270"/>
      <c r="GX73" s="270"/>
      <c r="GY73" s="270"/>
      <c r="GZ73" s="270"/>
      <c r="HA73" s="270"/>
      <c r="HB73" s="270"/>
      <c r="HC73" s="270"/>
      <c r="HD73" s="270"/>
      <c r="HE73" s="270"/>
      <c r="HF73" s="270"/>
      <c r="HG73" s="270"/>
      <c r="HH73" s="270"/>
      <c r="HI73" s="270"/>
      <c r="HJ73" s="270"/>
      <c r="HK73" s="270"/>
      <c r="HL73" s="270"/>
      <c r="HM73" s="270"/>
      <c r="HN73" s="270"/>
      <c r="HO73" s="270"/>
      <c r="HP73" s="270"/>
      <c r="HQ73" s="270"/>
      <c r="HR73" s="270"/>
      <c r="HS73" s="270"/>
      <c r="HT73" s="270"/>
      <c r="HU73" s="270"/>
      <c r="HV73" s="270"/>
      <c r="HW73" s="270"/>
      <c r="HX73" s="270"/>
      <c r="HY73" s="270"/>
      <c r="HZ73" s="270"/>
      <c r="IA73" s="270"/>
      <c r="IB73" s="270"/>
      <c r="IC73" s="270"/>
      <c r="ID73" s="270"/>
      <c r="IE73" s="270"/>
      <c r="IF73" s="270"/>
      <c r="IG73" s="270"/>
      <c r="IH73" s="270"/>
    </row>
    <row r="74" spans="1:242" s="267" customFormat="1" ht="12.75" customHeight="1" x14ac:dyDescent="0.2">
      <c r="A74" s="374" t="s">
        <v>739</v>
      </c>
      <c r="B74" s="270">
        <v>345</v>
      </c>
      <c r="C74" s="270">
        <v>340</v>
      </c>
      <c r="D74" s="270">
        <v>145</v>
      </c>
      <c r="E74" s="270">
        <v>195</v>
      </c>
      <c r="F74" s="270">
        <v>20</v>
      </c>
      <c r="G74" s="270">
        <v>20</v>
      </c>
      <c r="H74" s="270">
        <v>0</v>
      </c>
      <c r="I74" s="270">
        <v>345</v>
      </c>
      <c r="J74" s="270">
        <v>0</v>
      </c>
      <c r="K74" s="270">
        <v>7875</v>
      </c>
      <c r="L74" s="270">
        <v>0</v>
      </c>
      <c r="M74" s="270">
        <v>0</v>
      </c>
      <c r="N74" s="270">
        <v>0</v>
      </c>
      <c r="O74" s="270">
        <v>0</v>
      </c>
      <c r="P74" s="270">
        <v>0</v>
      </c>
      <c r="Q74" s="270">
        <v>0</v>
      </c>
      <c r="R74" s="270">
        <v>0</v>
      </c>
      <c r="S74" s="270">
        <v>0</v>
      </c>
      <c r="T74" s="270">
        <v>0</v>
      </c>
      <c r="U74" s="270">
        <v>0</v>
      </c>
      <c r="V74" s="270">
        <v>0</v>
      </c>
      <c r="W74" s="270">
        <v>0</v>
      </c>
      <c r="X74" s="270">
        <v>81.280701750000006</v>
      </c>
      <c r="Y74" s="270">
        <v>0</v>
      </c>
      <c r="Z74" s="270" t="s">
        <v>1676</v>
      </c>
      <c r="AA74" s="270" t="s">
        <v>1676</v>
      </c>
      <c r="AB74" s="270">
        <v>10</v>
      </c>
      <c r="AC74" s="270">
        <v>65</v>
      </c>
      <c r="AD74" s="270">
        <v>200</v>
      </c>
      <c r="AE74" s="270">
        <v>65</v>
      </c>
      <c r="AF74" s="270">
        <v>0</v>
      </c>
      <c r="AG74" s="270">
        <v>0</v>
      </c>
      <c r="AH74" s="270">
        <v>0</v>
      </c>
      <c r="AI74" s="270">
        <v>0</v>
      </c>
      <c r="AJ74" s="270">
        <v>0</v>
      </c>
      <c r="AK74" s="270">
        <v>0</v>
      </c>
      <c r="AL74" s="270">
        <v>0</v>
      </c>
      <c r="AM74" s="270">
        <v>0</v>
      </c>
      <c r="AN74" s="270">
        <v>0</v>
      </c>
      <c r="AO74" s="270">
        <v>0</v>
      </c>
      <c r="AP74" s="270">
        <v>0</v>
      </c>
      <c r="AQ74" s="270" t="s">
        <v>1676</v>
      </c>
      <c r="AR74" s="270">
        <v>0</v>
      </c>
      <c r="AS74" s="270">
        <v>0</v>
      </c>
      <c r="AT74" s="270">
        <v>0</v>
      </c>
      <c r="AU74" s="270">
        <v>0</v>
      </c>
      <c r="AV74" s="270">
        <v>0</v>
      </c>
      <c r="AW74" s="270">
        <v>0</v>
      </c>
      <c r="AX74" s="270">
        <v>255</v>
      </c>
      <c r="AY74" s="270">
        <v>0</v>
      </c>
      <c r="AZ74" s="270">
        <v>0</v>
      </c>
      <c r="BA74" s="270" t="s">
        <v>1676</v>
      </c>
      <c r="BB74" s="270">
        <v>80</v>
      </c>
      <c r="BC74" s="270">
        <v>10</v>
      </c>
      <c r="BD74" s="270">
        <v>40</v>
      </c>
      <c r="BE74" s="270">
        <v>0</v>
      </c>
      <c r="BF74" s="270" t="s">
        <v>1676</v>
      </c>
      <c r="BG74" s="270" t="s">
        <v>1676</v>
      </c>
      <c r="BH74" s="270" t="s">
        <v>1676</v>
      </c>
      <c r="BI74" s="270">
        <v>0</v>
      </c>
      <c r="BJ74" s="270">
        <v>0</v>
      </c>
      <c r="BK74" s="270">
        <v>15</v>
      </c>
      <c r="BL74" s="270">
        <v>25</v>
      </c>
      <c r="BM74" s="270">
        <v>10</v>
      </c>
      <c r="BN74" s="270">
        <v>20</v>
      </c>
      <c r="BO74" s="270">
        <v>25</v>
      </c>
      <c r="BP74" s="270">
        <v>10</v>
      </c>
      <c r="BQ74" s="270">
        <v>0</v>
      </c>
      <c r="BR74" s="270">
        <v>0</v>
      </c>
      <c r="BS74" s="270">
        <v>0</v>
      </c>
      <c r="BT74" s="270">
        <v>50</v>
      </c>
      <c r="BU74" s="270">
        <v>125</v>
      </c>
      <c r="BV74" s="270">
        <v>0</v>
      </c>
      <c r="BW74" s="270">
        <v>0</v>
      </c>
      <c r="BX74" s="270">
        <v>0</v>
      </c>
      <c r="BY74" s="270">
        <v>25</v>
      </c>
      <c r="BZ74" s="270">
        <v>0</v>
      </c>
      <c r="CA74" s="270">
        <v>0</v>
      </c>
      <c r="CB74" s="270">
        <v>0</v>
      </c>
      <c r="CC74" s="270">
        <v>0</v>
      </c>
      <c r="CD74" s="270">
        <v>25</v>
      </c>
      <c r="CE74" s="270">
        <v>0</v>
      </c>
      <c r="CF74" s="270" t="s">
        <v>1676</v>
      </c>
      <c r="CG74" s="270">
        <v>285</v>
      </c>
      <c r="CH74" s="270">
        <v>0</v>
      </c>
      <c r="CI74" s="270">
        <v>0</v>
      </c>
      <c r="CJ74" s="270">
        <v>0</v>
      </c>
      <c r="CK74" s="270">
        <v>0</v>
      </c>
      <c r="CL74" s="270">
        <v>0</v>
      </c>
      <c r="CM74" s="270">
        <v>0</v>
      </c>
      <c r="CN74" s="270">
        <v>0</v>
      </c>
      <c r="CO74" s="270">
        <v>0</v>
      </c>
      <c r="CP74" s="270">
        <v>0</v>
      </c>
      <c r="CQ74" s="270">
        <v>0</v>
      </c>
      <c r="CR74" s="270">
        <v>0</v>
      </c>
      <c r="CS74" s="270">
        <v>0</v>
      </c>
      <c r="CT74" s="270">
        <v>0</v>
      </c>
      <c r="CU74" s="270"/>
      <c r="CV74" s="270">
        <v>0</v>
      </c>
      <c r="CW74" s="270">
        <v>0</v>
      </c>
      <c r="CX74" s="270">
        <v>0</v>
      </c>
      <c r="CY74" s="270">
        <v>0</v>
      </c>
      <c r="CZ74" s="270">
        <v>0</v>
      </c>
      <c r="DA74" s="270">
        <v>0</v>
      </c>
      <c r="DB74" s="270">
        <v>0</v>
      </c>
      <c r="DC74" s="270">
        <v>0</v>
      </c>
      <c r="DD74" s="270">
        <v>0</v>
      </c>
      <c r="DE74" s="270">
        <v>195</v>
      </c>
      <c r="DF74" s="270">
        <v>0</v>
      </c>
      <c r="DG74" s="270">
        <v>0</v>
      </c>
      <c r="DH74" s="270">
        <v>0</v>
      </c>
      <c r="DI74" s="270">
        <v>0</v>
      </c>
      <c r="DJ74" s="270">
        <v>0</v>
      </c>
      <c r="DK74" s="270">
        <v>0</v>
      </c>
      <c r="DL74" s="270">
        <v>0</v>
      </c>
      <c r="DM74" s="270">
        <v>0</v>
      </c>
      <c r="DN74" s="270">
        <v>95</v>
      </c>
      <c r="DO74" s="270">
        <v>55</v>
      </c>
      <c r="DP74" s="270">
        <v>0</v>
      </c>
      <c r="DQ74" s="270">
        <v>0</v>
      </c>
      <c r="DR74" s="270"/>
      <c r="DS74" s="270">
        <v>0</v>
      </c>
      <c r="DT74" s="270">
        <v>0</v>
      </c>
      <c r="DU74" s="270">
        <v>0</v>
      </c>
      <c r="DV74" s="270">
        <v>0</v>
      </c>
      <c r="DW74" s="270">
        <v>0</v>
      </c>
      <c r="DX74" s="270">
        <v>0</v>
      </c>
      <c r="DY74" s="270">
        <v>0</v>
      </c>
      <c r="DZ74" s="270">
        <v>0</v>
      </c>
      <c r="EA74" s="270">
        <v>0</v>
      </c>
      <c r="EB74" s="270">
        <v>0</v>
      </c>
      <c r="EC74" s="270">
        <v>0</v>
      </c>
      <c r="ED74" s="270">
        <v>0</v>
      </c>
      <c r="EE74" s="270">
        <v>0</v>
      </c>
      <c r="EF74" s="270">
        <v>0</v>
      </c>
      <c r="EG74" s="270">
        <v>0</v>
      </c>
      <c r="EH74" s="270">
        <v>0</v>
      </c>
      <c r="EI74" s="270">
        <v>0</v>
      </c>
      <c r="EJ74" s="270">
        <v>0</v>
      </c>
      <c r="EK74" s="270">
        <v>0</v>
      </c>
      <c r="EL74" s="270">
        <v>0</v>
      </c>
      <c r="EM74" s="270">
        <v>0</v>
      </c>
      <c r="EN74" s="270">
        <v>0</v>
      </c>
      <c r="EO74" s="270">
        <v>0</v>
      </c>
      <c r="EP74" s="270">
        <v>0</v>
      </c>
      <c r="EQ74" s="270">
        <v>0</v>
      </c>
      <c r="ER74" s="270">
        <v>0</v>
      </c>
      <c r="ES74" s="270">
        <v>0</v>
      </c>
      <c r="ET74" s="270">
        <v>0</v>
      </c>
      <c r="EU74" s="270">
        <v>0</v>
      </c>
      <c r="EV74" s="270">
        <v>0</v>
      </c>
      <c r="EW74" s="270">
        <v>0</v>
      </c>
      <c r="EX74" s="270">
        <v>0</v>
      </c>
      <c r="EY74" s="270">
        <v>0</v>
      </c>
      <c r="EZ74" s="270">
        <v>0</v>
      </c>
      <c r="FA74" s="270">
        <v>0</v>
      </c>
      <c r="FB74" s="270">
        <v>0</v>
      </c>
      <c r="FC74" s="270">
        <v>0</v>
      </c>
      <c r="FD74" s="270">
        <v>0</v>
      </c>
      <c r="FE74" s="270">
        <v>0</v>
      </c>
      <c r="FF74" s="270">
        <v>0</v>
      </c>
      <c r="FG74" s="270"/>
      <c r="FH74" s="270">
        <v>0</v>
      </c>
      <c r="FI74" s="270"/>
      <c r="FJ74" s="270">
        <v>0</v>
      </c>
      <c r="FK74" s="270">
        <v>0</v>
      </c>
      <c r="FL74" s="270">
        <v>0</v>
      </c>
      <c r="FM74" s="270">
        <v>0</v>
      </c>
      <c r="FN74" s="270">
        <v>0</v>
      </c>
      <c r="FO74" s="351">
        <v>265</v>
      </c>
      <c r="FP74" s="351">
        <v>295</v>
      </c>
      <c r="FQ74" s="351">
        <v>0</v>
      </c>
      <c r="FR74" s="13"/>
      <c r="FS74" s="270"/>
      <c r="FT74" s="270"/>
      <c r="FU74" s="270"/>
      <c r="FV74" s="270"/>
      <c r="FW74" s="270"/>
      <c r="FX74" s="270"/>
      <c r="FY74" s="270"/>
      <c r="FZ74" s="270"/>
      <c r="GA74" s="270"/>
      <c r="GB74" s="270"/>
      <c r="GC74" s="270"/>
      <c r="GD74" s="270"/>
      <c r="GE74" s="270"/>
      <c r="GF74" s="270"/>
      <c r="GG74" s="270"/>
      <c r="GH74" s="270"/>
      <c r="GI74" s="270"/>
      <c r="GJ74" s="270"/>
      <c r="GK74" s="270"/>
      <c r="GL74" s="270"/>
      <c r="GM74" s="270"/>
      <c r="GN74" s="270"/>
      <c r="GO74" s="270"/>
      <c r="GP74" s="270"/>
      <c r="GQ74" s="270"/>
      <c r="GR74" s="270"/>
      <c r="GS74" s="270"/>
      <c r="GT74" s="270"/>
      <c r="GU74" s="270"/>
      <c r="GV74" s="270"/>
      <c r="GW74" s="270"/>
      <c r="GX74" s="270"/>
      <c r="GY74" s="270"/>
      <c r="GZ74" s="270"/>
      <c r="HA74" s="270"/>
      <c r="HB74" s="270"/>
      <c r="HC74" s="270"/>
      <c r="HD74" s="270"/>
      <c r="HE74" s="270"/>
      <c r="HF74" s="270"/>
      <c r="HG74" s="270"/>
      <c r="HH74" s="270"/>
      <c r="HI74" s="270"/>
      <c r="HJ74" s="270"/>
      <c r="HK74" s="270"/>
      <c r="HL74" s="270"/>
      <c r="HM74" s="270"/>
      <c r="HN74" s="270"/>
      <c r="HO74" s="270"/>
      <c r="HP74" s="270"/>
      <c r="HQ74" s="270"/>
      <c r="HR74" s="270"/>
      <c r="HS74" s="270"/>
      <c r="HT74" s="270"/>
      <c r="HU74" s="270"/>
      <c r="HV74" s="270"/>
      <c r="HW74" s="270"/>
      <c r="HX74" s="270"/>
      <c r="HY74" s="270"/>
      <c r="HZ74" s="270"/>
      <c r="IA74" s="270"/>
      <c r="IB74" s="270"/>
      <c r="IC74" s="270"/>
      <c r="ID74" s="270"/>
      <c r="IE74" s="270"/>
      <c r="IF74" s="271"/>
      <c r="IG74" s="271"/>
      <c r="IH74" s="271"/>
    </row>
    <row r="75" spans="1:242" ht="12.75" customHeight="1" x14ac:dyDescent="0.2">
      <c r="A75" s="374" t="s">
        <v>738</v>
      </c>
      <c r="B75" s="270">
        <v>575</v>
      </c>
      <c r="C75" s="270">
        <v>565</v>
      </c>
      <c r="D75" s="270">
        <v>230</v>
      </c>
      <c r="E75" s="270">
        <v>335</v>
      </c>
      <c r="F75" s="270">
        <v>10</v>
      </c>
      <c r="G75" s="270">
        <v>15</v>
      </c>
      <c r="H75" s="270">
        <v>0</v>
      </c>
      <c r="I75" s="270">
        <v>575</v>
      </c>
      <c r="J75" s="270">
        <v>0</v>
      </c>
      <c r="K75" s="270">
        <v>13215</v>
      </c>
      <c r="L75" s="270">
        <v>0</v>
      </c>
      <c r="M75" s="270">
        <v>0</v>
      </c>
      <c r="N75" s="270">
        <v>0</v>
      </c>
      <c r="O75" s="270">
        <v>0</v>
      </c>
      <c r="P75" s="270">
        <v>0</v>
      </c>
      <c r="Q75" s="270">
        <v>0</v>
      </c>
      <c r="R75" s="270">
        <v>0</v>
      </c>
      <c r="S75" s="270">
        <v>0</v>
      </c>
      <c r="T75" s="270">
        <v>0</v>
      </c>
      <c r="U75" s="270">
        <v>0</v>
      </c>
      <c r="V75" s="270">
        <v>0</v>
      </c>
      <c r="W75" s="270">
        <v>0</v>
      </c>
      <c r="X75" s="270">
        <v>80.843478259999998</v>
      </c>
      <c r="Y75" s="270">
        <v>0</v>
      </c>
      <c r="Z75" s="270" t="s">
        <v>1676</v>
      </c>
      <c r="AA75" s="270" t="s">
        <v>1676</v>
      </c>
      <c r="AB75" s="270">
        <v>30</v>
      </c>
      <c r="AC75" s="270">
        <v>105</v>
      </c>
      <c r="AD75" s="270">
        <v>325</v>
      </c>
      <c r="AE75" s="270">
        <v>115</v>
      </c>
      <c r="AF75" s="270">
        <v>0</v>
      </c>
      <c r="AG75" s="270">
        <v>0</v>
      </c>
      <c r="AH75" s="270">
        <v>0</v>
      </c>
      <c r="AI75" s="270">
        <v>0</v>
      </c>
      <c r="AJ75" s="270">
        <v>0</v>
      </c>
      <c r="AK75" s="270">
        <v>0</v>
      </c>
      <c r="AL75" s="270">
        <v>0</v>
      </c>
      <c r="AM75" s="270">
        <v>0</v>
      </c>
      <c r="AN75" s="270">
        <v>0</v>
      </c>
      <c r="AO75" s="270">
        <v>0</v>
      </c>
      <c r="AP75" s="270">
        <v>0</v>
      </c>
      <c r="AQ75" s="270">
        <v>15</v>
      </c>
      <c r="AR75" s="270">
        <v>0</v>
      </c>
      <c r="AS75" s="270">
        <v>0</v>
      </c>
      <c r="AT75" s="270">
        <v>0</v>
      </c>
      <c r="AU75" s="270">
        <v>0</v>
      </c>
      <c r="AV75" s="270">
        <v>0</v>
      </c>
      <c r="AW75" s="270">
        <v>0</v>
      </c>
      <c r="AX75" s="270">
        <v>500</v>
      </c>
      <c r="AY75" s="270">
        <v>0</v>
      </c>
      <c r="AZ75" s="270">
        <v>0</v>
      </c>
      <c r="BA75" s="270">
        <v>0</v>
      </c>
      <c r="BB75" s="270">
        <v>60</v>
      </c>
      <c r="BC75" s="270">
        <v>20</v>
      </c>
      <c r="BD75" s="270">
        <v>30</v>
      </c>
      <c r="BE75" s="270" t="s">
        <v>1676</v>
      </c>
      <c r="BF75" s="270" t="s">
        <v>1676</v>
      </c>
      <c r="BG75" s="270" t="s">
        <v>1676</v>
      </c>
      <c r="BH75" s="270">
        <v>15</v>
      </c>
      <c r="BI75" s="270">
        <v>0</v>
      </c>
      <c r="BJ75" s="270">
        <v>0</v>
      </c>
      <c r="BK75" s="270">
        <v>115</v>
      </c>
      <c r="BL75" s="270">
        <v>25</v>
      </c>
      <c r="BM75" s="270">
        <v>20</v>
      </c>
      <c r="BN75" s="270">
        <v>15</v>
      </c>
      <c r="BO75" s="270">
        <v>35</v>
      </c>
      <c r="BP75" s="270">
        <v>10</v>
      </c>
      <c r="BQ75" s="270">
        <v>0</v>
      </c>
      <c r="BR75" s="270">
        <v>0</v>
      </c>
      <c r="BS75" s="270">
        <v>0</v>
      </c>
      <c r="BT75" s="270">
        <v>90</v>
      </c>
      <c r="BU75" s="270">
        <v>190</v>
      </c>
      <c r="BV75" s="270">
        <v>0</v>
      </c>
      <c r="BW75" s="270">
        <v>0</v>
      </c>
      <c r="BX75" s="270">
        <v>0</v>
      </c>
      <c r="BY75" s="270">
        <v>25</v>
      </c>
      <c r="BZ75" s="270">
        <v>0</v>
      </c>
      <c r="CA75" s="270">
        <v>0</v>
      </c>
      <c r="CB75" s="270">
        <v>0</v>
      </c>
      <c r="CC75" s="270">
        <v>0</v>
      </c>
      <c r="CD75" s="270">
        <v>30</v>
      </c>
      <c r="CE75" s="270" t="s">
        <v>1676</v>
      </c>
      <c r="CF75" s="270">
        <v>25</v>
      </c>
      <c r="CG75" s="270">
        <v>485</v>
      </c>
      <c r="CH75" s="270">
        <v>0</v>
      </c>
      <c r="CI75" s="270">
        <v>0</v>
      </c>
      <c r="CJ75" s="270">
        <v>0</v>
      </c>
      <c r="CK75" s="270">
        <v>0</v>
      </c>
      <c r="CL75" s="270">
        <v>0</v>
      </c>
      <c r="CM75" s="270">
        <v>0</v>
      </c>
      <c r="CN75" s="270">
        <v>0</v>
      </c>
      <c r="CO75" s="270">
        <v>0</v>
      </c>
      <c r="CP75" s="270">
        <v>0</v>
      </c>
      <c r="CQ75" s="270">
        <v>0</v>
      </c>
      <c r="CR75" s="270">
        <v>0</v>
      </c>
      <c r="CS75" s="270">
        <v>0</v>
      </c>
      <c r="CT75" s="270">
        <v>0</v>
      </c>
      <c r="CU75" s="270"/>
      <c r="CV75" s="270">
        <v>0</v>
      </c>
      <c r="CW75" s="270">
        <v>0</v>
      </c>
      <c r="CX75" s="270">
        <v>0</v>
      </c>
      <c r="CY75" s="270">
        <v>0</v>
      </c>
      <c r="CZ75" s="270">
        <v>0</v>
      </c>
      <c r="DA75" s="270">
        <v>0</v>
      </c>
      <c r="DB75" s="270">
        <v>0</v>
      </c>
      <c r="DC75" s="270">
        <v>0</v>
      </c>
      <c r="DD75" s="270">
        <v>0</v>
      </c>
      <c r="DE75" s="270">
        <v>395</v>
      </c>
      <c r="DF75" s="270">
        <v>0</v>
      </c>
      <c r="DG75" s="270">
        <v>0</v>
      </c>
      <c r="DH75" s="270">
        <v>0</v>
      </c>
      <c r="DI75" s="270">
        <v>0</v>
      </c>
      <c r="DJ75" s="270">
        <v>0</v>
      </c>
      <c r="DK75" s="270">
        <v>0</v>
      </c>
      <c r="DL75" s="270">
        <v>0</v>
      </c>
      <c r="DM75" s="270">
        <v>0</v>
      </c>
      <c r="DN75" s="270">
        <v>180</v>
      </c>
      <c r="DO75" s="270" t="s">
        <v>1676</v>
      </c>
      <c r="DP75" s="270">
        <v>0</v>
      </c>
      <c r="DQ75" s="270">
        <v>0</v>
      </c>
      <c r="DR75" s="270"/>
      <c r="DS75" s="270">
        <v>0</v>
      </c>
      <c r="DT75" s="270">
        <v>0</v>
      </c>
      <c r="DU75" s="270">
        <v>0</v>
      </c>
      <c r="DV75" s="270">
        <v>0</v>
      </c>
      <c r="DW75" s="270">
        <v>0</v>
      </c>
      <c r="DX75" s="270">
        <v>0</v>
      </c>
      <c r="DY75" s="270">
        <v>0</v>
      </c>
      <c r="DZ75" s="270">
        <v>0</v>
      </c>
      <c r="EA75" s="270">
        <v>0</v>
      </c>
      <c r="EB75" s="270">
        <v>0</v>
      </c>
      <c r="EC75" s="270">
        <v>0</v>
      </c>
      <c r="ED75" s="270">
        <v>0</v>
      </c>
      <c r="EE75" s="270">
        <v>0</v>
      </c>
      <c r="EF75" s="270">
        <v>0</v>
      </c>
      <c r="EG75" s="270">
        <v>0</v>
      </c>
      <c r="EH75" s="270">
        <v>0</v>
      </c>
      <c r="EI75" s="270">
        <v>0</v>
      </c>
      <c r="EJ75" s="270">
        <v>0</v>
      </c>
      <c r="EK75" s="270">
        <v>0</v>
      </c>
      <c r="EL75" s="270">
        <v>0</v>
      </c>
      <c r="EM75" s="270">
        <v>0</v>
      </c>
      <c r="EN75" s="270">
        <v>0</v>
      </c>
      <c r="EO75" s="270">
        <v>0</v>
      </c>
      <c r="EP75" s="270">
        <v>0</v>
      </c>
      <c r="EQ75" s="270">
        <v>0</v>
      </c>
      <c r="ER75" s="270">
        <v>0</v>
      </c>
      <c r="ES75" s="270">
        <v>0</v>
      </c>
      <c r="ET75" s="270">
        <v>0</v>
      </c>
      <c r="EU75" s="270">
        <v>0</v>
      </c>
      <c r="EV75" s="270">
        <v>0</v>
      </c>
      <c r="EW75" s="270">
        <v>0</v>
      </c>
      <c r="EX75" s="270">
        <v>0</v>
      </c>
      <c r="EY75" s="270">
        <v>0</v>
      </c>
      <c r="EZ75" s="270">
        <v>0</v>
      </c>
      <c r="FA75" s="270">
        <v>0</v>
      </c>
      <c r="FB75" s="270">
        <v>0</v>
      </c>
      <c r="FC75" s="270">
        <v>0</v>
      </c>
      <c r="FD75" s="270">
        <v>0</v>
      </c>
      <c r="FE75" s="270">
        <v>0</v>
      </c>
      <c r="FF75" s="270">
        <v>0</v>
      </c>
      <c r="FG75" s="270"/>
      <c r="FH75" s="270">
        <v>0</v>
      </c>
      <c r="FI75" s="270"/>
      <c r="FJ75" s="270">
        <v>0</v>
      </c>
      <c r="FK75" s="270">
        <v>0</v>
      </c>
      <c r="FL75" s="270">
        <v>0</v>
      </c>
      <c r="FM75" s="270">
        <v>0</v>
      </c>
      <c r="FN75" s="270">
        <v>0</v>
      </c>
      <c r="FO75" s="351">
        <v>515</v>
      </c>
      <c r="FP75" s="351">
        <v>545</v>
      </c>
      <c r="FQ75" s="351">
        <v>0</v>
      </c>
      <c r="FR75" s="13"/>
      <c r="FS75" s="270"/>
      <c r="FT75" s="270"/>
      <c r="FU75" s="270"/>
      <c r="FV75" s="270"/>
      <c r="FW75" s="270"/>
      <c r="FX75" s="270"/>
      <c r="FY75" s="270"/>
      <c r="FZ75" s="270"/>
      <c r="GA75" s="270"/>
      <c r="GB75" s="270"/>
      <c r="GC75" s="270"/>
      <c r="GD75" s="270"/>
      <c r="GE75" s="270"/>
      <c r="GF75" s="270"/>
      <c r="GG75" s="270"/>
      <c r="GH75" s="270"/>
      <c r="GI75" s="270"/>
      <c r="GJ75" s="270"/>
      <c r="GK75" s="270"/>
      <c r="GL75" s="270"/>
      <c r="GM75" s="270"/>
      <c r="GN75" s="270"/>
      <c r="GO75" s="270"/>
      <c r="GP75" s="270"/>
      <c r="GQ75" s="270"/>
      <c r="GR75" s="270"/>
      <c r="GS75" s="270"/>
      <c r="GT75" s="270"/>
      <c r="GU75" s="270"/>
      <c r="GV75" s="270"/>
      <c r="GW75" s="270"/>
      <c r="GX75" s="270"/>
      <c r="GY75" s="270"/>
      <c r="GZ75" s="270"/>
      <c r="HA75" s="270"/>
      <c r="HB75" s="270"/>
      <c r="HC75" s="270"/>
      <c r="HD75" s="270"/>
      <c r="HE75" s="270"/>
      <c r="HF75" s="270"/>
      <c r="HG75" s="270"/>
      <c r="HH75" s="270"/>
      <c r="HI75" s="270"/>
      <c r="HJ75" s="270"/>
      <c r="HK75" s="270"/>
      <c r="HL75" s="270"/>
      <c r="HM75" s="270"/>
      <c r="HN75" s="270"/>
      <c r="HO75" s="270"/>
      <c r="HP75" s="270"/>
      <c r="HQ75" s="270"/>
      <c r="HR75" s="270"/>
      <c r="HS75" s="270"/>
      <c r="HT75" s="270"/>
      <c r="HU75" s="270"/>
      <c r="HV75" s="270"/>
      <c r="HW75" s="270"/>
      <c r="HX75" s="270"/>
      <c r="HY75" s="270"/>
      <c r="HZ75" s="270"/>
      <c r="IA75" s="270"/>
      <c r="IB75" s="270"/>
      <c r="IC75" s="270"/>
      <c r="ID75" s="270"/>
      <c r="IE75" s="270"/>
      <c r="IF75" s="270"/>
      <c r="IG75" s="270"/>
      <c r="IH75" s="270"/>
    </row>
    <row r="76" spans="1:242" ht="12.75" customHeight="1" x14ac:dyDescent="0.2">
      <c r="A76" s="374" t="s">
        <v>1385</v>
      </c>
      <c r="B76" s="270">
        <v>105</v>
      </c>
      <c r="C76" s="270">
        <v>105</v>
      </c>
      <c r="D76" s="270">
        <v>50</v>
      </c>
      <c r="E76" s="270">
        <v>55</v>
      </c>
      <c r="F76" s="270">
        <v>0</v>
      </c>
      <c r="G76" s="270">
        <v>0</v>
      </c>
      <c r="H76" s="270">
        <v>105</v>
      </c>
      <c r="I76" s="270">
        <v>105</v>
      </c>
      <c r="J76" s="270">
        <v>0</v>
      </c>
      <c r="K76" s="270">
        <v>0</v>
      </c>
      <c r="L76" s="270">
        <v>3</v>
      </c>
      <c r="M76" s="270">
        <v>3</v>
      </c>
      <c r="N76" s="270">
        <v>105</v>
      </c>
      <c r="O76" s="270">
        <v>0</v>
      </c>
      <c r="P76" s="270">
        <v>0</v>
      </c>
      <c r="Q76" s="270">
        <v>0</v>
      </c>
      <c r="R76" s="270">
        <v>0</v>
      </c>
      <c r="S76" s="270">
        <v>0</v>
      </c>
      <c r="T76" s="270">
        <v>0</v>
      </c>
      <c r="U76" s="270">
        <v>0</v>
      </c>
      <c r="V76" s="270">
        <v>0</v>
      </c>
      <c r="W76" s="270">
        <v>0</v>
      </c>
      <c r="X76" s="270">
        <v>6.7047619049999998</v>
      </c>
      <c r="Y76" s="270">
        <v>105</v>
      </c>
      <c r="Z76" s="270" t="s">
        <v>1676</v>
      </c>
      <c r="AA76" s="270">
        <v>0</v>
      </c>
      <c r="AB76" s="270">
        <v>0</v>
      </c>
      <c r="AC76" s="270">
        <v>0</v>
      </c>
      <c r="AD76" s="270">
        <v>0</v>
      </c>
      <c r="AE76" s="270">
        <v>0</v>
      </c>
      <c r="AF76" s="270">
        <v>0</v>
      </c>
      <c r="AG76" s="270">
        <v>0</v>
      </c>
      <c r="AH76" s="270">
        <v>0</v>
      </c>
      <c r="AI76" s="270">
        <v>0</v>
      </c>
      <c r="AJ76" s="270">
        <v>0</v>
      </c>
      <c r="AK76" s="270">
        <v>100</v>
      </c>
      <c r="AL76" s="270">
        <v>0</v>
      </c>
      <c r="AM76" s="270">
        <v>0</v>
      </c>
      <c r="AN76" s="270">
        <v>0</v>
      </c>
      <c r="AO76" s="270">
        <v>0</v>
      </c>
      <c r="AP76" s="270">
        <v>0</v>
      </c>
      <c r="AQ76" s="270">
        <v>0</v>
      </c>
      <c r="AR76" s="270">
        <v>0</v>
      </c>
      <c r="AS76" s="270">
        <v>0</v>
      </c>
      <c r="AT76" s="270">
        <v>0</v>
      </c>
      <c r="AU76" s="270">
        <v>0</v>
      </c>
      <c r="AV76" s="270">
        <v>0</v>
      </c>
      <c r="AW76" s="270">
        <v>0</v>
      </c>
      <c r="AX76" s="270">
        <v>0</v>
      </c>
      <c r="AY76" s="270">
        <v>0</v>
      </c>
      <c r="AZ76" s="270">
        <v>0</v>
      </c>
      <c r="BA76" s="270">
        <v>0</v>
      </c>
      <c r="BB76" s="270" t="s">
        <v>1676</v>
      </c>
      <c r="BC76" s="270">
        <v>0</v>
      </c>
      <c r="BD76" s="270">
        <v>0</v>
      </c>
      <c r="BE76" s="270">
        <v>0</v>
      </c>
      <c r="BF76" s="270">
        <v>0</v>
      </c>
      <c r="BG76" s="270">
        <v>0</v>
      </c>
      <c r="BH76" s="270">
        <v>0</v>
      </c>
      <c r="BI76" s="270">
        <v>0</v>
      </c>
      <c r="BJ76" s="270">
        <v>0</v>
      </c>
      <c r="BK76" s="270">
        <v>0</v>
      </c>
      <c r="BL76" s="270">
        <v>0</v>
      </c>
      <c r="BM76" s="270">
        <v>105</v>
      </c>
      <c r="BN76" s="270">
        <v>0</v>
      </c>
      <c r="BO76" s="270">
        <v>0</v>
      </c>
      <c r="BP76" s="270">
        <v>0</v>
      </c>
      <c r="BQ76" s="270">
        <v>0</v>
      </c>
      <c r="BR76" s="270">
        <v>0</v>
      </c>
      <c r="BS76" s="270">
        <v>0</v>
      </c>
      <c r="BT76" s="270">
        <v>0</v>
      </c>
      <c r="BU76" s="270">
        <v>0</v>
      </c>
      <c r="BV76" s="270">
        <v>0</v>
      </c>
      <c r="BW76" s="270">
        <v>0</v>
      </c>
      <c r="BX76" s="270">
        <v>0</v>
      </c>
      <c r="BY76" s="270">
        <v>0</v>
      </c>
      <c r="BZ76" s="270">
        <v>0</v>
      </c>
      <c r="CA76" s="270">
        <v>0</v>
      </c>
      <c r="CB76" s="270">
        <v>0</v>
      </c>
      <c r="CC76" s="270">
        <v>0</v>
      </c>
      <c r="CD76" s="270">
        <v>0</v>
      </c>
      <c r="CE76" s="270">
        <v>0</v>
      </c>
      <c r="CF76" s="270">
        <v>0</v>
      </c>
      <c r="CG76" s="270">
        <v>105</v>
      </c>
      <c r="CH76" s="270">
        <v>0</v>
      </c>
      <c r="CI76" s="270">
        <v>0</v>
      </c>
      <c r="CJ76" s="270">
        <v>0</v>
      </c>
      <c r="CK76" s="270">
        <v>0</v>
      </c>
      <c r="CL76" s="270">
        <v>0</v>
      </c>
      <c r="CM76" s="270">
        <v>0</v>
      </c>
      <c r="CN76" s="270">
        <v>0</v>
      </c>
      <c r="CO76" s="270">
        <v>0</v>
      </c>
      <c r="CP76" s="270">
        <v>0</v>
      </c>
      <c r="CQ76" s="270">
        <v>0</v>
      </c>
      <c r="CR76" s="270">
        <v>0</v>
      </c>
      <c r="CS76" s="270">
        <v>0</v>
      </c>
      <c r="CT76" s="270">
        <v>0</v>
      </c>
      <c r="CU76" s="270"/>
      <c r="CV76" s="270">
        <v>0</v>
      </c>
      <c r="CW76" s="270">
        <v>0</v>
      </c>
      <c r="CX76" s="270">
        <v>0</v>
      </c>
      <c r="CY76" s="270">
        <v>0</v>
      </c>
      <c r="CZ76" s="270">
        <v>0</v>
      </c>
      <c r="DA76" s="270">
        <v>0</v>
      </c>
      <c r="DB76" s="270">
        <v>0</v>
      </c>
      <c r="DC76" s="270">
        <v>0</v>
      </c>
      <c r="DD76" s="270">
        <v>0</v>
      </c>
      <c r="DE76" s="270">
        <v>0</v>
      </c>
      <c r="DF76" s="270">
        <v>0</v>
      </c>
      <c r="DG76" s="270">
        <v>0</v>
      </c>
      <c r="DH76" s="270">
        <v>0</v>
      </c>
      <c r="DI76" s="270">
        <v>0</v>
      </c>
      <c r="DJ76" s="270">
        <v>0</v>
      </c>
      <c r="DK76" s="270">
        <v>0</v>
      </c>
      <c r="DL76" s="270">
        <v>0</v>
      </c>
      <c r="DM76" s="270">
        <v>0</v>
      </c>
      <c r="DN76" s="270">
        <v>0</v>
      </c>
      <c r="DO76" s="270">
        <v>0</v>
      </c>
      <c r="DP76" s="270">
        <v>0</v>
      </c>
      <c r="DQ76" s="270">
        <v>0</v>
      </c>
      <c r="DR76" s="270"/>
      <c r="DS76" s="270">
        <v>0</v>
      </c>
      <c r="DT76" s="270">
        <v>0</v>
      </c>
      <c r="DU76" s="270">
        <v>0</v>
      </c>
      <c r="DV76" s="270">
        <v>0</v>
      </c>
      <c r="DW76" s="270">
        <v>0</v>
      </c>
      <c r="DX76" s="270">
        <v>0</v>
      </c>
      <c r="DY76" s="270">
        <v>0</v>
      </c>
      <c r="DZ76" s="270">
        <v>0</v>
      </c>
      <c r="EA76" s="270">
        <v>0</v>
      </c>
      <c r="EB76" s="270">
        <v>0</v>
      </c>
      <c r="EC76" s="270">
        <v>0</v>
      </c>
      <c r="ED76" s="270">
        <v>0</v>
      </c>
      <c r="EE76" s="270">
        <v>0</v>
      </c>
      <c r="EF76" s="270">
        <v>0</v>
      </c>
      <c r="EG76" s="270">
        <v>0</v>
      </c>
      <c r="EH76" s="270">
        <v>0</v>
      </c>
      <c r="EI76" s="270">
        <v>0</v>
      </c>
      <c r="EJ76" s="270">
        <v>0</v>
      </c>
      <c r="EK76" s="270">
        <v>0</v>
      </c>
      <c r="EL76" s="270">
        <v>0</v>
      </c>
      <c r="EM76" s="270">
        <v>0</v>
      </c>
      <c r="EN76" s="270">
        <v>0</v>
      </c>
      <c r="EO76" s="270">
        <v>0</v>
      </c>
      <c r="EP76" s="270">
        <v>0</v>
      </c>
      <c r="EQ76" s="270">
        <v>0</v>
      </c>
      <c r="ER76" s="270">
        <v>0</v>
      </c>
      <c r="ES76" s="270">
        <v>0</v>
      </c>
      <c r="ET76" s="270">
        <v>0</v>
      </c>
      <c r="EU76" s="270">
        <v>0</v>
      </c>
      <c r="EV76" s="270">
        <v>0</v>
      </c>
      <c r="EW76" s="270">
        <v>0</v>
      </c>
      <c r="EX76" s="270">
        <v>0</v>
      </c>
      <c r="EY76" s="270">
        <v>0</v>
      </c>
      <c r="EZ76" s="270">
        <v>0</v>
      </c>
      <c r="FA76" s="270">
        <v>0</v>
      </c>
      <c r="FB76" s="270">
        <v>0</v>
      </c>
      <c r="FC76" s="270">
        <v>0</v>
      </c>
      <c r="FD76" s="270">
        <v>0</v>
      </c>
      <c r="FE76" s="270">
        <v>0</v>
      </c>
      <c r="FF76" s="270">
        <v>0</v>
      </c>
      <c r="FG76" s="270"/>
      <c r="FH76" s="270">
        <v>0</v>
      </c>
      <c r="FI76" s="270"/>
      <c r="FJ76" s="270">
        <v>105</v>
      </c>
      <c r="FK76" s="270">
        <v>0</v>
      </c>
      <c r="FL76" s="270">
        <v>0</v>
      </c>
      <c r="FM76" s="270">
        <v>0</v>
      </c>
      <c r="FN76" s="270">
        <v>0</v>
      </c>
      <c r="FO76" s="351">
        <v>100</v>
      </c>
      <c r="FP76" s="351">
        <v>0</v>
      </c>
      <c r="FQ76" s="351">
        <v>105</v>
      </c>
      <c r="FR76" s="13"/>
      <c r="FS76" s="270"/>
      <c r="FT76" s="270"/>
      <c r="FU76" s="270"/>
      <c r="FV76" s="270"/>
      <c r="FW76" s="270"/>
      <c r="FX76" s="270"/>
      <c r="FY76" s="270"/>
      <c r="FZ76" s="270"/>
      <c r="GA76" s="270"/>
      <c r="GB76" s="270"/>
      <c r="GC76" s="270"/>
      <c r="GD76" s="270"/>
      <c r="GE76" s="270"/>
      <c r="GF76" s="270"/>
      <c r="GG76" s="270"/>
      <c r="GH76" s="270"/>
      <c r="GI76" s="270"/>
      <c r="GJ76" s="270"/>
      <c r="GK76" s="270"/>
      <c r="GL76" s="270"/>
      <c r="GM76" s="270"/>
      <c r="GN76" s="270"/>
      <c r="GO76" s="270"/>
      <c r="GP76" s="270"/>
      <c r="GQ76" s="270"/>
      <c r="GR76" s="270"/>
      <c r="GS76" s="270"/>
      <c r="GT76" s="270"/>
      <c r="GU76" s="270"/>
      <c r="GV76" s="270"/>
      <c r="GW76" s="270"/>
      <c r="GX76" s="270"/>
      <c r="GY76" s="270"/>
      <c r="GZ76" s="270"/>
      <c r="HA76" s="270"/>
      <c r="HB76" s="270"/>
      <c r="HC76" s="270"/>
      <c r="HD76" s="270"/>
      <c r="HE76" s="270"/>
      <c r="HF76" s="270"/>
      <c r="HG76" s="270"/>
      <c r="HH76" s="270"/>
      <c r="HI76" s="270"/>
      <c r="HJ76" s="270"/>
      <c r="HK76" s="270"/>
      <c r="HL76" s="270"/>
      <c r="HM76" s="270"/>
      <c r="HN76" s="270"/>
      <c r="HO76" s="270"/>
      <c r="HP76" s="270"/>
      <c r="HQ76" s="270"/>
      <c r="HR76" s="270"/>
      <c r="HS76" s="270"/>
      <c r="HT76" s="270"/>
      <c r="HU76" s="270"/>
      <c r="HV76" s="270"/>
      <c r="HW76" s="270"/>
      <c r="HX76" s="270"/>
      <c r="HY76" s="270"/>
      <c r="HZ76" s="270"/>
      <c r="IA76" s="270"/>
      <c r="IB76" s="270"/>
      <c r="IC76" s="270"/>
      <c r="ID76" s="270"/>
      <c r="IE76" s="270"/>
      <c r="IF76" s="270"/>
      <c r="IG76" s="270"/>
      <c r="IH76" s="270"/>
    </row>
    <row r="77" spans="1:242" ht="12.75" customHeight="1" x14ac:dyDescent="0.2">
      <c r="A77" s="374" t="s">
        <v>1621</v>
      </c>
      <c r="B77" s="270">
        <v>455</v>
      </c>
      <c r="C77" s="270">
        <v>455</v>
      </c>
      <c r="D77" s="270">
        <v>180</v>
      </c>
      <c r="E77" s="270">
        <v>275</v>
      </c>
      <c r="F77" s="270">
        <v>0</v>
      </c>
      <c r="G77" s="270">
        <v>0</v>
      </c>
      <c r="H77" s="270">
        <v>455</v>
      </c>
      <c r="I77" s="270">
        <v>0</v>
      </c>
      <c r="J77" s="270">
        <v>455</v>
      </c>
      <c r="K77" s="270">
        <v>0</v>
      </c>
      <c r="L77" s="270">
        <v>55.770419429999997</v>
      </c>
      <c r="M77" s="270">
        <v>31</v>
      </c>
      <c r="N77" s="270">
        <v>220</v>
      </c>
      <c r="O77" s="270">
        <v>115</v>
      </c>
      <c r="P77" s="270">
        <v>50</v>
      </c>
      <c r="Q77" s="270">
        <v>45</v>
      </c>
      <c r="R77" s="270">
        <v>15</v>
      </c>
      <c r="S77" s="270" t="s">
        <v>1676</v>
      </c>
      <c r="T77" s="270" t="s">
        <v>1676</v>
      </c>
      <c r="U77" s="270">
        <v>0</v>
      </c>
      <c r="V77" s="270">
        <v>0</v>
      </c>
      <c r="W77" s="270">
        <v>0</v>
      </c>
      <c r="X77" s="270">
        <v>60</v>
      </c>
      <c r="Y77" s="270">
        <v>0</v>
      </c>
      <c r="Z77" s="270">
        <v>15</v>
      </c>
      <c r="AA77" s="270">
        <v>55</v>
      </c>
      <c r="AB77" s="270">
        <v>160</v>
      </c>
      <c r="AC77" s="270">
        <v>140</v>
      </c>
      <c r="AD77" s="270">
        <v>80</v>
      </c>
      <c r="AE77" s="270" t="s">
        <v>1676</v>
      </c>
      <c r="AF77" s="270">
        <v>290</v>
      </c>
      <c r="AG77" s="270">
        <v>0</v>
      </c>
      <c r="AH77" s="270">
        <v>15</v>
      </c>
      <c r="AI77" s="270">
        <v>0</v>
      </c>
      <c r="AJ77" s="270">
        <v>0</v>
      </c>
      <c r="AK77" s="270">
        <v>0</v>
      </c>
      <c r="AL77" s="270">
        <v>0</v>
      </c>
      <c r="AM77" s="270">
        <v>0</v>
      </c>
      <c r="AN77" s="270">
        <v>0</v>
      </c>
      <c r="AO77" s="270">
        <v>0</v>
      </c>
      <c r="AP77" s="270" t="s">
        <v>1676</v>
      </c>
      <c r="AQ77" s="270">
        <v>0</v>
      </c>
      <c r="AR77" s="270">
        <v>0</v>
      </c>
      <c r="AS77" s="270">
        <v>0</v>
      </c>
      <c r="AT77" s="270">
        <v>0</v>
      </c>
      <c r="AU77" s="270">
        <v>0</v>
      </c>
      <c r="AV77" s="270">
        <v>140</v>
      </c>
      <c r="AW77" s="270" t="s">
        <v>1676</v>
      </c>
      <c r="AX77" s="270">
        <v>0</v>
      </c>
      <c r="AY77" s="270">
        <v>0</v>
      </c>
      <c r="AZ77" s="270">
        <v>0</v>
      </c>
      <c r="BA77" s="270">
        <v>0</v>
      </c>
      <c r="BB77" s="270">
        <v>0</v>
      </c>
      <c r="BC77" s="270">
        <v>0</v>
      </c>
      <c r="BD77" s="270">
        <v>140</v>
      </c>
      <c r="BE77" s="270">
        <v>0</v>
      </c>
      <c r="BF77" s="270">
        <v>0</v>
      </c>
      <c r="BG77" s="270">
        <v>0</v>
      </c>
      <c r="BH77" s="270">
        <v>290</v>
      </c>
      <c r="BI77" s="270">
        <v>15</v>
      </c>
      <c r="BJ77" s="270">
        <v>0</v>
      </c>
      <c r="BK77" s="270" t="s">
        <v>1676</v>
      </c>
      <c r="BL77" s="270">
        <v>0</v>
      </c>
      <c r="BM77" s="270">
        <v>0</v>
      </c>
      <c r="BN77" s="270" t="s">
        <v>1676</v>
      </c>
      <c r="BO77" s="270" t="s">
        <v>1676</v>
      </c>
      <c r="BP77" s="270">
        <v>0</v>
      </c>
      <c r="BQ77" s="270">
        <v>0</v>
      </c>
      <c r="BR77" s="270">
        <v>0</v>
      </c>
      <c r="BS77" s="270">
        <v>0</v>
      </c>
      <c r="BT77" s="270">
        <v>0</v>
      </c>
      <c r="BU77" s="270">
        <v>0</v>
      </c>
      <c r="BV77" s="270">
        <v>0</v>
      </c>
      <c r="BW77" s="270">
        <v>0</v>
      </c>
      <c r="BX77" s="270">
        <v>0</v>
      </c>
      <c r="BY77" s="270">
        <v>0</v>
      </c>
      <c r="BZ77" s="270">
        <v>0</v>
      </c>
      <c r="CA77" s="270">
        <v>0</v>
      </c>
      <c r="CB77" s="270">
        <v>0</v>
      </c>
      <c r="CC77" s="270">
        <v>0</v>
      </c>
      <c r="CD77" s="270">
        <v>0</v>
      </c>
      <c r="CE77" s="270">
        <v>0</v>
      </c>
      <c r="CF77" s="270">
        <v>0</v>
      </c>
      <c r="CG77" s="270">
        <v>455</v>
      </c>
      <c r="CH77" s="270">
        <v>0</v>
      </c>
      <c r="CI77" s="270" t="s">
        <v>1676</v>
      </c>
      <c r="CJ77" s="270">
        <v>0</v>
      </c>
      <c r="CK77" s="270">
        <v>295</v>
      </c>
      <c r="CL77" s="270">
        <v>0</v>
      </c>
      <c r="CM77" s="270">
        <v>15</v>
      </c>
      <c r="CN77" s="270">
        <v>0</v>
      </c>
      <c r="CO77" s="270">
        <v>0</v>
      </c>
      <c r="CP77" s="270">
        <v>0</v>
      </c>
      <c r="CQ77" s="270">
        <v>0</v>
      </c>
      <c r="CR77" s="270">
        <v>0</v>
      </c>
      <c r="CS77" s="270">
        <v>0</v>
      </c>
      <c r="CT77" s="270">
        <v>0</v>
      </c>
      <c r="CU77" s="270"/>
      <c r="CV77" s="270">
        <v>0</v>
      </c>
      <c r="CW77" s="270">
        <v>0</v>
      </c>
      <c r="CX77" s="270">
        <v>0</v>
      </c>
      <c r="CY77" s="270">
        <v>0</v>
      </c>
      <c r="CZ77" s="270">
        <v>0</v>
      </c>
      <c r="DA77" s="270">
        <v>0</v>
      </c>
      <c r="DB77" s="270">
        <v>0</v>
      </c>
      <c r="DC77" s="270">
        <v>0</v>
      </c>
      <c r="DD77" s="270">
        <v>0</v>
      </c>
      <c r="DE77" s="270">
        <v>0</v>
      </c>
      <c r="DF77" s="270">
        <v>0</v>
      </c>
      <c r="DG77" s="270">
        <v>0</v>
      </c>
      <c r="DH77" s="270">
        <v>0</v>
      </c>
      <c r="DI77" s="270">
        <v>0</v>
      </c>
      <c r="DJ77" s="270">
        <v>0</v>
      </c>
      <c r="DK77" s="270">
        <v>0</v>
      </c>
      <c r="DL77" s="270">
        <v>0</v>
      </c>
      <c r="DM77" s="270">
        <v>0</v>
      </c>
      <c r="DN77" s="270">
        <v>0</v>
      </c>
      <c r="DO77" s="270">
        <v>0</v>
      </c>
      <c r="DP77" s="270">
        <v>0</v>
      </c>
      <c r="DQ77" s="270">
        <v>0</v>
      </c>
      <c r="DR77" s="270"/>
      <c r="DS77" s="270">
        <v>0</v>
      </c>
      <c r="DT77" s="270">
        <v>140</v>
      </c>
      <c r="DU77" s="270">
        <v>0</v>
      </c>
      <c r="DV77" s="270">
        <v>0</v>
      </c>
      <c r="DW77" s="270">
        <v>0</v>
      </c>
      <c r="DX77" s="270">
        <v>0</v>
      </c>
      <c r="DY77" s="270">
        <v>0</v>
      </c>
      <c r="DZ77" s="270">
        <v>0</v>
      </c>
      <c r="EA77" s="270">
        <v>0</v>
      </c>
      <c r="EB77" s="270">
        <v>0</v>
      </c>
      <c r="EC77" s="270">
        <v>0</v>
      </c>
      <c r="ED77" s="270">
        <v>0</v>
      </c>
      <c r="EE77" s="270">
        <v>0</v>
      </c>
      <c r="EF77" s="270">
        <v>0</v>
      </c>
      <c r="EG77" s="270">
        <v>0</v>
      </c>
      <c r="EH77" s="270">
        <v>0</v>
      </c>
      <c r="EI77" s="270">
        <v>0</v>
      </c>
      <c r="EJ77" s="270">
        <v>0</v>
      </c>
      <c r="EK77" s="270">
        <v>0</v>
      </c>
      <c r="EL77" s="270">
        <v>0</v>
      </c>
      <c r="EM77" s="270">
        <v>0</v>
      </c>
      <c r="EN77" s="270">
        <v>0</v>
      </c>
      <c r="EO77" s="270">
        <v>0</v>
      </c>
      <c r="EP77" s="270">
        <v>0</v>
      </c>
      <c r="EQ77" s="270">
        <v>0</v>
      </c>
      <c r="ER77" s="270">
        <v>0</v>
      </c>
      <c r="ES77" s="270">
        <v>0</v>
      </c>
      <c r="ET77" s="270">
        <v>0</v>
      </c>
      <c r="EU77" s="270">
        <v>0</v>
      </c>
      <c r="EV77" s="270">
        <v>0</v>
      </c>
      <c r="EW77" s="270">
        <v>0</v>
      </c>
      <c r="EX77" s="270">
        <v>0</v>
      </c>
      <c r="EY77" s="270">
        <v>0</v>
      </c>
      <c r="EZ77" s="270">
        <v>0</v>
      </c>
      <c r="FA77" s="270">
        <v>0</v>
      </c>
      <c r="FB77" s="270">
        <v>0</v>
      </c>
      <c r="FC77" s="270">
        <v>0</v>
      </c>
      <c r="FD77" s="270">
        <v>0</v>
      </c>
      <c r="FE77" s="270">
        <v>0</v>
      </c>
      <c r="FF77" s="270">
        <v>0</v>
      </c>
      <c r="FG77" s="270"/>
      <c r="FH77" s="270">
        <v>0</v>
      </c>
      <c r="FI77" s="270"/>
      <c r="FJ77" s="270">
        <v>0</v>
      </c>
      <c r="FK77" s="270">
        <v>0</v>
      </c>
      <c r="FL77" s="270">
        <v>0</v>
      </c>
      <c r="FM77" s="270">
        <v>0</v>
      </c>
      <c r="FN77" s="270">
        <v>0</v>
      </c>
      <c r="FO77" s="351">
        <v>455</v>
      </c>
      <c r="FP77" s="351">
        <v>0</v>
      </c>
      <c r="FQ77" s="351">
        <v>455</v>
      </c>
      <c r="FR77" s="13"/>
      <c r="FS77" s="270"/>
      <c r="FT77" s="270"/>
      <c r="FU77" s="270"/>
      <c r="FV77" s="270"/>
      <c r="FW77" s="270"/>
      <c r="FX77" s="270"/>
      <c r="FY77" s="270"/>
      <c r="FZ77" s="270"/>
      <c r="GA77" s="270"/>
      <c r="GB77" s="270"/>
      <c r="GC77" s="270"/>
      <c r="GD77" s="270"/>
      <c r="GE77" s="270"/>
      <c r="GF77" s="270"/>
      <c r="GG77" s="270"/>
      <c r="GH77" s="270"/>
      <c r="GI77" s="270"/>
      <c r="GJ77" s="270"/>
      <c r="GK77" s="270"/>
      <c r="GL77" s="270"/>
      <c r="GM77" s="270"/>
      <c r="GN77" s="270"/>
      <c r="GO77" s="270"/>
      <c r="GP77" s="270"/>
      <c r="GQ77" s="270"/>
      <c r="GR77" s="270"/>
      <c r="GS77" s="270"/>
      <c r="GT77" s="270"/>
      <c r="GU77" s="270"/>
      <c r="GV77" s="270"/>
      <c r="GW77" s="270"/>
      <c r="GX77" s="270"/>
      <c r="GY77" s="270"/>
      <c r="GZ77" s="270"/>
      <c r="HA77" s="270"/>
      <c r="HB77" s="270"/>
      <c r="HC77" s="270"/>
      <c r="HD77" s="270"/>
      <c r="HE77" s="270"/>
      <c r="HF77" s="270"/>
      <c r="HG77" s="270"/>
      <c r="HH77" s="270"/>
      <c r="HI77" s="270"/>
      <c r="HJ77" s="270"/>
      <c r="HK77" s="270"/>
      <c r="HL77" s="270"/>
      <c r="HM77" s="270"/>
      <c r="HN77" s="270"/>
      <c r="HO77" s="270"/>
      <c r="HP77" s="270"/>
      <c r="HQ77" s="270"/>
      <c r="HR77" s="270"/>
      <c r="HS77" s="270"/>
      <c r="HT77" s="270"/>
      <c r="HU77" s="270"/>
      <c r="HV77" s="270"/>
      <c r="HW77" s="270"/>
      <c r="HX77" s="270"/>
      <c r="HY77" s="270"/>
      <c r="HZ77" s="270"/>
      <c r="IA77" s="270"/>
      <c r="IB77" s="270"/>
      <c r="IC77" s="270"/>
      <c r="ID77" s="270"/>
      <c r="IE77" s="270"/>
      <c r="IF77" s="270"/>
      <c r="IG77" s="270"/>
      <c r="IH77" s="270"/>
    </row>
    <row r="78" spans="1:242" ht="12.75" customHeight="1" x14ac:dyDescent="0.2">
      <c r="A78" s="374" t="s">
        <v>1538</v>
      </c>
      <c r="B78" s="270">
        <v>450</v>
      </c>
      <c r="C78" s="270">
        <v>300</v>
      </c>
      <c r="D78" s="270">
        <v>145</v>
      </c>
      <c r="E78" s="270">
        <v>155</v>
      </c>
      <c r="F78" s="270">
        <v>0</v>
      </c>
      <c r="G78" s="270">
        <v>0</v>
      </c>
      <c r="H78" s="270">
        <v>300</v>
      </c>
      <c r="I78" s="270">
        <v>220</v>
      </c>
      <c r="J78" s="270">
        <v>230</v>
      </c>
      <c r="K78" s="270">
        <v>0</v>
      </c>
      <c r="L78" s="270">
        <v>0</v>
      </c>
      <c r="M78" s="270">
        <v>0</v>
      </c>
      <c r="N78" s="270">
        <v>0</v>
      </c>
      <c r="O78" s="270">
        <v>0</v>
      </c>
      <c r="P78" s="270">
        <v>0</v>
      </c>
      <c r="Q78" s="270">
        <v>0</v>
      </c>
      <c r="R78" s="270">
        <v>0</v>
      </c>
      <c r="S78" s="270">
        <v>0</v>
      </c>
      <c r="T78" s="270">
        <v>0</v>
      </c>
      <c r="U78" s="270">
        <v>0</v>
      </c>
      <c r="V78" s="270">
        <v>0</v>
      </c>
      <c r="W78" s="270">
        <v>0</v>
      </c>
      <c r="X78" s="270">
        <v>58.232662189999999</v>
      </c>
      <c r="Y78" s="270">
        <v>0</v>
      </c>
      <c r="Z78" s="270">
        <v>15</v>
      </c>
      <c r="AA78" s="270">
        <v>70</v>
      </c>
      <c r="AB78" s="270">
        <v>140</v>
      </c>
      <c r="AC78" s="270">
        <v>155</v>
      </c>
      <c r="AD78" s="270">
        <v>65</v>
      </c>
      <c r="AE78" s="270" t="s">
        <v>1676</v>
      </c>
      <c r="AF78" s="270">
        <v>205</v>
      </c>
      <c r="AG78" s="270">
        <v>0</v>
      </c>
      <c r="AH78" s="270">
        <v>0</v>
      </c>
      <c r="AI78" s="270">
        <v>0</v>
      </c>
      <c r="AJ78" s="270">
        <v>0</v>
      </c>
      <c r="AK78" s="270">
        <v>0</v>
      </c>
      <c r="AL78" s="270">
        <v>0</v>
      </c>
      <c r="AM78" s="270">
        <v>0</v>
      </c>
      <c r="AN78" s="270">
        <v>0</v>
      </c>
      <c r="AO78" s="270">
        <v>0</v>
      </c>
      <c r="AP78" s="270">
        <v>0</v>
      </c>
      <c r="AQ78" s="270">
        <v>0</v>
      </c>
      <c r="AR78" s="270">
        <v>0</v>
      </c>
      <c r="AS78" s="270">
        <v>0</v>
      </c>
      <c r="AT78" s="270">
        <v>0</v>
      </c>
      <c r="AU78" s="270">
        <v>0</v>
      </c>
      <c r="AV78" s="270">
        <v>0</v>
      </c>
      <c r="AW78" s="270" t="s">
        <v>1676</v>
      </c>
      <c r="AX78" s="270">
        <v>0</v>
      </c>
      <c r="AY78" s="270">
        <v>185</v>
      </c>
      <c r="AZ78" s="270">
        <v>60</v>
      </c>
      <c r="BA78" s="270">
        <v>0</v>
      </c>
      <c r="BB78" s="270">
        <v>0</v>
      </c>
      <c r="BC78" s="270">
        <v>0</v>
      </c>
      <c r="BD78" s="270">
        <v>0</v>
      </c>
      <c r="BE78" s="270">
        <v>0</v>
      </c>
      <c r="BF78" s="270">
        <v>0</v>
      </c>
      <c r="BG78" s="270">
        <v>0</v>
      </c>
      <c r="BH78" s="270" t="s">
        <v>1676</v>
      </c>
      <c r="BI78" s="270">
        <v>0</v>
      </c>
      <c r="BJ78" s="270">
        <v>0</v>
      </c>
      <c r="BK78" s="270">
        <v>0</v>
      </c>
      <c r="BL78" s="270">
        <v>0</v>
      </c>
      <c r="BM78" s="270">
        <v>0</v>
      </c>
      <c r="BN78" s="270">
        <v>0</v>
      </c>
      <c r="BO78" s="270">
        <v>290</v>
      </c>
      <c r="BP78" s="270">
        <v>0</v>
      </c>
      <c r="BQ78" s="270">
        <v>0</v>
      </c>
      <c r="BR78" s="270">
        <v>0</v>
      </c>
      <c r="BS78" s="270">
        <v>0</v>
      </c>
      <c r="BT78" s="270" t="s">
        <v>1676</v>
      </c>
      <c r="BU78" s="270" t="s">
        <v>1676</v>
      </c>
      <c r="BV78" s="270">
        <v>0</v>
      </c>
      <c r="BW78" s="270">
        <v>0</v>
      </c>
      <c r="BX78" s="270">
        <v>20</v>
      </c>
      <c r="BY78" s="270">
        <v>0</v>
      </c>
      <c r="BZ78" s="270">
        <v>0</v>
      </c>
      <c r="CA78" s="270">
        <v>0</v>
      </c>
      <c r="CB78" s="270">
        <v>0</v>
      </c>
      <c r="CC78" s="270">
        <v>0</v>
      </c>
      <c r="CD78" s="270">
        <v>0</v>
      </c>
      <c r="CE78" s="270">
        <v>0</v>
      </c>
      <c r="CF78" s="270">
        <v>0</v>
      </c>
      <c r="CG78" s="270">
        <v>275</v>
      </c>
      <c r="CH78" s="270">
        <v>0</v>
      </c>
      <c r="CI78" s="270">
        <v>0</v>
      </c>
      <c r="CJ78" s="270">
        <v>0</v>
      </c>
      <c r="CK78" s="270">
        <v>450</v>
      </c>
      <c r="CL78" s="270">
        <v>0</v>
      </c>
      <c r="CM78" s="270">
        <v>0</v>
      </c>
      <c r="CN78" s="270">
        <v>0</v>
      </c>
      <c r="CO78" s="270">
        <v>0</v>
      </c>
      <c r="CP78" s="270">
        <v>0</v>
      </c>
      <c r="CQ78" s="270">
        <v>0</v>
      </c>
      <c r="CR78" s="270">
        <v>0</v>
      </c>
      <c r="CS78" s="270">
        <v>0</v>
      </c>
      <c r="CT78" s="270">
        <v>0</v>
      </c>
      <c r="CU78" s="270"/>
      <c r="CV78" s="270">
        <v>0</v>
      </c>
      <c r="CW78" s="270">
        <v>0</v>
      </c>
      <c r="CX78" s="270">
        <v>0</v>
      </c>
      <c r="CY78" s="270">
        <v>0</v>
      </c>
      <c r="CZ78" s="270">
        <v>0</v>
      </c>
      <c r="DA78" s="270">
        <v>0</v>
      </c>
      <c r="DB78" s="270">
        <v>0</v>
      </c>
      <c r="DC78" s="270">
        <v>0</v>
      </c>
      <c r="DD78" s="270">
        <v>0</v>
      </c>
      <c r="DE78" s="270">
        <v>0</v>
      </c>
      <c r="DF78" s="270">
        <v>0</v>
      </c>
      <c r="DG78" s="270">
        <v>0</v>
      </c>
      <c r="DH78" s="270">
        <v>0</v>
      </c>
      <c r="DI78" s="270">
        <v>0</v>
      </c>
      <c r="DJ78" s="270">
        <v>0</v>
      </c>
      <c r="DK78" s="270">
        <v>0</v>
      </c>
      <c r="DL78" s="270">
        <v>0</v>
      </c>
      <c r="DM78" s="270">
        <v>0</v>
      </c>
      <c r="DN78" s="270">
        <v>0</v>
      </c>
      <c r="DO78" s="270">
        <v>0</v>
      </c>
      <c r="DP78" s="270">
        <v>0</v>
      </c>
      <c r="DQ78" s="270">
        <v>0</v>
      </c>
      <c r="DR78" s="270"/>
      <c r="DS78" s="270">
        <v>0</v>
      </c>
      <c r="DT78" s="270">
        <v>0</v>
      </c>
      <c r="DU78" s="270">
        <v>0</v>
      </c>
      <c r="DV78" s="270">
        <v>0</v>
      </c>
      <c r="DW78" s="270">
        <v>0</v>
      </c>
      <c r="DX78" s="270">
        <v>0</v>
      </c>
      <c r="DY78" s="270">
        <v>0</v>
      </c>
      <c r="DZ78" s="270">
        <v>0</v>
      </c>
      <c r="EA78" s="270">
        <v>0</v>
      </c>
      <c r="EB78" s="270">
        <v>0</v>
      </c>
      <c r="EC78" s="270">
        <v>0</v>
      </c>
      <c r="ED78" s="270">
        <v>0</v>
      </c>
      <c r="EE78" s="270">
        <v>0</v>
      </c>
      <c r="EF78" s="270">
        <v>0</v>
      </c>
      <c r="EG78" s="270">
        <v>0</v>
      </c>
      <c r="EH78" s="270">
        <v>0</v>
      </c>
      <c r="EI78" s="270">
        <v>0</v>
      </c>
      <c r="EJ78" s="270">
        <v>0</v>
      </c>
      <c r="EK78" s="270">
        <v>0</v>
      </c>
      <c r="EL78" s="270">
        <v>0</v>
      </c>
      <c r="EM78" s="270">
        <v>0</v>
      </c>
      <c r="EN78" s="270">
        <v>0</v>
      </c>
      <c r="EO78" s="270">
        <v>0</v>
      </c>
      <c r="EP78" s="270">
        <v>0</v>
      </c>
      <c r="EQ78" s="270">
        <v>0</v>
      </c>
      <c r="ER78" s="270">
        <v>0</v>
      </c>
      <c r="ES78" s="270">
        <v>0</v>
      </c>
      <c r="ET78" s="270">
        <v>0</v>
      </c>
      <c r="EU78" s="270">
        <v>0</v>
      </c>
      <c r="EV78" s="270">
        <v>0</v>
      </c>
      <c r="EW78" s="270">
        <v>0</v>
      </c>
      <c r="EX78" s="270">
        <v>0</v>
      </c>
      <c r="EY78" s="270">
        <v>0</v>
      </c>
      <c r="EZ78" s="270">
        <v>0</v>
      </c>
      <c r="FA78" s="270">
        <v>0</v>
      </c>
      <c r="FB78" s="270">
        <v>0</v>
      </c>
      <c r="FC78" s="270">
        <v>0</v>
      </c>
      <c r="FD78" s="270">
        <v>0</v>
      </c>
      <c r="FE78" s="270">
        <v>0</v>
      </c>
      <c r="FF78" s="270">
        <v>0</v>
      </c>
      <c r="FG78" s="270"/>
      <c r="FH78" s="270">
        <v>0</v>
      </c>
      <c r="FI78" s="270"/>
      <c r="FJ78" s="270">
        <v>0</v>
      </c>
      <c r="FK78" s="270">
        <v>0</v>
      </c>
      <c r="FL78" s="270">
        <v>0</v>
      </c>
      <c r="FM78" s="270">
        <v>0</v>
      </c>
      <c r="FN78" s="270">
        <v>0</v>
      </c>
      <c r="FO78" s="351">
        <v>450</v>
      </c>
      <c r="FP78" s="351">
        <v>0</v>
      </c>
      <c r="FQ78" s="351">
        <v>0</v>
      </c>
      <c r="FR78" s="13"/>
      <c r="FS78" s="270"/>
      <c r="FT78" s="270"/>
      <c r="FU78" s="270"/>
      <c r="FV78" s="270"/>
      <c r="FW78" s="270"/>
      <c r="FX78" s="270"/>
      <c r="FY78" s="270"/>
      <c r="FZ78" s="270"/>
      <c r="GA78" s="270"/>
      <c r="GB78" s="270"/>
      <c r="GC78" s="270"/>
      <c r="GD78" s="270"/>
      <c r="GE78" s="270"/>
      <c r="GF78" s="270"/>
      <c r="GG78" s="270"/>
      <c r="GH78" s="270"/>
      <c r="GI78" s="270"/>
      <c r="GJ78" s="270"/>
      <c r="GK78" s="270"/>
      <c r="GL78" s="270"/>
      <c r="GM78" s="270"/>
      <c r="GN78" s="270"/>
      <c r="GO78" s="270"/>
      <c r="GP78" s="270"/>
      <c r="GQ78" s="270"/>
      <c r="GR78" s="270"/>
      <c r="GS78" s="270"/>
      <c r="GT78" s="270"/>
      <c r="GU78" s="270"/>
      <c r="GV78" s="270"/>
      <c r="GW78" s="270"/>
      <c r="GX78" s="270"/>
      <c r="GY78" s="270"/>
      <c r="GZ78" s="270"/>
      <c r="HA78" s="270"/>
      <c r="HB78" s="270"/>
      <c r="HC78" s="270"/>
      <c r="HD78" s="270"/>
      <c r="HE78" s="270"/>
      <c r="HF78" s="270"/>
      <c r="HG78" s="270"/>
      <c r="HH78" s="270"/>
      <c r="HI78" s="270"/>
      <c r="HJ78" s="270"/>
      <c r="HK78" s="270"/>
      <c r="HL78" s="270"/>
      <c r="HM78" s="270"/>
      <c r="HN78" s="270"/>
      <c r="HO78" s="270"/>
      <c r="HP78" s="270"/>
      <c r="HQ78" s="270"/>
      <c r="HR78" s="270"/>
      <c r="HS78" s="270"/>
      <c r="HT78" s="270"/>
      <c r="HU78" s="270"/>
      <c r="HV78" s="270"/>
      <c r="HW78" s="270"/>
      <c r="HX78" s="270"/>
      <c r="HY78" s="270"/>
      <c r="HZ78" s="270"/>
      <c r="IA78" s="270"/>
      <c r="IB78" s="270"/>
      <c r="IC78" s="270"/>
      <c r="ID78" s="270"/>
      <c r="IE78" s="270"/>
      <c r="IF78" s="270"/>
      <c r="IG78" s="270"/>
      <c r="IH78" s="270"/>
    </row>
    <row r="79" spans="1:242" ht="12.75" customHeight="1" x14ac:dyDescent="0.2">
      <c r="A79" s="374" t="s">
        <v>1539</v>
      </c>
      <c r="B79" s="270">
        <v>335</v>
      </c>
      <c r="C79" s="270">
        <v>335</v>
      </c>
      <c r="D79" s="270">
        <v>150</v>
      </c>
      <c r="E79" s="270">
        <v>185</v>
      </c>
      <c r="F79" s="270">
        <v>15</v>
      </c>
      <c r="G79" s="270">
        <v>0</v>
      </c>
      <c r="H79" s="270">
        <v>0</v>
      </c>
      <c r="I79" s="270">
        <v>335</v>
      </c>
      <c r="J79" s="270">
        <v>0</v>
      </c>
      <c r="K79" s="270">
        <v>9940</v>
      </c>
      <c r="L79" s="270">
        <v>0</v>
      </c>
      <c r="M79" s="270">
        <v>0</v>
      </c>
      <c r="N79" s="270">
        <v>0</v>
      </c>
      <c r="O79" s="270">
        <v>0</v>
      </c>
      <c r="P79" s="270">
        <v>0</v>
      </c>
      <c r="Q79" s="270">
        <v>0</v>
      </c>
      <c r="R79" s="270">
        <v>0</v>
      </c>
      <c r="S79" s="270">
        <v>0</v>
      </c>
      <c r="T79" s="270">
        <v>0</v>
      </c>
      <c r="U79" s="270">
        <v>0</v>
      </c>
      <c r="V79" s="270">
        <v>0</v>
      </c>
      <c r="W79" s="270">
        <v>0</v>
      </c>
      <c r="X79" s="270">
        <v>82.839762609999994</v>
      </c>
      <c r="Y79" s="270">
        <v>0</v>
      </c>
      <c r="Z79" s="270" t="s">
        <v>1676</v>
      </c>
      <c r="AA79" s="270" t="s">
        <v>1676</v>
      </c>
      <c r="AB79" s="270" t="s">
        <v>1676</v>
      </c>
      <c r="AC79" s="270">
        <v>45</v>
      </c>
      <c r="AD79" s="270">
        <v>205</v>
      </c>
      <c r="AE79" s="270">
        <v>80</v>
      </c>
      <c r="AF79" s="270">
        <v>0</v>
      </c>
      <c r="AG79" s="270">
        <v>0</v>
      </c>
      <c r="AH79" s="270">
        <v>0</v>
      </c>
      <c r="AI79" s="270">
        <v>0</v>
      </c>
      <c r="AJ79" s="270">
        <v>0</v>
      </c>
      <c r="AK79" s="270">
        <v>0</v>
      </c>
      <c r="AL79" s="270">
        <v>0</v>
      </c>
      <c r="AM79" s="270">
        <v>0</v>
      </c>
      <c r="AN79" s="270">
        <v>0</v>
      </c>
      <c r="AO79" s="270">
        <v>0</v>
      </c>
      <c r="AP79" s="270">
        <v>0</v>
      </c>
      <c r="AQ79" s="270">
        <v>0</v>
      </c>
      <c r="AR79" s="270">
        <v>0</v>
      </c>
      <c r="AS79" s="270">
        <v>0</v>
      </c>
      <c r="AT79" s="270">
        <v>0</v>
      </c>
      <c r="AU79" s="270">
        <v>0</v>
      </c>
      <c r="AV79" s="270">
        <v>0</v>
      </c>
      <c r="AW79" s="270">
        <v>0</v>
      </c>
      <c r="AX79" s="270">
        <v>295</v>
      </c>
      <c r="AY79" s="270">
        <v>0</v>
      </c>
      <c r="AZ79" s="270">
        <v>0</v>
      </c>
      <c r="BA79" s="270" t="s">
        <v>1676</v>
      </c>
      <c r="BB79" s="270">
        <v>45</v>
      </c>
      <c r="BC79" s="270">
        <v>15</v>
      </c>
      <c r="BD79" s="270">
        <v>10</v>
      </c>
      <c r="BE79" s="270" t="s">
        <v>1676</v>
      </c>
      <c r="BF79" s="270" t="s">
        <v>1676</v>
      </c>
      <c r="BG79" s="270">
        <v>15</v>
      </c>
      <c r="BH79" s="270">
        <v>10</v>
      </c>
      <c r="BI79" s="270">
        <v>0</v>
      </c>
      <c r="BJ79" s="270">
        <v>0</v>
      </c>
      <c r="BK79" s="270">
        <v>20</v>
      </c>
      <c r="BL79" s="270">
        <v>50</v>
      </c>
      <c r="BM79" s="270">
        <v>15</v>
      </c>
      <c r="BN79" s="270" t="s">
        <v>1676</v>
      </c>
      <c r="BO79" s="270">
        <v>15</v>
      </c>
      <c r="BP79" s="270">
        <v>25</v>
      </c>
      <c r="BQ79" s="270">
        <v>0</v>
      </c>
      <c r="BR79" s="270">
        <v>0</v>
      </c>
      <c r="BS79" s="270">
        <v>0</v>
      </c>
      <c r="BT79" s="270">
        <v>30</v>
      </c>
      <c r="BU79" s="270">
        <v>105</v>
      </c>
      <c r="BV79" s="270">
        <v>0</v>
      </c>
      <c r="BW79" s="270" t="s">
        <v>1676</v>
      </c>
      <c r="BX79" s="270" t="s">
        <v>1676</v>
      </c>
      <c r="BY79" s="270">
        <v>15</v>
      </c>
      <c r="BZ79" s="270">
        <v>0</v>
      </c>
      <c r="CA79" s="270" t="s">
        <v>1676</v>
      </c>
      <c r="CB79" s="270">
        <v>0</v>
      </c>
      <c r="CC79" s="270">
        <v>0</v>
      </c>
      <c r="CD79" s="270" t="s">
        <v>1676</v>
      </c>
      <c r="CE79" s="270">
        <v>0</v>
      </c>
      <c r="CF79" s="270">
        <v>0</v>
      </c>
      <c r="CG79" s="270">
        <v>315</v>
      </c>
      <c r="CH79" s="270">
        <v>0</v>
      </c>
      <c r="CI79" s="270">
        <v>0</v>
      </c>
      <c r="CJ79" s="270">
        <v>0</v>
      </c>
      <c r="CK79" s="270">
        <v>0</v>
      </c>
      <c r="CL79" s="270">
        <v>0</v>
      </c>
      <c r="CM79" s="270">
        <v>0</v>
      </c>
      <c r="CN79" s="270">
        <v>0</v>
      </c>
      <c r="CO79" s="270">
        <v>0</v>
      </c>
      <c r="CP79" s="270">
        <v>0</v>
      </c>
      <c r="CQ79" s="270">
        <v>0</v>
      </c>
      <c r="CR79" s="270">
        <v>0</v>
      </c>
      <c r="CS79" s="270">
        <v>0</v>
      </c>
      <c r="CT79" s="270">
        <v>0</v>
      </c>
      <c r="CU79" s="270"/>
      <c r="CV79" s="270">
        <v>0</v>
      </c>
      <c r="CW79" s="270">
        <v>0</v>
      </c>
      <c r="CX79" s="270">
        <v>0</v>
      </c>
      <c r="CY79" s="270">
        <v>0</v>
      </c>
      <c r="CZ79" s="270">
        <v>0</v>
      </c>
      <c r="DA79" s="270">
        <v>0</v>
      </c>
      <c r="DB79" s="270">
        <v>0</v>
      </c>
      <c r="DC79" s="270">
        <v>0</v>
      </c>
      <c r="DD79" s="270">
        <v>0</v>
      </c>
      <c r="DE79" s="270">
        <v>0</v>
      </c>
      <c r="DF79" s="270">
        <v>0</v>
      </c>
      <c r="DG79" s="270">
        <v>0</v>
      </c>
      <c r="DH79" s="270">
        <v>0</v>
      </c>
      <c r="DI79" s="270">
        <v>0</v>
      </c>
      <c r="DJ79" s="270">
        <v>0</v>
      </c>
      <c r="DK79" s="270">
        <v>0</v>
      </c>
      <c r="DL79" s="270">
        <v>0</v>
      </c>
      <c r="DM79" s="270">
        <v>0</v>
      </c>
      <c r="DN79" s="270">
        <v>0</v>
      </c>
      <c r="DO79" s="270">
        <v>0</v>
      </c>
      <c r="DP79" s="270">
        <v>0</v>
      </c>
      <c r="DQ79" s="270">
        <v>0</v>
      </c>
      <c r="DR79" s="270"/>
      <c r="DS79" s="270">
        <v>0</v>
      </c>
      <c r="DT79" s="270">
        <v>0</v>
      </c>
      <c r="DU79" s="270">
        <v>0</v>
      </c>
      <c r="DV79" s="270">
        <v>0</v>
      </c>
      <c r="DW79" s="270">
        <v>0</v>
      </c>
      <c r="DX79" s="270">
        <v>0</v>
      </c>
      <c r="DY79" s="270">
        <v>0</v>
      </c>
      <c r="DZ79" s="270">
        <v>0</v>
      </c>
      <c r="EA79" s="270">
        <v>0</v>
      </c>
      <c r="EB79" s="270">
        <v>0</v>
      </c>
      <c r="EC79" s="270">
        <v>0</v>
      </c>
      <c r="ED79" s="270">
        <v>0</v>
      </c>
      <c r="EE79" s="270">
        <v>0</v>
      </c>
      <c r="EF79" s="270">
        <v>0</v>
      </c>
      <c r="EG79" s="270">
        <v>0</v>
      </c>
      <c r="EH79" s="270">
        <v>0</v>
      </c>
      <c r="EI79" s="270">
        <v>0</v>
      </c>
      <c r="EJ79" s="270">
        <v>0</v>
      </c>
      <c r="EK79" s="270">
        <v>0</v>
      </c>
      <c r="EL79" s="270">
        <v>0</v>
      </c>
      <c r="EM79" s="270">
        <v>0</v>
      </c>
      <c r="EN79" s="270">
        <v>0</v>
      </c>
      <c r="EO79" s="270">
        <v>335</v>
      </c>
      <c r="EP79" s="270">
        <v>0</v>
      </c>
      <c r="EQ79" s="270">
        <v>0</v>
      </c>
      <c r="ER79" s="270">
        <v>0</v>
      </c>
      <c r="ES79" s="270">
        <v>0</v>
      </c>
      <c r="ET79" s="270">
        <v>0</v>
      </c>
      <c r="EU79" s="270">
        <v>0</v>
      </c>
      <c r="EV79" s="270">
        <v>0</v>
      </c>
      <c r="EW79" s="270">
        <v>0</v>
      </c>
      <c r="EX79" s="270">
        <v>0</v>
      </c>
      <c r="EY79" s="270">
        <v>0</v>
      </c>
      <c r="EZ79" s="270">
        <v>0</v>
      </c>
      <c r="FA79" s="270">
        <v>0</v>
      </c>
      <c r="FB79" s="270">
        <v>0</v>
      </c>
      <c r="FC79" s="270">
        <v>0</v>
      </c>
      <c r="FD79" s="270">
        <v>0</v>
      </c>
      <c r="FE79" s="270">
        <v>0</v>
      </c>
      <c r="FF79" s="270">
        <v>0</v>
      </c>
      <c r="FG79" s="270"/>
      <c r="FH79" s="270">
        <v>0</v>
      </c>
      <c r="FI79" s="270"/>
      <c r="FJ79" s="270">
        <v>0</v>
      </c>
      <c r="FK79" s="270">
        <v>0</v>
      </c>
      <c r="FL79" s="270">
        <v>0</v>
      </c>
      <c r="FM79" s="270">
        <v>0</v>
      </c>
      <c r="FN79" s="270">
        <v>0</v>
      </c>
      <c r="FO79" s="351">
        <v>295</v>
      </c>
      <c r="FP79" s="351">
        <v>320</v>
      </c>
      <c r="FQ79" s="351">
        <v>0</v>
      </c>
      <c r="FR79" s="13"/>
      <c r="FS79" s="270"/>
      <c r="FT79" s="270"/>
      <c r="FU79" s="270"/>
      <c r="FV79" s="270"/>
      <c r="FW79" s="270"/>
      <c r="FX79" s="270"/>
      <c r="FY79" s="270"/>
      <c r="FZ79" s="270"/>
      <c r="GA79" s="270"/>
      <c r="GB79" s="270"/>
      <c r="GC79" s="270"/>
      <c r="GD79" s="270"/>
      <c r="GE79" s="270"/>
      <c r="GF79" s="270"/>
      <c r="GG79" s="270"/>
      <c r="GH79" s="270"/>
      <c r="GI79" s="270"/>
      <c r="GJ79" s="270"/>
      <c r="GK79" s="270"/>
      <c r="GL79" s="270"/>
      <c r="GM79" s="270"/>
      <c r="GN79" s="270"/>
      <c r="GO79" s="270"/>
      <c r="GP79" s="270"/>
      <c r="GQ79" s="270"/>
      <c r="GR79" s="270"/>
      <c r="GS79" s="270"/>
      <c r="GT79" s="270"/>
      <c r="GU79" s="270"/>
      <c r="GV79" s="270"/>
      <c r="GW79" s="270"/>
      <c r="GX79" s="270"/>
      <c r="GY79" s="270"/>
      <c r="GZ79" s="270"/>
      <c r="HA79" s="270"/>
      <c r="HB79" s="270"/>
      <c r="HC79" s="270"/>
      <c r="HD79" s="270"/>
      <c r="HE79" s="270"/>
      <c r="HF79" s="270"/>
      <c r="HG79" s="270"/>
      <c r="HH79" s="270"/>
      <c r="HI79" s="270"/>
      <c r="HJ79" s="270"/>
      <c r="HK79" s="270"/>
      <c r="HL79" s="270"/>
      <c r="HM79" s="270"/>
      <c r="HN79" s="270"/>
      <c r="HO79" s="270"/>
      <c r="HP79" s="270"/>
      <c r="HQ79" s="270"/>
      <c r="HR79" s="270"/>
      <c r="HS79" s="270"/>
      <c r="HT79" s="270"/>
      <c r="HU79" s="270"/>
      <c r="HV79" s="270"/>
      <c r="HW79" s="270"/>
      <c r="HX79" s="270"/>
      <c r="HY79" s="270"/>
      <c r="HZ79" s="270"/>
      <c r="IA79" s="270"/>
      <c r="IB79" s="270"/>
      <c r="IC79" s="270"/>
      <c r="ID79" s="270"/>
      <c r="IE79" s="270"/>
      <c r="IF79" s="270"/>
      <c r="IG79" s="270"/>
      <c r="IH79" s="270"/>
    </row>
    <row r="80" spans="1:242" ht="12.75" customHeight="1" x14ac:dyDescent="0.2">
      <c r="A80" s="374" t="s">
        <v>1540</v>
      </c>
      <c r="B80" s="270">
        <v>300</v>
      </c>
      <c r="C80" s="270">
        <v>300</v>
      </c>
      <c r="D80" s="270">
        <v>115</v>
      </c>
      <c r="E80" s="270">
        <v>185</v>
      </c>
      <c r="F80" s="270" t="s">
        <v>1676</v>
      </c>
      <c r="G80" s="270">
        <v>0</v>
      </c>
      <c r="H80" s="270">
        <v>0</v>
      </c>
      <c r="I80" s="270">
        <v>300</v>
      </c>
      <c r="J80" s="270">
        <v>0</v>
      </c>
      <c r="K80" s="270">
        <v>8400</v>
      </c>
      <c r="L80" s="270">
        <v>0</v>
      </c>
      <c r="M80" s="270">
        <v>0</v>
      </c>
      <c r="N80" s="270">
        <v>0</v>
      </c>
      <c r="O80" s="270">
        <v>0</v>
      </c>
      <c r="P80" s="270">
        <v>0</v>
      </c>
      <c r="Q80" s="270">
        <v>0</v>
      </c>
      <c r="R80" s="270">
        <v>0</v>
      </c>
      <c r="S80" s="270">
        <v>0</v>
      </c>
      <c r="T80" s="270">
        <v>0</v>
      </c>
      <c r="U80" s="270">
        <v>0</v>
      </c>
      <c r="V80" s="270">
        <v>0</v>
      </c>
      <c r="W80" s="270">
        <v>0</v>
      </c>
      <c r="X80" s="270">
        <v>81.77408638</v>
      </c>
      <c r="Y80" s="270">
        <v>0</v>
      </c>
      <c r="Z80" s="270" t="s">
        <v>1676</v>
      </c>
      <c r="AA80" s="270" t="s">
        <v>1676</v>
      </c>
      <c r="AB80" s="270" t="s">
        <v>1676</v>
      </c>
      <c r="AC80" s="270">
        <v>45</v>
      </c>
      <c r="AD80" s="270">
        <v>185</v>
      </c>
      <c r="AE80" s="270">
        <v>60</v>
      </c>
      <c r="AF80" s="270">
        <v>0</v>
      </c>
      <c r="AG80" s="270">
        <v>0</v>
      </c>
      <c r="AH80" s="270">
        <v>0</v>
      </c>
      <c r="AI80" s="270">
        <v>0</v>
      </c>
      <c r="AJ80" s="270">
        <v>0</v>
      </c>
      <c r="AK80" s="270">
        <v>0</v>
      </c>
      <c r="AL80" s="270">
        <v>0</v>
      </c>
      <c r="AM80" s="270">
        <v>0</v>
      </c>
      <c r="AN80" s="270">
        <v>0</v>
      </c>
      <c r="AO80" s="270">
        <v>0</v>
      </c>
      <c r="AP80" s="270">
        <v>0</v>
      </c>
      <c r="AQ80" s="270">
        <v>0</v>
      </c>
      <c r="AR80" s="270">
        <v>0</v>
      </c>
      <c r="AS80" s="270">
        <v>0</v>
      </c>
      <c r="AT80" s="270">
        <v>0</v>
      </c>
      <c r="AU80" s="270">
        <v>0</v>
      </c>
      <c r="AV80" s="270">
        <v>0</v>
      </c>
      <c r="AW80" s="270">
        <v>0</v>
      </c>
      <c r="AX80" s="270">
        <v>0</v>
      </c>
      <c r="AY80" s="270">
        <v>0</v>
      </c>
      <c r="AZ80" s="270">
        <v>0</v>
      </c>
      <c r="BA80" s="270">
        <v>0</v>
      </c>
      <c r="BB80" s="270">
        <v>300</v>
      </c>
      <c r="BC80" s="270" t="s">
        <v>1676</v>
      </c>
      <c r="BD80" s="270" t="s">
        <v>1676</v>
      </c>
      <c r="BE80" s="270" t="s">
        <v>1676</v>
      </c>
      <c r="BF80" s="270" t="s">
        <v>1676</v>
      </c>
      <c r="BG80" s="270" t="s">
        <v>1676</v>
      </c>
      <c r="BH80" s="270" t="s">
        <v>1676</v>
      </c>
      <c r="BI80" s="270">
        <v>0</v>
      </c>
      <c r="BJ80" s="270">
        <v>0</v>
      </c>
      <c r="BK80" s="270">
        <v>75</v>
      </c>
      <c r="BL80" s="270">
        <v>15</v>
      </c>
      <c r="BM80" s="270" t="s">
        <v>1676</v>
      </c>
      <c r="BN80" s="270" t="s">
        <v>1676</v>
      </c>
      <c r="BO80" s="270" t="s">
        <v>1676</v>
      </c>
      <c r="BP80" s="270" t="s">
        <v>1676</v>
      </c>
      <c r="BQ80" s="270">
        <v>0</v>
      </c>
      <c r="BR80" s="270">
        <v>0</v>
      </c>
      <c r="BS80" s="270">
        <v>0</v>
      </c>
      <c r="BT80" s="270">
        <v>85</v>
      </c>
      <c r="BU80" s="270">
        <v>55</v>
      </c>
      <c r="BV80" s="270">
        <v>0</v>
      </c>
      <c r="BW80" s="270">
        <v>30</v>
      </c>
      <c r="BX80" s="270" t="s">
        <v>1676</v>
      </c>
      <c r="BY80" s="270">
        <v>25</v>
      </c>
      <c r="BZ80" s="270">
        <v>0</v>
      </c>
      <c r="CA80" s="270">
        <v>0</v>
      </c>
      <c r="CB80" s="270">
        <v>0</v>
      </c>
      <c r="CC80" s="270">
        <v>0</v>
      </c>
      <c r="CD80" s="270">
        <v>0</v>
      </c>
      <c r="CE80" s="270">
        <v>0</v>
      </c>
      <c r="CF80" s="270">
        <v>0</v>
      </c>
      <c r="CG80" s="270">
        <v>275</v>
      </c>
      <c r="CH80" s="270">
        <v>0</v>
      </c>
      <c r="CI80" s="270">
        <v>0</v>
      </c>
      <c r="CJ80" s="270">
        <v>0</v>
      </c>
      <c r="CK80" s="270">
        <v>0</v>
      </c>
      <c r="CL80" s="270">
        <v>0</v>
      </c>
      <c r="CM80" s="270">
        <v>0</v>
      </c>
      <c r="CN80" s="270">
        <v>0</v>
      </c>
      <c r="CO80" s="270">
        <v>0</v>
      </c>
      <c r="CP80" s="270">
        <v>0</v>
      </c>
      <c r="CQ80" s="270">
        <v>0</v>
      </c>
      <c r="CR80" s="270">
        <v>0</v>
      </c>
      <c r="CS80" s="270">
        <v>0</v>
      </c>
      <c r="CT80" s="270">
        <v>0</v>
      </c>
      <c r="CU80" s="270"/>
      <c r="CV80" s="270">
        <v>0</v>
      </c>
      <c r="CW80" s="270">
        <v>0</v>
      </c>
      <c r="CX80" s="270">
        <v>0</v>
      </c>
      <c r="CY80" s="270">
        <v>0</v>
      </c>
      <c r="CZ80" s="270">
        <v>0</v>
      </c>
      <c r="DA80" s="270">
        <v>0</v>
      </c>
      <c r="DB80" s="270">
        <v>0</v>
      </c>
      <c r="DC80" s="270">
        <v>0</v>
      </c>
      <c r="DD80" s="270">
        <v>0</v>
      </c>
      <c r="DE80" s="270">
        <v>0</v>
      </c>
      <c r="DF80" s="270">
        <v>0</v>
      </c>
      <c r="DG80" s="270">
        <v>0</v>
      </c>
      <c r="DH80" s="270">
        <v>0</v>
      </c>
      <c r="DI80" s="270">
        <v>0</v>
      </c>
      <c r="DJ80" s="270">
        <v>0</v>
      </c>
      <c r="DK80" s="270">
        <v>0</v>
      </c>
      <c r="DL80" s="270">
        <v>0</v>
      </c>
      <c r="DM80" s="270">
        <v>0</v>
      </c>
      <c r="DN80" s="270">
        <v>0</v>
      </c>
      <c r="DO80" s="270">
        <v>0</v>
      </c>
      <c r="DP80" s="270">
        <v>0</v>
      </c>
      <c r="DQ80" s="270">
        <v>0</v>
      </c>
      <c r="DR80" s="270"/>
      <c r="DS80" s="270">
        <v>0</v>
      </c>
      <c r="DT80" s="270">
        <v>0</v>
      </c>
      <c r="DU80" s="270">
        <v>0</v>
      </c>
      <c r="DV80" s="270">
        <v>0</v>
      </c>
      <c r="DW80" s="270">
        <v>0</v>
      </c>
      <c r="DX80" s="270">
        <v>0</v>
      </c>
      <c r="DY80" s="270">
        <v>0</v>
      </c>
      <c r="DZ80" s="270">
        <v>0</v>
      </c>
      <c r="EA80" s="270">
        <v>0</v>
      </c>
      <c r="EB80" s="270">
        <v>0</v>
      </c>
      <c r="EC80" s="270">
        <v>0</v>
      </c>
      <c r="ED80" s="270">
        <v>0</v>
      </c>
      <c r="EE80" s="270">
        <v>0</v>
      </c>
      <c r="EF80" s="270">
        <v>0</v>
      </c>
      <c r="EG80" s="270">
        <v>0</v>
      </c>
      <c r="EH80" s="270">
        <v>0</v>
      </c>
      <c r="EI80" s="270">
        <v>0</v>
      </c>
      <c r="EJ80" s="270">
        <v>0</v>
      </c>
      <c r="EK80" s="270">
        <v>0</v>
      </c>
      <c r="EL80" s="270">
        <v>0</v>
      </c>
      <c r="EM80" s="270">
        <v>0</v>
      </c>
      <c r="EN80" s="270">
        <v>0</v>
      </c>
      <c r="EO80" s="270">
        <v>300</v>
      </c>
      <c r="EP80" s="270">
        <v>0</v>
      </c>
      <c r="EQ80" s="270">
        <v>0</v>
      </c>
      <c r="ER80" s="270">
        <v>0</v>
      </c>
      <c r="ES80" s="270">
        <v>0</v>
      </c>
      <c r="ET80" s="270">
        <v>0</v>
      </c>
      <c r="EU80" s="270">
        <v>0</v>
      </c>
      <c r="EV80" s="270">
        <v>0</v>
      </c>
      <c r="EW80" s="270">
        <v>0</v>
      </c>
      <c r="EX80" s="270">
        <v>0</v>
      </c>
      <c r="EY80" s="270">
        <v>0</v>
      </c>
      <c r="EZ80" s="270">
        <v>0</v>
      </c>
      <c r="FA80" s="270">
        <v>0</v>
      </c>
      <c r="FB80" s="270">
        <v>0</v>
      </c>
      <c r="FC80" s="270">
        <v>0</v>
      </c>
      <c r="FD80" s="270">
        <v>0</v>
      </c>
      <c r="FE80" s="270">
        <v>0</v>
      </c>
      <c r="FF80" s="270">
        <v>0</v>
      </c>
      <c r="FG80" s="270"/>
      <c r="FH80" s="270">
        <v>0</v>
      </c>
      <c r="FI80" s="270"/>
      <c r="FJ80" s="270">
        <v>0</v>
      </c>
      <c r="FK80" s="270">
        <v>0</v>
      </c>
      <c r="FL80" s="270">
        <v>0</v>
      </c>
      <c r="FM80" s="270">
        <v>0</v>
      </c>
      <c r="FN80" s="270">
        <v>0</v>
      </c>
      <c r="FO80" s="351">
        <v>0</v>
      </c>
      <c r="FP80" s="351">
        <v>300</v>
      </c>
      <c r="FQ80" s="351">
        <v>0</v>
      </c>
      <c r="FR80" s="13"/>
      <c r="FS80" s="270"/>
      <c r="FT80" s="270"/>
      <c r="FU80" s="270"/>
      <c r="FV80" s="270"/>
      <c r="FW80" s="270"/>
      <c r="FX80" s="270"/>
      <c r="FY80" s="270"/>
      <c r="FZ80" s="270"/>
      <c r="GA80" s="270"/>
      <c r="GB80" s="270"/>
      <c r="GC80" s="270"/>
      <c r="GD80" s="270"/>
      <c r="GE80" s="270"/>
      <c r="GF80" s="270"/>
      <c r="GG80" s="270"/>
      <c r="GH80" s="270"/>
      <c r="GI80" s="270"/>
      <c r="GJ80" s="270"/>
      <c r="GK80" s="270"/>
      <c r="GL80" s="270"/>
      <c r="GM80" s="270"/>
      <c r="GN80" s="270"/>
      <c r="GO80" s="270"/>
      <c r="GP80" s="270"/>
      <c r="GQ80" s="270"/>
      <c r="GR80" s="270"/>
      <c r="GS80" s="270"/>
      <c r="GT80" s="270"/>
      <c r="GU80" s="270"/>
      <c r="GV80" s="270"/>
      <c r="GW80" s="270"/>
      <c r="GX80" s="270"/>
      <c r="GY80" s="270"/>
      <c r="GZ80" s="270"/>
      <c r="HA80" s="270"/>
      <c r="HB80" s="270"/>
      <c r="HC80" s="270"/>
      <c r="HD80" s="270"/>
      <c r="HE80" s="270"/>
      <c r="HF80" s="270"/>
      <c r="HG80" s="270"/>
      <c r="HH80" s="270"/>
      <c r="HI80" s="270"/>
      <c r="HJ80" s="270"/>
      <c r="HK80" s="270"/>
      <c r="HL80" s="270"/>
      <c r="HM80" s="270"/>
      <c r="HN80" s="270"/>
      <c r="HO80" s="270"/>
      <c r="HP80" s="270"/>
      <c r="HQ80" s="270"/>
      <c r="HR80" s="270"/>
      <c r="HS80" s="270"/>
      <c r="HT80" s="270"/>
      <c r="HU80" s="270"/>
      <c r="HV80" s="270"/>
      <c r="HW80" s="270"/>
      <c r="HX80" s="270"/>
      <c r="HY80" s="270"/>
      <c r="HZ80" s="270"/>
      <c r="IA80" s="270"/>
      <c r="IB80" s="270"/>
      <c r="IC80" s="270"/>
      <c r="ID80" s="270"/>
      <c r="IE80" s="270"/>
      <c r="IF80" s="270"/>
      <c r="IG80" s="270"/>
      <c r="IH80" s="270"/>
    </row>
    <row r="81" spans="1:242" ht="12.75" customHeight="1" x14ac:dyDescent="0.2">
      <c r="A81" s="374" t="s">
        <v>609</v>
      </c>
      <c r="B81" s="270">
        <v>800</v>
      </c>
      <c r="C81" s="270">
        <v>770</v>
      </c>
      <c r="D81" s="270">
        <v>350</v>
      </c>
      <c r="E81" s="270">
        <v>420</v>
      </c>
      <c r="F81" s="270" t="s">
        <v>1676</v>
      </c>
      <c r="G81" s="270">
        <v>0</v>
      </c>
      <c r="H81" s="270">
        <v>130</v>
      </c>
      <c r="I81" s="270">
        <v>800</v>
      </c>
      <c r="J81" s="270">
        <v>0</v>
      </c>
      <c r="K81" s="270">
        <v>19560</v>
      </c>
      <c r="L81" s="270">
        <v>5.8857142859999998</v>
      </c>
      <c r="M81" s="270">
        <v>4</v>
      </c>
      <c r="N81" s="270">
        <v>35</v>
      </c>
      <c r="O81" s="270" t="s">
        <v>1676</v>
      </c>
      <c r="P81" s="270">
        <v>0</v>
      </c>
      <c r="Q81" s="270">
        <v>0</v>
      </c>
      <c r="R81" s="270">
        <v>0</v>
      </c>
      <c r="S81" s="270">
        <v>0</v>
      </c>
      <c r="T81" s="270">
        <v>0</v>
      </c>
      <c r="U81" s="270">
        <v>0</v>
      </c>
      <c r="V81" s="270">
        <v>25.390789470000001</v>
      </c>
      <c r="W81" s="270">
        <v>21</v>
      </c>
      <c r="X81" s="270">
        <v>79.806007510000001</v>
      </c>
      <c r="Y81" s="270">
        <v>0</v>
      </c>
      <c r="Z81" s="270" t="s">
        <v>1676</v>
      </c>
      <c r="AA81" s="270" t="s">
        <v>1676</v>
      </c>
      <c r="AB81" s="270">
        <v>30</v>
      </c>
      <c r="AC81" s="270">
        <v>170</v>
      </c>
      <c r="AD81" s="270">
        <v>480</v>
      </c>
      <c r="AE81" s="270">
        <v>115</v>
      </c>
      <c r="AF81" s="270">
        <v>0</v>
      </c>
      <c r="AG81" s="270">
        <v>0</v>
      </c>
      <c r="AH81" s="270">
        <v>0</v>
      </c>
      <c r="AI81" s="270">
        <v>0</v>
      </c>
      <c r="AJ81" s="270">
        <v>0</v>
      </c>
      <c r="AK81" s="270">
        <v>0</v>
      </c>
      <c r="AL81" s="270">
        <v>0</v>
      </c>
      <c r="AM81" s="270">
        <v>0</v>
      </c>
      <c r="AN81" s="270">
        <v>0</v>
      </c>
      <c r="AO81" s="270">
        <v>0</v>
      </c>
      <c r="AP81" s="270">
        <v>0</v>
      </c>
      <c r="AQ81" s="270">
        <v>0</v>
      </c>
      <c r="AR81" s="270">
        <v>0</v>
      </c>
      <c r="AS81" s="270">
        <v>0</v>
      </c>
      <c r="AT81" s="270">
        <v>0</v>
      </c>
      <c r="AU81" s="270">
        <v>0</v>
      </c>
      <c r="AV81" s="270">
        <v>0</v>
      </c>
      <c r="AW81" s="270">
        <v>0</v>
      </c>
      <c r="AX81" s="270">
        <v>675</v>
      </c>
      <c r="AY81" s="270">
        <v>0</v>
      </c>
      <c r="AZ81" s="270">
        <v>0</v>
      </c>
      <c r="BA81" s="270">
        <v>0</v>
      </c>
      <c r="BB81" s="270">
        <v>120</v>
      </c>
      <c r="BC81" s="270">
        <v>15</v>
      </c>
      <c r="BD81" s="270">
        <v>10</v>
      </c>
      <c r="BE81" s="270" t="s">
        <v>1676</v>
      </c>
      <c r="BF81" s="270">
        <v>10</v>
      </c>
      <c r="BG81" s="270">
        <v>15</v>
      </c>
      <c r="BH81" s="270">
        <v>20</v>
      </c>
      <c r="BI81" s="270">
        <v>0</v>
      </c>
      <c r="BJ81" s="270">
        <v>0</v>
      </c>
      <c r="BK81" s="270">
        <v>100</v>
      </c>
      <c r="BL81" s="270">
        <v>55</v>
      </c>
      <c r="BM81" s="270">
        <v>30</v>
      </c>
      <c r="BN81" s="270">
        <v>25</v>
      </c>
      <c r="BO81" s="270">
        <v>45</v>
      </c>
      <c r="BP81" s="270">
        <v>20</v>
      </c>
      <c r="BQ81" s="270">
        <v>0</v>
      </c>
      <c r="BR81" s="270">
        <v>0</v>
      </c>
      <c r="BS81" s="270">
        <v>0</v>
      </c>
      <c r="BT81" s="270">
        <v>170</v>
      </c>
      <c r="BU81" s="270">
        <v>230</v>
      </c>
      <c r="BV81" s="270">
        <v>0</v>
      </c>
      <c r="BW81" s="270">
        <v>30</v>
      </c>
      <c r="BX81" s="270" t="s">
        <v>1676</v>
      </c>
      <c r="BY81" s="270">
        <v>345</v>
      </c>
      <c r="BZ81" s="270" t="s">
        <v>1676</v>
      </c>
      <c r="CA81" s="270">
        <v>0</v>
      </c>
      <c r="CB81" s="270" t="s">
        <v>1676</v>
      </c>
      <c r="CC81" s="270">
        <v>0</v>
      </c>
      <c r="CD81" s="270" t="s">
        <v>1676</v>
      </c>
      <c r="CE81" s="270">
        <v>10</v>
      </c>
      <c r="CF81" s="270" t="s">
        <v>1676</v>
      </c>
      <c r="CG81" s="270">
        <v>405</v>
      </c>
      <c r="CH81" s="270">
        <v>0</v>
      </c>
      <c r="CI81" s="270">
        <v>0</v>
      </c>
      <c r="CJ81" s="270">
        <v>0</v>
      </c>
      <c r="CK81" s="270">
        <v>0</v>
      </c>
      <c r="CL81" s="270">
        <v>0</v>
      </c>
      <c r="CM81" s="270">
        <v>0</v>
      </c>
      <c r="CN81" s="270">
        <v>0</v>
      </c>
      <c r="CO81" s="270">
        <v>0</v>
      </c>
      <c r="CP81" s="270">
        <v>0</v>
      </c>
      <c r="CQ81" s="270">
        <v>0</v>
      </c>
      <c r="CR81" s="270">
        <v>0</v>
      </c>
      <c r="CS81" s="270">
        <v>0</v>
      </c>
      <c r="CT81" s="270">
        <v>0</v>
      </c>
      <c r="CU81" s="270"/>
      <c r="CV81" s="270">
        <v>0</v>
      </c>
      <c r="CW81" s="270">
        <v>0</v>
      </c>
      <c r="CX81" s="270">
        <v>0</v>
      </c>
      <c r="CY81" s="270">
        <v>0</v>
      </c>
      <c r="CZ81" s="270">
        <v>0</v>
      </c>
      <c r="DA81" s="270">
        <v>0</v>
      </c>
      <c r="DB81" s="270">
        <v>0</v>
      </c>
      <c r="DC81" s="270">
        <v>0</v>
      </c>
      <c r="DD81" s="270">
        <v>0</v>
      </c>
      <c r="DE81" s="270">
        <v>0</v>
      </c>
      <c r="DF81" s="270">
        <v>0</v>
      </c>
      <c r="DG81" s="270">
        <v>0</v>
      </c>
      <c r="DH81" s="270">
        <v>0</v>
      </c>
      <c r="DI81" s="270">
        <v>0</v>
      </c>
      <c r="DJ81" s="270">
        <v>0</v>
      </c>
      <c r="DK81" s="270">
        <v>0</v>
      </c>
      <c r="DL81" s="270">
        <v>0</v>
      </c>
      <c r="DM81" s="270">
        <v>0</v>
      </c>
      <c r="DN81" s="270">
        <v>130</v>
      </c>
      <c r="DO81" s="270">
        <v>0</v>
      </c>
      <c r="DP81" s="270">
        <v>0</v>
      </c>
      <c r="DQ81" s="270">
        <v>0</v>
      </c>
      <c r="DR81" s="270"/>
      <c r="DS81" s="270">
        <v>0</v>
      </c>
      <c r="DT81" s="270">
        <v>0</v>
      </c>
      <c r="DU81" s="270">
        <v>0</v>
      </c>
      <c r="DV81" s="270">
        <v>0</v>
      </c>
      <c r="DW81" s="270">
        <v>0</v>
      </c>
      <c r="DX81" s="270">
        <v>0</v>
      </c>
      <c r="DY81" s="270">
        <v>0</v>
      </c>
      <c r="DZ81" s="270">
        <v>0</v>
      </c>
      <c r="EA81" s="270">
        <v>0</v>
      </c>
      <c r="EB81" s="270">
        <v>0</v>
      </c>
      <c r="EC81" s="270">
        <v>0</v>
      </c>
      <c r="ED81" s="270">
        <v>0</v>
      </c>
      <c r="EE81" s="270">
        <v>0</v>
      </c>
      <c r="EF81" s="270">
        <v>0</v>
      </c>
      <c r="EG81" s="270">
        <v>670</v>
      </c>
      <c r="EH81" s="270">
        <v>0</v>
      </c>
      <c r="EI81" s="270">
        <v>0</v>
      </c>
      <c r="EJ81" s="270">
        <v>0</v>
      </c>
      <c r="EK81" s="270">
        <v>0</v>
      </c>
      <c r="EL81" s="270">
        <v>0</v>
      </c>
      <c r="EM81" s="270">
        <v>0</v>
      </c>
      <c r="EN81" s="270">
        <v>0</v>
      </c>
      <c r="EO81" s="270">
        <v>0</v>
      </c>
      <c r="EP81" s="270">
        <v>0</v>
      </c>
      <c r="EQ81" s="270">
        <v>0</v>
      </c>
      <c r="ER81" s="270">
        <v>0</v>
      </c>
      <c r="ES81" s="270">
        <v>0</v>
      </c>
      <c r="ET81" s="270">
        <v>0</v>
      </c>
      <c r="EU81" s="270">
        <v>0</v>
      </c>
      <c r="EV81" s="270">
        <v>0</v>
      </c>
      <c r="EW81" s="270">
        <v>0</v>
      </c>
      <c r="EX81" s="270">
        <v>0</v>
      </c>
      <c r="EY81" s="270">
        <v>0</v>
      </c>
      <c r="EZ81" s="270">
        <v>0</v>
      </c>
      <c r="FA81" s="270">
        <v>0</v>
      </c>
      <c r="FB81" s="270">
        <v>0</v>
      </c>
      <c r="FC81" s="270">
        <v>0</v>
      </c>
      <c r="FD81" s="270">
        <v>0</v>
      </c>
      <c r="FE81" s="270">
        <v>0</v>
      </c>
      <c r="FF81" s="270">
        <v>0</v>
      </c>
      <c r="FG81" s="270"/>
      <c r="FH81" s="270">
        <v>0</v>
      </c>
      <c r="FI81" s="270"/>
      <c r="FJ81" s="270">
        <v>0</v>
      </c>
      <c r="FK81" s="270">
        <v>0</v>
      </c>
      <c r="FL81" s="270">
        <v>0</v>
      </c>
      <c r="FM81" s="270">
        <v>0</v>
      </c>
      <c r="FN81" s="270">
        <v>0</v>
      </c>
      <c r="FO81" s="351">
        <v>675</v>
      </c>
      <c r="FP81" s="351">
        <v>635</v>
      </c>
      <c r="FQ81" s="351">
        <v>35</v>
      </c>
      <c r="FR81" s="13"/>
      <c r="FS81" s="270"/>
      <c r="FT81" s="270"/>
      <c r="FU81" s="270"/>
      <c r="FV81" s="270"/>
      <c r="FW81" s="270"/>
      <c r="FX81" s="270"/>
      <c r="FY81" s="270"/>
      <c r="FZ81" s="270"/>
      <c r="GA81" s="270"/>
      <c r="GB81" s="270"/>
      <c r="GC81" s="270"/>
      <c r="GD81" s="270"/>
      <c r="GE81" s="270"/>
      <c r="GF81" s="270"/>
      <c r="GG81" s="270"/>
      <c r="GH81" s="270"/>
      <c r="GI81" s="270"/>
      <c r="GJ81" s="270"/>
      <c r="GK81" s="270"/>
      <c r="GL81" s="270"/>
      <c r="GM81" s="270"/>
      <c r="GN81" s="270"/>
      <c r="GO81" s="270"/>
      <c r="GP81" s="270"/>
      <c r="GQ81" s="270"/>
      <c r="GR81" s="270"/>
      <c r="GS81" s="270"/>
      <c r="GT81" s="270"/>
      <c r="GU81" s="270"/>
      <c r="GV81" s="270"/>
      <c r="GW81" s="270"/>
      <c r="GX81" s="270"/>
      <c r="GY81" s="270"/>
      <c r="GZ81" s="270"/>
      <c r="HA81" s="270"/>
      <c r="HB81" s="270"/>
      <c r="HC81" s="270"/>
      <c r="HD81" s="270"/>
      <c r="HE81" s="270"/>
      <c r="HF81" s="270"/>
      <c r="HG81" s="270"/>
      <c r="HH81" s="270"/>
      <c r="HI81" s="270"/>
      <c r="HJ81" s="270"/>
      <c r="HK81" s="270"/>
      <c r="HL81" s="270"/>
      <c r="HM81" s="270"/>
      <c r="HN81" s="270"/>
      <c r="HO81" s="270"/>
      <c r="HP81" s="270"/>
      <c r="HQ81" s="270"/>
      <c r="HR81" s="270"/>
      <c r="HS81" s="270"/>
      <c r="HT81" s="270"/>
      <c r="HU81" s="270"/>
      <c r="HV81" s="270"/>
      <c r="HW81" s="270"/>
      <c r="HX81" s="270"/>
      <c r="HY81" s="270"/>
      <c r="HZ81" s="270"/>
      <c r="IA81" s="270"/>
      <c r="IB81" s="270"/>
      <c r="IC81" s="270"/>
      <c r="ID81" s="270"/>
      <c r="IE81" s="270"/>
      <c r="IF81" s="270"/>
      <c r="IG81" s="270"/>
      <c r="IH81" s="270"/>
    </row>
    <row r="82" spans="1:242" ht="12.75" customHeight="1" x14ac:dyDescent="0.2">
      <c r="A82" s="374" t="s">
        <v>1595</v>
      </c>
      <c r="B82" s="270">
        <v>855</v>
      </c>
      <c r="C82" s="270">
        <v>855</v>
      </c>
      <c r="D82" s="270">
        <v>420</v>
      </c>
      <c r="E82" s="270">
        <v>435</v>
      </c>
      <c r="F82" s="270">
        <v>0</v>
      </c>
      <c r="G82" s="270">
        <v>0</v>
      </c>
      <c r="H82" s="270">
        <v>855</v>
      </c>
      <c r="I82" s="270" t="s">
        <v>1676</v>
      </c>
      <c r="J82" s="270">
        <v>850</v>
      </c>
      <c r="K82" s="270" t="s">
        <v>1676</v>
      </c>
      <c r="L82" s="270">
        <v>34.80957944</v>
      </c>
      <c r="M82" s="270">
        <v>31</v>
      </c>
      <c r="N82" s="270">
        <v>420</v>
      </c>
      <c r="O82" s="270">
        <v>340</v>
      </c>
      <c r="P82" s="270">
        <v>55</v>
      </c>
      <c r="Q82" s="270">
        <v>35</v>
      </c>
      <c r="R82" s="270" t="s">
        <v>1676</v>
      </c>
      <c r="S82" s="270">
        <v>0</v>
      </c>
      <c r="T82" s="270">
        <v>0</v>
      </c>
      <c r="U82" s="270">
        <v>0</v>
      </c>
      <c r="V82" s="270">
        <v>1</v>
      </c>
      <c r="W82" s="270">
        <v>1</v>
      </c>
      <c r="X82" s="270">
        <v>7.3165887850000004</v>
      </c>
      <c r="Y82" s="270">
        <v>840</v>
      </c>
      <c r="Z82" s="270">
        <v>15</v>
      </c>
      <c r="AA82" s="270">
        <v>0</v>
      </c>
      <c r="AB82" s="270">
        <v>0</v>
      </c>
      <c r="AC82" s="270">
        <v>0</v>
      </c>
      <c r="AD82" s="270" t="s">
        <v>1676</v>
      </c>
      <c r="AE82" s="270">
        <v>0</v>
      </c>
      <c r="AF82" s="270">
        <v>0</v>
      </c>
      <c r="AG82" s="270">
        <v>0</v>
      </c>
      <c r="AH82" s="270">
        <v>0</v>
      </c>
      <c r="AI82" s="270">
        <v>0</v>
      </c>
      <c r="AJ82" s="270">
        <v>0</v>
      </c>
      <c r="AK82" s="270" t="s">
        <v>1676</v>
      </c>
      <c r="AL82" s="270">
        <v>0</v>
      </c>
      <c r="AM82" s="270">
        <v>0</v>
      </c>
      <c r="AN82" s="270">
        <v>0</v>
      </c>
      <c r="AO82" s="270">
        <v>0</v>
      </c>
      <c r="AP82" s="270">
        <v>0</v>
      </c>
      <c r="AQ82" s="270">
        <v>0</v>
      </c>
      <c r="AR82" s="270">
        <v>0</v>
      </c>
      <c r="AS82" s="270" t="s">
        <v>1676</v>
      </c>
      <c r="AT82" s="270">
        <v>0</v>
      </c>
      <c r="AU82" s="270">
        <v>0</v>
      </c>
      <c r="AV82" s="270">
        <v>0</v>
      </c>
      <c r="AW82" s="270">
        <v>0</v>
      </c>
      <c r="AX82" s="270">
        <v>0</v>
      </c>
      <c r="AY82" s="270">
        <v>0</v>
      </c>
      <c r="AZ82" s="270">
        <v>0</v>
      </c>
      <c r="BA82" s="270">
        <v>0</v>
      </c>
      <c r="BB82" s="270">
        <v>850</v>
      </c>
      <c r="BC82" s="270">
        <v>0</v>
      </c>
      <c r="BD82" s="270">
        <v>0</v>
      </c>
      <c r="BE82" s="270">
        <v>0</v>
      </c>
      <c r="BF82" s="270">
        <v>0</v>
      </c>
      <c r="BG82" s="270">
        <v>0</v>
      </c>
      <c r="BH82" s="270">
        <v>0</v>
      </c>
      <c r="BI82" s="270">
        <v>0</v>
      </c>
      <c r="BJ82" s="270">
        <v>0</v>
      </c>
      <c r="BK82" s="270">
        <v>0</v>
      </c>
      <c r="BL82" s="270">
        <v>0</v>
      </c>
      <c r="BM82" s="270" t="s">
        <v>1676</v>
      </c>
      <c r="BN82" s="270">
        <v>0</v>
      </c>
      <c r="BO82" s="270">
        <v>0</v>
      </c>
      <c r="BP82" s="270" t="s">
        <v>1676</v>
      </c>
      <c r="BQ82" s="270">
        <v>0</v>
      </c>
      <c r="BR82" s="270">
        <v>0</v>
      </c>
      <c r="BS82" s="270">
        <v>0</v>
      </c>
      <c r="BT82" s="270">
        <v>850</v>
      </c>
      <c r="BU82" s="270">
        <v>0</v>
      </c>
      <c r="BV82" s="270">
        <v>0</v>
      </c>
      <c r="BW82" s="270">
        <v>0</v>
      </c>
      <c r="BX82" s="270">
        <v>0</v>
      </c>
      <c r="BY82" s="270">
        <v>0</v>
      </c>
      <c r="BZ82" s="270">
        <v>0</v>
      </c>
      <c r="CA82" s="270">
        <v>0</v>
      </c>
      <c r="CB82" s="270">
        <v>0</v>
      </c>
      <c r="CC82" s="270">
        <v>0</v>
      </c>
      <c r="CD82" s="270">
        <v>0</v>
      </c>
      <c r="CE82" s="270">
        <v>0</v>
      </c>
      <c r="CF82" s="270">
        <v>0</v>
      </c>
      <c r="CG82" s="270">
        <v>855</v>
      </c>
      <c r="CH82" s="270">
        <v>0</v>
      </c>
      <c r="CI82" s="270">
        <v>0</v>
      </c>
      <c r="CJ82" s="270">
        <v>0</v>
      </c>
      <c r="CK82" s="270">
        <v>0</v>
      </c>
      <c r="CL82" s="270">
        <v>0</v>
      </c>
      <c r="CM82" s="270">
        <v>0</v>
      </c>
      <c r="CN82" s="270">
        <v>0</v>
      </c>
      <c r="CO82" s="270">
        <v>0</v>
      </c>
      <c r="CP82" s="270">
        <v>0</v>
      </c>
      <c r="CQ82" s="270">
        <v>0</v>
      </c>
      <c r="CR82" s="270">
        <v>0</v>
      </c>
      <c r="CS82" s="270">
        <v>0</v>
      </c>
      <c r="CT82" s="270">
        <v>0</v>
      </c>
      <c r="CU82" s="270"/>
      <c r="CV82" s="270">
        <v>0</v>
      </c>
      <c r="CW82" s="270">
        <v>0</v>
      </c>
      <c r="CX82" s="270">
        <v>0</v>
      </c>
      <c r="CY82" s="270">
        <v>0</v>
      </c>
      <c r="CZ82" s="270">
        <v>0</v>
      </c>
      <c r="DA82" s="270">
        <v>0</v>
      </c>
      <c r="DB82" s="270">
        <v>0</v>
      </c>
      <c r="DC82" s="270">
        <v>0</v>
      </c>
      <c r="DD82" s="270">
        <v>0</v>
      </c>
      <c r="DE82" s="270">
        <v>0</v>
      </c>
      <c r="DF82" s="270">
        <v>0</v>
      </c>
      <c r="DG82" s="270">
        <v>0</v>
      </c>
      <c r="DH82" s="270">
        <v>0</v>
      </c>
      <c r="DI82" s="270">
        <v>0</v>
      </c>
      <c r="DJ82" s="270">
        <v>0</v>
      </c>
      <c r="DK82" s="270">
        <v>0</v>
      </c>
      <c r="DL82" s="270">
        <v>0</v>
      </c>
      <c r="DM82" s="270">
        <v>0</v>
      </c>
      <c r="DN82" s="270">
        <v>0</v>
      </c>
      <c r="DO82" s="270">
        <v>0</v>
      </c>
      <c r="DP82" s="270">
        <v>0</v>
      </c>
      <c r="DQ82" s="270">
        <v>0</v>
      </c>
      <c r="DR82" s="270"/>
      <c r="DS82" s="270">
        <v>0</v>
      </c>
      <c r="DT82" s="270">
        <v>0</v>
      </c>
      <c r="DU82" s="270">
        <v>0</v>
      </c>
      <c r="DV82" s="270">
        <v>0</v>
      </c>
      <c r="DW82" s="270">
        <v>0</v>
      </c>
      <c r="DX82" s="270">
        <v>0</v>
      </c>
      <c r="DY82" s="270">
        <v>0</v>
      </c>
      <c r="DZ82" s="270">
        <v>0</v>
      </c>
      <c r="EA82" s="270">
        <v>0</v>
      </c>
      <c r="EB82" s="270">
        <v>0</v>
      </c>
      <c r="EC82" s="270">
        <v>0</v>
      </c>
      <c r="ED82" s="270">
        <v>0</v>
      </c>
      <c r="EE82" s="270">
        <v>0</v>
      </c>
      <c r="EF82" s="270">
        <v>0</v>
      </c>
      <c r="EG82" s="270">
        <v>0</v>
      </c>
      <c r="EH82" s="270">
        <v>0</v>
      </c>
      <c r="EI82" s="270">
        <v>0</v>
      </c>
      <c r="EJ82" s="270">
        <v>0</v>
      </c>
      <c r="EK82" s="270">
        <v>0</v>
      </c>
      <c r="EL82" s="270">
        <v>0</v>
      </c>
      <c r="EM82" s="270">
        <v>0</v>
      </c>
      <c r="EN82" s="270">
        <v>0</v>
      </c>
      <c r="EO82" s="270">
        <v>0</v>
      </c>
      <c r="EP82" s="270">
        <v>0</v>
      </c>
      <c r="EQ82" s="270">
        <v>0</v>
      </c>
      <c r="ER82" s="270">
        <v>0</v>
      </c>
      <c r="ES82" s="270">
        <v>0</v>
      </c>
      <c r="ET82" s="270">
        <v>0</v>
      </c>
      <c r="EU82" s="270">
        <v>0</v>
      </c>
      <c r="EV82" s="270">
        <v>0</v>
      </c>
      <c r="EW82" s="270">
        <v>0</v>
      </c>
      <c r="EX82" s="270">
        <v>0</v>
      </c>
      <c r="EY82" s="270">
        <v>0</v>
      </c>
      <c r="EZ82" s="270">
        <v>0</v>
      </c>
      <c r="FA82" s="270">
        <v>0</v>
      </c>
      <c r="FB82" s="270">
        <v>0</v>
      </c>
      <c r="FC82" s="270">
        <v>0</v>
      </c>
      <c r="FD82" s="270">
        <v>0</v>
      </c>
      <c r="FE82" s="270">
        <v>0</v>
      </c>
      <c r="FF82" s="270">
        <v>0</v>
      </c>
      <c r="FG82" s="270"/>
      <c r="FH82" s="270">
        <v>0</v>
      </c>
      <c r="FI82" s="270"/>
      <c r="FJ82" s="270">
        <v>855</v>
      </c>
      <c r="FK82" s="270">
        <v>0</v>
      </c>
      <c r="FL82" s="270">
        <v>0</v>
      </c>
      <c r="FM82" s="270">
        <v>0</v>
      </c>
      <c r="FN82" s="270">
        <v>0</v>
      </c>
      <c r="FO82" s="351" t="s">
        <v>1676</v>
      </c>
      <c r="FP82" s="351">
        <v>0</v>
      </c>
      <c r="FQ82" s="351">
        <v>855</v>
      </c>
      <c r="FR82" s="13"/>
      <c r="FS82" s="270"/>
      <c r="FT82" s="270"/>
      <c r="FU82" s="270"/>
      <c r="FV82" s="270"/>
      <c r="FW82" s="270"/>
      <c r="FX82" s="270"/>
      <c r="FY82" s="270"/>
      <c r="FZ82" s="270"/>
      <c r="GA82" s="270"/>
      <c r="GB82" s="270"/>
      <c r="GC82" s="270"/>
      <c r="GD82" s="270"/>
      <c r="GE82" s="270"/>
      <c r="GF82" s="270"/>
      <c r="GG82" s="270"/>
      <c r="GH82" s="270"/>
      <c r="GI82" s="270"/>
      <c r="GJ82" s="270"/>
      <c r="GK82" s="270"/>
      <c r="GL82" s="270"/>
      <c r="GM82" s="270"/>
      <c r="GN82" s="270"/>
      <c r="GO82" s="270"/>
      <c r="GP82" s="270"/>
      <c r="GQ82" s="270"/>
      <c r="GR82" s="270"/>
      <c r="GS82" s="270"/>
      <c r="GT82" s="270"/>
      <c r="GU82" s="270"/>
      <c r="GV82" s="270"/>
      <c r="GW82" s="270"/>
      <c r="GX82" s="270"/>
      <c r="GY82" s="270"/>
      <c r="GZ82" s="270"/>
      <c r="HA82" s="270"/>
      <c r="HB82" s="270"/>
      <c r="HC82" s="270"/>
      <c r="HD82" s="270"/>
      <c r="HE82" s="270"/>
      <c r="HF82" s="270"/>
      <c r="HG82" s="270"/>
      <c r="HH82" s="270"/>
      <c r="HI82" s="270"/>
      <c r="HJ82" s="270"/>
      <c r="HK82" s="270"/>
      <c r="HL82" s="270"/>
      <c r="HM82" s="270"/>
      <c r="HN82" s="270"/>
      <c r="HO82" s="270"/>
      <c r="HP82" s="270"/>
      <c r="HQ82" s="270"/>
      <c r="HR82" s="270"/>
      <c r="HS82" s="270"/>
      <c r="HT82" s="270"/>
      <c r="HU82" s="270"/>
      <c r="HV82" s="270"/>
      <c r="HW82" s="270"/>
      <c r="HX82" s="270"/>
      <c r="HY82" s="270"/>
      <c r="HZ82" s="270"/>
      <c r="IA82" s="270"/>
      <c r="IB82" s="270"/>
      <c r="IC82" s="270"/>
      <c r="ID82" s="270"/>
      <c r="IE82" s="270"/>
      <c r="IF82" s="270"/>
      <c r="IG82" s="270"/>
      <c r="IH82" s="270"/>
    </row>
    <row r="83" spans="1:242" ht="12.75" customHeight="1" x14ac:dyDescent="0.2">
      <c r="A83" s="374" t="s">
        <v>1332</v>
      </c>
      <c r="B83" s="270">
        <v>255</v>
      </c>
      <c r="C83" s="270">
        <v>255</v>
      </c>
      <c r="D83" s="270">
        <v>110</v>
      </c>
      <c r="E83" s="270">
        <v>145</v>
      </c>
      <c r="F83" s="270" t="s">
        <v>1676</v>
      </c>
      <c r="G83" s="270">
        <v>0</v>
      </c>
      <c r="H83" s="270">
        <v>85</v>
      </c>
      <c r="I83" s="270">
        <v>255</v>
      </c>
      <c r="J83" s="270">
        <v>0</v>
      </c>
      <c r="K83" s="270">
        <v>3975</v>
      </c>
      <c r="L83" s="270">
        <v>3.85</v>
      </c>
      <c r="M83" s="270">
        <v>1</v>
      </c>
      <c r="N83" s="270">
        <v>20</v>
      </c>
      <c r="O83" s="270" t="s">
        <v>1676</v>
      </c>
      <c r="P83" s="270">
        <v>0</v>
      </c>
      <c r="Q83" s="270">
        <v>0</v>
      </c>
      <c r="R83" s="270">
        <v>0</v>
      </c>
      <c r="S83" s="270">
        <v>0</v>
      </c>
      <c r="T83" s="270">
        <v>0</v>
      </c>
      <c r="U83" s="270">
        <v>0</v>
      </c>
      <c r="V83" s="270">
        <v>15.71206226</v>
      </c>
      <c r="W83" s="270">
        <v>14</v>
      </c>
      <c r="X83" s="270">
        <v>81.813229570000004</v>
      </c>
      <c r="Y83" s="270">
        <v>0</v>
      </c>
      <c r="Z83" s="270" t="s">
        <v>1676</v>
      </c>
      <c r="AA83" s="270" t="s">
        <v>1676</v>
      </c>
      <c r="AB83" s="270" t="s">
        <v>1676</v>
      </c>
      <c r="AC83" s="270">
        <v>40</v>
      </c>
      <c r="AD83" s="270">
        <v>145</v>
      </c>
      <c r="AE83" s="270">
        <v>60</v>
      </c>
      <c r="AF83" s="270">
        <v>0</v>
      </c>
      <c r="AG83" s="270">
        <v>0</v>
      </c>
      <c r="AH83" s="270">
        <v>0</v>
      </c>
      <c r="AI83" s="270">
        <v>0</v>
      </c>
      <c r="AJ83" s="270">
        <v>0</v>
      </c>
      <c r="AK83" s="270">
        <v>0</v>
      </c>
      <c r="AL83" s="270">
        <v>0</v>
      </c>
      <c r="AM83" s="270">
        <v>0</v>
      </c>
      <c r="AN83" s="270">
        <v>0</v>
      </c>
      <c r="AO83" s="270">
        <v>0</v>
      </c>
      <c r="AP83" s="270">
        <v>0</v>
      </c>
      <c r="AQ83" s="270">
        <v>0</v>
      </c>
      <c r="AR83" s="270">
        <v>0</v>
      </c>
      <c r="AS83" s="270">
        <v>0</v>
      </c>
      <c r="AT83" s="270">
        <v>0</v>
      </c>
      <c r="AU83" s="270">
        <v>0</v>
      </c>
      <c r="AV83" s="270">
        <v>0</v>
      </c>
      <c r="AW83" s="270">
        <v>0</v>
      </c>
      <c r="AX83" s="270">
        <v>0</v>
      </c>
      <c r="AY83" s="270">
        <v>0</v>
      </c>
      <c r="AZ83" s="270">
        <v>0</v>
      </c>
      <c r="BA83" s="270">
        <v>0</v>
      </c>
      <c r="BB83" s="270">
        <v>255</v>
      </c>
      <c r="BC83" s="270">
        <v>0</v>
      </c>
      <c r="BD83" s="270">
        <v>0</v>
      </c>
      <c r="BE83" s="270">
        <v>0</v>
      </c>
      <c r="BF83" s="270">
        <v>0</v>
      </c>
      <c r="BG83" s="270">
        <v>0</v>
      </c>
      <c r="BH83" s="270">
        <v>0</v>
      </c>
      <c r="BI83" s="270">
        <v>0</v>
      </c>
      <c r="BJ83" s="270">
        <v>0</v>
      </c>
      <c r="BK83" s="270">
        <v>0</v>
      </c>
      <c r="BL83" s="270">
        <v>0</v>
      </c>
      <c r="BM83" s="270">
        <v>0</v>
      </c>
      <c r="BN83" s="270">
        <v>0</v>
      </c>
      <c r="BO83" s="270">
        <v>0</v>
      </c>
      <c r="BP83" s="270">
        <v>0</v>
      </c>
      <c r="BQ83" s="270">
        <v>0</v>
      </c>
      <c r="BR83" s="270">
        <v>0</v>
      </c>
      <c r="BS83" s="270">
        <v>0</v>
      </c>
      <c r="BT83" s="270">
        <v>255</v>
      </c>
      <c r="BU83" s="270">
        <v>0</v>
      </c>
      <c r="BV83" s="270">
        <v>0</v>
      </c>
      <c r="BW83" s="270">
        <v>0</v>
      </c>
      <c r="BX83" s="270">
        <v>0</v>
      </c>
      <c r="BY83" s="270">
        <v>0</v>
      </c>
      <c r="BZ83" s="270">
        <v>0</v>
      </c>
      <c r="CA83" s="270">
        <v>0</v>
      </c>
      <c r="CB83" s="270">
        <v>0</v>
      </c>
      <c r="CC83" s="270">
        <v>0</v>
      </c>
      <c r="CD83" s="270">
        <v>0</v>
      </c>
      <c r="CE83" s="270">
        <v>0</v>
      </c>
      <c r="CF83" s="270">
        <v>0</v>
      </c>
      <c r="CG83" s="270">
        <v>255</v>
      </c>
      <c r="CH83" s="270">
        <v>0</v>
      </c>
      <c r="CI83" s="270">
        <v>0</v>
      </c>
      <c r="CJ83" s="270">
        <v>0</v>
      </c>
      <c r="CK83" s="270">
        <v>0</v>
      </c>
      <c r="CL83" s="270">
        <v>0</v>
      </c>
      <c r="CM83" s="270">
        <v>0</v>
      </c>
      <c r="CN83" s="270">
        <v>0</v>
      </c>
      <c r="CO83" s="270">
        <v>0</v>
      </c>
      <c r="CP83" s="270">
        <v>0</v>
      </c>
      <c r="CQ83" s="270">
        <v>0</v>
      </c>
      <c r="CR83" s="270">
        <v>0</v>
      </c>
      <c r="CS83" s="270">
        <v>0</v>
      </c>
      <c r="CT83" s="270">
        <v>0</v>
      </c>
      <c r="CU83" s="270"/>
      <c r="CV83" s="270">
        <v>0</v>
      </c>
      <c r="CW83" s="270">
        <v>0</v>
      </c>
      <c r="CX83" s="270">
        <v>0</v>
      </c>
      <c r="CY83" s="270">
        <v>0</v>
      </c>
      <c r="CZ83" s="270">
        <v>0</v>
      </c>
      <c r="DA83" s="270">
        <v>0</v>
      </c>
      <c r="DB83" s="270">
        <v>0</v>
      </c>
      <c r="DC83" s="270">
        <v>0</v>
      </c>
      <c r="DD83" s="270">
        <v>0</v>
      </c>
      <c r="DE83" s="270" t="s">
        <v>1676</v>
      </c>
      <c r="DF83" s="270">
        <v>0</v>
      </c>
      <c r="DG83" s="270">
        <v>0</v>
      </c>
      <c r="DH83" s="270">
        <v>0</v>
      </c>
      <c r="DI83" s="270">
        <v>0</v>
      </c>
      <c r="DJ83" s="270">
        <v>0</v>
      </c>
      <c r="DK83" s="270">
        <v>0</v>
      </c>
      <c r="DL83" s="270">
        <v>0</v>
      </c>
      <c r="DM83" s="270">
        <v>0</v>
      </c>
      <c r="DN83" s="270">
        <v>255</v>
      </c>
      <c r="DO83" s="270" t="s">
        <v>1676</v>
      </c>
      <c r="DP83" s="270">
        <v>0</v>
      </c>
      <c r="DQ83" s="270">
        <v>0</v>
      </c>
      <c r="DR83" s="270"/>
      <c r="DS83" s="270">
        <v>0</v>
      </c>
      <c r="DT83" s="270">
        <v>0</v>
      </c>
      <c r="DU83" s="270">
        <v>0</v>
      </c>
      <c r="DV83" s="270">
        <v>0</v>
      </c>
      <c r="DW83" s="270">
        <v>0</v>
      </c>
      <c r="DX83" s="270">
        <v>0</v>
      </c>
      <c r="DY83" s="270">
        <v>0</v>
      </c>
      <c r="DZ83" s="270">
        <v>0</v>
      </c>
      <c r="EA83" s="270">
        <v>0</v>
      </c>
      <c r="EB83" s="270">
        <v>0</v>
      </c>
      <c r="EC83" s="270">
        <v>0</v>
      </c>
      <c r="ED83" s="270">
        <v>0</v>
      </c>
      <c r="EE83" s="270">
        <v>0</v>
      </c>
      <c r="EF83" s="270">
        <v>0</v>
      </c>
      <c r="EG83" s="270">
        <v>0</v>
      </c>
      <c r="EH83" s="270">
        <v>0</v>
      </c>
      <c r="EI83" s="270">
        <v>0</v>
      </c>
      <c r="EJ83" s="270">
        <v>0</v>
      </c>
      <c r="EK83" s="270">
        <v>0</v>
      </c>
      <c r="EL83" s="270">
        <v>0</v>
      </c>
      <c r="EM83" s="270">
        <v>0</v>
      </c>
      <c r="EN83" s="270">
        <v>0</v>
      </c>
      <c r="EO83" s="270">
        <v>0</v>
      </c>
      <c r="EP83" s="270">
        <v>0</v>
      </c>
      <c r="EQ83" s="270">
        <v>0</v>
      </c>
      <c r="ER83" s="270">
        <v>0</v>
      </c>
      <c r="ES83" s="270">
        <v>0</v>
      </c>
      <c r="ET83" s="270">
        <v>0</v>
      </c>
      <c r="EU83" s="270">
        <v>0</v>
      </c>
      <c r="EV83" s="270">
        <v>0</v>
      </c>
      <c r="EW83" s="270">
        <v>0</v>
      </c>
      <c r="EX83" s="270">
        <v>0</v>
      </c>
      <c r="EY83" s="270">
        <v>0</v>
      </c>
      <c r="EZ83" s="270">
        <v>0</v>
      </c>
      <c r="FA83" s="270">
        <v>0</v>
      </c>
      <c r="FB83" s="270">
        <v>0</v>
      </c>
      <c r="FC83" s="270">
        <v>0</v>
      </c>
      <c r="FD83" s="270">
        <v>0</v>
      </c>
      <c r="FE83" s="270">
        <v>0</v>
      </c>
      <c r="FF83" s="270">
        <v>0</v>
      </c>
      <c r="FG83" s="270"/>
      <c r="FH83" s="270">
        <v>0</v>
      </c>
      <c r="FI83" s="270"/>
      <c r="FJ83" s="270">
        <v>0</v>
      </c>
      <c r="FK83" s="270">
        <v>0</v>
      </c>
      <c r="FL83" s="270">
        <v>0</v>
      </c>
      <c r="FM83" s="270">
        <v>0</v>
      </c>
      <c r="FN83" s="270">
        <v>0</v>
      </c>
      <c r="FO83" s="351">
        <v>0</v>
      </c>
      <c r="FP83" s="351">
        <v>170</v>
      </c>
      <c r="FQ83" s="351">
        <v>20</v>
      </c>
      <c r="FR83" s="13"/>
      <c r="FS83" s="270"/>
      <c r="FT83" s="270"/>
      <c r="FU83" s="270"/>
      <c r="FV83" s="270"/>
      <c r="FW83" s="270"/>
      <c r="FX83" s="270"/>
      <c r="FY83" s="270"/>
      <c r="FZ83" s="270"/>
      <c r="GA83" s="270"/>
      <c r="GB83" s="270"/>
      <c r="GC83" s="270"/>
      <c r="GD83" s="270"/>
      <c r="GE83" s="270"/>
      <c r="GF83" s="270"/>
      <c r="GG83" s="270"/>
      <c r="GH83" s="270"/>
      <c r="GI83" s="270"/>
      <c r="GJ83" s="270"/>
      <c r="GK83" s="270"/>
      <c r="GL83" s="270"/>
      <c r="GM83" s="270"/>
      <c r="GN83" s="270"/>
      <c r="GO83" s="270"/>
      <c r="GP83" s="270"/>
      <c r="GQ83" s="270"/>
      <c r="GR83" s="270"/>
      <c r="GS83" s="270"/>
      <c r="GT83" s="270"/>
      <c r="GU83" s="270"/>
      <c r="GV83" s="270"/>
      <c r="GW83" s="270"/>
      <c r="GX83" s="270"/>
      <c r="GY83" s="270"/>
      <c r="GZ83" s="270"/>
      <c r="HA83" s="270"/>
      <c r="HB83" s="270"/>
      <c r="HC83" s="270"/>
      <c r="HD83" s="270"/>
      <c r="HE83" s="270"/>
      <c r="HF83" s="270"/>
      <c r="HG83" s="270"/>
      <c r="HH83" s="270"/>
      <c r="HI83" s="270"/>
      <c r="HJ83" s="270"/>
      <c r="HK83" s="270"/>
      <c r="HL83" s="270"/>
      <c r="HM83" s="270"/>
      <c r="HN83" s="270"/>
      <c r="HO83" s="270"/>
      <c r="HP83" s="270"/>
      <c r="HQ83" s="270"/>
      <c r="HR83" s="270"/>
      <c r="HS83" s="270"/>
      <c r="HT83" s="270"/>
      <c r="HU83" s="270"/>
      <c r="HV83" s="270"/>
      <c r="HW83" s="270"/>
      <c r="HX83" s="270"/>
      <c r="HY83" s="270"/>
      <c r="HZ83" s="270"/>
      <c r="IA83" s="270"/>
      <c r="IB83" s="270"/>
      <c r="IC83" s="270"/>
      <c r="ID83" s="270"/>
      <c r="IE83" s="270"/>
      <c r="IF83" s="270"/>
      <c r="IG83" s="270"/>
      <c r="IH83" s="270"/>
    </row>
    <row r="84" spans="1:242" ht="12.75" customHeight="1" x14ac:dyDescent="0.2">
      <c r="A84" s="374" t="s">
        <v>1330</v>
      </c>
      <c r="B84" s="270">
        <v>285</v>
      </c>
      <c r="C84" s="270">
        <v>285</v>
      </c>
      <c r="D84" s="270">
        <v>125</v>
      </c>
      <c r="E84" s="270">
        <v>155</v>
      </c>
      <c r="F84" s="270">
        <v>90</v>
      </c>
      <c r="G84" s="270">
        <v>0</v>
      </c>
      <c r="H84" s="270">
        <v>195</v>
      </c>
      <c r="I84" s="270">
        <v>285</v>
      </c>
      <c r="J84" s="270">
        <v>0</v>
      </c>
      <c r="K84" s="270">
        <v>3655</v>
      </c>
      <c r="L84" s="270">
        <v>5.8034188029999996</v>
      </c>
      <c r="M84" s="270">
        <v>4</v>
      </c>
      <c r="N84" s="270">
        <v>115</v>
      </c>
      <c r="O84" s="270" t="s">
        <v>1676</v>
      </c>
      <c r="P84" s="270" t="s">
        <v>1676</v>
      </c>
      <c r="Q84" s="270">
        <v>0</v>
      </c>
      <c r="R84" s="270">
        <v>0</v>
      </c>
      <c r="S84" s="270">
        <v>0</v>
      </c>
      <c r="T84" s="270">
        <v>0</v>
      </c>
      <c r="U84" s="270">
        <v>0</v>
      </c>
      <c r="V84" s="270">
        <v>13.14035088</v>
      </c>
      <c r="W84" s="270">
        <v>12</v>
      </c>
      <c r="X84" s="270">
        <v>83.642105259999994</v>
      </c>
      <c r="Y84" s="270">
        <v>0</v>
      </c>
      <c r="Z84" s="270">
        <v>0</v>
      </c>
      <c r="AA84" s="270">
        <v>0</v>
      </c>
      <c r="AB84" s="270" t="s">
        <v>1676</v>
      </c>
      <c r="AC84" s="270">
        <v>25</v>
      </c>
      <c r="AD84" s="270">
        <v>185</v>
      </c>
      <c r="AE84" s="270">
        <v>70</v>
      </c>
      <c r="AF84" s="270">
        <v>0</v>
      </c>
      <c r="AG84" s="270">
        <v>0</v>
      </c>
      <c r="AH84" s="270">
        <v>0</v>
      </c>
      <c r="AI84" s="270">
        <v>0</v>
      </c>
      <c r="AJ84" s="270">
        <v>0</v>
      </c>
      <c r="AK84" s="270">
        <v>0</v>
      </c>
      <c r="AL84" s="270">
        <v>0</v>
      </c>
      <c r="AM84" s="270">
        <v>0</v>
      </c>
      <c r="AN84" s="270">
        <v>0</v>
      </c>
      <c r="AO84" s="270">
        <v>0</v>
      </c>
      <c r="AP84" s="270">
        <v>0</v>
      </c>
      <c r="AQ84" s="270">
        <v>0</v>
      </c>
      <c r="AR84" s="270">
        <v>0</v>
      </c>
      <c r="AS84" s="270">
        <v>0</v>
      </c>
      <c r="AT84" s="270">
        <v>0</v>
      </c>
      <c r="AU84" s="270">
        <v>0</v>
      </c>
      <c r="AV84" s="270">
        <v>0</v>
      </c>
      <c r="AW84" s="270">
        <v>0</v>
      </c>
      <c r="AX84" s="270">
        <v>0</v>
      </c>
      <c r="AY84" s="270">
        <v>0</v>
      </c>
      <c r="AZ84" s="270">
        <v>0</v>
      </c>
      <c r="BA84" s="270">
        <v>0</v>
      </c>
      <c r="BB84" s="270">
        <v>285</v>
      </c>
      <c r="BC84" s="270">
        <v>0</v>
      </c>
      <c r="BD84" s="270">
        <v>0</v>
      </c>
      <c r="BE84" s="270">
        <v>0</v>
      </c>
      <c r="BF84" s="270">
        <v>0</v>
      </c>
      <c r="BG84" s="270">
        <v>0</v>
      </c>
      <c r="BH84" s="270">
        <v>0</v>
      </c>
      <c r="BI84" s="270">
        <v>0</v>
      </c>
      <c r="BJ84" s="270">
        <v>0</v>
      </c>
      <c r="BK84" s="270">
        <v>0</v>
      </c>
      <c r="BL84" s="270">
        <v>0</v>
      </c>
      <c r="BM84" s="270">
        <v>0</v>
      </c>
      <c r="BN84" s="270">
        <v>0</v>
      </c>
      <c r="BO84" s="270">
        <v>0</v>
      </c>
      <c r="BP84" s="270">
        <v>0</v>
      </c>
      <c r="BQ84" s="270">
        <v>0</v>
      </c>
      <c r="BR84" s="270">
        <v>0</v>
      </c>
      <c r="BS84" s="270">
        <v>0</v>
      </c>
      <c r="BT84" s="270">
        <v>285</v>
      </c>
      <c r="BU84" s="270">
        <v>0</v>
      </c>
      <c r="BV84" s="270">
        <v>0</v>
      </c>
      <c r="BW84" s="270">
        <v>0</v>
      </c>
      <c r="BX84" s="270">
        <v>0</v>
      </c>
      <c r="BY84" s="270">
        <v>0</v>
      </c>
      <c r="BZ84" s="270">
        <v>0</v>
      </c>
      <c r="CA84" s="270">
        <v>0</v>
      </c>
      <c r="CB84" s="270">
        <v>0</v>
      </c>
      <c r="CC84" s="270">
        <v>0</v>
      </c>
      <c r="CD84" s="270">
        <v>0</v>
      </c>
      <c r="CE84" s="270">
        <v>0</v>
      </c>
      <c r="CF84" s="270">
        <v>0</v>
      </c>
      <c r="CG84" s="270">
        <v>285</v>
      </c>
      <c r="CH84" s="270">
        <v>0</v>
      </c>
      <c r="CI84" s="270">
        <v>0</v>
      </c>
      <c r="CJ84" s="270">
        <v>0</v>
      </c>
      <c r="CK84" s="270">
        <v>0</v>
      </c>
      <c r="CL84" s="270">
        <v>0</v>
      </c>
      <c r="CM84" s="270">
        <v>0</v>
      </c>
      <c r="CN84" s="270">
        <v>0</v>
      </c>
      <c r="CO84" s="270">
        <v>0</v>
      </c>
      <c r="CP84" s="270">
        <v>0</v>
      </c>
      <c r="CQ84" s="270">
        <v>0</v>
      </c>
      <c r="CR84" s="270">
        <v>0</v>
      </c>
      <c r="CS84" s="270">
        <v>0</v>
      </c>
      <c r="CT84" s="270">
        <v>0</v>
      </c>
      <c r="CU84" s="270"/>
      <c r="CV84" s="270">
        <v>0</v>
      </c>
      <c r="CW84" s="270">
        <v>0</v>
      </c>
      <c r="CX84" s="270">
        <v>0</v>
      </c>
      <c r="CY84" s="270">
        <v>0</v>
      </c>
      <c r="CZ84" s="270">
        <v>0</v>
      </c>
      <c r="DA84" s="270">
        <v>0</v>
      </c>
      <c r="DB84" s="270">
        <v>0</v>
      </c>
      <c r="DC84" s="270">
        <v>0</v>
      </c>
      <c r="DD84" s="270">
        <v>0</v>
      </c>
      <c r="DE84" s="270">
        <v>0</v>
      </c>
      <c r="DF84" s="270">
        <v>0</v>
      </c>
      <c r="DG84" s="270">
        <v>0</v>
      </c>
      <c r="DH84" s="270">
        <v>0</v>
      </c>
      <c r="DI84" s="270">
        <v>0</v>
      </c>
      <c r="DJ84" s="270">
        <v>0</v>
      </c>
      <c r="DK84" s="270">
        <v>0</v>
      </c>
      <c r="DL84" s="270">
        <v>0</v>
      </c>
      <c r="DM84" s="270">
        <v>0</v>
      </c>
      <c r="DN84" s="270">
        <v>285</v>
      </c>
      <c r="DO84" s="270">
        <v>0</v>
      </c>
      <c r="DP84" s="270">
        <v>0</v>
      </c>
      <c r="DQ84" s="270">
        <v>0</v>
      </c>
      <c r="DR84" s="270"/>
      <c r="DS84" s="270">
        <v>0</v>
      </c>
      <c r="DT84" s="270">
        <v>0</v>
      </c>
      <c r="DU84" s="270">
        <v>0</v>
      </c>
      <c r="DV84" s="270">
        <v>0</v>
      </c>
      <c r="DW84" s="270">
        <v>0</v>
      </c>
      <c r="DX84" s="270">
        <v>0</v>
      </c>
      <c r="DY84" s="270">
        <v>0</v>
      </c>
      <c r="DZ84" s="270">
        <v>0</v>
      </c>
      <c r="EA84" s="270">
        <v>0</v>
      </c>
      <c r="EB84" s="270">
        <v>0</v>
      </c>
      <c r="EC84" s="270">
        <v>0</v>
      </c>
      <c r="ED84" s="270">
        <v>0</v>
      </c>
      <c r="EE84" s="270">
        <v>0</v>
      </c>
      <c r="EF84" s="270">
        <v>0</v>
      </c>
      <c r="EG84" s="270">
        <v>0</v>
      </c>
      <c r="EH84" s="270">
        <v>0</v>
      </c>
      <c r="EI84" s="270">
        <v>0</v>
      </c>
      <c r="EJ84" s="270">
        <v>0</v>
      </c>
      <c r="EK84" s="270">
        <v>0</v>
      </c>
      <c r="EL84" s="270">
        <v>0</v>
      </c>
      <c r="EM84" s="270">
        <v>0</v>
      </c>
      <c r="EN84" s="270">
        <v>0</v>
      </c>
      <c r="EO84" s="270">
        <v>0</v>
      </c>
      <c r="EP84" s="270">
        <v>0</v>
      </c>
      <c r="EQ84" s="270">
        <v>0</v>
      </c>
      <c r="ER84" s="270">
        <v>0</v>
      </c>
      <c r="ES84" s="270">
        <v>0</v>
      </c>
      <c r="ET84" s="270">
        <v>0</v>
      </c>
      <c r="EU84" s="270">
        <v>0</v>
      </c>
      <c r="EV84" s="270">
        <v>0</v>
      </c>
      <c r="EW84" s="270">
        <v>0</v>
      </c>
      <c r="EX84" s="270">
        <v>0</v>
      </c>
      <c r="EY84" s="270">
        <v>0</v>
      </c>
      <c r="EZ84" s="270">
        <v>0</v>
      </c>
      <c r="FA84" s="270">
        <v>0</v>
      </c>
      <c r="FB84" s="270">
        <v>0</v>
      </c>
      <c r="FC84" s="270">
        <v>0</v>
      </c>
      <c r="FD84" s="270">
        <v>0</v>
      </c>
      <c r="FE84" s="270">
        <v>0</v>
      </c>
      <c r="FF84" s="270">
        <v>0</v>
      </c>
      <c r="FG84" s="270"/>
      <c r="FH84" s="270">
        <v>0</v>
      </c>
      <c r="FI84" s="270"/>
      <c r="FJ84" s="270">
        <v>0</v>
      </c>
      <c r="FK84" s="270">
        <v>0</v>
      </c>
      <c r="FL84" s="270">
        <v>0</v>
      </c>
      <c r="FM84" s="270">
        <v>0</v>
      </c>
      <c r="FN84" s="270">
        <v>0</v>
      </c>
      <c r="FO84" s="351">
        <v>0</v>
      </c>
      <c r="FP84" s="351" t="s">
        <v>1676</v>
      </c>
      <c r="FQ84" s="351">
        <v>115</v>
      </c>
      <c r="FR84" s="13"/>
      <c r="FS84" s="270"/>
      <c r="FT84" s="270"/>
      <c r="FU84" s="270"/>
      <c r="FV84" s="270"/>
      <c r="FW84" s="270"/>
      <c r="FX84" s="270"/>
      <c r="FY84" s="270"/>
      <c r="FZ84" s="270"/>
      <c r="GA84" s="270"/>
      <c r="GB84" s="270"/>
      <c r="GC84" s="270"/>
      <c r="GD84" s="270"/>
      <c r="GE84" s="270"/>
      <c r="GF84" s="270"/>
      <c r="GG84" s="270"/>
      <c r="GH84" s="270"/>
      <c r="GI84" s="270"/>
      <c r="GJ84" s="270"/>
      <c r="GK84" s="270"/>
      <c r="GL84" s="270"/>
      <c r="GM84" s="270"/>
      <c r="GN84" s="270"/>
      <c r="GO84" s="270"/>
      <c r="GP84" s="270"/>
      <c r="GQ84" s="270"/>
      <c r="GR84" s="270"/>
      <c r="GS84" s="270"/>
      <c r="GT84" s="270"/>
      <c r="GU84" s="270"/>
      <c r="GV84" s="270"/>
      <c r="GW84" s="270"/>
      <c r="GX84" s="270"/>
      <c r="GY84" s="270"/>
      <c r="GZ84" s="270"/>
      <c r="HA84" s="270"/>
      <c r="HB84" s="270"/>
      <c r="HC84" s="270"/>
      <c r="HD84" s="270"/>
      <c r="HE84" s="270"/>
      <c r="HF84" s="270"/>
      <c r="HG84" s="270"/>
      <c r="HH84" s="270"/>
      <c r="HI84" s="270"/>
      <c r="HJ84" s="270"/>
      <c r="HK84" s="270"/>
      <c r="HL84" s="270"/>
      <c r="HM84" s="270"/>
      <c r="HN84" s="270"/>
      <c r="HO84" s="270"/>
      <c r="HP84" s="270"/>
      <c r="HQ84" s="270"/>
      <c r="HR84" s="270"/>
      <c r="HS84" s="270"/>
      <c r="HT84" s="270"/>
      <c r="HU84" s="270"/>
      <c r="HV84" s="270"/>
      <c r="HW84" s="270"/>
      <c r="HX84" s="270"/>
      <c r="HY84" s="270"/>
      <c r="HZ84" s="270"/>
      <c r="IA84" s="270"/>
      <c r="IB84" s="270"/>
      <c r="IC84" s="270"/>
      <c r="ID84" s="270"/>
      <c r="IE84" s="270"/>
      <c r="IF84" s="270"/>
      <c r="IG84" s="270"/>
      <c r="IH84" s="270"/>
    </row>
    <row r="85" spans="1:242" ht="12.75" customHeight="1" x14ac:dyDescent="0.2">
      <c r="A85" s="374" t="s">
        <v>793</v>
      </c>
      <c r="B85" s="270">
        <v>85</v>
      </c>
      <c r="C85" s="270">
        <v>80</v>
      </c>
      <c r="D85" s="270">
        <v>45</v>
      </c>
      <c r="E85" s="270">
        <v>40</v>
      </c>
      <c r="F85" s="270">
        <v>0</v>
      </c>
      <c r="G85" s="270">
        <v>0</v>
      </c>
      <c r="H85" s="270" t="s">
        <v>1676</v>
      </c>
      <c r="I85" s="270">
        <v>85</v>
      </c>
      <c r="J85" s="270">
        <v>0</v>
      </c>
      <c r="K85" s="270">
        <v>5330</v>
      </c>
      <c r="L85" s="270">
        <v>14</v>
      </c>
      <c r="M85" s="270">
        <v>14</v>
      </c>
      <c r="N85" s="270" t="s">
        <v>1676</v>
      </c>
      <c r="O85" s="270">
        <v>0</v>
      </c>
      <c r="P85" s="270">
        <v>0</v>
      </c>
      <c r="Q85" s="270">
        <v>0</v>
      </c>
      <c r="R85" s="270">
        <v>0</v>
      </c>
      <c r="S85" s="270">
        <v>0</v>
      </c>
      <c r="T85" s="270">
        <v>0</v>
      </c>
      <c r="U85" s="270">
        <v>0</v>
      </c>
      <c r="V85" s="270">
        <v>64.612499999999997</v>
      </c>
      <c r="W85" s="270">
        <v>48</v>
      </c>
      <c r="X85" s="270">
        <v>57.57647059</v>
      </c>
      <c r="Y85" s="270">
        <v>0</v>
      </c>
      <c r="Z85" s="270">
        <v>10</v>
      </c>
      <c r="AA85" s="270">
        <v>10</v>
      </c>
      <c r="AB85" s="270">
        <v>20</v>
      </c>
      <c r="AC85" s="270">
        <v>30</v>
      </c>
      <c r="AD85" s="270">
        <v>15</v>
      </c>
      <c r="AE85" s="270" t="s">
        <v>1676</v>
      </c>
      <c r="AF85" s="270">
        <v>0</v>
      </c>
      <c r="AG85" s="270">
        <v>0</v>
      </c>
      <c r="AH85" s="270">
        <v>0</v>
      </c>
      <c r="AI85" s="270">
        <v>0</v>
      </c>
      <c r="AJ85" s="270">
        <v>0</v>
      </c>
      <c r="AK85" s="270">
        <v>0</v>
      </c>
      <c r="AL85" s="270">
        <v>0</v>
      </c>
      <c r="AM85" s="270">
        <v>0</v>
      </c>
      <c r="AN85" s="270">
        <v>0</v>
      </c>
      <c r="AO85" s="270">
        <v>0</v>
      </c>
      <c r="AP85" s="270">
        <v>0</v>
      </c>
      <c r="AQ85" s="270">
        <v>0</v>
      </c>
      <c r="AR85" s="270">
        <v>0</v>
      </c>
      <c r="AS85" s="270">
        <v>0</v>
      </c>
      <c r="AT85" s="270">
        <v>0</v>
      </c>
      <c r="AU85" s="270">
        <v>0</v>
      </c>
      <c r="AV85" s="270">
        <v>0</v>
      </c>
      <c r="AW85" s="270">
        <v>0</v>
      </c>
      <c r="AX85" s="270" t="s">
        <v>1676</v>
      </c>
      <c r="AY85" s="270">
        <v>0</v>
      </c>
      <c r="AZ85" s="270">
        <v>0</v>
      </c>
      <c r="BA85" s="270">
        <v>0</v>
      </c>
      <c r="BB85" s="270">
        <v>80</v>
      </c>
      <c r="BC85" s="270">
        <v>0</v>
      </c>
      <c r="BD85" s="270">
        <v>0</v>
      </c>
      <c r="BE85" s="270">
        <v>0</v>
      </c>
      <c r="BF85" s="270">
        <v>0</v>
      </c>
      <c r="BG85" s="270">
        <v>0</v>
      </c>
      <c r="BH85" s="270">
        <v>0</v>
      </c>
      <c r="BI85" s="270">
        <v>0</v>
      </c>
      <c r="BJ85" s="270">
        <v>0</v>
      </c>
      <c r="BK85" s="270" t="s">
        <v>1676</v>
      </c>
      <c r="BL85" s="270">
        <v>0</v>
      </c>
      <c r="BM85" s="270">
        <v>0</v>
      </c>
      <c r="BN85" s="270">
        <v>0</v>
      </c>
      <c r="BO85" s="270">
        <v>0</v>
      </c>
      <c r="BP85" s="270">
        <v>0</v>
      </c>
      <c r="BQ85" s="270">
        <v>0</v>
      </c>
      <c r="BR85" s="270">
        <v>0</v>
      </c>
      <c r="BS85" s="270">
        <v>0</v>
      </c>
      <c r="BT85" s="270">
        <v>80</v>
      </c>
      <c r="BU85" s="270" t="s">
        <v>1676</v>
      </c>
      <c r="BV85" s="270">
        <v>0</v>
      </c>
      <c r="BW85" s="270">
        <v>0</v>
      </c>
      <c r="BX85" s="270">
        <v>0</v>
      </c>
      <c r="BY85" s="270" t="s">
        <v>1676</v>
      </c>
      <c r="BZ85" s="270">
        <v>0</v>
      </c>
      <c r="CA85" s="270">
        <v>0</v>
      </c>
      <c r="CB85" s="270">
        <v>0</v>
      </c>
      <c r="CC85" s="270">
        <v>0</v>
      </c>
      <c r="CD85" s="270">
        <v>0</v>
      </c>
      <c r="CE85" s="270">
        <v>0</v>
      </c>
      <c r="CF85" s="270">
        <v>0</v>
      </c>
      <c r="CG85" s="270">
        <v>80</v>
      </c>
      <c r="CH85" s="270">
        <v>0</v>
      </c>
      <c r="CI85" s="270">
        <v>0</v>
      </c>
      <c r="CJ85" s="270">
        <v>0</v>
      </c>
      <c r="CK85" s="270">
        <v>0</v>
      </c>
      <c r="CL85" s="270">
        <v>0</v>
      </c>
      <c r="CM85" s="270">
        <v>0</v>
      </c>
      <c r="CN85" s="270">
        <v>0</v>
      </c>
      <c r="CO85" s="270">
        <v>0</v>
      </c>
      <c r="CP85" s="270">
        <v>0</v>
      </c>
      <c r="CQ85" s="270">
        <v>0</v>
      </c>
      <c r="CR85" s="270">
        <v>0</v>
      </c>
      <c r="CS85" s="270">
        <v>0</v>
      </c>
      <c r="CT85" s="270">
        <v>0</v>
      </c>
      <c r="CU85" s="270"/>
      <c r="CV85" s="270">
        <v>0</v>
      </c>
      <c r="CW85" s="270">
        <v>0</v>
      </c>
      <c r="CX85" s="270">
        <v>0</v>
      </c>
      <c r="CY85" s="270">
        <v>0</v>
      </c>
      <c r="CZ85" s="270">
        <v>0</v>
      </c>
      <c r="DA85" s="270">
        <v>0</v>
      </c>
      <c r="DB85" s="270">
        <v>0</v>
      </c>
      <c r="DC85" s="270">
        <v>0</v>
      </c>
      <c r="DD85" s="270">
        <v>0</v>
      </c>
      <c r="DE85" s="270">
        <v>0</v>
      </c>
      <c r="DF85" s="270">
        <v>0</v>
      </c>
      <c r="DG85" s="270">
        <v>0</v>
      </c>
      <c r="DH85" s="270">
        <v>0</v>
      </c>
      <c r="DI85" s="270">
        <v>0</v>
      </c>
      <c r="DJ85" s="270">
        <v>0</v>
      </c>
      <c r="DK85" s="270">
        <v>0</v>
      </c>
      <c r="DL85" s="270">
        <v>0</v>
      </c>
      <c r="DM85" s="270">
        <v>0</v>
      </c>
      <c r="DN85" s="270">
        <v>85</v>
      </c>
      <c r="DO85" s="270">
        <v>0</v>
      </c>
      <c r="DP85" s="270">
        <v>0</v>
      </c>
      <c r="DQ85" s="270">
        <v>0</v>
      </c>
      <c r="DR85" s="270"/>
      <c r="DS85" s="270">
        <v>0</v>
      </c>
      <c r="DT85" s="270">
        <v>0</v>
      </c>
      <c r="DU85" s="270">
        <v>0</v>
      </c>
      <c r="DV85" s="270">
        <v>0</v>
      </c>
      <c r="DW85" s="270">
        <v>0</v>
      </c>
      <c r="DX85" s="270">
        <v>0</v>
      </c>
      <c r="DY85" s="270">
        <v>0</v>
      </c>
      <c r="DZ85" s="270">
        <v>0</v>
      </c>
      <c r="EA85" s="270">
        <v>0</v>
      </c>
      <c r="EB85" s="270">
        <v>0</v>
      </c>
      <c r="EC85" s="270">
        <v>0</v>
      </c>
      <c r="ED85" s="270">
        <v>0</v>
      </c>
      <c r="EE85" s="270">
        <v>0</v>
      </c>
      <c r="EF85" s="270">
        <v>0</v>
      </c>
      <c r="EG85" s="270" t="s">
        <v>1676</v>
      </c>
      <c r="EH85" s="270">
        <v>0</v>
      </c>
      <c r="EI85" s="270">
        <v>0</v>
      </c>
      <c r="EJ85" s="270">
        <v>0</v>
      </c>
      <c r="EK85" s="270">
        <v>0</v>
      </c>
      <c r="EL85" s="270">
        <v>0</v>
      </c>
      <c r="EM85" s="270">
        <v>0</v>
      </c>
      <c r="EN85" s="270">
        <v>0</v>
      </c>
      <c r="EO85" s="270">
        <v>0</v>
      </c>
      <c r="EP85" s="270">
        <v>0</v>
      </c>
      <c r="EQ85" s="270">
        <v>0</v>
      </c>
      <c r="ER85" s="270">
        <v>0</v>
      </c>
      <c r="ES85" s="270">
        <v>0</v>
      </c>
      <c r="ET85" s="270">
        <v>0</v>
      </c>
      <c r="EU85" s="270">
        <v>0</v>
      </c>
      <c r="EV85" s="270">
        <v>0</v>
      </c>
      <c r="EW85" s="270">
        <v>0</v>
      </c>
      <c r="EX85" s="270">
        <v>0</v>
      </c>
      <c r="EY85" s="270">
        <v>0</v>
      </c>
      <c r="EZ85" s="270">
        <v>0</v>
      </c>
      <c r="FA85" s="270">
        <v>0</v>
      </c>
      <c r="FB85" s="270">
        <v>0</v>
      </c>
      <c r="FC85" s="270">
        <v>0</v>
      </c>
      <c r="FD85" s="270">
        <v>0</v>
      </c>
      <c r="FE85" s="270">
        <v>0</v>
      </c>
      <c r="FF85" s="270">
        <v>0</v>
      </c>
      <c r="FG85" s="270"/>
      <c r="FH85" s="270">
        <v>0</v>
      </c>
      <c r="FI85" s="270"/>
      <c r="FJ85" s="270">
        <v>0</v>
      </c>
      <c r="FK85" s="270">
        <v>0</v>
      </c>
      <c r="FL85" s="270">
        <v>0</v>
      </c>
      <c r="FM85" s="270">
        <v>0</v>
      </c>
      <c r="FN85" s="270">
        <v>0</v>
      </c>
      <c r="FO85" s="351" t="s">
        <v>1676</v>
      </c>
      <c r="FP85" s="351">
        <v>80</v>
      </c>
      <c r="FQ85" s="351" t="s">
        <v>1676</v>
      </c>
      <c r="FR85" s="13"/>
      <c r="FS85" s="270"/>
      <c r="FT85" s="270"/>
      <c r="FU85" s="270"/>
      <c r="FV85" s="270"/>
      <c r="FW85" s="270"/>
      <c r="FX85" s="270"/>
      <c r="FY85" s="270"/>
      <c r="FZ85" s="270"/>
      <c r="GA85" s="270"/>
      <c r="GB85" s="270"/>
      <c r="GC85" s="270"/>
      <c r="GD85" s="270"/>
      <c r="GE85" s="270"/>
      <c r="GF85" s="270"/>
      <c r="GG85" s="270"/>
      <c r="GH85" s="270"/>
      <c r="GI85" s="270"/>
      <c r="GJ85" s="270"/>
      <c r="GK85" s="270"/>
      <c r="GL85" s="270"/>
      <c r="GM85" s="270"/>
      <c r="GN85" s="270"/>
      <c r="GO85" s="270"/>
      <c r="GP85" s="270"/>
      <c r="GQ85" s="270"/>
      <c r="GR85" s="270"/>
      <c r="GS85" s="270"/>
      <c r="GT85" s="270"/>
      <c r="GU85" s="270"/>
      <c r="GV85" s="270"/>
      <c r="GW85" s="270"/>
      <c r="GX85" s="270"/>
      <c r="GY85" s="270"/>
      <c r="GZ85" s="270"/>
      <c r="HA85" s="270"/>
      <c r="HB85" s="270"/>
      <c r="HC85" s="270"/>
      <c r="HD85" s="270"/>
      <c r="HE85" s="270"/>
      <c r="HF85" s="270"/>
      <c r="HG85" s="270"/>
      <c r="HH85" s="270"/>
      <c r="HI85" s="270"/>
      <c r="HJ85" s="270"/>
      <c r="HK85" s="270"/>
      <c r="HL85" s="270"/>
      <c r="HM85" s="270"/>
      <c r="HN85" s="270"/>
      <c r="HO85" s="270"/>
      <c r="HP85" s="270"/>
      <c r="HQ85" s="270"/>
      <c r="HR85" s="270"/>
      <c r="HS85" s="270"/>
      <c r="HT85" s="270"/>
      <c r="HU85" s="270"/>
      <c r="HV85" s="270"/>
      <c r="HW85" s="270"/>
      <c r="HX85" s="270"/>
      <c r="HY85" s="270"/>
      <c r="HZ85" s="270"/>
      <c r="IA85" s="270"/>
      <c r="IB85" s="270"/>
      <c r="IC85" s="270"/>
      <c r="ID85" s="270"/>
      <c r="IE85" s="270"/>
      <c r="IF85" s="270"/>
      <c r="IG85" s="270"/>
      <c r="IH85" s="270"/>
    </row>
    <row r="86" spans="1:242" ht="12.75" customHeight="1" x14ac:dyDescent="0.2">
      <c r="A86" s="374" t="s">
        <v>568</v>
      </c>
      <c r="B86" s="270">
        <v>835</v>
      </c>
      <c r="C86" s="270">
        <v>835</v>
      </c>
      <c r="D86" s="270">
        <v>440</v>
      </c>
      <c r="E86" s="270">
        <v>395</v>
      </c>
      <c r="F86" s="270">
        <v>0</v>
      </c>
      <c r="G86" s="270">
        <v>0</v>
      </c>
      <c r="H86" s="270">
        <v>835</v>
      </c>
      <c r="I86" s="270">
        <v>105</v>
      </c>
      <c r="J86" s="270">
        <v>725</v>
      </c>
      <c r="K86" s="270">
        <v>275</v>
      </c>
      <c r="L86" s="270">
        <v>91.361778849999993</v>
      </c>
      <c r="M86" s="270">
        <v>50</v>
      </c>
      <c r="N86" s="270">
        <v>220</v>
      </c>
      <c r="O86" s="270">
        <v>265</v>
      </c>
      <c r="P86" s="270">
        <v>205</v>
      </c>
      <c r="Q86" s="270">
        <v>100</v>
      </c>
      <c r="R86" s="270">
        <v>10</v>
      </c>
      <c r="S86" s="270" t="s">
        <v>1676</v>
      </c>
      <c r="T86" s="270" t="s">
        <v>1676</v>
      </c>
      <c r="U86" s="270">
        <v>25</v>
      </c>
      <c r="V86" s="270">
        <v>2.560747664</v>
      </c>
      <c r="W86" s="270">
        <v>3</v>
      </c>
      <c r="X86" s="270">
        <v>63.62620192</v>
      </c>
      <c r="Y86" s="270">
        <v>0</v>
      </c>
      <c r="Z86" s="270">
        <v>35</v>
      </c>
      <c r="AA86" s="270">
        <v>105</v>
      </c>
      <c r="AB86" s="270">
        <v>140</v>
      </c>
      <c r="AC86" s="270">
        <v>315</v>
      </c>
      <c r="AD86" s="270">
        <v>220</v>
      </c>
      <c r="AE86" s="270">
        <v>20</v>
      </c>
      <c r="AF86" s="270">
        <v>45</v>
      </c>
      <c r="AG86" s="270" t="s">
        <v>1676</v>
      </c>
      <c r="AH86" s="270">
        <v>25</v>
      </c>
      <c r="AI86" s="270">
        <v>25</v>
      </c>
      <c r="AJ86" s="270">
        <v>70</v>
      </c>
      <c r="AK86" s="270">
        <v>10</v>
      </c>
      <c r="AL86" s="270">
        <v>0</v>
      </c>
      <c r="AM86" s="270">
        <v>0</v>
      </c>
      <c r="AN86" s="270">
        <v>0</v>
      </c>
      <c r="AO86" s="270">
        <v>0</v>
      </c>
      <c r="AP86" s="270">
        <v>0</v>
      </c>
      <c r="AQ86" s="270">
        <v>30</v>
      </c>
      <c r="AR86" s="270">
        <v>15</v>
      </c>
      <c r="AS86" s="270">
        <v>10</v>
      </c>
      <c r="AT86" s="270">
        <v>40</v>
      </c>
      <c r="AU86" s="270">
        <v>0</v>
      </c>
      <c r="AV86" s="270">
        <v>250</v>
      </c>
      <c r="AW86" s="270">
        <v>155</v>
      </c>
      <c r="AX86" s="270">
        <v>0</v>
      </c>
      <c r="AY86" s="270">
        <v>35</v>
      </c>
      <c r="AZ86" s="270">
        <v>110</v>
      </c>
      <c r="BA86" s="270" t="s">
        <v>1676</v>
      </c>
      <c r="BB86" s="270">
        <v>15</v>
      </c>
      <c r="BC86" s="270" t="s">
        <v>1676</v>
      </c>
      <c r="BD86" s="270">
        <v>325</v>
      </c>
      <c r="BE86" s="270">
        <v>0</v>
      </c>
      <c r="BF86" s="270">
        <v>0</v>
      </c>
      <c r="BG86" s="270">
        <v>0</v>
      </c>
      <c r="BH86" s="270">
        <v>15</v>
      </c>
      <c r="BI86" s="270" t="s">
        <v>1676</v>
      </c>
      <c r="BJ86" s="270" t="s">
        <v>1676</v>
      </c>
      <c r="BK86" s="270">
        <v>0</v>
      </c>
      <c r="BL86" s="270" t="s">
        <v>1676</v>
      </c>
      <c r="BM86" s="270">
        <v>120</v>
      </c>
      <c r="BN86" s="270">
        <v>60</v>
      </c>
      <c r="BO86" s="270">
        <v>200</v>
      </c>
      <c r="BP86" s="270">
        <v>80</v>
      </c>
      <c r="BQ86" s="270">
        <v>0</v>
      </c>
      <c r="BR86" s="270">
        <v>0</v>
      </c>
      <c r="BS86" s="270" t="s">
        <v>1676</v>
      </c>
      <c r="BT86" s="270">
        <v>10</v>
      </c>
      <c r="BU86" s="270" t="s">
        <v>1676</v>
      </c>
      <c r="BV86" s="270">
        <v>0</v>
      </c>
      <c r="BW86" s="270">
        <v>10</v>
      </c>
      <c r="BX86" s="270">
        <v>0</v>
      </c>
      <c r="BY86" s="270">
        <v>0</v>
      </c>
      <c r="BZ86" s="270">
        <v>0</v>
      </c>
      <c r="CA86" s="270">
        <v>0</v>
      </c>
      <c r="CB86" s="270">
        <v>0</v>
      </c>
      <c r="CC86" s="270">
        <v>0</v>
      </c>
      <c r="CD86" s="270" t="s">
        <v>1676</v>
      </c>
      <c r="CE86" s="270">
        <v>0</v>
      </c>
      <c r="CF86" s="270">
        <v>0</v>
      </c>
      <c r="CG86" s="270">
        <v>830</v>
      </c>
      <c r="CH86" s="270">
        <v>0</v>
      </c>
      <c r="CI86" s="270">
        <v>125</v>
      </c>
      <c r="CJ86" s="270">
        <v>50</v>
      </c>
      <c r="CK86" s="270">
        <v>150</v>
      </c>
      <c r="CL86" s="270">
        <v>0</v>
      </c>
      <c r="CM86" s="270">
        <v>0</v>
      </c>
      <c r="CN86" s="270">
        <v>0</v>
      </c>
      <c r="CO86" s="270">
        <v>0</v>
      </c>
      <c r="CP86" s="270">
        <v>0</v>
      </c>
      <c r="CQ86" s="270">
        <v>0</v>
      </c>
      <c r="CR86" s="270">
        <v>0</v>
      </c>
      <c r="CS86" s="270">
        <v>0</v>
      </c>
      <c r="CT86" s="270">
        <v>0</v>
      </c>
      <c r="CU86" s="270"/>
      <c r="CV86" s="270">
        <v>0</v>
      </c>
      <c r="CW86" s="270">
        <v>0</v>
      </c>
      <c r="CX86" s="270">
        <v>0</v>
      </c>
      <c r="CY86" s="270">
        <v>0</v>
      </c>
      <c r="CZ86" s="270">
        <v>0</v>
      </c>
      <c r="DA86" s="270">
        <v>0</v>
      </c>
      <c r="DB86" s="270">
        <v>70</v>
      </c>
      <c r="DC86" s="270">
        <v>0</v>
      </c>
      <c r="DD86" s="270">
        <v>0</v>
      </c>
      <c r="DE86" s="270">
        <v>0</v>
      </c>
      <c r="DF86" s="270">
        <v>0</v>
      </c>
      <c r="DG86" s="270">
        <v>0</v>
      </c>
      <c r="DH86" s="270">
        <v>0</v>
      </c>
      <c r="DI86" s="270">
        <v>0</v>
      </c>
      <c r="DJ86" s="270">
        <v>0</v>
      </c>
      <c r="DK86" s="270">
        <v>0</v>
      </c>
      <c r="DL86" s="270">
        <v>0</v>
      </c>
      <c r="DM86" s="270">
        <v>0</v>
      </c>
      <c r="DN86" s="270">
        <v>0</v>
      </c>
      <c r="DO86" s="270">
        <v>0</v>
      </c>
      <c r="DP86" s="270">
        <v>0</v>
      </c>
      <c r="DQ86" s="270">
        <v>0</v>
      </c>
      <c r="DR86" s="270"/>
      <c r="DS86" s="270">
        <v>0</v>
      </c>
      <c r="DT86" s="270">
        <v>375</v>
      </c>
      <c r="DU86" s="270">
        <v>0</v>
      </c>
      <c r="DV86" s="270">
        <v>0</v>
      </c>
      <c r="DW86" s="270">
        <v>0</v>
      </c>
      <c r="DX86" s="270">
        <v>0</v>
      </c>
      <c r="DY86" s="270">
        <v>0</v>
      </c>
      <c r="DZ86" s="270">
        <v>0</v>
      </c>
      <c r="EA86" s="270">
        <v>0</v>
      </c>
      <c r="EB86" s="270">
        <v>0</v>
      </c>
      <c r="EC86" s="270">
        <v>0</v>
      </c>
      <c r="ED86" s="270">
        <v>0</v>
      </c>
      <c r="EE86" s="270">
        <v>0</v>
      </c>
      <c r="EF86" s="270">
        <v>0</v>
      </c>
      <c r="EG86" s="270">
        <v>0</v>
      </c>
      <c r="EH86" s="270">
        <v>0</v>
      </c>
      <c r="EI86" s="270">
        <v>0</v>
      </c>
      <c r="EJ86" s="270">
        <v>0</v>
      </c>
      <c r="EK86" s="270">
        <v>0</v>
      </c>
      <c r="EL86" s="270">
        <v>0</v>
      </c>
      <c r="EM86" s="270">
        <v>65</v>
      </c>
      <c r="EN86" s="270">
        <v>0</v>
      </c>
      <c r="EO86" s="270">
        <v>0</v>
      </c>
      <c r="EP86" s="270">
        <v>0</v>
      </c>
      <c r="EQ86" s="270">
        <v>0</v>
      </c>
      <c r="ER86" s="270">
        <v>0</v>
      </c>
      <c r="ES86" s="270">
        <v>0</v>
      </c>
      <c r="ET86" s="270">
        <v>0</v>
      </c>
      <c r="EU86" s="270">
        <v>0</v>
      </c>
      <c r="EV86" s="270">
        <v>0</v>
      </c>
      <c r="EW86" s="270">
        <v>0</v>
      </c>
      <c r="EX86" s="270">
        <v>0</v>
      </c>
      <c r="EY86" s="270">
        <v>0</v>
      </c>
      <c r="EZ86" s="270">
        <v>0</v>
      </c>
      <c r="FA86" s="270">
        <v>0</v>
      </c>
      <c r="FB86" s="270">
        <v>0</v>
      </c>
      <c r="FC86" s="270">
        <v>0</v>
      </c>
      <c r="FD86" s="270">
        <v>0</v>
      </c>
      <c r="FE86" s="270">
        <v>0</v>
      </c>
      <c r="FF86" s="270">
        <v>0</v>
      </c>
      <c r="FG86" s="270"/>
      <c r="FH86" s="270">
        <v>0</v>
      </c>
      <c r="FI86" s="270"/>
      <c r="FJ86" s="270">
        <v>0</v>
      </c>
      <c r="FK86" s="270">
        <v>0</v>
      </c>
      <c r="FL86" s="270">
        <v>0</v>
      </c>
      <c r="FM86" s="270">
        <v>0</v>
      </c>
      <c r="FN86" s="270">
        <v>0</v>
      </c>
      <c r="FO86" s="351">
        <v>815</v>
      </c>
      <c r="FP86" s="351">
        <v>0</v>
      </c>
      <c r="FQ86" s="351">
        <v>830</v>
      </c>
      <c r="FR86" s="13"/>
      <c r="FS86" s="270"/>
      <c r="FT86" s="270"/>
      <c r="FU86" s="270"/>
      <c r="FV86" s="270"/>
      <c r="FW86" s="270"/>
      <c r="FX86" s="270"/>
      <c r="FY86" s="270"/>
      <c r="FZ86" s="270"/>
      <c r="GA86" s="270"/>
      <c r="GB86" s="270"/>
      <c r="GC86" s="270"/>
      <c r="GD86" s="270"/>
      <c r="GE86" s="270"/>
      <c r="GF86" s="270"/>
      <c r="GG86" s="270"/>
      <c r="GH86" s="270"/>
      <c r="GI86" s="270"/>
      <c r="GJ86" s="270"/>
      <c r="GK86" s="270"/>
      <c r="GL86" s="270"/>
      <c r="GM86" s="270"/>
      <c r="GN86" s="270"/>
      <c r="GO86" s="270"/>
      <c r="GP86" s="270"/>
      <c r="GQ86" s="270"/>
      <c r="GR86" s="270"/>
      <c r="GS86" s="270"/>
      <c r="GT86" s="270"/>
      <c r="GU86" s="270"/>
      <c r="GV86" s="270"/>
      <c r="GW86" s="270"/>
      <c r="GX86" s="270"/>
      <c r="GY86" s="270"/>
      <c r="GZ86" s="270"/>
      <c r="HA86" s="270"/>
      <c r="HB86" s="270"/>
      <c r="HC86" s="270"/>
      <c r="HD86" s="270"/>
      <c r="HE86" s="270"/>
      <c r="HF86" s="270"/>
      <c r="HG86" s="270"/>
      <c r="HH86" s="270"/>
      <c r="HI86" s="270"/>
      <c r="HJ86" s="270"/>
      <c r="HK86" s="270"/>
      <c r="HL86" s="270"/>
      <c r="HM86" s="270"/>
      <c r="HN86" s="270"/>
      <c r="HO86" s="270"/>
      <c r="HP86" s="270"/>
      <c r="HQ86" s="270"/>
      <c r="HR86" s="270"/>
      <c r="HS86" s="270"/>
      <c r="HT86" s="270"/>
      <c r="HU86" s="270"/>
      <c r="HV86" s="270"/>
      <c r="HW86" s="270"/>
      <c r="HX86" s="270"/>
      <c r="HY86" s="270"/>
      <c r="HZ86" s="270"/>
      <c r="IA86" s="270"/>
      <c r="IB86" s="270"/>
      <c r="IC86" s="270"/>
      <c r="ID86" s="270"/>
      <c r="IE86" s="270"/>
      <c r="IF86" s="270"/>
      <c r="IG86" s="270"/>
      <c r="IH86" s="270"/>
    </row>
    <row r="87" spans="1:242" ht="12.75" customHeight="1" x14ac:dyDescent="0.2">
      <c r="A87" s="374" t="s">
        <v>268</v>
      </c>
      <c r="B87" s="270">
        <v>1280</v>
      </c>
      <c r="C87" s="270">
        <v>1280</v>
      </c>
      <c r="D87" s="270">
        <v>350</v>
      </c>
      <c r="E87" s="270">
        <v>930</v>
      </c>
      <c r="F87" s="270">
        <v>0</v>
      </c>
      <c r="G87" s="270">
        <v>0</v>
      </c>
      <c r="H87" s="270">
        <v>1280</v>
      </c>
      <c r="I87" s="270">
        <v>460</v>
      </c>
      <c r="J87" s="270">
        <v>820</v>
      </c>
      <c r="K87" s="270">
        <v>1110</v>
      </c>
      <c r="L87" s="270">
        <v>49.061718749999997</v>
      </c>
      <c r="M87" s="270">
        <v>44</v>
      </c>
      <c r="N87" s="270">
        <v>500</v>
      </c>
      <c r="O87" s="270">
        <v>320</v>
      </c>
      <c r="P87" s="270">
        <v>325</v>
      </c>
      <c r="Q87" s="270">
        <v>115</v>
      </c>
      <c r="R87" s="270" t="s">
        <v>1676</v>
      </c>
      <c r="S87" s="270">
        <v>10</v>
      </c>
      <c r="T87" s="270" t="s">
        <v>1676</v>
      </c>
      <c r="U87" s="270" t="s">
        <v>1676</v>
      </c>
      <c r="V87" s="270">
        <v>2.4121475050000001</v>
      </c>
      <c r="W87" s="270">
        <v>2</v>
      </c>
      <c r="X87" s="270">
        <v>51.677926159999998</v>
      </c>
      <c r="Y87" s="270">
        <v>0</v>
      </c>
      <c r="Z87" s="270">
        <v>120</v>
      </c>
      <c r="AA87" s="270">
        <v>315</v>
      </c>
      <c r="AB87" s="270">
        <v>420</v>
      </c>
      <c r="AC87" s="270">
        <v>300</v>
      </c>
      <c r="AD87" s="270">
        <v>115</v>
      </c>
      <c r="AE87" s="270">
        <v>0</v>
      </c>
      <c r="AF87" s="270">
        <v>30</v>
      </c>
      <c r="AG87" s="270">
        <v>0</v>
      </c>
      <c r="AH87" s="270">
        <v>0</v>
      </c>
      <c r="AI87" s="270" t="s">
        <v>1676</v>
      </c>
      <c r="AJ87" s="270" t="s">
        <v>1676</v>
      </c>
      <c r="AK87" s="270" t="s">
        <v>1676</v>
      </c>
      <c r="AL87" s="270">
        <v>0</v>
      </c>
      <c r="AM87" s="270">
        <v>0</v>
      </c>
      <c r="AN87" s="270">
        <v>0</v>
      </c>
      <c r="AO87" s="270">
        <v>0</v>
      </c>
      <c r="AP87" s="270">
        <v>0</v>
      </c>
      <c r="AQ87" s="270">
        <v>15</v>
      </c>
      <c r="AR87" s="270">
        <v>0</v>
      </c>
      <c r="AS87" s="270">
        <v>145</v>
      </c>
      <c r="AT87" s="270">
        <v>435</v>
      </c>
      <c r="AU87" s="270">
        <v>0</v>
      </c>
      <c r="AV87" s="270" t="s">
        <v>1676</v>
      </c>
      <c r="AW87" s="270">
        <v>215</v>
      </c>
      <c r="AX87" s="270">
        <v>0</v>
      </c>
      <c r="AY87" s="270">
        <v>35</v>
      </c>
      <c r="AZ87" s="270">
        <v>370</v>
      </c>
      <c r="BA87" s="270">
        <v>0</v>
      </c>
      <c r="BB87" s="270">
        <v>30</v>
      </c>
      <c r="BC87" s="270">
        <v>0</v>
      </c>
      <c r="BD87" s="270">
        <v>75</v>
      </c>
      <c r="BE87" s="270">
        <v>0</v>
      </c>
      <c r="BF87" s="270" t="s">
        <v>1676</v>
      </c>
      <c r="BG87" s="270">
        <v>0</v>
      </c>
      <c r="BH87" s="270" t="s">
        <v>1676</v>
      </c>
      <c r="BI87" s="270">
        <v>0</v>
      </c>
      <c r="BJ87" s="270" t="s">
        <v>1676</v>
      </c>
      <c r="BK87" s="270">
        <v>0</v>
      </c>
      <c r="BL87" s="270" t="s">
        <v>1676</v>
      </c>
      <c r="BM87" s="270">
        <v>140</v>
      </c>
      <c r="BN87" s="270" t="s">
        <v>1676</v>
      </c>
      <c r="BO87" s="270">
        <v>445</v>
      </c>
      <c r="BP87" s="270">
        <v>545</v>
      </c>
      <c r="BQ87" s="270">
        <v>0</v>
      </c>
      <c r="BR87" s="270">
        <v>0</v>
      </c>
      <c r="BS87" s="270" t="s">
        <v>1676</v>
      </c>
      <c r="BT87" s="270">
        <v>20</v>
      </c>
      <c r="BU87" s="270">
        <v>25</v>
      </c>
      <c r="BV87" s="270">
        <v>0</v>
      </c>
      <c r="BW87" s="270">
        <v>20</v>
      </c>
      <c r="BX87" s="270">
        <v>0</v>
      </c>
      <c r="BY87" s="270">
        <v>0</v>
      </c>
      <c r="BZ87" s="270">
        <v>0</v>
      </c>
      <c r="CA87" s="270">
        <v>0</v>
      </c>
      <c r="CB87" s="270">
        <v>0</v>
      </c>
      <c r="CC87" s="270">
        <v>0</v>
      </c>
      <c r="CD87" s="270">
        <v>10</v>
      </c>
      <c r="CE87" s="270">
        <v>0</v>
      </c>
      <c r="CF87" s="270">
        <v>0</v>
      </c>
      <c r="CG87" s="270">
        <v>1270</v>
      </c>
      <c r="CH87" s="270">
        <v>0</v>
      </c>
      <c r="CI87" s="270">
        <v>140</v>
      </c>
      <c r="CJ87" s="270">
        <v>0</v>
      </c>
      <c r="CK87" s="270">
        <v>450</v>
      </c>
      <c r="CL87" s="270" t="s">
        <v>1676</v>
      </c>
      <c r="CM87" s="270">
        <v>0</v>
      </c>
      <c r="CN87" s="270">
        <v>0</v>
      </c>
      <c r="CO87" s="270">
        <v>0</v>
      </c>
      <c r="CP87" s="270">
        <v>0</v>
      </c>
      <c r="CQ87" s="270">
        <v>0</v>
      </c>
      <c r="CR87" s="270">
        <v>0</v>
      </c>
      <c r="CS87" s="270">
        <v>0</v>
      </c>
      <c r="CT87" s="270">
        <v>0</v>
      </c>
      <c r="CU87" s="270"/>
      <c r="CV87" s="270">
        <v>0</v>
      </c>
      <c r="CW87" s="270" t="s">
        <v>1676</v>
      </c>
      <c r="CX87" s="270">
        <v>0</v>
      </c>
      <c r="CY87" s="270">
        <v>0</v>
      </c>
      <c r="CZ87" s="270">
        <v>0</v>
      </c>
      <c r="DA87" s="270">
        <v>0</v>
      </c>
      <c r="DB87" s="270">
        <v>0</v>
      </c>
      <c r="DC87" s="270">
        <v>0</v>
      </c>
      <c r="DD87" s="270">
        <v>0</v>
      </c>
      <c r="DE87" s="270">
        <v>0</v>
      </c>
      <c r="DF87" s="270">
        <v>0</v>
      </c>
      <c r="DG87" s="270">
        <v>0</v>
      </c>
      <c r="DH87" s="270">
        <v>0</v>
      </c>
      <c r="DI87" s="270">
        <v>0</v>
      </c>
      <c r="DJ87" s="270">
        <v>0</v>
      </c>
      <c r="DK87" s="270">
        <v>0</v>
      </c>
      <c r="DL87" s="270">
        <v>0</v>
      </c>
      <c r="DM87" s="270">
        <v>0</v>
      </c>
      <c r="DN87" s="270">
        <v>0</v>
      </c>
      <c r="DO87" s="270">
        <v>0</v>
      </c>
      <c r="DP87" s="270">
        <v>0</v>
      </c>
      <c r="DQ87" s="270">
        <v>0</v>
      </c>
      <c r="DR87" s="270"/>
      <c r="DS87" s="270">
        <v>0</v>
      </c>
      <c r="DT87" s="270">
        <v>0</v>
      </c>
      <c r="DU87" s="270">
        <v>0</v>
      </c>
      <c r="DV87" s="270">
        <v>0</v>
      </c>
      <c r="DW87" s="270">
        <v>0</v>
      </c>
      <c r="DX87" s="270">
        <v>0</v>
      </c>
      <c r="DY87" s="270">
        <v>0</v>
      </c>
      <c r="DZ87" s="270">
        <v>0</v>
      </c>
      <c r="EA87" s="270">
        <v>0</v>
      </c>
      <c r="EB87" s="270">
        <v>0</v>
      </c>
      <c r="EC87" s="270">
        <v>0</v>
      </c>
      <c r="ED87" s="270">
        <v>0</v>
      </c>
      <c r="EE87" s="270">
        <v>0</v>
      </c>
      <c r="EF87" s="270">
        <v>0</v>
      </c>
      <c r="EG87" s="270">
        <v>0</v>
      </c>
      <c r="EH87" s="270">
        <v>0</v>
      </c>
      <c r="EI87" s="270">
        <v>0</v>
      </c>
      <c r="EJ87" s="270">
        <v>0</v>
      </c>
      <c r="EK87" s="270">
        <v>0</v>
      </c>
      <c r="EL87" s="270">
        <v>0</v>
      </c>
      <c r="EM87" s="270">
        <v>680</v>
      </c>
      <c r="EN87" s="270">
        <v>0</v>
      </c>
      <c r="EO87" s="270">
        <v>0</v>
      </c>
      <c r="EP87" s="270">
        <v>0</v>
      </c>
      <c r="EQ87" s="270">
        <v>0</v>
      </c>
      <c r="ER87" s="270">
        <v>0</v>
      </c>
      <c r="ES87" s="270">
        <v>0</v>
      </c>
      <c r="ET87" s="270">
        <v>0</v>
      </c>
      <c r="EU87" s="270">
        <v>0</v>
      </c>
      <c r="EV87" s="270">
        <v>0</v>
      </c>
      <c r="EW87" s="270">
        <v>0</v>
      </c>
      <c r="EX87" s="270">
        <v>0</v>
      </c>
      <c r="EY87" s="270">
        <v>0</v>
      </c>
      <c r="EZ87" s="270">
        <v>0</v>
      </c>
      <c r="FA87" s="270">
        <v>0</v>
      </c>
      <c r="FB87" s="270">
        <v>0</v>
      </c>
      <c r="FC87" s="270">
        <v>0</v>
      </c>
      <c r="FD87" s="270">
        <v>0</v>
      </c>
      <c r="FE87" s="270">
        <v>0</v>
      </c>
      <c r="FF87" s="270">
        <v>0</v>
      </c>
      <c r="FG87" s="270"/>
      <c r="FH87" s="270">
        <v>0</v>
      </c>
      <c r="FI87" s="270"/>
      <c r="FJ87" s="270">
        <v>0</v>
      </c>
      <c r="FK87" s="270">
        <v>0</v>
      </c>
      <c r="FL87" s="270">
        <v>0</v>
      </c>
      <c r="FM87" s="270">
        <v>0</v>
      </c>
      <c r="FN87" s="270">
        <v>0</v>
      </c>
      <c r="FO87" s="351">
        <v>1250</v>
      </c>
      <c r="FP87" s="351">
        <v>0</v>
      </c>
      <c r="FQ87" s="351">
        <v>1280</v>
      </c>
      <c r="FR87" s="13"/>
      <c r="FS87" s="270"/>
      <c r="FT87" s="270"/>
      <c r="FU87" s="270"/>
      <c r="FV87" s="270"/>
      <c r="FW87" s="270"/>
      <c r="FX87" s="270"/>
      <c r="FY87" s="270"/>
      <c r="FZ87" s="270"/>
      <c r="GA87" s="270"/>
      <c r="GB87" s="270"/>
      <c r="GC87" s="270"/>
      <c r="GD87" s="270"/>
      <c r="GE87" s="270"/>
      <c r="GF87" s="270"/>
      <c r="GG87" s="270"/>
      <c r="GH87" s="270"/>
      <c r="GI87" s="270"/>
      <c r="GJ87" s="270"/>
      <c r="GK87" s="270"/>
      <c r="GL87" s="270"/>
      <c r="GM87" s="270"/>
      <c r="GN87" s="270"/>
      <c r="GO87" s="270"/>
      <c r="GP87" s="270"/>
      <c r="GQ87" s="270"/>
      <c r="GR87" s="270"/>
      <c r="GS87" s="270"/>
      <c r="GT87" s="270"/>
      <c r="GU87" s="270"/>
      <c r="GV87" s="270"/>
      <c r="GW87" s="270"/>
      <c r="GX87" s="270"/>
      <c r="GY87" s="270"/>
      <c r="GZ87" s="270"/>
      <c r="HA87" s="270"/>
      <c r="HB87" s="270"/>
      <c r="HC87" s="270"/>
      <c r="HD87" s="270"/>
      <c r="HE87" s="270"/>
      <c r="HF87" s="270"/>
      <c r="HG87" s="270"/>
      <c r="HH87" s="270"/>
      <c r="HI87" s="270"/>
      <c r="HJ87" s="270"/>
      <c r="HK87" s="270"/>
      <c r="HL87" s="270"/>
      <c r="HM87" s="270"/>
      <c r="HN87" s="270"/>
      <c r="HO87" s="270"/>
      <c r="HP87" s="270"/>
      <c r="HQ87" s="270"/>
      <c r="HR87" s="270"/>
      <c r="HS87" s="270"/>
      <c r="HT87" s="270"/>
      <c r="HU87" s="270"/>
      <c r="HV87" s="270"/>
      <c r="HW87" s="270"/>
      <c r="HX87" s="270"/>
      <c r="HY87" s="270"/>
      <c r="HZ87" s="270"/>
      <c r="IA87" s="270"/>
      <c r="IB87" s="270"/>
      <c r="IC87" s="270"/>
      <c r="ID87" s="270"/>
      <c r="IE87" s="270"/>
      <c r="IF87" s="270"/>
      <c r="IG87" s="270"/>
      <c r="IH87" s="270"/>
    </row>
    <row r="88" spans="1:242" ht="12.75" customHeight="1" x14ac:dyDescent="0.2">
      <c r="A88" s="374" t="s">
        <v>605</v>
      </c>
      <c r="B88" s="270">
        <v>600</v>
      </c>
      <c r="C88" s="270">
        <v>600</v>
      </c>
      <c r="D88" s="270">
        <v>320</v>
      </c>
      <c r="E88" s="270">
        <v>280</v>
      </c>
      <c r="F88" s="270">
        <v>0</v>
      </c>
      <c r="G88" s="270">
        <v>0</v>
      </c>
      <c r="H88" s="270">
        <v>600</v>
      </c>
      <c r="I88" s="270">
        <v>435</v>
      </c>
      <c r="J88" s="270">
        <v>160</v>
      </c>
      <c r="K88" s="270">
        <v>1375</v>
      </c>
      <c r="L88" s="270">
        <v>116.6010017</v>
      </c>
      <c r="M88" s="270">
        <v>64</v>
      </c>
      <c r="N88" s="270">
        <v>125</v>
      </c>
      <c r="O88" s="270">
        <v>165</v>
      </c>
      <c r="P88" s="270">
        <v>90</v>
      </c>
      <c r="Q88" s="270">
        <v>100</v>
      </c>
      <c r="R88" s="270">
        <v>45</v>
      </c>
      <c r="S88" s="270">
        <v>20</v>
      </c>
      <c r="T88" s="270">
        <v>45</v>
      </c>
      <c r="U88" s="270">
        <v>10</v>
      </c>
      <c r="V88" s="270">
        <v>3.151029748</v>
      </c>
      <c r="W88" s="270">
        <v>2</v>
      </c>
      <c r="X88" s="270">
        <v>58.216374270000003</v>
      </c>
      <c r="Y88" s="270">
        <v>0</v>
      </c>
      <c r="Z88" s="270">
        <v>15</v>
      </c>
      <c r="AA88" s="270">
        <v>50</v>
      </c>
      <c r="AB88" s="270">
        <v>105</v>
      </c>
      <c r="AC88" s="270">
        <v>125</v>
      </c>
      <c r="AD88" s="270">
        <v>45</v>
      </c>
      <c r="AE88" s="270" t="s">
        <v>1676</v>
      </c>
      <c r="AF88" s="270">
        <v>50</v>
      </c>
      <c r="AG88" s="270">
        <v>125</v>
      </c>
      <c r="AH88" s="270">
        <v>0</v>
      </c>
      <c r="AI88" s="270">
        <v>0</v>
      </c>
      <c r="AJ88" s="270">
        <v>0</v>
      </c>
      <c r="AK88" s="270">
        <v>0</v>
      </c>
      <c r="AL88" s="270" t="s">
        <v>1676</v>
      </c>
      <c r="AM88" s="270">
        <v>0</v>
      </c>
      <c r="AN88" s="270">
        <v>0</v>
      </c>
      <c r="AO88" s="270">
        <v>0</v>
      </c>
      <c r="AP88" s="270">
        <v>0</v>
      </c>
      <c r="AQ88" s="270" t="s">
        <v>1676</v>
      </c>
      <c r="AR88" s="270" t="s">
        <v>1676</v>
      </c>
      <c r="AS88" s="270" t="s">
        <v>1676</v>
      </c>
      <c r="AT88" s="270">
        <v>0</v>
      </c>
      <c r="AU88" s="270">
        <v>0</v>
      </c>
      <c r="AV88" s="270" t="s">
        <v>1676</v>
      </c>
      <c r="AW88" s="270">
        <v>75</v>
      </c>
      <c r="AX88" s="270">
        <v>0</v>
      </c>
      <c r="AY88" s="270">
        <v>80</v>
      </c>
      <c r="AZ88" s="270">
        <v>115</v>
      </c>
      <c r="BA88" s="270">
        <v>125</v>
      </c>
      <c r="BB88" s="270">
        <v>10</v>
      </c>
      <c r="BC88" s="270">
        <v>0</v>
      </c>
      <c r="BD88" s="270" t="s">
        <v>1676</v>
      </c>
      <c r="BE88" s="270">
        <v>0</v>
      </c>
      <c r="BF88" s="270">
        <v>0</v>
      </c>
      <c r="BG88" s="270">
        <v>250</v>
      </c>
      <c r="BH88" s="270">
        <v>0</v>
      </c>
      <c r="BI88" s="270">
        <v>0</v>
      </c>
      <c r="BJ88" s="270">
        <v>0</v>
      </c>
      <c r="BK88" s="270">
        <v>0</v>
      </c>
      <c r="BL88" s="270">
        <v>0</v>
      </c>
      <c r="BM88" s="270">
        <v>75</v>
      </c>
      <c r="BN88" s="270">
        <v>0</v>
      </c>
      <c r="BO88" s="270">
        <v>250</v>
      </c>
      <c r="BP88" s="270" t="s">
        <v>1676</v>
      </c>
      <c r="BQ88" s="270">
        <v>0</v>
      </c>
      <c r="BR88" s="270">
        <v>0</v>
      </c>
      <c r="BS88" s="270">
        <v>0</v>
      </c>
      <c r="BT88" s="270">
        <v>0</v>
      </c>
      <c r="BU88" s="270" t="s">
        <v>1676</v>
      </c>
      <c r="BV88" s="270">
        <v>0</v>
      </c>
      <c r="BW88" s="270">
        <v>10</v>
      </c>
      <c r="BX88" s="270">
        <v>0</v>
      </c>
      <c r="BY88" s="270">
        <v>0</v>
      </c>
      <c r="BZ88" s="270">
        <v>0</v>
      </c>
      <c r="CA88" s="270">
        <v>0</v>
      </c>
      <c r="CB88" s="270">
        <v>0</v>
      </c>
      <c r="CC88" s="270">
        <v>0</v>
      </c>
      <c r="CD88" s="270">
        <v>10</v>
      </c>
      <c r="CE88" s="270">
        <v>0</v>
      </c>
      <c r="CF88" s="270">
        <v>0</v>
      </c>
      <c r="CG88" s="270">
        <v>590</v>
      </c>
      <c r="CH88" s="270">
        <v>0</v>
      </c>
      <c r="CI88" s="270">
        <v>75</v>
      </c>
      <c r="CJ88" s="270">
        <v>135</v>
      </c>
      <c r="CK88" s="270">
        <v>260</v>
      </c>
      <c r="CL88" s="270">
        <v>0</v>
      </c>
      <c r="CM88" s="270">
        <v>0</v>
      </c>
      <c r="CN88" s="270">
        <v>0</v>
      </c>
      <c r="CO88" s="270">
        <v>0</v>
      </c>
      <c r="CP88" s="270">
        <v>0</v>
      </c>
      <c r="CQ88" s="270">
        <v>0</v>
      </c>
      <c r="CR88" s="270">
        <v>0</v>
      </c>
      <c r="CS88" s="270">
        <v>0</v>
      </c>
      <c r="CT88" s="270">
        <v>0</v>
      </c>
      <c r="CU88" s="270"/>
      <c r="CV88" s="270">
        <v>0</v>
      </c>
      <c r="CW88" s="270">
        <v>0</v>
      </c>
      <c r="CX88" s="270">
        <v>125</v>
      </c>
      <c r="CY88" s="270">
        <v>0</v>
      </c>
      <c r="CZ88" s="270">
        <v>0</v>
      </c>
      <c r="DA88" s="270">
        <v>0</v>
      </c>
      <c r="DB88" s="270">
        <v>0</v>
      </c>
      <c r="DC88" s="270">
        <v>0</v>
      </c>
      <c r="DD88" s="270">
        <v>0</v>
      </c>
      <c r="DE88" s="270">
        <v>0</v>
      </c>
      <c r="DF88" s="270">
        <v>0</v>
      </c>
      <c r="DG88" s="270">
        <v>0</v>
      </c>
      <c r="DH88" s="270">
        <v>0</v>
      </c>
      <c r="DI88" s="270">
        <v>0</v>
      </c>
      <c r="DJ88" s="270">
        <v>0</v>
      </c>
      <c r="DK88" s="270">
        <v>0</v>
      </c>
      <c r="DL88" s="270">
        <v>0</v>
      </c>
      <c r="DM88" s="270">
        <v>0</v>
      </c>
      <c r="DN88" s="270">
        <v>0</v>
      </c>
      <c r="DO88" s="270">
        <v>0</v>
      </c>
      <c r="DP88" s="270">
        <v>0</v>
      </c>
      <c r="DQ88" s="270">
        <v>0</v>
      </c>
      <c r="DR88" s="270"/>
      <c r="DS88" s="270">
        <v>0</v>
      </c>
      <c r="DT88" s="270">
        <v>0</v>
      </c>
      <c r="DU88" s="270">
        <v>0</v>
      </c>
      <c r="DV88" s="270">
        <v>0</v>
      </c>
      <c r="DW88" s="270">
        <v>0</v>
      </c>
      <c r="DX88" s="270">
        <v>0</v>
      </c>
      <c r="DY88" s="270">
        <v>0</v>
      </c>
      <c r="DZ88" s="270">
        <v>0</v>
      </c>
      <c r="EA88" s="270">
        <v>0</v>
      </c>
      <c r="EB88" s="270">
        <v>0</v>
      </c>
      <c r="EC88" s="270">
        <v>0</v>
      </c>
      <c r="ED88" s="270">
        <v>0</v>
      </c>
      <c r="EE88" s="270">
        <v>0</v>
      </c>
      <c r="EF88" s="270">
        <v>0</v>
      </c>
      <c r="EG88" s="270">
        <v>0</v>
      </c>
      <c r="EH88" s="270">
        <v>0</v>
      </c>
      <c r="EI88" s="270">
        <v>0</v>
      </c>
      <c r="EJ88" s="270">
        <v>0</v>
      </c>
      <c r="EK88" s="270">
        <v>0</v>
      </c>
      <c r="EL88" s="270">
        <v>0</v>
      </c>
      <c r="EM88" s="270">
        <v>0</v>
      </c>
      <c r="EN88" s="270">
        <v>0</v>
      </c>
      <c r="EO88" s="270">
        <v>0</v>
      </c>
      <c r="EP88" s="270">
        <v>0</v>
      </c>
      <c r="EQ88" s="270">
        <v>0</v>
      </c>
      <c r="ER88" s="270">
        <v>0</v>
      </c>
      <c r="ES88" s="270">
        <v>0</v>
      </c>
      <c r="ET88" s="270">
        <v>0</v>
      </c>
      <c r="EU88" s="270">
        <v>0</v>
      </c>
      <c r="EV88" s="270">
        <v>0</v>
      </c>
      <c r="EW88" s="270">
        <v>0</v>
      </c>
      <c r="EX88" s="270">
        <v>0</v>
      </c>
      <c r="EY88" s="270">
        <v>0</v>
      </c>
      <c r="EZ88" s="270">
        <v>0</v>
      </c>
      <c r="FA88" s="270">
        <v>0</v>
      </c>
      <c r="FB88" s="270">
        <v>0</v>
      </c>
      <c r="FC88" s="270">
        <v>0</v>
      </c>
      <c r="FD88" s="270">
        <v>0</v>
      </c>
      <c r="FE88" s="270">
        <v>0</v>
      </c>
      <c r="FF88" s="270">
        <v>0</v>
      </c>
      <c r="FG88" s="270"/>
      <c r="FH88" s="270">
        <v>0</v>
      </c>
      <c r="FI88" s="270"/>
      <c r="FJ88" s="270">
        <v>0</v>
      </c>
      <c r="FK88" s="270">
        <v>0</v>
      </c>
      <c r="FL88" s="270">
        <v>0</v>
      </c>
      <c r="FM88" s="270">
        <v>0</v>
      </c>
      <c r="FN88" s="270">
        <v>0</v>
      </c>
      <c r="FO88" s="351">
        <v>590</v>
      </c>
      <c r="FP88" s="351">
        <v>0</v>
      </c>
      <c r="FQ88" s="351">
        <v>600</v>
      </c>
      <c r="FR88" s="13"/>
      <c r="FS88" s="270"/>
      <c r="FT88" s="270"/>
      <c r="FU88" s="270"/>
      <c r="FV88" s="270"/>
      <c r="FW88" s="270"/>
      <c r="FX88" s="270"/>
      <c r="FY88" s="270"/>
      <c r="FZ88" s="270"/>
      <c r="GA88" s="270"/>
      <c r="GB88" s="270"/>
      <c r="GC88" s="270"/>
      <c r="GD88" s="270"/>
      <c r="GE88" s="270"/>
      <c r="GF88" s="270"/>
      <c r="GG88" s="270"/>
      <c r="GH88" s="270"/>
      <c r="GI88" s="270"/>
      <c r="GJ88" s="270"/>
      <c r="GK88" s="270"/>
      <c r="GL88" s="270"/>
      <c r="GM88" s="270"/>
      <c r="GN88" s="270"/>
      <c r="GO88" s="270"/>
      <c r="GP88" s="270"/>
      <c r="GQ88" s="270"/>
      <c r="GR88" s="270"/>
      <c r="GS88" s="270"/>
      <c r="GT88" s="270"/>
      <c r="GU88" s="270"/>
      <c r="GV88" s="270"/>
      <c r="GW88" s="270"/>
      <c r="GX88" s="270"/>
      <c r="GY88" s="270"/>
      <c r="GZ88" s="270"/>
      <c r="HA88" s="270"/>
      <c r="HB88" s="270"/>
      <c r="HC88" s="270"/>
      <c r="HD88" s="270"/>
      <c r="HE88" s="270"/>
      <c r="HF88" s="270"/>
      <c r="HG88" s="270"/>
      <c r="HH88" s="270"/>
      <c r="HI88" s="270"/>
      <c r="HJ88" s="270"/>
      <c r="HK88" s="270"/>
      <c r="HL88" s="270"/>
      <c r="HM88" s="270"/>
      <c r="HN88" s="270"/>
      <c r="HO88" s="270"/>
      <c r="HP88" s="270"/>
      <c r="HQ88" s="270"/>
      <c r="HR88" s="270"/>
      <c r="HS88" s="270"/>
      <c r="HT88" s="270"/>
      <c r="HU88" s="270"/>
      <c r="HV88" s="270"/>
      <c r="HW88" s="270"/>
      <c r="HX88" s="270"/>
      <c r="HY88" s="270"/>
      <c r="HZ88" s="270"/>
      <c r="IA88" s="270"/>
      <c r="IB88" s="270"/>
      <c r="IC88" s="270"/>
      <c r="ID88" s="270"/>
      <c r="IE88" s="270"/>
      <c r="IF88" s="270"/>
      <c r="IG88" s="270"/>
      <c r="IH88" s="270"/>
    </row>
    <row r="89" spans="1:242" ht="12.75" customHeight="1" x14ac:dyDescent="0.2">
      <c r="A89" s="374" t="s">
        <v>795</v>
      </c>
      <c r="B89" s="270">
        <v>1925</v>
      </c>
      <c r="C89" s="270">
        <v>1925</v>
      </c>
      <c r="D89" s="270">
        <v>860</v>
      </c>
      <c r="E89" s="270">
        <v>1065</v>
      </c>
      <c r="F89" s="270">
        <v>0</v>
      </c>
      <c r="G89" s="270">
        <v>0</v>
      </c>
      <c r="H89" s="270">
        <v>1925</v>
      </c>
      <c r="I89" s="270">
        <v>370</v>
      </c>
      <c r="J89" s="270">
        <v>1555</v>
      </c>
      <c r="K89" s="270">
        <v>600</v>
      </c>
      <c r="L89" s="270">
        <v>53.16033316</v>
      </c>
      <c r="M89" s="270">
        <v>32</v>
      </c>
      <c r="N89" s="270">
        <v>875</v>
      </c>
      <c r="O89" s="270">
        <v>600</v>
      </c>
      <c r="P89" s="270">
        <v>215</v>
      </c>
      <c r="Q89" s="270">
        <v>175</v>
      </c>
      <c r="R89" s="270">
        <v>20</v>
      </c>
      <c r="S89" s="270">
        <v>10</v>
      </c>
      <c r="T89" s="270">
        <v>10</v>
      </c>
      <c r="U89" s="270">
        <v>15</v>
      </c>
      <c r="V89" s="270">
        <v>1.611859838</v>
      </c>
      <c r="W89" s="270">
        <v>1</v>
      </c>
      <c r="X89" s="270">
        <v>56.746881500000001</v>
      </c>
      <c r="Y89" s="270">
        <v>0</v>
      </c>
      <c r="Z89" s="270">
        <v>140</v>
      </c>
      <c r="AA89" s="270">
        <v>335</v>
      </c>
      <c r="AB89" s="270">
        <v>570</v>
      </c>
      <c r="AC89" s="270">
        <v>585</v>
      </c>
      <c r="AD89" s="270">
        <v>285</v>
      </c>
      <c r="AE89" s="270">
        <v>15</v>
      </c>
      <c r="AF89" s="270">
        <v>365</v>
      </c>
      <c r="AG89" s="270">
        <v>0</v>
      </c>
      <c r="AH89" s="270">
        <v>110</v>
      </c>
      <c r="AI89" s="270">
        <v>0</v>
      </c>
      <c r="AJ89" s="270" t="s">
        <v>1676</v>
      </c>
      <c r="AK89" s="270">
        <v>0</v>
      </c>
      <c r="AL89" s="270">
        <v>390</v>
      </c>
      <c r="AM89" s="270" t="s">
        <v>1676</v>
      </c>
      <c r="AN89" s="270">
        <v>0</v>
      </c>
      <c r="AO89" s="270">
        <v>0</v>
      </c>
      <c r="AP89" s="270">
        <v>0</v>
      </c>
      <c r="AQ89" s="270" t="s">
        <v>1676</v>
      </c>
      <c r="AR89" s="270">
        <v>0</v>
      </c>
      <c r="AS89" s="270">
        <v>0</v>
      </c>
      <c r="AT89" s="270">
        <v>0</v>
      </c>
      <c r="AU89" s="270">
        <v>0</v>
      </c>
      <c r="AV89" s="270" t="s">
        <v>1676</v>
      </c>
      <c r="AW89" s="270">
        <v>190</v>
      </c>
      <c r="AX89" s="270">
        <v>0</v>
      </c>
      <c r="AY89" s="270">
        <v>280</v>
      </c>
      <c r="AZ89" s="270">
        <v>485</v>
      </c>
      <c r="BA89" s="270">
        <v>45</v>
      </c>
      <c r="BB89" s="270">
        <v>45</v>
      </c>
      <c r="BC89" s="270" t="s">
        <v>1676</v>
      </c>
      <c r="BD89" s="270" t="s">
        <v>1676</v>
      </c>
      <c r="BE89" s="270">
        <v>25</v>
      </c>
      <c r="BF89" s="270" t="s">
        <v>1676</v>
      </c>
      <c r="BG89" s="270">
        <v>0</v>
      </c>
      <c r="BH89" s="270">
        <v>175</v>
      </c>
      <c r="BI89" s="270">
        <v>115</v>
      </c>
      <c r="BJ89" s="270" t="s">
        <v>1676</v>
      </c>
      <c r="BK89" s="270">
        <v>0</v>
      </c>
      <c r="BL89" s="270">
        <v>0</v>
      </c>
      <c r="BM89" s="270">
        <v>290</v>
      </c>
      <c r="BN89" s="270" t="s">
        <v>1676</v>
      </c>
      <c r="BO89" s="270">
        <v>1125</v>
      </c>
      <c r="BP89" s="270" t="s">
        <v>1676</v>
      </c>
      <c r="BQ89" s="270">
        <v>0</v>
      </c>
      <c r="BR89" s="270">
        <v>0</v>
      </c>
      <c r="BS89" s="270" t="s">
        <v>1676</v>
      </c>
      <c r="BT89" s="270">
        <v>175</v>
      </c>
      <c r="BU89" s="270">
        <v>10</v>
      </c>
      <c r="BV89" s="270">
        <v>0</v>
      </c>
      <c r="BW89" s="270" t="s">
        <v>1676</v>
      </c>
      <c r="BX89" s="270">
        <v>0</v>
      </c>
      <c r="BY89" s="270" t="s">
        <v>1676</v>
      </c>
      <c r="BZ89" s="270">
        <v>0</v>
      </c>
      <c r="CA89" s="270">
        <v>0</v>
      </c>
      <c r="CB89" s="270">
        <v>0</v>
      </c>
      <c r="CC89" s="270">
        <v>0</v>
      </c>
      <c r="CD89" s="270">
        <v>15</v>
      </c>
      <c r="CE89" s="270" t="s">
        <v>1676</v>
      </c>
      <c r="CF89" s="270">
        <v>0</v>
      </c>
      <c r="CG89" s="270">
        <v>1905</v>
      </c>
      <c r="CH89" s="270">
        <v>0</v>
      </c>
      <c r="CI89" s="270">
        <v>65</v>
      </c>
      <c r="CJ89" s="270">
        <v>0</v>
      </c>
      <c r="CK89" s="270">
        <v>870</v>
      </c>
      <c r="CL89" s="270">
        <v>0</v>
      </c>
      <c r="CM89" s="270">
        <v>115</v>
      </c>
      <c r="CN89" s="270">
        <v>0</v>
      </c>
      <c r="CO89" s="270">
        <v>0</v>
      </c>
      <c r="CP89" s="270">
        <v>0</v>
      </c>
      <c r="CQ89" s="270">
        <v>0</v>
      </c>
      <c r="CR89" s="270">
        <v>0</v>
      </c>
      <c r="CS89" s="270">
        <v>0</v>
      </c>
      <c r="CT89" s="270">
        <v>0</v>
      </c>
      <c r="CU89" s="270"/>
      <c r="CV89" s="270">
        <v>0</v>
      </c>
      <c r="CW89" s="270">
        <v>55</v>
      </c>
      <c r="CX89" s="270">
        <v>0</v>
      </c>
      <c r="CY89" s="270">
        <v>0</v>
      </c>
      <c r="CZ89" s="270">
        <v>0</v>
      </c>
      <c r="DA89" s="270">
        <v>0</v>
      </c>
      <c r="DB89" s="270">
        <v>415</v>
      </c>
      <c r="DC89" s="270">
        <v>0</v>
      </c>
      <c r="DD89" s="270">
        <v>0</v>
      </c>
      <c r="DE89" s="270">
        <v>0</v>
      </c>
      <c r="DF89" s="270">
        <v>405</v>
      </c>
      <c r="DG89" s="270">
        <v>0</v>
      </c>
      <c r="DH89" s="270">
        <v>0</v>
      </c>
      <c r="DI89" s="270">
        <v>0</v>
      </c>
      <c r="DJ89" s="270">
        <v>0</v>
      </c>
      <c r="DK89" s="270">
        <v>0</v>
      </c>
      <c r="DL89" s="270">
        <v>0</v>
      </c>
      <c r="DM89" s="270">
        <v>0</v>
      </c>
      <c r="DN89" s="270">
        <v>0</v>
      </c>
      <c r="DO89" s="270">
        <v>0</v>
      </c>
      <c r="DP89" s="270">
        <v>0</v>
      </c>
      <c r="DQ89" s="270">
        <v>0</v>
      </c>
      <c r="DR89" s="270"/>
      <c r="DS89" s="270">
        <v>0</v>
      </c>
      <c r="DT89" s="270">
        <v>0</v>
      </c>
      <c r="DU89" s="270">
        <v>0</v>
      </c>
      <c r="DV89" s="270">
        <v>0</v>
      </c>
      <c r="DW89" s="270">
        <v>0</v>
      </c>
      <c r="DX89" s="270">
        <v>0</v>
      </c>
      <c r="DY89" s="270">
        <v>0</v>
      </c>
      <c r="DZ89" s="270">
        <v>0</v>
      </c>
      <c r="EA89" s="270">
        <v>0</v>
      </c>
      <c r="EB89" s="270">
        <v>0</v>
      </c>
      <c r="EC89" s="270">
        <v>0</v>
      </c>
      <c r="ED89" s="270">
        <v>0</v>
      </c>
      <c r="EE89" s="270">
        <v>0</v>
      </c>
      <c r="EF89" s="270">
        <v>0</v>
      </c>
      <c r="EG89" s="270">
        <v>0</v>
      </c>
      <c r="EH89" s="270">
        <v>0</v>
      </c>
      <c r="EI89" s="270">
        <v>0</v>
      </c>
      <c r="EJ89" s="270">
        <v>0</v>
      </c>
      <c r="EK89" s="270">
        <v>0</v>
      </c>
      <c r="EL89" s="270">
        <v>0</v>
      </c>
      <c r="EM89" s="270">
        <v>0</v>
      </c>
      <c r="EN89" s="270">
        <v>0</v>
      </c>
      <c r="EO89" s="270">
        <v>0</v>
      </c>
      <c r="EP89" s="270">
        <v>0</v>
      </c>
      <c r="EQ89" s="270">
        <v>0</v>
      </c>
      <c r="ER89" s="270">
        <v>0</v>
      </c>
      <c r="ES89" s="270">
        <v>0</v>
      </c>
      <c r="ET89" s="270">
        <v>0</v>
      </c>
      <c r="EU89" s="270">
        <v>0</v>
      </c>
      <c r="EV89" s="270">
        <v>0</v>
      </c>
      <c r="EW89" s="270">
        <v>0</v>
      </c>
      <c r="EX89" s="270">
        <v>0</v>
      </c>
      <c r="EY89" s="270">
        <v>0</v>
      </c>
      <c r="EZ89" s="270">
        <v>0</v>
      </c>
      <c r="FA89" s="270">
        <v>0</v>
      </c>
      <c r="FB89" s="270">
        <v>0</v>
      </c>
      <c r="FC89" s="270">
        <v>0</v>
      </c>
      <c r="FD89" s="270">
        <v>0</v>
      </c>
      <c r="FE89" s="270">
        <v>0</v>
      </c>
      <c r="FF89" s="270">
        <v>0</v>
      </c>
      <c r="FG89" s="270"/>
      <c r="FH89" s="270">
        <v>0</v>
      </c>
      <c r="FI89" s="270"/>
      <c r="FJ89" s="270">
        <v>0</v>
      </c>
      <c r="FK89" s="270">
        <v>0</v>
      </c>
      <c r="FL89" s="270">
        <v>0</v>
      </c>
      <c r="FM89" s="270">
        <v>0</v>
      </c>
      <c r="FN89" s="270">
        <v>0</v>
      </c>
      <c r="FO89" s="351">
        <v>1880</v>
      </c>
      <c r="FP89" s="351" t="s">
        <v>1676</v>
      </c>
      <c r="FQ89" s="351">
        <v>1920</v>
      </c>
      <c r="FR89" s="13"/>
      <c r="FS89" s="270"/>
      <c r="FT89" s="270"/>
      <c r="FU89" s="270"/>
      <c r="FV89" s="270"/>
      <c r="FW89" s="270"/>
      <c r="FX89" s="270"/>
      <c r="FY89" s="270"/>
      <c r="FZ89" s="270"/>
      <c r="GA89" s="270"/>
      <c r="GB89" s="270"/>
      <c r="GC89" s="270"/>
      <c r="GD89" s="270"/>
      <c r="GE89" s="270"/>
      <c r="GF89" s="270"/>
      <c r="GG89" s="270"/>
      <c r="GH89" s="270"/>
      <c r="GI89" s="270"/>
      <c r="GJ89" s="270"/>
      <c r="GK89" s="270"/>
      <c r="GL89" s="270"/>
      <c r="GM89" s="270"/>
      <c r="GN89" s="270"/>
      <c r="GO89" s="270"/>
      <c r="GP89" s="270"/>
      <c r="GQ89" s="270"/>
      <c r="GR89" s="270"/>
      <c r="GS89" s="270"/>
      <c r="GT89" s="270"/>
      <c r="GU89" s="270"/>
      <c r="GV89" s="270"/>
      <c r="GW89" s="270"/>
      <c r="GX89" s="270"/>
      <c r="GY89" s="270"/>
      <c r="GZ89" s="270"/>
      <c r="HA89" s="270"/>
      <c r="HB89" s="270"/>
      <c r="HC89" s="270"/>
      <c r="HD89" s="270"/>
      <c r="HE89" s="270"/>
      <c r="HF89" s="270"/>
      <c r="HG89" s="270"/>
      <c r="HH89" s="270"/>
      <c r="HI89" s="270"/>
      <c r="HJ89" s="270"/>
      <c r="HK89" s="270"/>
      <c r="HL89" s="270"/>
      <c r="HM89" s="270"/>
      <c r="HN89" s="270"/>
      <c r="HO89" s="270"/>
      <c r="HP89" s="270"/>
      <c r="HQ89" s="270"/>
      <c r="HR89" s="270"/>
      <c r="HS89" s="270"/>
      <c r="HT89" s="270"/>
      <c r="HU89" s="270"/>
      <c r="HV89" s="270"/>
      <c r="HW89" s="270"/>
      <c r="HX89" s="270"/>
      <c r="HY89" s="270"/>
      <c r="HZ89" s="270"/>
      <c r="IA89" s="270"/>
      <c r="IB89" s="270"/>
      <c r="IC89" s="270"/>
      <c r="ID89" s="270"/>
      <c r="IE89" s="270"/>
      <c r="IF89" s="270"/>
      <c r="IG89" s="270"/>
      <c r="IH89" s="270"/>
    </row>
    <row r="90" spans="1:242" ht="12.75" customHeight="1" x14ac:dyDescent="0.2">
      <c r="A90" s="374" t="s">
        <v>544</v>
      </c>
      <c r="B90" s="270">
        <v>470</v>
      </c>
      <c r="C90" s="270">
        <v>470</v>
      </c>
      <c r="D90" s="270">
        <v>205</v>
      </c>
      <c r="E90" s="270">
        <v>265</v>
      </c>
      <c r="F90" s="270">
        <v>0</v>
      </c>
      <c r="G90" s="270">
        <v>0</v>
      </c>
      <c r="H90" s="270">
        <v>470</v>
      </c>
      <c r="I90" s="270">
        <v>235</v>
      </c>
      <c r="J90" s="270">
        <v>235</v>
      </c>
      <c r="K90" s="270">
        <v>510</v>
      </c>
      <c r="L90" s="270">
        <v>48.012820509999997</v>
      </c>
      <c r="M90" s="270">
        <v>42</v>
      </c>
      <c r="N90" s="270">
        <v>175</v>
      </c>
      <c r="O90" s="270">
        <v>155</v>
      </c>
      <c r="P90" s="270">
        <v>80</v>
      </c>
      <c r="Q90" s="270">
        <v>50</v>
      </c>
      <c r="R90" s="270" t="s">
        <v>1676</v>
      </c>
      <c r="S90" s="270">
        <v>0</v>
      </c>
      <c r="T90" s="270">
        <v>0</v>
      </c>
      <c r="U90" s="270">
        <v>0</v>
      </c>
      <c r="V90" s="270">
        <v>2.1845493560000002</v>
      </c>
      <c r="W90" s="270">
        <v>2</v>
      </c>
      <c r="X90" s="270">
        <v>59.482905979999998</v>
      </c>
      <c r="Y90" s="270">
        <v>0</v>
      </c>
      <c r="Z90" s="270">
        <v>25</v>
      </c>
      <c r="AA90" s="270">
        <v>60</v>
      </c>
      <c r="AB90" s="270">
        <v>115</v>
      </c>
      <c r="AC90" s="270">
        <v>190</v>
      </c>
      <c r="AD90" s="270">
        <v>80</v>
      </c>
      <c r="AE90" s="270" t="s">
        <v>1676</v>
      </c>
      <c r="AF90" s="270">
        <v>25</v>
      </c>
      <c r="AG90" s="270">
        <v>0</v>
      </c>
      <c r="AH90" s="270">
        <v>0</v>
      </c>
      <c r="AI90" s="270">
        <v>0</v>
      </c>
      <c r="AJ90" s="270">
        <v>0</v>
      </c>
      <c r="AK90" s="270">
        <v>0</v>
      </c>
      <c r="AL90" s="270" t="s">
        <v>1676</v>
      </c>
      <c r="AM90" s="270">
        <v>115</v>
      </c>
      <c r="AN90" s="270">
        <v>0</v>
      </c>
      <c r="AO90" s="270">
        <v>0</v>
      </c>
      <c r="AP90" s="270">
        <v>0</v>
      </c>
      <c r="AQ90" s="270" t="s">
        <v>1676</v>
      </c>
      <c r="AR90" s="270">
        <v>0</v>
      </c>
      <c r="AS90" s="270">
        <v>0</v>
      </c>
      <c r="AT90" s="270">
        <v>0</v>
      </c>
      <c r="AU90" s="270">
        <v>0</v>
      </c>
      <c r="AV90" s="270" t="s">
        <v>1676</v>
      </c>
      <c r="AW90" s="270">
        <v>25</v>
      </c>
      <c r="AX90" s="270">
        <v>0</v>
      </c>
      <c r="AY90" s="270">
        <v>55</v>
      </c>
      <c r="AZ90" s="270">
        <v>240</v>
      </c>
      <c r="BA90" s="270">
        <v>0</v>
      </c>
      <c r="BB90" s="270" t="s">
        <v>1676</v>
      </c>
      <c r="BC90" s="270" t="s">
        <v>1676</v>
      </c>
      <c r="BD90" s="270" t="s">
        <v>1676</v>
      </c>
      <c r="BE90" s="270" t="s">
        <v>1676</v>
      </c>
      <c r="BF90" s="270">
        <v>0</v>
      </c>
      <c r="BG90" s="270">
        <v>0</v>
      </c>
      <c r="BH90" s="270">
        <v>25</v>
      </c>
      <c r="BI90" s="270">
        <v>0</v>
      </c>
      <c r="BJ90" s="270">
        <v>0</v>
      </c>
      <c r="BK90" s="270">
        <v>0</v>
      </c>
      <c r="BL90" s="270">
        <v>0</v>
      </c>
      <c r="BM90" s="270">
        <v>75</v>
      </c>
      <c r="BN90" s="270" t="s">
        <v>1676</v>
      </c>
      <c r="BO90" s="270">
        <v>320</v>
      </c>
      <c r="BP90" s="270">
        <v>0</v>
      </c>
      <c r="BQ90" s="270">
        <v>0</v>
      </c>
      <c r="BR90" s="270">
        <v>0</v>
      </c>
      <c r="BS90" s="270">
        <v>0</v>
      </c>
      <c r="BT90" s="270">
        <v>30</v>
      </c>
      <c r="BU90" s="270" t="s">
        <v>1676</v>
      </c>
      <c r="BV90" s="270">
        <v>0</v>
      </c>
      <c r="BW90" s="270" t="s">
        <v>1676</v>
      </c>
      <c r="BX90" s="270">
        <v>0</v>
      </c>
      <c r="BY90" s="270">
        <v>0</v>
      </c>
      <c r="BZ90" s="270">
        <v>0</v>
      </c>
      <c r="CA90" s="270">
        <v>0</v>
      </c>
      <c r="CB90" s="270">
        <v>0</v>
      </c>
      <c r="CC90" s="270">
        <v>0</v>
      </c>
      <c r="CD90" s="270">
        <v>10</v>
      </c>
      <c r="CE90" s="270" t="s">
        <v>1676</v>
      </c>
      <c r="CF90" s="270">
        <v>0</v>
      </c>
      <c r="CG90" s="270">
        <v>460</v>
      </c>
      <c r="CH90" s="270">
        <v>0</v>
      </c>
      <c r="CI90" s="270">
        <v>120</v>
      </c>
      <c r="CJ90" s="270">
        <v>0</v>
      </c>
      <c r="CK90" s="270">
        <v>295</v>
      </c>
      <c r="CL90" s="270">
        <v>0</v>
      </c>
      <c r="CM90" s="270">
        <v>0</v>
      </c>
      <c r="CN90" s="270">
        <v>0</v>
      </c>
      <c r="CO90" s="270">
        <v>0</v>
      </c>
      <c r="CP90" s="270">
        <v>0</v>
      </c>
      <c r="CQ90" s="270">
        <v>0</v>
      </c>
      <c r="CR90" s="270">
        <v>0</v>
      </c>
      <c r="CS90" s="270">
        <v>0</v>
      </c>
      <c r="CT90" s="270">
        <v>0</v>
      </c>
      <c r="CU90" s="270"/>
      <c r="CV90" s="270">
        <v>0</v>
      </c>
      <c r="CW90" s="270">
        <v>55</v>
      </c>
      <c r="CX90" s="270">
        <v>0</v>
      </c>
      <c r="CY90" s="270">
        <v>0</v>
      </c>
      <c r="CZ90" s="270">
        <v>0</v>
      </c>
      <c r="DA90" s="270">
        <v>0</v>
      </c>
      <c r="DB90" s="270">
        <v>0</v>
      </c>
      <c r="DC90" s="270">
        <v>0</v>
      </c>
      <c r="DD90" s="270">
        <v>0</v>
      </c>
      <c r="DE90" s="270">
        <v>0</v>
      </c>
      <c r="DF90" s="270">
        <v>0</v>
      </c>
      <c r="DG90" s="270">
        <v>0</v>
      </c>
      <c r="DH90" s="270">
        <v>0</v>
      </c>
      <c r="DI90" s="270">
        <v>0</v>
      </c>
      <c r="DJ90" s="270">
        <v>0</v>
      </c>
      <c r="DK90" s="270">
        <v>0</v>
      </c>
      <c r="DL90" s="270">
        <v>0</v>
      </c>
      <c r="DM90" s="270">
        <v>0</v>
      </c>
      <c r="DN90" s="270">
        <v>0</v>
      </c>
      <c r="DO90" s="270">
        <v>0</v>
      </c>
      <c r="DP90" s="270">
        <v>0</v>
      </c>
      <c r="DQ90" s="270">
        <v>0</v>
      </c>
      <c r="DR90" s="270"/>
      <c r="DS90" s="270">
        <v>0</v>
      </c>
      <c r="DT90" s="270">
        <v>0</v>
      </c>
      <c r="DU90" s="270">
        <v>0</v>
      </c>
      <c r="DV90" s="270">
        <v>0</v>
      </c>
      <c r="DW90" s="270">
        <v>0</v>
      </c>
      <c r="DX90" s="270">
        <v>0</v>
      </c>
      <c r="DY90" s="270">
        <v>0</v>
      </c>
      <c r="DZ90" s="270">
        <v>0</v>
      </c>
      <c r="EA90" s="270">
        <v>0</v>
      </c>
      <c r="EB90" s="270">
        <v>0</v>
      </c>
      <c r="EC90" s="270">
        <v>0</v>
      </c>
      <c r="ED90" s="270">
        <v>0</v>
      </c>
      <c r="EE90" s="270">
        <v>0</v>
      </c>
      <c r="EF90" s="270">
        <v>0</v>
      </c>
      <c r="EG90" s="270">
        <v>0</v>
      </c>
      <c r="EH90" s="270">
        <v>0</v>
      </c>
      <c r="EI90" s="270">
        <v>0</v>
      </c>
      <c r="EJ90" s="270">
        <v>0</v>
      </c>
      <c r="EK90" s="270">
        <v>0</v>
      </c>
      <c r="EL90" s="270">
        <v>0</v>
      </c>
      <c r="EM90" s="270">
        <v>0</v>
      </c>
      <c r="EN90" s="270">
        <v>0</v>
      </c>
      <c r="EO90" s="270">
        <v>0</v>
      </c>
      <c r="EP90" s="270">
        <v>0</v>
      </c>
      <c r="EQ90" s="270">
        <v>0</v>
      </c>
      <c r="ER90" s="270">
        <v>0</v>
      </c>
      <c r="ES90" s="270">
        <v>0</v>
      </c>
      <c r="ET90" s="270">
        <v>0</v>
      </c>
      <c r="EU90" s="270">
        <v>0</v>
      </c>
      <c r="EV90" s="270">
        <v>0</v>
      </c>
      <c r="EW90" s="270">
        <v>0</v>
      </c>
      <c r="EX90" s="270">
        <v>0</v>
      </c>
      <c r="EY90" s="270">
        <v>0</v>
      </c>
      <c r="EZ90" s="270">
        <v>0</v>
      </c>
      <c r="FA90" s="270">
        <v>0</v>
      </c>
      <c r="FB90" s="270">
        <v>0</v>
      </c>
      <c r="FC90" s="270">
        <v>0</v>
      </c>
      <c r="FD90" s="270">
        <v>0</v>
      </c>
      <c r="FE90" s="270">
        <v>0</v>
      </c>
      <c r="FF90" s="270">
        <v>0</v>
      </c>
      <c r="FG90" s="270"/>
      <c r="FH90" s="270">
        <v>0</v>
      </c>
      <c r="FI90" s="270"/>
      <c r="FJ90" s="270">
        <v>0</v>
      </c>
      <c r="FK90" s="270">
        <v>0</v>
      </c>
      <c r="FL90" s="270">
        <v>0</v>
      </c>
      <c r="FM90" s="270">
        <v>0</v>
      </c>
      <c r="FN90" s="270">
        <v>0</v>
      </c>
      <c r="FO90" s="351">
        <v>460</v>
      </c>
      <c r="FP90" s="351">
        <v>0</v>
      </c>
      <c r="FQ90" s="351">
        <v>470</v>
      </c>
      <c r="FR90" s="13"/>
      <c r="FS90" s="270"/>
      <c r="FT90" s="270"/>
      <c r="FU90" s="270"/>
      <c r="FV90" s="270"/>
      <c r="FW90" s="270"/>
      <c r="FX90" s="270"/>
      <c r="FY90" s="270"/>
      <c r="FZ90" s="270"/>
      <c r="GA90" s="270"/>
      <c r="GB90" s="270"/>
      <c r="GC90" s="270"/>
      <c r="GD90" s="270"/>
      <c r="GE90" s="270"/>
      <c r="GF90" s="270"/>
      <c r="GG90" s="270"/>
      <c r="GH90" s="270"/>
      <c r="GI90" s="270"/>
      <c r="GJ90" s="270"/>
      <c r="GK90" s="270"/>
      <c r="GL90" s="270"/>
      <c r="GM90" s="270"/>
      <c r="GN90" s="270"/>
      <c r="GO90" s="270"/>
      <c r="GP90" s="270"/>
      <c r="GQ90" s="270"/>
      <c r="GR90" s="270"/>
      <c r="GS90" s="270"/>
      <c r="GT90" s="270"/>
      <c r="GU90" s="270"/>
      <c r="GV90" s="270"/>
      <c r="GW90" s="270"/>
      <c r="GX90" s="270"/>
      <c r="GY90" s="270"/>
      <c r="GZ90" s="270"/>
      <c r="HA90" s="270"/>
      <c r="HB90" s="270"/>
      <c r="HC90" s="270"/>
      <c r="HD90" s="270"/>
      <c r="HE90" s="270"/>
      <c r="HF90" s="270"/>
      <c r="HG90" s="270"/>
      <c r="HH90" s="270"/>
      <c r="HI90" s="270"/>
      <c r="HJ90" s="270"/>
      <c r="HK90" s="270"/>
      <c r="HL90" s="270"/>
      <c r="HM90" s="270"/>
      <c r="HN90" s="270"/>
      <c r="HO90" s="270"/>
      <c r="HP90" s="270"/>
      <c r="HQ90" s="270"/>
      <c r="HR90" s="270"/>
      <c r="HS90" s="270"/>
      <c r="HT90" s="270"/>
      <c r="HU90" s="270"/>
      <c r="HV90" s="270"/>
      <c r="HW90" s="270"/>
      <c r="HX90" s="270"/>
      <c r="HY90" s="270"/>
      <c r="HZ90" s="270"/>
      <c r="IA90" s="270"/>
      <c r="IB90" s="270"/>
      <c r="IC90" s="270"/>
      <c r="ID90" s="270"/>
      <c r="IE90" s="270"/>
      <c r="IF90" s="270"/>
      <c r="IG90" s="270"/>
      <c r="IH90" s="270"/>
    </row>
    <row r="91" spans="1:242" s="272" customFormat="1" ht="12.75" customHeight="1" x14ac:dyDescent="0.2">
      <c r="A91" s="374" t="s">
        <v>269</v>
      </c>
      <c r="B91" s="270">
        <v>865</v>
      </c>
      <c r="C91" s="270">
        <v>865</v>
      </c>
      <c r="D91" s="270">
        <v>275</v>
      </c>
      <c r="E91" s="270">
        <v>590</v>
      </c>
      <c r="F91" s="270">
        <v>0</v>
      </c>
      <c r="G91" s="270">
        <v>0</v>
      </c>
      <c r="H91" s="270">
        <v>865</v>
      </c>
      <c r="I91" s="270">
        <v>450</v>
      </c>
      <c r="J91" s="270">
        <v>415</v>
      </c>
      <c r="K91" s="270">
        <v>1075</v>
      </c>
      <c r="L91" s="270">
        <v>67.317273799999995</v>
      </c>
      <c r="M91" s="270">
        <v>32</v>
      </c>
      <c r="N91" s="270">
        <v>405</v>
      </c>
      <c r="O91" s="270">
        <v>215</v>
      </c>
      <c r="P91" s="270">
        <v>110</v>
      </c>
      <c r="Q91" s="270">
        <v>75</v>
      </c>
      <c r="R91" s="270">
        <v>30</v>
      </c>
      <c r="S91" s="270">
        <v>10</v>
      </c>
      <c r="T91" s="270" t="s">
        <v>1676</v>
      </c>
      <c r="U91" s="270" t="s">
        <v>1676</v>
      </c>
      <c r="V91" s="270">
        <v>2.3783185840000001</v>
      </c>
      <c r="W91" s="270">
        <v>2</v>
      </c>
      <c r="X91" s="270">
        <v>53.361431869999997</v>
      </c>
      <c r="Y91" s="270">
        <v>0</v>
      </c>
      <c r="Z91" s="270">
        <v>50</v>
      </c>
      <c r="AA91" s="270">
        <v>220</v>
      </c>
      <c r="AB91" s="270">
        <v>290</v>
      </c>
      <c r="AC91" s="270">
        <v>230</v>
      </c>
      <c r="AD91" s="270">
        <v>75</v>
      </c>
      <c r="AE91" s="270">
        <v>0</v>
      </c>
      <c r="AF91" s="270" t="s">
        <v>1676</v>
      </c>
      <c r="AG91" s="270">
        <v>0</v>
      </c>
      <c r="AH91" s="270">
        <v>0</v>
      </c>
      <c r="AI91" s="270">
        <v>0</v>
      </c>
      <c r="AJ91" s="270">
        <v>0</v>
      </c>
      <c r="AK91" s="270">
        <v>0</v>
      </c>
      <c r="AL91" s="270">
        <v>420</v>
      </c>
      <c r="AM91" s="270">
        <v>0</v>
      </c>
      <c r="AN91" s="270" t="s">
        <v>1676</v>
      </c>
      <c r="AO91" s="270">
        <v>0</v>
      </c>
      <c r="AP91" s="270">
        <v>0</v>
      </c>
      <c r="AQ91" s="270" t="s">
        <v>1676</v>
      </c>
      <c r="AR91" s="270">
        <v>0</v>
      </c>
      <c r="AS91" s="270">
        <v>0</v>
      </c>
      <c r="AT91" s="270">
        <v>0</v>
      </c>
      <c r="AU91" s="270">
        <v>0</v>
      </c>
      <c r="AV91" s="270" t="s">
        <v>1676</v>
      </c>
      <c r="AW91" s="270">
        <v>30</v>
      </c>
      <c r="AX91" s="270">
        <v>0</v>
      </c>
      <c r="AY91" s="270">
        <v>0</v>
      </c>
      <c r="AZ91" s="270">
        <v>390</v>
      </c>
      <c r="BA91" s="270" t="s">
        <v>1676</v>
      </c>
      <c r="BB91" s="270">
        <v>20</v>
      </c>
      <c r="BC91" s="270">
        <v>0</v>
      </c>
      <c r="BD91" s="270">
        <v>0</v>
      </c>
      <c r="BE91" s="270" t="s">
        <v>1676</v>
      </c>
      <c r="BF91" s="270">
        <v>315</v>
      </c>
      <c r="BG91" s="270" t="s">
        <v>1676</v>
      </c>
      <c r="BH91" s="270" t="s">
        <v>1676</v>
      </c>
      <c r="BI91" s="270">
        <v>0</v>
      </c>
      <c r="BJ91" s="270">
        <v>0</v>
      </c>
      <c r="BK91" s="270">
        <v>0</v>
      </c>
      <c r="BL91" s="270">
        <v>0</v>
      </c>
      <c r="BM91" s="270">
        <v>70</v>
      </c>
      <c r="BN91" s="270" t="s">
        <v>1676</v>
      </c>
      <c r="BO91" s="270">
        <v>405</v>
      </c>
      <c r="BP91" s="270">
        <v>0</v>
      </c>
      <c r="BQ91" s="270">
        <v>0</v>
      </c>
      <c r="BR91" s="270">
        <v>0</v>
      </c>
      <c r="BS91" s="270">
        <v>0</v>
      </c>
      <c r="BT91" s="270">
        <v>15</v>
      </c>
      <c r="BU91" s="270">
        <v>50</v>
      </c>
      <c r="BV91" s="270">
        <v>0</v>
      </c>
      <c r="BW91" s="270" t="s">
        <v>1676</v>
      </c>
      <c r="BX91" s="270">
        <v>0</v>
      </c>
      <c r="BY91" s="270">
        <v>0</v>
      </c>
      <c r="BZ91" s="270">
        <v>0</v>
      </c>
      <c r="CA91" s="270">
        <v>0</v>
      </c>
      <c r="CB91" s="270">
        <v>0</v>
      </c>
      <c r="CC91" s="270">
        <v>0</v>
      </c>
      <c r="CD91" s="270">
        <v>110</v>
      </c>
      <c r="CE91" s="270" t="s">
        <v>1676</v>
      </c>
      <c r="CF91" s="270">
        <v>0</v>
      </c>
      <c r="CG91" s="270">
        <v>755</v>
      </c>
      <c r="CH91" s="270">
        <v>0</v>
      </c>
      <c r="CI91" s="270">
        <v>445</v>
      </c>
      <c r="CJ91" s="270">
        <v>0</v>
      </c>
      <c r="CK91" s="270">
        <v>420</v>
      </c>
      <c r="CL91" s="270">
        <v>0</v>
      </c>
      <c r="CM91" s="270">
        <v>0</v>
      </c>
      <c r="CN91" s="270">
        <v>0</v>
      </c>
      <c r="CO91" s="270">
        <v>0</v>
      </c>
      <c r="CP91" s="270">
        <v>0</v>
      </c>
      <c r="CQ91" s="270">
        <v>0</v>
      </c>
      <c r="CR91" s="270">
        <v>0</v>
      </c>
      <c r="CS91" s="270">
        <v>0</v>
      </c>
      <c r="CT91" s="270">
        <v>0</v>
      </c>
      <c r="CU91" s="270"/>
      <c r="CV91" s="270">
        <v>0</v>
      </c>
      <c r="CW91" s="270">
        <v>0</v>
      </c>
      <c r="CX91" s="270">
        <v>0</v>
      </c>
      <c r="CY91" s="270">
        <v>0</v>
      </c>
      <c r="CZ91" s="270">
        <v>0</v>
      </c>
      <c r="DA91" s="270">
        <v>0</v>
      </c>
      <c r="DB91" s="270">
        <v>0</v>
      </c>
      <c r="DC91" s="270">
        <v>0</v>
      </c>
      <c r="DD91" s="270">
        <v>0</v>
      </c>
      <c r="DE91" s="270">
        <v>0</v>
      </c>
      <c r="DF91" s="270">
        <v>0</v>
      </c>
      <c r="DG91" s="270">
        <v>0</v>
      </c>
      <c r="DH91" s="270">
        <v>0</v>
      </c>
      <c r="DI91" s="270">
        <v>0</v>
      </c>
      <c r="DJ91" s="270">
        <v>0</v>
      </c>
      <c r="DK91" s="270">
        <v>0</v>
      </c>
      <c r="DL91" s="270">
        <v>0</v>
      </c>
      <c r="DM91" s="270">
        <v>0</v>
      </c>
      <c r="DN91" s="270">
        <v>0</v>
      </c>
      <c r="DO91" s="270">
        <v>0</v>
      </c>
      <c r="DP91" s="270">
        <v>0</v>
      </c>
      <c r="DQ91" s="270">
        <v>0</v>
      </c>
      <c r="DR91" s="270"/>
      <c r="DS91" s="270">
        <v>0</v>
      </c>
      <c r="DT91" s="270">
        <v>0</v>
      </c>
      <c r="DU91" s="270">
        <v>0</v>
      </c>
      <c r="DV91" s="270">
        <v>0</v>
      </c>
      <c r="DW91" s="270">
        <v>0</v>
      </c>
      <c r="DX91" s="270">
        <v>0</v>
      </c>
      <c r="DY91" s="270">
        <v>0</v>
      </c>
      <c r="DZ91" s="270">
        <v>0</v>
      </c>
      <c r="EA91" s="270">
        <v>0</v>
      </c>
      <c r="EB91" s="270">
        <v>0</v>
      </c>
      <c r="EC91" s="270">
        <v>0</v>
      </c>
      <c r="ED91" s="270">
        <v>0</v>
      </c>
      <c r="EE91" s="270">
        <v>0</v>
      </c>
      <c r="EF91" s="270">
        <v>0</v>
      </c>
      <c r="EG91" s="270">
        <v>0</v>
      </c>
      <c r="EH91" s="270">
        <v>0</v>
      </c>
      <c r="EI91" s="270">
        <v>0</v>
      </c>
      <c r="EJ91" s="270">
        <v>0</v>
      </c>
      <c r="EK91" s="270">
        <v>0</v>
      </c>
      <c r="EL91" s="270">
        <v>0</v>
      </c>
      <c r="EM91" s="270">
        <v>0</v>
      </c>
      <c r="EN91" s="270">
        <v>0</v>
      </c>
      <c r="EO91" s="270">
        <v>0</v>
      </c>
      <c r="EP91" s="270">
        <v>0</v>
      </c>
      <c r="EQ91" s="270">
        <v>0</v>
      </c>
      <c r="ER91" s="270">
        <v>0</v>
      </c>
      <c r="ES91" s="270">
        <v>0</v>
      </c>
      <c r="ET91" s="270">
        <v>0</v>
      </c>
      <c r="EU91" s="270">
        <v>0</v>
      </c>
      <c r="EV91" s="270">
        <v>0</v>
      </c>
      <c r="EW91" s="270">
        <v>0</v>
      </c>
      <c r="EX91" s="270" t="s">
        <v>1676</v>
      </c>
      <c r="EY91" s="270">
        <v>0</v>
      </c>
      <c r="EZ91" s="270">
        <v>0</v>
      </c>
      <c r="FA91" s="270">
        <v>0</v>
      </c>
      <c r="FB91" s="270">
        <v>0</v>
      </c>
      <c r="FC91" s="270">
        <v>0</v>
      </c>
      <c r="FD91" s="270">
        <v>0</v>
      </c>
      <c r="FE91" s="270">
        <v>0</v>
      </c>
      <c r="FF91" s="270">
        <v>0</v>
      </c>
      <c r="FG91" s="270"/>
      <c r="FH91" s="270">
        <v>0</v>
      </c>
      <c r="FI91" s="270"/>
      <c r="FJ91" s="270">
        <v>0</v>
      </c>
      <c r="FK91" s="270">
        <v>0</v>
      </c>
      <c r="FL91" s="270">
        <v>0</v>
      </c>
      <c r="FM91" s="270">
        <v>0</v>
      </c>
      <c r="FN91" s="270">
        <v>0</v>
      </c>
      <c r="FO91" s="351">
        <v>850</v>
      </c>
      <c r="FP91" s="351">
        <v>0</v>
      </c>
      <c r="FQ91" s="351">
        <v>850</v>
      </c>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row>
    <row r="92" spans="1:242" ht="12.75" customHeight="1" x14ac:dyDescent="0.2">
      <c r="A92" s="374" t="s">
        <v>610</v>
      </c>
      <c r="B92" s="270">
        <v>150</v>
      </c>
      <c r="C92" s="270">
        <v>150</v>
      </c>
      <c r="D92" s="270">
        <v>100</v>
      </c>
      <c r="E92" s="270">
        <v>50</v>
      </c>
      <c r="F92" s="270">
        <v>0</v>
      </c>
      <c r="G92" s="270">
        <v>0</v>
      </c>
      <c r="H92" s="270">
        <v>150</v>
      </c>
      <c r="I92" s="270">
        <v>75</v>
      </c>
      <c r="J92" s="270">
        <v>75</v>
      </c>
      <c r="K92" s="270">
        <v>195</v>
      </c>
      <c r="L92" s="270">
        <v>70.53947368</v>
      </c>
      <c r="M92" s="270">
        <v>55</v>
      </c>
      <c r="N92" s="270">
        <v>30</v>
      </c>
      <c r="O92" s="270">
        <v>55</v>
      </c>
      <c r="P92" s="270">
        <v>45</v>
      </c>
      <c r="Q92" s="270">
        <v>15</v>
      </c>
      <c r="R92" s="270" t="s">
        <v>1676</v>
      </c>
      <c r="S92" s="270">
        <v>0</v>
      </c>
      <c r="T92" s="270" t="s">
        <v>1676</v>
      </c>
      <c r="U92" s="270" t="s">
        <v>1676</v>
      </c>
      <c r="V92" s="270">
        <v>2.519480519</v>
      </c>
      <c r="W92" s="270">
        <v>3</v>
      </c>
      <c r="X92" s="270">
        <v>60.611842109999998</v>
      </c>
      <c r="Y92" s="270">
        <v>0</v>
      </c>
      <c r="Z92" s="270" t="s">
        <v>1676</v>
      </c>
      <c r="AA92" s="270">
        <v>15</v>
      </c>
      <c r="AB92" s="270">
        <v>45</v>
      </c>
      <c r="AC92" s="270">
        <v>65</v>
      </c>
      <c r="AD92" s="270">
        <v>20</v>
      </c>
      <c r="AE92" s="270">
        <v>0</v>
      </c>
      <c r="AF92" s="270" t="s">
        <v>1676</v>
      </c>
      <c r="AG92" s="270">
        <v>0</v>
      </c>
      <c r="AH92" s="270">
        <v>0</v>
      </c>
      <c r="AI92" s="270">
        <v>0</v>
      </c>
      <c r="AJ92" s="270">
        <v>0</v>
      </c>
      <c r="AK92" s="270">
        <v>0</v>
      </c>
      <c r="AL92" s="270">
        <v>0</v>
      </c>
      <c r="AM92" s="270">
        <v>0</v>
      </c>
      <c r="AN92" s="270">
        <v>0</v>
      </c>
      <c r="AO92" s="270">
        <v>0</v>
      </c>
      <c r="AP92" s="270">
        <v>0</v>
      </c>
      <c r="AQ92" s="270">
        <v>0</v>
      </c>
      <c r="AR92" s="270">
        <v>0</v>
      </c>
      <c r="AS92" s="270">
        <v>0</v>
      </c>
      <c r="AT92" s="270">
        <v>0</v>
      </c>
      <c r="AU92" s="270">
        <v>0</v>
      </c>
      <c r="AV92" s="270">
        <v>0</v>
      </c>
      <c r="AW92" s="270">
        <v>60</v>
      </c>
      <c r="AX92" s="270">
        <v>0</v>
      </c>
      <c r="AY92" s="270">
        <v>0</v>
      </c>
      <c r="AZ92" s="270">
        <v>90</v>
      </c>
      <c r="BA92" s="270">
        <v>0</v>
      </c>
      <c r="BB92" s="270" t="s">
        <v>1676</v>
      </c>
      <c r="BC92" s="270">
        <v>0</v>
      </c>
      <c r="BD92" s="270">
        <v>0</v>
      </c>
      <c r="BE92" s="270">
        <v>0</v>
      </c>
      <c r="BF92" s="270">
        <v>0</v>
      </c>
      <c r="BG92" s="270">
        <v>0</v>
      </c>
      <c r="BH92" s="270" t="s">
        <v>1676</v>
      </c>
      <c r="BI92" s="270">
        <v>0</v>
      </c>
      <c r="BJ92" s="270">
        <v>0</v>
      </c>
      <c r="BK92" s="270">
        <v>0</v>
      </c>
      <c r="BL92" s="270">
        <v>0</v>
      </c>
      <c r="BM92" s="270">
        <v>55</v>
      </c>
      <c r="BN92" s="270">
        <v>0</v>
      </c>
      <c r="BO92" s="270">
        <v>90</v>
      </c>
      <c r="BP92" s="270">
        <v>0</v>
      </c>
      <c r="BQ92" s="270">
        <v>0</v>
      </c>
      <c r="BR92" s="270">
        <v>0</v>
      </c>
      <c r="BS92" s="270">
        <v>0</v>
      </c>
      <c r="BT92" s="270">
        <v>0</v>
      </c>
      <c r="BU92" s="270" t="s">
        <v>1676</v>
      </c>
      <c r="BV92" s="270">
        <v>0</v>
      </c>
      <c r="BW92" s="270">
        <v>0</v>
      </c>
      <c r="BX92" s="270">
        <v>0</v>
      </c>
      <c r="BY92" s="270">
        <v>0</v>
      </c>
      <c r="BZ92" s="270">
        <v>0</v>
      </c>
      <c r="CA92" s="270">
        <v>0</v>
      </c>
      <c r="CB92" s="270">
        <v>0</v>
      </c>
      <c r="CC92" s="270">
        <v>0</v>
      </c>
      <c r="CD92" s="270" t="s">
        <v>1676</v>
      </c>
      <c r="CE92" s="270">
        <v>0</v>
      </c>
      <c r="CF92" s="270">
        <v>0</v>
      </c>
      <c r="CG92" s="270">
        <v>150</v>
      </c>
      <c r="CH92" s="270">
        <v>0</v>
      </c>
      <c r="CI92" s="270">
        <v>55</v>
      </c>
      <c r="CJ92" s="270">
        <v>0</v>
      </c>
      <c r="CK92" s="270">
        <v>100</v>
      </c>
      <c r="CL92" s="270">
        <v>0</v>
      </c>
      <c r="CM92" s="270">
        <v>0</v>
      </c>
      <c r="CN92" s="270">
        <v>0</v>
      </c>
      <c r="CO92" s="270">
        <v>0</v>
      </c>
      <c r="CP92" s="270">
        <v>0</v>
      </c>
      <c r="CQ92" s="270">
        <v>0</v>
      </c>
      <c r="CR92" s="270">
        <v>0</v>
      </c>
      <c r="CS92" s="270">
        <v>0</v>
      </c>
      <c r="CT92" s="270">
        <v>0</v>
      </c>
      <c r="CU92" s="270"/>
      <c r="CV92" s="270">
        <v>0</v>
      </c>
      <c r="CW92" s="270">
        <v>0</v>
      </c>
      <c r="CX92" s="270">
        <v>0</v>
      </c>
      <c r="CY92" s="270">
        <v>0</v>
      </c>
      <c r="CZ92" s="270">
        <v>0</v>
      </c>
      <c r="DA92" s="270">
        <v>0</v>
      </c>
      <c r="DB92" s="270">
        <v>0</v>
      </c>
      <c r="DC92" s="270">
        <v>0</v>
      </c>
      <c r="DD92" s="270">
        <v>0</v>
      </c>
      <c r="DE92" s="270">
        <v>0</v>
      </c>
      <c r="DF92" s="270">
        <v>0</v>
      </c>
      <c r="DG92" s="270">
        <v>0</v>
      </c>
      <c r="DH92" s="270">
        <v>0</v>
      </c>
      <c r="DI92" s="270">
        <v>0</v>
      </c>
      <c r="DJ92" s="270">
        <v>0</v>
      </c>
      <c r="DK92" s="270">
        <v>0</v>
      </c>
      <c r="DL92" s="270">
        <v>0</v>
      </c>
      <c r="DM92" s="270">
        <v>0</v>
      </c>
      <c r="DN92" s="270">
        <v>0</v>
      </c>
      <c r="DO92" s="270">
        <v>0</v>
      </c>
      <c r="DP92" s="270">
        <v>0</v>
      </c>
      <c r="DQ92" s="270">
        <v>0</v>
      </c>
      <c r="DR92" s="270"/>
      <c r="DS92" s="270">
        <v>0</v>
      </c>
      <c r="DT92" s="270">
        <v>0</v>
      </c>
      <c r="DU92" s="270">
        <v>0</v>
      </c>
      <c r="DV92" s="270">
        <v>0</v>
      </c>
      <c r="DW92" s="270">
        <v>0</v>
      </c>
      <c r="DX92" s="270">
        <v>0</v>
      </c>
      <c r="DY92" s="270">
        <v>0</v>
      </c>
      <c r="DZ92" s="270">
        <v>0</v>
      </c>
      <c r="EA92" s="270">
        <v>0</v>
      </c>
      <c r="EB92" s="270">
        <v>0</v>
      </c>
      <c r="EC92" s="270">
        <v>0</v>
      </c>
      <c r="ED92" s="270">
        <v>0</v>
      </c>
      <c r="EE92" s="270">
        <v>0</v>
      </c>
      <c r="EF92" s="270">
        <v>0</v>
      </c>
      <c r="EG92" s="270">
        <v>0</v>
      </c>
      <c r="EH92" s="270">
        <v>0</v>
      </c>
      <c r="EI92" s="270">
        <v>0</v>
      </c>
      <c r="EJ92" s="270">
        <v>0</v>
      </c>
      <c r="EK92" s="270">
        <v>0</v>
      </c>
      <c r="EL92" s="270">
        <v>0</v>
      </c>
      <c r="EM92" s="270">
        <v>0</v>
      </c>
      <c r="EN92" s="270">
        <v>0</v>
      </c>
      <c r="EO92" s="270">
        <v>0</v>
      </c>
      <c r="EP92" s="270">
        <v>0</v>
      </c>
      <c r="EQ92" s="270">
        <v>0</v>
      </c>
      <c r="ER92" s="270">
        <v>0</v>
      </c>
      <c r="ES92" s="270">
        <v>0</v>
      </c>
      <c r="ET92" s="270">
        <v>0</v>
      </c>
      <c r="EU92" s="270">
        <v>0</v>
      </c>
      <c r="EV92" s="270">
        <v>0</v>
      </c>
      <c r="EW92" s="270">
        <v>0</v>
      </c>
      <c r="EX92" s="270">
        <v>0</v>
      </c>
      <c r="EY92" s="270">
        <v>0</v>
      </c>
      <c r="EZ92" s="270">
        <v>0</v>
      </c>
      <c r="FA92" s="270">
        <v>0</v>
      </c>
      <c r="FB92" s="270">
        <v>0</v>
      </c>
      <c r="FC92" s="270">
        <v>0</v>
      </c>
      <c r="FD92" s="270">
        <v>0</v>
      </c>
      <c r="FE92" s="270">
        <v>0</v>
      </c>
      <c r="FF92" s="270">
        <v>0</v>
      </c>
      <c r="FG92" s="270"/>
      <c r="FH92" s="270">
        <v>0</v>
      </c>
      <c r="FI92" s="270"/>
      <c r="FJ92" s="270">
        <v>0</v>
      </c>
      <c r="FK92" s="270">
        <v>0</v>
      </c>
      <c r="FL92" s="270">
        <v>0</v>
      </c>
      <c r="FM92" s="270">
        <v>0</v>
      </c>
      <c r="FN92" s="270">
        <v>0</v>
      </c>
      <c r="FO92" s="351">
        <v>150</v>
      </c>
      <c r="FP92" s="351">
        <v>0</v>
      </c>
      <c r="FQ92" s="351">
        <v>150</v>
      </c>
      <c r="FR92" s="13"/>
      <c r="FS92" s="270"/>
      <c r="FT92" s="270"/>
      <c r="FU92" s="270"/>
      <c r="FV92" s="270"/>
      <c r="FW92" s="270"/>
      <c r="FX92" s="270"/>
      <c r="FY92" s="270"/>
      <c r="FZ92" s="270"/>
      <c r="GA92" s="270"/>
      <c r="GB92" s="270"/>
      <c r="GC92" s="270"/>
      <c r="GD92" s="270"/>
      <c r="GE92" s="270"/>
      <c r="GF92" s="270"/>
      <c r="GG92" s="270"/>
      <c r="GH92" s="270"/>
      <c r="GI92" s="270"/>
      <c r="GJ92" s="270"/>
      <c r="GK92" s="270"/>
      <c r="GL92" s="270"/>
      <c r="GM92" s="270"/>
      <c r="GN92" s="270"/>
      <c r="GO92" s="270"/>
      <c r="GP92" s="270"/>
      <c r="GQ92" s="270"/>
      <c r="GR92" s="270"/>
      <c r="GS92" s="270"/>
      <c r="GT92" s="270"/>
      <c r="GU92" s="270"/>
      <c r="GV92" s="270"/>
      <c r="GW92" s="270"/>
      <c r="GX92" s="270"/>
      <c r="GY92" s="270"/>
      <c r="GZ92" s="270"/>
      <c r="HA92" s="270"/>
      <c r="HB92" s="270"/>
      <c r="HC92" s="270"/>
      <c r="HD92" s="270"/>
      <c r="HE92" s="270"/>
      <c r="HF92" s="270"/>
      <c r="HG92" s="270"/>
      <c r="HH92" s="270"/>
      <c r="HI92" s="270"/>
      <c r="HJ92" s="270"/>
      <c r="HK92" s="270"/>
      <c r="HL92" s="270"/>
      <c r="HM92" s="270"/>
      <c r="HN92" s="270"/>
      <c r="HO92" s="270"/>
      <c r="HP92" s="270"/>
      <c r="HQ92" s="270"/>
      <c r="HR92" s="270"/>
      <c r="HS92" s="270"/>
      <c r="HT92" s="270"/>
      <c r="HU92" s="270"/>
      <c r="HV92" s="270"/>
      <c r="HW92" s="270"/>
      <c r="HX92" s="270"/>
      <c r="HY92" s="270"/>
      <c r="HZ92" s="270"/>
      <c r="IA92" s="270"/>
      <c r="IB92" s="270"/>
      <c r="IC92" s="270"/>
      <c r="ID92" s="270"/>
      <c r="IE92" s="270"/>
      <c r="IF92" s="270"/>
      <c r="IG92" s="270"/>
      <c r="IH92" s="270"/>
    </row>
    <row r="93" spans="1:242" ht="12.75" customHeight="1" x14ac:dyDescent="0.2">
      <c r="A93" s="374" t="s">
        <v>561</v>
      </c>
      <c r="B93" s="270">
        <v>1365</v>
      </c>
      <c r="C93" s="270">
        <v>1365</v>
      </c>
      <c r="D93" s="270">
        <v>525</v>
      </c>
      <c r="E93" s="270">
        <v>840</v>
      </c>
      <c r="F93" s="270">
        <v>0</v>
      </c>
      <c r="G93" s="270">
        <v>0</v>
      </c>
      <c r="H93" s="270">
        <v>1365</v>
      </c>
      <c r="I93" s="270">
        <v>435</v>
      </c>
      <c r="J93" s="270">
        <v>930</v>
      </c>
      <c r="K93" s="270">
        <v>1030</v>
      </c>
      <c r="L93" s="270">
        <v>86.489330390000006</v>
      </c>
      <c r="M93" s="270">
        <v>33</v>
      </c>
      <c r="N93" s="270">
        <v>660</v>
      </c>
      <c r="O93" s="270">
        <v>180</v>
      </c>
      <c r="P93" s="270">
        <v>150</v>
      </c>
      <c r="Q93" s="270">
        <v>210</v>
      </c>
      <c r="R93" s="270">
        <v>60</v>
      </c>
      <c r="S93" s="270">
        <v>30</v>
      </c>
      <c r="T93" s="270">
        <v>35</v>
      </c>
      <c r="U93" s="270">
        <v>35</v>
      </c>
      <c r="V93" s="270">
        <v>2.368663594</v>
      </c>
      <c r="W93" s="270">
        <v>3</v>
      </c>
      <c r="X93" s="270">
        <v>60.15627293</v>
      </c>
      <c r="Y93" s="270">
        <v>0</v>
      </c>
      <c r="Z93" s="270">
        <v>75</v>
      </c>
      <c r="AA93" s="270">
        <v>195</v>
      </c>
      <c r="AB93" s="270">
        <v>340</v>
      </c>
      <c r="AC93" s="270">
        <v>450</v>
      </c>
      <c r="AD93" s="270">
        <v>290</v>
      </c>
      <c r="AE93" s="270">
        <v>10</v>
      </c>
      <c r="AF93" s="270">
        <v>445</v>
      </c>
      <c r="AG93" s="270">
        <v>0</v>
      </c>
      <c r="AH93" s="270">
        <v>0</v>
      </c>
      <c r="AI93" s="270">
        <v>0</v>
      </c>
      <c r="AJ93" s="270">
        <v>0</v>
      </c>
      <c r="AK93" s="270">
        <v>0</v>
      </c>
      <c r="AL93" s="270" t="s">
        <v>1676</v>
      </c>
      <c r="AM93" s="270">
        <v>0</v>
      </c>
      <c r="AN93" s="270">
        <v>10</v>
      </c>
      <c r="AO93" s="270">
        <v>0</v>
      </c>
      <c r="AP93" s="270">
        <v>0</v>
      </c>
      <c r="AQ93" s="270">
        <v>10</v>
      </c>
      <c r="AR93" s="270" t="s">
        <v>1676</v>
      </c>
      <c r="AS93" s="270">
        <v>15</v>
      </c>
      <c r="AT93" s="270">
        <v>85</v>
      </c>
      <c r="AU93" s="270">
        <v>0</v>
      </c>
      <c r="AV93" s="270" t="s">
        <v>1676</v>
      </c>
      <c r="AW93" s="270">
        <v>65</v>
      </c>
      <c r="AX93" s="270">
        <v>0</v>
      </c>
      <c r="AY93" s="270">
        <v>270</v>
      </c>
      <c r="AZ93" s="270">
        <v>400</v>
      </c>
      <c r="BA93" s="270">
        <v>20</v>
      </c>
      <c r="BB93" s="270">
        <v>20</v>
      </c>
      <c r="BC93" s="270">
        <v>0</v>
      </c>
      <c r="BD93" s="270">
        <v>20</v>
      </c>
      <c r="BE93" s="270">
        <v>0</v>
      </c>
      <c r="BF93" s="270">
        <v>0</v>
      </c>
      <c r="BG93" s="270">
        <v>0</v>
      </c>
      <c r="BH93" s="270">
        <v>15</v>
      </c>
      <c r="BI93" s="270">
        <v>0</v>
      </c>
      <c r="BJ93" s="270">
        <v>0</v>
      </c>
      <c r="BK93" s="270">
        <v>0</v>
      </c>
      <c r="BL93" s="270">
        <v>0</v>
      </c>
      <c r="BM93" s="270">
        <v>35</v>
      </c>
      <c r="BN93" s="270" t="s">
        <v>1676</v>
      </c>
      <c r="BO93" s="270">
        <v>1145</v>
      </c>
      <c r="BP93" s="270">
        <v>105</v>
      </c>
      <c r="BQ93" s="270">
        <v>0</v>
      </c>
      <c r="BR93" s="270">
        <v>0</v>
      </c>
      <c r="BS93" s="270">
        <v>0</v>
      </c>
      <c r="BT93" s="270">
        <v>15</v>
      </c>
      <c r="BU93" s="270">
        <v>15</v>
      </c>
      <c r="BV93" s="270">
        <v>0</v>
      </c>
      <c r="BW93" s="270" t="s">
        <v>1676</v>
      </c>
      <c r="BX93" s="270">
        <v>0</v>
      </c>
      <c r="BY93" s="270" t="s">
        <v>1676</v>
      </c>
      <c r="BZ93" s="270">
        <v>0</v>
      </c>
      <c r="CA93" s="270">
        <v>0</v>
      </c>
      <c r="CB93" s="270">
        <v>0</v>
      </c>
      <c r="CC93" s="270">
        <v>0</v>
      </c>
      <c r="CD93" s="270">
        <v>10</v>
      </c>
      <c r="CE93" s="270">
        <v>0</v>
      </c>
      <c r="CF93" s="270">
        <v>0</v>
      </c>
      <c r="CG93" s="270">
        <v>1350</v>
      </c>
      <c r="CH93" s="270">
        <v>0</v>
      </c>
      <c r="CI93" s="270">
        <v>40</v>
      </c>
      <c r="CJ93" s="270">
        <v>15</v>
      </c>
      <c r="CK93" s="270">
        <v>655</v>
      </c>
      <c r="CL93" s="270">
        <v>0</v>
      </c>
      <c r="CM93" s="270">
        <v>0</v>
      </c>
      <c r="CN93" s="270">
        <v>0</v>
      </c>
      <c r="CO93" s="270">
        <v>0</v>
      </c>
      <c r="CP93" s="270">
        <v>0</v>
      </c>
      <c r="CQ93" s="270">
        <v>0</v>
      </c>
      <c r="CR93" s="270">
        <v>0</v>
      </c>
      <c r="CS93" s="270">
        <v>0</v>
      </c>
      <c r="CT93" s="270">
        <v>0</v>
      </c>
      <c r="CU93" s="270"/>
      <c r="CV93" s="270">
        <v>0</v>
      </c>
      <c r="CW93" s="270">
        <v>0</v>
      </c>
      <c r="CX93" s="270">
        <v>0</v>
      </c>
      <c r="CY93" s="270">
        <v>0</v>
      </c>
      <c r="CZ93" s="270">
        <v>0</v>
      </c>
      <c r="DA93" s="270">
        <v>0</v>
      </c>
      <c r="DB93" s="270">
        <v>525</v>
      </c>
      <c r="DC93" s="270">
        <v>0</v>
      </c>
      <c r="DD93" s="270">
        <v>0</v>
      </c>
      <c r="DE93" s="270">
        <v>0</v>
      </c>
      <c r="DF93" s="270">
        <v>0</v>
      </c>
      <c r="DG93" s="270">
        <v>0</v>
      </c>
      <c r="DH93" s="270">
        <v>0</v>
      </c>
      <c r="DI93" s="270">
        <v>0</v>
      </c>
      <c r="DJ93" s="270">
        <v>0</v>
      </c>
      <c r="DK93" s="270">
        <v>0</v>
      </c>
      <c r="DL93" s="270">
        <v>0</v>
      </c>
      <c r="DM93" s="270">
        <v>0</v>
      </c>
      <c r="DN93" s="270">
        <v>0</v>
      </c>
      <c r="DO93" s="270">
        <v>0</v>
      </c>
      <c r="DP93" s="270">
        <v>0</v>
      </c>
      <c r="DQ93" s="270">
        <v>0</v>
      </c>
      <c r="DR93" s="270"/>
      <c r="DS93" s="270">
        <v>0</v>
      </c>
      <c r="DT93" s="270">
        <v>0</v>
      </c>
      <c r="DU93" s="270">
        <v>0</v>
      </c>
      <c r="DV93" s="270">
        <v>0</v>
      </c>
      <c r="DW93" s="270">
        <v>0</v>
      </c>
      <c r="DX93" s="270">
        <v>0</v>
      </c>
      <c r="DY93" s="270">
        <v>0</v>
      </c>
      <c r="DZ93" s="270">
        <v>0</v>
      </c>
      <c r="EA93" s="270">
        <v>0</v>
      </c>
      <c r="EB93" s="270">
        <v>0</v>
      </c>
      <c r="EC93" s="270">
        <v>0</v>
      </c>
      <c r="ED93" s="270">
        <v>0</v>
      </c>
      <c r="EE93" s="270">
        <v>0</v>
      </c>
      <c r="EF93" s="270">
        <v>0</v>
      </c>
      <c r="EG93" s="270">
        <v>0</v>
      </c>
      <c r="EH93" s="270">
        <v>0</v>
      </c>
      <c r="EI93" s="270">
        <v>0</v>
      </c>
      <c r="EJ93" s="270">
        <v>0</v>
      </c>
      <c r="EK93" s="270">
        <v>0</v>
      </c>
      <c r="EL93" s="270">
        <v>0</v>
      </c>
      <c r="EM93" s="270">
        <v>125</v>
      </c>
      <c r="EN93" s="270">
        <v>0</v>
      </c>
      <c r="EO93" s="270">
        <v>0</v>
      </c>
      <c r="EP93" s="270">
        <v>0</v>
      </c>
      <c r="EQ93" s="270">
        <v>0</v>
      </c>
      <c r="ER93" s="270">
        <v>0</v>
      </c>
      <c r="ES93" s="270">
        <v>0</v>
      </c>
      <c r="ET93" s="270">
        <v>0</v>
      </c>
      <c r="EU93" s="270">
        <v>0</v>
      </c>
      <c r="EV93" s="270">
        <v>0</v>
      </c>
      <c r="EW93" s="270">
        <v>0</v>
      </c>
      <c r="EX93" s="270" t="s">
        <v>1676</v>
      </c>
      <c r="EY93" s="270">
        <v>0</v>
      </c>
      <c r="EZ93" s="270">
        <v>0</v>
      </c>
      <c r="FA93" s="270">
        <v>0</v>
      </c>
      <c r="FB93" s="270">
        <v>0</v>
      </c>
      <c r="FC93" s="270">
        <v>0</v>
      </c>
      <c r="FD93" s="270">
        <v>0</v>
      </c>
      <c r="FE93" s="270">
        <v>0</v>
      </c>
      <c r="FF93" s="270">
        <v>0</v>
      </c>
      <c r="FG93" s="270"/>
      <c r="FH93" s="270">
        <v>0</v>
      </c>
      <c r="FI93" s="270"/>
      <c r="FJ93" s="270">
        <v>0</v>
      </c>
      <c r="FK93" s="270">
        <v>0</v>
      </c>
      <c r="FL93" s="270">
        <v>0</v>
      </c>
      <c r="FM93" s="270">
        <v>0</v>
      </c>
      <c r="FN93" s="270">
        <v>0</v>
      </c>
      <c r="FO93" s="351">
        <v>1340</v>
      </c>
      <c r="FP93" s="351">
        <v>0</v>
      </c>
      <c r="FQ93" s="351">
        <v>1360</v>
      </c>
      <c r="FR93" s="13"/>
      <c r="FS93" s="270"/>
      <c r="FT93" s="270"/>
      <c r="FU93" s="270"/>
      <c r="FV93" s="270"/>
      <c r="FW93" s="270"/>
      <c r="FX93" s="270"/>
      <c r="FY93" s="270"/>
      <c r="FZ93" s="270"/>
      <c r="GA93" s="270"/>
      <c r="GB93" s="270"/>
      <c r="GC93" s="270"/>
      <c r="GD93" s="270"/>
      <c r="GE93" s="270"/>
      <c r="GF93" s="270"/>
      <c r="GG93" s="270"/>
      <c r="GH93" s="270"/>
      <c r="GI93" s="270"/>
      <c r="GJ93" s="270"/>
      <c r="GK93" s="270"/>
      <c r="GL93" s="270"/>
      <c r="GM93" s="270"/>
      <c r="GN93" s="270"/>
      <c r="GO93" s="270"/>
      <c r="GP93" s="270"/>
      <c r="GQ93" s="270"/>
      <c r="GR93" s="270"/>
      <c r="GS93" s="270"/>
      <c r="GT93" s="270"/>
      <c r="GU93" s="270"/>
      <c r="GV93" s="270"/>
      <c r="GW93" s="270"/>
      <c r="GX93" s="270"/>
      <c r="GY93" s="270"/>
      <c r="GZ93" s="270"/>
      <c r="HA93" s="270"/>
      <c r="HB93" s="270"/>
      <c r="HC93" s="270"/>
      <c r="HD93" s="270"/>
      <c r="HE93" s="270"/>
      <c r="HF93" s="270"/>
      <c r="HG93" s="270"/>
      <c r="HH93" s="270"/>
      <c r="HI93" s="270"/>
      <c r="HJ93" s="270"/>
      <c r="HK93" s="270"/>
      <c r="HL93" s="270"/>
      <c r="HM93" s="270"/>
      <c r="HN93" s="270"/>
      <c r="HO93" s="270"/>
      <c r="HP93" s="270"/>
      <c r="HQ93" s="270"/>
      <c r="HR93" s="270"/>
      <c r="HS93" s="270"/>
      <c r="HT93" s="270"/>
      <c r="HU93" s="270"/>
      <c r="HV93" s="270"/>
      <c r="HW93" s="270"/>
      <c r="HX93" s="270"/>
      <c r="HY93" s="270"/>
      <c r="HZ93" s="270"/>
      <c r="IA93" s="270"/>
      <c r="IB93" s="270"/>
      <c r="IC93" s="270"/>
      <c r="ID93" s="270"/>
      <c r="IE93" s="270"/>
      <c r="IF93" s="270"/>
      <c r="IG93" s="270"/>
      <c r="IH93" s="270"/>
    </row>
    <row r="94" spans="1:242" ht="12.75" customHeight="1" x14ac:dyDescent="0.2">
      <c r="A94" s="374" t="s">
        <v>270</v>
      </c>
      <c r="B94" s="270">
        <v>1925</v>
      </c>
      <c r="C94" s="270">
        <v>1925</v>
      </c>
      <c r="D94" s="270">
        <v>945</v>
      </c>
      <c r="E94" s="270">
        <v>975</v>
      </c>
      <c r="F94" s="270">
        <v>0</v>
      </c>
      <c r="G94" s="270">
        <v>0</v>
      </c>
      <c r="H94" s="270">
        <v>1925</v>
      </c>
      <c r="I94" s="270">
        <v>1035</v>
      </c>
      <c r="J94" s="270">
        <v>890</v>
      </c>
      <c r="K94" s="270">
        <v>2345</v>
      </c>
      <c r="L94" s="270">
        <v>43.244514109999997</v>
      </c>
      <c r="M94" s="270">
        <v>20</v>
      </c>
      <c r="N94" s="270">
        <v>1145</v>
      </c>
      <c r="O94" s="270">
        <v>260</v>
      </c>
      <c r="P94" s="270">
        <v>225</v>
      </c>
      <c r="Q94" s="270">
        <v>255</v>
      </c>
      <c r="R94" s="270">
        <v>20</v>
      </c>
      <c r="S94" s="270" t="s">
        <v>1676</v>
      </c>
      <c r="T94" s="270" t="s">
        <v>1676</v>
      </c>
      <c r="U94" s="270" t="s">
        <v>1676</v>
      </c>
      <c r="V94" s="270">
        <v>2.2720232330000001</v>
      </c>
      <c r="W94" s="270">
        <v>2</v>
      </c>
      <c r="X94" s="270">
        <v>60.223608939999998</v>
      </c>
      <c r="Y94" s="270">
        <v>0</v>
      </c>
      <c r="Z94" s="270">
        <v>90</v>
      </c>
      <c r="AA94" s="270">
        <v>210</v>
      </c>
      <c r="AB94" s="270">
        <v>530</v>
      </c>
      <c r="AC94" s="270">
        <v>755</v>
      </c>
      <c r="AD94" s="270">
        <v>335</v>
      </c>
      <c r="AE94" s="270" t="s">
        <v>1676</v>
      </c>
      <c r="AF94" s="270">
        <v>205</v>
      </c>
      <c r="AG94" s="270" t="s">
        <v>1676</v>
      </c>
      <c r="AH94" s="270">
        <v>0</v>
      </c>
      <c r="AI94" s="270">
        <v>30</v>
      </c>
      <c r="AJ94" s="270">
        <v>80</v>
      </c>
      <c r="AK94" s="270">
        <v>20</v>
      </c>
      <c r="AL94" s="270">
        <v>70</v>
      </c>
      <c r="AM94" s="270">
        <v>35</v>
      </c>
      <c r="AN94" s="270">
        <v>0</v>
      </c>
      <c r="AO94" s="270">
        <v>0</v>
      </c>
      <c r="AP94" s="270">
        <v>0</v>
      </c>
      <c r="AQ94" s="270">
        <v>10</v>
      </c>
      <c r="AR94" s="270" t="s">
        <v>1676</v>
      </c>
      <c r="AS94" s="270">
        <v>0</v>
      </c>
      <c r="AT94" s="270">
        <v>0</v>
      </c>
      <c r="AU94" s="270">
        <v>0</v>
      </c>
      <c r="AV94" s="270" t="s">
        <v>1676</v>
      </c>
      <c r="AW94" s="270">
        <v>200</v>
      </c>
      <c r="AX94" s="270" t="s">
        <v>1676</v>
      </c>
      <c r="AY94" s="270">
        <v>75</v>
      </c>
      <c r="AZ94" s="270">
        <v>1155</v>
      </c>
      <c r="BA94" s="270" t="s">
        <v>1676</v>
      </c>
      <c r="BB94" s="270">
        <v>30</v>
      </c>
      <c r="BC94" s="270" t="s">
        <v>1676</v>
      </c>
      <c r="BD94" s="270">
        <v>10</v>
      </c>
      <c r="BE94" s="270">
        <v>0</v>
      </c>
      <c r="BF94" s="270" t="s">
        <v>1676</v>
      </c>
      <c r="BG94" s="270" t="s">
        <v>1676</v>
      </c>
      <c r="BH94" s="270">
        <v>10</v>
      </c>
      <c r="BI94" s="270">
        <v>0</v>
      </c>
      <c r="BJ94" s="270">
        <v>30</v>
      </c>
      <c r="BK94" s="270" t="s">
        <v>1676</v>
      </c>
      <c r="BL94" s="270">
        <v>95</v>
      </c>
      <c r="BM94" s="270">
        <v>205</v>
      </c>
      <c r="BN94" s="270" t="s">
        <v>1676</v>
      </c>
      <c r="BO94" s="270">
        <v>1495</v>
      </c>
      <c r="BP94" s="270" t="s">
        <v>1676</v>
      </c>
      <c r="BQ94" s="270">
        <v>0</v>
      </c>
      <c r="BR94" s="270">
        <v>0</v>
      </c>
      <c r="BS94" s="270" t="s">
        <v>1676</v>
      </c>
      <c r="BT94" s="270">
        <v>20</v>
      </c>
      <c r="BU94" s="270">
        <v>30</v>
      </c>
      <c r="BV94" s="270">
        <v>0</v>
      </c>
      <c r="BW94" s="270">
        <v>15</v>
      </c>
      <c r="BX94" s="270">
        <v>0</v>
      </c>
      <c r="BY94" s="270" t="s">
        <v>1676</v>
      </c>
      <c r="BZ94" s="270">
        <v>0</v>
      </c>
      <c r="CA94" s="270">
        <v>0</v>
      </c>
      <c r="CB94" s="270">
        <v>0</v>
      </c>
      <c r="CC94" s="270">
        <v>0</v>
      </c>
      <c r="CD94" s="270">
        <v>30</v>
      </c>
      <c r="CE94" s="270">
        <v>0</v>
      </c>
      <c r="CF94" s="270">
        <v>0</v>
      </c>
      <c r="CG94" s="270">
        <v>1890</v>
      </c>
      <c r="CH94" s="270">
        <v>0</v>
      </c>
      <c r="CI94" s="270">
        <v>125</v>
      </c>
      <c r="CJ94" s="270">
        <v>0</v>
      </c>
      <c r="CK94" s="270">
        <v>1510</v>
      </c>
      <c r="CL94" s="270">
        <v>140</v>
      </c>
      <c r="CM94" s="270">
        <v>0</v>
      </c>
      <c r="CN94" s="270">
        <v>0</v>
      </c>
      <c r="CO94" s="270">
        <v>0</v>
      </c>
      <c r="CP94" s="270">
        <v>0</v>
      </c>
      <c r="CQ94" s="270">
        <v>0</v>
      </c>
      <c r="CR94" s="270">
        <v>0</v>
      </c>
      <c r="CS94" s="270">
        <v>0</v>
      </c>
      <c r="CT94" s="270">
        <v>0</v>
      </c>
      <c r="CU94" s="270"/>
      <c r="CV94" s="270">
        <v>0</v>
      </c>
      <c r="CW94" s="270">
        <v>0</v>
      </c>
      <c r="CX94" s="270">
        <v>0</v>
      </c>
      <c r="CY94" s="270">
        <v>0</v>
      </c>
      <c r="CZ94" s="270">
        <v>0</v>
      </c>
      <c r="DA94" s="270">
        <v>0</v>
      </c>
      <c r="DB94" s="270">
        <v>45</v>
      </c>
      <c r="DC94" s="270">
        <v>0</v>
      </c>
      <c r="DD94" s="270">
        <v>0</v>
      </c>
      <c r="DE94" s="270">
        <v>0</v>
      </c>
      <c r="DF94" s="270">
        <v>105</v>
      </c>
      <c r="DG94" s="270">
        <v>0</v>
      </c>
      <c r="DH94" s="270">
        <v>0</v>
      </c>
      <c r="DI94" s="270">
        <v>0</v>
      </c>
      <c r="DJ94" s="270">
        <v>0</v>
      </c>
      <c r="DK94" s="270">
        <v>0</v>
      </c>
      <c r="DL94" s="270">
        <v>0</v>
      </c>
      <c r="DM94" s="270">
        <v>0</v>
      </c>
      <c r="DN94" s="270">
        <v>0</v>
      </c>
      <c r="DO94" s="270">
        <v>0</v>
      </c>
      <c r="DP94" s="270">
        <v>0</v>
      </c>
      <c r="DQ94" s="270">
        <v>0</v>
      </c>
      <c r="DR94" s="270"/>
      <c r="DS94" s="270">
        <v>0</v>
      </c>
      <c r="DT94" s="270">
        <v>0</v>
      </c>
      <c r="DU94" s="270">
        <v>0</v>
      </c>
      <c r="DV94" s="270">
        <v>0</v>
      </c>
      <c r="DW94" s="270">
        <v>0</v>
      </c>
      <c r="DX94" s="270">
        <v>0</v>
      </c>
      <c r="DY94" s="270">
        <v>0</v>
      </c>
      <c r="DZ94" s="270">
        <v>0</v>
      </c>
      <c r="EA94" s="270">
        <v>0</v>
      </c>
      <c r="EB94" s="270">
        <v>0</v>
      </c>
      <c r="EC94" s="270">
        <v>0</v>
      </c>
      <c r="ED94" s="270">
        <v>0</v>
      </c>
      <c r="EE94" s="270">
        <v>0</v>
      </c>
      <c r="EF94" s="270">
        <v>0</v>
      </c>
      <c r="EG94" s="270">
        <v>0</v>
      </c>
      <c r="EH94" s="270">
        <v>0</v>
      </c>
      <c r="EI94" s="270">
        <v>0</v>
      </c>
      <c r="EJ94" s="270">
        <v>0</v>
      </c>
      <c r="EK94" s="270">
        <v>0</v>
      </c>
      <c r="EL94" s="270">
        <v>0</v>
      </c>
      <c r="EM94" s="270">
        <v>0</v>
      </c>
      <c r="EN94" s="270">
        <v>0</v>
      </c>
      <c r="EO94" s="270">
        <v>0</v>
      </c>
      <c r="EP94" s="270">
        <v>0</v>
      </c>
      <c r="EQ94" s="270">
        <v>0</v>
      </c>
      <c r="ER94" s="270">
        <v>0</v>
      </c>
      <c r="ES94" s="270">
        <v>0</v>
      </c>
      <c r="ET94" s="270">
        <v>0</v>
      </c>
      <c r="EU94" s="270">
        <v>0</v>
      </c>
      <c r="EV94" s="270">
        <v>0</v>
      </c>
      <c r="EW94" s="270">
        <v>0</v>
      </c>
      <c r="EX94" s="270">
        <v>0</v>
      </c>
      <c r="EY94" s="270">
        <v>0</v>
      </c>
      <c r="EZ94" s="270">
        <v>0</v>
      </c>
      <c r="FA94" s="270">
        <v>0</v>
      </c>
      <c r="FB94" s="270">
        <v>0</v>
      </c>
      <c r="FC94" s="270">
        <v>0</v>
      </c>
      <c r="FD94" s="270">
        <v>0</v>
      </c>
      <c r="FE94" s="270">
        <v>0</v>
      </c>
      <c r="FF94" s="270">
        <v>0</v>
      </c>
      <c r="FG94" s="270"/>
      <c r="FH94" s="270">
        <v>0</v>
      </c>
      <c r="FI94" s="270"/>
      <c r="FJ94" s="270">
        <v>0</v>
      </c>
      <c r="FK94" s="270">
        <v>0</v>
      </c>
      <c r="FL94" s="270">
        <v>0</v>
      </c>
      <c r="FM94" s="270">
        <v>0</v>
      </c>
      <c r="FN94" s="270">
        <v>0</v>
      </c>
      <c r="FO94" s="351">
        <v>1890</v>
      </c>
      <c r="FP94" s="351">
        <v>0</v>
      </c>
      <c r="FQ94" s="351">
        <v>1915</v>
      </c>
      <c r="FR94" s="13"/>
      <c r="FS94" s="270"/>
      <c r="FT94" s="270"/>
      <c r="FU94" s="270"/>
      <c r="FV94" s="270"/>
      <c r="FW94" s="270"/>
      <c r="FX94" s="270"/>
      <c r="FY94" s="270"/>
      <c r="FZ94" s="270"/>
      <c r="GA94" s="270"/>
      <c r="GB94" s="270"/>
      <c r="GC94" s="270"/>
      <c r="GD94" s="270"/>
      <c r="GE94" s="270"/>
      <c r="GF94" s="270"/>
      <c r="GG94" s="270"/>
      <c r="GH94" s="270"/>
      <c r="GI94" s="270"/>
      <c r="GJ94" s="270"/>
      <c r="GK94" s="270"/>
      <c r="GL94" s="270"/>
      <c r="GM94" s="270"/>
      <c r="GN94" s="270"/>
      <c r="GO94" s="270"/>
      <c r="GP94" s="270"/>
      <c r="GQ94" s="270"/>
      <c r="GR94" s="270"/>
      <c r="GS94" s="270"/>
      <c r="GT94" s="270"/>
      <c r="GU94" s="270"/>
      <c r="GV94" s="270"/>
      <c r="GW94" s="270"/>
      <c r="GX94" s="270"/>
      <c r="GY94" s="270"/>
      <c r="GZ94" s="270"/>
      <c r="HA94" s="270"/>
      <c r="HB94" s="270"/>
      <c r="HC94" s="270"/>
      <c r="HD94" s="270"/>
      <c r="HE94" s="270"/>
      <c r="HF94" s="270"/>
      <c r="HG94" s="270"/>
      <c r="HH94" s="270"/>
      <c r="HI94" s="270"/>
      <c r="HJ94" s="270"/>
      <c r="HK94" s="270"/>
      <c r="HL94" s="270"/>
      <c r="HM94" s="270"/>
      <c r="HN94" s="270"/>
      <c r="HO94" s="270"/>
      <c r="HP94" s="270"/>
      <c r="HQ94" s="270"/>
      <c r="HR94" s="270"/>
      <c r="HS94" s="270"/>
      <c r="HT94" s="270"/>
      <c r="HU94" s="270"/>
      <c r="HV94" s="270"/>
      <c r="HW94" s="270"/>
      <c r="HX94" s="270"/>
      <c r="HY94" s="270"/>
      <c r="HZ94" s="270"/>
      <c r="IA94" s="270"/>
      <c r="IB94" s="270"/>
      <c r="IC94" s="270"/>
      <c r="ID94" s="270"/>
      <c r="IE94" s="270"/>
      <c r="IF94" s="270"/>
      <c r="IG94" s="270"/>
      <c r="IH94" s="270"/>
    </row>
    <row r="95" spans="1:242" ht="12.75" customHeight="1" x14ac:dyDescent="0.2">
      <c r="A95" s="374" t="s">
        <v>271</v>
      </c>
      <c r="B95" s="270">
        <v>870</v>
      </c>
      <c r="C95" s="270">
        <v>870</v>
      </c>
      <c r="D95" s="270">
        <v>390</v>
      </c>
      <c r="E95" s="270">
        <v>475</v>
      </c>
      <c r="F95" s="270">
        <v>0</v>
      </c>
      <c r="G95" s="270">
        <v>0</v>
      </c>
      <c r="H95" s="270">
        <v>870</v>
      </c>
      <c r="I95" s="270">
        <v>465</v>
      </c>
      <c r="J95" s="270">
        <v>405</v>
      </c>
      <c r="K95" s="270">
        <v>1175</v>
      </c>
      <c r="L95" s="270">
        <v>65.038018429999994</v>
      </c>
      <c r="M95" s="270">
        <v>59</v>
      </c>
      <c r="N95" s="270">
        <v>165</v>
      </c>
      <c r="O95" s="270">
        <v>280</v>
      </c>
      <c r="P95" s="270">
        <v>260</v>
      </c>
      <c r="Q95" s="270">
        <v>150</v>
      </c>
      <c r="R95" s="270">
        <v>10</v>
      </c>
      <c r="S95" s="270" t="s">
        <v>1676</v>
      </c>
      <c r="T95" s="270" t="s">
        <v>1676</v>
      </c>
      <c r="U95" s="270" t="s">
        <v>1676</v>
      </c>
      <c r="V95" s="270">
        <v>2.5247311830000001</v>
      </c>
      <c r="W95" s="270">
        <v>3</v>
      </c>
      <c r="X95" s="270">
        <v>60.095732409999997</v>
      </c>
      <c r="Y95" s="270">
        <v>0</v>
      </c>
      <c r="Z95" s="270">
        <v>30</v>
      </c>
      <c r="AA95" s="270">
        <v>95</v>
      </c>
      <c r="AB95" s="270">
        <v>250</v>
      </c>
      <c r="AC95" s="270">
        <v>370</v>
      </c>
      <c r="AD95" s="270">
        <v>125</v>
      </c>
      <c r="AE95" s="270" t="s">
        <v>1676</v>
      </c>
      <c r="AF95" s="270">
        <v>25</v>
      </c>
      <c r="AG95" s="270">
        <v>0</v>
      </c>
      <c r="AH95" s="270">
        <v>0</v>
      </c>
      <c r="AI95" s="270">
        <v>0</v>
      </c>
      <c r="AJ95" s="270">
        <v>0</v>
      </c>
      <c r="AK95" s="270" t="s">
        <v>1676</v>
      </c>
      <c r="AL95" s="270" t="s">
        <v>1676</v>
      </c>
      <c r="AM95" s="270">
        <v>0</v>
      </c>
      <c r="AN95" s="270">
        <v>10</v>
      </c>
      <c r="AO95" s="270">
        <v>0</v>
      </c>
      <c r="AP95" s="270">
        <v>0</v>
      </c>
      <c r="AQ95" s="270" t="s">
        <v>1676</v>
      </c>
      <c r="AR95" s="270">
        <v>0</v>
      </c>
      <c r="AS95" s="270">
        <v>0</v>
      </c>
      <c r="AT95" s="270">
        <v>0</v>
      </c>
      <c r="AU95" s="270">
        <v>0</v>
      </c>
      <c r="AV95" s="270" t="s">
        <v>1676</v>
      </c>
      <c r="AW95" s="270">
        <v>95</v>
      </c>
      <c r="AX95" s="270">
        <v>0</v>
      </c>
      <c r="AY95" s="270">
        <v>0</v>
      </c>
      <c r="AZ95" s="270">
        <v>715</v>
      </c>
      <c r="BA95" s="270" t="s">
        <v>1676</v>
      </c>
      <c r="BB95" s="270">
        <v>15</v>
      </c>
      <c r="BC95" s="270">
        <v>0</v>
      </c>
      <c r="BD95" s="270" t="s">
        <v>1676</v>
      </c>
      <c r="BE95" s="270">
        <v>0</v>
      </c>
      <c r="BF95" s="270">
        <v>0</v>
      </c>
      <c r="BG95" s="270">
        <v>0</v>
      </c>
      <c r="BH95" s="270">
        <v>25</v>
      </c>
      <c r="BI95" s="270">
        <v>0</v>
      </c>
      <c r="BJ95" s="270">
        <v>0</v>
      </c>
      <c r="BK95" s="270">
        <v>0</v>
      </c>
      <c r="BL95" s="270">
        <v>0</v>
      </c>
      <c r="BM95" s="270">
        <v>50</v>
      </c>
      <c r="BN95" s="270" t="s">
        <v>1676</v>
      </c>
      <c r="BO95" s="270">
        <v>770</v>
      </c>
      <c r="BP95" s="270" t="s">
        <v>1676</v>
      </c>
      <c r="BQ95" s="270">
        <v>0</v>
      </c>
      <c r="BR95" s="270">
        <v>0</v>
      </c>
      <c r="BS95" s="270" t="s">
        <v>1676</v>
      </c>
      <c r="BT95" s="270">
        <v>0</v>
      </c>
      <c r="BU95" s="270">
        <v>15</v>
      </c>
      <c r="BV95" s="270">
        <v>0</v>
      </c>
      <c r="BW95" s="270">
        <v>0</v>
      </c>
      <c r="BX95" s="270">
        <v>0</v>
      </c>
      <c r="BY95" s="270" t="s">
        <v>1676</v>
      </c>
      <c r="BZ95" s="270">
        <v>0</v>
      </c>
      <c r="CA95" s="270">
        <v>0</v>
      </c>
      <c r="CB95" s="270">
        <v>0</v>
      </c>
      <c r="CC95" s="270">
        <v>0</v>
      </c>
      <c r="CD95" s="270">
        <v>15</v>
      </c>
      <c r="CE95" s="270" t="s">
        <v>1676</v>
      </c>
      <c r="CF95" s="270">
        <v>0</v>
      </c>
      <c r="CG95" s="270">
        <v>850</v>
      </c>
      <c r="CH95" s="270">
        <v>0</v>
      </c>
      <c r="CI95" s="270">
        <v>45</v>
      </c>
      <c r="CJ95" s="270" t="s">
        <v>1676</v>
      </c>
      <c r="CK95" s="270">
        <v>820</v>
      </c>
      <c r="CL95" s="270">
        <v>0</v>
      </c>
      <c r="CM95" s="270">
        <v>0</v>
      </c>
      <c r="CN95" s="270">
        <v>0</v>
      </c>
      <c r="CO95" s="270">
        <v>0</v>
      </c>
      <c r="CP95" s="270">
        <v>0</v>
      </c>
      <c r="CQ95" s="270">
        <v>0</v>
      </c>
      <c r="CR95" s="270">
        <v>0</v>
      </c>
      <c r="CS95" s="270">
        <v>0</v>
      </c>
      <c r="CT95" s="270">
        <v>0</v>
      </c>
      <c r="CU95" s="270"/>
      <c r="CV95" s="270">
        <v>0</v>
      </c>
      <c r="CW95" s="270">
        <v>0</v>
      </c>
      <c r="CX95" s="270">
        <v>0</v>
      </c>
      <c r="CY95" s="270">
        <v>0</v>
      </c>
      <c r="CZ95" s="270">
        <v>0</v>
      </c>
      <c r="DA95" s="270">
        <v>0</v>
      </c>
      <c r="DB95" s="270">
        <v>0</v>
      </c>
      <c r="DC95" s="270">
        <v>0</v>
      </c>
      <c r="DD95" s="270">
        <v>0</v>
      </c>
      <c r="DE95" s="270">
        <v>0</v>
      </c>
      <c r="DF95" s="270" t="s">
        <v>1676</v>
      </c>
      <c r="DG95" s="270">
        <v>0</v>
      </c>
      <c r="DH95" s="270">
        <v>0</v>
      </c>
      <c r="DI95" s="270">
        <v>0</v>
      </c>
      <c r="DJ95" s="270">
        <v>0</v>
      </c>
      <c r="DK95" s="270">
        <v>0</v>
      </c>
      <c r="DL95" s="270">
        <v>0</v>
      </c>
      <c r="DM95" s="270">
        <v>0</v>
      </c>
      <c r="DN95" s="270">
        <v>0</v>
      </c>
      <c r="DO95" s="270">
        <v>0</v>
      </c>
      <c r="DP95" s="270">
        <v>0</v>
      </c>
      <c r="DQ95" s="270">
        <v>0</v>
      </c>
      <c r="DR95" s="270"/>
      <c r="DS95" s="270">
        <v>0</v>
      </c>
      <c r="DT95" s="270">
        <v>0</v>
      </c>
      <c r="DU95" s="270">
        <v>0</v>
      </c>
      <c r="DV95" s="270">
        <v>0</v>
      </c>
      <c r="DW95" s="270">
        <v>0</v>
      </c>
      <c r="DX95" s="270">
        <v>0</v>
      </c>
      <c r="DY95" s="270">
        <v>0</v>
      </c>
      <c r="DZ95" s="270">
        <v>0</v>
      </c>
      <c r="EA95" s="270">
        <v>0</v>
      </c>
      <c r="EB95" s="270">
        <v>0</v>
      </c>
      <c r="EC95" s="270">
        <v>0</v>
      </c>
      <c r="ED95" s="270">
        <v>0</v>
      </c>
      <c r="EE95" s="270">
        <v>0</v>
      </c>
      <c r="EF95" s="270">
        <v>0</v>
      </c>
      <c r="EG95" s="270">
        <v>0</v>
      </c>
      <c r="EH95" s="270">
        <v>0</v>
      </c>
      <c r="EI95" s="270">
        <v>0</v>
      </c>
      <c r="EJ95" s="270">
        <v>0</v>
      </c>
      <c r="EK95" s="270">
        <v>0</v>
      </c>
      <c r="EL95" s="270">
        <v>0</v>
      </c>
      <c r="EM95" s="270">
        <v>0</v>
      </c>
      <c r="EN95" s="270">
        <v>0</v>
      </c>
      <c r="EO95" s="270">
        <v>0</v>
      </c>
      <c r="EP95" s="270">
        <v>0</v>
      </c>
      <c r="EQ95" s="270">
        <v>0</v>
      </c>
      <c r="ER95" s="270">
        <v>0</v>
      </c>
      <c r="ES95" s="270">
        <v>0</v>
      </c>
      <c r="ET95" s="270">
        <v>0</v>
      </c>
      <c r="EU95" s="270">
        <v>0</v>
      </c>
      <c r="EV95" s="270">
        <v>0</v>
      </c>
      <c r="EW95" s="270">
        <v>0</v>
      </c>
      <c r="EX95" s="270">
        <v>0</v>
      </c>
      <c r="EY95" s="270">
        <v>0</v>
      </c>
      <c r="EZ95" s="270">
        <v>0</v>
      </c>
      <c r="FA95" s="270">
        <v>0</v>
      </c>
      <c r="FB95" s="270">
        <v>0</v>
      </c>
      <c r="FC95" s="270">
        <v>0</v>
      </c>
      <c r="FD95" s="270">
        <v>0</v>
      </c>
      <c r="FE95" s="270">
        <v>0</v>
      </c>
      <c r="FF95" s="270">
        <v>0</v>
      </c>
      <c r="FG95" s="270"/>
      <c r="FH95" s="270">
        <v>0</v>
      </c>
      <c r="FI95" s="270"/>
      <c r="FJ95" s="270">
        <v>0</v>
      </c>
      <c r="FK95" s="270">
        <v>0</v>
      </c>
      <c r="FL95" s="270">
        <v>0</v>
      </c>
      <c r="FM95" s="270">
        <v>0</v>
      </c>
      <c r="FN95" s="270">
        <v>0</v>
      </c>
      <c r="FO95" s="351">
        <v>855</v>
      </c>
      <c r="FP95" s="351">
        <v>0</v>
      </c>
      <c r="FQ95" s="351">
        <v>870</v>
      </c>
      <c r="FR95" s="13"/>
      <c r="FS95" s="270"/>
      <c r="FT95" s="270"/>
      <c r="FU95" s="270"/>
      <c r="FV95" s="270"/>
      <c r="FW95" s="270"/>
      <c r="FX95" s="270"/>
      <c r="FY95" s="270"/>
      <c r="FZ95" s="270"/>
      <c r="GA95" s="270"/>
      <c r="GB95" s="270"/>
      <c r="GC95" s="270"/>
      <c r="GD95" s="270"/>
      <c r="GE95" s="270"/>
      <c r="GF95" s="270"/>
      <c r="GG95" s="270"/>
      <c r="GH95" s="270"/>
      <c r="GI95" s="270"/>
      <c r="GJ95" s="270"/>
      <c r="GK95" s="270"/>
      <c r="GL95" s="270"/>
      <c r="GM95" s="270"/>
      <c r="GN95" s="270"/>
      <c r="GO95" s="270"/>
      <c r="GP95" s="270"/>
      <c r="GQ95" s="270"/>
      <c r="GR95" s="270"/>
      <c r="GS95" s="270"/>
      <c r="GT95" s="270"/>
      <c r="GU95" s="270"/>
      <c r="GV95" s="270"/>
      <c r="GW95" s="270"/>
      <c r="GX95" s="270"/>
      <c r="GY95" s="270"/>
      <c r="GZ95" s="270"/>
      <c r="HA95" s="270"/>
      <c r="HB95" s="270"/>
      <c r="HC95" s="270"/>
      <c r="HD95" s="270"/>
      <c r="HE95" s="270"/>
      <c r="HF95" s="270"/>
      <c r="HG95" s="270"/>
      <c r="HH95" s="270"/>
      <c r="HI95" s="270"/>
      <c r="HJ95" s="270"/>
      <c r="HK95" s="270"/>
      <c r="HL95" s="270"/>
      <c r="HM95" s="270"/>
      <c r="HN95" s="270"/>
      <c r="HO95" s="270"/>
      <c r="HP95" s="270"/>
      <c r="HQ95" s="270"/>
      <c r="HR95" s="270"/>
      <c r="HS95" s="270"/>
      <c r="HT95" s="270"/>
      <c r="HU95" s="270"/>
      <c r="HV95" s="270"/>
      <c r="HW95" s="270"/>
      <c r="HX95" s="270"/>
      <c r="HY95" s="270"/>
      <c r="HZ95" s="270"/>
      <c r="IA95" s="270"/>
      <c r="IB95" s="270"/>
      <c r="IC95" s="270"/>
      <c r="ID95" s="270"/>
      <c r="IE95" s="270"/>
      <c r="IF95" s="270"/>
      <c r="IG95" s="270"/>
      <c r="IH95" s="270"/>
    </row>
    <row r="96" spans="1:242" ht="12.75" customHeight="1" x14ac:dyDescent="0.2">
      <c r="A96" s="374" t="s">
        <v>272</v>
      </c>
      <c r="B96" s="270">
        <v>165</v>
      </c>
      <c r="C96" s="270">
        <v>165</v>
      </c>
      <c r="D96" s="270">
        <v>90</v>
      </c>
      <c r="E96" s="270">
        <v>75</v>
      </c>
      <c r="F96" s="270">
        <v>0</v>
      </c>
      <c r="G96" s="270">
        <v>0</v>
      </c>
      <c r="H96" s="270">
        <v>165</v>
      </c>
      <c r="I96" s="270">
        <v>80</v>
      </c>
      <c r="J96" s="270">
        <v>85</v>
      </c>
      <c r="K96" s="270">
        <v>105</v>
      </c>
      <c r="L96" s="270">
        <v>63.096969700000002</v>
      </c>
      <c r="M96" s="270">
        <v>38</v>
      </c>
      <c r="N96" s="270">
        <v>60</v>
      </c>
      <c r="O96" s="270">
        <v>55</v>
      </c>
      <c r="P96" s="270">
        <v>20</v>
      </c>
      <c r="Q96" s="270">
        <v>15</v>
      </c>
      <c r="R96" s="270" t="s">
        <v>1676</v>
      </c>
      <c r="S96" s="270">
        <v>10</v>
      </c>
      <c r="T96" s="270" t="s">
        <v>1676</v>
      </c>
      <c r="U96" s="270">
        <v>0</v>
      </c>
      <c r="V96" s="270">
        <v>1.304878049</v>
      </c>
      <c r="W96" s="270">
        <v>1</v>
      </c>
      <c r="X96" s="270">
        <v>54.126506020000001</v>
      </c>
      <c r="Y96" s="270">
        <v>0</v>
      </c>
      <c r="Z96" s="270">
        <v>15</v>
      </c>
      <c r="AA96" s="270">
        <v>45</v>
      </c>
      <c r="AB96" s="270">
        <v>35</v>
      </c>
      <c r="AC96" s="270">
        <v>50</v>
      </c>
      <c r="AD96" s="270">
        <v>20</v>
      </c>
      <c r="AE96" s="270">
        <v>0</v>
      </c>
      <c r="AF96" s="270" t="s">
        <v>1676</v>
      </c>
      <c r="AG96" s="270">
        <v>0</v>
      </c>
      <c r="AH96" s="270">
        <v>0</v>
      </c>
      <c r="AI96" s="270">
        <v>0</v>
      </c>
      <c r="AJ96" s="270">
        <v>0</v>
      </c>
      <c r="AK96" s="270">
        <v>0</v>
      </c>
      <c r="AL96" s="270">
        <v>0</v>
      </c>
      <c r="AM96" s="270">
        <v>35</v>
      </c>
      <c r="AN96" s="270">
        <v>0</v>
      </c>
      <c r="AO96" s="270">
        <v>30</v>
      </c>
      <c r="AP96" s="270" t="s">
        <v>1676</v>
      </c>
      <c r="AQ96" s="270">
        <v>0</v>
      </c>
      <c r="AR96" s="270" t="s">
        <v>1676</v>
      </c>
      <c r="AS96" s="270">
        <v>0</v>
      </c>
      <c r="AT96" s="270">
        <v>0</v>
      </c>
      <c r="AU96" s="270">
        <v>0</v>
      </c>
      <c r="AV96" s="270">
        <v>0</v>
      </c>
      <c r="AW96" s="270" t="s">
        <v>1676</v>
      </c>
      <c r="AX96" s="270">
        <v>0</v>
      </c>
      <c r="AY96" s="270">
        <v>45</v>
      </c>
      <c r="AZ96" s="270">
        <v>40</v>
      </c>
      <c r="BA96" s="270">
        <v>0</v>
      </c>
      <c r="BB96" s="270" t="s">
        <v>1676</v>
      </c>
      <c r="BC96" s="270">
        <v>0</v>
      </c>
      <c r="BD96" s="270" t="s">
        <v>1676</v>
      </c>
      <c r="BE96" s="270">
        <v>0</v>
      </c>
      <c r="BF96" s="270">
        <v>0</v>
      </c>
      <c r="BG96" s="270">
        <v>0</v>
      </c>
      <c r="BH96" s="270">
        <v>0</v>
      </c>
      <c r="BI96" s="270">
        <v>0</v>
      </c>
      <c r="BJ96" s="270">
        <v>0</v>
      </c>
      <c r="BK96" s="270">
        <v>30</v>
      </c>
      <c r="BL96" s="270">
        <v>0</v>
      </c>
      <c r="BM96" s="270">
        <v>35</v>
      </c>
      <c r="BN96" s="270" t="s">
        <v>1676</v>
      </c>
      <c r="BO96" s="270">
        <v>95</v>
      </c>
      <c r="BP96" s="270" t="s">
        <v>1676</v>
      </c>
      <c r="BQ96" s="270">
        <v>0</v>
      </c>
      <c r="BR96" s="270">
        <v>0</v>
      </c>
      <c r="BS96" s="270">
        <v>0</v>
      </c>
      <c r="BT96" s="270" t="s">
        <v>1676</v>
      </c>
      <c r="BU96" s="270" t="s">
        <v>1676</v>
      </c>
      <c r="BV96" s="270">
        <v>0</v>
      </c>
      <c r="BW96" s="270" t="s">
        <v>1676</v>
      </c>
      <c r="BX96" s="270">
        <v>0</v>
      </c>
      <c r="BY96" s="270">
        <v>0</v>
      </c>
      <c r="BZ96" s="270">
        <v>0</v>
      </c>
      <c r="CA96" s="270">
        <v>0</v>
      </c>
      <c r="CB96" s="270">
        <v>0</v>
      </c>
      <c r="CC96" s="270">
        <v>0</v>
      </c>
      <c r="CD96" s="270" t="s">
        <v>1676</v>
      </c>
      <c r="CE96" s="270">
        <v>0</v>
      </c>
      <c r="CF96" s="270">
        <v>0</v>
      </c>
      <c r="CG96" s="270">
        <v>165</v>
      </c>
      <c r="CH96" s="270">
        <v>0</v>
      </c>
      <c r="CI96" s="270">
        <v>35</v>
      </c>
      <c r="CJ96" s="270">
        <v>0</v>
      </c>
      <c r="CK96" s="270">
        <v>95</v>
      </c>
      <c r="CL96" s="270">
        <v>0</v>
      </c>
      <c r="CM96" s="270">
        <v>0</v>
      </c>
      <c r="CN96" s="270">
        <v>0</v>
      </c>
      <c r="CO96" s="270">
        <v>0</v>
      </c>
      <c r="CP96" s="270">
        <v>0</v>
      </c>
      <c r="CQ96" s="270">
        <v>0</v>
      </c>
      <c r="CR96" s="270">
        <v>0</v>
      </c>
      <c r="CS96" s="270">
        <v>0</v>
      </c>
      <c r="CT96" s="270">
        <v>0</v>
      </c>
      <c r="CU96" s="270"/>
      <c r="CV96" s="270">
        <v>0</v>
      </c>
      <c r="CW96" s="270">
        <v>0</v>
      </c>
      <c r="CX96" s="270" t="s">
        <v>1676</v>
      </c>
      <c r="CY96" s="270">
        <v>0</v>
      </c>
      <c r="CZ96" s="270">
        <v>0</v>
      </c>
      <c r="DA96" s="270">
        <v>0</v>
      </c>
      <c r="DB96" s="270">
        <v>0</v>
      </c>
      <c r="DC96" s="270">
        <v>0</v>
      </c>
      <c r="DD96" s="270">
        <v>0</v>
      </c>
      <c r="DE96" s="270">
        <v>0</v>
      </c>
      <c r="DF96" s="270">
        <v>0</v>
      </c>
      <c r="DG96" s="270">
        <v>0</v>
      </c>
      <c r="DH96" s="270">
        <v>0</v>
      </c>
      <c r="DI96" s="270">
        <v>0</v>
      </c>
      <c r="DJ96" s="270">
        <v>0</v>
      </c>
      <c r="DK96" s="270">
        <v>0</v>
      </c>
      <c r="DL96" s="270">
        <v>0</v>
      </c>
      <c r="DM96" s="270">
        <v>0</v>
      </c>
      <c r="DN96" s="270">
        <v>0</v>
      </c>
      <c r="DO96" s="270">
        <v>0</v>
      </c>
      <c r="DP96" s="270">
        <v>35</v>
      </c>
      <c r="DQ96" s="270">
        <v>0</v>
      </c>
      <c r="DR96" s="270"/>
      <c r="DS96" s="270">
        <v>0</v>
      </c>
      <c r="DT96" s="270">
        <v>0</v>
      </c>
      <c r="DU96" s="270">
        <v>0</v>
      </c>
      <c r="DV96" s="270">
        <v>0</v>
      </c>
      <c r="DW96" s="270">
        <v>0</v>
      </c>
      <c r="DX96" s="270">
        <v>0</v>
      </c>
      <c r="DY96" s="270">
        <v>0</v>
      </c>
      <c r="DZ96" s="270">
        <v>0</v>
      </c>
      <c r="EA96" s="270">
        <v>0</v>
      </c>
      <c r="EB96" s="270">
        <v>0</v>
      </c>
      <c r="EC96" s="270">
        <v>0</v>
      </c>
      <c r="ED96" s="270">
        <v>0</v>
      </c>
      <c r="EE96" s="270">
        <v>0</v>
      </c>
      <c r="EF96" s="270">
        <v>0</v>
      </c>
      <c r="EG96" s="270">
        <v>0</v>
      </c>
      <c r="EH96" s="270">
        <v>0</v>
      </c>
      <c r="EI96" s="270">
        <v>0</v>
      </c>
      <c r="EJ96" s="270">
        <v>0</v>
      </c>
      <c r="EK96" s="270">
        <v>0</v>
      </c>
      <c r="EL96" s="270">
        <v>0</v>
      </c>
      <c r="EM96" s="270">
        <v>0</v>
      </c>
      <c r="EN96" s="270">
        <v>0</v>
      </c>
      <c r="EO96" s="270">
        <v>0</v>
      </c>
      <c r="EP96" s="270">
        <v>0</v>
      </c>
      <c r="EQ96" s="270">
        <v>0</v>
      </c>
      <c r="ER96" s="270">
        <v>0</v>
      </c>
      <c r="ES96" s="270">
        <v>0</v>
      </c>
      <c r="ET96" s="270">
        <v>0</v>
      </c>
      <c r="EU96" s="270">
        <v>0</v>
      </c>
      <c r="EV96" s="270">
        <v>0</v>
      </c>
      <c r="EW96" s="270">
        <v>0</v>
      </c>
      <c r="EX96" s="270">
        <v>0</v>
      </c>
      <c r="EY96" s="270">
        <v>0</v>
      </c>
      <c r="EZ96" s="270">
        <v>0</v>
      </c>
      <c r="FA96" s="270">
        <v>0</v>
      </c>
      <c r="FB96" s="270">
        <v>0</v>
      </c>
      <c r="FC96" s="270">
        <v>0</v>
      </c>
      <c r="FD96" s="270">
        <v>0</v>
      </c>
      <c r="FE96" s="270">
        <v>0</v>
      </c>
      <c r="FF96" s="270">
        <v>0</v>
      </c>
      <c r="FG96" s="270"/>
      <c r="FH96" s="270">
        <v>0</v>
      </c>
      <c r="FI96" s="270"/>
      <c r="FJ96" s="270">
        <v>0</v>
      </c>
      <c r="FK96" s="270">
        <v>0</v>
      </c>
      <c r="FL96" s="270">
        <v>0</v>
      </c>
      <c r="FM96" s="270">
        <v>0</v>
      </c>
      <c r="FN96" s="270">
        <v>0</v>
      </c>
      <c r="FO96" s="351">
        <v>165</v>
      </c>
      <c r="FP96" s="351">
        <v>0</v>
      </c>
      <c r="FQ96" s="351">
        <v>165</v>
      </c>
      <c r="FR96" s="13"/>
      <c r="FS96" s="270"/>
      <c r="FT96" s="270"/>
      <c r="FU96" s="270"/>
      <c r="FV96" s="270"/>
      <c r="FW96" s="270"/>
      <c r="FX96" s="270"/>
      <c r="FY96" s="270"/>
      <c r="FZ96" s="270"/>
      <c r="GA96" s="270"/>
      <c r="GB96" s="270"/>
      <c r="GC96" s="270"/>
      <c r="GD96" s="270"/>
      <c r="GE96" s="270"/>
      <c r="GF96" s="270"/>
      <c r="GG96" s="270"/>
      <c r="GH96" s="270"/>
      <c r="GI96" s="270"/>
      <c r="GJ96" s="270"/>
      <c r="GK96" s="270"/>
      <c r="GL96" s="270"/>
      <c r="GM96" s="270"/>
      <c r="GN96" s="270"/>
      <c r="GO96" s="270"/>
      <c r="GP96" s="270"/>
      <c r="GQ96" s="270"/>
      <c r="GR96" s="270"/>
      <c r="GS96" s="270"/>
      <c r="GT96" s="270"/>
      <c r="GU96" s="270"/>
      <c r="GV96" s="270"/>
      <c r="GW96" s="270"/>
      <c r="GX96" s="270"/>
      <c r="GY96" s="270"/>
      <c r="GZ96" s="270"/>
      <c r="HA96" s="270"/>
      <c r="HB96" s="270"/>
      <c r="HC96" s="270"/>
      <c r="HD96" s="270"/>
      <c r="HE96" s="270"/>
      <c r="HF96" s="270"/>
      <c r="HG96" s="270"/>
      <c r="HH96" s="270"/>
      <c r="HI96" s="270"/>
      <c r="HJ96" s="270"/>
      <c r="HK96" s="270"/>
      <c r="HL96" s="270"/>
      <c r="HM96" s="270"/>
      <c r="HN96" s="270"/>
      <c r="HO96" s="270"/>
      <c r="HP96" s="270"/>
      <c r="HQ96" s="270"/>
      <c r="HR96" s="270"/>
      <c r="HS96" s="270"/>
      <c r="HT96" s="270"/>
      <c r="HU96" s="270"/>
      <c r="HV96" s="270"/>
      <c r="HW96" s="270"/>
      <c r="HX96" s="270"/>
      <c r="HY96" s="270"/>
      <c r="HZ96" s="270"/>
      <c r="IA96" s="270"/>
      <c r="IB96" s="270"/>
      <c r="IC96" s="270"/>
      <c r="ID96" s="270"/>
      <c r="IE96" s="270"/>
      <c r="IF96" s="270"/>
      <c r="IG96" s="270"/>
      <c r="IH96" s="270"/>
    </row>
    <row r="97" spans="1:242" ht="12.75" customHeight="1" x14ac:dyDescent="0.2">
      <c r="A97" s="374" t="s">
        <v>606</v>
      </c>
      <c r="B97" s="270">
        <v>485</v>
      </c>
      <c r="C97" s="270">
        <v>485</v>
      </c>
      <c r="D97" s="270">
        <v>265</v>
      </c>
      <c r="E97" s="270">
        <v>220</v>
      </c>
      <c r="F97" s="270">
        <v>0</v>
      </c>
      <c r="G97" s="270">
        <v>0</v>
      </c>
      <c r="H97" s="270">
        <v>485</v>
      </c>
      <c r="I97" s="270">
        <v>255</v>
      </c>
      <c r="J97" s="270">
        <v>230</v>
      </c>
      <c r="K97" s="270">
        <v>505</v>
      </c>
      <c r="L97" s="270">
        <v>43.242798350000001</v>
      </c>
      <c r="M97" s="270">
        <v>25</v>
      </c>
      <c r="N97" s="270">
        <v>270</v>
      </c>
      <c r="O97" s="270">
        <v>110</v>
      </c>
      <c r="P97" s="270">
        <v>65</v>
      </c>
      <c r="Q97" s="270">
        <v>30</v>
      </c>
      <c r="R97" s="270" t="s">
        <v>1676</v>
      </c>
      <c r="S97" s="270" t="s">
        <v>1676</v>
      </c>
      <c r="T97" s="270">
        <v>0</v>
      </c>
      <c r="U97" s="270" t="s">
        <v>1676</v>
      </c>
      <c r="V97" s="270">
        <v>1.984251969</v>
      </c>
      <c r="W97" s="270">
        <v>2</v>
      </c>
      <c r="X97" s="270">
        <v>57.022727269999997</v>
      </c>
      <c r="Y97" s="270">
        <v>0</v>
      </c>
      <c r="Z97" s="270">
        <v>25</v>
      </c>
      <c r="AA97" s="270">
        <v>80</v>
      </c>
      <c r="AB97" s="270">
        <v>155</v>
      </c>
      <c r="AC97" s="270">
        <v>155</v>
      </c>
      <c r="AD97" s="270">
        <v>65</v>
      </c>
      <c r="AE97" s="270" t="s">
        <v>1676</v>
      </c>
      <c r="AF97" s="270">
        <v>70</v>
      </c>
      <c r="AG97" s="270">
        <v>0</v>
      </c>
      <c r="AH97" s="270" t="s">
        <v>1676</v>
      </c>
      <c r="AI97" s="270">
        <v>0</v>
      </c>
      <c r="AJ97" s="270">
        <v>0</v>
      </c>
      <c r="AK97" s="270">
        <v>0</v>
      </c>
      <c r="AL97" s="270">
        <v>0</v>
      </c>
      <c r="AM97" s="270">
        <v>0</v>
      </c>
      <c r="AN97" s="270">
        <v>35</v>
      </c>
      <c r="AO97" s="270">
        <v>0</v>
      </c>
      <c r="AP97" s="270">
        <v>0</v>
      </c>
      <c r="AQ97" s="270" t="s">
        <v>1676</v>
      </c>
      <c r="AR97" s="270">
        <v>0</v>
      </c>
      <c r="AS97" s="270">
        <v>0</v>
      </c>
      <c r="AT97" s="270">
        <v>0</v>
      </c>
      <c r="AU97" s="270">
        <v>0</v>
      </c>
      <c r="AV97" s="270" t="s">
        <v>1676</v>
      </c>
      <c r="AW97" s="270">
        <v>85</v>
      </c>
      <c r="AX97" s="270" t="s">
        <v>1676</v>
      </c>
      <c r="AY97" s="270">
        <v>0</v>
      </c>
      <c r="AZ97" s="270">
        <v>280</v>
      </c>
      <c r="BA97" s="270" t="s">
        <v>1676</v>
      </c>
      <c r="BB97" s="270">
        <v>10</v>
      </c>
      <c r="BC97" s="270">
        <v>0</v>
      </c>
      <c r="BD97" s="270" t="s">
        <v>1676</v>
      </c>
      <c r="BE97" s="270">
        <v>0</v>
      </c>
      <c r="BF97" s="270">
        <v>0</v>
      </c>
      <c r="BG97" s="270">
        <v>0</v>
      </c>
      <c r="BH97" s="270">
        <v>45</v>
      </c>
      <c r="BI97" s="270" t="s">
        <v>1676</v>
      </c>
      <c r="BJ97" s="270">
        <v>0</v>
      </c>
      <c r="BK97" s="270">
        <v>0</v>
      </c>
      <c r="BL97" s="270">
        <v>0</v>
      </c>
      <c r="BM97" s="270">
        <v>110</v>
      </c>
      <c r="BN97" s="270" t="s">
        <v>1676</v>
      </c>
      <c r="BO97" s="270">
        <v>290</v>
      </c>
      <c r="BP97" s="270">
        <v>0</v>
      </c>
      <c r="BQ97" s="270">
        <v>0</v>
      </c>
      <c r="BR97" s="270">
        <v>0</v>
      </c>
      <c r="BS97" s="270" t="s">
        <v>1676</v>
      </c>
      <c r="BT97" s="270">
        <v>30</v>
      </c>
      <c r="BU97" s="270" t="s">
        <v>1676</v>
      </c>
      <c r="BV97" s="270">
        <v>0</v>
      </c>
      <c r="BW97" s="270" t="s">
        <v>1676</v>
      </c>
      <c r="BX97" s="270">
        <v>0</v>
      </c>
      <c r="BY97" s="270">
        <v>0</v>
      </c>
      <c r="BZ97" s="270">
        <v>0</v>
      </c>
      <c r="CA97" s="270">
        <v>0</v>
      </c>
      <c r="CB97" s="270">
        <v>0</v>
      </c>
      <c r="CC97" s="270">
        <v>0</v>
      </c>
      <c r="CD97" s="270" t="s">
        <v>1676</v>
      </c>
      <c r="CE97" s="270">
        <v>0</v>
      </c>
      <c r="CF97" s="270">
        <v>0</v>
      </c>
      <c r="CG97" s="270">
        <v>485</v>
      </c>
      <c r="CH97" s="270">
        <v>0</v>
      </c>
      <c r="CI97" s="270">
        <v>110</v>
      </c>
      <c r="CJ97" s="270">
        <v>0</v>
      </c>
      <c r="CK97" s="270">
        <v>300</v>
      </c>
      <c r="CL97" s="270">
        <v>0</v>
      </c>
      <c r="CM97" s="270" t="s">
        <v>1676</v>
      </c>
      <c r="CN97" s="270">
        <v>0</v>
      </c>
      <c r="CO97" s="270">
        <v>0</v>
      </c>
      <c r="CP97" s="270">
        <v>0</v>
      </c>
      <c r="CQ97" s="270">
        <v>0</v>
      </c>
      <c r="CR97" s="270">
        <v>0</v>
      </c>
      <c r="CS97" s="270">
        <v>0</v>
      </c>
      <c r="CT97" s="270">
        <v>0</v>
      </c>
      <c r="CU97" s="270"/>
      <c r="CV97" s="270">
        <v>0</v>
      </c>
      <c r="CW97" s="270">
        <v>0</v>
      </c>
      <c r="CX97" s="270">
        <v>0</v>
      </c>
      <c r="CY97" s="270">
        <v>0</v>
      </c>
      <c r="CZ97" s="270">
        <v>0</v>
      </c>
      <c r="DA97" s="270">
        <v>0</v>
      </c>
      <c r="DB97" s="270" t="s">
        <v>1676</v>
      </c>
      <c r="DC97" s="270">
        <v>0</v>
      </c>
      <c r="DD97" s="270">
        <v>0</v>
      </c>
      <c r="DE97" s="270">
        <v>0</v>
      </c>
      <c r="DF97" s="270">
        <v>0</v>
      </c>
      <c r="DG97" s="270">
        <v>0</v>
      </c>
      <c r="DH97" s="270">
        <v>0</v>
      </c>
      <c r="DI97" s="270">
        <v>0</v>
      </c>
      <c r="DJ97" s="270">
        <v>0</v>
      </c>
      <c r="DK97" s="270">
        <v>0</v>
      </c>
      <c r="DL97" s="270">
        <v>0</v>
      </c>
      <c r="DM97" s="270">
        <v>0</v>
      </c>
      <c r="DN97" s="270">
        <v>0</v>
      </c>
      <c r="DO97" s="270">
        <v>0</v>
      </c>
      <c r="DP97" s="270">
        <v>0</v>
      </c>
      <c r="DQ97" s="270">
        <v>0</v>
      </c>
      <c r="DR97" s="270"/>
      <c r="DS97" s="270">
        <v>0</v>
      </c>
      <c r="DT97" s="270">
        <v>0</v>
      </c>
      <c r="DU97" s="270">
        <v>70</v>
      </c>
      <c r="DV97" s="270">
        <v>0</v>
      </c>
      <c r="DW97" s="270">
        <v>0</v>
      </c>
      <c r="DX97" s="270">
        <v>0</v>
      </c>
      <c r="DY97" s="270">
        <v>0</v>
      </c>
      <c r="DZ97" s="270">
        <v>0</v>
      </c>
      <c r="EA97" s="270">
        <v>0</v>
      </c>
      <c r="EB97" s="270">
        <v>0</v>
      </c>
      <c r="EC97" s="270">
        <v>0</v>
      </c>
      <c r="ED97" s="270">
        <v>0</v>
      </c>
      <c r="EE97" s="270">
        <v>0</v>
      </c>
      <c r="EF97" s="270">
        <v>0</v>
      </c>
      <c r="EG97" s="270">
        <v>0</v>
      </c>
      <c r="EH97" s="270">
        <v>0</v>
      </c>
      <c r="EI97" s="270">
        <v>0</v>
      </c>
      <c r="EJ97" s="270">
        <v>0</v>
      </c>
      <c r="EK97" s="270">
        <v>0</v>
      </c>
      <c r="EL97" s="270">
        <v>0</v>
      </c>
      <c r="EM97" s="270">
        <v>0</v>
      </c>
      <c r="EN97" s="270">
        <v>0</v>
      </c>
      <c r="EO97" s="270">
        <v>0</v>
      </c>
      <c r="EP97" s="270">
        <v>0</v>
      </c>
      <c r="EQ97" s="270">
        <v>0</v>
      </c>
      <c r="ER97" s="270">
        <v>0</v>
      </c>
      <c r="ES97" s="270">
        <v>0</v>
      </c>
      <c r="ET97" s="270">
        <v>0</v>
      </c>
      <c r="EU97" s="270">
        <v>0</v>
      </c>
      <c r="EV97" s="270">
        <v>0</v>
      </c>
      <c r="EW97" s="270">
        <v>0</v>
      </c>
      <c r="EX97" s="270">
        <v>0</v>
      </c>
      <c r="EY97" s="270">
        <v>0</v>
      </c>
      <c r="EZ97" s="270">
        <v>0</v>
      </c>
      <c r="FA97" s="270">
        <v>0</v>
      </c>
      <c r="FB97" s="270">
        <v>0</v>
      </c>
      <c r="FC97" s="270">
        <v>0</v>
      </c>
      <c r="FD97" s="270">
        <v>0</v>
      </c>
      <c r="FE97" s="270">
        <v>0</v>
      </c>
      <c r="FF97" s="270">
        <v>0</v>
      </c>
      <c r="FG97" s="270"/>
      <c r="FH97" s="270">
        <v>0</v>
      </c>
      <c r="FI97" s="270"/>
      <c r="FJ97" s="270">
        <v>0</v>
      </c>
      <c r="FK97" s="270">
        <v>0</v>
      </c>
      <c r="FL97" s="270">
        <v>0</v>
      </c>
      <c r="FM97" s="270">
        <v>0</v>
      </c>
      <c r="FN97" s="270">
        <v>0</v>
      </c>
      <c r="FO97" s="351">
        <v>475</v>
      </c>
      <c r="FP97" s="351">
        <v>0</v>
      </c>
      <c r="FQ97" s="351">
        <v>485</v>
      </c>
      <c r="FR97" s="13"/>
      <c r="FS97" s="270"/>
      <c r="FT97" s="270"/>
      <c r="FU97" s="270"/>
      <c r="FV97" s="270"/>
      <c r="FW97" s="270"/>
      <c r="FX97" s="270"/>
      <c r="FY97" s="270"/>
      <c r="FZ97" s="270"/>
      <c r="GA97" s="270"/>
      <c r="GB97" s="270"/>
      <c r="GC97" s="270"/>
      <c r="GD97" s="270"/>
      <c r="GE97" s="270"/>
      <c r="GF97" s="270"/>
      <c r="GG97" s="270"/>
      <c r="GH97" s="270"/>
      <c r="GI97" s="270"/>
      <c r="GJ97" s="270"/>
      <c r="GK97" s="270"/>
      <c r="GL97" s="270"/>
      <c r="GM97" s="270"/>
      <c r="GN97" s="270"/>
      <c r="GO97" s="270"/>
      <c r="GP97" s="270"/>
      <c r="GQ97" s="270"/>
      <c r="GR97" s="270"/>
      <c r="GS97" s="270"/>
      <c r="GT97" s="270"/>
      <c r="GU97" s="270"/>
      <c r="GV97" s="270"/>
      <c r="GW97" s="270"/>
      <c r="GX97" s="270"/>
      <c r="GY97" s="270"/>
      <c r="GZ97" s="270"/>
      <c r="HA97" s="270"/>
      <c r="HB97" s="270"/>
      <c r="HC97" s="270"/>
      <c r="HD97" s="270"/>
      <c r="HE97" s="270"/>
      <c r="HF97" s="270"/>
      <c r="HG97" s="270"/>
      <c r="HH97" s="270"/>
      <c r="HI97" s="270"/>
      <c r="HJ97" s="270"/>
      <c r="HK97" s="270"/>
      <c r="HL97" s="270"/>
      <c r="HM97" s="270"/>
      <c r="HN97" s="270"/>
      <c r="HO97" s="270"/>
      <c r="HP97" s="270"/>
      <c r="HQ97" s="270"/>
      <c r="HR97" s="270"/>
      <c r="HS97" s="270"/>
      <c r="HT97" s="270"/>
      <c r="HU97" s="270"/>
      <c r="HV97" s="270"/>
      <c r="HW97" s="270"/>
      <c r="HX97" s="270"/>
      <c r="HY97" s="270"/>
      <c r="HZ97" s="270"/>
      <c r="IA97" s="270"/>
      <c r="IB97" s="270"/>
      <c r="IC97" s="270"/>
      <c r="ID97" s="270"/>
      <c r="IE97" s="270"/>
      <c r="IF97" s="270"/>
      <c r="IG97" s="270"/>
      <c r="IH97" s="270"/>
    </row>
    <row r="98" spans="1:242" ht="12.75" customHeight="1" x14ac:dyDescent="0.2">
      <c r="A98" s="374" t="s">
        <v>273</v>
      </c>
      <c r="B98" s="270">
        <v>575</v>
      </c>
      <c r="C98" s="270">
        <v>575</v>
      </c>
      <c r="D98" s="270">
        <v>345</v>
      </c>
      <c r="E98" s="270">
        <v>235</v>
      </c>
      <c r="F98" s="270">
        <v>0</v>
      </c>
      <c r="G98" s="270">
        <v>0</v>
      </c>
      <c r="H98" s="270">
        <v>575</v>
      </c>
      <c r="I98" s="270">
        <v>235</v>
      </c>
      <c r="J98" s="270">
        <v>340</v>
      </c>
      <c r="K98" s="270">
        <v>610</v>
      </c>
      <c r="L98" s="270">
        <v>81.570190640000007</v>
      </c>
      <c r="M98" s="270">
        <v>80</v>
      </c>
      <c r="N98" s="270">
        <v>45</v>
      </c>
      <c r="O98" s="270">
        <v>90</v>
      </c>
      <c r="P98" s="270">
        <v>245</v>
      </c>
      <c r="Q98" s="270">
        <v>190</v>
      </c>
      <c r="R98" s="270" t="s">
        <v>1676</v>
      </c>
      <c r="S98" s="270">
        <v>0</v>
      </c>
      <c r="T98" s="270" t="s">
        <v>1676</v>
      </c>
      <c r="U98" s="270" t="s">
        <v>1676</v>
      </c>
      <c r="V98" s="270">
        <v>2.5847457629999999</v>
      </c>
      <c r="W98" s="270">
        <v>3</v>
      </c>
      <c r="X98" s="270">
        <v>61.88908146</v>
      </c>
      <c r="Y98" s="270">
        <v>0</v>
      </c>
      <c r="Z98" s="270">
        <v>25</v>
      </c>
      <c r="AA98" s="270">
        <v>45</v>
      </c>
      <c r="AB98" s="270">
        <v>145</v>
      </c>
      <c r="AC98" s="270">
        <v>250</v>
      </c>
      <c r="AD98" s="270">
        <v>110</v>
      </c>
      <c r="AE98" s="270" t="s">
        <v>1676</v>
      </c>
      <c r="AF98" s="270">
        <v>10</v>
      </c>
      <c r="AG98" s="270">
        <v>0</v>
      </c>
      <c r="AH98" s="270">
        <v>0</v>
      </c>
      <c r="AI98" s="270">
        <v>0</v>
      </c>
      <c r="AJ98" s="270" t="s">
        <v>1676</v>
      </c>
      <c r="AK98" s="270">
        <v>0</v>
      </c>
      <c r="AL98" s="270" t="s">
        <v>1676</v>
      </c>
      <c r="AM98" s="270">
        <v>45</v>
      </c>
      <c r="AN98" s="270">
        <v>30</v>
      </c>
      <c r="AO98" s="270">
        <v>0</v>
      </c>
      <c r="AP98" s="270" t="s">
        <v>1676</v>
      </c>
      <c r="AQ98" s="270" t="s">
        <v>1676</v>
      </c>
      <c r="AR98" s="270">
        <v>0</v>
      </c>
      <c r="AS98" s="270">
        <v>0</v>
      </c>
      <c r="AT98" s="270">
        <v>0</v>
      </c>
      <c r="AU98" s="270">
        <v>0</v>
      </c>
      <c r="AV98" s="270" t="s">
        <v>1676</v>
      </c>
      <c r="AW98" s="270">
        <v>185</v>
      </c>
      <c r="AX98" s="270">
        <v>0</v>
      </c>
      <c r="AY98" s="270">
        <v>0</v>
      </c>
      <c r="AZ98" s="270">
        <v>275</v>
      </c>
      <c r="BA98" s="270">
        <v>0</v>
      </c>
      <c r="BB98" s="270">
        <v>15</v>
      </c>
      <c r="BC98" s="270">
        <v>0</v>
      </c>
      <c r="BD98" s="270" t="s">
        <v>1676</v>
      </c>
      <c r="BE98" s="270">
        <v>0</v>
      </c>
      <c r="BF98" s="270">
        <v>0</v>
      </c>
      <c r="BG98" s="270" t="s">
        <v>1676</v>
      </c>
      <c r="BH98" s="270">
        <v>10</v>
      </c>
      <c r="BI98" s="270">
        <v>0</v>
      </c>
      <c r="BJ98" s="270">
        <v>0</v>
      </c>
      <c r="BK98" s="270">
        <v>0</v>
      </c>
      <c r="BL98" s="270" t="s">
        <v>1676</v>
      </c>
      <c r="BM98" s="270">
        <v>245</v>
      </c>
      <c r="BN98" s="270" t="s">
        <v>1676</v>
      </c>
      <c r="BO98" s="270">
        <v>305</v>
      </c>
      <c r="BP98" s="270">
        <v>0</v>
      </c>
      <c r="BQ98" s="270">
        <v>0</v>
      </c>
      <c r="BR98" s="270">
        <v>0</v>
      </c>
      <c r="BS98" s="270">
        <v>0</v>
      </c>
      <c r="BT98" s="270">
        <v>0</v>
      </c>
      <c r="BU98" s="270" t="s">
        <v>1676</v>
      </c>
      <c r="BV98" s="270">
        <v>0</v>
      </c>
      <c r="BW98" s="270" t="s">
        <v>1676</v>
      </c>
      <c r="BX98" s="270">
        <v>0</v>
      </c>
      <c r="BY98" s="270">
        <v>0</v>
      </c>
      <c r="BZ98" s="270">
        <v>0</v>
      </c>
      <c r="CA98" s="270">
        <v>0</v>
      </c>
      <c r="CB98" s="270">
        <v>0</v>
      </c>
      <c r="CC98" s="270">
        <v>0</v>
      </c>
      <c r="CD98" s="270" t="s">
        <v>1676</v>
      </c>
      <c r="CE98" s="270">
        <v>0</v>
      </c>
      <c r="CF98" s="270">
        <v>0</v>
      </c>
      <c r="CG98" s="270">
        <v>570</v>
      </c>
      <c r="CH98" s="270">
        <v>0</v>
      </c>
      <c r="CI98" s="270">
        <v>250</v>
      </c>
      <c r="CJ98" s="270">
        <v>0</v>
      </c>
      <c r="CK98" s="270">
        <v>325</v>
      </c>
      <c r="CL98" s="270" t="s">
        <v>1676</v>
      </c>
      <c r="CM98" s="270">
        <v>0</v>
      </c>
      <c r="CN98" s="270">
        <v>0</v>
      </c>
      <c r="CO98" s="270">
        <v>0</v>
      </c>
      <c r="CP98" s="270">
        <v>0</v>
      </c>
      <c r="CQ98" s="270">
        <v>0</v>
      </c>
      <c r="CR98" s="270">
        <v>0</v>
      </c>
      <c r="CS98" s="270">
        <v>0</v>
      </c>
      <c r="CT98" s="270">
        <v>0</v>
      </c>
      <c r="CU98" s="270"/>
      <c r="CV98" s="270">
        <v>0</v>
      </c>
      <c r="CW98" s="270">
        <v>0</v>
      </c>
      <c r="CX98" s="270">
        <v>0</v>
      </c>
      <c r="CY98" s="270">
        <v>0</v>
      </c>
      <c r="CZ98" s="270">
        <v>0</v>
      </c>
      <c r="DA98" s="270">
        <v>0</v>
      </c>
      <c r="DB98" s="270">
        <v>0</v>
      </c>
      <c r="DC98" s="270">
        <v>0</v>
      </c>
      <c r="DD98" s="270">
        <v>0</v>
      </c>
      <c r="DE98" s="270">
        <v>0</v>
      </c>
      <c r="DF98" s="270">
        <v>0</v>
      </c>
      <c r="DG98" s="270">
        <v>0</v>
      </c>
      <c r="DH98" s="270">
        <v>0</v>
      </c>
      <c r="DI98" s="270">
        <v>0</v>
      </c>
      <c r="DJ98" s="270">
        <v>0</v>
      </c>
      <c r="DK98" s="270">
        <v>0</v>
      </c>
      <c r="DL98" s="270">
        <v>0</v>
      </c>
      <c r="DM98" s="270">
        <v>0</v>
      </c>
      <c r="DN98" s="270">
        <v>0</v>
      </c>
      <c r="DO98" s="270">
        <v>0</v>
      </c>
      <c r="DP98" s="270">
        <v>0</v>
      </c>
      <c r="DQ98" s="270">
        <v>0</v>
      </c>
      <c r="DR98" s="270"/>
      <c r="DS98" s="270">
        <v>0</v>
      </c>
      <c r="DT98" s="270">
        <v>0</v>
      </c>
      <c r="DU98" s="270">
        <v>0</v>
      </c>
      <c r="DV98" s="270">
        <v>0</v>
      </c>
      <c r="DW98" s="270">
        <v>0</v>
      </c>
      <c r="DX98" s="270">
        <v>0</v>
      </c>
      <c r="DY98" s="270">
        <v>0</v>
      </c>
      <c r="DZ98" s="270">
        <v>0</v>
      </c>
      <c r="EA98" s="270">
        <v>0</v>
      </c>
      <c r="EB98" s="270">
        <v>0</v>
      </c>
      <c r="EC98" s="270">
        <v>0</v>
      </c>
      <c r="ED98" s="270">
        <v>0</v>
      </c>
      <c r="EE98" s="270">
        <v>0</v>
      </c>
      <c r="EF98" s="270">
        <v>0</v>
      </c>
      <c r="EG98" s="270">
        <v>0</v>
      </c>
      <c r="EH98" s="270">
        <v>0</v>
      </c>
      <c r="EI98" s="270">
        <v>0</v>
      </c>
      <c r="EJ98" s="270">
        <v>0</v>
      </c>
      <c r="EK98" s="270">
        <v>0</v>
      </c>
      <c r="EL98" s="270">
        <v>0</v>
      </c>
      <c r="EM98" s="270">
        <v>0</v>
      </c>
      <c r="EN98" s="270">
        <v>0</v>
      </c>
      <c r="EO98" s="270">
        <v>0</v>
      </c>
      <c r="EP98" s="270">
        <v>0</v>
      </c>
      <c r="EQ98" s="270">
        <v>0</v>
      </c>
      <c r="ER98" s="270">
        <v>0</v>
      </c>
      <c r="ES98" s="270">
        <v>0</v>
      </c>
      <c r="ET98" s="270">
        <v>0</v>
      </c>
      <c r="EU98" s="270">
        <v>0</v>
      </c>
      <c r="EV98" s="270">
        <v>0</v>
      </c>
      <c r="EW98" s="270">
        <v>0</v>
      </c>
      <c r="EX98" s="270">
        <v>0</v>
      </c>
      <c r="EY98" s="270">
        <v>0</v>
      </c>
      <c r="EZ98" s="270">
        <v>0</v>
      </c>
      <c r="FA98" s="270">
        <v>0</v>
      </c>
      <c r="FB98" s="270">
        <v>0</v>
      </c>
      <c r="FC98" s="270">
        <v>0</v>
      </c>
      <c r="FD98" s="270">
        <v>0</v>
      </c>
      <c r="FE98" s="270">
        <v>0</v>
      </c>
      <c r="FF98" s="270">
        <v>0</v>
      </c>
      <c r="FG98" s="270"/>
      <c r="FH98" s="270">
        <v>0</v>
      </c>
      <c r="FI98" s="270"/>
      <c r="FJ98" s="270">
        <v>0</v>
      </c>
      <c r="FK98" s="270">
        <v>0</v>
      </c>
      <c r="FL98" s="270">
        <v>0</v>
      </c>
      <c r="FM98" s="270">
        <v>0</v>
      </c>
      <c r="FN98" s="270">
        <v>0</v>
      </c>
      <c r="FO98" s="351">
        <v>565</v>
      </c>
      <c r="FP98" s="351">
        <v>0</v>
      </c>
      <c r="FQ98" s="351">
        <v>575</v>
      </c>
      <c r="FR98" s="13"/>
      <c r="FS98" s="270"/>
      <c r="FT98" s="270"/>
      <c r="FU98" s="270"/>
      <c r="FV98" s="270"/>
      <c r="FW98" s="270"/>
      <c r="FX98" s="270"/>
      <c r="FY98" s="270"/>
      <c r="FZ98" s="270"/>
      <c r="GA98" s="270"/>
      <c r="GB98" s="270"/>
      <c r="GC98" s="270"/>
      <c r="GD98" s="270"/>
      <c r="GE98" s="270"/>
      <c r="GF98" s="270"/>
      <c r="GG98" s="270"/>
      <c r="GH98" s="270"/>
      <c r="GI98" s="270"/>
      <c r="GJ98" s="270"/>
      <c r="GK98" s="270"/>
      <c r="GL98" s="270"/>
      <c r="GM98" s="270"/>
      <c r="GN98" s="270"/>
      <c r="GO98" s="270"/>
      <c r="GP98" s="270"/>
      <c r="GQ98" s="270"/>
      <c r="GR98" s="270"/>
      <c r="GS98" s="270"/>
      <c r="GT98" s="270"/>
      <c r="GU98" s="270"/>
      <c r="GV98" s="270"/>
      <c r="GW98" s="270"/>
      <c r="GX98" s="270"/>
      <c r="GY98" s="270"/>
      <c r="GZ98" s="270"/>
      <c r="HA98" s="270"/>
      <c r="HB98" s="270"/>
      <c r="HC98" s="270"/>
      <c r="HD98" s="270"/>
      <c r="HE98" s="270"/>
      <c r="HF98" s="270"/>
      <c r="HG98" s="270"/>
      <c r="HH98" s="270"/>
      <c r="HI98" s="270"/>
      <c r="HJ98" s="270"/>
      <c r="HK98" s="270"/>
      <c r="HL98" s="270"/>
      <c r="HM98" s="270"/>
      <c r="HN98" s="270"/>
      <c r="HO98" s="270"/>
      <c r="HP98" s="270"/>
      <c r="HQ98" s="270"/>
      <c r="HR98" s="270"/>
      <c r="HS98" s="270"/>
      <c r="HT98" s="270"/>
      <c r="HU98" s="270"/>
      <c r="HV98" s="270"/>
      <c r="HW98" s="270"/>
      <c r="HX98" s="270"/>
      <c r="HY98" s="270"/>
      <c r="HZ98" s="270"/>
      <c r="IA98" s="270"/>
      <c r="IB98" s="270"/>
      <c r="IC98" s="270"/>
      <c r="ID98" s="270"/>
      <c r="IE98" s="270"/>
      <c r="IF98" s="270"/>
      <c r="IG98" s="270"/>
      <c r="IH98" s="270"/>
    </row>
    <row r="99" spans="1:242" ht="12.75" customHeight="1" x14ac:dyDescent="0.2">
      <c r="A99" s="374" t="s">
        <v>593</v>
      </c>
      <c r="B99" s="270">
        <v>525</v>
      </c>
      <c r="C99" s="270">
        <v>525</v>
      </c>
      <c r="D99" s="270">
        <v>240</v>
      </c>
      <c r="E99" s="270">
        <v>285</v>
      </c>
      <c r="F99" s="270">
        <v>0</v>
      </c>
      <c r="G99" s="270">
        <v>0</v>
      </c>
      <c r="H99" s="270">
        <v>525</v>
      </c>
      <c r="I99" s="270">
        <v>275</v>
      </c>
      <c r="J99" s="270">
        <v>250</v>
      </c>
      <c r="K99" s="270">
        <v>560</v>
      </c>
      <c r="L99" s="270">
        <v>61.810707460000003</v>
      </c>
      <c r="M99" s="270">
        <v>44</v>
      </c>
      <c r="N99" s="270">
        <v>180</v>
      </c>
      <c r="O99" s="270">
        <v>160</v>
      </c>
      <c r="P99" s="270">
        <v>105</v>
      </c>
      <c r="Q99" s="270">
        <v>60</v>
      </c>
      <c r="R99" s="270">
        <v>10</v>
      </c>
      <c r="S99" s="270" t="s">
        <v>1676</v>
      </c>
      <c r="T99" s="270" t="s">
        <v>1676</v>
      </c>
      <c r="U99" s="270" t="s">
        <v>1676</v>
      </c>
      <c r="V99" s="270">
        <v>2.0327272729999999</v>
      </c>
      <c r="W99" s="270">
        <v>2</v>
      </c>
      <c r="X99" s="270">
        <v>61.965583170000002</v>
      </c>
      <c r="Y99" s="270">
        <v>0</v>
      </c>
      <c r="Z99" s="270">
        <v>20</v>
      </c>
      <c r="AA99" s="270">
        <v>45</v>
      </c>
      <c r="AB99" s="270">
        <v>145</v>
      </c>
      <c r="AC99" s="270">
        <v>200</v>
      </c>
      <c r="AD99" s="270">
        <v>110</v>
      </c>
      <c r="AE99" s="270" t="s">
        <v>1676</v>
      </c>
      <c r="AF99" s="270">
        <v>55</v>
      </c>
      <c r="AG99" s="270">
        <v>0</v>
      </c>
      <c r="AH99" s="270">
        <v>0</v>
      </c>
      <c r="AI99" s="270">
        <v>0</v>
      </c>
      <c r="AJ99" s="270">
        <v>0</v>
      </c>
      <c r="AK99" s="270">
        <v>0</v>
      </c>
      <c r="AL99" s="270">
        <v>0</v>
      </c>
      <c r="AM99" s="270">
        <v>0</v>
      </c>
      <c r="AN99" s="270">
        <v>0</v>
      </c>
      <c r="AO99" s="270">
        <v>0</v>
      </c>
      <c r="AP99" s="270">
        <v>0</v>
      </c>
      <c r="AQ99" s="270">
        <v>0</v>
      </c>
      <c r="AR99" s="270">
        <v>0</v>
      </c>
      <c r="AS99" s="270">
        <v>0</v>
      </c>
      <c r="AT99" s="270">
        <v>0</v>
      </c>
      <c r="AU99" s="270">
        <v>0</v>
      </c>
      <c r="AV99" s="270" t="s">
        <v>1676</v>
      </c>
      <c r="AW99" s="270">
        <v>50</v>
      </c>
      <c r="AX99" s="270">
        <v>0</v>
      </c>
      <c r="AY99" s="270">
        <v>70</v>
      </c>
      <c r="AZ99" s="270">
        <v>330</v>
      </c>
      <c r="BA99" s="270" t="s">
        <v>1676</v>
      </c>
      <c r="BB99" s="270">
        <v>10</v>
      </c>
      <c r="BC99" s="270">
        <v>0</v>
      </c>
      <c r="BD99" s="270" t="s">
        <v>1676</v>
      </c>
      <c r="BE99" s="270">
        <v>0</v>
      </c>
      <c r="BF99" s="270">
        <v>0</v>
      </c>
      <c r="BG99" s="270">
        <v>0</v>
      </c>
      <c r="BH99" s="270">
        <v>40</v>
      </c>
      <c r="BI99" s="270">
        <v>0</v>
      </c>
      <c r="BJ99" s="270">
        <v>0</v>
      </c>
      <c r="BK99" s="270">
        <v>0</v>
      </c>
      <c r="BL99" s="270">
        <v>0</v>
      </c>
      <c r="BM99" s="270">
        <v>0</v>
      </c>
      <c r="BN99" s="270" t="s">
        <v>1676</v>
      </c>
      <c r="BO99" s="270">
        <v>450</v>
      </c>
      <c r="BP99" s="270">
        <v>0</v>
      </c>
      <c r="BQ99" s="270">
        <v>0</v>
      </c>
      <c r="BR99" s="270">
        <v>0</v>
      </c>
      <c r="BS99" s="270">
        <v>0</v>
      </c>
      <c r="BT99" s="270">
        <v>0</v>
      </c>
      <c r="BU99" s="270">
        <v>25</v>
      </c>
      <c r="BV99" s="270">
        <v>0</v>
      </c>
      <c r="BW99" s="270" t="s">
        <v>1676</v>
      </c>
      <c r="BX99" s="270">
        <v>0</v>
      </c>
      <c r="BY99" s="270">
        <v>0</v>
      </c>
      <c r="BZ99" s="270">
        <v>0</v>
      </c>
      <c r="CA99" s="270">
        <v>0</v>
      </c>
      <c r="CB99" s="270">
        <v>0</v>
      </c>
      <c r="CC99" s="270">
        <v>0</v>
      </c>
      <c r="CD99" s="270">
        <v>20</v>
      </c>
      <c r="CE99" s="270">
        <v>0</v>
      </c>
      <c r="CF99" s="270">
        <v>0</v>
      </c>
      <c r="CG99" s="270">
        <v>500</v>
      </c>
      <c r="CH99" s="270">
        <v>0</v>
      </c>
      <c r="CI99" s="270">
        <v>0</v>
      </c>
      <c r="CJ99" s="270">
        <v>0</v>
      </c>
      <c r="CK99" s="270">
        <v>430</v>
      </c>
      <c r="CL99" s="270">
        <v>0</v>
      </c>
      <c r="CM99" s="270">
        <v>0</v>
      </c>
      <c r="CN99" s="270">
        <v>0</v>
      </c>
      <c r="CO99" s="270">
        <v>0</v>
      </c>
      <c r="CP99" s="270">
        <v>0</v>
      </c>
      <c r="CQ99" s="270">
        <v>0</v>
      </c>
      <c r="CR99" s="270">
        <v>0</v>
      </c>
      <c r="CS99" s="270">
        <v>0</v>
      </c>
      <c r="CT99" s="270">
        <v>0</v>
      </c>
      <c r="CU99" s="270"/>
      <c r="CV99" s="270">
        <v>0</v>
      </c>
      <c r="CW99" s="270">
        <v>90</v>
      </c>
      <c r="CX99" s="270">
        <v>0</v>
      </c>
      <c r="CY99" s="270">
        <v>0</v>
      </c>
      <c r="CZ99" s="270">
        <v>0</v>
      </c>
      <c r="DA99" s="270">
        <v>0</v>
      </c>
      <c r="DB99" s="270">
        <v>0</v>
      </c>
      <c r="DC99" s="270">
        <v>0</v>
      </c>
      <c r="DD99" s="270">
        <v>0</v>
      </c>
      <c r="DE99" s="270">
        <v>0</v>
      </c>
      <c r="DF99" s="270">
        <v>0</v>
      </c>
      <c r="DG99" s="270">
        <v>0</v>
      </c>
      <c r="DH99" s="270">
        <v>0</v>
      </c>
      <c r="DI99" s="270">
        <v>0</v>
      </c>
      <c r="DJ99" s="270">
        <v>0</v>
      </c>
      <c r="DK99" s="270">
        <v>0</v>
      </c>
      <c r="DL99" s="270">
        <v>0</v>
      </c>
      <c r="DM99" s="270">
        <v>0</v>
      </c>
      <c r="DN99" s="270">
        <v>0</v>
      </c>
      <c r="DO99" s="270">
        <v>0</v>
      </c>
      <c r="DP99" s="270">
        <v>0</v>
      </c>
      <c r="DQ99" s="270">
        <v>0</v>
      </c>
      <c r="DR99" s="270"/>
      <c r="DS99" s="270">
        <v>0</v>
      </c>
      <c r="DT99" s="270">
        <v>0</v>
      </c>
      <c r="DU99" s="270">
        <v>0</v>
      </c>
      <c r="DV99" s="270">
        <v>0</v>
      </c>
      <c r="DW99" s="270">
        <v>0</v>
      </c>
      <c r="DX99" s="270">
        <v>0</v>
      </c>
      <c r="DY99" s="270">
        <v>0</v>
      </c>
      <c r="DZ99" s="270">
        <v>0</v>
      </c>
      <c r="EA99" s="270">
        <v>0</v>
      </c>
      <c r="EB99" s="270">
        <v>0</v>
      </c>
      <c r="EC99" s="270">
        <v>0</v>
      </c>
      <c r="ED99" s="270">
        <v>0</v>
      </c>
      <c r="EE99" s="270">
        <v>0</v>
      </c>
      <c r="EF99" s="270">
        <v>0</v>
      </c>
      <c r="EG99" s="270">
        <v>0</v>
      </c>
      <c r="EH99" s="270">
        <v>0</v>
      </c>
      <c r="EI99" s="270">
        <v>0</v>
      </c>
      <c r="EJ99" s="270">
        <v>0</v>
      </c>
      <c r="EK99" s="270">
        <v>0</v>
      </c>
      <c r="EL99" s="270">
        <v>0</v>
      </c>
      <c r="EM99" s="270">
        <v>0</v>
      </c>
      <c r="EN99" s="270">
        <v>0</v>
      </c>
      <c r="EO99" s="270">
        <v>0</v>
      </c>
      <c r="EP99" s="270">
        <v>0</v>
      </c>
      <c r="EQ99" s="270">
        <v>0</v>
      </c>
      <c r="ER99" s="270">
        <v>0</v>
      </c>
      <c r="ES99" s="270">
        <v>0</v>
      </c>
      <c r="ET99" s="270">
        <v>0</v>
      </c>
      <c r="EU99" s="270">
        <v>0</v>
      </c>
      <c r="EV99" s="270">
        <v>0</v>
      </c>
      <c r="EW99" s="270">
        <v>0</v>
      </c>
      <c r="EX99" s="270">
        <v>0</v>
      </c>
      <c r="EY99" s="270">
        <v>0</v>
      </c>
      <c r="EZ99" s="270">
        <v>0</v>
      </c>
      <c r="FA99" s="270">
        <v>0</v>
      </c>
      <c r="FB99" s="270">
        <v>0</v>
      </c>
      <c r="FC99" s="270">
        <v>0</v>
      </c>
      <c r="FD99" s="270">
        <v>0</v>
      </c>
      <c r="FE99" s="270">
        <v>0</v>
      </c>
      <c r="FF99" s="270">
        <v>0</v>
      </c>
      <c r="FG99" s="270"/>
      <c r="FH99" s="270">
        <v>0</v>
      </c>
      <c r="FI99" s="270"/>
      <c r="FJ99" s="270">
        <v>0</v>
      </c>
      <c r="FK99" s="270">
        <v>0</v>
      </c>
      <c r="FL99" s="270">
        <v>0</v>
      </c>
      <c r="FM99" s="270">
        <v>0</v>
      </c>
      <c r="FN99" s="270">
        <v>0</v>
      </c>
      <c r="FO99" s="351">
        <v>515</v>
      </c>
      <c r="FP99" s="351">
        <v>0</v>
      </c>
      <c r="FQ99" s="351">
        <v>525</v>
      </c>
      <c r="FR99" s="13"/>
      <c r="FS99" s="270"/>
      <c r="FT99" s="270"/>
      <c r="FU99" s="270"/>
      <c r="FV99" s="270"/>
      <c r="FW99" s="270"/>
      <c r="FX99" s="270"/>
      <c r="FY99" s="270"/>
      <c r="FZ99" s="270"/>
      <c r="GA99" s="270"/>
      <c r="GB99" s="270"/>
      <c r="GC99" s="270"/>
      <c r="GD99" s="270"/>
      <c r="GE99" s="270"/>
      <c r="GF99" s="270"/>
      <c r="GG99" s="270"/>
      <c r="GH99" s="270"/>
      <c r="GI99" s="270"/>
      <c r="GJ99" s="270"/>
      <c r="GK99" s="270"/>
      <c r="GL99" s="270"/>
      <c r="GM99" s="270"/>
      <c r="GN99" s="270"/>
      <c r="GO99" s="270"/>
      <c r="GP99" s="270"/>
      <c r="GQ99" s="270"/>
      <c r="GR99" s="270"/>
      <c r="GS99" s="270"/>
      <c r="GT99" s="270"/>
      <c r="GU99" s="270"/>
      <c r="GV99" s="270"/>
      <c r="GW99" s="270"/>
      <c r="GX99" s="270"/>
      <c r="GY99" s="270"/>
      <c r="GZ99" s="270"/>
      <c r="HA99" s="270"/>
      <c r="HB99" s="270"/>
      <c r="HC99" s="270"/>
      <c r="HD99" s="270"/>
      <c r="HE99" s="270"/>
      <c r="HF99" s="270"/>
      <c r="HG99" s="270"/>
      <c r="HH99" s="270"/>
      <c r="HI99" s="270"/>
      <c r="HJ99" s="270"/>
      <c r="HK99" s="270"/>
      <c r="HL99" s="270"/>
      <c r="HM99" s="270"/>
      <c r="HN99" s="270"/>
      <c r="HO99" s="270"/>
      <c r="HP99" s="270"/>
      <c r="HQ99" s="270"/>
      <c r="HR99" s="270"/>
      <c r="HS99" s="270"/>
      <c r="HT99" s="270"/>
      <c r="HU99" s="270"/>
      <c r="HV99" s="270"/>
      <c r="HW99" s="270"/>
      <c r="HX99" s="270"/>
      <c r="HY99" s="270"/>
      <c r="HZ99" s="270"/>
      <c r="IA99" s="270"/>
      <c r="IB99" s="270"/>
      <c r="IC99" s="270"/>
      <c r="ID99" s="270"/>
      <c r="IE99" s="270"/>
      <c r="IF99" s="270"/>
      <c r="IG99" s="270"/>
      <c r="IH99" s="270"/>
    </row>
    <row r="100" spans="1:242" ht="12.75" customHeight="1" x14ac:dyDescent="0.2">
      <c r="A100" s="374" t="s">
        <v>275</v>
      </c>
      <c r="B100" s="270">
        <v>3665</v>
      </c>
      <c r="C100" s="270">
        <v>3665</v>
      </c>
      <c r="D100" s="270">
        <v>1595</v>
      </c>
      <c r="E100" s="270">
        <v>2070</v>
      </c>
      <c r="F100" s="270">
        <v>0</v>
      </c>
      <c r="G100" s="270">
        <v>0</v>
      </c>
      <c r="H100" s="270">
        <v>3665</v>
      </c>
      <c r="I100" s="270">
        <v>930</v>
      </c>
      <c r="J100" s="270">
        <v>2740</v>
      </c>
      <c r="K100" s="270">
        <v>1725</v>
      </c>
      <c r="L100" s="270">
        <v>85.093613540000007</v>
      </c>
      <c r="M100" s="270">
        <v>47</v>
      </c>
      <c r="N100" s="270">
        <v>995</v>
      </c>
      <c r="O100" s="270">
        <v>1225</v>
      </c>
      <c r="P100" s="270">
        <v>670</v>
      </c>
      <c r="Q100" s="270">
        <v>500</v>
      </c>
      <c r="R100" s="270">
        <v>100</v>
      </c>
      <c r="S100" s="270">
        <v>50</v>
      </c>
      <c r="T100" s="270">
        <v>55</v>
      </c>
      <c r="U100" s="270">
        <v>70</v>
      </c>
      <c r="V100" s="270">
        <v>1.8568353070000001</v>
      </c>
      <c r="W100" s="270">
        <v>2</v>
      </c>
      <c r="X100" s="270">
        <v>51.236949989999999</v>
      </c>
      <c r="Y100" s="270">
        <v>0</v>
      </c>
      <c r="Z100" s="270">
        <v>495</v>
      </c>
      <c r="AA100" s="270">
        <v>830</v>
      </c>
      <c r="AB100" s="270">
        <v>1070</v>
      </c>
      <c r="AC100" s="270">
        <v>925</v>
      </c>
      <c r="AD100" s="270">
        <v>335</v>
      </c>
      <c r="AE100" s="270" t="s">
        <v>1676</v>
      </c>
      <c r="AF100" s="270">
        <v>155</v>
      </c>
      <c r="AG100" s="270">
        <v>0</v>
      </c>
      <c r="AH100" s="270">
        <v>0</v>
      </c>
      <c r="AI100" s="270">
        <v>0</v>
      </c>
      <c r="AJ100" s="270">
        <v>195</v>
      </c>
      <c r="AK100" s="270">
        <v>95</v>
      </c>
      <c r="AL100" s="270">
        <v>30</v>
      </c>
      <c r="AM100" s="270">
        <v>940</v>
      </c>
      <c r="AN100" s="270">
        <v>80</v>
      </c>
      <c r="AO100" s="270">
        <v>0</v>
      </c>
      <c r="AP100" s="270" t="s">
        <v>1676</v>
      </c>
      <c r="AQ100" s="270">
        <v>205</v>
      </c>
      <c r="AR100" s="270">
        <v>0</v>
      </c>
      <c r="AS100" s="270">
        <v>205</v>
      </c>
      <c r="AT100" s="270">
        <v>15</v>
      </c>
      <c r="AU100" s="270">
        <v>0</v>
      </c>
      <c r="AV100" s="270">
        <v>20</v>
      </c>
      <c r="AW100" s="270">
        <v>455</v>
      </c>
      <c r="AX100" s="270">
        <v>0</v>
      </c>
      <c r="AY100" s="270">
        <v>0</v>
      </c>
      <c r="AZ100" s="270">
        <v>1195</v>
      </c>
      <c r="BA100" s="270" t="s">
        <v>1676</v>
      </c>
      <c r="BB100" s="270">
        <v>65</v>
      </c>
      <c r="BC100" s="270">
        <v>60</v>
      </c>
      <c r="BD100" s="270">
        <v>55</v>
      </c>
      <c r="BE100" s="270" t="s">
        <v>1676</v>
      </c>
      <c r="BF100" s="270">
        <v>0</v>
      </c>
      <c r="BG100" s="270" t="s">
        <v>1676</v>
      </c>
      <c r="BH100" s="270">
        <v>150</v>
      </c>
      <c r="BI100" s="270">
        <v>0</v>
      </c>
      <c r="BJ100" s="270">
        <v>0</v>
      </c>
      <c r="BK100" s="270" t="s">
        <v>1676</v>
      </c>
      <c r="BL100" s="270">
        <v>280</v>
      </c>
      <c r="BM100" s="270">
        <v>1055</v>
      </c>
      <c r="BN100" s="270">
        <v>35</v>
      </c>
      <c r="BO100" s="270">
        <v>1375</v>
      </c>
      <c r="BP100" s="270">
        <v>385</v>
      </c>
      <c r="BQ100" s="270">
        <v>0</v>
      </c>
      <c r="BR100" s="270">
        <v>0</v>
      </c>
      <c r="BS100" s="270">
        <v>10</v>
      </c>
      <c r="BT100" s="270">
        <v>160</v>
      </c>
      <c r="BU100" s="270">
        <v>50</v>
      </c>
      <c r="BV100" s="270">
        <v>0</v>
      </c>
      <c r="BW100" s="270">
        <v>45</v>
      </c>
      <c r="BX100" s="270">
        <v>0</v>
      </c>
      <c r="BY100" s="270" t="s">
        <v>1676</v>
      </c>
      <c r="BZ100" s="270">
        <v>0</v>
      </c>
      <c r="CA100" s="270">
        <v>0</v>
      </c>
      <c r="CB100" s="270">
        <v>0</v>
      </c>
      <c r="CC100" s="270">
        <v>0</v>
      </c>
      <c r="CD100" s="270">
        <v>75</v>
      </c>
      <c r="CE100" s="270">
        <v>15</v>
      </c>
      <c r="CF100" s="270">
        <v>0</v>
      </c>
      <c r="CG100" s="270">
        <v>3575</v>
      </c>
      <c r="CH100" s="270">
        <v>0</v>
      </c>
      <c r="CI100" s="270">
        <v>1320</v>
      </c>
      <c r="CJ100" s="270">
        <v>10</v>
      </c>
      <c r="CK100" s="270">
        <v>1595</v>
      </c>
      <c r="CL100" s="270">
        <v>300</v>
      </c>
      <c r="CM100" s="270">
        <v>0</v>
      </c>
      <c r="CN100" s="270">
        <v>0</v>
      </c>
      <c r="CO100" s="270">
        <v>0</v>
      </c>
      <c r="CP100" s="270">
        <v>0</v>
      </c>
      <c r="CQ100" s="270">
        <v>0</v>
      </c>
      <c r="CR100" s="270">
        <v>0</v>
      </c>
      <c r="CS100" s="270">
        <v>0</v>
      </c>
      <c r="CT100" s="270">
        <v>0</v>
      </c>
      <c r="CU100" s="270"/>
      <c r="CV100" s="270">
        <v>0</v>
      </c>
      <c r="CW100" s="270">
        <v>0</v>
      </c>
      <c r="CX100" s="270">
        <v>0</v>
      </c>
      <c r="CY100" s="270">
        <v>0</v>
      </c>
      <c r="CZ100" s="270">
        <v>0</v>
      </c>
      <c r="DA100" s="270">
        <v>0</v>
      </c>
      <c r="DB100" s="270">
        <v>0</v>
      </c>
      <c r="DC100" s="270">
        <v>0</v>
      </c>
      <c r="DD100" s="270">
        <v>0</v>
      </c>
      <c r="DE100" s="270">
        <v>0</v>
      </c>
      <c r="DF100" s="270">
        <v>0</v>
      </c>
      <c r="DG100" s="270">
        <v>0</v>
      </c>
      <c r="DH100" s="270">
        <v>0</v>
      </c>
      <c r="DI100" s="270">
        <v>0</v>
      </c>
      <c r="DJ100" s="270">
        <v>0</v>
      </c>
      <c r="DK100" s="270">
        <v>0</v>
      </c>
      <c r="DL100" s="270">
        <v>0</v>
      </c>
      <c r="DM100" s="270">
        <v>0</v>
      </c>
      <c r="DN100" s="270">
        <v>0</v>
      </c>
      <c r="DO100" s="270">
        <v>0</v>
      </c>
      <c r="DP100" s="270">
        <v>0</v>
      </c>
      <c r="DQ100" s="270">
        <v>0</v>
      </c>
      <c r="DR100" s="270"/>
      <c r="DS100" s="270">
        <v>0</v>
      </c>
      <c r="DT100" s="270">
        <v>0</v>
      </c>
      <c r="DU100" s="270">
        <v>0</v>
      </c>
      <c r="DV100" s="270">
        <v>0</v>
      </c>
      <c r="DW100" s="270">
        <v>0</v>
      </c>
      <c r="DX100" s="270">
        <v>0</v>
      </c>
      <c r="DY100" s="270">
        <v>0</v>
      </c>
      <c r="DZ100" s="270">
        <v>0</v>
      </c>
      <c r="EA100" s="270">
        <v>0</v>
      </c>
      <c r="EB100" s="270">
        <v>0</v>
      </c>
      <c r="EC100" s="270">
        <v>0</v>
      </c>
      <c r="ED100" s="270">
        <v>0</v>
      </c>
      <c r="EE100" s="270">
        <v>0</v>
      </c>
      <c r="EF100" s="270">
        <v>0</v>
      </c>
      <c r="EG100" s="270">
        <v>0</v>
      </c>
      <c r="EH100" s="270">
        <v>0</v>
      </c>
      <c r="EI100" s="270">
        <v>0</v>
      </c>
      <c r="EJ100" s="270">
        <v>0</v>
      </c>
      <c r="EK100" s="270">
        <v>0</v>
      </c>
      <c r="EL100" s="270">
        <v>0</v>
      </c>
      <c r="EM100" s="270">
        <v>440</v>
      </c>
      <c r="EN100" s="270">
        <v>0</v>
      </c>
      <c r="EO100" s="270">
        <v>0</v>
      </c>
      <c r="EP100" s="270">
        <v>0</v>
      </c>
      <c r="EQ100" s="270">
        <v>0</v>
      </c>
      <c r="ER100" s="270">
        <v>0</v>
      </c>
      <c r="ES100" s="270">
        <v>0</v>
      </c>
      <c r="ET100" s="270">
        <v>0</v>
      </c>
      <c r="EU100" s="270">
        <v>0</v>
      </c>
      <c r="EV100" s="270">
        <v>0</v>
      </c>
      <c r="EW100" s="270">
        <v>0</v>
      </c>
      <c r="EX100" s="270">
        <v>0</v>
      </c>
      <c r="EY100" s="270">
        <v>0</v>
      </c>
      <c r="EZ100" s="270">
        <v>0</v>
      </c>
      <c r="FA100" s="270">
        <v>0</v>
      </c>
      <c r="FB100" s="270">
        <v>0</v>
      </c>
      <c r="FC100" s="270">
        <v>0</v>
      </c>
      <c r="FD100" s="270">
        <v>0</v>
      </c>
      <c r="FE100" s="270">
        <v>0</v>
      </c>
      <c r="FF100" s="270">
        <v>0</v>
      </c>
      <c r="FG100" s="270"/>
      <c r="FH100" s="270">
        <v>0</v>
      </c>
      <c r="FI100" s="270"/>
      <c r="FJ100" s="270">
        <v>0</v>
      </c>
      <c r="FK100" s="270">
        <v>0</v>
      </c>
      <c r="FL100" s="270">
        <v>0</v>
      </c>
      <c r="FM100" s="270">
        <v>0</v>
      </c>
      <c r="FN100" s="270">
        <v>0</v>
      </c>
      <c r="FO100" s="351">
        <v>3600</v>
      </c>
      <c r="FP100" s="351">
        <v>0</v>
      </c>
      <c r="FQ100" s="351">
        <v>3665</v>
      </c>
      <c r="FR100" s="13"/>
      <c r="FS100" s="270"/>
      <c r="FT100" s="270"/>
      <c r="FU100" s="270"/>
      <c r="FV100" s="270"/>
      <c r="FW100" s="270"/>
      <c r="FX100" s="270"/>
      <c r="FY100" s="270"/>
      <c r="FZ100" s="270"/>
      <c r="GA100" s="270"/>
      <c r="GB100" s="270"/>
      <c r="GC100" s="270"/>
      <c r="GD100" s="270"/>
      <c r="GE100" s="270"/>
      <c r="GF100" s="270"/>
      <c r="GG100" s="270"/>
      <c r="GH100" s="270"/>
      <c r="GI100" s="270"/>
      <c r="GJ100" s="270"/>
      <c r="GK100" s="270"/>
      <c r="GL100" s="270"/>
      <c r="GM100" s="270"/>
      <c r="GN100" s="270"/>
      <c r="GO100" s="270"/>
      <c r="GP100" s="270"/>
      <c r="GQ100" s="270"/>
      <c r="GR100" s="270"/>
      <c r="GS100" s="270"/>
      <c r="GT100" s="270"/>
      <c r="GU100" s="270"/>
      <c r="GV100" s="270"/>
      <c r="GW100" s="270"/>
      <c r="GX100" s="270"/>
      <c r="GY100" s="270"/>
      <c r="GZ100" s="270"/>
      <c r="HA100" s="270"/>
      <c r="HB100" s="270"/>
      <c r="HC100" s="270"/>
      <c r="HD100" s="270"/>
      <c r="HE100" s="270"/>
      <c r="HF100" s="270"/>
      <c r="HG100" s="270"/>
      <c r="HH100" s="270"/>
      <c r="HI100" s="270"/>
      <c r="HJ100" s="270"/>
      <c r="HK100" s="270"/>
      <c r="HL100" s="270"/>
      <c r="HM100" s="270"/>
      <c r="HN100" s="270"/>
      <c r="HO100" s="270"/>
      <c r="HP100" s="270"/>
      <c r="HQ100" s="270"/>
      <c r="HR100" s="270"/>
      <c r="HS100" s="270"/>
      <c r="HT100" s="270"/>
      <c r="HU100" s="270"/>
      <c r="HV100" s="270"/>
      <c r="HW100" s="270"/>
      <c r="HX100" s="270"/>
      <c r="HY100" s="270"/>
      <c r="HZ100" s="270"/>
      <c r="IA100" s="270"/>
      <c r="IB100" s="270"/>
      <c r="IC100" s="270"/>
      <c r="ID100" s="270"/>
      <c r="IE100" s="270"/>
      <c r="IF100" s="270"/>
      <c r="IG100" s="270"/>
      <c r="IH100" s="270"/>
    </row>
    <row r="101" spans="1:242" ht="12.75" customHeight="1" x14ac:dyDescent="0.2">
      <c r="A101" s="374" t="s">
        <v>276</v>
      </c>
      <c r="B101" s="270">
        <v>970</v>
      </c>
      <c r="C101" s="270">
        <v>970</v>
      </c>
      <c r="D101" s="270">
        <v>540</v>
      </c>
      <c r="E101" s="270">
        <v>430</v>
      </c>
      <c r="F101" s="270">
        <v>0</v>
      </c>
      <c r="G101" s="270">
        <v>0</v>
      </c>
      <c r="H101" s="270">
        <v>970</v>
      </c>
      <c r="I101" s="270">
        <v>365</v>
      </c>
      <c r="J101" s="270">
        <v>605</v>
      </c>
      <c r="K101" s="270">
        <v>825</v>
      </c>
      <c r="L101" s="270">
        <v>59.639175260000002</v>
      </c>
      <c r="M101" s="270">
        <v>54</v>
      </c>
      <c r="N101" s="270">
        <v>195</v>
      </c>
      <c r="O101" s="270">
        <v>355</v>
      </c>
      <c r="P101" s="270">
        <v>260</v>
      </c>
      <c r="Q101" s="270">
        <v>145</v>
      </c>
      <c r="R101" s="270">
        <v>10</v>
      </c>
      <c r="S101" s="270" t="s">
        <v>1676</v>
      </c>
      <c r="T101" s="270" t="s">
        <v>1676</v>
      </c>
      <c r="U101" s="270">
        <v>0</v>
      </c>
      <c r="V101" s="270">
        <v>2.2664835160000001</v>
      </c>
      <c r="W101" s="270">
        <v>2</v>
      </c>
      <c r="X101" s="270">
        <v>57.40473738</v>
      </c>
      <c r="Y101" s="270">
        <v>0</v>
      </c>
      <c r="Z101" s="270">
        <v>70</v>
      </c>
      <c r="AA101" s="270">
        <v>145</v>
      </c>
      <c r="AB101" s="270">
        <v>260</v>
      </c>
      <c r="AC101" s="270">
        <v>355</v>
      </c>
      <c r="AD101" s="270">
        <v>140</v>
      </c>
      <c r="AE101" s="270" t="s">
        <v>1676</v>
      </c>
      <c r="AF101" s="270">
        <v>25</v>
      </c>
      <c r="AG101" s="270">
        <v>0</v>
      </c>
      <c r="AH101" s="270">
        <v>0</v>
      </c>
      <c r="AI101" s="270">
        <v>25</v>
      </c>
      <c r="AJ101" s="270">
        <v>125</v>
      </c>
      <c r="AK101" s="270" t="s">
        <v>1676</v>
      </c>
      <c r="AL101" s="270" t="s">
        <v>1676</v>
      </c>
      <c r="AM101" s="270">
        <v>0</v>
      </c>
      <c r="AN101" s="270">
        <v>65</v>
      </c>
      <c r="AO101" s="270">
        <v>0</v>
      </c>
      <c r="AP101" s="270">
        <v>0</v>
      </c>
      <c r="AQ101" s="270" t="s">
        <v>1676</v>
      </c>
      <c r="AR101" s="270" t="s">
        <v>1676</v>
      </c>
      <c r="AS101" s="270">
        <v>0</v>
      </c>
      <c r="AT101" s="270">
        <v>0</v>
      </c>
      <c r="AU101" s="270">
        <v>0</v>
      </c>
      <c r="AV101" s="270">
        <v>10</v>
      </c>
      <c r="AW101" s="270">
        <v>215</v>
      </c>
      <c r="AX101" s="270">
        <v>0</v>
      </c>
      <c r="AY101" s="270">
        <v>0</v>
      </c>
      <c r="AZ101" s="270">
        <v>480</v>
      </c>
      <c r="BA101" s="270" t="s">
        <v>1676</v>
      </c>
      <c r="BB101" s="270">
        <v>20</v>
      </c>
      <c r="BC101" s="270" t="s">
        <v>1676</v>
      </c>
      <c r="BD101" s="270" t="s">
        <v>1676</v>
      </c>
      <c r="BE101" s="270">
        <v>0</v>
      </c>
      <c r="BF101" s="270">
        <v>0</v>
      </c>
      <c r="BG101" s="270">
        <v>0</v>
      </c>
      <c r="BH101" s="270">
        <v>25</v>
      </c>
      <c r="BI101" s="270">
        <v>0</v>
      </c>
      <c r="BJ101" s="270">
        <v>20</v>
      </c>
      <c r="BK101" s="270" t="s">
        <v>1676</v>
      </c>
      <c r="BL101" s="270">
        <v>125</v>
      </c>
      <c r="BM101" s="270">
        <v>265</v>
      </c>
      <c r="BN101" s="270" t="s">
        <v>1676</v>
      </c>
      <c r="BO101" s="270">
        <v>500</v>
      </c>
      <c r="BP101" s="270">
        <v>0</v>
      </c>
      <c r="BQ101" s="270">
        <v>0</v>
      </c>
      <c r="BR101" s="270">
        <v>0</v>
      </c>
      <c r="BS101" s="270" t="s">
        <v>1676</v>
      </c>
      <c r="BT101" s="270" t="s">
        <v>1676</v>
      </c>
      <c r="BU101" s="270" t="s">
        <v>1676</v>
      </c>
      <c r="BV101" s="270">
        <v>0</v>
      </c>
      <c r="BW101" s="270" t="s">
        <v>1676</v>
      </c>
      <c r="BX101" s="270">
        <v>0</v>
      </c>
      <c r="BY101" s="270">
        <v>0</v>
      </c>
      <c r="BZ101" s="270">
        <v>0</v>
      </c>
      <c r="CA101" s="270">
        <v>0</v>
      </c>
      <c r="CB101" s="270">
        <v>0</v>
      </c>
      <c r="CC101" s="270">
        <v>0</v>
      </c>
      <c r="CD101" s="270">
        <v>10</v>
      </c>
      <c r="CE101" s="270">
        <v>0</v>
      </c>
      <c r="CF101" s="270">
        <v>0</v>
      </c>
      <c r="CG101" s="270">
        <v>960</v>
      </c>
      <c r="CH101" s="270">
        <v>0</v>
      </c>
      <c r="CI101" s="270">
        <v>280</v>
      </c>
      <c r="CJ101" s="270">
        <v>0</v>
      </c>
      <c r="CK101" s="270">
        <v>540</v>
      </c>
      <c r="CL101" s="270">
        <v>155</v>
      </c>
      <c r="CM101" s="270">
        <v>0</v>
      </c>
      <c r="CN101" s="270">
        <v>0</v>
      </c>
      <c r="CO101" s="270">
        <v>0</v>
      </c>
      <c r="CP101" s="270">
        <v>0</v>
      </c>
      <c r="CQ101" s="270">
        <v>0</v>
      </c>
      <c r="CR101" s="270">
        <v>0</v>
      </c>
      <c r="CS101" s="270">
        <v>0</v>
      </c>
      <c r="CT101" s="270">
        <v>0</v>
      </c>
      <c r="CU101" s="270"/>
      <c r="CV101" s="270">
        <v>0</v>
      </c>
      <c r="CW101" s="270">
        <v>0</v>
      </c>
      <c r="CX101" s="270">
        <v>0</v>
      </c>
      <c r="CY101" s="270">
        <v>0</v>
      </c>
      <c r="CZ101" s="270">
        <v>0</v>
      </c>
      <c r="DA101" s="270">
        <v>0</v>
      </c>
      <c r="DB101" s="270">
        <v>0</v>
      </c>
      <c r="DC101" s="270">
        <v>0</v>
      </c>
      <c r="DD101" s="270">
        <v>0</v>
      </c>
      <c r="DE101" s="270">
        <v>0</v>
      </c>
      <c r="DF101" s="270">
        <v>0</v>
      </c>
      <c r="DG101" s="270">
        <v>0</v>
      </c>
      <c r="DH101" s="270">
        <v>0</v>
      </c>
      <c r="DI101" s="270">
        <v>0</v>
      </c>
      <c r="DJ101" s="270">
        <v>0</v>
      </c>
      <c r="DK101" s="270">
        <v>0</v>
      </c>
      <c r="DL101" s="270">
        <v>0</v>
      </c>
      <c r="DM101" s="270">
        <v>0</v>
      </c>
      <c r="DN101" s="270">
        <v>0</v>
      </c>
      <c r="DO101" s="270">
        <v>0</v>
      </c>
      <c r="DP101" s="270">
        <v>0</v>
      </c>
      <c r="DQ101" s="270">
        <v>0</v>
      </c>
      <c r="DR101" s="270"/>
      <c r="DS101" s="270">
        <v>0</v>
      </c>
      <c r="DT101" s="270">
        <v>0</v>
      </c>
      <c r="DU101" s="270">
        <v>0</v>
      </c>
      <c r="DV101" s="270">
        <v>0</v>
      </c>
      <c r="DW101" s="270">
        <v>0</v>
      </c>
      <c r="DX101" s="270">
        <v>0</v>
      </c>
      <c r="DY101" s="270">
        <v>0</v>
      </c>
      <c r="DZ101" s="270">
        <v>0</v>
      </c>
      <c r="EA101" s="270">
        <v>0</v>
      </c>
      <c r="EB101" s="270">
        <v>0</v>
      </c>
      <c r="EC101" s="270">
        <v>0</v>
      </c>
      <c r="ED101" s="270">
        <v>0</v>
      </c>
      <c r="EE101" s="270">
        <v>0</v>
      </c>
      <c r="EF101" s="270">
        <v>0</v>
      </c>
      <c r="EG101" s="270">
        <v>0</v>
      </c>
      <c r="EH101" s="270">
        <v>0</v>
      </c>
      <c r="EI101" s="270">
        <v>0</v>
      </c>
      <c r="EJ101" s="270">
        <v>0</v>
      </c>
      <c r="EK101" s="270">
        <v>0</v>
      </c>
      <c r="EL101" s="270">
        <v>0</v>
      </c>
      <c r="EM101" s="270">
        <v>0</v>
      </c>
      <c r="EN101" s="270">
        <v>0</v>
      </c>
      <c r="EO101" s="270">
        <v>0</v>
      </c>
      <c r="EP101" s="270">
        <v>0</v>
      </c>
      <c r="EQ101" s="270">
        <v>0</v>
      </c>
      <c r="ER101" s="270">
        <v>0</v>
      </c>
      <c r="ES101" s="270">
        <v>0</v>
      </c>
      <c r="ET101" s="270">
        <v>0</v>
      </c>
      <c r="EU101" s="270">
        <v>0</v>
      </c>
      <c r="EV101" s="270">
        <v>0</v>
      </c>
      <c r="EW101" s="270">
        <v>0</v>
      </c>
      <c r="EX101" s="270">
        <v>0</v>
      </c>
      <c r="EY101" s="270">
        <v>0</v>
      </c>
      <c r="EZ101" s="270">
        <v>0</v>
      </c>
      <c r="FA101" s="270">
        <v>0</v>
      </c>
      <c r="FB101" s="270">
        <v>0</v>
      </c>
      <c r="FC101" s="270">
        <v>0</v>
      </c>
      <c r="FD101" s="270">
        <v>0</v>
      </c>
      <c r="FE101" s="270">
        <v>0</v>
      </c>
      <c r="FF101" s="270">
        <v>0</v>
      </c>
      <c r="FG101" s="270"/>
      <c r="FH101" s="270">
        <v>0</v>
      </c>
      <c r="FI101" s="270"/>
      <c r="FJ101" s="270">
        <v>0</v>
      </c>
      <c r="FK101" s="270">
        <v>0</v>
      </c>
      <c r="FL101" s="270">
        <v>0</v>
      </c>
      <c r="FM101" s="270">
        <v>0</v>
      </c>
      <c r="FN101" s="270">
        <v>0</v>
      </c>
      <c r="FO101" s="351">
        <v>950</v>
      </c>
      <c r="FP101" s="351">
        <v>0</v>
      </c>
      <c r="FQ101" s="351">
        <v>970</v>
      </c>
      <c r="FR101" s="13"/>
      <c r="FS101" s="270"/>
      <c r="FT101" s="270"/>
      <c r="FU101" s="270"/>
      <c r="FV101" s="270"/>
      <c r="FW101" s="270"/>
      <c r="FX101" s="270"/>
      <c r="FY101" s="270"/>
      <c r="FZ101" s="270"/>
      <c r="GA101" s="270"/>
      <c r="GB101" s="270"/>
      <c r="GC101" s="270"/>
      <c r="GD101" s="270"/>
      <c r="GE101" s="270"/>
      <c r="GF101" s="270"/>
      <c r="GG101" s="270"/>
      <c r="GH101" s="270"/>
      <c r="GI101" s="270"/>
      <c r="GJ101" s="270"/>
      <c r="GK101" s="270"/>
      <c r="GL101" s="270"/>
      <c r="GM101" s="270"/>
      <c r="GN101" s="270"/>
      <c r="GO101" s="270"/>
      <c r="GP101" s="270"/>
      <c r="GQ101" s="270"/>
      <c r="GR101" s="270"/>
      <c r="GS101" s="270"/>
      <c r="GT101" s="270"/>
      <c r="GU101" s="270"/>
      <c r="GV101" s="270"/>
      <c r="GW101" s="270"/>
      <c r="GX101" s="270"/>
      <c r="GY101" s="270"/>
      <c r="GZ101" s="270"/>
      <c r="HA101" s="270"/>
      <c r="HB101" s="270"/>
      <c r="HC101" s="270"/>
      <c r="HD101" s="270"/>
      <c r="HE101" s="270"/>
      <c r="HF101" s="270"/>
      <c r="HG101" s="270"/>
      <c r="HH101" s="270"/>
      <c r="HI101" s="270"/>
      <c r="HJ101" s="270"/>
      <c r="HK101" s="270"/>
      <c r="HL101" s="270"/>
      <c r="HM101" s="270"/>
      <c r="HN101" s="270"/>
      <c r="HO101" s="270"/>
      <c r="HP101" s="270"/>
      <c r="HQ101" s="270"/>
      <c r="HR101" s="270"/>
      <c r="HS101" s="270"/>
      <c r="HT101" s="270"/>
      <c r="HU101" s="270"/>
      <c r="HV101" s="270"/>
      <c r="HW101" s="270"/>
      <c r="HX101" s="270"/>
      <c r="HY101" s="270"/>
      <c r="HZ101" s="270"/>
      <c r="IA101" s="270"/>
      <c r="IB101" s="270"/>
      <c r="IC101" s="270"/>
      <c r="ID101" s="270"/>
      <c r="IE101" s="270"/>
      <c r="IF101" s="270"/>
      <c r="IG101" s="270"/>
      <c r="IH101" s="270"/>
    </row>
    <row r="102" spans="1:242" ht="12.75" customHeight="1" x14ac:dyDescent="0.2">
      <c r="A102" s="374" t="s">
        <v>277</v>
      </c>
      <c r="B102" s="270">
        <v>345</v>
      </c>
      <c r="C102" s="270">
        <v>345</v>
      </c>
      <c r="D102" s="270">
        <v>205</v>
      </c>
      <c r="E102" s="270">
        <v>145</v>
      </c>
      <c r="F102" s="270">
        <v>0</v>
      </c>
      <c r="G102" s="270">
        <v>0</v>
      </c>
      <c r="H102" s="270">
        <v>345</v>
      </c>
      <c r="I102" s="270">
        <v>155</v>
      </c>
      <c r="J102" s="270">
        <v>190</v>
      </c>
      <c r="K102" s="270">
        <v>275</v>
      </c>
      <c r="L102" s="270">
        <v>50.406976739999998</v>
      </c>
      <c r="M102" s="270">
        <v>43</v>
      </c>
      <c r="N102" s="270">
        <v>115</v>
      </c>
      <c r="O102" s="270">
        <v>115</v>
      </c>
      <c r="P102" s="270">
        <v>75</v>
      </c>
      <c r="Q102" s="270">
        <v>35</v>
      </c>
      <c r="R102" s="270" t="s">
        <v>1676</v>
      </c>
      <c r="S102" s="270">
        <v>0</v>
      </c>
      <c r="T102" s="270">
        <v>0</v>
      </c>
      <c r="U102" s="270">
        <v>0</v>
      </c>
      <c r="V102" s="270">
        <v>1.7388535030000001</v>
      </c>
      <c r="W102" s="270">
        <v>2</v>
      </c>
      <c r="X102" s="270">
        <v>55.30924855</v>
      </c>
      <c r="Y102" s="270">
        <v>0</v>
      </c>
      <c r="Z102" s="270">
        <v>25</v>
      </c>
      <c r="AA102" s="270">
        <v>90</v>
      </c>
      <c r="AB102" s="270">
        <v>65</v>
      </c>
      <c r="AC102" s="270">
        <v>110</v>
      </c>
      <c r="AD102" s="270">
        <v>50</v>
      </c>
      <c r="AE102" s="270" t="s">
        <v>1676</v>
      </c>
      <c r="AF102" s="270" t="s">
        <v>1676</v>
      </c>
      <c r="AG102" s="270" t="s">
        <v>1676</v>
      </c>
      <c r="AH102" s="270">
        <v>40</v>
      </c>
      <c r="AI102" s="270">
        <v>0</v>
      </c>
      <c r="AJ102" s="270">
        <v>0</v>
      </c>
      <c r="AK102" s="270">
        <v>0</v>
      </c>
      <c r="AL102" s="270">
        <v>0</v>
      </c>
      <c r="AM102" s="270">
        <v>0</v>
      </c>
      <c r="AN102" s="270">
        <v>0</v>
      </c>
      <c r="AO102" s="270">
        <v>0</v>
      </c>
      <c r="AP102" s="270">
        <v>0</v>
      </c>
      <c r="AQ102" s="270">
        <v>0</v>
      </c>
      <c r="AR102" s="270">
        <v>85</v>
      </c>
      <c r="AS102" s="270">
        <v>0</v>
      </c>
      <c r="AT102" s="270">
        <v>0</v>
      </c>
      <c r="AU102" s="270">
        <v>0</v>
      </c>
      <c r="AV102" s="270">
        <v>0</v>
      </c>
      <c r="AW102" s="270">
        <v>10</v>
      </c>
      <c r="AX102" s="270">
        <v>0</v>
      </c>
      <c r="AY102" s="270">
        <v>0</v>
      </c>
      <c r="AZ102" s="270">
        <v>205</v>
      </c>
      <c r="BA102" s="270" t="s">
        <v>1676</v>
      </c>
      <c r="BB102" s="270" t="s">
        <v>1676</v>
      </c>
      <c r="BC102" s="270">
        <v>0</v>
      </c>
      <c r="BD102" s="270">
        <v>0</v>
      </c>
      <c r="BE102" s="270">
        <v>0</v>
      </c>
      <c r="BF102" s="270">
        <v>0</v>
      </c>
      <c r="BG102" s="270" t="s">
        <v>1676</v>
      </c>
      <c r="BH102" s="270">
        <v>0</v>
      </c>
      <c r="BI102" s="270">
        <v>40</v>
      </c>
      <c r="BJ102" s="270">
        <v>0</v>
      </c>
      <c r="BK102" s="270">
        <v>0</v>
      </c>
      <c r="BL102" s="270">
        <v>0</v>
      </c>
      <c r="BM102" s="270">
        <v>0</v>
      </c>
      <c r="BN102" s="270">
        <v>0</v>
      </c>
      <c r="BO102" s="270">
        <v>215</v>
      </c>
      <c r="BP102" s="270">
        <v>0</v>
      </c>
      <c r="BQ102" s="270">
        <v>0</v>
      </c>
      <c r="BR102" s="270">
        <v>0</v>
      </c>
      <c r="BS102" s="270" t="s">
        <v>1676</v>
      </c>
      <c r="BT102" s="270">
        <v>0</v>
      </c>
      <c r="BU102" s="270" t="s">
        <v>1676</v>
      </c>
      <c r="BV102" s="270">
        <v>0</v>
      </c>
      <c r="BW102" s="270">
        <v>85</v>
      </c>
      <c r="BX102" s="270">
        <v>0</v>
      </c>
      <c r="BY102" s="270">
        <v>0</v>
      </c>
      <c r="BZ102" s="270">
        <v>0</v>
      </c>
      <c r="CA102" s="270">
        <v>0</v>
      </c>
      <c r="CB102" s="270">
        <v>0</v>
      </c>
      <c r="CC102" s="270">
        <v>0</v>
      </c>
      <c r="CD102" s="270">
        <v>10</v>
      </c>
      <c r="CE102" s="270">
        <v>0</v>
      </c>
      <c r="CF102" s="270">
        <v>0</v>
      </c>
      <c r="CG102" s="270">
        <v>340</v>
      </c>
      <c r="CH102" s="270">
        <v>0</v>
      </c>
      <c r="CI102" s="270">
        <v>0</v>
      </c>
      <c r="CJ102" s="270">
        <v>85</v>
      </c>
      <c r="CK102" s="270">
        <v>220</v>
      </c>
      <c r="CL102" s="270">
        <v>0</v>
      </c>
      <c r="CM102" s="270">
        <v>40</v>
      </c>
      <c r="CN102" s="270">
        <v>0</v>
      </c>
      <c r="CO102" s="270">
        <v>0</v>
      </c>
      <c r="CP102" s="270">
        <v>0</v>
      </c>
      <c r="CQ102" s="270">
        <v>0</v>
      </c>
      <c r="CR102" s="270">
        <v>0</v>
      </c>
      <c r="CS102" s="270">
        <v>0</v>
      </c>
      <c r="CT102" s="270">
        <v>0</v>
      </c>
      <c r="CU102" s="270"/>
      <c r="CV102" s="270">
        <v>0</v>
      </c>
      <c r="CW102" s="270">
        <v>0</v>
      </c>
      <c r="CX102" s="270" t="s">
        <v>1676</v>
      </c>
      <c r="CY102" s="270">
        <v>0</v>
      </c>
      <c r="CZ102" s="270">
        <v>0</v>
      </c>
      <c r="DA102" s="270">
        <v>0</v>
      </c>
      <c r="DB102" s="270">
        <v>0</v>
      </c>
      <c r="DC102" s="270">
        <v>0</v>
      </c>
      <c r="DD102" s="270">
        <v>0</v>
      </c>
      <c r="DE102" s="270">
        <v>0</v>
      </c>
      <c r="DF102" s="270">
        <v>0</v>
      </c>
      <c r="DG102" s="270">
        <v>0</v>
      </c>
      <c r="DH102" s="270">
        <v>0</v>
      </c>
      <c r="DI102" s="270">
        <v>0</v>
      </c>
      <c r="DJ102" s="270">
        <v>0</v>
      </c>
      <c r="DK102" s="270">
        <v>0</v>
      </c>
      <c r="DL102" s="270">
        <v>0</v>
      </c>
      <c r="DM102" s="270">
        <v>0</v>
      </c>
      <c r="DN102" s="270">
        <v>0</v>
      </c>
      <c r="DO102" s="270">
        <v>0</v>
      </c>
      <c r="DP102" s="270">
        <v>0</v>
      </c>
      <c r="DQ102" s="270">
        <v>0</v>
      </c>
      <c r="DR102" s="270"/>
      <c r="DS102" s="270">
        <v>0</v>
      </c>
      <c r="DT102" s="270">
        <v>0</v>
      </c>
      <c r="DU102" s="270">
        <v>0</v>
      </c>
      <c r="DV102" s="270">
        <v>0</v>
      </c>
      <c r="DW102" s="270">
        <v>0</v>
      </c>
      <c r="DX102" s="270">
        <v>0</v>
      </c>
      <c r="DY102" s="270">
        <v>0</v>
      </c>
      <c r="DZ102" s="270">
        <v>0</v>
      </c>
      <c r="EA102" s="270">
        <v>0</v>
      </c>
      <c r="EB102" s="270">
        <v>0</v>
      </c>
      <c r="EC102" s="270">
        <v>0</v>
      </c>
      <c r="ED102" s="270">
        <v>0</v>
      </c>
      <c r="EE102" s="270">
        <v>0</v>
      </c>
      <c r="EF102" s="270">
        <v>0</v>
      </c>
      <c r="EG102" s="270">
        <v>0</v>
      </c>
      <c r="EH102" s="270">
        <v>0</v>
      </c>
      <c r="EI102" s="270">
        <v>0</v>
      </c>
      <c r="EJ102" s="270">
        <v>0</v>
      </c>
      <c r="EK102" s="270">
        <v>0</v>
      </c>
      <c r="EL102" s="270">
        <v>0</v>
      </c>
      <c r="EM102" s="270">
        <v>0</v>
      </c>
      <c r="EN102" s="270">
        <v>0</v>
      </c>
      <c r="EO102" s="270">
        <v>0</v>
      </c>
      <c r="EP102" s="270">
        <v>0</v>
      </c>
      <c r="EQ102" s="270">
        <v>0</v>
      </c>
      <c r="ER102" s="270">
        <v>0</v>
      </c>
      <c r="ES102" s="270">
        <v>0</v>
      </c>
      <c r="ET102" s="270">
        <v>0</v>
      </c>
      <c r="EU102" s="270">
        <v>0</v>
      </c>
      <c r="EV102" s="270">
        <v>0</v>
      </c>
      <c r="EW102" s="270">
        <v>0</v>
      </c>
      <c r="EX102" s="270">
        <v>0</v>
      </c>
      <c r="EY102" s="270">
        <v>0</v>
      </c>
      <c r="EZ102" s="270">
        <v>0</v>
      </c>
      <c r="FA102" s="270">
        <v>0</v>
      </c>
      <c r="FB102" s="270">
        <v>0</v>
      </c>
      <c r="FC102" s="270">
        <v>0</v>
      </c>
      <c r="FD102" s="270">
        <v>0</v>
      </c>
      <c r="FE102" s="270">
        <v>0</v>
      </c>
      <c r="FF102" s="270">
        <v>0</v>
      </c>
      <c r="FG102" s="270"/>
      <c r="FH102" s="270">
        <v>0</v>
      </c>
      <c r="FI102" s="270"/>
      <c r="FJ102" s="270">
        <v>0</v>
      </c>
      <c r="FK102" s="270">
        <v>0</v>
      </c>
      <c r="FL102" s="270">
        <v>0</v>
      </c>
      <c r="FM102" s="270">
        <v>0</v>
      </c>
      <c r="FN102" s="270">
        <v>0</v>
      </c>
      <c r="FO102" s="351">
        <v>340</v>
      </c>
      <c r="FP102" s="351">
        <v>0</v>
      </c>
      <c r="FQ102" s="351">
        <v>345</v>
      </c>
      <c r="FR102" s="13"/>
      <c r="FS102" s="270"/>
      <c r="FT102" s="270"/>
      <c r="FU102" s="270"/>
      <c r="FV102" s="270"/>
      <c r="FW102" s="270"/>
      <c r="FX102" s="270"/>
      <c r="FY102" s="270"/>
      <c r="FZ102" s="270"/>
      <c r="GA102" s="270"/>
      <c r="GB102" s="270"/>
      <c r="GC102" s="270"/>
      <c r="GD102" s="270"/>
      <c r="GE102" s="270"/>
      <c r="GF102" s="270"/>
      <c r="GG102" s="270"/>
      <c r="GH102" s="270"/>
      <c r="GI102" s="270"/>
      <c r="GJ102" s="270"/>
      <c r="GK102" s="270"/>
      <c r="GL102" s="270"/>
      <c r="GM102" s="270"/>
      <c r="GN102" s="270"/>
      <c r="GO102" s="270"/>
      <c r="GP102" s="270"/>
      <c r="GQ102" s="270"/>
      <c r="GR102" s="270"/>
      <c r="GS102" s="270"/>
      <c r="GT102" s="270"/>
      <c r="GU102" s="270"/>
      <c r="GV102" s="270"/>
      <c r="GW102" s="270"/>
      <c r="GX102" s="270"/>
      <c r="GY102" s="270"/>
      <c r="GZ102" s="270"/>
      <c r="HA102" s="270"/>
      <c r="HB102" s="270"/>
      <c r="HC102" s="270"/>
      <c r="HD102" s="270"/>
      <c r="HE102" s="270"/>
      <c r="HF102" s="270"/>
      <c r="HG102" s="270"/>
      <c r="HH102" s="270"/>
      <c r="HI102" s="270"/>
      <c r="HJ102" s="270"/>
      <c r="HK102" s="270"/>
      <c r="HL102" s="270"/>
      <c r="HM102" s="270"/>
      <c r="HN102" s="270"/>
      <c r="HO102" s="270"/>
      <c r="HP102" s="270"/>
      <c r="HQ102" s="270"/>
      <c r="HR102" s="270"/>
      <c r="HS102" s="270"/>
      <c r="HT102" s="270"/>
      <c r="HU102" s="270"/>
      <c r="HV102" s="270"/>
      <c r="HW102" s="270"/>
      <c r="HX102" s="270"/>
      <c r="HY102" s="270"/>
      <c r="HZ102" s="270"/>
      <c r="IA102" s="270"/>
      <c r="IB102" s="270"/>
      <c r="IC102" s="270"/>
      <c r="ID102" s="270"/>
      <c r="IE102" s="270"/>
      <c r="IF102" s="270"/>
      <c r="IG102" s="270"/>
      <c r="IH102" s="270"/>
    </row>
    <row r="103" spans="1:242" ht="12.75" customHeight="1" x14ac:dyDescent="0.2">
      <c r="A103" s="374" t="s">
        <v>278</v>
      </c>
      <c r="B103" s="270">
        <v>2270</v>
      </c>
      <c r="C103" s="270">
        <v>2270</v>
      </c>
      <c r="D103" s="270">
        <v>1035</v>
      </c>
      <c r="E103" s="270">
        <v>1235</v>
      </c>
      <c r="F103" s="270">
        <v>0</v>
      </c>
      <c r="G103" s="270">
        <v>0</v>
      </c>
      <c r="H103" s="270">
        <v>2270</v>
      </c>
      <c r="I103" s="270">
        <v>920</v>
      </c>
      <c r="J103" s="270">
        <v>1350</v>
      </c>
      <c r="K103" s="270">
        <v>1895</v>
      </c>
      <c r="L103" s="270">
        <v>61.552946390000002</v>
      </c>
      <c r="M103" s="270">
        <v>53</v>
      </c>
      <c r="N103" s="270">
        <v>530</v>
      </c>
      <c r="O103" s="270">
        <v>755</v>
      </c>
      <c r="P103" s="270">
        <v>530</v>
      </c>
      <c r="Q103" s="270">
        <v>410</v>
      </c>
      <c r="R103" s="270">
        <v>20</v>
      </c>
      <c r="S103" s="270" t="s">
        <v>1676</v>
      </c>
      <c r="T103" s="270" t="s">
        <v>1676</v>
      </c>
      <c r="U103" s="270" t="s">
        <v>1676</v>
      </c>
      <c r="V103" s="270">
        <v>2.058631922</v>
      </c>
      <c r="W103" s="270">
        <v>2</v>
      </c>
      <c r="X103" s="270">
        <v>59.126431719999999</v>
      </c>
      <c r="Y103" s="270">
        <v>0</v>
      </c>
      <c r="Z103" s="270">
        <v>95</v>
      </c>
      <c r="AA103" s="270">
        <v>240</v>
      </c>
      <c r="AB103" s="270">
        <v>750</v>
      </c>
      <c r="AC103" s="270">
        <v>880</v>
      </c>
      <c r="AD103" s="270">
        <v>305</v>
      </c>
      <c r="AE103" s="270" t="s">
        <v>1676</v>
      </c>
      <c r="AF103" s="270">
        <v>265</v>
      </c>
      <c r="AG103" s="270">
        <v>0</v>
      </c>
      <c r="AH103" s="270">
        <v>0</v>
      </c>
      <c r="AI103" s="270">
        <v>0</v>
      </c>
      <c r="AJ103" s="270">
        <v>0</v>
      </c>
      <c r="AK103" s="270">
        <v>0</v>
      </c>
      <c r="AL103" s="270">
        <v>25</v>
      </c>
      <c r="AM103" s="270">
        <v>0</v>
      </c>
      <c r="AN103" s="270">
        <v>0</v>
      </c>
      <c r="AO103" s="270">
        <v>0</v>
      </c>
      <c r="AP103" s="270">
        <v>0</v>
      </c>
      <c r="AQ103" s="270">
        <v>10</v>
      </c>
      <c r="AR103" s="270">
        <v>0</v>
      </c>
      <c r="AS103" s="270">
        <v>0</v>
      </c>
      <c r="AT103" s="270">
        <v>0</v>
      </c>
      <c r="AU103" s="270">
        <v>0</v>
      </c>
      <c r="AV103" s="270">
        <v>15</v>
      </c>
      <c r="AW103" s="270">
        <v>220</v>
      </c>
      <c r="AX103" s="270">
        <v>0</v>
      </c>
      <c r="AY103" s="270">
        <v>185</v>
      </c>
      <c r="AZ103" s="270">
        <v>1475</v>
      </c>
      <c r="BA103" s="270" t="s">
        <v>1676</v>
      </c>
      <c r="BB103" s="270">
        <v>70</v>
      </c>
      <c r="BC103" s="270">
        <v>0</v>
      </c>
      <c r="BD103" s="270" t="s">
        <v>1676</v>
      </c>
      <c r="BE103" s="270">
        <v>0</v>
      </c>
      <c r="BF103" s="270">
        <v>0</v>
      </c>
      <c r="BG103" s="270">
        <v>0</v>
      </c>
      <c r="BH103" s="270">
        <v>55</v>
      </c>
      <c r="BI103" s="270">
        <v>0</v>
      </c>
      <c r="BJ103" s="270">
        <v>0</v>
      </c>
      <c r="BK103" s="270">
        <v>0</v>
      </c>
      <c r="BL103" s="270">
        <v>0</v>
      </c>
      <c r="BM103" s="270">
        <v>65</v>
      </c>
      <c r="BN103" s="270">
        <v>10</v>
      </c>
      <c r="BO103" s="270">
        <v>2060</v>
      </c>
      <c r="BP103" s="270">
        <v>0</v>
      </c>
      <c r="BQ103" s="270">
        <v>0</v>
      </c>
      <c r="BR103" s="270">
        <v>0</v>
      </c>
      <c r="BS103" s="270" t="s">
        <v>1676</v>
      </c>
      <c r="BT103" s="270">
        <v>10</v>
      </c>
      <c r="BU103" s="270">
        <v>55</v>
      </c>
      <c r="BV103" s="270">
        <v>0</v>
      </c>
      <c r="BW103" s="270" t="s">
        <v>1676</v>
      </c>
      <c r="BX103" s="270">
        <v>0</v>
      </c>
      <c r="BY103" s="270" t="s">
        <v>1676</v>
      </c>
      <c r="BZ103" s="270">
        <v>0</v>
      </c>
      <c r="CA103" s="270">
        <v>0</v>
      </c>
      <c r="CB103" s="270">
        <v>0</v>
      </c>
      <c r="CC103" s="270">
        <v>0</v>
      </c>
      <c r="CD103" s="270">
        <v>75</v>
      </c>
      <c r="CE103" s="270" t="s">
        <v>1676</v>
      </c>
      <c r="CF103" s="270">
        <v>0</v>
      </c>
      <c r="CG103" s="270">
        <v>2190</v>
      </c>
      <c r="CH103" s="270">
        <v>0</v>
      </c>
      <c r="CI103" s="270">
        <v>70</v>
      </c>
      <c r="CJ103" s="270">
        <v>0</v>
      </c>
      <c r="CK103" s="270">
        <v>2200</v>
      </c>
      <c r="CL103" s="270">
        <v>0</v>
      </c>
      <c r="CM103" s="270">
        <v>0</v>
      </c>
      <c r="CN103" s="270">
        <v>0</v>
      </c>
      <c r="CO103" s="270">
        <v>0</v>
      </c>
      <c r="CP103" s="270">
        <v>0</v>
      </c>
      <c r="CQ103" s="270">
        <v>0</v>
      </c>
      <c r="CR103" s="270">
        <v>0</v>
      </c>
      <c r="CS103" s="270">
        <v>0</v>
      </c>
      <c r="CT103" s="270">
        <v>0</v>
      </c>
      <c r="CU103" s="270"/>
      <c r="CV103" s="270">
        <v>0</v>
      </c>
      <c r="CW103" s="270">
        <v>0</v>
      </c>
      <c r="CX103" s="270">
        <v>0</v>
      </c>
      <c r="CY103" s="270">
        <v>0</v>
      </c>
      <c r="CZ103" s="270">
        <v>0</v>
      </c>
      <c r="DA103" s="270">
        <v>0</v>
      </c>
      <c r="DB103" s="270">
        <v>0</v>
      </c>
      <c r="DC103" s="270">
        <v>0</v>
      </c>
      <c r="DD103" s="270">
        <v>0</v>
      </c>
      <c r="DE103" s="270">
        <v>0</v>
      </c>
      <c r="DF103" s="270">
        <v>0</v>
      </c>
      <c r="DG103" s="270">
        <v>0</v>
      </c>
      <c r="DH103" s="270">
        <v>0</v>
      </c>
      <c r="DI103" s="270">
        <v>0</v>
      </c>
      <c r="DJ103" s="270">
        <v>0</v>
      </c>
      <c r="DK103" s="270">
        <v>0</v>
      </c>
      <c r="DL103" s="270">
        <v>0</v>
      </c>
      <c r="DM103" s="270">
        <v>0</v>
      </c>
      <c r="DN103" s="270">
        <v>0</v>
      </c>
      <c r="DO103" s="270">
        <v>0</v>
      </c>
      <c r="DP103" s="270">
        <v>0</v>
      </c>
      <c r="DQ103" s="270">
        <v>0</v>
      </c>
      <c r="DR103" s="270"/>
      <c r="DS103" s="270">
        <v>0</v>
      </c>
      <c r="DT103" s="270">
        <v>0</v>
      </c>
      <c r="DU103" s="270">
        <v>0</v>
      </c>
      <c r="DV103" s="270">
        <v>0</v>
      </c>
      <c r="DW103" s="270">
        <v>0</v>
      </c>
      <c r="DX103" s="270">
        <v>0</v>
      </c>
      <c r="DY103" s="270">
        <v>0</v>
      </c>
      <c r="DZ103" s="270">
        <v>0</v>
      </c>
      <c r="EA103" s="270">
        <v>0</v>
      </c>
      <c r="EB103" s="270">
        <v>0</v>
      </c>
      <c r="EC103" s="270">
        <v>0</v>
      </c>
      <c r="ED103" s="270">
        <v>0</v>
      </c>
      <c r="EE103" s="270">
        <v>0</v>
      </c>
      <c r="EF103" s="270">
        <v>0</v>
      </c>
      <c r="EG103" s="270">
        <v>0</v>
      </c>
      <c r="EH103" s="270">
        <v>0</v>
      </c>
      <c r="EI103" s="270">
        <v>0</v>
      </c>
      <c r="EJ103" s="270">
        <v>0</v>
      </c>
      <c r="EK103" s="270">
        <v>0</v>
      </c>
      <c r="EL103" s="270">
        <v>0</v>
      </c>
      <c r="EM103" s="270">
        <v>0</v>
      </c>
      <c r="EN103" s="270">
        <v>0</v>
      </c>
      <c r="EO103" s="270">
        <v>0</v>
      </c>
      <c r="EP103" s="270">
        <v>0</v>
      </c>
      <c r="EQ103" s="270">
        <v>0</v>
      </c>
      <c r="ER103" s="270">
        <v>0</v>
      </c>
      <c r="ES103" s="270">
        <v>0</v>
      </c>
      <c r="ET103" s="270">
        <v>0</v>
      </c>
      <c r="EU103" s="270">
        <v>0</v>
      </c>
      <c r="EV103" s="270">
        <v>0</v>
      </c>
      <c r="EW103" s="270">
        <v>0</v>
      </c>
      <c r="EX103" s="270">
        <v>0</v>
      </c>
      <c r="EY103" s="270">
        <v>0</v>
      </c>
      <c r="EZ103" s="270">
        <v>0</v>
      </c>
      <c r="FA103" s="270">
        <v>0</v>
      </c>
      <c r="FB103" s="270">
        <v>0</v>
      </c>
      <c r="FC103" s="270">
        <v>0</v>
      </c>
      <c r="FD103" s="270">
        <v>0</v>
      </c>
      <c r="FE103" s="270">
        <v>0</v>
      </c>
      <c r="FF103" s="270">
        <v>0</v>
      </c>
      <c r="FG103" s="270"/>
      <c r="FH103" s="270">
        <v>0</v>
      </c>
      <c r="FI103" s="270"/>
      <c r="FJ103" s="270">
        <v>0</v>
      </c>
      <c r="FK103" s="270">
        <v>0</v>
      </c>
      <c r="FL103" s="270">
        <v>0</v>
      </c>
      <c r="FM103" s="270">
        <v>0</v>
      </c>
      <c r="FN103" s="270">
        <v>0</v>
      </c>
      <c r="FO103" s="351">
        <v>2200</v>
      </c>
      <c r="FP103" s="351">
        <v>0</v>
      </c>
      <c r="FQ103" s="351">
        <v>2255</v>
      </c>
      <c r="FR103" s="13"/>
      <c r="FS103" s="270"/>
      <c r="FT103" s="270"/>
      <c r="FU103" s="270"/>
      <c r="FV103" s="270"/>
      <c r="FW103" s="270"/>
      <c r="FX103" s="270"/>
      <c r="FY103" s="270"/>
      <c r="FZ103" s="270"/>
      <c r="GA103" s="270"/>
      <c r="GB103" s="270"/>
      <c r="GC103" s="270"/>
      <c r="GD103" s="270"/>
      <c r="GE103" s="270"/>
      <c r="GF103" s="270"/>
      <c r="GG103" s="270"/>
      <c r="GH103" s="270"/>
      <c r="GI103" s="270"/>
      <c r="GJ103" s="270"/>
      <c r="GK103" s="270"/>
      <c r="GL103" s="270"/>
      <c r="GM103" s="270"/>
      <c r="GN103" s="270"/>
      <c r="GO103" s="270"/>
      <c r="GP103" s="270"/>
      <c r="GQ103" s="270"/>
      <c r="GR103" s="270"/>
      <c r="GS103" s="270"/>
      <c r="GT103" s="270"/>
      <c r="GU103" s="270"/>
      <c r="GV103" s="270"/>
      <c r="GW103" s="270"/>
      <c r="GX103" s="270"/>
      <c r="GY103" s="270"/>
      <c r="GZ103" s="270"/>
      <c r="HA103" s="270"/>
      <c r="HB103" s="270"/>
      <c r="HC103" s="270"/>
      <c r="HD103" s="270"/>
      <c r="HE103" s="270"/>
      <c r="HF103" s="270"/>
      <c r="HG103" s="270"/>
      <c r="HH103" s="270"/>
      <c r="HI103" s="270"/>
      <c r="HJ103" s="270"/>
      <c r="HK103" s="270"/>
      <c r="HL103" s="270"/>
      <c r="HM103" s="270"/>
      <c r="HN103" s="270"/>
      <c r="HO103" s="270"/>
      <c r="HP103" s="270"/>
      <c r="HQ103" s="270"/>
      <c r="HR103" s="270"/>
      <c r="HS103" s="270"/>
      <c r="HT103" s="270"/>
      <c r="HU103" s="270"/>
      <c r="HV103" s="270"/>
      <c r="HW103" s="270"/>
      <c r="HX103" s="270"/>
      <c r="HY103" s="270"/>
      <c r="HZ103" s="270"/>
      <c r="IA103" s="270"/>
      <c r="IB103" s="270"/>
      <c r="IC103" s="270"/>
      <c r="ID103" s="270"/>
      <c r="IE103" s="270"/>
      <c r="IF103" s="270"/>
      <c r="IG103" s="270"/>
      <c r="IH103" s="270"/>
    </row>
    <row r="104" spans="1:242" ht="12.75" customHeight="1" x14ac:dyDescent="0.2">
      <c r="A104" s="374" t="s">
        <v>279</v>
      </c>
      <c r="B104" s="270">
        <v>2425</v>
      </c>
      <c r="C104" s="270">
        <v>2425</v>
      </c>
      <c r="D104" s="270">
        <v>1320</v>
      </c>
      <c r="E104" s="270">
        <v>1105</v>
      </c>
      <c r="F104" s="270">
        <v>0</v>
      </c>
      <c r="G104" s="270">
        <v>0</v>
      </c>
      <c r="H104" s="270">
        <v>2425</v>
      </c>
      <c r="I104" s="270">
        <v>895</v>
      </c>
      <c r="J104" s="270">
        <v>1530</v>
      </c>
      <c r="K104" s="270">
        <v>1850</v>
      </c>
      <c r="L104" s="270">
        <v>65.425505569999999</v>
      </c>
      <c r="M104" s="270">
        <v>64</v>
      </c>
      <c r="N104" s="270">
        <v>695</v>
      </c>
      <c r="O104" s="270">
        <v>425</v>
      </c>
      <c r="P104" s="270">
        <v>585</v>
      </c>
      <c r="Q104" s="270">
        <v>690</v>
      </c>
      <c r="R104" s="270">
        <v>25</v>
      </c>
      <c r="S104" s="270" t="s">
        <v>1676</v>
      </c>
      <c r="T104" s="270" t="s">
        <v>1676</v>
      </c>
      <c r="U104" s="270">
        <v>0</v>
      </c>
      <c r="V104" s="270">
        <v>2.0727883540000001</v>
      </c>
      <c r="W104" s="270">
        <v>2</v>
      </c>
      <c r="X104" s="270">
        <v>53.901960780000003</v>
      </c>
      <c r="Y104" s="270">
        <v>0</v>
      </c>
      <c r="Z104" s="270">
        <v>220</v>
      </c>
      <c r="AA104" s="270">
        <v>475</v>
      </c>
      <c r="AB104" s="270">
        <v>690</v>
      </c>
      <c r="AC104" s="270">
        <v>725</v>
      </c>
      <c r="AD104" s="270">
        <v>235</v>
      </c>
      <c r="AE104" s="270" t="s">
        <v>1676</v>
      </c>
      <c r="AF104" s="270">
        <v>30</v>
      </c>
      <c r="AG104" s="270">
        <v>75</v>
      </c>
      <c r="AH104" s="270" t="s">
        <v>1676</v>
      </c>
      <c r="AI104" s="270">
        <v>0</v>
      </c>
      <c r="AJ104" s="270" t="s">
        <v>1676</v>
      </c>
      <c r="AK104" s="270">
        <v>0</v>
      </c>
      <c r="AL104" s="270">
        <v>345</v>
      </c>
      <c r="AM104" s="270">
        <v>350</v>
      </c>
      <c r="AN104" s="270">
        <v>65</v>
      </c>
      <c r="AO104" s="270">
        <v>0</v>
      </c>
      <c r="AP104" s="270" t="s">
        <v>1676</v>
      </c>
      <c r="AQ104" s="270">
        <v>0</v>
      </c>
      <c r="AR104" s="270">
        <v>35</v>
      </c>
      <c r="AS104" s="270">
        <v>0</v>
      </c>
      <c r="AT104" s="270">
        <v>0</v>
      </c>
      <c r="AU104" s="270">
        <v>0</v>
      </c>
      <c r="AV104" s="270">
        <v>25</v>
      </c>
      <c r="AW104" s="270">
        <v>375</v>
      </c>
      <c r="AX104" s="270">
        <v>0</v>
      </c>
      <c r="AY104" s="270">
        <v>220</v>
      </c>
      <c r="AZ104" s="270">
        <v>835</v>
      </c>
      <c r="BA104" s="270" t="s">
        <v>1676</v>
      </c>
      <c r="BB104" s="270">
        <v>65</v>
      </c>
      <c r="BC104" s="270">
        <v>10</v>
      </c>
      <c r="BD104" s="270">
        <v>60</v>
      </c>
      <c r="BE104" s="270">
        <v>15</v>
      </c>
      <c r="BF104" s="270" t="s">
        <v>1676</v>
      </c>
      <c r="BG104" s="270">
        <v>70</v>
      </c>
      <c r="BH104" s="270">
        <v>10</v>
      </c>
      <c r="BI104" s="270">
        <v>0</v>
      </c>
      <c r="BJ104" s="270">
        <v>0</v>
      </c>
      <c r="BK104" s="270">
        <v>0</v>
      </c>
      <c r="BL104" s="270">
        <v>0</v>
      </c>
      <c r="BM104" s="270">
        <v>735</v>
      </c>
      <c r="BN104" s="270">
        <v>30</v>
      </c>
      <c r="BO104" s="270">
        <v>1225</v>
      </c>
      <c r="BP104" s="270">
        <v>25</v>
      </c>
      <c r="BQ104" s="270">
        <v>0</v>
      </c>
      <c r="BR104" s="270">
        <v>0</v>
      </c>
      <c r="BS104" s="270" t="s">
        <v>1676</v>
      </c>
      <c r="BT104" s="270">
        <v>170</v>
      </c>
      <c r="BU104" s="270">
        <v>30</v>
      </c>
      <c r="BV104" s="270">
        <v>0</v>
      </c>
      <c r="BW104" s="270">
        <v>50</v>
      </c>
      <c r="BX104" s="270">
        <v>0</v>
      </c>
      <c r="BY104" s="270" t="s">
        <v>1676</v>
      </c>
      <c r="BZ104" s="270">
        <v>0</v>
      </c>
      <c r="CA104" s="270">
        <v>0</v>
      </c>
      <c r="CB104" s="270">
        <v>0</v>
      </c>
      <c r="CC104" s="270">
        <v>0</v>
      </c>
      <c r="CD104" s="270">
        <v>20</v>
      </c>
      <c r="CE104" s="270">
        <v>0</v>
      </c>
      <c r="CF104" s="270">
        <v>0</v>
      </c>
      <c r="CG104" s="270">
        <v>2405</v>
      </c>
      <c r="CH104" s="270">
        <v>0</v>
      </c>
      <c r="CI104" s="270">
        <v>485</v>
      </c>
      <c r="CJ104" s="270">
        <v>30</v>
      </c>
      <c r="CK104" s="270">
        <v>1275</v>
      </c>
      <c r="CL104" s="270">
        <v>0</v>
      </c>
      <c r="CM104" s="270">
        <v>0</v>
      </c>
      <c r="CN104" s="270">
        <v>0</v>
      </c>
      <c r="CO104" s="270">
        <v>0</v>
      </c>
      <c r="CP104" s="270">
        <v>0</v>
      </c>
      <c r="CQ104" s="270">
        <v>0</v>
      </c>
      <c r="CR104" s="270">
        <v>0</v>
      </c>
      <c r="CS104" s="270">
        <v>0</v>
      </c>
      <c r="CT104" s="270">
        <v>0</v>
      </c>
      <c r="CU104" s="270"/>
      <c r="CV104" s="270">
        <v>0</v>
      </c>
      <c r="CW104" s="270">
        <v>0</v>
      </c>
      <c r="CX104" s="270">
        <v>90</v>
      </c>
      <c r="CY104" s="270">
        <v>0</v>
      </c>
      <c r="CZ104" s="270">
        <v>0</v>
      </c>
      <c r="DA104" s="270">
        <v>0</v>
      </c>
      <c r="DB104" s="270">
        <v>0</v>
      </c>
      <c r="DC104" s="270">
        <v>0</v>
      </c>
      <c r="DD104" s="270">
        <v>0</v>
      </c>
      <c r="DE104" s="270">
        <v>0</v>
      </c>
      <c r="DF104" s="270">
        <v>540</v>
      </c>
      <c r="DG104" s="270">
        <v>0</v>
      </c>
      <c r="DH104" s="270">
        <v>0</v>
      </c>
      <c r="DI104" s="270">
        <v>0</v>
      </c>
      <c r="DJ104" s="270">
        <v>0</v>
      </c>
      <c r="DK104" s="270">
        <v>0</v>
      </c>
      <c r="DL104" s="270">
        <v>0</v>
      </c>
      <c r="DM104" s="270">
        <v>0</v>
      </c>
      <c r="DN104" s="270">
        <v>0</v>
      </c>
      <c r="DO104" s="270">
        <v>0</v>
      </c>
      <c r="DP104" s="270">
        <v>0</v>
      </c>
      <c r="DQ104" s="270">
        <v>0</v>
      </c>
      <c r="DR104" s="270"/>
      <c r="DS104" s="270">
        <v>0</v>
      </c>
      <c r="DT104" s="270" t="s">
        <v>1676</v>
      </c>
      <c r="DU104" s="270">
        <v>0</v>
      </c>
      <c r="DV104" s="270">
        <v>0</v>
      </c>
      <c r="DW104" s="270">
        <v>0</v>
      </c>
      <c r="DX104" s="270">
        <v>0</v>
      </c>
      <c r="DY104" s="270">
        <v>0</v>
      </c>
      <c r="DZ104" s="270">
        <v>0</v>
      </c>
      <c r="EA104" s="270">
        <v>0</v>
      </c>
      <c r="EB104" s="270">
        <v>0</v>
      </c>
      <c r="EC104" s="270">
        <v>0</v>
      </c>
      <c r="ED104" s="270">
        <v>0</v>
      </c>
      <c r="EE104" s="270">
        <v>0</v>
      </c>
      <c r="EF104" s="270">
        <v>0</v>
      </c>
      <c r="EG104" s="270">
        <v>0</v>
      </c>
      <c r="EH104" s="270">
        <v>0</v>
      </c>
      <c r="EI104" s="270">
        <v>0</v>
      </c>
      <c r="EJ104" s="270">
        <v>0</v>
      </c>
      <c r="EK104" s="270">
        <v>0</v>
      </c>
      <c r="EL104" s="270">
        <v>0</v>
      </c>
      <c r="EM104" s="270">
        <v>0</v>
      </c>
      <c r="EN104" s="270">
        <v>0</v>
      </c>
      <c r="EO104" s="270">
        <v>0</v>
      </c>
      <c r="EP104" s="270">
        <v>0</v>
      </c>
      <c r="EQ104" s="270">
        <v>0</v>
      </c>
      <c r="ER104" s="270">
        <v>0</v>
      </c>
      <c r="ES104" s="270">
        <v>0</v>
      </c>
      <c r="ET104" s="270">
        <v>0</v>
      </c>
      <c r="EU104" s="270">
        <v>0</v>
      </c>
      <c r="EV104" s="270">
        <v>0</v>
      </c>
      <c r="EW104" s="270">
        <v>0</v>
      </c>
      <c r="EX104" s="270">
        <v>0</v>
      </c>
      <c r="EY104" s="270">
        <v>0</v>
      </c>
      <c r="EZ104" s="270">
        <v>0</v>
      </c>
      <c r="FA104" s="270">
        <v>0</v>
      </c>
      <c r="FB104" s="270">
        <v>0</v>
      </c>
      <c r="FC104" s="270">
        <v>0</v>
      </c>
      <c r="FD104" s="270">
        <v>0</v>
      </c>
      <c r="FE104" s="270">
        <v>0</v>
      </c>
      <c r="FF104" s="270">
        <v>0</v>
      </c>
      <c r="FG104" s="270"/>
      <c r="FH104" s="270">
        <v>0</v>
      </c>
      <c r="FI104" s="270"/>
      <c r="FJ104" s="270">
        <v>0</v>
      </c>
      <c r="FK104" s="270">
        <v>0</v>
      </c>
      <c r="FL104" s="270">
        <v>0</v>
      </c>
      <c r="FM104" s="270">
        <v>0</v>
      </c>
      <c r="FN104" s="270">
        <v>0</v>
      </c>
      <c r="FO104" s="351">
        <v>2360</v>
      </c>
      <c r="FP104" s="351">
        <v>0</v>
      </c>
      <c r="FQ104" s="351">
        <v>2425</v>
      </c>
      <c r="FR104" s="13"/>
      <c r="FS104" s="270"/>
      <c r="FT104" s="270"/>
      <c r="FU104" s="270"/>
      <c r="FV104" s="270"/>
      <c r="FW104" s="270"/>
      <c r="FX104" s="270"/>
      <c r="FY104" s="270"/>
      <c r="FZ104" s="270"/>
      <c r="GA104" s="270"/>
      <c r="GB104" s="270"/>
      <c r="GC104" s="270"/>
      <c r="GD104" s="270"/>
      <c r="GE104" s="270"/>
      <c r="GF104" s="270"/>
      <c r="GG104" s="270"/>
      <c r="GH104" s="270"/>
      <c r="GI104" s="270"/>
      <c r="GJ104" s="270"/>
      <c r="GK104" s="270"/>
      <c r="GL104" s="270"/>
      <c r="GM104" s="270"/>
      <c r="GN104" s="270"/>
      <c r="GO104" s="270"/>
      <c r="GP104" s="270"/>
      <c r="GQ104" s="270"/>
      <c r="GR104" s="270"/>
      <c r="GS104" s="270"/>
      <c r="GT104" s="270"/>
      <c r="GU104" s="270"/>
      <c r="GV104" s="270"/>
      <c r="GW104" s="270"/>
      <c r="GX104" s="270"/>
      <c r="GY104" s="270"/>
      <c r="GZ104" s="270"/>
      <c r="HA104" s="270"/>
      <c r="HB104" s="270"/>
      <c r="HC104" s="270"/>
      <c r="HD104" s="270"/>
      <c r="HE104" s="270"/>
      <c r="HF104" s="270"/>
      <c r="HG104" s="270"/>
      <c r="HH104" s="270"/>
      <c r="HI104" s="270"/>
      <c r="HJ104" s="270"/>
      <c r="HK104" s="270"/>
      <c r="HL104" s="270"/>
      <c r="HM104" s="270"/>
      <c r="HN104" s="270"/>
      <c r="HO104" s="270"/>
      <c r="HP104" s="270"/>
      <c r="HQ104" s="270"/>
      <c r="HR104" s="270"/>
      <c r="HS104" s="270"/>
      <c r="HT104" s="270"/>
      <c r="HU104" s="270"/>
      <c r="HV104" s="270"/>
      <c r="HW104" s="270"/>
      <c r="HX104" s="270"/>
      <c r="HY104" s="270"/>
      <c r="HZ104" s="270"/>
      <c r="IA104" s="270"/>
      <c r="IB104" s="270"/>
      <c r="IC104" s="270"/>
      <c r="ID104" s="270"/>
      <c r="IE104" s="270"/>
      <c r="IF104" s="270"/>
      <c r="IG104" s="270"/>
      <c r="IH104" s="270"/>
    </row>
    <row r="105" spans="1:242" ht="12.75" customHeight="1" x14ac:dyDescent="0.2">
      <c r="A105" s="374" t="s">
        <v>280</v>
      </c>
      <c r="B105" s="270">
        <v>2060</v>
      </c>
      <c r="C105" s="270">
        <v>2060</v>
      </c>
      <c r="D105" s="270">
        <v>910</v>
      </c>
      <c r="E105" s="270">
        <v>1150</v>
      </c>
      <c r="F105" s="270">
        <v>0</v>
      </c>
      <c r="G105" s="270">
        <v>0</v>
      </c>
      <c r="H105" s="270">
        <v>2060</v>
      </c>
      <c r="I105" s="270">
        <v>250</v>
      </c>
      <c r="J105" s="270">
        <v>1810</v>
      </c>
      <c r="K105" s="270">
        <v>655</v>
      </c>
      <c r="L105" s="270">
        <v>72.192139740000002</v>
      </c>
      <c r="M105" s="270">
        <v>49</v>
      </c>
      <c r="N105" s="270">
        <v>670</v>
      </c>
      <c r="O105" s="270">
        <v>515</v>
      </c>
      <c r="P105" s="270">
        <v>330</v>
      </c>
      <c r="Q105" s="270">
        <v>350</v>
      </c>
      <c r="R105" s="270">
        <v>160</v>
      </c>
      <c r="S105" s="270">
        <v>25</v>
      </c>
      <c r="T105" s="270" t="s">
        <v>1676</v>
      </c>
      <c r="U105" s="270">
        <v>0</v>
      </c>
      <c r="V105" s="270">
        <v>2.5912698409999999</v>
      </c>
      <c r="W105" s="270">
        <v>3</v>
      </c>
      <c r="X105" s="270">
        <v>68.315866080000006</v>
      </c>
      <c r="Y105" s="270">
        <v>0</v>
      </c>
      <c r="Z105" s="270">
        <v>40</v>
      </c>
      <c r="AA105" s="270">
        <v>105</v>
      </c>
      <c r="AB105" s="270">
        <v>320</v>
      </c>
      <c r="AC105" s="270">
        <v>785</v>
      </c>
      <c r="AD105" s="270">
        <v>775</v>
      </c>
      <c r="AE105" s="270">
        <v>35</v>
      </c>
      <c r="AF105" s="270">
        <v>110</v>
      </c>
      <c r="AG105" s="270">
        <v>0</v>
      </c>
      <c r="AH105" s="270">
        <v>1225</v>
      </c>
      <c r="AI105" s="270">
        <v>0</v>
      </c>
      <c r="AJ105" s="270">
        <v>0</v>
      </c>
      <c r="AK105" s="270">
        <v>0</v>
      </c>
      <c r="AL105" s="270">
        <v>0</v>
      </c>
      <c r="AM105" s="270">
        <v>0</v>
      </c>
      <c r="AN105" s="270">
        <v>0</v>
      </c>
      <c r="AO105" s="270">
        <v>0</v>
      </c>
      <c r="AP105" s="270">
        <v>0</v>
      </c>
      <c r="AQ105" s="270" t="s">
        <v>1676</v>
      </c>
      <c r="AR105" s="270">
        <v>0</v>
      </c>
      <c r="AS105" s="270">
        <v>0</v>
      </c>
      <c r="AT105" s="270">
        <v>0</v>
      </c>
      <c r="AU105" s="270">
        <v>0</v>
      </c>
      <c r="AV105" s="270">
        <v>15</v>
      </c>
      <c r="AW105" s="270">
        <v>190</v>
      </c>
      <c r="AX105" s="270">
        <v>0</v>
      </c>
      <c r="AY105" s="270">
        <v>0</v>
      </c>
      <c r="AZ105" s="270">
        <v>490</v>
      </c>
      <c r="BA105" s="270" t="s">
        <v>1676</v>
      </c>
      <c r="BB105" s="270">
        <v>30</v>
      </c>
      <c r="BC105" s="270">
        <v>0</v>
      </c>
      <c r="BD105" s="270">
        <v>10</v>
      </c>
      <c r="BE105" s="270">
        <v>0</v>
      </c>
      <c r="BF105" s="270" t="s">
        <v>1676</v>
      </c>
      <c r="BG105" s="270">
        <v>0</v>
      </c>
      <c r="BH105" s="270">
        <v>105</v>
      </c>
      <c r="BI105" s="270">
        <v>1240</v>
      </c>
      <c r="BJ105" s="270">
        <v>0</v>
      </c>
      <c r="BK105" s="270">
        <v>0</v>
      </c>
      <c r="BL105" s="270">
        <v>0</v>
      </c>
      <c r="BM105" s="270">
        <v>80</v>
      </c>
      <c r="BN105" s="270" t="s">
        <v>1676</v>
      </c>
      <c r="BO105" s="270">
        <v>600</v>
      </c>
      <c r="BP105" s="270">
        <v>0</v>
      </c>
      <c r="BQ105" s="270">
        <v>0</v>
      </c>
      <c r="BR105" s="270">
        <v>0</v>
      </c>
      <c r="BS105" s="270" t="s">
        <v>1676</v>
      </c>
      <c r="BT105" s="270" t="s">
        <v>1676</v>
      </c>
      <c r="BU105" s="270">
        <v>20</v>
      </c>
      <c r="BV105" s="270">
        <v>0</v>
      </c>
      <c r="BW105" s="270" t="s">
        <v>1676</v>
      </c>
      <c r="BX105" s="270">
        <v>0</v>
      </c>
      <c r="BY105" s="270">
        <v>0</v>
      </c>
      <c r="BZ105" s="270">
        <v>0</v>
      </c>
      <c r="CA105" s="270">
        <v>0</v>
      </c>
      <c r="CB105" s="270">
        <v>0</v>
      </c>
      <c r="CC105" s="270">
        <v>0</v>
      </c>
      <c r="CD105" s="270">
        <v>15</v>
      </c>
      <c r="CE105" s="270">
        <v>0</v>
      </c>
      <c r="CF105" s="270">
        <v>0</v>
      </c>
      <c r="CG105" s="270">
        <v>2045</v>
      </c>
      <c r="CH105" s="270">
        <v>0</v>
      </c>
      <c r="CI105" s="270">
        <v>80</v>
      </c>
      <c r="CJ105" s="270">
        <v>0</v>
      </c>
      <c r="CK105" s="270">
        <v>740</v>
      </c>
      <c r="CL105" s="270">
        <v>0</v>
      </c>
      <c r="CM105" s="270">
        <v>1240</v>
      </c>
      <c r="CN105" s="270">
        <v>0</v>
      </c>
      <c r="CO105" s="270">
        <v>0</v>
      </c>
      <c r="CP105" s="270">
        <v>0</v>
      </c>
      <c r="CQ105" s="270">
        <v>0</v>
      </c>
      <c r="CR105" s="270">
        <v>0</v>
      </c>
      <c r="CS105" s="270">
        <v>0</v>
      </c>
      <c r="CT105" s="270">
        <v>0</v>
      </c>
      <c r="CU105" s="270"/>
      <c r="CV105" s="270">
        <v>0</v>
      </c>
      <c r="CW105" s="270">
        <v>0</v>
      </c>
      <c r="CX105" s="270">
        <v>0</v>
      </c>
      <c r="CY105" s="270">
        <v>0</v>
      </c>
      <c r="CZ105" s="270">
        <v>0</v>
      </c>
      <c r="DA105" s="270">
        <v>0</v>
      </c>
      <c r="DB105" s="270">
        <v>0</v>
      </c>
      <c r="DC105" s="270">
        <v>0</v>
      </c>
      <c r="DD105" s="270">
        <v>0</v>
      </c>
      <c r="DE105" s="270">
        <v>0</v>
      </c>
      <c r="DF105" s="270">
        <v>0</v>
      </c>
      <c r="DG105" s="270">
        <v>0</v>
      </c>
      <c r="DH105" s="270">
        <v>0</v>
      </c>
      <c r="DI105" s="270">
        <v>0</v>
      </c>
      <c r="DJ105" s="270">
        <v>0</v>
      </c>
      <c r="DK105" s="270">
        <v>0</v>
      </c>
      <c r="DL105" s="270">
        <v>0</v>
      </c>
      <c r="DM105" s="270">
        <v>0</v>
      </c>
      <c r="DN105" s="270">
        <v>0</v>
      </c>
      <c r="DO105" s="270">
        <v>0</v>
      </c>
      <c r="DP105" s="270">
        <v>0</v>
      </c>
      <c r="DQ105" s="270">
        <v>0</v>
      </c>
      <c r="DR105" s="270"/>
      <c r="DS105" s="270">
        <v>0</v>
      </c>
      <c r="DT105" s="270">
        <v>0</v>
      </c>
      <c r="DU105" s="270">
        <v>0</v>
      </c>
      <c r="DV105" s="270">
        <v>0</v>
      </c>
      <c r="DW105" s="270">
        <v>0</v>
      </c>
      <c r="DX105" s="270">
        <v>0</v>
      </c>
      <c r="DY105" s="270">
        <v>0</v>
      </c>
      <c r="DZ105" s="270">
        <v>0</v>
      </c>
      <c r="EA105" s="270">
        <v>0</v>
      </c>
      <c r="EB105" s="270">
        <v>0</v>
      </c>
      <c r="EC105" s="270">
        <v>0</v>
      </c>
      <c r="ED105" s="270">
        <v>0</v>
      </c>
      <c r="EE105" s="270">
        <v>0</v>
      </c>
      <c r="EF105" s="270">
        <v>0</v>
      </c>
      <c r="EG105" s="270">
        <v>0</v>
      </c>
      <c r="EH105" s="270">
        <v>0</v>
      </c>
      <c r="EI105" s="270">
        <v>0</v>
      </c>
      <c r="EJ105" s="270">
        <v>0</v>
      </c>
      <c r="EK105" s="270">
        <v>0</v>
      </c>
      <c r="EL105" s="270">
        <v>0</v>
      </c>
      <c r="EM105" s="270">
        <v>0</v>
      </c>
      <c r="EN105" s="270">
        <v>0</v>
      </c>
      <c r="EO105" s="270">
        <v>0</v>
      </c>
      <c r="EP105" s="270">
        <v>0</v>
      </c>
      <c r="EQ105" s="270">
        <v>0</v>
      </c>
      <c r="ER105" s="270">
        <v>0</v>
      </c>
      <c r="ES105" s="270">
        <v>0</v>
      </c>
      <c r="ET105" s="270">
        <v>0</v>
      </c>
      <c r="EU105" s="270">
        <v>0</v>
      </c>
      <c r="EV105" s="270">
        <v>0</v>
      </c>
      <c r="EW105" s="270">
        <v>0</v>
      </c>
      <c r="EX105" s="270">
        <v>0</v>
      </c>
      <c r="EY105" s="270">
        <v>0</v>
      </c>
      <c r="EZ105" s="270">
        <v>0</v>
      </c>
      <c r="FA105" s="270">
        <v>0</v>
      </c>
      <c r="FB105" s="270">
        <v>0</v>
      </c>
      <c r="FC105" s="270">
        <v>0</v>
      </c>
      <c r="FD105" s="270">
        <v>0</v>
      </c>
      <c r="FE105" s="270">
        <v>0</v>
      </c>
      <c r="FF105" s="270">
        <v>0</v>
      </c>
      <c r="FG105" s="270"/>
      <c r="FH105" s="270">
        <v>0</v>
      </c>
      <c r="FI105" s="270"/>
      <c r="FJ105" s="270">
        <v>0</v>
      </c>
      <c r="FK105" s="270">
        <v>0</v>
      </c>
      <c r="FL105" s="270">
        <v>0</v>
      </c>
      <c r="FM105" s="270">
        <v>0</v>
      </c>
      <c r="FN105" s="270">
        <v>0</v>
      </c>
      <c r="FO105" s="351">
        <v>2030</v>
      </c>
      <c r="FP105" s="351">
        <v>0</v>
      </c>
      <c r="FQ105" s="351">
        <v>2060</v>
      </c>
      <c r="FR105" s="13"/>
      <c r="FS105" s="270"/>
      <c r="FT105" s="270"/>
      <c r="FU105" s="270"/>
      <c r="FV105" s="270"/>
      <c r="FW105" s="270"/>
      <c r="FX105" s="270"/>
      <c r="FY105" s="270"/>
      <c r="FZ105" s="270"/>
      <c r="GA105" s="270"/>
      <c r="GB105" s="270"/>
      <c r="GC105" s="270"/>
      <c r="GD105" s="270"/>
      <c r="GE105" s="270"/>
      <c r="GF105" s="270"/>
      <c r="GG105" s="270"/>
      <c r="GH105" s="270"/>
      <c r="GI105" s="270"/>
      <c r="GJ105" s="270"/>
      <c r="GK105" s="270"/>
      <c r="GL105" s="270"/>
      <c r="GM105" s="270"/>
      <c r="GN105" s="270"/>
      <c r="GO105" s="270"/>
      <c r="GP105" s="270"/>
      <c r="GQ105" s="270"/>
      <c r="GR105" s="270"/>
      <c r="GS105" s="270"/>
      <c r="GT105" s="270"/>
      <c r="GU105" s="270"/>
      <c r="GV105" s="270"/>
      <c r="GW105" s="270"/>
      <c r="GX105" s="270"/>
      <c r="GY105" s="270"/>
      <c r="GZ105" s="270"/>
      <c r="HA105" s="270"/>
      <c r="HB105" s="270"/>
      <c r="HC105" s="270"/>
      <c r="HD105" s="270"/>
      <c r="HE105" s="270"/>
      <c r="HF105" s="270"/>
      <c r="HG105" s="270"/>
      <c r="HH105" s="270"/>
      <c r="HI105" s="270"/>
      <c r="HJ105" s="270"/>
      <c r="HK105" s="270"/>
      <c r="HL105" s="270"/>
      <c r="HM105" s="270"/>
      <c r="HN105" s="270"/>
      <c r="HO105" s="270"/>
      <c r="HP105" s="270"/>
      <c r="HQ105" s="270"/>
      <c r="HR105" s="270"/>
      <c r="HS105" s="270"/>
      <c r="HT105" s="270"/>
      <c r="HU105" s="270"/>
      <c r="HV105" s="270"/>
      <c r="HW105" s="270"/>
      <c r="HX105" s="270"/>
      <c r="HY105" s="270"/>
      <c r="HZ105" s="270"/>
      <c r="IA105" s="270"/>
      <c r="IB105" s="270"/>
      <c r="IC105" s="270"/>
      <c r="ID105" s="270"/>
      <c r="IE105" s="270"/>
      <c r="IF105" s="270"/>
      <c r="IG105" s="270"/>
      <c r="IH105" s="270"/>
    </row>
    <row r="106" spans="1:242" ht="12.75" customHeight="1" x14ac:dyDescent="0.2">
      <c r="A106" s="374" t="s">
        <v>281</v>
      </c>
      <c r="B106" s="270">
        <v>3790</v>
      </c>
      <c r="C106" s="270">
        <v>3790</v>
      </c>
      <c r="D106" s="270">
        <v>1740</v>
      </c>
      <c r="E106" s="270">
        <v>2050</v>
      </c>
      <c r="F106" s="270">
        <v>0</v>
      </c>
      <c r="G106" s="270">
        <v>0</v>
      </c>
      <c r="H106" s="270">
        <v>3790</v>
      </c>
      <c r="I106" s="270">
        <v>995</v>
      </c>
      <c r="J106" s="270">
        <v>2795</v>
      </c>
      <c r="K106" s="270">
        <v>1890</v>
      </c>
      <c r="L106" s="270">
        <v>55.081880609999999</v>
      </c>
      <c r="M106" s="270">
        <v>46</v>
      </c>
      <c r="N106" s="270">
        <v>980</v>
      </c>
      <c r="O106" s="270">
        <v>1575</v>
      </c>
      <c r="P106" s="270">
        <v>880</v>
      </c>
      <c r="Q106" s="270">
        <v>285</v>
      </c>
      <c r="R106" s="270">
        <v>50</v>
      </c>
      <c r="S106" s="270">
        <v>10</v>
      </c>
      <c r="T106" s="270" t="s">
        <v>1676</v>
      </c>
      <c r="U106" s="270" t="s">
        <v>1676</v>
      </c>
      <c r="V106" s="270">
        <v>1.895582329</v>
      </c>
      <c r="W106" s="270">
        <v>2</v>
      </c>
      <c r="X106" s="270">
        <v>66.963070430000002</v>
      </c>
      <c r="Y106" s="270">
        <v>0</v>
      </c>
      <c r="Z106" s="270">
        <v>95</v>
      </c>
      <c r="AA106" s="270">
        <v>235</v>
      </c>
      <c r="AB106" s="270">
        <v>635</v>
      </c>
      <c r="AC106" s="270">
        <v>1495</v>
      </c>
      <c r="AD106" s="270">
        <v>1280</v>
      </c>
      <c r="AE106" s="270">
        <v>45</v>
      </c>
      <c r="AF106" s="270">
        <v>85</v>
      </c>
      <c r="AG106" s="270">
        <v>30</v>
      </c>
      <c r="AH106" s="270">
        <v>1865</v>
      </c>
      <c r="AI106" s="270">
        <v>0</v>
      </c>
      <c r="AJ106" s="270">
        <v>0</v>
      </c>
      <c r="AK106" s="270">
        <v>0</v>
      </c>
      <c r="AL106" s="270">
        <v>0</v>
      </c>
      <c r="AM106" s="270">
        <v>0</v>
      </c>
      <c r="AN106" s="270" t="s">
        <v>1676</v>
      </c>
      <c r="AO106" s="270">
        <v>0</v>
      </c>
      <c r="AP106" s="270">
        <v>0</v>
      </c>
      <c r="AQ106" s="270" t="s">
        <v>1676</v>
      </c>
      <c r="AR106" s="270">
        <v>0</v>
      </c>
      <c r="AS106" s="270">
        <v>0</v>
      </c>
      <c r="AT106" s="270">
        <v>0</v>
      </c>
      <c r="AU106" s="270">
        <v>0</v>
      </c>
      <c r="AV106" s="270" t="s">
        <v>1676</v>
      </c>
      <c r="AW106" s="270">
        <v>335</v>
      </c>
      <c r="AX106" s="270">
        <v>0</v>
      </c>
      <c r="AY106" s="270">
        <v>0</v>
      </c>
      <c r="AZ106" s="270">
        <v>1395</v>
      </c>
      <c r="BA106" s="270">
        <v>0</v>
      </c>
      <c r="BB106" s="270">
        <v>80</v>
      </c>
      <c r="BC106" s="270">
        <v>0</v>
      </c>
      <c r="BD106" s="270">
        <v>15</v>
      </c>
      <c r="BE106" s="270">
        <v>0</v>
      </c>
      <c r="BF106" s="270">
        <v>20</v>
      </c>
      <c r="BG106" s="270">
        <v>0</v>
      </c>
      <c r="BH106" s="270">
        <v>85</v>
      </c>
      <c r="BI106" s="270">
        <v>1890</v>
      </c>
      <c r="BJ106" s="270">
        <v>0</v>
      </c>
      <c r="BK106" s="270" t="s">
        <v>1676</v>
      </c>
      <c r="BL106" s="270">
        <v>0</v>
      </c>
      <c r="BM106" s="270">
        <v>180</v>
      </c>
      <c r="BN106" s="270" t="s">
        <v>1676</v>
      </c>
      <c r="BO106" s="270">
        <v>1540</v>
      </c>
      <c r="BP106" s="270" t="s">
        <v>1676</v>
      </c>
      <c r="BQ106" s="270">
        <v>0</v>
      </c>
      <c r="BR106" s="270">
        <v>0</v>
      </c>
      <c r="BS106" s="270" t="s">
        <v>1676</v>
      </c>
      <c r="BT106" s="270" t="s">
        <v>1676</v>
      </c>
      <c r="BU106" s="270">
        <v>45</v>
      </c>
      <c r="BV106" s="270">
        <v>0</v>
      </c>
      <c r="BW106" s="270">
        <v>10</v>
      </c>
      <c r="BX106" s="270">
        <v>0</v>
      </c>
      <c r="BY106" s="270" t="s">
        <v>1676</v>
      </c>
      <c r="BZ106" s="270">
        <v>0</v>
      </c>
      <c r="CA106" s="270">
        <v>0</v>
      </c>
      <c r="CB106" s="270">
        <v>0</v>
      </c>
      <c r="CC106" s="270">
        <v>0</v>
      </c>
      <c r="CD106" s="270">
        <v>30</v>
      </c>
      <c r="CE106" s="270">
        <v>0</v>
      </c>
      <c r="CF106" s="270">
        <v>0</v>
      </c>
      <c r="CG106" s="270">
        <v>3760</v>
      </c>
      <c r="CH106" s="270">
        <v>0</v>
      </c>
      <c r="CI106" s="270">
        <v>210</v>
      </c>
      <c r="CJ106" s="270">
        <v>0</v>
      </c>
      <c r="CK106" s="270">
        <v>1685</v>
      </c>
      <c r="CL106" s="270">
        <v>0</v>
      </c>
      <c r="CM106" s="270">
        <v>1890</v>
      </c>
      <c r="CN106" s="270">
        <v>0</v>
      </c>
      <c r="CO106" s="270">
        <v>0</v>
      </c>
      <c r="CP106" s="270">
        <v>0</v>
      </c>
      <c r="CQ106" s="270">
        <v>0</v>
      </c>
      <c r="CR106" s="270" t="s">
        <v>1676</v>
      </c>
      <c r="CS106" s="270">
        <v>0</v>
      </c>
      <c r="CT106" s="270">
        <v>0</v>
      </c>
      <c r="CU106" s="270"/>
      <c r="CV106" s="270">
        <v>0</v>
      </c>
      <c r="CW106" s="270">
        <v>0</v>
      </c>
      <c r="CX106" s="270">
        <v>0</v>
      </c>
      <c r="CY106" s="270">
        <v>0</v>
      </c>
      <c r="CZ106" s="270">
        <v>0</v>
      </c>
      <c r="DA106" s="270">
        <v>0</v>
      </c>
      <c r="DB106" s="270">
        <v>0</v>
      </c>
      <c r="DC106" s="270">
        <v>0</v>
      </c>
      <c r="DD106" s="270">
        <v>0</v>
      </c>
      <c r="DE106" s="270">
        <v>0</v>
      </c>
      <c r="DF106" s="270" t="s">
        <v>1676</v>
      </c>
      <c r="DG106" s="270">
        <v>0</v>
      </c>
      <c r="DH106" s="270">
        <v>0</v>
      </c>
      <c r="DI106" s="270">
        <v>0</v>
      </c>
      <c r="DJ106" s="270">
        <v>0</v>
      </c>
      <c r="DK106" s="270">
        <v>0</v>
      </c>
      <c r="DL106" s="270">
        <v>0</v>
      </c>
      <c r="DM106" s="270">
        <v>0</v>
      </c>
      <c r="DN106" s="270">
        <v>0</v>
      </c>
      <c r="DO106" s="270">
        <v>0</v>
      </c>
      <c r="DP106" s="270">
        <v>0</v>
      </c>
      <c r="DQ106" s="270">
        <v>0</v>
      </c>
      <c r="DR106" s="270"/>
      <c r="DS106" s="270">
        <v>0</v>
      </c>
      <c r="DT106" s="270">
        <v>0</v>
      </c>
      <c r="DU106" s="270">
        <v>0</v>
      </c>
      <c r="DV106" s="270">
        <v>0</v>
      </c>
      <c r="DW106" s="270">
        <v>0</v>
      </c>
      <c r="DX106" s="270">
        <v>0</v>
      </c>
      <c r="DY106" s="270">
        <v>0</v>
      </c>
      <c r="DZ106" s="270">
        <v>0</v>
      </c>
      <c r="EA106" s="270">
        <v>0</v>
      </c>
      <c r="EB106" s="270">
        <v>0</v>
      </c>
      <c r="EC106" s="270">
        <v>0</v>
      </c>
      <c r="ED106" s="270">
        <v>0</v>
      </c>
      <c r="EE106" s="270">
        <v>0</v>
      </c>
      <c r="EF106" s="270">
        <v>0</v>
      </c>
      <c r="EG106" s="270">
        <v>0</v>
      </c>
      <c r="EH106" s="270">
        <v>0</v>
      </c>
      <c r="EI106" s="270">
        <v>0</v>
      </c>
      <c r="EJ106" s="270">
        <v>0</v>
      </c>
      <c r="EK106" s="270">
        <v>0</v>
      </c>
      <c r="EL106" s="270">
        <v>0</v>
      </c>
      <c r="EM106" s="270">
        <v>0</v>
      </c>
      <c r="EN106" s="270">
        <v>0</v>
      </c>
      <c r="EO106" s="270">
        <v>0</v>
      </c>
      <c r="EP106" s="270">
        <v>0</v>
      </c>
      <c r="EQ106" s="270">
        <v>0</v>
      </c>
      <c r="ER106" s="270">
        <v>0</v>
      </c>
      <c r="ES106" s="270">
        <v>0</v>
      </c>
      <c r="ET106" s="270">
        <v>0</v>
      </c>
      <c r="EU106" s="270">
        <v>0</v>
      </c>
      <c r="EV106" s="270">
        <v>0</v>
      </c>
      <c r="EW106" s="270">
        <v>0</v>
      </c>
      <c r="EX106" s="270">
        <v>0</v>
      </c>
      <c r="EY106" s="270">
        <v>0</v>
      </c>
      <c r="EZ106" s="270">
        <v>0</v>
      </c>
      <c r="FA106" s="270">
        <v>0</v>
      </c>
      <c r="FB106" s="270">
        <v>0</v>
      </c>
      <c r="FC106" s="270">
        <v>0</v>
      </c>
      <c r="FD106" s="270">
        <v>0</v>
      </c>
      <c r="FE106" s="270">
        <v>0</v>
      </c>
      <c r="FF106" s="270">
        <v>0</v>
      </c>
      <c r="FG106" s="270"/>
      <c r="FH106" s="270">
        <v>0</v>
      </c>
      <c r="FI106" s="270"/>
      <c r="FJ106" s="270">
        <v>0</v>
      </c>
      <c r="FK106" s="270">
        <v>0</v>
      </c>
      <c r="FL106" s="270">
        <v>0</v>
      </c>
      <c r="FM106" s="270">
        <v>0</v>
      </c>
      <c r="FN106" s="270">
        <v>0</v>
      </c>
      <c r="FO106" s="351">
        <v>3715</v>
      </c>
      <c r="FP106" s="351">
        <v>0</v>
      </c>
      <c r="FQ106" s="351">
        <v>3785</v>
      </c>
      <c r="FR106" s="13"/>
      <c r="FS106" s="270"/>
      <c r="FT106" s="270"/>
      <c r="FU106" s="270"/>
      <c r="FV106" s="270"/>
      <c r="FW106" s="270"/>
      <c r="FX106" s="270"/>
      <c r="FY106" s="270"/>
      <c r="FZ106" s="270"/>
      <c r="GA106" s="270"/>
      <c r="GB106" s="270"/>
      <c r="GC106" s="270"/>
      <c r="GD106" s="270"/>
      <c r="GE106" s="270"/>
      <c r="GF106" s="270"/>
      <c r="GG106" s="270"/>
      <c r="GH106" s="270"/>
      <c r="GI106" s="270"/>
      <c r="GJ106" s="270"/>
      <c r="GK106" s="270"/>
      <c r="GL106" s="270"/>
      <c r="GM106" s="270"/>
      <c r="GN106" s="270"/>
      <c r="GO106" s="270"/>
      <c r="GP106" s="270"/>
      <c r="GQ106" s="270"/>
      <c r="GR106" s="270"/>
      <c r="GS106" s="270"/>
      <c r="GT106" s="270"/>
      <c r="GU106" s="270"/>
      <c r="GV106" s="270"/>
      <c r="GW106" s="270"/>
      <c r="GX106" s="270"/>
      <c r="GY106" s="270"/>
      <c r="GZ106" s="270"/>
      <c r="HA106" s="270"/>
      <c r="HB106" s="270"/>
      <c r="HC106" s="270"/>
      <c r="HD106" s="270"/>
      <c r="HE106" s="270"/>
      <c r="HF106" s="270"/>
      <c r="HG106" s="270"/>
      <c r="HH106" s="270"/>
      <c r="HI106" s="270"/>
      <c r="HJ106" s="270"/>
      <c r="HK106" s="270"/>
      <c r="HL106" s="270"/>
      <c r="HM106" s="270"/>
      <c r="HN106" s="270"/>
      <c r="HO106" s="270"/>
      <c r="HP106" s="270"/>
      <c r="HQ106" s="270"/>
      <c r="HR106" s="270"/>
      <c r="HS106" s="270"/>
      <c r="HT106" s="270"/>
      <c r="HU106" s="270"/>
      <c r="HV106" s="270"/>
      <c r="HW106" s="270"/>
      <c r="HX106" s="270"/>
      <c r="HY106" s="270"/>
      <c r="HZ106" s="270"/>
      <c r="IA106" s="270"/>
      <c r="IB106" s="270"/>
      <c r="IC106" s="270"/>
      <c r="ID106" s="270"/>
      <c r="IE106" s="270"/>
      <c r="IF106" s="270"/>
      <c r="IG106" s="270"/>
      <c r="IH106" s="270"/>
    </row>
    <row r="107" spans="1:242" ht="12.75" customHeight="1" x14ac:dyDescent="0.2">
      <c r="A107" s="374" t="s">
        <v>282</v>
      </c>
      <c r="B107" s="270">
        <v>830</v>
      </c>
      <c r="C107" s="270">
        <v>830</v>
      </c>
      <c r="D107" s="270">
        <v>385</v>
      </c>
      <c r="E107" s="270">
        <v>445</v>
      </c>
      <c r="F107" s="270">
        <v>0</v>
      </c>
      <c r="G107" s="270">
        <v>0</v>
      </c>
      <c r="H107" s="270">
        <v>830</v>
      </c>
      <c r="I107" s="270">
        <v>370</v>
      </c>
      <c r="J107" s="270">
        <v>460</v>
      </c>
      <c r="K107" s="270">
        <v>940</v>
      </c>
      <c r="L107" s="270">
        <v>64.594464500000001</v>
      </c>
      <c r="M107" s="270">
        <v>58</v>
      </c>
      <c r="N107" s="270">
        <v>165</v>
      </c>
      <c r="O107" s="270">
        <v>260</v>
      </c>
      <c r="P107" s="270">
        <v>220</v>
      </c>
      <c r="Q107" s="270">
        <v>175</v>
      </c>
      <c r="R107" s="270">
        <v>10</v>
      </c>
      <c r="S107" s="270">
        <v>0</v>
      </c>
      <c r="T107" s="270">
        <v>0</v>
      </c>
      <c r="U107" s="270">
        <v>0</v>
      </c>
      <c r="V107" s="270">
        <v>2.528301887</v>
      </c>
      <c r="W107" s="270">
        <v>3</v>
      </c>
      <c r="X107" s="270">
        <v>62.486161250000002</v>
      </c>
      <c r="Y107" s="270">
        <v>0</v>
      </c>
      <c r="Z107" s="270">
        <v>25</v>
      </c>
      <c r="AA107" s="270">
        <v>70</v>
      </c>
      <c r="AB107" s="270">
        <v>205</v>
      </c>
      <c r="AC107" s="270">
        <v>375</v>
      </c>
      <c r="AD107" s="270">
        <v>155</v>
      </c>
      <c r="AE107" s="270" t="s">
        <v>1676</v>
      </c>
      <c r="AF107" s="270">
        <v>115</v>
      </c>
      <c r="AG107" s="270">
        <v>0</v>
      </c>
      <c r="AH107" s="270">
        <v>0</v>
      </c>
      <c r="AI107" s="270">
        <v>10</v>
      </c>
      <c r="AJ107" s="270">
        <v>20</v>
      </c>
      <c r="AK107" s="270">
        <v>15</v>
      </c>
      <c r="AL107" s="270">
        <v>0</v>
      </c>
      <c r="AM107" s="270">
        <v>0</v>
      </c>
      <c r="AN107" s="270">
        <v>20</v>
      </c>
      <c r="AO107" s="270">
        <v>0</v>
      </c>
      <c r="AP107" s="270">
        <v>0</v>
      </c>
      <c r="AQ107" s="270" t="s">
        <v>1676</v>
      </c>
      <c r="AR107" s="270">
        <v>0</v>
      </c>
      <c r="AS107" s="270" t="s">
        <v>1676</v>
      </c>
      <c r="AT107" s="270" t="s">
        <v>1676</v>
      </c>
      <c r="AU107" s="270">
        <v>0</v>
      </c>
      <c r="AV107" s="270" t="s">
        <v>1676</v>
      </c>
      <c r="AW107" s="270">
        <v>190</v>
      </c>
      <c r="AX107" s="270">
        <v>0</v>
      </c>
      <c r="AY107" s="270">
        <v>0</v>
      </c>
      <c r="AZ107" s="270">
        <v>415</v>
      </c>
      <c r="BA107" s="270">
        <v>25</v>
      </c>
      <c r="BB107" s="270">
        <v>15</v>
      </c>
      <c r="BC107" s="270">
        <v>0</v>
      </c>
      <c r="BD107" s="270" t="s">
        <v>1676</v>
      </c>
      <c r="BE107" s="270">
        <v>15</v>
      </c>
      <c r="BF107" s="270" t="s">
        <v>1676</v>
      </c>
      <c r="BG107" s="270">
        <v>0</v>
      </c>
      <c r="BH107" s="270">
        <v>115</v>
      </c>
      <c r="BI107" s="270">
        <v>0</v>
      </c>
      <c r="BJ107" s="270">
        <v>10</v>
      </c>
      <c r="BK107" s="270">
        <v>0</v>
      </c>
      <c r="BL107" s="270">
        <v>35</v>
      </c>
      <c r="BM107" s="270">
        <v>80</v>
      </c>
      <c r="BN107" s="270" t="s">
        <v>1676</v>
      </c>
      <c r="BO107" s="270">
        <v>550</v>
      </c>
      <c r="BP107" s="270" t="s">
        <v>1676</v>
      </c>
      <c r="BQ107" s="270">
        <v>0</v>
      </c>
      <c r="BR107" s="270">
        <v>0</v>
      </c>
      <c r="BS107" s="270" t="s">
        <v>1676</v>
      </c>
      <c r="BT107" s="270">
        <v>0</v>
      </c>
      <c r="BU107" s="270" t="s">
        <v>1676</v>
      </c>
      <c r="BV107" s="270">
        <v>0</v>
      </c>
      <c r="BW107" s="270" t="s">
        <v>1676</v>
      </c>
      <c r="BX107" s="270">
        <v>0</v>
      </c>
      <c r="BY107" s="270">
        <v>0</v>
      </c>
      <c r="BZ107" s="270">
        <v>0</v>
      </c>
      <c r="CA107" s="270">
        <v>0</v>
      </c>
      <c r="CB107" s="270">
        <v>0</v>
      </c>
      <c r="CC107" s="270">
        <v>0</v>
      </c>
      <c r="CD107" s="270" t="s">
        <v>1676</v>
      </c>
      <c r="CE107" s="270">
        <v>0</v>
      </c>
      <c r="CF107" s="270">
        <v>0</v>
      </c>
      <c r="CG107" s="270">
        <v>825</v>
      </c>
      <c r="CH107" s="270">
        <v>0</v>
      </c>
      <c r="CI107" s="270">
        <v>80</v>
      </c>
      <c r="CJ107" s="270">
        <v>0</v>
      </c>
      <c r="CK107" s="270">
        <v>700</v>
      </c>
      <c r="CL107" s="270">
        <v>40</v>
      </c>
      <c r="CM107" s="270">
        <v>0</v>
      </c>
      <c r="CN107" s="270">
        <v>0</v>
      </c>
      <c r="CO107" s="270">
        <v>0</v>
      </c>
      <c r="CP107" s="270">
        <v>0</v>
      </c>
      <c r="CQ107" s="270">
        <v>0</v>
      </c>
      <c r="CR107" s="270">
        <v>0</v>
      </c>
      <c r="CS107" s="270">
        <v>0</v>
      </c>
      <c r="CT107" s="270">
        <v>0</v>
      </c>
      <c r="CU107" s="270"/>
      <c r="CV107" s="270">
        <v>0</v>
      </c>
      <c r="CW107" s="270">
        <v>0</v>
      </c>
      <c r="CX107" s="270">
        <v>0</v>
      </c>
      <c r="CY107" s="270">
        <v>0</v>
      </c>
      <c r="CZ107" s="270">
        <v>0</v>
      </c>
      <c r="DA107" s="270">
        <v>0</v>
      </c>
      <c r="DB107" s="270">
        <v>0</v>
      </c>
      <c r="DC107" s="270">
        <v>0</v>
      </c>
      <c r="DD107" s="270">
        <v>0</v>
      </c>
      <c r="DE107" s="270">
        <v>0</v>
      </c>
      <c r="DF107" s="270">
        <v>0</v>
      </c>
      <c r="DG107" s="270">
        <v>0</v>
      </c>
      <c r="DH107" s="270">
        <v>0</v>
      </c>
      <c r="DI107" s="270">
        <v>0</v>
      </c>
      <c r="DJ107" s="270">
        <v>0</v>
      </c>
      <c r="DK107" s="270">
        <v>0</v>
      </c>
      <c r="DL107" s="270">
        <v>0</v>
      </c>
      <c r="DM107" s="270">
        <v>0</v>
      </c>
      <c r="DN107" s="270">
        <v>0</v>
      </c>
      <c r="DO107" s="270">
        <v>0</v>
      </c>
      <c r="DP107" s="270">
        <v>0</v>
      </c>
      <c r="DQ107" s="270">
        <v>0</v>
      </c>
      <c r="DR107" s="270"/>
      <c r="DS107" s="270">
        <v>0</v>
      </c>
      <c r="DT107" s="270">
        <v>0</v>
      </c>
      <c r="DU107" s="270">
        <v>0</v>
      </c>
      <c r="DV107" s="270">
        <v>0</v>
      </c>
      <c r="DW107" s="270">
        <v>0</v>
      </c>
      <c r="DX107" s="270">
        <v>0</v>
      </c>
      <c r="DY107" s="270">
        <v>0</v>
      </c>
      <c r="DZ107" s="270">
        <v>0</v>
      </c>
      <c r="EA107" s="270">
        <v>0</v>
      </c>
      <c r="EB107" s="270">
        <v>0</v>
      </c>
      <c r="EC107" s="270">
        <v>0</v>
      </c>
      <c r="ED107" s="270">
        <v>0</v>
      </c>
      <c r="EE107" s="270">
        <v>0</v>
      </c>
      <c r="EF107" s="270">
        <v>0</v>
      </c>
      <c r="EG107" s="270">
        <v>0</v>
      </c>
      <c r="EH107" s="270">
        <v>0</v>
      </c>
      <c r="EI107" s="270">
        <v>0</v>
      </c>
      <c r="EJ107" s="270">
        <v>0</v>
      </c>
      <c r="EK107" s="270">
        <v>0</v>
      </c>
      <c r="EL107" s="270">
        <v>0</v>
      </c>
      <c r="EM107" s="270" t="s">
        <v>1676</v>
      </c>
      <c r="EN107" s="270">
        <v>0</v>
      </c>
      <c r="EO107" s="270">
        <v>0</v>
      </c>
      <c r="EP107" s="270">
        <v>0</v>
      </c>
      <c r="EQ107" s="270">
        <v>0</v>
      </c>
      <c r="ER107" s="270">
        <v>0</v>
      </c>
      <c r="ES107" s="270">
        <v>0</v>
      </c>
      <c r="ET107" s="270">
        <v>0</v>
      </c>
      <c r="EU107" s="270">
        <v>0</v>
      </c>
      <c r="EV107" s="270">
        <v>0</v>
      </c>
      <c r="EW107" s="270">
        <v>0</v>
      </c>
      <c r="EX107" s="270">
        <v>0</v>
      </c>
      <c r="EY107" s="270">
        <v>0</v>
      </c>
      <c r="EZ107" s="270">
        <v>0</v>
      </c>
      <c r="FA107" s="270">
        <v>0</v>
      </c>
      <c r="FB107" s="270">
        <v>0</v>
      </c>
      <c r="FC107" s="270">
        <v>0</v>
      </c>
      <c r="FD107" s="270">
        <v>0</v>
      </c>
      <c r="FE107" s="270">
        <v>0</v>
      </c>
      <c r="FF107" s="270">
        <v>0</v>
      </c>
      <c r="FG107" s="270"/>
      <c r="FH107" s="270">
        <v>0</v>
      </c>
      <c r="FI107" s="270"/>
      <c r="FJ107" s="270">
        <v>0</v>
      </c>
      <c r="FK107" s="270">
        <v>0</v>
      </c>
      <c r="FL107" s="270">
        <v>0</v>
      </c>
      <c r="FM107" s="270">
        <v>0</v>
      </c>
      <c r="FN107" s="270">
        <v>0</v>
      </c>
      <c r="FO107" s="351">
        <v>815</v>
      </c>
      <c r="FP107" s="351">
        <v>0</v>
      </c>
      <c r="FQ107" s="351">
        <v>830</v>
      </c>
      <c r="FR107" s="13"/>
      <c r="FS107" s="270"/>
      <c r="FT107" s="270"/>
      <c r="FU107" s="270"/>
      <c r="FV107" s="270"/>
      <c r="FW107" s="270"/>
      <c r="FX107" s="270"/>
      <c r="FY107" s="270"/>
      <c r="FZ107" s="270"/>
      <c r="GA107" s="270"/>
      <c r="GB107" s="270"/>
      <c r="GC107" s="270"/>
      <c r="GD107" s="270"/>
      <c r="GE107" s="270"/>
      <c r="GF107" s="270"/>
      <c r="GG107" s="270"/>
      <c r="GH107" s="270"/>
      <c r="GI107" s="270"/>
      <c r="GJ107" s="270"/>
      <c r="GK107" s="270"/>
      <c r="GL107" s="270"/>
      <c r="GM107" s="270"/>
      <c r="GN107" s="270"/>
      <c r="GO107" s="270"/>
      <c r="GP107" s="270"/>
      <c r="GQ107" s="270"/>
      <c r="GR107" s="270"/>
      <c r="GS107" s="270"/>
      <c r="GT107" s="270"/>
      <c r="GU107" s="270"/>
      <c r="GV107" s="270"/>
      <c r="GW107" s="270"/>
      <c r="GX107" s="270"/>
      <c r="GY107" s="270"/>
      <c r="GZ107" s="270"/>
      <c r="HA107" s="270"/>
      <c r="HB107" s="270"/>
      <c r="HC107" s="270"/>
      <c r="HD107" s="270"/>
      <c r="HE107" s="270"/>
      <c r="HF107" s="270"/>
      <c r="HG107" s="270"/>
      <c r="HH107" s="270"/>
      <c r="HI107" s="270"/>
      <c r="HJ107" s="270"/>
      <c r="HK107" s="270"/>
      <c r="HL107" s="270"/>
      <c r="HM107" s="270"/>
      <c r="HN107" s="270"/>
      <c r="HO107" s="270"/>
      <c r="HP107" s="270"/>
      <c r="HQ107" s="270"/>
      <c r="HR107" s="270"/>
      <c r="HS107" s="270"/>
      <c r="HT107" s="270"/>
      <c r="HU107" s="270"/>
      <c r="HV107" s="270"/>
      <c r="HW107" s="270"/>
      <c r="HX107" s="270"/>
      <c r="HY107" s="270"/>
      <c r="HZ107" s="270"/>
      <c r="IA107" s="270"/>
      <c r="IB107" s="270"/>
      <c r="IC107" s="270"/>
      <c r="ID107" s="270"/>
      <c r="IE107" s="270"/>
      <c r="IF107" s="270"/>
      <c r="IG107" s="270"/>
      <c r="IH107" s="270"/>
    </row>
    <row r="108" spans="1:242" ht="12.75" customHeight="1" x14ac:dyDescent="0.2">
      <c r="A108" s="374" t="s">
        <v>283</v>
      </c>
      <c r="B108" s="270">
        <v>340</v>
      </c>
      <c r="C108" s="270">
        <v>340</v>
      </c>
      <c r="D108" s="270">
        <v>170</v>
      </c>
      <c r="E108" s="270">
        <v>165</v>
      </c>
      <c r="F108" s="270">
        <v>0</v>
      </c>
      <c r="G108" s="270">
        <v>0</v>
      </c>
      <c r="H108" s="270">
        <v>340</v>
      </c>
      <c r="I108" s="270">
        <v>65</v>
      </c>
      <c r="J108" s="270">
        <v>275</v>
      </c>
      <c r="K108" s="270">
        <v>125</v>
      </c>
      <c r="L108" s="270">
        <v>55.658753709999999</v>
      </c>
      <c r="M108" s="270">
        <v>42</v>
      </c>
      <c r="N108" s="270">
        <v>120</v>
      </c>
      <c r="O108" s="270">
        <v>95</v>
      </c>
      <c r="P108" s="270">
        <v>65</v>
      </c>
      <c r="Q108" s="270">
        <v>45</v>
      </c>
      <c r="R108" s="270" t="s">
        <v>1676</v>
      </c>
      <c r="S108" s="270">
        <v>0</v>
      </c>
      <c r="T108" s="270" t="s">
        <v>1676</v>
      </c>
      <c r="U108" s="270">
        <v>0</v>
      </c>
      <c r="V108" s="270">
        <v>1.968253968</v>
      </c>
      <c r="W108" s="270">
        <v>1</v>
      </c>
      <c r="X108" s="270">
        <v>55.50148368</v>
      </c>
      <c r="Y108" s="270">
        <v>0</v>
      </c>
      <c r="Z108" s="270">
        <v>30</v>
      </c>
      <c r="AA108" s="270">
        <v>70</v>
      </c>
      <c r="AB108" s="270">
        <v>90</v>
      </c>
      <c r="AC108" s="270">
        <v>115</v>
      </c>
      <c r="AD108" s="270">
        <v>35</v>
      </c>
      <c r="AE108" s="270" t="s">
        <v>1676</v>
      </c>
      <c r="AF108" s="270">
        <v>45</v>
      </c>
      <c r="AG108" s="270">
        <v>0</v>
      </c>
      <c r="AH108" s="270">
        <v>0</v>
      </c>
      <c r="AI108" s="270">
        <v>0</v>
      </c>
      <c r="AJ108" s="270">
        <v>10</v>
      </c>
      <c r="AK108" s="270" t="s">
        <v>1676</v>
      </c>
      <c r="AL108" s="270">
        <v>10</v>
      </c>
      <c r="AM108" s="270">
        <v>0</v>
      </c>
      <c r="AN108" s="270">
        <v>15</v>
      </c>
      <c r="AO108" s="270">
        <v>0</v>
      </c>
      <c r="AP108" s="270" t="s">
        <v>1676</v>
      </c>
      <c r="AQ108" s="270">
        <v>15</v>
      </c>
      <c r="AR108" s="270" t="s">
        <v>1676</v>
      </c>
      <c r="AS108" s="270" t="s">
        <v>1676</v>
      </c>
      <c r="AT108" s="270">
        <v>25</v>
      </c>
      <c r="AU108" s="270">
        <v>0</v>
      </c>
      <c r="AV108" s="270" t="s">
        <v>1676</v>
      </c>
      <c r="AW108" s="270">
        <v>65</v>
      </c>
      <c r="AX108" s="270">
        <v>0</v>
      </c>
      <c r="AY108" s="270">
        <v>65</v>
      </c>
      <c r="AZ108" s="270">
        <v>55</v>
      </c>
      <c r="BA108" s="270">
        <v>0</v>
      </c>
      <c r="BB108" s="270">
        <v>15</v>
      </c>
      <c r="BC108" s="270">
        <v>0</v>
      </c>
      <c r="BD108" s="270" t="s">
        <v>1676</v>
      </c>
      <c r="BE108" s="270">
        <v>0</v>
      </c>
      <c r="BF108" s="270">
        <v>0</v>
      </c>
      <c r="BG108" s="270">
        <v>0</v>
      </c>
      <c r="BH108" s="270" t="s">
        <v>1676</v>
      </c>
      <c r="BI108" s="270">
        <v>0</v>
      </c>
      <c r="BJ108" s="270">
        <v>0</v>
      </c>
      <c r="BK108" s="270">
        <v>0</v>
      </c>
      <c r="BL108" s="270">
        <v>15</v>
      </c>
      <c r="BM108" s="270">
        <v>85</v>
      </c>
      <c r="BN108" s="270" t="s">
        <v>1676</v>
      </c>
      <c r="BO108" s="270">
        <v>170</v>
      </c>
      <c r="BP108" s="270">
        <v>40</v>
      </c>
      <c r="BQ108" s="270">
        <v>0</v>
      </c>
      <c r="BR108" s="270">
        <v>0</v>
      </c>
      <c r="BS108" s="270">
        <v>0</v>
      </c>
      <c r="BT108" s="270">
        <v>10</v>
      </c>
      <c r="BU108" s="270" t="s">
        <v>1676</v>
      </c>
      <c r="BV108" s="270">
        <v>0</v>
      </c>
      <c r="BW108" s="270" t="s">
        <v>1676</v>
      </c>
      <c r="BX108" s="270">
        <v>0</v>
      </c>
      <c r="BY108" s="270">
        <v>0</v>
      </c>
      <c r="BZ108" s="270">
        <v>0</v>
      </c>
      <c r="CA108" s="270">
        <v>0</v>
      </c>
      <c r="CB108" s="270">
        <v>0</v>
      </c>
      <c r="CC108" s="270">
        <v>0</v>
      </c>
      <c r="CD108" s="270">
        <v>10</v>
      </c>
      <c r="CE108" s="270">
        <v>0</v>
      </c>
      <c r="CF108" s="270">
        <v>0</v>
      </c>
      <c r="CG108" s="270">
        <v>330</v>
      </c>
      <c r="CH108" s="270">
        <v>0</v>
      </c>
      <c r="CI108" s="270">
        <v>85</v>
      </c>
      <c r="CJ108" s="270">
        <v>20</v>
      </c>
      <c r="CK108" s="270">
        <v>65</v>
      </c>
      <c r="CL108" s="270">
        <v>20</v>
      </c>
      <c r="CM108" s="270">
        <v>0</v>
      </c>
      <c r="CN108" s="270">
        <v>0</v>
      </c>
      <c r="CO108" s="270">
        <v>0</v>
      </c>
      <c r="CP108" s="270">
        <v>0</v>
      </c>
      <c r="CQ108" s="270">
        <v>0</v>
      </c>
      <c r="CR108" s="270">
        <v>0</v>
      </c>
      <c r="CS108" s="270">
        <v>0</v>
      </c>
      <c r="CT108" s="270">
        <v>0</v>
      </c>
      <c r="CU108" s="270"/>
      <c r="CV108" s="270">
        <v>0</v>
      </c>
      <c r="CW108" s="270">
        <v>0</v>
      </c>
      <c r="CX108" s="270">
        <v>0</v>
      </c>
      <c r="CY108" s="270">
        <v>0</v>
      </c>
      <c r="CZ108" s="270">
        <v>0</v>
      </c>
      <c r="DA108" s="270">
        <v>0</v>
      </c>
      <c r="DB108" s="270">
        <v>115</v>
      </c>
      <c r="DC108" s="270">
        <v>0</v>
      </c>
      <c r="DD108" s="270">
        <v>0</v>
      </c>
      <c r="DE108" s="270">
        <v>0</v>
      </c>
      <c r="DF108" s="270">
        <v>0</v>
      </c>
      <c r="DG108" s="270">
        <v>0</v>
      </c>
      <c r="DH108" s="270">
        <v>0</v>
      </c>
      <c r="DI108" s="270">
        <v>0</v>
      </c>
      <c r="DJ108" s="270">
        <v>0</v>
      </c>
      <c r="DK108" s="270">
        <v>0</v>
      </c>
      <c r="DL108" s="270">
        <v>0</v>
      </c>
      <c r="DM108" s="270">
        <v>0</v>
      </c>
      <c r="DN108" s="270">
        <v>0</v>
      </c>
      <c r="DO108" s="270">
        <v>0</v>
      </c>
      <c r="DP108" s="270">
        <v>0</v>
      </c>
      <c r="DQ108" s="270">
        <v>0</v>
      </c>
      <c r="DR108" s="270"/>
      <c r="DS108" s="270">
        <v>0</v>
      </c>
      <c r="DT108" s="270">
        <v>0</v>
      </c>
      <c r="DU108" s="270">
        <v>0</v>
      </c>
      <c r="DV108" s="270">
        <v>0</v>
      </c>
      <c r="DW108" s="270">
        <v>0</v>
      </c>
      <c r="DX108" s="270">
        <v>0</v>
      </c>
      <c r="DY108" s="270">
        <v>0</v>
      </c>
      <c r="DZ108" s="270">
        <v>0</v>
      </c>
      <c r="EA108" s="270">
        <v>0</v>
      </c>
      <c r="EB108" s="270">
        <v>0</v>
      </c>
      <c r="EC108" s="270">
        <v>0</v>
      </c>
      <c r="ED108" s="270">
        <v>0</v>
      </c>
      <c r="EE108" s="270">
        <v>0</v>
      </c>
      <c r="EF108" s="270">
        <v>0</v>
      </c>
      <c r="EG108" s="270">
        <v>0</v>
      </c>
      <c r="EH108" s="270">
        <v>0</v>
      </c>
      <c r="EI108" s="270">
        <v>0</v>
      </c>
      <c r="EJ108" s="270">
        <v>0</v>
      </c>
      <c r="EK108" s="270">
        <v>0</v>
      </c>
      <c r="EL108" s="270">
        <v>0</v>
      </c>
      <c r="EM108" s="270">
        <v>35</v>
      </c>
      <c r="EN108" s="270">
        <v>0</v>
      </c>
      <c r="EO108" s="270">
        <v>0</v>
      </c>
      <c r="EP108" s="270">
        <v>0</v>
      </c>
      <c r="EQ108" s="270">
        <v>0</v>
      </c>
      <c r="ER108" s="270">
        <v>0</v>
      </c>
      <c r="ES108" s="270">
        <v>0</v>
      </c>
      <c r="ET108" s="270">
        <v>0</v>
      </c>
      <c r="EU108" s="270">
        <v>0</v>
      </c>
      <c r="EV108" s="270">
        <v>0</v>
      </c>
      <c r="EW108" s="270">
        <v>0</v>
      </c>
      <c r="EX108" s="270">
        <v>0</v>
      </c>
      <c r="EY108" s="270">
        <v>0</v>
      </c>
      <c r="EZ108" s="270">
        <v>0</v>
      </c>
      <c r="FA108" s="270">
        <v>0</v>
      </c>
      <c r="FB108" s="270">
        <v>0</v>
      </c>
      <c r="FC108" s="270">
        <v>0</v>
      </c>
      <c r="FD108" s="270">
        <v>0</v>
      </c>
      <c r="FE108" s="270">
        <v>0</v>
      </c>
      <c r="FF108" s="270">
        <v>0</v>
      </c>
      <c r="FG108" s="270"/>
      <c r="FH108" s="270">
        <v>0</v>
      </c>
      <c r="FI108" s="270"/>
      <c r="FJ108" s="270">
        <v>0</v>
      </c>
      <c r="FK108" s="270">
        <v>0</v>
      </c>
      <c r="FL108" s="270">
        <v>0</v>
      </c>
      <c r="FM108" s="270">
        <v>0</v>
      </c>
      <c r="FN108" s="270">
        <v>0</v>
      </c>
      <c r="FO108" s="351">
        <v>325</v>
      </c>
      <c r="FP108" s="351">
        <v>0</v>
      </c>
      <c r="FQ108" s="351">
        <v>335</v>
      </c>
      <c r="FR108" s="13"/>
      <c r="FS108" s="270"/>
      <c r="FT108" s="270"/>
      <c r="FU108" s="270"/>
      <c r="FV108" s="270"/>
      <c r="FW108" s="270"/>
      <c r="FX108" s="270"/>
      <c r="FY108" s="270"/>
      <c r="FZ108" s="270"/>
      <c r="GA108" s="270"/>
      <c r="GB108" s="270"/>
      <c r="GC108" s="270"/>
      <c r="GD108" s="270"/>
      <c r="GE108" s="270"/>
      <c r="GF108" s="270"/>
      <c r="GG108" s="270"/>
      <c r="GH108" s="270"/>
      <c r="GI108" s="270"/>
      <c r="GJ108" s="270"/>
      <c r="GK108" s="270"/>
      <c r="GL108" s="270"/>
      <c r="GM108" s="270"/>
      <c r="GN108" s="270"/>
      <c r="GO108" s="270"/>
      <c r="GP108" s="270"/>
      <c r="GQ108" s="270"/>
      <c r="GR108" s="270"/>
      <c r="GS108" s="270"/>
      <c r="GT108" s="270"/>
      <c r="GU108" s="270"/>
      <c r="GV108" s="270"/>
      <c r="GW108" s="270"/>
      <c r="GX108" s="270"/>
      <c r="GY108" s="270"/>
      <c r="GZ108" s="270"/>
      <c r="HA108" s="270"/>
      <c r="HB108" s="270"/>
      <c r="HC108" s="270"/>
      <c r="HD108" s="270"/>
      <c r="HE108" s="270"/>
      <c r="HF108" s="270"/>
      <c r="HG108" s="270"/>
      <c r="HH108" s="270"/>
      <c r="HI108" s="270"/>
      <c r="HJ108" s="270"/>
      <c r="HK108" s="270"/>
      <c r="HL108" s="270"/>
      <c r="HM108" s="270"/>
      <c r="HN108" s="270"/>
      <c r="HO108" s="270"/>
      <c r="HP108" s="270"/>
      <c r="HQ108" s="270"/>
      <c r="HR108" s="270"/>
      <c r="HS108" s="270"/>
      <c r="HT108" s="270"/>
      <c r="HU108" s="270"/>
      <c r="HV108" s="270"/>
      <c r="HW108" s="270"/>
      <c r="HX108" s="270"/>
      <c r="HY108" s="270"/>
      <c r="HZ108" s="270"/>
      <c r="IA108" s="270"/>
      <c r="IB108" s="270"/>
      <c r="IC108" s="270"/>
      <c r="ID108" s="270"/>
      <c r="IE108" s="270"/>
      <c r="IF108" s="270"/>
      <c r="IG108" s="270"/>
      <c r="IH108" s="270"/>
    </row>
    <row r="109" spans="1:242" ht="12.75" customHeight="1" x14ac:dyDescent="0.2">
      <c r="A109" s="374" t="s">
        <v>562</v>
      </c>
      <c r="B109" s="270">
        <v>405</v>
      </c>
      <c r="C109" s="270">
        <v>405</v>
      </c>
      <c r="D109" s="270">
        <v>140</v>
      </c>
      <c r="E109" s="270">
        <v>265</v>
      </c>
      <c r="F109" s="270">
        <v>0</v>
      </c>
      <c r="G109" s="270">
        <v>0</v>
      </c>
      <c r="H109" s="270">
        <v>405</v>
      </c>
      <c r="I109" s="270">
        <v>15</v>
      </c>
      <c r="J109" s="270">
        <v>390</v>
      </c>
      <c r="K109" s="270">
        <v>40</v>
      </c>
      <c r="L109" s="270">
        <v>126.2158809</v>
      </c>
      <c r="M109" s="270">
        <v>52</v>
      </c>
      <c r="N109" s="270">
        <v>135</v>
      </c>
      <c r="O109" s="270">
        <v>90</v>
      </c>
      <c r="P109" s="270">
        <v>40</v>
      </c>
      <c r="Q109" s="270">
        <v>50</v>
      </c>
      <c r="R109" s="270">
        <v>25</v>
      </c>
      <c r="S109" s="270">
        <v>20</v>
      </c>
      <c r="T109" s="270">
        <v>25</v>
      </c>
      <c r="U109" s="270">
        <v>15</v>
      </c>
      <c r="V109" s="270">
        <v>2.9285714289999998</v>
      </c>
      <c r="W109" s="270">
        <v>3</v>
      </c>
      <c r="X109" s="270">
        <v>62.652605459999997</v>
      </c>
      <c r="Y109" s="270">
        <v>0</v>
      </c>
      <c r="Z109" s="270" t="s">
        <v>1676</v>
      </c>
      <c r="AA109" s="270">
        <v>45</v>
      </c>
      <c r="AB109" s="270">
        <v>110</v>
      </c>
      <c r="AC109" s="270">
        <v>150</v>
      </c>
      <c r="AD109" s="270">
        <v>90</v>
      </c>
      <c r="AE109" s="270" t="s">
        <v>1676</v>
      </c>
      <c r="AF109" s="270">
        <v>115</v>
      </c>
      <c r="AG109" s="270">
        <v>0</v>
      </c>
      <c r="AH109" s="270">
        <v>20</v>
      </c>
      <c r="AI109" s="270">
        <v>0</v>
      </c>
      <c r="AJ109" s="270">
        <v>0</v>
      </c>
      <c r="AK109" s="270">
        <v>0</v>
      </c>
      <c r="AL109" s="270">
        <v>0</v>
      </c>
      <c r="AM109" s="270">
        <v>0</v>
      </c>
      <c r="AN109" s="270">
        <v>0</v>
      </c>
      <c r="AO109" s="270">
        <v>0</v>
      </c>
      <c r="AP109" s="270">
        <v>0</v>
      </c>
      <c r="AQ109" s="270">
        <v>0</v>
      </c>
      <c r="AR109" s="270">
        <v>0</v>
      </c>
      <c r="AS109" s="270">
        <v>0</v>
      </c>
      <c r="AT109" s="270">
        <v>0</v>
      </c>
      <c r="AU109" s="270">
        <v>0</v>
      </c>
      <c r="AV109" s="270" t="s">
        <v>1676</v>
      </c>
      <c r="AW109" s="270">
        <v>10</v>
      </c>
      <c r="AX109" s="270">
        <v>0</v>
      </c>
      <c r="AY109" s="270">
        <v>160</v>
      </c>
      <c r="AZ109" s="270">
        <v>60</v>
      </c>
      <c r="BA109" s="270">
        <v>30</v>
      </c>
      <c r="BB109" s="270" t="s">
        <v>1676</v>
      </c>
      <c r="BC109" s="270">
        <v>0</v>
      </c>
      <c r="BD109" s="270" t="s">
        <v>1676</v>
      </c>
      <c r="BE109" s="270">
        <v>0</v>
      </c>
      <c r="BF109" s="270">
        <v>0</v>
      </c>
      <c r="BG109" s="270">
        <v>0</v>
      </c>
      <c r="BH109" s="270">
        <v>15</v>
      </c>
      <c r="BI109" s="270">
        <v>20</v>
      </c>
      <c r="BJ109" s="270">
        <v>0</v>
      </c>
      <c r="BK109" s="270">
        <v>0</v>
      </c>
      <c r="BL109" s="270">
        <v>0</v>
      </c>
      <c r="BM109" s="270">
        <v>0</v>
      </c>
      <c r="BN109" s="270">
        <v>0</v>
      </c>
      <c r="BO109" s="270">
        <v>360</v>
      </c>
      <c r="BP109" s="270" t="s">
        <v>1676</v>
      </c>
      <c r="BQ109" s="270">
        <v>0</v>
      </c>
      <c r="BR109" s="270">
        <v>0</v>
      </c>
      <c r="BS109" s="270" t="s">
        <v>1676</v>
      </c>
      <c r="BT109" s="270" t="s">
        <v>1676</v>
      </c>
      <c r="BU109" s="270" t="s">
        <v>1676</v>
      </c>
      <c r="BV109" s="270">
        <v>0</v>
      </c>
      <c r="BW109" s="270" t="s">
        <v>1676</v>
      </c>
      <c r="BX109" s="270">
        <v>0</v>
      </c>
      <c r="BY109" s="270" t="s">
        <v>1676</v>
      </c>
      <c r="BZ109" s="270">
        <v>0</v>
      </c>
      <c r="CA109" s="270">
        <v>0</v>
      </c>
      <c r="CB109" s="270">
        <v>0</v>
      </c>
      <c r="CC109" s="270">
        <v>0</v>
      </c>
      <c r="CD109" s="270" t="s">
        <v>1676</v>
      </c>
      <c r="CE109" s="270" t="s">
        <v>1676</v>
      </c>
      <c r="CF109" s="270">
        <v>0</v>
      </c>
      <c r="CG109" s="270">
        <v>395</v>
      </c>
      <c r="CH109" s="270">
        <v>0</v>
      </c>
      <c r="CI109" s="270">
        <v>0</v>
      </c>
      <c r="CJ109" s="270">
        <v>0</v>
      </c>
      <c r="CK109" s="270">
        <v>50</v>
      </c>
      <c r="CL109" s="270">
        <v>0</v>
      </c>
      <c r="CM109" s="270">
        <v>20</v>
      </c>
      <c r="CN109" s="270">
        <v>0</v>
      </c>
      <c r="CO109" s="270">
        <v>0</v>
      </c>
      <c r="CP109" s="270">
        <v>0</v>
      </c>
      <c r="CQ109" s="270">
        <v>0</v>
      </c>
      <c r="CR109" s="270">
        <v>0</v>
      </c>
      <c r="CS109" s="270">
        <v>0</v>
      </c>
      <c r="CT109" s="270">
        <v>0</v>
      </c>
      <c r="CU109" s="270"/>
      <c r="CV109" s="270">
        <v>0</v>
      </c>
      <c r="CW109" s="270">
        <v>0</v>
      </c>
      <c r="CX109" s="270">
        <v>0</v>
      </c>
      <c r="CY109" s="270">
        <v>0</v>
      </c>
      <c r="CZ109" s="270">
        <v>0</v>
      </c>
      <c r="DA109" s="270">
        <v>0</v>
      </c>
      <c r="DB109" s="270">
        <v>335</v>
      </c>
      <c r="DC109" s="270">
        <v>0</v>
      </c>
      <c r="DD109" s="270">
        <v>0</v>
      </c>
      <c r="DE109" s="270">
        <v>0</v>
      </c>
      <c r="DF109" s="270">
        <v>0</v>
      </c>
      <c r="DG109" s="270">
        <v>0</v>
      </c>
      <c r="DH109" s="270">
        <v>0</v>
      </c>
      <c r="DI109" s="270">
        <v>0</v>
      </c>
      <c r="DJ109" s="270">
        <v>0</v>
      </c>
      <c r="DK109" s="270">
        <v>0</v>
      </c>
      <c r="DL109" s="270">
        <v>0</v>
      </c>
      <c r="DM109" s="270">
        <v>0</v>
      </c>
      <c r="DN109" s="270">
        <v>0</v>
      </c>
      <c r="DO109" s="270">
        <v>0</v>
      </c>
      <c r="DP109" s="270">
        <v>0</v>
      </c>
      <c r="DQ109" s="270">
        <v>0</v>
      </c>
      <c r="DR109" s="270"/>
      <c r="DS109" s="270">
        <v>0</v>
      </c>
      <c r="DT109" s="270">
        <v>0</v>
      </c>
      <c r="DU109" s="270">
        <v>0</v>
      </c>
      <c r="DV109" s="270">
        <v>0</v>
      </c>
      <c r="DW109" s="270">
        <v>0</v>
      </c>
      <c r="DX109" s="270">
        <v>0</v>
      </c>
      <c r="DY109" s="270">
        <v>0</v>
      </c>
      <c r="DZ109" s="270">
        <v>0</v>
      </c>
      <c r="EA109" s="270">
        <v>0</v>
      </c>
      <c r="EB109" s="270">
        <v>0</v>
      </c>
      <c r="EC109" s="270">
        <v>0</v>
      </c>
      <c r="ED109" s="270">
        <v>0</v>
      </c>
      <c r="EE109" s="270">
        <v>0</v>
      </c>
      <c r="EF109" s="270">
        <v>0</v>
      </c>
      <c r="EG109" s="270">
        <v>0</v>
      </c>
      <c r="EH109" s="270">
        <v>0</v>
      </c>
      <c r="EI109" s="270">
        <v>0</v>
      </c>
      <c r="EJ109" s="270">
        <v>0</v>
      </c>
      <c r="EK109" s="270">
        <v>0</v>
      </c>
      <c r="EL109" s="270">
        <v>0</v>
      </c>
      <c r="EM109" s="270" t="s">
        <v>1676</v>
      </c>
      <c r="EN109" s="270">
        <v>0</v>
      </c>
      <c r="EO109" s="270">
        <v>0</v>
      </c>
      <c r="EP109" s="270">
        <v>0</v>
      </c>
      <c r="EQ109" s="270">
        <v>0</v>
      </c>
      <c r="ER109" s="270">
        <v>0</v>
      </c>
      <c r="ES109" s="270">
        <v>0</v>
      </c>
      <c r="ET109" s="270">
        <v>0</v>
      </c>
      <c r="EU109" s="270">
        <v>0</v>
      </c>
      <c r="EV109" s="270">
        <v>0</v>
      </c>
      <c r="EW109" s="270">
        <v>0</v>
      </c>
      <c r="EX109" s="270">
        <v>0</v>
      </c>
      <c r="EY109" s="270">
        <v>0</v>
      </c>
      <c r="EZ109" s="270">
        <v>0</v>
      </c>
      <c r="FA109" s="270">
        <v>0</v>
      </c>
      <c r="FB109" s="270">
        <v>0</v>
      </c>
      <c r="FC109" s="270">
        <v>0</v>
      </c>
      <c r="FD109" s="270">
        <v>0</v>
      </c>
      <c r="FE109" s="270">
        <v>0</v>
      </c>
      <c r="FF109" s="270">
        <v>0</v>
      </c>
      <c r="FG109" s="270"/>
      <c r="FH109" s="270">
        <v>0</v>
      </c>
      <c r="FI109" s="270"/>
      <c r="FJ109" s="270">
        <v>0</v>
      </c>
      <c r="FK109" s="270">
        <v>0</v>
      </c>
      <c r="FL109" s="270">
        <v>0</v>
      </c>
      <c r="FM109" s="270">
        <v>0</v>
      </c>
      <c r="FN109" s="270">
        <v>0</v>
      </c>
      <c r="FO109" s="351">
        <v>400</v>
      </c>
      <c r="FP109" s="351">
        <v>0</v>
      </c>
      <c r="FQ109" s="351">
        <v>405</v>
      </c>
      <c r="FR109" s="13"/>
      <c r="FS109" s="270"/>
      <c r="FT109" s="270"/>
      <c r="FU109" s="270"/>
      <c r="FV109" s="270"/>
      <c r="FW109" s="270"/>
      <c r="FX109" s="270"/>
      <c r="FY109" s="270"/>
      <c r="FZ109" s="270"/>
      <c r="GA109" s="270"/>
      <c r="GB109" s="270"/>
      <c r="GC109" s="270"/>
      <c r="GD109" s="270"/>
      <c r="GE109" s="270"/>
      <c r="GF109" s="270"/>
      <c r="GG109" s="270"/>
      <c r="GH109" s="270"/>
      <c r="GI109" s="270"/>
      <c r="GJ109" s="270"/>
      <c r="GK109" s="270"/>
      <c r="GL109" s="270"/>
      <c r="GM109" s="270"/>
      <c r="GN109" s="270"/>
      <c r="GO109" s="270"/>
      <c r="GP109" s="270"/>
      <c r="GQ109" s="270"/>
      <c r="GR109" s="270"/>
      <c r="GS109" s="270"/>
      <c r="GT109" s="270"/>
      <c r="GU109" s="270"/>
      <c r="GV109" s="270"/>
      <c r="GW109" s="270"/>
      <c r="GX109" s="270"/>
      <c r="GY109" s="270"/>
      <c r="GZ109" s="270"/>
      <c r="HA109" s="270"/>
      <c r="HB109" s="270"/>
      <c r="HC109" s="270"/>
      <c r="HD109" s="270"/>
      <c r="HE109" s="270"/>
      <c r="HF109" s="270"/>
      <c r="HG109" s="270"/>
      <c r="HH109" s="270"/>
      <c r="HI109" s="270"/>
      <c r="HJ109" s="270"/>
      <c r="HK109" s="270"/>
      <c r="HL109" s="270"/>
      <c r="HM109" s="270"/>
      <c r="HN109" s="270"/>
      <c r="HO109" s="270"/>
      <c r="HP109" s="270"/>
      <c r="HQ109" s="270"/>
      <c r="HR109" s="270"/>
      <c r="HS109" s="270"/>
      <c r="HT109" s="270"/>
      <c r="HU109" s="270"/>
      <c r="HV109" s="270"/>
      <c r="HW109" s="270"/>
      <c r="HX109" s="270"/>
      <c r="HY109" s="270"/>
      <c r="HZ109" s="270"/>
      <c r="IA109" s="270"/>
      <c r="IB109" s="270"/>
      <c r="IC109" s="270"/>
      <c r="ID109" s="270"/>
      <c r="IE109" s="270"/>
      <c r="IF109" s="270"/>
      <c r="IG109" s="270"/>
      <c r="IH109" s="270"/>
    </row>
    <row r="110" spans="1:242" ht="12.75" customHeight="1" x14ac:dyDescent="0.2">
      <c r="A110" s="374" t="s">
        <v>284</v>
      </c>
      <c r="B110" s="270">
        <v>3035</v>
      </c>
      <c r="C110" s="270">
        <v>3035</v>
      </c>
      <c r="D110" s="270">
        <v>1315</v>
      </c>
      <c r="E110" s="270">
        <v>1725</v>
      </c>
      <c r="F110" s="270">
        <v>0</v>
      </c>
      <c r="G110" s="270">
        <v>0</v>
      </c>
      <c r="H110" s="270">
        <v>3035</v>
      </c>
      <c r="I110" s="270">
        <v>360</v>
      </c>
      <c r="J110" s="270">
        <v>2675</v>
      </c>
      <c r="K110" s="270">
        <v>815</v>
      </c>
      <c r="L110" s="270">
        <v>73.33783339</v>
      </c>
      <c r="M110" s="270">
        <v>61</v>
      </c>
      <c r="N110" s="270">
        <v>495</v>
      </c>
      <c r="O110" s="270">
        <v>995</v>
      </c>
      <c r="P110" s="270">
        <v>825</v>
      </c>
      <c r="Q110" s="270">
        <v>590</v>
      </c>
      <c r="R110" s="270">
        <v>90</v>
      </c>
      <c r="S110" s="270">
        <v>20</v>
      </c>
      <c r="T110" s="270">
        <v>10</v>
      </c>
      <c r="U110" s="270">
        <v>10</v>
      </c>
      <c r="V110" s="270">
        <v>2.2458563539999998</v>
      </c>
      <c r="W110" s="270">
        <v>2</v>
      </c>
      <c r="X110" s="270">
        <v>69.86100132</v>
      </c>
      <c r="Y110" s="270">
        <v>0</v>
      </c>
      <c r="Z110" s="270">
        <v>30</v>
      </c>
      <c r="AA110" s="270">
        <v>120</v>
      </c>
      <c r="AB110" s="270">
        <v>455</v>
      </c>
      <c r="AC110" s="270">
        <v>1090</v>
      </c>
      <c r="AD110" s="270">
        <v>1280</v>
      </c>
      <c r="AE110" s="270">
        <v>55</v>
      </c>
      <c r="AF110" s="270">
        <v>165</v>
      </c>
      <c r="AG110" s="270">
        <v>0</v>
      </c>
      <c r="AH110" s="270">
        <v>1825</v>
      </c>
      <c r="AI110" s="270">
        <v>0</v>
      </c>
      <c r="AJ110" s="270">
        <v>0</v>
      </c>
      <c r="AK110" s="270">
        <v>0</v>
      </c>
      <c r="AL110" s="270">
        <v>0</v>
      </c>
      <c r="AM110" s="270" t="s">
        <v>1676</v>
      </c>
      <c r="AN110" s="270">
        <v>0</v>
      </c>
      <c r="AO110" s="270">
        <v>0</v>
      </c>
      <c r="AP110" s="270">
        <v>0</v>
      </c>
      <c r="AQ110" s="270" t="s">
        <v>1676</v>
      </c>
      <c r="AR110" s="270">
        <v>0</v>
      </c>
      <c r="AS110" s="270">
        <v>0</v>
      </c>
      <c r="AT110" s="270">
        <v>0</v>
      </c>
      <c r="AU110" s="270">
        <v>0</v>
      </c>
      <c r="AV110" s="270" t="s">
        <v>1676</v>
      </c>
      <c r="AW110" s="270">
        <v>205</v>
      </c>
      <c r="AX110" s="270">
        <v>0</v>
      </c>
      <c r="AY110" s="270">
        <v>50</v>
      </c>
      <c r="AZ110" s="270">
        <v>655</v>
      </c>
      <c r="BA110" s="270" t="s">
        <v>1676</v>
      </c>
      <c r="BB110" s="270">
        <v>120</v>
      </c>
      <c r="BC110" s="270">
        <v>0</v>
      </c>
      <c r="BD110" s="270" t="s">
        <v>1676</v>
      </c>
      <c r="BE110" s="270">
        <v>0</v>
      </c>
      <c r="BF110" s="270">
        <v>0</v>
      </c>
      <c r="BG110" s="270">
        <v>0</v>
      </c>
      <c r="BH110" s="270">
        <v>80</v>
      </c>
      <c r="BI110" s="270">
        <v>1900</v>
      </c>
      <c r="BJ110" s="270">
        <v>0</v>
      </c>
      <c r="BK110" s="270">
        <v>0</v>
      </c>
      <c r="BL110" s="270">
        <v>0</v>
      </c>
      <c r="BM110" s="270">
        <v>135</v>
      </c>
      <c r="BN110" s="270" t="s">
        <v>1676</v>
      </c>
      <c r="BO110" s="270">
        <v>900</v>
      </c>
      <c r="BP110" s="270">
        <v>0</v>
      </c>
      <c r="BQ110" s="270">
        <v>0</v>
      </c>
      <c r="BR110" s="270">
        <v>0</v>
      </c>
      <c r="BS110" s="270" t="s">
        <v>1676</v>
      </c>
      <c r="BT110" s="270">
        <v>0</v>
      </c>
      <c r="BU110" s="270" t="s">
        <v>1676</v>
      </c>
      <c r="BV110" s="270">
        <v>0</v>
      </c>
      <c r="BW110" s="270" t="s">
        <v>1676</v>
      </c>
      <c r="BX110" s="270">
        <v>0</v>
      </c>
      <c r="BY110" s="270" t="s">
        <v>1676</v>
      </c>
      <c r="BZ110" s="270">
        <v>0</v>
      </c>
      <c r="CA110" s="270">
        <v>0</v>
      </c>
      <c r="CB110" s="270">
        <v>0</v>
      </c>
      <c r="CC110" s="270">
        <v>0</v>
      </c>
      <c r="CD110" s="270">
        <v>15</v>
      </c>
      <c r="CE110" s="270">
        <v>0</v>
      </c>
      <c r="CF110" s="270">
        <v>0</v>
      </c>
      <c r="CG110" s="270">
        <v>3020</v>
      </c>
      <c r="CH110" s="270">
        <v>0</v>
      </c>
      <c r="CI110" s="270">
        <v>135</v>
      </c>
      <c r="CJ110" s="270">
        <v>0</v>
      </c>
      <c r="CK110" s="270">
        <v>970</v>
      </c>
      <c r="CL110" s="270">
        <v>0</v>
      </c>
      <c r="CM110" s="270">
        <v>1900</v>
      </c>
      <c r="CN110" s="270">
        <v>0</v>
      </c>
      <c r="CO110" s="270">
        <v>0</v>
      </c>
      <c r="CP110" s="270">
        <v>0</v>
      </c>
      <c r="CQ110" s="270">
        <v>0</v>
      </c>
      <c r="CR110" s="270">
        <v>0</v>
      </c>
      <c r="CS110" s="270">
        <v>0</v>
      </c>
      <c r="CT110" s="270">
        <v>0</v>
      </c>
      <c r="CU110" s="270"/>
      <c r="CV110" s="270">
        <v>0</v>
      </c>
      <c r="CW110" s="270">
        <v>0</v>
      </c>
      <c r="CX110" s="270">
        <v>0</v>
      </c>
      <c r="CY110" s="270">
        <v>0</v>
      </c>
      <c r="CZ110" s="270">
        <v>0</v>
      </c>
      <c r="DA110" s="270">
        <v>0</v>
      </c>
      <c r="DB110" s="270">
        <v>30</v>
      </c>
      <c r="DC110" s="270">
        <v>0</v>
      </c>
      <c r="DD110" s="270">
        <v>0</v>
      </c>
      <c r="DE110" s="270">
        <v>0</v>
      </c>
      <c r="DF110" s="270">
        <v>0</v>
      </c>
      <c r="DG110" s="270">
        <v>0</v>
      </c>
      <c r="DH110" s="270">
        <v>0</v>
      </c>
      <c r="DI110" s="270">
        <v>0</v>
      </c>
      <c r="DJ110" s="270">
        <v>0</v>
      </c>
      <c r="DK110" s="270">
        <v>0</v>
      </c>
      <c r="DL110" s="270">
        <v>0</v>
      </c>
      <c r="DM110" s="270">
        <v>0</v>
      </c>
      <c r="DN110" s="270">
        <v>0</v>
      </c>
      <c r="DO110" s="270">
        <v>0</v>
      </c>
      <c r="DP110" s="270">
        <v>0</v>
      </c>
      <c r="DQ110" s="270">
        <v>0</v>
      </c>
      <c r="DR110" s="270"/>
      <c r="DS110" s="270">
        <v>0</v>
      </c>
      <c r="DT110" s="270">
        <v>0</v>
      </c>
      <c r="DU110" s="270">
        <v>0</v>
      </c>
      <c r="DV110" s="270">
        <v>0</v>
      </c>
      <c r="DW110" s="270">
        <v>0</v>
      </c>
      <c r="DX110" s="270">
        <v>0</v>
      </c>
      <c r="DY110" s="270">
        <v>0</v>
      </c>
      <c r="DZ110" s="270">
        <v>0</v>
      </c>
      <c r="EA110" s="270">
        <v>0</v>
      </c>
      <c r="EB110" s="270">
        <v>0</v>
      </c>
      <c r="EC110" s="270">
        <v>0</v>
      </c>
      <c r="ED110" s="270">
        <v>0</v>
      </c>
      <c r="EE110" s="270">
        <v>0</v>
      </c>
      <c r="EF110" s="270">
        <v>0</v>
      </c>
      <c r="EG110" s="270">
        <v>0</v>
      </c>
      <c r="EH110" s="270">
        <v>0</v>
      </c>
      <c r="EI110" s="270">
        <v>0</v>
      </c>
      <c r="EJ110" s="270">
        <v>0</v>
      </c>
      <c r="EK110" s="270">
        <v>0</v>
      </c>
      <c r="EL110" s="270">
        <v>0</v>
      </c>
      <c r="EM110" s="270">
        <v>0</v>
      </c>
      <c r="EN110" s="270">
        <v>0</v>
      </c>
      <c r="EO110" s="270">
        <v>0</v>
      </c>
      <c r="EP110" s="270">
        <v>0</v>
      </c>
      <c r="EQ110" s="270">
        <v>0</v>
      </c>
      <c r="ER110" s="270">
        <v>0</v>
      </c>
      <c r="ES110" s="270">
        <v>0</v>
      </c>
      <c r="ET110" s="270">
        <v>0</v>
      </c>
      <c r="EU110" s="270">
        <v>0</v>
      </c>
      <c r="EV110" s="270">
        <v>0</v>
      </c>
      <c r="EW110" s="270">
        <v>0</v>
      </c>
      <c r="EX110" s="270">
        <v>0</v>
      </c>
      <c r="EY110" s="270">
        <v>0</v>
      </c>
      <c r="EZ110" s="270">
        <v>0</v>
      </c>
      <c r="FA110" s="270">
        <v>0</v>
      </c>
      <c r="FB110" s="270">
        <v>0</v>
      </c>
      <c r="FC110" s="270">
        <v>0</v>
      </c>
      <c r="FD110" s="270">
        <v>0</v>
      </c>
      <c r="FE110" s="270">
        <v>0</v>
      </c>
      <c r="FF110" s="270">
        <v>0</v>
      </c>
      <c r="FG110" s="270"/>
      <c r="FH110" s="270">
        <v>0</v>
      </c>
      <c r="FI110" s="270"/>
      <c r="FJ110" s="270">
        <v>0</v>
      </c>
      <c r="FK110" s="270">
        <v>0</v>
      </c>
      <c r="FL110" s="270">
        <v>0</v>
      </c>
      <c r="FM110" s="270">
        <v>0</v>
      </c>
      <c r="FN110" s="270">
        <v>0</v>
      </c>
      <c r="FO110" s="351">
        <v>2915</v>
      </c>
      <c r="FP110" s="351">
        <v>0</v>
      </c>
      <c r="FQ110" s="351">
        <v>3035</v>
      </c>
      <c r="FR110" s="13"/>
      <c r="FS110" s="270"/>
      <c r="FT110" s="270"/>
      <c r="FU110" s="270"/>
      <c r="FV110" s="270"/>
      <c r="FW110" s="270"/>
      <c r="FX110" s="270"/>
      <c r="FY110" s="270"/>
      <c r="FZ110" s="270"/>
      <c r="GA110" s="270"/>
      <c r="GB110" s="270"/>
      <c r="GC110" s="270"/>
      <c r="GD110" s="270"/>
      <c r="GE110" s="270"/>
      <c r="GF110" s="270"/>
      <c r="GG110" s="270"/>
      <c r="GH110" s="270"/>
      <c r="GI110" s="270"/>
      <c r="GJ110" s="270"/>
      <c r="GK110" s="270"/>
      <c r="GL110" s="270"/>
      <c r="GM110" s="270"/>
      <c r="GN110" s="270"/>
      <c r="GO110" s="270"/>
      <c r="GP110" s="270"/>
      <c r="GQ110" s="270"/>
      <c r="GR110" s="270"/>
      <c r="GS110" s="270"/>
      <c r="GT110" s="270"/>
      <c r="GU110" s="270"/>
      <c r="GV110" s="270"/>
      <c r="GW110" s="270"/>
      <c r="GX110" s="270"/>
      <c r="GY110" s="270"/>
      <c r="GZ110" s="270"/>
      <c r="HA110" s="270"/>
      <c r="HB110" s="270"/>
      <c r="HC110" s="270"/>
      <c r="HD110" s="270"/>
      <c r="HE110" s="270"/>
      <c r="HF110" s="270"/>
      <c r="HG110" s="270"/>
      <c r="HH110" s="270"/>
      <c r="HI110" s="270"/>
      <c r="HJ110" s="270"/>
      <c r="HK110" s="270"/>
      <c r="HL110" s="270"/>
      <c r="HM110" s="270"/>
      <c r="HN110" s="270"/>
      <c r="HO110" s="270"/>
      <c r="HP110" s="270"/>
      <c r="HQ110" s="270"/>
      <c r="HR110" s="270"/>
      <c r="HS110" s="270"/>
      <c r="HT110" s="270"/>
      <c r="HU110" s="270"/>
      <c r="HV110" s="270"/>
      <c r="HW110" s="270"/>
      <c r="HX110" s="270"/>
      <c r="HY110" s="270"/>
      <c r="HZ110" s="270"/>
      <c r="IA110" s="270"/>
      <c r="IB110" s="270"/>
      <c r="IC110" s="270"/>
      <c r="ID110" s="270"/>
      <c r="IE110" s="270"/>
      <c r="IF110" s="270"/>
      <c r="IG110" s="270"/>
      <c r="IH110" s="270"/>
    </row>
    <row r="111" spans="1:242" ht="12.75" customHeight="1" x14ac:dyDescent="0.2">
      <c r="A111" s="374" t="s">
        <v>558</v>
      </c>
      <c r="B111" s="270">
        <v>205</v>
      </c>
      <c r="C111" s="270">
        <v>205</v>
      </c>
      <c r="D111" s="270">
        <v>85</v>
      </c>
      <c r="E111" s="270">
        <v>115</v>
      </c>
      <c r="F111" s="270">
        <v>0</v>
      </c>
      <c r="G111" s="270">
        <v>0</v>
      </c>
      <c r="H111" s="270">
        <v>205</v>
      </c>
      <c r="I111" s="270">
        <v>130</v>
      </c>
      <c r="J111" s="270">
        <v>75</v>
      </c>
      <c r="K111" s="270">
        <v>410</v>
      </c>
      <c r="L111" s="270">
        <v>77.565217390000001</v>
      </c>
      <c r="M111" s="270">
        <v>75</v>
      </c>
      <c r="N111" s="270" t="s">
        <v>1676</v>
      </c>
      <c r="O111" s="270">
        <v>45</v>
      </c>
      <c r="P111" s="270">
        <v>70</v>
      </c>
      <c r="Q111" s="270">
        <v>60</v>
      </c>
      <c r="R111" s="270" t="s">
        <v>1676</v>
      </c>
      <c r="S111" s="270">
        <v>0</v>
      </c>
      <c r="T111" s="270">
        <v>0</v>
      </c>
      <c r="U111" s="270">
        <v>0</v>
      </c>
      <c r="V111" s="270">
        <v>3.2109375</v>
      </c>
      <c r="W111" s="270">
        <v>3</v>
      </c>
      <c r="X111" s="270">
        <v>55.666666669999998</v>
      </c>
      <c r="Y111" s="270">
        <v>0</v>
      </c>
      <c r="Z111" s="270">
        <v>15</v>
      </c>
      <c r="AA111" s="270">
        <v>35</v>
      </c>
      <c r="AB111" s="270">
        <v>55</v>
      </c>
      <c r="AC111" s="270">
        <v>75</v>
      </c>
      <c r="AD111" s="270">
        <v>20</v>
      </c>
      <c r="AE111" s="270">
        <v>0</v>
      </c>
      <c r="AF111" s="270">
        <v>0</v>
      </c>
      <c r="AG111" s="270">
        <v>20</v>
      </c>
      <c r="AH111" s="270">
        <v>0</v>
      </c>
      <c r="AI111" s="270">
        <v>0</v>
      </c>
      <c r="AJ111" s="270">
        <v>0</v>
      </c>
      <c r="AK111" s="270">
        <v>0</v>
      </c>
      <c r="AL111" s="270">
        <v>0</v>
      </c>
      <c r="AM111" s="270">
        <v>0</v>
      </c>
      <c r="AN111" s="270">
        <v>0</v>
      </c>
      <c r="AO111" s="270">
        <v>0</v>
      </c>
      <c r="AP111" s="270">
        <v>0</v>
      </c>
      <c r="AQ111" s="270">
        <v>0</v>
      </c>
      <c r="AR111" s="270">
        <v>0</v>
      </c>
      <c r="AS111" s="270">
        <v>0</v>
      </c>
      <c r="AT111" s="270">
        <v>0</v>
      </c>
      <c r="AU111" s="270">
        <v>0</v>
      </c>
      <c r="AV111" s="270">
        <v>0</v>
      </c>
      <c r="AW111" s="270" t="s">
        <v>1676</v>
      </c>
      <c r="AX111" s="270">
        <v>0</v>
      </c>
      <c r="AY111" s="270">
        <v>0</v>
      </c>
      <c r="AZ111" s="270">
        <v>180</v>
      </c>
      <c r="BA111" s="270">
        <v>0</v>
      </c>
      <c r="BB111" s="270" t="s">
        <v>1676</v>
      </c>
      <c r="BC111" s="270">
        <v>0</v>
      </c>
      <c r="BD111" s="270">
        <v>20</v>
      </c>
      <c r="BE111" s="270">
        <v>0</v>
      </c>
      <c r="BF111" s="270">
        <v>0</v>
      </c>
      <c r="BG111" s="270">
        <v>0</v>
      </c>
      <c r="BH111" s="270">
        <v>0</v>
      </c>
      <c r="BI111" s="270">
        <v>0</v>
      </c>
      <c r="BJ111" s="270">
        <v>0</v>
      </c>
      <c r="BK111" s="270">
        <v>0</v>
      </c>
      <c r="BL111" s="270">
        <v>0</v>
      </c>
      <c r="BM111" s="270">
        <v>0</v>
      </c>
      <c r="BN111" s="270">
        <v>0</v>
      </c>
      <c r="BO111" s="270">
        <v>180</v>
      </c>
      <c r="BP111" s="270">
        <v>0</v>
      </c>
      <c r="BQ111" s="270">
        <v>0</v>
      </c>
      <c r="BR111" s="270">
        <v>0</v>
      </c>
      <c r="BS111" s="270" t="s">
        <v>1676</v>
      </c>
      <c r="BT111" s="270">
        <v>0</v>
      </c>
      <c r="BU111" s="270" t="s">
        <v>1676</v>
      </c>
      <c r="BV111" s="270">
        <v>0</v>
      </c>
      <c r="BW111" s="270">
        <v>0</v>
      </c>
      <c r="BX111" s="270">
        <v>0</v>
      </c>
      <c r="BY111" s="270">
        <v>0</v>
      </c>
      <c r="BZ111" s="270">
        <v>0</v>
      </c>
      <c r="CA111" s="270">
        <v>0</v>
      </c>
      <c r="CB111" s="270">
        <v>0</v>
      </c>
      <c r="CC111" s="270">
        <v>0</v>
      </c>
      <c r="CD111" s="270">
        <v>0</v>
      </c>
      <c r="CE111" s="270">
        <v>0</v>
      </c>
      <c r="CF111" s="270">
        <v>0</v>
      </c>
      <c r="CG111" s="270">
        <v>205</v>
      </c>
      <c r="CH111" s="270">
        <v>0</v>
      </c>
      <c r="CI111" s="270">
        <v>20</v>
      </c>
      <c r="CJ111" s="270">
        <v>0</v>
      </c>
      <c r="CK111" s="270">
        <v>185</v>
      </c>
      <c r="CL111" s="270">
        <v>0</v>
      </c>
      <c r="CM111" s="270">
        <v>0</v>
      </c>
      <c r="CN111" s="270">
        <v>0</v>
      </c>
      <c r="CO111" s="270">
        <v>0</v>
      </c>
      <c r="CP111" s="270">
        <v>0</v>
      </c>
      <c r="CQ111" s="270">
        <v>0</v>
      </c>
      <c r="CR111" s="270">
        <v>0</v>
      </c>
      <c r="CS111" s="270">
        <v>0</v>
      </c>
      <c r="CT111" s="270">
        <v>0</v>
      </c>
      <c r="CU111" s="270"/>
      <c r="CV111" s="270">
        <v>0</v>
      </c>
      <c r="CW111" s="270">
        <v>0</v>
      </c>
      <c r="CX111" s="270" t="s">
        <v>1676</v>
      </c>
      <c r="CY111" s="270">
        <v>0</v>
      </c>
      <c r="CZ111" s="270">
        <v>0</v>
      </c>
      <c r="DA111" s="270">
        <v>0</v>
      </c>
      <c r="DB111" s="270">
        <v>0</v>
      </c>
      <c r="DC111" s="270">
        <v>0</v>
      </c>
      <c r="DD111" s="270">
        <v>0</v>
      </c>
      <c r="DE111" s="270">
        <v>0</v>
      </c>
      <c r="DF111" s="270">
        <v>0</v>
      </c>
      <c r="DG111" s="270">
        <v>0</v>
      </c>
      <c r="DH111" s="270">
        <v>0</v>
      </c>
      <c r="DI111" s="270">
        <v>0</v>
      </c>
      <c r="DJ111" s="270">
        <v>0</v>
      </c>
      <c r="DK111" s="270">
        <v>0</v>
      </c>
      <c r="DL111" s="270">
        <v>0</v>
      </c>
      <c r="DM111" s="270">
        <v>0</v>
      </c>
      <c r="DN111" s="270">
        <v>0</v>
      </c>
      <c r="DO111" s="270">
        <v>0</v>
      </c>
      <c r="DP111" s="270">
        <v>0</v>
      </c>
      <c r="DQ111" s="270">
        <v>0</v>
      </c>
      <c r="DR111" s="270"/>
      <c r="DS111" s="270">
        <v>0</v>
      </c>
      <c r="DT111" s="270">
        <v>0</v>
      </c>
      <c r="DU111" s="270">
        <v>0</v>
      </c>
      <c r="DV111" s="270">
        <v>0</v>
      </c>
      <c r="DW111" s="270">
        <v>0</v>
      </c>
      <c r="DX111" s="270">
        <v>0</v>
      </c>
      <c r="DY111" s="270">
        <v>0</v>
      </c>
      <c r="DZ111" s="270">
        <v>0</v>
      </c>
      <c r="EA111" s="270">
        <v>0</v>
      </c>
      <c r="EB111" s="270">
        <v>0</v>
      </c>
      <c r="EC111" s="270">
        <v>0</v>
      </c>
      <c r="ED111" s="270">
        <v>0</v>
      </c>
      <c r="EE111" s="270">
        <v>0</v>
      </c>
      <c r="EF111" s="270">
        <v>0</v>
      </c>
      <c r="EG111" s="270">
        <v>0</v>
      </c>
      <c r="EH111" s="270">
        <v>0</v>
      </c>
      <c r="EI111" s="270">
        <v>0</v>
      </c>
      <c r="EJ111" s="270">
        <v>0</v>
      </c>
      <c r="EK111" s="270">
        <v>0</v>
      </c>
      <c r="EL111" s="270">
        <v>0</v>
      </c>
      <c r="EM111" s="270">
        <v>0</v>
      </c>
      <c r="EN111" s="270">
        <v>0</v>
      </c>
      <c r="EO111" s="270">
        <v>0</v>
      </c>
      <c r="EP111" s="270">
        <v>0</v>
      </c>
      <c r="EQ111" s="270">
        <v>0</v>
      </c>
      <c r="ER111" s="270">
        <v>0</v>
      </c>
      <c r="ES111" s="270">
        <v>0</v>
      </c>
      <c r="ET111" s="270">
        <v>0</v>
      </c>
      <c r="EU111" s="270">
        <v>0</v>
      </c>
      <c r="EV111" s="270">
        <v>0</v>
      </c>
      <c r="EW111" s="270">
        <v>0</v>
      </c>
      <c r="EX111" s="270">
        <v>0</v>
      </c>
      <c r="EY111" s="270">
        <v>0</v>
      </c>
      <c r="EZ111" s="270">
        <v>0</v>
      </c>
      <c r="FA111" s="270">
        <v>0</v>
      </c>
      <c r="FB111" s="270">
        <v>0</v>
      </c>
      <c r="FC111" s="270">
        <v>0</v>
      </c>
      <c r="FD111" s="270">
        <v>0</v>
      </c>
      <c r="FE111" s="270">
        <v>0</v>
      </c>
      <c r="FF111" s="270">
        <v>0</v>
      </c>
      <c r="FG111" s="270"/>
      <c r="FH111" s="270">
        <v>0</v>
      </c>
      <c r="FI111" s="270"/>
      <c r="FJ111" s="270">
        <v>0</v>
      </c>
      <c r="FK111" s="270">
        <v>0</v>
      </c>
      <c r="FL111" s="270">
        <v>0</v>
      </c>
      <c r="FM111" s="270">
        <v>0</v>
      </c>
      <c r="FN111" s="270">
        <v>0</v>
      </c>
      <c r="FO111" s="351">
        <v>200</v>
      </c>
      <c r="FP111" s="351">
        <v>0</v>
      </c>
      <c r="FQ111" s="351">
        <v>185</v>
      </c>
      <c r="FR111" s="13"/>
      <c r="FS111" s="270"/>
      <c r="FT111" s="270"/>
      <c r="FU111" s="270"/>
      <c r="FV111" s="270"/>
      <c r="FW111" s="270"/>
      <c r="FX111" s="270"/>
      <c r="FY111" s="270"/>
      <c r="FZ111" s="270"/>
      <c r="GA111" s="270"/>
      <c r="GB111" s="270"/>
      <c r="GC111" s="270"/>
      <c r="GD111" s="270"/>
      <c r="GE111" s="270"/>
      <c r="GF111" s="270"/>
      <c r="GG111" s="270"/>
      <c r="GH111" s="270"/>
      <c r="GI111" s="270"/>
      <c r="GJ111" s="270"/>
      <c r="GK111" s="270"/>
      <c r="GL111" s="270"/>
      <c r="GM111" s="270"/>
      <c r="GN111" s="270"/>
      <c r="GO111" s="270"/>
      <c r="GP111" s="270"/>
      <c r="GQ111" s="270"/>
      <c r="GR111" s="270"/>
      <c r="GS111" s="270"/>
      <c r="GT111" s="270"/>
      <c r="GU111" s="270"/>
      <c r="GV111" s="270"/>
      <c r="GW111" s="270"/>
      <c r="GX111" s="270"/>
      <c r="GY111" s="270"/>
      <c r="GZ111" s="270"/>
      <c r="HA111" s="270"/>
      <c r="HB111" s="270"/>
      <c r="HC111" s="270"/>
      <c r="HD111" s="270"/>
      <c r="HE111" s="270"/>
      <c r="HF111" s="270"/>
      <c r="HG111" s="270"/>
      <c r="HH111" s="270"/>
      <c r="HI111" s="270"/>
      <c r="HJ111" s="270"/>
      <c r="HK111" s="270"/>
      <c r="HL111" s="270"/>
      <c r="HM111" s="270"/>
      <c r="HN111" s="270"/>
      <c r="HO111" s="270"/>
      <c r="HP111" s="270"/>
      <c r="HQ111" s="270"/>
      <c r="HR111" s="270"/>
      <c r="HS111" s="270"/>
      <c r="HT111" s="270"/>
      <c r="HU111" s="270"/>
      <c r="HV111" s="270"/>
      <c r="HW111" s="270"/>
      <c r="HX111" s="270"/>
      <c r="HY111" s="270"/>
      <c r="HZ111" s="270"/>
      <c r="IA111" s="270"/>
      <c r="IB111" s="270"/>
      <c r="IC111" s="270"/>
      <c r="ID111" s="270"/>
      <c r="IE111" s="270"/>
      <c r="IF111" s="270"/>
      <c r="IG111" s="270"/>
      <c r="IH111" s="270"/>
    </row>
    <row r="112" spans="1:242" ht="12.75" customHeight="1" x14ac:dyDescent="0.2">
      <c r="A112" s="374" t="s">
        <v>578</v>
      </c>
      <c r="B112" s="270">
        <v>645</v>
      </c>
      <c r="C112" s="270">
        <v>645</v>
      </c>
      <c r="D112" s="270">
        <v>285</v>
      </c>
      <c r="E112" s="270">
        <v>360</v>
      </c>
      <c r="F112" s="270">
        <v>0</v>
      </c>
      <c r="G112" s="270">
        <v>0</v>
      </c>
      <c r="H112" s="270">
        <v>645</v>
      </c>
      <c r="I112" s="270">
        <v>385</v>
      </c>
      <c r="J112" s="270">
        <v>260</v>
      </c>
      <c r="K112" s="270">
        <v>965</v>
      </c>
      <c r="L112" s="270">
        <v>59.024883359999997</v>
      </c>
      <c r="M112" s="270">
        <v>54</v>
      </c>
      <c r="N112" s="270">
        <v>150</v>
      </c>
      <c r="O112" s="270">
        <v>225</v>
      </c>
      <c r="P112" s="270">
        <v>170</v>
      </c>
      <c r="Q112" s="270">
        <v>95</v>
      </c>
      <c r="R112" s="270" t="s">
        <v>1676</v>
      </c>
      <c r="S112" s="270" t="s">
        <v>1676</v>
      </c>
      <c r="T112" s="270" t="s">
        <v>1676</v>
      </c>
      <c r="U112" s="270">
        <v>0</v>
      </c>
      <c r="V112" s="270">
        <v>2.515625</v>
      </c>
      <c r="W112" s="270">
        <v>2</v>
      </c>
      <c r="X112" s="270">
        <v>62.680124220000003</v>
      </c>
      <c r="Y112" s="270">
        <v>0</v>
      </c>
      <c r="Z112" s="270">
        <v>25</v>
      </c>
      <c r="AA112" s="270">
        <v>50</v>
      </c>
      <c r="AB112" s="270">
        <v>150</v>
      </c>
      <c r="AC112" s="270">
        <v>290</v>
      </c>
      <c r="AD112" s="270">
        <v>120</v>
      </c>
      <c r="AE112" s="270" t="s">
        <v>1676</v>
      </c>
      <c r="AF112" s="270">
        <v>20</v>
      </c>
      <c r="AG112" s="270">
        <v>0</v>
      </c>
      <c r="AH112" s="270">
        <v>0</v>
      </c>
      <c r="AI112" s="270">
        <v>0</v>
      </c>
      <c r="AJ112" s="270">
        <v>0</v>
      </c>
      <c r="AK112" s="270">
        <v>0</v>
      </c>
      <c r="AL112" s="270">
        <v>0</v>
      </c>
      <c r="AM112" s="270">
        <v>0</v>
      </c>
      <c r="AN112" s="270">
        <v>0</v>
      </c>
      <c r="AO112" s="270">
        <v>0</v>
      </c>
      <c r="AP112" s="270">
        <v>0</v>
      </c>
      <c r="AQ112" s="270">
        <v>0</v>
      </c>
      <c r="AR112" s="270">
        <v>0</v>
      </c>
      <c r="AS112" s="270">
        <v>0</v>
      </c>
      <c r="AT112" s="270">
        <v>0</v>
      </c>
      <c r="AU112" s="270">
        <v>0</v>
      </c>
      <c r="AV112" s="270" t="s">
        <v>1676</v>
      </c>
      <c r="AW112" s="270">
        <v>35</v>
      </c>
      <c r="AX112" s="270">
        <v>0</v>
      </c>
      <c r="AY112" s="270">
        <v>0</v>
      </c>
      <c r="AZ112" s="270">
        <v>560</v>
      </c>
      <c r="BA112" s="270" t="s">
        <v>1676</v>
      </c>
      <c r="BB112" s="270">
        <v>20</v>
      </c>
      <c r="BC112" s="270">
        <v>0</v>
      </c>
      <c r="BD112" s="270" t="s">
        <v>1676</v>
      </c>
      <c r="BE112" s="270" t="s">
        <v>1676</v>
      </c>
      <c r="BF112" s="270">
        <v>0</v>
      </c>
      <c r="BG112" s="270">
        <v>0</v>
      </c>
      <c r="BH112" s="270">
        <v>20</v>
      </c>
      <c r="BI112" s="270">
        <v>0</v>
      </c>
      <c r="BJ112" s="270">
        <v>0</v>
      </c>
      <c r="BK112" s="270">
        <v>0</v>
      </c>
      <c r="BL112" s="270">
        <v>0</v>
      </c>
      <c r="BM112" s="270">
        <v>0</v>
      </c>
      <c r="BN112" s="270" t="s">
        <v>1676</v>
      </c>
      <c r="BO112" s="270">
        <v>590</v>
      </c>
      <c r="BP112" s="270">
        <v>0</v>
      </c>
      <c r="BQ112" s="270">
        <v>0</v>
      </c>
      <c r="BR112" s="270">
        <v>0</v>
      </c>
      <c r="BS112" s="270" t="s">
        <v>1676</v>
      </c>
      <c r="BT112" s="270">
        <v>0</v>
      </c>
      <c r="BU112" s="270">
        <v>25</v>
      </c>
      <c r="BV112" s="270">
        <v>0</v>
      </c>
      <c r="BW112" s="270">
        <v>0</v>
      </c>
      <c r="BX112" s="270">
        <v>0</v>
      </c>
      <c r="BY112" s="270" t="s">
        <v>1676</v>
      </c>
      <c r="BZ112" s="270">
        <v>0</v>
      </c>
      <c r="CA112" s="270">
        <v>0</v>
      </c>
      <c r="CB112" s="270">
        <v>0</v>
      </c>
      <c r="CC112" s="270">
        <v>0</v>
      </c>
      <c r="CD112" s="270">
        <v>105</v>
      </c>
      <c r="CE112" s="270">
        <v>0</v>
      </c>
      <c r="CF112" s="270">
        <v>0</v>
      </c>
      <c r="CG112" s="270">
        <v>535</v>
      </c>
      <c r="CH112" s="270">
        <v>0</v>
      </c>
      <c r="CI112" s="270">
        <v>0</v>
      </c>
      <c r="CJ112" s="270">
        <v>0</v>
      </c>
      <c r="CK112" s="270">
        <v>645</v>
      </c>
      <c r="CL112" s="270">
        <v>0</v>
      </c>
      <c r="CM112" s="270">
        <v>0</v>
      </c>
      <c r="CN112" s="270">
        <v>0</v>
      </c>
      <c r="CO112" s="270">
        <v>0</v>
      </c>
      <c r="CP112" s="270">
        <v>0</v>
      </c>
      <c r="CQ112" s="270">
        <v>0</v>
      </c>
      <c r="CR112" s="270">
        <v>0</v>
      </c>
      <c r="CS112" s="270">
        <v>0</v>
      </c>
      <c r="CT112" s="270">
        <v>0</v>
      </c>
      <c r="CU112" s="270"/>
      <c r="CV112" s="270">
        <v>0</v>
      </c>
      <c r="CW112" s="270">
        <v>0</v>
      </c>
      <c r="CX112" s="270">
        <v>0</v>
      </c>
      <c r="CY112" s="270">
        <v>0</v>
      </c>
      <c r="CZ112" s="270">
        <v>0</v>
      </c>
      <c r="DA112" s="270">
        <v>0</v>
      </c>
      <c r="DB112" s="270">
        <v>0</v>
      </c>
      <c r="DC112" s="270">
        <v>0</v>
      </c>
      <c r="DD112" s="270">
        <v>0</v>
      </c>
      <c r="DE112" s="270">
        <v>0</v>
      </c>
      <c r="DF112" s="270">
        <v>0</v>
      </c>
      <c r="DG112" s="270">
        <v>0</v>
      </c>
      <c r="DH112" s="270">
        <v>0</v>
      </c>
      <c r="DI112" s="270">
        <v>0</v>
      </c>
      <c r="DJ112" s="270">
        <v>0</v>
      </c>
      <c r="DK112" s="270">
        <v>0</v>
      </c>
      <c r="DL112" s="270">
        <v>0</v>
      </c>
      <c r="DM112" s="270">
        <v>0</v>
      </c>
      <c r="DN112" s="270">
        <v>0</v>
      </c>
      <c r="DO112" s="270">
        <v>0</v>
      </c>
      <c r="DP112" s="270">
        <v>0</v>
      </c>
      <c r="DQ112" s="270">
        <v>0</v>
      </c>
      <c r="DR112" s="270"/>
      <c r="DS112" s="270">
        <v>0</v>
      </c>
      <c r="DT112" s="270">
        <v>0</v>
      </c>
      <c r="DU112" s="270">
        <v>0</v>
      </c>
      <c r="DV112" s="270">
        <v>0</v>
      </c>
      <c r="DW112" s="270">
        <v>0</v>
      </c>
      <c r="DX112" s="270">
        <v>0</v>
      </c>
      <c r="DY112" s="270">
        <v>0</v>
      </c>
      <c r="DZ112" s="270">
        <v>0</v>
      </c>
      <c r="EA112" s="270">
        <v>0</v>
      </c>
      <c r="EB112" s="270">
        <v>0</v>
      </c>
      <c r="EC112" s="270">
        <v>0</v>
      </c>
      <c r="ED112" s="270">
        <v>0</v>
      </c>
      <c r="EE112" s="270">
        <v>0</v>
      </c>
      <c r="EF112" s="270">
        <v>0</v>
      </c>
      <c r="EG112" s="270">
        <v>0</v>
      </c>
      <c r="EH112" s="270">
        <v>0</v>
      </c>
      <c r="EI112" s="270">
        <v>0</v>
      </c>
      <c r="EJ112" s="270">
        <v>0</v>
      </c>
      <c r="EK112" s="270">
        <v>0</v>
      </c>
      <c r="EL112" s="270">
        <v>0</v>
      </c>
      <c r="EM112" s="270">
        <v>0</v>
      </c>
      <c r="EN112" s="270">
        <v>0</v>
      </c>
      <c r="EO112" s="270">
        <v>0</v>
      </c>
      <c r="EP112" s="270">
        <v>0</v>
      </c>
      <c r="EQ112" s="270">
        <v>0</v>
      </c>
      <c r="ER112" s="270">
        <v>0</v>
      </c>
      <c r="ES112" s="270">
        <v>0</v>
      </c>
      <c r="ET112" s="270">
        <v>0</v>
      </c>
      <c r="EU112" s="270">
        <v>0</v>
      </c>
      <c r="EV112" s="270">
        <v>0</v>
      </c>
      <c r="EW112" s="270">
        <v>0</v>
      </c>
      <c r="EX112" s="270">
        <v>0</v>
      </c>
      <c r="EY112" s="270">
        <v>0</v>
      </c>
      <c r="EZ112" s="270">
        <v>0</v>
      </c>
      <c r="FA112" s="270">
        <v>0</v>
      </c>
      <c r="FB112" s="270">
        <v>0</v>
      </c>
      <c r="FC112" s="270">
        <v>0</v>
      </c>
      <c r="FD112" s="270">
        <v>0</v>
      </c>
      <c r="FE112" s="270">
        <v>0</v>
      </c>
      <c r="FF112" s="270">
        <v>0</v>
      </c>
      <c r="FG112" s="270"/>
      <c r="FH112" s="270">
        <v>0</v>
      </c>
      <c r="FI112" s="270"/>
      <c r="FJ112" s="270">
        <v>0</v>
      </c>
      <c r="FK112" s="270">
        <v>0</v>
      </c>
      <c r="FL112" s="270">
        <v>0</v>
      </c>
      <c r="FM112" s="270">
        <v>0</v>
      </c>
      <c r="FN112" s="270">
        <v>0</v>
      </c>
      <c r="FO112" s="351">
        <v>625</v>
      </c>
      <c r="FP112" s="351">
        <v>0</v>
      </c>
      <c r="FQ112" s="351">
        <v>645</v>
      </c>
      <c r="FR112" s="13"/>
      <c r="FS112" s="270"/>
      <c r="FT112" s="270"/>
      <c r="FU112" s="270"/>
      <c r="FV112" s="270"/>
      <c r="FW112" s="270"/>
      <c r="FX112" s="270"/>
      <c r="FY112" s="270"/>
      <c r="FZ112" s="270"/>
      <c r="GA112" s="270"/>
      <c r="GB112" s="270"/>
      <c r="GC112" s="270"/>
      <c r="GD112" s="270"/>
      <c r="GE112" s="270"/>
      <c r="GF112" s="270"/>
      <c r="GG112" s="270"/>
      <c r="GH112" s="270"/>
      <c r="GI112" s="270"/>
      <c r="GJ112" s="270"/>
      <c r="GK112" s="270"/>
      <c r="GL112" s="270"/>
      <c r="GM112" s="270"/>
      <c r="GN112" s="270"/>
      <c r="GO112" s="270"/>
      <c r="GP112" s="270"/>
      <c r="GQ112" s="270"/>
      <c r="GR112" s="270"/>
      <c r="GS112" s="270"/>
      <c r="GT112" s="270"/>
      <c r="GU112" s="270"/>
      <c r="GV112" s="270"/>
      <c r="GW112" s="270"/>
      <c r="GX112" s="270"/>
      <c r="GY112" s="270"/>
      <c r="GZ112" s="270"/>
      <c r="HA112" s="270"/>
      <c r="HB112" s="270"/>
      <c r="HC112" s="270"/>
      <c r="HD112" s="270"/>
      <c r="HE112" s="270"/>
      <c r="HF112" s="270"/>
      <c r="HG112" s="270"/>
      <c r="HH112" s="270"/>
      <c r="HI112" s="270"/>
      <c r="HJ112" s="270"/>
      <c r="HK112" s="270"/>
      <c r="HL112" s="270"/>
      <c r="HM112" s="270"/>
      <c r="HN112" s="270"/>
      <c r="HO112" s="270"/>
      <c r="HP112" s="270"/>
      <c r="HQ112" s="270"/>
      <c r="HR112" s="270"/>
      <c r="HS112" s="270"/>
      <c r="HT112" s="270"/>
      <c r="HU112" s="270"/>
      <c r="HV112" s="270"/>
      <c r="HW112" s="270"/>
      <c r="HX112" s="270"/>
      <c r="HY112" s="270"/>
      <c r="HZ112" s="270"/>
      <c r="IA112" s="270"/>
      <c r="IB112" s="270"/>
      <c r="IC112" s="270"/>
      <c r="ID112" s="270"/>
      <c r="IE112" s="270"/>
      <c r="IF112" s="270"/>
      <c r="IG112" s="270"/>
      <c r="IH112" s="270"/>
    </row>
    <row r="113" spans="1:242" ht="12.75" customHeight="1" x14ac:dyDescent="0.2">
      <c r="A113" s="374" t="s">
        <v>1596</v>
      </c>
      <c r="B113" s="270" t="s">
        <v>1676</v>
      </c>
      <c r="C113" s="270" t="s">
        <v>1676</v>
      </c>
      <c r="D113" s="270" t="s">
        <v>1676</v>
      </c>
      <c r="E113" s="270" t="s">
        <v>1676</v>
      </c>
      <c r="F113" s="270">
        <v>0</v>
      </c>
      <c r="G113" s="270">
        <v>0</v>
      </c>
      <c r="H113" s="270" t="s">
        <v>1676</v>
      </c>
      <c r="I113" s="270">
        <v>0</v>
      </c>
      <c r="J113" s="270" t="s">
        <v>1676</v>
      </c>
      <c r="K113" s="270">
        <v>0</v>
      </c>
      <c r="L113" s="270" t="s">
        <v>1676</v>
      </c>
      <c r="M113" s="270" t="s">
        <v>1676</v>
      </c>
      <c r="N113" s="270">
        <v>0</v>
      </c>
      <c r="O113" s="270">
        <v>0</v>
      </c>
      <c r="P113" s="270">
        <v>0</v>
      </c>
      <c r="Q113" s="270">
        <v>0</v>
      </c>
      <c r="R113" s="270">
        <v>0</v>
      </c>
      <c r="S113" s="270">
        <v>0</v>
      </c>
      <c r="T113" s="270">
        <v>0</v>
      </c>
      <c r="U113" s="270">
        <v>0</v>
      </c>
      <c r="V113" s="270" t="s">
        <v>1676</v>
      </c>
      <c r="W113" s="270" t="s">
        <v>1676</v>
      </c>
      <c r="X113" s="270" t="s">
        <v>1676</v>
      </c>
      <c r="Y113" s="270" t="s">
        <v>1676</v>
      </c>
      <c r="Z113" s="270">
        <v>0</v>
      </c>
      <c r="AA113" s="270">
        <v>0</v>
      </c>
      <c r="AB113" s="270" t="s">
        <v>1676</v>
      </c>
      <c r="AC113" s="270">
        <v>0</v>
      </c>
      <c r="AD113" s="270" t="s">
        <v>1676</v>
      </c>
      <c r="AE113" s="270">
        <v>0</v>
      </c>
      <c r="AF113" s="270">
        <v>0</v>
      </c>
      <c r="AG113" s="270">
        <v>0</v>
      </c>
      <c r="AH113" s="270" t="s">
        <v>1676</v>
      </c>
      <c r="AI113" s="270">
        <v>0</v>
      </c>
      <c r="AJ113" s="270">
        <v>0</v>
      </c>
      <c r="AK113" s="270" t="s">
        <v>1676</v>
      </c>
      <c r="AL113" s="270">
        <v>0</v>
      </c>
      <c r="AM113" s="270">
        <v>0</v>
      </c>
      <c r="AN113" s="270">
        <v>0</v>
      </c>
      <c r="AO113" s="270">
        <v>0</v>
      </c>
      <c r="AP113" s="270">
        <v>0</v>
      </c>
      <c r="AQ113" s="270">
        <v>0</v>
      </c>
      <c r="AR113" s="270">
        <v>0</v>
      </c>
      <c r="AS113" s="270">
        <v>0</v>
      </c>
      <c r="AT113" s="270">
        <v>0</v>
      </c>
      <c r="AU113" s="270">
        <v>0</v>
      </c>
      <c r="AV113" s="270">
        <v>0</v>
      </c>
      <c r="AW113" s="270">
        <v>0</v>
      </c>
      <c r="AX113" s="270">
        <v>0</v>
      </c>
      <c r="AY113" s="270">
        <v>0</v>
      </c>
      <c r="AZ113" s="270">
        <v>0</v>
      </c>
      <c r="BA113" s="270">
        <v>0</v>
      </c>
      <c r="BB113" s="270" t="s">
        <v>1676</v>
      </c>
      <c r="BC113" s="270">
        <v>0</v>
      </c>
      <c r="BD113" s="270">
        <v>0</v>
      </c>
      <c r="BE113" s="270">
        <v>0</v>
      </c>
      <c r="BF113" s="270">
        <v>0</v>
      </c>
      <c r="BG113" s="270">
        <v>0</v>
      </c>
      <c r="BH113" s="270">
        <v>0</v>
      </c>
      <c r="BI113" s="270" t="s">
        <v>1676</v>
      </c>
      <c r="BJ113" s="270">
        <v>0</v>
      </c>
      <c r="BK113" s="270">
        <v>0</v>
      </c>
      <c r="BL113" s="270" t="s">
        <v>1676</v>
      </c>
      <c r="BM113" s="270">
        <v>0</v>
      </c>
      <c r="BN113" s="270">
        <v>0</v>
      </c>
      <c r="BO113" s="270">
        <v>0</v>
      </c>
      <c r="BP113" s="270">
        <v>0</v>
      </c>
      <c r="BQ113" s="270">
        <v>0</v>
      </c>
      <c r="BR113" s="270">
        <v>0</v>
      </c>
      <c r="BS113" s="270">
        <v>0</v>
      </c>
      <c r="BT113" s="270">
        <v>0</v>
      </c>
      <c r="BU113" s="270">
        <v>0</v>
      </c>
      <c r="BV113" s="270">
        <v>0</v>
      </c>
      <c r="BW113" s="270">
        <v>0</v>
      </c>
      <c r="BX113" s="270">
        <v>0</v>
      </c>
      <c r="BY113" s="270">
        <v>0</v>
      </c>
      <c r="BZ113" s="270">
        <v>0</v>
      </c>
      <c r="CA113" s="270">
        <v>0</v>
      </c>
      <c r="CB113" s="270">
        <v>0</v>
      </c>
      <c r="CC113" s="270">
        <v>0</v>
      </c>
      <c r="CD113" s="270">
        <v>0</v>
      </c>
      <c r="CE113" s="270">
        <v>0</v>
      </c>
      <c r="CF113" s="270">
        <v>0</v>
      </c>
      <c r="CG113" s="270" t="s">
        <v>1676</v>
      </c>
      <c r="CH113" s="270">
        <v>0</v>
      </c>
      <c r="CI113" s="270">
        <v>0</v>
      </c>
      <c r="CJ113" s="270">
        <v>0</v>
      </c>
      <c r="CK113" s="270">
        <v>0</v>
      </c>
      <c r="CL113" s="270" t="s">
        <v>1676</v>
      </c>
      <c r="CM113" s="270" t="s">
        <v>1676</v>
      </c>
      <c r="CN113" s="270">
        <v>0</v>
      </c>
      <c r="CO113" s="270">
        <v>0</v>
      </c>
      <c r="CP113" s="270">
        <v>0</v>
      </c>
      <c r="CQ113" s="270">
        <v>0</v>
      </c>
      <c r="CR113" s="270">
        <v>0</v>
      </c>
      <c r="CS113" s="270">
        <v>0</v>
      </c>
      <c r="CT113" s="270">
        <v>0</v>
      </c>
      <c r="CU113" s="270"/>
      <c r="CV113" s="270">
        <v>0</v>
      </c>
      <c r="CW113" s="270">
        <v>0</v>
      </c>
      <c r="CX113" s="270">
        <v>0</v>
      </c>
      <c r="CY113" s="270">
        <v>0</v>
      </c>
      <c r="CZ113" s="270">
        <v>0</v>
      </c>
      <c r="DA113" s="270">
        <v>0</v>
      </c>
      <c r="DB113" s="270">
        <v>0</v>
      </c>
      <c r="DC113" s="270">
        <v>0</v>
      </c>
      <c r="DD113" s="270">
        <v>0</v>
      </c>
      <c r="DE113" s="270">
        <v>0</v>
      </c>
      <c r="DF113" s="270">
        <v>0</v>
      </c>
      <c r="DG113" s="270">
        <v>0</v>
      </c>
      <c r="DH113" s="270">
        <v>0</v>
      </c>
      <c r="DI113" s="270">
        <v>0</v>
      </c>
      <c r="DJ113" s="270">
        <v>0</v>
      </c>
      <c r="DK113" s="270">
        <v>0</v>
      </c>
      <c r="DL113" s="270">
        <v>0</v>
      </c>
      <c r="DM113" s="270">
        <v>0</v>
      </c>
      <c r="DN113" s="270">
        <v>0</v>
      </c>
      <c r="DO113" s="270">
        <v>0</v>
      </c>
      <c r="DP113" s="270">
        <v>0</v>
      </c>
      <c r="DQ113" s="270">
        <v>0</v>
      </c>
      <c r="DR113" s="270"/>
      <c r="DS113" s="270">
        <v>0</v>
      </c>
      <c r="DT113" s="270">
        <v>0</v>
      </c>
      <c r="DU113" s="270">
        <v>0</v>
      </c>
      <c r="DV113" s="270">
        <v>0</v>
      </c>
      <c r="DW113" s="270">
        <v>0</v>
      </c>
      <c r="DX113" s="270">
        <v>0</v>
      </c>
      <c r="DY113" s="270">
        <v>0</v>
      </c>
      <c r="DZ113" s="270">
        <v>0</v>
      </c>
      <c r="EA113" s="270">
        <v>0</v>
      </c>
      <c r="EB113" s="270">
        <v>0</v>
      </c>
      <c r="EC113" s="270">
        <v>0</v>
      </c>
      <c r="ED113" s="270">
        <v>0</v>
      </c>
      <c r="EE113" s="270">
        <v>0</v>
      </c>
      <c r="EF113" s="270">
        <v>0</v>
      </c>
      <c r="EG113" s="270">
        <v>0</v>
      </c>
      <c r="EH113" s="270">
        <v>0</v>
      </c>
      <c r="EI113" s="270">
        <v>0</v>
      </c>
      <c r="EJ113" s="270">
        <v>0</v>
      </c>
      <c r="EK113" s="270">
        <v>0</v>
      </c>
      <c r="EL113" s="270">
        <v>0</v>
      </c>
      <c r="EM113" s="270">
        <v>0</v>
      </c>
      <c r="EN113" s="270">
        <v>0</v>
      </c>
      <c r="EO113" s="270">
        <v>0</v>
      </c>
      <c r="EP113" s="270">
        <v>0</v>
      </c>
      <c r="EQ113" s="270">
        <v>0</v>
      </c>
      <c r="ER113" s="270">
        <v>0</v>
      </c>
      <c r="ES113" s="270">
        <v>0</v>
      </c>
      <c r="ET113" s="270">
        <v>0</v>
      </c>
      <c r="EU113" s="270">
        <v>0</v>
      </c>
      <c r="EV113" s="270">
        <v>0</v>
      </c>
      <c r="EW113" s="270">
        <v>0</v>
      </c>
      <c r="EX113" s="270">
        <v>0</v>
      </c>
      <c r="EY113" s="270">
        <v>0</v>
      </c>
      <c r="EZ113" s="270">
        <v>0</v>
      </c>
      <c r="FA113" s="270">
        <v>0</v>
      </c>
      <c r="FB113" s="270">
        <v>0</v>
      </c>
      <c r="FC113" s="270">
        <v>0</v>
      </c>
      <c r="FD113" s="270">
        <v>0</v>
      </c>
      <c r="FE113" s="270">
        <v>0</v>
      </c>
      <c r="FF113" s="270">
        <v>0</v>
      </c>
      <c r="FG113" s="270"/>
      <c r="FH113" s="270">
        <v>0</v>
      </c>
      <c r="FI113" s="270"/>
      <c r="FJ113" s="270">
        <v>0</v>
      </c>
      <c r="FK113" s="270">
        <v>0</v>
      </c>
      <c r="FL113" s="270">
        <v>0</v>
      </c>
      <c r="FM113" s="270">
        <v>0</v>
      </c>
      <c r="FN113" s="270">
        <v>0</v>
      </c>
      <c r="FO113" s="351" t="s">
        <v>1676</v>
      </c>
      <c r="FP113" s="351">
        <v>0</v>
      </c>
      <c r="FQ113" s="351">
        <v>0</v>
      </c>
      <c r="FR113" s="13"/>
      <c r="FS113" s="270"/>
      <c r="FT113" s="270"/>
      <c r="FU113" s="270"/>
      <c r="FV113" s="270"/>
      <c r="FW113" s="270"/>
      <c r="FX113" s="270"/>
      <c r="FY113" s="270"/>
      <c r="FZ113" s="270"/>
      <c r="GA113" s="270"/>
      <c r="GB113" s="270"/>
      <c r="GC113" s="270"/>
      <c r="GD113" s="270"/>
      <c r="GE113" s="270"/>
      <c r="GF113" s="270"/>
      <c r="GG113" s="270"/>
      <c r="GH113" s="270"/>
      <c r="GI113" s="270"/>
      <c r="GJ113" s="270"/>
      <c r="GK113" s="270"/>
      <c r="GL113" s="270"/>
      <c r="GM113" s="270"/>
      <c r="GN113" s="270"/>
      <c r="GO113" s="270"/>
      <c r="GP113" s="270"/>
      <c r="GQ113" s="270"/>
      <c r="GR113" s="270"/>
      <c r="GS113" s="270"/>
      <c r="GT113" s="270"/>
      <c r="GU113" s="270"/>
      <c r="GV113" s="270"/>
      <c r="GW113" s="270"/>
      <c r="GX113" s="270"/>
      <c r="GY113" s="270"/>
      <c r="GZ113" s="270"/>
      <c r="HA113" s="270"/>
      <c r="HB113" s="270"/>
      <c r="HC113" s="270"/>
      <c r="HD113" s="270"/>
      <c r="HE113" s="270"/>
      <c r="HF113" s="270"/>
      <c r="HG113" s="270"/>
      <c r="HH113" s="270"/>
      <c r="HI113" s="270"/>
      <c r="HJ113" s="270"/>
      <c r="HK113" s="270"/>
      <c r="HL113" s="270"/>
      <c r="HM113" s="270"/>
      <c r="HN113" s="270"/>
      <c r="HO113" s="270"/>
      <c r="HP113" s="270"/>
      <c r="HQ113" s="270"/>
      <c r="HR113" s="270"/>
      <c r="HS113" s="270"/>
      <c r="HT113" s="270"/>
      <c r="HU113" s="270"/>
      <c r="HV113" s="270"/>
      <c r="HW113" s="270"/>
      <c r="HX113" s="270"/>
      <c r="HY113" s="270"/>
      <c r="HZ113" s="270"/>
      <c r="IA113" s="270"/>
      <c r="IB113" s="270"/>
      <c r="IC113" s="270"/>
      <c r="ID113" s="270"/>
      <c r="IE113" s="270"/>
      <c r="IF113" s="270"/>
      <c r="IG113" s="270"/>
      <c r="IH113" s="270"/>
    </row>
    <row r="114" spans="1:242" ht="12.75" customHeight="1" x14ac:dyDescent="0.2">
      <c r="A114" s="374" t="s">
        <v>285</v>
      </c>
      <c r="B114" s="270">
        <v>1915</v>
      </c>
      <c r="C114" s="270">
        <v>1915</v>
      </c>
      <c r="D114" s="270">
        <v>935</v>
      </c>
      <c r="E114" s="270">
        <v>975</v>
      </c>
      <c r="F114" s="270">
        <v>0</v>
      </c>
      <c r="G114" s="270">
        <v>0</v>
      </c>
      <c r="H114" s="270">
        <v>1915</v>
      </c>
      <c r="I114" s="270">
        <v>400</v>
      </c>
      <c r="J114" s="270">
        <v>1510</v>
      </c>
      <c r="K114" s="270">
        <v>770</v>
      </c>
      <c r="L114" s="270">
        <v>53.112277020000001</v>
      </c>
      <c r="M114" s="270">
        <v>44</v>
      </c>
      <c r="N114" s="270">
        <v>665</v>
      </c>
      <c r="O114" s="270">
        <v>500</v>
      </c>
      <c r="P114" s="270">
        <v>390</v>
      </c>
      <c r="Q114" s="270">
        <v>335</v>
      </c>
      <c r="R114" s="270">
        <v>10</v>
      </c>
      <c r="S114" s="270" t="s">
        <v>1676</v>
      </c>
      <c r="T114" s="270">
        <v>0</v>
      </c>
      <c r="U114" s="270">
        <v>0</v>
      </c>
      <c r="V114" s="270">
        <v>1.9129353229999999</v>
      </c>
      <c r="W114" s="270">
        <v>2</v>
      </c>
      <c r="X114" s="270">
        <v>55.605331939999999</v>
      </c>
      <c r="Y114" s="270">
        <v>0</v>
      </c>
      <c r="Z114" s="270">
        <v>140</v>
      </c>
      <c r="AA114" s="270">
        <v>335</v>
      </c>
      <c r="AB114" s="270">
        <v>610</v>
      </c>
      <c r="AC114" s="270">
        <v>600</v>
      </c>
      <c r="AD114" s="270">
        <v>225</v>
      </c>
      <c r="AE114" s="270" t="s">
        <v>1676</v>
      </c>
      <c r="AF114" s="270">
        <v>175</v>
      </c>
      <c r="AG114" s="270">
        <v>0</v>
      </c>
      <c r="AH114" s="270">
        <v>0</v>
      </c>
      <c r="AI114" s="270">
        <v>10</v>
      </c>
      <c r="AJ114" s="270">
        <v>60</v>
      </c>
      <c r="AK114" s="270">
        <v>10</v>
      </c>
      <c r="AL114" s="270">
        <v>165</v>
      </c>
      <c r="AM114" s="270">
        <v>475</v>
      </c>
      <c r="AN114" s="270">
        <v>60</v>
      </c>
      <c r="AO114" s="270">
        <v>0</v>
      </c>
      <c r="AP114" s="270">
        <v>20</v>
      </c>
      <c r="AQ114" s="270">
        <v>25</v>
      </c>
      <c r="AR114" s="270">
        <v>50</v>
      </c>
      <c r="AS114" s="270">
        <v>55</v>
      </c>
      <c r="AT114" s="270">
        <v>55</v>
      </c>
      <c r="AU114" s="270">
        <v>0</v>
      </c>
      <c r="AV114" s="270">
        <v>10</v>
      </c>
      <c r="AW114" s="270">
        <v>280</v>
      </c>
      <c r="AX114" s="270">
        <v>0</v>
      </c>
      <c r="AY114" s="270">
        <v>15</v>
      </c>
      <c r="AZ114" s="270">
        <v>400</v>
      </c>
      <c r="BA114" s="270" t="s">
        <v>1676</v>
      </c>
      <c r="BB114" s="270">
        <v>50</v>
      </c>
      <c r="BC114" s="270" t="s">
        <v>1676</v>
      </c>
      <c r="BD114" s="270">
        <v>75</v>
      </c>
      <c r="BE114" s="270">
        <v>20</v>
      </c>
      <c r="BF114" s="270">
        <v>0</v>
      </c>
      <c r="BG114" s="270">
        <v>0</v>
      </c>
      <c r="BH114" s="270">
        <v>120</v>
      </c>
      <c r="BI114" s="270">
        <v>0</v>
      </c>
      <c r="BJ114" s="270">
        <v>10</v>
      </c>
      <c r="BK114" s="270" t="s">
        <v>1676</v>
      </c>
      <c r="BL114" s="270">
        <v>65</v>
      </c>
      <c r="BM114" s="270">
        <v>675</v>
      </c>
      <c r="BN114" s="270">
        <v>20</v>
      </c>
      <c r="BO114" s="270">
        <v>575</v>
      </c>
      <c r="BP114" s="270">
        <v>175</v>
      </c>
      <c r="BQ114" s="270" t="s">
        <v>1676</v>
      </c>
      <c r="BR114" s="270">
        <v>0</v>
      </c>
      <c r="BS114" s="270" t="s">
        <v>1676</v>
      </c>
      <c r="BT114" s="270">
        <v>120</v>
      </c>
      <c r="BU114" s="270">
        <v>15</v>
      </c>
      <c r="BV114" s="270">
        <v>0</v>
      </c>
      <c r="BW114" s="270">
        <v>30</v>
      </c>
      <c r="BX114" s="270">
        <v>0</v>
      </c>
      <c r="BY114" s="270" t="s">
        <v>1676</v>
      </c>
      <c r="BZ114" s="270">
        <v>0</v>
      </c>
      <c r="CA114" s="270">
        <v>0</v>
      </c>
      <c r="CB114" s="270">
        <v>0</v>
      </c>
      <c r="CC114" s="270">
        <v>0</v>
      </c>
      <c r="CD114" s="270">
        <v>50</v>
      </c>
      <c r="CE114" s="270" t="s">
        <v>1676</v>
      </c>
      <c r="CF114" s="270">
        <v>0</v>
      </c>
      <c r="CG114" s="270">
        <v>1860</v>
      </c>
      <c r="CH114" s="270">
        <v>0</v>
      </c>
      <c r="CI114" s="270">
        <v>770</v>
      </c>
      <c r="CJ114" s="270">
        <v>65</v>
      </c>
      <c r="CK114" s="270">
        <v>735</v>
      </c>
      <c r="CL114" s="270">
        <v>85</v>
      </c>
      <c r="CM114" s="270">
        <v>0</v>
      </c>
      <c r="CN114" s="270">
        <v>0</v>
      </c>
      <c r="CO114" s="270">
        <v>0</v>
      </c>
      <c r="CP114" s="270">
        <v>0</v>
      </c>
      <c r="CQ114" s="270">
        <v>0</v>
      </c>
      <c r="CR114" s="270">
        <v>0</v>
      </c>
      <c r="CS114" s="270">
        <v>0</v>
      </c>
      <c r="CT114" s="270">
        <v>0</v>
      </c>
      <c r="CU114" s="270"/>
      <c r="CV114" s="270">
        <v>0</v>
      </c>
      <c r="CW114" s="270" t="s">
        <v>1676</v>
      </c>
      <c r="CX114" s="270">
        <v>0</v>
      </c>
      <c r="CY114" s="270">
        <v>0</v>
      </c>
      <c r="CZ114" s="270">
        <v>0</v>
      </c>
      <c r="DA114" s="270">
        <v>0</v>
      </c>
      <c r="DB114" s="270" t="s">
        <v>1676</v>
      </c>
      <c r="DC114" s="270">
        <v>0</v>
      </c>
      <c r="DD114" s="270">
        <v>0</v>
      </c>
      <c r="DE114" s="270">
        <v>95</v>
      </c>
      <c r="DF114" s="270">
        <v>40</v>
      </c>
      <c r="DG114" s="270">
        <v>0</v>
      </c>
      <c r="DH114" s="270">
        <v>0</v>
      </c>
      <c r="DI114" s="270">
        <v>0</v>
      </c>
      <c r="DJ114" s="270">
        <v>0</v>
      </c>
      <c r="DK114" s="270">
        <v>0</v>
      </c>
      <c r="DL114" s="270">
        <v>0</v>
      </c>
      <c r="DM114" s="270">
        <v>0</v>
      </c>
      <c r="DN114" s="270">
        <v>0</v>
      </c>
      <c r="DO114" s="270">
        <v>0</v>
      </c>
      <c r="DP114" s="270">
        <v>0</v>
      </c>
      <c r="DQ114" s="270">
        <v>0</v>
      </c>
      <c r="DR114" s="270"/>
      <c r="DS114" s="270">
        <v>0</v>
      </c>
      <c r="DT114" s="270">
        <v>0</v>
      </c>
      <c r="DU114" s="270">
        <v>0</v>
      </c>
      <c r="DV114" s="270">
        <v>0</v>
      </c>
      <c r="DW114" s="270">
        <v>0</v>
      </c>
      <c r="DX114" s="270">
        <v>0</v>
      </c>
      <c r="DY114" s="270">
        <v>0</v>
      </c>
      <c r="DZ114" s="270">
        <v>0</v>
      </c>
      <c r="EA114" s="270">
        <v>0</v>
      </c>
      <c r="EB114" s="270">
        <v>0</v>
      </c>
      <c r="EC114" s="270">
        <v>0</v>
      </c>
      <c r="ED114" s="270">
        <v>0</v>
      </c>
      <c r="EE114" s="270">
        <v>0</v>
      </c>
      <c r="EF114" s="270">
        <v>0</v>
      </c>
      <c r="EG114" s="270">
        <v>0</v>
      </c>
      <c r="EH114" s="270">
        <v>0</v>
      </c>
      <c r="EI114" s="270">
        <v>0</v>
      </c>
      <c r="EJ114" s="270">
        <v>0</v>
      </c>
      <c r="EK114" s="270">
        <v>0</v>
      </c>
      <c r="EL114" s="270">
        <v>0</v>
      </c>
      <c r="EM114" s="270">
        <v>130</v>
      </c>
      <c r="EN114" s="270">
        <v>0</v>
      </c>
      <c r="EO114" s="270">
        <v>0</v>
      </c>
      <c r="EP114" s="270">
        <v>0</v>
      </c>
      <c r="EQ114" s="270">
        <v>0</v>
      </c>
      <c r="ER114" s="270">
        <v>0</v>
      </c>
      <c r="ES114" s="270">
        <v>0</v>
      </c>
      <c r="ET114" s="270">
        <v>0</v>
      </c>
      <c r="EU114" s="270">
        <v>0</v>
      </c>
      <c r="EV114" s="270">
        <v>0</v>
      </c>
      <c r="EW114" s="270">
        <v>0</v>
      </c>
      <c r="EX114" s="270">
        <v>0</v>
      </c>
      <c r="EY114" s="270">
        <v>0</v>
      </c>
      <c r="EZ114" s="270">
        <v>0</v>
      </c>
      <c r="FA114" s="270">
        <v>0</v>
      </c>
      <c r="FB114" s="270">
        <v>0</v>
      </c>
      <c r="FC114" s="270">
        <v>0</v>
      </c>
      <c r="FD114" s="270">
        <v>0</v>
      </c>
      <c r="FE114" s="270">
        <v>0</v>
      </c>
      <c r="FF114" s="270">
        <v>0</v>
      </c>
      <c r="FG114" s="270"/>
      <c r="FH114" s="270">
        <v>0</v>
      </c>
      <c r="FI114" s="270"/>
      <c r="FJ114" s="270">
        <v>0</v>
      </c>
      <c r="FK114" s="270">
        <v>0</v>
      </c>
      <c r="FL114" s="270">
        <v>0</v>
      </c>
      <c r="FM114" s="270">
        <v>0</v>
      </c>
      <c r="FN114" s="270">
        <v>0</v>
      </c>
      <c r="FO114" s="351">
        <v>1860</v>
      </c>
      <c r="FP114" s="351">
        <v>0</v>
      </c>
      <c r="FQ114" s="351">
        <v>1905</v>
      </c>
      <c r="FR114" s="13"/>
      <c r="FS114" s="270"/>
      <c r="FT114" s="270"/>
      <c r="FU114" s="270"/>
      <c r="FV114" s="270"/>
      <c r="FW114" s="270"/>
      <c r="FX114" s="270"/>
      <c r="FY114" s="270"/>
      <c r="FZ114" s="270"/>
      <c r="GA114" s="270"/>
      <c r="GB114" s="270"/>
      <c r="GC114" s="270"/>
      <c r="GD114" s="270"/>
      <c r="GE114" s="270"/>
      <c r="GF114" s="270"/>
      <c r="GG114" s="270"/>
      <c r="GH114" s="270"/>
      <c r="GI114" s="270"/>
      <c r="GJ114" s="270"/>
      <c r="GK114" s="270"/>
      <c r="GL114" s="270"/>
      <c r="GM114" s="270"/>
      <c r="GN114" s="270"/>
      <c r="GO114" s="270"/>
      <c r="GP114" s="270"/>
      <c r="GQ114" s="270"/>
      <c r="GR114" s="270"/>
      <c r="GS114" s="270"/>
      <c r="GT114" s="270"/>
      <c r="GU114" s="270"/>
      <c r="GV114" s="270"/>
      <c r="GW114" s="270"/>
      <c r="GX114" s="270"/>
      <c r="GY114" s="270"/>
      <c r="GZ114" s="270"/>
      <c r="HA114" s="270"/>
      <c r="HB114" s="270"/>
      <c r="HC114" s="270"/>
      <c r="HD114" s="270"/>
      <c r="HE114" s="270"/>
      <c r="HF114" s="270"/>
      <c r="HG114" s="270"/>
      <c r="HH114" s="270"/>
      <c r="HI114" s="270"/>
      <c r="HJ114" s="270"/>
      <c r="HK114" s="270"/>
      <c r="HL114" s="270"/>
      <c r="HM114" s="270"/>
      <c r="HN114" s="270"/>
      <c r="HO114" s="270"/>
      <c r="HP114" s="270"/>
      <c r="HQ114" s="270"/>
      <c r="HR114" s="270"/>
      <c r="HS114" s="270"/>
      <c r="HT114" s="270"/>
      <c r="HU114" s="270"/>
      <c r="HV114" s="270"/>
      <c r="HW114" s="270"/>
      <c r="HX114" s="270"/>
      <c r="HY114" s="270"/>
      <c r="HZ114" s="270"/>
      <c r="IA114" s="270"/>
      <c r="IB114" s="270"/>
      <c r="IC114" s="270"/>
      <c r="ID114" s="270"/>
      <c r="IE114" s="270"/>
      <c r="IF114" s="270"/>
      <c r="IG114" s="270"/>
      <c r="IH114" s="270"/>
    </row>
    <row r="115" spans="1:242" ht="12.75" customHeight="1" x14ac:dyDescent="0.2">
      <c r="A115" s="374" t="s">
        <v>286</v>
      </c>
      <c r="B115" s="270">
        <v>1885</v>
      </c>
      <c r="C115" s="270">
        <v>1885</v>
      </c>
      <c r="D115" s="270">
        <v>920</v>
      </c>
      <c r="E115" s="270">
        <v>965</v>
      </c>
      <c r="F115" s="270">
        <v>0</v>
      </c>
      <c r="G115" s="270">
        <v>0</v>
      </c>
      <c r="H115" s="270">
        <v>1885</v>
      </c>
      <c r="I115" s="270">
        <v>790</v>
      </c>
      <c r="J115" s="270">
        <v>1100</v>
      </c>
      <c r="K115" s="270">
        <v>1895</v>
      </c>
      <c r="L115" s="270">
        <v>40.517771879999998</v>
      </c>
      <c r="M115" s="270">
        <v>35</v>
      </c>
      <c r="N115" s="270">
        <v>640</v>
      </c>
      <c r="O115" s="270">
        <v>920</v>
      </c>
      <c r="P115" s="270">
        <v>260</v>
      </c>
      <c r="Q115" s="270">
        <v>60</v>
      </c>
      <c r="R115" s="270" t="s">
        <v>1676</v>
      </c>
      <c r="S115" s="270" t="s">
        <v>1676</v>
      </c>
      <c r="T115" s="270">
        <v>0</v>
      </c>
      <c r="U115" s="270">
        <v>0</v>
      </c>
      <c r="V115" s="270">
        <v>2.407360406</v>
      </c>
      <c r="W115" s="270">
        <v>3</v>
      </c>
      <c r="X115" s="270">
        <v>63.723753979999998</v>
      </c>
      <c r="Y115" s="270">
        <v>0</v>
      </c>
      <c r="Z115" s="270">
        <v>60</v>
      </c>
      <c r="AA115" s="270">
        <v>160</v>
      </c>
      <c r="AB115" s="270">
        <v>440</v>
      </c>
      <c r="AC115" s="270">
        <v>735</v>
      </c>
      <c r="AD115" s="270">
        <v>470</v>
      </c>
      <c r="AE115" s="270">
        <v>25</v>
      </c>
      <c r="AF115" s="270">
        <v>165</v>
      </c>
      <c r="AG115" s="270">
        <v>0</v>
      </c>
      <c r="AH115" s="270">
        <v>410</v>
      </c>
      <c r="AI115" s="270">
        <v>0</v>
      </c>
      <c r="AJ115" s="270">
        <v>0</v>
      </c>
      <c r="AK115" s="270">
        <v>0</v>
      </c>
      <c r="AL115" s="270">
        <v>0</v>
      </c>
      <c r="AM115" s="270">
        <v>0</v>
      </c>
      <c r="AN115" s="270" t="s">
        <v>1676</v>
      </c>
      <c r="AO115" s="270">
        <v>0</v>
      </c>
      <c r="AP115" s="270">
        <v>0</v>
      </c>
      <c r="AQ115" s="270">
        <v>0</v>
      </c>
      <c r="AR115" s="270">
        <v>0</v>
      </c>
      <c r="AS115" s="270">
        <v>0</v>
      </c>
      <c r="AT115" s="270">
        <v>0</v>
      </c>
      <c r="AU115" s="270">
        <v>0</v>
      </c>
      <c r="AV115" s="270" t="s">
        <v>1676</v>
      </c>
      <c r="AW115" s="270">
        <v>305</v>
      </c>
      <c r="AX115" s="270">
        <v>0</v>
      </c>
      <c r="AY115" s="270" t="s">
        <v>1676</v>
      </c>
      <c r="AZ115" s="270">
        <v>960</v>
      </c>
      <c r="BA115" s="270" t="s">
        <v>1676</v>
      </c>
      <c r="BB115" s="270">
        <v>35</v>
      </c>
      <c r="BC115" s="270">
        <v>0</v>
      </c>
      <c r="BD115" s="270">
        <v>0</v>
      </c>
      <c r="BE115" s="270">
        <v>0</v>
      </c>
      <c r="BF115" s="270" t="s">
        <v>1676</v>
      </c>
      <c r="BG115" s="270">
        <v>0</v>
      </c>
      <c r="BH115" s="270">
        <v>165</v>
      </c>
      <c r="BI115" s="270">
        <v>430</v>
      </c>
      <c r="BJ115" s="270">
        <v>0</v>
      </c>
      <c r="BK115" s="270">
        <v>0</v>
      </c>
      <c r="BL115" s="270">
        <v>0</v>
      </c>
      <c r="BM115" s="270" t="s">
        <v>1676</v>
      </c>
      <c r="BN115" s="270" t="s">
        <v>1676</v>
      </c>
      <c r="BO115" s="270">
        <v>1265</v>
      </c>
      <c r="BP115" s="270">
        <v>0</v>
      </c>
      <c r="BQ115" s="270">
        <v>0</v>
      </c>
      <c r="BR115" s="270">
        <v>0</v>
      </c>
      <c r="BS115" s="270" t="s">
        <v>1676</v>
      </c>
      <c r="BT115" s="270">
        <v>0</v>
      </c>
      <c r="BU115" s="270">
        <v>15</v>
      </c>
      <c r="BV115" s="270">
        <v>0</v>
      </c>
      <c r="BW115" s="270" t="s">
        <v>1676</v>
      </c>
      <c r="BX115" s="270">
        <v>0</v>
      </c>
      <c r="BY115" s="270">
        <v>15</v>
      </c>
      <c r="BZ115" s="270">
        <v>0</v>
      </c>
      <c r="CA115" s="270">
        <v>0</v>
      </c>
      <c r="CB115" s="270">
        <v>0</v>
      </c>
      <c r="CC115" s="270">
        <v>0</v>
      </c>
      <c r="CD115" s="270">
        <v>140</v>
      </c>
      <c r="CE115" s="270">
        <v>105</v>
      </c>
      <c r="CF115" s="270">
        <v>0</v>
      </c>
      <c r="CG115" s="270">
        <v>1630</v>
      </c>
      <c r="CH115" s="270">
        <v>0</v>
      </c>
      <c r="CI115" s="270" t="s">
        <v>1676</v>
      </c>
      <c r="CJ115" s="270">
        <v>0</v>
      </c>
      <c r="CK115" s="270">
        <v>1445</v>
      </c>
      <c r="CL115" s="270">
        <v>0</v>
      </c>
      <c r="CM115" s="270">
        <v>430</v>
      </c>
      <c r="CN115" s="270">
        <v>0</v>
      </c>
      <c r="CO115" s="270">
        <v>0</v>
      </c>
      <c r="CP115" s="270">
        <v>0</v>
      </c>
      <c r="CQ115" s="270">
        <v>0</v>
      </c>
      <c r="CR115" s="270">
        <v>0</v>
      </c>
      <c r="CS115" s="270">
        <v>0</v>
      </c>
      <c r="CT115" s="270">
        <v>0</v>
      </c>
      <c r="CU115" s="270"/>
      <c r="CV115" s="270">
        <v>0</v>
      </c>
      <c r="CW115" s="270">
        <v>0</v>
      </c>
      <c r="CX115" s="270" t="s">
        <v>1676</v>
      </c>
      <c r="CY115" s="270">
        <v>0</v>
      </c>
      <c r="CZ115" s="270">
        <v>0</v>
      </c>
      <c r="DA115" s="270">
        <v>0</v>
      </c>
      <c r="DB115" s="270">
        <v>0</v>
      </c>
      <c r="DC115" s="270">
        <v>0</v>
      </c>
      <c r="DD115" s="270">
        <v>0</v>
      </c>
      <c r="DE115" s="270">
        <v>0</v>
      </c>
      <c r="DF115" s="270">
        <v>0</v>
      </c>
      <c r="DG115" s="270">
        <v>0</v>
      </c>
      <c r="DH115" s="270">
        <v>0</v>
      </c>
      <c r="DI115" s="270">
        <v>0</v>
      </c>
      <c r="DJ115" s="270">
        <v>0</v>
      </c>
      <c r="DK115" s="270">
        <v>0</v>
      </c>
      <c r="DL115" s="270">
        <v>0</v>
      </c>
      <c r="DM115" s="270">
        <v>0</v>
      </c>
      <c r="DN115" s="270">
        <v>0</v>
      </c>
      <c r="DO115" s="270">
        <v>0</v>
      </c>
      <c r="DP115" s="270">
        <v>0</v>
      </c>
      <c r="DQ115" s="270">
        <v>0</v>
      </c>
      <c r="DR115" s="270"/>
      <c r="DS115" s="270">
        <v>0</v>
      </c>
      <c r="DT115" s="270">
        <v>0</v>
      </c>
      <c r="DU115" s="270">
        <v>0</v>
      </c>
      <c r="DV115" s="270">
        <v>0</v>
      </c>
      <c r="DW115" s="270">
        <v>0</v>
      </c>
      <c r="DX115" s="270">
        <v>0</v>
      </c>
      <c r="DY115" s="270">
        <v>0</v>
      </c>
      <c r="DZ115" s="270">
        <v>0</v>
      </c>
      <c r="EA115" s="270">
        <v>0</v>
      </c>
      <c r="EB115" s="270">
        <v>0</v>
      </c>
      <c r="EC115" s="270">
        <v>0</v>
      </c>
      <c r="ED115" s="270">
        <v>0</v>
      </c>
      <c r="EE115" s="270">
        <v>0</v>
      </c>
      <c r="EF115" s="270">
        <v>0</v>
      </c>
      <c r="EG115" s="270">
        <v>0</v>
      </c>
      <c r="EH115" s="270">
        <v>0</v>
      </c>
      <c r="EI115" s="270">
        <v>0</v>
      </c>
      <c r="EJ115" s="270">
        <v>0</v>
      </c>
      <c r="EK115" s="270">
        <v>0</v>
      </c>
      <c r="EL115" s="270">
        <v>0</v>
      </c>
      <c r="EM115" s="270">
        <v>0</v>
      </c>
      <c r="EN115" s="270">
        <v>0</v>
      </c>
      <c r="EO115" s="270">
        <v>0</v>
      </c>
      <c r="EP115" s="270">
        <v>0</v>
      </c>
      <c r="EQ115" s="270">
        <v>0</v>
      </c>
      <c r="ER115" s="270">
        <v>0</v>
      </c>
      <c r="ES115" s="270">
        <v>0</v>
      </c>
      <c r="ET115" s="270">
        <v>0</v>
      </c>
      <c r="EU115" s="270">
        <v>0</v>
      </c>
      <c r="EV115" s="270">
        <v>0</v>
      </c>
      <c r="EW115" s="270">
        <v>0</v>
      </c>
      <c r="EX115" s="270">
        <v>0</v>
      </c>
      <c r="EY115" s="270">
        <v>0</v>
      </c>
      <c r="EZ115" s="270">
        <v>0</v>
      </c>
      <c r="FA115" s="270">
        <v>0</v>
      </c>
      <c r="FB115" s="270">
        <v>0</v>
      </c>
      <c r="FC115" s="270">
        <v>0</v>
      </c>
      <c r="FD115" s="270">
        <v>0</v>
      </c>
      <c r="FE115" s="270">
        <v>0</v>
      </c>
      <c r="FF115" s="270">
        <v>0</v>
      </c>
      <c r="FG115" s="270"/>
      <c r="FH115" s="270">
        <v>0</v>
      </c>
      <c r="FI115" s="270"/>
      <c r="FJ115" s="270">
        <v>0</v>
      </c>
      <c r="FK115" s="270">
        <v>0</v>
      </c>
      <c r="FL115" s="270">
        <v>0</v>
      </c>
      <c r="FM115" s="270">
        <v>0</v>
      </c>
      <c r="FN115" s="270">
        <v>0</v>
      </c>
      <c r="FO115" s="351">
        <v>1850</v>
      </c>
      <c r="FP115" s="351">
        <v>0</v>
      </c>
      <c r="FQ115" s="351">
        <v>1885</v>
      </c>
      <c r="FR115" s="13"/>
      <c r="FS115" s="270"/>
      <c r="FT115" s="270"/>
      <c r="FU115" s="270"/>
      <c r="FV115" s="270"/>
      <c r="FW115" s="270"/>
      <c r="FX115" s="270"/>
      <c r="FY115" s="270"/>
      <c r="FZ115" s="270"/>
      <c r="GA115" s="270"/>
      <c r="GB115" s="270"/>
      <c r="GC115" s="270"/>
      <c r="GD115" s="270"/>
      <c r="GE115" s="270"/>
      <c r="GF115" s="270"/>
      <c r="GG115" s="270"/>
      <c r="GH115" s="270"/>
      <c r="GI115" s="270"/>
      <c r="GJ115" s="270"/>
      <c r="GK115" s="270"/>
      <c r="GL115" s="270"/>
      <c r="GM115" s="270"/>
      <c r="GN115" s="270"/>
      <c r="GO115" s="270"/>
      <c r="GP115" s="270"/>
      <c r="GQ115" s="270"/>
      <c r="GR115" s="270"/>
      <c r="GS115" s="270"/>
      <c r="GT115" s="270"/>
      <c r="GU115" s="270"/>
      <c r="GV115" s="270"/>
      <c r="GW115" s="270"/>
      <c r="GX115" s="270"/>
      <c r="GY115" s="270"/>
      <c r="GZ115" s="270"/>
      <c r="HA115" s="270"/>
      <c r="HB115" s="270"/>
      <c r="HC115" s="270"/>
      <c r="HD115" s="270"/>
      <c r="HE115" s="270"/>
      <c r="HF115" s="270"/>
      <c r="HG115" s="270"/>
      <c r="HH115" s="270"/>
      <c r="HI115" s="270"/>
      <c r="HJ115" s="270"/>
      <c r="HK115" s="270"/>
      <c r="HL115" s="270"/>
      <c r="HM115" s="270"/>
      <c r="HN115" s="270"/>
      <c r="HO115" s="270"/>
      <c r="HP115" s="270"/>
      <c r="HQ115" s="270"/>
      <c r="HR115" s="270"/>
      <c r="HS115" s="270"/>
      <c r="HT115" s="270"/>
      <c r="HU115" s="270"/>
      <c r="HV115" s="270"/>
      <c r="HW115" s="270"/>
      <c r="HX115" s="270"/>
      <c r="HY115" s="270"/>
      <c r="HZ115" s="270"/>
      <c r="IA115" s="270"/>
      <c r="IB115" s="270"/>
      <c r="IC115" s="270"/>
      <c r="ID115" s="270"/>
      <c r="IE115" s="270"/>
      <c r="IF115" s="270"/>
      <c r="IG115" s="270"/>
      <c r="IH115" s="270"/>
    </row>
    <row r="116" spans="1:242" ht="12.75" customHeight="1" x14ac:dyDescent="0.2">
      <c r="A116" s="374" t="s">
        <v>287</v>
      </c>
      <c r="B116" s="270">
        <v>1230</v>
      </c>
      <c r="C116" s="270">
        <v>1230</v>
      </c>
      <c r="D116" s="270">
        <v>460</v>
      </c>
      <c r="E116" s="270">
        <v>775</v>
      </c>
      <c r="F116" s="270">
        <v>0</v>
      </c>
      <c r="G116" s="270">
        <v>0</v>
      </c>
      <c r="H116" s="270">
        <v>1230</v>
      </c>
      <c r="I116" s="270">
        <v>720</v>
      </c>
      <c r="J116" s="270">
        <v>510</v>
      </c>
      <c r="K116" s="270">
        <v>1850</v>
      </c>
      <c r="L116" s="270">
        <v>47.042207789999999</v>
      </c>
      <c r="M116" s="270">
        <v>42</v>
      </c>
      <c r="N116" s="270">
        <v>425</v>
      </c>
      <c r="O116" s="270">
        <v>425</v>
      </c>
      <c r="P116" s="270">
        <v>270</v>
      </c>
      <c r="Q116" s="270">
        <v>105</v>
      </c>
      <c r="R116" s="270" t="s">
        <v>1676</v>
      </c>
      <c r="S116" s="270">
        <v>0</v>
      </c>
      <c r="T116" s="270">
        <v>0</v>
      </c>
      <c r="U116" s="270">
        <v>0</v>
      </c>
      <c r="V116" s="270">
        <v>2.5609418279999998</v>
      </c>
      <c r="W116" s="270">
        <v>2</v>
      </c>
      <c r="X116" s="270">
        <v>57.712662340000001</v>
      </c>
      <c r="Y116" s="270">
        <v>0</v>
      </c>
      <c r="Z116" s="270">
        <v>75</v>
      </c>
      <c r="AA116" s="270">
        <v>190</v>
      </c>
      <c r="AB116" s="270">
        <v>345</v>
      </c>
      <c r="AC116" s="270">
        <v>445</v>
      </c>
      <c r="AD116" s="270">
        <v>175</v>
      </c>
      <c r="AE116" s="270" t="s">
        <v>1676</v>
      </c>
      <c r="AF116" s="270">
        <v>30</v>
      </c>
      <c r="AG116" s="270">
        <v>0</v>
      </c>
      <c r="AH116" s="270">
        <v>0</v>
      </c>
      <c r="AI116" s="270">
        <v>0</v>
      </c>
      <c r="AJ116" s="270">
        <v>0</v>
      </c>
      <c r="AK116" s="270">
        <v>0</v>
      </c>
      <c r="AL116" s="270">
        <v>210</v>
      </c>
      <c r="AM116" s="270">
        <v>0</v>
      </c>
      <c r="AN116" s="270">
        <v>0</v>
      </c>
      <c r="AO116" s="270">
        <v>25</v>
      </c>
      <c r="AP116" s="270">
        <v>0</v>
      </c>
      <c r="AQ116" s="270">
        <v>0</v>
      </c>
      <c r="AR116" s="270">
        <v>0</v>
      </c>
      <c r="AS116" s="270">
        <v>0</v>
      </c>
      <c r="AT116" s="270" t="s">
        <v>1676</v>
      </c>
      <c r="AU116" s="270">
        <v>0</v>
      </c>
      <c r="AV116" s="270">
        <v>15</v>
      </c>
      <c r="AW116" s="270">
        <v>125</v>
      </c>
      <c r="AX116" s="270" t="s">
        <v>1676</v>
      </c>
      <c r="AY116" s="270">
        <v>10</v>
      </c>
      <c r="AZ116" s="270">
        <v>795</v>
      </c>
      <c r="BA116" s="270" t="s">
        <v>1676</v>
      </c>
      <c r="BB116" s="270">
        <v>15</v>
      </c>
      <c r="BC116" s="270">
        <v>0</v>
      </c>
      <c r="BD116" s="270" t="s">
        <v>1676</v>
      </c>
      <c r="BE116" s="270">
        <v>0</v>
      </c>
      <c r="BF116" s="270">
        <v>185</v>
      </c>
      <c r="BG116" s="270">
        <v>0</v>
      </c>
      <c r="BH116" s="270">
        <v>25</v>
      </c>
      <c r="BI116" s="270">
        <v>0</v>
      </c>
      <c r="BJ116" s="270">
        <v>0</v>
      </c>
      <c r="BK116" s="270">
        <v>25</v>
      </c>
      <c r="BL116" s="270">
        <v>0</v>
      </c>
      <c r="BM116" s="270">
        <v>65</v>
      </c>
      <c r="BN116" s="270" t="s">
        <v>1676</v>
      </c>
      <c r="BO116" s="270">
        <v>860</v>
      </c>
      <c r="BP116" s="270" t="s">
        <v>1676</v>
      </c>
      <c r="BQ116" s="270">
        <v>0</v>
      </c>
      <c r="BR116" s="270">
        <v>0</v>
      </c>
      <c r="BS116" s="270" t="s">
        <v>1676</v>
      </c>
      <c r="BT116" s="270">
        <v>10</v>
      </c>
      <c r="BU116" s="270">
        <v>45</v>
      </c>
      <c r="BV116" s="270">
        <v>0</v>
      </c>
      <c r="BW116" s="270">
        <v>0</v>
      </c>
      <c r="BX116" s="270">
        <v>0</v>
      </c>
      <c r="BY116" s="270">
        <v>25</v>
      </c>
      <c r="BZ116" s="270">
        <v>0</v>
      </c>
      <c r="CA116" s="270">
        <v>0</v>
      </c>
      <c r="CB116" s="270">
        <v>0</v>
      </c>
      <c r="CC116" s="270">
        <v>0</v>
      </c>
      <c r="CD116" s="270">
        <v>55</v>
      </c>
      <c r="CE116" s="270" t="s">
        <v>1676</v>
      </c>
      <c r="CF116" s="270">
        <v>0</v>
      </c>
      <c r="CG116" s="270">
        <v>1150</v>
      </c>
      <c r="CH116" s="270">
        <v>0</v>
      </c>
      <c r="CI116" s="270">
        <v>265</v>
      </c>
      <c r="CJ116" s="270">
        <v>0</v>
      </c>
      <c r="CK116" s="270">
        <v>935</v>
      </c>
      <c r="CL116" s="270">
        <v>0</v>
      </c>
      <c r="CM116" s="270">
        <v>0</v>
      </c>
      <c r="CN116" s="270">
        <v>0</v>
      </c>
      <c r="CO116" s="270">
        <v>0</v>
      </c>
      <c r="CP116" s="270">
        <v>0</v>
      </c>
      <c r="CQ116" s="270">
        <v>0</v>
      </c>
      <c r="CR116" s="270">
        <v>0</v>
      </c>
      <c r="CS116" s="270">
        <v>0</v>
      </c>
      <c r="CT116" s="270">
        <v>0</v>
      </c>
      <c r="CU116" s="270"/>
      <c r="CV116" s="270">
        <v>0</v>
      </c>
      <c r="CW116" s="270" t="s">
        <v>1676</v>
      </c>
      <c r="CX116" s="270">
        <v>0</v>
      </c>
      <c r="CY116" s="270">
        <v>25</v>
      </c>
      <c r="CZ116" s="270">
        <v>0</v>
      </c>
      <c r="DA116" s="270">
        <v>0</v>
      </c>
      <c r="DB116" s="270">
        <v>0</v>
      </c>
      <c r="DC116" s="270">
        <v>0</v>
      </c>
      <c r="DD116" s="270">
        <v>0</v>
      </c>
      <c r="DE116" s="270">
        <v>0</v>
      </c>
      <c r="DF116" s="270">
        <v>0</v>
      </c>
      <c r="DG116" s="270">
        <v>0</v>
      </c>
      <c r="DH116" s="270">
        <v>0</v>
      </c>
      <c r="DI116" s="270">
        <v>0</v>
      </c>
      <c r="DJ116" s="270">
        <v>0</v>
      </c>
      <c r="DK116" s="270">
        <v>0</v>
      </c>
      <c r="DL116" s="270">
        <v>0</v>
      </c>
      <c r="DM116" s="270">
        <v>0</v>
      </c>
      <c r="DN116" s="270">
        <v>0</v>
      </c>
      <c r="DO116" s="270">
        <v>0</v>
      </c>
      <c r="DP116" s="270">
        <v>0</v>
      </c>
      <c r="DQ116" s="270">
        <v>0</v>
      </c>
      <c r="DR116" s="270"/>
      <c r="DS116" s="270">
        <v>0</v>
      </c>
      <c r="DT116" s="270">
        <v>0</v>
      </c>
      <c r="DU116" s="270">
        <v>0</v>
      </c>
      <c r="DV116" s="270">
        <v>0</v>
      </c>
      <c r="DW116" s="270">
        <v>0</v>
      </c>
      <c r="DX116" s="270">
        <v>0</v>
      </c>
      <c r="DY116" s="270">
        <v>0</v>
      </c>
      <c r="DZ116" s="270">
        <v>0</v>
      </c>
      <c r="EA116" s="270">
        <v>0</v>
      </c>
      <c r="EB116" s="270">
        <v>0</v>
      </c>
      <c r="EC116" s="270">
        <v>0</v>
      </c>
      <c r="ED116" s="270">
        <v>0</v>
      </c>
      <c r="EE116" s="270">
        <v>0</v>
      </c>
      <c r="EF116" s="270">
        <v>0</v>
      </c>
      <c r="EG116" s="270">
        <v>0</v>
      </c>
      <c r="EH116" s="270">
        <v>0</v>
      </c>
      <c r="EI116" s="270">
        <v>0</v>
      </c>
      <c r="EJ116" s="270">
        <v>0</v>
      </c>
      <c r="EK116" s="270">
        <v>0</v>
      </c>
      <c r="EL116" s="270">
        <v>0</v>
      </c>
      <c r="EM116" s="270" t="s">
        <v>1676</v>
      </c>
      <c r="EN116" s="270">
        <v>0</v>
      </c>
      <c r="EO116" s="270">
        <v>0</v>
      </c>
      <c r="EP116" s="270">
        <v>0</v>
      </c>
      <c r="EQ116" s="270">
        <v>0</v>
      </c>
      <c r="ER116" s="270">
        <v>0</v>
      </c>
      <c r="ES116" s="270">
        <v>0</v>
      </c>
      <c r="ET116" s="270">
        <v>0</v>
      </c>
      <c r="EU116" s="270">
        <v>0</v>
      </c>
      <c r="EV116" s="270">
        <v>0</v>
      </c>
      <c r="EW116" s="270">
        <v>0</v>
      </c>
      <c r="EX116" s="270">
        <v>0</v>
      </c>
      <c r="EY116" s="270">
        <v>0</v>
      </c>
      <c r="EZ116" s="270">
        <v>0</v>
      </c>
      <c r="FA116" s="270">
        <v>0</v>
      </c>
      <c r="FB116" s="270">
        <v>0</v>
      </c>
      <c r="FC116" s="270">
        <v>0</v>
      </c>
      <c r="FD116" s="270">
        <v>0</v>
      </c>
      <c r="FE116" s="270">
        <v>0</v>
      </c>
      <c r="FF116" s="270">
        <v>0</v>
      </c>
      <c r="FG116" s="270"/>
      <c r="FH116" s="270">
        <v>0</v>
      </c>
      <c r="FI116" s="270"/>
      <c r="FJ116" s="270">
        <v>0</v>
      </c>
      <c r="FK116" s="270">
        <v>0</v>
      </c>
      <c r="FL116" s="270">
        <v>0</v>
      </c>
      <c r="FM116" s="270">
        <v>0</v>
      </c>
      <c r="FN116" s="270">
        <v>0</v>
      </c>
      <c r="FO116" s="351">
        <v>1215</v>
      </c>
      <c r="FP116" s="351">
        <v>0</v>
      </c>
      <c r="FQ116" s="351">
        <v>1230</v>
      </c>
      <c r="FR116" s="13"/>
      <c r="FS116" s="270"/>
      <c r="FT116" s="270"/>
      <c r="FU116" s="270"/>
      <c r="FV116" s="270"/>
      <c r="FW116" s="270"/>
      <c r="FX116" s="270"/>
      <c r="FY116" s="270"/>
      <c r="FZ116" s="270"/>
      <c r="GA116" s="270"/>
      <c r="GB116" s="270"/>
      <c r="GC116" s="270"/>
      <c r="GD116" s="270"/>
      <c r="GE116" s="270"/>
      <c r="GF116" s="270"/>
      <c r="GG116" s="270"/>
      <c r="GH116" s="270"/>
      <c r="GI116" s="270"/>
      <c r="GJ116" s="270"/>
      <c r="GK116" s="270"/>
      <c r="GL116" s="270"/>
      <c r="GM116" s="270"/>
      <c r="GN116" s="270"/>
      <c r="GO116" s="270"/>
      <c r="GP116" s="270"/>
      <c r="GQ116" s="270"/>
      <c r="GR116" s="270"/>
      <c r="GS116" s="270"/>
      <c r="GT116" s="270"/>
      <c r="GU116" s="270"/>
      <c r="GV116" s="270"/>
      <c r="GW116" s="270"/>
      <c r="GX116" s="270"/>
      <c r="GY116" s="270"/>
      <c r="GZ116" s="270"/>
      <c r="HA116" s="270"/>
      <c r="HB116" s="270"/>
      <c r="HC116" s="270"/>
      <c r="HD116" s="270"/>
      <c r="HE116" s="270"/>
      <c r="HF116" s="270"/>
      <c r="HG116" s="270"/>
      <c r="HH116" s="270"/>
      <c r="HI116" s="270"/>
      <c r="HJ116" s="270"/>
      <c r="HK116" s="270"/>
      <c r="HL116" s="270"/>
      <c r="HM116" s="270"/>
      <c r="HN116" s="270"/>
      <c r="HO116" s="270"/>
      <c r="HP116" s="270"/>
      <c r="HQ116" s="270"/>
      <c r="HR116" s="270"/>
      <c r="HS116" s="270"/>
      <c r="HT116" s="270"/>
      <c r="HU116" s="270"/>
      <c r="HV116" s="270"/>
      <c r="HW116" s="270"/>
      <c r="HX116" s="270"/>
      <c r="HY116" s="270"/>
      <c r="HZ116" s="270"/>
      <c r="IA116" s="270"/>
      <c r="IB116" s="270"/>
      <c r="IC116" s="270"/>
      <c r="ID116" s="270"/>
      <c r="IE116" s="270"/>
      <c r="IF116" s="270"/>
      <c r="IG116" s="270"/>
      <c r="IH116" s="270"/>
    </row>
    <row r="117" spans="1:242" ht="12.75" customHeight="1" x14ac:dyDescent="0.2">
      <c r="A117" s="374" t="s">
        <v>288</v>
      </c>
      <c r="B117" s="270">
        <v>1310</v>
      </c>
      <c r="C117" s="270">
        <v>1310</v>
      </c>
      <c r="D117" s="270">
        <v>550</v>
      </c>
      <c r="E117" s="270">
        <v>755</v>
      </c>
      <c r="F117" s="270">
        <v>0</v>
      </c>
      <c r="G117" s="270">
        <v>0</v>
      </c>
      <c r="H117" s="270">
        <v>1310</v>
      </c>
      <c r="I117" s="270">
        <v>575</v>
      </c>
      <c r="J117" s="270">
        <v>730</v>
      </c>
      <c r="K117" s="270">
        <v>1660</v>
      </c>
      <c r="L117" s="270">
        <v>53.422988510000003</v>
      </c>
      <c r="M117" s="270">
        <v>49</v>
      </c>
      <c r="N117" s="270">
        <v>450</v>
      </c>
      <c r="O117" s="270">
        <v>325</v>
      </c>
      <c r="P117" s="270">
        <v>315</v>
      </c>
      <c r="Q117" s="270">
        <v>205</v>
      </c>
      <c r="R117" s="270">
        <v>10</v>
      </c>
      <c r="S117" s="270">
        <v>0</v>
      </c>
      <c r="T117" s="270">
        <v>0</v>
      </c>
      <c r="U117" s="270">
        <v>0</v>
      </c>
      <c r="V117" s="270">
        <v>2.8802083330000001</v>
      </c>
      <c r="W117" s="270">
        <v>3</v>
      </c>
      <c r="X117" s="270">
        <v>59.728593269999998</v>
      </c>
      <c r="Y117" s="270">
        <v>0</v>
      </c>
      <c r="Z117" s="270">
        <v>70</v>
      </c>
      <c r="AA117" s="270">
        <v>155</v>
      </c>
      <c r="AB117" s="270">
        <v>330</v>
      </c>
      <c r="AC117" s="270">
        <v>530</v>
      </c>
      <c r="AD117" s="270">
        <v>220</v>
      </c>
      <c r="AE117" s="270">
        <v>0</v>
      </c>
      <c r="AF117" s="270">
        <v>75</v>
      </c>
      <c r="AG117" s="270">
        <v>0</v>
      </c>
      <c r="AH117" s="270">
        <v>0</v>
      </c>
      <c r="AI117" s="270">
        <v>0</v>
      </c>
      <c r="AJ117" s="270">
        <v>15</v>
      </c>
      <c r="AK117" s="270">
        <v>0</v>
      </c>
      <c r="AL117" s="270">
        <v>0</v>
      </c>
      <c r="AM117" s="270">
        <v>0</v>
      </c>
      <c r="AN117" s="270">
        <v>0</v>
      </c>
      <c r="AO117" s="270">
        <v>0</v>
      </c>
      <c r="AP117" s="270">
        <v>0</v>
      </c>
      <c r="AQ117" s="270" t="s">
        <v>1676</v>
      </c>
      <c r="AR117" s="270">
        <v>0</v>
      </c>
      <c r="AS117" s="270">
        <v>0</v>
      </c>
      <c r="AT117" s="270">
        <v>0</v>
      </c>
      <c r="AU117" s="270">
        <v>0</v>
      </c>
      <c r="AV117" s="270">
        <v>10</v>
      </c>
      <c r="AW117" s="270">
        <v>215</v>
      </c>
      <c r="AX117" s="270" t="s">
        <v>1676</v>
      </c>
      <c r="AY117" s="270">
        <v>0</v>
      </c>
      <c r="AZ117" s="270">
        <v>950</v>
      </c>
      <c r="BA117" s="270" t="s">
        <v>1676</v>
      </c>
      <c r="BB117" s="270">
        <v>45</v>
      </c>
      <c r="BC117" s="270">
        <v>0</v>
      </c>
      <c r="BD117" s="270" t="s">
        <v>1676</v>
      </c>
      <c r="BE117" s="270">
        <v>0</v>
      </c>
      <c r="BF117" s="270">
        <v>0</v>
      </c>
      <c r="BG117" s="270">
        <v>0</v>
      </c>
      <c r="BH117" s="270">
        <v>70</v>
      </c>
      <c r="BI117" s="270">
        <v>0</v>
      </c>
      <c r="BJ117" s="270">
        <v>0</v>
      </c>
      <c r="BK117" s="270">
        <v>0</v>
      </c>
      <c r="BL117" s="270">
        <v>15</v>
      </c>
      <c r="BM117" s="270">
        <v>100</v>
      </c>
      <c r="BN117" s="270" t="s">
        <v>1676</v>
      </c>
      <c r="BO117" s="270">
        <v>1045</v>
      </c>
      <c r="BP117" s="270">
        <v>0</v>
      </c>
      <c r="BQ117" s="270">
        <v>0</v>
      </c>
      <c r="BR117" s="270">
        <v>0</v>
      </c>
      <c r="BS117" s="270" t="s">
        <v>1676</v>
      </c>
      <c r="BT117" s="270" t="s">
        <v>1676</v>
      </c>
      <c r="BU117" s="270">
        <v>60</v>
      </c>
      <c r="BV117" s="270">
        <v>0</v>
      </c>
      <c r="BW117" s="270" t="s">
        <v>1676</v>
      </c>
      <c r="BX117" s="270" t="s">
        <v>1676</v>
      </c>
      <c r="BY117" s="270">
        <v>50</v>
      </c>
      <c r="BZ117" s="270">
        <v>0</v>
      </c>
      <c r="CA117" s="270">
        <v>0</v>
      </c>
      <c r="CB117" s="270">
        <v>0</v>
      </c>
      <c r="CC117" s="270">
        <v>0</v>
      </c>
      <c r="CD117" s="270">
        <v>55</v>
      </c>
      <c r="CE117" s="270">
        <v>10</v>
      </c>
      <c r="CF117" s="270">
        <v>0</v>
      </c>
      <c r="CG117" s="270">
        <v>1190</v>
      </c>
      <c r="CH117" s="270">
        <v>0</v>
      </c>
      <c r="CI117" s="270">
        <v>100</v>
      </c>
      <c r="CJ117" s="270">
        <v>0</v>
      </c>
      <c r="CK117" s="270">
        <v>1190</v>
      </c>
      <c r="CL117" s="270">
        <v>15</v>
      </c>
      <c r="CM117" s="270">
        <v>0</v>
      </c>
      <c r="CN117" s="270">
        <v>0</v>
      </c>
      <c r="CO117" s="270">
        <v>0</v>
      </c>
      <c r="CP117" s="270">
        <v>0</v>
      </c>
      <c r="CQ117" s="270">
        <v>0</v>
      </c>
      <c r="CR117" s="270">
        <v>0</v>
      </c>
      <c r="CS117" s="270">
        <v>0</v>
      </c>
      <c r="CT117" s="270">
        <v>0</v>
      </c>
      <c r="CU117" s="270"/>
      <c r="CV117" s="270">
        <v>0</v>
      </c>
      <c r="CW117" s="270">
        <v>0</v>
      </c>
      <c r="CX117" s="270">
        <v>0</v>
      </c>
      <c r="CY117" s="270">
        <v>0</v>
      </c>
      <c r="CZ117" s="270">
        <v>0</v>
      </c>
      <c r="DA117" s="270">
        <v>0</v>
      </c>
      <c r="DB117" s="270" t="s">
        <v>1676</v>
      </c>
      <c r="DC117" s="270">
        <v>0</v>
      </c>
      <c r="DD117" s="270">
        <v>0</v>
      </c>
      <c r="DE117" s="270">
        <v>0</v>
      </c>
      <c r="DF117" s="270">
        <v>0</v>
      </c>
      <c r="DG117" s="270">
        <v>0</v>
      </c>
      <c r="DH117" s="270">
        <v>0</v>
      </c>
      <c r="DI117" s="270">
        <v>0</v>
      </c>
      <c r="DJ117" s="270">
        <v>0</v>
      </c>
      <c r="DK117" s="270">
        <v>0</v>
      </c>
      <c r="DL117" s="270">
        <v>0</v>
      </c>
      <c r="DM117" s="270">
        <v>0</v>
      </c>
      <c r="DN117" s="270">
        <v>0</v>
      </c>
      <c r="DO117" s="270">
        <v>0</v>
      </c>
      <c r="DP117" s="270">
        <v>0</v>
      </c>
      <c r="DQ117" s="270">
        <v>0</v>
      </c>
      <c r="DR117" s="270"/>
      <c r="DS117" s="270">
        <v>0</v>
      </c>
      <c r="DT117" s="270">
        <v>0</v>
      </c>
      <c r="DU117" s="270">
        <v>0</v>
      </c>
      <c r="DV117" s="270">
        <v>0</v>
      </c>
      <c r="DW117" s="270">
        <v>0</v>
      </c>
      <c r="DX117" s="270">
        <v>0</v>
      </c>
      <c r="DY117" s="270">
        <v>0</v>
      </c>
      <c r="DZ117" s="270">
        <v>0</v>
      </c>
      <c r="EA117" s="270">
        <v>0</v>
      </c>
      <c r="EB117" s="270">
        <v>0</v>
      </c>
      <c r="EC117" s="270">
        <v>0</v>
      </c>
      <c r="ED117" s="270">
        <v>0</v>
      </c>
      <c r="EE117" s="270">
        <v>0</v>
      </c>
      <c r="EF117" s="270">
        <v>0</v>
      </c>
      <c r="EG117" s="270">
        <v>0</v>
      </c>
      <c r="EH117" s="270">
        <v>0</v>
      </c>
      <c r="EI117" s="270">
        <v>0</v>
      </c>
      <c r="EJ117" s="270">
        <v>0</v>
      </c>
      <c r="EK117" s="270">
        <v>0</v>
      </c>
      <c r="EL117" s="270">
        <v>0</v>
      </c>
      <c r="EM117" s="270">
        <v>0</v>
      </c>
      <c r="EN117" s="270">
        <v>0</v>
      </c>
      <c r="EO117" s="270">
        <v>0</v>
      </c>
      <c r="EP117" s="270">
        <v>0</v>
      </c>
      <c r="EQ117" s="270">
        <v>0</v>
      </c>
      <c r="ER117" s="270">
        <v>0</v>
      </c>
      <c r="ES117" s="270">
        <v>0</v>
      </c>
      <c r="ET117" s="270">
        <v>0</v>
      </c>
      <c r="EU117" s="270">
        <v>0</v>
      </c>
      <c r="EV117" s="270">
        <v>0</v>
      </c>
      <c r="EW117" s="270">
        <v>0</v>
      </c>
      <c r="EX117" s="270">
        <v>0</v>
      </c>
      <c r="EY117" s="270">
        <v>0</v>
      </c>
      <c r="EZ117" s="270">
        <v>0</v>
      </c>
      <c r="FA117" s="270">
        <v>0</v>
      </c>
      <c r="FB117" s="270">
        <v>0</v>
      </c>
      <c r="FC117" s="270">
        <v>0</v>
      </c>
      <c r="FD117" s="270">
        <v>0</v>
      </c>
      <c r="FE117" s="270">
        <v>0</v>
      </c>
      <c r="FF117" s="270">
        <v>0</v>
      </c>
      <c r="FG117" s="270"/>
      <c r="FH117" s="270">
        <v>0</v>
      </c>
      <c r="FI117" s="270"/>
      <c r="FJ117" s="270">
        <v>0</v>
      </c>
      <c r="FK117" s="270">
        <v>0</v>
      </c>
      <c r="FL117" s="270">
        <v>0</v>
      </c>
      <c r="FM117" s="270">
        <v>0</v>
      </c>
      <c r="FN117" s="270">
        <v>0</v>
      </c>
      <c r="FO117" s="351">
        <v>1265</v>
      </c>
      <c r="FP117" s="351">
        <v>0</v>
      </c>
      <c r="FQ117" s="351">
        <v>1305</v>
      </c>
      <c r="FR117" s="13"/>
      <c r="FS117" s="270"/>
      <c r="FT117" s="270"/>
      <c r="FU117" s="270"/>
      <c r="FV117" s="270"/>
      <c r="FW117" s="270"/>
      <c r="FX117" s="270"/>
      <c r="FY117" s="270"/>
      <c r="FZ117" s="270"/>
      <c r="GA117" s="270"/>
      <c r="GB117" s="270"/>
      <c r="GC117" s="270"/>
      <c r="GD117" s="270"/>
      <c r="GE117" s="270"/>
      <c r="GF117" s="270"/>
      <c r="GG117" s="270"/>
      <c r="GH117" s="270"/>
      <c r="GI117" s="270"/>
      <c r="GJ117" s="270"/>
      <c r="GK117" s="270"/>
      <c r="GL117" s="270"/>
      <c r="GM117" s="270"/>
      <c r="GN117" s="270"/>
      <c r="GO117" s="270"/>
      <c r="GP117" s="270"/>
      <c r="GQ117" s="270"/>
      <c r="GR117" s="270"/>
      <c r="GS117" s="270"/>
      <c r="GT117" s="270"/>
      <c r="GU117" s="270"/>
      <c r="GV117" s="270"/>
      <c r="GW117" s="270"/>
      <c r="GX117" s="270"/>
      <c r="GY117" s="270"/>
      <c r="GZ117" s="270"/>
      <c r="HA117" s="270"/>
      <c r="HB117" s="270"/>
      <c r="HC117" s="270"/>
      <c r="HD117" s="270"/>
      <c r="HE117" s="270"/>
      <c r="HF117" s="270"/>
      <c r="HG117" s="270"/>
      <c r="HH117" s="270"/>
      <c r="HI117" s="270"/>
      <c r="HJ117" s="270"/>
      <c r="HK117" s="270"/>
      <c r="HL117" s="270"/>
      <c r="HM117" s="270"/>
      <c r="HN117" s="270"/>
      <c r="HO117" s="270"/>
      <c r="HP117" s="270"/>
      <c r="HQ117" s="270"/>
      <c r="HR117" s="270"/>
      <c r="HS117" s="270"/>
      <c r="HT117" s="270"/>
      <c r="HU117" s="270"/>
      <c r="HV117" s="270"/>
      <c r="HW117" s="270"/>
      <c r="HX117" s="270"/>
      <c r="HY117" s="270"/>
      <c r="HZ117" s="270"/>
      <c r="IA117" s="270"/>
      <c r="IB117" s="270"/>
      <c r="IC117" s="270"/>
      <c r="ID117" s="270"/>
      <c r="IE117" s="270"/>
      <c r="IF117" s="270"/>
      <c r="IG117" s="270"/>
      <c r="IH117" s="270"/>
    </row>
    <row r="118" spans="1:242" ht="12.75" customHeight="1" x14ac:dyDescent="0.2">
      <c r="A118" s="374" t="s">
        <v>289</v>
      </c>
      <c r="B118" s="270">
        <v>510</v>
      </c>
      <c r="C118" s="270">
        <v>510</v>
      </c>
      <c r="D118" s="270">
        <v>185</v>
      </c>
      <c r="E118" s="270">
        <v>325</v>
      </c>
      <c r="F118" s="270">
        <v>0</v>
      </c>
      <c r="G118" s="270">
        <v>0</v>
      </c>
      <c r="H118" s="270">
        <v>510</v>
      </c>
      <c r="I118" s="270">
        <v>100</v>
      </c>
      <c r="J118" s="270">
        <v>415</v>
      </c>
      <c r="K118" s="270">
        <v>250</v>
      </c>
      <c r="L118" s="270">
        <v>40.339250489999998</v>
      </c>
      <c r="M118" s="270">
        <v>31</v>
      </c>
      <c r="N118" s="270">
        <v>245</v>
      </c>
      <c r="O118" s="270">
        <v>150</v>
      </c>
      <c r="P118" s="270">
        <v>70</v>
      </c>
      <c r="Q118" s="270">
        <v>40</v>
      </c>
      <c r="R118" s="270" t="s">
        <v>1676</v>
      </c>
      <c r="S118" s="270">
        <v>0</v>
      </c>
      <c r="T118" s="270">
        <v>0</v>
      </c>
      <c r="U118" s="270">
        <v>0</v>
      </c>
      <c r="V118" s="270">
        <v>2.5714285710000002</v>
      </c>
      <c r="W118" s="270">
        <v>2</v>
      </c>
      <c r="X118" s="270">
        <v>57.583984379999997</v>
      </c>
      <c r="Y118" s="270">
        <v>0</v>
      </c>
      <c r="Z118" s="270">
        <v>30</v>
      </c>
      <c r="AA118" s="270">
        <v>85</v>
      </c>
      <c r="AB118" s="270">
        <v>155</v>
      </c>
      <c r="AC118" s="270">
        <v>165</v>
      </c>
      <c r="AD118" s="270">
        <v>70</v>
      </c>
      <c r="AE118" s="270" t="s">
        <v>1676</v>
      </c>
      <c r="AF118" s="270">
        <v>55</v>
      </c>
      <c r="AG118" s="270">
        <v>0</v>
      </c>
      <c r="AH118" s="270">
        <v>0</v>
      </c>
      <c r="AI118" s="270">
        <v>0</v>
      </c>
      <c r="AJ118" s="270">
        <v>0</v>
      </c>
      <c r="AK118" s="270">
        <v>0</v>
      </c>
      <c r="AL118" s="270">
        <v>0</v>
      </c>
      <c r="AM118" s="270">
        <v>75</v>
      </c>
      <c r="AN118" s="270">
        <v>0</v>
      </c>
      <c r="AO118" s="270">
        <v>0</v>
      </c>
      <c r="AP118" s="270">
        <v>15</v>
      </c>
      <c r="AQ118" s="270">
        <v>0</v>
      </c>
      <c r="AR118" s="270">
        <v>0</v>
      </c>
      <c r="AS118" s="270" t="s">
        <v>1676</v>
      </c>
      <c r="AT118" s="270" t="s">
        <v>1676</v>
      </c>
      <c r="AU118" s="270">
        <v>0</v>
      </c>
      <c r="AV118" s="270" t="s">
        <v>1676</v>
      </c>
      <c r="AW118" s="270">
        <v>40</v>
      </c>
      <c r="AX118" s="270" t="s">
        <v>1676</v>
      </c>
      <c r="AY118" s="270">
        <v>50</v>
      </c>
      <c r="AZ118" s="270">
        <v>260</v>
      </c>
      <c r="BA118" s="270" t="s">
        <v>1676</v>
      </c>
      <c r="BB118" s="270" t="s">
        <v>1676</v>
      </c>
      <c r="BC118" s="270" t="s">
        <v>1676</v>
      </c>
      <c r="BD118" s="270" t="s">
        <v>1676</v>
      </c>
      <c r="BE118" s="270">
        <v>0</v>
      </c>
      <c r="BF118" s="270">
        <v>0</v>
      </c>
      <c r="BG118" s="270">
        <v>0</v>
      </c>
      <c r="BH118" s="270">
        <v>15</v>
      </c>
      <c r="BI118" s="270">
        <v>0</v>
      </c>
      <c r="BJ118" s="270">
        <v>0</v>
      </c>
      <c r="BK118" s="270">
        <v>15</v>
      </c>
      <c r="BL118" s="270">
        <v>0</v>
      </c>
      <c r="BM118" s="270">
        <v>85</v>
      </c>
      <c r="BN118" s="270" t="s">
        <v>1676</v>
      </c>
      <c r="BO118" s="270">
        <v>365</v>
      </c>
      <c r="BP118" s="270" t="s">
        <v>1676</v>
      </c>
      <c r="BQ118" s="270">
        <v>0</v>
      </c>
      <c r="BR118" s="270">
        <v>0</v>
      </c>
      <c r="BS118" s="270">
        <v>0</v>
      </c>
      <c r="BT118" s="270" t="s">
        <v>1676</v>
      </c>
      <c r="BU118" s="270">
        <v>10</v>
      </c>
      <c r="BV118" s="270">
        <v>0</v>
      </c>
      <c r="BW118" s="270" t="s">
        <v>1676</v>
      </c>
      <c r="BX118" s="270">
        <v>0</v>
      </c>
      <c r="BY118" s="270" t="s">
        <v>1676</v>
      </c>
      <c r="BZ118" s="270">
        <v>0</v>
      </c>
      <c r="CA118" s="270">
        <v>0</v>
      </c>
      <c r="CB118" s="270">
        <v>0</v>
      </c>
      <c r="CC118" s="270">
        <v>0</v>
      </c>
      <c r="CD118" s="270">
        <v>20</v>
      </c>
      <c r="CE118" s="270">
        <v>0</v>
      </c>
      <c r="CF118" s="270">
        <v>0</v>
      </c>
      <c r="CG118" s="270">
        <v>490</v>
      </c>
      <c r="CH118" s="270">
        <v>0</v>
      </c>
      <c r="CI118" s="270">
        <v>110</v>
      </c>
      <c r="CJ118" s="270">
        <v>0</v>
      </c>
      <c r="CK118" s="270">
        <v>310</v>
      </c>
      <c r="CL118" s="270" t="s">
        <v>1676</v>
      </c>
      <c r="CM118" s="270">
        <v>0</v>
      </c>
      <c r="CN118" s="270">
        <v>0</v>
      </c>
      <c r="CO118" s="270">
        <v>0</v>
      </c>
      <c r="CP118" s="270">
        <v>0</v>
      </c>
      <c r="CQ118" s="270">
        <v>0</v>
      </c>
      <c r="CR118" s="270">
        <v>0</v>
      </c>
      <c r="CS118" s="270">
        <v>0</v>
      </c>
      <c r="CT118" s="270">
        <v>0</v>
      </c>
      <c r="CU118" s="270"/>
      <c r="CV118" s="270">
        <v>0</v>
      </c>
      <c r="CW118" s="270" t="s">
        <v>1676</v>
      </c>
      <c r="CX118" s="270">
        <v>10</v>
      </c>
      <c r="CY118" s="270">
        <v>0</v>
      </c>
      <c r="CZ118" s="270">
        <v>0</v>
      </c>
      <c r="DA118" s="270">
        <v>0</v>
      </c>
      <c r="DB118" s="270">
        <v>75</v>
      </c>
      <c r="DC118" s="270">
        <v>0</v>
      </c>
      <c r="DD118" s="270">
        <v>0</v>
      </c>
      <c r="DE118" s="270">
        <v>0</v>
      </c>
      <c r="DF118" s="270">
        <v>0</v>
      </c>
      <c r="DG118" s="270">
        <v>0</v>
      </c>
      <c r="DH118" s="270">
        <v>0</v>
      </c>
      <c r="DI118" s="270">
        <v>0</v>
      </c>
      <c r="DJ118" s="270">
        <v>0</v>
      </c>
      <c r="DK118" s="270">
        <v>0</v>
      </c>
      <c r="DL118" s="270">
        <v>0</v>
      </c>
      <c r="DM118" s="270">
        <v>0</v>
      </c>
      <c r="DN118" s="270">
        <v>0</v>
      </c>
      <c r="DO118" s="270">
        <v>0</v>
      </c>
      <c r="DP118" s="270">
        <v>0</v>
      </c>
      <c r="DQ118" s="270">
        <v>0</v>
      </c>
      <c r="DR118" s="270"/>
      <c r="DS118" s="270">
        <v>0</v>
      </c>
      <c r="DT118" s="270">
        <v>0</v>
      </c>
      <c r="DU118" s="270">
        <v>0</v>
      </c>
      <c r="DV118" s="270">
        <v>0</v>
      </c>
      <c r="DW118" s="270">
        <v>0</v>
      </c>
      <c r="DX118" s="270">
        <v>0</v>
      </c>
      <c r="DY118" s="270">
        <v>0</v>
      </c>
      <c r="DZ118" s="270">
        <v>0</v>
      </c>
      <c r="EA118" s="270">
        <v>0</v>
      </c>
      <c r="EB118" s="270">
        <v>0</v>
      </c>
      <c r="EC118" s="270">
        <v>0</v>
      </c>
      <c r="ED118" s="270">
        <v>0</v>
      </c>
      <c r="EE118" s="270">
        <v>0</v>
      </c>
      <c r="EF118" s="270">
        <v>0</v>
      </c>
      <c r="EG118" s="270">
        <v>0</v>
      </c>
      <c r="EH118" s="270">
        <v>0</v>
      </c>
      <c r="EI118" s="270">
        <v>0</v>
      </c>
      <c r="EJ118" s="270">
        <v>0</v>
      </c>
      <c r="EK118" s="270">
        <v>0</v>
      </c>
      <c r="EL118" s="270">
        <v>0</v>
      </c>
      <c r="EM118" s="270">
        <v>10</v>
      </c>
      <c r="EN118" s="270">
        <v>0</v>
      </c>
      <c r="EO118" s="270">
        <v>0</v>
      </c>
      <c r="EP118" s="270">
        <v>0</v>
      </c>
      <c r="EQ118" s="270">
        <v>0</v>
      </c>
      <c r="ER118" s="270">
        <v>0</v>
      </c>
      <c r="ES118" s="270">
        <v>0</v>
      </c>
      <c r="ET118" s="270">
        <v>0</v>
      </c>
      <c r="EU118" s="270">
        <v>0</v>
      </c>
      <c r="EV118" s="270">
        <v>0</v>
      </c>
      <c r="EW118" s="270">
        <v>0</v>
      </c>
      <c r="EX118" s="270">
        <v>0</v>
      </c>
      <c r="EY118" s="270">
        <v>0</v>
      </c>
      <c r="EZ118" s="270">
        <v>0</v>
      </c>
      <c r="FA118" s="270">
        <v>0</v>
      </c>
      <c r="FB118" s="270">
        <v>0</v>
      </c>
      <c r="FC118" s="270">
        <v>0</v>
      </c>
      <c r="FD118" s="270">
        <v>0</v>
      </c>
      <c r="FE118" s="270">
        <v>0</v>
      </c>
      <c r="FF118" s="270">
        <v>0</v>
      </c>
      <c r="FG118" s="270"/>
      <c r="FH118" s="270">
        <v>0</v>
      </c>
      <c r="FI118" s="270"/>
      <c r="FJ118" s="270">
        <v>0</v>
      </c>
      <c r="FK118" s="270">
        <v>0</v>
      </c>
      <c r="FL118" s="270">
        <v>0</v>
      </c>
      <c r="FM118" s="270">
        <v>0</v>
      </c>
      <c r="FN118" s="270">
        <v>0</v>
      </c>
      <c r="FO118" s="351">
        <v>505</v>
      </c>
      <c r="FP118" s="351">
        <v>0</v>
      </c>
      <c r="FQ118" s="351">
        <v>505</v>
      </c>
      <c r="FR118" s="13"/>
      <c r="FS118" s="270"/>
      <c r="FT118" s="270"/>
      <c r="FU118" s="270"/>
      <c r="FV118" s="270"/>
      <c r="FW118" s="270"/>
      <c r="FX118" s="270"/>
      <c r="FY118" s="270"/>
      <c r="FZ118" s="270"/>
      <c r="GA118" s="270"/>
      <c r="GB118" s="270"/>
      <c r="GC118" s="270"/>
      <c r="GD118" s="270"/>
      <c r="GE118" s="270"/>
      <c r="GF118" s="270"/>
      <c r="GG118" s="270"/>
      <c r="GH118" s="270"/>
      <c r="GI118" s="270"/>
      <c r="GJ118" s="270"/>
      <c r="GK118" s="270"/>
      <c r="GL118" s="270"/>
      <c r="GM118" s="270"/>
      <c r="GN118" s="270"/>
      <c r="GO118" s="270"/>
      <c r="GP118" s="270"/>
      <c r="GQ118" s="270"/>
      <c r="GR118" s="270"/>
      <c r="GS118" s="270"/>
      <c r="GT118" s="270"/>
      <c r="GU118" s="270"/>
      <c r="GV118" s="270"/>
      <c r="GW118" s="270"/>
      <c r="GX118" s="270"/>
      <c r="GY118" s="270"/>
      <c r="GZ118" s="270"/>
      <c r="HA118" s="270"/>
      <c r="HB118" s="270"/>
      <c r="HC118" s="270"/>
      <c r="HD118" s="270"/>
      <c r="HE118" s="270"/>
      <c r="HF118" s="270"/>
      <c r="HG118" s="270"/>
      <c r="HH118" s="270"/>
      <c r="HI118" s="270"/>
      <c r="HJ118" s="270"/>
      <c r="HK118" s="270"/>
      <c r="HL118" s="270"/>
      <c r="HM118" s="270"/>
      <c r="HN118" s="270"/>
      <c r="HO118" s="270"/>
      <c r="HP118" s="270"/>
      <c r="HQ118" s="270"/>
      <c r="HR118" s="270"/>
      <c r="HS118" s="270"/>
      <c r="HT118" s="270"/>
      <c r="HU118" s="270"/>
      <c r="HV118" s="270"/>
      <c r="HW118" s="270"/>
      <c r="HX118" s="270"/>
      <c r="HY118" s="270"/>
      <c r="HZ118" s="270"/>
      <c r="IA118" s="270"/>
      <c r="IB118" s="270"/>
      <c r="IC118" s="270"/>
      <c r="ID118" s="270"/>
      <c r="IE118" s="270"/>
      <c r="IF118" s="270"/>
      <c r="IG118" s="270"/>
      <c r="IH118" s="270"/>
    </row>
    <row r="119" spans="1:242" ht="12.75" customHeight="1" x14ac:dyDescent="0.2">
      <c r="A119" s="374" t="s">
        <v>11</v>
      </c>
      <c r="B119" s="270">
        <v>1585</v>
      </c>
      <c r="C119" s="270">
        <v>1585</v>
      </c>
      <c r="D119" s="270">
        <v>565</v>
      </c>
      <c r="E119" s="270">
        <v>1020</v>
      </c>
      <c r="F119" s="270">
        <v>0</v>
      </c>
      <c r="G119" s="270">
        <v>0</v>
      </c>
      <c r="H119" s="270">
        <v>1585</v>
      </c>
      <c r="I119" s="270">
        <v>500</v>
      </c>
      <c r="J119" s="270">
        <v>1085</v>
      </c>
      <c r="K119" s="270">
        <v>1015</v>
      </c>
      <c r="L119" s="270">
        <v>50.600505689999999</v>
      </c>
      <c r="M119" s="270">
        <v>42</v>
      </c>
      <c r="N119" s="270">
        <v>495</v>
      </c>
      <c r="O119" s="270">
        <v>570</v>
      </c>
      <c r="P119" s="270">
        <v>315</v>
      </c>
      <c r="Q119" s="270">
        <v>185</v>
      </c>
      <c r="R119" s="270">
        <v>20</v>
      </c>
      <c r="S119" s="270">
        <v>0</v>
      </c>
      <c r="T119" s="270">
        <v>0</v>
      </c>
      <c r="U119" s="270">
        <v>0</v>
      </c>
      <c r="V119" s="270">
        <v>2.0340681360000001</v>
      </c>
      <c r="W119" s="270">
        <v>2</v>
      </c>
      <c r="X119" s="270">
        <v>58.54971501</v>
      </c>
      <c r="Y119" s="270">
        <v>0</v>
      </c>
      <c r="Z119" s="270">
        <v>115</v>
      </c>
      <c r="AA119" s="270">
        <v>255</v>
      </c>
      <c r="AB119" s="270">
        <v>380</v>
      </c>
      <c r="AC119" s="270">
        <v>505</v>
      </c>
      <c r="AD119" s="270">
        <v>315</v>
      </c>
      <c r="AE119" s="270">
        <v>15</v>
      </c>
      <c r="AF119" s="270">
        <v>80</v>
      </c>
      <c r="AG119" s="270" t="s">
        <v>1676</v>
      </c>
      <c r="AH119" s="270">
        <v>215</v>
      </c>
      <c r="AI119" s="270">
        <v>10</v>
      </c>
      <c r="AJ119" s="270">
        <v>50</v>
      </c>
      <c r="AK119" s="270">
        <v>10</v>
      </c>
      <c r="AL119" s="270">
        <v>95</v>
      </c>
      <c r="AM119" s="270">
        <v>195</v>
      </c>
      <c r="AN119" s="270">
        <v>10</v>
      </c>
      <c r="AO119" s="270">
        <v>0</v>
      </c>
      <c r="AP119" s="270" t="s">
        <v>1676</v>
      </c>
      <c r="AQ119" s="270">
        <v>45</v>
      </c>
      <c r="AR119" s="270">
        <v>15</v>
      </c>
      <c r="AS119" s="270">
        <v>80</v>
      </c>
      <c r="AT119" s="270">
        <v>170</v>
      </c>
      <c r="AU119" s="270">
        <v>0</v>
      </c>
      <c r="AV119" s="270">
        <v>20</v>
      </c>
      <c r="AW119" s="270">
        <v>150</v>
      </c>
      <c r="AX119" s="270">
        <v>0</v>
      </c>
      <c r="AY119" s="270">
        <v>30</v>
      </c>
      <c r="AZ119" s="270">
        <v>330</v>
      </c>
      <c r="BA119" s="270" t="s">
        <v>1676</v>
      </c>
      <c r="BB119" s="270">
        <v>75</v>
      </c>
      <c r="BC119" s="270" t="s">
        <v>1676</v>
      </c>
      <c r="BD119" s="270">
        <v>65</v>
      </c>
      <c r="BE119" s="270" t="s">
        <v>1676</v>
      </c>
      <c r="BF119" s="270">
        <v>0</v>
      </c>
      <c r="BG119" s="270">
        <v>0</v>
      </c>
      <c r="BH119" s="270">
        <v>50</v>
      </c>
      <c r="BI119" s="270">
        <v>225</v>
      </c>
      <c r="BJ119" s="270">
        <v>10</v>
      </c>
      <c r="BK119" s="270" t="s">
        <v>1676</v>
      </c>
      <c r="BL119" s="270">
        <v>60</v>
      </c>
      <c r="BM119" s="270">
        <v>315</v>
      </c>
      <c r="BN119" s="270">
        <v>15</v>
      </c>
      <c r="BO119" s="270">
        <v>425</v>
      </c>
      <c r="BP119" s="270">
        <v>280</v>
      </c>
      <c r="BQ119" s="270">
        <v>0</v>
      </c>
      <c r="BR119" s="270">
        <v>0</v>
      </c>
      <c r="BS119" s="270" t="s">
        <v>1676</v>
      </c>
      <c r="BT119" s="270">
        <v>80</v>
      </c>
      <c r="BU119" s="270">
        <v>15</v>
      </c>
      <c r="BV119" s="270">
        <v>0</v>
      </c>
      <c r="BW119" s="270">
        <v>30</v>
      </c>
      <c r="BX119" s="270">
        <v>0</v>
      </c>
      <c r="BY119" s="270" t="s">
        <v>1676</v>
      </c>
      <c r="BZ119" s="270">
        <v>0</v>
      </c>
      <c r="CA119" s="270">
        <v>0</v>
      </c>
      <c r="CB119" s="270">
        <v>0</v>
      </c>
      <c r="CC119" s="270">
        <v>0</v>
      </c>
      <c r="CD119" s="270">
        <v>170</v>
      </c>
      <c r="CE119" s="270" t="s">
        <v>1676</v>
      </c>
      <c r="CF119" s="270">
        <v>0</v>
      </c>
      <c r="CG119" s="270">
        <v>1405</v>
      </c>
      <c r="CH119" s="270">
        <v>0</v>
      </c>
      <c r="CI119" s="270">
        <v>220</v>
      </c>
      <c r="CJ119" s="270">
        <v>45</v>
      </c>
      <c r="CK119" s="270">
        <v>475</v>
      </c>
      <c r="CL119" s="270">
        <v>80</v>
      </c>
      <c r="CM119" s="270">
        <v>225</v>
      </c>
      <c r="CN119" s="270">
        <v>0</v>
      </c>
      <c r="CO119" s="270">
        <v>0</v>
      </c>
      <c r="CP119" s="270">
        <v>0</v>
      </c>
      <c r="CQ119" s="270">
        <v>0</v>
      </c>
      <c r="CR119" s="270">
        <v>0</v>
      </c>
      <c r="CS119" s="270">
        <v>0</v>
      </c>
      <c r="CT119" s="270">
        <v>0</v>
      </c>
      <c r="CU119" s="270"/>
      <c r="CV119" s="270">
        <v>0</v>
      </c>
      <c r="CW119" s="270">
        <v>0</v>
      </c>
      <c r="CX119" s="270">
        <v>25</v>
      </c>
      <c r="CY119" s="270">
        <v>0</v>
      </c>
      <c r="CZ119" s="270">
        <v>0</v>
      </c>
      <c r="DA119" s="270">
        <v>0</v>
      </c>
      <c r="DB119" s="270">
        <v>0</v>
      </c>
      <c r="DC119" s="270">
        <v>0</v>
      </c>
      <c r="DD119" s="270">
        <v>0</v>
      </c>
      <c r="DE119" s="270">
        <v>0</v>
      </c>
      <c r="DF119" s="270">
        <v>200</v>
      </c>
      <c r="DG119" s="270">
        <v>0</v>
      </c>
      <c r="DH119" s="270">
        <v>0</v>
      </c>
      <c r="DI119" s="270">
        <v>0</v>
      </c>
      <c r="DJ119" s="270">
        <v>0</v>
      </c>
      <c r="DK119" s="270">
        <v>0</v>
      </c>
      <c r="DL119" s="270">
        <v>0</v>
      </c>
      <c r="DM119" s="270">
        <v>0</v>
      </c>
      <c r="DN119" s="270">
        <v>0</v>
      </c>
      <c r="DO119" s="270">
        <v>0</v>
      </c>
      <c r="DP119" s="270">
        <v>0</v>
      </c>
      <c r="DQ119" s="270">
        <v>0</v>
      </c>
      <c r="DR119" s="270"/>
      <c r="DS119" s="270">
        <v>0</v>
      </c>
      <c r="DT119" s="270">
        <v>0</v>
      </c>
      <c r="DU119" s="270">
        <v>0</v>
      </c>
      <c r="DV119" s="270">
        <v>0</v>
      </c>
      <c r="DW119" s="270">
        <v>0</v>
      </c>
      <c r="DX119" s="270">
        <v>0</v>
      </c>
      <c r="DY119" s="270">
        <v>0</v>
      </c>
      <c r="DZ119" s="270">
        <v>0</v>
      </c>
      <c r="EA119" s="270">
        <v>0</v>
      </c>
      <c r="EB119" s="270">
        <v>0</v>
      </c>
      <c r="EC119" s="270">
        <v>0</v>
      </c>
      <c r="ED119" s="270">
        <v>0</v>
      </c>
      <c r="EE119" s="270">
        <v>0</v>
      </c>
      <c r="EF119" s="270">
        <v>0</v>
      </c>
      <c r="EG119" s="270">
        <v>0</v>
      </c>
      <c r="EH119" s="270">
        <v>0</v>
      </c>
      <c r="EI119" s="270">
        <v>0</v>
      </c>
      <c r="EJ119" s="270">
        <v>0</v>
      </c>
      <c r="EK119" s="270">
        <v>0</v>
      </c>
      <c r="EL119" s="270">
        <v>0</v>
      </c>
      <c r="EM119" s="270">
        <v>310</v>
      </c>
      <c r="EN119" s="270">
        <v>0</v>
      </c>
      <c r="EO119" s="270">
        <v>0</v>
      </c>
      <c r="EP119" s="270">
        <v>0</v>
      </c>
      <c r="EQ119" s="270">
        <v>0</v>
      </c>
      <c r="ER119" s="270">
        <v>0</v>
      </c>
      <c r="ES119" s="270">
        <v>0</v>
      </c>
      <c r="ET119" s="270">
        <v>0</v>
      </c>
      <c r="EU119" s="270">
        <v>0</v>
      </c>
      <c r="EV119" s="270">
        <v>0</v>
      </c>
      <c r="EW119" s="270">
        <v>0</v>
      </c>
      <c r="EX119" s="270">
        <v>0</v>
      </c>
      <c r="EY119" s="270">
        <v>0</v>
      </c>
      <c r="EZ119" s="270">
        <v>0</v>
      </c>
      <c r="FA119" s="270">
        <v>0</v>
      </c>
      <c r="FB119" s="270">
        <v>0</v>
      </c>
      <c r="FC119" s="270">
        <v>0</v>
      </c>
      <c r="FD119" s="270">
        <v>0</v>
      </c>
      <c r="FE119" s="270">
        <v>0</v>
      </c>
      <c r="FF119" s="270">
        <v>0</v>
      </c>
      <c r="FG119" s="270"/>
      <c r="FH119" s="270">
        <v>0</v>
      </c>
      <c r="FI119" s="270"/>
      <c r="FJ119" s="270">
        <v>0</v>
      </c>
      <c r="FK119" s="270">
        <v>0</v>
      </c>
      <c r="FL119" s="270">
        <v>0</v>
      </c>
      <c r="FM119" s="270">
        <v>0</v>
      </c>
      <c r="FN119" s="270">
        <v>0</v>
      </c>
      <c r="FO119" s="351">
        <v>1505</v>
      </c>
      <c r="FP119" s="351">
        <v>0</v>
      </c>
      <c r="FQ119" s="351">
        <v>1580</v>
      </c>
      <c r="FR119" s="13"/>
      <c r="FS119" s="270"/>
      <c r="FT119" s="270"/>
      <c r="FU119" s="270"/>
      <c r="FV119" s="270"/>
      <c r="FW119" s="270"/>
      <c r="FX119" s="270"/>
      <c r="FY119" s="270"/>
      <c r="FZ119" s="270"/>
      <c r="GA119" s="270"/>
      <c r="GB119" s="270"/>
      <c r="GC119" s="270"/>
      <c r="GD119" s="270"/>
      <c r="GE119" s="270"/>
      <c r="GF119" s="270"/>
      <c r="GG119" s="270"/>
      <c r="GH119" s="270"/>
      <c r="GI119" s="270"/>
      <c r="GJ119" s="270"/>
      <c r="GK119" s="270"/>
      <c r="GL119" s="270"/>
      <c r="GM119" s="270"/>
      <c r="GN119" s="270"/>
      <c r="GO119" s="270"/>
      <c r="GP119" s="270"/>
      <c r="GQ119" s="270"/>
      <c r="GR119" s="270"/>
      <c r="GS119" s="270"/>
      <c r="GT119" s="270"/>
      <c r="GU119" s="270"/>
      <c r="GV119" s="270"/>
      <c r="GW119" s="270"/>
      <c r="GX119" s="270"/>
      <c r="GY119" s="270"/>
      <c r="GZ119" s="270"/>
      <c r="HA119" s="270"/>
      <c r="HB119" s="270"/>
      <c r="HC119" s="270"/>
      <c r="HD119" s="270"/>
      <c r="HE119" s="270"/>
      <c r="HF119" s="270"/>
      <c r="HG119" s="270"/>
      <c r="HH119" s="270"/>
      <c r="HI119" s="270"/>
      <c r="HJ119" s="270"/>
      <c r="HK119" s="270"/>
      <c r="HL119" s="270"/>
      <c r="HM119" s="270"/>
      <c r="HN119" s="270"/>
      <c r="HO119" s="270"/>
      <c r="HP119" s="270"/>
      <c r="HQ119" s="270"/>
      <c r="HR119" s="270"/>
      <c r="HS119" s="270"/>
      <c r="HT119" s="270"/>
      <c r="HU119" s="270"/>
      <c r="HV119" s="270"/>
      <c r="HW119" s="270"/>
      <c r="HX119" s="270"/>
      <c r="HY119" s="270"/>
      <c r="HZ119" s="270"/>
      <c r="IA119" s="270"/>
      <c r="IB119" s="270"/>
      <c r="IC119" s="270"/>
      <c r="ID119" s="270"/>
      <c r="IE119" s="270"/>
      <c r="IF119" s="270"/>
      <c r="IG119" s="270"/>
      <c r="IH119" s="270"/>
    </row>
    <row r="120" spans="1:242" ht="12.75" customHeight="1" x14ac:dyDescent="0.2">
      <c r="A120" s="374" t="s">
        <v>1541</v>
      </c>
      <c r="B120" s="270">
        <v>1295</v>
      </c>
      <c r="C120" s="270">
        <v>1295</v>
      </c>
      <c r="D120" s="270">
        <v>610</v>
      </c>
      <c r="E120" s="270">
        <v>680</v>
      </c>
      <c r="F120" s="270">
        <v>0</v>
      </c>
      <c r="G120" s="270">
        <v>0</v>
      </c>
      <c r="H120" s="270">
        <v>1295</v>
      </c>
      <c r="I120" s="270">
        <v>360</v>
      </c>
      <c r="J120" s="270">
        <v>935</v>
      </c>
      <c r="K120" s="270">
        <v>830</v>
      </c>
      <c r="L120" s="270">
        <v>51.686335399999997</v>
      </c>
      <c r="M120" s="270">
        <v>45</v>
      </c>
      <c r="N120" s="270">
        <v>415</v>
      </c>
      <c r="O120" s="270">
        <v>400</v>
      </c>
      <c r="P120" s="270">
        <v>310</v>
      </c>
      <c r="Q120" s="270">
        <v>150</v>
      </c>
      <c r="R120" s="270">
        <v>15</v>
      </c>
      <c r="S120" s="270" t="s">
        <v>1676</v>
      </c>
      <c r="T120" s="270">
        <v>0</v>
      </c>
      <c r="U120" s="270">
        <v>0</v>
      </c>
      <c r="V120" s="270">
        <v>2.312849162</v>
      </c>
      <c r="W120" s="270">
        <v>2</v>
      </c>
      <c r="X120" s="270">
        <v>61.95975232</v>
      </c>
      <c r="Y120" s="270">
        <v>0</v>
      </c>
      <c r="Z120" s="270">
        <v>40</v>
      </c>
      <c r="AA120" s="270">
        <v>165</v>
      </c>
      <c r="AB120" s="270">
        <v>330</v>
      </c>
      <c r="AC120" s="270">
        <v>440</v>
      </c>
      <c r="AD120" s="270">
        <v>305</v>
      </c>
      <c r="AE120" s="270">
        <v>15</v>
      </c>
      <c r="AF120" s="270">
        <v>100</v>
      </c>
      <c r="AG120" s="270">
        <v>0</v>
      </c>
      <c r="AH120" s="270">
        <v>280</v>
      </c>
      <c r="AI120" s="270">
        <v>0</v>
      </c>
      <c r="AJ120" s="270">
        <v>0</v>
      </c>
      <c r="AK120" s="270">
        <v>0</v>
      </c>
      <c r="AL120" s="270">
        <v>0</v>
      </c>
      <c r="AM120" s="270">
        <v>0</v>
      </c>
      <c r="AN120" s="270">
        <v>35</v>
      </c>
      <c r="AO120" s="270">
        <v>0</v>
      </c>
      <c r="AP120" s="270">
        <v>0</v>
      </c>
      <c r="AQ120" s="270">
        <v>70</v>
      </c>
      <c r="AR120" s="270">
        <v>15</v>
      </c>
      <c r="AS120" s="270">
        <v>10</v>
      </c>
      <c r="AT120" s="270">
        <v>60</v>
      </c>
      <c r="AU120" s="270">
        <v>0</v>
      </c>
      <c r="AV120" s="270">
        <v>10</v>
      </c>
      <c r="AW120" s="270">
        <v>200</v>
      </c>
      <c r="AX120" s="270" t="s">
        <v>1676</v>
      </c>
      <c r="AY120" s="270">
        <v>85</v>
      </c>
      <c r="AZ120" s="270">
        <v>385</v>
      </c>
      <c r="BA120" s="270">
        <v>0</v>
      </c>
      <c r="BB120" s="270">
        <v>45</v>
      </c>
      <c r="BC120" s="270">
        <v>0</v>
      </c>
      <c r="BD120" s="270">
        <v>20</v>
      </c>
      <c r="BE120" s="270">
        <v>0</v>
      </c>
      <c r="BF120" s="270">
        <v>0</v>
      </c>
      <c r="BG120" s="270">
        <v>0</v>
      </c>
      <c r="BH120" s="270">
        <v>40</v>
      </c>
      <c r="BI120" s="270">
        <v>290</v>
      </c>
      <c r="BJ120" s="270">
        <v>0</v>
      </c>
      <c r="BK120" s="270">
        <v>0</v>
      </c>
      <c r="BL120" s="270">
        <v>0</v>
      </c>
      <c r="BM120" s="270">
        <v>160</v>
      </c>
      <c r="BN120" s="270" t="s">
        <v>1676</v>
      </c>
      <c r="BO120" s="270">
        <v>595</v>
      </c>
      <c r="BP120" s="270">
        <v>120</v>
      </c>
      <c r="BQ120" s="270">
        <v>0</v>
      </c>
      <c r="BR120" s="270">
        <v>0</v>
      </c>
      <c r="BS120" s="270" t="s">
        <v>1676</v>
      </c>
      <c r="BT120" s="270">
        <v>35</v>
      </c>
      <c r="BU120" s="270">
        <v>25</v>
      </c>
      <c r="BV120" s="270">
        <v>0</v>
      </c>
      <c r="BW120" s="270" t="s">
        <v>1676</v>
      </c>
      <c r="BX120" s="270" t="s">
        <v>1676</v>
      </c>
      <c r="BY120" s="270">
        <v>10</v>
      </c>
      <c r="BZ120" s="270">
        <v>0</v>
      </c>
      <c r="CA120" s="270">
        <v>0</v>
      </c>
      <c r="CB120" s="270">
        <v>0</v>
      </c>
      <c r="CC120" s="270">
        <v>0</v>
      </c>
      <c r="CD120" s="270" t="s">
        <v>1676</v>
      </c>
      <c r="CE120" s="270" t="s">
        <v>1676</v>
      </c>
      <c r="CF120" s="270">
        <v>0</v>
      </c>
      <c r="CG120" s="270">
        <v>1280</v>
      </c>
      <c r="CH120" s="270">
        <v>0</v>
      </c>
      <c r="CI120" s="270">
        <v>160</v>
      </c>
      <c r="CJ120" s="270">
        <v>90</v>
      </c>
      <c r="CK120" s="270">
        <v>635</v>
      </c>
      <c r="CL120" s="270">
        <v>0</v>
      </c>
      <c r="CM120" s="270">
        <v>285</v>
      </c>
      <c r="CN120" s="270">
        <v>0</v>
      </c>
      <c r="CO120" s="270">
        <v>0</v>
      </c>
      <c r="CP120" s="270">
        <v>0</v>
      </c>
      <c r="CQ120" s="270">
        <v>0</v>
      </c>
      <c r="CR120" s="270">
        <v>0</v>
      </c>
      <c r="CS120" s="270">
        <v>0</v>
      </c>
      <c r="CT120" s="270">
        <v>0</v>
      </c>
      <c r="CU120" s="270"/>
      <c r="CV120" s="270">
        <v>0</v>
      </c>
      <c r="CW120" s="270">
        <v>30</v>
      </c>
      <c r="CX120" s="270">
        <v>0</v>
      </c>
      <c r="CY120" s="270">
        <v>0</v>
      </c>
      <c r="CZ120" s="270">
        <v>0</v>
      </c>
      <c r="DA120" s="270">
        <v>0</v>
      </c>
      <c r="DB120" s="270">
        <v>0</v>
      </c>
      <c r="DC120" s="270">
        <v>0</v>
      </c>
      <c r="DD120" s="270">
        <v>0</v>
      </c>
      <c r="DE120" s="270">
        <v>0</v>
      </c>
      <c r="DF120" s="270">
        <v>0</v>
      </c>
      <c r="DG120" s="270">
        <v>0</v>
      </c>
      <c r="DH120" s="270">
        <v>0</v>
      </c>
      <c r="DI120" s="270">
        <v>0</v>
      </c>
      <c r="DJ120" s="270">
        <v>0</v>
      </c>
      <c r="DK120" s="270">
        <v>0</v>
      </c>
      <c r="DL120" s="270">
        <v>0</v>
      </c>
      <c r="DM120" s="270">
        <v>0</v>
      </c>
      <c r="DN120" s="270">
        <v>0</v>
      </c>
      <c r="DO120" s="270">
        <v>0</v>
      </c>
      <c r="DP120" s="270">
        <v>0</v>
      </c>
      <c r="DQ120" s="270">
        <v>0</v>
      </c>
      <c r="DR120" s="270"/>
      <c r="DS120" s="270">
        <v>0</v>
      </c>
      <c r="DT120" s="270">
        <v>0</v>
      </c>
      <c r="DU120" s="270">
        <v>0</v>
      </c>
      <c r="DV120" s="270">
        <v>0</v>
      </c>
      <c r="DW120" s="270">
        <v>0</v>
      </c>
      <c r="DX120" s="270">
        <v>0</v>
      </c>
      <c r="DY120" s="270">
        <v>0</v>
      </c>
      <c r="DZ120" s="270">
        <v>0</v>
      </c>
      <c r="EA120" s="270">
        <v>0</v>
      </c>
      <c r="EB120" s="270">
        <v>0</v>
      </c>
      <c r="EC120" s="270">
        <v>0</v>
      </c>
      <c r="ED120" s="270">
        <v>0</v>
      </c>
      <c r="EE120" s="270">
        <v>0</v>
      </c>
      <c r="EF120" s="270">
        <v>0</v>
      </c>
      <c r="EG120" s="270">
        <v>0</v>
      </c>
      <c r="EH120" s="270">
        <v>0</v>
      </c>
      <c r="EI120" s="270">
        <v>0</v>
      </c>
      <c r="EJ120" s="270">
        <v>0</v>
      </c>
      <c r="EK120" s="270">
        <v>0</v>
      </c>
      <c r="EL120" s="270">
        <v>0</v>
      </c>
      <c r="EM120" s="270">
        <v>95</v>
      </c>
      <c r="EN120" s="270">
        <v>0</v>
      </c>
      <c r="EO120" s="270">
        <v>0</v>
      </c>
      <c r="EP120" s="270">
        <v>0</v>
      </c>
      <c r="EQ120" s="270">
        <v>0</v>
      </c>
      <c r="ER120" s="270">
        <v>0</v>
      </c>
      <c r="ES120" s="270">
        <v>0</v>
      </c>
      <c r="ET120" s="270">
        <v>0</v>
      </c>
      <c r="EU120" s="270">
        <v>0</v>
      </c>
      <c r="EV120" s="270">
        <v>0</v>
      </c>
      <c r="EW120" s="270">
        <v>0</v>
      </c>
      <c r="EX120" s="270">
        <v>0</v>
      </c>
      <c r="EY120" s="270">
        <v>0</v>
      </c>
      <c r="EZ120" s="270">
        <v>0</v>
      </c>
      <c r="FA120" s="270">
        <v>0</v>
      </c>
      <c r="FB120" s="270">
        <v>0</v>
      </c>
      <c r="FC120" s="270">
        <v>0</v>
      </c>
      <c r="FD120" s="270">
        <v>0</v>
      </c>
      <c r="FE120" s="270">
        <v>0</v>
      </c>
      <c r="FF120" s="270">
        <v>0</v>
      </c>
      <c r="FG120" s="270"/>
      <c r="FH120" s="270">
        <v>0</v>
      </c>
      <c r="FI120" s="270"/>
      <c r="FJ120" s="270">
        <v>0</v>
      </c>
      <c r="FK120" s="270">
        <v>0</v>
      </c>
      <c r="FL120" s="270">
        <v>0</v>
      </c>
      <c r="FM120" s="270">
        <v>0</v>
      </c>
      <c r="FN120" s="270">
        <v>0</v>
      </c>
      <c r="FO120" s="351">
        <v>1250</v>
      </c>
      <c r="FP120" s="351">
        <v>0</v>
      </c>
      <c r="FQ120" s="351">
        <v>1290</v>
      </c>
      <c r="FR120" s="13"/>
      <c r="FS120" s="270"/>
      <c r="FT120" s="270"/>
      <c r="FU120" s="270"/>
      <c r="FV120" s="270"/>
      <c r="FW120" s="270"/>
      <c r="FX120" s="270"/>
      <c r="FY120" s="270"/>
      <c r="FZ120" s="270"/>
      <c r="GA120" s="270"/>
      <c r="GB120" s="270"/>
      <c r="GC120" s="270"/>
      <c r="GD120" s="270"/>
      <c r="GE120" s="270"/>
      <c r="GF120" s="270"/>
      <c r="GG120" s="270"/>
      <c r="GH120" s="270"/>
      <c r="GI120" s="270"/>
      <c r="GJ120" s="270"/>
      <c r="GK120" s="270"/>
      <c r="GL120" s="270"/>
      <c r="GM120" s="270"/>
      <c r="GN120" s="270"/>
      <c r="GO120" s="270"/>
      <c r="GP120" s="270"/>
      <c r="GQ120" s="270"/>
      <c r="GR120" s="270"/>
      <c r="GS120" s="270"/>
      <c r="GT120" s="270"/>
      <c r="GU120" s="270"/>
      <c r="GV120" s="270"/>
      <c r="GW120" s="270"/>
      <c r="GX120" s="270"/>
      <c r="GY120" s="270"/>
      <c r="GZ120" s="270"/>
      <c r="HA120" s="270"/>
      <c r="HB120" s="270"/>
      <c r="HC120" s="270"/>
      <c r="HD120" s="270"/>
      <c r="HE120" s="270"/>
      <c r="HF120" s="270"/>
      <c r="HG120" s="270"/>
      <c r="HH120" s="270"/>
      <c r="HI120" s="270"/>
      <c r="HJ120" s="270"/>
      <c r="HK120" s="270"/>
      <c r="HL120" s="270"/>
      <c r="HM120" s="270"/>
      <c r="HN120" s="270"/>
      <c r="HO120" s="270"/>
      <c r="HP120" s="270"/>
      <c r="HQ120" s="270"/>
      <c r="HR120" s="270"/>
      <c r="HS120" s="270"/>
      <c r="HT120" s="270"/>
      <c r="HU120" s="270"/>
      <c r="HV120" s="270"/>
      <c r="HW120" s="270"/>
      <c r="HX120" s="270"/>
      <c r="HY120" s="270"/>
      <c r="HZ120" s="270"/>
      <c r="IA120" s="270"/>
      <c r="IB120" s="270"/>
      <c r="IC120" s="270"/>
      <c r="ID120" s="270"/>
      <c r="IE120" s="270"/>
      <c r="IF120" s="270"/>
      <c r="IG120" s="270"/>
      <c r="IH120" s="270"/>
    </row>
    <row r="121" spans="1:242" ht="12.75" customHeight="1" x14ac:dyDescent="0.2">
      <c r="A121" s="374" t="s">
        <v>290</v>
      </c>
      <c r="B121" s="270">
        <v>495</v>
      </c>
      <c r="C121" s="270">
        <v>495</v>
      </c>
      <c r="D121" s="270">
        <v>230</v>
      </c>
      <c r="E121" s="270">
        <v>265</v>
      </c>
      <c r="F121" s="270">
        <v>0</v>
      </c>
      <c r="G121" s="270">
        <v>0</v>
      </c>
      <c r="H121" s="270">
        <v>495</v>
      </c>
      <c r="I121" s="270">
        <v>70</v>
      </c>
      <c r="J121" s="270">
        <v>420</v>
      </c>
      <c r="K121" s="270">
        <v>105</v>
      </c>
      <c r="L121" s="270">
        <v>43.559837729999998</v>
      </c>
      <c r="M121" s="270">
        <v>38</v>
      </c>
      <c r="N121" s="270">
        <v>185</v>
      </c>
      <c r="O121" s="270">
        <v>185</v>
      </c>
      <c r="P121" s="270">
        <v>95</v>
      </c>
      <c r="Q121" s="270">
        <v>20</v>
      </c>
      <c r="R121" s="270" t="s">
        <v>1676</v>
      </c>
      <c r="S121" s="270" t="s">
        <v>1676</v>
      </c>
      <c r="T121" s="270">
        <v>0</v>
      </c>
      <c r="U121" s="270">
        <v>0</v>
      </c>
      <c r="V121" s="270">
        <v>1.486111111</v>
      </c>
      <c r="W121" s="270">
        <v>1</v>
      </c>
      <c r="X121" s="270">
        <v>53.05894309</v>
      </c>
      <c r="Y121" s="270">
        <v>0</v>
      </c>
      <c r="Z121" s="270">
        <v>45</v>
      </c>
      <c r="AA121" s="270">
        <v>110</v>
      </c>
      <c r="AB121" s="270">
        <v>155</v>
      </c>
      <c r="AC121" s="270">
        <v>140</v>
      </c>
      <c r="AD121" s="270">
        <v>40</v>
      </c>
      <c r="AE121" s="270" t="s">
        <v>1676</v>
      </c>
      <c r="AF121" s="270" t="s">
        <v>1676</v>
      </c>
      <c r="AG121" s="270" t="s">
        <v>1676</v>
      </c>
      <c r="AH121" s="270" t="s">
        <v>1676</v>
      </c>
      <c r="AI121" s="270" t="s">
        <v>1676</v>
      </c>
      <c r="AJ121" s="270">
        <v>25</v>
      </c>
      <c r="AK121" s="270">
        <v>10</v>
      </c>
      <c r="AL121" s="270">
        <v>120</v>
      </c>
      <c r="AM121" s="270">
        <v>90</v>
      </c>
      <c r="AN121" s="270">
        <v>15</v>
      </c>
      <c r="AO121" s="270">
        <v>0</v>
      </c>
      <c r="AP121" s="270" t="s">
        <v>1676</v>
      </c>
      <c r="AQ121" s="270" t="s">
        <v>1676</v>
      </c>
      <c r="AR121" s="270">
        <v>0</v>
      </c>
      <c r="AS121" s="270">
        <v>15</v>
      </c>
      <c r="AT121" s="270">
        <v>35</v>
      </c>
      <c r="AU121" s="270">
        <v>0</v>
      </c>
      <c r="AV121" s="270">
        <v>15</v>
      </c>
      <c r="AW121" s="270">
        <v>95</v>
      </c>
      <c r="AX121" s="270" t="s">
        <v>1676</v>
      </c>
      <c r="AY121" s="270">
        <v>0</v>
      </c>
      <c r="AZ121" s="270">
        <v>35</v>
      </c>
      <c r="BA121" s="270" t="s">
        <v>1676</v>
      </c>
      <c r="BB121" s="270">
        <v>10</v>
      </c>
      <c r="BC121" s="270" t="s">
        <v>1676</v>
      </c>
      <c r="BD121" s="270">
        <v>25</v>
      </c>
      <c r="BE121" s="270" t="s">
        <v>1676</v>
      </c>
      <c r="BF121" s="270">
        <v>0</v>
      </c>
      <c r="BG121" s="270">
        <v>0</v>
      </c>
      <c r="BH121" s="270" t="s">
        <v>1676</v>
      </c>
      <c r="BI121" s="270" t="s">
        <v>1676</v>
      </c>
      <c r="BJ121" s="270" t="s">
        <v>1676</v>
      </c>
      <c r="BK121" s="270">
        <v>0</v>
      </c>
      <c r="BL121" s="270">
        <v>35</v>
      </c>
      <c r="BM121" s="270">
        <v>265</v>
      </c>
      <c r="BN121" s="270">
        <v>10</v>
      </c>
      <c r="BO121" s="270">
        <v>50</v>
      </c>
      <c r="BP121" s="270">
        <v>60</v>
      </c>
      <c r="BQ121" s="270">
        <v>0</v>
      </c>
      <c r="BR121" s="270">
        <v>0</v>
      </c>
      <c r="BS121" s="270">
        <v>0</v>
      </c>
      <c r="BT121" s="270">
        <v>25</v>
      </c>
      <c r="BU121" s="270" t="s">
        <v>1676</v>
      </c>
      <c r="BV121" s="270">
        <v>0</v>
      </c>
      <c r="BW121" s="270">
        <v>0</v>
      </c>
      <c r="BX121" s="270">
        <v>0</v>
      </c>
      <c r="BY121" s="270" t="s">
        <v>1676</v>
      </c>
      <c r="BZ121" s="270">
        <v>0</v>
      </c>
      <c r="CA121" s="270">
        <v>0</v>
      </c>
      <c r="CB121" s="270">
        <v>0</v>
      </c>
      <c r="CC121" s="270">
        <v>0</v>
      </c>
      <c r="CD121" s="270">
        <v>25</v>
      </c>
      <c r="CE121" s="270" t="s">
        <v>1676</v>
      </c>
      <c r="CF121" s="270">
        <v>0</v>
      </c>
      <c r="CG121" s="270">
        <v>465</v>
      </c>
      <c r="CH121" s="270">
        <v>0</v>
      </c>
      <c r="CI121" s="270">
        <v>265</v>
      </c>
      <c r="CJ121" s="270">
        <v>0</v>
      </c>
      <c r="CK121" s="270">
        <v>45</v>
      </c>
      <c r="CL121" s="270">
        <v>40</v>
      </c>
      <c r="CM121" s="270" t="s">
        <v>1676</v>
      </c>
      <c r="CN121" s="270">
        <v>0</v>
      </c>
      <c r="CO121" s="270">
        <v>0</v>
      </c>
      <c r="CP121" s="270">
        <v>0</v>
      </c>
      <c r="CQ121" s="270">
        <v>0</v>
      </c>
      <c r="CR121" s="270">
        <v>0</v>
      </c>
      <c r="CS121" s="270">
        <v>0</v>
      </c>
      <c r="CT121" s="270">
        <v>0</v>
      </c>
      <c r="CU121" s="270"/>
      <c r="CV121" s="270">
        <v>0</v>
      </c>
      <c r="CW121" s="270">
        <v>0</v>
      </c>
      <c r="CX121" s="270">
        <v>10</v>
      </c>
      <c r="CY121" s="270">
        <v>0</v>
      </c>
      <c r="CZ121" s="270">
        <v>0</v>
      </c>
      <c r="DA121" s="270">
        <v>0</v>
      </c>
      <c r="DB121" s="270">
        <v>0</v>
      </c>
      <c r="DC121" s="270">
        <v>0</v>
      </c>
      <c r="DD121" s="270">
        <v>0</v>
      </c>
      <c r="DE121" s="270">
        <v>0</v>
      </c>
      <c r="DF121" s="270">
        <v>55</v>
      </c>
      <c r="DG121" s="270">
        <v>0</v>
      </c>
      <c r="DH121" s="270">
        <v>0</v>
      </c>
      <c r="DI121" s="270">
        <v>0</v>
      </c>
      <c r="DJ121" s="270">
        <v>0</v>
      </c>
      <c r="DK121" s="270">
        <v>0</v>
      </c>
      <c r="DL121" s="270">
        <v>0</v>
      </c>
      <c r="DM121" s="270">
        <v>0</v>
      </c>
      <c r="DN121" s="270">
        <v>0</v>
      </c>
      <c r="DO121" s="270">
        <v>0</v>
      </c>
      <c r="DP121" s="270">
        <v>0</v>
      </c>
      <c r="DQ121" s="270">
        <v>0</v>
      </c>
      <c r="DR121" s="270"/>
      <c r="DS121" s="270">
        <v>0</v>
      </c>
      <c r="DT121" s="270">
        <v>0</v>
      </c>
      <c r="DU121" s="270">
        <v>0</v>
      </c>
      <c r="DV121" s="270">
        <v>0</v>
      </c>
      <c r="DW121" s="270">
        <v>0</v>
      </c>
      <c r="DX121" s="270">
        <v>0</v>
      </c>
      <c r="DY121" s="270">
        <v>0</v>
      </c>
      <c r="DZ121" s="270">
        <v>0</v>
      </c>
      <c r="EA121" s="270">
        <v>0</v>
      </c>
      <c r="EB121" s="270">
        <v>0</v>
      </c>
      <c r="EC121" s="270">
        <v>0</v>
      </c>
      <c r="ED121" s="270">
        <v>0</v>
      </c>
      <c r="EE121" s="270">
        <v>0</v>
      </c>
      <c r="EF121" s="270">
        <v>0</v>
      </c>
      <c r="EG121" s="270">
        <v>0</v>
      </c>
      <c r="EH121" s="270">
        <v>0</v>
      </c>
      <c r="EI121" s="270">
        <v>0</v>
      </c>
      <c r="EJ121" s="270">
        <v>0</v>
      </c>
      <c r="EK121" s="270">
        <v>0</v>
      </c>
      <c r="EL121" s="270">
        <v>0</v>
      </c>
      <c r="EM121" s="270">
        <v>75</v>
      </c>
      <c r="EN121" s="270">
        <v>0</v>
      </c>
      <c r="EO121" s="270">
        <v>0</v>
      </c>
      <c r="EP121" s="270">
        <v>0</v>
      </c>
      <c r="EQ121" s="270">
        <v>0</v>
      </c>
      <c r="ER121" s="270">
        <v>0</v>
      </c>
      <c r="ES121" s="270">
        <v>0</v>
      </c>
      <c r="ET121" s="270">
        <v>0</v>
      </c>
      <c r="EU121" s="270">
        <v>0</v>
      </c>
      <c r="EV121" s="270">
        <v>0</v>
      </c>
      <c r="EW121" s="270">
        <v>0</v>
      </c>
      <c r="EX121" s="270">
        <v>0</v>
      </c>
      <c r="EY121" s="270">
        <v>0</v>
      </c>
      <c r="EZ121" s="270">
        <v>0</v>
      </c>
      <c r="FA121" s="270">
        <v>0</v>
      </c>
      <c r="FB121" s="270">
        <v>0</v>
      </c>
      <c r="FC121" s="270">
        <v>0</v>
      </c>
      <c r="FD121" s="270">
        <v>0</v>
      </c>
      <c r="FE121" s="270">
        <v>0</v>
      </c>
      <c r="FF121" s="270">
        <v>0</v>
      </c>
      <c r="FG121" s="270"/>
      <c r="FH121" s="270">
        <v>0</v>
      </c>
      <c r="FI121" s="270"/>
      <c r="FJ121" s="270">
        <v>0</v>
      </c>
      <c r="FK121" s="270">
        <v>0</v>
      </c>
      <c r="FL121" s="270">
        <v>0</v>
      </c>
      <c r="FM121" s="270">
        <v>0</v>
      </c>
      <c r="FN121" s="270">
        <v>0</v>
      </c>
      <c r="FO121" s="351">
        <v>485</v>
      </c>
      <c r="FP121" s="351">
        <v>0</v>
      </c>
      <c r="FQ121" s="351">
        <v>495</v>
      </c>
      <c r="FR121" s="13"/>
      <c r="FS121" s="270"/>
      <c r="FT121" s="270"/>
      <c r="FU121" s="270"/>
      <c r="FV121" s="270"/>
      <c r="FW121" s="270"/>
      <c r="FX121" s="270"/>
      <c r="FY121" s="270"/>
      <c r="FZ121" s="270"/>
      <c r="GA121" s="270"/>
      <c r="GB121" s="270"/>
      <c r="GC121" s="270"/>
      <c r="GD121" s="270"/>
      <c r="GE121" s="270"/>
      <c r="GF121" s="270"/>
      <c r="GG121" s="270"/>
      <c r="GH121" s="270"/>
      <c r="GI121" s="270"/>
      <c r="GJ121" s="270"/>
      <c r="GK121" s="270"/>
      <c r="GL121" s="270"/>
      <c r="GM121" s="270"/>
      <c r="GN121" s="270"/>
      <c r="GO121" s="270"/>
      <c r="GP121" s="270"/>
      <c r="GQ121" s="270"/>
      <c r="GR121" s="270"/>
      <c r="GS121" s="270"/>
      <c r="GT121" s="270"/>
      <c r="GU121" s="270"/>
      <c r="GV121" s="270"/>
      <c r="GW121" s="270"/>
      <c r="GX121" s="270"/>
      <c r="GY121" s="270"/>
      <c r="GZ121" s="270"/>
      <c r="HA121" s="270"/>
      <c r="HB121" s="270"/>
      <c r="HC121" s="270"/>
      <c r="HD121" s="270"/>
      <c r="HE121" s="270"/>
      <c r="HF121" s="270"/>
      <c r="HG121" s="270"/>
      <c r="HH121" s="270"/>
      <c r="HI121" s="270"/>
      <c r="HJ121" s="270"/>
      <c r="HK121" s="270"/>
      <c r="HL121" s="270"/>
      <c r="HM121" s="270"/>
      <c r="HN121" s="270"/>
      <c r="HO121" s="270"/>
      <c r="HP121" s="270"/>
      <c r="HQ121" s="270"/>
      <c r="HR121" s="270"/>
      <c r="HS121" s="270"/>
      <c r="HT121" s="270"/>
      <c r="HU121" s="270"/>
      <c r="HV121" s="270"/>
      <c r="HW121" s="270"/>
      <c r="HX121" s="270"/>
      <c r="HY121" s="270"/>
      <c r="HZ121" s="270"/>
      <c r="IA121" s="270"/>
      <c r="IB121" s="270"/>
      <c r="IC121" s="270"/>
      <c r="ID121" s="270"/>
      <c r="IE121" s="270"/>
      <c r="IF121" s="270"/>
      <c r="IG121" s="270"/>
      <c r="IH121" s="270"/>
    </row>
    <row r="122" spans="1:242" ht="12.75" customHeight="1" x14ac:dyDescent="0.2">
      <c r="A122" s="374" t="s">
        <v>291</v>
      </c>
      <c r="B122" s="270">
        <v>1600</v>
      </c>
      <c r="C122" s="270">
        <v>1600</v>
      </c>
      <c r="D122" s="270">
        <v>635</v>
      </c>
      <c r="E122" s="270">
        <v>965</v>
      </c>
      <c r="F122" s="270">
        <v>0</v>
      </c>
      <c r="G122" s="270">
        <v>0</v>
      </c>
      <c r="H122" s="270">
        <v>1600</v>
      </c>
      <c r="I122" s="270">
        <v>755</v>
      </c>
      <c r="J122" s="270">
        <v>840</v>
      </c>
      <c r="K122" s="270">
        <v>1490</v>
      </c>
      <c r="L122" s="270">
        <v>61.120075049999997</v>
      </c>
      <c r="M122" s="270">
        <v>59</v>
      </c>
      <c r="N122" s="270">
        <v>250</v>
      </c>
      <c r="O122" s="270">
        <v>555</v>
      </c>
      <c r="P122" s="270">
        <v>520</v>
      </c>
      <c r="Q122" s="270">
        <v>265</v>
      </c>
      <c r="R122" s="270">
        <v>10</v>
      </c>
      <c r="S122" s="270" t="s">
        <v>1676</v>
      </c>
      <c r="T122" s="270">
        <v>0</v>
      </c>
      <c r="U122" s="270">
        <v>0</v>
      </c>
      <c r="V122" s="270">
        <v>1.9669749009999999</v>
      </c>
      <c r="W122" s="270">
        <v>2</v>
      </c>
      <c r="X122" s="270">
        <v>56.427944859999997</v>
      </c>
      <c r="Y122" s="270">
        <v>0</v>
      </c>
      <c r="Z122" s="270">
        <v>105</v>
      </c>
      <c r="AA122" s="270">
        <v>230</v>
      </c>
      <c r="AB122" s="270">
        <v>545</v>
      </c>
      <c r="AC122" s="270">
        <v>545</v>
      </c>
      <c r="AD122" s="270">
        <v>175</v>
      </c>
      <c r="AE122" s="270" t="s">
        <v>1676</v>
      </c>
      <c r="AF122" s="270">
        <v>15</v>
      </c>
      <c r="AG122" s="270">
        <v>0</v>
      </c>
      <c r="AH122" s="270">
        <v>0</v>
      </c>
      <c r="AI122" s="270">
        <v>0</v>
      </c>
      <c r="AJ122" s="270" t="s">
        <v>1676</v>
      </c>
      <c r="AK122" s="270">
        <v>0</v>
      </c>
      <c r="AL122" s="270" t="s">
        <v>1676</v>
      </c>
      <c r="AM122" s="270">
        <v>70</v>
      </c>
      <c r="AN122" s="270">
        <v>55</v>
      </c>
      <c r="AO122" s="270">
        <v>0</v>
      </c>
      <c r="AP122" s="270" t="s">
        <v>1676</v>
      </c>
      <c r="AQ122" s="270">
        <v>60</v>
      </c>
      <c r="AR122" s="270" t="s">
        <v>1676</v>
      </c>
      <c r="AS122" s="270">
        <v>85</v>
      </c>
      <c r="AT122" s="270">
        <v>145</v>
      </c>
      <c r="AU122" s="270">
        <v>0</v>
      </c>
      <c r="AV122" s="270">
        <v>105</v>
      </c>
      <c r="AW122" s="270">
        <v>205</v>
      </c>
      <c r="AX122" s="270" t="s">
        <v>1676</v>
      </c>
      <c r="AY122" s="270">
        <v>0</v>
      </c>
      <c r="AZ122" s="270">
        <v>805</v>
      </c>
      <c r="BA122" s="270" t="s">
        <v>1676</v>
      </c>
      <c r="BB122" s="270">
        <v>45</v>
      </c>
      <c r="BC122" s="270">
        <v>0</v>
      </c>
      <c r="BD122" s="270">
        <v>70</v>
      </c>
      <c r="BE122" s="270" t="s">
        <v>1676</v>
      </c>
      <c r="BF122" s="270">
        <v>0</v>
      </c>
      <c r="BG122" s="270">
        <v>0</v>
      </c>
      <c r="BH122" s="270">
        <v>15</v>
      </c>
      <c r="BI122" s="270">
        <v>0</v>
      </c>
      <c r="BJ122" s="270">
        <v>0</v>
      </c>
      <c r="BK122" s="270">
        <v>0</v>
      </c>
      <c r="BL122" s="270">
        <v>0</v>
      </c>
      <c r="BM122" s="270">
        <v>240</v>
      </c>
      <c r="BN122" s="270">
        <v>60</v>
      </c>
      <c r="BO122" s="270">
        <v>855</v>
      </c>
      <c r="BP122" s="270">
        <v>280</v>
      </c>
      <c r="BQ122" s="270">
        <v>0</v>
      </c>
      <c r="BR122" s="270">
        <v>0</v>
      </c>
      <c r="BS122" s="270" t="s">
        <v>1676</v>
      </c>
      <c r="BT122" s="270">
        <v>25</v>
      </c>
      <c r="BU122" s="270">
        <v>40</v>
      </c>
      <c r="BV122" s="270">
        <v>0</v>
      </c>
      <c r="BW122" s="270">
        <v>10</v>
      </c>
      <c r="BX122" s="270">
        <v>0</v>
      </c>
      <c r="BY122" s="270">
        <v>20</v>
      </c>
      <c r="BZ122" s="270">
        <v>0</v>
      </c>
      <c r="CA122" s="270">
        <v>0</v>
      </c>
      <c r="CB122" s="270">
        <v>0</v>
      </c>
      <c r="CC122" s="270">
        <v>0</v>
      </c>
      <c r="CD122" s="270">
        <v>180</v>
      </c>
      <c r="CE122" s="270">
        <v>0</v>
      </c>
      <c r="CF122" s="270">
        <v>0</v>
      </c>
      <c r="CG122" s="270">
        <v>1400</v>
      </c>
      <c r="CH122" s="270">
        <v>0</v>
      </c>
      <c r="CI122" s="270">
        <v>345</v>
      </c>
      <c r="CJ122" s="270" t="s">
        <v>1676</v>
      </c>
      <c r="CK122" s="270">
        <v>925</v>
      </c>
      <c r="CL122" s="270">
        <v>0</v>
      </c>
      <c r="CM122" s="270">
        <v>0</v>
      </c>
      <c r="CN122" s="270">
        <v>0</v>
      </c>
      <c r="CO122" s="270">
        <v>0</v>
      </c>
      <c r="CP122" s="270">
        <v>0</v>
      </c>
      <c r="CQ122" s="270">
        <v>0</v>
      </c>
      <c r="CR122" s="270">
        <v>0</v>
      </c>
      <c r="CS122" s="270">
        <v>0</v>
      </c>
      <c r="CT122" s="270">
        <v>0</v>
      </c>
      <c r="CU122" s="270"/>
      <c r="CV122" s="270">
        <v>0</v>
      </c>
      <c r="CW122" s="270">
        <v>0</v>
      </c>
      <c r="CX122" s="270">
        <v>0</v>
      </c>
      <c r="CY122" s="270">
        <v>0</v>
      </c>
      <c r="CZ122" s="270">
        <v>0</v>
      </c>
      <c r="DA122" s="270">
        <v>0</v>
      </c>
      <c r="DB122" s="270">
        <v>0</v>
      </c>
      <c r="DC122" s="270">
        <v>0</v>
      </c>
      <c r="DD122" s="270">
        <v>0</v>
      </c>
      <c r="DE122" s="270">
        <v>0</v>
      </c>
      <c r="DF122" s="270">
        <v>0</v>
      </c>
      <c r="DG122" s="270">
        <v>0</v>
      </c>
      <c r="DH122" s="270">
        <v>0</v>
      </c>
      <c r="DI122" s="270">
        <v>0</v>
      </c>
      <c r="DJ122" s="270">
        <v>0</v>
      </c>
      <c r="DK122" s="270">
        <v>0</v>
      </c>
      <c r="DL122" s="270">
        <v>0</v>
      </c>
      <c r="DM122" s="270">
        <v>0</v>
      </c>
      <c r="DN122" s="270">
        <v>0</v>
      </c>
      <c r="DO122" s="270">
        <v>0</v>
      </c>
      <c r="DP122" s="270" t="s">
        <v>1676</v>
      </c>
      <c r="DQ122" s="270">
        <v>0</v>
      </c>
      <c r="DR122" s="270"/>
      <c r="DS122" s="270">
        <v>0</v>
      </c>
      <c r="DT122" s="270">
        <v>0</v>
      </c>
      <c r="DU122" s="270">
        <v>0</v>
      </c>
      <c r="DV122" s="270">
        <v>0</v>
      </c>
      <c r="DW122" s="270">
        <v>0</v>
      </c>
      <c r="DX122" s="270">
        <v>0</v>
      </c>
      <c r="DY122" s="270">
        <v>0</v>
      </c>
      <c r="DZ122" s="270">
        <v>0</v>
      </c>
      <c r="EA122" s="270">
        <v>0</v>
      </c>
      <c r="EB122" s="270">
        <v>0</v>
      </c>
      <c r="EC122" s="270">
        <v>0</v>
      </c>
      <c r="ED122" s="270">
        <v>0</v>
      </c>
      <c r="EE122" s="270">
        <v>0</v>
      </c>
      <c r="EF122" s="270">
        <v>0</v>
      </c>
      <c r="EG122" s="270">
        <v>0</v>
      </c>
      <c r="EH122" s="270">
        <v>0</v>
      </c>
      <c r="EI122" s="270">
        <v>0</v>
      </c>
      <c r="EJ122" s="270">
        <v>0</v>
      </c>
      <c r="EK122" s="270">
        <v>0</v>
      </c>
      <c r="EL122" s="270">
        <v>0</v>
      </c>
      <c r="EM122" s="270">
        <v>325</v>
      </c>
      <c r="EN122" s="270">
        <v>0</v>
      </c>
      <c r="EO122" s="270">
        <v>0</v>
      </c>
      <c r="EP122" s="270">
        <v>0</v>
      </c>
      <c r="EQ122" s="270">
        <v>0</v>
      </c>
      <c r="ER122" s="270">
        <v>0</v>
      </c>
      <c r="ES122" s="270">
        <v>0</v>
      </c>
      <c r="ET122" s="270">
        <v>0</v>
      </c>
      <c r="EU122" s="270">
        <v>0</v>
      </c>
      <c r="EV122" s="270">
        <v>0</v>
      </c>
      <c r="EW122" s="270">
        <v>0</v>
      </c>
      <c r="EX122" s="270">
        <v>0</v>
      </c>
      <c r="EY122" s="270">
        <v>0</v>
      </c>
      <c r="EZ122" s="270">
        <v>0</v>
      </c>
      <c r="FA122" s="270">
        <v>0</v>
      </c>
      <c r="FB122" s="270">
        <v>0</v>
      </c>
      <c r="FC122" s="270">
        <v>0</v>
      </c>
      <c r="FD122" s="270">
        <v>0</v>
      </c>
      <c r="FE122" s="270">
        <v>0</v>
      </c>
      <c r="FF122" s="270">
        <v>0</v>
      </c>
      <c r="FG122" s="270"/>
      <c r="FH122" s="270">
        <v>0</v>
      </c>
      <c r="FI122" s="270"/>
      <c r="FJ122" s="270">
        <v>0</v>
      </c>
      <c r="FK122" s="270">
        <v>0</v>
      </c>
      <c r="FL122" s="270">
        <v>0</v>
      </c>
      <c r="FM122" s="270">
        <v>0</v>
      </c>
      <c r="FN122" s="270">
        <v>0</v>
      </c>
      <c r="FO122" s="351">
        <v>1555</v>
      </c>
      <c r="FP122" s="351">
        <v>0</v>
      </c>
      <c r="FQ122" s="351">
        <v>1600</v>
      </c>
      <c r="FR122" s="13"/>
      <c r="FS122" s="270"/>
      <c r="FT122" s="270"/>
      <c r="FU122" s="270"/>
      <c r="FV122" s="270"/>
      <c r="FW122" s="270"/>
      <c r="FX122" s="270"/>
      <c r="FY122" s="270"/>
      <c r="FZ122" s="270"/>
      <c r="GA122" s="270"/>
      <c r="GB122" s="270"/>
      <c r="GC122" s="270"/>
      <c r="GD122" s="270"/>
      <c r="GE122" s="270"/>
      <c r="GF122" s="270"/>
      <c r="GG122" s="270"/>
      <c r="GH122" s="270"/>
      <c r="GI122" s="270"/>
      <c r="GJ122" s="270"/>
      <c r="GK122" s="270"/>
      <c r="GL122" s="270"/>
      <c r="GM122" s="270"/>
      <c r="GN122" s="270"/>
      <c r="GO122" s="270"/>
      <c r="GP122" s="270"/>
      <c r="GQ122" s="270"/>
      <c r="GR122" s="270"/>
      <c r="GS122" s="270"/>
      <c r="GT122" s="270"/>
      <c r="GU122" s="270"/>
      <c r="GV122" s="270"/>
      <c r="GW122" s="270"/>
      <c r="GX122" s="270"/>
      <c r="GY122" s="270"/>
      <c r="GZ122" s="270"/>
      <c r="HA122" s="270"/>
      <c r="HB122" s="270"/>
      <c r="HC122" s="270"/>
      <c r="HD122" s="270"/>
      <c r="HE122" s="270"/>
      <c r="HF122" s="270"/>
      <c r="HG122" s="270"/>
      <c r="HH122" s="270"/>
      <c r="HI122" s="270"/>
      <c r="HJ122" s="270"/>
      <c r="HK122" s="270"/>
      <c r="HL122" s="270"/>
      <c r="HM122" s="270"/>
      <c r="HN122" s="270"/>
      <c r="HO122" s="270"/>
      <c r="HP122" s="270"/>
      <c r="HQ122" s="270"/>
      <c r="HR122" s="270"/>
      <c r="HS122" s="270"/>
      <c r="HT122" s="270"/>
      <c r="HU122" s="270"/>
      <c r="HV122" s="270"/>
      <c r="HW122" s="270"/>
      <c r="HX122" s="270"/>
      <c r="HY122" s="270"/>
      <c r="HZ122" s="270"/>
      <c r="IA122" s="270"/>
      <c r="IB122" s="270"/>
      <c r="IC122" s="270"/>
      <c r="ID122" s="270"/>
      <c r="IE122" s="270"/>
      <c r="IF122" s="270"/>
      <c r="IG122" s="270"/>
      <c r="IH122" s="270"/>
    </row>
    <row r="123" spans="1:242" ht="12.75" customHeight="1" x14ac:dyDescent="0.2">
      <c r="A123" s="374" t="s">
        <v>292</v>
      </c>
      <c r="B123" s="270">
        <v>5250</v>
      </c>
      <c r="C123" s="270">
        <v>5250</v>
      </c>
      <c r="D123" s="270">
        <v>2060</v>
      </c>
      <c r="E123" s="270">
        <v>3190</v>
      </c>
      <c r="F123" s="270">
        <v>0</v>
      </c>
      <c r="G123" s="270">
        <v>0</v>
      </c>
      <c r="H123" s="270">
        <v>5250</v>
      </c>
      <c r="I123" s="270">
        <v>620</v>
      </c>
      <c r="J123" s="270">
        <v>4630</v>
      </c>
      <c r="K123" s="270">
        <v>1350</v>
      </c>
      <c r="L123" s="270">
        <v>62.30109384</v>
      </c>
      <c r="M123" s="270">
        <v>52</v>
      </c>
      <c r="N123" s="270">
        <v>1105</v>
      </c>
      <c r="O123" s="270">
        <v>1910</v>
      </c>
      <c r="P123" s="270">
        <v>1295</v>
      </c>
      <c r="Q123" s="270">
        <v>705</v>
      </c>
      <c r="R123" s="270">
        <v>160</v>
      </c>
      <c r="S123" s="270">
        <v>35</v>
      </c>
      <c r="T123" s="270">
        <v>0</v>
      </c>
      <c r="U123" s="270">
        <v>0</v>
      </c>
      <c r="V123" s="270">
        <v>2.1755233490000001</v>
      </c>
      <c r="W123" s="270">
        <v>2</v>
      </c>
      <c r="X123" s="270">
        <v>61.916889060000003</v>
      </c>
      <c r="Y123" s="270">
        <v>0</v>
      </c>
      <c r="Z123" s="270">
        <v>95</v>
      </c>
      <c r="AA123" s="270">
        <v>455</v>
      </c>
      <c r="AB123" s="270">
        <v>1690</v>
      </c>
      <c r="AC123" s="270">
        <v>1970</v>
      </c>
      <c r="AD123" s="270">
        <v>1015</v>
      </c>
      <c r="AE123" s="270">
        <v>25</v>
      </c>
      <c r="AF123" s="270">
        <v>760</v>
      </c>
      <c r="AG123" s="270">
        <v>0</v>
      </c>
      <c r="AH123" s="270">
        <v>0</v>
      </c>
      <c r="AI123" s="270">
        <v>0</v>
      </c>
      <c r="AJ123" s="270">
        <v>0</v>
      </c>
      <c r="AK123" s="270">
        <v>0</v>
      </c>
      <c r="AL123" s="270">
        <v>0</v>
      </c>
      <c r="AM123" s="270">
        <v>0</v>
      </c>
      <c r="AN123" s="270">
        <v>65</v>
      </c>
      <c r="AO123" s="270">
        <v>0</v>
      </c>
      <c r="AP123" s="270">
        <v>0</v>
      </c>
      <c r="AQ123" s="270" t="s">
        <v>1676</v>
      </c>
      <c r="AR123" s="270">
        <v>0</v>
      </c>
      <c r="AS123" s="270">
        <v>0</v>
      </c>
      <c r="AT123" s="270">
        <v>0</v>
      </c>
      <c r="AU123" s="270">
        <v>0</v>
      </c>
      <c r="AV123" s="270">
        <v>25</v>
      </c>
      <c r="AW123" s="270">
        <v>940</v>
      </c>
      <c r="AX123" s="270" t="s">
        <v>1676</v>
      </c>
      <c r="AY123" s="270">
        <v>125</v>
      </c>
      <c r="AZ123" s="270">
        <v>2985</v>
      </c>
      <c r="BA123" s="270">
        <v>15</v>
      </c>
      <c r="BB123" s="270">
        <v>320</v>
      </c>
      <c r="BC123" s="270" t="s">
        <v>1676</v>
      </c>
      <c r="BD123" s="270">
        <v>15</v>
      </c>
      <c r="BE123" s="270">
        <v>0</v>
      </c>
      <c r="BF123" s="270">
        <v>0</v>
      </c>
      <c r="BG123" s="270">
        <v>0</v>
      </c>
      <c r="BH123" s="270">
        <v>370</v>
      </c>
      <c r="BI123" s="270">
        <v>0</v>
      </c>
      <c r="BJ123" s="270">
        <v>0</v>
      </c>
      <c r="BK123" s="270">
        <v>0</v>
      </c>
      <c r="BL123" s="270">
        <v>0</v>
      </c>
      <c r="BM123" s="270">
        <v>275</v>
      </c>
      <c r="BN123" s="270">
        <v>15</v>
      </c>
      <c r="BO123" s="270">
        <v>4495</v>
      </c>
      <c r="BP123" s="270">
        <v>0</v>
      </c>
      <c r="BQ123" s="270">
        <v>0</v>
      </c>
      <c r="BR123" s="270">
        <v>0</v>
      </c>
      <c r="BS123" s="270" t="s">
        <v>1676</v>
      </c>
      <c r="BT123" s="270">
        <v>0</v>
      </c>
      <c r="BU123" s="270">
        <v>50</v>
      </c>
      <c r="BV123" s="270">
        <v>0</v>
      </c>
      <c r="BW123" s="270">
        <v>25</v>
      </c>
      <c r="BX123" s="270">
        <v>0</v>
      </c>
      <c r="BY123" s="270">
        <v>10</v>
      </c>
      <c r="BZ123" s="270">
        <v>0</v>
      </c>
      <c r="CA123" s="270">
        <v>0</v>
      </c>
      <c r="CB123" s="270">
        <v>0</v>
      </c>
      <c r="CC123" s="270">
        <v>0</v>
      </c>
      <c r="CD123" s="270">
        <v>80</v>
      </c>
      <c r="CE123" s="270">
        <v>10</v>
      </c>
      <c r="CF123" s="270">
        <v>0</v>
      </c>
      <c r="CG123" s="270">
        <v>5150</v>
      </c>
      <c r="CH123" s="270">
        <v>0</v>
      </c>
      <c r="CI123" s="270">
        <v>280</v>
      </c>
      <c r="CJ123" s="270">
        <v>0</v>
      </c>
      <c r="CK123" s="270">
        <v>4075</v>
      </c>
      <c r="CL123" s="270" t="s">
        <v>1676</v>
      </c>
      <c r="CM123" s="270">
        <v>0</v>
      </c>
      <c r="CN123" s="270">
        <v>0</v>
      </c>
      <c r="CO123" s="270">
        <v>0</v>
      </c>
      <c r="CP123" s="270">
        <v>0</v>
      </c>
      <c r="CQ123" s="270">
        <v>0</v>
      </c>
      <c r="CR123" s="270">
        <v>0</v>
      </c>
      <c r="CS123" s="270">
        <v>0</v>
      </c>
      <c r="CT123" s="270">
        <v>0</v>
      </c>
      <c r="CU123" s="270"/>
      <c r="CV123" s="270">
        <v>0</v>
      </c>
      <c r="CW123" s="270">
        <v>0</v>
      </c>
      <c r="CX123" s="270">
        <v>890</v>
      </c>
      <c r="CY123" s="270">
        <v>0</v>
      </c>
      <c r="CZ123" s="270">
        <v>0</v>
      </c>
      <c r="DA123" s="270">
        <v>0</v>
      </c>
      <c r="DB123" s="270">
        <v>0</v>
      </c>
      <c r="DC123" s="270">
        <v>0</v>
      </c>
      <c r="DD123" s="270">
        <v>0</v>
      </c>
      <c r="DE123" s="270">
        <v>0</v>
      </c>
      <c r="DF123" s="270">
        <v>0</v>
      </c>
      <c r="DG123" s="270">
        <v>0</v>
      </c>
      <c r="DH123" s="270">
        <v>0</v>
      </c>
      <c r="DI123" s="270">
        <v>0</v>
      </c>
      <c r="DJ123" s="270">
        <v>0</v>
      </c>
      <c r="DK123" s="270">
        <v>0</v>
      </c>
      <c r="DL123" s="270">
        <v>0</v>
      </c>
      <c r="DM123" s="270">
        <v>0</v>
      </c>
      <c r="DN123" s="270">
        <v>0</v>
      </c>
      <c r="DO123" s="270">
        <v>0</v>
      </c>
      <c r="DP123" s="270" t="s">
        <v>1676</v>
      </c>
      <c r="DQ123" s="270">
        <v>0</v>
      </c>
      <c r="DR123" s="270"/>
      <c r="DS123" s="270">
        <v>0</v>
      </c>
      <c r="DT123" s="270">
        <v>0</v>
      </c>
      <c r="DU123" s="270">
        <v>0</v>
      </c>
      <c r="DV123" s="270">
        <v>0</v>
      </c>
      <c r="DW123" s="270">
        <v>0</v>
      </c>
      <c r="DX123" s="270">
        <v>0</v>
      </c>
      <c r="DY123" s="270">
        <v>0</v>
      </c>
      <c r="DZ123" s="270">
        <v>0</v>
      </c>
      <c r="EA123" s="270">
        <v>0</v>
      </c>
      <c r="EB123" s="270">
        <v>0</v>
      </c>
      <c r="EC123" s="270">
        <v>0</v>
      </c>
      <c r="ED123" s="270" t="s">
        <v>1676</v>
      </c>
      <c r="EE123" s="270">
        <v>0</v>
      </c>
      <c r="EF123" s="270">
        <v>0</v>
      </c>
      <c r="EG123" s="270">
        <v>0</v>
      </c>
      <c r="EH123" s="270">
        <v>0</v>
      </c>
      <c r="EI123" s="270">
        <v>0</v>
      </c>
      <c r="EJ123" s="270">
        <v>0</v>
      </c>
      <c r="EK123" s="270">
        <v>0</v>
      </c>
      <c r="EL123" s="270">
        <v>0</v>
      </c>
      <c r="EM123" s="270">
        <v>0</v>
      </c>
      <c r="EN123" s="270">
        <v>0</v>
      </c>
      <c r="EO123" s="270">
        <v>0</v>
      </c>
      <c r="EP123" s="270">
        <v>0</v>
      </c>
      <c r="EQ123" s="270">
        <v>0</v>
      </c>
      <c r="ER123" s="270">
        <v>0</v>
      </c>
      <c r="ES123" s="270">
        <v>0</v>
      </c>
      <c r="ET123" s="270">
        <v>0</v>
      </c>
      <c r="EU123" s="270">
        <v>0</v>
      </c>
      <c r="EV123" s="270">
        <v>0</v>
      </c>
      <c r="EW123" s="270">
        <v>0</v>
      </c>
      <c r="EX123" s="270">
        <v>0</v>
      </c>
      <c r="EY123" s="270">
        <v>0</v>
      </c>
      <c r="EZ123" s="270">
        <v>0</v>
      </c>
      <c r="FA123" s="270">
        <v>0</v>
      </c>
      <c r="FB123" s="270">
        <v>0</v>
      </c>
      <c r="FC123" s="270">
        <v>0</v>
      </c>
      <c r="FD123" s="270">
        <v>0</v>
      </c>
      <c r="FE123" s="270">
        <v>0</v>
      </c>
      <c r="FF123" s="270">
        <v>0</v>
      </c>
      <c r="FG123" s="270"/>
      <c r="FH123" s="270">
        <v>0</v>
      </c>
      <c r="FI123" s="270"/>
      <c r="FJ123" s="270">
        <v>0</v>
      </c>
      <c r="FK123" s="270">
        <v>0</v>
      </c>
      <c r="FL123" s="270">
        <v>0</v>
      </c>
      <c r="FM123" s="270">
        <v>0</v>
      </c>
      <c r="FN123" s="270">
        <v>0</v>
      </c>
      <c r="FO123" s="351">
        <v>4930</v>
      </c>
      <c r="FP123" s="351">
        <v>0</v>
      </c>
      <c r="FQ123" s="351">
        <v>5210</v>
      </c>
      <c r="FR123" s="13"/>
      <c r="FS123" s="270"/>
      <c r="FT123" s="270"/>
      <c r="FU123" s="270"/>
      <c r="FV123" s="270"/>
      <c r="FW123" s="270"/>
      <c r="FX123" s="270"/>
      <c r="FY123" s="270"/>
      <c r="FZ123" s="270"/>
      <c r="GA123" s="270"/>
      <c r="GB123" s="270"/>
      <c r="GC123" s="270"/>
      <c r="GD123" s="270"/>
      <c r="GE123" s="270"/>
      <c r="GF123" s="270"/>
      <c r="GG123" s="270"/>
      <c r="GH123" s="270"/>
      <c r="GI123" s="270"/>
      <c r="GJ123" s="270"/>
      <c r="GK123" s="270"/>
      <c r="GL123" s="270"/>
      <c r="GM123" s="270"/>
      <c r="GN123" s="270"/>
      <c r="GO123" s="270"/>
      <c r="GP123" s="270"/>
      <c r="GQ123" s="270"/>
      <c r="GR123" s="270"/>
      <c r="GS123" s="270"/>
      <c r="GT123" s="270"/>
      <c r="GU123" s="270"/>
      <c r="GV123" s="270"/>
      <c r="GW123" s="270"/>
      <c r="GX123" s="270"/>
      <c r="GY123" s="270"/>
      <c r="GZ123" s="270"/>
      <c r="HA123" s="270"/>
      <c r="HB123" s="270"/>
      <c r="HC123" s="270"/>
      <c r="HD123" s="270"/>
      <c r="HE123" s="270"/>
      <c r="HF123" s="270"/>
      <c r="HG123" s="270"/>
      <c r="HH123" s="270"/>
      <c r="HI123" s="270"/>
      <c r="HJ123" s="270"/>
      <c r="HK123" s="270"/>
      <c r="HL123" s="270"/>
      <c r="HM123" s="270"/>
      <c r="HN123" s="270"/>
      <c r="HO123" s="270"/>
      <c r="HP123" s="270"/>
      <c r="HQ123" s="270"/>
      <c r="HR123" s="270"/>
      <c r="HS123" s="270"/>
      <c r="HT123" s="270"/>
      <c r="HU123" s="270"/>
      <c r="HV123" s="270"/>
      <c r="HW123" s="270"/>
      <c r="HX123" s="270"/>
      <c r="HY123" s="270"/>
      <c r="HZ123" s="270"/>
      <c r="IA123" s="270"/>
      <c r="IB123" s="270"/>
      <c r="IC123" s="270"/>
      <c r="ID123" s="270"/>
      <c r="IE123" s="270"/>
      <c r="IF123" s="270"/>
      <c r="IG123" s="270"/>
      <c r="IH123" s="270"/>
    </row>
    <row r="124" spans="1:242" ht="12.75" customHeight="1" x14ac:dyDescent="0.2">
      <c r="A124" s="374" t="s">
        <v>293</v>
      </c>
      <c r="B124" s="270">
        <v>4815</v>
      </c>
      <c r="C124" s="270">
        <v>4815</v>
      </c>
      <c r="D124" s="270">
        <v>2175</v>
      </c>
      <c r="E124" s="270">
        <v>2640</v>
      </c>
      <c r="F124" s="270">
        <v>0</v>
      </c>
      <c r="G124" s="270">
        <v>0</v>
      </c>
      <c r="H124" s="270">
        <v>4815</v>
      </c>
      <c r="I124" s="270">
        <v>285</v>
      </c>
      <c r="J124" s="270">
        <v>4525</v>
      </c>
      <c r="K124" s="270">
        <v>640</v>
      </c>
      <c r="L124" s="270">
        <v>58.624505110000001</v>
      </c>
      <c r="M124" s="270">
        <v>49</v>
      </c>
      <c r="N124" s="270">
        <v>1355</v>
      </c>
      <c r="O124" s="270">
        <v>1520</v>
      </c>
      <c r="P124" s="270">
        <v>985</v>
      </c>
      <c r="Q124" s="270">
        <v>850</v>
      </c>
      <c r="R124" s="270">
        <v>75</v>
      </c>
      <c r="S124" s="270">
        <v>15</v>
      </c>
      <c r="T124" s="270">
        <v>0</v>
      </c>
      <c r="U124" s="270">
        <v>0</v>
      </c>
      <c r="V124" s="270">
        <v>2.2334494770000002</v>
      </c>
      <c r="W124" s="270">
        <v>2</v>
      </c>
      <c r="X124" s="270">
        <v>51.844949919999998</v>
      </c>
      <c r="Y124" s="270">
        <v>0</v>
      </c>
      <c r="Z124" s="270">
        <v>375</v>
      </c>
      <c r="AA124" s="270">
        <v>1180</v>
      </c>
      <c r="AB124" s="270">
        <v>1740</v>
      </c>
      <c r="AC124" s="270">
        <v>1140</v>
      </c>
      <c r="AD124" s="270">
        <v>355</v>
      </c>
      <c r="AE124" s="270" t="s">
        <v>1676</v>
      </c>
      <c r="AF124" s="270">
        <v>1410</v>
      </c>
      <c r="AG124" s="270" t="s">
        <v>1676</v>
      </c>
      <c r="AH124" s="270" t="s">
        <v>1676</v>
      </c>
      <c r="AI124" s="270">
        <v>35</v>
      </c>
      <c r="AJ124" s="270">
        <v>185</v>
      </c>
      <c r="AK124" s="270">
        <v>10</v>
      </c>
      <c r="AL124" s="270">
        <v>20</v>
      </c>
      <c r="AM124" s="270">
        <v>295</v>
      </c>
      <c r="AN124" s="270">
        <v>55</v>
      </c>
      <c r="AO124" s="270">
        <v>0</v>
      </c>
      <c r="AP124" s="270" t="s">
        <v>1676</v>
      </c>
      <c r="AQ124" s="270" t="s">
        <v>1676</v>
      </c>
      <c r="AR124" s="270" t="s">
        <v>1676</v>
      </c>
      <c r="AS124" s="270">
        <v>30</v>
      </c>
      <c r="AT124" s="270">
        <v>130</v>
      </c>
      <c r="AU124" s="270">
        <v>0</v>
      </c>
      <c r="AV124" s="270">
        <v>155</v>
      </c>
      <c r="AW124" s="270">
        <v>720</v>
      </c>
      <c r="AX124" s="270">
        <v>10</v>
      </c>
      <c r="AY124" s="270">
        <v>40</v>
      </c>
      <c r="AZ124" s="270">
        <v>1250</v>
      </c>
      <c r="BA124" s="270" t="s">
        <v>1676</v>
      </c>
      <c r="BB124" s="270">
        <v>450</v>
      </c>
      <c r="BC124" s="270">
        <v>10</v>
      </c>
      <c r="BD124" s="270">
        <v>110</v>
      </c>
      <c r="BE124" s="270" t="s">
        <v>1676</v>
      </c>
      <c r="BF124" s="270" t="s">
        <v>1676</v>
      </c>
      <c r="BG124" s="270" t="s">
        <v>1676</v>
      </c>
      <c r="BH124" s="270">
        <v>120</v>
      </c>
      <c r="BI124" s="270">
        <v>0</v>
      </c>
      <c r="BJ124" s="270">
        <v>30</v>
      </c>
      <c r="BK124" s="270">
        <v>0</v>
      </c>
      <c r="BL124" s="270">
        <v>205</v>
      </c>
      <c r="BM124" s="270">
        <v>525</v>
      </c>
      <c r="BN124" s="270">
        <v>125</v>
      </c>
      <c r="BO124" s="270">
        <v>3410</v>
      </c>
      <c r="BP124" s="270">
        <v>145</v>
      </c>
      <c r="BQ124" s="270">
        <v>0</v>
      </c>
      <c r="BR124" s="270">
        <v>0</v>
      </c>
      <c r="BS124" s="270" t="s">
        <v>1676</v>
      </c>
      <c r="BT124" s="270">
        <v>45</v>
      </c>
      <c r="BU124" s="270">
        <v>60</v>
      </c>
      <c r="BV124" s="270">
        <v>0</v>
      </c>
      <c r="BW124" s="270">
        <v>15</v>
      </c>
      <c r="BX124" s="270" t="s">
        <v>1676</v>
      </c>
      <c r="BY124" s="270">
        <v>25</v>
      </c>
      <c r="BZ124" s="270">
        <v>0</v>
      </c>
      <c r="CA124" s="270">
        <v>0</v>
      </c>
      <c r="CB124" s="270">
        <v>0</v>
      </c>
      <c r="CC124" s="270">
        <v>0</v>
      </c>
      <c r="CD124" s="270">
        <v>20</v>
      </c>
      <c r="CE124" s="270" t="s">
        <v>1676</v>
      </c>
      <c r="CF124" s="270">
        <v>0</v>
      </c>
      <c r="CG124" s="270">
        <v>4760</v>
      </c>
      <c r="CH124" s="270">
        <v>0</v>
      </c>
      <c r="CI124" s="270">
        <v>760</v>
      </c>
      <c r="CJ124" s="270" t="s">
        <v>1676</v>
      </c>
      <c r="CK124" s="270">
        <v>2185</v>
      </c>
      <c r="CL124" s="270">
        <v>255</v>
      </c>
      <c r="CM124" s="270">
        <v>0</v>
      </c>
      <c r="CN124" s="270">
        <v>0</v>
      </c>
      <c r="CO124" s="270">
        <v>0</v>
      </c>
      <c r="CP124" s="270">
        <v>0</v>
      </c>
      <c r="CQ124" s="270">
        <v>0</v>
      </c>
      <c r="CR124" s="270">
        <v>0</v>
      </c>
      <c r="CS124" s="270">
        <v>0</v>
      </c>
      <c r="CT124" s="270">
        <v>0</v>
      </c>
      <c r="CU124" s="270"/>
      <c r="CV124" s="270">
        <v>0</v>
      </c>
      <c r="CW124" s="270">
        <v>325</v>
      </c>
      <c r="CX124" s="270">
        <v>0</v>
      </c>
      <c r="CY124" s="270">
        <v>0</v>
      </c>
      <c r="CZ124" s="270">
        <v>0</v>
      </c>
      <c r="DA124" s="270">
        <v>0</v>
      </c>
      <c r="DB124" s="270">
        <v>1100</v>
      </c>
      <c r="DC124" s="270">
        <v>0</v>
      </c>
      <c r="DD124" s="270">
        <v>0</v>
      </c>
      <c r="DE124" s="270">
        <v>0</v>
      </c>
      <c r="DF124" s="270">
        <v>0</v>
      </c>
      <c r="DG124" s="270">
        <v>0</v>
      </c>
      <c r="DH124" s="270">
        <v>0</v>
      </c>
      <c r="DI124" s="270">
        <v>0</v>
      </c>
      <c r="DJ124" s="270">
        <v>0</v>
      </c>
      <c r="DK124" s="270">
        <v>0</v>
      </c>
      <c r="DL124" s="270">
        <v>0</v>
      </c>
      <c r="DM124" s="270">
        <v>0</v>
      </c>
      <c r="DN124" s="270">
        <v>0</v>
      </c>
      <c r="DO124" s="270">
        <v>0</v>
      </c>
      <c r="DP124" s="270">
        <v>0</v>
      </c>
      <c r="DQ124" s="270">
        <v>0</v>
      </c>
      <c r="DR124" s="270"/>
      <c r="DS124" s="270">
        <v>0</v>
      </c>
      <c r="DT124" s="270">
        <v>0</v>
      </c>
      <c r="DU124" s="270">
        <v>0</v>
      </c>
      <c r="DV124" s="270">
        <v>0</v>
      </c>
      <c r="DW124" s="270">
        <v>0</v>
      </c>
      <c r="DX124" s="270">
        <v>0</v>
      </c>
      <c r="DY124" s="270">
        <v>0</v>
      </c>
      <c r="DZ124" s="270">
        <v>0</v>
      </c>
      <c r="EA124" s="270">
        <v>0</v>
      </c>
      <c r="EB124" s="270">
        <v>0</v>
      </c>
      <c r="EC124" s="270">
        <v>0</v>
      </c>
      <c r="ED124" s="270">
        <v>0</v>
      </c>
      <c r="EE124" s="270">
        <v>0</v>
      </c>
      <c r="EF124" s="270">
        <v>0</v>
      </c>
      <c r="EG124" s="270">
        <v>0</v>
      </c>
      <c r="EH124" s="270">
        <v>0</v>
      </c>
      <c r="EI124" s="270">
        <v>0</v>
      </c>
      <c r="EJ124" s="270">
        <v>0</v>
      </c>
      <c r="EK124" s="270">
        <v>0</v>
      </c>
      <c r="EL124" s="270">
        <v>0</v>
      </c>
      <c r="EM124" s="270">
        <v>185</v>
      </c>
      <c r="EN124" s="270">
        <v>0</v>
      </c>
      <c r="EO124" s="270">
        <v>0</v>
      </c>
      <c r="EP124" s="270">
        <v>0</v>
      </c>
      <c r="EQ124" s="270">
        <v>0</v>
      </c>
      <c r="ER124" s="270">
        <v>0</v>
      </c>
      <c r="ES124" s="270">
        <v>0</v>
      </c>
      <c r="ET124" s="270">
        <v>0</v>
      </c>
      <c r="EU124" s="270">
        <v>0</v>
      </c>
      <c r="EV124" s="270">
        <v>0</v>
      </c>
      <c r="EW124" s="270">
        <v>0</v>
      </c>
      <c r="EX124" s="270">
        <v>0</v>
      </c>
      <c r="EY124" s="270">
        <v>0</v>
      </c>
      <c r="EZ124" s="270">
        <v>0</v>
      </c>
      <c r="FA124" s="270">
        <v>0</v>
      </c>
      <c r="FB124" s="270">
        <v>0</v>
      </c>
      <c r="FC124" s="270">
        <v>0</v>
      </c>
      <c r="FD124" s="270">
        <v>0</v>
      </c>
      <c r="FE124" s="270">
        <v>0</v>
      </c>
      <c r="FF124" s="270">
        <v>0</v>
      </c>
      <c r="FG124" s="270"/>
      <c r="FH124" s="270">
        <v>0</v>
      </c>
      <c r="FI124" s="270"/>
      <c r="FJ124" s="270">
        <v>0</v>
      </c>
      <c r="FK124" s="270">
        <v>0</v>
      </c>
      <c r="FL124" s="270">
        <v>0</v>
      </c>
      <c r="FM124" s="270">
        <v>0</v>
      </c>
      <c r="FN124" s="270">
        <v>0</v>
      </c>
      <c r="FO124" s="351">
        <v>4365</v>
      </c>
      <c r="FP124" s="351">
        <v>0</v>
      </c>
      <c r="FQ124" s="351">
        <v>4800</v>
      </c>
      <c r="FR124" s="13"/>
      <c r="FS124" s="270"/>
      <c r="FT124" s="270"/>
      <c r="FU124" s="270"/>
      <c r="FV124" s="270"/>
      <c r="FW124" s="270"/>
      <c r="FX124" s="270"/>
      <c r="FY124" s="270"/>
      <c r="FZ124" s="270"/>
      <c r="GA124" s="270"/>
      <c r="GB124" s="270"/>
      <c r="GC124" s="270"/>
      <c r="GD124" s="270"/>
      <c r="GE124" s="270"/>
      <c r="GF124" s="270"/>
      <c r="GG124" s="270"/>
      <c r="GH124" s="270"/>
      <c r="GI124" s="270"/>
      <c r="GJ124" s="270"/>
      <c r="GK124" s="270"/>
      <c r="GL124" s="270"/>
      <c r="GM124" s="270"/>
      <c r="GN124" s="270"/>
      <c r="GO124" s="270"/>
      <c r="GP124" s="270"/>
      <c r="GQ124" s="270"/>
      <c r="GR124" s="270"/>
      <c r="GS124" s="270"/>
      <c r="GT124" s="270"/>
      <c r="GU124" s="270"/>
      <c r="GV124" s="270"/>
      <c r="GW124" s="270"/>
      <c r="GX124" s="270"/>
      <c r="GY124" s="270"/>
      <c r="GZ124" s="270"/>
      <c r="HA124" s="270"/>
      <c r="HB124" s="270"/>
      <c r="HC124" s="270"/>
      <c r="HD124" s="270"/>
      <c r="HE124" s="270"/>
      <c r="HF124" s="270"/>
      <c r="HG124" s="270"/>
      <c r="HH124" s="270"/>
      <c r="HI124" s="270"/>
      <c r="HJ124" s="270"/>
      <c r="HK124" s="270"/>
      <c r="HL124" s="270"/>
      <c r="HM124" s="270"/>
      <c r="HN124" s="270"/>
      <c r="HO124" s="270"/>
      <c r="HP124" s="270"/>
      <c r="HQ124" s="270"/>
      <c r="HR124" s="270"/>
      <c r="HS124" s="270"/>
      <c r="HT124" s="270"/>
      <c r="HU124" s="270"/>
      <c r="HV124" s="270"/>
      <c r="HW124" s="270"/>
      <c r="HX124" s="270"/>
      <c r="HY124" s="270"/>
      <c r="HZ124" s="270"/>
      <c r="IA124" s="270"/>
      <c r="IB124" s="270"/>
      <c r="IC124" s="270"/>
      <c r="ID124" s="270"/>
      <c r="IE124" s="270"/>
      <c r="IF124" s="270"/>
      <c r="IG124" s="270"/>
      <c r="IH124" s="270"/>
    </row>
    <row r="125" spans="1:242" ht="12.75" customHeight="1" x14ac:dyDescent="0.2">
      <c r="A125" s="374" t="s">
        <v>294</v>
      </c>
      <c r="B125" s="270">
        <v>1170</v>
      </c>
      <c r="C125" s="270">
        <v>1170</v>
      </c>
      <c r="D125" s="270">
        <v>535</v>
      </c>
      <c r="E125" s="270">
        <v>635</v>
      </c>
      <c r="F125" s="270">
        <v>0</v>
      </c>
      <c r="G125" s="270" t="s">
        <v>1676</v>
      </c>
      <c r="H125" s="270">
        <v>1170</v>
      </c>
      <c r="I125" s="270">
        <v>365</v>
      </c>
      <c r="J125" s="270">
        <v>805</v>
      </c>
      <c r="K125" s="270">
        <v>815</v>
      </c>
      <c r="L125" s="270">
        <v>41.791416310000002</v>
      </c>
      <c r="M125" s="270">
        <v>35</v>
      </c>
      <c r="N125" s="270">
        <v>505</v>
      </c>
      <c r="O125" s="270">
        <v>385</v>
      </c>
      <c r="P125" s="270">
        <v>190</v>
      </c>
      <c r="Q125" s="270">
        <v>80</v>
      </c>
      <c r="R125" s="270" t="s">
        <v>1676</v>
      </c>
      <c r="S125" s="270">
        <v>0</v>
      </c>
      <c r="T125" s="270">
        <v>0</v>
      </c>
      <c r="U125" s="270">
        <v>0</v>
      </c>
      <c r="V125" s="270">
        <v>2.247933884</v>
      </c>
      <c r="W125" s="270">
        <v>2</v>
      </c>
      <c r="X125" s="270">
        <v>54.539383559999997</v>
      </c>
      <c r="Y125" s="270">
        <v>0</v>
      </c>
      <c r="Z125" s="270">
        <v>90</v>
      </c>
      <c r="AA125" s="270">
        <v>240</v>
      </c>
      <c r="AB125" s="270">
        <v>350</v>
      </c>
      <c r="AC125" s="270">
        <v>340</v>
      </c>
      <c r="AD125" s="270">
        <v>140</v>
      </c>
      <c r="AE125" s="270" t="s">
        <v>1676</v>
      </c>
      <c r="AF125" s="270">
        <v>135</v>
      </c>
      <c r="AG125" s="270">
        <v>0</v>
      </c>
      <c r="AH125" s="270">
        <v>0</v>
      </c>
      <c r="AI125" s="270" t="s">
        <v>1676</v>
      </c>
      <c r="AJ125" s="270">
        <v>25</v>
      </c>
      <c r="AK125" s="270" t="s">
        <v>1676</v>
      </c>
      <c r="AL125" s="270">
        <v>10</v>
      </c>
      <c r="AM125" s="270">
        <v>265</v>
      </c>
      <c r="AN125" s="270">
        <v>50</v>
      </c>
      <c r="AO125" s="270">
        <v>0</v>
      </c>
      <c r="AP125" s="270">
        <v>0</v>
      </c>
      <c r="AQ125" s="270" t="s">
        <v>1676</v>
      </c>
      <c r="AR125" s="270">
        <v>0</v>
      </c>
      <c r="AS125" s="270">
        <v>0</v>
      </c>
      <c r="AT125" s="270" t="s">
        <v>1676</v>
      </c>
      <c r="AU125" s="270">
        <v>0</v>
      </c>
      <c r="AV125" s="270">
        <v>35</v>
      </c>
      <c r="AW125" s="270">
        <v>185</v>
      </c>
      <c r="AX125" s="270">
        <v>0</v>
      </c>
      <c r="AY125" s="270">
        <v>30</v>
      </c>
      <c r="AZ125" s="270">
        <v>405</v>
      </c>
      <c r="BA125" s="270" t="s">
        <v>1676</v>
      </c>
      <c r="BB125" s="270">
        <v>20</v>
      </c>
      <c r="BC125" s="270" t="s">
        <v>1676</v>
      </c>
      <c r="BD125" s="270">
        <v>15</v>
      </c>
      <c r="BE125" s="270">
        <v>0</v>
      </c>
      <c r="BF125" s="270">
        <v>0</v>
      </c>
      <c r="BG125" s="270">
        <v>0</v>
      </c>
      <c r="BH125" s="270">
        <v>35</v>
      </c>
      <c r="BI125" s="270" t="s">
        <v>1676</v>
      </c>
      <c r="BJ125" s="270" t="s">
        <v>1676</v>
      </c>
      <c r="BK125" s="270">
        <v>0</v>
      </c>
      <c r="BL125" s="270">
        <v>25</v>
      </c>
      <c r="BM125" s="270">
        <v>435</v>
      </c>
      <c r="BN125" s="270">
        <v>30</v>
      </c>
      <c r="BO125" s="270">
        <v>570</v>
      </c>
      <c r="BP125" s="270" t="s">
        <v>1676</v>
      </c>
      <c r="BQ125" s="270">
        <v>0</v>
      </c>
      <c r="BR125" s="270">
        <v>0</v>
      </c>
      <c r="BS125" s="270">
        <v>0</v>
      </c>
      <c r="BT125" s="270">
        <v>15</v>
      </c>
      <c r="BU125" s="270">
        <v>35</v>
      </c>
      <c r="BV125" s="270">
        <v>0</v>
      </c>
      <c r="BW125" s="270" t="s">
        <v>1676</v>
      </c>
      <c r="BX125" s="270">
        <v>0</v>
      </c>
      <c r="BY125" s="270">
        <v>15</v>
      </c>
      <c r="BZ125" s="270">
        <v>0</v>
      </c>
      <c r="CA125" s="270">
        <v>0</v>
      </c>
      <c r="CB125" s="270">
        <v>0</v>
      </c>
      <c r="CC125" s="270">
        <v>0</v>
      </c>
      <c r="CD125" s="270">
        <v>15</v>
      </c>
      <c r="CE125" s="270" t="s">
        <v>1676</v>
      </c>
      <c r="CF125" s="270">
        <v>0</v>
      </c>
      <c r="CG125" s="270">
        <v>1140</v>
      </c>
      <c r="CH125" s="270">
        <v>0</v>
      </c>
      <c r="CI125" s="270">
        <v>480</v>
      </c>
      <c r="CJ125" s="270">
        <v>0</v>
      </c>
      <c r="CK125" s="270">
        <v>645</v>
      </c>
      <c r="CL125" s="270">
        <v>30</v>
      </c>
      <c r="CM125" s="270">
        <v>0</v>
      </c>
      <c r="CN125" s="270">
        <v>0</v>
      </c>
      <c r="CO125" s="270">
        <v>0</v>
      </c>
      <c r="CP125" s="270">
        <v>0</v>
      </c>
      <c r="CQ125" s="270">
        <v>0</v>
      </c>
      <c r="CR125" s="270">
        <v>0</v>
      </c>
      <c r="CS125" s="270">
        <v>0</v>
      </c>
      <c r="CT125" s="270">
        <v>0</v>
      </c>
      <c r="CU125" s="270"/>
      <c r="CV125" s="270">
        <v>0</v>
      </c>
      <c r="CW125" s="270">
        <v>10</v>
      </c>
      <c r="CX125" s="270">
        <v>0</v>
      </c>
      <c r="CY125" s="270">
        <v>0</v>
      </c>
      <c r="CZ125" s="270">
        <v>0</v>
      </c>
      <c r="DA125" s="270">
        <v>0</v>
      </c>
      <c r="DB125" s="270">
        <v>0</v>
      </c>
      <c r="DC125" s="270">
        <v>0</v>
      </c>
      <c r="DD125" s="270">
        <v>0</v>
      </c>
      <c r="DE125" s="270">
        <v>0</v>
      </c>
      <c r="DF125" s="270">
        <v>10</v>
      </c>
      <c r="DG125" s="270">
        <v>0</v>
      </c>
      <c r="DH125" s="270">
        <v>0</v>
      </c>
      <c r="DI125" s="270">
        <v>0</v>
      </c>
      <c r="DJ125" s="270">
        <v>0</v>
      </c>
      <c r="DK125" s="270">
        <v>0</v>
      </c>
      <c r="DL125" s="270">
        <v>0</v>
      </c>
      <c r="DM125" s="270">
        <v>0</v>
      </c>
      <c r="DN125" s="270">
        <v>0</v>
      </c>
      <c r="DO125" s="270">
        <v>0</v>
      </c>
      <c r="DP125" s="270">
        <v>0</v>
      </c>
      <c r="DQ125" s="270">
        <v>0</v>
      </c>
      <c r="DR125" s="270"/>
      <c r="DS125" s="270">
        <v>0</v>
      </c>
      <c r="DT125" s="270">
        <v>0</v>
      </c>
      <c r="DU125" s="270">
        <v>0</v>
      </c>
      <c r="DV125" s="270">
        <v>0</v>
      </c>
      <c r="DW125" s="270">
        <v>0</v>
      </c>
      <c r="DX125" s="270">
        <v>0</v>
      </c>
      <c r="DY125" s="270">
        <v>0</v>
      </c>
      <c r="DZ125" s="270">
        <v>0</v>
      </c>
      <c r="EA125" s="270">
        <v>0</v>
      </c>
      <c r="EB125" s="270">
        <v>0</v>
      </c>
      <c r="EC125" s="270">
        <v>0</v>
      </c>
      <c r="ED125" s="270">
        <v>0</v>
      </c>
      <c r="EE125" s="270">
        <v>0</v>
      </c>
      <c r="EF125" s="270">
        <v>0</v>
      </c>
      <c r="EG125" s="270">
        <v>0</v>
      </c>
      <c r="EH125" s="270">
        <v>0</v>
      </c>
      <c r="EI125" s="270">
        <v>0</v>
      </c>
      <c r="EJ125" s="270">
        <v>0</v>
      </c>
      <c r="EK125" s="270">
        <v>0</v>
      </c>
      <c r="EL125" s="270">
        <v>0</v>
      </c>
      <c r="EM125" s="270">
        <v>0</v>
      </c>
      <c r="EN125" s="270">
        <v>0</v>
      </c>
      <c r="EO125" s="270">
        <v>0</v>
      </c>
      <c r="EP125" s="270">
        <v>0</v>
      </c>
      <c r="EQ125" s="270">
        <v>0</v>
      </c>
      <c r="ER125" s="270">
        <v>0</v>
      </c>
      <c r="ES125" s="270">
        <v>0</v>
      </c>
      <c r="ET125" s="270">
        <v>0</v>
      </c>
      <c r="EU125" s="270">
        <v>0</v>
      </c>
      <c r="EV125" s="270">
        <v>0</v>
      </c>
      <c r="EW125" s="270">
        <v>0</v>
      </c>
      <c r="EX125" s="270">
        <v>0</v>
      </c>
      <c r="EY125" s="270">
        <v>0</v>
      </c>
      <c r="EZ125" s="270">
        <v>0</v>
      </c>
      <c r="FA125" s="270">
        <v>0</v>
      </c>
      <c r="FB125" s="270">
        <v>0</v>
      </c>
      <c r="FC125" s="270">
        <v>0</v>
      </c>
      <c r="FD125" s="270">
        <v>0</v>
      </c>
      <c r="FE125" s="270">
        <v>0</v>
      </c>
      <c r="FF125" s="270">
        <v>0</v>
      </c>
      <c r="FG125" s="270"/>
      <c r="FH125" s="270">
        <v>0</v>
      </c>
      <c r="FI125" s="270"/>
      <c r="FJ125" s="270">
        <v>0</v>
      </c>
      <c r="FK125" s="270">
        <v>0</v>
      </c>
      <c r="FL125" s="270">
        <v>0</v>
      </c>
      <c r="FM125" s="270">
        <v>0</v>
      </c>
      <c r="FN125" s="270">
        <v>0</v>
      </c>
      <c r="FO125" s="351">
        <v>1150</v>
      </c>
      <c r="FP125" s="351">
        <v>0</v>
      </c>
      <c r="FQ125" s="351">
        <v>1165</v>
      </c>
      <c r="FR125" s="13"/>
      <c r="FS125" s="270"/>
      <c r="FT125" s="270"/>
      <c r="FU125" s="270"/>
      <c r="FV125" s="270"/>
      <c r="FW125" s="270"/>
      <c r="FX125" s="270"/>
      <c r="FY125" s="270"/>
      <c r="FZ125" s="270"/>
      <c r="GA125" s="270"/>
      <c r="GB125" s="270"/>
      <c r="GC125" s="270"/>
      <c r="GD125" s="270"/>
      <c r="GE125" s="270"/>
      <c r="GF125" s="270"/>
      <c r="GG125" s="270"/>
      <c r="GH125" s="270"/>
      <c r="GI125" s="270"/>
      <c r="GJ125" s="270"/>
      <c r="GK125" s="270"/>
      <c r="GL125" s="270"/>
      <c r="GM125" s="270"/>
      <c r="GN125" s="270"/>
      <c r="GO125" s="270"/>
      <c r="GP125" s="270"/>
      <c r="GQ125" s="270"/>
      <c r="GR125" s="270"/>
      <c r="GS125" s="270"/>
      <c r="GT125" s="270"/>
      <c r="GU125" s="270"/>
      <c r="GV125" s="270"/>
      <c r="GW125" s="270"/>
      <c r="GX125" s="270"/>
      <c r="GY125" s="270"/>
      <c r="GZ125" s="270"/>
      <c r="HA125" s="270"/>
      <c r="HB125" s="270"/>
      <c r="HC125" s="270"/>
      <c r="HD125" s="270"/>
      <c r="HE125" s="270"/>
      <c r="HF125" s="270"/>
      <c r="HG125" s="270"/>
      <c r="HH125" s="270"/>
      <c r="HI125" s="270"/>
      <c r="HJ125" s="270"/>
      <c r="HK125" s="270"/>
      <c r="HL125" s="270"/>
      <c r="HM125" s="270"/>
      <c r="HN125" s="270"/>
      <c r="HO125" s="270"/>
      <c r="HP125" s="270"/>
      <c r="HQ125" s="270"/>
      <c r="HR125" s="270"/>
      <c r="HS125" s="270"/>
      <c r="HT125" s="270"/>
      <c r="HU125" s="270"/>
      <c r="HV125" s="270"/>
      <c r="HW125" s="270"/>
      <c r="HX125" s="270"/>
      <c r="HY125" s="270"/>
      <c r="HZ125" s="270"/>
      <c r="IA125" s="270"/>
      <c r="IB125" s="270"/>
      <c r="IC125" s="270"/>
      <c r="ID125" s="270"/>
      <c r="IE125" s="270"/>
      <c r="IF125" s="270"/>
      <c r="IG125" s="270"/>
      <c r="IH125" s="270"/>
    </row>
    <row r="126" spans="1:242" ht="12.75" customHeight="1" x14ac:dyDescent="0.2">
      <c r="A126" s="374" t="s">
        <v>295</v>
      </c>
      <c r="B126" s="270">
        <v>1910</v>
      </c>
      <c r="C126" s="270">
        <v>1910</v>
      </c>
      <c r="D126" s="270">
        <v>875</v>
      </c>
      <c r="E126" s="270">
        <v>1035</v>
      </c>
      <c r="F126" s="270">
        <v>0</v>
      </c>
      <c r="G126" s="270">
        <v>0</v>
      </c>
      <c r="H126" s="270">
        <v>1910</v>
      </c>
      <c r="I126" s="270">
        <v>520</v>
      </c>
      <c r="J126" s="270">
        <v>1390</v>
      </c>
      <c r="K126" s="270">
        <v>1210</v>
      </c>
      <c r="L126" s="270">
        <v>48.115588549999998</v>
      </c>
      <c r="M126" s="270">
        <v>41</v>
      </c>
      <c r="N126" s="270">
        <v>715</v>
      </c>
      <c r="O126" s="270">
        <v>550</v>
      </c>
      <c r="P126" s="270">
        <v>430</v>
      </c>
      <c r="Q126" s="270">
        <v>170</v>
      </c>
      <c r="R126" s="270">
        <v>15</v>
      </c>
      <c r="S126" s="270" t="s">
        <v>1676</v>
      </c>
      <c r="T126" s="270">
        <v>0</v>
      </c>
      <c r="U126" s="270">
        <v>0</v>
      </c>
      <c r="V126" s="270">
        <v>2.3352601160000002</v>
      </c>
      <c r="W126" s="270">
        <v>3</v>
      </c>
      <c r="X126" s="270">
        <v>54.861780099999997</v>
      </c>
      <c r="Y126" s="270">
        <v>0</v>
      </c>
      <c r="Z126" s="270">
        <v>145</v>
      </c>
      <c r="AA126" s="270">
        <v>345</v>
      </c>
      <c r="AB126" s="270">
        <v>645</v>
      </c>
      <c r="AC126" s="270">
        <v>565</v>
      </c>
      <c r="AD126" s="270">
        <v>200</v>
      </c>
      <c r="AE126" s="270" t="s">
        <v>1676</v>
      </c>
      <c r="AF126" s="270">
        <v>200</v>
      </c>
      <c r="AG126" s="270" t="s">
        <v>1676</v>
      </c>
      <c r="AH126" s="270">
        <v>0</v>
      </c>
      <c r="AI126" s="270" t="s">
        <v>1676</v>
      </c>
      <c r="AJ126" s="270">
        <v>80</v>
      </c>
      <c r="AK126" s="270">
        <v>25</v>
      </c>
      <c r="AL126" s="270">
        <v>10</v>
      </c>
      <c r="AM126" s="270">
        <v>200</v>
      </c>
      <c r="AN126" s="270">
        <v>70</v>
      </c>
      <c r="AO126" s="270">
        <v>0</v>
      </c>
      <c r="AP126" s="270">
        <v>0</v>
      </c>
      <c r="AQ126" s="270" t="s">
        <v>1676</v>
      </c>
      <c r="AR126" s="270">
        <v>0</v>
      </c>
      <c r="AS126" s="270">
        <v>0</v>
      </c>
      <c r="AT126" s="270">
        <v>0</v>
      </c>
      <c r="AU126" s="270">
        <v>0</v>
      </c>
      <c r="AV126" s="270">
        <v>55</v>
      </c>
      <c r="AW126" s="270">
        <v>335</v>
      </c>
      <c r="AX126" s="270">
        <v>10</v>
      </c>
      <c r="AY126" s="270">
        <v>15</v>
      </c>
      <c r="AZ126" s="270">
        <v>835</v>
      </c>
      <c r="BA126" s="270" t="s">
        <v>1676</v>
      </c>
      <c r="BB126" s="270">
        <v>65</v>
      </c>
      <c r="BC126" s="270">
        <v>10</v>
      </c>
      <c r="BD126" s="270">
        <v>35</v>
      </c>
      <c r="BE126" s="270" t="s">
        <v>1676</v>
      </c>
      <c r="BF126" s="270" t="s">
        <v>1676</v>
      </c>
      <c r="BG126" s="270">
        <v>0</v>
      </c>
      <c r="BH126" s="270">
        <v>150</v>
      </c>
      <c r="BI126" s="270">
        <v>0</v>
      </c>
      <c r="BJ126" s="270" t="s">
        <v>1676</v>
      </c>
      <c r="BK126" s="270">
        <v>0</v>
      </c>
      <c r="BL126" s="270">
        <v>105</v>
      </c>
      <c r="BM126" s="270">
        <v>345</v>
      </c>
      <c r="BN126" s="270">
        <v>45</v>
      </c>
      <c r="BO126" s="270">
        <v>1095</v>
      </c>
      <c r="BP126" s="270">
        <v>0</v>
      </c>
      <c r="BQ126" s="270">
        <v>0</v>
      </c>
      <c r="BR126" s="270">
        <v>0</v>
      </c>
      <c r="BS126" s="270">
        <v>0</v>
      </c>
      <c r="BT126" s="270">
        <v>30</v>
      </c>
      <c r="BU126" s="270">
        <v>85</v>
      </c>
      <c r="BV126" s="270">
        <v>0</v>
      </c>
      <c r="BW126" s="270" t="s">
        <v>1676</v>
      </c>
      <c r="BX126" s="270">
        <v>0</v>
      </c>
      <c r="BY126" s="270">
        <v>20</v>
      </c>
      <c r="BZ126" s="270">
        <v>0</v>
      </c>
      <c r="CA126" s="270">
        <v>0</v>
      </c>
      <c r="CB126" s="270">
        <v>0</v>
      </c>
      <c r="CC126" s="270">
        <v>0</v>
      </c>
      <c r="CD126" s="270">
        <v>25</v>
      </c>
      <c r="CE126" s="270" t="s">
        <v>1676</v>
      </c>
      <c r="CF126" s="270">
        <v>0</v>
      </c>
      <c r="CG126" s="270">
        <v>1860</v>
      </c>
      <c r="CH126" s="270">
        <v>0</v>
      </c>
      <c r="CI126" s="270">
        <v>420</v>
      </c>
      <c r="CJ126" s="270">
        <v>0</v>
      </c>
      <c r="CK126" s="270">
        <v>1325</v>
      </c>
      <c r="CL126" s="270">
        <v>115</v>
      </c>
      <c r="CM126" s="270">
        <v>0</v>
      </c>
      <c r="CN126" s="270">
        <v>0</v>
      </c>
      <c r="CO126" s="270">
        <v>0</v>
      </c>
      <c r="CP126" s="270">
        <v>0</v>
      </c>
      <c r="CQ126" s="270">
        <v>0</v>
      </c>
      <c r="CR126" s="270">
        <v>0</v>
      </c>
      <c r="CS126" s="270">
        <v>0</v>
      </c>
      <c r="CT126" s="270">
        <v>0</v>
      </c>
      <c r="CU126" s="270"/>
      <c r="CV126" s="270">
        <v>0</v>
      </c>
      <c r="CW126" s="270">
        <v>0</v>
      </c>
      <c r="CX126" s="270">
        <v>0</v>
      </c>
      <c r="CY126" s="270">
        <v>0</v>
      </c>
      <c r="CZ126" s="270">
        <v>0</v>
      </c>
      <c r="DA126" s="270">
        <v>0</v>
      </c>
      <c r="DB126" s="270">
        <v>45</v>
      </c>
      <c r="DC126" s="270">
        <v>0</v>
      </c>
      <c r="DD126" s="270">
        <v>0</v>
      </c>
      <c r="DE126" s="270">
        <v>0</v>
      </c>
      <c r="DF126" s="270">
        <v>0</v>
      </c>
      <c r="DG126" s="270">
        <v>0</v>
      </c>
      <c r="DH126" s="270">
        <v>0</v>
      </c>
      <c r="DI126" s="270">
        <v>0</v>
      </c>
      <c r="DJ126" s="270">
        <v>0</v>
      </c>
      <c r="DK126" s="270">
        <v>0</v>
      </c>
      <c r="DL126" s="270">
        <v>0</v>
      </c>
      <c r="DM126" s="270">
        <v>0</v>
      </c>
      <c r="DN126" s="270">
        <v>0</v>
      </c>
      <c r="DO126" s="270">
        <v>0</v>
      </c>
      <c r="DP126" s="270">
        <v>0</v>
      </c>
      <c r="DQ126" s="270">
        <v>0</v>
      </c>
      <c r="DR126" s="270"/>
      <c r="DS126" s="270">
        <v>0</v>
      </c>
      <c r="DT126" s="270">
        <v>0</v>
      </c>
      <c r="DU126" s="270">
        <v>0</v>
      </c>
      <c r="DV126" s="270">
        <v>0</v>
      </c>
      <c r="DW126" s="270">
        <v>0</v>
      </c>
      <c r="DX126" s="270">
        <v>0</v>
      </c>
      <c r="DY126" s="270">
        <v>0</v>
      </c>
      <c r="DZ126" s="270">
        <v>0</v>
      </c>
      <c r="EA126" s="270">
        <v>0</v>
      </c>
      <c r="EB126" s="270">
        <v>0</v>
      </c>
      <c r="EC126" s="270">
        <v>0</v>
      </c>
      <c r="ED126" s="270">
        <v>0</v>
      </c>
      <c r="EE126" s="270">
        <v>0</v>
      </c>
      <c r="EF126" s="270">
        <v>0</v>
      </c>
      <c r="EG126" s="270">
        <v>0</v>
      </c>
      <c r="EH126" s="270">
        <v>0</v>
      </c>
      <c r="EI126" s="270">
        <v>0</v>
      </c>
      <c r="EJ126" s="270">
        <v>0</v>
      </c>
      <c r="EK126" s="270">
        <v>0</v>
      </c>
      <c r="EL126" s="270">
        <v>0</v>
      </c>
      <c r="EM126" s="270">
        <v>0</v>
      </c>
      <c r="EN126" s="270">
        <v>0</v>
      </c>
      <c r="EO126" s="270">
        <v>0</v>
      </c>
      <c r="EP126" s="270">
        <v>0</v>
      </c>
      <c r="EQ126" s="270">
        <v>0</v>
      </c>
      <c r="ER126" s="270">
        <v>0</v>
      </c>
      <c r="ES126" s="270">
        <v>0</v>
      </c>
      <c r="ET126" s="270">
        <v>0</v>
      </c>
      <c r="EU126" s="270">
        <v>0</v>
      </c>
      <c r="EV126" s="270">
        <v>0</v>
      </c>
      <c r="EW126" s="270">
        <v>0</v>
      </c>
      <c r="EX126" s="270">
        <v>0</v>
      </c>
      <c r="EY126" s="270">
        <v>0</v>
      </c>
      <c r="EZ126" s="270">
        <v>0</v>
      </c>
      <c r="FA126" s="270">
        <v>0</v>
      </c>
      <c r="FB126" s="270">
        <v>0</v>
      </c>
      <c r="FC126" s="270">
        <v>0</v>
      </c>
      <c r="FD126" s="270">
        <v>0</v>
      </c>
      <c r="FE126" s="270">
        <v>0</v>
      </c>
      <c r="FF126" s="270">
        <v>0</v>
      </c>
      <c r="FG126" s="270"/>
      <c r="FH126" s="270">
        <v>0</v>
      </c>
      <c r="FI126" s="270"/>
      <c r="FJ126" s="270">
        <v>0</v>
      </c>
      <c r="FK126" s="270">
        <v>0</v>
      </c>
      <c r="FL126" s="270">
        <v>0</v>
      </c>
      <c r="FM126" s="270">
        <v>0</v>
      </c>
      <c r="FN126" s="270">
        <v>0</v>
      </c>
      <c r="FO126" s="351">
        <v>1845</v>
      </c>
      <c r="FP126" s="351">
        <v>0</v>
      </c>
      <c r="FQ126" s="351">
        <v>1885</v>
      </c>
      <c r="FR126" s="13"/>
      <c r="FS126" s="270"/>
      <c r="FT126" s="270"/>
      <c r="FU126" s="270"/>
      <c r="FV126" s="270"/>
      <c r="FW126" s="270"/>
      <c r="FX126" s="270"/>
      <c r="FY126" s="270"/>
      <c r="FZ126" s="270"/>
      <c r="GA126" s="270"/>
      <c r="GB126" s="270"/>
      <c r="GC126" s="270"/>
      <c r="GD126" s="270"/>
      <c r="GE126" s="270"/>
      <c r="GF126" s="270"/>
      <c r="GG126" s="270"/>
      <c r="GH126" s="270"/>
      <c r="GI126" s="270"/>
      <c r="GJ126" s="270"/>
      <c r="GK126" s="270"/>
      <c r="GL126" s="270"/>
      <c r="GM126" s="270"/>
      <c r="GN126" s="270"/>
      <c r="GO126" s="270"/>
      <c r="GP126" s="270"/>
      <c r="GQ126" s="270"/>
      <c r="GR126" s="270"/>
      <c r="GS126" s="270"/>
      <c r="GT126" s="270"/>
      <c r="GU126" s="270"/>
      <c r="GV126" s="270"/>
      <c r="GW126" s="270"/>
      <c r="GX126" s="270"/>
      <c r="GY126" s="270"/>
      <c r="GZ126" s="270"/>
      <c r="HA126" s="270"/>
      <c r="HB126" s="270"/>
      <c r="HC126" s="270"/>
      <c r="HD126" s="270"/>
      <c r="HE126" s="270"/>
      <c r="HF126" s="270"/>
      <c r="HG126" s="270"/>
      <c r="HH126" s="270"/>
      <c r="HI126" s="270"/>
      <c r="HJ126" s="270"/>
      <c r="HK126" s="270"/>
      <c r="HL126" s="270"/>
      <c r="HM126" s="270"/>
      <c r="HN126" s="270"/>
      <c r="HO126" s="270"/>
      <c r="HP126" s="270"/>
      <c r="HQ126" s="270"/>
      <c r="HR126" s="270"/>
      <c r="HS126" s="270"/>
      <c r="HT126" s="270"/>
      <c r="HU126" s="270"/>
      <c r="HV126" s="270"/>
      <c r="HW126" s="270"/>
      <c r="HX126" s="270"/>
      <c r="HY126" s="270"/>
      <c r="HZ126" s="270"/>
      <c r="IA126" s="270"/>
      <c r="IB126" s="270"/>
      <c r="IC126" s="270"/>
      <c r="ID126" s="270"/>
      <c r="IE126" s="270"/>
      <c r="IF126" s="270"/>
      <c r="IG126" s="270"/>
      <c r="IH126" s="270"/>
    </row>
    <row r="127" spans="1:242" ht="12.75" customHeight="1" x14ac:dyDescent="0.2">
      <c r="A127" s="374" t="s">
        <v>296</v>
      </c>
      <c r="B127" s="270">
        <v>765</v>
      </c>
      <c r="C127" s="270">
        <v>765</v>
      </c>
      <c r="D127" s="270">
        <v>395</v>
      </c>
      <c r="E127" s="270">
        <v>365</v>
      </c>
      <c r="F127" s="270">
        <v>0</v>
      </c>
      <c r="G127" s="270">
        <v>0</v>
      </c>
      <c r="H127" s="270">
        <v>765</v>
      </c>
      <c r="I127" s="270">
        <v>425</v>
      </c>
      <c r="J127" s="270">
        <v>340</v>
      </c>
      <c r="K127" s="270">
        <v>1085</v>
      </c>
      <c r="L127" s="270">
        <v>33.046174139999998</v>
      </c>
      <c r="M127" s="270">
        <v>28</v>
      </c>
      <c r="N127" s="270">
        <v>400</v>
      </c>
      <c r="O127" s="270">
        <v>275</v>
      </c>
      <c r="P127" s="270">
        <v>60</v>
      </c>
      <c r="Q127" s="270">
        <v>15</v>
      </c>
      <c r="R127" s="270" t="s">
        <v>1676</v>
      </c>
      <c r="S127" s="270" t="s">
        <v>1676</v>
      </c>
      <c r="T127" s="270">
        <v>0</v>
      </c>
      <c r="U127" s="270">
        <v>0</v>
      </c>
      <c r="V127" s="270">
        <v>2.5482352939999999</v>
      </c>
      <c r="W127" s="270">
        <v>3</v>
      </c>
      <c r="X127" s="270">
        <v>57.418635170000002</v>
      </c>
      <c r="Y127" s="270">
        <v>0</v>
      </c>
      <c r="Z127" s="270">
        <v>60</v>
      </c>
      <c r="AA127" s="270">
        <v>105</v>
      </c>
      <c r="AB127" s="270">
        <v>205</v>
      </c>
      <c r="AC127" s="270">
        <v>300</v>
      </c>
      <c r="AD127" s="270">
        <v>95</v>
      </c>
      <c r="AE127" s="270">
        <v>0</v>
      </c>
      <c r="AF127" s="270" t="s">
        <v>1676</v>
      </c>
      <c r="AG127" s="270" t="s">
        <v>1676</v>
      </c>
      <c r="AH127" s="270">
        <v>0</v>
      </c>
      <c r="AI127" s="270">
        <v>0</v>
      </c>
      <c r="AJ127" s="270">
        <v>0</v>
      </c>
      <c r="AK127" s="270">
        <v>0</v>
      </c>
      <c r="AL127" s="270">
        <v>0</v>
      </c>
      <c r="AM127" s="270">
        <v>0</v>
      </c>
      <c r="AN127" s="270">
        <v>0</v>
      </c>
      <c r="AO127" s="270">
        <v>0</v>
      </c>
      <c r="AP127" s="270">
        <v>0</v>
      </c>
      <c r="AQ127" s="270">
        <v>0</v>
      </c>
      <c r="AR127" s="270">
        <v>0</v>
      </c>
      <c r="AS127" s="270">
        <v>0</v>
      </c>
      <c r="AT127" s="270">
        <v>0</v>
      </c>
      <c r="AU127" s="270">
        <v>0</v>
      </c>
      <c r="AV127" s="270" t="s">
        <v>1676</v>
      </c>
      <c r="AW127" s="270">
        <v>100</v>
      </c>
      <c r="AX127" s="270" t="s">
        <v>1676</v>
      </c>
      <c r="AY127" s="270">
        <v>10</v>
      </c>
      <c r="AZ127" s="270">
        <v>615</v>
      </c>
      <c r="BA127" s="270" t="s">
        <v>1676</v>
      </c>
      <c r="BB127" s="270">
        <v>20</v>
      </c>
      <c r="BC127" s="270">
        <v>0</v>
      </c>
      <c r="BD127" s="270" t="s">
        <v>1676</v>
      </c>
      <c r="BE127" s="270">
        <v>0</v>
      </c>
      <c r="BF127" s="270">
        <v>0</v>
      </c>
      <c r="BG127" s="270">
        <v>0</v>
      </c>
      <c r="BH127" s="270" t="s">
        <v>1676</v>
      </c>
      <c r="BI127" s="270">
        <v>0</v>
      </c>
      <c r="BJ127" s="270">
        <v>0</v>
      </c>
      <c r="BK127" s="270">
        <v>0</v>
      </c>
      <c r="BL127" s="270">
        <v>0</v>
      </c>
      <c r="BM127" s="270">
        <v>75</v>
      </c>
      <c r="BN127" s="270" t="s">
        <v>1676</v>
      </c>
      <c r="BO127" s="270">
        <v>670</v>
      </c>
      <c r="BP127" s="270">
        <v>0</v>
      </c>
      <c r="BQ127" s="270">
        <v>0</v>
      </c>
      <c r="BR127" s="270">
        <v>0</v>
      </c>
      <c r="BS127" s="270" t="s">
        <v>1676</v>
      </c>
      <c r="BT127" s="270">
        <v>0</v>
      </c>
      <c r="BU127" s="270">
        <v>10</v>
      </c>
      <c r="BV127" s="270">
        <v>0</v>
      </c>
      <c r="BW127" s="270" t="s">
        <v>1676</v>
      </c>
      <c r="BX127" s="270">
        <v>0</v>
      </c>
      <c r="BY127" s="270" t="s">
        <v>1676</v>
      </c>
      <c r="BZ127" s="270">
        <v>0</v>
      </c>
      <c r="CA127" s="270">
        <v>0</v>
      </c>
      <c r="CB127" s="270">
        <v>0</v>
      </c>
      <c r="CC127" s="270">
        <v>0</v>
      </c>
      <c r="CD127" s="270">
        <v>45</v>
      </c>
      <c r="CE127" s="270">
        <v>0</v>
      </c>
      <c r="CF127" s="270">
        <v>0</v>
      </c>
      <c r="CG127" s="270">
        <v>720</v>
      </c>
      <c r="CH127" s="270">
        <v>0</v>
      </c>
      <c r="CI127" s="270">
        <v>75</v>
      </c>
      <c r="CJ127" s="270">
        <v>0</v>
      </c>
      <c r="CK127" s="270">
        <v>685</v>
      </c>
      <c r="CL127" s="270" t="s">
        <v>1676</v>
      </c>
      <c r="CM127" s="270">
        <v>0</v>
      </c>
      <c r="CN127" s="270">
        <v>0</v>
      </c>
      <c r="CO127" s="270">
        <v>0</v>
      </c>
      <c r="CP127" s="270">
        <v>0</v>
      </c>
      <c r="CQ127" s="270">
        <v>0</v>
      </c>
      <c r="CR127" s="270">
        <v>0</v>
      </c>
      <c r="CS127" s="270">
        <v>0</v>
      </c>
      <c r="CT127" s="270">
        <v>0</v>
      </c>
      <c r="CU127" s="270"/>
      <c r="CV127" s="270">
        <v>0</v>
      </c>
      <c r="CW127" s="270" t="s">
        <v>1676</v>
      </c>
      <c r="CX127" s="270">
        <v>0</v>
      </c>
      <c r="CY127" s="270">
        <v>0</v>
      </c>
      <c r="CZ127" s="270">
        <v>0</v>
      </c>
      <c r="DA127" s="270">
        <v>0</v>
      </c>
      <c r="DB127" s="270">
        <v>0</v>
      </c>
      <c r="DC127" s="270">
        <v>0</v>
      </c>
      <c r="DD127" s="270">
        <v>0</v>
      </c>
      <c r="DE127" s="270">
        <v>0</v>
      </c>
      <c r="DF127" s="270">
        <v>0</v>
      </c>
      <c r="DG127" s="270">
        <v>0</v>
      </c>
      <c r="DH127" s="270">
        <v>0</v>
      </c>
      <c r="DI127" s="270">
        <v>0</v>
      </c>
      <c r="DJ127" s="270">
        <v>0</v>
      </c>
      <c r="DK127" s="270">
        <v>0</v>
      </c>
      <c r="DL127" s="270">
        <v>0</v>
      </c>
      <c r="DM127" s="270">
        <v>0</v>
      </c>
      <c r="DN127" s="270">
        <v>0</v>
      </c>
      <c r="DO127" s="270">
        <v>0</v>
      </c>
      <c r="DP127" s="270">
        <v>0</v>
      </c>
      <c r="DQ127" s="270">
        <v>0</v>
      </c>
      <c r="DR127" s="270"/>
      <c r="DS127" s="270">
        <v>0</v>
      </c>
      <c r="DT127" s="270">
        <v>0</v>
      </c>
      <c r="DU127" s="270">
        <v>0</v>
      </c>
      <c r="DV127" s="270">
        <v>0</v>
      </c>
      <c r="DW127" s="270">
        <v>0</v>
      </c>
      <c r="DX127" s="270">
        <v>0</v>
      </c>
      <c r="DY127" s="270">
        <v>0</v>
      </c>
      <c r="DZ127" s="270">
        <v>0</v>
      </c>
      <c r="EA127" s="270">
        <v>0</v>
      </c>
      <c r="EB127" s="270">
        <v>0</v>
      </c>
      <c r="EC127" s="270">
        <v>0</v>
      </c>
      <c r="ED127" s="270">
        <v>0</v>
      </c>
      <c r="EE127" s="270">
        <v>0</v>
      </c>
      <c r="EF127" s="270">
        <v>0</v>
      </c>
      <c r="EG127" s="270">
        <v>0</v>
      </c>
      <c r="EH127" s="270">
        <v>0</v>
      </c>
      <c r="EI127" s="270">
        <v>0</v>
      </c>
      <c r="EJ127" s="270">
        <v>0</v>
      </c>
      <c r="EK127" s="270">
        <v>0</v>
      </c>
      <c r="EL127" s="270">
        <v>0</v>
      </c>
      <c r="EM127" s="270">
        <v>0</v>
      </c>
      <c r="EN127" s="270">
        <v>0</v>
      </c>
      <c r="EO127" s="270">
        <v>0</v>
      </c>
      <c r="EP127" s="270">
        <v>0</v>
      </c>
      <c r="EQ127" s="270">
        <v>0</v>
      </c>
      <c r="ER127" s="270">
        <v>0</v>
      </c>
      <c r="ES127" s="270">
        <v>0</v>
      </c>
      <c r="ET127" s="270">
        <v>0</v>
      </c>
      <c r="EU127" s="270">
        <v>0</v>
      </c>
      <c r="EV127" s="270">
        <v>0</v>
      </c>
      <c r="EW127" s="270">
        <v>0</v>
      </c>
      <c r="EX127" s="270">
        <v>0</v>
      </c>
      <c r="EY127" s="270">
        <v>0</v>
      </c>
      <c r="EZ127" s="270">
        <v>0</v>
      </c>
      <c r="FA127" s="270">
        <v>0</v>
      </c>
      <c r="FB127" s="270">
        <v>0</v>
      </c>
      <c r="FC127" s="270">
        <v>0</v>
      </c>
      <c r="FD127" s="270">
        <v>0</v>
      </c>
      <c r="FE127" s="270">
        <v>0</v>
      </c>
      <c r="FF127" s="270">
        <v>0</v>
      </c>
      <c r="FG127" s="270"/>
      <c r="FH127" s="270">
        <v>0</v>
      </c>
      <c r="FI127" s="270"/>
      <c r="FJ127" s="270">
        <v>0</v>
      </c>
      <c r="FK127" s="270">
        <v>0</v>
      </c>
      <c r="FL127" s="270">
        <v>0</v>
      </c>
      <c r="FM127" s="270">
        <v>0</v>
      </c>
      <c r="FN127" s="270">
        <v>0</v>
      </c>
      <c r="FO127" s="351">
        <v>740</v>
      </c>
      <c r="FP127" s="351">
        <v>0</v>
      </c>
      <c r="FQ127" s="351">
        <v>760</v>
      </c>
      <c r="FR127" s="13"/>
      <c r="FS127" s="270"/>
      <c r="FT127" s="270"/>
      <c r="FU127" s="270"/>
      <c r="FV127" s="270"/>
      <c r="FW127" s="270"/>
      <c r="FX127" s="270"/>
      <c r="FY127" s="270"/>
      <c r="FZ127" s="270"/>
      <c r="GA127" s="270"/>
      <c r="GB127" s="270"/>
      <c r="GC127" s="270"/>
      <c r="GD127" s="270"/>
      <c r="GE127" s="270"/>
      <c r="GF127" s="270"/>
      <c r="GG127" s="270"/>
      <c r="GH127" s="270"/>
      <c r="GI127" s="270"/>
      <c r="GJ127" s="270"/>
      <c r="GK127" s="270"/>
      <c r="GL127" s="270"/>
      <c r="GM127" s="270"/>
      <c r="GN127" s="270"/>
      <c r="GO127" s="270"/>
      <c r="GP127" s="270"/>
      <c r="GQ127" s="270"/>
      <c r="GR127" s="270"/>
      <c r="GS127" s="270"/>
      <c r="GT127" s="270"/>
      <c r="GU127" s="270"/>
      <c r="GV127" s="270"/>
      <c r="GW127" s="270"/>
      <c r="GX127" s="270"/>
      <c r="GY127" s="270"/>
      <c r="GZ127" s="270"/>
      <c r="HA127" s="270"/>
      <c r="HB127" s="270"/>
      <c r="HC127" s="270"/>
      <c r="HD127" s="270"/>
      <c r="HE127" s="270"/>
      <c r="HF127" s="270"/>
      <c r="HG127" s="270"/>
      <c r="HH127" s="270"/>
      <c r="HI127" s="270"/>
      <c r="HJ127" s="270"/>
      <c r="HK127" s="270"/>
      <c r="HL127" s="270"/>
      <c r="HM127" s="270"/>
      <c r="HN127" s="270"/>
      <c r="HO127" s="270"/>
      <c r="HP127" s="270"/>
      <c r="HQ127" s="270"/>
      <c r="HR127" s="270"/>
      <c r="HS127" s="270"/>
      <c r="HT127" s="270"/>
      <c r="HU127" s="270"/>
      <c r="HV127" s="270"/>
      <c r="HW127" s="270"/>
      <c r="HX127" s="270"/>
      <c r="HY127" s="270"/>
      <c r="HZ127" s="270"/>
      <c r="IA127" s="270"/>
      <c r="IB127" s="270"/>
      <c r="IC127" s="270"/>
      <c r="ID127" s="270"/>
      <c r="IE127" s="270"/>
      <c r="IF127" s="270"/>
      <c r="IG127" s="270"/>
      <c r="IH127" s="270"/>
    </row>
    <row r="128" spans="1:242" ht="12.75" customHeight="1" x14ac:dyDescent="0.2">
      <c r="A128" s="374" t="s">
        <v>298</v>
      </c>
      <c r="B128" s="270">
        <v>1150</v>
      </c>
      <c r="C128" s="270">
        <v>1150</v>
      </c>
      <c r="D128" s="270">
        <v>615</v>
      </c>
      <c r="E128" s="270">
        <v>540</v>
      </c>
      <c r="F128" s="270">
        <v>0</v>
      </c>
      <c r="G128" s="270">
        <v>0</v>
      </c>
      <c r="H128" s="270">
        <v>1150</v>
      </c>
      <c r="I128" s="270">
        <v>350</v>
      </c>
      <c r="J128" s="270">
        <v>805</v>
      </c>
      <c r="K128" s="270">
        <v>800</v>
      </c>
      <c r="L128" s="270">
        <v>41.895652169999998</v>
      </c>
      <c r="M128" s="270">
        <v>35</v>
      </c>
      <c r="N128" s="270">
        <v>505</v>
      </c>
      <c r="O128" s="270">
        <v>335</v>
      </c>
      <c r="P128" s="270">
        <v>240</v>
      </c>
      <c r="Q128" s="270">
        <v>65</v>
      </c>
      <c r="R128" s="270" t="s">
        <v>1676</v>
      </c>
      <c r="S128" s="270">
        <v>0</v>
      </c>
      <c r="T128" s="270">
        <v>0</v>
      </c>
      <c r="U128" s="270">
        <v>0</v>
      </c>
      <c r="V128" s="270">
        <v>2.2979942690000001</v>
      </c>
      <c r="W128" s="270">
        <v>2</v>
      </c>
      <c r="X128" s="270">
        <v>56.197048610000003</v>
      </c>
      <c r="Y128" s="270">
        <v>0</v>
      </c>
      <c r="Z128" s="270">
        <v>90</v>
      </c>
      <c r="AA128" s="270">
        <v>185</v>
      </c>
      <c r="AB128" s="270">
        <v>335</v>
      </c>
      <c r="AC128" s="270">
        <v>410</v>
      </c>
      <c r="AD128" s="270">
        <v>130</v>
      </c>
      <c r="AE128" s="270" t="s">
        <v>1676</v>
      </c>
      <c r="AF128" s="270">
        <v>85</v>
      </c>
      <c r="AG128" s="270">
        <v>0</v>
      </c>
      <c r="AH128" s="270">
        <v>0</v>
      </c>
      <c r="AI128" s="270">
        <v>25</v>
      </c>
      <c r="AJ128" s="270">
        <v>70</v>
      </c>
      <c r="AK128" s="270">
        <v>10</v>
      </c>
      <c r="AL128" s="270" t="s">
        <v>1676</v>
      </c>
      <c r="AM128" s="270">
        <v>0</v>
      </c>
      <c r="AN128" s="270">
        <v>50</v>
      </c>
      <c r="AO128" s="270">
        <v>0</v>
      </c>
      <c r="AP128" s="270">
        <v>0</v>
      </c>
      <c r="AQ128" s="270" t="s">
        <v>1676</v>
      </c>
      <c r="AR128" s="270">
        <v>10</v>
      </c>
      <c r="AS128" s="270">
        <v>0</v>
      </c>
      <c r="AT128" s="270">
        <v>0</v>
      </c>
      <c r="AU128" s="270">
        <v>0</v>
      </c>
      <c r="AV128" s="270">
        <v>15</v>
      </c>
      <c r="AW128" s="270">
        <v>250</v>
      </c>
      <c r="AX128" s="270">
        <v>0</v>
      </c>
      <c r="AY128" s="270">
        <v>0</v>
      </c>
      <c r="AZ128" s="270">
        <v>540</v>
      </c>
      <c r="BA128" s="270" t="s">
        <v>1676</v>
      </c>
      <c r="BB128" s="270">
        <v>90</v>
      </c>
      <c r="BC128" s="270">
        <v>0</v>
      </c>
      <c r="BD128" s="270" t="s">
        <v>1676</v>
      </c>
      <c r="BE128" s="270">
        <v>0</v>
      </c>
      <c r="BF128" s="270">
        <v>0</v>
      </c>
      <c r="BG128" s="270">
        <v>0</v>
      </c>
      <c r="BH128" s="270">
        <v>90</v>
      </c>
      <c r="BI128" s="270">
        <v>0</v>
      </c>
      <c r="BJ128" s="270">
        <v>25</v>
      </c>
      <c r="BK128" s="270">
        <v>0</v>
      </c>
      <c r="BL128" s="270">
        <v>95</v>
      </c>
      <c r="BM128" s="270">
        <v>230</v>
      </c>
      <c r="BN128" s="270" t="s">
        <v>1676</v>
      </c>
      <c r="BO128" s="270">
        <v>655</v>
      </c>
      <c r="BP128" s="270">
        <v>15</v>
      </c>
      <c r="BQ128" s="270">
        <v>0</v>
      </c>
      <c r="BR128" s="270">
        <v>0</v>
      </c>
      <c r="BS128" s="270">
        <v>0</v>
      </c>
      <c r="BT128" s="270">
        <v>10</v>
      </c>
      <c r="BU128" s="270">
        <v>15</v>
      </c>
      <c r="BV128" s="270">
        <v>0</v>
      </c>
      <c r="BW128" s="270" t="s">
        <v>1676</v>
      </c>
      <c r="BX128" s="270">
        <v>0</v>
      </c>
      <c r="BY128" s="270" t="s">
        <v>1676</v>
      </c>
      <c r="BZ128" s="270">
        <v>0</v>
      </c>
      <c r="CA128" s="270">
        <v>0</v>
      </c>
      <c r="CB128" s="270">
        <v>0</v>
      </c>
      <c r="CC128" s="270">
        <v>0</v>
      </c>
      <c r="CD128" s="270">
        <v>30</v>
      </c>
      <c r="CE128" s="270">
        <v>10</v>
      </c>
      <c r="CF128" s="270">
        <v>0</v>
      </c>
      <c r="CG128" s="270">
        <v>1105</v>
      </c>
      <c r="CH128" s="270">
        <v>0</v>
      </c>
      <c r="CI128" s="270">
        <v>230</v>
      </c>
      <c r="CJ128" s="270">
        <v>15</v>
      </c>
      <c r="CK128" s="270">
        <v>780</v>
      </c>
      <c r="CL128" s="270">
        <v>125</v>
      </c>
      <c r="CM128" s="270">
        <v>0</v>
      </c>
      <c r="CN128" s="270">
        <v>0</v>
      </c>
      <c r="CO128" s="270">
        <v>0</v>
      </c>
      <c r="CP128" s="270">
        <v>0</v>
      </c>
      <c r="CQ128" s="270">
        <v>0</v>
      </c>
      <c r="CR128" s="270">
        <v>0</v>
      </c>
      <c r="CS128" s="270">
        <v>0</v>
      </c>
      <c r="CT128" s="270">
        <v>0</v>
      </c>
      <c r="CU128" s="270"/>
      <c r="CV128" s="270">
        <v>0</v>
      </c>
      <c r="CW128" s="270">
        <v>0</v>
      </c>
      <c r="CX128" s="270">
        <v>0</v>
      </c>
      <c r="CY128" s="270">
        <v>0</v>
      </c>
      <c r="CZ128" s="270">
        <v>0</v>
      </c>
      <c r="DA128" s="270">
        <v>0</v>
      </c>
      <c r="DB128" s="270">
        <v>0</v>
      </c>
      <c r="DC128" s="270">
        <v>0</v>
      </c>
      <c r="DD128" s="270">
        <v>0</v>
      </c>
      <c r="DE128" s="270">
        <v>0</v>
      </c>
      <c r="DF128" s="270">
        <v>0</v>
      </c>
      <c r="DG128" s="270">
        <v>0</v>
      </c>
      <c r="DH128" s="270">
        <v>0</v>
      </c>
      <c r="DI128" s="270">
        <v>0</v>
      </c>
      <c r="DJ128" s="270">
        <v>0</v>
      </c>
      <c r="DK128" s="270">
        <v>0</v>
      </c>
      <c r="DL128" s="270">
        <v>0</v>
      </c>
      <c r="DM128" s="270">
        <v>0</v>
      </c>
      <c r="DN128" s="270">
        <v>0</v>
      </c>
      <c r="DO128" s="270">
        <v>0</v>
      </c>
      <c r="DP128" s="270">
        <v>0</v>
      </c>
      <c r="DQ128" s="270">
        <v>0</v>
      </c>
      <c r="DR128" s="270"/>
      <c r="DS128" s="270">
        <v>0</v>
      </c>
      <c r="DT128" s="270">
        <v>0</v>
      </c>
      <c r="DU128" s="270">
        <v>0</v>
      </c>
      <c r="DV128" s="270">
        <v>0</v>
      </c>
      <c r="DW128" s="270">
        <v>0</v>
      </c>
      <c r="DX128" s="270">
        <v>0</v>
      </c>
      <c r="DY128" s="270">
        <v>0</v>
      </c>
      <c r="DZ128" s="270">
        <v>0</v>
      </c>
      <c r="EA128" s="270">
        <v>0</v>
      </c>
      <c r="EB128" s="270">
        <v>0</v>
      </c>
      <c r="EC128" s="270">
        <v>0</v>
      </c>
      <c r="ED128" s="270">
        <v>0</v>
      </c>
      <c r="EE128" s="270">
        <v>0</v>
      </c>
      <c r="EF128" s="270">
        <v>0</v>
      </c>
      <c r="EG128" s="270">
        <v>0</v>
      </c>
      <c r="EH128" s="270">
        <v>0</v>
      </c>
      <c r="EI128" s="270">
        <v>0</v>
      </c>
      <c r="EJ128" s="270">
        <v>0</v>
      </c>
      <c r="EK128" s="270">
        <v>0</v>
      </c>
      <c r="EL128" s="270">
        <v>0</v>
      </c>
      <c r="EM128" s="270">
        <v>0</v>
      </c>
      <c r="EN128" s="270">
        <v>0</v>
      </c>
      <c r="EO128" s="270">
        <v>0</v>
      </c>
      <c r="EP128" s="270">
        <v>0</v>
      </c>
      <c r="EQ128" s="270">
        <v>0</v>
      </c>
      <c r="ER128" s="270">
        <v>0</v>
      </c>
      <c r="ES128" s="270">
        <v>0</v>
      </c>
      <c r="ET128" s="270">
        <v>0</v>
      </c>
      <c r="EU128" s="270">
        <v>0</v>
      </c>
      <c r="EV128" s="270">
        <v>0</v>
      </c>
      <c r="EW128" s="270">
        <v>0</v>
      </c>
      <c r="EX128" s="270">
        <v>0</v>
      </c>
      <c r="EY128" s="270">
        <v>0</v>
      </c>
      <c r="EZ128" s="270">
        <v>0</v>
      </c>
      <c r="FA128" s="270">
        <v>0</v>
      </c>
      <c r="FB128" s="270">
        <v>0</v>
      </c>
      <c r="FC128" s="270">
        <v>0</v>
      </c>
      <c r="FD128" s="270">
        <v>0</v>
      </c>
      <c r="FE128" s="270">
        <v>0</v>
      </c>
      <c r="FF128" s="270">
        <v>0</v>
      </c>
      <c r="FG128" s="270"/>
      <c r="FH128" s="270">
        <v>0</v>
      </c>
      <c r="FI128" s="270"/>
      <c r="FJ128" s="270">
        <v>0</v>
      </c>
      <c r="FK128" s="270">
        <v>0</v>
      </c>
      <c r="FL128" s="270">
        <v>0</v>
      </c>
      <c r="FM128" s="270">
        <v>0</v>
      </c>
      <c r="FN128" s="270">
        <v>0</v>
      </c>
      <c r="FO128" s="351">
        <v>1065</v>
      </c>
      <c r="FP128" s="351">
        <v>0</v>
      </c>
      <c r="FQ128" s="351">
        <v>1150</v>
      </c>
      <c r="FR128" s="13"/>
      <c r="FS128" s="270"/>
      <c r="FT128" s="270"/>
      <c r="FU128" s="270"/>
      <c r="FV128" s="270"/>
      <c r="FW128" s="270"/>
      <c r="FX128" s="270"/>
      <c r="FY128" s="270"/>
      <c r="FZ128" s="270"/>
      <c r="GA128" s="270"/>
      <c r="GB128" s="270"/>
      <c r="GC128" s="270"/>
      <c r="GD128" s="270"/>
      <c r="GE128" s="270"/>
      <c r="GF128" s="270"/>
      <c r="GG128" s="270"/>
      <c r="GH128" s="270"/>
      <c r="GI128" s="270"/>
      <c r="GJ128" s="270"/>
      <c r="GK128" s="270"/>
      <c r="GL128" s="270"/>
      <c r="GM128" s="270"/>
      <c r="GN128" s="270"/>
      <c r="GO128" s="270"/>
      <c r="GP128" s="270"/>
      <c r="GQ128" s="270"/>
      <c r="GR128" s="270"/>
      <c r="GS128" s="270"/>
      <c r="GT128" s="270"/>
      <c r="GU128" s="270"/>
      <c r="GV128" s="270"/>
      <c r="GW128" s="270"/>
      <c r="GX128" s="270"/>
      <c r="GY128" s="270"/>
      <c r="GZ128" s="270"/>
      <c r="HA128" s="270"/>
      <c r="HB128" s="270"/>
      <c r="HC128" s="270"/>
      <c r="HD128" s="270"/>
      <c r="HE128" s="270"/>
      <c r="HF128" s="270"/>
      <c r="HG128" s="270"/>
      <c r="HH128" s="270"/>
      <c r="HI128" s="270"/>
      <c r="HJ128" s="270"/>
      <c r="HK128" s="270"/>
      <c r="HL128" s="270"/>
      <c r="HM128" s="270"/>
      <c r="HN128" s="270"/>
      <c r="HO128" s="270"/>
      <c r="HP128" s="270"/>
      <c r="HQ128" s="270"/>
      <c r="HR128" s="270"/>
      <c r="HS128" s="270"/>
      <c r="HT128" s="270"/>
      <c r="HU128" s="270"/>
      <c r="HV128" s="270"/>
      <c r="HW128" s="270"/>
      <c r="HX128" s="270"/>
      <c r="HY128" s="270"/>
      <c r="HZ128" s="270"/>
      <c r="IA128" s="270"/>
      <c r="IB128" s="270"/>
      <c r="IC128" s="270"/>
      <c r="ID128" s="270"/>
      <c r="IE128" s="270"/>
      <c r="IF128" s="270"/>
      <c r="IG128" s="270"/>
      <c r="IH128" s="270"/>
    </row>
    <row r="129" spans="1:242" ht="12.75" customHeight="1" x14ac:dyDescent="0.2">
      <c r="A129" s="374" t="s">
        <v>299</v>
      </c>
      <c r="B129" s="270">
        <v>2290</v>
      </c>
      <c r="C129" s="270">
        <v>2290</v>
      </c>
      <c r="D129" s="270">
        <v>975</v>
      </c>
      <c r="E129" s="270">
        <v>1315</v>
      </c>
      <c r="F129" s="270">
        <v>0</v>
      </c>
      <c r="G129" s="270">
        <v>0</v>
      </c>
      <c r="H129" s="270">
        <v>2290</v>
      </c>
      <c r="I129" s="270">
        <v>895</v>
      </c>
      <c r="J129" s="270">
        <v>1395</v>
      </c>
      <c r="K129" s="270">
        <v>2380</v>
      </c>
      <c r="L129" s="270">
        <v>66.415028399999997</v>
      </c>
      <c r="M129" s="270">
        <v>64</v>
      </c>
      <c r="N129" s="270">
        <v>390</v>
      </c>
      <c r="O129" s="270">
        <v>640</v>
      </c>
      <c r="P129" s="270">
        <v>755</v>
      </c>
      <c r="Q129" s="270">
        <v>470</v>
      </c>
      <c r="R129" s="270">
        <v>25</v>
      </c>
      <c r="S129" s="270" t="s">
        <v>1676</v>
      </c>
      <c r="T129" s="270">
        <v>0</v>
      </c>
      <c r="U129" s="270">
        <v>0</v>
      </c>
      <c r="V129" s="270">
        <v>2.6521739129999999</v>
      </c>
      <c r="W129" s="270">
        <v>3</v>
      </c>
      <c r="X129" s="270">
        <v>57.617300129999997</v>
      </c>
      <c r="Y129" s="270">
        <v>0</v>
      </c>
      <c r="Z129" s="270">
        <v>125</v>
      </c>
      <c r="AA129" s="270">
        <v>355</v>
      </c>
      <c r="AB129" s="270">
        <v>720</v>
      </c>
      <c r="AC129" s="270">
        <v>760</v>
      </c>
      <c r="AD129" s="270">
        <v>330</v>
      </c>
      <c r="AE129" s="270" t="s">
        <v>1676</v>
      </c>
      <c r="AF129" s="270">
        <v>105</v>
      </c>
      <c r="AG129" s="270">
        <v>0</v>
      </c>
      <c r="AH129" s="270">
        <v>0</v>
      </c>
      <c r="AI129" s="270">
        <v>0</v>
      </c>
      <c r="AJ129" s="270">
        <v>0</v>
      </c>
      <c r="AK129" s="270">
        <v>0</v>
      </c>
      <c r="AL129" s="270">
        <v>0</v>
      </c>
      <c r="AM129" s="270">
        <v>330</v>
      </c>
      <c r="AN129" s="270">
        <v>90</v>
      </c>
      <c r="AO129" s="270">
        <v>0</v>
      </c>
      <c r="AP129" s="270">
        <v>15</v>
      </c>
      <c r="AQ129" s="270">
        <v>10</v>
      </c>
      <c r="AR129" s="270">
        <v>0</v>
      </c>
      <c r="AS129" s="270">
        <v>45</v>
      </c>
      <c r="AT129" s="270">
        <v>145</v>
      </c>
      <c r="AU129" s="270">
        <v>0</v>
      </c>
      <c r="AV129" s="270">
        <v>20</v>
      </c>
      <c r="AW129" s="270">
        <v>300</v>
      </c>
      <c r="AX129" s="270">
        <v>0</v>
      </c>
      <c r="AY129" s="270">
        <v>10</v>
      </c>
      <c r="AZ129" s="270">
        <v>1160</v>
      </c>
      <c r="BA129" s="270">
        <v>10</v>
      </c>
      <c r="BB129" s="270">
        <v>50</v>
      </c>
      <c r="BC129" s="270" t="s">
        <v>1676</v>
      </c>
      <c r="BD129" s="270">
        <v>75</v>
      </c>
      <c r="BE129" s="270">
        <v>0</v>
      </c>
      <c r="BF129" s="270" t="s">
        <v>1676</v>
      </c>
      <c r="BG129" s="270">
        <v>0</v>
      </c>
      <c r="BH129" s="270">
        <v>100</v>
      </c>
      <c r="BI129" s="270">
        <v>0</v>
      </c>
      <c r="BJ129" s="270">
        <v>0</v>
      </c>
      <c r="BK129" s="270">
        <v>0</v>
      </c>
      <c r="BL129" s="270">
        <v>0</v>
      </c>
      <c r="BM129" s="270">
        <v>515</v>
      </c>
      <c r="BN129" s="270">
        <v>20</v>
      </c>
      <c r="BO129" s="270">
        <v>1290</v>
      </c>
      <c r="BP129" s="270">
        <v>170</v>
      </c>
      <c r="BQ129" s="270">
        <v>0</v>
      </c>
      <c r="BR129" s="270">
        <v>0</v>
      </c>
      <c r="BS129" s="270" t="s">
        <v>1676</v>
      </c>
      <c r="BT129" s="270">
        <v>40</v>
      </c>
      <c r="BU129" s="270">
        <v>55</v>
      </c>
      <c r="BV129" s="270">
        <v>0</v>
      </c>
      <c r="BW129" s="270">
        <v>20</v>
      </c>
      <c r="BX129" s="270" t="s">
        <v>1676</v>
      </c>
      <c r="BY129" s="270">
        <v>15</v>
      </c>
      <c r="BZ129" s="270">
        <v>0</v>
      </c>
      <c r="CA129" s="270">
        <v>0</v>
      </c>
      <c r="CB129" s="270">
        <v>0</v>
      </c>
      <c r="CC129" s="270">
        <v>0</v>
      </c>
      <c r="CD129" s="270">
        <v>105</v>
      </c>
      <c r="CE129" s="270" t="s">
        <v>1676</v>
      </c>
      <c r="CF129" s="270">
        <v>0</v>
      </c>
      <c r="CG129" s="270">
        <v>2165</v>
      </c>
      <c r="CH129" s="270">
        <v>0</v>
      </c>
      <c r="CI129" s="270">
        <v>440</v>
      </c>
      <c r="CJ129" s="270" t="s">
        <v>1676</v>
      </c>
      <c r="CK129" s="270">
        <v>1475</v>
      </c>
      <c r="CL129" s="270">
        <v>0</v>
      </c>
      <c r="CM129" s="270">
        <v>0</v>
      </c>
      <c r="CN129" s="270">
        <v>0</v>
      </c>
      <c r="CO129" s="270">
        <v>0</v>
      </c>
      <c r="CP129" s="270">
        <v>0</v>
      </c>
      <c r="CQ129" s="270">
        <v>0</v>
      </c>
      <c r="CR129" s="270">
        <v>0</v>
      </c>
      <c r="CS129" s="270">
        <v>0</v>
      </c>
      <c r="CT129" s="270">
        <v>0</v>
      </c>
      <c r="CU129" s="270"/>
      <c r="CV129" s="270">
        <v>0</v>
      </c>
      <c r="CW129" s="270">
        <v>0</v>
      </c>
      <c r="CX129" s="270">
        <v>0</v>
      </c>
      <c r="CY129" s="270">
        <v>0</v>
      </c>
      <c r="CZ129" s="270">
        <v>0</v>
      </c>
      <c r="DA129" s="270">
        <v>0</v>
      </c>
      <c r="DB129" s="270">
        <v>0</v>
      </c>
      <c r="DC129" s="270">
        <v>0</v>
      </c>
      <c r="DD129" s="270">
        <v>0</v>
      </c>
      <c r="DE129" s="270">
        <v>165</v>
      </c>
      <c r="DF129" s="270">
        <v>0</v>
      </c>
      <c r="DG129" s="270">
        <v>0</v>
      </c>
      <c r="DH129" s="270">
        <v>0</v>
      </c>
      <c r="DI129" s="270">
        <v>0</v>
      </c>
      <c r="DJ129" s="270">
        <v>0</v>
      </c>
      <c r="DK129" s="270">
        <v>0</v>
      </c>
      <c r="DL129" s="270">
        <v>0</v>
      </c>
      <c r="DM129" s="270">
        <v>0</v>
      </c>
      <c r="DN129" s="270">
        <v>0</v>
      </c>
      <c r="DO129" s="270">
        <v>0</v>
      </c>
      <c r="DP129" s="270">
        <v>0</v>
      </c>
      <c r="DQ129" s="270">
        <v>0</v>
      </c>
      <c r="DR129" s="270"/>
      <c r="DS129" s="270">
        <v>0</v>
      </c>
      <c r="DT129" s="270">
        <v>0</v>
      </c>
      <c r="DU129" s="270">
        <v>0</v>
      </c>
      <c r="DV129" s="270">
        <v>0</v>
      </c>
      <c r="DW129" s="270">
        <v>0</v>
      </c>
      <c r="DX129" s="270">
        <v>0</v>
      </c>
      <c r="DY129" s="270">
        <v>0</v>
      </c>
      <c r="DZ129" s="270">
        <v>0</v>
      </c>
      <c r="EA129" s="270">
        <v>0</v>
      </c>
      <c r="EB129" s="270">
        <v>0</v>
      </c>
      <c r="EC129" s="270">
        <v>0</v>
      </c>
      <c r="ED129" s="270">
        <v>0</v>
      </c>
      <c r="EE129" s="270">
        <v>0</v>
      </c>
      <c r="EF129" s="270">
        <v>0</v>
      </c>
      <c r="EG129" s="270">
        <v>0</v>
      </c>
      <c r="EH129" s="270">
        <v>0</v>
      </c>
      <c r="EI129" s="270">
        <v>0</v>
      </c>
      <c r="EJ129" s="270">
        <v>0</v>
      </c>
      <c r="EK129" s="270">
        <v>0</v>
      </c>
      <c r="EL129" s="270">
        <v>0</v>
      </c>
      <c r="EM129" s="270">
        <v>205</v>
      </c>
      <c r="EN129" s="270">
        <v>0</v>
      </c>
      <c r="EO129" s="270">
        <v>0</v>
      </c>
      <c r="EP129" s="270">
        <v>0</v>
      </c>
      <c r="EQ129" s="270">
        <v>0</v>
      </c>
      <c r="ER129" s="270">
        <v>0</v>
      </c>
      <c r="ES129" s="270">
        <v>0</v>
      </c>
      <c r="ET129" s="270">
        <v>0</v>
      </c>
      <c r="EU129" s="270">
        <v>0</v>
      </c>
      <c r="EV129" s="270">
        <v>0</v>
      </c>
      <c r="EW129" s="270">
        <v>0</v>
      </c>
      <c r="EX129" s="270">
        <v>0</v>
      </c>
      <c r="EY129" s="270">
        <v>0</v>
      </c>
      <c r="EZ129" s="270">
        <v>0</v>
      </c>
      <c r="FA129" s="270">
        <v>0</v>
      </c>
      <c r="FB129" s="270">
        <v>0</v>
      </c>
      <c r="FC129" s="270">
        <v>0</v>
      </c>
      <c r="FD129" s="270">
        <v>0</v>
      </c>
      <c r="FE129" s="270">
        <v>0</v>
      </c>
      <c r="FF129" s="270">
        <v>0</v>
      </c>
      <c r="FG129" s="270"/>
      <c r="FH129" s="270">
        <v>0</v>
      </c>
      <c r="FI129" s="270"/>
      <c r="FJ129" s="270">
        <v>0</v>
      </c>
      <c r="FK129" s="270">
        <v>0</v>
      </c>
      <c r="FL129" s="270">
        <v>0</v>
      </c>
      <c r="FM129" s="270">
        <v>0</v>
      </c>
      <c r="FN129" s="270">
        <v>0</v>
      </c>
      <c r="FO129" s="351">
        <v>2240</v>
      </c>
      <c r="FP129" s="351">
        <v>0</v>
      </c>
      <c r="FQ129" s="351">
        <v>2290</v>
      </c>
      <c r="FR129" s="13"/>
      <c r="FS129" s="270"/>
      <c r="FT129" s="270"/>
      <c r="FU129" s="270"/>
      <c r="FV129" s="270"/>
      <c r="FW129" s="270"/>
      <c r="FX129" s="270"/>
      <c r="FY129" s="270"/>
      <c r="FZ129" s="270"/>
      <c r="GA129" s="270"/>
      <c r="GB129" s="270"/>
      <c r="GC129" s="270"/>
      <c r="GD129" s="270"/>
      <c r="GE129" s="270"/>
      <c r="GF129" s="270"/>
      <c r="GG129" s="270"/>
      <c r="GH129" s="270"/>
      <c r="GI129" s="270"/>
      <c r="GJ129" s="270"/>
      <c r="GK129" s="270"/>
      <c r="GL129" s="270"/>
      <c r="GM129" s="270"/>
      <c r="GN129" s="270"/>
      <c r="GO129" s="270"/>
      <c r="GP129" s="270"/>
      <c r="GQ129" s="270"/>
      <c r="GR129" s="270"/>
      <c r="GS129" s="270"/>
      <c r="GT129" s="270"/>
      <c r="GU129" s="270"/>
      <c r="GV129" s="270"/>
      <c r="GW129" s="270"/>
      <c r="GX129" s="270"/>
      <c r="GY129" s="270"/>
      <c r="GZ129" s="270"/>
      <c r="HA129" s="270"/>
      <c r="HB129" s="270"/>
      <c r="HC129" s="270"/>
      <c r="HD129" s="270"/>
      <c r="HE129" s="270"/>
      <c r="HF129" s="270"/>
      <c r="HG129" s="270"/>
      <c r="HH129" s="270"/>
      <c r="HI129" s="270"/>
      <c r="HJ129" s="270"/>
      <c r="HK129" s="270"/>
      <c r="HL129" s="270"/>
      <c r="HM129" s="270"/>
      <c r="HN129" s="270"/>
      <c r="HO129" s="270"/>
      <c r="HP129" s="270"/>
      <c r="HQ129" s="270"/>
      <c r="HR129" s="270"/>
      <c r="HS129" s="270"/>
      <c r="HT129" s="270"/>
      <c r="HU129" s="270"/>
      <c r="HV129" s="270"/>
      <c r="HW129" s="270"/>
      <c r="HX129" s="270"/>
      <c r="HY129" s="270"/>
      <c r="HZ129" s="270"/>
      <c r="IA129" s="270"/>
      <c r="IB129" s="270"/>
      <c r="IC129" s="270"/>
      <c r="ID129" s="270"/>
      <c r="IE129" s="270"/>
      <c r="IF129" s="270"/>
      <c r="IG129" s="270"/>
      <c r="IH129" s="270"/>
    </row>
    <row r="130" spans="1:242" ht="12.75" customHeight="1" x14ac:dyDescent="0.2">
      <c r="A130" s="374" t="s">
        <v>300</v>
      </c>
      <c r="B130" s="270">
        <v>2315</v>
      </c>
      <c r="C130" s="270">
        <v>2315</v>
      </c>
      <c r="D130" s="270">
        <v>885</v>
      </c>
      <c r="E130" s="270">
        <v>1430</v>
      </c>
      <c r="F130" s="270">
        <v>0</v>
      </c>
      <c r="G130" s="270">
        <v>0</v>
      </c>
      <c r="H130" s="270">
        <v>2315</v>
      </c>
      <c r="I130" s="270">
        <v>880</v>
      </c>
      <c r="J130" s="270">
        <v>1435</v>
      </c>
      <c r="K130" s="270">
        <v>2110</v>
      </c>
      <c r="L130" s="270">
        <v>65.174307959999993</v>
      </c>
      <c r="M130" s="270">
        <v>63</v>
      </c>
      <c r="N130" s="270">
        <v>290</v>
      </c>
      <c r="O130" s="270">
        <v>750</v>
      </c>
      <c r="P130" s="270">
        <v>895</v>
      </c>
      <c r="Q130" s="270">
        <v>355</v>
      </c>
      <c r="R130" s="270">
        <v>20</v>
      </c>
      <c r="S130" s="270" t="s">
        <v>1676</v>
      </c>
      <c r="T130" s="270">
        <v>0</v>
      </c>
      <c r="U130" s="270">
        <v>0</v>
      </c>
      <c r="V130" s="270">
        <v>2.4015927189999999</v>
      </c>
      <c r="W130" s="270">
        <v>3</v>
      </c>
      <c r="X130" s="270">
        <v>57.472750869999999</v>
      </c>
      <c r="Y130" s="270">
        <v>0</v>
      </c>
      <c r="Z130" s="270">
        <v>140</v>
      </c>
      <c r="AA130" s="270">
        <v>325</v>
      </c>
      <c r="AB130" s="270">
        <v>750</v>
      </c>
      <c r="AC130" s="270">
        <v>760</v>
      </c>
      <c r="AD130" s="270">
        <v>335</v>
      </c>
      <c r="AE130" s="270" t="s">
        <v>1676</v>
      </c>
      <c r="AF130" s="270">
        <v>75</v>
      </c>
      <c r="AG130" s="270">
        <v>10</v>
      </c>
      <c r="AH130" s="270">
        <v>0</v>
      </c>
      <c r="AI130" s="270" t="s">
        <v>1676</v>
      </c>
      <c r="AJ130" s="270">
        <v>10</v>
      </c>
      <c r="AK130" s="270" t="s">
        <v>1676</v>
      </c>
      <c r="AL130" s="270">
        <v>0</v>
      </c>
      <c r="AM130" s="270" t="s">
        <v>1676</v>
      </c>
      <c r="AN130" s="270">
        <v>75</v>
      </c>
      <c r="AO130" s="270">
        <v>0</v>
      </c>
      <c r="AP130" s="270">
        <v>0</v>
      </c>
      <c r="AQ130" s="270">
        <v>30</v>
      </c>
      <c r="AR130" s="270">
        <v>10</v>
      </c>
      <c r="AS130" s="270">
        <v>120</v>
      </c>
      <c r="AT130" s="270">
        <v>165</v>
      </c>
      <c r="AU130" s="270">
        <v>0</v>
      </c>
      <c r="AV130" s="270">
        <v>60</v>
      </c>
      <c r="AW130" s="270">
        <v>340</v>
      </c>
      <c r="AX130" s="270">
        <v>0</v>
      </c>
      <c r="AY130" s="270">
        <v>10</v>
      </c>
      <c r="AZ130" s="270">
        <v>1320</v>
      </c>
      <c r="BA130" s="270">
        <v>15</v>
      </c>
      <c r="BB130" s="270">
        <v>55</v>
      </c>
      <c r="BC130" s="270" t="s">
        <v>1676</v>
      </c>
      <c r="BD130" s="270">
        <v>60</v>
      </c>
      <c r="BE130" s="270">
        <v>0</v>
      </c>
      <c r="BF130" s="270">
        <v>0</v>
      </c>
      <c r="BG130" s="270">
        <v>0</v>
      </c>
      <c r="BH130" s="270">
        <v>70</v>
      </c>
      <c r="BI130" s="270">
        <v>0</v>
      </c>
      <c r="BJ130" s="270" t="s">
        <v>1676</v>
      </c>
      <c r="BK130" s="270">
        <v>0</v>
      </c>
      <c r="BL130" s="270">
        <v>20</v>
      </c>
      <c r="BM130" s="270">
        <v>230</v>
      </c>
      <c r="BN130" s="270">
        <v>35</v>
      </c>
      <c r="BO130" s="270">
        <v>1500</v>
      </c>
      <c r="BP130" s="270">
        <v>315</v>
      </c>
      <c r="BQ130" s="270">
        <v>0</v>
      </c>
      <c r="BR130" s="270">
        <v>0</v>
      </c>
      <c r="BS130" s="270" t="s">
        <v>1676</v>
      </c>
      <c r="BT130" s="270">
        <v>25</v>
      </c>
      <c r="BU130" s="270">
        <v>40</v>
      </c>
      <c r="BV130" s="270">
        <v>0</v>
      </c>
      <c r="BW130" s="270">
        <v>15</v>
      </c>
      <c r="BX130" s="270">
        <v>0</v>
      </c>
      <c r="BY130" s="270" t="s">
        <v>1676</v>
      </c>
      <c r="BZ130" s="270">
        <v>0</v>
      </c>
      <c r="CA130" s="270" t="s">
        <v>1676</v>
      </c>
      <c r="CB130" s="270">
        <v>0</v>
      </c>
      <c r="CC130" s="270">
        <v>0</v>
      </c>
      <c r="CD130" s="270">
        <v>90</v>
      </c>
      <c r="CE130" s="270" t="s">
        <v>1676</v>
      </c>
      <c r="CF130" s="270">
        <v>0</v>
      </c>
      <c r="CG130" s="270">
        <v>2210</v>
      </c>
      <c r="CH130" s="270">
        <v>0</v>
      </c>
      <c r="CI130" s="270">
        <v>285</v>
      </c>
      <c r="CJ130" s="270">
        <v>10</v>
      </c>
      <c r="CK130" s="270">
        <v>1655</v>
      </c>
      <c r="CL130" s="270">
        <v>20</v>
      </c>
      <c r="CM130" s="270">
        <v>0</v>
      </c>
      <c r="CN130" s="270">
        <v>0</v>
      </c>
      <c r="CO130" s="270">
        <v>0</v>
      </c>
      <c r="CP130" s="270">
        <v>0</v>
      </c>
      <c r="CQ130" s="270">
        <v>0</v>
      </c>
      <c r="CR130" s="270">
        <v>0</v>
      </c>
      <c r="CS130" s="270">
        <v>0</v>
      </c>
      <c r="CT130" s="270">
        <v>0</v>
      </c>
      <c r="CU130" s="270"/>
      <c r="CV130" s="270">
        <v>0</v>
      </c>
      <c r="CW130" s="270">
        <v>0</v>
      </c>
      <c r="CX130" s="270">
        <v>0</v>
      </c>
      <c r="CY130" s="270">
        <v>0</v>
      </c>
      <c r="CZ130" s="270">
        <v>0</v>
      </c>
      <c r="DA130" s="270">
        <v>0</v>
      </c>
      <c r="DB130" s="270">
        <v>0</v>
      </c>
      <c r="DC130" s="270">
        <v>0</v>
      </c>
      <c r="DD130" s="270">
        <v>0</v>
      </c>
      <c r="DE130" s="270">
        <v>0</v>
      </c>
      <c r="DF130" s="270">
        <v>0</v>
      </c>
      <c r="DG130" s="270">
        <v>0</v>
      </c>
      <c r="DH130" s="270">
        <v>0</v>
      </c>
      <c r="DI130" s="270">
        <v>0</v>
      </c>
      <c r="DJ130" s="270">
        <v>0</v>
      </c>
      <c r="DK130" s="270">
        <v>0</v>
      </c>
      <c r="DL130" s="270">
        <v>0</v>
      </c>
      <c r="DM130" s="270">
        <v>0</v>
      </c>
      <c r="DN130" s="270">
        <v>0</v>
      </c>
      <c r="DO130" s="270">
        <v>0</v>
      </c>
      <c r="DP130" s="270">
        <v>0</v>
      </c>
      <c r="DQ130" s="270">
        <v>0</v>
      </c>
      <c r="DR130" s="270"/>
      <c r="DS130" s="270">
        <v>0</v>
      </c>
      <c r="DT130" s="270">
        <v>0</v>
      </c>
      <c r="DU130" s="270">
        <v>0</v>
      </c>
      <c r="DV130" s="270">
        <v>0</v>
      </c>
      <c r="DW130" s="270">
        <v>0</v>
      </c>
      <c r="DX130" s="270">
        <v>0</v>
      </c>
      <c r="DY130" s="270">
        <v>0</v>
      </c>
      <c r="DZ130" s="270">
        <v>0</v>
      </c>
      <c r="EA130" s="270">
        <v>0</v>
      </c>
      <c r="EB130" s="270">
        <v>0</v>
      </c>
      <c r="EC130" s="270">
        <v>0</v>
      </c>
      <c r="ED130" s="270">
        <v>0</v>
      </c>
      <c r="EE130" s="270">
        <v>0</v>
      </c>
      <c r="EF130" s="270">
        <v>0</v>
      </c>
      <c r="EG130" s="270">
        <v>0</v>
      </c>
      <c r="EH130" s="270">
        <v>0</v>
      </c>
      <c r="EI130" s="270">
        <v>0</v>
      </c>
      <c r="EJ130" s="270">
        <v>0</v>
      </c>
      <c r="EK130" s="270">
        <v>0</v>
      </c>
      <c r="EL130" s="270">
        <v>0</v>
      </c>
      <c r="EM130" s="270">
        <v>340</v>
      </c>
      <c r="EN130" s="270">
        <v>0</v>
      </c>
      <c r="EO130" s="270">
        <v>0</v>
      </c>
      <c r="EP130" s="270">
        <v>0</v>
      </c>
      <c r="EQ130" s="270">
        <v>0</v>
      </c>
      <c r="ER130" s="270">
        <v>0</v>
      </c>
      <c r="ES130" s="270">
        <v>0</v>
      </c>
      <c r="ET130" s="270">
        <v>0</v>
      </c>
      <c r="EU130" s="270">
        <v>0</v>
      </c>
      <c r="EV130" s="270">
        <v>0</v>
      </c>
      <c r="EW130" s="270">
        <v>0</v>
      </c>
      <c r="EX130" s="270">
        <v>0</v>
      </c>
      <c r="EY130" s="270">
        <v>0</v>
      </c>
      <c r="EZ130" s="270">
        <v>0</v>
      </c>
      <c r="FA130" s="270">
        <v>0</v>
      </c>
      <c r="FB130" s="270">
        <v>0</v>
      </c>
      <c r="FC130" s="270">
        <v>0</v>
      </c>
      <c r="FD130" s="270">
        <v>0</v>
      </c>
      <c r="FE130" s="270">
        <v>0</v>
      </c>
      <c r="FF130" s="270">
        <v>0</v>
      </c>
      <c r="FG130" s="270"/>
      <c r="FH130" s="270">
        <v>0</v>
      </c>
      <c r="FI130" s="270"/>
      <c r="FJ130" s="270">
        <v>0</v>
      </c>
      <c r="FK130" s="270">
        <v>0</v>
      </c>
      <c r="FL130" s="270">
        <v>0</v>
      </c>
      <c r="FM130" s="270">
        <v>0</v>
      </c>
      <c r="FN130" s="270">
        <v>0</v>
      </c>
      <c r="FO130" s="351">
        <v>2255</v>
      </c>
      <c r="FP130" s="351">
        <v>0</v>
      </c>
      <c r="FQ130" s="351">
        <v>2310</v>
      </c>
      <c r="FR130" s="13"/>
      <c r="FS130" s="270"/>
      <c r="FT130" s="270"/>
      <c r="FU130" s="270"/>
      <c r="FV130" s="270"/>
      <c r="FW130" s="270"/>
      <c r="FX130" s="270"/>
      <c r="FY130" s="270"/>
      <c r="FZ130" s="270"/>
      <c r="GA130" s="270"/>
      <c r="GB130" s="270"/>
      <c r="GC130" s="270"/>
      <c r="GD130" s="270"/>
      <c r="GE130" s="270"/>
      <c r="GF130" s="270"/>
      <c r="GG130" s="270"/>
      <c r="GH130" s="270"/>
      <c r="GI130" s="270"/>
      <c r="GJ130" s="270"/>
      <c r="GK130" s="270"/>
      <c r="GL130" s="270"/>
      <c r="GM130" s="270"/>
      <c r="GN130" s="270"/>
      <c r="GO130" s="270"/>
      <c r="GP130" s="270"/>
      <c r="GQ130" s="270"/>
      <c r="GR130" s="270"/>
      <c r="GS130" s="270"/>
      <c r="GT130" s="270"/>
      <c r="GU130" s="270"/>
      <c r="GV130" s="270"/>
      <c r="GW130" s="270"/>
      <c r="GX130" s="270"/>
      <c r="GY130" s="270"/>
      <c r="GZ130" s="270"/>
      <c r="HA130" s="270"/>
      <c r="HB130" s="270"/>
      <c r="HC130" s="270"/>
      <c r="HD130" s="270"/>
      <c r="HE130" s="270"/>
      <c r="HF130" s="270"/>
      <c r="HG130" s="270"/>
      <c r="HH130" s="270"/>
      <c r="HI130" s="270"/>
      <c r="HJ130" s="270"/>
      <c r="HK130" s="270"/>
      <c r="HL130" s="270"/>
      <c r="HM130" s="270"/>
      <c r="HN130" s="270"/>
      <c r="HO130" s="270"/>
      <c r="HP130" s="270"/>
      <c r="HQ130" s="270"/>
      <c r="HR130" s="270"/>
      <c r="HS130" s="270"/>
      <c r="HT130" s="270"/>
      <c r="HU130" s="270"/>
      <c r="HV130" s="270"/>
      <c r="HW130" s="270"/>
      <c r="HX130" s="270"/>
      <c r="HY130" s="270"/>
      <c r="HZ130" s="270"/>
      <c r="IA130" s="270"/>
      <c r="IB130" s="270"/>
      <c r="IC130" s="270"/>
      <c r="ID130" s="270"/>
      <c r="IE130" s="270"/>
      <c r="IF130" s="270"/>
      <c r="IG130" s="270"/>
      <c r="IH130" s="270"/>
    </row>
    <row r="131" spans="1:242" ht="12.75" customHeight="1" x14ac:dyDescent="0.2">
      <c r="A131" s="374" t="s">
        <v>301</v>
      </c>
      <c r="B131" s="270">
        <v>1275</v>
      </c>
      <c r="C131" s="270">
        <v>1275</v>
      </c>
      <c r="D131" s="270">
        <v>575</v>
      </c>
      <c r="E131" s="270">
        <v>700</v>
      </c>
      <c r="F131" s="270">
        <v>0</v>
      </c>
      <c r="G131" s="270">
        <v>0</v>
      </c>
      <c r="H131" s="270">
        <v>1275</v>
      </c>
      <c r="I131" s="270">
        <v>745</v>
      </c>
      <c r="J131" s="270">
        <v>530</v>
      </c>
      <c r="K131" s="270">
        <v>1985</v>
      </c>
      <c r="L131" s="270">
        <v>57.551534230000001</v>
      </c>
      <c r="M131" s="270">
        <v>51</v>
      </c>
      <c r="N131" s="270">
        <v>375</v>
      </c>
      <c r="O131" s="270">
        <v>345</v>
      </c>
      <c r="P131" s="270">
        <v>320</v>
      </c>
      <c r="Q131" s="270">
        <v>215</v>
      </c>
      <c r="R131" s="270">
        <v>10</v>
      </c>
      <c r="S131" s="270" t="s">
        <v>1676</v>
      </c>
      <c r="T131" s="270">
        <v>0</v>
      </c>
      <c r="U131" s="270">
        <v>0</v>
      </c>
      <c r="V131" s="270">
        <v>2.6706989249999999</v>
      </c>
      <c r="W131" s="270">
        <v>3</v>
      </c>
      <c r="X131" s="270">
        <v>60.925431709999998</v>
      </c>
      <c r="Y131" s="270">
        <v>0</v>
      </c>
      <c r="Z131" s="270">
        <v>40</v>
      </c>
      <c r="AA131" s="270">
        <v>115</v>
      </c>
      <c r="AB131" s="270">
        <v>365</v>
      </c>
      <c r="AC131" s="270">
        <v>555</v>
      </c>
      <c r="AD131" s="270">
        <v>195</v>
      </c>
      <c r="AE131" s="270" t="s">
        <v>1676</v>
      </c>
      <c r="AF131" s="270">
        <v>40</v>
      </c>
      <c r="AG131" s="270">
        <v>0</v>
      </c>
      <c r="AH131" s="270">
        <v>0</v>
      </c>
      <c r="AI131" s="270">
        <v>0</v>
      </c>
      <c r="AJ131" s="270">
        <v>0</v>
      </c>
      <c r="AK131" s="270">
        <v>0</v>
      </c>
      <c r="AL131" s="270">
        <v>0</v>
      </c>
      <c r="AM131" s="270">
        <v>0</v>
      </c>
      <c r="AN131" s="270">
        <v>0</v>
      </c>
      <c r="AO131" s="270">
        <v>0</v>
      </c>
      <c r="AP131" s="270" t="s">
        <v>1676</v>
      </c>
      <c r="AQ131" s="270" t="s">
        <v>1676</v>
      </c>
      <c r="AR131" s="270">
        <v>0</v>
      </c>
      <c r="AS131" s="270">
        <v>0</v>
      </c>
      <c r="AT131" s="270">
        <v>0</v>
      </c>
      <c r="AU131" s="270">
        <v>0</v>
      </c>
      <c r="AV131" s="270">
        <v>15</v>
      </c>
      <c r="AW131" s="270">
        <v>190</v>
      </c>
      <c r="AX131" s="270" t="s">
        <v>1676</v>
      </c>
      <c r="AY131" s="270">
        <v>0</v>
      </c>
      <c r="AZ131" s="270">
        <v>1010</v>
      </c>
      <c r="BA131" s="270" t="s">
        <v>1676</v>
      </c>
      <c r="BB131" s="270">
        <v>20</v>
      </c>
      <c r="BC131" s="270">
        <v>0</v>
      </c>
      <c r="BD131" s="270">
        <v>10</v>
      </c>
      <c r="BE131" s="270" t="s">
        <v>1676</v>
      </c>
      <c r="BF131" s="270">
        <v>0</v>
      </c>
      <c r="BG131" s="270">
        <v>0</v>
      </c>
      <c r="BH131" s="270">
        <v>40</v>
      </c>
      <c r="BI131" s="270">
        <v>0</v>
      </c>
      <c r="BJ131" s="270">
        <v>0</v>
      </c>
      <c r="BK131" s="270" t="s">
        <v>1676</v>
      </c>
      <c r="BL131" s="270">
        <v>0</v>
      </c>
      <c r="BM131" s="270">
        <v>0</v>
      </c>
      <c r="BN131" s="270">
        <v>10</v>
      </c>
      <c r="BO131" s="270">
        <v>1170</v>
      </c>
      <c r="BP131" s="270">
        <v>0</v>
      </c>
      <c r="BQ131" s="270">
        <v>0</v>
      </c>
      <c r="BR131" s="270">
        <v>0</v>
      </c>
      <c r="BS131" s="270">
        <v>0</v>
      </c>
      <c r="BT131" s="270" t="s">
        <v>1676</v>
      </c>
      <c r="BU131" s="270">
        <v>40</v>
      </c>
      <c r="BV131" s="270">
        <v>0</v>
      </c>
      <c r="BW131" s="270" t="s">
        <v>1676</v>
      </c>
      <c r="BX131" s="270" t="s">
        <v>1676</v>
      </c>
      <c r="BY131" s="270">
        <v>20</v>
      </c>
      <c r="BZ131" s="270">
        <v>0</v>
      </c>
      <c r="CA131" s="270">
        <v>0</v>
      </c>
      <c r="CB131" s="270">
        <v>0</v>
      </c>
      <c r="CC131" s="270">
        <v>0</v>
      </c>
      <c r="CD131" s="270">
        <v>25</v>
      </c>
      <c r="CE131" s="270">
        <v>0</v>
      </c>
      <c r="CF131" s="270">
        <v>0</v>
      </c>
      <c r="CG131" s="270">
        <v>1230</v>
      </c>
      <c r="CH131" s="270">
        <v>0</v>
      </c>
      <c r="CI131" s="270">
        <v>0</v>
      </c>
      <c r="CJ131" s="270">
        <v>0</v>
      </c>
      <c r="CK131" s="270">
        <v>1275</v>
      </c>
      <c r="CL131" s="270">
        <v>0</v>
      </c>
      <c r="CM131" s="270">
        <v>0</v>
      </c>
      <c r="CN131" s="270">
        <v>0</v>
      </c>
      <c r="CO131" s="270">
        <v>0</v>
      </c>
      <c r="CP131" s="270">
        <v>0</v>
      </c>
      <c r="CQ131" s="270">
        <v>0</v>
      </c>
      <c r="CR131" s="270">
        <v>0</v>
      </c>
      <c r="CS131" s="270">
        <v>0</v>
      </c>
      <c r="CT131" s="270">
        <v>0</v>
      </c>
      <c r="CU131" s="270"/>
      <c r="CV131" s="270">
        <v>0</v>
      </c>
      <c r="CW131" s="270">
        <v>0</v>
      </c>
      <c r="CX131" s="270">
        <v>0</v>
      </c>
      <c r="CY131" s="270">
        <v>0</v>
      </c>
      <c r="CZ131" s="270">
        <v>0</v>
      </c>
      <c r="DA131" s="270">
        <v>0</v>
      </c>
      <c r="DB131" s="270">
        <v>0</v>
      </c>
      <c r="DC131" s="270">
        <v>0</v>
      </c>
      <c r="DD131" s="270">
        <v>0</v>
      </c>
      <c r="DE131" s="270">
        <v>0</v>
      </c>
      <c r="DF131" s="270">
        <v>0</v>
      </c>
      <c r="DG131" s="270">
        <v>0</v>
      </c>
      <c r="DH131" s="270">
        <v>0</v>
      </c>
      <c r="DI131" s="270">
        <v>0</v>
      </c>
      <c r="DJ131" s="270">
        <v>0</v>
      </c>
      <c r="DK131" s="270">
        <v>0</v>
      </c>
      <c r="DL131" s="270">
        <v>0</v>
      </c>
      <c r="DM131" s="270">
        <v>0</v>
      </c>
      <c r="DN131" s="270">
        <v>0</v>
      </c>
      <c r="DO131" s="270">
        <v>0</v>
      </c>
      <c r="DP131" s="270" t="s">
        <v>1676</v>
      </c>
      <c r="DQ131" s="270">
        <v>0</v>
      </c>
      <c r="DR131" s="270"/>
      <c r="DS131" s="270">
        <v>0</v>
      </c>
      <c r="DT131" s="270">
        <v>0</v>
      </c>
      <c r="DU131" s="270">
        <v>0</v>
      </c>
      <c r="DV131" s="270">
        <v>0</v>
      </c>
      <c r="DW131" s="270">
        <v>0</v>
      </c>
      <c r="DX131" s="270">
        <v>0</v>
      </c>
      <c r="DY131" s="270">
        <v>0</v>
      </c>
      <c r="DZ131" s="270">
        <v>0</v>
      </c>
      <c r="EA131" s="270">
        <v>0</v>
      </c>
      <c r="EB131" s="270">
        <v>0</v>
      </c>
      <c r="EC131" s="270">
        <v>0</v>
      </c>
      <c r="ED131" s="270">
        <v>0</v>
      </c>
      <c r="EE131" s="270">
        <v>0</v>
      </c>
      <c r="EF131" s="270">
        <v>0</v>
      </c>
      <c r="EG131" s="270">
        <v>0</v>
      </c>
      <c r="EH131" s="270">
        <v>0</v>
      </c>
      <c r="EI131" s="270">
        <v>0</v>
      </c>
      <c r="EJ131" s="270">
        <v>0</v>
      </c>
      <c r="EK131" s="270">
        <v>0</v>
      </c>
      <c r="EL131" s="270">
        <v>0</v>
      </c>
      <c r="EM131" s="270">
        <v>0</v>
      </c>
      <c r="EN131" s="270">
        <v>0</v>
      </c>
      <c r="EO131" s="270">
        <v>0</v>
      </c>
      <c r="EP131" s="270">
        <v>0</v>
      </c>
      <c r="EQ131" s="270">
        <v>0</v>
      </c>
      <c r="ER131" s="270">
        <v>0</v>
      </c>
      <c r="ES131" s="270">
        <v>0</v>
      </c>
      <c r="ET131" s="270">
        <v>0</v>
      </c>
      <c r="EU131" s="270">
        <v>0</v>
      </c>
      <c r="EV131" s="270">
        <v>0</v>
      </c>
      <c r="EW131" s="270">
        <v>0</v>
      </c>
      <c r="EX131" s="270">
        <v>0</v>
      </c>
      <c r="EY131" s="270">
        <v>0</v>
      </c>
      <c r="EZ131" s="270">
        <v>0</v>
      </c>
      <c r="FA131" s="270">
        <v>0</v>
      </c>
      <c r="FB131" s="270">
        <v>0</v>
      </c>
      <c r="FC131" s="270">
        <v>0</v>
      </c>
      <c r="FD131" s="270">
        <v>0</v>
      </c>
      <c r="FE131" s="270">
        <v>0</v>
      </c>
      <c r="FF131" s="270">
        <v>0</v>
      </c>
      <c r="FG131" s="270"/>
      <c r="FH131" s="270">
        <v>0</v>
      </c>
      <c r="FI131" s="270"/>
      <c r="FJ131" s="270">
        <v>0</v>
      </c>
      <c r="FK131" s="270">
        <v>0</v>
      </c>
      <c r="FL131" s="270">
        <v>0</v>
      </c>
      <c r="FM131" s="270">
        <v>0</v>
      </c>
      <c r="FN131" s="270">
        <v>0</v>
      </c>
      <c r="FO131" s="351">
        <v>1255</v>
      </c>
      <c r="FP131" s="351">
        <v>0</v>
      </c>
      <c r="FQ131" s="351">
        <v>1270</v>
      </c>
      <c r="FR131" s="13"/>
      <c r="FS131" s="270"/>
      <c r="FT131" s="270"/>
      <c r="FU131" s="270"/>
      <c r="FV131" s="270"/>
      <c r="FW131" s="270"/>
      <c r="FX131" s="270"/>
      <c r="FY131" s="270"/>
      <c r="FZ131" s="270"/>
      <c r="GA131" s="270"/>
      <c r="GB131" s="270"/>
      <c r="GC131" s="270"/>
      <c r="GD131" s="270"/>
      <c r="GE131" s="270"/>
      <c r="GF131" s="270"/>
      <c r="GG131" s="270"/>
      <c r="GH131" s="270"/>
      <c r="GI131" s="270"/>
      <c r="GJ131" s="270"/>
      <c r="GK131" s="270"/>
      <c r="GL131" s="270"/>
      <c r="GM131" s="270"/>
      <c r="GN131" s="270"/>
      <c r="GO131" s="270"/>
      <c r="GP131" s="270"/>
      <c r="GQ131" s="270"/>
      <c r="GR131" s="270"/>
      <c r="GS131" s="270"/>
      <c r="GT131" s="270"/>
      <c r="GU131" s="270"/>
      <c r="GV131" s="270"/>
      <c r="GW131" s="270"/>
      <c r="GX131" s="270"/>
      <c r="GY131" s="270"/>
      <c r="GZ131" s="270"/>
      <c r="HA131" s="270"/>
      <c r="HB131" s="270"/>
      <c r="HC131" s="270"/>
      <c r="HD131" s="270"/>
      <c r="HE131" s="270"/>
      <c r="HF131" s="270"/>
      <c r="HG131" s="270"/>
      <c r="HH131" s="270"/>
      <c r="HI131" s="270"/>
      <c r="HJ131" s="270"/>
      <c r="HK131" s="270"/>
      <c r="HL131" s="270"/>
      <c r="HM131" s="270"/>
      <c r="HN131" s="270"/>
      <c r="HO131" s="270"/>
      <c r="HP131" s="270"/>
      <c r="HQ131" s="270"/>
      <c r="HR131" s="270"/>
      <c r="HS131" s="270"/>
      <c r="HT131" s="270"/>
      <c r="HU131" s="270"/>
      <c r="HV131" s="270"/>
      <c r="HW131" s="270"/>
      <c r="HX131" s="270"/>
      <c r="HY131" s="270"/>
      <c r="HZ131" s="270"/>
      <c r="IA131" s="270"/>
      <c r="IB131" s="270"/>
      <c r="IC131" s="270"/>
      <c r="ID131" s="270"/>
      <c r="IE131" s="270"/>
      <c r="IF131" s="270"/>
      <c r="IG131" s="270"/>
      <c r="IH131" s="270"/>
    </row>
    <row r="132" spans="1:242" ht="12.75" customHeight="1" x14ac:dyDescent="0.2">
      <c r="A132" s="374" t="s">
        <v>302</v>
      </c>
      <c r="B132" s="270">
        <v>3585</v>
      </c>
      <c r="C132" s="270">
        <v>3585</v>
      </c>
      <c r="D132" s="270">
        <v>1745</v>
      </c>
      <c r="E132" s="270">
        <v>1835</v>
      </c>
      <c r="F132" s="270">
        <v>0</v>
      </c>
      <c r="G132" s="270">
        <v>0</v>
      </c>
      <c r="H132" s="270">
        <v>3585</v>
      </c>
      <c r="I132" s="270">
        <v>730</v>
      </c>
      <c r="J132" s="270">
        <v>2855</v>
      </c>
      <c r="K132" s="270">
        <v>1495</v>
      </c>
      <c r="L132" s="270">
        <v>52.961016950000001</v>
      </c>
      <c r="M132" s="270">
        <v>47</v>
      </c>
      <c r="N132" s="270">
        <v>770</v>
      </c>
      <c r="O132" s="270">
        <v>1560</v>
      </c>
      <c r="P132" s="270">
        <v>835</v>
      </c>
      <c r="Q132" s="270">
        <v>350</v>
      </c>
      <c r="R132" s="270">
        <v>20</v>
      </c>
      <c r="S132" s="270" t="s">
        <v>1676</v>
      </c>
      <c r="T132" s="270">
        <v>0</v>
      </c>
      <c r="U132" s="270">
        <v>0</v>
      </c>
      <c r="V132" s="270">
        <v>2.0493150679999999</v>
      </c>
      <c r="W132" s="270">
        <v>2</v>
      </c>
      <c r="X132" s="270">
        <v>55.681843579999999</v>
      </c>
      <c r="Y132" s="270">
        <v>0</v>
      </c>
      <c r="Z132" s="270">
        <v>275</v>
      </c>
      <c r="AA132" s="270">
        <v>635</v>
      </c>
      <c r="AB132" s="270">
        <v>1110</v>
      </c>
      <c r="AC132" s="270">
        <v>1095</v>
      </c>
      <c r="AD132" s="270">
        <v>440</v>
      </c>
      <c r="AE132" s="270">
        <v>20</v>
      </c>
      <c r="AF132" s="270">
        <v>95</v>
      </c>
      <c r="AG132" s="270" t="s">
        <v>1676</v>
      </c>
      <c r="AH132" s="270">
        <v>315</v>
      </c>
      <c r="AI132" s="270">
        <v>70</v>
      </c>
      <c r="AJ132" s="270">
        <v>195</v>
      </c>
      <c r="AK132" s="270">
        <v>15</v>
      </c>
      <c r="AL132" s="270">
        <v>455</v>
      </c>
      <c r="AM132" s="270">
        <v>340</v>
      </c>
      <c r="AN132" s="270">
        <v>100</v>
      </c>
      <c r="AO132" s="270">
        <v>0</v>
      </c>
      <c r="AP132" s="270">
        <v>110</v>
      </c>
      <c r="AQ132" s="270">
        <v>310</v>
      </c>
      <c r="AR132" s="270">
        <v>45</v>
      </c>
      <c r="AS132" s="270">
        <v>35</v>
      </c>
      <c r="AT132" s="270">
        <v>65</v>
      </c>
      <c r="AU132" s="270">
        <v>0</v>
      </c>
      <c r="AV132" s="270">
        <v>230</v>
      </c>
      <c r="AW132" s="270">
        <v>370</v>
      </c>
      <c r="AX132" s="270">
        <v>0</v>
      </c>
      <c r="AY132" s="270">
        <v>0</v>
      </c>
      <c r="AZ132" s="270">
        <v>750</v>
      </c>
      <c r="BA132" s="270" t="s">
        <v>1676</v>
      </c>
      <c r="BB132" s="270">
        <v>80</v>
      </c>
      <c r="BC132" s="270">
        <v>15</v>
      </c>
      <c r="BD132" s="270">
        <v>135</v>
      </c>
      <c r="BE132" s="270">
        <v>15</v>
      </c>
      <c r="BF132" s="270" t="s">
        <v>1676</v>
      </c>
      <c r="BG132" s="270">
        <v>0</v>
      </c>
      <c r="BH132" s="270">
        <v>90</v>
      </c>
      <c r="BI132" s="270">
        <v>315</v>
      </c>
      <c r="BJ132" s="270">
        <v>65</v>
      </c>
      <c r="BK132" s="270">
        <v>110</v>
      </c>
      <c r="BL132" s="270">
        <v>195</v>
      </c>
      <c r="BM132" s="270">
        <v>945</v>
      </c>
      <c r="BN132" s="270">
        <v>160</v>
      </c>
      <c r="BO132" s="270">
        <v>815</v>
      </c>
      <c r="BP132" s="270">
        <v>385</v>
      </c>
      <c r="BQ132" s="270">
        <v>0</v>
      </c>
      <c r="BR132" s="270">
        <v>0</v>
      </c>
      <c r="BS132" s="270" t="s">
        <v>1676</v>
      </c>
      <c r="BT132" s="270">
        <v>170</v>
      </c>
      <c r="BU132" s="270">
        <v>70</v>
      </c>
      <c r="BV132" s="270">
        <v>0</v>
      </c>
      <c r="BW132" s="270">
        <v>90</v>
      </c>
      <c r="BX132" s="270" t="s">
        <v>1676</v>
      </c>
      <c r="BY132" s="270">
        <v>35</v>
      </c>
      <c r="BZ132" s="270">
        <v>0</v>
      </c>
      <c r="CA132" s="270">
        <v>0</v>
      </c>
      <c r="CB132" s="270">
        <v>0</v>
      </c>
      <c r="CC132" s="270">
        <v>0</v>
      </c>
      <c r="CD132" s="270">
        <v>55</v>
      </c>
      <c r="CE132" s="270">
        <v>20</v>
      </c>
      <c r="CF132" s="270">
        <v>0</v>
      </c>
      <c r="CG132" s="270">
        <v>3470</v>
      </c>
      <c r="CH132" s="270">
        <v>0</v>
      </c>
      <c r="CI132" s="270">
        <v>1510</v>
      </c>
      <c r="CJ132" s="270">
        <v>350</v>
      </c>
      <c r="CK132" s="270">
        <v>930</v>
      </c>
      <c r="CL132" s="270">
        <v>295</v>
      </c>
      <c r="CM132" s="270">
        <v>315</v>
      </c>
      <c r="CN132" s="270">
        <v>0</v>
      </c>
      <c r="CO132" s="270">
        <v>0</v>
      </c>
      <c r="CP132" s="270">
        <v>0</v>
      </c>
      <c r="CQ132" s="270">
        <v>0</v>
      </c>
      <c r="CR132" s="270">
        <v>0</v>
      </c>
      <c r="CS132" s="270">
        <v>0</v>
      </c>
      <c r="CT132" s="270">
        <v>0</v>
      </c>
      <c r="CU132" s="270"/>
      <c r="CV132" s="270">
        <v>0</v>
      </c>
      <c r="CW132" s="270">
        <v>0</v>
      </c>
      <c r="CX132" s="270">
        <v>70</v>
      </c>
      <c r="CY132" s="270">
        <v>0</v>
      </c>
      <c r="CZ132" s="270">
        <v>0</v>
      </c>
      <c r="DA132" s="270">
        <v>0</v>
      </c>
      <c r="DB132" s="270">
        <v>0</v>
      </c>
      <c r="DC132" s="270">
        <v>0</v>
      </c>
      <c r="DD132" s="270">
        <v>0</v>
      </c>
      <c r="DE132" s="270">
        <v>0</v>
      </c>
      <c r="DF132" s="270" t="s">
        <v>1676</v>
      </c>
      <c r="DG132" s="270">
        <v>0</v>
      </c>
      <c r="DH132" s="270">
        <v>0</v>
      </c>
      <c r="DI132" s="270">
        <v>0</v>
      </c>
      <c r="DJ132" s="270">
        <v>0</v>
      </c>
      <c r="DK132" s="270">
        <v>0</v>
      </c>
      <c r="DL132" s="270">
        <v>0</v>
      </c>
      <c r="DM132" s="270">
        <v>0</v>
      </c>
      <c r="DN132" s="270">
        <v>0</v>
      </c>
      <c r="DO132" s="270">
        <v>0</v>
      </c>
      <c r="DP132" s="270">
        <v>0</v>
      </c>
      <c r="DQ132" s="270">
        <v>0</v>
      </c>
      <c r="DR132" s="270"/>
      <c r="DS132" s="270">
        <v>0</v>
      </c>
      <c r="DT132" s="270">
        <v>0</v>
      </c>
      <c r="DU132" s="270">
        <v>0</v>
      </c>
      <c r="DV132" s="270">
        <v>0</v>
      </c>
      <c r="DW132" s="270">
        <v>0</v>
      </c>
      <c r="DX132" s="270">
        <v>0</v>
      </c>
      <c r="DY132" s="270">
        <v>0</v>
      </c>
      <c r="DZ132" s="270">
        <v>0</v>
      </c>
      <c r="EA132" s="270">
        <v>0</v>
      </c>
      <c r="EB132" s="270">
        <v>0</v>
      </c>
      <c r="EC132" s="270">
        <v>0</v>
      </c>
      <c r="ED132" s="270">
        <v>0</v>
      </c>
      <c r="EE132" s="270">
        <v>0</v>
      </c>
      <c r="EF132" s="270">
        <v>0</v>
      </c>
      <c r="EG132" s="270">
        <v>0</v>
      </c>
      <c r="EH132" s="270">
        <v>0</v>
      </c>
      <c r="EI132" s="270">
        <v>0</v>
      </c>
      <c r="EJ132" s="270">
        <v>0</v>
      </c>
      <c r="EK132" s="270">
        <v>0</v>
      </c>
      <c r="EL132" s="270">
        <v>0</v>
      </c>
      <c r="EM132" s="270">
        <v>110</v>
      </c>
      <c r="EN132" s="270">
        <v>0</v>
      </c>
      <c r="EO132" s="270">
        <v>0</v>
      </c>
      <c r="EP132" s="270">
        <v>0</v>
      </c>
      <c r="EQ132" s="270">
        <v>0</v>
      </c>
      <c r="ER132" s="270">
        <v>0</v>
      </c>
      <c r="ES132" s="270">
        <v>0</v>
      </c>
      <c r="ET132" s="270">
        <v>0</v>
      </c>
      <c r="EU132" s="270">
        <v>0</v>
      </c>
      <c r="EV132" s="270">
        <v>0</v>
      </c>
      <c r="EW132" s="270">
        <v>0</v>
      </c>
      <c r="EX132" s="270">
        <v>0</v>
      </c>
      <c r="EY132" s="270">
        <v>0</v>
      </c>
      <c r="EZ132" s="270">
        <v>0</v>
      </c>
      <c r="FA132" s="270">
        <v>0</v>
      </c>
      <c r="FB132" s="270">
        <v>0</v>
      </c>
      <c r="FC132" s="270">
        <v>0</v>
      </c>
      <c r="FD132" s="270">
        <v>0</v>
      </c>
      <c r="FE132" s="270">
        <v>0</v>
      </c>
      <c r="FF132" s="270">
        <v>0</v>
      </c>
      <c r="FG132" s="270"/>
      <c r="FH132" s="270">
        <v>0</v>
      </c>
      <c r="FI132" s="270"/>
      <c r="FJ132" s="270">
        <v>0</v>
      </c>
      <c r="FK132" s="270">
        <v>0</v>
      </c>
      <c r="FL132" s="270">
        <v>0</v>
      </c>
      <c r="FM132" s="270">
        <v>0</v>
      </c>
      <c r="FN132" s="270">
        <v>0</v>
      </c>
      <c r="FO132" s="351">
        <v>3500</v>
      </c>
      <c r="FP132" s="351">
        <v>0</v>
      </c>
      <c r="FQ132" s="351">
        <v>3540</v>
      </c>
      <c r="FR132" s="13"/>
      <c r="FS132" s="270"/>
      <c r="FT132" s="270"/>
      <c r="FU132" s="270"/>
      <c r="FV132" s="270"/>
      <c r="FW132" s="270"/>
      <c r="FX132" s="270"/>
      <c r="FY132" s="270"/>
      <c r="FZ132" s="270"/>
      <c r="GA132" s="270"/>
      <c r="GB132" s="270"/>
      <c r="GC132" s="270"/>
      <c r="GD132" s="270"/>
      <c r="GE132" s="270"/>
      <c r="GF132" s="270"/>
      <c r="GG132" s="270"/>
      <c r="GH132" s="270"/>
      <c r="GI132" s="270"/>
      <c r="GJ132" s="270"/>
      <c r="GK132" s="270"/>
      <c r="GL132" s="270"/>
      <c r="GM132" s="270"/>
      <c r="GN132" s="270"/>
      <c r="GO132" s="270"/>
      <c r="GP132" s="270"/>
      <c r="GQ132" s="270"/>
      <c r="GR132" s="270"/>
      <c r="GS132" s="270"/>
      <c r="GT132" s="270"/>
      <c r="GU132" s="270"/>
      <c r="GV132" s="270"/>
      <c r="GW132" s="270"/>
      <c r="GX132" s="270"/>
      <c r="GY132" s="270"/>
      <c r="GZ132" s="270"/>
      <c r="HA132" s="270"/>
      <c r="HB132" s="270"/>
      <c r="HC132" s="270"/>
      <c r="HD132" s="270"/>
      <c r="HE132" s="270"/>
      <c r="HF132" s="270"/>
      <c r="HG132" s="270"/>
      <c r="HH132" s="270"/>
      <c r="HI132" s="270"/>
      <c r="HJ132" s="270"/>
      <c r="HK132" s="270"/>
      <c r="HL132" s="270"/>
      <c r="HM132" s="270"/>
      <c r="HN132" s="270"/>
      <c r="HO132" s="270"/>
      <c r="HP132" s="270"/>
      <c r="HQ132" s="270"/>
      <c r="HR132" s="270"/>
      <c r="HS132" s="270"/>
      <c r="HT132" s="270"/>
      <c r="HU132" s="270"/>
      <c r="HV132" s="270"/>
      <c r="HW132" s="270"/>
      <c r="HX132" s="270"/>
      <c r="HY132" s="270"/>
      <c r="HZ132" s="270"/>
      <c r="IA132" s="270"/>
      <c r="IB132" s="270"/>
      <c r="IC132" s="270"/>
      <c r="ID132" s="270"/>
      <c r="IE132" s="270"/>
      <c r="IF132" s="270"/>
      <c r="IG132" s="270"/>
      <c r="IH132" s="270"/>
    </row>
    <row r="133" spans="1:242" ht="12.75" customHeight="1" x14ac:dyDescent="0.2">
      <c r="A133" s="374" t="s">
        <v>303</v>
      </c>
      <c r="B133" s="270">
        <v>2240</v>
      </c>
      <c r="C133" s="270">
        <v>2240</v>
      </c>
      <c r="D133" s="270">
        <v>1035</v>
      </c>
      <c r="E133" s="270">
        <v>1205</v>
      </c>
      <c r="F133" s="270">
        <v>0</v>
      </c>
      <c r="G133" s="270">
        <v>0</v>
      </c>
      <c r="H133" s="270">
        <v>2240</v>
      </c>
      <c r="I133" s="270">
        <v>525</v>
      </c>
      <c r="J133" s="270">
        <v>1715</v>
      </c>
      <c r="K133" s="270">
        <v>915</v>
      </c>
      <c r="L133" s="270">
        <v>52.84085829</v>
      </c>
      <c r="M133" s="270">
        <v>46</v>
      </c>
      <c r="N133" s="270">
        <v>615</v>
      </c>
      <c r="O133" s="270">
        <v>855</v>
      </c>
      <c r="P133" s="270">
        <v>485</v>
      </c>
      <c r="Q133" s="270">
        <v>250</v>
      </c>
      <c r="R133" s="270">
        <v>25</v>
      </c>
      <c r="S133" s="270" t="s">
        <v>1676</v>
      </c>
      <c r="T133" s="270">
        <v>0</v>
      </c>
      <c r="U133" s="270">
        <v>0</v>
      </c>
      <c r="V133" s="270">
        <v>1.739543726</v>
      </c>
      <c r="W133" s="270">
        <v>2</v>
      </c>
      <c r="X133" s="270">
        <v>56.677260519999997</v>
      </c>
      <c r="Y133" s="270">
        <v>0</v>
      </c>
      <c r="Z133" s="270">
        <v>165</v>
      </c>
      <c r="AA133" s="270">
        <v>395</v>
      </c>
      <c r="AB133" s="270">
        <v>640</v>
      </c>
      <c r="AC133" s="270">
        <v>680</v>
      </c>
      <c r="AD133" s="270">
        <v>335</v>
      </c>
      <c r="AE133" s="270">
        <v>15</v>
      </c>
      <c r="AF133" s="270">
        <v>195</v>
      </c>
      <c r="AG133" s="270">
        <v>0</v>
      </c>
      <c r="AH133" s="270">
        <v>250</v>
      </c>
      <c r="AI133" s="270" t="s">
        <v>1676</v>
      </c>
      <c r="AJ133" s="270">
        <v>30</v>
      </c>
      <c r="AK133" s="270">
        <v>20</v>
      </c>
      <c r="AL133" s="270" t="s">
        <v>1676</v>
      </c>
      <c r="AM133" s="270">
        <v>200</v>
      </c>
      <c r="AN133" s="270">
        <v>0</v>
      </c>
      <c r="AO133" s="270">
        <v>0</v>
      </c>
      <c r="AP133" s="270">
        <v>90</v>
      </c>
      <c r="AQ133" s="270">
        <v>125</v>
      </c>
      <c r="AR133" s="270">
        <v>55</v>
      </c>
      <c r="AS133" s="270">
        <v>20</v>
      </c>
      <c r="AT133" s="270">
        <v>95</v>
      </c>
      <c r="AU133" s="270">
        <v>0</v>
      </c>
      <c r="AV133" s="270">
        <v>80</v>
      </c>
      <c r="AW133" s="270">
        <v>295</v>
      </c>
      <c r="AX133" s="270" t="s">
        <v>1676</v>
      </c>
      <c r="AY133" s="270" t="s">
        <v>1676</v>
      </c>
      <c r="AZ133" s="270">
        <v>665</v>
      </c>
      <c r="BA133" s="270">
        <v>20</v>
      </c>
      <c r="BB133" s="270">
        <v>85</v>
      </c>
      <c r="BC133" s="270" t="s">
        <v>1676</v>
      </c>
      <c r="BD133" s="270">
        <v>80</v>
      </c>
      <c r="BE133" s="270">
        <v>0</v>
      </c>
      <c r="BF133" s="270">
        <v>0</v>
      </c>
      <c r="BG133" s="270">
        <v>0</v>
      </c>
      <c r="BH133" s="270">
        <v>70</v>
      </c>
      <c r="BI133" s="270">
        <v>260</v>
      </c>
      <c r="BJ133" s="270" t="s">
        <v>1676</v>
      </c>
      <c r="BK133" s="270">
        <v>80</v>
      </c>
      <c r="BL133" s="270">
        <v>55</v>
      </c>
      <c r="BM133" s="270">
        <v>330</v>
      </c>
      <c r="BN133" s="270">
        <v>50</v>
      </c>
      <c r="BO133" s="270">
        <v>895</v>
      </c>
      <c r="BP133" s="270">
        <v>235</v>
      </c>
      <c r="BQ133" s="270" t="s">
        <v>1676</v>
      </c>
      <c r="BR133" s="270">
        <v>0</v>
      </c>
      <c r="BS133" s="270" t="s">
        <v>1676</v>
      </c>
      <c r="BT133" s="270">
        <v>80</v>
      </c>
      <c r="BU133" s="270">
        <v>50</v>
      </c>
      <c r="BV133" s="270">
        <v>0</v>
      </c>
      <c r="BW133" s="270">
        <v>35</v>
      </c>
      <c r="BX133" s="270" t="s">
        <v>1676</v>
      </c>
      <c r="BY133" s="270">
        <v>50</v>
      </c>
      <c r="BZ133" s="270">
        <v>0</v>
      </c>
      <c r="CA133" s="270">
        <v>0</v>
      </c>
      <c r="CB133" s="270">
        <v>0</v>
      </c>
      <c r="CC133" s="270">
        <v>0</v>
      </c>
      <c r="CD133" s="270">
        <v>65</v>
      </c>
      <c r="CE133" s="270">
        <v>15</v>
      </c>
      <c r="CF133" s="270">
        <v>0</v>
      </c>
      <c r="CG133" s="270">
        <v>2110</v>
      </c>
      <c r="CH133" s="270">
        <v>0</v>
      </c>
      <c r="CI133" s="270">
        <v>545</v>
      </c>
      <c r="CJ133" s="270">
        <v>190</v>
      </c>
      <c r="CK133" s="270">
        <v>850</v>
      </c>
      <c r="CL133" s="270">
        <v>65</v>
      </c>
      <c r="CM133" s="270">
        <v>260</v>
      </c>
      <c r="CN133" s="270">
        <v>0</v>
      </c>
      <c r="CO133" s="270">
        <v>0</v>
      </c>
      <c r="CP133" s="270">
        <v>0</v>
      </c>
      <c r="CQ133" s="270">
        <v>0</v>
      </c>
      <c r="CR133" s="270">
        <v>0</v>
      </c>
      <c r="CS133" s="270">
        <v>0</v>
      </c>
      <c r="CT133" s="270">
        <v>0</v>
      </c>
      <c r="CU133" s="270"/>
      <c r="CV133" s="270">
        <v>0</v>
      </c>
      <c r="CW133" s="270">
        <v>0</v>
      </c>
      <c r="CX133" s="270">
        <v>0</v>
      </c>
      <c r="CY133" s="270">
        <v>0</v>
      </c>
      <c r="CZ133" s="270">
        <v>0</v>
      </c>
      <c r="DA133" s="270">
        <v>0</v>
      </c>
      <c r="DB133" s="270">
        <v>185</v>
      </c>
      <c r="DC133" s="270">
        <v>0</v>
      </c>
      <c r="DD133" s="270">
        <v>0</v>
      </c>
      <c r="DE133" s="270">
        <v>0</v>
      </c>
      <c r="DF133" s="270" t="s">
        <v>1676</v>
      </c>
      <c r="DG133" s="270">
        <v>0</v>
      </c>
      <c r="DH133" s="270">
        <v>0</v>
      </c>
      <c r="DI133" s="270">
        <v>0</v>
      </c>
      <c r="DJ133" s="270">
        <v>0</v>
      </c>
      <c r="DK133" s="270">
        <v>0</v>
      </c>
      <c r="DL133" s="270">
        <v>0</v>
      </c>
      <c r="DM133" s="270">
        <v>0</v>
      </c>
      <c r="DN133" s="270">
        <v>0</v>
      </c>
      <c r="DO133" s="270">
        <v>0</v>
      </c>
      <c r="DP133" s="270">
        <v>0</v>
      </c>
      <c r="DQ133" s="270">
        <v>0</v>
      </c>
      <c r="DR133" s="270"/>
      <c r="DS133" s="270">
        <v>0</v>
      </c>
      <c r="DT133" s="270">
        <v>0</v>
      </c>
      <c r="DU133" s="270">
        <v>0</v>
      </c>
      <c r="DV133" s="270">
        <v>0</v>
      </c>
      <c r="DW133" s="270">
        <v>0</v>
      </c>
      <c r="DX133" s="270">
        <v>0</v>
      </c>
      <c r="DY133" s="270">
        <v>0</v>
      </c>
      <c r="DZ133" s="270">
        <v>0</v>
      </c>
      <c r="EA133" s="270">
        <v>0</v>
      </c>
      <c r="EB133" s="270">
        <v>0</v>
      </c>
      <c r="EC133" s="270">
        <v>0</v>
      </c>
      <c r="ED133" s="270">
        <v>0</v>
      </c>
      <c r="EE133" s="270">
        <v>0</v>
      </c>
      <c r="EF133" s="270">
        <v>0</v>
      </c>
      <c r="EG133" s="270">
        <v>0</v>
      </c>
      <c r="EH133" s="270">
        <v>0</v>
      </c>
      <c r="EI133" s="270">
        <v>0</v>
      </c>
      <c r="EJ133" s="270">
        <v>0</v>
      </c>
      <c r="EK133" s="270">
        <v>0</v>
      </c>
      <c r="EL133" s="270">
        <v>0</v>
      </c>
      <c r="EM133" s="270">
        <v>145</v>
      </c>
      <c r="EN133" s="270">
        <v>0</v>
      </c>
      <c r="EO133" s="270">
        <v>0</v>
      </c>
      <c r="EP133" s="270">
        <v>0</v>
      </c>
      <c r="EQ133" s="270">
        <v>0</v>
      </c>
      <c r="ER133" s="270">
        <v>0</v>
      </c>
      <c r="ES133" s="270">
        <v>0</v>
      </c>
      <c r="ET133" s="270">
        <v>0</v>
      </c>
      <c r="EU133" s="270">
        <v>0</v>
      </c>
      <c r="EV133" s="270">
        <v>0</v>
      </c>
      <c r="EW133" s="270">
        <v>0</v>
      </c>
      <c r="EX133" s="270">
        <v>0</v>
      </c>
      <c r="EY133" s="270">
        <v>0</v>
      </c>
      <c r="EZ133" s="270">
        <v>0</v>
      </c>
      <c r="FA133" s="270">
        <v>0</v>
      </c>
      <c r="FB133" s="270">
        <v>0</v>
      </c>
      <c r="FC133" s="270">
        <v>0</v>
      </c>
      <c r="FD133" s="270">
        <v>0</v>
      </c>
      <c r="FE133" s="270">
        <v>0</v>
      </c>
      <c r="FF133" s="270">
        <v>0</v>
      </c>
      <c r="FG133" s="270"/>
      <c r="FH133" s="270">
        <v>0</v>
      </c>
      <c r="FI133" s="270"/>
      <c r="FJ133" s="270">
        <v>0</v>
      </c>
      <c r="FK133" s="270">
        <v>0</v>
      </c>
      <c r="FL133" s="270">
        <v>0</v>
      </c>
      <c r="FM133" s="270">
        <v>0</v>
      </c>
      <c r="FN133" s="270">
        <v>0</v>
      </c>
      <c r="FO133" s="351">
        <v>2155</v>
      </c>
      <c r="FP133" s="351">
        <v>0</v>
      </c>
      <c r="FQ133" s="351">
        <v>2235</v>
      </c>
      <c r="FR133" s="13"/>
      <c r="FS133" s="270"/>
      <c r="FT133" s="270"/>
      <c r="FU133" s="270"/>
      <c r="FV133" s="270"/>
      <c r="FW133" s="270"/>
      <c r="FX133" s="270"/>
      <c r="FY133" s="270"/>
      <c r="FZ133" s="270"/>
      <c r="GA133" s="270"/>
      <c r="GB133" s="270"/>
      <c r="GC133" s="270"/>
      <c r="GD133" s="270"/>
      <c r="GE133" s="270"/>
      <c r="GF133" s="270"/>
      <c r="GG133" s="270"/>
      <c r="GH133" s="270"/>
      <c r="GI133" s="270"/>
      <c r="GJ133" s="270"/>
      <c r="GK133" s="270"/>
      <c r="GL133" s="270"/>
      <c r="GM133" s="270"/>
      <c r="GN133" s="270"/>
      <c r="GO133" s="270"/>
      <c r="GP133" s="270"/>
      <c r="GQ133" s="270"/>
      <c r="GR133" s="270"/>
      <c r="GS133" s="270"/>
      <c r="GT133" s="270"/>
      <c r="GU133" s="270"/>
      <c r="GV133" s="270"/>
      <c r="GW133" s="270"/>
      <c r="GX133" s="270"/>
      <c r="GY133" s="270"/>
      <c r="GZ133" s="270"/>
      <c r="HA133" s="270"/>
      <c r="HB133" s="270"/>
      <c r="HC133" s="270"/>
      <c r="HD133" s="270"/>
      <c r="HE133" s="270"/>
      <c r="HF133" s="270"/>
      <c r="HG133" s="270"/>
      <c r="HH133" s="270"/>
      <c r="HI133" s="270"/>
      <c r="HJ133" s="270"/>
      <c r="HK133" s="270"/>
      <c r="HL133" s="270"/>
      <c r="HM133" s="270"/>
      <c r="HN133" s="270"/>
      <c r="HO133" s="270"/>
      <c r="HP133" s="270"/>
      <c r="HQ133" s="270"/>
      <c r="HR133" s="270"/>
      <c r="HS133" s="270"/>
      <c r="HT133" s="270"/>
      <c r="HU133" s="270"/>
      <c r="HV133" s="270"/>
      <c r="HW133" s="270"/>
      <c r="HX133" s="270"/>
      <c r="HY133" s="270"/>
      <c r="HZ133" s="270"/>
      <c r="IA133" s="270"/>
      <c r="IB133" s="270"/>
      <c r="IC133" s="270"/>
      <c r="ID133" s="270"/>
      <c r="IE133" s="270"/>
      <c r="IF133" s="270"/>
      <c r="IG133" s="270"/>
      <c r="IH133" s="270"/>
    </row>
    <row r="134" spans="1:242" ht="12.75" customHeight="1" x14ac:dyDescent="0.2">
      <c r="A134" s="374" t="s">
        <v>304</v>
      </c>
      <c r="B134" s="270">
        <v>2005</v>
      </c>
      <c r="C134" s="270">
        <v>2005</v>
      </c>
      <c r="D134" s="270">
        <v>995</v>
      </c>
      <c r="E134" s="270">
        <v>1010</v>
      </c>
      <c r="F134" s="270">
        <v>0</v>
      </c>
      <c r="G134" s="270">
        <v>0</v>
      </c>
      <c r="H134" s="270">
        <v>2005</v>
      </c>
      <c r="I134" s="270">
        <v>400</v>
      </c>
      <c r="J134" s="270">
        <v>1600</v>
      </c>
      <c r="K134" s="270">
        <v>890</v>
      </c>
      <c r="L134" s="270">
        <v>49.186093049999997</v>
      </c>
      <c r="M134" s="270">
        <v>44</v>
      </c>
      <c r="N134" s="270">
        <v>635</v>
      </c>
      <c r="O134" s="270">
        <v>735</v>
      </c>
      <c r="P134" s="270">
        <v>460</v>
      </c>
      <c r="Q134" s="270">
        <v>155</v>
      </c>
      <c r="R134" s="270">
        <v>15</v>
      </c>
      <c r="S134" s="270" t="s">
        <v>1676</v>
      </c>
      <c r="T134" s="270">
        <v>0</v>
      </c>
      <c r="U134" s="270">
        <v>0</v>
      </c>
      <c r="V134" s="270">
        <v>2.2114427860000001</v>
      </c>
      <c r="W134" s="270">
        <v>1</v>
      </c>
      <c r="X134" s="270">
        <v>49.05652826</v>
      </c>
      <c r="Y134" s="270">
        <v>0</v>
      </c>
      <c r="Z134" s="270">
        <v>310</v>
      </c>
      <c r="AA134" s="270">
        <v>515</v>
      </c>
      <c r="AB134" s="270">
        <v>590</v>
      </c>
      <c r="AC134" s="270">
        <v>455</v>
      </c>
      <c r="AD134" s="270">
        <v>130</v>
      </c>
      <c r="AE134" s="270" t="s">
        <v>1676</v>
      </c>
      <c r="AF134" s="270">
        <v>95</v>
      </c>
      <c r="AG134" s="270" t="s">
        <v>1676</v>
      </c>
      <c r="AH134" s="270">
        <v>0</v>
      </c>
      <c r="AI134" s="270">
        <v>55</v>
      </c>
      <c r="AJ134" s="270">
        <v>155</v>
      </c>
      <c r="AK134" s="270">
        <v>45</v>
      </c>
      <c r="AL134" s="270">
        <v>225</v>
      </c>
      <c r="AM134" s="270">
        <v>50</v>
      </c>
      <c r="AN134" s="270">
        <v>110</v>
      </c>
      <c r="AO134" s="270">
        <v>0</v>
      </c>
      <c r="AP134" s="270">
        <v>45</v>
      </c>
      <c r="AQ134" s="270">
        <v>145</v>
      </c>
      <c r="AR134" s="270">
        <v>45</v>
      </c>
      <c r="AS134" s="270">
        <v>0</v>
      </c>
      <c r="AT134" s="270">
        <v>0</v>
      </c>
      <c r="AU134" s="270">
        <v>0</v>
      </c>
      <c r="AV134" s="270">
        <v>15</v>
      </c>
      <c r="AW134" s="270">
        <v>300</v>
      </c>
      <c r="AX134" s="270">
        <v>0</v>
      </c>
      <c r="AY134" s="270" t="s">
        <v>1676</v>
      </c>
      <c r="AZ134" s="270">
        <v>660</v>
      </c>
      <c r="BA134" s="270" t="s">
        <v>1676</v>
      </c>
      <c r="BB134" s="270">
        <v>60</v>
      </c>
      <c r="BC134" s="270">
        <v>10</v>
      </c>
      <c r="BD134" s="270">
        <v>25</v>
      </c>
      <c r="BE134" s="270" t="s">
        <v>1676</v>
      </c>
      <c r="BF134" s="270" t="s">
        <v>1676</v>
      </c>
      <c r="BG134" s="270">
        <v>0</v>
      </c>
      <c r="BH134" s="270">
        <v>95</v>
      </c>
      <c r="BI134" s="270">
        <v>0</v>
      </c>
      <c r="BJ134" s="270">
        <v>45</v>
      </c>
      <c r="BK134" s="270">
        <v>50</v>
      </c>
      <c r="BL134" s="270">
        <v>190</v>
      </c>
      <c r="BM134" s="270">
        <v>480</v>
      </c>
      <c r="BN134" s="270">
        <v>15</v>
      </c>
      <c r="BO134" s="270">
        <v>760</v>
      </c>
      <c r="BP134" s="270">
        <v>130</v>
      </c>
      <c r="BQ134" s="270">
        <v>0</v>
      </c>
      <c r="BR134" s="270">
        <v>0</v>
      </c>
      <c r="BS134" s="270" t="s">
        <v>1676</v>
      </c>
      <c r="BT134" s="270">
        <v>105</v>
      </c>
      <c r="BU134" s="270">
        <v>70</v>
      </c>
      <c r="BV134" s="270">
        <v>0</v>
      </c>
      <c r="BW134" s="270">
        <v>10</v>
      </c>
      <c r="BX134" s="270" t="s">
        <v>1676</v>
      </c>
      <c r="BY134" s="270">
        <v>50</v>
      </c>
      <c r="BZ134" s="270">
        <v>0</v>
      </c>
      <c r="CA134" s="270">
        <v>0</v>
      </c>
      <c r="CB134" s="270">
        <v>0</v>
      </c>
      <c r="CC134" s="270">
        <v>0</v>
      </c>
      <c r="CD134" s="270" t="s">
        <v>1676</v>
      </c>
      <c r="CE134" s="270" t="s">
        <v>1676</v>
      </c>
      <c r="CF134" s="270">
        <v>0</v>
      </c>
      <c r="CG134" s="270">
        <v>1940</v>
      </c>
      <c r="CH134" s="270">
        <v>0</v>
      </c>
      <c r="CI134" s="270">
        <v>535</v>
      </c>
      <c r="CJ134" s="270">
        <v>190</v>
      </c>
      <c r="CK134" s="270">
        <v>935</v>
      </c>
      <c r="CL134" s="270">
        <v>260</v>
      </c>
      <c r="CM134" s="270">
        <v>0</v>
      </c>
      <c r="CN134" s="270">
        <v>0</v>
      </c>
      <c r="CO134" s="270">
        <v>0</v>
      </c>
      <c r="CP134" s="270">
        <v>0</v>
      </c>
      <c r="CQ134" s="270">
        <v>0</v>
      </c>
      <c r="CR134" s="270">
        <v>0</v>
      </c>
      <c r="CS134" s="270">
        <v>0</v>
      </c>
      <c r="CT134" s="270">
        <v>0</v>
      </c>
      <c r="CU134" s="270"/>
      <c r="CV134" s="270">
        <v>0</v>
      </c>
      <c r="CW134" s="270">
        <v>0</v>
      </c>
      <c r="CX134" s="270">
        <v>0</v>
      </c>
      <c r="CY134" s="270" t="s">
        <v>1676</v>
      </c>
      <c r="CZ134" s="270">
        <v>0</v>
      </c>
      <c r="DA134" s="270">
        <v>0</v>
      </c>
      <c r="DB134" s="270" t="s">
        <v>1676</v>
      </c>
      <c r="DC134" s="270">
        <v>0</v>
      </c>
      <c r="DD134" s="270">
        <v>0</v>
      </c>
      <c r="DE134" s="270">
        <v>0</v>
      </c>
      <c r="DF134" s="270">
        <v>85</v>
      </c>
      <c r="DG134" s="270">
        <v>0</v>
      </c>
      <c r="DH134" s="270">
        <v>0</v>
      </c>
      <c r="DI134" s="270">
        <v>0</v>
      </c>
      <c r="DJ134" s="270">
        <v>0</v>
      </c>
      <c r="DK134" s="270">
        <v>0</v>
      </c>
      <c r="DL134" s="270">
        <v>0</v>
      </c>
      <c r="DM134" s="270">
        <v>0</v>
      </c>
      <c r="DN134" s="270">
        <v>0</v>
      </c>
      <c r="DO134" s="270">
        <v>0</v>
      </c>
      <c r="DP134" s="270">
        <v>0</v>
      </c>
      <c r="DQ134" s="270">
        <v>0</v>
      </c>
      <c r="DR134" s="270"/>
      <c r="DS134" s="270">
        <v>0</v>
      </c>
      <c r="DT134" s="270">
        <v>0</v>
      </c>
      <c r="DU134" s="270">
        <v>0</v>
      </c>
      <c r="DV134" s="270">
        <v>0</v>
      </c>
      <c r="DW134" s="270">
        <v>0</v>
      </c>
      <c r="DX134" s="270">
        <v>0</v>
      </c>
      <c r="DY134" s="270">
        <v>0</v>
      </c>
      <c r="DZ134" s="270">
        <v>0</v>
      </c>
      <c r="EA134" s="270">
        <v>0</v>
      </c>
      <c r="EB134" s="270">
        <v>0</v>
      </c>
      <c r="EC134" s="270">
        <v>0</v>
      </c>
      <c r="ED134" s="270">
        <v>0</v>
      </c>
      <c r="EE134" s="270">
        <v>0</v>
      </c>
      <c r="EF134" s="270">
        <v>0</v>
      </c>
      <c r="EG134" s="270">
        <v>0</v>
      </c>
      <c r="EH134" s="270">
        <v>0</v>
      </c>
      <c r="EI134" s="270">
        <v>0</v>
      </c>
      <c r="EJ134" s="270">
        <v>0</v>
      </c>
      <c r="EK134" s="270">
        <v>0</v>
      </c>
      <c r="EL134" s="270">
        <v>0</v>
      </c>
      <c r="EM134" s="270">
        <v>0</v>
      </c>
      <c r="EN134" s="270">
        <v>0</v>
      </c>
      <c r="EO134" s="270">
        <v>0</v>
      </c>
      <c r="EP134" s="270">
        <v>0</v>
      </c>
      <c r="EQ134" s="270">
        <v>0</v>
      </c>
      <c r="ER134" s="270">
        <v>0</v>
      </c>
      <c r="ES134" s="270">
        <v>0</v>
      </c>
      <c r="ET134" s="270">
        <v>0</v>
      </c>
      <c r="EU134" s="270">
        <v>0</v>
      </c>
      <c r="EV134" s="270">
        <v>0</v>
      </c>
      <c r="EW134" s="270">
        <v>0</v>
      </c>
      <c r="EX134" s="270">
        <v>0</v>
      </c>
      <c r="EY134" s="270">
        <v>0</v>
      </c>
      <c r="EZ134" s="270">
        <v>0</v>
      </c>
      <c r="FA134" s="270">
        <v>0</v>
      </c>
      <c r="FB134" s="270">
        <v>0</v>
      </c>
      <c r="FC134" s="270">
        <v>0</v>
      </c>
      <c r="FD134" s="270">
        <v>0</v>
      </c>
      <c r="FE134" s="270">
        <v>0</v>
      </c>
      <c r="FF134" s="270">
        <v>0</v>
      </c>
      <c r="FG134" s="270"/>
      <c r="FH134" s="270">
        <v>0</v>
      </c>
      <c r="FI134" s="270"/>
      <c r="FJ134" s="270">
        <v>0</v>
      </c>
      <c r="FK134" s="270">
        <v>0</v>
      </c>
      <c r="FL134" s="270">
        <v>0</v>
      </c>
      <c r="FM134" s="270">
        <v>0</v>
      </c>
      <c r="FN134" s="270">
        <v>0</v>
      </c>
      <c r="FO134" s="351">
        <v>1945</v>
      </c>
      <c r="FP134" s="351">
        <v>0</v>
      </c>
      <c r="FQ134" s="351">
        <v>2000</v>
      </c>
      <c r="FR134" s="13"/>
      <c r="FS134" s="270"/>
      <c r="FT134" s="270"/>
      <c r="FU134" s="270"/>
      <c r="FV134" s="270"/>
      <c r="FW134" s="270"/>
      <c r="FX134" s="270"/>
      <c r="FY134" s="270"/>
      <c r="FZ134" s="270"/>
      <c r="GA134" s="270"/>
      <c r="GB134" s="270"/>
      <c r="GC134" s="270"/>
      <c r="GD134" s="270"/>
      <c r="GE134" s="270"/>
      <c r="GF134" s="270"/>
      <c r="GG134" s="270"/>
      <c r="GH134" s="270"/>
      <c r="GI134" s="270"/>
      <c r="GJ134" s="270"/>
      <c r="GK134" s="270"/>
      <c r="GL134" s="270"/>
      <c r="GM134" s="270"/>
      <c r="GN134" s="270"/>
      <c r="GO134" s="270"/>
      <c r="GP134" s="270"/>
      <c r="GQ134" s="270"/>
      <c r="GR134" s="270"/>
      <c r="GS134" s="270"/>
      <c r="GT134" s="270"/>
      <c r="GU134" s="270"/>
      <c r="GV134" s="270"/>
      <c r="GW134" s="270"/>
      <c r="GX134" s="270"/>
      <c r="GY134" s="270"/>
      <c r="GZ134" s="270"/>
      <c r="HA134" s="270"/>
      <c r="HB134" s="270"/>
      <c r="HC134" s="270"/>
      <c r="HD134" s="270"/>
      <c r="HE134" s="270"/>
      <c r="HF134" s="270"/>
      <c r="HG134" s="270"/>
      <c r="HH134" s="270"/>
      <c r="HI134" s="270"/>
      <c r="HJ134" s="270"/>
      <c r="HK134" s="270"/>
      <c r="HL134" s="270"/>
      <c r="HM134" s="270"/>
      <c r="HN134" s="270"/>
      <c r="HO134" s="270"/>
      <c r="HP134" s="270"/>
      <c r="HQ134" s="270"/>
      <c r="HR134" s="270"/>
      <c r="HS134" s="270"/>
      <c r="HT134" s="270"/>
      <c r="HU134" s="270"/>
      <c r="HV134" s="270"/>
      <c r="HW134" s="270"/>
      <c r="HX134" s="270"/>
      <c r="HY134" s="270"/>
      <c r="HZ134" s="270"/>
      <c r="IA134" s="270"/>
      <c r="IB134" s="270"/>
      <c r="IC134" s="270"/>
      <c r="ID134" s="270"/>
      <c r="IE134" s="270"/>
      <c r="IF134" s="270"/>
      <c r="IG134" s="270"/>
      <c r="IH134" s="270"/>
    </row>
    <row r="135" spans="1:242" ht="12.75" customHeight="1" x14ac:dyDescent="0.2">
      <c r="A135" s="374" t="s">
        <v>305</v>
      </c>
      <c r="B135" s="270">
        <v>3045</v>
      </c>
      <c r="C135" s="270">
        <v>3045</v>
      </c>
      <c r="D135" s="270">
        <v>1530</v>
      </c>
      <c r="E135" s="270">
        <v>1510</v>
      </c>
      <c r="F135" s="270">
        <v>0</v>
      </c>
      <c r="G135" s="270">
        <v>0</v>
      </c>
      <c r="H135" s="270">
        <v>3045</v>
      </c>
      <c r="I135" s="270">
        <v>725</v>
      </c>
      <c r="J135" s="270">
        <v>2315</v>
      </c>
      <c r="K135" s="270">
        <v>1600</v>
      </c>
      <c r="L135" s="270">
        <v>55.879525999999998</v>
      </c>
      <c r="M135" s="270">
        <v>54</v>
      </c>
      <c r="N135" s="270">
        <v>780</v>
      </c>
      <c r="O135" s="270">
        <v>950</v>
      </c>
      <c r="P135" s="270">
        <v>855</v>
      </c>
      <c r="Q135" s="270">
        <v>435</v>
      </c>
      <c r="R135" s="270">
        <v>15</v>
      </c>
      <c r="S135" s="270" t="s">
        <v>1676</v>
      </c>
      <c r="T135" s="270">
        <v>0</v>
      </c>
      <c r="U135" s="270">
        <v>0</v>
      </c>
      <c r="V135" s="270">
        <v>2.2066115700000002</v>
      </c>
      <c r="W135" s="270">
        <v>2</v>
      </c>
      <c r="X135" s="270">
        <v>50.418941140000001</v>
      </c>
      <c r="Y135" s="270">
        <v>150</v>
      </c>
      <c r="Z135" s="270">
        <v>380</v>
      </c>
      <c r="AA135" s="270">
        <v>600</v>
      </c>
      <c r="AB135" s="270">
        <v>770</v>
      </c>
      <c r="AC135" s="270">
        <v>825</v>
      </c>
      <c r="AD135" s="270">
        <v>310</v>
      </c>
      <c r="AE135" s="270">
        <v>10</v>
      </c>
      <c r="AF135" s="270">
        <v>250</v>
      </c>
      <c r="AG135" s="270" t="s">
        <v>1676</v>
      </c>
      <c r="AH135" s="270" t="s">
        <v>1676</v>
      </c>
      <c r="AI135" s="270">
        <v>85</v>
      </c>
      <c r="AJ135" s="270">
        <v>95</v>
      </c>
      <c r="AK135" s="270">
        <v>145</v>
      </c>
      <c r="AL135" s="270">
        <v>15</v>
      </c>
      <c r="AM135" s="270">
        <v>490</v>
      </c>
      <c r="AN135" s="270">
        <v>50</v>
      </c>
      <c r="AO135" s="270">
        <v>0</v>
      </c>
      <c r="AP135" s="270" t="s">
        <v>1676</v>
      </c>
      <c r="AQ135" s="270">
        <v>80</v>
      </c>
      <c r="AR135" s="270">
        <v>135</v>
      </c>
      <c r="AS135" s="270" t="s">
        <v>1676</v>
      </c>
      <c r="AT135" s="270">
        <v>0</v>
      </c>
      <c r="AU135" s="270">
        <v>0</v>
      </c>
      <c r="AV135" s="270">
        <v>190</v>
      </c>
      <c r="AW135" s="270">
        <v>415</v>
      </c>
      <c r="AX135" s="270">
        <v>0</v>
      </c>
      <c r="AY135" s="270">
        <v>20</v>
      </c>
      <c r="AZ135" s="270">
        <v>970</v>
      </c>
      <c r="BA135" s="270" t="s">
        <v>1676</v>
      </c>
      <c r="BB135" s="270">
        <v>85</v>
      </c>
      <c r="BC135" s="270">
        <v>15</v>
      </c>
      <c r="BD135" s="270">
        <v>120</v>
      </c>
      <c r="BE135" s="270" t="s">
        <v>1676</v>
      </c>
      <c r="BF135" s="270" t="s">
        <v>1676</v>
      </c>
      <c r="BG135" s="270">
        <v>0</v>
      </c>
      <c r="BH135" s="270">
        <v>255</v>
      </c>
      <c r="BI135" s="270">
        <v>0</v>
      </c>
      <c r="BJ135" s="270">
        <v>70</v>
      </c>
      <c r="BK135" s="270">
        <v>0</v>
      </c>
      <c r="BL135" s="270">
        <v>230</v>
      </c>
      <c r="BM135" s="270">
        <v>695</v>
      </c>
      <c r="BN135" s="270">
        <v>135</v>
      </c>
      <c r="BO135" s="270">
        <v>1185</v>
      </c>
      <c r="BP135" s="270">
        <v>170</v>
      </c>
      <c r="BQ135" s="270">
        <v>0</v>
      </c>
      <c r="BR135" s="270">
        <v>0</v>
      </c>
      <c r="BS135" s="270">
        <v>10</v>
      </c>
      <c r="BT135" s="270">
        <v>50</v>
      </c>
      <c r="BU135" s="270">
        <v>50</v>
      </c>
      <c r="BV135" s="270">
        <v>0</v>
      </c>
      <c r="BW135" s="270">
        <v>55</v>
      </c>
      <c r="BX135" s="270" t="s">
        <v>1676</v>
      </c>
      <c r="BY135" s="270">
        <v>25</v>
      </c>
      <c r="BZ135" s="270">
        <v>0</v>
      </c>
      <c r="CA135" s="270">
        <v>0</v>
      </c>
      <c r="CB135" s="270">
        <v>0</v>
      </c>
      <c r="CC135" s="270">
        <v>0</v>
      </c>
      <c r="CD135" s="270">
        <v>30</v>
      </c>
      <c r="CE135" s="270" t="s">
        <v>1676</v>
      </c>
      <c r="CF135" s="270">
        <v>0</v>
      </c>
      <c r="CG135" s="270">
        <v>2985</v>
      </c>
      <c r="CH135" s="270">
        <v>0</v>
      </c>
      <c r="CI135" s="270">
        <v>870</v>
      </c>
      <c r="CJ135" s="270">
        <v>215</v>
      </c>
      <c r="CK135" s="270">
        <v>1200</v>
      </c>
      <c r="CL135" s="270">
        <v>295</v>
      </c>
      <c r="CM135" s="270">
        <v>0</v>
      </c>
      <c r="CN135" s="270">
        <v>0</v>
      </c>
      <c r="CO135" s="270">
        <v>0</v>
      </c>
      <c r="CP135" s="270">
        <v>0</v>
      </c>
      <c r="CQ135" s="270">
        <v>0</v>
      </c>
      <c r="CR135" s="270">
        <v>0</v>
      </c>
      <c r="CS135" s="270">
        <v>0</v>
      </c>
      <c r="CT135" s="270">
        <v>0</v>
      </c>
      <c r="CU135" s="270"/>
      <c r="CV135" s="270">
        <v>0</v>
      </c>
      <c r="CW135" s="270">
        <v>0</v>
      </c>
      <c r="CX135" s="270">
        <v>435</v>
      </c>
      <c r="CY135" s="270">
        <v>0</v>
      </c>
      <c r="CZ135" s="270">
        <v>30</v>
      </c>
      <c r="DA135" s="270">
        <v>0</v>
      </c>
      <c r="DB135" s="270" t="s">
        <v>1676</v>
      </c>
      <c r="DC135" s="270">
        <v>0</v>
      </c>
      <c r="DD135" s="270">
        <v>0</v>
      </c>
      <c r="DE135" s="270">
        <v>0</v>
      </c>
      <c r="DF135" s="270">
        <v>0</v>
      </c>
      <c r="DG135" s="270">
        <v>0</v>
      </c>
      <c r="DH135" s="270">
        <v>0</v>
      </c>
      <c r="DI135" s="270">
        <v>0</v>
      </c>
      <c r="DJ135" s="270">
        <v>0</v>
      </c>
      <c r="DK135" s="270">
        <v>0</v>
      </c>
      <c r="DL135" s="270">
        <v>0</v>
      </c>
      <c r="DM135" s="270">
        <v>0</v>
      </c>
      <c r="DN135" s="270">
        <v>0</v>
      </c>
      <c r="DO135" s="270">
        <v>0</v>
      </c>
      <c r="DP135" s="270">
        <v>0</v>
      </c>
      <c r="DQ135" s="270">
        <v>0</v>
      </c>
      <c r="DR135" s="270"/>
      <c r="DS135" s="270">
        <v>0</v>
      </c>
      <c r="DT135" s="270">
        <v>0</v>
      </c>
      <c r="DU135" s="270">
        <v>0</v>
      </c>
      <c r="DV135" s="270">
        <v>0</v>
      </c>
      <c r="DW135" s="270">
        <v>0</v>
      </c>
      <c r="DX135" s="270">
        <v>0</v>
      </c>
      <c r="DY135" s="270">
        <v>0</v>
      </c>
      <c r="DZ135" s="270">
        <v>0</v>
      </c>
      <c r="EA135" s="270">
        <v>0</v>
      </c>
      <c r="EB135" s="270">
        <v>0</v>
      </c>
      <c r="EC135" s="270">
        <v>0</v>
      </c>
      <c r="ED135" s="270">
        <v>0</v>
      </c>
      <c r="EE135" s="270" t="s">
        <v>1676</v>
      </c>
      <c r="EF135" s="270">
        <v>0</v>
      </c>
      <c r="EG135" s="270">
        <v>0</v>
      </c>
      <c r="EH135" s="270">
        <v>0</v>
      </c>
      <c r="EI135" s="270">
        <v>0</v>
      </c>
      <c r="EJ135" s="270">
        <v>0</v>
      </c>
      <c r="EK135" s="270">
        <v>0</v>
      </c>
      <c r="EL135" s="270">
        <v>0</v>
      </c>
      <c r="EM135" s="270">
        <v>0</v>
      </c>
      <c r="EN135" s="270">
        <v>0</v>
      </c>
      <c r="EO135" s="270">
        <v>0</v>
      </c>
      <c r="EP135" s="270">
        <v>0</v>
      </c>
      <c r="EQ135" s="270">
        <v>0</v>
      </c>
      <c r="ER135" s="270">
        <v>0</v>
      </c>
      <c r="ES135" s="270">
        <v>0</v>
      </c>
      <c r="ET135" s="270">
        <v>0</v>
      </c>
      <c r="EU135" s="270">
        <v>0</v>
      </c>
      <c r="EV135" s="270">
        <v>0</v>
      </c>
      <c r="EW135" s="270">
        <v>0</v>
      </c>
      <c r="EX135" s="270">
        <v>0</v>
      </c>
      <c r="EY135" s="270">
        <v>0</v>
      </c>
      <c r="EZ135" s="270">
        <v>0</v>
      </c>
      <c r="FA135" s="270">
        <v>0</v>
      </c>
      <c r="FB135" s="270">
        <v>0</v>
      </c>
      <c r="FC135" s="270">
        <v>0</v>
      </c>
      <c r="FD135" s="270">
        <v>0</v>
      </c>
      <c r="FE135" s="270">
        <v>0</v>
      </c>
      <c r="FF135" s="270">
        <v>0</v>
      </c>
      <c r="FG135" s="270"/>
      <c r="FH135" s="270">
        <v>0</v>
      </c>
      <c r="FI135" s="270"/>
      <c r="FJ135" s="270">
        <v>0</v>
      </c>
      <c r="FK135" s="270">
        <v>0</v>
      </c>
      <c r="FL135" s="270">
        <v>0</v>
      </c>
      <c r="FM135" s="270">
        <v>0</v>
      </c>
      <c r="FN135" s="270">
        <v>0</v>
      </c>
      <c r="FO135" s="351">
        <v>2955</v>
      </c>
      <c r="FP135" s="351">
        <v>0</v>
      </c>
      <c r="FQ135" s="351">
        <v>3040</v>
      </c>
      <c r="FR135" s="13"/>
      <c r="FS135" s="270"/>
      <c r="FT135" s="270"/>
      <c r="FU135" s="270"/>
      <c r="FV135" s="270"/>
      <c r="FW135" s="270"/>
      <c r="FX135" s="270"/>
      <c r="FY135" s="270"/>
      <c r="FZ135" s="270"/>
      <c r="GA135" s="270"/>
      <c r="GB135" s="270"/>
      <c r="GC135" s="270"/>
      <c r="GD135" s="270"/>
      <c r="GE135" s="270"/>
      <c r="GF135" s="270"/>
      <c r="GG135" s="270"/>
      <c r="GH135" s="270"/>
      <c r="GI135" s="270"/>
      <c r="GJ135" s="270"/>
      <c r="GK135" s="270"/>
      <c r="GL135" s="270"/>
      <c r="GM135" s="270"/>
      <c r="GN135" s="270"/>
      <c r="GO135" s="270"/>
      <c r="GP135" s="270"/>
      <c r="GQ135" s="270"/>
      <c r="GR135" s="270"/>
      <c r="GS135" s="270"/>
      <c r="GT135" s="270"/>
      <c r="GU135" s="270"/>
      <c r="GV135" s="270"/>
      <c r="GW135" s="270"/>
      <c r="GX135" s="270"/>
      <c r="GY135" s="270"/>
      <c r="GZ135" s="270"/>
      <c r="HA135" s="270"/>
      <c r="HB135" s="270"/>
      <c r="HC135" s="270"/>
      <c r="HD135" s="270"/>
      <c r="HE135" s="270"/>
      <c r="HF135" s="270"/>
      <c r="HG135" s="270"/>
      <c r="HH135" s="270"/>
      <c r="HI135" s="270"/>
      <c r="HJ135" s="270"/>
      <c r="HK135" s="270"/>
      <c r="HL135" s="270"/>
      <c r="HM135" s="270"/>
      <c r="HN135" s="270"/>
      <c r="HO135" s="270"/>
      <c r="HP135" s="270"/>
      <c r="HQ135" s="270"/>
      <c r="HR135" s="270"/>
      <c r="HS135" s="270"/>
      <c r="HT135" s="270"/>
      <c r="HU135" s="270"/>
      <c r="HV135" s="270"/>
      <c r="HW135" s="270"/>
      <c r="HX135" s="270"/>
      <c r="HY135" s="270"/>
      <c r="HZ135" s="270"/>
      <c r="IA135" s="270"/>
      <c r="IB135" s="270"/>
      <c r="IC135" s="270"/>
      <c r="ID135" s="270"/>
      <c r="IE135" s="270"/>
      <c r="IF135" s="270"/>
      <c r="IG135" s="270"/>
      <c r="IH135" s="270"/>
    </row>
    <row r="136" spans="1:242" ht="12.75" customHeight="1" x14ac:dyDescent="0.2">
      <c r="A136" s="374" t="s">
        <v>306</v>
      </c>
      <c r="B136" s="270">
        <v>4285</v>
      </c>
      <c r="C136" s="270">
        <v>4285</v>
      </c>
      <c r="D136" s="270">
        <v>2010</v>
      </c>
      <c r="E136" s="270">
        <v>2275</v>
      </c>
      <c r="F136" s="270">
        <v>0</v>
      </c>
      <c r="G136" s="270" t="s">
        <v>1676</v>
      </c>
      <c r="H136" s="270">
        <v>4280</v>
      </c>
      <c r="I136" s="270">
        <v>1005</v>
      </c>
      <c r="J136" s="270">
        <v>3280</v>
      </c>
      <c r="K136" s="270">
        <v>1775</v>
      </c>
      <c r="L136" s="270">
        <v>49.409282699999999</v>
      </c>
      <c r="M136" s="270">
        <v>40</v>
      </c>
      <c r="N136" s="270">
        <v>1645</v>
      </c>
      <c r="O136" s="270">
        <v>1220</v>
      </c>
      <c r="P136" s="270">
        <v>885</v>
      </c>
      <c r="Q136" s="270">
        <v>445</v>
      </c>
      <c r="R136" s="270">
        <v>55</v>
      </c>
      <c r="S136" s="270">
        <v>15</v>
      </c>
      <c r="T136" s="270">
        <v>0</v>
      </c>
      <c r="U136" s="270">
        <v>0</v>
      </c>
      <c r="V136" s="270">
        <v>1.7676969090000001</v>
      </c>
      <c r="W136" s="270">
        <v>2</v>
      </c>
      <c r="X136" s="270">
        <v>55.61644476</v>
      </c>
      <c r="Y136" s="270">
        <v>0</v>
      </c>
      <c r="Z136" s="270">
        <v>250</v>
      </c>
      <c r="AA136" s="270">
        <v>770</v>
      </c>
      <c r="AB136" s="270">
        <v>1430</v>
      </c>
      <c r="AC136" s="270">
        <v>1405</v>
      </c>
      <c r="AD136" s="270">
        <v>420</v>
      </c>
      <c r="AE136" s="270" t="s">
        <v>1676</v>
      </c>
      <c r="AF136" s="270">
        <v>685</v>
      </c>
      <c r="AG136" s="270">
        <v>25</v>
      </c>
      <c r="AH136" s="270" t="s">
        <v>1676</v>
      </c>
      <c r="AI136" s="270">
        <v>10</v>
      </c>
      <c r="AJ136" s="270">
        <v>30</v>
      </c>
      <c r="AK136" s="270">
        <v>15</v>
      </c>
      <c r="AL136" s="270">
        <v>390</v>
      </c>
      <c r="AM136" s="270">
        <v>225</v>
      </c>
      <c r="AN136" s="270">
        <v>40</v>
      </c>
      <c r="AO136" s="270">
        <v>0</v>
      </c>
      <c r="AP136" s="270">
        <v>265</v>
      </c>
      <c r="AQ136" s="270">
        <v>10</v>
      </c>
      <c r="AR136" s="270" t="s">
        <v>1676</v>
      </c>
      <c r="AS136" s="270">
        <v>15</v>
      </c>
      <c r="AT136" s="270">
        <v>60</v>
      </c>
      <c r="AU136" s="270">
        <v>0</v>
      </c>
      <c r="AV136" s="270">
        <v>75</v>
      </c>
      <c r="AW136" s="270">
        <v>425</v>
      </c>
      <c r="AX136" s="270">
        <v>10</v>
      </c>
      <c r="AY136" s="270">
        <v>550</v>
      </c>
      <c r="AZ136" s="270">
        <v>1195</v>
      </c>
      <c r="BA136" s="270">
        <v>10</v>
      </c>
      <c r="BB136" s="270">
        <v>260</v>
      </c>
      <c r="BC136" s="270">
        <v>20</v>
      </c>
      <c r="BD136" s="270">
        <v>105</v>
      </c>
      <c r="BE136" s="270" t="s">
        <v>1676</v>
      </c>
      <c r="BF136" s="270" t="s">
        <v>1676</v>
      </c>
      <c r="BG136" s="270" t="s">
        <v>1676</v>
      </c>
      <c r="BH136" s="270">
        <v>115</v>
      </c>
      <c r="BI136" s="270">
        <v>0</v>
      </c>
      <c r="BJ136" s="270" t="s">
        <v>1676</v>
      </c>
      <c r="BK136" s="270">
        <v>285</v>
      </c>
      <c r="BL136" s="270">
        <v>40</v>
      </c>
      <c r="BM136" s="270">
        <v>700</v>
      </c>
      <c r="BN136" s="270">
        <v>55</v>
      </c>
      <c r="BO136" s="270">
        <v>2635</v>
      </c>
      <c r="BP136" s="270">
        <v>70</v>
      </c>
      <c r="BQ136" s="270">
        <v>0</v>
      </c>
      <c r="BR136" s="270">
        <v>0</v>
      </c>
      <c r="BS136" s="270" t="s">
        <v>1676</v>
      </c>
      <c r="BT136" s="270">
        <v>150</v>
      </c>
      <c r="BU136" s="270">
        <v>65</v>
      </c>
      <c r="BV136" s="270">
        <v>0</v>
      </c>
      <c r="BW136" s="270">
        <v>35</v>
      </c>
      <c r="BX136" s="270" t="s">
        <v>1676</v>
      </c>
      <c r="BY136" s="270" t="s">
        <v>1676</v>
      </c>
      <c r="BZ136" s="270">
        <v>0</v>
      </c>
      <c r="CA136" s="270">
        <v>0</v>
      </c>
      <c r="CB136" s="270">
        <v>0</v>
      </c>
      <c r="CC136" s="270">
        <v>0</v>
      </c>
      <c r="CD136" s="270">
        <v>90</v>
      </c>
      <c r="CE136" s="270" t="s">
        <v>1676</v>
      </c>
      <c r="CF136" s="270">
        <v>0</v>
      </c>
      <c r="CG136" s="270">
        <v>4180</v>
      </c>
      <c r="CH136" s="270">
        <v>0</v>
      </c>
      <c r="CI136" s="270">
        <v>1110</v>
      </c>
      <c r="CJ136" s="270">
        <v>0</v>
      </c>
      <c r="CK136" s="270">
        <v>2645</v>
      </c>
      <c r="CL136" s="270">
        <v>50</v>
      </c>
      <c r="CM136" s="270">
        <v>0</v>
      </c>
      <c r="CN136" s="270">
        <v>0</v>
      </c>
      <c r="CO136" s="270">
        <v>0</v>
      </c>
      <c r="CP136" s="270">
        <v>0</v>
      </c>
      <c r="CQ136" s="270">
        <v>0</v>
      </c>
      <c r="CR136" s="270">
        <v>0</v>
      </c>
      <c r="CS136" s="270">
        <v>0</v>
      </c>
      <c r="CT136" s="270">
        <v>0</v>
      </c>
      <c r="CU136" s="270"/>
      <c r="CV136" s="270">
        <v>0</v>
      </c>
      <c r="CW136" s="270">
        <v>160</v>
      </c>
      <c r="CX136" s="270">
        <v>90</v>
      </c>
      <c r="CY136" s="270">
        <v>0</v>
      </c>
      <c r="CZ136" s="270">
        <v>0</v>
      </c>
      <c r="DA136" s="270">
        <v>0</v>
      </c>
      <c r="DB136" s="270" t="s">
        <v>1676</v>
      </c>
      <c r="DC136" s="270">
        <v>0</v>
      </c>
      <c r="DD136" s="270">
        <v>0</v>
      </c>
      <c r="DE136" s="270">
        <v>0</v>
      </c>
      <c r="DF136" s="270">
        <v>135</v>
      </c>
      <c r="DG136" s="270">
        <v>0</v>
      </c>
      <c r="DH136" s="270">
        <v>0</v>
      </c>
      <c r="DI136" s="270">
        <v>0</v>
      </c>
      <c r="DJ136" s="270">
        <v>0</v>
      </c>
      <c r="DK136" s="270">
        <v>0</v>
      </c>
      <c r="DL136" s="270">
        <v>0</v>
      </c>
      <c r="DM136" s="270">
        <v>0</v>
      </c>
      <c r="DN136" s="270">
        <v>0</v>
      </c>
      <c r="DO136" s="270">
        <v>0</v>
      </c>
      <c r="DP136" s="270">
        <v>0</v>
      </c>
      <c r="DQ136" s="270">
        <v>0</v>
      </c>
      <c r="DR136" s="270"/>
      <c r="DS136" s="270">
        <v>0</v>
      </c>
      <c r="DT136" s="270">
        <v>0</v>
      </c>
      <c r="DU136" s="270">
        <v>0</v>
      </c>
      <c r="DV136" s="270">
        <v>0</v>
      </c>
      <c r="DW136" s="270">
        <v>0</v>
      </c>
      <c r="DX136" s="270">
        <v>0</v>
      </c>
      <c r="DY136" s="270">
        <v>0</v>
      </c>
      <c r="DZ136" s="270">
        <v>0</v>
      </c>
      <c r="EA136" s="270">
        <v>0</v>
      </c>
      <c r="EB136" s="270">
        <v>0</v>
      </c>
      <c r="EC136" s="270">
        <v>0</v>
      </c>
      <c r="ED136" s="270">
        <v>0</v>
      </c>
      <c r="EE136" s="270">
        <v>0</v>
      </c>
      <c r="EF136" s="270">
        <v>0</v>
      </c>
      <c r="EG136" s="270">
        <v>0</v>
      </c>
      <c r="EH136" s="270">
        <v>0</v>
      </c>
      <c r="EI136" s="270">
        <v>0</v>
      </c>
      <c r="EJ136" s="270">
        <v>0</v>
      </c>
      <c r="EK136" s="270">
        <v>0</v>
      </c>
      <c r="EL136" s="270">
        <v>0</v>
      </c>
      <c r="EM136" s="270">
        <v>95</v>
      </c>
      <c r="EN136" s="270">
        <v>0</v>
      </c>
      <c r="EO136" s="270">
        <v>0</v>
      </c>
      <c r="EP136" s="270">
        <v>0</v>
      </c>
      <c r="EQ136" s="270">
        <v>0</v>
      </c>
      <c r="ER136" s="270">
        <v>0</v>
      </c>
      <c r="ES136" s="270">
        <v>0</v>
      </c>
      <c r="ET136" s="270">
        <v>0</v>
      </c>
      <c r="EU136" s="270">
        <v>0</v>
      </c>
      <c r="EV136" s="270">
        <v>0</v>
      </c>
      <c r="EW136" s="270">
        <v>0</v>
      </c>
      <c r="EX136" s="270">
        <v>0</v>
      </c>
      <c r="EY136" s="270">
        <v>0</v>
      </c>
      <c r="EZ136" s="270">
        <v>0</v>
      </c>
      <c r="FA136" s="270">
        <v>0</v>
      </c>
      <c r="FB136" s="270">
        <v>0</v>
      </c>
      <c r="FC136" s="270">
        <v>0</v>
      </c>
      <c r="FD136" s="270">
        <v>0</v>
      </c>
      <c r="FE136" s="270">
        <v>0</v>
      </c>
      <c r="FF136" s="270">
        <v>0</v>
      </c>
      <c r="FG136" s="270"/>
      <c r="FH136" s="270">
        <v>0</v>
      </c>
      <c r="FI136" s="270"/>
      <c r="FJ136" s="270">
        <v>0</v>
      </c>
      <c r="FK136" s="270">
        <v>0</v>
      </c>
      <c r="FL136" s="270">
        <v>0</v>
      </c>
      <c r="FM136" s="270">
        <v>0</v>
      </c>
      <c r="FN136" s="270">
        <v>0</v>
      </c>
      <c r="FO136" s="351">
        <v>4025</v>
      </c>
      <c r="FP136" s="351">
        <v>0</v>
      </c>
      <c r="FQ136" s="351">
        <v>4265</v>
      </c>
      <c r="FR136" s="13"/>
      <c r="FS136" s="270"/>
      <c r="FT136" s="270"/>
      <c r="FU136" s="270"/>
      <c r="FV136" s="270"/>
      <c r="FW136" s="270"/>
      <c r="FX136" s="270"/>
      <c r="FY136" s="270"/>
      <c r="FZ136" s="270"/>
      <c r="GA136" s="270"/>
      <c r="GB136" s="270"/>
      <c r="GC136" s="270"/>
      <c r="GD136" s="270"/>
      <c r="GE136" s="270"/>
      <c r="GF136" s="270"/>
      <c r="GG136" s="270"/>
      <c r="GH136" s="270"/>
      <c r="GI136" s="270"/>
      <c r="GJ136" s="270"/>
      <c r="GK136" s="270"/>
      <c r="GL136" s="270"/>
      <c r="GM136" s="270"/>
      <c r="GN136" s="270"/>
      <c r="GO136" s="270"/>
      <c r="GP136" s="270"/>
      <c r="GQ136" s="270"/>
      <c r="GR136" s="270"/>
      <c r="GS136" s="270"/>
      <c r="GT136" s="270"/>
      <c r="GU136" s="270"/>
      <c r="GV136" s="270"/>
      <c r="GW136" s="270"/>
      <c r="GX136" s="270"/>
      <c r="GY136" s="270"/>
      <c r="GZ136" s="270"/>
      <c r="HA136" s="270"/>
      <c r="HB136" s="270"/>
      <c r="HC136" s="270"/>
      <c r="HD136" s="270"/>
      <c r="HE136" s="270"/>
      <c r="HF136" s="270"/>
      <c r="HG136" s="270"/>
      <c r="HH136" s="270"/>
      <c r="HI136" s="270"/>
      <c r="HJ136" s="270"/>
      <c r="HK136" s="270"/>
      <c r="HL136" s="270"/>
      <c r="HM136" s="270"/>
      <c r="HN136" s="270"/>
      <c r="HO136" s="270"/>
      <c r="HP136" s="270"/>
      <c r="HQ136" s="270"/>
      <c r="HR136" s="270"/>
      <c r="HS136" s="270"/>
      <c r="HT136" s="270"/>
      <c r="HU136" s="270"/>
      <c r="HV136" s="270"/>
      <c r="HW136" s="270"/>
      <c r="HX136" s="270"/>
      <c r="HY136" s="270"/>
      <c r="HZ136" s="270"/>
      <c r="IA136" s="270"/>
      <c r="IB136" s="270"/>
      <c r="IC136" s="270"/>
      <c r="ID136" s="270"/>
      <c r="IE136" s="270"/>
      <c r="IF136" s="270"/>
      <c r="IG136" s="270"/>
      <c r="IH136" s="270"/>
    </row>
    <row r="137" spans="1:242" ht="12.75" customHeight="1" x14ac:dyDescent="0.2">
      <c r="A137" s="374" t="s">
        <v>307</v>
      </c>
      <c r="B137" s="270">
        <v>7040</v>
      </c>
      <c r="C137" s="270">
        <v>7040</v>
      </c>
      <c r="D137" s="270">
        <v>3425</v>
      </c>
      <c r="E137" s="270">
        <v>3615</v>
      </c>
      <c r="F137" s="270">
        <v>0</v>
      </c>
      <c r="G137" s="270" t="s">
        <v>1676</v>
      </c>
      <c r="H137" s="270">
        <v>7040</v>
      </c>
      <c r="I137" s="270">
        <v>810</v>
      </c>
      <c r="J137" s="270">
        <v>6230</v>
      </c>
      <c r="K137" s="270">
        <v>1735</v>
      </c>
      <c r="L137" s="270">
        <v>55.922335680000003</v>
      </c>
      <c r="M137" s="270">
        <v>48</v>
      </c>
      <c r="N137" s="270">
        <v>2060</v>
      </c>
      <c r="O137" s="270">
        <v>2100</v>
      </c>
      <c r="P137" s="270">
        <v>1525</v>
      </c>
      <c r="Q137" s="270">
        <v>1145</v>
      </c>
      <c r="R137" s="270">
        <v>115</v>
      </c>
      <c r="S137" s="270">
        <v>10</v>
      </c>
      <c r="T137" s="270">
        <v>0</v>
      </c>
      <c r="U137" s="270">
        <v>0</v>
      </c>
      <c r="V137" s="270">
        <v>2.1460396039999998</v>
      </c>
      <c r="W137" s="270">
        <v>2</v>
      </c>
      <c r="X137" s="270">
        <v>52.868230279999999</v>
      </c>
      <c r="Y137" s="270">
        <v>0</v>
      </c>
      <c r="Z137" s="270">
        <v>650</v>
      </c>
      <c r="AA137" s="270">
        <v>1645</v>
      </c>
      <c r="AB137" s="270">
        <v>2135</v>
      </c>
      <c r="AC137" s="270">
        <v>1905</v>
      </c>
      <c r="AD137" s="270">
        <v>670</v>
      </c>
      <c r="AE137" s="270">
        <v>35</v>
      </c>
      <c r="AF137" s="270">
        <v>825</v>
      </c>
      <c r="AG137" s="270" t="s">
        <v>1676</v>
      </c>
      <c r="AH137" s="270">
        <v>345</v>
      </c>
      <c r="AI137" s="270">
        <v>50</v>
      </c>
      <c r="AJ137" s="270">
        <v>200</v>
      </c>
      <c r="AK137" s="270">
        <v>55</v>
      </c>
      <c r="AL137" s="270">
        <v>955</v>
      </c>
      <c r="AM137" s="270">
        <v>1000</v>
      </c>
      <c r="AN137" s="270">
        <v>40</v>
      </c>
      <c r="AO137" s="270">
        <v>0</v>
      </c>
      <c r="AP137" s="270">
        <v>25</v>
      </c>
      <c r="AQ137" s="270">
        <v>70</v>
      </c>
      <c r="AR137" s="270">
        <v>495</v>
      </c>
      <c r="AS137" s="270" t="s">
        <v>1676</v>
      </c>
      <c r="AT137" s="270">
        <v>10</v>
      </c>
      <c r="AU137" s="270">
        <v>0</v>
      </c>
      <c r="AV137" s="270">
        <v>20</v>
      </c>
      <c r="AW137" s="270">
        <v>665</v>
      </c>
      <c r="AX137" s="270">
        <v>0</v>
      </c>
      <c r="AY137" s="270">
        <v>145</v>
      </c>
      <c r="AZ137" s="270">
        <v>1760</v>
      </c>
      <c r="BA137" s="270">
        <v>215</v>
      </c>
      <c r="BB137" s="270">
        <v>160</v>
      </c>
      <c r="BC137" s="270">
        <v>60</v>
      </c>
      <c r="BD137" s="270">
        <v>135</v>
      </c>
      <c r="BE137" s="270">
        <v>55</v>
      </c>
      <c r="BF137" s="270" t="s">
        <v>1676</v>
      </c>
      <c r="BG137" s="270">
        <v>0</v>
      </c>
      <c r="BH137" s="270">
        <v>235</v>
      </c>
      <c r="BI137" s="270">
        <v>355</v>
      </c>
      <c r="BJ137" s="270">
        <v>50</v>
      </c>
      <c r="BK137" s="270" t="s">
        <v>1676</v>
      </c>
      <c r="BL137" s="270">
        <v>245</v>
      </c>
      <c r="BM137" s="270">
        <v>1705</v>
      </c>
      <c r="BN137" s="270">
        <v>25</v>
      </c>
      <c r="BO137" s="270">
        <v>2920</v>
      </c>
      <c r="BP137" s="270">
        <v>180</v>
      </c>
      <c r="BQ137" s="270">
        <v>0</v>
      </c>
      <c r="BR137" s="270">
        <v>0</v>
      </c>
      <c r="BS137" s="270">
        <v>10</v>
      </c>
      <c r="BT137" s="270">
        <v>540</v>
      </c>
      <c r="BU137" s="270">
        <v>125</v>
      </c>
      <c r="BV137" s="270">
        <v>0</v>
      </c>
      <c r="BW137" s="270">
        <v>405</v>
      </c>
      <c r="BX137" s="270">
        <v>0</v>
      </c>
      <c r="BY137" s="270">
        <v>70</v>
      </c>
      <c r="BZ137" s="270">
        <v>0</v>
      </c>
      <c r="CA137" s="270">
        <v>0</v>
      </c>
      <c r="CB137" s="270">
        <v>0</v>
      </c>
      <c r="CC137" s="270">
        <v>0</v>
      </c>
      <c r="CD137" s="270">
        <v>25</v>
      </c>
      <c r="CE137" s="270">
        <v>10</v>
      </c>
      <c r="CF137" s="270">
        <v>0</v>
      </c>
      <c r="CG137" s="270">
        <v>6940</v>
      </c>
      <c r="CH137" s="270">
        <v>0</v>
      </c>
      <c r="CI137" s="270">
        <v>1790</v>
      </c>
      <c r="CJ137" s="270">
        <v>570</v>
      </c>
      <c r="CK137" s="270">
        <v>2560</v>
      </c>
      <c r="CL137" s="270">
        <v>325</v>
      </c>
      <c r="CM137" s="270">
        <v>355</v>
      </c>
      <c r="CN137" s="270">
        <v>0</v>
      </c>
      <c r="CO137" s="270">
        <v>0</v>
      </c>
      <c r="CP137" s="270">
        <v>0</v>
      </c>
      <c r="CQ137" s="270">
        <v>0</v>
      </c>
      <c r="CR137" s="270">
        <v>0</v>
      </c>
      <c r="CS137" s="270">
        <v>0</v>
      </c>
      <c r="CT137" s="270">
        <v>0</v>
      </c>
      <c r="CU137" s="270"/>
      <c r="CV137" s="270">
        <v>0</v>
      </c>
      <c r="CW137" s="270">
        <v>0</v>
      </c>
      <c r="CX137" s="270">
        <v>0</v>
      </c>
      <c r="CY137" s="270">
        <v>0</v>
      </c>
      <c r="CZ137" s="270">
        <v>0</v>
      </c>
      <c r="DA137" s="270">
        <v>0</v>
      </c>
      <c r="DB137" s="270">
        <v>795</v>
      </c>
      <c r="DC137" s="270">
        <v>0</v>
      </c>
      <c r="DD137" s="270">
        <v>0</v>
      </c>
      <c r="DE137" s="270">
        <v>0</v>
      </c>
      <c r="DF137" s="270">
        <v>635</v>
      </c>
      <c r="DG137" s="270">
        <v>0</v>
      </c>
      <c r="DH137" s="270">
        <v>0</v>
      </c>
      <c r="DI137" s="270">
        <v>0</v>
      </c>
      <c r="DJ137" s="270">
        <v>0</v>
      </c>
      <c r="DK137" s="270">
        <v>0</v>
      </c>
      <c r="DL137" s="270">
        <v>0</v>
      </c>
      <c r="DM137" s="270">
        <v>0</v>
      </c>
      <c r="DN137" s="270">
        <v>0</v>
      </c>
      <c r="DO137" s="270">
        <v>0</v>
      </c>
      <c r="DP137" s="270">
        <v>0</v>
      </c>
      <c r="DQ137" s="270">
        <v>0</v>
      </c>
      <c r="DR137" s="270"/>
      <c r="DS137" s="270">
        <v>0</v>
      </c>
      <c r="DT137" s="270">
        <v>0</v>
      </c>
      <c r="DU137" s="270">
        <v>0</v>
      </c>
      <c r="DV137" s="270">
        <v>0</v>
      </c>
      <c r="DW137" s="270">
        <v>0</v>
      </c>
      <c r="DX137" s="270">
        <v>0</v>
      </c>
      <c r="DY137" s="270">
        <v>0</v>
      </c>
      <c r="DZ137" s="270">
        <v>0</v>
      </c>
      <c r="EA137" s="270">
        <v>0</v>
      </c>
      <c r="EB137" s="270">
        <v>0</v>
      </c>
      <c r="EC137" s="270">
        <v>0</v>
      </c>
      <c r="ED137" s="270">
        <v>0</v>
      </c>
      <c r="EE137" s="270">
        <v>0</v>
      </c>
      <c r="EF137" s="270">
        <v>0</v>
      </c>
      <c r="EG137" s="270">
        <v>0</v>
      </c>
      <c r="EH137" s="270">
        <v>0</v>
      </c>
      <c r="EI137" s="270">
        <v>0</v>
      </c>
      <c r="EJ137" s="270">
        <v>0</v>
      </c>
      <c r="EK137" s="270">
        <v>0</v>
      </c>
      <c r="EL137" s="270">
        <v>0</v>
      </c>
      <c r="EM137" s="270">
        <v>15</v>
      </c>
      <c r="EN137" s="270">
        <v>0</v>
      </c>
      <c r="EO137" s="270">
        <v>0</v>
      </c>
      <c r="EP137" s="270">
        <v>0</v>
      </c>
      <c r="EQ137" s="270">
        <v>0</v>
      </c>
      <c r="ER137" s="270">
        <v>0</v>
      </c>
      <c r="ES137" s="270">
        <v>0</v>
      </c>
      <c r="ET137" s="270">
        <v>0</v>
      </c>
      <c r="EU137" s="270">
        <v>0</v>
      </c>
      <c r="EV137" s="270">
        <v>0</v>
      </c>
      <c r="EW137" s="270">
        <v>0</v>
      </c>
      <c r="EX137" s="270">
        <v>0</v>
      </c>
      <c r="EY137" s="270">
        <v>0</v>
      </c>
      <c r="EZ137" s="270">
        <v>0</v>
      </c>
      <c r="FA137" s="270">
        <v>0</v>
      </c>
      <c r="FB137" s="270">
        <v>0</v>
      </c>
      <c r="FC137" s="270">
        <v>0</v>
      </c>
      <c r="FD137" s="270">
        <v>0</v>
      </c>
      <c r="FE137" s="270">
        <v>0</v>
      </c>
      <c r="FF137" s="270">
        <v>0</v>
      </c>
      <c r="FG137" s="270"/>
      <c r="FH137" s="270">
        <v>0</v>
      </c>
      <c r="FI137" s="270"/>
      <c r="FJ137" s="270">
        <v>0</v>
      </c>
      <c r="FK137" s="270">
        <v>0</v>
      </c>
      <c r="FL137" s="270">
        <v>0</v>
      </c>
      <c r="FM137" s="270">
        <v>0</v>
      </c>
      <c r="FN137" s="270">
        <v>0</v>
      </c>
      <c r="FO137" s="351">
        <v>6880</v>
      </c>
      <c r="FP137" s="351">
        <v>0</v>
      </c>
      <c r="FQ137" s="351">
        <v>6955</v>
      </c>
      <c r="FR137" s="13"/>
      <c r="FS137" s="270"/>
      <c r="FT137" s="270"/>
      <c r="FU137" s="270"/>
      <c r="FV137" s="270"/>
      <c r="FW137" s="270"/>
      <c r="FX137" s="270"/>
      <c r="FY137" s="270"/>
      <c r="FZ137" s="270"/>
      <c r="GA137" s="270"/>
      <c r="GB137" s="270"/>
      <c r="GC137" s="270"/>
      <c r="GD137" s="270"/>
      <c r="GE137" s="270"/>
      <c r="GF137" s="270"/>
      <c r="GG137" s="270"/>
      <c r="GH137" s="270"/>
      <c r="GI137" s="270"/>
      <c r="GJ137" s="270"/>
      <c r="GK137" s="270"/>
      <c r="GL137" s="270"/>
      <c r="GM137" s="270"/>
      <c r="GN137" s="270"/>
      <c r="GO137" s="270"/>
      <c r="GP137" s="270"/>
      <c r="GQ137" s="270"/>
      <c r="GR137" s="270"/>
      <c r="GS137" s="270"/>
      <c r="GT137" s="270"/>
      <c r="GU137" s="270"/>
      <c r="GV137" s="270"/>
      <c r="GW137" s="270"/>
      <c r="GX137" s="270"/>
      <c r="GY137" s="270"/>
      <c r="GZ137" s="270"/>
      <c r="HA137" s="270"/>
      <c r="HB137" s="270"/>
      <c r="HC137" s="270"/>
      <c r="HD137" s="270"/>
      <c r="HE137" s="270"/>
      <c r="HF137" s="270"/>
      <c r="HG137" s="270"/>
      <c r="HH137" s="270"/>
      <c r="HI137" s="270"/>
      <c r="HJ137" s="270"/>
      <c r="HK137" s="270"/>
      <c r="HL137" s="270"/>
      <c r="HM137" s="270"/>
      <c r="HN137" s="270"/>
      <c r="HO137" s="270"/>
      <c r="HP137" s="270"/>
      <c r="HQ137" s="270"/>
      <c r="HR137" s="270"/>
      <c r="HS137" s="270"/>
      <c r="HT137" s="270"/>
      <c r="HU137" s="270"/>
      <c r="HV137" s="270"/>
      <c r="HW137" s="270"/>
      <c r="HX137" s="270"/>
      <c r="HY137" s="270"/>
      <c r="HZ137" s="270"/>
      <c r="IA137" s="270"/>
      <c r="IB137" s="270"/>
      <c r="IC137" s="270"/>
      <c r="ID137" s="270"/>
      <c r="IE137" s="270"/>
      <c r="IF137" s="270"/>
      <c r="IG137" s="270"/>
      <c r="IH137" s="270"/>
    </row>
    <row r="138" spans="1:242" ht="12.75" customHeight="1" x14ac:dyDescent="0.2">
      <c r="A138" s="374" t="s">
        <v>308</v>
      </c>
      <c r="B138" s="270" t="s">
        <v>1676</v>
      </c>
      <c r="C138" s="270" t="s">
        <v>1676</v>
      </c>
      <c r="D138" s="270" t="s">
        <v>1676</v>
      </c>
      <c r="E138" s="270" t="s">
        <v>1676</v>
      </c>
      <c r="F138" s="270">
        <v>0</v>
      </c>
      <c r="G138" s="270">
        <v>0</v>
      </c>
      <c r="H138" s="270" t="s">
        <v>1676</v>
      </c>
      <c r="I138" s="270">
        <v>0</v>
      </c>
      <c r="J138" s="270" t="s">
        <v>1676</v>
      </c>
      <c r="K138" s="270">
        <v>0</v>
      </c>
      <c r="L138" s="270" t="s">
        <v>1676</v>
      </c>
      <c r="M138" s="270" t="s">
        <v>1676</v>
      </c>
      <c r="N138" s="270">
        <v>0</v>
      </c>
      <c r="O138" s="270">
        <v>0</v>
      </c>
      <c r="P138" s="270">
        <v>0</v>
      </c>
      <c r="Q138" s="270">
        <v>0</v>
      </c>
      <c r="R138" s="270">
        <v>0</v>
      </c>
      <c r="S138" s="270">
        <v>0</v>
      </c>
      <c r="T138" s="270">
        <v>0</v>
      </c>
      <c r="U138" s="270">
        <v>0</v>
      </c>
      <c r="V138" s="270" t="s">
        <v>1676</v>
      </c>
      <c r="W138" s="270" t="s">
        <v>1676</v>
      </c>
      <c r="X138" s="270" t="s">
        <v>1676</v>
      </c>
      <c r="Y138" s="270">
        <v>0</v>
      </c>
      <c r="Z138" s="270" t="s">
        <v>1676</v>
      </c>
      <c r="AA138" s="270">
        <v>0</v>
      </c>
      <c r="AB138" s="270">
        <v>0</v>
      </c>
      <c r="AC138" s="270" t="s">
        <v>1676</v>
      </c>
      <c r="AD138" s="270">
        <v>0</v>
      </c>
      <c r="AE138" s="270">
        <v>0</v>
      </c>
      <c r="AF138" s="270" t="s">
        <v>1676</v>
      </c>
      <c r="AG138" s="270">
        <v>0</v>
      </c>
      <c r="AH138" s="270">
        <v>0</v>
      </c>
      <c r="AI138" s="270">
        <v>0</v>
      </c>
      <c r="AJ138" s="270">
        <v>0</v>
      </c>
      <c r="AK138" s="270">
        <v>0</v>
      </c>
      <c r="AL138" s="270">
        <v>0</v>
      </c>
      <c r="AM138" s="270">
        <v>0</v>
      </c>
      <c r="AN138" s="270">
        <v>0</v>
      </c>
      <c r="AO138" s="270">
        <v>0</v>
      </c>
      <c r="AP138" s="270">
        <v>0</v>
      </c>
      <c r="AQ138" s="270">
        <v>0</v>
      </c>
      <c r="AR138" s="270">
        <v>0</v>
      </c>
      <c r="AS138" s="270">
        <v>0</v>
      </c>
      <c r="AT138" s="270">
        <v>0</v>
      </c>
      <c r="AU138" s="270">
        <v>0</v>
      </c>
      <c r="AV138" s="270">
        <v>0</v>
      </c>
      <c r="AW138" s="270" t="s">
        <v>1676</v>
      </c>
      <c r="AX138" s="270">
        <v>0</v>
      </c>
      <c r="AY138" s="270">
        <v>0</v>
      </c>
      <c r="AZ138" s="270">
        <v>0</v>
      </c>
      <c r="BA138" s="270">
        <v>0</v>
      </c>
      <c r="BB138" s="270">
        <v>0</v>
      </c>
      <c r="BC138" s="270">
        <v>0</v>
      </c>
      <c r="BD138" s="270">
        <v>0</v>
      </c>
      <c r="BE138" s="270">
        <v>0</v>
      </c>
      <c r="BF138" s="270">
        <v>0</v>
      </c>
      <c r="BG138" s="270">
        <v>0</v>
      </c>
      <c r="BH138" s="270" t="s">
        <v>1676</v>
      </c>
      <c r="BI138" s="270">
        <v>0</v>
      </c>
      <c r="BJ138" s="270">
        <v>0</v>
      </c>
      <c r="BK138" s="270">
        <v>0</v>
      </c>
      <c r="BL138" s="270">
        <v>0</v>
      </c>
      <c r="BM138" s="270">
        <v>0</v>
      </c>
      <c r="BN138" s="270">
        <v>0</v>
      </c>
      <c r="BO138" s="270" t="s">
        <v>1676</v>
      </c>
      <c r="BP138" s="270">
        <v>0</v>
      </c>
      <c r="BQ138" s="270">
        <v>0</v>
      </c>
      <c r="BR138" s="270">
        <v>0</v>
      </c>
      <c r="BS138" s="270">
        <v>0</v>
      </c>
      <c r="BT138" s="270">
        <v>0</v>
      </c>
      <c r="BU138" s="270">
        <v>0</v>
      </c>
      <c r="BV138" s="270">
        <v>0</v>
      </c>
      <c r="BW138" s="270">
        <v>0</v>
      </c>
      <c r="BX138" s="270">
        <v>0</v>
      </c>
      <c r="BY138" s="270">
        <v>0</v>
      </c>
      <c r="BZ138" s="270">
        <v>0</v>
      </c>
      <c r="CA138" s="270">
        <v>0</v>
      </c>
      <c r="CB138" s="270">
        <v>0</v>
      </c>
      <c r="CC138" s="270">
        <v>0</v>
      </c>
      <c r="CD138" s="270">
        <v>0</v>
      </c>
      <c r="CE138" s="270">
        <v>0</v>
      </c>
      <c r="CF138" s="270">
        <v>0</v>
      </c>
      <c r="CG138" s="270" t="s">
        <v>1676</v>
      </c>
      <c r="CH138" s="270">
        <v>0</v>
      </c>
      <c r="CI138" s="270">
        <v>0</v>
      </c>
      <c r="CJ138" s="270">
        <v>0</v>
      </c>
      <c r="CK138" s="270" t="s">
        <v>1676</v>
      </c>
      <c r="CL138" s="270">
        <v>0</v>
      </c>
      <c r="CM138" s="270">
        <v>0</v>
      </c>
      <c r="CN138" s="270">
        <v>0</v>
      </c>
      <c r="CO138" s="270">
        <v>0</v>
      </c>
      <c r="CP138" s="270">
        <v>0</v>
      </c>
      <c r="CQ138" s="270">
        <v>0</v>
      </c>
      <c r="CR138" s="270">
        <v>0</v>
      </c>
      <c r="CS138" s="270">
        <v>0</v>
      </c>
      <c r="CT138" s="270">
        <v>0</v>
      </c>
      <c r="CU138" s="270"/>
      <c r="CV138" s="270">
        <v>0</v>
      </c>
      <c r="CW138" s="270">
        <v>0</v>
      </c>
      <c r="CX138" s="270">
        <v>0</v>
      </c>
      <c r="CY138" s="270">
        <v>0</v>
      </c>
      <c r="CZ138" s="270">
        <v>0</v>
      </c>
      <c r="DA138" s="270">
        <v>0</v>
      </c>
      <c r="DB138" s="270">
        <v>0</v>
      </c>
      <c r="DC138" s="270">
        <v>0</v>
      </c>
      <c r="DD138" s="270">
        <v>0</v>
      </c>
      <c r="DE138" s="270">
        <v>0</v>
      </c>
      <c r="DF138" s="270">
        <v>0</v>
      </c>
      <c r="DG138" s="270">
        <v>0</v>
      </c>
      <c r="DH138" s="270">
        <v>0</v>
      </c>
      <c r="DI138" s="270">
        <v>0</v>
      </c>
      <c r="DJ138" s="270">
        <v>0</v>
      </c>
      <c r="DK138" s="270">
        <v>0</v>
      </c>
      <c r="DL138" s="270">
        <v>0</v>
      </c>
      <c r="DM138" s="270">
        <v>0</v>
      </c>
      <c r="DN138" s="270">
        <v>0</v>
      </c>
      <c r="DO138" s="270">
        <v>0</v>
      </c>
      <c r="DP138" s="270">
        <v>0</v>
      </c>
      <c r="DQ138" s="270">
        <v>0</v>
      </c>
      <c r="DR138" s="270"/>
      <c r="DS138" s="270">
        <v>0</v>
      </c>
      <c r="DT138" s="270">
        <v>0</v>
      </c>
      <c r="DU138" s="270">
        <v>0</v>
      </c>
      <c r="DV138" s="270">
        <v>0</v>
      </c>
      <c r="DW138" s="270">
        <v>0</v>
      </c>
      <c r="DX138" s="270">
        <v>0</v>
      </c>
      <c r="DY138" s="270">
        <v>0</v>
      </c>
      <c r="DZ138" s="270">
        <v>0</v>
      </c>
      <c r="EA138" s="270">
        <v>0</v>
      </c>
      <c r="EB138" s="270">
        <v>0</v>
      </c>
      <c r="EC138" s="270">
        <v>0</v>
      </c>
      <c r="ED138" s="270">
        <v>0</v>
      </c>
      <c r="EE138" s="270">
        <v>0</v>
      </c>
      <c r="EF138" s="270">
        <v>0</v>
      </c>
      <c r="EG138" s="270">
        <v>0</v>
      </c>
      <c r="EH138" s="270">
        <v>0</v>
      </c>
      <c r="EI138" s="270">
        <v>0</v>
      </c>
      <c r="EJ138" s="270">
        <v>0</v>
      </c>
      <c r="EK138" s="270">
        <v>0</v>
      </c>
      <c r="EL138" s="270">
        <v>0</v>
      </c>
      <c r="EM138" s="270">
        <v>0</v>
      </c>
      <c r="EN138" s="270">
        <v>0</v>
      </c>
      <c r="EO138" s="270">
        <v>0</v>
      </c>
      <c r="EP138" s="270">
        <v>0</v>
      </c>
      <c r="EQ138" s="270">
        <v>0</v>
      </c>
      <c r="ER138" s="270">
        <v>0</v>
      </c>
      <c r="ES138" s="270">
        <v>0</v>
      </c>
      <c r="ET138" s="270">
        <v>0</v>
      </c>
      <c r="EU138" s="270">
        <v>0</v>
      </c>
      <c r="EV138" s="270">
        <v>0</v>
      </c>
      <c r="EW138" s="270">
        <v>0</v>
      </c>
      <c r="EX138" s="270">
        <v>0</v>
      </c>
      <c r="EY138" s="270">
        <v>0</v>
      </c>
      <c r="EZ138" s="270">
        <v>0</v>
      </c>
      <c r="FA138" s="270">
        <v>0</v>
      </c>
      <c r="FB138" s="270">
        <v>0</v>
      </c>
      <c r="FC138" s="270">
        <v>0</v>
      </c>
      <c r="FD138" s="270">
        <v>0</v>
      </c>
      <c r="FE138" s="270">
        <v>0</v>
      </c>
      <c r="FF138" s="270">
        <v>0</v>
      </c>
      <c r="FG138" s="270"/>
      <c r="FH138" s="270">
        <v>0</v>
      </c>
      <c r="FI138" s="270"/>
      <c r="FJ138" s="270">
        <v>0</v>
      </c>
      <c r="FK138" s="270">
        <v>0</v>
      </c>
      <c r="FL138" s="270">
        <v>0</v>
      </c>
      <c r="FM138" s="270">
        <v>0</v>
      </c>
      <c r="FN138" s="270">
        <v>0</v>
      </c>
      <c r="FO138" s="351" t="s">
        <v>1676</v>
      </c>
      <c r="FP138" s="351">
        <v>0</v>
      </c>
      <c r="FQ138" s="351">
        <v>0</v>
      </c>
      <c r="FR138" s="13"/>
      <c r="FS138" s="270"/>
      <c r="FT138" s="270"/>
      <c r="FU138" s="270"/>
      <c r="FV138" s="270"/>
      <c r="FW138" s="270"/>
      <c r="FX138" s="270"/>
      <c r="FY138" s="270"/>
      <c r="FZ138" s="270"/>
      <c r="GA138" s="270"/>
      <c r="GB138" s="270"/>
      <c r="GC138" s="270"/>
      <c r="GD138" s="270"/>
      <c r="GE138" s="270"/>
      <c r="GF138" s="270"/>
      <c r="GG138" s="270"/>
      <c r="GH138" s="270"/>
      <c r="GI138" s="270"/>
      <c r="GJ138" s="270"/>
      <c r="GK138" s="270"/>
      <c r="GL138" s="270"/>
      <c r="GM138" s="270"/>
      <c r="GN138" s="270"/>
      <c r="GO138" s="270"/>
      <c r="GP138" s="270"/>
      <c r="GQ138" s="270"/>
      <c r="GR138" s="270"/>
      <c r="GS138" s="270"/>
      <c r="GT138" s="270"/>
      <c r="GU138" s="270"/>
      <c r="GV138" s="270"/>
      <c r="GW138" s="270"/>
      <c r="GX138" s="270"/>
      <c r="GY138" s="270"/>
      <c r="GZ138" s="270"/>
      <c r="HA138" s="270"/>
      <c r="HB138" s="270"/>
      <c r="HC138" s="270"/>
      <c r="HD138" s="270"/>
      <c r="HE138" s="270"/>
      <c r="HF138" s="270"/>
      <c r="HG138" s="270"/>
      <c r="HH138" s="270"/>
      <c r="HI138" s="270"/>
      <c r="HJ138" s="270"/>
      <c r="HK138" s="270"/>
      <c r="HL138" s="270"/>
      <c r="HM138" s="270"/>
      <c r="HN138" s="270"/>
      <c r="HO138" s="270"/>
      <c r="HP138" s="270"/>
      <c r="HQ138" s="270"/>
      <c r="HR138" s="270"/>
      <c r="HS138" s="270"/>
      <c r="HT138" s="270"/>
      <c r="HU138" s="270"/>
      <c r="HV138" s="270"/>
      <c r="HW138" s="270"/>
      <c r="HX138" s="270"/>
      <c r="HY138" s="270"/>
      <c r="HZ138" s="270"/>
      <c r="IA138" s="270"/>
      <c r="IB138" s="270"/>
      <c r="IC138" s="270"/>
      <c r="ID138" s="270"/>
      <c r="IE138" s="270"/>
      <c r="IF138" s="270"/>
      <c r="IG138" s="270"/>
      <c r="IH138" s="270"/>
    </row>
    <row r="139" spans="1:242" ht="12.75" customHeight="1" x14ac:dyDescent="0.2">
      <c r="A139" s="374" t="s">
        <v>309</v>
      </c>
      <c r="B139" s="270">
        <v>2050</v>
      </c>
      <c r="C139" s="270">
        <v>2050</v>
      </c>
      <c r="D139" s="270">
        <v>960</v>
      </c>
      <c r="E139" s="270">
        <v>1090</v>
      </c>
      <c r="F139" s="270">
        <v>0</v>
      </c>
      <c r="G139" s="270">
        <v>0</v>
      </c>
      <c r="H139" s="270">
        <v>2050</v>
      </c>
      <c r="I139" s="270">
        <v>610</v>
      </c>
      <c r="J139" s="270">
        <v>1440</v>
      </c>
      <c r="K139" s="270">
        <v>1240</v>
      </c>
      <c r="L139" s="270">
        <v>46.78212018</v>
      </c>
      <c r="M139" s="270">
        <v>38</v>
      </c>
      <c r="N139" s="270">
        <v>845</v>
      </c>
      <c r="O139" s="270">
        <v>570</v>
      </c>
      <c r="P139" s="270">
        <v>425</v>
      </c>
      <c r="Q139" s="270">
        <v>190</v>
      </c>
      <c r="R139" s="270">
        <v>15</v>
      </c>
      <c r="S139" s="270" t="s">
        <v>1676</v>
      </c>
      <c r="T139" s="270">
        <v>0</v>
      </c>
      <c r="U139" s="270">
        <v>0</v>
      </c>
      <c r="V139" s="270">
        <v>2.0327868850000002</v>
      </c>
      <c r="W139" s="270">
        <v>2</v>
      </c>
      <c r="X139" s="270">
        <v>56.563235290000001</v>
      </c>
      <c r="Y139" s="270">
        <v>0</v>
      </c>
      <c r="Z139" s="270">
        <v>145</v>
      </c>
      <c r="AA139" s="270">
        <v>340</v>
      </c>
      <c r="AB139" s="270">
        <v>605</v>
      </c>
      <c r="AC139" s="270">
        <v>660</v>
      </c>
      <c r="AD139" s="270">
        <v>275</v>
      </c>
      <c r="AE139" s="270">
        <v>10</v>
      </c>
      <c r="AF139" s="270">
        <v>165</v>
      </c>
      <c r="AG139" s="270">
        <v>0</v>
      </c>
      <c r="AH139" s="270">
        <v>0</v>
      </c>
      <c r="AI139" s="270">
        <v>25</v>
      </c>
      <c r="AJ139" s="270">
        <v>75</v>
      </c>
      <c r="AK139" s="270">
        <v>20</v>
      </c>
      <c r="AL139" s="270">
        <v>115</v>
      </c>
      <c r="AM139" s="270">
        <v>270</v>
      </c>
      <c r="AN139" s="270" t="s">
        <v>1676</v>
      </c>
      <c r="AO139" s="270">
        <v>0</v>
      </c>
      <c r="AP139" s="270">
        <v>20</v>
      </c>
      <c r="AQ139" s="270">
        <v>35</v>
      </c>
      <c r="AR139" s="270">
        <v>20</v>
      </c>
      <c r="AS139" s="270">
        <v>25</v>
      </c>
      <c r="AT139" s="270">
        <v>95</v>
      </c>
      <c r="AU139" s="270">
        <v>0</v>
      </c>
      <c r="AV139" s="270">
        <v>15</v>
      </c>
      <c r="AW139" s="270">
        <v>305</v>
      </c>
      <c r="AX139" s="270">
        <v>0</v>
      </c>
      <c r="AY139" s="270">
        <v>50</v>
      </c>
      <c r="AZ139" s="270">
        <v>745</v>
      </c>
      <c r="BA139" s="270">
        <v>10</v>
      </c>
      <c r="BB139" s="270">
        <v>45</v>
      </c>
      <c r="BC139" s="270" t="s">
        <v>1676</v>
      </c>
      <c r="BD139" s="270">
        <v>40</v>
      </c>
      <c r="BE139" s="270" t="s">
        <v>1676</v>
      </c>
      <c r="BF139" s="270">
        <v>0</v>
      </c>
      <c r="BG139" s="270">
        <v>0</v>
      </c>
      <c r="BH139" s="270">
        <v>75</v>
      </c>
      <c r="BI139" s="270">
        <v>0</v>
      </c>
      <c r="BJ139" s="270">
        <v>15</v>
      </c>
      <c r="BK139" s="270" t="s">
        <v>1676</v>
      </c>
      <c r="BL139" s="270">
        <v>90</v>
      </c>
      <c r="BM139" s="270">
        <v>495</v>
      </c>
      <c r="BN139" s="270">
        <v>10</v>
      </c>
      <c r="BO139" s="270">
        <v>1015</v>
      </c>
      <c r="BP139" s="270">
        <v>145</v>
      </c>
      <c r="BQ139" s="270">
        <v>0</v>
      </c>
      <c r="BR139" s="270">
        <v>0</v>
      </c>
      <c r="BS139" s="270" t="s">
        <v>1676</v>
      </c>
      <c r="BT139" s="270">
        <v>60</v>
      </c>
      <c r="BU139" s="270">
        <v>60</v>
      </c>
      <c r="BV139" s="270">
        <v>0</v>
      </c>
      <c r="BW139" s="270">
        <v>25</v>
      </c>
      <c r="BX139" s="270">
        <v>0</v>
      </c>
      <c r="BY139" s="270">
        <v>35</v>
      </c>
      <c r="BZ139" s="270">
        <v>0</v>
      </c>
      <c r="CA139" s="270">
        <v>0</v>
      </c>
      <c r="CB139" s="270">
        <v>0</v>
      </c>
      <c r="CC139" s="270">
        <v>0</v>
      </c>
      <c r="CD139" s="270">
        <v>25</v>
      </c>
      <c r="CE139" s="270">
        <v>10</v>
      </c>
      <c r="CF139" s="270">
        <v>0</v>
      </c>
      <c r="CG139" s="270">
        <v>1985</v>
      </c>
      <c r="CH139" s="270">
        <v>0</v>
      </c>
      <c r="CI139" s="270">
        <v>580</v>
      </c>
      <c r="CJ139" s="270">
        <v>40</v>
      </c>
      <c r="CK139" s="270">
        <v>1165</v>
      </c>
      <c r="CL139" s="270">
        <v>120</v>
      </c>
      <c r="CM139" s="270">
        <v>0</v>
      </c>
      <c r="CN139" s="270">
        <v>0</v>
      </c>
      <c r="CO139" s="270">
        <v>0</v>
      </c>
      <c r="CP139" s="270">
        <v>0</v>
      </c>
      <c r="CQ139" s="270">
        <v>0</v>
      </c>
      <c r="CR139" s="270">
        <v>0</v>
      </c>
      <c r="CS139" s="270">
        <v>0</v>
      </c>
      <c r="CT139" s="270">
        <v>0</v>
      </c>
      <c r="CU139" s="270"/>
      <c r="CV139" s="270">
        <v>0</v>
      </c>
      <c r="CW139" s="270">
        <v>0</v>
      </c>
      <c r="CX139" s="270">
        <v>0</v>
      </c>
      <c r="CY139" s="270">
        <v>0</v>
      </c>
      <c r="CZ139" s="270">
        <v>0</v>
      </c>
      <c r="DA139" s="270">
        <v>0</v>
      </c>
      <c r="DB139" s="270" t="s">
        <v>1676</v>
      </c>
      <c r="DC139" s="270">
        <v>0</v>
      </c>
      <c r="DD139" s="270">
        <v>0</v>
      </c>
      <c r="DE139" s="270">
        <v>0</v>
      </c>
      <c r="DF139" s="270">
        <v>0</v>
      </c>
      <c r="DG139" s="270">
        <v>0</v>
      </c>
      <c r="DH139" s="270">
        <v>0</v>
      </c>
      <c r="DI139" s="270">
        <v>0</v>
      </c>
      <c r="DJ139" s="270">
        <v>0</v>
      </c>
      <c r="DK139" s="270">
        <v>0</v>
      </c>
      <c r="DL139" s="270">
        <v>0</v>
      </c>
      <c r="DM139" s="270">
        <v>0</v>
      </c>
      <c r="DN139" s="270">
        <v>0</v>
      </c>
      <c r="DO139" s="270">
        <v>0</v>
      </c>
      <c r="DP139" s="270">
        <v>0</v>
      </c>
      <c r="DQ139" s="270">
        <v>0</v>
      </c>
      <c r="DR139" s="270"/>
      <c r="DS139" s="270">
        <v>0</v>
      </c>
      <c r="DT139" s="270">
        <v>0</v>
      </c>
      <c r="DU139" s="270">
        <v>0</v>
      </c>
      <c r="DV139" s="270">
        <v>0</v>
      </c>
      <c r="DW139" s="270">
        <v>0</v>
      </c>
      <c r="DX139" s="270">
        <v>0</v>
      </c>
      <c r="DY139" s="270">
        <v>0</v>
      </c>
      <c r="DZ139" s="270">
        <v>0</v>
      </c>
      <c r="EA139" s="270">
        <v>0</v>
      </c>
      <c r="EB139" s="270">
        <v>0</v>
      </c>
      <c r="EC139" s="270">
        <v>0</v>
      </c>
      <c r="ED139" s="270">
        <v>0</v>
      </c>
      <c r="EE139" s="270">
        <v>0</v>
      </c>
      <c r="EF139" s="270">
        <v>0</v>
      </c>
      <c r="EG139" s="270">
        <v>0</v>
      </c>
      <c r="EH139" s="270">
        <v>0</v>
      </c>
      <c r="EI139" s="270">
        <v>0</v>
      </c>
      <c r="EJ139" s="270">
        <v>0</v>
      </c>
      <c r="EK139" s="270">
        <v>0</v>
      </c>
      <c r="EL139" s="270">
        <v>0</v>
      </c>
      <c r="EM139" s="270">
        <v>145</v>
      </c>
      <c r="EN139" s="270">
        <v>0</v>
      </c>
      <c r="EO139" s="270">
        <v>0</v>
      </c>
      <c r="EP139" s="270">
        <v>0</v>
      </c>
      <c r="EQ139" s="270">
        <v>0</v>
      </c>
      <c r="ER139" s="270">
        <v>0</v>
      </c>
      <c r="ES139" s="270">
        <v>0</v>
      </c>
      <c r="ET139" s="270">
        <v>0</v>
      </c>
      <c r="EU139" s="270">
        <v>0</v>
      </c>
      <c r="EV139" s="270">
        <v>0</v>
      </c>
      <c r="EW139" s="270">
        <v>0</v>
      </c>
      <c r="EX139" s="270">
        <v>0</v>
      </c>
      <c r="EY139" s="270">
        <v>0</v>
      </c>
      <c r="EZ139" s="270">
        <v>0</v>
      </c>
      <c r="FA139" s="270">
        <v>0</v>
      </c>
      <c r="FB139" s="270">
        <v>0</v>
      </c>
      <c r="FC139" s="270">
        <v>0</v>
      </c>
      <c r="FD139" s="270">
        <v>0</v>
      </c>
      <c r="FE139" s="270">
        <v>0</v>
      </c>
      <c r="FF139" s="270">
        <v>0</v>
      </c>
      <c r="FG139" s="270"/>
      <c r="FH139" s="270">
        <v>0</v>
      </c>
      <c r="FI139" s="270"/>
      <c r="FJ139" s="270">
        <v>0</v>
      </c>
      <c r="FK139" s="270">
        <v>0</v>
      </c>
      <c r="FL139" s="270">
        <v>0</v>
      </c>
      <c r="FM139" s="270">
        <v>0</v>
      </c>
      <c r="FN139" s="270">
        <v>0</v>
      </c>
      <c r="FO139" s="351">
        <v>2005</v>
      </c>
      <c r="FP139" s="351">
        <v>0</v>
      </c>
      <c r="FQ139" s="351">
        <v>2045</v>
      </c>
      <c r="FR139" s="13"/>
      <c r="FS139" s="270"/>
      <c r="FT139" s="270"/>
      <c r="FU139" s="270"/>
      <c r="FV139" s="270"/>
      <c r="FW139" s="270"/>
      <c r="FX139" s="270"/>
      <c r="FY139" s="270"/>
      <c r="FZ139" s="270"/>
      <c r="GA139" s="270"/>
      <c r="GB139" s="270"/>
      <c r="GC139" s="270"/>
      <c r="GD139" s="270"/>
      <c r="GE139" s="270"/>
      <c r="GF139" s="270"/>
      <c r="GG139" s="270"/>
      <c r="GH139" s="270"/>
      <c r="GI139" s="270"/>
      <c r="GJ139" s="270"/>
      <c r="GK139" s="270"/>
      <c r="GL139" s="270"/>
      <c r="GM139" s="270"/>
      <c r="GN139" s="270"/>
      <c r="GO139" s="270"/>
      <c r="GP139" s="270"/>
      <c r="GQ139" s="270"/>
      <c r="GR139" s="270"/>
      <c r="GS139" s="270"/>
      <c r="GT139" s="270"/>
      <c r="GU139" s="270"/>
      <c r="GV139" s="270"/>
      <c r="GW139" s="270"/>
      <c r="GX139" s="270"/>
      <c r="GY139" s="270"/>
      <c r="GZ139" s="270"/>
      <c r="HA139" s="270"/>
      <c r="HB139" s="270"/>
      <c r="HC139" s="270"/>
      <c r="HD139" s="270"/>
      <c r="HE139" s="270"/>
      <c r="HF139" s="270"/>
      <c r="HG139" s="270"/>
      <c r="HH139" s="270"/>
      <c r="HI139" s="270"/>
      <c r="HJ139" s="270"/>
      <c r="HK139" s="270"/>
      <c r="HL139" s="270"/>
      <c r="HM139" s="270"/>
      <c r="HN139" s="270"/>
      <c r="HO139" s="270"/>
      <c r="HP139" s="270"/>
      <c r="HQ139" s="270"/>
      <c r="HR139" s="270"/>
      <c r="HS139" s="270"/>
      <c r="HT139" s="270"/>
      <c r="HU139" s="270"/>
      <c r="HV139" s="270"/>
      <c r="HW139" s="270"/>
      <c r="HX139" s="270"/>
      <c r="HY139" s="270"/>
      <c r="HZ139" s="270"/>
      <c r="IA139" s="270"/>
      <c r="IB139" s="270"/>
      <c r="IC139" s="270"/>
      <c r="ID139" s="270"/>
      <c r="IE139" s="270"/>
      <c r="IF139" s="270"/>
      <c r="IG139" s="270"/>
      <c r="IH139" s="270"/>
    </row>
    <row r="140" spans="1:242" ht="12.75" customHeight="1" x14ac:dyDescent="0.2">
      <c r="A140" s="374" t="s">
        <v>310</v>
      </c>
      <c r="B140" s="270">
        <v>235</v>
      </c>
      <c r="C140" s="270">
        <v>235</v>
      </c>
      <c r="D140" s="270">
        <v>90</v>
      </c>
      <c r="E140" s="270">
        <v>145</v>
      </c>
      <c r="F140" s="270">
        <v>0</v>
      </c>
      <c r="G140" s="270">
        <v>0</v>
      </c>
      <c r="H140" s="270">
        <v>235</v>
      </c>
      <c r="I140" s="270">
        <v>85</v>
      </c>
      <c r="J140" s="270">
        <v>150</v>
      </c>
      <c r="K140" s="270">
        <v>215</v>
      </c>
      <c r="L140" s="270">
        <v>42.85470085</v>
      </c>
      <c r="M140" s="270">
        <v>36</v>
      </c>
      <c r="N140" s="270">
        <v>105</v>
      </c>
      <c r="O140" s="270">
        <v>70</v>
      </c>
      <c r="P140" s="270">
        <v>35</v>
      </c>
      <c r="Q140" s="270">
        <v>25</v>
      </c>
      <c r="R140" s="270" t="s">
        <v>1676</v>
      </c>
      <c r="S140" s="270">
        <v>0</v>
      </c>
      <c r="T140" s="270">
        <v>0</v>
      </c>
      <c r="U140" s="270">
        <v>0</v>
      </c>
      <c r="V140" s="270">
        <v>2.5357142860000002</v>
      </c>
      <c r="W140" s="270">
        <v>2</v>
      </c>
      <c r="X140" s="270">
        <v>50.834042549999999</v>
      </c>
      <c r="Y140" s="270">
        <v>0</v>
      </c>
      <c r="Z140" s="270">
        <v>30</v>
      </c>
      <c r="AA140" s="270">
        <v>70</v>
      </c>
      <c r="AB140" s="270">
        <v>65</v>
      </c>
      <c r="AC140" s="270">
        <v>50</v>
      </c>
      <c r="AD140" s="270">
        <v>25</v>
      </c>
      <c r="AE140" s="270" t="s">
        <v>1676</v>
      </c>
      <c r="AF140" s="270">
        <v>15</v>
      </c>
      <c r="AG140" s="270">
        <v>0</v>
      </c>
      <c r="AH140" s="270">
        <v>0</v>
      </c>
      <c r="AI140" s="270">
        <v>0</v>
      </c>
      <c r="AJ140" s="270" t="s">
        <v>1676</v>
      </c>
      <c r="AK140" s="270">
        <v>0</v>
      </c>
      <c r="AL140" s="270" t="s">
        <v>1676</v>
      </c>
      <c r="AM140" s="270">
        <v>15</v>
      </c>
      <c r="AN140" s="270">
        <v>15</v>
      </c>
      <c r="AO140" s="270">
        <v>0</v>
      </c>
      <c r="AP140" s="270" t="s">
        <v>1676</v>
      </c>
      <c r="AQ140" s="270" t="s">
        <v>1676</v>
      </c>
      <c r="AR140" s="270" t="s">
        <v>1676</v>
      </c>
      <c r="AS140" s="270" t="s">
        <v>1676</v>
      </c>
      <c r="AT140" s="270">
        <v>35</v>
      </c>
      <c r="AU140" s="270">
        <v>0</v>
      </c>
      <c r="AV140" s="270" t="s">
        <v>1676</v>
      </c>
      <c r="AW140" s="270">
        <v>30</v>
      </c>
      <c r="AX140" s="270">
        <v>0</v>
      </c>
      <c r="AY140" s="270" t="s">
        <v>1676</v>
      </c>
      <c r="AZ140" s="270">
        <v>90</v>
      </c>
      <c r="BA140" s="270" t="s">
        <v>1676</v>
      </c>
      <c r="BB140" s="270">
        <v>10</v>
      </c>
      <c r="BC140" s="270">
        <v>0</v>
      </c>
      <c r="BD140" s="270">
        <v>10</v>
      </c>
      <c r="BE140" s="270">
        <v>0</v>
      </c>
      <c r="BF140" s="270">
        <v>0</v>
      </c>
      <c r="BG140" s="270">
        <v>0</v>
      </c>
      <c r="BH140" s="270">
        <v>10</v>
      </c>
      <c r="BI140" s="270">
        <v>0</v>
      </c>
      <c r="BJ140" s="270">
        <v>0</v>
      </c>
      <c r="BK140" s="270">
        <v>0</v>
      </c>
      <c r="BL140" s="270" t="s">
        <v>1676</v>
      </c>
      <c r="BM140" s="270">
        <v>50</v>
      </c>
      <c r="BN140" s="270" t="s">
        <v>1676</v>
      </c>
      <c r="BO140" s="270">
        <v>110</v>
      </c>
      <c r="BP140" s="270">
        <v>35</v>
      </c>
      <c r="BQ140" s="270">
        <v>0</v>
      </c>
      <c r="BR140" s="270">
        <v>0</v>
      </c>
      <c r="BS140" s="270" t="s">
        <v>1676</v>
      </c>
      <c r="BT140" s="270" t="s">
        <v>1676</v>
      </c>
      <c r="BU140" s="270" t="s">
        <v>1676</v>
      </c>
      <c r="BV140" s="270">
        <v>0</v>
      </c>
      <c r="BW140" s="270" t="s">
        <v>1676</v>
      </c>
      <c r="BX140" s="270">
        <v>0</v>
      </c>
      <c r="BY140" s="270" t="s">
        <v>1676</v>
      </c>
      <c r="BZ140" s="270">
        <v>0</v>
      </c>
      <c r="CA140" s="270">
        <v>0</v>
      </c>
      <c r="CB140" s="270">
        <v>0</v>
      </c>
      <c r="CC140" s="270">
        <v>0</v>
      </c>
      <c r="CD140" s="270" t="s">
        <v>1676</v>
      </c>
      <c r="CE140" s="270" t="s">
        <v>1676</v>
      </c>
      <c r="CF140" s="270">
        <v>0</v>
      </c>
      <c r="CG140" s="270">
        <v>225</v>
      </c>
      <c r="CH140" s="270">
        <v>0</v>
      </c>
      <c r="CI140" s="270">
        <v>50</v>
      </c>
      <c r="CJ140" s="270" t="s">
        <v>1676</v>
      </c>
      <c r="CK140" s="270">
        <v>115</v>
      </c>
      <c r="CL140" s="270" t="s">
        <v>1676</v>
      </c>
      <c r="CM140" s="270">
        <v>0</v>
      </c>
      <c r="CN140" s="270">
        <v>0</v>
      </c>
      <c r="CO140" s="270">
        <v>0</v>
      </c>
      <c r="CP140" s="270">
        <v>0</v>
      </c>
      <c r="CQ140" s="270">
        <v>0</v>
      </c>
      <c r="CR140" s="270">
        <v>0</v>
      </c>
      <c r="CS140" s="270">
        <v>0</v>
      </c>
      <c r="CT140" s="270">
        <v>0</v>
      </c>
      <c r="CU140" s="270"/>
      <c r="CV140" s="270">
        <v>0</v>
      </c>
      <c r="CW140" s="270">
        <v>0</v>
      </c>
      <c r="CX140" s="270">
        <v>15</v>
      </c>
      <c r="CY140" s="270">
        <v>0</v>
      </c>
      <c r="CZ140" s="270">
        <v>0</v>
      </c>
      <c r="DA140" s="270">
        <v>0</v>
      </c>
      <c r="DB140" s="270">
        <v>0</v>
      </c>
      <c r="DC140" s="270">
        <v>0</v>
      </c>
      <c r="DD140" s="270">
        <v>0</v>
      </c>
      <c r="DE140" s="270">
        <v>0</v>
      </c>
      <c r="DF140" s="270">
        <v>0</v>
      </c>
      <c r="DG140" s="270">
        <v>0</v>
      </c>
      <c r="DH140" s="270">
        <v>0</v>
      </c>
      <c r="DI140" s="270">
        <v>0</v>
      </c>
      <c r="DJ140" s="270">
        <v>0</v>
      </c>
      <c r="DK140" s="270">
        <v>0</v>
      </c>
      <c r="DL140" s="270">
        <v>0</v>
      </c>
      <c r="DM140" s="270">
        <v>0</v>
      </c>
      <c r="DN140" s="270">
        <v>0</v>
      </c>
      <c r="DO140" s="270">
        <v>0</v>
      </c>
      <c r="DP140" s="270">
        <v>0</v>
      </c>
      <c r="DQ140" s="270">
        <v>0</v>
      </c>
      <c r="DR140" s="270"/>
      <c r="DS140" s="270">
        <v>0</v>
      </c>
      <c r="DT140" s="270">
        <v>0</v>
      </c>
      <c r="DU140" s="270">
        <v>0</v>
      </c>
      <c r="DV140" s="270">
        <v>0</v>
      </c>
      <c r="DW140" s="270">
        <v>0</v>
      </c>
      <c r="DX140" s="270">
        <v>0</v>
      </c>
      <c r="DY140" s="270">
        <v>0</v>
      </c>
      <c r="DZ140" s="270">
        <v>0</v>
      </c>
      <c r="EA140" s="270">
        <v>0</v>
      </c>
      <c r="EB140" s="270">
        <v>0</v>
      </c>
      <c r="EC140" s="270">
        <v>0</v>
      </c>
      <c r="ED140" s="270">
        <v>0</v>
      </c>
      <c r="EE140" s="270">
        <v>0</v>
      </c>
      <c r="EF140" s="270">
        <v>0</v>
      </c>
      <c r="EG140" s="270">
        <v>0</v>
      </c>
      <c r="EH140" s="270">
        <v>0</v>
      </c>
      <c r="EI140" s="270">
        <v>0</v>
      </c>
      <c r="EJ140" s="270">
        <v>0</v>
      </c>
      <c r="EK140" s="270">
        <v>0</v>
      </c>
      <c r="EL140" s="270">
        <v>0</v>
      </c>
      <c r="EM140" s="270">
        <v>50</v>
      </c>
      <c r="EN140" s="270">
        <v>0</v>
      </c>
      <c r="EO140" s="270">
        <v>0</v>
      </c>
      <c r="EP140" s="270">
        <v>0</v>
      </c>
      <c r="EQ140" s="270">
        <v>0</v>
      </c>
      <c r="ER140" s="270">
        <v>0</v>
      </c>
      <c r="ES140" s="270">
        <v>0</v>
      </c>
      <c r="ET140" s="270">
        <v>0</v>
      </c>
      <c r="EU140" s="270">
        <v>0</v>
      </c>
      <c r="EV140" s="270">
        <v>0</v>
      </c>
      <c r="EW140" s="270">
        <v>0</v>
      </c>
      <c r="EX140" s="270">
        <v>0</v>
      </c>
      <c r="EY140" s="270">
        <v>0</v>
      </c>
      <c r="EZ140" s="270">
        <v>0</v>
      </c>
      <c r="FA140" s="270">
        <v>0</v>
      </c>
      <c r="FB140" s="270">
        <v>0</v>
      </c>
      <c r="FC140" s="270">
        <v>0</v>
      </c>
      <c r="FD140" s="270">
        <v>0</v>
      </c>
      <c r="FE140" s="270">
        <v>0</v>
      </c>
      <c r="FF140" s="270">
        <v>0</v>
      </c>
      <c r="FG140" s="270"/>
      <c r="FH140" s="270">
        <v>0</v>
      </c>
      <c r="FI140" s="270"/>
      <c r="FJ140" s="270">
        <v>0</v>
      </c>
      <c r="FK140" s="270">
        <v>0</v>
      </c>
      <c r="FL140" s="270">
        <v>0</v>
      </c>
      <c r="FM140" s="270">
        <v>0</v>
      </c>
      <c r="FN140" s="270">
        <v>0</v>
      </c>
      <c r="FO140" s="351">
        <v>225</v>
      </c>
      <c r="FP140" s="351">
        <v>0</v>
      </c>
      <c r="FQ140" s="351">
        <v>235</v>
      </c>
      <c r="FR140" s="13"/>
      <c r="FS140" s="270"/>
      <c r="FT140" s="270"/>
      <c r="FU140" s="270"/>
      <c r="FV140" s="270"/>
      <c r="FW140" s="270"/>
      <c r="FX140" s="270"/>
      <c r="FY140" s="270"/>
      <c r="FZ140" s="270"/>
      <c r="GA140" s="270"/>
      <c r="GB140" s="270"/>
      <c r="GC140" s="270"/>
      <c r="GD140" s="270"/>
      <c r="GE140" s="270"/>
      <c r="GF140" s="270"/>
      <c r="GG140" s="270"/>
      <c r="GH140" s="270"/>
      <c r="GI140" s="270"/>
      <c r="GJ140" s="270"/>
      <c r="GK140" s="270"/>
      <c r="GL140" s="270"/>
      <c r="GM140" s="270"/>
      <c r="GN140" s="270"/>
      <c r="GO140" s="270"/>
      <c r="GP140" s="270"/>
      <c r="GQ140" s="270"/>
      <c r="GR140" s="270"/>
      <c r="GS140" s="270"/>
      <c r="GT140" s="270"/>
      <c r="GU140" s="270"/>
      <c r="GV140" s="270"/>
      <c r="GW140" s="270"/>
      <c r="GX140" s="270"/>
      <c r="GY140" s="270"/>
      <c r="GZ140" s="270"/>
      <c r="HA140" s="270"/>
      <c r="HB140" s="270"/>
      <c r="HC140" s="270"/>
      <c r="HD140" s="270"/>
      <c r="HE140" s="270"/>
      <c r="HF140" s="270"/>
      <c r="HG140" s="270"/>
      <c r="HH140" s="270"/>
      <c r="HI140" s="270"/>
      <c r="HJ140" s="270"/>
      <c r="HK140" s="270"/>
      <c r="HL140" s="270"/>
      <c r="HM140" s="270"/>
      <c r="HN140" s="270"/>
      <c r="HO140" s="270"/>
      <c r="HP140" s="270"/>
      <c r="HQ140" s="270"/>
      <c r="HR140" s="270"/>
      <c r="HS140" s="270"/>
      <c r="HT140" s="270"/>
      <c r="HU140" s="270"/>
      <c r="HV140" s="270"/>
      <c r="HW140" s="270"/>
      <c r="HX140" s="270"/>
      <c r="HY140" s="270"/>
      <c r="HZ140" s="270"/>
      <c r="IA140" s="270"/>
      <c r="IB140" s="270"/>
      <c r="IC140" s="270"/>
      <c r="ID140" s="270"/>
      <c r="IE140" s="270"/>
      <c r="IF140" s="270"/>
      <c r="IG140" s="270"/>
      <c r="IH140" s="270"/>
    </row>
    <row r="141" spans="1:242" ht="12.75" customHeight="1" x14ac:dyDescent="0.2">
      <c r="A141" s="374" t="s">
        <v>311</v>
      </c>
      <c r="B141" s="270">
        <v>1695</v>
      </c>
      <c r="C141" s="270">
        <v>1695</v>
      </c>
      <c r="D141" s="270">
        <v>730</v>
      </c>
      <c r="E141" s="270">
        <v>965</v>
      </c>
      <c r="F141" s="270">
        <v>0</v>
      </c>
      <c r="G141" s="270">
        <v>0</v>
      </c>
      <c r="H141" s="270">
        <v>1695</v>
      </c>
      <c r="I141" s="270">
        <v>235</v>
      </c>
      <c r="J141" s="270">
        <v>1465</v>
      </c>
      <c r="K141" s="270">
        <v>500</v>
      </c>
      <c r="L141" s="270">
        <v>44.893831550000002</v>
      </c>
      <c r="M141" s="270">
        <v>37</v>
      </c>
      <c r="N141" s="270">
        <v>660</v>
      </c>
      <c r="O141" s="270">
        <v>575</v>
      </c>
      <c r="P141" s="270">
        <v>300</v>
      </c>
      <c r="Q141" s="270">
        <v>130</v>
      </c>
      <c r="R141" s="270">
        <v>15</v>
      </c>
      <c r="S141" s="270" t="s">
        <v>1676</v>
      </c>
      <c r="T141" s="270">
        <v>0</v>
      </c>
      <c r="U141" s="270">
        <v>0</v>
      </c>
      <c r="V141" s="270">
        <v>2.1373390560000001</v>
      </c>
      <c r="W141" s="270">
        <v>2</v>
      </c>
      <c r="X141" s="270">
        <v>51.550177099999999</v>
      </c>
      <c r="Y141" s="270">
        <v>0</v>
      </c>
      <c r="Z141" s="270">
        <v>165</v>
      </c>
      <c r="AA141" s="270">
        <v>415</v>
      </c>
      <c r="AB141" s="270">
        <v>575</v>
      </c>
      <c r="AC141" s="270">
        <v>400</v>
      </c>
      <c r="AD141" s="270">
        <v>140</v>
      </c>
      <c r="AE141" s="270" t="s">
        <v>1676</v>
      </c>
      <c r="AF141" s="270">
        <v>170</v>
      </c>
      <c r="AG141" s="270">
        <v>0</v>
      </c>
      <c r="AH141" s="270">
        <v>0</v>
      </c>
      <c r="AI141" s="270">
        <v>0</v>
      </c>
      <c r="AJ141" s="270" t="s">
        <v>1676</v>
      </c>
      <c r="AK141" s="270">
        <v>0</v>
      </c>
      <c r="AL141" s="270">
        <v>215</v>
      </c>
      <c r="AM141" s="270">
        <v>455</v>
      </c>
      <c r="AN141" s="270">
        <v>50</v>
      </c>
      <c r="AO141" s="270">
        <v>0</v>
      </c>
      <c r="AP141" s="270">
        <v>25</v>
      </c>
      <c r="AQ141" s="270" t="s">
        <v>1676</v>
      </c>
      <c r="AR141" s="270">
        <v>0</v>
      </c>
      <c r="AS141" s="270">
        <v>0</v>
      </c>
      <c r="AT141" s="270">
        <v>0</v>
      </c>
      <c r="AU141" s="270">
        <v>0</v>
      </c>
      <c r="AV141" s="270">
        <v>10</v>
      </c>
      <c r="AW141" s="270">
        <v>190</v>
      </c>
      <c r="AX141" s="270" t="s">
        <v>1676</v>
      </c>
      <c r="AY141" s="270">
        <v>20</v>
      </c>
      <c r="AZ141" s="270">
        <v>385</v>
      </c>
      <c r="BA141" s="270">
        <v>140</v>
      </c>
      <c r="BB141" s="270">
        <v>40</v>
      </c>
      <c r="BC141" s="270">
        <v>10</v>
      </c>
      <c r="BD141" s="270">
        <v>45</v>
      </c>
      <c r="BE141" s="270">
        <v>15</v>
      </c>
      <c r="BF141" s="270" t="s">
        <v>1676</v>
      </c>
      <c r="BG141" s="270">
        <v>0</v>
      </c>
      <c r="BH141" s="270">
        <v>50</v>
      </c>
      <c r="BI141" s="270">
        <v>0</v>
      </c>
      <c r="BJ141" s="270">
        <v>0</v>
      </c>
      <c r="BK141" s="270">
        <v>0</v>
      </c>
      <c r="BL141" s="270">
        <v>0</v>
      </c>
      <c r="BM141" s="270">
        <v>640</v>
      </c>
      <c r="BN141" s="270">
        <v>10</v>
      </c>
      <c r="BO141" s="270">
        <v>720</v>
      </c>
      <c r="BP141" s="270" t="s">
        <v>1676</v>
      </c>
      <c r="BQ141" s="270">
        <v>0</v>
      </c>
      <c r="BR141" s="270">
        <v>0</v>
      </c>
      <c r="BS141" s="270" t="s">
        <v>1676</v>
      </c>
      <c r="BT141" s="270">
        <v>145</v>
      </c>
      <c r="BU141" s="270">
        <v>20</v>
      </c>
      <c r="BV141" s="270">
        <v>0</v>
      </c>
      <c r="BW141" s="270">
        <v>30</v>
      </c>
      <c r="BX141" s="270" t="s">
        <v>1676</v>
      </c>
      <c r="BY141" s="270">
        <v>10</v>
      </c>
      <c r="BZ141" s="270">
        <v>0</v>
      </c>
      <c r="CA141" s="270">
        <v>0</v>
      </c>
      <c r="CB141" s="270">
        <v>0</v>
      </c>
      <c r="CC141" s="270">
        <v>0</v>
      </c>
      <c r="CD141" s="270">
        <v>35</v>
      </c>
      <c r="CE141" s="270">
        <v>10</v>
      </c>
      <c r="CF141" s="270" t="s">
        <v>1676</v>
      </c>
      <c r="CG141" s="270">
        <v>1635</v>
      </c>
      <c r="CH141" s="270">
        <v>0</v>
      </c>
      <c r="CI141" s="270">
        <v>575</v>
      </c>
      <c r="CJ141" s="270">
        <v>0</v>
      </c>
      <c r="CK141" s="270">
        <v>580</v>
      </c>
      <c r="CL141" s="270">
        <v>0</v>
      </c>
      <c r="CM141" s="270">
        <v>0</v>
      </c>
      <c r="CN141" s="270">
        <v>0</v>
      </c>
      <c r="CO141" s="270">
        <v>0</v>
      </c>
      <c r="CP141" s="270">
        <v>0</v>
      </c>
      <c r="CQ141" s="270">
        <v>0</v>
      </c>
      <c r="CR141" s="270">
        <v>0</v>
      </c>
      <c r="CS141" s="270">
        <v>0</v>
      </c>
      <c r="CT141" s="270">
        <v>0</v>
      </c>
      <c r="CU141" s="270"/>
      <c r="CV141" s="270">
        <v>0</v>
      </c>
      <c r="CW141" s="270">
        <v>0</v>
      </c>
      <c r="CX141" s="270">
        <v>0</v>
      </c>
      <c r="CY141" s="270">
        <v>0</v>
      </c>
      <c r="CZ141" s="270">
        <v>0</v>
      </c>
      <c r="DA141" s="270">
        <v>0</v>
      </c>
      <c r="DB141" s="270">
        <v>230</v>
      </c>
      <c r="DC141" s="270">
        <v>0</v>
      </c>
      <c r="DD141" s="270">
        <v>0</v>
      </c>
      <c r="DE141" s="270">
        <v>0</v>
      </c>
      <c r="DF141" s="270">
        <v>310</v>
      </c>
      <c r="DG141" s="270">
        <v>0</v>
      </c>
      <c r="DH141" s="270">
        <v>0</v>
      </c>
      <c r="DI141" s="270">
        <v>0</v>
      </c>
      <c r="DJ141" s="270">
        <v>0</v>
      </c>
      <c r="DK141" s="270">
        <v>0</v>
      </c>
      <c r="DL141" s="270">
        <v>0</v>
      </c>
      <c r="DM141" s="270">
        <v>0</v>
      </c>
      <c r="DN141" s="270">
        <v>0</v>
      </c>
      <c r="DO141" s="270">
        <v>0</v>
      </c>
      <c r="DP141" s="270">
        <v>0</v>
      </c>
      <c r="DQ141" s="270">
        <v>0</v>
      </c>
      <c r="DR141" s="270"/>
      <c r="DS141" s="270">
        <v>0</v>
      </c>
      <c r="DT141" s="270">
        <v>0</v>
      </c>
      <c r="DU141" s="270">
        <v>0</v>
      </c>
      <c r="DV141" s="270">
        <v>0</v>
      </c>
      <c r="DW141" s="270">
        <v>0</v>
      </c>
      <c r="DX141" s="270">
        <v>0</v>
      </c>
      <c r="DY141" s="270">
        <v>0</v>
      </c>
      <c r="DZ141" s="270">
        <v>0</v>
      </c>
      <c r="EA141" s="270">
        <v>0</v>
      </c>
      <c r="EB141" s="270">
        <v>0</v>
      </c>
      <c r="EC141" s="270">
        <v>0</v>
      </c>
      <c r="ED141" s="270">
        <v>0</v>
      </c>
      <c r="EE141" s="270">
        <v>0</v>
      </c>
      <c r="EF141" s="270">
        <v>0</v>
      </c>
      <c r="EG141" s="270">
        <v>0</v>
      </c>
      <c r="EH141" s="270">
        <v>0</v>
      </c>
      <c r="EI141" s="270">
        <v>0</v>
      </c>
      <c r="EJ141" s="270">
        <v>0</v>
      </c>
      <c r="EK141" s="270">
        <v>0</v>
      </c>
      <c r="EL141" s="270">
        <v>0</v>
      </c>
      <c r="EM141" s="270">
        <v>0</v>
      </c>
      <c r="EN141" s="270">
        <v>0</v>
      </c>
      <c r="EO141" s="270">
        <v>0</v>
      </c>
      <c r="EP141" s="270">
        <v>0</v>
      </c>
      <c r="EQ141" s="270">
        <v>0</v>
      </c>
      <c r="ER141" s="270">
        <v>0</v>
      </c>
      <c r="ES141" s="270">
        <v>0</v>
      </c>
      <c r="ET141" s="270">
        <v>0</v>
      </c>
      <c r="EU141" s="270">
        <v>0</v>
      </c>
      <c r="EV141" s="270">
        <v>0</v>
      </c>
      <c r="EW141" s="270">
        <v>0</v>
      </c>
      <c r="EX141" s="270">
        <v>0</v>
      </c>
      <c r="EY141" s="270">
        <v>0</v>
      </c>
      <c r="EZ141" s="270">
        <v>0</v>
      </c>
      <c r="FA141" s="270">
        <v>0</v>
      </c>
      <c r="FB141" s="270">
        <v>0</v>
      </c>
      <c r="FC141" s="270">
        <v>0</v>
      </c>
      <c r="FD141" s="270">
        <v>0</v>
      </c>
      <c r="FE141" s="270">
        <v>0</v>
      </c>
      <c r="FF141" s="270">
        <v>0</v>
      </c>
      <c r="FG141" s="270"/>
      <c r="FH141" s="270">
        <v>0</v>
      </c>
      <c r="FI141" s="270"/>
      <c r="FJ141" s="270">
        <v>0</v>
      </c>
      <c r="FK141" s="270">
        <v>0</v>
      </c>
      <c r="FL141" s="270">
        <v>0</v>
      </c>
      <c r="FM141" s="270">
        <v>0</v>
      </c>
      <c r="FN141" s="270">
        <v>0</v>
      </c>
      <c r="FO141" s="351">
        <v>1660</v>
      </c>
      <c r="FP141" s="351">
        <v>0</v>
      </c>
      <c r="FQ141" s="351">
        <v>1685</v>
      </c>
      <c r="FR141" s="13"/>
      <c r="FS141" s="270"/>
      <c r="FT141" s="270"/>
      <c r="FU141" s="270"/>
      <c r="FV141" s="270"/>
      <c r="FW141" s="270"/>
      <c r="FX141" s="270"/>
      <c r="FY141" s="270"/>
      <c r="FZ141" s="270"/>
      <c r="GA141" s="270"/>
      <c r="GB141" s="270"/>
      <c r="GC141" s="270"/>
      <c r="GD141" s="270"/>
      <c r="GE141" s="270"/>
      <c r="GF141" s="270"/>
      <c r="GG141" s="270"/>
      <c r="GH141" s="270"/>
      <c r="GI141" s="270"/>
      <c r="GJ141" s="270"/>
      <c r="GK141" s="270"/>
      <c r="GL141" s="270"/>
      <c r="GM141" s="270"/>
      <c r="GN141" s="270"/>
      <c r="GO141" s="270"/>
      <c r="GP141" s="270"/>
      <c r="GQ141" s="270"/>
      <c r="GR141" s="270"/>
      <c r="GS141" s="270"/>
      <c r="GT141" s="270"/>
      <c r="GU141" s="270"/>
      <c r="GV141" s="270"/>
      <c r="GW141" s="270"/>
      <c r="GX141" s="270"/>
      <c r="GY141" s="270"/>
      <c r="GZ141" s="270"/>
      <c r="HA141" s="270"/>
      <c r="HB141" s="270"/>
      <c r="HC141" s="270"/>
      <c r="HD141" s="270"/>
      <c r="HE141" s="270"/>
      <c r="HF141" s="270"/>
      <c r="HG141" s="270"/>
      <c r="HH141" s="270"/>
      <c r="HI141" s="270"/>
      <c r="HJ141" s="270"/>
      <c r="HK141" s="270"/>
      <c r="HL141" s="270"/>
      <c r="HM141" s="270"/>
      <c r="HN141" s="270"/>
      <c r="HO141" s="270"/>
      <c r="HP141" s="270"/>
      <c r="HQ141" s="270"/>
      <c r="HR141" s="270"/>
      <c r="HS141" s="270"/>
      <c r="HT141" s="270"/>
      <c r="HU141" s="270"/>
      <c r="HV141" s="270"/>
      <c r="HW141" s="270"/>
      <c r="HX141" s="270"/>
      <c r="HY141" s="270"/>
      <c r="HZ141" s="270"/>
      <c r="IA141" s="270"/>
      <c r="IB141" s="270"/>
      <c r="IC141" s="270"/>
      <c r="ID141" s="270"/>
      <c r="IE141" s="270"/>
      <c r="IF141" s="270"/>
      <c r="IG141" s="270"/>
      <c r="IH141" s="270"/>
    </row>
    <row r="142" spans="1:242" s="267" customFormat="1" ht="12.75" customHeight="1" x14ac:dyDescent="0.2">
      <c r="A142" s="374" t="s">
        <v>312</v>
      </c>
      <c r="B142" s="270">
        <v>1280</v>
      </c>
      <c r="C142" s="270">
        <v>1280</v>
      </c>
      <c r="D142" s="270">
        <v>585</v>
      </c>
      <c r="E142" s="270">
        <v>695</v>
      </c>
      <c r="F142" s="270">
        <v>0</v>
      </c>
      <c r="G142" s="270">
        <v>0</v>
      </c>
      <c r="H142" s="270">
        <v>1280</v>
      </c>
      <c r="I142" s="270">
        <v>275</v>
      </c>
      <c r="J142" s="270">
        <v>1010</v>
      </c>
      <c r="K142" s="270">
        <v>630</v>
      </c>
      <c r="L142" s="270">
        <v>51.777254900000003</v>
      </c>
      <c r="M142" s="270">
        <v>41</v>
      </c>
      <c r="N142" s="270">
        <v>485</v>
      </c>
      <c r="O142" s="270">
        <v>335</v>
      </c>
      <c r="P142" s="270">
        <v>270</v>
      </c>
      <c r="Q142" s="270">
        <v>155</v>
      </c>
      <c r="R142" s="270">
        <v>25</v>
      </c>
      <c r="S142" s="270" t="s">
        <v>1676</v>
      </c>
      <c r="T142" s="270">
        <v>0</v>
      </c>
      <c r="U142" s="270">
        <v>0</v>
      </c>
      <c r="V142" s="270">
        <v>2.3150183150000001</v>
      </c>
      <c r="W142" s="270">
        <v>2</v>
      </c>
      <c r="X142" s="270">
        <v>53.966406249999999</v>
      </c>
      <c r="Y142" s="270">
        <v>0</v>
      </c>
      <c r="Z142" s="270">
        <v>105</v>
      </c>
      <c r="AA142" s="270">
        <v>270</v>
      </c>
      <c r="AB142" s="270">
        <v>410</v>
      </c>
      <c r="AC142" s="270">
        <v>340</v>
      </c>
      <c r="AD142" s="270">
        <v>155</v>
      </c>
      <c r="AE142" s="270" t="s">
        <v>1676</v>
      </c>
      <c r="AF142" s="270">
        <v>205</v>
      </c>
      <c r="AG142" s="270">
        <v>0</v>
      </c>
      <c r="AH142" s="270">
        <v>0</v>
      </c>
      <c r="AI142" s="270" t="s">
        <v>1676</v>
      </c>
      <c r="AJ142" s="270">
        <v>10</v>
      </c>
      <c r="AK142" s="270" t="s">
        <v>1676</v>
      </c>
      <c r="AL142" s="270">
        <v>35</v>
      </c>
      <c r="AM142" s="270">
        <v>245</v>
      </c>
      <c r="AN142" s="270">
        <v>30</v>
      </c>
      <c r="AO142" s="270">
        <v>0</v>
      </c>
      <c r="AP142" s="270" t="s">
        <v>1676</v>
      </c>
      <c r="AQ142" s="270">
        <v>45</v>
      </c>
      <c r="AR142" s="270">
        <v>15</v>
      </c>
      <c r="AS142" s="270">
        <v>0</v>
      </c>
      <c r="AT142" s="270">
        <v>0</v>
      </c>
      <c r="AU142" s="270">
        <v>0</v>
      </c>
      <c r="AV142" s="270" t="s">
        <v>1676</v>
      </c>
      <c r="AW142" s="270">
        <v>120</v>
      </c>
      <c r="AX142" s="270">
        <v>0</v>
      </c>
      <c r="AY142" s="270">
        <v>120</v>
      </c>
      <c r="AZ142" s="270">
        <v>425</v>
      </c>
      <c r="BA142" s="270" t="s">
        <v>1676</v>
      </c>
      <c r="BB142" s="270">
        <v>20</v>
      </c>
      <c r="BC142" s="270">
        <v>15</v>
      </c>
      <c r="BD142" s="270">
        <v>25</v>
      </c>
      <c r="BE142" s="270" t="s">
        <v>1676</v>
      </c>
      <c r="BF142" s="270">
        <v>0</v>
      </c>
      <c r="BG142" s="270">
        <v>0</v>
      </c>
      <c r="BH142" s="270">
        <v>20</v>
      </c>
      <c r="BI142" s="270">
        <v>0</v>
      </c>
      <c r="BJ142" s="270" t="s">
        <v>1676</v>
      </c>
      <c r="BK142" s="270">
        <v>0</v>
      </c>
      <c r="BL142" s="270">
        <v>10</v>
      </c>
      <c r="BM142" s="270">
        <v>310</v>
      </c>
      <c r="BN142" s="270" t="s">
        <v>1676</v>
      </c>
      <c r="BO142" s="270">
        <v>745</v>
      </c>
      <c r="BP142" s="270">
        <v>45</v>
      </c>
      <c r="BQ142" s="270">
        <v>0</v>
      </c>
      <c r="BR142" s="270">
        <v>0</v>
      </c>
      <c r="BS142" s="270" t="s">
        <v>1676</v>
      </c>
      <c r="BT142" s="270">
        <v>45</v>
      </c>
      <c r="BU142" s="270">
        <v>40</v>
      </c>
      <c r="BV142" s="270">
        <v>0</v>
      </c>
      <c r="BW142" s="270">
        <v>20</v>
      </c>
      <c r="BX142" s="270">
        <v>0</v>
      </c>
      <c r="BY142" s="270">
        <v>15</v>
      </c>
      <c r="BZ142" s="270">
        <v>0</v>
      </c>
      <c r="CA142" s="270">
        <v>0</v>
      </c>
      <c r="CB142" s="270">
        <v>0</v>
      </c>
      <c r="CC142" s="270">
        <v>0</v>
      </c>
      <c r="CD142" s="270">
        <v>40</v>
      </c>
      <c r="CE142" s="270">
        <v>0</v>
      </c>
      <c r="CF142" s="270">
        <v>0</v>
      </c>
      <c r="CG142" s="270">
        <v>1225</v>
      </c>
      <c r="CH142" s="270">
        <v>0</v>
      </c>
      <c r="CI142" s="270">
        <v>395</v>
      </c>
      <c r="CJ142" s="270">
        <v>60</v>
      </c>
      <c r="CK142" s="270">
        <v>550</v>
      </c>
      <c r="CL142" s="270">
        <v>10</v>
      </c>
      <c r="CM142" s="270">
        <v>0</v>
      </c>
      <c r="CN142" s="270">
        <v>0</v>
      </c>
      <c r="CO142" s="270">
        <v>0</v>
      </c>
      <c r="CP142" s="270">
        <v>0</v>
      </c>
      <c r="CQ142" s="270">
        <v>0</v>
      </c>
      <c r="CR142" s="270">
        <v>0</v>
      </c>
      <c r="CS142" s="270">
        <v>0</v>
      </c>
      <c r="CT142" s="270">
        <v>0</v>
      </c>
      <c r="CU142" s="270"/>
      <c r="CV142" s="270">
        <v>0</v>
      </c>
      <c r="CW142" s="270">
        <v>0</v>
      </c>
      <c r="CX142" s="270" t="s">
        <v>1676</v>
      </c>
      <c r="CY142" s="270">
        <v>0</v>
      </c>
      <c r="CZ142" s="270">
        <v>0</v>
      </c>
      <c r="DA142" s="270">
        <v>0</v>
      </c>
      <c r="DB142" s="270">
        <v>265</v>
      </c>
      <c r="DC142" s="270">
        <v>0</v>
      </c>
      <c r="DD142" s="270">
        <v>0</v>
      </c>
      <c r="DE142" s="270">
        <v>0</v>
      </c>
      <c r="DF142" s="270">
        <v>0</v>
      </c>
      <c r="DG142" s="270">
        <v>0</v>
      </c>
      <c r="DH142" s="270">
        <v>0</v>
      </c>
      <c r="DI142" s="270">
        <v>0</v>
      </c>
      <c r="DJ142" s="270">
        <v>0</v>
      </c>
      <c r="DK142" s="270">
        <v>0</v>
      </c>
      <c r="DL142" s="270">
        <v>0</v>
      </c>
      <c r="DM142" s="270">
        <v>0</v>
      </c>
      <c r="DN142" s="270">
        <v>0</v>
      </c>
      <c r="DO142" s="270">
        <v>0</v>
      </c>
      <c r="DP142" s="270">
        <v>0</v>
      </c>
      <c r="DQ142" s="270">
        <v>0</v>
      </c>
      <c r="DR142" s="270"/>
      <c r="DS142" s="270">
        <v>0</v>
      </c>
      <c r="DT142" s="270">
        <v>0</v>
      </c>
      <c r="DU142" s="270">
        <v>0</v>
      </c>
      <c r="DV142" s="270">
        <v>0</v>
      </c>
      <c r="DW142" s="270">
        <v>0</v>
      </c>
      <c r="DX142" s="270">
        <v>0</v>
      </c>
      <c r="DY142" s="270">
        <v>0</v>
      </c>
      <c r="DZ142" s="270">
        <v>0</v>
      </c>
      <c r="EA142" s="270">
        <v>0</v>
      </c>
      <c r="EB142" s="270">
        <v>0</v>
      </c>
      <c r="EC142" s="270">
        <v>0</v>
      </c>
      <c r="ED142" s="270">
        <v>0</v>
      </c>
      <c r="EE142" s="270">
        <v>0</v>
      </c>
      <c r="EF142" s="270">
        <v>0</v>
      </c>
      <c r="EG142" s="270">
        <v>0</v>
      </c>
      <c r="EH142" s="270">
        <v>0</v>
      </c>
      <c r="EI142" s="270">
        <v>0</v>
      </c>
      <c r="EJ142" s="270">
        <v>0</v>
      </c>
      <c r="EK142" s="270">
        <v>0</v>
      </c>
      <c r="EL142" s="270">
        <v>0</v>
      </c>
      <c r="EM142" s="270">
        <v>0</v>
      </c>
      <c r="EN142" s="270">
        <v>0</v>
      </c>
      <c r="EO142" s="270">
        <v>0</v>
      </c>
      <c r="EP142" s="270">
        <v>0</v>
      </c>
      <c r="EQ142" s="270">
        <v>0</v>
      </c>
      <c r="ER142" s="270">
        <v>0</v>
      </c>
      <c r="ES142" s="270">
        <v>0</v>
      </c>
      <c r="ET142" s="270">
        <v>0</v>
      </c>
      <c r="EU142" s="270">
        <v>0</v>
      </c>
      <c r="EV142" s="270">
        <v>0</v>
      </c>
      <c r="EW142" s="270">
        <v>0</v>
      </c>
      <c r="EX142" s="270">
        <v>0</v>
      </c>
      <c r="EY142" s="270">
        <v>0</v>
      </c>
      <c r="EZ142" s="270">
        <v>0</v>
      </c>
      <c r="FA142" s="270">
        <v>0</v>
      </c>
      <c r="FB142" s="270">
        <v>0</v>
      </c>
      <c r="FC142" s="270">
        <v>0</v>
      </c>
      <c r="FD142" s="270">
        <v>0</v>
      </c>
      <c r="FE142" s="270">
        <v>0</v>
      </c>
      <c r="FF142" s="270">
        <v>0</v>
      </c>
      <c r="FG142" s="270"/>
      <c r="FH142" s="270">
        <v>0</v>
      </c>
      <c r="FI142" s="270"/>
      <c r="FJ142" s="270">
        <v>0</v>
      </c>
      <c r="FK142" s="270">
        <v>0</v>
      </c>
      <c r="FL142" s="270">
        <v>0</v>
      </c>
      <c r="FM142" s="270">
        <v>0</v>
      </c>
      <c r="FN142" s="270">
        <v>0</v>
      </c>
      <c r="FO142" s="351">
        <v>1260</v>
      </c>
      <c r="FP142" s="351">
        <v>0</v>
      </c>
      <c r="FQ142" s="351">
        <v>1275</v>
      </c>
      <c r="FR142" s="13"/>
      <c r="FS142" s="270"/>
      <c r="FT142" s="270"/>
      <c r="FU142" s="270"/>
      <c r="FV142" s="270"/>
      <c r="FW142" s="270"/>
      <c r="FX142" s="270"/>
      <c r="FY142" s="270"/>
      <c r="FZ142" s="270"/>
      <c r="GA142" s="270"/>
      <c r="GB142" s="270"/>
      <c r="GC142" s="270"/>
      <c r="GD142" s="270"/>
      <c r="GE142" s="270"/>
      <c r="GF142" s="270"/>
      <c r="GG142" s="270"/>
      <c r="GH142" s="270"/>
      <c r="GI142" s="270"/>
      <c r="GJ142" s="270"/>
      <c r="GK142" s="270"/>
      <c r="GL142" s="270"/>
      <c r="GM142" s="270"/>
      <c r="GN142" s="270"/>
      <c r="GO142" s="270"/>
      <c r="GP142" s="270"/>
      <c r="GQ142" s="270"/>
      <c r="GR142" s="270"/>
      <c r="GS142" s="270"/>
      <c r="GT142" s="270"/>
      <c r="GU142" s="270"/>
      <c r="GV142" s="270"/>
      <c r="GW142" s="270"/>
      <c r="GX142" s="270"/>
      <c r="GY142" s="270"/>
      <c r="GZ142" s="270"/>
      <c r="HA142" s="270"/>
      <c r="HB142" s="270"/>
      <c r="HC142" s="270"/>
      <c r="HD142" s="270"/>
      <c r="HE142" s="270"/>
      <c r="HF142" s="270"/>
      <c r="HG142" s="270"/>
      <c r="HH142" s="270"/>
      <c r="HI142" s="270"/>
      <c r="HJ142" s="270"/>
      <c r="HK142" s="270"/>
      <c r="HL142" s="270"/>
      <c r="HM142" s="270"/>
      <c r="HN142" s="270"/>
      <c r="HO142" s="270"/>
      <c r="HP142" s="270"/>
      <c r="HQ142" s="270"/>
      <c r="HR142" s="270"/>
      <c r="HS142" s="270"/>
      <c r="HT142" s="270"/>
      <c r="HU142" s="270"/>
      <c r="HV142" s="270"/>
      <c r="HW142" s="270"/>
      <c r="HX142" s="270"/>
      <c r="HY142" s="270"/>
      <c r="HZ142" s="270"/>
      <c r="IA142" s="270"/>
      <c r="IB142" s="270"/>
      <c r="IC142" s="270"/>
      <c r="ID142" s="270"/>
      <c r="IE142" s="270"/>
      <c r="IF142" s="271"/>
      <c r="IG142" s="271"/>
      <c r="IH142" s="271"/>
    </row>
    <row r="143" spans="1:242" ht="12.75" customHeight="1" x14ac:dyDescent="0.2">
      <c r="A143" s="374" t="s">
        <v>314</v>
      </c>
      <c r="B143" s="270">
        <v>4910</v>
      </c>
      <c r="C143" s="270">
        <v>4910</v>
      </c>
      <c r="D143" s="270">
        <v>2210</v>
      </c>
      <c r="E143" s="270">
        <v>2705</v>
      </c>
      <c r="F143" s="270">
        <v>0</v>
      </c>
      <c r="G143" s="270">
        <v>0</v>
      </c>
      <c r="H143" s="270">
        <v>4910</v>
      </c>
      <c r="I143" s="270">
        <v>910</v>
      </c>
      <c r="J143" s="270">
        <v>4000</v>
      </c>
      <c r="K143" s="270">
        <v>1970</v>
      </c>
      <c r="L143" s="270">
        <v>71.747299780000006</v>
      </c>
      <c r="M143" s="270">
        <v>63</v>
      </c>
      <c r="N143" s="270">
        <v>790</v>
      </c>
      <c r="O143" s="270">
        <v>1490</v>
      </c>
      <c r="P143" s="270">
        <v>1275</v>
      </c>
      <c r="Q143" s="270">
        <v>1185</v>
      </c>
      <c r="R143" s="270">
        <v>150</v>
      </c>
      <c r="S143" s="270">
        <v>15</v>
      </c>
      <c r="T143" s="270">
        <v>0</v>
      </c>
      <c r="U143" s="270">
        <v>0</v>
      </c>
      <c r="V143" s="270">
        <v>2.1637362640000002</v>
      </c>
      <c r="W143" s="270">
        <v>2</v>
      </c>
      <c r="X143" s="270">
        <v>61.559951060000003</v>
      </c>
      <c r="Y143" s="270">
        <v>0</v>
      </c>
      <c r="Z143" s="270">
        <v>245</v>
      </c>
      <c r="AA143" s="270">
        <v>615</v>
      </c>
      <c r="AB143" s="270">
        <v>1185</v>
      </c>
      <c r="AC143" s="270">
        <v>1540</v>
      </c>
      <c r="AD143" s="270">
        <v>1265</v>
      </c>
      <c r="AE143" s="270">
        <v>55</v>
      </c>
      <c r="AF143" s="270">
        <v>125</v>
      </c>
      <c r="AG143" s="270" t="s">
        <v>1676</v>
      </c>
      <c r="AH143" s="270">
        <v>1430</v>
      </c>
      <c r="AI143" s="270">
        <v>50</v>
      </c>
      <c r="AJ143" s="270">
        <v>220</v>
      </c>
      <c r="AK143" s="270">
        <v>30</v>
      </c>
      <c r="AL143" s="270">
        <v>160</v>
      </c>
      <c r="AM143" s="270">
        <v>200</v>
      </c>
      <c r="AN143" s="270">
        <v>60</v>
      </c>
      <c r="AO143" s="270">
        <v>0</v>
      </c>
      <c r="AP143" s="270">
        <v>80</v>
      </c>
      <c r="AQ143" s="270">
        <v>185</v>
      </c>
      <c r="AR143" s="270">
        <v>145</v>
      </c>
      <c r="AS143" s="270">
        <v>80</v>
      </c>
      <c r="AT143" s="270">
        <v>320</v>
      </c>
      <c r="AU143" s="270">
        <v>0</v>
      </c>
      <c r="AV143" s="270">
        <v>15</v>
      </c>
      <c r="AW143" s="270">
        <v>450</v>
      </c>
      <c r="AX143" s="270">
        <v>0</v>
      </c>
      <c r="AY143" s="270">
        <v>95</v>
      </c>
      <c r="AZ143" s="270">
        <v>1105</v>
      </c>
      <c r="BA143" s="270">
        <v>20</v>
      </c>
      <c r="BB143" s="270">
        <v>140</v>
      </c>
      <c r="BC143" s="270" t="s">
        <v>1676</v>
      </c>
      <c r="BD143" s="270">
        <v>110</v>
      </c>
      <c r="BE143" s="270">
        <v>20</v>
      </c>
      <c r="BF143" s="270" t="s">
        <v>1676</v>
      </c>
      <c r="BG143" s="270" t="s">
        <v>1676</v>
      </c>
      <c r="BH143" s="270">
        <v>115</v>
      </c>
      <c r="BI143" s="270">
        <v>1475</v>
      </c>
      <c r="BJ143" s="270">
        <v>40</v>
      </c>
      <c r="BK143" s="270">
        <v>85</v>
      </c>
      <c r="BL143" s="270">
        <v>210</v>
      </c>
      <c r="BM143" s="270">
        <v>535</v>
      </c>
      <c r="BN143" s="270">
        <v>15</v>
      </c>
      <c r="BO143" s="270">
        <v>1400</v>
      </c>
      <c r="BP143" s="270">
        <v>520</v>
      </c>
      <c r="BQ143" s="270">
        <v>0</v>
      </c>
      <c r="BR143" s="270">
        <v>0</v>
      </c>
      <c r="BS143" s="270" t="s">
        <v>1676</v>
      </c>
      <c r="BT143" s="270">
        <v>180</v>
      </c>
      <c r="BU143" s="270">
        <v>70</v>
      </c>
      <c r="BV143" s="270">
        <v>0</v>
      </c>
      <c r="BW143" s="270">
        <v>135</v>
      </c>
      <c r="BX143" s="270" t="s">
        <v>1676</v>
      </c>
      <c r="BY143" s="270">
        <v>35</v>
      </c>
      <c r="BZ143" s="270">
        <v>0</v>
      </c>
      <c r="CA143" s="270">
        <v>0</v>
      </c>
      <c r="CB143" s="270">
        <v>0</v>
      </c>
      <c r="CC143" s="270">
        <v>0</v>
      </c>
      <c r="CD143" s="270">
        <v>15</v>
      </c>
      <c r="CE143" s="270">
        <v>0</v>
      </c>
      <c r="CF143" s="270">
        <v>0</v>
      </c>
      <c r="CG143" s="270">
        <v>4860</v>
      </c>
      <c r="CH143" s="270">
        <v>0</v>
      </c>
      <c r="CI143" s="270">
        <v>530</v>
      </c>
      <c r="CJ143" s="270">
        <v>300</v>
      </c>
      <c r="CK143" s="270">
        <v>1605</v>
      </c>
      <c r="CL143" s="270">
        <v>310</v>
      </c>
      <c r="CM143" s="270">
        <v>1475</v>
      </c>
      <c r="CN143" s="270">
        <v>0</v>
      </c>
      <c r="CO143" s="270">
        <v>0</v>
      </c>
      <c r="CP143" s="270">
        <v>0</v>
      </c>
      <c r="CQ143" s="270">
        <v>0</v>
      </c>
      <c r="CR143" s="270">
        <v>0</v>
      </c>
      <c r="CS143" s="270">
        <v>0</v>
      </c>
      <c r="CT143" s="270">
        <v>0</v>
      </c>
      <c r="CU143" s="270"/>
      <c r="CV143" s="270">
        <v>0</v>
      </c>
      <c r="CW143" s="270">
        <v>0</v>
      </c>
      <c r="CX143" s="270">
        <v>0</v>
      </c>
      <c r="CY143" s="270">
        <v>0</v>
      </c>
      <c r="CZ143" s="270">
        <v>0</v>
      </c>
      <c r="DA143" s="270">
        <v>0</v>
      </c>
      <c r="DB143" s="270" t="s">
        <v>1676</v>
      </c>
      <c r="DC143" s="270">
        <v>0</v>
      </c>
      <c r="DD143" s="270">
        <v>0</v>
      </c>
      <c r="DE143" s="270" t="s">
        <v>1676</v>
      </c>
      <c r="DF143" s="270">
        <v>200</v>
      </c>
      <c r="DG143" s="270">
        <v>0</v>
      </c>
      <c r="DH143" s="270">
        <v>0</v>
      </c>
      <c r="DI143" s="270">
        <v>0</v>
      </c>
      <c r="DJ143" s="270">
        <v>0</v>
      </c>
      <c r="DK143" s="270">
        <v>0</v>
      </c>
      <c r="DL143" s="270">
        <v>0</v>
      </c>
      <c r="DM143" s="270">
        <v>0</v>
      </c>
      <c r="DN143" s="270">
        <v>0</v>
      </c>
      <c r="DO143" s="270">
        <v>0</v>
      </c>
      <c r="DP143" s="270" t="s">
        <v>1676</v>
      </c>
      <c r="DQ143" s="270">
        <v>0</v>
      </c>
      <c r="DR143" s="270"/>
      <c r="DS143" s="270">
        <v>0</v>
      </c>
      <c r="DT143" s="270">
        <v>0</v>
      </c>
      <c r="DU143" s="270">
        <v>0</v>
      </c>
      <c r="DV143" s="270">
        <v>0</v>
      </c>
      <c r="DW143" s="270">
        <v>0</v>
      </c>
      <c r="DX143" s="270">
        <v>0</v>
      </c>
      <c r="DY143" s="270">
        <v>0</v>
      </c>
      <c r="DZ143" s="270">
        <v>0</v>
      </c>
      <c r="EA143" s="270">
        <v>0</v>
      </c>
      <c r="EB143" s="270">
        <v>0</v>
      </c>
      <c r="EC143" s="270">
        <v>0</v>
      </c>
      <c r="ED143" s="270">
        <v>0</v>
      </c>
      <c r="EE143" s="270">
        <v>0</v>
      </c>
      <c r="EF143" s="270">
        <v>0</v>
      </c>
      <c r="EG143" s="270">
        <v>0</v>
      </c>
      <c r="EH143" s="270">
        <v>0</v>
      </c>
      <c r="EI143" s="270">
        <v>0</v>
      </c>
      <c r="EJ143" s="270">
        <v>0</v>
      </c>
      <c r="EK143" s="270">
        <v>0</v>
      </c>
      <c r="EL143" s="270">
        <v>0</v>
      </c>
      <c r="EM143" s="270">
        <v>490</v>
      </c>
      <c r="EN143" s="270">
        <v>0</v>
      </c>
      <c r="EO143" s="270">
        <v>0</v>
      </c>
      <c r="EP143" s="270">
        <v>0</v>
      </c>
      <c r="EQ143" s="270">
        <v>0</v>
      </c>
      <c r="ER143" s="270">
        <v>0</v>
      </c>
      <c r="ES143" s="270">
        <v>0</v>
      </c>
      <c r="ET143" s="270">
        <v>0</v>
      </c>
      <c r="EU143" s="270">
        <v>0</v>
      </c>
      <c r="EV143" s="270">
        <v>0</v>
      </c>
      <c r="EW143" s="270">
        <v>0</v>
      </c>
      <c r="EX143" s="270">
        <v>0</v>
      </c>
      <c r="EY143" s="270">
        <v>0</v>
      </c>
      <c r="EZ143" s="270">
        <v>0</v>
      </c>
      <c r="FA143" s="270">
        <v>0</v>
      </c>
      <c r="FB143" s="270">
        <v>0</v>
      </c>
      <c r="FC143" s="270">
        <v>0</v>
      </c>
      <c r="FD143" s="270">
        <v>0</v>
      </c>
      <c r="FE143" s="270">
        <v>0</v>
      </c>
      <c r="FF143" s="270">
        <v>0</v>
      </c>
      <c r="FG143" s="270"/>
      <c r="FH143" s="270">
        <v>0</v>
      </c>
      <c r="FI143" s="270"/>
      <c r="FJ143" s="270">
        <v>0</v>
      </c>
      <c r="FK143" s="270">
        <v>0</v>
      </c>
      <c r="FL143" s="270">
        <v>0</v>
      </c>
      <c r="FM143" s="270">
        <v>0</v>
      </c>
      <c r="FN143" s="270">
        <v>0</v>
      </c>
      <c r="FO143" s="351">
        <v>4770</v>
      </c>
      <c r="FP143" s="351">
        <v>0</v>
      </c>
      <c r="FQ143" s="351">
        <v>4905</v>
      </c>
      <c r="FR143" s="13"/>
      <c r="FS143" s="270"/>
      <c r="FT143" s="270"/>
      <c r="FU143" s="270"/>
      <c r="FV143" s="270"/>
      <c r="FW143" s="270"/>
      <c r="FX143" s="270"/>
      <c r="FY143" s="270"/>
      <c r="FZ143" s="270"/>
      <c r="GA143" s="270"/>
      <c r="GB143" s="270"/>
      <c r="GC143" s="270"/>
      <c r="GD143" s="270"/>
      <c r="GE143" s="270"/>
      <c r="GF143" s="270"/>
      <c r="GG143" s="270"/>
      <c r="GH143" s="270"/>
      <c r="GI143" s="270"/>
      <c r="GJ143" s="270"/>
      <c r="GK143" s="270"/>
      <c r="GL143" s="270"/>
      <c r="GM143" s="270"/>
      <c r="GN143" s="270"/>
      <c r="GO143" s="270"/>
      <c r="GP143" s="270"/>
      <c r="GQ143" s="270"/>
      <c r="GR143" s="270"/>
      <c r="GS143" s="270"/>
      <c r="GT143" s="270"/>
      <c r="GU143" s="270"/>
      <c r="GV143" s="270"/>
      <c r="GW143" s="270"/>
      <c r="GX143" s="270"/>
      <c r="GY143" s="270"/>
      <c r="GZ143" s="270"/>
      <c r="HA143" s="270"/>
      <c r="HB143" s="270"/>
      <c r="HC143" s="270"/>
      <c r="HD143" s="270"/>
      <c r="HE143" s="270"/>
      <c r="HF143" s="270"/>
      <c r="HG143" s="270"/>
      <c r="HH143" s="270"/>
      <c r="HI143" s="270"/>
      <c r="HJ143" s="270"/>
      <c r="HK143" s="270"/>
      <c r="HL143" s="270"/>
      <c r="HM143" s="270"/>
      <c r="HN143" s="270"/>
      <c r="HO143" s="270"/>
      <c r="HP143" s="270"/>
      <c r="HQ143" s="270"/>
      <c r="HR143" s="270"/>
      <c r="HS143" s="270"/>
      <c r="HT143" s="270"/>
      <c r="HU143" s="270"/>
      <c r="HV143" s="270"/>
      <c r="HW143" s="270"/>
      <c r="HX143" s="270"/>
      <c r="HY143" s="270"/>
      <c r="HZ143" s="270"/>
      <c r="IA143" s="270"/>
      <c r="IB143" s="270"/>
      <c r="IC143" s="270"/>
      <c r="ID143" s="270"/>
      <c r="IE143" s="270"/>
      <c r="IF143" s="270"/>
      <c r="IG143" s="270"/>
      <c r="IH143" s="270"/>
    </row>
    <row r="144" spans="1:242" ht="12.75" customHeight="1" x14ac:dyDescent="0.2">
      <c r="A144" s="374" t="s">
        <v>315</v>
      </c>
      <c r="B144" s="270">
        <v>3895</v>
      </c>
      <c r="C144" s="270">
        <v>3895</v>
      </c>
      <c r="D144" s="270">
        <v>1570</v>
      </c>
      <c r="E144" s="270">
        <v>2325</v>
      </c>
      <c r="F144" s="270">
        <v>0</v>
      </c>
      <c r="G144" s="270" t="s">
        <v>1676</v>
      </c>
      <c r="H144" s="270">
        <v>3895</v>
      </c>
      <c r="I144" s="270">
        <v>915</v>
      </c>
      <c r="J144" s="270">
        <v>2980</v>
      </c>
      <c r="K144" s="270">
        <v>1700</v>
      </c>
      <c r="L144" s="270">
        <v>63.074626870000003</v>
      </c>
      <c r="M144" s="270">
        <v>58</v>
      </c>
      <c r="N144" s="270">
        <v>480</v>
      </c>
      <c r="O144" s="270">
        <v>1535</v>
      </c>
      <c r="P144" s="270">
        <v>1270</v>
      </c>
      <c r="Q144" s="270">
        <v>545</v>
      </c>
      <c r="R144" s="270">
        <v>50</v>
      </c>
      <c r="S144" s="270">
        <v>10</v>
      </c>
      <c r="T144" s="270">
        <v>0</v>
      </c>
      <c r="U144" s="270">
        <v>0</v>
      </c>
      <c r="V144" s="270">
        <v>1.857923497</v>
      </c>
      <c r="W144" s="270">
        <v>2</v>
      </c>
      <c r="X144" s="270">
        <v>54.33642691</v>
      </c>
      <c r="Y144" s="270">
        <v>0</v>
      </c>
      <c r="Z144" s="270">
        <v>310</v>
      </c>
      <c r="AA144" s="270">
        <v>755</v>
      </c>
      <c r="AB144" s="270">
        <v>1295</v>
      </c>
      <c r="AC144" s="270">
        <v>1095</v>
      </c>
      <c r="AD144" s="270">
        <v>425</v>
      </c>
      <c r="AE144" s="270" t="s">
        <v>1676</v>
      </c>
      <c r="AF144" s="270">
        <v>250</v>
      </c>
      <c r="AG144" s="270">
        <v>0</v>
      </c>
      <c r="AH144" s="270">
        <v>0</v>
      </c>
      <c r="AI144" s="270">
        <v>0</v>
      </c>
      <c r="AJ144" s="270">
        <v>0</v>
      </c>
      <c r="AK144" s="270">
        <v>0</v>
      </c>
      <c r="AL144" s="270">
        <v>170</v>
      </c>
      <c r="AM144" s="270">
        <v>340</v>
      </c>
      <c r="AN144" s="270">
        <v>70</v>
      </c>
      <c r="AO144" s="270">
        <v>0</v>
      </c>
      <c r="AP144" s="270">
        <v>140</v>
      </c>
      <c r="AQ144" s="270">
        <v>260</v>
      </c>
      <c r="AR144" s="270">
        <v>80</v>
      </c>
      <c r="AS144" s="270">
        <v>155</v>
      </c>
      <c r="AT144" s="270">
        <v>400</v>
      </c>
      <c r="AU144" s="270">
        <v>0</v>
      </c>
      <c r="AV144" s="270">
        <v>15</v>
      </c>
      <c r="AW144" s="270">
        <v>510</v>
      </c>
      <c r="AX144" s="270">
        <v>0</v>
      </c>
      <c r="AY144" s="270">
        <v>170</v>
      </c>
      <c r="AZ144" s="270">
        <v>1165</v>
      </c>
      <c r="BA144" s="270">
        <v>10</v>
      </c>
      <c r="BB144" s="270">
        <v>165</v>
      </c>
      <c r="BC144" s="270">
        <v>10</v>
      </c>
      <c r="BD144" s="270">
        <v>85</v>
      </c>
      <c r="BE144" s="270" t="s">
        <v>1676</v>
      </c>
      <c r="BF144" s="270">
        <v>0</v>
      </c>
      <c r="BG144" s="270">
        <v>0</v>
      </c>
      <c r="BH144" s="270">
        <v>125</v>
      </c>
      <c r="BI144" s="270">
        <v>0</v>
      </c>
      <c r="BJ144" s="270">
        <v>0</v>
      </c>
      <c r="BK144" s="270">
        <v>125</v>
      </c>
      <c r="BL144" s="270" t="s">
        <v>1676</v>
      </c>
      <c r="BM144" s="270">
        <v>750</v>
      </c>
      <c r="BN144" s="270">
        <v>30</v>
      </c>
      <c r="BO144" s="270">
        <v>1560</v>
      </c>
      <c r="BP144" s="270">
        <v>770</v>
      </c>
      <c r="BQ144" s="270">
        <v>0</v>
      </c>
      <c r="BR144" s="270">
        <v>0</v>
      </c>
      <c r="BS144" s="270" t="s">
        <v>1676</v>
      </c>
      <c r="BT144" s="270">
        <v>295</v>
      </c>
      <c r="BU144" s="270">
        <v>60</v>
      </c>
      <c r="BV144" s="270">
        <v>0</v>
      </c>
      <c r="BW144" s="270">
        <v>75</v>
      </c>
      <c r="BX144" s="270" t="s">
        <v>1676</v>
      </c>
      <c r="BY144" s="270">
        <v>20</v>
      </c>
      <c r="BZ144" s="270">
        <v>0</v>
      </c>
      <c r="CA144" s="270">
        <v>0</v>
      </c>
      <c r="CB144" s="270">
        <v>0</v>
      </c>
      <c r="CC144" s="270">
        <v>0</v>
      </c>
      <c r="CD144" s="270">
        <v>55</v>
      </c>
      <c r="CE144" s="270" t="s">
        <v>1676</v>
      </c>
      <c r="CF144" s="270">
        <v>0</v>
      </c>
      <c r="CG144" s="270">
        <v>3815</v>
      </c>
      <c r="CH144" s="270">
        <v>0</v>
      </c>
      <c r="CI144" s="270">
        <v>1020</v>
      </c>
      <c r="CJ144" s="270">
        <v>325</v>
      </c>
      <c r="CK144" s="270">
        <v>1520</v>
      </c>
      <c r="CL144" s="270">
        <v>0</v>
      </c>
      <c r="CM144" s="270">
        <v>0</v>
      </c>
      <c r="CN144" s="270">
        <v>0</v>
      </c>
      <c r="CO144" s="270">
        <v>0</v>
      </c>
      <c r="CP144" s="270">
        <v>0</v>
      </c>
      <c r="CQ144" s="270">
        <v>0</v>
      </c>
      <c r="CR144" s="270">
        <v>0</v>
      </c>
      <c r="CS144" s="270">
        <v>0</v>
      </c>
      <c r="CT144" s="270">
        <v>0</v>
      </c>
      <c r="CU144" s="270"/>
      <c r="CV144" s="270">
        <v>0</v>
      </c>
      <c r="CW144" s="270">
        <v>0</v>
      </c>
      <c r="CX144" s="270">
        <v>0</v>
      </c>
      <c r="CY144" s="270">
        <v>0</v>
      </c>
      <c r="CZ144" s="270">
        <v>0</v>
      </c>
      <c r="DA144" s="270">
        <v>0</v>
      </c>
      <c r="DB144" s="270">
        <v>270</v>
      </c>
      <c r="DC144" s="270">
        <v>0</v>
      </c>
      <c r="DD144" s="270">
        <v>0</v>
      </c>
      <c r="DE144" s="270">
        <v>0</v>
      </c>
      <c r="DF144" s="270">
        <v>0</v>
      </c>
      <c r="DG144" s="270">
        <v>0</v>
      </c>
      <c r="DH144" s="270">
        <v>0</v>
      </c>
      <c r="DI144" s="270">
        <v>0</v>
      </c>
      <c r="DJ144" s="270">
        <v>0</v>
      </c>
      <c r="DK144" s="270">
        <v>0</v>
      </c>
      <c r="DL144" s="270">
        <v>0</v>
      </c>
      <c r="DM144" s="270">
        <v>0</v>
      </c>
      <c r="DN144" s="270">
        <v>0</v>
      </c>
      <c r="DO144" s="270">
        <v>0</v>
      </c>
      <c r="DP144" s="270">
        <v>0</v>
      </c>
      <c r="DQ144" s="270">
        <v>0</v>
      </c>
      <c r="DR144" s="270"/>
      <c r="DS144" s="270">
        <v>0</v>
      </c>
      <c r="DT144" s="270">
        <v>0</v>
      </c>
      <c r="DU144" s="270">
        <v>0</v>
      </c>
      <c r="DV144" s="270">
        <v>0</v>
      </c>
      <c r="DW144" s="270">
        <v>0</v>
      </c>
      <c r="DX144" s="270">
        <v>0</v>
      </c>
      <c r="DY144" s="270">
        <v>0</v>
      </c>
      <c r="DZ144" s="270">
        <v>0</v>
      </c>
      <c r="EA144" s="270">
        <v>0</v>
      </c>
      <c r="EB144" s="270">
        <v>0</v>
      </c>
      <c r="EC144" s="270">
        <v>0</v>
      </c>
      <c r="ED144" s="270">
        <v>0</v>
      </c>
      <c r="EE144" s="270" t="s">
        <v>1676</v>
      </c>
      <c r="EF144" s="270">
        <v>0</v>
      </c>
      <c r="EG144" s="270">
        <v>0</v>
      </c>
      <c r="EH144" s="270">
        <v>0</v>
      </c>
      <c r="EI144" s="270">
        <v>0</v>
      </c>
      <c r="EJ144" s="270">
        <v>0</v>
      </c>
      <c r="EK144" s="270">
        <v>0</v>
      </c>
      <c r="EL144" s="270">
        <v>0</v>
      </c>
      <c r="EM144" s="270">
        <v>765</v>
      </c>
      <c r="EN144" s="270">
        <v>0</v>
      </c>
      <c r="EO144" s="270">
        <v>0</v>
      </c>
      <c r="EP144" s="270">
        <v>0</v>
      </c>
      <c r="EQ144" s="270">
        <v>0</v>
      </c>
      <c r="ER144" s="270">
        <v>0</v>
      </c>
      <c r="ES144" s="270">
        <v>0</v>
      </c>
      <c r="ET144" s="270">
        <v>0</v>
      </c>
      <c r="EU144" s="270">
        <v>0</v>
      </c>
      <c r="EV144" s="270">
        <v>0</v>
      </c>
      <c r="EW144" s="270">
        <v>0</v>
      </c>
      <c r="EX144" s="270">
        <v>0</v>
      </c>
      <c r="EY144" s="270">
        <v>0</v>
      </c>
      <c r="EZ144" s="270">
        <v>0</v>
      </c>
      <c r="FA144" s="270">
        <v>0</v>
      </c>
      <c r="FB144" s="270">
        <v>0</v>
      </c>
      <c r="FC144" s="270">
        <v>0</v>
      </c>
      <c r="FD144" s="270">
        <v>0</v>
      </c>
      <c r="FE144" s="270">
        <v>0</v>
      </c>
      <c r="FF144" s="270">
        <v>0</v>
      </c>
      <c r="FG144" s="270"/>
      <c r="FH144" s="270">
        <v>0</v>
      </c>
      <c r="FI144" s="270"/>
      <c r="FJ144" s="270">
        <v>0</v>
      </c>
      <c r="FK144" s="270">
        <v>0</v>
      </c>
      <c r="FL144" s="270">
        <v>0</v>
      </c>
      <c r="FM144" s="270">
        <v>0</v>
      </c>
      <c r="FN144" s="270">
        <v>0</v>
      </c>
      <c r="FO144" s="351">
        <v>3730</v>
      </c>
      <c r="FP144" s="351">
        <v>0</v>
      </c>
      <c r="FQ144" s="351">
        <v>3885</v>
      </c>
      <c r="FR144" s="13"/>
      <c r="FS144" s="270"/>
      <c r="FT144" s="270"/>
      <c r="FU144" s="270"/>
      <c r="FV144" s="270"/>
      <c r="FW144" s="270"/>
      <c r="FX144" s="270"/>
      <c r="FY144" s="270"/>
      <c r="FZ144" s="270"/>
      <c r="GA144" s="270"/>
      <c r="GB144" s="270"/>
      <c r="GC144" s="270"/>
      <c r="GD144" s="270"/>
      <c r="GE144" s="270"/>
      <c r="GF144" s="270"/>
      <c r="GG144" s="270"/>
      <c r="GH144" s="270"/>
      <c r="GI144" s="270"/>
      <c r="GJ144" s="270"/>
      <c r="GK144" s="270"/>
      <c r="GL144" s="270"/>
      <c r="GM144" s="270"/>
      <c r="GN144" s="270"/>
      <c r="GO144" s="270"/>
      <c r="GP144" s="270"/>
      <c r="GQ144" s="270"/>
      <c r="GR144" s="270"/>
      <c r="GS144" s="270"/>
      <c r="GT144" s="270"/>
      <c r="GU144" s="270"/>
      <c r="GV144" s="270"/>
      <c r="GW144" s="270"/>
      <c r="GX144" s="270"/>
      <c r="GY144" s="270"/>
      <c r="GZ144" s="270"/>
      <c r="HA144" s="270"/>
      <c r="HB144" s="270"/>
      <c r="HC144" s="270"/>
      <c r="HD144" s="270"/>
      <c r="HE144" s="270"/>
      <c r="HF144" s="270"/>
      <c r="HG144" s="270"/>
      <c r="HH144" s="270"/>
      <c r="HI144" s="270"/>
      <c r="HJ144" s="270"/>
      <c r="HK144" s="270"/>
      <c r="HL144" s="270"/>
      <c r="HM144" s="270"/>
      <c r="HN144" s="270"/>
      <c r="HO144" s="270"/>
      <c r="HP144" s="270"/>
      <c r="HQ144" s="270"/>
      <c r="HR144" s="270"/>
      <c r="HS144" s="270"/>
      <c r="HT144" s="270"/>
      <c r="HU144" s="270"/>
      <c r="HV144" s="270"/>
      <c r="HW144" s="270"/>
      <c r="HX144" s="270"/>
      <c r="HY144" s="270"/>
      <c r="HZ144" s="270"/>
      <c r="IA144" s="270"/>
      <c r="IB144" s="270"/>
      <c r="IC144" s="270"/>
      <c r="ID144" s="270"/>
      <c r="IE144" s="270"/>
      <c r="IF144" s="270"/>
      <c r="IG144" s="270"/>
      <c r="IH144" s="270"/>
    </row>
    <row r="145" spans="1:242" ht="12.75" customHeight="1" x14ac:dyDescent="0.2">
      <c r="A145" s="374" t="s">
        <v>316</v>
      </c>
      <c r="B145" s="270">
        <v>2755</v>
      </c>
      <c r="C145" s="270">
        <v>2755</v>
      </c>
      <c r="D145" s="270">
        <v>1345</v>
      </c>
      <c r="E145" s="270">
        <v>1410</v>
      </c>
      <c r="F145" s="270">
        <v>0</v>
      </c>
      <c r="G145" s="270">
        <v>0</v>
      </c>
      <c r="H145" s="270">
        <v>2755</v>
      </c>
      <c r="I145" s="270">
        <v>910</v>
      </c>
      <c r="J145" s="270">
        <v>1840</v>
      </c>
      <c r="K145" s="270">
        <v>1370</v>
      </c>
      <c r="L145" s="270">
        <v>58.158545449999998</v>
      </c>
      <c r="M145" s="270">
        <v>50</v>
      </c>
      <c r="N145" s="270">
        <v>560</v>
      </c>
      <c r="O145" s="270">
        <v>1100</v>
      </c>
      <c r="P145" s="270">
        <v>645</v>
      </c>
      <c r="Q145" s="270">
        <v>410</v>
      </c>
      <c r="R145" s="270">
        <v>35</v>
      </c>
      <c r="S145" s="270" t="s">
        <v>1676</v>
      </c>
      <c r="T145" s="270">
        <v>0</v>
      </c>
      <c r="U145" s="270">
        <v>0</v>
      </c>
      <c r="V145" s="270">
        <v>1.503841932</v>
      </c>
      <c r="W145" s="270">
        <v>1</v>
      </c>
      <c r="X145" s="270">
        <v>55.316441849999997</v>
      </c>
      <c r="Y145" s="270">
        <v>0</v>
      </c>
      <c r="Z145" s="270">
        <v>200</v>
      </c>
      <c r="AA145" s="270">
        <v>455</v>
      </c>
      <c r="AB145" s="270">
        <v>910</v>
      </c>
      <c r="AC145" s="270">
        <v>880</v>
      </c>
      <c r="AD145" s="270">
        <v>295</v>
      </c>
      <c r="AE145" s="270" t="s">
        <v>1676</v>
      </c>
      <c r="AF145" s="270">
        <v>235</v>
      </c>
      <c r="AG145" s="270" t="s">
        <v>1676</v>
      </c>
      <c r="AH145" s="270">
        <v>0</v>
      </c>
      <c r="AI145" s="270" t="s">
        <v>1676</v>
      </c>
      <c r="AJ145" s="270">
        <v>25</v>
      </c>
      <c r="AK145" s="270">
        <v>10</v>
      </c>
      <c r="AL145" s="270">
        <v>35</v>
      </c>
      <c r="AM145" s="270">
        <v>100</v>
      </c>
      <c r="AN145" s="270">
        <v>80</v>
      </c>
      <c r="AO145" s="270">
        <v>0</v>
      </c>
      <c r="AP145" s="270">
        <v>90</v>
      </c>
      <c r="AQ145" s="270">
        <v>170</v>
      </c>
      <c r="AR145" s="270">
        <v>120</v>
      </c>
      <c r="AS145" s="270">
        <v>50</v>
      </c>
      <c r="AT145" s="270">
        <v>140</v>
      </c>
      <c r="AU145" s="270">
        <v>0</v>
      </c>
      <c r="AV145" s="270">
        <v>10</v>
      </c>
      <c r="AW145" s="270">
        <v>405</v>
      </c>
      <c r="AX145" s="270" t="s">
        <v>1676</v>
      </c>
      <c r="AY145" s="270">
        <v>160</v>
      </c>
      <c r="AZ145" s="270">
        <v>1015</v>
      </c>
      <c r="BA145" s="270" t="s">
        <v>1676</v>
      </c>
      <c r="BB145" s="270">
        <v>100</v>
      </c>
      <c r="BC145" s="270" t="s">
        <v>1676</v>
      </c>
      <c r="BD145" s="270">
        <v>30</v>
      </c>
      <c r="BE145" s="270" t="s">
        <v>1676</v>
      </c>
      <c r="BF145" s="270" t="s">
        <v>1676</v>
      </c>
      <c r="BG145" s="270" t="s">
        <v>1676</v>
      </c>
      <c r="BH145" s="270">
        <v>140</v>
      </c>
      <c r="BI145" s="270">
        <v>0</v>
      </c>
      <c r="BJ145" s="270" t="s">
        <v>1676</v>
      </c>
      <c r="BK145" s="270">
        <v>70</v>
      </c>
      <c r="BL145" s="270">
        <v>30</v>
      </c>
      <c r="BM145" s="270">
        <v>455</v>
      </c>
      <c r="BN145" s="270">
        <v>10</v>
      </c>
      <c r="BO145" s="270">
        <v>1430</v>
      </c>
      <c r="BP145" s="270">
        <v>370</v>
      </c>
      <c r="BQ145" s="270">
        <v>0</v>
      </c>
      <c r="BR145" s="270">
        <v>0</v>
      </c>
      <c r="BS145" s="270" t="s">
        <v>1676</v>
      </c>
      <c r="BT145" s="270">
        <v>70</v>
      </c>
      <c r="BU145" s="270">
        <v>50</v>
      </c>
      <c r="BV145" s="270">
        <v>0</v>
      </c>
      <c r="BW145" s="270">
        <v>70</v>
      </c>
      <c r="BX145" s="270" t="s">
        <v>1676</v>
      </c>
      <c r="BY145" s="270" t="s">
        <v>1676</v>
      </c>
      <c r="BZ145" s="270">
        <v>0</v>
      </c>
      <c r="CA145" s="270">
        <v>0</v>
      </c>
      <c r="CB145" s="270" t="s">
        <v>1676</v>
      </c>
      <c r="CC145" s="270">
        <v>0</v>
      </c>
      <c r="CD145" s="270">
        <v>220</v>
      </c>
      <c r="CE145" s="270" t="s">
        <v>1676</v>
      </c>
      <c r="CF145" s="270">
        <v>0</v>
      </c>
      <c r="CG145" s="270">
        <v>2520</v>
      </c>
      <c r="CH145" s="270">
        <v>0</v>
      </c>
      <c r="CI145" s="270">
        <v>575</v>
      </c>
      <c r="CJ145" s="270">
        <v>255</v>
      </c>
      <c r="CK145" s="270">
        <v>1340</v>
      </c>
      <c r="CL145" s="270">
        <v>40</v>
      </c>
      <c r="CM145" s="270">
        <v>0</v>
      </c>
      <c r="CN145" s="270">
        <v>0</v>
      </c>
      <c r="CO145" s="270">
        <v>0</v>
      </c>
      <c r="CP145" s="270">
        <v>0</v>
      </c>
      <c r="CQ145" s="270">
        <v>0</v>
      </c>
      <c r="CR145" s="270">
        <v>0</v>
      </c>
      <c r="CS145" s="270">
        <v>0</v>
      </c>
      <c r="CT145" s="270">
        <v>0</v>
      </c>
      <c r="CU145" s="270"/>
      <c r="CV145" s="270">
        <v>0</v>
      </c>
      <c r="CW145" s="270">
        <v>85</v>
      </c>
      <c r="CX145" s="270">
        <v>210</v>
      </c>
      <c r="CY145" s="270">
        <v>0</v>
      </c>
      <c r="CZ145" s="270">
        <v>0</v>
      </c>
      <c r="DA145" s="270">
        <v>0</v>
      </c>
      <c r="DB145" s="270">
        <v>15</v>
      </c>
      <c r="DC145" s="270">
        <v>0</v>
      </c>
      <c r="DD145" s="270">
        <v>0</v>
      </c>
      <c r="DE145" s="270">
        <v>0</v>
      </c>
      <c r="DF145" s="270">
        <v>0</v>
      </c>
      <c r="DG145" s="270">
        <v>0</v>
      </c>
      <c r="DH145" s="270">
        <v>0</v>
      </c>
      <c r="DI145" s="270">
        <v>0</v>
      </c>
      <c r="DJ145" s="270">
        <v>0</v>
      </c>
      <c r="DK145" s="270">
        <v>0</v>
      </c>
      <c r="DL145" s="270">
        <v>0</v>
      </c>
      <c r="DM145" s="270">
        <v>0</v>
      </c>
      <c r="DN145" s="270">
        <v>0</v>
      </c>
      <c r="DO145" s="270">
        <v>0</v>
      </c>
      <c r="DP145" s="270">
        <v>0</v>
      </c>
      <c r="DQ145" s="270">
        <v>0</v>
      </c>
      <c r="DR145" s="270"/>
      <c r="DS145" s="270">
        <v>0</v>
      </c>
      <c r="DT145" s="270">
        <v>0</v>
      </c>
      <c r="DU145" s="270">
        <v>0</v>
      </c>
      <c r="DV145" s="270">
        <v>0</v>
      </c>
      <c r="DW145" s="270">
        <v>0</v>
      </c>
      <c r="DX145" s="270">
        <v>0</v>
      </c>
      <c r="DY145" s="270">
        <v>0</v>
      </c>
      <c r="DZ145" s="270">
        <v>0</v>
      </c>
      <c r="EA145" s="270">
        <v>0</v>
      </c>
      <c r="EB145" s="270">
        <v>0</v>
      </c>
      <c r="EC145" s="270">
        <v>0</v>
      </c>
      <c r="ED145" s="270">
        <v>0</v>
      </c>
      <c r="EE145" s="270">
        <v>0</v>
      </c>
      <c r="EF145" s="270">
        <v>0</v>
      </c>
      <c r="EG145" s="270">
        <v>0</v>
      </c>
      <c r="EH145" s="270">
        <v>0</v>
      </c>
      <c r="EI145" s="270">
        <v>0</v>
      </c>
      <c r="EJ145" s="270">
        <v>0</v>
      </c>
      <c r="EK145" s="270">
        <v>0</v>
      </c>
      <c r="EL145" s="270">
        <v>0</v>
      </c>
      <c r="EM145" s="270">
        <v>235</v>
      </c>
      <c r="EN145" s="270">
        <v>0</v>
      </c>
      <c r="EO145" s="270">
        <v>0</v>
      </c>
      <c r="EP145" s="270">
        <v>0</v>
      </c>
      <c r="EQ145" s="270">
        <v>0</v>
      </c>
      <c r="ER145" s="270">
        <v>0</v>
      </c>
      <c r="ES145" s="270">
        <v>0</v>
      </c>
      <c r="ET145" s="270">
        <v>0</v>
      </c>
      <c r="EU145" s="270">
        <v>0</v>
      </c>
      <c r="EV145" s="270">
        <v>0</v>
      </c>
      <c r="EW145" s="270">
        <v>0</v>
      </c>
      <c r="EX145" s="270">
        <v>0</v>
      </c>
      <c r="EY145" s="270">
        <v>0</v>
      </c>
      <c r="EZ145" s="270">
        <v>0</v>
      </c>
      <c r="FA145" s="270">
        <v>0</v>
      </c>
      <c r="FB145" s="270">
        <v>0</v>
      </c>
      <c r="FC145" s="270">
        <v>0</v>
      </c>
      <c r="FD145" s="270">
        <v>0</v>
      </c>
      <c r="FE145" s="270">
        <v>0</v>
      </c>
      <c r="FF145" s="270">
        <v>0</v>
      </c>
      <c r="FG145" s="270"/>
      <c r="FH145" s="270">
        <v>0</v>
      </c>
      <c r="FI145" s="270"/>
      <c r="FJ145" s="270">
        <v>0</v>
      </c>
      <c r="FK145" s="270">
        <v>0</v>
      </c>
      <c r="FL145" s="270">
        <v>0</v>
      </c>
      <c r="FM145" s="270">
        <v>0</v>
      </c>
      <c r="FN145" s="270">
        <v>0</v>
      </c>
      <c r="FO145" s="351">
        <v>2650</v>
      </c>
      <c r="FP145" s="351">
        <v>0</v>
      </c>
      <c r="FQ145" s="351">
        <v>2750</v>
      </c>
      <c r="FR145" s="13"/>
      <c r="FS145" s="270"/>
      <c r="FT145" s="270"/>
      <c r="FU145" s="270"/>
      <c r="FV145" s="270"/>
      <c r="FW145" s="270"/>
      <c r="FX145" s="270"/>
      <c r="FY145" s="270"/>
      <c r="FZ145" s="270"/>
      <c r="GA145" s="270"/>
      <c r="GB145" s="270"/>
      <c r="GC145" s="270"/>
      <c r="GD145" s="270"/>
      <c r="GE145" s="270"/>
      <c r="GF145" s="270"/>
      <c r="GG145" s="270"/>
      <c r="GH145" s="270"/>
      <c r="GI145" s="270"/>
      <c r="GJ145" s="270"/>
      <c r="GK145" s="270"/>
      <c r="GL145" s="270"/>
      <c r="GM145" s="270"/>
      <c r="GN145" s="270"/>
      <c r="GO145" s="270"/>
      <c r="GP145" s="270"/>
      <c r="GQ145" s="270"/>
      <c r="GR145" s="270"/>
      <c r="GS145" s="270"/>
      <c r="GT145" s="270"/>
      <c r="GU145" s="270"/>
      <c r="GV145" s="270"/>
      <c r="GW145" s="270"/>
      <c r="GX145" s="270"/>
      <c r="GY145" s="270"/>
      <c r="GZ145" s="270"/>
      <c r="HA145" s="270"/>
      <c r="HB145" s="270"/>
      <c r="HC145" s="270"/>
      <c r="HD145" s="270"/>
      <c r="HE145" s="270"/>
      <c r="HF145" s="270"/>
      <c r="HG145" s="270"/>
      <c r="HH145" s="270"/>
      <c r="HI145" s="270"/>
      <c r="HJ145" s="270"/>
      <c r="HK145" s="270"/>
      <c r="HL145" s="270"/>
      <c r="HM145" s="270"/>
      <c r="HN145" s="270"/>
      <c r="HO145" s="270"/>
      <c r="HP145" s="270"/>
      <c r="HQ145" s="270"/>
      <c r="HR145" s="270"/>
      <c r="HS145" s="270"/>
      <c r="HT145" s="270"/>
      <c r="HU145" s="270"/>
      <c r="HV145" s="270"/>
      <c r="HW145" s="270"/>
      <c r="HX145" s="270"/>
      <c r="HY145" s="270"/>
      <c r="HZ145" s="270"/>
      <c r="IA145" s="270"/>
      <c r="IB145" s="270"/>
      <c r="IC145" s="270"/>
      <c r="ID145" s="270"/>
      <c r="IE145" s="270"/>
      <c r="IF145" s="270"/>
      <c r="IG145" s="270"/>
      <c r="IH145" s="270"/>
    </row>
    <row r="146" spans="1:242" ht="12.75" customHeight="1" x14ac:dyDescent="0.2">
      <c r="A146" s="374" t="s">
        <v>317</v>
      </c>
      <c r="B146" s="270">
        <v>5130</v>
      </c>
      <c r="C146" s="270">
        <v>5130</v>
      </c>
      <c r="D146" s="270">
        <v>2165</v>
      </c>
      <c r="E146" s="270">
        <v>2965</v>
      </c>
      <c r="F146" s="270">
        <v>0</v>
      </c>
      <c r="G146" s="270" t="s">
        <v>1676</v>
      </c>
      <c r="H146" s="270">
        <v>5130</v>
      </c>
      <c r="I146" s="270">
        <v>1430</v>
      </c>
      <c r="J146" s="270">
        <v>3705</v>
      </c>
      <c r="K146" s="270">
        <v>3215</v>
      </c>
      <c r="L146" s="270">
        <v>58.139178299999998</v>
      </c>
      <c r="M146" s="270">
        <v>53</v>
      </c>
      <c r="N146" s="270">
        <v>1505</v>
      </c>
      <c r="O146" s="270">
        <v>1350</v>
      </c>
      <c r="P146" s="270">
        <v>1295</v>
      </c>
      <c r="Q146" s="270">
        <v>845</v>
      </c>
      <c r="R146" s="270">
        <v>65</v>
      </c>
      <c r="S146" s="270">
        <v>25</v>
      </c>
      <c r="T146" s="270">
        <v>0</v>
      </c>
      <c r="U146" s="270">
        <v>0</v>
      </c>
      <c r="V146" s="270">
        <v>2.2521008400000002</v>
      </c>
      <c r="W146" s="270">
        <v>2</v>
      </c>
      <c r="X146" s="270">
        <v>58.769890799999999</v>
      </c>
      <c r="Y146" s="270">
        <v>10</v>
      </c>
      <c r="Z146" s="270">
        <v>245</v>
      </c>
      <c r="AA146" s="270">
        <v>675</v>
      </c>
      <c r="AB146" s="270">
        <v>1615</v>
      </c>
      <c r="AC146" s="270">
        <v>1730</v>
      </c>
      <c r="AD146" s="270">
        <v>840</v>
      </c>
      <c r="AE146" s="270">
        <v>15</v>
      </c>
      <c r="AF146" s="270">
        <v>1200</v>
      </c>
      <c r="AG146" s="270">
        <v>0</v>
      </c>
      <c r="AH146" s="270">
        <v>0</v>
      </c>
      <c r="AI146" s="270">
        <v>20</v>
      </c>
      <c r="AJ146" s="270">
        <v>35</v>
      </c>
      <c r="AK146" s="270">
        <v>15</v>
      </c>
      <c r="AL146" s="270">
        <v>25</v>
      </c>
      <c r="AM146" s="270" t="s">
        <v>1676</v>
      </c>
      <c r="AN146" s="270">
        <v>135</v>
      </c>
      <c r="AO146" s="270">
        <v>85</v>
      </c>
      <c r="AP146" s="270">
        <v>0</v>
      </c>
      <c r="AQ146" s="270">
        <v>15</v>
      </c>
      <c r="AR146" s="270" t="s">
        <v>1676</v>
      </c>
      <c r="AS146" s="270">
        <v>45</v>
      </c>
      <c r="AT146" s="270">
        <v>65</v>
      </c>
      <c r="AU146" s="270">
        <v>0</v>
      </c>
      <c r="AV146" s="270">
        <v>60</v>
      </c>
      <c r="AW146" s="270">
        <v>1085</v>
      </c>
      <c r="AX146" s="270">
        <v>60</v>
      </c>
      <c r="AY146" s="270">
        <v>55</v>
      </c>
      <c r="AZ146" s="270">
        <v>1835</v>
      </c>
      <c r="BA146" s="270">
        <v>280</v>
      </c>
      <c r="BB146" s="270">
        <v>125</v>
      </c>
      <c r="BC146" s="270" t="s">
        <v>1676</v>
      </c>
      <c r="BD146" s="270">
        <v>40</v>
      </c>
      <c r="BE146" s="270">
        <v>0</v>
      </c>
      <c r="BF146" s="270">
        <v>0</v>
      </c>
      <c r="BG146" s="270" t="s">
        <v>1676</v>
      </c>
      <c r="BH146" s="270">
        <v>125</v>
      </c>
      <c r="BI146" s="270">
        <v>0</v>
      </c>
      <c r="BJ146" s="270">
        <v>15</v>
      </c>
      <c r="BK146" s="270">
        <v>90</v>
      </c>
      <c r="BL146" s="270">
        <v>40</v>
      </c>
      <c r="BM146" s="270">
        <v>660</v>
      </c>
      <c r="BN146" s="270">
        <v>40</v>
      </c>
      <c r="BO146" s="270">
        <v>3740</v>
      </c>
      <c r="BP146" s="270">
        <v>125</v>
      </c>
      <c r="BQ146" s="270">
        <v>0</v>
      </c>
      <c r="BR146" s="270">
        <v>0</v>
      </c>
      <c r="BS146" s="270">
        <v>10</v>
      </c>
      <c r="BT146" s="270">
        <v>120</v>
      </c>
      <c r="BU146" s="270">
        <v>95</v>
      </c>
      <c r="BV146" s="270">
        <v>0</v>
      </c>
      <c r="BW146" s="270">
        <v>25</v>
      </c>
      <c r="BX146" s="270">
        <v>0</v>
      </c>
      <c r="BY146" s="270">
        <v>15</v>
      </c>
      <c r="BZ146" s="270">
        <v>0</v>
      </c>
      <c r="CA146" s="270" t="s">
        <v>1676</v>
      </c>
      <c r="CB146" s="270" t="s">
        <v>1676</v>
      </c>
      <c r="CC146" s="270">
        <v>0</v>
      </c>
      <c r="CD146" s="270">
        <v>220</v>
      </c>
      <c r="CE146" s="270">
        <v>30</v>
      </c>
      <c r="CF146" s="270">
        <v>0</v>
      </c>
      <c r="CG146" s="270">
        <v>4865</v>
      </c>
      <c r="CH146" s="270">
        <v>0</v>
      </c>
      <c r="CI146" s="270">
        <v>710</v>
      </c>
      <c r="CJ146" s="270" t="s">
        <v>1676</v>
      </c>
      <c r="CK146" s="270">
        <v>2615</v>
      </c>
      <c r="CL146" s="270">
        <v>70</v>
      </c>
      <c r="CM146" s="270">
        <v>0</v>
      </c>
      <c r="CN146" s="270">
        <v>0</v>
      </c>
      <c r="CO146" s="270">
        <v>0</v>
      </c>
      <c r="CP146" s="270">
        <v>0</v>
      </c>
      <c r="CQ146" s="270">
        <v>0</v>
      </c>
      <c r="CR146" s="270">
        <v>0</v>
      </c>
      <c r="CS146" s="270">
        <v>0</v>
      </c>
      <c r="CT146" s="270">
        <v>0</v>
      </c>
      <c r="CU146" s="270"/>
      <c r="CV146" s="270">
        <v>0</v>
      </c>
      <c r="CW146" s="270">
        <v>50</v>
      </c>
      <c r="CX146" s="270">
        <v>0</v>
      </c>
      <c r="CY146" s="270">
        <v>0</v>
      </c>
      <c r="CZ146" s="270">
        <v>0</v>
      </c>
      <c r="DA146" s="270">
        <v>0</v>
      </c>
      <c r="DB146" s="270">
        <v>1395</v>
      </c>
      <c r="DC146" s="270">
        <v>0</v>
      </c>
      <c r="DD146" s="270">
        <v>0</v>
      </c>
      <c r="DE146" s="270" t="s">
        <v>1676</v>
      </c>
      <c r="DF146" s="270">
        <v>0</v>
      </c>
      <c r="DG146" s="270">
        <v>0</v>
      </c>
      <c r="DH146" s="270">
        <v>0</v>
      </c>
      <c r="DI146" s="270">
        <v>0</v>
      </c>
      <c r="DJ146" s="270">
        <v>0</v>
      </c>
      <c r="DK146" s="270">
        <v>0</v>
      </c>
      <c r="DL146" s="270">
        <v>0</v>
      </c>
      <c r="DM146" s="270">
        <v>0</v>
      </c>
      <c r="DN146" s="270">
        <v>0</v>
      </c>
      <c r="DO146" s="270">
        <v>0</v>
      </c>
      <c r="DP146" s="270">
        <v>95</v>
      </c>
      <c r="DQ146" s="270">
        <v>0</v>
      </c>
      <c r="DR146" s="270"/>
      <c r="DS146" s="270">
        <v>0</v>
      </c>
      <c r="DT146" s="270">
        <v>55</v>
      </c>
      <c r="DU146" s="270">
        <v>0</v>
      </c>
      <c r="DV146" s="270">
        <v>0</v>
      </c>
      <c r="DW146" s="270">
        <v>0</v>
      </c>
      <c r="DX146" s="270">
        <v>0</v>
      </c>
      <c r="DY146" s="270">
        <v>0</v>
      </c>
      <c r="DZ146" s="270">
        <v>0</v>
      </c>
      <c r="EA146" s="270">
        <v>0</v>
      </c>
      <c r="EB146" s="270">
        <v>0</v>
      </c>
      <c r="EC146" s="270">
        <v>0</v>
      </c>
      <c r="ED146" s="270">
        <v>0</v>
      </c>
      <c r="EE146" s="270">
        <v>0</v>
      </c>
      <c r="EF146" s="270">
        <v>0</v>
      </c>
      <c r="EG146" s="270">
        <v>0</v>
      </c>
      <c r="EH146" s="270">
        <v>0</v>
      </c>
      <c r="EI146" s="270">
        <v>0</v>
      </c>
      <c r="EJ146" s="270">
        <v>0</v>
      </c>
      <c r="EK146" s="270">
        <v>0</v>
      </c>
      <c r="EL146" s="270">
        <v>0</v>
      </c>
      <c r="EM146" s="270">
        <v>140</v>
      </c>
      <c r="EN146" s="270">
        <v>0</v>
      </c>
      <c r="EO146" s="270">
        <v>0</v>
      </c>
      <c r="EP146" s="270">
        <v>0</v>
      </c>
      <c r="EQ146" s="270">
        <v>0</v>
      </c>
      <c r="ER146" s="270">
        <v>0</v>
      </c>
      <c r="ES146" s="270">
        <v>0</v>
      </c>
      <c r="ET146" s="270">
        <v>0</v>
      </c>
      <c r="EU146" s="270">
        <v>0</v>
      </c>
      <c r="EV146" s="270">
        <v>0</v>
      </c>
      <c r="EW146" s="270">
        <v>0</v>
      </c>
      <c r="EX146" s="270">
        <v>0</v>
      </c>
      <c r="EY146" s="270">
        <v>0</v>
      </c>
      <c r="EZ146" s="270">
        <v>0</v>
      </c>
      <c r="FA146" s="270">
        <v>0</v>
      </c>
      <c r="FB146" s="270">
        <v>0</v>
      </c>
      <c r="FC146" s="270">
        <v>0</v>
      </c>
      <c r="FD146" s="270">
        <v>0</v>
      </c>
      <c r="FE146" s="270">
        <v>0</v>
      </c>
      <c r="FF146" s="270">
        <v>0</v>
      </c>
      <c r="FG146" s="270"/>
      <c r="FH146" s="270">
        <v>0</v>
      </c>
      <c r="FI146" s="270"/>
      <c r="FJ146" s="270">
        <v>0</v>
      </c>
      <c r="FK146" s="270">
        <v>0</v>
      </c>
      <c r="FL146" s="270">
        <v>0</v>
      </c>
      <c r="FM146" s="270">
        <v>0</v>
      </c>
      <c r="FN146" s="270">
        <v>0</v>
      </c>
      <c r="FO146" s="351">
        <v>5010</v>
      </c>
      <c r="FP146" s="351">
        <v>0</v>
      </c>
      <c r="FQ146" s="351">
        <v>5085</v>
      </c>
      <c r="FR146" s="13"/>
      <c r="FS146" s="270"/>
      <c r="FT146" s="270"/>
      <c r="FU146" s="270"/>
      <c r="FV146" s="270"/>
      <c r="FW146" s="270"/>
      <c r="FX146" s="270"/>
      <c r="FY146" s="270"/>
      <c r="FZ146" s="270"/>
      <c r="GA146" s="270"/>
      <c r="GB146" s="270"/>
      <c r="GC146" s="270"/>
      <c r="GD146" s="270"/>
      <c r="GE146" s="270"/>
      <c r="GF146" s="270"/>
      <c r="GG146" s="270"/>
      <c r="GH146" s="270"/>
      <c r="GI146" s="270"/>
      <c r="GJ146" s="270"/>
      <c r="GK146" s="270"/>
      <c r="GL146" s="270"/>
      <c r="GM146" s="270"/>
      <c r="GN146" s="270"/>
      <c r="GO146" s="270"/>
      <c r="GP146" s="270"/>
      <c r="GQ146" s="270"/>
      <c r="GR146" s="270"/>
      <c r="GS146" s="270"/>
      <c r="GT146" s="270"/>
      <c r="GU146" s="270"/>
      <c r="GV146" s="270"/>
      <c r="GW146" s="270"/>
      <c r="GX146" s="270"/>
      <c r="GY146" s="270"/>
      <c r="GZ146" s="270"/>
      <c r="HA146" s="270"/>
      <c r="HB146" s="270"/>
      <c r="HC146" s="270"/>
      <c r="HD146" s="270"/>
      <c r="HE146" s="270"/>
      <c r="HF146" s="270"/>
      <c r="HG146" s="270"/>
      <c r="HH146" s="270"/>
      <c r="HI146" s="270"/>
      <c r="HJ146" s="270"/>
      <c r="HK146" s="270"/>
      <c r="HL146" s="270"/>
      <c r="HM146" s="270"/>
      <c r="HN146" s="270"/>
      <c r="HO146" s="270"/>
      <c r="HP146" s="270"/>
      <c r="HQ146" s="270"/>
      <c r="HR146" s="270"/>
      <c r="HS146" s="270"/>
      <c r="HT146" s="270"/>
      <c r="HU146" s="270"/>
      <c r="HV146" s="270"/>
      <c r="HW146" s="270"/>
      <c r="HX146" s="270"/>
      <c r="HY146" s="270"/>
      <c r="HZ146" s="270"/>
      <c r="IA146" s="270"/>
      <c r="IB146" s="270"/>
      <c r="IC146" s="270"/>
      <c r="ID146" s="270"/>
      <c r="IE146" s="270"/>
      <c r="IF146" s="270"/>
      <c r="IG146" s="270"/>
      <c r="IH146" s="270"/>
    </row>
    <row r="147" spans="1:242" ht="12.75" customHeight="1" x14ac:dyDescent="0.2">
      <c r="A147" s="374" t="s">
        <v>750</v>
      </c>
      <c r="B147" s="270">
        <v>935</v>
      </c>
      <c r="C147" s="270">
        <v>935</v>
      </c>
      <c r="D147" s="270">
        <v>380</v>
      </c>
      <c r="E147" s="270">
        <v>550</v>
      </c>
      <c r="F147" s="270">
        <v>0</v>
      </c>
      <c r="G147" s="270">
        <v>0</v>
      </c>
      <c r="H147" s="270">
        <v>935</v>
      </c>
      <c r="I147" s="270">
        <v>195</v>
      </c>
      <c r="J147" s="270">
        <v>740</v>
      </c>
      <c r="K147" s="270">
        <v>310</v>
      </c>
      <c r="L147" s="270">
        <v>38.466594829999998</v>
      </c>
      <c r="M147" s="270">
        <v>29</v>
      </c>
      <c r="N147" s="270">
        <v>475</v>
      </c>
      <c r="O147" s="270">
        <v>310</v>
      </c>
      <c r="P147" s="270">
        <v>100</v>
      </c>
      <c r="Q147" s="270">
        <v>35</v>
      </c>
      <c r="R147" s="270" t="s">
        <v>1676</v>
      </c>
      <c r="S147" s="270" t="s">
        <v>1676</v>
      </c>
      <c r="T147" s="270">
        <v>0</v>
      </c>
      <c r="U147" s="270">
        <v>0</v>
      </c>
      <c r="V147" s="270">
        <v>1.587628866</v>
      </c>
      <c r="W147" s="270">
        <v>1</v>
      </c>
      <c r="X147" s="270">
        <v>54.708737859999999</v>
      </c>
      <c r="Y147" s="270">
        <v>0</v>
      </c>
      <c r="Z147" s="270">
        <v>75</v>
      </c>
      <c r="AA147" s="270">
        <v>185</v>
      </c>
      <c r="AB147" s="270">
        <v>295</v>
      </c>
      <c r="AC147" s="270">
        <v>260</v>
      </c>
      <c r="AD147" s="270">
        <v>110</v>
      </c>
      <c r="AE147" s="270" t="s">
        <v>1676</v>
      </c>
      <c r="AF147" s="270">
        <v>205</v>
      </c>
      <c r="AG147" s="270">
        <v>0</v>
      </c>
      <c r="AH147" s="270">
        <v>0</v>
      </c>
      <c r="AI147" s="270">
        <v>0</v>
      </c>
      <c r="AJ147" s="270">
        <v>0</v>
      </c>
      <c r="AK147" s="270">
        <v>0</v>
      </c>
      <c r="AL147" s="270">
        <v>210</v>
      </c>
      <c r="AM147" s="270">
        <v>150</v>
      </c>
      <c r="AN147" s="270">
        <v>30</v>
      </c>
      <c r="AO147" s="270">
        <v>0</v>
      </c>
      <c r="AP147" s="270" t="s">
        <v>1676</v>
      </c>
      <c r="AQ147" s="270" t="s">
        <v>1676</v>
      </c>
      <c r="AR147" s="270">
        <v>0</v>
      </c>
      <c r="AS147" s="270">
        <v>0</v>
      </c>
      <c r="AT147" s="270">
        <v>0</v>
      </c>
      <c r="AU147" s="270">
        <v>0</v>
      </c>
      <c r="AV147" s="270" t="s">
        <v>1676</v>
      </c>
      <c r="AW147" s="270">
        <v>65</v>
      </c>
      <c r="AX147" s="270" t="s">
        <v>1676</v>
      </c>
      <c r="AY147" s="270">
        <v>90</v>
      </c>
      <c r="AZ147" s="270">
        <v>140</v>
      </c>
      <c r="BA147" s="270" t="s">
        <v>1676</v>
      </c>
      <c r="BB147" s="270">
        <v>20</v>
      </c>
      <c r="BC147" s="270">
        <v>15</v>
      </c>
      <c r="BD147" s="270">
        <v>25</v>
      </c>
      <c r="BE147" s="270">
        <v>15</v>
      </c>
      <c r="BF147" s="270">
        <v>0</v>
      </c>
      <c r="BG147" s="270">
        <v>0</v>
      </c>
      <c r="BH147" s="270">
        <v>35</v>
      </c>
      <c r="BI147" s="270">
        <v>0</v>
      </c>
      <c r="BJ147" s="270">
        <v>0</v>
      </c>
      <c r="BK147" s="270" t="s">
        <v>1676</v>
      </c>
      <c r="BL147" s="270">
        <v>0</v>
      </c>
      <c r="BM147" s="270">
        <v>350</v>
      </c>
      <c r="BN147" s="270" t="s">
        <v>1676</v>
      </c>
      <c r="BO147" s="270">
        <v>405</v>
      </c>
      <c r="BP147" s="270">
        <v>0</v>
      </c>
      <c r="BQ147" s="270">
        <v>0</v>
      </c>
      <c r="BR147" s="270">
        <v>0</v>
      </c>
      <c r="BS147" s="270">
        <v>0</v>
      </c>
      <c r="BT147" s="270">
        <v>60</v>
      </c>
      <c r="BU147" s="270">
        <v>15</v>
      </c>
      <c r="BV147" s="270">
        <v>0</v>
      </c>
      <c r="BW147" s="270">
        <v>15</v>
      </c>
      <c r="BX147" s="270">
        <v>0</v>
      </c>
      <c r="BY147" s="270" t="s">
        <v>1676</v>
      </c>
      <c r="BZ147" s="270">
        <v>0</v>
      </c>
      <c r="CA147" s="270">
        <v>0</v>
      </c>
      <c r="CB147" s="270">
        <v>0</v>
      </c>
      <c r="CC147" s="270">
        <v>0</v>
      </c>
      <c r="CD147" s="270">
        <v>30</v>
      </c>
      <c r="CE147" s="270" t="s">
        <v>1676</v>
      </c>
      <c r="CF147" s="270">
        <v>0</v>
      </c>
      <c r="CG147" s="270">
        <v>895</v>
      </c>
      <c r="CH147" s="270">
        <v>0</v>
      </c>
      <c r="CI147" s="270">
        <v>210</v>
      </c>
      <c r="CJ147" s="270" t="s">
        <v>1676</v>
      </c>
      <c r="CK147" s="270">
        <v>385</v>
      </c>
      <c r="CL147" s="270">
        <v>0</v>
      </c>
      <c r="CM147" s="270">
        <v>0</v>
      </c>
      <c r="CN147" s="270">
        <v>0</v>
      </c>
      <c r="CO147" s="270">
        <v>0</v>
      </c>
      <c r="CP147" s="270">
        <v>0</v>
      </c>
      <c r="CQ147" s="270">
        <v>0</v>
      </c>
      <c r="CR147" s="270">
        <v>0</v>
      </c>
      <c r="CS147" s="270">
        <v>0</v>
      </c>
      <c r="CT147" s="270">
        <v>0</v>
      </c>
      <c r="CU147" s="270"/>
      <c r="CV147" s="270">
        <v>0</v>
      </c>
      <c r="CW147" s="270">
        <v>0</v>
      </c>
      <c r="CX147" s="270">
        <v>0</v>
      </c>
      <c r="CY147" s="270">
        <v>0</v>
      </c>
      <c r="CZ147" s="270">
        <v>0</v>
      </c>
      <c r="DA147" s="270">
        <v>0</v>
      </c>
      <c r="DB147" s="270">
        <v>80</v>
      </c>
      <c r="DC147" s="270">
        <v>0</v>
      </c>
      <c r="DD147" s="270">
        <v>0</v>
      </c>
      <c r="DE147" s="270">
        <v>0</v>
      </c>
      <c r="DF147" s="270">
        <v>255</v>
      </c>
      <c r="DG147" s="270">
        <v>0</v>
      </c>
      <c r="DH147" s="270">
        <v>0</v>
      </c>
      <c r="DI147" s="270">
        <v>0</v>
      </c>
      <c r="DJ147" s="270">
        <v>0</v>
      </c>
      <c r="DK147" s="270">
        <v>0</v>
      </c>
      <c r="DL147" s="270">
        <v>0</v>
      </c>
      <c r="DM147" s="270">
        <v>0</v>
      </c>
      <c r="DN147" s="270">
        <v>0</v>
      </c>
      <c r="DO147" s="270">
        <v>0</v>
      </c>
      <c r="DP147" s="270">
        <v>0</v>
      </c>
      <c r="DQ147" s="270">
        <v>0</v>
      </c>
      <c r="DR147" s="270"/>
      <c r="DS147" s="270">
        <v>0</v>
      </c>
      <c r="DT147" s="270">
        <v>0</v>
      </c>
      <c r="DU147" s="270">
        <v>0</v>
      </c>
      <c r="DV147" s="270">
        <v>0</v>
      </c>
      <c r="DW147" s="270">
        <v>0</v>
      </c>
      <c r="DX147" s="270">
        <v>0</v>
      </c>
      <c r="DY147" s="270">
        <v>0</v>
      </c>
      <c r="DZ147" s="270">
        <v>0</v>
      </c>
      <c r="EA147" s="270">
        <v>0</v>
      </c>
      <c r="EB147" s="270" t="s">
        <v>1676</v>
      </c>
      <c r="EC147" s="270">
        <v>0</v>
      </c>
      <c r="ED147" s="270">
        <v>0</v>
      </c>
      <c r="EE147" s="270">
        <v>0</v>
      </c>
      <c r="EF147" s="270">
        <v>0</v>
      </c>
      <c r="EG147" s="270">
        <v>0</v>
      </c>
      <c r="EH147" s="270">
        <v>0</v>
      </c>
      <c r="EI147" s="270">
        <v>0</v>
      </c>
      <c r="EJ147" s="270">
        <v>0</v>
      </c>
      <c r="EK147" s="270">
        <v>0</v>
      </c>
      <c r="EL147" s="270">
        <v>0</v>
      </c>
      <c r="EM147" s="270">
        <v>0</v>
      </c>
      <c r="EN147" s="270">
        <v>0</v>
      </c>
      <c r="EO147" s="270">
        <v>0</v>
      </c>
      <c r="EP147" s="270">
        <v>0</v>
      </c>
      <c r="EQ147" s="270">
        <v>0</v>
      </c>
      <c r="ER147" s="270">
        <v>0</v>
      </c>
      <c r="ES147" s="270">
        <v>0</v>
      </c>
      <c r="ET147" s="270">
        <v>0</v>
      </c>
      <c r="EU147" s="270">
        <v>0</v>
      </c>
      <c r="EV147" s="270">
        <v>0</v>
      </c>
      <c r="EW147" s="270">
        <v>0</v>
      </c>
      <c r="EX147" s="270">
        <v>0</v>
      </c>
      <c r="EY147" s="270">
        <v>0</v>
      </c>
      <c r="EZ147" s="270">
        <v>0</v>
      </c>
      <c r="FA147" s="270">
        <v>0</v>
      </c>
      <c r="FB147" s="270">
        <v>0</v>
      </c>
      <c r="FC147" s="270">
        <v>0</v>
      </c>
      <c r="FD147" s="270">
        <v>0</v>
      </c>
      <c r="FE147" s="270">
        <v>0</v>
      </c>
      <c r="FF147" s="270">
        <v>0</v>
      </c>
      <c r="FG147" s="270"/>
      <c r="FH147" s="270">
        <v>0</v>
      </c>
      <c r="FI147" s="270"/>
      <c r="FJ147" s="270">
        <v>0</v>
      </c>
      <c r="FK147" s="270">
        <v>0</v>
      </c>
      <c r="FL147" s="270">
        <v>0</v>
      </c>
      <c r="FM147" s="270">
        <v>0</v>
      </c>
      <c r="FN147" s="270">
        <v>0</v>
      </c>
      <c r="FO147" s="351">
        <v>915</v>
      </c>
      <c r="FP147" s="351">
        <v>0</v>
      </c>
      <c r="FQ147" s="351">
        <v>930</v>
      </c>
      <c r="FR147" s="13"/>
      <c r="FS147" s="270"/>
      <c r="FT147" s="270"/>
      <c r="FU147" s="270"/>
      <c r="FV147" s="270"/>
      <c r="FW147" s="270"/>
      <c r="FX147" s="270"/>
      <c r="FY147" s="270"/>
      <c r="FZ147" s="270"/>
      <c r="GA147" s="270"/>
      <c r="GB147" s="270"/>
      <c r="GC147" s="270"/>
      <c r="GD147" s="270"/>
      <c r="GE147" s="270"/>
      <c r="GF147" s="270"/>
      <c r="GG147" s="270"/>
      <c r="GH147" s="270"/>
      <c r="GI147" s="270"/>
      <c r="GJ147" s="270"/>
      <c r="GK147" s="270"/>
      <c r="GL147" s="270"/>
      <c r="GM147" s="270"/>
      <c r="GN147" s="270"/>
      <c r="GO147" s="270"/>
      <c r="GP147" s="270"/>
      <c r="GQ147" s="270"/>
      <c r="GR147" s="270"/>
      <c r="GS147" s="270"/>
      <c r="GT147" s="270"/>
      <c r="GU147" s="270"/>
      <c r="GV147" s="270"/>
      <c r="GW147" s="270"/>
      <c r="GX147" s="270"/>
      <c r="GY147" s="270"/>
      <c r="GZ147" s="270"/>
      <c r="HA147" s="270"/>
      <c r="HB147" s="270"/>
      <c r="HC147" s="270"/>
      <c r="HD147" s="270"/>
      <c r="HE147" s="270"/>
      <c r="HF147" s="270"/>
      <c r="HG147" s="270"/>
      <c r="HH147" s="270"/>
      <c r="HI147" s="270"/>
      <c r="HJ147" s="270"/>
      <c r="HK147" s="270"/>
      <c r="HL147" s="270"/>
      <c r="HM147" s="270"/>
      <c r="HN147" s="270"/>
      <c r="HO147" s="270"/>
      <c r="HP147" s="270"/>
      <c r="HQ147" s="270"/>
      <c r="HR147" s="270"/>
      <c r="HS147" s="270"/>
      <c r="HT147" s="270"/>
      <c r="HU147" s="270"/>
      <c r="HV147" s="270"/>
      <c r="HW147" s="270"/>
      <c r="HX147" s="270"/>
      <c r="HY147" s="270"/>
      <c r="HZ147" s="270"/>
      <c r="IA147" s="270"/>
      <c r="IB147" s="270"/>
      <c r="IC147" s="270"/>
      <c r="ID147" s="270"/>
      <c r="IE147" s="270"/>
      <c r="IF147" s="270"/>
      <c r="IG147" s="270"/>
      <c r="IH147" s="270"/>
    </row>
    <row r="148" spans="1:242" ht="12.75" customHeight="1" x14ac:dyDescent="0.2">
      <c r="A148" s="374" t="s">
        <v>1386</v>
      </c>
      <c r="B148" s="270">
        <v>370</v>
      </c>
      <c r="C148" s="270">
        <v>370</v>
      </c>
      <c r="D148" s="270">
        <v>225</v>
      </c>
      <c r="E148" s="270">
        <v>150</v>
      </c>
      <c r="F148" s="270">
        <v>0</v>
      </c>
      <c r="G148" s="270">
        <v>0</v>
      </c>
      <c r="H148" s="270">
        <v>370</v>
      </c>
      <c r="I148" s="270">
        <v>65</v>
      </c>
      <c r="J148" s="270">
        <v>305</v>
      </c>
      <c r="K148" s="270">
        <v>130</v>
      </c>
      <c r="L148" s="270">
        <v>41.973118280000001</v>
      </c>
      <c r="M148" s="270">
        <v>35</v>
      </c>
      <c r="N148" s="270">
        <v>160</v>
      </c>
      <c r="O148" s="270">
        <v>125</v>
      </c>
      <c r="P148" s="270">
        <v>60</v>
      </c>
      <c r="Q148" s="270">
        <v>30</v>
      </c>
      <c r="R148" s="270">
        <v>0</v>
      </c>
      <c r="S148" s="270">
        <v>0</v>
      </c>
      <c r="T148" s="270">
        <v>0</v>
      </c>
      <c r="U148" s="270">
        <v>0</v>
      </c>
      <c r="V148" s="270">
        <v>1.9545454550000001</v>
      </c>
      <c r="W148" s="270">
        <v>2</v>
      </c>
      <c r="X148" s="270">
        <v>51.312668459999998</v>
      </c>
      <c r="Y148" s="270">
        <v>0</v>
      </c>
      <c r="Z148" s="270">
        <v>40</v>
      </c>
      <c r="AA148" s="270">
        <v>85</v>
      </c>
      <c r="AB148" s="270">
        <v>125</v>
      </c>
      <c r="AC148" s="270">
        <v>90</v>
      </c>
      <c r="AD148" s="270">
        <v>30</v>
      </c>
      <c r="AE148" s="270">
        <v>0</v>
      </c>
      <c r="AF148" s="270">
        <v>35</v>
      </c>
      <c r="AG148" s="270">
        <v>0</v>
      </c>
      <c r="AH148" s="270">
        <v>0</v>
      </c>
      <c r="AI148" s="270">
        <v>0</v>
      </c>
      <c r="AJ148" s="270">
        <v>15</v>
      </c>
      <c r="AK148" s="270">
        <v>0</v>
      </c>
      <c r="AL148" s="270">
        <v>0</v>
      </c>
      <c r="AM148" s="270">
        <v>55</v>
      </c>
      <c r="AN148" s="270">
        <v>25</v>
      </c>
      <c r="AO148" s="270">
        <v>0</v>
      </c>
      <c r="AP148" s="270">
        <v>0</v>
      </c>
      <c r="AQ148" s="270">
        <v>0</v>
      </c>
      <c r="AR148" s="270">
        <v>0</v>
      </c>
      <c r="AS148" s="270">
        <v>0</v>
      </c>
      <c r="AT148" s="270">
        <v>0</v>
      </c>
      <c r="AU148" s="270">
        <v>0</v>
      </c>
      <c r="AV148" s="270" t="s">
        <v>1676</v>
      </c>
      <c r="AW148" s="270">
        <v>140</v>
      </c>
      <c r="AX148" s="270" t="s">
        <v>1676</v>
      </c>
      <c r="AY148" s="270">
        <v>15</v>
      </c>
      <c r="AZ148" s="270">
        <v>80</v>
      </c>
      <c r="BA148" s="270">
        <v>0</v>
      </c>
      <c r="BB148" s="270" t="s">
        <v>1676</v>
      </c>
      <c r="BC148" s="270" t="s">
        <v>1676</v>
      </c>
      <c r="BD148" s="270" t="s">
        <v>1676</v>
      </c>
      <c r="BE148" s="270">
        <v>0</v>
      </c>
      <c r="BF148" s="270">
        <v>0</v>
      </c>
      <c r="BG148" s="270">
        <v>0</v>
      </c>
      <c r="BH148" s="270">
        <v>0</v>
      </c>
      <c r="BI148" s="270">
        <v>0</v>
      </c>
      <c r="BJ148" s="270">
        <v>0</v>
      </c>
      <c r="BK148" s="270">
        <v>0</v>
      </c>
      <c r="BL148" s="270">
        <v>15</v>
      </c>
      <c r="BM148" s="270">
        <v>205</v>
      </c>
      <c r="BN148" s="270">
        <v>0</v>
      </c>
      <c r="BO148" s="270">
        <v>135</v>
      </c>
      <c r="BP148" s="270">
        <v>0</v>
      </c>
      <c r="BQ148" s="270">
        <v>0</v>
      </c>
      <c r="BR148" s="270">
        <v>0</v>
      </c>
      <c r="BS148" s="270">
        <v>0</v>
      </c>
      <c r="BT148" s="270" t="s">
        <v>1676</v>
      </c>
      <c r="BU148" s="270">
        <v>10</v>
      </c>
      <c r="BV148" s="270">
        <v>0</v>
      </c>
      <c r="BW148" s="270" t="s">
        <v>1676</v>
      </c>
      <c r="BX148" s="270">
        <v>0</v>
      </c>
      <c r="BY148" s="270">
        <v>10</v>
      </c>
      <c r="BZ148" s="270">
        <v>0</v>
      </c>
      <c r="CA148" s="270">
        <v>0</v>
      </c>
      <c r="CB148" s="270">
        <v>0</v>
      </c>
      <c r="CC148" s="270">
        <v>0</v>
      </c>
      <c r="CD148" s="270">
        <v>10</v>
      </c>
      <c r="CE148" s="270" t="s">
        <v>1676</v>
      </c>
      <c r="CF148" s="270">
        <v>0</v>
      </c>
      <c r="CG148" s="270">
        <v>355</v>
      </c>
      <c r="CH148" s="270">
        <v>0</v>
      </c>
      <c r="CI148" s="270">
        <v>210</v>
      </c>
      <c r="CJ148" s="270">
        <v>0</v>
      </c>
      <c r="CK148" s="270">
        <v>105</v>
      </c>
      <c r="CL148" s="270">
        <v>15</v>
      </c>
      <c r="CM148" s="270">
        <v>0</v>
      </c>
      <c r="CN148" s="270">
        <v>0</v>
      </c>
      <c r="CO148" s="270">
        <v>0</v>
      </c>
      <c r="CP148" s="270">
        <v>0</v>
      </c>
      <c r="CQ148" s="270">
        <v>0</v>
      </c>
      <c r="CR148" s="270">
        <v>0</v>
      </c>
      <c r="CS148" s="270">
        <v>0</v>
      </c>
      <c r="CT148" s="270">
        <v>0</v>
      </c>
      <c r="CU148" s="270"/>
      <c r="CV148" s="270">
        <v>0</v>
      </c>
      <c r="CW148" s="270" t="s">
        <v>1676</v>
      </c>
      <c r="CX148" s="270">
        <v>0</v>
      </c>
      <c r="CY148" s="270">
        <v>0</v>
      </c>
      <c r="CZ148" s="270">
        <v>0</v>
      </c>
      <c r="DA148" s="270">
        <v>0</v>
      </c>
      <c r="DB148" s="270">
        <v>35</v>
      </c>
      <c r="DC148" s="270">
        <v>0</v>
      </c>
      <c r="DD148" s="270">
        <v>0</v>
      </c>
      <c r="DE148" s="270">
        <v>0</v>
      </c>
      <c r="DF148" s="270">
        <v>0</v>
      </c>
      <c r="DG148" s="270">
        <v>0</v>
      </c>
      <c r="DH148" s="270">
        <v>0</v>
      </c>
      <c r="DI148" s="270">
        <v>0</v>
      </c>
      <c r="DJ148" s="270">
        <v>0</v>
      </c>
      <c r="DK148" s="270">
        <v>0</v>
      </c>
      <c r="DL148" s="270">
        <v>0</v>
      </c>
      <c r="DM148" s="270">
        <v>0</v>
      </c>
      <c r="DN148" s="270">
        <v>0</v>
      </c>
      <c r="DO148" s="270">
        <v>0</v>
      </c>
      <c r="DP148" s="270">
        <v>0</v>
      </c>
      <c r="DQ148" s="270">
        <v>0</v>
      </c>
      <c r="DR148" s="270"/>
      <c r="DS148" s="270">
        <v>0</v>
      </c>
      <c r="DT148" s="270">
        <v>0</v>
      </c>
      <c r="DU148" s="270">
        <v>0</v>
      </c>
      <c r="DV148" s="270">
        <v>0</v>
      </c>
      <c r="DW148" s="270">
        <v>0</v>
      </c>
      <c r="DX148" s="270">
        <v>0</v>
      </c>
      <c r="DY148" s="270">
        <v>0</v>
      </c>
      <c r="DZ148" s="270">
        <v>0</v>
      </c>
      <c r="EA148" s="270">
        <v>0</v>
      </c>
      <c r="EB148" s="270">
        <v>0</v>
      </c>
      <c r="EC148" s="270">
        <v>0</v>
      </c>
      <c r="ED148" s="270">
        <v>0</v>
      </c>
      <c r="EE148" s="270">
        <v>0</v>
      </c>
      <c r="EF148" s="270">
        <v>0</v>
      </c>
      <c r="EG148" s="270">
        <v>0</v>
      </c>
      <c r="EH148" s="270">
        <v>0</v>
      </c>
      <c r="EI148" s="270">
        <v>0</v>
      </c>
      <c r="EJ148" s="270">
        <v>0</v>
      </c>
      <c r="EK148" s="270">
        <v>0</v>
      </c>
      <c r="EL148" s="270">
        <v>0</v>
      </c>
      <c r="EM148" s="270">
        <v>0</v>
      </c>
      <c r="EN148" s="270">
        <v>0</v>
      </c>
      <c r="EO148" s="270">
        <v>0</v>
      </c>
      <c r="EP148" s="270">
        <v>0</v>
      </c>
      <c r="EQ148" s="270">
        <v>0</v>
      </c>
      <c r="ER148" s="270">
        <v>0</v>
      </c>
      <c r="ES148" s="270">
        <v>0</v>
      </c>
      <c r="ET148" s="270">
        <v>0</v>
      </c>
      <c r="EU148" s="270">
        <v>0</v>
      </c>
      <c r="EV148" s="270">
        <v>0</v>
      </c>
      <c r="EW148" s="270">
        <v>0</v>
      </c>
      <c r="EX148" s="270">
        <v>0</v>
      </c>
      <c r="EY148" s="270">
        <v>0</v>
      </c>
      <c r="EZ148" s="270">
        <v>0</v>
      </c>
      <c r="FA148" s="270">
        <v>0</v>
      </c>
      <c r="FB148" s="270">
        <v>0</v>
      </c>
      <c r="FC148" s="270">
        <v>0</v>
      </c>
      <c r="FD148" s="270">
        <v>0</v>
      </c>
      <c r="FE148" s="270">
        <v>0</v>
      </c>
      <c r="FF148" s="270">
        <v>0</v>
      </c>
      <c r="FG148" s="270"/>
      <c r="FH148" s="270">
        <v>0</v>
      </c>
      <c r="FI148" s="270"/>
      <c r="FJ148" s="270">
        <v>0</v>
      </c>
      <c r="FK148" s="270">
        <v>0</v>
      </c>
      <c r="FL148" s="270">
        <v>0</v>
      </c>
      <c r="FM148" s="270">
        <v>0</v>
      </c>
      <c r="FN148" s="270">
        <v>0</v>
      </c>
      <c r="FO148" s="351">
        <v>365</v>
      </c>
      <c r="FP148" s="351">
        <v>0</v>
      </c>
      <c r="FQ148" s="351">
        <v>370</v>
      </c>
      <c r="FR148" s="13"/>
      <c r="FS148" s="270"/>
      <c r="FT148" s="270"/>
      <c r="FU148" s="270"/>
      <c r="FV148" s="270"/>
      <c r="FW148" s="270"/>
      <c r="FX148" s="270"/>
      <c r="FY148" s="270"/>
      <c r="FZ148" s="270"/>
      <c r="GA148" s="270"/>
      <c r="GB148" s="270"/>
      <c r="GC148" s="270"/>
      <c r="GD148" s="270"/>
      <c r="GE148" s="270"/>
      <c r="GF148" s="270"/>
      <c r="GG148" s="270"/>
      <c r="GH148" s="270"/>
      <c r="GI148" s="270"/>
      <c r="GJ148" s="270"/>
      <c r="GK148" s="270"/>
      <c r="GL148" s="270"/>
      <c r="GM148" s="270"/>
      <c r="GN148" s="270"/>
      <c r="GO148" s="270"/>
      <c r="GP148" s="270"/>
      <c r="GQ148" s="270"/>
      <c r="GR148" s="270"/>
      <c r="GS148" s="270"/>
      <c r="GT148" s="270"/>
      <c r="GU148" s="270"/>
      <c r="GV148" s="270"/>
      <c r="GW148" s="270"/>
      <c r="GX148" s="270"/>
      <c r="GY148" s="270"/>
      <c r="GZ148" s="270"/>
      <c r="HA148" s="270"/>
      <c r="HB148" s="270"/>
      <c r="HC148" s="270"/>
      <c r="HD148" s="270"/>
      <c r="HE148" s="270"/>
      <c r="HF148" s="270"/>
      <c r="HG148" s="270"/>
      <c r="HH148" s="270"/>
      <c r="HI148" s="270"/>
      <c r="HJ148" s="270"/>
      <c r="HK148" s="270"/>
      <c r="HL148" s="270"/>
      <c r="HM148" s="270"/>
      <c r="HN148" s="270"/>
      <c r="HO148" s="270"/>
      <c r="HP148" s="270"/>
      <c r="HQ148" s="270"/>
      <c r="HR148" s="270"/>
      <c r="HS148" s="270"/>
      <c r="HT148" s="270"/>
      <c r="HU148" s="270"/>
      <c r="HV148" s="270"/>
      <c r="HW148" s="270"/>
      <c r="HX148" s="270"/>
      <c r="HY148" s="270"/>
      <c r="HZ148" s="270"/>
      <c r="IA148" s="270"/>
      <c r="IB148" s="270"/>
      <c r="IC148" s="270"/>
      <c r="ID148" s="270"/>
      <c r="IE148" s="270"/>
      <c r="IF148" s="270"/>
      <c r="IG148" s="270"/>
      <c r="IH148" s="270"/>
    </row>
    <row r="149" spans="1:242" ht="12.75" customHeight="1" x14ac:dyDescent="0.2">
      <c r="A149" s="374" t="s">
        <v>318</v>
      </c>
      <c r="B149" s="270">
        <v>5370</v>
      </c>
      <c r="C149" s="270">
        <v>5370</v>
      </c>
      <c r="D149" s="270">
        <v>2380</v>
      </c>
      <c r="E149" s="270">
        <v>2990</v>
      </c>
      <c r="F149" s="270">
        <v>0</v>
      </c>
      <c r="G149" s="270">
        <v>0</v>
      </c>
      <c r="H149" s="270">
        <v>5370</v>
      </c>
      <c r="I149" s="270">
        <v>1255</v>
      </c>
      <c r="J149" s="270">
        <v>4120</v>
      </c>
      <c r="K149" s="270">
        <v>3015</v>
      </c>
      <c r="L149" s="270">
        <v>93.918116490000003</v>
      </c>
      <c r="M149" s="270">
        <v>54</v>
      </c>
      <c r="N149" s="270">
        <v>1400</v>
      </c>
      <c r="O149" s="270">
        <v>1460</v>
      </c>
      <c r="P149" s="270">
        <v>980</v>
      </c>
      <c r="Q149" s="270">
        <v>850</v>
      </c>
      <c r="R149" s="270">
        <v>255</v>
      </c>
      <c r="S149" s="270">
        <v>125</v>
      </c>
      <c r="T149" s="270">
        <v>125</v>
      </c>
      <c r="U149" s="270">
        <v>100</v>
      </c>
      <c r="V149" s="270">
        <v>2.4046288910000002</v>
      </c>
      <c r="W149" s="270">
        <v>2</v>
      </c>
      <c r="X149" s="270">
        <v>55.872761189999999</v>
      </c>
      <c r="Y149" s="270">
        <v>0</v>
      </c>
      <c r="Z149" s="270">
        <v>320</v>
      </c>
      <c r="AA149" s="270">
        <v>970</v>
      </c>
      <c r="AB149" s="270">
        <v>1765</v>
      </c>
      <c r="AC149" s="270">
        <v>1695</v>
      </c>
      <c r="AD149" s="270">
        <v>605</v>
      </c>
      <c r="AE149" s="270">
        <v>10</v>
      </c>
      <c r="AF149" s="270">
        <v>470</v>
      </c>
      <c r="AG149" s="270">
        <v>0</v>
      </c>
      <c r="AH149" s="270">
        <v>0</v>
      </c>
      <c r="AI149" s="270" t="s">
        <v>1676</v>
      </c>
      <c r="AJ149" s="270" t="s">
        <v>1676</v>
      </c>
      <c r="AK149" s="270">
        <v>0</v>
      </c>
      <c r="AL149" s="270">
        <v>585</v>
      </c>
      <c r="AM149" s="270">
        <v>505</v>
      </c>
      <c r="AN149" s="270">
        <v>135</v>
      </c>
      <c r="AO149" s="270">
        <v>0</v>
      </c>
      <c r="AP149" s="270">
        <v>15</v>
      </c>
      <c r="AQ149" s="270" t="s">
        <v>1676</v>
      </c>
      <c r="AR149" s="270">
        <v>0</v>
      </c>
      <c r="AS149" s="270">
        <v>20</v>
      </c>
      <c r="AT149" s="270">
        <v>115</v>
      </c>
      <c r="AU149" s="270">
        <v>0</v>
      </c>
      <c r="AV149" s="270">
        <v>140</v>
      </c>
      <c r="AW149" s="270">
        <v>980</v>
      </c>
      <c r="AX149" s="270" t="s">
        <v>1676</v>
      </c>
      <c r="AY149" s="270">
        <v>185</v>
      </c>
      <c r="AZ149" s="270">
        <v>2005</v>
      </c>
      <c r="BA149" s="270">
        <v>10</v>
      </c>
      <c r="BB149" s="270">
        <v>195</v>
      </c>
      <c r="BC149" s="270">
        <v>25</v>
      </c>
      <c r="BD149" s="270">
        <v>160</v>
      </c>
      <c r="BE149" s="270">
        <v>15</v>
      </c>
      <c r="BF149" s="270">
        <v>100</v>
      </c>
      <c r="BG149" s="270">
        <v>0</v>
      </c>
      <c r="BH149" s="270">
        <v>205</v>
      </c>
      <c r="BI149" s="270">
        <v>0</v>
      </c>
      <c r="BJ149" s="270">
        <v>0</v>
      </c>
      <c r="BK149" s="270" t="s">
        <v>1676</v>
      </c>
      <c r="BL149" s="270" t="s">
        <v>1676</v>
      </c>
      <c r="BM149" s="270">
        <v>1265</v>
      </c>
      <c r="BN149" s="270">
        <v>100</v>
      </c>
      <c r="BO149" s="270">
        <v>3050</v>
      </c>
      <c r="BP149" s="270">
        <v>120</v>
      </c>
      <c r="BQ149" s="270">
        <v>0</v>
      </c>
      <c r="BR149" s="270">
        <v>0</v>
      </c>
      <c r="BS149" s="270" t="s">
        <v>1676</v>
      </c>
      <c r="BT149" s="270">
        <v>220</v>
      </c>
      <c r="BU149" s="270">
        <v>55</v>
      </c>
      <c r="BV149" s="270">
        <v>0</v>
      </c>
      <c r="BW149" s="270">
        <v>45</v>
      </c>
      <c r="BX149" s="270">
        <v>0</v>
      </c>
      <c r="BY149" s="270">
        <v>10</v>
      </c>
      <c r="BZ149" s="270">
        <v>0</v>
      </c>
      <c r="CA149" s="270">
        <v>0</v>
      </c>
      <c r="CB149" s="270">
        <v>0</v>
      </c>
      <c r="CC149" s="270">
        <v>0</v>
      </c>
      <c r="CD149" s="270">
        <v>85</v>
      </c>
      <c r="CE149" s="270" t="s">
        <v>1676</v>
      </c>
      <c r="CF149" s="270">
        <v>0</v>
      </c>
      <c r="CG149" s="270">
        <v>5280</v>
      </c>
      <c r="CH149" s="270">
        <v>0</v>
      </c>
      <c r="CI149" s="270">
        <v>1210</v>
      </c>
      <c r="CJ149" s="270">
        <v>0</v>
      </c>
      <c r="CK149" s="270">
        <v>2965</v>
      </c>
      <c r="CL149" s="270">
        <v>0</v>
      </c>
      <c r="CM149" s="270">
        <v>0</v>
      </c>
      <c r="CN149" s="270">
        <v>0</v>
      </c>
      <c r="CO149" s="270">
        <v>0</v>
      </c>
      <c r="CP149" s="270">
        <v>0</v>
      </c>
      <c r="CQ149" s="270">
        <v>0</v>
      </c>
      <c r="CR149" s="270">
        <v>0</v>
      </c>
      <c r="CS149" s="270">
        <v>0</v>
      </c>
      <c r="CT149" s="270">
        <v>0</v>
      </c>
      <c r="CU149" s="270"/>
      <c r="CV149" s="270">
        <v>0</v>
      </c>
      <c r="CW149" s="270">
        <v>370</v>
      </c>
      <c r="CX149" s="270">
        <v>0</v>
      </c>
      <c r="CY149" s="270">
        <v>0</v>
      </c>
      <c r="CZ149" s="270">
        <v>0</v>
      </c>
      <c r="DA149" s="270">
        <v>0</v>
      </c>
      <c r="DB149" s="270">
        <v>0</v>
      </c>
      <c r="DC149" s="270">
        <v>0</v>
      </c>
      <c r="DD149" s="270">
        <v>0</v>
      </c>
      <c r="DE149" s="270">
        <v>0</v>
      </c>
      <c r="DF149" s="270">
        <v>645</v>
      </c>
      <c r="DG149" s="270">
        <v>0</v>
      </c>
      <c r="DH149" s="270">
        <v>0</v>
      </c>
      <c r="DI149" s="270">
        <v>0</v>
      </c>
      <c r="DJ149" s="270">
        <v>0</v>
      </c>
      <c r="DK149" s="270">
        <v>0</v>
      </c>
      <c r="DL149" s="270">
        <v>0</v>
      </c>
      <c r="DM149" s="270">
        <v>0</v>
      </c>
      <c r="DN149" s="270">
        <v>0</v>
      </c>
      <c r="DO149" s="270">
        <v>0</v>
      </c>
      <c r="DP149" s="270">
        <v>0</v>
      </c>
      <c r="DQ149" s="270">
        <v>0</v>
      </c>
      <c r="DR149" s="270"/>
      <c r="DS149" s="270">
        <v>0</v>
      </c>
      <c r="DT149" s="270">
        <v>0</v>
      </c>
      <c r="DU149" s="270">
        <v>0</v>
      </c>
      <c r="DV149" s="270">
        <v>0</v>
      </c>
      <c r="DW149" s="270">
        <v>0</v>
      </c>
      <c r="DX149" s="270">
        <v>0</v>
      </c>
      <c r="DY149" s="270">
        <v>0</v>
      </c>
      <c r="DZ149" s="270">
        <v>0</v>
      </c>
      <c r="EA149" s="270">
        <v>0</v>
      </c>
      <c r="EB149" s="270">
        <v>0</v>
      </c>
      <c r="EC149" s="270">
        <v>0</v>
      </c>
      <c r="ED149" s="270">
        <v>0</v>
      </c>
      <c r="EE149" s="270">
        <v>0</v>
      </c>
      <c r="EF149" s="270">
        <v>0</v>
      </c>
      <c r="EG149" s="270">
        <v>0</v>
      </c>
      <c r="EH149" s="270">
        <v>0</v>
      </c>
      <c r="EI149" s="270">
        <v>0</v>
      </c>
      <c r="EJ149" s="270">
        <v>0</v>
      </c>
      <c r="EK149" s="270">
        <v>0</v>
      </c>
      <c r="EL149" s="270">
        <v>0</v>
      </c>
      <c r="EM149" s="270">
        <v>175</v>
      </c>
      <c r="EN149" s="270">
        <v>0</v>
      </c>
      <c r="EO149" s="270">
        <v>0</v>
      </c>
      <c r="EP149" s="270">
        <v>0</v>
      </c>
      <c r="EQ149" s="270">
        <v>0</v>
      </c>
      <c r="ER149" s="270">
        <v>0</v>
      </c>
      <c r="ES149" s="270">
        <v>0</v>
      </c>
      <c r="ET149" s="270">
        <v>0</v>
      </c>
      <c r="EU149" s="270">
        <v>0</v>
      </c>
      <c r="EV149" s="270">
        <v>0</v>
      </c>
      <c r="EW149" s="270">
        <v>0</v>
      </c>
      <c r="EX149" s="270">
        <v>0</v>
      </c>
      <c r="EY149" s="270">
        <v>0</v>
      </c>
      <c r="EZ149" s="270">
        <v>0</v>
      </c>
      <c r="FA149" s="270">
        <v>0</v>
      </c>
      <c r="FB149" s="270">
        <v>0</v>
      </c>
      <c r="FC149" s="270">
        <v>0</v>
      </c>
      <c r="FD149" s="270">
        <v>0</v>
      </c>
      <c r="FE149" s="270">
        <v>0</v>
      </c>
      <c r="FF149" s="270">
        <v>0</v>
      </c>
      <c r="FG149" s="270"/>
      <c r="FH149" s="270">
        <v>0</v>
      </c>
      <c r="FI149" s="270"/>
      <c r="FJ149" s="270">
        <v>0</v>
      </c>
      <c r="FK149" s="270">
        <v>0</v>
      </c>
      <c r="FL149" s="270">
        <v>0</v>
      </c>
      <c r="FM149" s="270">
        <v>0</v>
      </c>
      <c r="FN149" s="270" t="s">
        <v>1676</v>
      </c>
      <c r="FO149" s="351">
        <v>5180</v>
      </c>
      <c r="FP149" s="351">
        <v>0</v>
      </c>
      <c r="FQ149" s="351">
        <v>5290</v>
      </c>
      <c r="FR149" s="13"/>
      <c r="FS149" s="270"/>
      <c r="FT149" s="270"/>
      <c r="FU149" s="270"/>
      <c r="FV149" s="270"/>
      <c r="FW149" s="270"/>
      <c r="FX149" s="270"/>
      <c r="FY149" s="270"/>
      <c r="FZ149" s="270"/>
      <c r="GA149" s="270"/>
      <c r="GB149" s="270"/>
      <c r="GC149" s="270"/>
      <c r="GD149" s="270"/>
      <c r="GE149" s="270"/>
      <c r="GF149" s="270"/>
      <c r="GG149" s="270"/>
      <c r="GH149" s="270"/>
      <c r="GI149" s="270"/>
      <c r="GJ149" s="270"/>
      <c r="GK149" s="270"/>
      <c r="GL149" s="270"/>
      <c r="GM149" s="270"/>
      <c r="GN149" s="270"/>
      <c r="GO149" s="270"/>
      <c r="GP149" s="270"/>
      <c r="GQ149" s="270"/>
      <c r="GR149" s="270"/>
      <c r="GS149" s="270"/>
      <c r="GT149" s="270"/>
      <c r="GU149" s="270"/>
      <c r="GV149" s="270"/>
      <c r="GW149" s="270"/>
      <c r="GX149" s="270"/>
      <c r="GY149" s="270"/>
      <c r="GZ149" s="270"/>
      <c r="HA149" s="270"/>
      <c r="HB149" s="270"/>
      <c r="HC149" s="270"/>
      <c r="HD149" s="270"/>
      <c r="HE149" s="270"/>
      <c r="HF149" s="270"/>
      <c r="HG149" s="270"/>
      <c r="HH149" s="270"/>
      <c r="HI149" s="270"/>
      <c r="HJ149" s="270"/>
      <c r="HK149" s="270"/>
      <c r="HL149" s="270"/>
      <c r="HM149" s="270"/>
      <c r="HN149" s="270"/>
      <c r="HO149" s="270"/>
      <c r="HP149" s="270"/>
      <c r="HQ149" s="270"/>
      <c r="HR149" s="270"/>
      <c r="HS149" s="270"/>
      <c r="HT149" s="270"/>
      <c r="HU149" s="270"/>
      <c r="HV149" s="270"/>
      <c r="HW149" s="270"/>
      <c r="HX149" s="270"/>
      <c r="HY149" s="270"/>
      <c r="HZ149" s="270"/>
      <c r="IA149" s="270"/>
      <c r="IB149" s="270"/>
      <c r="IC149" s="270"/>
      <c r="ID149" s="270"/>
      <c r="IE149" s="270"/>
      <c r="IF149" s="270"/>
      <c r="IG149" s="270"/>
      <c r="IH149" s="270"/>
    </row>
    <row r="150" spans="1:242" ht="12.75" customHeight="1" x14ac:dyDescent="0.2">
      <c r="A150" s="374" t="s">
        <v>12</v>
      </c>
      <c r="B150" s="270">
        <v>1935</v>
      </c>
      <c r="C150" s="270">
        <v>1935</v>
      </c>
      <c r="D150" s="270">
        <v>875</v>
      </c>
      <c r="E150" s="270">
        <v>1055</v>
      </c>
      <c r="F150" s="270">
        <v>0</v>
      </c>
      <c r="G150" s="270">
        <v>0</v>
      </c>
      <c r="H150" s="270">
        <v>1935</v>
      </c>
      <c r="I150" s="270">
        <v>380</v>
      </c>
      <c r="J150" s="270">
        <v>1560</v>
      </c>
      <c r="K150" s="270">
        <v>990</v>
      </c>
      <c r="L150" s="270">
        <v>72.557420030000003</v>
      </c>
      <c r="M150" s="270">
        <v>50</v>
      </c>
      <c r="N150" s="270">
        <v>555</v>
      </c>
      <c r="O150" s="270">
        <v>540</v>
      </c>
      <c r="P150" s="270">
        <v>375</v>
      </c>
      <c r="Q150" s="270">
        <v>315</v>
      </c>
      <c r="R150" s="270">
        <v>65</v>
      </c>
      <c r="S150" s="270">
        <v>25</v>
      </c>
      <c r="T150" s="270">
        <v>15</v>
      </c>
      <c r="U150" s="270">
        <v>15</v>
      </c>
      <c r="V150" s="270">
        <v>2.6137566140000001</v>
      </c>
      <c r="W150" s="270">
        <v>3</v>
      </c>
      <c r="X150" s="270">
        <v>60.791838839999997</v>
      </c>
      <c r="Y150" s="270">
        <v>0</v>
      </c>
      <c r="Z150" s="270">
        <v>130</v>
      </c>
      <c r="AA150" s="270">
        <v>240</v>
      </c>
      <c r="AB150" s="270">
        <v>455</v>
      </c>
      <c r="AC150" s="270">
        <v>630</v>
      </c>
      <c r="AD150" s="270">
        <v>455</v>
      </c>
      <c r="AE150" s="270">
        <v>30</v>
      </c>
      <c r="AF150" s="270">
        <v>70</v>
      </c>
      <c r="AG150" s="270" t="s">
        <v>1676</v>
      </c>
      <c r="AH150" s="270">
        <v>495</v>
      </c>
      <c r="AI150" s="270" t="s">
        <v>1676</v>
      </c>
      <c r="AJ150" s="270">
        <v>20</v>
      </c>
      <c r="AK150" s="270" t="s">
        <v>1676</v>
      </c>
      <c r="AL150" s="270">
        <v>85</v>
      </c>
      <c r="AM150" s="270">
        <v>200</v>
      </c>
      <c r="AN150" s="270">
        <v>45</v>
      </c>
      <c r="AO150" s="270">
        <v>0</v>
      </c>
      <c r="AP150" s="270" t="s">
        <v>1676</v>
      </c>
      <c r="AQ150" s="270">
        <v>105</v>
      </c>
      <c r="AR150" s="270">
        <v>50</v>
      </c>
      <c r="AS150" s="270">
        <v>10</v>
      </c>
      <c r="AT150" s="270">
        <v>90</v>
      </c>
      <c r="AU150" s="270">
        <v>0</v>
      </c>
      <c r="AV150" s="270">
        <v>15</v>
      </c>
      <c r="AW150" s="270">
        <v>225</v>
      </c>
      <c r="AX150" s="270" t="s">
        <v>1676</v>
      </c>
      <c r="AY150" s="270">
        <v>30</v>
      </c>
      <c r="AZ150" s="270">
        <v>430</v>
      </c>
      <c r="BA150" s="270" t="s">
        <v>1676</v>
      </c>
      <c r="BB150" s="270">
        <v>50</v>
      </c>
      <c r="BC150" s="270" t="s">
        <v>1676</v>
      </c>
      <c r="BD150" s="270">
        <v>60</v>
      </c>
      <c r="BE150" s="270" t="s">
        <v>1676</v>
      </c>
      <c r="BF150" s="270" t="s">
        <v>1676</v>
      </c>
      <c r="BG150" s="270">
        <v>0</v>
      </c>
      <c r="BH150" s="270" t="s">
        <v>1676</v>
      </c>
      <c r="BI150" s="270">
        <v>505</v>
      </c>
      <c r="BJ150" s="270" t="s">
        <v>1676</v>
      </c>
      <c r="BK150" s="270">
        <v>0</v>
      </c>
      <c r="BL150" s="270">
        <v>20</v>
      </c>
      <c r="BM150" s="270">
        <v>420</v>
      </c>
      <c r="BN150" s="270">
        <v>15</v>
      </c>
      <c r="BO150" s="270">
        <v>565</v>
      </c>
      <c r="BP150" s="270">
        <v>210</v>
      </c>
      <c r="BQ150" s="270">
        <v>0</v>
      </c>
      <c r="BR150" s="270">
        <v>0</v>
      </c>
      <c r="BS150" s="270" t="s">
        <v>1676</v>
      </c>
      <c r="BT150" s="270">
        <v>70</v>
      </c>
      <c r="BU150" s="270">
        <v>15</v>
      </c>
      <c r="BV150" s="270">
        <v>0</v>
      </c>
      <c r="BW150" s="270">
        <v>45</v>
      </c>
      <c r="BX150" s="270">
        <v>0</v>
      </c>
      <c r="BY150" s="270" t="s">
        <v>1676</v>
      </c>
      <c r="BZ150" s="270">
        <v>0</v>
      </c>
      <c r="CA150" s="270">
        <v>0</v>
      </c>
      <c r="CB150" s="270">
        <v>0</v>
      </c>
      <c r="CC150" s="270">
        <v>0</v>
      </c>
      <c r="CD150" s="270">
        <v>20</v>
      </c>
      <c r="CE150" s="270" t="s">
        <v>1676</v>
      </c>
      <c r="CF150" s="270">
        <v>0</v>
      </c>
      <c r="CG150" s="270">
        <v>1915</v>
      </c>
      <c r="CH150" s="270">
        <v>0</v>
      </c>
      <c r="CI150" s="270">
        <v>185</v>
      </c>
      <c r="CJ150" s="270">
        <v>160</v>
      </c>
      <c r="CK150" s="270">
        <v>560</v>
      </c>
      <c r="CL150" s="270">
        <v>25</v>
      </c>
      <c r="CM150" s="270">
        <v>505</v>
      </c>
      <c r="CN150" s="270" t="s">
        <v>1676</v>
      </c>
      <c r="CO150" s="270">
        <v>0</v>
      </c>
      <c r="CP150" s="270">
        <v>0</v>
      </c>
      <c r="CQ150" s="270">
        <v>0</v>
      </c>
      <c r="CR150" s="270">
        <v>0</v>
      </c>
      <c r="CS150" s="270">
        <v>0</v>
      </c>
      <c r="CT150" s="270">
        <v>0</v>
      </c>
      <c r="CU150" s="270"/>
      <c r="CV150" s="270">
        <v>0</v>
      </c>
      <c r="CW150" s="270">
        <v>0</v>
      </c>
      <c r="CX150" s="270">
        <v>0</v>
      </c>
      <c r="CY150" s="270">
        <v>0</v>
      </c>
      <c r="CZ150" s="270">
        <v>0</v>
      </c>
      <c r="DA150" s="270">
        <v>0</v>
      </c>
      <c r="DB150" s="270">
        <v>35</v>
      </c>
      <c r="DC150" s="270">
        <v>0</v>
      </c>
      <c r="DD150" s="270">
        <v>0</v>
      </c>
      <c r="DE150" s="270">
        <v>0</v>
      </c>
      <c r="DF150" s="270">
        <v>335</v>
      </c>
      <c r="DG150" s="270">
        <v>0</v>
      </c>
      <c r="DH150" s="270">
        <v>0</v>
      </c>
      <c r="DI150" s="270">
        <v>0</v>
      </c>
      <c r="DJ150" s="270">
        <v>0</v>
      </c>
      <c r="DK150" s="270">
        <v>0</v>
      </c>
      <c r="DL150" s="270">
        <v>0</v>
      </c>
      <c r="DM150" s="270">
        <v>0</v>
      </c>
      <c r="DN150" s="270">
        <v>0</v>
      </c>
      <c r="DO150" s="270">
        <v>0</v>
      </c>
      <c r="DP150" s="270">
        <v>0</v>
      </c>
      <c r="DQ150" s="270">
        <v>0</v>
      </c>
      <c r="DR150" s="270"/>
      <c r="DS150" s="270">
        <v>0</v>
      </c>
      <c r="DT150" s="270">
        <v>0</v>
      </c>
      <c r="DU150" s="270">
        <v>0</v>
      </c>
      <c r="DV150" s="270">
        <v>0</v>
      </c>
      <c r="DW150" s="270">
        <v>0</v>
      </c>
      <c r="DX150" s="270">
        <v>0</v>
      </c>
      <c r="DY150" s="270">
        <v>0</v>
      </c>
      <c r="DZ150" s="270">
        <v>0</v>
      </c>
      <c r="EA150" s="270">
        <v>0</v>
      </c>
      <c r="EB150" s="270">
        <v>0</v>
      </c>
      <c r="EC150" s="270">
        <v>0</v>
      </c>
      <c r="ED150" s="270">
        <v>0</v>
      </c>
      <c r="EE150" s="270">
        <v>0</v>
      </c>
      <c r="EF150" s="270">
        <v>0</v>
      </c>
      <c r="EG150" s="270">
        <v>0</v>
      </c>
      <c r="EH150" s="270">
        <v>0</v>
      </c>
      <c r="EI150" s="270">
        <v>0</v>
      </c>
      <c r="EJ150" s="270">
        <v>0</v>
      </c>
      <c r="EK150" s="270">
        <v>0</v>
      </c>
      <c r="EL150" s="270">
        <v>0</v>
      </c>
      <c r="EM150" s="270">
        <v>130</v>
      </c>
      <c r="EN150" s="270">
        <v>0</v>
      </c>
      <c r="EO150" s="270">
        <v>0</v>
      </c>
      <c r="EP150" s="270">
        <v>0</v>
      </c>
      <c r="EQ150" s="270">
        <v>0</v>
      </c>
      <c r="ER150" s="270">
        <v>0</v>
      </c>
      <c r="ES150" s="270">
        <v>0</v>
      </c>
      <c r="ET150" s="270">
        <v>0</v>
      </c>
      <c r="EU150" s="270">
        <v>0</v>
      </c>
      <c r="EV150" s="270">
        <v>0</v>
      </c>
      <c r="EW150" s="270">
        <v>0</v>
      </c>
      <c r="EX150" s="270">
        <v>0</v>
      </c>
      <c r="EY150" s="270">
        <v>0</v>
      </c>
      <c r="EZ150" s="270">
        <v>0</v>
      </c>
      <c r="FA150" s="270">
        <v>0</v>
      </c>
      <c r="FB150" s="270">
        <v>0</v>
      </c>
      <c r="FC150" s="270">
        <v>0</v>
      </c>
      <c r="FD150" s="270">
        <v>0</v>
      </c>
      <c r="FE150" s="270">
        <v>0</v>
      </c>
      <c r="FF150" s="270">
        <v>0</v>
      </c>
      <c r="FG150" s="270"/>
      <c r="FH150" s="270">
        <v>0</v>
      </c>
      <c r="FI150" s="270"/>
      <c r="FJ150" s="270">
        <v>0</v>
      </c>
      <c r="FK150" s="270">
        <v>0</v>
      </c>
      <c r="FL150" s="270">
        <v>0</v>
      </c>
      <c r="FM150" s="270">
        <v>0</v>
      </c>
      <c r="FN150" s="270">
        <v>0</v>
      </c>
      <c r="FO150" s="351">
        <v>1885</v>
      </c>
      <c r="FP150" s="351">
        <v>0</v>
      </c>
      <c r="FQ150" s="351">
        <v>1905</v>
      </c>
      <c r="FR150" s="13"/>
      <c r="FS150" s="270"/>
      <c r="FT150" s="270"/>
      <c r="FU150" s="270"/>
      <c r="FV150" s="270"/>
      <c r="FW150" s="270"/>
      <c r="FX150" s="270"/>
      <c r="FY150" s="270"/>
      <c r="FZ150" s="270"/>
      <c r="GA150" s="270"/>
      <c r="GB150" s="270"/>
      <c r="GC150" s="270"/>
      <c r="GD150" s="270"/>
      <c r="GE150" s="270"/>
      <c r="GF150" s="270"/>
      <c r="GG150" s="270"/>
      <c r="GH150" s="270"/>
      <c r="GI150" s="270"/>
      <c r="GJ150" s="270"/>
      <c r="GK150" s="270"/>
      <c r="GL150" s="270"/>
      <c r="GM150" s="270"/>
      <c r="GN150" s="270"/>
      <c r="GO150" s="270"/>
      <c r="GP150" s="270"/>
      <c r="GQ150" s="270"/>
      <c r="GR150" s="270"/>
      <c r="GS150" s="270"/>
      <c r="GT150" s="270"/>
      <c r="GU150" s="270"/>
      <c r="GV150" s="270"/>
      <c r="GW150" s="270"/>
      <c r="GX150" s="270"/>
      <c r="GY150" s="270"/>
      <c r="GZ150" s="270"/>
      <c r="HA150" s="270"/>
      <c r="HB150" s="270"/>
      <c r="HC150" s="270"/>
      <c r="HD150" s="270"/>
      <c r="HE150" s="270"/>
      <c r="HF150" s="270"/>
      <c r="HG150" s="270"/>
      <c r="HH150" s="270"/>
      <c r="HI150" s="270"/>
      <c r="HJ150" s="270"/>
      <c r="HK150" s="270"/>
      <c r="HL150" s="270"/>
      <c r="HM150" s="270"/>
      <c r="HN150" s="270"/>
      <c r="HO150" s="270"/>
      <c r="HP150" s="270"/>
      <c r="HQ150" s="270"/>
      <c r="HR150" s="270"/>
      <c r="HS150" s="270"/>
      <c r="HT150" s="270"/>
      <c r="HU150" s="270"/>
      <c r="HV150" s="270"/>
      <c r="HW150" s="270"/>
      <c r="HX150" s="270"/>
      <c r="HY150" s="270"/>
      <c r="HZ150" s="270"/>
      <c r="IA150" s="270"/>
      <c r="IB150" s="270"/>
      <c r="IC150" s="270"/>
      <c r="ID150" s="270"/>
      <c r="IE150" s="270"/>
      <c r="IF150" s="270"/>
      <c r="IG150" s="270"/>
      <c r="IH150" s="270"/>
    </row>
    <row r="151" spans="1:242" ht="12.75" customHeight="1" x14ac:dyDescent="0.2">
      <c r="A151" s="374" t="s">
        <v>319</v>
      </c>
      <c r="B151" s="270">
        <v>7710</v>
      </c>
      <c r="C151" s="270">
        <v>7710</v>
      </c>
      <c r="D151" s="270">
        <v>2980</v>
      </c>
      <c r="E151" s="270">
        <v>4725</v>
      </c>
      <c r="F151" s="270">
        <v>0</v>
      </c>
      <c r="G151" s="270">
        <v>0</v>
      </c>
      <c r="H151" s="270">
        <v>7710</v>
      </c>
      <c r="I151" s="270">
        <v>795</v>
      </c>
      <c r="J151" s="270">
        <v>6910</v>
      </c>
      <c r="K151" s="270">
        <v>1370</v>
      </c>
      <c r="L151" s="270">
        <v>330.75658329999999</v>
      </c>
      <c r="M151" s="270">
        <v>90</v>
      </c>
      <c r="N151" s="270">
        <v>1310</v>
      </c>
      <c r="O151" s="270">
        <v>1470</v>
      </c>
      <c r="P151" s="270">
        <v>1075</v>
      </c>
      <c r="Q151" s="270">
        <v>875</v>
      </c>
      <c r="R151" s="270">
        <v>425</v>
      </c>
      <c r="S151" s="270">
        <v>265</v>
      </c>
      <c r="T151" s="270">
        <v>375</v>
      </c>
      <c r="U151" s="270">
        <v>1830</v>
      </c>
      <c r="V151" s="270">
        <v>1.717691343</v>
      </c>
      <c r="W151" s="270">
        <v>1</v>
      </c>
      <c r="X151" s="270">
        <v>57.898102420000001</v>
      </c>
      <c r="Y151" s="270">
        <v>0</v>
      </c>
      <c r="Z151" s="270">
        <v>320</v>
      </c>
      <c r="AA151" s="270">
        <v>1130</v>
      </c>
      <c r="AB151" s="270">
        <v>2610</v>
      </c>
      <c r="AC151" s="270">
        <v>2530</v>
      </c>
      <c r="AD151" s="270">
        <v>1075</v>
      </c>
      <c r="AE151" s="270">
        <v>30</v>
      </c>
      <c r="AF151" s="270">
        <v>1810</v>
      </c>
      <c r="AG151" s="270">
        <v>0</v>
      </c>
      <c r="AH151" s="270" t="s">
        <v>1676</v>
      </c>
      <c r="AI151" s="270">
        <v>25</v>
      </c>
      <c r="AJ151" s="270">
        <v>85</v>
      </c>
      <c r="AK151" s="270">
        <v>15</v>
      </c>
      <c r="AL151" s="270">
        <v>245</v>
      </c>
      <c r="AM151" s="270">
        <v>805</v>
      </c>
      <c r="AN151" s="270" t="s">
        <v>1676</v>
      </c>
      <c r="AO151" s="270">
        <v>0</v>
      </c>
      <c r="AP151" s="270" t="s">
        <v>1676</v>
      </c>
      <c r="AQ151" s="270">
        <v>60</v>
      </c>
      <c r="AR151" s="270">
        <v>30</v>
      </c>
      <c r="AS151" s="270">
        <v>30</v>
      </c>
      <c r="AT151" s="270">
        <v>195</v>
      </c>
      <c r="AU151" s="270">
        <v>0</v>
      </c>
      <c r="AV151" s="270">
        <v>20</v>
      </c>
      <c r="AW151" s="270">
        <v>425</v>
      </c>
      <c r="AX151" s="270">
        <v>0</v>
      </c>
      <c r="AY151" s="270">
        <v>1825</v>
      </c>
      <c r="AZ151" s="270">
        <v>1370</v>
      </c>
      <c r="BA151" s="270">
        <v>570</v>
      </c>
      <c r="BB151" s="270">
        <v>195</v>
      </c>
      <c r="BC151" s="270">
        <v>20</v>
      </c>
      <c r="BD151" s="270">
        <v>70</v>
      </c>
      <c r="BE151" s="270">
        <v>10</v>
      </c>
      <c r="BF151" s="270" t="s">
        <v>1676</v>
      </c>
      <c r="BG151" s="270">
        <v>0</v>
      </c>
      <c r="BH151" s="270">
        <v>265</v>
      </c>
      <c r="BI151" s="270" t="s">
        <v>1676</v>
      </c>
      <c r="BJ151" s="270">
        <v>25</v>
      </c>
      <c r="BK151" s="270" t="s">
        <v>1676</v>
      </c>
      <c r="BL151" s="270">
        <v>105</v>
      </c>
      <c r="BM151" s="270">
        <v>1000</v>
      </c>
      <c r="BN151" s="270">
        <v>30</v>
      </c>
      <c r="BO151" s="270">
        <v>5535</v>
      </c>
      <c r="BP151" s="270">
        <v>295</v>
      </c>
      <c r="BQ151" s="270">
        <v>0</v>
      </c>
      <c r="BR151" s="270">
        <v>0</v>
      </c>
      <c r="BS151" s="270">
        <v>10</v>
      </c>
      <c r="BT151" s="270">
        <v>265</v>
      </c>
      <c r="BU151" s="270">
        <v>20</v>
      </c>
      <c r="BV151" s="270">
        <v>0</v>
      </c>
      <c r="BW151" s="270">
        <v>55</v>
      </c>
      <c r="BX151" s="270">
        <v>0</v>
      </c>
      <c r="BY151" s="270" t="s">
        <v>1676</v>
      </c>
      <c r="BZ151" s="270">
        <v>0</v>
      </c>
      <c r="CA151" s="270" t="s">
        <v>1676</v>
      </c>
      <c r="CB151" s="270">
        <v>0</v>
      </c>
      <c r="CC151" s="270">
        <v>0</v>
      </c>
      <c r="CD151" s="270">
        <v>45</v>
      </c>
      <c r="CE151" s="270" t="s">
        <v>1676</v>
      </c>
      <c r="CF151" s="270">
        <v>0</v>
      </c>
      <c r="CG151" s="270">
        <v>7650</v>
      </c>
      <c r="CH151" s="270">
        <v>0</v>
      </c>
      <c r="CI151" s="270">
        <v>935</v>
      </c>
      <c r="CJ151" s="270">
        <v>70</v>
      </c>
      <c r="CK151" s="270">
        <v>1750</v>
      </c>
      <c r="CL151" s="270">
        <v>145</v>
      </c>
      <c r="CM151" s="270">
        <v>0</v>
      </c>
      <c r="CN151" s="270">
        <v>0</v>
      </c>
      <c r="CO151" s="270">
        <v>0</v>
      </c>
      <c r="CP151" s="270">
        <v>0</v>
      </c>
      <c r="CQ151" s="270">
        <v>0</v>
      </c>
      <c r="CR151" s="270">
        <v>0</v>
      </c>
      <c r="CS151" s="270">
        <v>0</v>
      </c>
      <c r="CT151" s="270">
        <v>0</v>
      </c>
      <c r="CU151" s="270"/>
      <c r="CV151" s="270">
        <v>0</v>
      </c>
      <c r="CW151" s="270">
        <v>50</v>
      </c>
      <c r="CX151" s="270">
        <v>0</v>
      </c>
      <c r="CY151" s="270">
        <v>0</v>
      </c>
      <c r="CZ151" s="270">
        <v>0</v>
      </c>
      <c r="DA151" s="270">
        <v>0</v>
      </c>
      <c r="DB151" s="270">
        <v>4120</v>
      </c>
      <c r="DC151" s="270">
        <v>0</v>
      </c>
      <c r="DD151" s="270">
        <v>0</v>
      </c>
      <c r="DE151" s="270">
        <v>0</v>
      </c>
      <c r="DF151" s="270">
        <v>350</v>
      </c>
      <c r="DG151" s="270">
        <v>0</v>
      </c>
      <c r="DH151" s="270">
        <v>0</v>
      </c>
      <c r="DI151" s="270">
        <v>0</v>
      </c>
      <c r="DJ151" s="270">
        <v>0</v>
      </c>
      <c r="DK151" s="270">
        <v>0</v>
      </c>
      <c r="DL151" s="270">
        <v>0</v>
      </c>
      <c r="DM151" s="270">
        <v>0</v>
      </c>
      <c r="DN151" s="270">
        <v>0</v>
      </c>
      <c r="DO151" s="270">
        <v>0</v>
      </c>
      <c r="DP151" s="270">
        <v>0</v>
      </c>
      <c r="DQ151" s="270">
        <v>0</v>
      </c>
      <c r="DR151" s="270"/>
      <c r="DS151" s="270">
        <v>0</v>
      </c>
      <c r="DT151" s="270">
        <v>0</v>
      </c>
      <c r="DU151" s="270">
        <v>0</v>
      </c>
      <c r="DV151" s="270">
        <v>0</v>
      </c>
      <c r="DW151" s="270">
        <v>0</v>
      </c>
      <c r="DX151" s="270">
        <v>0</v>
      </c>
      <c r="DY151" s="270">
        <v>0</v>
      </c>
      <c r="DZ151" s="270">
        <v>0</v>
      </c>
      <c r="EA151" s="270">
        <v>0</v>
      </c>
      <c r="EB151" s="270">
        <v>0</v>
      </c>
      <c r="EC151" s="270">
        <v>0</v>
      </c>
      <c r="ED151" s="270">
        <v>0</v>
      </c>
      <c r="EE151" s="270">
        <v>0</v>
      </c>
      <c r="EF151" s="270">
        <v>0</v>
      </c>
      <c r="EG151" s="270">
        <v>0</v>
      </c>
      <c r="EH151" s="270">
        <v>0</v>
      </c>
      <c r="EI151" s="270">
        <v>0</v>
      </c>
      <c r="EJ151" s="270">
        <v>0</v>
      </c>
      <c r="EK151" s="270">
        <v>0</v>
      </c>
      <c r="EL151" s="270">
        <v>0</v>
      </c>
      <c r="EM151" s="270">
        <v>285</v>
      </c>
      <c r="EN151" s="270">
        <v>0</v>
      </c>
      <c r="EO151" s="270">
        <v>0</v>
      </c>
      <c r="EP151" s="270">
        <v>0</v>
      </c>
      <c r="EQ151" s="270">
        <v>0</v>
      </c>
      <c r="ER151" s="270">
        <v>0</v>
      </c>
      <c r="ES151" s="270">
        <v>0</v>
      </c>
      <c r="ET151" s="270">
        <v>0</v>
      </c>
      <c r="EU151" s="270">
        <v>0</v>
      </c>
      <c r="EV151" s="270">
        <v>0</v>
      </c>
      <c r="EW151" s="270">
        <v>0</v>
      </c>
      <c r="EX151" s="270" t="s">
        <v>1676</v>
      </c>
      <c r="EY151" s="270">
        <v>0</v>
      </c>
      <c r="EZ151" s="270">
        <v>0</v>
      </c>
      <c r="FA151" s="270">
        <v>0</v>
      </c>
      <c r="FB151" s="270">
        <v>0</v>
      </c>
      <c r="FC151" s="270">
        <v>0</v>
      </c>
      <c r="FD151" s="270">
        <v>0</v>
      </c>
      <c r="FE151" s="270">
        <v>0</v>
      </c>
      <c r="FF151" s="270">
        <v>0</v>
      </c>
      <c r="FG151" s="270"/>
      <c r="FH151" s="270">
        <v>0</v>
      </c>
      <c r="FI151" s="270"/>
      <c r="FJ151" s="270">
        <v>0</v>
      </c>
      <c r="FK151" s="270">
        <v>0</v>
      </c>
      <c r="FL151" s="270">
        <v>0</v>
      </c>
      <c r="FM151" s="270">
        <v>0</v>
      </c>
      <c r="FN151" s="270">
        <v>0</v>
      </c>
      <c r="FO151" s="351">
        <v>7510</v>
      </c>
      <c r="FP151" s="351">
        <v>0</v>
      </c>
      <c r="FQ151" s="351">
        <v>7635</v>
      </c>
      <c r="FR151" s="13"/>
      <c r="FS151" s="270"/>
      <c r="FT151" s="270"/>
      <c r="FU151" s="270"/>
      <c r="FV151" s="270"/>
      <c r="FW151" s="270"/>
      <c r="FX151" s="270"/>
      <c r="FY151" s="270"/>
      <c r="FZ151" s="270"/>
      <c r="GA151" s="270"/>
      <c r="GB151" s="270"/>
      <c r="GC151" s="270"/>
      <c r="GD151" s="270"/>
      <c r="GE151" s="270"/>
      <c r="GF151" s="270"/>
      <c r="GG151" s="270"/>
      <c r="GH151" s="270"/>
      <c r="GI151" s="270"/>
      <c r="GJ151" s="270"/>
      <c r="GK151" s="270"/>
      <c r="GL151" s="270"/>
      <c r="GM151" s="270"/>
      <c r="GN151" s="270"/>
      <c r="GO151" s="270"/>
      <c r="GP151" s="270"/>
      <c r="GQ151" s="270"/>
      <c r="GR151" s="270"/>
      <c r="GS151" s="270"/>
      <c r="GT151" s="270"/>
      <c r="GU151" s="270"/>
      <c r="GV151" s="270"/>
      <c r="GW151" s="270"/>
      <c r="GX151" s="270"/>
      <c r="GY151" s="270"/>
      <c r="GZ151" s="270"/>
      <c r="HA151" s="270"/>
      <c r="HB151" s="270"/>
      <c r="HC151" s="270"/>
      <c r="HD151" s="270"/>
      <c r="HE151" s="270"/>
      <c r="HF151" s="270"/>
      <c r="HG151" s="270"/>
      <c r="HH151" s="270"/>
      <c r="HI151" s="270"/>
      <c r="HJ151" s="270"/>
      <c r="HK151" s="270"/>
      <c r="HL151" s="270"/>
      <c r="HM151" s="270"/>
      <c r="HN151" s="270"/>
      <c r="HO151" s="270"/>
      <c r="HP151" s="270"/>
      <c r="HQ151" s="270"/>
      <c r="HR151" s="270"/>
      <c r="HS151" s="270"/>
      <c r="HT151" s="270"/>
      <c r="HU151" s="270"/>
      <c r="HV151" s="270"/>
      <c r="HW151" s="270"/>
      <c r="HX151" s="270"/>
      <c r="HY151" s="270"/>
      <c r="HZ151" s="270"/>
      <c r="IA151" s="270"/>
      <c r="IB151" s="270"/>
      <c r="IC151" s="270"/>
      <c r="ID151" s="270"/>
      <c r="IE151" s="270"/>
      <c r="IF151" s="270"/>
      <c r="IG151" s="270"/>
      <c r="IH151" s="270"/>
    </row>
    <row r="152" spans="1:242" ht="12.75" customHeight="1" x14ac:dyDescent="0.2">
      <c r="A152" s="374" t="s">
        <v>13</v>
      </c>
      <c r="B152" s="270">
        <v>5170</v>
      </c>
      <c r="C152" s="270">
        <v>5170</v>
      </c>
      <c r="D152" s="270">
        <v>2390</v>
      </c>
      <c r="E152" s="270">
        <v>2765</v>
      </c>
      <c r="F152" s="270">
        <v>0</v>
      </c>
      <c r="G152" s="270">
        <v>0</v>
      </c>
      <c r="H152" s="270">
        <v>5170</v>
      </c>
      <c r="I152" s="270">
        <v>610</v>
      </c>
      <c r="J152" s="270">
        <v>4565</v>
      </c>
      <c r="K152" s="270">
        <v>1065</v>
      </c>
      <c r="L152" s="270">
        <v>146.05782049999999</v>
      </c>
      <c r="M152" s="270">
        <v>67</v>
      </c>
      <c r="N152" s="270">
        <v>960</v>
      </c>
      <c r="O152" s="270">
        <v>1335</v>
      </c>
      <c r="P152" s="270">
        <v>1005</v>
      </c>
      <c r="Q152" s="270">
        <v>930</v>
      </c>
      <c r="R152" s="270">
        <v>260</v>
      </c>
      <c r="S152" s="270">
        <v>125</v>
      </c>
      <c r="T152" s="270">
        <v>150</v>
      </c>
      <c r="U152" s="270">
        <v>335</v>
      </c>
      <c r="V152" s="270">
        <v>1.7454844009999999</v>
      </c>
      <c r="W152" s="270">
        <v>2</v>
      </c>
      <c r="X152" s="270">
        <v>52.339330619999998</v>
      </c>
      <c r="Y152" s="270">
        <v>0</v>
      </c>
      <c r="Z152" s="270">
        <v>420</v>
      </c>
      <c r="AA152" s="270">
        <v>1255</v>
      </c>
      <c r="AB152" s="270">
        <v>1745</v>
      </c>
      <c r="AC152" s="270">
        <v>1305</v>
      </c>
      <c r="AD152" s="270">
        <v>440</v>
      </c>
      <c r="AE152" s="270" t="s">
        <v>1676</v>
      </c>
      <c r="AF152" s="270">
        <v>450</v>
      </c>
      <c r="AG152" s="270">
        <v>0</v>
      </c>
      <c r="AH152" s="270" t="s">
        <v>1676</v>
      </c>
      <c r="AI152" s="270">
        <v>50</v>
      </c>
      <c r="AJ152" s="270">
        <v>180</v>
      </c>
      <c r="AK152" s="270">
        <v>30</v>
      </c>
      <c r="AL152" s="270">
        <v>380</v>
      </c>
      <c r="AM152" s="270">
        <v>800</v>
      </c>
      <c r="AN152" s="270" t="s">
        <v>1676</v>
      </c>
      <c r="AO152" s="270">
        <v>0</v>
      </c>
      <c r="AP152" s="270">
        <v>25</v>
      </c>
      <c r="AQ152" s="270">
        <v>210</v>
      </c>
      <c r="AR152" s="270">
        <v>370</v>
      </c>
      <c r="AS152" s="270">
        <v>135</v>
      </c>
      <c r="AT152" s="270">
        <v>305</v>
      </c>
      <c r="AU152" s="270">
        <v>0</v>
      </c>
      <c r="AV152" s="270">
        <v>15</v>
      </c>
      <c r="AW152" s="270">
        <v>675</v>
      </c>
      <c r="AX152" s="270">
        <v>0</v>
      </c>
      <c r="AY152" s="270">
        <v>275</v>
      </c>
      <c r="AZ152" s="270">
        <v>1145</v>
      </c>
      <c r="BA152" s="270">
        <v>25</v>
      </c>
      <c r="BB152" s="270">
        <v>100</v>
      </c>
      <c r="BC152" s="270">
        <v>25</v>
      </c>
      <c r="BD152" s="270">
        <v>110</v>
      </c>
      <c r="BE152" s="270">
        <v>25</v>
      </c>
      <c r="BF152" s="270" t="s">
        <v>1676</v>
      </c>
      <c r="BG152" s="270" t="s">
        <v>1676</v>
      </c>
      <c r="BH152" s="270">
        <v>140</v>
      </c>
      <c r="BI152" s="270" t="s">
        <v>1676</v>
      </c>
      <c r="BJ152" s="270">
        <v>45</v>
      </c>
      <c r="BK152" s="270" t="s">
        <v>1676</v>
      </c>
      <c r="BL152" s="270">
        <v>195</v>
      </c>
      <c r="BM152" s="270">
        <v>1165</v>
      </c>
      <c r="BN152" s="270">
        <v>40</v>
      </c>
      <c r="BO152" s="270">
        <v>2115</v>
      </c>
      <c r="BP152" s="270">
        <v>580</v>
      </c>
      <c r="BQ152" s="270">
        <v>0</v>
      </c>
      <c r="BR152" s="270">
        <v>0</v>
      </c>
      <c r="BS152" s="270">
        <v>10</v>
      </c>
      <c r="BT152" s="270">
        <v>290</v>
      </c>
      <c r="BU152" s="270">
        <v>30</v>
      </c>
      <c r="BV152" s="270">
        <v>0</v>
      </c>
      <c r="BW152" s="270">
        <v>390</v>
      </c>
      <c r="BX152" s="270">
        <v>0</v>
      </c>
      <c r="BY152" s="270" t="s">
        <v>1676</v>
      </c>
      <c r="BZ152" s="270">
        <v>0</v>
      </c>
      <c r="CA152" s="270">
        <v>0</v>
      </c>
      <c r="CB152" s="270">
        <v>0</v>
      </c>
      <c r="CC152" s="270">
        <v>0</v>
      </c>
      <c r="CD152" s="270">
        <v>25</v>
      </c>
      <c r="CE152" s="270" t="s">
        <v>1676</v>
      </c>
      <c r="CF152" s="270">
        <v>0</v>
      </c>
      <c r="CG152" s="270">
        <v>5145</v>
      </c>
      <c r="CH152" s="270">
        <v>0</v>
      </c>
      <c r="CI152" s="270">
        <v>1465</v>
      </c>
      <c r="CJ152" s="270">
        <v>570</v>
      </c>
      <c r="CK152" s="270">
        <v>1665</v>
      </c>
      <c r="CL152" s="270">
        <v>280</v>
      </c>
      <c r="CM152" s="270">
        <v>0</v>
      </c>
      <c r="CN152" s="270">
        <v>0</v>
      </c>
      <c r="CO152" s="270">
        <v>0</v>
      </c>
      <c r="CP152" s="270">
        <v>0</v>
      </c>
      <c r="CQ152" s="270">
        <v>0</v>
      </c>
      <c r="CR152" s="270">
        <v>0</v>
      </c>
      <c r="CS152" s="270">
        <v>0</v>
      </c>
      <c r="CT152" s="270">
        <v>0</v>
      </c>
      <c r="CU152" s="270"/>
      <c r="CV152" s="270">
        <v>0</v>
      </c>
      <c r="CW152" s="270">
        <v>0</v>
      </c>
      <c r="CX152" s="270" t="s">
        <v>1676</v>
      </c>
      <c r="CY152" s="270">
        <v>0</v>
      </c>
      <c r="CZ152" s="270">
        <v>0</v>
      </c>
      <c r="DA152" s="270">
        <v>0</v>
      </c>
      <c r="DB152" s="270">
        <v>640</v>
      </c>
      <c r="DC152" s="270">
        <v>0</v>
      </c>
      <c r="DD152" s="270">
        <v>0</v>
      </c>
      <c r="DE152" s="270">
        <v>0</v>
      </c>
      <c r="DF152" s="270">
        <v>15</v>
      </c>
      <c r="DG152" s="270">
        <v>0</v>
      </c>
      <c r="DH152" s="270">
        <v>0</v>
      </c>
      <c r="DI152" s="270">
        <v>0</v>
      </c>
      <c r="DJ152" s="270">
        <v>0</v>
      </c>
      <c r="DK152" s="270">
        <v>0</v>
      </c>
      <c r="DL152" s="270">
        <v>0</v>
      </c>
      <c r="DM152" s="270">
        <v>0</v>
      </c>
      <c r="DN152" s="270">
        <v>0</v>
      </c>
      <c r="DO152" s="270">
        <v>0</v>
      </c>
      <c r="DP152" s="270">
        <v>0</v>
      </c>
      <c r="DQ152" s="270">
        <v>0</v>
      </c>
      <c r="DR152" s="270"/>
      <c r="DS152" s="270">
        <v>0</v>
      </c>
      <c r="DT152" s="270">
        <v>0</v>
      </c>
      <c r="DU152" s="270">
        <v>0</v>
      </c>
      <c r="DV152" s="270">
        <v>0</v>
      </c>
      <c r="DW152" s="270">
        <v>0</v>
      </c>
      <c r="DX152" s="270">
        <v>0</v>
      </c>
      <c r="DY152" s="270">
        <v>0</v>
      </c>
      <c r="DZ152" s="270">
        <v>0</v>
      </c>
      <c r="EA152" s="270">
        <v>0</v>
      </c>
      <c r="EB152" s="270">
        <v>0</v>
      </c>
      <c r="EC152" s="270">
        <v>0</v>
      </c>
      <c r="ED152" s="270">
        <v>0</v>
      </c>
      <c r="EE152" s="270">
        <v>0</v>
      </c>
      <c r="EF152" s="270">
        <v>0</v>
      </c>
      <c r="EG152" s="270">
        <v>0</v>
      </c>
      <c r="EH152" s="270">
        <v>0</v>
      </c>
      <c r="EI152" s="270">
        <v>0</v>
      </c>
      <c r="EJ152" s="270">
        <v>0</v>
      </c>
      <c r="EK152" s="270">
        <v>0</v>
      </c>
      <c r="EL152" s="270">
        <v>0</v>
      </c>
      <c r="EM152" s="270">
        <v>530</v>
      </c>
      <c r="EN152" s="270">
        <v>0</v>
      </c>
      <c r="EO152" s="270">
        <v>0</v>
      </c>
      <c r="EP152" s="270">
        <v>0</v>
      </c>
      <c r="EQ152" s="270">
        <v>0</v>
      </c>
      <c r="ER152" s="270">
        <v>0</v>
      </c>
      <c r="ES152" s="270">
        <v>0</v>
      </c>
      <c r="ET152" s="270">
        <v>0</v>
      </c>
      <c r="EU152" s="270">
        <v>0</v>
      </c>
      <c r="EV152" s="270">
        <v>0</v>
      </c>
      <c r="EW152" s="270">
        <v>0</v>
      </c>
      <c r="EX152" s="270">
        <v>0</v>
      </c>
      <c r="EY152" s="270">
        <v>0</v>
      </c>
      <c r="EZ152" s="270">
        <v>0</v>
      </c>
      <c r="FA152" s="270">
        <v>0</v>
      </c>
      <c r="FB152" s="270">
        <v>0</v>
      </c>
      <c r="FC152" s="270">
        <v>0</v>
      </c>
      <c r="FD152" s="270">
        <v>0</v>
      </c>
      <c r="FE152" s="270">
        <v>0</v>
      </c>
      <c r="FF152" s="270">
        <v>0</v>
      </c>
      <c r="FG152" s="270"/>
      <c r="FH152" s="270">
        <v>0</v>
      </c>
      <c r="FI152" s="270"/>
      <c r="FJ152" s="270">
        <v>0</v>
      </c>
      <c r="FK152" s="270">
        <v>0</v>
      </c>
      <c r="FL152" s="270">
        <v>0</v>
      </c>
      <c r="FM152" s="270">
        <v>0</v>
      </c>
      <c r="FN152" s="270">
        <v>0</v>
      </c>
      <c r="FO152" s="351">
        <v>5070</v>
      </c>
      <c r="FP152" s="351">
        <v>0</v>
      </c>
      <c r="FQ152" s="351">
        <v>5100</v>
      </c>
      <c r="FR152" s="13"/>
      <c r="FS152" s="270"/>
      <c r="FT152" s="270"/>
      <c r="FU152" s="270"/>
      <c r="FV152" s="270"/>
      <c r="FW152" s="270"/>
      <c r="FX152" s="270"/>
      <c r="FY152" s="270"/>
      <c r="FZ152" s="270"/>
      <c r="GA152" s="270"/>
      <c r="GB152" s="270"/>
      <c r="GC152" s="270"/>
      <c r="GD152" s="270"/>
      <c r="GE152" s="270"/>
      <c r="GF152" s="270"/>
      <c r="GG152" s="270"/>
      <c r="GH152" s="270"/>
      <c r="GI152" s="270"/>
      <c r="GJ152" s="270"/>
      <c r="GK152" s="270"/>
      <c r="GL152" s="270"/>
      <c r="GM152" s="270"/>
      <c r="GN152" s="270"/>
      <c r="GO152" s="270"/>
      <c r="GP152" s="270"/>
      <c r="GQ152" s="270"/>
      <c r="GR152" s="270"/>
      <c r="GS152" s="270"/>
      <c r="GT152" s="270"/>
      <c r="GU152" s="270"/>
      <c r="GV152" s="270"/>
      <c r="GW152" s="270"/>
      <c r="GX152" s="270"/>
      <c r="GY152" s="270"/>
      <c r="GZ152" s="270"/>
      <c r="HA152" s="270"/>
      <c r="HB152" s="270"/>
      <c r="HC152" s="270"/>
      <c r="HD152" s="270"/>
      <c r="HE152" s="270"/>
      <c r="HF152" s="270"/>
      <c r="HG152" s="270"/>
      <c r="HH152" s="270"/>
      <c r="HI152" s="270"/>
      <c r="HJ152" s="270"/>
      <c r="HK152" s="270"/>
      <c r="HL152" s="270"/>
      <c r="HM152" s="270"/>
      <c r="HN152" s="270"/>
      <c r="HO152" s="270"/>
      <c r="HP152" s="270"/>
      <c r="HQ152" s="270"/>
      <c r="HR152" s="270"/>
      <c r="HS152" s="270"/>
      <c r="HT152" s="270"/>
      <c r="HU152" s="270"/>
      <c r="HV152" s="270"/>
      <c r="HW152" s="270"/>
      <c r="HX152" s="270"/>
      <c r="HY152" s="270"/>
      <c r="HZ152" s="270"/>
      <c r="IA152" s="270"/>
      <c r="IB152" s="270"/>
      <c r="IC152" s="270"/>
      <c r="ID152" s="270"/>
      <c r="IE152" s="270"/>
      <c r="IF152" s="270"/>
      <c r="IG152" s="270"/>
      <c r="IH152" s="270"/>
    </row>
    <row r="153" spans="1:242" s="272" customFormat="1" ht="12.75" customHeight="1" x14ac:dyDescent="0.2">
      <c r="A153" s="374" t="s">
        <v>14</v>
      </c>
      <c r="B153" s="270">
        <v>1590</v>
      </c>
      <c r="C153" s="270">
        <v>1590</v>
      </c>
      <c r="D153" s="270">
        <v>705</v>
      </c>
      <c r="E153" s="270">
        <v>885</v>
      </c>
      <c r="F153" s="270">
        <v>0</v>
      </c>
      <c r="G153" s="270">
        <v>0</v>
      </c>
      <c r="H153" s="270">
        <v>1590</v>
      </c>
      <c r="I153" s="270">
        <v>175</v>
      </c>
      <c r="J153" s="270">
        <v>1420</v>
      </c>
      <c r="K153" s="270">
        <v>350</v>
      </c>
      <c r="L153" s="270">
        <v>103.4766709</v>
      </c>
      <c r="M153" s="270">
        <v>70</v>
      </c>
      <c r="N153" s="270">
        <v>235</v>
      </c>
      <c r="O153" s="270">
        <v>425</v>
      </c>
      <c r="P153" s="270">
        <v>310</v>
      </c>
      <c r="Q153" s="270">
        <v>400</v>
      </c>
      <c r="R153" s="270">
        <v>115</v>
      </c>
      <c r="S153" s="270">
        <v>55</v>
      </c>
      <c r="T153" s="270">
        <v>30</v>
      </c>
      <c r="U153" s="270">
        <v>15</v>
      </c>
      <c r="V153" s="270">
        <v>2.0231213870000002</v>
      </c>
      <c r="W153" s="270">
        <v>2</v>
      </c>
      <c r="X153" s="270">
        <v>61.760883280000002</v>
      </c>
      <c r="Y153" s="270" t="s">
        <v>1676</v>
      </c>
      <c r="Z153" s="270">
        <v>85</v>
      </c>
      <c r="AA153" s="270">
        <v>230</v>
      </c>
      <c r="AB153" s="270">
        <v>360</v>
      </c>
      <c r="AC153" s="270">
        <v>435</v>
      </c>
      <c r="AD153" s="270">
        <v>440</v>
      </c>
      <c r="AE153" s="270">
        <v>35</v>
      </c>
      <c r="AF153" s="270">
        <v>270</v>
      </c>
      <c r="AG153" s="270">
        <v>0</v>
      </c>
      <c r="AH153" s="270">
        <v>485</v>
      </c>
      <c r="AI153" s="270">
        <v>10</v>
      </c>
      <c r="AJ153" s="270">
        <v>45</v>
      </c>
      <c r="AK153" s="270">
        <v>20</v>
      </c>
      <c r="AL153" s="270">
        <v>0</v>
      </c>
      <c r="AM153" s="270">
        <v>110</v>
      </c>
      <c r="AN153" s="270" t="s">
        <v>1676</v>
      </c>
      <c r="AO153" s="270">
        <v>0</v>
      </c>
      <c r="AP153" s="270" t="s">
        <v>1676</v>
      </c>
      <c r="AQ153" s="270">
        <v>60</v>
      </c>
      <c r="AR153" s="270">
        <v>15</v>
      </c>
      <c r="AS153" s="270">
        <v>10</v>
      </c>
      <c r="AT153" s="270">
        <v>80</v>
      </c>
      <c r="AU153" s="270">
        <v>0</v>
      </c>
      <c r="AV153" s="270">
        <v>30</v>
      </c>
      <c r="AW153" s="270">
        <v>145</v>
      </c>
      <c r="AX153" s="270">
        <v>0</v>
      </c>
      <c r="AY153" s="270">
        <v>30</v>
      </c>
      <c r="AZ153" s="270">
        <v>195</v>
      </c>
      <c r="BA153" s="270">
        <v>30</v>
      </c>
      <c r="BB153" s="270">
        <v>55</v>
      </c>
      <c r="BC153" s="270" t="s">
        <v>1676</v>
      </c>
      <c r="BD153" s="270">
        <v>30</v>
      </c>
      <c r="BE153" s="270">
        <v>0</v>
      </c>
      <c r="BF153" s="270" t="s">
        <v>1676</v>
      </c>
      <c r="BG153" s="270">
        <v>0</v>
      </c>
      <c r="BH153" s="270">
        <v>55</v>
      </c>
      <c r="BI153" s="270">
        <v>490</v>
      </c>
      <c r="BJ153" s="270" t="s">
        <v>1676</v>
      </c>
      <c r="BK153" s="270" t="s">
        <v>1676</v>
      </c>
      <c r="BL153" s="270">
        <v>50</v>
      </c>
      <c r="BM153" s="270">
        <v>205</v>
      </c>
      <c r="BN153" s="270">
        <v>40</v>
      </c>
      <c r="BO153" s="270">
        <v>515</v>
      </c>
      <c r="BP153" s="270">
        <v>145</v>
      </c>
      <c r="BQ153" s="270">
        <v>0</v>
      </c>
      <c r="BR153" s="270">
        <v>0</v>
      </c>
      <c r="BS153" s="270" t="s">
        <v>1676</v>
      </c>
      <c r="BT153" s="270">
        <v>15</v>
      </c>
      <c r="BU153" s="270">
        <v>15</v>
      </c>
      <c r="BV153" s="270">
        <v>0</v>
      </c>
      <c r="BW153" s="270">
        <v>15</v>
      </c>
      <c r="BX153" s="270">
        <v>0</v>
      </c>
      <c r="BY153" s="270">
        <v>0</v>
      </c>
      <c r="BZ153" s="270">
        <v>0</v>
      </c>
      <c r="CA153" s="270">
        <v>0</v>
      </c>
      <c r="CB153" s="270">
        <v>0</v>
      </c>
      <c r="CC153" s="270">
        <v>0</v>
      </c>
      <c r="CD153" s="270">
        <v>15</v>
      </c>
      <c r="CE153" s="270">
        <v>0</v>
      </c>
      <c r="CF153" s="270">
        <v>0</v>
      </c>
      <c r="CG153" s="270">
        <v>1575</v>
      </c>
      <c r="CH153" s="270">
        <v>0</v>
      </c>
      <c r="CI153" s="270">
        <v>125</v>
      </c>
      <c r="CJ153" s="270">
        <v>85</v>
      </c>
      <c r="CK153" s="270">
        <v>275</v>
      </c>
      <c r="CL153" s="270">
        <v>65</v>
      </c>
      <c r="CM153" s="270">
        <v>490</v>
      </c>
      <c r="CN153" s="270">
        <v>15</v>
      </c>
      <c r="CO153" s="270">
        <v>0</v>
      </c>
      <c r="CP153" s="270">
        <v>0</v>
      </c>
      <c r="CQ153" s="270">
        <v>0</v>
      </c>
      <c r="CR153" s="270">
        <v>0</v>
      </c>
      <c r="CS153" s="270">
        <v>0</v>
      </c>
      <c r="CT153" s="270">
        <v>0</v>
      </c>
      <c r="CU153" s="270"/>
      <c r="CV153" s="270">
        <v>0</v>
      </c>
      <c r="CW153" s="270">
        <v>0</v>
      </c>
      <c r="CX153" s="270" t="s">
        <v>1676</v>
      </c>
      <c r="CY153" s="270">
        <v>0</v>
      </c>
      <c r="CZ153" s="270">
        <v>0</v>
      </c>
      <c r="DA153" s="270">
        <v>0</v>
      </c>
      <c r="DB153" s="270">
        <v>325</v>
      </c>
      <c r="DC153" s="270">
        <v>0</v>
      </c>
      <c r="DD153" s="270">
        <v>0</v>
      </c>
      <c r="DE153" s="270">
        <v>0</v>
      </c>
      <c r="DF153" s="270">
        <v>115</v>
      </c>
      <c r="DG153" s="270">
        <v>0</v>
      </c>
      <c r="DH153" s="270">
        <v>0</v>
      </c>
      <c r="DI153" s="270">
        <v>0</v>
      </c>
      <c r="DJ153" s="270">
        <v>0</v>
      </c>
      <c r="DK153" s="270">
        <v>0</v>
      </c>
      <c r="DL153" s="270">
        <v>0</v>
      </c>
      <c r="DM153" s="270">
        <v>0</v>
      </c>
      <c r="DN153" s="270">
        <v>0</v>
      </c>
      <c r="DO153" s="270">
        <v>0</v>
      </c>
      <c r="DP153" s="270">
        <v>0</v>
      </c>
      <c r="DQ153" s="270">
        <v>0</v>
      </c>
      <c r="DR153" s="270"/>
      <c r="DS153" s="270">
        <v>0</v>
      </c>
      <c r="DT153" s="270">
        <v>0</v>
      </c>
      <c r="DU153" s="270">
        <v>0</v>
      </c>
      <c r="DV153" s="270">
        <v>0</v>
      </c>
      <c r="DW153" s="270">
        <v>0</v>
      </c>
      <c r="DX153" s="270">
        <v>0</v>
      </c>
      <c r="DY153" s="270">
        <v>0</v>
      </c>
      <c r="DZ153" s="270" t="s">
        <v>1676</v>
      </c>
      <c r="EA153" s="270">
        <v>0</v>
      </c>
      <c r="EB153" s="270">
        <v>0</v>
      </c>
      <c r="EC153" s="270">
        <v>0</v>
      </c>
      <c r="ED153" s="270">
        <v>0</v>
      </c>
      <c r="EE153" s="270">
        <v>0</v>
      </c>
      <c r="EF153" s="270">
        <v>0</v>
      </c>
      <c r="EG153" s="270">
        <v>0</v>
      </c>
      <c r="EH153" s="270">
        <v>0</v>
      </c>
      <c r="EI153" s="270">
        <v>0</v>
      </c>
      <c r="EJ153" s="270">
        <v>0</v>
      </c>
      <c r="EK153" s="270">
        <v>0</v>
      </c>
      <c r="EL153" s="270">
        <v>0</v>
      </c>
      <c r="EM153" s="270">
        <v>100</v>
      </c>
      <c r="EN153" s="270">
        <v>0</v>
      </c>
      <c r="EO153" s="270">
        <v>0</v>
      </c>
      <c r="EP153" s="270">
        <v>0</v>
      </c>
      <c r="EQ153" s="270">
        <v>0</v>
      </c>
      <c r="ER153" s="270">
        <v>0</v>
      </c>
      <c r="ES153" s="270">
        <v>0</v>
      </c>
      <c r="ET153" s="270">
        <v>0</v>
      </c>
      <c r="EU153" s="270">
        <v>0</v>
      </c>
      <c r="EV153" s="270">
        <v>0</v>
      </c>
      <c r="EW153" s="270">
        <v>0</v>
      </c>
      <c r="EX153" s="270">
        <v>0</v>
      </c>
      <c r="EY153" s="270">
        <v>0</v>
      </c>
      <c r="EZ153" s="270">
        <v>0</v>
      </c>
      <c r="FA153" s="270">
        <v>0</v>
      </c>
      <c r="FB153" s="270">
        <v>0</v>
      </c>
      <c r="FC153" s="270">
        <v>0</v>
      </c>
      <c r="FD153" s="270">
        <v>0</v>
      </c>
      <c r="FE153" s="270">
        <v>0</v>
      </c>
      <c r="FF153" s="270">
        <v>0</v>
      </c>
      <c r="FG153" s="270"/>
      <c r="FH153" s="270">
        <v>0</v>
      </c>
      <c r="FI153" s="270"/>
      <c r="FJ153" s="270">
        <v>0</v>
      </c>
      <c r="FK153" s="270">
        <v>0</v>
      </c>
      <c r="FL153" s="270">
        <v>0</v>
      </c>
      <c r="FM153" s="270">
        <v>0</v>
      </c>
      <c r="FN153" s="270">
        <v>0</v>
      </c>
      <c r="FO153" s="351">
        <v>1535</v>
      </c>
      <c r="FP153" s="351">
        <v>0</v>
      </c>
      <c r="FQ153" s="351">
        <v>1585</v>
      </c>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c r="HT153" s="13"/>
      <c r="HU153" s="13"/>
      <c r="HV153" s="13"/>
      <c r="HW153" s="13"/>
      <c r="HX153" s="13"/>
      <c r="HY153" s="13"/>
      <c r="HZ153" s="13"/>
      <c r="IA153" s="13"/>
      <c r="IB153" s="13"/>
      <c r="IC153" s="13"/>
      <c r="ID153" s="13"/>
      <c r="IE153" s="13"/>
      <c r="IF153" s="13"/>
      <c r="IG153" s="13"/>
      <c r="IH153" s="13"/>
    </row>
    <row r="154" spans="1:242" ht="12.75" customHeight="1" x14ac:dyDescent="0.2">
      <c r="A154" s="374" t="s">
        <v>15</v>
      </c>
      <c r="B154" s="270">
        <v>2615</v>
      </c>
      <c r="C154" s="270">
        <v>2615</v>
      </c>
      <c r="D154" s="270">
        <v>1305</v>
      </c>
      <c r="E154" s="270">
        <v>1315</v>
      </c>
      <c r="F154" s="270">
        <v>0</v>
      </c>
      <c r="G154" s="270">
        <v>0</v>
      </c>
      <c r="H154" s="270">
        <v>2615</v>
      </c>
      <c r="I154" s="270">
        <v>415</v>
      </c>
      <c r="J154" s="270">
        <v>2205</v>
      </c>
      <c r="K154" s="270">
        <v>710</v>
      </c>
      <c r="L154" s="270">
        <v>84.879647370000001</v>
      </c>
      <c r="M154" s="270">
        <v>56</v>
      </c>
      <c r="N154" s="270">
        <v>585</v>
      </c>
      <c r="O154" s="270">
        <v>800</v>
      </c>
      <c r="P154" s="270">
        <v>515</v>
      </c>
      <c r="Q154" s="270">
        <v>490</v>
      </c>
      <c r="R154" s="270">
        <v>110</v>
      </c>
      <c r="S154" s="270">
        <v>40</v>
      </c>
      <c r="T154" s="270">
        <v>25</v>
      </c>
      <c r="U154" s="270">
        <v>35</v>
      </c>
      <c r="V154" s="270">
        <v>1.7239709439999999</v>
      </c>
      <c r="W154" s="270">
        <v>1</v>
      </c>
      <c r="X154" s="270">
        <v>50.133256529999997</v>
      </c>
      <c r="Y154" s="270">
        <v>0</v>
      </c>
      <c r="Z154" s="270">
        <v>370</v>
      </c>
      <c r="AA154" s="270">
        <v>755</v>
      </c>
      <c r="AB154" s="270">
        <v>650</v>
      </c>
      <c r="AC154" s="270">
        <v>525</v>
      </c>
      <c r="AD154" s="270">
        <v>290</v>
      </c>
      <c r="AE154" s="270">
        <v>10</v>
      </c>
      <c r="AF154" s="270">
        <v>215</v>
      </c>
      <c r="AG154" s="270">
        <v>0</v>
      </c>
      <c r="AH154" s="270">
        <v>290</v>
      </c>
      <c r="AI154" s="270">
        <v>10</v>
      </c>
      <c r="AJ154" s="270" t="s">
        <v>1676</v>
      </c>
      <c r="AK154" s="270" t="s">
        <v>1676</v>
      </c>
      <c r="AL154" s="270">
        <v>300</v>
      </c>
      <c r="AM154" s="270">
        <v>470</v>
      </c>
      <c r="AN154" s="270" t="s">
        <v>1676</v>
      </c>
      <c r="AO154" s="270">
        <v>0</v>
      </c>
      <c r="AP154" s="270">
        <v>10</v>
      </c>
      <c r="AQ154" s="270">
        <v>195</v>
      </c>
      <c r="AR154" s="270">
        <v>230</v>
      </c>
      <c r="AS154" s="270">
        <v>45</v>
      </c>
      <c r="AT154" s="270">
        <v>155</v>
      </c>
      <c r="AU154" s="270">
        <v>0</v>
      </c>
      <c r="AV154" s="270">
        <v>40</v>
      </c>
      <c r="AW154" s="270">
        <v>185</v>
      </c>
      <c r="AX154" s="270">
        <v>0</v>
      </c>
      <c r="AY154" s="270">
        <v>45</v>
      </c>
      <c r="AZ154" s="270">
        <v>335</v>
      </c>
      <c r="BA154" s="270">
        <v>10</v>
      </c>
      <c r="BB154" s="270">
        <v>80</v>
      </c>
      <c r="BC154" s="270">
        <v>30</v>
      </c>
      <c r="BD154" s="270">
        <v>90</v>
      </c>
      <c r="BE154" s="270">
        <v>10</v>
      </c>
      <c r="BF154" s="270" t="s">
        <v>1676</v>
      </c>
      <c r="BG154" s="270" t="s">
        <v>1676</v>
      </c>
      <c r="BH154" s="270">
        <v>60</v>
      </c>
      <c r="BI154" s="270">
        <v>295</v>
      </c>
      <c r="BJ154" s="270">
        <v>10</v>
      </c>
      <c r="BK154" s="270" t="s">
        <v>1676</v>
      </c>
      <c r="BL154" s="270" t="s">
        <v>1676</v>
      </c>
      <c r="BM154" s="270">
        <v>670</v>
      </c>
      <c r="BN154" s="270">
        <v>30</v>
      </c>
      <c r="BO154" s="270">
        <v>590</v>
      </c>
      <c r="BP154" s="270">
        <v>390</v>
      </c>
      <c r="BQ154" s="270">
        <v>0</v>
      </c>
      <c r="BR154" s="270">
        <v>0</v>
      </c>
      <c r="BS154" s="270" t="s">
        <v>1676</v>
      </c>
      <c r="BT154" s="270">
        <v>205</v>
      </c>
      <c r="BU154" s="270">
        <v>15</v>
      </c>
      <c r="BV154" s="270">
        <v>0</v>
      </c>
      <c r="BW154" s="270">
        <v>210</v>
      </c>
      <c r="BX154" s="270">
        <v>0</v>
      </c>
      <c r="BY154" s="270" t="s">
        <v>1676</v>
      </c>
      <c r="BZ154" s="270">
        <v>0</v>
      </c>
      <c r="CA154" s="270">
        <v>0</v>
      </c>
      <c r="CB154" s="270">
        <v>0</v>
      </c>
      <c r="CC154" s="270">
        <v>0</v>
      </c>
      <c r="CD154" s="270">
        <v>20</v>
      </c>
      <c r="CE154" s="270" t="s">
        <v>1676</v>
      </c>
      <c r="CF154" s="270">
        <v>0</v>
      </c>
      <c r="CG154" s="270">
        <v>2595</v>
      </c>
      <c r="CH154" s="270">
        <v>0</v>
      </c>
      <c r="CI154" s="270">
        <v>330</v>
      </c>
      <c r="CJ154" s="270">
        <v>430</v>
      </c>
      <c r="CK154" s="270">
        <v>495</v>
      </c>
      <c r="CL154" s="270">
        <v>15</v>
      </c>
      <c r="CM154" s="270">
        <v>295</v>
      </c>
      <c r="CN154" s="270">
        <v>0</v>
      </c>
      <c r="CO154" s="270">
        <v>0</v>
      </c>
      <c r="CP154" s="270">
        <v>0</v>
      </c>
      <c r="CQ154" s="270">
        <v>0</v>
      </c>
      <c r="CR154" s="270">
        <v>0</v>
      </c>
      <c r="CS154" s="270">
        <v>0</v>
      </c>
      <c r="CT154" s="270">
        <v>0</v>
      </c>
      <c r="CU154" s="270"/>
      <c r="CV154" s="270">
        <v>0</v>
      </c>
      <c r="CW154" s="270">
        <v>0</v>
      </c>
      <c r="CX154" s="270">
        <v>0</v>
      </c>
      <c r="CY154" s="270">
        <v>0</v>
      </c>
      <c r="CZ154" s="270">
        <v>0</v>
      </c>
      <c r="DA154" s="270">
        <v>0</v>
      </c>
      <c r="DB154" s="270">
        <v>195</v>
      </c>
      <c r="DC154" s="270">
        <v>0</v>
      </c>
      <c r="DD154" s="270">
        <v>0</v>
      </c>
      <c r="DE154" s="270">
        <v>0</v>
      </c>
      <c r="DF154" s="270">
        <v>590</v>
      </c>
      <c r="DG154" s="270">
        <v>0</v>
      </c>
      <c r="DH154" s="270">
        <v>0</v>
      </c>
      <c r="DI154" s="270">
        <v>0</v>
      </c>
      <c r="DJ154" s="270">
        <v>0</v>
      </c>
      <c r="DK154" s="270">
        <v>0</v>
      </c>
      <c r="DL154" s="270">
        <v>0</v>
      </c>
      <c r="DM154" s="270">
        <v>0</v>
      </c>
      <c r="DN154" s="270">
        <v>0</v>
      </c>
      <c r="DO154" s="270">
        <v>0</v>
      </c>
      <c r="DP154" s="270">
        <v>0</v>
      </c>
      <c r="DQ154" s="270">
        <v>0</v>
      </c>
      <c r="DR154" s="270"/>
      <c r="DS154" s="270">
        <v>0</v>
      </c>
      <c r="DT154" s="270">
        <v>0</v>
      </c>
      <c r="DU154" s="270">
        <v>0</v>
      </c>
      <c r="DV154" s="270">
        <v>0</v>
      </c>
      <c r="DW154" s="270">
        <v>0</v>
      </c>
      <c r="DX154" s="270">
        <v>0</v>
      </c>
      <c r="DY154" s="270">
        <v>0</v>
      </c>
      <c r="DZ154" s="270">
        <v>0</v>
      </c>
      <c r="EA154" s="270">
        <v>0</v>
      </c>
      <c r="EB154" s="270">
        <v>0</v>
      </c>
      <c r="EC154" s="270">
        <v>0</v>
      </c>
      <c r="ED154" s="270">
        <v>0</v>
      </c>
      <c r="EE154" s="270">
        <v>0</v>
      </c>
      <c r="EF154" s="270">
        <v>0</v>
      </c>
      <c r="EG154" s="270">
        <v>0</v>
      </c>
      <c r="EH154" s="270">
        <v>0</v>
      </c>
      <c r="EI154" s="270">
        <v>0</v>
      </c>
      <c r="EJ154" s="270">
        <v>0</v>
      </c>
      <c r="EK154" s="270">
        <v>0</v>
      </c>
      <c r="EL154" s="270">
        <v>0</v>
      </c>
      <c r="EM154" s="270">
        <v>265</v>
      </c>
      <c r="EN154" s="270">
        <v>0</v>
      </c>
      <c r="EO154" s="270">
        <v>0</v>
      </c>
      <c r="EP154" s="270">
        <v>0</v>
      </c>
      <c r="EQ154" s="270">
        <v>0</v>
      </c>
      <c r="ER154" s="270">
        <v>0</v>
      </c>
      <c r="ES154" s="270">
        <v>0</v>
      </c>
      <c r="ET154" s="270">
        <v>0</v>
      </c>
      <c r="EU154" s="270">
        <v>0</v>
      </c>
      <c r="EV154" s="270">
        <v>0</v>
      </c>
      <c r="EW154" s="270">
        <v>0</v>
      </c>
      <c r="EX154" s="270" t="s">
        <v>1676</v>
      </c>
      <c r="EY154" s="270">
        <v>0</v>
      </c>
      <c r="EZ154" s="270">
        <v>0</v>
      </c>
      <c r="FA154" s="270">
        <v>0</v>
      </c>
      <c r="FB154" s="270">
        <v>0</v>
      </c>
      <c r="FC154" s="270">
        <v>0</v>
      </c>
      <c r="FD154" s="270">
        <v>0</v>
      </c>
      <c r="FE154" s="270">
        <v>0</v>
      </c>
      <c r="FF154" s="270">
        <v>0</v>
      </c>
      <c r="FG154" s="270"/>
      <c r="FH154" s="270">
        <v>0</v>
      </c>
      <c r="FI154" s="270"/>
      <c r="FJ154" s="270">
        <v>0</v>
      </c>
      <c r="FK154" s="270">
        <v>0</v>
      </c>
      <c r="FL154" s="270">
        <v>0</v>
      </c>
      <c r="FM154" s="270">
        <v>0</v>
      </c>
      <c r="FN154" s="270">
        <v>0</v>
      </c>
      <c r="FO154" s="351">
        <v>2535</v>
      </c>
      <c r="FP154" s="351">
        <v>0</v>
      </c>
      <c r="FQ154" s="351">
        <v>2610</v>
      </c>
      <c r="FR154" s="13"/>
      <c r="FS154" s="270"/>
      <c r="FT154" s="270"/>
      <c r="FU154" s="270"/>
      <c r="FV154" s="270"/>
      <c r="FW154" s="270"/>
      <c r="FX154" s="270"/>
      <c r="FY154" s="270"/>
      <c r="FZ154" s="270"/>
      <c r="GA154" s="270"/>
      <c r="GB154" s="270"/>
      <c r="GC154" s="270"/>
      <c r="GD154" s="270"/>
      <c r="GE154" s="270"/>
      <c r="GF154" s="270"/>
      <c r="GG154" s="270"/>
      <c r="GH154" s="270"/>
      <c r="GI154" s="270"/>
      <c r="GJ154" s="270"/>
      <c r="GK154" s="270"/>
      <c r="GL154" s="270"/>
      <c r="GM154" s="270"/>
      <c r="GN154" s="270"/>
      <c r="GO154" s="270"/>
      <c r="GP154" s="270"/>
      <c r="GQ154" s="270"/>
      <c r="GR154" s="270"/>
      <c r="GS154" s="270"/>
      <c r="GT154" s="270"/>
      <c r="GU154" s="270"/>
      <c r="GV154" s="270"/>
      <c r="GW154" s="270"/>
      <c r="GX154" s="270"/>
      <c r="GY154" s="270"/>
      <c r="GZ154" s="270"/>
      <c r="HA154" s="270"/>
      <c r="HB154" s="270"/>
      <c r="HC154" s="270"/>
      <c r="HD154" s="270"/>
      <c r="HE154" s="270"/>
      <c r="HF154" s="270"/>
      <c r="HG154" s="270"/>
      <c r="HH154" s="270"/>
      <c r="HI154" s="270"/>
      <c r="HJ154" s="270"/>
      <c r="HK154" s="270"/>
      <c r="HL154" s="270"/>
      <c r="HM154" s="270"/>
      <c r="HN154" s="270"/>
      <c r="HO154" s="270"/>
      <c r="HP154" s="270"/>
      <c r="HQ154" s="270"/>
      <c r="HR154" s="270"/>
      <c r="HS154" s="270"/>
      <c r="HT154" s="270"/>
      <c r="HU154" s="270"/>
      <c r="HV154" s="270"/>
      <c r="HW154" s="270"/>
      <c r="HX154" s="270"/>
      <c r="HY154" s="270"/>
      <c r="HZ154" s="270"/>
      <c r="IA154" s="270"/>
      <c r="IB154" s="270"/>
      <c r="IC154" s="270"/>
      <c r="ID154" s="270"/>
      <c r="IE154" s="270"/>
      <c r="IF154" s="270"/>
      <c r="IG154" s="270"/>
      <c r="IH154" s="270"/>
    </row>
    <row r="155" spans="1:242" ht="12.75" customHeight="1" x14ac:dyDescent="0.2">
      <c r="A155" s="374" t="s">
        <v>320</v>
      </c>
      <c r="B155" s="270">
        <v>2725</v>
      </c>
      <c r="C155" s="270">
        <v>2725</v>
      </c>
      <c r="D155" s="270">
        <v>1160</v>
      </c>
      <c r="E155" s="270">
        <v>1565</v>
      </c>
      <c r="F155" s="270">
        <v>0</v>
      </c>
      <c r="G155" s="270">
        <v>0</v>
      </c>
      <c r="H155" s="270">
        <v>2725</v>
      </c>
      <c r="I155" s="270">
        <v>320</v>
      </c>
      <c r="J155" s="270">
        <v>2405</v>
      </c>
      <c r="K155" s="270">
        <v>535</v>
      </c>
      <c r="L155" s="270">
        <v>134.05071659999999</v>
      </c>
      <c r="M155" s="270">
        <v>77</v>
      </c>
      <c r="N155" s="270">
        <v>345</v>
      </c>
      <c r="O155" s="270">
        <v>560</v>
      </c>
      <c r="P155" s="270">
        <v>760</v>
      </c>
      <c r="Q155" s="270">
        <v>545</v>
      </c>
      <c r="R155" s="270">
        <v>285</v>
      </c>
      <c r="S155" s="270">
        <v>70</v>
      </c>
      <c r="T155" s="270">
        <v>40</v>
      </c>
      <c r="U155" s="270">
        <v>115</v>
      </c>
      <c r="V155" s="270">
        <v>1.663551402</v>
      </c>
      <c r="W155" s="270">
        <v>2</v>
      </c>
      <c r="X155" s="270">
        <v>61.033455879999998</v>
      </c>
      <c r="Y155" s="270">
        <v>0</v>
      </c>
      <c r="Z155" s="270">
        <v>200</v>
      </c>
      <c r="AA155" s="270">
        <v>355</v>
      </c>
      <c r="AB155" s="270">
        <v>530</v>
      </c>
      <c r="AC155" s="270">
        <v>920</v>
      </c>
      <c r="AD155" s="270">
        <v>700</v>
      </c>
      <c r="AE155" s="270">
        <v>15</v>
      </c>
      <c r="AF155" s="270">
        <v>105</v>
      </c>
      <c r="AG155" s="270" t="s">
        <v>1676</v>
      </c>
      <c r="AH155" s="270">
        <v>840</v>
      </c>
      <c r="AI155" s="270" t="s">
        <v>1676</v>
      </c>
      <c r="AJ155" s="270">
        <v>35</v>
      </c>
      <c r="AK155" s="270">
        <v>10</v>
      </c>
      <c r="AL155" s="270">
        <v>245</v>
      </c>
      <c r="AM155" s="270">
        <v>425</v>
      </c>
      <c r="AN155" s="270">
        <v>10</v>
      </c>
      <c r="AO155" s="270">
        <v>0</v>
      </c>
      <c r="AP155" s="270" t="s">
        <v>1676</v>
      </c>
      <c r="AQ155" s="270">
        <v>90</v>
      </c>
      <c r="AR155" s="270">
        <v>40</v>
      </c>
      <c r="AS155" s="270">
        <v>40</v>
      </c>
      <c r="AT155" s="270">
        <v>105</v>
      </c>
      <c r="AU155" s="270">
        <v>0</v>
      </c>
      <c r="AV155" s="270">
        <v>35</v>
      </c>
      <c r="AW155" s="270">
        <v>270</v>
      </c>
      <c r="AX155" s="270">
        <v>0</v>
      </c>
      <c r="AY155" s="270">
        <v>35</v>
      </c>
      <c r="AZ155" s="270">
        <v>345</v>
      </c>
      <c r="BA155" s="270">
        <v>25</v>
      </c>
      <c r="BB155" s="270">
        <v>55</v>
      </c>
      <c r="BC155" s="270">
        <v>35</v>
      </c>
      <c r="BD155" s="270">
        <v>60</v>
      </c>
      <c r="BE155" s="270">
        <v>20</v>
      </c>
      <c r="BF155" s="270" t="s">
        <v>1676</v>
      </c>
      <c r="BG155" s="270" t="s">
        <v>1676</v>
      </c>
      <c r="BH155" s="270">
        <v>25</v>
      </c>
      <c r="BI155" s="270">
        <v>850</v>
      </c>
      <c r="BJ155" s="270" t="s">
        <v>1676</v>
      </c>
      <c r="BK155" s="270" t="s">
        <v>1676</v>
      </c>
      <c r="BL155" s="270">
        <v>40</v>
      </c>
      <c r="BM155" s="270">
        <v>575</v>
      </c>
      <c r="BN155" s="270">
        <v>30</v>
      </c>
      <c r="BO155" s="270">
        <v>550</v>
      </c>
      <c r="BP155" s="270">
        <v>235</v>
      </c>
      <c r="BQ155" s="270">
        <v>0</v>
      </c>
      <c r="BR155" s="270">
        <v>0</v>
      </c>
      <c r="BS155" s="270" t="s">
        <v>1676</v>
      </c>
      <c r="BT155" s="270">
        <v>185</v>
      </c>
      <c r="BU155" s="270">
        <v>10</v>
      </c>
      <c r="BV155" s="270">
        <v>0</v>
      </c>
      <c r="BW155" s="270">
        <v>95</v>
      </c>
      <c r="BX155" s="270">
        <v>0</v>
      </c>
      <c r="BY155" s="270" t="s">
        <v>1676</v>
      </c>
      <c r="BZ155" s="270">
        <v>0</v>
      </c>
      <c r="CA155" s="270">
        <v>0</v>
      </c>
      <c r="CB155" s="270">
        <v>0</v>
      </c>
      <c r="CC155" s="270">
        <v>0</v>
      </c>
      <c r="CD155" s="270">
        <v>20</v>
      </c>
      <c r="CE155" s="270" t="s">
        <v>1676</v>
      </c>
      <c r="CF155" s="270">
        <v>0</v>
      </c>
      <c r="CG155" s="270">
        <v>2700</v>
      </c>
      <c r="CH155" s="270">
        <v>0</v>
      </c>
      <c r="CI155" s="270">
        <v>355</v>
      </c>
      <c r="CJ155" s="270">
        <v>120</v>
      </c>
      <c r="CK155" s="270">
        <v>450</v>
      </c>
      <c r="CL155" s="270">
        <v>60</v>
      </c>
      <c r="CM155" s="270">
        <v>850</v>
      </c>
      <c r="CN155" s="270">
        <v>0</v>
      </c>
      <c r="CO155" s="270">
        <v>0</v>
      </c>
      <c r="CP155" s="270">
        <v>0</v>
      </c>
      <c r="CQ155" s="270">
        <v>0</v>
      </c>
      <c r="CR155" s="270">
        <v>0</v>
      </c>
      <c r="CS155" s="270">
        <v>0</v>
      </c>
      <c r="CT155" s="270">
        <v>0</v>
      </c>
      <c r="CU155" s="270"/>
      <c r="CV155" s="270">
        <v>0</v>
      </c>
      <c r="CW155" s="270">
        <v>0</v>
      </c>
      <c r="CX155" s="270">
        <v>0</v>
      </c>
      <c r="CY155" s="270">
        <v>0</v>
      </c>
      <c r="CZ155" s="270">
        <v>0</v>
      </c>
      <c r="DA155" s="270">
        <v>0</v>
      </c>
      <c r="DB155" s="270">
        <v>150</v>
      </c>
      <c r="DC155" s="270">
        <v>0</v>
      </c>
      <c r="DD155" s="270">
        <v>0</v>
      </c>
      <c r="DE155" s="270" t="s">
        <v>1676</v>
      </c>
      <c r="DF155" s="270">
        <v>550</v>
      </c>
      <c r="DG155" s="270">
        <v>0</v>
      </c>
      <c r="DH155" s="270">
        <v>0</v>
      </c>
      <c r="DI155" s="270">
        <v>0</v>
      </c>
      <c r="DJ155" s="270">
        <v>0</v>
      </c>
      <c r="DK155" s="270">
        <v>0</v>
      </c>
      <c r="DL155" s="270">
        <v>0</v>
      </c>
      <c r="DM155" s="270">
        <v>0</v>
      </c>
      <c r="DN155" s="270">
        <v>0</v>
      </c>
      <c r="DO155" s="270">
        <v>0</v>
      </c>
      <c r="DP155" s="270">
        <v>0</v>
      </c>
      <c r="DQ155" s="270">
        <v>0</v>
      </c>
      <c r="DR155" s="270"/>
      <c r="DS155" s="270">
        <v>0</v>
      </c>
      <c r="DT155" s="270">
        <v>0</v>
      </c>
      <c r="DU155" s="270">
        <v>0</v>
      </c>
      <c r="DV155" s="270">
        <v>0</v>
      </c>
      <c r="DW155" s="270">
        <v>0</v>
      </c>
      <c r="DX155" s="270">
        <v>0</v>
      </c>
      <c r="DY155" s="270">
        <v>0</v>
      </c>
      <c r="DZ155" s="270">
        <v>0</v>
      </c>
      <c r="EA155" s="270">
        <v>0</v>
      </c>
      <c r="EB155" s="270">
        <v>0</v>
      </c>
      <c r="EC155" s="270">
        <v>0</v>
      </c>
      <c r="ED155" s="270">
        <v>0</v>
      </c>
      <c r="EE155" s="270">
        <v>0</v>
      </c>
      <c r="EF155" s="270">
        <v>0</v>
      </c>
      <c r="EG155" s="270">
        <v>0</v>
      </c>
      <c r="EH155" s="270">
        <v>0</v>
      </c>
      <c r="EI155" s="270">
        <v>0</v>
      </c>
      <c r="EJ155" s="270">
        <v>0</v>
      </c>
      <c r="EK155" s="270">
        <v>0</v>
      </c>
      <c r="EL155" s="270">
        <v>0</v>
      </c>
      <c r="EM155" s="270">
        <v>180</v>
      </c>
      <c r="EN155" s="270">
        <v>0</v>
      </c>
      <c r="EO155" s="270">
        <v>0</v>
      </c>
      <c r="EP155" s="270">
        <v>0</v>
      </c>
      <c r="EQ155" s="270">
        <v>0</v>
      </c>
      <c r="ER155" s="270">
        <v>0</v>
      </c>
      <c r="ES155" s="270">
        <v>0</v>
      </c>
      <c r="ET155" s="270">
        <v>0</v>
      </c>
      <c r="EU155" s="270">
        <v>0</v>
      </c>
      <c r="EV155" s="270">
        <v>0</v>
      </c>
      <c r="EW155" s="270">
        <v>0</v>
      </c>
      <c r="EX155" s="270">
        <v>0</v>
      </c>
      <c r="EY155" s="270">
        <v>0</v>
      </c>
      <c r="EZ155" s="270">
        <v>0</v>
      </c>
      <c r="FA155" s="270">
        <v>0</v>
      </c>
      <c r="FB155" s="270">
        <v>0</v>
      </c>
      <c r="FC155" s="270">
        <v>0</v>
      </c>
      <c r="FD155" s="270">
        <v>0</v>
      </c>
      <c r="FE155" s="270">
        <v>0</v>
      </c>
      <c r="FF155" s="270">
        <v>0</v>
      </c>
      <c r="FG155" s="270"/>
      <c r="FH155" s="270">
        <v>0</v>
      </c>
      <c r="FI155" s="270"/>
      <c r="FJ155" s="270">
        <v>0</v>
      </c>
      <c r="FK155" s="270">
        <v>0</v>
      </c>
      <c r="FL155" s="270">
        <v>0</v>
      </c>
      <c r="FM155" s="270">
        <v>0</v>
      </c>
      <c r="FN155" s="270">
        <v>0</v>
      </c>
      <c r="FO155" s="351">
        <v>2670</v>
      </c>
      <c r="FP155" s="351">
        <v>0</v>
      </c>
      <c r="FQ155" s="351">
        <v>2720</v>
      </c>
      <c r="FR155" s="13"/>
      <c r="FS155" s="270"/>
      <c r="FT155" s="270"/>
      <c r="FU155" s="270"/>
      <c r="FV155" s="270"/>
      <c r="FW155" s="270"/>
      <c r="FX155" s="270"/>
      <c r="FY155" s="270"/>
      <c r="FZ155" s="270"/>
      <c r="GA155" s="270"/>
      <c r="GB155" s="270"/>
      <c r="GC155" s="270"/>
      <c r="GD155" s="270"/>
      <c r="GE155" s="270"/>
      <c r="GF155" s="270"/>
      <c r="GG155" s="270"/>
      <c r="GH155" s="270"/>
      <c r="GI155" s="270"/>
      <c r="GJ155" s="270"/>
      <c r="GK155" s="270"/>
      <c r="GL155" s="270"/>
      <c r="GM155" s="270"/>
      <c r="GN155" s="270"/>
      <c r="GO155" s="270"/>
      <c r="GP155" s="270"/>
      <c r="GQ155" s="270"/>
      <c r="GR155" s="270"/>
      <c r="GS155" s="270"/>
      <c r="GT155" s="270"/>
      <c r="GU155" s="270"/>
      <c r="GV155" s="270"/>
      <c r="GW155" s="270"/>
      <c r="GX155" s="270"/>
      <c r="GY155" s="270"/>
      <c r="GZ155" s="270"/>
      <c r="HA155" s="270"/>
      <c r="HB155" s="270"/>
      <c r="HC155" s="270"/>
      <c r="HD155" s="270"/>
      <c r="HE155" s="270"/>
      <c r="HF155" s="270"/>
      <c r="HG155" s="270"/>
      <c r="HH155" s="270"/>
      <c r="HI155" s="270"/>
      <c r="HJ155" s="270"/>
      <c r="HK155" s="270"/>
      <c r="HL155" s="270"/>
      <c r="HM155" s="270"/>
      <c r="HN155" s="270"/>
      <c r="HO155" s="270"/>
      <c r="HP155" s="270"/>
      <c r="HQ155" s="270"/>
      <c r="HR155" s="270"/>
      <c r="HS155" s="270"/>
      <c r="HT155" s="270"/>
      <c r="HU155" s="270"/>
      <c r="HV155" s="270"/>
      <c r="HW155" s="270"/>
      <c r="HX155" s="270"/>
      <c r="HY155" s="270"/>
      <c r="HZ155" s="270"/>
      <c r="IA155" s="270"/>
      <c r="IB155" s="270"/>
      <c r="IC155" s="270"/>
      <c r="ID155" s="270"/>
      <c r="IE155" s="270"/>
      <c r="IF155" s="270"/>
      <c r="IG155" s="270"/>
      <c r="IH155" s="270"/>
    </row>
    <row r="156" spans="1:242" ht="12.75" customHeight="1" x14ac:dyDescent="0.2">
      <c r="A156" s="374" t="s">
        <v>16</v>
      </c>
      <c r="B156" s="270">
        <v>1640</v>
      </c>
      <c r="C156" s="270">
        <v>1640</v>
      </c>
      <c r="D156" s="270">
        <v>585</v>
      </c>
      <c r="E156" s="270">
        <v>1055</v>
      </c>
      <c r="F156" s="270">
        <v>0</v>
      </c>
      <c r="G156" s="270">
        <v>0</v>
      </c>
      <c r="H156" s="270">
        <v>1640</v>
      </c>
      <c r="I156" s="270">
        <v>260</v>
      </c>
      <c r="J156" s="270">
        <v>1380</v>
      </c>
      <c r="K156" s="270">
        <v>475</v>
      </c>
      <c r="L156" s="270">
        <v>96.675807430000006</v>
      </c>
      <c r="M156" s="270">
        <v>65</v>
      </c>
      <c r="N156" s="270">
        <v>265</v>
      </c>
      <c r="O156" s="270">
        <v>445</v>
      </c>
      <c r="P156" s="270">
        <v>405</v>
      </c>
      <c r="Q156" s="270">
        <v>315</v>
      </c>
      <c r="R156" s="270">
        <v>115</v>
      </c>
      <c r="S156" s="270">
        <v>40</v>
      </c>
      <c r="T156" s="270">
        <v>40</v>
      </c>
      <c r="U156" s="270">
        <v>15</v>
      </c>
      <c r="V156" s="270">
        <v>1.8237547890000001</v>
      </c>
      <c r="W156" s="270">
        <v>2</v>
      </c>
      <c r="X156" s="270">
        <v>53.32701711</v>
      </c>
      <c r="Y156" s="270">
        <v>0</v>
      </c>
      <c r="Z156" s="270">
        <v>160</v>
      </c>
      <c r="AA156" s="270">
        <v>370</v>
      </c>
      <c r="AB156" s="270">
        <v>505</v>
      </c>
      <c r="AC156" s="270">
        <v>385</v>
      </c>
      <c r="AD156" s="270">
        <v>210</v>
      </c>
      <c r="AE156" s="270" t="s">
        <v>1676</v>
      </c>
      <c r="AF156" s="270">
        <v>130</v>
      </c>
      <c r="AG156" s="270">
        <v>0</v>
      </c>
      <c r="AH156" s="270">
        <v>35</v>
      </c>
      <c r="AI156" s="270">
        <v>0</v>
      </c>
      <c r="AJ156" s="270" t="s">
        <v>1676</v>
      </c>
      <c r="AK156" s="270">
        <v>20</v>
      </c>
      <c r="AL156" s="270">
        <v>140</v>
      </c>
      <c r="AM156" s="270">
        <v>160</v>
      </c>
      <c r="AN156" s="270">
        <v>0</v>
      </c>
      <c r="AO156" s="270">
        <v>0</v>
      </c>
      <c r="AP156" s="270" t="s">
        <v>1676</v>
      </c>
      <c r="AQ156" s="270">
        <v>135</v>
      </c>
      <c r="AR156" s="270">
        <v>45</v>
      </c>
      <c r="AS156" s="270">
        <v>65</v>
      </c>
      <c r="AT156" s="270">
        <v>225</v>
      </c>
      <c r="AU156" s="270">
        <v>0</v>
      </c>
      <c r="AV156" s="270">
        <v>40</v>
      </c>
      <c r="AW156" s="270">
        <v>150</v>
      </c>
      <c r="AX156" s="270">
        <v>0</v>
      </c>
      <c r="AY156" s="270">
        <v>145</v>
      </c>
      <c r="AZ156" s="270">
        <v>290</v>
      </c>
      <c r="BA156" s="270" t="s">
        <v>1676</v>
      </c>
      <c r="BB156" s="270">
        <v>45</v>
      </c>
      <c r="BC156" s="270" t="s">
        <v>1676</v>
      </c>
      <c r="BD156" s="270">
        <v>50</v>
      </c>
      <c r="BE156" s="270" t="s">
        <v>1676</v>
      </c>
      <c r="BF156" s="270" t="s">
        <v>1676</v>
      </c>
      <c r="BG156" s="270">
        <v>0</v>
      </c>
      <c r="BH156" s="270">
        <v>15</v>
      </c>
      <c r="BI156" s="270">
        <v>35</v>
      </c>
      <c r="BJ156" s="270">
        <v>0</v>
      </c>
      <c r="BK156" s="270">
        <v>0</v>
      </c>
      <c r="BL156" s="270">
        <v>25</v>
      </c>
      <c r="BM156" s="270">
        <v>330</v>
      </c>
      <c r="BN156" s="270">
        <v>25</v>
      </c>
      <c r="BO156" s="270">
        <v>575</v>
      </c>
      <c r="BP156" s="270">
        <v>385</v>
      </c>
      <c r="BQ156" s="270">
        <v>0</v>
      </c>
      <c r="BR156" s="270">
        <v>0</v>
      </c>
      <c r="BS156" s="270" t="s">
        <v>1676</v>
      </c>
      <c r="BT156" s="270">
        <v>90</v>
      </c>
      <c r="BU156" s="270">
        <v>25</v>
      </c>
      <c r="BV156" s="270">
        <v>0</v>
      </c>
      <c r="BW156" s="270">
        <v>65</v>
      </c>
      <c r="BX156" s="270">
        <v>0</v>
      </c>
      <c r="BY156" s="270" t="s">
        <v>1676</v>
      </c>
      <c r="BZ156" s="270">
        <v>0</v>
      </c>
      <c r="CA156" s="270">
        <v>0</v>
      </c>
      <c r="CB156" s="270">
        <v>0</v>
      </c>
      <c r="CC156" s="270">
        <v>0</v>
      </c>
      <c r="CD156" s="270">
        <v>20</v>
      </c>
      <c r="CE156" s="270">
        <v>0</v>
      </c>
      <c r="CF156" s="270">
        <v>0</v>
      </c>
      <c r="CG156" s="270">
        <v>1620</v>
      </c>
      <c r="CH156" s="270">
        <v>0</v>
      </c>
      <c r="CI156" s="270">
        <v>225</v>
      </c>
      <c r="CJ156" s="270">
        <v>185</v>
      </c>
      <c r="CK156" s="270">
        <v>350</v>
      </c>
      <c r="CL156" s="270">
        <v>25</v>
      </c>
      <c r="CM156" s="270">
        <v>35</v>
      </c>
      <c r="CN156" s="270">
        <v>0</v>
      </c>
      <c r="CO156" s="270">
        <v>0</v>
      </c>
      <c r="CP156" s="270">
        <v>0</v>
      </c>
      <c r="CQ156" s="270">
        <v>0</v>
      </c>
      <c r="CR156" s="270">
        <v>0</v>
      </c>
      <c r="CS156" s="270">
        <v>0</v>
      </c>
      <c r="CT156" s="270">
        <v>0</v>
      </c>
      <c r="CU156" s="270"/>
      <c r="CV156" s="270">
        <v>0</v>
      </c>
      <c r="CW156" s="270">
        <v>0</v>
      </c>
      <c r="CX156" s="270">
        <v>0</v>
      </c>
      <c r="CY156" s="270">
        <v>0</v>
      </c>
      <c r="CZ156" s="270">
        <v>0</v>
      </c>
      <c r="DA156" s="270">
        <v>0</v>
      </c>
      <c r="DB156" s="270">
        <v>270</v>
      </c>
      <c r="DC156" s="270">
        <v>0</v>
      </c>
      <c r="DD156" s="270">
        <v>0</v>
      </c>
      <c r="DE156" s="270">
        <v>0</v>
      </c>
      <c r="DF156" s="270">
        <v>195</v>
      </c>
      <c r="DG156" s="270">
        <v>0</v>
      </c>
      <c r="DH156" s="270">
        <v>0</v>
      </c>
      <c r="DI156" s="270">
        <v>0</v>
      </c>
      <c r="DJ156" s="270">
        <v>0</v>
      </c>
      <c r="DK156" s="270">
        <v>0</v>
      </c>
      <c r="DL156" s="270">
        <v>0</v>
      </c>
      <c r="DM156" s="270">
        <v>0</v>
      </c>
      <c r="DN156" s="270">
        <v>0</v>
      </c>
      <c r="DO156" s="270">
        <v>0</v>
      </c>
      <c r="DP156" s="270">
        <v>0</v>
      </c>
      <c r="DQ156" s="270">
        <v>0</v>
      </c>
      <c r="DR156" s="270"/>
      <c r="DS156" s="270">
        <v>0</v>
      </c>
      <c r="DT156" s="270">
        <v>0</v>
      </c>
      <c r="DU156" s="270">
        <v>0</v>
      </c>
      <c r="DV156" s="270">
        <v>0</v>
      </c>
      <c r="DW156" s="270">
        <v>0</v>
      </c>
      <c r="DX156" s="270">
        <v>0</v>
      </c>
      <c r="DY156" s="270">
        <v>0</v>
      </c>
      <c r="DZ156" s="270">
        <v>0</v>
      </c>
      <c r="EA156" s="270">
        <v>0</v>
      </c>
      <c r="EB156" s="270">
        <v>0</v>
      </c>
      <c r="EC156" s="270">
        <v>0</v>
      </c>
      <c r="ED156" s="270">
        <v>0</v>
      </c>
      <c r="EE156" s="270">
        <v>0</v>
      </c>
      <c r="EF156" s="270">
        <v>0</v>
      </c>
      <c r="EG156" s="270">
        <v>0</v>
      </c>
      <c r="EH156" s="270">
        <v>0</v>
      </c>
      <c r="EI156" s="270">
        <v>0</v>
      </c>
      <c r="EJ156" s="270">
        <v>0</v>
      </c>
      <c r="EK156" s="270">
        <v>0</v>
      </c>
      <c r="EL156" s="270">
        <v>0</v>
      </c>
      <c r="EM156" s="270">
        <v>355</v>
      </c>
      <c r="EN156" s="270">
        <v>0</v>
      </c>
      <c r="EO156" s="270">
        <v>0</v>
      </c>
      <c r="EP156" s="270">
        <v>0</v>
      </c>
      <c r="EQ156" s="270">
        <v>0</v>
      </c>
      <c r="ER156" s="270">
        <v>0</v>
      </c>
      <c r="ES156" s="270">
        <v>0</v>
      </c>
      <c r="ET156" s="270">
        <v>0</v>
      </c>
      <c r="EU156" s="270">
        <v>0</v>
      </c>
      <c r="EV156" s="270">
        <v>0</v>
      </c>
      <c r="EW156" s="270">
        <v>0</v>
      </c>
      <c r="EX156" s="270">
        <v>0</v>
      </c>
      <c r="EY156" s="270">
        <v>0</v>
      </c>
      <c r="EZ156" s="270">
        <v>0</v>
      </c>
      <c r="FA156" s="270">
        <v>0</v>
      </c>
      <c r="FB156" s="270">
        <v>0</v>
      </c>
      <c r="FC156" s="270">
        <v>0</v>
      </c>
      <c r="FD156" s="270">
        <v>0</v>
      </c>
      <c r="FE156" s="270">
        <v>0</v>
      </c>
      <c r="FF156" s="270">
        <v>0</v>
      </c>
      <c r="FG156" s="270"/>
      <c r="FH156" s="270">
        <v>0</v>
      </c>
      <c r="FI156" s="270"/>
      <c r="FJ156" s="270">
        <v>0</v>
      </c>
      <c r="FK156" s="270">
        <v>0</v>
      </c>
      <c r="FL156" s="270">
        <v>0</v>
      </c>
      <c r="FM156" s="270">
        <v>0</v>
      </c>
      <c r="FN156" s="270">
        <v>0</v>
      </c>
      <c r="FO156" s="351">
        <v>1600</v>
      </c>
      <c r="FP156" s="351">
        <v>0</v>
      </c>
      <c r="FQ156" s="351">
        <v>1640</v>
      </c>
      <c r="FR156" s="13"/>
      <c r="FS156" s="270"/>
      <c r="FT156" s="270"/>
      <c r="FU156" s="270"/>
      <c r="FV156" s="270"/>
      <c r="FW156" s="270"/>
      <c r="FX156" s="270"/>
      <c r="FY156" s="270"/>
      <c r="FZ156" s="270"/>
      <c r="GA156" s="270"/>
      <c r="GB156" s="270"/>
      <c r="GC156" s="270"/>
      <c r="GD156" s="270"/>
      <c r="GE156" s="270"/>
      <c r="GF156" s="270"/>
      <c r="GG156" s="270"/>
      <c r="GH156" s="270"/>
      <c r="GI156" s="270"/>
      <c r="GJ156" s="270"/>
      <c r="GK156" s="270"/>
      <c r="GL156" s="270"/>
      <c r="GM156" s="270"/>
      <c r="GN156" s="270"/>
      <c r="GO156" s="270"/>
      <c r="GP156" s="270"/>
      <c r="GQ156" s="270"/>
      <c r="GR156" s="270"/>
      <c r="GS156" s="270"/>
      <c r="GT156" s="270"/>
      <c r="GU156" s="270"/>
      <c r="GV156" s="270"/>
      <c r="GW156" s="270"/>
      <c r="GX156" s="270"/>
      <c r="GY156" s="270"/>
      <c r="GZ156" s="270"/>
      <c r="HA156" s="270"/>
      <c r="HB156" s="270"/>
      <c r="HC156" s="270"/>
      <c r="HD156" s="270"/>
      <c r="HE156" s="270"/>
      <c r="HF156" s="270"/>
      <c r="HG156" s="270"/>
      <c r="HH156" s="270"/>
      <c r="HI156" s="270"/>
      <c r="HJ156" s="270"/>
      <c r="HK156" s="270"/>
      <c r="HL156" s="270"/>
      <c r="HM156" s="270"/>
      <c r="HN156" s="270"/>
      <c r="HO156" s="270"/>
      <c r="HP156" s="270"/>
      <c r="HQ156" s="270"/>
      <c r="HR156" s="270"/>
      <c r="HS156" s="270"/>
      <c r="HT156" s="270"/>
      <c r="HU156" s="270"/>
      <c r="HV156" s="270"/>
      <c r="HW156" s="270"/>
      <c r="HX156" s="270"/>
      <c r="HY156" s="270"/>
      <c r="HZ156" s="270"/>
      <c r="IA156" s="270"/>
      <c r="IB156" s="270"/>
      <c r="IC156" s="270"/>
      <c r="ID156" s="270"/>
      <c r="IE156" s="270"/>
      <c r="IF156" s="270"/>
      <c r="IG156" s="270"/>
      <c r="IH156" s="270"/>
    </row>
    <row r="157" spans="1:242" ht="12.75" customHeight="1" x14ac:dyDescent="0.2">
      <c r="A157" s="374" t="s">
        <v>17</v>
      </c>
      <c r="B157" s="270">
        <v>880</v>
      </c>
      <c r="C157" s="270">
        <v>880</v>
      </c>
      <c r="D157" s="270">
        <v>400</v>
      </c>
      <c r="E157" s="270">
        <v>480</v>
      </c>
      <c r="F157" s="270">
        <v>0</v>
      </c>
      <c r="G157" s="270">
        <v>0</v>
      </c>
      <c r="H157" s="270">
        <v>880</v>
      </c>
      <c r="I157" s="270">
        <v>565</v>
      </c>
      <c r="J157" s="270">
        <v>315</v>
      </c>
      <c r="K157" s="270">
        <v>1470</v>
      </c>
      <c r="L157" s="270">
        <v>65.362499999999997</v>
      </c>
      <c r="M157" s="270">
        <v>56</v>
      </c>
      <c r="N157" s="270">
        <v>225</v>
      </c>
      <c r="O157" s="270">
        <v>250</v>
      </c>
      <c r="P157" s="270">
        <v>230</v>
      </c>
      <c r="Q157" s="270">
        <v>155</v>
      </c>
      <c r="R157" s="270" t="s">
        <v>1676</v>
      </c>
      <c r="S157" s="270" t="s">
        <v>1676</v>
      </c>
      <c r="T157" s="270" t="s">
        <v>1676</v>
      </c>
      <c r="U157" s="270" t="s">
        <v>1676</v>
      </c>
      <c r="V157" s="270">
        <v>2.611012433</v>
      </c>
      <c r="W157" s="270">
        <v>3</v>
      </c>
      <c r="X157" s="270">
        <v>59.266514809999997</v>
      </c>
      <c r="Y157" s="270">
        <v>0</v>
      </c>
      <c r="Z157" s="270">
        <v>65</v>
      </c>
      <c r="AA157" s="270">
        <v>95</v>
      </c>
      <c r="AB157" s="270">
        <v>215</v>
      </c>
      <c r="AC157" s="270">
        <v>350</v>
      </c>
      <c r="AD157" s="270">
        <v>150</v>
      </c>
      <c r="AE157" s="270" t="s">
        <v>1676</v>
      </c>
      <c r="AF157" s="270">
        <v>15</v>
      </c>
      <c r="AG157" s="270">
        <v>0</v>
      </c>
      <c r="AH157" s="270">
        <v>0</v>
      </c>
      <c r="AI157" s="270" t="s">
        <v>1676</v>
      </c>
      <c r="AJ157" s="270">
        <v>0</v>
      </c>
      <c r="AK157" s="270">
        <v>0</v>
      </c>
      <c r="AL157" s="270">
        <v>0</v>
      </c>
      <c r="AM157" s="270">
        <v>30</v>
      </c>
      <c r="AN157" s="270">
        <v>0</v>
      </c>
      <c r="AO157" s="270">
        <v>0</v>
      </c>
      <c r="AP157" s="270">
        <v>0</v>
      </c>
      <c r="AQ157" s="270">
        <v>75</v>
      </c>
      <c r="AR157" s="270">
        <v>45</v>
      </c>
      <c r="AS157" s="270">
        <v>30</v>
      </c>
      <c r="AT157" s="270">
        <v>45</v>
      </c>
      <c r="AU157" s="270">
        <v>0</v>
      </c>
      <c r="AV157" s="270" t="s">
        <v>1676</v>
      </c>
      <c r="AW157" s="270">
        <v>40</v>
      </c>
      <c r="AX157" s="270">
        <v>0</v>
      </c>
      <c r="AY157" s="270">
        <v>20</v>
      </c>
      <c r="AZ157" s="270">
        <v>540</v>
      </c>
      <c r="BA157" s="270">
        <v>0</v>
      </c>
      <c r="BB157" s="270">
        <v>35</v>
      </c>
      <c r="BC157" s="270" t="s">
        <v>1676</v>
      </c>
      <c r="BD157" s="270">
        <v>10</v>
      </c>
      <c r="BE157" s="270">
        <v>0</v>
      </c>
      <c r="BF157" s="270">
        <v>0</v>
      </c>
      <c r="BG157" s="270">
        <v>0</v>
      </c>
      <c r="BH157" s="270" t="s">
        <v>1676</v>
      </c>
      <c r="BI157" s="270">
        <v>0</v>
      </c>
      <c r="BJ157" s="270" t="s">
        <v>1676</v>
      </c>
      <c r="BK157" s="270">
        <v>0</v>
      </c>
      <c r="BL157" s="270">
        <v>0</v>
      </c>
      <c r="BM157" s="270">
        <v>30</v>
      </c>
      <c r="BN157" s="270" t="s">
        <v>1676</v>
      </c>
      <c r="BO157" s="270">
        <v>620</v>
      </c>
      <c r="BP157" s="270">
        <v>165</v>
      </c>
      <c r="BQ157" s="270">
        <v>0</v>
      </c>
      <c r="BR157" s="270">
        <v>0</v>
      </c>
      <c r="BS157" s="270" t="s">
        <v>1676</v>
      </c>
      <c r="BT157" s="270">
        <v>25</v>
      </c>
      <c r="BU157" s="270" t="s">
        <v>1676</v>
      </c>
      <c r="BV157" s="270">
        <v>0</v>
      </c>
      <c r="BW157" s="270">
        <v>10</v>
      </c>
      <c r="BX157" s="270">
        <v>0</v>
      </c>
      <c r="BY157" s="270">
        <v>0</v>
      </c>
      <c r="BZ157" s="270">
        <v>0</v>
      </c>
      <c r="CA157" s="270">
        <v>0</v>
      </c>
      <c r="CB157" s="270">
        <v>0</v>
      </c>
      <c r="CC157" s="270">
        <v>0</v>
      </c>
      <c r="CD157" s="270">
        <v>10</v>
      </c>
      <c r="CE157" s="270">
        <v>0</v>
      </c>
      <c r="CF157" s="270">
        <v>0</v>
      </c>
      <c r="CG157" s="270">
        <v>870</v>
      </c>
      <c r="CH157" s="270">
        <v>0</v>
      </c>
      <c r="CI157" s="270" t="s">
        <v>1676</v>
      </c>
      <c r="CJ157" s="270">
        <v>120</v>
      </c>
      <c r="CK157" s="270">
        <v>625</v>
      </c>
      <c r="CL157" s="270" t="s">
        <v>1676</v>
      </c>
      <c r="CM157" s="270">
        <v>0</v>
      </c>
      <c r="CN157" s="270">
        <v>0</v>
      </c>
      <c r="CO157" s="270">
        <v>0</v>
      </c>
      <c r="CP157" s="270">
        <v>0</v>
      </c>
      <c r="CQ157" s="270">
        <v>0</v>
      </c>
      <c r="CR157" s="270">
        <v>0</v>
      </c>
      <c r="CS157" s="270">
        <v>0</v>
      </c>
      <c r="CT157" s="270">
        <v>0</v>
      </c>
      <c r="CU157" s="270"/>
      <c r="CV157" s="270">
        <v>0</v>
      </c>
      <c r="CW157" s="270">
        <v>0</v>
      </c>
      <c r="CX157" s="270">
        <v>0</v>
      </c>
      <c r="CY157" s="270">
        <v>0</v>
      </c>
      <c r="CZ157" s="270">
        <v>0</v>
      </c>
      <c r="DA157" s="270">
        <v>0</v>
      </c>
      <c r="DB157" s="270" t="s">
        <v>1676</v>
      </c>
      <c r="DC157" s="270">
        <v>0</v>
      </c>
      <c r="DD157" s="270">
        <v>0</v>
      </c>
      <c r="DE157" s="270">
        <v>0</v>
      </c>
      <c r="DF157" s="270">
        <v>35</v>
      </c>
      <c r="DG157" s="270">
        <v>0</v>
      </c>
      <c r="DH157" s="270">
        <v>0</v>
      </c>
      <c r="DI157" s="270">
        <v>0</v>
      </c>
      <c r="DJ157" s="270">
        <v>0</v>
      </c>
      <c r="DK157" s="270">
        <v>0</v>
      </c>
      <c r="DL157" s="270">
        <v>0</v>
      </c>
      <c r="DM157" s="270">
        <v>0</v>
      </c>
      <c r="DN157" s="270">
        <v>0</v>
      </c>
      <c r="DO157" s="270">
        <v>0</v>
      </c>
      <c r="DP157" s="270">
        <v>0</v>
      </c>
      <c r="DQ157" s="270">
        <v>0</v>
      </c>
      <c r="DR157" s="270"/>
      <c r="DS157" s="270">
        <v>0</v>
      </c>
      <c r="DT157" s="270">
        <v>0</v>
      </c>
      <c r="DU157" s="270">
        <v>0</v>
      </c>
      <c r="DV157" s="270">
        <v>0</v>
      </c>
      <c r="DW157" s="270">
        <v>0</v>
      </c>
      <c r="DX157" s="270">
        <v>0</v>
      </c>
      <c r="DY157" s="270">
        <v>0</v>
      </c>
      <c r="DZ157" s="270">
        <v>0</v>
      </c>
      <c r="EA157" s="270">
        <v>0</v>
      </c>
      <c r="EB157" s="270">
        <v>0</v>
      </c>
      <c r="EC157" s="270">
        <v>0</v>
      </c>
      <c r="ED157" s="270">
        <v>0</v>
      </c>
      <c r="EE157" s="270">
        <v>0</v>
      </c>
      <c r="EF157" s="270">
        <v>0</v>
      </c>
      <c r="EG157" s="270">
        <v>0</v>
      </c>
      <c r="EH157" s="270">
        <v>0</v>
      </c>
      <c r="EI157" s="270">
        <v>0</v>
      </c>
      <c r="EJ157" s="270">
        <v>0</v>
      </c>
      <c r="EK157" s="270">
        <v>0</v>
      </c>
      <c r="EL157" s="270">
        <v>0</v>
      </c>
      <c r="EM157" s="270">
        <v>95</v>
      </c>
      <c r="EN157" s="270">
        <v>0</v>
      </c>
      <c r="EO157" s="270">
        <v>0</v>
      </c>
      <c r="EP157" s="270">
        <v>0</v>
      </c>
      <c r="EQ157" s="270">
        <v>0</v>
      </c>
      <c r="ER157" s="270">
        <v>0</v>
      </c>
      <c r="ES157" s="270">
        <v>0</v>
      </c>
      <c r="ET157" s="270">
        <v>0</v>
      </c>
      <c r="EU157" s="270">
        <v>0</v>
      </c>
      <c r="EV157" s="270">
        <v>0</v>
      </c>
      <c r="EW157" s="270">
        <v>0</v>
      </c>
      <c r="EX157" s="270">
        <v>0</v>
      </c>
      <c r="EY157" s="270">
        <v>0</v>
      </c>
      <c r="EZ157" s="270">
        <v>0</v>
      </c>
      <c r="FA157" s="270">
        <v>0</v>
      </c>
      <c r="FB157" s="270">
        <v>0</v>
      </c>
      <c r="FC157" s="270">
        <v>0</v>
      </c>
      <c r="FD157" s="270">
        <v>0</v>
      </c>
      <c r="FE157" s="270">
        <v>0</v>
      </c>
      <c r="FF157" s="270">
        <v>0</v>
      </c>
      <c r="FG157" s="270"/>
      <c r="FH157" s="270">
        <v>0</v>
      </c>
      <c r="FI157" s="270"/>
      <c r="FJ157" s="270">
        <v>0</v>
      </c>
      <c r="FK157" s="270">
        <v>0</v>
      </c>
      <c r="FL157" s="270">
        <v>0</v>
      </c>
      <c r="FM157" s="270">
        <v>0</v>
      </c>
      <c r="FN157" s="270">
        <v>0</v>
      </c>
      <c r="FO157" s="351">
        <v>845</v>
      </c>
      <c r="FP157" s="351">
        <v>0</v>
      </c>
      <c r="FQ157" s="351">
        <v>880</v>
      </c>
      <c r="FR157" s="13"/>
      <c r="FS157" s="270"/>
      <c r="FT157" s="270"/>
      <c r="FU157" s="270"/>
      <c r="FV157" s="270"/>
      <c r="FW157" s="270"/>
      <c r="FX157" s="270"/>
      <c r="FY157" s="270"/>
      <c r="FZ157" s="270"/>
      <c r="GA157" s="270"/>
      <c r="GB157" s="270"/>
      <c r="GC157" s="270"/>
      <c r="GD157" s="270"/>
      <c r="GE157" s="270"/>
      <c r="GF157" s="270"/>
      <c r="GG157" s="270"/>
      <c r="GH157" s="270"/>
      <c r="GI157" s="270"/>
      <c r="GJ157" s="270"/>
      <c r="GK157" s="270"/>
      <c r="GL157" s="270"/>
      <c r="GM157" s="270"/>
      <c r="GN157" s="270"/>
      <c r="GO157" s="270"/>
      <c r="GP157" s="270"/>
      <c r="GQ157" s="270"/>
      <c r="GR157" s="270"/>
      <c r="GS157" s="270"/>
      <c r="GT157" s="270"/>
      <c r="GU157" s="270"/>
      <c r="GV157" s="270"/>
      <c r="GW157" s="270"/>
      <c r="GX157" s="270"/>
      <c r="GY157" s="270"/>
      <c r="GZ157" s="270"/>
      <c r="HA157" s="270"/>
      <c r="HB157" s="270"/>
      <c r="HC157" s="270"/>
      <c r="HD157" s="270"/>
      <c r="HE157" s="270"/>
      <c r="HF157" s="270"/>
      <c r="HG157" s="270"/>
      <c r="HH157" s="270"/>
      <c r="HI157" s="270"/>
      <c r="HJ157" s="270"/>
      <c r="HK157" s="270"/>
      <c r="HL157" s="270"/>
      <c r="HM157" s="270"/>
      <c r="HN157" s="270"/>
      <c r="HO157" s="270"/>
      <c r="HP157" s="270"/>
      <c r="HQ157" s="270"/>
      <c r="HR157" s="270"/>
      <c r="HS157" s="270"/>
      <c r="HT157" s="270"/>
      <c r="HU157" s="270"/>
      <c r="HV157" s="270"/>
      <c r="HW157" s="270"/>
      <c r="HX157" s="270"/>
      <c r="HY157" s="270"/>
      <c r="HZ157" s="270"/>
      <c r="IA157" s="270"/>
      <c r="IB157" s="270"/>
      <c r="IC157" s="270"/>
      <c r="ID157" s="270"/>
      <c r="IE157" s="270"/>
      <c r="IF157" s="270"/>
      <c r="IG157" s="270"/>
      <c r="IH157" s="270"/>
    </row>
    <row r="158" spans="1:242" ht="12.75" customHeight="1" x14ac:dyDescent="0.2">
      <c r="A158" s="374" t="s">
        <v>321</v>
      </c>
      <c r="B158" s="270">
        <v>3800</v>
      </c>
      <c r="C158" s="270">
        <v>3800</v>
      </c>
      <c r="D158" s="270">
        <v>1675</v>
      </c>
      <c r="E158" s="270">
        <v>2125</v>
      </c>
      <c r="F158" s="270">
        <v>0</v>
      </c>
      <c r="G158" s="270">
        <v>0</v>
      </c>
      <c r="H158" s="270">
        <v>3800</v>
      </c>
      <c r="I158" s="270">
        <v>720</v>
      </c>
      <c r="J158" s="270">
        <v>3080</v>
      </c>
      <c r="K158" s="270">
        <v>1335</v>
      </c>
      <c r="L158" s="270">
        <v>76.615017249999994</v>
      </c>
      <c r="M158" s="270">
        <v>36</v>
      </c>
      <c r="N158" s="270">
        <v>1675</v>
      </c>
      <c r="O158" s="270">
        <v>860</v>
      </c>
      <c r="P158" s="270">
        <v>475</v>
      </c>
      <c r="Q158" s="270">
        <v>425</v>
      </c>
      <c r="R158" s="270">
        <v>125</v>
      </c>
      <c r="S158" s="270">
        <v>70</v>
      </c>
      <c r="T158" s="270">
        <v>55</v>
      </c>
      <c r="U158" s="270">
        <v>85</v>
      </c>
      <c r="V158" s="270">
        <v>1.8541666670000001</v>
      </c>
      <c r="W158" s="270">
        <v>1</v>
      </c>
      <c r="X158" s="270">
        <v>52.64183835</v>
      </c>
      <c r="Y158" s="270">
        <v>0</v>
      </c>
      <c r="Z158" s="270">
        <v>375</v>
      </c>
      <c r="AA158" s="270">
        <v>890</v>
      </c>
      <c r="AB158" s="270">
        <v>1140</v>
      </c>
      <c r="AC158" s="270">
        <v>975</v>
      </c>
      <c r="AD158" s="270">
        <v>395</v>
      </c>
      <c r="AE158" s="270">
        <v>10</v>
      </c>
      <c r="AF158" s="270">
        <v>210</v>
      </c>
      <c r="AG158" s="270">
        <v>10</v>
      </c>
      <c r="AH158" s="270">
        <v>245</v>
      </c>
      <c r="AI158" s="270">
        <v>30</v>
      </c>
      <c r="AJ158" s="270">
        <v>80</v>
      </c>
      <c r="AK158" s="270">
        <v>25</v>
      </c>
      <c r="AL158" s="270">
        <v>300</v>
      </c>
      <c r="AM158" s="270">
        <v>570</v>
      </c>
      <c r="AN158" s="270">
        <v>30</v>
      </c>
      <c r="AO158" s="270">
        <v>0</v>
      </c>
      <c r="AP158" s="270" t="s">
        <v>1676</v>
      </c>
      <c r="AQ158" s="270">
        <v>370</v>
      </c>
      <c r="AR158" s="270">
        <v>85</v>
      </c>
      <c r="AS158" s="270">
        <v>75</v>
      </c>
      <c r="AT158" s="270">
        <v>320</v>
      </c>
      <c r="AU158" s="270">
        <v>0</v>
      </c>
      <c r="AV158" s="270">
        <v>65</v>
      </c>
      <c r="AW158" s="270">
        <v>515</v>
      </c>
      <c r="AX158" s="270" t="s">
        <v>1676</v>
      </c>
      <c r="AY158" s="270">
        <v>20</v>
      </c>
      <c r="AZ158" s="270">
        <v>685</v>
      </c>
      <c r="BA158" s="270">
        <v>30</v>
      </c>
      <c r="BB158" s="270">
        <v>135</v>
      </c>
      <c r="BC158" s="270">
        <v>35</v>
      </c>
      <c r="BD158" s="270">
        <v>130</v>
      </c>
      <c r="BE158" s="270">
        <v>10</v>
      </c>
      <c r="BF158" s="270" t="s">
        <v>1676</v>
      </c>
      <c r="BG158" s="270">
        <v>0</v>
      </c>
      <c r="BH158" s="270">
        <v>80</v>
      </c>
      <c r="BI158" s="270">
        <v>245</v>
      </c>
      <c r="BJ158" s="270">
        <v>30</v>
      </c>
      <c r="BK158" s="270" t="s">
        <v>1676</v>
      </c>
      <c r="BL158" s="270">
        <v>95</v>
      </c>
      <c r="BM158" s="270">
        <v>890</v>
      </c>
      <c r="BN158" s="270">
        <v>60</v>
      </c>
      <c r="BO158" s="270">
        <v>1180</v>
      </c>
      <c r="BP158" s="270">
        <v>700</v>
      </c>
      <c r="BQ158" s="270" t="s">
        <v>1676</v>
      </c>
      <c r="BR158" s="270">
        <v>0</v>
      </c>
      <c r="BS158" s="270" t="s">
        <v>1676</v>
      </c>
      <c r="BT158" s="270">
        <v>225</v>
      </c>
      <c r="BU158" s="270">
        <v>35</v>
      </c>
      <c r="BV158" s="270">
        <v>0</v>
      </c>
      <c r="BW158" s="270">
        <v>70</v>
      </c>
      <c r="BX158" s="270">
        <v>0</v>
      </c>
      <c r="BY158" s="270">
        <v>0</v>
      </c>
      <c r="BZ158" s="270">
        <v>0</v>
      </c>
      <c r="CA158" s="270">
        <v>0</v>
      </c>
      <c r="CB158" s="270">
        <v>0</v>
      </c>
      <c r="CC158" s="270">
        <v>0</v>
      </c>
      <c r="CD158" s="270">
        <v>40</v>
      </c>
      <c r="CE158" s="270">
        <v>0</v>
      </c>
      <c r="CF158" s="270">
        <v>0</v>
      </c>
      <c r="CG158" s="270">
        <v>3760</v>
      </c>
      <c r="CH158" s="270">
        <v>0</v>
      </c>
      <c r="CI158" s="270">
        <v>485</v>
      </c>
      <c r="CJ158" s="270">
        <v>455</v>
      </c>
      <c r="CK158" s="270">
        <v>1095</v>
      </c>
      <c r="CL158" s="270">
        <v>145</v>
      </c>
      <c r="CM158" s="270">
        <v>245</v>
      </c>
      <c r="CN158" s="270" t="s">
        <v>1676</v>
      </c>
      <c r="CO158" s="270">
        <v>0</v>
      </c>
      <c r="CP158" s="270">
        <v>0</v>
      </c>
      <c r="CQ158" s="270">
        <v>0</v>
      </c>
      <c r="CR158" s="270">
        <v>0</v>
      </c>
      <c r="CS158" s="270">
        <v>0</v>
      </c>
      <c r="CT158" s="270">
        <v>0</v>
      </c>
      <c r="CU158" s="270"/>
      <c r="CV158" s="270">
        <v>0</v>
      </c>
      <c r="CW158" s="270">
        <v>0</v>
      </c>
      <c r="CX158" s="270" t="s">
        <v>1676</v>
      </c>
      <c r="CY158" s="270">
        <v>0</v>
      </c>
      <c r="CZ158" s="270">
        <v>0</v>
      </c>
      <c r="DA158" s="270">
        <v>0</v>
      </c>
      <c r="DB158" s="270">
        <v>200</v>
      </c>
      <c r="DC158" s="270">
        <v>0</v>
      </c>
      <c r="DD158" s="270">
        <v>0</v>
      </c>
      <c r="DE158" s="270">
        <v>0</v>
      </c>
      <c r="DF158" s="270">
        <v>685</v>
      </c>
      <c r="DG158" s="270">
        <v>0</v>
      </c>
      <c r="DH158" s="270">
        <v>0</v>
      </c>
      <c r="DI158" s="270">
        <v>0</v>
      </c>
      <c r="DJ158" s="270">
        <v>0</v>
      </c>
      <c r="DK158" s="270">
        <v>0</v>
      </c>
      <c r="DL158" s="270">
        <v>0</v>
      </c>
      <c r="DM158" s="270">
        <v>0</v>
      </c>
      <c r="DN158" s="270">
        <v>0</v>
      </c>
      <c r="DO158" s="270">
        <v>0</v>
      </c>
      <c r="DP158" s="270">
        <v>0</v>
      </c>
      <c r="DQ158" s="270">
        <v>0</v>
      </c>
      <c r="DR158" s="270"/>
      <c r="DS158" s="270">
        <v>0</v>
      </c>
      <c r="DT158" s="270">
        <v>0</v>
      </c>
      <c r="DU158" s="270">
        <v>0</v>
      </c>
      <c r="DV158" s="270">
        <v>0</v>
      </c>
      <c r="DW158" s="270">
        <v>0</v>
      </c>
      <c r="DX158" s="270">
        <v>0</v>
      </c>
      <c r="DY158" s="270">
        <v>0</v>
      </c>
      <c r="DZ158" s="270">
        <v>0</v>
      </c>
      <c r="EA158" s="270">
        <v>0</v>
      </c>
      <c r="EB158" s="270">
        <v>0</v>
      </c>
      <c r="EC158" s="270">
        <v>0</v>
      </c>
      <c r="ED158" s="270">
        <v>0</v>
      </c>
      <c r="EE158" s="270">
        <v>0</v>
      </c>
      <c r="EF158" s="270">
        <v>0</v>
      </c>
      <c r="EG158" s="270">
        <v>0</v>
      </c>
      <c r="EH158" s="270">
        <v>0</v>
      </c>
      <c r="EI158" s="270">
        <v>0</v>
      </c>
      <c r="EJ158" s="270">
        <v>0</v>
      </c>
      <c r="EK158" s="270">
        <v>0</v>
      </c>
      <c r="EL158" s="270">
        <v>0</v>
      </c>
      <c r="EM158" s="270">
        <v>475</v>
      </c>
      <c r="EN158" s="270">
        <v>0</v>
      </c>
      <c r="EO158" s="270">
        <v>0</v>
      </c>
      <c r="EP158" s="270">
        <v>0</v>
      </c>
      <c r="EQ158" s="270">
        <v>0</v>
      </c>
      <c r="ER158" s="270">
        <v>0</v>
      </c>
      <c r="ES158" s="270">
        <v>0</v>
      </c>
      <c r="ET158" s="270">
        <v>0</v>
      </c>
      <c r="EU158" s="270">
        <v>0</v>
      </c>
      <c r="EV158" s="270">
        <v>0</v>
      </c>
      <c r="EW158" s="270">
        <v>0</v>
      </c>
      <c r="EX158" s="270">
        <v>0</v>
      </c>
      <c r="EY158" s="270">
        <v>0</v>
      </c>
      <c r="EZ158" s="270">
        <v>0</v>
      </c>
      <c r="FA158" s="270">
        <v>0</v>
      </c>
      <c r="FB158" s="270">
        <v>0</v>
      </c>
      <c r="FC158" s="270">
        <v>0</v>
      </c>
      <c r="FD158" s="270">
        <v>0</v>
      </c>
      <c r="FE158" s="270">
        <v>0</v>
      </c>
      <c r="FF158" s="270">
        <v>0</v>
      </c>
      <c r="FG158" s="270"/>
      <c r="FH158" s="270">
        <v>0</v>
      </c>
      <c r="FI158" s="270"/>
      <c r="FJ158" s="270">
        <v>0</v>
      </c>
      <c r="FK158" s="270">
        <v>0</v>
      </c>
      <c r="FL158" s="270">
        <v>0</v>
      </c>
      <c r="FM158" s="270">
        <v>0</v>
      </c>
      <c r="FN158" s="270">
        <v>0</v>
      </c>
      <c r="FO158" s="351">
        <v>3665</v>
      </c>
      <c r="FP158" s="351">
        <v>0</v>
      </c>
      <c r="FQ158" s="351">
        <v>3770</v>
      </c>
      <c r="FR158" s="13"/>
      <c r="FS158" s="270"/>
      <c r="FT158" s="270"/>
      <c r="FU158" s="270"/>
      <c r="FV158" s="270"/>
      <c r="FW158" s="270"/>
      <c r="FX158" s="270"/>
      <c r="FY158" s="270"/>
      <c r="FZ158" s="270"/>
      <c r="GA158" s="270"/>
      <c r="GB158" s="270"/>
      <c r="GC158" s="270"/>
      <c r="GD158" s="270"/>
      <c r="GE158" s="270"/>
      <c r="GF158" s="270"/>
      <c r="GG158" s="270"/>
      <c r="GH158" s="270"/>
      <c r="GI158" s="270"/>
      <c r="GJ158" s="270"/>
      <c r="GK158" s="270"/>
      <c r="GL158" s="270"/>
      <c r="GM158" s="270"/>
      <c r="GN158" s="270"/>
      <c r="GO158" s="270"/>
      <c r="GP158" s="270"/>
      <c r="GQ158" s="270"/>
      <c r="GR158" s="270"/>
      <c r="GS158" s="270"/>
      <c r="GT158" s="270"/>
      <c r="GU158" s="270"/>
      <c r="GV158" s="270"/>
      <c r="GW158" s="270"/>
      <c r="GX158" s="270"/>
      <c r="GY158" s="270"/>
      <c r="GZ158" s="270"/>
      <c r="HA158" s="270"/>
      <c r="HB158" s="270"/>
      <c r="HC158" s="270"/>
      <c r="HD158" s="270"/>
      <c r="HE158" s="270"/>
      <c r="HF158" s="270"/>
      <c r="HG158" s="270"/>
      <c r="HH158" s="270"/>
      <c r="HI158" s="270"/>
      <c r="HJ158" s="270"/>
      <c r="HK158" s="270"/>
      <c r="HL158" s="270"/>
      <c r="HM158" s="270"/>
      <c r="HN158" s="270"/>
      <c r="HO158" s="270"/>
      <c r="HP158" s="270"/>
      <c r="HQ158" s="270"/>
      <c r="HR158" s="270"/>
      <c r="HS158" s="270"/>
      <c r="HT158" s="270"/>
      <c r="HU158" s="270"/>
      <c r="HV158" s="270"/>
      <c r="HW158" s="270"/>
      <c r="HX158" s="270"/>
      <c r="HY158" s="270"/>
      <c r="HZ158" s="270"/>
      <c r="IA158" s="270"/>
      <c r="IB158" s="270"/>
      <c r="IC158" s="270"/>
      <c r="ID158" s="270"/>
      <c r="IE158" s="270"/>
      <c r="IF158" s="270"/>
      <c r="IG158" s="270"/>
      <c r="IH158" s="270"/>
    </row>
    <row r="159" spans="1:242" ht="12.75" customHeight="1" x14ac:dyDescent="0.2">
      <c r="A159" s="374" t="s">
        <v>18</v>
      </c>
      <c r="B159" s="270">
        <v>3015</v>
      </c>
      <c r="C159" s="270">
        <v>3015</v>
      </c>
      <c r="D159" s="270">
        <v>1320</v>
      </c>
      <c r="E159" s="270">
        <v>1690</v>
      </c>
      <c r="F159" s="270">
        <v>0</v>
      </c>
      <c r="G159" s="270">
        <v>0</v>
      </c>
      <c r="H159" s="270">
        <v>3015</v>
      </c>
      <c r="I159" s="270">
        <v>400</v>
      </c>
      <c r="J159" s="270">
        <v>2615</v>
      </c>
      <c r="K159" s="270">
        <v>840</v>
      </c>
      <c r="L159" s="270">
        <v>96.342122829999994</v>
      </c>
      <c r="M159" s="270">
        <v>63</v>
      </c>
      <c r="N159" s="270">
        <v>705</v>
      </c>
      <c r="O159" s="270">
        <v>750</v>
      </c>
      <c r="P159" s="270">
        <v>660</v>
      </c>
      <c r="Q159" s="270">
        <v>555</v>
      </c>
      <c r="R159" s="270">
        <v>145</v>
      </c>
      <c r="S159" s="270">
        <v>70</v>
      </c>
      <c r="T159" s="270">
        <v>65</v>
      </c>
      <c r="U159" s="270">
        <v>50</v>
      </c>
      <c r="V159" s="270">
        <v>2.1102756889999998</v>
      </c>
      <c r="W159" s="270">
        <v>2</v>
      </c>
      <c r="X159" s="270">
        <v>59.4556331</v>
      </c>
      <c r="Y159" s="270">
        <v>0</v>
      </c>
      <c r="Z159" s="270">
        <v>185</v>
      </c>
      <c r="AA159" s="270">
        <v>470</v>
      </c>
      <c r="AB159" s="270">
        <v>750</v>
      </c>
      <c r="AC159" s="270">
        <v>940</v>
      </c>
      <c r="AD159" s="270">
        <v>645</v>
      </c>
      <c r="AE159" s="270">
        <v>25</v>
      </c>
      <c r="AF159" s="270">
        <v>80</v>
      </c>
      <c r="AG159" s="270">
        <v>0</v>
      </c>
      <c r="AH159" s="270">
        <v>635</v>
      </c>
      <c r="AI159" s="270">
        <v>15</v>
      </c>
      <c r="AJ159" s="270">
        <v>40</v>
      </c>
      <c r="AK159" s="270">
        <v>10</v>
      </c>
      <c r="AL159" s="270">
        <v>240</v>
      </c>
      <c r="AM159" s="270">
        <v>615</v>
      </c>
      <c r="AN159" s="270">
        <v>10</v>
      </c>
      <c r="AO159" s="270">
        <v>0</v>
      </c>
      <c r="AP159" s="270">
        <v>45</v>
      </c>
      <c r="AQ159" s="270">
        <v>185</v>
      </c>
      <c r="AR159" s="270">
        <v>30</v>
      </c>
      <c r="AS159" s="270">
        <v>15</v>
      </c>
      <c r="AT159" s="270">
        <v>100</v>
      </c>
      <c r="AU159" s="270">
        <v>0</v>
      </c>
      <c r="AV159" s="270" t="s">
        <v>1676</v>
      </c>
      <c r="AW159" s="270">
        <v>225</v>
      </c>
      <c r="AX159" s="270">
        <v>0</v>
      </c>
      <c r="AY159" s="270">
        <v>0</v>
      </c>
      <c r="AZ159" s="270">
        <v>670</v>
      </c>
      <c r="BA159" s="270" t="s">
        <v>1676</v>
      </c>
      <c r="BB159" s="270">
        <v>90</v>
      </c>
      <c r="BC159" s="270">
        <v>15</v>
      </c>
      <c r="BD159" s="270">
        <v>85</v>
      </c>
      <c r="BE159" s="270">
        <v>10</v>
      </c>
      <c r="BF159" s="270">
        <v>0</v>
      </c>
      <c r="BG159" s="270">
        <v>0</v>
      </c>
      <c r="BH159" s="270">
        <v>85</v>
      </c>
      <c r="BI159" s="270">
        <v>650</v>
      </c>
      <c r="BJ159" s="270">
        <v>15</v>
      </c>
      <c r="BK159" s="270">
        <v>0</v>
      </c>
      <c r="BL159" s="270">
        <v>45</v>
      </c>
      <c r="BM159" s="270">
        <v>715</v>
      </c>
      <c r="BN159" s="270">
        <v>15</v>
      </c>
      <c r="BO159" s="270">
        <v>775</v>
      </c>
      <c r="BP159" s="270">
        <v>255</v>
      </c>
      <c r="BQ159" s="270">
        <v>0</v>
      </c>
      <c r="BR159" s="270">
        <v>0</v>
      </c>
      <c r="BS159" s="270" t="s">
        <v>1676</v>
      </c>
      <c r="BT159" s="270">
        <v>235</v>
      </c>
      <c r="BU159" s="270">
        <v>35</v>
      </c>
      <c r="BV159" s="270">
        <v>0</v>
      </c>
      <c r="BW159" s="270">
        <v>85</v>
      </c>
      <c r="BX159" s="270">
        <v>0</v>
      </c>
      <c r="BY159" s="270" t="s">
        <v>1676</v>
      </c>
      <c r="BZ159" s="270">
        <v>0</v>
      </c>
      <c r="CA159" s="270">
        <v>0</v>
      </c>
      <c r="CB159" s="270">
        <v>0</v>
      </c>
      <c r="CC159" s="270">
        <v>0</v>
      </c>
      <c r="CD159" s="270">
        <v>35</v>
      </c>
      <c r="CE159" s="270">
        <v>0</v>
      </c>
      <c r="CF159" s="270">
        <v>0</v>
      </c>
      <c r="CG159" s="270">
        <v>2980</v>
      </c>
      <c r="CH159" s="270">
        <v>0</v>
      </c>
      <c r="CI159" s="270">
        <v>135</v>
      </c>
      <c r="CJ159" s="270">
        <v>215</v>
      </c>
      <c r="CK159" s="270">
        <v>895</v>
      </c>
      <c r="CL159" s="270">
        <v>65</v>
      </c>
      <c r="CM159" s="270">
        <v>650</v>
      </c>
      <c r="CN159" s="270">
        <v>0</v>
      </c>
      <c r="CO159" s="270">
        <v>0</v>
      </c>
      <c r="CP159" s="270">
        <v>0</v>
      </c>
      <c r="CQ159" s="270">
        <v>0</v>
      </c>
      <c r="CR159" s="270">
        <v>0</v>
      </c>
      <c r="CS159" s="270">
        <v>0</v>
      </c>
      <c r="CT159" s="270">
        <v>0</v>
      </c>
      <c r="CU159" s="270"/>
      <c r="CV159" s="270">
        <v>0</v>
      </c>
      <c r="CW159" s="270">
        <v>0</v>
      </c>
      <c r="CX159" s="270">
        <v>0</v>
      </c>
      <c r="CY159" s="270">
        <v>0</v>
      </c>
      <c r="CZ159" s="270">
        <v>0</v>
      </c>
      <c r="DA159" s="270">
        <v>0</v>
      </c>
      <c r="DB159" s="270">
        <v>0</v>
      </c>
      <c r="DC159" s="270">
        <v>0</v>
      </c>
      <c r="DD159" s="270">
        <v>0</v>
      </c>
      <c r="DE159" s="270">
        <v>0</v>
      </c>
      <c r="DF159" s="270">
        <v>905</v>
      </c>
      <c r="DG159" s="270">
        <v>0</v>
      </c>
      <c r="DH159" s="270">
        <v>0</v>
      </c>
      <c r="DI159" s="270">
        <v>0</v>
      </c>
      <c r="DJ159" s="270">
        <v>0</v>
      </c>
      <c r="DK159" s="270">
        <v>0</v>
      </c>
      <c r="DL159" s="270">
        <v>0</v>
      </c>
      <c r="DM159" s="270">
        <v>0</v>
      </c>
      <c r="DN159" s="270">
        <v>0</v>
      </c>
      <c r="DO159" s="270">
        <v>0</v>
      </c>
      <c r="DP159" s="270">
        <v>0</v>
      </c>
      <c r="DQ159" s="270">
        <v>0</v>
      </c>
      <c r="DR159" s="270"/>
      <c r="DS159" s="270">
        <v>0</v>
      </c>
      <c r="DT159" s="270">
        <v>0</v>
      </c>
      <c r="DU159" s="270">
        <v>0</v>
      </c>
      <c r="DV159" s="270">
        <v>0</v>
      </c>
      <c r="DW159" s="270">
        <v>0</v>
      </c>
      <c r="DX159" s="270">
        <v>0</v>
      </c>
      <c r="DY159" s="270">
        <v>0</v>
      </c>
      <c r="DZ159" s="270">
        <v>0</v>
      </c>
      <c r="EA159" s="270">
        <v>0</v>
      </c>
      <c r="EB159" s="270">
        <v>0</v>
      </c>
      <c r="EC159" s="270">
        <v>0</v>
      </c>
      <c r="ED159" s="270">
        <v>0</v>
      </c>
      <c r="EE159" s="270">
        <v>0</v>
      </c>
      <c r="EF159" s="270">
        <v>0</v>
      </c>
      <c r="EG159" s="270">
        <v>0</v>
      </c>
      <c r="EH159" s="270">
        <v>0</v>
      </c>
      <c r="EI159" s="270">
        <v>0</v>
      </c>
      <c r="EJ159" s="270">
        <v>0</v>
      </c>
      <c r="EK159" s="270">
        <v>0</v>
      </c>
      <c r="EL159" s="270">
        <v>0</v>
      </c>
      <c r="EM159" s="270">
        <v>150</v>
      </c>
      <c r="EN159" s="270">
        <v>0</v>
      </c>
      <c r="EO159" s="270">
        <v>0</v>
      </c>
      <c r="EP159" s="270">
        <v>0</v>
      </c>
      <c r="EQ159" s="270">
        <v>0</v>
      </c>
      <c r="ER159" s="270">
        <v>0</v>
      </c>
      <c r="ES159" s="270">
        <v>0</v>
      </c>
      <c r="ET159" s="270">
        <v>0</v>
      </c>
      <c r="EU159" s="270">
        <v>0</v>
      </c>
      <c r="EV159" s="270">
        <v>0</v>
      </c>
      <c r="EW159" s="270">
        <v>0</v>
      </c>
      <c r="EX159" s="270">
        <v>0</v>
      </c>
      <c r="EY159" s="270">
        <v>0</v>
      </c>
      <c r="EZ159" s="270">
        <v>0</v>
      </c>
      <c r="FA159" s="270">
        <v>0</v>
      </c>
      <c r="FB159" s="270">
        <v>0</v>
      </c>
      <c r="FC159" s="270">
        <v>0</v>
      </c>
      <c r="FD159" s="270">
        <v>0</v>
      </c>
      <c r="FE159" s="270">
        <v>0</v>
      </c>
      <c r="FF159" s="270">
        <v>0</v>
      </c>
      <c r="FG159" s="270"/>
      <c r="FH159" s="270">
        <v>0</v>
      </c>
      <c r="FI159" s="270"/>
      <c r="FJ159" s="270">
        <v>0</v>
      </c>
      <c r="FK159" s="270">
        <v>0</v>
      </c>
      <c r="FL159" s="270">
        <v>0</v>
      </c>
      <c r="FM159" s="270">
        <v>0</v>
      </c>
      <c r="FN159" s="270">
        <v>0</v>
      </c>
      <c r="FO159" s="351">
        <v>2925</v>
      </c>
      <c r="FP159" s="351">
        <v>0</v>
      </c>
      <c r="FQ159" s="351">
        <v>2995</v>
      </c>
      <c r="FR159" s="13"/>
      <c r="FS159" s="270"/>
      <c r="FT159" s="270"/>
      <c r="FU159" s="270"/>
      <c r="FV159" s="270"/>
      <c r="FW159" s="270"/>
      <c r="FX159" s="270"/>
      <c r="FY159" s="270"/>
      <c r="FZ159" s="270"/>
      <c r="GA159" s="270"/>
      <c r="GB159" s="270"/>
      <c r="GC159" s="270"/>
      <c r="GD159" s="270"/>
      <c r="GE159" s="270"/>
      <c r="GF159" s="270"/>
      <c r="GG159" s="270"/>
      <c r="GH159" s="270"/>
      <c r="GI159" s="270"/>
      <c r="GJ159" s="270"/>
      <c r="GK159" s="270"/>
      <c r="GL159" s="270"/>
      <c r="GM159" s="270"/>
      <c r="GN159" s="270"/>
      <c r="GO159" s="270"/>
      <c r="GP159" s="270"/>
      <c r="GQ159" s="270"/>
      <c r="GR159" s="270"/>
      <c r="GS159" s="270"/>
      <c r="GT159" s="270"/>
      <c r="GU159" s="270"/>
      <c r="GV159" s="270"/>
      <c r="GW159" s="270"/>
      <c r="GX159" s="270"/>
      <c r="GY159" s="270"/>
      <c r="GZ159" s="270"/>
      <c r="HA159" s="270"/>
      <c r="HB159" s="270"/>
      <c r="HC159" s="270"/>
      <c r="HD159" s="270"/>
      <c r="HE159" s="270"/>
      <c r="HF159" s="270"/>
      <c r="HG159" s="270"/>
      <c r="HH159" s="270"/>
      <c r="HI159" s="270"/>
      <c r="HJ159" s="270"/>
      <c r="HK159" s="270"/>
      <c r="HL159" s="270"/>
      <c r="HM159" s="270"/>
      <c r="HN159" s="270"/>
      <c r="HO159" s="270"/>
      <c r="HP159" s="270"/>
      <c r="HQ159" s="270"/>
      <c r="HR159" s="270"/>
      <c r="HS159" s="270"/>
      <c r="HT159" s="270"/>
      <c r="HU159" s="270"/>
      <c r="HV159" s="270"/>
      <c r="HW159" s="270"/>
      <c r="HX159" s="270"/>
      <c r="HY159" s="270"/>
      <c r="HZ159" s="270"/>
      <c r="IA159" s="270"/>
      <c r="IB159" s="270"/>
      <c r="IC159" s="270"/>
      <c r="ID159" s="270"/>
      <c r="IE159" s="270"/>
      <c r="IF159" s="270"/>
      <c r="IG159" s="270"/>
      <c r="IH159" s="270"/>
    </row>
    <row r="160" spans="1:242" ht="12.75" customHeight="1" x14ac:dyDescent="0.2">
      <c r="A160" s="374" t="s">
        <v>19</v>
      </c>
      <c r="B160" s="270">
        <v>350</v>
      </c>
      <c r="C160" s="270">
        <v>350</v>
      </c>
      <c r="D160" s="270">
        <v>140</v>
      </c>
      <c r="E160" s="270">
        <v>210</v>
      </c>
      <c r="F160" s="270">
        <v>0</v>
      </c>
      <c r="G160" s="270">
        <v>0</v>
      </c>
      <c r="H160" s="270">
        <v>350</v>
      </c>
      <c r="I160" s="270">
        <v>60</v>
      </c>
      <c r="J160" s="270">
        <v>290</v>
      </c>
      <c r="K160" s="270">
        <v>120</v>
      </c>
      <c r="L160" s="270">
        <v>55.925373129999997</v>
      </c>
      <c r="M160" s="270">
        <v>31</v>
      </c>
      <c r="N160" s="270">
        <v>160</v>
      </c>
      <c r="O160" s="270">
        <v>80</v>
      </c>
      <c r="P160" s="270">
        <v>50</v>
      </c>
      <c r="Q160" s="270">
        <v>25</v>
      </c>
      <c r="R160" s="270">
        <v>10</v>
      </c>
      <c r="S160" s="270" t="s">
        <v>1676</v>
      </c>
      <c r="T160" s="270">
        <v>10</v>
      </c>
      <c r="U160" s="270" t="s">
        <v>1676</v>
      </c>
      <c r="V160" s="270">
        <v>2.0508474579999998</v>
      </c>
      <c r="W160" s="270">
        <v>2</v>
      </c>
      <c r="X160" s="270">
        <v>54.328571429999997</v>
      </c>
      <c r="Y160" s="270">
        <v>0</v>
      </c>
      <c r="Z160" s="270">
        <v>40</v>
      </c>
      <c r="AA160" s="270">
        <v>75</v>
      </c>
      <c r="AB160" s="270">
        <v>80</v>
      </c>
      <c r="AC160" s="270">
        <v>100</v>
      </c>
      <c r="AD160" s="270">
        <v>50</v>
      </c>
      <c r="AE160" s="270">
        <v>0</v>
      </c>
      <c r="AF160" s="270" t="s">
        <v>1676</v>
      </c>
      <c r="AG160" s="270">
        <v>0</v>
      </c>
      <c r="AH160" s="270">
        <v>15</v>
      </c>
      <c r="AI160" s="270" t="s">
        <v>1676</v>
      </c>
      <c r="AJ160" s="270">
        <v>10</v>
      </c>
      <c r="AK160" s="270" t="s">
        <v>1676</v>
      </c>
      <c r="AL160" s="270">
        <v>60</v>
      </c>
      <c r="AM160" s="270">
        <v>95</v>
      </c>
      <c r="AN160" s="270" t="s">
        <v>1676</v>
      </c>
      <c r="AO160" s="270">
        <v>0</v>
      </c>
      <c r="AP160" s="270">
        <v>0</v>
      </c>
      <c r="AQ160" s="270">
        <v>30</v>
      </c>
      <c r="AR160" s="270" t="s">
        <v>1676</v>
      </c>
      <c r="AS160" s="270">
        <v>10</v>
      </c>
      <c r="AT160" s="270">
        <v>20</v>
      </c>
      <c r="AU160" s="270">
        <v>0</v>
      </c>
      <c r="AV160" s="270" t="s">
        <v>1676</v>
      </c>
      <c r="AW160" s="270">
        <v>30</v>
      </c>
      <c r="AX160" s="270">
        <v>0</v>
      </c>
      <c r="AY160" s="270" t="s">
        <v>1676</v>
      </c>
      <c r="AZ160" s="270">
        <v>50</v>
      </c>
      <c r="BA160" s="270">
        <v>0</v>
      </c>
      <c r="BB160" s="270" t="s">
        <v>1676</v>
      </c>
      <c r="BC160" s="270">
        <v>15</v>
      </c>
      <c r="BD160" s="270" t="s">
        <v>1676</v>
      </c>
      <c r="BE160" s="270" t="s">
        <v>1676</v>
      </c>
      <c r="BF160" s="270" t="s">
        <v>1676</v>
      </c>
      <c r="BG160" s="270">
        <v>0</v>
      </c>
      <c r="BH160" s="270" t="s">
        <v>1676</v>
      </c>
      <c r="BI160" s="270">
        <v>15</v>
      </c>
      <c r="BJ160" s="270" t="s">
        <v>1676</v>
      </c>
      <c r="BK160" s="270">
        <v>0</v>
      </c>
      <c r="BL160" s="270">
        <v>15</v>
      </c>
      <c r="BM160" s="270">
        <v>95</v>
      </c>
      <c r="BN160" s="270" t="s">
        <v>1676</v>
      </c>
      <c r="BO160" s="270">
        <v>65</v>
      </c>
      <c r="BP160" s="270">
        <v>60</v>
      </c>
      <c r="BQ160" s="270">
        <v>0</v>
      </c>
      <c r="BR160" s="270">
        <v>0</v>
      </c>
      <c r="BS160" s="270" t="s">
        <v>1676</v>
      </c>
      <c r="BT160" s="270">
        <v>55</v>
      </c>
      <c r="BU160" s="270" t="s">
        <v>1676</v>
      </c>
      <c r="BV160" s="270">
        <v>0</v>
      </c>
      <c r="BW160" s="270">
        <v>10</v>
      </c>
      <c r="BX160" s="270">
        <v>0</v>
      </c>
      <c r="BY160" s="270">
        <v>0</v>
      </c>
      <c r="BZ160" s="270">
        <v>0</v>
      </c>
      <c r="CA160" s="270">
        <v>0</v>
      </c>
      <c r="CB160" s="270">
        <v>0</v>
      </c>
      <c r="CC160" s="270">
        <v>0</v>
      </c>
      <c r="CD160" s="270">
        <v>10</v>
      </c>
      <c r="CE160" s="270">
        <v>0</v>
      </c>
      <c r="CF160" s="270">
        <v>0</v>
      </c>
      <c r="CG160" s="270">
        <v>340</v>
      </c>
      <c r="CH160" s="270">
        <v>0</v>
      </c>
      <c r="CI160" s="270">
        <v>65</v>
      </c>
      <c r="CJ160" s="270">
        <v>30</v>
      </c>
      <c r="CK160" s="270">
        <v>70</v>
      </c>
      <c r="CL160" s="270">
        <v>20</v>
      </c>
      <c r="CM160" s="270">
        <v>15</v>
      </c>
      <c r="CN160" s="270">
        <v>0</v>
      </c>
      <c r="CO160" s="270">
        <v>0</v>
      </c>
      <c r="CP160" s="270">
        <v>0</v>
      </c>
      <c r="CQ160" s="270">
        <v>0</v>
      </c>
      <c r="CR160" s="270">
        <v>0</v>
      </c>
      <c r="CS160" s="270">
        <v>0</v>
      </c>
      <c r="CT160" s="270">
        <v>0</v>
      </c>
      <c r="CU160" s="270"/>
      <c r="CV160" s="270">
        <v>0</v>
      </c>
      <c r="CW160" s="270">
        <v>0</v>
      </c>
      <c r="CX160" s="270">
        <v>0</v>
      </c>
      <c r="CY160" s="270">
        <v>0</v>
      </c>
      <c r="CZ160" s="270">
        <v>0</v>
      </c>
      <c r="DA160" s="270">
        <v>0</v>
      </c>
      <c r="DB160" s="270">
        <v>0</v>
      </c>
      <c r="DC160" s="270">
        <v>0</v>
      </c>
      <c r="DD160" s="270">
        <v>0</v>
      </c>
      <c r="DE160" s="270">
        <v>0</v>
      </c>
      <c r="DF160" s="270">
        <v>110</v>
      </c>
      <c r="DG160" s="270">
        <v>0</v>
      </c>
      <c r="DH160" s="270">
        <v>0</v>
      </c>
      <c r="DI160" s="270">
        <v>0</v>
      </c>
      <c r="DJ160" s="270">
        <v>0</v>
      </c>
      <c r="DK160" s="270">
        <v>0</v>
      </c>
      <c r="DL160" s="270">
        <v>0</v>
      </c>
      <c r="DM160" s="270">
        <v>0</v>
      </c>
      <c r="DN160" s="270">
        <v>0</v>
      </c>
      <c r="DO160" s="270">
        <v>0</v>
      </c>
      <c r="DP160" s="270">
        <v>0</v>
      </c>
      <c r="DQ160" s="270">
        <v>0</v>
      </c>
      <c r="DR160" s="270"/>
      <c r="DS160" s="270">
        <v>0</v>
      </c>
      <c r="DT160" s="270">
        <v>0</v>
      </c>
      <c r="DU160" s="270">
        <v>0</v>
      </c>
      <c r="DV160" s="270">
        <v>0</v>
      </c>
      <c r="DW160" s="270">
        <v>0</v>
      </c>
      <c r="DX160" s="270">
        <v>0</v>
      </c>
      <c r="DY160" s="270">
        <v>0</v>
      </c>
      <c r="DZ160" s="270">
        <v>0</v>
      </c>
      <c r="EA160" s="270">
        <v>0</v>
      </c>
      <c r="EB160" s="270">
        <v>0</v>
      </c>
      <c r="EC160" s="270">
        <v>0</v>
      </c>
      <c r="ED160" s="270">
        <v>0</v>
      </c>
      <c r="EE160" s="270">
        <v>0</v>
      </c>
      <c r="EF160" s="270">
        <v>0</v>
      </c>
      <c r="EG160" s="270">
        <v>0</v>
      </c>
      <c r="EH160" s="270">
        <v>0</v>
      </c>
      <c r="EI160" s="270">
        <v>0</v>
      </c>
      <c r="EJ160" s="270">
        <v>0</v>
      </c>
      <c r="EK160" s="270">
        <v>0</v>
      </c>
      <c r="EL160" s="270">
        <v>0</v>
      </c>
      <c r="EM160" s="270">
        <v>45</v>
      </c>
      <c r="EN160" s="270">
        <v>0</v>
      </c>
      <c r="EO160" s="270">
        <v>0</v>
      </c>
      <c r="EP160" s="270">
        <v>0</v>
      </c>
      <c r="EQ160" s="270">
        <v>0</v>
      </c>
      <c r="ER160" s="270">
        <v>0</v>
      </c>
      <c r="ES160" s="270">
        <v>0</v>
      </c>
      <c r="ET160" s="270">
        <v>0</v>
      </c>
      <c r="EU160" s="270">
        <v>0</v>
      </c>
      <c r="EV160" s="270">
        <v>0</v>
      </c>
      <c r="EW160" s="270">
        <v>0</v>
      </c>
      <c r="EX160" s="270" t="s">
        <v>1676</v>
      </c>
      <c r="EY160" s="270">
        <v>0</v>
      </c>
      <c r="EZ160" s="270">
        <v>0</v>
      </c>
      <c r="FA160" s="270">
        <v>0</v>
      </c>
      <c r="FB160" s="270">
        <v>0</v>
      </c>
      <c r="FC160" s="270">
        <v>0</v>
      </c>
      <c r="FD160" s="270">
        <v>0</v>
      </c>
      <c r="FE160" s="270">
        <v>0</v>
      </c>
      <c r="FF160" s="270">
        <v>0</v>
      </c>
      <c r="FG160" s="270"/>
      <c r="FH160" s="270">
        <v>0</v>
      </c>
      <c r="FI160" s="270"/>
      <c r="FJ160" s="270">
        <v>0</v>
      </c>
      <c r="FK160" s="270">
        <v>0</v>
      </c>
      <c r="FL160" s="270">
        <v>0</v>
      </c>
      <c r="FM160" s="270">
        <v>0</v>
      </c>
      <c r="FN160" s="270">
        <v>0</v>
      </c>
      <c r="FO160" s="351">
        <v>345</v>
      </c>
      <c r="FP160" s="351">
        <v>0</v>
      </c>
      <c r="FQ160" s="351">
        <v>335</v>
      </c>
      <c r="FR160" s="13"/>
      <c r="FS160" s="270"/>
      <c r="FT160" s="270"/>
      <c r="FU160" s="270"/>
      <c r="FV160" s="270"/>
      <c r="FW160" s="270"/>
      <c r="FX160" s="270"/>
      <c r="FY160" s="270"/>
      <c r="FZ160" s="270"/>
      <c r="GA160" s="270"/>
      <c r="GB160" s="270"/>
      <c r="GC160" s="270"/>
      <c r="GD160" s="270"/>
      <c r="GE160" s="270"/>
      <c r="GF160" s="270"/>
      <c r="GG160" s="270"/>
      <c r="GH160" s="270"/>
      <c r="GI160" s="270"/>
      <c r="GJ160" s="270"/>
      <c r="GK160" s="270"/>
      <c r="GL160" s="270"/>
      <c r="GM160" s="270"/>
      <c r="GN160" s="270"/>
      <c r="GO160" s="270"/>
      <c r="GP160" s="270"/>
      <c r="GQ160" s="270"/>
      <c r="GR160" s="270"/>
      <c r="GS160" s="270"/>
      <c r="GT160" s="270"/>
      <c r="GU160" s="270"/>
      <c r="GV160" s="270"/>
      <c r="GW160" s="270"/>
      <c r="GX160" s="270"/>
      <c r="GY160" s="270"/>
      <c r="GZ160" s="270"/>
      <c r="HA160" s="270"/>
      <c r="HB160" s="270"/>
      <c r="HC160" s="270"/>
      <c r="HD160" s="270"/>
      <c r="HE160" s="270"/>
      <c r="HF160" s="270"/>
      <c r="HG160" s="270"/>
      <c r="HH160" s="270"/>
      <c r="HI160" s="270"/>
      <c r="HJ160" s="270"/>
      <c r="HK160" s="270"/>
      <c r="HL160" s="270"/>
      <c r="HM160" s="270"/>
      <c r="HN160" s="270"/>
      <c r="HO160" s="270"/>
      <c r="HP160" s="270"/>
      <c r="HQ160" s="270"/>
      <c r="HR160" s="270"/>
      <c r="HS160" s="270"/>
      <c r="HT160" s="270"/>
      <c r="HU160" s="270"/>
      <c r="HV160" s="270"/>
      <c r="HW160" s="270"/>
      <c r="HX160" s="270"/>
      <c r="HY160" s="270"/>
      <c r="HZ160" s="270"/>
      <c r="IA160" s="270"/>
      <c r="IB160" s="270"/>
      <c r="IC160" s="270"/>
      <c r="ID160" s="270"/>
      <c r="IE160" s="270"/>
      <c r="IF160" s="270"/>
      <c r="IG160" s="270"/>
      <c r="IH160" s="270"/>
    </row>
    <row r="161" spans="1:242" ht="12.75" customHeight="1" x14ac:dyDescent="0.2">
      <c r="A161" s="374" t="s">
        <v>322</v>
      </c>
      <c r="B161" s="270">
        <v>170</v>
      </c>
      <c r="C161" s="270">
        <v>170</v>
      </c>
      <c r="D161" s="270">
        <v>70</v>
      </c>
      <c r="E161" s="270">
        <v>100</v>
      </c>
      <c r="F161" s="270">
        <v>0</v>
      </c>
      <c r="G161" s="270">
        <v>0</v>
      </c>
      <c r="H161" s="270">
        <v>170</v>
      </c>
      <c r="I161" s="270">
        <v>20</v>
      </c>
      <c r="J161" s="270">
        <v>150</v>
      </c>
      <c r="K161" s="270">
        <v>25</v>
      </c>
      <c r="L161" s="270">
        <v>135.59171599999999</v>
      </c>
      <c r="M161" s="270">
        <v>70</v>
      </c>
      <c r="N161" s="270">
        <v>20</v>
      </c>
      <c r="O161" s="270">
        <v>50</v>
      </c>
      <c r="P161" s="270">
        <v>30</v>
      </c>
      <c r="Q161" s="270">
        <v>35</v>
      </c>
      <c r="R161" s="270">
        <v>10</v>
      </c>
      <c r="S161" s="270">
        <v>10</v>
      </c>
      <c r="T161" s="270" t="s">
        <v>1676</v>
      </c>
      <c r="U161" s="270">
        <v>10</v>
      </c>
      <c r="V161" s="270">
        <v>1.3</v>
      </c>
      <c r="W161" s="270">
        <v>1</v>
      </c>
      <c r="X161" s="270">
        <v>52.680473370000001</v>
      </c>
      <c r="Y161" s="270">
        <v>0</v>
      </c>
      <c r="Z161" s="270">
        <v>15</v>
      </c>
      <c r="AA161" s="270">
        <v>40</v>
      </c>
      <c r="AB161" s="270">
        <v>45</v>
      </c>
      <c r="AC161" s="270">
        <v>50</v>
      </c>
      <c r="AD161" s="270">
        <v>15</v>
      </c>
      <c r="AE161" s="270">
        <v>0</v>
      </c>
      <c r="AF161" s="270">
        <v>40</v>
      </c>
      <c r="AG161" s="270">
        <v>0</v>
      </c>
      <c r="AH161" s="270">
        <v>0</v>
      </c>
      <c r="AI161" s="270">
        <v>0</v>
      </c>
      <c r="AJ161" s="270" t="s">
        <v>1676</v>
      </c>
      <c r="AK161" s="270">
        <v>0</v>
      </c>
      <c r="AL161" s="270" t="s">
        <v>1676</v>
      </c>
      <c r="AM161" s="270">
        <v>15</v>
      </c>
      <c r="AN161" s="270">
        <v>0</v>
      </c>
      <c r="AO161" s="270">
        <v>0</v>
      </c>
      <c r="AP161" s="270" t="s">
        <v>1676</v>
      </c>
      <c r="AQ161" s="270">
        <v>20</v>
      </c>
      <c r="AR161" s="270">
        <v>10</v>
      </c>
      <c r="AS161" s="270" t="s">
        <v>1676</v>
      </c>
      <c r="AT161" s="270">
        <v>20</v>
      </c>
      <c r="AU161" s="270">
        <v>0</v>
      </c>
      <c r="AV161" s="270" t="s">
        <v>1676</v>
      </c>
      <c r="AW161" s="270">
        <v>20</v>
      </c>
      <c r="AX161" s="270">
        <v>0</v>
      </c>
      <c r="AY161" s="270" t="s">
        <v>1676</v>
      </c>
      <c r="AZ161" s="270">
        <v>10</v>
      </c>
      <c r="BA161" s="270">
        <v>0</v>
      </c>
      <c r="BB161" s="270">
        <v>10</v>
      </c>
      <c r="BC161" s="270">
        <v>0</v>
      </c>
      <c r="BD161" s="270" t="s">
        <v>1676</v>
      </c>
      <c r="BE161" s="270" t="s">
        <v>1676</v>
      </c>
      <c r="BF161" s="270">
        <v>0</v>
      </c>
      <c r="BG161" s="270">
        <v>0</v>
      </c>
      <c r="BH161" s="270" t="s">
        <v>1676</v>
      </c>
      <c r="BI161" s="270">
        <v>0</v>
      </c>
      <c r="BJ161" s="270">
        <v>0</v>
      </c>
      <c r="BK161" s="270" t="s">
        <v>1676</v>
      </c>
      <c r="BL161" s="270">
        <v>0</v>
      </c>
      <c r="BM161" s="270">
        <v>30</v>
      </c>
      <c r="BN161" s="270" t="s">
        <v>1676</v>
      </c>
      <c r="BO161" s="270">
        <v>60</v>
      </c>
      <c r="BP161" s="270">
        <v>50</v>
      </c>
      <c r="BQ161" s="270">
        <v>0</v>
      </c>
      <c r="BR161" s="270">
        <v>0</v>
      </c>
      <c r="BS161" s="270">
        <v>0</v>
      </c>
      <c r="BT161" s="270">
        <v>10</v>
      </c>
      <c r="BU161" s="270" t="s">
        <v>1676</v>
      </c>
      <c r="BV161" s="270">
        <v>0</v>
      </c>
      <c r="BW161" s="270" t="s">
        <v>1676</v>
      </c>
      <c r="BX161" s="270">
        <v>0</v>
      </c>
      <c r="BY161" s="270">
        <v>0</v>
      </c>
      <c r="BZ161" s="270">
        <v>0</v>
      </c>
      <c r="CA161" s="270">
        <v>0</v>
      </c>
      <c r="CB161" s="270">
        <v>0</v>
      </c>
      <c r="CC161" s="270">
        <v>0</v>
      </c>
      <c r="CD161" s="270" t="s">
        <v>1676</v>
      </c>
      <c r="CE161" s="270">
        <v>0</v>
      </c>
      <c r="CF161" s="270">
        <v>0</v>
      </c>
      <c r="CG161" s="270">
        <v>170</v>
      </c>
      <c r="CH161" s="270">
        <v>0</v>
      </c>
      <c r="CI161" s="270">
        <v>25</v>
      </c>
      <c r="CJ161" s="270">
        <v>35</v>
      </c>
      <c r="CK161" s="270">
        <v>20</v>
      </c>
      <c r="CL161" s="270">
        <v>0</v>
      </c>
      <c r="CM161" s="270">
        <v>0</v>
      </c>
      <c r="CN161" s="270">
        <v>0</v>
      </c>
      <c r="CO161" s="270">
        <v>0</v>
      </c>
      <c r="CP161" s="270">
        <v>0</v>
      </c>
      <c r="CQ161" s="270">
        <v>0</v>
      </c>
      <c r="CR161" s="270">
        <v>0</v>
      </c>
      <c r="CS161" s="270">
        <v>0</v>
      </c>
      <c r="CT161" s="270">
        <v>0</v>
      </c>
      <c r="CU161" s="270"/>
      <c r="CV161" s="270">
        <v>0</v>
      </c>
      <c r="CW161" s="270">
        <v>0</v>
      </c>
      <c r="CX161" s="270">
        <v>0</v>
      </c>
      <c r="CY161" s="270">
        <v>0</v>
      </c>
      <c r="CZ161" s="270">
        <v>0</v>
      </c>
      <c r="DA161" s="270">
        <v>0</v>
      </c>
      <c r="DB161" s="270">
        <v>45</v>
      </c>
      <c r="DC161" s="270">
        <v>0</v>
      </c>
      <c r="DD161" s="270">
        <v>0</v>
      </c>
      <c r="DE161" s="270">
        <v>0</v>
      </c>
      <c r="DF161" s="270">
        <v>10</v>
      </c>
      <c r="DG161" s="270">
        <v>0</v>
      </c>
      <c r="DH161" s="270">
        <v>0</v>
      </c>
      <c r="DI161" s="270">
        <v>0</v>
      </c>
      <c r="DJ161" s="270">
        <v>0</v>
      </c>
      <c r="DK161" s="270">
        <v>0</v>
      </c>
      <c r="DL161" s="270">
        <v>0</v>
      </c>
      <c r="DM161" s="270">
        <v>0</v>
      </c>
      <c r="DN161" s="270">
        <v>0</v>
      </c>
      <c r="DO161" s="270">
        <v>0</v>
      </c>
      <c r="DP161" s="270">
        <v>0</v>
      </c>
      <c r="DQ161" s="270">
        <v>0</v>
      </c>
      <c r="DR161" s="270"/>
      <c r="DS161" s="270">
        <v>0</v>
      </c>
      <c r="DT161" s="270">
        <v>0</v>
      </c>
      <c r="DU161" s="270">
        <v>0</v>
      </c>
      <c r="DV161" s="270">
        <v>0</v>
      </c>
      <c r="DW161" s="270">
        <v>0</v>
      </c>
      <c r="DX161" s="270">
        <v>0</v>
      </c>
      <c r="DY161" s="270">
        <v>0</v>
      </c>
      <c r="DZ161" s="270">
        <v>0</v>
      </c>
      <c r="EA161" s="270">
        <v>0</v>
      </c>
      <c r="EB161" s="270">
        <v>0</v>
      </c>
      <c r="EC161" s="270">
        <v>0</v>
      </c>
      <c r="ED161" s="270">
        <v>0</v>
      </c>
      <c r="EE161" s="270">
        <v>0</v>
      </c>
      <c r="EF161" s="270">
        <v>0</v>
      </c>
      <c r="EG161" s="270">
        <v>0</v>
      </c>
      <c r="EH161" s="270">
        <v>0</v>
      </c>
      <c r="EI161" s="270">
        <v>0</v>
      </c>
      <c r="EJ161" s="270">
        <v>0</v>
      </c>
      <c r="EK161" s="270">
        <v>0</v>
      </c>
      <c r="EL161" s="270">
        <v>0</v>
      </c>
      <c r="EM161" s="270">
        <v>30</v>
      </c>
      <c r="EN161" s="270">
        <v>0</v>
      </c>
      <c r="EO161" s="270">
        <v>0</v>
      </c>
      <c r="EP161" s="270">
        <v>0</v>
      </c>
      <c r="EQ161" s="270">
        <v>0</v>
      </c>
      <c r="ER161" s="270">
        <v>0</v>
      </c>
      <c r="ES161" s="270">
        <v>0</v>
      </c>
      <c r="ET161" s="270">
        <v>0</v>
      </c>
      <c r="EU161" s="270">
        <v>0</v>
      </c>
      <c r="EV161" s="270">
        <v>0</v>
      </c>
      <c r="EW161" s="270">
        <v>0</v>
      </c>
      <c r="EX161" s="270">
        <v>0</v>
      </c>
      <c r="EY161" s="270">
        <v>0</v>
      </c>
      <c r="EZ161" s="270">
        <v>0</v>
      </c>
      <c r="FA161" s="270">
        <v>0</v>
      </c>
      <c r="FB161" s="270">
        <v>0</v>
      </c>
      <c r="FC161" s="270">
        <v>0</v>
      </c>
      <c r="FD161" s="270">
        <v>0</v>
      </c>
      <c r="FE161" s="270">
        <v>0</v>
      </c>
      <c r="FF161" s="270">
        <v>0</v>
      </c>
      <c r="FG161" s="270"/>
      <c r="FH161" s="270">
        <v>0</v>
      </c>
      <c r="FI161" s="270"/>
      <c r="FJ161" s="270">
        <v>0</v>
      </c>
      <c r="FK161" s="270">
        <v>0</v>
      </c>
      <c r="FL161" s="270">
        <v>0</v>
      </c>
      <c r="FM161" s="270">
        <v>0</v>
      </c>
      <c r="FN161" s="270">
        <v>0</v>
      </c>
      <c r="FO161" s="351">
        <v>160</v>
      </c>
      <c r="FP161" s="351">
        <v>0</v>
      </c>
      <c r="FQ161" s="351">
        <v>170</v>
      </c>
      <c r="FR161" s="13"/>
      <c r="FS161" s="270"/>
      <c r="FT161" s="270"/>
      <c r="FU161" s="270"/>
      <c r="FV161" s="270"/>
      <c r="FW161" s="270"/>
      <c r="FX161" s="270"/>
      <c r="FY161" s="270"/>
      <c r="FZ161" s="270"/>
      <c r="GA161" s="270"/>
      <c r="GB161" s="270"/>
      <c r="GC161" s="270"/>
      <c r="GD161" s="270"/>
      <c r="GE161" s="270"/>
      <c r="GF161" s="270"/>
      <c r="GG161" s="270"/>
      <c r="GH161" s="270"/>
      <c r="GI161" s="270"/>
      <c r="GJ161" s="270"/>
      <c r="GK161" s="270"/>
      <c r="GL161" s="270"/>
      <c r="GM161" s="270"/>
      <c r="GN161" s="270"/>
      <c r="GO161" s="270"/>
      <c r="GP161" s="270"/>
      <c r="GQ161" s="270"/>
      <c r="GR161" s="270"/>
      <c r="GS161" s="270"/>
      <c r="GT161" s="270"/>
      <c r="GU161" s="270"/>
      <c r="GV161" s="270"/>
      <c r="GW161" s="270"/>
      <c r="GX161" s="270"/>
      <c r="GY161" s="270"/>
      <c r="GZ161" s="270"/>
      <c r="HA161" s="270"/>
      <c r="HB161" s="270"/>
      <c r="HC161" s="270"/>
      <c r="HD161" s="270"/>
      <c r="HE161" s="270"/>
      <c r="HF161" s="270"/>
      <c r="HG161" s="270"/>
      <c r="HH161" s="270"/>
      <c r="HI161" s="270"/>
      <c r="HJ161" s="270"/>
      <c r="HK161" s="270"/>
      <c r="HL161" s="270"/>
      <c r="HM161" s="270"/>
      <c r="HN161" s="270"/>
      <c r="HO161" s="270"/>
      <c r="HP161" s="270"/>
      <c r="HQ161" s="270"/>
      <c r="HR161" s="270"/>
      <c r="HS161" s="270"/>
      <c r="HT161" s="270"/>
      <c r="HU161" s="270"/>
      <c r="HV161" s="270"/>
      <c r="HW161" s="270"/>
      <c r="HX161" s="270"/>
      <c r="HY161" s="270"/>
      <c r="HZ161" s="270"/>
      <c r="IA161" s="270"/>
      <c r="IB161" s="270"/>
      <c r="IC161" s="270"/>
      <c r="ID161" s="270"/>
      <c r="IE161" s="270"/>
      <c r="IF161" s="270"/>
      <c r="IG161" s="270"/>
      <c r="IH161" s="270"/>
    </row>
    <row r="162" spans="1:242" ht="12.75" customHeight="1" x14ac:dyDescent="0.2">
      <c r="A162" s="374" t="s">
        <v>21</v>
      </c>
      <c r="B162" s="270">
        <v>1265</v>
      </c>
      <c r="C162" s="270">
        <v>1265</v>
      </c>
      <c r="D162" s="270">
        <v>480</v>
      </c>
      <c r="E162" s="270">
        <v>790</v>
      </c>
      <c r="F162" s="270">
        <v>0</v>
      </c>
      <c r="G162" s="270">
        <v>0</v>
      </c>
      <c r="H162" s="270">
        <v>1265</v>
      </c>
      <c r="I162" s="270">
        <v>0</v>
      </c>
      <c r="J162" s="270">
        <v>1265</v>
      </c>
      <c r="K162" s="270">
        <v>0</v>
      </c>
      <c r="L162" s="270">
        <v>69.808426069999996</v>
      </c>
      <c r="M162" s="270">
        <v>50</v>
      </c>
      <c r="N162" s="270">
        <v>375</v>
      </c>
      <c r="O162" s="270">
        <v>375</v>
      </c>
      <c r="P162" s="270">
        <v>230</v>
      </c>
      <c r="Q162" s="270">
        <v>200</v>
      </c>
      <c r="R162" s="270">
        <v>50</v>
      </c>
      <c r="S162" s="270">
        <v>20</v>
      </c>
      <c r="T162" s="270" t="s">
        <v>1676</v>
      </c>
      <c r="U162" s="270" t="s">
        <v>1676</v>
      </c>
      <c r="V162" s="270">
        <v>0</v>
      </c>
      <c r="W162" s="270">
        <v>0</v>
      </c>
      <c r="X162" s="270">
        <v>54.876582280000001</v>
      </c>
      <c r="Y162" s="270">
        <v>0</v>
      </c>
      <c r="Z162" s="270">
        <v>115</v>
      </c>
      <c r="AA162" s="270">
        <v>250</v>
      </c>
      <c r="AB162" s="270">
        <v>355</v>
      </c>
      <c r="AC162" s="270">
        <v>355</v>
      </c>
      <c r="AD162" s="270">
        <v>185</v>
      </c>
      <c r="AE162" s="270" t="s">
        <v>1676</v>
      </c>
      <c r="AF162" s="270">
        <v>120</v>
      </c>
      <c r="AG162" s="270">
        <v>0</v>
      </c>
      <c r="AH162" s="270">
        <v>390</v>
      </c>
      <c r="AI162" s="270" t="s">
        <v>1676</v>
      </c>
      <c r="AJ162" s="270">
        <v>0</v>
      </c>
      <c r="AK162" s="270">
        <v>0</v>
      </c>
      <c r="AL162" s="270">
        <v>150</v>
      </c>
      <c r="AM162" s="270">
        <v>140</v>
      </c>
      <c r="AN162" s="270">
        <v>10</v>
      </c>
      <c r="AO162" s="270">
        <v>0</v>
      </c>
      <c r="AP162" s="270">
        <v>10</v>
      </c>
      <c r="AQ162" s="270">
        <v>10</v>
      </c>
      <c r="AR162" s="270">
        <v>10</v>
      </c>
      <c r="AS162" s="270" t="s">
        <v>1676</v>
      </c>
      <c r="AT162" s="270">
        <v>110</v>
      </c>
      <c r="AU162" s="270">
        <v>0</v>
      </c>
      <c r="AV162" s="270">
        <v>35</v>
      </c>
      <c r="AW162" s="270">
        <v>95</v>
      </c>
      <c r="AX162" s="270">
        <v>0</v>
      </c>
      <c r="AY162" s="270" t="s">
        <v>1676</v>
      </c>
      <c r="AZ162" s="270">
        <v>150</v>
      </c>
      <c r="BA162" s="270" t="s">
        <v>1676</v>
      </c>
      <c r="BB162" s="270">
        <v>35</v>
      </c>
      <c r="BC162" s="270" t="s">
        <v>1676</v>
      </c>
      <c r="BD162" s="270">
        <v>70</v>
      </c>
      <c r="BE162" s="270" t="s">
        <v>1676</v>
      </c>
      <c r="BF162" s="270">
        <v>0</v>
      </c>
      <c r="BG162" s="270">
        <v>0</v>
      </c>
      <c r="BH162" s="270">
        <v>60</v>
      </c>
      <c r="BI162" s="270">
        <v>385</v>
      </c>
      <c r="BJ162" s="270">
        <v>0</v>
      </c>
      <c r="BK162" s="270">
        <v>10</v>
      </c>
      <c r="BL162" s="270" t="s">
        <v>1676</v>
      </c>
      <c r="BM162" s="270">
        <v>290</v>
      </c>
      <c r="BN162" s="270">
        <v>30</v>
      </c>
      <c r="BO162" s="270">
        <v>260</v>
      </c>
      <c r="BP162" s="270">
        <v>95</v>
      </c>
      <c r="BQ162" s="270">
        <v>0</v>
      </c>
      <c r="BR162" s="270">
        <v>0</v>
      </c>
      <c r="BS162" s="270" t="s">
        <v>1676</v>
      </c>
      <c r="BT162" s="270">
        <v>35</v>
      </c>
      <c r="BU162" s="270">
        <v>10</v>
      </c>
      <c r="BV162" s="270">
        <v>0</v>
      </c>
      <c r="BW162" s="270">
        <v>15</v>
      </c>
      <c r="BX162" s="270">
        <v>0</v>
      </c>
      <c r="BY162" s="270">
        <v>0</v>
      </c>
      <c r="BZ162" s="270">
        <v>0</v>
      </c>
      <c r="CA162" s="270">
        <v>0</v>
      </c>
      <c r="CB162" s="270">
        <v>0</v>
      </c>
      <c r="CC162" s="270">
        <v>0</v>
      </c>
      <c r="CD162" s="270" t="s">
        <v>1676</v>
      </c>
      <c r="CE162" s="270">
        <v>0</v>
      </c>
      <c r="CF162" s="270">
        <v>0</v>
      </c>
      <c r="CG162" s="270">
        <v>1260</v>
      </c>
      <c r="CH162" s="270">
        <v>0</v>
      </c>
      <c r="CI162" s="270">
        <v>130</v>
      </c>
      <c r="CJ162" s="270">
        <v>20</v>
      </c>
      <c r="CK162" s="270">
        <v>280</v>
      </c>
      <c r="CL162" s="270">
        <v>0</v>
      </c>
      <c r="CM162" s="270">
        <v>395</v>
      </c>
      <c r="CN162" s="270">
        <v>0</v>
      </c>
      <c r="CO162" s="270">
        <v>0</v>
      </c>
      <c r="CP162" s="270">
        <v>0</v>
      </c>
      <c r="CQ162" s="270">
        <v>0</v>
      </c>
      <c r="CR162" s="270">
        <v>0</v>
      </c>
      <c r="CS162" s="270">
        <v>0</v>
      </c>
      <c r="CT162" s="270">
        <v>0</v>
      </c>
      <c r="CU162" s="270"/>
      <c r="CV162" s="270">
        <v>0</v>
      </c>
      <c r="CW162" s="270">
        <v>0</v>
      </c>
      <c r="CX162" s="270" t="s">
        <v>1676</v>
      </c>
      <c r="CY162" s="270">
        <v>0</v>
      </c>
      <c r="CZ162" s="270">
        <v>0</v>
      </c>
      <c r="DA162" s="270">
        <v>0</v>
      </c>
      <c r="DB162" s="270">
        <v>60</v>
      </c>
      <c r="DC162" s="270">
        <v>0</v>
      </c>
      <c r="DD162" s="270">
        <v>0</v>
      </c>
      <c r="DE162" s="270">
        <v>0</v>
      </c>
      <c r="DF162" s="270">
        <v>235</v>
      </c>
      <c r="DG162" s="270">
        <v>0</v>
      </c>
      <c r="DH162" s="270">
        <v>0</v>
      </c>
      <c r="DI162" s="270">
        <v>0</v>
      </c>
      <c r="DJ162" s="270">
        <v>0</v>
      </c>
      <c r="DK162" s="270">
        <v>0</v>
      </c>
      <c r="DL162" s="270">
        <v>0</v>
      </c>
      <c r="DM162" s="270">
        <v>0</v>
      </c>
      <c r="DN162" s="270">
        <v>0</v>
      </c>
      <c r="DO162" s="270">
        <v>0</v>
      </c>
      <c r="DP162" s="270">
        <v>0</v>
      </c>
      <c r="DQ162" s="270">
        <v>0</v>
      </c>
      <c r="DR162" s="270"/>
      <c r="DS162" s="270">
        <v>0</v>
      </c>
      <c r="DT162" s="270">
        <v>0</v>
      </c>
      <c r="DU162" s="270">
        <v>0</v>
      </c>
      <c r="DV162" s="270">
        <v>0</v>
      </c>
      <c r="DW162" s="270">
        <v>0</v>
      </c>
      <c r="DX162" s="270">
        <v>0</v>
      </c>
      <c r="DY162" s="270">
        <v>0</v>
      </c>
      <c r="DZ162" s="270">
        <v>0</v>
      </c>
      <c r="EA162" s="270">
        <v>0</v>
      </c>
      <c r="EB162" s="270">
        <v>0</v>
      </c>
      <c r="EC162" s="270">
        <v>0</v>
      </c>
      <c r="ED162" s="270">
        <v>0</v>
      </c>
      <c r="EE162" s="270">
        <v>0</v>
      </c>
      <c r="EF162" s="270">
        <v>0</v>
      </c>
      <c r="EG162" s="270">
        <v>0</v>
      </c>
      <c r="EH162" s="270">
        <v>0</v>
      </c>
      <c r="EI162" s="270">
        <v>0</v>
      </c>
      <c r="EJ162" s="270">
        <v>0</v>
      </c>
      <c r="EK162" s="270">
        <v>0</v>
      </c>
      <c r="EL162" s="270">
        <v>0</v>
      </c>
      <c r="EM162" s="270">
        <v>145</v>
      </c>
      <c r="EN162" s="270">
        <v>0</v>
      </c>
      <c r="EO162" s="270">
        <v>0</v>
      </c>
      <c r="EP162" s="270">
        <v>0</v>
      </c>
      <c r="EQ162" s="270">
        <v>0</v>
      </c>
      <c r="ER162" s="270">
        <v>0</v>
      </c>
      <c r="ES162" s="270">
        <v>0</v>
      </c>
      <c r="ET162" s="270">
        <v>0</v>
      </c>
      <c r="EU162" s="270">
        <v>0</v>
      </c>
      <c r="EV162" s="270">
        <v>0</v>
      </c>
      <c r="EW162" s="270">
        <v>0</v>
      </c>
      <c r="EX162" s="270">
        <v>0</v>
      </c>
      <c r="EY162" s="270">
        <v>0</v>
      </c>
      <c r="EZ162" s="270">
        <v>0</v>
      </c>
      <c r="FA162" s="270">
        <v>0</v>
      </c>
      <c r="FB162" s="270">
        <v>0</v>
      </c>
      <c r="FC162" s="270">
        <v>0</v>
      </c>
      <c r="FD162" s="270">
        <v>0</v>
      </c>
      <c r="FE162" s="270">
        <v>0</v>
      </c>
      <c r="FF162" s="270">
        <v>0</v>
      </c>
      <c r="FG162" s="270"/>
      <c r="FH162" s="270">
        <v>0</v>
      </c>
      <c r="FI162" s="270"/>
      <c r="FJ162" s="270">
        <v>0</v>
      </c>
      <c r="FK162" s="270">
        <v>0</v>
      </c>
      <c r="FL162" s="270">
        <v>0</v>
      </c>
      <c r="FM162" s="270">
        <v>0</v>
      </c>
      <c r="FN162" s="270">
        <v>0</v>
      </c>
      <c r="FO162" s="351">
        <v>1235</v>
      </c>
      <c r="FP162" s="351">
        <v>0</v>
      </c>
      <c r="FQ162" s="351">
        <v>1260</v>
      </c>
      <c r="FR162" s="13"/>
      <c r="FS162" s="270"/>
      <c r="FT162" s="270"/>
      <c r="FU162" s="270"/>
      <c r="FV162" s="270"/>
      <c r="FW162" s="270"/>
      <c r="FX162" s="270"/>
      <c r="FY162" s="270"/>
      <c r="FZ162" s="270"/>
      <c r="GA162" s="270"/>
      <c r="GB162" s="270"/>
      <c r="GC162" s="270"/>
      <c r="GD162" s="270"/>
      <c r="GE162" s="270"/>
      <c r="GF162" s="270"/>
      <c r="GG162" s="270"/>
      <c r="GH162" s="270"/>
      <c r="GI162" s="270"/>
      <c r="GJ162" s="270"/>
      <c r="GK162" s="270"/>
      <c r="GL162" s="270"/>
      <c r="GM162" s="270"/>
      <c r="GN162" s="270"/>
      <c r="GO162" s="270"/>
      <c r="GP162" s="270"/>
      <c r="GQ162" s="270"/>
      <c r="GR162" s="270"/>
      <c r="GS162" s="270"/>
      <c r="GT162" s="270"/>
      <c r="GU162" s="270"/>
      <c r="GV162" s="270"/>
      <c r="GW162" s="270"/>
      <c r="GX162" s="270"/>
      <c r="GY162" s="270"/>
      <c r="GZ162" s="270"/>
      <c r="HA162" s="270"/>
      <c r="HB162" s="270"/>
      <c r="HC162" s="270"/>
      <c r="HD162" s="270"/>
      <c r="HE162" s="270"/>
      <c r="HF162" s="270"/>
      <c r="HG162" s="270"/>
      <c r="HH162" s="270"/>
      <c r="HI162" s="270"/>
      <c r="HJ162" s="270"/>
      <c r="HK162" s="270"/>
      <c r="HL162" s="270"/>
      <c r="HM162" s="270"/>
      <c r="HN162" s="270"/>
      <c r="HO162" s="270"/>
      <c r="HP162" s="270"/>
      <c r="HQ162" s="270"/>
      <c r="HR162" s="270"/>
      <c r="HS162" s="270"/>
      <c r="HT162" s="270"/>
      <c r="HU162" s="270"/>
      <c r="HV162" s="270"/>
      <c r="HW162" s="270"/>
      <c r="HX162" s="270"/>
      <c r="HY162" s="270"/>
      <c r="HZ162" s="270"/>
      <c r="IA162" s="270"/>
      <c r="IB162" s="270"/>
      <c r="IC162" s="270"/>
      <c r="ID162" s="270"/>
      <c r="IE162" s="270"/>
      <c r="IF162" s="270"/>
      <c r="IG162" s="270"/>
      <c r="IH162" s="270"/>
    </row>
    <row r="163" spans="1:242" ht="12.75" customHeight="1" x14ac:dyDescent="0.2">
      <c r="A163" s="374" t="s">
        <v>22</v>
      </c>
      <c r="B163" s="270">
        <v>2635</v>
      </c>
      <c r="C163" s="270">
        <v>2635</v>
      </c>
      <c r="D163" s="270">
        <v>1065</v>
      </c>
      <c r="E163" s="270">
        <v>1570</v>
      </c>
      <c r="F163" s="270">
        <v>0</v>
      </c>
      <c r="G163" s="270">
        <v>0</v>
      </c>
      <c r="H163" s="270">
        <v>2635</v>
      </c>
      <c r="I163" s="270">
        <v>575</v>
      </c>
      <c r="J163" s="270">
        <v>2060</v>
      </c>
      <c r="K163" s="270">
        <v>1215</v>
      </c>
      <c r="L163" s="270">
        <v>112.7136241</v>
      </c>
      <c r="M163" s="270">
        <v>51</v>
      </c>
      <c r="N163" s="270">
        <v>740</v>
      </c>
      <c r="O163" s="270">
        <v>800</v>
      </c>
      <c r="P163" s="270">
        <v>460</v>
      </c>
      <c r="Q163" s="270">
        <v>280</v>
      </c>
      <c r="R163" s="270">
        <v>80</v>
      </c>
      <c r="S163" s="270">
        <v>35</v>
      </c>
      <c r="T163" s="270">
        <v>60</v>
      </c>
      <c r="U163" s="270">
        <v>140</v>
      </c>
      <c r="V163" s="270">
        <v>2.1239092500000001</v>
      </c>
      <c r="W163" s="270">
        <v>2</v>
      </c>
      <c r="X163" s="270">
        <v>67.061216729999998</v>
      </c>
      <c r="Y163" s="270">
        <v>0</v>
      </c>
      <c r="Z163" s="270">
        <v>75</v>
      </c>
      <c r="AA163" s="270">
        <v>190</v>
      </c>
      <c r="AB163" s="270">
        <v>470</v>
      </c>
      <c r="AC163" s="270">
        <v>880</v>
      </c>
      <c r="AD163" s="270">
        <v>960</v>
      </c>
      <c r="AE163" s="270">
        <v>60</v>
      </c>
      <c r="AF163" s="270">
        <v>205</v>
      </c>
      <c r="AG163" s="270">
        <v>0</v>
      </c>
      <c r="AH163" s="270">
        <v>800</v>
      </c>
      <c r="AI163" s="270">
        <v>0</v>
      </c>
      <c r="AJ163" s="270">
        <v>0</v>
      </c>
      <c r="AK163" s="270">
        <v>0</v>
      </c>
      <c r="AL163" s="270">
        <v>15</v>
      </c>
      <c r="AM163" s="270">
        <v>10</v>
      </c>
      <c r="AN163" s="270">
        <v>10</v>
      </c>
      <c r="AO163" s="270">
        <v>0</v>
      </c>
      <c r="AP163" s="270" t="s">
        <v>1676</v>
      </c>
      <c r="AQ163" s="270">
        <v>410</v>
      </c>
      <c r="AR163" s="270">
        <v>110</v>
      </c>
      <c r="AS163" s="270">
        <v>25</v>
      </c>
      <c r="AT163" s="270">
        <v>35</v>
      </c>
      <c r="AU163" s="270">
        <v>0</v>
      </c>
      <c r="AV163" s="270" t="s">
        <v>1676</v>
      </c>
      <c r="AW163" s="270">
        <v>70</v>
      </c>
      <c r="AX163" s="270">
        <v>30</v>
      </c>
      <c r="AY163" s="270">
        <v>75</v>
      </c>
      <c r="AZ163" s="270">
        <v>600</v>
      </c>
      <c r="BA163" s="270">
        <v>80</v>
      </c>
      <c r="BB163" s="270">
        <v>155</v>
      </c>
      <c r="BC163" s="270" t="s">
        <v>1676</v>
      </c>
      <c r="BD163" s="270">
        <v>15</v>
      </c>
      <c r="BE163" s="270" t="s">
        <v>1676</v>
      </c>
      <c r="BF163" s="270" t="s">
        <v>1676</v>
      </c>
      <c r="BG163" s="270">
        <v>0</v>
      </c>
      <c r="BH163" s="270">
        <v>25</v>
      </c>
      <c r="BI163" s="270">
        <v>895</v>
      </c>
      <c r="BJ163" s="270">
        <v>0</v>
      </c>
      <c r="BK163" s="270" t="s">
        <v>1676</v>
      </c>
      <c r="BL163" s="270">
        <v>0</v>
      </c>
      <c r="BM163" s="270">
        <v>55</v>
      </c>
      <c r="BN163" s="270" t="s">
        <v>1676</v>
      </c>
      <c r="BO163" s="270">
        <v>925</v>
      </c>
      <c r="BP163" s="270">
        <v>535</v>
      </c>
      <c r="BQ163" s="270">
        <v>0</v>
      </c>
      <c r="BR163" s="270">
        <v>0</v>
      </c>
      <c r="BS163" s="270">
        <v>10</v>
      </c>
      <c r="BT163" s="270">
        <v>70</v>
      </c>
      <c r="BU163" s="270">
        <v>55</v>
      </c>
      <c r="BV163" s="270">
        <v>0</v>
      </c>
      <c r="BW163" s="270">
        <v>45</v>
      </c>
      <c r="BX163" s="270">
        <v>0</v>
      </c>
      <c r="BY163" s="270" t="s">
        <v>1676</v>
      </c>
      <c r="BZ163" s="270">
        <v>0</v>
      </c>
      <c r="CA163" s="270">
        <v>0</v>
      </c>
      <c r="CB163" s="270">
        <v>0</v>
      </c>
      <c r="CC163" s="270">
        <v>0</v>
      </c>
      <c r="CD163" s="270">
        <v>65</v>
      </c>
      <c r="CE163" s="270">
        <v>0</v>
      </c>
      <c r="CF163" s="270">
        <v>0</v>
      </c>
      <c r="CG163" s="270">
        <v>2570</v>
      </c>
      <c r="CH163" s="270">
        <v>0</v>
      </c>
      <c r="CI163" s="270">
        <v>30</v>
      </c>
      <c r="CJ163" s="270">
        <v>565</v>
      </c>
      <c r="CK163" s="270">
        <v>665</v>
      </c>
      <c r="CL163" s="270">
        <v>0</v>
      </c>
      <c r="CM163" s="270">
        <v>895</v>
      </c>
      <c r="CN163" s="270">
        <v>0</v>
      </c>
      <c r="CO163" s="270">
        <v>0</v>
      </c>
      <c r="CP163" s="270">
        <v>0</v>
      </c>
      <c r="CQ163" s="270">
        <v>0</v>
      </c>
      <c r="CR163" s="270">
        <v>0</v>
      </c>
      <c r="CS163" s="270">
        <v>0</v>
      </c>
      <c r="CT163" s="270">
        <v>0</v>
      </c>
      <c r="CU163" s="270"/>
      <c r="CV163" s="270">
        <v>0</v>
      </c>
      <c r="CW163" s="270">
        <v>0</v>
      </c>
      <c r="CX163" s="270">
        <v>0</v>
      </c>
      <c r="CY163" s="270">
        <v>0</v>
      </c>
      <c r="CZ163" s="270">
        <v>0</v>
      </c>
      <c r="DA163" s="270">
        <v>0</v>
      </c>
      <c r="DB163" s="270">
        <v>365</v>
      </c>
      <c r="DC163" s="270">
        <v>0</v>
      </c>
      <c r="DD163" s="270">
        <v>0</v>
      </c>
      <c r="DE163" s="270">
        <v>0</v>
      </c>
      <c r="DF163" s="270">
        <v>30</v>
      </c>
      <c r="DG163" s="270">
        <v>0</v>
      </c>
      <c r="DH163" s="270">
        <v>0</v>
      </c>
      <c r="DI163" s="270">
        <v>0</v>
      </c>
      <c r="DJ163" s="270">
        <v>0</v>
      </c>
      <c r="DK163" s="270">
        <v>0</v>
      </c>
      <c r="DL163" s="270">
        <v>0</v>
      </c>
      <c r="DM163" s="270">
        <v>0</v>
      </c>
      <c r="DN163" s="270">
        <v>0</v>
      </c>
      <c r="DO163" s="270">
        <v>0</v>
      </c>
      <c r="DP163" s="270">
        <v>0</v>
      </c>
      <c r="DQ163" s="270">
        <v>0</v>
      </c>
      <c r="DR163" s="270"/>
      <c r="DS163" s="270">
        <v>0</v>
      </c>
      <c r="DT163" s="270">
        <v>0</v>
      </c>
      <c r="DU163" s="270">
        <v>0</v>
      </c>
      <c r="DV163" s="270">
        <v>0</v>
      </c>
      <c r="DW163" s="270">
        <v>0</v>
      </c>
      <c r="DX163" s="270">
        <v>0</v>
      </c>
      <c r="DY163" s="270">
        <v>0</v>
      </c>
      <c r="DZ163" s="270">
        <v>0</v>
      </c>
      <c r="EA163" s="270">
        <v>0</v>
      </c>
      <c r="EB163" s="270">
        <v>0</v>
      </c>
      <c r="EC163" s="270">
        <v>0</v>
      </c>
      <c r="ED163" s="270">
        <v>0</v>
      </c>
      <c r="EE163" s="270">
        <v>0</v>
      </c>
      <c r="EF163" s="270">
        <v>0</v>
      </c>
      <c r="EG163" s="270">
        <v>0</v>
      </c>
      <c r="EH163" s="270">
        <v>0</v>
      </c>
      <c r="EI163" s="270">
        <v>0</v>
      </c>
      <c r="EJ163" s="270">
        <v>0</v>
      </c>
      <c r="EK163" s="270">
        <v>0</v>
      </c>
      <c r="EL163" s="270">
        <v>0</v>
      </c>
      <c r="EM163" s="270">
        <v>80</v>
      </c>
      <c r="EN163" s="270">
        <v>0</v>
      </c>
      <c r="EO163" s="270">
        <v>0</v>
      </c>
      <c r="EP163" s="270">
        <v>0</v>
      </c>
      <c r="EQ163" s="270">
        <v>0</v>
      </c>
      <c r="ER163" s="270">
        <v>0</v>
      </c>
      <c r="ES163" s="270">
        <v>0</v>
      </c>
      <c r="ET163" s="270">
        <v>0</v>
      </c>
      <c r="EU163" s="270">
        <v>0</v>
      </c>
      <c r="EV163" s="270">
        <v>0</v>
      </c>
      <c r="EW163" s="270">
        <v>0</v>
      </c>
      <c r="EX163" s="270" t="s">
        <v>1676</v>
      </c>
      <c r="EY163" s="270">
        <v>0</v>
      </c>
      <c r="EZ163" s="270">
        <v>0</v>
      </c>
      <c r="FA163" s="270">
        <v>0</v>
      </c>
      <c r="FB163" s="270">
        <v>0</v>
      </c>
      <c r="FC163" s="270">
        <v>0</v>
      </c>
      <c r="FD163" s="270">
        <v>0</v>
      </c>
      <c r="FE163" s="270">
        <v>0</v>
      </c>
      <c r="FF163" s="270">
        <v>0</v>
      </c>
      <c r="FG163" s="270"/>
      <c r="FH163" s="270">
        <v>0</v>
      </c>
      <c r="FI163" s="270"/>
      <c r="FJ163" s="270">
        <v>0</v>
      </c>
      <c r="FK163" s="270">
        <v>0</v>
      </c>
      <c r="FL163" s="270">
        <v>0</v>
      </c>
      <c r="FM163" s="270">
        <v>0</v>
      </c>
      <c r="FN163" s="270">
        <v>0</v>
      </c>
      <c r="FO163" s="351">
        <v>2480</v>
      </c>
      <c r="FP163" s="351">
        <v>0</v>
      </c>
      <c r="FQ163" s="351">
        <v>2590</v>
      </c>
      <c r="FR163" s="13"/>
      <c r="FS163" s="270"/>
      <c r="FT163" s="270"/>
      <c r="FU163" s="270"/>
      <c r="FV163" s="270"/>
      <c r="FW163" s="270"/>
      <c r="FX163" s="270"/>
      <c r="FY163" s="270"/>
      <c r="FZ163" s="270"/>
      <c r="GA163" s="270"/>
      <c r="GB163" s="270"/>
      <c r="GC163" s="270"/>
      <c r="GD163" s="270"/>
      <c r="GE163" s="270"/>
      <c r="GF163" s="270"/>
      <c r="GG163" s="270"/>
      <c r="GH163" s="270"/>
      <c r="GI163" s="270"/>
      <c r="GJ163" s="270"/>
      <c r="GK163" s="270"/>
      <c r="GL163" s="270"/>
      <c r="GM163" s="270"/>
      <c r="GN163" s="270"/>
      <c r="GO163" s="270"/>
      <c r="GP163" s="270"/>
      <c r="GQ163" s="270"/>
      <c r="GR163" s="270"/>
      <c r="GS163" s="270"/>
      <c r="GT163" s="270"/>
      <c r="GU163" s="270"/>
      <c r="GV163" s="270"/>
      <c r="GW163" s="270"/>
      <c r="GX163" s="270"/>
      <c r="GY163" s="270"/>
      <c r="GZ163" s="270"/>
      <c r="HA163" s="270"/>
      <c r="HB163" s="270"/>
      <c r="HC163" s="270"/>
      <c r="HD163" s="270"/>
      <c r="HE163" s="270"/>
      <c r="HF163" s="270"/>
      <c r="HG163" s="270"/>
      <c r="HH163" s="270"/>
      <c r="HI163" s="270"/>
      <c r="HJ163" s="270"/>
      <c r="HK163" s="270"/>
      <c r="HL163" s="270"/>
      <c r="HM163" s="270"/>
      <c r="HN163" s="270"/>
      <c r="HO163" s="270"/>
      <c r="HP163" s="270"/>
      <c r="HQ163" s="270"/>
      <c r="HR163" s="270"/>
      <c r="HS163" s="270"/>
      <c r="HT163" s="270"/>
      <c r="HU163" s="270"/>
      <c r="HV163" s="270"/>
      <c r="HW163" s="270"/>
      <c r="HX163" s="270"/>
      <c r="HY163" s="270"/>
      <c r="HZ163" s="270"/>
      <c r="IA163" s="270"/>
      <c r="IB163" s="270"/>
      <c r="IC163" s="270"/>
      <c r="ID163" s="270"/>
      <c r="IE163" s="270"/>
      <c r="IF163" s="270"/>
      <c r="IG163" s="270"/>
      <c r="IH163" s="270"/>
    </row>
    <row r="164" spans="1:242" ht="12.75" customHeight="1" x14ac:dyDescent="0.2">
      <c r="A164" s="374" t="s">
        <v>23</v>
      </c>
      <c r="B164" s="270">
        <v>3025</v>
      </c>
      <c r="C164" s="270">
        <v>3025</v>
      </c>
      <c r="D164" s="270">
        <v>1180</v>
      </c>
      <c r="E164" s="270">
        <v>1840</v>
      </c>
      <c r="F164" s="270">
        <v>0</v>
      </c>
      <c r="G164" s="270">
        <v>0</v>
      </c>
      <c r="H164" s="270">
        <v>3025</v>
      </c>
      <c r="I164" s="270">
        <v>325</v>
      </c>
      <c r="J164" s="270">
        <v>2700</v>
      </c>
      <c r="K164" s="270">
        <v>545</v>
      </c>
      <c r="L164" s="270">
        <v>124.3877822</v>
      </c>
      <c r="M164" s="270">
        <v>49</v>
      </c>
      <c r="N164" s="270">
        <v>1095</v>
      </c>
      <c r="O164" s="270">
        <v>610</v>
      </c>
      <c r="P164" s="270">
        <v>340</v>
      </c>
      <c r="Q164" s="270">
        <v>395</v>
      </c>
      <c r="R164" s="270">
        <v>160</v>
      </c>
      <c r="S164" s="270">
        <v>115</v>
      </c>
      <c r="T164" s="270">
        <v>155</v>
      </c>
      <c r="U164" s="270">
        <v>155</v>
      </c>
      <c r="V164" s="270">
        <v>1.6811145510000001</v>
      </c>
      <c r="W164" s="270">
        <v>2</v>
      </c>
      <c r="X164" s="270">
        <v>55.363907279999999</v>
      </c>
      <c r="Y164" s="270">
        <v>0</v>
      </c>
      <c r="Z164" s="270">
        <v>210</v>
      </c>
      <c r="AA164" s="270">
        <v>630</v>
      </c>
      <c r="AB164" s="270">
        <v>920</v>
      </c>
      <c r="AC164" s="270">
        <v>810</v>
      </c>
      <c r="AD164" s="270">
        <v>435</v>
      </c>
      <c r="AE164" s="270">
        <v>15</v>
      </c>
      <c r="AF164" s="270">
        <v>285</v>
      </c>
      <c r="AG164" s="270" t="s">
        <v>1676</v>
      </c>
      <c r="AH164" s="270">
        <v>165</v>
      </c>
      <c r="AI164" s="270" t="s">
        <v>1676</v>
      </c>
      <c r="AJ164" s="270">
        <v>10</v>
      </c>
      <c r="AK164" s="270" t="s">
        <v>1676</v>
      </c>
      <c r="AL164" s="270">
        <v>180</v>
      </c>
      <c r="AM164" s="270">
        <v>355</v>
      </c>
      <c r="AN164" s="270">
        <v>50</v>
      </c>
      <c r="AO164" s="270">
        <v>0</v>
      </c>
      <c r="AP164" s="270" t="s">
        <v>1676</v>
      </c>
      <c r="AQ164" s="270">
        <v>240</v>
      </c>
      <c r="AR164" s="270">
        <v>20</v>
      </c>
      <c r="AS164" s="270">
        <v>25</v>
      </c>
      <c r="AT164" s="270">
        <v>235</v>
      </c>
      <c r="AU164" s="270">
        <v>0</v>
      </c>
      <c r="AV164" s="270">
        <v>75</v>
      </c>
      <c r="AW164" s="270">
        <v>205</v>
      </c>
      <c r="AX164" s="270">
        <v>0</v>
      </c>
      <c r="AY164" s="270">
        <v>150</v>
      </c>
      <c r="AZ164" s="270">
        <v>465</v>
      </c>
      <c r="BA164" s="270">
        <v>520</v>
      </c>
      <c r="BB164" s="270">
        <v>25</v>
      </c>
      <c r="BC164" s="270">
        <v>10</v>
      </c>
      <c r="BD164" s="270">
        <v>90</v>
      </c>
      <c r="BE164" s="270">
        <v>10</v>
      </c>
      <c r="BF164" s="270" t="s">
        <v>1676</v>
      </c>
      <c r="BG164" s="270">
        <v>0</v>
      </c>
      <c r="BH164" s="270">
        <v>145</v>
      </c>
      <c r="BI164" s="270">
        <v>165</v>
      </c>
      <c r="BJ164" s="270" t="s">
        <v>1676</v>
      </c>
      <c r="BK164" s="270" t="s">
        <v>1676</v>
      </c>
      <c r="BL164" s="270">
        <v>10</v>
      </c>
      <c r="BM164" s="270">
        <v>590</v>
      </c>
      <c r="BN164" s="270">
        <v>55</v>
      </c>
      <c r="BO164" s="270">
        <v>1270</v>
      </c>
      <c r="BP164" s="270">
        <v>415</v>
      </c>
      <c r="BQ164" s="270">
        <v>0</v>
      </c>
      <c r="BR164" s="270">
        <v>0</v>
      </c>
      <c r="BS164" s="270">
        <v>10</v>
      </c>
      <c r="BT164" s="270">
        <v>160</v>
      </c>
      <c r="BU164" s="270">
        <v>35</v>
      </c>
      <c r="BV164" s="270">
        <v>0</v>
      </c>
      <c r="BW164" s="270">
        <v>65</v>
      </c>
      <c r="BX164" s="270">
        <v>0</v>
      </c>
      <c r="BY164" s="270" t="s">
        <v>1676</v>
      </c>
      <c r="BZ164" s="270">
        <v>0</v>
      </c>
      <c r="CA164" s="270">
        <v>0</v>
      </c>
      <c r="CB164" s="270">
        <v>0</v>
      </c>
      <c r="CC164" s="270">
        <v>0</v>
      </c>
      <c r="CD164" s="270">
        <v>40</v>
      </c>
      <c r="CE164" s="270" t="s">
        <v>1676</v>
      </c>
      <c r="CF164" s="270">
        <v>0</v>
      </c>
      <c r="CG164" s="270">
        <v>2980</v>
      </c>
      <c r="CH164" s="270">
        <v>0</v>
      </c>
      <c r="CI164" s="270">
        <v>230</v>
      </c>
      <c r="CJ164" s="270">
        <v>220</v>
      </c>
      <c r="CK164" s="270">
        <v>635</v>
      </c>
      <c r="CL164" s="270">
        <v>15</v>
      </c>
      <c r="CM164" s="270">
        <v>165</v>
      </c>
      <c r="CN164" s="270">
        <v>0</v>
      </c>
      <c r="CO164" s="270">
        <v>0</v>
      </c>
      <c r="CP164" s="270">
        <v>0</v>
      </c>
      <c r="CQ164" s="270">
        <v>0</v>
      </c>
      <c r="CR164" s="270">
        <v>0</v>
      </c>
      <c r="CS164" s="270">
        <v>0</v>
      </c>
      <c r="CT164" s="270">
        <v>0</v>
      </c>
      <c r="CU164" s="270"/>
      <c r="CV164" s="270">
        <v>0</v>
      </c>
      <c r="CW164" s="270">
        <v>0</v>
      </c>
      <c r="CX164" s="270" t="s">
        <v>1676</v>
      </c>
      <c r="CY164" s="270">
        <v>0</v>
      </c>
      <c r="CZ164" s="270">
        <v>0</v>
      </c>
      <c r="DA164" s="270">
        <v>0</v>
      </c>
      <c r="DB164" s="270">
        <v>855</v>
      </c>
      <c r="DC164" s="270">
        <v>0</v>
      </c>
      <c r="DD164" s="270">
        <v>0</v>
      </c>
      <c r="DE164" s="270">
        <v>0</v>
      </c>
      <c r="DF164" s="270">
        <v>575</v>
      </c>
      <c r="DG164" s="270">
        <v>0</v>
      </c>
      <c r="DH164" s="270">
        <v>0</v>
      </c>
      <c r="DI164" s="270">
        <v>0</v>
      </c>
      <c r="DJ164" s="270">
        <v>0</v>
      </c>
      <c r="DK164" s="270">
        <v>0</v>
      </c>
      <c r="DL164" s="270">
        <v>0</v>
      </c>
      <c r="DM164" s="270">
        <v>0</v>
      </c>
      <c r="DN164" s="270">
        <v>0</v>
      </c>
      <c r="DO164" s="270">
        <v>0</v>
      </c>
      <c r="DP164" s="270">
        <v>0</v>
      </c>
      <c r="DQ164" s="270">
        <v>0</v>
      </c>
      <c r="DR164" s="270"/>
      <c r="DS164" s="270">
        <v>0</v>
      </c>
      <c r="DT164" s="270">
        <v>0</v>
      </c>
      <c r="DU164" s="270">
        <v>0</v>
      </c>
      <c r="DV164" s="270">
        <v>0</v>
      </c>
      <c r="DW164" s="270">
        <v>0</v>
      </c>
      <c r="DX164" s="270">
        <v>0</v>
      </c>
      <c r="DY164" s="270">
        <v>0</v>
      </c>
      <c r="DZ164" s="270">
        <v>0</v>
      </c>
      <c r="EA164" s="270">
        <v>0</v>
      </c>
      <c r="EB164" s="270">
        <v>0</v>
      </c>
      <c r="EC164" s="270">
        <v>0</v>
      </c>
      <c r="ED164" s="270">
        <v>0</v>
      </c>
      <c r="EE164" s="270">
        <v>0</v>
      </c>
      <c r="EF164" s="270">
        <v>0</v>
      </c>
      <c r="EG164" s="270">
        <v>0</v>
      </c>
      <c r="EH164" s="270">
        <v>0</v>
      </c>
      <c r="EI164" s="270">
        <v>0</v>
      </c>
      <c r="EJ164" s="270">
        <v>0</v>
      </c>
      <c r="EK164" s="270">
        <v>0</v>
      </c>
      <c r="EL164" s="270">
        <v>0</v>
      </c>
      <c r="EM164" s="270">
        <v>335</v>
      </c>
      <c r="EN164" s="270">
        <v>0</v>
      </c>
      <c r="EO164" s="270">
        <v>0</v>
      </c>
      <c r="EP164" s="270">
        <v>0</v>
      </c>
      <c r="EQ164" s="270">
        <v>0</v>
      </c>
      <c r="ER164" s="270">
        <v>0</v>
      </c>
      <c r="ES164" s="270">
        <v>0</v>
      </c>
      <c r="ET164" s="270">
        <v>0</v>
      </c>
      <c r="EU164" s="270">
        <v>0</v>
      </c>
      <c r="EV164" s="270">
        <v>0</v>
      </c>
      <c r="EW164" s="270">
        <v>0</v>
      </c>
      <c r="EX164" s="270">
        <v>0</v>
      </c>
      <c r="EY164" s="270">
        <v>0</v>
      </c>
      <c r="EZ164" s="270">
        <v>0</v>
      </c>
      <c r="FA164" s="270">
        <v>0</v>
      </c>
      <c r="FB164" s="270">
        <v>0</v>
      </c>
      <c r="FC164" s="270">
        <v>0</v>
      </c>
      <c r="FD164" s="270">
        <v>0</v>
      </c>
      <c r="FE164" s="270">
        <v>0</v>
      </c>
      <c r="FF164" s="270">
        <v>0</v>
      </c>
      <c r="FG164" s="270"/>
      <c r="FH164" s="270">
        <v>0</v>
      </c>
      <c r="FI164" s="270"/>
      <c r="FJ164" s="270">
        <v>0</v>
      </c>
      <c r="FK164" s="270">
        <v>0</v>
      </c>
      <c r="FL164" s="270">
        <v>0</v>
      </c>
      <c r="FM164" s="270">
        <v>0</v>
      </c>
      <c r="FN164" s="270">
        <v>0</v>
      </c>
      <c r="FO164" s="351">
        <v>3000</v>
      </c>
      <c r="FP164" s="351">
        <v>0</v>
      </c>
      <c r="FQ164" s="351">
        <v>3010</v>
      </c>
      <c r="FR164" s="13"/>
      <c r="FS164" s="270"/>
      <c r="FT164" s="270"/>
      <c r="FU164" s="270"/>
      <c r="FV164" s="270"/>
      <c r="FW164" s="270"/>
      <c r="FX164" s="270"/>
      <c r="FY164" s="270"/>
      <c r="FZ164" s="270"/>
      <c r="GA164" s="270"/>
      <c r="GB164" s="270"/>
      <c r="GC164" s="270"/>
      <c r="GD164" s="270"/>
      <c r="GE164" s="270"/>
      <c r="GF164" s="270"/>
      <c r="GG164" s="270"/>
      <c r="GH164" s="270"/>
      <c r="GI164" s="270"/>
      <c r="GJ164" s="270"/>
      <c r="GK164" s="270"/>
      <c r="GL164" s="270"/>
      <c r="GM164" s="270"/>
      <c r="GN164" s="270"/>
      <c r="GO164" s="270"/>
      <c r="GP164" s="270"/>
      <c r="GQ164" s="270"/>
      <c r="GR164" s="270"/>
      <c r="GS164" s="270"/>
      <c r="GT164" s="270"/>
      <c r="GU164" s="270"/>
      <c r="GV164" s="270"/>
      <c r="GW164" s="270"/>
      <c r="GX164" s="270"/>
      <c r="GY164" s="270"/>
      <c r="GZ164" s="270"/>
      <c r="HA164" s="270"/>
      <c r="HB164" s="270"/>
      <c r="HC164" s="270"/>
      <c r="HD164" s="270"/>
      <c r="HE164" s="270"/>
      <c r="HF164" s="270"/>
      <c r="HG164" s="270"/>
      <c r="HH164" s="270"/>
      <c r="HI164" s="270"/>
      <c r="HJ164" s="270"/>
      <c r="HK164" s="270"/>
      <c r="HL164" s="270"/>
      <c r="HM164" s="270"/>
      <c r="HN164" s="270"/>
      <c r="HO164" s="270"/>
      <c r="HP164" s="270"/>
      <c r="HQ164" s="270"/>
      <c r="HR164" s="270"/>
      <c r="HS164" s="270"/>
      <c r="HT164" s="270"/>
      <c r="HU164" s="270"/>
      <c r="HV164" s="270"/>
      <c r="HW164" s="270"/>
      <c r="HX164" s="270"/>
      <c r="HY164" s="270"/>
      <c r="HZ164" s="270"/>
      <c r="IA164" s="270"/>
      <c r="IB164" s="270"/>
      <c r="IC164" s="270"/>
      <c r="ID164" s="270"/>
      <c r="IE164" s="270"/>
      <c r="IF164" s="270"/>
      <c r="IG164" s="270"/>
      <c r="IH164" s="270"/>
    </row>
    <row r="165" spans="1:242" ht="12.75" customHeight="1" x14ac:dyDescent="0.2">
      <c r="A165" s="374" t="s">
        <v>24</v>
      </c>
      <c r="B165" s="270">
        <v>740</v>
      </c>
      <c r="C165" s="270">
        <v>740</v>
      </c>
      <c r="D165" s="270">
        <v>295</v>
      </c>
      <c r="E165" s="270">
        <v>445</v>
      </c>
      <c r="F165" s="270">
        <v>0</v>
      </c>
      <c r="G165" s="270">
        <v>0</v>
      </c>
      <c r="H165" s="270">
        <v>740</v>
      </c>
      <c r="I165" s="270">
        <v>210</v>
      </c>
      <c r="J165" s="270">
        <v>525</v>
      </c>
      <c r="K165" s="270">
        <v>535</v>
      </c>
      <c r="L165" s="270">
        <v>88.920054199999996</v>
      </c>
      <c r="M165" s="270">
        <v>70</v>
      </c>
      <c r="N165" s="270">
        <v>120</v>
      </c>
      <c r="O165" s="270">
        <v>165</v>
      </c>
      <c r="P165" s="270">
        <v>205</v>
      </c>
      <c r="Q165" s="270">
        <v>150</v>
      </c>
      <c r="R165" s="270">
        <v>75</v>
      </c>
      <c r="S165" s="270">
        <v>15</v>
      </c>
      <c r="T165" s="270" t="s">
        <v>1676</v>
      </c>
      <c r="U165" s="270">
        <v>0</v>
      </c>
      <c r="V165" s="270">
        <v>2.5355450240000001</v>
      </c>
      <c r="W165" s="270">
        <v>3</v>
      </c>
      <c r="X165" s="270">
        <v>66.262872630000004</v>
      </c>
      <c r="Y165" s="270">
        <v>0</v>
      </c>
      <c r="Z165" s="270">
        <v>15</v>
      </c>
      <c r="AA165" s="270">
        <v>50</v>
      </c>
      <c r="AB165" s="270">
        <v>150</v>
      </c>
      <c r="AC165" s="270">
        <v>280</v>
      </c>
      <c r="AD165" s="270">
        <v>230</v>
      </c>
      <c r="AE165" s="270">
        <v>15</v>
      </c>
      <c r="AF165" s="270">
        <v>150</v>
      </c>
      <c r="AG165" s="270">
        <v>0</v>
      </c>
      <c r="AH165" s="270">
        <v>190</v>
      </c>
      <c r="AI165" s="270">
        <v>0</v>
      </c>
      <c r="AJ165" s="270">
        <v>0</v>
      </c>
      <c r="AK165" s="270">
        <v>0</v>
      </c>
      <c r="AL165" s="270" t="s">
        <v>1676</v>
      </c>
      <c r="AM165" s="270">
        <v>65</v>
      </c>
      <c r="AN165" s="270">
        <v>0</v>
      </c>
      <c r="AO165" s="270">
        <v>0</v>
      </c>
      <c r="AP165" s="270">
        <v>0</v>
      </c>
      <c r="AQ165" s="270">
        <v>0</v>
      </c>
      <c r="AR165" s="270">
        <v>0</v>
      </c>
      <c r="AS165" s="270">
        <v>0</v>
      </c>
      <c r="AT165" s="270">
        <v>0</v>
      </c>
      <c r="AU165" s="270">
        <v>0</v>
      </c>
      <c r="AV165" s="270" t="s">
        <v>1676</v>
      </c>
      <c r="AW165" s="270">
        <v>15</v>
      </c>
      <c r="AX165" s="270">
        <v>0</v>
      </c>
      <c r="AY165" s="270">
        <v>0</v>
      </c>
      <c r="AZ165" s="270">
        <v>300</v>
      </c>
      <c r="BA165" s="270" t="s">
        <v>1676</v>
      </c>
      <c r="BB165" s="270">
        <v>10</v>
      </c>
      <c r="BC165" s="270" t="s">
        <v>1676</v>
      </c>
      <c r="BD165" s="270">
        <v>10</v>
      </c>
      <c r="BE165" s="270" t="s">
        <v>1676</v>
      </c>
      <c r="BF165" s="270">
        <v>0</v>
      </c>
      <c r="BG165" s="270">
        <v>0</v>
      </c>
      <c r="BH165" s="270">
        <v>150</v>
      </c>
      <c r="BI165" s="270">
        <v>190</v>
      </c>
      <c r="BJ165" s="270">
        <v>0</v>
      </c>
      <c r="BK165" s="270">
        <v>0</v>
      </c>
      <c r="BL165" s="270">
        <v>0</v>
      </c>
      <c r="BM165" s="270">
        <v>35</v>
      </c>
      <c r="BN165" s="270" t="s">
        <v>1676</v>
      </c>
      <c r="BO165" s="270">
        <v>315</v>
      </c>
      <c r="BP165" s="270">
        <v>0</v>
      </c>
      <c r="BQ165" s="270">
        <v>0</v>
      </c>
      <c r="BR165" s="270">
        <v>0</v>
      </c>
      <c r="BS165" s="270">
        <v>0</v>
      </c>
      <c r="BT165" s="270">
        <v>15</v>
      </c>
      <c r="BU165" s="270" t="s">
        <v>1676</v>
      </c>
      <c r="BV165" s="270">
        <v>0</v>
      </c>
      <c r="BW165" s="270">
        <v>10</v>
      </c>
      <c r="BX165" s="270">
        <v>0</v>
      </c>
      <c r="BY165" s="270" t="s">
        <v>1676</v>
      </c>
      <c r="BZ165" s="270">
        <v>0</v>
      </c>
      <c r="CA165" s="270">
        <v>0</v>
      </c>
      <c r="CB165" s="270">
        <v>0</v>
      </c>
      <c r="CC165" s="270">
        <v>0</v>
      </c>
      <c r="CD165" s="270" t="s">
        <v>1676</v>
      </c>
      <c r="CE165" s="270">
        <v>0</v>
      </c>
      <c r="CF165" s="270">
        <v>0</v>
      </c>
      <c r="CG165" s="270">
        <v>730</v>
      </c>
      <c r="CH165" s="270">
        <v>0</v>
      </c>
      <c r="CI165" s="270" t="s">
        <v>1676</v>
      </c>
      <c r="CJ165" s="270">
        <v>0</v>
      </c>
      <c r="CK165" s="270">
        <v>475</v>
      </c>
      <c r="CL165" s="270">
        <v>0</v>
      </c>
      <c r="CM165" s="270">
        <v>190</v>
      </c>
      <c r="CN165" s="270">
        <v>0</v>
      </c>
      <c r="CO165" s="270">
        <v>0</v>
      </c>
      <c r="CP165" s="270">
        <v>0</v>
      </c>
      <c r="CQ165" s="270">
        <v>0</v>
      </c>
      <c r="CR165" s="270">
        <v>0</v>
      </c>
      <c r="CS165" s="270">
        <v>0</v>
      </c>
      <c r="CT165" s="270">
        <v>0</v>
      </c>
      <c r="CU165" s="270"/>
      <c r="CV165" s="270">
        <v>0</v>
      </c>
      <c r="CW165" s="270">
        <v>0</v>
      </c>
      <c r="CX165" s="270">
        <v>0</v>
      </c>
      <c r="CY165" s="270">
        <v>0</v>
      </c>
      <c r="CZ165" s="270">
        <v>0</v>
      </c>
      <c r="DA165" s="270">
        <v>0</v>
      </c>
      <c r="DB165" s="270">
        <v>0</v>
      </c>
      <c r="DC165" s="270">
        <v>0</v>
      </c>
      <c r="DD165" s="270">
        <v>0</v>
      </c>
      <c r="DE165" s="270">
        <v>0</v>
      </c>
      <c r="DF165" s="270">
        <v>70</v>
      </c>
      <c r="DG165" s="270">
        <v>0</v>
      </c>
      <c r="DH165" s="270">
        <v>0</v>
      </c>
      <c r="DI165" s="270">
        <v>0</v>
      </c>
      <c r="DJ165" s="270">
        <v>0</v>
      </c>
      <c r="DK165" s="270">
        <v>0</v>
      </c>
      <c r="DL165" s="270">
        <v>0</v>
      </c>
      <c r="DM165" s="270">
        <v>0</v>
      </c>
      <c r="DN165" s="270">
        <v>0</v>
      </c>
      <c r="DO165" s="270">
        <v>0</v>
      </c>
      <c r="DP165" s="270">
        <v>0</v>
      </c>
      <c r="DQ165" s="270">
        <v>0</v>
      </c>
      <c r="DR165" s="270"/>
      <c r="DS165" s="270">
        <v>0</v>
      </c>
      <c r="DT165" s="270">
        <v>0</v>
      </c>
      <c r="DU165" s="270">
        <v>0</v>
      </c>
      <c r="DV165" s="270">
        <v>0</v>
      </c>
      <c r="DW165" s="270">
        <v>0</v>
      </c>
      <c r="DX165" s="270">
        <v>0</v>
      </c>
      <c r="DY165" s="270">
        <v>0</v>
      </c>
      <c r="DZ165" s="270">
        <v>0</v>
      </c>
      <c r="EA165" s="270">
        <v>0</v>
      </c>
      <c r="EB165" s="270">
        <v>0</v>
      </c>
      <c r="EC165" s="270">
        <v>0</v>
      </c>
      <c r="ED165" s="270">
        <v>0</v>
      </c>
      <c r="EE165" s="270">
        <v>0</v>
      </c>
      <c r="EF165" s="270">
        <v>0</v>
      </c>
      <c r="EG165" s="270">
        <v>0</v>
      </c>
      <c r="EH165" s="270">
        <v>0</v>
      </c>
      <c r="EI165" s="270">
        <v>0</v>
      </c>
      <c r="EJ165" s="270">
        <v>0</v>
      </c>
      <c r="EK165" s="270">
        <v>0</v>
      </c>
      <c r="EL165" s="270">
        <v>0</v>
      </c>
      <c r="EM165" s="270">
        <v>0</v>
      </c>
      <c r="EN165" s="270">
        <v>0</v>
      </c>
      <c r="EO165" s="270">
        <v>0</v>
      </c>
      <c r="EP165" s="270">
        <v>0</v>
      </c>
      <c r="EQ165" s="270">
        <v>0</v>
      </c>
      <c r="ER165" s="270">
        <v>0</v>
      </c>
      <c r="ES165" s="270">
        <v>0</v>
      </c>
      <c r="ET165" s="270">
        <v>0</v>
      </c>
      <c r="EU165" s="270">
        <v>0</v>
      </c>
      <c r="EV165" s="270">
        <v>0</v>
      </c>
      <c r="EW165" s="270">
        <v>0</v>
      </c>
      <c r="EX165" s="270">
        <v>0</v>
      </c>
      <c r="EY165" s="270">
        <v>0</v>
      </c>
      <c r="EZ165" s="270">
        <v>0</v>
      </c>
      <c r="FA165" s="270">
        <v>0</v>
      </c>
      <c r="FB165" s="270">
        <v>0</v>
      </c>
      <c r="FC165" s="270">
        <v>0</v>
      </c>
      <c r="FD165" s="270">
        <v>0</v>
      </c>
      <c r="FE165" s="270">
        <v>0</v>
      </c>
      <c r="FF165" s="270">
        <v>0</v>
      </c>
      <c r="FG165" s="270"/>
      <c r="FH165" s="270">
        <v>0</v>
      </c>
      <c r="FI165" s="270"/>
      <c r="FJ165" s="270">
        <v>0</v>
      </c>
      <c r="FK165" s="270">
        <v>0</v>
      </c>
      <c r="FL165" s="270">
        <v>0</v>
      </c>
      <c r="FM165" s="270">
        <v>0</v>
      </c>
      <c r="FN165" s="270">
        <v>0</v>
      </c>
      <c r="FO165" s="351">
        <v>730</v>
      </c>
      <c r="FP165" s="351">
        <v>0</v>
      </c>
      <c r="FQ165" s="351">
        <v>740</v>
      </c>
      <c r="FR165" s="13"/>
      <c r="FS165" s="270"/>
      <c r="FT165" s="270"/>
      <c r="FU165" s="270"/>
      <c r="FV165" s="270"/>
      <c r="FW165" s="270"/>
      <c r="FX165" s="270"/>
      <c r="FY165" s="270"/>
      <c r="FZ165" s="270"/>
      <c r="GA165" s="270"/>
      <c r="GB165" s="270"/>
      <c r="GC165" s="270"/>
      <c r="GD165" s="270"/>
      <c r="GE165" s="270"/>
      <c r="GF165" s="270"/>
      <c r="GG165" s="270"/>
      <c r="GH165" s="270"/>
      <c r="GI165" s="270"/>
      <c r="GJ165" s="270"/>
      <c r="GK165" s="270"/>
      <c r="GL165" s="270"/>
      <c r="GM165" s="270"/>
      <c r="GN165" s="270"/>
      <c r="GO165" s="270"/>
      <c r="GP165" s="270"/>
      <c r="GQ165" s="270"/>
      <c r="GR165" s="270"/>
      <c r="GS165" s="270"/>
      <c r="GT165" s="270"/>
      <c r="GU165" s="270"/>
      <c r="GV165" s="270"/>
      <c r="GW165" s="270"/>
      <c r="GX165" s="270"/>
      <c r="GY165" s="270"/>
      <c r="GZ165" s="270"/>
      <c r="HA165" s="270"/>
      <c r="HB165" s="270"/>
      <c r="HC165" s="270"/>
      <c r="HD165" s="270"/>
      <c r="HE165" s="270"/>
      <c r="HF165" s="270"/>
      <c r="HG165" s="270"/>
      <c r="HH165" s="270"/>
      <c r="HI165" s="270"/>
      <c r="HJ165" s="270"/>
      <c r="HK165" s="270"/>
      <c r="HL165" s="270"/>
      <c r="HM165" s="270"/>
      <c r="HN165" s="270"/>
      <c r="HO165" s="270"/>
      <c r="HP165" s="270"/>
      <c r="HQ165" s="270"/>
      <c r="HR165" s="270"/>
      <c r="HS165" s="270"/>
      <c r="HT165" s="270"/>
      <c r="HU165" s="270"/>
      <c r="HV165" s="270"/>
      <c r="HW165" s="270"/>
      <c r="HX165" s="270"/>
      <c r="HY165" s="270"/>
      <c r="HZ165" s="270"/>
      <c r="IA165" s="270"/>
      <c r="IB165" s="270"/>
      <c r="IC165" s="270"/>
      <c r="ID165" s="270"/>
      <c r="IE165" s="270"/>
      <c r="IF165" s="270"/>
      <c r="IG165" s="270"/>
      <c r="IH165" s="270"/>
    </row>
    <row r="166" spans="1:242" ht="12.75" customHeight="1" x14ac:dyDescent="0.2">
      <c r="A166" s="374" t="s">
        <v>323</v>
      </c>
      <c r="B166" s="270">
        <v>4530</v>
      </c>
      <c r="C166" s="270">
        <v>4530</v>
      </c>
      <c r="D166" s="270">
        <v>1975</v>
      </c>
      <c r="E166" s="270">
        <v>2550</v>
      </c>
      <c r="F166" s="270">
        <v>0</v>
      </c>
      <c r="G166" s="270">
        <v>0</v>
      </c>
      <c r="H166" s="270">
        <v>4530</v>
      </c>
      <c r="I166" s="270">
        <v>1065</v>
      </c>
      <c r="J166" s="270">
        <v>3470</v>
      </c>
      <c r="K166" s="270">
        <v>2590</v>
      </c>
      <c r="L166" s="270">
        <v>81.948183040000004</v>
      </c>
      <c r="M166" s="270">
        <v>42</v>
      </c>
      <c r="N166" s="270">
        <v>1715</v>
      </c>
      <c r="O166" s="270">
        <v>1065</v>
      </c>
      <c r="P166" s="270">
        <v>715</v>
      </c>
      <c r="Q166" s="270">
        <v>570</v>
      </c>
      <c r="R166" s="270">
        <v>150</v>
      </c>
      <c r="S166" s="270">
        <v>85</v>
      </c>
      <c r="T166" s="270">
        <v>60</v>
      </c>
      <c r="U166" s="270">
        <v>100</v>
      </c>
      <c r="V166" s="270">
        <v>2.438381938</v>
      </c>
      <c r="W166" s="270">
        <v>3</v>
      </c>
      <c r="X166" s="270">
        <v>53.270676690000002</v>
      </c>
      <c r="Y166" s="270">
        <v>0</v>
      </c>
      <c r="Z166" s="270">
        <v>455</v>
      </c>
      <c r="AA166" s="270">
        <v>925</v>
      </c>
      <c r="AB166" s="270">
        <v>1425</v>
      </c>
      <c r="AC166" s="270">
        <v>1230</v>
      </c>
      <c r="AD166" s="270">
        <v>465</v>
      </c>
      <c r="AE166" s="270">
        <v>20</v>
      </c>
      <c r="AF166" s="270">
        <v>95</v>
      </c>
      <c r="AG166" s="270" t="s">
        <v>1676</v>
      </c>
      <c r="AH166" s="270">
        <v>110</v>
      </c>
      <c r="AI166" s="270">
        <v>35</v>
      </c>
      <c r="AJ166" s="270">
        <v>110</v>
      </c>
      <c r="AK166" s="270">
        <v>50</v>
      </c>
      <c r="AL166" s="270">
        <v>195</v>
      </c>
      <c r="AM166" s="270">
        <v>375</v>
      </c>
      <c r="AN166" s="270">
        <v>50</v>
      </c>
      <c r="AO166" s="270">
        <v>0</v>
      </c>
      <c r="AP166" s="270" t="s">
        <v>1676</v>
      </c>
      <c r="AQ166" s="270">
        <v>360</v>
      </c>
      <c r="AR166" s="270">
        <v>225</v>
      </c>
      <c r="AS166" s="270">
        <v>105</v>
      </c>
      <c r="AT166" s="270">
        <v>355</v>
      </c>
      <c r="AU166" s="270">
        <v>0</v>
      </c>
      <c r="AV166" s="270">
        <v>40</v>
      </c>
      <c r="AW166" s="270">
        <v>490</v>
      </c>
      <c r="AX166" s="270">
        <v>0</v>
      </c>
      <c r="AY166" s="270">
        <v>80</v>
      </c>
      <c r="AZ166" s="270">
        <v>1620</v>
      </c>
      <c r="BA166" s="270">
        <v>10</v>
      </c>
      <c r="BB166" s="270">
        <v>215</v>
      </c>
      <c r="BC166" s="270">
        <v>30</v>
      </c>
      <c r="BD166" s="270">
        <v>95</v>
      </c>
      <c r="BE166" s="270">
        <v>20</v>
      </c>
      <c r="BF166" s="270" t="s">
        <v>1676</v>
      </c>
      <c r="BG166" s="270" t="s">
        <v>1676</v>
      </c>
      <c r="BH166" s="270">
        <v>90</v>
      </c>
      <c r="BI166" s="270">
        <v>135</v>
      </c>
      <c r="BJ166" s="270">
        <v>30</v>
      </c>
      <c r="BK166" s="270">
        <v>10</v>
      </c>
      <c r="BL166" s="270">
        <v>135</v>
      </c>
      <c r="BM166" s="270">
        <v>680</v>
      </c>
      <c r="BN166" s="270">
        <v>45</v>
      </c>
      <c r="BO166" s="270">
        <v>2015</v>
      </c>
      <c r="BP166" s="270">
        <v>915</v>
      </c>
      <c r="BQ166" s="270">
        <v>0</v>
      </c>
      <c r="BR166" s="270">
        <v>0</v>
      </c>
      <c r="BS166" s="270" t="s">
        <v>1676</v>
      </c>
      <c r="BT166" s="270">
        <v>195</v>
      </c>
      <c r="BU166" s="270">
        <v>40</v>
      </c>
      <c r="BV166" s="270">
        <v>0</v>
      </c>
      <c r="BW166" s="270">
        <v>80</v>
      </c>
      <c r="BX166" s="270">
        <v>0</v>
      </c>
      <c r="BY166" s="270" t="s">
        <v>1676</v>
      </c>
      <c r="BZ166" s="270">
        <v>0</v>
      </c>
      <c r="CA166" s="270">
        <v>0</v>
      </c>
      <c r="CB166" s="270">
        <v>0</v>
      </c>
      <c r="CC166" s="270">
        <v>0</v>
      </c>
      <c r="CD166" s="270">
        <v>80</v>
      </c>
      <c r="CE166" s="270" t="s">
        <v>1676</v>
      </c>
      <c r="CF166" s="270">
        <v>0</v>
      </c>
      <c r="CG166" s="270">
        <v>4445</v>
      </c>
      <c r="CH166" s="270">
        <v>0</v>
      </c>
      <c r="CI166" s="270">
        <v>505</v>
      </c>
      <c r="CJ166" s="270">
        <v>600</v>
      </c>
      <c r="CK166" s="270">
        <v>2165</v>
      </c>
      <c r="CL166" s="270">
        <v>195</v>
      </c>
      <c r="CM166" s="270">
        <v>135</v>
      </c>
      <c r="CN166" s="270">
        <v>30</v>
      </c>
      <c r="CO166" s="270">
        <v>0</v>
      </c>
      <c r="CP166" s="270">
        <v>0</v>
      </c>
      <c r="CQ166" s="270">
        <v>0</v>
      </c>
      <c r="CR166" s="270">
        <v>0</v>
      </c>
      <c r="CS166" s="270">
        <v>0</v>
      </c>
      <c r="CT166" s="270">
        <v>0</v>
      </c>
      <c r="CU166" s="270"/>
      <c r="CV166" s="270">
        <v>0</v>
      </c>
      <c r="CW166" s="270">
        <v>0</v>
      </c>
      <c r="CX166" s="270">
        <v>0</v>
      </c>
      <c r="CY166" s="270">
        <v>0</v>
      </c>
      <c r="CZ166" s="270">
        <v>0</v>
      </c>
      <c r="DA166" s="270">
        <v>0</v>
      </c>
      <c r="DB166" s="270">
        <v>0</v>
      </c>
      <c r="DC166" s="270">
        <v>0</v>
      </c>
      <c r="DD166" s="270">
        <v>0</v>
      </c>
      <c r="DE166" s="270">
        <v>0</v>
      </c>
      <c r="DF166" s="270">
        <v>340</v>
      </c>
      <c r="DG166" s="270">
        <v>0</v>
      </c>
      <c r="DH166" s="270">
        <v>0</v>
      </c>
      <c r="DI166" s="270">
        <v>0</v>
      </c>
      <c r="DJ166" s="270">
        <v>0</v>
      </c>
      <c r="DK166" s="270">
        <v>0</v>
      </c>
      <c r="DL166" s="270">
        <v>0</v>
      </c>
      <c r="DM166" s="270">
        <v>0</v>
      </c>
      <c r="DN166" s="270">
        <v>0</v>
      </c>
      <c r="DO166" s="270">
        <v>0</v>
      </c>
      <c r="DP166" s="270">
        <v>0</v>
      </c>
      <c r="DQ166" s="270">
        <v>0</v>
      </c>
      <c r="DR166" s="270"/>
      <c r="DS166" s="270">
        <v>0</v>
      </c>
      <c r="DT166" s="270">
        <v>0</v>
      </c>
      <c r="DU166" s="270">
        <v>0</v>
      </c>
      <c r="DV166" s="270">
        <v>0</v>
      </c>
      <c r="DW166" s="270">
        <v>0</v>
      </c>
      <c r="DX166" s="270">
        <v>0</v>
      </c>
      <c r="DY166" s="270">
        <v>0</v>
      </c>
      <c r="DZ166" s="270">
        <v>0</v>
      </c>
      <c r="EA166" s="270">
        <v>0</v>
      </c>
      <c r="EB166" s="270">
        <v>0</v>
      </c>
      <c r="EC166" s="270">
        <v>0</v>
      </c>
      <c r="ED166" s="270">
        <v>0</v>
      </c>
      <c r="EE166" s="270">
        <v>0</v>
      </c>
      <c r="EF166" s="270">
        <v>0</v>
      </c>
      <c r="EG166" s="270">
        <v>0</v>
      </c>
      <c r="EH166" s="270">
        <v>0</v>
      </c>
      <c r="EI166" s="270">
        <v>0</v>
      </c>
      <c r="EJ166" s="270">
        <v>0</v>
      </c>
      <c r="EK166" s="270">
        <v>0</v>
      </c>
      <c r="EL166" s="270">
        <v>0</v>
      </c>
      <c r="EM166" s="270">
        <v>560</v>
      </c>
      <c r="EN166" s="270">
        <v>0</v>
      </c>
      <c r="EO166" s="270">
        <v>0</v>
      </c>
      <c r="EP166" s="270">
        <v>0</v>
      </c>
      <c r="EQ166" s="270">
        <v>0</v>
      </c>
      <c r="ER166" s="270">
        <v>0</v>
      </c>
      <c r="ES166" s="270">
        <v>0</v>
      </c>
      <c r="ET166" s="270">
        <v>0</v>
      </c>
      <c r="EU166" s="270">
        <v>0</v>
      </c>
      <c r="EV166" s="270">
        <v>0</v>
      </c>
      <c r="EW166" s="270">
        <v>0</v>
      </c>
      <c r="EX166" s="270">
        <v>0</v>
      </c>
      <c r="EY166" s="270">
        <v>0</v>
      </c>
      <c r="EZ166" s="270">
        <v>0</v>
      </c>
      <c r="FA166" s="270">
        <v>0</v>
      </c>
      <c r="FB166" s="270">
        <v>0</v>
      </c>
      <c r="FC166" s="270">
        <v>0</v>
      </c>
      <c r="FD166" s="270">
        <v>0</v>
      </c>
      <c r="FE166" s="270">
        <v>0</v>
      </c>
      <c r="FF166" s="270">
        <v>0</v>
      </c>
      <c r="FG166" s="270"/>
      <c r="FH166" s="270">
        <v>0</v>
      </c>
      <c r="FI166" s="270"/>
      <c r="FJ166" s="270">
        <v>0</v>
      </c>
      <c r="FK166" s="270">
        <v>0</v>
      </c>
      <c r="FL166" s="270">
        <v>0</v>
      </c>
      <c r="FM166" s="270">
        <v>0</v>
      </c>
      <c r="FN166" s="270">
        <v>0</v>
      </c>
      <c r="FO166" s="351">
        <v>4315</v>
      </c>
      <c r="FP166" s="351">
        <v>0</v>
      </c>
      <c r="FQ166" s="351">
        <v>4460</v>
      </c>
      <c r="FR166" s="13"/>
      <c r="FS166" s="270"/>
      <c r="FT166" s="270"/>
      <c r="FU166" s="270"/>
      <c r="FV166" s="270"/>
      <c r="FW166" s="270"/>
      <c r="FX166" s="270"/>
      <c r="FY166" s="270"/>
      <c r="FZ166" s="270"/>
      <c r="GA166" s="270"/>
      <c r="GB166" s="270"/>
      <c r="GC166" s="270"/>
      <c r="GD166" s="270"/>
      <c r="GE166" s="270"/>
      <c r="GF166" s="270"/>
      <c r="GG166" s="270"/>
      <c r="GH166" s="270"/>
      <c r="GI166" s="270"/>
      <c r="GJ166" s="270"/>
      <c r="GK166" s="270"/>
      <c r="GL166" s="270"/>
      <c r="GM166" s="270"/>
      <c r="GN166" s="270"/>
      <c r="GO166" s="270"/>
      <c r="GP166" s="270"/>
      <c r="GQ166" s="270"/>
      <c r="GR166" s="270"/>
      <c r="GS166" s="270"/>
      <c r="GT166" s="270"/>
      <c r="GU166" s="270"/>
      <c r="GV166" s="270"/>
      <c r="GW166" s="270"/>
      <c r="GX166" s="270"/>
      <c r="GY166" s="270"/>
      <c r="GZ166" s="270"/>
      <c r="HA166" s="270"/>
      <c r="HB166" s="270"/>
      <c r="HC166" s="270"/>
      <c r="HD166" s="270"/>
      <c r="HE166" s="270"/>
      <c r="HF166" s="270"/>
      <c r="HG166" s="270"/>
      <c r="HH166" s="270"/>
      <c r="HI166" s="270"/>
      <c r="HJ166" s="270"/>
      <c r="HK166" s="270"/>
      <c r="HL166" s="270"/>
      <c r="HM166" s="270"/>
      <c r="HN166" s="270"/>
      <c r="HO166" s="270"/>
      <c r="HP166" s="270"/>
      <c r="HQ166" s="270"/>
      <c r="HR166" s="270"/>
      <c r="HS166" s="270"/>
      <c r="HT166" s="270"/>
      <c r="HU166" s="270"/>
      <c r="HV166" s="270"/>
      <c r="HW166" s="270"/>
      <c r="HX166" s="270"/>
      <c r="HY166" s="270"/>
      <c r="HZ166" s="270"/>
      <c r="IA166" s="270"/>
      <c r="IB166" s="270"/>
      <c r="IC166" s="270"/>
      <c r="ID166" s="270"/>
      <c r="IE166" s="270"/>
      <c r="IF166" s="270"/>
      <c r="IG166" s="270"/>
      <c r="IH166" s="270"/>
    </row>
    <row r="167" spans="1:242" ht="12.75" customHeight="1" x14ac:dyDescent="0.2">
      <c r="A167" s="374" t="s">
        <v>25</v>
      </c>
      <c r="B167" s="270">
        <v>1685</v>
      </c>
      <c r="C167" s="270">
        <v>1685</v>
      </c>
      <c r="D167" s="270">
        <v>675</v>
      </c>
      <c r="E167" s="270">
        <v>1010</v>
      </c>
      <c r="F167" s="270">
        <v>0</v>
      </c>
      <c r="G167" s="270">
        <v>0</v>
      </c>
      <c r="H167" s="270">
        <v>1685</v>
      </c>
      <c r="I167" s="270">
        <v>215</v>
      </c>
      <c r="J167" s="270">
        <v>1470</v>
      </c>
      <c r="K167" s="270">
        <v>425</v>
      </c>
      <c r="L167" s="270">
        <v>103.03514</v>
      </c>
      <c r="M167" s="270">
        <v>66</v>
      </c>
      <c r="N167" s="270">
        <v>360</v>
      </c>
      <c r="O167" s="270">
        <v>390</v>
      </c>
      <c r="P167" s="270">
        <v>360</v>
      </c>
      <c r="Q167" s="270">
        <v>350</v>
      </c>
      <c r="R167" s="270">
        <v>105</v>
      </c>
      <c r="S167" s="270">
        <v>45</v>
      </c>
      <c r="T167" s="270">
        <v>35</v>
      </c>
      <c r="U167" s="270">
        <v>35</v>
      </c>
      <c r="V167" s="270">
        <v>1.963133641</v>
      </c>
      <c r="W167" s="270">
        <v>2</v>
      </c>
      <c r="X167" s="270">
        <v>54.333135040000002</v>
      </c>
      <c r="Y167" s="270">
        <v>0</v>
      </c>
      <c r="Z167" s="270">
        <v>145</v>
      </c>
      <c r="AA167" s="270">
        <v>350</v>
      </c>
      <c r="AB167" s="270">
        <v>520</v>
      </c>
      <c r="AC167" s="270">
        <v>435</v>
      </c>
      <c r="AD167" s="270">
        <v>220</v>
      </c>
      <c r="AE167" s="270">
        <v>10</v>
      </c>
      <c r="AF167" s="270">
        <v>380</v>
      </c>
      <c r="AG167" s="270">
        <v>0</v>
      </c>
      <c r="AH167" s="270">
        <v>0</v>
      </c>
      <c r="AI167" s="270" t="s">
        <v>1676</v>
      </c>
      <c r="AJ167" s="270" t="s">
        <v>1676</v>
      </c>
      <c r="AK167" s="270">
        <v>20</v>
      </c>
      <c r="AL167" s="270">
        <v>0</v>
      </c>
      <c r="AM167" s="270">
        <v>10</v>
      </c>
      <c r="AN167" s="270">
        <v>45</v>
      </c>
      <c r="AO167" s="270">
        <v>0</v>
      </c>
      <c r="AP167" s="270" t="s">
        <v>1676</v>
      </c>
      <c r="AQ167" s="270">
        <v>285</v>
      </c>
      <c r="AR167" s="270">
        <v>100</v>
      </c>
      <c r="AS167" s="270">
        <v>40</v>
      </c>
      <c r="AT167" s="270">
        <v>135</v>
      </c>
      <c r="AU167" s="270">
        <v>0</v>
      </c>
      <c r="AV167" s="270">
        <v>40</v>
      </c>
      <c r="AW167" s="270">
        <v>155</v>
      </c>
      <c r="AX167" s="270">
        <v>0</v>
      </c>
      <c r="AY167" s="270">
        <v>100</v>
      </c>
      <c r="AZ167" s="270">
        <v>270</v>
      </c>
      <c r="BA167" s="270">
        <v>20</v>
      </c>
      <c r="BB167" s="270">
        <v>70</v>
      </c>
      <c r="BC167" s="270" t="s">
        <v>1676</v>
      </c>
      <c r="BD167" s="270">
        <v>65</v>
      </c>
      <c r="BE167" s="270">
        <v>0</v>
      </c>
      <c r="BF167" s="270">
        <v>0</v>
      </c>
      <c r="BG167" s="270">
        <v>0</v>
      </c>
      <c r="BH167" s="270">
        <v>105</v>
      </c>
      <c r="BI167" s="270">
        <v>0</v>
      </c>
      <c r="BJ167" s="270" t="s">
        <v>1676</v>
      </c>
      <c r="BK167" s="270" t="s">
        <v>1676</v>
      </c>
      <c r="BL167" s="270">
        <v>10</v>
      </c>
      <c r="BM167" s="270">
        <v>145</v>
      </c>
      <c r="BN167" s="270">
        <v>40</v>
      </c>
      <c r="BO167" s="270">
        <v>720</v>
      </c>
      <c r="BP167" s="270">
        <v>440</v>
      </c>
      <c r="BQ167" s="270" t="s">
        <v>1676</v>
      </c>
      <c r="BR167" s="270">
        <v>0</v>
      </c>
      <c r="BS167" s="270" t="s">
        <v>1676</v>
      </c>
      <c r="BT167" s="270">
        <v>55</v>
      </c>
      <c r="BU167" s="270">
        <v>15</v>
      </c>
      <c r="BV167" s="270">
        <v>0</v>
      </c>
      <c r="BW167" s="270">
        <v>90</v>
      </c>
      <c r="BX167" s="270">
        <v>0</v>
      </c>
      <c r="BY167" s="270" t="s">
        <v>1676</v>
      </c>
      <c r="BZ167" s="270">
        <v>0</v>
      </c>
      <c r="CA167" s="270">
        <v>0</v>
      </c>
      <c r="CB167" s="270">
        <v>0</v>
      </c>
      <c r="CC167" s="270">
        <v>0</v>
      </c>
      <c r="CD167" s="270">
        <v>15</v>
      </c>
      <c r="CE167" s="270" t="s">
        <v>1676</v>
      </c>
      <c r="CF167" s="270">
        <v>0</v>
      </c>
      <c r="CG167" s="270">
        <v>1670</v>
      </c>
      <c r="CH167" s="270">
        <v>0</v>
      </c>
      <c r="CI167" s="270">
        <v>115</v>
      </c>
      <c r="CJ167" s="270">
        <v>385</v>
      </c>
      <c r="CK167" s="270">
        <v>315</v>
      </c>
      <c r="CL167" s="270">
        <v>15</v>
      </c>
      <c r="CM167" s="270">
        <v>0</v>
      </c>
      <c r="CN167" s="270">
        <v>25</v>
      </c>
      <c r="CO167" s="270">
        <v>0</v>
      </c>
      <c r="CP167" s="270">
        <v>0</v>
      </c>
      <c r="CQ167" s="270">
        <v>0</v>
      </c>
      <c r="CR167" s="270" t="s">
        <v>1676</v>
      </c>
      <c r="CS167" s="270">
        <v>0</v>
      </c>
      <c r="CT167" s="270">
        <v>0</v>
      </c>
      <c r="CU167" s="270"/>
      <c r="CV167" s="270">
        <v>0</v>
      </c>
      <c r="CW167" s="270">
        <v>0</v>
      </c>
      <c r="CX167" s="270">
        <v>0</v>
      </c>
      <c r="CY167" s="270">
        <v>0</v>
      </c>
      <c r="CZ167" s="270">
        <v>0</v>
      </c>
      <c r="DA167" s="270">
        <v>0</v>
      </c>
      <c r="DB167" s="270">
        <v>520</v>
      </c>
      <c r="DC167" s="270">
        <v>0</v>
      </c>
      <c r="DD167" s="270">
        <v>0</v>
      </c>
      <c r="DE167" s="270">
        <v>0</v>
      </c>
      <c r="DF167" s="270">
        <v>50</v>
      </c>
      <c r="DG167" s="270">
        <v>0</v>
      </c>
      <c r="DH167" s="270">
        <v>0</v>
      </c>
      <c r="DI167" s="270">
        <v>0</v>
      </c>
      <c r="DJ167" s="270">
        <v>0</v>
      </c>
      <c r="DK167" s="270">
        <v>0</v>
      </c>
      <c r="DL167" s="270">
        <v>0</v>
      </c>
      <c r="DM167" s="270">
        <v>0</v>
      </c>
      <c r="DN167" s="270">
        <v>0</v>
      </c>
      <c r="DO167" s="270">
        <v>0</v>
      </c>
      <c r="DP167" s="270">
        <v>0</v>
      </c>
      <c r="DQ167" s="270">
        <v>0</v>
      </c>
      <c r="DR167" s="270"/>
      <c r="DS167" s="270">
        <v>0</v>
      </c>
      <c r="DT167" s="270">
        <v>0</v>
      </c>
      <c r="DU167" s="270">
        <v>0</v>
      </c>
      <c r="DV167" s="270">
        <v>0</v>
      </c>
      <c r="DW167" s="270">
        <v>0</v>
      </c>
      <c r="DX167" s="270">
        <v>0</v>
      </c>
      <c r="DY167" s="270">
        <v>0</v>
      </c>
      <c r="DZ167" s="270">
        <v>0</v>
      </c>
      <c r="EA167" s="270">
        <v>0</v>
      </c>
      <c r="EB167" s="270">
        <v>0</v>
      </c>
      <c r="EC167" s="270">
        <v>0</v>
      </c>
      <c r="ED167" s="270">
        <v>0</v>
      </c>
      <c r="EE167" s="270">
        <v>0</v>
      </c>
      <c r="EF167" s="270">
        <v>0</v>
      </c>
      <c r="EG167" s="270">
        <v>0</v>
      </c>
      <c r="EH167" s="270">
        <v>0</v>
      </c>
      <c r="EI167" s="270">
        <v>0</v>
      </c>
      <c r="EJ167" s="270">
        <v>0</v>
      </c>
      <c r="EK167" s="270">
        <v>0</v>
      </c>
      <c r="EL167" s="270">
        <v>0</v>
      </c>
      <c r="EM167" s="270">
        <v>240</v>
      </c>
      <c r="EN167" s="270">
        <v>0</v>
      </c>
      <c r="EO167" s="270">
        <v>0</v>
      </c>
      <c r="EP167" s="270">
        <v>0</v>
      </c>
      <c r="EQ167" s="270">
        <v>0</v>
      </c>
      <c r="ER167" s="270">
        <v>0</v>
      </c>
      <c r="ES167" s="270">
        <v>0</v>
      </c>
      <c r="ET167" s="270">
        <v>0</v>
      </c>
      <c r="EU167" s="270">
        <v>0</v>
      </c>
      <c r="EV167" s="270">
        <v>0</v>
      </c>
      <c r="EW167" s="270">
        <v>0</v>
      </c>
      <c r="EX167" s="270">
        <v>20</v>
      </c>
      <c r="EY167" s="270">
        <v>0</v>
      </c>
      <c r="EZ167" s="270">
        <v>0</v>
      </c>
      <c r="FA167" s="270">
        <v>0</v>
      </c>
      <c r="FB167" s="270">
        <v>0</v>
      </c>
      <c r="FC167" s="270">
        <v>0</v>
      </c>
      <c r="FD167" s="270">
        <v>0</v>
      </c>
      <c r="FE167" s="270">
        <v>0</v>
      </c>
      <c r="FF167" s="270">
        <v>0</v>
      </c>
      <c r="FG167" s="270"/>
      <c r="FH167" s="270">
        <v>0</v>
      </c>
      <c r="FI167" s="270"/>
      <c r="FJ167" s="270">
        <v>0</v>
      </c>
      <c r="FK167" s="270">
        <v>0</v>
      </c>
      <c r="FL167" s="270">
        <v>0</v>
      </c>
      <c r="FM167" s="270">
        <v>0</v>
      </c>
      <c r="FN167" s="270">
        <v>0</v>
      </c>
      <c r="FO167" s="351">
        <v>1615</v>
      </c>
      <c r="FP167" s="351">
        <v>0</v>
      </c>
      <c r="FQ167" s="351">
        <v>1680</v>
      </c>
      <c r="FR167" s="13"/>
      <c r="FS167" s="270"/>
      <c r="FT167" s="270"/>
      <c r="FU167" s="270"/>
      <c r="FV167" s="270"/>
      <c r="FW167" s="270"/>
      <c r="FX167" s="270"/>
      <c r="FY167" s="270"/>
      <c r="FZ167" s="270"/>
      <c r="GA167" s="270"/>
      <c r="GB167" s="270"/>
      <c r="GC167" s="270"/>
      <c r="GD167" s="270"/>
      <c r="GE167" s="270"/>
      <c r="GF167" s="270"/>
      <c r="GG167" s="270"/>
      <c r="GH167" s="270"/>
      <c r="GI167" s="270"/>
      <c r="GJ167" s="270"/>
      <c r="GK167" s="270"/>
      <c r="GL167" s="270"/>
      <c r="GM167" s="270"/>
      <c r="GN167" s="270"/>
      <c r="GO167" s="270"/>
      <c r="GP167" s="270"/>
      <c r="GQ167" s="270"/>
      <c r="GR167" s="270"/>
      <c r="GS167" s="270"/>
      <c r="GT167" s="270"/>
      <c r="GU167" s="270"/>
      <c r="GV167" s="270"/>
      <c r="GW167" s="270"/>
      <c r="GX167" s="270"/>
      <c r="GY167" s="270"/>
      <c r="GZ167" s="270"/>
      <c r="HA167" s="270"/>
      <c r="HB167" s="270"/>
      <c r="HC167" s="270"/>
      <c r="HD167" s="270"/>
      <c r="HE167" s="270"/>
      <c r="HF167" s="270"/>
      <c r="HG167" s="270"/>
      <c r="HH167" s="270"/>
      <c r="HI167" s="270"/>
      <c r="HJ167" s="270"/>
      <c r="HK167" s="270"/>
      <c r="HL167" s="270"/>
      <c r="HM167" s="270"/>
      <c r="HN167" s="270"/>
      <c r="HO167" s="270"/>
      <c r="HP167" s="270"/>
      <c r="HQ167" s="270"/>
      <c r="HR167" s="270"/>
      <c r="HS167" s="270"/>
      <c r="HT167" s="270"/>
      <c r="HU167" s="270"/>
      <c r="HV167" s="270"/>
      <c r="HW167" s="270"/>
      <c r="HX167" s="270"/>
      <c r="HY167" s="270"/>
      <c r="HZ167" s="270"/>
      <c r="IA167" s="270"/>
      <c r="IB167" s="270"/>
      <c r="IC167" s="270"/>
      <c r="ID167" s="270"/>
      <c r="IE167" s="270"/>
      <c r="IF167" s="270"/>
      <c r="IG167" s="270"/>
      <c r="IH167" s="270"/>
    </row>
    <row r="168" spans="1:242" s="267" customFormat="1" ht="12.75" customHeight="1" x14ac:dyDescent="0.2">
      <c r="A168" s="374" t="s">
        <v>26</v>
      </c>
      <c r="B168" s="270">
        <v>8625</v>
      </c>
      <c r="C168" s="270">
        <v>8625</v>
      </c>
      <c r="D168" s="270">
        <v>4155</v>
      </c>
      <c r="E168" s="270">
        <v>4465</v>
      </c>
      <c r="F168" s="270">
        <v>0</v>
      </c>
      <c r="G168" s="270">
        <v>0</v>
      </c>
      <c r="H168" s="270">
        <v>8625</v>
      </c>
      <c r="I168" s="270">
        <v>580</v>
      </c>
      <c r="J168" s="270">
        <v>8045</v>
      </c>
      <c r="K168" s="270">
        <v>1060</v>
      </c>
      <c r="L168" s="270">
        <v>90.626688590000001</v>
      </c>
      <c r="M168" s="270">
        <v>49</v>
      </c>
      <c r="N168" s="270">
        <v>2660</v>
      </c>
      <c r="O168" s="270">
        <v>2225</v>
      </c>
      <c r="P168" s="270">
        <v>1505</v>
      </c>
      <c r="Q168" s="270">
        <v>1175</v>
      </c>
      <c r="R168" s="270">
        <v>405</v>
      </c>
      <c r="S168" s="270">
        <v>170</v>
      </c>
      <c r="T168" s="270">
        <v>160</v>
      </c>
      <c r="U168" s="270">
        <v>210</v>
      </c>
      <c r="V168" s="270">
        <v>1.8241379310000001</v>
      </c>
      <c r="W168" s="270">
        <v>1</v>
      </c>
      <c r="X168" s="270">
        <v>47.454566659999998</v>
      </c>
      <c r="Y168" s="270">
        <v>0</v>
      </c>
      <c r="Z168" s="270">
        <v>1285</v>
      </c>
      <c r="AA168" s="270">
        <v>2720</v>
      </c>
      <c r="AB168" s="270">
        <v>2510</v>
      </c>
      <c r="AC168" s="270">
        <v>1510</v>
      </c>
      <c r="AD168" s="270">
        <v>515</v>
      </c>
      <c r="AE168" s="270">
        <v>25</v>
      </c>
      <c r="AF168" s="270">
        <v>1600</v>
      </c>
      <c r="AG168" s="270" t="s">
        <v>1676</v>
      </c>
      <c r="AH168" s="270">
        <v>165</v>
      </c>
      <c r="AI168" s="270">
        <v>20</v>
      </c>
      <c r="AJ168" s="270">
        <v>40</v>
      </c>
      <c r="AK168" s="270">
        <v>1230</v>
      </c>
      <c r="AL168" s="270">
        <v>555</v>
      </c>
      <c r="AM168" s="270">
        <v>825</v>
      </c>
      <c r="AN168" s="270">
        <v>55</v>
      </c>
      <c r="AO168" s="270">
        <v>0</v>
      </c>
      <c r="AP168" s="270" t="s">
        <v>1676</v>
      </c>
      <c r="AQ168" s="270">
        <v>820</v>
      </c>
      <c r="AR168" s="270">
        <v>190</v>
      </c>
      <c r="AS168" s="270">
        <v>60</v>
      </c>
      <c r="AT168" s="270">
        <v>285</v>
      </c>
      <c r="AU168" s="270">
        <v>0</v>
      </c>
      <c r="AV168" s="270">
        <v>245</v>
      </c>
      <c r="AW168" s="270">
        <v>750</v>
      </c>
      <c r="AX168" s="270" t="s">
        <v>1676</v>
      </c>
      <c r="AY168" s="270">
        <v>215</v>
      </c>
      <c r="AZ168" s="270">
        <v>1260</v>
      </c>
      <c r="BA168" s="270">
        <v>35</v>
      </c>
      <c r="BB168" s="270">
        <v>270</v>
      </c>
      <c r="BC168" s="270">
        <v>25</v>
      </c>
      <c r="BD168" s="270">
        <v>220</v>
      </c>
      <c r="BE168" s="270">
        <v>35</v>
      </c>
      <c r="BF168" s="270" t="s">
        <v>1676</v>
      </c>
      <c r="BG168" s="270" t="s">
        <v>1676</v>
      </c>
      <c r="BH168" s="270">
        <v>110</v>
      </c>
      <c r="BI168" s="270">
        <v>170</v>
      </c>
      <c r="BJ168" s="270">
        <v>20</v>
      </c>
      <c r="BK168" s="270">
        <v>20</v>
      </c>
      <c r="BL168" s="270">
        <v>60</v>
      </c>
      <c r="BM168" s="270">
        <v>2600</v>
      </c>
      <c r="BN168" s="270">
        <v>200</v>
      </c>
      <c r="BO168" s="270">
        <v>3475</v>
      </c>
      <c r="BP168" s="270">
        <v>1040</v>
      </c>
      <c r="BQ168" s="270">
        <v>0</v>
      </c>
      <c r="BR168" s="270">
        <v>0</v>
      </c>
      <c r="BS168" s="270">
        <v>20</v>
      </c>
      <c r="BT168" s="270">
        <v>475</v>
      </c>
      <c r="BU168" s="270">
        <v>40</v>
      </c>
      <c r="BV168" s="270">
        <v>0</v>
      </c>
      <c r="BW168" s="270">
        <v>110</v>
      </c>
      <c r="BX168" s="270">
        <v>0</v>
      </c>
      <c r="BY168" s="270">
        <v>10</v>
      </c>
      <c r="BZ168" s="270">
        <v>0</v>
      </c>
      <c r="CA168" s="270">
        <v>0</v>
      </c>
      <c r="CB168" s="270">
        <v>0</v>
      </c>
      <c r="CC168" s="270">
        <v>0</v>
      </c>
      <c r="CD168" s="270">
        <v>35</v>
      </c>
      <c r="CE168" s="270">
        <v>0</v>
      </c>
      <c r="CF168" s="270">
        <v>0</v>
      </c>
      <c r="CG168" s="270">
        <v>8580</v>
      </c>
      <c r="CH168" s="270">
        <v>0</v>
      </c>
      <c r="CI168" s="270">
        <v>1645</v>
      </c>
      <c r="CJ168" s="270">
        <v>1015</v>
      </c>
      <c r="CK168" s="270">
        <v>3130</v>
      </c>
      <c r="CL168" s="270">
        <v>90</v>
      </c>
      <c r="CM168" s="270">
        <v>170</v>
      </c>
      <c r="CN168" s="270">
        <v>1235</v>
      </c>
      <c r="CO168" s="270">
        <v>0</v>
      </c>
      <c r="CP168" s="270">
        <v>0</v>
      </c>
      <c r="CQ168" s="270">
        <v>0</v>
      </c>
      <c r="CR168" s="270">
        <v>0</v>
      </c>
      <c r="CS168" s="270">
        <v>0</v>
      </c>
      <c r="CT168" s="270">
        <v>0</v>
      </c>
      <c r="CU168" s="270"/>
      <c r="CV168" s="270">
        <v>0</v>
      </c>
      <c r="CW168" s="270">
        <v>0</v>
      </c>
      <c r="CX168" s="270">
        <v>0</v>
      </c>
      <c r="CY168" s="270">
        <v>0</v>
      </c>
      <c r="CZ168" s="270">
        <v>0</v>
      </c>
      <c r="DA168" s="270">
        <v>0</v>
      </c>
      <c r="DB168" s="270">
        <v>460</v>
      </c>
      <c r="DC168" s="270">
        <v>0</v>
      </c>
      <c r="DD168" s="270">
        <v>0</v>
      </c>
      <c r="DE168" s="270">
        <v>0</v>
      </c>
      <c r="DF168" s="270">
        <v>380</v>
      </c>
      <c r="DG168" s="270">
        <v>0</v>
      </c>
      <c r="DH168" s="270">
        <v>0</v>
      </c>
      <c r="DI168" s="270">
        <v>0</v>
      </c>
      <c r="DJ168" s="270">
        <v>0</v>
      </c>
      <c r="DK168" s="270">
        <v>0</v>
      </c>
      <c r="DL168" s="270">
        <v>0</v>
      </c>
      <c r="DM168" s="270">
        <v>0</v>
      </c>
      <c r="DN168" s="270">
        <v>0</v>
      </c>
      <c r="DO168" s="270">
        <v>0</v>
      </c>
      <c r="DP168" s="270">
        <v>0</v>
      </c>
      <c r="DQ168" s="270">
        <v>0</v>
      </c>
      <c r="DR168" s="270"/>
      <c r="DS168" s="270">
        <v>0</v>
      </c>
      <c r="DT168" s="270">
        <v>0</v>
      </c>
      <c r="DU168" s="270">
        <v>0</v>
      </c>
      <c r="DV168" s="270">
        <v>0</v>
      </c>
      <c r="DW168" s="270">
        <v>0</v>
      </c>
      <c r="DX168" s="270">
        <v>0</v>
      </c>
      <c r="DY168" s="270">
        <v>0</v>
      </c>
      <c r="DZ168" s="270">
        <v>0</v>
      </c>
      <c r="EA168" s="270">
        <v>0</v>
      </c>
      <c r="EB168" s="270">
        <v>0</v>
      </c>
      <c r="EC168" s="270">
        <v>0</v>
      </c>
      <c r="ED168" s="270">
        <v>0</v>
      </c>
      <c r="EE168" s="270">
        <v>0</v>
      </c>
      <c r="EF168" s="270">
        <v>0</v>
      </c>
      <c r="EG168" s="270">
        <v>0</v>
      </c>
      <c r="EH168" s="270">
        <v>0</v>
      </c>
      <c r="EI168" s="270">
        <v>0</v>
      </c>
      <c r="EJ168" s="270">
        <v>0</v>
      </c>
      <c r="EK168" s="270">
        <v>0</v>
      </c>
      <c r="EL168" s="270">
        <v>0</v>
      </c>
      <c r="EM168" s="270">
        <v>445</v>
      </c>
      <c r="EN168" s="270">
        <v>0</v>
      </c>
      <c r="EO168" s="270">
        <v>0</v>
      </c>
      <c r="EP168" s="270">
        <v>0</v>
      </c>
      <c r="EQ168" s="270">
        <v>0</v>
      </c>
      <c r="ER168" s="270">
        <v>0</v>
      </c>
      <c r="ES168" s="270">
        <v>0</v>
      </c>
      <c r="ET168" s="270">
        <v>0</v>
      </c>
      <c r="EU168" s="270">
        <v>0</v>
      </c>
      <c r="EV168" s="270">
        <v>0</v>
      </c>
      <c r="EW168" s="270">
        <v>0</v>
      </c>
      <c r="EX168" s="270">
        <v>55</v>
      </c>
      <c r="EY168" s="270">
        <v>0</v>
      </c>
      <c r="EZ168" s="270">
        <v>0</v>
      </c>
      <c r="FA168" s="270">
        <v>0</v>
      </c>
      <c r="FB168" s="270">
        <v>0</v>
      </c>
      <c r="FC168" s="270">
        <v>0</v>
      </c>
      <c r="FD168" s="270">
        <v>0</v>
      </c>
      <c r="FE168" s="270">
        <v>0</v>
      </c>
      <c r="FF168" s="270">
        <v>0</v>
      </c>
      <c r="FG168" s="270"/>
      <c r="FH168" s="270">
        <v>0</v>
      </c>
      <c r="FI168" s="270"/>
      <c r="FJ168" s="270">
        <v>0</v>
      </c>
      <c r="FK168" s="270">
        <v>0</v>
      </c>
      <c r="FL168" s="270">
        <v>0</v>
      </c>
      <c r="FM168" s="270">
        <v>0</v>
      </c>
      <c r="FN168" s="270">
        <v>0</v>
      </c>
      <c r="FO168" s="351">
        <v>8355</v>
      </c>
      <c r="FP168" s="351">
        <v>0</v>
      </c>
      <c r="FQ168" s="351">
        <v>8515</v>
      </c>
      <c r="FR168" s="13"/>
      <c r="FS168" s="270"/>
      <c r="FT168" s="270"/>
      <c r="FU168" s="270"/>
      <c r="FV168" s="270"/>
      <c r="FW168" s="270"/>
      <c r="FX168" s="270"/>
      <c r="FY168" s="270"/>
      <c r="FZ168" s="270"/>
      <c r="GA168" s="270"/>
      <c r="GB168" s="270"/>
      <c r="GC168" s="270"/>
      <c r="GD168" s="270"/>
      <c r="GE168" s="270"/>
      <c r="GF168" s="270"/>
      <c r="GG168" s="270"/>
      <c r="GH168" s="270"/>
      <c r="GI168" s="270"/>
      <c r="GJ168" s="270"/>
      <c r="GK168" s="270"/>
      <c r="GL168" s="270"/>
      <c r="GM168" s="270"/>
      <c r="GN168" s="270"/>
      <c r="GO168" s="270"/>
      <c r="GP168" s="270"/>
      <c r="GQ168" s="270"/>
      <c r="GR168" s="270"/>
      <c r="GS168" s="270"/>
      <c r="GT168" s="270"/>
      <c r="GU168" s="270"/>
      <c r="GV168" s="270"/>
      <c r="GW168" s="270"/>
      <c r="GX168" s="270"/>
      <c r="GY168" s="270"/>
      <c r="GZ168" s="270"/>
      <c r="HA168" s="270"/>
      <c r="HB168" s="270"/>
      <c r="HC168" s="270"/>
      <c r="HD168" s="270"/>
      <c r="HE168" s="270"/>
      <c r="HF168" s="270"/>
      <c r="HG168" s="270"/>
      <c r="HH168" s="270"/>
      <c r="HI168" s="270"/>
      <c r="HJ168" s="270"/>
      <c r="HK168" s="270"/>
      <c r="HL168" s="270"/>
      <c r="HM168" s="270"/>
      <c r="HN168" s="270"/>
      <c r="HO168" s="270"/>
      <c r="HP168" s="270"/>
      <c r="HQ168" s="270"/>
      <c r="HR168" s="270"/>
      <c r="HS168" s="270"/>
      <c r="HT168" s="270"/>
      <c r="HU168" s="270"/>
      <c r="HV168" s="270"/>
      <c r="HW168" s="270"/>
      <c r="HX168" s="270"/>
      <c r="HY168" s="270"/>
      <c r="HZ168" s="270"/>
      <c r="IA168" s="270"/>
      <c r="IB168" s="270"/>
      <c r="IC168" s="270"/>
      <c r="ID168" s="270"/>
      <c r="IE168" s="270"/>
      <c r="IF168" s="271"/>
      <c r="IG168" s="271"/>
      <c r="IH168" s="271"/>
    </row>
    <row r="169" spans="1:242" ht="12.75" customHeight="1" x14ac:dyDescent="0.2">
      <c r="A169" s="374" t="s">
        <v>27</v>
      </c>
      <c r="B169" s="270">
        <v>1075</v>
      </c>
      <c r="C169" s="270">
        <v>1075</v>
      </c>
      <c r="D169" s="270">
        <v>500</v>
      </c>
      <c r="E169" s="270">
        <v>575</v>
      </c>
      <c r="F169" s="270">
        <v>0</v>
      </c>
      <c r="G169" s="270">
        <v>0</v>
      </c>
      <c r="H169" s="270">
        <v>1075</v>
      </c>
      <c r="I169" s="270">
        <v>235</v>
      </c>
      <c r="J169" s="270">
        <v>835</v>
      </c>
      <c r="K169" s="270">
        <v>425</v>
      </c>
      <c r="L169" s="270">
        <v>55.995291899999998</v>
      </c>
      <c r="M169" s="270">
        <v>35</v>
      </c>
      <c r="N169" s="270">
        <v>450</v>
      </c>
      <c r="O169" s="270">
        <v>325</v>
      </c>
      <c r="P169" s="270">
        <v>155</v>
      </c>
      <c r="Q169" s="270">
        <v>85</v>
      </c>
      <c r="R169" s="270">
        <v>20</v>
      </c>
      <c r="S169" s="270">
        <v>10</v>
      </c>
      <c r="T169" s="270">
        <v>15</v>
      </c>
      <c r="U169" s="270" t="s">
        <v>1676</v>
      </c>
      <c r="V169" s="270">
        <v>1.793248945</v>
      </c>
      <c r="W169" s="270">
        <v>2</v>
      </c>
      <c r="X169" s="270">
        <v>53.144454799999998</v>
      </c>
      <c r="Y169" s="270">
        <v>0</v>
      </c>
      <c r="Z169" s="270">
        <v>80</v>
      </c>
      <c r="AA169" s="270">
        <v>245</v>
      </c>
      <c r="AB169" s="270">
        <v>370</v>
      </c>
      <c r="AC169" s="270">
        <v>275</v>
      </c>
      <c r="AD169" s="270">
        <v>105</v>
      </c>
      <c r="AE169" s="270">
        <v>0</v>
      </c>
      <c r="AF169" s="270">
        <v>130</v>
      </c>
      <c r="AG169" s="270">
        <v>0</v>
      </c>
      <c r="AH169" s="270">
        <v>0</v>
      </c>
      <c r="AI169" s="270">
        <v>0</v>
      </c>
      <c r="AJ169" s="270">
        <v>0</v>
      </c>
      <c r="AK169" s="270">
        <v>0</v>
      </c>
      <c r="AL169" s="270">
        <v>155</v>
      </c>
      <c r="AM169" s="270">
        <v>90</v>
      </c>
      <c r="AN169" s="270">
        <v>0</v>
      </c>
      <c r="AO169" s="270">
        <v>0</v>
      </c>
      <c r="AP169" s="270">
        <v>0</v>
      </c>
      <c r="AQ169" s="270">
        <v>180</v>
      </c>
      <c r="AR169" s="270">
        <v>30</v>
      </c>
      <c r="AS169" s="270">
        <v>15</v>
      </c>
      <c r="AT169" s="270">
        <v>90</v>
      </c>
      <c r="AU169" s="270">
        <v>0</v>
      </c>
      <c r="AV169" s="270">
        <v>10</v>
      </c>
      <c r="AW169" s="270">
        <v>95</v>
      </c>
      <c r="AX169" s="270">
        <v>0</v>
      </c>
      <c r="AY169" s="270">
        <v>30</v>
      </c>
      <c r="AZ169" s="270">
        <v>220</v>
      </c>
      <c r="BA169" s="270">
        <v>0</v>
      </c>
      <c r="BB169" s="270">
        <v>30</v>
      </c>
      <c r="BC169" s="270" t="s">
        <v>1676</v>
      </c>
      <c r="BD169" s="270">
        <v>30</v>
      </c>
      <c r="BE169" s="270" t="s">
        <v>1676</v>
      </c>
      <c r="BF169" s="270" t="s">
        <v>1676</v>
      </c>
      <c r="BG169" s="270">
        <v>0</v>
      </c>
      <c r="BH169" s="270">
        <v>30</v>
      </c>
      <c r="BI169" s="270">
        <v>0</v>
      </c>
      <c r="BJ169" s="270">
        <v>0</v>
      </c>
      <c r="BK169" s="270" t="s">
        <v>1676</v>
      </c>
      <c r="BL169" s="270">
        <v>0</v>
      </c>
      <c r="BM169" s="270">
        <v>205</v>
      </c>
      <c r="BN169" s="270" t="s">
        <v>1676</v>
      </c>
      <c r="BO169" s="270">
        <v>395</v>
      </c>
      <c r="BP169" s="270">
        <v>225</v>
      </c>
      <c r="BQ169" s="270" t="s">
        <v>1676</v>
      </c>
      <c r="BR169" s="270">
        <v>0</v>
      </c>
      <c r="BS169" s="270" t="s">
        <v>1676</v>
      </c>
      <c r="BT169" s="270">
        <v>120</v>
      </c>
      <c r="BU169" s="270">
        <v>10</v>
      </c>
      <c r="BV169" s="270">
        <v>0</v>
      </c>
      <c r="BW169" s="270">
        <v>40</v>
      </c>
      <c r="BX169" s="270">
        <v>0</v>
      </c>
      <c r="BY169" s="270">
        <v>0</v>
      </c>
      <c r="BZ169" s="270">
        <v>0</v>
      </c>
      <c r="CA169" s="270">
        <v>0</v>
      </c>
      <c r="CB169" s="270">
        <v>0</v>
      </c>
      <c r="CC169" s="270">
        <v>0</v>
      </c>
      <c r="CD169" s="270" t="s">
        <v>1676</v>
      </c>
      <c r="CE169" s="270">
        <v>0</v>
      </c>
      <c r="CF169" s="270">
        <v>0</v>
      </c>
      <c r="CG169" s="270">
        <v>1070</v>
      </c>
      <c r="CH169" s="270">
        <v>0</v>
      </c>
      <c r="CI169" s="270">
        <v>40</v>
      </c>
      <c r="CJ169" s="270">
        <v>210</v>
      </c>
      <c r="CK169" s="270">
        <v>295</v>
      </c>
      <c r="CL169" s="270">
        <v>0</v>
      </c>
      <c r="CM169" s="270">
        <v>0</v>
      </c>
      <c r="CN169" s="270">
        <v>0</v>
      </c>
      <c r="CO169" s="270">
        <v>0</v>
      </c>
      <c r="CP169" s="270">
        <v>0</v>
      </c>
      <c r="CQ169" s="270">
        <v>0</v>
      </c>
      <c r="CR169" s="270">
        <v>0</v>
      </c>
      <c r="CS169" s="270">
        <v>0</v>
      </c>
      <c r="CT169" s="270">
        <v>0</v>
      </c>
      <c r="CU169" s="270"/>
      <c r="CV169" s="270">
        <v>0</v>
      </c>
      <c r="CW169" s="270">
        <v>0</v>
      </c>
      <c r="CX169" s="270">
        <v>0</v>
      </c>
      <c r="CY169" s="270">
        <v>0</v>
      </c>
      <c r="CZ169" s="270">
        <v>0</v>
      </c>
      <c r="DA169" s="270">
        <v>0</v>
      </c>
      <c r="DB169" s="270">
        <v>135</v>
      </c>
      <c r="DC169" s="270">
        <v>0</v>
      </c>
      <c r="DD169" s="270">
        <v>0</v>
      </c>
      <c r="DE169" s="270">
        <v>0</v>
      </c>
      <c r="DF169" s="270">
        <v>245</v>
      </c>
      <c r="DG169" s="270">
        <v>0</v>
      </c>
      <c r="DH169" s="270">
        <v>0</v>
      </c>
      <c r="DI169" s="270">
        <v>0</v>
      </c>
      <c r="DJ169" s="270">
        <v>0</v>
      </c>
      <c r="DK169" s="270">
        <v>0</v>
      </c>
      <c r="DL169" s="270">
        <v>0</v>
      </c>
      <c r="DM169" s="270">
        <v>0</v>
      </c>
      <c r="DN169" s="270">
        <v>0</v>
      </c>
      <c r="DO169" s="270">
        <v>0</v>
      </c>
      <c r="DP169" s="270">
        <v>0</v>
      </c>
      <c r="DQ169" s="270">
        <v>0</v>
      </c>
      <c r="DR169" s="270"/>
      <c r="DS169" s="270">
        <v>0</v>
      </c>
      <c r="DT169" s="270">
        <v>0</v>
      </c>
      <c r="DU169" s="270">
        <v>0</v>
      </c>
      <c r="DV169" s="270">
        <v>0</v>
      </c>
      <c r="DW169" s="270">
        <v>0</v>
      </c>
      <c r="DX169" s="270">
        <v>0</v>
      </c>
      <c r="DY169" s="270">
        <v>0</v>
      </c>
      <c r="DZ169" s="270">
        <v>0</v>
      </c>
      <c r="EA169" s="270">
        <v>0</v>
      </c>
      <c r="EB169" s="270">
        <v>0</v>
      </c>
      <c r="EC169" s="270">
        <v>0</v>
      </c>
      <c r="ED169" s="270">
        <v>0</v>
      </c>
      <c r="EE169" s="270">
        <v>0</v>
      </c>
      <c r="EF169" s="270">
        <v>0</v>
      </c>
      <c r="EG169" s="270">
        <v>0</v>
      </c>
      <c r="EH169" s="270">
        <v>0</v>
      </c>
      <c r="EI169" s="270">
        <v>0</v>
      </c>
      <c r="EJ169" s="270">
        <v>0</v>
      </c>
      <c r="EK169" s="270">
        <v>0</v>
      </c>
      <c r="EL169" s="270">
        <v>0</v>
      </c>
      <c r="EM169" s="270">
        <v>145</v>
      </c>
      <c r="EN169" s="270">
        <v>0</v>
      </c>
      <c r="EO169" s="270">
        <v>0</v>
      </c>
      <c r="EP169" s="270">
        <v>0</v>
      </c>
      <c r="EQ169" s="270">
        <v>0</v>
      </c>
      <c r="ER169" s="270">
        <v>0</v>
      </c>
      <c r="ES169" s="270">
        <v>0</v>
      </c>
      <c r="ET169" s="270">
        <v>0</v>
      </c>
      <c r="EU169" s="270">
        <v>0</v>
      </c>
      <c r="EV169" s="270">
        <v>0</v>
      </c>
      <c r="EW169" s="270">
        <v>0</v>
      </c>
      <c r="EX169" s="270">
        <v>0</v>
      </c>
      <c r="EY169" s="270">
        <v>0</v>
      </c>
      <c r="EZ169" s="270">
        <v>0</v>
      </c>
      <c r="FA169" s="270">
        <v>0</v>
      </c>
      <c r="FB169" s="270">
        <v>0</v>
      </c>
      <c r="FC169" s="270">
        <v>0</v>
      </c>
      <c r="FD169" s="270">
        <v>0</v>
      </c>
      <c r="FE169" s="270">
        <v>0</v>
      </c>
      <c r="FF169" s="270">
        <v>0</v>
      </c>
      <c r="FG169" s="270"/>
      <c r="FH169" s="270">
        <v>0</v>
      </c>
      <c r="FI169" s="270"/>
      <c r="FJ169" s="270">
        <v>0</v>
      </c>
      <c r="FK169" s="270">
        <v>0</v>
      </c>
      <c r="FL169" s="270">
        <v>0</v>
      </c>
      <c r="FM169" s="270">
        <v>0</v>
      </c>
      <c r="FN169" s="270">
        <v>0</v>
      </c>
      <c r="FO169" s="351">
        <v>1045</v>
      </c>
      <c r="FP169" s="351">
        <v>0</v>
      </c>
      <c r="FQ169" s="351">
        <v>1060</v>
      </c>
      <c r="FR169" s="13"/>
      <c r="FS169" s="270"/>
      <c r="FT169" s="270"/>
      <c r="FU169" s="270"/>
      <c r="FV169" s="270"/>
      <c r="FW169" s="270"/>
      <c r="FX169" s="270"/>
      <c r="FY169" s="270"/>
      <c r="FZ169" s="270"/>
      <c r="GA169" s="270"/>
      <c r="GB169" s="270"/>
      <c r="GC169" s="270"/>
      <c r="GD169" s="270"/>
      <c r="GE169" s="270"/>
      <c r="GF169" s="270"/>
      <c r="GG169" s="270"/>
      <c r="GH169" s="270"/>
      <c r="GI169" s="270"/>
      <c r="GJ169" s="270"/>
      <c r="GK169" s="270"/>
      <c r="GL169" s="270"/>
      <c r="GM169" s="270"/>
      <c r="GN169" s="270"/>
      <c r="GO169" s="270"/>
      <c r="GP169" s="270"/>
      <c r="GQ169" s="270"/>
      <c r="GR169" s="270"/>
      <c r="GS169" s="270"/>
      <c r="GT169" s="270"/>
      <c r="GU169" s="270"/>
      <c r="GV169" s="270"/>
      <c r="GW169" s="270"/>
      <c r="GX169" s="270"/>
      <c r="GY169" s="270"/>
      <c r="GZ169" s="270"/>
      <c r="HA169" s="270"/>
      <c r="HB169" s="270"/>
      <c r="HC169" s="270"/>
      <c r="HD169" s="270"/>
      <c r="HE169" s="270"/>
      <c r="HF169" s="270"/>
      <c r="HG169" s="270"/>
      <c r="HH169" s="270"/>
      <c r="HI169" s="270"/>
      <c r="HJ169" s="270"/>
      <c r="HK169" s="270"/>
      <c r="HL169" s="270"/>
      <c r="HM169" s="270"/>
      <c r="HN169" s="270"/>
      <c r="HO169" s="270"/>
      <c r="HP169" s="270"/>
      <c r="HQ169" s="270"/>
      <c r="HR169" s="270"/>
      <c r="HS169" s="270"/>
      <c r="HT169" s="270"/>
      <c r="HU169" s="270"/>
      <c r="HV169" s="270"/>
      <c r="HW169" s="270"/>
      <c r="HX169" s="270"/>
      <c r="HY169" s="270"/>
      <c r="HZ169" s="270"/>
      <c r="IA169" s="270"/>
      <c r="IB169" s="270"/>
      <c r="IC169" s="270"/>
      <c r="ID169" s="270"/>
      <c r="IE169" s="270"/>
      <c r="IF169" s="270"/>
      <c r="IG169" s="270"/>
      <c r="IH169" s="270"/>
    </row>
    <row r="170" spans="1:242" ht="12.75" customHeight="1" x14ac:dyDescent="0.2">
      <c r="A170" s="374" t="s">
        <v>28</v>
      </c>
      <c r="B170" s="270">
        <v>2595</v>
      </c>
      <c r="C170" s="270">
        <v>2595</v>
      </c>
      <c r="D170" s="270">
        <v>1175</v>
      </c>
      <c r="E170" s="270">
        <v>1420</v>
      </c>
      <c r="F170" s="270">
        <v>0</v>
      </c>
      <c r="G170" s="270">
        <v>0</v>
      </c>
      <c r="H170" s="270">
        <v>2595</v>
      </c>
      <c r="I170" s="270">
        <v>870</v>
      </c>
      <c r="J170" s="270">
        <v>1730</v>
      </c>
      <c r="K170" s="270">
        <v>1660</v>
      </c>
      <c r="L170" s="270">
        <v>82.582658960000003</v>
      </c>
      <c r="M170" s="270">
        <v>62</v>
      </c>
      <c r="N170" s="270">
        <v>560</v>
      </c>
      <c r="O170" s="270">
        <v>695</v>
      </c>
      <c r="P170" s="270">
        <v>690</v>
      </c>
      <c r="Q170" s="270">
        <v>450</v>
      </c>
      <c r="R170" s="270">
        <v>90</v>
      </c>
      <c r="S170" s="270">
        <v>50</v>
      </c>
      <c r="T170" s="270">
        <v>35</v>
      </c>
      <c r="U170" s="270">
        <v>25</v>
      </c>
      <c r="V170" s="270">
        <v>1.914746544</v>
      </c>
      <c r="W170" s="270">
        <v>2</v>
      </c>
      <c r="X170" s="270">
        <v>52.654587509999999</v>
      </c>
      <c r="Y170" s="270">
        <v>0</v>
      </c>
      <c r="Z170" s="270">
        <v>220</v>
      </c>
      <c r="AA170" s="270">
        <v>590</v>
      </c>
      <c r="AB170" s="270">
        <v>875</v>
      </c>
      <c r="AC170" s="270">
        <v>690</v>
      </c>
      <c r="AD170" s="270">
        <v>215</v>
      </c>
      <c r="AE170" s="270" t="s">
        <v>1676</v>
      </c>
      <c r="AF170" s="270">
        <v>110</v>
      </c>
      <c r="AG170" s="270">
        <v>0</v>
      </c>
      <c r="AH170" s="270">
        <v>0</v>
      </c>
      <c r="AI170" s="270" t="s">
        <v>1676</v>
      </c>
      <c r="AJ170" s="270">
        <v>20</v>
      </c>
      <c r="AK170" s="270" t="s">
        <v>1676</v>
      </c>
      <c r="AL170" s="270">
        <v>195</v>
      </c>
      <c r="AM170" s="270">
        <v>395</v>
      </c>
      <c r="AN170" s="270">
        <v>50</v>
      </c>
      <c r="AO170" s="270">
        <v>0</v>
      </c>
      <c r="AP170" s="270">
        <v>15</v>
      </c>
      <c r="AQ170" s="270">
        <v>0</v>
      </c>
      <c r="AR170" s="270">
        <v>0</v>
      </c>
      <c r="AS170" s="270">
        <v>15</v>
      </c>
      <c r="AT170" s="270">
        <v>140</v>
      </c>
      <c r="AU170" s="270">
        <v>0</v>
      </c>
      <c r="AV170" s="270">
        <v>20</v>
      </c>
      <c r="AW170" s="270">
        <v>335</v>
      </c>
      <c r="AX170" s="270">
        <v>0</v>
      </c>
      <c r="AY170" s="270">
        <v>350</v>
      </c>
      <c r="AZ170" s="270">
        <v>875</v>
      </c>
      <c r="BA170" s="270" t="s">
        <v>1676</v>
      </c>
      <c r="BB170" s="270">
        <v>65</v>
      </c>
      <c r="BC170" s="270">
        <v>15</v>
      </c>
      <c r="BD170" s="270">
        <v>55</v>
      </c>
      <c r="BE170" s="270">
        <v>10</v>
      </c>
      <c r="BF170" s="270" t="s">
        <v>1676</v>
      </c>
      <c r="BG170" s="270">
        <v>0</v>
      </c>
      <c r="BH170" s="270">
        <v>110</v>
      </c>
      <c r="BI170" s="270">
        <v>0</v>
      </c>
      <c r="BJ170" s="270" t="s">
        <v>1676</v>
      </c>
      <c r="BK170" s="270">
        <v>0</v>
      </c>
      <c r="BL170" s="270">
        <v>25</v>
      </c>
      <c r="BM170" s="270">
        <v>580</v>
      </c>
      <c r="BN170" s="270">
        <v>25</v>
      </c>
      <c r="BO170" s="270">
        <v>1440</v>
      </c>
      <c r="BP170" s="270">
        <v>145</v>
      </c>
      <c r="BQ170" s="270">
        <v>0</v>
      </c>
      <c r="BR170" s="270">
        <v>0</v>
      </c>
      <c r="BS170" s="270" t="s">
        <v>1676</v>
      </c>
      <c r="BT170" s="270">
        <v>120</v>
      </c>
      <c r="BU170" s="270">
        <v>35</v>
      </c>
      <c r="BV170" s="270">
        <v>0</v>
      </c>
      <c r="BW170" s="270">
        <v>25</v>
      </c>
      <c r="BX170" s="270">
        <v>0</v>
      </c>
      <c r="BY170" s="270" t="s">
        <v>1676</v>
      </c>
      <c r="BZ170" s="270">
        <v>0</v>
      </c>
      <c r="CA170" s="270">
        <v>0</v>
      </c>
      <c r="CB170" s="270">
        <v>0</v>
      </c>
      <c r="CC170" s="270">
        <v>0</v>
      </c>
      <c r="CD170" s="270">
        <v>90</v>
      </c>
      <c r="CE170" s="270" t="s">
        <v>1676</v>
      </c>
      <c r="CF170" s="270">
        <v>0</v>
      </c>
      <c r="CG170" s="270">
        <v>2495</v>
      </c>
      <c r="CH170" s="270">
        <v>0</v>
      </c>
      <c r="CI170" s="270">
        <v>505</v>
      </c>
      <c r="CJ170" s="270">
        <v>0</v>
      </c>
      <c r="CK170" s="270">
        <v>1235</v>
      </c>
      <c r="CL170" s="270">
        <v>30</v>
      </c>
      <c r="CM170" s="270">
        <v>0</v>
      </c>
      <c r="CN170" s="270">
        <v>0</v>
      </c>
      <c r="CO170" s="270">
        <v>0</v>
      </c>
      <c r="CP170" s="270">
        <v>0</v>
      </c>
      <c r="CQ170" s="270">
        <v>0</v>
      </c>
      <c r="CR170" s="270">
        <v>0</v>
      </c>
      <c r="CS170" s="270">
        <v>0</v>
      </c>
      <c r="CT170" s="270">
        <v>0</v>
      </c>
      <c r="CU170" s="270"/>
      <c r="CV170" s="270">
        <v>0</v>
      </c>
      <c r="CW170" s="270">
        <v>375</v>
      </c>
      <c r="CX170" s="270">
        <v>0</v>
      </c>
      <c r="CY170" s="270">
        <v>0</v>
      </c>
      <c r="CZ170" s="270">
        <v>0</v>
      </c>
      <c r="DA170" s="270">
        <v>0</v>
      </c>
      <c r="DB170" s="270">
        <v>0</v>
      </c>
      <c r="DC170" s="270">
        <v>0</v>
      </c>
      <c r="DD170" s="270">
        <v>0</v>
      </c>
      <c r="DE170" s="270">
        <v>0</v>
      </c>
      <c r="DF170" s="270">
        <v>255</v>
      </c>
      <c r="DG170" s="270">
        <v>0</v>
      </c>
      <c r="DH170" s="270">
        <v>0</v>
      </c>
      <c r="DI170" s="270">
        <v>0</v>
      </c>
      <c r="DJ170" s="270">
        <v>0</v>
      </c>
      <c r="DK170" s="270">
        <v>0</v>
      </c>
      <c r="DL170" s="270">
        <v>0</v>
      </c>
      <c r="DM170" s="270">
        <v>0</v>
      </c>
      <c r="DN170" s="270">
        <v>0</v>
      </c>
      <c r="DO170" s="270">
        <v>0</v>
      </c>
      <c r="DP170" s="270">
        <v>0</v>
      </c>
      <c r="DQ170" s="270">
        <v>0</v>
      </c>
      <c r="DR170" s="270"/>
      <c r="DS170" s="270">
        <v>0</v>
      </c>
      <c r="DT170" s="270">
        <v>0</v>
      </c>
      <c r="DU170" s="270">
        <v>0</v>
      </c>
      <c r="DV170" s="270">
        <v>0</v>
      </c>
      <c r="DW170" s="270">
        <v>0</v>
      </c>
      <c r="DX170" s="270">
        <v>0</v>
      </c>
      <c r="DY170" s="270">
        <v>0</v>
      </c>
      <c r="DZ170" s="270">
        <v>0</v>
      </c>
      <c r="EA170" s="270">
        <v>0</v>
      </c>
      <c r="EB170" s="270">
        <v>0</v>
      </c>
      <c r="EC170" s="270">
        <v>0</v>
      </c>
      <c r="ED170" s="270">
        <v>0</v>
      </c>
      <c r="EE170" s="270">
        <v>0</v>
      </c>
      <c r="EF170" s="270">
        <v>0</v>
      </c>
      <c r="EG170" s="270">
        <v>0</v>
      </c>
      <c r="EH170" s="270">
        <v>0</v>
      </c>
      <c r="EI170" s="270">
        <v>0</v>
      </c>
      <c r="EJ170" s="270">
        <v>0</v>
      </c>
      <c r="EK170" s="270">
        <v>0</v>
      </c>
      <c r="EL170" s="270">
        <v>0</v>
      </c>
      <c r="EM170" s="270">
        <v>195</v>
      </c>
      <c r="EN170" s="270">
        <v>0</v>
      </c>
      <c r="EO170" s="270">
        <v>0</v>
      </c>
      <c r="EP170" s="270">
        <v>0</v>
      </c>
      <c r="EQ170" s="270">
        <v>0</v>
      </c>
      <c r="ER170" s="270">
        <v>0</v>
      </c>
      <c r="ES170" s="270">
        <v>0</v>
      </c>
      <c r="ET170" s="270">
        <v>0</v>
      </c>
      <c r="EU170" s="270">
        <v>0</v>
      </c>
      <c r="EV170" s="270">
        <v>0</v>
      </c>
      <c r="EW170" s="270">
        <v>0</v>
      </c>
      <c r="EX170" s="270">
        <v>0</v>
      </c>
      <c r="EY170" s="270">
        <v>0</v>
      </c>
      <c r="EZ170" s="270">
        <v>0</v>
      </c>
      <c r="FA170" s="270">
        <v>0</v>
      </c>
      <c r="FB170" s="270">
        <v>0</v>
      </c>
      <c r="FC170" s="270">
        <v>0</v>
      </c>
      <c r="FD170" s="270">
        <v>0</v>
      </c>
      <c r="FE170" s="270">
        <v>0</v>
      </c>
      <c r="FF170" s="270">
        <v>0</v>
      </c>
      <c r="FG170" s="270"/>
      <c r="FH170" s="270">
        <v>0</v>
      </c>
      <c r="FI170" s="270"/>
      <c r="FJ170" s="270">
        <v>0</v>
      </c>
      <c r="FK170" s="270">
        <v>0</v>
      </c>
      <c r="FL170" s="270">
        <v>0</v>
      </c>
      <c r="FM170" s="270">
        <v>0</v>
      </c>
      <c r="FN170" s="270">
        <v>0</v>
      </c>
      <c r="FO170" s="351">
        <v>2530</v>
      </c>
      <c r="FP170" s="351">
        <v>0</v>
      </c>
      <c r="FQ170" s="351">
        <v>2595</v>
      </c>
      <c r="FR170" s="13"/>
      <c r="FS170" s="270"/>
      <c r="FT170" s="270"/>
      <c r="FU170" s="270"/>
      <c r="FV170" s="270"/>
      <c r="FW170" s="270"/>
      <c r="FX170" s="270"/>
      <c r="FY170" s="270"/>
      <c r="FZ170" s="270"/>
      <c r="GA170" s="270"/>
      <c r="GB170" s="270"/>
      <c r="GC170" s="270"/>
      <c r="GD170" s="270"/>
      <c r="GE170" s="270"/>
      <c r="GF170" s="270"/>
      <c r="GG170" s="270"/>
      <c r="GH170" s="270"/>
      <c r="GI170" s="270"/>
      <c r="GJ170" s="270"/>
      <c r="GK170" s="270"/>
      <c r="GL170" s="270"/>
      <c r="GM170" s="270"/>
      <c r="GN170" s="270"/>
      <c r="GO170" s="270"/>
      <c r="GP170" s="270"/>
      <c r="GQ170" s="270"/>
      <c r="GR170" s="270"/>
      <c r="GS170" s="270"/>
      <c r="GT170" s="270"/>
      <c r="GU170" s="270"/>
      <c r="GV170" s="270"/>
      <c r="GW170" s="270"/>
      <c r="GX170" s="270"/>
      <c r="GY170" s="270"/>
      <c r="GZ170" s="270"/>
      <c r="HA170" s="270"/>
      <c r="HB170" s="270"/>
      <c r="HC170" s="270"/>
      <c r="HD170" s="270"/>
      <c r="HE170" s="270"/>
      <c r="HF170" s="270"/>
      <c r="HG170" s="270"/>
      <c r="HH170" s="270"/>
      <c r="HI170" s="270"/>
      <c r="HJ170" s="270"/>
      <c r="HK170" s="270"/>
      <c r="HL170" s="270"/>
      <c r="HM170" s="270"/>
      <c r="HN170" s="270"/>
      <c r="HO170" s="270"/>
      <c r="HP170" s="270"/>
      <c r="HQ170" s="270"/>
      <c r="HR170" s="270"/>
      <c r="HS170" s="270"/>
      <c r="HT170" s="270"/>
      <c r="HU170" s="270"/>
      <c r="HV170" s="270"/>
      <c r="HW170" s="270"/>
      <c r="HX170" s="270"/>
      <c r="HY170" s="270"/>
      <c r="HZ170" s="270"/>
      <c r="IA170" s="270"/>
      <c r="IB170" s="270"/>
      <c r="IC170" s="270"/>
      <c r="ID170" s="270"/>
      <c r="IE170" s="270"/>
      <c r="IF170" s="270"/>
      <c r="IG170" s="270"/>
      <c r="IH170" s="270"/>
    </row>
    <row r="171" spans="1:242" ht="12.75" customHeight="1" x14ac:dyDescent="0.2">
      <c r="A171" s="374" t="s">
        <v>29</v>
      </c>
      <c r="B171" s="270">
        <v>3660</v>
      </c>
      <c r="C171" s="270">
        <v>3660</v>
      </c>
      <c r="D171" s="270">
        <v>1320</v>
      </c>
      <c r="E171" s="270">
        <v>2340</v>
      </c>
      <c r="F171" s="270">
        <v>0</v>
      </c>
      <c r="G171" s="270">
        <v>0</v>
      </c>
      <c r="H171" s="270">
        <v>3660</v>
      </c>
      <c r="I171" s="270">
        <v>875</v>
      </c>
      <c r="J171" s="270">
        <v>2780</v>
      </c>
      <c r="K171" s="270">
        <v>1725</v>
      </c>
      <c r="L171" s="270">
        <v>85.216002869999997</v>
      </c>
      <c r="M171" s="270">
        <v>36</v>
      </c>
      <c r="N171" s="270">
        <v>1220</v>
      </c>
      <c r="O171" s="270">
        <v>675</v>
      </c>
      <c r="P171" s="270">
        <v>345</v>
      </c>
      <c r="Q171" s="270">
        <v>290</v>
      </c>
      <c r="R171" s="270">
        <v>85</v>
      </c>
      <c r="S171" s="270">
        <v>45</v>
      </c>
      <c r="T171" s="270">
        <v>50</v>
      </c>
      <c r="U171" s="270">
        <v>85</v>
      </c>
      <c r="V171" s="270">
        <v>1.9657924739999999</v>
      </c>
      <c r="W171" s="270">
        <v>2</v>
      </c>
      <c r="X171" s="270">
        <v>57.726523890000003</v>
      </c>
      <c r="Y171" s="270">
        <v>0</v>
      </c>
      <c r="Z171" s="270">
        <v>185</v>
      </c>
      <c r="AA171" s="270">
        <v>585</v>
      </c>
      <c r="AB171" s="270">
        <v>1165</v>
      </c>
      <c r="AC171" s="270">
        <v>1070</v>
      </c>
      <c r="AD171" s="270">
        <v>615</v>
      </c>
      <c r="AE171" s="270">
        <v>25</v>
      </c>
      <c r="AF171" s="270">
        <v>515</v>
      </c>
      <c r="AG171" s="270">
        <v>10</v>
      </c>
      <c r="AH171" s="270">
        <v>65</v>
      </c>
      <c r="AI171" s="270">
        <v>0</v>
      </c>
      <c r="AJ171" s="270">
        <v>0</v>
      </c>
      <c r="AK171" s="270">
        <v>0</v>
      </c>
      <c r="AL171" s="270">
        <v>65</v>
      </c>
      <c r="AM171" s="270">
        <v>375</v>
      </c>
      <c r="AN171" s="270">
        <v>25</v>
      </c>
      <c r="AO171" s="270">
        <v>0</v>
      </c>
      <c r="AP171" s="270">
        <v>15</v>
      </c>
      <c r="AQ171" s="270">
        <v>85</v>
      </c>
      <c r="AR171" s="270">
        <v>35</v>
      </c>
      <c r="AS171" s="270">
        <v>115</v>
      </c>
      <c r="AT171" s="270">
        <v>395</v>
      </c>
      <c r="AU171" s="270">
        <v>0</v>
      </c>
      <c r="AV171" s="270">
        <v>75</v>
      </c>
      <c r="AW171" s="270">
        <v>320</v>
      </c>
      <c r="AX171" s="270">
        <v>0</v>
      </c>
      <c r="AY171" s="270">
        <v>40</v>
      </c>
      <c r="AZ171" s="270">
        <v>885</v>
      </c>
      <c r="BA171" s="270">
        <v>580</v>
      </c>
      <c r="BB171" s="270">
        <v>60</v>
      </c>
      <c r="BC171" s="270">
        <v>10</v>
      </c>
      <c r="BD171" s="270">
        <v>105</v>
      </c>
      <c r="BE171" s="270">
        <v>10</v>
      </c>
      <c r="BF171" s="270" t="s">
        <v>1676</v>
      </c>
      <c r="BG171" s="270">
        <v>0</v>
      </c>
      <c r="BH171" s="270">
        <v>70</v>
      </c>
      <c r="BI171" s="270">
        <v>70</v>
      </c>
      <c r="BJ171" s="270">
        <v>0</v>
      </c>
      <c r="BK171" s="270">
        <v>10</v>
      </c>
      <c r="BL171" s="270">
        <v>0</v>
      </c>
      <c r="BM171" s="270">
        <v>510</v>
      </c>
      <c r="BN171" s="270">
        <v>65</v>
      </c>
      <c r="BO171" s="270">
        <v>1980</v>
      </c>
      <c r="BP171" s="270">
        <v>585</v>
      </c>
      <c r="BQ171" s="270">
        <v>0</v>
      </c>
      <c r="BR171" s="270">
        <v>0</v>
      </c>
      <c r="BS171" s="270" t="s">
        <v>1676</v>
      </c>
      <c r="BT171" s="270">
        <v>120</v>
      </c>
      <c r="BU171" s="270">
        <v>65</v>
      </c>
      <c r="BV171" s="270">
        <v>0</v>
      </c>
      <c r="BW171" s="270">
        <v>50</v>
      </c>
      <c r="BX171" s="270">
        <v>0</v>
      </c>
      <c r="BY171" s="270" t="s">
        <v>1676</v>
      </c>
      <c r="BZ171" s="270">
        <v>0</v>
      </c>
      <c r="CA171" s="270">
        <v>0</v>
      </c>
      <c r="CB171" s="270">
        <v>0</v>
      </c>
      <c r="CC171" s="270">
        <v>0</v>
      </c>
      <c r="CD171" s="270">
        <v>55</v>
      </c>
      <c r="CE171" s="270">
        <v>0</v>
      </c>
      <c r="CF171" s="270">
        <v>0</v>
      </c>
      <c r="CG171" s="270">
        <v>3600</v>
      </c>
      <c r="CH171" s="270">
        <v>0</v>
      </c>
      <c r="CI171" s="270">
        <v>605</v>
      </c>
      <c r="CJ171" s="270">
        <v>105</v>
      </c>
      <c r="CK171" s="270">
        <v>1915</v>
      </c>
      <c r="CL171" s="270">
        <v>0</v>
      </c>
      <c r="CM171" s="270">
        <v>70</v>
      </c>
      <c r="CN171" s="270">
        <v>0</v>
      </c>
      <c r="CO171" s="270">
        <v>0</v>
      </c>
      <c r="CP171" s="270">
        <v>0</v>
      </c>
      <c r="CQ171" s="270">
        <v>0</v>
      </c>
      <c r="CR171" s="270">
        <v>0</v>
      </c>
      <c r="CS171" s="270">
        <v>0</v>
      </c>
      <c r="CT171" s="270">
        <v>0</v>
      </c>
      <c r="CU171" s="270"/>
      <c r="CV171" s="270">
        <v>0</v>
      </c>
      <c r="CW171" s="270" t="s">
        <v>1676</v>
      </c>
      <c r="CX171" s="270" t="s">
        <v>1676</v>
      </c>
      <c r="CY171" s="270">
        <v>0</v>
      </c>
      <c r="CZ171" s="270">
        <v>0</v>
      </c>
      <c r="DA171" s="270">
        <v>0</v>
      </c>
      <c r="DB171" s="270">
        <v>200</v>
      </c>
      <c r="DC171" s="270">
        <v>0</v>
      </c>
      <c r="DD171" s="270">
        <v>0</v>
      </c>
      <c r="DE171" s="270">
        <v>0</v>
      </c>
      <c r="DF171" s="270">
        <v>110</v>
      </c>
      <c r="DG171" s="270" t="s">
        <v>1676</v>
      </c>
      <c r="DH171" s="270">
        <v>0</v>
      </c>
      <c r="DI171" s="270">
        <v>0</v>
      </c>
      <c r="DJ171" s="270">
        <v>0</v>
      </c>
      <c r="DK171" s="270">
        <v>0</v>
      </c>
      <c r="DL171" s="270">
        <v>0</v>
      </c>
      <c r="DM171" s="270">
        <v>0</v>
      </c>
      <c r="DN171" s="270">
        <v>0</v>
      </c>
      <c r="DO171" s="270">
        <v>0</v>
      </c>
      <c r="DP171" s="270">
        <v>0</v>
      </c>
      <c r="DQ171" s="270">
        <v>0</v>
      </c>
      <c r="DR171" s="270"/>
      <c r="DS171" s="270">
        <v>0</v>
      </c>
      <c r="DT171" s="270">
        <v>0</v>
      </c>
      <c r="DU171" s="270">
        <v>0</v>
      </c>
      <c r="DV171" s="270">
        <v>0</v>
      </c>
      <c r="DW171" s="270">
        <v>0</v>
      </c>
      <c r="DX171" s="270">
        <v>0</v>
      </c>
      <c r="DY171" s="270">
        <v>0</v>
      </c>
      <c r="DZ171" s="270">
        <v>0</v>
      </c>
      <c r="EA171" s="270">
        <v>0</v>
      </c>
      <c r="EB171" s="270" t="s">
        <v>1676</v>
      </c>
      <c r="EC171" s="270">
        <v>0</v>
      </c>
      <c r="ED171" s="270">
        <v>0</v>
      </c>
      <c r="EE171" s="270">
        <v>0</v>
      </c>
      <c r="EF171" s="270">
        <v>0</v>
      </c>
      <c r="EG171" s="270">
        <v>0</v>
      </c>
      <c r="EH171" s="270">
        <v>0</v>
      </c>
      <c r="EI171" s="270">
        <v>0</v>
      </c>
      <c r="EJ171" s="270">
        <v>0</v>
      </c>
      <c r="EK171" s="270">
        <v>0</v>
      </c>
      <c r="EL171" s="270">
        <v>0</v>
      </c>
      <c r="EM171" s="270">
        <v>630</v>
      </c>
      <c r="EN171" s="270">
        <v>0</v>
      </c>
      <c r="EO171" s="270">
        <v>0</v>
      </c>
      <c r="EP171" s="270">
        <v>0</v>
      </c>
      <c r="EQ171" s="270">
        <v>0</v>
      </c>
      <c r="ER171" s="270">
        <v>0</v>
      </c>
      <c r="ES171" s="270">
        <v>0</v>
      </c>
      <c r="ET171" s="270">
        <v>0</v>
      </c>
      <c r="EU171" s="270">
        <v>0</v>
      </c>
      <c r="EV171" s="270">
        <v>0</v>
      </c>
      <c r="EW171" s="270">
        <v>0</v>
      </c>
      <c r="EX171" s="270">
        <v>10</v>
      </c>
      <c r="EY171" s="270">
        <v>0</v>
      </c>
      <c r="EZ171" s="270">
        <v>0</v>
      </c>
      <c r="FA171" s="270">
        <v>0</v>
      </c>
      <c r="FB171" s="270">
        <v>0</v>
      </c>
      <c r="FC171" s="270">
        <v>0</v>
      </c>
      <c r="FD171" s="270">
        <v>0</v>
      </c>
      <c r="FE171" s="270">
        <v>0</v>
      </c>
      <c r="FF171" s="270">
        <v>0</v>
      </c>
      <c r="FG171" s="270"/>
      <c r="FH171" s="270">
        <v>0</v>
      </c>
      <c r="FI171" s="270"/>
      <c r="FJ171" s="270">
        <v>0</v>
      </c>
      <c r="FK171" s="270">
        <v>0</v>
      </c>
      <c r="FL171" s="270">
        <v>0</v>
      </c>
      <c r="FM171" s="270">
        <v>0</v>
      </c>
      <c r="FN171" s="270">
        <v>0</v>
      </c>
      <c r="FO171" s="351">
        <v>3600</v>
      </c>
      <c r="FP171" s="351">
        <v>0</v>
      </c>
      <c r="FQ171" s="351">
        <v>2785</v>
      </c>
      <c r="FR171" s="13"/>
      <c r="FS171" s="270"/>
      <c r="FT171" s="270"/>
      <c r="FU171" s="270"/>
      <c r="FV171" s="270"/>
      <c r="FW171" s="270"/>
      <c r="FX171" s="270"/>
      <c r="FY171" s="270"/>
      <c r="FZ171" s="270"/>
      <c r="GA171" s="270"/>
      <c r="GB171" s="270"/>
      <c r="GC171" s="270"/>
      <c r="GD171" s="270"/>
      <c r="GE171" s="270"/>
      <c r="GF171" s="270"/>
      <c r="GG171" s="270"/>
      <c r="GH171" s="270"/>
      <c r="GI171" s="270"/>
      <c r="GJ171" s="270"/>
      <c r="GK171" s="270"/>
      <c r="GL171" s="270"/>
      <c r="GM171" s="270"/>
      <c r="GN171" s="270"/>
      <c r="GO171" s="270"/>
      <c r="GP171" s="270"/>
      <c r="GQ171" s="270"/>
      <c r="GR171" s="270"/>
      <c r="GS171" s="270"/>
      <c r="GT171" s="270"/>
      <c r="GU171" s="270"/>
      <c r="GV171" s="270"/>
      <c r="GW171" s="270"/>
      <c r="GX171" s="270"/>
      <c r="GY171" s="270"/>
      <c r="GZ171" s="270"/>
      <c r="HA171" s="270"/>
      <c r="HB171" s="270"/>
      <c r="HC171" s="270"/>
      <c r="HD171" s="270"/>
      <c r="HE171" s="270"/>
      <c r="HF171" s="270"/>
      <c r="HG171" s="270"/>
      <c r="HH171" s="270"/>
      <c r="HI171" s="270"/>
      <c r="HJ171" s="270"/>
      <c r="HK171" s="270"/>
      <c r="HL171" s="270"/>
      <c r="HM171" s="270"/>
      <c r="HN171" s="270"/>
      <c r="HO171" s="270"/>
      <c r="HP171" s="270"/>
      <c r="HQ171" s="270"/>
      <c r="HR171" s="270"/>
      <c r="HS171" s="270"/>
      <c r="HT171" s="270"/>
      <c r="HU171" s="270"/>
      <c r="HV171" s="270"/>
      <c r="HW171" s="270"/>
      <c r="HX171" s="270"/>
      <c r="HY171" s="270"/>
      <c r="HZ171" s="270"/>
      <c r="IA171" s="270"/>
      <c r="IB171" s="270"/>
      <c r="IC171" s="270"/>
      <c r="ID171" s="270"/>
      <c r="IE171" s="270"/>
      <c r="IF171" s="270"/>
      <c r="IG171" s="270"/>
      <c r="IH171" s="270"/>
    </row>
    <row r="172" spans="1:242" s="272" customFormat="1" ht="12.75" customHeight="1" x14ac:dyDescent="0.2">
      <c r="A172" s="374" t="s">
        <v>30</v>
      </c>
      <c r="B172" s="270">
        <v>805</v>
      </c>
      <c r="C172" s="270">
        <v>805</v>
      </c>
      <c r="D172" s="270">
        <v>330</v>
      </c>
      <c r="E172" s="270">
        <v>480</v>
      </c>
      <c r="F172" s="270">
        <v>0</v>
      </c>
      <c r="G172" s="270">
        <v>0</v>
      </c>
      <c r="H172" s="270">
        <v>805</v>
      </c>
      <c r="I172" s="270">
        <v>125</v>
      </c>
      <c r="J172" s="270">
        <v>680</v>
      </c>
      <c r="K172" s="270">
        <v>245</v>
      </c>
      <c r="L172" s="270">
        <v>63.609452740000002</v>
      </c>
      <c r="M172" s="270">
        <v>48</v>
      </c>
      <c r="N172" s="270">
        <v>255</v>
      </c>
      <c r="O172" s="270">
        <v>205</v>
      </c>
      <c r="P172" s="270">
        <v>165</v>
      </c>
      <c r="Q172" s="270">
        <v>145</v>
      </c>
      <c r="R172" s="270">
        <v>25</v>
      </c>
      <c r="S172" s="270" t="s">
        <v>1676</v>
      </c>
      <c r="T172" s="270" t="s">
        <v>1676</v>
      </c>
      <c r="U172" s="270" t="s">
        <v>1676</v>
      </c>
      <c r="V172" s="270">
        <v>1.96031746</v>
      </c>
      <c r="W172" s="270">
        <v>2</v>
      </c>
      <c r="X172" s="270">
        <v>48.701622970000003</v>
      </c>
      <c r="Y172" s="270">
        <v>0</v>
      </c>
      <c r="Z172" s="270">
        <v>95</v>
      </c>
      <c r="AA172" s="270">
        <v>250</v>
      </c>
      <c r="AB172" s="270">
        <v>255</v>
      </c>
      <c r="AC172" s="270">
        <v>160</v>
      </c>
      <c r="AD172" s="270">
        <v>40</v>
      </c>
      <c r="AE172" s="270">
        <v>0</v>
      </c>
      <c r="AF172" s="270">
        <v>20</v>
      </c>
      <c r="AG172" s="270">
        <v>0</v>
      </c>
      <c r="AH172" s="270">
        <v>0</v>
      </c>
      <c r="AI172" s="270">
        <v>0</v>
      </c>
      <c r="AJ172" s="270" t="s">
        <v>1676</v>
      </c>
      <c r="AK172" s="270">
        <v>0</v>
      </c>
      <c r="AL172" s="270">
        <v>165</v>
      </c>
      <c r="AM172" s="270">
        <v>190</v>
      </c>
      <c r="AN172" s="270">
        <v>0</v>
      </c>
      <c r="AO172" s="270">
        <v>0</v>
      </c>
      <c r="AP172" s="270" t="s">
        <v>1676</v>
      </c>
      <c r="AQ172" s="270">
        <v>80</v>
      </c>
      <c r="AR172" s="270">
        <v>25</v>
      </c>
      <c r="AS172" s="270">
        <v>25</v>
      </c>
      <c r="AT172" s="270">
        <v>115</v>
      </c>
      <c r="AU172" s="270">
        <v>0</v>
      </c>
      <c r="AV172" s="270" t="s">
        <v>1676</v>
      </c>
      <c r="AW172" s="270">
        <v>65</v>
      </c>
      <c r="AX172" s="270" t="s">
        <v>1676</v>
      </c>
      <c r="AY172" s="270">
        <v>10</v>
      </c>
      <c r="AZ172" s="270">
        <v>90</v>
      </c>
      <c r="BA172" s="270" t="s">
        <v>1676</v>
      </c>
      <c r="BB172" s="270">
        <v>20</v>
      </c>
      <c r="BC172" s="270">
        <v>10</v>
      </c>
      <c r="BD172" s="270">
        <v>45</v>
      </c>
      <c r="BE172" s="270" t="s">
        <v>1676</v>
      </c>
      <c r="BF172" s="270" t="s">
        <v>1676</v>
      </c>
      <c r="BG172" s="270">
        <v>0</v>
      </c>
      <c r="BH172" s="270" t="s">
        <v>1676</v>
      </c>
      <c r="BI172" s="270">
        <v>0</v>
      </c>
      <c r="BJ172" s="270">
        <v>0</v>
      </c>
      <c r="BK172" s="270" t="s">
        <v>1676</v>
      </c>
      <c r="BL172" s="270">
        <v>0</v>
      </c>
      <c r="BM172" s="270">
        <v>270</v>
      </c>
      <c r="BN172" s="270" t="s">
        <v>1676</v>
      </c>
      <c r="BO172" s="270">
        <v>125</v>
      </c>
      <c r="BP172" s="270">
        <v>210</v>
      </c>
      <c r="BQ172" s="270" t="s">
        <v>1676</v>
      </c>
      <c r="BR172" s="270">
        <v>0</v>
      </c>
      <c r="BS172" s="270" t="s">
        <v>1676</v>
      </c>
      <c r="BT172" s="270">
        <v>90</v>
      </c>
      <c r="BU172" s="270">
        <v>10</v>
      </c>
      <c r="BV172" s="270">
        <v>0</v>
      </c>
      <c r="BW172" s="270">
        <v>25</v>
      </c>
      <c r="BX172" s="270">
        <v>0</v>
      </c>
      <c r="BY172" s="270" t="s">
        <v>1676</v>
      </c>
      <c r="BZ172" s="270">
        <v>0</v>
      </c>
      <c r="CA172" s="270">
        <v>0</v>
      </c>
      <c r="CB172" s="270">
        <v>0</v>
      </c>
      <c r="CC172" s="270">
        <v>0</v>
      </c>
      <c r="CD172" s="270" t="s">
        <v>1676</v>
      </c>
      <c r="CE172" s="270">
        <v>0</v>
      </c>
      <c r="CF172" s="270">
        <v>0</v>
      </c>
      <c r="CG172" s="270">
        <v>800</v>
      </c>
      <c r="CH172" s="270">
        <v>0</v>
      </c>
      <c r="CI172" s="270">
        <v>55</v>
      </c>
      <c r="CJ172" s="270">
        <v>105</v>
      </c>
      <c r="CK172" s="270">
        <v>125</v>
      </c>
      <c r="CL172" s="270">
        <v>0</v>
      </c>
      <c r="CM172" s="270">
        <v>0</v>
      </c>
      <c r="CN172" s="270">
        <v>0</v>
      </c>
      <c r="CO172" s="270">
        <v>0</v>
      </c>
      <c r="CP172" s="270">
        <v>0</v>
      </c>
      <c r="CQ172" s="270">
        <v>0</v>
      </c>
      <c r="CR172" s="270">
        <v>0</v>
      </c>
      <c r="CS172" s="270">
        <v>0</v>
      </c>
      <c r="CT172" s="270">
        <v>0</v>
      </c>
      <c r="CU172" s="270"/>
      <c r="CV172" s="270">
        <v>0</v>
      </c>
      <c r="CW172" s="270">
        <v>0</v>
      </c>
      <c r="CX172" s="270" t="s">
        <v>1676</v>
      </c>
      <c r="CY172" s="270">
        <v>0</v>
      </c>
      <c r="CZ172" s="270">
        <v>0</v>
      </c>
      <c r="DA172" s="270">
        <v>0</v>
      </c>
      <c r="DB172" s="270">
        <v>15</v>
      </c>
      <c r="DC172" s="270">
        <v>0</v>
      </c>
      <c r="DD172" s="270">
        <v>0</v>
      </c>
      <c r="DE172" s="270">
        <v>0</v>
      </c>
      <c r="DF172" s="270">
        <v>335</v>
      </c>
      <c r="DG172" s="270">
        <v>0</v>
      </c>
      <c r="DH172" s="270">
        <v>0</v>
      </c>
      <c r="DI172" s="270">
        <v>0</v>
      </c>
      <c r="DJ172" s="270">
        <v>0</v>
      </c>
      <c r="DK172" s="270">
        <v>0</v>
      </c>
      <c r="DL172" s="270">
        <v>0</v>
      </c>
      <c r="DM172" s="270">
        <v>0</v>
      </c>
      <c r="DN172" s="270">
        <v>0</v>
      </c>
      <c r="DO172" s="270">
        <v>0</v>
      </c>
      <c r="DP172" s="270">
        <v>0</v>
      </c>
      <c r="DQ172" s="270">
        <v>0</v>
      </c>
      <c r="DR172" s="270"/>
      <c r="DS172" s="270">
        <v>0</v>
      </c>
      <c r="DT172" s="270">
        <v>0</v>
      </c>
      <c r="DU172" s="270">
        <v>0</v>
      </c>
      <c r="DV172" s="270">
        <v>0</v>
      </c>
      <c r="DW172" s="270">
        <v>0</v>
      </c>
      <c r="DX172" s="270">
        <v>0</v>
      </c>
      <c r="DY172" s="270">
        <v>0</v>
      </c>
      <c r="DZ172" s="270">
        <v>0</v>
      </c>
      <c r="EA172" s="270">
        <v>0</v>
      </c>
      <c r="EB172" s="270">
        <v>0</v>
      </c>
      <c r="EC172" s="270">
        <v>0</v>
      </c>
      <c r="ED172" s="270">
        <v>0</v>
      </c>
      <c r="EE172" s="270">
        <v>0</v>
      </c>
      <c r="EF172" s="270">
        <v>0</v>
      </c>
      <c r="EG172" s="270">
        <v>0</v>
      </c>
      <c r="EH172" s="270">
        <v>0</v>
      </c>
      <c r="EI172" s="270">
        <v>0</v>
      </c>
      <c r="EJ172" s="270">
        <v>0</v>
      </c>
      <c r="EK172" s="270">
        <v>0</v>
      </c>
      <c r="EL172" s="270">
        <v>0</v>
      </c>
      <c r="EM172" s="270">
        <v>170</v>
      </c>
      <c r="EN172" s="270">
        <v>0</v>
      </c>
      <c r="EO172" s="270">
        <v>0</v>
      </c>
      <c r="EP172" s="270">
        <v>0</v>
      </c>
      <c r="EQ172" s="270">
        <v>0</v>
      </c>
      <c r="ER172" s="270">
        <v>0</v>
      </c>
      <c r="ES172" s="270">
        <v>0</v>
      </c>
      <c r="ET172" s="270">
        <v>0</v>
      </c>
      <c r="EU172" s="270">
        <v>0</v>
      </c>
      <c r="EV172" s="270">
        <v>0</v>
      </c>
      <c r="EW172" s="270">
        <v>0</v>
      </c>
      <c r="EX172" s="270">
        <v>0</v>
      </c>
      <c r="EY172" s="270">
        <v>0</v>
      </c>
      <c r="EZ172" s="270">
        <v>0</v>
      </c>
      <c r="FA172" s="270">
        <v>0</v>
      </c>
      <c r="FB172" s="270">
        <v>0</v>
      </c>
      <c r="FC172" s="270">
        <v>0</v>
      </c>
      <c r="FD172" s="270">
        <v>0</v>
      </c>
      <c r="FE172" s="270">
        <v>0</v>
      </c>
      <c r="FF172" s="270">
        <v>0</v>
      </c>
      <c r="FG172" s="270"/>
      <c r="FH172" s="270">
        <v>0</v>
      </c>
      <c r="FI172" s="270"/>
      <c r="FJ172" s="270">
        <v>0</v>
      </c>
      <c r="FK172" s="270">
        <v>0</v>
      </c>
      <c r="FL172" s="270">
        <v>0</v>
      </c>
      <c r="FM172" s="270">
        <v>0</v>
      </c>
      <c r="FN172" s="270">
        <v>0</v>
      </c>
      <c r="FO172" s="351">
        <v>790</v>
      </c>
      <c r="FP172" s="351">
        <v>0</v>
      </c>
      <c r="FQ172" s="351">
        <v>805</v>
      </c>
      <c r="FR172" s="13"/>
      <c r="FS172" s="13"/>
      <c r="FT172" s="13"/>
      <c r="FU172" s="13"/>
      <c r="FV172" s="13"/>
      <c r="FW172" s="13"/>
      <c r="FX172" s="13"/>
      <c r="FY172" s="13"/>
      <c r="FZ172" s="13"/>
      <c r="GA172" s="13"/>
      <c r="GB172" s="13"/>
      <c r="GC172" s="13"/>
      <c r="GD172" s="13"/>
      <c r="GE172" s="13"/>
      <c r="GF172" s="13"/>
      <c r="GG172" s="13"/>
      <c r="GH172" s="13"/>
      <c r="GI172" s="13"/>
      <c r="GJ172" s="13"/>
      <c r="GK172" s="13"/>
      <c r="GL172" s="13"/>
      <c r="GM172" s="13"/>
      <c r="GN172" s="13"/>
      <c r="GO172" s="13"/>
      <c r="GP172" s="13"/>
      <c r="GQ172" s="13"/>
      <c r="GR172" s="13"/>
      <c r="GS172" s="13"/>
      <c r="GT172" s="13"/>
      <c r="GU172" s="13"/>
      <c r="GV172" s="13"/>
      <c r="GW172" s="13"/>
      <c r="GX172" s="13"/>
      <c r="GY172" s="13"/>
      <c r="GZ172" s="13"/>
      <c r="HA172" s="13"/>
      <c r="HB172" s="13"/>
      <c r="HC172" s="13"/>
      <c r="HD172" s="13"/>
      <c r="HE172" s="13"/>
      <c r="HF172" s="13"/>
      <c r="HG172" s="13"/>
      <c r="HH172" s="13"/>
      <c r="HI172" s="13"/>
      <c r="HJ172" s="13"/>
      <c r="HK172" s="13"/>
      <c r="HL172" s="13"/>
      <c r="HM172" s="13"/>
      <c r="HN172" s="13"/>
      <c r="HO172" s="13"/>
      <c r="HP172" s="13"/>
      <c r="HQ172" s="13"/>
      <c r="HR172" s="13"/>
      <c r="HS172" s="13"/>
      <c r="HT172" s="13"/>
      <c r="HU172" s="13"/>
      <c r="HV172" s="13"/>
      <c r="HW172" s="13"/>
      <c r="HX172" s="13"/>
      <c r="HY172" s="13"/>
      <c r="HZ172" s="13"/>
      <c r="IA172" s="13"/>
      <c r="IB172" s="13"/>
      <c r="IC172" s="13"/>
      <c r="ID172" s="13"/>
      <c r="IE172" s="13"/>
      <c r="IF172" s="13"/>
      <c r="IG172" s="13"/>
      <c r="IH172" s="13"/>
    </row>
    <row r="173" spans="1:242" ht="12.75" customHeight="1" x14ac:dyDescent="0.2">
      <c r="A173" s="374" t="s">
        <v>1215</v>
      </c>
      <c r="B173" s="270">
        <v>1050</v>
      </c>
      <c r="C173" s="270">
        <v>1050</v>
      </c>
      <c r="D173" s="270">
        <v>485</v>
      </c>
      <c r="E173" s="270">
        <v>565</v>
      </c>
      <c r="F173" s="270">
        <v>0</v>
      </c>
      <c r="G173" s="270">
        <v>0</v>
      </c>
      <c r="H173" s="270">
        <v>1050</v>
      </c>
      <c r="I173" s="270">
        <v>330</v>
      </c>
      <c r="J173" s="270">
        <v>720</v>
      </c>
      <c r="K173" s="270">
        <v>695</v>
      </c>
      <c r="L173" s="270">
        <v>82.58986616</v>
      </c>
      <c r="M173" s="270">
        <v>60</v>
      </c>
      <c r="N173" s="270">
        <v>215</v>
      </c>
      <c r="O173" s="270">
        <v>300</v>
      </c>
      <c r="P173" s="270">
        <v>240</v>
      </c>
      <c r="Q173" s="270">
        <v>215</v>
      </c>
      <c r="R173" s="270">
        <v>35</v>
      </c>
      <c r="S173" s="270">
        <v>20</v>
      </c>
      <c r="T173" s="270">
        <v>10</v>
      </c>
      <c r="U173" s="270">
        <v>10</v>
      </c>
      <c r="V173" s="270">
        <v>2.1027190330000001</v>
      </c>
      <c r="W173" s="270">
        <v>2</v>
      </c>
      <c r="X173" s="270">
        <v>52.44179389</v>
      </c>
      <c r="Y173" s="270">
        <v>0</v>
      </c>
      <c r="Z173" s="270">
        <v>115</v>
      </c>
      <c r="AA173" s="270">
        <v>235</v>
      </c>
      <c r="AB173" s="270">
        <v>315</v>
      </c>
      <c r="AC173" s="270">
        <v>285</v>
      </c>
      <c r="AD173" s="270">
        <v>100</v>
      </c>
      <c r="AE173" s="270" t="s">
        <v>1676</v>
      </c>
      <c r="AF173" s="270">
        <v>20</v>
      </c>
      <c r="AG173" s="270">
        <v>0</v>
      </c>
      <c r="AH173" s="270">
        <v>0</v>
      </c>
      <c r="AI173" s="270">
        <v>0</v>
      </c>
      <c r="AJ173" s="270" t="s">
        <v>1676</v>
      </c>
      <c r="AK173" s="270">
        <v>0</v>
      </c>
      <c r="AL173" s="270">
        <v>20</v>
      </c>
      <c r="AM173" s="270">
        <v>120</v>
      </c>
      <c r="AN173" s="270">
        <v>0</v>
      </c>
      <c r="AO173" s="270">
        <v>0</v>
      </c>
      <c r="AP173" s="270" t="s">
        <v>1676</v>
      </c>
      <c r="AQ173" s="270">
        <v>100</v>
      </c>
      <c r="AR173" s="270">
        <v>30</v>
      </c>
      <c r="AS173" s="270">
        <v>35</v>
      </c>
      <c r="AT173" s="270">
        <v>65</v>
      </c>
      <c r="AU173" s="270">
        <v>0</v>
      </c>
      <c r="AV173" s="270" t="s">
        <v>1676</v>
      </c>
      <c r="AW173" s="270">
        <v>185</v>
      </c>
      <c r="AX173" s="270">
        <v>0</v>
      </c>
      <c r="AY173" s="270">
        <v>0</v>
      </c>
      <c r="AZ173" s="270">
        <v>420</v>
      </c>
      <c r="BA173" s="270" t="s">
        <v>1676</v>
      </c>
      <c r="BB173" s="270">
        <v>40</v>
      </c>
      <c r="BC173" s="270">
        <v>10</v>
      </c>
      <c r="BD173" s="270">
        <v>15</v>
      </c>
      <c r="BE173" s="270" t="s">
        <v>1676</v>
      </c>
      <c r="BF173" s="270">
        <v>0</v>
      </c>
      <c r="BG173" s="270">
        <v>0</v>
      </c>
      <c r="BH173" s="270">
        <v>20</v>
      </c>
      <c r="BI173" s="270">
        <v>0</v>
      </c>
      <c r="BJ173" s="270">
        <v>0</v>
      </c>
      <c r="BK173" s="270" t="s">
        <v>1676</v>
      </c>
      <c r="BL173" s="270" t="s">
        <v>1676</v>
      </c>
      <c r="BM173" s="270">
        <v>190</v>
      </c>
      <c r="BN173" s="270">
        <v>10</v>
      </c>
      <c r="BO173" s="270">
        <v>490</v>
      </c>
      <c r="BP173" s="270">
        <v>200</v>
      </c>
      <c r="BQ173" s="270">
        <v>0</v>
      </c>
      <c r="BR173" s="270">
        <v>0</v>
      </c>
      <c r="BS173" s="270" t="s">
        <v>1676</v>
      </c>
      <c r="BT173" s="270">
        <v>55</v>
      </c>
      <c r="BU173" s="270">
        <v>15</v>
      </c>
      <c r="BV173" s="270">
        <v>0</v>
      </c>
      <c r="BW173" s="270">
        <v>35</v>
      </c>
      <c r="BX173" s="270">
        <v>0</v>
      </c>
      <c r="BY173" s="270">
        <v>0</v>
      </c>
      <c r="BZ173" s="270">
        <v>0</v>
      </c>
      <c r="CA173" s="270">
        <v>0</v>
      </c>
      <c r="CB173" s="270">
        <v>0</v>
      </c>
      <c r="CC173" s="270">
        <v>0</v>
      </c>
      <c r="CD173" s="270">
        <v>10</v>
      </c>
      <c r="CE173" s="270">
        <v>0</v>
      </c>
      <c r="CF173" s="270">
        <v>0</v>
      </c>
      <c r="CG173" s="270">
        <v>1040</v>
      </c>
      <c r="CH173" s="270">
        <v>0</v>
      </c>
      <c r="CI173" s="270">
        <v>145</v>
      </c>
      <c r="CJ173" s="270">
        <v>125</v>
      </c>
      <c r="CK173" s="270">
        <v>530</v>
      </c>
      <c r="CL173" s="270" t="s">
        <v>1676</v>
      </c>
      <c r="CM173" s="270">
        <v>0</v>
      </c>
      <c r="CN173" s="270">
        <v>0</v>
      </c>
      <c r="CO173" s="270">
        <v>0</v>
      </c>
      <c r="CP173" s="270">
        <v>0</v>
      </c>
      <c r="CQ173" s="270">
        <v>0</v>
      </c>
      <c r="CR173" s="270">
        <v>0</v>
      </c>
      <c r="CS173" s="270">
        <v>0</v>
      </c>
      <c r="CT173" s="270">
        <v>0</v>
      </c>
      <c r="CU173" s="270"/>
      <c r="CV173" s="270">
        <v>0</v>
      </c>
      <c r="CW173" s="270">
        <v>0</v>
      </c>
      <c r="CX173" s="270">
        <v>0</v>
      </c>
      <c r="CY173" s="270">
        <v>0</v>
      </c>
      <c r="CZ173" s="270">
        <v>0</v>
      </c>
      <c r="DA173" s="270">
        <v>0</v>
      </c>
      <c r="DB173" s="270">
        <v>0</v>
      </c>
      <c r="DC173" s="270">
        <v>0</v>
      </c>
      <c r="DD173" s="270">
        <v>0</v>
      </c>
      <c r="DE173" s="270">
        <v>0</v>
      </c>
      <c r="DF173" s="270">
        <v>105</v>
      </c>
      <c r="DG173" s="270">
        <v>0</v>
      </c>
      <c r="DH173" s="270">
        <v>0</v>
      </c>
      <c r="DI173" s="270">
        <v>0</v>
      </c>
      <c r="DJ173" s="270">
        <v>0</v>
      </c>
      <c r="DK173" s="270">
        <v>0</v>
      </c>
      <c r="DL173" s="270">
        <v>0</v>
      </c>
      <c r="DM173" s="270">
        <v>0</v>
      </c>
      <c r="DN173" s="270">
        <v>0</v>
      </c>
      <c r="DO173" s="270">
        <v>0</v>
      </c>
      <c r="DP173" s="270">
        <v>0</v>
      </c>
      <c r="DQ173" s="270">
        <v>0</v>
      </c>
      <c r="DR173" s="270"/>
      <c r="DS173" s="270">
        <v>0</v>
      </c>
      <c r="DT173" s="270">
        <v>0</v>
      </c>
      <c r="DU173" s="270">
        <v>0</v>
      </c>
      <c r="DV173" s="270">
        <v>0</v>
      </c>
      <c r="DW173" s="270">
        <v>0</v>
      </c>
      <c r="DX173" s="270">
        <v>0</v>
      </c>
      <c r="DY173" s="270">
        <v>0</v>
      </c>
      <c r="DZ173" s="270">
        <v>0</v>
      </c>
      <c r="EA173" s="270">
        <v>0</v>
      </c>
      <c r="EB173" s="270">
        <v>0</v>
      </c>
      <c r="EC173" s="270">
        <v>0</v>
      </c>
      <c r="ED173" s="270">
        <v>0</v>
      </c>
      <c r="EE173" s="270">
        <v>0</v>
      </c>
      <c r="EF173" s="270">
        <v>0</v>
      </c>
      <c r="EG173" s="270">
        <v>0</v>
      </c>
      <c r="EH173" s="270">
        <v>0</v>
      </c>
      <c r="EI173" s="270">
        <v>0</v>
      </c>
      <c r="EJ173" s="270">
        <v>0</v>
      </c>
      <c r="EK173" s="270">
        <v>0</v>
      </c>
      <c r="EL173" s="270">
        <v>0</v>
      </c>
      <c r="EM173" s="270">
        <v>140</v>
      </c>
      <c r="EN173" s="270">
        <v>0</v>
      </c>
      <c r="EO173" s="270">
        <v>0</v>
      </c>
      <c r="EP173" s="270">
        <v>0</v>
      </c>
      <c r="EQ173" s="270">
        <v>0</v>
      </c>
      <c r="ER173" s="270">
        <v>0</v>
      </c>
      <c r="ES173" s="270">
        <v>0</v>
      </c>
      <c r="ET173" s="270">
        <v>0</v>
      </c>
      <c r="EU173" s="270">
        <v>0</v>
      </c>
      <c r="EV173" s="270">
        <v>0</v>
      </c>
      <c r="EW173" s="270">
        <v>0</v>
      </c>
      <c r="EX173" s="270">
        <v>0</v>
      </c>
      <c r="EY173" s="270">
        <v>0</v>
      </c>
      <c r="EZ173" s="270">
        <v>0</v>
      </c>
      <c r="FA173" s="270">
        <v>0</v>
      </c>
      <c r="FB173" s="270">
        <v>0</v>
      </c>
      <c r="FC173" s="270">
        <v>0</v>
      </c>
      <c r="FD173" s="270">
        <v>0</v>
      </c>
      <c r="FE173" s="270">
        <v>0</v>
      </c>
      <c r="FF173" s="270">
        <v>0</v>
      </c>
      <c r="FG173" s="270"/>
      <c r="FH173" s="270">
        <v>0</v>
      </c>
      <c r="FI173" s="270"/>
      <c r="FJ173" s="270">
        <v>0</v>
      </c>
      <c r="FK173" s="270">
        <v>0</v>
      </c>
      <c r="FL173" s="270">
        <v>0</v>
      </c>
      <c r="FM173" s="270">
        <v>0</v>
      </c>
      <c r="FN173" s="270">
        <v>0</v>
      </c>
      <c r="FO173" s="351">
        <v>1010</v>
      </c>
      <c r="FP173" s="351">
        <v>0</v>
      </c>
      <c r="FQ173" s="351">
        <v>1045</v>
      </c>
      <c r="FR173" s="13"/>
      <c r="FS173" s="270"/>
      <c r="FT173" s="270"/>
      <c r="FU173" s="270"/>
      <c r="FV173" s="270"/>
      <c r="FW173" s="270"/>
      <c r="FX173" s="270"/>
      <c r="FY173" s="270"/>
      <c r="FZ173" s="270"/>
      <c r="GA173" s="270"/>
      <c r="GB173" s="270"/>
      <c r="GC173" s="270"/>
      <c r="GD173" s="270"/>
      <c r="GE173" s="270"/>
      <c r="GF173" s="270"/>
      <c r="GG173" s="270"/>
      <c r="GH173" s="270"/>
      <c r="GI173" s="270"/>
      <c r="GJ173" s="270"/>
      <c r="GK173" s="270"/>
      <c r="GL173" s="270"/>
      <c r="GM173" s="270"/>
      <c r="GN173" s="270"/>
      <c r="GO173" s="270"/>
      <c r="GP173" s="270"/>
      <c r="GQ173" s="270"/>
      <c r="GR173" s="270"/>
      <c r="GS173" s="270"/>
      <c r="GT173" s="270"/>
      <c r="GU173" s="270"/>
      <c r="GV173" s="270"/>
      <c r="GW173" s="270"/>
      <c r="GX173" s="270"/>
      <c r="GY173" s="270"/>
      <c r="GZ173" s="270"/>
      <c r="HA173" s="270"/>
      <c r="HB173" s="270"/>
      <c r="HC173" s="270"/>
      <c r="HD173" s="270"/>
      <c r="HE173" s="270"/>
      <c r="HF173" s="270"/>
      <c r="HG173" s="270"/>
      <c r="HH173" s="270"/>
      <c r="HI173" s="270"/>
      <c r="HJ173" s="270"/>
      <c r="HK173" s="270"/>
      <c r="HL173" s="270"/>
      <c r="HM173" s="270"/>
      <c r="HN173" s="270"/>
      <c r="HO173" s="270"/>
      <c r="HP173" s="270"/>
      <c r="HQ173" s="270"/>
      <c r="HR173" s="270"/>
      <c r="HS173" s="270"/>
      <c r="HT173" s="270"/>
      <c r="HU173" s="270"/>
      <c r="HV173" s="270"/>
      <c r="HW173" s="270"/>
      <c r="HX173" s="270"/>
      <c r="HY173" s="270"/>
      <c r="HZ173" s="270"/>
      <c r="IA173" s="270"/>
      <c r="IB173" s="270"/>
      <c r="IC173" s="270"/>
      <c r="ID173" s="270"/>
      <c r="IE173" s="270"/>
      <c r="IF173" s="270"/>
      <c r="IG173" s="270"/>
      <c r="IH173" s="270"/>
    </row>
    <row r="174" spans="1:242" ht="12.75" customHeight="1" x14ac:dyDescent="0.2">
      <c r="A174" s="374" t="s">
        <v>31</v>
      </c>
      <c r="B174" s="270">
        <v>3375</v>
      </c>
      <c r="C174" s="270">
        <v>3375</v>
      </c>
      <c r="D174" s="270">
        <v>1535</v>
      </c>
      <c r="E174" s="270">
        <v>1840</v>
      </c>
      <c r="F174" s="270">
        <v>0</v>
      </c>
      <c r="G174" s="270">
        <v>0</v>
      </c>
      <c r="H174" s="270">
        <v>3375</v>
      </c>
      <c r="I174" s="270">
        <v>495</v>
      </c>
      <c r="J174" s="270">
        <v>2875</v>
      </c>
      <c r="K174" s="270">
        <v>1050</v>
      </c>
      <c r="L174" s="270">
        <v>120.7397424</v>
      </c>
      <c r="M174" s="270">
        <v>62</v>
      </c>
      <c r="N174" s="270">
        <v>1040</v>
      </c>
      <c r="O174" s="270">
        <v>600</v>
      </c>
      <c r="P174" s="270">
        <v>305</v>
      </c>
      <c r="Q174" s="270">
        <v>755</v>
      </c>
      <c r="R174" s="270">
        <v>290</v>
      </c>
      <c r="S174" s="270">
        <v>135</v>
      </c>
      <c r="T174" s="270">
        <v>105</v>
      </c>
      <c r="U174" s="270">
        <v>110</v>
      </c>
      <c r="V174" s="270">
        <v>2.1126760560000002</v>
      </c>
      <c r="W174" s="270">
        <v>2</v>
      </c>
      <c r="X174" s="270">
        <v>59.77972132</v>
      </c>
      <c r="Y174" s="270">
        <v>0</v>
      </c>
      <c r="Z174" s="270">
        <v>210</v>
      </c>
      <c r="AA174" s="270">
        <v>520</v>
      </c>
      <c r="AB174" s="270">
        <v>800</v>
      </c>
      <c r="AC174" s="270">
        <v>1085</v>
      </c>
      <c r="AD174" s="270">
        <v>720</v>
      </c>
      <c r="AE174" s="270">
        <v>40</v>
      </c>
      <c r="AF174" s="270">
        <v>55</v>
      </c>
      <c r="AG174" s="270" t="s">
        <v>1676</v>
      </c>
      <c r="AH174" s="270">
        <v>830</v>
      </c>
      <c r="AI174" s="270">
        <v>0</v>
      </c>
      <c r="AJ174" s="270">
        <v>45</v>
      </c>
      <c r="AK174" s="270" t="s">
        <v>1676</v>
      </c>
      <c r="AL174" s="270">
        <v>195</v>
      </c>
      <c r="AM174" s="270">
        <v>785</v>
      </c>
      <c r="AN174" s="270" t="s">
        <v>1676</v>
      </c>
      <c r="AO174" s="270">
        <v>0</v>
      </c>
      <c r="AP174" s="270">
        <v>10</v>
      </c>
      <c r="AQ174" s="270">
        <v>520</v>
      </c>
      <c r="AR174" s="270">
        <v>105</v>
      </c>
      <c r="AS174" s="270">
        <v>25</v>
      </c>
      <c r="AT174" s="270">
        <v>105</v>
      </c>
      <c r="AU174" s="270">
        <v>0</v>
      </c>
      <c r="AV174" s="270" t="s">
        <v>1676</v>
      </c>
      <c r="AW174" s="270">
        <v>200</v>
      </c>
      <c r="AX174" s="270" t="s">
        <v>1676</v>
      </c>
      <c r="AY174" s="270">
        <v>75</v>
      </c>
      <c r="AZ174" s="270">
        <v>355</v>
      </c>
      <c r="BA174" s="270">
        <v>10</v>
      </c>
      <c r="BB174" s="270">
        <v>45</v>
      </c>
      <c r="BC174" s="270">
        <v>15</v>
      </c>
      <c r="BD174" s="270">
        <v>85</v>
      </c>
      <c r="BE174" s="270">
        <v>30</v>
      </c>
      <c r="BF174" s="270" t="s">
        <v>1676</v>
      </c>
      <c r="BG174" s="270" t="s">
        <v>1676</v>
      </c>
      <c r="BH174" s="270" t="s">
        <v>1676</v>
      </c>
      <c r="BI174" s="270">
        <v>840</v>
      </c>
      <c r="BJ174" s="270">
        <v>0</v>
      </c>
      <c r="BK174" s="270">
        <v>0</v>
      </c>
      <c r="BL174" s="270">
        <v>45</v>
      </c>
      <c r="BM174" s="270">
        <v>780</v>
      </c>
      <c r="BN174" s="270">
        <v>10</v>
      </c>
      <c r="BO174" s="270">
        <v>500</v>
      </c>
      <c r="BP174" s="270">
        <v>575</v>
      </c>
      <c r="BQ174" s="270">
        <v>0</v>
      </c>
      <c r="BR174" s="270">
        <v>0</v>
      </c>
      <c r="BS174" s="270" t="s">
        <v>1676</v>
      </c>
      <c r="BT174" s="270">
        <v>355</v>
      </c>
      <c r="BU174" s="270">
        <v>20</v>
      </c>
      <c r="BV174" s="270">
        <v>0</v>
      </c>
      <c r="BW174" s="270">
        <v>100</v>
      </c>
      <c r="BX174" s="270" t="s">
        <v>1676</v>
      </c>
      <c r="BY174" s="270" t="s">
        <v>1676</v>
      </c>
      <c r="BZ174" s="270">
        <v>0</v>
      </c>
      <c r="CA174" s="270" t="s">
        <v>1676</v>
      </c>
      <c r="CB174" s="270">
        <v>0</v>
      </c>
      <c r="CC174" s="270">
        <v>0</v>
      </c>
      <c r="CD174" s="270">
        <v>30</v>
      </c>
      <c r="CE174" s="270">
        <v>0</v>
      </c>
      <c r="CF174" s="270">
        <v>0</v>
      </c>
      <c r="CG174" s="270">
        <v>3335</v>
      </c>
      <c r="CH174" s="270">
        <v>0</v>
      </c>
      <c r="CI174" s="270">
        <v>790</v>
      </c>
      <c r="CJ174" s="270">
        <v>640</v>
      </c>
      <c r="CK174" s="270">
        <v>525</v>
      </c>
      <c r="CL174" s="270">
        <v>50</v>
      </c>
      <c r="CM174" s="270">
        <v>840</v>
      </c>
      <c r="CN174" s="270">
        <v>0</v>
      </c>
      <c r="CO174" s="270">
        <v>0</v>
      </c>
      <c r="CP174" s="270">
        <v>0</v>
      </c>
      <c r="CQ174" s="270">
        <v>0</v>
      </c>
      <c r="CR174" s="270">
        <v>0</v>
      </c>
      <c r="CS174" s="270">
        <v>0</v>
      </c>
      <c r="CT174" s="270">
        <v>0</v>
      </c>
      <c r="CU174" s="270"/>
      <c r="CV174" s="270">
        <v>0</v>
      </c>
      <c r="CW174" s="270">
        <v>0</v>
      </c>
      <c r="CX174" s="270">
        <v>0</v>
      </c>
      <c r="CY174" s="270">
        <v>0</v>
      </c>
      <c r="CZ174" s="270">
        <v>0</v>
      </c>
      <c r="DA174" s="270">
        <v>0</v>
      </c>
      <c r="DB174" s="270">
        <v>0</v>
      </c>
      <c r="DC174" s="270">
        <v>0</v>
      </c>
      <c r="DD174" s="270">
        <v>0</v>
      </c>
      <c r="DE174" s="270">
        <v>0</v>
      </c>
      <c r="DF174" s="270">
        <v>370</v>
      </c>
      <c r="DG174" s="270">
        <v>0</v>
      </c>
      <c r="DH174" s="270">
        <v>0</v>
      </c>
      <c r="DI174" s="270">
        <v>0</v>
      </c>
      <c r="DJ174" s="270">
        <v>0</v>
      </c>
      <c r="DK174" s="270">
        <v>0</v>
      </c>
      <c r="DL174" s="270">
        <v>0</v>
      </c>
      <c r="DM174" s="270">
        <v>0</v>
      </c>
      <c r="DN174" s="270">
        <v>0</v>
      </c>
      <c r="DO174" s="270">
        <v>0</v>
      </c>
      <c r="DP174" s="270">
        <v>0</v>
      </c>
      <c r="DQ174" s="270">
        <v>0</v>
      </c>
      <c r="DR174" s="270"/>
      <c r="DS174" s="270">
        <v>0</v>
      </c>
      <c r="DT174" s="270">
        <v>0</v>
      </c>
      <c r="DU174" s="270">
        <v>0</v>
      </c>
      <c r="DV174" s="270">
        <v>0</v>
      </c>
      <c r="DW174" s="270">
        <v>0</v>
      </c>
      <c r="DX174" s="270">
        <v>0</v>
      </c>
      <c r="DY174" s="270">
        <v>0</v>
      </c>
      <c r="DZ174" s="270">
        <v>0</v>
      </c>
      <c r="EA174" s="270">
        <v>0</v>
      </c>
      <c r="EB174" s="270">
        <v>0</v>
      </c>
      <c r="EC174" s="270">
        <v>0</v>
      </c>
      <c r="ED174" s="270">
        <v>0</v>
      </c>
      <c r="EE174" s="270">
        <v>0</v>
      </c>
      <c r="EF174" s="270">
        <v>0</v>
      </c>
      <c r="EG174" s="270">
        <v>0</v>
      </c>
      <c r="EH174" s="270">
        <v>0</v>
      </c>
      <c r="EI174" s="270">
        <v>0</v>
      </c>
      <c r="EJ174" s="270">
        <v>0</v>
      </c>
      <c r="EK174" s="270">
        <v>0</v>
      </c>
      <c r="EL174" s="270">
        <v>0</v>
      </c>
      <c r="EM174" s="270">
        <v>155</v>
      </c>
      <c r="EN174" s="270">
        <v>0</v>
      </c>
      <c r="EO174" s="270">
        <v>0</v>
      </c>
      <c r="EP174" s="270">
        <v>0</v>
      </c>
      <c r="EQ174" s="270">
        <v>0</v>
      </c>
      <c r="ER174" s="270">
        <v>0</v>
      </c>
      <c r="ES174" s="270">
        <v>0</v>
      </c>
      <c r="ET174" s="270">
        <v>0</v>
      </c>
      <c r="EU174" s="270">
        <v>0</v>
      </c>
      <c r="EV174" s="270">
        <v>0</v>
      </c>
      <c r="EW174" s="270">
        <v>0</v>
      </c>
      <c r="EX174" s="270">
        <v>0</v>
      </c>
      <c r="EY174" s="270">
        <v>0</v>
      </c>
      <c r="EZ174" s="270">
        <v>0</v>
      </c>
      <c r="FA174" s="270">
        <v>0</v>
      </c>
      <c r="FB174" s="270">
        <v>0</v>
      </c>
      <c r="FC174" s="270">
        <v>0</v>
      </c>
      <c r="FD174" s="270">
        <v>0</v>
      </c>
      <c r="FE174" s="270">
        <v>0</v>
      </c>
      <c r="FF174" s="270">
        <v>0</v>
      </c>
      <c r="FG174" s="270"/>
      <c r="FH174" s="270">
        <v>0</v>
      </c>
      <c r="FI174" s="270"/>
      <c r="FJ174" s="270">
        <v>0</v>
      </c>
      <c r="FK174" s="270">
        <v>0</v>
      </c>
      <c r="FL174" s="270">
        <v>0</v>
      </c>
      <c r="FM174" s="270">
        <v>0</v>
      </c>
      <c r="FN174" s="270">
        <v>0</v>
      </c>
      <c r="FO174" s="351">
        <v>3330</v>
      </c>
      <c r="FP174" s="351">
        <v>0</v>
      </c>
      <c r="FQ174" s="351">
        <v>3340</v>
      </c>
      <c r="FR174" s="13"/>
      <c r="FS174" s="270"/>
      <c r="FT174" s="270"/>
      <c r="FU174" s="270"/>
      <c r="FV174" s="270"/>
      <c r="FW174" s="270"/>
      <c r="FX174" s="270"/>
      <c r="FY174" s="270"/>
      <c r="FZ174" s="270"/>
      <c r="GA174" s="270"/>
      <c r="GB174" s="270"/>
      <c r="GC174" s="270"/>
      <c r="GD174" s="270"/>
      <c r="GE174" s="270"/>
      <c r="GF174" s="270"/>
      <c r="GG174" s="270"/>
      <c r="GH174" s="270"/>
      <c r="GI174" s="270"/>
      <c r="GJ174" s="270"/>
      <c r="GK174" s="270"/>
      <c r="GL174" s="270"/>
      <c r="GM174" s="270"/>
      <c r="GN174" s="270"/>
      <c r="GO174" s="270"/>
      <c r="GP174" s="270"/>
      <c r="GQ174" s="270"/>
      <c r="GR174" s="270"/>
      <c r="GS174" s="270"/>
      <c r="GT174" s="270"/>
      <c r="GU174" s="270"/>
      <c r="GV174" s="270"/>
      <c r="GW174" s="270"/>
      <c r="GX174" s="270"/>
      <c r="GY174" s="270"/>
      <c r="GZ174" s="270"/>
      <c r="HA174" s="270"/>
      <c r="HB174" s="270"/>
      <c r="HC174" s="270"/>
      <c r="HD174" s="270"/>
      <c r="HE174" s="270"/>
      <c r="HF174" s="270"/>
      <c r="HG174" s="270"/>
      <c r="HH174" s="270"/>
      <c r="HI174" s="270"/>
      <c r="HJ174" s="270"/>
      <c r="HK174" s="270"/>
      <c r="HL174" s="270"/>
      <c r="HM174" s="270"/>
      <c r="HN174" s="270"/>
      <c r="HO174" s="270"/>
      <c r="HP174" s="270"/>
      <c r="HQ174" s="270"/>
      <c r="HR174" s="270"/>
      <c r="HS174" s="270"/>
      <c r="HT174" s="270"/>
      <c r="HU174" s="270"/>
      <c r="HV174" s="270"/>
      <c r="HW174" s="270"/>
      <c r="HX174" s="270"/>
      <c r="HY174" s="270"/>
      <c r="HZ174" s="270"/>
      <c r="IA174" s="270"/>
      <c r="IB174" s="270"/>
      <c r="IC174" s="270"/>
      <c r="ID174" s="270"/>
      <c r="IE174" s="270"/>
      <c r="IF174" s="270"/>
      <c r="IG174" s="270"/>
      <c r="IH174" s="270"/>
    </row>
    <row r="175" spans="1:242" ht="12.75" customHeight="1" x14ac:dyDescent="0.2">
      <c r="A175" s="374" t="s">
        <v>32</v>
      </c>
      <c r="B175" s="270">
        <v>480</v>
      </c>
      <c r="C175" s="270">
        <v>480</v>
      </c>
      <c r="D175" s="270">
        <v>225</v>
      </c>
      <c r="E175" s="270">
        <v>255</v>
      </c>
      <c r="F175" s="270">
        <v>0</v>
      </c>
      <c r="G175" s="270">
        <v>0</v>
      </c>
      <c r="H175" s="270">
        <v>480</v>
      </c>
      <c r="I175" s="270">
        <v>55</v>
      </c>
      <c r="J175" s="270">
        <v>425</v>
      </c>
      <c r="K175" s="270">
        <v>110</v>
      </c>
      <c r="L175" s="270">
        <v>169.2568421</v>
      </c>
      <c r="M175" s="270">
        <v>50</v>
      </c>
      <c r="N175" s="270">
        <v>155</v>
      </c>
      <c r="O175" s="270">
        <v>100</v>
      </c>
      <c r="P175" s="270">
        <v>70</v>
      </c>
      <c r="Q175" s="270">
        <v>55</v>
      </c>
      <c r="R175" s="270">
        <v>15</v>
      </c>
      <c r="S175" s="270">
        <v>10</v>
      </c>
      <c r="T175" s="270">
        <v>25</v>
      </c>
      <c r="U175" s="270">
        <v>45</v>
      </c>
      <c r="V175" s="270">
        <v>1.981818182</v>
      </c>
      <c r="W175" s="270">
        <v>2</v>
      </c>
      <c r="X175" s="270">
        <v>54.913784069999998</v>
      </c>
      <c r="Y175" s="270" t="s">
        <v>1676</v>
      </c>
      <c r="Z175" s="270">
        <v>40</v>
      </c>
      <c r="AA175" s="270">
        <v>105</v>
      </c>
      <c r="AB175" s="270">
        <v>140</v>
      </c>
      <c r="AC175" s="270">
        <v>105</v>
      </c>
      <c r="AD175" s="270">
        <v>80</v>
      </c>
      <c r="AE175" s="270" t="s">
        <v>1676</v>
      </c>
      <c r="AF175" s="270">
        <v>115</v>
      </c>
      <c r="AG175" s="270">
        <v>0</v>
      </c>
      <c r="AH175" s="270">
        <v>0</v>
      </c>
      <c r="AI175" s="270">
        <v>0</v>
      </c>
      <c r="AJ175" s="270">
        <v>0</v>
      </c>
      <c r="AK175" s="270">
        <v>0</v>
      </c>
      <c r="AL175" s="270">
        <v>30</v>
      </c>
      <c r="AM175" s="270">
        <v>175</v>
      </c>
      <c r="AN175" s="270" t="s">
        <v>1676</v>
      </c>
      <c r="AO175" s="270">
        <v>0</v>
      </c>
      <c r="AP175" s="270" t="s">
        <v>1676</v>
      </c>
      <c r="AQ175" s="270">
        <v>0</v>
      </c>
      <c r="AR175" s="270">
        <v>0</v>
      </c>
      <c r="AS175" s="270">
        <v>0</v>
      </c>
      <c r="AT175" s="270">
        <v>0</v>
      </c>
      <c r="AU175" s="270">
        <v>0</v>
      </c>
      <c r="AV175" s="270">
        <v>20</v>
      </c>
      <c r="AW175" s="270">
        <v>45</v>
      </c>
      <c r="AX175" s="270">
        <v>0</v>
      </c>
      <c r="AY175" s="270">
        <v>10</v>
      </c>
      <c r="AZ175" s="270">
        <v>65</v>
      </c>
      <c r="BA175" s="270">
        <v>10</v>
      </c>
      <c r="BB175" s="270">
        <v>10</v>
      </c>
      <c r="BC175" s="270" t="s">
        <v>1676</v>
      </c>
      <c r="BD175" s="270">
        <v>20</v>
      </c>
      <c r="BE175" s="270" t="s">
        <v>1676</v>
      </c>
      <c r="BF175" s="270">
        <v>0</v>
      </c>
      <c r="BG175" s="270">
        <v>0</v>
      </c>
      <c r="BH175" s="270" t="s">
        <v>1676</v>
      </c>
      <c r="BI175" s="270">
        <v>0</v>
      </c>
      <c r="BJ175" s="270">
        <v>0</v>
      </c>
      <c r="BK175" s="270">
        <v>0</v>
      </c>
      <c r="BL175" s="270">
        <v>0</v>
      </c>
      <c r="BM175" s="270">
        <v>195</v>
      </c>
      <c r="BN175" s="270">
        <v>15</v>
      </c>
      <c r="BO175" s="270">
        <v>200</v>
      </c>
      <c r="BP175" s="270">
        <v>0</v>
      </c>
      <c r="BQ175" s="270">
        <v>0</v>
      </c>
      <c r="BR175" s="270">
        <v>0</v>
      </c>
      <c r="BS175" s="270">
        <v>0</v>
      </c>
      <c r="BT175" s="270">
        <v>30</v>
      </c>
      <c r="BU175" s="270">
        <v>0</v>
      </c>
      <c r="BV175" s="270">
        <v>0</v>
      </c>
      <c r="BW175" s="270">
        <v>10</v>
      </c>
      <c r="BX175" s="270">
        <v>0</v>
      </c>
      <c r="BY175" s="270">
        <v>0</v>
      </c>
      <c r="BZ175" s="270">
        <v>0</v>
      </c>
      <c r="CA175" s="270">
        <v>0</v>
      </c>
      <c r="CB175" s="270">
        <v>0</v>
      </c>
      <c r="CC175" s="270">
        <v>0</v>
      </c>
      <c r="CD175" s="270" t="s">
        <v>1676</v>
      </c>
      <c r="CE175" s="270" t="s">
        <v>1676</v>
      </c>
      <c r="CF175" s="270">
        <v>0</v>
      </c>
      <c r="CG175" s="270">
        <v>475</v>
      </c>
      <c r="CH175" s="270">
        <v>0</v>
      </c>
      <c r="CI175" s="270">
        <v>70</v>
      </c>
      <c r="CJ175" s="270">
        <v>0</v>
      </c>
      <c r="CK175" s="270">
        <v>55</v>
      </c>
      <c r="CL175" s="270">
        <v>0</v>
      </c>
      <c r="CM175" s="270">
        <v>0</v>
      </c>
      <c r="CN175" s="270">
        <v>0</v>
      </c>
      <c r="CO175" s="270">
        <v>0</v>
      </c>
      <c r="CP175" s="270">
        <v>0</v>
      </c>
      <c r="CQ175" s="270">
        <v>0</v>
      </c>
      <c r="CR175" s="270">
        <v>0</v>
      </c>
      <c r="CS175" s="270">
        <v>0</v>
      </c>
      <c r="CT175" s="270">
        <v>0</v>
      </c>
      <c r="CU175" s="270"/>
      <c r="CV175" s="270">
        <v>0</v>
      </c>
      <c r="CW175" s="270">
        <v>0</v>
      </c>
      <c r="CX175" s="270" t="s">
        <v>1676</v>
      </c>
      <c r="CY175" s="270">
        <v>0</v>
      </c>
      <c r="CZ175" s="270">
        <v>0</v>
      </c>
      <c r="DA175" s="270">
        <v>0</v>
      </c>
      <c r="DB175" s="270">
        <v>150</v>
      </c>
      <c r="DC175" s="270">
        <v>0</v>
      </c>
      <c r="DD175" s="270">
        <v>0</v>
      </c>
      <c r="DE175" s="270">
        <v>0</v>
      </c>
      <c r="DF175" s="270">
        <v>195</v>
      </c>
      <c r="DG175" s="270">
        <v>0</v>
      </c>
      <c r="DH175" s="270">
        <v>0</v>
      </c>
      <c r="DI175" s="270">
        <v>0</v>
      </c>
      <c r="DJ175" s="270">
        <v>0</v>
      </c>
      <c r="DK175" s="270">
        <v>0</v>
      </c>
      <c r="DL175" s="270">
        <v>0</v>
      </c>
      <c r="DM175" s="270">
        <v>0</v>
      </c>
      <c r="DN175" s="270">
        <v>0</v>
      </c>
      <c r="DO175" s="270">
        <v>0</v>
      </c>
      <c r="DP175" s="270">
        <v>0</v>
      </c>
      <c r="DQ175" s="270">
        <v>0</v>
      </c>
      <c r="DR175" s="270"/>
      <c r="DS175" s="270">
        <v>0</v>
      </c>
      <c r="DT175" s="270">
        <v>0</v>
      </c>
      <c r="DU175" s="270">
        <v>0</v>
      </c>
      <c r="DV175" s="270">
        <v>0</v>
      </c>
      <c r="DW175" s="270">
        <v>0</v>
      </c>
      <c r="DX175" s="270">
        <v>0</v>
      </c>
      <c r="DY175" s="270">
        <v>0</v>
      </c>
      <c r="DZ175" s="270">
        <v>0</v>
      </c>
      <c r="EA175" s="270">
        <v>0</v>
      </c>
      <c r="EB175" s="270">
        <v>0</v>
      </c>
      <c r="EC175" s="270">
        <v>0</v>
      </c>
      <c r="ED175" s="270">
        <v>0</v>
      </c>
      <c r="EE175" s="270">
        <v>0</v>
      </c>
      <c r="EF175" s="270">
        <v>0</v>
      </c>
      <c r="EG175" s="270">
        <v>0</v>
      </c>
      <c r="EH175" s="270">
        <v>0</v>
      </c>
      <c r="EI175" s="270">
        <v>0</v>
      </c>
      <c r="EJ175" s="270">
        <v>0</v>
      </c>
      <c r="EK175" s="270">
        <v>0</v>
      </c>
      <c r="EL175" s="270">
        <v>0</v>
      </c>
      <c r="EM175" s="270">
        <v>0</v>
      </c>
      <c r="EN175" s="270">
        <v>0</v>
      </c>
      <c r="EO175" s="270">
        <v>0</v>
      </c>
      <c r="EP175" s="270">
        <v>0</v>
      </c>
      <c r="EQ175" s="270">
        <v>0</v>
      </c>
      <c r="ER175" s="270">
        <v>0</v>
      </c>
      <c r="ES175" s="270">
        <v>0</v>
      </c>
      <c r="ET175" s="270">
        <v>0</v>
      </c>
      <c r="EU175" s="270">
        <v>0</v>
      </c>
      <c r="EV175" s="270">
        <v>0</v>
      </c>
      <c r="EW175" s="270">
        <v>0</v>
      </c>
      <c r="EX175" s="270">
        <v>0</v>
      </c>
      <c r="EY175" s="270">
        <v>0</v>
      </c>
      <c r="EZ175" s="270">
        <v>0</v>
      </c>
      <c r="FA175" s="270">
        <v>0</v>
      </c>
      <c r="FB175" s="270">
        <v>0</v>
      </c>
      <c r="FC175" s="270">
        <v>0</v>
      </c>
      <c r="FD175" s="270">
        <v>0</v>
      </c>
      <c r="FE175" s="270">
        <v>0</v>
      </c>
      <c r="FF175" s="270">
        <v>0</v>
      </c>
      <c r="FG175" s="270"/>
      <c r="FH175" s="270">
        <v>0</v>
      </c>
      <c r="FI175" s="270"/>
      <c r="FJ175" s="270">
        <v>0</v>
      </c>
      <c r="FK175" s="270">
        <v>0</v>
      </c>
      <c r="FL175" s="270">
        <v>0</v>
      </c>
      <c r="FM175" s="270">
        <v>0</v>
      </c>
      <c r="FN175" s="270">
        <v>0</v>
      </c>
      <c r="FO175" s="351">
        <v>470</v>
      </c>
      <c r="FP175" s="351">
        <v>0</v>
      </c>
      <c r="FQ175" s="351">
        <v>475</v>
      </c>
      <c r="FR175" s="13"/>
      <c r="FS175" s="270"/>
      <c r="FT175" s="270"/>
      <c r="FU175" s="270"/>
      <c r="FV175" s="270"/>
      <c r="FW175" s="270"/>
      <c r="FX175" s="270"/>
      <c r="FY175" s="270"/>
      <c r="FZ175" s="270"/>
      <c r="GA175" s="270"/>
      <c r="GB175" s="270"/>
      <c r="GC175" s="270"/>
      <c r="GD175" s="270"/>
      <c r="GE175" s="270"/>
      <c r="GF175" s="270"/>
      <c r="GG175" s="270"/>
      <c r="GH175" s="270"/>
      <c r="GI175" s="270"/>
      <c r="GJ175" s="270"/>
      <c r="GK175" s="270"/>
      <c r="GL175" s="270"/>
      <c r="GM175" s="270"/>
      <c r="GN175" s="270"/>
      <c r="GO175" s="270"/>
      <c r="GP175" s="270"/>
      <c r="GQ175" s="270"/>
      <c r="GR175" s="270"/>
      <c r="GS175" s="270"/>
      <c r="GT175" s="270"/>
      <c r="GU175" s="270"/>
      <c r="GV175" s="270"/>
      <c r="GW175" s="270"/>
      <c r="GX175" s="270"/>
      <c r="GY175" s="270"/>
      <c r="GZ175" s="270"/>
      <c r="HA175" s="270"/>
      <c r="HB175" s="270"/>
      <c r="HC175" s="270"/>
      <c r="HD175" s="270"/>
      <c r="HE175" s="270"/>
      <c r="HF175" s="270"/>
      <c r="HG175" s="270"/>
      <c r="HH175" s="270"/>
      <c r="HI175" s="270"/>
      <c r="HJ175" s="270"/>
      <c r="HK175" s="270"/>
      <c r="HL175" s="270"/>
      <c r="HM175" s="270"/>
      <c r="HN175" s="270"/>
      <c r="HO175" s="270"/>
      <c r="HP175" s="270"/>
      <c r="HQ175" s="270"/>
      <c r="HR175" s="270"/>
      <c r="HS175" s="270"/>
      <c r="HT175" s="270"/>
      <c r="HU175" s="270"/>
      <c r="HV175" s="270"/>
      <c r="HW175" s="270"/>
      <c r="HX175" s="270"/>
      <c r="HY175" s="270"/>
      <c r="HZ175" s="270"/>
      <c r="IA175" s="270"/>
      <c r="IB175" s="270"/>
      <c r="IC175" s="270"/>
      <c r="ID175" s="270"/>
      <c r="IE175" s="270"/>
      <c r="IF175" s="270"/>
      <c r="IG175" s="270"/>
      <c r="IH175" s="270"/>
    </row>
    <row r="176" spans="1:242" ht="12.75" customHeight="1" x14ac:dyDescent="0.2">
      <c r="A176" s="374" t="s">
        <v>324</v>
      </c>
      <c r="B176" s="270">
        <v>1550</v>
      </c>
      <c r="C176" s="270">
        <v>1550</v>
      </c>
      <c r="D176" s="270">
        <v>900</v>
      </c>
      <c r="E176" s="270">
        <v>650</v>
      </c>
      <c r="F176" s="270">
        <v>0</v>
      </c>
      <c r="G176" s="270">
        <v>0</v>
      </c>
      <c r="H176" s="270">
        <v>1550</v>
      </c>
      <c r="I176" s="270">
        <v>325</v>
      </c>
      <c r="J176" s="270">
        <v>1225</v>
      </c>
      <c r="K176" s="270">
        <v>625</v>
      </c>
      <c r="L176" s="270">
        <v>88.925974030000006</v>
      </c>
      <c r="M176" s="270">
        <v>59</v>
      </c>
      <c r="N176" s="270">
        <v>310</v>
      </c>
      <c r="O176" s="270">
        <v>480</v>
      </c>
      <c r="P176" s="270">
        <v>355</v>
      </c>
      <c r="Q176" s="270">
        <v>265</v>
      </c>
      <c r="R176" s="270">
        <v>75</v>
      </c>
      <c r="S176" s="270">
        <v>20</v>
      </c>
      <c r="T176" s="270">
        <v>15</v>
      </c>
      <c r="U176" s="270">
        <v>25</v>
      </c>
      <c r="V176" s="270">
        <v>1.9051987770000001</v>
      </c>
      <c r="W176" s="270">
        <v>2</v>
      </c>
      <c r="X176" s="270">
        <v>63.051646220000002</v>
      </c>
      <c r="Y176" s="270">
        <v>0</v>
      </c>
      <c r="Z176" s="270">
        <v>85</v>
      </c>
      <c r="AA176" s="270">
        <v>145</v>
      </c>
      <c r="AB176" s="270">
        <v>320</v>
      </c>
      <c r="AC176" s="270">
        <v>585</v>
      </c>
      <c r="AD176" s="270">
        <v>400</v>
      </c>
      <c r="AE176" s="270">
        <v>15</v>
      </c>
      <c r="AF176" s="270">
        <v>10</v>
      </c>
      <c r="AG176" s="270">
        <v>10</v>
      </c>
      <c r="AH176" s="270">
        <v>345</v>
      </c>
      <c r="AI176" s="270">
        <v>0</v>
      </c>
      <c r="AJ176" s="270">
        <v>0</v>
      </c>
      <c r="AK176" s="270">
        <v>0</v>
      </c>
      <c r="AL176" s="270">
        <v>10</v>
      </c>
      <c r="AM176" s="270">
        <v>70</v>
      </c>
      <c r="AN176" s="270" t="s">
        <v>1676</v>
      </c>
      <c r="AO176" s="270">
        <v>0</v>
      </c>
      <c r="AP176" s="270" t="s">
        <v>1676</v>
      </c>
      <c r="AQ176" s="270">
        <v>135</v>
      </c>
      <c r="AR176" s="270">
        <v>145</v>
      </c>
      <c r="AS176" s="270" t="s">
        <v>1676</v>
      </c>
      <c r="AT176" s="270" t="s">
        <v>1676</v>
      </c>
      <c r="AU176" s="270">
        <v>0</v>
      </c>
      <c r="AV176" s="270">
        <v>10</v>
      </c>
      <c r="AW176" s="270">
        <v>300</v>
      </c>
      <c r="AX176" s="270">
        <v>0</v>
      </c>
      <c r="AY176" s="270">
        <v>0</v>
      </c>
      <c r="AZ176" s="270">
        <v>455</v>
      </c>
      <c r="BA176" s="270" t="s">
        <v>1676</v>
      </c>
      <c r="BB176" s="270">
        <v>55</v>
      </c>
      <c r="BC176" s="270" t="s">
        <v>1676</v>
      </c>
      <c r="BD176" s="270">
        <v>10</v>
      </c>
      <c r="BE176" s="270">
        <v>0</v>
      </c>
      <c r="BF176" s="270">
        <v>0</v>
      </c>
      <c r="BG176" s="270">
        <v>0</v>
      </c>
      <c r="BH176" s="270" t="s">
        <v>1676</v>
      </c>
      <c r="BI176" s="270">
        <v>355</v>
      </c>
      <c r="BJ176" s="270">
        <v>0</v>
      </c>
      <c r="BK176" s="270" t="s">
        <v>1676</v>
      </c>
      <c r="BL176" s="270">
        <v>0</v>
      </c>
      <c r="BM176" s="270">
        <v>365</v>
      </c>
      <c r="BN176" s="270">
        <v>10</v>
      </c>
      <c r="BO176" s="270">
        <v>475</v>
      </c>
      <c r="BP176" s="270">
        <v>230</v>
      </c>
      <c r="BQ176" s="270">
        <v>0</v>
      </c>
      <c r="BR176" s="270">
        <v>0</v>
      </c>
      <c r="BS176" s="270" t="s">
        <v>1676</v>
      </c>
      <c r="BT176" s="270">
        <v>35</v>
      </c>
      <c r="BU176" s="270">
        <v>15</v>
      </c>
      <c r="BV176" s="270">
        <v>0</v>
      </c>
      <c r="BW176" s="270">
        <v>30</v>
      </c>
      <c r="BX176" s="270">
        <v>0</v>
      </c>
      <c r="BY176" s="270" t="s">
        <v>1676</v>
      </c>
      <c r="BZ176" s="270">
        <v>0</v>
      </c>
      <c r="CA176" s="270">
        <v>0</v>
      </c>
      <c r="CB176" s="270">
        <v>0</v>
      </c>
      <c r="CC176" s="270">
        <v>0</v>
      </c>
      <c r="CD176" s="270">
        <v>35</v>
      </c>
      <c r="CE176" s="270" t="s">
        <v>1676</v>
      </c>
      <c r="CF176" s="270">
        <v>0</v>
      </c>
      <c r="CG176" s="270">
        <v>1510</v>
      </c>
      <c r="CH176" s="270">
        <v>0</v>
      </c>
      <c r="CI176" s="270">
        <v>365</v>
      </c>
      <c r="CJ176" s="270">
        <v>295</v>
      </c>
      <c r="CK176" s="270">
        <v>505</v>
      </c>
      <c r="CL176" s="270">
        <v>0</v>
      </c>
      <c r="CM176" s="270">
        <v>360</v>
      </c>
      <c r="CN176" s="270">
        <v>0</v>
      </c>
      <c r="CO176" s="270">
        <v>0</v>
      </c>
      <c r="CP176" s="270">
        <v>0</v>
      </c>
      <c r="CQ176" s="270">
        <v>0</v>
      </c>
      <c r="CR176" s="270">
        <v>0</v>
      </c>
      <c r="CS176" s="270">
        <v>0</v>
      </c>
      <c r="CT176" s="270">
        <v>0</v>
      </c>
      <c r="CU176" s="270"/>
      <c r="CV176" s="270">
        <v>0</v>
      </c>
      <c r="CW176" s="270">
        <v>0</v>
      </c>
      <c r="CX176" s="270">
        <v>0</v>
      </c>
      <c r="CY176" s="270">
        <v>0</v>
      </c>
      <c r="CZ176" s="270">
        <v>0</v>
      </c>
      <c r="DA176" s="270">
        <v>0</v>
      </c>
      <c r="DB176" s="270">
        <v>0</v>
      </c>
      <c r="DC176" s="270">
        <v>0</v>
      </c>
      <c r="DD176" s="270">
        <v>0</v>
      </c>
      <c r="DE176" s="270">
        <v>0</v>
      </c>
      <c r="DF176" s="270">
        <v>25</v>
      </c>
      <c r="DG176" s="270">
        <v>0</v>
      </c>
      <c r="DH176" s="270">
        <v>0</v>
      </c>
      <c r="DI176" s="270">
        <v>0</v>
      </c>
      <c r="DJ176" s="270">
        <v>0</v>
      </c>
      <c r="DK176" s="270">
        <v>0</v>
      </c>
      <c r="DL176" s="270">
        <v>0</v>
      </c>
      <c r="DM176" s="270">
        <v>0</v>
      </c>
      <c r="DN176" s="270">
        <v>0</v>
      </c>
      <c r="DO176" s="270">
        <v>0</v>
      </c>
      <c r="DP176" s="270">
        <v>0</v>
      </c>
      <c r="DQ176" s="270">
        <v>0</v>
      </c>
      <c r="DR176" s="270"/>
      <c r="DS176" s="270">
        <v>0</v>
      </c>
      <c r="DT176" s="270">
        <v>0</v>
      </c>
      <c r="DU176" s="270">
        <v>0</v>
      </c>
      <c r="DV176" s="270">
        <v>0</v>
      </c>
      <c r="DW176" s="270">
        <v>0</v>
      </c>
      <c r="DX176" s="270">
        <v>0</v>
      </c>
      <c r="DY176" s="270">
        <v>0</v>
      </c>
      <c r="DZ176" s="270">
        <v>0</v>
      </c>
      <c r="EA176" s="270">
        <v>0</v>
      </c>
      <c r="EB176" s="270">
        <v>0</v>
      </c>
      <c r="EC176" s="270">
        <v>0</v>
      </c>
      <c r="ED176" s="270">
        <v>0</v>
      </c>
      <c r="EE176" s="270">
        <v>0</v>
      </c>
      <c r="EF176" s="270">
        <v>0</v>
      </c>
      <c r="EG176" s="270">
        <v>0</v>
      </c>
      <c r="EH176" s="270">
        <v>0</v>
      </c>
      <c r="EI176" s="270">
        <v>0</v>
      </c>
      <c r="EJ176" s="270">
        <v>0</v>
      </c>
      <c r="EK176" s="270">
        <v>0</v>
      </c>
      <c r="EL176" s="270">
        <v>0</v>
      </c>
      <c r="EM176" s="270">
        <v>0</v>
      </c>
      <c r="EN176" s="270">
        <v>0</v>
      </c>
      <c r="EO176" s="270">
        <v>0</v>
      </c>
      <c r="EP176" s="270">
        <v>0</v>
      </c>
      <c r="EQ176" s="270">
        <v>0</v>
      </c>
      <c r="ER176" s="270">
        <v>0</v>
      </c>
      <c r="ES176" s="270">
        <v>0</v>
      </c>
      <c r="ET176" s="270">
        <v>0</v>
      </c>
      <c r="EU176" s="270">
        <v>0</v>
      </c>
      <c r="EV176" s="270">
        <v>0</v>
      </c>
      <c r="EW176" s="270">
        <v>0</v>
      </c>
      <c r="EX176" s="270">
        <v>0</v>
      </c>
      <c r="EY176" s="270">
        <v>0</v>
      </c>
      <c r="EZ176" s="270">
        <v>0</v>
      </c>
      <c r="FA176" s="270">
        <v>0</v>
      </c>
      <c r="FB176" s="270">
        <v>0</v>
      </c>
      <c r="FC176" s="270">
        <v>0</v>
      </c>
      <c r="FD176" s="270">
        <v>0</v>
      </c>
      <c r="FE176" s="270">
        <v>0</v>
      </c>
      <c r="FF176" s="270">
        <v>0</v>
      </c>
      <c r="FG176" s="270"/>
      <c r="FH176" s="270">
        <v>0</v>
      </c>
      <c r="FI176" s="270"/>
      <c r="FJ176" s="270">
        <v>0</v>
      </c>
      <c r="FK176" s="270">
        <v>0</v>
      </c>
      <c r="FL176" s="270">
        <v>0</v>
      </c>
      <c r="FM176" s="270">
        <v>0</v>
      </c>
      <c r="FN176" s="270">
        <v>0</v>
      </c>
      <c r="FO176" s="351">
        <v>1495</v>
      </c>
      <c r="FP176" s="351">
        <v>0</v>
      </c>
      <c r="FQ176" s="351">
        <v>1540</v>
      </c>
      <c r="FR176" s="13"/>
      <c r="FS176" s="270"/>
      <c r="FT176" s="270"/>
      <c r="FU176" s="270"/>
      <c r="FV176" s="270"/>
      <c r="FW176" s="270"/>
      <c r="FX176" s="270"/>
      <c r="FY176" s="270"/>
      <c r="FZ176" s="270"/>
      <c r="GA176" s="270"/>
      <c r="GB176" s="270"/>
      <c r="GC176" s="270"/>
      <c r="GD176" s="270"/>
      <c r="GE176" s="270"/>
      <c r="GF176" s="270"/>
      <c r="GG176" s="270"/>
      <c r="GH176" s="270"/>
      <c r="GI176" s="270"/>
      <c r="GJ176" s="270"/>
      <c r="GK176" s="270"/>
      <c r="GL176" s="270"/>
      <c r="GM176" s="270"/>
      <c r="GN176" s="270"/>
      <c r="GO176" s="270"/>
      <c r="GP176" s="270"/>
      <c r="GQ176" s="270"/>
      <c r="GR176" s="270"/>
      <c r="GS176" s="270"/>
      <c r="GT176" s="270"/>
      <c r="GU176" s="270"/>
      <c r="GV176" s="270"/>
      <c r="GW176" s="270"/>
      <c r="GX176" s="270"/>
      <c r="GY176" s="270"/>
      <c r="GZ176" s="270"/>
      <c r="HA176" s="270"/>
      <c r="HB176" s="270"/>
      <c r="HC176" s="270"/>
      <c r="HD176" s="270"/>
      <c r="HE176" s="270"/>
      <c r="HF176" s="270"/>
      <c r="HG176" s="270"/>
      <c r="HH176" s="270"/>
      <c r="HI176" s="270"/>
      <c r="HJ176" s="270"/>
      <c r="HK176" s="270"/>
      <c r="HL176" s="270"/>
      <c r="HM176" s="270"/>
      <c r="HN176" s="270"/>
      <c r="HO176" s="270"/>
      <c r="HP176" s="270"/>
      <c r="HQ176" s="270"/>
      <c r="HR176" s="270"/>
      <c r="HS176" s="270"/>
      <c r="HT176" s="270"/>
      <c r="HU176" s="270"/>
      <c r="HV176" s="270"/>
      <c r="HW176" s="270"/>
      <c r="HX176" s="270"/>
      <c r="HY176" s="270"/>
      <c r="HZ176" s="270"/>
      <c r="IA176" s="270"/>
      <c r="IB176" s="270"/>
      <c r="IC176" s="270"/>
      <c r="ID176" s="270"/>
      <c r="IE176" s="270"/>
      <c r="IF176" s="270"/>
      <c r="IG176" s="270"/>
      <c r="IH176" s="270"/>
    </row>
    <row r="177" spans="1:242" ht="12.75" customHeight="1" x14ac:dyDescent="0.2">
      <c r="A177" s="374" t="s">
        <v>325</v>
      </c>
      <c r="B177" s="270">
        <v>1025</v>
      </c>
      <c r="C177" s="270">
        <v>1025</v>
      </c>
      <c r="D177" s="270">
        <v>390</v>
      </c>
      <c r="E177" s="270">
        <v>640</v>
      </c>
      <c r="F177" s="270">
        <v>0</v>
      </c>
      <c r="G177" s="270">
        <v>0</v>
      </c>
      <c r="H177" s="270">
        <v>1025</v>
      </c>
      <c r="I177" s="270">
        <v>265</v>
      </c>
      <c r="J177" s="270">
        <v>760</v>
      </c>
      <c r="K177" s="270">
        <v>705</v>
      </c>
      <c r="L177" s="270">
        <v>266.3038348</v>
      </c>
      <c r="M177" s="270">
        <v>86</v>
      </c>
      <c r="N177" s="270">
        <v>155</v>
      </c>
      <c r="O177" s="270">
        <v>230</v>
      </c>
      <c r="P177" s="270">
        <v>130</v>
      </c>
      <c r="Q177" s="270">
        <v>125</v>
      </c>
      <c r="R177" s="270">
        <v>60</v>
      </c>
      <c r="S177" s="270">
        <v>55</v>
      </c>
      <c r="T177" s="270">
        <v>85</v>
      </c>
      <c r="U177" s="270">
        <v>180</v>
      </c>
      <c r="V177" s="270">
        <v>2.6566037740000001</v>
      </c>
      <c r="W177" s="270">
        <v>3</v>
      </c>
      <c r="X177" s="270">
        <v>62.15579357</v>
      </c>
      <c r="Y177" s="270">
        <v>0</v>
      </c>
      <c r="Z177" s="270">
        <v>30</v>
      </c>
      <c r="AA177" s="270">
        <v>120</v>
      </c>
      <c r="AB177" s="270">
        <v>275</v>
      </c>
      <c r="AC177" s="270">
        <v>345</v>
      </c>
      <c r="AD177" s="270">
        <v>250</v>
      </c>
      <c r="AE177" s="270">
        <v>10</v>
      </c>
      <c r="AF177" s="270">
        <v>155</v>
      </c>
      <c r="AG177" s="270">
        <v>0</v>
      </c>
      <c r="AH177" s="270">
        <v>0</v>
      </c>
      <c r="AI177" s="270">
        <v>0</v>
      </c>
      <c r="AJ177" s="270">
        <v>0</v>
      </c>
      <c r="AK177" s="270">
        <v>0</v>
      </c>
      <c r="AL177" s="270">
        <v>0</v>
      </c>
      <c r="AM177" s="270">
        <v>0</v>
      </c>
      <c r="AN177" s="270" t="s">
        <v>1676</v>
      </c>
      <c r="AO177" s="270">
        <v>0</v>
      </c>
      <c r="AP177" s="270">
        <v>0</v>
      </c>
      <c r="AQ177" s="270" t="s">
        <v>1676</v>
      </c>
      <c r="AR177" s="270">
        <v>0</v>
      </c>
      <c r="AS177" s="270">
        <v>0</v>
      </c>
      <c r="AT177" s="270">
        <v>0</v>
      </c>
      <c r="AU177" s="270">
        <v>0</v>
      </c>
      <c r="AV177" s="270" t="s">
        <v>1676</v>
      </c>
      <c r="AW177" s="270">
        <v>65</v>
      </c>
      <c r="AX177" s="270">
        <v>0</v>
      </c>
      <c r="AY177" s="270">
        <v>15</v>
      </c>
      <c r="AZ177" s="270">
        <v>445</v>
      </c>
      <c r="BA177" s="270">
        <v>325</v>
      </c>
      <c r="BB177" s="270">
        <v>15</v>
      </c>
      <c r="BC177" s="270">
        <v>0</v>
      </c>
      <c r="BD177" s="270" t="s">
        <v>1676</v>
      </c>
      <c r="BE177" s="270">
        <v>0</v>
      </c>
      <c r="BF177" s="270">
        <v>0</v>
      </c>
      <c r="BG177" s="270">
        <v>0</v>
      </c>
      <c r="BH177" s="270">
        <v>130</v>
      </c>
      <c r="BI177" s="270">
        <v>0</v>
      </c>
      <c r="BJ177" s="270">
        <v>0</v>
      </c>
      <c r="BK177" s="270">
        <v>0</v>
      </c>
      <c r="BL177" s="270">
        <v>0</v>
      </c>
      <c r="BM177" s="270">
        <v>20</v>
      </c>
      <c r="BN177" s="270" t="s">
        <v>1676</v>
      </c>
      <c r="BO177" s="270">
        <v>810</v>
      </c>
      <c r="BP177" s="270" t="s">
        <v>1676</v>
      </c>
      <c r="BQ177" s="270">
        <v>0</v>
      </c>
      <c r="BR177" s="270">
        <v>0</v>
      </c>
      <c r="BS177" s="270" t="s">
        <v>1676</v>
      </c>
      <c r="BT177" s="270">
        <v>50</v>
      </c>
      <c r="BU177" s="270" t="s">
        <v>1676</v>
      </c>
      <c r="BV177" s="270">
        <v>0</v>
      </c>
      <c r="BW177" s="270">
        <v>0</v>
      </c>
      <c r="BX177" s="270">
        <v>0</v>
      </c>
      <c r="BY177" s="270">
        <v>0</v>
      </c>
      <c r="BZ177" s="270">
        <v>0</v>
      </c>
      <c r="CA177" s="270">
        <v>0</v>
      </c>
      <c r="CB177" s="270">
        <v>0</v>
      </c>
      <c r="CC177" s="270">
        <v>0</v>
      </c>
      <c r="CD177" s="270">
        <v>15</v>
      </c>
      <c r="CE177" s="270" t="s">
        <v>1676</v>
      </c>
      <c r="CF177" s="270">
        <v>0</v>
      </c>
      <c r="CG177" s="270">
        <v>1015</v>
      </c>
      <c r="CH177" s="270">
        <v>0</v>
      </c>
      <c r="CI177" s="270">
        <v>20</v>
      </c>
      <c r="CJ177" s="270" t="s">
        <v>1676</v>
      </c>
      <c r="CK177" s="270">
        <v>485</v>
      </c>
      <c r="CL177" s="270">
        <v>0</v>
      </c>
      <c r="CM177" s="270">
        <v>0</v>
      </c>
      <c r="CN177" s="270">
        <v>0</v>
      </c>
      <c r="CO177" s="270">
        <v>0</v>
      </c>
      <c r="CP177" s="270">
        <v>0</v>
      </c>
      <c r="CQ177" s="270">
        <v>0</v>
      </c>
      <c r="CR177" s="270">
        <v>0</v>
      </c>
      <c r="CS177" s="270">
        <v>0</v>
      </c>
      <c r="CT177" s="270">
        <v>0</v>
      </c>
      <c r="CU177" s="270"/>
      <c r="CV177" s="270">
        <v>0</v>
      </c>
      <c r="CW177" s="270">
        <v>0</v>
      </c>
      <c r="CX177" s="270">
        <v>0</v>
      </c>
      <c r="CY177" s="270">
        <v>0</v>
      </c>
      <c r="CZ177" s="270">
        <v>0</v>
      </c>
      <c r="DA177" s="270">
        <v>0</v>
      </c>
      <c r="DB177" s="270">
        <v>520</v>
      </c>
      <c r="DC177" s="270">
        <v>0</v>
      </c>
      <c r="DD177" s="270">
        <v>0</v>
      </c>
      <c r="DE177" s="270">
        <v>0</v>
      </c>
      <c r="DF177" s="270" t="s">
        <v>1676</v>
      </c>
      <c r="DG177" s="270">
        <v>0</v>
      </c>
      <c r="DH177" s="270">
        <v>0</v>
      </c>
      <c r="DI177" s="270">
        <v>0</v>
      </c>
      <c r="DJ177" s="270">
        <v>0</v>
      </c>
      <c r="DK177" s="270">
        <v>0</v>
      </c>
      <c r="DL177" s="270">
        <v>0</v>
      </c>
      <c r="DM177" s="270">
        <v>0</v>
      </c>
      <c r="DN177" s="270">
        <v>0</v>
      </c>
      <c r="DO177" s="270">
        <v>0</v>
      </c>
      <c r="DP177" s="270">
        <v>0</v>
      </c>
      <c r="DQ177" s="270">
        <v>0</v>
      </c>
      <c r="DR177" s="270"/>
      <c r="DS177" s="270">
        <v>0</v>
      </c>
      <c r="DT177" s="270">
        <v>0</v>
      </c>
      <c r="DU177" s="270">
        <v>0</v>
      </c>
      <c r="DV177" s="270">
        <v>0</v>
      </c>
      <c r="DW177" s="270">
        <v>0</v>
      </c>
      <c r="DX177" s="270">
        <v>0</v>
      </c>
      <c r="DY177" s="270">
        <v>0</v>
      </c>
      <c r="DZ177" s="270">
        <v>0</v>
      </c>
      <c r="EA177" s="270">
        <v>0</v>
      </c>
      <c r="EB177" s="270">
        <v>0</v>
      </c>
      <c r="EC177" s="270">
        <v>0</v>
      </c>
      <c r="ED177" s="270">
        <v>0</v>
      </c>
      <c r="EE177" s="270">
        <v>0</v>
      </c>
      <c r="EF177" s="270">
        <v>0</v>
      </c>
      <c r="EG177" s="270">
        <v>0</v>
      </c>
      <c r="EH177" s="270">
        <v>0</v>
      </c>
      <c r="EI177" s="270">
        <v>0</v>
      </c>
      <c r="EJ177" s="270">
        <v>0</v>
      </c>
      <c r="EK177" s="270">
        <v>0</v>
      </c>
      <c r="EL177" s="270">
        <v>0</v>
      </c>
      <c r="EM177" s="270">
        <v>0</v>
      </c>
      <c r="EN177" s="270">
        <v>0</v>
      </c>
      <c r="EO177" s="270">
        <v>0</v>
      </c>
      <c r="EP177" s="270">
        <v>0</v>
      </c>
      <c r="EQ177" s="270">
        <v>0</v>
      </c>
      <c r="ER177" s="270">
        <v>0</v>
      </c>
      <c r="ES177" s="270">
        <v>0</v>
      </c>
      <c r="ET177" s="270">
        <v>0</v>
      </c>
      <c r="EU177" s="270">
        <v>0</v>
      </c>
      <c r="EV177" s="270">
        <v>0</v>
      </c>
      <c r="EW177" s="270">
        <v>0</v>
      </c>
      <c r="EX177" s="270">
        <v>0</v>
      </c>
      <c r="EY177" s="270">
        <v>0</v>
      </c>
      <c r="EZ177" s="270">
        <v>0</v>
      </c>
      <c r="FA177" s="270">
        <v>0</v>
      </c>
      <c r="FB177" s="270">
        <v>0</v>
      </c>
      <c r="FC177" s="270">
        <v>0</v>
      </c>
      <c r="FD177" s="270">
        <v>0</v>
      </c>
      <c r="FE177" s="270">
        <v>0</v>
      </c>
      <c r="FF177" s="270">
        <v>0</v>
      </c>
      <c r="FG177" s="270"/>
      <c r="FH177" s="270">
        <v>0</v>
      </c>
      <c r="FI177" s="270"/>
      <c r="FJ177" s="270">
        <v>0</v>
      </c>
      <c r="FK177" s="270">
        <v>0</v>
      </c>
      <c r="FL177" s="270">
        <v>0</v>
      </c>
      <c r="FM177" s="270">
        <v>0</v>
      </c>
      <c r="FN177" s="270">
        <v>0</v>
      </c>
      <c r="FO177" s="351">
        <v>1015</v>
      </c>
      <c r="FP177" s="351">
        <v>0</v>
      </c>
      <c r="FQ177" s="351">
        <v>1015</v>
      </c>
      <c r="FR177" s="13"/>
      <c r="FS177" s="270"/>
      <c r="FT177" s="270"/>
      <c r="FU177" s="270"/>
      <c r="FV177" s="270"/>
      <c r="FW177" s="270"/>
      <c r="FX177" s="270"/>
      <c r="FY177" s="270"/>
      <c r="FZ177" s="270"/>
      <c r="GA177" s="270"/>
      <c r="GB177" s="270"/>
      <c r="GC177" s="270"/>
      <c r="GD177" s="270"/>
      <c r="GE177" s="270"/>
      <c r="GF177" s="270"/>
      <c r="GG177" s="270"/>
      <c r="GH177" s="270"/>
      <c r="GI177" s="270"/>
      <c r="GJ177" s="270"/>
      <c r="GK177" s="270"/>
      <c r="GL177" s="270"/>
      <c r="GM177" s="270"/>
      <c r="GN177" s="270"/>
      <c r="GO177" s="270"/>
      <c r="GP177" s="270"/>
      <c r="GQ177" s="270"/>
      <c r="GR177" s="270"/>
      <c r="GS177" s="270"/>
      <c r="GT177" s="270"/>
      <c r="GU177" s="270"/>
      <c r="GV177" s="270"/>
      <c r="GW177" s="270"/>
      <c r="GX177" s="270"/>
      <c r="GY177" s="270"/>
      <c r="GZ177" s="270"/>
      <c r="HA177" s="270"/>
      <c r="HB177" s="270"/>
      <c r="HC177" s="270"/>
      <c r="HD177" s="270"/>
      <c r="HE177" s="270"/>
      <c r="HF177" s="270"/>
      <c r="HG177" s="270"/>
      <c r="HH177" s="270"/>
      <c r="HI177" s="270"/>
      <c r="HJ177" s="270"/>
      <c r="HK177" s="270"/>
      <c r="HL177" s="270"/>
      <c r="HM177" s="270"/>
      <c r="HN177" s="270"/>
      <c r="HO177" s="270"/>
      <c r="HP177" s="270"/>
      <c r="HQ177" s="270"/>
      <c r="HR177" s="270"/>
      <c r="HS177" s="270"/>
      <c r="HT177" s="270"/>
      <c r="HU177" s="270"/>
      <c r="HV177" s="270"/>
      <c r="HW177" s="270"/>
      <c r="HX177" s="270"/>
      <c r="HY177" s="270"/>
      <c r="HZ177" s="270"/>
      <c r="IA177" s="270"/>
      <c r="IB177" s="270"/>
      <c r="IC177" s="270"/>
      <c r="ID177" s="270"/>
      <c r="IE177" s="270"/>
      <c r="IF177" s="270"/>
      <c r="IG177" s="270"/>
      <c r="IH177" s="270"/>
    </row>
    <row r="178" spans="1:242" ht="12.75" x14ac:dyDescent="0.2">
      <c r="A178" s="374" t="s">
        <v>33</v>
      </c>
      <c r="B178" s="270">
        <v>1725</v>
      </c>
      <c r="C178" s="270">
        <v>1725</v>
      </c>
      <c r="D178" s="270">
        <v>695</v>
      </c>
      <c r="E178" s="270">
        <v>1030</v>
      </c>
      <c r="F178" s="270">
        <v>0</v>
      </c>
      <c r="G178" s="270">
        <v>0</v>
      </c>
      <c r="H178" s="270">
        <v>1725</v>
      </c>
      <c r="I178" s="270">
        <v>355</v>
      </c>
      <c r="J178" s="270">
        <v>1370</v>
      </c>
      <c r="K178" s="270">
        <v>550</v>
      </c>
      <c r="L178" s="270">
        <v>140.91647330000001</v>
      </c>
      <c r="M178" s="270">
        <v>80</v>
      </c>
      <c r="N178" s="270">
        <v>270</v>
      </c>
      <c r="O178" s="270">
        <v>400</v>
      </c>
      <c r="P178" s="270">
        <v>295</v>
      </c>
      <c r="Q178" s="270">
        <v>385</v>
      </c>
      <c r="R178" s="270">
        <v>120</v>
      </c>
      <c r="S178" s="270">
        <v>80</v>
      </c>
      <c r="T178" s="270">
        <v>90</v>
      </c>
      <c r="U178" s="270">
        <v>80</v>
      </c>
      <c r="V178" s="270">
        <v>1.546218487</v>
      </c>
      <c r="W178" s="270">
        <v>2</v>
      </c>
      <c r="X178" s="270">
        <v>55.66627974</v>
      </c>
      <c r="Y178" s="270">
        <v>0</v>
      </c>
      <c r="Z178" s="270">
        <v>105</v>
      </c>
      <c r="AA178" s="270">
        <v>305</v>
      </c>
      <c r="AB178" s="270">
        <v>595</v>
      </c>
      <c r="AC178" s="270">
        <v>525</v>
      </c>
      <c r="AD178" s="270">
        <v>195</v>
      </c>
      <c r="AE178" s="270" t="s">
        <v>1676</v>
      </c>
      <c r="AF178" s="270">
        <v>400</v>
      </c>
      <c r="AG178" s="270">
        <v>0</v>
      </c>
      <c r="AH178" s="270">
        <v>0</v>
      </c>
      <c r="AI178" s="270">
        <v>0</v>
      </c>
      <c r="AJ178" s="270" t="s">
        <v>1676</v>
      </c>
      <c r="AK178" s="270">
        <v>0</v>
      </c>
      <c r="AL178" s="270">
        <v>230</v>
      </c>
      <c r="AM178" s="270">
        <v>200</v>
      </c>
      <c r="AN178" s="270">
        <v>0</v>
      </c>
      <c r="AO178" s="270">
        <v>0</v>
      </c>
      <c r="AP178" s="270">
        <v>0</v>
      </c>
      <c r="AQ178" s="270" t="s">
        <v>1676</v>
      </c>
      <c r="AR178" s="270">
        <v>0</v>
      </c>
      <c r="AS178" s="270">
        <v>0</v>
      </c>
      <c r="AT178" s="270">
        <v>0</v>
      </c>
      <c r="AU178" s="270">
        <v>0</v>
      </c>
      <c r="AV178" s="270">
        <v>10</v>
      </c>
      <c r="AW178" s="270">
        <v>150</v>
      </c>
      <c r="AX178" s="270">
        <v>0</v>
      </c>
      <c r="AY178" s="270">
        <v>85</v>
      </c>
      <c r="AZ178" s="270">
        <v>475</v>
      </c>
      <c r="BA178" s="270">
        <v>105</v>
      </c>
      <c r="BB178" s="270">
        <v>80</v>
      </c>
      <c r="BC178" s="270" t="s">
        <v>1676</v>
      </c>
      <c r="BD178" s="270">
        <v>25</v>
      </c>
      <c r="BE178" s="270" t="s">
        <v>1676</v>
      </c>
      <c r="BF178" s="270">
        <v>0</v>
      </c>
      <c r="BG178" s="270">
        <v>0</v>
      </c>
      <c r="BH178" s="270">
        <v>90</v>
      </c>
      <c r="BI178" s="270">
        <v>0</v>
      </c>
      <c r="BJ178" s="270">
        <v>0</v>
      </c>
      <c r="BK178" s="270" t="s">
        <v>1676</v>
      </c>
      <c r="BL178" s="270">
        <v>0</v>
      </c>
      <c r="BM178" s="270">
        <v>310</v>
      </c>
      <c r="BN178" s="270">
        <v>15</v>
      </c>
      <c r="BO178" s="270">
        <v>1080</v>
      </c>
      <c r="BP178" s="270">
        <v>0</v>
      </c>
      <c r="BQ178" s="270">
        <v>0</v>
      </c>
      <c r="BR178" s="270">
        <v>0</v>
      </c>
      <c r="BS178" s="270" t="s">
        <v>1676</v>
      </c>
      <c r="BT178" s="270">
        <v>165</v>
      </c>
      <c r="BU178" s="270" t="s">
        <v>1676</v>
      </c>
      <c r="BV178" s="270">
        <v>0</v>
      </c>
      <c r="BW178" s="270">
        <v>20</v>
      </c>
      <c r="BX178" s="270" t="s">
        <v>1676</v>
      </c>
      <c r="BY178" s="270">
        <v>0</v>
      </c>
      <c r="BZ178" s="270">
        <v>0</v>
      </c>
      <c r="CA178" s="270">
        <v>0</v>
      </c>
      <c r="CB178" s="270">
        <v>0</v>
      </c>
      <c r="CC178" s="270">
        <v>0</v>
      </c>
      <c r="CD178" s="270">
        <v>15</v>
      </c>
      <c r="CE178" s="270" t="s">
        <v>1676</v>
      </c>
      <c r="CF178" s="270">
        <v>0</v>
      </c>
      <c r="CG178" s="270">
        <v>1705</v>
      </c>
      <c r="CH178" s="270">
        <v>0</v>
      </c>
      <c r="CI178" s="270">
        <v>205</v>
      </c>
      <c r="CJ178" s="270">
        <v>0</v>
      </c>
      <c r="CK178" s="270">
        <v>650</v>
      </c>
      <c r="CL178" s="270">
        <v>0</v>
      </c>
      <c r="CM178" s="270">
        <v>0</v>
      </c>
      <c r="CN178" s="270">
        <v>0</v>
      </c>
      <c r="CO178" s="270">
        <v>0</v>
      </c>
      <c r="CP178" s="270">
        <v>0</v>
      </c>
      <c r="CQ178" s="270">
        <v>0</v>
      </c>
      <c r="CR178" s="270">
        <v>0</v>
      </c>
      <c r="CS178" s="270">
        <v>0</v>
      </c>
      <c r="CT178" s="270">
        <v>0</v>
      </c>
      <c r="CU178" s="270"/>
      <c r="CV178" s="270">
        <v>0</v>
      </c>
      <c r="CW178" s="270">
        <v>0</v>
      </c>
      <c r="CX178" s="270">
        <v>0</v>
      </c>
      <c r="CY178" s="270">
        <v>0</v>
      </c>
      <c r="CZ178" s="270">
        <v>0</v>
      </c>
      <c r="DA178" s="270">
        <v>0</v>
      </c>
      <c r="DB178" s="270">
        <v>555</v>
      </c>
      <c r="DC178" s="270">
        <v>0</v>
      </c>
      <c r="DD178" s="270">
        <v>0</v>
      </c>
      <c r="DE178" s="270">
        <v>0</v>
      </c>
      <c r="DF178" s="270">
        <v>315</v>
      </c>
      <c r="DG178" s="270">
        <v>0</v>
      </c>
      <c r="DH178" s="270">
        <v>0</v>
      </c>
      <c r="DI178" s="270">
        <v>0</v>
      </c>
      <c r="DJ178" s="270">
        <v>0</v>
      </c>
      <c r="DK178" s="270">
        <v>0</v>
      </c>
      <c r="DL178" s="270">
        <v>0</v>
      </c>
      <c r="DM178" s="270">
        <v>0</v>
      </c>
      <c r="DN178" s="270">
        <v>0</v>
      </c>
      <c r="DO178" s="270">
        <v>0</v>
      </c>
      <c r="DP178" s="270">
        <v>0</v>
      </c>
      <c r="DQ178" s="270">
        <v>0</v>
      </c>
      <c r="DR178" s="270"/>
      <c r="DS178" s="270">
        <v>0</v>
      </c>
      <c r="DT178" s="270">
        <v>0</v>
      </c>
      <c r="DU178" s="270">
        <v>0</v>
      </c>
      <c r="DV178" s="270">
        <v>0</v>
      </c>
      <c r="DW178" s="270">
        <v>0</v>
      </c>
      <c r="DX178" s="270">
        <v>0</v>
      </c>
      <c r="DY178" s="270">
        <v>0</v>
      </c>
      <c r="DZ178" s="270">
        <v>0</v>
      </c>
      <c r="EA178" s="270">
        <v>0</v>
      </c>
      <c r="EB178" s="270">
        <v>0</v>
      </c>
      <c r="EC178" s="270">
        <v>0</v>
      </c>
      <c r="ED178" s="270">
        <v>0</v>
      </c>
      <c r="EE178" s="270">
        <v>0</v>
      </c>
      <c r="EF178" s="270">
        <v>0</v>
      </c>
      <c r="EG178" s="270">
        <v>0</v>
      </c>
      <c r="EH178" s="270">
        <v>0</v>
      </c>
      <c r="EI178" s="270">
        <v>0</v>
      </c>
      <c r="EJ178" s="270">
        <v>0</v>
      </c>
      <c r="EK178" s="270">
        <v>0</v>
      </c>
      <c r="EL178" s="270">
        <v>0</v>
      </c>
      <c r="EM178" s="270">
        <v>0</v>
      </c>
      <c r="EN178" s="270">
        <v>0</v>
      </c>
      <c r="EO178" s="270">
        <v>0</v>
      </c>
      <c r="EP178" s="270">
        <v>0</v>
      </c>
      <c r="EQ178" s="270">
        <v>0</v>
      </c>
      <c r="ER178" s="270">
        <v>0</v>
      </c>
      <c r="ES178" s="270">
        <v>0</v>
      </c>
      <c r="ET178" s="270">
        <v>0</v>
      </c>
      <c r="EU178" s="270">
        <v>0</v>
      </c>
      <c r="EV178" s="270">
        <v>0</v>
      </c>
      <c r="EW178" s="270">
        <v>0</v>
      </c>
      <c r="EX178" s="270">
        <v>0</v>
      </c>
      <c r="EY178" s="270">
        <v>0</v>
      </c>
      <c r="EZ178" s="270">
        <v>0</v>
      </c>
      <c r="FA178" s="270">
        <v>0</v>
      </c>
      <c r="FB178" s="270">
        <v>0</v>
      </c>
      <c r="FC178" s="270">
        <v>0</v>
      </c>
      <c r="FD178" s="270">
        <v>0</v>
      </c>
      <c r="FE178" s="270">
        <v>0</v>
      </c>
      <c r="FF178" s="270">
        <v>0</v>
      </c>
      <c r="FG178" s="270"/>
      <c r="FH178" s="270">
        <v>0</v>
      </c>
      <c r="FI178" s="270"/>
      <c r="FJ178" s="270">
        <v>0</v>
      </c>
      <c r="FK178" s="270">
        <v>0</v>
      </c>
      <c r="FL178" s="270">
        <v>0</v>
      </c>
      <c r="FM178" s="270">
        <v>0</v>
      </c>
      <c r="FN178" s="270">
        <v>0</v>
      </c>
      <c r="FO178" s="351">
        <v>1645</v>
      </c>
      <c r="FP178" s="351">
        <v>0</v>
      </c>
      <c r="FQ178" s="351">
        <v>1725</v>
      </c>
      <c r="FR178" s="13"/>
      <c r="FS178" s="270"/>
      <c r="FT178" s="270"/>
      <c r="FU178" s="270"/>
      <c r="FV178" s="270"/>
      <c r="FW178" s="270"/>
      <c r="FX178" s="270"/>
      <c r="FY178" s="270"/>
      <c r="FZ178" s="270"/>
      <c r="GA178" s="270"/>
      <c r="GB178" s="270"/>
      <c r="GC178" s="270"/>
      <c r="GD178" s="270"/>
      <c r="GE178" s="270"/>
      <c r="GF178" s="270"/>
      <c r="GG178" s="270"/>
      <c r="GH178" s="270"/>
      <c r="GI178" s="270"/>
      <c r="GJ178" s="270"/>
      <c r="GK178" s="270"/>
      <c r="GL178" s="270"/>
      <c r="GM178" s="270"/>
      <c r="GN178" s="270"/>
      <c r="GO178" s="270"/>
      <c r="GP178" s="270"/>
      <c r="GQ178" s="270"/>
      <c r="GR178" s="270"/>
      <c r="GS178" s="270"/>
      <c r="GT178" s="270"/>
      <c r="GU178" s="270"/>
      <c r="GV178" s="270"/>
      <c r="GW178" s="270"/>
      <c r="GX178" s="270"/>
      <c r="GY178" s="270"/>
      <c r="GZ178" s="270"/>
      <c r="HA178" s="270"/>
      <c r="HB178" s="270"/>
      <c r="HC178" s="270"/>
      <c r="HD178" s="270"/>
      <c r="HE178" s="270"/>
      <c r="HF178" s="270"/>
      <c r="HG178" s="270"/>
      <c r="HH178" s="270"/>
      <c r="HI178" s="270"/>
      <c r="HJ178" s="270"/>
      <c r="HK178" s="270"/>
      <c r="HL178" s="270"/>
      <c r="HM178" s="270"/>
      <c r="HN178" s="270"/>
      <c r="HO178" s="270"/>
      <c r="HP178" s="270"/>
      <c r="HQ178" s="270"/>
      <c r="HR178" s="270"/>
      <c r="HS178" s="270"/>
      <c r="HT178" s="270"/>
      <c r="HU178" s="270"/>
      <c r="HV178" s="270"/>
      <c r="HW178" s="270"/>
      <c r="HX178" s="270"/>
      <c r="HY178" s="270"/>
      <c r="HZ178" s="270"/>
      <c r="IA178" s="270"/>
      <c r="IB178" s="270"/>
      <c r="IC178" s="270"/>
      <c r="ID178" s="270"/>
      <c r="IE178" s="270"/>
      <c r="IF178" s="270"/>
      <c r="IG178" s="270"/>
      <c r="IH178" s="270"/>
    </row>
    <row r="179" spans="1:242" ht="12.75" customHeight="1" x14ac:dyDescent="0.2">
      <c r="A179" s="374" t="s">
        <v>34</v>
      </c>
      <c r="B179" s="270">
        <v>335</v>
      </c>
      <c r="C179" s="270">
        <v>335</v>
      </c>
      <c r="D179" s="270">
        <v>215</v>
      </c>
      <c r="E179" s="270">
        <v>115</v>
      </c>
      <c r="F179" s="270">
        <v>0</v>
      </c>
      <c r="G179" s="270">
        <v>0</v>
      </c>
      <c r="H179" s="270">
        <v>335</v>
      </c>
      <c r="I179" s="270" t="s">
        <v>1676</v>
      </c>
      <c r="J179" s="270">
        <v>330</v>
      </c>
      <c r="K179" s="270" t="s">
        <v>1676</v>
      </c>
      <c r="L179" s="270">
        <v>60.099099099999997</v>
      </c>
      <c r="M179" s="270">
        <v>56</v>
      </c>
      <c r="N179" s="270">
        <v>90</v>
      </c>
      <c r="O179" s="270">
        <v>85</v>
      </c>
      <c r="P179" s="270">
        <v>90</v>
      </c>
      <c r="Q179" s="270">
        <v>65</v>
      </c>
      <c r="R179" s="270" t="s">
        <v>1676</v>
      </c>
      <c r="S179" s="270">
        <v>0</v>
      </c>
      <c r="T179" s="270" t="s">
        <v>1676</v>
      </c>
      <c r="U179" s="270" t="s">
        <v>1676</v>
      </c>
      <c r="V179" s="270">
        <v>1.4</v>
      </c>
      <c r="W179" s="270">
        <v>1</v>
      </c>
      <c r="X179" s="270">
        <v>55.471299090000002</v>
      </c>
      <c r="Y179" s="270">
        <v>0</v>
      </c>
      <c r="Z179" s="270">
        <v>20</v>
      </c>
      <c r="AA179" s="270">
        <v>60</v>
      </c>
      <c r="AB179" s="270">
        <v>120</v>
      </c>
      <c r="AC179" s="270">
        <v>95</v>
      </c>
      <c r="AD179" s="270">
        <v>35</v>
      </c>
      <c r="AE179" s="270" t="s">
        <v>1676</v>
      </c>
      <c r="AF179" s="270" t="s">
        <v>1676</v>
      </c>
      <c r="AG179" s="270">
        <v>0</v>
      </c>
      <c r="AH179" s="270">
        <v>0</v>
      </c>
      <c r="AI179" s="270">
        <v>0</v>
      </c>
      <c r="AJ179" s="270">
        <v>0</v>
      </c>
      <c r="AK179" s="270">
        <v>0</v>
      </c>
      <c r="AL179" s="270">
        <v>0</v>
      </c>
      <c r="AM179" s="270" t="s">
        <v>1676</v>
      </c>
      <c r="AN179" s="270">
        <v>50</v>
      </c>
      <c r="AO179" s="270">
        <v>0</v>
      </c>
      <c r="AP179" s="270">
        <v>0</v>
      </c>
      <c r="AQ179" s="270" t="s">
        <v>1676</v>
      </c>
      <c r="AR179" s="270">
        <v>0</v>
      </c>
      <c r="AS179" s="270" t="s">
        <v>1676</v>
      </c>
      <c r="AT179" s="270">
        <v>20</v>
      </c>
      <c r="AU179" s="270">
        <v>0</v>
      </c>
      <c r="AV179" s="270" t="s">
        <v>1676</v>
      </c>
      <c r="AW179" s="270">
        <v>200</v>
      </c>
      <c r="AX179" s="270">
        <v>0</v>
      </c>
      <c r="AY179" s="270" t="s">
        <v>1676</v>
      </c>
      <c r="AZ179" s="270">
        <v>25</v>
      </c>
      <c r="BA179" s="270" t="s">
        <v>1676</v>
      </c>
      <c r="BB179" s="270">
        <v>10</v>
      </c>
      <c r="BC179" s="270">
        <v>0</v>
      </c>
      <c r="BD179" s="270" t="s">
        <v>1676</v>
      </c>
      <c r="BE179" s="270">
        <v>0</v>
      </c>
      <c r="BF179" s="270" t="s">
        <v>1676</v>
      </c>
      <c r="BG179" s="270">
        <v>0</v>
      </c>
      <c r="BH179" s="270" t="s">
        <v>1676</v>
      </c>
      <c r="BI179" s="270">
        <v>0</v>
      </c>
      <c r="BJ179" s="270">
        <v>0</v>
      </c>
      <c r="BK179" s="270">
        <v>0</v>
      </c>
      <c r="BL179" s="270">
        <v>0</v>
      </c>
      <c r="BM179" s="270">
        <v>250</v>
      </c>
      <c r="BN179" s="270" t="s">
        <v>1676</v>
      </c>
      <c r="BO179" s="270">
        <v>45</v>
      </c>
      <c r="BP179" s="270">
        <v>25</v>
      </c>
      <c r="BQ179" s="270">
        <v>0</v>
      </c>
      <c r="BR179" s="270">
        <v>0</v>
      </c>
      <c r="BS179" s="270">
        <v>0</v>
      </c>
      <c r="BT179" s="270" t="s">
        <v>1676</v>
      </c>
      <c r="BU179" s="270">
        <v>0</v>
      </c>
      <c r="BV179" s="270">
        <v>0</v>
      </c>
      <c r="BW179" s="270" t="s">
        <v>1676</v>
      </c>
      <c r="BX179" s="270">
        <v>0</v>
      </c>
      <c r="BY179" s="270">
        <v>0</v>
      </c>
      <c r="BZ179" s="270">
        <v>0</v>
      </c>
      <c r="CA179" s="270">
        <v>0</v>
      </c>
      <c r="CB179" s="270">
        <v>0</v>
      </c>
      <c r="CC179" s="270">
        <v>0</v>
      </c>
      <c r="CD179" s="270" t="s">
        <v>1676</v>
      </c>
      <c r="CE179" s="270">
        <v>0</v>
      </c>
      <c r="CF179" s="270">
        <v>0</v>
      </c>
      <c r="CG179" s="270">
        <v>330</v>
      </c>
      <c r="CH179" s="270">
        <v>0</v>
      </c>
      <c r="CI179" s="270">
        <v>210</v>
      </c>
      <c r="CJ179" s="270" t="s">
        <v>1676</v>
      </c>
      <c r="CK179" s="270">
        <v>35</v>
      </c>
      <c r="CL179" s="270">
        <v>0</v>
      </c>
      <c r="CM179" s="270">
        <v>0</v>
      </c>
      <c r="CN179" s="270">
        <v>0</v>
      </c>
      <c r="CO179" s="270">
        <v>0</v>
      </c>
      <c r="CP179" s="270">
        <v>0</v>
      </c>
      <c r="CQ179" s="270">
        <v>0</v>
      </c>
      <c r="CR179" s="270">
        <v>0</v>
      </c>
      <c r="CS179" s="270">
        <v>0</v>
      </c>
      <c r="CT179" s="270">
        <v>0</v>
      </c>
      <c r="CU179" s="270"/>
      <c r="CV179" s="270">
        <v>0</v>
      </c>
      <c r="CW179" s="270">
        <v>0</v>
      </c>
      <c r="CX179" s="270">
        <v>0</v>
      </c>
      <c r="CY179" s="270">
        <v>0</v>
      </c>
      <c r="CZ179" s="270">
        <v>0</v>
      </c>
      <c r="DA179" s="270">
        <v>0</v>
      </c>
      <c r="DB179" s="270">
        <v>10</v>
      </c>
      <c r="DC179" s="270">
        <v>0</v>
      </c>
      <c r="DD179" s="270">
        <v>0</v>
      </c>
      <c r="DE179" s="270">
        <v>0</v>
      </c>
      <c r="DF179" s="270">
        <v>55</v>
      </c>
      <c r="DG179" s="270">
        <v>0</v>
      </c>
      <c r="DH179" s="270">
        <v>0</v>
      </c>
      <c r="DI179" s="270">
        <v>0</v>
      </c>
      <c r="DJ179" s="270">
        <v>0</v>
      </c>
      <c r="DK179" s="270">
        <v>0</v>
      </c>
      <c r="DL179" s="270">
        <v>0</v>
      </c>
      <c r="DM179" s="270">
        <v>0</v>
      </c>
      <c r="DN179" s="270">
        <v>0</v>
      </c>
      <c r="DO179" s="270">
        <v>0</v>
      </c>
      <c r="DP179" s="270">
        <v>0</v>
      </c>
      <c r="DQ179" s="270">
        <v>0</v>
      </c>
      <c r="DR179" s="270"/>
      <c r="DS179" s="270">
        <v>0</v>
      </c>
      <c r="DT179" s="270">
        <v>0</v>
      </c>
      <c r="DU179" s="270">
        <v>0</v>
      </c>
      <c r="DV179" s="270">
        <v>0</v>
      </c>
      <c r="DW179" s="270">
        <v>0</v>
      </c>
      <c r="DX179" s="270">
        <v>0</v>
      </c>
      <c r="DY179" s="270">
        <v>0</v>
      </c>
      <c r="DZ179" s="270">
        <v>0</v>
      </c>
      <c r="EA179" s="270">
        <v>0</v>
      </c>
      <c r="EB179" s="270">
        <v>0</v>
      </c>
      <c r="EC179" s="270">
        <v>0</v>
      </c>
      <c r="ED179" s="270">
        <v>0</v>
      </c>
      <c r="EE179" s="270">
        <v>0</v>
      </c>
      <c r="EF179" s="270">
        <v>0</v>
      </c>
      <c r="EG179" s="270">
        <v>0</v>
      </c>
      <c r="EH179" s="270">
        <v>0</v>
      </c>
      <c r="EI179" s="270">
        <v>0</v>
      </c>
      <c r="EJ179" s="270">
        <v>0</v>
      </c>
      <c r="EK179" s="270">
        <v>0</v>
      </c>
      <c r="EL179" s="270">
        <v>0</v>
      </c>
      <c r="EM179" s="270">
        <v>20</v>
      </c>
      <c r="EN179" s="270">
        <v>0</v>
      </c>
      <c r="EO179" s="270">
        <v>0</v>
      </c>
      <c r="EP179" s="270">
        <v>0</v>
      </c>
      <c r="EQ179" s="270">
        <v>0</v>
      </c>
      <c r="ER179" s="270">
        <v>0</v>
      </c>
      <c r="ES179" s="270">
        <v>0</v>
      </c>
      <c r="ET179" s="270">
        <v>0</v>
      </c>
      <c r="EU179" s="270">
        <v>0</v>
      </c>
      <c r="EV179" s="270">
        <v>0</v>
      </c>
      <c r="EW179" s="270">
        <v>0</v>
      </c>
      <c r="EX179" s="270">
        <v>0</v>
      </c>
      <c r="EY179" s="270">
        <v>0</v>
      </c>
      <c r="EZ179" s="270">
        <v>0</v>
      </c>
      <c r="FA179" s="270">
        <v>0</v>
      </c>
      <c r="FB179" s="270">
        <v>0</v>
      </c>
      <c r="FC179" s="270">
        <v>0</v>
      </c>
      <c r="FD179" s="270">
        <v>0</v>
      </c>
      <c r="FE179" s="270">
        <v>0</v>
      </c>
      <c r="FF179" s="270">
        <v>0</v>
      </c>
      <c r="FG179" s="270"/>
      <c r="FH179" s="270">
        <v>0</v>
      </c>
      <c r="FI179" s="270"/>
      <c r="FJ179" s="270">
        <v>0</v>
      </c>
      <c r="FK179" s="270">
        <v>0</v>
      </c>
      <c r="FL179" s="270">
        <v>0</v>
      </c>
      <c r="FM179" s="270">
        <v>0</v>
      </c>
      <c r="FN179" s="270">
        <v>0</v>
      </c>
      <c r="FO179" s="351">
        <v>325</v>
      </c>
      <c r="FP179" s="351">
        <v>0</v>
      </c>
      <c r="FQ179" s="351">
        <v>335</v>
      </c>
      <c r="FR179" s="13"/>
      <c r="FS179" s="270"/>
      <c r="FT179" s="270"/>
      <c r="FU179" s="270"/>
      <c r="FV179" s="270"/>
      <c r="FW179" s="270"/>
      <c r="FX179" s="270"/>
      <c r="FY179" s="270"/>
      <c r="FZ179" s="270"/>
      <c r="GA179" s="270"/>
      <c r="GB179" s="270"/>
      <c r="GC179" s="270"/>
      <c r="GD179" s="270"/>
      <c r="GE179" s="270"/>
      <c r="GF179" s="270"/>
      <c r="GG179" s="270"/>
      <c r="GH179" s="270"/>
      <c r="GI179" s="270"/>
      <c r="GJ179" s="270"/>
      <c r="GK179" s="270"/>
      <c r="GL179" s="270"/>
      <c r="GM179" s="270"/>
      <c r="GN179" s="270"/>
      <c r="GO179" s="270"/>
      <c r="GP179" s="270"/>
      <c r="GQ179" s="270"/>
      <c r="GR179" s="270"/>
      <c r="GS179" s="270"/>
      <c r="GT179" s="270"/>
      <c r="GU179" s="270"/>
      <c r="GV179" s="270"/>
      <c r="GW179" s="270"/>
      <c r="GX179" s="270"/>
      <c r="GY179" s="270"/>
      <c r="GZ179" s="270"/>
      <c r="HA179" s="270"/>
      <c r="HB179" s="270"/>
      <c r="HC179" s="270"/>
      <c r="HD179" s="270"/>
      <c r="HE179" s="270"/>
      <c r="HF179" s="270"/>
      <c r="HG179" s="270"/>
      <c r="HH179" s="270"/>
      <c r="HI179" s="270"/>
      <c r="HJ179" s="270"/>
      <c r="HK179" s="270"/>
      <c r="HL179" s="270"/>
      <c r="HM179" s="270"/>
      <c r="HN179" s="270"/>
      <c r="HO179" s="270"/>
      <c r="HP179" s="270"/>
      <c r="HQ179" s="270"/>
      <c r="HR179" s="270"/>
      <c r="HS179" s="270"/>
      <c r="HT179" s="270"/>
      <c r="HU179" s="270"/>
      <c r="HV179" s="270"/>
      <c r="HW179" s="270"/>
      <c r="HX179" s="270"/>
      <c r="HY179" s="270"/>
      <c r="HZ179" s="270"/>
      <c r="IA179" s="270"/>
      <c r="IB179" s="270"/>
      <c r="IC179" s="270"/>
      <c r="ID179" s="270"/>
      <c r="IE179" s="270"/>
      <c r="IF179" s="270"/>
      <c r="IG179" s="270"/>
      <c r="IH179" s="270"/>
    </row>
    <row r="180" spans="1:242" ht="12.75" customHeight="1" x14ac:dyDescent="0.2">
      <c r="A180" s="374" t="s">
        <v>35</v>
      </c>
      <c r="B180" s="270">
        <v>3050</v>
      </c>
      <c r="C180" s="270">
        <v>3050</v>
      </c>
      <c r="D180" s="270">
        <v>1310</v>
      </c>
      <c r="E180" s="270">
        <v>1735</v>
      </c>
      <c r="F180" s="270">
        <v>0</v>
      </c>
      <c r="G180" s="270">
        <v>0</v>
      </c>
      <c r="H180" s="270">
        <v>3050</v>
      </c>
      <c r="I180" s="270">
        <v>240</v>
      </c>
      <c r="J180" s="270">
        <v>2810</v>
      </c>
      <c r="K180" s="270">
        <v>435</v>
      </c>
      <c r="L180" s="270">
        <v>95.544678059999995</v>
      </c>
      <c r="M180" s="270">
        <v>52</v>
      </c>
      <c r="N180" s="270">
        <v>730</v>
      </c>
      <c r="O180" s="270">
        <v>985</v>
      </c>
      <c r="P180" s="270">
        <v>495</v>
      </c>
      <c r="Q180" s="270">
        <v>495</v>
      </c>
      <c r="R180" s="270">
        <v>140</v>
      </c>
      <c r="S180" s="270">
        <v>70</v>
      </c>
      <c r="T180" s="270">
        <v>70</v>
      </c>
      <c r="U180" s="270">
        <v>60</v>
      </c>
      <c r="V180" s="270">
        <v>1.7975206610000001</v>
      </c>
      <c r="W180" s="270">
        <v>2</v>
      </c>
      <c r="X180" s="270">
        <v>56.276518879999998</v>
      </c>
      <c r="Y180" s="270">
        <v>0</v>
      </c>
      <c r="Z180" s="270">
        <v>250</v>
      </c>
      <c r="AA180" s="270">
        <v>650</v>
      </c>
      <c r="AB180" s="270">
        <v>800</v>
      </c>
      <c r="AC180" s="270">
        <v>745</v>
      </c>
      <c r="AD180" s="270">
        <v>565</v>
      </c>
      <c r="AE180" s="270">
        <v>35</v>
      </c>
      <c r="AF180" s="270">
        <v>330</v>
      </c>
      <c r="AG180" s="270">
        <v>0</v>
      </c>
      <c r="AH180" s="270">
        <v>655</v>
      </c>
      <c r="AI180" s="270" t="s">
        <v>1676</v>
      </c>
      <c r="AJ180" s="270">
        <v>10</v>
      </c>
      <c r="AK180" s="270">
        <v>0</v>
      </c>
      <c r="AL180" s="270">
        <v>265</v>
      </c>
      <c r="AM180" s="270">
        <v>465</v>
      </c>
      <c r="AN180" s="270">
        <v>30</v>
      </c>
      <c r="AO180" s="270">
        <v>0</v>
      </c>
      <c r="AP180" s="270" t="s">
        <v>1676</v>
      </c>
      <c r="AQ180" s="270">
        <v>240</v>
      </c>
      <c r="AR180" s="270">
        <v>135</v>
      </c>
      <c r="AS180" s="270">
        <v>40</v>
      </c>
      <c r="AT180" s="270">
        <v>225</v>
      </c>
      <c r="AU180" s="270">
        <v>0</v>
      </c>
      <c r="AV180" s="270">
        <v>15</v>
      </c>
      <c r="AW180" s="270">
        <v>220</v>
      </c>
      <c r="AX180" s="270">
        <v>0</v>
      </c>
      <c r="AY180" s="270">
        <v>90</v>
      </c>
      <c r="AZ180" s="270">
        <v>235</v>
      </c>
      <c r="BA180" s="270">
        <v>30</v>
      </c>
      <c r="BB180" s="270">
        <v>55</v>
      </c>
      <c r="BC180" s="270">
        <v>15</v>
      </c>
      <c r="BD180" s="270">
        <v>90</v>
      </c>
      <c r="BE180" s="270">
        <v>15</v>
      </c>
      <c r="BF180" s="270" t="s">
        <v>1676</v>
      </c>
      <c r="BG180" s="270" t="s">
        <v>1676</v>
      </c>
      <c r="BH180" s="270">
        <v>55</v>
      </c>
      <c r="BI180" s="270">
        <v>650</v>
      </c>
      <c r="BJ180" s="270" t="s">
        <v>1676</v>
      </c>
      <c r="BK180" s="270" t="s">
        <v>1676</v>
      </c>
      <c r="BL180" s="270" t="s">
        <v>1676</v>
      </c>
      <c r="BM180" s="270">
        <v>610</v>
      </c>
      <c r="BN180" s="270">
        <v>25</v>
      </c>
      <c r="BO180" s="270">
        <v>705</v>
      </c>
      <c r="BP180" s="270">
        <v>440</v>
      </c>
      <c r="BQ180" s="270" t="s">
        <v>1676</v>
      </c>
      <c r="BR180" s="270">
        <v>0</v>
      </c>
      <c r="BS180" s="270" t="s">
        <v>1676</v>
      </c>
      <c r="BT180" s="270">
        <v>225</v>
      </c>
      <c r="BU180" s="270">
        <v>25</v>
      </c>
      <c r="BV180" s="270">
        <v>0</v>
      </c>
      <c r="BW180" s="270">
        <v>165</v>
      </c>
      <c r="BX180" s="270">
        <v>0</v>
      </c>
      <c r="BY180" s="270">
        <v>0</v>
      </c>
      <c r="BZ180" s="270">
        <v>0</v>
      </c>
      <c r="CA180" s="270">
        <v>0</v>
      </c>
      <c r="CB180" s="270">
        <v>0</v>
      </c>
      <c r="CC180" s="270">
        <v>0</v>
      </c>
      <c r="CD180" s="270">
        <v>20</v>
      </c>
      <c r="CE180" s="270" t="s">
        <v>1676</v>
      </c>
      <c r="CF180" s="270">
        <v>0</v>
      </c>
      <c r="CG180" s="270">
        <v>3025</v>
      </c>
      <c r="CH180" s="270">
        <v>0</v>
      </c>
      <c r="CI180" s="270">
        <v>105</v>
      </c>
      <c r="CJ180" s="270">
        <v>385</v>
      </c>
      <c r="CK180" s="270">
        <v>495</v>
      </c>
      <c r="CL180" s="270">
        <v>15</v>
      </c>
      <c r="CM180" s="270">
        <v>670</v>
      </c>
      <c r="CN180" s="270">
        <v>0</v>
      </c>
      <c r="CO180" s="270">
        <v>0</v>
      </c>
      <c r="CP180" s="270">
        <v>0</v>
      </c>
      <c r="CQ180" s="270">
        <v>0</v>
      </c>
      <c r="CR180" s="270">
        <v>0</v>
      </c>
      <c r="CS180" s="270">
        <v>0</v>
      </c>
      <c r="CT180" s="270">
        <v>0</v>
      </c>
      <c r="CU180" s="270"/>
      <c r="CV180" s="270">
        <v>0</v>
      </c>
      <c r="CW180" s="270">
        <v>0</v>
      </c>
      <c r="CX180" s="270">
        <v>0</v>
      </c>
      <c r="CY180" s="270">
        <v>0</v>
      </c>
      <c r="CZ180" s="270">
        <v>0</v>
      </c>
      <c r="DA180" s="270">
        <v>0</v>
      </c>
      <c r="DB180" s="270">
        <v>295</v>
      </c>
      <c r="DC180" s="270">
        <v>0</v>
      </c>
      <c r="DD180" s="270">
        <v>0</v>
      </c>
      <c r="DE180" s="270">
        <v>0</v>
      </c>
      <c r="DF180" s="270">
        <v>765</v>
      </c>
      <c r="DG180" s="270">
        <v>0</v>
      </c>
      <c r="DH180" s="270">
        <v>0</v>
      </c>
      <c r="DI180" s="270">
        <v>0</v>
      </c>
      <c r="DJ180" s="270">
        <v>0</v>
      </c>
      <c r="DK180" s="270">
        <v>0</v>
      </c>
      <c r="DL180" s="270">
        <v>0</v>
      </c>
      <c r="DM180" s="270">
        <v>0</v>
      </c>
      <c r="DN180" s="270">
        <v>0</v>
      </c>
      <c r="DO180" s="270">
        <v>0</v>
      </c>
      <c r="DP180" s="270">
        <v>0</v>
      </c>
      <c r="DQ180" s="270">
        <v>0</v>
      </c>
      <c r="DR180" s="270"/>
      <c r="DS180" s="270">
        <v>0</v>
      </c>
      <c r="DT180" s="270">
        <v>0</v>
      </c>
      <c r="DU180" s="270">
        <v>0</v>
      </c>
      <c r="DV180" s="270">
        <v>0</v>
      </c>
      <c r="DW180" s="270">
        <v>0</v>
      </c>
      <c r="DX180" s="270">
        <v>0</v>
      </c>
      <c r="DY180" s="270">
        <v>0</v>
      </c>
      <c r="DZ180" s="270">
        <v>0</v>
      </c>
      <c r="EA180" s="270">
        <v>0</v>
      </c>
      <c r="EB180" s="270">
        <v>0</v>
      </c>
      <c r="EC180" s="270">
        <v>0</v>
      </c>
      <c r="ED180" s="270">
        <v>0</v>
      </c>
      <c r="EE180" s="270">
        <v>0</v>
      </c>
      <c r="EF180" s="270">
        <v>0</v>
      </c>
      <c r="EG180" s="270">
        <v>0</v>
      </c>
      <c r="EH180" s="270">
        <v>0</v>
      </c>
      <c r="EI180" s="270">
        <v>0</v>
      </c>
      <c r="EJ180" s="270">
        <v>0</v>
      </c>
      <c r="EK180" s="270">
        <v>0</v>
      </c>
      <c r="EL180" s="270">
        <v>0</v>
      </c>
      <c r="EM180" s="270">
        <v>325</v>
      </c>
      <c r="EN180" s="270">
        <v>0</v>
      </c>
      <c r="EO180" s="270">
        <v>0</v>
      </c>
      <c r="EP180" s="270">
        <v>0</v>
      </c>
      <c r="EQ180" s="270">
        <v>0</v>
      </c>
      <c r="ER180" s="270">
        <v>0</v>
      </c>
      <c r="ES180" s="270">
        <v>0</v>
      </c>
      <c r="ET180" s="270">
        <v>0</v>
      </c>
      <c r="EU180" s="270">
        <v>0</v>
      </c>
      <c r="EV180" s="270">
        <v>0</v>
      </c>
      <c r="EW180" s="270">
        <v>0</v>
      </c>
      <c r="EX180" s="270">
        <v>0</v>
      </c>
      <c r="EY180" s="270">
        <v>0</v>
      </c>
      <c r="EZ180" s="270">
        <v>0</v>
      </c>
      <c r="FA180" s="270">
        <v>0</v>
      </c>
      <c r="FB180" s="270">
        <v>0</v>
      </c>
      <c r="FC180" s="270">
        <v>0</v>
      </c>
      <c r="FD180" s="270">
        <v>0</v>
      </c>
      <c r="FE180" s="270">
        <v>0</v>
      </c>
      <c r="FF180" s="270">
        <v>0</v>
      </c>
      <c r="FG180" s="270"/>
      <c r="FH180" s="270">
        <v>0</v>
      </c>
      <c r="FI180" s="270"/>
      <c r="FJ180" s="270">
        <v>0</v>
      </c>
      <c r="FK180" s="270">
        <v>0</v>
      </c>
      <c r="FL180" s="270">
        <v>0</v>
      </c>
      <c r="FM180" s="270">
        <v>0</v>
      </c>
      <c r="FN180" s="270">
        <v>0</v>
      </c>
      <c r="FO180" s="351">
        <v>2995</v>
      </c>
      <c r="FP180" s="351">
        <v>0</v>
      </c>
      <c r="FQ180" s="351">
        <v>3045</v>
      </c>
      <c r="FR180" s="13"/>
      <c r="FS180" s="270"/>
      <c r="FT180" s="270"/>
      <c r="FU180" s="270"/>
      <c r="FV180" s="270"/>
      <c r="FW180" s="270"/>
      <c r="FX180" s="270"/>
      <c r="FY180" s="270"/>
      <c r="FZ180" s="270"/>
      <c r="GA180" s="270"/>
      <c r="GB180" s="270"/>
      <c r="GC180" s="270"/>
      <c r="GD180" s="270"/>
      <c r="GE180" s="270"/>
      <c r="GF180" s="270"/>
      <c r="GG180" s="270"/>
      <c r="GH180" s="270"/>
      <c r="GI180" s="270"/>
      <c r="GJ180" s="270"/>
      <c r="GK180" s="270"/>
      <c r="GL180" s="270"/>
      <c r="GM180" s="270"/>
      <c r="GN180" s="270"/>
      <c r="GO180" s="270"/>
      <c r="GP180" s="270"/>
      <c r="GQ180" s="270"/>
      <c r="GR180" s="270"/>
      <c r="GS180" s="270"/>
      <c r="GT180" s="270"/>
      <c r="GU180" s="270"/>
      <c r="GV180" s="270"/>
      <c r="GW180" s="270"/>
      <c r="GX180" s="270"/>
      <c r="GY180" s="270"/>
      <c r="GZ180" s="270"/>
      <c r="HA180" s="270"/>
      <c r="HB180" s="270"/>
      <c r="HC180" s="270"/>
      <c r="HD180" s="270"/>
      <c r="HE180" s="270"/>
      <c r="HF180" s="270"/>
      <c r="HG180" s="270"/>
      <c r="HH180" s="270"/>
      <c r="HI180" s="270"/>
      <c r="HJ180" s="270"/>
      <c r="HK180" s="270"/>
      <c r="HL180" s="270"/>
      <c r="HM180" s="270"/>
      <c r="HN180" s="270"/>
      <c r="HO180" s="270"/>
      <c r="HP180" s="270"/>
      <c r="HQ180" s="270"/>
      <c r="HR180" s="270"/>
      <c r="HS180" s="270"/>
      <c r="HT180" s="270"/>
      <c r="HU180" s="270"/>
      <c r="HV180" s="270"/>
      <c r="HW180" s="270"/>
      <c r="HX180" s="270"/>
      <c r="HY180" s="270"/>
      <c r="HZ180" s="270"/>
      <c r="IA180" s="270"/>
      <c r="IB180" s="270"/>
      <c r="IC180" s="270"/>
      <c r="ID180" s="270"/>
      <c r="IE180" s="270"/>
      <c r="IF180" s="270"/>
      <c r="IG180" s="270"/>
      <c r="IH180" s="270"/>
    </row>
    <row r="181" spans="1:242" ht="12.75" customHeight="1" x14ac:dyDescent="0.2">
      <c r="A181" s="374" t="s">
        <v>36</v>
      </c>
      <c r="B181" s="270">
        <v>1230</v>
      </c>
      <c r="C181" s="270">
        <v>1230</v>
      </c>
      <c r="D181" s="270">
        <v>445</v>
      </c>
      <c r="E181" s="270">
        <v>790</v>
      </c>
      <c r="F181" s="270">
        <v>0</v>
      </c>
      <c r="G181" s="270">
        <v>0</v>
      </c>
      <c r="H181" s="270">
        <v>1230</v>
      </c>
      <c r="I181" s="270">
        <v>185</v>
      </c>
      <c r="J181" s="270">
        <v>1050</v>
      </c>
      <c r="K181" s="270">
        <v>395</v>
      </c>
      <c r="L181" s="270">
        <v>78.591869919999993</v>
      </c>
      <c r="M181" s="270">
        <v>61</v>
      </c>
      <c r="N181" s="270">
        <v>300</v>
      </c>
      <c r="O181" s="270">
        <v>305</v>
      </c>
      <c r="P181" s="270">
        <v>290</v>
      </c>
      <c r="Q181" s="270">
        <v>225</v>
      </c>
      <c r="R181" s="270">
        <v>75</v>
      </c>
      <c r="S181" s="270">
        <v>20</v>
      </c>
      <c r="T181" s="270">
        <v>10</v>
      </c>
      <c r="U181" s="270" t="s">
        <v>1676</v>
      </c>
      <c r="V181" s="270">
        <v>2.1358695650000001</v>
      </c>
      <c r="W181" s="270">
        <v>2</v>
      </c>
      <c r="X181" s="270">
        <v>54.022040820000001</v>
      </c>
      <c r="Y181" s="270">
        <v>0</v>
      </c>
      <c r="Z181" s="270">
        <v>105</v>
      </c>
      <c r="AA181" s="270">
        <v>305</v>
      </c>
      <c r="AB181" s="270">
        <v>330</v>
      </c>
      <c r="AC181" s="270">
        <v>310</v>
      </c>
      <c r="AD181" s="270">
        <v>170</v>
      </c>
      <c r="AE181" s="270" t="s">
        <v>1676</v>
      </c>
      <c r="AF181" s="270">
        <v>175</v>
      </c>
      <c r="AG181" s="270">
        <v>0</v>
      </c>
      <c r="AH181" s="270">
        <v>75</v>
      </c>
      <c r="AI181" s="270">
        <v>0</v>
      </c>
      <c r="AJ181" s="270">
        <v>0</v>
      </c>
      <c r="AK181" s="270">
        <v>25</v>
      </c>
      <c r="AL181" s="270">
        <v>165</v>
      </c>
      <c r="AM181" s="270">
        <v>115</v>
      </c>
      <c r="AN181" s="270">
        <v>0</v>
      </c>
      <c r="AO181" s="270">
        <v>0</v>
      </c>
      <c r="AP181" s="270" t="s">
        <v>1676</v>
      </c>
      <c r="AQ181" s="270" t="s">
        <v>1676</v>
      </c>
      <c r="AR181" s="270" t="s">
        <v>1676</v>
      </c>
      <c r="AS181" s="270">
        <v>40</v>
      </c>
      <c r="AT181" s="270">
        <v>210</v>
      </c>
      <c r="AU181" s="270">
        <v>0</v>
      </c>
      <c r="AV181" s="270" t="s">
        <v>1676</v>
      </c>
      <c r="AW181" s="270">
        <v>125</v>
      </c>
      <c r="AX181" s="270">
        <v>0</v>
      </c>
      <c r="AY181" s="270">
        <v>25</v>
      </c>
      <c r="AZ181" s="270">
        <v>225</v>
      </c>
      <c r="BA181" s="270" t="s">
        <v>1676</v>
      </c>
      <c r="BB181" s="270">
        <v>35</v>
      </c>
      <c r="BC181" s="270" t="s">
        <v>1676</v>
      </c>
      <c r="BD181" s="270">
        <v>35</v>
      </c>
      <c r="BE181" s="270" t="s">
        <v>1676</v>
      </c>
      <c r="BF181" s="270" t="s">
        <v>1676</v>
      </c>
      <c r="BG181" s="270">
        <v>0</v>
      </c>
      <c r="BH181" s="270">
        <v>20</v>
      </c>
      <c r="BI181" s="270">
        <v>80</v>
      </c>
      <c r="BJ181" s="270">
        <v>0</v>
      </c>
      <c r="BK181" s="270">
        <v>0</v>
      </c>
      <c r="BL181" s="270">
        <v>25</v>
      </c>
      <c r="BM181" s="270">
        <v>305</v>
      </c>
      <c r="BN181" s="270">
        <v>10</v>
      </c>
      <c r="BO181" s="270">
        <v>435</v>
      </c>
      <c r="BP181" s="270">
        <v>230</v>
      </c>
      <c r="BQ181" s="270">
        <v>0</v>
      </c>
      <c r="BR181" s="270">
        <v>0</v>
      </c>
      <c r="BS181" s="270" t="s">
        <v>1676</v>
      </c>
      <c r="BT181" s="270">
        <v>45</v>
      </c>
      <c r="BU181" s="270">
        <v>10</v>
      </c>
      <c r="BV181" s="270">
        <v>0</v>
      </c>
      <c r="BW181" s="270">
        <v>20</v>
      </c>
      <c r="BX181" s="270">
        <v>0</v>
      </c>
      <c r="BY181" s="270" t="s">
        <v>1676</v>
      </c>
      <c r="BZ181" s="270">
        <v>0</v>
      </c>
      <c r="CA181" s="270">
        <v>0</v>
      </c>
      <c r="CB181" s="270">
        <v>0</v>
      </c>
      <c r="CC181" s="270">
        <v>0</v>
      </c>
      <c r="CD181" s="270">
        <v>10</v>
      </c>
      <c r="CE181" s="270" t="s">
        <v>1676</v>
      </c>
      <c r="CF181" s="270">
        <v>0</v>
      </c>
      <c r="CG181" s="270">
        <v>1220</v>
      </c>
      <c r="CH181" s="270">
        <v>0</v>
      </c>
      <c r="CI181" s="270">
        <v>360</v>
      </c>
      <c r="CJ181" s="270">
        <v>0</v>
      </c>
      <c r="CK181" s="270">
        <v>285</v>
      </c>
      <c r="CL181" s="270">
        <v>25</v>
      </c>
      <c r="CM181" s="270">
        <v>80</v>
      </c>
      <c r="CN181" s="270">
        <v>0</v>
      </c>
      <c r="CO181" s="270">
        <v>0</v>
      </c>
      <c r="CP181" s="270">
        <v>0</v>
      </c>
      <c r="CQ181" s="270">
        <v>0</v>
      </c>
      <c r="CR181" s="270">
        <v>0</v>
      </c>
      <c r="CS181" s="270">
        <v>0</v>
      </c>
      <c r="CT181" s="270">
        <v>0</v>
      </c>
      <c r="CU181" s="270"/>
      <c r="CV181" s="270">
        <v>0</v>
      </c>
      <c r="CW181" s="270">
        <v>0</v>
      </c>
      <c r="CX181" s="270">
        <v>0</v>
      </c>
      <c r="CY181" s="270">
        <v>0</v>
      </c>
      <c r="CZ181" s="270">
        <v>0</v>
      </c>
      <c r="DA181" s="270">
        <v>0</v>
      </c>
      <c r="DB181" s="270">
        <v>185</v>
      </c>
      <c r="DC181" s="270">
        <v>0</v>
      </c>
      <c r="DD181" s="270">
        <v>0</v>
      </c>
      <c r="DE181" s="270">
        <v>0</v>
      </c>
      <c r="DF181" s="270" t="s">
        <v>1676</v>
      </c>
      <c r="DG181" s="270">
        <v>0</v>
      </c>
      <c r="DH181" s="270">
        <v>0</v>
      </c>
      <c r="DI181" s="270">
        <v>0</v>
      </c>
      <c r="DJ181" s="270">
        <v>0</v>
      </c>
      <c r="DK181" s="270">
        <v>0</v>
      </c>
      <c r="DL181" s="270">
        <v>0</v>
      </c>
      <c r="DM181" s="270">
        <v>0</v>
      </c>
      <c r="DN181" s="270">
        <v>0</v>
      </c>
      <c r="DO181" s="270">
        <v>0</v>
      </c>
      <c r="DP181" s="270">
        <v>0</v>
      </c>
      <c r="DQ181" s="270">
        <v>0</v>
      </c>
      <c r="DR181" s="270"/>
      <c r="DS181" s="270">
        <v>0</v>
      </c>
      <c r="DT181" s="270">
        <v>0</v>
      </c>
      <c r="DU181" s="270">
        <v>0</v>
      </c>
      <c r="DV181" s="270">
        <v>0</v>
      </c>
      <c r="DW181" s="270">
        <v>0</v>
      </c>
      <c r="DX181" s="270">
        <v>0</v>
      </c>
      <c r="DY181" s="270">
        <v>0</v>
      </c>
      <c r="DZ181" s="270">
        <v>0</v>
      </c>
      <c r="EA181" s="270">
        <v>0</v>
      </c>
      <c r="EB181" s="270">
        <v>0</v>
      </c>
      <c r="EC181" s="270">
        <v>0</v>
      </c>
      <c r="ED181" s="270">
        <v>0</v>
      </c>
      <c r="EE181" s="270">
        <v>0</v>
      </c>
      <c r="EF181" s="270">
        <v>0</v>
      </c>
      <c r="EG181" s="270">
        <v>0</v>
      </c>
      <c r="EH181" s="270">
        <v>0</v>
      </c>
      <c r="EI181" s="270">
        <v>0</v>
      </c>
      <c r="EJ181" s="270">
        <v>0</v>
      </c>
      <c r="EK181" s="270">
        <v>0</v>
      </c>
      <c r="EL181" s="270">
        <v>0</v>
      </c>
      <c r="EM181" s="270">
        <v>285</v>
      </c>
      <c r="EN181" s="270">
        <v>0</v>
      </c>
      <c r="EO181" s="270">
        <v>0</v>
      </c>
      <c r="EP181" s="270">
        <v>0</v>
      </c>
      <c r="EQ181" s="270">
        <v>0</v>
      </c>
      <c r="ER181" s="270">
        <v>0</v>
      </c>
      <c r="ES181" s="270">
        <v>0</v>
      </c>
      <c r="ET181" s="270">
        <v>0</v>
      </c>
      <c r="EU181" s="270">
        <v>0</v>
      </c>
      <c r="EV181" s="270">
        <v>0</v>
      </c>
      <c r="EW181" s="270">
        <v>0</v>
      </c>
      <c r="EX181" s="270">
        <v>0</v>
      </c>
      <c r="EY181" s="270">
        <v>0</v>
      </c>
      <c r="EZ181" s="270">
        <v>0</v>
      </c>
      <c r="FA181" s="270">
        <v>0</v>
      </c>
      <c r="FB181" s="270">
        <v>0</v>
      </c>
      <c r="FC181" s="270">
        <v>0</v>
      </c>
      <c r="FD181" s="270">
        <v>0</v>
      </c>
      <c r="FE181" s="270">
        <v>0</v>
      </c>
      <c r="FF181" s="270">
        <v>0</v>
      </c>
      <c r="FG181" s="270"/>
      <c r="FH181" s="270">
        <v>0</v>
      </c>
      <c r="FI181" s="270"/>
      <c r="FJ181" s="270">
        <v>0</v>
      </c>
      <c r="FK181" s="270">
        <v>0</v>
      </c>
      <c r="FL181" s="270">
        <v>0</v>
      </c>
      <c r="FM181" s="270">
        <v>0</v>
      </c>
      <c r="FN181" s="270">
        <v>0</v>
      </c>
      <c r="FO181" s="351">
        <v>1195</v>
      </c>
      <c r="FP181" s="351">
        <v>0</v>
      </c>
      <c r="FQ181" s="351">
        <v>1230</v>
      </c>
      <c r="FR181" s="13"/>
      <c r="FS181" s="270"/>
      <c r="FT181" s="270"/>
      <c r="FU181" s="270"/>
      <c r="FV181" s="270"/>
      <c r="FW181" s="270"/>
      <c r="FX181" s="270"/>
      <c r="FY181" s="270"/>
      <c r="FZ181" s="270"/>
      <c r="GA181" s="270"/>
      <c r="GB181" s="270"/>
      <c r="GC181" s="270"/>
      <c r="GD181" s="270"/>
      <c r="GE181" s="270"/>
      <c r="GF181" s="270"/>
      <c r="GG181" s="270"/>
      <c r="GH181" s="270"/>
      <c r="GI181" s="270"/>
      <c r="GJ181" s="270"/>
      <c r="GK181" s="270"/>
      <c r="GL181" s="270"/>
      <c r="GM181" s="270"/>
      <c r="GN181" s="270"/>
      <c r="GO181" s="270"/>
      <c r="GP181" s="270"/>
      <c r="GQ181" s="270"/>
      <c r="GR181" s="270"/>
      <c r="GS181" s="270"/>
      <c r="GT181" s="270"/>
      <c r="GU181" s="270"/>
      <c r="GV181" s="270"/>
      <c r="GW181" s="270"/>
      <c r="GX181" s="270"/>
      <c r="GY181" s="270"/>
      <c r="GZ181" s="270"/>
      <c r="HA181" s="270"/>
      <c r="HB181" s="270"/>
      <c r="HC181" s="270"/>
      <c r="HD181" s="270"/>
      <c r="HE181" s="270"/>
      <c r="HF181" s="270"/>
      <c r="HG181" s="270"/>
      <c r="HH181" s="270"/>
      <c r="HI181" s="270"/>
      <c r="HJ181" s="270"/>
      <c r="HK181" s="270"/>
      <c r="HL181" s="270"/>
      <c r="HM181" s="270"/>
      <c r="HN181" s="270"/>
      <c r="HO181" s="270"/>
      <c r="HP181" s="270"/>
      <c r="HQ181" s="270"/>
      <c r="HR181" s="270"/>
      <c r="HS181" s="270"/>
      <c r="HT181" s="270"/>
      <c r="HU181" s="270"/>
      <c r="HV181" s="270"/>
      <c r="HW181" s="270"/>
      <c r="HX181" s="270"/>
      <c r="HY181" s="270"/>
      <c r="HZ181" s="270"/>
      <c r="IA181" s="270"/>
      <c r="IB181" s="270"/>
      <c r="IC181" s="270"/>
      <c r="ID181" s="270"/>
      <c r="IE181" s="270"/>
      <c r="IF181" s="270"/>
      <c r="IG181" s="270"/>
      <c r="IH181" s="270"/>
    </row>
    <row r="182" spans="1:242" ht="12.75" customHeight="1" x14ac:dyDescent="0.2">
      <c r="A182" s="374" t="s">
        <v>585</v>
      </c>
      <c r="B182" s="270">
        <v>2090</v>
      </c>
      <c r="C182" s="270">
        <v>2090</v>
      </c>
      <c r="D182" s="270">
        <v>920</v>
      </c>
      <c r="E182" s="270">
        <v>1165</v>
      </c>
      <c r="F182" s="270">
        <v>0</v>
      </c>
      <c r="G182" s="270">
        <v>0</v>
      </c>
      <c r="H182" s="270">
        <v>2090</v>
      </c>
      <c r="I182" s="270">
        <v>360</v>
      </c>
      <c r="J182" s="270">
        <v>1730</v>
      </c>
      <c r="K182" s="270">
        <v>525</v>
      </c>
      <c r="L182" s="270">
        <v>91.222807860000003</v>
      </c>
      <c r="M182" s="270">
        <v>51</v>
      </c>
      <c r="N182" s="270">
        <v>650</v>
      </c>
      <c r="O182" s="270">
        <v>535</v>
      </c>
      <c r="P182" s="270">
        <v>390</v>
      </c>
      <c r="Q182" s="270">
        <v>330</v>
      </c>
      <c r="R182" s="270">
        <v>65</v>
      </c>
      <c r="S182" s="270">
        <v>35</v>
      </c>
      <c r="T182" s="270">
        <v>30</v>
      </c>
      <c r="U182" s="270">
        <v>50</v>
      </c>
      <c r="V182" s="270">
        <v>1.4664804469999999</v>
      </c>
      <c r="W182" s="270">
        <v>1</v>
      </c>
      <c r="X182" s="270">
        <v>50.041706619999999</v>
      </c>
      <c r="Y182" s="270">
        <v>0</v>
      </c>
      <c r="Z182" s="270">
        <v>240</v>
      </c>
      <c r="AA182" s="270">
        <v>540</v>
      </c>
      <c r="AB182" s="270">
        <v>705</v>
      </c>
      <c r="AC182" s="270">
        <v>455</v>
      </c>
      <c r="AD182" s="270">
        <v>145</v>
      </c>
      <c r="AE182" s="270" t="s">
        <v>1676</v>
      </c>
      <c r="AF182" s="270">
        <v>20</v>
      </c>
      <c r="AG182" s="270">
        <v>0</v>
      </c>
      <c r="AH182" s="270">
        <v>0</v>
      </c>
      <c r="AI182" s="270">
        <v>30</v>
      </c>
      <c r="AJ182" s="270">
        <v>80</v>
      </c>
      <c r="AK182" s="270">
        <v>25</v>
      </c>
      <c r="AL182" s="270">
        <v>170</v>
      </c>
      <c r="AM182" s="270">
        <v>535</v>
      </c>
      <c r="AN182" s="270">
        <v>60</v>
      </c>
      <c r="AO182" s="270">
        <v>0</v>
      </c>
      <c r="AP182" s="270">
        <v>30</v>
      </c>
      <c r="AQ182" s="270">
        <v>95</v>
      </c>
      <c r="AR182" s="270">
        <v>80</v>
      </c>
      <c r="AS182" s="270">
        <v>55</v>
      </c>
      <c r="AT182" s="270">
        <v>265</v>
      </c>
      <c r="AU182" s="270">
        <v>0</v>
      </c>
      <c r="AV182" s="270">
        <v>10</v>
      </c>
      <c r="AW182" s="270">
        <v>345</v>
      </c>
      <c r="AX182" s="270" t="s">
        <v>1676</v>
      </c>
      <c r="AY182" s="270">
        <v>0</v>
      </c>
      <c r="AZ182" s="270">
        <v>260</v>
      </c>
      <c r="BA182" s="270" t="s">
        <v>1676</v>
      </c>
      <c r="BB182" s="270">
        <v>30</v>
      </c>
      <c r="BC182" s="270">
        <v>20</v>
      </c>
      <c r="BD182" s="270">
        <v>80</v>
      </c>
      <c r="BE182" s="270" t="s">
        <v>1676</v>
      </c>
      <c r="BF182" s="270">
        <v>0</v>
      </c>
      <c r="BG182" s="270">
        <v>0</v>
      </c>
      <c r="BH182" s="270">
        <v>20</v>
      </c>
      <c r="BI182" s="270">
        <v>0</v>
      </c>
      <c r="BJ182" s="270">
        <v>25</v>
      </c>
      <c r="BK182" s="270" t="s">
        <v>1676</v>
      </c>
      <c r="BL182" s="270">
        <v>90</v>
      </c>
      <c r="BM182" s="270">
        <v>870</v>
      </c>
      <c r="BN182" s="270">
        <v>30</v>
      </c>
      <c r="BO182" s="270">
        <v>295</v>
      </c>
      <c r="BP182" s="270">
        <v>460</v>
      </c>
      <c r="BQ182" s="270">
        <v>0</v>
      </c>
      <c r="BR182" s="270">
        <v>0</v>
      </c>
      <c r="BS182" s="270" t="s">
        <v>1676</v>
      </c>
      <c r="BT182" s="270">
        <v>130</v>
      </c>
      <c r="BU182" s="270">
        <v>15</v>
      </c>
      <c r="BV182" s="270">
        <v>0</v>
      </c>
      <c r="BW182" s="270">
        <v>45</v>
      </c>
      <c r="BX182" s="270">
        <v>0</v>
      </c>
      <c r="BY182" s="270" t="s">
        <v>1676</v>
      </c>
      <c r="BZ182" s="270">
        <v>0</v>
      </c>
      <c r="CA182" s="270">
        <v>0</v>
      </c>
      <c r="CB182" s="270">
        <v>0</v>
      </c>
      <c r="CC182" s="270">
        <v>0</v>
      </c>
      <c r="CD182" s="270">
        <v>40</v>
      </c>
      <c r="CE182" s="270" t="s">
        <v>1676</v>
      </c>
      <c r="CF182" s="270">
        <v>0</v>
      </c>
      <c r="CG182" s="270">
        <v>2045</v>
      </c>
      <c r="CH182" s="270">
        <v>0</v>
      </c>
      <c r="CI182" s="270">
        <v>1025</v>
      </c>
      <c r="CJ182" s="270">
        <v>170</v>
      </c>
      <c r="CK182" s="270">
        <v>325</v>
      </c>
      <c r="CL182" s="270">
        <v>135</v>
      </c>
      <c r="CM182" s="270">
        <v>0</v>
      </c>
      <c r="CN182" s="270">
        <v>0</v>
      </c>
      <c r="CO182" s="270">
        <v>0</v>
      </c>
      <c r="CP182" s="270">
        <v>0</v>
      </c>
      <c r="CQ182" s="270">
        <v>0</v>
      </c>
      <c r="CR182" s="270">
        <v>0</v>
      </c>
      <c r="CS182" s="270">
        <v>0</v>
      </c>
      <c r="CT182" s="270">
        <v>0</v>
      </c>
      <c r="CU182" s="270"/>
      <c r="CV182" s="270">
        <v>0</v>
      </c>
      <c r="CW182" s="270">
        <v>0</v>
      </c>
      <c r="CX182" s="270">
        <v>0</v>
      </c>
      <c r="CY182" s="270">
        <v>0</v>
      </c>
      <c r="CZ182" s="270">
        <v>0</v>
      </c>
      <c r="DA182" s="270">
        <v>0</v>
      </c>
      <c r="DB182" s="270">
        <v>0</v>
      </c>
      <c r="DC182" s="270">
        <v>0</v>
      </c>
      <c r="DD182" s="270">
        <v>0</v>
      </c>
      <c r="DE182" s="270">
        <v>0</v>
      </c>
      <c r="DF182" s="270">
        <v>30</v>
      </c>
      <c r="DG182" s="270">
        <v>0</v>
      </c>
      <c r="DH182" s="270">
        <v>0</v>
      </c>
      <c r="DI182" s="270">
        <v>0</v>
      </c>
      <c r="DJ182" s="270">
        <v>0</v>
      </c>
      <c r="DK182" s="270">
        <v>0</v>
      </c>
      <c r="DL182" s="270">
        <v>0</v>
      </c>
      <c r="DM182" s="270">
        <v>0</v>
      </c>
      <c r="DN182" s="270">
        <v>0</v>
      </c>
      <c r="DO182" s="270">
        <v>0</v>
      </c>
      <c r="DP182" s="270">
        <v>0</v>
      </c>
      <c r="DQ182" s="270">
        <v>0</v>
      </c>
      <c r="DR182" s="270"/>
      <c r="DS182" s="270">
        <v>0</v>
      </c>
      <c r="DT182" s="270">
        <v>0</v>
      </c>
      <c r="DU182" s="270">
        <v>0</v>
      </c>
      <c r="DV182" s="270">
        <v>0</v>
      </c>
      <c r="DW182" s="270">
        <v>0</v>
      </c>
      <c r="DX182" s="270">
        <v>0</v>
      </c>
      <c r="DY182" s="270">
        <v>0</v>
      </c>
      <c r="DZ182" s="270">
        <v>0</v>
      </c>
      <c r="EA182" s="270">
        <v>0</v>
      </c>
      <c r="EB182" s="270" t="s">
        <v>1676</v>
      </c>
      <c r="EC182" s="270">
        <v>0</v>
      </c>
      <c r="ED182" s="270">
        <v>0</v>
      </c>
      <c r="EE182" s="270">
        <v>0</v>
      </c>
      <c r="EF182" s="270">
        <v>0</v>
      </c>
      <c r="EG182" s="270">
        <v>0</v>
      </c>
      <c r="EH182" s="270">
        <v>0</v>
      </c>
      <c r="EI182" s="270">
        <v>0</v>
      </c>
      <c r="EJ182" s="270">
        <v>0</v>
      </c>
      <c r="EK182" s="270">
        <v>0</v>
      </c>
      <c r="EL182" s="270">
        <v>0</v>
      </c>
      <c r="EM182" s="270">
        <v>400</v>
      </c>
      <c r="EN182" s="270">
        <v>0</v>
      </c>
      <c r="EO182" s="270">
        <v>0</v>
      </c>
      <c r="EP182" s="270">
        <v>0</v>
      </c>
      <c r="EQ182" s="270">
        <v>0</v>
      </c>
      <c r="ER182" s="270">
        <v>0</v>
      </c>
      <c r="ES182" s="270">
        <v>0</v>
      </c>
      <c r="ET182" s="270">
        <v>0</v>
      </c>
      <c r="EU182" s="270">
        <v>0</v>
      </c>
      <c r="EV182" s="270">
        <v>0</v>
      </c>
      <c r="EW182" s="270">
        <v>0</v>
      </c>
      <c r="EX182" s="270">
        <v>0</v>
      </c>
      <c r="EY182" s="270">
        <v>0</v>
      </c>
      <c r="EZ182" s="270">
        <v>0</v>
      </c>
      <c r="FA182" s="270">
        <v>0</v>
      </c>
      <c r="FB182" s="270">
        <v>0</v>
      </c>
      <c r="FC182" s="270">
        <v>0</v>
      </c>
      <c r="FD182" s="270">
        <v>0</v>
      </c>
      <c r="FE182" s="270">
        <v>0</v>
      </c>
      <c r="FF182" s="270">
        <v>0</v>
      </c>
      <c r="FG182" s="270"/>
      <c r="FH182" s="270">
        <v>0</v>
      </c>
      <c r="FI182" s="270"/>
      <c r="FJ182" s="270">
        <v>0</v>
      </c>
      <c r="FK182" s="270">
        <v>0</v>
      </c>
      <c r="FL182" s="270">
        <v>0</v>
      </c>
      <c r="FM182" s="270">
        <v>0</v>
      </c>
      <c r="FN182" s="270">
        <v>0</v>
      </c>
      <c r="FO182" s="351">
        <v>2055</v>
      </c>
      <c r="FP182" s="351">
        <v>0</v>
      </c>
      <c r="FQ182" s="351">
        <v>2085</v>
      </c>
      <c r="FR182" s="13"/>
      <c r="FS182" s="270"/>
      <c r="FT182" s="270"/>
      <c r="FU182" s="270"/>
      <c r="FV182" s="270"/>
      <c r="FW182" s="270"/>
      <c r="FX182" s="270"/>
      <c r="FY182" s="270"/>
      <c r="FZ182" s="270"/>
      <c r="GA182" s="270"/>
      <c r="GB182" s="270"/>
      <c r="GC182" s="270"/>
      <c r="GD182" s="270"/>
      <c r="GE182" s="270"/>
      <c r="GF182" s="270"/>
      <c r="GG182" s="270"/>
      <c r="GH182" s="270"/>
      <c r="GI182" s="270"/>
      <c r="GJ182" s="270"/>
      <c r="GK182" s="270"/>
      <c r="GL182" s="270"/>
      <c r="GM182" s="270"/>
      <c r="GN182" s="270"/>
      <c r="GO182" s="270"/>
      <c r="GP182" s="270"/>
      <c r="GQ182" s="270"/>
      <c r="GR182" s="270"/>
      <c r="GS182" s="270"/>
      <c r="GT182" s="270"/>
      <c r="GU182" s="270"/>
      <c r="GV182" s="270"/>
      <c r="GW182" s="270"/>
      <c r="GX182" s="270"/>
      <c r="GY182" s="270"/>
      <c r="GZ182" s="270"/>
      <c r="HA182" s="270"/>
      <c r="HB182" s="270"/>
      <c r="HC182" s="270"/>
      <c r="HD182" s="270"/>
      <c r="HE182" s="270"/>
      <c r="HF182" s="270"/>
      <c r="HG182" s="270"/>
      <c r="HH182" s="270"/>
      <c r="HI182" s="270"/>
      <c r="HJ182" s="270"/>
      <c r="HK182" s="270"/>
      <c r="HL182" s="270"/>
      <c r="HM182" s="270"/>
      <c r="HN182" s="270"/>
      <c r="HO182" s="270"/>
      <c r="HP182" s="270"/>
      <c r="HQ182" s="270"/>
      <c r="HR182" s="270"/>
      <c r="HS182" s="270"/>
      <c r="HT182" s="270"/>
      <c r="HU182" s="270"/>
      <c r="HV182" s="270"/>
      <c r="HW182" s="270"/>
      <c r="HX182" s="270"/>
      <c r="HY182" s="270"/>
      <c r="HZ182" s="270"/>
      <c r="IA182" s="270"/>
      <c r="IB182" s="270"/>
      <c r="IC182" s="270"/>
      <c r="ID182" s="270"/>
      <c r="IE182" s="270"/>
      <c r="IF182" s="270"/>
      <c r="IG182" s="270"/>
      <c r="IH182" s="270"/>
    </row>
    <row r="183" spans="1:242" ht="12.75" customHeight="1" x14ac:dyDescent="0.2">
      <c r="A183" s="374" t="s">
        <v>37</v>
      </c>
      <c r="B183" s="270">
        <v>1060</v>
      </c>
      <c r="C183" s="270">
        <v>1060</v>
      </c>
      <c r="D183" s="270">
        <v>385</v>
      </c>
      <c r="E183" s="270">
        <v>675</v>
      </c>
      <c r="F183" s="270">
        <v>0</v>
      </c>
      <c r="G183" s="270">
        <v>0</v>
      </c>
      <c r="H183" s="270">
        <v>1060</v>
      </c>
      <c r="I183" s="270">
        <v>365</v>
      </c>
      <c r="J183" s="270">
        <v>695</v>
      </c>
      <c r="K183" s="270">
        <v>615</v>
      </c>
      <c r="L183" s="270">
        <v>76.200188859999997</v>
      </c>
      <c r="M183" s="270">
        <v>42</v>
      </c>
      <c r="N183" s="270">
        <v>390</v>
      </c>
      <c r="O183" s="270">
        <v>305</v>
      </c>
      <c r="P183" s="270">
        <v>145</v>
      </c>
      <c r="Q183" s="270">
        <v>135</v>
      </c>
      <c r="R183" s="270">
        <v>25</v>
      </c>
      <c r="S183" s="270">
        <v>20</v>
      </c>
      <c r="T183" s="270">
        <v>20</v>
      </c>
      <c r="U183" s="270">
        <v>15</v>
      </c>
      <c r="V183" s="270">
        <v>1.6830601089999999</v>
      </c>
      <c r="W183" s="270">
        <v>1</v>
      </c>
      <c r="X183" s="270">
        <v>50.997169810000003</v>
      </c>
      <c r="Y183" s="270">
        <v>0</v>
      </c>
      <c r="Z183" s="270">
        <v>120</v>
      </c>
      <c r="AA183" s="270">
        <v>255</v>
      </c>
      <c r="AB183" s="270">
        <v>350</v>
      </c>
      <c r="AC183" s="270">
        <v>260</v>
      </c>
      <c r="AD183" s="270">
        <v>75</v>
      </c>
      <c r="AE183" s="270">
        <v>0</v>
      </c>
      <c r="AF183" s="270">
        <v>35</v>
      </c>
      <c r="AG183" s="270">
        <v>0</v>
      </c>
      <c r="AH183" s="270">
        <v>0</v>
      </c>
      <c r="AI183" s="270">
        <v>0</v>
      </c>
      <c r="AJ183" s="270">
        <v>0</v>
      </c>
      <c r="AK183" s="270">
        <v>0</v>
      </c>
      <c r="AL183" s="270">
        <v>140</v>
      </c>
      <c r="AM183" s="270">
        <v>200</v>
      </c>
      <c r="AN183" s="270">
        <v>15</v>
      </c>
      <c r="AO183" s="270">
        <v>0</v>
      </c>
      <c r="AP183" s="270" t="s">
        <v>1676</v>
      </c>
      <c r="AQ183" s="270" t="s">
        <v>1676</v>
      </c>
      <c r="AR183" s="270">
        <v>0</v>
      </c>
      <c r="AS183" s="270">
        <v>35</v>
      </c>
      <c r="AT183" s="270">
        <v>190</v>
      </c>
      <c r="AU183" s="270">
        <v>0</v>
      </c>
      <c r="AV183" s="270" t="s">
        <v>1676</v>
      </c>
      <c r="AW183" s="270">
        <v>150</v>
      </c>
      <c r="AX183" s="270">
        <v>0</v>
      </c>
      <c r="AY183" s="270">
        <v>35</v>
      </c>
      <c r="AZ183" s="270">
        <v>225</v>
      </c>
      <c r="BA183" s="270" t="s">
        <v>1676</v>
      </c>
      <c r="BB183" s="270">
        <v>20</v>
      </c>
      <c r="BC183" s="270" t="s">
        <v>1676</v>
      </c>
      <c r="BD183" s="270">
        <v>45</v>
      </c>
      <c r="BE183" s="270">
        <v>10</v>
      </c>
      <c r="BF183" s="270" t="s">
        <v>1676</v>
      </c>
      <c r="BG183" s="270" t="s">
        <v>1676</v>
      </c>
      <c r="BH183" s="270">
        <v>15</v>
      </c>
      <c r="BI183" s="270">
        <v>0</v>
      </c>
      <c r="BJ183" s="270">
        <v>0</v>
      </c>
      <c r="BK183" s="270">
        <v>0</v>
      </c>
      <c r="BL183" s="270">
        <v>0</v>
      </c>
      <c r="BM183" s="270">
        <v>355</v>
      </c>
      <c r="BN183" s="270">
        <v>10</v>
      </c>
      <c r="BO183" s="270">
        <v>315</v>
      </c>
      <c r="BP183" s="270">
        <v>225</v>
      </c>
      <c r="BQ183" s="270" t="s">
        <v>1676</v>
      </c>
      <c r="BR183" s="270">
        <v>0</v>
      </c>
      <c r="BS183" s="270" t="s">
        <v>1676</v>
      </c>
      <c r="BT183" s="270">
        <v>40</v>
      </c>
      <c r="BU183" s="270">
        <v>15</v>
      </c>
      <c r="BV183" s="270">
        <v>0</v>
      </c>
      <c r="BW183" s="270">
        <v>15</v>
      </c>
      <c r="BX183" s="270">
        <v>0</v>
      </c>
      <c r="BY183" s="270" t="s">
        <v>1676</v>
      </c>
      <c r="BZ183" s="270">
        <v>0</v>
      </c>
      <c r="CA183" s="270">
        <v>0</v>
      </c>
      <c r="CB183" s="270">
        <v>0</v>
      </c>
      <c r="CC183" s="270">
        <v>0</v>
      </c>
      <c r="CD183" s="270">
        <v>35</v>
      </c>
      <c r="CE183" s="270">
        <v>0</v>
      </c>
      <c r="CF183" s="270">
        <v>0</v>
      </c>
      <c r="CG183" s="270">
        <v>1025</v>
      </c>
      <c r="CH183" s="270">
        <v>0</v>
      </c>
      <c r="CI183" s="270">
        <v>380</v>
      </c>
      <c r="CJ183" s="270">
        <v>0</v>
      </c>
      <c r="CK183" s="270">
        <v>280</v>
      </c>
      <c r="CL183" s="270">
        <v>0</v>
      </c>
      <c r="CM183" s="270">
        <v>0</v>
      </c>
      <c r="CN183" s="270">
        <v>0</v>
      </c>
      <c r="CO183" s="270">
        <v>0</v>
      </c>
      <c r="CP183" s="270">
        <v>0</v>
      </c>
      <c r="CQ183" s="270">
        <v>0</v>
      </c>
      <c r="CR183" s="270">
        <v>0</v>
      </c>
      <c r="CS183" s="270">
        <v>0</v>
      </c>
      <c r="CT183" s="270">
        <v>0</v>
      </c>
      <c r="CU183" s="270"/>
      <c r="CV183" s="270">
        <v>0</v>
      </c>
      <c r="CW183" s="270">
        <v>70</v>
      </c>
      <c r="CX183" s="270">
        <v>0</v>
      </c>
      <c r="CY183" s="270">
        <v>0</v>
      </c>
      <c r="CZ183" s="270">
        <v>0</v>
      </c>
      <c r="DA183" s="270">
        <v>0</v>
      </c>
      <c r="DB183" s="270">
        <v>0</v>
      </c>
      <c r="DC183" s="270">
        <v>0</v>
      </c>
      <c r="DD183" s="270">
        <v>0</v>
      </c>
      <c r="DE183" s="270">
        <v>0</v>
      </c>
      <c r="DF183" s="270">
        <v>45</v>
      </c>
      <c r="DG183" s="270">
        <v>0</v>
      </c>
      <c r="DH183" s="270">
        <v>0</v>
      </c>
      <c r="DI183" s="270">
        <v>0</v>
      </c>
      <c r="DJ183" s="270">
        <v>0</v>
      </c>
      <c r="DK183" s="270">
        <v>0</v>
      </c>
      <c r="DL183" s="270">
        <v>0</v>
      </c>
      <c r="DM183" s="270">
        <v>0</v>
      </c>
      <c r="DN183" s="270">
        <v>0</v>
      </c>
      <c r="DO183" s="270">
        <v>0</v>
      </c>
      <c r="DP183" s="270">
        <v>0</v>
      </c>
      <c r="DQ183" s="270">
        <v>0</v>
      </c>
      <c r="DR183" s="270"/>
      <c r="DS183" s="270">
        <v>0</v>
      </c>
      <c r="DT183" s="270">
        <v>0</v>
      </c>
      <c r="DU183" s="270">
        <v>0</v>
      </c>
      <c r="DV183" s="270">
        <v>0</v>
      </c>
      <c r="DW183" s="270">
        <v>0</v>
      </c>
      <c r="DX183" s="270">
        <v>0</v>
      </c>
      <c r="DY183" s="270">
        <v>0</v>
      </c>
      <c r="DZ183" s="270">
        <v>0</v>
      </c>
      <c r="EA183" s="270">
        <v>0</v>
      </c>
      <c r="EB183" s="270">
        <v>0</v>
      </c>
      <c r="EC183" s="270">
        <v>0</v>
      </c>
      <c r="ED183" s="270">
        <v>0</v>
      </c>
      <c r="EE183" s="270">
        <v>0</v>
      </c>
      <c r="EF183" s="270">
        <v>0</v>
      </c>
      <c r="EG183" s="270">
        <v>0</v>
      </c>
      <c r="EH183" s="270">
        <v>0</v>
      </c>
      <c r="EI183" s="270">
        <v>0</v>
      </c>
      <c r="EJ183" s="270">
        <v>0</v>
      </c>
      <c r="EK183" s="270">
        <v>0</v>
      </c>
      <c r="EL183" s="270">
        <v>0</v>
      </c>
      <c r="EM183" s="270">
        <v>290</v>
      </c>
      <c r="EN183" s="270">
        <v>0</v>
      </c>
      <c r="EO183" s="270">
        <v>0</v>
      </c>
      <c r="EP183" s="270">
        <v>0</v>
      </c>
      <c r="EQ183" s="270">
        <v>0</v>
      </c>
      <c r="ER183" s="270">
        <v>0</v>
      </c>
      <c r="ES183" s="270">
        <v>0</v>
      </c>
      <c r="ET183" s="270">
        <v>0</v>
      </c>
      <c r="EU183" s="270">
        <v>0</v>
      </c>
      <c r="EV183" s="270">
        <v>0</v>
      </c>
      <c r="EW183" s="270">
        <v>0</v>
      </c>
      <c r="EX183" s="270">
        <v>0</v>
      </c>
      <c r="EY183" s="270">
        <v>0</v>
      </c>
      <c r="EZ183" s="270">
        <v>0</v>
      </c>
      <c r="FA183" s="270">
        <v>0</v>
      </c>
      <c r="FB183" s="270">
        <v>0</v>
      </c>
      <c r="FC183" s="270">
        <v>0</v>
      </c>
      <c r="FD183" s="270">
        <v>0</v>
      </c>
      <c r="FE183" s="270">
        <v>0</v>
      </c>
      <c r="FF183" s="270">
        <v>0</v>
      </c>
      <c r="FG183" s="270"/>
      <c r="FH183" s="270">
        <v>0</v>
      </c>
      <c r="FI183" s="270"/>
      <c r="FJ183" s="270">
        <v>0</v>
      </c>
      <c r="FK183" s="270">
        <v>0</v>
      </c>
      <c r="FL183" s="270">
        <v>0</v>
      </c>
      <c r="FM183" s="270">
        <v>0</v>
      </c>
      <c r="FN183" s="270">
        <v>0</v>
      </c>
      <c r="FO183" s="351">
        <v>1040</v>
      </c>
      <c r="FP183" s="351">
        <v>0</v>
      </c>
      <c r="FQ183" s="351">
        <v>1060</v>
      </c>
      <c r="FR183" s="13"/>
      <c r="FS183" s="270"/>
      <c r="FT183" s="270"/>
      <c r="FU183" s="270"/>
      <c r="FV183" s="270"/>
      <c r="FW183" s="270"/>
      <c r="FX183" s="270"/>
      <c r="FY183" s="270"/>
      <c r="FZ183" s="270"/>
      <c r="GA183" s="270"/>
      <c r="GB183" s="270"/>
      <c r="GC183" s="270"/>
      <c r="GD183" s="270"/>
      <c r="GE183" s="270"/>
      <c r="GF183" s="270"/>
      <c r="GG183" s="270"/>
      <c r="GH183" s="270"/>
      <c r="GI183" s="270"/>
      <c r="GJ183" s="270"/>
      <c r="GK183" s="270"/>
      <c r="GL183" s="270"/>
      <c r="GM183" s="270"/>
      <c r="GN183" s="270"/>
      <c r="GO183" s="270"/>
      <c r="GP183" s="270"/>
      <c r="GQ183" s="270"/>
      <c r="GR183" s="270"/>
      <c r="GS183" s="270"/>
      <c r="GT183" s="270"/>
      <c r="GU183" s="270"/>
      <c r="GV183" s="270"/>
      <c r="GW183" s="270"/>
      <c r="GX183" s="270"/>
      <c r="GY183" s="270"/>
      <c r="GZ183" s="270"/>
      <c r="HA183" s="270"/>
      <c r="HB183" s="270"/>
      <c r="HC183" s="270"/>
      <c r="HD183" s="270"/>
      <c r="HE183" s="270"/>
      <c r="HF183" s="270"/>
      <c r="HG183" s="270"/>
      <c r="HH183" s="270"/>
      <c r="HI183" s="270"/>
      <c r="HJ183" s="270"/>
      <c r="HK183" s="270"/>
      <c r="HL183" s="270"/>
      <c r="HM183" s="270"/>
      <c r="HN183" s="270"/>
      <c r="HO183" s="270"/>
      <c r="HP183" s="270"/>
      <c r="HQ183" s="270"/>
      <c r="HR183" s="270"/>
      <c r="HS183" s="270"/>
      <c r="HT183" s="270"/>
      <c r="HU183" s="270"/>
      <c r="HV183" s="270"/>
      <c r="HW183" s="270"/>
      <c r="HX183" s="270"/>
      <c r="HY183" s="270"/>
      <c r="HZ183" s="270"/>
      <c r="IA183" s="270"/>
      <c r="IB183" s="270"/>
      <c r="IC183" s="270"/>
      <c r="ID183" s="270"/>
      <c r="IE183" s="270"/>
      <c r="IF183" s="270"/>
      <c r="IG183" s="270"/>
      <c r="IH183" s="270"/>
    </row>
    <row r="184" spans="1:242" ht="12.75" customHeight="1" x14ac:dyDescent="0.2">
      <c r="A184" s="374" t="s">
        <v>38</v>
      </c>
      <c r="B184" s="270">
        <v>4235</v>
      </c>
      <c r="C184" s="270">
        <v>4235</v>
      </c>
      <c r="D184" s="270">
        <v>1945</v>
      </c>
      <c r="E184" s="270">
        <v>2290</v>
      </c>
      <c r="F184" s="270">
        <v>0</v>
      </c>
      <c r="G184" s="270">
        <v>0</v>
      </c>
      <c r="H184" s="270">
        <v>4235</v>
      </c>
      <c r="I184" s="270">
        <v>1085</v>
      </c>
      <c r="J184" s="270">
        <v>3150</v>
      </c>
      <c r="K184" s="270">
        <v>1790</v>
      </c>
      <c r="L184" s="270">
        <v>97.878112400000006</v>
      </c>
      <c r="M184" s="270">
        <v>57</v>
      </c>
      <c r="N184" s="270">
        <v>1175</v>
      </c>
      <c r="O184" s="270">
        <v>980</v>
      </c>
      <c r="P184" s="270">
        <v>665</v>
      </c>
      <c r="Q184" s="270">
        <v>880</v>
      </c>
      <c r="R184" s="270">
        <v>225</v>
      </c>
      <c r="S184" s="270">
        <v>105</v>
      </c>
      <c r="T184" s="270">
        <v>100</v>
      </c>
      <c r="U184" s="270">
        <v>80</v>
      </c>
      <c r="V184" s="270">
        <v>1.6458141669999999</v>
      </c>
      <c r="W184" s="270">
        <v>2</v>
      </c>
      <c r="X184" s="270">
        <v>56.27234043</v>
      </c>
      <c r="Y184" s="270">
        <v>0</v>
      </c>
      <c r="Z184" s="270">
        <v>255</v>
      </c>
      <c r="AA184" s="270">
        <v>765</v>
      </c>
      <c r="AB184" s="270">
        <v>1290</v>
      </c>
      <c r="AC184" s="270">
        <v>1385</v>
      </c>
      <c r="AD184" s="270">
        <v>525</v>
      </c>
      <c r="AE184" s="270">
        <v>15</v>
      </c>
      <c r="AF184" s="270">
        <v>220</v>
      </c>
      <c r="AG184" s="270" t="s">
        <v>1676</v>
      </c>
      <c r="AH184" s="270" t="s">
        <v>1676</v>
      </c>
      <c r="AI184" s="270" t="s">
        <v>1676</v>
      </c>
      <c r="AJ184" s="270" t="s">
        <v>1676</v>
      </c>
      <c r="AK184" s="270">
        <v>30</v>
      </c>
      <c r="AL184" s="270">
        <v>235</v>
      </c>
      <c r="AM184" s="270">
        <v>585</v>
      </c>
      <c r="AN184" s="270" t="s">
        <v>1676</v>
      </c>
      <c r="AO184" s="270">
        <v>0</v>
      </c>
      <c r="AP184" s="270" t="s">
        <v>1676</v>
      </c>
      <c r="AQ184" s="270">
        <v>425</v>
      </c>
      <c r="AR184" s="270">
        <v>65</v>
      </c>
      <c r="AS184" s="270">
        <v>55</v>
      </c>
      <c r="AT184" s="270">
        <v>235</v>
      </c>
      <c r="AU184" s="270">
        <v>0</v>
      </c>
      <c r="AV184" s="270">
        <v>50</v>
      </c>
      <c r="AW184" s="270">
        <v>585</v>
      </c>
      <c r="AX184" s="270">
        <v>0</v>
      </c>
      <c r="AY184" s="270">
        <v>200</v>
      </c>
      <c r="AZ184" s="270">
        <v>1390</v>
      </c>
      <c r="BA184" s="270" t="s">
        <v>1676</v>
      </c>
      <c r="BB184" s="270">
        <v>140</v>
      </c>
      <c r="BC184" s="270">
        <v>25</v>
      </c>
      <c r="BD184" s="270">
        <v>130</v>
      </c>
      <c r="BE184" s="270">
        <v>35</v>
      </c>
      <c r="BF184" s="270" t="s">
        <v>1676</v>
      </c>
      <c r="BG184" s="270" t="s">
        <v>1676</v>
      </c>
      <c r="BH184" s="270">
        <v>140</v>
      </c>
      <c r="BI184" s="270" t="s">
        <v>1676</v>
      </c>
      <c r="BJ184" s="270">
        <v>0</v>
      </c>
      <c r="BK184" s="270" t="s">
        <v>1676</v>
      </c>
      <c r="BL184" s="270">
        <v>0</v>
      </c>
      <c r="BM184" s="270">
        <v>970</v>
      </c>
      <c r="BN184" s="270">
        <v>35</v>
      </c>
      <c r="BO184" s="270">
        <v>1855</v>
      </c>
      <c r="BP184" s="270">
        <v>540</v>
      </c>
      <c r="BQ184" s="270">
        <v>0</v>
      </c>
      <c r="BR184" s="270">
        <v>0</v>
      </c>
      <c r="BS184" s="270">
        <v>10</v>
      </c>
      <c r="BT184" s="270">
        <v>335</v>
      </c>
      <c r="BU184" s="270">
        <v>70</v>
      </c>
      <c r="BV184" s="270">
        <v>0</v>
      </c>
      <c r="BW184" s="270">
        <v>85</v>
      </c>
      <c r="BX184" s="270" t="s">
        <v>1676</v>
      </c>
      <c r="BY184" s="270" t="s">
        <v>1676</v>
      </c>
      <c r="BZ184" s="270">
        <v>0</v>
      </c>
      <c r="CA184" s="270" t="s">
        <v>1676</v>
      </c>
      <c r="CB184" s="270">
        <v>0</v>
      </c>
      <c r="CC184" s="270">
        <v>0</v>
      </c>
      <c r="CD184" s="270">
        <v>50</v>
      </c>
      <c r="CE184" s="270" t="s">
        <v>1676</v>
      </c>
      <c r="CF184" s="270">
        <v>0</v>
      </c>
      <c r="CG184" s="270">
        <v>4180</v>
      </c>
      <c r="CH184" s="270">
        <v>0</v>
      </c>
      <c r="CI184" s="270">
        <v>1250</v>
      </c>
      <c r="CJ184" s="270">
        <v>495</v>
      </c>
      <c r="CK184" s="270">
        <v>2070</v>
      </c>
      <c r="CL184" s="270">
        <v>0</v>
      </c>
      <c r="CM184" s="270" t="s">
        <v>1676</v>
      </c>
      <c r="CN184" s="270">
        <v>55</v>
      </c>
      <c r="CO184" s="270">
        <v>0</v>
      </c>
      <c r="CP184" s="270">
        <v>0</v>
      </c>
      <c r="CQ184" s="270">
        <v>0</v>
      </c>
      <c r="CR184" s="270">
        <v>0</v>
      </c>
      <c r="CS184" s="270">
        <v>0</v>
      </c>
      <c r="CT184" s="270">
        <v>0</v>
      </c>
      <c r="CU184" s="270"/>
      <c r="CV184" s="270">
        <v>0</v>
      </c>
      <c r="CW184" s="270">
        <v>0</v>
      </c>
      <c r="CX184" s="270" t="s">
        <v>1676</v>
      </c>
      <c r="CY184" s="270">
        <v>0</v>
      </c>
      <c r="CZ184" s="270">
        <v>0</v>
      </c>
      <c r="DA184" s="270">
        <v>0</v>
      </c>
      <c r="DB184" s="270">
        <v>0</v>
      </c>
      <c r="DC184" s="270">
        <v>0</v>
      </c>
      <c r="DD184" s="270">
        <v>0</v>
      </c>
      <c r="DE184" s="270">
        <v>0</v>
      </c>
      <c r="DF184" s="270">
        <v>20</v>
      </c>
      <c r="DG184" s="270">
        <v>0</v>
      </c>
      <c r="DH184" s="270">
        <v>0</v>
      </c>
      <c r="DI184" s="270">
        <v>0</v>
      </c>
      <c r="DJ184" s="270">
        <v>0</v>
      </c>
      <c r="DK184" s="270">
        <v>0</v>
      </c>
      <c r="DL184" s="270">
        <v>0</v>
      </c>
      <c r="DM184" s="270">
        <v>0</v>
      </c>
      <c r="DN184" s="270">
        <v>0</v>
      </c>
      <c r="DO184" s="270">
        <v>0</v>
      </c>
      <c r="DP184" s="270">
        <v>0</v>
      </c>
      <c r="DQ184" s="270">
        <v>0</v>
      </c>
      <c r="DR184" s="270"/>
      <c r="DS184" s="270">
        <v>0</v>
      </c>
      <c r="DT184" s="270">
        <v>0</v>
      </c>
      <c r="DU184" s="270">
        <v>0</v>
      </c>
      <c r="DV184" s="270">
        <v>0</v>
      </c>
      <c r="DW184" s="270">
        <v>0</v>
      </c>
      <c r="DX184" s="270">
        <v>0</v>
      </c>
      <c r="DY184" s="270">
        <v>0</v>
      </c>
      <c r="DZ184" s="270">
        <v>0</v>
      </c>
      <c r="EA184" s="270">
        <v>0</v>
      </c>
      <c r="EB184" s="270">
        <v>0</v>
      </c>
      <c r="EC184" s="270">
        <v>0</v>
      </c>
      <c r="ED184" s="270">
        <v>0</v>
      </c>
      <c r="EE184" s="270">
        <v>0</v>
      </c>
      <c r="EF184" s="270">
        <v>0</v>
      </c>
      <c r="EG184" s="270">
        <v>0</v>
      </c>
      <c r="EH184" s="270">
        <v>0</v>
      </c>
      <c r="EI184" s="270">
        <v>0</v>
      </c>
      <c r="EJ184" s="270">
        <v>0</v>
      </c>
      <c r="EK184" s="270">
        <v>0</v>
      </c>
      <c r="EL184" s="270">
        <v>0</v>
      </c>
      <c r="EM184" s="270">
        <v>340</v>
      </c>
      <c r="EN184" s="270">
        <v>0</v>
      </c>
      <c r="EO184" s="270">
        <v>0</v>
      </c>
      <c r="EP184" s="270">
        <v>0</v>
      </c>
      <c r="EQ184" s="270">
        <v>0</v>
      </c>
      <c r="ER184" s="270">
        <v>0</v>
      </c>
      <c r="ES184" s="270">
        <v>0</v>
      </c>
      <c r="ET184" s="270">
        <v>0</v>
      </c>
      <c r="EU184" s="270">
        <v>0</v>
      </c>
      <c r="EV184" s="270">
        <v>0</v>
      </c>
      <c r="EW184" s="270">
        <v>0</v>
      </c>
      <c r="EX184" s="270">
        <v>0</v>
      </c>
      <c r="EY184" s="270">
        <v>0</v>
      </c>
      <c r="EZ184" s="270">
        <v>0</v>
      </c>
      <c r="FA184" s="270">
        <v>0</v>
      </c>
      <c r="FB184" s="270">
        <v>0</v>
      </c>
      <c r="FC184" s="270">
        <v>0</v>
      </c>
      <c r="FD184" s="270">
        <v>0</v>
      </c>
      <c r="FE184" s="270">
        <v>0</v>
      </c>
      <c r="FF184" s="270">
        <v>0</v>
      </c>
      <c r="FG184" s="270"/>
      <c r="FH184" s="270">
        <v>0</v>
      </c>
      <c r="FI184" s="270"/>
      <c r="FJ184" s="270">
        <v>0</v>
      </c>
      <c r="FK184" s="270">
        <v>0</v>
      </c>
      <c r="FL184" s="270">
        <v>0</v>
      </c>
      <c r="FM184" s="270">
        <v>0</v>
      </c>
      <c r="FN184" s="270">
        <v>0</v>
      </c>
      <c r="FO184" s="351">
        <v>4095</v>
      </c>
      <c r="FP184" s="351">
        <v>0</v>
      </c>
      <c r="FQ184" s="351">
        <v>4215</v>
      </c>
      <c r="FR184" s="13"/>
      <c r="FS184" s="270"/>
      <c r="FT184" s="270"/>
      <c r="FU184" s="270"/>
      <c r="FV184" s="270"/>
      <c r="FW184" s="270"/>
      <c r="FX184" s="270"/>
      <c r="FY184" s="270"/>
      <c r="FZ184" s="270"/>
      <c r="GA184" s="270"/>
      <c r="GB184" s="270"/>
      <c r="GC184" s="270"/>
      <c r="GD184" s="270"/>
      <c r="GE184" s="270"/>
      <c r="GF184" s="270"/>
      <c r="GG184" s="270"/>
      <c r="GH184" s="270"/>
      <c r="GI184" s="270"/>
      <c r="GJ184" s="270"/>
      <c r="GK184" s="270"/>
      <c r="GL184" s="270"/>
      <c r="GM184" s="270"/>
      <c r="GN184" s="270"/>
      <c r="GO184" s="270"/>
      <c r="GP184" s="270"/>
      <c r="GQ184" s="270"/>
      <c r="GR184" s="270"/>
      <c r="GS184" s="270"/>
      <c r="GT184" s="270"/>
      <c r="GU184" s="270"/>
      <c r="GV184" s="270"/>
      <c r="GW184" s="270"/>
      <c r="GX184" s="270"/>
      <c r="GY184" s="270"/>
      <c r="GZ184" s="270"/>
      <c r="HA184" s="270"/>
      <c r="HB184" s="270"/>
      <c r="HC184" s="270"/>
      <c r="HD184" s="270"/>
      <c r="HE184" s="270"/>
      <c r="HF184" s="270"/>
      <c r="HG184" s="270"/>
      <c r="HH184" s="270"/>
      <c r="HI184" s="270"/>
      <c r="HJ184" s="270"/>
      <c r="HK184" s="270"/>
      <c r="HL184" s="270"/>
      <c r="HM184" s="270"/>
      <c r="HN184" s="270"/>
      <c r="HO184" s="270"/>
      <c r="HP184" s="270"/>
      <c r="HQ184" s="270"/>
      <c r="HR184" s="270"/>
      <c r="HS184" s="270"/>
      <c r="HT184" s="270"/>
      <c r="HU184" s="270"/>
      <c r="HV184" s="270"/>
      <c r="HW184" s="270"/>
      <c r="HX184" s="270"/>
      <c r="HY184" s="270"/>
      <c r="HZ184" s="270"/>
      <c r="IA184" s="270"/>
      <c r="IB184" s="270"/>
      <c r="IC184" s="270"/>
      <c r="ID184" s="270"/>
      <c r="IE184" s="270"/>
      <c r="IF184" s="270"/>
      <c r="IG184" s="270"/>
      <c r="IH184" s="270"/>
    </row>
    <row r="185" spans="1:242" ht="12.75" customHeight="1" x14ac:dyDescent="0.2">
      <c r="A185" s="374" t="s">
        <v>39</v>
      </c>
      <c r="B185" s="270">
        <v>1165</v>
      </c>
      <c r="C185" s="270">
        <v>1165</v>
      </c>
      <c r="D185" s="270">
        <v>645</v>
      </c>
      <c r="E185" s="270">
        <v>515</v>
      </c>
      <c r="F185" s="270">
        <v>0</v>
      </c>
      <c r="G185" s="270">
        <v>0</v>
      </c>
      <c r="H185" s="270">
        <v>1165</v>
      </c>
      <c r="I185" s="270">
        <v>340</v>
      </c>
      <c r="J185" s="270">
        <v>820</v>
      </c>
      <c r="K185" s="270">
        <v>870</v>
      </c>
      <c r="L185" s="270">
        <v>90.457044670000002</v>
      </c>
      <c r="M185" s="270">
        <v>68</v>
      </c>
      <c r="N185" s="270">
        <v>190</v>
      </c>
      <c r="O185" s="270">
        <v>295</v>
      </c>
      <c r="P185" s="270">
        <v>320</v>
      </c>
      <c r="Q185" s="270">
        <v>235</v>
      </c>
      <c r="R185" s="270">
        <v>70</v>
      </c>
      <c r="S185" s="270">
        <v>40</v>
      </c>
      <c r="T185" s="270">
        <v>10</v>
      </c>
      <c r="U185" s="270" t="s">
        <v>1676</v>
      </c>
      <c r="V185" s="270">
        <v>2.5438596489999998</v>
      </c>
      <c r="W185" s="270">
        <v>3</v>
      </c>
      <c r="X185" s="270">
        <v>64.565778159999994</v>
      </c>
      <c r="Y185" s="270">
        <v>0</v>
      </c>
      <c r="Z185" s="270">
        <v>25</v>
      </c>
      <c r="AA185" s="270">
        <v>90</v>
      </c>
      <c r="AB185" s="270">
        <v>255</v>
      </c>
      <c r="AC185" s="270">
        <v>505</v>
      </c>
      <c r="AD185" s="270">
        <v>275</v>
      </c>
      <c r="AE185" s="270">
        <v>15</v>
      </c>
      <c r="AF185" s="270">
        <v>75</v>
      </c>
      <c r="AG185" s="270">
        <v>0</v>
      </c>
      <c r="AH185" s="270">
        <v>165</v>
      </c>
      <c r="AI185" s="270">
        <v>0</v>
      </c>
      <c r="AJ185" s="270">
        <v>0</v>
      </c>
      <c r="AK185" s="270">
        <v>0</v>
      </c>
      <c r="AL185" s="270">
        <v>0</v>
      </c>
      <c r="AM185" s="270">
        <v>0</v>
      </c>
      <c r="AN185" s="270">
        <v>0</v>
      </c>
      <c r="AO185" s="270">
        <v>0</v>
      </c>
      <c r="AP185" s="270">
        <v>0</v>
      </c>
      <c r="AQ185" s="270">
        <v>0</v>
      </c>
      <c r="AR185" s="270">
        <v>0</v>
      </c>
      <c r="AS185" s="270">
        <v>0</v>
      </c>
      <c r="AT185" s="270">
        <v>0</v>
      </c>
      <c r="AU185" s="270">
        <v>0</v>
      </c>
      <c r="AV185" s="270">
        <v>10</v>
      </c>
      <c r="AW185" s="270">
        <v>385</v>
      </c>
      <c r="AX185" s="270">
        <v>0</v>
      </c>
      <c r="AY185" s="270">
        <v>0</v>
      </c>
      <c r="AZ185" s="270">
        <v>500</v>
      </c>
      <c r="BA185" s="270" t="s">
        <v>1676</v>
      </c>
      <c r="BB185" s="270">
        <v>25</v>
      </c>
      <c r="BC185" s="270">
        <v>0</v>
      </c>
      <c r="BD185" s="270" t="s">
        <v>1676</v>
      </c>
      <c r="BE185" s="270">
        <v>0</v>
      </c>
      <c r="BF185" s="270">
        <v>0</v>
      </c>
      <c r="BG185" s="270">
        <v>0</v>
      </c>
      <c r="BH185" s="270">
        <v>75</v>
      </c>
      <c r="BI185" s="270">
        <v>170</v>
      </c>
      <c r="BJ185" s="270">
        <v>0</v>
      </c>
      <c r="BK185" s="270">
        <v>0</v>
      </c>
      <c r="BL185" s="270">
        <v>0</v>
      </c>
      <c r="BM185" s="270">
        <v>315</v>
      </c>
      <c r="BN185" s="270">
        <v>10</v>
      </c>
      <c r="BO185" s="270">
        <v>580</v>
      </c>
      <c r="BP185" s="270">
        <v>0</v>
      </c>
      <c r="BQ185" s="270">
        <v>0</v>
      </c>
      <c r="BR185" s="270">
        <v>0</v>
      </c>
      <c r="BS185" s="270" t="s">
        <v>1676</v>
      </c>
      <c r="BT185" s="270" t="s">
        <v>1676</v>
      </c>
      <c r="BU185" s="270" t="s">
        <v>1676</v>
      </c>
      <c r="BV185" s="270">
        <v>0</v>
      </c>
      <c r="BW185" s="270" t="s">
        <v>1676</v>
      </c>
      <c r="BX185" s="270">
        <v>0</v>
      </c>
      <c r="BY185" s="270">
        <v>0</v>
      </c>
      <c r="BZ185" s="270">
        <v>0</v>
      </c>
      <c r="CA185" s="270">
        <v>0</v>
      </c>
      <c r="CB185" s="270">
        <v>0</v>
      </c>
      <c r="CC185" s="270">
        <v>0</v>
      </c>
      <c r="CD185" s="270">
        <v>15</v>
      </c>
      <c r="CE185" s="270">
        <v>0</v>
      </c>
      <c r="CF185" s="270">
        <v>0</v>
      </c>
      <c r="CG185" s="270">
        <v>1145</v>
      </c>
      <c r="CH185" s="270">
        <v>0</v>
      </c>
      <c r="CI185" s="270">
        <v>315</v>
      </c>
      <c r="CJ185" s="270">
        <v>0</v>
      </c>
      <c r="CK185" s="270">
        <v>680</v>
      </c>
      <c r="CL185" s="270">
        <v>0</v>
      </c>
      <c r="CM185" s="270">
        <v>170</v>
      </c>
      <c r="CN185" s="270">
        <v>0</v>
      </c>
      <c r="CO185" s="270">
        <v>0</v>
      </c>
      <c r="CP185" s="270">
        <v>0</v>
      </c>
      <c r="CQ185" s="270">
        <v>0</v>
      </c>
      <c r="CR185" s="270">
        <v>0</v>
      </c>
      <c r="CS185" s="270">
        <v>0</v>
      </c>
      <c r="CT185" s="270">
        <v>0</v>
      </c>
      <c r="CU185" s="270"/>
      <c r="CV185" s="270">
        <v>0</v>
      </c>
      <c r="CW185" s="270">
        <v>0</v>
      </c>
      <c r="CX185" s="270">
        <v>0</v>
      </c>
      <c r="CY185" s="270">
        <v>0</v>
      </c>
      <c r="CZ185" s="270">
        <v>0</v>
      </c>
      <c r="DA185" s="270">
        <v>0</v>
      </c>
      <c r="DB185" s="270">
        <v>0</v>
      </c>
      <c r="DC185" s="270">
        <v>0</v>
      </c>
      <c r="DD185" s="270">
        <v>0</v>
      </c>
      <c r="DE185" s="270">
        <v>0</v>
      </c>
      <c r="DF185" s="270">
        <v>0</v>
      </c>
      <c r="DG185" s="270">
        <v>0</v>
      </c>
      <c r="DH185" s="270">
        <v>0</v>
      </c>
      <c r="DI185" s="270">
        <v>0</v>
      </c>
      <c r="DJ185" s="270">
        <v>0</v>
      </c>
      <c r="DK185" s="270">
        <v>0</v>
      </c>
      <c r="DL185" s="270">
        <v>0</v>
      </c>
      <c r="DM185" s="270">
        <v>0</v>
      </c>
      <c r="DN185" s="270">
        <v>0</v>
      </c>
      <c r="DO185" s="270">
        <v>0</v>
      </c>
      <c r="DP185" s="270">
        <v>0</v>
      </c>
      <c r="DQ185" s="270">
        <v>0</v>
      </c>
      <c r="DR185" s="270"/>
      <c r="DS185" s="270">
        <v>0</v>
      </c>
      <c r="DT185" s="270">
        <v>0</v>
      </c>
      <c r="DU185" s="270">
        <v>0</v>
      </c>
      <c r="DV185" s="270">
        <v>0</v>
      </c>
      <c r="DW185" s="270">
        <v>0</v>
      </c>
      <c r="DX185" s="270">
        <v>0</v>
      </c>
      <c r="DY185" s="270">
        <v>0</v>
      </c>
      <c r="DZ185" s="270">
        <v>0</v>
      </c>
      <c r="EA185" s="270">
        <v>0</v>
      </c>
      <c r="EB185" s="270">
        <v>0</v>
      </c>
      <c r="EC185" s="270">
        <v>0</v>
      </c>
      <c r="ED185" s="270">
        <v>0</v>
      </c>
      <c r="EE185" s="270">
        <v>0</v>
      </c>
      <c r="EF185" s="270">
        <v>0</v>
      </c>
      <c r="EG185" s="270">
        <v>0</v>
      </c>
      <c r="EH185" s="270">
        <v>0</v>
      </c>
      <c r="EI185" s="270">
        <v>0</v>
      </c>
      <c r="EJ185" s="270">
        <v>0</v>
      </c>
      <c r="EK185" s="270">
        <v>0</v>
      </c>
      <c r="EL185" s="270">
        <v>0</v>
      </c>
      <c r="EM185" s="270">
        <v>0</v>
      </c>
      <c r="EN185" s="270">
        <v>0</v>
      </c>
      <c r="EO185" s="270">
        <v>0</v>
      </c>
      <c r="EP185" s="270">
        <v>0</v>
      </c>
      <c r="EQ185" s="270">
        <v>0</v>
      </c>
      <c r="ER185" s="270">
        <v>0</v>
      </c>
      <c r="ES185" s="270">
        <v>0</v>
      </c>
      <c r="ET185" s="270">
        <v>0</v>
      </c>
      <c r="EU185" s="270">
        <v>0</v>
      </c>
      <c r="EV185" s="270">
        <v>0</v>
      </c>
      <c r="EW185" s="270">
        <v>0</v>
      </c>
      <c r="EX185" s="270">
        <v>0</v>
      </c>
      <c r="EY185" s="270">
        <v>0</v>
      </c>
      <c r="EZ185" s="270">
        <v>0</v>
      </c>
      <c r="FA185" s="270">
        <v>0</v>
      </c>
      <c r="FB185" s="270">
        <v>0</v>
      </c>
      <c r="FC185" s="270">
        <v>0</v>
      </c>
      <c r="FD185" s="270">
        <v>0</v>
      </c>
      <c r="FE185" s="270">
        <v>0</v>
      </c>
      <c r="FF185" s="270">
        <v>0</v>
      </c>
      <c r="FG185" s="270"/>
      <c r="FH185" s="270">
        <v>0</v>
      </c>
      <c r="FI185" s="270"/>
      <c r="FJ185" s="270">
        <v>0</v>
      </c>
      <c r="FK185" s="270">
        <v>0</v>
      </c>
      <c r="FL185" s="270">
        <v>0</v>
      </c>
      <c r="FM185" s="270">
        <v>0</v>
      </c>
      <c r="FN185" s="270">
        <v>0</v>
      </c>
      <c r="FO185" s="351">
        <v>1135</v>
      </c>
      <c r="FP185" s="351">
        <v>0</v>
      </c>
      <c r="FQ185" s="351">
        <v>1165</v>
      </c>
      <c r="FR185" s="13"/>
      <c r="FS185" s="270"/>
      <c r="FT185" s="270"/>
      <c r="FU185" s="270"/>
      <c r="FV185" s="270"/>
      <c r="FW185" s="270"/>
      <c r="FX185" s="270"/>
      <c r="FY185" s="270"/>
      <c r="FZ185" s="270"/>
      <c r="GA185" s="270"/>
      <c r="GB185" s="270"/>
      <c r="GC185" s="270"/>
      <c r="GD185" s="270"/>
      <c r="GE185" s="270"/>
      <c r="GF185" s="270"/>
      <c r="GG185" s="270"/>
      <c r="GH185" s="270"/>
      <c r="GI185" s="270"/>
      <c r="GJ185" s="270"/>
      <c r="GK185" s="270"/>
      <c r="GL185" s="270"/>
      <c r="GM185" s="270"/>
      <c r="GN185" s="270"/>
      <c r="GO185" s="270"/>
      <c r="GP185" s="270"/>
      <c r="GQ185" s="270"/>
      <c r="GR185" s="270"/>
      <c r="GS185" s="270"/>
      <c r="GT185" s="270"/>
      <c r="GU185" s="270"/>
      <c r="GV185" s="270"/>
      <c r="GW185" s="270"/>
      <c r="GX185" s="270"/>
      <c r="GY185" s="270"/>
      <c r="GZ185" s="270"/>
      <c r="HA185" s="270"/>
      <c r="HB185" s="270"/>
      <c r="HC185" s="270"/>
      <c r="HD185" s="270"/>
      <c r="HE185" s="270"/>
      <c r="HF185" s="270"/>
      <c r="HG185" s="270"/>
      <c r="HH185" s="270"/>
      <c r="HI185" s="270"/>
      <c r="HJ185" s="270"/>
      <c r="HK185" s="270"/>
      <c r="HL185" s="270"/>
      <c r="HM185" s="270"/>
      <c r="HN185" s="270"/>
      <c r="HO185" s="270"/>
      <c r="HP185" s="270"/>
      <c r="HQ185" s="270"/>
      <c r="HR185" s="270"/>
      <c r="HS185" s="270"/>
      <c r="HT185" s="270"/>
      <c r="HU185" s="270"/>
      <c r="HV185" s="270"/>
      <c r="HW185" s="270"/>
      <c r="HX185" s="270"/>
      <c r="HY185" s="270"/>
      <c r="HZ185" s="270"/>
      <c r="IA185" s="270"/>
      <c r="IB185" s="270"/>
      <c r="IC185" s="270"/>
      <c r="ID185" s="270"/>
      <c r="IE185" s="270"/>
      <c r="IF185" s="270"/>
      <c r="IG185" s="270"/>
      <c r="IH185" s="270"/>
    </row>
    <row r="186" spans="1:242" ht="12.75" customHeight="1" x14ac:dyDescent="0.2">
      <c r="A186" s="374" t="s">
        <v>40</v>
      </c>
      <c r="B186" s="270">
        <v>2600</v>
      </c>
      <c r="C186" s="270">
        <v>2600</v>
      </c>
      <c r="D186" s="270">
        <v>1245</v>
      </c>
      <c r="E186" s="270">
        <v>1355</v>
      </c>
      <c r="F186" s="270">
        <v>0</v>
      </c>
      <c r="G186" s="270">
        <v>0</v>
      </c>
      <c r="H186" s="270">
        <v>2600</v>
      </c>
      <c r="I186" s="270">
        <v>350</v>
      </c>
      <c r="J186" s="270">
        <v>2250</v>
      </c>
      <c r="K186" s="270">
        <v>690</v>
      </c>
      <c r="L186" s="270">
        <v>83.107390300000006</v>
      </c>
      <c r="M186" s="270">
        <v>49</v>
      </c>
      <c r="N186" s="270">
        <v>820</v>
      </c>
      <c r="O186" s="270">
        <v>690</v>
      </c>
      <c r="P186" s="270">
        <v>445</v>
      </c>
      <c r="Q186" s="270">
        <v>380</v>
      </c>
      <c r="R186" s="270">
        <v>125</v>
      </c>
      <c r="S186" s="270">
        <v>55</v>
      </c>
      <c r="T186" s="270">
        <v>45</v>
      </c>
      <c r="U186" s="270">
        <v>40</v>
      </c>
      <c r="V186" s="270">
        <v>1.963068182</v>
      </c>
      <c r="W186" s="270">
        <v>2</v>
      </c>
      <c r="X186" s="270">
        <v>49.986121820000001</v>
      </c>
      <c r="Y186" s="270">
        <v>0</v>
      </c>
      <c r="Z186" s="270">
        <v>360</v>
      </c>
      <c r="AA186" s="270">
        <v>655</v>
      </c>
      <c r="AB186" s="270">
        <v>765</v>
      </c>
      <c r="AC186" s="270">
        <v>630</v>
      </c>
      <c r="AD186" s="270">
        <v>185</v>
      </c>
      <c r="AE186" s="270" t="s">
        <v>1676</v>
      </c>
      <c r="AF186" s="270">
        <v>110</v>
      </c>
      <c r="AG186" s="270">
        <v>0</v>
      </c>
      <c r="AH186" s="270">
        <v>0</v>
      </c>
      <c r="AI186" s="270">
        <v>0</v>
      </c>
      <c r="AJ186" s="270">
        <v>60</v>
      </c>
      <c r="AK186" s="270">
        <v>0</v>
      </c>
      <c r="AL186" s="270">
        <v>390</v>
      </c>
      <c r="AM186" s="270">
        <v>405</v>
      </c>
      <c r="AN186" s="270">
        <v>0</v>
      </c>
      <c r="AO186" s="270">
        <v>0</v>
      </c>
      <c r="AP186" s="270">
        <v>0</v>
      </c>
      <c r="AQ186" s="270">
        <v>365</v>
      </c>
      <c r="AR186" s="270">
        <v>100</v>
      </c>
      <c r="AS186" s="270">
        <v>30</v>
      </c>
      <c r="AT186" s="270">
        <v>180</v>
      </c>
      <c r="AU186" s="270">
        <v>0</v>
      </c>
      <c r="AV186" s="270">
        <v>40</v>
      </c>
      <c r="AW186" s="270">
        <v>335</v>
      </c>
      <c r="AX186" s="270">
        <v>0</v>
      </c>
      <c r="AY186" s="270">
        <v>0</v>
      </c>
      <c r="AZ186" s="270">
        <v>490</v>
      </c>
      <c r="BA186" s="270" t="s">
        <v>1676</v>
      </c>
      <c r="BB186" s="270">
        <v>95</v>
      </c>
      <c r="BC186" s="270">
        <v>35</v>
      </c>
      <c r="BD186" s="270">
        <v>70</v>
      </c>
      <c r="BE186" s="270">
        <v>10</v>
      </c>
      <c r="BF186" s="270" t="s">
        <v>1676</v>
      </c>
      <c r="BG186" s="270">
        <v>0</v>
      </c>
      <c r="BH186" s="270">
        <v>120</v>
      </c>
      <c r="BI186" s="270">
        <v>0</v>
      </c>
      <c r="BJ186" s="270">
        <v>0</v>
      </c>
      <c r="BK186" s="270" t="s">
        <v>1676</v>
      </c>
      <c r="BL186" s="270">
        <v>65</v>
      </c>
      <c r="BM186" s="270">
        <v>705</v>
      </c>
      <c r="BN186" s="270">
        <v>50</v>
      </c>
      <c r="BO186" s="270">
        <v>660</v>
      </c>
      <c r="BP186" s="270">
        <v>515</v>
      </c>
      <c r="BQ186" s="270">
        <v>0</v>
      </c>
      <c r="BR186" s="270">
        <v>0</v>
      </c>
      <c r="BS186" s="270" t="s">
        <v>1676</v>
      </c>
      <c r="BT186" s="270">
        <v>265</v>
      </c>
      <c r="BU186" s="270">
        <v>25</v>
      </c>
      <c r="BV186" s="270">
        <v>0</v>
      </c>
      <c r="BW186" s="270">
        <v>70</v>
      </c>
      <c r="BX186" s="270">
        <v>0</v>
      </c>
      <c r="BY186" s="270" t="s">
        <v>1676</v>
      </c>
      <c r="BZ186" s="270">
        <v>0</v>
      </c>
      <c r="CA186" s="270">
        <v>0</v>
      </c>
      <c r="CB186" s="270">
        <v>0</v>
      </c>
      <c r="CC186" s="270">
        <v>0</v>
      </c>
      <c r="CD186" s="270">
        <v>45</v>
      </c>
      <c r="CE186" s="270">
        <v>0</v>
      </c>
      <c r="CF186" s="270">
        <v>0</v>
      </c>
      <c r="CG186" s="270">
        <v>2550</v>
      </c>
      <c r="CH186" s="270">
        <v>0</v>
      </c>
      <c r="CI186" s="270">
        <v>625</v>
      </c>
      <c r="CJ186" s="270">
        <v>465</v>
      </c>
      <c r="CK186" s="270">
        <v>820</v>
      </c>
      <c r="CL186" s="270">
        <v>65</v>
      </c>
      <c r="CM186" s="270">
        <v>0</v>
      </c>
      <c r="CN186" s="270">
        <v>0</v>
      </c>
      <c r="CO186" s="270">
        <v>0</v>
      </c>
      <c r="CP186" s="270">
        <v>0</v>
      </c>
      <c r="CQ186" s="270">
        <v>0</v>
      </c>
      <c r="CR186" s="270">
        <v>0</v>
      </c>
      <c r="CS186" s="270">
        <v>0</v>
      </c>
      <c r="CT186" s="270">
        <v>0</v>
      </c>
      <c r="CU186" s="270"/>
      <c r="CV186" s="270">
        <v>0</v>
      </c>
      <c r="CW186" s="270">
        <v>0</v>
      </c>
      <c r="CX186" s="270">
        <v>25</v>
      </c>
      <c r="CY186" s="270">
        <v>0</v>
      </c>
      <c r="CZ186" s="270">
        <v>0</v>
      </c>
      <c r="DA186" s="270">
        <v>0</v>
      </c>
      <c r="DB186" s="270">
        <v>0</v>
      </c>
      <c r="DC186" s="270">
        <v>0</v>
      </c>
      <c r="DD186" s="270">
        <v>0</v>
      </c>
      <c r="DE186" s="270">
        <v>0</v>
      </c>
      <c r="DF186" s="270">
        <v>350</v>
      </c>
      <c r="DG186" s="270">
        <v>0</v>
      </c>
      <c r="DH186" s="270">
        <v>0</v>
      </c>
      <c r="DI186" s="270">
        <v>0</v>
      </c>
      <c r="DJ186" s="270">
        <v>0</v>
      </c>
      <c r="DK186" s="270">
        <v>0</v>
      </c>
      <c r="DL186" s="270">
        <v>0</v>
      </c>
      <c r="DM186" s="270">
        <v>0</v>
      </c>
      <c r="DN186" s="270">
        <v>0</v>
      </c>
      <c r="DO186" s="270">
        <v>0</v>
      </c>
      <c r="DP186" s="270">
        <v>0</v>
      </c>
      <c r="DQ186" s="270">
        <v>0</v>
      </c>
      <c r="DR186" s="270"/>
      <c r="DS186" s="270">
        <v>0</v>
      </c>
      <c r="DT186" s="270">
        <v>0</v>
      </c>
      <c r="DU186" s="270">
        <v>0</v>
      </c>
      <c r="DV186" s="270">
        <v>0</v>
      </c>
      <c r="DW186" s="270">
        <v>0</v>
      </c>
      <c r="DX186" s="270">
        <v>0</v>
      </c>
      <c r="DY186" s="270">
        <v>0</v>
      </c>
      <c r="DZ186" s="270">
        <v>0</v>
      </c>
      <c r="EA186" s="270">
        <v>0</v>
      </c>
      <c r="EB186" s="270">
        <v>0</v>
      </c>
      <c r="EC186" s="270">
        <v>0</v>
      </c>
      <c r="ED186" s="270">
        <v>0</v>
      </c>
      <c r="EE186" s="270">
        <v>0</v>
      </c>
      <c r="EF186" s="270">
        <v>0</v>
      </c>
      <c r="EG186" s="270">
        <v>0</v>
      </c>
      <c r="EH186" s="270">
        <v>0</v>
      </c>
      <c r="EI186" s="270">
        <v>0</v>
      </c>
      <c r="EJ186" s="270">
        <v>0</v>
      </c>
      <c r="EK186" s="270">
        <v>0</v>
      </c>
      <c r="EL186" s="270">
        <v>0</v>
      </c>
      <c r="EM186" s="270">
        <v>250</v>
      </c>
      <c r="EN186" s="270">
        <v>0</v>
      </c>
      <c r="EO186" s="270">
        <v>0</v>
      </c>
      <c r="EP186" s="270">
        <v>0</v>
      </c>
      <c r="EQ186" s="270">
        <v>0</v>
      </c>
      <c r="ER186" s="270">
        <v>0</v>
      </c>
      <c r="ES186" s="270">
        <v>0</v>
      </c>
      <c r="ET186" s="270">
        <v>0</v>
      </c>
      <c r="EU186" s="270">
        <v>0</v>
      </c>
      <c r="EV186" s="270">
        <v>0</v>
      </c>
      <c r="EW186" s="270">
        <v>0</v>
      </c>
      <c r="EX186" s="270">
        <v>0</v>
      </c>
      <c r="EY186" s="270">
        <v>0</v>
      </c>
      <c r="EZ186" s="270">
        <v>0</v>
      </c>
      <c r="FA186" s="270">
        <v>0</v>
      </c>
      <c r="FB186" s="270">
        <v>0</v>
      </c>
      <c r="FC186" s="270">
        <v>0</v>
      </c>
      <c r="FD186" s="270">
        <v>0</v>
      </c>
      <c r="FE186" s="270">
        <v>0</v>
      </c>
      <c r="FF186" s="270">
        <v>0</v>
      </c>
      <c r="FG186" s="270"/>
      <c r="FH186" s="270">
        <v>0</v>
      </c>
      <c r="FI186" s="270"/>
      <c r="FJ186" s="270">
        <v>0</v>
      </c>
      <c r="FK186" s="270">
        <v>0</v>
      </c>
      <c r="FL186" s="270">
        <v>0</v>
      </c>
      <c r="FM186" s="270">
        <v>0</v>
      </c>
      <c r="FN186" s="270">
        <v>0</v>
      </c>
      <c r="FO186" s="351">
        <v>2505</v>
      </c>
      <c r="FP186" s="351">
        <v>0</v>
      </c>
      <c r="FQ186" s="351">
        <v>2600</v>
      </c>
      <c r="FR186" s="13"/>
      <c r="FS186" s="270"/>
      <c r="FT186" s="270"/>
      <c r="FU186" s="270"/>
      <c r="FV186" s="270"/>
      <c r="FW186" s="270"/>
      <c r="FX186" s="270"/>
      <c r="FY186" s="270"/>
      <c r="FZ186" s="270"/>
      <c r="GA186" s="270"/>
      <c r="GB186" s="270"/>
      <c r="GC186" s="270"/>
      <c r="GD186" s="270"/>
      <c r="GE186" s="270"/>
      <c r="GF186" s="270"/>
      <c r="GG186" s="270"/>
      <c r="GH186" s="270"/>
      <c r="GI186" s="270"/>
      <c r="GJ186" s="270"/>
      <c r="GK186" s="270"/>
      <c r="GL186" s="270"/>
      <c r="GM186" s="270"/>
      <c r="GN186" s="270"/>
      <c r="GO186" s="270"/>
      <c r="GP186" s="270"/>
      <c r="GQ186" s="270"/>
      <c r="GR186" s="270"/>
      <c r="GS186" s="270"/>
      <c r="GT186" s="270"/>
      <c r="GU186" s="270"/>
      <c r="GV186" s="270"/>
      <c r="GW186" s="270"/>
      <c r="GX186" s="270"/>
      <c r="GY186" s="270"/>
      <c r="GZ186" s="270"/>
      <c r="HA186" s="270"/>
      <c r="HB186" s="270"/>
      <c r="HC186" s="270"/>
      <c r="HD186" s="270"/>
      <c r="HE186" s="270"/>
      <c r="HF186" s="270"/>
      <c r="HG186" s="270"/>
      <c r="HH186" s="270"/>
      <c r="HI186" s="270"/>
      <c r="HJ186" s="270"/>
      <c r="HK186" s="270"/>
      <c r="HL186" s="270"/>
      <c r="HM186" s="270"/>
      <c r="HN186" s="270"/>
      <c r="HO186" s="270"/>
      <c r="HP186" s="270"/>
      <c r="HQ186" s="270"/>
      <c r="HR186" s="270"/>
      <c r="HS186" s="270"/>
      <c r="HT186" s="270"/>
      <c r="HU186" s="270"/>
      <c r="HV186" s="270"/>
      <c r="HW186" s="270"/>
      <c r="HX186" s="270"/>
      <c r="HY186" s="270"/>
      <c r="HZ186" s="270"/>
      <c r="IA186" s="270"/>
      <c r="IB186" s="270"/>
      <c r="IC186" s="270"/>
      <c r="ID186" s="270"/>
      <c r="IE186" s="270"/>
      <c r="IF186" s="270"/>
      <c r="IG186" s="270"/>
      <c r="IH186" s="270"/>
    </row>
    <row r="187" spans="1:242" ht="12.75" customHeight="1" x14ac:dyDescent="0.2">
      <c r="A187" s="374" t="s">
        <v>545</v>
      </c>
      <c r="B187" s="270">
        <v>1165</v>
      </c>
      <c r="C187" s="270">
        <v>1165</v>
      </c>
      <c r="D187" s="270">
        <v>585</v>
      </c>
      <c r="E187" s="270">
        <v>575</v>
      </c>
      <c r="F187" s="270">
        <v>0</v>
      </c>
      <c r="G187" s="270">
        <v>0</v>
      </c>
      <c r="H187" s="270">
        <v>1165</v>
      </c>
      <c r="I187" s="270">
        <v>400</v>
      </c>
      <c r="J187" s="270">
        <v>765</v>
      </c>
      <c r="K187" s="270">
        <v>670</v>
      </c>
      <c r="L187" s="270">
        <v>73.582616180000002</v>
      </c>
      <c r="M187" s="270">
        <v>56</v>
      </c>
      <c r="N187" s="270">
        <v>325</v>
      </c>
      <c r="O187" s="270">
        <v>275</v>
      </c>
      <c r="P187" s="270">
        <v>215</v>
      </c>
      <c r="Q187" s="270">
        <v>285</v>
      </c>
      <c r="R187" s="270">
        <v>45</v>
      </c>
      <c r="S187" s="270">
        <v>10</v>
      </c>
      <c r="T187" s="270" t="s">
        <v>1676</v>
      </c>
      <c r="U187" s="270" t="s">
        <v>1676</v>
      </c>
      <c r="V187" s="270">
        <v>1.6859296479999999</v>
      </c>
      <c r="W187" s="270">
        <v>2</v>
      </c>
      <c r="X187" s="270">
        <v>62.117798800000003</v>
      </c>
      <c r="Y187" s="270">
        <v>0</v>
      </c>
      <c r="Z187" s="270">
        <v>50</v>
      </c>
      <c r="AA187" s="270">
        <v>115</v>
      </c>
      <c r="AB187" s="270">
        <v>265</v>
      </c>
      <c r="AC187" s="270">
        <v>480</v>
      </c>
      <c r="AD187" s="270">
        <v>245</v>
      </c>
      <c r="AE187" s="270" t="s">
        <v>1676</v>
      </c>
      <c r="AF187" s="270">
        <v>25</v>
      </c>
      <c r="AG187" s="270">
        <v>0</v>
      </c>
      <c r="AH187" s="270">
        <v>175</v>
      </c>
      <c r="AI187" s="270">
        <v>0</v>
      </c>
      <c r="AJ187" s="270">
        <v>0</v>
      </c>
      <c r="AK187" s="270">
        <v>0</v>
      </c>
      <c r="AL187" s="270">
        <v>65</v>
      </c>
      <c r="AM187" s="270">
        <v>130</v>
      </c>
      <c r="AN187" s="270">
        <v>15</v>
      </c>
      <c r="AO187" s="270">
        <v>0</v>
      </c>
      <c r="AP187" s="270">
        <v>0</v>
      </c>
      <c r="AQ187" s="270">
        <v>50</v>
      </c>
      <c r="AR187" s="270">
        <v>100</v>
      </c>
      <c r="AS187" s="270">
        <v>35</v>
      </c>
      <c r="AT187" s="270">
        <v>30</v>
      </c>
      <c r="AU187" s="270">
        <v>0</v>
      </c>
      <c r="AV187" s="270">
        <v>0</v>
      </c>
      <c r="AW187" s="270">
        <v>105</v>
      </c>
      <c r="AX187" s="270">
        <v>0</v>
      </c>
      <c r="AY187" s="270">
        <v>0</v>
      </c>
      <c r="AZ187" s="270">
        <v>410</v>
      </c>
      <c r="BA187" s="270" t="s">
        <v>1676</v>
      </c>
      <c r="BB187" s="270">
        <v>25</v>
      </c>
      <c r="BC187" s="270">
        <v>0</v>
      </c>
      <c r="BD187" s="270">
        <v>20</v>
      </c>
      <c r="BE187" s="270" t="s">
        <v>1676</v>
      </c>
      <c r="BF187" s="270">
        <v>0</v>
      </c>
      <c r="BG187" s="270">
        <v>0</v>
      </c>
      <c r="BH187" s="270">
        <v>25</v>
      </c>
      <c r="BI187" s="270">
        <v>175</v>
      </c>
      <c r="BJ187" s="270">
        <v>0</v>
      </c>
      <c r="BK187" s="270" t="s">
        <v>1676</v>
      </c>
      <c r="BL187" s="270">
        <v>0</v>
      </c>
      <c r="BM187" s="270">
        <v>280</v>
      </c>
      <c r="BN187" s="270">
        <v>0</v>
      </c>
      <c r="BO187" s="270">
        <v>415</v>
      </c>
      <c r="BP187" s="270">
        <v>140</v>
      </c>
      <c r="BQ187" s="270">
        <v>0</v>
      </c>
      <c r="BR187" s="270">
        <v>0</v>
      </c>
      <c r="BS187" s="270">
        <v>0</v>
      </c>
      <c r="BT187" s="270">
        <v>50</v>
      </c>
      <c r="BU187" s="270">
        <v>10</v>
      </c>
      <c r="BV187" s="270">
        <v>0</v>
      </c>
      <c r="BW187" s="270">
        <v>40</v>
      </c>
      <c r="BX187" s="270">
        <v>0</v>
      </c>
      <c r="BY187" s="270">
        <v>0</v>
      </c>
      <c r="BZ187" s="270">
        <v>0</v>
      </c>
      <c r="CA187" s="270">
        <v>0</v>
      </c>
      <c r="CB187" s="270">
        <v>0</v>
      </c>
      <c r="CC187" s="270">
        <v>0</v>
      </c>
      <c r="CD187" s="270">
        <v>15</v>
      </c>
      <c r="CE187" s="270">
        <v>0</v>
      </c>
      <c r="CF187" s="270">
        <v>0</v>
      </c>
      <c r="CG187" s="270">
        <v>1150</v>
      </c>
      <c r="CH187" s="270">
        <v>0</v>
      </c>
      <c r="CI187" s="270">
        <v>240</v>
      </c>
      <c r="CJ187" s="270">
        <v>155</v>
      </c>
      <c r="CK187" s="270">
        <v>455</v>
      </c>
      <c r="CL187" s="270">
        <v>0</v>
      </c>
      <c r="CM187" s="270">
        <v>175</v>
      </c>
      <c r="CN187" s="270">
        <v>0</v>
      </c>
      <c r="CO187" s="270">
        <v>0</v>
      </c>
      <c r="CP187" s="270">
        <v>0</v>
      </c>
      <c r="CQ187" s="270">
        <v>0</v>
      </c>
      <c r="CR187" s="270">
        <v>0</v>
      </c>
      <c r="CS187" s="270">
        <v>0</v>
      </c>
      <c r="CT187" s="270">
        <v>0</v>
      </c>
      <c r="CU187" s="270"/>
      <c r="CV187" s="270">
        <v>0</v>
      </c>
      <c r="CW187" s="270">
        <v>0</v>
      </c>
      <c r="CX187" s="270">
        <v>0</v>
      </c>
      <c r="CY187" s="270">
        <v>0</v>
      </c>
      <c r="CZ187" s="270">
        <v>0</v>
      </c>
      <c r="DA187" s="270">
        <v>0</v>
      </c>
      <c r="DB187" s="270">
        <v>0</v>
      </c>
      <c r="DC187" s="270">
        <v>0</v>
      </c>
      <c r="DD187" s="270">
        <v>0</v>
      </c>
      <c r="DE187" s="270">
        <v>0</v>
      </c>
      <c r="DF187" s="270">
        <v>75</v>
      </c>
      <c r="DG187" s="270">
        <v>0</v>
      </c>
      <c r="DH187" s="270">
        <v>0</v>
      </c>
      <c r="DI187" s="270">
        <v>0</v>
      </c>
      <c r="DJ187" s="270">
        <v>0</v>
      </c>
      <c r="DK187" s="270">
        <v>0</v>
      </c>
      <c r="DL187" s="270">
        <v>0</v>
      </c>
      <c r="DM187" s="270">
        <v>0</v>
      </c>
      <c r="DN187" s="270">
        <v>0</v>
      </c>
      <c r="DO187" s="270">
        <v>0</v>
      </c>
      <c r="DP187" s="270">
        <v>0</v>
      </c>
      <c r="DQ187" s="270">
        <v>0</v>
      </c>
      <c r="DR187" s="270"/>
      <c r="DS187" s="270">
        <v>0</v>
      </c>
      <c r="DT187" s="270">
        <v>0</v>
      </c>
      <c r="DU187" s="270">
        <v>0</v>
      </c>
      <c r="DV187" s="270">
        <v>0</v>
      </c>
      <c r="DW187" s="270">
        <v>0</v>
      </c>
      <c r="DX187" s="270">
        <v>0</v>
      </c>
      <c r="DY187" s="270">
        <v>0</v>
      </c>
      <c r="DZ187" s="270">
        <v>0</v>
      </c>
      <c r="EA187" s="270">
        <v>0</v>
      </c>
      <c r="EB187" s="270">
        <v>0</v>
      </c>
      <c r="EC187" s="270">
        <v>0</v>
      </c>
      <c r="ED187" s="270">
        <v>0</v>
      </c>
      <c r="EE187" s="270">
        <v>0</v>
      </c>
      <c r="EF187" s="270">
        <v>0</v>
      </c>
      <c r="EG187" s="270">
        <v>0</v>
      </c>
      <c r="EH187" s="270">
        <v>0</v>
      </c>
      <c r="EI187" s="270">
        <v>0</v>
      </c>
      <c r="EJ187" s="270">
        <v>0</v>
      </c>
      <c r="EK187" s="270">
        <v>0</v>
      </c>
      <c r="EL187" s="270">
        <v>0</v>
      </c>
      <c r="EM187" s="270">
        <v>65</v>
      </c>
      <c r="EN187" s="270">
        <v>0</v>
      </c>
      <c r="EO187" s="270">
        <v>0</v>
      </c>
      <c r="EP187" s="270">
        <v>0</v>
      </c>
      <c r="EQ187" s="270">
        <v>0</v>
      </c>
      <c r="ER187" s="270">
        <v>0</v>
      </c>
      <c r="ES187" s="270">
        <v>0</v>
      </c>
      <c r="ET187" s="270">
        <v>0</v>
      </c>
      <c r="EU187" s="270">
        <v>0</v>
      </c>
      <c r="EV187" s="270">
        <v>0</v>
      </c>
      <c r="EW187" s="270">
        <v>0</v>
      </c>
      <c r="EX187" s="270">
        <v>0</v>
      </c>
      <c r="EY187" s="270">
        <v>0</v>
      </c>
      <c r="EZ187" s="270">
        <v>0</v>
      </c>
      <c r="FA187" s="270">
        <v>0</v>
      </c>
      <c r="FB187" s="270">
        <v>0</v>
      </c>
      <c r="FC187" s="270">
        <v>0</v>
      </c>
      <c r="FD187" s="270">
        <v>0</v>
      </c>
      <c r="FE187" s="270">
        <v>0</v>
      </c>
      <c r="FF187" s="270">
        <v>0</v>
      </c>
      <c r="FG187" s="270"/>
      <c r="FH187" s="270">
        <v>0</v>
      </c>
      <c r="FI187" s="270"/>
      <c r="FJ187" s="270">
        <v>0</v>
      </c>
      <c r="FK187" s="270">
        <v>0</v>
      </c>
      <c r="FL187" s="270">
        <v>0</v>
      </c>
      <c r="FM187" s="270">
        <v>0</v>
      </c>
      <c r="FN187" s="270">
        <v>0</v>
      </c>
      <c r="FO187" s="351">
        <v>1140</v>
      </c>
      <c r="FP187" s="351">
        <v>0</v>
      </c>
      <c r="FQ187" s="351">
        <v>1160</v>
      </c>
      <c r="FR187" s="13"/>
      <c r="FS187" s="270"/>
      <c r="FT187" s="270"/>
      <c r="FU187" s="270"/>
      <c r="FV187" s="270"/>
      <c r="FW187" s="270"/>
      <c r="FX187" s="270"/>
      <c r="FY187" s="270"/>
      <c r="FZ187" s="270"/>
      <c r="GA187" s="270"/>
      <c r="GB187" s="270"/>
      <c r="GC187" s="270"/>
      <c r="GD187" s="270"/>
      <c r="GE187" s="270"/>
      <c r="GF187" s="270"/>
      <c r="GG187" s="270"/>
      <c r="GH187" s="270"/>
      <c r="GI187" s="270"/>
      <c r="GJ187" s="270"/>
      <c r="GK187" s="270"/>
      <c r="GL187" s="270"/>
      <c r="GM187" s="270"/>
      <c r="GN187" s="270"/>
      <c r="GO187" s="270"/>
      <c r="GP187" s="270"/>
      <c r="GQ187" s="270"/>
      <c r="GR187" s="270"/>
      <c r="GS187" s="270"/>
      <c r="GT187" s="270"/>
      <c r="GU187" s="270"/>
      <c r="GV187" s="270"/>
      <c r="GW187" s="270"/>
      <c r="GX187" s="270"/>
      <c r="GY187" s="270"/>
      <c r="GZ187" s="270"/>
      <c r="HA187" s="270"/>
      <c r="HB187" s="270"/>
      <c r="HC187" s="270"/>
      <c r="HD187" s="270"/>
      <c r="HE187" s="270"/>
      <c r="HF187" s="270"/>
      <c r="HG187" s="270"/>
      <c r="HH187" s="270"/>
      <c r="HI187" s="270"/>
      <c r="HJ187" s="270"/>
      <c r="HK187" s="270"/>
      <c r="HL187" s="270"/>
      <c r="HM187" s="270"/>
      <c r="HN187" s="270"/>
      <c r="HO187" s="270"/>
      <c r="HP187" s="270"/>
      <c r="HQ187" s="270"/>
      <c r="HR187" s="270"/>
      <c r="HS187" s="270"/>
      <c r="HT187" s="270"/>
      <c r="HU187" s="270"/>
      <c r="HV187" s="270"/>
      <c r="HW187" s="270"/>
      <c r="HX187" s="270"/>
      <c r="HY187" s="270"/>
      <c r="HZ187" s="270"/>
      <c r="IA187" s="270"/>
      <c r="IB187" s="270"/>
      <c r="IC187" s="270"/>
      <c r="ID187" s="270"/>
      <c r="IE187" s="270"/>
      <c r="IF187" s="270"/>
      <c r="IG187" s="270"/>
      <c r="IH187" s="270"/>
    </row>
    <row r="188" spans="1:242" ht="12.75" customHeight="1" x14ac:dyDescent="0.2">
      <c r="A188" s="374" t="s">
        <v>41</v>
      </c>
      <c r="B188" s="270">
        <v>635</v>
      </c>
      <c r="C188" s="270">
        <v>635</v>
      </c>
      <c r="D188" s="270">
        <v>360</v>
      </c>
      <c r="E188" s="270">
        <v>275</v>
      </c>
      <c r="F188" s="270">
        <v>0</v>
      </c>
      <c r="G188" s="270">
        <v>0</v>
      </c>
      <c r="H188" s="270">
        <v>635</v>
      </c>
      <c r="I188" s="270">
        <v>280</v>
      </c>
      <c r="J188" s="270">
        <v>350</v>
      </c>
      <c r="K188" s="270">
        <v>430</v>
      </c>
      <c r="L188" s="270">
        <v>73.687301590000004</v>
      </c>
      <c r="M188" s="270">
        <v>43</v>
      </c>
      <c r="N188" s="270">
        <v>225</v>
      </c>
      <c r="O188" s="270">
        <v>180</v>
      </c>
      <c r="P188" s="270">
        <v>125</v>
      </c>
      <c r="Q188" s="270">
        <v>60</v>
      </c>
      <c r="R188" s="270">
        <v>10</v>
      </c>
      <c r="S188" s="270" t="s">
        <v>1676</v>
      </c>
      <c r="T188" s="270" t="s">
        <v>1676</v>
      </c>
      <c r="U188" s="270">
        <v>15</v>
      </c>
      <c r="V188" s="270">
        <v>1.531914894</v>
      </c>
      <c r="W188" s="270">
        <v>1</v>
      </c>
      <c r="X188" s="270">
        <v>57.126582280000001</v>
      </c>
      <c r="Y188" s="270">
        <v>0</v>
      </c>
      <c r="Z188" s="270">
        <v>55</v>
      </c>
      <c r="AA188" s="270">
        <v>85</v>
      </c>
      <c r="AB188" s="270">
        <v>160</v>
      </c>
      <c r="AC188" s="270">
        <v>255</v>
      </c>
      <c r="AD188" s="270">
        <v>75</v>
      </c>
      <c r="AE188" s="270" t="s">
        <v>1676</v>
      </c>
      <c r="AF188" s="270">
        <v>30</v>
      </c>
      <c r="AG188" s="270">
        <v>0</v>
      </c>
      <c r="AH188" s="270">
        <v>0</v>
      </c>
      <c r="AI188" s="270">
        <v>0</v>
      </c>
      <c r="AJ188" s="270" t="s">
        <v>1676</v>
      </c>
      <c r="AK188" s="270">
        <v>0</v>
      </c>
      <c r="AL188" s="270">
        <v>45</v>
      </c>
      <c r="AM188" s="270">
        <v>45</v>
      </c>
      <c r="AN188" s="270">
        <v>0</v>
      </c>
      <c r="AO188" s="270">
        <v>0</v>
      </c>
      <c r="AP188" s="270">
        <v>15</v>
      </c>
      <c r="AQ188" s="270">
        <v>70</v>
      </c>
      <c r="AR188" s="270">
        <v>20</v>
      </c>
      <c r="AS188" s="270" t="s">
        <v>1676</v>
      </c>
      <c r="AT188" s="270">
        <v>0</v>
      </c>
      <c r="AU188" s="270">
        <v>0</v>
      </c>
      <c r="AV188" s="270" t="s">
        <v>1676</v>
      </c>
      <c r="AW188" s="270">
        <v>80</v>
      </c>
      <c r="AX188" s="270" t="s">
        <v>1676</v>
      </c>
      <c r="AY188" s="270">
        <v>110</v>
      </c>
      <c r="AZ188" s="270">
        <v>205</v>
      </c>
      <c r="BA188" s="270" t="s">
        <v>1676</v>
      </c>
      <c r="BB188" s="270" t="s">
        <v>1676</v>
      </c>
      <c r="BC188" s="270" t="s">
        <v>1676</v>
      </c>
      <c r="BD188" s="270">
        <v>10</v>
      </c>
      <c r="BE188" s="270">
        <v>0</v>
      </c>
      <c r="BF188" s="270">
        <v>0</v>
      </c>
      <c r="BG188" s="270">
        <v>0</v>
      </c>
      <c r="BH188" s="270">
        <v>15</v>
      </c>
      <c r="BI188" s="270">
        <v>0</v>
      </c>
      <c r="BJ188" s="270">
        <v>0</v>
      </c>
      <c r="BK188" s="270">
        <v>20</v>
      </c>
      <c r="BL188" s="270">
        <v>0</v>
      </c>
      <c r="BM188" s="270">
        <v>110</v>
      </c>
      <c r="BN188" s="270" t="s">
        <v>1676</v>
      </c>
      <c r="BO188" s="270">
        <v>350</v>
      </c>
      <c r="BP188" s="270">
        <v>45</v>
      </c>
      <c r="BQ188" s="270">
        <v>0</v>
      </c>
      <c r="BR188" s="270">
        <v>0</v>
      </c>
      <c r="BS188" s="270">
        <v>0</v>
      </c>
      <c r="BT188" s="270">
        <v>40</v>
      </c>
      <c r="BU188" s="270" t="s">
        <v>1676</v>
      </c>
      <c r="BV188" s="270">
        <v>0</v>
      </c>
      <c r="BW188" s="270">
        <v>25</v>
      </c>
      <c r="BX188" s="270">
        <v>0</v>
      </c>
      <c r="BY188" s="270" t="s">
        <v>1676</v>
      </c>
      <c r="BZ188" s="270">
        <v>0</v>
      </c>
      <c r="CA188" s="270">
        <v>0</v>
      </c>
      <c r="CB188" s="270">
        <v>0</v>
      </c>
      <c r="CC188" s="270">
        <v>0</v>
      </c>
      <c r="CD188" s="270">
        <v>10</v>
      </c>
      <c r="CE188" s="270">
        <v>0</v>
      </c>
      <c r="CF188" s="270">
        <v>0</v>
      </c>
      <c r="CG188" s="270">
        <v>620</v>
      </c>
      <c r="CH188" s="270">
        <v>0</v>
      </c>
      <c r="CI188" s="270">
        <v>125</v>
      </c>
      <c r="CJ188" s="270">
        <v>95</v>
      </c>
      <c r="CK188" s="270">
        <v>250</v>
      </c>
      <c r="CL188" s="270">
        <v>0</v>
      </c>
      <c r="CM188" s="270">
        <v>0</v>
      </c>
      <c r="CN188" s="270">
        <v>0</v>
      </c>
      <c r="CO188" s="270">
        <v>0</v>
      </c>
      <c r="CP188" s="270">
        <v>0</v>
      </c>
      <c r="CQ188" s="270">
        <v>0</v>
      </c>
      <c r="CR188" s="270">
        <v>0</v>
      </c>
      <c r="CS188" s="270">
        <v>0</v>
      </c>
      <c r="CT188" s="270">
        <v>0</v>
      </c>
      <c r="CU188" s="270"/>
      <c r="CV188" s="270">
        <v>0</v>
      </c>
      <c r="CW188" s="270">
        <v>120</v>
      </c>
      <c r="CX188" s="270">
        <v>0</v>
      </c>
      <c r="CY188" s="270">
        <v>0</v>
      </c>
      <c r="CZ188" s="270">
        <v>0</v>
      </c>
      <c r="DA188" s="270">
        <v>0</v>
      </c>
      <c r="DB188" s="270">
        <v>0</v>
      </c>
      <c r="DC188" s="270">
        <v>0</v>
      </c>
      <c r="DD188" s="270">
        <v>0</v>
      </c>
      <c r="DE188" s="270">
        <v>0</v>
      </c>
      <c r="DF188" s="270">
        <v>40</v>
      </c>
      <c r="DG188" s="270">
        <v>0</v>
      </c>
      <c r="DH188" s="270">
        <v>0</v>
      </c>
      <c r="DI188" s="270">
        <v>0</v>
      </c>
      <c r="DJ188" s="270">
        <v>0</v>
      </c>
      <c r="DK188" s="270">
        <v>0</v>
      </c>
      <c r="DL188" s="270">
        <v>0</v>
      </c>
      <c r="DM188" s="270">
        <v>0</v>
      </c>
      <c r="DN188" s="270">
        <v>0</v>
      </c>
      <c r="DO188" s="270">
        <v>0</v>
      </c>
      <c r="DP188" s="270">
        <v>0</v>
      </c>
      <c r="DQ188" s="270">
        <v>0</v>
      </c>
      <c r="DR188" s="270"/>
      <c r="DS188" s="270">
        <v>0</v>
      </c>
      <c r="DT188" s="270">
        <v>0</v>
      </c>
      <c r="DU188" s="270">
        <v>0</v>
      </c>
      <c r="DV188" s="270">
        <v>0</v>
      </c>
      <c r="DW188" s="270">
        <v>0</v>
      </c>
      <c r="DX188" s="270">
        <v>0</v>
      </c>
      <c r="DY188" s="270">
        <v>0</v>
      </c>
      <c r="DZ188" s="270">
        <v>0</v>
      </c>
      <c r="EA188" s="270">
        <v>0</v>
      </c>
      <c r="EB188" s="270" t="s">
        <v>1676</v>
      </c>
      <c r="EC188" s="270">
        <v>0</v>
      </c>
      <c r="ED188" s="270">
        <v>0</v>
      </c>
      <c r="EE188" s="270">
        <v>0</v>
      </c>
      <c r="EF188" s="270">
        <v>0</v>
      </c>
      <c r="EG188" s="270">
        <v>0</v>
      </c>
      <c r="EH188" s="270">
        <v>0</v>
      </c>
      <c r="EI188" s="270">
        <v>0</v>
      </c>
      <c r="EJ188" s="270">
        <v>0</v>
      </c>
      <c r="EK188" s="270">
        <v>0</v>
      </c>
      <c r="EL188" s="270">
        <v>0</v>
      </c>
      <c r="EM188" s="270">
        <v>0</v>
      </c>
      <c r="EN188" s="270">
        <v>0</v>
      </c>
      <c r="EO188" s="270">
        <v>0</v>
      </c>
      <c r="EP188" s="270">
        <v>0</v>
      </c>
      <c r="EQ188" s="270">
        <v>0</v>
      </c>
      <c r="ER188" s="270">
        <v>0</v>
      </c>
      <c r="ES188" s="270">
        <v>0</v>
      </c>
      <c r="ET188" s="270">
        <v>0</v>
      </c>
      <c r="EU188" s="270">
        <v>0</v>
      </c>
      <c r="EV188" s="270">
        <v>0</v>
      </c>
      <c r="EW188" s="270">
        <v>0</v>
      </c>
      <c r="EX188" s="270" t="s">
        <v>1676</v>
      </c>
      <c r="EY188" s="270">
        <v>0</v>
      </c>
      <c r="EZ188" s="270">
        <v>0</v>
      </c>
      <c r="FA188" s="270">
        <v>0</v>
      </c>
      <c r="FB188" s="270">
        <v>0</v>
      </c>
      <c r="FC188" s="270">
        <v>0</v>
      </c>
      <c r="FD188" s="270">
        <v>0</v>
      </c>
      <c r="FE188" s="270">
        <v>0</v>
      </c>
      <c r="FF188" s="270">
        <v>0</v>
      </c>
      <c r="FG188" s="270"/>
      <c r="FH188" s="270">
        <v>0</v>
      </c>
      <c r="FI188" s="270"/>
      <c r="FJ188" s="270">
        <v>0</v>
      </c>
      <c r="FK188" s="270">
        <v>0</v>
      </c>
      <c r="FL188" s="270">
        <v>0</v>
      </c>
      <c r="FM188" s="270">
        <v>0</v>
      </c>
      <c r="FN188" s="270">
        <v>0</v>
      </c>
      <c r="FO188" s="351">
        <v>625</v>
      </c>
      <c r="FP188" s="351">
        <v>0</v>
      </c>
      <c r="FQ188" s="351">
        <v>630</v>
      </c>
      <c r="FR188" s="13"/>
      <c r="FS188" s="270"/>
      <c r="FT188" s="270"/>
      <c r="FU188" s="270"/>
      <c r="FV188" s="270"/>
      <c r="FW188" s="270"/>
      <c r="FX188" s="270"/>
      <c r="FY188" s="270"/>
      <c r="FZ188" s="270"/>
      <c r="GA188" s="270"/>
      <c r="GB188" s="270"/>
      <c r="GC188" s="270"/>
      <c r="GD188" s="270"/>
      <c r="GE188" s="270"/>
      <c r="GF188" s="270"/>
      <c r="GG188" s="270"/>
      <c r="GH188" s="270"/>
      <c r="GI188" s="270"/>
      <c r="GJ188" s="270"/>
      <c r="GK188" s="270"/>
      <c r="GL188" s="270"/>
      <c r="GM188" s="270"/>
      <c r="GN188" s="270"/>
      <c r="GO188" s="270"/>
      <c r="GP188" s="270"/>
      <c r="GQ188" s="270"/>
      <c r="GR188" s="270"/>
      <c r="GS188" s="270"/>
      <c r="GT188" s="270"/>
      <c r="GU188" s="270"/>
      <c r="GV188" s="270"/>
      <c r="GW188" s="270"/>
      <c r="GX188" s="270"/>
      <c r="GY188" s="270"/>
      <c r="GZ188" s="270"/>
      <c r="HA188" s="270"/>
      <c r="HB188" s="270"/>
      <c r="HC188" s="270"/>
      <c r="HD188" s="270"/>
      <c r="HE188" s="270"/>
      <c r="HF188" s="270"/>
      <c r="HG188" s="270"/>
      <c r="HH188" s="270"/>
      <c r="HI188" s="270"/>
      <c r="HJ188" s="270"/>
      <c r="HK188" s="270"/>
      <c r="HL188" s="270"/>
      <c r="HM188" s="270"/>
      <c r="HN188" s="270"/>
      <c r="HO188" s="270"/>
      <c r="HP188" s="270"/>
      <c r="HQ188" s="270"/>
      <c r="HR188" s="270"/>
      <c r="HS188" s="270"/>
      <c r="HT188" s="270"/>
      <c r="HU188" s="270"/>
      <c r="HV188" s="270"/>
      <c r="HW188" s="270"/>
      <c r="HX188" s="270"/>
      <c r="HY188" s="270"/>
      <c r="HZ188" s="270"/>
      <c r="IA188" s="270"/>
      <c r="IB188" s="270"/>
      <c r="IC188" s="270"/>
      <c r="ID188" s="270"/>
      <c r="IE188" s="270"/>
      <c r="IF188" s="270"/>
      <c r="IG188" s="270"/>
      <c r="IH188" s="270"/>
    </row>
    <row r="189" spans="1:242" ht="12.75" customHeight="1" x14ac:dyDescent="0.2">
      <c r="A189" s="374" t="s">
        <v>42</v>
      </c>
      <c r="B189" s="270">
        <v>3010</v>
      </c>
      <c r="C189" s="270">
        <v>3010</v>
      </c>
      <c r="D189" s="270">
        <v>1385</v>
      </c>
      <c r="E189" s="270">
        <v>1620</v>
      </c>
      <c r="F189" s="270">
        <v>0</v>
      </c>
      <c r="G189" s="270">
        <v>0</v>
      </c>
      <c r="H189" s="270">
        <v>3010</v>
      </c>
      <c r="I189" s="270">
        <v>500</v>
      </c>
      <c r="J189" s="270">
        <v>2510</v>
      </c>
      <c r="K189" s="270">
        <v>495</v>
      </c>
      <c r="L189" s="270">
        <v>107.7775931</v>
      </c>
      <c r="M189" s="270">
        <v>77</v>
      </c>
      <c r="N189" s="270">
        <v>290</v>
      </c>
      <c r="O189" s="270">
        <v>725</v>
      </c>
      <c r="P189" s="270">
        <v>890</v>
      </c>
      <c r="Q189" s="270">
        <v>835</v>
      </c>
      <c r="R189" s="270">
        <v>110</v>
      </c>
      <c r="S189" s="270">
        <v>35</v>
      </c>
      <c r="T189" s="270">
        <v>50</v>
      </c>
      <c r="U189" s="270">
        <v>70</v>
      </c>
      <c r="V189" s="270">
        <v>0.98403193600000005</v>
      </c>
      <c r="W189" s="270">
        <v>1</v>
      </c>
      <c r="X189" s="270">
        <v>54.258483030000001</v>
      </c>
      <c r="Y189" s="270">
        <v>0</v>
      </c>
      <c r="Z189" s="270">
        <v>285</v>
      </c>
      <c r="AA189" s="270">
        <v>545</v>
      </c>
      <c r="AB189" s="270">
        <v>960</v>
      </c>
      <c r="AC189" s="270">
        <v>860</v>
      </c>
      <c r="AD189" s="270">
        <v>350</v>
      </c>
      <c r="AE189" s="270" t="s">
        <v>1676</v>
      </c>
      <c r="AF189" s="270">
        <v>190</v>
      </c>
      <c r="AG189" s="270">
        <v>0</v>
      </c>
      <c r="AH189" s="270">
        <v>0</v>
      </c>
      <c r="AI189" s="270">
        <v>0</v>
      </c>
      <c r="AJ189" s="270">
        <v>160</v>
      </c>
      <c r="AK189" s="270">
        <v>50</v>
      </c>
      <c r="AL189" s="270">
        <v>100</v>
      </c>
      <c r="AM189" s="270">
        <v>560</v>
      </c>
      <c r="AN189" s="270">
        <v>50</v>
      </c>
      <c r="AO189" s="270">
        <v>0</v>
      </c>
      <c r="AP189" s="270" t="s">
        <v>1676</v>
      </c>
      <c r="AQ189" s="270">
        <v>325</v>
      </c>
      <c r="AR189" s="270">
        <v>65</v>
      </c>
      <c r="AS189" s="270">
        <v>40</v>
      </c>
      <c r="AT189" s="270">
        <v>220</v>
      </c>
      <c r="AU189" s="270">
        <v>0</v>
      </c>
      <c r="AV189" s="270">
        <v>10</v>
      </c>
      <c r="AW189" s="270">
        <v>410</v>
      </c>
      <c r="AX189" s="270">
        <v>0</v>
      </c>
      <c r="AY189" s="270">
        <v>10</v>
      </c>
      <c r="AZ189" s="270">
        <v>720</v>
      </c>
      <c r="BA189" s="270" t="s">
        <v>1676</v>
      </c>
      <c r="BB189" s="270">
        <v>95</v>
      </c>
      <c r="BC189" s="270">
        <v>20</v>
      </c>
      <c r="BD189" s="270">
        <v>75</v>
      </c>
      <c r="BE189" s="270">
        <v>10</v>
      </c>
      <c r="BF189" s="270" t="s">
        <v>1676</v>
      </c>
      <c r="BG189" s="270" t="s">
        <v>1676</v>
      </c>
      <c r="BH189" s="270">
        <v>190</v>
      </c>
      <c r="BI189" s="270">
        <v>0</v>
      </c>
      <c r="BJ189" s="270">
        <v>0</v>
      </c>
      <c r="BK189" s="270" t="s">
        <v>1676</v>
      </c>
      <c r="BL189" s="270">
        <v>200</v>
      </c>
      <c r="BM189" s="270">
        <v>760</v>
      </c>
      <c r="BN189" s="270">
        <v>20</v>
      </c>
      <c r="BO189" s="270">
        <v>860</v>
      </c>
      <c r="BP189" s="270">
        <v>490</v>
      </c>
      <c r="BQ189" s="270">
        <v>0</v>
      </c>
      <c r="BR189" s="270">
        <v>0</v>
      </c>
      <c r="BS189" s="270" t="s">
        <v>1676</v>
      </c>
      <c r="BT189" s="270">
        <v>235</v>
      </c>
      <c r="BU189" s="270">
        <v>35</v>
      </c>
      <c r="BV189" s="270">
        <v>0</v>
      </c>
      <c r="BW189" s="270">
        <v>95</v>
      </c>
      <c r="BX189" s="270">
        <v>0</v>
      </c>
      <c r="BY189" s="270" t="s">
        <v>1676</v>
      </c>
      <c r="BZ189" s="270">
        <v>0</v>
      </c>
      <c r="CA189" s="270">
        <v>0</v>
      </c>
      <c r="CB189" s="270">
        <v>0</v>
      </c>
      <c r="CC189" s="270">
        <v>0</v>
      </c>
      <c r="CD189" s="270">
        <v>45</v>
      </c>
      <c r="CE189" s="270" t="s">
        <v>1676</v>
      </c>
      <c r="CF189" s="270">
        <v>0</v>
      </c>
      <c r="CG189" s="270">
        <v>2960</v>
      </c>
      <c r="CH189" s="270">
        <v>0</v>
      </c>
      <c r="CI189" s="270">
        <v>960</v>
      </c>
      <c r="CJ189" s="270">
        <v>400</v>
      </c>
      <c r="CK189" s="270">
        <v>1080</v>
      </c>
      <c r="CL189" s="270">
        <v>235</v>
      </c>
      <c r="CM189" s="270">
        <v>0</v>
      </c>
      <c r="CN189" s="270">
        <v>0</v>
      </c>
      <c r="CO189" s="270">
        <v>0</v>
      </c>
      <c r="CP189" s="270">
        <v>0</v>
      </c>
      <c r="CQ189" s="270">
        <v>0</v>
      </c>
      <c r="CR189" s="270">
        <v>0</v>
      </c>
      <c r="CS189" s="270">
        <v>0</v>
      </c>
      <c r="CT189" s="270">
        <v>0</v>
      </c>
      <c r="CU189" s="270"/>
      <c r="CV189" s="270">
        <v>0</v>
      </c>
      <c r="CW189" s="270" t="s">
        <v>1676</v>
      </c>
      <c r="CX189" s="270">
        <v>0</v>
      </c>
      <c r="CY189" s="270">
        <v>0</v>
      </c>
      <c r="CZ189" s="270">
        <v>0</v>
      </c>
      <c r="DA189" s="270">
        <v>0</v>
      </c>
      <c r="DB189" s="270" t="s">
        <v>1676</v>
      </c>
      <c r="DC189" s="270">
        <v>0</v>
      </c>
      <c r="DD189" s="270">
        <v>0</v>
      </c>
      <c r="DE189" s="270">
        <v>0</v>
      </c>
      <c r="DF189" s="270">
        <v>25</v>
      </c>
      <c r="DG189" s="270">
        <v>0</v>
      </c>
      <c r="DH189" s="270">
        <v>0</v>
      </c>
      <c r="DI189" s="270">
        <v>0</v>
      </c>
      <c r="DJ189" s="270">
        <v>0</v>
      </c>
      <c r="DK189" s="270">
        <v>0</v>
      </c>
      <c r="DL189" s="270">
        <v>0</v>
      </c>
      <c r="DM189" s="270">
        <v>0</v>
      </c>
      <c r="DN189" s="270">
        <v>0</v>
      </c>
      <c r="DO189" s="270">
        <v>0</v>
      </c>
      <c r="DP189" s="270">
        <v>0</v>
      </c>
      <c r="DQ189" s="270">
        <v>0</v>
      </c>
      <c r="DR189" s="270"/>
      <c r="DS189" s="270">
        <v>0</v>
      </c>
      <c r="DT189" s="270">
        <v>0</v>
      </c>
      <c r="DU189" s="270">
        <v>0</v>
      </c>
      <c r="DV189" s="270">
        <v>0</v>
      </c>
      <c r="DW189" s="270">
        <v>0</v>
      </c>
      <c r="DX189" s="270">
        <v>0</v>
      </c>
      <c r="DY189" s="270">
        <v>0</v>
      </c>
      <c r="DZ189" s="270">
        <v>0</v>
      </c>
      <c r="EA189" s="270">
        <v>0</v>
      </c>
      <c r="EB189" s="270">
        <v>0</v>
      </c>
      <c r="EC189" s="270">
        <v>0</v>
      </c>
      <c r="ED189" s="270">
        <v>0</v>
      </c>
      <c r="EE189" s="270">
        <v>0</v>
      </c>
      <c r="EF189" s="270">
        <v>0</v>
      </c>
      <c r="EG189" s="270">
        <v>0</v>
      </c>
      <c r="EH189" s="270">
        <v>0</v>
      </c>
      <c r="EI189" s="270">
        <v>0</v>
      </c>
      <c r="EJ189" s="270">
        <v>0</v>
      </c>
      <c r="EK189" s="270">
        <v>0</v>
      </c>
      <c r="EL189" s="270">
        <v>0</v>
      </c>
      <c r="EM189" s="270">
        <v>310</v>
      </c>
      <c r="EN189" s="270">
        <v>0</v>
      </c>
      <c r="EO189" s="270">
        <v>0</v>
      </c>
      <c r="EP189" s="270">
        <v>0</v>
      </c>
      <c r="EQ189" s="270">
        <v>0</v>
      </c>
      <c r="ER189" s="270">
        <v>0</v>
      </c>
      <c r="ES189" s="270">
        <v>0</v>
      </c>
      <c r="ET189" s="270">
        <v>0</v>
      </c>
      <c r="EU189" s="270">
        <v>0</v>
      </c>
      <c r="EV189" s="270">
        <v>0</v>
      </c>
      <c r="EW189" s="270">
        <v>0</v>
      </c>
      <c r="EX189" s="270">
        <v>0</v>
      </c>
      <c r="EY189" s="270">
        <v>0</v>
      </c>
      <c r="EZ189" s="270">
        <v>0</v>
      </c>
      <c r="FA189" s="270">
        <v>0</v>
      </c>
      <c r="FB189" s="270">
        <v>0</v>
      </c>
      <c r="FC189" s="270">
        <v>0</v>
      </c>
      <c r="FD189" s="270">
        <v>0</v>
      </c>
      <c r="FE189" s="270">
        <v>0</v>
      </c>
      <c r="FF189" s="270">
        <v>0</v>
      </c>
      <c r="FG189" s="270"/>
      <c r="FH189" s="270">
        <v>0</v>
      </c>
      <c r="FI189" s="270"/>
      <c r="FJ189" s="270">
        <v>0</v>
      </c>
      <c r="FK189" s="270">
        <v>0</v>
      </c>
      <c r="FL189" s="270">
        <v>0</v>
      </c>
      <c r="FM189" s="270">
        <v>0</v>
      </c>
      <c r="FN189" s="270">
        <v>0</v>
      </c>
      <c r="FO189" s="351">
        <v>2915</v>
      </c>
      <c r="FP189" s="351">
        <v>0</v>
      </c>
      <c r="FQ189" s="351">
        <v>3010</v>
      </c>
      <c r="FR189" s="13"/>
      <c r="FS189" s="270"/>
      <c r="FT189" s="270"/>
      <c r="FU189" s="270"/>
      <c r="FV189" s="270"/>
      <c r="FW189" s="270"/>
      <c r="FX189" s="270"/>
      <c r="FY189" s="270"/>
      <c r="FZ189" s="270"/>
      <c r="GA189" s="270"/>
      <c r="GB189" s="270"/>
      <c r="GC189" s="270"/>
      <c r="GD189" s="270"/>
      <c r="GE189" s="270"/>
      <c r="GF189" s="270"/>
      <c r="GG189" s="270"/>
      <c r="GH189" s="270"/>
      <c r="GI189" s="270"/>
      <c r="GJ189" s="270"/>
      <c r="GK189" s="270"/>
      <c r="GL189" s="270"/>
      <c r="GM189" s="270"/>
      <c r="GN189" s="270"/>
      <c r="GO189" s="270"/>
      <c r="GP189" s="270"/>
      <c r="GQ189" s="270"/>
      <c r="GR189" s="270"/>
      <c r="GS189" s="270"/>
      <c r="GT189" s="270"/>
      <c r="GU189" s="270"/>
      <c r="GV189" s="270"/>
      <c r="GW189" s="270"/>
      <c r="GX189" s="270"/>
      <c r="GY189" s="270"/>
      <c r="GZ189" s="270"/>
      <c r="HA189" s="270"/>
      <c r="HB189" s="270"/>
      <c r="HC189" s="270"/>
      <c r="HD189" s="270"/>
      <c r="HE189" s="270"/>
      <c r="HF189" s="270"/>
      <c r="HG189" s="270"/>
      <c r="HH189" s="270"/>
      <c r="HI189" s="270"/>
      <c r="HJ189" s="270"/>
      <c r="HK189" s="270"/>
      <c r="HL189" s="270"/>
      <c r="HM189" s="270"/>
      <c r="HN189" s="270"/>
      <c r="HO189" s="270"/>
      <c r="HP189" s="270"/>
      <c r="HQ189" s="270"/>
      <c r="HR189" s="270"/>
      <c r="HS189" s="270"/>
      <c r="HT189" s="270"/>
      <c r="HU189" s="270"/>
      <c r="HV189" s="270"/>
      <c r="HW189" s="270"/>
      <c r="HX189" s="270"/>
      <c r="HY189" s="270"/>
      <c r="HZ189" s="270"/>
      <c r="IA189" s="270"/>
      <c r="IB189" s="270"/>
      <c r="IC189" s="270"/>
      <c r="ID189" s="270"/>
      <c r="IE189" s="270"/>
      <c r="IF189" s="270"/>
      <c r="IG189" s="270"/>
      <c r="IH189" s="270"/>
    </row>
    <row r="190" spans="1:242" ht="12.75" customHeight="1" x14ac:dyDescent="0.2">
      <c r="A190" s="374" t="s">
        <v>556</v>
      </c>
      <c r="B190" s="270">
        <v>1950</v>
      </c>
      <c r="C190" s="270">
        <v>1950</v>
      </c>
      <c r="D190" s="270">
        <v>805</v>
      </c>
      <c r="E190" s="270">
        <v>1145</v>
      </c>
      <c r="F190" s="270">
        <v>0</v>
      </c>
      <c r="G190" s="270">
        <v>0</v>
      </c>
      <c r="H190" s="270">
        <v>1950</v>
      </c>
      <c r="I190" s="270">
        <v>270</v>
      </c>
      <c r="J190" s="270">
        <v>1680</v>
      </c>
      <c r="K190" s="270">
        <v>570</v>
      </c>
      <c r="L190" s="270">
        <v>149.95844289999999</v>
      </c>
      <c r="M190" s="270">
        <v>81</v>
      </c>
      <c r="N190" s="270">
        <v>210</v>
      </c>
      <c r="O190" s="270">
        <v>470</v>
      </c>
      <c r="P190" s="270">
        <v>375</v>
      </c>
      <c r="Q190" s="270">
        <v>390</v>
      </c>
      <c r="R190" s="270">
        <v>130</v>
      </c>
      <c r="S190" s="270">
        <v>100</v>
      </c>
      <c r="T190" s="270">
        <v>140</v>
      </c>
      <c r="U190" s="270">
        <v>80</v>
      </c>
      <c r="V190" s="270">
        <v>2.1231343279999999</v>
      </c>
      <c r="W190" s="270">
        <v>2</v>
      </c>
      <c r="X190" s="270">
        <v>57.205233450000001</v>
      </c>
      <c r="Y190" s="270">
        <v>0</v>
      </c>
      <c r="Z190" s="270">
        <v>105</v>
      </c>
      <c r="AA190" s="270">
        <v>305</v>
      </c>
      <c r="AB190" s="270">
        <v>635</v>
      </c>
      <c r="AC190" s="270">
        <v>620</v>
      </c>
      <c r="AD190" s="270">
        <v>270</v>
      </c>
      <c r="AE190" s="270">
        <v>10</v>
      </c>
      <c r="AF190" s="270">
        <v>275</v>
      </c>
      <c r="AG190" s="270">
        <v>0</v>
      </c>
      <c r="AH190" s="270" t="s">
        <v>1676</v>
      </c>
      <c r="AI190" s="270" t="s">
        <v>1676</v>
      </c>
      <c r="AJ190" s="270">
        <v>10</v>
      </c>
      <c r="AK190" s="270">
        <v>0</v>
      </c>
      <c r="AL190" s="270">
        <v>70</v>
      </c>
      <c r="AM190" s="270">
        <v>115</v>
      </c>
      <c r="AN190" s="270" t="s">
        <v>1676</v>
      </c>
      <c r="AO190" s="270">
        <v>0</v>
      </c>
      <c r="AP190" s="270" t="s">
        <v>1676</v>
      </c>
      <c r="AQ190" s="270" t="s">
        <v>1676</v>
      </c>
      <c r="AR190" s="270" t="s">
        <v>1676</v>
      </c>
      <c r="AS190" s="270">
        <v>25</v>
      </c>
      <c r="AT190" s="270">
        <v>75</v>
      </c>
      <c r="AU190" s="270">
        <v>0</v>
      </c>
      <c r="AV190" s="270">
        <v>50</v>
      </c>
      <c r="AW190" s="270">
        <v>305</v>
      </c>
      <c r="AX190" s="270">
        <v>0</v>
      </c>
      <c r="AY190" s="270">
        <v>130</v>
      </c>
      <c r="AZ190" s="270">
        <v>715</v>
      </c>
      <c r="BA190" s="270">
        <v>85</v>
      </c>
      <c r="BB190" s="270">
        <v>85</v>
      </c>
      <c r="BC190" s="270" t="s">
        <v>1676</v>
      </c>
      <c r="BD190" s="270">
        <v>35</v>
      </c>
      <c r="BE190" s="270" t="s">
        <v>1676</v>
      </c>
      <c r="BF190" s="270">
        <v>0</v>
      </c>
      <c r="BG190" s="270">
        <v>0</v>
      </c>
      <c r="BH190" s="270">
        <v>80</v>
      </c>
      <c r="BI190" s="270" t="s">
        <v>1676</v>
      </c>
      <c r="BJ190" s="270">
        <v>0</v>
      </c>
      <c r="BK190" s="270" t="s">
        <v>1676</v>
      </c>
      <c r="BL190" s="270">
        <v>10</v>
      </c>
      <c r="BM190" s="270">
        <v>290</v>
      </c>
      <c r="BN190" s="270">
        <v>45</v>
      </c>
      <c r="BO190" s="270">
        <v>1300</v>
      </c>
      <c r="BP190" s="270">
        <v>100</v>
      </c>
      <c r="BQ190" s="270">
        <v>0</v>
      </c>
      <c r="BR190" s="270">
        <v>0</v>
      </c>
      <c r="BS190" s="270" t="s">
        <v>1676</v>
      </c>
      <c r="BT190" s="270">
        <v>35</v>
      </c>
      <c r="BU190" s="270">
        <v>20</v>
      </c>
      <c r="BV190" s="270">
        <v>0</v>
      </c>
      <c r="BW190" s="270">
        <v>15</v>
      </c>
      <c r="BX190" s="270">
        <v>0</v>
      </c>
      <c r="BY190" s="270" t="s">
        <v>1676</v>
      </c>
      <c r="BZ190" s="270">
        <v>0</v>
      </c>
      <c r="CA190" s="270" t="s">
        <v>1676</v>
      </c>
      <c r="CB190" s="270">
        <v>0</v>
      </c>
      <c r="CC190" s="270">
        <v>0</v>
      </c>
      <c r="CD190" s="270">
        <v>55</v>
      </c>
      <c r="CE190" s="270" t="s">
        <v>1676</v>
      </c>
      <c r="CF190" s="270">
        <v>0</v>
      </c>
      <c r="CG190" s="270">
        <v>1890</v>
      </c>
      <c r="CH190" s="270">
        <v>0</v>
      </c>
      <c r="CI190" s="270">
        <v>285</v>
      </c>
      <c r="CJ190" s="270">
        <v>0</v>
      </c>
      <c r="CK190" s="270">
        <v>900</v>
      </c>
      <c r="CL190" s="270">
        <v>10</v>
      </c>
      <c r="CM190" s="270">
        <v>0</v>
      </c>
      <c r="CN190" s="270">
        <v>0</v>
      </c>
      <c r="CO190" s="270">
        <v>0</v>
      </c>
      <c r="CP190" s="270">
        <v>0</v>
      </c>
      <c r="CQ190" s="270">
        <v>0</v>
      </c>
      <c r="CR190" s="270">
        <v>0</v>
      </c>
      <c r="CS190" s="270">
        <v>0</v>
      </c>
      <c r="CT190" s="270">
        <v>0</v>
      </c>
      <c r="CU190" s="270"/>
      <c r="CV190" s="270">
        <v>0</v>
      </c>
      <c r="CW190" s="270">
        <v>0</v>
      </c>
      <c r="CX190" s="270">
        <v>0</v>
      </c>
      <c r="CY190" s="270">
        <v>0</v>
      </c>
      <c r="CZ190" s="270">
        <v>0</v>
      </c>
      <c r="DA190" s="270">
        <v>0</v>
      </c>
      <c r="DB190" s="270">
        <v>510</v>
      </c>
      <c r="DC190" s="270">
        <v>0</v>
      </c>
      <c r="DD190" s="270">
        <v>0</v>
      </c>
      <c r="DE190" s="270">
        <v>0</v>
      </c>
      <c r="DF190" s="270">
        <v>115</v>
      </c>
      <c r="DG190" s="270">
        <v>0</v>
      </c>
      <c r="DH190" s="270">
        <v>0</v>
      </c>
      <c r="DI190" s="270">
        <v>0</v>
      </c>
      <c r="DJ190" s="270">
        <v>0</v>
      </c>
      <c r="DK190" s="270">
        <v>0</v>
      </c>
      <c r="DL190" s="270">
        <v>0</v>
      </c>
      <c r="DM190" s="270">
        <v>0</v>
      </c>
      <c r="DN190" s="270">
        <v>0</v>
      </c>
      <c r="DO190" s="270">
        <v>0</v>
      </c>
      <c r="DP190" s="270">
        <v>0</v>
      </c>
      <c r="DQ190" s="270">
        <v>0</v>
      </c>
      <c r="DR190" s="270"/>
      <c r="DS190" s="270">
        <v>0</v>
      </c>
      <c r="DT190" s="270">
        <v>0</v>
      </c>
      <c r="DU190" s="270">
        <v>0</v>
      </c>
      <c r="DV190" s="270">
        <v>0</v>
      </c>
      <c r="DW190" s="270">
        <v>0</v>
      </c>
      <c r="DX190" s="270">
        <v>0</v>
      </c>
      <c r="DY190" s="270">
        <v>0</v>
      </c>
      <c r="DZ190" s="270">
        <v>0</v>
      </c>
      <c r="EA190" s="270">
        <v>0</v>
      </c>
      <c r="EB190" s="270">
        <v>0</v>
      </c>
      <c r="EC190" s="270">
        <v>0</v>
      </c>
      <c r="ED190" s="270">
        <v>0</v>
      </c>
      <c r="EE190" s="270">
        <v>0</v>
      </c>
      <c r="EF190" s="270">
        <v>0</v>
      </c>
      <c r="EG190" s="270">
        <v>0</v>
      </c>
      <c r="EH190" s="270">
        <v>0</v>
      </c>
      <c r="EI190" s="270">
        <v>0</v>
      </c>
      <c r="EJ190" s="270">
        <v>0</v>
      </c>
      <c r="EK190" s="270">
        <v>0</v>
      </c>
      <c r="EL190" s="270">
        <v>0</v>
      </c>
      <c r="EM190" s="270">
        <v>135</v>
      </c>
      <c r="EN190" s="270">
        <v>0</v>
      </c>
      <c r="EO190" s="270">
        <v>0</v>
      </c>
      <c r="EP190" s="270">
        <v>0</v>
      </c>
      <c r="EQ190" s="270">
        <v>0</v>
      </c>
      <c r="ER190" s="270">
        <v>0</v>
      </c>
      <c r="ES190" s="270">
        <v>0</v>
      </c>
      <c r="ET190" s="270">
        <v>0</v>
      </c>
      <c r="EU190" s="270">
        <v>0</v>
      </c>
      <c r="EV190" s="270">
        <v>0</v>
      </c>
      <c r="EW190" s="270">
        <v>0</v>
      </c>
      <c r="EX190" s="270" t="s">
        <v>1676</v>
      </c>
      <c r="EY190" s="270">
        <v>0</v>
      </c>
      <c r="EZ190" s="270">
        <v>0</v>
      </c>
      <c r="FA190" s="270">
        <v>0</v>
      </c>
      <c r="FB190" s="270">
        <v>0</v>
      </c>
      <c r="FC190" s="270">
        <v>0</v>
      </c>
      <c r="FD190" s="270">
        <v>0</v>
      </c>
      <c r="FE190" s="270">
        <v>0</v>
      </c>
      <c r="FF190" s="270">
        <v>0</v>
      </c>
      <c r="FG190" s="270"/>
      <c r="FH190" s="270">
        <v>0</v>
      </c>
      <c r="FI190" s="270"/>
      <c r="FJ190" s="270">
        <v>0</v>
      </c>
      <c r="FK190" s="270">
        <v>0</v>
      </c>
      <c r="FL190" s="270">
        <v>0</v>
      </c>
      <c r="FM190" s="270">
        <v>0</v>
      </c>
      <c r="FN190" s="270">
        <v>0</v>
      </c>
      <c r="FO190" s="351">
        <v>1865</v>
      </c>
      <c r="FP190" s="351">
        <v>0</v>
      </c>
      <c r="FQ190" s="351">
        <v>1900</v>
      </c>
      <c r="FR190" s="13"/>
      <c r="FS190" s="270"/>
      <c r="FT190" s="270"/>
      <c r="FU190" s="270"/>
      <c r="FV190" s="270"/>
      <c r="FW190" s="270"/>
      <c r="FX190" s="270"/>
      <c r="FY190" s="270"/>
      <c r="FZ190" s="270"/>
      <c r="GA190" s="270"/>
      <c r="GB190" s="270"/>
      <c r="GC190" s="270"/>
      <c r="GD190" s="270"/>
      <c r="GE190" s="270"/>
      <c r="GF190" s="270"/>
      <c r="GG190" s="270"/>
      <c r="GH190" s="270"/>
      <c r="GI190" s="270"/>
      <c r="GJ190" s="270"/>
      <c r="GK190" s="270"/>
      <c r="GL190" s="270"/>
      <c r="GM190" s="270"/>
      <c r="GN190" s="270"/>
      <c r="GO190" s="270"/>
      <c r="GP190" s="270"/>
      <c r="GQ190" s="270"/>
      <c r="GR190" s="270"/>
      <c r="GS190" s="270"/>
      <c r="GT190" s="270"/>
      <c r="GU190" s="270"/>
      <c r="GV190" s="270"/>
      <c r="GW190" s="270"/>
      <c r="GX190" s="270"/>
      <c r="GY190" s="270"/>
      <c r="GZ190" s="270"/>
      <c r="HA190" s="270"/>
      <c r="HB190" s="270"/>
      <c r="HC190" s="270"/>
      <c r="HD190" s="270"/>
      <c r="HE190" s="270"/>
      <c r="HF190" s="270"/>
      <c r="HG190" s="270"/>
      <c r="HH190" s="270"/>
      <c r="HI190" s="270"/>
      <c r="HJ190" s="270"/>
      <c r="HK190" s="270"/>
      <c r="HL190" s="270"/>
      <c r="HM190" s="270"/>
      <c r="HN190" s="270"/>
      <c r="HO190" s="270"/>
      <c r="HP190" s="270"/>
      <c r="HQ190" s="270"/>
      <c r="HR190" s="270"/>
      <c r="HS190" s="270"/>
      <c r="HT190" s="270"/>
      <c r="HU190" s="270"/>
      <c r="HV190" s="270"/>
      <c r="HW190" s="270"/>
      <c r="HX190" s="270"/>
      <c r="HY190" s="270"/>
      <c r="HZ190" s="270"/>
      <c r="IA190" s="270"/>
      <c r="IB190" s="270"/>
      <c r="IC190" s="270"/>
      <c r="ID190" s="270"/>
      <c r="IE190" s="270"/>
      <c r="IF190" s="270"/>
      <c r="IG190" s="270"/>
      <c r="IH190" s="270"/>
    </row>
    <row r="191" spans="1:242" ht="12.75" customHeight="1" x14ac:dyDescent="0.2">
      <c r="A191" s="374" t="s">
        <v>43</v>
      </c>
      <c r="B191" s="270">
        <v>1185</v>
      </c>
      <c r="C191" s="270">
        <v>1185</v>
      </c>
      <c r="D191" s="270">
        <v>540</v>
      </c>
      <c r="E191" s="270">
        <v>645</v>
      </c>
      <c r="F191" s="270">
        <v>0</v>
      </c>
      <c r="G191" s="270">
        <v>0</v>
      </c>
      <c r="H191" s="270">
        <v>1185</v>
      </c>
      <c r="I191" s="270">
        <v>490</v>
      </c>
      <c r="J191" s="270">
        <v>700</v>
      </c>
      <c r="K191" s="270">
        <v>1150</v>
      </c>
      <c r="L191" s="270">
        <v>111.2107926</v>
      </c>
      <c r="M191" s="270">
        <v>71</v>
      </c>
      <c r="N191" s="270">
        <v>175</v>
      </c>
      <c r="O191" s="270">
        <v>285</v>
      </c>
      <c r="P191" s="270">
        <v>320</v>
      </c>
      <c r="Q191" s="270">
        <v>245</v>
      </c>
      <c r="R191" s="270">
        <v>65</v>
      </c>
      <c r="S191" s="270">
        <v>35</v>
      </c>
      <c r="T191" s="270">
        <v>35</v>
      </c>
      <c r="U191" s="270">
        <v>30</v>
      </c>
      <c r="V191" s="270">
        <v>2.3586065569999999</v>
      </c>
      <c r="W191" s="270">
        <v>2</v>
      </c>
      <c r="X191" s="270">
        <v>62.495784149999999</v>
      </c>
      <c r="Y191" s="270">
        <v>0</v>
      </c>
      <c r="Z191" s="270">
        <v>65</v>
      </c>
      <c r="AA191" s="270">
        <v>90</v>
      </c>
      <c r="AB191" s="270">
        <v>285</v>
      </c>
      <c r="AC191" s="270">
        <v>460</v>
      </c>
      <c r="AD191" s="270">
        <v>285</v>
      </c>
      <c r="AE191" s="270" t="s">
        <v>1676</v>
      </c>
      <c r="AF191" s="270">
        <v>15</v>
      </c>
      <c r="AG191" s="270">
        <v>0</v>
      </c>
      <c r="AH191" s="270">
        <v>160</v>
      </c>
      <c r="AI191" s="270">
        <v>0</v>
      </c>
      <c r="AJ191" s="270">
        <v>0</v>
      </c>
      <c r="AK191" s="270">
        <v>0</v>
      </c>
      <c r="AL191" s="270">
        <v>0</v>
      </c>
      <c r="AM191" s="270">
        <v>0</v>
      </c>
      <c r="AN191" s="270">
        <v>0</v>
      </c>
      <c r="AO191" s="270">
        <v>0</v>
      </c>
      <c r="AP191" s="270">
        <v>0</v>
      </c>
      <c r="AQ191" s="270">
        <v>75</v>
      </c>
      <c r="AR191" s="270">
        <v>65</v>
      </c>
      <c r="AS191" s="270">
        <v>0</v>
      </c>
      <c r="AT191" s="270">
        <v>0</v>
      </c>
      <c r="AU191" s="270">
        <v>0</v>
      </c>
      <c r="AV191" s="270" t="s">
        <v>1676</v>
      </c>
      <c r="AW191" s="270">
        <v>75</v>
      </c>
      <c r="AX191" s="270">
        <v>0</v>
      </c>
      <c r="AY191" s="270">
        <v>0</v>
      </c>
      <c r="AZ191" s="270">
        <v>745</v>
      </c>
      <c r="BA191" s="270" t="s">
        <v>1676</v>
      </c>
      <c r="BB191" s="270">
        <v>40</v>
      </c>
      <c r="BC191" s="270" t="s">
        <v>1676</v>
      </c>
      <c r="BD191" s="270" t="s">
        <v>1676</v>
      </c>
      <c r="BE191" s="270">
        <v>0</v>
      </c>
      <c r="BF191" s="270">
        <v>0</v>
      </c>
      <c r="BG191" s="270">
        <v>0</v>
      </c>
      <c r="BH191" s="270">
        <v>15</v>
      </c>
      <c r="BI191" s="270">
        <v>165</v>
      </c>
      <c r="BJ191" s="270">
        <v>0</v>
      </c>
      <c r="BK191" s="270" t="s">
        <v>1676</v>
      </c>
      <c r="BL191" s="270">
        <v>0</v>
      </c>
      <c r="BM191" s="270" t="s">
        <v>1676</v>
      </c>
      <c r="BN191" s="270" t="s">
        <v>1676</v>
      </c>
      <c r="BO191" s="270">
        <v>820</v>
      </c>
      <c r="BP191" s="270">
        <v>120</v>
      </c>
      <c r="BQ191" s="270">
        <v>0</v>
      </c>
      <c r="BR191" s="270">
        <v>0</v>
      </c>
      <c r="BS191" s="270">
        <v>10</v>
      </c>
      <c r="BT191" s="270">
        <v>10</v>
      </c>
      <c r="BU191" s="270">
        <v>20</v>
      </c>
      <c r="BV191" s="270">
        <v>0</v>
      </c>
      <c r="BW191" s="270">
        <v>10</v>
      </c>
      <c r="BX191" s="270">
        <v>0</v>
      </c>
      <c r="BY191" s="270" t="s">
        <v>1676</v>
      </c>
      <c r="BZ191" s="270">
        <v>0</v>
      </c>
      <c r="CA191" s="270">
        <v>0</v>
      </c>
      <c r="CB191" s="270">
        <v>0</v>
      </c>
      <c r="CC191" s="270">
        <v>0</v>
      </c>
      <c r="CD191" s="270">
        <v>40</v>
      </c>
      <c r="CE191" s="270">
        <v>0</v>
      </c>
      <c r="CF191" s="270">
        <v>0</v>
      </c>
      <c r="CG191" s="270">
        <v>1145</v>
      </c>
      <c r="CH191" s="270">
        <v>0</v>
      </c>
      <c r="CI191" s="270" t="s">
        <v>1676</v>
      </c>
      <c r="CJ191" s="270">
        <v>145</v>
      </c>
      <c r="CK191" s="270">
        <v>870</v>
      </c>
      <c r="CL191" s="270">
        <v>0</v>
      </c>
      <c r="CM191" s="270">
        <v>165</v>
      </c>
      <c r="CN191" s="270">
        <v>0</v>
      </c>
      <c r="CO191" s="270">
        <v>0</v>
      </c>
      <c r="CP191" s="270">
        <v>0</v>
      </c>
      <c r="CQ191" s="270">
        <v>0</v>
      </c>
      <c r="CR191" s="270">
        <v>0</v>
      </c>
      <c r="CS191" s="270">
        <v>0</v>
      </c>
      <c r="CT191" s="270">
        <v>0</v>
      </c>
      <c r="CU191" s="270"/>
      <c r="CV191" s="270">
        <v>0</v>
      </c>
      <c r="CW191" s="270">
        <v>0</v>
      </c>
      <c r="CX191" s="270">
        <v>0</v>
      </c>
      <c r="CY191" s="270">
        <v>0</v>
      </c>
      <c r="CZ191" s="270">
        <v>0</v>
      </c>
      <c r="DA191" s="270">
        <v>0</v>
      </c>
      <c r="DB191" s="270" t="s">
        <v>1676</v>
      </c>
      <c r="DC191" s="270">
        <v>0</v>
      </c>
      <c r="DD191" s="270">
        <v>0</v>
      </c>
      <c r="DE191" s="270">
        <v>0</v>
      </c>
      <c r="DF191" s="270">
        <v>0</v>
      </c>
      <c r="DG191" s="270">
        <v>0</v>
      </c>
      <c r="DH191" s="270">
        <v>0</v>
      </c>
      <c r="DI191" s="270">
        <v>0</v>
      </c>
      <c r="DJ191" s="270">
        <v>0</v>
      </c>
      <c r="DK191" s="270">
        <v>0</v>
      </c>
      <c r="DL191" s="270">
        <v>0</v>
      </c>
      <c r="DM191" s="270">
        <v>0</v>
      </c>
      <c r="DN191" s="270">
        <v>0</v>
      </c>
      <c r="DO191" s="270">
        <v>0</v>
      </c>
      <c r="DP191" s="270">
        <v>0</v>
      </c>
      <c r="DQ191" s="270">
        <v>0</v>
      </c>
      <c r="DR191" s="270"/>
      <c r="DS191" s="270">
        <v>0</v>
      </c>
      <c r="DT191" s="270">
        <v>0</v>
      </c>
      <c r="DU191" s="270">
        <v>0</v>
      </c>
      <c r="DV191" s="270">
        <v>0</v>
      </c>
      <c r="DW191" s="270">
        <v>0</v>
      </c>
      <c r="DX191" s="270">
        <v>0</v>
      </c>
      <c r="DY191" s="270">
        <v>0</v>
      </c>
      <c r="DZ191" s="270">
        <v>0</v>
      </c>
      <c r="EA191" s="270">
        <v>0</v>
      </c>
      <c r="EB191" s="270">
        <v>0</v>
      </c>
      <c r="EC191" s="270">
        <v>0</v>
      </c>
      <c r="ED191" s="270">
        <v>0</v>
      </c>
      <c r="EE191" s="270">
        <v>0</v>
      </c>
      <c r="EF191" s="270">
        <v>0</v>
      </c>
      <c r="EG191" s="270">
        <v>0</v>
      </c>
      <c r="EH191" s="270">
        <v>0</v>
      </c>
      <c r="EI191" s="270">
        <v>0</v>
      </c>
      <c r="EJ191" s="270">
        <v>0</v>
      </c>
      <c r="EK191" s="270">
        <v>0</v>
      </c>
      <c r="EL191" s="270">
        <v>0</v>
      </c>
      <c r="EM191" s="270">
        <v>0</v>
      </c>
      <c r="EN191" s="270">
        <v>0</v>
      </c>
      <c r="EO191" s="270">
        <v>0</v>
      </c>
      <c r="EP191" s="270">
        <v>0</v>
      </c>
      <c r="EQ191" s="270">
        <v>0</v>
      </c>
      <c r="ER191" s="270">
        <v>0</v>
      </c>
      <c r="ES191" s="270">
        <v>0</v>
      </c>
      <c r="ET191" s="270">
        <v>0</v>
      </c>
      <c r="EU191" s="270">
        <v>0</v>
      </c>
      <c r="EV191" s="270">
        <v>0</v>
      </c>
      <c r="EW191" s="270">
        <v>0</v>
      </c>
      <c r="EX191" s="270">
        <v>0</v>
      </c>
      <c r="EY191" s="270">
        <v>0</v>
      </c>
      <c r="EZ191" s="270">
        <v>0</v>
      </c>
      <c r="FA191" s="270">
        <v>0</v>
      </c>
      <c r="FB191" s="270">
        <v>0</v>
      </c>
      <c r="FC191" s="270">
        <v>0</v>
      </c>
      <c r="FD191" s="270">
        <v>0</v>
      </c>
      <c r="FE191" s="270">
        <v>0</v>
      </c>
      <c r="FF191" s="270">
        <v>0</v>
      </c>
      <c r="FG191" s="270"/>
      <c r="FH191" s="270">
        <v>0</v>
      </c>
      <c r="FI191" s="270"/>
      <c r="FJ191" s="270">
        <v>0</v>
      </c>
      <c r="FK191" s="270">
        <v>0</v>
      </c>
      <c r="FL191" s="270">
        <v>0</v>
      </c>
      <c r="FM191" s="270">
        <v>0</v>
      </c>
      <c r="FN191" s="270">
        <v>0</v>
      </c>
      <c r="FO191" s="351">
        <v>1145</v>
      </c>
      <c r="FP191" s="351">
        <v>0</v>
      </c>
      <c r="FQ191" s="351">
        <v>1185</v>
      </c>
      <c r="FR191" s="13"/>
      <c r="FS191" s="270"/>
      <c r="FT191" s="270"/>
      <c r="FU191" s="270"/>
      <c r="FV191" s="270"/>
      <c r="FW191" s="270"/>
      <c r="FX191" s="270"/>
      <c r="FY191" s="270"/>
      <c r="FZ191" s="270"/>
      <c r="GA191" s="270"/>
      <c r="GB191" s="270"/>
      <c r="GC191" s="270"/>
      <c r="GD191" s="270"/>
      <c r="GE191" s="270"/>
      <c r="GF191" s="270"/>
      <c r="GG191" s="270"/>
      <c r="GH191" s="270"/>
      <c r="GI191" s="270"/>
      <c r="GJ191" s="270"/>
      <c r="GK191" s="270"/>
      <c r="GL191" s="270"/>
      <c r="GM191" s="270"/>
      <c r="GN191" s="270"/>
      <c r="GO191" s="270"/>
      <c r="GP191" s="270"/>
      <c r="GQ191" s="270"/>
      <c r="GR191" s="270"/>
      <c r="GS191" s="270"/>
      <c r="GT191" s="270"/>
      <c r="GU191" s="270"/>
      <c r="GV191" s="270"/>
      <c r="GW191" s="270"/>
      <c r="GX191" s="270"/>
      <c r="GY191" s="270"/>
      <c r="GZ191" s="270"/>
      <c r="HA191" s="270"/>
      <c r="HB191" s="270"/>
      <c r="HC191" s="270"/>
      <c r="HD191" s="270"/>
      <c r="HE191" s="270"/>
      <c r="HF191" s="270"/>
      <c r="HG191" s="270"/>
      <c r="HH191" s="270"/>
      <c r="HI191" s="270"/>
      <c r="HJ191" s="270"/>
      <c r="HK191" s="270"/>
      <c r="HL191" s="270"/>
      <c r="HM191" s="270"/>
      <c r="HN191" s="270"/>
      <c r="HO191" s="270"/>
      <c r="HP191" s="270"/>
      <c r="HQ191" s="270"/>
      <c r="HR191" s="270"/>
      <c r="HS191" s="270"/>
      <c r="HT191" s="270"/>
      <c r="HU191" s="270"/>
      <c r="HV191" s="270"/>
      <c r="HW191" s="270"/>
      <c r="HX191" s="270"/>
      <c r="HY191" s="270"/>
      <c r="HZ191" s="270"/>
      <c r="IA191" s="270"/>
      <c r="IB191" s="270"/>
      <c r="IC191" s="270"/>
      <c r="ID191" s="270"/>
      <c r="IE191" s="270"/>
      <c r="IF191" s="270"/>
      <c r="IG191" s="270"/>
      <c r="IH191" s="270"/>
    </row>
    <row r="192" spans="1:242" ht="12.75" customHeight="1" x14ac:dyDescent="0.2">
      <c r="A192" s="374" t="s">
        <v>550</v>
      </c>
      <c r="B192" s="270">
        <v>2640</v>
      </c>
      <c r="C192" s="270">
        <v>2640</v>
      </c>
      <c r="D192" s="270">
        <v>905</v>
      </c>
      <c r="E192" s="270">
        <v>1730</v>
      </c>
      <c r="F192" s="270">
        <v>0</v>
      </c>
      <c r="G192" s="270">
        <v>0</v>
      </c>
      <c r="H192" s="270">
        <v>2640</v>
      </c>
      <c r="I192" s="270">
        <v>715</v>
      </c>
      <c r="J192" s="270">
        <v>1920</v>
      </c>
      <c r="K192" s="270">
        <v>1495</v>
      </c>
      <c r="L192" s="270">
        <v>66.58190802</v>
      </c>
      <c r="M192" s="270">
        <v>42</v>
      </c>
      <c r="N192" s="270">
        <v>1095</v>
      </c>
      <c r="O192" s="270">
        <v>525</v>
      </c>
      <c r="P192" s="270">
        <v>410</v>
      </c>
      <c r="Q192" s="270">
        <v>425</v>
      </c>
      <c r="R192" s="270">
        <v>95</v>
      </c>
      <c r="S192" s="270">
        <v>30</v>
      </c>
      <c r="T192" s="270">
        <v>30</v>
      </c>
      <c r="U192" s="270">
        <v>15</v>
      </c>
      <c r="V192" s="270">
        <v>2.085076709</v>
      </c>
      <c r="W192" s="270">
        <v>2</v>
      </c>
      <c r="X192" s="270">
        <v>51.097328240000003</v>
      </c>
      <c r="Y192" s="270">
        <v>0</v>
      </c>
      <c r="Z192" s="270">
        <v>285</v>
      </c>
      <c r="AA192" s="270">
        <v>695</v>
      </c>
      <c r="AB192" s="270">
        <v>820</v>
      </c>
      <c r="AC192" s="270">
        <v>570</v>
      </c>
      <c r="AD192" s="270">
        <v>235</v>
      </c>
      <c r="AE192" s="270">
        <v>10</v>
      </c>
      <c r="AF192" s="270">
        <v>50</v>
      </c>
      <c r="AG192" s="270">
        <v>0</v>
      </c>
      <c r="AH192" s="270">
        <v>0</v>
      </c>
      <c r="AI192" s="270" t="s">
        <v>1676</v>
      </c>
      <c r="AJ192" s="270">
        <v>30</v>
      </c>
      <c r="AK192" s="270">
        <v>10</v>
      </c>
      <c r="AL192" s="270">
        <v>390</v>
      </c>
      <c r="AM192" s="270">
        <v>330</v>
      </c>
      <c r="AN192" s="270">
        <v>10</v>
      </c>
      <c r="AO192" s="270">
        <v>0</v>
      </c>
      <c r="AP192" s="270">
        <v>0</v>
      </c>
      <c r="AQ192" s="270">
        <v>220</v>
      </c>
      <c r="AR192" s="270">
        <v>65</v>
      </c>
      <c r="AS192" s="270">
        <v>105</v>
      </c>
      <c r="AT192" s="270">
        <v>535</v>
      </c>
      <c r="AU192" s="270">
        <v>0</v>
      </c>
      <c r="AV192" s="270">
        <v>35</v>
      </c>
      <c r="AW192" s="270">
        <v>200</v>
      </c>
      <c r="AX192" s="270">
        <v>0</v>
      </c>
      <c r="AY192" s="270" t="s">
        <v>1676</v>
      </c>
      <c r="AZ192" s="270">
        <v>550</v>
      </c>
      <c r="BA192" s="270" t="s">
        <v>1676</v>
      </c>
      <c r="BB192" s="270">
        <v>90</v>
      </c>
      <c r="BC192" s="270">
        <v>25</v>
      </c>
      <c r="BD192" s="270">
        <v>205</v>
      </c>
      <c r="BE192" s="270">
        <v>10</v>
      </c>
      <c r="BF192" s="270" t="s">
        <v>1676</v>
      </c>
      <c r="BG192" s="270">
        <v>0</v>
      </c>
      <c r="BH192" s="270">
        <v>30</v>
      </c>
      <c r="BI192" s="270">
        <v>0</v>
      </c>
      <c r="BJ192" s="270" t="s">
        <v>1676</v>
      </c>
      <c r="BK192" s="270" t="s">
        <v>1676</v>
      </c>
      <c r="BL192" s="270">
        <v>35</v>
      </c>
      <c r="BM192" s="270">
        <v>630</v>
      </c>
      <c r="BN192" s="270">
        <v>25</v>
      </c>
      <c r="BO192" s="270">
        <v>615</v>
      </c>
      <c r="BP192" s="270">
        <v>740</v>
      </c>
      <c r="BQ192" s="270" t="s">
        <v>1676</v>
      </c>
      <c r="BR192" s="270">
        <v>0</v>
      </c>
      <c r="BS192" s="270">
        <v>15</v>
      </c>
      <c r="BT192" s="270">
        <v>210</v>
      </c>
      <c r="BU192" s="270">
        <v>30</v>
      </c>
      <c r="BV192" s="270">
        <v>0</v>
      </c>
      <c r="BW192" s="270">
        <v>70</v>
      </c>
      <c r="BX192" s="270">
        <v>0</v>
      </c>
      <c r="BY192" s="270">
        <v>0</v>
      </c>
      <c r="BZ192" s="270">
        <v>0</v>
      </c>
      <c r="CA192" s="270">
        <v>0</v>
      </c>
      <c r="CB192" s="270">
        <v>0</v>
      </c>
      <c r="CC192" s="270">
        <v>0</v>
      </c>
      <c r="CD192" s="270">
        <v>20</v>
      </c>
      <c r="CE192" s="270" t="s">
        <v>1676</v>
      </c>
      <c r="CF192" s="270">
        <v>0</v>
      </c>
      <c r="CG192" s="270">
        <v>2615</v>
      </c>
      <c r="CH192" s="270">
        <v>0</v>
      </c>
      <c r="CI192" s="270">
        <v>145</v>
      </c>
      <c r="CJ192" s="270">
        <v>255</v>
      </c>
      <c r="CK192" s="270">
        <v>650</v>
      </c>
      <c r="CL192" s="270">
        <v>45</v>
      </c>
      <c r="CM192" s="270">
        <v>0</v>
      </c>
      <c r="CN192" s="270" t="s">
        <v>1676</v>
      </c>
      <c r="CO192" s="270">
        <v>0</v>
      </c>
      <c r="CP192" s="270">
        <v>0</v>
      </c>
      <c r="CQ192" s="270">
        <v>0</v>
      </c>
      <c r="CR192" s="270">
        <v>0</v>
      </c>
      <c r="CS192" s="270">
        <v>0</v>
      </c>
      <c r="CT192" s="270">
        <v>0</v>
      </c>
      <c r="CU192" s="270"/>
      <c r="CV192" s="270">
        <v>0</v>
      </c>
      <c r="CW192" s="270">
        <v>0</v>
      </c>
      <c r="CX192" s="270">
        <v>0</v>
      </c>
      <c r="CY192" s="270">
        <v>0</v>
      </c>
      <c r="CZ192" s="270">
        <v>0</v>
      </c>
      <c r="DA192" s="270">
        <v>0</v>
      </c>
      <c r="DB192" s="270">
        <v>30</v>
      </c>
      <c r="DC192" s="270">
        <v>0</v>
      </c>
      <c r="DD192" s="270">
        <v>0</v>
      </c>
      <c r="DE192" s="270">
        <v>0</v>
      </c>
      <c r="DF192" s="270">
        <v>725</v>
      </c>
      <c r="DG192" s="270">
        <v>0</v>
      </c>
      <c r="DH192" s="270">
        <v>0</v>
      </c>
      <c r="DI192" s="270">
        <v>0</v>
      </c>
      <c r="DJ192" s="270">
        <v>0</v>
      </c>
      <c r="DK192" s="270">
        <v>0</v>
      </c>
      <c r="DL192" s="270">
        <v>0</v>
      </c>
      <c r="DM192" s="270">
        <v>0</v>
      </c>
      <c r="DN192" s="270">
        <v>0</v>
      </c>
      <c r="DO192" s="270">
        <v>0</v>
      </c>
      <c r="DP192" s="270">
        <v>0</v>
      </c>
      <c r="DQ192" s="270">
        <v>0</v>
      </c>
      <c r="DR192" s="270"/>
      <c r="DS192" s="270">
        <v>0</v>
      </c>
      <c r="DT192" s="270">
        <v>0</v>
      </c>
      <c r="DU192" s="270">
        <v>0</v>
      </c>
      <c r="DV192" s="270">
        <v>0</v>
      </c>
      <c r="DW192" s="270">
        <v>0</v>
      </c>
      <c r="DX192" s="270">
        <v>0</v>
      </c>
      <c r="DY192" s="270">
        <v>0</v>
      </c>
      <c r="DZ192" s="270">
        <v>0</v>
      </c>
      <c r="EA192" s="270">
        <v>0</v>
      </c>
      <c r="EB192" s="270">
        <v>0</v>
      </c>
      <c r="EC192" s="270">
        <v>0</v>
      </c>
      <c r="ED192" s="270">
        <v>0</v>
      </c>
      <c r="EE192" s="270">
        <v>0</v>
      </c>
      <c r="EF192" s="270">
        <v>0</v>
      </c>
      <c r="EG192" s="270">
        <v>0</v>
      </c>
      <c r="EH192" s="270">
        <v>0</v>
      </c>
      <c r="EI192" s="270">
        <v>0</v>
      </c>
      <c r="EJ192" s="270">
        <v>0</v>
      </c>
      <c r="EK192" s="270">
        <v>0</v>
      </c>
      <c r="EL192" s="270">
        <v>0</v>
      </c>
      <c r="EM192" s="270">
        <v>785</v>
      </c>
      <c r="EN192" s="270">
        <v>0</v>
      </c>
      <c r="EO192" s="270">
        <v>0</v>
      </c>
      <c r="EP192" s="270">
        <v>0</v>
      </c>
      <c r="EQ192" s="270">
        <v>0</v>
      </c>
      <c r="ER192" s="270">
        <v>0</v>
      </c>
      <c r="ES192" s="270">
        <v>0</v>
      </c>
      <c r="ET192" s="270">
        <v>0</v>
      </c>
      <c r="EU192" s="270">
        <v>0</v>
      </c>
      <c r="EV192" s="270">
        <v>0</v>
      </c>
      <c r="EW192" s="270">
        <v>0</v>
      </c>
      <c r="EX192" s="270" t="s">
        <v>1676</v>
      </c>
      <c r="EY192" s="270">
        <v>0</v>
      </c>
      <c r="EZ192" s="270">
        <v>0</v>
      </c>
      <c r="FA192" s="270">
        <v>0</v>
      </c>
      <c r="FB192" s="270">
        <v>0</v>
      </c>
      <c r="FC192" s="270">
        <v>0</v>
      </c>
      <c r="FD192" s="270">
        <v>0</v>
      </c>
      <c r="FE192" s="270">
        <v>0</v>
      </c>
      <c r="FF192" s="270">
        <v>0</v>
      </c>
      <c r="FG192" s="270"/>
      <c r="FH192" s="270">
        <v>0</v>
      </c>
      <c r="FI192" s="270"/>
      <c r="FJ192" s="270">
        <v>0</v>
      </c>
      <c r="FK192" s="270">
        <v>0</v>
      </c>
      <c r="FL192" s="270">
        <v>0</v>
      </c>
      <c r="FM192" s="270">
        <v>0</v>
      </c>
      <c r="FN192" s="270">
        <v>0</v>
      </c>
      <c r="FO192" s="351">
        <v>2545</v>
      </c>
      <c r="FP192" s="351">
        <v>0</v>
      </c>
      <c r="FQ192" s="351">
        <v>2630</v>
      </c>
      <c r="FR192" s="13"/>
      <c r="FS192" s="270"/>
      <c r="FT192" s="270"/>
      <c r="FU192" s="270"/>
      <c r="FV192" s="270"/>
      <c r="FW192" s="270"/>
      <c r="FX192" s="270"/>
      <c r="FY192" s="270"/>
      <c r="FZ192" s="270"/>
      <c r="GA192" s="270"/>
      <c r="GB192" s="270"/>
      <c r="GC192" s="270"/>
      <c r="GD192" s="270"/>
      <c r="GE192" s="270"/>
      <c r="GF192" s="270"/>
      <c r="GG192" s="270"/>
      <c r="GH192" s="270"/>
      <c r="GI192" s="270"/>
      <c r="GJ192" s="270"/>
      <c r="GK192" s="270"/>
      <c r="GL192" s="270"/>
      <c r="GM192" s="270"/>
      <c r="GN192" s="270"/>
      <c r="GO192" s="270"/>
      <c r="GP192" s="270"/>
      <c r="GQ192" s="270"/>
      <c r="GR192" s="270"/>
      <c r="GS192" s="270"/>
      <c r="GT192" s="270"/>
      <c r="GU192" s="270"/>
      <c r="GV192" s="270"/>
      <c r="GW192" s="270"/>
      <c r="GX192" s="270"/>
      <c r="GY192" s="270"/>
      <c r="GZ192" s="270"/>
      <c r="HA192" s="270"/>
      <c r="HB192" s="270"/>
      <c r="HC192" s="270"/>
      <c r="HD192" s="270"/>
      <c r="HE192" s="270"/>
      <c r="HF192" s="270"/>
      <c r="HG192" s="270"/>
      <c r="HH192" s="270"/>
      <c r="HI192" s="270"/>
      <c r="HJ192" s="270"/>
      <c r="HK192" s="270"/>
      <c r="HL192" s="270"/>
      <c r="HM192" s="270"/>
      <c r="HN192" s="270"/>
      <c r="HO192" s="270"/>
      <c r="HP192" s="270"/>
      <c r="HQ192" s="270"/>
      <c r="HR192" s="270"/>
      <c r="HS192" s="270"/>
      <c r="HT192" s="270"/>
      <c r="HU192" s="270"/>
      <c r="HV192" s="270"/>
      <c r="HW192" s="270"/>
      <c r="HX192" s="270"/>
      <c r="HY192" s="270"/>
      <c r="HZ192" s="270"/>
      <c r="IA192" s="270"/>
      <c r="IB192" s="270"/>
      <c r="IC192" s="270"/>
      <c r="ID192" s="270"/>
      <c r="IE192" s="270"/>
      <c r="IF192" s="270"/>
      <c r="IG192" s="270"/>
      <c r="IH192" s="270"/>
    </row>
    <row r="193" spans="1:242" ht="12.75" customHeight="1" x14ac:dyDescent="0.2">
      <c r="A193" s="374" t="s">
        <v>44</v>
      </c>
      <c r="B193" s="270">
        <v>925</v>
      </c>
      <c r="C193" s="270">
        <v>925</v>
      </c>
      <c r="D193" s="270">
        <v>360</v>
      </c>
      <c r="E193" s="270">
        <v>565</v>
      </c>
      <c r="F193" s="270">
        <v>0</v>
      </c>
      <c r="G193" s="270">
        <v>0</v>
      </c>
      <c r="H193" s="270">
        <v>925</v>
      </c>
      <c r="I193" s="270">
        <v>125</v>
      </c>
      <c r="J193" s="270">
        <v>800</v>
      </c>
      <c r="K193" s="270">
        <v>200</v>
      </c>
      <c r="L193" s="270">
        <v>112.46725859999999</v>
      </c>
      <c r="M193" s="270">
        <v>41</v>
      </c>
      <c r="N193" s="270">
        <v>380</v>
      </c>
      <c r="O193" s="270">
        <v>165</v>
      </c>
      <c r="P193" s="270">
        <v>100</v>
      </c>
      <c r="Q193" s="270">
        <v>110</v>
      </c>
      <c r="R193" s="270">
        <v>40</v>
      </c>
      <c r="S193" s="270">
        <v>20</v>
      </c>
      <c r="T193" s="270">
        <v>35</v>
      </c>
      <c r="U193" s="270">
        <v>45</v>
      </c>
      <c r="V193" s="270">
        <v>1.6209677419999999</v>
      </c>
      <c r="W193" s="270">
        <v>1</v>
      </c>
      <c r="X193" s="270">
        <v>55.327510920000002</v>
      </c>
      <c r="Y193" s="270">
        <v>0</v>
      </c>
      <c r="Z193" s="270">
        <v>80</v>
      </c>
      <c r="AA193" s="270">
        <v>170</v>
      </c>
      <c r="AB193" s="270">
        <v>280</v>
      </c>
      <c r="AC193" s="270">
        <v>245</v>
      </c>
      <c r="AD193" s="270">
        <v>135</v>
      </c>
      <c r="AE193" s="270" t="s">
        <v>1676</v>
      </c>
      <c r="AF193" s="270">
        <v>130</v>
      </c>
      <c r="AG193" s="270" t="s">
        <v>1676</v>
      </c>
      <c r="AH193" s="270">
        <v>30</v>
      </c>
      <c r="AI193" s="270" t="s">
        <v>1676</v>
      </c>
      <c r="AJ193" s="270">
        <v>10</v>
      </c>
      <c r="AK193" s="270" t="s">
        <v>1676</v>
      </c>
      <c r="AL193" s="270">
        <v>105</v>
      </c>
      <c r="AM193" s="270">
        <v>95</v>
      </c>
      <c r="AN193" s="270" t="s">
        <v>1676</v>
      </c>
      <c r="AO193" s="270">
        <v>0</v>
      </c>
      <c r="AP193" s="270">
        <v>0</v>
      </c>
      <c r="AQ193" s="270">
        <v>120</v>
      </c>
      <c r="AR193" s="270">
        <v>20</v>
      </c>
      <c r="AS193" s="270">
        <v>20</v>
      </c>
      <c r="AT193" s="270">
        <v>55</v>
      </c>
      <c r="AU193" s="270">
        <v>0</v>
      </c>
      <c r="AV193" s="270">
        <v>20</v>
      </c>
      <c r="AW193" s="270">
        <v>45</v>
      </c>
      <c r="AX193" s="270">
        <v>0</v>
      </c>
      <c r="AY193" s="270">
        <v>60</v>
      </c>
      <c r="AZ193" s="270">
        <v>120</v>
      </c>
      <c r="BA193" s="270">
        <v>75</v>
      </c>
      <c r="BB193" s="270" t="s">
        <v>1676</v>
      </c>
      <c r="BC193" s="270">
        <v>10</v>
      </c>
      <c r="BD193" s="270">
        <v>25</v>
      </c>
      <c r="BE193" s="270" t="s">
        <v>1676</v>
      </c>
      <c r="BF193" s="270">
        <v>0</v>
      </c>
      <c r="BG193" s="270" t="s">
        <v>1676</v>
      </c>
      <c r="BH193" s="270">
        <v>35</v>
      </c>
      <c r="BI193" s="270">
        <v>30</v>
      </c>
      <c r="BJ193" s="270" t="s">
        <v>1676</v>
      </c>
      <c r="BK193" s="270" t="s">
        <v>1676</v>
      </c>
      <c r="BL193" s="270">
        <v>10</v>
      </c>
      <c r="BM193" s="270">
        <v>160</v>
      </c>
      <c r="BN193" s="270">
        <v>15</v>
      </c>
      <c r="BO193" s="270">
        <v>360</v>
      </c>
      <c r="BP193" s="270">
        <v>145</v>
      </c>
      <c r="BQ193" s="270">
        <v>0</v>
      </c>
      <c r="BR193" s="270">
        <v>0</v>
      </c>
      <c r="BS193" s="270" t="s">
        <v>1676</v>
      </c>
      <c r="BT193" s="270">
        <v>90</v>
      </c>
      <c r="BU193" s="270">
        <v>10</v>
      </c>
      <c r="BV193" s="270">
        <v>0</v>
      </c>
      <c r="BW193" s="270">
        <v>15</v>
      </c>
      <c r="BX193" s="270">
        <v>0</v>
      </c>
      <c r="BY193" s="270" t="s">
        <v>1676</v>
      </c>
      <c r="BZ193" s="270">
        <v>0</v>
      </c>
      <c r="CA193" s="270">
        <v>0</v>
      </c>
      <c r="CB193" s="270">
        <v>0</v>
      </c>
      <c r="CC193" s="270">
        <v>0</v>
      </c>
      <c r="CD193" s="270">
        <v>10</v>
      </c>
      <c r="CE193" s="270">
        <v>0</v>
      </c>
      <c r="CF193" s="270">
        <v>0</v>
      </c>
      <c r="CG193" s="270">
        <v>915</v>
      </c>
      <c r="CH193" s="270">
        <v>0</v>
      </c>
      <c r="CI193" s="270">
        <v>65</v>
      </c>
      <c r="CJ193" s="270">
        <v>130</v>
      </c>
      <c r="CK193" s="270">
        <v>165</v>
      </c>
      <c r="CL193" s="270">
        <v>20</v>
      </c>
      <c r="CM193" s="270">
        <v>30</v>
      </c>
      <c r="CN193" s="270">
        <v>0</v>
      </c>
      <c r="CO193" s="270">
        <v>0</v>
      </c>
      <c r="CP193" s="270">
        <v>0</v>
      </c>
      <c r="CQ193" s="270">
        <v>0</v>
      </c>
      <c r="CR193" s="270">
        <v>0</v>
      </c>
      <c r="CS193" s="270">
        <v>0</v>
      </c>
      <c r="CT193" s="270">
        <v>0</v>
      </c>
      <c r="CU193" s="270"/>
      <c r="CV193" s="270">
        <v>0</v>
      </c>
      <c r="CW193" s="270">
        <v>0</v>
      </c>
      <c r="CX193" s="270">
        <v>0</v>
      </c>
      <c r="CY193" s="270">
        <v>0</v>
      </c>
      <c r="CZ193" s="270">
        <v>0</v>
      </c>
      <c r="DA193" s="270">
        <v>0</v>
      </c>
      <c r="DB193" s="270">
        <v>245</v>
      </c>
      <c r="DC193" s="270">
        <v>0</v>
      </c>
      <c r="DD193" s="270">
        <v>0</v>
      </c>
      <c r="DE193" s="270">
        <v>0</v>
      </c>
      <c r="DF193" s="270">
        <v>175</v>
      </c>
      <c r="DG193" s="270">
        <v>0</v>
      </c>
      <c r="DH193" s="270">
        <v>0</v>
      </c>
      <c r="DI193" s="270">
        <v>0</v>
      </c>
      <c r="DJ193" s="270">
        <v>0</v>
      </c>
      <c r="DK193" s="270">
        <v>0</v>
      </c>
      <c r="DL193" s="270">
        <v>0</v>
      </c>
      <c r="DM193" s="270">
        <v>0</v>
      </c>
      <c r="DN193" s="270">
        <v>0</v>
      </c>
      <c r="DO193" s="270">
        <v>0</v>
      </c>
      <c r="DP193" s="270">
        <v>0</v>
      </c>
      <c r="DQ193" s="270">
        <v>0</v>
      </c>
      <c r="DR193" s="270"/>
      <c r="DS193" s="270">
        <v>0</v>
      </c>
      <c r="DT193" s="270">
        <v>0</v>
      </c>
      <c r="DU193" s="270">
        <v>0</v>
      </c>
      <c r="DV193" s="270">
        <v>0</v>
      </c>
      <c r="DW193" s="270">
        <v>0</v>
      </c>
      <c r="DX193" s="270">
        <v>0</v>
      </c>
      <c r="DY193" s="270">
        <v>0</v>
      </c>
      <c r="DZ193" s="270">
        <v>0</v>
      </c>
      <c r="EA193" s="270">
        <v>0</v>
      </c>
      <c r="EB193" s="270">
        <v>0</v>
      </c>
      <c r="EC193" s="270">
        <v>0</v>
      </c>
      <c r="ED193" s="270">
        <v>0</v>
      </c>
      <c r="EE193" s="270">
        <v>0</v>
      </c>
      <c r="EF193" s="270">
        <v>0</v>
      </c>
      <c r="EG193" s="270">
        <v>0</v>
      </c>
      <c r="EH193" s="270">
        <v>0</v>
      </c>
      <c r="EI193" s="270">
        <v>0</v>
      </c>
      <c r="EJ193" s="270">
        <v>0</v>
      </c>
      <c r="EK193" s="270">
        <v>0</v>
      </c>
      <c r="EL193" s="270">
        <v>0</v>
      </c>
      <c r="EM193" s="270">
        <v>90</v>
      </c>
      <c r="EN193" s="270">
        <v>0</v>
      </c>
      <c r="EO193" s="270">
        <v>0</v>
      </c>
      <c r="EP193" s="270">
        <v>0</v>
      </c>
      <c r="EQ193" s="270">
        <v>0</v>
      </c>
      <c r="ER193" s="270">
        <v>0</v>
      </c>
      <c r="ES193" s="270">
        <v>0</v>
      </c>
      <c r="ET193" s="270">
        <v>0</v>
      </c>
      <c r="EU193" s="270">
        <v>0</v>
      </c>
      <c r="EV193" s="270">
        <v>0</v>
      </c>
      <c r="EW193" s="270">
        <v>0</v>
      </c>
      <c r="EX193" s="270" t="s">
        <v>1676</v>
      </c>
      <c r="EY193" s="270">
        <v>0</v>
      </c>
      <c r="EZ193" s="270">
        <v>0</v>
      </c>
      <c r="FA193" s="270">
        <v>0</v>
      </c>
      <c r="FB193" s="270">
        <v>0</v>
      </c>
      <c r="FC193" s="270">
        <v>0</v>
      </c>
      <c r="FD193" s="270">
        <v>0</v>
      </c>
      <c r="FE193" s="270">
        <v>0</v>
      </c>
      <c r="FF193" s="270">
        <v>0</v>
      </c>
      <c r="FG193" s="270"/>
      <c r="FH193" s="270">
        <v>0</v>
      </c>
      <c r="FI193" s="270"/>
      <c r="FJ193" s="270">
        <v>0</v>
      </c>
      <c r="FK193" s="270">
        <v>0</v>
      </c>
      <c r="FL193" s="270">
        <v>0</v>
      </c>
      <c r="FM193" s="270">
        <v>0</v>
      </c>
      <c r="FN193" s="270" t="s">
        <v>1676</v>
      </c>
      <c r="FO193" s="351">
        <v>920</v>
      </c>
      <c r="FP193" s="351">
        <v>0</v>
      </c>
      <c r="FQ193" s="351">
        <v>900</v>
      </c>
      <c r="FR193" s="13"/>
      <c r="FS193" s="270"/>
      <c r="FT193" s="270"/>
      <c r="FU193" s="270"/>
      <c r="FV193" s="270"/>
      <c r="FW193" s="270"/>
      <c r="FX193" s="270"/>
      <c r="FY193" s="270"/>
      <c r="FZ193" s="270"/>
      <c r="GA193" s="270"/>
      <c r="GB193" s="270"/>
      <c r="GC193" s="270"/>
      <c r="GD193" s="270"/>
      <c r="GE193" s="270"/>
      <c r="GF193" s="270"/>
      <c r="GG193" s="270"/>
      <c r="GH193" s="270"/>
      <c r="GI193" s="270"/>
      <c r="GJ193" s="270"/>
      <c r="GK193" s="270"/>
      <c r="GL193" s="270"/>
      <c r="GM193" s="270"/>
      <c r="GN193" s="270"/>
      <c r="GO193" s="270"/>
      <c r="GP193" s="270"/>
      <c r="GQ193" s="270"/>
      <c r="GR193" s="270"/>
      <c r="GS193" s="270"/>
      <c r="GT193" s="270"/>
      <c r="GU193" s="270"/>
      <c r="GV193" s="270"/>
      <c r="GW193" s="270"/>
      <c r="GX193" s="270"/>
      <c r="GY193" s="270"/>
      <c r="GZ193" s="270"/>
      <c r="HA193" s="270"/>
      <c r="HB193" s="270"/>
      <c r="HC193" s="270"/>
      <c r="HD193" s="270"/>
      <c r="HE193" s="270"/>
      <c r="HF193" s="270"/>
      <c r="HG193" s="270"/>
      <c r="HH193" s="270"/>
      <c r="HI193" s="270"/>
      <c r="HJ193" s="270"/>
      <c r="HK193" s="270"/>
      <c r="HL193" s="270"/>
      <c r="HM193" s="270"/>
      <c r="HN193" s="270"/>
      <c r="HO193" s="270"/>
      <c r="HP193" s="270"/>
      <c r="HQ193" s="270"/>
      <c r="HR193" s="270"/>
      <c r="HS193" s="270"/>
      <c r="HT193" s="270"/>
      <c r="HU193" s="270"/>
      <c r="HV193" s="270"/>
      <c r="HW193" s="270"/>
      <c r="HX193" s="270"/>
      <c r="HY193" s="270"/>
      <c r="HZ193" s="270"/>
      <c r="IA193" s="270"/>
      <c r="IB193" s="270"/>
      <c r="IC193" s="270"/>
      <c r="ID193" s="270"/>
      <c r="IE193" s="270"/>
      <c r="IF193" s="270"/>
      <c r="IG193" s="270"/>
      <c r="IH193" s="270"/>
    </row>
    <row r="194" spans="1:242" ht="12.75" customHeight="1" x14ac:dyDescent="0.2">
      <c r="A194" s="374" t="s">
        <v>45</v>
      </c>
      <c r="B194" s="270">
        <v>5365</v>
      </c>
      <c r="C194" s="270">
        <v>5365</v>
      </c>
      <c r="D194" s="270">
        <v>2320</v>
      </c>
      <c r="E194" s="270">
        <v>3040</v>
      </c>
      <c r="F194" s="270">
        <v>0</v>
      </c>
      <c r="G194" s="270">
        <v>0</v>
      </c>
      <c r="H194" s="270">
        <v>5365</v>
      </c>
      <c r="I194" s="270">
        <v>1290</v>
      </c>
      <c r="J194" s="270">
        <v>4075</v>
      </c>
      <c r="K194" s="270">
        <v>2090</v>
      </c>
      <c r="L194" s="270">
        <v>138.44913990000001</v>
      </c>
      <c r="M194" s="270">
        <v>77</v>
      </c>
      <c r="N194" s="270">
        <v>1080</v>
      </c>
      <c r="O194" s="270">
        <v>1050</v>
      </c>
      <c r="P194" s="270">
        <v>970</v>
      </c>
      <c r="Q194" s="270">
        <v>1240</v>
      </c>
      <c r="R194" s="270">
        <v>470</v>
      </c>
      <c r="S194" s="270">
        <v>140</v>
      </c>
      <c r="T194" s="270">
        <v>140</v>
      </c>
      <c r="U194" s="270">
        <v>260</v>
      </c>
      <c r="V194" s="270">
        <v>1.622963538</v>
      </c>
      <c r="W194" s="270">
        <v>2</v>
      </c>
      <c r="X194" s="270">
        <v>60.000186669999998</v>
      </c>
      <c r="Y194" s="270">
        <v>0</v>
      </c>
      <c r="Z194" s="270">
        <v>325</v>
      </c>
      <c r="AA194" s="270">
        <v>770</v>
      </c>
      <c r="AB194" s="270">
        <v>1320</v>
      </c>
      <c r="AC194" s="270">
        <v>1740</v>
      </c>
      <c r="AD194" s="270">
        <v>1150</v>
      </c>
      <c r="AE194" s="270">
        <v>55</v>
      </c>
      <c r="AF194" s="270">
        <v>475</v>
      </c>
      <c r="AG194" s="270" t="s">
        <v>1676</v>
      </c>
      <c r="AH194" s="270">
        <v>1335</v>
      </c>
      <c r="AI194" s="270" t="s">
        <v>1676</v>
      </c>
      <c r="AJ194" s="270">
        <v>35</v>
      </c>
      <c r="AK194" s="270">
        <v>10</v>
      </c>
      <c r="AL194" s="270">
        <v>20</v>
      </c>
      <c r="AM194" s="270">
        <v>465</v>
      </c>
      <c r="AN194" s="270">
        <v>35</v>
      </c>
      <c r="AO194" s="270">
        <v>0</v>
      </c>
      <c r="AP194" s="270">
        <v>90</v>
      </c>
      <c r="AQ194" s="270">
        <v>430</v>
      </c>
      <c r="AR194" s="270">
        <v>70</v>
      </c>
      <c r="AS194" s="270">
        <v>75</v>
      </c>
      <c r="AT194" s="270">
        <v>250</v>
      </c>
      <c r="AU194" s="270">
        <v>0</v>
      </c>
      <c r="AV194" s="270">
        <v>15</v>
      </c>
      <c r="AW194" s="270">
        <v>375</v>
      </c>
      <c r="AX194" s="270">
        <v>0</v>
      </c>
      <c r="AY194" s="270">
        <v>65</v>
      </c>
      <c r="AZ194" s="270">
        <v>1415</v>
      </c>
      <c r="BA194" s="270">
        <v>15</v>
      </c>
      <c r="BB194" s="270">
        <v>165</v>
      </c>
      <c r="BC194" s="270">
        <v>10</v>
      </c>
      <c r="BD194" s="270">
        <v>75</v>
      </c>
      <c r="BE194" s="270" t="s">
        <v>1676</v>
      </c>
      <c r="BF194" s="270" t="s">
        <v>1676</v>
      </c>
      <c r="BG194" s="270">
        <v>0</v>
      </c>
      <c r="BH194" s="270">
        <v>160</v>
      </c>
      <c r="BI194" s="270">
        <v>1385</v>
      </c>
      <c r="BJ194" s="270" t="s">
        <v>1676</v>
      </c>
      <c r="BK194" s="270">
        <v>100</v>
      </c>
      <c r="BL194" s="270">
        <v>50</v>
      </c>
      <c r="BM194" s="270">
        <v>565</v>
      </c>
      <c r="BN194" s="270">
        <v>25</v>
      </c>
      <c r="BO194" s="270">
        <v>1945</v>
      </c>
      <c r="BP194" s="270">
        <v>570</v>
      </c>
      <c r="BQ194" s="270">
        <v>0</v>
      </c>
      <c r="BR194" s="270">
        <v>0</v>
      </c>
      <c r="BS194" s="270">
        <v>15</v>
      </c>
      <c r="BT194" s="270">
        <v>250</v>
      </c>
      <c r="BU194" s="270">
        <v>105</v>
      </c>
      <c r="BV194" s="270">
        <v>0</v>
      </c>
      <c r="BW194" s="270">
        <v>100</v>
      </c>
      <c r="BX194" s="270">
        <v>0</v>
      </c>
      <c r="BY194" s="270">
        <v>10</v>
      </c>
      <c r="BZ194" s="270">
        <v>0</v>
      </c>
      <c r="CA194" s="270">
        <v>0</v>
      </c>
      <c r="CB194" s="270">
        <v>0</v>
      </c>
      <c r="CC194" s="270">
        <v>0</v>
      </c>
      <c r="CD194" s="270">
        <v>35</v>
      </c>
      <c r="CE194" s="270" t="s">
        <v>1676</v>
      </c>
      <c r="CF194" s="270">
        <v>0</v>
      </c>
      <c r="CG194" s="270">
        <v>5320</v>
      </c>
      <c r="CH194" s="270">
        <v>0</v>
      </c>
      <c r="CI194" s="270">
        <v>785</v>
      </c>
      <c r="CJ194" s="270">
        <v>505</v>
      </c>
      <c r="CK194" s="270">
        <v>1955</v>
      </c>
      <c r="CL194" s="270">
        <v>60</v>
      </c>
      <c r="CM194" s="270">
        <v>1385</v>
      </c>
      <c r="CN194" s="270">
        <v>0</v>
      </c>
      <c r="CO194" s="270">
        <v>0</v>
      </c>
      <c r="CP194" s="270">
        <v>0</v>
      </c>
      <c r="CQ194" s="270">
        <v>0</v>
      </c>
      <c r="CR194" s="270">
        <v>0</v>
      </c>
      <c r="CS194" s="270">
        <v>0</v>
      </c>
      <c r="CT194" s="270">
        <v>0</v>
      </c>
      <c r="CU194" s="270"/>
      <c r="CV194" s="270">
        <v>0</v>
      </c>
      <c r="CW194" s="270">
        <v>0</v>
      </c>
      <c r="CX194" s="270" t="s">
        <v>1676</v>
      </c>
      <c r="CY194" s="270">
        <v>0</v>
      </c>
      <c r="CZ194" s="270">
        <v>0</v>
      </c>
      <c r="DA194" s="270">
        <v>0</v>
      </c>
      <c r="DB194" s="270">
        <v>260</v>
      </c>
      <c r="DC194" s="270">
        <v>0</v>
      </c>
      <c r="DD194" s="270">
        <v>0</v>
      </c>
      <c r="DE194" s="270">
        <v>0</v>
      </c>
      <c r="DF194" s="270" t="s">
        <v>1676</v>
      </c>
      <c r="DG194" s="270">
        <v>0</v>
      </c>
      <c r="DH194" s="270">
        <v>0</v>
      </c>
      <c r="DI194" s="270">
        <v>0</v>
      </c>
      <c r="DJ194" s="270">
        <v>0</v>
      </c>
      <c r="DK194" s="270">
        <v>0</v>
      </c>
      <c r="DL194" s="270">
        <v>0</v>
      </c>
      <c r="DM194" s="270">
        <v>0</v>
      </c>
      <c r="DN194" s="270">
        <v>0</v>
      </c>
      <c r="DO194" s="270">
        <v>0</v>
      </c>
      <c r="DP194" s="270">
        <v>0</v>
      </c>
      <c r="DQ194" s="270">
        <v>0</v>
      </c>
      <c r="DR194" s="270"/>
      <c r="DS194" s="270">
        <v>0</v>
      </c>
      <c r="DT194" s="270">
        <v>0</v>
      </c>
      <c r="DU194" s="270">
        <v>0</v>
      </c>
      <c r="DV194" s="270">
        <v>0</v>
      </c>
      <c r="DW194" s="270">
        <v>0</v>
      </c>
      <c r="DX194" s="270">
        <v>0</v>
      </c>
      <c r="DY194" s="270">
        <v>0</v>
      </c>
      <c r="DZ194" s="270">
        <v>0</v>
      </c>
      <c r="EA194" s="270">
        <v>0</v>
      </c>
      <c r="EB194" s="270">
        <v>0</v>
      </c>
      <c r="EC194" s="270">
        <v>0</v>
      </c>
      <c r="ED194" s="270">
        <v>0</v>
      </c>
      <c r="EE194" s="270">
        <v>0</v>
      </c>
      <c r="EF194" s="270">
        <v>0</v>
      </c>
      <c r="EG194" s="270">
        <v>0</v>
      </c>
      <c r="EH194" s="270">
        <v>0</v>
      </c>
      <c r="EI194" s="270">
        <v>0</v>
      </c>
      <c r="EJ194" s="270">
        <v>0</v>
      </c>
      <c r="EK194" s="270">
        <v>0</v>
      </c>
      <c r="EL194" s="270">
        <v>0</v>
      </c>
      <c r="EM194" s="270">
        <v>410</v>
      </c>
      <c r="EN194" s="270">
        <v>0</v>
      </c>
      <c r="EO194" s="270">
        <v>0</v>
      </c>
      <c r="EP194" s="270">
        <v>0</v>
      </c>
      <c r="EQ194" s="270">
        <v>0</v>
      </c>
      <c r="ER194" s="270">
        <v>0</v>
      </c>
      <c r="ES194" s="270">
        <v>0</v>
      </c>
      <c r="ET194" s="270">
        <v>0</v>
      </c>
      <c r="EU194" s="270">
        <v>0</v>
      </c>
      <c r="EV194" s="270">
        <v>0</v>
      </c>
      <c r="EW194" s="270">
        <v>0</v>
      </c>
      <c r="EX194" s="270">
        <v>0</v>
      </c>
      <c r="EY194" s="270">
        <v>0</v>
      </c>
      <c r="EZ194" s="270">
        <v>0</v>
      </c>
      <c r="FA194" s="270">
        <v>0</v>
      </c>
      <c r="FB194" s="270">
        <v>0</v>
      </c>
      <c r="FC194" s="270">
        <v>0</v>
      </c>
      <c r="FD194" s="270">
        <v>0</v>
      </c>
      <c r="FE194" s="270">
        <v>0</v>
      </c>
      <c r="FF194" s="270">
        <v>0</v>
      </c>
      <c r="FG194" s="270"/>
      <c r="FH194" s="270">
        <v>0</v>
      </c>
      <c r="FI194" s="270"/>
      <c r="FJ194" s="270">
        <v>0</v>
      </c>
      <c r="FK194" s="270">
        <v>0</v>
      </c>
      <c r="FL194" s="270">
        <v>0</v>
      </c>
      <c r="FM194" s="270">
        <v>0</v>
      </c>
      <c r="FN194" s="270">
        <v>0</v>
      </c>
      <c r="FO194" s="351">
        <v>5200</v>
      </c>
      <c r="FP194" s="351">
        <v>0</v>
      </c>
      <c r="FQ194" s="351">
        <v>5350</v>
      </c>
      <c r="FR194" s="13"/>
      <c r="FS194" s="270"/>
      <c r="FT194" s="270"/>
      <c r="FU194" s="270"/>
      <c r="FV194" s="270"/>
      <c r="FW194" s="270"/>
      <c r="FX194" s="270"/>
      <c r="FY194" s="270"/>
      <c r="FZ194" s="270"/>
      <c r="GA194" s="270"/>
      <c r="GB194" s="270"/>
      <c r="GC194" s="270"/>
      <c r="GD194" s="270"/>
      <c r="GE194" s="270"/>
      <c r="GF194" s="270"/>
      <c r="GG194" s="270"/>
      <c r="GH194" s="270"/>
      <c r="GI194" s="270"/>
      <c r="GJ194" s="270"/>
      <c r="GK194" s="270"/>
      <c r="GL194" s="270"/>
      <c r="GM194" s="270"/>
      <c r="GN194" s="270"/>
      <c r="GO194" s="270"/>
      <c r="GP194" s="270"/>
      <c r="GQ194" s="270"/>
      <c r="GR194" s="270"/>
      <c r="GS194" s="270"/>
      <c r="GT194" s="270"/>
      <c r="GU194" s="270"/>
      <c r="GV194" s="270"/>
      <c r="GW194" s="270"/>
      <c r="GX194" s="270"/>
      <c r="GY194" s="270"/>
      <c r="GZ194" s="270"/>
      <c r="HA194" s="270"/>
      <c r="HB194" s="270"/>
      <c r="HC194" s="270"/>
      <c r="HD194" s="270"/>
      <c r="HE194" s="270"/>
      <c r="HF194" s="270"/>
      <c r="HG194" s="270"/>
      <c r="HH194" s="270"/>
      <c r="HI194" s="270"/>
      <c r="HJ194" s="270"/>
      <c r="HK194" s="270"/>
      <c r="HL194" s="270"/>
      <c r="HM194" s="270"/>
      <c r="HN194" s="270"/>
      <c r="HO194" s="270"/>
      <c r="HP194" s="270"/>
      <c r="HQ194" s="270"/>
      <c r="HR194" s="270"/>
      <c r="HS194" s="270"/>
      <c r="HT194" s="270"/>
      <c r="HU194" s="270"/>
      <c r="HV194" s="270"/>
      <c r="HW194" s="270"/>
      <c r="HX194" s="270"/>
      <c r="HY194" s="270"/>
      <c r="HZ194" s="270"/>
      <c r="IA194" s="270"/>
      <c r="IB194" s="270"/>
      <c r="IC194" s="270"/>
      <c r="ID194" s="270"/>
      <c r="IE194" s="270"/>
      <c r="IF194" s="270"/>
      <c r="IG194" s="270"/>
      <c r="IH194" s="270"/>
    </row>
    <row r="195" spans="1:242" ht="12.75" customHeight="1" x14ac:dyDescent="0.2">
      <c r="A195" s="374" t="s">
        <v>599</v>
      </c>
      <c r="B195" s="270">
        <v>2145</v>
      </c>
      <c r="C195" s="270">
        <v>2145</v>
      </c>
      <c r="D195" s="270">
        <v>855</v>
      </c>
      <c r="E195" s="270">
        <v>1270</v>
      </c>
      <c r="F195" s="270">
        <v>0</v>
      </c>
      <c r="G195" s="270">
        <v>0</v>
      </c>
      <c r="H195" s="270">
        <v>2145</v>
      </c>
      <c r="I195" s="270">
        <v>0</v>
      </c>
      <c r="J195" s="270">
        <v>2145</v>
      </c>
      <c r="K195" s="270">
        <v>0</v>
      </c>
      <c r="L195" s="270">
        <v>0</v>
      </c>
      <c r="M195" s="270">
        <v>0</v>
      </c>
      <c r="N195" s="270">
        <v>0</v>
      </c>
      <c r="O195" s="270">
        <v>0</v>
      </c>
      <c r="P195" s="270">
        <v>0</v>
      </c>
      <c r="Q195" s="270">
        <v>0</v>
      </c>
      <c r="R195" s="270">
        <v>0</v>
      </c>
      <c r="S195" s="270">
        <v>0</v>
      </c>
      <c r="T195" s="270">
        <v>0</v>
      </c>
      <c r="U195" s="270">
        <v>0</v>
      </c>
      <c r="V195" s="270">
        <v>0</v>
      </c>
      <c r="W195" s="270">
        <v>0</v>
      </c>
      <c r="X195" s="270">
        <v>72.231235429999998</v>
      </c>
      <c r="Y195" s="270" t="s">
        <v>1676</v>
      </c>
      <c r="Z195" s="270">
        <v>35</v>
      </c>
      <c r="AA195" s="270">
        <v>65</v>
      </c>
      <c r="AB195" s="270">
        <v>190</v>
      </c>
      <c r="AC195" s="270">
        <v>735</v>
      </c>
      <c r="AD195" s="270">
        <v>1060</v>
      </c>
      <c r="AE195" s="270">
        <v>60</v>
      </c>
      <c r="AF195" s="270">
        <v>145</v>
      </c>
      <c r="AG195" s="270">
        <v>0</v>
      </c>
      <c r="AH195" s="270">
        <v>1755</v>
      </c>
      <c r="AI195" s="270">
        <v>15</v>
      </c>
      <c r="AJ195" s="270">
        <v>35</v>
      </c>
      <c r="AK195" s="270" t="s">
        <v>1676</v>
      </c>
      <c r="AL195" s="270">
        <v>0</v>
      </c>
      <c r="AM195" s="270">
        <v>0</v>
      </c>
      <c r="AN195" s="270">
        <v>0</v>
      </c>
      <c r="AO195" s="270">
        <v>0</v>
      </c>
      <c r="AP195" s="270">
        <v>0</v>
      </c>
      <c r="AQ195" s="270">
        <v>0</v>
      </c>
      <c r="AR195" s="270">
        <v>0</v>
      </c>
      <c r="AS195" s="270">
        <v>0</v>
      </c>
      <c r="AT195" s="270">
        <v>0</v>
      </c>
      <c r="AU195" s="270">
        <v>0</v>
      </c>
      <c r="AV195" s="270">
        <v>160</v>
      </c>
      <c r="AW195" s="270">
        <v>20</v>
      </c>
      <c r="AX195" s="270">
        <v>0</v>
      </c>
      <c r="AY195" s="270">
        <v>0</v>
      </c>
      <c r="AZ195" s="270">
        <v>0</v>
      </c>
      <c r="BA195" s="270">
        <v>0</v>
      </c>
      <c r="BB195" s="270">
        <v>10</v>
      </c>
      <c r="BC195" s="270" t="s">
        <v>1676</v>
      </c>
      <c r="BD195" s="270">
        <v>145</v>
      </c>
      <c r="BE195" s="270">
        <v>0</v>
      </c>
      <c r="BF195" s="270" t="s">
        <v>1676</v>
      </c>
      <c r="BG195" s="270">
        <v>0</v>
      </c>
      <c r="BH195" s="270">
        <v>155</v>
      </c>
      <c r="BI195" s="270">
        <v>1745</v>
      </c>
      <c r="BJ195" s="270" t="s">
        <v>1676</v>
      </c>
      <c r="BK195" s="270">
        <v>0</v>
      </c>
      <c r="BL195" s="270">
        <v>0</v>
      </c>
      <c r="BM195" s="270">
        <v>0</v>
      </c>
      <c r="BN195" s="270">
        <v>80</v>
      </c>
      <c r="BO195" s="270">
        <v>10</v>
      </c>
      <c r="BP195" s="270" t="s">
        <v>1676</v>
      </c>
      <c r="BQ195" s="270">
        <v>0</v>
      </c>
      <c r="BR195" s="270">
        <v>0</v>
      </c>
      <c r="BS195" s="270">
        <v>0</v>
      </c>
      <c r="BT195" s="270">
        <v>0</v>
      </c>
      <c r="BU195" s="270" t="s">
        <v>1676</v>
      </c>
      <c r="BV195" s="270">
        <v>0</v>
      </c>
      <c r="BW195" s="270">
        <v>0</v>
      </c>
      <c r="BX195" s="270">
        <v>0</v>
      </c>
      <c r="BY195" s="270">
        <v>0</v>
      </c>
      <c r="BZ195" s="270">
        <v>0</v>
      </c>
      <c r="CA195" s="270">
        <v>0</v>
      </c>
      <c r="CB195" s="270">
        <v>0</v>
      </c>
      <c r="CC195" s="270">
        <v>0</v>
      </c>
      <c r="CD195" s="270">
        <v>10</v>
      </c>
      <c r="CE195" s="270">
        <v>0</v>
      </c>
      <c r="CF195" s="270">
        <v>0</v>
      </c>
      <c r="CG195" s="270">
        <v>2135</v>
      </c>
      <c r="CH195" s="270">
        <v>0</v>
      </c>
      <c r="CI195" s="270">
        <v>60</v>
      </c>
      <c r="CJ195" s="270">
        <v>0</v>
      </c>
      <c r="CK195" s="270">
        <v>135</v>
      </c>
      <c r="CL195" s="270">
        <v>0</v>
      </c>
      <c r="CM195" s="270">
        <v>1755</v>
      </c>
      <c r="CN195" s="270">
        <v>0</v>
      </c>
      <c r="CO195" s="270">
        <v>0</v>
      </c>
      <c r="CP195" s="270">
        <v>0</v>
      </c>
      <c r="CQ195" s="270">
        <v>0</v>
      </c>
      <c r="CR195" s="270">
        <v>0</v>
      </c>
      <c r="CS195" s="270">
        <v>0</v>
      </c>
      <c r="CT195" s="270">
        <v>0</v>
      </c>
      <c r="CU195" s="270"/>
      <c r="CV195" s="270">
        <v>0</v>
      </c>
      <c r="CW195" s="270">
        <v>0</v>
      </c>
      <c r="CX195" s="270">
        <v>200</v>
      </c>
      <c r="CY195" s="270">
        <v>0</v>
      </c>
      <c r="CZ195" s="270">
        <v>0</v>
      </c>
      <c r="DA195" s="270">
        <v>0</v>
      </c>
      <c r="DB195" s="270">
        <v>0</v>
      </c>
      <c r="DC195" s="270">
        <v>0</v>
      </c>
      <c r="DD195" s="270">
        <v>0</v>
      </c>
      <c r="DE195" s="270">
        <v>0</v>
      </c>
      <c r="DF195" s="270">
        <v>0</v>
      </c>
      <c r="DG195" s="270">
        <v>0</v>
      </c>
      <c r="DH195" s="270">
        <v>0</v>
      </c>
      <c r="DI195" s="270">
        <v>0</v>
      </c>
      <c r="DJ195" s="270">
        <v>0</v>
      </c>
      <c r="DK195" s="270">
        <v>0</v>
      </c>
      <c r="DL195" s="270">
        <v>0</v>
      </c>
      <c r="DM195" s="270">
        <v>0</v>
      </c>
      <c r="DN195" s="270">
        <v>0</v>
      </c>
      <c r="DO195" s="270">
        <v>0</v>
      </c>
      <c r="DP195" s="270">
        <v>0</v>
      </c>
      <c r="DQ195" s="270">
        <v>0</v>
      </c>
      <c r="DR195" s="270"/>
      <c r="DS195" s="270">
        <v>0</v>
      </c>
      <c r="DT195" s="270">
        <v>0</v>
      </c>
      <c r="DU195" s="270">
        <v>0</v>
      </c>
      <c r="DV195" s="270">
        <v>0</v>
      </c>
      <c r="DW195" s="270">
        <v>0</v>
      </c>
      <c r="DX195" s="270">
        <v>0</v>
      </c>
      <c r="DY195" s="270">
        <v>0</v>
      </c>
      <c r="DZ195" s="270">
        <v>0</v>
      </c>
      <c r="EA195" s="270">
        <v>0</v>
      </c>
      <c r="EB195" s="270">
        <v>0</v>
      </c>
      <c r="EC195" s="270">
        <v>0</v>
      </c>
      <c r="ED195" s="270">
        <v>0</v>
      </c>
      <c r="EE195" s="270">
        <v>0</v>
      </c>
      <c r="EF195" s="270">
        <v>0</v>
      </c>
      <c r="EG195" s="270">
        <v>0</v>
      </c>
      <c r="EH195" s="270">
        <v>0</v>
      </c>
      <c r="EI195" s="270">
        <v>0</v>
      </c>
      <c r="EJ195" s="270">
        <v>0</v>
      </c>
      <c r="EK195" s="270">
        <v>0</v>
      </c>
      <c r="EL195" s="270">
        <v>0</v>
      </c>
      <c r="EM195" s="270">
        <v>0</v>
      </c>
      <c r="EN195" s="270">
        <v>0</v>
      </c>
      <c r="EO195" s="270">
        <v>0</v>
      </c>
      <c r="EP195" s="270">
        <v>0</v>
      </c>
      <c r="EQ195" s="270">
        <v>0</v>
      </c>
      <c r="ER195" s="270">
        <v>0</v>
      </c>
      <c r="ES195" s="270">
        <v>0</v>
      </c>
      <c r="ET195" s="270">
        <v>0</v>
      </c>
      <c r="EU195" s="270">
        <v>0</v>
      </c>
      <c r="EV195" s="270">
        <v>0</v>
      </c>
      <c r="EW195" s="270">
        <v>0</v>
      </c>
      <c r="EX195" s="270">
        <v>0</v>
      </c>
      <c r="EY195" s="270">
        <v>0</v>
      </c>
      <c r="EZ195" s="270">
        <v>0</v>
      </c>
      <c r="FA195" s="270">
        <v>0</v>
      </c>
      <c r="FB195" s="270">
        <v>0</v>
      </c>
      <c r="FC195" s="270">
        <v>0</v>
      </c>
      <c r="FD195" s="270">
        <v>0</v>
      </c>
      <c r="FE195" s="270">
        <v>0</v>
      </c>
      <c r="FF195" s="270">
        <v>0</v>
      </c>
      <c r="FG195" s="270"/>
      <c r="FH195" s="270">
        <v>0</v>
      </c>
      <c r="FI195" s="270"/>
      <c r="FJ195" s="270">
        <v>0</v>
      </c>
      <c r="FK195" s="270">
        <v>0</v>
      </c>
      <c r="FL195" s="270">
        <v>0</v>
      </c>
      <c r="FM195" s="270">
        <v>0</v>
      </c>
      <c r="FN195" s="270">
        <v>0</v>
      </c>
      <c r="FO195" s="351">
        <v>2135</v>
      </c>
      <c r="FP195" s="351">
        <v>0</v>
      </c>
      <c r="FQ195" s="351">
        <v>0</v>
      </c>
      <c r="FR195" s="13"/>
      <c r="FS195" s="270"/>
      <c r="FT195" s="270"/>
      <c r="FU195" s="270"/>
      <c r="FV195" s="270"/>
      <c r="FW195" s="270"/>
      <c r="FX195" s="270"/>
      <c r="FY195" s="270"/>
      <c r="FZ195" s="270"/>
      <c r="GA195" s="270"/>
      <c r="GB195" s="270"/>
      <c r="GC195" s="270"/>
      <c r="GD195" s="270"/>
      <c r="GE195" s="270"/>
      <c r="GF195" s="270"/>
      <c r="GG195" s="270"/>
      <c r="GH195" s="270"/>
      <c r="GI195" s="270"/>
      <c r="GJ195" s="270"/>
      <c r="GK195" s="270"/>
      <c r="GL195" s="270"/>
      <c r="GM195" s="270"/>
      <c r="GN195" s="270"/>
      <c r="GO195" s="270"/>
      <c r="GP195" s="270"/>
      <c r="GQ195" s="270"/>
      <c r="GR195" s="270"/>
      <c r="GS195" s="270"/>
      <c r="GT195" s="270"/>
      <c r="GU195" s="270"/>
      <c r="GV195" s="270"/>
      <c r="GW195" s="270"/>
      <c r="GX195" s="270"/>
      <c r="GY195" s="270"/>
      <c r="GZ195" s="270"/>
      <c r="HA195" s="270"/>
      <c r="HB195" s="270"/>
      <c r="HC195" s="270"/>
      <c r="HD195" s="270"/>
      <c r="HE195" s="270"/>
      <c r="HF195" s="270"/>
      <c r="HG195" s="270"/>
      <c r="HH195" s="270"/>
      <c r="HI195" s="270"/>
      <c r="HJ195" s="270"/>
      <c r="HK195" s="270"/>
      <c r="HL195" s="270"/>
      <c r="HM195" s="270"/>
      <c r="HN195" s="270"/>
      <c r="HO195" s="270"/>
      <c r="HP195" s="270"/>
      <c r="HQ195" s="270"/>
      <c r="HR195" s="270"/>
      <c r="HS195" s="270"/>
      <c r="HT195" s="270"/>
      <c r="HU195" s="270"/>
      <c r="HV195" s="270"/>
      <c r="HW195" s="270"/>
      <c r="HX195" s="270"/>
      <c r="HY195" s="270"/>
      <c r="HZ195" s="270"/>
      <c r="IA195" s="270"/>
      <c r="IB195" s="270"/>
      <c r="IC195" s="270"/>
      <c r="ID195" s="270"/>
      <c r="IE195" s="270"/>
      <c r="IF195" s="270"/>
      <c r="IG195" s="270"/>
      <c r="IH195" s="270"/>
    </row>
    <row r="196" spans="1:242" ht="12.75" customHeight="1" x14ac:dyDescent="0.2">
      <c r="A196" s="374" t="s">
        <v>586</v>
      </c>
      <c r="B196" s="270">
        <v>2555</v>
      </c>
      <c r="C196" s="270">
        <v>2555</v>
      </c>
      <c r="D196" s="270">
        <v>1175</v>
      </c>
      <c r="E196" s="270">
        <v>1380</v>
      </c>
      <c r="F196" s="270">
        <v>0</v>
      </c>
      <c r="G196" s="270">
        <v>0</v>
      </c>
      <c r="H196" s="270">
        <v>2555</v>
      </c>
      <c r="I196" s="270">
        <v>85</v>
      </c>
      <c r="J196" s="270">
        <v>2475</v>
      </c>
      <c r="K196" s="270">
        <v>80</v>
      </c>
      <c r="L196" s="270">
        <v>184.22661450000001</v>
      </c>
      <c r="M196" s="270">
        <v>89</v>
      </c>
      <c r="N196" s="270">
        <v>275</v>
      </c>
      <c r="O196" s="270">
        <v>510</v>
      </c>
      <c r="P196" s="270">
        <v>510</v>
      </c>
      <c r="Q196" s="270">
        <v>510</v>
      </c>
      <c r="R196" s="270">
        <v>290</v>
      </c>
      <c r="S196" s="270">
        <v>120</v>
      </c>
      <c r="T196" s="270">
        <v>135</v>
      </c>
      <c r="U196" s="270">
        <v>210</v>
      </c>
      <c r="V196" s="270">
        <v>0.97590361400000003</v>
      </c>
      <c r="W196" s="270">
        <v>1</v>
      </c>
      <c r="X196" s="270">
        <v>62.307511740000002</v>
      </c>
      <c r="Y196" s="270">
        <v>0</v>
      </c>
      <c r="Z196" s="270">
        <v>110</v>
      </c>
      <c r="AA196" s="270">
        <v>315</v>
      </c>
      <c r="AB196" s="270">
        <v>560</v>
      </c>
      <c r="AC196" s="270">
        <v>885</v>
      </c>
      <c r="AD196" s="270">
        <v>660</v>
      </c>
      <c r="AE196" s="270">
        <v>25</v>
      </c>
      <c r="AF196" s="270">
        <v>360</v>
      </c>
      <c r="AG196" s="270">
        <v>0</v>
      </c>
      <c r="AH196" s="270">
        <v>890</v>
      </c>
      <c r="AI196" s="270">
        <v>25</v>
      </c>
      <c r="AJ196" s="270">
        <v>135</v>
      </c>
      <c r="AK196" s="270">
        <v>40</v>
      </c>
      <c r="AL196" s="270" t="s">
        <v>1676</v>
      </c>
      <c r="AM196" s="270">
        <v>20</v>
      </c>
      <c r="AN196" s="270">
        <v>0</v>
      </c>
      <c r="AO196" s="270">
        <v>0</v>
      </c>
      <c r="AP196" s="270">
        <v>0</v>
      </c>
      <c r="AQ196" s="270">
        <v>40</v>
      </c>
      <c r="AR196" s="270">
        <v>25</v>
      </c>
      <c r="AS196" s="270" t="s">
        <v>1676</v>
      </c>
      <c r="AT196" s="270">
        <v>45</v>
      </c>
      <c r="AU196" s="270">
        <v>0</v>
      </c>
      <c r="AV196" s="270">
        <v>10</v>
      </c>
      <c r="AW196" s="270">
        <v>195</v>
      </c>
      <c r="AX196" s="270">
        <v>0</v>
      </c>
      <c r="AY196" s="270">
        <v>260</v>
      </c>
      <c r="AZ196" s="270">
        <v>295</v>
      </c>
      <c r="BA196" s="270">
        <v>125</v>
      </c>
      <c r="BB196" s="270">
        <v>85</v>
      </c>
      <c r="BC196" s="270" t="s">
        <v>1676</v>
      </c>
      <c r="BD196" s="270">
        <v>10</v>
      </c>
      <c r="BE196" s="270">
        <v>0</v>
      </c>
      <c r="BF196" s="270">
        <v>0</v>
      </c>
      <c r="BG196" s="270">
        <v>0</v>
      </c>
      <c r="BH196" s="270">
        <v>85</v>
      </c>
      <c r="BI196" s="270">
        <v>925</v>
      </c>
      <c r="BJ196" s="270">
        <v>20</v>
      </c>
      <c r="BK196" s="270" t="s">
        <v>1676</v>
      </c>
      <c r="BL196" s="270">
        <v>175</v>
      </c>
      <c r="BM196" s="270">
        <v>165</v>
      </c>
      <c r="BN196" s="270">
        <v>15</v>
      </c>
      <c r="BO196" s="270">
        <v>1005</v>
      </c>
      <c r="BP196" s="270">
        <v>90</v>
      </c>
      <c r="BQ196" s="270">
        <v>0</v>
      </c>
      <c r="BR196" s="270">
        <v>0</v>
      </c>
      <c r="BS196" s="270" t="s">
        <v>1676</v>
      </c>
      <c r="BT196" s="270">
        <v>40</v>
      </c>
      <c r="BU196" s="270" t="s">
        <v>1676</v>
      </c>
      <c r="BV196" s="270">
        <v>0</v>
      </c>
      <c r="BW196" s="270">
        <v>15</v>
      </c>
      <c r="BX196" s="270">
        <v>0</v>
      </c>
      <c r="BY196" s="270" t="s">
        <v>1676</v>
      </c>
      <c r="BZ196" s="270">
        <v>0</v>
      </c>
      <c r="CA196" s="270">
        <v>0</v>
      </c>
      <c r="CB196" s="270">
        <v>0</v>
      </c>
      <c r="CC196" s="270">
        <v>0</v>
      </c>
      <c r="CD196" s="270">
        <v>20</v>
      </c>
      <c r="CE196" s="270">
        <v>0</v>
      </c>
      <c r="CF196" s="270">
        <v>0</v>
      </c>
      <c r="CG196" s="270">
        <v>2530</v>
      </c>
      <c r="CH196" s="270">
        <v>0</v>
      </c>
      <c r="CI196" s="270">
        <v>165</v>
      </c>
      <c r="CJ196" s="270">
        <v>65</v>
      </c>
      <c r="CK196" s="270">
        <v>465</v>
      </c>
      <c r="CL196" s="270">
        <v>215</v>
      </c>
      <c r="CM196" s="270">
        <v>925</v>
      </c>
      <c r="CN196" s="270">
        <v>0</v>
      </c>
      <c r="CO196" s="270">
        <v>0</v>
      </c>
      <c r="CP196" s="270">
        <v>0</v>
      </c>
      <c r="CQ196" s="270">
        <v>0</v>
      </c>
      <c r="CR196" s="270">
        <v>0</v>
      </c>
      <c r="CS196" s="270">
        <v>0</v>
      </c>
      <c r="CT196" s="270">
        <v>0</v>
      </c>
      <c r="CU196" s="270"/>
      <c r="CV196" s="270">
        <v>0</v>
      </c>
      <c r="CW196" s="270" t="s">
        <v>1676</v>
      </c>
      <c r="CX196" s="270">
        <v>0</v>
      </c>
      <c r="CY196" s="270">
        <v>0</v>
      </c>
      <c r="CZ196" s="270">
        <v>0</v>
      </c>
      <c r="DA196" s="270">
        <v>0</v>
      </c>
      <c r="DB196" s="270">
        <v>665</v>
      </c>
      <c r="DC196" s="270">
        <v>0</v>
      </c>
      <c r="DD196" s="270">
        <v>0</v>
      </c>
      <c r="DE196" s="270">
        <v>0</v>
      </c>
      <c r="DF196" s="270">
        <v>10</v>
      </c>
      <c r="DG196" s="270">
        <v>0</v>
      </c>
      <c r="DH196" s="270">
        <v>0</v>
      </c>
      <c r="DI196" s="270">
        <v>0</v>
      </c>
      <c r="DJ196" s="270">
        <v>0</v>
      </c>
      <c r="DK196" s="270">
        <v>0</v>
      </c>
      <c r="DL196" s="270">
        <v>0</v>
      </c>
      <c r="DM196" s="270">
        <v>0</v>
      </c>
      <c r="DN196" s="270">
        <v>0</v>
      </c>
      <c r="DO196" s="270">
        <v>0</v>
      </c>
      <c r="DP196" s="270">
        <v>0</v>
      </c>
      <c r="DQ196" s="270">
        <v>0</v>
      </c>
      <c r="DR196" s="270"/>
      <c r="DS196" s="270">
        <v>0</v>
      </c>
      <c r="DT196" s="270">
        <v>0</v>
      </c>
      <c r="DU196" s="270">
        <v>0</v>
      </c>
      <c r="DV196" s="270">
        <v>0</v>
      </c>
      <c r="DW196" s="270">
        <v>0</v>
      </c>
      <c r="DX196" s="270">
        <v>0</v>
      </c>
      <c r="DY196" s="270">
        <v>0</v>
      </c>
      <c r="DZ196" s="270">
        <v>0</v>
      </c>
      <c r="EA196" s="270">
        <v>0</v>
      </c>
      <c r="EB196" s="270">
        <v>0</v>
      </c>
      <c r="EC196" s="270">
        <v>0</v>
      </c>
      <c r="ED196" s="270">
        <v>0</v>
      </c>
      <c r="EE196" s="270">
        <v>0</v>
      </c>
      <c r="EF196" s="270">
        <v>0</v>
      </c>
      <c r="EG196" s="270">
        <v>0</v>
      </c>
      <c r="EH196" s="270">
        <v>0</v>
      </c>
      <c r="EI196" s="270">
        <v>0</v>
      </c>
      <c r="EJ196" s="270">
        <v>0</v>
      </c>
      <c r="EK196" s="270">
        <v>0</v>
      </c>
      <c r="EL196" s="270">
        <v>0</v>
      </c>
      <c r="EM196" s="270">
        <v>45</v>
      </c>
      <c r="EN196" s="270">
        <v>0</v>
      </c>
      <c r="EO196" s="270">
        <v>0</v>
      </c>
      <c r="EP196" s="270">
        <v>0</v>
      </c>
      <c r="EQ196" s="270">
        <v>0</v>
      </c>
      <c r="ER196" s="270">
        <v>0</v>
      </c>
      <c r="ES196" s="270">
        <v>0</v>
      </c>
      <c r="ET196" s="270">
        <v>0</v>
      </c>
      <c r="EU196" s="270">
        <v>0</v>
      </c>
      <c r="EV196" s="270">
        <v>0</v>
      </c>
      <c r="EW196" s="270">
        <v>0</v>
      </c>
      <c r="EX196" s="270">
        <v>0</v>
      </c>
      <c r="EY196" s="270">
        <v>0</v>
      </c>
      <c r="EZ196" s="270">
        <v>0</v>
      </c>
      <c r="FA196" s="270">
        <v>0</v>
      </c>
      <c r="FB196" s="270">
        <v>0</v>
      </c>
      <c r="FC196" s="270">
        <v>0</v>
      </c>
      <c r="FD196" s="270">
        <v>0</v>
      </c>
      <c r="FE196" s="270">
        <v>0</v>
      </c>
      <c r="FF196" s="270">
        <v>0</v>
      </c>
      <c r="FG196" s="270"/>
      <c r="FH196" s="270">
        <v>0</v>
      </c>
      <c r="FI196" s="270"/>
      <c r="FJ196" s="270">
        <v>0</v>
      </c>
      <c r="FK196" s="270">
        <v>0</v>
      </c>
      <c r="FL196" s="270">
        <v>0</v>
      </c>
      <c r="FM196" s="270">
        <v>0</v>
      </c>
      <c r="FN196" s="270">
        <v>0</v>
      </c>
      <c r="FO196" s="351">
        <v>2470</v>
      </c>
      <c r="FP196" s="351">
        <v>0</v>
      </c>
      <c r="FQ196" s="351">
        <v>2555</v>
      </c>
      <c r="FR196" s="13"/>
      <c r="FS196" s="270"/>
      <c r="FT196" s="270"/>
      <c r="FU196" s="270"/>
      <c r="FV196" s="270"/>
      <c r="FW196" s="270"/>
      <c r="FX196" s="270"/>
      <c r="FY196" s="270"/>
      <c r="FZ196" s="270"/>
      <c r="GA196" s="270"/>
      <c r="GB196" s="270"/>
      <c r="GC196" s="270"/>
      <c r="GD196" s="270"/>
      <c r="GE196" s="270"/>
      <c r="GF196" s="270"/>
      <c r="GG196" s="270"/>
      <c r="GH196" s="270"/>
      <c r="GI196" s="270"/>
      <c r="GJ196" s="270"/>
      <c r="GK196" s="270"/>
      <c r="GL196" s="270"/>
      <c r="GM196" s="270"/>
      <c r="GN196" s="270"/>
      <c r="GO196" s="270"/>
      <c r="GP196" s="270"/>
      <c r="GQ196" s="270"/>
      <c r="GR196" s="270"/>
      <c r="GS196" s="270"/>
      <c r="GT196" s="270"/>
      <c r="GU196" s="270"/>
      <c r="GV196" s="270"/>
      <c r="GW196" s="270"/>
      <c r="GX196" s="270"/>
      <c r="GY196" s="270"/>
      <c r="GZ196" s="270"/>
      <c r="HA196" s="270"/>
      <c r="HB196" s="270"/>
      <c r="HC196" s="270"/>
      <c r="HD196" s="270"/>
      <c r="HE196" s="270"/>
      <c r="HF196" s="270"/>
      <c r="HG196" s="270"/>
      <c r="HH196" s="270"/>
      <c r="HI196" s="270"/>
      <c r="HJ196" s="270"/>
      <c r="HK196" s="270"/>
      <c r="HL196" s="270"/>
      <c r="HM196" s="270"/>
      <c r="HN196" s="270"/>
      <c r="HO196" s="270"/>
      <c r="HP196" s="270"/>
      <c r="HQ196" s="270"/>
      <c r="HR196" s="270"/>
      <c r="HS196" s="270"/>
      <c r="HT196" s="270"/>
      <c r="HU196" s="270"/>
      <c r="HV196" s="270"/>
      <c r="HW196" s="270"/>
      <c r="HX196" s="270"/>
      <c r="HY196" s="270"/>
      <c r="HZ196" s="270"/>
      <c r="IA196" s="270"/>
      <c r="IB196" s="270"/>
      <c r="IC196" s="270"/>
      <c r="ID196" s="270"/>
      <c r="IE196" s="270"/>
      <c r="IF196" s="270"/>
      <c r="IG196" s="270"/>
      <c r="IH196" s="270"/>
    </row>
    <row r="197" spans="1:242" ht="12.75" customHeight="1" x14ac:dyDescent="0.2">
      <c r="A197" s="374" t="s">
        <v>589</v>
      </c>
      <c r="B197" s="270">
        <v>5850</v>
      </c>
      <c r="C197" s="270">
        <v>5850</v>
      </c>
      <c r="D197" s="270">
        <v>2445</v>
      </c>
      <c r="E197" s="270">
        <v>3395</v>
      </c>
      <c r="F197" s="270">
        <v>0</v>
      </c>
      <c r="G197" s="270">
        <v>0</v>
      </c>
      <c r="H197" s="270">
        <v>5845</v>
      </c>
      <c r="I197" s="270">
        <v>955</v>
      </c>
      <c r="J197" s="270">
        <v>4895</v>
      </c>
      <c r="K197" s="270">
        <v>1645</v>
      </c>
      <c r="L197" s="270">
        <v>128.02242419999999</v>
      </c>
      <c r="M197" s="270">
        <v>63</v>
      </c>
      <c r="N197" s="270">
        <v>1060</v>
      </c>
      <c r="O197" s="270">
        <v>1285</v>
      </c>
      <c r="P197" s="270">
        <v>1005</v>
      </c>
      <c r="Q197" s="270">
        <v>845</v>
      </c>
      <c r="R197" s="270">
        <v>230</v>
      </c>
      <c r="S197" s="270">
        <v>185</v>
      </c>
      <c r="T197" s="270">
        <v>165</v>
      </c>
      <c r="U197" s="270">
        <v>175</v>
      </c>
      <c r="V197" s="270">
        <v>1.7222222220000001</v>
      </c>
      <c r="W197" s="270">
        <v>2</v>
      </c>
      <c r="X197" s="270">
        <v>60.06537737</v>
      </c>
      <c r="Y197" s="270">
        <v>0</v>
      </c>
      <c r="Z197" s="270">
        <v>260</v>
      </c>
      <c r="AA197" s="270">
        <v>725</v>
      </c>
      <c r="AB197" s="270">
        <v>1735</v>
      </c>
      <c r="AC197" s="270">
        <v>1925</v>
      </c>
      <c r="AD197" s="270">
        <v>1145</v>
      </c>
      <c r="AE197" s="270">
        <v>50</v>
      </c>
      <c r="AF197" s="270">
        <v>1215</v>
      </c>
      <c r="AG197" s="270">
        <v>0</v>
      </c>
      <c r="AH197" s="270">
        <v>640</v>
      </c>
      <c r="AI197" s="270">
        <v>15</v>
      </c>
      <c r="AJ197" s="270">
        <v>70</v>
      </c>
      <c r="AK197" s="270">
        <v>20</v>
      </c>
      <c r="AL197" s="270">
        <v>460</v>
      </c>
      <c r="AM197" s="270">
        <v>460</v>
      </c>
      <c r="AN197" s="270">
        <v>115</v>
      </c>
      <c r="AO197" s="270" t="s">
        <v>1676</v>
      </c>
      <c r="AP197" s="270" t="s">
        <v>1676</v>
      </c>
      <c r="AQ197" s="270">
        <v>240</v>
      </c>
      <c r="AR197" s="270">
        <v>60</v>
      </c>
      <c r="AS197" s="270">
        <v>55</v>
      </c>
      <c r="AT197" s="270">
        <v>130</v>
      </c>
      <c r="AU197" s="270">
        <v>0</v>
      </c>
      <c r="AV197" s="270">
        <v>30</v>
      </c>
      <c r="AW197" s="270">
        <v>410</v>
      </c>
      <c r="AX197" s="270">
        <v>0</v>
      </c>
      <c r="AY197" s="270">
        <v>10</v>
      </c>
      <c r="AZ197" s="270">
        <v>1560</v>
      </c>
      <c r="BA197" s="270">
        <v>335</v>
      </c>
      <c r="BB197" s="270">
        <v>25</v>
      </c>
      <c r="BC197" s="270" t="s">
        <v>1676</v>
      </c>
      <c r="BD197" s="270">
        <v>50</v>
      </c>
      <c r="BE197" s="270">
        <v>25</v>
      </c>
      <c r="BF197" s="270">
        <v>0</v>
      </c>
      <c r="BG197" s="270">
        <v>0</v>
      </c>
      <c r="BH197" s="270">
        <v>130</v>
      </c>
      <c r="BI197" s="270">
        <v>640</v>
      </c>
      <c r="BJ197" s="270">
        <v>15</v>
      </c>
      <c r="BK197" s="270" t="s">
        <v>1676</v>
      </c>
      <c r="BL197" s="270">
        <v>70</v>
      </c>
      <c r="BM197" s="270">
        <v>1055</v>
      </c>
      <c r="BN197" s="270">
        <v>30</v>
      </c>
      <c r="BO197" s="270">
        <v>2845</v>
      </c>
      <c r="BP197" s="270">
        <v>375</v>
      </c>
      <c r="BQ197" s="270">
        <v>0</v>
      </c>
      <c r="BR197" s="270">
        <v>0</v>
      </c>
      <c r="BS197" s="270" t="s">
        <v>1676</v>
      </c>
      <c r="BT197" s="270">
        <v>460</v>
      </c>
      <c r="BU197" s="270">
        <v>30</v>
      </c>
      <c r="BV197" s="270">
        <v>0</v>
      </c>
      <c r="BW197" s="270">
        <v>110</v>
      </c>
      <c r="BX197" s="270">
        <v>0</v>
      </c>
      <c r="BY197" s="270">
        <v>10</v>
      </c>
      <c r="BZ197" s="270">
        <v>0</v>
      </c>
      <c r="CA197" s="270">
        <v>0</v>
      </c>
      <c r="CB197" s="270">
        <v>0</v>
      </c>
      <c r="CC197" s="270">
        <v>0</v>
      </c>
      <c r="CD197" s="270">
        <v>105</v>
      </c>
      <c r="CE197" s="270">
        <v>30</v>
      </c>
      <c r="CF197" s="270">
        <v>0</v>
      </c>
      <c r="CG197" s="270">
        <v>5705</v>
      </c>
      <c r="CH197" s="270">
        <v>0</v>
      </c>
      <c r="CI197" s="270">
        <v>1065</v>
      </c>
      <c r="CJ197" s="270">
        <v>280</v>
      </c>
      <c r="CK197" s="270">
        <v>1435</v>
      </c>
      <c r="CL197" s="270">
        <v>90</v>
      </c>
      <c r="CM197" s="270">
        <v>640</v>
      </c>
      <c r="CN197" s="270">
        <v>0</v>
      </c>
      <c r="CO197" s="270">
        <v>0</v>
      </c>
      <c r="CP197" s="270">
        <v>0</v>
      </c>
      <c r="CQ197" s="270">
        <v>0</v>
      </c>
      <c r="CR197" s="270">
        <v>0</v>
      </c>
      <c r="CS197" s="270">
        <v>0</v>
      </c>
      <c r="CT197" s="270">
        <v>0</v>
      </c>
      <c r="CU197" s="270"/>
      <c r="CV197" s="270">
        <v>0</v>
      </c>
      <c r="CW197" s="270">
        <v>0</v>
      </c>
      <c r="CX197" s="270">
        <v>0</v>
      </c>
      <c r="CY197" s="270">
        <v>0</v>
      </c>
      <c r="CZ197" s="270">
        <v>0</v>
      </c>
      <c r="DA197" s="270">
        <v>0</v>
      </c>
      <c r="DB197" s="270">
        <v>1560</v>
      </c>
      <c r="DC197" s="270">
        <v>0</v>
      </c>
      <c r="DD197" s="270">
        <v>0</v>
      </c>
      <c r="DE197" s="270">
        <v>0</v>
      </c>
      <c r="DF197" s="270">
        <v>260</v>
      </c>
      <c r="DG197" s="270">
        <v>0</v>
      </c>
      <c r="DH197" s="270">
        <v>0</v>
      </c>
      <c r="DI197" s="270">
        <v>0</v>
      </c>
      <c r="DJ197" s="270">
        <v>0</v>
      </c>
      <c r="DK197" s="270">
        <v>0</v>
      </c>
      <c r="DL197" s="270">
        <v>0</v>
      </c>
      <c r="DM197" s="270">
        <v>0</v>
      </c>
      <c r="DN197" s="270">
        <v>0</v>
      </c>
      <c r="DO197" s="270">
        <v>0</v>
      </c>
      <c r="DP197" s="270">
        <v>0</v>
      </c>
      <c r="DQ197" s="270">
        <v>0</v>
      </c>
      <c r="DR197" s="270"/>
      <c r="DS197" s="270">
        <v>0</v>
      </c>
      <c r="DT197" s="270">
        <v>25</v>
      </c>
      <c r="DU197" s="270">
        <v>0</v>
      </c>
      <c r="DV197" s="270">
        <v>0</v>
      </c>
      <c r="DW197" s="270">
        <v>0</v>
      </c>
      <c r="DX197" s="270">
        <v>0</v>
      </c>
      <c r="DY197" s="270">
        <v>0</v>
      </c>
      <c r="DZ197" s="270">
        <v>0</v>
      </c>
      <c r="EA197" s="270">
        <v>0</v>
      </c>
      <c r="EB197" s="270">
        <v>0</v>
      </c>
      <c r="EC197" s="270">
        <v>0</v>
      </c>
      <c r="ED197" s="270">
        <v>0</v>
      </c>
      <c r="EE197" s="270">
        <v>0</v>
      </c>
      <c r="EF197" s="270">
        <v>0</v>
      </c>
      <c r="EG197" s="270">
        <v>0</v>
      </c>
      <c r="EH197" s="270">
        <v>0</v>
      </c>
      <c r="EI197" s="270">
        <v>0</v>
      </c>
      <c r="EJ197" s="270">
        <v>0</v>
      </c>
      <c r="EK197" s="270">
        <v>0</v>
      </c>
      <c r="EL197" s="270">
        <v>0</v>
      </c>
      <c r="EM197" s="270">
        <v>230</v>
      </c>
      <c r="EN197" s="270">
        <v>0</v>
      </c>
      <c r="EO197" s="270" t="s">
        <v>1676</v>
      </c>
      <c r="EP197" s="270">
        <v>0</v>
      </c>
      <c r="EQ197" s="270">
        <v>0</v>
      </c>
      <c r="ER197" s="270">
        <v>0</v>
      </c>
      <c r="ES197" s="270">
        <v>0</v>
      </c>
      <c r="ET197" s="270">
        <v>0</v>
      </c>
      <c r="EU197" s="270">
        <v>0</v>
      </c>
      <c r="EV197" s="270">
        <v>0</v>
      </c>
      <c r="EW197" s="270">
        <v>0</v>
      </c>
      <c r="EX197" s="270">
        <v>180</v>
      </c>
      <c r="EY197" s="270">
        <v>0</v>
      </c>
      <c r="EZ197" s="270">
        <v>0</v>
      </c>
      <c r="FA197" s="270">
        <v>0</v>
      </c>
      <c r="FB197" s="270">
        <v>0</v>
      </c>
      <c r="FC197" s="270">
        <v>0</v>
      </c>
      <c r="FD197" s="270">
        <v>0</v>
      </c>
      <c r="FE197" s="270">
        <v>0</v>
      </c>
      <c r="FF197" s="270">
        <v>0</v>
      </c>
      <c r="FG197" s="270"/>
      <c r="FH197" s="270">
        <v>0</v>
      </c>
      <c r="FI197" s="270"/>
      <c r="FJ197" s="270">
        <v>0</v>
      </c>
      <c r="FK197" s="270">
        <v>0</v>
      </c>
      <c r="FL197" s="270">
        <v>0</v>
      </c>
      <c r="FM197" s="270">
        <v>0</v>
      </c>
      <c r="FN197" s="270">
        <v>85</v>
      </c>
      <c r="FO197" s="351">
        <v>5825</v>
      </c>
      <c r="FP197" s="351" t="s">
        <v>1676</v>
      </c>
      <c r="FQ197" s="351">
        <v>4950</v>
      </c>
      <c r="FR197" s="13"/>
      <c r="FS197" s="270"/>
      <c r="FT197" s="270"/>
      <c r="FU197" s="270"/>
      <c r="FV197" s="270"/>
      <c r="FW197" s="270"/>
      <c r="FX197" s="270"/>
      <c r="FY197" s="270"/>
      <c r="FZ197" s="270"/>
      <c r="GA197" s="270"/>
      <c r="GB197" s="270"/>
      <c r="GC197" s="270"/>
      <c r="GD197" s="270"/>
      <c r="GE197" s="270"/>
      <c r="GF197" s="270"/>
      <c r="GG197" s="270"/>
      <c r="GH197" s="270"/>
      <c r="GI197" s="270"/>
      <c r="GJ197" s="270"/>
      <c r="GK197" s="270"/>
      <c r="GL197" s="270"/>
      <c r="GM197" s="270"/>
      <c r="GN197" s="270"/>
      <c r="GO197" s="270"/>
      <c r="GP197" s="270"/>
      <c r="GQ197" s="270"/>
      <c r="GR197" s="270"/>
      <c r="GS197" s="270"/>
      <c r="GT197" s="270"/>
      <c r="GU197" s="270"/>
      <c r="GV197" s="270"/>
      <c r="GW197" s="270"/>
      <c r="GX197" s="270"/>
      <c r="GY197" s="270"/>
      <c r="GZ197" s="270"/>
      <c r="HA197" s="270"/>
      <c r="HB197" s="270"/>
      <c r="HC197" s="270"/>
      <c r="HD197" s="270"/>
      <c r="HE197" s="270"/>
      <c r="HF197" s="270"/>
      <c r="HG197" s="270"/>
      <c r="HH197" s="270"/>
      <c r="HI197" s="270"/>
      <c r="HJ197" s="270"/>
      <c r="HK197" s="270"/>
      <c r="HL197" s="270"/>
      <c r="HM197" s="270"/>
      <c r="HN197" s="270"/>
      <c r="HO197" s="270"/>
      <c r="HP197" s="270"/>
      <c r="HQ197" s="270"/>
      <c r="HR197" s="270"/>
      <c r="HS197" s="270"/>
      <c r="HT197" s="270"/>
      <c r="HU197" s="270"/>
      <c r="HV197" s="270"/>
      <c r="HW197" s="270"/>
      <c r="HX197" s="270"/>
      <c r="HY197" s="270"/>
      <c r="HZ197" s="270"/>
      <c r="IA197" s="270"/>
      <c r="IB197" s="270"/>
      <c r="IC197" s="270"/>
      <c r="ID197" s="270"/>
      <c r="IE197" s="270"/>
      <c r="IF197" s="270"/>
      <c r="IG197" s="270"/>
      <c r="IH197" s="270"/>
    </row>
    <row r="198" spans="1:242" ht="12.75" customHeight="1" x14ac:dyDescent="0.2">
      <c r="A198" s="374" t="s">
        <v>47</v>
      </c>
      <c r="B198" s="270">
        <v>14745</v>
      </c>
      <c r="C198" s="270">
        <v>13640</v>
      </c>
      <c r="D198" s="270">
        <v>6330</v>
      </c>
      <c r="E198" s="270">
        <v>7300</v>
      </c>
      <c r="F198" s="270">
        <v>0</v>
      </c>
      <c r="G198" s="270" t="s">
        <v>1676</v>
      </c>
      <c r="H198" s="270">
        <v>13635</v>
      </c>
      <c r="I198" s="270">
        <v>1115</v>
      </c>
      <c r="J198" s="270">
        <v>13630</v>
      </c>
      <c r="K198" s="270">
        <v>1875</v>
      </c>
      <c r="L198" s="270">
        <v>45.151577549999999</v>
      </c>
      <c r="M198" s="270">
        <v>35</v>
      </c>
      <c r="N198" s="270">
        <v>5360</v>
      </c>
      <c r="O198" s="270">
        <v>4940</v>
      </c>
      <c r="P198" s="270">
        <v>2010</v>
      </c>
      <c r="Q198" s="270">
        <v>1165</v>
      </c>
      <c r="R198" s="270">
        <v>100</v>
      </c>
      <c r="S198" s="270">
        <v>15</v>
      </c>
      <c r="T198" s="270" t="s">
        <v>1676</v>
      </c>
      <c r="U198" s="270" t="s">
        <v>1676</v>
      </c>
      <c r="V198" s="270">
        <v>1.7269303199999999</v>
      </c>
      <c r="W198" s="270">
        <v>2</v>
      </c>
      <c r="X198" s="270">
        <v>53.428804460000002</v>
      </c>
      <c r="Y198" s="270">
        <v>0</v>
      </c>
      <c r="Z198" s="270">
        <v>1965</v>
      </c>
      <c r="AA198" s="270">
        <v>3115</v>
      </c>
      <c r="AB198" s="270">
        <v>3625</v>
      </c>
      <c r="AC198" s="270">
        <v>3730</v>
      </c>
      <c r="AD198" s="270">
        <v>2180</v>
      </c>
      <c r="AE198" s="270">
        <v>95</v>
      </c>
      <c r="AF198" s="270">
        <v>305</v>
      </c>
      <c r="AG198" s="270">
        <v>0</v>
      </c>
      <c r="AH198" s="270">
        <v>1545</v>
      </c>
      <c r="AI198" s="270">
        <v>120</v>
      </c>
      <c r="AJ198" s="270">
        <v>285</v>
      </c>
      <c r="AK198" s="270">
        <v>3580</v>
      </c>
      <c r="AL198" s="270">
        <v>1875</v>
      </c>
      <c r="AM198" s="270">
        <v>1615</v>
      </c>
      <c r="AN198" s="270">
        <v>120</v>
      </c>
      <c r="AO198" s="270" t="s">
        <v>1676</v>
      </c>
      <c r="AP198" s="270">
        <v>45</v>
      </c>
      <c r="AQ198" s="270">
        <v>930</v>
      </c>
      <c r="AR198" s="270">
        <v>275</v>
      </c>
      <c r="AS198" s="270">
        <v>95</v>
      </c>
      <c r="AT198" s="270">
        <v>310</v>
      </c>
      <c r="AU198" s="270">
        <v>0</v>
      </c>
      <c r="AV198" s="270">
        <v>290</v>
      </c>
      <c r="AW198" s="270">
        <v>1075</v>
      </c>
      <c r="AX198" s="270">
        <v>100</v>
      </c>
      <c r="AY198" s="270">
        <v>70</v>
      </c>
      <c r="AZ198" s="270">
        <v>1460</v>
      </c>
      <c r="BA198" s="270">
        <v>25</v>
      </c>
      <c r="BB198" s="270">
        <v>625</v>
      </c>
      <c r="BC198" s="270">
        <v>40</v>
      </c>
      <c r="BD198" s="270">
        <v>420</v>
      </c>
      <c r="BE198" s="270">
        <v>35</v>
      </c>
      <c r="BF198" s="270" t="s">
        <v>1676</v>
      </c>
      <c r="BG198" s="270">
        <v>30</v>
      </c>
      <c r="BH198" s="270">
        <v>105</v>
      </c>
      <c r="BI198" s="270">
        <v>1420</v>
      </c>
      <c r="BJ198" s="270">
        <v>110</v>
      </c>
      <c r="BK198" s="270" t="s">
        <v>1676</v>
      </c>
      <c r="BL198" s="270">
        <v>350</v>
      </c>
      <c r="BM198" s="270">
        <v>6370</v>
      </c>
      <c r="BN198" s="270">
        <v>275</v>
      </c>
      <c r="BO198" s="270">
        <v>2015</v>
      </c>
      <c r="BP198" s="270">
        <v>1075</v>
      </c>
      <c r="BQ198" s="270">
        <v>0</v>
      </c>
      <c r="BR198" s="270">
        <v>0</v>
      </c>
      <c r="BS198" s="270">
        <v>15</v>
      </c>
      <c r="BT198" s="270">
        <v>1000</v>
      </c>
      <c r="BU198" s="270">
        <v>185</v>
      </c>
      <c r="BV198" s="270">
        <v>0</v>
      </c>
      <c r="BW198" s="270">
        <v>170</v>
      </c>
      <c r="BX198" s="270" t="s">
        <v>1676</v>
      </c>
      <c r="BY198" s="270">
        <v>35</v>
      </c>
      <c r="BZ198" s="270">
        <v>0</v>
      </c>
      <c r="CA198" s="270" t="s">
        <v>1676</v>
      </c>
      <c r="CB198" s="270">
        <v>0</v>
      </c>
      <c r="CC198" s="270" t="s">
        <v>1676</v>
      </c>
      <c r="CD198" s="270">
        <v>50</v>
      </c>
      <c r="CE198" s="270">
        <v>0</v>
      </c>
      <c r="CF198" s="270">
        <v>0</v>
      </c>
      <c r="CG198" s="270">
        <v>13550</v>
      </c>
      <c r="CH198" s="270">
        <v>0</v>
      </c>
      <c r="CI198" s="270">
        <v>1485</v>
      </c>
      <c r="CJ198" s="270">
        <v>1255</v>
      </c>
      <c r="CK198" s="270">
        <v>2425</v>
      </c>
      <c r="CL198" s="270">
        <v>560</v>
      </c>
      <c r="CM198" s="270">
        <v>1595</v>
      </c>
      <c r="CN198" s="270">
        <v>3615</v>
      </c>
      <c r="CO198" s="270">
        <v>0</v>
      </c>
      <c r="CP198" s="270">
        <v>0</v>
      </c>
      <c r="CQ198" s="270">
        <v>0</v>
      </c>
      <c r="CR198" s="270">
        <v>0</v>
      </c>
      <c r="CS198" s="270">
        <v>0</v>
      </c>
      <c r="CT198" s="270">
        <v>0</v>
      </c>
      <c r="CU198" s="270"/>
      <c r="CV198" s="270">
        <v>0</v>
      </c>
      <c r="CW198" s="270">
        <v>0</v>
      </c>
      <c r="CX198" s="270">
        <v>0</v>
      </c>
      <c r="CY198" s="270">
        <v>0</v>
      </c>
      <c r="CZ198" s="270">
        <v>0</v>
      </c>
      <c r="DA198" s="270">
        <v>0</v>
      </c>
      <c r="DB198" s="270">
        <v>0</v>
      </c>
      <c r="DC198" s="270">
        <v>0</v>
      </c>
      <c r="DD198" s="270">
        <v>0</v>
      </c>
      <c r="DE198" s="270">
        <v>0</v>
      </c>
      <c r="DF198" s="270">
        <v>3095</v>
      </c>
      <c r="DG198" s="270">
        <v>0</v>
      </c>
      <c r="DH198" s="270">
        <v>0</v>
      </c>
      <c r="DI198" s="270">
        <v>0</v>
      </c>
      <c r="DJ198" s="270">
        <v>0</v>
      </c>
      <c r="DK198" s="270">
        <v>0</v>
      </c>
      <c r="DL198" s="270">
        <v>0</v>
      </c>
      <c r="DM198" s="270">
        <v>0</v>
      </c>
      <c r="DN198" s="270">
        <v>0</v>
      </c>
      <c r="DO198" s="270">
        <v>0</v>
      </c>
      <c r="DP198" s="270">
        <v>0</v>
      </c>
      <c r="DQ198" s="270">
        <v>0</v>
      </c>
      <c r="DR198" s="270"/>
      <c r="DS198" s="270">
        <v>0</v>
      </c>
      <c r="DT198" s="270">
        <v>0</v>
      </c>
      <c r="DU198" s="270">
        <v>0</v>
      </c>
      <c r="DV198" s="270">
        <v>0</v>
      </c>
      <c r="DW198" s="270">
        <v>0</v>
      </c>
      <c r="DX198" s="270">
        <v>0</v>
      </c>
      <c r="DY198" s="270">
        <v>0</v>
      </c>
      <c r="DZ198" s="270">
        <v>0</v>
      </c>
      <c r="EA198" s="270">
        <v>0</v>
      </c>
      <c r="EB198" s="270">
        <v>0</v>
      </c>
      <c r="EC198" s="270">
        <v>0</v>
      </c>
      <c r="ED198" s="270">
        <v>0</v>
      </c>
      <c r="EE198" s="270">
        <v>0</v>
      </c>
      <c r="EF198" s="270">
        <v>0</v>
      </c>
      <c r="EG198" s="270">
        <v>0</v>
      </c>
      <c r="EH198" s="270">
        <v>0</v>
      </c>
      <c r="EI198" s="270">
        <v>0</v>
      </c>
      <c r="EJ198" s="270">
        <v>0</v>
      </c>
      <c r="EK198" s="270">
        <v>0</v>
      </c>
      <c r="EL198" s="270">
        <v>0</v>
      </c>
      <c r="EM198" s="270">
        <v>715</v>
      </c>
      <c r="EN198" s="270">
        <v>0</v>
      </c>
      <c r="EO198" s="270">
        <v>0</v>
      </c>
      <c r="EP198" s="270">
        <v>0</v>
      </c>
      <c r="EQ198" s="270">
        <v>0</v>
      </c>
      <c r="ER198" s="270">
        <v>0</v>
      </c>
      <c r="ES198" s="270">
        <v>0</v>
      </c>
      <c r="ET198" s="270">
        <v>0</v>
      </c>
      <c r="EU198" s="270">
        <v>0</v>
      </c>
      <c r="EV198" s="270">
        <v>0</v>
      </c>
      <c r="EW198" s="270">
        <v>0</v>
      </c>
      <c r="EX198" s="270">
        <v>0</v>
      </c>
      <c r="EY198" s="270">
        <v>0</v>
      </c>
      <c r="EZ198" s="270">
        <v>0</v>
      </c>
      <c r="FA198" s="270">
        <v>0</v>
      </c>
      <c r="FB198" s="270">
        <v>0</v>
      </c>
      <c r="FC198" s="270">
        <v>0</v>
      </c>
      <c r="FD198" s="270">
        <v>0</v>
      </c>
      <c r="FE198" s="270">
        <v>0</v>
      </c>
      <c r="FF198" s="270">
        <v>0</v>
      </c>
      <c r="FG198" s="270"/>
      <c r="FH198" s="270">
        <v>0</v>
      </c>
      <c r="FI198" s="270"/>
      <c r="FJ198" s="270">
        <v>0</v>
      </c>
      <c r="FK198" s="270">
        <v>0</v>
      </c>
      <c r="FL198" s="270">
        <v>0</v>
      </c>
      <c r="FM198" s="270">
        <v>0</v>
      </c>
      <c r="FN198" s="270">
        <v>0</v>
      </c>
      <c r="FO198" s="351">
        <v>14120</v>
      </c>
      <c r="FP198" s="351">
        <v>0</v>
      </c>
      <c r="FQ198" s="351">
        <v>13595</v>
      </c>
      <c r="FR198" s="13"/>
      <c r="FS198" s="270"/>
      <c r="FT198" s="270"/>
      <c r="FU198" s="270"/>
      <c r="FV198" s="270"/>
      <c r="FW198" s="270"/>
      <c r="FX198" s="270"/>
      <c r="FY198" s="270"/>
      <c r="FZ198" s="270"/>
      <c r="GA198" s="270"/>
      <c r="GB198" s="270"/>
      <c r="GC198" s="270"/>
      <c r="GD198" s="270"/>
      <c r="GE198" s="270"/>
      <c r="GF198" s="270"/>
      <c r="GG198" s="270"/>
      <c r="GH198" s="270"/>
      <c r="GI198" s="270"/>
      <c r="GJ198" s="270"/>
      <c r="GK198" s="270"/>
      <c r="GL198" s="270"/>
      <c r="GM198" s="270"/>
      <c r="GN198" s="270"/>
      <c r="GO198" s="270"/>
      <c r="GP198" s="270"/>
      <c r="GQ198" s="270"/>
      <c r="GR198" s="270"/>
      <c r="GS198" s="270"/>
      <c r="GT198" s="270"/>
      <c r="GU198" s="270"/>
      <c r="GV198" s="270"/>
      <c r="GW198" s="270"/>
      <c r="GX198" s="270"/>
      <c r="GY198" s="270"/>
      <c r="GZ198" s="270"/>
      <c r="HA198" s="270"/>
      <c r="HB198" s="270"/>
      <c r="HC198" s="270"/>
      <c r="HD198" s="270"/>
      <c r="HE198" s="270"/>
      <c r="HF198" s="270"/>
      <c r="HG198" s="270"/>
      <c r="HH198" s="270"/>
      <c r="HI198" s="270"/>
      <c r="HJ198" s="270"/>
      <c r="HK198" s="270"/>
      <c r="HL198" s="270"/>
      <c r="HM198" s="270"/>
      <c r="HN198" s="270"/>
      <c r="HO198" s="270"/>
      <c r="HP198" s="270"/>
      <c r="HQ198" s="270"/>
      <c r="HR198" s="270"/>
      <c r="HS198" s="270"/>
      <c r="HT198" s="270"/>
      <c r="HU198" s="270"/>
      <c r="HV198" s="270"/>
      <c r="HW198" s="270"/>
      <c r="HX198" s="270"/>
      <c r="HY198" s="270"/>
      <c r="HZ198" s="270"/>
      <c r="IA198" s="270"/>
      <c r="IB198" s="270"/>
      <c r="IC198" s="270"/>
      <c r="ID198" s="270"/>
      <c r="IE198" s="270"/>
      <c r="IF198" s="270"/>
      <c r="IG198" s="270"/>
      <c r="IH198" s="270"/>
    </row>
    <row r="199" spans="1:242" ht="12.75" customHeight="1" x14ac:dyDescent="0.2">
      <c r="A199" s="374" t="s">
        <v>543</v>
      </c>
      <c r="B199" s="270">
        <v>2160</v>
      </c>
      <c r="C199" s="270">
        <v>2020</v>
      </c>
      <c r="D199" s="270">
        <v>905</v>
      </c>
      <c r="E199" s="270">
        <v>1110</v>
      </c>
      <c r="F199" s="270">
        <v>0</v>
      </c>
      <c r="G199" s="270">
        <v>0</v>
      </c>
      <c r="H199" s="270">
        <v>2020</v>
      </c>
      <c r="I199" s="270">
        <v>1485</v>
      </c>
      <c r="J199" s="270">
        <v>675</v>
      </c>
      <c r="K199" s="270">
        <v>2145</v>
      </c>
      <c r="L199" s="270">
        <v>36.248142639999998</v>
      </c>
      <c r="M199" s="270">
        <v>36</v>
      </c>
      <c r="N199" s="270">
        <v>820</v>
      </c>
      <c r="O199" s="270">
        <v>965</v>
      </c>
      <c r="P199" s="270">
        <v>155</v>
      </c>
      <c r="Q199" s="270">
        <v>70</v>
      </c>
      <c r="R199" s="270" t="s">
        <v>1676</v>
      </c>
      <c r="S199" s="270">
        <v>0</v>
      </c>
      <c r="T199" s="270">
        <v>0</v>
      </c>
      <c r="U199" s="270">
        <v>0</v>
      </c>
      <c r="V199" s="270">
        <v>1.5056258789999999</v>
      </c>
      <c r="W199" s="270">
        <v>1</v>
      </c>
      <c r="X199" s="270">
        <v>65.582870369999995</v>
      </c>
      <c r="Y199" s="270">
        <v>0</v>
      </c>
      <c r="Z199" s="270">
        <v>30</v>
      </c>
      <c r="AA199" s="270">
        <v>100</v>
      </c>
      <c r="AB199" s="270">
        <v>445</v>
      </c>
      <c r="AC199" s="270">
        <v>1075</v>
      </c>
      <c r="AD199" s="270">
        <v>500</v>
      </c>
      <c r="AE199" s="270" t="s">
        <v>1676</v>
      </c>
      <c r="AF199" s="270">
        <v>160</v>
      </c>
      <c r="AG199" s="270">
        <v>0</v>
      </c>
      <c r="AH199" s="270">
        <v>0</v>
      </c>
      <c r="AI199" s="270">
        <v>0</v>
      </c>
      <c r="AJ199" s="270">
        <v>0</v>
      </c>
      <c r="AK199" s="270">
        <v>0</v>
      </c>
      <c r="AL199" s="270">
        <v>0</v>
      </c>
      <c r="AM199" s="270">
        <v>0</v>
      </c>
      <c r="AN199" s="270">
        <v>0</v>
      </c>
      <c r="AO199" s="270">
        <v>0</v>
      </c>
      <c r="AP199" s="270">
        <v>0</v>
      </c>
      <c r="AQ199" s="270">
        <v>0</v>
      </c>
      <c r="AR199" s="270">
        <v>0</v>
      </c>
      <c r="AS199" s="270">
        <v>0</v>
      </c>
      <c r="AT199" s="270">
        <v>0</v>
      </c>
      <c r="AU199" s="270">
        <v>0</v>
      </c>
      <c r="AV199" s="270" t="s">
        <v>1676</v>
      </c>
      <c r="AW199" s="270">
        <v>55</v>
      </c>
      <c r="AX199" s="270">
        <v>0</v>
      </c>
      <c r="AY199" s="270">
        <v>105</v>
      </c>
      <c r="AZ199" s="270">
        <v>1745</v>
      </c>
      <c r="BA199" s="270" t="s">
        <v>1676</v>
      </c>
      <c r="BB199" s="270">
        <v>80</v>
      </c>
      <c r="BC199" s="270">
        <v>0</v>
      </c>
      <c r="BD199" s="270" t="s">
        <v>1676</v>
      </c>
      <c r="BE199" s="270">
        <v>0</v>
      </c>
      <c r="BF199" s="270">
        <v>0</v>
      </c>
      <c r="BG199" s="270">
        <v>0</v>
      </c>
      <c r="BH199" s="270">
        <v>45</v>
      </c>
      <c r="BI199" s="270">
        <v>0</v>
      </c>
      <c r="BJ199" s="270">
        <v>0</v>
      </c>
      <c r="BK199" s="270">
        <v>0</v>
      </c>
      <c r="BL199" s="270">
        <v>0</v>
      </c>
      <c r="BM199" s="270">
        <v>0</v>
      </c>
      <c r="BN199" s="270" t="s">
        <v>1676</v>
      </c>
      <c r="BO199" s="270">
        <v>1895</v>
      </c>
      <c r="BP199" s="270">
        <v>0</v>
      </c>
      <c r="BQ199" s="270">
        <v>0</v>
      </c>
      <c r="BR199" s="270">
        <v>0</v>
      </c>
      <c r="BS199" s="270" t="s">
        <v>1676</v>
      </c>
      <c r="BT199" s="270">
        <v>0</v>
      </c>
      <c r="BU199" s="270">
        <v>70</v>
      </c>
      <c r="BV199" s="270">
        <v>0</v>
      </c>
      <c r="BW199" s="270" t="s">
        <v>1676</v>
      </c>
      <c r="BX199" s="270">
        <v>0</v>
      </c>
      <c r="BY199" s="270" t="s">
        <v>1676</v>
      </c>
      <c r="BZ199" s="270">
        <v>0</v>
      </c>
      <c r="CA199" s="270">
        <v>0</v>
      </c>
      <c r="CB199" s="270">
        <v>0</v>
      </c>
      <c r="CC199" s="270">
        <v>0</v>
      </c>
      <c r="CD199" s="270">
        <v>85</v>
      </c>
      <c r="CE199" s="270">
        <v>0</v>
      </c>
      <c r="CF199" s="270">
        <v>0</v>
      </c>
      <c r="CG199" s="270">
        <v>1935</v>
      </c>
      <c r="CH199" s="270">
        <v>0</v>
      </c>
      <c r="CI199" s="270">
        <v>0</v>
      </c>
      <c r="CJ199" s="270">
        <v>0</v>
      </c>
      <c r="CK199" s="270">
        <v>2160</v>
      </c>
      <c r="CL199" s="270">
        <v>0</v>
      </c>
      <c r="CM199" s="270">
        <v>0</v>
      </c>
      <c r="CN199" s="270">
        <v>0</v>
      </c>
      <c r="CO199" s="270">
        <v>0</v>
      </c>
      <c r="CP199" s="270">
        <v>0</v>
      </c>
      <c r="CQ199" s="270">
        <v>0</v>
      </c>
      <c r="CR199" s="270">
        <v>0</v>
      </c>
      <c r="CS199" s="270">
        <v>0</v>
      </c>
      <c r="CT199" s="270">
        <v>0</v>
      </c>
      <c r="CU199" s="270"/>
      <c r="CV199" s="270">
        <v>0</v>
      </c>
      <c r="CW199" s="270">
        <v>0</v>
      </c>
      <c r="CX199" s="270">
        <v>0</v>
      </c>
      <c r="CY199" s="270">
        <v>0</v>
      </c>
      <c r="CZ199" s="270">
        <v>0</v>
      </c>
      <c r="DA199" s="270">
        <v>0</v>
      </c>
      <c r="DB199" s="270">
        <v>0</v>
      </c>
      <c r="DC199" s="270">
        <v>0</v>
      </c>
      <c r="DD199" s="270">
        <v>0</v>
      </c>
      <c r="DE199" s="270">
        <v>0</v>
      </c>
      <c r="DF199" s="270">
        <v>0</v>
      </c>
      <c r="DG199" s="270">
        <v>0</v>
      </c>
      <c r="DH199" s="270">
        <v>0</v>
      </c>
      <c r="DI199" s="270">
        <v>0</v>
      </c>
      <c r="DJ199" s="270">
        <v>0</v>
      </c>
      <c r="DK199" s="270">
        <v>0</v>
      </c>
      <c r="DL199" s="270">
        <v>0</v>
      </c>
      <c r="DM199" s="270">
        <v>0</v>
      </c>
      <c r="DN199" s="270">
        <v>0</v>
      </c>
      <c r="DO199" s="270">
        <v>0</v>
      </c>
      <c r="DP199" s="270">
        <v>0</v>
      </c>
      <c r="DQ199" s="270">
        <v>0</v>
      </c>
      <c r="DR199" s="270"/>
      <c r="DS199" s="270">
        <v>0</v>
      </c>
      <c r="DT199" s="270">
        <v>0</v>
      </c>
      <c r="DU199" s="270">
        <v>0</v>
      </c>
      <c r="DV199" s="270">
        <v>0</v>
      </c>
      <c r="DW199" s="270">
        <v>0</v>
      </c>
      <c r="DX199" s="270">
        <v>0</v>
      </c>
      <c r="DY199" s="270">
        <v>0</v>
      </c>
      <c r="DZ199" s="270">
        <v>0</v>
      </c>
      <c r="EA199" s="270">
        <v>0</v>
      </c>
      <c r="EB199" s="270">
        <v>0</v>
      </c>
      <c r="EC199" s="270">
        <v>0</v>
      </c>
      <c r="ED199" s="270">
        <v>0</v>
      </c>
      <c r="EE199" s="270">
        <v>0</v>
      </c>
      <c r="EF199" s="270">
        <v>0</v>
      </c>
      <c r="EG199" s="270">
        <v>0</v>
      </c>
      <c r="EH199" s="270">
        <v>0</v>
      </c>
      <c r="EI199" s="270">
        <v>0</v>
      </c>
      <c r="EJ199" s="270">
        <v>0</v>
      </c>
      <c r="EK199" s="270">
        <v>0</v>
      </c>
      <c r="EL199" s="270">
        <v>0</v>
      </c>
      <c r="EM199" s="270">
        <v>0</v>
      </c>
      <c r="EN199" s="270">
        <v>0</v>
      </c>
      <c r="EO199" s="270">
        <v>0</v>
      </c>
      <c r="EP199" s="270">
        <v>0</v>
      </c>
      <c r="EQ199" s="270">
        <v>0</v>
      </c>
      <c r="ER199" s="270">
        <v>0</v>
      </c>
      <c r="ES199" s="270">
        <v>0</v>
      </c>
      <c r="ET199" s="270">
        <v>0</v>
      </c>
      <c r="EU199" s="270">
        <v>0</v>
      </c>
      <c r="EV199" s="270">
        <v>0</v>
      </c>
      <c r="EW199" s="270">
        <v>0</v>
      </c>
      <c r="EX199" s="270">
        <v>0</v>
      </c>
      <c r="EY199" s="270">
        <v>0</v>
      </c>
      <c r="EZ199" s="270">
        <v>0</v>
      </c>
      <c r="FA199" s="270">
        <v>0</v>
      </c>
      <c r="FB199" s="270">
        <v>0</v>
      </c>
      <c r="FC199" s="270">
        <v>0</v>
      </c>
      <c r="FD199" s="270">
        <v>0</v>
      </c>
      <c r="FE199" s="270">
        <v>0</v>
      </c>
      <c r="FF199" s="270">
        <v>0</v>
      </c>
      <c r="FG199" s="270"/>
      <c r="FH199" s="270">
        <v>0</v>
      </c>
      <c r="FI199" s="270"/>
      <c r="FJ199" s="270">
        <v>0</v>
      </c>
      <c r="FK199" s="270">
        <v>0</v>
      </c>
      <c r="FL199" s="270">
        <v>0</v>
      </c>
      <c r="FM199" s="270">
        <v>0</v>
      </c>
      <c r="FN199" s="270">
        <v>0</v>
      </c>
      <c r="FO199" s="351">
        <v>2080</v>
      </c>
      <c r="FP199" s="351">
        <v>0</v>
      </c>
      <c r="FQ199" s="351">
        <v>2020</v>
      </c>
      <c r="FR199" s="13"/>
      <c r="FS199" s="270"/>
      <c r="FT199" s="270"/>
      <c r="FU199" s="270"/>
      <c r="FV199" s="270"/>
      <c r="FW199" s="270"/>
      <c r="FX199" s="270"/>
      <c r="FY199" s="270"/>
      <c r="FZ199" s="270"/>
      <c r="GA199" s="270"/>
      <c r="GB199" s="270"/>
      <c r="GC199" s="270"/>
      <c r="GD199" s="270"/>
      <c r="GE199" s="270"/>
      <c r="GF199" s="270"/>
      <c r="GG199" s="270"/>
      <c r="GH199" s="270"/>
      <c r="GI199" s="270"/>
      <c r="GJ199" s="270"/>
      <c r="GK199" s="270"/>
      <c r="GL199" s="270"/>
      <c r="GM199" s="270"/>
      <c r="GN199" s="270"/>
      <c r="GO199" s="270"/>
      <c r="GP199" s="270"/>
      <c r="GQ199" s="270"/>
      <c r="GR199" s="270"/>
      <c r="GS199" s="270"/>
      <c r="GT199" s="270"/>
      <c r="GU199" s="270"/>
      <c r="GV199" s="270"/>
      <c r="GW199" s="270"/>
      <c r="GX199" s="270"/>
      <c r="GY199" s="270"/>
      <c r="GZ199" s="270"/>
      <c r="HA199" s="270"/>
      <c r="HB199" s="270"/>
      <c r="HC199" s="270"/>
      <c r="HD199" s="270"/>
      <c r="HE199" s="270"/>
      <c r="HF199" s="270"/>
      <c r="HG199" s="270"/>
      <c r="HH199" s="270"/>
      <c r="HI199" s="270"/>
      <c r="HJ199" s="270"/>
      <c r="HK199" s="270"/>
      <c r="HL199" s="270"/>
      <c r="HM199" s="270"/>
      <c r="HN199" s="270"/>
      <c r="HO199" s="270"/>
      <c r="HP199" s="270"/>
      <c r="HQ199" s="270"/>
      <c r="HR199" s="270"/>
      <c r="HS199" s="270"/>
      <c r="HT199" s="270"/>
      <c r="HU199" s="270"/>
      <c r="HV199" s="270"/>
      <c r="HW199" s="270"/>
      <c r="HX199" s="270"/>
      <c r="HY199" s="270"/>
      <c r="HZ199" s="270"/>
      <c r="IA199" s="270"/>
      <c r="IB199" s="270"/>
      <c r="IC199" s="270"/>
      <c r="ID199" s="270"/>
      <c r="IE199" s="270"/>
      <c r="IF199" s="270"/>
      <c r="IG199" s="270"/>
      <c r="IH199" s="270"/>
    </row>
    <row r="200" spans="1:242" ht="12.75" customHeight="1" x14ac:dyDescent="0.2">
      <c r="A200" s="374" t="s">
        <v>48</v>
      </c>
      <c r="B200" s="270">
        <v>9035</v>
      </c>
      <c r="C200" s="270">
        <v>8450</v>
      </c>
      <c r="D200" s="270">
        <v>3935</v>
      </c>
      <c r="E200" s="270">
        <v>4510</v>
      </c>
      <c r="F200" s="270">
        <v>0</v>
      </c>
      <c r="G200" s="270">
        <v>0</v>
      </c>
      <c r="H200" s="270">
        <v>8450</v>
      </c>
      <c r="I200" s="270">
        <v>730</v>
      </c>
      <c r="J200" s="270">
        <v>8305</v>
      </c>
      <c r="K200" s="270">
        <v>1310</v>
      </c>
      <c r="L200" s="270">
        <v>24.868380519999999</v>
      </c>
      <c r="M200" s="270">
        <v>18</v>
      </c>
      <c r="N200" s="270">
        <v>6305</v>
      </c>
      <c r="O200" s="270">
        <v>1545</v>
      </c>
      <c r="P200" s="270">
        <v>450</v>
      </c>
      <c r="Q200" s="270">
        <v>135</v>
      </c>
      <c r="R200" s="270" t="s">
        <v>1676</v>
      </c>
      <c r="S200" s="270" t="s">
        <v>1676</v>
      </c>
      <c r="T200" s="270">
        <v>0</v>
      </c>
      <c r="U200" s="270">
        <v>0</v>
      </c>
      <c r="V200" s="270">
        <v>1.876258993</v>
      </c>
      <c r="W200" s="270">
        <v>2</v>
      </c>
      <c r="X200" s="270">
        <v>53.082465089999999</v>
      </c>
      <c r="Y200" s="270">
        <v>0</v>
      </c>
      <c r="Z200" s="270">
        <v>795</v>
      </c>
      <c r="AA200" s="270">
        <v>2245</v>
      </c>
      <c r="AB200" s="270">
        <v>2635</v>
      </c>
      <c r="AC200" s="270">
        <v>2300</v>
      </c>
      <c r="AD200" s="270">
        <v>1010</v>
      </c>
      <c r="AE200" s="270">
        <v>35</v>
      </c>
      <c r="AF200" s="270">
        <v>170</v>
      </c>
      <c r="AG200" s="270">
        <v>0</v>
      </c>
      <c r="AH200" s="270">
        <v>1065</v>
      </c>
      <c r="AI200" s="270" t="s">
        <v>1676</v>
      </c>
      <c r="AJ200" s="270">
        <v>35</v>
      </c>
      <c r="AK200" s="270">
        <v>0</v>
      </c>
      <c r="AL200" s="270">
        <v>3135</v>
      </c>
      <c r="AM200" s="270">
        <v>1395</v>
      </c>
      <c r="AN200" s="270">
        <v>110</v>
      </c>
      <c r="AO200" s="270">
        <v>0</v>
      </c>
      <c r="AP200" s="270">
        <v>25</v>
      </c>
      <c r="AQ200" s="270">
        <v>75</v>
      </c>
      <c r="AR200" s="270">
        <v>140</v>
      </c>
      <c r="AS200" s="270">
        <v>35</v>
      </c>
      <c r="AT200" s="270">
        <v>190</v>
      </c>
      <c r="AU200" s="270">
        <v>0</v>
      </c>
      <c r="AV200" s="270">
        <v>430</v>
      </c>
      <c r="AW200" s="270">
        <v>550</v>
      </c>
      <c r="AX200" s="270">
        <v>0</v>
      </c>
      <c r="AY200" s="270">
        <v>0</v>
      </c>
      <c r="AZ200" s="270">
        <v>1360</v>
      </c>
      <c r="BA200" s="270" t="s">
        <v>1676</v>
      </c>
      <c r="BB200" s="270">
        <v>315</v>
      </c>
      <c r="BC200" s="270">
        <v>180</v>
      </c>
      <c r="BD200" s="270">
        <v>310</v>
      </c>
      <c r="BE200" s="270">
        <v>80</v>
      </c>
      <c r="BF200" s="270" t="s">
        <v>1676</v>
      </c>
      <c r="BG200" s="270">
        <v>0</v>
      </c>
      <c r="BH200" s="270">
        <v>165</v>
      </c>
      <c r="BI200" s="270">
        <v>820</v>
      </c>
      <c r="BJ200" s="270">
        <v>0</v>
      </c>
      <c r="BK200" s="270" t="s">
        <v>1676</v>
      </c>
      <c r="BL200" s="270">
        <v>15</v>
      </c>
      <c r="BM200" s="270">
        <v>3380</v>
      </c>
      <c r="BN200" s="270">
        <v>335</v>
      </c>
      <c r="BO200" s="270">
        <v>1515</v>
      </c>
      <c r="BP200" s="270">
        <v>255</v>
      </c>
      <c r="BQ200" s="270" t="s">
        <v>1676</v>
      </c>
      <c r="BR200" s="270">
        <v>0</v>
      </c>
      <c r="BS200" s="270" t="s">
        <v>1676</v>
      </c>
      <c r="BT200" s="270">
        <v>1150</v>
      </c>
      <c r="BU200" s="270" t="s">
        <v>1676</v>
      </c>
      <c r="BV200" s="270">
        <v>0</v>
      </c>
      <c r="BW200" s="270">
        <v>230</v>
      </c>
      <c r="BX200" s="270">
        <v>0</v>
      </c>
      <c r="BY200" s="270" t="s">
        <v>1676</v>
      </c>
      <c r="BZ200" s="270">
        <v>0</v>
      </c>
      <c r="CA200" s="270">
        <v>0</v>
      </c>
      <c r="CB200" s="270">
        <v>0</v>
      </c>
      <c r="CC200" s="270">
        <v>0</v>
      </c>
      <c r="CD200" s="270">
        <v>15</v>
      </c>
      <c r="CE200" s="270">
        <v>0</v>
      </c>
      <c r="CF200" s="270">
        <v>0</v>
      </c>
      <c r="CG200" s="270">
        <v>8435</v>
      </c>
      <c r="CH200" s="270">
        <v>0</v>
      </c>
      <c r="CI200" s="270">
        <v>1625</v>
      </c>
      <c r="CJ200" s="270">
        <v>225</v>
      </c>
      <c r="CK200" s="270">
        <v>1805</v>
      </c>
      <c r="CL200" s="270">
        <v>15</v>
      </c>
      <c r="CM200" s="270">
        <v>1090</v>
      </c>
      <c r="CN200" s="270">
        <v>0</v>
      </c>
      <c r="CO200" s="270">
        <v>0</v>
      </c>
      <c r="CP200" s="270">
        <v>0</v>
      </c>
      <c r="CQ200" s="270">
        <v>0</v>
      </c>
      <c r="CR200" s="270">
        <v>0</v>
      </c>
      <c r="CS200" s="270">
        <v>0</v>
      </c>
      <c r="CT200" s="270">
        <v>0</v>
      </c>
      <c r="CU200" s="270"/>
      <c r="CV200" s="270">
        <v>0</v>
      </c>
      <c r="CW200" s="270">
        <v>0</v>
      </c>
      <c r="CX200" s="270">
        <v>0</v>
      </c>
      <c r="CY200" s="270">
        <v>0</v>
      </c>
      <c r="CZ200" s="270">
        <v>0</v>
      </c>
      <c r="DA200" s="270">
        <v>0</v>
      </c>
      <c r="DB200" s="270">
        <v>0</v>
      </c>
      <c r="DC200" s="270">
        <v>0</v>
      </c>
      <c r="DD200" s="270">
        <v>0</v>
      </c>
      <c r="DE200" s="270">
        <v>0</v>
      </c>
      <c r="DF200" s="270">
        <v>4010</v>
      </c>
      <c r="DG200" s="270">
        <v>0</v>
      </c>
      <c r="DH200" s="270">
        <v>0</v>
      </c>
      <c r="DI200" s="270">
        <v>0</v>
      </c>
      <c r="DJ200" s="270">
        <v>0</v>
      </c>
      <c r="DK200" s="270">
        <v>0</v>
      </c>
      <c r="DL200" s="270">
        <v>0</v>
      </c>
      <c r="DM200" s="270">
        <v>0</v>
      </c>
      <c r="DN200" s="270">
        <v>0</v>
      </c>
      <c r="DO200" s="270">
        <v>0</v>
      </c>
      <c r="DP200" s="270">
        <v>0</v>
      </c>
      <c r="DQ200" s="270">
        <v>0</v>
      </c>
      <c r="DR200" s="270"/>
      <c r="DS200" s="270">
        <v>0</v>
      </c>
      <c r="DT200" s="270">
        <v>0</v>
      </c>
      <c r="DU200" s="270">
        <v>0</v>
      </c>
      <c r="DV200" s="270">
        <v>0</v>
      </c>
      <c r="DW200" s="270">
        <v>0</v>
      </c>
      <c r="DX200" s="270">
        <v>0</v>
      </c>
      <c r="DY200" s="270">
        <v>0</v>
      </c>
      <c r="DZ200" s="270">
        <v>0</v>
      </c>
      <c r="EA200" s="270">
        <v>0</v>
      </c>
      <c r="EB200" s="270">
        <v>0</v>
      </c>
      <c r="EC200" s="270">
        <v>0</v>
      </c>
      <c r="ED200" s="270">
        <v>0</v>
      </c>
      <c r="EE200" s="270">
        <v>0</v>
      </c>
      <c r="EF200" s="270">
        <v>0</v>
      </c>
      <c r="EG200" s="270">
        <v>0</v>
      </c>
      <c r="EH200" s="270">
        <v>0</v>
      </c>
      <c r="EI200" s="270">
        <v>0</v>
      </c>
      <c r="EJ200" s="270">
        <v>0</v>
      </c>
      <c r="EK200" s="270">
        <v>0</v>
      </c>
      <c r="EL200" s="270">
        <v>0</v>
      </c>
      <c r="EM200" s="270">
        <v>265</v>
      </c>
      <c r="EN200" s="270">
        <v>0</v>
      </c>
      <c r="EO200" s="270">
        <v>0</v>
      </c>
      <c r="EP200" s="270">
        <v>0</v>
      </c>
      <c r="EQ200" s="270">
        <v>0</v>
      </c>
      <c r="ER200" s="270">
        <v>0</v>
      </c>
      <c r="ES200" s="270">
        <v>0</v>
      </c>
      <c r="ET200" s="270">
        <v>0</v>
      </c>
      <c r="EU200" s="270">
        <v>0</v>
      </c>
      <c r="EV200" s="270">
        <v>0</v>
      </c>
      <c r="EW200" s="270">
        <v>0</v>
      </c>
      <c r="EX200" s="270">
        <v>0</v>
      </c>
      <c r="EY200" s="270">
        <v>0</v>
      </c>
      <c r="EZ200" s="270">
        <v>0</v>
      </c>
      <c r="FA200" s="270">
        <v>0</v>
      </c>
      <c r="FB200" s="270">
        <v>0</v>
      </c>
      <c r="FC200" s="270">
        <v>0</v>
      </c>
      <c r="FD200" s="270">
        <v>0</v>
      </c>
      <c r="FE200" s="270">
        <v>0</v>
      </c>
      <c r="FF200" s="270">
        <v>0</v>
      </c>
      <c r="FG200" s="270"/>
      <c r="FH200" s="270">
        <v>0</v>
      </c>
      <c r="FI200" s="270"/>
      <c r="FJ200" s="270">
        <v>0</v>
      </c>
      <c r="FK200" s="270">
        <v>0</v>
      </c>
      <c r="FL200" s="270">
        <v>0</v>
      </c>
      <c r="FM200" s="270">
        <v>0</v>
      </c>
      <c r="FN200" s="270">
        <v>0</v>
      </c>
      <c r="FO200" s="351">
        <v>8720</v>
      </c>
      <c r="FP200" s="351">
        <v>0</v>
      </c>
      <c r="FQ200" s="351">
        <v>8440</v>
      </c>
      <c r="FR200" s="13"/>
      <c r="FS200" s="270"/>
      <c r="FT200" s="270"/>
      <c r="FU200" s="270"/>
      <c r="FV200" s="270"/>
      <c r="FW200" s="270"/>
      <c r="FX200" s="270"/>
      <c r="FY200" s="270"/>
      <c r="FZ200" s="270"/>
      <c r="GA200" s="270"/>
      <c r="GB200" s="270"/>
      <c r="GC200" s="270"/>
      <c r="GD200" s="270"/>
      <c r="GE200" s="270"/>
      <c r="GF200" s="270"/>
      <c r="GG200" s="270"/>
      <c r="GH200" s="270"/>
      <c r="GI200" s="270"/>
      <c r="GJ200" s="270"/>
      <c r="GK200" s="270"/>
      <c r="GL200" s="270"/>
      <c r="GM200" s="270"/>
      <c r="GN200" s="270"/>
      <c r="GO200" s="270"/>
      <c r="GP200" s="270"/>
      <c r="GQ200" s="270"/>
      <c r="GR200" s="270"/>
      <c r="GS200" s="270"/>
      <c r="GT200" s="270"/>
      <c r="GU200" s="270"/>
      <c r="GV200" s="270"/>
      <c r="GW200" s="270"/>
      <c r="GX200" s="270"/>
      <c r="GY200" s="270"/>
      <c r="GZ200" s="270"/>
      <c r="HA200" s="270"/>
      <c r="HB200" s="270"/>
      <c r="HC200" s="270"/>
      <c r="HD200" s="270"/>
      <c r="HE200" s="270"/>
      <c r="HF200" s="270"/>
      <c r="HG200" s="270"/>
      <c r="HH200" s="270"/>
      <c r="HI200" s="270"/>
      <c r="HJ200" s="270"/>
      <c r="HK200" s="270"/>
      <c r="HL200" s="270"/>
      <c r="HM200" s="270"/>
      <c r="HN200" s="270"/>
      <c r="HO200" s="270"/>
      <c r="HP200" s="270"/>
      <c r="HQ200" s="270"/>
      <c r="HR200" s="270"/>
      <c r="HS200" s="270"/>
      <c r="HT200" s="270"/>
      <c r="HU200" s="270"/>
      <c r="HV200" s="270"/>
      <c r="HW200" s="270"/>
      <c r="HX200" s="270"/>
      <c r="HY200" s="270"/>
      <c r="HZ200" s="270"/>
      <c r="IA200" s="270"/>
      <c r="IB200" s="270"/>
      <c r="IC200" s="270"/>
      <c r="ID200" s="270"/>
      <c r="IE200" s="270"/>
      <c r="IF200" s="270"/>
      <c r="IG200" s="270"/>
      <c r="IH200" s="270"/>
    </row>
    <row r="201" spans="1:242" ht="12.75" customHeight="1" x14ac:dyDescent="0.2">
      <c r="A201" s="374" t="s">
        <v>563</v>
      </c>
      <c r="B201" s="270">
        <v>6260</v>
      </c>
      <c r="C201" s="270">
        <v>4890</v>
      </c>
      <c r="D201" s="270">
        <v>2275</v>
      </c>
      <c r="E201" s="270">
        <v>2615</v>
      </c>
      <c r="F201" s="270">
        <v>0</v>
      </c>
      <c r="G201" s="270">
        <v>0</v>
      </c>
      <c r="H201" s="270">
        <v>4890</v>
      </c>
      <c r="I201" s="270">
        <v>0</v>
      </c>
      <c r="J201" s="270">
        <v>6260</v>
      </c>
      <c r="K201" s="270">
        <v>0</v>
      </c>
      <c r="L201" s="270">
        <v>36.275056360000001</v>
      </c>
      <c r="M201" s="270">
        <v>33</v>
      </c>
      <c r="N201" s="270">
        <v>2270</v>
      </c>
      <c r="O201" s="270">
        <v>1690</v>
      </c>
      <c r="P201" s="270">
        <v>730</v>
      </c>
      <c r="Q201" s="270">
        <v>180</v>
      </c>
      <c r="R201" s="270">
        <v>10</v>
      </c>
      <c r="S201" s="270">
        <v>0</v>
      </c>
      <c r="T201" s="270" t="s">
        <v>1676</v>
      </c>
      <c r="U201" s="270">
        <v>0</v>
      </c>
      <c r="V201" s="270">
        <v>0</v>
      </c>
      <c r="W201" s="270">
        <v>0</v>
      </c>
      <c r="X201" s="270">
        <v>64.096980349999995</v>
      </c>
      <c r="Y201" s="270">
        <v>0</v>
      </c>
      <c r="Z201" s="270">
        <v>345</v>
      </c>
      <c r="AA201" s="270">
        <v>720</v>
      </c>
      <c r="AB201" s="270">
        <v>1060</v>
      </c>
      <c r="AC201" s="270">
        <v>1955</v>
      </c>
      <c r="AD201" s="270">
        <v>2045</v>
      </c>
      <c r="AE201" s="270">
        <v>130</v>
      </c>
      <c r="AF201" s="270">
        <v>40</v>
      </c>
      <c r="AG201" s="270">
        <v>0</v>
      </c>
      <c r="AH201" s="270">
        <v>3175</v>
      </c>
      <c r="AI201" s="270">
        <v>0</v>
      </c>
      <c r="AJ201" s="270">
        <v>15</v>
      </c>
      <c r="AK201" s="270">
        <v>0</v>
      </c>
      <c r="AL201" s="270">
        <v>1300</v>
      </c>
      <c r="AM201" s="270">
        <v>915</v>
      </c>
      <c r="AN201" s="270">
        <v>0</v>
      </c>
      <c r="AO201" s="270">
        <v>0</v>
      </c>
      <c r="AP201" s="270">
        <v>45</v>
      </c>
      <c r="AQ201" s="270">
        <v>0</v>
      </c>
      <c r="AR201" s="270">
        <v>0</v>
      </c>
      <c r="AS201" s="270">
        <v>0</v>
      </c>
      <c r="AT201" s="270">
        <v>0</v>
      </c>
      <c r="AU201" s="270">
        <v>0</v>
      </c>
      <c r="AV201" s="270">
        <v>275</v>
      </c>
      <c r="AW201" s="270">
        <v>170</v>
      </c>
      <c r="AX201" s="270">
        <v>0</v>
      </c>
      <c r="AY201" s="270">
        <v>0</v>
      </c>
      <c r="AZ201" s="270">
        <v>15</v>
      </c>
      <c r="BA201" s="270">
        <v>0</v>
      </c>
      <c r="BB201" s="270">
        <v>315</v>
      </c>
      <c r="BC201" s="270">
        <v>65</v>
      </c>
      <c r="BD201" s="270">
        <v>220</v>
      </c>
      <c r="BE201" s="270">
        <v>15</v>
      </c>
      <c r="BF201" s="270">
        <v>0</v>
      </c>
      <c r="BG201" s="270">
        <v>0</v>
      </c>
      <c r="BH201" s="270">
        <v>40</v>
      </c>
      <c r="BI201" s="270">
        <v>2110</v>
      </c>
      <c r="BJ201" s="270">
        <v>0</v>
      </c>
      <c r="BK201" s="270">
        <v>40</v>
      </c>
      <c r="BL201" s="270" t="s">
        <v>1676</v>
      </c>
      <c r="BM201" s="270">
        <v>1660</v>
      </c>
      <c r="BN201" s="270">
        <v>185</v>
      </c>
      <c r="BO201" s="270">
        <v>40</v>
      </c>
      <c r="BP201" s="270">
        <v>0</v>
      </c>
      <c r="BQ201" s="270">
        <v>0</v>
      </c>
      <c r="BR201" s="270">
        <v>0</v>
      </c>
      <c r="BS201" s="270" t="s">
        <v>1676</v>
      </c>
      <c r="BT201" s="270">
        <v>435</v>
      </c>
      <c r="BU201" s="270" t="s">
        <v>1676</v>
      </c>
      <c r="BV201" s="270">
        <v>0</v>
      </c>
      <c r="BW201" s="270">
        <v>70</v>
      </c>
      <c r="BX201" s="270">
        <v>0</v>
      </c>
      <c r="BY201" s="270">
        <v>0</v>
      </c>
      <c r="BZ201" s="270">
        <v>0</v>
      </c>
      <c r="CA201" s="270">
        <v>0</v>
      </c>
      <c r="CB201" s="270">
        <v>0</v>
      </c>
      <c r="CC201" s="270">
        <v>0</v>
      </c>
      <c r="CD201" s="270">
        <v>40</v>
      </c>
      <c r="CE201" s="270" t="s">
        <v>1676</v>
      </c>
      <c r="CF201" s="270">
        <v>0</v>
      </c>
      <c r="CG201" s="270">
        <v>4850</v>
      </c>
      <c r="CH201" s="270">
        <v>0</v>
      </c>
      <c r="CI201" s="270">
        <v>675</v>
      </c>
      <c r="CJ201" s="270">
        <v>0</v>
      </c>
      <c r="CK201" s="270">
        <v>95</v>
      </c>
      <c r="CL201" s="270">
        <v>0</v>
      </c>
      <c r="CM201" s="270">
        <v>3340</v>
      </c>
      <c r="CN201" s="270">
        <v>0</v>
      </c>
      <c r="CO201" s="270">
        <v>0</v>
      </c>
      <c r="CP201" s="270">
        <v>0</v>
      </c>
      <c r="CQ201" s="270">
        <v>0</v>
      </c>
      <c r="CR201" s="270">
        <v>0</v>
      </c>
      <c r="CS201" s="270">
        <v>0</v>
      </c>
      <c r="CT201" s="270">
        <v>0</v>
      </c>
      <c r="CU201" s="270"/>
      <c r="CV201" s="270">
        <v>0</v>
      </c>
      <c r="CW201" s="270">
        <v>0</v>
      </c>
      <c r="CX201" s="270">
        <v>0</v>
      </c>
      <c r="CY201" s="270">
        <v>0</v>
      </c>
      <c r="CZ201" s="270">
        <v>0</v>
      </c>
      <c r="DA201" s="270">
        <v>0</v>
      </c>
      <c r="DB201" s="270">
        <v>0</v>
      </c>
      <c r="DC201" s="270">
        <v>0</v>
      </c>
      <c r="DD201" s="270">
        <v>0</v>
      </c>
      <c r="DE201" s="270">
        <v>0</v>
      </c>
      <c r="DF201" s="270">
        <v>2150</v>
      </c>
      <c r="DG201" s="270">
        <v>0</v>
      </c>
      <c r="DH201" s="270">
        <v>0</v>
      </c>
      <c r="DI201" s="270">
        <v>0</v>
      </c>
      <c r="DJ201" s="270">
        <v>0</v>
      </c>
      <c r="DK201" s="270">
        <v>0</v>
      </c>
      <c r="DL201" s="270">
        <v>0</v>
      </c>
      <c r="DM201" s="270">
        <v>0</v>
      </c>
      <c r="DN201" s="270">
        <v>0</v>
      </c>
      <c r="DO201" s="270">
        <v>0</v>
      </c>
      <c r="DP201" s="270">
        <v>0</v>
      </c>
      <c r="DQ201" s="270">
        <v>0</v>
      </c>
      <c r="DR201" s="270"/>
      <c r="DS201" s="270">
        <v>0</v>
      </c>
      <c r="DT201" s="270">
        <v>0</v>
      </c>
      <c r="DU201" s="270">
        <v>0</v>
      </c>
      <c r="DV201" s="270">
        <v>0</v>
      </c>
      <c r="DW201" s="270">
        <v>0</v>
      </c>
      <c r="DX201" s="270">
        <v>0</v>
      </c>
      <c r="DY201" s="270">
        <v>0</v>
      </c>
      <c r="DZ201" s="270">
        <v>0</v>
      </c>
      <c r="EA201" s="270">
        <v>0</v>
      </c>
      <c r="EB201" s="270">
        <v>0</v>
      </c>
      <c r="EC201" s="270">
        <v>0</v>
      </c>
      <c r="ED201" s="270">
        <v>0</v>
      </c>
      <c r="EE201" s="270">
        <v>0</v>
      </c>
      <c r="EF201" s="270">
        <v>0</v>
      </c>
      <c r="EG201" s="270">
        <v>0</v>
      </c>
      <c r="EH201" s="270">
        <v>0</v>
      </c>
      <c r="EI201" s="270">
        <v>0</v>
      </c>
      <c r="EJ201" s="270">
        <v>0</v>
      </c>
      <c r="EK201" s="270">
        <v>0</v>
      </c>
      <c r="EL201" s="270">
        <v>0</v>
      </c>
      <c r="EM201" s="270">
        <v>0</v>
      </c>
      <c r="EN201" s="270">
        <v>0</v>
      </c>
      <c r="EO201" s="270">
        <v>0</v>
      </c>
      <c r="EP201" s="270">
        <v>0</v>
      </c>
      <c r="EQ201" s="270">
        <v>0</v>
      </c>
      <c r="ER201" s="270">
        <v>0</v>
      </c>
      <c r="ES201" s="270">
        <v>0</v>
      </c>
      <c r="ET201" s="270">
        <v>0</v>
      </c>
      <c r="EU201" s="270">
        <v>0</v>
      </c>
      <c r="EV201" s="270">
        <v>0</v>
      </c>
      <c r="EW201" s="270">
        <v>0</v>
      </c>
      <c r="EX201" s="270">
        <v>0</v>
      </c>
      <c r="EY201" s="270">
        <v>0</v>
      </c>
      <c r="EZ201" s="270">
        <v>0</v>
      </c>
      <c r="FA201" s="270">
        <v>0</v>
      </c>
      <c r="FB201" s="270">
        <v>0</v>
      </c>
      <c r="FC201" s="270">
        <v>0</v>
      </c>
      <c r="FD201" s="270">
        <v>0</v>
      </c>
      <c r="FE201" s="270">
        <v>0</v>
      </c>
      <c r="FF201" s="270">
        <v>0</v>
      </c>
      <c r="FG201" s="270"/>
      <c r="FH201" s="270">
        <v>0</v>
      </c>
      <c r="FI201" s="270"/>
      <c r="FJ201" s="270">
        <v>0</v>
      </c>
      <c r="FK201" s="270">
        <v>0</v>
      </c>
      <c r="FL201" s="270">
        <v>0</v>
      </c>
      <c r="FM201" s="270">
        <v>0</v>
      </c>
      <c r="FN201" s="270">
        <v>0</v>
      </c>
      <c r="FO201" s="351">
        <v>5945</v>
      </c>
      <c r="FP201" s="351">
        <v>0</v>
      </c>
      <c r="FQ201" s="351">
        <v>4880</v>
      </c>
      <c r="FR201" s="13"/>
      <c r="FS201" s="270"/>
      <c r="FT201" s="270"/>
      <c r="FU201" s="270"/>
      <c r="FV201" s="270"/>
      <c r="FW201" s="270"/>
      <c r="FX201" s="270"/>
      <c r="FY201" s="270"/>
      <c r="FZ201" s="270"/>
      <c r="GA201" s="270"/>
      <c r="GB201" s="270"/>
      <c r="GC201" s="270"/>
      <c r="GD201" s="270"/>
      <c r="GE201" s="270"/>
      <c r="GF201" s="270"/>
      <c r="GG201" s="270"/>
      <c r="GH201" s="270"/>
      <c r="GI201" s="270"/>
      <c r="GJ201" s="270"/>
      <c r="GK201" s="270"/>
      <c r="GL201" s="270"/>
      <c r="GM201" s="270"/>
      <c r="GN201" s="270"/>
      <c r="GO201" s="270"/>
      <c r="GP201" s="270"/>
      <c r="GQ201" s="270"/>
      <c r="GR201" s="270"/>
      <c r="GS201" s="270"/>
      <c r="GT201" s="270"/>
      <c r="GU201" s="270"/>
      <c r="GV201" s="270"/>
      <c r="GW201" s="270"/>
      <c r="GX201" s="270"/>
      <c r="GY201" s="270"/>
      <c r="GZ201" s="270"/>
      <c r="HA201" s="270"/>
      <c r="HB201" s="270"/>
      <c r="HC201" s="270"/>
      <c r="HD201" s="270"/>
      <c r="HE201" s="270"/>
      <c r="HF201" s="270"/>
      <c r="HG201" s="270"/>
      <c r="HH201" s="270"/>
      <c r="HI201" s="270"/>
      <c r="HJ201" s="270"/>
      <c r="HK201" s="270"/>
      <c r="HL201" s="270"/>
      <c r="HM201" s="270"/>
      <c r="HN201" s="270"/>
      <c r="HO201" s="270"/>
      <c r="HP201" s="270"/>
      <c r="HQ201" s="270"/>
      <c r="HR201" s="270"/>
      <c r="HS201" s="270"/>
      <c r="HT201" s="270"/>
      <c r="HU201" s="270"/>
      <c r="HV201" s="270"/>
      <c r="HW201" s="270"/>
      <c r="HX201" s="270"/>
      <c r="HY201" s="270"/>
      <c r="HZ201" s="270"/>
      <c r="IA201" s="270"/>
      <c r="IB201" s="270"/>
      <c r="IC201" s="270"/>
      <c r="ID201" s="270"/>
      <c r="IE201" s="270"/>
      <c r="IF201" s="270"/>
      <c r="IG201" s="270"/>
      <c r="IH201" s="270"/>
    </row>
    <row r="202" spans="1:242" ht="12.75" customHeight="1" x14ac:dyDescent="0.2">
      <c r="A202" s="374" t="s">
        <v>559</v>
      </c>
      <c r="B202" s="270">
        <v>11035</v>
      </c>
      <c r="C202" s="270">
        <v>9150</v>
      </c>
      <c r="D202" s="270">
        <v>4250</v>
      </c>
      <c r="E202" s="270">
        <v>4900</v>
      </c>
      <c r="F202" s="270">
        <v>0</v>
      </c>
      <c r="G202" s="270">
        <v>0</v>
      </c>
      <c r="H202" s="270">
        <v>9150</v>
      </c>
      <c r="I202" s="270">
        <v>0</v>
      </c>
      <c r="J202" s="270">
        <v>11035</v>
      </c>
      <c r="K202" s="270">
        <v>0</v>
      </c>
      <c r="L202" s="270">
        <v>38.853060329999998</v>
      </c>
      <c r="M202" s="270">
        <v>38</v>
      </c>
      <c r="N202" s="270">
        <v>2700</v>
      </c>
      <c r="O202" s="270">
        <v>5570</v>
      </c>
      <c r="P202" s="270">
        <v>625</v>
      </c>
      <c r="Q202" s="270">
        <v>225</v>
      </c>
      <c r="R202" s="270">
        <v>15</v>
      </c>
      <c r="S202" s="270" t="s">
        <v>1676</v>
      </c>
      <c r="T202" s="270">
        <v>0</v>
      </c>
      <c r="U202" s="270">
        <v>0</v>
      </c>
      <c r="V202" s="270">
        <v>0</v>
      </c>
      <c r="W202" s="270">
        <v>0</v>
      </c>
      <c r="X202" s="270">
        <v>60.03430127</v>
      </c>
      <c r="Y202" s="270">
        <v>0</v>
      </c>
      <c r="Z202" s="270">
        <v>705</v>
      </c>
      <c r="AA202" s="270">
        <v>1720</v>
      </c>
      <c r="AB202" s="270">
        <v>2535</v>
      </c>
      <c r="AC202" s="270">
        <v>3265</v>
      </c>
      <c r="AD202" s="270">
        <v>2665</v>
      </c>
      <c r="AE202" s="270">
        <v>130</v>
      </c>
      <c r="AF202" s="270">
        <v>225</v>
      </c>
      <c r="AG202" s="270" t="s">
        <v>1676</v>
      </c>
      <c r="AH202" s="270">
        <v>3410</v>
      </c>
      <c r="AI202" s="270" t="s">
        <v>1676</v>
      </c>
      <c r="AJ202" s="270" t="s">
        <v>1676</v>
      </c>
      <c r="AK202" s="270">
        <v>0</v>
      </c>
      <c r="AL202" s="270">
        <v>3185</v>
      </c>
      <c r="AM202" s="270">
        <v>2840</v>
      </c>
      <c r="AN202" s="270">
        <v>0</v>
      </c>
      <c r="AO202" s="270">
        <v>0</v>
      </c>
      <c r="AP202" s="270">
        <v>25</v>
      </c>
      <c r="AQ202" s="270">
        <v>0</v>
      </c>
      <c r="AR202" s="270">
        <v>280</v>
      </c>
      <c r="AS202" s="270">
        <v>0</v>
      </c>
      <c r="AT202" s="270">
        <v>0</v>
      </c>
      <c r="AU202" s="270">
        <v>0</v>
      </c>
      <c r="AV202" s="270">
        <v>185</v>
      </c>
      <c r="AW202" s="270">
        <v>530</v>
      </c>
      <c r="AX202" s="270">
        <v>0</v>
      </c>
      <c r="AY202" s="270">
        <v>0</v>
      </c>
      <c r="AZ202" s="270">
        <v>85</v>
      </c>
      <c r="BA202" s="270" t="s">
        <v>1676</v>
      </c>
      <c r="BB202" s="270">
        <v>255</v>
      </c>
      <c r="BC202" s="270">
        <v>125</v>
      </c>
      <c r="BD202" s="270">
        <v>390</v>
      </c>
      <c r="BE202" s="270">
        <v>35</v>
      </c>
      <c r="BF202" s="270" t="s">
        <v>1676</v>
      </c>
      <c r="BG202" s="270" t="s">
        <v>1676</v>
      </c>
      <c r="BH202" s="270">
        <v>210</v>
      </c>
      <c r="BI202" s="270">
        <v>2360</v>
      </c>
      <c r="BJ202" s="270">
        <v>0</v>
      </c>
      <c r="BK202" s="270">
        <v>0</v>
      </c>
      <c r="BL202" s="270" t="s">
        <v>1676</v>
      </c>
      <c r="BM202" s="270">
        <v>4765</v>
      </c>
      <c r="BN202" s="270">
        <v>145</v>
      </c>
      <c r="BO202" s="270">
        <v>270</v>
      </c>
      <c r="BP202" s="270">
        <v>225</v>
      </c>
      <c r="BQ202" s="270">
        <v>0</v>
      </c>
      <c r="BR202" s="270">
        <v>0</v>
      </c>
      <c r="BS202" s="270" t="s">
        <v>1676</v>
      </c>
      <c r="BT202" s="270">
        <v>410</v>
      </c>
      <c r="BU202" s="270" t="s">
        <v>1676</v>
      </c>
      <c r="BV202" s="270">
        <v>0</v>
      </c>
      <c r="BW202" s="270">
        <v>185</v>
      </c>
      <c r="BX202" s="270">
        <v>0</v>
      </c>
      <c r="BY202" s="270" t="s">
        <v>1676</v>
      </c>
      <c r="BZ202" s="270">
        <v>0</v>
      </c>
      <c r="CA202" s="270">
        <v>0</v>
      </c>
      <c r="CB202" s="270">
        <v>0</v>
      </c>
      <c r="CC202" s="270">
        <v>0</v>
      </c>
      <c r="CD202" s="270">
        <v>60</v>
      </c>
      <c r="CE202" s="270">
        <v>0</v>
      </c>
      <c r="CF202" s="270">
        <v>0</v>
      </c>
      <c r="CG202" s="270">
        <v>9085</v>
      </c>
      <c r="CH202" s="270">
        <v>0</v>
      </c>
      <c r="CI202" s="270">
        <v>600</v>
      </c>
      <c r="CJ202" s="270">
        <v>295</v>
      </c>
      <c r="CK202" s="270">
        <v>545</v>
      </c>
      <c r="CL202" s="270">
        <v>0</v>
      </c>
      <c r="CM202" s="270">
        <v>3470</v>
      </c>
      <c r="CN202" s="270">
        <v>0</v>
      </c>
      <c r="CO202" s="270">
        <v>0</v>
      </c>
      <c r="CP202" s="270">
        <v>0</v>
      </c>
      <c r="CQ202" s="270">
        <v>0</v>
      </c>
      <c r="CR202" s="270">
        <v>0</v>
      </c>
      <c r="CS202" s="270">
        <v>0</v>
      </c>
      <c r="CT202" s="270">
        <v>0</v>
      </c>
      <c r="CU202" s="270"/>
      <c r="CV202" s="270">
        <v>0</v>
      </c>
      <c r="CW202" s="270">
        <v>0</v>
      </c>
      <c r="CX202" s="270">
        <v>0</v>
      </c>
      <c r="CY202" s="270">
        <v>0</v>
      </c>
      <c r="CZ202" s="270">
        <v>0</v>
      </c>
      <c r="DA202" s="270">
        <v>0</v>
      </c>
      <c r="DB202" s="270">
        <v>0</v>
      </c>
      <c r="DC202" s="270">
        <v>0</v>
      </c>
      <c r="DD202" s="270">
        <v>0</v>
      </c>
      <c r="DE202" s="270">
        <v>0</v>
      </c>
      <c r="DF202" s="270">
        <v>6115</v>
      </c>
      <c r="DG202" s="270">
        <v>0</v>
      </c>
      <c r="DH202" s="270">
        <v>0</v>
      </c>
      <c r="DI202" s="270">
        <v>0</v>
      </c>
      <c r="DJ202" s="270">
        <v>0</v>
      </c>
      <c r="DK202" s="270">
        <v>0</v>
      </c>
      <c r="DL202" s="270">
        <v>0</v>
      </c>
      <c r="DM202" s="270">
        <v>0</v>
      </c>
      <c r="DN202" s="270">
        <v>0</v>
      </c>
      <c r="DO202" s="270">
        <v>0</v>
      </c>
      <c r="DP202" s="270">
        <v>0</v>
      </c>
      <c r="DQ202" s="270">
        <v>0</v>
      </c>
      <c r="DR202" s="270"/>
      <c r="DS202" s="270">
        <v>0</v>
      </c>
      <c r="DT202" s="270" t="s">
        <v>1676</v>
      </c>
      <c r="DU202" s="270">
        <v>0</v>
      </c>
      <c r="DV202" s="270">
        <v>0</v>
      </c>
      <c r="DW202" s="270">
        <v>0</v>
      </c>
      <c r="DX202" s="270">
        <v>0</v>
      </c>
      <c r="DY202" s="270">
        <v>0</v>
      </c>
      <c r="DZ202" s="270">
        <v>0</v>
      </c>
      <c r="EA202" s="270">
        <v>0</v>
      </c>
      <c r="EB202" s="270">
        <v>0</v>
      </c>
      <c r="EC202" s="270">
        <v>0</v>
      </c>
      <c r="ED202" s="270">
        <v>0</v>
      </c>
      <c r="EE202" s="270">
        <v>0</v>
      </c>
      <c r="EF202" s="270">
        <v>0</v>
      </c>
      <c r="EG202" s="270">
        <v>0</v>
      </c>
      <c r="EH202" s="270">
        <v>0</v>
      </c>
      <c r="EI202" s="270">
        <v>0</v>
      </c>
      <c r="EJ202" s="270">
        <v>0</v>
      </c>
      <c r="EK202" s="270">
        <v>0</v>
      </c>
      <c r="EL202" s="270">
        <v>0</v>
      </c>
      <c r="EM202" s="270">
        <v>0</v>
      </c>
      <c r="EN202" s="270">
        <v>0</v>
      </c>
      <c r="EO202" s="270">
        <v>0</v>
      </c>
      <c r="EP202" s="270">
        <v>0</v>
      </c>
      <c r="EQ202" s="270">
        <v>0</v>
      </c>
      <c r="ER202" s="270">
        <v>0</v>
      </c>
      <c r="ES202" s="270">
        <v>0</v>
      </c>
      <c r="ET202" s="270">
        <v>0</v>
      </c>
      <c r="EU202" s="270">
        <v>0</v>
      </c>
      <c r="EV202" s="270">
        <v>0</v>
      </c>
      <c r="EW202" s="270">
        <v>0</v>
      </c>
      <c r="EX202" s="270">
        <v>0</v>
      </c>
      <c r="EY202" s="270">
        <v>0</v>
      </c>
      <c r="EZ202" s="270">
        <v>0</v>
      </c>
      <c r="FA202" s="270">
        <v>0</v>
      </c>
      <c r="FB202" s="270">
        <v>0</v>
      </c>
      <c r="FC202" s="270">
        <v>0</v>
      </c>
      <c r="FD202" s="270">
        <v>0</v>
      </c>
      <c r="FE202" s="270">
        <v>0</v>
      </c>
      <c r="FF202" s="270">
        <v>0</v>
      </c>
      <c r="FG202" s="270"/>
      <c r="FH202" s="270">
        <v>0</v>
      </c>
      <c r="FI202" s="270"/>
      <c r="FJ202" s="270">
        <v>0</v>
      </c>
      <c r="FK202" s="270">
        <v>0</v>
      </c>
      <c r="FL202" s="270">
        <v>0</v>
      </c>
      <c r="FM202" s="270">
        <v>0</v>
      </c>
      <c r="FN202" s="270">
        <v>0</v>
      </c>
      <c r="FO202" s="351">
        <v>10775</v>
      </c>
      <c r="FP202" s="351">
        <v>0</v>
      </c>
      <c r="FQ202" s="351">
        <v>9135</v>
      </c>
      <c r="FR202" s="13"/>
      <c r="FS202" s="270"/>
      <c r="FT202" s="270"/>
      <c r="FU202" s="270"/>
      <c r="FV202" s="270"/>
      <c r="FW202" s="270"/>
      <c r="FX202" s="270"/>
      <c r="FY202" s="270"/>
      <c r="FZ202" s="270"/>
      <c r="GA202" s="270"/>
      <c r="GB202" s="270"/>
      <c r="GC202" s="270"/>
      <c r="GD202" s="270"/>
      <c r="GE202" s="270"/>
      <c r="GF202" s="270"/>
      <c r="GG202" s="270"/>
      <c r="GH202" s="270"/>
      <c r="GI202" s="270"/>
      <c r="GJ202" s="270"/>
      <c r="GK202" s="270"/>
      <c r="GL202" s="270"/>
      <c r="GM202" s="270"/>
      <c r="GN202" s="270"/>
      <c r="GO202" s="270"/>
      <c r="GP202" s="270"/>
      <c r="GQ202" s="270"/>
      <c r="GR202" s="270"/>
      <c r="GS202" s="270"/>
      <c r="GT202" s="270"/>
      <c r="GU202" s="270"/>
      <c r="GV202" s="270"/>
      <c r="GW202" s="270"/>
      <c r="GX202" s="270"/>
      <c r="GY202" s="270"/>
      <c r="GZ202" s="270"/>
      <c r="HA202" s="270"/>
      <c r="HB202" s="270"/>
      <c r="HC202" s="270"/>
      <c r="HD202" s="270"/>
      <c r="HE202" s="270"/>
      <c r="HF202" s="270"/>
      <c r="HG202" s="270"/>
      <c r="HH202" s="270"/>
      <c r="HI202" s="270"/>
      <c r="HJ202" s="270"/>
      <c r="HK202" s="270"/>
      <c r="HL202" s="270"/>
      <c r="HM202" s="270"/>
      <c r="HN202" s="270"/>
      <c r="HO202" s="270"/>
      <c r="HP202" s="270"/>
      <c r="HQ202" s="270"/>
      <c r="HR202" s="270"/>
      <c r="HS202" s="270"/>
      <c r="HT202" s="270"/>
      <c r="HU202" s="270"/>
      <c r="HV202" s="270"/>
      <c r="HW202" s="270"/>
      <c r="HX202" s="270"/>
      <c r="HY202" s="270"/>
      <c r="HZ202" s="270"/>
      <c r="IA202" s="270"/>
      <c r="IB202" s="270"/>
      <c r="IC202" s="270"/>
      <c r="ID202" s="270"/>
      <c r="IE202" s="270"/>
      <c r="IF202" s="270"/>
      <c r="IG202" s="270"/>
      <c r="IH202" s="270"/>
    </row>
    <row r="203" spans="1:242" ht="12.75" customHeight="1" x14ac:dyDescent="0.2">
      <c r="A203" s="374" t="s">
        <v>745</v>
      </c>
      <c r="B203" s="270">
        <v>2040</v>
      </c>
      <c r="C203" s="270">
        <v>1560</v>
      </c>
      <c r="D203" s="270">
        <v>655</v>
      </c>
      <c r="E203" s="270">
        <v>910</v>
      </c>
      <c r="F203" s="270">
        <v>0</v>
      </c>
      <c r="G203" s="270">
        <v>0</v>
      </c>
      <c r="H203" s="270">
        <v>1560</v>
      </c>
      <c r="I203" s="270">
        <v>0</v>
      </c>
      <c r="J203" s="270">
        <v>2040</v>
      </c>
      <c r="K203" s="270">
        <v>0</v>
      </c>
      <c r="L203" s="270">
        <v>251.65044810000001</v>
      </c>
      <c r="M203" s="270">
        <v>83</v>
      </c>
      <c r="N203" s="270">
        <v>15</v>
      </c>
      <c r="O203" s="270">
        <v>245</v>
      </c>
      <c r="P203" s="270">
        <v>650</v>
      </c>
      <c r="Q203" s="270">
        <v>345</v>
      </c>
      <c r="R203" s="270">
        <v>75</v>
      </c>
      <c r="S203" s="270">
        <v>30</v>
      </c>
      <c r="T203" s="270">
        <v>40</v>
      </c>
      <c r="U203" s="270">
        <v>165</v>
      </c>
      <c r="V203" s="270">
        <v>0</v>
      </c>
      <c r="W203" s="270">
        <v>0</v>
      </c>
      <c r="X203" s="270">
        <v>73.221078430000006</v>
      </c>
      <c r="Y203" s="270">
        <v>0</v>
      </c>
      <c r="Z203" s="270" t="s">
        <v>1676</v>
      </c>
      <c r="AA203" s="270">
        <v>35</v>
      </c>
      <c r="AB203" s="270">
        <v>165</v>
      </c>
      <c r="AC203" s="270">
        <v>805</v>
      </c>
      <c r="AD203" s="270">
        <v>970</v>
      </c>
      <c r="AE203" s="270">
        <v>60</v>
      </c>
      <c r="AF203" s="270">
        <v>0</v>
      </c>
      <c r="AG203" s="270">
        <v>0</v>
      </c>
      <c r="AH203" s="270">
        <v>2040</v>
      </c>
      <c r="AI203" s="270">
        <v>0</v>
      </c>
      <c r="AJ203" s="270">
        <v>0</v>
      </c>
      <c r="AK203" s="270">
        <v>0</v>
      </c>
      <c r="AL203" s="270">
        <v>0</v>
      </c>
      <c r="AM203" s="270">
        <v>0</v>
      </c>
      <c r="AN203" s="270">
        <v>0</v>
      </c>
      <c r="AO203" s="270">
        <v>0</v>
      </c>
      <c r="AP203" s="270">
        <v>0</v>
      </c>
      <c r="AQ203" s="270">
        <v>0</v>
      </c>
      <c r="AR203" s="270">
        <v>0</v>
      </c>
      <c r="AS203" s="270">
        <v>0</v>
      </c>
      <c r="AT203" s="270">
        <v>0</v>
      </c>
      <c r="AU203" s="270">
        <v>0</v>
      </c>
      <c r="AV203" s="270">
        <v>0</v>
      </c>
      <c r="AW203" s="270">
        <v>0</v>
      </c>
      <c r="AX203" s="270">
        <v>0</v>
      </c>
      <c r="AY203" s="270">
        <v>0</v>
      </c>
      <c r="AZ203" s="270">
        <v>0</v>
      </c>
      <c r="BA203" s="270">
        <v>0</v>
      </c>
      <c r="BB203" s="270">
        <v>0</v>
      </c>
      <c r="BC203" s="270">
        <v>0</v>
      </c>
      <c r="BD203" s="270">
        <v>30</v>
      </c>
      <c r="BE203" s="270">
        <v>0</v>
      </c>
      <c r="BF203" s="270">
        <v>0</v>
      </c>
      <c r="BG203" s="270">
        <v>0</v>
      </c>
      <c r="BH203" s="270">
        <v>10</v>
      </c>
      <c r="BI203" s="270">
        <v>1515</v>
      </c>
      <c r="BJ203" s="270">
        <v>0</v>
      </c>
      <c r="BK203" s="270">
        <v>0</v>
      </c>
      <c r="BL203" s="270">
        <v>0</v>
      </c>
      <c r="BM203" s="270">
        <v>0</v>
      </c>
      <c r="BN203" s="270">
        <v>10</v>
      </c>
      <c r="BO203" s="270">
        <v>0</v>
      </c>
      <c r="BP203" s="270">
        <v>0</v>
      </c>
      <c r="BQ203" s="270">
        <v>0</v>
      </c>
      <c r="BR203" s="270">
        <v>0</v>
      </c>
      <c r="BS203" s="270" t="s">
        <v>1676</v>
      </c>
      <c r="BT203" s="270">
        <v>0</v>
      </c>
      <c r="BU203" s="270" t="s">
        <v>1676</v>
      </c>
      <c r="BV203" s="270">
        <v>0</v>
      </c>
      <c r="BW203" s="270">
        <v>0</v>
      </c>
      <c r="BX203" s="270">
        <v>0</v>
      </c>
      <c r="BY203" s="270">
        <v>0</v>
      </c>
      <c r="BZ203" s="270">
        <v>0</v>
      </c>
      <c r="CA203" s="270">
        <v>0</v>
      </c>
      <c r="CB203" s="270">
        <v>0</v>
      </c>
      <c r="CC203" s="270">
        <v>0</v>
      </c>
      <c r="CD203" s="270">
        <v>0</v>
      </c>
      <c r="CE203" s="270">
        <v>0</v>
      </c>
      <c r="CF203" s="270">
        <v>0</v>
      </c>
      <c r="CG203" s="270">
        <v>1560</v>
      </c>
      <c r="CH203" s="270">
        <v>0</v>
      </c>
      <c r="CI203" s="270">
        <v>0</v>
      </c>
      <c r="CJ203" s="270">
        <v>0</v>
      </c>
      <c r="CK203" s="270">
        <v>0</v>
      </c>
      <c r="CL203" s="270">
        <v>0</v>
      </c>
      <c r="CM203" s="270">
        <v>2040</v>
      </c>
      <c r="CN203" s="270">
        <v>0</v>
      </c>
      <c r="CO203" s="270">
        <v>0</v>
      </c>
      <c r="CP203" s="270">
        <v>0</v>
      </c>
      <c r="CQ203" s="270">
        <v>0</v>
      </c>
      <c r="CR203" s="270">
        <v>0</v>
      </c>
      <c r="CS203" s="270">
        <v>0</v>
      </c>
      <c r="CT203" s="270">
        <v>0</v>
      </c>
      <c r="CU203" s="270"/>
      <c r="CV203" s="270">
        <v>0</v>
      </c>
      <c r="CW203" s="270">
        <v>0</v>
      </c>
      <c r="CX203" s="270">
        <v>0</v>
      </c>
      <c r="CY203" s="270">
        <v>0</v>
      </c>
      <c r="CZ203" s="270">
        <v>0</v>
      </c>
      <c r="DA203" s="270">
        <v>0</v>
      </c>
      <c r="DB203" s="270">
        <v>0</v>
      </c>
      <c r="DC203" s="270">
        <v>0</v>
      </c>
      <c r="DD203" s="270">
        <v>0</v>
      </c>
      <c r="DE203" s="270">
        <v>0</v>
      </c>
      <c r="DF203" s="270">
        <v>0</v>
      </c>
      <c r="DG203" s="270">
        <v>0</v>
      </c>
      <c r="DH203" s="270">
        <v>0</v>
      </c>
      <c r="DI203" s="270">
        <v>0</v>
      </c>
      <c r="DJ203" s="270">
        <v>0</v>
      </c>
      <c r="DK203" s="270">
        <v>0</v>
      </c>
      <c r="DL203" s="270">
        <v>0</v>
      </c>
      <c r="DM203" s="270">
        <v>0</v>
      </c>
      <c r="DN203" s="270">
        <v>0</v>
      </c>
      <c r="DO203" s="270">
        <v>0</v>
      </c>
      <c r="DP203" s="270">
        <v>0</v>
      </c>
      <c r="DQ203" s="270">
        <v>0</v>
      </c>
      <c r="DR203" s="270"/>
      <c r="DS203" s="270">
        <v>0</v>
      </c>
      <c r="DT203" s="270">
        <v>0</v>
      </c>
      <c r="DU203" s="270">
        <v>0</v>
      </c>
      <c r="DV203" s="270">
        <v>0</v>
      </c>
      <c r="DW203" s="270">
        <v>0</v>
      </c>
      <c r="DX203" s="270">
        <v>0</v>
      </c>
      <c r="DY203" s="270">
        <v>0</v>
      </c>
      <c r="DZ203" s="270">
        <v>0</v>
      </c>
      <c r="EA203" s="270">
        <v>0</v>
      </c>
      <c r="EB203" s="270">
        <v>0</v>
      </c>
      <c r="EC203" s="270">
        <v>0</v>
      </c>
      <c r="ED203" s="270">
        <v>0</v>
      </c>
      <c r="EE203" s="270">
        <v>0</v>
      </c>
      <c r="EF203" s="270">
        <v>0</v>
      </c>
      <c r="EG203" s="270">
        <v>0</v>
      </c>
      <c r="EH203" s="270">
        <v>0</v>
      </c>
      <c r="EI203" s="270">
        <v>0</v>
      </c>
      <c r="EJ203" s="270">
        <v>0</v>
      </c>
      <c r="EK203" s="270">
        <v>0</v>
      </c>
      <c r="EL203" s="270">
        <v>0</v>
      </c>
      <c r="EM203" s="270">
        <v>0</v>
      </c>
      <c r="EN203" s="270">
        <v>0</v>
      </c>
      <c r="EO203" s="270">
        <v>0</v>
      </c>
      <c r="EP203" s="270">
        <v>0</v>
      </c>
      <c r="EQ203" s="270">
        <v>0</v>
      </c>
      <c r="ER203" s="270">
        <v>0</v>
      </c>
      <c r="ES203" s="270">
        <v>0</v>
      </c>
      <c r="ET203" s="270">
        <v>0</v>
      </c>
      <c r="EU203" s="270">
        <v>0</v>
      </c>
      <c r="EV203" s="270">
        <v>0</v>
      </c>
      <c r="EW203" s="270">
        <v>0</v>
      </c>
      <c r="EX203" s="270">
        <v>0</v>
      </c>
      <c r="EY203" s="270">
        <v>0</v>
      </c>
      <c r="EZ203" s="270">
        <v>0</v>
      </c>
      <c r="FA203" s="270">
        <v>0</v>
      </c>
      <c r="FB203" s="270">
        <v>0</v>
      </c>
      <c r="FC203" s="270">
        <v>0</v>
      </c>
      <c r="FD203" s="270">
        <v>0</v>
      </c>
      <c r="FE203" s="270">
        <v>0</v>
      </c>
      <c r="FF203" s="270">
        <v>0</v>
      </c>
      <c r="FG203" s="270"/>
      <c r="FH203" s="270">
        <v>0</v>
      </c>
      <c r="FI203" s="270"/>
      <c r="FJ203" s="270">
        <v>0</v>
      </c>
      <c r="FK203" s="270">
        <v>0</v>
      </c>
      <c r="FL203" s="270">
        <v>0</v>
      </c>
      <c r="FM203" s="270">
        <v>0</v>
      </c>
      <c r="FN203" s="270">
        <v>0</v>
      </c>
      <c r="FO203" s="351">
        <v>2040</v>
      </c>
      <c r="FP203" s="351">
        <v>0</v>
      </c>
      <c r="FQ203" s="351">
        <v>1560</v>
      </c>
      <c r="FR203" s="13"/>
      <c r="FS203" s="270"/>
      <c r="FT203" s="270"/>
      <c r="FU203" s="270"/>
      <c r="FV203" s="270"/>
      <c r="FW203" s="270"/>
      <c r="FX203" s="270"/>
      <c r="FY203" s="270"/>
      <c r="FZ203" s="270"/>
      <c r="GA203" s="270"/>
      <c r="GB203" s="270"/>
      <c r="GC203" s="270"/>
      <c r="GD203" s="270"/>
      <c r="GE203" s="270"/>
      <c r="GF203" s="270"/>
      <c r="GG203" s="270"/>
      <c r="GH203" s="270"/>
      <c r="GI203" s="270"/>
      <c r="GJ203" s="270"/>
      <c r="GK203" s="270"/>
      <c r="GL203" s="270"/>
      <c r="GM203" s="270"/>
      <c r="GN203" s="270"/>
      <c r="GO203" s="270"/>
      <c r="GP203" s="270"/>
      <c r="GQ203" s="270"/>
      <c r="GR203" s="270"/>
      <c r="GS203" s="270"/>
      <c r="GT203" s="270"/>
      <c r="GU203" s="270"/>
      <c r="GV203" s="270"/>
      <c r="GW203" s="270"/>
      <c r="GX203" s="270"/>
      <c r="GY203" s="270"/>
      <c r="GZ203" s="270"/>
      <c r="HA203" s="270"/>
      <c r="HB203" s="270"/>
      <c r="HC203" s="270"/>
      <c r="HD203" s="270"/>
      <c r="HE203" s="270"/>
      <c r="HF203" s="270"/>
      <c r="HG203" s="270"/>
      <c r="HH203" s="270"/>
      <c r="HI203" s="270"/>
      <c r="HJ203" s="270"/>
      <c r="HK203" s="270"/>
      <c r="HL203" s="270"/>
      <c r="HM203" s="270"/>
      <c r="HN203" s="270"/>
      <c r="HO203" s="270"/>
      <c r="HP203" s="270"/>
      <c r="HQ203" s="270"/>
      <c r="HR203" s="270"/>
      <c r="HS203" s="270"/>
      <c r="HT203" s="270"/>
      <c r="HU203" s="270"/>
      <c r="HV203" s="270"/>
      <c r="HW203" s="270"/>
      <c r="HX203" s="270"/>
      <c r="HY203" s="270"/>
      <c r="HZ203" s="270"/>
      <c r="IA203" s="270"/>
      <c r="IB203" s="270"/>
      <c r="IC203" s="270"/>
      <c r="ID203" s="270"/>
      <c r="IE203" s="270"/>
      <c r="IF203" s="270"/>
      <c r="IG203" s="270"/>
      <c r="IH203" s="270"/>
    </row>
    <row r="204" spans="1:242" ht="12.75" customHeight="1" x14ac:dyDescent="0.2">
      <c r="A204" s="374" t="s">
        <v>1216</v>
      </c>
      <c r="B204" s="270">
        <v>6930</v>
      </c>
      <c r="C204" s="270">
        <v>6160</v>
      </c>
      <c r="D204" s="270">
        <v>2765</v>
      </c>
      <c r="E204" s="270">
        <v>3395</v>
      </c>
      <c r="F204" s="270">
        <v>30</v>
      </c>
      <c r="G204" s="270">
        <v>0</v>
      </c>
      <c r="H204" s="270">
        <v>6050</v>
      </c>
      <c r="I204" s="270">
        <v>1760</v>
      </c>
      <c r="J204" s="270">
        <v>5170</v>
      </c>
      <c r="K204" s="270">
        <v>5920</v>
      </c>
      <c r="L204" s="270">
        <v>92.354604069999993</v>
      </c>
      <c r="M204" s="270">
        <v>67</v>
      </c>
      <c r="N204" s="270">
        <v>1235</v>
      </c>
      <c r="O204" s="270">
        <v>1420</v>
      </c>
      <c r="P204" s="270">
        <v>1510</v>
      </c>
      <c r="Q204" s="270">
        <v>1420</v>
      </c>
      <c r="R204" s="270">
        <v>255</v>
      </c>
      <c r="S204" s="270">
        <v>75</v>
      </c>
      <c r="T204" s="270">
        <v>70</v>
      </c>
      <c r="U204" s="270">
        <v>70</v>
      </c>
      <c r="V204" s="270">
        <v>3.3741457860000001</v>
      </c>
      <c r="W204" s="270">
        <v>2</v>
      </c>
      <c r="X204" s="270">
        <v>63.691507799999997</v>
      </c>
      <c r="Y204" s="270">
        <v>0</v>
      </c>
      <c r="Z204" s="270">
        <v>275</v>
      </c>
      <c r="AA204" s="270">
        <v>695</v>
      </c>
      <c r="AB204" s="270">
        <v>1420</v>
      </c>
      <c r="AC204" s="270">
        <v>2550</v>
      </c>
      <c r="AD204" s="270">
        <v>1885</v>
      </c>
      <c r="AE204" s="270">
        <v>95</v>
      </c>
      <c r="AF204" s="270">
        <v>590</v>
      </c>
      <c r="AG204" s="270">
        <v>0</v>
      </c>
      <c r="AH204" s="270">
        <v>1630</v>
      </c>
      <c r="AI204" s="270" t="s">
        <v>1676</v>
      </c>
      <c r="AJ204" s="270">
        <v>110</v>
      </c>
      <c r="AK204" s="270">
        <v>20</v>
      </c>
      <c r="AL204" s="270">
        <v>810</v>
      </c>
      <c r="AM204" s="270">
        <v>675</v>
      </c>
      <c r="AN204" s="270">
        <v>85</v>
      </c>
      <c r="AO204" s="270">
        <v>0</v>
      </c>
      <c r="AP204" s="270">
        <v>10</v>
      </c>
      <c r="AQ204" s="270">
        <v>80</v>
      </c>
      <c r="AR204" s="270">
        <v>155</v>
      </c>
      <c r="AS204" s="270">
        <v>25</v>
      </c>
      <c r="AT204" s="270">
        <v>115</v>
      </c>
      <c r="AU204" s="270">
        <v>0</v>
      </c>
      <c r="AV204" s="270">
        <v>15</v>
      </c>
      <c r="AW204" s="270">
        <v>530</v>
      </c>
      <c r="AX204" s="270">
        <v>0</v>
      </c>
      <c r="AY204" s="270">
        <v>0</v>
      </c>
      <c r="AZ204" s="270">
        <v>1780</v>
      </c>
      <c r="BA204" s="270" t="s">
        <v>1676</v>
      </c>
      <c r="BB204" s="270">
        <v>290</v>
      </c>
      <c r="BC204" s="270">
        <v>35</v>
      </c>
      <c r="BD204" s="270">
        <v>75</v>
      </c>
      <c r="BE204" s="270">
        <v>25</v>
      </c>
      <c r="BF204" s="270" t="s">
        <v>1676</v>
      </c>
      <c r="BG204" s="270">
        <v>0</v>
      </c>
      <c r="BH204" s="270">
        <v>290</v>
      </c>
      <c r="BI204" s="270">
        <v>1180</v>
      </c>
      <c r="BJ204" s="270" t="s">
        <v>1676</v>
      </c>
      <c r="BK204" s="270" t="s">
        <v>1676</v>
      </c>
      <c r="BL204" s="270">
        <v>130</v>
      </c>
      <c r="BM204" s="270">
        <v>1485</v>
      </c>
      <c r="BN204" s="270">
        <v>10</v>
      </c>
      <c r="BO204" s="270">
        <v>2190</v>
      </c>
      <c r="BP204" s="270">
        <v>240</v>
      </c>
      <c r="BQ204" s="270">
        <v>0</v>
      </c>
      <c r="BR204" s="270">
        <v>0</v>
      </c>
      <c r="BS204" s="270">
        <v>10</v>
      </c>
      <c r="BT204" s="270">
        <v>265</v>
      </c>
      <c r="BU204" s="270">
        <v>85</v>
      </c>
      <c r="BV204" s="270">
        <v>0</v>
      </c>
      <c r="BW204" s="270">
        <v>125</v>
      </c>
      <c r="BX204" s="270" t="s">
        <v>1676</v>
      </c>
      <c r="BY204" s="270">
        <v>15</v>
      </c>
      <c r="BZ204" s="270">
        <v>0</v>
      </c>
      <c r="CA204" s="270">
        <v>0</v>
      </c>
      <c r="CB204" s="270">
        <v>0</v>
      </c>
      <c r="CC204" s="270">
        <v>0</v>
      </c>
      <c r="CD204" s="270">
        <v>75</v>
      </c>
      <c r="CE204" s="270">
        <v>10</v>
      </c>
      <c r="CF204" s="270" t="s">
        <v>1676</v>
      </c>
      <c r="CG204" s="270">
        <v>6060</v>
      </c>
      <c r="CH204" s="270">
        <v>0</v>
      </c>
      <c r="CI204" s="270">
        <v>425</v>
      </c>
      <c r="CJ204" s="270">
        <v>230</v>
      </c>
      <c r="CK204" s="270">
        <v>2400</v>
      </c>
      <c r="CL204" s="270">
        <v>135</v>
      </c>
      <c r="CM204" s="270">
        <v>1650</v>
      </c>
      <c r="CN204" s="270">
        <v>0</v>
      </c>
      <c r="CO204" s="270">
        <v>0</v>
      </c>
      <c r="CP204" s="270">
        <v>0</v>
      </c>
      <c r="CQ204" s="270">
        <v>0</v>
      </c>
      <c r="CR204" s="270">
        <v>0</v>
      </c>
      <c r="CS204" s="270">
        <v>0</v>
      </c>
      <c r="CT204" s="270">
        <v>0</v>
      </c>
      <c r="CU204" s="270"/>
      <c r="CV204" s="270">
        <v>0</v>
      </c>
      <c r="CW204" s="270">
        <v>0</v>
      </c>
      <c r="CX204" s="270">
        <v>0</v>
      </c>
      <c r="CY204" s="270">
        <v>0</v>
      </c>
      <c r="CZ204" s="270">
        <v>0</v>
      </c>
      <c r="DA204" s="270">
        <v>0</v>
      </c>
      <c r="DB204" s="270">
        <v>285</v>
      </c>
      <c r="DC204" s="270">
        <v>0</v>
      </c>
      <c r="DD204" s="270">
        <v>0</v>
      </c>
      <c r="DE204" s="270">
        <v>115</v>
      </c>
      <c r="DF204" s="270">
        <v>1510</v>
      </c>
      <c r="DG204" s="270">
        <v>0</v>
      </c>
      <c r="DH204" s="270">
        <v>0</v>
      </c>
      <c r="DI204" s="270">
        <v>0</v>
      </c>
      <c r="DJ204" s="270">
        <v>0</v>
      </c>
      <c r="DK204" s="270">
        <v>0</v>
      </c>
      <c r="DL204" s="270">
        <v>0</v>
      </c>
      <c r="DM204" s="270">
        <v>0</v>
      </c>
      <c r="DN204" s="270">
        <v>0</v>
      </c>
      <c r="DO204" s="270">
        <v>0</v>
      </c>
      <c r="DP204" s="270">
        <v>0</v>
      </c>
      <c r="DQ204" s="270">
        <v>0</v>
      </c>
      <c r="DR204" s="270"/>
      <c r="DS204" s="270">
        <v>0</v>
      </c>
      <c r="DT204" s="270">
        <v>0</v>
      </c>
      <c r="DU204" s="270">
        <v>0</v>
      </c>
      <c r="DV204" s="270">
        <v>0</v>
      </c>
      <c r="DW204" s="270">
        <v>0</v>
      </c>
      <c r="DX204" s="270">
        <v>0</v>
      </c>
      <c r="DY204" s="270">
        <v>0</v>
      </c>
      <c r="DZ204" s="270">
        <v>0</v>
      </c>
      <c r="EA204" s="270">
        <v>0</v>
      </c>
      <c r="EB204" s="270">
        <v>0</v>
      </c>
      <c r="EC204" s="270">
        <v>0</v>
      </c>
      <c r="ED204" s="270">
        <v>0</v>
      </c>
      <c r="EE204" s="270">
        <v>0</v>
      </c>
      <c r="EF204" s="270">
        <v>0</v>
      </c>
      <c r="EG204" s="270">
        <v>0</v>
      </c>
      <c r="EH204" s="270">
        <v>0</v>
      </c>
      <c r="EI204" s="270">
        <v>0</v>
      </c>
      <c r="EJ204" s="270">
        <v>0</v>
      </c>
      <c r="EK204" s="270">
        <v>0</v>
      </c>
      <c r="EL204" s="270">
        <v>0</v>
      </c>
      <c r="EM204" s="270">
        <v>170</v>
      </c>
      <c r="EN204" s="270">
        <v>0</v>
      </c>
      <c r="EO204" s="270">
        <v>0</v>
      </c>
      <c r="EP204" s="270">
        <v>0</v>
      </c>
      <c r="EQ204" s="270">
        <v>0</v>
      </c>
      <c r="ER204" s="270">
        <v>0</v>
      </c>
      <c r="ES204" s="270">
        <v>0</v>
      </c>
      <c r="ET204" s="270">
        <v>0</v>
      </c>
      <c r="EU204" s="270">
        <v>0</v>
      </c>
      <c r="EV204" s="270">
        <v>0</v>
      </c>
      <c r="EW204" s="270">
        <v>0</v>
      </c>
      <c r="EX204" s="270">
        <v>0</v>
      </c>
      <c r="EY204" s="270">
        <v>0</v>
      </c>
      <c r="EZ204" s="270">
        <v>0</v>
      </c>
      <c r="FA204" s="270">
        <v>0</v>
      </c>
      <c r="FB204" s="270">
        <v>0</v>
      </c>
      <c r="FC204" s="270">
        <v>0</v>
      </c>
      <c r="FD204" s="270">
        <v>0</v>
      </c>
      <c r="FE204" s="270">
        <v>0</v>
      </c>
      <c r="FF204" s="270">
        <v>0</v>
      </c>
      <c r="FG204" s="270"/>
      <c r="FH204" s="270">
        <v>0</v>
      </c>
      <c r="FI204" s="270"/>
      <c r="FJ204" s="270">
        <v>0</v>
      </c>
      <c r="FK204" s="270">
        <v>0</v>
      </c>
      <c r="FL204" s="270">
        <v>0</v>
      </c>
      <c r="FM204" s="270">
        <v>0</v>
      </c>
      <c r="FN204" s="270">
        <v>0</v>
      </c>
      <c r="FO204" s="351">
        <v>6640</v>
      </c>
      <c r="FP204" s="351">
        <v>80</v>
      </c>
      <c r="FQ204" s="351">
        <v>6050</v>
      </c>
      <c r="FR204" s="13"/>
      <c r="FS204" s="270"/>
      <c r="FT204" s="270"/>
      <c r="FU204" s="270"/>
      <c r="FV204" s="270"/>
      <c r="FW204" s="270"/>
      <c r="FX204" s="270"/>
      <c r="FY204" s="270"/>
      <c r="FZ204" s="270"/>
      <c r="GA204" s="270"/>
      <c r="GB204" s="270"/>
      <c r="GC204" s="270"/>
      <c r="GD204" s="270"/>
      <c r="GE204" s="270"/>
      <c r="GF204" s="270"/>
      <c r="GG204" s="270"/>
      <c r="GH204" s="270"/>
      <c r="GI204" s="270"/>
      <c r="GJ204" s="270"/>
      <c r="GK204" s="270"/>
      <c r="GL204" s="270"/>
      <c r="GM204" s="270"/>
      <c r="GN204" s="270"/>
      <c r="GO204" s="270"/>
      <c r="GP204" s="270"/>
      <c r="GQ204" s="270"/>
      <c r="GR204" s="270"/>
      <c r="GS204" s="270"/>
      <c r="GT204" s="270"/>
      <c r="GU204" s="270"/>
      <c r="GV204" s="270"/>
      <c r="GW204" s="270"/>
      <c r="GX204" s="270"/>
      <c r="GY204" s="270"/>
      <c r="GZ204" s="270"/>
      <c r="HA204" s="270"/>
      <c r="HB204" s="270"/>
      <c r="HC204" s="270"/>
      <c r="HD204" s="270"/>
      <c r="HE204" s="270"/>
      <c r="HF204" s="270"/>
      <c r="HG204" s="270"/>
      <c r="HH204" s="270"/>
      <c r="HI204" s="270"/>
      <c r="HJ204" s="270"/>
      <c r="HK204" s="270"/>
      <c r="HL204" s="270"/>
      <c r="HM204" s="270"/>
      <c r="HN204" s="270"/>
      <c r="HO204" s="270"/>
      <c r="HP204" s="270"/>
      <c r="HQ204" s="270"/>
      <c r="HR204" s="270"/>
      <c r="HS204" s="270"/>
      <c r="HT204" s="270"/>
      <c r="HU204" s="270"/>
      <c r="HV204" s="270"/>
      <c r="HW204" s="270"/>
      <c r="HX204" s="270"/>
      <c r="HY204" s="270"/>
      <c r="HZ204" s="270"/>
      <c r="IA204" s="270"/>
      <c r="IB204" s="270"/>
      <c r="IC204" s="270"/>
      <c r="ID204" s="270"/>
      <c r="IE204" s="270"/>
      <c r="IF204" s="270"/>
      <c r="IG204" s="270"/>
      <c r="IH204" s="270"/>
    </row>
    <row r="205" spans="1:242" ht="12.75" customHeight="1" x14ac:dyDescent="0.2">
      <c r="A205" s="374" t="s">
        <v>796</v>
      </c>
      <c r="B205" s="270">
        <v>11515</v>
      </c>
      <c r="C205" s="270">
        <v>10670</v>
      </c>
      <c r="D205" s="270">
        <v>4795</v>
      </c>
      <c r="E205" s="270">
        <v>5825</v>
      </c>
      <c r="F205" s="270">
        <v>0</v>
      </c>
      <c r="G205" s="270">
        <v>0</v>
      </c>
      <c r="H205" s="270">
        <v>10670</v>
      </c>
      <c r="I205" s="270">
        <v>1195</v>
      </c>
      <c r="J205" s="270">
        <v>10320</v>
      </c>
      <c r="K205" s="270">
        <v>2355</v>
      </c>
      <c r="L205" s="270">
        <v>85.981821589999996</v>
      </c>
      <c r="M205" s="270">
        <v>75</v>
      </c>
      <c r="N205" s="270">
        <v>1515</v>
      </c>
      <c r="O205" s="270">
        <v>2635</v>
      </c>
      <c r="P205" s="270">
        <v>2535</v>
      </c>
      <c r="Q205" s="270">
        <v>3335</v>
      </c>
      <c r="R205" s="270">
        <v>450</v>
      </c>
      <c r="S205" s="270">
        <v>115</v>
      </c>
      <c r="T205" s="270">
        <v>60</v>
      </c>
      <c r="U205" s="270">
        <v>30</v>
      </c>
      <c r="V205" s="270">
        <v>1.9748533109999999</v>
      </c>
      <c r="W205" s="270">
        <v>2</v>
      </c>
      <c r="X205" s="270">
        <v>52.626229219999999</v>
      </c>
      <c r="Y205" s="270">
        <v>0</v>
      </c>
      <c r="Z205" s="270">
        <v>1600</v>
      </c>
      <c r="AA205" s="270">
        <v>2515</v>
      </c>
      <c r="AB205" s="270">
        <v>2960</v>
      </c>
      <c r="AC205" s="270">
        <v>2800</v>
      </c>
      <c r="AD205" s="270">
        <v>1545</v>
      </c>
      <c r="AE205" s="270">
        <v>70</v>
      </c>
      <c r="AF205" s="270">
        <v>325</v>
      </c>
      <c r="AG205" s="270">
        <v>0</v>
      </c>
      <c r="AH205" s="270">
        <v>1105</v>
      </c>
      <c r="AI205" s="270">
        <v>15</v>
      </c>
      <c r="AJ205" s="270">
        <v>100</v>
      </c>
      <c r="AK205" s="270">
        <v>3295</v>
      </c>
      <c r="AL205" s="270">
        <v>1510</v>
      </c>
      <c r="AM205" s="270">
        <v>1560</v>
      </c>
      <c r="AN205" s="270">
        <v>170</v>
      </c>
      <c r="AO205" s="270">
        <v>0</v>
      </c>
      <c r="AP205" s="270">
        <v>30</v>
      </c>
      <c r="AQ205" s="270">
        <v>185</v>
      </c>
      <c r="AR205" s="270">
        <v>115</v>
      </c>
      <c r="AS205" s="270">
        <v>85</v>
      </c>
      <c r="AT205" s="270">
        <v>395</v>
      </c>
      <c r="AU205" s="270">
        <v>0</v>
      </c>
      <c r="AV205" s="270">
        <v>70</v>
      </c>
      <c r="AW205" s="270">
        <v>765</v>
      </c>
      <c r="AX205" s="270">
        <v>0</v>
      </c>
      <c r="AY205" s="270" t="s">
        <v>1676</v>
      </c>
      <c r="AZ205" s="270">
        <v>1265</v>
      </c>
      <c r="BA205" s="270" t="s">
        <v>1676</v>
      </c>
      <c r="BB205" s="270">
        <v>505</v>
      </c>
      <c r="BC205" s="270">
        <v>30</v>
      </c>
      <c r="BD205" s="270">
        <v>160</v>
      </c>
      <c r="BE205" s="270">
        <v>130</v>
      </c>
      <c r="BF205" s="270" t="s">
        <v>1676</v>
      </c>
      <c r="BG205" s="270" t="s">
        <v>1676</v>
      </c>
      <c r="BH205" s="270">
        <v>295</v>
      </c>
      <c r="BI205" s="270">
        <v>920</v>
      </c>
      <c r="BJ205" s="270">
        <v>10</v>
      </c>
      <c r="BK205" s="270" t="s">
        <v>1676</v>
      </c>
      <c r="BL205" s="270">
        <v>130</v>
      </c>
      <c r="BM205" s="270">
        <v>5940</v>
      </c>
      <c r="BN205" s="270">
        <v>60</v>
      </c>
      <c r="BO205" s="270">
        <v>1465</v>
      </c>
      <c r="BP205" s="270">
        <v>645</v>
      </c>
      <c r="BQ205" s="270">
        <v>0</v>
      </c>
      <c r="BR205" s="270">
        <v>0</v>
      </c>
      <c r="BS205" s="270">
        <v>10</v>
      </c>
      <c r="BT205" s="270">
        <v>565</v>
      </c>
      <c r="BU205" s="270">
        <v>145</v>
      </c>
      <c r="BV205" s="270">
        <v>0</v>
      </c>
      <c r="BW205" s="270">
        <v>160</v>
      </c>
      <c r="BX205" s="270">
        <v>0</v>
      </c>
      <c r="BY205" s="270">
        <v>45</v>
      </c>
      <c r="BZ205" s="270">
        <v>0</v>
      </c>
      <c r="CA205" s="270">
        <v>0</v>
      </c>
      <c r="CB205" s="270">
        <v>0</v>
      </c>
      <c r="CC205" s="270">
        <v>0</v>
      </c>
      <c r="CD205" s="270">
        <v>80</v>
      </c>
      <c r="CE205" s="270">
        <v>10</v>
      </c>
      <c r="CF205" s="270">
        <v>0</v>
      </c>
      <c r="CG205" s="270">
        <v>10540</v>
      </c>
      <c r="CH205" s="270">
        <v>0</v>
      </c>
      <c r="CI205" s="270">
        <v>835</v>
      </c>
      <c r="CJ205" s="270">
        <v>320</v>
      </c>
      <c r="CK205" s="270">
        <v>1905</v>
      </c>
      <c r="CL205" s="270">
        <v>160</v>
      </c>
      <c r="CM205" s="270">
        <v>1125</v>
      </c>
      <c r="CN205" s="270">
        <v>3355</v>
      </c>
      <c r="CO205" s="270">
        <v>0</v>
      </c>
      <c r="CP205" s="270">
        <v>0</v>
      </c>
      <c r="CQ205" s="270">
        <v>0</v>
      </c>
      <c r="CR205" s="270">
        <v>0</v>
      </c>
      <c r="CS205" s="270">
        <v>0</v>
      </c>
      <c r="CT205" s="270">
        <v>0</v>
      </c>
      <c r="CU205" s="270"/>
      <c r="CV205" s="270">
        <v>0</v>
      </c>
      <c r="CW205" s="270">
        <v>0</v>
      </c>
      <c r="CX205" s="270">
        <v>0</v>
      </c>
      <c r="CY205" s="270">
        <v>0</v>
      </c>
      <c r="CZ205" s="270">
        <v>0</v>
      </c>
      <c r="DA205" s="270">
        <v>0</v>
      </c>
      <c r="DB205" s="270">
        <v>0</v>
      </c>
      <c r="DC205" s="270">
        <v>0</v>
      </c>
      <c r="DD205" s="270">
        <v>0</v>
      </c>
      <c r="DE205" s="270">
        <v>0</v>
      </c>
      <c r="DF205" s="270">
        <v>3245</v>
      </c>
      <c r="DG205" s="270">
        <v>0</v>
      </c>
      <c r="DH205" s="270">
        <v>0</v>
      </c>
      <c r="DI205" s="270">
        <v>0</v>
      </c>
      <c r="DJ205" s="270">
        <v>0</v>
      </c>
      <c r="DK205" s="270">
        <v>0</v>
      </c>
      <c r="DL205" s="270">
        <v>0</v>
      </c>
      <c r="DM205" s="270">
        <v>0</v>
      </c>
      <c r="DN205" s="270">
        <v>0</v>
      </c>
      <c r="DO205" s="270">
        <v>0</v>
      </c>
      <c r="DP205" s="270">
        <v>0</v>
      </c>
      <c r="DQ205" s="270">
        <v>0</v>
      </c>
      <c r="DR205" s="270"/>
      <c r="DS205" s="270">
        <v>0</v>
      </c>
      <c r="DT205" s="270">
        <v>0</v>
      </c>
      <c r="DU205" s="270">
        <v>0</v>
      </c>
      <c r="DV205" s="270">
        <v>0</v>
      </c>
      <c r="DW205" s="270">
        <v>0</v>
      </c>
      <c r="DX205" s="270">
        <v>0</v>
      </c>
      <c r="DY205" s="270">
        <v>0</v>
      </c>
      <c r="DZ205" s="270">
        <v>0</v>
      </c>
      <c r="EA205" s="270">
        <v>0</v>
      </c>
      <c r="EB205" s="270">
        <v>0</v>
      </c>
      <c r="EC205" s="270">
        <v>0</v>
      </c>
      <c r="ED205" s="270">
        <v>0</v>
      </c>
      <c r="EE205" s="270">
        <v>0</v>
      </c>
      <c r="EF205" s="270">
        <v>0</v>
      </c>
      <c r="EG205" s="270">
        <v>0</v>
      </c>
      <c r="EH205" s="270">
        <v>0</v>
      </c>
      <c r="EI205" s="270">
        <v>0</v>
      </c>
      <c r="EJ205" s="270">
        <v>0</v>
      </c>
      <c r="EK205" s="270">
        <v>0</v>
      </c>
      <c r="EL205" s="270">
        <v>0</v>
      </c>
      <c r="EM205" s="270">
        <v>570</v>
      </c>
      <c r="EN205" s="270">
        <v>0</v>
      </c>
      <c r="EO205" s="270">
        <v>0</v>
      </c>
      <c r="EP205" s="270">
        <v>0</v>
      </c>
      <c r="EQ205" s="270">
        <v>0</v>
      </c>
      <c r="ER205" s="270">
        <v>0</v>
      </c>
      <c r="ES205" s="270">
        <v>0</v>
      </c>
      <c r="ET205" s="270">
        <v>0</v>
      </c>
      <c r="EU205" s="270">
        <v>0</v>
      </c>
      <c r="EV205" s="270">
        <v>0</v>
      </c>
      <c r="EW205" s="270">
        <v>0</v>
      </c>
      <c r="EX205" s="270">
        <v>0</v>
      </c>
      <c r="EY205" s="270">
        <v>0</v>
      </c>
      <c r="EZ205" s="270">
        <v>0</v>
      </c>
      <c r="FA205" s="270">
        <v>0</v>
      </c>
      <c r="FB205" s="270">
        <v>0</v>
      </c>
      <c r="FC205" s="270">
        <v>0</v>
      </c>
      <c r="FD205" s="270">
        <v>0</v>
      </c>
      <c r="FE205" s="270">
        <v>0</v>
      </c>
      <c r="FF205" s="270">
        <v>0</v>
      </c>
      <c r="FG205" s="270"/>
      <c r="FH205" s="270">
        <v>0</v>
      </c>
      <c r="FI205" s="270"/>
      <c r="FJ205" s="270">
        <v>0</v>
      </c>
      <c r="FK205" s="270">
        <v>0</v>
      </c>
      <c r="FL205" s="270">
        <v>0</v>
      </c>
      <c r="FM205" s="270">
        <v>0</v>
      </c>
      <c r="FN205" s="270">
        <v>0</v>
      </c>
      <c r="FO205" s="351">
        <v>11010</v>
      </c>
      <c r="FP205" s="351">
        <v>0</v>
      </c>
      <c r="FQ205" s="351">
        <v>10670</v>
      </c>
      <c r="FR205" s="13"/>
      <c r="FS205" s="270"/>
      <c r="FT205" s="270"/>
      <c r="FU205" s="270"/>
      <c r="FV205" s="270"/>
      <c r="FW205" s="270"/>
      <c r="FX205" s="270"/>
      <c r="FY205" s="270"/>
      <c r="FZ205" s="270"/>
      <c r="GA205" s="270"/>
      <c r="GB205" s="270"/>
      <c r="GC205" s="270"/>
      <c r="GD205" s="270"/>
      <c r="GE205" s="270"/>
      <c r="GF205" s="270"/>
      <c r="GG205" s="270"/>
      <c r="GH205" s="270"/>
      <c r="GI205" s="270"/>
      <c r="GJ205" s="270"/>
      <c r="GK205" s="270"/>
      <c r="GL205" s="270"/>
      <c r="GM205" s="270"/>
      <c r="GN205" s="270"/>
      <c r="GO205" s="270"/>
      <c r="GP205" s="270"/>
      <c r="GQ205" s="270"/>
      <c r="GR205" s="270"/>
      <c r="GS205" s="270"/>
      <c r="GT205" s="270"/>
      <c r="GU205" s="270"/>
      <c r="GV205" s="270"/>
      <c r="GW205" s="270"/>
      <c r="GX205" s="270"/>
      <c r="GY205" s="270"/>
      <c r="GZ205" s="270"/>
      <c r="HA205" s="270"/>
      <c r="HB205" s="270"/>
      <c r="HC205" s="270"/>
      <c r="HD205" s="270"/>
      <c r="HE205" s="270"/>
      <c r="HF205" s="270"/>
      <c r="HG205" s="270"/>
      <c r="HH205" s="270"/>
      <c r="HI205" s="270"/>
      <c r="HJ205" s="270"/>
      <c r="HK205" s="270"/>
      <c r="HL205" s="270"/>
      <c r="HM205" s="270"/>
      <c r="HN205" s="270"/>
      <c r="HO205" s="270"/>
      <c r="HP205" s="270"/>
      <c r="HQ205" s="270"/>
      <c r="HR205" s="270"/>
      <c r="HS205" s="270"/>
      <c r="HT205" s="270"/>
      <c r="HU205" s="270"/>
      <c r="HV205" s="270"/>
      <c r="HW205" s="270"/>
      <c r="HX205" s="270"/>
      <c r="HY205" s="270"/>
      <c r="HZ205" s="270"/>
      <c r="IA205" s="270"/>
      <c r="IB205" s="270"/>
      <c r="IC205" s="270"/>
      <c r="ID205" s="270"/>
      <c r="IE205" s="270"/>
      <c r="IF205" s="270"/>
      <c r="IG205" s="270"/>
      <c r="IH205" s="270"/>
    </row>
    <row r="206" spans="1:242" ht="12.75" customHeight="1" x14ac:dyDescent="0.2">
      <c r="A206" s="374" t="s">
        <v>797</v>
      </c>
      <c r="B206" s="270">
        <v>4590</v>
      </c>
      <c r="C206" s="270">
        <v>4220</v>
      </c>
      <c r="D206" s="270">
        <v>1935</v>
      </c>
      <c r="E206" s="270">
        <v>2275</v>
      </c>
      <c r="F206" s="270">
        <v>0</v>
      </c>
      <c r="G206" s="270">
        <v>0</v>
      </c>
      <c r="H206" s="270">
        <v>4220</v>
      </c>
      <c r="I206" s="270" t="s">
        <v>1676</v>
      </c>
      <c r="J206" s="270">
        <v>4590</v>
      </c>
      <c r="K206" s="270">
        <v>25</v>
      </c>
      <c r="L206" s="270">
        <v>76.030346140000006</v>
      </c>
      <c r="M206" s="270">
        <v>71</v>
      </c>
      <c r="N206" s="270">
        <v>475</v>
      </c>
      <c r="O206" s="270">
        <v>1145</v>
      </c>
      <c r="P206" s="270">
        <v>1335</v>
      </c>
      <c r="Q206" s="270">
        <v>1170</v>
      </c>
      <c r="R206" s="270">
        <v>75</v>
      </c>
      <c r="S206" s="270">
        <v>15</v>
      </c>
      <c r="T206" s="270" t="s">
        <v>1676</v>
      </c>
      <c r="U206" s="270" t="s">
        <v>1676</v>
      </c>
      <c r="V206" s="270">
        <v>25</v>
      </c>
      <c r="W206" s="270">
        <v>25</v>
      </c>
      <c r="X206" s="270">
        <v>52.558124319999997</v>
      </c>
      <c r="Y206" s="270">
        <v>0</v>
      </c>
      <c r="Z206" s="270">
        <v>670</v>
      </c>
      <c r="AA206" s="270">
        <v>920</v>
      </c>
      <c r="AB206" s="270">
        <v>1265</v>
      </c>
      <c r="AC206" s="270">
        <v>1100</v>
      </c>
      <c r="AD206" s="270">
        <v>615</v>
      </c>
      <c r="AE206" s="270">
        <v>15</v>
      </c>
      <c r="AF206" s="270" t="s">
        <v>1676</v>
      </c>
      <c r="AG206" s="270">
        <v>0</v>
      </c>
      <c r="AH206" s="270">
        <v>575</v>
      </c>
      <c r="AI206" s="270" t="s">
        <v>1676</v>
      </c>
      <c r="AJ206" s="270">
        <v>20</v>
      </c>
      <c r="AK206" s="270">
        <v>2250</v>
      </c>
      <c r="AL206" s="270">
        <v>600</v>
      </c>
      <c r="AM206" s="270">
        <v>640</v>
      </c>
      <c r="AN206" s="270">
        <v>0</v>
      </c>
      <c r="AO206" s="270">
        <v>0</v>
      </c>
      <c r="AP206" s="270" t="s">
        <v>1676</v>
      </c>
      <c r="AQ206" s="270">
        <v>45</v>
      </c>
      <c r="AR206" s="270">
        <v>40</v>
      </c>
      <c r="AS206" s="270">
        <v>15</v>
      </c>
      <c r="AT206" s="270">
        <v>70</v>
      </c>
      <c r="AU206" s="270">
        <v>0</v>
      </c>
      <c r="AV206" s="270">
        <v>20</v>
      </c>
      <c r="AW206" s="270">
        <v>80</v>
      </c>
      <c r="AX206" s="270">
        <v>0</v>
      </c>
      <c r="AY206" s="270" t="s">
        <v>1676</v>
      </c>
      <c r="AZ206" s="270">
        <v>70</v>
      </c>
      <c r="BA206" s="270" t="s">
        <v>1676</v>
      </c>
      <c r="BB206" s="270">
        <v>150</v>
      </c>
      <c r="BC206" s="270">
        <v>10</v>
      </c>
      <c r="BD206" s="270">
        <v>50</v>
      </c>
      <c r="BE206" s="270">
        <v>20</v>
      </c>
      <c r="BF206" s="270" t="s">
        <v>1676</v>
      </c>
      <c r="BG206" s="270" t="s">
        <v>1676</v>
      </c>
      <c r="BH206" s="270" t="s">
        <v>1676</v>
      </c>
      <c r="BI206" s="270">
        <v>500</v>
      </c>
      <c r="BJ206" s="270" t="s">
        <v>1676</v>
      </c>
      <c r="BK206" s="270">
        <v>0</v>
      </c>
      <c r="BL206" s="270">
        <v>30</v>
      </c>
      <c r="BM206" s="270">
        <v>2830</v>
      </c>
      <c r="BN206" s="270">
        <v>15</v>
      </c>
      <c r="BO206" s="270">
        <v>130</v>
      </c>
      <c r="BP206" s="270">
        <v>120</v>
      </c>
      <c r="BQ206" s="270">
        <v>0</v>
      </c>
      <c r="BR206" s="270">
        <v>0</v>
      </c>
      <c r="BS206" s="270" t="s">
        <v>1676</v>
      </c>
      <c r="BT206" s="270">
        <v>225</v>
      </c>
      <c r="BU206" s="270">
        <v>190</v>
      </c>
      <c r="BV206" s="270">
        <v>0</v>
      </c>
      <c r="BW206" s="270">
        <v>85</v>
      </c>
      <c r="BX206" s="270">
        <v>0</v>
      </c>
      <c r="BY206" s="270">
        <v>30</v>
      </c>
      <c r="BZ206" s="270">
        <v>0</v>
      </c>
      <c r="CA206" s="270">
        <v>0</v>
      </c>
      <c r="CB206" s="270">
        <v>0</v>
      </c>
      <c r="CC206" s="270">
        <v>0</v>
      </c>
      <c r="CD206" s="270">
        <v>25</v>
      </c>
      <c r="CE206" s="270" t="s">
        <v>1676</v>
      </c>
      <c r="CF206" s="270">
        <v>0</v>
      </c>
      <c r="CG206" s="270">
        <v>4165</v>
      </c>
      <c r="CH206" s="270">
        <v>0</v>
      </c>
      <c r="CI206" s="270">
        <v>90</v>
      </c>
      <c r="CJ206" s="270">
        <v>85</v>
      </c>
      <c r="CK206" s="270">
        <v>140</v>
      </c>
      <c r="CL206" s="270">
        <v>35</v>
      </c>
      <c r="CM206" s="270">
        <v>595</v>
      </c>
      <c r="CN206" s="270">
        <v>2325</v>
      </c>
      <c r="CO206" s="270">
        <v>0</v>
      </c>
      <c r="CP206" s="270">
        <v>0</v>
      </c>
      <c r="CQ206" s="270">
        <v>0</v>
      </c>
      <c r="CR206" s="270">
        <v>0</v>
      </c>
      <c r="CS206" s="270">
        <v>0</v>
      </c>
      <c r="CT206" s="270">
        <v>0</v>
      </c>
      <c r="CU206" s="270"/>
      <c r="CV206" s="270">
        <v>0</v>
      </c>
      <c r="CW206" s="270">
        <v>0</v>
      </c>
      <c r="CX206" s="270">
        <v>0</v>
      </c>
      <c r="CY206" s="270">
        <v>0</v>
      </c>
      <c r="CZ206" s="270">
        <v>0</v>
      </c>
      <c r="DA206" s="270">
        <v>0</v>
      </c>
      <c r="DB206" s="270">
        <v>0</v>
      </c>
      <c r="DC206" s="270">
        <v>0</v>
      </c>
      <c r="DD206" s="270">
        <v>0</v>
      </c>
      <c r="DE206" s="270">
        <v>0</v>
      </c>
      <c r="DF206" s="270">
        <v>1225</v>
      </c>
      <c r="DG206" s="270">
        <v>0</v>
      </c>
      <c r="DH206" s="270">
        <v>0</v>
      </c>
      <c r="DI206" s="270">
        <v>0</v>
      </c>
      <c r="DJ206" s="270">
        <v>0</v>
      </c>
      <c r="DK206" s="270">
        <v>0</v>
      </c>
      <c r="DL206" s="270">
        <v>0</v>
      </c>
      <c r="DM206" s="270">
        <v>0</v>
      </c>
      <c r="DN206" s="270">
        <v>0</v>
      </c>
      <c r="DO206" s="270">
        <v>0</v>
      </c>
      <c r="DP206" s="270">
        <v>0</v>
      </c>
      <c r="DQ206" s="270">
        <v>0</v>
      </c>
      <c r="DR206" s="270"/>
      <c r="DS206" s="270">
        <v>0</v>
      </c>
      <c r="DT206" s="270">
        <v>0</v>
      </c>
      <c r="DU206" s="270">
        <v>0</v>
      </c>
      <c r="DV206" s="270">
        <v>0</v>
      </c>
      <c r="DW206" s="270">
        <v>0</v>
      </c>
      <c r="DX206" s="270">
        <v>0</v>
      </c>
      <c r="DY206" s="270">
        <v>0</v>
      </c>
      <c r="DZ206" s="270">
        <v>0</v>
      </c>
      <c r="EA206" s="270">
        <v>0</v>
      </c>
      <c r="EB206" s="270">
        <v>0</v>
      </c>
      <c r="EC206" s="270">
        <v>0</v>
      </c>
      <c r="ED206" s="270">
        <v>0</v>
      </c>
      <c r="EE206" s="270">
        <v>0</v>
      </c>
      <c r="EF206" s="270">
        <v>0</v>
      </c>
      <c r="EG206" s="270">
        <v>0</v>
      </c>
      <c r="EH206" s="270">
        <v>0</v>
      </c>
      <c r="EI206" s="270">
        <v>0</v>
      </c>
      <c r="EJ206" s="270">
        <v>0</v>
      </c>
      <c r="EK206" s="270">
        <v>0</v>
      </c>
      <c r="EL206" s="270">
        <v>0</v>
      </c>
      <c r="EM206" s="270">
        <v>95</v>
      </c>
      <c r="EN206" s="270">
        <v>0</v>
      </c>
      <c r="EO206" s="270">
        <v>0</v>
      </c>
      <c r="EP206" s="270">
        <v>0</v>
      </c>
      <c r="EQ206" s="270">
        <v>0</v>
      </c>
      <c r="ER206" s="270">
        <v>0</v>
      </c>
      <c r="ES206" s="270">
        <v>0</v>
      </c>
      <c r="ET206" s="270">
        <v>0</v>
      </c>
      <c r="EU206" s="270">
        <v>0</v>
      </c>
      <c r="EV206" s="270">
        <v>0</v>
      </c>
      <c r="EW206" s="270">
        <v>0</v>
      </c>
      <c r="EX206" s="270">
        <v>0</v>
      </c>
      <c r="EY206" s="270">
        <v>0</v>
      </c>
      <c r="EZ206" s="270">
        <v>0</v>
      </c>
      <c r="FA206" s="270">
        <v>0</v>
      </c>
      <c r="FB206" s="270">
        <v>0</v>
      </c>
      <c r="FC206" s="270">
        <v>0</v>
      </c>
      <c r="FD206" s="270">
        <v>0</v>
      </c>
      <c r="FE206" s="270">
        <v>0</v>
      </c>
      <c r="FF206" s="270">
        <v>0</v>
      </c>
      <c r="FG206" s="270"/>
      <c r="FH206" s="270">
        <v>0</v>
      </c>
      <c r="FI206" s="270"/>
      <c r="FJ206" s="270">
        <v>0</v>
      </c>
      <c r="FK206" s="270">
        <v>0</v>
      </c>
      <c r="FL206" s="270">
        <v>0</v>
      </c>
      <c r="FM206" s="270">
        <v>0</v>
      </c>
      <c r="FN206" s="270">
        <v>0</v>
      </c>
      <c r="FO206" s="351">
        <v>4440</v>
      </c>
      <c r="FP206" s="351">
        <v>0</v>
      </c>
      <c r="FQ206" s="351">
        <v>4220</v>
      </c>
      <c r="FR206" s="13"/>
      <c r="FS206" s="270"/>
      <c r="FT206" s="270"/>
      <c r="FU206" s="270"/>
      <c r="FV206" s="270"/>
      <c r="FW206" s="270"/>
      <c r="FX206" s="270"/>
      <c r="FY206" s="270"/>
      <c r="FZ206" s="270"/>
      <c r="GA206" s="270"/>
      <c r="GB206" s="270"/>
      <c r="GC206" s="270"/>
      <c r="GD206" s="270"/>
      <c r="GE206" s="270"/>
      <c r="GF206" s="270"/>
      <c r="GG206" s="270"/>
      <c r="GH206" s="270"/>
      <c r="GI206" s="270"/>
      <c r="GJ206" s="270"/>
      <c r="GK206" s="270"/>
      <c r="GL206" s="270"/>
      <c r="GM206" s="270"/>
      <c r="GN206" s="270"/>
      <c r="GO206" s="270"/>
      <c r="GP206" s="270"/>
      <c r="GQ206" s="270"/>
      <c r="GR206" s="270"/>
      <c r="GS206" s="270"/>
      <c r="GT206" s="270"/>
      <c r="GU206" s="270"/>
      <c r="GV206" s="270"/>
      <c r="GW206" s="270"/>
      <c r="GX206" s="270"/>
      <c r="GY206" s="270"/>
      <c r="GZ206" s="270"/>
      <c r="HA206" s="270"/>
      <c r="HB206" s="270"/>
      <c r="HC206" s="270"/>
      <c r="HD206" s="270"/>
      <c r="HE206" s="270"/>
      <c r="HF206" s="270"/>
      <c r="HG206" s="270"/>
      <c r="HH206" s="270"/>
      <c r="HI206" s="270"/>
      <c r="HJ206" s="270"/>
      <c r="HK206" s="270"/>
      <c r="HL206" s="270"/>
      <c r="HM206" s="270"/>
      <c r="HN206" s="270"/>
      <c r="HO206" s="270"/>
      <c r="HP206" s="270"/>
      <c r="HQ206" s="270"/>
      <c r="HR206" s="270"/>
      <c r="HS206" s="270"/>
      <c r="HT206" s="270"/>
      <c r="HU206" s="270"/>
      <c r="HV206" s="270"/>
      <c r="HW206" s="270"/>
      <c r="HX206" s="270"/>
      <c r="HY206" s="270"/>
      <c r="HZ206" s="270"/>
      <c r="IA206" s="270"/>
      <c r="IB206" s="270"/>
      <c r="IC206" s="270"/>
      <c r="ID206" s="270"/>
      <c r="IE206" s="270"/>
      <c r="IF206" s="270"/>
      <c r="IG206" s="270"/>
      <c r="IH206" s="270"/>
    </row>
    <row r="207" spans="1:242" ht="12.75" customHeight="1" x14ac:dyDescent="0.2">
      <c r="A207" s="374" t="s">
        <v>1217</v>
      </c>
      <c r="B207" s="270">
        <v>3520</v>
      </c>
      <c r="C207" s="270">
        <v>2870</v>
      </c>
      <c r="D207" s="270">
        <v>1220</v>
      </c>
      <c r="E207" s="270">
        <v>1650</v>
      </c>
      <c r="F207" s="270">
        <v>0</v>
      </c>
      <c r="G207" s="270">
        <v>0</v>
      </c>
      <c r="H207" s="270">
        <v>2870</v>
      </c>
      <c r="I207" s="270">
        <v>45</v>
      </c>
      <c r="J207" s="270">
        <v>3475</v>
      </c>
      <c r="K207" s="270">
        <v>65</v>
      </c>
      <c r="L207" s="270">
        <v>104.4546722</v>
      </c>
      <c r="M207" s="270">
        <v>71</v>
      </c>
      <c r="N207" s="270">
        <v>470</v>
      </c>
      <c r="O207" s="270">
        <v>710</v>
      </c>
      <c r="P207" s="270">
        <v>475</v>
      </c>
      <c r="Q207" s="270">
        <v>720</v>
      </c>
      <c r="R207" s="270">
        <v>270</v>
      </c>
      <c r="S207" s="270">
        <v>175</v>
      </c>
      <c r="T207" s="270">
        <v>35</v>
      </c>
      <c r="U207" s="270" t="s">
        <v>1676</v>
      </c>
      <c r="V207" s="270">
        <v>1.488888889</v>
      </c>
      <c r="W207" s="270">
        <v>1</v>
      </c>
      <c r="X207" s="270">
        <v>67.812126390000003</v>
      </c>
      <c r="Y207" s="270">
        <v>0</v>
      </c>
      <c r="Z207" s="270">
        <v>90</v>
      </c>
      <c r="AA207" s="270">
        <v>250</v>
      </c>
      <c r="AB207" s="270">
        <v>510</v>
      </c>
      <c r="AC207" s="270">
        <v>1275</v>
      </c>
      <c r="AD207" s="270">
        <v>1340</v>
      </c>
      <c r="AE207" s="270">
        <v>55</v>
      </c>
      <c r="AF207" s="270" t="s">
        <v>1676</v>
      </c>
      <c r="AG207" s="270">
        <v>0</v>
      </c>
      <c r="AH207" s="270">
        <v>2300</v>
      </c>
      <c r="AI207" s="270">
        <v>0</v>
      </c>
      <c r="AJ207" s="270">
        <v>0</v>
      </c>
      <c r="AK207" s="270">
        <v>0</v>
      </c>
      <c r="AL207" s="270">
        <v>415</v>
      </c>
      <c r="AM207" s="270">
        <v>515</v>
      </c>
      <c r="AN207" s="270">
        <v>75</v>
      </c>
      <c r="AO207" s="270">
        <v>0</v>
      </c>
      <c r="AP207" s="270" t="s">
        <v>1676</v>
      </c>
      <c r="AQ207" s="270">
        <v>0</v>
      </c>
      <c r="AR207" s="270" t="s">
        <v>1676</v>
      </c>
      <c r="AS207" s="270">
        <v>0</v>
      </c>
      <c r="AT207" s="270">
        <v>0</v>
      </c>
      <c r="AU207" s="270">
        <v>0</v>
      </c>
      <c r="AV207" s="270" t="s">
        <v>1676</v>
      </c>
      <c r="AW207" s="270">
        <v>120</v>
      </c>
      <c r="AX207" s="270">
        <v>0</v>
      </c>
      <c r="AY207" s="270">
        <v>0</v>
      </c>
      <c r="AZ207" s="270">
        <v>20</v>
      </c>
      <c r="BA207" s="270" t="s">
        <v>1676</v>
      </c>
      <c r="BB207" s="270">
        <v>65</v>
      </c>
      <c r="BC207" s="270">
        <v>40</v>
      </c>
      <c r="BD207" s="270">
        <v>15</v>
      </c>
      <c r="BE207" s="270">
        <v>10</v>
      </c>
      <c r="BF207" s="270">
        <v>0</v>
      </c>
      <c r="BG207" s="270">
        <v>0</v>
      </c>
      <c r="BH207" s="270" t="s">
        <v>1676</v>
      </c>
      <c r="BI207" s="270">
        <v>1755</v>
      </c>
      <c r="BJ207" s="270">
        <v>0</v>
      </c>
      <c r="BK207" s="270">
        <v>0</v>
      </c>
      <c r="BL207" s="270" t="s">
        <v>1676</v>
      </c>
      <c r="BM207" s="270">
        <v>795</v>
      </c>
      <c r="BN207" s="270">
        <v>10</v>
      </c>
      <c r="BO207" s="270">
        <v>25</v>
      </c>
      <c r="BP207" s="270" t="s">
        <v>1676</v>
      </c>
      <c r="BQ207" s="270">
        <v>0</v>
      </c>
      <c r="BR207" s="270">
        <v>0</v>
      </c>
      <c r="BS207" s="270" t="s">
        <v>1676</v>
      </c>
      <c r="BT207" s="270">
        <v>185</v>
      </c>
      <c r="BU207" s="270" t="s">
        <v>1676</v>
      </c>
      <c r="BV207" s="270">
        <v>0</v>
      </c>
      <c r="BW207" s="270">
        <v>30</v>
      </c>
      <c r="BX207" s="270">
        <v>0</v>
      </c>
      <c r="BY207" s="270">
        <v>0</v>
      </c>
      <c r="BZ207" s="270">
        <v>0</v>
      </c>
      <c r="CA207" s="270">
        <v>0</v>
      </c>
      <c r="CB207" s="270">
        <v>0</v>
      </c>
      <c r="CC207" s="270">
        <v>0</v>
      </c>
      <c r="CD207" s="270" t="s">
        <v>1676</v>
      </c>
      <c r="CE207" s="270">
        <v>0</v>
      </c>
      <c r="CF207" s="270">
        <v>0</v>
      </c>
      <c r="CG207" s="270">
        <v>2865</v>
      </c>
      <c r="CH207" s="270">
        <v>0</v>
      </c>
      <c r="CI207" s="270">
        <v>265</v>
      </c>
      <c r="CJ207" s="270">
        <v>0</v>
      </c>
      <c r="CK207" s="270">
        <v>30</v>
      </c>
      <c r="CL207" s="270">
        <v>0</v>
      </c>
      <c r="CM207" s="270">
        <v>2345</v>
      </c>
      <c r="CN207" s="270">
        <v>0</v>
      </c>
      <c r="CO207" s="270">
        <v>0</v>
      </c>
      <c r="CP207" s="270">
        <v>0</v>
      </c>
      <c r="CQ207" s="270">
        <v>0</v>
      </c>
      <c r="CR207" s="270">
        <v>0</v>
      </c>
      <c r="CS207" s="270">
        <v>0</v>
      </c>
      <c r="CT207" s="270">
        <v>0</v>
      </c>
      <c r="CU207" s="270"/>
      <c r="CV207" s="270">
        <v>0</v>
      </c>
      <c r="CW207" s="270">
        <v>0</v>
      </c>
      <c r="CX207" s="270">
        <v>0</v>
      </c>
      <c r="CY207" s="270">
        <v>0</v>
      </c>
      <c r="CZ207" s="270">
        <v>0</v>
      </c>
      <c r="DA207" s="270">
        <v>0</v>
      </c>
      <c r="DB207" s="270">
        <v>0</v>
      </c>
      <c r="DC207" s="270">
        <v>0</v>
      </c>
      <c r="DD207" s="270">
        <v>0</v>
      </c>
      <c r="DE207" s="270">
        <v>0</v>
      </c>
      <c r="DF207" s="270">
        <v>880</v>
      </c>
      <c r="DG207" s="270">
        <v>0</v>
      </c>
      <c r="DH207" s="270">
        <v>0</v>
      </c>
      <c r="DI207" s="270">
        <v>0</v>
      </c>
      <c r="DJ207" s="270">
        <v>0</v>
      </c>
      <c r="DK207" s="270">
        <v>0</v>
      </c>
      <c r="DL207" s="270">
        <v>0</v>
      </c>
      <c r="DM207" s="270">
        <v>0</v>
      </c>
      <c r="DN207" s="270">
        <v>0</v>
      </c>
      <c r="DO207" s="270">
        <v>0</v>
      </c>
      <c r="DP207" s="270">
        <v>0</v>
      </c>
      <c r="DQ207" s="270">
        <v>0</v>
      </c>
      <c r="DR207" s="270"/>
      <c r="DS207" s="270">
        <v>0</v>
      </c>
      <c r="DT207" s="270">
        <v>0</v>
      </c>
      <c r="DU207" s="270">
        <v>0</v>
      </c>
      <c r="DV207" s="270">
        <v>0</v>
      </c>
      <c r="DW207" s="270">
        <v>0</v>
      </c>
      <c r="DX207" s="270">
        <v>0</v>
      </c>
      <c r="DY207" s="270">
        <v>0</v>
      </c>
      <c r="DZ207" s="270">
        <v>0</v>
      </c>
      <c r="EA207" s="270">
        <v>0</v>
      </c>
      <c r="EB207" s="270">
        <v>0</v>
      </c>
      <c r="EC207" s="270">
        <v>0</v>
      </c>
      <c r="ED207" s="270">
        <v>0</v>
      </c>
      <c r="EE207" s="270">
        <v>0</v>
      </c>
      <c r="EF207" s="270">
        <v>0</v>
      </c>
      <c r="EG207" s="270">
        <v>0</v>
      </c>
      <c r="EH207" s="270">
        <v>0</v>
      </c>
      <c r="EI207" s="270">
        <v>0</v>
      </c>
      <c r="EJ207" s="270">
        <v>0</v>
      </c>
      <c r="EK207" s="270">
        <v>0</v>
      </c>
      <c r="EL207" s="270">
        <v>0</v>
      </c>
      <c r="EM207" s="270">
        <v>0</v>
      </c>
      <c r="EN207" s="270">
        <v>0</v>
      </c>
      <c r="EO207" s="270">
        <v>0</v>
      </c>
      <c r="EP207" s="270">
        <v>0</v>
      </c>
      <c r="EQ207" s="270">
        <v>0</v>
      </c>
      <c r="ER207" s="270">
        <v>0</v>
      </c>
      <c r="ES207" s="270">
        <v>0</v>
      </c>
      <c r="ET207" s="270">
        <v>0</v>
      </c>
      <c r="EU207" s="270">
        <v>0</v>
      </c>
      <c r="EV207" s="270">
        <v>0</v>
      </c>
      <c r="EW207" s="270">
        <v>0</v>
      </c>
      <c r="EX207" s="270">
        <v>0</v>
      </c>
      <c r="EY207" s="270">
        <v>0</v>
      </c>
      <c r="EZ207" s="270">
        <v>0</v>
      </c>
      <c r="FA207" s="270">
        <v>0</v>
      </c>
      <c r="FB207" s="270">
        <v>0</v>
      </c>
      <c r="FC207" s="270">
        <v>0</v>
      </c>
      <c r="FD207" s="270">
        <v>0</v>
      </c>
      <c r="FE207" s="270">
        <v>0</v>
      </c>
      <c r="FF207" s="270">
        <v>0</v>
      </c>
      <c r="FG207" s="270"/>
      <c r="FH207" s="270">
        <v>0</v>
      </c>
      <c r="FI207" s="270"/>
      <c r="FJ207" s="270">
        <v>0</v>
      </c>
      <c r="FK207" s="270">
        <v>0</v>
      </c>
      <c r="FL207" s="270">
        <v>0</v>
      </c>
      <c r="FM207" s="270">
        <v>0</v>
      </c>
      <c r="FN207" s="270">
        <v>0</v>
      </c>
      <c r="FO207" s="351">
        <v>3455</v>
      </c>
      <c r="FP207" s="351">
        <v>0</v>
      </c>
      <c r="FQ207" s="351">
        <v>2870</v>
      </c>
      <c r="FR207" s="13"/>
      <c r="FS207" s="270"/>
      <c r="FT207" s="270"/>
      <c r="FU207" s="270"/>
      <c r="FV207" s="270"/>
      <c r="FW207" s="270"/>
      <c r="FX207" s="270"/>
      <c r="FY207" s="270"/>
      <c r="FZ207" s="270"/>
      <c r="GA207" s="270"/>
      <c r="GB207" s="270"/>
      <c r="GC207" s="270"/>
      <c r="GD207" s="270"/>
      <c r="GE207" s="270"/>
      <c r="GF207" s="270"/>
      <c r="GG207" s="270"/>
      <c r="GH207" s="270"/>
      <c r="GI207" s="270"/>
      <c r="GJ207" s="270"/>
      <c r="GK207" s="270"/>
      <c r="GL207" s="270"/>
      <c r="GM207" s="270"/>
      <c r="GN207" s="270"/>
      <c r="GO207" s="270"/>
      <c r="GP207" s="270"/>
      <c r="GQ207" s="270"/>
      <c r="GR207" s="270"/>
      <c r="GS207" s="270"/>
      <c r="GT207" s="270"/>
      <c r="GU207" s="270"/>
      <c r="GV207" s="270"/>
      <c r="GW207" s="270"/>
      <c r="GX207" s="270"/>
      <c r="GY207" s="270"/>
      <c r="GZ207" s="270"/>
      <c r="HA207" s="270"/>
      <c r="HB207" s="270"/>
      <c r="HC207" s="270"/>
      <c r="HD207" s="270"/>
      <c r="HE207" s="270"/>
      <c r="HF207" s="270"/>
      <c r="HG207" s="270"/>
      <c r="HH207" s="270"/>
      <c r="HI207" s="270"/>
      <c r="HJ207" s="270"/>
      <c r="HK207" s="270"/>
      <c r="HL207" s="270"/>
      <c r="HM207" s="270"/>
      <c r="HN207" s="270"/>
      <c r="HO207" s="270"/>
      <c r="HP207" s="270"/>
      <c r="HQ207" s="270"/>
      <c r="HR207" s="270"/>
      <c r="HS207" s="270"/>
      <c r="HT207" s="270"/>
      <c r="HU207" s="270"/>
      <c r="HV207" s="270"/>
      <c r="HW207" s="270"/>
      <c r="HX207" s="270"/>
      <c r="HY207" s="270"/>
      <c r="HZ207" s="270"/>
      <c r="IA207" s="270"/>
      <c r="IB207" s="270"/>
      <c r="IC207" s="270"/>
      <c r="ID207" s="270"/>
      <c r="IE207" s="270"/>
      <c r="IF207" s="270"/>
      <c r="IG207" s="270"/>
      <c r="IH207" s="270"/>
    </row>
    <row r="208" spans="1:242" ht="12.75" customHeight="1" x14ac:dyDescent="0.2">
      <c r="A208" s="374" t="s">
        <v>1542</v>
      </c>
      <c r="B208" s="270">
        <v>335</v>
      </c>
      <c r="C208" s="270">
        <v>335</v>
      </c>
      <c r="D208" s="270">
        <v>110</v>
      </c>
      <c r="E208" s="270">
        <v>225</v>
      </c>
      <c r="F208" s="270">
        <v>15</v>
      </c>
      <c r="G208" s="270" t="s">
        <v>1676</v>
      </c>
      <c r="H208" s="270">
        <v>0</v>
      </c>
      <c r="I208" s="270">
        <v>335</v>
      </c>
      <c r="J208" s="270">
        <v>0</v>
      </c>
      <c r="K208" s="270">
        <v>7215</v>
      </c>
      <c r="L208" s="270">
        <v>0</v>
      </c>
      <c r="M208" s="270">
        <v>0</v>
      </c>
      <c r="N208" s="270">
        <v>0</v>
      </c>
      <c r="O208" s="270">
        <v>0</v>
      </c>
      <c r="P208" s="270">
        <v>0</v>
      </c>
      <c r="Q208" s="270">
        <v>0</v>
      </c>
      <c r="R208" s="270">
        <v>0</v>
      </c>
      <c r="S208" s="270">
        <v>0</v>
      </c>
      <c r="T208" s="270">
        <v>0</v>
      </c>
      <c r="U208" s="270">
        <v>0</v>
      </c>
      <c r="V208" s="270">
        <v>0</v>
      </c>
      <c r="W208" s="270">
        <v>0</v>
      </c>
      <c r="X208" s="270">
        <v>84.605970150000005</v>
      </c>
      <c r="Y208" s="270">
        <v>0</v>
      </c>
      <c r="Z208" s="270" t="s">
        <v>1676</v>
      </c>
      <c r="AA208" s="270" t="s">
        <v>1676</v>
      </c>
      <c r="AB208" s="270" t="s">
        <v>1676</v>
      </c>
      <c r="AC208" s="270">
        <v>20</v>
      </c>
      <c r="AD208" s="270">
        <v>215</v>
      </c>
      <c r="AE208" s="270">
        <v>90</v>
      </c>
      <c r="AF208" s="270">
        <v>0</v>
      </c>
      <c r="AG208" s="270">
        <v>0</v>
      </c>
      <c r="AH208" s="270">
        <v>0</v>
      </c>
      <c r="AI208" s="270">
        <v>0</v>
      </c>
      <c r="AJ208" s="270">
        <v>0</v>
      </c>
      <c r="AK208" s="270">
        <v>0</v>
      </c>
      <c r="AL208" s="270">
        <v>0</v>
      </c>
      <c r="AM208" s="270">
        <v>0</v>
      </c>
      <c r="AN208" s="270">
        <v>0</v>
      </c>
      <c r="AO208" s="270">
        <v>0</v>
      </c>
      <c r="AP208" s="270">
        <v>0</v>
      </c>
      <c r="AQ208" s="270">
        <v>0</v>
      </c>
      <c r="AR208" s="270">
        <v>0</v>
      </c>
      <c r="AS208" s="270">
        <v>0</v>
      </c>
      <c r="AT208" s="270">
        <v>0</v>
      </c>
      <c r="AU208" s="270">
        <v>0</v>
      </c>
      <c r="AV208" s="270">
        <v>0</v>
      </c>
      <c r="AW208" s="270">
        <v>0</v>
      </c>
      <c r="AX208" s="270">
        <v>0</v>
      </c>
      <c r="AY208" s="270">
        <v>0</v>
      </c>
      <c r="AZ208" s="270">
        <v>0</v>
      </c>
      <c r="BA208" s="270">
        <v>0</v>
      </c>
      <c r="BB208" s="270">
        <v>335</v>
      </c>
      <c r="BC208" s="270">
        <v>0</v>
      </c>
      <c r="BD208" s="270">
        <v>0</v>
      </c>
      <c r="BE208" s="270">
        <v>0</v>
      </c>
      <c r="BF208" s="270">
        <v>0</v>
      </c>
      <c r="BG208" s="270">
        <v>0</v>
      </c>
      <c r="BH208" s="270">
        <v>0</v>
      </c>
      <c r="BI208" s="270">
        <v>0</v>
      </c>
      <c r="BJ208" s="270">
        <v>0</v>
      </c>
      <c r="BK208" s="270">
        <v>0</v>
      </c>
      <c r="BL208" s="270">
        <v>0</v>
      </c>
      <c r="BM208" s="270">
        <v>0</v>
      </c>
      <c r="BN208" s="270">
        <v>0</v>
      </c>
      <c r="BO208" s="270">
        <v>0</v>
      </c>
      <c r="BP208" s="270">
        <v>0</v>
      </c>
      <c r="BQ208" s="270">
        <v>0</v>
      </c>
      <c r="BR208" s="270">
        <v>0</v>
      </c>
      <c r="BS208" s="270">
        <v>0</v>
      </c>
      <c r="BT208" s="270">
        <v>335</v>
      </c>
      <c r="BU208" s="270">
        <v>0</v>
      </c>
      <c r="BV208" s="270">
        <v>0</v>
      </c>
      <c r="BW208" s="270">
        <v>0</v>
      </c>
      <c r="BX208" s="270">
        <v>0</v>
      </c>
      <c r="BY208" s="270">
        <v>0</v>
      </c>
      <c r="BZ208" s="270">
        <v>0</v>
      </c>
      <c r="CA208" s="270">
        <v>0</v>
      </c>
      <c r="CB208" s="270">
        <v>0</v>
      </c>
      <c r="CC208" s="270">
        <v>0</v>
      </c>
      <c r="CD208" s="270">
        <v>0</v>
      </c>
      <c r="CE208" s="270">
        <v>0</v>
      </c>
      <c r="CF208" s="270">
        <v>0</v>
      </c>
      <c r="CG208" s="270">
        <v>335</v>
      </c>
      <c r="CH208" s="270">
        <v>115</v>
      </c>
      <c r="CI208" s="270">
        <v>0</v>
      </c>
      <c r="CJ208" s="270">
        <v>0</v>
      </c>
      <c r="CK208" s="270">
        <v>0</v>
      </c>
      <c r="CL208" s="270">
        <v>0</v>
      </c>
      <c r="CM208" s="270">
        <v>0</v>
      </c>
      <c r="CN208" s="270">
        <v>0</v>
      </c>
      <c r="CO208" s="270">
        <v>0</v>
      </c>
      <c r="CP208" s="270">
        <v>0</v>
      </c>
      <c r="CQ208" s="270">
        <v>0</v>
      </c>
      <c r="CR208" s="270">
        <v>0</v>
      </c>
      <c r="CS208" s="270">
        <v>0</v>
      </c>
      <c r="CT208" s="270">
        <v>0</v>
      </c>
      <c r="CU208" s="270"/>
      <c r="CV208" s="270">
        <v>0</v>
      </c>
      <c r="CW208" s="270">
        <v>0</v>
      </c>
      <c r="CX208" s="270">
        <v>0</v>
      </c>
      <c r="CY208" s="270">
        <v>0</v>
      </c>
      <c r="CZ208" s="270">
        <v>0</v>
      </c>
      <c r="DA208" s="270">
        <v>0</v>
      </c>
      <c r="DB208" s="270">
        <v>0</v>
      </c>
      <c r="DC208" s="270">
        <v>0</v>
      </c>
      <c r="DD208" s="270">
        <v>0</v>
      </c>
      <c r="DE208" s="270">
        <v>0</v>
      </c>
      <c r="DF208" s="270">
        <v>0</v>
      </c>
      <c r="DG208" s="270">
        <v>0</v>
      </c>
      <c r="DH208" s="270">
        <v>0</v>
      </c>
      <c r="DI208" s="270">
        <v>0</v>
      </c>
      <c r="DJ208" s="270">
        <v>0</v>
      </c>
      <c r="DK208" s="270">
        <v>0</v>
      </c>
      <c r="DL208" s="270">
        <v>0</v>
      </c>
      <c r="DM208" s="270">
        <v>0</v>
      </c>
      <c r="DN208" s="270">
        <v>220</v>
      </c>
      <c r="DO208" s="270">
        <v>0</v>
      </c>
      <c r="DP208" s="270">
        <v>0</v>
      </c>
      <c r="DQ208" s="270">
        <v>0</v>
      </c>
      <c r="DR208" s="270"/>
      <c r="DS208" s="270">
        <v>0</v>
      </c>
      <c r="DT208" s="270">
        <v>0</v>
      </c>
      <c r="DU208" s="270">
        <v>0</v>
      </c>
      <c r="DV208" s="270">
        <v>0</v>
      </c>
      <c r="DW208" s="270">
        <v>0</v>
      </c>
      <c r="DX208" s="270">
        <v>0</v>
      </c>
      <c r="DY208" s="270">
        <v>0</v>
      </c>
      <c r="DZ208" s="270">
        <v>0</v>
      </c>
      <c r="EA208" s="270">
        <v>0</v>
      </c>
      <c r="EB208" s="270">
        <v>0</v>
      </c>
      <c r="EC208" s="270">
        <v>0</v>
      </c>
      <c r="ED208" s="270">
        <v>0</v>
      </c>
      <c r="EE208" s="270">
        <v>0</v>
      </c>
      <c r="EF208" s="270">
        <v>0</v>
      </c>
      <c r="EG208" s="270">
        <v>0</v>
      </c>
      <c r="EH208" s="270">
        <v>0</v>
      </c>
      <c r="EI208" s="270">
        <v>0</v>
      </c>
      <c r="EJ208" s="270">
        <v>0</v>
      </c>
      <c r="EK208" s="270">
        <v>0</v>
      </c>
      <c r="EL208" s="270">
        <v>0</v>
      </c>
      <c r="EM208" s="270">
        <v>0</v>
      </c>
      <c r="EN208" s="270">
        <v>0</v>
      </c>
      <c r="EO208" s="270">
        <v>0</v>
      </c>
      <c r="EP208" s="270">
        <v>0</v>
      </c>
      <c r="EQ208" s="270">
        <v>0</v>
      </c>
      <c r="ER208" s="270">
        <v>0</v>
      </c>
      <c r="ES208" s="270">
        <v>0</v>
      </c>
      <c r="ET208" s="270">
        <v>0</v>
      </c>
      <c r="EU208" s="270">
        <v>0</v>
      </c>
      <c r="EV208" s="270">
        <v>0</v>
      </c>
      <c r="EW208" s="270">
        <v>0</v>
      </c>
      <c r="EX208" s="270">
        <v>0</v>
      </c>
      <c r="EY208" s="270">
        <v>0</v>
      </c>
      <c r="EZ208" s="270">
        <v>0</v>
      </c>
      <c r="FA208" s="270">
        <v>0</v>
      </c>
      <c r="FB208" s="270">
        <v>0</v>
      </c>
      <c r="FC208" s="270">
        <v>0</v>
      </c>
      <c r="FD208" s="270">
        <v>0</v>
      </c>
      <c r="FE208" s="270">
        <v>0</v>
      </c>
      <c r="FF208" s="270">
        <v>0</v>
      </c>
      <c r="FG208" s="270"/>
      <c r="FH208" s="270">
        <v>0</v>
      </c>
      <c r="FI208" s="270"/>
      <c r="FJ208" s="270">
        <v>0</v>
      </c>
      <c r="FK208" s="270">
        <v>0</v>
      </c>
      <c r="FL208" s="270">
        <v>0</v>
      </c>
      <c r="FM208" s="270">
        <v>0</v>
      </c>
      <c r="FN208" s="270">
        <v>0</v>
      </c>
      <c r="FO208" s="351">
        <v>0</v>
      </c>
      <c r="FP208" s="351">
        <v>315</v>
      </c>
      <c r="FQ208" s="351">
        <v>0</v>
      </c>
      <c r="FR208" s="13"/>
      <c r="FS208" s="270"/>
      <c r="FT208" s="270"/>
      <c r="FU208" s="270"/>
      <c r="FV208" s="270"/>
      <c r="FW208" s="270"/>
      <c r="FX208" s="270"/>
      <c r="FY208" s="270"/>
      <c r="FZ208" s="270"/>
      <c r="GA208" s="270"/>
      <c r="GB208" s="270"/>
      <c r="GC208" s="270"/>
      <c r="GD208" s="270"/>
      <c r="GE208" s="270"/>
      <c r="GF208" s="270"/>
      <c r="GG208" s="270"/>
      <c r="GH208" s="270"/>
      <c r="GI208" s="270"/>
      <c r="GJ208" s="270"/>
      <c r="GK208" s="270"/>
      <c r="GL208" s="270"/>
      <c r="GM208" s="270"/>
      <c r="GN208" s="270"/>
      <c r="GO208" s="270"/>
      <c r="GP208" s="270"/>
      <c r="GQ208" s="270"/>
      <c r="GR208" s="270"/>
      <c r="GS208" s="270"/>
      <c r="GT208" s="270"/>
      <c r="GU208" s="270"/>
      <c r="GV208" s="270"/>
      <c r="GW208" s="270"/>
      <c r="GX208" s="270"/>
      <c r="GY208" s="270"/>
      <c r="GZ208" s="270"/>
      <c r="HA208" s="270"/>
      <c r="HB208" s="270"/>
      <c r="HC208" s="270"/>
      <c r="HD208" s="270"/>
      <c r="HE208" s="270"/>
      <c r="HF208" s="270"/>
      <c r="HG208" s="270"/>
      <c r="HH208" s="270"/>
      <c r="HI208" s="270"/>
      <c r="HJ208" s="270"/>
      <c r="HK208" s="270"/>
      <c r="HL208" s="270"/>
      <c r="HM208" s="270"/>
      <c r="HN208" s="270"/>
      <c r="HO208" s="270"/>
      <c r="HP208" s="270"/>
      <c r="HQ208" s="270"/>
      <c r="HR208" s="270"/>
      <c r="HS208" s="270"/>
      <c r="HT208" s="270"/>
      <c r="HU208" s="270"/>
      <c r="HV208" s="270"/>
      <c r="HW208" s="270"/>
      <c r="HX208" s="270"/>
      <c r="HY208" s="270"/>
      <c r="HZ208" s="270"/>
      <c r="IA208" s="270"/>
      <c r="IB208" s="270"/>
      <c r="IC208" s="270"/>
      <c r="ID208" s="270"/>
      <c r="IE208" s="270"/>
      <c r="IF208" s="270"/>
      <c r="IG208" s="270"/>
      <c r="IH208" s="270"/>
    </row>
    <row r="209" spans="1:242" ht="12.75" customHeight="1" x14ac:dyDescent="0.2">
      <c r="A209" s="374" t="s">
        <v>1543</v>
      </c>
      <c r="B209" s="270">
        <v>530</v>
      </c>
      <c r="C209" s="270">
        <v>530</v>
      </c>
      <c r="D209" s="270">
        <v>200</v>
      </c>
      <c r="E209" s="270">
        <v>330</v>
      </c>
      <c r="F209" s="270">
        <v>25</v>
      </c>
      <c r="G209" s="270">
        <v>0</v>
      </c>
      <c r="H209" s="270">
        <v>0</v>
      </c>
      <c r="I209" s="270">
        <v>530</v>
      </c>
      <c r="J209" s="270">
        <v>0</v>
      </c>
      <c r="K209" s="270">
        <v>12435</v>
      </c>
      <c r="L209" s="270">
        <v>0</v>
      </c>
      <c r="M209" s="270">
        <v>0</v>
      </c>
      <c r="N209" s="270">
        <v>0</v>
      </c>
      <c r="O209" s="270">
        <v>0</v>
      </c>
      <c r="P209" s="270">
        <v>0</v>
      </c>
      <c r="Q209" s="270">
        <v>0</v>
      </c>
      <c r="R209" s="270">
        <v>0</v>
      </c>
      <c r="S209" s="270">
        <v>0</v>
      </c>
      <c r="T209" s="270">
        <v>0</v>
      </c>
      <c r="U209" s="270">
        <v>0</v>
      </c>
      <c r="V209" s="270">
        <v>0</v>
      </c>
      <c r="W209" s="270">
        <v>0</v>
      </c>
      <c r="X209" s="270">
        <v>83.819209040000004</v>
      </c>
      <c r="Y209" s="270">
        <v>0</v>
      </c>
      <c r="Z209" s="270">
        <v>0</v>
      </c>
      <c r="AA209" s="270" t="s">
        <v>1676</v>
      </c>
      <c r="AB209" s="270">
        <v>10</v>
      </c>
      <c r="AC209" s="270">
        <v>50</v>
      </c>
      <c r="AD209" s="270">
        <v>325</v>
      </c>
      <c r="AE209" s="270">
        <v>145</v>
      </c>
      <c r="AF209" s="270">
        <v>0</v>
      </c>
      <c r="AG209" s="270">
        <v>0</v>
      </c>
      <c r="AH209" s="270">
        <v>0</v>
      </c>
      <c r="AI209" s="270">
        <v>0</v>
      </c>
      <c r="AJ209" s="270">
        <v>0</v>
      </c>
      <c r="AK209" s="270">
        <v>0</v>
      </c>
      <c r="AL209" s="270">
        <v>0</v>
      </c>
      <c r="AM209" s="270">
        <v>0</v>
      </c>
      <c r="AN209" s="270">
        <v>0</v>
      </c>
      <c r="AO209" s="270">
        <v>0</v>
      </c>
      <c r="AP209" s="270">
        <v>0</v>
      </c>
      <c r="AQ209" s="270">
        <v>0</v>
      </c>
      <c r="AR209" s="270">
        <v>0</v>
      </c>
      <c r="AS209" s="270">
        <v>0</v>
      </c>
      <c r="AT209" s="270">
        <v>0</v>
      </c>
      <c r="AU209" s="270">
        <v>0</v>
      </c>
      <c r="AV209" s="270">
        <v>0</v>
      </c>
      <c r="AW209" s="270">
        <v>0</v>
      </c>
      <c r="AX209" s="270">
        <v>0</v>
      </c>
      <c r="AY209" s="270">
        <v>0</v>
      </c>
      <c r="AZ209" s="270">
        <v>0</v>
      </c>
      <c r="BA209" s="270">
        <v>0</v>
      </c>
      <c r="BB209" s="270">
        <v>530</v>
      </c>
      <c r="BC209" s="270">
        <v>0</v>
      </c>
      <c r="BD209" s="270">
        <v>0</v>
      </c>
      <c r="BE209" s="270">
        <v>0</v>
      </c>
      <c r="BF209" s="270">
        <v>0</v>
      </c>
      <c r="BG209" s="270">
        <v>0</v>
      </c>
      <c r="BH209" s="270">
        <v>0</v>
      </c>
      <c r="BI209" s="270">
        <v>0</v>
      </c>
      <c r="BJ209" s="270">
        <v>0</v>
      </c>
      <c r="BK209" s="270">
        <v>0</v>
      </c>
      <c r="BL209" s="270">
        <v>0</v>
      </c>
      <c r="BM209" s="270">
        <v>0</v>
      </c>
      <c r="BN209" s="270">
        <v>0</v>
      </c>
      <c r="BO209" s="270">
        <v>0</v>
      </c>
      <c r="BP209" s="270">
        <v>0</v>
      </c>
      <c r="BQ209" s="270">
        <v>0</v>
      </c>
      <c r="BR209" s="270">
        <v>0</v>
      </c>
      <c r="BS209" s="270">
        <v>0</v>
      </c>
      <c r="BT209" s="270">
        <v>530</v>
      </c>
      <c r="BU209" s="270">
        <v>0</v>
      </c>
      <c r="BV209" s="270">
        <v>0</v>
      </c>
      <c r="BW209" s="270">
        <v>0</v>
      </c>
      <c r="BX209" s="270">
        <v>0</v>
      </c>
      <c r="BY209" s="270">
        <v>0</v>
      </c>
      <c r="BZ209" s="270">
        <v>0</v>
      </c>
      <c r="CA209" s="270">
        <v>0</v>
      </c>
      <c r="CB209" s="270">
        <v>0</v>
      </c>
      <c r="CC209" s="270">
        <v>0</v>
      </c>
      <c r="CD209" s="270">
        <v>0</v>
      </c>
      <c r="CE209" s="270">
        <v>0</v>
      </c>
      <c r="CF209" s="270">
        <v>0</v>
      </c>
      <c r="CG209" s="270">
        <v>530</v>
      </c>
      <c r="CH209" s="270" t="s">
        <v>1676</v>
      </c>
      <c r="CI209" s="270">
        <v>0</v>
      </c>
      <c r="CJ209" s="270">
        <v>0</v>
      </c>
      <c r="CK209" s="270">
        <v>0</v>
      </c>
      <c r="CL209" s="270">
        <v>0</v>
      </c>
      <c r="CM209" s="270">
        <v>0</v>
      </c>
      <c r="CN209" s="270">
        <v>0</v>
      </c>
      <c r="CO209" s="270">
        <v>0</v>
      </c>
      <c r="CP209" s="270">
        <v>0</v>
      </c>
      <c r="CQ209" s="270">
        <v>0</v>
      </c>
      <c r="CR209" s="270">
        <v>0</v>
      </c>
      <c r="CS209" s="270">
        <v>0</v>
      </c>
      <c r="CT209" s="270">
        <v>0</v>
      </c>
      <c r="CU209" s="270"/>
      <c r="CV209" s="270">
        <v>0</v>
      </c>
      <c r="CW209" s="270">
        <v>0</v>
      </c>
      <c r="CX209" s="270">
        <v>0</v>
      </c>
      <c r="CY209" s="270">
        <v>0</v>
      </c>
      <c r="CZ209" s="270">
        <v>0</v>
      </c>
      <c r="DA209" s="270">
        <v>0</v>
      </c>
      <c r="DB209" s="270">
        <v>0</v>
      </c>
      <c r="DC209" s="270">
        <v>0</v>
      </c>
      <c r="DD209" s="270">
        <v>0</v>
      </c>
      <c r="DE209" s="270">
        <v>0</v>
      </c>
      <c r="DF209" s="270">
        <v>0</v>
      </c>
      <c r="DG209" s="270">
        <v>0</v>
      </c>
      <c r="DH209" s="270">
        <v>0</v>
      </c>
      <c r="DI209" s="270">
        <v>0</v>
      </c>
      <c r="DJ209" s="270">
        <v>0</v>
      </c>
      <c r="DK209" s="270">
        <v>0</v>
      </c>
      <c r="DL209" s="270">
        <v>0</v>
      </c>
      <c r="DM209" s="270">
        <v>0</v>
      </c>
      <c r="DN209" s="270">
        <v>525</v>
      </c>
      <c r="DO209" s="270">
        <v>0</v>
      </c>
      <c r="DP209" s="270">
        <v>0</v>
      </c>
      <c r="DQ209" s="270">
        <v>0</v>
      </c>
      <c r="DR209" s="270"/>
      <c r="DS209" s="270">
        <v>0</v>
      </c>
      <c r="DT209" s="270">
        <v>0</v>
      </c>
      <c r="DU209" s="270">
        <v>0</v>
      </c>
      <c r="DV209" s="270">
        <v>0</v>
      </c>
      <c r="DW209" s="270">
        <v>0</v>
      </c>
      <c r="DX209" s="270">
        <v>0</v>
      </c>
      <c r="DY209" s="270">
        <v>0</v>
      </c>
      <c r="DZ209" s="270">
        <v>0</v>
      </c>
      <c r="EA209" s="270">
        <v>0</v>
      </c>
      <c r="EB209" s="270">
        <v>0</v>
      </c>
      <c r="EC209" s="270">
        <v>0</v>
      </c>
      <c r="ED209" s="270">
        <v>0</v>
      </c>
      <c r="EE209" s="270">
        <v>0</v>
      </c>
      <c r="EF209" s="270">
        <v>0</v>
      </c>
      <c r="EG209" s="270">
        <v>0</v>
      </c>
      <c r="EH209" s="270">
        <v>0</v>
      </c>
      <c r="EI209" s="270">
        <v>0</v>
      </c>
      <c r="EJ209" s="270">
        <v>0</v>
      </c>
      <c r="EK209" s="270">
        <v>0</v>
      </c>
      <c r="EL209" s="270">
        <v>0</v>
      </c>
      <c r="EM209" s="270">
        <v>0</v>
      </c>
      <c r="EN209" s="270">
        <v>0</v>
      </c>
      <c r="EO209" s="270">
        <v>0</v>
      </c>
      <c r="EP209" s="270">
        <v>0</v>
      </c>
      <c r="EQ209" s="270">
        <v>0</v>
      </c>
      <c r="ER209" s="270">
        <v>0</v>
      </c>
      <c r="ES209" s="270">
        <v>0</v>
      </c>
      <c r="ET209" s="270">
        <v>0</v>
      </c>
      <c r="EU209" s="270">
        <v>0</v>
      </c>
      <c r="EV209" s="270">
        <v>0</v>
      </c>
      <c r="EW209" s="270">
        <v>0</v>
      </c>
      <c r="EX209" s="270">
        <v>0</v>
      </c>
      <c r="EY209" s="270">
        <v>0</v>
      </c>
      <c r="EZ209" s="270">
        <v>0</v>
      </c>
      <c r="FA209" s="270">
        <v>0</v>
      </c>
      <c r="FB209" s="270">
        <v>0</v>
      </c>
      <c r="FC209" s="270">
        <v>0</v>
      </c>
      <c r="FD209" s="270">
        <v>0</v>
      </c>
      <c r="FE209" s="270">
        <v>0</v>
      </c>
      <c r="FF209" s="270">
        <v>0</v>
      </c>
      <c r="FG209" s="270"/>
      <c r="FH209" s="270">
        <v>0</v>
      </c>
      <c r="FI209" s="270"/>
      <c r="FJ209" s="270">
        <v>0</v>
      </c>
      <c r="FK209" s="270">
        <v>0</v>
      </c>
      <c r="FL209" s="270">
        <v>0</v>
      </c>
      <c r="FM209" s="270">
        <v>0</v>
      </c>
      <c r="FN209" s="270">
        <v>0</v>
      </c>
      <c r="FO209" s="351">
        <v>0</v>
      </c>
      <c r="FP209" s="351">
        <v>505</v>
      </c>
      <c r="FQ209" s="351">
        <v>0</v>
      </c>
      <c r="FR209" s="13"/>
      <c r="FS209" s="270"/>
      <c r="FT209" s="270"/>
      <c r="FU209" s="270"/>
      <c r="FV209" s="270"/>
      <c r="FW209" s="270"/>
      <c r="FX209" s="270"/>
      <c r="FY209" s="270"/>
      <c r="FZ209" s="270"/>
      <c r="GA209" s="270"/>
      <c r="GB209" s="270"/>
      <c r="GC209" s="270"/>
      <c r="GD209" s="270"/>
      <c r="GE209" s="270"/>
      <c r="GF209" s="270"/>
      <c r="GG209" s="270"/>
      <c r="GH209" s="270"/>
      <c r="GI209" s="270"/>
      <c r="GJ209" s="270"/>
      <c r="GK209" s="270"/>
      <c r="GL209" s="270"/>
      <c r="GM209" s="270"/>
      <c r="GN209" s="270"/>
      <c r="GO209" s="270"/>
      <c r="GP209" s="270"/>
      <c r="GQ209" s="270"/>
      <c r="GR209" s="270"/>
      <c r="GS209" s="270"/>
      <c r="GT209" s="270"/>
      <c r="GU209" s="270"/>
      <c r="GV209" s="270"/>
      <c r="GW209" s="270"/>
      <c r="GX209" s="270"/>
      <c r="GY209" s="270"/>
      <c r="GZ209" s="270"/>
      <c r="HA209" s="270"/>
      <c r="HB209" s="270"/>
      <c r="HC209" s="270"/>
      <c r="HD209" s="270"/>
      <c r="HE209" s="270"/>
      <c r="HF209" s="270"/>
      <c r="HG209" s="270"/>
      <c r="HH209" s="270"/>
      <c r="HI209" s="270"/>
      <c r="HJ209" s="270"/>
      <c r="HK209" s="270"/>
      <c r="HL209" s="270"/>
      <c r="HM209" s="270"/>
      <c r="HN209" s="270"/>
      <c r="HO209" s="270"/>
      <c r="HP209" s="270"/>
      <c r="HQ209" s="270"/>
      <c r="HR209" s="270"/>
      <c r="HS209" s="270"/>
      <c r="HT209" s="270"/>
      <c r="HU209" s="270"/>
      <c r="HV209" s="270"/>
      <c r="HW209" s="270"/>
      <c r="HX209" s="270"/>
      <c r="HY209" s="270"/>
      <c r="HZ209" s="270"/>
      <c r="IA209" s="270"/>
      <c r="IB209" s="270"/>
      <c r="IC209" s="270"/>
      <c r="ID209" s="270"/>
      <c r="IE209" s="270"/>
      <c r="IF209" s="270"/>
      <c r="IG209" s="270"/>
      <c r="IH209" s="270"/>
    </row>
    <row r="210" spans="1:242" ht="12.75" customHeight="1" x14ac:dyDescent="0.2">
      <c r="A210" s="374" t="s">
        <v>590</v>
      </c>
      <c r="B210" s="270">
        <v>500</v>
      </c>
      <c r="C210" s="270">
        <v>500</v>
      </c>
      <c r="D210" s="270">
        <v>270</v>
      </c>
      <c r="E210" s="270">
        <v>230</v>
      </c>
      <c r="F210" s="270" t="s">
        <v>1676</v>
      </c>
      <c r="G210" s="270">
        <v>25</v>
      </c>
      <c r="H210" s="270">
        <v>465</v>
      </c>
      <c r="I210" s="270">
        <v>10</v>
      </c>
      <c r="J210" s="270">
        <v>490</v>
      </c>
      <c r="K210" s="270">
        <v>10</v>
      </c>
      <c r="L210" s="270">
        <v>67.116022099999995</v>
      </c>
      <c r="M210" s="270">
        <v>65</v>
      </c>
      <c r="N210" s="270">
        <v>20</v>
      </c>
      <c r="O210" s="270">
        <v>60</v>
      </c>
      <c r="P210" s="270">
        <v>70</v>
      </c>
      <c r="Q210" s="270">
        <v>30</v>
      </c>
      <c r="R210" s="270" t="s">
        <v>1676</v>
      </c>
      <c r="S210" s="270">
        <v>0</v>
      </c>
      <c r="T210" s="270">
        <v>0</v>
      </c>
      <c r="U210" s="270">
        <v>0</v>
      </c>
      <c r="V210" s="270">
        <v>1</v>
      </c>
      <c r="W210" s="270">
        <v>0</v>
      </c>
      <c r="X210" s="270">
        <v>51.283132530000003</v>
      </c>
      <c r="Y210" s="270">
        <v>0</v>
      </c>
      <c r="Z210" s="270">
        <v>55</v>
      </c>
      <c r="AA210" s="270">
        <v>130</v>
      </c>
      <c r="AB210" s="270">
        <v>145</v>
      </c>
      <c r="AC210" s="270">
        <v>125</v>
      </c>
      <c r="AD210" s="270">
        <v>40</v>
      </c>
      <c r="AE210" s="270">
        <v>0</v>
      </c>
      <c r="AF210" s="270" t="s">
        <v>1676</v>
      </c>
      <c r="AG210" s="270">
        <v>0</v>
      </c>
      <c r="AH210" s="270">
        <v>0</v>
      </c>
      <c r="AI210" s="270">
        <v>0</v>
      </c>
      <c r="AJ210" s="270">
        <v>0</v>
      </c>
      <c r="AK210" s="270">
        <v>0</v>
      </c>
      <c r="AL210" s="270">
        <v>175</v>
      </c>
      <c r="AM210" s="270">
        <v>140</v>
      </c>
      <c r="AN210" s="270">
        <v>20</v>
      </c>
      <c r="AO210" s="270" t="s">
        <v>1676</v>
      </c>
      <c r="AP210" s="270" t="s">
        <v>1676</v>
      </c>
      <c r="AQ210" s="270" t="s">
        <v>1676</v>
      </c>
      <c r="AR210" s="270" t="s">
        <v>1676</v>
      </c>
      <c r="AS210" s="270">
        <v>0</v>
      </c>
      <c r="AT210" s="270" t="s">
        <v>1676</v>
      </c>
      <c r="AU210" s="270">
        <v>0</v>
      </c>
      <c r="AV210" s="270">
        <v>45</v>
      </c>
      <c r="AW210" s="270">
        <v>105</v>
      </c>
      <c r="AX210" s="270">
        <v>0</v>
      </c>
      <c r="AY210" s="270">
        <v>0</v>
      </c>
      <c r="AZ210" s="270">
        <v>0</v>
      </c>
      <c r="BA210" s="270">
        <v>0</v>
      </c>
      <c r="BB210" s="270" t="s">
        <v>1676</v>
      </c>
      <c r="BC210" s="270" t="s">
        <v>1676</v>
      </c>
      <c r="BD210" s="270">
        <v>20</v>
      </c>
      <c r="BE210" s="270" t="s">
        <v>1676</v>
      </c>
      <c r="BF210" s="270">
        <v>0</v>
      </c>
      <c r="BG210" s="270">
        <v>0</v>
      </c>
      <c r="BH210" s="270">
        <v>0</v>
      </c>
      <c r="BI210" s="270">
        <v>0</v>
      </c>
      <c r="BJ210" s="270">
        <v>0</v>
      </c>
      <c r="BK210" s="270" t="s">
        <v>1676</v>
      </c>
      <c r="BL210" s="270" t="s">
        <v>1676</v>
      </c>
      <c r="BM210" s="270">
        <v>355</v>
      </c>
      <c r="BN210" s="270">
        <v>35</v>
      </c>
      <c r="BO210" s="270">
        <v>0</v>
      </c>
      <c r="BP210" s="270" t="s">
        <v>1676</v>
      </c>
      <c r="BQ210" s="270">
        <v>0</v>
      </c>
      <c r="BR210" s="270">
        <v>0</v>
      </c>
      <c r="BS210" s="270">
        <v>0</v>
      </c>
      <c r="BT210" s="270">
        <v>75</v>
      </c>
      <c r="BU210" s="270">
        <v>0</v>
      </c>
      <c r="BV210" s="270">
        <v>0</v>
      </c>
      <c r="BW210" s="270" t="s">
        <v>1676</v>
      </c>
      <c r="BX210" s="270">
        <v>0</v>
      </c>
      <c r="BY210" s="270">
        <v>0</v>
      </c>
      <c r="BZ210" s="270">
        <v>0</v>
      </c>
      <c r="CA210" s="270">
        <v>0</v>
      </c>
      <c r="CB210" s="270">
        <v>0</v>
      </c>
      <c r="CC210" s="270">
        <v>0</v>
      </c>
      <c r="CD210" s="270" t="s">
        <v>1676</v>
      </c>
      <c r="CE210" s="270">
        <v>0</v>
      </c>
      <c r="CF210" s="270">
        <v>0</v>
      </c>
      <c r="CG210" s="270">
        <v>495</v>
      </c>
      <c r="CH210" s="270">
        <v>0</v>
      </c>
      <c r="CI210" s="270">
        <v>495</v>
      </c>
      <c r="CJ210" s="270">
        <v>0</v>
      </c>
      <c r="CK210" s="270">
        <v>0</v>
      </c>
      <c r="CL210" s="270">
        <v>0</v>
      </c>
      <c r="CM210" s="270">
        <v>0</v>
      </c>
      <c r="CN210" s="270">
        <v>0</v>
      </c>
      <c r="CO210" s="270">
        <v>0</v>
      </c>
      <c r="CP210" s="270">
        <v>0</v>
      </c>
      <c r="CQ210" s="270">
        <v>0</v>
      </c>
      <c r="CR210" s="270">
        <v>0</v>
      </c>
      <c r="CS210" s="270">
        <v>0</v>
      </c>
      <c r="CT210" s="270">
        <v>0</v>
      </c>
      <c r="CU210" s="270"/>
      <c r="CV210" s="270">
        <v>0</v>
      </c>
      <c r="CW210" s="270">
        <v>0</v>
      </c>
      <c r="CX210" s="270">
        <v>0</v>
      </c>
      <c r="CY210" s="270">
        <v>0</v>
      </c>
      <c r="CZ210" s="270">
        <v>0</v>
      </c>
      <c r="DA210" s="270">
        <v>0</v>
      </c>
      <c r="DB210" s="270" t="s">
        <v>1676</v>
      </c>
      <c r="DC210" s="270">
        <v>0</v>
      </c>
      <c r="DD210" s="270">
        <v>0</v>
      </c>
      <c r="DE210" s="270">
        <v>0</v>
      </c>
      <c r="DF210" s="270">
        <v>0</v>
      </c>
      <c r="DG210" s="270">
        <v>0</v>
      </c>
      <c r="DH210" s="270">
        <v>0</v>
      </c>
      <c r="DI210" s="270">
        <v>0</v>
      </c>
      <c r="DJ210" s="270">
        <v>0</v>
      </c>
      <c r="DK210" s="270">
        <v>0</v>
      </c>
      <c r="DL210" s="270">
        <v>0</v>
      </c>
      <c r="DM210" s="270">
        <v>0</v>
      </c>
      <c r="DN210" s="270">
        <v>0</v>
      </c>
      <c r="DO210" s="270">
        <v>0</v>
      </c>
      <c r="DP210" s="270">
        <v>0</v>
      </c>
      <c r="DQ210" s="270">
        <v>0</v>
      </c>
      <c r="DR210" s="270"/>
      <c r="DS210" s="270">
        <v>0</v>
      </c>
      <c r="DT210" s="270">
        <v>0</v>
      </c>
      <c r="DU210" s="270">
        <v>0</v>
      </c>
      <c r="DV210" s="270">
        <v>0</v>
      </c>
      <c r="DW210" s="270">
        <v>0</v>
      </c>
      <c r="DX210" s="270">
        <v>0</v>
      </c>
      <c r="DY210" s="270">
        <v>0</v>
      </c>
      <c r="DZ210" s="270">
        <v>0</v>
      </c>
      <c r="EA210" s="270">
        <v>0</v>
      </c>
      <c r="EB210" s="270">
        <v>0</v>
      </c>
      <c r="EC210" s="270">
        <v>0</v>
      </c>
      <c r="ED210" s="270">
        <v>0</v>
      </c>
      <c r="EE210" s="270">
        <v>0</v>
      </c>
      <c r="EF210" s="270">
        <v>0</v>
      </c>
      <c r="EG210" s="270">
        <v>0</v>
      </c>
      <c r="EH210" s="270">
        <v>0</v>
      </c>
      <c r="EI210" s="270">
        <v>0</v>
      </c>
      <c r="EJ210" s="270">
        <v>0</v>
      </c>
      <c r="EK210" s="270">
        <v>0</v>
      </c>
      <c r="EL210" s="270">
        <v>0</v>
      </c>
      <c r="EM210" s="270" t="s">
        <v>1676</v>
      </c>
      <c r="EN210" s="270">
        <v>0</v>
      </c>
      <c r="EO210" s="270">
        <v>0</v>
      </c>
      <c r="EP210" s="270">
        <v>0</v>
      </c>
      <c r="EQ210" s="270">
        <v>0</v>
      </c>
      <c r="ER210" s="270">
        <v>0</v>
      </c>
      <c r="ES210" s="270">
        <v>0</v>
      </c>
      <c r="ET210" s="270">
        <v>0</v>
      </c>
      <c r="EU210" s="270">
        <v>0</v>
      </c>
      <c r="EV210" s="270">
        <v>0</v>
      </c>
      <c r="EW210" s="270">
        <v>0</v>
      </c>
      <c r="EX210" s="270">
        <v>0</v>
      </c>
      <c r="EY210" s="270">
        <v>0</v>
      </c>
      <c r="EZ210" s="270">
        <v>0</v>
      </c>
      <c r="FA210" s="270">
        <v>0</v>
      </c>
      <c r="FB210" s="270">
        <v>0</v>
      </c>
      <c r="FC210" s="270">
        <v>0</v>
      </c>
      <c r="FD210" s="270">
        <v>0</v>
      </c>
      <c r="FE210" s="270">
        <v>0</v>
      </c>
      <c r="FF210" s="270">
        <v>0</v>
      </c>
      <c r="FG210" s="270"/>
      <c r="FH210" s="270">
        <v>0</v>
      </c>
      <c r="FI210" s="270"/>
      <c r="FJ210" s="270">
        <v>0</v>
      </c>
      <c r="FK210" s="270">
        <v>0</v>
      </c>
      <c r="FL210" s="270">
        <v>0</v>
      </c>
      <c r="FM210" s="270">
        <v>0</v>
      </c>
      <c r="FN210" s="270">
        <v>0</v>
      </c>
      <c r="FO210" s="351">
        <v>490</v>
      </c>
      <c r="FP210" s="351">
        <v>0</v>
      </c>
      <c r="FQ210" s="351">
        <v>180</v>
      </c>
      <c r="FR210" s="13"/>
      <c r="FS210" s="270"/>
      <c r="FT210" s="270"/>
      <c r="FU210" s="270"/>
      <c r="FV210" s="270"/>
      <c r="FW210" s="270"/>
      <c r="FX210" s="270"/>
      <c r="FY210" s="270"/>
      <c r="FZ210" s="270"/>
      <c r="GA210" s="270"/>
      <c r="GB210" s="270"/>
      <c r="GC210" s="270"/>
      <c r="GD210" s="270"/>
      <c r="GE210" s="270"/>
      <c r="GF210" s="270"/>
      <c r="GG210" s="270"/>
      <c r="GH210" s="270"/>
      <c r="GI210" s="270"/>
      <c r="GJ210" s="270"/>
      <c r="GK210" s="270"/>
      <c r="GL210" s="270"/>
      <c r="GM210" s="270"/>
      <c r="GN210" s="270"/>
      <c r="GO210" s="270"/>
      <c r="GP210" s="270"/>
      <c r="GQ210" s="270"/>
      <c r="GR210" s="270"/>
      <c r="GS210" s="270"/>
      <c r="GT210" s="270"/>
      <c r="GU210" s="270"/>
      <c r="GV210" s="270"/>
      <c r="GW210" s="270"/>
      <c r="GX210" s="270"/>
      <c r="GY210" s="270"/>
      <c r="GZ210" s="270"/>
      <c r="HA210" s="270"/>
      <c r="HB210" s="270"/>
      <c r="HC210" s="270"/>
      <c r="HD210" s="270"/>
      <c r="HE210" s="270"/>
      <c r="HF210" s="270"/>
      <c r="HG210" s="270"/>
      <c r="HH210" s="270"/>
      <c r="HI210" s="270"/>
      <c r="HJ210" s="270"/>
      <c r="HK210" s="270"/>
      <c r="HL210" s="270"/>
      <c r="HM210" s="270"/>
      <c r="HN210" s="270"/>
      <c r="HO210" s="270"/>
      <c r="HP210" s="270"/>
      <c r="HQ210" s="270"/>
      <c r="HR210" s="270"/>
      <c r="HS210" s="270"/>
      <c r="HT210" s="270"/>
      <c r="HU210" s="270"/>
      <c r="HV210" s="270"/>
      <c r="HW210" s="270"/>
      <c r="HX210" s="270"/>
      <c r="HY210" s="270"/>
      <c r="HZ210" s="270"/>
      <c r="IA210" s="270"/>
      <c r="IB210" s="270"/>
      <c r="IC210" s="270"/>
      <c r="ID210" s="270"/>
      <c r="IE210" s="270"/>
      <c r="IF210" s="270"/>
      <c r="IG210" s="270"/>
      <c r="IH210" s="270"/>
    </row>
    <row r="211" spans="1:242" ht="12.75" customHeight="1" x14ac:dyDescent="0.2">
      <c r="A211" s="374" t="s">
        <v>1387</v>
      </c>
      <c r="B211" s="270">
        <v>260</v>
      </c>
      <c r="C211" s="270">
        <v>260</v>
      </c>
      <c r="D211" s="270">
        <v>135</v>
      </c>
      <c r="E211" s="270">
        <v>125</v>
      </c>
      <c r="F211" s="270">
        <v>0</v>
      </c>
      <c r="G211" s="270">
        <v>0</v>
      </c>
      <c r="H211" s="270">
        <v>260</v>
      </c>
      <c r="I211" s="270">
        <v>0</v>
      </c>
      <c r="J211" s="270">
        <v>260</v>
      </c>
      <c r="K211" s="270">
        <v>0</v>
      </c>
      <c r="L211" s="270">
        <v>41.118556699999999</v>
      </c>
      <c r="M211" s="270">
        <v>36</v>
      </c>
      <c r="N211" s="270">
        <v>55</v>
      </c>
      <c r="O211" s="270">
        <v>115</v>
      </c>
      <c r="P211" s="270">
        <v>15</v>
      </c>
      <c r="Q211" s="270">
        <v>10</v>
      </c>
      <c r="R211" s="270" t="s">
        <v>1676</v>
      </c>
      <c r="S211" s="270">
        <v>0</v>
      </c>
      <c r="T211" s="270">
        <v>0</v>
      </c>
      <c r="U211" s="270">
        <v>0</v>
      </c>
      <c r="V211" s="270">
        <v>0</v>
      </c>
      <c r="W211" s="270">
        <v>0</v>
      </c>
      <c r="X211" s="270">
        <v>54.736641220000003</v>
      </c>
      <c r="Y211" s="270">
        <v>0</v>
      </c>
      <c r="Z211" s="270">
        <v>10</v>
      </c>
      <c r="AA211" s="270">
        <v>55</v>
      </c>
      <c r="AB211" s="270">
        <v>105</v>
      </c>
      <c r="AC211" s="270">
        <v>65</v>
      </c>
      <c r="AD211" s="270">
        <v>25</v>
      </c>
      <c r="AE211" s="270">
        <v>0</v>
      </c>
      <c r="AF211" s="270">
        <v>240</v>
      </c>
      <c r="AG211" s="270">
        <v>0</v>
      </c>
      <c r="AH211" s="270">
        <v>0</v>
      </c>
      <c r="AI211" s="270">
        <v>0</v>
      </c>
      <c r="AJ211" s="270">
        <v>0</v>
      </c>
      <c r="AK211" s="270">
        <v>0</v>
      </c>
      <c r="AL211" s="270">
        <v>0</v>
      </c>
      <c r="AM211" s="270">
        <v>0</v>
      </c>
      <c r="AN211" s="270">
        <v>0</v>
      </c>
      <c r="AO211" s="270">
        <v>0</v>
      </c>
      <c r="AP211" s="270">
        <v>0</v>
      </c>
      <c r="AQ211" s="270">
        <v>0</v>
      </c>
      <c r="AR211" s="270">
        <v>0</v>
      </c>
      <c r="AS211" s="270">
        <v>0</v>
      </c>
      <c r="AT211" s="270">
        <v>0</v>
      </c>
      <c r="AU211" s="270">
        <v>0</v>
      </c>
      <c r="AV211" s="270">
        <v>0</v>
      </c>
      <c r="AW211" s="270" t="s">
        <v>1676</v>
      </c>
      <c r="AX211" s="270">
        <v>0</v>
      </c>
      <c r="AY211" s="270">
        <v>10</v>
      </c>
      <c r="AZ211" s="270" t="s">
        <v>1676</v>
      </c>
      <c r="BA211" s="270" t="s">
        <v>1676</v>
      </c>
      <c r="BB211" s="270" t="s">
        <v>1676</v>
      </c>
      <c r="BC211" s="270">
        <v>0</v>
      </c>
      <c r="BD211" s="270">
        <v>0</v>
      </c>
      <c r="BE211" s="270">
        <v>0</v>
      </c>
      <c r="BF211" s="270" t="s">
        <v>1676</v>
      </c>
      <c r="BG211" s="270">
        <v>0</v>
      </c>
      <c r="BH211" s="270" t="s">
        <v>1676</v>
      </c>
      <c r="BI211" s="270">
        <v>0</v>
      </c>
      <c r="BJ211" s="270">
        <v>0</v>
      </c>
      <c r="BK211" s="270" t="s">
        <v>1676</v>
      </c>
      <c r="BL211" s="270" t="s">
        <v>1676</v>
      </c>
      <c r="BM211" s="270">
        <v>0</v>
      </c>
      <c r="BN211" s="270">
        <v>0</v>
      </c>
      <c r="BO211" s="270">
        <v>250</v>
      </c>
      <c r="BP211" s="270">
        <v>0</v>
      </c>
      <c r="BQ211" s="270">
        <v>0</v>
      </c>
      <c r="BR211" s="270">
        <v>0</v>
      </c>
      <c r="BS211" s="270">
        <v>0</v>
      </c>
      <c r="BT211" s="270" t="s">
        <v>1676</v>
      </c>
      <c r="BU211" s="270">
        <v>0</v>
      </c>
      <c r="BV211" s="270">
        <v>0</v>
      </c>
      <c r="BW211" s="270" t="s">
        <v>1676</v>
      </c>
      <c r="BX211" s="270">
        <v>0</v>
      </c>
      <c r="BY211" s="270">
        <v>0</v>
      </c>
      <c r="BZ211" s="270">
        <v>0</v>
      </c>
      <c r="CA211" s="270">
        <v>0</v>
      </c>
      <c r="CB211" s="270">
        <v>0</v>
      </c>
      <c r="CC211" s="270">
        <v>0</v>
      </c>
      <c r="CD211" s="270">
        <v>0</v>
      </c>
      <c r="CE211" s="270">
        <v>0</v>
      </c>
      <c r="CF211" s="270">
        <v>0</v>
      </c>
      <c r="CG211" s="270">
        <v>260</v>
      </c>
      <c r="CH211" s="270">
        <v>0</v>
      </c>
      <c r="CI211" s="270">
        <v>0</v>
      </c>
      <c r="CJ211" s="270">
        <v>0</v>
      </c>
      <c r="CK211" s="270">
        <v>0</v>
      </c>
      <c r="CL211" s="270">
        <v>0</v>
      </c>
      <c r="CM211" s="270">
        <v>0</v>
      </c>
      <c r="CN211" s="270">
        <v>0</v>
      </c>
      <c r="CO211" s="270">
        <v>0</v>
      </c>
      <c r="CP211" s="270">
        <v>0</v>
      </c>
      <c r="CQ211" s="270">
        <v>0</v>
      </c>
      <c r="CR211" s="270">
        <v>0</v>
      </c>
      <c r="CS211" s="270">
        <v>0</v>
      </c>
      <c r="CT211" s="270">
        <v>0</v>
      </c>
      <c r="CU211" s="270"/>
      <c r="CV211" s="270">
        <v>0</v>
      </c>
      <c r="CW211" s="270">
        <v>195</v>
      </c>
      <c r="CX211" s="270">
        <v>0</v>
      </c>
      <c r="CY211" s="270">
        <v>0</v>
      </c>
      <c r="CZ211" s="270">
        <v>0</v>
      </c>
      <c r="DA211" s="270">
        <v>0</v>
      </c>
      <c r="DB211" s="270">
        <v>70</v>
      </c>
      <c r="DC211" s="270">
        <v>0</v>
      </c>
      <c r="DD211" s="270">
        <v>0</v>
      </c>
      <c r="DE211" s="270">
        <v>0</v>
      </c>
      <c r="DF211" s="270">
        <v>0</v>
      </c>
      <c r="DG211" s="270">
        <v>0</v>
      </c>
      <c r="DH211" s="270">
        <v>0</v>
      </c>
      <c r="DI211" s="270">
        <v>0</v>
      </c>
      <c r="DJ211" s="270">
        <v>0</v>
      </c>
      <c r="DK211" s="270">
        <v>0</v>
      </c>
      <c r="DL211" s="270">
        <v>0</v>
      </c>
      <c r="DM211" s="270">
        <v>0</v>
      </c>
      <c r="DN211" s="270">
        <v>0</v>
      </c>
      <c r="DO211" s="270">
        <v>0</v>
      </c>
      <c r="DP211" s="270">
        <v>0</v>
      </c>
      <c r="DQ211" s="270">
        <v>0</v>
      </c>
      <c r="DR211" s="270"/>
      <c r="DS211" s="270">
        <v>0</v>
      </c>
      <c r="DT211" s="270">
        <v>0</v>
      </c>
      <c r="DU211" s="270">
        <v>0</v>
      </c>
      <c r="DV211" s="270">
        <v>0</v>
      </c>
      <c r="DW211" s="270">
        <v>0</v>
      </c>
      <c r="DX211" s="270">
        <v>0</v>
      </c>
      <c r="DY211" s="270">
        <v>0</v>
      </c>
      <c r="DZ211" s="270">
        <v>0</v>
      </c>
      <c r="EA211" s="270">
        <v>0</v>
      </c>
      <c r="EB211" s="270">
        <v>0</v>
      </c>
      <c r="EC211" s="270">
        <v>0</v>
      </c>
      <c r="ED211" s="270">
        <v>0</v>
      </c>
      <c r="EE211" s="270">
        <v>0</v>
      </c>
      <c r="EF211" s="270">
        <v>0</v>
      </c>
      <c r="EG211" s="270">
        <v>0</v>
      </c>
      <c r="EH211" s="270">
        <v>0</v>
      </c>
      <c r="EI211" s="270">
        <v>0</v>
      </c>
      <c r="EJ211" s="270">
        <v>0</v>
      </c>
      <c r="EK211" s="270">
        <v>0</v>
      </c>
      <c r="EL211" s="270">
        <v>0</v>
      </c>
      <c r="EM211" s="270">
        <v>0</v>
      </c>
      <c r="EN211" s="270">
        <v>0</v>
      </c>
      <c r="EO211" s="270">
        <v>0</v>
      </c>
      <c r="EP211" s="270">
        <v>0</v>
      </c>
      <c r="EQ211" s="270">
        <v>0</v>
      </c>
      <c r="ER211" s="270">
        <v>0</v>
      </c>
      <c r="ES211" s="270">
        <v>0</v>
      </c>
      <c r="ET211" s="270">
        <v>0</v>
      </c>
      <c r="EU211" s="270">
        <v>0</v>
      </c>
      <c r="EV211" s="270">
        <v>0</v>
      </c>
      <c r="EW211" s="270">
        <v>0</v>
      </c>
      <c r="EX211" s="270">
        <v>0</v>
      </c>
      <c r="EY211" s="270">
        <v>0</v>
      </c>
      <c r="EZ211" s="270">
        <v>0</v>
      </c>
      <c r="FA211" s="270">
        <v>0</v>
      </c>
      <c r="FB211" s="270">
        <v>0</v>
      </c>
      <c r="FC211" s="270">
        <v>0</v>
      </c>
      <c r="FD211" s="270">
        <v>0</v>
      </c>
      <c r="FE211" s="270">
        <v>0</v>
      </c>
      <c r="FF211" s="270">
        <v>0</v>
      </c>
      <c r="FG211" s="270"/>
      <c r="FH211" s="270">
        <v>0</v>
      </c>
      <c r="FI211" s="270"/>
      <c r="FJ211" s="270">
        <v>0</v>
      </c>
      <c r="FK211" s="270">
        <v>0</v>
      </c>
      <c r="FL211" s="270">
        <v>0</v>
      </c>
      <c r="FM211" s="270">
        <v>0</v>
      </c>
      <c r="FN211" s="270">
        <v>0</v>
      </c>
      <c r="FO211" s="351">
        <v>255</v>
      </c>
      <c r="FP211" s="351">
        <v>0</v>
      </c>
      <c r="FQ211" s="351">
        <v>195</v>
      </c>
      <c r="FR211" s="13"/>
      <c r="FS211" s="270"/>
      <c r="FT211" s="270"/>
      <c r="FU211" s="270"/>
      <c r="FV211" s="270"/>
      <c r="FW211" s="270"/>
      <c r="FX211" s="270"/>
      <c r="FY211" s="270"/>
      <c r="FZ211" s="270"/>
      <c r="GA211" s="270"/>
      <c r="GB211" s="270"/>
      <c r="GC211" s="270"/>
      <c r="GD211" s="270"/>
      <c r="GE211" s="270"/>
      <c r="GF211" s="270"/>
      <c r="GG211" s="270"/>
      <c r="GH211" s="270"/>
      <c r="GI211" s="270"/>
      <c r="GJ211" s="270"/>
      <c r="GK211" s="270"/>
      <c r="GL211" s="270"/>
      <c r="GM211" s="270"/>
      <c r="GN211" s="270"/>
      <c r="GO211" s="270"/>
      <c r="GP211" s="270"/>
      <c r="GQ211" s="270"/>
      <c r="GR211" s="270"/>
      <c r="GS211" s="270"/>
      <c r="GT211" s="270"/>
      <c r="GU211" s="270"/>
      <c r="GV211" s="270"/>
      <c r="GW211" s="270"/>
      <c r="GX211" s="270"/>
      <c r="GY211" s="270"/>
      <c r="GZ211" s="270"/>
      <c r="HA211" s="270"/>
      <c r="HB211" s="270"/>
      <c r="HC211" s="270"/>
      <c r="HD211" s="270"/>
      <c r="HE211" s="270"/>
      <c r="HF211" s="270"/>
      <c r="HG211" s="270"/>
      <c r="HH211" s="270"/>
      <c r="HI211" s="270"/>
      <c r="HJ211" s="270"/>
      <c r="HK211" s="270"/>
      <c r="HL211" s="270"/>
      <c r="HM211" s="270"/>
      <c r="HN211" s="270"/>
      <c r="HO211" s="270"/>
      <c r="HP211" s="270"/>
      <c r="HQ211" s="270"/>
      <c r="HR211" s="270"/>
      <c r="HS211" s="270"/>
      <c r="HT211" s="270"/>
      <c r="HU211" s="270"/>
      <c r="HV211" s="270"/>
      <c r="HW211" s="270"/>
      <c r="HX211" s="270"/>
      <c r="HY211" s="270"/>
      <c r="HZ211" s="270"/>
      <c r="IA211" s="270"/>
      <c r="IB211" s="270"/>
      <c r="IC211" s="270"/>
      <c r="ID211" s="270"/>
      <c r="IE211" s="270"/>
      <c r="IF211" s="270"/>
      <c r="IG211" s="270"/>
      <c r="IH211" s="270"/>
    </row>
    <row r="212" spans="1:242" ht="12.75" customHeight="1" x14ac:dyDescent="0.2">
      <c r="A212" s="374" t="s">
        <v>1388</v>
      </c>
      <c r="B212" s="270">
        <v>170</v>
      </c>
      <c r="C212" s="270">
        <v>170</v>
      </c>
      <c r="D212" s="270">
        <v>85</v>
      </c>
      <c r="E212" s="270">
        <v>85</v>
      </c>
      <c r="F212" s="270">
        <v>0</v>
      </c>
      <c r="G212" s="270">
        <v>0</v>
      </c>
      <c r="H212" s="270">
        <v>170</v>
      </c>
      <c r="I212" s="270">
        <v>0</v>
      </c>
      <c r="J212" s="270">
        <v>170</v>
      </c>
      <c r="K212" s="270">
        <v>0</v>
      </c>
      <c r="L212" s="270">
        <v>91.479166669999998</v>
      </c>
      <c r="M212" s="270">
        <v>62</v>
      </c>
      <c r="N212" s="270">
        <v>20</v>
      </c>
      <c r="O212" s="270">
        <v>50</v>
      </c>
      <c r="P212" s="270">
        <v>30</v>
      </c>
      <c r="Q212" s="270">
        <v>30</v>
      </c>
      <c r="R212" s="270" t="s">
        <v>1676</v>
      </c>
      <c r="S212" s="270" t="s">
        <v>1676</v>
      </c>
      <c r="T212" s="270" t="s">
        <v>1676</v>
      </c>
      <c r="U212" s="270" t="s">
        <v>1676</v>
      </c>
      <c r="V212" s="270">
        <v>0</v>
      </c>
      <c r="W212" s="270">
        <v>0</v>
      </c>
      <c r="X212" s="270">
        <v>56.296511629999998</v>
      </c>
      <c r="Y212" s="270">
        <v>0</v>
      </c>
      <c r="Z212" s="270">
        <v>10</v>
      </c>
      <c r="AA212" s="270">
        <v>30</v>
      </c>
      <c r="AB212" s="270">
        <v>60</v>
      </c>
      <c r="AC212" s="270">
        <v>40</v>
      </c>
      <c r="AD212" s="270">
        <v>30</v>
      </c>
      <c r="AE212" s="270">
        <v>0</v>
      </c>
      <c r="AF212" s="270">
        <v>155</v>
      </c>
      <c r="AG212" s="270">
        <v>0</v>
      </c>
      <c r="AH212" s="270">
        <v>0</v>
      </c>
      <c r="AI212" s="270">
        <v>0</v>
      </c>
      <c r="AJ212" s="270">
        <v>0</v>
      </c>
      <c r="AK212" s="270">
        <v>0</v>
      </c>
      <c r="AL212" s="270">
        <v>0</v>
      </c>
      <c r="AM212" s="270">
        <v>0</v>
      </c>
      <c r="AN212" s="270">
        <v>0</v>
      </c>
      <c r="AO212" s="270">
        <v>0</v>
      </c>
      <c r="AP212" s="270">
        <v>0</v>
      </c>
      <c r="AQ212" s="270">
        <v>0</v>
      </c>
      <c r="AR212" s="270">
        <v>0</v>
      </c>
      <c r="AS212" s="270">
        <v>0</v>
      </c>
      <c r="AT212" s="270">
        <v>0</v>
      </c>
      <c r="AU212" s="270">
        <v>0</v>
      </c>
      <c r="AV212" s="270">
        <v>0</v>
      </c>
      <c r="AW212" s="270">
        <v>0</v>
      </c>
      <c r="AX212" s="270">
        <v>0</v>
      </c>
      <c r="AY212" s="270">
        <v>10</v>
      </c>
      <c r="AZ212" s="270" t="s">
        <v>1676</v>
      </c>
      <c r="BA212" s="270">
        <v>0</v>
      </c>
      <c r="BB212" s="270" t="s">
        <v>1676</v>
      </c>
      <c r="BC212" s="270">
        <v>0</v>
      </c>
      <c r="BD212" s="270">
        <v>0</v>
      </c>
      <c r="BE212" s="270">
        <v>0</v>
      </c>
      <c r="BF212" s="270" t="s">
        <v>1676</v>
      </c>
      <c r="BG212" s="270">
        <v>0</v>
      </c>
      <c r="BH212" s="270">
        <v>0</v>
      </c>
      <c r="BI212" s="270">
        <v>0</v>
      </c>
      <c r="BJ212" s="270">
        <v>0</v>
      </c>
      <c r="BK212" s="270" t="s">
        <v>1676</v>
      </c>
      <c r="BL212" s="270" t="s">
        <v>1676</v>
      </c>
      <c r="BM212" s="270" t="s">
        <v>1676</v>
      </c>
      <c r="BN212" s="270">
        <v>0</v>
      </c>
      <c r="BO212" s="270">
        <v>160</v>
      </c>
      <c r="BP212" s="270" t="s">
        <v>1676</v>
      </c>
      <c r="BQ212" s="270">
        <v>0</v>
      </c>
      <c r="BR212" s="270">
        <v>0</v>
      </c>
      <c r="BS212" s="270">
        <v>0</v>
      </c>
      <c r="BT212" s="270" t="s">
        <v>1676</v>
      </c>
      <c r="BU212" s="270">
        <v>0</v>
      </c>
      <c r="BV212" s="270">
        <v>0</v>
      </c>
      <c r="BW212" s="270" t="s">
        <v>1676</v>
      </c>
      <c r="BX212" s="270">
        <v>0</v>
      </c>
      <c r="BY212" s="270">
        <v>0</v>
      </c>
      <c r="BZ212" s="270">
        <v>0</v>
      </c>
      <c r="CA212" s="270">
        <v>0</v>
      </c>
      <c r="CB212" s="270">
        <v>0</v>
      </c>
      <c r="CC212" s="270">
        <v>0</v>
      </c>
      <c r="CD212" s="270">
        <v>0</v>
      </c>
      <c r="CE212" s="270">
        <v>0</v>
      </c>
      <c r="CF212" s="270">
        <v>0</v>
      </c>
      <c r="CG212" s="270">
        <v>170</v>
      </c>
      <c r="CH212" s="270">
        <v>0</v>
      </c>
      <c r="CI212" s="270">
        <v>0</v>
      </c>
      <c r="CJ212" s="270">
        <v>0</v>
      </c>
      <c r="CK212" s="270">
        <v>0</v>
      </c>
      <c r="CL212" s="270">
        <v>0</v>
      </c>
      <c r="CM212" s="270">
        <v>0</v>
      </c>
      <c r="CN212" s="270">
        <v>0</v>
      </c>
      <c r="CO212" s="270">
        <v>0</v>
      </c>
      <c r="CP212" s="270">
        <v>0</v>
      </c>
      <c r="CQ212" s="270">
        <v>0</v>
      </c>
      <c r="CR212" s="270">
        <v>0</v>
      </c>
      <c r="CS212" s="270">
        <v>0</v>
      </c>
      <c r="CT212" s="270">
        <v>0</v>
      </c>
      <c r="CU212" s="270"/>
      <c r="CV212" s="270">
        <v>0</v>
      </c>
      <c r="CW212" s="270">
        <v>140</v>
      </c>
      <c r="CX212" s="270">
        <v>0</v>
      </c>
      <c r="CY212" s="270">
        <v>0</v>
      </c>
      <c r="CZ212" s="270">
        <v>0</v>
      </c>
      <c r="DA212" s="270">
        <v>0</v>
      </c>
      <c r="DB212" s="270">
        <v>30</v>
      </c>
      <c r="DC212" s="270">
        <v>0</v>
      </c>
      <c r="DD212" s="270">
        <v>0</v>
      </c>
      <c r="DE212" s="270">
        <v>0</v>
      </c>
      <c r="DF212" s="270">
        <v>0</v>
      </c>
      <c r="DG212" s="270">
        <v>0</v>
      </c>
      <c r="DH212" s="270">
        <v>0</v>
      </c>
      <c r="DI212" s="270">
        <v>0</v>
      </c>
      <c r="DJ212" s="270">
        <v>0</v>
      </c>
      <c r="DK212" s="270">
        <v>0</v>
      </c>
      <c r="DL212" s="270">
        <v>0</v>
      </c>
      <c r="DM212" s="270">
        <v>0</v>
      </c>
      <c r="DN212" s="270">
        <v>0</v>
      </c>
      <c r="DO212" s="270">
        <v>0</v>
      </c>
      <c r="DP212" s="270">
        <v>0</v>
      </c>
      <c r="DQ212" s="270">
        <v>0</v>
      </c>
      <c r="DR212" s="270"/>
      <c r="DS212" s="270">
        <v>0</v>
      </c>
      <c r="DT212" s="270">
        <v>0</v>
      </c>
      <c r="DU212" s="270">
        <v>0</v>
      </c>
      <c r="DV212" s="270">
        <v>0</v>
      </c>
      <c r="DW212" s="270">
        <v>0</v>
      </c>
      <c r="DX212" s="270">
        <v>0</v>
      </c>
      <c r="DY212" s="270">
        <v>0</v>
      </c>
      <c r="DZ212" s="270">
        <v>0</v>
      </c>
      <c r="EA212" s="270">
        <v>0</v>
      </c>
      <c r="EB212" s="270">
        <v>0</v>
      </c>
      <c r="EC212" s="270">
        <v>0</v>
      </c>
      <c r="ED212" s="270">
        <v>0</v>
      </c>
      <c r="EE212" s="270">
        <v>0</v>
      </c>
      <c r="EF212" s="270">
        <v>0</v>
      </c>
      <c r="EG212" s="270">
        <v>0</v>
      </c>
      <c r="EH212" s="270">
        <v>0</v>
      </c>
      <c r="EI212" s="270">
        <v>0</v>
      </c>
      <c r="EJ212" s="270">
        <v>0</v>
      </c>
      <c r="EK212" s="270">
        <v>0</v>
      </c>
      <c r="EL212" s="270">
        <v>0</v>
      </c>
      <c r="EM212" s="270">
        <v>0</v>
      </c>
      <c r="EN212" s="270">
        <v>0</v>
      </c>
      <c r="EO212" s="270">
        <v>0</v>
      </c>
      <c r="EP212" s="270">
        <v>0</v>
      </c>
      <c r="EQ212" s="270">
        <v>0</v>
      </c>
      <c r="ER212" s="270">
        <v>0</v>
      </c>
      <c r="ES212" s="270">
        <v>0</v>
      </c>
      <c r="ET212" s="270">
        <v>0</v>
      </c>
      <c r="EU212" s="270">
        <v>0</v>
      </c>
      <c r="EV212" s="270">
        <v>0</v>
      </c>
      <c r="EW212" s="270">
        <v>0</v>
      </c>
      <c r="EX212" s="270">
        <v>0</v>
      </c>
      <c r="EY212" s="270">
        <v>0</v>
      </c>
      <c r="EZ212" s="270">
        <v>0</v>
      </c>
      <c r="FA212" s="270">
        <v>0</v>
      </c>
      <c r="FB212" s="270">
        <v>0</v>
      </c>
      <c r="FC212" s="270">
        <v>0</v>
      </c>
      <c r="FD212" s="270">
        <v>0</v>
      </c>
      <c r="FE212" s="270">
        <v>0</v>
      </c>
      <c r="FF212" s="270">
        <v>0</v>
      </c>
      <c r="FG212" s="270"/>
      <c r="FH212" s="270">
        <v>0</v>
      </c>
      <c r="FI212" s="270"/>
      <c r="FJ212" s="270">
        <v>0</v>
      </c>
      <c r="FK212" s="270">
        <v>0</v>
      </c>
      <c r="FL212" s="270">
        <v>0</v>
      </c>
      <c r="FM212" s="270">
        <v>0</v>
      </c>
      <c r="FN212" s="270">
        <v>0</v>
      </c>
      <c r="FO212" s="351">
        <v>170</v>
      </c>
      <c r="FP212" s="351">
        <v>0</v>
      </c>
      <c r="FQ212" s="351">
        <v>145</v>
      </c>
      <c r="FR212" s="13"/>
      <c r="FS212" s="270"/>
      <c r="FT212" s="270"/>
      <c r="FU212" s="270"/>
      <c r="FV212" s="270"/>
      <c r="FW212" s="270"/>
      <c r="FX212" s="270"/>
      <c r="FY212" s="270"/>
      <c r="FZ212" s="270"/>
      <c r="GA212" s="270"/>
      <c r="GB212" s="270"/>
      <c r="GC212" s="270"/>
      <c r="GD212" s="270"/>
      <c r="GE212" s="270"/>
      <c r="GF212" s="270"/>
      <c r="GG212" s="270"/>
      <c r="GH212" s="270"/>
      <c r="GI212" s="270"/>
      <c r="GJ212" s="270"/>
      <c r="GK212" s="270"/>
      <c r="GL212" s="270"/>
      <c r="GM212" s="270"/>
      <c r="GN212" s="270"/>
      <c r="GO212" s="270"/>
      <c r="GP212" s="270"/>
      <c r="GQ212" s="270"/>
      <c r="GR212" s="270"/>
      <c r="GS212" s="270"/>
      <c r="GT212" s="270"/>
      <c r="GU212" s="270"/>
      <c r="GV212" s="270"/>
      <c r="GW212" s="270"/>
      <c r="GX212" s="270"/>
      <c r="GY212" s="270"/>
      <c r="GZ212" s="270"/>
      <c r="HA212" s="270"/>
      <c r="HB212" s="270"/>
      <c r="HC212" s="270"/>
      <c r="HD212" s="270"/>
      <c r="HE212" s="270"/>
      <c r="HF212" s="270"/>
      <c r="HG212" s="270"/>
      <c r="HH212" s="270"/>
      <c r="HI212" s="270"/>
      <c r="HJ212" s="270"/>
      <c r="HK212" s="270"/>
      <c r="HL212" s="270"/>
      <c r="HM212" s="270"/>
      <c r="HN212" s="270"/>
      <c r="HO212" s="270"/>
      <c r="HP212" s="270"/>
      <c r="HQ212" s="270"/>
      <c r="HR212" s="270"/>
      <c r="HS212" s="270"/>
      <c r="HT212" s="270"/>
      <c r="HU212" s="270"/>
      <c r="HV212" s="270"/>
      <c r="HW212" s="270"/>
      <c r="HX212" s="270"/>
      <c r="HY212" s="270"/>
      <c r="HZ212" s="270"/>
      <c r="IA212" s="270"/>
      <c r="IB212" s="270"/>
      <c r="IC212" s="270"/>
      <c r="ID212" s="270"/>
      <c r="IE212" s="270"/>
      <c r="IF212" s="270"/>
      <c r="IG212" s="270"/>
      <c r="IH212" s="270"/>
    </row>
    <row r="213" spans="1:242" ht="12.75" customHeight="1" x14ac:dyDescent="0.2">
      <c r="A213" s="374" t="s">
        <v>1329</v>
      </c>
      <c r="B213" s="270">
        <v>2995</v>
      </c>
      <c r="C213" s="270">
        <v>2995</v>
      </c>
      <c r="D213" s="270">
        <v>1335</v>
      </c>
      <c r="E213" s="270">
        <v>1660</v>
      </c>
      <c r="F213" s="270">
        <v>20</v>
      </c>
      <c r="G213" s="270">
        <v>165</v>
      </c>
      <c r="H213" s="270">
        <v>2810</v>
      </c>
      <c r="I213" s="270">
        <v>25</v>
      </c>
      <c r="J213" s="270">
        <v>2970</v>
      </c>
      <c r="K213" s="270">
        <v>20</v>
      </c>
      <c r="L213" s="270">
        <v>71.633284239999995</v>
      </c>
      <c r="M213" s="270">
        <v>52</v>
      </c>
      <c r="N213" s="270">
        <v>510</v>
      </c>
      <c r="O213" s="270">
        <v>655</v>
      </c>
      <c r="P213" s="270">
        <v>365</v>
      </c>
      <c r="Q213" s="270">
        <v>390</v>
      </c>
      <c r="R213" s="270">
        <v>85</v>
      </c>
      <c r="S213" s="270">
        <v>10</v>
      </c>
      <c r="T213" s="270">
        <v>15</v>
      </c>
      <c r="U213" s="270" t="s">
        <v>1676</v>
      </c>
      <c r="V213" s="270">
        <v>0.76</v>
      </c>
      <c r="W213" s="270">
        <v>0</v>
      </c>
      <c r="X213" s="270">
        <v>53.150200269999999</v>
      </c>
      <c r="Y213" s="270">
        <v>0</v>
      </c>
      <c r="Z213" s="270">
        <v>210</v>
      </c>
      <c r="AA213" s="270">
        <v>635</v>
      </c>
      <c r="AB213" s="270">
        <v>1085</v>
      </c>
      <c r="AC213" s="270">
        <v>855</v>
      </c>
      <c r="AD213" s="270">
        <v>215</v>
      </c>
      <c r="AE213" s="270">
        <v>0</v>
      </c>
      <c r="AF213" s="270">
        <v>340</v>
      </c>
      <c r="AG213" s="270">
        <v>0</v>
      </c>
      <c r="AH213" s="270" t="s">
        <v>1676</v>
      </c>
      <c r="AI213" s="270">
        <v>0</v>
      </c>
      <c r="AJ213" s="270">
        <v>0</v>
      </c>
      <c r="AK213" s="270">
        <v>0</v>
      </c>
      <c r="AL213" s="270">
        <v>305</v>
      </c>
      <c r="AM213" s="270">
        <v>340</v>
      </c>
      <c r="AN213" s="270">
        <v>30</v>
      </c>
      <c r="AO213" s="270">
        <v>0</v>
      </c>
      <c r="AP213" s="270" t="s">
        <v>1676</v>
      </c>
      <c r="AQ213" s="270">
        <v>30</v>
      </c>
      <c r="AR213" s="270" t="s">
        <v>1676</v>
      </c>
      <c r="AS213" s="270">
        <v>90</v>
      </c>
      <c r="AT213" s="270">
        <v>220</v>
      </c>
      <c r="AU213" s="270">
        <v>0</v>
      </c>
      <c r="AV213" s="270">
        <v>95</v>
      </c>
      <c r="AW213" s="270">
        <v>420</v>
      </c>
      <c r="AX213" s="270">
        <v>0</v>
      </c>
      <c r="AY213" s="270">
        <v>535</v>
      </c>
      <c r="AZ213" s="270">
        <v>520</v>
      </c>
      <c r="BA213" s="270" t="s">
        <v>1676</v>
      </c>
      <c r="BB213" s="270">
        <v>75</v>
      </c>
      <c r="BC213" s="270" t="s">
        <v>1676</v>
      </c>
      <c r="BD213" s="270">
        <v>75</v>
      </c>
      <c r="BE213" s="270">
        <v>10</v>
      </c>
      <c r="BF213" s="270">
        <v>25</v>
      </c>
      <c r="BG213" s="270">
        <v>15</v>
      </c>
      <c r="BH213" s="270">
        <v>125</v>
      </c>
      <c r="BI213" s="270" t="s">
        <v>1676</v>
      </c>
      <c r="BJ213" s="270">
        <v>0</v>
      </c>
      <c r="BK213" s="270">
        <v>40</v>
      </c>
      <c r="BL213" s="270">
        <v>20</v>
      </c>
      <c r="BM213" s="270">
        <v>720</v>
      </c>
      <c r="BN213" s="270">
        <v>85</v>
      </c>
      <c r="BO213" s="270">
        <v>1310</v>
      </c>
      <c r="BP213" s="270">
        <v>325</v>
      </c>
      <c r="BQ213" s="270">
        <v>0</v>
      </c>
      <c r="BR213" s="270">
        <v>0</v>
      </c>
      <c r="BS213" s="270">
        <v>10</v>
      </c>
      <c r="BT213" s="270">
        <v>185</v>
      </c>
      <c r="BU213" s="270">
        <v>15</v>
      </c>
      <c r="BV213" s="270">
        <v>0</v>
      </c>
      <c r="BW213" s="270">
        <v>40</v>
      </c>
      <c r="BX213" s="270">
        <v>0</v>
      </c>
      <c r="BY213" s="270" t="s">
        <v>1676</v>
      </c>
      <c r="BZ213" s="270">
        <v>0</v>
      </c>
      <c r="CA213" s="270" t="s">
        <v>1676</v>
      </c>
      <c r="CB213" s="270">
        <v>0</v>
      </c>
      <c r="CC213" s="270">
        <v>0</v>
      </c>
      <c r="CD213" s="270">
        <v>20</v>
      </c>
      <c r="CE213" s="270">
        <v>0</v>
      </c>
      <c r="CF213" s="270">
        <v>0</v>
      </c>
      <c r="CG213" s="270">
        <v>2975</v>
      </c>
      <c r="CH213" s="270">
        <v>0</v>
      </c>
      <c r="CI213" s="270">
        <v>1015</v>
      </c>
      <c r="CJ213" s="270">
        <v>0</v>
      </c>
      <c r="CK213" s="270">
        <v>760</v>
      </c>
      <c r="CL213" s="270">
        <v>0</v>
      </c>
      <c r="CM213" s="270">
        <v>0</v>
      </c>
      <c r="CN213" s="270">
        <v>0</v>
      </c>
      <c r="CO213" s="270">
        <v>0</v>
      </c>
      <c r="CP213" s="270">
        <v>0</v>
      </c>
      <c r="CQ213" s="270">
        <v>0</v>
      </c>
      <c r="CR213" s="270">
        <v>0</v>
      </c>
      <c r="CS213" s="270">
        <v>0</v>
      </c>
      <c r="CT213" s="270">
        <v>0</v>
      </c>
      <c r="CU213" s="270"/>
      <c r="CV213" s="270">
        <v>0</v>
      </c>
      <c r="CW213" s="270">
        <v>815</v>
      </c>
      <c r="CX213" s="270">
        <v>0</v>
      </c>
      <c r="CY213" s="270">
        <v>0</v>
      </c>
      <c r="CZ213" s="270">
        <v>0</v>
      </c>
      <c r="DA213" s="270">
        <v>0</v>
      </c>
      <c r="DB213" s="270" t="s">
        <v>1676</v>
      </c>
      <c r="DC213" s="270">
        <v>0</v>
      </c>
      <c r="DD213" s="270">
        <v>0</v>
      </c>
      <c r="DE213" s="270">
        <v>0</v>
      </c>
      <c r="DF213" s="270">
        <v>0</v>
      </c>
      <c r="DG213" s="270">
        <v>0</v>
      </c>
      <c r="DH213" s="270">
        <v>0</v>
      </c>
      <c r="DI213" s="270">
        <v>0</v>
      </c>
      <c r="DJ213" s="270">
        <v>0</v>
      </c>
      <c r="DK213" s="270">
        <v>0</v>
      </c>
      <c r="DL213" s="270">
        <v>0</v>
      </c>
      <c r="DM213" s="270">
        <v>0</v>
      </c>
      <c r="DN213" s="270">
        <v>0</v>
      </c>
      <c r="DO213" s="270">
        <v>0</v>
      </c>
      <c r="DP213" s="270">
        <v>0</v>
      </c>
      <c r="DQ213" s="270">
        <v>0</v>
      </c>
      <c r="DR213" s="270"/>
      <c r="DS213" s="270">
        <v>0</v>
      </c>
      <c r="DT213" s="270">
        <v>0</v>
      </c>
      <c r="DU213" s="270">
        <v>0</v>
      </c>
      <c r="DV213" s="270">
        <v>0</v>
      </c>
      <c r="DW213" s="270">
        <v>0</v>
      </c>
      <c r="DX213" s="270">
        <v>0</v>
      </c>
      <c r="DY213" s="270">
        <v>0</v>
      </c>
      <c r="DZ213" s="270">
        <v>0</v>
      </c>
      <c r="EA213" s="270">
        <v>0</v>
      </c>
      <c r="EB213" s="270">
        <v>0</v>
      </c>
      <c r="EC213" s="270">
        <v>0</v>
      </c>
      <c r="ED213" s="270">
        <v>0</v>
      </c>
      <c r="EE213" s="270">
        <v>0</v>
      </c>
      <c r="EF213" s="270">
        <v>0</v>
      </c>
      <c r="EG213" s="270">
        <v>0</v>
      </c>
      <c r="EH213" s="270">
        <v>0</v>
      </c>
      <c r="EI213" s="270">
        <v>0</v>
      </c>
      <c r="EJ213" s="270">
        <v>0</v>
      </c>
      <c r="EK213" s="270">
        <v>0</v>
      </c>
      <c r="EL213" s="270">
        <v>0</v>
      </c>
      <c r="EM213" s="270">
        <v>400</v>
      </c>
      <c r="EN213" s="270">
        <v>0</v>
      </c>
      <c r="EO213" s="270">
        <v>0</v>
      </c>
      <c r="EP213" s="270">
        <v>0</v>
      </c>
      <c r="EQ213" s="270">
        <v>0</v>
      </c>
      <c r="ER213" s="270">
        <v>0</v>
      </c>
      <c r="ES213" s="270">
        <v>0</v>
      </c>
      <c r="ET213" s="270">
        <v>0</v>
      </c>
      <c r="EU213" s="270">
        <v>0</v>
      </c>
      <c r="EV213" s="270">
        <v>0</v>
      </c>
      <c r="EW213" s="270">
        <v>0</v>
      </c>
      <c r="EX213" s="270">
        <v>0</v>
      </c>
      <c r="EY213" s="270">
        <v>0</v>
      </c>
      <c r="EZ213" s="270">
        <v>0</v>
      </c>
      <c r="FA213" s="270">
        <v>0</v>
      </c>
      <c r="FB213" s="270">
        <v>0</v>
      </c>
      <c r="FC213" s="270">
        <v>0</v>
      </c>
      <c r="FD213" s="270">
        <v>0</v>
      </c>
      <c r="FE213" s="270">
        <v>0</v>
      </c>
      <c r="FF213" s="270">
        <v>0</v>
      </c>
      <c r="FG213" s="270"/>
      <c r="FH213" s="270">
        <v>0</v>
      </c>
      <c r="FI213" s="270"/>
      <c r="FJ213" s="270">
        <v>0</v>
      </c>
      <c r="FK213" s="270">
        <v>0</v>
      </c>
      <c r="FL213" s="270">
        <v>0</v>
      </c>
      <c r="FM213" s="270">
        <v>0</v>
      </c>
      <c r="FN213" s="270">
        <v>0</v>
      </c>
      <c r="FO213" s="351">
        <v>2925</v>
      </c>
      <c r="FP213" s="351">
        <v>0</v>
      </c>
      <c r="FQ213" s="351">
        <v>2035</v>
      </c>
      <c r="FR213" s="13"/>
      <c r="FS213" s="270"/>
      <c r="FT213" s="270"/>
      <c r="FU213" s="270"/>
      <c r="FV213" s="270"/>
      <c r="FW213" s="270"/>
      <c r="FX213" s="270"/>
      <c r="FY213" s="270"/>
      <c r="FZ213" s="270"/>
      <c r="GA213" s="270"/>
      <c r="GB213" s="270"/>
      <c r="GC213" s="270"/>
      <c r="GD213" s="270"/>
      <c r="GE213" s="270"/>
      <c r="GF213" s="270"/>
      <c r="GG213" s="270"/>
      <c r="GH213" s="270"/>
      <c r="GI213" s="270"/>
      <c r="GJ213" s="270"/>
      <c r="GK213" s="270"/>
      <c r="GL213" s="270"/>
      <c r="GM213" s="270"/>
      <c r="GN213" s="270"/>
      <c r="GO213" s="270"/>
      <c r="GP213" s="270"/>
      <c r="GQ213" s="270"/>
      <c r="GR213" s="270"/>
      <c r="GS213" s="270"/>
      <c r="GT213" s="270"/>
      <c r="GU213" s="270"/>
      <c r="GV213" s="270"/>
      <c r="GW213" s="270"/>
      <c r="GX213" s="270"/>
      <c r="GY213" s="270"/>
      <c r="GZ213" s="270"/>
      <c r="HA213" s="270"/>
      <c r="HB213" s="270"/>
      <c r="HC213" s="270"/>
      <c r="HD213" s="270"/>
      <c r="HE213" s="270"/>
      <c r="HF213" s="270"/>
      <c r="HG213" s="270"/>
      <c r="HH213" s="270"/>
      <c r="HI213" s="270"/>
      <c r="HJ213" s="270"/>
      <c r="HK213" s="270"/>
      <c r="HL213" s="270"/>
      <c r="HM213" s="270"/>
      <c r="HN213" s="270"/>
      <c r="HO213" s="270"/>
      <c r="HP213" s="270"/>
      <c r="HQ213" s="270"/>
      <c r="HR213" s="270"/>
      <c r="HS213" s="270"/>
      <c r="HT213" s="270"/>
      <c r="HU213" s="270"/>
      <c r="HV213" s="270"/>
      <c r="HW213" s="270"/>
      <c r="HX213" s="270"/>
      <c r="HY213" s="270"/>
      <c r="HZ213" s="270"/>
      <c r="IA213" s="270"/>
      <c r="IB213" s="270"/>
      <c r="IC213" s="270"/>
      <c r="ID213" s="270"/>
      <c r="IE213" s="270"/>
      <c r="IF213" s="270"/>
      <c r="IG213" s="270"/>
      <c r="IH213" s="270"/>
    </row>
    <row r="214" spans="1:242" ht="12.75" customHeight="1" x14ac:dyDescent="0.2">
      <c r="A214" s="374" t="s">
        <v>1328</v>
      </c>
      <c r="B214" s="270">
        <v>1005</v>
      </c>
      <c r="C214" s="270">
        <v>1005</v>
      </c>
      <c r="D214" s="270">
        <v>385</v>
      </c>
      <c r="E214" s="270">
        <v>620</v>
      </c>
      <c r="F214" s="270">
        <v>0</v>
      </c>
      <c r="G214" s="270">
        <v>40</v>
      </c>
      <c r="H214" s="270">
        <v>965</v>
      </c>
      <c r="I214" s="270">
        <v>10</v>
      </c>
      <c r="J214" s="270">
        <v>995</v>
      </c>
      <c r="K214" s="270">
        <v>65</v>
      </c>
      <c r="L214" s="270">
        <v>49.970491799999998</v>
      </c>
      <c r="M214" s="270">
        <v>42</v>
      </c>
      <c r="N214" s="270">
        <v>195</v>
      </c>
      <c r="O214" s="270">
        <v>220</v>
      </c>
      <c r="P214" s="270">
        <v>145</v>
      </c>
      <c r="Q214" s="270">
        <v>45</v>
      </c>
      <c r="R214" s="270" t="s">
        <v>1676</v>
      </c>
      <c r="S214" s="270">
        <v>0</v>
      </c>
      <c r="T214" s="270" t="s">
        <v>1676</v>
      </c>
      <c r="U214" s="270">
        <v>0</v>
      </c>
      <c r="V214" s="270">
        <v>6.6</v>
      </c>
      <c r="W214" s="270">
        <v>6</v>
      </c>
      <c r="X214" s="270">
        <v>50.839679359999998</v>
      </c>
      <c r="Y214" s="270">
        <v>0</v>
      </c>
      <c r="Z214" s="270">
        <v>110</v>
      </c>
      <c r="AA214" s="270">
        <v>245</v>
      </c>
      <c r="AB214" s="270">
        <v>320</v>
      </c>
      <c r="AC214" s="270">
        <v>265</v>
      </c>
      <c r="AD214" s="270">
        <v>65</v>
      </c>
      <c r="AE214" s="270">
        <v>0</v>
      </c>
      <c r="AF214" s="270">
        <v>15</v>
      </c>
      <c r="AG214" s="270">
        <v>0</v>
      </c>
      <c r="AH214" s="270">
        <v>0</v>
      </c>
      <c r="AI214" s="270">
        <v>0</v>
      </c>
      <c r="AJ214" s="270">
        <v>0</v>
      </c>
      <c r="AK214" s="270">
        <v>0</v>
      </c>
      <c r="AL214" s="270">
        <v>85</v>
      </c>
      <c r="AM214" s="270">
        <v>235</v>
      </c>
      <c r="AN214" s="270">
        <v>15</v>
      </c>
      <c r="AO214" s="270">
        <v>0</v>
      </c>
      <c r="AP214" s="270">
        <v>0</v>
      </c>
      <c r="AQ214" s="270">
        <v>10</v>
      </c>
      <c r="AR214" s="270">
        <v>0</v>
      </c>
      <c r="AS214" s="270">
        <v>80</v>
      </c>
      <c r="AT214" s="270">
        <v>205</v>
      </c>
      <c r="AU214" s="270">
        <v>0</v>
      </c>
      <c r="AV214" s="270">
        <v>15</v>
      </c>
      <c r="AW214" s="270">
        <v>145</v>
      </c>
      <c r="AX214" s="270" t="s">
        <v>1676</v>
      </c>
      <c r="AY214" s="270">
        <v>20</v>
      </c>
      <c r="AZ214" s="270">
        <v>155</v>
      </c>
      <c r="BA214" s="270" t="s">
        <v>1676</v>
      </c>
      <c r="BB214" s="270">
        <v>20</v>
      </c>
      <c r="BC214" s="270">
        <v>0</v>
      </c>
      <c r="BD214" s="270">
        <v>30</v>
      </c>
      <c r="BE214" s="270" t="s">
        <v>1676</v>
      </c>
      <c r="BF214" s="270" t="s">
        <v>1676</v>
      </c>
      <c r="BG214" s="270" t="s">
        <v>1676</v>
      </c>
      <c r="BH214" s="270">
        <v>15</v>
      </c>
      <c r="BI214" s="270">
        <v>0</v>
      </c>
      <c r="BJ214" s="270">
        <v>0</v>
      </c>
      <c r="BK214" s="270" t="s">
        <v>1676</v>
      </c>
      <c r="BL214" s="270">
        <v>0</v>
      </c>
      <c r="BM214" s="270">
        <v>340</v>
      </c>
      <c r="BN214" s="270">
        <v>20</v>
      </c>
      <c r="BO214" s="270">
        <v>185</v>
      </c>
      <c r="BP214" s="270">
        <v>275</v>
      </c>
      <c r="BQ214" s="270">
        <v>0</v>
      </c>
      <c r="BR214" s="270">
        <v>0</v>
      </c>
      <c r="BS214" s="270" t="s">
        <v>1676</v>
      </c>
      <c r="BT214" s="270">
        <v>85</v>
      </c>
      <c r="BU214" s="270" t="s">
        <v>1676</v>
      </c>
      <c r="BV214" s="270">
        <v>0</v>
      </c>
      <c r="BW214" s="270">
        <v>25</v>
      </c>
      <c r="BX214" s="270">
        <v>0</v>
      </c>
      <c r="BY214" s="270" t="s">
        <v>1676</v>
      </c>
      <c r="BZ214" s="270">
        <v>0</v>
      </c>
      <c r="CA214" s="270">
        <v>0</v>
      </c>
      <c r="CB214" s="270">
        <v>0</v>
      </c>
      <c r="CC214" s="270">
        <v>0</v>
      </c>
      <c r="CD214" s="270">
        <v>10</v>
      </c>
      <c r="CE214" s="270" t="s">
        <v>1676</v>
      </c>
      <c r="CF214" s="270">
        <v>0</v>
      </c>
      <c r="CG214" s="270">
        <v>990</v>
      </c>
      <c r="CH214" s="270">
        <v>0</v>
      </c>
      <c r="CI214" s="270">
        <v>440</v>
      </c>
      <c r="CJ214" s="270" t="s">
        <v>1676</v>
      </c>
      <c r="CK214" s="270">
        <v>200</v>
      </c>
      <c r="CL214" s="270">
        <v>0</v>
      </c>
      <c r="CM214" s="270">
        <v>0</v>
      </c>
      <c r="CN214" s="270">
        <v>0</v>
      </c>
      <c r="CO214" s="270">
        <v>0</v>
      </c>
      <c r="CP214" s="270">
        <v>0</v>
      </c>
      <c r="CQ214" s="270">
        <v>0</v>
      </c>
      <c r="CR214" s="270">
        <v>0</v>
      </c>
      <c r="CS214" s="270">
        <v>0</v>
      </c>
      <c r="CT214" s="270">
        <v>0</v>
      </c>
      <c r="CU214" s="270"/>
      <c r="CV214" s="270">
        <v>0</v>
      </c>
      <c r="CW214" s="270">
        <v>20</v>
      </c>
      <c r="CX214" s="270">
        <v>0</v>
      </c>
      <c r="CY214" s="270">
        <v>0</v>
      </c>
      <c r="CZ214" s="270">
        <v>0</v>
      </c>
      <c r="DA214" s="270">
        <v>0</v>
      </c>
      <c r="DB214" s="270">
        <v>0</v>
      </c>
      <c r="DC214" s="270">
        <v>0</v>
      </c>
      <c r="DD214" s="270">
        <v>0</v>
      </c>
      <c r="DE214" s="270">
        <v>0</v>
      </c>
      <c r="DF214" s="270">
        <v>0</v>
      </c>
      <c r="DG214" s="270">
        <v>0</v>
      </c>
      <c r="DH214" s="270">
        <v>0</v>
      </c>
      <c r="DI214" s="270">
        <v>0</v>
      </c>
      <c r="DJ214" s="270">
        <v>0</v>
      </c>
      <c r="DK214" s="270">
        <v>0</v>
      </c>
      <c r="DL214" s="270">
        <v>0</v>
      </c>
      <c r="DM214" s="270">
        <v>0</v>
      </c>
      <c r="DN214" s="270">
        <v>0</v>
      </c>
      <c r="DO214" s="270">
        <v>0</v>
      </c>
      <c r="DP214" s="270">
        <v>0</v>
      </c>
      <c r="DQ214" s="270">
        <v>0</v>
      </c>
      <c r="DR214" s="270"/>
      <c r="DS214" s="270">
        <v>0</v>
      </c>
      <c r="DT214" s="270">
        <v>0</v>
      </c>
      <c r="DU214" s="270">
        <v>0</v>
      </c>
      <c r="DV214" s="270">
        <v>0</v>
      </c>
      <c r="DW214" s="270">
        <v>0</v>
      </c>
      <c r="DX214" s="270">
        <v>0</v>
      </c>
      <c r="DY214" s="270">
        <v>0</v>
      </c>
      <c r="DZ214" s="270">
        <v>0</v>
      </c>
      <c r="EA214" s="270">
        <v>0</v>
      </c>
      <c r="EB214" s="270">
        <v>0</v>
      </c>
      <c r="EC214" s="270">
        <v>0</v>
      </c>
      <c r="ED214" s="270">
        <v>0</v>
      </c>
      <c r="EE214" s="270">
        <v>0</v>
      </c>
      <c r="EF214" s="270">
        <v>0</v>
      </c>
      <c r="EG214" s="270">
        <v>0</v>
      </c>
      <c r="EH214" s="270">
        <v>0</v>
      </c>
      <c r="EI214" s="270">
        <v>0</v>
      </c>
      <c r="EJ214" s="270">
        <v>0</v>
      </c>
      <c r="EK214" s="270">
        <v>0</v>
      </c>
      <c r="EL214" s="270">
        <v>0</v>
      </c>
      <c r="EM214" s="270">
        <v>340</v>
      </c>
      <c r="EN214" s="270">
        <v>0</v>
      </c>
      <c r="EO214" s="270">
        <v>0</v>
      </c>
      <c r="EP214" s="270">
        <v>0</v>
      </c>
      <c r="EQ214" s="270">
        <v>0</v>
      </c>
      <c r="ER214" s="270">
        <v>0</v>
      </c>
      <c r="ES214" s="270">
        <v>0</v>
      </c>
      <c r="ET214" s="270">
        <v>0</v>
      </c>
      <c r="EU214" s="270">
        <v>0</v>
      </c>
      <c r="EV214" s="270">
        <v>0</v>
      </c>
      <c r="EW214" s="270">
        <v>0</v>
      </c>
      <c r="EX214" s="270">
        <v>0</v>
      </c>
      <c r="EY214" s="270">
        <v>0</v>
      </c>
      <c r="EZ214" s="270">
        <v>0</v>
      </c>
      <c r="FA214" s="270">
        <v>0</v>
      </c>
      <c r="FB214" s="270">
        <v>0</v>
      </c>
      <c r="FC214" s="270">
        <v>0</v>
      </c>
      <c r="FD214" s="270">
        <v>0</v>
      </c>
      <c r="FE214" s="270">
        <v>0</v>
      </c>
      <c r="FF214" s="270">
        <v>0</v>
      </c>
      <c r="FG214" s="270"/>
      <c r="FH214" s="270">
        <v>0</v>
      </c>
      <c r="FI214" s="270"/>
      <c r="FJ214" s="270">
        <v>0</v>
      </c>
      <c r="FK214" s="270">
        <v>0</v>
      </c>
      <c r="FL214" s="270">
        <v>0</v>
      </c>
      <c r="FM214" s="270">
        <v>0</v>
      </c>
      <c r="FN214" s="270">
        <v>0</v>
      </c>
      <c r="FO214" s="351">
        <v>980</v>
      </c>
      <c r="FP214" s="351">
        <v>0</v>
      </c>
      <c r="FQ214" s="351">
        <v>610</v>
      </c>
      <c r="FR214" s="13"/>
      <c r="FS214" s="270"/>
      <c r="FT214" s="270"/>
      <c r="FU214" s="270"/>
      <c r="FV214" s="270"/>
      <c r="FW214" s="270"/>
      <c r="FX214" s="270"/>
      <c r="FY214" s="270"/>
      <c r="FZ214" s="270"/>
      <c r="GA214" s="270"/>
      <c r="GB214" s="270"/>
      <c r="GC214" s="270"/>
      <c r="GD214" s="270"/>
      <c r="GE214" s="270"/>
      <c r="GF214" s="270"/>
      <c r="GG214" s="270"/>
      <c r="GH214" s="270"/>
      <c r="GI214" s="270"/>
      <c r="GJ214" s="270"/>
      <c r="GK214" s="270"/>
      <c r="GL214" s="270"/>
      <c r="GM214" s="270"/>
      <c r="GN214" s="270"/>
      <c r="GO214" s="270"/>
      <c r="GP214" s="270"/>
      <c r="GQ214" s="270"/>
      <c r="GR214" s="270"/>
      <c r="GS214" s="270"/>
      <c r="GT214" s="270"/>
      <c r="GU214" s="270"/>
      <c r="GV214" s="270"/>
      <c r="GW214" s="270"/>
      <c r="GX214" s="270"/>
      <c r="GY214" s="270"/>
      <c r="GZ214" s="270"/>
      <c r="HA214" s="270"/>
      <c r="HB214" s="270"/>
      <c r="HC214" s="270"/>
      <c r="HD214" s="270"/>
      <c r="HE214" s="270"/>
      <c r="HF214" s="270"/>
      <c r="HG214" s="270"/>
      <c r="HH214" s="270"/>
      <c r="HI214" s="270"/>
      <c r="HJ214" s="270"/>
      <c r="HK214" s="270"/>
      <c r="HL214" s="270"/>
      <c r="HM214" s="270"/>
      <c r="HN214" s="270"/>
      <c r="HO214" s="270"/>
      <c r="HP214" s="270"/>
      <c r="HQ214" s="270"/>
      <c r="HR214" s="270"/>
      <c r="HS214" s="270"/>
      <c r="HT214" s="270"/>
      <c r="HU214" s="270"/>
      <c r="HV214" s="270"/>
      <c r="HW214" s="270"/>
      <c r="HX214" s="270"/>
      <c r="HY214" s="270"/>
      <c r="HZ214" s="270"/>
      <c r="IA214" s="270"/>
      <c r="IB214" s="270"/>
      <c r="IC214" s="270"/>
      <c r="ID214" s="270"/>
      <c r="IE214" s="270"/>
      <c r="IF214" s="270"/>
      <c r="IG214" s="270"/>
      <c r="IH214" s="270"/>
    </row>
    <row r="215" spans="1:242" ht="12.75" customHeight="1" x14ac:dyDescent="0.2">
      <c r="A215" s="374" t="s">
        <v>1326</v>
      </c>
      <c r="B215" s="270">
        <v>90</v>
      </c>
      <c r="C215" s="270">
        <v>90</v>
      </c>
      <c r="D215" s="270">
        <v>50</v>
      </c>
      <c r="E215" s="270">
        <v>40</v>
      </c>
      <c r="F215" s="270">
        <v>0</v>
      </c>
      <c r="G215" s="270">
        <v>0</v>
      </c>
      <c r="H215" s="270">
        <v>90</v>
      </c>
      <c r="I215" s="270" t="s">
        <v>1676</v>
      </c>
      <c r="J215" s="270">
        <v>90</v>
      </c>
      <c r="K215" s="270" t="s">
        <v>1676</v>
      </c>
      <c r="L215" s="270">
        <v>132.91358020000001</v>
      </c>
      <c r="M215" s="270">
        <v>136</v>
      </c>
      <c r="N215" s="270" t="s">
        <v>1676</v>
      </c>
      <c r="O215" s="270">
        <v>15</v>
      </c>
      <c r="P215" s="270">
        <v>15</v>
      </c>
      <c r="Q215" s="270">
        <v>25</v>
      </c>
      <c r="R215" s="270">
        <v>20</v>
      </c>
      <c r="S215" s="270" t="s">
        <v>1676</v>
      </c>
      <c r="T215" s="270" t="s">
        <v>1676</v>
      </c>
      <c r="U215" s="270">
        <v>0</v>
      </c>
      <c r="V215" s="270">
        <v>6</v>
      </c>
      <c r="W215" s="270">
        <v>6</v>
      </c>
      <c r="X215" s="270">
        <v>50</v>
      </c>
      <c r="Y215" s="270">
        <v>0</v>
      </c>
      <c r="Z215" s="270">
        <v>10</v>
      </c>
      <c r="AA215" s="270">
        <v>30</v>
      </c>
      <c r="AB215" s="270">
        <v>25</v>
      </c>
      <c r="AC215" s="270">
        <v>25</v>
      </c>
      <c r="AD215" s="270" t="s">
        <v>1676</v>
      </c>
      <c r="AE215" s="270">
        <v>0</v>
      </c>
      <c r="AF215" s="270">
        <v>30</v>
      </c>
      <c r="AG215" s="270">
        <v>0</v>
      </c>
      <c r="AH215" s="270">
        <v>0</v>
      </c>
      <c r="AI215" s="270">
        <v>0</v>
      </c>
      <c r="AJ215" s="270">
        <v>0</v>
      </c>
      <c r="AK215" s="270">
        <v>0</v>
      </c>
      <c r="AL215" s="270">
        <v>0</v>
      </c>
      <c r="AM215" s="270">
        <v>0</v>
      </c>
      <c r="AN215" s="270">
        <v>0</v>
      </c>
      <c r="AO215" s="270">
        <v>0</v>
      </c>
      <c r="AP215" s="270">
        <v>0</v>
      </c>
      <c r="AQ215" s="270">
        <v>0</v>
      </c>
      <c r="AR215" s="270">
        <v>0</v>
      </c>
      <c r="AS215" s="270">
        <v>0</v>
      </c>
      <c r="AT215" s="270">
        <v>0</v>
      </c>
      <c r="AU215" s="270">
        <v>0</v>
      </c>
      <c r="AV215" s="270">
        <v>0</v>
      </c>
      <c r="AW215" s="270">
        <v>0</v>
      </c>
      <c r="AX215" s="270">
        <v>0</v>
      </c>
      <c r="AY215" s="270">
        <v>55</v>
      </c>
      <c r="AZ215" s="270" t="s">
        <v>1676</v>
      </c>
      <c r="BA215" s="270" t="s">
        <v>1676</v>
      </c>
      <c r="BB215" s="270" t="s">
        <v>1676</v>
      </c>
      <c r="BC215" s="270">
        <v>0</v>
      </c>
      <c r="BD215" s="270">
        <v>0</v>
      </c>
      <c r="BE215" s="270">
        <v>0</v>
      </c>
      <c r="BF215" s="270" t="s">
        <v>1676</v>
      </c>
      <c r="BG215" s="270" t="s">
        <v>1676</v>
      </c>
      <c r="BH215" s="270" t="s">
        <v>1676</v>
      </c>
      <c r="BI215" s="270">
        <v>0</v>
      </c>
      <c r="BJ215" s="270">
        <v>0</v>
      </c>
      <c r="BK215" s="270" t="s">
        <v>1676</v>
      </c>
      <c r="BL215" s="270">
        <v>0</v>
      </c>
      <c r="BM215" s="270">
        <v>0</v>
      </c>
      <c r="BN215" s="270">
        <v>0</v>
      </c>
      <c r="BO215" s="270">
        <v>85</v>
      </c>
      <c r="BP215" s="270">
        <v>0</v>
      </c>
      <c r="BQ215" s="270">
        <v>0</v>
      </c>
      <c r="BR215" s="270">
        <v>0</v>
      </c>
      <c r="BS215" s="270">
        <v>0</v>
      </c>
      <c r="BT215" s="270" t="s">
        <v>1676</v>
      </c>
      <c r="BU215" s="270">
        <v>0</v>
      </c>
      <c r="BV215" s="270">
        <v>0</v>
      </c>
      <c r="BW215" s="270" t="s">
        <v>1676</v>
      </c>
      <c r="BX215" s="270">
        <v>0</v>
      </c>
      <c r="BY215" s="270">
        <v>0</v>
      </c>
      <c r="BZ215" s="270">
        <v>0</v>
      </c>
      <c r="CA215" s="270">
        <v>0</v>
      </c>
      <c r="CB215" s="270">
        <v>0</v>
      </c>
      <c r="CC215" s="270">
        <v>0</v>
      </c>
      <c r="CD215" s="270">
        <v>0</v>
      </c>
      <c r="CE215" s="270">
        <v>0</v>
      </c>
      <c r="CF215" s="270">
        <v>0</v>
      </c>
      <c r="CG215" s="270">
        <v>90</v>
      </c>
      <c r="CH215" s="270">
        <v>0</v>
      </c>
      <c r="CI215" s="270">
        <v>0</v>
      </c>
      <c r="CJ215" s="270">
        <v>0</v>
      </c>
      <c r="CK215" s="270">
        <v>0</v>
      </c>
      <c r="CL215" s="270">
        <v>0</v>
      </c>
      <c r="CM215" s="270">
        <v>0</v>
      </c>
      <c r="CN215" s="270">
        <v>0</v>
      </c>
      <c r="CO215" s="270">
        <v>0</v>
      </c>
      <c r="CP215" s="270">
        <v>0</v>
      </c>
      <c r="CQ215" s="270">
        <v>0</v>
      </c>
      <c r="CR215" s="270">
        <v>0</v>
      </c>
      <c r="CS215" s="270">
        <v>0</v>
      </c>
      <c r="CT215" s="270">
        <v>0</v>
      </c>
      <c r="CU215" s="270"/>
      <c r="CV215" s="270">
        <v>0</v>
      </c>
      <c r="CW215" s="270">
        <v>90</v>
      </c>
      <c r="CX215" s="270">
        <v>0</v>
      </c>
      <c r="CY215" s="270">
        <v>0</v>
      </c>
      <c r="CZ215" s="270">
        <v>0</v>
      </c>
      <c r="DA215" s="270">
        <v>0</v>
      </c>
      <c r="DB215" s="270">
        <v>0</v>
      </c>
      <c r="DC215" s="270">
        <v>0</v>
      </c>
      <c r="DD215" s="270">
        <v>0</v>
      </c>
      <c r="DE215" s="270">
        <v>0</v>
      </c>
      <c r="DF215" s="270">
        <v>0</v>
      </c>
      <c r="DG215" s="270">
        <v>0</v>
      </c>
      <c r="DH215" s="270">
        <v>0</v>
      </c>
      <c r="DI215" s="270">
        <v>0</v>
      </c>
      <c r="DJ215" s="270">
        <v>0</v>
      </c>
      <c r="DK215" s="270">
        <v>0</v>
      </c>
      <c r="DL215" s="270">
        <v>0</v>
      </c>
      <c r="DM215" s="270">
        <v>0</v>
      </c>
      <c r="DN215" s="270">
        <v>0</v>
      </c>
      <c r="DO215" s="270">
        <v>0</v>
      </c>
      <c r="DP215" s="270">
        <v>0</v>
      </c>
      <c r="DQ215" s="270">
        <v>0</v>
      </c>
      <c r="DR215" s="270"/>
      <c r="DS215" s="270">
        <v>0</v>
      </c>
      <c r="DT215" s="270">
        <v>0</v>
      </c>
      <c r="DU215" s="270">
        <v>0</v>
      </c>
      <c r="DV215" s="270">
        <v>0</v>
      </c>
      <c r="DW215" s="270">
        <v>0</v>
      </c>
      <c r="DX215" s="270">
        <v>0</v>
      </c>
      <c r="DY215" s="270">
        <v>0</v>
      </c>
      <c r="DZ215" s="270">
        <v>0</v>
      </c>
      <c r="EA215" s="270">
        <v>0</v>
      </c>
      <c r="EB215" s="270">
        <v>0</v>
      </c>
      <c r="EC215" s="270">
        <v>0</v>
      </c>
      <c r="ED215" s="270">
        <v>0</v>
      </c>
      <c r="EE215" s="270">
        <v>0</v>
      </c>
      <c r="EF215" s="270">
        <v>0</v>
      </c>
      <c r="EG215" s="270">
        <v>0</v>
      </c>
      <c r="EH215" s="270">
        <v>0</v>
      </c>
      <c r="EI215" s="270">
        <v>0</v>
      </c>
      <c r="EJ215" s="270">
        <v>0</v>
      </c>
      <c r="EK215" s="270">
        <v>0</v>
      </c>
      <c r="EL215" s="270">
        <v>0</v>
      </c>
      <c r="EM215" s="270">
        <v>0</v>
      </c>
      <c r="EN215" s="270">
        <v>0</v>
      </c>
      <c r="EO215" s="270">
        <v>0</v>
      </c>
      <c r="EP215" s="270">
        <v>0</v>
      </c>
      <c r="EQ215" s="270">
        <v>0</v>
      </c>
      <c r="ER215" s="270">
        <v>0</v>
      </c>
      <c r="ES215" s="270">
        <v>0</v>
      </c>
      <c r="ET215" s="270">
        <v>0</v>
      </c>
      <c r="EU215" s="270">
        <v>0</v>
      </c>
      <c r="EV215" s="270">
        <v>0</v>
      </c>
      <c r="EW215" s="270">
        <v>0</v>
      </c>
      <c r="EX215" s="270">
        <v>0</v>
      </c>
      <c r="EY215" s="270">
        <v>0</v>
      </c>
      <c r="EZ215" s="270">
        <v>0</v>
      </c>
      <c r="FA215" s="270">
        <v>0</v>
      </c>
      <c r="FB215" s="270">
        <v>0</v>
      </c>
      <c r="FC215" s="270">
        <v>0</v>
      </c>
      <c r="FD215" s="270">
        <v>0</v>
      </c>
      <c r="FE215" s="270">
        <v>0</v>
      </c>
      <c r="FF215" s="270">
        <v>0</v>
      </c>
      <c r="FG215" s="270"/>
      <c r="FH215" s="270">
        <v>0</v>
      </c>
      <c r="FI215" s="270"/>
      <c r="FJ215" s="270">
        <v>0</v>
      </c>
      <c r="FK215" s="270">
        <v>0</v>
      </c>
      <c r="FL215" s="270">
        <v>0</v>
      </c>
      <c r="FM215" s="270">
        <v>0</v>
      </c>
      <c r="FN215" s="270">
        <v>0</v>
      </c>
      <c r="FO215" s="351">
        <v>85</v>
      </c>
      <c r="FP215" s="351">
        <v>0</v>
      </c>
      <c r="FQ215" s="351">
        <v>80</v>
      </c>
      <c r="FR215" s="13"/>
      <c r="FS215" s="270"/>
      <c r="FT215" s="270"/>
      <c r="FU215" s="270"/>
      <c r="FV215" s="270"/>
      <c r="FW215" s="270"/>
      <c r="FX215" s="270"/>
      <c r="FY215" s="270"/>
      <c r="FZ215" s="270"/>
      <c r="GA215" s="270"/>
      <c r="GB215" s="270"/>
      <c r="GC215" s="270"/>
      <c r="GD215" s="270"/>
      <c r="GE215" s="270"/>
      <c r="GF215" s="270"/>
      <c r="GG215" s="270"/>
      <c r="GH215" s="270"/>
      <c r="GI215" s="270"/>
      <c r="GJ215" s="270"/>
      <c r="GK215" s="270"/>
      <c r="GL215" s="270"/>
      <c r="GM215" s="270"/>
      <c r="GN215" s="270"/>
      <c r="GO215" s="270"/>
      <c r="GP215" s="270"/>
      <c r="GQ215" s="270"/>
      <c r="GR215" s="270"/>
      <c r="GS215" s="270"/>
      <c r="GT215" s="270"/>
      <c r="GU215" s="270"/>
      <c r="GV215" s="270"/>
      <c r="GW215" s="270"/>
      <c r="GX215" s="270"/>
      <c r="GY215" s="270"/>
      <c r="GZ215" s="270"/>
      <c r="HA215" s="270"/>
      <c r="HB215" s="270"/>
      <c r="HC215" s="270"/>
      <c r="HD215" s="270"/>
      <c r="HE215" s="270"/>
      <c r="HF215" s="270"/>
      <c r="HG215" s="270"/>
      <c r="HH215" s="270"/>
      <c r="HI215" s="270"/>
      <c r="HJ215" s="270"/>
      <c r="HK215" s="270"/>
      <c r="HL215" s="270"/>
      <c r="HM215" s="270"/>
      <c r="HN215" s="270"/>
      <c r="HO215" s="270"/>
      <c r="HP215" s="270"/>
      <c r="HQ215" s="270"/>
      <c r="HR215" s="270"/>
      <c r="HS215" s="270"/>
      <c r="HT215" s="270"/>
      <c r="HU215" s="270"/>
      <c r="HV215" s="270"/>
      <c r="HW215" s="270"/>
      <c r="HX215" s="270"/>
      <c r="HY215" s="270"/>
      <c r="HZ215" s="270"/>
      <c r="IA215" s="270"/>
      <c r="IB215" s="270"/>
      <c r="IC215" s="270"/>
      <c r="ID215" s="270"/>
      <c r="IE215" s="270"/>
      <c r="IF215" s="270"/>
      <c r="IG215" s="270"/>
      <c r="IH215" s="270"/>
    </row>
    <row r="216" spans="1:242" ht="12.75" customHeight="1" x14ac:dyDescent="0.2">
      <c r="A216" s="374" t="s">
        <v>1622</v>
      </c>
      <c r="B216" s="270">
        <v>25</v>
      </c>
      <c r="C216" s="270">
        <v>25</v>
      </c>
      <c r="D216" s="270">
        <v>15</v>
      </c>
      <c r="E216" s="270">
        <v>15</v>
      </c>
      <c r="F216" s="270">
        <v>0</v>
      </c>
      <c r="G216" s="270">
        <v>0</v>
      </c>
      <c r="H216" s="270">
        <v>25</v>
      </c>
      <c r="I216" s="270">
        <v>0</v>
      </c>
      <c r="J216" s="270">
        <v>25</v>
      </c>
      <c r="K216" s="270">
        <v>0</v>
      </c>
      <c r="L216" s="270">
        <v>62.04</v>
      </c>
      <c r="M216" s="270">
        <v>33</v>
      </c>
      <c r="N216" s="270">
        <v>10</v>
      </c>
      <c r="O216" s="270">
        <v>10</v>
      </c>
      <c r="P216" s="270" t="s">
        <v>1676</v>
      </c>
      <c r="Q216" s="270">
        <v>0</v>
      </c>
      <c r="R216" s="270">
        <v>0</v>
      </c>
      <c r="S216" s="270">
        <v>0</v>
      </c>
      <c r="T216" s="270">
        <v>0</v>
      </c>
      <c r="U216" s="270" t="s">
        <v>1676</v>
      </c>
      <c r="V216" s="270">
        <v>0</v>
      </c>
      <c r="W216" s="270">
        <v>0</v>
      </c>
      <c r="X216" s="270">
        <v>43.44</v>
      </c>
      <c r="Y216" s="270">
        <v>0</v>
      </c>
      <c r="Z216" s="270" t="s">
        <v>1676</v>
      </c>
      <c r="AA216" s="270">
        <v>10</v>
      </c>
      <c r="AB216" s="270">
        <v>10</v>
      </c>
      <c r="AC216" s="270" t="s">
        <v>1676</v>
      </c>
      <c r="AD216" s="270">
        <v>0</v>
      </c>
      <c r="AE216" s="270">
        <v>0</v>
      </c>
      <c r="AF216" s="270">
        <v>20</v>
      </c>
      <c r="AG216" s="270">
        <v>0</v>
      </c>
      <c r="AH216" s="270">
        <v>0</v>
      </c>
      <c r="AI216" s="270">
        <v>0</v>
      </c>
      <c r="AJ216" s="270">
        <v>0</v>
      </c>
      <c r="AK216" s="270">
        <v>0</v>
      </c>
      <c r="AL216" s="270">
        <v>0</v>
      </c>
      <c r="AM216" s="270">
        <v>0</v>
      </c>
      <c r="AN216" s="270">
        <v>0</v>
      </c>
      <c r="AO216" s="270">
        <v>0</v>
      </c>
      <c r="AP216" s="270">
        <v>0</v>
      </c>
      <c r="AQ216" s="270">
        <v>0</v>
      </c>
      <c r="AR216" s="270">
        <v>0</v>
      </c>
      <c r="AS216" s="270">
        <v>0</v>
      </c>
      <c r="AT216" s="270">
        <v>0</v>
      </c>
      <c r="AU216" s="270">
        <v>0</v>
      </c>
      <c r="AV216" s="270">
        <v>0</v>
      </c>
      <c r="AW216" s="270">
        <v>0</v>
      </c>
      <c r="AX216" s="270">
        <v>0</v>
      </c>
      <c r="AY216" s="270" t="s">
        <v>1676</v>
      </c>
      <c r="AZ216" s="270" t="s">
        <v>1676</v>
      </c>
      <c r="BA216" s="270">
        <v>0</v>
      </c>
      <c r="BB216" s="270">
        <v>0</v>
      </c>
      <c r="BC216" s="270">
        <v>0</v>
      </c>
      <c r="BD216" s="270">
        <v>0</v>
      </c>
      <c r="BE216" s="270">
        <v>0</v>
      </c>
      <c r="BF216" s="270" t="s">
        <v>1676</v>
      </c>
      <c r="BG216" s="270">
        <v>0</v>
      </c>
      <c r="BH216" s="270">
        <v>0</v>
      </c>
      <c r="BI216" s="270">
        <v>0</v>
      </c>
      <c r="BJ216" s="270">
        <v>0</v>
      </c>
      <c r="BK216" s="270">
        <v>0</v>
      </c>
      <c r="BL216" s="270">
        <v>0</v>
      </c>
      <c r="BM216" s="270">
        <v>0</v>
      </c>
      <c r="BN216" s="270">
        <v>0</v>
      </c>
      <c r="BO216" s="270">
        <v>25</v>
      </c>
      <c r="BP216" s="270">
        <v>0</v>
      </c>
      <c r="BQ216" s="270">
        <v>0</v>
      </c>
      <c r="BR216" s="270">
        <v>0</v>
      </c>
      <c r="BS216" s="270">
        <v>0</v>
      </c>
      <c r="BT216" s="270">
        <v>0</v>
      </c>
      <c r="BU216" s="270">
        <v>0</v>
      </c>
      <c r="BV216" s="270">
        <v>0</v>
      </c>
      <c r="BW216" s="270" t="s">
        <v>1676</v>
      </c>
      <c r="BX216" s="270">
        <v>0</v>
      </c>
      <c r="BY216" s="270">
        <v>0</v>
      </c>
      <c r="BZ216" s="270">
        <v>0</v>
      </c>
      <c r="CA216" s="270">
        <v>0</v>
      </c>
      <c r="CB216" s="270">
        <v>0</v>
      </c>
      <c r="CC216" s="270">
        <v>0</v>
      </c>
      <c r="CD216" s="270">
        <v>0</v>
      </c>
      <c r="CE216" s="270">
        <v>0</v>
      </c>
      <c r="CF216" s="270">
        <v>0</v>
      </c>
      <c r="CG216" s="270">
        <v>25</v>
      </c>
      <c r="CH216" s="270">
        <v>0</v>
      </c>
      <c r="CI216" s="270">
        <v>0</v>
      </c>
      <c r="CJ216" s="270">
        <v>0</v>
      </c>
      <c r="CK216" s="270">
        <v>0</v>
      </c>
      <c r="CL216" s="270">
        <v>0</v>
      </c>
      <c r="CM216" s="270">
        <v>0</v>
      </c>
      <c r="CN216" s="270">
        <v>0</v>
      </c>
      <c r="CO216" s="270">
        <v>0</v>
      </c>
      <c r="CP216" s="270">
        <v>0</v>
      </c>
      <c r="CQ216" s="270">
        <v>0</v>
      </c>
      <c r="CR216" s="270">
        <v>0</v>
      </c>
      <c r="CS216" s="270">
        <v>0</v>
      </c>
      <c r="CT216" s="270">
        <v>0</v>
      </c>
      <c r="CU216" s="270"/>
      <c r="CV216" s="270">
        <v>0</v>
      </c>
      <c r="CW216" s="270">
        <v>25</v>
      </c>
      <c r="CX216" s="270">
        <v>0</v>
      </c>
      <c r="CY216" s="270">
        <v>0</v>
      </c>
      <c r="CZ216" s="270">
        <v>0</v>
      </c>
      <c r="DA216" s="270">
        <v>0</v>
      </c>
      <c r="DB216" s="270">
        <v>0</v>
      </c>
      <c r="DC216" s="270">
        <v>0</v>
      </c>
      <c r="DD216" s="270">
        <v>0</v>
      </c>
      <c r="DE216" s="270">
        <v>0</v>
      </c>
      <c r="DF216" s="270">
        <v>0</v>
      </c>
      <c r="DG216" s="270">
        <v>0</v>
      </c>
      <c r="DH216" s="270">
        <v>0</v>
      </c>
      <c r="DI216" s="270">
        <v>0</v>
      </c>
      <c r="DJ216" s="270">
        <v>0</v>
      </c>
      <c r="DK216" s="270">
        <v>0</v>
      </c>
      <c r="DL216" s="270">
        <v>0</v>
      </c>
      <c r="DM216" s="270">
        <v>0</v>
      </c>
      <c r="DN216" s="270">
        <v>0</v>
      </c>
      <c r="DO216" s="270">
        <v>0</v>
      </c>
      <c r="DP216" s="270">
        <v>0</v>
      </c>
      <c r="DQ216" s="270">
        <v>0</v>
      </c>
      <c r="DR216" s="270"/>
      <c r="DS216" s="270">
        <v>0</v>
      </c>
      <c r="DT216" s="270">
        <v>0</v>
      </c>
      <c r="DU216" s="270">
        <v>0</v>
      </c>
      <c r="DV216" s="270">
        <v>0</v>
      </c>
      <c r="DW216" s="270">
        <v>0</v>
      </c>
      <c r="DX216" s="270">
        <v>0</v>
      </c>
      <c r="DY216" s="270">
        <v>0</v>
      </c>
      <c r="DZ216" s="270">
        <v>0</v>
      </c>
      <c r="EA216" s="270">
        <v>0</v>
      </c>
      <c r="EB216" s="270">
        <v>0</v>
      </c>
      <c r="EC216" s="270">
        <v>0</v>
      </c>
      <c r="ED216" s="270">
        <v>0</v>
      </c>
      <c r="EE216" s="270">
        <v>0</v>
      </c>
      <c r="EF216" s="270">
        <v>0</v>
      </c>
      <c r="EG216" s="270">
        <v>0</v>
      </c>
      <c r="EH216" s="270">
        <v>0</v>
      </c>
      <c r="EI216" s="270">
        <v>0</v>
      </c>
      <c r="EJ216" s="270">
        <v>0</v>
      </c>
      <c r="EK216" s="270">
        <v>0</v>
      </c>
      <c r="EL216" s="270">
        <v>0</v>
      </c>
      <c r="EM216" s="270">
        <v>0</v>
      </c>
      <c r="EN216" s="270">
        <v>0</v>
      </c>
      <c r="EO216" s="270">
        <v>0</v>
      </c>
      <c r="EP216" s="270">
        <v>0</v>
      </c>
      <c r="EQ216" s="270">
        <v>0</v>
      </c>
      <c r="ER216" s="270">
        <v>0</v>
      </c>
      <c r="ES216" s="270">
        <v>0</v>
      </c>
      <c r="ET216" s="270">
        <v>0</v>
      </c>
      <c r="EU216" s="270">
        <v>0</v>
      </c>
      <c r="EV216" s="270">
        <v>0</v>
      </c>
      <c r="EW216" s="270">
        <v>0</v>
      </c>
      <c r="EX216" s="270">
        <v>0</v>
      </c>
      <c r="EY216" s="270">
        <v>0</v>
      </c>
      <c r="EZ216" s="270">
        <v>0</v>
      </c>
      <c r="FA216" s="270">
        <v>0</v>
      </c>
      <c r="FB216" s="270">
        <v>0</v>
      </c>
      <c r="FC216" s="270">
        <v>0</v>
      </c>
      <c r="FD216" s="270">
        <v>0</v>
      </c>
      <c r="FE216" s="270">
        <v>0</v>
      </c>
      <c r="FF216" s="270">
        <v>0</v>
      </c>
      <c r="FG216" s="270"/>
      <c r="FH216" s="270">
        <v>0</v>
      </c>
      <c r="FI216" s="270"/>
      <c r="FJ216" s="270">
        <v>0</v>
      </c>
      <c r="FK216" s="270">
        <v>0</v>
      </c>
      <c r="FL216" s="270">
        <v>0</v>
      </c>
      <c r="FM216" s="270">
        <v>0</v>
      </c>
      <c r="FN216" s="270">
        <v>0</v>
      </c>
      <c r="FO216" s="351">
        <v>25</v>
      </c>
      <c r="FP216" s="351">
        <v>0</v>
      </c>
      <c r="FQ216" s="351">
        <v>25</v>
      </c>
      <c r="FR216" s="13"/>
      <c r="FS216" s="270"/>
      <c r="FT216" s="270"/>
      <c r="FU216" s="270"/>
      <c r="FV216" s="270"/>
      <c r="FW216" s="270"/>
      <c r="FX216" s="270"/>
      <c r="FY216" s="270"/>
      <c r="FZ216" s="270"/>
      <c r="GA216" s="270"/>
      <c r="GB216" s="270"/>
      <c r="GC216" s="270"/>
      <c r="GD216" s="270"/>
      <c r="GE216" s="270"/>
      <c r="GF216" s="270"/>
      <c r="GG216" s="270"/>
      <c r="GH216" s="270"/>
      <c r="GI216" s="270"/>
      <c r="GJ216" s="270"/>
      <c r="GK216" s="270"/>
      <c r="GL216" s="270"/>
      <c r="GM216" s="270"/>
      <c r="GN216" s="270"/>
      <c r="GO216" s="270"/>
      <c r="GP216" s="270"/>
      <c r="GQ216" s="270"/>
      <c r="GR216" s="270"/>
      <c r="GS216" s="270"/>
      <c r="GT216" s="270"/>
      <c r="GU216" s="270"/>
      <c r="GV216" s="270"/>
      <c r="GW216" s="270"/>
      <c r="GX216" s="270"/>
      <c r="GY216" s="270"/>
      <c r="GZ216" s="270"/>
      <c r="HA216" s="270"/>
      <c r="HB216" s="270"/>
      <c r="HC216" s="270"/>
      <c r="HD216" s="270"/>
      <c r="HE216" s="270"/>
      <c r="HF216" s="270"/>
      <c r="HG216" s="270"/>
      <c r="HH216" s="270"/>
      <c r="HI216" s="270"/>
      <c r="HJ216" s="270"/>
      <c r="HK216" s="270"/>
      <c r="HL216" s="270"/>
      <c r="HM216" s="270"/>
      <c r="HN216" s="270"/>
      <c r="HO216" s="270"/>
      <c r="HP216" s="270"/>
      <c r="HQ216" s="270"/>
      <c r="HR216" s="270"/>
      <c r="HS216" s="270"/>
      <c r="HT216" s="270"/>
      <c r="HU216" s="270"/>
      <c r="HV216" s="270"/>
      <c r="HW216" s="270"/>
      <c r="HX216" s="270"/>
      <c r="HY216" s="270"/>
      <c r="HZ216" s="270"/>
      <c r="IA216" s="270"/>
      <c r="IB216" s="270"/>
      <c r="IC216" s="270"/>
      <c r="ID216" s="270"/>
      <c r="IE216" s="270"/>
      <c r="IF216" s="270"/>
      <c r="IG216" s="270"/>
      <c r="IH216" s="270"/>
    </row>
    <row r="217" spans="1:242" ht="12.75" customHeight="1" x14ac:dyDescent="0.2">
      <c r="A217" s="374" t="s">
        <v>1597</v>
      </c>
      <c r="B217" s="270">
        <v>780</v>
      </c>
      <c r="C217" s="270">
        <v>780</v>
      </c>
      <c r="D217" s="270">
        <v>355</v>
      </c>
      <c r="E217" s="270">
        <v>420</v>
      </c>
      <c r="F217" s="270" t="s">
        <v>1676</v>
      </c>
      <c r="G217" s="270">
        <v>10</v>
      </c>
      <c r="H217" s="270">
        <v>765</v>
      </c>
      <c r="I217" s="270" t="s">
        <v>1676</v>
      </c>
      <c r="J217" s="270">
        <v>775</v>
      </c>
      <c r="K217" s="270" t="s">
        <v>1676</v>
      </c>
      <c r="L217" s="270">
        <v>69.112377850000001</v>
      </c>
      <c r="M217" s="270">
        <v>57</v>
      </c>
      <c r="N217" s="270">
        <v>100</v>
      </c>
      <c r="O217" s="270">
        <v>220</v>
      </c>
      <c r="P217" s="270">
        <v>160</v>
      </c>
      <c r="Q217" s="270">
        <v>110</v>
      </c>
      <c r="R217" s="270">
        <v>20</v>
      </c>
      <c r="S217" s="270" t="s">
        <v>1676</v>
      </c>
      <c r="T217" s="270" t="s">
        <v>1676</v>
      </c>
      <c r="U217" s="270">
        <v>0</v>
      </c>
      <c r="V217" s="270">
        <v>1</v>
      </c>
      <c r="W217" s="270">
        <v>0</v>
      </c>
      <c r="X217" s="270">
        <v>54.747111680000003</v>
      </c>
      <c r="Y217" s="270">
        <v>0</v>
      </c>
      <c r="Z217" s="270">
        <v>35</v>
      </c>
      <c r="AA217" s="270">
        <v>160</v>
      </c>
      <c r="AB217" s="270">
        <v>290</v>
      </c>
      <c r="AC217" s="270">
        <v>235</v>
      </c>
      <c r="AD217" s="270">
        <v>65</v>
      </c>
      <c r="AE217" s="270">
        <v>0</v>
      </c>
      <c r="AF217" s="270">
        <v>220</v>
      </c>
      <c r="AG217" s="270">
        <v>0</v>
      </c>
      <c r="AH217" s="270">
        <v>0</v>
      </c>
      <c r="AI217" s="270">
        <v>0</v>
      </c>
      <c r="AJ217" s="270">
        <v>0</v>
      </c>
      <c r="AK217" s="270">
        <v>0</v>
      </c>
      <c r="AL217" s="270">
        <v>0</v>
      </c>
      <c r="AM217" s="270">
        <v>0</v>
      </c>
      <c r="AN217" s="270">
        <v>0</v>
      </c>
      <c r="AO217" s="270">
        <v>0</v>
      </c>
      <c r="AP217" s="270">
        <v>0</v>
      </c>
      <c r="AQ217" s="270">
        <v>0</v>
      </c>
      <c r="AR217" s="270">
        <v>0</v>
      </c>
      <c r="AS217" s="270">
        <v>0</v>
      </c>
      <c r="AT217" s="270">
        <v>0</v>
      </c>
      <c r="AU217" s="270">
        <v>0</v>
      </c>
      <c r="AV217" s="270" t="s">
        <v>1676</v>
      </c>
      <c r="AW217" s="270">
        <v>20</v>
      </c>
      <c r="AX217" s="270">
        <v>0</v>
      </c>
      <c r="AY217" s="270">
        <v>365</v>
      </c>
      <c r="AZ217" s="270">
        <v>150</v>
      </c>
      <c r="BA217" s="270" t="s">
        <v>1676</v>
      </c>
      <c r="BB217" s="270">
        <v>20</v>
      </c>
      <c r="BC217" s="270">
        <v>0</v>
      </c>
      <c r="BD217" s="270" t="s">
        <v>1676</v>
      </c>
      <c r="BE217" s="270">
        <v>0</v>
      </c>
      <c r="BF217" s="270">
        <v>30</v>
      </c>
      <c r="BG217" s="270">
        <v>20</v>
      </c>
      <c r="BH217" s="270">
        <v>20</v>
      </c>
      <c r="BI217" s="270" t="s">
        <v>1676</v>
      </c>
      <c r="BJ217" s="270">
        <v>0</v>
      </c>
      <c r="BK217" s="270">
        <v>30</v>
      </c>
      <c r="BL217" s="270" t="s">
        <v>1676</v>
      </c>
      <c r="BM217" s="270" t="s">
        <v>1676</v>
      </c>
      <c r="BN217" s="270">
        <v>0</v>
      </c>
      <c r="BO217" s="270">
        <v>635</v>
      </c>
      <c r="BP217" s="270" t="s">
        <v>1676</v>
      </c>
      <c r="BQ217" s="270">
        <v>0</v>
      </c>
      <c r="BR217" s="270">
        <v>0</v>
      </c>
      <c r="BS217" s="270" t="s">
        <v>1676</v>
      </c>
      <c r="BT217" s="270">
        <v>15</v>
      </c>
      <c r="BU217" s="270" t="s">
        <v>1676</v>
      </c>
      <c r="BV217" s="270">
        <v>0</v>
      </c>
      <c r="BW217" s="270">
        <v>10</v>
      </c>
      <c r="BX217" s="270">
        <v>0</v>
      </c>
      <c r="BY217" s="270" t="s">
        <v>1676</v>
      </c>
      <c r="BZ217" s="270">
        <v>0</v>
      </c>
      <c r="CA217" s="270">
        <v>0</v>
      </c>
      <c r="CB217" s="270">
        <v>0</v>
      </c>
      <c r="CC217" s="270">
        <v>0</v>
      </c>
      <c r="CD217" s="270">
        <v>25</v>
      </c>
      <c r="CE217" s="270">
        <v>0</v>
      </c>
      <c r="CF217" s="270">
        <v>0</v>
      </c>
      <c r="CG217" s="270">
        <v>755</v>
      </c>
      <c r="CH217" s="270">
        <v>0</v>
      </c>
      <c r="CI217" s="270">
        <v>0</v>
      </c>
      <c r="CJ217" s="270">
        <v>0</v>
      </c>
      <c r="CK217" s="270">
        <v>120</v>
      </c>
      <c r="CL217" s="270">
        <v>0</v>
      </c>
      <c r="CM217" s="270">
        <v>0</v>
      </c>
      <c r="CN217" s="270">
        <v>0</v>
      </c>
      <c r="CO217" s="270">
        <v>0</v>
      </c>
      <c r="CP217" s="270">
        <v>0</v>
      </c>
      <c r="CQ217" s="270">
        <v>0</v>
      </c>
      <c r="CR217" s="270">
        <v>0</v>
      </c>
      <c r="CS217" s="270">
        <v>0</v>
      </c>
      <c r="CT217" s="270">
        <v>0</v>
      </c>
      <c r="CU217" s="270"/>
      <c r="CV217" s="270">
        <v>0</v>
      </c>
      <c r="CW217" s="270">
        <v>630</v>
      </c>
      <c r="CX217" s="270">
        <v>0</v>
      </c>
      <c r="CY217" s="270">
        <v>0</v>
      </c>
      <c r="CZ217" s="270">
        <v>0</v>
      </c>
      <c r="DA217" s="270">
        <v>0</v>
      </c>
      <c r="DB217" s="270">
        <v>30</v>
      </c>
      <c r="DC217" s="270">
        <v>0</v>
      </c>
      <c r="DD217" s="270">
        <v>0</v>
      </c>
      <c r="DE217" s="270">
        <v>0</v>
      </c>
      <c r="DF217" s="270">
        <v>0</v>
      </c>
      <c r="DG217" s="270">
        <v>0</v>
      </c>
      <c r="DH217" s="270">
        <v>0</v>
      </c>
      <c r="DI217" s="270">
        <v>0</v>
      </c>
      <c r="DJ217" s="270">
        <v>0</v>
      </c>
      <c r="DK217" s="270">
        <v>0</v>
      </c>
      <c r="DL217" s="270">
        <v>0</v>
      </c>
      <c r="DM217" s="270">
        <v>0</v>
      </c>
      <c r="DN217" s="270">
        <v>0</v>
      </c>
      <c r="DO217" s="270">
        <v>0</v>
      </c>
      <c r="DP217" s="270">
        <v>0</v>
      </c>
      <c r="DQ217" s="270">
        <v>0</v>
      </c>
      <c r="DR217" s="270"/>
      <c r="DS217" s="270">
        <v>0</v>
      </c>
      <c r="DT217" s="270">
        <v>0</v>
      </c>
      <c r="DU217" s="270">
        <v>0</v>
      </c>
      <c r="DV217" s="270">
        <v>0</v>
      </c>
      <c r="DW217" s="270">
        <v>0</v>
      </c>
      <c r="DX217" s="270">
        <v>0</v>
      </c>
      <c r="DY217" s="270">
        <v>0</v>
      </c>
      <c r="DZ217" s="270">
        <v>0</v>
      </c>
      <c r="EA217" s="270">
        <v>0</v>
      </c>
      <c r="EB217" s="270">
        <v>0</v>
      </c>
      <c r="EC217" s="270">
        <v>0</v>
      </c>
      <c r="ED217" s="270">
        <v>0</v>
      </c>
      <c r="EE217" s="270">
        <v>0</v>
      </c>
      <c r="EF217" s="270">
        <v>0</v>
      </c>
      <c r="EG217" s="270">
        <v>0</v>
      </c>
      <c r="EH217" s="270">
        <v>0</v>
      </c>
      <c r="EI217" s="270">
        <v>0</v>
      </c>
      <c r="EJ217" s="270">
        <v>0</v>
      </c>
      <c r="EK217" s="270">
        <v>0</v>
      </c>
      <c r="EL217" s="270">
        <v>0</v>
      </c>
      <c r="EM217" s="270">
        <v>0</v>
      </c>
      <c r="EN217" s="270">
        <v>0</v>
      </c>
      <c r="EO217" s="270">
        <v>0</v>
      </c>
      <c r="EP217" s="270">
        <v>0</v>
      </c>
      <c r="EQ217" s="270">
        <v>0</v>
      </c>
      <c r="ER217" s="270">
        <v>0</v>
      </c>
      <c r="ES217" s="270">
        <v>0</v>
      </c>
      <c r="ET217" s="270">
        <v>0</v>
      </c>
      <c r="EU217" s="270">
        <v>0</v>
      </c>
      <c r="EV217" s="270">
        <v>0</v>
      </c>
      <c r="EW217" s="270">
        <v>0</v>
      </c>
      <c r="EX217" s="270">
        <v>0</v>
      </c>
      <c r="EY217" s="270">
        <v>0</v>
      </c>
      <c r="EZ217" s="270">
        <v>0</v>
      </c>
      <c r="FA217" s="270">
        <v>0</v>
      </c>
      <c r="FB217" s="270">
        <v>0</v>
      </c>
      <c r="FC217" s="270">
        <v>0</v>
      </c>
      <c r="FD217" s="270">
        <v>0</v>
      </c>
      <c r="FE217" s="270">
        <v>0</v>
      </c>
      <c r="FF217" s="270">
        <v>0</v>
      </c>
      <c r="FG217" s="270"/>
      <c r="FH217" s="270">
        <v>0</v>
      </c>
      <c r="FI217" s="270"/>
      <c r="FJ217" s="270">
        <v>0</v>
      </c>
      <c r="FK217" s="270">
        <v>0</v>
      </c>
      <c r="FL217" s="270">
        <v>0</v>
      </c>
      <c r="FM217" s="270">
        <v>0</v>
      </c>
      <c r="FN217" s="270">
        <v>0</v>
      </c>
      <c r="FO217" s="351">
        <v>755</v>
      </c>
      <c r="FP217" s="351">
        <v>0</v>
      </c>
      <c r="FQ217" s="351">
        <v>615</v>
      </c>
      <c r="FR217" s="13"/>
      <c r="FS217" s="270"/>
      <c r="FT217" s="270"/>
      <c r="FU217" s="270"/>
      <c r="FV217" s="270"/>
      <c r="FW217" s="270"/>
      <c r="FX217" s="270"/>
      <c r="FY217" s="270"/>
      <c r="FZ217" s="270"/>
      <c r="GA217" s="270"/>
      <c r="GB217" s="270"/>
      <c r="GC217" s="270"/>
      <c r="GD217" s="270"/>
      <c r="GE217" s="270"/>
      <c r="GF217" s="270"/>
      <c r="GG217" s="270"/>
      <c r="GH217" s="270"/>
      <c r="GI217" s="270"/>
      <c r="GJ217" s="270"/>
      <c r="GK217" s="270"/>
      <c r="GL217" s="270"/>
      <c r="GM217" s="270"/>
      <c r="GN217" s="270"/>
      <c r="GO217" s="270"/>
      <c r="GP217" s="270"/>
      <c r="GQ217" s="270"/>
      <c r="GR217" s="270"/>
      <c r="GS217" s="270"/>
      <c r="GT217" s="270"/>
      <c r="GU217" s="270"/>
      <c r="GV217" s="270"/>
      <c r="GW217" s="270"/>
      <c r="GX217" s="270"/>
      <c r="GY217" s="270"/>
      <c r="GZ217" s="270"/>
      <c r="HA217" s="270"/>
      <c r="HB217" s="270"/>
      <c r="HC217" s="270"/>
      <c r="HD217" s="270"/>
      <c r="HE217" s="270"/>
      <c r="HF217" s="270"/>
      <c r="HG217" s="270"/>
      <c r="HH217" s="270"/>
      <c r="HI217" s="270"/>
      <c r="HJ217" s="270"/>
      <c r="HK217" s="270"/>
      <c r="HL217" s="270"/>
      <c r="HM217" s="270"/>
      <c r="HN217" s="270"/>
      <c r="HO217" s="270"/>
      <c r="HP217" s="270"/>
      <c r="HQ217" s="270"/>
      <c r="HR217" s="270"/>
      <c r="HS217" s="270"/>
      <c r="HT217" s="270"/>
      <c r="HU217" s="270"/>
      <c r="HV217" s="270"/>
      <c r="HW217" s="270"/>
      <c r="HX217" s="270"/>
      <c r="HY217" s="270"/>
      <c r="HZ217" s="270"/>
      <c r="IA217" s="270"/>
      <c r="IB217" s="270"/>
      <c r="IC217" s="270"/>
      <c r="ID217" s="270"/>
      <c r="IE217" s="270"/>
      <c r="IF217" s="270"/>
      <c r="IG217" s="270"/>
      <c r="IH217" s="270"/>
    </row>
    <row r="218" spans="1:242" ht="12.75" customHeight="1" x14ac:dyDescent="0.2">
      <c r="A218" s="374" t="s">
        <v>569</v>
      </c>
      <c r="B218" s="270">
        <v>4735</v>
      </c>
      <c r="C218" s="270">
        <v>4735</v>
      </c>
      <c r="D218" s="270">
        <v>2060</v>
      </c>
      <c r="E218" s="270">
        <v>2675</v>
      </c>
      <c r="F218" s="270">
        <v>0</v>
      </c>
      <c r="G218" s="270">
        <v>95</v>
      </c>
      <c r="H218" s="270">
        <v>4640</v>
      </c>
      <c r="I218" s="270">
        <v>1030</v>
      </c>
      <c r="J218" s="270">
        <v>3705</v>
      </c>
      <c r="K218" s="270">
        <v>2405</v>
      </c>
      <c r="L218" s="270">
        <v>0</v>
      </c>
      <c r="M218" s="270">
        <v>0</v>
      </c>
      <c r="N218" s="270">
        <v>0</v>
      </c>
      <c r="O218" s="270">
        <v>0</v>
      </c>
      <c r="P218" s="270">
        <v>0</v>
      </c>
      <c r="Q218" s="270">
        <v>0</v>
      </c>
      <c r="R218" s="270">
        <v>0</v>
      </c>
      <c r="S218" s="270">
        <v>0</v>
      </c>
      <c r="T218" s="270">
        <v>0</v>
      </c>
      <c r="U218" s="270">
        <v>0</v>
      </c>
      <c r="V218" s="270">
        <v>2.3352769680000001</v>
      </c>
      <c r="W218" s="270">
        <v>2</v>
      </c>
      <c r="X218" s="270">
        <v>58.872542799999998</v>
      </c>
      <c r="Y218" s="270">
        <v>0</v>
      </c>
      <c r="Z218" s="270">
        <v>305</v>
      </c>
      <c r="AA218" s="270">
        <v>700</v>
      </c>
      <c r="AB218" s="270">
        <v>1250</v>
      </c>
      <c r="AC218" s="270">
        <v>1540</v>
      </c>
      <c r="AD218" s="270">
        <v>905</v>
      </c>
      <c r="AE218" s="270">
        <v>30</v>
      </c>
      <c r="AF218" s="270">
        <v>415</v>
      </c>
      <c r="AG218" s="270">
        <v>0</v>
      </c>
      <c r="AH218" s="270">
        <v>685</v>
      </c>
      <c r="AI218" s="270">
        <v>10</v>
      </c>
      <c r="AJ218" s="270">
        <v>30</v>
      </c>
      <c r="AK218" s="270">
        <v>15</v>
      </c>
      <c r="AL218" s="270">
        <v>215</v>
      </c>
      <c r="AM218" s="270">
        <v>280</v>
      </c>
      <c r="AN218" s="270">
        <v>50</v>
      </c>
      <c r="AO218" s="270">
        <v>0</v>
      </c>
      <c r="AP218" s="270">
        <v>95</v>
      </c>
      <c r="AQ218" s="270">
        <v>40</v>
      </c>
      <c r="AR218" s="270">
        <v>25</v>
      </c>
      <c r="AS218" s="270">
        <v>25</v>
      </c>
      <c r="AT218" s="270">
        <v>140</v>
      </c>
      <c r="AU218" s="270">
        <v>0</v>
      </c>
      <c r="AV218" s="270">
        <v>45</v>
      </c>
      <c r="AW218" s="270">
        <v>445</v>
      </c>
      <c r="AX218" s="270">
        <v>0</v>
      </c>
      <c r="AY218" s="270">
        <v>145</v>
      </c>
      <c r="AZ218" s="270">
        <v>1385</v>
      </c>
      <c r="BA218" s="270">
        <v>10</v>
      </c>
      <c r="BB218" s="270">
        <v>675</v>
      </c>
      <c r="BC218" s="270" t="s">
        <v>1676</v>
      </c>
      <c r="BD218" s="270">
        <v>80</v>
      </c>
      <c r="BE218" s="270" t="s">
        <v>1676</v>
      </c>
      <c r="BF218" s="270" t="s">
        <v>1676</v>
      </c>
      <c r="BG218" s="270" t="s">
        <v>1676</v>
      </c>
      <c r="BH218" s="270">
        <v>140</v>
      </c>
      <c r="BI218" s="270">
        <v>710</v>
      </c>
      <c r="BJ218" s="270">
        <v>10</v>
      </c>
      <c r="BK218" s="270">
        <v>85</v>
      </c>
      <c r="BL218" s="270">
        <v>50</v>
      </c>
      <c r="BM218" s="270">
        <v>650</v>
      </c>
      <c r="BN218" s="270">
        <v>30</v>
      </c>
      <c r="BO218" s="270">
        <v>2080</v>
      </c>
      <c r="BP218" s="270">
        <v>200</v>
      </c>
      <c r="BQ218" s="270">
        <v>0</v>
      </c>
      <c r="BR218" s="270">
        <v>0</v>
      </c>
      <c r="BS218" s="270" t="s">
        <v>1676</v>
      </c>
      <c r="BT218" s="270">
        <v>600</v>
      </c>
      <c r="BU218" s="270">
        <v>50</v>
      </c>
      <c r="BV218" s="270">
        <v>0</v>
      </c>
      <c r="BW218" s="270">
        <v>45</v>
      </c>
      <c r="BX218" s="270">
        <v>0</v>
      </c>
      <c r="BY218" s="270">
        <v>15</v>
      </c>
      <c r="BZ218" s="270">
        <v>0</v>
      </c>
      <c r="CA218" s="270">
        <v>0</v>
      </c>
      <c r="CB218" s="270">
        <v>0</v>
      </c>
      <c r="CC218" s="270">
        <v>0</v>
      </c>
      <c r="CD218" s="270">
        <v>45</v>
      </c>
      <c r="CE218" s="270" t="s">
        <v>1676</v>
      </c>
      <c r="CF218" s="270" t="s">
        <v>1676</v>
      </c>
      <c r="CG218" s="270">
        <v>4675</v>
      </c>
      <c r="CH218" s="270">
        <v>0</v>
      </c>
      <c r="CI218" s="270">
        <v>690</v>
      </c>
      <c r="CJ218" s="270">
        <v>70</v>
      </c>
      <c r="CK218" s="270">
        <v>2585</v>
      </c>
      <c r="CL218" s="270">
        <v>70</v>
      </c>
      <c r="CM218" s="270">
        <v>795</v>
      </c>
      <c r="CN218" s="270">
        <v>0</v>
      </c>
      <c r="CO218" s="270">
        <v>0</v>
      </c>
      <c r="CP218" s="270">
        <v>0</v>
      </c>
      <c r="CQ218" s="270">
        <v>0</v>
      </c>
      <c r="CR218" s="270">
        <v>0</v>
      </c>
      <c r="CS218" s="270">
        <v>0</v>
      </c>
      <c r="CT218" s="270">
        <v>0</v>
      </c>
      <c r="CU218" s="270"/>
      <c r="CV218" s="270">
        <v>0</v>
      </c>
      <c r="CW218" s="270" t="s">
        <v>1676</v>
      </c>
      <c r="CX218" s="270">
        <v>0</v>
      </c>
      <c r="CY218" s="270">
        <v>0</v>
      </c>
      <c r="CZ218" s="270">
        <v>0</v>
      </c>
      <c r="DA218" s="270">
        <v>0</v>
      </c>
      <c r="DB218" s="270">
        <v>0</v>
      </c>
      <c r="DC218" s="270">
        <v>0</v>
      </c>
      <c r="DD218" s="270">
        <v>0</v>
      </c>
      <c r="DE218" s="270">
        <v>0</v>
      </c>
      <c r="DF218" s="270">
        <v>270</v>
      </c>
      <c r="DG218" s="270">
        <v>0</v>
      </c>
      <c r="DH218" s="270">
        <v>0</v>
      </c>
      <c r="DI218" s="270">
        <v>0</v>
      </c>
      <c r="DJ218" s="270">
        <v>0</v>
      </c>
      <c r="DK218" s="270">
        <v>0</v>
      </c>
      <c r="DL218" s="270">
        <v>0</v>
      </c>
      <c r="DM218" s="270">
        <v>0</v>
      </c>
      <c r="DN218" s="270">
        <v>0</v>
      </c>
      <c r="DO218" s="270">
        <v>0</v>
      </c>
      <c r="DP218" s="270">
        <v>0</v>
      </c>
      <c r="DQ218" s="270">
        <v>0</v>
      </c>
      <c r="DR218" s="270"/>
      <c r="DS218" s="270">
        <v>0</v>
      </c>
      <c r="DT218" s="270">
        <v>0</v>
      </c>
      <c r="DU218" s="270">
        <v>0</v>
      </c>
      <c r="DV218" s="270">
        <v>0</v>
      </c>
      <c r="DW218" s="270">
        <v>0</v>
      </c>
      <c r="DX218" s="270">
        <v>0</v>
      </c>
      <c r="DY218" s="270">
        <v>0</v>
      </c>
      <c r="DZ218" s="270">
        <v>0</v>
      </c>
      <c r="EA218" s="270">
        <v>0</v>
      </c>
      <c r="EB218" s="270">
        <v>0</v>
      </c>
      <c r="EC218" s="270">
        <v>0</v>
      </c>
      <c r="ED218" s="270">
        <v>0</v>
      </c>
      <c r="EE218" s="270">
        <v>0</v>
      </c>
      <c r="EF218" s="270">
        <v>0</v>
      </c>
      <c r="EG218" s="270">
        <v>0</v>
      </c>
      <c r="EH218" s="270">
        <v>0</v>
      </c>
      <c r="EI218" s="270">
        <v>0</v>
      </c>
      <c r="EJ218" s="270">
        <v>0</v>
      </c>
      <c r="EK218" s="270">
        <v>0</v>
      </c>
      <c r="EL218" s="270">
        <v>0</v>
      </c>
      <c r="EM218" s="270">
        <v>255</v>
      </c>
      <c r="EN218" s="270">
        <v>0</v>
      </c>
      <c r="EO218" s="270">
        <v>0</v>
      </c>
      <c r="EP218" s="270">
        <v>0</v>
      </c>
      <c r="EQ218" s="270">
        <v>0</v>
      </c>
      <c r="ER218" s="270">
        <v>0</v>
      </c>
      <c r="ES218" s="270">
        <v>0</v>
      </c>
      <c r="ET218" s="270">
        <v>0</v>
      </c>
      <c r="EU218" s="270">
        <v>0</v>
      </c>
      <c r="EV218" s="270">
        <v>0</v>
      </c>
      <c r="EW218" s="270">
        <v>0</v>
      </c>
      <c r="EX218" s="270">
        <v>0</v>
      </c>
      <c r="EY218" s="270">
        <v>0</v>
      </c>
      <c r="EZ218" s="270">
        <v>0</v>
      </c>
      <c r="FA218" s="270">
        <v>0</v>
      </c>
      <c r="FB218" s="270">
        <v>0</v>
      </c>
      <c r="FC218" s="270">
        <v>0</v>
      </c>
      <c r="FD218" s="270">
        <v>0</v>
      </c>
      <c r="FE218" s="270">
        <v>0</v>
      </c>
      <c r="FF218" s="270">
        <v>0</v>
      </c>
      <c r="FG218" s="270"/>
      <c r="FH218" s="270">
        <v>0</v>
      </c>
      <c r="FI218" s="270"/>
      <c r="FJ218" s="270">
        <v>0</v>
      </c>
      <c r="FK218" s="270">
        <v>0</v>
      </c>
      <c r="FL218" s="270">
        <v>0</v>
      </c>
      <c r="FM218" s="270">
        <v>0</v>
      </c>
      <c r="FN218" s="270">
        <v>0</v>
      </c>
      <c r="FO218" s="351">
        <v>4060</v>
      </c>
      <c r="FP218" s="351">
        <v>0</v>
      </c>
      <c r="FQ218" s="351">
        <v>0</v>
      </c>
      <c r="FR218" s="13"/>
      <c r="FS218" s="270"/>
      <c r="FT218" s="270"/>
      <c r="FU218" s="270"/>
      <c r="FV218" s="270"/>
      <c r="FW218" s="270"/>
      <c r="FX218" s="270"/>
      <c r="FY218" s="270"/>
      <c r="FZ218" s="270"/>
      <c r="GA218" s="270"/>
      <c r="GB218" s="270"/>
      <c r="GC218" s="270"/>
      <c r="GD218" s="270"/>
      <c r="GE218" s="270"/>
      <c r="GF218" s="270"/>
      <c r="GG218" s="270"/>
      <c r="GH218" s="270"/>
      <c r="GI218" s="270"/>
      <c r="GJ218" s="270"/>
      <c r="GK218" s="270"/>
      <c r="GL218" s="270"/>
      <c r="GM218" s="270"/>
      <c r="GN218" s="270"/>
      <c r="GO218" s="270"/>
      <c r="GP218" s="270"/>
      <c r="GQ218" s="270"/>
      <c r="GR218" s="270"/>
      <c r="GS218" s="270"/>
      <c r="GT218" s="270"/>
      <c r="GU218" s="270"/>
      <c r="GV218" s="270"/>
      <c r="GW218" s="270"/>
      <c r="GX218" s="270"/>
      <c r="GY218" s="270"/>
      <c r="GZ218" s="270"/>
      <c r="HA218" s="270"/>
      <c r="HB218" s="270"/>
      <c r="HC218" s="270"/>
      <c r="HD218" s="270"/>
      <c r="HE218" s="270"/>
      <c r="HF218" s="270"/>
      <c r="HG218" s="270"/>
      <c r="HH218" s="270"/>
      <c r="HI218" s="270"/>
      <c r="HJ218" s="270"/>
      <c r="HK218" s="270"/>
      <c r="HL218" s="270"/>
      <c r="HM218" s="270"/>
      <c r="HN218" s="270"/>
      <c r="HO218" s="270"/>
      <c r="HP218" s="270"/>
      <c r="HQ218" s="270"/>
      <c r="HR218" s="270"/>
      <c r="HS218" s="270"/>
      <c r="HT218" s="270"/>
      <c r="HU218" s="270"/>
      <c r="HV218" s="270"/>
      <c r="HW218" s="270"/>
      <c r="HX218" s="270"/>
      <c r="HY218" s="270"/>
      <c r="HZ218" s="270"/>
      <c r="IA218" s="270"/>
      <c r="IB218" s="270"/>
      <c r="IC218" s="270"/>
      <c r="ID218" s="270"/>
      <c r="IE218" s="270"/>
      <c r="IF218" s="270"/>
      <c r="IG218" s="270"/>
      <c r="IH218" s="270"/>
    </row>
    <row r="219" spans="1:242" ht="12.75" customHeight="1" x14ac:dyDescent="0.2">
      <c r="A219" s="374" t="s">
        <v>737</v>
      </c>
      <c r="B219" s="270">
        <v>10135</v>
      </c>
      <c r="C219" s="270">
        <v>10135</v>
      </c>
      <c r="D219" s="270">
        <v>4665</v>
      </c>
      <c r="E219" s="270">
        <v>5465</v>
      </c>
      <c r="F219" s="270">
        <v>0</v>
      </c>
      <c r="G219" s="270">
        <v>1255</v>
      </c>
      <c r="H219" s="270">
        <v>8735</v>
      </c>
      <c r="I219" s="270">
        <v>540</v>
      </c>
      <c r="J219" s="270">
        <v>9595</v>
      </c>
      <c r="K219" s="270">
        <v>850</v>
      </c>
      <c r="L219" s="270">
        <v>455.40584310000003</v>
      </c>
      <c r="M219" s="270">
        <v>86</v>
      </c>
      <c r="N219" s="270">
        <v>1370</v>
      </c>
      <c r="O219" s="270">
        <v>1045</v>
      </c>
      <c r="P219" s="270">
        <v>845</v>
      </c>
      <c r="Q219" s="270">
        <v>1105</v>
      </c>
      <c r="R219" s="270">
        <v>360</v>
      </c>
      <c r="S219" s="270">
        <v>240</v>
      </c>
      <c r="T219" s="270">
        <v>290</v>
      </c>
      <c r="U219" s="270">
        <v>1045</v>
      </c>
      <c r="V219" s="270">
        <v>2.096534653</v>
      </c>
      <c r="W219" s="270">
        <v>2</v>
      </c>
      <c r="X219" s="270">
        <v>57.616355329999998</v>
      </c>
      <c r="Y219" s="270">
        <v>0</v>
      </c>
      <c r="Z219" s="270">
        <v>930</v>
      </c>
      <c r="AA219" s="270">
        <v>1570</v>
      </c>
      <c r="AB219" s="270">
        <v>2585</v>
      </c>
      <c r="AC219" s="270">
        <v>2925</v>
      </c>
      <c r="AD219" s="270">
        <v>1950</v>
      </c>
      <c r="AE219" s="270">
        <v>100</v>
      </c>
      <c r="AF219" s="270">
        <v>660</v>
      </c>
      <c r="AG219" s="270">
        <v>0</v>
      </c>
      <c r="AH219" s="270">
        <v>80</v>
      </c>
      <c r="AI219" s="270">
        <v>85</v>
      </c>
      <c r="AJ219" s="270">
        <v>105</v>
      </c>
      <c r="AK219" s="270">
        <v>25</v>
      </c>
      <c r="AL219" s="270">
        <v>1555</v>
      </c>
      <c r="AM219" s="270">
        <v>2095</v>
      </c>
      <c r="AN219" s="270">
        <v>85</v>
      </c>
      <c r="AO219" s="270">
        <v>0</v>
      </c>
      <c r="AP219" s="270">
        <v>30</v>
      </c>
      <c r="AQ219" s="270">
        <v>15</v>
      </c>
      <c r="AR219" s="270">
        <v>50</v>
      </c>
      <c r="AS219" s="270">
        <v>70</v>
      </c>
      <c r="AT219" s="270">
        <v>310</v>
      </c>
      <c r="AU219" s="270">
        <v>0</v>
      </c>
      <c r="AV219" s="270">
        <v>1480</v>
      </c>
      <c r="AW219" s="270">
        <v>430</v>
      </c>
      <c r="AX219" s="270">
        <v>15</v>
      </c>
      <c r="AY219" s="270">
        <v>65</v>
      </c>
      <c r="AZ219" s="270">
        <v>935</v>
      </c>
      <c r="BA219" s="270">
        <v>1430</v>
      </c>
      <c r="BB219" s="270">
        <v>615</v>
      </c>
      <c r="BC219" s="270">
        <v>30</v>
      </c>
      <c r="BD219" s="270">
        <v>1750</v>
      </c>
      <c r="BE219" s="270">
        <v>255</v>
      </c>
      <c r="BF219" s="270">
        <v>205</v>
      </c>
      <c r="BG219" s="270" t="s">
        <v>1676</v>
      </c>
      <c r="BH219" s="270">
        <v>180</v>
      </c>
      <c r="BI219" s="270">
        <v>25</v>
      </c>
      <c r="BJ219" s="270" t="s">
        <v>1676</v>
      </c>
      <c r="BK219" s="270">
        <v>100</v>
      </c>
      <c r="BL219" s="270">
        <v>0</v>
      </c>
      <c r="BM219" s="270">
        <v>2765</v>
      </c>
      <c r="BN219" s="270">
        <v>740</v>
      </c>
      <c r="BO219" s="270">
        <v>2180</v>
      </c>
      <c r="BP219" s="270">
        <v>410</v>
      </c>
      <c r="BQ219" s="270" t="s">
        <v>1676</v>
      </c>
      <c r="BR219" s="270">
        <v>0</v>
      </c>
      <c r="BS219" s="270">
        <v>15</v>
      </c>
      <c r="BT219" s="270">
        <v>1005</v>
      </c>
      <c r="BU219" s="270">
        <v>50</v>
      </c>
      <c r="BV219" s="270">
        <v>0</v>
      </c>
      <c r="BW219" s="270">
        <v>420</v>
      </c>
      <c r="BX219" s="270" t="s">
        <v>1676</v>
      </c>
      <c r="BY219" s="270">
        <v>15</v>
      </c>
      <c r="BZ219" s="270">
        <v>0</v>
      </c>
      <c r="CA219" s="270">
        <v>0</v>
      </c>
      <c r="CB219" s="270">
        <v>0</v>
      </c>
      <c r="CC219" s="270">
        <v>0</v>
      </c>
      <c r="CD219" s="270">
        <v>70</v>
      </c>
      <c r="CE219" s="270">
        <v>10</v>
      </c>
      <c r="CF219" s="270">
        <v>0</v>
      </c>
      <c r="CG219" s="270">
        <v>10040</v>
      </c>
      <c r="CH219" s="270">
        <v>0</v>
      </c>
      <c r="CI219" s="270">
        <v>2750</v>
      </c>
      <c r="CJ219" s="270">
        <v>65</v>
      </c>
      <c r="CK219" s="270">
        <v>1230</v>
      </c>
      <c r="CL219" s="270">
        <v>0</v>
      </c>
      <c r="CM219" s="270">
        <v>20</v>
      </c>
      <c r="CN219" s="270">
        <v>0</v>
      </c>
      <c r="CO219" s="270">
        <v>0</v>
      </c>
      <c r="CP219" s="270">
        <v>0</v>
      </c>
      <c r="CQ219" s="270">
        <v>0</v>
      </c>
      <c r="CR219" s="270">
        <v>0</v>
      </c>
      <c r="CS219" s="270">
        <v>0</v>
      </c>
      <c r="CT219" s="270">
        <v>0</v>
      </c>
      <c r="CU219" s="270"/>
      <c r="CV219" s="270">
        <v>0</v>
      </c>
      <c r="CW219" s="270">
        <v>0</v>
      </c>
      <c r="CX219" s="270">
        <v>0</v>
      </c>
      <c r="CY219" s="270">
        <v>0</v>
      </c>
      <c r="CZ219" s="270">
        <v>0</v>
      </c>
      <c r="DA219" s="270">
        <v>0</v>
      </c>
      <c r="DB219" s="270">
        <v>920</v>
      </c>
      <c r="DC219" s="270">
        <v>0</v>
      </c>
      <c r="DD219" s="270">
        <v>0</v>
      </c>
      <c r="DE219" s="270">
        <v>185</v>
      </c>
      <c r="DF219" s="270">
        <v>2125</v>
      </c>
      <c r="DG219" s="270">
        <v>50</v>
      </c>
      <c r="DH219" s="270">
        <v>0</v>
      </c>
      <c r="DI219" s="270">
        <v>0</v>
      </c>
      <c r="DJ219" s="270">
        <v>0</v>
      </c>
      <c r="DK219" s="270">
        <v>0</v>
      </c>
      <c r="DL219" s="270">
        <v>0</v>
      </c>
      <c r="DM219" s="270">
        <v>0</v>
      </c>
      <c r="DN219" s="270">
        <v>0</v>
      </c>
      <c r="DO219" s="270">
        <v>0</v>
      </c>
      <c r="DP219" s="270">
        <v>0</v>
      </c>
      <c r="DQ219" s="270">
        <v>0</v>
      </c>
      <c r="DR219" s="270"/>
      <c r="DS219" s="270">
        <v>0</v>
      </c>
      <c r="DT219" s="270">
        <v>1935</v>
      </c>
      <c r="DU219" s="270">
        <v>0</v>
      </c>
      <c r="DV219" s="270">
        <v>0</v>
      </c>
      <c r="DW219" s="270">
        <v>0</v>
      </c>
      <c r="DX219" s="270">
        <v>0</v>
      </c>
      <c r="DY219" s="270">
        <v>0</v>
      </c>
      <c r="DZ219" s="270">
        <v>0</v>
      </c>
      <c r="EA219" s="270">
        <v>0</v>
      </c>
      <c r="EB219" s="270">
        <v>0</v>
      </c>
      <c r="EC219" s="270">
        <v>0</v>
      </c>
      <c r="ED219" s="270">
        <v>405</v>
      </c>
      <c r="EE219" s="270">
        <v>0</v>
      </c>
      <c r="EF219" s="270">
        <v>0</v>
      </c>
      <c r="EG219" s="270">
        <v>0</v>
      </c>
      <c r="EH219" s="270">
        <v>0</v>
      </c>
      <c r="EI219" s="270">
        <v>0</v>
      </c>
      <c r="EJ219" s="270">
        <v>0</v>
      </c>
      <c r="EK219" s="270">
        <v>0</v>
      </c>
      <c r="EL219" s="270">
        <v>0</v>
      </c>
      <c r="EM219" s="270">
        <v>455</v>
      </c>
      <c r="EN219" s="270">
        <v>0</v>
      </c>
      <c r="EO219" s="270">
        <v>0</v>
      </c>
      <c r="EP219" s="270">
        <v>0</v>
      </c>
      <c r="EQ219" s="270">
        <v>0</v>
      </c>
      <c r="ER219" s="270">
        <v>0</v>
      </c>
      <c r="ES219" s="270">
        <v>0</v>
      </c>
      <c r="ET219" s="270">
        <v>0</v>
      </c>
      <c r="EU219" s="270">
        <v>0</v>
      </c>
      <c r="EV219" s="270">
        <v>0</v>
      </c>
      <c r="EW219" s="270">
        <v>0</v>
      </c>
      <c r="EX219" s="270">
        <v>0</v>
      </c>
      <c r="EY219" s="270">
        <v>0</v>
      </c>
      <c r="EZ219" s="270">
        <v>0</v>
      </c>
      <c r="FA219" s="270">
        <v>0</v>
      </c>
      <c r="FB219" s="270">
        <v>0</v>
      </c>
      <c r="FC219" s="270">
        <v>0</v>
      </c>
      <c r="FD219" s="270">
        <v>0</v>
      </c>
      <c r="FE219" s="270">
        <v>0</v>
      </c>
      <c r="FF219" s="270">
        <v>0</v>
      </c>
      <c r="FG219" s="270"/>
      <c r="FH219" s="270">
        <v>0</v>
      </c>
      <c r="FI219" s="270"/>
      <c r="FJ219" s="270">
        <v>0</v>
      </c>
      <c r="FK219" s="270">
        <v>0</v>
      </c>
      <c r="FL219" s="270">
        <v>0</v>
      </c>
      <c r="FM219" s="270">
        <v>0</v>
      </c>
      <c r="FN219" s="270">
        <v>0</v>
      </c>
      <c r="FO219" s="351">
        <v>9520</v>
      </c>
      <c r="FP219" s="351">
        <v>145</v>
      </c>
      <c r="FQ219" s="351">
        <v>6300</v>
      </c>
      <c r="FR219" s="13"/>
      <c r="FS219" s="270"/>
      <c r="FT219" s="270"/>
      <c r="FU219" s="270"/>
      <c r="FV219" s="270"/>
      <c r="FW219" s="270"/>
      <c r="FX219" s="270"/>
      <c r="FY219" s="270"/>
      <c r="FZ219" s="270"/>
      <c r="GA219" s="270"/>
      <c r="GB219" s="270"/>
      <c r="GC219" s="270"/>
      <c r="GD219" s="270"/>
      <c r="GE219" s="270"/>
      <c r="GF219" s="270"/>
      <c r="GG219" s="270"/>
      <c r="GH219" s="270"/>
      <c r="GI219" s="270"/>
      <c r="GJ219" s="270"/>
      <c r="GK219" s="270"/>
      <c r="GL219" s="270"/>
      <c r="GM219" s="270"/>
      <c r="GN219" s="270"/>
      <c r="GO219" s="270"/>
      <c r="GP219" s="270"/>
      <c r="GQ219" s="270"/>
      <c r="GR219" s="270"/>
      <c r="GS219" s="270"/>
      <c r="GT219" s="270"/>
      <c r="GU219" s="270"/>
      <c r="GV219" s="270"/>
      <c r="GW219" s="270"/>
      <c r="GX219" s="270"/>
      <c r="GY219" s="270"/>
      <c r="GZ219" s="270"/>
      <c r="HA219" s="270"/>
      <c r="HB219" s="270"/>
      <c r="HC219" s="270"/>
      <c r="HD219" s="270"/>
      <c r="HE219" s="270"/>
      <c r="HF219" s="270"/>
      <c r="HG219" s="270"/>
      <c r="HH219" s="270"/>
      <c r="HI219" s="270"/>
      <c r="HJ219" s="270"/>
      <c r="HK219" s="270"/>
      <c r="HL219" s="270"/>
      <c r="HM219" s="270"/>
      <c r="HN219" s="270"/>
      <c r="HO219" s="270"/>
      <c r="HP219" s="270"/>
      <c r="HQ219" s="270"/>
      <c r="HR219" s="270"/>
      <c r="HS219" s="270"/>
      <c r="HT219" s="270"/>
      <c r="HU219" s="270"/>
      <c r="HV219" s="270"/>
      <c r="HW219" s="270"/>
      <c r="HX219" s="270"/>
      <c r="HY219" s="270"/>
      <c r="HZ219" s="270"/>
      <c r="IA219" s="270"/>
      <c r="IB219" s="270"/>
      <c r="IC219" s="270"/>
      <c r="ID219" s="270"/>
      <c r="IE219" s="270"/>
      <c r="IF219" s="270"/>
      <c r="IG219" s="270"/>
      <c r="IH219" s="270"/>
    </row>
    <row r="220" spans="1:242" ht="12.75" customHeight="1" x14ac:dyDescent="0.2">
      <c r="A220" s="374" t="s">
        <v>747</v>
      </c>
      <c r="B220" s="270">
        <v>5295</v>
      </c>
      <c r="C220" s="270">
        <v>5295</v>
      </c>
      <c r="D220" s="270">
        <v>2065</v>
      </c>
      <c r="E220" s="270">
        <v>3235</v>
      </c>
      <c r="F220" s="270">
        <v>0</v>
      </c>
      <c r="G220" s="270">
        <v>0</v>
      </c>
      <c r="H220" s="270">
        <v>5295</v>
      </c>
      <c r="I220" s="270">
        <v>815</v>
      </c>
      <c r="J220" s="270">
        <v>4480</v>
      </c>
      <c r="K220" s="270">
        <v>1540</v>
      </c>
      <c r="L220" s="270">
        <v>0</v>
      </c>
      <c r="M220" s="270">
        <v>0</v>
      </c>
      <c r="N220" s="270">
        <v>0</v>
      </c>
      <c r="O220" s="270">
        <v>0</v>
      </c>
      <c r="P220" s="270">
        <v>0</v>
      </c>
      <c r="Q220" s="270">
        <v>0</v>
      </c>
      <c r="R220" s="270">
        <v>0</v>
      </c>
      <c r="S220" s="270">
        <v>0</v>
      </c>
      <c r="T220" s="270">
        <v>0</v>
      </c>
      <c r="U220" s="270">
        <v>0</v>
      </c>
      <c r="V220" s="270">
        <v>1.8883435580000001</v>
      </c>
      <c r="W220" s="270">
        <v>2</v>
      </c>
      <c r="X220" s="270">
        <v>54.570240120000001</v>
      </c>
      <c r="Y220" s="270">
        <v>0</v>
      </c>
      <c r="Z220" s="270">
        <v>420</v>
      </c>
      <c r="AA220" s="270">
        <v>1125</v>
      </c>
      <c r="AB220" s="270">
        <v>1635</v>
      </c>
      <c r="AC220" s="270">
        <v>1410</v>
      </c>
      <c r="AD220" s="270">
        <v>680</v>
      </c>
      <c r="AE220" s="270">
        <v>25</v>
      </c>
      <c r="AF220" s="270">
        <v>610</v>
      </c>
      <c r="AG220" s="270" t="s">
        <v>1676</v>
      </c>
      <c r="AH220" s="270">
        <v>490</v>
      </c>
      <c r="AI220" s="270">
        <v>0</v>
      </c>
      <c r="AJ220" s="270">
        <v>55</v>
      </c>
      <c r="AK220" s="270">
        <v>10</v>
      </c>
      <c r="AL220" s="270">
        <v>290</v>
      </c>
      <c r="AM220" s="270">
        <v>555</v>
      </c>
      <c r="AN220" s="270">
        <v>75</v>
      </c>
      <c r="AO220" s="270">
        <v>0</v>
      </c>
      <c r="AP220" s="270" t="s">
        <v>1676</v>
      </c>
      <c r="AQ220" s="270">
        <v>60</v>
      </c>
      <c r="AR220" s="270">
        <v>0</v>
      </c>
      <c r="AS220" s="270">
        <v>100</v>
      </c>
      <c r="AT220" s="270">
        <v>385</v>
      </c>
      <c r="AU220" s="270">
        <v>0</v>
      </c>
      <c r="AV220" s="270">
        <v>25</v>
      </c>
      <c r="AW220" s="270">
        <v>390</v>
      </c>
      <c r="AX220" s="270">
        <v>10</v>
      </c>
      <c r="AY220" s="270">
        <v>125</v>
      </c>
      <c r="AZ220" s="270">
        <v>1335</v>
      </c>
      <c r="BA220" s="270">
        <v>170</v>
      </c>
      <c r="BB220" s="270">
        <v>610</v>
      </c>
      <c r="BC220" s="270">
        <v>10</v>
      </c>
      <c r="BD220" s="270">
        <v>75</v>
      </c>
      <c r="BE220" s="270">
        <v>20</v>
      </c>
      <c r="BF220" s="270" t="s">
        <v>1676</v>
      </c>
      <c r="BG220" s="270">
        <v>0</v>
      </c>
      <c r="BH220" s="270">
        <v>125</v>
      </c>
      <c r="BI220" s="270">
        <v>500</v>
      </c>
      <c r="BJ220" s="270">
        <v>0</v>
      </c>
      <c r="BK220" s="270" t="s">
        <v>1676</v>
      </c>
      <c r="BL220" s="270">
        <v>65</v>
      </c>
      <c r="BM220" s="270">
        <v>850</v>
      </c>
      <c r="BN220" s="270">
        <v>30</v>
      </c>
      <c r="BO220" s="270">
        <v>2315</v>
      </c>
      <c r="BP220" s="270">
        <v>485</v>
      </c>
      <c r="BQ220" s="270" t="s">
        <v>1676</v>
      </c>
      <c r="BR220" s="270">
        <v>0</v>
      </c>
      <c r="BS220" s="270">
        <v>10</v>
      </c>
      <c r="BT220" s="270">
        <v>665</v>
      </c>
      <c r="BU220" s="270">
        <v>75</v>
      </c>
      <c r="BV220" s="270">
        <v>0</v>
      </c>
      <c r="BW220" s="270">
        <v>55</v>
      </c>
      <c r="BX220" s="270">
        <v>10</v>
      </c>
      <c r="BY220" s="270">
        <v>10</v>
      </c>
      <c r="BZ220" s="270">
        <v>0</v>
      </c>
      <c r="CA220" s="270">
        <v>0</v>
      </c>
      <c r="CB220" s="270" t="s">
        <v>1676</v>
      </c>
      <c r="CC220" s="270">
        <v>0</v>
      </c>
      <c r="CD220" s="270">
        <v>105</v>
      </c>
      <c r="CE220" s="270">
        <v>20</v>
      </c>
      <c r="CF220" s="270">
        <v>0</v>
      </c>
      <c r="CG220" s="270">
        <v>5150</v>
      </c>
      <c r="CH220" s="270">
        <v>0</v>
      </c>
      <c r="CI220" s="270">
        <v>585</v>
      </c>
      <c r="CJ220" s="270">
        <v>0</v>
      </c>
      <c r="CK220" s="270">
        <v>2385</v>
      </c>
      <c r="CL220" s="270">
        <v>80</v>
      </c>
      <c r="CM220" s="270">
        <v>555</v>
      </c>
      <c r="CN220" s="270">
        <v>0</v>
      </c>
      <c r="CO220" s="270">
        <v>0</v>
      </c>
      <c r="CP220" s="270">
        <v>0</v>
      </c>
      <c r="CQ220" s="270">
        <v>0</v>
      </c>
      <c r="CR220" s="270">
        <v>0</v>
      </c>
      <c r="CS220" s="270">
        <v>0</v>
      </c>
      <c r="CT220" s="270">
        <v>0</v>
      </c>
      <c r="CU220" s="270"/>
      <c r="CV220" s="270">
        <v>0</v>
      </c>
      <c r="CW220" s="270">
        <v>0</v>
      </c>
      <c r="CX220" s="270">
        <v>0</v>
      </c>
      <c r="CY220" s="270">
        <v>0</v>
      </c>
      <c r="CZ220" s="270">
        <v>0</v>
      </c>
      <c r="DA220" s="270">
        <v>0</v>
      </c>
      <c r="DB220" s="270">
        <v>420</v>
      </c>
      <c r="DC220" s="270">
        <v>0</v>
      </c>
      <c r="DD220" s="270">
        <v>0</v>
      </c>
      <c r="DE220" s="270">
        <v>0</v>
      </c>
      <c r="DF220" s="270">
        <v>620</v>
      </c>
      <c r="DG220" s="270">
        <v>0</v>
      </c>
      <c r="DH220" s="270">
        <v>0</v>
      </c>
      <c r="DI220" s="270">
        <v>0</v>
      </c>
      <c r="DJ220" s="270">
        <v>0</v>
      </c>
      <c r="DK220" s="270">
        <v>0</v>
      </c>
      <c r="DL220" s="270">
        <v>0</v>
      </c>
      <c r="DM220" s="270">
        <v>0</v>
      </c>
      <c r="DN220" s="270">
        <v>0</v>
      </c>
      <c r="DO220" s="270">
        <v>0</v>
      </c>
      <c r="DP220" s="270">
        <v>0</v>
      </c>
      <c r="DQ220" s="270">
        <v>0</v>
      </c>
      <c r="DR220" s="270"/>
      <c r="DS220" s="270">
        <v>0</v>
      </c>
      <c r="DT220" s="270">
        <v>0</v>
      </c>
      <c r="DU220" s="270">
        <v>0</v>
      </c>
      <c r="DV220" s="270">
        <v>0</v>
      </c>
      <c r="DW220" s="270">
        <v>0</v>
      </c>
      <c r="DX220" s="270">
        <v>0</v>
      </c>
      <c r="DY220" s="270">
        <v>0</v>
      </c>
      <c r="DZ220" s="270">
        <v>0</v>
      </c>
      <c r="EA220" s="270">
        <v>0</v>
      </c>
      <c r="EB220" s="270">
        <v>0</v>
      </c>
      <c r="EC220" s="270">
        <v>0</v>
      </c>
      <c r="ED220" s="270">
        <v>0</v>
      </c>
      <c r="EE220" s="270">
        <v>0</v>
      </c>
      <c r="EF220" s="270">
        <v>0</v>
      </c>
      <c r="EG220" s="270">
        <v>0</v>
      </c>
      <c r="EH220" s="270">
        <v>0</v>
      </c>
      <c r="EI220" s="270">
        <v>0</v>
      </c>
      <c r="EJ220" s="270">
        <v>0</v>
      </c>
      <c r="EK220" s="270">
        <v>0</v>
      </c>
      <c r="EL220" s="270">
        <v>0</v>
      </c>
      <c r="EM220" s="270">
        <v>650</v>
      </c>
      <c r="EN220" s="270">
        <v>0</v>
      </c>
      <c r="EO220" s="270">
        <v>0</v>
      </c>
      <c r="EP220" s="270">
        <v>0</v>
      </c>
      <c r="EQ220" s="270">
        <v>0</v>
      </c>
      <c r="ER220" s="270">
        <v>0</v>
      </c>
      <c r="ES220" s="270">
        <v>0</v>
      </c>
      <c r="ET220" s="270">
        <v>0</v>
      </c>
      <c r="EU220" s="270">
        <v>0</v>
      </c>
      <c r="EV220" s="270">
        <v>0</v>
      </c>
      <c r="EW220" s="270">
        <v>0</v>
      </c>
      <c r="EX220" s="270">
        <v>0</v>
      </c>
      <c r="EY220" s="270">
        <v>0</v>
      </c>
      <c r="EZ220" s="270">
        <v>0</v>
      </c>
      <c r="FA220" s="270">
        <v>0</v>
      </c>
      <c r="FB220" s="270">
        <v>0</v>
      </c>
      <c r="FC220" s="270">
        <v>0</v>
      </c>
      <c r="FD220" s="270">
        <v>0</v>
      </c>
      <c r="FE220" s="270">
        <v>0</v>
      </c>
      <c r="FF220" s="270">
        <v>0</v>
      </c>
      <c r="FG220" s="270"/>
      <c r="FH220" s="270">
        <v>0</v>
      </c>
      <c r="FI220" s="270"/>
      <c r="FJ220" s="270">
        <v>0</v>
      </c>
      <c r="FK220" s="270">
        <v>0</v>
      </c>
      <c r="FL220" s="270">
        <v>0</v>
      </c>
      <c r="FM220" s="270">
        <v>0</v>
      </c>
      <c r="FN220" s="270">
        <v>0</v>
      </c>
      <c r="FO220" s="351">
        <v>4690</v>
      </c>
      <c r="FP220" s="351">
        <v>0</v>
      </c>
      <c r="FQ220" s="351">
        <v>0</v>
      </c>
      <c r="FR220" s="13"/>
      <c r="FS220" s="270"/>
      <c r="FT220" s="270"/>
      <c r="FU220" s="270"/>
      <c r="FV220" s="270"/>
      <c r="FW220" s="270"/>
      <c r="FX220" s="270"/>
      <c r="FY220" s="270"/>
      <c r="FZ220" s="270"/>
      <c r="GA220" s="270"/>
      <c r="GB220" s="270"/>
      <c r="GC220" s="270"/>
      <c r="GD220" s="270"/>
      <c r="GE220" s="270"/>
      <c r="GF220" s="270"/>
      <c r="GG220" s="270"/>
      <c r="GH220" s="270"/>
      <c r="GI220" s="270"/>
      <c r="GJ220" s="270"/>
      <c r="GK220" s="270"/>
      <c r="GL220" s="270"/>
      <c r="GM220" s="270"/>
      <c r="GN220" s="270"/>
      <c r="GO220" s="270"/>
      <c r="GP220" s="270"/>
      <c r="GQ220" s="270"/>
      <c r="GR220" s="270"/>
      <c r="GS220" s="270"/>
      <c r="GT220" s="270"/>
      <c r="GU220" s="270"/>
      <c r="GV220" s="270"/>
      <c r="GW220" s="270"/>
      <c r="GX220" s="270"/>
      <c r="GY220" s="270"/>
      <c r="GZ220" s="270"/>
      <c r="HA220" s="270"/>
      <c r="HB220" s="270"/>
      <c r="HC220" s="270"/>
      <c r="HD220" s="270"/>
      <c r="HE220" s="270"/>
      <c r="HF220" s="270"/>
      <c r="HG220" s="270"/>
      <c r="HH220" s="270"/>
      <c r="HI220" s="270"/>
      <c r="HJ220" s="270"/>
      <c r="HK220" s="270"/>
      <c r="HL220" s="270"/>
      <c r="HM220" s="270"/>
      <c r="HN220" s="270"/>
      <c r="HO220" s="270"/>
      <c r="HP220" s="270"/>
      <c r="HQ220" s="270"/>
      <c r="HR220" s="270"/>
      <c r="HS220" s="270"/>
      <c r="HT220" s="270"/>
      <c r="HU220" s="270"/>
      <c r="HV220" s="270"/>
      <c r="HW220" s="270"/>
      <c r="HX220" s="270"/>
      <c r="HY220" s="270"/>
      <c r="HZ220" s="270"/>
      <c r="IA220" s="270"/>
      <c r="IB220" s="270"/>
      <c r="IC220" s="270"/>
      <c r="ID220" s="270"/>
      <c r="IE220" s="270"/>
      <c r="IF220" s="270"/>
      <c r="IG220" s="270"/>
      <c r="IH220" s="270"/>
    </row>
    <row r="221" spans="1:242" ht="12.75" customHeight="1" x14ac:dyDescent="0.2">
      <c r="A221" s="374" t="s">
        <v>333</v>
      </c>
      <c r="B221" s="270">
        <v>1940</v>
      </c>
      <c r="C221" s="270">
        <v>1940</v>
      </c>
      <c r="D221" s="270">
        <v>850</v>
      </c>
      <c r="E221" s="270">
        <v>1090</v>
      </c>
      <c r="F221" s="270">
        <v>0</v>
      </c>
      <c r="G221" s="270">
        <v>0</v>
      </c>
      <c r="H221" s="270">
        <v>1940</v>
      </c>
      <c r="I221" s="270">
        <v>170</v>
      </c>
      <c r="J221" s="270">
        <v>1770</v>
      </c>
      <c r="K221" s="270">
        <v>340</v>
      </c>
      <c r="L221" s="270">
        <v>77.520793949999998</v>
      </c>
      <c r="M221" s="270">
        <v>56</v>
      </c>
      <c r="N221" s="270">
        <v>260</v>
      </c>
      <c r="O221" s="270">
        <v>305</v>
      </c>
      <c r="P221" s="270">
        <v>270</v>
      </c>
      <c r="Q221" s="270">
        <v>190</v>
      </c>
      <c r="R221" s="270">
        <v>15</v>
      </c>
      <c r="S221" s="270">
        <v>0</v>
      </c>
      <c r="T221" s="270" t="s">
        <v>1676</v>
      </c>
      <c r="U221" s="270">
        <v>15</v>
      </c>
      <c r="V221" s="270">
        <v>1.9883040940000001</v>
      </c>
      <c r="W221" s="270">
        <v>2</v>
      </c>
      <c r="X221" s="270">
        <v>59.751937980000001</v>
      </c>
      <c r="Y221" s="270">
        <v>0</v>
      </c>
      <c r="Z221" s="270">
        <v>130</v>
      </c>
      <c r="AA221" s="270">
        <v>295</v>
      </c>
      <c r="AB221" s="270">
        <v>455</v>
      </c>
      <c r="AC221" s="270">
        <v>570</v>
      </c>
      <c r="AD221" s="270">
        <v>465</v>
      </c>
      <c r="AE221" s="270">
        <v>20</v>
      </c>
      <c r="AF221" s="270">
        <v>115</v>
      </c>
      <c r="AG221" s="270">
        <v>0</v>
      </c>
      <c r="AH221" s="270">
        <v>440</v>
      </c>
      <c r="AI221" s="270" t="s">
        <v>1676</v>
      </c>
      <c r="AJ221" s="270">
        <v>25</v>
      </c>
      <c r="AK221" s="270" t="s">
        <v>1676</v>
      </c>
      <c r="AL221" s="270">
        <v>365</v>
      </c>
      <c r="AM221" s="270">
        <v>340</v>
      </c>
      <c r="AN221" s="270">
        <v>15</v>
      </c>
      <c r="AO221" s="270">
        <v>0</v>
      </c>
      <c r="AP221" s="270" t="s">
        <v>1676</v>
      </c>
      <c r="AQ221" s="270">
        <v>30</v>
      </c>
      <c r="AR221" s="270">
        <v>20</v>
      </c>
      <c r="AS221" s="270">
        <v>0</v>
      </c>
      <c r="AT221" s="270">
        <v>0</v>
      </c>
      <c r="AU221" s="270">
        <v>0</v>
      </c>
      <c r="AV221" s="270">
        <v>35</v>
      </c>
      <c r="AW221" s="270">
        <v>160</v>
      </c>
      <c r="AX221" s="270">
        <v>0</v>
      </c>
      <c r="AY221" s="270">
        <v>95</v>
      </c>
      <c r="AZ221" s="270">
        <v>240</v>
      </c>
      <c r="BA221" s="270">
        <v>20</v>
      </c>
      <c r="BB221" s="270">
        <v>35</v>
      </c>
      <c r="BC221" s="270">
        <v>10</v>
      </c>
      <c r="BD221" s="270">
        <v>45</v>
      </c>
      <c r="BE221" s="270">
        <v>10</v>
      </c>
      <c r="BF221" s="270">
        <v>20</v>
      </c>
      <c r="BG221" s="270">
        <v>0</v>
      </c>
      <c r="BH221" s="270">
        <v>35</v>
      </c>
      <c r="BI221" s="270">
        <v>440</v>
      </c>
      <c r="BJ221" s="270" t="s">
        <v>1676</v>
      </c>
      <c r="BK221" s="270" t="s">
        <v>1676</v>
      </c>
      <c r="BL221" s="270">
        <v>35</v>
      </c>
      <c r="BM221" s="270">
        <v>565</v>
      </c>
      <c r="BN221" s="270">
        <v>35</v>
      </c>
      <c r="BO221" s="270">
        <v>485</v>
      </c>
      <c r="BP221" s="270">
        <v>50</v>
      </c>
      <c r="BQ221" s="270">
        <v>0</v>
      </c>
      <c r="BR221" s="270">
        <v>0</v>
      </c>
      <c r="BS221" s="270" t="s">
        <v>1676</v>
      </c>
      <c r="BT221" s="270">
        <v>150</v>
      </c>
      <c r="BU221" s="270">
        <v>10</v>
      </c>
      <c r="BV221" s="270">
        <v>0</v>
      </c>
      <c r="BW221" s="270">
        <v>40</v>
      </c>
      <c r="BX221" s="270">
        <v>0</v>
      </c>
      <c r="BY221" s="270" t="s">
        <v>1676</v>
      </c>
      <c r="BZ221" s="270">
        <v>0</v>
      </c>
      <c r="CA221" s="270">
        <v>0</v>
      </c>
      <c r="CB221" s="270">
        <v>0</v>
      </c>
      <c r="CC221" s="270">
        <v>0</v>
      </c>
      <c r="CD221" s="270">
        <v>20</v>
      </c>
      <c r="CE221" s="270" t="s">
        <v>1676</v>
      </c>
      <c r="CF221" s="270">
        <v>0</v>
      </c>
      <c r="CG221" s="270">
        <v>1910</v>
      </c>
      <c r="CH221" s="270">
        <v>0</v>
      </c>
      <c r="CI221" s="270">
        <v>400</v>
      </c>
      <c r="CJ221" s="270">
        <v>55</v>
      </c>
      <c r="CK221" s="270">
        <v>390</v>
      </c>
      <c r="CL221" s="270">
        <v>40</v>
      </c>
      <c r="CM221" s="270">
        <v>445</v>
      </c>
      <c r="CN221" s="270">
        <v>0</v>
      </c>
      <c r="CO221" s="270">
        <v>0</v>
      </c>
      <c r="CP221" s="270">
        <v>0</v>
      </c>
      <c r="CQ221" s="270">
        <v>0</v>
      </c>
      <c r="CR221" s="270">
        <v>0</v>
      </c>
      <c r="CS221" s="270">
        <v>0</v>
      </c>
      <c r="CT221" s="270">
        <v>0</v>
      </c>
      <c r="CU221" s="270"/>
      <c r="CV221" s="270">
        <v>0</v>
      </c>
      <c r="CW221" s="270" t="s">
        <v>1676</v>
      </c>
      <c r="CX221" s="270">
        <v>15</v>
      </c>
      <c r="CY221" s="270">
        <v>0</v>
      </c>
      <c r="CZ221" s="270">
        <v>0</v>
      </c>
      <c r="DA221" s="270">
        <v>0</v>
      </c>
      <c r="DB221" s="270">
        <v>150</v>
      </c>
      <c r="DC221" s="270">
        <v>0</v>
      </c>
      <c r="DD221" s="270">
        <v>0</v>
      </c>
      <c r="DE221" s="270">
        <v>0</v>
      </c>
      <c r="DF221" s="270">
        <v>450</v>
      </c>
      <c r="DG221" s="270">
        <v>0</v>
      </c>
      <c r="DH221" s="270">
        <v>0</v>
      </c>
      <c r="DI221" s="270">
        <v>0</v>
      </c>
      <c r="DJ221" s="270">
        <v>0</v>
      </c>
      <c r="DK221" s="270">
        <v>0</v>
      </c>
      <c r="DL221" s="270">
        <v>0</v>
      </c>
      <c r="DM221" s="270">
        <v>0</v>
      </c>
      <c r="DN221" s="270">
        <v>0</v>
      </c>
      <c r="DO221" s="270">
        <v>0</v>
      </c>
      <c r="DP221" s="270">
        <v>0</v>
      </c>
      <c r="DQ221" s="270">
        <v>0</v>
      </c>
      <c r="DR221" s="270"/>
      <c r="DS221" s="270">
        <v>0</v>
      </c>
      <c r="DT221" s="270">
        <v>0</v>
      </c>
      <c r="DU221" s="270">
        <v>0</v>
      </c>
      <c r="DV221" s="270">
        <v>0</v>
      </c>
      <c r="DW221" s="270">
        <v>0</v>
      </c>
      <c r="DX221" s="270">
        <v>0</v>
      </c>
      <c r="DY221" s="270">
        <v>0</v>
      </c>
      <c r="DZ221" s="270">
        <v>0</v>
      </c>
      <c r="EA221" s="270">
        <v>0</v>
      </c>
      <c r="EB221" s="270">
        <v>0</v>
      </c>
      <c r="EC221" s="270">
        <v>0</v>
      </c>
      <c r="ED221" s="270">
        <v>0</v>
      </c>
      <c r="EE221" s="270">
        <v>0</v>
      </c>
      <c r="EF221" s="270">
        <v>0</v>
      </c>
      <c r="EG221" s="270">
        <v>0</v>
      </c>
      <c r="EH221" s="270">
        <v>0</v>
      </c>
      <c r="EI221" s="270">
        <v>0</v>
      </c>
      <c r="EJ221" s="270">
        <v>0</v>
      </c>
      <c r="EK221" s="270">
        <v>0</v>
      </c>
      <c r="EL221" s="270">
        <v>0</v>
      </c>
      <c r="EM221" s="270">
        <v>0</v>
      </c>
      <c r="EN221" s="270">
        <v>0</v>
      </c>
      <c r="EO221" s="270">
        <v>0</v>
      </c>
      <c r="EP221" s="270">
        <v>0</v>
      </c>
      <c r="EQ221" s="270">
        <v>0</v>
      </c>
      <c r="ER221" s="270">
        <v>0</v>
      </c>
      <c r="ES221" s="270">
        <v>0</v>
      </c>
      <c r="ET221" s="270">
        <v>0</v>
      </c>
      <c r="EU221" s="270">
        <v>0</v>
      </c>
      <c r="EV221" s="270">
        <v>0</v>
      </c>
      <c r="EW221" s="270">
        <v>0</v>
      </c>
      <c r="EX221" s="270">
        <v>0</v>
      </c>
      <c r="EY221" s="270">
        <v>0</v>
      </c>
      <c r="EZ221" s="270">
        <v>0</v>
      </c>
      <c r="FA221" s="270">
        <v>0</v>
      </c>
      <c r="FB221" s="270">
        <v>0</v>
      </c>
      <c r="FC221" s="270">
        <v>0</v>
      </c>
      <c r="FD221" s="270">
        <v>0</v>
      </c>
      <c r="FE221" s="270">
        <v>0</v>
      </c>
      <c r="FF221" s="270">
        <v>0</v>
      </c>
      <c r="FG221" s="270"/>
      <c r="FH221" s="270">
        <v>0</v>
      </c>
      <c r="FI221" s="270"/>
      <c r="FJ221" s="270">
        <v>0</v>
      </c>
      <c r="FK221" s="270">
        <v>0</v>
      </c>
      <c r="FL221" s="270">
        <v>0</v>
      </c>
      <c r="FM221" s="270">
        <v>0</v>
      </c>
      <c r="FN221" s="270">
        <v>0</v>
      </c>
      <c r="FO221" s="351">
        <v>1905</v>
      </c>
      <c r="FP221" s="351">
        <v>0</v>
      </c>
      <c r="FQ221" s="351">
        <v>1060</v>
      </c>
      <c r="FR221" s="13"/>
      <c r="FS221" s="270"/>
      <c r="FT221" s="270"/>
      <c r="FU221" s="270"/>
      <c r="FV221" s="270"/>
      <c r="FW221" s="270"/>
      <c r="FX221" s="270"/>
      <c r="FY221" s="270"/>
      <c r="FZ221" s="270"/>
      <c r="GA221" s="270"/>
      <c r="GB221" s="270"/>
      <c r="GC221" s="270"/>
      <c r="GD221" s="270"/>
      <c r="GE221" s="270"/>
      <c r="GF221" s="270"/>
      <c r="GG221" s="270"/>
      <c r="GH221" s="270"/>
      <c r="GI221" s="270"/>
      <c r="GJ221" s="270"/>
      <c r="GK221" s="270"/>
      <c r="GL221" s="270"/>
      <c r="GM221" s="270"/>
      <c r="GN221" s="270"/>
      <c r="GO221" s="270"/>
      <c r="GP221" s="270"/>
      <c r="GQ221" s="270"/>
      <c r="GR221" s="270"/>
      <c r="GS221" s="270"/>
      <c r="GT221" s="270"/>
      <c r="GU221" s="270"/>
      <c r="GV221" s="270"/>
      <c r="GW221" s="270"/>
      <c r="GX221" s="270"/>
      <c r="GY221" s="270"/>
      <c r="GZ221" s="270"/>
      <c r="HA221" s="270"/>
      <c r="HB221" s="270"/>
      <c r="HC221" s="270"/>
      <c r="HD221" s="270"/>
      <c r="HE221" s="270"/>
      <c r="HF221" s="270"/>
      <c r="HG221" s="270"/>
      <c r="HH221" s="270"/>
      <c r="HI221" s="270"/>
      <c r="HJ221" s="270"/>
      <c r="HK221" s="270"/>
      <c r="HL221" s="270"/>
      <c r="HM221" s="270"/>
      <c r="HN221" s="270"/>
      <c r="HO221" s="270"/>
      <c r="HP221" s="270"/>
      <c r="HQ221" s="270"/>
      <c r="HR221" s="270"/>
      <c r="HS221" s="270"/>
      <c r="HT221" s="270"/>
      <c r="HU221" s="270"/>
      <c r="HV221" s="270"/>
      <c r="HW221" s="270"/>
      <c r="HX221" s="270"/>
      <c r="HY221" s="270"/>
      <c r="HZ221" s="270"/>
      <c r="IA221" s="270"/>
      <c r="IB221" s="270"/>
      <c r="IC221" s="270"/>
      <c r="ID221" s="270"/>
      <c r="IE221" s="270"/>
      <c r="IF221" s="270"/>
      <c r="IG221" s="270"/>
      <c r="IH221" s="270"/>
    </row>
    <row r="222" spans="1:242" ht="12.75" customHeight="1" x14ac:dyDescent="0.2">
      <c r="A222" s="374" t="s">
        <v>334</v>
      </c>
      <c r="B222" s="270">
        <v>2425</v>
      </c>
      <c r="C222" s="270">
        <v>2425</v>
      </c>
      <c r="D222" s="270">
        <v>1095</v>
      </c>
      <c r="E222" s="270">
        <v>1335</v>
      </c>
      <c r="F222" s="270">
        <v>0</v>
      </c>
      <c r="G222" s="270">
        <v>0</v>
      </c>
      <c r="H222" s="270">
        <v>2425</v>
      </c>
      <c r="I222" s="270">
        <v>345</v>
      </c>
      <c r="J222" s="270">
        <v>2080</v>
      </c>
      <c r="K222" s="270">
        <v>750</v>
      </c>
      <c r="L222" s="270">
        <v>51.681837160000001</v>
      </c>
      <c r="M222" s="270">
        <v>21</v>
      </c>
      <c r="N222" s="270">
        <v>1390</v>
      </c>
      <c r="O222" s="270">
        <v>340</v>
      </c>
      <c r="P222" s="270">
        <v>315</v>
      </c>
      <c r="Q222" s="270">
        <v>225</v>
      </c>
      <c r="R222" s="270">
        <v>75</v>
      </c>
      <c r="S222" s="270">
        <v>20</v>
      </c>
      <c r="T222" s="270">
        <v>15</v>
      </c>
      <c r="U222" s="270">
        <v>15</v>
      </c>
      <c r="V222" s="270">
        <v>2.167146974</v>
      </c>
      <c r="W222" s="270">
        <v>2</v>
      </c>
      <c r="X222" s="270">
        <v>58.051134019999999</v>
      </c>
      <c r="Y222" s="270">
        <v>0</v>
      </c>
      <c r="Z222" s="270">
        <v>180</v>
      </c>
      <c r="AA222" s="270">
        <v>395</v>
      </c>
      <c r="AB222" s="270">
        <v>650</v>
      </c>
      <c r="AC222" s="270">
        <v>695</v>
      </c>
      <c r="AD222" s="270">
        <v>490</v>
      </c>
      <c r="AE222" s="270">
        <v>15</v>
      </c>
      <c r="AF222" s="270">
        <v>190</v>
      </c>
      <c r="AG222" s="270">
        <v>0</v>
      </c>
      <c r="AH222" s="270">
        <v>465</v>
      </c>
      <c r="AI222" s="270">
        <v>0</v>
      </c>
      <c r="AJ222" s="270">
        <v>0</v>
      </c>
      <c r="AK222" s="270">
        <v>0</v>
      </c>
      <c r="AL222" s="270">
        <v>175</v>
      </c>
      <c r="AM222" s="270">
        <v>170</v>
      </c>
      <c r="AN222" s="270">
        <v>30</v>
      </c>
      <c r="AO222" s="270">
        <v>0</v>
      </c>
      <c r="AP222" s="270">
        <v>15</v>
      </c>
      <c r="AQ222" s="270">
        <v>195</v>
      </c>
      <c r="AR222" s="270">
        <v>120</v>
      </c>
      <c r="AS222" s="270">
        <v>15</v>
      </c>
      <c r="AT222" s="270">
        <v>105</v>
      </c>
      <c r="AU222" s="270">
        <v>0</v>
      </c>
      <c r="AV222" s="270">
        <v>10</v>
      </c>
      <c r="AW222" s="270">
        <v>215</v>
      </c>
      <c r="AX222" s="270">
        <v>0</v>
      </c>
      <c r="AY222" s="270">
        <v>15</v>
      </c>
      <c r="AZ222" s="270">
        <v>650</v>
      </c>
      <c r="BA222" s="270">
        <v>10</v>
      </c>
      <c r="BB222" s="270">
        <v>60</v>
      </c>
      <c r="BC222" s="270" t="s">
        <v>1676</v>
      </c>
      <c r="BD222" s="270">
        <v>40</v>
      </c>
      <c r="BE222" s="270" t="s">
        <v>1676</v>
      </c>
      <c r="BF222" s="270">
        <v>0</v>
      </c>
      <c r="BG222" s="270">
        <v>0</v>
      </c>
      <c r="BH222" s="270">
        <v>155</v>
      </c>
      <c r="BI222" s="270">
        <v>475</v>
      </c>
      <c r="BJ222" s="270">
        <v>0</v>
      </c>
      <c r="BK222" s="270" t="s">
        <v>1676</v>
      </c>
      <c r="BL222" s="270">
        <v>0</v>
      </c>
      <c r="BM222" s="270">
        <v>395</v>
      </c>
      <c r="BN222" s="270">
        <v>15</v>
      </c>
      <c r="BO222" s="270">
        <v>795</v>
      </c>
      <c r="BP222" s="270">
        <v>385</v>
      </c>
      <c r="BQ222" s="270">
        <v>0</v>
      </c>
      <c r="BR222" s="270">
        <v>0</v>
      </c>
      <c r="BS222" s="270" t="s">
        <v>1676</v>
      </c>
      <c r="BT222" s="270">
        <v>80</v>
      </c>
      <c r="BU222" s="270">
        <v>45</v>
      </c>
      <c r="BV222" s="270">
        <v>0</v>
      </c>
      <c r="BW222" s="270">
        <v>35</v>
      </c>
      <c r="BX222" s="270" t="s">
        <v>1676</v>
      </c>
      <c r="BY222" s="270" t="s">
        <v>1676</v>
      </c>
      <c r="BZ222" s="270" t="s">
        <v>1676</v>
      </c>
      <c r="CA222" s="270">
        <v>0</v>
      </c>
      <c r="CB222" s="270">
        <v>0</v>
      </c>
      <c r="CC222" s="270">
        <v>0</v>
      </c>
      <c r="CD222" s="270">
        <v>45</v>
      </c>
      <c r="CE222" s="270" t="s">
        <v>1676</v>
      </c>
      <c r="CF222" s="270">
        <v>0</v>
      </c>
      <c r="CG222" s="270">
        <v>2370</v>
      </c>
      <c r="CH222" s="270">
        <v>0</v>
      </c>
      <c r="CI222" s="270">
        <v>450</v>
      </c>
      <c r="CJ222" s="270">
        <v>320</v>
      </c>
      <c r="CK222" s="270">
        <v>975</v>
      </c>
      <c r="CL222" s="270">
        <v>0</v>
      </c>
      <c r="CM222" s="270">
        <v>475</v>
      </c>
      <c r="CN222" s="270">
        <v>0</v>
      </c>
      <c r="CO222" s="270">
        <v>0</v>
      </c>
      <c r="CP222" s="270">
        <v>0</v>
      </c>
      <c r="CQ222" s="270">
        <v>0</v>
      </c>
      <c r="CR222" s="270">
        <v>0</v>
      </c>
      <c r="CS222" s="270">
        <v>0</v>
      </c>
      <c r="CT222" s="270">
        <v>0</v>
      </c>
      <c r="CU222" s="270"/>
      <c r="CV222" s="270">
        <v>0</v>
      </c>
      <c r="CW222" s="270">
        <v>0</v>
      </c>
      <c r="CX222" s="270">
        <v>0</v>
      </c>
      <c r="CY222" s="270">
        <v>0</v>
      </c>
      <c r="CZ222" s="270">
        <v>0</v>
      </c>
      <c r="DA222" s="270">
        <v>0</v>
      </c>
      <c r="DB222" s="270">
        <v>35</v>
      </c>
      <c r="DC222" s="270">
        <v>0</v>
      </c>
      <c r="DD222" s="270">
        <v>0</v>
      </c>
      <c r="DE222" s="270">
        <v>0</v>
      </c>
      <c r="DF222" s="270">
        <v>40</v>
      </c>
      <c r="DG222" s="270">
        <v>0</v>
      </c>
      <c r="DH222" s="270">
        <v>0</v>
      </c>
      <c r="DI222" s="270">
        <v>0</v>
      </c>
      <c r="DJ222" s="270">
        <v>0</v>
      </c>
      <c r="DK222" s="270">
        <v>0</v>
      </c>
      <c r="DL222" s="270">
        <v>0</v>
      </c>
      <c r="DM222" s="270">
        <v>0</v>
      </c>
      <c r="DN222" s="270">
        <v>0</v>
      </c>
      <c r="DO222" s="270">
        <v>0</v>
      </c>
      <c r="DP222" s="270">
        <v>0</v>
      </c>
      <c r="DQ222" s="270">
        <v>0</v>
      </c>
      <c r="DR222" s="270"/>
      <c r="DS222" s="270">
        <v>0</v>
      </c>
      <c r="DT222" s="270">
        <v>0</v>
      </c>
      <c r="DU222" s="270">
        <v>0</v>
      </c>
      <c r="DV222" s="270">
        <v>0</v>
      </c>
      <c r="DW222" s="270">
        <v>0</v>
      </c>
      <c r="DX222" s="270">
        <v>0</v>
      </c>
      <c r="DY222" s="270">
        <v>0</v>
      </c>
      <c r="DZ222" s="270">
        <v>0</v>
      </c>
      <c r="EA222" s="270">
        <v>0</v>
      </c>
      <c r="EB222" s="270">
        <v>0</v>
      </c>
      <c r="EC222" s="270">
        <v>0</v>
      </c>
      <c r="ED222" s="270">
        <v>0</v>
      </c>
      <c r="EE222" s="270">
        <v>0</v>
      </c>
      <c r="EF222" s="270">
        <v>0</v>
      </c>
      <c r="EG222" s="270">
        <v>0</v>
      </c>
      <c r="EH222" s="270">
        <v>0</v>
      </c>
      <c r="EI222" s="270">
        <v>0</v>
      </c>
      <c r="EJ222" s="270">
        <v>0</v>
      </c>
      <c r="EK222" s="270">
        <v>0</v>
      </c>
      <c r="EL222" s="270">
        <v>0</v>
      </c>
      <c r="EM222" s="270">
        <v>130</v>
      </c>
      <c r="EN222" s="270">
        <v>0</v>
      </c>
      <c r="EO222" s="270">
        <v>0</v>
      </c>
      <c r="EP222" s="270">
        <v>0</v>
      </c>
      <c r="EQ222" s="270">
        <v>0</v>
      </c>
      <c r="ER222" s="270">
        <v>0</v>
      </c>
      <c r="ES222" s="270">
        <v>0</v>
      </c>
      <c r="ET222" s="270">
        <v>0</v>
      </c>
      <c r="EU222" s="270">
        <v>0</v>
      </c>
      <c r="EV222" s="270">
        <v>0</v>
      </c>
      <c r="EW222" s="270">
        <v>0</v>
      </c>
      <c r="EX222" s="270">
        <v>0</v>
      </c>
      <c r="EY222" s="270">
        <v>0</v>
      </c>
      <c r="EZ222" s="270">
        <v>0</v>
      </c>
      <c r="FA222" s="270">
        <v>0</v>
      </c>
      <c r="FB222" s="270">
        <v>0</v>
      </c>
      <c r="FC222" s="270">
        <v>0</v>
      </c>
      <c r="FD222" s="270">
        <v>0</v>
      </c>
      <c r="FE222" s="270">
        <v>0</v>
      </c>
      <c r="FF222" s="270">
        <v>0</v>
      </c>
      <c r="FG222" s="270"/>
      <c r="FH222" s="270">
        <v>0</v>
      </c>
      <c r="FI222" s="270"/>
      <c r="FJ222" s="270">
        <v>0</v>
      </c>
      <c r="FK222" s="270">
        <v>0</v>
      </c>
      <c r="FL222" s="270">
        <v>0</v>
      </c>
      <c r="FM222" s="270">
        <v>0</v>
      </c>
      <c r="FN222" s="270">
        <v>0</v>
      </c>
      <c r="FO222" s="351">
        <v>2370</v>
      </c>
      <c r="FP222" s="351">
        <v>0</v>
      </c>
      <c r="FQ222" s="351">
        <v>2395</v>
      </c>
      <c r="FR222" s="13"/>
      <c r="FS222" s="270"/>
      <c r="FT222" s="270"/>
      <c r="FU222" s="270"/>
      <c r="FV222" s="270"/>
      <c r="FW222" s="270"/>
      <c r="FX222" s="270"/>
      <c r="FY222" s="270"/>
      <c r="FZ222" s="270"/>
      <c r="GA222" s="270"/>
      <c r="GB222" s="270"/>
      <c r="GC222" s="270"/>
      <c r="GD222" s="270"/>
      <c r="GE222" s="270"/>
      <c r="GF222" s="270"/>
      <c r="GG222" s="270"/>
      <c r="GH222" s="270"/>
      <c r="GI222" s="270"/>
      <c r="GJ222" s="270"/>
      <c r="GK222" s="270"/>
      <c r="GL222" s="270"/>
      <c r="GM222" s="270"/>
      <c r="GN222" s="270"/>
      <c r="GO222" s="270"/>
      <c r="GP222" s="270"/>
      <c r="GQ222" s="270"/>
      <c r="GR222" s="270"/>
      <c r="GS222" s="270"/>
      <c r="GT222" s="270"/>
      <c r="GU222" s="270"/>
      <c r="GV222" s="270"/>
      <c r="GW222" s="270"/>
      <c r="GX222" s="270"/>
      <c r="GY222" s="270"/>
      <c r="GZ222" s="270"/>
      <c r="HA222" s="270"/>
      <c r="HB222" s="270"/>
      <c r="HC222" s="270"/>
      <c r="HD222" s="270"/>
      <c r="HE222" s="270"/>
      <c r="HF222" s="270"/>
      <c r="HG222" s="270"/>
      <c r="HH222" s="270"/>
      <c r="HI222" s="270"/>
      <c r="HJ222" s="270"/>
      <c r="HK222" s="270"/>
      <c r="HL222" s="270"/>
      <c r="HM222" s="270"/>
      <c r="HN222" s="270"/>
      <c r="HO222" s="270"/>
      <c r="HP222" s="270"/>
      <c r="HQ222" s="270"/>
      <c r="HR222" s="270"/>
      <c r="HS222" s="270"/>
      <c r="HT222" s="270"/>
      <c r="HU222" s="270"/>
      <c r="HV222" s="270"/>
      <c r="HW222" s="270"/>
      <c r="HX222" s="270"/>
      <c r="HY222" s="270"/>
      <c r="HZ222" s="270"/>
      <c r="IA222" s="270"/>
      <c r="IB222" s="270"/>
      <c r="IC222" s="270"/>
      <c r="ID222" s="270"/>
      <c r="IE222" s="270"/>
      <c r="IF222" s="270"/>
      <c r="IG222" s="270"/>
      <c r="IH222" s="270"/>
    </row>
    <row r="223" spans="1:242" ht="12.75" customHeight="1" x14ac:dyDescent="0.2">
      <c r="A223" s="374" t="s">
        <v>335</v>
      </c>
      <c r="B223" s="270">
        <v>4445</v>
      </c>
      <c r="C223" s="270">
        <v>4445</v>
      </c>
      <c r="D223" s="270">
        <v>2120</v>
      </c>
      <c r="E223" s="270">
        <v>2330</v>
      </c>
      <c r="F223" s="270">
        <v>0</v>
      </c>
      <c r="G223" s="270">
        <v>0</v>
      </c>
      <c r="H223" s="270">
        <v>4445</v>
      </c>
      <c r="I223" s="270">
        <v>1480</v>
      </c>
      <c r="J223" s="270">
        <v>2965</v>
      </c>
      <c r="K223" s="270">
        <v>3650</v>
      </c>
      <c r="L223" s="270">
        <v>163.89549059999999</v>
      </c>
      <c r="M223" s="270">
        <v>60</v>
      </c>
      <c r="N223" s="270">
        <v>840</v>
      </c>
      <c r="O223" s="270">
        <v>795</v>
      </c>
      <c r="P223" s="270">
        <v>645</v>
      </c>
      <c r="Q223" s="270">
        <v>430</v>
      </c>
      <c r="R223" s="270">
        <v>130</v>
      </c>
      <c r="S223" s="270">
        <v>85</v>
      </c>
      <c r="T223" s="270">
        <v>125</v>
      </c>
      <c r="U223" s="270">
        <v>230</v>
      </c>
      <c r="V223" s="270">
        <v>2.4642375169999999</v>
      </c>
      <c r="W223" s="270">
        <v>2</v>
      </c>
      <c r="X223" s="270">
        <v>61.102835280000001</v>
      </c>
      <c r="Y223" s="270">
        <v>0</v>
      </c>
      <c r="Z223" s="270">
        <v>225</v>
      </c>
      <c r="AA223" s="270">
        <v>530</v>
      </c>
      <c r="AB223" s="270">
        <v>1015</v>
      </c>
      <c r="AC223" s="270">
        <v>1705</v>
      </c>
      <c r="AD223" s="270">
        <v>935</v>
      </c>
      <c r="AE223" s="270">
        <v>30</v>
      </c>
      <c r="AF223" s="270">
        <v>115</v>
      </c>
      <c r="AG223" s="270">
        <v>0</v>
      </c>
      <c r="AH223" s="270">
        <v>0</v>
      </c>
      <c r="AI223" s="270">
        <v>0</v>
      </c>
      <c r="AJ223" s="270">
        <v>35</v>
      </c>
      <c r="AK223" s="270">
        <v>85</v>
      </c>
      <c r="AL223" s="270">
        <v>15</v>
      </c>
      <c r="AM223" s="270">
        <v>530</v>
      </c>
      <c r="AN223" s="270">
        <v>150</v>
      </c>
      <c r="AO223" s="270">
        <v>515</v>
      </c>
      <c r="AP223" s="270">
        <v>195</v>
      </c>
      <c r="AQ223" s="270">
        <v>40</v>
      </c>
      <c r="AR223" s="270">
        <v>20</v>
      </c>
      <c r="AS223" s="270">
        <v>0</v>
      </c>
      <c r="AT223" s="270">
        <v>0</v>
      </c>
      <c r="AU223" s="270">
        <v>0</v>
      </c>
      <c r="AV223" s="270">
        <v>15</v>
      </c>
      <c r="AW223" s="270">
        <v>220</v>
      </c>
      <c r="AX223" s="270">
        <v>135</v>
      </c>
      <c r="AY223" s="270">
        <v>20</v>
      </c>
      <c r="AZ223" s="270">
        <v>2080</v>
      </c>
      <c r="BA223" s="270">
        <v>130</v>
      </c>
      <c r="BB223" s="270">
        <v>145</v>
      </c>
      <c r="BC223" s="270" t="s">
        <v>1676</v>
      </c>
      <c r="BD223" s="270">
        <v>45</v>
      </c>
      <c r="BE223" s="270">
        <v>15</v>
      </c>
      <c r="BF223" s="270">
        <v>0</v>
      </c>
      <c r="BG223" s="270" t="s">
        <v>1676</v>
      </c>
      <c r="BH223" s="270">
        <v>115</v>
      </c>
      <c r="BI223" s="270">
        <v>0</v>
      </c>
      <c r="BJ223" s="270">
        <v>0</v>
      </c>
      <c r="BK223" s="270">
        <v>795</v>
      </c>
      <c r="BL223" s="270">
        <v>35</v>
      </c>
      <c r="BM223" s="270">
        <v>820</v>
      </c>
      <c r="BN223" s="270">
        <v>20</v>
      </c>
      <c r="BO223" s="270">
        <v>2290</v>
      </c>
      <c r="BP223" s="270">
        <v>45</v>
      </c>
      <c r="BQ223" s="270">
        <v>0</v>
      </c>
      <c r="BR223" s="270">
        <v>0</v>
      </c>
      <c r="BS223" s="270">
        <v>20</v>
      </c>
      <c r="BT223" s="270">
        <v>95</v>
      </c>
      <c r="BU223" s="270">
        <v>95</v>
      </c>
      <c r="BV223" s="270">
        <v>0</v>
      </c>
      <c r="BW223" s="270">
        <v>65</v>
      </c>
      <c r="BX223" s="270">
        <v>0</v>
      </c>
      <c r="BY223" s="270" t="s">
        <v>1676</v>
      </c>
      <c r="BZ223" s="270">
        <v>0</v>
      </c>
      <c r="CA223" s="270">
        <v>0</v>
      </c>
      <c r="CB223" s="270">
        <v>0</v>
      </c>
      <c r="CC223" s="270">
        <v>0</v>
      </c>
      <c r="CD223" s="270">
        <v>70</v>
      </c>
      <c r="CE223" s="270" t="s">
        <v>1676</v>
      </c>
      <c r="CF223" s="270" t="s">
        <v>1676</v>
      </c>
      <c r="CG223" s="270">
        <v>4365</v>
      </c>
      <c r="CH223" s="270">
        <v>0</v>
      </c>
      <c r="CI223" s="270">
        <v>895</v>
      </c>
      <c r="CJ223" s="270">
        <v>55</v>
      </c>
      <c r="CK223" s="270">
        <v>2535</v>
      </c>
      <c r="CL223" s="270">
        <v>40</v>
      </c>
      <c r="CM223" s="270">
        <v>0</v>
      </c>
      <c r="CN223" s="270">
        <v>0</v>
      </c>
      <c r="CO223" s="270">
        <v>0</v>
      </c>
      <c r="CP223" s="270">
        <v>0</v>
      </c>
      <c r="CQ223" s="270">
        <v>0</v>
      </c>
      <c r="CR223" s="270">
        <v>120</v>
      </c>
      <c r="CS223" s="270">
        <v>0</v>
      </c>
      <c r="CT223" s="270">
        <v>0</v>
      </c>
      <c r="CU223" s="270"/>
      <c r="CV223" s="270">
        <v>0</v>
      </c>
      <c r="CW223" s="270">
        <v>0</v>
      </c>
      <c r="CX223" s="270">
        <v>0</v>
      </c>
      <c r="CY223" s="270">
        <v>0</v>
      </c>
      <c r="CZ223" s="270">
        <v>0</v>
      </c>
      <c r="DA223" s="270">
        <v>0</v>
      </c>
      <c r="DB223" s="270">
        <v>0</v>
      </c>
      <c r="DC223" s="270">
        <v>0</v>
      </c>
      <c r="DD223" s="270">
        <v>0</v>
      </c>
      <c r="DE223" s="270">
        <v>0</v>
      </c>
      <c r="DF223" s="270" t="s">
        <v>1676</v>
      </c>
      <c r="DG223" s="270">
        <v>0</v>
      </c>
      <c r="DH223" s="270">
        <v>0</v>
      </c>
      <c r="DI223" s="270">
        <v>0</v>
      </c>
      <c r="DJ223" s="270">
        <v>0</v>
      </c>
      <c r="DK223" s="270">
        <v>0</v>
      </c>
      <c r="DL223" s="270">
        <v>0</v>
      </c>
      <c r="DM223" s="270">
        <v>0</v>
      </c>
      <c r="DN223" s="270">
        <v>0</v>
      </c>
      <c r="DO223" s="270">
        <v>0</v>
      </c>
      <c r="DP223" s="270">
        <v>800</v>
      </c>
      <c r="DQ223" s="270">
        <v>0</v>
      </c>
      <c r="DR223" s="270"/>
      <c r="DS223" s="270">
        <v>0</v>
      </c>
      <c r="DT223" s="270">
        <v>0</v>
      </c>
      <c r="DU223" s="270">
        <v>0</v>
      </c>
      <c r="DV223" s="270">
        <v>0</v>
      </c>
      <c r="DW223" s="270">
        <v>0</v>
      </c>
      <c r="DX223" s="270">
        <v>0</v>
      </c>
      <c r="DY223" s="270">
        <v>0</v>
      </c>
      <c r="DZ223" s="270">
        <v>0</v>
      </c>
      <c r="EA223" s="270">
        <v>0</v>
      </c>
      <c r="EB223" s="270">
        <v>0</v>
      </c>
      <c r="EC223" s="270">
        <v>0</v>
      </c>
      <c r="ED223" s="270">
        <v>0</v>
      </c>
      <c r="EE223" s="270">
        <v>0</v>
      </c>
      <c r="EF223" s="270">
        <v>0</v>
      </c>
      <c r="EG223" s="270">
        <v>0</v>
      </c>
      <c r="EH223" s="270">
        <v>0</v>
      </c>
      <c r="EI223" s="270">
        <v>0</v>
      </c>
      <c r="EJ223" s="270">
        <v>0</v>
      </c>
      <c r="EK223" s="270">
        <v>0</v>
      </c>
      <c r="EL223" s="270">
        <v>0</v>
      </c>
      <c r="EM223" s="270">
        <v>0</v>
      </c>
      <c r="EN223" s="270">
        <v>0</v>
      </c>
      <c r="EO223" s="270">
        <v>0</v>
      </c>
      <c r="EP223" s="270">
        <v>0</v>
      </c>
      <c r="EQ223" s="270">
        <v>0</v>
      </c>
      <c r="ER223" s="270">
        <v>0</v>
      </c>
      <c r="ES223" s="270">
        <v>0</v>
      </c>
      <c r="ET223" s="270">
        <v>0</v>
      </c>
      <c r="EU223" s="270">
        <v>0</v>
      </c>
      <c r="EV223" s="270">
        <v>0</v>
      </c>
      <c r="EW223" s="270">
        <v>0</v>
      </c>
      <c r="EX223" s="270">
        <v>0</v>
      </c>
      <c r="EY223" s="270">
        <v>0</v>
      </c>
      <c r="EZ223" s="270">
        <v>0</v>
      </c>
      <c r="FA223" s="270">
        <v>0</v>
      </c>
      <c r="FB223" s="270">
        <v>0</v>
      </c>
      <c r="FC223" s="270">
        <v>0</v>
      </c>
      <c r="FD223" s="270">
        <v>0</v>
      </c>
      <c r="FE223" s="270">
        <v>0</v>
      </c>
      <c r="FF223" s="270">
        <v>0</v>
      </c>
      <c r="FG223" s="270"/>
      <c r="FH223" s="270">
        <v>0</v>
      </c>
      <c r="FI223" s="270"/>
      <c r="FJ223" s="270">
        <v>0</v>
      </c>
      <c r="FK223" s="270">
        <v>0</v>
      </c>
      <c r="FL223" s="270">
        <v>0</v>
      </c>
      <c r="FM223" s="270">
        <v>0</v>
      </c>
      <c r="FN223" s="270">
        <v>0</v>
      </c>
      <c r="FO223" s="351">
        <v>4300</v>
      </c>
      <c r="FP223" s="351">
        <v>0</v>
      </c>
      <c r="FQ223" s="351">
        <v>3280</v>
      </c>
      <c r="FR223" s="13"/>
      <c r="FS223" s="270"/>
      <c r="FT223" s="270"/>
      <c r="FU223" s="270"/>
      <c r="FV223" s="270"/>
      <c r="FW223" s="270"/>
      <c r="FX223" s="270"/>
      <c r="FY223" s="270"/>
      <c r="FZ223" s="270"/>
      <c r="GA223" s="270"/>
      <c r="GB223" s="270"/>
      <c r="GC223" s="270"/>
      <c r="GD223" s="270"/>
      <c r="GE223" s="270"/>
      <c r="GF223" s="270"/>
      <c r="GG223" s="270"/>
      <c r="GH223" s="270"/>
      <c r="GI223" s="270"/>
      <c r="GJ223" s="270"/>
      <c r="GK223" s="270"/>
      <c r="GL223" s="270"/>
      <c r="GM223" s="270"/>
      <c r="GN223" s="270"/>
      <c r="GO223" s="270"/>
      <c r="GP223" s="270"/>
      <c r="GQ223" s="270"/>
      <c r="GR223" s="270"/>
      <c r="GS223" s="270"/>
      <c r="GT223" s="270"/>
      <c r="GU223" s="270"/>
      <c r="GV223" s="270"/>
      <c r="GW223" s="270"/>
      <c r="GX223" s="270"/>
      <c r="GY223" s="270"/>
      <c r="GZ223" s="270"/>
      <c r="HA223" s="270"/>
      <c r="HB223" s="270"/>
      <c r="HC223" s="270"/>
      <c r="HD223" s="270"/>
      <c r="HE223" s="270"/>
      <c r="HF223" s="270"/>
      <c r="HG223" s="270"/>
      <c r="HH223" s="270"/>
      <c r="HI223" s="270"/>
      <c r="HJ223" s="270"/>
      <c r="HK223" s="270"/>
      <c r="HL223" s="270"/>
      <c r="HM223" s="270"/>
      <c r="HN223" s="270"/>
      <c r="HO223" s="270"/>
      <c r="HP223" s="270"/>
      <c r="HQ223" s="270"/>
      <c r="HR223" s="270"/>
      <c r="HS223" s="270"/>
      <c r="HT223" s="270"/>
      <c r="HU223" s="270"/>
      <c r="HV223" s="270"/>
      <c r="HW223" s="270"/>
      <c r="HX223" s="270"/>
      <c r="HY223" s="270"/>
      <c r="HZ223" s="270"/>
      <c r="IA223" s="270"/>
      <c r="IB223" s="270"/>
      <c r="IC223" s="270"/>
      <c r="ID223" s="270"/>
      <c r="IE223" s="270"/>
      <c r="IF223" s="270"/>
      <c r="IG223" s="270"/>
      <c r="IH223" s="270"/>
    </row>
    <row r="224" spans="1:242" ht="12.75" customHeight="1" x14ac:dyDescent="0.2">
      <c r="A224" s="374" t="s">
        <v>336</v>
      </c>
      <c r="B224" s="270">
        <v>6300</v>
      </c>
      <c r="C224" s="270">
        <v>6300</v>
      </c>
      <c r="D224" s="270">
        <v>2810</v>
      </c>
      <c r="E224" s="270">
        <v>3490</v>
      </c>
      <c r="F224" s="270">
        <v>0</v>
      </c>
      <c r="G224" s="270">
        <v>0</v>
      </c>
      <c r="H224" s="270">
        <v>6300</v>
      </c>
      <c r="I224" s="270">
        <v>825</v>
      </c>
      <c r="J224" s="270">
        <v>5475</v>
      </c>
      <c r="K224" s="270">
        <v>1835</v>
      </c>
      <c r="L224" s="270">
        <v>103.4404279</v>
      </c>
      <c r="M224" s="270">
        <v>24</v>
      </c>
      <c r="N224" s="270">
        <v>3475</v>
      </c>
      <c r="O224" s="270">
        <v>1135</v>
      </c>
      <c r="P224" s="270">
        <v>415</v>
      </c>
      <c r="Q224" s="270">
        <v>405</v>
      </c>
      <c r="R224" s="270">
        <v>185</v>
      </c>
      <c r="S224" s="270">
        <v>115</v>
      </c>
      <c r="T224" s="270">
        <v>130</v>
      </c>
      <c r="U224" s="270">
        <v>310</v>
      </c>
      <c r="V224" s="270">
        <v>2.2215496369999999</v>
      </c>
      <c r="W224" s="270">
        <v>2</v>
      </c>
      <c r="X224" s="270">
        <v>54.696059740000003</v>
      </c>
      <c r="Y224" s="270">
        <v>0</v>
      </c>
      <c r="Z224" s="270">
        <v>465</v>
      </c>
      <c r="AA224" s="270">
        <v>1240</v>
      </c>
      <c r="AB224" s="270">
        <v>2025</v>
      </c>
      <c r="AC224" s="270">
        <v>1825</v>
      </c>
      <c r="AD224" s="270">
        <v>725</v>
      </c>
      <c r="AE224" s="270">
        <v>10</v>
      </c>
      <c r="AF224" s="270">
        <v>655</v>
      </c>
      <c r="AG224" s="270">
        <v>20</v>
      </c>
      <c r="AH224" s="270" t="s">
        <v>1676</v>
      </c>
      <c r="AI224" s="270">
        <v>20</v>
      </c>
      <c r="AJ224" s="270">
        <v>95</v>
      </c>
      <c r="AK224" s="270">
        <v>15</v>
      </c>
      <c r="AL224" s="270">
        <v>535</v>
      </c>
      <c r="AM224" s="270">
        <v>1320</v>
      </c>
      <c r="AN224" s="270">
        <v>105</v>
      </c>
      <c r="AO224" s="270">
        <v>0</v>
      </c>
      <c r="AP224" s="270" t="s">
        <v>1676</v>
      </c>
      <c r="AQ224" s="270">
        <v>205</v>
      </c>
      <c r="AR224" s="270">
        <v>230</v>
      </c>
      <c r="AS224" s="270">
        <v>120</v>
      </c>
      <c r="AT224" s="270">
        <v>260</v>
      </c>
      <c r="AU224" s="270">
        <v>0</v>
      </c>
      <c r="AV224" s="270">
        <v>175</v>
      </c>
      <c r="AW224" s="270">
        <v>615</v>
      </c>
      <c r="AX224" s="270" t="s">
        <v>1676</v>
      </c>
      <c r="AY224" s="270">
        <v>185</v>
      </c>
      <c r="AZ224" s="270">
        <v>1525</v>
      </c>
      <c r="BA224" s="270">
        <v>40</v>
      </c>
      <c r="BB224" s="270">
        <v>175</v>
      </c>
      <c r="BC224" s="270">
        <v>105</v>
      </c>
      <c r="BD224" s="270">
        <v>115</v>
      </c>
      <c r="BE224" s="270">
        <v>55</v>
      </c>
      <c r="BF224" s="270" t="s">
        <v>1676</v>
      </c>
      <c r="BG224" s="270">
        <v>0</v>
      </c>
      <c r="BH224" s="270">
        <v>190</v>
      </c>
      <c r="BI224" s="270">
        <v>10</v>
      </c>
      <c r="BJ224" s="270">
        <v>15</v>
      </c>
      <c r="BK224" s="270">
        <v>10</v>
      </c>
      <c r="BL224" s="270">
        <v>110</v>
      </c>
      <c r="BM224" s="270">
        <v>1870</v>
      </c>
      <c r="BN224" s="270">
        <v>145</v>
      </c>
      <c r="BO224" s="270">
        <v>2470</v>
      </c>
      <c r="BP224" s="270">
        <v>610</v>
      </c>
      <c r="BQ224" s="270" t="s">
        <v>1676</v>
      </c>
      <c r="BR224" s="270">
        <v>0</v>
      </c>
      <c r="BS224" s="270" t="s">
        <v>1676</v>
      </c>
      <c r="BT224" s="270">
        <v>290</v>
      </c>
      <c r="BU224" s="270">
        <v>50</v>
      </c>
      <c r="BV224" s="270">
        <v>0</v>
      </c>
      <c r="BW224" s="270">
        <v>250</v>
      </c>
      <c r="BX224" s="270">
        <v>0</v>
      </c>
      <c r="BY224" s="270" t="s">
        <v>1676</v>
      </c>
      <c r="BZ224" s="270">
        <v>0</v>
      </c>
      <c r="CA224" s="270">
        <v>0</v>
      </c>
      <c r="CB224" s="270">
        <v>0</v>
      </c>
      <c r="CC224" s="270">
        <v>0</v>
      </c>
      <c r="CD224" s="270">
        <v>60</v>
      </c>
      <c r="CE224" s="270" t="s">
        <v>1676</v>
      </c>
      <c r="CF224" s="270" t="s">
        <v>1676</v>
      </c>
      <c r="CG224" s="270">
        <v>6230</v>
      </c>
      <c r="CH224" s="270">
        <v>0</v>
      </c>
      <c r="CI224" s="270">
        <v>2090</v>
      </c>
      <c r="CJ224" s="270">
        <v>445</v>
      </c>
      <c r="CK224" s="270">
        <v>2060</v>
      </c>
      <c r="CL224" s="270">
        <v>140</v>
      </c>
      <c r="CM224" s="270">
        <v>0</v>
      </c>
      <c r="CN224" s="270">
        <v>0</v>
      </c>
      <c r="CO224" s="270">
        <v>0</v>
      </c>
      <c r="CP224" s="270">
        <v>0</v>
      </c>
      <c r="CQ224" s="270">
        <v>0</v>
      </c>
      <c r="CR224" s="270">
        <v>0</v>
      </c>
      <c r="CS224" s="270">
        <v>0</v>
      </c>
      <c r="CT224" s="270">
        <v>0</v>
      </c>
      <c r="CU224" s="270"/>
      <c r="CV224" s="270">
        <v>0</v>
      </c>
      <c r="CW224" s="270">
        <v>35</v>
      </c>
      <c r="CX224" s="270">
        <v>95</v>
      </c>
      <c r="CY224" s="270">
        <v>0</v>
      </c>
      <c r="CZ224" s="270">
        <v>0</v>
      </c>
      <c r="DA224" s="270">
        <v>0</v>
      </c>
      <c r="DB224" s="270">
        <v>605</v>
      </c>
      <c r="DC224" s="270">
        <v>0</v>
      </c>
      <c r="DD224" s="270">
        <v>0</v>
      </c>
      <c r="DE224" s="270">
        <v>0</v>
      </c>
      <c r="DF224" s="270">
        <v>365</v>
      </c>
      <c r="DG224" s="270">
        <v>0</v>
      </c>
      <c r="DH224" s="270">
        <v>0</v>
      </c>
      <c r="DI224" s="270">
        <v>0</v>
      </c>
      <c r="DJ224" s="270">
        <v>0</v>
      </c>
      <c r="DK224" s="270">
        <v>0</v>
      </c>
      <c r="DL224" s="270">
        <v>0</v>
      </c>
      <c r="DM224" s="270">
        <v>0</v>
      </c>
      <c r="DN224" s="270">
        <v>0</v>
      </c>
      <c r="DO224" s="270">
        <v>0</v>
      </c>
      <c r="DP224" s="270">
        <v>0</v>
      </c>
      <c r="DQ224" s="270">
        <v>0</v>
      </c>
      <c r="DR224" s="270"/>
      <c r="DS224" s="270">
        <v>0</v>
      </c>
      <c r="DT224" s="270">
        <v>0</v>
      </c>
      <c r="DU224" s="270">
        <v>0</v>
      </c>
      <c r="DV224" s="270">
        <v>0</v>
      </c>
      <c r="DW224" s="270">
        <v>0</v>
      </c>
      <c r="DX224" s="270">
        <v>0</v>
      </c>
      <c r="DY224" s="270">
        <v>0</v>
      </c>
      <c r="DZ224" s="270">
        <v>0</v>
      </c>
      <c r="EA224" s="270">
        <v>0</v>
      </c>
      <c r="EB224" s="270">
        <v>15</v>
      </c>
      <c r="EC224" s="270">
        <v>0</v>
      </c>
      <c r="ED224" s="270">
        <v>0</v>
      </c>
      <c r="EE224" s="270">
        <v>0</v>
      </c>
      <c r="EF224" s="270">
        <v>0</v>
      </c>
      <c r="EG224" s="270">
        <v>0</v>
      </c>
      <c r="EH224" s="270">
        <v>0</v>
      </c>
      <c r="EI224" s="270">
        <v>0</v>
      </c>
      <c r="EJ224" s="270">
        <v>0</v>
      </c>
      <c r="EK224" s="270">
        <v>0</v>
      </c>
      <c r="EL224" s="270">
        <v>0</v>
      </c>
      <c r="EM224" s="270">
        <v>450</v>
      </c>
      <c r="EN224" s="270">
        <v>0</v>
      </c>
      <c r="EO224" s="270">
        <v>0</v>
      </c>
      <c r="EP224" s="270">
        <v>0</v>
      </c>
      <c r="EQ224" s="270">
        <v>0</v>
      </c>
      <c r="ER224" s="270">
        <v>0</v>
      </c>
      <c r="ES224" s="270">
        <v>0</v>
      </c>
      <c r="ET224" s="270">
        <v>0</v>
      </c>
      <c r="EU224" s="270">
        <v>0</v>
      </c>
      <c r="EV224" s="270">
        <v>0</v>
      </c>
      <c r="EW224" s="270">
        <v>0</v>
      </c>
      <c r="EX224" s="270" t="s">
        <v>1676</v>
      </c>
      <c r="EY224" s="270">
        <v>0</v>
      </c>
      <c r="EZ224" s="270">
        <v>0</v>
      </c>
      <c r="FA224" s="270">
        <v>0</v>
      </c>
      <c r="FB224" s="270">
        <v>0</v>
      </c>
      <c r="FC224" s="270">
        <v>0</v>
      </c>
      <c r="FD224" s="270">
        <v>0</v>
      </c>
      <c r="FE224" s="270">
        <v>0</v>
      </c>
      <c r="FF224" s="270">
        <v>0</v>
      </c>
      <c r="FG224" s="270"/>
      <c r="FH224" s="270">
        <v>0</v>
      </c>
      <c r="FI224" s="270"/>
      <c r="FJ224" s="270">
        <v>0</v>
      </c>
      <c r="FK224" s="270">
        <v>0</v>
      </c>
      <c r="FL224" s="270">
        <v>0</v>
      </c>
      <c r="FM224" s="270">
        <v>0</v>
      </c>
      <c r="FN224" s="270">
        <v>0</v>
      </c>
      <c r="FO224" s="351">
        <v>6130</v>
      </c>
      <c r="FP224" s="351">
        <v>0</v>
      </c>
      <c r="FQ224" s="351">
        <v>6170</v>
      </c>
      <c r="FR224" s="13"/>
      <c r="FS224" s="270"/>
      <c r="FT224" s="270"/>
      <c r="FU224" s="270"/>
      <c r="FV224" s="270"/>
      <c r="FW224" s="270"/>
      <c r="FX224" s="270"/>
      <c r="FY224" s="270"/>
      <c r="FZ224" s="270"/>
      <c r="GA224" s="270"/>
      <c r="GB224" s="270"/>
      <c r="GC224" s="270"/>
      <c r="GD224" s="270"/>
      <c r="GE224" s="270"/>
      <c r="GF224" s="270"/>
      <c r="GG224" s="270"/>
      <c r="GH224" s="270"/>
      <c r="GI224" s="270"/>
      <c r="GJ224" s="270"/>
      <c r="GK224" s="270"/>
      <c r="GL224" s="270"/>
      <c r="GM224" s="270"/>
      <c r="GN224" s="270"/>
      <c r="GO224" s="270"/>
      <c r="GP224" s="270"/>
      <c r="GQ224" s="270"/>
      <c r="GR224" s="270"/>
      <c r="GS224" s="270"/>
      <c r="GT224" s="270"/>
      <c r="GU224" s="270"/>
      <c r="GV224" s="270"/>
      <c r="GW224" s="270"/>
      <c r="GX224" s="270"/>
      <c r="GY224" s="270"/>
      <c r="GZ224" s="270"/>
      <c r="HA224" s="270"/>
      <c r="HB224" s="270"/>
      <c r="HC224" s="270"/>
      <c r="HD224" s="270"/>
      <c r="HE224" s="270"/>
      <c r="HF224" s="270"/>
      <c r="HG224" s="270"/>
      <c r="HH224" s="270"/>
      <c r="HI224" s="270"/>
      <c r="HJ224" s="270"/>
      <c r="HK224" s="270"/>
      <c r="HL224" s="270"/>
      <c r="HM224" s="270"/>
      <c r="HN224" s="270"/>
      <c r="HO224" s="270"/>
      <c r="HP224" s="270"/>
      <c r="HQ224" s="270"/>
      <c r="HR224" s="270"/>
      <c r="HS224" s="270"/>
      <c r="HT224" s="270"/>
      <c r="HU224" s="270"/>
      <c r="HV224" s="270"/>
      <c r="HW224" s="270"/>
      <c r="HX224" s="270"/>
      <c r="HY224" s="270"/>
      <c r="HZ224" s="270"/>
      <c r="IA224" s="270"/>
      <c r="IB224" s="270"/>
      <c r="IC224" s="270"/>
      <c r="ID224" s="270"/>
      <c r="IE224" s="270"/>
      <c r="IF224" s="270"/>
      <c r="IG224" s="270"/>
      <c r="IH224" s="270"/>
    </row>
    <row r="225" spans="1:242" ht="12.75" customHeight="1" x14ac:dyDescent="0.2">
      <c r="A225" s="374" t="s">
        <v>337</v>
      </c>
      <c r="B225" s="270">
        <v>7365</v>
      </c>
      <c r="C225" s="270">
        <v>7365</v>
      </c>
      <c r="D225" s="270">
        <v>3240</v>
      </c>
      <c r="E225" s="270">
        <v>4130</v>
      </c>
      <c r="F225" s="270">
        <v>0</v>
      </c>
      <c r="G225" s="270">
        <v>0</v>
      </c>
      <c r="H225" s="270">
        <v>7365</v>
      </c>
      <c r="I225" s="270">
        <v>1300</v>
      </c>
      <c r="J225" s="270">
        <v>6070</v>
      </c>
      <c r="K225" s="270">
        <v>2975</v>
      </c>
      <c r="L225" s="270">
        <v>70.507822230000002</v>
      </c>
      <c r="M225" s="270">
        <v>28</v>
      </c>
      <c r="N225" s="270">
        <v>3690</v>
      </c>
      <c r="O225" s="270">
        <v>1380</v>
      </c>
      <c r="P225" s="270">
        <v>870</v>
      </c>
      <c r="Q225" s="270">
        <v>630</v>
      </c>
      <c r="R225" s="270">
        <v>275</v>
      </c>
      <c r="S225" s="270">
        <v>145</v>
      </c>
      <c r="T225" s="270">
        <v>130</v>
      </c>
      <c r="U225" s="270">
        <v>105</v>
      </c>
      <c r="V225" s="270">
        <v>2.2917628950000002</v>
      </c>
      <c r="W225" s="270">
        <v>2</v>
      </c>
      <c r="X225" s="270">
        <v>56.469174359999997</v>
      </c>
      <c r="Y225" s="270">
        <v>0</v>
      </c>
      <c r="Z225" s="270">
        <v>620</v>
      </c>
      <c r="AA225" s="270">
        <v>1390</v>
      </c>
      <c r="AB225" s="270">
        <v>1910</v>
      </c>
      <c r="AC225" s="270">
        <v>2160</v>
      </c>
      <c r="AD225" s="270">
        <v>1225</v>
      </c>
      <c r="AE225" s="270">
        <v>60</v>
      </c>
      <c r="AF225" s="270">
        <v>625</v>
      </c>
      <c r="AG225" s="270">
        <v>0</v>
      </c>
      <c r="AH225" s="270">
        <v>915</v>
      </c>
      <c r="AI225" s="270">
        <v>20</v>
      </c>
      <c r="AJ225" s="270">
        <v>140</v>
      </c>
      <c r="AK225" s="270">
        <v>410</v>
      </c>
      <c r="AL225" s="270">
        <v>400</v>
      </c>
      <c r="AM225" s="270">
        <v>565</v>
      </c>
      <c r="AN225" s="270">
        <v>145</v>
      </c>
      <c r="AO225" s="270">
        <v>0</v>
      </c>
      <c r="AP225" s="270">
        <v>10</v>
      </c>
      <c r="AQ225" s="270">
        <v>340</v>
      </c>
      <c r="AR225" s="270">
        <v>125</v>
      </c>
      <c r="AS225" s="270">
        <v>65</v>
      </c>
      <c r="AT225" s="270">
        <v>230</v>
      </c>
      <c r="AU225" s="270">
        <v>0</v>
      </c>
      <c r="AV225" s="270">
        <v>15</v>
      </c>
      <c r="AW225" s="270">
        <v>550</v>
      </c>
      <c r="AX225" s="270" t="s">
        <v>1676</v>
      </c>
      <c r="AY225" s="270">
        <v>810</v>
      </c>
      <c r="AZ225" s="270">
        <v>1740</v>
      </c>
      <c r="BA225" s="270">
        <v>60</v>
      </c>
      <c r="BB225" s="270">
        <v>195</v>
      </c>
      <c r="BC225" s="270">
        <v>25</v>
      </c>
      <c r="BD225" s="270">
        <v>50</v>
      </c>
      <c r="BE225" s="270">
        <v>15</v>
      </c>
      <c r="BF225" s="270" t="s">
        <v>1676</v>
      </c>
      <c r="BG225" s="270">
        <v>10</v>
      </c>
      <c r="BH225" s="270">
        <v>105</v>
      </c>
      <c r="BI225" s="270">
        <v>940</v>
      </c>
      <c r="BJ225" s="270">
        <v>20</v>
      </c>
      <c r="BK225" s="270" t="s">
        <v>1676</v>
      </c>
      <c r="BL225" s="270">
        <v>160</v>
      </c>
      <c r="BM225" s="270">
        <v>1520</v>
      </c>
      <c r="BN225" s="270">
        <v>15</v>
      </c>
      <c r="BO225" s="270">
        <v>3455</v>
      </c>
      <c r="BP225" s="270">
        <v>615</v>
      </c>
      <c r="BQ225" s="270">
        <v>0</v>
      </c>
      <c r="BR225" s="270">
        <v>0</v>
      </c>
      <c r="BS225" s="270" t="s">
        <v>1676</v>
      </c>
      <c r="BT225" s="270">
        <v>315</v>
      </c>
      <c r="BU225" s="270">
        <v>65</v>
      </c>
      <c r="BV225" s="270">
        <v>0</v>
      </c>
      <c r="BW225" s="270">
        <v>40</v>
      </c>
      <c r="BX225" s="270">
        <v>0</v>
      </c>
      <c r="BY225" s="270" t="s">
        <v>1676</v>
      </c>
      <c r="BZ225" s="270">
        <v>0</v>
      </c>
      <c r="CA225" s="270">
        <v>0</v>
      </c>
      <c r="CB225" s="270">
        <v>0</v>
      </c>
      <c r="CC225" s="270">
        <v>0</v>
      </c>
      <c r="CD225" s="270">
        <v>165</v>
      </c>
      <c r="CE225" s="270">
        <v>0</v>
      </c>
      <c r="CF225" s="270">
        <v>0</v>
      </c>
      <c r="CG225" s="270">
        <v>7200</v>
      </c>
      <c r="CH225" s="270">
        <v>0</v>
      </c>
      <c r="CI225" s="270">
        <v>690</v>
      </c>
      <c r="CJ225" s="270">
        <v>450</v>
      </c>
      <c r="CK225" s="270">
        <v>2250</v>
      </c>
      <c r="CL225" s="270">
        <v>185</v>
      </c>
      <c r="CM225" s="270">
        <v>940</v>
      </c>
      <c r="CN225" s="270">
        <v>0</v>
      </c>
      <c r="CO225" s="270">
        <v>0</v>
      </c>
      <c r="CP225" s="270">
        <v>0</v>
      </c>
      <c r="CQ225" s="270">
        <v>0</v>
      </c>
      <c r="CR225" s="270">
        <v>420</v>
      </c>
      <c r="CS225" s="270">
        <v>0</v>
      </c>
      <c r="CT225" s="270">
        <v>0</v>
      </c>
      <c r="CU225" s="270"/>
      <c r="CV225" s="270">
        <v>0</v>
      </c>
      <c r="CW225" s="270">
        <v>55</v>
      </c>
      <c r="CX225" s="270">
        <v>15</v>
      </c>
      <c r="CY225" s="270">
        <v>0</v>
      </c>
      <c r="CZ225" s="270">
        <v>0</v>
      </c>
      <c r="DA225" s="270">
        <v>0</v>
      </c>
      <c r="DB225" s="270">
        <v>900</v>
      </c>
      <c r="DC225" s="270">
        <v>0</v>
      </c>
      <c r="DD225" s="270">
        <v>0</v>
      </c>
      <c r="DE225" s="270">
        <v>0</v>
      </c>
      <c r="DF225" s="270">
        <v>610</v>
      </c>
      <c r="DG225" s="270">
        <v>0</v>
      </c>
      <c r="DH225" s="270">
        <v>0</v>
      </c>
      <c r="DI225" s="270">
        <v>0</v>
      </c>
      <c r="DJ225" s="270">
        <v>0</v>
      </c>
      <c r="DK225" s="270">
        <v>0</v>
      </c>
      <c r="DL225" s="270">
        <v>0</v>
      </c>
      <c r="DM225" s="270">
        <v>0</v>
      </c>
      <c r="DN225" s="270">
        <v>0</v>
      </c>
      <c r="DO225" s="270">
        <v>0</v>
      </c>
      <c r="DP225" s="270">
        <v>0</v>
      </c>
      <c r="DQ225" s="270">
        <v>0</v>
      </c>
      <c r="DR225" s="270"/>
      <c r="DS225" s="270">
        <v>0</v>
      </c>
      <c r="DT225" s="270">
        <v>0</v>
      </c>
      <c r="DU225" s="270">
        <v>0</v>
      </c>
      <c r="DV225" s="270">
        <v>0</v>
      </c>
      <c r="DW225" s="270">
        <v>0</v>
      </c>
      <c r="DX225" s="270">
        <v>0</v>
      </c>
      <c r="DY225" s="270">
        <v>0</v>
      </c>
      <c r="DZ225" s="270">
        <v>0</v>
      </c>
      <c r="EA225" s="270">
        <v>0</v>
      </c>
      <c r="EB225" s="270">
        <v>0</v>
      </c>
      <c r="EC225" s="270">
        <v>0</v>
      </c>
      <c r="ED225" s="270">
        <v>10</v>
      </c>
      <c r="EE225" s="270">
        <v>0</v>
      </c>
      <c r="EF225" s="270">
        <v>0</v>
      </c>
      <c r="EG225" s="270">
        <v>0</v>
      </c>
      <c r="EH225" s="270">
        <v>0</v>
      </c>
      <c r="EI225" s="270">
        <v>0</v>
      </c>
      <c r="EJ225" s="270">
        <v>0</v>
      </c>
      <c r="EK225" s="270">
        <v>0</v>
      </c>
      <c r="EL225" s="270">
        <v>0</v>
      </c>
      <c r="EM225" s="270">
        <v>430</v>
      </c>
      <c r="EN225" s="270">
        <v>0</v>
      </c>
      <c r="EO225" s="270">
        <v>0</v>
      </c>
      <c r="EP225" s="270">
        <v>0</v>
      </c>
      <c r="EQ225" s="270">
        <v>0</v>
      </c>
      <c r="ER225" s="270">
        <v>0</v>
      </c>
      <c r="ES225" s="270">
        <v>0</v>
      </c>
      <c r="ET225" s="270">
        <v>0</v>
      </c>
      <c r="EU225" s="270">
        <v>0</v>
      </c>
      <c r="EV225" s="270">
        <v>0</v>
      </c>
      <c r="EW225" s="270">
        <v>0</v>
      </c>
      <c r="EX225" s="270">
        <v>350</v>
      </c>
      <c r="EY225" s="270">
        <v>0</v>
      </c>
      <c r="EZ225" s="270">
        <v>0</v>
      </c>
      <c r="FA225" s="270">
        <v>0</v>
      </c>
      <c r="FB225" s="270">
        <v>0</v>
      </c>
      <c r="FC225" s="270">
        <v>0</v>
      </c>
      <c r="FD225" s="270">
        <v>0</v>
      </c>
      <c r="FE225" s="270">
        <v>0</v>
      </c>
      <c r="FF225" s="270">
        <v>0</v>
      </c>
      <c r="FG225" s="270"/>
      <c r="FH225" s="270">
        <v>0</v>
      </c>
      <c r="FI225" s="270"/>
      <c r="FJ225" s="270">
        <v>0</v>
      </c>
      <c r="FK225" s="270">
        <v>0</v>
      </c>
      <c r="FL225" s="270">
        <v>0</v>
      </c>
      <c r="FM225" s="270">
        <v>0</v>
      </c>
      <c r="FN225" s="270">
        <v>65</v>
      </c>
      <c r="FO225" s="351">
        <v>7170</v>
      </c>
      <c r="FP225" s="351">
        <v>0</v>
      </c>
      <c r="FQ225" s="351">
        <v>7225</v>
      </c>
      <c r="FR225" s="13"/>
      <c r="FS225" s="270"/>
      <c r="FT225" s="270"/>
      <c r="FU225" s="270"/>
      <c r="FV225" s="270"/>
      <c r="FW225" s="270"/>
      <c r="FX225" s="270"/>
      <c r="FY225" s="270"/>
      <c r="FZ225" s="270"/>
      <c r="GA225" s="270"/>
      <c r="GB225" s="270"/>
      <c r="GC225" s="270"/>
      <c r="GD225" s="270"/>
      <c r="GE225" s="270"/>
      <c r="GF225" s="270"/>
      <c r="GG225" s="270"/>
      <c r="GH225" s="270"/>
      <c r="GI225" s="270"/>
      <c r="GJ225" s="270"/>
      <c r="GK225" s="270"/>
      <c r="GL225" s="270"/>
      <c r="GM225" s="270"/>
      <c r="GN225" s="270"/>
      <c r="GO225" s="270"/>
      <c r="GP225" s="270"/>
      <c r="GQ225" s="270"/>
      <c r="GR225" s="270"/>
      <c r="GS225" s="270"/>
      <c r="GT225" s="270"/>
      <c r="GU225" s="270"/>
      <c r="GV225" s="270"/>
      <c r="GW225" s="270"/>
      <c r="GX225" s="270"/>
      <c r="GY225" s="270"/>
      <c r="GZ225" s="270"/>
      <c r="HA225" s="270"/>
      <c r="HB225" s="270"/>
      <c r="HC225" s="270"/>
      <c r="HD225" s="270"/>
      <c r="HE225" s="270"/>
      <c r="HF225" s="270"/>
      <c r="HG225" s="270"/>
      <c r="HH225" s="270"/>
      <c r="HI225" s="270"/>
      <c r="HJ225" s="270"/>
      <c r="HK225" s="270"/>
      <c r="HL225" s="270"/>
      <c r="HM225" s="270"/>
      <c r="HN225" s="270"/>
      <c r="HO225" s="270"/>
      <c r="HP225" s="270"/>
      <c r="HQ225" s="270"/>
      <c r="HR225" s="270"/>
      <c r="HS225" s="270"/>
      <c r="HT225" s="270"/>
      <c r="HU225" s="270"/>
      <c r="HV225" s="270"/>
      <c r="HW225" s="270"/>
      <c r="HX225" s="270"/>
      <c r="HY225" s="270"/>
      <c r="HZ225" s="270"/>
      <c r="IA225" s="270"/>
      <c r="IB225" s="270"/>
      <c r="IC225" s="270"/>
      <c r="ID225" s="270"/>
      <c r="IE225" s="270"/>
      <c r="IF225" s="270"/>
      <c r="IG225" s="270"/>
      <c r="IH225" s="270"/>
    </row>
    <row r="226" spans="1:242" ht="12.75" customHeight="1" x14ac:dyDescent="0.2">
      <c r="A226" s="374" t="s">
        <v>338</v>
      </c>
      <c r="B226" s="270">
        <v>8145</v>
      </c>
      <c r="C226" s="270">
        <v>8145</v>
      </c>
      <c r="D226" s="270">
        <v>3465</v>
      </c>
      <c r="E226" s="270">
        <v>4680</v>
      </c>
      <c r="F226" s="270">
        <v>0</v>
      </c>
      <c r="G226" s="270">
        <v>0</v>
      </c>
      <c r="H226" s="270">
        <v>8145</v>
      </c>
      <c r="I226" s="270">
        <v>1160</v>
      </c>
      <c r="J226" s="270">
        <v>6980</v>
      </c>
      <c r="K226" s="270">
        <v>2405</v>
      </c>
      <c r="L226" s="270">
        <v>106.7873563</v>
      </c>
      <c r="M226" s="270">
        <v>42</v>
      </c>
      <c r="N226" s="270">
        <v>3400</v>
      </c>
      <c r="O226" s="270">
        <v>1290</v>
      </c>
      <c r="P226" s="270">
        <v>680</v>
      </c>
      <c r="Q226" s="270">
        <v>1545</v>
      </c>
      <c r="R226" s="270">
        <v>415</v>
      </c>
      <c r="S226" s="270">
        <v>150</v>
      </c>
      <c r="T226" s="270">
        <v>200</v>
      </c>
      <c r="U226" s="270">
        <v>325</v>
      </c>
      <c r="V226" s="270">
        <v>2.0697674419999998</v>
      </c>
      <c r="W226" s="270">
        <v>2</v>
      </c>
      <c r="X226" s="270">
        <v>58.658347679999999</v>
      </c>
      <c r="Y226" s="270">
        <v>0</v>
      </c>
      <c r="Z226" s="270">
        <v>595</v>
      </c>
      <c r="AA226" s="270">
        <v>1295</v>
      </c>
      <c r="AB226" s="270">
        <v>2095</v>
      </c>
      <c r="AC226" s="270">
        <v>2340</v>
      </c>
      <c r="AD226" s="270">
        <v>1720</v>
      </c>
      <c r="AE226" s="270">
        <v>90</v>
      </c>
      <c r="AF226" s="270">
        <v>810</v>
      </c>
      <c r="AG226" s="270">
        <v>0</v>
      </c>
      <c r="AH226" s="270">
        <v>1655</v>
      </c>
      <c r="AI226" s="270">
        <v>20</v>
      </c>
      <c r="AJ226" s="270">
        <v>225</v>
      </c>
      <c r="AK226" s="270">
        <v>30</v>
      </c>
      <c r="AL226" s="270">
        <v>465</v>
      </c>
      <c r="AM226" s="270">
        <v>1135</v>
      </c>
      <c r="AN226" s="270">
        <v>120</v>
      </c>
      <c r="AO226" s="270">
        <v>0</v>
      </c>
      <c r="AP226" s="270">
        <v>190</v>
      </c>
      <c r="AQ226" s="270">
        <v>290</v>
      </c>
      <c r="AR226" s="270">
        <v>185</v>
      </c>
      <c r="AS226" s="270">
        <v>115</v>
      </c>
      <c r="AT226" s="270">
        <v>230</v>
      </c>
      <c r="AU226" s="270">
        <v>0</v>
      </c>
      <c r="AV226" s="270">
        <v>55</v>
      </c>
      <c r="AW226" s="270">
        <v>585</v>
      </c>
      <c r="AX226" s="270" t="s">
        <v>1676</v>
      </c>
      <c r="AY226" s="270">
        <v>245</v>
      </c>
      <c r="AZ226" s="270">
        <v>1510</v>
      </c>
      <c r="BA226" s="270">
        <v>25</v>
      </c>
      <c r="BB226" s="270">
        <v>255</v>
      </c>
      <c r="BC226" s="270">
        <v>50</v>
      </c>
      <c r="BD226" s="270">
        <v>70</v>
      </c>
      <c r="BE226" s="270">
        <v>30</v>
      </c>
      <c r="BF226" s="270" t="s">
        <v>1676</v>
      </c>
      <c r="BG226" s="270" t="s">
        <v>1676</v>
      </c>
      <c r="BH226" s="270">
        <v>240</v>
      </c>
      <c r="BI226" s="270">
        <v>1700</v>
      </c>
      <c r="BJ226" s="270">
        <v>20</v>
      </c>
      <c r="BK226" s="270">
        <v>180</v>
      </c>
      <c r="BL226" s="270">
        <v>235</v>
      </c>
      <c r="BM226" s="270">
        <v>1610</v>
      </c>
      <c r="BN226" s="270">
        <v>55</v>
      </c>
      <c r="BO226" s="270">
        <v>2640</v>
      </c>
      <c r="BP226" s="270">
        <v>620</v>
      </c>
      <c r="BQ226" s="270">
        <v>0</v>
      </c>
      <c r="BR226" s="270">
        <v>0</v>
      </c>
      <c r="BS226" s="270">
        <v>15</v>
      </c>
      <c r="BT226" s="270">
        <v>435</v>
      </c>
      <c r="BU226" s="270">
        <v>55</v>
      </c>
      <c r="BV226" s="270">
        <v>0</v>
      </c>
      <c r="BW226" s="270">
        <v>185</v>
      </c>
      <c r="BX226" s="270">
        <v>0</v>
      </c>
      <c r="BY226" s="270">
        <v>10</v>
      </c>
      <c r="BZ226" s="270">
        <v>0</v>
      </c>
      <c r="CA226" s="270">
        <v>0</v>
      </c>
      <c r="CB226" s="270">
        <v>0</v>
      </c>
      <c r="CC226" s="270">
        <v>0</v>
      </c>
      <c r="CD226" s="270">
        <v>125</v>
      </c>
      <c r="CE226" s="270">
        <v>85</v>
      </c>
      <c r="CF226" s="270">
        <v>0</v>
      </c>
      <c r="CG226" s="270">
        <v>7925</v>
      </c>
      <c r="CH226" s="270">
        <v>0</v>
      </c>
      <c r="CI226" s="270">
        <v>2060</v>
      </c>
      <c r="CJ226" s="270">
        <v>500</v>
      </c>
      <c r="CK226" s="270">
        <v>2010</v>
      </c>
      <c r="CL226" s="270">
        <v>275</v>
      </c>
      <c r="CM226" s="270">
        <v>1710</v>
      </c>
      <c r="CN226" s="270">
        <v>0</v>
      </c>
      <c r="CO226" s="270">
        <v>0</v>
      </c>
      <c r="CP226" s="270">
        <v>0</v>
      </c>
      <c r="CQ226" s="270">
        <v>0</v>
      </c>
      <c r="CR226" s="270">
        <v>10</v>
      </c>
      <c r="CS226" s="270">
        <v>0</v>
      </c>
      <c r="CT226" s="270">
        <v>0</v>
      </c>
      <c r="CU226" s="270"/>
      <c r="CV226" s="270">
        <v>0</v>
      </c>
      <c r="CW226" s="270">
        <v>90</v>
      </c>
      <c r="CX226" s="270">
        <v>40</v>
      </c>
      <c r="CY226" s="270">
        <v>0</v>
      </c>
      <c r="CZ226" s="270">
        <v>0</v>
      </c>
      <c r="DA226" s="270">
        <v>0</v>
      </c>
      <c r="DB226" s="270">
        <v>660</v>
      </c>
      <c r="DC226" s="270">
        <v>0</v>
      </c>
      <c r="DD226" s="270">
        <v>0</v>
      </c>
      <c r="DE226" s="270">
        <v>0</v>
      </c>
      <c r="DF226" s="270">
        <v>195</v>
      </c>
      <c r="DG226" s="270">
        <v>0</v>
      </c>
      <c r="DH226" s="270">
        <v>0</v>
      </c>
      <c r="DI226" s="270">
        <v>0</v>
      </c>
      <c r="DJ226" s="270">
        <v>0</v>
      </c>
      <c r="DK226" s="270">
        <v>0</v>
      </c>
      <c r="DL226" s="270">
        <v>0</v>
      </c>
      <c r="DM226" s="270">
        <v>0</v>
      </c>
      <c r="DN226" s="270">
        <v>0</v>
      </c>
      <c r="DO226" s="270">
        <v>0</v>
      </c>
      <c r="DP226" s="270">
        <v>0</v>
      </c>
      <c r="DQ226" s="270">
        <v>0</v>
      </c>
      <c r="DR226" s="270"/>
      <c r="DS226" s="270">
        <v>0</v>
      </c>
      <c r="DT226" s="270">
        <v>0</v>
      </c>
      <c r="DU226" s="270">
        <v>0</v>
      </c>
      <c r="DV226" s="270">
        <v>0</v>
      </c>
      <c r="DW226" s="270">
        <v>0</v>
      </c>
      <c r="DX226" s="270">
        <v>0</v>
      </c>
      <c r="DY226" s="270">
        <v>0</v>
      </c>
      <c r="DZ226" s="270">
        <v>0</v>
      </c>
      <c r="EA226" s="270">
        <v>0</v>
      </c>
      <c r="EB226" s="270">
        <v>155</v>
      </c>
      <c r="EC226" s="270">
        <v>0</v>
      </c>
      <c r="ED226" s="270">
        <v>0</v>
      </c>
      <c r="EE226" s="270">
        <v>0</v>
      </c>
      <c r="EF226" s="270">
        <v>0</v>
      </c>
      <c r="EG226" s="270">
        <v>0</v>
      </c>
      <c r="EH226" s="270">
        <v>0</v>
      </c>
      <c r="EI226" s="270">
        <v>0</v>
      </c>
      <c r="EJ226" s="270">
        <v>0</v>
      </c>
      <c r="EK226" s="270">
        <v>0</v>
      </c>
      <c r="EL226" s="270">
        <v>0</v>
      </c>
      <c r="EM226" s="270">
        <v>430</v>
      </c>
      <c r="EN226" s="270">
        <v>0</v>
      </c>
      <c r="EO226" s="270">
        <v>0</v>
      </c>
      <c r="EP226" s="270">
        <v>0</v>
      </c>
      <c r="EQ226" s="270">
        <v>0</v>
      </c>
      <c r="ER226" s="270">
        <v>0</v>
      </c>
      <c r="ES226" s="270">
        <v>0</v>
      </c>
      <c r="ET226" s="270">
        <v>0</v>
      </c>
      <c r="EU226" s="270">
        <v>0</v>
      </c>
      <c r="EV226" s="270">
        <v>0</v>
      </c>
      <c r="EW226" s="270">
        <v>0</v>
      </c>
      <c r="EX226" s="270" t="s">
        <v>1676</v>
      </c>
      <c r="EY226" s="270">
        <v>0</v>
      </c>
      <c r="EZ226" s="270">
        <v>0</v>
      </c>
      <c r="FA226" s="270">
        <v>0</v>
      </c>
      <c r="FB226" s="270">
        <v>0</v>
      </c>
      <c r="FC226" s="270">
        <v>0</v>
      </c>
      <c r="FD226" s="270">
        <v>0</v>
      </c>
      <c r="FE226" s="270">
        <v>0</v>
      </c>
      <c r="FF226" s="270">
        <v>0</v>
      </c>
      <c r="FG226" s="270"/>
      <c r="FH226" s="270">
        <v>0</v>
      </c>
      <c r="FI226" s="270"/>
      <c r="FJ226" s="270">
        <v>0</v>
      </c>
      <c r="FK226" s="270">
        <v>0</v>
      </c>
      <c r="FL226" s="270">
        <v>0</v>
      </c>
      <c r="FM226" s="270">
        <v>0</v>
      </c>
      <c r="FN226" s="270">
        <v>0</v>
      </c>
      <c r="FO226" s="351">
        <v>7885</v>
      </c>
      <c r="FP226" s="351">
        <v>0</v>
      </c>
      <c r="FQ226" s="351">
        <v>8005</v>
      </c>
      <c r="FR226" s="13"/>
      <c r="FS226" s="270"/>
      <c r="FT226" s="270"/>
      <c r="FU226" s="270"/>
      <c r="FV226" s="270"/>
      <c r="FW226" s="270"/>
      <c r="FX226" s="270"/>
      <c r="FY226" s="270"/>
      <c r="FZ226" s="270"/>
      <c r="GA226" s="270"/>
      <c r="GB226" s="270"/>
      <c r="GC226" s="270"/>
      <c r="GD226" s="270"/>
      <c r="GE226" s="270"/>
      <c r="GF226" s="270"/>
      <c r="GG226" s="270"/>
      <c r="GH226" s="270"/>
      <c r="GI226" s="270"/>
      <c r="GJ226" s="270"/>
      <c r="GK226" s="270"/>
      <c r="GL226" s="270"/>
      <c r="GM226" s="270"/>
      <c r="GN226" s="270"/>
      <c r="GO226" s="270"/>
      <c r="GP226" s="270"/>
      <c r="GQ226" s="270"/>
      <c r="GR226" s="270"/>
      <c r="GS226" s="270"/>
      <c r="GT226" s="270"/>
      <c r="GU226" s="270"/>
      <c r="GV226" s="270"/>
      <c r="GW226" s="270"/>
      <c r="GX226" s="270"/>
      <c r="GY226" s="270"/>
      <c r="GZ226" s="270"/>
      <c r="HA226" s="270"/>
      <c r="HB226" s="270"/>
      <c r="HC226" s="270"/>
      <c r="HD226" s="270"/>
      <c r="HE226" s="270"/>
      <c r="HF226" s="270"/>
      <c r="HG226" s="270"/>
      <c r="HH226" s="270"/>
      <c r="HI226" s="270"/>
      <c r="HJ226" s="270"/>
      <c r="HK226" s="270"/>
      <c r="HL226" s="270"/>
      <c r="HM226" s="270"/>
      <c r="HN226" s="270"/>
      <c r="HO226" s="270"/>
      <c r="HP226" s="270"/>
      <c r="HQ226" s="270"/>
      <c r="HR226" s="270"/>
      <c r="HS226" s="270"/>
      <c r="HT226" s="270"/>
      <c r="HU226" s="270"/>
      <c r="HV226" s="270"/>
      <c r="HW226" s="270"/>
      <c r="HX226" s="270"/>
      <c r="HY226" s="270"/>
      <c r="HZ226" s="270"/>
      <c r="IA226" s="270"/>
      <c r="IB226" s="270"/>
      <c r="IC226" s="270"/>
      <c r="ID226" s="270"/>
      <c r="IE226" s="270"/>
      <c r="IF226" s="270"/>
      <c r="IG226" s="270"/>
      <c r="IH226" s="270"/>
    </row>
    <row r="227" spans="1:242" ht="12.75" customHeight="1" x14ac:dyDescent="0.2">
      <c r="A227" s="374" t="s">
        <v>339</v>
      </c>
      <c r="B227" s="270">
        <v>4305</v>
      </c>
      <c r="C227" s="270">
        <v>4305</v>
      </c>
      <c r="D227" s="270">
        <v>1715</v>
      </c>
      <c r="E227" s="270">
        <v>2585</v>
      </c>
      <c r="F227" s="270">
        <v>0</v>
      </c>
      <c r="G227" s="270">
        <v>0</v>
      </c>
      <c r="H227" s="270">
        <v>4305</v>
      </c>
      <c r="I227" s="270">
        <v>825</v>
      </c>
      <c r="J227" s="270">
        <v>3480</v>
      </c>
      <c r="K227" s="270">
        <v>1975</v>
      </c>
      <c r="L227" s="270">
        <v>104.5470045</v>
      </c>
      <c r="M227" s="270">
        <v>63</v>
      </c>
      <c r="N227" s="270">
        <v>1360</v>
      </c>
      <c r="O227" s="270">
        <v>670</v>
      </c>
      <c r="P227" s="270">
        <v>660</v>
      </c>
      <c r="Q227" s="270">
        <v>890</v>
      </c>
      <c r="R227" s="270">
        <v>320</v>
      </c>
      <c r="S227" s="270">
        <v>170</v>
      </c>
      <c r="T227" s="270">
        <v>70</v>
      </c>
      <c r="U227" s="270">
        <v>85</v>
      </c>
      <c r="V227" s="270">
        <v>2.3915151520000002</v>
      </c>
      <c r="W227" s="270">
        <v>2</v>
      </c>
      <c r="X227" s="270">
        <v>58.027732460000003</v>
      </c>
      <c r="Y227" s="270">
        <v>0</v>
      </c>
      <c r="Z227" s="270">
        <v>380</v>
      </c>
      <c r="AA227" s="270">
        <v>660</v>
      </c>
      <c r="AB227" s="270">
        <v>1040</v>
      </c>
      <c r="AC227" s="270">
        <v>1350</v>
      </c>
      <c r="AD227" s="270">
        <v>845</v>
      </c>
      <c r="AE227" s="270">
        <v>20</v>
      </c>
      <c r="AF227" s="270">
        <v>75</v>
      </c>
      <c r="AG227" s="270" t="s">
        <v>1676</v>
      </c>
      <c r="AH227" s="270">
        <v>840</v>
      </c>
      <c r="AI227" s="270">
        <v>0</v>
      </c>
      <c r="AJ227" s="270">
        <v>65</v>
      </c>
      <c r="AK227" s="270">
        <v>190</v>
      </c>
      <c r="AL227" s="270">
        <v>40</v>
      </c>
      <c r="AM227" s="270">
        <v>375</v>
      </c>
      <c r="AN227" s="270">
        <v>100</v>
      </c>
      <c r="AO227" s="270">
        <v>0</v>
      </c>
      <c r="AP227" s="270" t="s">
        <v>1676</v>
      </c>
      <c r="AQ227" s="270">
        <v>330</v>
      </c>
      <c r="AR227" s="270">
        <v>75</v>
      </c>
      <c r="AS227" s="270">
        <v>105</v>
      </c>
      <c r="AT227" s="270">
        <v>665</v>
      </c>
      <c r="AU227" s="270">
        <v>0</v>
      </c>
      <c r="AV227" s="270">
        <v>15</v>
      </c>
      <c r="AW227" s="270">
        <v>490</v>
      </c>
      <c r="AX227" s="270">
        <v>0</v>
      </c>
      <c r="AY227" s="270">
        <v>15</v>
      </c>
      <c r="AZ227" s="270">
        <v>830</v>
      </c>
      <c r="BA227" s="270" t="s">
        <v>1676</v>
      </c>
      <c r="BB227" s="270">
        <v>85</v>
      </c>
      <c r="BC227" s="270" t="s">
        <v>1676</v>
      </c>
      <c r="BD227" s="270">
        <v>105</v>
      </c>
      <c r="BE227" s="270" t="s">
        <v>1676</v>
      </c>
      <c r="BF227" s="270">
        <v>0</v>
      </c>
      <c r="BG227" s="270">
        <v>0</v>
      </c>
      <c r="BH227" s="270">
        <v>75</v>
      </c>
      <c r="BI227" s="270">
        <v>860</v>
      </c>
      <c r="BJ227" s="270">
        <v>0</v>
      </c>
      <c r="BK227" s="270">
        <v>0</v>
      </c>
      <c r="BL227" s="270">
        <v>80</v>
      </c>
      <c r="BM227" s="270">
        <v>915</v>
      </c>
      <c r="BN227" s="270">
        <v>30</v>
      </c>
      <c r="BO227" s="270">
        <v>965</v>
      </c>
      <c r="BP227" s="270">
        <v>915</v>
      </c>
      <c r="BQ227" s="270">
        <v>0</v>
      </c>
      <c r="BR227" s="270">
        <v>0</v>
      </c>
      <c r="BS227" s="270">
        <v>15</v>
      </c>
      <c r="BT227" s="270">
        <v>155</v>
      </c>
      <c r="BU227" s="270">
        <v>55</v>
      </c>
      <c r="BV227" s="270">
        <v>0</v>
      </c>
      <c r="BW227" s="270">
        <v>130</v>
      </c>
      <c r="BX227" s="270">
        <v>0</v>
      </c>
      <c r="BY227" s="270" t="s">
        <v>1676</v>
      </c>
      <c r="BZ227" s="270">
        <v>0</v>
      </c>
      <c r="CA227" s="270">
        <v>0</v>
      </c>
      <c r="CB227" s="270">
        <v>0</v>
      </c>
      <c r="CC227" s="270">
        <v>0</v>
      </c>
      <c r="CD227" s="270">
        <v>120</v>
      </c>
      <c r="CE227" s="270" t="s">
        <v>1676</v>
      </c>
      <c r="CF227" s="270">
        <v>0</v>
      </c>
      <c r="CG227" s="270">
        <v>4175</v>
      </c>
      <c r="CH227" s="270">
        <v>0</v>
      </c>
      <c r="CI227" s="270">
        <v>840</v>
      </c>
      <c r="CJ227" s="270">
        <v>355</v>
      </c>
      <c r="CK227" s="270">
        <v>975</v>
      </c>
      <c r="CL227" s="270">
        <v>80</v>
      </c>
      <c r="CM227" s="270">
        <v>860</v>
      </c>
      <c r="CN227" s="270">
        <v>0</v>
      </c>
      <c r="CO227" s="270">
        <v>0</v>
      </c>
      <c r="CP227" s="270">
        <v>0</v>
      </c>
      <c r="CQ227" s="270">
        <v>0</v>
      </c>
      <c r="CR227" s="270">
        <v>195</v>
      </c>
      <c r="CS227" s="270">
        <v>0</v>
      </c>
      <c r="CT227" s="270">
        <v>0</v>
      </c>
      <c r="CU227" s="270"/>
      <c r="CV227" s="270">
        <v>0</v>
      </c>
      <c r="CW227" s="270">
        <v>0</v>
      </c>
      <c r="CX227" s="270">
        <v>95</v>
      </c>
      <c r="CY227" s="270">
        <v>0</v>
      </c>
      <c r="CZ227" s="270">
        <v>0</v>
      </c>
      <c r="DA227" s="270">
        <v>0</v>
      </c>
      <c r="DB227" s="270">
        <v>0</v>
      </c>
      <c r="DC227" s="270">
        <v>0</v>
      </c>
      <c r="DD227" s="270">
        <v>0</v>
      </c>
      <c r="DE227" s="270">
        <v>0</v>
      </c>
      <c r="DF227" s="270">
        <v>0</v>
      </c>
      <c r="DG227" s="270">
        <v>0</v>
      </c>
      <c r="DH227" s="270">
        <v>0</v>
      </c>
      <c r="DI227" s="270">
        <v>0</v>
      </c>
      <c r="DJ227" s="270">
        <v>0</v>
      </c>
      <c r="DK227" s="270">
        <v>0</v>
      </c>
      <c r="DL227" s="270">
        <v>0</v>
      </c>
      <c r="DM227" s="270">
        <v>0</v>
      </c>
      <c r="DN227" s="270">
        <v>0</v>
      </c>
      <c r="DO227" s="270">
        <v>0</v>
      </c>
      <c r="DP227" s="270">
        <v>0</v>
      </c>
      <c r="DQ227" s="270">
        <v>0</v>
      </c>
      <c r="DR227" s="270"/>
      <c r="DS227" s="270">
        <v>0</v>
      </c>
      <c r="DT227" s="270">
        <v>0</v>
      </c>
      <c r="DU227" s="270">
        <v>0</v>
      </c>
      <c r="DV227" s="270">
        <v>0</v>
      </c>
      <c r="DW227" s="270">
        <v>0</v>
      </c>
      <c r="DX227" s="270">
        <v>0</v>
      </c>
      <c r="DY227" s="270">
        <v>0</v>
      </c>
      <c r="DZ227" s="270">
        <v>0</v>
      </c>
      <c r="EA227" s="270">
        <v>0</v>
      </c>
      <c r="EB227" s="270">
        <v>0</v>
      </c>
      <c r="EC227" s="270">
        <v>0</v>
      </c>
      <c r="ED227" s="270">
        <v>0</v>
      </c>
      <c r="EE227" s="270">
        <v>0</v>
      </c>
      <c r="EF227" s="270">
        <v>0</v>
      </c>
      <c r="EG227" s="270">
        <v>0</v>
      </c>
      <c r="EH227" s="270">
        <v>0</v>
      </c>
      <c r="EI227" s="270">
        <v>0</v>
      </c>
      <c r="EJ227" s="270">
        <v>0</v>
      </c>
      <c r="EK227" s="270">
        <v>0</v>
      </c>
      <c r="EL227" s="270">
        <v>0</v>
      </c>
      <c r="EM227" s="270">
        <v>900</v>
      </c>
      <c r="EN227" s="270">
        <v>0</v>
      </c>
      <c r="EO227" s="270">
        <v>0</v>
      </c>
      <c r="EP227" s="270">
        <v>0</v>
      </c>
      <c r="EQ227" s="270">
        <v>0</v>
      </c>
      <c r="ER227" s="270">
        <v>0</v>
      </c>
      <c r="ES227" s="270">
        <v>0</v>
      </c>
      <c r="ET227" s="270">
        <v>0</v>
      </c>
      <c r="EU227" s="270">
        <v>0</v>
      </c>
      <c r="EV227" s="270">
        <v>0</v>
      </c>
      <c r="EW227" s="270">
        <v>0</v>
      </c>
      <c r="EX227" s="270">
        <v>0</v>
      </c>
      <c r="EY227" s="270">
        <v>0</v>
      </c>
      <c r="EZ227" s="270">
        <v>0</v>
      </c>
      <c r="FA227" s="270">
        <v>0</v>
      </c>
      <c r="FB227" s="270">
        <v>0</v>
      </c>
      <c r="FC227" s="270">
        <v>0</v>
      </c>
      <c r="FD227" s="270">
        <v>0</v>
      </c>
      <c r="FE227" s="270">
        <v>0</v>
      </c>
      <c r="FF227" s="270">
        <v>0</v>
      </c>
      <c r="FG227" s="270"/>
      <c r="FH227" s="270">
        <v>0</v>
      </c>
      <c r="FI227" s="270"/>
      <c r="FJ227" s="270">
        <v>0</v>
      </c>
      <c r="FK227" s="270">
        <v>0</v>
      </c>
      <c r="FL227" s="270">
        <v>0</v>
      </c>
      <c r="FM227" s="270">
        <v>0</v>
      </c>
      <c r="FN227" s="270">
        <v>0</v>
      </c>
      <c r="FO227" s="351">
        <v>4220</v>
      </c>
      <c r="FP227" s="351">
        <v>0</v>
      </c>
      <c r="FQ227" s="351">
        <v>4225</v>
      </c>
      <c r="FR227" s="13"/>
      <c r="FS227" s="270"/>
      <c r="FT227" s="270"/>
      <c r="FU227" s="270"/>
      <c r="FV227" s="270"/>
      <c r="FW227" s="270"/>
      <c r="FX227" s="270"/>
      <c r="FY227" s="270"/>
      <c r="FZ227" s="270"/>
      <c r="GA227" s="270"/>
      <c r="GB227" s="270"/>
      <c r="GC227" s="270"/>
      <c r="GD227" s="270"/>
      <c r="GE227" s="270"/>
      <c r="GF227" s="270"/>
      <c r="GG227" s="270"/>
      <c r="GH227" s="270"/>
      <c r="GI227" s="270"/>
      <c r="GJ227" s="270"/>
      <c r="GK227" s="270"/>
      <c r="GL227" s="270"/>
      <c r="GM227" s="270"/>
      <c r="GN227" s="270"/>
      <c r="GO227" s="270"/>
      <c r="GP227" s="270"/>
      <c r="GQ227" s="270"/>
      <c r="GR227" s="270"/>
      <c r="GS227" s="270"/>
      <c r="GT227" s="270"/>
      <c r="GU227" s="270"/>
      <c r="GV227" s="270"/>
      <c r="GW227" s="270"/>
      <c r="GX227" s="270"/>
      <c r="GY227" s="270"/>
      <c r="GZ227" s="270"/>
      <c r="HA227" s="270"/>
      <c r="HB227" s="270"/>
      <c r="HC227" s="270"/>
      <c r="HD227" s="270"/>
      <c r="HE227" s="270"/>
      <c r="HF227" s="270"/>
      <c r="HG227" s="270"/>
      <c r="HH227" s="270"/>
      <c r="HI227" s="270"/>
      <c r="HJ227" s="270"/>
      <c r="HK227" s="270"/>
      <c r="HL227" s="270"/>
      <c r="HM227" s="270"/>
      <c r="HN227" s="270"/>
      <c r="HO227" s="270"/>
      <c r="HP227" s="270"/>
      <c r="HQ227" s="270"/>
      <c r="HR227" s="270"/>
      <c r="HS227" s="270"/>
      <c r="HT227" s="270"/>
      <c r="HU227" s="270"/>
      <c r="HV227" s="270"/>
      <c r="HW227" s="270"/>
      <c r="HX227" s="270"/>
      <c r="HY227" s="270"/>
      <c r="HZ227" s="270"/>
      <c r="IA227" s="270"/>
      <c r="IB227" s="270"/>
      <c r="IC227" s="270"/>
      <c r="ID227" s="270"/>
      <c r="IE227" s="270"/>
      <c r="IF227" s="270"/>
      <c r="IG227" s="270"/>
      <c r="IH227" s="270"/>
    </row>
    <row r="228" spans="1:242" ht="12.75" customHeight="1" x14ac:dyDescent="0.2">
      <c r="A228" s="374" t="s">
        <v>49</v>
      </c>
      <c r="B228" s="270">
        <v>5965</v>
      </c>
      <c r="C228" s="270">
        <v>5965</v>
      </c>
      <c r="D228" s="270">
        <v>2675</v>
      </c>
      <c r="E228" s="270">
        <v>3285</v>
      </c>
      <c r="F228" s="270">
        <v>0</v>
      </c>
      <c r="G228" s="270">
        <v>0</v>
      </c>
      <c r="H228" s="270">
        <v>5965</v>
      </c>
      <c r="I228" s="270">
        <v>1735</v>
      </c>
      <c r="J228" s="270">
        <v>4230</v>
      </c>
      <c r="K228" s="270">
        <v>4400</v>
      </c>
      <c r="L228" s="270">
        <v>169.61713109999999</v>
      </c>
      <c r="M228" s="270">
        <v>43</v>
      </c>
      <c r="N228" s="270">
        <v>2150</v>
      </c>
      <c r="O228" s="270">
        <v>1350</v>
      </c>
      <c r="P228" s="270">
        <v>565</v>
      </c>
      <c r="Q228" s="270">
        <v>585</v>
      </c>
      <c r="R228" s="270">
        <v>290</v>
      </c>
      <c r="S228" s="270">
        <v>175</v>
      </c>
      <c r="T228" s="270">
        <v>200</v>
      </c>
      <c r="U228" s="270">
        <v>495</v>
      </c>
      <c r="V228" s="270">
        <v>2.539526832</v>
      </c>
      <c r="W228" s="270">
        <v>2</v>
      </c>
      <c r="X228" s="270">
        <v>57.655531310000001</v>
      </c>
      <c r="Y228" s="270">
        <v>0</v>
      </c>
      <c r="Z228" s="270">
        <v>350</v>
      </c>
      <c r="AA228" s="270">
        <v>1035</v>
      </c>
      <c r="AB228" s="270">
        <v>1610</v>
      </c>
      <c r="AC228" s="270">
        <v>1970</v>
      </c>
      <c r="AD228" s="270">
        <v>975</v>
      </c>
      <c r="AE228" s="270">
        <v>25</v>
      </c>
      <c r="AF228" s="270">
        <v>1360</v>
      </c>
      <c r="AG228" s="270">
        <v>0</v>
      </c>
      <c r="AH228" s="270">
        <v>395</v>
      </c>
      <c r="AI228" s="270" t="s">
        <v>1676</v>
      </c>
      <c r="AJ228" s="270">
        <v>40</v>
      </c>
      <c r="AK228" s="270">
        <v>10</v>
      </c>
      <c r="AL228" s="270">
        <v>110</v>
      </c>
      <c r="AM228" s="270">
        <v>230</v>
      </c>
      <c r="AN228" s="270">
        <v>70</v>
      </c>
      <c r="AO228" s="270">
        <v>0</v>
      </c>
      <c r="AP228" s="270">
        <v>0</v>
      </c>
      <c r="AQ228" s="270">
        <v>375</v>
      </c>
      <c r="AR228" s="270">
        <v>80</v>
      </c>
      <c r="AS228" s="270">
        <v>60</v>
      </c>
      <c r="AT228" s="270">
        <v>130</v>
      </c>
      <c r="AU228" s="270">
        <v>0</v>
      </c>
      <c r="AV228" s="270">
        <v>40</v>
      </c>
      <c r="AW228" s="270">
        <v>360</v>
      </c>
      <c r="AX228" s="270" t="s">
        <v>1676</v>
      </c>
      <c r="AY228" s="270">
        <v>1045</v>
      </c>
      <c r="AZ228" s="270">
        <v>1470</v>
      </c>
      <c r="BA228" s="270">
        <v>15</v>
      </c>
      <c r="BB228" s="270">
        <v>160</v>
      </c>
      <c r="BC228" s="270">
        <v>15</v>
      </c>
      <c r="BD228" s="270">
        <v>25</v>
      </c>
      <c r="BE228" s="270">
        <v>15</v>
      </c>
      <c r="BF228" s="270" t="s">
        <v>1676</v>
      </c>
      <c r="BG228" s="270">
        <v>0</v>
      </c>
      <c r="BH228" s="270">
        <v>275</v>
      </c>
      <c r="BI228" s="270">
        <v>415</v>
      </c>
      <c r="BJ228" s="270">
        <v>10</v>
      </c>
      <c r="BK228" s="270" t="s">
        <v>1676</v>
      </c>
      <c r="BL228" s="270">
        <v>55</v>
      </c>
      <c r="BM228" s="270">
        <v>475</v>
      </c>
      <c r="BN228" s="270">
        <v>20</v>
      </c>
      <c r="BO228" s="270">
        <v>3810</v>
      </c>
      <c r="BP228" s="270">
        <v>575</v>
      </c>
      <c r="BQ228" s="270">
        <v>0</v>
      </c>
      <c r="BR228" s="270">
        <v>0</v>
      </c>
      <c r="BS228" s="270" t="s">
        <v>1676</v>
      </c>
      <c r="BT228" s="270">
        <v>90</v>
      </c>
      <c r="BU228" s="270">
        <v>80</v>
      </c>
      <c r="BV228" s="270">
        <v>0</v>
      </c>
      <c r="BW228" s="270">
        <v>95</v>
      </c>
      <c r="BX228" s="270">
        <v>0</v>
      </c>
      <c r="BY228" s="270" t="s">
        <v>1676</v>
      </c>
      <c r="BZ228" s="270">
        <v>0</v>
      </c>
      <c r="CA228" s="270">
        <v>0</v>
      </c>
      <c r="CB228" s="270">
        <v>0</v>
      </c>
      <c r="CC228" s="270">
        <v>0</v>
      </c>
      <c r="CD228" s="270">
        <v>60</v>
      </c>
      <c r="CE228" s="270" t="s">
        <v>1676</v>
      </c>
      <c r="CF228" s="270">
        <v>0</v>
      </c>
      <c r="CG228" s="270">
        <v>5895</v>
      </c>
      <c r="CH228" s="270">
        <v>0</v>
      </c>
      <c r="CI228" s="270">
        <v>315</v>
      </c>
      <c r="CJ228" s="270">
        <v>450</v>
      </c>
      <c r="CK228" s="270">
        <v>3665</v>
      </c>
      <c r="CL228" s="270">
        <v>60</v>
      </c>
      <c r="CM228" s="270">
        <v>415</v>
      </c>
      <c r="CN228" s="270">
        <v>0</v>
      </c>
      <c r="CO228" s="270">
        <v>0</v>
      </c>
      <c r="CP228" s="270">
        <v>0</v>
      </c>
      <c r="CQ228" s="270">
        <v>0</v>
      </c>
      <c r="CR228" s="270">
        <v>0</v>
      </c>
      <c r="CS228" s="270">
        <v>0</v>
      </c>
      <c r="CT228" s="270">
        <v>0</v>
      </c>
      <c r="CU228" s="270"/>
      <c r="CV228" s="270">
        <v>0</v>
      </c>
      <c r="CW228" s="270">
        <v>0</v>
      </c>
      <c r="CX228" s="270">
        <v>40</v>
      </c>
      <c r="CY228" s="270">
        <v>0</v>
      </c>
      <c r="CZ228" s="270">
        <v>0</v>
      </c>
      <c r="DA228" s="270">
        <v>0</v>
      </c>
      <c r="DB228" s="270">
        <v>500</v>
      </c>
      <c r="DC228" s="270">
        <v>0</v>
      </c>
      <c r="DD228" s="270">
        <v>0</v>
      </c>
      <c r="DE228" s="270">
        <v>0</v>
      </c>
      <c r="DF228" s="270">
        <v>265</v>
      </c>
      <c r="DG228" s="270">
        <v>0</v>
      </c>
      <c r="DH228" s="270">
        <v>0</v>
      </c>
      <c r="DI228" s="270">
        <v>0</v>
      </c>
      <c r="DJ228" s="270">
        <v>0</v>
      </c>
      <c r="DK228" s="270">
        <v>0</v>
      </c>
      <c r="DL228" s="270">
        <v>0</v>
      </c>
      <c r="DM228" s="270">
        <v>0</v>
      </c>
      <c r="DN228" s="270">
        <v>0</v>
      </c>
      <c r="DO228" s="270">
        <v>0</v>
      </c>
      <c r="DP228" s="270">
        <v>0</v>
      </c>
      <c r="DQ228" s="270">
        <v>0</v>
      </c>
      <c r="DR228" s="270"/>
      <c r="DS228" s="270">
        <v>0</v>
      </c>
      <c r="DT228" s="270">
        <v>0</v>
      </c>
      <c r="DU228" s="270">
        <v>0</v>
      </c>
      <c r="DV228" s="270">
        <v>0</v>
      </c>
      <c r="DW228" s="270">
        <v>0</v>
      </c>
      <c r="DX228" s="270">
        <v>0</v>
      </c>
      <c r="DY228" s="270">
        <v>0</v>
      </c>
      <c r="DZ228" s="270">
        <v>0</v>
      </c>
      <c r="EA228" s="270">
        <v>0</v>
      </c>
      <c r="EB228" s="270">
        <v>0</v>
      </c>
      <c r="EC228" s="270">
        <v>0</v>
      </c>
      <c r="ED228" s="270">
        <v>0</v>
      </c>
      <c r="EE228" s="270">
        <v>0</v>
      </c>
      <c r="EF228" s="270">
        <v>0</v>
      </c>
      <c r="EG228" s="270">
        <v>0</v>
      </c>
      <c r="EH228" s="270">
        <v>0</v>
      </c>
      <c r="EI228" s="270">
        <v>0</v>
      </c>
      <c r="EJ228" s="270">
        <v>0</v>
      </c>
      <c r="EK228" s="270">
        <v>0</v>
      </c>
      <c r="EL228" s="270">
        <v>0</v>
      </c>
      <c r="EM228" s="270">
        <v>255</v>
      </c>
      <c r="EN228" s="270">
        <v>0</v>
      </c>
      <c r="EO228" s="270">
        <v>0</v>
      </c>
      <c r="EP228" s="270">
        <v>0</v>
      </c>
      <c r="EQ228" s="270">
        <v>0</v>
      </c>
      <c r="ER228" s="270">
        <v>0</v>
      </c>
      <c r="ES228" s="270">
        <v>0</v>
      </c>
      <c r="ET228" s="270">
        <v>0</v>
      </c>
      <c r="EU228" s="270">
        <v>0</v>
      </c>
      <c r="EV228" s="270">
        <v>0</v>
      </c>
      <c r="EW228" s="270">
        <v>0</v>
      </c>
      <c r="EX228" s="270">
        <v>0</v>
      </c>
      <c r="EY228" s="270">
        <v>0</v>
      </c>
      <c r="EZ228" s="270">
        <v>0</v>
      </c>
      <c r="FA228" s="270">
        <v>0</v>
      </c>
      <c r="FB228" s="270">
        <v>0</v>
      </c>
      <c r="FC228" s="270">
        <v>0</v>
      </c>
      <c r="FD228" s="270">
        <v>0</v>
      </c>
      <c r="FE228" s="270">
        <v>0</v>
      </c>
      <c r="FF228" s="270">
        <v>0</v>
      </c>
      <c r="FG228" s="270"/>
      <c r="FH228" s="270">
        <v>0</v>
      </c>
      <c r="FI228" s="270"/>
      <c r="FJ228" s="270">
        <v>0</v>
      </c>
      <c r="FK228" s="270">
        <v>0</v>
      </c>
      <c r="FL228" s="270">
        <v>0</v>
      </c>
      <c r="FM228" s="270">
        <v>0</v>
      </c>
      <c r="FN228" s="270">
        <v>0</v>
      </c>
      <c r="FO228" s="351">
        <v>5800</v>
      </c>
      <c r="FP228" s="351">
        <v>0</v>
      </c>
      <c r="FQ228" s="351">
        <v>5815</v>
      </c>
      <c r="FR228" s="13"/>
      <c r="FS228" s="270"/>
      <c r="FT228" s="270"/>
      <c r="FU228" s="270"/>
      <c r="FV228" s="270"/>
      <c r="FW228" s="270"/>
      <c r="FX228" s="270"/>
      <c r="FY228" s="270"/>
      <c r="FZ228" s="270"/>
      <c r="GA228" s="270"/>
      <c r="GB228" s="270"/>
      <c r="GC228" s="270"/>
      <c r="GD228" s="270"/>
      <c r="GE228" s="270"/>
      <c r="GF228" s="270"/>
      <c r="GG228" s="270"/>
      <c r="GH228" s="270"/>
      <c r="GI228" s="270"/>
      <c r="GJ228" s="270"/>
      <c r="GK228" s="270"/>
      <c r="GL228" s="270"/>
      <c r="GM228" s="270"/>
      <c r="GN228" s="270"/>
      <c r="GO228" s="270"/>
      <c r="GP228" s="270"/>
      <c r="GQ228" s="270"/>
      <c r="GR228" s="270"/>
      <c r="GS228" s="270"/>
      <c r="GT228" s="270"/>
      <c r="GU228" s="270"/>
      <c r="GV228" s="270"/>
      <c r="GW228" s="270"/>
      <c r="GX228" s="270"/>
      <c r="GY228" s="270"/>
      <c r="GZ228" s="270"/>
      <c r="HA228" s="270"/>
      <c r="HB228" s="270"/>
      <c r="HC228" s="270"/>
      <c r="HD228" s="270"/>
      <c r="HE228" s="270"/>
      <c r="HF228" s="270"/>
      <c r="HG228" s="270"/>
      <c r="HH228" s="270"/>
      <c r="HI228" s="270"/>
      <c r="HJ228" s="270"/>
      <c r="HK228" s="270"/>
      <c r="HL228" s="270"/>
      <c r="HM228" s="270"/>
      <c r="HN228" s="270"/>
      <c r="HO228" s="270"/>
      <c r="HP228" s="270"/>
      <c r="HQ228" s="270"/>
      <c r="HR228" s="270"/>
      <c r="HS228" s="270"/>
      <c r="HT228" s="270"/>
      <c r="HU228" s="270"/>
      <c r="HV228" s="270"/>
      <c r="HW228" s="270"/>
      <c r="HX228" s="270"/>
      <c r="HY228" s="270"/>
      <c r="HZ228" s="270"/>
      <c r="IA228" s="270"/>
      <c r="IB228" s="270"/>
      <c r="IC228" s="270"/>
      <c r="ID228" s="270"/>
      <c r="IE228" s="270"/>
      <c r="IF228" s="270"/>
      <c r="IG228" s="270"/>
      <c r="IH228" s="270"/>
    </row>
    <row r="229" spans="1:242" ht="12.75" customHeight="1" x14ac:dyDescent="0.2">
      <c r="A229" s="374" t="s">
        <v>1544</v>
      </c>
      <c r="B229" s="270">
        <v>630</v>
      </c>
      <c r="C229" s="270">
        <v>630</v>
      </c>
      <c r="D229" s="270">
        <v>325</v>
      </c>
      <c r="E229" s="270">
        <v>305</v>
      </c>
      <c r="F229" s="270">
        <v>0</v>
      </c>
      <c r="G229" s="270">
        <v>0</v>
      </c>
      <c r="H229" s="270">
        <v>630</v>
      </c>
      <c r="I229" s="270">
        <v>0</v>
      </c>
      <c r="J229" s="270">
        <v>630</v>
      </c>
      <c r="K229" s="270">
        <v>0</v>
      </c>
      <c r="L229" s="270">
        <v>56.011527379999997</v>
      </c>
      <c r="M229" s="270">
        <v>48</v>
      </c>
      <c r="N229" s="270">
        <v>95</v>
      </c>
      <c r="O229" s="270">
        <v>125</v>
      </c>
      <c r="P229" s="270">
        <v>70</v>
      </c>
      <c r="Q229" s="270">
        <v>55</v>
      </c>
      <c r="R229" s="270" t="s">
        <v>1676</v>
      </c>
      <c r="S229" s="270">
        <v>0</v>
      </c>
      <c r="T229" s="270">
        <v>0</v>
      </c>
      <c r="U229" s="270">
        <v>0</v>
      </c>
      <c r="V229" s="270">
        <v>0</v>
      </c>
      <c r="W229" s="270">
        <v>0</v>
      </c>
      <c r="X229" s="270">
        <v>49.799679490000003</v>
      </c>
      <c r="Y229" s="270">
        <v>0</v>
      </c>
      <c r="Z229" s="270">
        <v>95</v>
      </c>
      <c r="AA229" s="270">
        <v>175</v>
      </c>
      <c r="AB229" s="270">
        <v>150</v>
      </c>
      <c r="AC229" s="270">
        <v>140</v>
      </c>
      <c r="AD229" s="270">
        <v>60</v>
      </c>
      <c r="AE229" s="270" t="s">
        <v>1676</v>
      </c>
      <c r="AF229" s="270">
        <v>40</v>
      </c>
      <c r="AG229" s="270">
        <v>0</v>
      </c>
      <c r="AH229" s="270">
        <v>85</v>
      </c>
      <c r="AI229" s="270">
        <v>0</v>
      </c>
      <c r="AJ229" s="270">
        <v>0</v>
      </c>
      <c r="AK229" s="270">
        <v>0</v>
      </c>
      <c r="AL229" s="270">
        <v>120</v>
      </c>
      <c r="AM229" s="270">
        <v>75</v>
      </c>
      <c r="AN229" s="270">
        <v>0</v>
      </c>
      <c r="AO229" s="270">
        <v>0</v>
      </c>
      <c r="AP229" s="270">
        <v>0</v>
      </c>
      <c r="AQ229" s="270">
        <v>80</v>
      </c>
      <c r="AR229" s="270">
        <v>80</v>
      </c>
      <c r="AS229" s="270" t="s">
        <v>1676</v>
      </c>
      <c r="AT229" s="270" t="s">
        <v>1676</v>
      </c>
      <c r="AU229" s="270">
        <v>0</v>
      </c>
      <c r="AV229" s="270" t="s">
        <v>1676</v>
      </c>
      <c r="AW229" s="270">
        <v>25</v>
      </c>
      <c r="AX229" s="270">
        <v>0</v>
      </c>
      <c r="AY229" s="270">
        <v>15</v>
      </c>
      <c r="AZ229" s="270">
        <v>95</v>
      </c>
      <c r="BA229" s="270" t="s">
        <v>1676</v>
      </c>
      <c r="BB229" s="270">
        <v>10</v>
      </c>
      <c r="BC229" s="270" t="s">
        <v>1676</v>
      </c>
      <c r="BD229" s="270" t="s">
        <v>1676</v>
      </c>
      <c r="BE229" s="270" t="s">
        <v>1676</v>
      </c>
      <c r="BF229" s="270">
        <v>0</v>
      </c>
      <c r="BG229" s="270">
        <v>0</v>
      </c>
      <c r="BH229" s="270">
        <v>25</v>
      </c>
      <c r="BI229" s="270">
        <v>85</v>
      </c>
      <c r="BJ229" s="270">
        <v>0</v>
      </c>
      <c r="BK229" s="270">
        <v>0</v>
      </c>
      <c r="BL229" s="270">
        <v>0</v>
      </c>
      <c r="BM229" s="270">
        <v>160</v>
      </c>
      <c r="BN229" s="270" t="s">
        <v>1676</v>
      </c>
      <c r="BO229" s="270">
        <v>135</v>
      </c>
      <c r="BP229" s="270">
        <v>80</v>
      </c>
      <c r="BQ229" s="270">
        <v>0</v>
      </c>
      <c r="BR229" s="270">
        <v>0</v>
      </c>
      <c r="BS229" s="270" t="s">
        <v>1676</v>
      </c>
      <c r="BT229" s="270">
        <v>70</v>
      </c>
      <c r="BU229" s="270" t="s">
        <v>1676</v>
      </c>
      <c r="BV229" s="270">
        <v>0</v>
      </c>
      <c r="BW229" s="270">
        <v>55</v>
      </c>
      <c r="BX229" s="270">
        <v>0</v>
      </c>
      <c r="BY229" s="270">
        <v>0</v>
      </c>
      <c r="BZ229" s="270">
        <v>0</v>
      </c>
      <c r="CA229" s="270">
        <v>0</v>
      </c>
      <c r="CB229" s="270">
        <v>0</v>
      </c>
      <c r="CC229" s="270">
        <v>0</v>
      </c>
      <c r="CD229" s="270" t="s">
        <v>1676</v>
      </c>
      <c r="CE229" s="270">
        <v>0</v>
      </c>
      <c r="CF229" s="270">
        <v>0</v>
      </c>
      <c r="CG229" s="270">
        <v>630</v>
      </c>
      <c r="CH229" s="270">
        <v>0</v>
      </c>
      <c r="CI229" s="270">
        <v>10</v>
      </c>
      <c r="CJ229" s="270">
        <v>160</v>
      </c>
      <c r="CK229" s="270">
        <v>130</v>
      </c>
      <c r="CL229" s="270">
        <v>0</v>
      </c>
      <c r="CM229" s="270">
        <v>85</v>
      </c>
      <c r="CN229" s="270">
        <v>0</v>
      </c>
      <c r="CO229" s="270">
        <v>0</v>
      </c>
      <c r="CP229" s="270">
        <v>0</v>
      </c>
      <c r="CQ229" s="270">
        <v>0</v>
      </c>
      <c r="CR229" s="270">
        <v>0</v>
      </c>
      <c r="CS229" s="270">
        <v>0</v>
      </c>
      <c r="CT229" s="270">
        <v>0</v>
      </c>
      <c r="CU229" s="270"/>
      <c r="CV229" s="270">
        <v>0</v>
      </c>
      <c r="CW229" s="270">
        <v>0</v>
      </c>
      <c r="CX229" s="270">
        <v>0</v>
      </c>
      <c r="CY229" s="270">
        <v>0</v>
      </c>
      <c r="CZ229" s="270">
        <v>0</v>
      </c>
      <c r="DA229" s="270">
        <v>0</v>
      </c>
      <c r="DB229" s="270">
        <v>25</v>
      </c>
      <c r="DC229" s="270">
        <v>0</v>
      </c>
      <c r="DD229" s="270">
        <v>0</v>
      </c>
      <c r="DE229" s="270">
        <v>0</v>
      </c>
      <c r="DF229" s="270">
        <v>195</v>
      </c>
      <c r="DG229" s="270">
        <v>0</v>
      </c>
      <c r="DH229" s="270">
        <v>0</v>
      </c>
      <c r="DI229" s="270">
        <v>0</v>
      </c>
      <c r="DJ229" s="270">
        <v>0</v>
      </c>
      <c r="DK229" s="270">
        <v>0</v>
      </c>
      <c r="DL229" s="270">
        <v>0</v>
      </c>
      <c r="DM229" s="270">
        <v>0</v>
      </c>
      <c r="DN229" s="270">
        <v>0</v>
      </c>
      <c r="DO229" s="270">
        <v>0</v>
      </c>
      <c r="DP229" s="270">
        <v>0</v>
      </c>
      <c r="DQ229" s="270">
        <v>0</v>
      </c>
      <c r="DR229" s="270"/>
      <c r="DS229" s="270">
        <v>0</v>
      </c>
      <c r="DT229" s="270">
        <v>0</v>
      </c>
      <c r="DU229" s="270">
        <v>0</v>
      </c>
      <c r="DV229" s="270">
        <v>0</v>
      </c>
      <c r="DW229" s="270">
        <v>0</v>
      </c>
      <c r="DX229" s="270">
        <v>0</v>
      </c>
      <c r="DY229" s="270">
        <v>0</v>
      </c>
      <c r="DZ229" s="270">
        <v>0</v>
      </c>
      <c r="EA229" s="270">
        <v>0</v>
      </c>
      <c r="EB229" s="270">
        <v>0</v>
      </c>
      <c r="EC229" s="270">
        <v>0</v>
      </c>
      <c r="ED229" s="270">
        <v>0</v>
      </c>
      <c r="EE229" s="270">
        <v>0</v>
      </c>
      <c r="EF229" s="270">
        <v>0</v>
      </c>
      <c r="EG229" s="270">
        <v>0</v>
      </c>
      <c r="EH229" s="270">
        <v>0</v>
      </c>
      <c r="EI229" s="270">
        <v>0</v>
      </c>
      <c r="EJ229" s="270">
        <v>0</v>
      </c>
      <c r="EK229" s="270">
        <v>0</v>
      </c>
      <c r="EL229" s="270">
        <v>0</v>
      </c>
      <c r="EM229" s="270">
        <v>10</v>
      </c>
      <c r="EN229" s="270">
        <v>0</v>
      </c>
      <c r="EO229" s="270">
        <v>0</v>
      </c>
      <c r="EP229" s="270">
        <v>0</v>
      </c>
      <c r="EQ229" s="270">
        <v>0</v>
      </c>
      <c r="ER229" s="270">
        <v>0</v>
      </c>
      <c r="ES229" s="270">
        <v>0</v>
      </c>
      <c r="ET229" s="270">
        <v>0</v>
      </c>
      <c r="EU229" s="270">
        <v>0</v>
      </c>
      <c r="EV229" s="270">
        <v>0</v>
      </c>
      <c r="EW229" s="270">
        <v>0</v>
      </c>
      <c r="EX229" s="270">
        <v>0</v>
      </c>
      <c r="EY229" s="270">
        <v>0</v>
      </c>
      <c r="EZ229" s="270">
        <v>0</v>
      </c>
      <c r="FA229" s="270">
        <v>0</v>
      </c>
      <c r="FB229" s="270">
        <v>0</v>
      </c>
      <c r="FC229" s="270">
        <v>0</v>
      </c>
      <c r="FD229" s="270">
        <v>0</v>
      </c>
      <c r="FE229" s="270">
        <v>0</v>
      </c>
      <c r="FF229" s="270">
        <v>0</v>
      </c>
      <c r="FG229" s="270"/>
      <c r="FH229" s="270">
        <v>0</v>
      </c>
      <c r="FI229" s="270"/>
      <c r="FJ229" s="270">
        <v>0</v>
      </c>
      <c r="FK229" s="270">
        <v>0</v>
      </c>
      <c r="FL229" s="270">
        <v>0</v>
      </c>
      <c r="FM229" s="270">
        <v>0</v>
      </c>
      <c r="FN229" s="270">
        <v>10</v>
      </c>
      <c r="FO229" s="351">
        <v>620</v>
      </c>
      <c r="FP229" s="351">
        <v>0</v>
      </c>
      <c r="FQ229" s="351">
        <v>345</v>
      </c>
      <c r="FR229" s="13"/>
      <c r="FS229" s="270"/>
      <c r="FT229" s="270"/>
      <c r="FU229" s="270"/>
      <c r="FV229" s="270"/>
      <c r="FW229" s="270"/>
      <c r="FX229" s="270"/>
      <c r="FY229" s="270"/>
      <c r="FZ229" s="270"/>
      <c r="GA229" s="270"/>
      <c r="GB229" s="270"/>
      <c r="GC229" s="270"/>
      <c r="GD229" s="270"/>
      <c r="GE229" s="270"/>
      <c r="GF229" s="270"/>
      <c r="GG229" s="270"/>
      <c r="GH229" s="270"/>
      <c r="GI229" s="270"/>
      <c r="GJ229" s="270"/>
      <c r="GK229" s="270"/>
      <c r="GL229" s="270"/>
      <c r="GM229" s="270"/>
      <c r="GN229" s="270"/>
      <c r="GO229" s="270"/>
      <c r="GP229" s="270"/>
      <c r="GQ229" s="270"/>
      <c r="GR229" s="270"/>
      <c r="GS229" s="270"/>
      <c r="GT229" s="270"/>
      <c r="GU229" s="270"/>
      <c r="GV229" s="270"/>
      <c r="GW229" s="270"/>
      <c r="GX229" s="270"/>
      <c r="GY229" s="270"/>
      <c r="GZ229" s="270"/>
      <c r="HA229" s="270"/>
      <c r="HB229" s="270"/>
      <c r="HC229" s="270"/>
      <c r="HD229" s="270"/>
      <c r="HE229" s="270"/>
      <c r="HF229" s="270"/>
      <c r="HG229" s="270"/>
      <c r="HH229" s="270"/>
      <c r="HI229" s="270"/>
      <c r="HJ229" s="270"/>
      <c r="HK229" s="270"/>
      <c r="HL229" s="270"/>
      <c r="HM229" s="270"/>
      <c r="HN229" s="270"/>
      <c r="HO229" s="270"/>
      <c r="HP229" s="270"/>
      <c r="HQ229" s="270"/>
      <c r="HR229" s="270"/>
      <c r="HS229" s="270"/>
      <c r="HT229" s="270"/>
      <c r="HU229" s="270"/>
      <c r="HV229" s="270"/>
      <c r="HW229" s="270"/>
      <c r="HX229" s="270"/>
      <c r="HY229" s="270"/>
      <c r="HZ229" s="270"/>
      <c r="IA229" s="270"/>
      <c r="IB229" s="270"/>
      <c r="IC229" s="270"/>
      <c r="ID229" s="270"/>
      <c r="IE229" s="270"/>
      <c r="IF229" s="270"/>
      <c r="IG229" s="270"/>
      <c r="IH229" s="270"/>
    </row>
    <row r="230" spans="1:242" ht="12.75" customHeight="1" x14ac:dyDescent="0.2">
      <c r="A230" s="374" t="s">
        <v>1545</v>
      </c>
      <c r="B230" s="270">
        <v>8195</v>
      </c>
      <c r="C230" s="270">
        <v>8195</v>
      </c>
      <c r="D230" s="270">
        <v>3735</v>
      </c>
      <c r="E230" s="270">
        <v>4460</v>
      </c>
      <c r="F230" s="270">
        <v>0</v>
      </c>
      <c r="G230" s="270">
        <v>0</v>
      </c>
      <c r="H230" s="270">
        <v>8195</v>
      </c>
      <c r="I230" s="270">
        <v>660</v>
      </c>
      <c r="J230" s="270">
        <v>7535</v>
      </c>
      <c r="K230" s="270">
        <v>1145</v>
      </c>
      <c r="L230" s="270">
        <v>33.654034580000001</v>
      </c>
      <c r="M230" s="270">
        <v>17</v>
      </c>
      <c r="N230" s="270">
        <v>4815</v>
      </c>
      <c r="O230" s="270">
        <v>1245</v>
      </c>
      <c r="P230" s="270">
        <v>350</v>
      </c>
      <c r="Q230" s="270">
        <v>345</v>
      </c>
      <c r="R230" s="270">
        <v>95</v>
      </c>
      <c r="S230" s="270">
        <v>50</v>
      </c>
      <c r="T230" s="270">
        <v>45</v>
      </c>
      <c r="U230" s="270" t="s">
        <v>1676</v>
      </c>
      <c r="V230" s="270">
        <v>1.738998483</v>
      </c>
      <c r="W230" s="270">
        <v>2</v>
      </c>
      <c r="X230" s="270">
        <v>53.459036439999998</v>
      </c>
      <c r="Y230" s="270">
        <v>0</v>
      </c>
      <c r="Z230" s="270">
        <v>920</v>
      </c>
      <c r="AA230" s="270">
        <v>1630</v>
      </c>
      <c r="AB230" s="270">
        <v>2435</v>
      </c>
      <c r="AC230" s="270">
        <v>2205</v>
      </c>
      <c r="AD230" s="270">
        <v>955</v>
      </c>
      <c r="AE230" s="270">
        <v>30</v>
      </c>
      <c r="AF230" s="270">
        <v>170</v>
      </c>
      <c r="AG230" s="270">
        <v>0</v>
      </c>
      <c r="AH230" s="270">
        <v>55</v>
      </c>
      <c r="AI230" s="270">
        <v>60</v>
      </c>
      <c r="AJ230" s="270">
        <v>175</v>
      </c>
      <c r="AK230" s="270">
        <v>990</v>
      </c>
      <c r="AL230" s="270">
        <v>1815</v>
      </c>
      <c r="AM230" s="270">
        <v>1785</v>
      </c>
      <c r="AN230" s="270">
        <v>85</v>
      </c>
      <c r="AO230" s="270">
        <v>0</v>
      </c>
      <c r="AP230" s="270">
        <v>15</v>
      </c>
      <c r="AQ230" s="270">
        <v>155</v>
      </c>
      <c r="AR230" s="270">
        <v>180</v>
      </c>
      <c r="AS230" s="270">
        <v>20</v>
      </c>
      <c r="AT230" s="270">
        <v>150</v>
      </c>
      <c r="AU230" s="270">
        <v>0</v>
      </c>
      <c r="AV230" s="270">
        <v>1085</v>
      </c>
      <c r="AW230" s="270">
        <v>355</v>
      </c>
      <c r="AX230" s="270">
        <v>0</v>
      </c>
      <c r="AY230" s="270">
        <v>0</v>
      </c>
      <c r="AZ230" s="270">
        <v>965</v>
      </c>
      <c r="BA230" s="270" t="s">
        <v>1676</v>
      </c>
      <c r="BB230" s="270">
        <v>135</v>
      </c>
      <c r="BC230" s="270">
        <v>75</v>
      </c>
      <c r="BD230" s="270">
        <v>1075</v>
      </c>
      <c r="BE230" s="270">
        <v>55</v>
      </c>
      <c r="BF230" s="270">
        <v>10</v>
      </c>
      <c r="BG230" s="270" t="s">
        <v>1676</v>
      </c>
      <c r="BH230" s="270">
        <v>165</v>
      </c>
      <c r="BI230" s="270" t="s">
        <v>1676</v>
      </c>
      <c r="BJ230" s="270" t="s">
        <v>1676</v>
      </c>
      <c r="BK230" s="270">
        <v>10</v>
      </c>
      <c r="BL230" s="270" t="s">
        <v>1676</v>
      </c>
      <c r="BM230" s="270">
        <v>3620</v>
      </c>
      <c r="BN230" s="270">
        <v>560</v>
      </c>
      <c r="BO230" s="270">
        <v>1130</v>
      </c>
      <c r="BP230" s="270">
        <v>475</v>
      </c>
      <c r="BQ230" s="270">
        <v>0</v>
      </c>
      <c r="BR230" s="270">
        <v>0</v>
      </c>
      <c r="BS230" s="270">
        <v>10</v>
      </c>
      <c r="BT230" s="270">
        <v>850</v>
      </c>
      <c r="BU230" s="270">
        <v>40</v>
      </c>
      <c r="BV230" s="270">
        <v>0</v>
      </c>
      <c r="BW230" s="270">
        <v>110</v>
      </c>
      <c r="BX230" s="270">
        <v>0</v>
      </c>
      <c r="BY230" s="270">
        <v>15</v>
      </c>
      <c r="BZ230" s="270">
        <v>0</v>
      </c>
      <c r="CA230" s="270">
        <v>0</v>
      </c>
      <c r="CB230" s="270">
        <v>0</v>
      </c>
      <c r="CC230" s="270">
        <v>0</v>
      </c>
      <c r="CD230" s="270">
        <v>205</v>
      </c>
      <c r="CE230" s="270">
        <v>10</v>
      </c>
      <c r="CF230" s="270">
        <v>0</v>
      </c>
      <c r="CG230" s="270">
        <v>7965</v>
      </c>
      <c r="CH230" s="270">
        <v>0</v>
      </c>
      <c r="CI230" s="270">
        <v>2665</v>
      </c>
      <c r="CJ230" s="270">
        <v>335</v>
      </c>
      <c r="CK230" s="270">
        <v>1360</v>
      </c>
      <c r="CL230" s="270">
        <v>0</v>
      </c>
      <c r="CM230" s="270">
        <v>0</v>
      </c>
      <c r="CN230" s="270">
        <v>0</v>
      </c>
      <c r="CO230" s="270">
        <v>0</v>
      </c>
      <c r="CP230" s="270">
        <v>0</v>
      </c>
      <c r="CQ230" s="270">
        <v>0</v>
      </c>
      <c r="CR230" s="270">
        <v>665</v>
      </c>
      <c r="CS230" s="270">
        <v>0</v>
      </c>
      <c r="CT230" s="270">
        <v>0</v>
      </c>
      <c r="CU230" s="270"/>
      <c r="CV230" s="270">
        <v>305</v>
      </c>
      <c r="CW230" s="270">
        <v>0</v>
      </c>
      <c r="CX230" s="270">
        <v>1260</v>
      </c>
      <c r="CY230" s="270">
        <v>0</v>
      </c>
      <c r="CZ230" s="270">
        <v>0</v>
      </c>
      <c r="DA230" s="270">
        <v>0</v>
      </c>
      <c r="DB230" s="270">
        <v>0</v>
      </c>
      <c r="DC230" s="270">
        <v>0</v>
      </c>
      <c r="DD230" s="270">
        <v>0</v>
      </c>
      <c r="DE230" s="270">
        <v>0</v>
      </c>
      <c r="DF230" s="270">
        <v>1295</v>
      </c>
      <c r="DG230" s="270">
        <v>0</v>
      </c>
      <c r="DH230" s="270">
        <v>0</v>
      </c>
      <c r="DI230" s="270">
        <v>0</v>
      </c>
      <c r="DJ230" s="270">
        <v>0</v>
      </c>
      <c r="DK230" s="270">
        <v>0</v>
      </c>
      <c r="DL230" s="270">
        <v>0</v>
      </c>
      <c r="DM230" s="270">
        <v>0</v>
      </c>
      <c r="DN230" s="270">
        <v>0</v>
      </c>
      <c r="DO230" s="270">
        <v>0</v>
      </c>
      <c r="DP230" s="270">
        <v>0</v>
      </c>
      <c r="DQ230" s="270">
        <v>0</v>
      </c>
      <c r="DR230" s="270"/>
      <c r="DS230" s="270">
        <v>0</v>
      </c>
      <c r="DT230" s="270">
        <v>85</v>
      </c>
      <c r="DU230" s="270">
        <v>0</v>
      </c>
      <c r="DV230" s="270">
        <v>0</v>
      </c>
      <c r="DW230" s="270">
        <v>0</v>
      </c>
      <c r="DX230" s="270">
        <v>0</v>
      </c>
      <c r="DY230" s="270">
        <v>0</v>
      </c>
      <c r="DZ230" s="270">
        <v>0</v>
      </c>
      <c r="EA230" s="270">
        <v>0</v>
      </c>
      <c r="EB230" s="270">
        <v>0</v>
      </c>
      <c r="EC230" s="270">
        <v>0</v>
      </c>
      <c r="ED230" s="270">
        <v>0</v>
      </c>
      <c r="EE230" s="270">
        <v>0</v>
      </c>
      <c r="EF230" s="270">
        <v>0</v>
      </c>
      <c r="EG230" s="270">
        <v>0</v>
      </c>
      <c r="EH230" s="270">
        <v>0</v>
      </c>
      <c r="EI230" s="270">
        <v>0</v>
      </c>
      <c r="EJ230" s="270">
        <v>0</v>
      </c>
      <c r="EK230" s="270">
        <v>0</v>
      </c>
      <c r="EL230" s="270">
        <v>0</v>
      </c>
      <c r="EM230" s="270">
        <v>220</v>
      </c>
      <c r="EN230" s="270">
        <v>0</v>
      </c>
      <c r="EO230" s="270">
        <v>0</v>
      </c>
      <c r="EP230" s="270">
        <v>0</v>
      </c>
      <c r="EQ230" s="270">
        <v>0</v>
      </c>
      <c r="ER230" s="270">
        <v>0</v>
      </c>
      <c r="ES230" s="270">
        <v>0</v>
      </c>
      <c r="ET230" s="270">
        <v>0</v>
      </c>
      <c r="EU230" s="270">
        <v>0</v>
      </c>
      <c r="EV230" s="270">
        <v>0</v>
      </c>
      <c r="EW230" s="270">
        <v>0</v>
      </c>
      <c r="EX230" s="270">
        <v>0</v>
      </c>
      <c r="EY230" s="270">
        <v>0</v>
      </c>
      <c r="EZ230" s="270">
        <v>0</v>
      </c>
      <c r="FA230" s="270">
        <v>0</v>
      </c>
      <c r="FB230" s="270">
        <v>0</v>
      </c>
      <c r="FC230" s="270">
        <v>0</v>
      </c>
      <c r="FD230" s="270">
        <v>0</v>
      </c>
      <c r="FE230" s="270">
        <v>0</v>
      </c>
      <c r="FF230" s="270">
        <v>0</v>
      </c>
      <c r="FG230" s="270"/>
      <c r="FH230" s="270">
        <v>0</v>
      </c>
      <c r="FI230" s="270"/>
      <c r="FJ230" s="270">
        <v>0</v>
      </c>
      <c r="FK230" s="270">
        <v>0</v>
      </c>
      <c r="FL230" s="270">
        <v>0</v>
      </c>
      <c r="FM230" s="270">
        <v>0</v>
      </c>
      <c r="FN230" s="270">
        <v>0</v>
      </c>
      <c r="FO230" s="351">
        <v>8065</v>
      </c>
      <c r="FP230" s="351">
        <v>0</v>
      </c>
      <c r="FQ230" s="351">
        <v>6940</v>
      </c>
      <c r="FR230" s="13"/>
      <c r="FS230" s="270"/>
      <c r="FT230" s="270"/>
      <c r="FU230" s="270"/>
      <c r="FV230" s="270"/>
      <c r="FW230" s="270"/>
      <c r="FX230" s="270"/>
      <c r="FY230" s="270"/>
      <c r="FZ230" s="270"/>
      <c r="GA230" s="270"/>
      <c r="GB230" s="270"/>
      <c r="GC230" s="270"/>
      <c r="GD230" s="270"/>
      <c r="GE230" s="270"/>
      <c r="GF230" s="270"/>
      <c r="GG230" s="270"/>
      <c r="GH230" s="270"/>
      <c r="GI230" s="270"/>
      <c r="GJ230" s="270"/>
      <c r="GK230" s="270"/>
      <c r="GL230" s="270"/>
      <c r="GM230" s="270"/>
      <c r="GN230" s="270"/>
      <c r="GO230" s="270"/>
      <c r="GP230" s="270"/>
      <c r="GQ230" s="270"/>
      <c r="GR230" s="270"/>
      <c r="GS230" s="270"/>
      <c r="GT230" s="270"/>
      <c r="GU230" s="270"/>
      <c r="GV230" s="270"/>
      <c r="GW230" s="270"/>
      <c r="GX230" s="270"/>
      <c r="GY230" s="270"/>
      <c r="GZ230" s="270"/>
      <c r="HA230" s="270"/>
      <c r="HB230" s="270"/>
      <c r="HC230" s="270"/>
      <c r="HD230" s="270"/>
      <c r="HE230" s="270"/>
      <c r="HF230" s="270"/>
      <c r="HG230" s="270"/>
      <c r="HH230" s="270"/>
      <c r="HI230" s="270"/>
      <c r="HJ230" s="270"/>
      <c r="HK230" s="270"/>
      <c r="HL230" s="270"/>
      <c r="HM230" s="270"/>
      <c r="HN230" s="270"/>
      <c r="HO230" s="270"/>
      <c r="HP230" s="270"/>
      <c r="HQ230" s="270"/>
      <c r="HR230" s="270"/>
      <c r="HS230" s="270"/>
      <c r="HT230" s="270"/>
      <c r="HU230" s="270"/>
      <c r="HV230" s="270"/>
      <c r="HW230" s="270"/>
      <c r="HX230" s="270"/>
      <c r="HY230" s="270"/>
      <c r="HZ230" s="270"/>
      <c r="IA230" s="270"/>
      <c r="IB230" s="270"/>
      <c r="IC230" s="270"/>
      <c r="ID230" s="270"/>
      <c r="IE230" s="270"/>
      <c r="IF230" s="270"/>
      <c r="IG230" s="270"/>
      <c r="IH230" s="270"/>
    </row>
    <row r="231" spans="1:242" ht="12.75" customHeight="1" x14ac:dyDescent="0.2">
      <c r="A231" s="374" t="s">
        <v>340</v>
      </c>
      <c r="B231" s="270">
        <v>1955</v>
      </c>
      <c r="C231" s="270">
        <v>1955</v>
      </c>
      <c r="D231" s="270">
        <v>780</v>
      </c>
      <c r="E231" s="270">
        <v>1175</v>
      </c>
      <c r="F231" s="270">
        <v>0</v>
      </c>
      <c r="G231" s="270">
        <v>0</v>
      </c>
      <c r="H231" s="270">
        <v>1955</v>
      </c>
      <c r="I231" s="270">
        <v>310</v>
      </c>
      <c r="J231" s="270">
        <v>1645</v>
      </c>
      <c r="K231" s="270">
        <v>775</v>
      </c>
      <c r="L231" s="270">
        <v>91.225175919999998</v>
      </c>
      <c r="M231" s="270">
        <v>54</v>
      </c>
      <c r="N231" s="270">
        <v>395</v>
      </c>
      <c r="O231" s="270">
        <v>320</v>
      </c>
      <c r="P231" s="270">
        <v>295</v>
      </c>
      <c r="Q231" s="270">
        <v>210</v>
      </c>
      <c r="R231" s="270">
        <v>25</v>
      </c>
      <c r="S231" s="270" t="s">
        <v>1676</v>
      </c>
      <c r="T231" s="270" t="s">
        <v>1676</v>
      </c>
      <c r="U231" s="270">
        <v>30</v>
      </c>
      <c r="V231" s="270">
        <v>2.4967741939999999</v>
      </c>
      <c r="W231" s="270">
        <v>2</v>
      </c>
      <c r="X231" s="270">
        <v>57.821025640000002</v>
      </c>
      <c r="Y231" s="270">
        <v>0</v>
      </c>
      <c r="Z231" s="270">
        <v>125</v>
      </c>
      <c r="AA231" s="270">
        <v>310</v>
      </c>
      <c r="AB231" s="270">
        <v>545</v>
      </c>
      <c r="AC231" s="270">
        <v>630</v>
      </c>
      <c r="AD231" s="270">
        <v>315</v>
      </c>
      <c r="AE231" s="270">
        <v>20</v>
      </c>
      <c r="AF231" s="270">
        <v>130</v>
      </c>
      <c r="AG231" s="270">
        <v>0</v>
      </c>
      <c r="AH231" s="270">
        <v>125</v>
      </c>
      <c r="AI231" s="270" t="s">
        <v>1676</v>
      </c>
      <c r="AJ231" s="270">
        <v>0</v>
      </c>
      <c r="AK231" s="270">
        <v>0</v>
      </c>
      <c r="AL231" s="270">
        <v>105</v>
      </c>
      <c r="AM231" s="270">
        <v>220</v>
      </c>
      <c r="AN231" s="270">
        <v>15</v>
      </c>
      <c r="AO231" s="270">
        <v>0</v>
      </c>
      <c r="AP231" s="270">
        <v>10</v>
      </c>
      <c r="AQ231" s="270">
        <v>135</v>
      </c>
      <c r="AR231" s="270">
        <v>25</v>
      </c>
      <c r="AS231" s="270">
        <v>30</v>
      </c>
      <c r="AT231" s="270">
        <v>105</v>
      </c>
      <c r="AU231" s="270">
        <v>0</v>
      </c>
      <c r="AV231" s="270">
        <v>40</v>
      </c>
      <c r="AW231" s="270">
        <v>245</v>
      </c>
      <c r="AX231" s="270">
        <v>0</v>
      </c>
      <c r="AY231" s="270">
        <v>75</v>
      </c>
      <c r="AZ231" s="270">
        <v>660</v>
      </c>
      <c r="BA231" s="270">
        <v>10</v>
      </c>
      <c r="BB231" s="270">
        <v>30</v>
      </c>
      <c r="BC231" s="270" t="s">
        <v>1676</v>
      </c>
      <c r="BD231" s="270">
        <v>65</v>
      </c>
      <c r="BE231" s="270" t="s">
        <v>1676</v>
      </c>
      <c r="BF231" s="270">
        <v>0</v>
      </c>
      <c r="BG231" s="270">
        <v>0</v>
      </c>
      <c r="BH231" s="270">
        <v>55</v>
      </c>
      <c r="BI231" s="270">
        <v>125</v>
      </c>
      <c r="BJ231" s="270">
        <v>0</v>
      </c>
      <c r="BK231" s="270">
        <v>10</v>
      </c>
      <c r="BL231" s="270">
        <v>0</v>
      </c>
      <c r="BM231" s="270">
        <v>305</v>
      </c>
      <c r="BN231" s="270">
        <v>25</v>
      </c>
      <c r="BO231" s="270">
        <v>935</v>
      </c>
      <c r="BP231" s="270">
        <v>235</v>
      </c>
      <c r="BQ231" s="270">
        <v>0</v>
      </c>
      <c r="BR231" s="270">
        <v>0</v>
      </c>
      <c r="BS231" s="270" t="s">
        <v>1676</v>
      </c>
      <c r="BT231" s="270">
        <v>95</v>
      </c>
      <c r="BU231" s="270">
        <v>30</v>
      </c>
      <c r="BV231" s="270">
        <v>0</v>
      </c>
      <c r="BW231" s="270">
        <v>55</v>
      </c>
      <c r="BX231" s="270">
        <v>0</v>
      </c>
      <c r="BY231" s="270" t="s">
        <v>1676</v>
      </c>
      <c r="BZ231" s="270">
        <v>0</v>
      </c>
      <c r="CA231" s="270">
        <v>0</v>
      </c>
      <c r="CB231" s="270">
        <v>0</v>
      </c>
      <c r="CC231" s="270">
        <v>0</v>
      </c>
      <c r="CD231" s="270">
        <v>60</v>
      </c>
      <c r="CE231" s="270" t="s">
        <v>1676</v>
      </c>
      <c r="CF231" s="270">
        <v>0</v>
      </c>
      <c r="CG231" s="270">
        <v>1890</v>
      </c>
      <c r="CH231" s="270">
        <v>0</v>
      </c>
      <c r="CI231" s="270">
        <v>275</v>
      </c>
      <c r="CJ231" s="270">
        <v>160</v>
      </c>
      <c r="CK231" s="270">
        <v>900</v>
      </c>
      <c r="CL231" s="270">
        <v>0</v>
      </c>
      <c r="CM231" s="270">
        <v>125</v>
      </c>
      <c r="CN231" s="270">
        <v>0</v>
      </c>
      <c r="CO231" s="270">
        <v>0</v>
      </c>
      <c r="CP231" s="270">
        <v>0</v>
      </c>
      <c r="CQ231" s="270">
        <v>0</v>
      </c>
      <c r="CR231" s="270">
        <v>0</v>
      </c>
      <c r="CS231" s="270">
        <v>0</v>
      </c>
      <c r="CT231" s="270">
        <v>0</v>
      </c>
      <c r="CU231" s="270"/>
      <c r="CV231" s="270">
        <v>0</v>
      </c>
      <c r="CW231" s="270">
        <v>0</v>
      </c>
      <c r="CX231" s="270">
        <v>35</v>
      </c>
      <c r="CY231" s="270">
        <v>0</v>
      </c>
      <c r="CZ231" s="270">
        <v>0</v>
      </c>
      <c r="DA231" s="270">
        <v>0</v>
      </c>
      <c r="DB231" s="270">
        <v>130</v>
      </c>
      <c r="DC231" s="270">
        <v>0</v>
      </c>
      <c r="DD231" s="270">
        <v>0</v>
      </c>
      <c r="DE231" s="270">
        <v>0</v>
      </c>
      <c r="DF231" s="270">
        <v>170</v>
      </c>
      <c r="DG231" s="270">
        <v>0</v>
      </c>
      <c r="DH231" s="270">
        <v>0</v>
      </c>
      <c r="DI231" s="270">
        <v>0</v>
      </c>
      <c r="DJ231" s="270">
        <v>0</v>
      </c>
      <c r="DK231" s="270">
        <v>0</v>
      </c>
      <c r="DL231" s="270">
        <v>0</v>
      </c>
      <c r="DM231" s="270">
        <v>0</v>
      </c>
      <c r="DN231" s="270">
        <v>0</v>
      </c>
      <c r="DO231" s="270">
        <v>0</v>
      </c>
      <c r="DP231" s="270">
        <v>0</v>
      </c>
      <c r="DQ231" s="270">
        <v>0</v>
      </c>
      <c r="DR231" s="270"/>
      <c r="DS231" s="270">
        <v>0</v>
      </c>
      <c r="DT231" s="270">
        <v>0</v>
      </c>
      <c r="DU231" s="270">
        <v>0</v>
      </c>
      <c r="DV231" s="270">
        <v>0</v>
      </c>
      <c r="DW231" s="270">
        <v>0</v>
      </c>
      <c r="DX231" s="270">
        <v>0</v>
      </c>
      <c r="DY231" s="270">
        <v>0</v>
      </c>
      <c r="DZ231" s="270">
        <v>0</v>
      </c>
      <c r="EA231" s="270">
        <v>0</v>
      </c>
      <c r="EB231" s="270">
        <v>0</v>
      </c>
      <c r="EC231" s="270">
        <v>0</v>
      </c>
      <c r="ED231" s="270">
        <v>0</v>
      </c>
      <c r="EE231" s="270">
        <v>0</v>
      </c>
      <c r="EF231" s="270">
        <v>0</v>
      </c>
      <c r="EG231" s="270">
        <v>0</v>
      </c>
      <c r="EH231" s="270">
        <v>0</v>
      </c>
      <c r="EI231" s="270">
        <v>0</v>
      </c>
      <c r="EJ231" s="270">
        <v>0</v>
      </c>
      <c r="EK231" s="270">
        <v>0</v>
      </c>
      <c r="EL231" s="270">
        <v>0</v>
      </c>
      <c r="EM231" s="270">
        <v>160</v>
      </c>
      <c r="EN231" s="270">
        <v>0</v>
      </c>
      <c r="EO231" s="270">
        <v>0</v>
      </c>
      <c r="EP231" s="270">
        <v>0</v>
      </c>
      <c r="EQ231" s="270">
        <v>0</v>
      </c>
      <c r="ER231" s="270">
        <v>0</v>
      </c>
      <c r="ES231" s="270">
        <v>0</v>
      </c>
      <c r="ET231" s="270">
        <v>0</v>
      </c>
      <c r="EU231" s="270">
        <v>0</v>
      </c>
      <c r="EV231" s="270">
        <v>0</v>
      </c>
      <c r="EW231" s="270">
        <v>0</v>
      </c>
      <c r="EX231" s="270">
        <v>0</v>
      </c>
      <c r="EY231" s="270">
        <v>0</v>
      </c>
      <c r="EZ231" s="270">
        <v>0</v>
      </c>
      <c r="FA231" s="270">
        <v>0</v>
      </c>
      <c r="FB231" s="270">
        <v>0</v>
      </c>
      <c r="FC231" s="270">
        <v>0</v>
      </c>
      <c r="FD231" s="270">
        <v>0</v>
      </c>
      <c r="FE231" s="270">
        <v>0</v>
      </c>
      <c r="FF231" s="270">
        <v>0</v>
      </c>
      <c r="FG231" s="270"/>
      <c r="FH231" s="270">
        <v>0</v>
      </c>
      <c r="FI231" s="270"/>
      <c r="FJ231" s="270">
        <v>0</v>
      </c>
      <c r="FK231" s="270">
        <v>0</v>
      </c>
      <c r="FL231" s="270">
        <v>0</v>
      </c>
      <c r="FM231" s="270">
        <v>0</v>
      </c>
      <c r="FN231" s="270">
        <v>0</v>
      </c>
      <c r="FO231" s="351">
        <v>1925</v>
      </c>
      <c r="FP231" s="351">
        <v>0</v>
      </c>
      <c r="FQ231" s="351">
        <v>1280</v>
      </c>
      <c r="FR231" s="13"/>
      <c r="FS231" s="270"/>
      <c r="FT231" s="270"/>
      <c r="FU231" s="270"/>
      <c r="FV231" s="270"/>
      <c r="FW231" s="270"/>
      <c r="FX231" s="270"/>
      <c r="FY231" s="270"/>
      <c r="FZ231" s="270"/>
      <c r="GA231" s="270"/>
      <c r="GB231" s="270"/>
      <c r="GC231" s="270"/>
      <c r="GD231" s="270"/>
      <c r="GE231" s="270"/>
      <c r="GF231" s="270"/>
      <c r="GG231" s="270"/>
      <c r="GH231" s="270"/>
      <c r="GI231" s="270"/>
      <c r="GJ231" s="270"/>
      <c r="GK231" s="270"/>
      <c r="GL231" s="270"/>
      <c r="GM231" s="270"/>
      <c r="GN231" s="270"/>
      <c r="GO231" s="270"/>
      <c r="GP231" s="270"/>
      <c r="GQ231" s="270"/>
      <c r="GR231" s="270"/>
      <c r="GS231" s="270"/>
      <c r="GT231" s="270"/>
      <c r="GU231" s="270"/>
      <c r="GV231" s="270"/>
      <c r="GW231" s="270"/>
      <c r="GX231" s="270"/>
      <c r="GY231" s="270"/>
      <c r="GZ231" s="270"/>
      <c r="HA231" s="270"/>
      <c r="HB231" s="270"/>
      <c r="HC231" s="270"/>
      <c r="HD231" s="270"/>
      <c r="HE231" s="270"/>
      <c r="HF231" s="270"/>
      <c r="HG231" s="270"/>
      <c r="HH231" s="270"/>
      <c r="HI231" s="270"/>
      <c r="HJ231" s="270"/>
      <c r="HK231" s="270"/>
      <c r="HL231" s="270"/>
      <c r="HM231" s="270"/>
      <c r="HN231" s="270"/>
      <c r="HO231" s="270"/>
      <c r="HP231" s="270"/>
      <c r="HQ231" s="270"/>
      <c r="HR231" s="270"/>
      <c r="HS231" s="270"/>
      <c r="HT231" s="270"/>
      <c r="HU231" s="270"/>
      <c r="HV231" s="270"/>
      <c r="HW231" s="270"/>
      <c r="HX231" s="270"/>
      <c r="HY231" s="270"/>
      <c r="HZ231" s="270"/>
      <c r="IA231" s="270"/>
      <c r="IB231" s="270"/>
      <c r="IC231" s="270"/>
      <c r="ID231" s="270"/>
      <c r="IE231" s="270"/>
      <c r="IF231" s="270"/>
      <c r="IG231" s="270"/>
      <c r="IH231" s="270"/>
    </row>
    <row r="232" spans="1:242" ht="12.75" customHeight="1" x14ac:dyDescent="0.2">
      <c r="A232" s="374" t="s">
        <v>341</v>
      </c>
      <c r="B232" s="270">
        <v>6615</v>
      </c>
      <c r="C232" s="270">
        <v>6615</v>
      </c>
      <c r="D232" s="270">
        <v>3120</v>
      </c>
      <c r="E232" s="270">
        <v>3490</v>
      </c>
      <c r="F232" s="270">
        <v>0</v>
      </c>
      <c r="G232" s="270">
        <v>0</v>
      </c>
      <c r="H232" s="270">
        <v>6615</v>
      </c>
      <c r="I232" s="270">
        <v>765</v>
      </c>
      <c r="J232" s="270">
        <v>5850</v>
      </c>
      <c r="K232" s="270">
        <v>1615</v>
      </c>
      <c r="L232" s="270">
        <v>75.906983929999996</v>
      </c>
      <c r="M232" s="270">
        <v>36</v>
      </c>
      <c r="N232" s="270">
        <v>2955</v>
      </c>
      <c r="O232" s="270">
        <v>1260</v>
      </c>
      <c r="P232" s="270">
        <v>750</v>
      </c>
      <c r="Q232" s="270">
        <v>895</v>
      </c>
      <c r="R232" s="270">
        <v>295</v>
      </c>
      <c r="S232" s="270">
        <v>130</v>
      </c>
      <c r="T232" s="270">
        <v>95</v>
      </c>
      <c r="U232" s="270">
        <v>90</v>
      </c>
      <c r="V232" s="270">
        <v>2.1179554390000002</v>
      </c>
      <c r="W232" s="270">
        <v>2</v>
      </c>
      <c r="X232" s="270">
        <v>48.870556059999998</v>
      </c>
      <c r="Y232" s="270">
        <v>0</v>
      </c>
      <c r="Z232" s="270">
        <v>895</v>
      </c>
      <c r="AA232" s="270">
        <v>1845</v>
      </c>
      <c r="AB232" s="270">
        <v>2065</v>
      </c>
      <c r="AC232" s="270">
        <v>1325</v>
      </c>
      <c r="AD232" s="270">
        <v>440</v>
      </c>
      <c r="AE232" s="270">
        <v>15</v>
      </c>
      <c r="AF232" s="270">
        <v>225</v>
      </c>
      <c r="AG232" s="270" t="s">
        <v>1676</v>
      </c>
      <c r="AH232" s="270">
        <v>90</v>
      </c>
      <c r="AI232" s="270">
        <v>30</v>
      </c>
      <c r="AJ232" s="270">
        <v>70</v>
      </c>
      <c r="AK232" s="270">
        <v>15</v>
      </c>
      <c r="AL232" s="270">
        <v>845</v>
      </c>
      <c r="AM232" s="270">
        <v>1080</v>
      </c>
      <c r="AN232" s="270">
        <v>205</v>
      </c>
      <c r="AO232" s="270">
        <v>0</v>
      </c>
      <c r="AP232" s="270">
        <v>80</v>
      </c>
      <c r="AQ232" s="270">
        <v>130</v>
      </c>
      <c r="AR232" s="270">
        <v>300</v>
      </c>
      <c r="AS232" s="270">
        <v>45</v>
      </c>
      <c r="AT232" s="270">
        <v>310</v>
      </c>
      <c r="AU232" s="270">
        <v>0</v>
      </c>
      <c r="AV232" s="270">
        <v>250</v>
      </c>
      <c r="AW232" s="270">
        <v>890</v>
      </c>
      <c r="AX232" s="270">
        <v>0</v>
      </c>
      <c r="AY232" s="270">
        <v>0</v>
      </c>
      <c r="AZ232" s="270">
        <v>1695</v>
      </c>
      <c r="BA232" s="270">
        <v>15</v>
      </c>
      <c r="BB232" s="270">
        <v>330</v>
      </c>
      <c r="BC232" s="270">
        <v>115</v>
      </c>
      <c r="BD232" s="270">
        <v>135</v>
      </c>
      <c r="BE232" s="270">
        <v>60</v>
      </c>
      <c r="BF232" s="270" t="s">
        <v>1676</v>
      </c>
      <c r="BG232" s="270" t="s">
        <v>1676</v>
      </c>
      <c r="BH232" s="270">
        <v>240</v>
      </c>
      <c r="BI232" s="270">
        <v>100</v>
      </c>
      <c r="BJ232" s="270">
        <v>30</v>
      </c>
      <c r="BK232" s="270" t="s">
        <v>1676</v>
      </c>
      <c r="BL232" s="270">
        <v>75</v>
      </c>
      <c r="BM232" s="270">
        <v>2215</v>
      </c>
      <c r="BN232" s="270">
        <v>195</v>
      </c>
      <c r="BO232" s="270">
        <v>2190</v>
      </c>
      <c r="BP232" s="270">
        <v>470</v>
      </c>
      <c r="BQ232" s="270" t="s">
        <v>1676</v>
      </c>
      <c r="BR232" s="270">
        <v>0</v>
      </c>
      <c r="BS232" s="270">
        <v>15</v>
      </c>
      <c r="BT232" s="270">
        <v>335</v>
      </c>
      <c r="BU232" s="270">
        <v>70</v>
      </c>
      <c r="BV232" s="270">
        <v>0</v>
      </c>
      <c r="BW232" s="270">
        <v>355</v>
      </c>
      <c r="BX232" s="270">
        <v>0</v>
      </c>
      <c r="BY232" s="270" t="s">
        <v>1676</v>
      </c>
      <c r="BZ232" s="270">
        <v>0</v>
      </c>
      <c r="CA232" s="270">
        <v>0</v>
      </c>
      <c r="CB232" s="270">
        <v>0</v>
      </c>
      <c r="CC232" s="270">
        <v>0</v>
      </c>
      <c r="CD232" s="270">
        <v>35</v>
      </c>
      <c r="CE232" s="270">
        <v>10</v>
      </c>
      <c r="CF232" s="270">
        <v>0</v>
      </c>
      <c r="CG232" s="270">
        <v>6565</v>
      </c>
      <c r="CH232" s="270">
        <v>0</v>
      </c>
      <c r="CI232" s="270">
        <v>2340</v>
      </c>
      <c r="CJ232" s="270">
        <v>240</v>
      </c>
      <c r="CK232" s="270">
        <v>2515</v>
      </c>
      <c r="CL232" s="270">
        <v>130</v>
      </c>
      <c r="CM232" s="270">
        <v>100</v>
      </c>
      <c r="CN232" s="270">
        <v>0</v>
      </c>
      <c r="CO232" s="270">
        <v>0</v>
      </c>
      <c r="CP232" s="270">
        <v>0</v>
      </c>
      <c r="CQ232" s="270">
        <v>0</v>
      </c>
      <c r="CR232" s="270">
        <v>0</v>
      </c>
      <c r="CS232" s="270">
        <v>0</v>
      </c>
      <c r="CT232" s="270">
        <v>0</v>
      </c>
      <c r="CU232" s="270"/>
      <c r="CV232" s="270">
        <v>0</v>
      </c>
      <c r="CW232" s="270">
        <v>0</v>
      </c>
      <c r="CX232" s="270">
        <v>100</v>
      </c>
      <c r="CY232" s="270">
        <v>0</v>
      </c>
      <c r="CZ232" s="270">
        <v>0</v>
      </c>
      <c r="DA232" s="270">
        <v>0</v>
      </c>
      <c r="DB232" s="270">
        <v>0</v>
      </c>
      <c r="DC232" s="270">
        <v>0</v>
      </c>
      <c r="DD232" s="270">
        <v>0</v>
      </c>
      <c r="DE232" s="270">
        <v>0</v>
      </c>
      <c r="DF232" s="270">
        <v>720</v>
      </c>
      <c r="DG232" s="270">
        <v>0</v>
      </c>
      <c r="DH232" s="270">
        <v>0</v>
      </c>
      <c r="DI232" s="270">
        <v>0</v>
      </c>
      <c r="DJ232" s="270">
        <v>0</v>
      </c>
      <c r="DK232" s="270">
        <v>0</v>
      </c>
      <c r="DL232" s="270">
        <v>0</v>
      </c>
      <c r="DM232" s="270">
        <v>0</v>
      </c>
      <c r="DN232" s="270">
        <v>0</v>
      </c>
      <c r="DO232" s="270">
        <v>0</v>
      </c>
      <c r="DP232" s="270">
        <v>0</v>
      </c>
      <c r="DQ232" s="270">
        <v>0</v>
      </c>
      <c r="DR232" s="270"/>
      <c r="DS232" s="270">
        <v>0</v>
      </c>
      <c r="DT232" s="270">
        <v>0</v>
      </c>
      <c r="DU232" s="270">
        <v>0</v>
      </c>
      <c r="DV232" s="270">
        <v>0</v>
      </c>
      <c r="DW232" s="270">
        <v>0</v>
      </c>
      <c r="DX232" s="270">
        <v>0</v>
      </c>
      <c r="DY232" s="270">
        <v>0</v>
      </c>
      <c r="DZ232" s="270">
        <v>0</v>
      </c>
      <c r="EA232" s="270">
        <v>0</v>
      </c>
      <c r="EB232" s="270">
        <v>0</v>
      </c>
      <c r="EC232" s="270">
        <v>0</v>
      </c>
      <c r="ED232" s="270">
        <v>0</v>
      </c>
      <c r="EE232" s="270">
        <v>0</v>
      </c>
      <c r="EF232" s="270">
        <v>0</v>
      </c>
      <c r="EG232" s="270">
        <v>0</v>
      </c>
      <c r="EH232" s="270">
        <v>0</v>
      </c>
      <c r="EI232" s="270">
        <v>0</v>
      </c>
      <c r="EJ232" s="270">
        <v>0</v>
      </c>
      <c r="EK232" s="270">
        <v>0</v>
      </c>
      <c r="EL232" s="270">
        <v>0</v>
      </c>
      <c r="EM232" s="270">
        <v>480</v>
      </c>
      <c r="EN232" s="270">
        <v>0</v>
      </c>
      <c r="EO232" s="270">
        <v>0</v>
      </c>
      <c r="EP232" s="270">
        <v>0</v>
      </c>
      <c r="EQ232" s="270">
        <v>0</v>
      </c>
      <c r="ER232" s="270">
        <v>0</v>
      </c>
      <c r="ES232" s="270">
        <v>0</v>
      </c>
      <c r="ET232" s="270">
        <v>0</v>
      </c>
      <c r="EU232" s="270">
        <v>0</v>
      </c>
      <c r="EV232" s="270">
        <v>0</v>
      </c>
      <c r="EW232" s="270">
        <v>0</v>
      </c>
      <c r="EX232" s="270">
        <v>0</v>
      </c>
      <c r="EY232" s="270">
        <v>0</v>
      </c>
      <c r="EZ232" s="270">
        <v>0</v>
      </c>
      <c r="FA232" s="270">
        <v>0</v>
      </c>
      <c r="FB232" s="270">
        <v>0</v>
      </c>
      <c r="FC232" s="270">
        <v>0</v>
      </c>
      <c r="FD232" s="270">
        <v>0</v>
      </c>
      <c r="FE232" s="270">
        <v>0</v>
      </c>
      <c r="FF232" s="270">
        <v>0</v>
      </c>
      <c r="FG232" s="270"/>
      <c r="FH232" s="270">
        <v>0</v>
      </c>
      <c r="FI232" s="270"/>
      <c r="FJ232" s="270">
        <v>0</v>
      </c>
      <c r="FK232" s="270">
        <v>0</v>
      </c>
      <c r="FL232" s="270">
        <v>0</v>
      </c>
      <c r="FM232" s="270">
        <v>0</v>
      </c>
      <c r="FN232" s="270">
        <v>0</v>
      </c>
      <c r="FO232" s="351">
        <v>6285</v>
      </c>
      <c r="FP232" s="351">
        <v>0</v>
      </c>
      <c r="FQ232" s="351">
        <v>6470</v>
      </c>
      <c r="FR232" s="13"/>
      <c r="FS232" s="270"/>
      <c r="FT232" s="270"/>
      <c r="FU232" s="270"/>
      <c r="FV232" s="270"/>
      <c r="FW232" s="270"/>
      <c r="FX232" s="270"/>
      <c r="FY232" s="270"/>
      <c r="FZ232" s="270"/>
      <c r="GA232" s="270"/>
      <c r="GB232" s="270"/>
      <c r="GC232" s="270"/>
      <c r="GD232" s="270"/>
      <c r="GE232" s="270"/>
      <c r="GF232" s="270"/>
      <c r="GG232" s="270"/>
      <c r="GH232" s="270"/>
      <c r="GI232" s="270"/>
      <c r="GJ232" s="270"/>
      <c r="GK232" s="270"/>
      <c r="GL232" s="270"/>
      <c r="GM232" s="270"/>
      <c r="GN232" s="270"/>
      <c r="GO232" s="270"/>
      <c r="GP232" s="270"/>
      <c r="GQ232" s="270"/>
      <c r="GR232" s="270"/>
      <c r="GS232" s="270"/>
      <c r="GT232" s="270"/>
      <c r="GU232" s="270"/>
      <c r="GV232" s="270"/>
      <c r="GW232" s="270"/>
      <c r="GX232" s="270"/>
      <c r="GY232" s="270"/>
      <c r="GZ232" s="270"/>
      <c r="HA232" s="270"/>
      <c r="HB232" s="270"/>
      <c r="HC232" s="270"/>
      <c r="HD232" s="270"/>
      <c r="HE232" s="270"/>
      <c r="HF232" s="270"/>
      <c r="HG232" s="270"/>
      <c r="HH232" s="270"/>
      <c r="HI232" s="270"/>
      <c r="HJ232" s="270"/>
      <c r="HK232" s="270"/>
      <c r="HL232" s="270"/>
      <c r="HM232" s="270"/>
      <c r="HN232" s="270"/>
      <c r="HO232" s="270"/>
      <c r="HP232" s="270"/>
      <c r="HQ232" s="270"/>
      <c r="HR232" s="270"/>
      <c r="HS232" s="270"/>
      <c r="HT232" s="270"/>
      <c r="HU232" s="270"/>
      <c r="HV232" s="270"/>
      <c r="HW232" s="270"/>
      <c r="HX232" s="270"/>
      <c r="HY232" s="270"/>
      <c r="HZ232" s="270"/>
      <c r="IA232" s="270"/>
      <c r="IB232" s="270"/>
      <c r="IC232" s="270"/>
      <c r="ID232" s="270"/>
      <c r="IE232" s="270"/>
      <c r="IF232" s="270"/>
      <c r="IG232" s="270"/>
      <c r="IH232" s="270"/>
    </row>
    <row r="233" spans="1:242" ht="12.75" customHeight="1" x14ac:dyDescent="0.2">
      <c r="A233" s="374" t="s">
        <v>342</v>
      </c>
      <c r="B233" s="270">
        <v>605</v>
      </c>
      <c r="C233" s="270">
        <v>605</v>
      </c>
      <c r="D233" s="270">
        <v>325</v>
      </c>
      <c r="E233" s="270">
        <v>280</v>
      </c>
      <c r="F233" s="270">
        <v>0</v>
      </c>
      <c r="G233" s="270">
        <v>0</v>
      </c>
      <c r="H233" s="270">
        <v>605</v>
      </c>
      <c r="I233" s="270">
        <v>65</v>
      </c>
      <c r="J233" s="270">
        <v>540</v>
      </c>
      <c r="K233" s="270">
        <v>160</v>
      </c>
      <c r="L233" s="270">
        <v>104.9209726</v>
      </c>
      <c r="M233" s="270">
        <v>67</v>
      </c>
      <c r="N233" s="270">
        <v>50</v>
      </c>
      <c r="O233" s="270">
        <v>90</v>
      </c>
      <c r="P233" s="270">
        <v>60</v>
      </c>
      <c r="Q233" s="270">
        <v>90</v>
      </c>
      <c r="R233" s="270">
        <v>20</v>
      </c>
      <c r="S233" s="270" t="s">
        <v>1676</v>
      </c>
      <c r="T233" s="270" t="s">
        <v>1676</v>
      </c>
      <c r="U233" s="270" t="s">
        <v>1676</v>
      </c>
      <c r="V233" s="270">
        <v>2.46875</v>
      </c>
      <c r="W233" s="270">
        <v>2</v>
      </c>
      <c r="X233" s="270">
        <v>58.409317799999997</v>
      </c>
      <c r="Y233" s="270">
        <v>0</v>
      </c>
      <c r="Z233" s="270">
        <v>45</v>
      </c>
      <c r="AA233" s="270">
        <v>80</v>
      </c>
      <c r="AB233" s="270">
        <v>165</v>
      </c>
      <c r="AC233" s="270">
        <v>195</v>
      </c>
      <c r="AD233" s="270">
        <v>115</v>
      </c>
      <c r="AE233" s="270" t="s">
        <v>1676</v>
      </c>
      <c r="AF233" s="270">
        <v>10</v>
      </c>
      <c r="AG233" s="270">
        <v>0</v>
      </c>
      <c r="AH233" s="270">
        <v>135</v>
      </c>
      <c r="AI233" s="270">
        <v>0</v>
      </c>
      <c r="AJ233" s="270" t="s">
        <v>1676</v>
      </c>
      <c r="AK233" s="270">
        <v>0</v>
      </c>
      <c r="AL233" s="270">
        <v>20</v>
      </c>
      <c r="AM233" s="270">
        <v>90</v>
      </c>
      <c r="AN233" s="270">
        <v>30</v>
      </c>
      <c r="AO233" s="270">
        <v>0</v>
      </c>
      <c r="AP233" s="270">
        <v>10</v>
      </c>
      <c r="AQ233" s="270">
        <v>20</v>
      </c>
      <c r="AR233" s="270" t="s">
        <v>1676</v>
      </c>
      <c r="AS233" s="270">
        <v>0</v>
      </c>
      <c r="AT233" s="270">
        <v>10</v>
      </c>
      <c r="AU233" s="270">
        <v>0</v>
      </c>
      <c r="AV233" s="270">
        <v>10</v>
      </c>
      <c r="AW233" s="270">
        <v>85</v>
      </c>
      <c r="AX233" s="270">
        <v>0</v>
      </c>
      <c r="AY233" s="270">
        <v>15</v>
      </c>
      <c r="AZ233" s="270">
        <v>140</v>
      </c>
      <c r="BA233" s="270" t="s">
        <v>1676</v>
      </c>
      <c r="BB233" s="270">
        <v>10</v>
      </c>
      <c r="BC233" s="270" t="s">
        <v>1676</v>
      </c>
      <c r="BD233" s="270">
        <v>15</v>
      </c>
      <c r="BE233" s="270">
        <v>0</v>
      </c>
      <c r="BF233" s="270" t="s">
        <v>1676</v>
      </c>
      <c r="BG233" s="270">
        <v>0</v>
      </c>
      <c r="BH233" s="270" t="s">
        <v>1676</v>
      </c>
      <c r="BI233" s="270">
        <v>135</v>
      </c>
      <c r="BJ233" s="270">
        <v>0</v>
      </c>
      <c r="BK233" s="270">
        <v>10</v>
      </c>
      <c r="BL233" s="270" t="s">
        <v>1676</v>
      </c>
      <c r="BM233" s="270">
        <v>150</v>
      </c>
      <c r="BN233" s="270">
        <v>15</v>
      </c>
      <c r="BO233" s="270">
        <v>200</v>
      </c>
      <c r="BP233" s="270">
        <v>30</v>
      </c>
      <c r="BQ233" s="270">
        <v>0</v>
      </c>
      <c r="BR233" s="270">
        <v>0</v>
      </c>
      <c r="BS233" s="270" t="s">
        <v>1676</v>
      </c>
      <c r="BT233" s="270">
        <v>15</v>
      </c>
      <c r="BU233" s="270" t="s">
        <v>1676</v>
      </c>
      <c r="BV233" s="270">
        <v>0</v>
      </c>
      <c r="BW233" s="270">
        <v>20</v>
      </c>
      <c r="BX233" s="270">
        <v>0</v>
      </c>
      <c r="BY233" s="270">
        <v>0</v>
      </c>
      <c r="BZ233" s="270">
        <v>0</v>
      </c>
      <c r="CA233" s="270">
        <v>0</v>
      </c>
      <c r="CB233" s="270">
        <v>0</v>
      </c>
      <c r="CC233" s="270">
        <v>0</v>
      </c>
      <c r="CD233" s="270" t="s">
        <v>1676</v>
      </c>
      <c r="CE233" s="270" t="s">
        <v>1676</v>
      </c>
      <c r="CF233" s="270">
        <v>0</v>
      </c>
      <c r="CG233" s="270">
        <v>595</v>
      </c>
      <c r="CH233" s="270">
        <v>0</v>
      </c>
      <c r="CI233" s="270">
        <v>180</v>
      </c>
      <c r="CJ233" s="270">
        <v>25</v>
      </c>
      <c r="CK233" s="270">
        <v>165</v>
      </c>
      <c r="CL233" s="270" t="s">
        <v>1676</v>
      </c>
      <c r="CM233" s="270">
        <v>135</v>
      </c>
      <c r="CN233" s="270">
        <v>0</v>
      </c>
      <c r="CO233" s="270">
        <v>0</v>
      </c>
      <c r="CP233" s="270">
        <v>0</v>
      </c>
      <c r="CQ233" s="270">
        <v>0</v>
      </c>
      <c r="CR233" s="270">
        <v>0</v>
      </c>
      <c r="CS233" s="270">
        <v>0</v>
      </c>
      <c r="CT233" s="270">
        <v>0</v>
      </c>
      <c r="CU233" s="270"/>
      <c r="CV233" s="270">
        <v>0</v>
      </c>
      <c r="CW233" s="270">
        <v>0</v>
      </c>
      <c r="CX233" s="270">
        <v>0</v>
      </c>
      <c r="CY233" s="270">
        <v>0</v>
      </c>
      <c r="CZ233" s="270">
        <v>0</v>
      </c>
      <c r="DA233" s="270">
        <v>0</v>
      </c>
      <c r="DB233" s="270">
        <v>25</v>
      </c>
      <c r="DC233" s="270">
        <v>0</v>
      </c>
      <c r="DD233" s="270">
        <v>0</v>
      </c>
      <c r="DE233" s="270">
        <v>0</v>
      </c>
      <c r="DF233" s="270">
        <v>30</v>
      </c>
      <c r="DG233" s="270">
        <v>0</v>
      </c>
      <c r="DH233" s="270">
        <v>0</v>
      </c>
      <c r="DI233" s="270">
        <v>0</v>
      </c>
      <c r="DJ233" s="270">
        <v>0</v>
      </c>
      <c r="DK233" s="270">
        <v>0</v>
      </c>
      <c r="DL233" s="270">
        <v>0</v>
      </c>
      <c r="DM233" s="270">
        <v>0</v>
      </c>
      <c r="DN233" s="270">
        <v>0</v>
      </c>
      <c r="DO233" s="270">
        <v>0</v>
      </c>
      <c r="DP233" s="270">
        <v>0</v>
      </c>
      <c r="DQ233" s="270">
        <v>0</v>
      </c>
      <c r="DR233" s="270"/>
      <c r="DS233" s="270">
        <v>0</v>
      </c>
      <c r="DT233" s="270">
        <v>0</v>
      </c>
      <c r="DU233" s="270">
        <v>0</v>
      </c>
      <c r="DV233" s="270">
        <v>0</v>
      </c>
      <c r="DW233" s="270">
        <v>0</v>
      </c>
      <c r="DX233" s="270">
        <v>0</v>
      </c>
      <c r="DY233" s="270">
        <v>0</v>
      </c>
      <c r="DZ233" s="270">
        <v>0</v>
      </c>
      <c r="EA233" s="270">
        <v>0</v>
      </c>
      <c r="EB233" s="270">
        <v>0</v>
      </c>
      <c r="EC233" s="270">
        <v>0</v>
      </c>
      <c r="ED233" s="270">
        <v>0</v>
      </c>
      <c r="EE233" s="270">
        <v>0</v>
      </c>
      <c r="EF233" s="270">
        <v>0</v>
      </c>
      <c r="EG233" s="270">
        <v>0</v>
      </c>
      <c r="EH233" s="270">
        <v>0</v>
      </c>
      <c r="EI233" s="270">
        <v>0</v>
      </c>
      <c r="EJ233" s="270">
        <v>0</v>
      </c>
      <c r="EK233" s="270">
        <v>0</v>
      </c>
      <c r="EL233" s="270">
        <v>0</v>
      </c>
      <c r="EM233" s="270">
        <v>10</v>
      </c>
      <c r="EN233" s="270">
        <v>0</v>
      </c>
      <c r="EO233" s="270">
        <v>0</v>
      </c>
      <c r="EP233" s="270">
        <v>0</v>
      </c>
      <c r="EQ233" s="270">
        <v>0</v>
      </c>
      <c r="ER233" s="270">
        <v>0</v>
      </c>
      <c r="ES233" s="270">
        <v>0</v>
      </c>
      <c r="ET233" s="270">
        <v>0</v>
      </c>
      <c r="EU233" s="270">
        <v>0</v>
      </c>
      <c r="EV233" s="270">
        <v>0</v>
      </c>
      <c r="EW233" s="270">
        <v>0</v>
      </c>
      <c r="EX233" s="270">
        <v>25</v>
      </c>
      <c r="EY233" s="270">
        <v>0</v>
      </c>
      <c r="EZ233" s="270">
        <v>0</v>
      </c>
      <c r="FA233" s="270">
        <v>0</v>
      </c>
      <c r="FB233" s="270">
        <v>0</v>
      </c>
      <c r="FC233" s="270">
        <v>0</v>
      </c>
      <c r="FD233" s="270">
        <v>0</v>
      </c>
      <c r="FE233" s="270">
        <v>0</v>
      </c>
      <c r="FF233" s="270">
        <v>0</v>
      </c>
      <c r="FG233" s="270"/>
      <c r="FH233" s="270">
        <v>0</v>
      </c>
      <c r="FI233" s="270"/>
      <c r="FJ233" s="270">
        <v>0</v>
      </c>
      <c r="FK233" s="270">
        <v>0</v>
      </c>
      <c r="FL233" s="270">
        <v>0</v>
      </c>
      <c r="FM233" s="270">
        <v>0</v>
      </c>
      <c r="FN233" s="270">
        <v>0</v>
      </c>
      <c r="FO233" s="351">
        <v>590</v>
      </c>
      <c r="FP233" s="351">
        <v>0</v>
      </c>
      <c r="FQ233" s="351">
        <v>330</v>
      </c>
      <c r="FR233" s="13"/>
      <c r="FS233" s="270"/>
      <c r="FT233" s="270"/>
      <c r="FU233" s="270"/>
      <c r="FV233" s="270"/>
      <c r="FW233" s="270"/>
      <c r="FX233" s="270"/>
      <c r="FY233" s="270"/>
      <c r="FZ233" s="270"/>
      <c r="GA233" s="270"/>
      <c r="GB233" s="270"/>
      <c r="GC233" s="270"/>
      <c r="GD233" s="270"/>
      <c r="GE233" s="270"/>
      <c r="GF233" s="270"/>
      <c r="GG233" s="270"/>
      <c r="GH233" s="270"/>
      <c r="GI233" s="270"/>
      <c r="GJ233" s="270"/>
      <c r="GK233" s="270"/>
      <c r="GL233" s="270"/>
      <c r="GM233" s="270"/>
      <c r="GN233" s="270"/>
      <c r="GO233" s="270"/>
      <c r="GP233" s="270"/>
      <c r="GQ233" s="270"/>
      <c r="GR233" s="270"/>
      <c r="GS233" s="270"/>
      <c r="GT233" s="270"/>
      <c r="GU233" s="270"/>
      <c r="GV233" s="270"/>
      <c r="GW233" s="270"/>
      <c r="GX233" s="270"/>
      <c r="GY233" s="270"/>
      <c r="GZ233" s="270"/>
      <c r="HA233" s="270"/>
      <c r="HB233" s="270"/>
      <c r="HC233" s="270"/>
      <c r="HD233" s="270"/>
      <c r="HE233" s="270"/>
      <c r="HF233" s="270"/>
      <c r="HG233" s="270"/>
      <c r="HH233" s="270"/>
      <c r="HI233" s="270"/>
      <c r="HJ233" s="270"/>
      <c r="HK233" s="270"/>
      <c r="HL233" s="270"/>
      <c r="HM233" s="270"/>
      <c r="HN233" s="270"/>
      <c r="HO233" s="270"/>
      <c r="HP233" s="270"/>
      <c r="HQ233" s="270"/>
      <c r="HR233" s="270"/>
      <c r="HS233" s="270"/>
      <c r="HT233" s="270"/>
      <c r="HU233" s="270"/>
      <c r="HV233" s="270"/>
      <c r="HW233" s="270"/>
      <c r="HX233" s="270"/>
      <c r="HY233" s="270"/>
      <c r="HZ233" s="270"/>
      <c r="IA233" s="270"/>
      <c r="IB233" s="270"/>
      <c r="IC233" s="270"/>
      <c r="ID233" s="270"/>
      <c r="IE233" s="270"/>
      <c r="IF233" s="270"/>
      <c r="IG233" s="270"/>
      <c r="IH233" s="270"/>
    </row>
    <row r="234" spans="1:242" ht="12.75" customHeight="1" x14ac:dyDescent="0.2">
      <c r="A234" s="374" t="s">
        <v>343</v>
      </c>
      <c r="B234" s="270">
        <v>740</v>
      </c>
      <c r="C234" s="270">
        <v>740</v>
      </c>
      <c r="D234" s="270">
        <v>270</v>
      </c>
      <c r="E234" s="270">
        <v>465</v>
      </c>
      <c r="F234" s="270">
        <v>0</v>
      </c>
      <c r="G234" s="270">
        <v>0</v>
      </c>
      <c r="H234" s="270">
        <v>740</v>
      </c>
      <c r="I234" s="270">
        <v>200</v>
      </c>
      <c r="J234" s="270">
        <v>540</v>
      </c>
      <c r="K234" s="270">
        <v>420</v>
      </c>
      <c r="L234" s="270">
        <v>58.106849320000002</v>
      </c>
      <c r="M234" s="270">
        <v>10</v>
      </c>
      <c r="N234" s="270">
        <v>505</v>
      </c>
      <c r="O234" s="270">
        <v>55</v>
      </c>
      <c r="P234" s="270">
        <v>50</v>
      </c>
      <c r="Q234" s="270">
        <v>55</v>
      </c>
      <c r="R234" s="270">
        <v>30</v>
      </c>
      <c r="S234" s="270">
        <v>15</v>
      </c>
      <c r="T234" s="270">
        <v>10</v>
      </c>
      <c r="U234" s="270">
        <v>15</v>
      </c>
      <c r="V234" s="270">
        <v>2.1212121210000001</v>
      </c>
      <c r="W234" s="270">
        <v>2</v>
      </c>
      <c r="X234" s="270">
        <v>58.382113820000001</v>
      </c>
      <c r="Y234" s="270">
        <v>0</v>
      </c>
      <c r="Z234" s="270">
        <v>35</v>
      </c>
      <c r="AA234" s="270">
        <v>85</v>
      </c>
      <c r="AB234" s="270">
        <v>260</v>
      </c>
      <c r="AC234" s="270">
        <v>260</v>
      </c>
      <c r="AD234" s="270">
        <v>95</v>
      </c>
      <c r="AE234" s="270" t="s">
        <v>1676</v>
      </c>
      <c r="AF234" s="270">
        <v>65</v>
      </c>
      <c r="AG234" s="270">
        <v>0</v>
      </c>
      <c r="AH234" s="270" t="s">
        <v>1676</v>
      </c>
      <c r="AI234" s="270" t="s">
        <v>1676</v>
      </c>
      <c r="AJ234" s="270" t="s">
        <v>1676</v>
      </c>
      <c r="AK234" s="270">
        <v>0</v>
      </c>
      <c r="AL234" s="270">
        <v>0</v>
      </c>
      <c r="AM234" s="270" t="s">
        <v>1676</v>
      </c>
      <c r="AN234" s="270">
        <v>80</v>
      </c>
      <c r="AO234" s="270">
        <v>0</v>
      </c>
      <c r="AP234" s="270">
        <v>0</v>
      </c>
      <c r="AQ234" s="270" t="s">
        <v>1676</v>
      </c>
      <c r="AR234" s="270">
        <v>0</v>
      </c>
      <c r="AS234" s="270">
        <v>0</v>
      </c>
      <c r="AT234" s="270">
        <v>0</v>
      </c>
      <c r="AU234" s="270">
        <v>0</v>
      </c>
      <c r="AV234" s="270">
        <v>20</v>
      </c>
      <c r="AW234" s="270">
        <v>85</v>
      </c>
      <c r="AX234" s="270">
        <v>0</v>
      </c>
      <c r="AY234" s="270">
        <v>30</v>
      </c>
      <c r="AZ234" s="270">
        <v>420</v>
      </c>
      <c r="BA234" s="270">
        <v>15</v>
      </c>
      <c r="BB234" s="270">
        <v>15</v>
      </c>
      <c r="BC234" s="270">
        <v>0</v>
      </c>
      <c r="BD234" s="270">
        <v>10</v>
      </c>
      <c r="BE234" s="270" t="s">
        <v>1676</v>
      </c>
      <c r="BF234" s="270" t="s">
        <v>1676</v>
      </c>
      <c r="BG234" s="270">
        <v>0</v>
      </c>
      <c r="BH234" s="270">
        <v>55</v>
      </c>
      <c r="BI234" s="270">
        <v>0</v>
      </c>
      <c r="BJ234" s="270">
        <v>0</v>
      </c>
      <c r="BK234" s="270">
        <v>0</v>
      </c>
      <c r="BL234" s="270" t="s">
        <v>1676</v>
      </c>
      <c r="BM234" s="270">
        <v>85</v>
      </c>
      <c r="BN234" s="270">
        <v>20</v>
      </c>
      <c r="BO234" s="270">
        <v>545</v>
      </c>
      <c r="BP234" s="270">
        <v>0</v>
      </c>
      <c r="BQ234" s="270">
        <v>0</v>
      </c>
      <c r="BR234" s="270">
        <v>0</v>
      </c>
      <c r="BS234" s="270" t="s">
        <v>1676</v>
      </c>
      <c r="BT234" s="270" t="s">
        <v>1676</v>
      </c>
      <c r="BU234" s="270">
        <v>15</v>
      </c>
      <c r="BV234" s="270">
        <v>0</v>
      </c>
      <c r="BW234" s="270" t="s">
        <v>1676</v>
      </c>
      <c r="BX234" s="270">
        <v>0</v>
      </c>
      <c r="BY234" s="270">
        <v>0</v>
      </c>
      <c r="BZ234" s="270">
        <v>0</v>
      </c>
      <c r="CA234" s="270">
        <v>0</v>
      </c>
      <c r="CB234" s="270">
        <v>0</v>
      </c>
      <c r="CC234" s="270">
        <v>0</v>
      </c>
      <c r="CD234" s="270">
        <v>70</v>
      </c>
      <c r="CE234" s="270">
        <v>0</v>
      </c>
      <c r="CF234" s="270">
        <v>0</v>
      </c>
      <c r="CG234" s="270">
        <v>665</v>
      </c>
      <c r="CH234" s="270">
        <v>0</v>
      </c>
      <c r="CI234" s="270">
        <v>85</v>
      </c>
      <c r="CJ234" s="270">
        <v>0</v>
      </c>
      <c r="CK234" s="270">
        <v>630</v>
      </c>
      <c r="CL234" s="270">
        <v>10</v>
      </c>
      <c r="CM234" s="270">
        <v>0</v>
      </c>
      <c r="CN234" s="270">
        <v>0</v>
      </c>
      <c r="CO234" s="270">
        <v>0</v>
      </c>
      <c r="CP234" s="270">
        <v>0</v>
      </c>
      <c r="CQ234" s="270">
        <v>0</v>
      </c>
      <c r="CR234" s="270">
        <v>0</v>
      </c>
      <c r="CS234" s="270">
        <v>0</v>
      </c>
      <c r="CT234" s="270">
        <v>0</v>
      </c>
      <c r="CU234" s="270"/>
      <c r="CV234" s="270">
        <v>0</v>
      </c>
      <c r="CW234" s="270">
        <v>0</v>
      </c>
      <c r="CX234" s="270">
        <v>0</v>
      </c>
      <c r="CY234" s="270">
        <v>0</v>
      </c>
      <c r="CZ234" s="270">
        <v>0</v>
      </c>
      <c r="DA234" s="270">
        <v>0</v>
      </c>
      <c r="DB234" s="270">
        <v>15</v>
      </c>
      <c r="DC234" s="270">
        <v>0</v>
      </c>
      <c r="DD234" s="270">
        <v>0</v>
      </c>
      <c r="DE234" s="270">
        <v>0</v>
      </c>
      <c r="DF234" s="270">
        <v>0</v>
      </c>
      <c r="DG234" s="270">
        <v>0</v>
      </c>
      <c r="DH234" s="270">
        <v>0</v>
      </c>
      <c r="DI234" s="270">
        <v>0</v>
      </c>
      <c r="DJ234" s="270">
        <v>0</v>
      </c>
      <c r="DK234" s="270">
        <v>0</v>
      </c>
      <c r="DL234" s="270">
        <v>0</v>
      </c>
      <c r="DM234" s="270">
        <v>0</v>
      </c>
      <c r="DN234" s="270">
        <v>0</v>
      </c>
      <c r="DO234" s="270">
        <v>0</v>
      </c>
      <c r="DP234" s="270">
        <v>0</v>
      </c>
      <c r="DQ234" s="270">
        <v>0</v>
      </c>
      <c r="DR234" s="270"/>
      <c r="DS234" s="270">
        <v>0</v>
      </c>
      <c r="DT234" s="270">
        <v>0</v>
      </c>
      <c r="DU234" s="270">
        <v>0</v>
      </c>
      <c r="DV234" s="270">
        <v>0</v>
      </c>
      <c r="DW234" s="270">
        <v>0</v>
      </c>
      <c r="DX234" s="270">
        <v>0</v>
      </c>
      <c r="DY234" s="270">
        <v>0</v>
      </c>
      <c r="DZ234" s="270">
        <v>0</v>
      </c>
      <c r="EA234" s="270">
        <v>0</v>
      </c>
      <c r="EB234" s="270">
        <v>0</v>
      </c>
      <c r="EC234" s="270">
        <v>0</v>
      </c>
      <c r="ED234" s="270">
        <v>0</v>
      </c>
      <c r="EE234" s="270">
        <v>0</v>
      </c>
      <c r="EF234" s="270">
        <v>0</v>
      </c>
      <c r="EG234" s="270">
        <v>0</v>
      </c>
      <c r="EH234" s="270">
        <v>0</v>
      </c>
      <c r="EI234" s="270">
        <v>0</v>
      </c>
      <c r="EJ234" s="270">
        <v>0</v>
      </c>
      <c r="EK234" s="270">
        <v>0</v>
      </c>
      <c r="EL234" s="270">
        <v>0</v>
      </c>
      <c r="EM234" s="270">
        <v>0</v>
      </c>
      <c r="EN234" s="270">
        <v>0</v>
      </c>
      <c r="EO234" s="270">
        <v>0</v>
      </c>
      <c r="EP234" s="270">
        <v>0</v>
      </c>
      <c r="EQ234" s="270">
        <v>0</v>
      </c>
      <c r="ER234" s="270">
        <v>0</v>
      </c>
      <c r="ES234" s="270">
        <v>0</v>
      </c>
      <c r="ET234" s="270">
        <v>0</v>
      </c>
      <c r="EU234" s="270">
        <v>0</v>
      </c>
      <c r="EV234" s="270">
        <v>0</v>
      </c>
      <c r="EW234" s="270">
        <v>0</v>
      </c>
      <c r="EX234" s="270">
        <v>0</v>
      </c>
      <c r="EY234" s="270">
        <v>0</v>
      </c>
      <c r="EZ234" s="270">
        <v>0</v>
      </c>
      <c r="FA234" s="270">
        <v>0</v>
      </c>
      <c r="FB234" s="270">
        <v>0</v>
      </c>
      <c r="FC234" s="270">
        <v>0</v>
      </c>
      <c r="FD234" s="270">
        <v>0</v>
      </c>
      <c r="FE234" s="270">
        <v>0</v>
      </c>
      <c r="FF234" s="270">
        <v>0</v>
      </c>
      <c r="FG234" s="270"/>
      <c r="FH234" s="270">
        <v>0</v>
      </c>
      <c r="FI234" s="270"/>
      <c r="FJ234" s="270">
        <v>0</v>
      </c>
      <c r="FK234" s="270">
        <v>0</v>
      </c>
      <c r="FL234" s="270">
        <v>0</v>
      </c>
      <c r="FM234" s="270">
        <v>0</v>
      </c>
      <c r="FN234" s="270">
        <v>0</v>
      </c>
      <c r="FO234" s="351">
        <v>720</v>
      </c>
      <c r="FP234" s="351">
        <v>0</v>
      </c>
      <c r="FQ234" s="351">
        <v>730</v>
      </c>
      <c r="FR234" s="13"/>
      <c r="FS234" s="270"/>
      <c r="FT234" s="270"/>
      <c r="FU234" s="270"/>
      <c r="FV234" s="270"/>
      <c r="FW234" s="270"/>
      <c r="FX234" s="270"/>
      <c r="FY234" s="270"/>
      <c r="FZ234" s="270"/>
      <c r="GA234" s="270"/>
      <c r="GB234" s="270"/>
      <c r="GC234" s="270"/>
      <c r="GD234" s="270"/>
      <c r="GE234" s="270"/>
      <c r="GF234" s="270"/>
      <c r="GG234" s="270"/>
      <c r="GH234" s="270"/>
      <c r="GI234" s="270"/>
      <c r="GJ234" s="270"/>
      <c r="GK234" s="270"/>
      <c r="GL234" s="270"/>
      <c r="GM234" s="270"/>
      <c r="GN234" s="270"/>
      <c r="GO234" s="270"/>
      <c r="GP234" s="270"/>
      <c r="GQ234" s="270"/>
      <c r="GR234" s="270"/>
      <c r="GS234" s="270"/>
      <c r="GT234" s="270"/>
      <c r="GU234" s="270"/>
      <c r="GV234" s="270"/>
      <c r="GW234" s="270"/>
      <c r="GX234" s="270"/>
      <c r="GY234" s="270"/>
      <c r="GZ234" s="270"/>
      <c r="HA234" s="270"/>
      <c r="HB234" s="270"/>
      <c r="HC234" s="270"/>
      <c r="HD234" s="270"/>
      <c r="HE234" s="270"/>
      <c r="HF234" s="270"/>
      <c r="HG234" s="270"/>
      <c r="HH234" s="270"/>
      <c r="HI234" s="270"/>
      <c r="HJ234" s="270"/>
      <c r="HK234" s="270"/>
      <c r="HL234" s="270"/>
      <c r="HM234" s="270"/>
      <c r="HN234" s="270"/>
      <c r="HO234" s="270"/>
      <c r="HP234" s="270"/>
      <c r="HQ234" s="270"/>
      <c r="HR234" s="270"/>
      <c r="HS234" s="270"/>
      <c r="HT234" s="270"/>
      <c r="HU234" s="270"/>
      <c r="HV234" s="270"/>
      <c r="HW234" s="270"/>
      <c r="HX234" s="270"/>
      <c r="HY234" s="270"/>
      <c r="HZ234" s="270"/>
      <c r="IA234" s="270"/>
      <c r="IB234" s="270"/>
      <c r="IC234" s="270"/>
      <c r="ID234" s="270"/>
      <c r="IE234" s="270"/>
      <c r="IF234" s="270"/>
      <c r="IG234" s="270"/>
      <c r="IH234" s="270"/>
    </row>
    <row r="235" spans="1:242" ht="12.75" customHeight="1" x14ac:dyDescent="0.2">
      <c r="A235" s="374" t="s">
        <v>344</v>
      </c>
      <c r="B235" s="270">
        <v>4625</v>
      </c>
      <c r="C235" s="270">
        <v>4625</v>
      </c>
      <c r="D235" s="270">
        <v>1860</v>
      </c>
      <c r="E235" s="270">
        <v>2760</v>
      </c>
      <c r="F235" s="270">
        <v>0</v>
      </c>
      <c r="G235" s="270">
        <v>0</v>
      </c>
      <c r="H235" s="270">
        <v>4625</v>
      </c>
      <c r="I235" s="270">
        <v>725</v>
      </c>
      <c r="J235" s="270">
        <v>3900</v>
      </c>
      <c r="K235" s="270">
        <v>1390</v>
      </c>
      <c r="L235" s="270">
        <v>88.358160920000003</v>
      </c>
      <c r="M235" s="270">
        <v>41</v>
      </c>
      <c r="N235" s="270">
        <v>1860</v>
      </c>
      <c r="O235" s="270">
        <v>880</v>
      </c>
      <c r="P235" s="270">
        <v>510</v>
      </c>
      <c r="Q235" s="270">
        <v>555</v>
      </c>
      <c r="R235" s="270">
        <v>245</v>
      </c>
      <c r="S235" s="270">
        <v>115</v>
      </c>
      <c r="T235" s="270">
        <v>85</v>
      </c>
      <c r="U235" s="270">
        <v>105</v>
      </c>
      <c r="V235" s="270">
        <v>1.9198895030000001</v>
      </c>
      <c r="W235" s="270">
        <v>2</v>
      </c>
      <c r="X235" s="270">
        <v>56.111592629999997</v>
      </c>
      <c r="Y235" s="270">
        <v>0</v>
      </c>
      <c r="Z235" s="270">
        <v>330</v>
      </c>
      <c r="AA235" s="270">
        <v>925</v>
      </c>
      <c r="AB235" s="270">
        <v>1335</v>
      </c>
      <c r="AC235" s="270">
        <v>1270</v>
      </c>
      <c r="AD235" s="270">
        <v>725</v>
      </c>
      <c r="AE235" s="270">
        <v>30</v>
      </c>
      <c r="AF235" s="270">
        <v>265</v>
      </c>
      <c r="AG235" s="270">
        <v>10</v>
      </c>
      <c r="AH235" s="270">
        <v>580</v>
      </c>
      <c r="AI235" s="270">
        <v>15</v>
      </c>
      <c r="AJ235" s="270">
        <v>80</v>
      </c>
      <c r="AK235" s="270" t="s">
        <v>1676</v>
      </c>
      <c r="AL235" s="270">
        <v>390</v>
      </c>
      <c r="AM235" s="270">
        <v>745</v>
      </c>
      <c r="AN235" s="270">
        <v>95</v>
      </c>
      <c r="AO235" s="270">
        <v>0</v>
      </c>
      <c r="AP235" s="270">
        <v>0</v>
      </c>
      <c r="AQ235" s="270">
        <v>290</v>
      </c>
      <c r="AR235" s="270">
        <v>65</v>
      </c>
      <c r="AS235" s="270">
        <v>70</v>
      </c>
      <c r="AT235" s="270">
        <v>285</v>
      </c>
      <c r="AU235" s="270">
        <v>0</v>
      </c>
      <c r="AV235" s="270">
        <v>15</v>
      </c>
      <c r="AW235" s="270">
        <v>360</v>
      </c>
      <c r="AX235" s="270" t="s">
        <v>1676</v>
      </c>
      <c r="AY235" s="270">
        <v>480</v>
      </c>
      <c r="AZ235" s="270">
        <v>730</v>
      </c>
      <c r="BA235" s="270">
        <v>10</v>
      </c>
      <c r="BB235" s="270">
        <v>130</v>
      </c>
      <c r="BC235" s="270">
        <v>35</v>
      </c>
      <c r="BD235" s="270">
        <v>80</v>
      </c>
      <c r="BE235" s="270">
        <v>25</v>
      </c>
      <c r="BF235" s="270" t="s">
        <v>1676</v>
      </c>
      <c r="BG235" s="270">
        <v>0</v>
      </c>
      <c r="BH235" s="270">
        <v>75</v>
      </c>
      <c r="BI235" s="270">
        <v>590</v>
      </c>
      <c r="BJ235" s="270">
        <v>15</v>
      </c>
      <c r="BK235" s="270" t="s">
        <v>1676</v>
      </c>
      <c r="BL235" s="270">
        <v>80</v>
      </c>
      <c r="BM235" s="270">
        <v>1315</v>
      </c>
      <c r="BN235" s="270">
        <v>15</v>
      </c>
      <c r="BO235" s="270">
        <v>1490</v>
      </c>
      <c r="BP235" s="270">
        <v>560</v>
      </c>
      <c r="BQ235" s="270">
        <v>0</v>
      </c>
      <c r="BR235" s="270">
        <v>0</v>
      </c>
      <c r="BS235" s="270" t="s">
        <v>1676</v>
      </c>
      <c r="BT235" s="270">
        <v>240</v>
      </c>
      <c r="BU235" s="270">
        <v>20</v>
      </c>
      <c r="BV235" s="270">
        <v>0</v>
      </c>
      <c r="BW235" s="270">
        <v>80</v>
      </c>
      <c r="BX235" s="270">
        <v>0</v>
      </c>
      <c r="BY235" s="270" t="s">
        <v>1676</v>
      </c>
      <c r="BZ235" s="270">
        <v>0</v>
      </c>
      <c r="CA235" s="270">
        <v>0</v>
      </c>
      <c r="CB235" s="270">
        <v>0</v>
      </c>
      <c r="CC235" s="270">
        <v>0</v>
      </c>
      <c r="CD235" s="270">
        <v>25</v>
      </c>
      <c r="CE235" s="270">
        <v>0</v>
      </c>
      <c r="CF235" s="270">
        <v>0</v>
      </c>
      <c r="CG235" s="270">
        <v>4600</v>
      </c>
      <c r="CH235" s="270">
        <v>0</v>
      </c>
      <c r="CI235" s="270">
        <v>1040</v>
      </c>
      <c r="CJ235" s="270">
        <v>355</v>
      </c>
      <c r="CK235" s="270">
        <v>970</v>
      </c>
      <c r="CL235" s="270">
        <v>105</v>
      </c>
      <c r="CM235" s="270">
        <v>590</v>
      </c>
      <c r="CN235" s="270">
        <v>0</v>
      </c>
      <c r="CO235" s="270">
        <v>0</v>
      </c>
      <c r="CP235" s="270">
        <v>0</v>
      </c>
      <c r="CQ235" s="270">
        <v>0</v>
      </c>
      <c r="CR235" s="270">
        <v>0</v>
      </c>
      <c r="CS235" s="270">
        <v>0</v>
      </c>
      <c r="CT235" s="270">
        <v>0</v>
      </c>
      <c r="CU235" s="270"/>
      <c r="CV235" s="270">
        <v>0</v>
      </c>
      <c r="CW235" s="270">
        <v>0</v>
      </c>
      <c r="CX235" s="270">
        <v>40</v>
      </c>
      <c r="CY235" s="270">
        <v>0</v>
      </c>
      <c r="CZ235" s="270">
        <v>0</v>
      </c>
      <c r="DA235" s="270">
        <v>0</v>
      </c>
      <c r="DB235" s="270">
        <v>605</v>
      </c>
      <c r="DC235" s="270">
        <v>0</v>
      </c>
      <c r="DD235" s="270">
        <v>0</v>
      </c>
      <c r="DE235" s="270">
        <v>0</v>
      </c>
      <c r="DF235" s="270">
        <v>505</v>
      </c>
      <c r="DG235" s="270">
        <v>0</v>
      </c>
      <c r="DH235" s="270">
        <v>0</v>
      </c>
      <c r="DI235" s="270">
        <v>0</v>
      </c>
      <c r="DJ235" s="270">
        <v>0</v>
      </c>
      <c r="DK235" s="270">
        <v>0</v>
      </c>
      <c r="DL235" s="270">
        <v>0</v>
      </c>
      <c r="DM235" s="270">
        <v>0</v>
      </c>
      <c r="DN235" s="270">
        <v>0</v>
      </c>
      <c r="DO235" s="270">
        <v>0</v>
      </c>
      <c r="DP235" s="270">
        <v>0</v>
      </c>
      <c r="DQ235" s="270">
        <v>0</v>
      </c>
      <c r="DR235" s="270"/>
      <c r="DS235" s="270">
        <v>0</v>
      </c>
      <c r="DT235" s="270">
        <v>0</v>
      </c>
      <c r="DU235" s="270">
        <v>0</v>
      </c>
      <c r="DV235" s="270">
        <v>0</v>
      </c>
      <c r="DW235" s="270">
        <v>0</v>
      </c>
      <c r="DX235" s="270">
        <v>0</v>
      </c>
      <c r="DY235" s="270">
        <v>0</v>
      </c>
      <c r="DZ235" s="270">
        <v>0</v>
      </c>
      <c r="EA235" s="270">
        <v>0</v>
      </c>
      <c r="EB235" s="270">
        <v>0</v>
      </c>
      <c r="EC235" s="270">
        <v>0</v>
      </c>
      <c r="ED235" s="270">
        <v>0</v>
      </c>
      <c r="EE235" s="270">
        <v>0</v>
      </c>
      <c r="EF235" s="270">
        <v>0</v>
      </c>
      <c r="EG235" s="270">
        <v>0</v>
      </c>
      <c r="EH235" s="270">
        <v>0</v>
      </c>
      <c r="EI235" s="270">
        <v>0</v>
      </c>
      <c r="EJ235" s="270">
        <v>0</v>
      </c>
      <c r="EK235" s="270">
        <v>0</v>
      </c>
      <c r="EL235" s="270">
        <v>0</v>
      </c>
      <c r="EM235" s="270">
        <v>410</v>
      </c>
      <c r="EN235" s="270">
        <v>0</v>
      </c>
      <c r="EO235" s="270">
        <v>0</v>
      </c>
      <c r="EP235" s="270">
        <v>0</v>
      </c>
      <c r="EQ235" s="270">
        <v>0</v>
      </c>
      <c r="ER235" s="270">
        <v>0</v>
      </c>
      <c r="ES235" s="270">
        <v>0</v>
      </c>
      <c r="ET235" s="270">
        <v>0</v>
      </c>
      <c r="EU235" s="270">
        <v>0</v>
      </c>
      <c r="EV235" s="270">
        <v>0</v>
      </c>
      <c r="EW235" s="270">
        <v>0</v>
      </c>
      <c r="EX235" s="270">
        <v>0</v>
      </c>
      <c r="EY235" s="270">
        <v>0</v>
      </c>
      <c r="EZ235" s="270">
        <v>0</v>
      </c>
      <c r="FA235" s="270">
        <v>0</v>
      </c>
      <c r="FB235" s="270">
        <v>0</v>
      </c>
      <c r="FC235" s="270">
        <v>0</v>
      </c>
      <c r="FD235" s="270">
        <v>0</v>
      </c>
      <c r="FE235" s="270">
        <v>0</v>
      </c>
      <c r="FF235" s="270">
        <v>0</v>
      </c>
      <c r="FG235" s="270"/>
      <c r="FH235" s="270">
        <v>0</v>
      </c>
      <c r="FI235" s="270"/>
      <c r="FJ235" s="270">
        <v>0</v>
      </c>
      <c r="FK235" s="270">
        <v>0</v>
      </c>
      <c r="FL235" s="270">
        <v>0</v>
      </c>
      <c r="FM235" s="270">
        <v>0</v>
      </c>
      <c r="FN235" s="270">
        <v>0</v>
      </c>
      <c r="FO235" s="351">
        <v>4490</v>
      </c>
      <c r="FP235" s="351">
        <v>0</v>
      </c>
      <c r="FQ235" s="351">
        <v>4350</v>
      </c>
      <c r="FR235" s="13"/>
      <c r="FS235" s="270"/>
      <c r="FT235" s="270"/>
      <c r="FU235" s="270"/>
      <c r="FV235" s="270"/>
      <c r="FW235" s="270"/>
      <c r="FX235" s="270"/>
      <c r="FY235" s="270"/>
      <c r="FZ235" s="270"/>
      <c r="GA235" s="270"/>
      <c r="GB235" s="270"/>
      <c r="GC235" s="270"/>
      <c r="GD235" s="270"/>
      <c r="GE235" s="270"/>
      <c r="GF235" s="270"/>
      <c r="GG235" s="270"/>
      <c r="GH235" s="270"/>
      <c r="GI235" s="270"/>
      <c r="GJ235" s="270"/>
      <c r="GK235" s="270"/>
      <c r="GL235" s="270"/>
      <c r="GM235" s="270"/>
      <c r="GN235" s="270"/>
      <c r="GO235" s="270"/>
      <c r="GP235" s="270"/>
      <c r="GQ235" s="270"/>
      <c r="GR235" s="270"/>
      <c r="GS235" s="270"/>
      <c r="GT235" s="270"/>
      <c r="GU235" s="270"/>
      <c r="GV235" s="270"/>
      <c r="GW235" s="270"/>
      <c r="GX235" s="270"/>
      <c r="GY235" s="270"/>
      <c r="GZ235" s="270"/>
      <c r="HA235" s="270"/>
      <c r="HB235" s="270"/>
      <c r="HC235" s="270"/>
      <c r="HD235" s="270"/>
      <c r="HE235" s="270"/>
      <c r="HF235" s="270"/>
      <c r="HG235" s="270"/>
      <c r="HH235" s="270"/>
      <c r="HI235" s="270"/>
      <c r="HJ235" s="270"/>
      <c r="HK235" s="270"/>
      <c r="HL235" s="270"/>
      <c r="HM235" s="270"/>
      <c r="HN235" s="270"/>
      <c r="HO235" s="270"/>
      <c r="HP235" s="270"/>
      <c r="HQ235" s="270"/>
      <c r="HR235" s="270"/>
      <c r="HS235" s="270"/>
      <c r="HT235" s="270"/>
      <c r="HU235" s="270"/>
      <c r="HV235" s="270"/>
      <c r="HW235" s="270"/>
      <c r="HX235" s="270"/>
      <c r="HY235" s="270"/>
      <c r="HZ235" s="270"/>
      <c r="IA235" s="270"/>
      <c r="IB235" s="270"/>
      <c r="IC235" s="270"/>
      <c r="ID235" s="270"/>
      <c r="IE235" s="270"/>
      <c r="IF235" s="270"/>
      <c r="IG235" s="270"/>
      <c r="IH235" s="270"/>
    </row>
    <row r="236" spans="1:242" ht="12.75" customHeight="1" x14ac:dyDescent="0.2">
      <c r="A236" s="374" t="s">
        <v>345</v>
      </c>
      <c r="B236" s="270">
        <v>5520</v>
      </c>
      <c r="C236" s="270">
        <v>5520</v>
      </c>
      <c r="D236" s="270">
        <v>2320</v>
      </c>
      <c r="E236" s="270">
        <v>3200</v>
      </c>
      <c r="F236" s="270">
        <v>0</v>
      </c>
      <c r="G236" s="270">
        <v>0</v>
      </c>
      <c r="H236" s="270">
        <v>5520</v>
      </c>
      <c r="I236" s="270">
        <v>645</v>
      </c>
      <c r="J236" s="270">
        <v>4875</v>
      </c>
      <c r="K236" s="270">
        <v>1280</v>
      </c>
      <c r="L236" s="270">
        <v>120.90662260000001</v>
      </c>
      <c r="M236" s="270">
        <v>43</v>
      </c>
      <c r="N236" s="270">
        <v>2045</v>
      </c>
      <c r="O236" s="270">
        <v>1300</v>
      </c>
      <c r="P236" s="270">
        <v>655</v>
      </c>
      <c r="Q236" s="270">
        <v>470</v>
      </c>
      <c r="R236" s="270">
        <v>270</v>
      </c>
      <c r="S236" s="270">
        <v>175</v>
      </c>
      <c r="T236" s="270">
        <v>245</v>
      </c>
      <c r="U236" s="270">
        <v>295</v>
      </c>
      <c r="V236" s="270">
        <v>1.9829721360000001</v>
      </c>
      <c r="W236" s="270">
        <v>2</v>
      </c>
      <c r="X236" s="270">
        <v>58.299311090000003</v>
      </c>
      <c r="Y236" s="270">
        <v>0</v>
      </c>
      <c r="Z236" s="270">
        <v>350</v>
      </c>
      <c r="AA236" s="270">
        <v>830</v>
      </c>
      <c r="AB236" s="270">
        <v>1595</v>
      </c>
      <c r="AC236" s="270">
        <v>1710</v>
      </c>
      <c r="AD236" s="270">
        <v>995</v>
      </c>
      <c r="AE236" s="270">
        <v>35</v>
      </c>
      <c r="AF236" s="270">
        <v>1035</v>
      </c>
      <c r="AG236" s="270" t="s">
        <v>1676</v>
      </c>
      <c r="AH236" s="270">
        <v>435</v>
      </c>
      <c r="AI236" s="270">
        <v>50</v>
      </c>
      <c r="AJ236" s="270">
        <v>185</v>
      </c>
      <c r="AK236" s="270">
        <v>35</v>
      </c>
      <c r="AL236" s="270">
        <v>495</v>
      </c>
      <c r="AM236" s="270">
        <v>895</v>
      </c>
      <c r="AN236" s="270">
        <v>100</v>
      </c>
      <c r="AO236" s="270">
        <v>0</v>
      </c>
      <c r="AP236" s="270" t="s">
        <v>1676</v>
      </c>
      <c r="AQ236" s="270">
        <v>55</v>
      </c>
      <c r="AR236" s="270">
        <v>95</v>
      </c>
      <c r="AS236" s="270">
        <v>50</v>
      </c>
      <c r="AT236" s="270">
        <v>210</v>
      </c>
      <c r="AU236" s="270">
        <v>0</v>
      </c>
      <c r="AV236" s="270">
        <v>50</v>
      </c>
      <c r="AW236" s="270">
        <v>435</v>
      </c>
      <c r="AX236" s="270">
        <v>0</v>
      </c>
      <c r="AY236" s="270">
        <v>95</v>
      </c>
      <c r="AZ236" s="270">
        <v>1100</v>
      </c>
      <c r="BA236" s="270">
        <v>30</v>
      </c>
      <c r="BB236" s="270">
        <v>155</v>
      </c>
      <c r="BC236" s="270">
        <v>15</v>
      </c>
      <c r="BD236" s="270">
        <v>140</v>
      </c>
      <c r="BE236" s="270">
        <v>35</v>
      </c>
      <c r="BF236" s="270" t="s">
        <v>1676</v>
      </c>
      <c r="BG236" s="270">
        <v>0</v>
      </c>
      <c r="BH236" s="270">
        <v>165</v>
      </c>
      <c r="BI236" s="270">
        <v>450</v>
      </c>
      <c r="BJ236" s="270">
        <v>50</v>
      </c>
      <c r="BK236" s="270" t="s">
        <v>1676</v>
      </c>
      <c r="BL236" s="270">
        <v>190</v>
      </c>
      <c r="BM236" s="270">
        <v>1450</v>
      </c>
      <c r="BN236" s="270">
        <v>35</v>
      </c>
      <c r="BO236" s="270">
        <v>2200</v>
      </c>
      <c r="BP236" s="270">
        <v>370</v>
      </c>
      <c r="BQ236" s="270">
        <v>0</v>
      </c>
      <c r="BR236" s="270">
        <v>0</v>
      </c>
      <c r="BS236" s="270">
        <v>15</v>
      </c>
      <c r="BT236" s="270">
        <v>270</v>
      </c>
      <c r="BU236" s="270">
        <v>40</v>
      </c>
      <c r="BV236" s="270">
        <v>0</v>
      </c>
      <c r="BW236" s="270">
        <v>95</v>
      </c>
      <c r="BX236" s="270">
        <v>0</v>
      </c>
      <c r="BY236" s="270" t="s">
        <v>1676</v>
      </c>
      <c r="BZ236" s="270">
        <v>0</v>
      </c>
      <c r="CA236" s="270" t="s">
        <v>1676</v>
      </c>
      <c r="CB236" s="270">
        <v>0</v>
      </c>
      <c r="CC236" s="270">
        <v>0</v>
      </c>
      <c r="CD236" s="270">
        <v>10</v>
      </c>
      <c r="CE236" s="270">
        <v>0</v>
      </c>
      <c r="CF236" s="270">
        <v>0</v>
      </c>
      <c r="CG236" s="270">
        <v>5500</v>
      </c>
      <c r="CH236" s="270">
        <v>0</v>
      </c>
      <c r="CI236" s="270">
        <v>1280</v>
      </c>
      <c r="CJ236" s="270">
        <v>155</v>
      </c>
      <c r="CK236" s="270">
        <v>1165</v>
      </c>
      <c r="CL236" s="270">
        <v>285</v>
      </c>
      <c r="CM236" s="270">
        <v>450</v>
      </c>
      <c r="CN236" s="270">
        <v>0</v>
      </c>
      <c r="CO236" s="270">
        <v>0</v>
      </c>
      <c r="CP236" s="270">
        <v>0</v>
      </c>
      <c r="CQ236" s="270">
        <v>0</v>
      </c>
      <c r="CR236" s="270">
        <v>10</v>
      </c>
      <c r="CS236" s="270">
        <v>0</v>
      </c>
      <c r="CT236" s="270">
        <v>0</v>
      </c>
      <c r="CU236" s="270"/>
      <c r="CV236" s="270">
        <v>0</v>
      </c>
      <c r="CW236" s="270">
        <v>20</v>
      </c>
      <c r="CX236" s="270">
        <v>0</v>
      </c>
      <c r="CY236" s="270">
        <v>0</v>
      </c>
      <c r="CZ236" s="270">
        <v>0</v>
      </c>
      <c r="DA236" s="270">
        <v>0</v>
      </c>
      <c r="DB236" s="270">
        <v>1200</v>
      </c>
      <c r="DC236" s="270">
        <v>0</v>
      </c>
      <c r="DD236" s="270">
        <v>0</v>
      </c>
      <c r="DE236" s="270">
        <v>0</v>
      </c>
      <c r="DF236" s="270">
        <v>570</v>
      </c>
      <c r="DG236" s="270">
        <v>0</v>
      </c>
      <c r="DH236" s="270">
        <v>0</v>
      </c>
      <c r="DI236" s="270">
        <v>0</v>
      </c>
      <c r="DJ236" s="270">
        <v>0</v>
      </c>
      <c r="DK236" s="270">
        <v>0</v>
      </c>
      <c r="DL236" s="270">
        <v>0</v>
      </c>
      <c r="DM236" s="270">
        <v>0</v>
      </c>
      <c r="DN236" s="270">
        <v>0</v>
      </c>
      <c r="DO236" s="270">
        <v>0</v>
      </c>
      <c r="DP236" s="270">
        <v>0</v>
      </c>
      <c r="DQ236" s="270">
        <v>0</v>
      </c>
      <c r="DR236" s="270"/>
      <c r="DS236" s="270">
        <v>0</v>
      </c>
      <c r="DT236" s="270">
        <v>0</v>
      </c>
      <c r="DU236" s="270">
        <v>0</v>
      </c>
      <c r="DV236" s="270">
        <v>0</v>
      </c>
      <c r="DW236" s="270">
        <v>0</v>
      </c>
      <c r="DX236" s="270">
        <v>0</v>
      </c>
      <c r="DY236" s="270">
        <v>0</v>
      </c>
      <c r="DZ236" s="270">
        <v>0</v>
      </c>
      <c r="EA236" s="270">
        <v>0</v>
      </c>
      <c r="EB236" s="270">
        <v>65</v>
      </c>
      <c r="EC236" s="270">
        <v>0</v>
      </c>
      <c r="ED236" s="270">
        <v>0</v>
      </c>
      <c r="EE236" s="270">
        <v>0</v>
      </c>
      <c r="EF236" s="270">
        <v>0</v>
      </c>
      <c r="EG236" s="270">
        <v>0</v>
      </c>
      <c r="EH236" s="270">
        <v>0</v>
      </c>
      <c r="EI236" s="270">
        <v>0</v>
      </c>
      <c r="EJ236" s="270">
        <v>0</v>
      </c>
      <c r="EK236" s="270">
        <v>0</v>
      </c>
      <c r="EL236" s="270">
        <v>0</v>
      </c>
      <c r="EM236" s="270">
        <v>320</v>
      </c>
      <c r="EN236" s="270">
        <v>0</v>
      </c>
      <c r="EO236" s="270">
        <v>0</v>
      </c>
      <c r="EP236" s="270">
        <v>0</v>
      </c>
      <c r="EQ236" s="270">
        <v>0</v>
      </c>
      <c r="ER236" s="270">
        <v>0</v>
      </c>
      <c r="ES236" s="270">
        <v>0</v>
      </c>
      <c r="ET236" s="270">
        <v>0</v>
      </c>
      <c r="EU236" s="270">
        <v>0</v>
      </c>
      <c r="EV236" s="270">
        <v>0</v>
      </c>
      <c r="EW236" s="270">
        <v>0</v>
      </c>
      <c r="EX236" s="270">
        <v>0</v>
      </c>
      <c r="EY236" s="270">
        <v>0</v>
      </c>
      <c r="EZ236" s="270">
        <v>0</v>
      </c>
      <c r="FA236" s="270">
        <v>0</v>
      </c>
      <c r="FB236" s="270">
        <v>0</v>
      </c>
      <c r="FC236" s="270">
        <v>0</v>
      </c>
      <c r="FD236" s="270">
        <v>0</v>
      </c>
      <c r="FE236" s="270">
        <v>0</v>
      </c>
      <c r="FF236" s="270">
        <v>0</v>
      </c>
      <c r="FG236" s="270"/>
      <c r="FH236" s="270">
        <v>0</v>
      </c>
      <c r="FI236" s="270"/>
      <c r="FJ236" s="270">
        <v>0</v>
      </c>
      <c r="FK236" s="270">
        <v>0</v>
      </c>
      <c r="FL236" s="270">
        <v>0</v>
      </c>
      <c r="FM236" s="270">
        <v>0</v>
      </c>
      <c r="FN236" s="270">
        <v>0</v>
      </c>
      <c r="FO236" s="351">
        <v>5365</v>
      </c>
      <c r="FP236" s="351">
        <v>0</v>
      </c>
      <c r="FQ236" s="351">
        <v>5450</v>
      </c>
      <c r="FR236" s="13"/>
      <c r="FS236" s="270"/>
      <c r="FT236" s="270"/>
      <c r="FU236" s="270"/>
      <c r="FV236" s="270"/>
      <c r="FW236" s="270"/>
      <c r="FX236" s="270"/>
      <c r="FY236" s="270"/>
      <c r="FZ236" s="270"/>
      <c r="GA236" s="270"/>
      <c r="GB236" s="270"/>
      <c r="GC236" s="270"/>
      <c r="GD236" s="270"/>
      <c r="GE236" s="270"/>
      <c r="GF236" s="270"/>
      <c r="GG236" s="270"/>
      <c r="GH236" s="270"/>
      <c r="GI236" s="270"/>
      <c r="GJ236" s="270"/>
      <c r="GK236" s="270"/>
      <c r="GL236" s="270"/>
      <c r="GM236" s="270"/>
      <c r="GN236" s="270"/>
      <c r="GO236" s="270"/>
      <c r="GP236" s="270"/>
      <c r="GQ236" s="270"/>
      <c r="GR236" s="270"/>
      <c r="GS236" s="270"/>
      <c r="GT236" s="270"/>
      <c r="GU236" s="270"/>
      <c r="GV236" s="270"/>
      <c r="GW236" s="270"/>
      <c r="GX236" s="270"/>
      <c r="GY236" s="270"/>
      <c r="GZ236" s="270"/>
      <c r="HA236" s="270"/>
      <c r="HB236" s="270"/>
      <c r="HC236" s="270"/>
      <c r="HD236" s="270"/>
      <c r="HE236" s="270"/>
      <c r="HF236" s="270"/>
      <c r="HG236" s="270"/>
      <c r="HH236" s="270"/>
      <c r="HI236" s="270"/>
      <c r="HJ236" s="270"/>
      <c r="HK236" s="270"/>
      <c r="HL236" s="270"/>
      <c r="HM236" s="270"/>
      <c r="HN236" s="270"/>
      <c r="HO236" s="270"/>
      <c r="HP236" s="270"/>
      <c r="HQ236" s="270"/>
      <c r="HR236" s="270"/>
      <c r="HS236" s="270"/>
      <c r="HT236" s="270"/>
      <c r="HU236" s="270"/>
      <c r="HV236" s="270"/>
      <c r="HW236" s="270"/>
      <c r="HX236" s="270"/>
      <c r="HY236" s="270"/>
      <c r="HZ236" s="270"/>
      <c r="IA236" s="270"/>
      <c r="IB236" s="270"/>
      <c r="IC236" s="270"/>
      <c r="ID236" s="270"/>
      <c r="IE236" s="270"/>
      <c r="IF236" s="270"/>
      <c r="IG236" s="270"/>
      <c r="IH236" s="270"/>
    </row>
    <row r="237" spans="1:242" ht="12.75" customHeight="1" x14ac:dyDescent="0.2">
      <c r="A237" s="374" t="s">
        <v>346</v>
      </c>
      <c r="B237" s="270">
        <v>6615</v>
      </c>
      <c r="C237" s="270">
        <v>6615</v>
      </c>
      <c r="D237" s="270">
        <v>2720</v>
      </c>
      <c r="E237" s="270">
        <v>3895</v>
      </c>
      <c r="F237" s="270">
        <v>0</v>
      </c>
      <c r="G237" s="270">
        <v>0</v>
      </c>
      <c r="H237" s="270">
        <v>6615</v>
      </c>
      <c r="I237" s="270">
        <v>805</v>
      </c>
      <c r="J237" s="270">
        <v>5810</v>
      </c>
      <c r="K237" s="270">
        <v>1765</v>
      </c>
      <c r="L237" s="270">
        <v>130.88483450000001</v>
      </c>
      <c r="M237" s="270">
        <v>65</v>
      </c>
      <c r="N237" s="270">
        <v>2195</v>
      </c>
      <c r="O237" s="270">
        <v>920</v>
      </c>
      <c r="P237" s="270">
        <v>965</v>
      </c>
      <c r="Q237" s="270">
        <v>1040</v>
      </c>
      <c r="R237" s="270">
        <v>620</v>
      </c>
      <c r="S237" s="270">
        <v>275</v>
      </c>
      <c r="T237" s="270">
        <v>230</v>
      </c>
      <c r="U237" s="270">
        <v>255</v>
      </c>
      <c r="V237" s="270">
        <v>2.1940298509999998</v>
      </c>
      <c r="W237" s="270">
        <v>2</v>
      </c>
      <c r="X237" s="270">
        <v>60.555387410000002</v>
      </c>
      <c r="Y237" s="270">
        <v>0</v>
      </c>
      <c r="Z237" s="270">
        <v>360</v>
      </c>
      <c r="AA237" s="270">
        <v>905</v>
      </c>
      <c r="AB237" s="270">
        <v>1685</v>
      </c>
      <c r="AC237" s="270">
        <v>2000</v>
      </c>
      <c r="AD237" s="270">
        <v>1580</v>
      </c>
      <c r="AE237" s="270">
        <v>85</v>
      </c>
      <c r="AF237" s="270">
        <v>415</v>
      </c>
      <c r="AG237" s="270">
        <v>0</v>
      </c>
      <c r="AH237" s="270">
        <v>1630</v>
      </c>
      <c r="AI237" s="270">
        <v>0</v>
      </c>
      <c r="AJ237" s="270" t="s">
        <v>1676</v>
      </c>
      <c r="AK237" s="270">
        <v>0</v>
      </c>
      <c r="AL237" s="270">
        <v>480</v>
      </c>
      <c r="AM237" s="270">
        <v>580</v>
      </c>
      <c r="AN237" s="270">
        <v>85</v>
      </c>
      <c r="AO237" s="270">
        <v>0</v>
      </c>
      <c r="AP237" s="270">
        <v>10</v>
      </c>
      <c r="AQ237" s="270">
        <v>390</v>
      </c>
      <c r="AR237" s="270">
        <v>90</v>
      </c>
      <c r="AS237" s="270">
        <v>80</v>
      </c>
      <c r="AT237" s="270">
        <v>170</v>
      </c>
      <c r="AU237" s="270">
        <v>0</v>
      </c>
      <c r="AV237" s="270">
        <v>40</v>
      </c>
      <c r="AW237" s="270">
        <v>490</v>
      </c>
      <c r="AX237" s="270">
        <v>0</v>
      </c>
      <c r="AY237" s="270">
        <v>540</v>
      </c>
      <c r="AZ237" s="270">
        <v>1335</v>
      </c>
      <c r="BA237" s="270">
        <v>45</v>
      </c>
      <c r="BB237" s="270">
        <v>245</v>
      </c>
      <c r="BC237" s="270">
        <v>40</v>
      </c>
      <c r="BD237" s="270">
        <v>55</v>
      </c>
      <c r="BE237" s="270">
        <v>25</v>
      </c>
      <c r="BF237" s="270" t="s">
        <v>1676</v>
      </c>
      <c r="BG237" s="270">
        <v>0</v>
      </c>
      <c r="BH237" s="270">
        <v>125</v>
      </c>
      <c r="BI237" s="270">
        <v>1670</v>
      </c>
      <c r="BJ237" s="270">
        <v>0</v>
      </c>
      <c r="BK237" s="270">
        <v>10</v>
      </c>
      <c r="BL237" s="270" t="s">
        <v>1676</v>
      </c>
      <c r="BM237" s="270">
        <v>1005</v>
      </c>
      <c r="BN237" s="270">
        <v>30</v>
      </c>
      <c r="BO237" s="270">
        <v>2445</v>
      </c>
      <c r="BP237" s="270">
        <v>555</v>
      </c>
      <c r="BQ237" s="270" t="s">
        <v>1676</v>
      </c>
      <c r="BR237" s="270">
        <v>0</v>
      </c>
      <c r="BS237" s="270" t="s">
        <v>1676</v>
      </c>
      <c r="BT237" s="270">
        <v>490</v>
      </c>
      <c r="BU237" s="270">
        <v>60</v>
      </c>
      <c r="BV237" s="270">
        <v>0</v>
      </c>
      <c r="BW237" s="270">
        <v>100</v>
      </c>
      <c r="BX237" s="270">
        <v>0</v>
      </c>
      <c r="BY237" s="270" t="s">
        <v>1676</v>
      </c>
      <c r="BZ237" s="270">
        <v>0</v>
      </c>
      <c r="CA237" s="270">
        <v>0</v>
      </c>
      <c r="CB237" s="270">
        <v>0</v>
      </c>
      <c r="CC237" s="270">
        <v>0</v>
      </c>
      <c r="CD237" s="270">
        <v>100</v>
      </c>
      <c r="CE237" s="270">
        <v>0</v>
      </c>
      <c r="CF237" s="270">
        <v>0</v>
      </c>
      <c r="CG237" s="270">
        <v>6515</v>
      </c>
      <c r="CH237" s="270">
        <v>0</v>
      </c>
      <c r="CI237" s="270">
        <v>1020</v>
      </c>
      <c r="CJ237" s="270">
        <v>510</v>
      </c>
      <c r="CK237" s="270">
        <v>1975</v>
      </c>
      <c r="CL237" s="270">
        <v>0</v>
      </c>
      <c r="CM237" s="270">
        <v>1680</v>
      </c>
      <c r="CN237" s="270">
        <v>0</v>
      </c>
      <c r="CO237" s="270">
        <v>0</v>
      </c>
      <c r="CP237" s="270">
        <v>0</v>
      </c>
      <c r="CQ237" s="270">
        <v>0</v>
      </c>
      <c r="CR237" s="270">
        <v>0</v>
      </c>
      <c r="CS237" s="270">
        <v>0</v>
      </c>
      <c r="CT237" s="270">
        <v>0</v>
      </c>
      <c r="CU237" s="270"/>
      <c r="CV237" s="270">
        <v>0</v>
      </c>
      <c r="CW237" s="270">
        <v>10</v>
      </c>
      <c r="CX237" s="270">
        <v>0</v>
      </c>
      <c r="CY237" s="270">
        <v>0</v>
      </c>
      <c r="CZ237" s="270">
        <v>0</v>
      </c>
      <c r="DA237" s="270">
        <v>0</v>
      </c>
      <c r="DB237" s="270">
        <v>655</v>
      </c>
      <c r="DC237" s="270">
        <v>0</v>
      </c>
      <c r="DD237" s="270">
        <v>0</v>
      </c>
      <c r="DE237" s="270">
        <v>0</v>
      </c>
      <c r="DF237" s="270">
        <v>415</v>
      </c>
      <c r="DG237" s="270">
        <v>0</v>
      </c>
      <c r="DH237" s="270">
        <v>0</v>
      </c>
      <c r="DI237" s="270">
        <v>0</v>
      </c>
      <c r="DJ237" s="270">
        <v>0</v>
      </c>
      <c r="DK237" s="270">
        <v>0</v>
      </c>
      <c r="DL237" s="270">
        <v>0</v>
      </c>
      <c r="DM237" s="270">
        <v>0</v>
      </c>
      <c r="DN237" s="270">
        <v>0</v>
      </c>
      <c r="DO237" s="270">
        <v>0</v>
      </c>
      <c r="DP237" s="270">
        <v>0</v>
      </c>
      <c r="DQ237" s="270">
        <v>0</v>
      </c>
      <c r="DR237" s="270"/>
      <c r="DS237" s="270">
        <v>0</v>
      </c>
      <c r="DT237" s="270">
        <v>0</v>
      </c>
      <c r="DU237" s="270">
        <v>0</v>
      </c>
      <c r="DV237" s="270">
        <v>0</v>
      </c>
      <c r="DW237" s="270">
        <v>0</v>
      </c>
      <c r="DX237" s="270">
        <v>0</v>
      </c>
      <c r="DY237" s="270">
        <v>0</v>
      </c>
      <c r="DZ237" s="270">
        <v>0</v>
      </c>
      <c r="EA237" s="270">
        <v>0</v>
      </c>
      <c r="EB237" s="270">
        <v>0</v>
      </c>
      <c r="EC237" s="270">
        <v>0</v>
      </c>
      <c r="ED237" s="270">
        <v>0</v>
      </c>
      <c r="EE237" s="270">
        <v>0</v>
      </c>
      <c r="EF237" s="270">
        <v>0</v>
      </c>
      <c r="EG237" s="270">
        <v>0</v>
      </c>
      <c r="EH237" s="270">
        <v>0</v>
      </c>
      <c r="EI237" s="270">
        <v>0</v>
      </c>
      <c r="EJ237" s="270">
        <v>0</v>
      </c>
      <c r="EK237" s="270">
        <v>0</v>
      </c>
      <c r="EL237" s="270">
        <v>0</v>
      </c>
      <c r="EM237" s="270">
        <v>315</v>
      </c>
      <c r="EN237" s="270">
        <v>0</v>
      </c>
      <c r="EO237" s="270">
        <v>0</v>
      </c>
      <c r="EP237" s="270">
        <v>0</v>
      </c>
      <c r="EQ237" s="270">
        <v>0</v>
      </c>
      <c r="ER237" s="270">
        <v>0</v>
      </c>
      <c r="ES237" s="270">
        <v>0</v>
      </c>
      <c r="ET237" s="270">
        <v>0</v>
      </c>
      <c r="EU237" s="270">
        <v>0</v>
      </c>
      <c r="EV237" s="270">
        <v>0</v>
      </c>
      <c r="EW237" s="270">
        <v>0</v>
      </c>
      <c r="EX237" s="270">
        <v>35</v>
      </c>
      <c r="EY237" s="270">
        <v>0</v>
      </c>
      <c r="EZ237" s="270">
        <v>0</v>
      </c>
      <c r="FA237" s="270">
        <v>0</v>
      </c>
      <c r="FB237" s="270">
        <v>0</v>
      </c>
      <c r="FC237" s="270">
        <v>0</v>
      </c>
      <c r="FD237" s="270">
        <v>0</v>
      </c>
      <c r="FE237" s="270">
        <v>0</v>
      </c>
      <c r="FF237" s="270">
        <v>0</v>
      </c>
      <c r="FG237" s="270"/>
      <c r="FH237" s="270">
        <v>0</v>
      </c>
      <c r="FI237" s="270"/>
      <c r="FJ237" s="270">
        <v>0</v>
      </c>
      <c r="FK237" s="270">
        <v>0</v>
      </c>
      <c r="FL237" s="270">
        <v>0</v>
      </c>
      <c r="FM237" s="270">
        <v>0</v>
      </c>
      <c r="FN237" s="270" t="s">
        <v>1676</v>
      </c>
      <c r="FO237" s="351">
        <v>6375</v>
      </c>
      <c r="FP237" s="351">
        <v>0</v>
      </c>
      <c r="FQ237" s="351">
        <v>6495</v>
      </c>
      <c r="FR237" s="13"/>
      <c r="FS237" s="270"/>
      <c r="FT237" s="270"/>
      <c r="FU237" s="270"/>
      <c r="FV237" s="270"/>
      <c r="FW237" s="270"/>
      <c r="FX237" s="270"/>
      <c r="FY237" s="270"/>
      <c r="FZ237" s="270"/>
      <c r="GA237" s="270"/>
      <c r="GB237" s="270"/>
      <c r="GC237" s="270"/>
      <c r="GD237" s="270"/>
      <c r="GE237" s="270"/>
      <c r="GF237" s="270"/>
      <c r="GG237" s="270"/>
      <c r="GH237" s="270"/>
      <c r="GI237" s="270"/>
      <c r="GJ237" s="270"/>
      <c r="GK237" s="270"/>
      <c r="GL237" s="270"/>
      <c r="GM237" s="270"/>
      <c r="GN237" s="270"/>
      <c r="GO237" s="270"/>
      <c r="GP237" s="270"/>
      <c r="GQ237" s="270"/>
      <c r="GR237" s="270"/>
      <c r="GS237" s="270"/>
      <c r="GT237" s="270"/>
      <c r="GU237" s="270"/>
      <c r="GV237" s="270"/>
      <c r="GW237" s="270"/>
      <c r="GX237" s="270"/>
      <c r="GY237" s="270"/>
      <c r="GZ237" s="270"/>
      <c r="HA237" s="270"/>
      <c r="HB237" s="270"/>
      <c r="HC237" s="270"/>
      <c r="HD237" s="270"/>
      <c r="HE237" s="270"/>
      <c r="HF237" s="270"/>
      <c r="HG237" s="270"/>
      <c r="HH237" s="270"/>
      <c r="HI237" s="270"/>
      <c r="HJ237" s="270"/>
      <c r="HK237" s="270"/>
      <c r="HL237" s="270"/>
      <c r="HM237" s="270"/>
      <c r="HN237" s="270"/>
      <c r="HO237" s="270"/>
      <c r="HP237" s="270"/>
      <c r="HQ237" s="270"/>
      <c r="HR237" s="270"/>
      <c r="HS237" s="270"/>
      <c r="HT237" s="270"/>
      <c r="HU237" s="270"/>
      <c r="HV237" s="270"/>
      <c r="HW237" s="270"/>
      <c r="HX237" s="270"/>
      <c r="HY237" s="270"/>
      <c r="HZ237" s="270"/>
      <c r="IA237" s="270"/>
      <c r="IB237" s="270"/>
      <c r="IC237" s="270"/>
      <c r="ID237" s="270"/>
      <c r="IE237" s="270"/>
      <c r="IF237" s="270"/>
      <c r="IG237" s="270"/>
      <c r="IH237" s="270"/>
    </row>
    <row r="238" spans="1:242" s="272" customFormat="1" ht="12.75" customHeight="1" x14ac:dyDescent="0.2">
      <c r="A238" s="374" t="s">
        <v>347</v>
      </c>
      <c r="B238" s="270">
        <v>5980</v>
      </c>
      <c r="C238" s="270">
        <v>5980</v>
      </c>
      <c r="D238" s="270">
        <v>2945</v>
      </c>
      <c r="E238" s="270">
        <v>3030</v>
      </c>
      <c r="F238" s="270">
        <v>0</v>
      </c>
      <c r="G238" s="270">
        <v>0</v>
      </c>
      <c r="H238" s="270">
        <v>5980</v>
      </c>
      <c r="I238" s="270">
        <v>1275</v>
      </c>
      <c r="J238" s="270">
        <v>4700</v>
      </c>
      <c r="K238" s="270">
        <v>2605</v>
      </c>
      <c r="L238" s="270">
        <v>83.779113069999994</v>
      </c>
      <c r="M238" s="270">
        <v>16</v>
      </c>
      <c r="N238" s="270">
        <v>3400</v>
      </c>
      <c r="O238" s="270">
        <v>495</v>
      </c>
      <c r="P238" s="270">
        <v>525</v>
      </c>
      <c r="Q238" s="270">
        <v>770</v>
      </c>
      <c r="R238" s="270">
        <v>320</v>
      </c>
      <c r="S238" s="270">
        <v>140</v>
      </c>
      <c r="T238" s="270">
        <v>125</v>
      </c>
      <c r="U238" s="270">
        <v>130</v>
      </c>
      <c r="V238" s="270">
        <v>2.0391542679999999</v>
      </c>
      <c r="W238" s="270">
        <v>2</v>
      </c>
      <c r="X238" s="270">
        <v>59.823361820000002</v>
      </c>
      <c r="Y238" s="270" t="s">
        <v>1676</v>
      </c>
      <c r="Z238" s="270">
        <v>425</v>
      </c>
      <c r="AA238" s="270">
        <v>840</v>
      </c>
      <c r="AB238" s="270">
        <v>1350</v>
      </c>
      <c r="AC238" s="270">
        <v>2045</v>
      </c>
      <c r="AD238" s="270">
        <v>1255</v>
      </c>
      <c r="AE238" s="270">
        <v>50</v>
      </c>
      <c r="AF238" s="270">
        <v>125</v>
      </c>
      <c r="AG238" s="270" t="s">
        <v>1676</v>
      </c>
      <c r="AH238" s="270">
        <v>1110</v>
      </c>
      <c r="AI238" s="270">
        <v>25</v>
      </c>
      <c r="AJ238" s="270">
        <v>160</v>
      </c>
      <c r="AK238" s="270">
        <v>50</v>
      </c>
      <c r="AL238" s="270">
        <v>210</v>
      </c>
      <c r="AM238" s="270">
        <v>425</v>
      </c>
      <c r="AN238" s="270">
        <v>175</v>
      </c>
      <c r="AO238" s="270">
        <v>0</v>
      </c>
      <c r="AP238" s="270">
        <v>0</v>
      </c>
      <c r="AQ238" s="270">
        <v>780</v>
      </c>
      <c r="AR238" s="270">
        <v>205</v>
      </c>
      <c r="AS238" s="270">
        <v>50</v>
      </c>
      <c r="AT238" s="270">
        <v>180</v>
      </c>
      <c r="AU238" s="270">
        <v>0</v>
      </c>
      <c r="AV238" s="270">
        <v>30</v>
      </c>
      <c r="AW238" s="270">
        <v>615</v>
      </c>
      <c r="AX238" s="270" t="s">
        <v>1676</v>
      </c>
      <c r="AY238" s="270">
        <v>160</v>
      </c>
      <c r="AZ238" s="270">
        <v>1480</v>
      </c>
      <c r="BA238" s="270">
        <v>35</v>
      </c>
      <c r="BB238" s="270">
        <v>150</v>
      </c>
      <c r="BC238" s="270">
        <v>15</v>
      </c>
      <c r="BD238" s="270">
        <v>75</v>
      </c>
      <c r="BE238" s="270">
        <v>20</v>
      </c>
      <c r="BF238" s="270">
        <v>10</v>
      </c>
      <c r="BG238" s="270" t="s">
        <v>1676</v>
      </c>
      <c r="BH238" s="270">
        <v>40</v>
      </c>
      <c r="BI238" s="270">
        <v>1140</v>
      </c>
      <c r="BJ238" s="270">
        <v>25</v>
      </c>
      <c r="BK238" s="270" t="s">
        <v>1676</v>
      </c>
      <c r="BL238" s="270">
        <v>210</v>
      </c>
      <c r="BM238" s="270">
        <v>1150</v>
      </c>
      <c r="BN238" s="270">
        <v>25</v>
      </c>
      <c r="BO238" s="270">
        <v>1810</v>
      </c>
      <c r="BP238" s="270">
        <v>850</v>
      </c>
      <c r="BQ238" s="270">
        <v>0</v>
      </c>
      <c r="BR238" s="270">
        <v>0</v>
      </c>
      <c r="BS238" s="270">
        <v>15</v>
      </c>
      <c r="BT238" s="270">
        <v>250</v>
      </c>
      <c r="BU238" s="270">
        <v>35</v>
      </c>
      <c r="BV238" s="270">
        <v>0</v>
      </c>
      <c r="BW238" s="270">
        <v>305</v>
      </c>
      <c r="BX238" s="270">
        <v>0</v>
      </c>
      <c r="BY238" s="270" t="s">
        <v>1676</v>
      </c>
      <c r="BZ238" s="270">
        <v>0</v>
      </c>
      <c r="CA238" s="270">
        <v>0</v>
      </c>
      <c r="CB238" s="270">
        <v>0</v>
      </c>
      <c r="CC238" s="270">
        <v>0</v>
      </c>
      <c r="CD238" s="270">
        <v>150</v>
      </c>
      <c r="CE238" s="270" t="s">
        <v>1676</v>
      </c>
      <c r="CF238" s="270">
        <v>0</v>
      </c>
      <c r="CG238" s="270">
        <v>5825</v>
      </c>
      <c r="CH238" s="270">
        <v>0</v>
      </c>
      <c r="CI238" s="270">
        <v>1035</v>
      </c>
      <c r="CJ238" s="270">
        <v>945</v>
      </c>
      <c r="CK238" s="270">
        <v>1530</v>
      </c>
      <c r="CL238" s="270">
        <v>265</v>
      </c>
      <c r="CM238" s="270">
        <v>1145</v>
      </c>
      <c r="CN238" s="270">
        <v>0</v>
      </c>
      <c r="CO238" s="270">
        <v>0</v>
      </c>
      <c r="CP238" s="270">
        <v>0</v>
      </c>
      <c r="CQ238" s="270">
        <v>0</v>
      </c>
      <c r="CR238" s="270">
        <v>0</v>
      </c>
      <c r="CS238" s="270">
        <v>0</v>
      </c>
      <c r="CT238" s="270">
        <v>0</v>
      </c>
      <c r="CU238" s="270"/>
      <c r="CV238" s="270">
        <v>0</v>
      </c>
      <c r="CW238" s="270">
        <v>90</v>
      </c>
      <c r="CX238" s="270">
        <v>125</v>
      </c>
      <c r="CY238" s="270">
        <v>0</v>
      </c>
      <c r="CZ238" s="270">
        <v>0</v>
      </c>
      <c r="DA238" s="270">
        <v>0</v>
      </c>
      <c r="DB238" s="270">
        <v>185</v>
      </c>
      <c r="DC238" s="270">
        <v>0</v>
      </c>
      <c r="DD238" s="270">
        <v>0</v>
      </c>
      <c r="DE238" s="270">
        <v>0</v>
      </c>
      <c r="DF238" s="270">
        <v>330</v>
      </c>
      <c r="DG238" s="270">
        <v>0</v>
      </c>
      <c r="DH238" s="270">
        <v>0</v>
      </c>
      <c r="DI238" s="270">
        <v>0</v>
      </c>
      <c r="DJ238" s="270">
        <v>0</v>
      </c>
      <c r="DK238" s="270">
        <v>0</v>
      </c>
      <c r="DL238" s="270">
        <v>0</v>
      </c>
      <c r="DM238" s="270">
        <v>0</v>
      </c>
      <c r="DN238" s="270">
        <v>0</v>
      </c>
      <c r="DO238" s="270">
        <v>0</v>
      </c>
      <c r="DP238" s="270">
        <v>0</v>
      </c>
      <c r="DQ238" s="270">
        <v>0</v>
      </c>
      <c r="DR238" s="270"/>
      <c r="DS238" s="270">
        <v>0</v>
      </c>
      <c r="DT238" s="270">
        <v>0</v>
      </c>
      <c r="DU238" s="270">
        <v>0</v>
      </c>
      <c r="DV238" s="270">
        <v>0</v>
      </c>
      <c r="DW238" s="270">
        <v>0</v>
      </c>
      <c r="DX238" s="270">
        <v>0</v>
      </c>
      <c r="DY238" s="270">
        <v>0</v>
      </c>
      <c r="DZ238" s="270">
        <v>0</v>
      </c>
      <c r="EA238" s="270">
        <v>0</v>
      </c>
      <c r="EB238" s="270">
        <v>0</v>
      </c>
      <c r="EC238" s="270">
        <v>0</v>
      </c>
      <c r="ED238" s="270">
        <v>0</v>
      </c>
      <c r="EE238" s="270">
        <v>0</v>
      </c>
      <c r="EF238" s="270">
        <v>0</v>
      </c>
      <c r="EG238" s="270">
        <v>0</v>
      </c>
      <c r="EH238" s="270">
        <v>0</v>
      </c>
      <c r="EI238" s="270">
        <v>0</v>
      </c>
      <c r="EJ238" s="270">
        <v>0</v>
      </c>
      <c r="EK238" s="270">
        <v>0</v>
      </c>
      <c r="EL238" s="270">
        <v>0</v>
      </c>
      <c r="EM238" s="270">
        <v>320</v>
      </c>
      <c r="EN238" s="270">
        <v>0</v>
      </c>
      <c r="EO238" s="270">
        <v>0</v>
      </c>
      <c r="EP238" s="270">
        <v>0</v>
      </c>
      <c r="EQ238" s="270">
        <v>0</v>
      </c>
      <c r="ER238" s="270">
        <v>0</v>
      </c>
      <c r="ES238" s="270">
        <v>0</v>
      </c>
      <c r="ET238" s="270">
        <v>0</v>
      </c>
      <c r="EU238" s="270">
        <v>0</v>
      </c>
      <c r="EV238" s="270">
        <v>0</v>
      </c>
      <c r="EW238" s="270">
        <v>0</v>
      </c>
      <c r="EX238" s="270" t="s">
        <v>1676</v>
      </c>
      <c r="EY238" s="270">
        <v>0</v>
      </c>
      <c r="EZ238" s="270">
        <v>0</v>
      </c>
      <c r="FA238" s="270">
        <v>0</v>
      </c>
      <c r="FB238" s="270">
        <v>0</v>
      </c>
      <c r="FC238" s="270">
        <v>0</v>
      </c>
      <c r="FD238" s="270">
        <v>0</v>
      </c>
      <c r="FE238" s="270">
        <v>0</v>
      </c>
      <c r="FF238" s="270">
        <v>0</v>
      </c>
      <c r="FG238" s="270"/>
      <c r="FH238" s="270">
        <v>0</v>
      </c>
      <c r="FI238" s="270"/>
      <c r="FJ238" s="270">
        <v>0</v>
      </c>
      <c r="FK238" s="270">
        <v>0</v>
      </c>
      <c r="FL238" s="270">
        <v>0</v>
      </c>
      <c r="FM238" s="270">
        <v>0</v>
      </c>
      <c r="FN238" s="270">
        <v>0</v>
      </c>
      <c r="FO238" s="351">
        <v>5830</v>
      </c>
      <c r="FP238" s="351">
        <v>0</v>
      </c>
      <c r="FQ238" s="351">
        <v>5910</v>
      </c>
      <c r="FR238" s="13"/>
      <c r="FS238" s="13"/>
      <c r="FT238" s="13"/>
      <c r="FU238" s="13"/>
      <c r="FV238" s="13"/>
      <c r="FW238" s="13"/>
      <c r="FX238" s="13"/>
      <c r="FY238" s="13"/>
      <c r="FZ238" s="13"/>
      <c r="GA238" s="13"/>
      <c r="GB238" s="13"/>
      <c r="GC238" s="13"/>
      <c r="GD238" s="13"/>
      <c r="GE238" s="13"/>
      <c r="GF238" s="13"/>
      <c r="GG238" s="13"/>
      <c r="GH238" s="13"/>
      <c r="GI238" s="13"/>
      <c r="GJ238" s="13"/>
      <c r="GK238" s="13"/>
      <c r="GL238" s="13"/>
      <c r="GM238" s="13"/>
      <c r="GN238" s="13"/>
      <c r="GO238" s="13"/>
      <c r="GP238" s="13"/>
      <c r="GQ238" s="13"/>
      <c r="GR238" s="13"/>
      <c r="GS238" s="13"/>
      <c r="GT238" s="13"/>
      <c r="GU238" s="13"/>
      <c r="GV238" s="13"/>
      <c r="GW238" s="13"/>
      <c r="GX238" s="13"/>
      <c r="GY238" s="13"/>
      <c r="GZ238" s="13"/>
      <c r="HA238" s="13"/>
      <c r="HB238" s="13"/>
      <c r="HC238" s="13"/>
      <c r="HD238" s="13"/>
      <c r="HE238" s="13"/>
      <c r="HF238" s="13"/>
      <c r="HG238" s="13"/>
      <c r="HH238" s="13"/>
      <c r="HI238" s="13"/>
      <c r="HJ238" s="13"/>
      <c r="HK238" s="13"/>
      <c r="HL238" s="13"/>
      <c r="HM238" s="13"/>
      <c r="HN238" s="13"/>
      <c r="HO238" s="13"/>
      <c r="HP238" s="13"/>
      <c r="HQ238" s="13"/>
      <c r="HR238" s="13"/>
      <c r="HS238" s="13"/>
      <c r="HT238" s="13"/>
      <c r="HU238" s="13"/>
      <c r="HV238" s="13"/>
      <c r="HW238" s="13"/>
      <c r="HX238" s="13"/>
      <c r="HY238" s="13"/>
      <c r="HZ238" s="13"/>
      <c r="IA238" s="13"/>
      <c r="IB238" s="13"/>
      <c r="IC238" s="13"/>
      <c r="ID238" s="13"/>
      <c r="IE238" s="13"/>
      <c r="IF238" s="13"/>
      <c r="IG238" s="13"/>
      <c r="IH238" s="13"/>
    </row>
    <row r="239" spans="1:242" ht="12.75" customHeight="1" x14ac:dyDescent="0.2">
      <c r="A239" s="374" t="s">
        <v>348</v>
      </c>
      <c r="B239" s="270">
        <v>10270</v>
      </c>
      <c r="C239" s="270">
        <v>10270</v>
      </c>
      <c r="D239" s="270">
        <v>4235</v>
      </c>
      <c r="E239" s="270">
        <v>6035</v>
      </c>
      <c r="F239" s="270">
        <v>0</v>
      </c>
      <c r="G239" s="270">
        <v>0</v>
      </c>
      <c r="H239" s="270">
        <v>10270</v>
      </c>
      <c r="I239" s="270">
        <v>950</v>
      </c>
      <c r="J239" s="270">
        <v>9325</v>
      </c>
      <c r="K239" s="270">
        <v>1935</v>
      </c>
      <c r="L239" s="270">
        <v>102.090766</v>
      </c>
      <c r="M239" s="270">
        <v>23</v>
      </c>
      <c r="N239" s="270">
        <v>4185</v>
      </c>
      <c r="O239" s="270">
        <v>1215</v>
      </c>
      <c r="P239" s="270">
        <v>630</v>
      </c>
      <c r="Q239" s="270">
        <v>720</v>
      </c>
      <c r="R239" s="270">
        <v>265</v>
      </c>
      <c r="S239" s="270">
        <v>145</v>
      </c>
      <c r="T239" s="270">
        <v>160</v>
      </c>
      <c r="U239" s="270">
        <v>310</v>
      </c>
      <c r="V239" s="270">
        <v>2.0400421500000001</v>
      </c>
      <c r="W239" s="270">
        <v>2</v>
      </c>
      <c r="X239" s="270">
        <v>56.378352020000001</v>
      </c>
      <c r="Y239" s="270">
        <v>0</v>
      </c>
      <c r="Z239" s="270">
        <v>775</v>
      </c>
      <c r="AA239" s="270">
        <v>1940</v>
      </c>
      <c r="AB239" s="270">
        <v>2880</v>
      </c>
      <c r="AC239" s="270">
        <v>2930</v>
      </c>
      <c r="AD239" s="270">
        <v>1680</v>
      </c>
      <c r="AE239" s="270">
        <v>55</v>
      </c>
      <c r="AF239" s="270">
        <v>515</v>
      </c>
      <c r="AG239" s="270" t="s">
        <v>1676</v>
      </c>
      <c r="AH239" s="270">
        <v>1525</v>
      </c>
      <c r="AI239" s="270">
        <v>15</v>
      </c>
      <c r="AJ239" s="270">
        <v>120</v>
      </c>
      <c r="AK239" s="270">
        <v>20</v>
      </c>
      <c r="AL239" s="270">
        <v>2110</v>
      </c>
      <c r="AM239" s="270">
        <v>2020</v>
      </c>
      <c r="AN239" s="270">
        <v>120</v>
      </c>
      <c r="AO239" s="270">
        <v>0</v>
      </c>
      <c r="AP239" s="270">
        <v>0</v>
      </c>
      <c r="AQ239" s="270">
        <v>810</v>
      </c>
      <c r="AR239" s="270">
        <v>140</v>
      </c>
      <c r="AS239" s="270">
        <v>105</v>
      </c>
      <c r="AT239" s="270">
        <v>430</v>
      </c>
      <c r="AU239" s="270">
        <v>0</v>
      </c>
      <c r="AV239" s="270">
        <v>30</v>
      </c>
      <c r="AW239" s="270">
        <v>585</v>
      </c>
      <c r="AX239" s="270" t="s">
        <v>1676</v>
      </c>
      <c r="AY239" s="270">
        <v>365</v>
      </c>
      <c r="AZ239" s="270">
        <v>1115</v>
      </c>
      <c r="BA239" s="270">
        <v>135</v>
      </c>
      <c r="BB239" s="270">
        <v>100</v>
      </c>
      <c r="BC239" s="270">
        <v>90</v>
      </c>
      <c r="BD239" s="270">
        <v>85</v>
      </c>
      <c r="BE239" s="270">
        <v>55</v>
      </c>
      <c r="BF239" s="270" t="s">
        <v>1676</v>
      </c>
      <c r="BG239" s="270" t="s">
        <v>1676</v>
      </c>
      <c r="BH239" s="270">
        <v>175</v>
      </c>
      <c r="BI239" s="270">
        <v>1535</v>
      </c>
      <c r="BJ239" s="270">
        <v>10</v>
      </c>
      <c r="BK239" s="270" t="s">
        <v>1676</v>
      </c>
      <c r="BL239" s="270">
        <v>140</v>
      </c>
      <c r="BM239" s="270">
        <v>3775</v>
      </c>
      <c r="BN239" s="270">
        <v>30</v>
      </c>
      <c r="BO239" s="270">
        <v>1935</v>
      </c>
      <c r="BP239" s="270">
        <v>1290</v>
      </c>
      <c r="BQ239" s="270">
        <v>0</v>
      </c>
      <c r="BR239" s="270">
        <v>0</v>
      </c>
      <c r="BS239" s="270">
        <v>10</v>
      </c>
      <c r="BT239" s="270">
        <v>835</v>
      </c>
      <c r="BU239" s="270">
        <v>40</v>
      </c>
      <c r="BV239" s="270">
        <v>0</v>
      </c>
      <c r="BW239" s="270">
        <v>245</v>
      </c>
      <c r="BX239" s="270">
        <v>0</v>
      </c>
      <c r="BY239" s="270" t="s">
        <v>1676</v>
      </c>
      <c r="BZ239" s="270">
        <v>0</v>
      </c>
      <c r="CA239" s="270">
        <v>0</v>
      </c>
      <c r="CB239" s="270">
        <v>0</v>
      </c>
      <c r="CC239" s="270">
        <v>0</v>
      </c>
      <c r="CD239" s="270">
        <v>60</v>
      </c>
      <c r="CE239" s="270" t="s">
        <v>1676</v>
      </c>
      <c r="CF239" s="270">
        <v>0</v>
      </c>
      <c r="CG239" s="270">
        <v>10210</v>
      </c>
      <c r="CH239" s="270">
        <v>0</v>
      </c>
      <c r="CI239" s="270">
        <v>1105</v>
      </c>
      <c r="CJ239" s="270">
        <v>950</v>
      </c>
      <c r="CK239" s="270">
        <v>1995</v>
      </c>
      <c r="CL239" s="270">
        <v>130</v>
      </c>
      <c r="CM239" s="270">
        <v>1540</v>
      </c>
      <c r="CN239" s="270">
        <v>0</v>
      </c>
      <c r="CO239" s="270">
        <v>0</v>
      </c>
      <c r="CP239" s="270">
        <v>0</v>
      </c>
      <c r="CQ239" s="270">
        <v>0</v>
      </c>
      <c r="CR239" s="270" t="s">
        <v>1676</v>
      </c>
      <c r="CS239" s="270">
        <v>0</v>
      </c>
      <c r="CT239" s="270">
        <v>0</v>
      </c>
      <c r="CU239" s="270"/>
      <c r="CV239" s="270">
        <v>0</v>
      </c>
      <c r="CW239" s="270">
        <v>0</v>
      </c>
      <c r="CX239" s="270">
        <v>40</v>
      </c>
      <c r="CY239" s="270">
        <v>0</v>
      </c>
      <c r="CZ239" s="270">
        <v>0</v>
      </c>
      <c r="DA239" s="270">
        <v>0</v>
      </c>
      <c r="DB239" s="270">
        <v>175</v>
      </c>
      <c r="DC239" s="270">
        <v>0</v>
      </c>
      <c r="DD239" s="270">
        <v>0</v>
      </c>
      <c r="DE239" s="270">
        <v>0</v>
      </c>
      <c r="DF239" s="270">
        <v>3695</v>
      </c>
      <c r="DG239" s="270">
        <v>0</v>
      </c>
      <c r="DH239" s="270">
        <v>0</v>
      </c>
      <c r="DI239" s="270">
        <v>0</v>
      </c>
      <c r="DJ239" s="270">
        <v>0</v>
      </c>
      <c r="DK239" s="270">
        <v>0</v>
      </c>
      <c r="DL239" s="270">
        <v>0</v>
      </c>
      <c r="DM239" s="270">
        <v>0</v>
      </c>
      <c r="DN239" s="270">
        <v>0</v>
      </c>
      <c r="DO239" s="270">
        <v>0</v>
      </c>
      <c r="DP239" s="270">
        <v>0</v>
      </c>
      <c r="DQ239" s="270">
        <v>0</v>
      </c>
      <c r="DR239" s="270"/>
      <c r="DS239" s="270">
        <v>0</v>
      </c>
      <c r="DT239" s="270">
        <v>0</v>
      </c>
      <c r="DU239" s="270">
        <v>0</v>
      </c>
      <c r="DV239" s="270">
        <v>0</v>
      </c>
      <c r="DW239" s="270">
        <v>0</v>
      </c>
      <c r="DX239" s="270">
        <v>0</v>
      </c>
      <c r="DY239" s="270">
        <v>0</v>
      </c>
      <c r="DZ239" s="270">
        <v>0</v>
      </c>
      <c r="EA239" s="270">
        <v>0</v>
      </c>
      <c r="EB239" s="270">
        <v>0</v>
      </c>
      <c r="EC239" s="270">
        <v>0</v>
      </c>
      <c r="ED239" s="270">
        <v>0</v>
      </c>
      <c r="EE239" s="270">
        <v>0</v>
      </c>
      <c r="EF239" s="270">
        <v>0</v>
      </c>
      <c r="EG239" s="270">
        <v>0</v>
      </c>
      <c r="EH239" s="270">
        <v>0</v>
      </c>
      <c r="EI239" s="270">
        <v>0</v>
      </c>
      <c r="EJ239" s="270">
        <v>0</v>
      </c>
      <c r="EK239" s="270">
        <v>0</v>
      </c>
      <c r="EL239" s="270">
        <v>0</v>
      </c>
      <c r="EM239" s="270">
        <v>635</v>
      </c>
      <c r="EN239" s="270">
        <v>0</v>
      </c>
      <c r="EO239" s="270">
        <v>0</v>
      </c>
      <c r="EP239" s="270">
        <v>0</v>
      </c>
      <c r="EQ239" s="270">
        <v>0</v>
      </c>
      <c r="ER239" s="270">
        <v>0</v>
      </c>
      <c r="ES239" s="270">
        <v>0</v>
      </c>
      <c r="ET239" s="270">
        <v>0</v>
      </c>
      <c r="EU239" s="270">
        <v>0</v>
      </c>
      <c r="EV239" s="270">
        <v>0</v>
      </c>
      <c r="EW239" s="270">
        <v>0</v>
      </c>
      <c r="EX239" s="270">
        <v>0</v>
      </c>
      <c r="EY239" s="270" t="s">
        <v>1676</v>
      </c>
      <c r="EZ239" s="270">
        <v>0</v>
      </c>
      <c r="FA239" s="270">
        <v>0</v>
      </c>
      <c r="FB239" s="270">
        <v>0</v>
      </c>
      <c r="FC239" s="270">
        <v>0</v>
      </c>
      <c r="FD239" s="270">
        <v>0</v>
      </c>
      <c r="FE239" s="270">
        <v>0</v>
      </c>
      <c r="FF239" s="270">
        <v>0</v>
      </c>
      <c r="FG239" s="270"/>
      <c r="FH239" s="270">
        <v>0</v>
      </c>
      <c r="FI239" s="270"/>
      <c r="FJ239" s="270">
        <v>0</v>
      </c>
      <c r="FK239" s="270">
        <v>0</v>
      </c>
      <c r="FL239" s="270">
        <v>0</v>
      </c>
      <c r="FM239" s="270">
        <v>0</v>
      </c>
      <c r="FN239" s="270">
        <v>0</v>
      </c>
      <c r="FO239" s="351">
        <v>10175</v>
      </c>
      <c r="FP239" s="351">
        <v>0</v>
      </c>
      <c r="FQ239" s="351">
        <v>7625</v>
      </c>
      <c r="FR239" s="13"/>
      <c r="FS239" s="270"/>
      <c r="FT239" s="270"/>
      <c r="FU239" s="270"/>
      <c r="FV239" s="270"/>
      <c r="FW239" s="270"/>
      <c r="FX239" s="270"/>
      <c r="FY239" s="270"/>
      <c r="FZ239" s="270"/>
      <c r="GA239" s="270"/>
      <c r="GB239" s="270"/>
      <c r="GC239" s="270"/>
      <c r="GD239" s="270"/>
      <c r="GE239" s="270"/>
      <c r="GF239" s="270"/>
      <c r="GG239" s="270"/>
      <c r="GH239" s="270"/>
      <c r="GI239" s="270"/>
      <c r="GJ239" s="270"/>
      <c r="GK239" s="270"/>
      <c r="GL239" s="270"/>
      <c r="GM239" s="270"/>
      <c r="GN239" s="270"/>
      <c r="GO239" s="270"/>
      <c r="GP239" s="270"/>
      <c r="GQ239" s="270"/>
      <c r="GR239" s="270"/>
      <c r="GS239" s="270"/>
      <c r="GT239" s="270"/>
      <c r="GU239" s="270"/>
      <c r="GV239" s="270"/>
      <c r="GW239" s="270"/>
      <c r="GX239" s="270"/>
      <c r="GY239" s="270"/>
      <c r="GZ239" s="270"/>
      <c r="HA239" s="270"/>
      <c r="HB239" s="270"/>
      <c r="HC239" s="270"/>
      <c r="HD239" s="270"/>
      <c r="HE239" s="270"/>
      <c r="HF239" s="270"/>
      <c r="HG239" s="270"/>
      <c r="HH239" s="270"/>
      <c r="HI239" s="270"/>
      <c r="HJ239" s="270"/>
      <c r="HK239" s="270"/>
      <c r="HL239" s="270"/>
      <c r="HM239" s="270"/>
      <c r="HN239" s="270"/>
      <c r="HO239" s="270"/>
      <c r="HP239" s="270"/>
      <c r="HQ239" s="270"/>
      <c r="HR239" s="270"/>
      <c r="HS239" s="270"/>
      <c r="HT239" s="270"/>
      <c r="HU239" s="270"/>
      <c r="HV239" s="270"/>
      <c r="HW239" s="270"/>
      <c r="HX239" s="270"/>
      <c r="HY239" s="270"/>
      <c r="HZ239" s="270"/>
      <c r="IA239" s="270"/>
      <c r="IB239" s="270"/>
      <c r="IC239" s="270"/>
      <c r="ID239" s="270"/>
      <c r="IE239" s="270"/>
      <c r="IF239" s="270"/>
      <c r="IG239" s="270"/>
      <c r="IH239" s="270"/>
    </row>
    <row r="240" spans="1:242" ht="12.75" customHeight="1" x14ac:dyDescent="0.2">
      <c r="A240" s="374" t="s">
        <v>349</v>
      </c>
      <c r="B240" s="270">
        <v>12770</v>
      </c>
      <c r="C240" s="270">
        <v>12770</v>
      </c>
      <c r="D240" s="270">
        <v>5890</v>
      </c>
      <c r="E240" s="270">
        <v>6880</v>
      </c>
      <c r="F240" s="270">
        <v>0</v>
      </c>
      <c r="G240" s="270">
        <v>0</v>
      </c>
      <c r="H240" s="270">
        <v>12770</v>
      </c>
      <c r="I240" s="270">
        <v>1395</v>
      </c>
      <c r="J240" s="270">
        <v>11375</v>
      </c>
      <c r="K240" s="270">
        <v>2770</v>
      </c>
      <c r="L240" s="270">
        <v>177.55798730000001</v>
      </c>
      <c r="M240" s="270">
        <v>50</v>
      </c>
      <c r="N240" s="270">
        <v>3695</v>
      </c>
      <c r="O240" s="270">
        <v>2020</v>
      </c>
      <c r="P240" s="270">
        <v>1330</v>
      </c>
      <c r="Q240" s="270">
        <v>1430</v>
      </c>
      <c r="R240" s="270">
        <v>410</v>
      </c>
      <c r="S240" s="270">
        <v>250</v>
      </c>
      <c r="T240" s="270">
        <v>345</v>
      </c>
      <c r="U240" s="270">
        <v>755</v>
      </c>
      <c r="V240" s="270">
        <v>1.9856630820000001</v>
      </c>
      <c r="W240" s="270">
        <v>2</v>
      </c>
      <c r="X240" s="270">
        <v>57.968845639999998</v>
      </c>
      <c r="Y240" s="270">
        <v>0</v>
      </c>
      <c r="Z240" s="270">
        <v>920</v>
      </c>
      <c r="AA240" s="270">
        <v>2235</v>
      </c>
      <c r="AB240" s="270">
        <v>3135</v>
      </c>
      <c r="AC240" s="270">
        <v>3915</v>
      </c>
      <c r="AD240" s="270">
        <v>2445</v>
      </c>
      <c r="AE240" s="270">
        <v>90</v>
      </c>
      <c r="AF240" s="270">
        <v>1015</v>
      </c>
      <c r="AG240" s="270" t="s">
        <v>1676</v>
      </c>
      <c r="AH240" s="270">
        <v>2315</v>
      </c>
      <c r="AI240" s="270">
        <v>105</v>
      </c>
      <c r="AJ240" s="270">
        <v>220</v>
      </c>
      <c r="AK240" s="270">
        <v>80</v>
      </c>
      <c r="AL240" s="270">
        <v>870</v>
      </c>
      <c r="AM240" s="270">
        <v>2215</v>
      </c>
      <c r="AN240" s="270">
        <v>225</v>
      </c>
      <c r="AO240" s="270">
        <v>0</v>
      </c>
      <c r="AP240" s="270">
        <v>30</v>
      </c>
      <c r="AQ240" s="270">
        <v>555</v>
      </c>
      <c r="AR240" s="270">
        <v>355</v>
      </c>
      <c r="AS240" s="270">
        <v>50</v>
      </c>
      <c r="AT240" s="270">
        <v>365</v>
      </c>
      <c r="AU240" s="270">
        <v>0</v>
      </c>
      <c r="AV240" s="270">
        <v>420</v>
      </c>
      <c r="AW240" s="270">
        <v>1115</v>
      </c>
      <c r="AX240" s="270" t="s">
        <v>1676</v>
      </c>
      <c r="AY240" s="270">
        <v>535</v>
      </c>
      <c r="AZ240" s="270">
        <v>1885</v>
      </c>
      <c r="BA240" s="270">
        <v>90</v>
      </c>
      <c r="BB240" s="270">
        <v>320</v>
      </c>
      <c r="BC240" s="270">
        <v>145</v>
      </c>
      <c r="BD240" s="270">
        <v>525</v>
      </c>
      <c r="BE240" s="270">
        <v>60</v>
      </c>
      <c r="BF240" s="270">
        <v>10</v>
      </c>
      <c r="BG240" s="270" t="s">
        <v>1676</v>
      </c>
      <c r="BH240" s="270">
        <v>455</v>
      </c>
      <c r="BI240" s="270">
        <v>2325</v>
      </c>
      <c r="BJ240" s="270">
        <v>80</v>
      </c>
      <c r="BK240" s="270">
        <v>25</v>
      </c>
      <c r="BL240" s="270">
        <v>220</v>
      </c>
      <c r="BM240" s="270">
        <v>2835</v>
      </c>
      <c r="BN240" s="270">
        <v>335</v>
      </c>
      <c r="BO240" s="270">
        <v>3440</v>
      </c>
      <c r="BP240" s="270">
        <v>1020</v>
      </c>
      <c r="BQ240" s="270" t="s">
        <v>1676</v>
      </c>
      <c r="BR240" s="270">
        <v>0</v>
      </c>
      <c r="BS240" s="270">
        <v>25</v>
      </c>
      <c r="BT240" s="270">
        <v>850</v>
      </c>
      <c r="BU240" s="270">
        <v>90</v>
      </c>
      <c r="BV240" s="270">
        <v>0</v>
      </c>
      <c r="BW240" s="270">
        <v>330</v>
      </c>
      <c r="BX240" s="270">
        <v>0</v>
      </c>
      <c r="BY240" s="270">
        <v>15</v>
      </c>
      <c r="BZ240" s="270">
        <v>0</v>
      </c>
      <c r="CA240" s="270">
        <v>0</v>
      </c>
      <c r="CB240" s="270">
        <v>0</v>
      </c>
      <c r="CC240" s="270">
        <v>0</v>
      </c>
      <c r="CD240" s="270">
        <v>540</v>
      </c>
      <c r="CE240" s="270">
        <v>30</v>
      </c>
      <c r="CF240" s="270" t="s">
        <v>1676</v>
      </c>
      <c r="CG240" s="270">
        <v>12180</v>
      </c>
      <c r="CH240" s="270">
        <v>0</v>
      </c>
      <c r="CI240" s="270">
        <v>3815</v>
      </c>
      <c r="CJ240" s="270">
        <v>920</v>
      </c>
      <c r="CK240" s="270">
        <v>2490</v>
      </c>
      <c r="CL240" s="270">
        <v>335</v>
      </c>
      <c r="CM240" s="270">
        <v>2340</v>
      </c>
      <c r="CN240" s="270">
        <v>0</v>
      </c>
      <c r="CO240" s="270">
        <v>0</v>
      </c>
      <c r="CP240" s="270">
        <v>0</v>
      </c>
      <c r="CQ240" s="270">
        <v>0</v>
      </c>
      <c r="CR240" s="270">
        <v>0</v>
      </c>
      <c r="CS240" s="270">
        <v>0</v>
      </c>
      <c r="CT240" s="270">
        <v>0</v>
      </c>
      <c r="CU240" s="270"/>
      <c r="CV240" s="270">
        <v>0</v>
      </c>
      <c r="CW240" s="270">
        <v>0</v>
      </c>
      <c r="CX240" s="270">
        <v>575</v>
      </c>
      <c r="CY240" s="270">
        <v>0</v>
      </c>
      <c r="CZ240" s="270">
        <v>0</v>
      </c>
      <c r="DA240" s="270">
        <v>0</v>
      </c>
      <c r="DB240" s="270">
        <v>1320</v>
      </c>
      <c r="DC240" s="270">
        <v>0</v>
      </c>
      <c r="DD240" s="270">
        <v>0</v>
      </c>
      <c r="DE240" s="270" t="s">
        <v>1676</v>
      </c>
      <c r="DF240" s="270">
        <v>535</v>
      </c>
      <c r="DG240" s="270">
        <v>0</v>
      </c>
      <c r="DH240" s="270">
        <v>0</v>
      </c>
      <c r="DI240" s="270">
        <v>0</v>
      </c>
      <c r="DJ240" s="270">
        <v>0</v>
      </c>
      <c r="DK240" s="270">
        <v>0</v>
      </c>
      <c r="DL240" s="270">
        <v>0</v>
      </c>
      <c r="DM240" s="270">
        <v>0</v>
      </c>
      <c r="DN240" s="270">
        <v>0</v>
      </c>
      <c r="DO240" s="270">
        <v>0</v>
      </c>
      <c r="DP240" s="270">
        <v>0</v>
      </c>
      <c r="DQ240" s="270">
        <v>0</v>
      </c>
      <c r="DR240" s="270"/>
      <c r="DS240" s="270">
        <v>0</v>
      </c>
      <c r="DT240" s="270">
        <v>0</v>
      </c>
      <c r="DU240" s="270">
        <v>0</v>
      </c>
      <c r="DV240" s="270">
        <v>0</v>
      </c>
      <c r="DW240" s="270">
        <v>0</v>
      </c>
      <c r="DX240" s="270">
        <v>0</v>
      </c>
      <c r="DY240" s="270">
        <v>0</v>
      </c>
      <c r="DZ240" s="270">
        <v>0</v>
      </c>
      <c r="EA240" s="270">
        <v>0</v>
      </c>
      <c r="EB240" s="270">
        <v>0</v>
      </c>
      <c r="EC240" s="270">
        <v>0</v>
      </c>
      <c r="ED240" s="270">
        <v>0</v>
      </c>
      <c r="EE240" s="270">
        <v>0</v>
      </c>
      <c r="EF240" s="270">
        <v>0</v>
      </c>
      <c r="EG240" s="270">
        <v>0</v>
      </c>
      <c r="EH240" s="270">
        <v>0</v>
      </c>
      <c r="EI240" s="270">
        <v>0</v>
      </c>
      <c r="EJ240" s="270">
        <v>0</v>
      </c>
      <c r="EK240" s="270">
        <v>0</v>
      </c>
      <c r="EL240" s="270">
        <v>0</v>
      </c>
      <c r="EM240" s="270">
        <v>440</v>
      </c>
      <c r="EN240" s="270">
        <v>0</v>
      </c>
      <c r="EO240" s="270">
        <v>0</v>
      </c>
      <c r="EP240" s="270">
        <v>0</v>
      </c>
      <c r="EQ240" s="270">
        <v>0</v>
      </c>
      <c r="ER240" s="270">
        <v>0</v>
      </c>
      <c r="ES240" s="270">
        <v>0</v>
      </c>
      <c r="ET240" s="270">
        <v>0</v>
      </c>
      <c r="EU240" s="270">
        <v>0</v>
      </c>
      <c r="EV240" s="270">
        <v>0</v>
      </c>
      <c r="EW240" s="270">
        <v>0</v>
      </c>
      <c r="EX240" s="270">
        <v>0</v>
      </c>
      <c r="EY240" s="270">
        <v>0</v>
      </c>
      <c r="EZ240" s="270">
        <v>0</v>
      </c>
      <c r="FA240" s="270">
        <v>0</v>
      </c>
      <c r="FB240" s="270">
        <v>0</v>
      </c>
      <c r="FC240" s="270">
        <v>0</v>
      </c>
      <c r="FD240" s="270">
        <v>0</v>
      </c>
      <c r="FE240" s="270">
        <v>0</v>
      </c>
      <c r="FF240" s="270">
        <v>0</v>
      </c>
      <c r="FG240" s="270"/>
      <c r="FH240" s="270">
        <v>0</v>
      </c>
      <c r="FI240" s="270"/>
      <c r="FJ240" s="270">
        <v>0</v>
      </c>
      <c r="FK240" s="270">
        <v>0</v>
      </c>
      <c r="FL240" s="270">
        <v>0</v>
      </c>
      <c r="FM240" s="270">
        <v>0</v>
      </c>
      <c r="FN240" s="270">
        <v>0</v>
      </c>
      <c r="FO240" s="351">
        <v>12450</v>
      </c>
      <c r="FP240" s="351">
        <v>0</v>
      </c>
      <c r="FQ240" s="351">
        <v>10235</v>
      </c>
      <c r="FR240" s="13"/>
      <c r="FS240" s="270"/>
      <c r="FT240" s="270"/>
      <c r="FU240" s="270"/>
      <c r="FV240" s="270"/>
      <c r="FW240" s="270"/>
      <c r="FX240" s="270"/>
      <c r="FY240" s="270"/>
      <c r="FZ240" s="270"/>
      <c r="GA240" s="270"/>
      <c r="GB240" s="270"/>
      <c r="GC240" s="270"/>
      <c r="GD240" s="270"/>
      <c r="GE240" s="270"/>
      <c r="GF240" s="270"/>
      <c r="GG240" s="270"/>
      <c r="GH240" s="270"/>
      <c r="GI240" s="270"/>
      <c r="GJ240" s="270"/>
      <c r="GK240" s="270"/>
      <c r="GL240" s="270"/>
      <c r="GM240" s="270"/>
      <c r="GN240" s="270"/>
      <c r="GO240" s="270"/>
      <c r="GP240" s="270"/>
      <c r="GQ240" s="270"/>
      <c r="GR240" s="270"/>
      <c r="GS240" s="270"/>
      <c r="GT240" s="270"/>
      <c r="GU240" s="270"/>
      <c r="GV240" s="270"/>
      <c r="GW240" s="270"/>
      <c r="GX240" s="270"/>
      <c r="GY240" s="270"/>
      <c r="GZ240" s="270"/>
      <c r="HA240" s="270"/>
      <c r="HB240" s="270"/>
      <c r="HC240" s="270"/>
      <c r="HD240" s="270"/>
      <c r="HE240" s="270"/>
      <c r="HF240" s="270"/>
      <c r="HG240" s="270"/>
      <c r="HH240" s="270"/>
      <c r="HI240" s="270"/>
      <c r="HJ240" s="270"/>
      <c r="HK240" s="270"/>
      <c r="HL240" s="270"/>
      <c r="HM240" s="270"/>
      <c r="HN240" s="270"/>
      <c r="HO240" s="270"/>
      <c r="HP240" s="270"/>
      <c r="HQ240" s="270"/>
      <c r="HR240" s="270"/>
      <c r="HS240" s="270"/>
      <c r="HT240" s="270"/>
      <c r="HU240" s="270"/>
      <c r="HV240" s="270"/>
      <c r="HW240" s="270"/>
      <c r="HX240" s="270"/>
      <c r="HY240" s="270"/>
      <c r="HZ240" s="270"/>
      <c r="IA240" s="270"/>
      <c r="IB240" s="270"/>
      <c r="IC240" s="270"/>
      <c r="ID240" s="270"/>
      <c r="IE240" s="270"/>
      <c r="IF240" s="270"/>
      <c r="IG240" s="270"/>
      <c r="IH240" s="270"/>
    </row>
    <row r="241" spans="1:242" ht="12.75" customHeight="1" x14ac:dyDescent="0.2">
      <c r="A241" s="374" t="s">
        <v>350</v>
      </c>
      <c r="B241" s="270">
        <v>4925</v>
      </c>
      <c r="C241" s="270">
        <v>4925</v>
      </c>
      <c r="D241" s="270">
        <v>1880</v>
      </c>
      <c r="E241" s="270">
        <v>3045</v>
      </c>
      <c r="F241" s="270">
        <v>0</v>
      </c>
      <c r="G241" s="270">
        <v>0</v>
      </c>
      <c r="H241" s="270">
        <v>4925</v>
      </c>
      <c r="I241" s="270">
        <v>880</v>
      </c>
      <c r="J241" s="270">
        <v>4045</v>
      </c>
      <c r="K241" s="270">
        <v>1600</v>
      </c>
      <c r="L241" s="270">
        <v>120.48403709999999</v>
      </c>
      <c r="M241" s="270">
        <v>32</v>
      </c>
      <c r="N241" s="270">
        <v>2365</v>
      </c>
      <c r="O241" s="270">
        <v>680</v>
      </c>
      <c r="P241" s="270">
        <v>385</v>
      </c>
      <c r="Q241" s="270">
        <v>525</v>
      </c>
      <c r="R241" s="270">
        <v>280</v>
      </c>
      <c r="S241" s="270">
        <v>190</v>
      </c>
      <c r="T241" s="270">
        <v>185</v>
      </c>
      <c r="U241" s="270">
        <v>240</v>
      </c>
      <c r="V241" s="270">
        <v>1.8149829740000001</v>
      </c>
      <c r="W241" s="270">
        <v>2</v>
      </c>
      <c r="X241" s="270">
        <v>56.722470540000003</v>
      </c>
      <c r="Y241" s="270">
        <v>0</v>
      </c>
      <c r="Z241" s="270">
        <v>360</v>
      </c>
      <c r="AA241" s="270">
        <v>910</v>
      </c>
      <c r="AB241" s="270">
        <v>1395</v>
      </c>
      <c r="AC241" s="270">
        <v>1355</v>
      </c>
      <c r="AD241" s="270">
        <v>865</v>
      </c>
      <c r="AE241" s="270">
        <v>30</v>
      </c>
      <c r="AF241" s="270">
        <v>425</v>
      </c>
      <c r="AG241" s="270">
        <v>0</v>
      </c>
      <c r="AH241" s="270">
        <v>585</v>
      </c>
      <c r="AI241" s="270" t="s">
        <v>1676</v>
      </c>
      <c r="AJ241" s="270">
        <v>25</v>
      </c>
      <c r="AK241" s="270">
        <v>25</v>
      </c>
      <c r="AL241" s="270">
        <v>185</v>
      </c>
      <c r="AM241" s="270">
        <v>410</v>
      </c>
      <c r="AN241" s="270">
        <v>100</v>
      </c>
      <c r="AO241" s="270">
        <v>0</v>
      </c>
      <c r="AP241" s="270" t="s">
        <v>1676</v>
      </c>
      <c r="AQ241" s="270">
        <v>90</v>
      </c>
      <c r="AR241" s="270">
        <v>160</v>
      </c>
      <c r="AS241" s="270">
        <v>185</v>
      </c>
      <c r="AT241" s="270">
        <v>500</v>
      </c>
      <c r="AU241" s="270">
        <v>0</v>
      </c>
      <c r="AV241" s="270">
        <v>50</v>
      </c>
      <c r="AW241" s="270">
        <v>550</v>
      </c>
      <c r="AX241" s="270">
        <v>0</v>
      </c>
      <c r="AY241" s="270">
        <v>185</v>
      </c>
      <c r="AZ241" s="270">
        <v>1195</v>
      </c>
      <c r="BA241" s="270">
        <v>75</v>
      </c>
      <c r="BB241" s="270">
        <v>175</v>
      </c>
      <c r="BC241" s="270">
        <v>10</v>
      </c>
      <c r="BD241" s="270">
        <v>35</v>
      </c>
      <c r="BE241" s="270" t="s">
        <v>1676</v>
      </c>
      <c r="BF241" s="270" t="s">
        <v>1676</v>
      </c>
      <c r="BG241" s="270">
        <v>0</v>
      </c>
      <c r="BH241" s="270">
        <v>160</v>
      </c>
      <c r="BI241" s="270">
        <v>605</v>
      </c>
      <c r="BJ241" s="270" t="s">
        <v>1676</v>
      </c>
      <c r="BK241" s="270" t="s">
        <v>1676</v>
      </c>
      <c r="BL241" s="270">
        <v>50</v>
      </c>
      <c r="BM241" s="270">
        <v>890</v>
      </c>
      <c r="BN241" s="270">
        <v>65</v>
      </c>
      <c r="BO241" s="270">
        <v>1920</v>
      </c>
      <c r="BP241" s="270">
        <v>890</v>
      </c>
      <c r="BQ241" s="270">
        <v>0</v>
      </c>
      <c r="BR241" s="270">
        <v>0</v>
      </c>
      <c r="BS241" s="270" t="s">
        <v>1676</v>
      </c>
      <c r="BT241" s="270">
        <v>120</v>
      </c>
      <c r="BU241" s="270">
        <v>25</v>
      </c>
      <c r="BV241" s="270">
        <v>0</v>
      </c>
      <c r="BW241" s="270">
        <v>145</v>
      </c>
      <c r="BX241" s="270">
        <v>0</v>
      </c>
      <c r="BY241" s="270">
        <v>0</v>
      </c>
      <c r="BZ241" s="270">
        <v>0</v>
      </c>
      <c r="CA241" s="270">
        <v>0</v>
      </c>
      <c r="CB241" s="270" t="s">
        <v>1676</v>
      </c>
      <c r="CC241" s="270">
        <v>0</v>
      </c>
      <c r="CD241" s="270">
        <v>45</v>
      </c>
      <c r="CE241" s="270" t="s">
        <v>1676</v>
      </c>
      <c r="CF241" s="270">
        <v>0</v>
      </c>
      <c r="CG241" s="270">
        <v>4880</v>
      </c>
      <c r="CH241" s="270">
        <v>0</v>
      </c>
      <c r="CI241" s="270">
        <v>710</v>
      </c>
      <c r="CJ241" s="270">
        <v>255</v>
      </c>
      <c r="CK241" s="270">
        <v>1760</v>
      </c>
      <c r="CL241" s="270">
        <v>50</v>
      </c>
      <c r="CM241" s="270">
        <v>605</v>
      </c>
      <c r="CN241" s="270">
        <v>0</v>
      </c>
      <c r="CO241" s="270">
        <v>0</v>
      </c>
      <c r="CP241" s="270">
        <v>0</v>
      </c>
      <c r="CQ241" s="270">
        <v>0</v>
      </c>
      <c r="CR241" s="270">
        <v>0</v>
      </c>
      <c r="CS241" s="270">
        <v>0</v>
      </c>
      <c r="CT241" s="270">
        <v>0</v>
      </c>
      <c r="CU241" s="270"/>
      <c r="CV241" s="270">
        <v>0</v>
      </c>
      <c r="CW241" s="270">
        <v>45</v>
      </c>
      <c r="CX241" s="270">
        <v>35</v>
      </c>
      <c r="CY241" s="270">
        <v>0</v>
      </c>
      <c r="CZ241" s="270">
        <v>0</v>
      </c>
      <c r="DA241" s="270">
        <v>0</v>
      </c>
      <c r="DB241" s="270">
        <v>335</v>
      </c>
      <c r="DC241" s="270">
        <v>0</v>
      </c>
      <c r="DD241" s="270">
        <v>0</v>
      </c>
      <c r="DE241" s="270">
        <v>0</v>
      </c>
      <c r="DF241" s="270">
        <v>275</v>
      </c>
      <c r="DG241" s="270">
        <v>0</v>
      </c>
      <c r="DH241" s="270">
        <v>0</v>
      </c>
      <c r="DI241" s="270">
        <v>0</v>
      </c>
      <c r="DJ241" s="270">
        <v>0</v>
      </c>
      <c r="DK241" s="270">
        <v>0</v>
      </c>
      <c r="DL241" s="270">
        <v>0</v>
      </c>
      <c r="DM241" s="270">
        <v>0</v>
      </c>
      <c r="DN241" s="270">
        <v>0</v>
      </c>
      <c r="DO241" s="270">
        <v>0</v>
      </c>
      <c r="DP241" s="270">
        <v>0</v>
      </c>
      <c r="DQ241" s="270">
        <v>0</v>
      </c>
      <c r="DR241" s="270"/>
      <c r="DS241" s="270">
        <v>0</v>
      </c>
      <c r="DT241" s="270">
        <v>0</v>
      </c>
      <c r="DU241" s="270">
        <v>0</v>
      </c>
      <c r="DV241" s="270">
        <v>0</v>
      </c>
      <c r="DW241" s="270">
        <v>0</v>
      </c>
      <c r="DX241" s="270">
        <v>0</v>
      </c>
      <c r="DY241" s="270">
        <v>0</v>
      </c>
      <c r="DZ241" s="270">
        <v>0</v>
      </c>
      <c r="EA241" s="270">
        <v>0</v>
      </c>
      <c r="EB241" s="270">
        <v>0</v>
      </c>
      <c r="EC241" s="270">
        <v>0</v>
      </c>
      <c r="ED241" s="270">
        <v>0</v>
      </c>
      <c r="EE241" s="270">
        <v>0</v>
      </c>
      <c r="EF241" s="270">
        <v>0</v>
      </c>
      <c r="EG241" s="270">
        <v>0</v>
      </c>
      <c r="EH241" s="270">
        <v>0</v>
      </c>
      <c r="EI241" s="270">
        <v>0</v>
      </c>
      <c r="EJ241" s="270">
        <v>0</v>
      </c>
      <c r="EK241" s="270">
        <v>0</v>
      </c>
      <c r="EL241" s="270">
        <v>0</v>
      </c>
      <c r="EM241" s="270">
        <v>860</v>
      </c>
      <c r="EN241" s="270">
        <v>0</v>
      </c>
      <c r="EO241" s="270">
        <v>0</v>
      </c>
      <c r="EP241" s="270">
        <v>0</v>
      </c>
      <c r="EQ241" s="270">
        <v>0</v>
      </c>
      <c r="ER241" s="270">
        <v>0</v>
      </c>
      <c r="ES241" s="270">
        <v>0</v>
      </c>
      <c r="ET241" s="270">
        <v>0</v>
      </c>
      <c r="EU241" s="270">
        <v>0</v>
      </c>
      <c r="EV241" s="270">
        <v>0</v>
      </c>
      <c r="EW241" s="270">
        <v>0</v>
      </c>
      <c r="EX241" s="270">
        <v>0</v>
      </c>
      <c r="EY241" s="270">
        <v>0</v>
      </c>
      <c r="EZ241" s="270">
        <v>0</v>
      </c>
      <c r="FA241" s="270">
        <v>0</v>
      </c>
      <c r="FB241" s="270">
        <v>0</v>
      </c>
      <c r="FC241" s="270">
        <v>0</v>
      </c>
      <c r="FD241" s="270">
        <v>0</v>
      </c>
      <c r="FE241" s="270">
        <v>0</v>
      </c>
      <c r="FF241" s="270">
        <v>0</v>
      </c>
      <c r="FG241" s="270"/>
      <c r="FH241" s="270">
        <v>0</v>
      </c>
      <c r="FI241" s="270"/>
      <c r="FJ241" s="270">
        <v>0</v>
      </c>
      <c r="FK241" s="270">
        <v>0</v>
      </c>
      <c r="FL241" s="270">
        <v>0</v>
      </c>
      <c r="FM241" s="270">
        <v>0</v>
      </c>
      <c r="FN241" s="270">
        <v>0</v>
      </c>
      <c r="FO241" s="351">
        <v>4750</v>
      </c>
      <c r="FP241" s="351">
        <v>0</v>
      </c>
      <c r="FQ241" s="351">
        <v>4855</v>
      </c>
      <c r="FR241" s="13"/>
      <c r="FS241" s="270"/>
      <c r="FT241" s="270"/>
      <c r="FU241" s="270"/>
      <c r="FV241" s="270"/>
      <c r="FW241" s="270"/>
      <c r="FX241" s="270"/>
      <c r="FY241" s="270"/>
      <c r="FZ241" s="270"/>
      <c r="GA241" s="270"/>
      <c r="GB241" s="270"/>
      <c r="GC241" s="270"/>
      <c r="GD241" s="270"/>
      <c r="GE241" s="270"/>
      <c r="GF241" s="270"/>
      <c r="GG241" s="270"/>
      <c r="GH241" s="270"/>
      <c r="GI241" s="270"/>
      <c r="GJ241" s="270"/>
      <c r="GK241" s="270"/>
      <c r="GL241" s="270"/>
      <c r="GM241" s="270"/>
      <c r="GN241" s="270"/>
      <c r="GO241" s="270"/>
      <c r="GP241" s="270"/>
      <c r="GQ241" s="270"/>
      <c r="GR241" s="270"/>
      <c r="GS241" s="270"/>
      <c r="GT241" s="270"/>
      <c r="GU241" s="270"/>
      <c r="GV241" s="270"/>
      <c r="GW241" s="270"/>
      <c r="GX241" s="270"/>
      <c r="GY241" s="270"/>
      <c r="GZ241" s="270"/>
      <c r="HA241" s="270"/>
      <c r="HB241" s="270"/>
      <c r="HC241" s="270"/>
      <c r="HD241" s="270"/>
      <c r="HE241" s="270"/>
      <c r="HF241" s="270"/>
      <c r="HG241" s="270"/>
      <c r="HH241" s="270"/>
      <c r="HI241" s="270"/>
      <c r="HJ241" s="270"/>
      <c r="HK241" s="270"/>
      <c r="HL241" s="270"/>
      <c r="HM241" s="270"/>
      <c r="HN241" s="270"/>
      <c r="HO241" s="270"/>
      <c r="HP241" s="270"/>
      <c r="HQ241" s="270"/>
      <c r="HR241" s="270"/>
      <c r="HS241" s="270"/>
      <c r="HT241" s="270"/>
      <c r="HU241" s="270"/>
      <c r="HV241" s="270"/>
      <c r="HW241" s="270"/>
      <c r="HX241" s="270"/>
      <c r="HY241" s="270"/>
      <c r="HZ241" s="270"/>
      <c r="IA241" s="270"/>
      <c r="IB241" s="270"/>
      <c r="IC241" s="270"/>
      <c r="ID241" s="270"/>
      <c r="IE241" s="270"/>
      <c r="IF241" s="270"/>
      <c r="IG241" s="270"/>
      <c r="IH241" s="270"/>
    </row>
    <row r="242" spans="1:242" ht="12.75" customHeight="1" x14ac:dyDescent="0.2">
      <c r="A242" s="374" t="s">
        <v>351</v>
      </c>
      <c r="B242" s="270">
        <v>2905</v>
      </c>
      <c r="C242" s="270">
        <v>2905</v>
      </c>
      <c r="D242" s="270">
        <v>1425</v>
      </c>
      <c r="E242" s="270">
        <v>1475</v>
      </c>
      <c r="F242" s="270">
        <v>0</v>
      </c>
      <c r="G242" s="270">
        <v>0</v>
      </c>
      <c r="H242" s="270">
        <v>2905</v>
      </c>
      <c r="I242" s="270">
        <v>800</v>
      </c>
      <c r="J242" s="270">
        <v>2100</v>
      </c>
      <c r="K242" s="270">
        <v>2080</v>
      </c>
      <c r="L242" s="270">
        <v>83.084359160000005</v>
      </c>
      <c r="M242" s="270">
        <v>26</v>
      </c>
      <c r="N242" s="270">
        <v>1495</v>
      </c>
      <c r="O242" s="270">
        <v>555</v>
      </c>
      <c r="P242" s="270">
        <v>195</v>
      </c>
      <c r="Q242" s="270">
        <v>235</v>
      </c>
      <c r="R242" s="270">
        <v>100</v>
      </c>
      <c r="S242" s="270">
        <v>60</v>
      </c>
      <c r="T242" s="270">
        <v>45</v>
      </c>
      <c r="U242" s="270">
        <v>70</v>
      </c>
      <c r="V242" s="270">
        <v>2.598002497</v>
      </c>
      <c r="W242" s="270">
        <v>3</v>
      </c>
      <c r="X242" s="270">
        <v>55.951757409999999</v>
      </c>
      <c r="Y242" s="270">
        <v>0</v>
      </c>
      <c r="Z242" s="270">
        <v>245</v>
      </c>
      <c r="AA242" s="270">
        <v>505</v>
      </c>
      <c r="AB242" s="270">
        <v>825</v>
      </c>
      <c r="AC242" s="270">
        <v>940</v>
      </c>
      <c r="AD242" s="270">
        <v>380</v>
      </c>
      <c r="AE242" s="270" t="s">
        <v>1676</v>
      </c>
      <c r="AF242" s="270">
        <v>360</v>
      </c>
      <c r="AG242" s="270">
        <v>0</v>
      </c>
      <c r="AH242" s="270">
        <v>0</v>
      </c>
      <c r="AI242" s="270">
        <v>0</v>
      </c>
      <c r="AJ242" s="270">
        <v>30</v>
      </c>
      <c r="AK242" s="270">
        <v>15</v>
      </c>
      <c r="AL242" s="270">
        <v>280</v>
      </c>
      <c r="AM242" s="270">
        <v>490</v>
      </c>
      <c r="AN242" s="270">
        <v>105</v>
      </c>
      <c r="AO242" s="270">
        <v>0</v>
      </c>
      <c r="AP242" s="270">
        <v>25</v>
      </c>
      <c r="AQ242" s="270">
        <v>40</v>
      </c>
      <c r="AR242" s="270">
        <v>55</v>
      </c>
      <c r="AS242" s="270" t="s">
        <v>1676</v>
      </c>
      <c r="AT242" s="270">
        <v>10</v>
      </c>
      <c r="AU242" s="270">
        <v>0</v>
      </c>
      <c r="AV242" s="270">
        <v>10</v>
      </c>
      <c r="AW242" s="270">
        <v>400</v>
      </c>
      <c r="AX242" s="270">
        <v>0</v>
      </c>
      <c r="AY242" s="270">
        <v>180</v>
      </c>
      <c r="AZ242" s="270">
        <v>845</v>
      </c>
      <c r="BA242" s="270" t="s">
        <v>1676</v>
      </c>
      <c r="BB242" s="270">
        <v>65</v>
      </c>
      <c r="BC242" s="270">
        <v>15</v>
      </c>
      <c r="BD242" s="270">
        <v>35</v>
      </c>
      <c r="BE242" s="270">
        <v>10</v>
      </c>
      <c r="BF242" s="270" t="s">
        <v>1676</v>
      </c>
      <c r="BG242" s="270">
        <v>0</v>
      </c>
      <c r="BH242" s="270">
        <v>200</v>
      </c>
      <c r="BI242" s="270">
        <v>0</v>
      </c>
      <c r="BJ242" s="270">
        <v>0</v>
      </c>
      <c r="BK242" s="270" t="s">
        <v>1676</v>
      </c>
      <c r="BL242" s="270">
        <v>35</v>
      </c>
      <c r="BM242" s="270">
        <v>935</v>
      </c>
      <c r="BN242" s="270">
        <v>25</v>
      </c>
      <c r="BO242" s="270">
        <v>1300</v>
      </c>
      <c r="BP242" s="270">
        <v>95</v>
      </c>
      <c r="BQ242" s="270">
        <v>0</v>
      </c>
      <c r="BR242" s="270">
        <v>0</v>
      </c>
      <c r="BS242" s="270" t="s">
        <v>1676</v>
      </c>
      <c r="BT242" s="270">
        <v>195</v>
      </c>
      <c r="BU242" s="270">
        <v>35</v>
      </c>
      <c r="BV242" s="270">
        <v>0</v>
      </c>
      <c r="BW242" s="270">
        <v>25</v>
      </c>
      <c r="BX242" s="270">
        <v>0</v>
      </c>
      <c r="BY242" s="270" t="s">
        <v>1676</v>
      </c>
      <c r="BZ242" s="270">
        <v>0</v>
      </c>
      <c r="CA242" s="270">
        <v>0</v>
      </c>
      <c r="CB242" s="270">
        <v>0</v>
      </c>
      <c r="CC242" s="270">
        <v>0</v>
      </c>
      <c r="CD242" s="270">
        <v>210</v>
      </c>
      <c r="CE242" s="270" t="s">
        <v>1676</v>
      </c>
      <c r="CF242" s="270">
        <v>0</v>
      </c>
      <c r="CG242" s="270">
        <v>2690</v>
      </c>
      <c r="CH242" s="270">
        <v>0</v>
      </c>
      <c r="CI242" s="270">
        <v>770</v>
      </c>
      <c r="CJ242" s="270">
        <v>85</v>
      </c>
      <c r="CK242" s="270">
        <v>1465</v>
      </c>
      <c r="CL242" s="270">
        <v>40</v>
      </c>
      <c r="CM242" s="270">
        <v>0</v>
      </c>
      <c r="CN242" s="270">
        <v>0</v>
      </c>
      <c r="CO242" s="270">
        <v>0</v>
      </c>
      <c r="CP242" s="270">
        <v>0</v>
      </c>
      <c r="CQ242" s="270">
        <v>0</v>
      </c>
      <c r="CR242" s="270">
        <v>15</v>
      </c>
      <c r="CS242" s="270">
        <v>0</v>
      </c>
      <c r="CT242" s="270">
        <v>0</v>
      </c>
      <c r="CU242" s="270"/>
      <c r="CV242" s="270">
        <v>0</v>
      </c>
      <c r="CW242" s="270">
        <v>0</v>
      </c>
      <c r="CX242" s="270">
        <v>15</v>
      </c>
      <c r="CY242" s="270">
        <v>0</v>
      </c>
      <c r="CZ242" s="270">
        <v>0</v>
      </c>
      <c r="DA242" s="270">
        <v>0</v>
      </c>
      <c r="DB242" s="270">
        <v>85</v>
      </c>
      <c r="DC242" s="270">
        <v>0</v>
      </c>
      <c r="DD242" s="270">
        <v>0</v>
      </c>
      <c r="DE242" s="270">
        <v>0</v>
      </c>
      <c r="DF242" s="270">
        <v>405</v>
      </c>
      <c r="DG242" s="270">
        <v>0</v>
      </c>
      <c r="DH242" s="270">
        <v>0</v>
      </c>
      <c r="DI242" s="270">
        <v>0</v>
      </c>
      <c r="DJ242" s="270">
        <v>0</v>
      </c>
      <c r="DK242" s="270">
        <v>0</v>
      </c>
      <c r="DL242" s="270">
        <v>0</v>
      </c>
      <c r="DM242" s="270">
        <v>0</v>
      </c>
      <c r="DN242" s="270">
        <v>0</v>
      </c>
      <c r="DO242" s="270">
        <v>0</v>
      </c>
      <c r="DP242" s="270">
        <v>0</v>
      </c>
      <c r="DQ242" s="270">
        <v>0</v>
      </c>
      <c r="DR242" s="270"/>
      <c r="DS242" s="270">
        <v>0</v>
      </c>
      <c r="DT242" s="270">
        <v>0</v>
      </c>
      <c r="DU242" s="270">
        <v>0</v>
      </c>
      <c r="DV242" s="270">
        <v>0</v>
      </c>
      <c r="DW242" s="270">
        <v>0</v>
      </c>
      <c r="DX242" s="270" t="s">
        <v>1676</v>
      </c>
      <c r="DY242" s="270">
        <v>0</v>
      </c>
      <c r="DZ242" s="270">
        <v>0</v>
      </c>
      <c r="EA242" s="270">
        <v>0</v>
      </c>
      <c r="EB242" s="270">
        <v>0</v>
      </c>
      <c r="EC242" s="270">
        <v>0</v>
      </c>
      <c r="ED242" s="270">
        <v>0</v>
      </c>
      <c r="EE242" s="270">
        <v>0</v>
      </c>
      <c r="EF242" s="270">
        <v>0</v>
      </c>
      <c r="EG242" s="270">
        <v>0</v>
      </c>
      <c r="EH242" s="270">
        <v>0</v>
      </c>
      <c r="EI242" s="270">
        <v>0</v>
      </c>
      <c r="EJ242" s="270">
        <v>0</v>
      </c>
      <c r="EK242" s="270">
        <v>0</v>
      </c>
      <c r="EL242" s="270">
        <v>0</v>
      </c>
      <c r="EM242" s="270">
        <v>20</v>
      </c>
      <c r="EN242" s="270">
        <v>0</v>
      </c>
      <c r="EO242" s="270">
        <v>0</v>
      </c>
      <c r="EP242" s="270">
        <v>0</v>
      </c>
      <c r="EQ242" s="270">
        <v>0</v>
      </c>
      <c r="ER242" s="270">
        <v>0</v>
      </c>
      <c r="ES242" s="270">
        <v>0</v>
      </c>
      <c r="ET242" s="270">
        <v>0</v>
      </c>
      <c r="EU242" s="270">
        <v>0</v>
      </c>
      <c r="EV242" s="270">
        <v>0</v>
      </c>
      <c r="EW242" s="270">
        <v>0</v>
      </c>
      <c r="EX242" s="270" t="s">
        <v>1676</v>
      </c>
      <c r="EY242" s="270">
        <v>0</v>
      </c>
      <c r="EZ242" s="270">
        <v>0</v>
      </c>
      <c r="FA242" s="270">
        <v>0</v>
      </c>
      <c r="FB242" s="270">
        <v>0</v>
      </c>
      <c r="FC242" s="270">
        <v>0</v>
      </c>
      <c r="FD242" s="270">
        <v>0</v>
      </c>
      <c r="FE242" s="270">
        <v>0</v>
      </c>
      <c r="FF242" s="270">
        <v>0</v>
      </c>
      <c r="FG242" s="270"/>
      <c r="FH242" s="270">
        <v>0</v>
      </c>
      <c r="FI242" s="270"/>
      <c r="FJ242" s="270">
        <v>0</v>
      </c>
      <c r="FK242" s="270">
        <v>0</v>
      </c>
      <c r="FL242" s="270">
        <v>0</v>
      </c>
      <c r="FM242" s="270">
        <v>0</v>
      </c>
      <c r="FN242" s="270">
        <v>0</v>
      </c>
      <c r="FO242" s="351">
        <v>2840</v>
      </c>
      <c r="FP242" s="351">
        <v>0</v>
      </c>
      <c r="FQ242" s="351">
        <v>2760</v>
      </c>
      <c r="FR242" s="13"/>
      <c r="FS242" s="270"/>
      <c r="FT242" s="270"/>
      <c r="FU242" s="270"/>
      <c r="FV242" s="270"/>
      <c r="FW242" s="270"/>
      <c r="FX242" s="270"/>
      <c r="FY242" s="270"/>
      <c r="FZ242" s="270"/>
      <c r="GA242" s="270"/>
      <c r="GB242" s="270"/>
      <c r="GC242" s="270"/>
      <c r="GD242" s="270"/>
      <c r="GE242" s="270"/>
      <c r="GF242" s="270"/>
      <c r="GG242" s="270"/>
      <c r="GH242" s="270"/>
      <c r="GI242" s="270"/>
      <c r="GJ242" s="270"/>
      <c r="GK242" s="270"/>
      <c r="GL242" s="270"/>
      <c r="GM242" s="270"/>
      <c r="GN242" s="270"/>
      <c r="GO242" s="270"/>
      <c r="GP242" s="270"/>
      <c r="GQ242" s="270"/>
      <c r="GR242" s="270"/>
      <c r="GS242" s="270"/>
      <c r="GT242" s="270"/>
      <c r="GU242" s="270"/>
      <c r="GV242" s="270"/>
      <c r="GW242" s="270"/>
      <c r="GX242" s="270"/>
      <c r="GY242" s="270"/>
      <c r="GZ242" s="270"/>
      <c r="HA242" s="270"/>
      <c r="HB242" s="270"/>
      <c r="HC242" s="270"/>
      <c r="HD242" s="270"/>
      <c r="HE242" s="270"/>
      <c r="HF242" s="270"/>
      <c r="HG242" s="270"/>
      <c r="HH242" s="270"/>
      <c r="HI242" s="270"/>
      <c r="HJ242" s="270"/>
      <c r="HK242" s="270"/>
      <c r="HL242" s="270"/>
      <c r="HM242" s="270"/>
      <c r="HN242" s="270"/>
      <c r="HO242" s="270"/>
      <c r="HP242" s="270"/>
      <c r="HQ242" s="270"/>
      <c r="HR242" s="270"/>
      <c r="HS242" s="270"/>
      <c r="HT242" s="270"/>
      <c r="HU242" s="270"/>
      <c r="HV242" s="270"/>
      <c r="HW242" s="270"/>
      <c r="HX242" s="270"/>
      <c r="HY242" s="270"/>
      <c r="HZ242" s="270"/>
      <c r="IA242" s="270"/>
      <c r="IB242" s="270"/>
      <c r="IC242" s="270"/>
      <c r="ID242" s="270"/>
      <c r="IE242" s="270"/>
      <c r="IF242" s="270"/>
      <c r="IG242" s="270"/>
      <c r="IH242" s="270"/>
    </row>
    <row r="243" spans="1:242" ht="12.75" customHeight="1" x14ac:dyDescent="0.2">
      <c r="A243" s="374" t="s">
        <v>352</v>
      </c>
      <c r="B243" s="270">
        <v>9425</v>
      </c>
      <c r="C243" s="270">
        <v>9425</v>
      </c>
      <c r="D243" s="270">
        <v>4085</v>
      </c>
      <c r="E243" s="270">
        <v>5340</v>
      </c>
      <c r="F243" s="270">
        <v>0</v>
      </c>
      <c r="G243" s="270">
        <v>0</v>
      </c>
      <c r="H243" s="270">
        <v>9425</v>
      </c>
      <c r="I243" s="270">
        <v>1500</v>
      </c>
      <c r="J243" s="270">
        <v>7930</v>
      </c>
      <c r="K243" s="270">
        <v>3110</v>
      </c>
      <c r="L243" s="270">
        <v>96.341575680000005</v>
      </c>
      <c r="M243" s="270">
        <v>36</v>
      </c>
      <c r="N243" s="270">
        <v>3955</v>
      </c>
      <c r="O243" s="270">
        <v>2450</v>
      </c>
      <c r="P243" s="270">
        <v>1095</v>
      </c>
      <c r="Q243" s="270">
        <v>900</v>
      </c>
      <c r="R243" s="270">
        <v>280</v>
      </c>
      <c r="S243" s="270">
        <v>170</v>
      </c>
      <c r="T243" s="270">
        <v>150</v>
      </c>
      <c r="U243" s="270">
        <v>345</v>
      </c>
      <c r="V243" s="270">
        <v>2.0740493660000001</v>
      </c>
      <c r="W243" s="270">
        <v>2</v>
      </c>
      <c r="X243" s="270">
        <v>57.823123469999999</v>
      </c>
      <c r="Y243" s="270">
        <v>0</v>
      </c>
      <c r="Z243" s="270">
        <v>640</v>
      </c>
      <c r="AA243" s="270">
        <v>1530</v>
      </c>
      <c r="AB243" s="270">
        <v>2610</v>
      </c>
      <c r="AC243" s="270">
        <v>2945</v>
      </c>
      <c r="AD243" s="270">
        <v>1645</v>
      </c>
      <c r="AE243" s="270">
        <v>50</v>
      </c>
      <c r="AF243" s="270">
        <v>735</v>
      </c>
      <c r="AG243" s="270" t="s">
        <v>1676</v>
      </c>
      <c r="AH243" s="270">
        <v>1535</v>
      </c>
      <c r="AI243" s="270">
        <v>20</v>
      </c>
      <c r="AJ243" s="270">
        <v>110</v>
      </c>
      <c r="AK243" s="270">
        <v>10</v>
      </c>
      <c r="AL243" s="270">
        <v>885</v>
      </c>
      <c r="AM243" s="270">
        <v>1355</v>
      </c>
      <c r="AN243" s="270">
        <v>195</v>
      </c>
      <c r="AO243" s="270">
        <v>0</v>
      </c>
      <c r="AP243" s="270" t="s">
        <v>1676</v>
      </c>
      <c r="AQ243" s="270">
        <v>665</v>
      </c>
      <c r="AR243" s="270">
        <v>105</v>
      </c>
      <c r="AS243" s="270">
        <v>85</v>
      </c>
      <c r="AT243" s="270">
        <v>200</v>
      </c>
      <c r="AU243" s="270">
        <v>0</v>
      </c>
      <c r="AV243" s="270">
        <v>70</v>
      </c>
      <c r="AW243" s="270">
        <v>695</v>
      </c>
      <c r="AX243" s="270" t="s">
        <v>1676</v>
      </c>
      <c r="AY243" s="270">
        <v>290</v>
      </c>
      <c r="AZ243" s="270">
        <v>2060</v>
      </c>
      <c r="BA243" s="270">
        <v>95</v>
      </c>
      <c r="BB243" s="270">
        <v>310</v>
      </c>
      <c r="BC243" s="270">
        <v>65</v>
      </c>
      <c r="BD243" s="270">
        <v>95</v>
      </c>
      <c r="BE243" s="270">
        <v>60</v>
      </c>
      <c r="BF243" s="270" t="s">
        <v>1676</v>
      </c>
      <c r="BG243" s="270" t="s">
        <v>1676</v>
      </c>
      <c r="BH243" s="270">
        <v>265</v>
      </c>
      <c r="BI243" s="270">
        <v>1610</v>
      </c>
      <c r="BJ243" s="270">
        <v>20</v>
      </c>
      <c r="BK243" s="270" t="s">
        <v>1676</v>
      </c>
      <c r="BL243" s="270">
        <v>125</v>
      </c>
      <c r="BM243" s="270">
        <v>2285</v>
      </c>
      <c r="BN243" s="270">
        <v>65</v>
      </c>
      <c r="BO243" s="270">
        <v>3225</v>
      </c>
      <c r="BP243" s="270">
        <v>920</v>
      </c>
      <c r="BQ243" s="270">
        <v>0</v>
      </c>
      <c r="BR243" s="270">
        <v>0</v>
      </c>
      <c r="BS243" s="270">
        <v>15</v>
      </c>
      <c r="BT243" s="270">
        <v>530</v>
      </c>
      <c r="BU243" s="270">
        <v>55</v>
      </c>
      <c r="BV243" s="270">
        <v>0</v>
      </c>
      <c r="BW243" s="270">
        <v>90</v>
      </c>
      <c r="BX243" s="270">
        <v>0</v>
      </c>
      <c r="BY243" s="270">
        <v>10</v>
      </c>
      <c r="BZ243" s="270">
        <v>0</v>
      </c>
      <c r="CA243" s="270" t="s">
        <v>1676</v>
      </c>
      <c r="CB243" s="270">
        <v>0</v>
      </c>
      <c r="CC243" s="270">
        <v>0</v>
      </c>
      <c r="CD243" s="270">
        <v>510</v>
      </c>
      <c r="CE243" s="270">
        <v>10</v>
      </c>
      <c r="CF243" s="270">
        <v>0</v>
      </c>
      <c r="CG243" s="270">
        <v>8895</v>
      </c>
      <c r="CH243" s="270">
        <v>0</v>
      </c>
      <c r="CI243" s="270">
        <v>1135</v>
      </c>
      <c r="CJ243" s="270">
        <v>735</v>
      </c>
      <c r="CK243" s="270">
        <v>2670</v>
      </c>
      <c r="CL243" s="270">
        <v>150</v>
      </c>
      <c r="CM243" s="270">
        <v>1610</v>
      </c>
      <c r="CN243" s="270">
        <v>0</v>
      </c>
      <c r="CO243" s="270">
        <v>0</v>
      </c>
      <c r="CP243" s="270">
        <v>0</v>
      </c>
      <c r="CQ243" s="270">
        <v>0</v>
      </c>
      <c r="CR243" s="270">
        <v>0</v>
      </c>
      <c r="CS243" s="270">
        <v>0</v>
      </c>
      <c r="CT243" s="270">
        <v>0</v>
      </c>
      <c r="CU243" s="270"/>
      <c r="CV243" s="270">
        <v>0</v>
      </c>
      <c r="CW243" s="270">
        <v>350</v>
      </c>
      <c r="CX243" s="270">
        <v>0</v>
      </c>
      <c r="CY243" s="270">
        <v>0</v>
      </c>
      <c r="CZ243" s="270">
        <v>0</v>
      </c>
      <c r="DA243" s="270">
        <v>0</v>
      </c>
      <c r="DB243" s="270">
        <v>585</v>
      </c>
      <c r="DC243" s="270">
        <v>0</v>
      </c>
      <c r="DD243" s="270">
        <v>0</v>
      </c>
      <c r="DE243" s="270">
        <v>1620</v>
      </c>
      <c r="DF243" s="270">
        <v>165</v>
      </c>
      <c r="DG243" s="270">
        <v>0</v>
      </c>
      <c r="DH243" s="270">
        <v>0</v>
      </c>
      <c r="DI243" s="270">
        <v>0</v>
      </c>
      <c r="DJ243" s="270">
        <v>0</v>
      </c>
      <c r="DK243" s="270">
        <v>0</v>
      </c>
      <c r="DL243" s="270">
        <v>0</v>
      </c>
      <c r="DM243" s="270">
        <v>0</v>
      </c>
      <c r="DN243" s="270">
        <v>0</v>
      </c>
      <c r="DO243" s="270">
        <v>0</v>
      </c>
      <c r="DP243" s="270">
        <v>0</v>
      </c>
      <c r="DQ243" s="270">
        <v>0</v>
      </c>
      <c r="DR243" s="270"/>
      <c r="DS243" s="270">
        <v>0</v>
      </c>
      <c r="DT243" s="270">
        <v>0</v>
      </c>
      <c r="DU243" s="270">
        <v>0</v>
      </c>
      <c r="DV243" s="270">
        <v>0</v>
      </c>
      <c r="DW243" s="270">
        <v>0</v>
      </c>
      <c r="DX243" s="270">
        <v>0</v>
      </c>
      <c r="DY243" s="270">
        <v>0</v>
      </c>
      <c r="DZ243" s="270">
        <v>0</v>
      </c>
      <c r="EA243" s="270">
        <v>0</v>
      </c>
      <c r="EB243" s="270">
        <v>0</v>
      </c>
      <c r="EC243" s="270">
        <v>0</v>
      </c>
      <c r="ED243" s="270">
        <v>0</v>
      </c>
      <c r="EE243" s="270">
        <v>0</v>
      </c>
      <c r="EF243" s="270">
        <v>0</v>
      </c>
      <c r="EG243" s="270">
        <v>0</v>
      </c>
      <c r="EH243" s="270">
        <v>0</v>
      </c>
      <c r="EI243" s="270">
        <v>0</v>
      </c>
      <c r="EJ243" s="270">
        <v>0</v>
      </c>
      <c r="EK243" s="270">
        <v>0</v>
      </c>
      <c r="EL243" s="270">
        <v>0</v>
      </c>
      <c r="EM243" s="270">
        <v>400</v>
      </c>
      <c r="EN243" s="270">
        <v>0</v>
      </c>
      <c r="EO243" s="270">
        <v>0</v>
      </c>
      <c r="EP243" s="270">
        <v>0</v>
      </c>
      <c r="EQ243" s="270">
        <v>0</v>
      </c>
      <c r="ER243" s="270">
        <v>0</v>
      </c>
      <c r="ES243" s="270">
        <v>0</v>
      </c>
      <c r="ET243" s="270">
        <v>0</v>
      </c>
      <c r="EU243" s="270">
        <v>0</v>
      </c>
      <c r="EV243" s="270">
        <v>0</v>
      </c>
      <c r="EW243" s="270">
        <v>0</v>
      </c>
      <c r="EX243" s="270">
        <v>0</v>
      </c>
      <c r="EY243" s="270">
        <v>0</v>
      </c>
      <c r="EZ243" s="270">
        <v>0</v>
      </c>
      <c r="FA243" s="270">
        <v>0</v>
      </c>
      <c r="FB243" s="270">
        <v>0</v>
      </c>
      <c r="FC243" s="270">
        <v>0</v>
      </c>
      <c r="FD243" s="270">
        <v>0</v>
      </c>
      <c r="FE243" s="270">
        <v>0</v>
      </c>
      <c r="FF243" s="270">
        <v>0</v>
      </c>
      <c r="FG243" s="270"/>
      <c r="FH243" s="270">
        <v>0</v>
      </c>
      <c r="FI243" s="270"/>
      <c r="FJ243" s="270">
        <v>0</v>
      </c>
      <c r="FK243" s="270">
        <v>0</v>
      </c>
      <c r="FL243" s="270">
        <v>0</v>
      </c>
      <c r="FM243" s="270">
        <v>10</v>
      </c>
      <c r="FN243" s="270" t="s">
        <v>1676</v>
      </c>
      <c r="FO243" s="351">
        <v>9120</v>
      </c>
      <c r="FP243" s="351">
        <v>0</v>
      </c>
      <c r="FQ243" s="351">
        <v>9340</v>
      </c>
      <c r="FR243" s="13"/>
      <c r="FS243" s="270"/>
      <c r="FT243" s="270"/>
      <c r="FU243" s="270"/>
      <c r="FV243" s="270"/>
      <c r="FW243" s="270"/>
      <c r="FX243" s="270"/>
      <c r="FY243" s="270"/>
      <c r="FZ243" s="270"/>
      <c r="GA243" s="270"/>
      <c r="GB243" s="270"/>
      <c r="GC243" s="270"/>
      <c r="GD243" s="270"/>
      <c r="GE243" s="270"/>
      <c r="GF243" s="270"/>
      <c r="GG243" s="270"/>
      <c r="GH243" s="270"/>
      <c r="GI243" s="270"/>
      <c r="GJ243" s="270"/>
      <c r="GK243" s="270"/>
      <c r="GL243" s="270"/>
      <c r="GM243" s="270"/>
      <c r="GN243" s="270"/>
      <c r="GO243" s="270"/>
      <c r="GP243" s="270"/>
      <c r="GQ243" s="270"/>
      <c r="GR243" s="270"/>
      <c r="GS243" s="270"/>
      <c r="GT243" s="270"/>
      <c r="GU243" s="270"/>
      <c r="GV243" s="270"/>
      <c r="GW243" s="270"/>
      <c r="GX243" s="270"/>
      <c r="GY243" s="270"/>
      <c r="GZ243" s="270"/>
      <c r="HA243" s="270"/>
      <c r="HB243" s="270"/>
      <c r="HC243" s="270"/>
      <c r="HD243" s="270"/>
      <c r="HE243" s="270"/>
      <c r="HF243" s="270"/>
      <c r="HG243" s="270"/>
      <c r="HH243" s="270"/>
      <c r="HI243" s="270"/>
      <c r="HJ243" s="270"/>
      <c r="HK243" s="270"/>
      <c r="HL243" s="270"/>
      <c r="HM243" s="270"/>
      <c r="HN243" s="270"/>
      <c r="HO243" s="270"/>
      <c r="HP243" s="270"/>
      <c r="HQ243" s="270"/>
      <c r="HR243" s="270"/>
      <c r="HS243" s="270"/>
      <c r="HT243" s="270"/>
      <c r="HU243" s="270"/>
      <c r="HV243" s="270"/>
      <c r="HW243" s="270"/>
      <c r="HX243" s="270"/>
      <c r="HY243" s="270"/>
      <c r="HZ243" s="270"/>
      <c r="IA243" s="270"/>
      <c r="IB243" s="270"/>
      <c r="IC243" s="270"/>
      <c r="ID243" s="270"/>
      <c r="IE243" s="270"/>
      <c r="IF243" s="270"/>
      <c r="IG243" s="270"/>
      <c r="IH243" s="270"/>
    </row>
    <row r="244" spans="1:242" ht="12.75" customHeight="1" x14ac:dyDescent="0.2">
      <c r="A244" s="374" t="s">
        <v>354</v>
      </c>
      <c r="B244" s="270">
        <v>2660</v>
      </c>
      <c r="C244" s="270">
        <v>2660</v>
      </c>
      <c r="D244" s="270">
        <v>1170</v>
      </c>
      <c r="E244" s="270">
        <v>1485</v>
      </c>
      <c r="F244" s="270">
        <v>0</v>
      </c>
      <c r="G244" s="270">
        <v>0</v>
      </c>
      <c r="H244" s="270">
        <v>2660</v>
      </c>
      <c r="I244" s="270">
        <v>1225</v>
      </c>
      <c r="J244" s="270">
        <v>1435</v>
      </c>
      <c r="K244" s="270">
        <v>3295</v>
      </c>
      <c r="L244" s="270">
        <v>88.806208049999995</v>
      </c>
      <c r="M244" s="270">
        <v>57</v>
      </c>
      <c r="N244" s="270">
        <v>500</v>
      </c>
      <c r="O244" s="270">
        <v>755</v>
      </c>
      <c r="P244" s="270">
        <v>535</v>
      </c>
      <c r="Q244" s="270">
        <v>345</v>
      </c>
      <c r="R244" s="270">
        <v>105</v>
      </c>
      <c r="S244" s="270">
        <v>55</v>
      </c>
      <c r="T244" s="270">
        <v>65</v>
      </c>
      <c r="U244" s="270">
        <v>25</v>
      </c>
      <c r="V244" s="270">
        <v>2.6919934639999998</v>
      </c>
      <c r="W244" s="270">
        <v>2</v>
      </c>
      <c r="X244" s="270">
        <v>61.889390519999999</v>
      </c>
      <c r="Y244" s="270">
        <v>0</v>
      </c>
      <c r="Z244" s="270">
        <v>100</v>
      </c>
      <c r="AA244" s="270">
        <v>235</v>
      </c>
      <c r="AB244" s="270">
        <v>705</v>
      </c>
      <c r="AC244" s="270">
        <v>1090</v>
      </c>
      <c r="AD244" s="270">
        <v>520</v>
      </c>
      <c r="AE244" s="270">
        <v>15</v>
      </c>
      <c r="AF244" s="270">
        <v>450</v>
      </c>
      <c r="AG244" s="270">
        <v>0</v>
      </c>
      <c r="AH244" s="270">
        <v>0</v>
      </c>
      <c r="AI244" s="270">
        <v>0</v>
      </c>
      <c r="AJ244" s="270">
        <v>0</v>
      </c>
      <c r="AK244" s="270">
        <v>0</v>
      </c>
      <c r="AL244" s="270">
        <v>0</v>
      </c>
      <c r="AM244" s="270">
        <v>0</v>
      </c>
      <c r="AN244" s="270">
        <v>0</v>
      </c>
      <c r="AO244" s="270">
        <v>0</v>
      </c>
      <c r="AP244" s="270">
        <v>0</v>
      </c>
      <c r="AQ244" s="270">
        <v>0</v>
      </c>
      <c r="AR244" s="270">
        <v>0</v>
      </c>
      <c r="AS244" s="270" t="s">
        <v>1676</v>
      </c>
      <c r="AT244" s="270">
        <v>0</v>
      </c>
      <c r="AU244" s="270">
        <v>0</v>
      </c>
      <c r="AV244" s="270">
        <v>25</v>
      </c>
      <c r="AW244" s="270">
        <v>205</v>
      </c>
      <c r="AX244" s="270">
        <v>0</v>
      </c>
      <c r="AY244" s="270">
        <v>30</v>
      </c>
      <c r="AZ244" s="270">
        <v>1875</v>
      </c>
      <c r="BA244" s="270" t="s">
        <v>1676</v>
      </c>
      <c r="BB244" s="270">
        <v>75</v>
      </c>
      <c r="BC244" s="270">
        <v>0</v>
      </c>
      <c r="BD244" s="270" t="s">
        <v>1676</v>
      </c>
      <c r="BE244" s="270">
        <v>0</v>
      </c>
      <c r="BF244" s="270">
        <v>0</v>
      </c>
      <c r="BG244" s="270">
        <v>0</v>
      </c>
      <c r="BH244" s="270">
        <v>300</v>
      </c>
      <c r="BI244" s="270">
        <v>0</v>
      </c>
      <c r="BJ244" s="270">
        <v>0</v>
      </c>
      <c r="BK244" s="270">
        <v>0</v>
      </c>
      <c r="BL244" s="270">
        <v>0</v>
      </c>
      <c r="BM244" s="270">
        <v>0</v>
      </c>
      <c r="BN244" s="270">
        <v>15</v>
      </c>
      <c r="BO244" s="270">
        <v>2260</v>
      </c>
      <c r="BP244" s="270" t="s">
        <v>1676</v>
      </c>
      <c r="BQ244" s="270">
        <v>0</v>
      </c>
      <c r="BR244" s="270">
        <v>0</v>
      </c>
      <c r="BS244" s="270" t="s">
        <v>1676</v>
      </c>
      <c r="BT244" s="270">
        <v>10</v>
      </c>
      <c r="BU244" s="270">
        <v>60</v>
      </c>
      <c r="BV244" s="270">
        <v>0</v>
      </c>
      <c r="BW244" s="270">
        <v>10</v>
      </c>
      <c r="BX244" s="270">
        <v>0</v>
      </c>
      <c r="BY244" s="270" t="s">
        <v>1676</v>
      </c>
      <c r="BZ244" s="270">
        <v>0</v>
      </c>
      <c r="CA244" s="270">
        <v>0</v>
      </c>
      <c r="CB244" s="270">
        <v>0</v>
      </c>
      <c r="CC244" s="270">
        <v>0</v>
      </c>
      <c r="CD244" s="270">
        <v>90</v>
      </c>
      <c r="CE244" s="270">
        <v>0</v>
      </c>
      <c r="CF244" s="270">
        <v>0</v>
      </c>
      <c r="CG244" s="270">
        <v>2565</v>
      </c>
      <c r="CH244" s="270">
        <v>0</v>
      </c>
      <c r="CI244" s="270">
        <v>0</v>
      </c>
      <c r="CJ244" s="270">
        <v>0</v>
      </c>
      <c r="CK244" s="270">
        <v>2655</v>
      </c>
      <c r="CL244" s="270">
        <v>0</v>
      </c>
      <c r="CM244" s="270">
        <v>0</v>
      </c>
      <c r="CN244" s="270">
        <v>0</v>
      </c>
      <c r="CO244" s="270">
        <v>0</v>
      </c>
      <c r="CP244" s="270">
        <v>0</v>
      </c>
      <c r="CQ244" s="270">
        <v>0</v>
      </c>
      <c r="CR244" s="270">
        <v>0</v>
      </c>
      <c r="CS244" s="270">
        <v>0</v>
      </c>
      <c r="CT244" s="270">
        <v>0</v>
      </c>
      <c r="CU244" s="270"/>
      <c r="CV244" s="270">
        <v>0</v>
      </c>
      <c r="CW244" s="270">
        <v>0</v>
      </c>
      <c r="CX244" s="270">
        <v>0</v>
      </c>
      <c r="CY244" s="270">
        <v>0</v>
      </c>
      <c r="CZ244" s="270">
        <v>0</v>
      </c>
      <c r="DA244" s="270">
        <v>0</v>
      </c>
      <c r="DB244" s="270">
        <v>0</v>
      </c>
      <c r="DC244" s="270">
        <v>0</v>
      </c>
      <c r="DD244" s="270">
        <v>0</v>
      </c>
      <c r="DE244" s="270" t="s">
        <v>1676</v>
      </c>
      <c r="DF244" s="270">
        <v>0</v>
      </c>
      <c r="DG244" s="270">
        <v>0</v>
      </c>
      <c r="DH244" s="270">
        <v>0</v>
      </c>
      <c r="DI244" s="270">
        <v>0</v>
      </c>
      <c r="DJ244" s="270">
        <v>0</v>
      </c>
      <c r="DK244" s="270">
        <v>0</v>
      </c>
      <c r="DL244" s="270">
        <v>0</v>
      </c>
      <c r="DM244" s="270">
        <v>0</v>
      </c>
      <c r="DN244" s="270">
        <v>0</v>
      </c>
      <c r="DO244" s="270">
        <v>0</v>
      </c>
      <c r="DP244" s="270">
        <v>0</v>
      </c>
      <c r="DQ244" s="270">
        <v>0</v>
      </c>
      <c r="DR244" s="270"/>
      <c r="DS244" s="270">
        <v>0</v>
      </c>
      <c r="DT244" s="270">
        <v>0</v>
      </c>
      <c r="DU244" s="270">
        <v>0</v>
      </c>
      <c r="DV244" s="270">
        <v>0</v>
      </c>
      <c r="DW244" s="270">
        <v>0</v>
      </c>
      <c r="DX244" s="270">
        <v>0</v>
      </c>
      <c r="DY244" s="270">
        <v>0</v>
      </c>
      <c r="DZ244" s="270">
        <v>0</v>
      </c>
      <c r="EA244" s="270">
        <v>0</v>
      </c>
      <c r="EB244" s="270">
        <v>0</v>
      </c>
      <c r="EC244" s="270">
        <v>0</v>
      </c>
      <c r="ED244" s="270">
        <v>0</v>
      </c>
      <c r="EE244" s="270">
        <v>0</v>
      </c>
      <c r="EF244" s="270">
        <v>0</v>
      </c>
      <c r="EG244" s="270">
        <v>0</v>
      </c>
      <c r="EH244" s="270">
        <v>0</v>
      </c>
      <c r="EI244" s="270">
        <v>0</v>
      </c>
      <c r="EJ244" s="270">
        <v>0</v>
      </c>
      <c r="EK244" s="270">
        <v>0</v>
      </c>
      <c r="EL244" s="270">
        <v>0</v>
      </c>
      <c r="EM244" s="270" t="s">
        <v>1676</v>
      </c>
      <c r="EN244" s="270">
        <v>0</v>
      </c>
      <c r="EO244" s="270">
        <v>0</v>
      </c>
      <c r="EP244" s="270">
        <v>0</v>
      </c>
      <c r="EQ244" s="270">
        <v>0</v>
      </c>
      <c r="ER244" s="270">
        <v>0</v>
      </c>
      <c r="ES244" s="270">
        <v>0</v>
      </c>
      <c r="ET244" s="270">
        <v>0</v>
      </c>
      <c r="EU244" s="270">
        <v>0</v>
      </c>
      <c r="EV244" s="270">
        <v>0</v>
      </c>
      <c r="EW244" s="270">
        <v>0</v>
      </c>
      <c r="EX244" s="270">
        <v>0</v>
      </c>
      <c r="EY244" s="270">
        <v>0</v>
      </c>
      <c r="EZ244" s="270">
        <v>0</v>
      </c>
      <c r="FA244" s="270">
        <v>0</v>
      </c>
      <c r="FB244" s="270">
        <v>0</v>
      </c>
      <c r="FC244" s="270">
        <v>0</v>
      </c>
      <c r="FD244" s="270">
        <v>0</v>
      </c>
      <c r="FE244" s="270">
        <v>0</v>
      </c>
      <c r="FF244" s="270">
        <v>0</v>
      </c>
      <c r="FG244" s="270"/>
      <c r="FH244" s="270">
        <v>0</v>
      </c>
      <c r="FI244" s="270"/>
      <c r="FJ244" s="270">
        <v>0</v>
      </c>
      <c r="FK244" s="270">
        <v>0</v>
      </c>
      <c r="FL244" s="270">
        <v>0</v>
      </c>
      <c r="FM244" s="270">
        <v>0</v>
      </c>
      <c r="FN244" s="270">
        <v>0</v>
      </c>
      <c r="FO244" s="351">
        <v>2580</v>
      </c>
      <c r="FP244" s="351">
        <v>0</v>
      </c>
      <c r="FQ244" s="351">
        <v>2385</v>
      </c>
      <c r="FR244" s="13"/>
      <c r="FS244" s="270"/>
      <c r="FT244" s="270"/>
      <c r="FU244" s="270"/>
      <c r="FV244" s="270"/>
      <c r="FW244" s="270"/>
      <c r="FX244" s="270"/>
      <c r="FY244" s="270"/>
      <c r="FZ244" s="270"/>
      <c r="GA244" s="270"/>
      <c r="GB244" s="270"/>
      <c r="GC244" s="270"/>
      <c r="GD244" s="270"/>
      <c r="GE244" s="270"/>
      <c r="GF244" s="270"/>
      <c r="GG244" s="270"/>
      <c r="GH244" s="270"/>
      <c r="GI244" s="270"/>
      <c r="GJ244" s="270"/>
      <c r="GK244" s="270"/>
      <c r="GL244" s="270"/>
      <c r="GM244" s="270"/>
      <c r="GN244" s="270"/>
      <c r="GO244" s="270"/>
      <c r="GP244" s="270"/>
      <c r="GQ244" s="270"/>
      <c r="GR244" s="270"/>
      <c r="GS244" s="270"/>
      <c r="GT244" s="270"/>
      <c r="GU244" s="270"/>
      <c r="GV244" s="270"/>
      <c r="GW244" s="270"/>
      <c r="GX244" s="270"/>
      <c r="GY244" s="270"/>
      <c r="GZ244" s="270"/>
      <c r="HA244" s="270"/>
      <c r="HB244" s="270"/>
      <c r="HC244" s="270"/>
      <c r="HD244" s="270"/>
      <c r="HE244" s="270"/>
      <c r="HF244" s="270"/>
      <c r="HG244" s="270"/>
      <c r="HH244" s="270"/>
      <c r="HI244" s="270"/>
      <c r="HJ244" s="270"/>
      <c r="HK244" s="270"/>
      <c r="HL244" s="270"/>
      <c r="HM244" s="270"/>
      <c r="HN244" s="270"/>
      <c r="HO244" s="270"/>
      <c r="HP244" s="270"/>
      <c r="HQ244" s="270"/>
      <c r="HR244" s="270"/>
      <c r="HS244" s="270"/>
      <c r="HT244" s="270"/>
      <c r="HU244" s="270"/>
      <c r="HV244" s="270"/>
      <c r="HW244" s="270"/>
      <c r="HX244" s="270"/>
      <c r="HY244" s="270"/>
      <c r="HZ244" s="270"/>
      <c r="IA244" s="270"/>
      <c r="IB244" s="270"/>
      <c r="IC244" s="270"/>
      <c r="ID244" s="270"/>
      <c r="IE244" s="270"/>
      <c r="IF244" s="270"/>
      <c r="IG244" s="270"/>
      <c r="IH244" s="270"/>
    </row>
    <row r="245" spans="1:242" ht="12.75" customHeight="1" x14ac:dyDescent="0.2">
      <c r="A245" s="374" t="s">
        <v>355</v>
      </c>
      <c r="B245" s="270">
        <v>2635</v>
      </c>
      <c r="C245" s="270">
        <v>2635</v>
      </c>
      <c r="D245" s="270">
        <v>1165</v>
      </c>
      <c r="E245" s="270">
        <v>1470</v>
      </c>
      <c r="F245" s="270">
        <v>0</v>
      </c>
      <c r="G245" s="270">
        <v>0</v>
      </c>
      <c r="H245" s="270">
        <v>2635</v>
      </c>
      <c r="I245" s="270" t="s">
        <v>1676</v>
      </c>
      <c r="J245" s="270">
        <v>2630</v>
      </c>
      <c r="K245" s="270">
        <v>75</v>
      </c>
      <c r="L245" s="270">
        <v>61.783076919999999</v>
      </c>
      <c r="M245" s="270">
        <v>40</v>
      </c>
      <c r="N245" s="270">
        <v>1030</v>
      </c>
      <c r="O245" s="270">
        <v>585</v>
      </c>
      <c r="P245" s="270">
        <v>550</v>
      </c>
      <c r="Q245" s="270">
        <v>315</v>
      </c>
      <c r="R245" s="270">
        <v>70</v>
      </c>
      <c r="S245" s="270">
        <v>20</v>
      </c>
      <c r="T245" s="270">
        <v>15</v>
      </c>
      <c r="U245" s="270">
        <v>15</v>
      </c>
      <c r="V245" s="270">
        <v>37</v>
      </c>
      <c r="W245" s="270">
        <v>37</v>
      </c>
      <c r="X245" s="270">
        <v>58.651728069999997</v>
      </c>
      <c r="Y245" s="270">
        <v>0</v>
      </c>
      <c r="Z245" s="270">
        <v>200</v>
      </c>
      <c r="AA245" s="270">
        <v>410</v>
      </c>
      <c r="AB245" s="270">
        <v>675</v>
      </c>
      <c r="AC245" s="270">
        <v>740</v>
      </c>
      <c r="AD245" s="270">
        <v>590</v>
      </c>
      <c r="AE245" s="270">
        <v>15</v>
      </c>
      <c r="AF245" s="270" t="s">
        <v>1676</v>
      </c>
      <c r="AG245" s="270">
        <v>0</v>
      </c>
      <c r="AH245" s="270">
        <v>690</v>
      </c>
      <c r="AI245" s="270">
        <v>0</v>
      </c>
      <c r="AJ245" s="270">
        <v>0</v>
      </c>
      <c r="AK245" s="270">
        <v>0</v>
      </c>
      <c r="AL245" s="270">
        <v>345</v>
      </c>
      <c r="AM245" s="270">
        <v>515</v>
      </c>
      <c r="AN245" s="270">
        <v>0</v>
      </c>
      <c r="AO245" s="270">
        <v>0</v>
      </c>
      <c r="AP245" s="270">
        <v>20</v>
      </c>
      <c r="AQ245" s="270">
        <v>265</v>
      </c>
      <c r="AR245" s="270">
        <v>95</v>
      </c>
      <c r="AS245" s="270">
        <v>25</v>
      </c>
      <c r="AT245" s="270">
        <v>145</v>
      </c>
      <c r="AU245" s="270">
        <v>0</v>
      </c>
      <c r="AV245" s="270" t="s">
        <v>1676</v>
      </c>
      <c r="AW245" s="270">
        <v>95</v>
      </c>
      <c r="AX245" s="270">
        <v>0</v>
      </c>
      <c r="AY245" s="270">
        <v>0</v>
      </c>
      <c r="AZ245" s="270">
        <v>345</v>
      </c>
      <c r="BA245" s="270" t="s">
        <v>1676</v>
      </c>
      <c r="BB245" s="270">
        <v>75</v>
      </c>
      <c r="BC245" s="270">
        <v>30</v>
      </c>
      <c r="BD245" s="270">
        <v>15</v>
      </c>
      <c r="BE245" s="270">
        <v>15</v>
      </c>
      <c r="BF245" s="270" t="s">
        <v>1676</v>
      </c>
      <c r="BG245" s="270">
        <v>15</v>
      </c>
      <c r="BH245" s="270" t="s">
        <v>1676</v>
      </c>
      <c r="BI245" s="270">
        <v>715</v>
      </c>
      <c r="BJ245" s="270">
        <v>0</v>
      </c>
      <c r="BK245" s="270">
        <v>20</v>
      </c>
      <c r="BL245" s="270">
        <v>0</v>
      </c>
      <c r="BM245" s="270">
        <v>715</v>
      </c>
      <c r="BN245" s="270">
        <v>10</v>
      </c>
      <c r="BO245" s="270">
        <v>435</v>
      </c>
      <c r="BP245" s="270">
        <v>430</v>
      </c>
      <c r="BQ245" s="270">
        <v>0</v>
      </c>
      <c r="BR245" s="270">
        <v>0</v>
      </c>
      <c r="BS245" s="270" t="s">
        <v>1676</v>
      </c>
      <c r="BT245" s="270">
        <v>175</v>
      </c>
      <c r="BU245" s="270">
        <v>10</v>
      </c>
      <c r="BV245" s="270">
        <v>0</v>
      </c>
      <c r="BW245" s="270">
        <v>35</v>
      </c>
      <c r="BX245" s="270">
        <v>0</v>
      </c>
      <c r="BY245" s="270">
        <v>0</v>
      </c>
      <c r="BZ245" s="270">
        <v>0</v>
      </c>
      <c r="CA245" s="270">
        <v>0</v>
      </c>
      <c r="CB245" s="270">
        <v>0</v>
      </c>
      <c r="CC245" s="270">
        <v>0</v>
      </c>
      <c r="CD245" s="270" t="s">
        <v>1676</v>
      </c>
      <c r="CE245" s="270">
        <v>0</v>
      </c>
      <c r="CF245" s="270">
        <v>0</v>
      </c>
      <c r="CG245" s="270">
        <v>2630</v>
      </c>
      <c r="CH245" s="270">
        <v>0</v>
      </c>
      <c r="CI245" s="270">
        <v>755</v>
      </c>
      <c r="CJ245" s="270">
        <v>375</v>
      </c>
      <c r="CK245" s="270">
        <v>460</v>
      </c>
      <c r="CL245" s="270">
        <v>0</v>
      </c>
      <c r="CM245" s="270">
        <v>720</v>
      </c>
      <c r="CN245" s="270">
        <v>0</v>
      </c>
      <c r="CO245" s="270">
        <v>0</v>
      </c>
      <c r="CP245" s="270">
        <v>0</v>
      </c>
      <c r="CQ245" s="270">
        <v>0</v>
      </c>
      <c r="CR245" s="270">
        <v>0</v>
      </c>
      <c r="CS245" s="270">
        <v>0</v>
      </c>
      <c r="CT245" s="270">
        <v>0</v>
      </c>
      <c r="CU245" s="270"/>
      <c r="CV245" s="270">
        <v>0</v>
      </c>
      <c r="CW245" s="270">
        <v>0</v>
      </c>
      <c r="CX245" s="270">
        <v>0</v>
      </c>
      <c r="CY245" s="270">
        <v>0</v>
      </c>
      <c r="CZ245" s="270">
        <v>0</v>
      </c>
      <c r="DA245" s="270">
        <v>0</v>
      </c>
      <c r="DB245" s="270">
        <v>0</v>
      </c>
      <c r="DC245" s="270">
        <v>0</v>
      </c>
      <c r="DD245" s="270">
        <v>0</v>
      </c>
      <c r="DE245" s="270">
        <v>0</v>
      </c>
      <c r="DF245" s="270">
        <v>150</v>
      </c>
      <c r="DG245" s="270">
        <v>0</v>
      </c>
      <c r="DH245" s="270">
        <v>0</v>
      </c>
      <c r="DI245" s="270">
        <v>0</v>
      </c>
      <c r="DJ245" s="270">
        <v>0</v>
      </c>
      <c r="DK245" s="270">
        <v>0</v>
      </c>
      <c r="DL245" s="270">
        <v>0</v>
      </c>
      <c r="DM245" s="270">
        <v>0</v>
      </c>
      <c r="DN245" s="270">
        <v>0</v>
      </c>
      <c r="DO245" s="270">
        <v>0</v>
      </c>
      <c r="DP245" s="270">
        <v>0</v>
      </c>
      <c r="DQ245" s="270">
        <v>0</v>
      </c>
      <c r="DR245" s="270"/>
      <c r="DS245" s="270">
        <v>0</v>
      </c>
      <c r="DT245" s="270">
        <v>0</v>
      </c>
      <c r="DU245" s="270">
        <v>0</v>
      </c>
      <c r="DV245" s="270">
        <v>0</v>
      </c>
      <c r="DW245" s="270">
        <v>0</v>
      </c>
      <c r="DX245" s="270">
        <v>0</v>
      </c>
      <c r="DY245" s="270">
        <v>0</v>
      </c>
      <c r="DZ245" s="270">
        <v>0</v>
      </c>
      <c r="EA245" s="270">
        <v>0</v>
      </c>
      <c r="EB245" s="270">
        <v>0</v>
      </c>
      <c r="EC245" s="270">
        <v>0</v>
      </c>
      <c r="ED245" s="270">
        <v>0</v>
      </c>
      <c r="EE245" s="270">
        <v>0</v>
      </c>
      <c r="EF245" s="270">
        <v>0</v>
      </c>
      <c r="EG245" s="270">
        <v>0</v>
      </c>
      <c r="EH245" s="270">
        <v>0</v>
      </c>
      <c r="EI245" s="270">
        <v>0</v>
      </c>
      <c r="EJ245" s="270">
        <v>0</v>
      </c>
      <c r="EK245" s="270">
        <v>0</v>
      </c>
      <c r="EL245" s="270">
        <v>0</v>
      </c>
      <c r="EM245" s="270">
        <v>180</v>
      </c>
      <c r="EN245" s="270">
        <v>0</v>
      </c>
      <c r="EO245" s="270">
        <v>0</v>
      </c>
      <c r="EP245" s="270">
        <v>0</v>
      </c>
      <c r="EQ245" s="270">
        <v>0</v>
      </c>
      <c r="ER245" s="270">
        <v>0</v>
      </c>
      <c r="ES245" s="270">
        <v>0</v>
      </c>
      <c r="ET245" s="270">
        <v>0</v>
      </c>
      <c r="EU245" s="270">
        <v>0</v>
      </c>
      <c r="EV245" s="270">
        <v>0</v>
      </c>
      <c r="EW245" s="270">
        <v>0</v>
      </c>
      <c r="EX245" s="270">
        <v>0</v>
      </c>
      <c r="EY245" s="270">
        <v>0</v>
      </c>
      <c r="EZ245" s="270">
        <v>0</v>
      </c>
      <c r="FA245" s="270">
        <v>0</v>
      </c>
      <c r="FB245" s="270">
        <v>0</v>
      </c>
      <c r="FC245" s="270">
        <v>0</v>
      </c>
      <c r="FD245" s="270">
        <v>0</v>
      </c>
      <c r="FE245" s="270">
        <v>0</v>
      </c>
      <c r="FF245" s="270">
        <v>0</v>
      </c>
      <c r="FG245" s="270"/>
      <c r="FH245" s="270">
        <v>0</v>
      </c>
      <c r="FI245" s="270"/>
      <c r="FJ245" s="270">
        <v>0</v>
      </c>
      <c r="FK245" s="270">
        <v>0</v>
      </c>
      <c r="FL245" s="270">
        <v>0</v>
      </c>
      <c r="FM245" s="270">
        <v>0</v>
      </c>
      <c r="FN245" s="270">
        <v>0</v>
      </c>
      <c r="FO245" s="351">
        <v>2560</v>
      </c>
      <c r="FP245" s="351">
        <v>0</v>
      </c>
      <c r="FQ245" s="351">
        <v>2600</v>
      </c>
      <c r="FR245" s="13"/>
      <c r="FS245" s="270"/>
      <c r="FT245" s="270"/>
      <c r="FU245" s="270"/>
      <c r="FV245" s="270"/>
      <c r="FW245" s="270"/>
      <c r="FX245" s="270"/>
      <c r="FY245" s="270"/>
      <c r="FZ245" s="270"/>
      <c r="GA245" s="270"/>
      <c r="GB245" s="270"/>
      <c r="GC245" s="270"/>
      <c r="GD245" s="270"/>
      <c r="GE245" s="270"/>
      <c r="GF245" s="270"/>
      <c r="GG245" s="270"/>
      <c r="GH245" s="270"/>
      <c r="GI245" s="270"/>
      <c r="GJ245" s="270"/>
      <c r="GK245" s="270"/>
      <c r="GL245" s="270"/>
      <c r="GM245" s="270"/>
      <c r="GN245" s="270"/>
      <c r="GO245" s="270"/>
      <c r="GP245" s="270"/>
      <c r="GQ245" s="270"/>
      <c r="GR245" s="270"/>
      <c r="GS245" s="270"/>
      <c r="GT245" s="270"/>
      <c r="GU245" s="270"/>
      <c r="GV245" s="270"/>
      <c r="GW245" s="270"/>
      <c r="GX245" s="270"/>
      <c r="GY245" s="270"/>
      <c r="GZ245" s="270"/>
      <c r="HA245" s="270"/>
      <c r="HB245" s="270"/>
      <c r="HC245" s="270"/>
      <c r="HD245" s="270"/>
      <c r="HE245" s="270"/>
      <c r="HF245" s="270"/>
      <c r="HG245" s="270"/>
      <c r="HH245" s="270"/>
      <c r="HI245" s="270"/>
      <c r="HJ245" s="270"/>
      <c r="HK245" s="270"/>
      <c r="HL245" s="270"/>
      <c r="HM245" s="270"/>
      <c r="HN245" s="270"/>
      <c r="HO245" s="270"/>
      <c r="HP245" s="270"/>
      <c r="HQ245" s="270"/>
      <c r="HR245" s="270"/>
      <c r="HS245" s="270"/>
      <c r="HT245" s="270"/>
      <c r="HU245" s="270"/>
      <c r="HV245" s="270"/>
      <c r="HW245" s="270"/>
      <c r="HX245" s="270"/>
      <c r="HY245" s="270"/>
      <c r="HZ245" s="270"/>
      <c r="IA245" s="270"/>
      <c r="IB245" s="270"/>
      <c r="IC245" s="270"/>
      <c r="ID245" s="270"/>
      <c r="IE245" s="270"/>
      <c r="IF245" s="270"/>
      <c r="IG245" s="270"/>
      <c r="IH245" s="270"/>
    </row>
    <row r="246" spans="1:242" ht="12.75" customHeight="1" x14ac:dyDescent="0.2">
      <c r="A246" s="374" t="s">
        <v>356</v>
      </c>
      <c r="B246" s="270">
        <v>1645</v>
      </c>
      <c r="C246" s="270">
        <v>1645</v>
      </c>
      <c r="D246" s="270">
        <v>740</v>
      </c>
      <c r="E246" s="270">
        <v>905</v>
      </c>
      <c r="F246" s="270">
        <v>0</v>
      </c>
      <c r="G246" s="270">
        <v>0</v>
      </c>
      <c r="H246" s="270">
        <v>1645</v>
      </c>
      <c r="I246" s="270">
        <v>720</v>
      </c>
      <c r="J246" s="270">
        <v>925</v>
      </c>
      <c r="K246" s="270">
        <v>1735</v>
      </c>
      <c r="L246" s="270">
        <v>221.7293233</v>
      </c>
      <c r="M246" s="270">
        <v>140</v>
      </c>
      <c r="N246" s="270">
        <v>40</v>
      </c>
      <c r="O246" s="270">
        <v>50</v>
      </c>
      <c r="P246" s="270">
        <v>45</v>
      </c>
      <c r="Q246" s="270">
        <v>100</v>
      </c>
      <c r="R246" s="270">
        <v>45</v>
      </c>
      <c r="S246" s="270">
        <v>40</v>
      </c>
      <c r="T246" s="270">
        <v>50</v>
      </c>
      <c r="U246" s="270">
        <v>30</v>
      </c>
      <c r="V246" s="270">
        <v>2.4058171750000001</v>
      </c>
      <c r="W246" s="270">
        <v>2</v>
      </c>
      <c r="X246" s="270">
        <v>61.894960529999999</v>
      </c>
      <c r="Y246" s="270">
        <v>0</v>
      </c>
      <c r="Z246" s="270">
        <v>60</v>
      </c>
      <c r="AA246" s="270">
        <v>150</v>
      </c>
      <c r="AB246" s="270">
        <v>415</v>
      </c>
      <c r="AC246" s="270">
        <v>695</v>
      </c>
      <c r="AD246" s="270">
        <v>315</v>
      </c>
      <c r="AE246" s="270">
        <v>10</v>
      </c>
      <c r="AF246" s="270">
        <v>145</v>
      </c>
      <c r="AG246" s="270">
        <v>0</v>
      </c>
      <c r="AH246" s="270">
        <v>0</v>
      </c>
      <c r="AI246" s="270">
        <v>0</v>
      </c>
      <c r="AJ246" s="270">
        <v>0</v>
      </c>
      <c r="AK246" s="270">
        <v>0</v>
      </c>
      <c r="AL246" s="270">
        <v>0</v>
      </c>
      <c r="AM246" s="270">
        <v>0</v>
      </c>
      <c r="AN246" s="270">
        <v>0</v>
      </c>
      <c r="AO246" s="270">
        <v>0</v>
      </c>
      <c r="AP246" s="270">
        <v>0</v>
      </c>
      <c r="AQ246" s="270">
        <v>0</v>
      </c>
      <c r="AR246" s="270">
        <v>0</v>
      </c>
      <c r="AS246" s="270">
        <v>0</v>
      </c>
      <c r="AT246" s="270">
        <v>0</v>
      </c>
      <c r="AU246" s="270">
        <v>0</v>
      </c>
      <c r="AV246" s="270">
        <v>10</v>
      </c>
      <c r="AW246" s="270">
        <v>155</v>
      </c>
      <c r="AX246" s="270">
        <v>0</v>
      </c>
      <c r="AY246" s="270">
        <v>0</v>
      </c>
      <c r="AZ246" s="270">
        <v>1275</v>
      </c>
      <c r="BA246" s="270">
        <v>15</v>
      </c>
      <c r="BB246" s="270">
        <v>45</v>
      </c>
      <c r="BC246" s="270">
        <v>0</v>
      </c>
      <c r="BD246" s="270">
        <v>10</v>
      </c>
      <c r="BE246" s="270">
        <v>0</v>
      </c>
      <c r="BF246" s="270">
        <v>0</v>
      </c>
      <c r="BG246" s="270">
        <v>0</v>
      </c>
      <c r="BH246" s="270">
        <v>140</v>
      </c>
      <c r="BI246" s="270">
        <v>0</v>
      </c>
      <c r="BJ246" s="270">
        <v>0</v>
      </c>
      <c r="BK246" s="270">
        <v>0</v>
      </c>
      <c r="BL246" s="270">
        <v>0</v>
      </c>
      <c r="BM246" s="270" t="s">
        <v>1676</v>
      </c>
      <c r="BN246" s="270" t="s">
        <v>1676</v>
      </c>
      <c r="BO246" s="270">
        <v>1395</v>
      </c>
      <c r="BP246" s="270">
        <v>0</v>
      </c>
      <c r="BQ246" s="270">
        <v>0</v>
      </c>
      <c r="BR246" s="270">
        <v>0</v>
      </c>
      <c r="BS246" s="270" t="s">
        <v>1676</v>
      </c>
      <c r="BT246" s="270">
        <v>0</v>
      </c>
      <c r="BU246" s="270">
        <v>85</v>
      </c>
      <c r="BV246" s="270">
        <v>0</v>
      </c>
      <c r="BW246" s="270" t="s">
        <v>1676</v>
      </c>
      <c r="BX246" s="270">
        <v>0</v>
      </c>
      <c r="BY246" s="270" t="s">
        <v>1676</v>
      </c>
      <c r="BZ246" s="270">
        <v>0</v>
      </c>
      <c r="CA246" s="270">
        <v>0</v>
      </c>
      <c r="CB246" s="270">
        <v>0</v>
      </c>
      <c r="CC246" s="270">
        <v>0</v>
      </c>
      <c r="CD246" s="270">
        <v>150</v>
      </c>
      <c r="CE246" s="270">
        <v>0</v>
      </c>
      <c r="CF246" s="270">
        <v>0</v>
      </c>
      <c r="CG246" s="270">
        <v>1490</v>
      </c>
      <c r="CH246" s="270">
        <v>0</v>
      </c>
      <c r="CI246" s="270">
        <v>0</v>
      </c>
      <c r="CJ246" s="270">
        <v>0</v>
      </c>
      <c r="CK246" s="270">
        <v>1645</v>
      </c>
      <c r="CL246" s="270">
        <v>0</v>
      </c>
      <c r="CM246" s="270">
        <v>0</v>
      </c>
      <c r="CN246" s="270">
        <v>0</v>
      </c>
      <c r="CO246" s="270">
        <v>0</v>
      </c>
      <c r="CP246" s="270">
        <v>0</v>
      </c>
      <c r="CQ246" s="270">
        <v>0</v>
      </c>
      <c r="CR246" s="270">
        <v>0</v>
      </c>
      <c r="CS246" s="270">
        <v>0</v>
      </c>
      <c r="CT246" s="270">
        <v>0</v>
      </c>
      <c r="CU246" s="270"/>
      <c r="CV246" s="270">
        <v>0</v>
      </c>
      <c r="CW246" s="270">
        <v>0</v>
      </c>
      <c r="CX246" s="270">
        <v>0</v>
      </c>
      <c r="CY246" s="270">
        <v>0</v>
      </c>
      <c r="CZ246" s="270">
        <v>0</v>
      </c>
      <c r="DA246" s="270">
        <v>0</v>
      </c>
      <c r="DB246" s="270">
        <v>0</v>
      </c>
      <c r="DC246" s="270">
        <v>0</v>
      </c>
      <c r="DD246" s="270">
        <v>0</v>
      </c>
      <c r="DE246" s="270">
        <v>0</v>
      </c>
      <c r="DF246" s="270">
        <v>0</v>
      </c>
      <c r="DG246" s="270">
        <v>0</v>
      </c>
      <c r="DH246" s="270">
        <v>0</v>
      </c>
      <c r="DI246" s="270">
        <v>0</v>
      </c>
      <c r="DJ246" s="270">
        <v>0</v>
      </c>
      <c r="DK246" s="270">
        <v>0</v>
      </c>
      <c r="DL246" s="270">
        <v>0</v>
      </c>
      <c r="DM246" s="270">
        <v>0</v>
      </c>
      <c r="DN246" s="270">
        <v>0</v>
      </c>
      <c r="DO246" s="270">
        <v>0</v>
      </c>
      <c r="DP246" s="270">
        <v>0</v>
      </c>
      <c r="DQ246" s="270">
        <v>0</v>
      </c>
      <c r="DR246" s="270"/>
      <c r="DS246" s="270">
        <v>0</v>
      </c>
      <c r="DT246" s="270">
        <v>0</v>
      </c>
      <c r="DU246" s="270">
        <v>0</v>
      </c>
      <c r="DV246" s="270">
        <v>0</v>
      </c>
      <c r="DW246" s="270">
        <v>0</v>
      </c>
      <c r="DX246" s="270">
        <v>0</v>
      </c>
      <c r="DY246" s="270">
        <v>0</v>
      </c>
      <c r="DZ246" s="270">
        <v>0</v>
      </c>
      <c r="EA246" s="270">
        <v>0</v>
      </c>
      <c r="EB246" s="270">
        <v>0</v>
      </c>
      <c r="EC246" s="270">
        <v>0</v>
      </c>
      <c r="ED246" s="270">
        <v>0</v>
      </c>
      <c r="EE246" s="270">
        <v>0</v>
      </c>
      <c r="EF246" s="270">
        <v>0</v>
      </c>
      <c r="EG246" s="270">
        <v>0</v>
      </c>
      <c r="EH246" s="270">
        <v>0</v>
      </c>
      <c r="EI246" s="270">
        <v>0</v>
      </c>
      <c r="EJ246" s="270">
        <v>0</v>
      </c>
      <c r="EK246" s="270">
        <v>0</v>
      </c>
      <c r="EL246" s="270">
        <v>0</v>
      </c>
      <c r="EM246" s="270">
        <v>0</v>
      </c>
      <c r="EN246" s="270">
        <v>0</v>
      </c>
      <c r="EO246" s="270">
        <v>0</v>
      </c>
      <c r="EP246" s="270">
        <v>0</v>
      </c>
      <c r="EQ246" s="270">
        <v>0</v>
      </c>
      <c r="ER246" s="270">
        <v>0</v>
      </c>
      <c r="ES246" s="270">
        <v>0</v>
      </c>
      <c r="ET246" s="270">
        <v>0</v>
      </c>
      <c r="EU246" s="270">
        <v>0</v>
      </c>
      <c r="EV246" s="270">
        <v>0</v>
      </c>
      <c r="EW246" s="270">
        <v>0</v>
      </c>
      <c r="EX246" s="270">
        <v>0</v>
      </c>
      <c r="EY246" s="270">
        <v>0</v>
      </c>
      <c r="EZ246" s="270">
        <v>0</v>
      </c>
      <c r="FA246" s="270">
        <v>0</v>
      </c>
      <c r="FB246" s="270">
        <v>0</v>
      </c>
      <c r="FC246" s="270">
        <v>0</v>
      </c>
      <c r="FD246" s="270">
        <v>0</v>
      </c>
      <c r="FE246" s="270">
        <v>0</v>
      </c>
      <c r="FF246" s="270">
        <v>0</v>
      </c>
      <c r="FG246" s="270"/>
      <c r="FH246" s="270">
        <v>0</v>
      </c>
      <c r="FI246" s="270"/>
      <c r="FJ246" s="270">
        <v>0</v>
      </c>
      <c r="FK246" s="270">
        <v>0</v>
      </c>
      <c r="FL246" s="270">
        <v>0</v>
      </c>
      <c r="FM246" s="270">
        <v>0</v>
      </c>
      <c r="FN246" s="270">
        <v>0</v>
      </c>
      <c r="FO246" s="351">
        <v>1600</v>
      </c>
      <c r="FP246" s="351">
        <v>0</v>
      </c>
      <c r="FQ246" s="351">
        <v>400</v>
      </c>
      <c r="FR246" s="13"/>
      <c r="FS246" s="270"/>
      <c r="FT246" s="270"/>
      <c r="FU246" s="270"/>
      <c r="FV246" s="270"/>
      <c r="FW246" s="270"/>
      <c r="FX246" s="270"/>
      <c r="FY246" s="270"/>
      <c r="FZ246" s="270"/>
      <c r="GA246" s="270"/>
      <c r="GB246" s="270"/>
      <c r="GC246" s="270"/>
      <c r="GD246" s="270"/>
      <c r="GE246" s="270"/>
      <c r="GF246" s="270"/>
      <c r="GG246" s="270"/>
      <c r="GH246" s="270"/>
      <c r="GI246" s="270"/>
      <c r="GJ246" s="270"/>
      <c r="GK246" s="270"/>
      <c r="GL246" s="270"/>
      <c r="GM246" s="270"/>
      <c r="GN246" s="270"/>
      <c r="GO246" s="270"/>
      <c r="GP246" s="270"/>
      <c r="GQ246" s="270"/>
      <c r="GR246" s="270"/>
      <c r="GS246" s="270"/>
      <c r="GT246" s="270"/>
      <c r="GU246" s="270"/>
      <c r="GV246" s="270"/>
      <c r="GW246" s="270"/>
      <c r="GX246" s="270"/>
      <c r="GY246" s="270"/>
      <c r="GZ246" s="270"/>
      <c r="HA246" s="270"/>
      <c r="HB246" s="270"/>
      <c r="HC246" s="270"/>
      <c r="HD246" s="270"/>
      <c r="HE246" s="270"/>
      <c r="HF246" s="270"/>
      <c r="HG246" s="270"/>
      <c r="HH246" s="270"/>
      <c r="HI246" s="270"/>
      <c r="HJ246" s="270"/>
      <c r="HK246" s="270"/>
      <c r="HL246" s="270"/>
      <c r="HM246" s="270"/>
      <c r="HN246" s="270"/>
      <c r="HO246" s="270"/>
      <c r="HP246" s="270"/>
      <c r="HQ246" s="270"/>
      <c r="HR246" s="270"/>
      <c r="HS246" s="270"/>
      <c r="HT246" s="270"/>
      <c r="HU246" s="270"/>
      <c r="HV246" s="270"/>
      <c r="HW246" s="270"/>
      <c r="HX246" s="270"/>
      <c r="HY246" s="270"/>
      <c r="HZ246" s="270"/>
      <c r="IA246" s="270"/>
      <c r="IB246" s="270"/>
      <c r="IC246" s="270"/>
      <c r="ID246" s="270"/>
      <c r="IE246" s="270"/>
      <c r="IF246" s="270"/>
      <c r="IG246" s="270"/>
      <c r="IH246" s="270"/>
    </row>
    <row r="247" spans="1:242" ht="12.75" customHeight="1" x14ac:dyDescent="0.2">
      <c r="A247" s="374" t="s">
        <v>357</v>
      </c>
      <c r="B247" s="270">
        <v>3645</v>
      </c>
      <c r="C247" s="270">
        <v>3645</v>
      </c>
      <c r="D247" s="270">
        <v>1730</v>
      </c>
      <c r="E247" s="270">
        <v>1915</v>
      </c>
      <c r="F247" s="270">
        <v>0</v>
      </c>
      <c r="G247" s="270">
        <v>0</v>
      </c>
      <c r="H247" s="270">
        <v>3645</v>
      </c>
      <c r="I247" s="270" t="s">
        <v>1676</v>
      </c>
      <c r="J247" s="270">
        <v>3645</v>
      </c>
      <c r="K247" s="270" t="s">
        <v>1676</v>
      </c>
      <c r="L247" s="270">
        <v>59.78942808</v>
      </c>
      <c r="M247" s="270">
        <v>21</v>
      </c>
      <c r="N247" s="270">
        <v>1475</v>
      </c>
      <c r="O247" s="270">
        <v>410</v>
      </c>
      <c r="P247" s="270">
        <v>180</v>
      </c>
      <c r="Q247" s="270">
        <v>145</v>
      </c>
      <c r="R247" s="270">
        <v>30</v>
      </c>
      <c r="S247" s="270">
        <v>10</v>
      </c>
      <c r="T247" s="270">
        <v>20</v>
      </c>
      <c r="U247" s="270">
        <v>45</v>
      </c>
      <c r="V247" s="270">
        <v>1</v>
      </c>
      <c r="W247" s="270">
        <v>1</v>
      </c>
      <c r="X247" s="270">
        <v>51.104916230000001</v>
      </c>
      <c r="Y247" s="270">
        <v>0</v>
      </c>
      <c r="Z247" s="270">
        <v>400</v>
      </c>
      <c r="AA247" s="270">
        <v>870</v>
      </c>
      <c r="AB247" s="270">
        <v>1155</v>
      </c>
      <c r="AC247" s="270">
        <v>960</v>
      </c>
      <c r="AD247" s="270">
        <v>250</v>
      </c>
      <c r="AE247" s="270" t="s">
        <v>1676</v>
      </c>
      <c r="AF247" s="270">
        <v>80</v>
      </c>
      <c r="AG247" s="270">
        <v>0</v>
      </c>
      <c r="AH247" s="270">
        <v>15</v>
      </c>
      <c r="AI247" s="270">
        <v>10</v>
      </c>
      <c r="AJ247" s="270">
        <v>25</v>
      </c>
      <c r="AK247" s="270" t="s">
        <v>1676</v>
      </c>
      <c r="AL247" s="270">
        <v>1845</v>
      </c>
      <c r="AM247" s="270">
        <v>1040</v>
      </c>
      <c r="AN247" s="270">
        <v>0</v>
      </c>
      <c r="AO247" s="270">
        <v>0</v>
      </c>
      <c r="AP247" s="270">
        <v>45</v>
      </c>
      <c r="AQ247" s="270">
        <v>0</v>
      </c>
      <c r="AR247" s="270" t="s">
        <v>1676</v>
      </c>
      <c r="AS247" s="270">
        <v>0</v>
      </c>
      <c r="AT247" s="270">
        <v>0</v>
      </c>
      <c r="AU247" s="270">
        <v>0</v>
      </c>
      <c r="AV247" s="270">
        <v>230</v>
      </c>
      <c r="AW247" s="270">
        <v>205</v>
      </c>
      <c r="AX247" s="270">
        <v>0</v>
      </c>
      <c r="AY247" s="270" t="s">
        <v>1676</v>
      </c>
      <c r="AZ247" s="270">
        <v>75</v>
      </c>
      <c r="BA247" s="270" t="s">
        <v>1676</v>
      </c>
      <c r="BB247" s="270">
        <v>65</v>
      </c>
      <c r="BC247" s="270">
        <v>75</v>
      </c>
      <c r="BD247" s="270">
        <v>250</v>
      </c>
      <c r="BE247" s="270">
        <v>30</v>
      </c>
      <c r="BF247" s="270" t="s">
        <v>1676</v>
      </c>
      <c r="BG247" s="270" t="s">
        <v>1676</v>
      </c>
      <c r="BH247" s="270">
        <v>80</v>
      </c>
      <c r="BI247" s="270" t="s">
        <v>1676</v>
      </c>
      <c r="BJ247" s="270" t="s">
        <v>1676</v>
      </c>
      <c r="BK247" s="270">
        <v>45</v>
      </c>
      <c r="BL247" s="270">
        <v>0</v>
      </c>
      <c r="BM247" s="270">
        <v>2415</v>
      </c>
      <c r="BN247" s="270">
        <v>165</v>
      </c>
      <c r="BO247" s="270">
        <v>145</v>
      </c>
      <c r="BP247" s="270" t="s">
        <v>1676</v>
      </c>
      <c r="BQ247" s="270">
        <v>0</v>
      </c>
      <c r="BR247" s="270">
        <v>0</v>
      </c>
      <c r="BS247" s="270" t="s">
        <v>1676</v>
      </c>
      <c r="BT247" s="270">
        <v>290</v>
      </c>
      <c r="BU247" s="270" t="s">
        <v>1676</v>
      </c>
      <c r="BV247" s="270">
        <v>0</v>
      </c>
      <c r="BW247" s="270">
        <v>125</v>
      </c>
      <c r="BX247" s="270">
        <v>0</v>
      </c>
      <c r="BY247" s="270" t="s">
        <v>1676</v>
      </c>
      <c r="BZ247" s="270">
        <v>0</v>
      </c>
      <c r="CA247" s="270">
        <v>0</v>
      </c>
      <c r="CB247" s="270">
        <v>0</v>
      </c>
      <c r="CC247" s="270">
        <v>0</v>
      </c>
      <c r="CD247" s="270">
        <v>25</v>
      </c>
      <c r="CE247" s="270" t="s">
        <v>1676</v>
      </c>
      <c r="CF247" s="270">
        <v>0</v>
      </c>
      <c r="CG247" s="270">
        <v>3615</v>
      </c>
      <c r="CH247" s="270">
        <v>0</v>
      </c>
      <c r="CI247" s="270">
        <v>280</v>
      </c>
      <c r="CJ247" s="270">
        <v>0</v>
      </c>
      <c r="CK247" s="270">
        <v>205</v>
      </c>
      <c r="CL247" s="270">
        <v>0</v>
      </c>
      <c r="CM247" s="270">
        <v>0</v>
      </c>
      <c r="CN247" s="270">
        <v>0</v>
      </c>
      <c r="CO247" s="270">
        <v>0</v>
      </c>
      <c r="CP247" s="270">
        <v>0</v>
      </c>
      <c r="CQ247" s="270">
        <v>0</v>
      </c>
      <c r="CR247" s="270">
        <v>0</v>
      </c>
      <c r="CS247" s="270">
        <v>0</v>
      </c>
      <c r="CT247" s="270">
        <v>0</v>
      </c>
      <c r="CU247" s="270"/>
      <c r="CV247" s="270">
        <v>0</v>
      </c>
      <c r="CW247" s="270">
        <v>0</v>
      </c>
      <c r="CX247" s="270">
        <v>295</v>
      </c>
      <c r="CY247" s="270">
        <v>0</v>
      </c>
      <c r="CZ247" s="270">
        <v>0</v>
      </c>
      <c r="DA247" s="270">
        <v>0</v>
      </c>
      <c r="DB247" s="270">
        <v>0</v>
      </c>
      <c r="DC247" s="270">
        <v>0</v>
      </c>
      <c r="DD247" s="270">
        <v>0</v>
      </c>
      <c r="DE247" s="270">
        <v>0</v>
      </c>
      <c r="DF247" s="270">
        <v>2860</v>
      </c>
      <c r="DG247" s="270">
        <v>0</v>
      </c>
      <c r="DH247" s="270">
        <v>0</v>
      </c>
      <c r="DI247" s="270">
        <v>0</v>
      </c>
      <c r="DJ247" s="270">
        <v>0</v>
      </c>
      <c r="DK247" s="270">
        <v>0</v>
      </c>
      <c r="DL247" s="270">
        <v>0</v>
      </c>
      <c r="DM247" s="270">
        <v>0</v>
      </c>
      <c r="DN247" s="270">
        <v>0</v>
      </c>
      <c r="DO247" s="270">
        <v>0</v>
      </c>
      <c r="DP247" s="270">
        <v>0</v>
      </c>
      <c r="DQ247" s="270">
        <v>0</v>
      </c>
      <c r="DR247" s="270"/>
      <c r="DS247" s="270">
        <v>0</v>
      </c>
      <c r="DT247" s="270">
        <v>0</v>
      </c>
      <c r="DU247" s="270">
        <v>0</v>
      </c>
      <c r="DV247" s="270">
        <v>0</v>
      </c>
      <c r="DW247" s="270">
        <v>0</v>
      </c>
      <c r="DX247" s="270">
        <v>0</v>
      </c>
      <c r="DY247" s="270">
        <v>0</v>
      </c>
      <c r="DZ247" s="270">
        <v>0</v>
      </c>
      <c r="EA247" s="270">
        <v>0</v>
      </c>
      <c r="EB247" s="270">
        <v>0</v>
      </c>
      <c r="EC247" s="270">
        <v>0</v>
      </c>
      <c r="ED247" s="270">
        <v>0</v>
      </c>
      <c r="EE247" s="270">
        <v>0</v>
      </c>
      <c r="EF247" s="270">
        <v>0</v>
      </c>
      <c r="EG247" s="270">
        <v>0</v>
      </c>
      <c r="EH247" s="270">
        <v>0</v>
      </c>
      <c r="EI247" s="270">
        <v>0</v>
      </c>
      <c r="EJ247" s="270">
        <v>0</v>
      </c>
      <c r="EK247" s="270">
        <v>0</v>
      </c>
      <c r="EL247" s="270">
        <v>0</v>
      </c>
      <c r="EM247" s="270">
        <v>0</v>
      </c>
      <c r="EN247" s="270">
        <v>0</v>
      </c>
      <c r="EO247" s="270">
        <v>0</v>
      </c>
      <c r="EP247" s="270">
        <v>0</v>
      </c>
      <c r="EQ247" s="270">
        <v>0</v>
      </c>
      <c r="ER247" s="270">
        <v>0</v>
      </c>
      <c r="ES247" s="270">
        <v>0</v>
      </c>
      <c r="ET247" s="270">
        <v>0</v>
      </c>
      <c r="EU247" s="270">
        <v>0</v>
      </c>
      <c r="EV247" s="270">
        <v>0</v>
      </c>
      <c r="EW247" s="270">
        <v>0</v>
      </c>
      <c r="EX247" s="270">
        <v>0</v>
      </c>
      <c r="EY247" s="270">
        <v>0</v>
      </c>
      <c r="EZ247" s="270">
        <v>0</v>
      </c>
      <c r="FA247" s="270">
        <v>0</v>
      </c>
      <c r="FB247" s="270">
        <v>0</v>
      </c>
      <c r="FC247" s="270">
        <v>0</v>
      </c>
      <c r="FD247" s="270">
        <v>0</v>
      </c>
      <c r="FE247" s="270">
        <v>0</v>
      </c>
      <c r="FF247" s="270">
        <v>0</v>
      </c>
      <c r="FG247" s="270"/>
      <c r="FH247" s="270">
        <v>0</v>
      </c>
      <c r="FI247" s="270"/>
      <c r="FJ247" s="270">
        <v>0</v>
      </c>
      <c r="FK247" s="270">
        <v>0</v>
      </c>
      <c r="FL247" s="270">
        <v>0</v>
      </c>
      <c r="FM247" s="270">
        <v>0</v>
      </c>
      <c r="FN247" s="270">
        <v>0</v>
      </c>
      <c r="FO247" s="351">
        <v>3580</v>
      </c>
      <c r="FP247" s="351">
        <v>0</v>
      </c>
      <c r="FQ247" s="351">
        <v>2310</v>
      </c>
      <c r="FR247" s="13"/>
      <c r="FS247" s="270"/>
      <c r="FT247" s="270"/>
      <c r="FU247" s="270"/>
      <c r="FV247" s="270"/>
      <c r="FW247" s="270"/>
      <c r="FX247" s="270"/>
      <c r="FY247" s="270"/>
      <c r="FZ247" s="270"/>
      <c r="GA247" s="270"/>
      <c r="GB247" s="270"/>
      <c r="GC247" s="270"/>
      <c r="GD247" s="270"/>
      <c r="GE247" s="270"/>
      <c r="GF247" s="270"/>
      <c r="GG247" s="270"/>
      <c r="GH247" s="270"/>
      <c r="GI247" s="270"/>
      <c r="GJ247" s="270"/>
      <c r="GK247" s="270"/>
      <c r="GL247" s="270"/>
      <c r="GM247" s="270"/>
      <c r="GN247" s="270"/>
      <c r="GO247" s="270"/>
      <c r="GP247" s="270"/>
      <c r="GQ247" s="270"/>
      <c r="GR247" s="270"/>
      <c r="GS247" s="270"/>
      <c r="GT247" s="270"/>
      <c r="GU247" s="270"/>
      <c r="GV247" s="270"/>
      <c r="GW247" s="270"/>
      <c r="GX247" s="270"/>
      <c r="GY247" s="270"/>
      <c r="GZ247" s="270"/>
      <c r="HA247" s="270"/>
      <c r="HB247" s="270"/>
      <c r="HC247" s="270"/>
      <c r="HD247" s="270"/>
      <c r="HE247" s="270"/>
      <c r="HF247" s="270"/>
      <c r="HG247" s="270"/>
      <c r="HH247" s="270"/>
      <c r="HI247" s="270"/>
      <c r="HJ247" s="270"/>
      <c r="HK247" s="270"/>
      <c r="HL247" s="270"/>
      <c r="HM247" s="270"/>
      <c r="HN247" s="270"/>
      <c r="HO247" s="270"/>
      <c r="HP247" s="270"/>
      <c r="HQ247" s="270"/>
      <c r="HR247" s="270"/>
      <c r="HS247" s="270"/>
      <c r="HT247" s="270"/>
      <c r="HU247" s="270"/>
      <c r="HV247" s="270"/>
      <c r="HW247" s="270"/>
      <c r="HX247" s="270"/>
      <c r="HY247" s="270"/>
      <c r="HZ247" s="270"/>
      <c r="IA247" s="270"/>
      <c r="IB247" s="270"/>
      <c r="IC247" s="270"/>
      <c r="ID247" s="270"/>
      <c r="IE247" s="270"/>
      <c r="IF247" s="270"/>
      <c r="IG247" s="270"/>
      <c r="IH247" s="270"/>
    </row>
    <row r="248" spans="1:242" ht="12.75" customHeight="1" x14ac:dyDescent="0.2">
      <c r="A248" s="374" t="s">
        <v>358</v>
      </c>
      <c r="B248" s="270">
        <v>4170</v>
      </c>
      <c r="C248" s="270">
        <v>4170</v>
      </c>
      <c r="D248" s="270">
        <v>1865</v>
      </c>
      <c r="E248" s="270">
        <v>2305</v>
      </c>
      <c r="F248" s="270">
        <v>0</v>
      </c>
      <c r="G248" s="270">
        <v>0</v>
      </c>
      <c r="H248" s="270">
        <v>4170</v>
      </c>
      <c r="I248" s="270">
        <v>35</v>
      </c>
      <c r="J248" s="270">
        <v>4135</v>
      </c>
      <c r="K248" s="270">
        <v>95</v>
      </c>
      <c r="L248" s="270">
        <v>57.158786450000001</v>
      </c>
      <c r="M248" s="270">
        <v>46</v>
      </c>
      <c r="N248" s="270">
        <v>675</v>
      </c>
      <c r="O248" s="270">
        <v>955</v>
      </c>
      <c r="P248" s="270">
        <v>530</v>
      </c>
      <c r="Q248" s="270">
        <v>355</v>
      </c>
      <c r="R248" s="270">
        <v>15</v>
      </c>
      <c r="S248" s="270">
        <v>0</v>
      </c>
      <c r="T248" s="270" t="s">
        <v>1676</v>
      </c>
      <c r="U248" s="270" t="s">
        <v>1676</v>
      </c>
      <c r="V248" s="270">
        <v>2.8529411759999999</v>
      </c>
      <c r="W248" s="270">
        <v>2</v>
      </c>
      <c r="X248" s="270">
        <v>57.386369090000002</v>
      </c>
      <c r="Y248" s="270">
        <v>0</v>
      </c>
      <c r="Z248" s="270">
        <v>340</v>
      </c>
      <c r="AA248" s="270">
        <v>755</v>
      </c>
      <c r="AB248" s="270">
        <v>1015</v>
      </c>
      <c r="AC248" s="270">
        <v>1235</v>
      </c>
      <c r="AD248" s="270">
        <v>795</v>
      </c>
      <c r="AE248" s="270">
        <v>25</v>
      </c>
      <c r="AF248" s="270">
        <v>65</v>
      </c>
      <c r="AG248" s="270" t="s">
        <v>1676</v>
      </c>
      <c r="AH248" s="270">
        <v>1220</v>
      </c>
      <c r="AI248" s="270">
        <v>0</v>
      </c>
      <c r="AJ248" s="270">
        <v>0</v>
      </c>
      <c r="AK248" s="270">
        <v>0</v>
      </c>
      <c r="AL248" s="270">
        <v>870</v>
      </c>
      <c r="AM248" s="270">
        <v>1000</v>
      </c>
      <c r="AN248" s="270">
        <v>0</v>
      </c>
      <c r="AO248" s="270">
        <v>0</v>
      </c>
      <c r="AP248" s="270">
        <v>0</v>
      </c>
      <c r="AQ248" s="270">
        <v>165</v>
      </c>
      <c r="AR248" s="270">
        <v>70</v>
      </c>
      <c r="AS248" s="270">
        <v>0</v>
      </c>
      <c r="AT248" s="270">
        <v>0</v>
      </c>
      <c r="AU248" s="270">
        <v>0</v>
      </c>
      <c r="AV248" s="270">
        <v>65</v>
      </c>
      <c r="AW248" s="270">
        <v>170</v>
      </c>
      <c r="AX248" s="270">
        <v>0</v>
      </c>
      <c r="AY248" s="270">
        <v>0</v>
      </c>
      <c r="AZ248" s="270">
        <v>375</v>
      </c>
      <c r="BA248" s="270" t="s">
        <v>1676</v>
      </c>
      <c r="BB248" s="270">
        <v>160</v>
      </c>
      <c r="BC248" s="270">
        <v>105</v>
      </c>
      <c r="BD248" s="270">
        <v>25</v>
      </c>
      <c r="BE248" s="270">
        <v>25</v>
      </c>
      <c r="BF248" s="270" t="s">
        <v>1676</v>
      </c>
      <c r="BG248" s="270">
        <v>0</v>
      </c>
      <c r="BH248" s="270">
        <v>70</v>
      </c>
      <c r="BI248" s="270">
        <v>1260</v>
      </c>
      <c r="BJ248" s="270">
        <v>0</v>
      </c>
      <c r="BK248" s="270" t="s">
        <v>1676</v>
      </c>
      <c r="BL248" s="270">
        <v>0</v>
      </c>
      <c r="BM248" s="270">
        <v>1485</v>
      </c>
      <c r="BN248" s="270">
        <v>50</v>
      </c>
      <c r="BO248" s="270">
        <v>465</v>
      </c>
      <c r="BP248" s="270">
        <v>160</v>
      </c>
      <c r="BQ248" s="270">
        <v>0</v>
      </c>
      <c r="BR248" s="270">
        <v>0</v>
      </c>
      <c r="BS248" s="270" t="s">
        <v>1676</v>
      </c>
      <c r="BT248" s="270">
        <v>460</v>
      </c>
      <c r="BU248" s="270" t="s">
        <v>1676</v>
      </c>
      <c r="BV248" s="270">
        <v>0</v>
      </c>
      <c r="BW248" s="270">
        <v>55</v>
      </c>
      <c r="BX248" s="270">
        <v>0</v>
      </c>
      <c r="BY248" s="270" t="s">
        <v>1676</v>
      </c>
      <c r="BZ248" s="270">
        <v>0</v>
      </c>
      <c r="CA248" s="270">
        <v>0</v>
      </c>
      <c r="CB248" s="270">
        <v>0</v>
      </c>
      <c r="CC248" s="270">
        <v>0</v>
      </c>
      <c r="CD248" s="270">
        <v>10</v>
      </c>
      <c r="CE248" s="270">
        <v>0</v>
      </c>
      <c r="CF248" s="270">
        <v>0</v>
      </c>
      <c r="CG248" s="270">
        <v>4160</v>
      </c>
      <c r="CH248" s="270">
        <v>0</v>
      </c>
      <c r="CI248" s="270">
        <v>1010</v>
      </c>
      <c r="CJ248" s="270">
        <v>250</v>
      </c>
      <c r="CK248" s="270">
        <v>585</v>
      </c>
      <c r="CL248" s="270">
        <v>0</v>
      </c>
      <c r="CM248" s="270">
        <v>1260</v>
      </c>
      <c r="CN248" s="270">
        <v>0</v>
      </c>
      <c r="CO248" s="270">
        <v>0</v>
      </c>
      <c r="CP248" s="270">
        <v>0</v>
      </c>
      <c r="CQ248" s="270">
        <v>0</v>
      </c>
      <c r="CR248" s="270">
        <v>0</v>
      </c>
      <c r="CS248" s="270">
        <v>0</v>
      </c>
      <c r="CT248" s="270">
        <v>0</v>
      </c>
      <c r="CU248" s="270"/>
      <c r="CV248" s="270">
        <v>0</v>
      </c>
      <c r="CW248" s="270">
        <v>0</v>
      </c>
      <c r="CX248" s="270">
        <v>0</v>
      </c>
      <c r="CY248" s="270">
        <v>0</v>
      </c>
      <c r="CZ248" s="270">
        <v>0</v>
      </c>
      <c r="DA248" s="270">
        <v>0</v>
      </c>
      <c r="DB248" s="270">
        <v>0</v>
      </c>
      <c r="DC248" s="270">
        <v>0</v>
      </c>
      <c r="DD248" s="270">
        <v>0</v>
      </c>
      <c r="DE248" s="270">
        <v>0</v>
      </c>
      <c r="DF248" s="270">
        <v>1060</v>
      </c>
      <c r="DG248" s="270">
        <v>0</v>
      </c>
      <c r="DH248" s="270">
        <v>0</v>
      </c>
      <c r="DI248" s="270">
        <v>0</v>
      </c>
      <c r="DJ248" s="270">
        <v>0</v>
      </c>
      <c r="DK248" s="270">
        <v>0</v>
      </c>
      <c r="DL248" s="270">
        <v>0</v>
      </c>
      <c r="DM248" s="270">
        <v>0</v>
      </c>
      <c r="DN248" s="270">
        <v>0</v>
      </c>
      <c r="DO248" s="270">
        <v>0</v>
      </c>
      <c r="DP248" s="270">
        <v>0</v>
      </c>
      <c r="DQ248" s="270">
        <v>0</v>
      </c>
      <c r="DR248" s="270"/>
      <c r="DS248" s="270">
        <v>0</v>
      </c>
      <c r="DT248" s="270">
        <v>0</v>
      </c>
      <c r="DU248" s="270">
        <v>0</v>
      </c>
      <c r="DV248" s="270">
        <v>0</v>
      </c>
      <c r="DW248" s="270">
        <v>0</v>
      </c>
      <c r="DX248" s="270">
        <v>0</v>
      </c>
      <c r="DY248" s="270">
        <v>0</v>
      </c>
      <c r="DZ248" s="270">
        <v>0</v>
      </c>
      <c r="EA248" s="270">
        <v>0</v>
      </c>
      <c r="EB248" s="270">
        <v>0</v>
      </c>
      <c r="EC248" s="270">
        <v>0</v>
      </c>
      <c r="ED248" s="270">
        <v>0</v>
      </c>
      <c r="EE248" s="270">
        <v>0</v>
      </c>
      <c r="EF248" s="270">
        <v>0</v>
      </c>
      <c r="EG248" s="270">
        <v>0</v>
      </c>
      <c r="EH248" s="270">
        <v>0</v>
      </c>
      <c r="EI248" s="270">
        <v>0</v>
      </c>
      <c r="EJ248" s="270">
        <v>0</v>
      </c>
      <c r="EK248" s="270">
        <v>0</v>
      </c>
      <c r="EL248" s="270">
        <v>0</v>
      </c>
      <c r="EM248" s="270">
        <v>0</v>
      </c>
      <c r="EN248" s="270">
        <v>0</v>
      </c>
      <c r="EO248" s="270">
        <v>0</v>
      </c>
      <c r="EP248" s="270">
        <v>0</v>
      </c>
      <c r="EQ248" s="270">
        <v>0</v>
      </c>
      <c r="ER248" s="270">
        <v>0</v>
      </c>
      <c r="ES248" s="270">
        <v>0</v>
      </c>
      <c r="ET248" s="270">
        <v>0</v>
      </c>
      <c r="EU248" s="270">
        <v>0</v>
      </c>
      <c r="EV248" s="270">
        <v>0</v>
      </c>
      <c r="EW248" s="270">
        <v>0</v>
      </c>
      <c r="EX248" s="270">
        <v>0</v>
      </c>
      <c r="EY248" s="270">
        <v>0</v>
      </c>
      <c r="EZ248" s="270">
        <v>0</v>
      </c>
      <c r="FA248" s="270">
        <v>0</v>
      </c>
      <c r="FB248" s="270">
        <v>0</v>
      </c>
      <c r="FC248" s="270">
        <v>0</v>
      </c>
      <c r="FD248" s="270">
        <v>0</v>
      </c>
      <c r="FE248" s="270">
        <v>0</v>
      </c>
      <c r="FF248" s="270">
        <v>0</v>
      </c>
      <c r="FG248" s="270"/>
      <c r="FH248" s="270">
        <v>0</v>
      </c>
      <c r="FI248" s="270"/>
      <c r="FJ248" s="270">
        <v>0</v>
      </c>
      <c r="FK248" s="270">
        <v>0</v>
      </c>
      <c r="FL248" s="270">
        <v>0</v>
      </c>
      <c r="FM248" s="270">
        <v>0</v>
      </c>
      <c r="FN248" s="270">
        <v>0</v>
      </c>
      <c r="FO248" s="351">
        <v>4010</v>
      </c>
      <c r="FP248" s="351">
        <v>0</v>
      </c>
      <c r="FQ248" s="351">
        <v>2540</v>
      </c>
      <c r="FR248" s="13"/>
      <c r="FS248" s="270"/>
      <c r="FT248" s="270"/>
      <c r="FU248" s="270"/>
      <c r="FV248" s="270"/>
      <c r="FW248" s="270"/>
      <c r="FX248" s="270"/>
      <c r="FY248" s="270"/>
      <c r="FZ248" s="270"/>
      <c r="GA248" s="270"/>
      <c r="GB248" s="270"/>
      <c r="GC248" s="270"/>
      <c r="GD248" s="270"/>
      <c r="GE248" s="270"/>
      <c r="GF248" s="270"/>
      <c r="GG248" s="270"/>
      <c r="GH248" s="270"/>
      <c r="GI248" s="270"/>
      <c r="GJ248" s="270"/>
      <c r="GK248" s="270"/>
      <c r="GL248" s="270"/>
      <c r="GM248" s="270"/>
      <c r="GN248" s="270"/>
      <c r="GO248" s="270"/>
      <c r="GP248" s="270"/>
      <c r="GQ248" s="270"/>
      <c r="GR248" s="270"/>
      <c r="GS248" s="270"/>
      <c r="GT248" s="270"/>
      <c r="GU248" s="270"/>
      <c r="GV248" s="270"/>
      <c r="GW248" s="270"/>
      <c r="GX248" s="270"/>
      <c r="GY248" s="270"/>
      <c r="GZ248" s="270"/>
      <c r="HA248" s="270"/>
      <c r="HB248" s="270"/>
      <c r="HC248" s="270"/>
      <c r="HD248" s="270"/>
      <c r="HE248" s="270"/>
      <c r="HF248" s="270"/>
      <c r="HG248" s="270"/>
      <c r="HH248" s="270"/>
      <c r="HI248" s="270"/>
      <c r="HJ248" s="270"/>
      <c r="HK248" s="270"/>
      <c r="HL248" s="270"/>
      <c r="HM248" s="270"/>
      <c r="HN248" s="270"/>
      <c r="HO248" s="270"/>
      <c r="HP248" s="270"/>
      <c r="HQ248" s="270"/>
      <c r="HR248" s="270"/>
      <c r="HS248" s="270"/>
      <c r="HT248" s="270"/>
      <c r="HU248" s="270"/>
      <c r="HV248" s="270"/>
      <c r="HW248" s="270"/>
      <c r="HX248" s="270"/>
      <c r="HY248" s="270"/>
      <c r="HZ248" s="270"/>
      <c r="IA248" s="270"/>
      <c r="IB248" s="270"/>
      <c r="IC248" s="270"/>
      <c r="ID248" s="270"/>
      <c r="IE248" s="270"/>
      <c r="IF248" s="270"/>
      <c r="IG248" s="270"/>
      <c r="IH248" s="270"/>
    </row>
    <row r="249" spans="1:242" ht="12.75" customHeight="1" x14ac:dyDescent="0.2">
      <c r="A249" s="374" t="s">
        <v>359</v>
      </c>
      <c r="B249" s="270">
        <v>75</v>
      </c>
      <c r="C249" s="270">
        <v>75</v>
      </c>
      <c r="D249" s="270">
        <v>45</v>
      </c>
      <c r="E249" s="270">
        <v>30</v>
      </c>
      <c r="F249" s="270">
        <v>0</v>
      </c>
      <c r="G249" s="270">
        <v>0</v>
      </c>
      <c r="H249" s="270">
        <v>75</v>
      </c>
      <c r="I249" s="270" t="s">
        <v>1676</v>
      </c>
      <c r="J249" s="270">
        <v>75</v>
      </c>
      <c r="K249" s="270" t="s">
        <v>1676</v>
      </c>
      <c r="L249" s="270">
        <v>1021.053333</v>
      </c>
      <c r="M249" s="270">
        <v>968</v>
      </c>
      <c r="N249" s="270" t="s">
        <v>1676</v>
      </c>
      <c r="O249" s="270" t="s">
        <v>1676</v>
      </c>
      <c r="P249" s="270">
        <v>0</v>
      </c>
      <c r="Q249" s="270">
        <v>0</v>
      </c>
      <c r="R249" s="270" t="s">
        <v>1676</v>
      </c>
      <c r="S249" s="270">
        <v>0</v>
      </c>
      <c r="T249" s="270" t="s">
        <v>1676</v>
      </c>
      <c r="U249" s="270">
        <v>65</v>
      </c>
      <c r="V249" s="270">
        <v>1.3333333329999999</v>
      </c>
      <c r="W249" s="270">
        <v>1</v>
      </c>
      <c r="X249" s="270">
        <v>60.381578949999998</v>
      </c>
      <c r="Y249" s="270">
        <v>0</v>
      </c>
      <c r="Z249" s="270">
        <v>0</v>
      </c>
      <c r="AA249" s="270" t="s">
        <v>1676</v>
      </c>
      <c r="AB249" s="270">
        <v>35</v>
      </c>
      <c r="AC249" s="270">
        <v>20</v>
      </c>
      <c r="AD249" s="270">
        <v>10</v>
      </c>
      <c r="AE249" s="270" t="s">
        <v>1676</v>
      </c>
      <c r="AF249" s="270" t="s">
        <v>1676</v>
      </c>
      <c r="AG249" s="270">
        <v>0</v>
      </c>
      <c r="AH249" s="270" t="s">
        <v>1676</v>
      </c>
      <c r="AI249" s="270" t="s">
        <v>1676</v>
      </c>
      <c r="AJ249" s="270">
        <v>0</v>
      </c>
      <c r="AK249" s="270" t="s">
        <v>1676</v>
      </c>
      <c r="AL249" s="270">
        <v>25</v>
      </c>
      <c r="AM249" s="270">
        <v>20</v>
      </c>
      <c r="AN249" s="270" t="s">
        <v>1676</v>
      </c>
      <c r="AO249" s="270">
        <v>0</v>
      </c>
      <c r="AP249" s="270">
        <v>0</v>
      </c>
      <c r="AQ249" s="270" t="s">
        <v>1676</v>
      </c>
      <c r="AR249" s="270">
        <v>0</v>
      </c>
      <c r="AS249" s="270">
        <v>0</v>
      </c>
      <c r="AT249" s="270">
        <v>0</v>
      </c>
      <c r="AU249" s="270">
        <v>0</v>
      </c>
      <c r="AV249" s="270" t="s">
        <v>1676</v>
      </c>
      <c r="AW249" s="270" t="s">
        <v>1676</v>
      </c>
      <c r="AX249" s="270">
        <v>0</v>
      </c>
      <c r="AY249" s="270">
        <v>0</v>
      </c>
      <c r="AZ249" s="270">
        <v>10</v>
      </c>
      <c r="BA249" s="270">
        <v>0</v>
      </c>
      <c r="BB249" s="270" t="s">
        <v>1676</v>
      </c>
      <c r="BC249" s="270" t="s">
        <v>1676</v>
      </c>
      <c r="BD249" s="270">
        <v>15</v>
      </c>
      <c r="BE249" s="270">
        <v>0</v>
      </c>
      <c r="BF249" s="270">
        <v>0</v>
      </c>
      <c r="BG249" s="270">
        <v>0</v>
      </c>
      <c r="BH249" s="270" t="s">
        <v>1676</v>
      </c>
      <c r="BI249" s="270">
        <v>0</v>
      </c>
      <c r="BJ249" s="270">
        <v>0</v>
      </c>
      <c r="BK249" s="270">
        <v>0</v>
      </c>
      <c r="BL249" s="270">
        <v>0</v>
      </c>
      <c r="BM249" s="270">
        <v>30</v>
      </c>
      <c r="BN249" s="270" t="s">
        <v>1676</v>
      </c>
      <c r="BO249" s="270">
        <v>15</v>
      </c>
      <c r="BP249" s="270" t="s">
        <v>1676</v>
      </c>
      <c r="BQ249" s="270">
        <v>0</v>
      </c>
      <c r="BR249" s="270">
        <v>0</v>
      </c>
      <c r="BS249" s="270">
        <v>0</v>
      </c>
      <c r="BT249" s="270" t="s">
        <v>1676</v>
      </c>
      <c r="BU249" s="270">
        <v>0</v>
      </c>
      <c r="BV249" s="270">
        <v>0</v>
      </c>
      <c r="BW249" s="270" t="s">
        <v>1676</v>
      </c>
      <c r="BX249" s="270">
        <v>0</v>
      </c>
      <c r="BY249" s="270">
        <v>0</v>
      </c>
      <c r="BZ249" s="270">
        <v>0</v>
      </c>
      <c r="CA249" s="270">
        <v>0</v>
      </c>
      <c r="CB249" s="270">
        <v>0</v>
      </c>
      <c r="CC249" s="270">
        <v>0</v>
      </c>
      <c r="CD249" s="270" t="s">
        <v>1676</v>
      </c>
      <c r="CE249" s="270">
        <v>0</v>
      </c>
      <c r="CF249" s="270">
        <v>0</v>
      </c>
      <c r="CG249" s="270">
        <v>75</v>
      </c>
      <c r="CH249" s="270">
        <v>0</v>
      </c>
      <c r="CI249" s="270">
        <v>30</v>
      </c>
      <c r="CJ249" s="270" t="s">
        <v>1676</v>
      </c>
      <c r="CK249" s="270">
        <v>20</v>
      </c>
      <c r="CL249" s="270">
        <v>0</v>
      </c>
      <c r="CM249" s="270">
        <v>0</v>
      </c>
      <c r="CN249" s="270">
        <v>0</v>
      </c>
      <c r="CO249" s="270">
        <v>0</v>
      </c>
      <c r="CP249" s="270">
        <v>0</v>
      </c>
      <c r="CQ249" s="270">
        <v>0</v>
      </c>
      <c r="CR249" s="270">
        <v>0</v>
      </c>
      <c r="CS249" s="270">
        <v>0</v>
      </c>
      <c r="CT249" s="270">
        <v>0</v>
      </c>
      <c r="CU249" s="270"/>
      <c r="CV249" s="270">
        <v>0</v>
      </c>
      <c r="CW249" s="270">
        <v>0</v>
      </c>
      <c r="CX249" s="270">
        <v>10</v>
      </c>
      <c r="CY249" s="270">
        <v>0</v>
      </c>
      <c r="CZ249" s="270">
        <v>0</v>
      </c>
      <c r="DA249" s="270">
        <v>0</v>
      </c>
      <c r="DB249" s="270">
        <v>0</v>
      </c>
      <c r="DC249" s="270">
        <v>0</v>
      </c>
      <c r="DD249" s="270">
        <v>0</v>
      </c>
      <c r="DE249" s="270">
        <v>0</v>
      </c>
      <c r="DF249" s="270">
        <v>15</v>
      </c>
      <c r="DG249" s="270">
        <v>0</v>
      </c>
      <c r="DH249" s="270">
        <v>0</v>
      </c>
      <c r="DI249" s="270">
        <v>0</v>
      </c>
      <c r="DJ249" s="270">
        <v>0</v>
      </c>
      <c r="DK249" s="270">
        <v>0</v>
      </c>
      <c r="DL249" s="270">
        <v>0</v>
      </c>
      <c r="DM249" s="270">
        <v>0</v>
      </c>
      <c r="DN249" s="270">
        <v>0</v>
      </c>
      <c r="DO249" s="270">
        <v>0</v>
      </c>
      <c r="DP249" s="270">
        <v>0</v>
      </c>
      <c r="DQ249" s="270">
        <v>0</v>
      </c>
      <c r="DR249" s="270"/>
      <c r="DS249" s="270">
        <v>0</v>
      </c>
      <c r="DT249" s="270" t="s">
        <v>1676</v>
      </c>
      <c r="DU249" s="270">
        <v>0</v>
      </c>
      <c r="DV249" s="270">
        <v>0</v>
      </c>
      <c r="DW249" s="270">
        <v>0</v>
      </c>
      <c r="DX249" s="270">
        <v>0</v>
      </c>
      <c r="DY249" s="270">
        <v>0</v>
      </c>
      <c r="DZ249" s="270">
        <v>0</v>
      </c>
      <c r="EA249" s="270">
        <v>0</v>
      </c>
      <c r="EB249" s="270">
        <v>0</v>
      </c>
      <c r="EC249" s="270">
        <v>0</v>
      </c>
      <c r="ED249" s="270">
        <v>0</v>
      </c>
      <c r="EE249" s="270">
        <v>0</v>
      </c>
      <c r="EF249" s="270">
        <v>0</v>
      </c>
      <c r="EG249" s="270">
        <v>0</v>
      </c>
      <c r="EH249" s="270">
        <v>0</v>
      </c>
      <c r="EI249" s="270">
        <v>0</v>
      </c>
      <c r="EJ249" s="270">
        <v>0</v>
      </c>
      <c r="EK249" s="270">
        <v>0</v>
      </c>
      <c r="EL249" s="270">
        <v>0</v>
      </c>
      <c r="EM249" s="270">
        <v>0</v>
      </c>
      <c r="EN249" s="270">
        <v>0</v>
      </c>
      <c r="EO249" s="270">
        <v>0</v>
      </c>
      <c r="EP249" s="270">
        <v>0</v>
      </c>
      <c r="EQ249" s="270">
        <v>0</v>
      </c>
      <c r="ER249" s="270">
        <v>0</v>
      </c>
      <c r="ES249" s="270">
        <v>0</v>
      </c>
      <c r="ET249" s="270">
        <v>0</v>
      </c>
      <c r="EU249" s="270">
        <v>0</v>
      </c>
      <c r="EV249" s="270">
        <v>0</v>
      </c>
      <c r="EW249" s="270">
        <v>0</v>
      </c>
      <c r="EX249" s="270">
        <v>0</v>
      </c>
      <c r="EY249" s="270">
        <v>0</v>
      </c>
      <c r="EZ249" s="270">
        <v>0</v>
      </c>
      <c r="FA249" s="270">
        <v>0</v>
      </c>
      <c r="FB249" s="270">
        <v>0</v>
      </c>
      <c r="FC249" s="270">
        <v>0</v>
      </c>
      <c r="FD249" s="270">
        <v>0</v>
      </c>
      <c r="FE249" s="270">
        <v>0</v>
      </c>
      <c r="FF249" s="270">
        <v>0</v>
      </c>
      <c r="FG249" s="270"/>
      <c r="FH249" s="270">
        <v>0</v>
      </c>
      <c r="FI249" s="270"/>
      <c r="FJ249" s="270">
        <v>0</v>
      </c>
      <c r="FK249" s="270">
        <v>0</v>
      </c>
      <c r="FL249" s="270">
        <v>0</v>
      </c>
      <c r="FM249" s="270">
        <v>0</v>
      </c>
      <c r="FN249" s="270">
        <v>0</v>
      </c>
      <c r="FO249" s="351">
        <v>75</v>
      </c>
      <c r="FP249" s="351">
        <v>0</v>
      </c>
      <c r="FQ249" s="351">
        <v>75</v>
      </c>
      <c r="FR249" s="13"/>
      <c r="FS249" s="270"/>
      <c r="FT249" s="270"/>
      <c r="FU249" s="270"/>
      <c r="FV249" s="270"/>
      <c r="FW249" s="270"/>
      <c r="FX249" s="270"/>
      <c r="FY249" s="270"/>
      <c r="FZ249" s="270"/>
      <c r="GA249" s="270"/>
      <c r="GB249" s="270"/>
      <c r="GC249" s="270"/>
      <c r="GD249" s="270"/>
      <c r="GE249" s="270"/>
      <c r="GF249" s="270"/>
      <c r="GG249" s="270"/>
      <c r="GH249" s="270"/>
      <c r="GI249" s="270"/>
      <c r="GJ249" s="270"/>
      <c r="GK249" s="270"/>
      <c r="GL249" s="270"/>
      <c r="GM249" s="270"/>
      <c r="GN249" s="270"/>
      <c r="GO249" s="270"/>
      <c r="GP249" s="270"/>
      <c r="GQ249" s="270"/>
      <c r="GR249" s="270"/>
      <c r="GS249" s="270"/>
      <c r="GT249" s="270"/>
      <c r="GU249" s="270"/>
      <c r="GV249" s="270"/>
      <c r="GW249" s="270"/>
      <c r="GX249" s="270"/>
      <c r="GY249" s="270"/>
      <c r="GZ249" s="270"/>
      <c r="HA249" s="270"/>
      <c r="HB249" s="270"/>
      <c r="HC249" s="270"/>
      <c r="HD249" s="270"/>
      <c r="HE249" s="270"/>
      <c r="HF249" s="270"/>
      <c r="HG249" s="270"/>
      <c r="HH249" s="270"/>
      <c r="HI249" s="270"/>
      <c r="HJ249" s="270"/>
      <c r="HK249" s="270"/>
      <c r="HL249" s="270"/>
      <c r="HM249" s="270"/>
      <c r="HN249" s="270"/>
      <c r="HO249" s="270"/>
      <c r="HP249" s="270"/>
      <c r="HQ249" s="270"/>
      <c r="HR249" s="270"/>
      <c r="HS249" s="270"/>
      <c r="HT249" s="270"/>
      <c r="HU249" s="270"/>
      <c r="HV249" s="270"/>
      <c r="HW249" s="270"/>
      <c r="HX249" s="270"/>
      <c r="HY249" s="270"/>
      <c r="HZ249" s="270"/>
      <c r="IA249" s="270"/>
      <c r="IB249" s="270"/>
      <c r="IC249" s="270"/>
      <c r="ID249" s="270"/>
      <c r="IE249" s="270"/>
      <c r="IF249" s="270"/>
      <c r="IG249" s="270"/>
      <c r="IH249" s="270"/>
    </row>
    <row r="250" spans="1:242" ht="12.75" customHeight="1" x14ac:dyDescent="0.2">
      <c r="A250" s="374" t="s">
        <v>360</v>
      </c>
      <c r="B250" s="270">
        <v>6600</v>
      </c>
      <c r="C250" s="270">
        <v>6600</v>
      </c>
      <c r="D250" s="270">
        <v>3055</v>
      </c>
      <c r="E250" s="270">
        <v>3540</v>
      </c>
      <c r="F250" s="270">
        <v>0</v>
      </c>
      <c r="G250" s="270">
        <v>0</v>
      </c>
      <c r="H250" s="270">
        <v>6600</v>
      </c>
      <c r="I250" s="270">
        <v>1065</v>
      </c>
      <c r="J250" s="270">
        <v>5535</v>
      </c>
      <c r="K250" s="270">
        <v>2645</v>
      </c>
      <c r="L250" s="270">
        <v>86.35454704</v>
      </c>
      <c r="M250" s="270">
        <v>18</v>
      </c>
      <c r="N250" s="270">
        <v>3385</v>
      </c>
      <c r="O250" s="270">
        <v>740</v>
      </c>
      <c r="P250" s="270">
        <v>450</v>
      </c>
      <c r="Q250" s="270">
        <v>455</v>
      </c>
      <c r="R250" s="270">
        <v>235</v>
      </c>
      <c r="S250" s="270">
        <v>130</v>
      </c>
      <c r="T250" s="270">
        <v>160</v>
      </c>
      <c r="U250" s="270">
        <v>195</v>
      </c>
      <c r="V250" s="270">
        <v>2.479362101</v>
      </c>
      <c r="W250" s="270">
        <v>3</v>
      </c>
      <c r="X250" s="270">
        <v>58.163531550000002</v>
      </c>
      <c r="Y250" s="270">
        <v>0</v>
      </c>
      <c r="Z250" s="270">
        <v>500</v>
      </c>
      <c r="AA250" s="270">
        <v>1025</v>
      </c>
      <c r="AB250" s="270">
        <v>1720</v>
      </c>
      <c r="AC250" s="270">
        <v>2055</v>
      </c>
      <c r="AD250" s="270">
        <v>1230</v>
      </c>
      <c r="AE250" s="270">
        <v>65</v>
      </c>
      <c r="AF250" s="270">
        <v>625</v>
      </c>
      <c r="AG250" s="270">
        <v>0</v>
      </c>
      <c r="AH250" s="270">
        <v>1165</v>
      </c>
      <c r="AI250" s="270">
        <v>0</v>
      </c>
      <c r="AJ250" s="270">
        <v>140</v>
      </c>
      <c r="AK250" s="270" t="s">
        <v>1676</v>
      </c>
      <c r="AL250" s="270">
        <v>775</v>
      </c>
      <c r="AM250" s="270">
        <v>710</v>
      </c>
      <c r="AN250" s="270">
        <v>125</v>
      </c>
      <c r="AO250" s="270">
        <v>0</v>
      </c>
      <c r="AP250" s="270">
        <v>0</v>
      </c>
      <c r="AQ250" s="270">
        <v>50</v>
      </c>
      <c r="AR250" s="270">
        <v>325</v>
      </c>
      <c r="AS250" s="270">
        <v>25</v>
      </c>
      <c r="AT250" s="270">
        <v>145</v>
      </c>
      <c r="AU250" s="270">
        <v>0</v>
      </c>
      <c r="AV250" s="270">
        <v>35</v>
      </c>
      <c r="AW250" s="270">
        <v>510</v>
      </c>
      <c r="AX250" s="270">
        <v>0</v>
      </c>
      <c r="AY250" s="270">
        <v>195</v>
      </c>
      <c r="AZ250" s="270">
        <v>1580</v>
      </c>
      <c r="BA250" s="270">
        <v>25</v>
      </c>
      <c r="BB250" s="270">
        <v>165</v>
      </c>
      <c r="BC250" s="270">
        <v>25</v>
      </c>
      <c r="BD250" s="270">
        <v>55</v>
      </c>
      <c r="BE250" s="270">
        <v>70</v>
      </c>
      <c r="BF250" s="270" t="s">
        <v>1676</v>
      </c>
      <c r="BG250" s="270" t="s">
        <v>1676</v>
      </c>
      <c r="BH250" s="270">
        <v>280</v>
      </c>
      <c r="BI250" s="270">
        <v>1190</v>
      </c>
      <c r="BJ250" s="270">
        <v>0</v>
      </c>
      <c r="BK250" s="270">
        <v>20</v>
      </c>
      <c r="BL250" s="270">
        <v>135</v>
      </c>
      <c r="BM250" s="270">
        <v>1370</v>
      </c>
      <c r="BN250" s="270">
        <v>15</v>
      </c>
      <c r="BO250" s="270">
        <v>2380</v>
      </c>
      <c r="BP250" s="270">
        <v>470</v>
      </c>
      <c r="BQ250" s="270">
        <v>0</v>
      </c>
      <c r="BR250" s="270">
        <v>0</v>
      </c>
      <c r="BS250" s="270" t="s">
        <v>1676</v>
      </c>
      <c r="BT250" s="270">
        <v>430</v>
      </c>
      <c r="BU250" s="270">
        <v>35</v>
      </c>
      <c r="BV250" s="270">
        <v>0</v>
      </c>
      <c r="BW250" s="270">
        <v>115</v>
      </c>
      <c r="BX250" s="270">
        <v>0</v>
      </c>
      <c r="BY250" s="270" t="s">
        <v>1676</v>
      </c>
      <c r="BZ250" s="270">
        <v>0</v>
      </c>
      <c r="CA250" s="270">
        <v>0</v>
      </c>
      <c r="CB250" s="270">
        <v>0</v>
      </c>
      <c r="CC250" s="270">
        <v>0</v>
      </c>
      <c r="CD250" s="270">
        <v>155</v>
      </c>
      <c r="CE250" s="270">
        <v>0</v>
      </c>
      <c r="CF250" s="270">
        <v>0</v>
      </c>
      <c r="CG250" s="270">
        <v>6445</v>
      </c>
      <c r="CH250" s="270">
        <v>0</v>
      </c>
      <c r="CI250" s="270">
        <v>455</v>
      </c>
      <c r="CJ250" s="270">
        <v>390</v>
      </c>
      <c r="CK250" s="270">
        <v>2430</v>
      </c>
      <c r="CL250" s="270">
        <v>140</v>
      </c>
      <c r="CM250" s="270">
        <v>1200</v>
      </c>
      <c r="CN250" s="270">
        <v>0</v>
      </c>
      <c r="CO250" s="270">
        <v>0</v>
      </c>
      <c r="CP250" s="270">
        <v>0</v>
      </c>
      <c r="CQ250" s="270">
        <v>0</v>
      </c>
      <c r="CR250" s="270">
        <v>0</v>
      </c>
      <c r="CS250" s="270">
        <v>0</v>
      </c>
      <c r="CT250" s="270">
        <v>0</v>
      </c>
      <c r="CU250" s="270"/>
      <c r="CV250" s="270">
        <v>0</v>
      </c>
      <c r="CW250" s="270">
        <v>105</v>
      </c>
      <c r="CX250" s="270">
        <v>0</v>
      </c>
      <c r="CY250" s="270">
        <v>0</v>
      </c>
      <c r="CZ250" s="270">
        <v>0</v>
      </c>
      <c r="DA250" s="270">
        <v>0</v>
      </c>
      <c r="DB250" s="270">
        <v>195</v>
      </c>
      <c r="DC250" s="270">
        <v>0</v>
      </c>
      <c r="DD250" s="270">
        <v>0</v>
      </c>
      <c r="DE250" s="270">
        <v>0</v>
      </c>
      <c r="DF250" s="270">
        <v>1480</v>
      </c>
      <c r="DG250" s="270">
        <v>0</v>
      </c>
      <c r="DH250" s="270">
        <v>0</v>
      </c>
      <c r="DI250" s="270">
        <v>0</v>
      </c>
      <c r="DJ250" s="270">
        <v>0</v>
      </c>
      <c r="DK250" s="270">
        <v>0</v>
      </c>
      <c r="DL250" s="270">
        <v>0</v>
      </c>
      <c r="DM250" s="270">
        <v>0</v>
      </c>
      <c r="DN250" s="270" t="s">
        <v>1676</v>
      </c>
      <c r="DO250" s="270">
        <v>0</v>
      </c>
      <c r="DP250" s="270">
        <v>0</v>
      </c>
      <c r="DQ250" s="270">
        <v>0</v>
      </c>
      <c r="DR250" s="270"/>
      <c r="DS250" s="270">
        <v>0</v>
      </c>
      <c r="DT250" s="270">
        <v>0</v>
      </c>
      <c r="DU250" s="270">
        <v>0</v>
      </c>
      <c r="DV250" s="270">
        <v>0</v>
      </c>
      <c r="DW250" s="270">
        <v>0</v>
      </c>
      <c r="DX250" s="270">
        <v>0</v>
      </c>
      <c r="DY250" s="270">
        <v>0</v>
      </c>
      <c r="DZ250" s="270">
        <v>0</v>
      </c>
      <c r="EA250" s="270">
        <v>0</v>
      </c>
      <c r="EB250" s="270">
        <v>0</v>
      </c>
      <c r="EC250" s="270">
        <v>0</v>
      </c>
      <c r="ED250" s="270">
        <v>0</v>
      </c>
      <c r="EE250" s="270">
        <v>0</v>
      </c>
      <c r="EF250" s="270">
        <v>0</v>
      </c>
      <c r="EG250" s="270">
        <v>0</v>
      </c>
      <c r="EH250" s="270">
        <v>0</v>
      </c>
      <c r="EI250" s="270">
        <v>0</v>
      </c>
      <c r="EJ250" s="270">
        <v>0</v>
      </c>
      <c r="EK250" s="270">
        <v>0</v>
      </c>
      <c r="EL250" s="270">
        <v>0</v>
      </c>
      <c r="EM250" s="270">
        <v>205</v>
      </c>
      <c r="EN250" s="270">
        <v>0</v>
      </c>
      <c r="EO250" s="270">
        <v>0</v>
      </c>
      <c r="EP250" s="270">
        <v>0</v>
      </c>
      <c r="EQ250" s="270">
        <v>0</v>
      </c>
      <c r="ER250" s="270">
        <v>0</v>
      </c>
      <c r="ES250" s="270">
        <v>0</v>
      </c>
      <c r="ET250" s="270">
        <v>0</v>
      </c>
      <c r="EU250" s="270">
        <v>0</v>
      </c>
      <c r="EV250" s="270">
        <v>0</v>
      </c>
      <c r="EW250" s="270">
        <v>0</v>
      </c>
      <c r="EX250" s="270">
        <v>0</v>
      </c>
      <c r="EY250" s="270">
        <v>0</v>
      </c>
      <c r="EZ250" s="270">
        <v>0</v>
      </c>
      <c r="FA250" s="270">
        <v>0</v>
      </c>
      <c r="FB250" s="270">
        <v>0</v>
      </c>
      <c r="FC250" s="270">
        <v>0</v>
      </c>
      <c r="FD250" s="270">
        <v>0</v>
      </c>
      <c r="FE250" s="270">
        <v>0</v>
      </c>
      <c r="FF250" s="270">
        <v>0</v>
      </c>
      <c r="FG250" s="270"/>
      <c r="FH250" s="270">
        <v>0</v>
      </c>
      <c r="FI250" s="270"/>
      <c r="FJ250" s="270">
        <v>0</v>
      </c>
      <c r="FK250" s="270">
        <v>0</v>
      </c>
      <c r="FL250" s="270">
        <v>0</v>
      </c>
      <c r="FM250" s="270">
        <v>0</v>
      </c>
      <c r="FN250" s="270">
        <v>0</v>
      </c>
      <c r="FO250" s="351">
        <v>6435</v>
      </c>
      <c r="FP250" s="351">
        <v>0</v>
      </c>
      <c r="FQ250" s="351">
        <v>5750</v>
      </c>
      <c r="FR250" s="13"/>
      <c r="FS250" s="270"/>
      <c r="FT250" s="270"/>
      <c r="FU250" s="270"/>
      <c r="FV250" s="270"/>
      <c r="FW250" s="270"/>
      <c r="FX250" s="270"/>
      <c r="FY250" s="270"/>
      <c r="FZ250" s="270"/>
      <c r="GA250" s="270"/>
      <c r="GB250" s="270"/>
      <c r="GC250" s="270"/>
      <c r="GD250" s="270"/>
      <c r="GE250" s="270"/>
      <c r="GF250" s="270"/>
      <c r="GG250" s="270"/>
      <c r="GH250" s="270"/>
      <c r="GI250" s="270"/>
      <c r="GJ250" s="270"/>
      <c r="GK250" s="270"/>
      <c r="GL250" s="270"/>
      <c r="GM250" s="270"/>
      <c r="GN250" s="270"/>
      <c r="GO250" s="270"/>
      <c r="GP250" s="270"/>
      <c r="GQ250" s="270"/>
      <c r="GR250" s="270"/>
      <c r="GS250" s="270"/>
      <c r="GT250" s="270"/>
      <c r="GU250" s="270"/>
      <c r="GV250" s="270"/>
      <c r="GW250" s="270"/>
      <c r="GX250" s="270"/>
      <c r="GY250" s="270"/>
      <c r="GZ250" s="270"/>
      <c r="HA250" s="270"/>
      <c r="HB250" s="270"/>
      <c r="HC250" s="270"/>
      <c r="HD250" s="270"/>
      <c r="HE250" s="270"/>
      <c r="HF250" s="270"/>
      <c r="HG250" s="270"/>
      <c r="HH250" s="270"/>
      <c r="HI250" s="270"/>
      <c r="HJ250" s="270"/>
      <c r="HK250" s="270"/>
      <c r="HL250" s="270"/>
      <c r="HM250" s="270"/>
      <c r="HN250" s="270"/>
      <c r="HO250" s="270"/>
      <c r="HP250" s="270"/>
      <c r="HQ250" s="270"/>
      <c r="HR250" s="270"/>
      <c r="HS250" s="270"/>
      <c r="HT250" s="270"/>
      <c r="HU250" s="270"/>
      <c r="HV250" s="270"/>
      <c r="HW250" s="270"/>
      <c r="HX250" s="270"/>
      <c r="HY250" s="270"/>
      <c r="HZ250" s="270"/>
      <c r="IA250" s="270"/>
      <c r="IB250" s="270"/>
      <c r="IC250" s="270"/>
      <c r="ID250" s="270"/>
      <c r="IE250" s="270"/>
      <c r="IF250" s="270"/>
      <c r="IG250" s="270"/>
      <c r="IH250" s="270"/>
    </row>
    <row r="251" spans="1:242" ht="12.75" customHeight="1" x14ac:dyDescent="0.2">
      <c r="A251" s="374" t="s">
        <v>594</v>
      </c>
      <c r="B251" s="270">
        <v>2095</v>
      </c>
      <c r="C251" s="270">
        <v>2095</v>
      </c>
      <c r="D251" s="270">
        <v>960</v>
      </c>
      <c r="E251" s="270">
        <v>1135</v>
      </c>
      <c r="F251" s="270">
        <v>0</v>
      </c>
      <c r="G251" s="270">
        <v>0</v>
      </c>
      <c r="H251" s="270">
        <v>2095</v>
      </c>
      <c r="I251" s="270">
        <v>15</v>
      </c>
      <c r="J251" s="270">
        <v>2075</v>
      </c>
      <c r="K251" s="270">
        <v>15</v>
      </c>
      <c r="L251" s="270">
        <v>53.050246309999999</v>
      </c>
      <c r="M251" s="270">
        <v>32</v>
      </c>
      <c r="N251" s="270">
        <v>975</v>
      </c>
      <c r="O251" s="270">
        <v>455</v>
      </c>
      <c r="P251" s="270">
        <v>280</v>
      </c>
      <c r="Q251" s="270">
        <v>245</v>
      </c>
      <c r="R251" s="270">
        <v>50</v>
      </c>
      <c r="S251" s="270">
        <v>15</v>
      </c>
      <c r="T251" s="270" t="s">
        <v>1676</v>
      </c>
      <c r="U251" s="270" t="s">
        <v>1676</v>
      </c>
      <c r="V251" s="270">
        <v>1</v>
      </c>
      <c r="W251" s="270">
        <v>1</v>
      </c>
      <c r="X251" s="270">
        <v>50.505983720000003</v>
      </c>
      <c r="Y251" s="270">
        <v>0</v>
      </c>
      <c r="Z251" s="270">
        <v>380</v>
      </c>
      <c r="AA251" s="270">
        <v>545</v>
      </c>
      <c r="AB251" s="270">
        <v>435</v>
      </c>
      <c r="AC251" s="270">
        <v>415</v>
      </c>
      <c r="AD251" s="270">
        <v>295</v>
      </c>
      <c r="AE251" s="270">
        <v>15</v>
      </c>
      <c r="AF251" s="270">
        <v>35</v>
      </c>
      <c r="AG251" s="270">
        <v>10</v>
      </c>
      <c r="AH251" s="270">
        <v>475</v>
      </c>
      <c r="AI251" s="270" t="s">
        <v>1676</v>
      </c>
      <c r="AJ251" s="270" t="s">
        <v>1676</v>
      </c>
      <c r="AK251" s="270">
        <v>1210</v>
      </c>
      <c r="AL251" s="270">
        <v>0</v>
      </c>
      <c r="AM251" s="270" t="s">
        <v>1676</v>
      </c>
      <c r="AN251" s="270">
        <v>0</v>
      </c>
      <c r="AO251" s="270">
        <v>0</v>
      </c>
      <c r="AP251" s="270">
        <v>70</v>
      </c>
      <c r="AQ251" s="270">
        <v>0</v>
      </c>
      <c r="AR251" s="270" t="s">
        <v>1676</v>
      </c>
      <c r="AS251" s="270">
        <v>0</v>
      </c>
      <c r="AT251" s="270">
        <v>0</v>
      </c>
      <c r="AU251" s="270">
        <v>0</v>
      </c>
      <c r="AV251" s="270">
        <v>110</v>
      </c>
      <c r="AW251" s="270">
        <v>30</v>
      </c>
      <c r="AX251" s="270">
        <v>0</v>
      </c>
      <c r="AY251" s="270" t="s">
        <v>1676</v>
      </c>
      <c r="AZ251" s="270">
        <v>60</v>
      </c>
      <c r="BA251" s="270">
        <v>0</v>
      </c>
      <c r="BB251" s="270">
        <v>80</v>
      </c>
      <c r="BC251" s="270" t="s">
        <v>1676</v>
      </c>
      <c r="BD251" s="270">
        <v>35</v>
      </c>
      <c r="BE251" s="270">
        <v>0</v>
      </c>
      <c r="BF251" s="270">
        <v>0</v>
      </c>
      <c r="BG251" s="270">
        <v>0</v>
      </c>
      <c r="BH251" s="270">
        <v>35</v>
      </c>
      <c r="BI251" s="270">
        <v>505</v>
      </c>
      <c r="BJ251" s="270" t="s">
        <v>1676</v>
      </c>
      <c r="BK251" s="270">
        <v>75</v>
      </c>
      <c r="BL251" s="270" t="s">
        <v>1676</v>
      </c>
      <c r="BM251" s="270">
        <v>1245</v>
      </c>
      <c r="BN251" s="270">
        <v>90</v>
      </c>
      <c r="BO251" s="270">
        <v>60</v>
      </c>
      <c r="BP251" s="270" t="s">
        <v>1676</v>
      </c>
      <c r="BQ251" s="270">
        <v>0</v>
      </c>
      <c r="BR251" s="270">
        <v>0</v>
      </c>
      <c r="BS251" s="270" t="s">
        <v>1676</v>
      </c>
      <c r="BT251" s="270" t="s">
        <v>1676</v>
      </c>
      <c r="BU251" s="270">
        <v>25</v>
      </c>
      <c r="BV251" s="270">
        <v>0</v>
      </c>
      <c r="BW251" s="270">
        <v>10</v>
      </c>
      <c r="BX251" s="270">
        <v>0</v>
      </c>
      <c r="BY251" s="270">
        <v>25</v>
      </c>
      <c r="BZ251" s="270">
        <v>0</v>
      </c>
      <c r="CA251" s="270">
        <v>0</v>
      </c>
      <c r="CB251" s="270" t="s">
        <v>1676</v>
      </c>
      <c r="CC251" s="270">
        <v>0</v>
      </c>
      <c r="CD251" s="270">
        <v>0</v>
      </c>
      <c r="CE251" s="270" t="s">
        <v>1676</v>
      </c>
      <c r="CF251" s="270">
        <v>0</v>
      </c>
      <c r="CG251" s="270">
        <v>2065</v>
      </c>
      <c r="CH251" s="270">
        <v>0</v>
      </c>
      <c r="CI251" s="270">
        <v>175</v>
      </c>
      <c r="CJ251" s="270">
        <v>0</v>
      </c>
      <c r="CK251" s="270">
        <v>125</v>
      </c>
      <c r="CL251" s="270">
        <v>0</v>
      </c>
      <c r="CM251" s="270">
        <v>500</v>
      </c>
      <c r="CN251" s="270">
        <v>0</v>
      </c>
      <c r="CO251" s="270">
        <v>0</v>
      </c>
      <c r="CP251" s="270">
        <v>0</v>
      </c>
      <c r="CQ251" s="270">
        <v>0</v>
      </c>
      <c r="CR251" s="270">
        <v>1245</v>
      </c>
      <c r="CS251" s="270">
        <v>0</v>
      </c>
      <c r="CT251" s="270">
        <v>0</v>
      </c>
      <c r="CU251" s="270"/>
      <c r="CV251" s="270">
        <v>0</v>
      </c>
      <c r="CW251" s="270">
        <v>0</v>
      </c>
      <c r="CX251" s="270">
        <v>45</v>
      </c>
      <c r="CY251" s="270">
        <v>0</v>
      </c>
      <c r="CZ251" s="270">
        <v>0</v>
      </c>
      <c r="DA251" s="270">
        <v>0</v>
      </c>
      <c r="DB251" s="270">
        <v>0</v>
      </c>
      <c r="DC251" s="270">
        <v>0</v>
      </c>
      <c r="DD251" s="270">
        <v>0</v>
      </c>
      <c r="DE251" s="270">
        <v>0</v>
      </c>
      <c r="DF251" s="270">
        <v>0</v>
      </c>
      <c r="DG251" s="270">
        <v>0</v>
      </c>
      <c r="DH251" s="270">
        <v>0</v>
      </c>
      <c r="DI251" s="270">
        <v>0</v>
      </c>
      <c r="DJ251" s="270">
        <v>0</v>
      </c>
      <c r="DK251" s="270">
        <v>0</v>
      </c>
      <c r="DL251" s="270">
        <v>0</v>
      </c>
      <c r="DM251" s="270">
        <v>0</v>
      </c>
      <c r="DN251" s="270">
        <v>0</v>
      </c>
      <c r="DO251" s="270">
        <v>0</v>
      </c>
      <c r="DP251" s="270">
        <v>0</v>
      </c>
      <c r="DQ251" s="270">
        <v>0</v>
      </c>
      <c r="DR251" s="270"/>
      <c r="DS251" s="270">
        <v>0</v>
      </c>
      <c r="DT251" s="270">
        <v>0</v>
      </c>
      <c r="DU251" s="270">
        <v>0</v>
      </c>
      <c r="DV251" s="270">
        <v>0</v>
      </c>
      <c r="DW251" s="270">
        <v>0</v>
      </c>
      <c r="DX251" s="270">
        <v>0</v>
      </c>
      <c r="DY251" s="270">
        <v>0</v>
      </c>
      <c r="DZ251" s="270">
        <v>0</v>
      </c>
      <c r="EA251" s="270">
        <v>0</v>
      </c>
      <c r="EB251" s="270">
        <v>0</v>
      </c>
      <c r="EC251" s="270">
        <v>0</v>
      </c>
      <c r="ED251" s="270">
        <v>0</v>
      </c>
      <c r="EE251" s="270">
        <v>0</v>
      </c>
      <c r="EF251" s="270">
        <v>0</v>
      </c>
      <c r="EG251" s="270">
        <v>0</v>
      </c>
      <c r="EH251" s="270">
        <v>0</v>
      </c>
      <c r="EI251" s="270">
        <v>0</v>
      </c>
      <c r="EJ251" s="270">
        <v>0</v>
      </c>
      <c r="EK251" s="270">
        <v>0</v>
      </c>
      <c r="EL251" s="270">
        <v>0</v>
      </c>
      <c r="EM251" s="270">
        <v>0</v>
      </c>
      <c r="EN251" s="270">
        <v>0</v>
      </c>
      <c r="EO251" s="270">
        <v>0</v>
      </c>
      <c r="EP251" s="270">
        <v>0</v>
      </c>
      <c r="EQ251" s="270">
        <v>0</v>
      </c>
      <c r="ER251" s="270">
        <v>0</v>
      </c>
      <c r="ES251" s="270">
        <v>0</v>
      </c>
      <c r="ET251" s="270">
        <v>0</v>
      </c>
      <c r="EU251" s="270">
        <v>0</v>
      </c>
      <c r="EV251" s="270">
        <v>0</v>
      </c>
      <c r="EW251" s="270">
        <v>0</v>
      </c>
      <c r="EX251" s="270">
        <v>0</v>
      </c>
      <c r="EY251" s="270">
        <v>0</v>
      </c>
      <c r="EZ251" s="270">
        <v>0</v>
      </c>
      <c r="FA251" s="270">
        <v>0</v>
      </c>
      <c r="FB251" s="270">
        <v>0</v>
      </c>
      <c r="FC251" s="270">
        <v>0</v>
      </c>
      <c r="FD251" s="270">
        <v>0</v>
      </c>
      <c r="FE251" s="270">
        <v>0</v>
      </c>
      <c r="FF251" s="270">
        <v>0</v>
      </c>
      <c r="FG251" s="270"/>
      <c r="FH251" s="270">
        <v>0</v>
      </c>
      <c r="FI251" s="270"/>
      <c r="FJ251" s="270">
        <v>0</v>
      </c>
      <c r="FK251" s="270">
        <v>0</v>
      </c>
      <c r="FL251" s="270">
        <v>0</v>
      </c>
      <c r="FM251" s="270">
        <v>0</v>
      </c>
      <c r="FN251" s="270">
        <v>0</v>
      </c>
      <c r="FO251" s="351">
        <v>2015</v>
      </c>
      <c r="FP251" s="351">
        <v>0</v>
      </c>
      <c r="FQ251" s="351">
        <v>2030</v>
      </c>
      <c r="FR251" s="13"/>
      <c r="FS251" s="270"/>
      <c r="FT251" s="270"/>
      <c r="FU251" s="270"/>
      <c r="FV251" s="270"/>
      <c r="FW251" s="270"/>
      <c r="FX251" s="270"/>
      <c r="FY251" s="270"/>
      <c r="FZ251" s="270"/>
      <c r="GA251" s="270"/>
      <c r="GB251" s="270"/>
      <c r="GC251" s="270"/>
      <c r="GD251" s="270"/>
      <c r="GE251" s="270"/>
      <c r="GF251" s="270"/>
      <c r="GG251" s="270"/>
      <c r="GH251" s="270"/>
      <c r="GI251" s="270"/>
      <c r="GJ251" s="270"/>
      <c r="GK251" s="270"/>
      <c r="GL251" s="270"/>
      <c r="GM251" s="270"/>
      <c r="GN251" s="270"/>
      <c r="GO251" s="270"/>
      <c r="GP251" s="270"/>
      <c r="GQ251" s="270"/>
      <c r="GR251" s="270"/>
      <c r="GS251" s="270"/>
      <c r="GT251" s="270"/>
      <c r="GU251" s="270"/>
      <c r="GV251" s="270"/>
      <c r="GW251" s="270"/>
      <c r="GX251" s="270"/>
      <c r="GY251" s="270"/>
      <c r="GZ251" s="270"/>
      <c r="HA251" s="270"/>
      <c r="HB251" s="270"/>
      <c r="HC251" s="270"/>
      <c r="HD251" s="270"/>
      <c r="HE251" s="270"/>
      <c r="HF251" s="270"/>
      <c r="HG251" s="270"/>
      <c r="HH251" s="270"/>
      <c r="HI251" s="270"/>
      <c r="HJ251" s="270"/>
      <c r="HK251" s="270"/>
      <c r="HL251" s="270"/>
      <c r="HM251" s="270"/>
      <c r="HN251" s="270"/>
      <c r="HO251" s="270"/>
      <c r="HP251" s="270"/>
      <c r="HQ251" s="270"/>
      <c r="HR251" s="270"/>
      <c r="HS251" s="270"/>
      <c r="HT251" s="270"/>
      <c r="HU251" s="270"/>
      <c r="HV251" s="270"/>
      <c r="HW251" s="270"/>
      <c r="HX251" s="270"/>
      <c r="HY251" s="270"/>
      <c r="HZ251" s="270"/>
      <c r="IA251" s="270"/>
      <c r="IB251" s="270"/>
      <c r="IC251" s="270"/>
      <c r="ID251" s="270"/>
      <c r="IE251" s="270"/>
      <c r="IF251" s="270"/>
      <c r="IG251" s="270"/>
      <c r="IH251" s="270"/>
    </row>
    <row r="252" spans="1:242" ht="12.75" customHeight="1" x14ac:dyDescent="0.2">
      <c r="A252" s="374" t="s">
        <v>361</v>
      </c>
      <c r="B252" s="270">
        <v>3770</v>
      </c>
      <c r="C252" s="270">
        <v>3770</v>
      </c>
      <c r="D252" s="270">
        <v>1790</v>
      </c>
      <c r="E252" s="270">
        <v>1975</v>
      </c>
      <c r="F252" s="270">
        <v>0</v>
      </c>
      <c r="G252" s="270">
        <v>0</v>
      </c>
      <c r="H252" s="270">
        <v>3770</v>
      </c>
      <c r="I252" s="270">
        <v>830</v>
      </c>
      <c r="J252" s="270">
        <v>2935</v>
      </c>
      <c r="K252" s="270">
        <v>1700</v>
      </c>
      <c r="L252" s="270">
        <v>153.8215376</v>
      </c>
      <c r="M252" s="270">
        <v>79</v>
      </c>
      <c r="N252" s="270">
        <v>715</v>
      </c>
      <c r="O252" s="270">
        <v>725</v>
      </c>
      <c r="P252" s="270">
        <v>580</v>
      </c>
      <c r="Q252" s="270">
        <v>900</v>
      </c>
      <c r="R252" s="270">
        <v>255</v>
      </c>
      <c r="S252" s="270">
        <v>140</v>
      </c>
      <c r="T252" s="270">
        <v>120</v>
      </c>
      <c r="U252" s="270">
        <v>170</v>
      </c>
      <c r="V252" s="270">
        <v>2.048134777</v>
      </c>
      <c r="W252" s="270">
        <v>2</v>
      </c>
      <c r="X252" s="270">
        <v>55.37672689</v>
      </c>
      <c r="Y252" s="270">
        <v>0</v>
      </c>
      <c r="Z252" s="270">
        <v>290</v>
      </c>
      <c r="AA252" s="270">
        <v>710</v>
      </c>
      <c r="AB252" s="270">
        <v>1135</v>
      </c>
      <c r="AC252" s="270">
        <v>1155</v>
      </c>
      <c r="AD252" s="270">
        <v>475</v>
      </c>
      <c r="AE252" s="270" t="s">
        <v>1676</v>
      </c>
      <c r="AF252" s="270">
        <v>125</v>
      </c>
      <c r="AG252" s="270" t="s">
        <v>1676</v>
      </c>
      <c r="AH252" s="270">
        <v>290</v>
      </c>
      <c r="AI252" s="270">
        <v>25</v>
      </c>
      <c r="AJ252" s="270">
        <v>75</v>
      </c>
      <c r="AK252" s="270">
        <v>25</v>
      </c>
      <c r="AL252" s="270">
        <v>255</v>
      </c>
      <c r="AM252" s="270">
        <v>670</v>
      </c>
      <c r="AN252" s="270">
        <v>45</v>
      </c>
      <c r="AO252" s="270">
        <v>0</v>
      </c>
      <c r="AP252" s="270">
        <v>180</v>
      </c>
      <c r="AQ252" s="270">
        <v>145</v>
      </c>
      <c r="AR252" s="270">
        <v>90</v>
      </c>
      <c r="AS252" s="270">
        <v>40</v>
      </c>
      <c r="AT252" s="270">
        <v>115</v>
      </c>
      <c r="AU252" s="270">
        <v>0</v>
      </c>
      <c r="AV252" s="270">
        <v>210</v>
      </c>
      <c r="AW252" s="270">
        <v>380</v>
      </c>
      <c r="AX252" s="270">
        <v>0</v>
      </c>
      <c r="AY252" s="270">
        <v>0</v>
      </c>
      <c r="AZ252" s="270">
        <v>1005</v>
      </c>
      <c r="BA252" s="270" t="s">
        <v>1676</v>
      </c>
      <c r="BB252" s="270">
        <v>80</v>
      </c>
      <c r="BC252" s="270">
        <v>10</v>
      </c>
      <c r="BD252" s="270">
        <v>100</v>
      </c>
      <c r="BE252" s="270">
        <v>25</v>
      </c>
      <c r="BF252" s="270" t="s">
        <v>1676</v>
      </c>
      <c r="BG252" s="270">
        <v>0</v>
      </c>
      <c r="BH252" s="270">
        <v>130</v>
      </c>
      <c r="BI252" s="270">
        <v>295</v>
      </c>
      <c r="BJ252" s="270">
        <v>25</v>
      </c>
      <c r="BK252" s="270">
        <v>165</v>
      </c>
      <c r="BL252" s="270">
        <v>100</v>
      </c>
      <c r="BM252" s="270">
        <v>1110</v>
      </c>
      <c r="BN252" s="270">
        <v>155</v>
      </c>
      <c r="BO252" s="270">
        <v>1085</v>
      </c>
      <c r="BP252" s="270">
        <v>350</v>
      </c>
      <c r="BQ252" s="270">
        <v>0</v>
      </c>
      <c r="BR252" s="270">
        <v>0</v>
      </c>
      <c r="BS252" s="270" t="s">
        <v>1676</v>
      </c>
      <c r="BT252" s="270">
        <v>120</v>
      </c>
      <c r="BU252" s="270">
        <v>45</v>
      </c>
      <c r="BV252" s="270">
        <v>0</v>
      </c>
      <c r="BW252" s="270">
        <v>60</v>
      </c>
      <c r="BX252" s="270">
        <v>0</v>
      </c>
      <c r="BY252" s="270">
        <v>0</v>
      </c>
      <c r="BZ252" s="270">
        <v>0</v>
      </c>
      <c r="CA252" s="270">
        <v>0</v>
      </c>
      <c r="CB252" s="270">
        <v>0</v>
      </c>
      <c r="CC252" s="270">
        <v>0</v>
      </c>
      <c r="CD252" s="270" t="s">
        <v>1676</v>
      </c>
      <c r="CE252" s="270">
        <v>0</v>
      </c>
      <c r="CF252" s="270">
        <v>0</v>
      </c>
      <c r="CG252" s="270">
        <v>3760</v>
      </c>
      <c r="CH252" s="270">
        <v>0</v>
      </c>
      <c r="CI252" s="270">
        <v>1220</v>
      </c>
      <c r="CJ252" s="270">
        <v>240</v>
      </c>
      <c r="CK252" s="270">
        <v>1270</v>
      </c>
      <c r="CL252" s="270">
        <v>135</v>
      </c>
      <c r="CM252" s="270">
        <v>300</v>
      </c>
      <c r="CN252" s="270">
        <v>0</v>
      </c>
      <c r="CO252" s="270">
        <v>0</v>
      </c>
      <c r="CP252" s="270">
        <v>0</v>
      </c>
      <c r="CQ252" s="270">
        <v>0</v>
      </c>
      <c r="CR252" s="270">
        <v>0</v>
      </c>
      <c r="CS252" s="270">
        <v>0</v>
      </c>
      <c r="CT252" s="270">
        <v>0</v>
      </c>
      <c r="CU252" s="270"/>
      <c r="CV252" s="270">
        <v>0</v>
      </c>
      <c r="CW252" s="270">
        <v>0</v>
      </c>
      <c r="CX252" s="270">
        <v>0</v>
      </c>
      <c r="CY252" s="270">
        <v>0</v>
      </c>
      <c r="CZ252" s="270">
        <v>0</v>
      </c>
      <c r="DA252" s="270">
        <v>0</v>
      </c>
      <c r="DB252" s="270">
        <v>0</v>
      </c>
      <c r="DC252" s="270">
        <v>0</v>
      </c>
      <c r="DD252" s="270">
        <v>0</v>
      </c>
      <c r="DE252" s="270">
        <v>0</v>
      </c>
      <c r="DF252" s="270">
        <v>420</v>
      </c>
      <c r="DG252" s="270">
        <v>0</v>
      </c>
      <c r="DH252" s="270">
        <v>0</v>
      </c>
      <c r="DI252" s="270">
        <v>0</v>
      </c>
      <c r="DJ252" s="270">
        <v>0</v>
      </c>
      <c r="DK252" s="270">
        <v>0</v>
      </c>
      <c r="DL252" s="270">
        <v>0</v>
      </c>
      <c r="DM252" s="270">
        <v>0</v>
      </c>
      <c r="DN252" s="270">
        <v>0</v>
      </c>
      <c r="DO252" s="270">
        <v>0</v>
      </c>
      <c r="DP252" s="270">
        <v>0</v>
      </c>
      <c r="DQ252" s="270">
        <v>0</v>
      </c>
      <c r="DR252" s="270"/>
      <c r="DS252" s="270">
        <v>0</v>
      </c>
      <c r="DT252" s="270">
        <v>0</v>
      </c>
      <c r="DU252" s="270">
        <v>0</v>
      </c>
      <c r="DV252" s="270">
        <v>0</v>
      </c>
      <c r="DW252" s="270">
        <v>0</v>
      </c>
      <c r="DX252" s="270">
        <v>0</v>
      </c>
      <c r="DY252" s="270">
        <v>0</v>
      </c>
      <c r="DZ252" s="270">
        <v>0</v>
      </c>
      <c r="EA252" s="270">
        <v>0</v>
      </c>
      <c r="EB252" s="270">
        <v>0</v>
      </c>
      <c r="EC252" s="270">
        <v>0</v>
      </c>
      <c r="ED252" s="270">
        <v>0</v>
      </c>
      <c r="EE252" s="270">
        <v>0</v>
      </c>
      <c r="EF252" s="270">
        <v>0</v>
      </c>
      <c r="EG252" s="270">
        <v>0</v>
      </c>
      <c r="EH252" s="270">
        <v>0</v>
      </c>
      <c r="EI252" s="270">
        <v>0</v>
      </c>
      <c r="EJ252" s="270">
        <v>0</v>
      </c>
      <c r="EK252" s="270">
        <v>0</v>
      </c>
      <c r="EL252" s="270">
        <v>0</v>
      </c>
      <c r="EM252" s="270">
        <v>180</v>
      </c>
      <c r="EN252" s="270">
        <v>0</v>
      </c>
      <c r="EO252" s="270">
        <v>0</v>
      </c>
      <c r="EP252" s="270">
        <v>0</v>
      </c>
      <c r="EQ252" s="270">
        <v>0</v>
      </c>
      <c r="ER252" s="270">
        <v>0</v>
      </c>
      <c r="ES252" s="270">
        <v>0</v>
      </c>
      <c r="ET252" s="270">
        <v>0</v>
      </c>
      <c r="EU252" s="270">
        <v>0</v>
      </c>
      <c r="EV252" s="270">
        <v>0</v>
      </c>
      <c r="EW252" s="270">
        <v>0</v>
      </c>
      <c r="EX252" s="270">
        <v>0</v>
      </c>
      <c r="EY252" s="270">
        <v>0</v>
      </c>
      <c r="EZ252" s="270">
        <v>0</v>
      </c>
      <c r="FA252" s="270">
        <v>0</v>
      </c>
      <c r="FB252" s="270">
        <v>0</v>
      </c>
      <c r="FC252" s="270">
        <v>0</v>
      </c>
      <c r="FD252" s="270">
        <v>0</v>
      </c>
      <c r="FE252" s="270">
        <v>0</v>
      </c>
      <c r="FF252" s="270">
        <v>0</v>
      </c>
      <c r="FG252" s="270"/>
      <c r="FH252" s="270">
        <v>0</v>
      </c>
      <c r="FI252" s="270"/>
      <c r="FJ252" s="270">
        <v>0</v>
      </c>
      <c r="FK252" s="270">
        <v>0</v>
      </c>
      <c r="FL252" s="270">
        <v>0</v>
      </c>
      <c r="FM252" s="270">
        <v>0</v>
      </c>
      <c r="FN252" s="270">
        <v>0</v>
      </c>
      <c r="FO252" s="351">
        <v>3690</v>
      </c>
      <c r="FP252" s="351">
        <v>0</v>
      </c>
      <c r="FQ252" s="351">
        <v>3605</v>
      </c>
      <c r="FR252" s="13"/>
      <c r="FS252" s="270"/>
      <c r="FT252" s="270"/>
      <c r="FU252" s="270"/>
      <c r="FV252" s="270"/>
      <c r="FW252" s="270"/>
      <c r="FX252" s="270"/>
      <c r="FY252" s="270"/>
      <c r="FZ252" s="270"/>
      <c r="GA252" s="270"/>
      <c r="GB252" s="270"/>
      <c r="GC252" s="270"/>
      <c r="GD252" s="270"/>
      <c r="GE252" s="270"/>
      <c r="GF252" s="270"/>
      <c r="GG252" s="270"/>
      <c r="GH252" s="270"/>
      <c r="GI252" s="270"/>
      <c r="GJ252" s="270"/>
      <c r="GK252" s="270"/>
      <c r="GL252" s="270"/>
      <c r="GM252" s="270"/>
      <c r="GN252" s="270"/>
      <c r="GO252" s="270"/>
      <c r="GP252" s="270"/>
      <c r="GQ252" s="270"/>
      <c r="GR252" s="270"/>
      <c r="GS252" s="270"/>
      <c r="GT252" s="270"/>
      <c r="GU252" s="270"/>
      <c r="GV252" s="270"/>
      <c r="GW252" s="270"/>
      <c r="GX252" s="270"/>
      <c r="GY252" s="270"/>
      <c r="GZ252" s="270"/>
      <c r="HA252" s="270"/>
      <c r="HB252" s="270"/>
      <c r="HC252" s="270"/>
      <c r="HD252" s="270"/>
      <c r="HE252" s="270"/>
      <c r="HF252" s="270"/>
      <c r="HG252" s="270"/>
      <c r="HH252" s="270"/>
      <c r="HI252" s="270"/>
      <c r="HJ252" s="270"/>
      <c r="HK252" s="270"/>
      <c r="HL252" s="270"/>
      <c r="HM252" s="270"/>
      <c r="HN252" s="270"/>
      <c r="HO252" s="270"/>
      <c r="HP252" s="270"/>
      <c r="HQ252" s="270"/>
      <c r="HR252" s="270"/>
      <c r="HS252" s="270"/>
      <c r="HT252" s="270"/>
      <c r="HU252" s="270"/>
      <c r="HV252" s="270"/>
      <c r="HW252" s="270"/>
      <c r="HX252" s="270"/>
      <c r="HY252" s="270"/>
      <c r="HZ252" s="270"/>
      <c r="IA252" s="270"/>
      <c r="IB252" s="270"/>
      <c r="IC252" s="270"/>
      <c r="ID252" s="270"/>
      <c r="IE252" s="270"/>
      <c r="IF252" s="270"/>
      <c r="IG252" s="270"/>
      <c r="IH252" s="270"/>
    </row>
    <row r="253" spans="1:242" ht="12.75" customHeight="1" x14ac:dyDescent="0.2">
      <c r="A253" s="374" t="s">
        <v>800</v>
      </c>
      <c r="B253" s="270">
        <v>3240</v>
      </c>
      <c r="C253" s="270">
        <v>3240</v>
      </c>
      <c r="D253" s="270">
        <v>1365</v>
      </c>
      <c r="E253" s="270">
        <v>1880</v>
      </c>
      <c r="F253" s="270">
        <v>0</v>
      </c>
      <c r="G253" s="270">
        <v>155</v>
      </c>
      <c r="H253" s="270">
        <v>3085</v>
      </c>
      <c r="I253" s="270">
        <v>0</v>
      </c>
      <c r="J253" s="270">
        <v>3240</v>
      </c>
      <c r="K253" s="270">
        <v>0</v>
      </c>
      <c r="L253" s="270">
        <v>56.489617129999999</v>
      </c>
      <c r="M253" s="270">
        <v>46</v>
      </c>
      <c r="N253" s="270">
        <v>930</v>
      </c>
      <c r="O253" s="270">
        <v>1095</v>
      </c>
      <c r="P253" s="270">
        <v>665</v>
      </c>
      <c r="Q253" s="270">
        <v>345</v>
      </c>
      <c r="R253" s="270">
        <v>20</v>
      </c>
      <c r="S253" s="270">
        <v>15</v>
      </c>
      <c r="T253" s="270">
        <v>0</v>
      </c>
      <c r="U253" s="270">
        <v>10</v>
      </c>
      <c r="V253" s="270">
        <v>0</v>
      </c>
      <c r="W253" s="270">
        <v>0</v>
      </c>
      <c r="X253" s="270">
        <v>65.23363775</v>
      </c>
      <c r="Y253" s="270">
        <v>0</v>
      </c>
      <c r="Z253" s="270">
        <v>110</v>
      </c>
      <c r="AA253" s="270">
        <v>280</v>
      </c>
      <c r="AB253" s="270">
        <v>480</v>
      </c>
      <c r="AC253" s="270">
        <v>775</v>
      </c>
      <c r="AD253" s="270">
        <v>890</v>
      </c>
      <c r="AE253" s="270">
        <v>85</v>
      </c>
      <c r="AF253" s="270">
        <v>45</v>
      </c>
      <c r="AG253" s="270">
        <v>0</v>
      </c>
      <c r="AH253" s="270">
        <v>1215</v>
      </c>
      <c r="AI253" s="270" t="s">
        <v>1676</v>
      </c>
      <c r="AJ253" s="270">
        <v>10</v>
      </c>
      <c r="AK253" s="270" t="s">
        <v>1676</v>
      </c>
      <c r="AL253" s="270">
        <v>430</v>
      </c>
      <c r="AM253" s="270">
        <v>400</v>
      </c>
      <c r="AN253" s="270">
        <v>0</v>
      </c>
      <c r="AO253" s="270">
        <v>0</v>
      </c>
      <c r="AP253" s="270">
        <v>0</v>
      </c>
      <c r="AQ253" s="270">
        <v>40</v>
      </c>
      <c r="AR253" s="270">
        <v>55</v>
      </c>
      <c r="AS253" s="270">
        <v>25</v>
      </c>
      <c r="AT253" s="270">
        <v>215</v>
      </c>
      <c r="AU253" s="270">
        <v>0</v>
      </c>
      <c r="AV253" s="270">
        <v>685</v>
      </c>
      <c r="AW253" s="270">
        <v>55</v>
      </c>
      <c r="AX253" s="270">
        <v>0</v>
      </c>
      <c r="AY253" s="270">
        <v>0</v>
      </c>
      <c r="AZ253" s="270">
        <v>60</v>
      </c>
      <c r="BA253" s="270" t="s">
        <v>1676</v>
      </c>
      <c r="BB253" s="270">
        <v>0</v>
      </c>
      <c r="BC253" s="270" t="s">
        <v>1676</v>
      </c>
      <c r="BD253" s="270">
        <v>645</v>
      </c>
      <c r="BE253" s="270">
        <v>0</v>
      </c>
      <c r="BF253" s="270">
        <v>0</v>
      </c>
      <c r="BG253" s="270">
        <v>0</v>
      </c>
      <c r="BH253" s="270">
        <v>45</v>
      </c>
      <c r="BI253" s="270">
        <v>1210</v>
      </c>
      <c r="BJ253" s="270">
        <v>0</v>
      </c>
      <c r="BK253" s="270" t="s">
        <v>1676</v>
      </c>
      <c r="BL253" s="270">
        <v>0</v>
      </c>
      <c r="BM253" s="270">
        <v>825</v>
      </c>
      <c r="BN253" s="270">
        <v>75</v>
      </c>
      <c r="BO253" s="270">
        <v>100</v>
      </c>
      <c r="BP253" s="270">
        <v>305</v>
      </c>
      <c r="BQ253" s="270">
        <v>0</v>
      </c>
      <c r="BR253" s="270">
        <v>0</v>
      </c>
      <c r="BS253" s="270" t="s">
        <v>1676</v>
      </c>
      <c r="BT253" s="270" t="s">
        <v>1676</v>
      </c>
      <c r="BU253" s="270">
        <v>10</v>
      </c>
      <c r="BV253" s="270">
        <v>0</v>
      </c>
      <c r="BW253" s="270">
        <v>15</v>
      </c>
      <c r="BX253" s="270">
        <v>0</v>
      </c>
      <c r="BY253" s="270">
        <v>0</v>
      </c>
      <c r="BZ253" s="270">
        <v>0</v>
      </c>
      <c r="CA253" s="270">
        <v>0</v>
      </c>
      <c r="CB253" s="270">
        <v>0</v>
      </c>
      <c r="CC253" s="270">
        <v>0</v>
      </c>
      <c r="CD253" s="270" t="s">
        <v>1676</v>
      </c>
      <c r="CE253" s="270" t="s">
        <v>1676</v>
      </c>
      <c r="CF253" s="270">
        <v>0</v>
      </c>
      <c r="CG253" s="270">
        <v>3240</v>
      </c>
      <c r="CH253" s="270">
        <v>0</v>
      </c>
      <c r="CI253" s="270">
        <v>830</v>
      </c>
      <c r="CJ253" s="270">
        <v>95</v>
      </c>
      <c r="CK253" s="270">
        <v>80</v>
      </c>
      <c r="CL253" s="270">
        <v>0</v>
      </c>
      <c r="CM253" s="270">
        <v>1210</v>
      </c>
      <c r="CN253" s="270">
        <v>0</v>
      </c>
      <c r="CO253" s="270">
        <v>0</v>
      </c>
      <c r="CP253" s="270">
        <v>0</v>
      </c>
      <c r="CQ253" s="270">
        <v>0</v>
      </c>
      <c r="CR253" s="270">
        <v>0</v>
      </c>
      <c r="CS253" s="270">
        <v>0</v>
      </c>
      <c r="CT253" s="270">
        <v>0</v>
      </c>
      <c r="CU253" s="270"/>
      <c r="CV253" s="270">
        <v>0</v>
      </c>
      <c r="CW253" s="270">
        <v>0</v>
      </c>
      <c r="CX253" s="270">
        <v>785</v>
      </c>
      <c r="CY253" s="270">
        <v>0</v>
      </c>
      <c r="CZ253" s="270">
        <v>0</v>
      </c>
      <c r="DA253" s="270">
        <v>0</v>
      </c>
      <c r="DB253" s="270">
        <v>0</v>
      </c>
      <c r="DC253" s="270">
        <v>0</v>
      </c>
      <c r="DD253" s="270">
        <v>0</v>
      </c>
      <c r="DE253" s="270">
        <v>0</v>
      </c>
      <c r="DF253" s="270">
        <v>0</v>
      </c>
      <c r="DG253" s="270">
        <v>0</v>
      </c>
      <c r="DH253" s="270">
        <v>0</v>
      </c>
      <c r="DI253" s="270">
        <v>0</v>
      </c>
      <c r="DJ253" s="270">
        <v>0</v>
      </c>
      <c r="DK253" s="270">
        <v>0</v>
      </c>
      <c r="DL253" s="270">
        <v>0</v>
      </c>
      <c r="DM253" s="270">
        <v>0</v>
      </c>
      <c r="DN253" s="270">
        <v>0</v>
      </c>
      <c r="DO253" s="270">
        <v>0</v>
      </c>
      <c r="DP253" s="270">
        <v>0</v>
      </c>
      <c r="DQ253" s="270">
        <v>0</v>
      </c>
      <c r="DR253" s="270"/>
      <c r="DS253" s="270">
        <v>0</v>
      </c>
      <c r="DT253" s="270">
        <v>0</v>
      </c>
      <c r="DU253" s="270">
        <v>0</v>
      </c>
      <c r="DV253" s="270">
        <v>0</v>
      </c>
      <c r="DW253" s="270">
        <v>0</v>
      </c>
      <c r="DX253" s="270">
        <v>0</v>
      </c>
      <c r="DY253" s="270">
        <v>0</v>
      </c>
      <c r="DZ253" s="270">
        <v>0</v>
      </c>
      <c r="EA253" s="270">
        <v>0</v>
      </c>
      <c r="EB253" s="270">
        <v>0</v>
      </c>
      <c r="EC253" s="270">
        <v>0</v>
      </c>
      <c r="ED253" s="270">
        <v>0</v>
      </c>
      <c r="EE253" s="270">
        <v>0</v>
      </c>
      <c r="EF253" s="270">
        <v>0</v>
      </c>
      <c r="EG253" s="270">
        <v>0</v>
      </c>
      <c r="EH253" s="270">
        <v>0</v>
      </c>
      <c r="EI253" s="270">
        <v>0</v>
      </c>
      <c r="EJ253" s="270">
        <v>0</v>
      </c>
      <c r="EK253" s="270">
        <v>0</v>
      </c>
      <c r="EL253" s="270">
        <v>0</v>
      </c>
      <c r="EM253" s="270">
        <v>250</v>
      </c>
      <c r="EN253" s="270">
        <v>0</v>
      </c>
      <c r="EO253" s="270">
        <v>0</v>
      </c>
      <c r="EP253" s="270">
        <v>0</v>
      </c>
      <c r="EQ253" s="270">
        <v>0</v>
      </c>
      <c r="ER253" s="270">
        <v>0</v>
      </c>
      <c r="ES253" s="270">
        <v>0</v>
      </c>
      <c r="ET253" s="270">
        <v>0</v>
      </c>
      <c r="EU253" s="270">
        <v>0</v>
      </c>
      <c r="EV253" s="270">
        <v>0</v>
      </c>
      <c r="EW253" s="270">
        <v>0</v>
      </c>
      <c r="EX253" s="270">
        <v>0</v>
      </c>
      <c r="EY253" s="270">
        <v>0</v>
      </c>
      <c r="EZ253" s="270">
        <v>0</v>
      </c>
      <c r="FA253" s="270">
        <v>0</v>
      </c>
      <c r="FB253" s="270">
        <v>0</v>
      </c>
      <c r="FC253" s="270">
        <v>0</v>
      </c>
      <c r="FD253" s="270">
        <v>0</v>
      </c>
      <c r="FE253" s="270">
        <v>0</v>
      </c>
      <c r="FF253" s="270">
        <v>0</v>
      </c>
      <c r="FG253" s="270"/>
      <c r="FH253" s="270">
        <v>0</v>
      </c>
      <c r="FI253" s="270"/>
      <c r="FJ253" s="270">
        <v>0</v>
      </c>
      <c r="FK253" s="270">
        <v>0</v>
      </c>
      <c r="FL253" s="270">
        <v>0</v>
      </c>
      <c r="FM253" s="270">
        <v>0</v>
      </c>
      <c r="FN253" s="270">
        <v>0</v>
      </c>
      <c r="FO253" s="351">
        <v>3240</v>
      </c>
      <c r="FP253" s="351">
        <v>0</v>
      </c>
      <c r="FQ253" s="351">
        <v>3080</v>
      </c>
      <c r="FR253" s="13"/>
      <c r="FS253" s="270"/>
      <c r="FT253" s="270"/>
      <c r="FU253" s="270"/>
      <c r="FV253" s="270"/>
      <c r="FW253" s="270"/>
      <c r="FX253" s="270"/>
      <c r="FY253" s="270"/>
      <c r="FZ253" s="270"/>
      <c r="GA253" s="270"/>
      <c r="GB253" s="270"/>
      <c r="GC253" s="270"/>
      <c r="GD253" s="270"/>
      <c r="GE253" s="270"/>
      <c r="GF253" s="270"/>
      <c r="GG253" s="270"/>
      <c r="GH253" s="270"/>
      <c r="GI253" s="270"/>
      <c r="GJ253" s="270"/>
      <c r="GK253" s="270"/>
      <c r="GL253" s="270"/>
      <c r="GM253" s="270"/>
      <c r="GN253" s="270"/>
      <c r="GO253" s="270"/>
      <c r="GP253" s="270"/>
      <c r="GQ253" s="270"/>
      <c r="GR253" s="270"/>
      <c r="GS253" s="270"/>
      <c r="GT253" s="270"/>
      <c r="GU253" s="270"/>
      <c r="GV253" s="270"/>
      <c r="GW253" s="270"/>
      <c r="GX253" s="270"/>
      <c r="GY253" s="270"/>
      <c r="GZ253" s="270"/>
      <c r="HA253" s="270"/>
      <c r="HB253" s="270"/>
      <c r="HC253" s="270"/>
      <c r="HD253" s="270"/>
      <c r="HE253" s="270"/>
      <c r="HF253" s="270"/>
      <c r="HG253" s="270"/>
      <c r="HH253" s="270"/>
      <c r="HI253" s="270"/>
      <c r="HJ253" s="270"/>
      <c r="HK253" s="270"/>
      <c r="HL253" s="270"/>
      <c r="HM253" s="270"/>
      <c r="HN253" s="270"/>
      <c r="HO253" s="270"/>
      <c r="HP253" s="270"/>
      <c r="HQ253" s="270"/>
      <c r="HR253" s="270"/>
      <c r="HS253" s="270"/>
      <c r="HT253" s="270"/>
      <c r="HU253" s="270"/>
      <c r="HV253" s="270"/>
      <c r="HW253" s="270"/>
      <c r="HX253" s="270"/>
      <c r="HY253" s="270"/>
      <c r="HZ253" s="270"/>
      <c r="IA253" s="270"/>
      <c r="IB253" s="270"/>
      <c r="IC253" s="270"/>
      <c r="ID253" s="270"/>
      <c r="IE253" s="270"/>
      <c r="IF253" s="270"/>
      <c r="IG253" s="270"/>
      <c r="IH253" s="270"/>
    </row>
    <row r="254" spans="1:242" ht="12.75" customHeight="1" x14ac:dyDescent="0.2">
      <c r="A254" s="374" t="s">
        <v>1218</v>
      </c>
      <c r="B254" s="270">
        <v>2410</v>
      </c>
      <c r="C254" s="270">
        <v>2410</v>
      </c>
      <c r="D254" s="270">
        <v>1155</v>
      </c>
      <c r="E254" s="270">
        <v>1255</v>
      </c>
      <c r="F254" s="270">
        <v>0</v>
      </c>
      <c r="G254" s="270">
        <v>175</v>
      </c>
      <c r="H254" s="270">
        <v>2230</v>
      </c>
      <c r="I254" s="270">
        <v>0</v>
      </c>
      <c r="J254" s="270">
        <v>2410</v>
      </c>
      <c r="K254" s="270">
        <v>0</v>
      </c>
      <c r="L254" s="270">
        <v>63.489676840000001</v>
      </c>
      <c r="M254" s="270">
        <v>42</v>
      </c>
      <c r="N254" s="270">
        <v>850</v>
      </c>
      <c r="O254" s="270">
        <v>655</v>
      </c>
      <c r="P254" s="270">
        <v>405</v>
      </c>
      <c r="Q254" s="270">
        <v>275</v>
      </c>
      <c r="R254" s="270">
        <v>20</v>
      </c>
      <c r="S254" s="270" t="s">
        <v>1676</v>
      </c>
      <c r="T254" s="270" t="s">
        <v>1676</v>
      </c>
      <c r="U254" s="270">
        <v>20</v>
      </c>
      <c r="V254" s="270">
        <v>0</v>
      </c>
      <c r="W254" s="270">
        <v>0</v>
      </c>
      <c r="X254" s="270">
        <v>63.12074148</v>
      </c>
      <c r="Y254" s="270">
        <v>0</v>
      </c>
      <c r="Z254" s="270">
        <v>115</v>
      </c>
      <c r="AA254" s="270">
        <v>225</v>
      </c>
      <c r="AB254" s="270">
        <v>405</v>
      </c>
      <c r="AC254" s="270">
        <v>630</v>
      </c>
      <c r="AD254" s="270">
        <v>580</v>
      </c>
      <c r="AE254" s="270">
        <v>40</v>
      </c>
      <c r="AF254" s="270">
        <v>45</v>
      </c>
      <c r="AG254" s="270">
        <v>0</v>
      </c>
      <c r="AH254" s="270">
        <v>465</v>
      </c>
      <c r="AI254" s="270">
        <v>10</v>
      </c>
      <c r="AJ254" s="270">
        <v>10</v>
      </c>
      <c r="AK254" s="270" t="s">
        <v>1676</v>
      </c>
      <c r="AL254" s="270">
        <v>475</v>
      </c>
      <c r="AM254" s="270">
        <v>405</v>
      </c>
      <c r="AN254" s="270">
        <v>0</v>
      </c>
      <c r="AO254" s="270">
        <v>0</v>
      </c>
      <c r="AP254" s="270">
        <v>15</v>
      </c>
      <c r="AQ254" s="270" t="s">
        <v>1676</v>
      </c>
      <c r="AR254" s="270" t="s">
        <v>1676</v>
      </c>
      <c r="AS254" s="270">
        <v>10</v>
      </c>
      <c r="AT254" s="270">
        <v>55</v>
      </c>
      <c r="AU254" s="270">
        <v>0</v>
      </c>
      <c r="AV254" s="270">
        <v>690</v>
      </c>
      <c r="AW254" s="270">
        <v>120</v>
      </c>
      <c r="AX254" s="270">
        <v>0</v>
      </c>
      <c r="AY254" s="270">
        <v>0</v>
      </c>
      <c r="AZ254" s="270">
        <v>90</v>
      </c>
      <c r="BA254" s="270">
        <v>0</v>
      </c>
      <c r="BB254" s="270">
        <v>0</v>
      </c>
      <c r="BC254" s="270" t="s">
        <v>1676</v>
      </c>
      <c r="BD254" s="270">
        <v>635</v>
      </c>
      <c r="BE254" s="270" t="s">
        <v>1676</v>
      </c>
      <c r="BF254" s="270">
        <v>0</v>
      </c>
      <c r="BG254" s="270">
        <v>0</v>
      </c>
      <c r="BH254" s="270">
        <v>45</v>
      </c>
      <c r="BI254" s="270">
        <v>455</v>
      </c>
      <c r="BJ254" s="270">
        <v>0</v>
      </c>
      <c r="BK254" s="270">
        <v>15</v>
      </c>
      <c r="BL254" s="270">
        <v>0</v>
      </c>
      <c r="BM254" s="270">
        <v>950</v>
      </c>
      <c r="BN254" s="270">
        <v>75</v>
      </c>
      <c r="BO254" s="270">
        <v>145</v>
      </c>
      <c r="BP254" s="270">
        <v>55</v>
      </c>
      <c r="BQ254" s="270">
        <v>0</v>
      </c>
      <c r="BR254" s="270">
        <v>0</v>
      </c>
      <c r="BS254" s="270">
        <v>0</v>
      </c>
      <c r="BT254" s="270" t="s">
        <v>1676</v>
      </c>
      <c r="BU254" s="270">
        <v>15</v>
      </c>
      <c r="BV254" s="270">
        <v>0</v>
      </c>
      <c r="BW254" s="270">
        <v>10</v>
      </c>
      <c r="BX254" s="270">
        <v>0</v>
      </c>
      <c r="BY254" s="270">
        <v>0</v>
      </c>
      <c r="BZ254" s="270">
        <v>0</v>
      </c>
      <c r="CA254" s="270">
        <v>0</v>
      </c>
      <c r="CB254" s="270">
        <v>0</v>
      </c>
      <c r="CC254" s="270">
        <v>0</v>
      </c>
      <c r="CD254" s="270" t="s">
        <v>1676</v>
      </c>
      <c r="CE254" s="270">
        <v>0</v>
      </c>
      <c r="CF254" s="270">
        <v>0</v>
      </c>
      <c r="CG254" s="270">
        <v>2405</v>
      </c>
      <c r="CH254" s="270">
        <v>0</v>
      </c>
      <c r="CI254" s="270">
        <v>965</v>
      </c>
      <c r="CJ254" s="270" t="s">
        <v>1676</v>
      </c>
      <c r="CK254" s="270">
        <v>115</v>
      </c>
      <c r="CL254" s="270">
        <v>0</v>
      </c>
      <c r="CM254" s="270">
        <v>455</v>
      </c>
      <c r="CN254" s="270">
        <v>0</v>
      </c>
      <c r="CO254" s="270">
        <v>0</v>
      </c>
      <c r="CP254" s="270">
        <v>0</v>
      </c>
      <c r="CQ254" s="270">
        <v>0</v>
      </c>
      <c r="CR254" s="270">
        <v>0</v>
      </c>
      <c r="CS254" s="270">
        <v>0</v>
      </c>
      <c r="CT254" s="270">
        <v>0</v>
      </c>
      <c r="CU254" s="270"/>
      <c r="CV254" s="270">
        <v>0</v>
      </c>
      <c r="CW254" s="270">
        <v>0</v>
      </c>
      <c r="CX254" s="270">
        <v>795</v>
      </c>
      <c r="CY254" s="270">
        <v>0</v>
      </c>
      <c r="CZ254" s="270">
        <v>0</v>
      </c>
      <c r="DA254" s="270">
        <v>0</v>
      </c>
      <c r="DB254" s="270">
        <v>0</v>
      </c>
      <c r="DC254" s="270">
        <v>0</v>
      </c>
      <c r="DD254" s="270">
        <v>0</v>
      </c>
      <c r="DE254" s="270">
        <v>0</v>
      </c>
      <c r="DF254" s="270" t="s">
        <v>1676</v>
      </c>
      <c r="DG254" s="270">
        <v>0</v>
      </c>
      <c r="DH254" s="270">
        <v>0</v>
      </c>
      <c r="DI254" s="270">
        <v>0</v>
      </c>
      <c r="DJ254" s="270">
        <v>0</v>
      </c>
      <c r="DK254" s="270">
        <v>0</v>
      </c>
      <c r="DL254" s="270">
        <v>0</v>
      </c>
      <c r="DM254" s="270">
        <v>0</v>
      </c>
      <c r="DN254" s="270">
        <v>0</v>
      </c>
      <c r="DO254" s="270">
        <v>0</v>
      </c>
      <c r="DP254" s="270">
        <v>0</v>
      </c>
      <c r="DQ254" s="270">
        <v>0</v>
      </c>
      <c r="DR254" s="270"/>
      <c r="DS254" s="270">
        <v>0</v>
      </c>
      <c r="DT254" s="270">
        <v>0</v>
      </c>
      <c r="DU254" s="270">
        <v>0</v>
      </c>
      <c r="DV254" s="270">
        <v>0</v>
      </c>
      <c r="DW254" s="270">
        <v>0</v>
      </c>
      <c r="DX254" s="270">
        <v>0</v>
      </c>
      <c r="DY254" s="270">
        <v>0</v>
      </c>
      <c r="DZ254" s="270">
        <v>0</v>
      </c>
      <c r="EA254" s="270">
        <v>0</v>
      </c>
      <c r="EB254" s="270">
        <v>0</v>
      </c>
      <c r="EC254" s="270">
        <v>0</v>
      </c>
      <c r="ED254" s="270">
        <v>0</v>
      </c>
      <c r="EE254" s="270">
        <v>0</v>
      </c>
      <c r="EF254" s="270">
        <v>0</v>
      </c>
      <c r="EG254" s="270">
        <v>0</v>
      </c>
      <c r="EH254" s="270">
        <v>0</v>
      </c>
      <c r="EI254" s="270">
        <v>0</v>
      </c>
      <c r="EJ254" s="270">
        <v>0</v>
      </c>
      <c r="EK254" s="270">
        <v>0</v>
      </c>
      <c r="EL254" s="270">
        <v>0</v>
      </c>
      <c r="EM254" s="270">
        <v>65</v>
      </c>
      <c r="EN254" s="270">
        <v>0</v>
      </c>
      <c r="EO254" s="270">
        <v>0</v>
      </c>
      <c r="EP254" s="270">
        <v>0</v>
      </c>
      <c r="EQ254" s="270">
        <v>0</v>
      </c>
      <c r="ER254" s="270">
        <v>0</v>
      </c>
      <c r="ES254" s="270">
        <v>0</v>
      </c>
      <c r="ET254" s="270">
        <v>0</v>
      </c>
      <c r="EU254" s="270">
        <v>0</v>
      </c>
      <c r="EV254" s="270">
        <v>0</v>
      </c>
      <c r="EW254" s="270">
        <v>0</v>
      </c>
      <c r="EX254" s="270">
        <v>0</v>
      </c>
      <c r="EY254" s="270">
        <v>0</v>
      </c>
      <c r="EZ254" s="270">
        <v>0</v>
      </c>
      <c r="FA254" s="270">
        <v>0</v>
      </c>
      <c r="FB254" s="270">
        <v>0</v>
      </c>
      <c r="FC254" s="270">
        <v>0</v>
      </c>
      <c r="FD254" s="270">
        <v>0</v>
      </c>
      <c r="FE254" s="270">
        <v>0</v>
      </c>
      <c r="FF254" s="270">
        <v>0</v>
      </c>
      <c r="FG254" s="270"/>
      <c r="FH254" s="270">
        <v>0</v>
      </c>
      <c r="FI254" s="270"/>
      <c r="FJ254" s="270">
        <v>0</v>
      </c>
      <c r="FK254" s="270">
        <v>0</v>
      </c>
      <c r="FL254" s="270">
        <v>0</v>
      </c>
      <c r="FM254" s="270">
        <v>0</v>
      </c>
      <c r="FN254" s="270">
        <v>0</v>
      </c>
      <c r="FO254" s="351">
        <v>2410</v>
      </c>
      <c r="FP254" s="351">
        <v>0</v>
      </c>
      <c r="FQ254" s="351">
        <v>2230</v>
      </c>
      <c r="FR254" s="13"/>
      <c r="FS254" s="270"/>
      <c r="FT254" s="270"/>
      <c r="FU254" s="270"/>
      <c r="FV254" s="270"/>
      <c r="FW254" s="270"/>
      <c r="FX254" s="270"/>
      <c r="FY254" s="270"/>
      <c r="FZ254" s="270"/>
      <c r="GA254" s="270"/>
      <c r="GB254" s="270"/>
      <c r="GC254" s="270"/>
      <c r="GD254" s="270"/>
      <c r="GE254" s="270"/>
      <c r="GF254" s="270"/>
      <c r="GG254" s="270"/>
      <c r="GH254" s="270"/>
      <c r="GI254" s="270"/>
      <c r="GJ254" s="270"/>
      <c r="GK254" s="270"/>
      <c r="GL254" s="270"/>
      <c r="GM254" s="270"/>
      <c r="GN254" s="270"/>
      <c r="GO254" s="270"/>
      <c r="GP254" s="270"/>
      <c r="GQ254" s="270"/>
      <c r="GR254" s="270"/>
      <c r="GS254" s="270"/>
      <c r="GT254" s="270"/>
      <c r="GU254" s="270"/>
      <c r="GV254" s="270"/>
      <c r="GW254" s="270"/>
      <c r="GX254" s="270"/>
      <c r="GY254" s="270"/>
      <c r="GZ254" s="270"/>
      <c r="HA254" s="270"/>
      <c r="HB254" s="270"/>
      <c r="HC254" s="270"/>
      <c r="HD254" s="270"/>
      <c r="HE254" s="270"/>
      <c r="HF254" s="270"/>
      <c r="HG254" s="270"/>
      <c r="HH254" s="270"/>
      <c r="HI254" s="270"/>
      <c r="HJ254" s="270"/>
      <c r="HK254" s="270"/>
      <c r="HL254" s="270"/>
      <c r="HM254" s="270"/>
      <c r="HN254" s="270"/>
      <c r="HO254" s="270"/>
      <c r="HP254" s="270"/>
      <c r="HQ254" s="270"/>
      <c r="HR254" s="270"/>
      <c r="HS254" s="270"/>
      <c r="HT254" s="270"/>
      <c r="HU254" s="270"/>
      <c r="HV254" s="270"/>
      <c r="HW254" s="270"/>
      <c r="HX254" s="270"/>
      <c r="HY254" s="270"/>
      <c r="HZ254" s="270"/>
      <c r="IA254" s="270"/>
      <c r="IB254" s="270"/>
      <c r="IC254" s="270"/>
      <c r="ID254" s="270"/>
      <c r="IE254" s="270"/>
      <c r="IF254" s="270"/>
      <c r="IG254" s="270"/>
      <c r="IH254" s="270"/>
    </row>
    <row r="255" spans="1:242" ht="12.75" customHeight="1" x14ac:dyDescent="0.2">
      <c r="A255" s="374" t="s">
        <v>1598</v>
      </c>
      <c r="B255" s="270">
        <v>95</v>
      </c>
      <c r="C255" s="270">
        <v>95</v>
      </c>
      <c r="D255" s="270">
        <v>50</v>
      </c>
      <c r="E255" s="270">
        <v>40</v>
      </c>
      <c r="F255" s="270">
        <v>0</v>
      </c>
      <c r="G255" s="270" t="s">
        <v>1676</v>
      </c>
      <c r="H255" s="270">
        <v>90</v>
      </c>
      <c r="I255" s="270">
        <v>0</v>
      </c>
      <c r="J255" s="270">
        <v>95</v>
      </c>
      <c r="K255" s="270">
        <v>0</v>
      </c>
      <c r="L255" s="270">
        <v>30.120879120000001</v>
      </c>
      <c r="M255" s="270">
        <v>27</v>
      </c>
      <c r="N255" s="270">
        <v>55</v>
      </c>
      <c r="O255" s="270">
        <v>30</v>
      </c>
      <c r="P255" s="270" t="s">
        <v>1676</v>
      </c>
      <c r="Q255" s="270">
        <v>0</v>
      </c>
      <c r="R255" s="270">
        <v>0</v>
      </c>
      <c r="S255" s="270">
        <v>0</v>
      </c>
      <c r="T255" s="270">
        <v>0</v>
      </c>
      <c r="U255" s="270">
        <v>0</v>
      </c>
      <c r="V255" s="270">
        <v>0</v>
      </c>
      <c r="W255" s="270">
        <v>0</v>
      </c>
      <c r="X255" s="270">
        <v>67.277777779999994</v>
      </c>
      <c r="Y255" s="270">
        <v>0</v>
      </c>
      <c r="Z255" s="270" t="s">
        <v>1676</v>
      </c>
      <c r="AA255" s="270" t="s">
        <v>1676</v>
      </c>
      <c r="AB255" s="270" t="s">
        <v>1676</v>
      </c>
      <c r="AC255" s="270">
        <v>15</v>
      </c>
      <c r="AD255" s="270">
        <v>10</v>
      </c>
      <c r="AE255" s="270" t="s">
        <v>1676</v>
      </c>
      <c r="AF255" s="270">
        <v>0</v>
      </c>
      <c r="AG255" s="270">
        <v>0</v>
      </c>
      <c r="AH255" s="270" t="s">
        <v>1676</v>
      </c>
      <c r="AI255" s="270">
        <v>0</v>
      </c>
      <c r="AJ255" s="270">
        <v>0</v>
      </c>
      <c r="AK255" s="270">
        <v>0</v>
      </c>
      <c r="AL255" s="270">
        <v>0</v>
      </c>
      <c r="AM255" s="270">
        <v>0</v>
      </c>
      <c r="AN255" s="270">
        <v>0</v>
      </c>
      <c r="AO255" s="270">
        <v>0</v>
      </c>
      <c r="AP255" s="270">
        <v>0</v>
      </c>
      <c r="AQ255" s="270">
        <v>0</v>
      </c>
      <c r="AR255" s="270">
        <v>0</v>
      </c>
      <c r="AS255" s="270">
        <v>0</v>
      </c>
      <c r="AT255" s="270">
        <v>0</v>
      </c>
      <c r="AU255" s="270">
        <v>0</v>
      </c>
      <c r="AV255" s="270">
        <v>95</v>
      </c>
      <c r="AW255" s="270">
        <v>0</v>
      </c>
      <c r="AX255" s="270">
        <v>0</v>
      </c>
      <c r="AY255" s="270">
        <v>0</v>
      </c>
      <c r="AZ255" s="270">
        <v>0</v>
      </c>
      <c r="BA255" s="270">
        <v>0</v>
      </c>
      <c r="BB255" s="270">
        <v>0</v>
      </c>
      <c r="BC255" s="270">
        <v>0</v>
      </c>
      <c r="BD255" s="270">
        <v>90</v>
      </c>
      <c r="BE255" s="270">
        <v>0</v>
      </c>
      <c r="BF255" s="270">
        <v>0</v>
      </c>
      <c r="BG255" s="270">
        <v>0</v>
      </c>
      <c r="BH255" s="270">
        <v>0</v>
      </c>
      <c r="BI255" s="270">
        <v>0</v>
      </c>
      <c r="BJ255" s="270">
        <v>0</v>
      </c>
      <c r="BK255" s="270">
        <v>0</v>
      </c>
      <c r="BL255" s="270">
        <v>0</v>
      </c>
      <c r="BM255" s="270">
        <v>0</v>
      </c>
      <c r="BN255" s="270" t="s">
        <v>1676</v>
      </c>
      <c r="BO255" s="270">
        <v>0</v>
      </c>
      <c r="BP255" s="270">
        <v>0</v>
      </c>
      <c r="BQ255" s="270">
        <v>0</v>
      </c>
      <c r="BR255" s="270">
        <v>0</v>
      </c>
      <c r="BS255" s="270">
        <v>0</v>
      </c>
      <c r="BT255" s="270">
        <v>0</v>
      </c>
      <c r="BU255" s="270">
        <v>0</v>
      </c>
      <c r="BV255" s="270">
        <v>0</v>
      </c>
      <c r="BW255" s="270">
        <v>0</v>
      </c>
      <c r="BX255" s="270">
        <v>0</v>
      </c>
      <c r="BY255" s="270">
        <v>0</v>
      </c>
      <c r="BZ255" s="270">
        <v>0</v>
      </c>
      <c r="CA255" s="270">
        <v>0</v>
      </c>
      <c r="CB255" s="270">
        <v>0</v>
      </c>
      <c r="CC255" s="270">
        <v>0</v>
      </c>
      <c r="CD255" s="270">
        <v>0</v>
      </c>
      <c r="CE255" s="270">
        <v>0</v>
      </c>
      <c r="CF255" s="270">
        <v>0</v>
      </c>
      <c r="CG255" s="270">
        <v>95</v>
      </c>
      <c r="CH255" s="270">
        <v>0</v>
      </c>
      <c r="CI255" s="270">
        <v>0</v>
      </c>
      <c r="CJ255" s="270">
        <v>0</v>
      </c>
      <c r="CK255" s="270">
        <v>0</v>
      </c>
      <c r="CL255" s="270">
        <v>0</v>
      </c>
      <c r="CM255" s="270">
        <v>0</v>
      </c>
      <c r="CN255" s="270">
        <v>0</v>
      </c>
      <c r="CO255" s="270">
        <v>0</v>
      </c>
      <c r="CP255" s="270">
        <v>0</v>
      </c>
      <c r="CQ255" s="270">
        <v>0</v>
      </c>
      <c r="CR255" s="270">
        <v>0</v>
      </c>
      <c r="CS255" s="270">
        <v>0</v>
      </c>
      <c r="CT255" s="270">
        <v>0</v>
      </c>
      <c r="CU255" s="270"/>
      <c r="CV255" s="270">
        <v>0</v>
      </c>
      <c r="CW255" s="270">
        <v>0</v>
      </c>
      <c r="CX255" s="270">
        <v>95</v>
      </c>
      <c r="CY255" s="270">
        <v>0</v>
      </c>
      <c r="CZ255" s="270">
        <v>0</v>
      </c>
      <c r="DA255" s="270">
        <v>0</v>
      </c>
      <c r="DB255" s="270">
        <v>0</v>
      </c>
      <c r="DC255" s="270">
        <v>0</v>
      </c>
      <c r="DD255" s="270">
        <v>0</v>
      </c>
      <c r="DE255" s="270">
        <v>0</v>
      </c>
      <c r="DF255" s="270">
        <v>0</v>
      </c>
      <c r="DG255" s="270">
        <v>0</v>
      </c>
      <c r="DH255" s="270">
        <v>0</v>
      </c>
      <c r="DI255" s="270">
        <v>0</v>
      </c>
      <c r="DJ255" s="270">
        <v>0</v>
      </c>
      <c r="DK255" s="270">
        <v>0</v>
      </c>
      <c r="DL255" s="270">
        <v>0</v>
      </c>
      <c r="DM255" s="270">
        <v>0</v>
      </c>
      <c r="DN255" s="270">
        <v>0</v>
      </c>
      <c r="DO255" s="270">
        <v>0</v>
      </c>
      <c r="DP255" s="270">
        <v>0</v>
      </c>
      <c r="DQ255" s="270">
        <v>0</v>
      </c>
      <c r="DR255" s="270"/>
      <c r="DS255" s="270">
        <v>0</v>
      </c>
      <c r="DT255" s="270">
        <v>0</v>
      </c>
      <c r="DU255" s="270">
        <v>0</v>
      </c>
      <c r="DV255" s="270">
        <v>0</v>
      </c>
      <c r="DW255" s="270">
        <v>0</v>
      </c>
      <c r="DX255" s="270">
        <v>0</v>
      </c>
      <c r="DY255" s="270">
        <v>0</v>
      </c>
      <c r="DZ255" s="270">
        <v>0</v>
      </c>
      <c r="EA255" s="270">
        <v>0</v>
      </c>
      <c r="EB255" s="270">
        <v>0</v>
      </c>
      <c r="EC255" s="270">
        <v>0</v>
      </c>
      <c r="ED255" s="270">
        <v>0</v>
      </c>
      <c r="EE255" s="270">
        <v>0</v>
      </c>
      <c r="EF255" s="270">
        <v>0</v>
      </c>
      <c r="EG255" s="270">
        <v>0</v>
      </c>
      <c r="EH255" s="270">
        <v>0</v>
      </c>
      <c r="EI255" s="270">
        <v>0</v>
      </c>
      <c r="EJ255" s="270">
        <v>0</v>
      </c>
      <c r="EK255" s="270">
        <v>0</v>
      </c>
      <c r="EL255" s="270">
        <v>0</v>
      </c>
      <c r="EM255" s="270">
        <v>0</v>
      </c>
      <c r="EN255" s="270">
        <v>0</v>
      </c>
      <c r="EO255" s="270">
        <v>0</v>
      </c>
      <c r="EP255" s="270">
        <v>0</v>
      </c>
      <c r="EQ255" s="270">
        <v>0</v>
      </c>
      <c r="ER255" s="270">
        <v>0</v>
      </c>
      <c r="ES255" s="270">
        <v>0</v>
      </c>
      <c r="ET255" s="270">
        <v>0</v>
      </c>
      <c r="EU255" s="270">
        <v>0</v>
      </c>
      <c r="EV255" s="270">
        <v>0</v>
      </c>
      <c r="EW255" s="270">
        <v>0</v>
      </c>
      <c r="EX255" s="270">
        <v>0</v>
      </c>
      <c r="EY255" s="270">
        <v>0</v>
      </c>
      <c r="EZ255" s="270">
        <v>0</v>
      </c>
      <c r="FA255" s="270">
        <v>0</v>
      </c>
      <c r="FB255" s="270">
        <v>0</v>
      </c>
      <c r="FC255" s="270">
        <v>0</v>
      </c>
      <c r="FD255" s="270">
        <v>0</v>
      </c>
      <c r="FE255" s="270">
        <v>0</v>
      </c>
      <c r="FF255" s="270">
        <v>0</v>
      </c>
      <c r="FG255" s="270"/>
      <c r="FH255" s="270">
        <v>0</v>
      </c>
      <c r="FI255" s="270"/>
      <c r="FJ255" s="270">
        <v>0</v>
      </c>
      <c r="FK255" s="270">
        <v>0</v>
      </c>
      <c r="FL255" s="270">
        <v>0</v>
      </c>
      <c r="FM255" s="270">
        <v>0</v>
      </c>
      <c r="FN255" s="270">
        <v>0</v>
      </c>
      <c r="FO255" s="351">
        <v>95</v>
      </c>
      <c r="FP255" s="351">
        <v>0</v>
      </c>
      <c r="FQ255" s="351">
        <v>90</v>
      </c>
      <c r="FR255" s="13"/>
      <c r="FS255" s="270"/>
      <c r="FT255" s="270"/>
      <c r="FU255" s="270"/>
      <c r="FV255" s="270"/>
      <c r="FW255" s="270"/>
      <c r="FX255" s="270"/>
      <c r="FY255" s="270"/>
      <c r="FZ255" s="270"/>
      <c r="GA255" s="270"/>
      <c r="GB255" s="270"/>
      <c r="GC255" s="270"/>
      <c r="GD255" s="270"/>
      <c r="GE255" s="270"/>
      <c r="GF255" s="270"/>
      <c r="GG255" s="270"/>
      <c r="GH255" s="270"/>
      <c r="GI255" s="270"/>
      <c r="GJ255" s="270"/>
      <c r="GK255" s="270"/>
      <c r="GL255" s="270"/>
      <c r="GM255" s="270"/>
      <c r="GN255" s="270"/>
      <c r="GO255" s="270"/>
      <c r="GP255" s="270"/>
      <c r="GQ255" s="270"/>
      <c r="GR255" s="270"/>
      <c r="GS255" s="270"/>
      <c r="GT255" s="270"/>
      <c r="GU255" s="270"/>
      <c r="GV255" s="270"/>
      <c r="GW255" s="270"/>
      <c r="GX255" s="270"/>
      <c r="GY255" s="270"/>
      <c r="GZ255" s="270"/>
      <c r="HA255" s="270"/>
      <c r="HB255" s="270"/>
      <c r="HC255" s="270"/>
      <c r="HD255" s="270"/>
      <c r="HE255" s="270"/>
      <c r="HF255" s="270"/>
      <c r="HG255" s="270"/>
      <c r="HH255" s="270"/>
      <c r="HI255" s="270"/>
      <c r="HJ255" s="270"/>
      <c r="HK255" s="270"/>
      <c r="HL255" s="270"/>
      <c r="HM255" s="270"/>
      <c r="HN255" s="270"/>
      <c r="HO255" s="270"/>
      <c r="HP255" s="270"/>
      <c r="HQ255" s="270"/>
      <c r="HR255" s="270"/>
      <c r="HS255" s="270"/>
      <c r="HT255" s="270"/>
      <c r="HU255" s="270"/>
      <c r="HV255" s="270"/>
      <c r="HW255" s="270"/>
      <c r="HX255" s="270"/>
      <c r="HY255" s="270"/>
      <c r="HZ255" s="270"/>
      <c r="IA255" s="270"/>
      <c r="IB255" s="270"/>
      <c r="IC255" s="270"/>
      <c r="ID255" s="270"/>
      <c r="IE255" s="270"/>
      <c r="IF255" s="270"/>
      <c r="IG255" s="270"/>
      <c r="IH255" s="270"/>
    </row>
    <row r="256" spans="1:242" ht="12.75" customHeight="1" x14ac:dyDescent="0.2">
      <c r="A256" s="374" t="s">
        <v>1623</v>
      </c>
      <c r="B256" s="270">
        <v>15</v>
      </c>
      <c r="C256" s="270">
        <v>15</v>
      </c>
      <c r="D256" s="270">
        <v>15</v>
      </c>
      <c r="E256" s="270" t="s">
        <v>1676</v>
      </c>
      <c r="F256" s="270">
        <v>0</v>
      </c>
      <c r="G256" s="270">
        <v>0</v>
      </c>
      <c r="H256" s="270">
        <v>15</v>
      </c>
      <c r="I256" s="270">
        <v>15</v>
      </c>
      <c r="J256" s="270">
        <v>0</v>
      </c>
      <c r="K256" s="270">
        <v>20</v>
      </c>
      <c r="L256" s="270">
        <v>0</v>
      </c>
      <c r="M256" s="270">
        <v>0</v>
      </c>
      <c r="N256" s="270">
        <v>0</v>
      </c>
      <c r="O256" s="270">
        <v>0</v>
      </c>
      <c r="P256" s="270">
        <v>0</v>
      </c>
      <c r="Q256" s="270">
        <v>0</v>
      </c>
      <c r="R256" s="270">
        <v>0</v>
      </c>
      <c r="S256" s="270">
        <v>0</v>
      </c>
      <c r="T256" s="270">
        <v>0</v>
      </c>
      <c r="U256" s="270">
        <v>0</v>
      </c>
      <c r="V256" s="270">
        <v>1.3125</v>
      </c>
      <c r="W256" s="270">
        <v>1</v>
      </c>
      <c r="X256" s="270">
        <v>0</v>
      </c>
      <c r="Y256" s="270">
        <v>0</v>
      </c>
      <c r="Z256" s="270">
        <v>0</v>
      </c>
      <c r="AA256" s="270">
        <v>0</v>
      </c>
      <c r="AB256" s="270">
        <v>0</v>
      </c>
      <c r="AC256" s="270">
        <v>0</v>
      </c>
      <c r="AD256" s="270">
        <v>0</v>
      </c>
      <c r="AE256" s="270">
        <v>0</v>
      </c>
      <c r="AF256" s="270">
        <v>0</v>
      </c>
      <c r="AG256" s="270">
        <v>0</v>
      </c>
      <c r="AH256" s="270">
        <v>0</v>
      </c>
      <c r="AI256" s="270">
        <v>0</v>
      </c>
      <c r="AJ256" s="270">
        <v>0</v>
      </c>
      <c r="AK256" s="270" t="s">
        <v>1676</v>
      </c>
      <c r="AL256" s="270">
        <v>0</v>
      </c>
      <c r="AM256" s="270">
        <v>0</v>
      </c>
      <c r="AN256" s="270" t="s">
        <v>1676</v>
      </c>
      <c r="AO256" s="270">
        <v>0</v>
      </c>
      <c r="AP256" s="270">
        <v>0</v>
      </c>
      <c r="AQ256" s="270" t="s">
        <v>1676</v>
      </c>
      <c r="AR256" s="270">
        <v>0</v>
      </c>
      <c r="AS256" s="270">
        <v>0</v>
      </c>
      <c r="AT256" s="270">
        <v>0</v>
      </c>
      <c r="AU256" s="270">
        <v>0</v>
      </c>
      <c r="AV256" s="270">
        <v>0</v>
      </c>
      <c r="AW256" s="270">
        <v>0</v>
      </c>
      <c r="AX256" s="270">
        <v>0</v>
      </c>
      <c r="AY256" s="270">
        <v>0</v>
      </c>
      <c r="AZ256" s="270">
        <v>0</v>
      </c>
      <c r="BA256" s="270">
        <v>0</v>
      </c>
      <c r="BB256" s="270" t="s">
        <v>1676</v>
      </c>
      <c r="BC256" s="270">
        <v>0</v>
      </c>
      <c r="BD256" s="270">
        <v>15</v>
      </c>
      <c r="BE256" s="270">
        <v>0</v>
      </c>
      <c r="BF256" s="270">
        <v>0</v>
      </c>
      <c r="BG256" s="270">
        <v>0</v>
      </c>
      <c r="BH256" s="270">
        <v>0</v>
      </c>
      <c r="BI256" s="270">
        <v>0</v>
      </c>
      <c r="BJ256" s="270">
        <v>0</v>
      </c>
      <c r="BK256" s="270">
        <v>0</v>
      </c>
      <c r="BL256" s="270" t="s">
        <v>1676</v>
      </c>
      <c r="BM256" s="270">
        <v>0</v>
      </c>
      <c r="BN256" s="270">
        <v>0</v>
      </c>
      <c r="BO256" s="270">
        <v>0</v>
      </c>
      <c r="BP256" s="270">
        <v>0</v>
      </c>
      <c r="BQ256" s="270">
        <v>0</v>
      </c>
      <c r="BR256" s="270">
        <v>0</v>
      </c>
      <c r="BS256" s="270" t="s">
        <v>1676</v>
      </c>
      <c r="BT256" s="270">
        <v>0</v>
      </c>
      <c r="BU256" s="270">
        <v>0</v>
      </c>
      <c r="BV256" s="270">
        <v>0</v>
      </c>
      <c r="BW256" s="270">
        <v>0</v>
      </c>
      <c r="BX256" s="270">
        <v>0</v>
      </c>
      <c r="BY256" s="270">
        <v>0</v>
      </c>
      <c r="BZ256" s="270">
        <v>0</v>
      </c>
      <c r="CA256" s="270">
        <v>0</v>
      </c>
      <c r="CB256" s="270">
        <v>0</v>
      </c>
      <c r="CC256" s="270">
        <v>0</v>
      </c>
      <c r="CD256" s="270">
        <v>0</v>
      </c>
      <c r="CE256" s="270">
        <v>0</v>
      </c>
      <c r="CF256" s="270">
        <v>0</v>
      </c>
      <c r="CG256" s="270">
        <v>15</v>
      </c>
      <c r="CH256" s="270">
        <v>0</v>
      </c>
      <c r="CI256" s="270" t="s">
        <v>1676</v>
      </c>
      <c r="CJ256" s="270" t="s">
        <v>1676</v>
      </c>
      <c r="CK256" s="270">
        <v>0</v>
      </c>
      <c r="CL256" s="270" t="s">
        <v>1676</v>
      </c>
      <c r="CM256" s="270">
        <v>0</v>
      </c>
      <c r="CN256" s="270">
        <v>0</v>
      </c>
      <c r="CO256" s="270">
        <v>0</v>
      </c>
      <c r="CP256" s="270">
        <v>0</v>
      </c>
      <c r="CQ256" s="270">
        <v>0</v>
      </c>
      <c r="CR256" s="270" t="s">
        <v>1676</v>
      </c>
      <c r="CS256" s="270">
        <v>0</v>
      </c>
      <c r="CT256" s="270">
        <v>0</v>
      </c>
      <c r="CU256" s="270"/>
      <c r="CV256" s="270">
        <v>0</v>
      </c>
      <c r="CW256" s="270">
        <v>0</v>
      </c>
      <c r="CX256" s="270">
        <v>0</v>
      </c>
      <c r="CY256" s="270">
        <v>0</v>
      </c>
      <c r="CZ256" s="270">
        <v>0</v>
      </c>
      <c r="DA256" s="270">
        <v>0</v>
      </c>
      <c r="DB256" s="270">
        <v>0</v>
      </c>
      <c r="DC256" s="270">
        <v>0</v>
      </c>
      <c r="DD256" s="270">
        <v>0</v>
      </c>
      <c r="DE256" s="270">
        <v>0</v>
      </c>
      <c r="DF256" s="270">
        <v>0</v>
      </c>
      <c r="DG256" s="270">
        <v>0</v>
      </c>
      <c r="DH256" s="270">
        <v>0</v>
      </c>
      <c r="DI256" s="270">
        <v>0</v>
      </c>
      <c r="DJ256" s="270">
        <v>0</v>
      </c>
      <c r="DK256" s="270">
        <v>0</v>
      </c>
      <c r="DL256" s="270">
        <v>0</v>
      </c>
      <c r="DM256" s="270">
        <v>0</v>
      </c>
      <c r="DN256" s="270">
        <v>0</v>
      </c>
      <c r="DO256" s="270">
        <v>0</v>
      </c>
      <c r="DP256" s="270">
        <v>0</v>
      </c>
      <c r="DQ256" s="270">
        <v>0</v>
      </c>
      <c r="DR256" s="270"/>
      <c r="DS256" s="270">
        <v>0</v>
      </c>
      <c r="DT256" s="270">
        <v>0</v>
      </c>
      <c r="DU256" s="270">
        <v>0</v>
      </c>
      <c r="DV256" s="270">
        <v>0</v>
      </c>
      <c r="DW256" s="270">
        <v>0</v>
      </c>
      <c r="DX256" s="270">
        <v>0</v>
      </c>
      <c r="DY256" s="270">
        <v>0</v>
      </c>
      <c r="DZ256" s="270">
        <v>0</v>
      </c>
      <c r="EA256" s="270">
        <v>0</v>
      </c>
      <c r="EB256" s="270">
        <v>0</v>
      </c>
      <c r="EC256" s="270">
        <v>0</v>
      </c>
      <c r="ED256" s="270">
        <v>0</v>
      </c>
      <c r="EE256" s="270">
        <v>0</v>
      </c>
      <c r="EF256" s="270">
        <v>0</v>
      </c>
      <c r="EG256" s="270">
        <v>0</v>
      </c>
      <c r="EH256" s="270">
        <v>0</v>
      </c>
      <c r="EI256" s="270">
        <v>0</v>
      </c>
      <c r="EJ256" s="270">
        <v>0</v>
      </c>
      <c r="EK256" s="270">
        <v>0</v>
      </c>
      <c r="EL256" s="270">
        <v>0</v>
      </c>
      <c r="EM256" s="270">
        <v>0</v>
      </c>
      <c r="EN256" s="270">
        <v>0</v>
      </c>
      <c r="EO256" s="270">
        <v>0</v>
      </c>
      <c r="EP256" s="270">
        <v>0</v>
      </c>
      <c r="EQ256" s="270">
        <v>0</v>
      </c>
      <c r="ER256" s="270">
        <v>0</v>
      </c>
      <c r="ES256" s="270">
        <v>0</v>
      </c>
      <c r="ET256" s="270">
        <v>0</v>
      </c>
      <c r="EU256" s="270">
        <v>0</v>
      </c>
      <c r="EV256" s="270">
        <v>0</v>
      </c>
      <c r="EW256" s="270">
        <v>0</v>
      </c>
      <c r="EX256" s="270">
        <v>0</v>
      </c>
      <c r="EY256" s="270">
        <v>0</v>
      </c>
      <c r="EZ256" s="270">
        <v>0</v>
      </c>
      <c r="FA256" s="270">
        <v>0</v>
      </c>
      <c r="FB256" s="270">
        <v>0</v>
      </c>
      <c r="FC256" s="270">
        <v>0</v>
      </c>
      <c r="FD256" s="270">
        <v>0</v>
      </c>
      <c r="FE256" s="270">
        <v>0</v>
      </c>
      <c r="FF256" s="270">
        <v>0</v>
      </c>
      <c r="FG256" s="270"/>
      <c r="FH256" s="270">
        <v>0</v>
      </c>
      <c r="FI256" s="270"/>
      <c r="FJ256" s="270">
        <v>0</v>
      </c>
      <c r="FK256" s="270">
        <v>0</v>
      </c>
      <c r="FL256" s="270">
        <v>0</v>
      </c>
      <c r="FM256" s="270">
        <v>0</v>
      </c>
      <c r="FN256" s="270">
        <v>0</v>
      </c>
      <c r="FO256" s="351">
        <v>10</v>
      </c>
      <c r="FP256" s="351">
        <v>0</v>
      </c>
      <c r="FQ256" s="351">
        <v>0</v>
      </c>
      <c r="FR256" s="13"/>
      <c r="FS256" s="270"/>
      <c r="FT256" s="270"/>
      <c r="FU256" s="270"/>
      <c r="FV256" s="270"/>
      <c r="FW256" s="270"/>
      <c r="FX256" s="270"/>
      <c r="FY256" s="270"/>
      <c r="FZ256" s="270"/>
      <c r="GA256" s="270"/>
      <c r="GB256" s="270"/>
      <c r="GC256" s="270"/>
      <c r="GD256" s="270"/>
      <c r="GE256" s="270"/>
      <c r="GF256" s="270"/>
      <c r="GG256" s="270"/>
      <c r="GH256" s="270"/>
      <c r="GI256" s="270"/>
      <c r="GJ256" s="270"/>
      <c r="GK256" s="270"/>
      <c r="GL256" s="270"/>
      <c r="GM256" s="270"/>
      <c r="GN256" s="270"/>
      <c r="GO256" s="270"/>
      <c r="GP256" s="270"/>
      <c r="GQ256" s="270"/>
      <c r="GR256" s="270"/>
      <c r="GS256" s="270"/>
      <c r="GT256" s="270"/>
      <c r="GU256" s="270"/>
      <c r="GV256" s="270"/>
      <c r="GW256" s="270"/>
      <c r="GX256" s="270"/>
      <c r="GY256" s="270"/>
      <c r="GZ256" s="270"/>
      <c r="HA256" s="270"/>
      <c r="HB256" s="270"/>
      <c r="HC256" s="270"/>
      <c r="HD256" s="270"/>
      <c r="HE256" s="270"/>
      <c r="HF256" s="270"/>
      <c r="HG256" s="270"/>
      <c r="HH256" s="270"/>
      <c r="HI256" s="270"/>
      <c r="HJ256" s="270"/>
      <c r="HK256" s="270"/>
      <c r="HL256" s="270"/>
      <c r="HM256" s="270"/>
      <c r="HN256" s="270"/>
      <c r="HO256" s="270"/>
      <c r="HP256" s="270"/>
      <c r="HQ256" s="270"/>
      <c r="HR256" s="270"/>
      <c r="HS256" s="270"/>
      <c r="HT256" s="270"/>
      <c r="HU256" s="270"/>
      <c r="HV256" s="270"/>
      <c r="HW256" s="270"/>
      <c r="HX256" s="270"/>
      <c r="HY256" s="270"/>
      <c r="HZ256" s="270"/>
      <c r="IA256" s="270"/>
      <c r="IB256" s="270"/>
      <c r="IC256" s="270"/>
      <c r="ID256" s="270"/>
      <c r="IE256" s="270"/>
      <c r="IF256" s="270"/>
      <c r="IG256" s="270"/>
      <c r="IH256" s="270"/>
    </row>
    <row r="257" spans="1:242" ht="12.75" customHeight="1" x14ac:dyDescent="0.2">
      <c r="A257" s="374" t="s">
        <v>1624</v>
      </c>
      <c r="B257" s="270">
        <v>10</v>
      </c>
      <c r="C257" s="270">
        <v>10</v>
      </c>
      <c r="D257" s="270">
        <v>0</v>
      </c>
      <c r="E257" s="270">
        <v>10</v>
      </c>
      <c r="F257" s="270">
        <v>0</v>
      </c>
      <c r="G257" s="270">
        <v>0</v>
      </c>
      <c r="H257" s="270">
        <v>10</v>
      </c>
      <c r="I257" s="270">
        <v>10</v>
      </c>
      <c r="J257" s="270">
        <v>0</v>
      </c>
      <c r="K257" s="270" t="s">
        <v>1676</v>
      </c>
      <c r="L257" s="270">
        <v>0</v>
      </c>
      <c r="M257" s="270">
        <v>0</v>
      </c>
      <c r="N257" s="270">
        <v>0</v>
      </c>
      <c r="O257" s="270">
        <v>0</v>
      </c>
      <c r="P257" s="270">
        <v>0</v>
      </c>
      <c r="Q257" s="270">
        <v>0</v>
      </c>
      <c r="R257" s="270">
        <v>0</v>
      </c>
      <c r="S257" s="270">
        <v>0</v>
      </c>
      <c r="T257" s="270">
        <v>0</v>
      </c>
      <c r="U257" s="270">
        <v>0</v>
      </c>
      <c r="V257" s="270">
        <v>0.58333333300000001</v>
      </c>
      <c r="W257" s="270">
        <v>1</v>
      </c>
      <c r="X257" s="270">
        <v>0</v>
      </c>
      <c r="Y257" s="270">
        <v>0</v>
      </c>
      <c r="Z257" s="270">
        <v>0</v>
      </c>
      <c r="AA257" s="270">
        <v>0</v>
      </c>
      <c r="AB257" s="270">
        <v>0</v>
      </c>
      <c r="AC257" s="270">
        <v>0</v>
      </c>
      <c r="AD257" s="270">
        <v>0</v>
      </c>
      <c r="AE257" s="270">
        <v>0</v>
      </c>
      <c r="AF257" s="270">
        <v>0</v>
      </c>
      <c r="AG257" s="270" t="s">
        <v>1676</v>
      </c>
      <c r="AH257" s="270">
        <v>0</v>
      </c>
      <c r="AI257" s="270">
        <v>0</v>
      </c>
      <c r="AJ257" s="270">
        <v>0</v>
      </c>
      <c r="AK257" s="270">
        <v>0</v>
      </c>
      <c r="AL257" s="270">
        <v>0</v>
      </c>
      <c r="AM257" s="270">
        <v>0</v>
      </c>
      <c r="AN257" s="270">
        <v>0</v>
      </c>
      <c r="AO257" s="270">
        <v>0</v>
      </c>
      <c r="AP257" s="270">
        <v>0</v>
      </c>
      <c r="AQ257" s="270">
        <v>0</v>
      </c>
      <c r="AR257" s="270">
        <v>0</v>
      </c>
      <c r="AS257" s="270">
        <v>0</v>
      </c>
      <c r="AT257" s="270">
        <v>0</v>
      </c>
      <c r="AU257" s="270">
        <v>0</v>
      </c>
      <c r="AV257" s="270">
        <v>0</v>
      </c>
      <c r="AW257" s="270" t="s">
        <v>1676</v>
      </c>
      <c r="AX257" s="270">
        <v>0</v>
      </c>
      <c r="AY257" s="270">
        <v>0</v>
      </c>
      <c r="AZ257" s="270">
        <v>0</v>
      </c>
      <c r="BA257" s="270">
        <v>0</v>
      </c>
      <c r="BB257" s="270" t="s">
        <v>1676</v>
      </c>
      <c r="BC257" s="270">
        <v>0</v>
      </c>
      <c r="BD257" s="270">
        <v>10</v>
      </c>
      <c r="BE257" s="270">
        <v>0</v>
      </c>
      <c r="BF257" s="270">
        <v>0</v>
      </c>
      <c r="BG257" s="270">
        <v>0</v>
      </c>
      <c r="BH257" s="270">
        <v>0</v>
      </c>
      <c r="BI257" s="270">
        <v>0</v>
      </c>
      <c r="BJ257" s="270">
        <v>0</v>
      </c>
      <c r="BK257" s="270">
        <v>0</v>
      </c>
      <c r="BL257" s="270">
        <v>0</v>
      </c>
      <c r="BM257" s="270">
        <v>0</v>
      </c>
      <c r="BN257" s="270">
        <v>0</v>
      </c>
      <c r="BO257" s="270">
        <v>0</v>
      </c>
      <c r="BP257" s="270">
        <v>0</v>
      </c>
      <c r="BQ257" s="270">
        <v>0</v>
      </c>
      <c r="BR257" s="270">
        <v>0</v>
      </c>
      <c r="BS257" s="270">
        <v>0</v>
      </c>
      <c r="BT257" s="270">
        <v>0</v>
      </c>
      <c r="BU257" s="270">
        <v>0</v>
      </c>
      <c r="BV257" s="270">
        <v>0</v>
      </c>
      <c r="BW257" s="270">
        <v>0</v>
      </c>
      <c r="BX257" s="270">
        <v>0</v>
      </c>
      <c r="BY257" s="270">
        <v>0</v>
      </c>
      <c r="BZ257" s="270">
        <v>0</v>
      </c>
      <c r="CA257" s="270">
        <v>0</v>
      </c>
      <c r="CB257" s="270">
        <v>0</v>
      </c>
      <c r="CC257" s="270">
        <v>0</v>
      </c>
      <c r="CD257" s="270">
        <v>0</v>
      </c>
      <c r="CE257" s="270">
        <v>0</v>
      </c>
      <c r="CF257" s="270">
        <v>0</v>
      </c>
      <c r="CG257" s="270">
        <v>10</v>
      </c>
      <c r="CH257" s="270">
        <v>0</v>
      </c>
      <c r="CI257" s="270">
        <v>10</v>
      </c>
      <c r="CJ257" s="270">
        <v>0</v>
      </c>
      <c r="CK257" s="270">
        <v>0</v>
      </c>
      <c r="CL257" s="270">
        <v>0</v>
      </c>
      <c r="CM257" s="270">
        <v>0</v>
      </c>
      <c r="CN257" s="270">
        <v>0</v>
      </c>
      <c r="CO257" s="270">
        <v>0</v>
      </c>
      <c r="CP257" s="270">
        <v>0</v>
      </c>
      <c r="CQ257" s="270">
        <v>0</v>
      </c>
      <c r="CR257" s="270">
        <v>0</v>
      </c>
      <c r="CS257" s="270">
        <v>0</v>
      </c>
      <c r="CT257" s="270">
        <v>0</v>
      </c>
      <c r="CU257" s="270"/>
      <c r="CV257" s="270">
        <v>0</v>
      </c>
      <c r="CW257" s="270">
        <v>0</v>
      </c>
      <c r="CX257" s="270">
        <v>0</v>
      </c>
      <c r="CY257" s="270">
        <v>0</v>
      </c>
      <c r="CZ257" s="270">
        <v>0</v>
      </c>
      <c r="DA257" s="270">
        <v>0</v>
      </c>
      <c r="DB257" s="270">
        <v>0</v>
      </c>
      <c r="DC257" s="270">
        <v>0</v>
      </c>
      <c r="DD257" s="270">
        <v>0</v>
      </c>
      <c r="DE257" s="270">
        <v>0</v>
      </c>
      <c r="DF257" s="270">
        <v>0</v>
      </c>
      <c r="DG257" s="270">
        <v>0</v>
      </c>
      <c r="DH257" s="270">
        <v>0</v>
      </c>
      <c r="DI257" s="270">
        <v>0</v>
      </c>
      <c r="DJ257" s="270">
        <v>0</v>
      </c>
      <c r="DK257" s="270">
        <v>0</v>
      </c>
      <c r="DL257" s="270">
        <v>0</v>
      </c>
      <c r="DM257" s="270">
        <v>0</v>
      </c>
      <c r="DN257" s="270">
        <v>0</v>
      </c>
      <c r="DO257" s="270">
        <v>0</v>
      </c>
      <c r="DP257" s="270">
        <v>0</v>
      </c>
      <c r="DQ257" s="270">
        <v>0</v>
      </c>
      <c r="DR257" s="270"/>
      <c r="DS257" s="270">
        <v>0</v>
      </c>
      <c r="DT257" s="270">
        <v>0</v>
      </c>
      <c r="DU257" s="270">
        <v>0</v>
      </c>
      <c r="DV257" s="270">
        <v>0</v>
      </c>
      <c r="DW257" s="270">
        <v>0</v>
      </c>
      <c r="DX257" s="270">
        <v>0</v>
      </c>
      <c r="DY257" s="270">
        <v>0</v>
      </c>
      <c r="DZ257" s="270">
        <v>0</v>
      </c>
      <c r="EA257" s="270">
        <v>0</v>
      </c>
      <c r="EB257" s="270">
        <v>0</v>
      </c>
      <c r="EC257" s="270">
        <v>0</v>
      </c>
      <c r="ED257" s="270">
        <v>0</v>
      </c>
      <c r="EE257" s="270">
        <v>0</v>
      </c>
      <c r="EF257" s="270">
        <v>0</v>
      </c>
      <c r="EG257" s="270">
        <v>0</v>
      </c>
      <c r="EH257" s="270">
        <v>0</v>
      </c>
      <c r="EI257" s="270">
        <v>0</v>
      </c>
      <c r="EJ257" s="270">
        <v>0</v>
      </c>
      <c r="EK257" s="270">
        <v>0</v>
      </c>
      <c r="EL257" s="270">
        <v>0</v>
      </c>
      <c r="EM257" s="270">
        <v>0</v>
      </c>
      <c r="EN257" s="270">
        <v>0</v>
      </c>
      <c r="EO257" s="270">
        <v>0</v>
      </c>
      <c r="EP257" s="270">
        <v>0</v>
      </c>
      <c r="EQ257" s="270">
        <v>0</v>
      </c>
      <c r="ER257" s="270">
        <v>0</v>
      </c>
      <c r="ES257" s="270">
        <v>0</v>
      </c>
      <c r="ET257" s="270">
        <v>0</v>
      </c>
      <c r="EU257" s="270">
        <v>0</v>
      </c>
      <c r="EV257" s="270">
        <v>0</v>
      </c>
      <c r="EW257" s="270">
        <v>0</v>
      </c>
      <c r="EX257" s="270">
        <v>0</v>
      </c>
      <c r="EY257" s="270">
        <v>0</v>
      </c>
      <c r="EZ257" s="270">
        <v>0</v>
      </c>
      <c r="FA257" s="270">
        <v>0</v>
      </c>
      <c r="FB257" s="270">
        <v>0</v>
      </c>
      <c r="FC257" s="270">
        <v>0</v>
      </c>
      <c r="FD257" s="270">
        <v>0</v>
      </c>
      <c r="FE257" s="270">
        <v>0</v>
      </c>
      <c r="FF257" s="270">
        <v>0</v>
      </c>
      <c r="FG257" s="270"/>
      <c r="FH257" s="270">
        <v>0</v>
      </c>
      <c r="FI257" s="270"/>
      <c r="FJ257" s="270">
        <v>0</v>
      </c>
      <c r="FK257" s="270">
        <v>0</v>
      </c>
      <c r="FL257" s="270">
        <v>0</v>
      </c>
      <c r="FM257" s="270">
        <v>0</v>
      </c>
      <c r="FN257" s="270">
        <v>0</v>
      </c>
      <c r="FO257" s="351" t="s">
        <v>1676</v>
      </c>
      <c r="FP257" s="351">
        <v>0</v>
      </c>
      <c r="FQ257" s="351">
        <v>0</v>
      </c>
      <c r="FR257" s="13"/>
      <c r="FS257" s="270"/>
      <c r="FT257" s="270"/>
      <c r="FU257" s="270"/>
      <c r="FV257" s="270"/>
      <c r="FW257" s="270"/>
      <c r="FX257" s="270"/>
      <c r="FY257" s="270"/>
      <c r="FZ257" s="270"/>
      <c r="GA257" s="270"/>
      <c r="GB257" s="270"/>
      <c r="GC257" s="270"/>
      <c r="GD257" s="270"/>
      <c r="GE257" s="270"/>
      <c r="GF257" s="270"/>
      <c r="GG257" s="270"/>
      <c r="GH257" s="270"/>
      <c r="GI257" s="270"/>
      <c r="GJ257" s="270"/>
      <c r="GK257" s="270"/>
      <c r="GL257" s="270"/>
      <c r="GM257" s="270"/>
      <c r="GN257" s="270"/>
      <c r="GO257" s="270"/>
      <c r="GP257" s="270"/>
      <c r="GQ257" s="270"/>
      <c r="GR257" s="270"/>
      <c r="GS257" s="270"/>
      <c r="GT257" s="270"/>
      <c r="GU257" s="270"/>
      <c r="GV257" s="270"/>
      <c r="GW257" s="270"/>
      <c r="GX257" s="270"/>
      <c r="GY257" s="270"/>
      <c r="GZ257" s="270"/>
      <c r="HA257" s="270"/>
      <c r="HB257" s="270"/>
      <c r="HC257" s="270"/>
      <c r="HD257" s="270"/>
      <c r="HE257" s="270"/>
      <c r="HF257" s="270"/>
      <c r="HG257" s="270"/>
      <c r="HH257" s="270"/>
      <c r="HI257" s="270"/>
      <c r="HJ257" s="270"/>
      <c r="HK257" s="270"/>
      <c r="HL257" s="270"/>
      <c r="HM257" s="270"/>
      <c r="HN257" s="270"/>
      <c r="HO257" s="270"/>
      <c r="HP257" s="270"/>
      <c r="HQ257" s="270"/>
      <c r="HR257" s="270"/>
      <c r="HS257" s="270"/>
      <c r="HT257" s="270"/>
      <c r="HU257" s="270"/>
      <c r="HV257" s="270"/>
      <c r="HW257" s="270"/>
      <c r="HX257" s="270"/>
      <c r="HY257" s="270"/>
      <c r="HZ257" s="270"/>
      <c r="IA257" s="270"/>
      <c r="IB257" s="270"/>
      <c r="IC257" s="270"/>
      <c r="ID257" s="270"/>
      <c r="IE257" s="270"/>
      <c r="IF257" s="270"/>
      <c r="IG257" s="270"/>
      <c r="IH257" s="270"/>
    </row>
    <row r="258" spans="1:242" ht="12.75" customHeight="1" x14ac:dyDescent="0.2">
      <c r="A258" s="374" t="s">
        <v>1625</v>
      </c>
      <c r="B258" s="270" t="s">
        <v>1676</v>
      </c>
      <c r="C258" s="270" t="s">
        <v>1676</v>
      </c>
      <c r="D258" s="270" t="s">
        <v>1676</v>
      </c>
      <c r="E258" s="270" t="s">
        <v>1676</v>
      </c>
      <c r="F258" s="270">
        <v>0</v>
      </c>
      <c r="G258" s="270">
        <v>0</v>
      </c>
      <c r="H258" s="270" t="s">
        <v>1676</v>
      </c>
      <c r="I258" s="270" t="s">
        <v>1676</v>
      </c>
      <c r="J258" s="270">
        <v>0</v>
      </c>
      <c r="K258" s="270">
        <v>10</v>
      </c>
      <c r="L258" s="270" t="s">
        <v>1676</v>
      </c>
      <c r="M258" s="270" t="s">
        <v>1676</v>
      </c>
      <c r="N258" s="270">
        <v>0</v>
      </c>
      <c r="O258" s="270">
        <v>0</v>
      </c>
      <c r="P258" s="270">
        <v>0</v>
      </c>
      <c r="Q258" s="270">
        <v>0</v>
      </c>
      <c r="R258" s="270">
        <v>0</v>
      </c>
      <c r="S258" s="270">
        <v>0</v>
      </c>
      <c r="T258" s="270">
        <v>0</v>
      </c>
      <c r="U258" s="270">
        <v>0</v>
      </c>
      <c r="V258" s="270" t="s">
        <v>1676</v>
      </c>
      <c r="W258" s="270" t="s">
        <v>1676</v>
      </c>
      <c r="X258" s="270" t="s">
        <v>1676</v>
      </c>
      <c r="Y258" s="270">
        <v>0</v>
      </c>
      <c r="Z258" s="270">
        <v>0</v>
      </c>
      <c r="AA258" s="270">
        <v>0</v>
      </c>
      <c r="AB258" s="270">
        <v>0</v>
      </c>
      <c r="AC258" s="270">
        <v>0</v>
      </c>
      <c r="AD258" s="270">
        <v>0</v>
      </c>
      <c r="AE258" s="270">
        <v>0</v>
      </c>
      <c r="AF258" s="270">
        <v>0</v>
      </c>
      <c r="AG258" s="270">
        <v>0</v>
      </c>
      <c r="AH258" s="270">
        <v>0</v>
      </c>
      <c r="AI258" s="270">
        <v>0</v>
      </c>
      <c r="AJ258" s="270">
        <v>0</v>
      </c>
      <c r="AK258" s="270">
        <v>0</v>
      </c>
      <c r="AL258" s="270">
        <v>0</v>
      </c>
      <c r="AM258" s="270" t="s">
        <v>1676</v>
      </c>
      <c r="AN258" s="270" t="s">
        <v>1676</v>
      </c>
      <c r="AO258" s="270">
        <v>0</v>
      </c>
      <c r="AP258" s="270">
        <v>0</v>
      </c>
      <c r="AQ258" s="270">
        <v>0</v>
      </c>
      <c r="AR258" s="270">
        <v>0</v>
      </c>
      <c r="AS258" s="270">
        <v>0</v>
      </c>
      <c r="AT258" s="270">
        <v>0</v>
      </c>
      <c r="AU258" s="270">
        <v>0</v>
      </c>
      <c r="AV258" s="270">
        <v>0</v>
      </c>
      <c r="AW258" s="270">
        <v>0</v>
      </c>
      <c r="AX258" s="270">
        <v>0</v>
      </c>
      <c r="AY258" s="270">
        <v>0</v>
      </c>
      <c r="AZ258" s="270" t="s">
        <v>1676</v>
      </c>
      <c r="BA258" s="270">
        <v>0</v>
      </c>
      <c r="BB258" s="270">
        <v>0</v>
      </c>
      <c r="BC258" s="270">
        <v>0</v>
      </c>
      <c r="BD258" s="270" t="s">
        <v>1676</v>
      </c>
      <c r="BE258" s="270">
        <v>0</v>
      </c>
      <c r="BF258" s="270">
        <v>0</v>
      </c>
      <c r="BG258" s="270">
        <v>0</v>
      </c>
      <c r="BH258" s="270">
        <v>0</v>
      </c>
      <c r="BI258" s="270">
        <v>0</v>
      </c>
      <c r="BJ258" s="270">
        <v>0</v>
      </c>
      <c r="BK258" s="270">
        <v>0</v>
      </c>
      <c r="BL258" s="270">
        <v>0</v>
      </c>
      <c r="BM258" s="270">
        <v>0</v>
      </c>
      <c r="BN258" s="270">
        <v>0</v>
      </c>
      <c r="BO258" s="270">
        <v>0</v>
      </c>
      <c r="BP258" s="270">
        <v>0</v>
      </c>
      <c r="BQ258" s="270">
        <v>0</v>
      </c>
      <c r="BR258" s="270">
        <v>0</v>
      </c>
      <c r="BS258" s="270">
        <v>0</v>
      </c>
      <c r="BT258" s="270">
        <v>0</v>
      </c>
      <c r="BU258" s="270" t="s">
        <v>1676</v>
      </c>
      <c r="BV258" s="270">
        <v>0</v>
      </c>
      <c r="BW258" s="270">
        <v>0</v>
      </c>
      <c r="BX258" s="270">
        <v>0</v>
      </c>
      <c r="BY258" s="270" t="s">
        <v>1676</v>
      </c>
      <c r="BZ258" s="270">
        <v>0</v>
      </c>
      <c r="CA258" s="270">
        <v>0</v>
      </c>
      <c r="CB258" s="270">
        <v>0</v>
      </c>
      <c r="CC258" s="270">
        <v>0</v>
      </c>
      <c r="CD258" s="270" t="s">
        <v>1676</v>
      </c>
      <c r="CE258" s="270">
        <v>0</v>
      </c>
      <c r="CF258" s="270">
        <v>0</v>
      </c>
      <c r="CG258" s="270" t="s">
        <v>1676</v>
      </c>
      <c r="CH258" s="270">
        <v>0</v>
      </c>
      <c r="CI258" s="270" t="s">
        <v>1676</v>
      </c>
      <c r="CJ258" s="270">
        <v>0</v>
      </c>
      <c r="CK258" s="270" t="s">
        <v>1676</v>
      </c>
      <c r="CL258" s="270">
        <v>0</v>
      </c>
      <c r="CM258" s="270">
        <v>0</v>
      </c>
      <c r="CN258" s="270">
        <v>0</v>
      </c>
      <c r="CO258" s="270">
        <v>0</v>
      </c>
      <c r="CP258" s="270">
        <v>0</v>
      </c>
      <c r="CQ258" s="270">
        <v>0</v>
      </c>
      <c r="CR258" s="270">
        <v>0</v>
      </c>
      <c r="CS258" s="270">
        <v>0</v>
      </c>
      <c r="CT258" s="270">
        <v>0</v>
      </c>
      <c r="CU258" s="270"/>
      <c r="CV258" s="270">
        <v>0</v>
      </c>
      <c r="CW258" s="270">
        <v>0</v>
      </c>
      <c r="CX258" s="270">
        <v>0</v>
      </c>
      <c r="CY258" s="270">
        <v>0</v>
      </c>
      <c r="CZ258" s="270">
        <v>0</v>
      </c>
      <c r="DA258" s="270">
        <v>0</v>
      </c>
      <c r="DB258" s="270">
        <v>0</v>
      </c>
      <c r="DC258" s="270">
        <v>0</v>
      </c>
      <c r="DD258" s="270">
        <v>0</v>
      </c>
      <c r="DE258" s="270">
        <v>0</v>
      </c>
      <c r="DF258" s="270">
        <v>0</v>
      </c>
      <c r="DG258" s="270">
        <v>0</v>
      </c>
      <c r="DH258" s="270">
        <v>0</v>
      </c>
      <c r="DI258" s="270">
        <v>0</v>
      </c>
      <c r="DJ258" s="270">
        <v>0</v>
      </c>
      <c r="DK258" s="270">
        <v>0</v>
      </c>
      <c r="DL258" s="270">
        <v>0</v>
      </c>
      <c r="DM258" s="270">
        <v>0</v>
      </c>
      <c r="DN258" s="270">
        <v>0</v>
      </c>
      <c r="DO258" s="270">
        <v>0</v>
      </c>
      <c r="DP258" s="270">
        <v>0</v>
      </c>
      <c r="DQ258" s="270">
        <v>0</v>
      </c>
      <c r="DR258" s="270"/>
      <c r="DS258" s="270">
        <v>0</v>
      </c>
      <c r="DT258" s="270">
        <v>0</v>
      </c>
      <c r="DU258" s="270">
        <v>0</v>
      </c>
      <c r="DV258" s="270">
        <v>0</v>
      </c>
      <c r="DW258" s="270">
        <v>0</v>
      </c>
      <c r="DX258" s="270">
        <v>0</v>
      </c>
      <c r="DY258" s="270">
        <v>0</v>
      </c>
      <c r="DZ258" s="270">
        <v>0</v>
      </c>
      <c r="EA258" s="270">
        <v>0</v>
      </c>
      <c r="EB258" s="270">
        <v>0</v>
      </c>
      <c r="EC258" s="270">
        <v>0</v>
      </c>
      <c r="ED258" s="270">
        <v>0</v>
      </c>
      <c r="EE258" s="270">
        <v>0</v>
      </c>
      <c r="EF258" s="270">
        <v>0</v>
      </c>
      <c r="EG258" s="270">
        <v>0</v>
      </c>
      <c r="EH258" s="270">
        <v>0</v>
      </c>
      <c r="EI258" s="270">
        <v>0</v>
      </c>
      <c r="EJ258" s="270">
        <v>0</v>
      </c>
      <c r="EK258" s="270">
        <v>0</v>
      </c>
      <c r="EL258" s="270">
        <v>0</v>
      </c>
      <c r="EM258" s="270">
        <v>0</v>
      </c>
      <c r="EN258" s="270">
        <v>0</v>
      </c>
      <c r="EO258" s="270">
        <v>0</v>
      </c>
      <c r="EP258" s="270">
        <v>0</v>
      </c>
      <c r="EQ258" s="270">
        <v>0</v>
      </c>
      <c r="ER258" s="270">
        <v>0</v>
      </c>
      <c r="ES258" s="270">
        <v>0</v>
      </c>
      <c r="ET258" s="270">
        <v>0</v>
      </c>
      <c r="EU258" s="270">
        <v>0</v>
      </c>
      <c r="EV258" s="270">
        <v>0</v>
      </c>
      <c r="EW258" s="270">
        <v>0</v>
      </c>
      <c r="EX258" s="270">
        <v>0</v>
      </c>
      <c r="EY258" s="270">
        <v>0</v>
      </c>
      <c r="EZ258" s="270">
        <v>0</v>
      </c>
      <c r="FA258" s="270">
        <v>0</v>
      </c>
      <c r="FB258" s="270">
        <v>0</v>
      </c>
      <c r="FC258" s="270">
        <v>0</v>
      </c>
      <c r="FD258" s="270">
        <v>0</v>
      </c>
      <c r="FE258" s="270">
        <v>0</v>
      </c>
      <c r="FF258" s="270">
        <v>0</v>
      </c>
      <c r="FG258" s="270"/>
      <c r="FH258" s="270">
        <v>0</v>
      </c>
      <c r="FI258" s="270"/>
      <c r="FJ258" s="270">
        <v>0</v>
      </c>
      <c r="FK258" s="270">
        <v>0</v>
      </c>
      <c r="FL258" s="270">
        <v>0</v>
      </c>
      <c r="FM258" s="270">
        <v>0</v>
      </c>
      <c r="FN258" s="270">
        <v>0</v>
      </c>
      <c r="FO258" s="351" t="s">
        <v>1676</v>
      </c>
      <c r="FP258" s="351">
        <v>0</v>
      </c>
      <c r="FQ258" s="351">
        <v>0</v>
      </c>
      <c r="FR258" s="13"/>
      <c r="FS258" s="270"/>
      <c r="FT258" s="270"/>
      <c r="FU258" s="270"/>
      <c r="FV258" s="270"/>
      <c r="FW258" s="270"/>
      <c r="FX258" s="270"/>
      <c r="FY258" s="270"/>
      <c r="FZ258" s="270"/>
      <c r="GA258" s="270"/>
      <c r="GB258" s="270"/>
      <c r="GC258" s="270"/>
      <c r="GD258" s="270"/>
      <c r="GE258" s="270"/>
      <c r="GF258" s="270"/>
      <c r="GG258" s="270"/>
      <c r="GH258" s="270"/>
      <c r="GI258" s="270"/>
      <c r="GJ258" s="270"/>
      <c r="GK258" s="270"/>
      <c r="GL258" s="270"/>
      <c r="GM258" s="270"/>
      <c r="GN258" s="270"/>
      <c r="GO258" s="270"/>
      <c r="GP258" s="270"/>
      <c r="GQ258" s="270"/>
      <c r="GR258" s="270"/>
      <c r="GS258" s="270"/>
      <c r="GT258" s="270"/>
      <c r="GU258" s="270"/>
      <c r="GV258" s="270"/>
      <c r="GW258" s="270"/>
      <c r="GX258" s="270"/>
      <c r="GY258" s="270"/>
      <c r="GZ258" s="270"/>
      <c r="HA258" s="270"/>
      <c r="HB258" s="270"/>
      <c r="HC258" s="270"/>
      <c r="HD258" s="270"/>
      <c r="HE258" s="270"/>
      <c r="HF258" s="270"/>
      <c r="HG258" s="270"/>
      <c r="HH258" s="270"/>
      <c r="HI258" s="270"/>
      <c r="HJ258" s="270"/>
      <c r="HK258" s="270"/>
      <c r="HL258" s="270"/>
      <c r="HM258" s="270"/>
      <c r="HN258" s="270"/>
      <c r="HO258" s="270"/>
      <c r="HP258" s="270"/>
      <c r="HQ258" s="270"/>
      <c r="HR258" s="270"/>
      <c r="HS258" s="270"/>
      <c r="HT258" s="270"/>
      <c r="HU258" s="270"/>
      <c r="HV258" s="270"/>
      <c r="HW258" s="270"/>
      <c r="HX258" s="270"/>
      <c r="HY258" s="270"/>
      <c r="HZ258" s="270"/>
      <c r="IA258" s="270"/>
      <c r="IB258" s="270"/>
      <c r="IC258" s="270"/>
      <c r="ID258" s="270"/>
      <c r="IE258" s="270"/>
      <c r="IF258" s="270"/>
      <c r="IG258" s="270"/>
      <c r="IH258" s="270"/>
    </row>
    <row r="259" spans="1:242" ht="12.75" customHeight="1" x14ac:dyDescent="0.2">
      <c r="A259" s="374" t="s">
        <v>1626</v>
      </c>
      <c r="B259" s="270">
        <v>10</v>
      </c>
      <c r="C259" s="270">
        <v>10</v>
      </c>
      <c r="D259" s="270">
        <v>0</v>
      </c>
      <c r="E259" s="270">
        <v>10</v>
      </c>
      <c r="F259" s="270">
        <v>0</v>
      </c>
      <c r="G259" s="270">
        <v>0</v>
      </c>
      <c r="H259" s="270">
        <v>10</v>
      </c>
      <c r="I259" s="270">
        <v>10</v>
      </c>
      <c r="J259" s="270">
        <v>0</v>
      </c>
      <c r="K259" s="270">
        <v>15</v>
      </c>
      <c r="L259" s="270">
        <v>0</v>
      </c>
      <c r="M259" s="270">
        <v>0</v>
      </c>
      <c r="N259" s="270">
        <v>0</v>
      </c>
      <c r="O259" s="270">
        <v>0</v>
      </c>
      <c r="P259" s="270">
        <v>0</v>
      </c>
      <c r="Q259" s="270">
        <v>0</v>
      </c>
      <c r="R259" s="270">
        <v>0</v>
      </c>
      <c r="S259" s="270">
        <v>0</v>
      </c>
      <c r="T259" s="270">
        <v>0</v>
      </c>
      <c r="U259" s="270">
        <v>0</v>
      </c>
      <c r="V259" s="270">
        <v>1.875</v>
      </c>
      <c r="W259" s="270">
        <v>2</v>
      </c>
      <c r="X259" s="270">
        <v>0</v>
      </c>
      <c r="Y259" s="270">
        <v>0</v>
      </c>
      <c r="Z259" s="270">
        <v>0</v>
      </c>
      <c r="AA259" s="270">
        <v>0</v>
      </c>
      <c r="AB259" s="270">
        <v>0</v>
      </c>
      <c r="AC259" s="270">
        <v>0</v>
      </c>
      <c r="AD259" s="270">
        <v>0</v>
      </c>
      <c r="AE259" s="270">
        <v>0</v>
      </c>
      <c r="AF259" s="270">
        <v>0</v>
      </c>
      <c r="AG259" s="270" t="s">
        <v>1676</v>
      </c>
      <c r="AH259" s="270">
        <v>0</v>
      </c>
      <c r="AI259" s="270">
        <v>0</v>
      </c>
      <c r="AJ259" s="270">
        <v>0</v>
      </c>
      <c r="AK259" s="270">
        <v>0</v>
      </c>
      <c r="AL259" s="270">
        <v>0</v>
      </c>
      <c r="AM259" s="270">
        <v>0</v>
      </c>
      <c r="AN259" s="270">
        <v>0</v>
      </c>
      <c r="AO259" s="270">
        <v>0</v>
      </c>
      <c r="AP259" s="270">
        <v>0</v>
      </c>
      <c r="AQ259" s="270">
        <v>0</v>
      </c>
      <c r="AR259" s="270">
        <v>0</v>
      </c>
      <c r="AS259" s="270">
        <v>0</v>
      </c>
      <c r="AT259" s="270">
        <v>0</v>
      </c>
      <c r="AU259" s="270">
        <v>0</v>
      </c>
      <c r="AV259" s="270" t="s">
        <v>1676</v>
      </c>
      <c r="AW259" s="270">
        <v>0</v>
      </c>
      <c r="AX259" s="270">
        <v>0</v>
      </c>
      <c r="AY259" s="270">
        <v>0</v>
      </c>
      <c r="AZ259" s="270">
        <v>0</v>
      </c>
      <c r="BA259" s="270">
        <v>0</v>
      </c>
      <c r="BB259" s="270" t="s">
        <v>1676</v>
      </c>
      <c r="BC259" s="270">
        <v>0</v>
      </c>
      <c r="BD259" s="270" t="s">
        <v>1676</v>
      </c>
      <c r="BE259" s="270">
        <v>0</v>
      </c>
      <c r="BF259" s="270">
        <v>0</v>
      </c>
      <c r="BG259" s="270">
        <v>0</v>
      </c>
      <c r="BH259" s="270">
        <v>0</v>
      </c>
      <c r="BI259" s="270">
        <v>0</v>
      </c>
      <c r="BJ259" s="270">
        <v>0</v>
      </c>
      <c r="BK259" s="270">
        <v>0</v>
      </c>
      <c r="BL259" s="270">
        <v>0</v>
      </c>
      <c r="BM259" s="270">
        <v>0</v>
      </c>
      <c r="BN259" s="270">
        <v>0</v>
      </c>
      <c r="BO259" s="270">
        <v>0</v>
      </c>
      <c r="BP259" s="270" t="s">
        <v>1676</v>
      </c>
      <c r="BQ259" s="270">
        <v>0</v>
      </c>
      <c r="BR259" s="270">
        <v>0</v>
      </c>
      <c r="BS259" s="270">
        <v>0</v>
      </c>
      <c r="BT259" s="270" t="s">
        <v>1676</v>
      </c>
      <c r="BU259" s="270">
        <v>0</v>
      </c>
      <c r="BV259" s="270">
        <v>0</v>
      </c>
      <c r="BW259" s="270" t="s">
        <v>1676</v>
      </c>
      <c r="BX259" s="270">
        <v>0</v>
      </c>
      <c r="BY259" s="270">
        <v>0</v>
      </c>
      <c r="BZ259" s="270">
        <v>0</v>
      </c>
      <c r="CA259" s="270">
        <v>0</v>
      </c>
      <c r="CB259" s="270">
        <v>0</v>
      </c>
      <c r="CC259" s="270">
        <v>0</v>
      </c>
      <c r="CD259" s="270">
        <v>0</v>
      </c>
      <c r="CE259" s="270">
        <v>0</v>
      </c>
      <c r="CF259" s="270">
        <v>0</v>
      </c>
      <c r="CG259" s="270">
        <v>10</v>
      </c>
      <c r="CH259" s="270">
        <v>0</v>
      </c>
      <c r="CI259" s="270" t="s">
        <v>1676</v>
      </c>
      <c r="CJ259" s="270" t="s">
        <v>1676</v>
      </c>
      <c r="CK259" s="270">
        <v>0</v>
      </c>
      <c r="CL259" s="270">
        <v>0</v>
      </c>
      <c r="CM259" s="270">
        <v>0</v>
      </c>
      <c r="CN259" s="270">
        <v>0</v>
      </c>
      <c r="CO259" s="270">
        <v>0</v>
      </c>
      <c r="CP259" s="270">
        <v>0</v>
      </c>
      <c r="CQ259" s="270">
        <v>0</v>
      </c>
      <c r="CR259" s="270">
        <v>0</v>
      </c>
      <c r="CS259" s="270">
        <v>0</v>
      </c>
      <c r="CT259" s="270">
        <v>0</v>
      </c>
      <c r="CU259" s="270"/>
      <c r="CV259" s="270">
        <v>0</v>
      </c>
      <c r="CW259" s="270">
        <v>0</v>
      </c>
      <c r="CX259" s="270">
        <v>0</v>
      </c>
      <c r="CY259" s="270">
        <v>0</v>
      </c>
      <c r="CZ259" s="270">
        <v>0</v>
      </c>
      <c r="DA259" s="270">
        <v>0</v>
      </c>
      <c r="DB259" s="270">
        <v>0</v>
      </c>
      <c r="DC259" s="270">
        <v>0</v>
      </c>
      <c r="DD259" s="270">
        <v>0</v>
      </c>
      <c r="DE259" s="270">
        <v>0</v>
      </c>
      <c r="DF259" s="270">
        <v>0</v>
      </c>
      <c r="DG259" s="270">
        <v>0</v>
      </c>
      <c r="DH259" s="270">
        <v>0</v>
      </c>
      <c r="DI259" s="270">
        <v>0</v>
      </c>
      <c r="DJ259" s="270">
        <v>0</v>
      </c>
      <c r="DK259" s="270">
        <v>0</v>
      </c>
      <c r="DL259" s="270">
        <v>0</v>
      </c>
      <c r="DM259" s="270">
        <v>0</v>
      </c>
      <c r="DN259" s="270">
        <v>0</v>
      </c>
      <c r="DO259" s="270">
        <v>0</v>
      </c>
      <c r="DP259" s="270">
        <v>0</v>
      </c>
      <c r="DQ259" s="270">
        <v>0</v>
      </c>
      <c r="DR259" s="270"/>
      <c r="DS259" s="270">
        <v>0</v>
      </c>
      <c r="DT259" s="270">
        <v>0</v>
      </c>
      <c r="DU259" s="270">
        <v>0</v>
      </c>
      <c r="DV259" s="270">
        <v>0</v>
      </c>
      <c r="DW259" s="270">
        <v>0</v>
      </c>
      <c r="DX259" s="270">
        <v>0</v>
      </c>
      <c r="DY259" s="270">
        <v>0</v>
      </c>
      <c r="DZ259" s="270">
        <v>0</v>
      </c>
      <c r="EA259" s="270">
        <v>0</v>
      </c>
      <c r="EB259" s="270">
        <v>0</v>
      </c>
      <c r="EC259" s="270">
        <v>0</v>
      </c>
      <c r="ED259" s="270">
        <v>0</v>
      </c>
      <c r="EE259" s="270">
        <v>0</v>
      </c>
      <c r="EF259" s="270">
        <v>0</v>
      </c>
      <c r="EG259" s="270">
        <v>0</v>
      </c>
      <c r="EH259" s="270">
        <v>0</v>
      </c>
      <c r="EI259" s="270">
        <v>0</v>
      </c>
      <c r="EJ259" s="270">
        <v>0</v>
      </c>
      <c r="EK259" s="270">
        <v>0</v>
      </c>
      <c r="EL259" s="270">
        <v>0</v>
      </c>
      <c r="EM259" s="270">
        <v>0</v>
      </c>
      <c r="EN259" s="270">
        <v>0</v>
      </c>
      <c r="EO259" s="270">
        <v>0</v>
      </c>
      <c r="EP259" s="270">
        <v>0</v>
      </c>
      <c r="EQ259" s="270">
        <v>0</v>
      </c>
      <c r="ER259" s="270">
        <v>0</v>
      </c>
      <c r="ES259" s="270">
        <v>0</v>
      </c>
      <c r="ET259" s="270">
        <v>0</v>
      </c>
      <c r="EU259" s="270">
        <v>0</v>
      </c>
      <c r="EV259" s="270">
        <v>0</v>
      </c>
      <c r="EW259" s="270">
        <v>0</v>
      </c>
      <c r="EX259" s="270">
        <v>0</v>
      </c>
      <c r="EY259" s="270">
        <v>0</v>
      </c>
      <c r="EZ259" s="270">
        <v>0</v>
      </c>
      <c r="FA259" s="270">
        <v>0</v>
      </c>
      <c r="FB259" s="270">
        <v>0</v>
      </c>
      <c r="FC259" s="270">
        <v>0</v>
      </c>
      <c r="FD259" s="270">
        <v>0</v>
      </c>
      <c r="FE259" s="270">
        <v>0</v>
      </c>
      <c r="FF259" s="270">
        <v>0</v>
      </c>
      <c r="FG259" s="270"/>
      <c r="FH259" s="270">
        <v>0</v>
      </c>
      <c r="FI259" s="270"/>
      <c r="FJ259" s="270">
        <v>0</v>
      </c>
      <c r="FK259" s="270">
        <v>0</v>
      </c>
      <c r="FL259" s="270">
        <v>0</v>
      </c>
      <c r="FM259" s="270">
        <v>0</v>
      </c>
      <c r="FN259" s="270">
        <v>0</v>
      </c>
      <c r="FO259" s="351" t="s">
        <v>1676</v>
      </c>
      <c r="FP259" s="351">
        <v>0</v>
      </c>
      <c r="FQ259" s="351">
        <v>0</v>
      </c>
      <c r="FR259" s="13"/>
      <c r="FS259" s="270"/>
      <c r="FT259" s="270"/>
      <c r="FU259" s="270"/>
      <c r="FV259" s="270"/>
      <c r="FW259" s="270"/>
      <c r="FX259" s="270"/>
      <c r="FY259" s="270"/>
      <c r="FZ259" s="270"/>
      <c r="GA259" s="270"/>
      <c r="GB259" s="270"/>
      <c r="GC259" s="270"/>
      <c r="GD259" s="270"/>
      <c r="GE259" s="270"/>
      <c r="GF259" s="270"/>
      <c r="GG259" s="270"/>
      <c r="GH259" s="270"/>
      <c r="GI259" s="270"/>
      <c r="GJ259" s="270"/>
      <c r="GK259" s="270"/>
      <c r="GL259" s="270"/>
      <c r="GM259" s="270"/>
      <c r="GN259" s="270"/>
      <c r="GO259" s="270"/>
      <c r="GP259" s="270"/>
      <c r="GQ259" s="270"/>
      <c r="GR259" s="270"/>
      <c r="GS259" s="270"/>
      <c r="GT259" s="270"/>
      <c r="GU259" s="270"/>
      <c r="GV259" s="270"/>
      <c r="GW259" s="270"/>
      <c r="GX259" s="270"/>
      <c r="GY259" s="270"/>
      <c r="GZ259" s="270"/>
      <c r="HA259" s="270"/>
      <c r="HB259" s="270"/>
      <c r="HC259" s="270"/>
      <c r="HD259" s="270"/>
      <c r="HE259" s="270"/>
      <c r="HF259" s="270"/>
      <c r="HG259" s="270"/>
      <c r="HH259" s="270"/>
      <c r="HI259" s="270"/>
      <c r="HJ259" s="270"/>
      <c r="HK259" s="270"/>
      <c r="HL259" s="270"/>
      <c r="HM259" s="270"/>
      <c r="HN259" s="270"/>
      <c r="HO259" s="270"/>
      <c r="HP259" s="270"/>
      <c r="HQ259" s="270"/>
      <c r="HR259" s="270"/>
      <c r="HS259" s="270"/>
      <c r="HT259" s="270"/>
      <c r="HU259" s="270"/>
      <c r="HV259" s="270"/>
      <c r="HW259" s="270"/>
      <c r="HX259" s="270"/>
      <c r="HY259" s="270"/>
      <c r="HZ259" s="270"/>
      <c r="IA259" s="270"/>
      <c r="IB259" s="270"/>
      <c r="IC259" s="270"/>
      <c r="ID259" s="270"/>
      <c r="IE259" s="270"/>
      <c r="IF259" s="270"/>
      <c r="IG259" s="270"/>
      <c r="IH259" s="270"/>
    </row>
    <row r="260" spans="1:242" ht="12.75" customHeight="1" x14ac:dyDescent="0.2">
      <c r="A260" s="374" t="s">
        <v>1627</v>
      </c>
      <c r="B260" s="270">
        <v>15</v>
      </c>
      <c r="C260" s="270">
        <v>15</v>
      </c>
      <c r="D260" s="270">
        <v>10</v>
      </c>
      <c r="E260" s="270">
        <v>10</v>
      </c>
      <c r="F260" s="270">
        <v>0</v>
      </c>
      <c r="G260" s="270">
        <v>0</v>
      </c>
      <c r="H260" s="270">
        <v>15</v>
      </c>
      <c r="I260" s="270">
        <v>15</v>
      </c>
      <c r="J260" s="270">
        <v>0</v>
      </c>
      <c r="K260" s="270">
        <v>0</v>
      </c>
      <c r="L260" s="270">
        <v>0</v>
      </c>
      <c r="M260" s="270">
        <v>0</v>
      </c>
      <c r="N260" s="270">
        <v>0</v>
      </c>
      <c r="O260" s="270">
        <v>0</v>
      </c>
      <c r="P260" s="270">
        <v>0</v>
      </c>
      <c r="Q260" s="270">
        <v>0</v>
      </c>
      <c r="R260" s="270">
        <v>0</v>
      </c>
      <c r="S260" s="270">
        <v>0</v>
      </c>
      <c r="T260" s="270">
        <v>0</v>
      </c>
      <c r="U260" s="270">
        <v>0</v>
      </c>
      <c r="V260" s="270">
        <v>0</v>
      </c>
      <c r="W260" s="270">
        <v>0</v>
      </c>
      <c r="X260" s="270">
        <v>0</v>
      </c>
      <c r="Y260" s="270">
        <v>0</v>
      </c>
      <c r="Z260" s="270">
        <v>0</v>
      </c>
      <c r="AA260" s="270">
        <v>0</v>
      </c>
      <c r="AB260" s="270">
        <v>0</v>
      </c>
      <c r="AC260" s="270">
        <v>0</v>
      </c>
      <c r="AD260" s="270">
        <v>0</v>
      </c>
      <c r="AE260" s="270">
        <v>0</v>
      </c>
      <c r="AF260" s="270">
        <v>0</v>
      </c>
      <c r="AG260" s="270">
        <v>0</v>
      </c>
      <c r="AH260" s="270">
        <v>0</v>
      </c>
      <c r="AI260" s="270">
        <v>0</v>
      </c>
      <c r="AJ260" s="270">
        <v>0</v>
      </c>
      <c r="AK260" s="270">
        <v>0</v>
      </c>
      <c r="AL260" s="270">
        <v>0</v>
      </c>
      <c r="AM260" s="270">
        <v>0</v>
      </c>
      <c r="AN260" s="270">
        <v>0</v>
      </c>
      <c r="AO260" s="270">
        <v>0</v>
      </c>
      <c r="AP260" s="270">
        <v>0</v>
      </c>
      <c r="AQ260" s="270">
        <v>0</v>
      </c>
      <c r="AR260" s="270">
        <v>0</v>
      </c>
      <c r="AS260" s="270">
        <v>0</v>
      </c>
      <c r="AT260" s="270">
        <v>0</v>
      </c>
      <c r="AU260" s="270">
        <v>0</v>
      </c>
      <c r="AV260" s="270">
        <v>0</v>
      </c>
      <c r="AW260" s="270">
        <v>0</v>
      </c>
      <c r="AX260" s="270">
        <v>0</v>
      </c>
      <c r="AY260" s="270">
        <v>0</v>
      </c>
      <c r="AZ260" s="270">
        <v>0</v>
      </c>
      <c r="BA260" s="270">
        <v>0</v>
      </c>
      <c r="BB260" s="270">
        <v>15</v>
      </c>
      <c r="BC260" s="270">
        <v>0</v>
      </c>
      <c r="BD260" s="270">
        <v>0</v>
      </c>
      <c r="BE260" s="270">
        <v>0</v>
      </c>
      <c r="BF260" s="270">
        <v>0</v>
      </c>
      <c r="BG260" s="270">
        <v>0</v>
      </c>
      <c r="BH260" s="270">
        <v>0</v>
      </c>
      <c r="BI260" s="270">
        <v>0</v>
      </c>
      <c r="BJ260" s="270">
        <v>0</v>
      </c>
      <c r="BK260" s="270">
        <v>0</v>
      </c>
      <c r="BL260" s="270">
        <v>0</v>
      </c>
      <c r="BM260" s="270">
        <v>0</v>
      </c>
      <c r="BN260" s="270">
        <v>0</v>
      </c>
      <c r="BO260" s="270">
        <v>0</v>
      </c>
      <c r="BP260" s="270">
        <v>0</v>
      </c>
      <c r="BQ260" s="270">
        <v>0</v>
      </c>
      <c r="BR260" s="270">
        <v>0</v>
      </c>
      <c r="BS260" s="270">
        <v>0</v>
      </c>
      <c r="BT260" s="270">
        <v>15</v>
      </c>
      <c r="BU260" s="270">
        <v>0</v>
      </c>
      <c r="BV260" s="270">
        <v>0</v>
      </c>
      <c r="BW260" s="270">
        <v>0</v>
      </c>
      <c r="BX260" s="270">
        <v>0</v>
      </c>
      <c r="BY260" s="270">
        <v>0</v>
      </c>
      <c r="BZ260" s="270">
        <v>0</v>
      </c>
      <c r="CA260" s="270">
        <v>0</v>
      </c>
      <c r="CB260" s="270">
        <v>0</v>
      </c>
      <c r="CC260" s="270">
        <v>0</v>
      </c>
      <c r="CD260" s="270">
        <v>0</v>
      </c>
      <c r="CE260" s="270">
        <v>0</v>
      </c>
      <c r="CF260" s="270">
        <v>0</v>
      </c>
      <c r="CG260" s="270">
        <v>15</v>
      </c>
      <c r="CH260" s="270">
        <v>0</v>
      </c>
      <c r="CI260" s="270">
        <v>0</v>
      </c>
      <c r="CJ260" s="270">
        <v>0</v>
      </c>
      <c r="CK260" s="270">
        <v>0</v>
      </c>
      <c r="CL260" s="270">
        <v>0</v>
      </c>
      <c r="CM260" s="270">
        <v>0</v>
      </c>
      <c r="CN260" s="270">
        <v>0</v>
      </c>
      <c r="CO260" s="270">
        <v>0</v>
      </c>
      <c r="CP260" s="270">
        <v>0</v>
      </c>
      <c r="CQ260" s="270">
        <v>0</v>
      </c>
      <c r="CR260" s="270">
        <v>0</v>
      </c>
      <c r="CS260" s="270">
        <v>0</v>
      </c>
      <c r="CT260" s="270">
        <v>0</v>
      </c>
      <c r="CU260" s="270"/>
      <c r="CV260" s="270">
        <v>0</v>
      </c>
      <c r="CW260" s="270">
        <v>0</v>
      </c>
      <c r="CX260" s="270">
        <v>0</v>
      </c>
      <c r="CY260" s="270">
        <v>0</v>
      </c>
      <c r="CZ260" s="270">
        <v>0</v>
      </c>
      <c r="DA260" s="270">
        <v>0</v>
      </c>
      <c r="DB260" s="270">
        <v>0</v>
      </c>
      <c r="DC260" s="270">
        <v>0</v>
      </c>
      <c r="DD260" s="270">
        <v>0</v>
      </c>
      <c r="DE260" s="270">
        <v>0</v>
      </c>
      <c r="DF260" s="270">
        <v>0</v>
      </c>
      <c r="DG260" s="270">
        <v>0</v>
      </c>
      <c r="DH260" s="270">
        <v>0</v>
      </c>
      <c r="DI260" s="270">
        <v>0</v>
      </c>
      <c r="DJ260" s="270">
        <v>0</v>
      </c>
      <c r="DK260" s="270">
        <v>0</v>
      </c>
      <c r="DL260" s="270">
        <v>0</v>
      </c>
      <c r="DM260" s="270">
        <v>0</v>
      </c>
      <c r="DN260" s="270">
        <v>0</v>
      </c>
      <c r="DO260" s="270">
        <v>0</v>
      </c>
      <c r="DP260" s="270">
        <v>0</v>
      </c>
      <c r="DQ260" s="270">
        <v>0</v>
      </c>
      <c r="DR260" s="270"/>
      <c r="DS260" s="270">
        <v>0</v>
      </c>
      <c r="DT260" s="270">
        <v>0</v>
      </c>
      <c r="DU260" s="270">
        <v>0</v>
      </c>
      <c r="DV260" s="270">
        <v>0</v>
      </c>
      <c r="DW260" s="270">
        <v>0</v>
      </c>
      <c r="DX260" s="270">
        <v>0</v>
      </c>
      <c r="DY260" s="270">
        <v>0</v>
      </c>
      <c r="DZ260" s="270">
        <v>15</v>
      </c>
      <c r="EA260" s="270">
        <v>0</v>
      </c>
      <c r="EB260" s="270">
        <v>0</v>
      </c>
      <c r="EC260" s="270">
        <v>0</v>
      </c>
      <c r="ED260" s="270">
        <v>0</v>
      </c>
      <c r="EE260" s="270">
        <v>0</v>
      </c>
      <c r="EF260" s="270">
        <v>0</v>
      </c>
      <c r="EG260" s="270">
        <v>0</v>
      </c>
      <c r="EH260" s="270">
        <v>0</v>
      </c>
      <c r="EI260" s="270">
        <v>0</v>
      </c>
      <c r="EJ260" s="270">
        <v>0</v>
      </c>
      <c r="EK260" s="270">
        <v>0</v>
      </c>
      <c r="EL260" s="270">
        <v>0</v>
      </c>
      <c r="EM260" s="270">
        <v>0</v>
      </c>
      <c r="EN260" s="270">
        <v>0</v>
      </c>
      <c r="EO260" s="270">
        <v>0</v>
      </c>
      <c r="EP260" s="270">
        <v>0</v>
      </c>
      <c r="EQ260" s="270">
        <v>0</v>
      </c>
      <c r="ER260" s="270">
        <v>0</v>
      </c>
      <c r="ES260" s="270">
        <v>0</v>
      </c>
      <c r="ET260" s="270">
        <v>0</v>
      </c>
      <c r="EU260" s="270">
        <v>0</v>
      </c>
      <c r="EV260" s="270">
        <v>0</v>
      </c>
      <c r="EW260" s="270">
        <v>0</v>
      </c>
      <c r="EX260" s="270">
        <v>0</v>
      </c>
      <c r="EY260" s="270">
        <v>0</v>
      </c>
      <c r="EZ260" s="270">
        <v>0</v>
      </c>
      <c r="FA260" s="270">
        <v>0</v>
      </c>
      <c r="FB260" s="270">
        <v>0</v>
      </c>
      <c r="FC260" s="270">
        <v>0</v>
      </c>
      <c r="FD260" s="270">
        <v>0</v>
      </c>
      <c r="FE260" s="270">
        <v>0</v>
      </c>
      <c r="FF260" s="270">
        <v>0</v>
      </c>
      <c r="FG260" s="270"/>
      <c r="FH260" s="270">
        <v>0</v>
      </c>
      <c r="FI260" s="270"/>
      <c r="FJ260" s="270">
        <v>0</v>
      </c>
      <c r="FK260" s="270">
        <v>0</v>
      </c>
      <c r="FL260" s="270">
        <v>0</v>
      </c>
      <c r="FM260" s="270">
        <v>0</v>
      </c>
      <c r="FN260" s="270">
        <v>0</v>
      </c>
      <c r="FO260" s="351">
        <v>0</v>
      </c>
      <c r="FP260" s="351">
        <v>0</v>
      </c>
      <c r="FQ260" s="351">
        <v>0</v>
      </c>
      <c r="FR260" s="13"/>
      <c r="FS260" s="270"/>
      <c r="FT260" s="270"/>
      <c r="FU260" s="270"/>
      <c r="FV260" s="270"/>
      <c r="FW260" s="270"/>
      <c r="FX260" s="270"/>
      <c r="FY260" s="270"/>
      <c r="FZ260" s="270"/>
      <c r="GA260" s="270"/>
      <c r="GB260" s="270"/>
      <c r="GC260" s="270"/>
      <c r="GD260" s="270"/>
      <c r="GE260" s="270"/>
      <c r="GF260" s="270"/>
      <c r="GG260" s="270"/>
      <c r="GH260" s="270"/>
      <c r="GI260" s="270"/>
      <c r="GJ260" s="270"/>
      <c r="GK260" s="270"/>
      <c r="GL260" s="270"/>
      <c r="GM260" s="270"/>
      <c r="GN260" s="270"/>
      <c r="GO260" s="270"/>
      <c r="GP260" s="270"/>
      <c r="GQ260" s="270"/>
      <c r="GR260" s="270"/>
      <c r="GS260" s="270"/>
      <c r="GT260" s="270"/>
      <c r="GU260" s="270"/>
      <c r="GV260" s="270"/>
      <c r="GW260" s="270"/>
      <c r="GX260" s="270"/>
      <c r="GY260" s="270"/>
      <c r="GZ260" s="270"/>
      <c r="HA260" s="270"/>
      <c r="HB260" s="270"/>
      <c r="HC260" s="270"/>
      <c r="HD260" s="270"/>
      <c r="HE260" s="270"/>
      <c r="HF260" s="270"/>
      <c r="HG260" s="270"/>
      <c r="HH260" s="270"/>
      <c r="HI260" s="270"/>
      <c r="HJ260" s="270"/>
      <c r="HK260" s="270"/>
      <c r="HL260" s="270"/>
      <c r="HM260" s="270"/>
      <c r="HN260" s="270"/>
      <c r="HO260" s="270"/>
      <c r="HP260" s="270"/>
      <c r="HQ260" s="270"/>
      <c r="HR260" s="270"/>
      <c r="HS260" s="270"/>
      <c r="HT260" s="270"/>
      <c r="HU260" s="270"/>
      <c r="HV260" s="270"/>
      <c r="HW260" s="270"/>
      <c r="HX260" s="270"/>
      <c r="HY260" s="270"/>
      <c r="HZ260" s="270"/>
      <c r="IA260" s="270"/>
      <c r="IB260" s="270"/>
      <c r="IC260" s="270"/>
      <c r="ID260" s="270"/>
      <c r="IE260" s="270"/>
      <c r="IF260" s="270"/>
      <c r="IG260" s="270"/>
      <c r="IH260" s="270"/>
    </row>
    <row r="261" spans="1:242" ht="12.75" customHeight="1" x14ac:dyDescent="0.2">
      <c r="A261" s="374" t="s">
        <v>564</v>
      </c>
      <c r="B261" s="270">
        <v>1500</v>
      </c>
      <c r="C261" s="270">
        <v>1500</v>
      </c>
      <c r="D261" s="270">
        <v>635</v>
      </c>
      <c r="E261" s="270">
        <v>860</v>
      </c>
      <c r="F261" s="270">
        <v>0</v>
      </c>
      <c r="G261" s="270">
        <v>0</v>
      </c>
      <c r="H261" s="270">
        <v>1500</v>
      </c>
      <c r="I261" s="270">
        <v>535</v>
      </c>
      <c r="J261" s="270">
        <v>965</v>
      </c>
      <c r="K261" s="270">
        <v>1165</v>
      </c>
      <c r="L261" s="270">
        <v>52.883970490000003</v>
      </c>
      <c r="M261" s="270">
        <v>50</v>
      </c>
      <c r="N261" s="270">
        <v>300</v>
      </c>
      <c r="O261" s="270">
        <v>645</v>
      </c>
      <c r="P261" s="270">
        <v>415</v>
      </c>
      <c r="Q261" s="270">
        <v>125</v>
      </c>
      <c r="R261" s="270" t="s">
        <v>1676</v>
      </c>
      <c r="S261" s="270">
        <v>0</v>
      </c>
      <c r="T261" s="270">
        <v>0</v>
      </c>
      <c r="U261" s="270">
        <v>0</v>
      </c>
      <c r="V261" s="270">
        <v>2.1716417909999999</v>
      </c>
      <c r="W261" s="270">
        <v>2</v>
      </c>
      <c r="X261" s="270">
        <v>65.026017339999996</v>
      </c>
      <c r="Y261" s="270">
        <v>0</v>
      </c>
      <c r="Z261" s="270">
        <v>50</v>
      </c>
      <c r="AA261" s="270">
        <v>100</v>
      </c>
      <c r="AB261" s="270">
        <v>280</v>
      </c>
      <c r="AC261" s="270">
        <v>650</v>
      </c>
      <c r="AD261" s="270">
        <v>405</v>
      </c>
      <c r="AE261" s="270">
        <v>10</v>
      </c>
      <c r="AF261" s="270">
        <v>240</v>
      </c>
      <c r="AG261" s="270">
        <v>0</v>
      </c>
      <c r="AH261" s="270">
        <v>240</v>
      </c>
      <c r="AI261" s="270">
        <v>15</v>
      </c>
      <c r="AJ261" s="270">
        <v>20</v>
      </c>
      <c r="AK261" s="270" t="s">
        <v>1676</v>
      </c>
      <c r="AL261" s="270" t="s">
        <v>1676</v>
      </c>
      <c r="AM261" s="270">
        <v>45</v>
      </c>
      <c r="AN261" s="270">
        <v>30</v>
      </c>
      <c r="AO261" s="270">
        <v>0</v>
      </c>
      <c r="AP261" s="270" t="s">
        <v>1676</v>
      </c>
      <c r="AQ261" s="270">
        <v>25</v>
      </c>
      <c r="AR261" s="270">
        <v>10</v>
      </c>
      <c r="AS261" s="270" t="s">
        <v>1676</v>
      </c>
      <c r="AT261" s="270" t="s">
        <v>1676</v>
      </c>
      <c r="AU261" s="270">
        <v>0</v>
      </c>
      <c r="AV261" s="270">
        <v>15</v>
      </c>
      <c r="AW261" s="270">
        <v>85</v>
      </c>
      <c r="AX261" s="270">
        <v>0</v>
      </c>
      <c r="AY261" s="270">
        <v>125</v>
      </c>
      <c r="AZ261" s="270">
        <v>615</v>
      </c>
      <c r="BA261" s="270" t="s">
        <v>1676</v>
      </c>
      <c r="BB261" s="270">
        <v>25</v>
      </c>
      <c r="BC261" s="270">
        <v>0</v>
      </c>
      <c r="BD261" s="270">
        <v>10</v>
      </c>
      <c r="BE261" s="270">
        <v>0</v>
      </c>
      <c r="BF261" s="270">
        <v>0</v>
      </c>
      <c r="BG261" s="270">
        <v>0</v>
      </c>
      <c r="BH261" s="270">
        <v>70</v>
      </c>
      <c r="BI261" s="270">
        <v>245</v>
      </c>
      <c r="BJ261" s="270">
        <v>15</v>
      </c>
      <c r="BK261" s="270" t="s">
        <v>1676</v>
      </c>
      <c r="BL261" s="270">
        <v>20</v>
      </c>
      <c r="BM261" s="270">
        <v>120</v>
      </c>
      <c r="BN261" s="270">
        <v>10</v>
      </c>
      <c r="BO261" s="270">
        <v>945</v>
      </c>
      <c r="BP261" s="270">
        <v>35</v>
      </c>
      <c r="BQ261" s="270">
        <v>0</v>
      </c>
      <c r="BR261" s="270">
        <v>0</v>
      </c>
      <c r="BS261" s="270" t="s">
        <v>1676</v>
      </c>
      <c r="BT261" s="270" t="s">
        <v>1676</v>
      </c>
      <c r="BU261" s="270">
        <v>20</v>
      </c>
      <c r="BV261" s="270">
        <v>0</v>
      </c>
      <c r="BW261" s="270" t="s">
        <v>1676</v>
      </c>
      <c r="BX261" s="270">
        <v>0</v>
      </c>
      <c r="BY261" s="270" t="s">
        <v>1676</v>
      </c>
      <c r="BZ261" s="270">
        <v>0</v>
      </c>
      <c r="CA261" s="270">
        <v>0</v>
      </c>
      <c r="CB261" s="270">
        <v>0</v>
      </c>
      <c r="CC261" s="270">
        <v>0</v>
      </c>
      <c r="CD261" s="270" t="s">
        <v>1676</v>
      </c>
      <c r="CE261" s="270">
        <v>0</v>
      </c>
      <c r="CF261" s="270">
        <v>0</v>
      </c>
      <c r="CG261" s="270">
        <v>1490</v>
      </c>
      <c r="CH261" s="270">
        <v>0</v>
      </c>
      <c r="CI261" s="270">
        <v>140</v>
      </c>
      <c r="CJ261" s="270">
        <v>30</v>
      </c>
      <c r="CK261" s="270">
        <v>1035</v>
      </c>
      <c r="CL261" s="270">
        <v>35</v>
      </c>
      <c r="CM261" s="270">
        <v>245</v>
      </c>
      <c r="CN261" s="270">
        <v>0</v>
      </c>
      <c r="CO261" s="270">
        <v>0</v>
      </c>
      <c r="CP261" s="270">
        <v>0</v>
      </c>
      <c r="CQ261" s="270">
        <v>0</v>
      </c>
      <c r="CR261" s="270">
        <v>0</v>
      </c>
      <c r="CS261" s="270">
        <v>0</v>
      </c>
      <c r="CT261" s="270">
        <v>0</v>
      </c>
      <c r="CU261" s="270"/>
      <c r="CV261" s="270">
        <v>0</v>
      </c>
      <c r="CW261" s="270">
        <v>0</v>
      </c>
      <c r="CX261" s="270">
        <v>0</v>
      </c>
      <c r="CY261" s="270">
        <v>0</v>
      </c>
      <c r="CZ261" s="270">
        <v>0</v>
      </c>
      <c r="DA261" s="270">
        <v>0</v>
      </c>
      <c r="DB261" s="270">
        <v>0</v>
      </c>
      <c r="DC261" s="270">
        <v>0</v>
      </c>
      <c r="DD261" s="270">
        <v>0</v>
      </c>
      <c r="DE261" s="270">
        <v>0</v>
      </c>
      <c r="DF261" s="270">
        <v>0</v>
      </c>
      <c r="DG261" s="270">
        <v>0</v>
      </c>
      <c r="DH261" s="270">
        <v>0</v>
      </c>
      <c r="DI261" s="270">
        <v>0</v>
      </c>
      <c r="DJ261" s="270">
        <v>0</v>
      </c>
      <c r="DK261" s="270">
        <v>0</v>
      </c>
      <c r="DL261" s="270">
        <v>0</v>
      </c>
      <c r="DM261" s="270">
        <v>0</v>
      </c>
      <c r="DN261" s="270">
        <v>0</v>
      </c>
      <c r="DO261" s="270">
        <v>0</v>
      </c>
      <c r="DP261" s="270">
        <v>0</v>
      </c>
      <c r="DQ261" s="270">
        <v>0</v>
      </c>
      <c r="DR261" s="270"/>
      <c r="DS261" s="270">
        <v>0</v>
      </c>
      <c r="DT261" s="270">
        <v>0</v>
      </c>
      <c r="DU261" s="270">
        <v>0</v>
      </c>
      <c r="DV261" s="270">
        <v>0</v>
      </c>
      <c r="DW261" s="270">
        <v>0</v>
      </c>
      <c r="DX261" s="270">
        <v>0</v>
      </c>
      <c r="DY261" s="270">
        <v>0</v>
      </c>
      <c r="DZ261" s="270">
        <v>0</v>
      </c>
      <c r="EA261" s="270">
        <v>0</v>
      </c>
      <c r="EB261" s="270">
        <v>0</v>
      </c>
      <c r="EC261" s="270">
        <v>0</v>
      </c>
      <c r="ED261" s="270">
        <v>0</v>
      </c>
      <c r="EE261" s="270">
        <v>0</v>
      </c>
      <c r="EF261" s="270">
        <v>0</v>
      </c>
      <c r="EG261" s="270">
        <v>0</v>
      </c>
      <c r="EH261" s="270">
        <v>0</v>
      </c>
      <c r="EI261" s="270">
        <v>0</v>
      </c>
      <c r="EJ261" s="270">
        <v>0</v>
      </c>
      <c r="EK261" s="270">
        <v>0</v>
      </c>
      <c r="EL261" s="270">
        <v>0</v>
      </c>
      <c r="EM261" s="270">
        <v>10</v>
      </c>
      <c r="EN261" s="270">
        <v>0</v>
      </c>
      <c r="EO261" s="270">
        <v>0</v>
      </c>
      <c r="EP261" s="270">
        <v>0</v>
      </c>
      <c r="EQ261" s="270">
        <v>0</v>
      </c>
      <c r="ER261" s="270">
        <v>0</v>
      </c>
      <c r="ES261" s="270">
        <v>0</v>
      </c>
      <c r="ET261" s="270">
        <v>0</v>
      </c>
      <c r="EU261" s="270">
        <v>0</v>
      </c>
      <c r="EV261" s="270">
        <v>0</v>
      </c>
      <c r="EW261" s="270">
        <v>0</v>
      </c>
      <c r="EX261" s="270">
        <v>0</v>
      </c>
      <c r="EY261" s="270">
        <v>0</v>
      </c>
      <c r="EZ261" s="270">
        <v>0</v>
      </c>
      <c r="FA261" s="270">
        <v>0</v>
      </c>
      <c r="FB261" s="270">
        <v>0</v>
      </c>
      <c r="FC261" s="270">
        <v>0</v>
      </c>
      <c r="FD261" s="270">
        <v>0</v>
      </c>
      <c r="FE261" s="270">
        <v>0</v>
      </c>
      <c r="FF261" s="270">
        <v>0</v>
      </c>
      <c r="FG261" s="270"/>
      <c r="FH261" s="270">
        <v>0</v>
      </c>
      <c r="FI261" s="270"/>
      <c r="FJ261" s="270">
        <v>0</v>
      </c>
      <c r="FK261" s="270">
        <v>0</v>
      </c>
      <c r="FL261" s="270">
        <v>0</v>
      </c>
      <c r="FM261" s="270">
        <v>0</v>
      </c>
      <c r="FN261" s="270">
        <v>0</v>
      </c>
      <c r="FO261" s="351">
        <v>1475</v>
      </c>
      <c r="FP261" s="351">
        <v>0</v>
      </c>
      <c r="FQ261" s="351">
        <v>1490</v>
      </c>
      <c r="FR261" s="13"/>
      <c r="FS261" s="270"/>
      <c r="FT261" s="270"/>
      <c r="FU261" s="270"/>
      <c r="FV261" s="270"/>
      <c r="FW261" s="270"/>
      <c r="FX261" s="270"/>
      <c r="FY261" s="270"/>
      <c r="FZ261" s="270"/>
      <c r="GA261" s="270"/>
      <c r="GB261" s="270"/>
      <c r="GC261" s="270"/>
      <c r="GD261" s="270"/>
      <c r="GE261" s="270"/>
      <c r="GF261" s="270"/>
      <c r="GG261" s="270"/>
      <c r="GH261" s="270"/>
      <c r="GI261" s="270"/>
      <c r="GJ261" s="270"/>
      <c r="GK261" s="270"/>
      <c r="GL261" s="270"/>
      <c r="GM261" s="270"/>
      <c r="GN261" s="270"/>
      <c r="GO261" s="270"/>
      <c r="GP261" s="270"/>
      <c r="GQ261" s="270"/>
      <c r="GR261" s="270"/>
      <c r="GS261" s="270"/>
      <c r="GT261" s="270"/>
      <c r="GU261" s="270"/>
      <c r="GV261" s="270"/>
      <c r="GW261" s="270"/>
      <c r="GX261" s="270"/>
      <c r="GY261" s="270"/>
      <c r="GZ261" s="270"/>
      <c r="HA261" s="270"/>
      <c r="HB261" s="270"/>
      <c r="HC261" s="270"/>
      <c r="HD261" s="270"/>
      <c r="HE261" s="270"/>
      <c r="HF261" s="270"/>
      <c r="HG261" s="270"/>
      <c r="HH261" s="270"/>
      <c r="HI261" s="270"/>
      <c r="HJ261" s="270"/>
      <c r="HK261" s="270"/>
      <c r="HL261" s="270"/>
      <c r="HM261" s="270"/>
      <c r="HN261" s="270"/>
      <c r="HO261" s="270"/>
      <c r="HP261" s="270"/>
      <c r="HQ261" s="270"/>
      <c r="HR261" s="270"/>
      <c r="HS261" s="270"/>
      <c r="HT261" s="270"/>
      <c r="HU261" s="270"/>
      <c r="HV261" s="270"/>
      <c r="HW261" s="270"/>
      <c r="HX261" s="270"/>
      <c r="HY261" s="270"/>
      <c r="HZ261" s="270"/>
      <c r="IA261" s="270"/>
      <c r="IB261" s="270"/>
      <c r="IC261" s="270"/>
      <c r="ID261" s="270"/>
      <c r="IE261" s="270"/>
      <c r="IF261" s="270"/>
      <c r="IG261" s="270"/>
      <c r="IH261" s="270"/>
    </row>
    <row r="262" spans="1:242" ht="12.75" customHeight="1" x14ac:dyDescent="0.2">
      <c r="A262" s="374" t="s">
        <v>1599</v>
      </c>
      <c r="B262" s="270">
        <v>70</v>
      </c>
      <c r="C262" s="270">
        <v>70</v>
      </c>
      <c r="D262" s="270">
        <v>70</v>
      </c>
      <c r="E262" s="270">
        <v>0</v>
      </c>
      <c r="F262" s="270">
        <v>0</v>
      </c>
      <c r="G262" s="270">
        <v>0</v>
      </c>
      <c r="H262" s="270">
        <v>0</v>
      </c>
      <c r="I262" s="270">
        <v>70</v>
      </c>
      <c r="J262" s="270">
        <v>0</v>
      </c>
      <c r="K262" s="270">
        <v>0</v>
      </c>
      <c r="L262" s="270">
        <v>0</v>
      </c>
      <c r="M262" s="270">
        <v>0</v>
      </c>
      <c r="N262" s="270">
        <v>0</v>
      </c>
      <c r="O262" s="270">
        <v>0</v>
      </c>
      <c r="P262" s="270">
        <v>0</v>
      </c>
      <c r="Q262" s="270">
        <v>0</v>
      </c>
      <c r="R262" s="270">
        <v>0</v>
      </c>
      <c r="S262" s="270">
        <v>0</v>
      </c>
      <c r="T262" s="270">
        <v>0</v>
      </c>
      <c r="U262" s="270">
        <v>0</v>
      </c>
      <c r="V262" s="270">
        <v>0</v>
      </c>
      <c r="W262" s="270">
        <v>0</v>
      </c>
      <c r="X262" s="270">
        <v>41.242857139999998</v>
      </c>
      <c r="Y262" s="270">
        <v>0</v>
      </c>
      <c r="Z262" s="270">
        <v>25</v>
      </c>
      <c r="AA262" s="270">
        <v>15</v>
      </c>
      <c r="AB262" s="270">
        <v>20</v>
      </c>
      <c r="AC262" s="270">
        <v>10</v>
      </c>
      <c r="AD262" s="270" t="s">
        <v>1676</v>
      </c>
      <c r="AE262" s="270">
        <v>0</v>
      </c>
      <c r="AF262" s="270">
        <v>0</v>
      </c>
      <c r="AG262" s="270">
        <v>0</v>
      </c>
      <c r="AH262" s="270">
        <v>0</v>
      </c>
      <c r="AI262" s="270">
        <v>0</v>
      </c>
      <c r="AJ262" s="270">
        <v>0</v>
      </c>
      <c r="AK262" s="270">
        <v>0</v>
      </c>
      <c r="AL262" s="270">
        <v>0</v>
      </c>
      <c r="AM262" s="270">
        <v>0</v>
      </c>
      <c r="AN262" s="270">
        <v>0</v>
      </c>
      <c r="AO262" s="270">
        <v>0</v>
      </c>
      <c r="AP262" s="270">
        <v>0</v>
      </c>
      <c r="AQ262" s="270">
        <v>0</v>
      </c>
      <c r="AR262" s="270">
        <v>70</v>
      </c>
      <c r="AS262" s="270">
        <v>0</v>
      </c>
      <c r="AT262" s="270">
        <v>0</v>
      </c>
      <c r="AU262" s="270">
        <v>0</v>
      </c>
      <c r="AV262" s="270">
        <v>0</v>
      </c>
      <c r="AW262" s="270">
        <v>0</v>
      </c>
      <c r="AX262" s="270">
        <v>0</v>
      </c>
      <c r="AY262" s="270">
        <v>0</v>
      </c>
      <c r="AZ262" s="270">
        <v>0</v>
      </c>
      <c r="BA262" s="270">
        <v>0</v>
      </c>
      <c r="BB262" s="270">
        <v>0</v>
      </c>
      <c r="BC262" s="270">
        <v>0</v>
      </c>
      <c r="BD262" s="270">
        <v>0</v>
      </c>
      <c r="BE262" s="270">
        <v>0</v>
      </c>
      <c r="BF262" s="270">
        <v>0</v>
      </c>
      <c r="BG262" s="270">
        <v>0</v>
      </c>
      <c r="BH262" s="270">
        <v>0</v>
      </c>
      <c r="BI262" s="270">
        <v>0</v>
      </c>
      <c r="BJ262" s="270">
        <v>0</v>
      </c>
      <c r="BK262" s="270">
        <v>0</v>
      </c>
      <c r="BL262" s="270">
        <v>0</v>
      </c>
      <c r="BM262" s="270">
        <v>0</v>
      </c>
      <c r="BN262" s="270">
        <v>0</v>
      </c>
      <c r="BO262" s="270">
        <v>0</v>
      </c>
      <c r="BP262" s="270">
        <v>0</v>
      </c>
      <c r="BQ262" s="270">
        <v>0</v>
      </c>
      <c r="BR262" s="270">
        <v>0</v>
      </c>
      <c r="BS262" s="270">
        <v>0</v>
      </c>
      <c r="BT262" s="270">
        <v>70</v>
      </c>
      <c r="BU262" s="270">
        <v>0</v>
      </c>
      <c r="BV262" s="270">
        <v>0</v>
      </c>
      <c r="BW262" s="270">
        <v>0</v>
      </c>
      <c r="BX262" s="270">
        <v>0</v>
      </c>
      <c r="BY262" s="270">
        <v>0</v>
      </c>
      <c r="BZ262" s="270">
        <v>0</v>
      </c>
      <c r="CA262" s="270">
        <v>0</v>
      </c>
      <c r="CB262" s="270">
        <v>0</v>
      </c>
      <c r="CC262" s="270">
        <v>0</v>
      </c>
      <c r="CD262" s="270">
        <v>0</v>
      </c>
      <c r="CE262" s="270">
        <v>0</v>
      </c>
      <c r="CF262" s="270">
        <v>0</v>
      </c>
      <c r="CG262" s="270">
        <v>70</v>
      </c>
      <c r="CH262" s="270">
        <v>0</v>
      </c>
      <c r="CI262" s="270">
        <v>0</v>
      </c>
      <c r="CJ262" s="270">
        <v>70</v>
      </c>
      <c r="CK262" s="270">
        <v>0</v>
      </c>
      <c r="CL262" s="270">
        <v>0</v>
      </c>
      <c r="CM262" s="270">
        <v>0</v>
      </c>
      <c r="CN262" s="270">
        <v>0</v>
      </c>
      <c r="CO262" s="270">
        <v>0</v>
      </c>
      <c r="CP262" s="270">
        <v>0</v>
      </c>
      <c r="CQ262" s="270">
        <v>0</v>
      </c>
      <c r="CR262" s="270">
        <v>0</v>
      </c>
      <c r="CS262" s="270">
        <v>0</v>
      </c>
      <c r="CT262" s="270">
        <v>0</v>
      </c>
      <c r="CU262" s="270"/>
      <c r="CV262" s="270">
        <v>0</v>
      </c>
      <c r="CW262" s="270">
        <v>0</v>
      </c>
      <c r="CX262" s="270">
        <v>0</v>
      </c>
      <c r="CY262" s="270">
        <v>0</v>
      </c>
      <c r="CZ262" s="270">
        <v>0</v>
      </c>
      <c r="DA262" s="270">
        <v>0</v>
      </c>
      <c r="DB262" s="270">
        <v>0</v>
      </c>
      <c r="DC262" s="270">
        <v>0</v>
      </c>
      <c r="DD262" s="270">
        <v>0</v>
      </c>
      <c r="DE262" s="270">
        <v>0</v>
      </c>
      <c r="DF262" s="270">
        <v>0</v>
      </c>
      <c r="DG262" s="270">
        <v>0</v>
      </c>
      <c r="DH262" s="270">
        <v>0</v>
      </c>
      <c r="DI262" s="270">
        <v>0</v>
      </c>
      <c r="DJ262" s="270">
        <v>0</v>
      </c>
      <c r="DK262" s="270">
        <v>0</v>
      </c>
      <c r="DL262" s="270">
        <v>0</v>
      </c>
      <c r="DM262" s="270">
        <v>0</v>
      </c>
      <c r="DN262" s="270">
        <v>0</v>
      </c>
      <c r="DO262" s="270">
        <v>0</v>
      </c>
      <c r="DP262" s="270">
        <v>0</v>
      </c>
      <c r="DQ262" s="270">
        <v>0</v>
      </c>
      <c r="DR262" s="270"/>
      <c r="DS262" s="270">
        <v>0</v>
      </c>
      <c r="DT262" s="270">
        <v>0</v>
      </c>
      <c r="DU262" s="270">
        <v>0</v>
      </c>
      <c r="DV262" s="270">
        <v>0</v>
      </c>
      <c r="DW262" s="270">
        <v>0</v>
      </c>
      <c r="DX262" s="270">
        <v>0</v>
      </c>
      <c r="DY262" s="270">
        <v>0</v>
      </c>
      <c r="DZ262" s="270">
        <v>0</v>
      </c>
      <c r="EA262" s="270">
        <v>0</v>
      </c>
      <c r="EB262" s="270">
        <v>0</v>
      </c>
      <c r="EC262" s="270">
        <v>0</v>
      </c>
      <c r="ED262" s="270">
        <v>0</v>
      </c>
      <c r="EE262" s="270">
        <v>0</v>
      </c>
      <c r="EF262" s="270">
        <v>0</v>
      </c>
      <c r="EG262" s="270">
        <v>0</v>
      </c>
      <c r="EH262" s="270">
        <v>0</v>
      </c>
      <c r="EI262" s="270">
        <v>0</v>
      </c>
      <c r="EJ262" s="270">
        <v>0</v>
      </c>
      <c r="EK262" s="270">
        <v>0</v>
      </c>
      <c r="EL262" s="270">
        <v>0</v>
      </c>
      <c r="EM262" s="270">
        <v>0</v>
      </c>
      <c r="EN262" s="270">
        <v>0</v>
      </c>
      <c r="EO262" s="270">
        <v>0</v>
      </c>
      <c r="EP262" s="270">
        <v>0</v>
      </c>
      <c r="EQ262" s="270">
        <v>0</v>
      </c>
      <c r="ER262" s="270">
        <v>0</v>
      </c>
      <c r="ES262" s="270">
        <v>0</v>
      </c>
      <c r="ET262" s="270">
        <v>0</v>
      </c>
      <c r="EU262" s="270">
        <v>0</v>
      </c>
      <c r="EV262" s="270">
        <v>0</v>
      </c>
      <c r="EW262" s="270">
        <v>0</v>
      </c>
      <c r="EX262" s="270">
        <v>0</v>
      </c>
      <c r="EY262" s="270">
        <v>0</v>
      </c>
      <c r="EZ262" s="270">
        <v>0</v>
      </c>
      <c r="FA262" s="270">
        <v>0</v>
      </c>
      <c r="FB262" s="270">
        <v>0</v>
      </c>
      <c r="FC262" s="270">
        <v>0</v>
      </c>
      <c r="FD262" s="270">
        <v>0</v>
      </c>
      <c r="FE262" s="270">
        <v>0</v>
      </c>
      <c r="FF262" s="270">
        <v>0</v>
      </c>
      <c r="FG262" s="270"/>
      <c r="FH262" s="270">
        <v>0</v>
      </c>
      <c r="FI262" s="270"/>
      <c r="FJ262" s="270">
        <v>0</v>
      </c>
      <c r="FK262" s="270">
        <v>0</v>
      </c>
      <c r="FL262" s="270">
        <v>0</v>
      </c>
      <c r="FM262" s="270">
        <v>0</v>
      </c>
      <c r="FN262" s="270">
        <v>0</v>
      </c>
      <c r="FO262" s="351">
        <v>70</v>
      </c>
      <c r="FP262" s="351">
        <v>70</v>
      </c>
      <c r="FQ262" s="351">
        <v>0</v>
      </c>
      <c r="FR262" s="13"/>
      <c r="FS262" s="270"/>
      <c r="FT262" s="270"/>
      <c r="FU262" s="270"/>
      <c r="FV262" s="270"/>
      <c r="FW262" s="270"/>
      <c r="FX262" s="270"/>
      <c r="FY262" s="270"/>
      <c r="FZ262" s="270"/>
      <c r="GA262" s="270"/>
      <c r="GB262" s="270"/>
      <c r="GC262" s="270"/>
      <c r="GD262" s="270"/>
      <c r="GE262" s="270"/>
      <c r="GF262" s="270"/>
      <c r="GG262" s="270"/>
      <c r="GH262" s="270"/>
      <c r="GI262" s="270"/>
      <c r="GJ262" s="270"/>
      <c r="GK262" s="270"/>
      <c r="GL262" s="270"/>
      <c r="GM262" s="270"/>
      <c r="GN262" s="270"/>
      <c r="GO262" s="270"/>
      <c r="GP262" s="270"/>
      <c r="GQ262" s="270"/>
      <c r="GR262" s="270"/>
      <c r="GS262" s="270"/>
      <c r="GT262" s="270"/>
      <c r="GU262" s="270"/>
      <c r="GV262" s="270"/>
      <c r="GW262" s="270"/>
      <c r="GX262" s="270"/>
      <c r="GY262" s="270"/>
      <c r="GZ262" s="270"/>
      <c r="HA262" s="270"/>
      <c r="HB262" s="270"/>
      <c r="HC262" s="270"/>
      <c r="HD262" s="270"/>
      <c r="HE262" s="270"/>
      <c r="HF262" s="270"/>
      <c r="HG262" s="270"/>
      <c r="HH262" s="270"/>
      <c r="HI262" s="270"/>
      <c r="HJ262" s="270"/>
      <c r="HK262" s="270"/>
      <c r="HL262" s="270"/>
      <c r="HM262" s="270"/>
      <c r="HN262" s="270"/>
      <c r="HO262" s="270"/>
      <c r="HP262" s="270"/>
      <c r="HQ262" s="270"/>
      <c r="HR262" s="270"/>
      <c r="HS262" s="270"/>
      <c r="HT262" s="270"/>
      <c r="HU262" s="270"/>
      <c r="HV262" s="270"/>
      <c r="HW262" s="270"/>
      <c r="HX262" s="270"/>
      <c r="HY262" s="270"/>
      <c r="HZ262" s="270"/>
      <c r="IA262" s="270"/>
      <c r="IB262" s="270"/>
      <c r="IC262" s="270"/>
      <c r="ID262" s="270"/>
      <c r="IE262" s="270"/>
      <c r="IF262" s="270"/>
      <c r="IG262" s="270"/>
      <c r="IH262" s="270"/>
    </row>
    <row r="263" spans="1:242" ht="12.75" customHeight="1" x14ac:dyDescent="0.2">
      <c r="A263" s="374" t="s">
        <v>1223</v>
      </c>
      <c r="B263" s="270">
        <v>2595</v>
      </c>
      <c r="C263" s="270">
        <v>2595</v>
      </c>
      <c r="D263" s="270">
        <v>1000</v>
      </c>
      <c r="E263" s="270">
        <v>1595</v>
      </c>
      <c r="F263" s="270">
        <v>0</v>
      </c>
      <c r="G263" s="270">
        <v>0</v>
      </c>
      <c r="H263" s="270">
        <v>2595</v>
      </c>
      <c r="I263" s="270">
        <v>590</v>
      </c>
      <c r="J263" s="270">
        <v>2005</v>
      </c>
      <c r="K263" s="270">
        <v>1355</v>
      </c>
      <c r="L263" s="270">
        <v>41.560324829999999</v>
      </c>
      <c r="M263" s="270">
        <v>32</v>
      </c>
      <c r="N263" s="270">
        <v>1200</v>
      </c>
      <c r="O263" s="270">
        <v>810</v>
      </c>
      <c r="P263" s="270">
        <v>375</v>
      </c>
      <c r="Q263" s="270">
        <v>175</v>
      </c>
      <c r="R263" s="270">
        <v>15</v>
      </c>
      <c r="S263" s="270" t="s">
        <v>1676</v>
      </c>
      <c r="T263" s="270">
        <v>0</v>
      </c>
      <c r="U263" s="270">
        <v>0</v>
      </c>
      <c r="V263" s="270">
        <v>2.2944162440000002</v>
      </c>
      <c r="W263" s="270">
        <v>2</v>
      </c>
      <c r="X263" s="270">
        <v>58.711085359999998</v>
      </c>
      <c r="Y263" s="270">
        <v>0</v>
      </c>
      <c r="Z263" s="270">
        <v>125</v>
      </c>
      <c r="AA263" s="270">
        <v>410</v>
      </c>
      <c r="AB263" s="270">
        <v>735</v>
      </c>
      <c r="AC263" s="270">
        <v>850</v>
      </c>
      <c r="AD263" s="270">
        <v>445</v>
      </c>
      <c r="AE263" s="270">
        <v>25</v>
      </c>
      <c r="AF263" s="270">
        <v>710</v>
      </c>
      <c r="AG263" s="270">
        <v>0</v>
      </c>
      <c r="AH263" s="270">
        <v>0</v>
      </c>
      <c r="AI263" s="270">
        <v>0</v>
      </c>
      <c r="AJ263" s="270">
        <v>0</v>
      </c>
      <c r="AK263" s="270">
        <v>0</v>
      </c>
      <c r="AL263" s="270">
        <v>0</v>
      </c>
      <c r="AM263" s="270">
        <v>0</v>
      </c>
      <c r="AN263" s="270">
        <v>0</v>
      </c>
      <c r="AO263" s="270">
        <v>0</v>
      </c>
      <c r="AP263" s="270">
        <v>0</v>
      </c>
      <c r="AQ263" s="270" t="s">
        <v>1676</v>
      </c>
      <c r="AR263" s="270">
        <v>0</v>
      </c>
      <c r="AS263" s="270">
        <v>0</v>
      </c>
      <c r="AT263" s="270">
        <v>0</v>
      </c>
      <c r="AU263" s="270">
        <v>0</v>
      </c>
      <c r="AV263" s="270">
        <v>15</v>
      </c>
      <c r="AW263" s="270">
        <v>215</v>
      </c>
      <c r="AX263" s="270" t="s">
        <v>1676</v>
      </c>
      <c r="AY263" s="270">
        <v>415</v>
      </c>
      <c r="AZ263" s="270">
        <v>1095</v>
      </c>
      <c r="BA263" s="270">
        <v>75</v>
      </c>
      <c r="BB263" s="270">
        <v>60</v>
      </c>
      <c r="BC263" s="270" t="s">
        <v>1676</v>
      </c>
      <c r="BD263" s="270">
        <v>15</v>
      </c>
      <c r="BE263" s="270" t="s">
        <v>1676</v>
      </c>
      <c r="BF263" s="270">
        <v>0</v>
      </c>
      <c r="BG263" s="270">
        <v>0</v>
      </c>
      <c r="BH263" s="270">
        <v>200</v>
      </c>
      <c r="BI263" s="270">
        <v>0</v>
      </c>
      <c r="BJ263" s="270">
        <v>0</v>
      </c>
      <c r="BK263" s="270">
        <v>0</v>
      </c>
      <c r="BL263" s="270">
        <v>0</v>
      </c>
      <c r="BM263" s="270" t="s">
        <v>1676</v>
      </c>
      <c r="BN263" s="270" t="s">
        <v>1676</v>
      </c>
      <c r="BO263" s="270">
        <v>2280</v>
      </c>
      <c r="BP263" s="270">
        <v>0</v>
      </c>
      <c r="BQ263" s="270">
        <v>0</v>
      </c>
      <c r="BR263" s="270">
        <v>0</v>
      </c>
      <c r="BS263" s="270" t="s">
        <v>1676</v>
      </c>
      <c r="BT263" s="270">
        <v>15</v>
      </c>
      <c r="BU263" s="270">
        <v>70</v>
      </c>
      <c r="BV263" s="270">
        <v>0</v>
      </c>
      <c r="BW263" s="270" t="s">
        <v>1676</v>
      </c>
      <c r="BX263" s="270" t="s">
        <v>1676</v>
      </c>
      <c r="BY263" s="270">
        <v>35</v>
      </c>
      <c r="BZ263" s="270">
        <v>0</v>
      </c>
      <c r="CA263" s="270">
        <v>0</v>
      </c>
      <c r="CB263" s="270">
        <v>0</v>
      </c>
      <c r="CC263" s="270">
        <v>0</v>
      </c>
      <c r="CD263" s="270">
        <v>105</v>
      </c>
      <c r="CE263" s="270">
        <v>10</v>
      </c>
      <c r="CF263" s="270">
        <v>0</v>
      </c>
      <c r="CG263" s="270">
        <v>2445</v>
      </c>
      <c r="CH263" s="270">
        <v>0</v>
      </c>
      <c r="CI263" s="270">
        <v>0</v>
      </c>
      <c r="CJ263" s="270">
        <v>0</v>
      </c>
      <c r="CK263" s="270">
        <v>1685</v>
      </c>
      <c r="CL263" s="270">
        <v>0</v>
      </c>
      <c r="CM263" s="270">
        <v>0</v>
      </c>
      <c r="CN263" s="270">
        <v>0</v>
      </c>
      <c r="CO263" s="270">
        <v>0</v>
      </c>
      <c r="CP263" s="270">
        <v>0</v>
      </c>
      <c r="CQ263" s="270">
        <v>0</v>
      </c>
      <c r="CR263" s="270">
        <v>0</v>
      </c>
      <c r="CS263" s="270">
        <v>0</v>
      </c>
      <c r="CT263" s="270">
        <v>0</v>
      </c>
      <c r="CU263" s="270"/>
      <c r="CV263" s="270">
        <v>0</v>
      </c>
      <c r="CW263" s="270">
        <v>0</v>
      </c>
      <c r="CX263" s="270">
        <v>0</v>
      </c>
      <c r="CY263" s="270">
        <v>0</v>
      </c>
      <c r="CZ263" s="270">
        <v>0</v>
      </c>
      <c r="DA263" s="270">
        <v>0</v>
      </c>
      <c r="DB263" s="270">
        <v>915</v>
      </c>
      <c r="DC263" s="270">
        <v>0</v>
      </c>
      <c r="DD263" s="270">
        <v>0</v>
      </c>
      <c r="DE263" s="270">
        <v>0</v>
      </c>
      <c r="DF263" s="270">
        <v>0</v>
      </c>
      <c r="DG263" s="270">
        <v>0</v>
      </c>
      <c r="DH263" s="270">
        <v>0</v>
      </c>
      <c r="DI263" s="270">
        <v>0</v>
      </c>
      <c r="DJ263" s="270">
        <v>0</v>
      </c>
      <c r="DK263" s="270">
        <v>0</v>
      </c>
      <c r="DL263" s="270">
        <v>0</v>
      </c>
      <c r="DM263" s="270">
        <v>0</v>
      </c>
      <c r="DN263" s="270">
        <v>0</v>
      </c>
      <c r="DO263" s="270">
        <v>0</v>
      </c>
      <c r="DP263" s="270">
        <v>0</v>
      </c>
      <c r="DQ263" s="270">
        <v>0</v>
      </c>
      <c r="DR263" s="270"/>
      <c r="DS263" s="270">
        <v>0</v>
      </c>
      <c r="DT263" s="270">
        <v>0</v>
      </c>
      <c r="DU263" s="270">
        <v>0</v>
      </c>
      <c r="DV263" s="270">
        <v>0</v>
      </c>
      <c r="DW263" s="270">
        <v>0</v>
      </c>
      <c r="DX263" s="270">
        <v>0</v>
      </c>
      <c r="DY263" s="270">
        <v>0</v>
      </c>
      <c r="DZ263" s="270">
        <v>0</v>
      </c>
      <c r="EA263" s="270">
        <v>0</v>
      </c>
      <c r="EB263" s="270">
        <v>0</v>
      </c>
      <c r="EC263" s="270">
        <v>0</v>
      </c>
      <c r="ED263" s="270">
        <v>0</v>
      </c>
      <c r="EE263" s="270">
        <v>0</v>
      </c>
      <c r="EF263" s="270">
        <v>0</v>
      </c>
      <c r="EG263" s="270">
        <v>0</v>
      </c>
      <c r="EH263" s="270">
        <v>0</v>
      </c>
      <c r="EI263" s="270">
        <v>0</v>
      </c>
      <c r="EJ263" s="270">
        <v>0</v>
      </c>
      <c r="EK263" s="270">
        <v>0</v>
      </c>
      <c r="EL263" s="270">
        <v>0</v>
      </c>
      <c r="EM263" s="270">
        <v>0</v>
      </c>
      <c r="EN263" s="270">
        <v>0</v>
      </c>
      <c r="EO263" s="270">
        <v>0</v>
      </c>
      <c r="EP263" s="270">
        <v>0</v>
      </c>
      <c r="EQ263" s="270">
        <v>0</v>
      </c>
      <c r="ER263" s="270">
        <v>0</v>
      </c>
      <c r="ES263" s="270">
        <v>0</v>
      </c>
      <c r="ET263" s="270">
        <v>0</v>
      </c>
      <c r="EU263" s="270">
        <v>0</v>
      </c>
      <c r="EV263" s="270">
        <v>0</v>
      </c>
      <c r="EW263" s="270">
        <v>0</v>
      </c>
      <c r="EX263" s="270">
        <v>0</v>
      </c>
      <c r="EY263" s="270">
        <v>0</v>
      </c>
      <c r="EZ263" s="270">
        <v>0</v>
      </c>
      <c r="FA263" s="270">
        <v>0</v>
      </c>
      <c r="FB263" s="270">
        <v>0</v>
      </c>
      <c r="FC263" s="270">
        <v>0</v>
      </c>
      <c r="FD263" s="270">
        <v>0</v>
      </c>
      <c r="FE263" s="270">
        <v>0</v>
      </c>
      <c r="FF263" s="270">
        <v>0</v>
      </c>
      <c r="FG263" s="270"/>
      <c r="FH263" s="270">
        <v>0</v>
      </c>
      <c r="FI263" s="270"/>
      <c r="FJ263" s="270">
        <v>0</v>
      </c>
      <c r="FK263" s="270">
        <v>0</v>
      </c>
      <c r="FL263" s="270">
        <v>0</v>
      </c>
      <c r="FM263" s="270">
        <v>0</v>
      </c>
      <c r="FN263" s="270">
        <v>0</v>
      </c>
      <c r="FO263" s="351">
        <v>2535</v>
      </c>
      <c r="FP263" s="351">
        <v>0</v>
      </c>
      <c r="FQ263" s="351">
        <v>2585</v>
      </c>
      <c r="FR263" s="13"/>
      <c r="FS263" s="270"/>
      <c r="FT263" s="270"/>
      <c r="FU263" s="270"/>
      <c r="FV263" s="270"/>
      <c r="FW263" s="270"/>
      <c r="FX263" s="270"/>
      <c r="FY263" s="270"/>
      <c r="FZ263" s="270"/>
      <c r="GA263" s="270"/>
      <c r="GB263" s="270"/>
      <c r="GC263" s="270"/>
      <c r="GD263" s="270"/>
      <c r="GE263" s="270"/>
      <c r="GF263" s="270"/>
      <c r="GG263" s="270"/>
      <c r="GH263" s="270"/>
      <c r="GI263" s="270"/>
      <c r="GJ263" s="270"/>
      <c r="GK263" s="270"/>
      <c r="GL263" s="270"/>
      <c r="GM263" s="270"/>
      <c r="GN263" s="270"/>
      <c r="GO263" s="270"/>
      <c r="GP263" s="270"/>
      <c r="GQ263" s="270"/>
      <c r="GR263" s="270"/>
      <c r="GS263" s="270"/>
      <c r="GT263" s="270"/>
      <c r="GU263" s="270"/>
      <c r="GV263" s="270"/>
      <c r="GW263" s="270"/>
      <c r="GX263" s="270"/>
      <c r="GY263" s="270"/>
      <c r="GZ263" s="270"/>
      <c r="HA263" s="270"/>
      <c r="HB263" s="270"/>
      <c r="HC263" s="270"/>
      <c r="HD263" s="270"/>
      <c r="HE263" s="270"/>
      <c r="HF263" s="270"/>
      <c r="HG263" s="270"/>
      <c r="HH263" s="270"/>
      <c r="HI263" s="270"/>
      <c r="HJ263" s="270"/>
      <c r="HK263" s="270"/>
      <c r="HL263" s="270"/>
      <c r="HM263" s="270"/>
      <c r="HN263" s="270"/>
      <c r="HO263" s="270"/>
      <c r="HP263" s="270"/>
      <c r="HQ263" s="270"/>
      <c r="HR263" s="270"/>
      <c r="HS263" s="270"/>
      <c r="HT263" s="270"/>
      <c r="HU263" s="270"/>
      <c r="HV263" s="270"/>
      <c r="HW263" s="270"/>
      <c r="HX263" s="270"/>
      <c r="HY263" s="270"/>
      <c r="HZ263" s="270"/>
      <c r="IA263" s="270"/>
      <c r="IB263" s="270"/>
      <c r="IC263" s="270"/>
      <c r="ID263" s="270"/>
      <c r="IE263" s="270"/>
      <c r="IF263" s="270"/>
      <c r="IG263" s="270"/>
      <c r="IH263" s="270"/>
    </row>
    <row r="264" spans="1:242" ht="12.75" customHeight="1" x14ac:dyDescent="0.2">
      <c r="A264" s="374" t="s">
        <v>1628</v>
      </c>
      <c r="B264" s="270">
        <v>3715</v>
      </c>
      <c r="C264" s="270">
        <v>3715</v>
      </c>
      <c r="D264" s="270">
        <v>0</v>
      </c>
      <c r="E264" s="270">
        <v>0</v>
      </c>
      <c r="F264" s="270">
        <v>0</v>
      </c>
      <c r="G264" s="270">
        <v>0</v>
      </c>
      <c r="H264" s="270">
        <v>0</v>
      </c>
      <c r="I264" s="270">
        <v>3715</v>
      </c>
      <c r="J264" s="270">
        <v>0</v>
      </c>
      <c r="K264" s="270">
        <v>0</v>
      </c>
      <c r="L264" s="270">
        <v>0</v>
      </c>
      <c r="M264" s="270">
        <v>0</v>
      </c>
      <c r="N264" s="270">
        <v>0</v>
      </c>
      <c r="O264" s="270">
        <v>0</v>
      </c>
      <c r="P264" s="270">
        <v>0</v>
      </c>
      <c r="Q264" s="270">
        <v>0</v>
      </c>
      <c r="R264" s="270">
        <v>0</v>
      </c>
      <c r="S264" s="270">
        <v>0</v>
      </c>
      <c r="T264" s="270">
        <v>0</v>
      </c>
      <c r="U264" s="270">
        <v>0</v>
      </c>
      <c r="V264" s="270">
        <v>0</v>
      </c>
      <c r="W264" s="270">
        <v>0</v>
      </c>
      <c r="X264" s="270">
        <v>73.692784059999994</v>
      </c>
      <c r="Y264" s="270">
        <v>0</v>
      </c>
      <c r="Z264" s="270">
        <v>10</v>
      </c>
      <c r="AA264" s="270">
        <v>70</v>
      </c>
      <c r="AB264" s="270">
        <v>290</v>
      </c>
      <c r="AC264" s="270">
        <v>1345</v>
      </c>
      <c r="AD264" s="270">
        <v>1860</v>
      </c>
      <c r="AE264" s="270">
        <v>130</v>
      </c>
      <c r="AF264" s="270">
        <v>0</v>
      </c>
      <c r="AG264" s="270">
        <v>0</v>
      </c>
      <c r="AH264" s="270">
        <v>0</v>
      </c>
      <c r="AI264" s="270">
        <v>0</v>
      </c>
      <c r="AJ264" s="270">
        <v>0</v>
      </c>
      <c r="AK264" s="270">
        <v>0</v>
      </c>
      <c r="AL264" s="270">
        <v>0</v>
      </c>
      <c r="AM264" s="270">
        <v>0</v>
      </c>
      <c r="AN264" s="270">
        <v>0</v>
      </c>
      <c r="AO264" s="270">
        <v>0</v>
      </c>
      <c r="AP264" s="270">
        <v>0</v>
      </c>
      <c r="AQ264" s="270">
        <v>0</v>
      </c>
      <c r="AR264" s="270">
        <v>0</v>
      </c>
      <c r="AS264" s="270">
        <v>0</v>
      </c>
      <c r="AT264" s="270">
        <v>0</v>
      </c>
      <c r="AU264" s="270">
        <v>0</v>
      </c>
      <c r="AV264" s="270">
        <v>0</v>
      </c>
      <c r="AW264" s="270">
        <v>0</v>
      </c>
      <c r="AX264" s="270">
        <v>0</v>
      </c>
      <c r="AY264" s="270">
        <v>0</v>
      </c>
      <c r="AZ264" s="270">
        <v>0</v>
      </c>
      <c r="BA264" s="270">
        <v>0</v>
      </c>
      <c r="BB264" s="270">
        <v>3715</v>
      </c>
      <c r="BC264" s="270">
        <v>0</v>
      </c>
      <c r="BD264" s="270">
        <v>0</v>
      </c>
      <c r="BE264" s="270">
        <v>0</v>
      </c>
      <c r="BF264" s="270">
        <v>0</v>
      </c>
      <c r="BG264" s="270">
        <v>0</v>
      </c>
      <c r="BH264" s="270">
        <v>0</v>
      </c>
      <c r="BI264" s="270">
        <v>0</v>
      </c>
      <c r="BJ264" s="270">
        <v>0</v>
      </c>
      <c r="BK264" s="270">
        <v>0</v>
      </c>
      <c r="BL264" s="270">
        <v>0</v>
      </c>
      <c r="BM264" s="270">
        <v>0</v>
      </c>
      <c r="BN264" s="270">
        <v>0</v>
      </c>
      <c r="BO264" s="270">
        <v>0</v>
      </c>
      <c r="BP264" s="270">
        <v>0</v>
      </c>
      <c r="BQ264" s="270">
        <v>0</v>
      </c>
      <c r="BR264" s="270">
        <v>0</v>
      </c>
      <c r="BS264" s="270">
        <v>0</v>
      </c>
      <c r="BT264" s="270">
        <v>3715</v>
      </c>
      <c r="BU264" s="270">
        <v>0</v>
      </c>
      <c r="BV264" s="270">
        <v>0</v>
      </c>
      <c r="BW264" s="270">
        <v>0</v>
      </c>
      <c r="BX264" s="270">
        <v>0</v>
      </c>
      <c r="BY264" s="270">
        <v>0</v>
      </c>
      <c r="BZ264" s="270">
        <v>0</v>
      </c>
      <c r="CA264" s="270">
        <v>0</v>
      </c>
      <c r="CB264" s="270">
        <v>0</v>
      </c>
      <c r="CC264" s="270">
        <v>0</v>
      </c>
      <c r="CD264" s="270">
        <v>0</v>
      </c>
      <c r="CE264" s="270">
        <v>0</v>
      </c>
      <c r="CF264" s="270">
        <v>0</v>
      </c>
      <c r="CG264" s="270">
        <v>3715</v>
      </c>
      <c r="CH264" s="270">
        <v>0</v>
      </c>
      <c r="CI264" s="270">
        <v>0</v>
      </c>
      <c r="CJ264" s="270">
        <v>0</v>
      </c>
      <c r="CK264" s="270">
        <v>0</v>
      </c>
      <c r="CL264" s="270">
        <v>0</v>
      </c>
      <c r="CM264" s="270">
        <v>3715</v>
      </c>
      <c r="CN264" s="270">
        <v>0</v>
      </c>
      <c r="CO264" s="270">
        <v>0</v>
      </c>
      <c r="CP264" s="270">
        <v>0</v>
      </c>
      <c r="CQ264" s="270">
        <v>0</v>
      </c>
      <c r="CR264" s="270">
        <v>0</v>
      </c>
      <c r="CS264" s="270">
        <v>0</v>
      </c>
      <c r="CT264" s="270">
        <v>0</v>
      </c>
      <c r="CU264" s="270"/>
      <c r="CV264" s="270">
        <v>0</v>
      </c>
      <c r="CW264" s="270">
        <v>0</v>
      </c>
      <c r="CX264" s="270">
        <v>0</v>
      </c>
      <c r="CY264" s="270">
        <v>0</v>
      </c>
      <c r="CZ264" s="270">
        <v>0</v>
      </c>
      <c r="DA264" s="270">
        <v>0</v>
      </c>
      <c r="DB264" s="270">
        <v>0</v>
      </c>
      <c r="DC264" s="270">
        <v>0</v>
      </c>
      <c r="DD264" s="270">
        <v>0</v>
      </c>
      <c r="DE264" s="270">
        <v>0</v>
      </c>
      <c r="DF264" s="270">
        <v>0</v>
      </c>
      <c r="DG264" s="270">
        <v>0</v>
      </c>
      <c r="DH264" s="270">
        <v>0</v>
      </c>
      <c r="DI264" s="270">
        <v>0</v>
      </c>
      <c r="DJ264" s="270">
        <v>0</v>
      </c>
      <c r="DK264" s="270">
        <v>0</v>
      </c>
      <c r="DL264" s="270">
        <v>0</v>
      </c>
      <c r="DM264" s="270">
        <v>0</v>
      </c>
      <c r="DN264" s="270">
        <v>0</v>
      </c>
      <c r="DO264" s="270">
        <v>0</v>
      </c>
      <c r="DP264" s="270">
        <v>0</v>
      </c>
      <c r="DQ264" s="270">
        <v>0</v>
      </c>
      <c r="DR264" s="270"/>
      <c r="DS264" s="270">
        <v>0</v>
      </c>
      <c r="DT264" s="270">
        <v>0</v>
      </c>
      <c r="DU264" s="270">
        <v>0</v>
      </c>
      <c r="DV264" s="270">
        <v>0</v>
      </c>
      <c r="DW264" s="270">
        <v>0</v>
      </c>
      <c r="DX264" s="270">
        <v>0</v>
      </c>
      <c r="DY264" s="270">
        <v>0</v>
      </c>
      <c r="DZ264" s="270">
        <v>0</v>
      </c>
      <c r="EA264" s="270">
        <v>0</v>
      </c>
      <c r="EB264" s="270">
        <v>0</v>
      </c>
      <c r="EC264" s="270">
        <v>0</v>
      </c>
      <c r="ED264" s="270">
        <v>0</v>
      </c>
      <c r="EE264" s="270">
        <v>0</v>
      </c>
      <c r="EF264" s="270">
        <v>0</v>
      </c>
      <c r="EG264" s="270">
        <v>0</v>
      </c>
      <c r="EH264" s="270">
        <v>0</v>
      </c>
      <c r="EI264" s="270">
        <v>0</v>
      </c>
      <c r="EJ264" s="270">
        <v>0</v>
      </c>
      <c r="EK264" s="270">
        <v>0</v>
      </c>
      <c r="EL264" s="270">
        <v>0</v>
      </c>
      <c r="EM264" s="270">
        <v>0</v>
      </c>
      <c r="EN264" s="270">
        <v>0</v>
      </c>
      <c r="EO264" s="270">
        <v>0</v>
      </c>
      <c r="EP264" s="270">
        <v>0</v>
      </c>
      <c r="EQ264" s="270">
        <v>0</v>
      </c>
      <c r="ER264" s="270">
        <v>0</v>
      </c>
      <c r="ES264" s="270">
        <v>0</v>
      </c>
      <c r="ET264" s="270">
        <v>0</v>
      </c>
      <c r="EU264" s="270">
        <v>0</v>
      </c>
      <c r="EV264" s="270">
        <v>0</v>
      </c>
      <c r="EW264" s="270">
        <v>0</v>
      </c>
      <c r="EX264" s="270">
        <v>0</v>
      </c>
      <c r="EY264" s="270">
        <v>0</v>
      </c>
      <c r="EZ264" s="270">
        <v>0</v>
      </c>
      <c r="FA264" s="270">
        <v>0</v>
      </c>
      <c r="FB264" s="270">
        <v>0</v>
      </c>
      <c r="FC264" s="270">
        <v>0</v>
      </c>
      <c r="FD264" s="270">
        <v>0</v>
      </c>
      <c r="FE264" s="270">
        <v>0</v>
      </c>
      <c r="FF264" s="270">
        <v>0</v>
      </c>
      <c r="FG264" s="270"/>
      <c r="FH264" s="270">
        <v>0</v>
      </c>
      <c r="FI264" s="270"/>
      <c r="FJ264" s="270">
        <v>0</v>
      </c>
      <c r="FK264" s="270">
        <v>0</v>
      </c>
      <c r="FL264" s="270">
        <v>0</v>
      </c>
      <c r="FM264" s="270">
        <v>0</v>
      </c>
      <c r="FN264" s="270">
        <v>0</v>
      </c>
      <c r="FO264" s="351">
        <v>0</v>
      </c>
      <c r="FP264" s="351">
        <v>3715</v>
      </c>
      <c r="FQ264" s="351">
        <v>0</v>
      </c>
      <c r="FR264" s="13"/>
      <c r="FS264" s="270"/>
      <c r="FT264" s="270"/>
      <c r="FU264" s="270"/>
      <c r="FV264" s="270"/>
      <c r="FW264" s="270"/>
      <c r="FX264" s="270"/>
      <c r="FY264" s="270"/>
      <c r="FZ264" s="270"/>
      <c r="GA264" s="270"/>
      <c r="GB264" s="270"/>
      <c r="GC264" s="270"/>
      <c r="GD264" s="270"/>
      <c r="GE264" s="270"/>
      <c r="GF264" s="270"/>
      <c r="GG264" s="270"/>
      <c r="GH264" s="270"/>
      <c r="GI264" s="270"/>
      <c r="GJ264" s="270"/>
      <c r="GK264" s="270"/>
      <c r="GL264" s="270"/>
      <c r="GM264" s="270"/>
      <c r="GN264" s="270"/>
      <c r="GO264" s="270"/>
      <c r="GP264" s="270"/>
      <c r="GQ264" s="270"/>
      <c r="GR264" s="270"/>
      <c r="GS264" s="270"/>
      <c r="GT264" s="270"/>
      <c r="GU264" s="270"/>
      <c r="GV264" s="270"/>
      <c r="GW264" s="270"/>
      <c r="GX264" s="270"/>
      <c r="GY264" s="270"/>
      <c r="GZ264" s="270"/>
      <c r="HA264" s="270"/>
      <c r="HB264" s="270"/>
      <c r="HC264" s="270"/>
      <c r="HD264" s="270"/>
      <c r="HE264" s="270"/>
      <c r="HF264" s="270"/>
      <c r="HG264" s="270"/>
      <c r="HH264" s="270"/>
      <c r="HI264" s="270"/>
      <c r="HJ264" s="270"/>
      <c r="HK264" s="270"/>
      <c r="HL264" s="270"/>
      <c r="HM264" s="270"/>
      <c r="HN264" s="270"/>
      <c r="HO264" s="270"/>
      <c r="HP264" s="270"/>
      <c r="HQ264" s="270"/>
      <c r="HR264" s="270"/>
      <c r="HS264" s="270"/>
      <c r="HT264" s="270"/>
      <c r="HU264" s="270"/>
      <c r="HV264" s="270"/>
      <c r="HW264" s="270"/>
      <c r="HX264" s="270"/>
      <c r="HY264" s="270"/>
      <c r="HZ264" s="270"/>
      <c r="IA264" s="270"/>
      <c r="IB264" s="270"/>
      <c r="IC264" s="270"/>
      <c r="ID264" s="270"/>
      <c r="IE264" s="270"/>
      <c r="IF264" s="270"/>
      <c r="IG264" s="270"/>
      <c r="IH264" s="270"/>
    </row>
    <row r="265" spans="1:242" ht="12.75" customHeight="1" x14ac:dyDescent="0.2">
      <c r="A265" s="374" t="s">
        <v>1629</v>
      </c>
      <c r="B265" s="270">
        <v>10</v>
      </c>
      <c r="C265" s="270">
        <v>10</v>
      </c>
      <c r="D265" s="270">
        <v>0</v>
      </c>
      <c r="E265" s="270">
        <v>0</v>
      </c>
      <c r="F265" s="270">
        <v>0</v>
      </c>
      <c r="G265" s="270">
        <v>0</v>
      </c>
      <c r="H265" s="270">
        <v>0</v>
      </c>
      <c r="I265" s="270">
        <v>10</v>
      </c>
      <c r="J265" s="270">
        <v>0</v>
      </c>
      <c r="K265" s="270">
        <v>0</v>
      </c>
      <c r="L265" s="270">
        <v>0</v>
      </c>
      <c r="M265" s="270">
        <v>0</v>
      </c>
      <c r="N265" s="270">
        <v>0</v>
      </c>
      <c r="O265" s="270">
        <v>0</v>
      </c>
      <c r="P265" s="270">
        <v>0</v>
      </c>
      <c r="Q265" s="270">
        <v>0</v>
      </c>
      <c r="R265" s="270">
        <v>0</v>
      </c>
      <c r="S265" s="270">
        <v>0</v>
      </c>
      <c r="T265" s="270">
        <v>0</v>
      </c>
      <c r="U265" s="270">
        <v>0</v>
      </c>
      <c r="V265" s="270">
        <v>0</v>
      </c>
      <c r="W265" s="270">
        <v>0</v>
      </c>
      <c r="X265" s="270">
        <v>64.400000000000006</v>
      </c>
      <c r="Y265" s="270">
        <v>0</v>
      </c>
      <c r="Z265" s="270">
        <v>0</v>
      </c>
      <c r="AA265" s="270" t="s">
        <v>1676</v>
      </c>
      <c r="AB265" s="270" t="s">
        <v>1676</v>
      </c>
      <c r="AC265" s="270" t="s">
        <v>1676</v>
      </c>
      <c r="AD265" s="270" t="s">
        <v>1676</v>
      </c>
      <c r="AE265" s="270">
        <v>0</v>
      </c>
      <c r="AF265" s="270">
        <v>0</v>
      </c>
      <c r="AG265" s="270">
        <v>0</v>
      </c>
      <c r="AH265" s="270">
        <v>0</v>
      </c>
      <c r="AI265" s="270">
        <v>0</v>
      </c>
      <c r="AJ265" s="270">
        <v>0</v>
      </c>
      <c r="AK265" s="270">
        <v>0</v>
      </c>
      <c r="AL265" s="270">
        <v>0</v>
      </c>
      <c r="AM265" s="270">
        <v>0</v>
      </c>
      <c r="AN265" s="270">
        <v>0</v>
      </c>
      <c r="AO265" s="270">
        <v>0</v>
      </c>
      <c r="AP265" s="270">
        <v>0</v>
      </c>
      <c r="AQ265" s="270">
        <v>0</v>
      </c>
      <c r="AR265" s="270">
        <v>0</v>
      </c>
      <c r="AS265" s="270">
        <v>0</v>
      </c>
      <c r="AT265" s="270">
        <v>0</v>
      </c>
      <c r="AU265" s="270">
        <v>0</v>
      </c>
      <c r="AV265" s="270">
        <v>0</v>
      </c>
      <c r="AW265" s="270">
        <v>0</v>
      </c>
      <c r="AX265" s="270">
        <v>0</v>
      </c>
      <c r="AY265" s="270">
        <v>0</v>
      </c>
      <c r="AZ265" s="270">
        <v>0</v>
      </c>
      <c r="BA265" s="270">
        <v>0</v>
      </c>
      <c r="BB265" s="270">
        <v>10</v>
      </c>
      <c r="BC265" s="270">
        <v>0</v>
      </c>
      <c r="BD265" s="270">
        <v>0</v>
      </c>
      <c r="BE265" s="270">
        <v>0</v>
      </c>
      <c r="BF265" s="270">
        <v>0</v>
      </c>
      <c r="BG265" s="270">
        <v>0</v>
      </c>
      <c r="BH265" s="270">
        <v>0</v>
      </c>
      <c r="BI265" s="270">
        <v>0</v>
      </c>
      <c r="BJ265" s="270">
        <v>0</v>
      </c>
      <c r="BK265" s="270">
        <v>0</v>
      </c>
      <c r="BL265" s="270">
        <v>0</v>
      </c>
      <c r="BM265" s="270">
        <v>0</v>
      </c>
      <c r="BN265" s="270">
        <v>0</v>
      </c>
      <c r="BO265" s="270">
        <v>0</v>
      </c>
      <c r="BP265" s="270">
        <v>0</v>
      </c>
      <c r="BQ265" s="270">
        <v>0</v>
      </c>
      <c r="BR265" s="270">
        <v>0</v>
      </c>
      <c r="BS265" s="270">
        <v>0</v>
      </c>
      <c r="BT265" s="270">
        <v>10</v>
      </c>
      <c r="BU265" s="270">
        <v>0</v>
      </c>
      <c r="BV265" s="270">
        <v>0</v>
      </c>
      <c r="BW265" s="270">
        <v>0</v>
      </c>
      <c r="BX265" s="270">
        <v>0</v>
      </c>
      <c r="BY265" s="270">
        <v>0</v>
      </c>
      <c r="BZ265" s="270">
        <v>0</v>
      </c>
      <c r="CA265" s="270">
        <v>0</v>
      </c>
      <c r="CB265" s="270">
        <v>0</v>
      </c>
      <c r="CC265" s="270">
        <v>0</v>
      </c>
      <c r="CD265" s="270">
        <v>0</v>
      </c>
      <c r="CE265" s="270">
        <v>0</v>
      </c>
      <c r="CF265" s="270">
        <v>0</v>
      </c>
      <c r="CG265" s="270">
        <v>10</v>
      </c>
      <c r="CH265" s="270">
        <v>0</v>
      </c>
      <c r="CI265" s="270">
        <v>0</v>
      </c>
      <c r="CJ265" s="270">
        <v>0</v>
      </c>
      <c r="CK265" s="270">
        <v>0</v>
      </c>
      <c r="CL265" s="270">
        <v>0</v>
      </c>
      <c r="CM265" s="270">
        <v>10</v>
      </c>
      <c r="CN265" s="270">
        <v>0</v>
      </c>
      <c r="CO265" s="270">
        <v>0</v>
      </c>
      <c r="CP265" s="270">
        <v>0</v>
      </c>
      <c r="CQ265" s="270">
        <v>0</v>
      </c>
      <c r="CR265" s="270">
        <v>0</v>
      </c>
      <c r="CS265" s="270">
        <v>0</v>
      </c>
      <c r="CT265" s="270">
        <v>0</v>
      </c>
      <c r="CU265" s="270"/>
      <c r="CV265" s="270">
        <v>0</v>
      </c>
      <c r="CW265" s="270">
        <v>0</v>
      </c>
      <c r="CX265" s="270">
        <v>0</v>
      </c>
      <c r="CY265" s="270">
        <v>0</v>
      </c>
      <c r="CZ265" s="270">
        <v>0</v>
      </c>
      <c r="DA265" s="270">
        <v>0</v>
      </c>
      <c r="DB265" s="270">
        <v>0</v>
      </c>
      <c r="DC265" s="270">
        <v>0</v>
      </c>
      <c r="DD265" s="270">
        <v>0</v>
      </c>
      <c r="DE265" s="270">
        <v>0</v>
      </c>
      <c r="DF265" s="270">
        <v>0</v>
      </c>
      <c r="DG265" s="270">
        <v>0</v>
      </c>
      <c r="DH265" s="270">
        <v>0</v>
      </c>
      <c r="DI265" s="270">
        <v>0</v>
      </c>
      <c r="DJ265" s="270">
        <v>0</v>
      </c>
      <c r="DK265" s="270">
        <v>0</v>
      </c>
      <c r="DL265" s="270">
        <v>0</v>
      </c>
      <c r="DM265" s="270">
        <v>0</v>
      </c>
      <c r="DN265" s="270">
        <v>0</v>
      </c>
      <c r="DO265" s="270">
        <v>0</v>
      </c>
      <c r="DP265" s="270">
        <v>0</v>
      </c>
      <c r="DQ265" s="270">
        <v>0</v>
      </c>
      <c r="DR265" s="270"/>
      <c r="DS265" s="270">
        <v>0</v>
      </c>
      <c r="DT265" s="270">
        <v>0</v>
      </c>
      <c r="DU265" s="270">
        <v>0</v>
      </c>
      <c r="DV265" s="270">
        <v>0</v>
      </c>
      <c r="DW265" s="270">
        <v>0</v>
      </c>
      <c r="DX265" s="270">
        <v>0</v>
      </c>
      <c r="DY265" s="270">
        <v>0</v>
      </c>
      <c r="DZ265" s="270">
        <v>0</v>
      </c>
      <c r="EA265" s="270">
        <v>0</v>
      </c>
      <c r="EB265" s="270">
        <v>0</v>
      </c>
      <c r="EC265" s="270">
        <v>0</v>
      </c>
      <c r="ED265" s="270">
        <v>0</v>
      </c>
      <c r="EE265" s="270">
        <v>0</v>
      </c>
      <c r="EF265" s="270">
        <v>0</v>
      </c>
      <c r="EG265" s="270">
        <v>0</v>
      </c>
      <c r="EH265" s="270">
        <v>0</v>
      </c>
      <c r="EI265" s="270">
        <v>0</v>
      </c>
      <c r="EJ265" s="270">
        <v>0</v>
      </c>
      <c r="EK265" s="270">
        <v>0</v>
      </c>
      <c r="EL265" s="270">
        <v>0</v>
      </c>
      <c r="EM265" s="270">
        <v>0</v>
      </c>
      <c r="EN265" s="270">
        <v>0</v>
      </c>
      <c r="EO265" s="270">
        <v>0</v>
      </c>
      <c r="EP265" s="270">
        <v>0</v>
      </c>
      <c r="EQ265" s="270">
        <v>0</v>
      </c>
      <c r="ER265" s="270">
        <v>0</v>
      </c>
      <c r="ES265" s="270">
        <v>0</v>
      </c>
      <c r="ET265" s="270">
        <v>0</v>
      </c>
      <c r="EU265" s="270">
        <v>0</v>
      </c>
      <c r="EV265" s="270">
        <v>0</v>
      </c>
      <c r="EW265" s="270">
        <v>0</v>
      </c>
      <c r="EX265" s="270">
        <v>0</v>
      </c>
      <c r="EY265" s="270">
        <v>0</v>
      </c>
      <c r="EZ265" s="270">
        <v>0</v>
      </c>
      <c r="FA265" s="270">
        <v>0</v>
      </c>
      <c r="FB265" s="270">
        <v>0</v>
      </c>
      <c r="FC265" s="270">
        <v>0</v>
      </c>
      <c r="FD265" s="270">
        <v>0</v>
      </c>
      <c r="FE265" s="270">
        <v>0</v>
      </c>
      <c r="FF265" s="270">
        <v>0</v>
      </c>
      <c r="FG265" s="270"/>
      <c r="FH265" s="270">
        <v>0</v>
      </c>
      <c r="FI265" s="270"/>
      <c r="FJ265" s="270">
        <v>0</v>
      </c>
      <c r="FK265" s="270">
        <v>0</v>
      </c>
      <c r="FL265" s="270">
        <v>0</v>
      </c>
      <c r="FM265" s="270">
        <v>0</v>
      </c>
      <c r="FN265" s="270">
        <v>0</v>
      </c>
      <c r="FO265" s="351">
        <v>0</v>
      </c>
      <c r="FP265" s="351">
        <v>10</v>
      </c>
      <c r="FQ265" s="351">
        <v>0</v>
      </c>
      <c r="FR265" s="13"/>
      <c r="FS265" s="270"/>
      <c r="FT265" s="270"/>
      <c r="FU265" s="270"/>
      <c r="FV265" s="270"/>
      <c r="FW265" s="270"/>
      <c r="FX265" s="270"/>
      <c r="FY265" s="270"/>
      <c r="FZ265" s="270"/>
      <c r="GA265" s="270"/>
      <c r="GB265" s="270"/>
      <c r="GC265" s="270"/>
      <c r="GD265" s="270"/>
      <c r="GE265" s="270"/>
      <c r="GF265" s="270"/>
      <c r="GG265" s="270"/>
      <c r="GH265" s="270"/>
      <c r="GI265" s="270"/>
      <c r="GJ265" s="270"/>
      <c r="GK265" s="270"/>
      <c r="GL265" s="270"/>
      <c r="GM265" s="270"/>
      <c r="GN265" s="270"/>
      <c r="GO265" s="270"/>
      <c r="GP265" s="270"/>
      <c r="GQ265" s="270"/>
      <c r="GR265" s="270"/>
      <c r="GS265" s="270"/>
      <c r="GT265" s="270"/>
      <c r="GU265" s="270"/>
      <c r="GV265" s="270"/>
      <c r="GW265" s="270"/>
      <c r="GX265" s="270"/>
      <c r="GY265" s="270"/>
      <c r="GZ265" s="270"/>
      <c r="HA265" s="270"/>
      <c r="HB265" s="270"/>
      <c r="HC265" s="270"/>
      <c r="HD265" s="270"/>
      <c r="HE265" s="270"/>
      <c r="HF265" s="270"/>
      <c r="HG265" s="270"/>
      <c r="HH265" s="270"/>
      <c r="HI265" s="270"/>
      <c r="HJ265" s="270"/>
      <c r="HK265" s="270"/>
      <c r="HL265" s="270"/>
      <c r="HM265" s="270"/>
      <c r="HN265" s="270"/>
      <c r="HO265" s="270"/>
      <c r="HP265" s="270"/>
      <c r="HQ265" s="270"/>
      <c r="HR265" s="270"/>
      <c r="HS265" s="270"/>
      <c r="HT265" s="270"/>
      <c r="HU265" s="270"/>
      <c r="HV265" s="270"/>
      <c r="HW265" s="270"/>
      <c r="HX265" s="270"/>
      <c r="HY265" s="270"/>
      <c r="HZ265" s="270"/>
      <c r="IA265" s="270"/>
      <c r="IB265" s="270"/>
      <c r="IC265" s="270"/>
      <c r="ID265" s="270"/>
      <c r="IE265" s="270"/>
      <c r="IF265" s="270"/>
      <c r="IG265" s="270"/>
      <c r="IH265" s="270"/>
    </row>
    <row r="266" spans="1:242" ht="12.75" customHeight="1" x14ac:dyDescent="0.2">
      <c r="A266" s="374" t="s">
        <v>1630</v>
      </c>
      <c r="B266" s="270" t="s">
        <v>1676</v>
      </c>
      <c r="C266" s="270" t="s">
        <v>1676</v>
      </c>
      <c r="D266" s="270">
        <v>0</v>
      </c>
      <c r="E266" s="270">
        <v>0</v>
      </c>
      <c r="F266" s="270">
        <v>0</v>
      </c>
      <c r="G266" s="270">
        <v>0</v>
      </c>
      <c r="H266" s="270">
        <v>0</v>
      </c>
      <c r="I266" s="270" t="s">
        <v>1676</v>
      </c>
      <c r="J266" s="270">
        <v>0</v>
      </c>
      <c r="K266" s="270">
        <v>0</v>
      </c>
      <c r="L266" s="270" t="s">
        <v>1676</v>
      </c>
      <c r="M266" s="270" t="s">
        <v>1676</v>
      </c>
      <c r="N266" s="270">
        <v>0</v>
      </c>
      <c r="O266" s="270">
        <v>0</v>
      </c>
      <c r="P266" s="270">
        <v>0</v>
      </c>
      <c r="Q266" s="270">
        <v>0</v>
      </c>
      <c r="R266" s="270">
        <v>0</v>
      </c>
      <c r="S266" s="270">
        <v>0</v>
      </c>
      <c r="T266" s="270">
        <v>0</v>
      </c>
      <c r="U266" s="270">
        <v>0</v>
      </c>
      <c r="V266" s="270" t="s">
        <v>1676</v>
      </c>
      <c r="W266" s="270" t="s">
        <v>1676</v>
      </c>
      <c r="X266" s="270" t="s">
        <v>1676</v>
      </c>
      <c r="Y266" s="270">
        <v>0</v>
      </c>
      <c r="Z266" s="270">
        <v>0</v>
      </c>
      <c r="AA266" s="270">
        <v>0</v>
      </c>
      <c r="AB266" s="270" t="s">
        <v>1676</v>
      </c>
      <c r="AC266" s="270">
        <v>0</v>
      </c>
      <c r="AD266" s="270" t="s">
        <v>1676</v>
      </c>
      <c r="AE266" s="270" t="s">
        <v>1676</v>
      </c>
      <c r="AF266" s="270">
        <v>0</v>
      </c>
      <c r="AG266" s="270">
        <v>0</v>
      </c>
      <c r="AH266" s="270">
        <v>0</v>
      </c>
      <c r="AI266" s="270">
        <v>0</v>
      </c>
      <c r="AJ266" s="270">
        <v>0</v>
      </c>
      <c r="AK266" s="270">
        <v>0</v>
      </c>
      <c r="AL266" s="270">
        <v>0</v>
      </c>
      <c r="AM266" s="270">
        <v>0</v>
      </c>
      <c r="AN266" s="270">
        <v>0</v>
      </c>
      <c r="AO266" s="270">
        <v>0</v>
      </c>
      <c r="AP266" s="270">
        <v>0</v>
      </c>
      <c r="AQ266" s="270">
        <v>0</v>
      </c>
      <c r="AR266" s="270">
        <v>0</v>
      </c>
      <c r="AS266" s="270">
        <v>0</v>
      </c>
      <c r="AT266" s="270">
        <v>0</v>
      </c>
      <c r="AU266" s="270">
        <v>0</v>
      </c>
      <c r="AV266" s="270">
        <v>0</v>
      </c>
      <c r="AW266" s="270">
        <v>0</v>
      </c>
      <c r="AX266" s="270">
        <v>0</v>
      </c>
      <c r="AY266" s="270">
        <v>0</v>
      </c>
      <c r="AZ266" s="270">
        <v>0</v>
      </c>
      <c r="BA266" s="270">
        <v>0</v>
      </c>
      <c r="BB266" s="270" t="s">
        <v>1676</v>
      </c>
      <c r="BC266" s="270">
        <v>0</v>
      </c>
      <c r="BD266" s="270">
        <v>0</v>
      </c>
      <c r="BE266" s="270">
        <v>0</v>
      </c>
      <c r="BF266" s="270">
        <v>0</v>
      </c>
      <c r="BG266" s="270">
        <v>0</v>
      </c>
      <c r="BH266" s="270">
        <v>0</v>
      </c>
      <c r="BI266" s="270">
        <v>0</v>
      </c>
      <c r="BJ266" s="270">
        <v>0</v>
      </c>
      <c r="BK266" s="270">
        <v>0</v>
      </c>
      <c r="BL266" s="270">
        <v>0</v>
      </c>
      <c r="BM266" s="270">
        <v>0</v>
      </c>
      <c r="BN266" s="270">
        <v>0</v>
      </c>
      <c r="BO266" s="270">
        <v>0</v>
      </c>
      <c r="BP266" s="270">
        <v>0</v>
      </c>
      <c r="BQ266" s="270">
        <v>0</v>
      </c>
      <c r="BR266" s="270">
        <v>0</v>
      </c>
      <c r="BS266" s="270">
        <v>0</v>
      </c>
      <c r="BT266" s="270" t="s">
        <v>1676</v>
      </c>
      <c r="BU266" s="270">
        <v>0</v>
      </c>
      <c r="BV266" s="270">
        <v>0</v>
      </c>
      <c r="BW266" s="270">
        <v>0</v>
      </c>
      <c r="BX266" s="270">
        <v>0</v>
      </c>
      <c r="BY266" s="270">
        <v>0</v>
      </c>
      <c r="BZ266" s="270">
        <v>0</v>
      </c>
      <c r="CA266" s="270">
        <v>0</v>
      </c>
      <c r="CB266" s="270">
        <v>0</v>
      </c>
      <c r="CC266" s="270">
        <v>0</v>
      </c>
      <c r="CD266" s="270">
        <v>0</v>
      </c>
      <c r="CE266" s="270">
        <v>0</v>
      </c>
      <c r="CF266" s="270">
        <v>0</v>
      </c>
      <c r="CG266" s="270" t="s">
        <v>1676</v>
      </c>
      <c r="CH266" s="270">
        <v>0</v>
      </c>
      <c r="CI266" s="270">
        <v>0</v>
      </c>
      <c r="CJ266" s="270">
        <v>0</v>
      </c>
      <c r="CK266" s="270">
        <v>0</v>
      </c>
      <c r="CL266" s="270">
        <v>0</v>
      </c>
      <c r="CM266" s="270" t="s">
        <v>1676</v>
      </c>
      <c r="CN266" s="270">
        <v>0</v>
      </c>
      <c r="CO266" s="270">
        <v>0</v>
      </c>
      <c r="CP266" s="270">
        <v>0</v>
      </c>
      <c r="CQ266" s="270">
        <v>0</v>
      </c>
      <c r="CR266" s="270">
        <v>0</v>
      </c>
      <c r="CS266" s="270">
        <v>0</v>
      </c>
      <c r="CT266" s="270">
        <v>0</v>
      </c>
      <c r="CU266" s="270"/>
      <c r="CV266" s="270">
        <v>0</v>
      </c>
      <c r="CW266" s="270">
        <v>0</v>
      </c>
      <c r="CX266" s="270">
        <v>0</v>
      </c>
      <c r="CY266" s="270">
        <v>0</v>
      </c>
      <c r="CZ266" s="270">
        <v>0</v>
      </c>
      <c r="DA266" s="270">
        <v>0</v>
      </c>
      <c r="DB266" s="270">
        <v>0</v>
      </c>
      <c r="DC266" s="270">
        <v>0</v>
      </c>
      <c r="DD266" s="270">
        <v>0</v>
      </c>
      <c r="DE266" s="270">
        <v>0</v>
      </c>
      <c r="DF266" s="270">
        <v>0</v>
      </c>
      <c r="DG266" s="270">
        <v>0</v>
      </c>
      <c r="DH266" s="270">
        <v>0</v>
      </c>
      <c r="DI266" s="270">
        <v>0</v>
      </c>
      <c r="DJ266" s="270">
        <v>0</v>
      </c>
      <c r="DK266" s="270">
        <v>0</v>
      </c>
      <c r="DL266" s="270">
        <v>0</v>
      </c>
      <c r="DM266" s="270">
        <v>0</v>
      </c>
      <c r="DN266" s="270">
        <v>0</v>
      </c>
      <c r="DO266" s="270">
        <v>0</v>
      </c>
      <c r="DP266" s="270">
        <v>0</v>
      </c>
      <c r="DQ266" s="270">
        <v>0</v>
      </c>
      <c r="DR266" s="270"/>
      <c r="DS266" s="270">
        <v>0</v>
      </c>
      <c r="DT266" s="270">
        <v>0</v>
      </c>
      <c r="DU266" s="270">
        <v>0</v>
      </c>
      <c r="DV266" s="270">
        <v>0</v>
      </c>
      <c r="DW266" s="270">
        <v>0</v>
      </c>
      <c r="DX266" s="270">
        <v>0</v>
      </c>
      <c r="DY266" s="270">
        <v>0</v>
      </c>
      <c r="DZ266" s="270">
        <v>0</v>
      </c>
      <c r="EA266" s="270">
        <v>0</v>
      </c>
      <c r="EB266" s="270">
        <v>0</v>
      </c>
      <c r="EC266" s="270">
        <v>0</v>
      </c>
      <c r="ED266" s="270">
        <v>0</v>
      </c>
      <c r="EE266" s="270">
        <v>0</v>
      </c>
      <c r="EF266" s="270">
        <v>0</v>
      </c>
      <c r="EG266" s="270">
        <v>0</v>
      </c>
      <c r="EH266" s="270">
        <v>0</v>
      </c>
      <c r="EI266" s="270">
        <v>0</v>
      </c>
      <c r="EJ266" s="270">
        <v>0</v>
      </c>
      <c r="EK266" s="270">
        <v>0</v>
      </c>
      <c r="EL266" s="270">
        <v>0</v>
      </c>
      <c r="EM266" s="270">
        <v>0</v>
      </c>
      <c r="EN266" s="270">
        <v>0</v>
      </c>
      <c r="EO266" s="270">
        <v>0</v>
      </c>
      <c r="EP266" s="270">
        <v>0</v>
      </c>
      <c r="EQ266" s="270">
        <v>0</v>
      </c>
      <c r="ER266" s="270">
        <v>0</v>
      </c>
      <c r="ES266" s="270">
        <v>0</v>
      </c>
      <c r="ET266" s="270">
        <v>0</v>
      </c>
      <c r="EU266" s="270">
        <v>0</v>
      </c>
      <c r="EV266" s="270">
        <v>0</v>
      </c>
      <c r="EW266" s="270">
        <v>0</v>
      </c>
      <c r="EX266" s="270">
        <v>0</v>
      </c>
      <c r="EY266" s="270">
        <v>0</v>
      </c>
      <c r="EZ266" s="270">
        <v>0</v>
      </c>
      <c r="FA266" s="270">
        <v>0</v>
      </c>
      <c r="FB266" s="270">
        <v>0</v>
      </c>
      <c r="FC266" s="270">
        <v>0</v>
      </c>
      <c r="FD266" s="270">
        <v>0</v>
      </c>
      <c r="FE266" s="270">
        <v>0</v>
      </c>
      <c r="FF266" s="270">
        <v>0</v>
      </c>
      <c r="FG266" s="270"/>
      <c r="FH266" s="270">
        <v>0</v>
      </c>
      <c r="FI266" s="270"/>
      <c r="FJ266" s="270">
        <v>0</v>
      </c>
      <c r="FK266" s="270">
        <v>0</v>
      </c>
      <c r="FL266" s="270">
        <v>0</v>
      </c>
      <c r="FM266" s="270">
        <v>0</v>
      </c>
      <c r="FN266" s="270">
        <v>0</v>
      </c>
      <c r="FO266" s="351">
        <v>0</v>
      </c>
      <c r="FP266" s="351" t="s">
        <v>1676</v>
      </c>
      <c r="FQ266" s="351">
        <v>0</v>
      </c>
      <c r="FR266" s="13"/>
      <c r="FS266" s="270"/>
      <c r="FT266" s="270"/>
      <c r="FU266" s="270"/>
      <c r="FV266" s="270"/>
      <c r="FW266" s="270"/>
      <c r="FX266" s="270"/>
      <c r="FY266" s="270"/>
      <c r="FZ266" s="270"/>
      <c r="GA266" s="270"/>
      <c r="GB266" s="270"/>
      <c r="GC266" s="270"/>
      <c r="GD266" s="270"/>
      <c r="GE266" s="270"/>
      <c r="GF266" s="270"/>
      <c r="GG266" s="270"/>
      <c r="GH266" s="270"/>
      <c r="GI266" s="270"/>
      <c r="GJ266" s="270"/>
      <c r="GK266" s="270"/>
      <c r="GL266" s="270"/>
      <c r="GM266" s="270"/>
      <c r="GN266" s="270"/>
      <c r="GO266" s="270"/>
      <c r="GP266" s="270"/>
      <c r="GQ266" s="270"/>
      <c r="GR266" s="270"/>
      <c r="GS266" s="270"/>
      <c r="GT266" s="270"/>
      <c r="GU266" s="270"/>
      <c r="GV266" s="270"/>
      <c r="GW266" s="270"/>
      <c r="GX266" s="270"/>
      <c r="GY266" s="270"/>
      <c r="GZ266" s="270"/>
      <c r="HA266" s="270"/>
      <c r="HB266" s="270"/>
      <c r="HC266" s="270"/>
      <c r="HD266" s="270"/>
      <c r="HE266" s="270"/>
      <c r="HF266" s="270"/>
      <c r="HG266" s="270"/>
      <c r="HH266" s="270"/>
      <c r="HI266" s="270"/>
      <c r="HJ266" s="270"/>
      <c r="HK266" s="270"/>
      <c r="HL266" s="270"/>
      <c r="HM266" s="270"/>
      <c r="HN266" s="270"/>
      <c r="HO266" s="270"/>
      <c r="HP266" s="270"/>
      <c r="HQ266" s="270"/>
      <c r="HR266" s="270"/>
      <c r="HS266" s="270"/>
      <c r="HT266" s="270"/>
      <c r="HU266" s="270"/>
      <c r="HV266" s="270"/>
      <c r="HW266" s="270"/>
      <c r="HX266" s="270"/>
      <c r="HY266" s="270"/>
      <c r="HZ266" s="270"/>
      <c r="IA266" s="270"/>
      <c r="IB266" s="270"/>
      <c r="IC266" s="270"/>
      <c r="ID266" s="270"/>
      <c r="IE266" s="270"/>
      <c r="IF266" s="270"/>
      <c r="IG266" s="270"/>
      <c r="IH266" s="270"/>
    </row>
    <row r="267" spans="1:242" ht="12.75" customHeight="1" x14ac:dyDescent="0.2">
      <c r="A267" s="374" t="s">
        <v>50</v>
      </c>
      <c r="B267" s="270">
        <v>3295</v>
      </c>
      <c r="C267" s="270">
        <v>3295</v>
      </c>
      <c r="D267" s="270">
        <v>1320</v>
      </c>
      <c r="E267" s="270">
        <v>1975</v>
      </c>
      <c r="F267" s="270">
        <v>0</v>
      </c>
      <c r="G267" s="270">
        <v>0</v>
      </c>
      <c r="H267" s="270">
        <v>3295</v>
      </c>
      <c r="I267" s="270">
        <v>1845</v>
      </c>
      <c r="J267" s="270">
        <v>1450</v>
      </c>
      <c r="K267" s="270">
        <v>4985</v>
      </c>
      <c r="L267" s="270">
        <v>0</v>
      </c>
      <c r="M267" s="270">
        <v>0</v>
      </c>
      <c r="N267" s="270">
        <v>0</v>
      </c>
      <c r="O267" s="270">
        <v>0</v>
      </c>
      <c r="P267" s="270">
        <v>0</v>
      </c>
      <c r="Q267" s="270">
        <v>0</v>
      </c>
      <c r="R267" s="270">
        <v>0</v>
      </c>
      <c r="S267" s="270">
        <v>0</v>
      </c>
      <c r="T267" s="270">
        <v>0</v>
      </c>
      <c r="U267" s="270">
        <v>0</v>
      </c>
      <c r="V267" s="270">
        <v>2.704446855</v>
      </c>
      <c r="W267" s="270">
        <v>3</v>
      </c>
      <c r="X267" s="270">
        <v>65.591626210000001</v>
      </c>
      <c r="Y267" s="270">
        <v>0</v>
      </c>
      <c r="Z267" s="270">
        <v>60</v>
      </c>
      <c r="AA267" s="270">
        <v>190</v>
      </c>
      <c r="AB267" s="270">
        <v>695</v>
      </c>
      <c r="AC267" s="270">
        <v>1435</v>
      </c>
      <c r="AD267" s="270">
        <v>890</v>
      </c>
      <c r="AE267" s="270">
        <v>25</v>
      </c>
      <c r="AF267" s="270">
        <v>420</v>
      </c>
      <c r="AG267" s="270">
        <v>0</v>
      </c>
      <c r="AH267" s="270">
        <v>0</v>
      </c>
      <c r="AI267" s="270">
        <v>0</v>
      </c>
      <c r="AJ267" s="270">
        <v>0</v>
      </c>
      <c r="AK267" s="270">
        <v>0</v>
      </c>
      <c r="AL267" s="270">
        <v>0</v>
      </c>
      <c r="AM267" s="270">
        <v>0</v>
      </c>
      <c r="AN267" s="270">
        <v>0</v>
      </c>
      <c r="AO267" s="270">
        <v>0</v>
      </c>
      <c r="AP267" s="270">
        <v>0</v>
      </c>
      <c r="AQ267" s="270">
        <v>0</v>
      </c>
      <c r="AR267" s="270">
        <v>0</v>
      </c>
      <c r="AS267" s="270">
        <v>0</v>
      </c>
      <c r="AT267" s="270">
        <v>0</v>
      </c>
      <c r="AU267" s="270">
        <v>0</v>
      </c>
      <c r="AV267" s="270">
        <v>15</v>
      </c>
      <c r="AW267" s="270">
        <v>105</v>
      </c>
      <c r="AX267" s="270">
        <v>0</v>
      </c>
      <c r="AY267" s="270">
        <v>615</v>
      </c>
      <c r="AZ267" s="270">
        <v>2115</v>
      </c>
      <c r="BA267" s="270">
        <v>20</v>
      </c>
      <c r="BB267" s="270">
        <v>10</v>
      </c>
      <c r="BC267" s="270">
        <v>0</v>
      </c>
      <c r="BD267" s="270" t="s">
        <v>1676</v>
      </c>
      <c r="BE267" s="270" t="s">
        <v>1676</v>
      </c>
      <c r="BF267" s="270">
        <v>0</v>
      </c>
      <c r="BG267" s="270" t="s">
        <v>1676</v>
      </c>
      <c r="BH267" s="270">
        <v>75</v>
      </c>
      <c r="BI267" s="270">
        <v>0</v>
      </c>
      <c r="BJ267" s="270">
        <v>0</v>
      </c>
      <c r="BK267" s="270" t="s">
        <v>1676</v>
      </c>
      <c r="BL267" s="270">
        <v>0</v>
      </c>
      <c r="BM267" s="270">
        <v>0</v>
      </c>
      <c r="BN267" s="270" t="s">
        <v>1676</v>
      </c>
      <c r="BO267" s="270">
        <v>3050</v>
      </c>
      <c r="BP267" s="270">
        <v>0</v>
      </c>
      <c r="BQ267" s="270">
        <v>0</v>
      </c>
      <c r="BR267" s="270">
        <v>0</v>
      </c>
      <c r="BS267" s="270" t="s">
        <v>1676</v>
      </c>
      <c r="BT267" s="270" t="s">
        <v>1676</v>
      </c>
      <c r="BU267" s="270">
        <v>145</v>
      </c>
      <c r="BV267" s="270">
        <v>0</v>
      </c>
      <c r="BW267" s="270">
        <v>0</v>
      </c>
      <c r="BX267" s="270" t="s">
        <v>1676</v>
      </c>
      <c r="BY267" s="270" t="s">
        <v>1676</v>
      </c>
      <c r="BZ267" s="270">
        <v>0</v>
      </c>
      <c r="CA267" s="270">
        <v>0</v>
      </c>
      <c r="CB267" s="270">
        <v>0</v>
      </c>
      <c r="CC267" s="270">
        <v>0</v>
      </c>
      <c r="CD267" s="270">
        <v>430</v>
      </c>
      <c r="CE267" s="270" t="s">
        <v>1676</v>
      </c>
      <c r="CF267" s="270">
        <v>0</v>
      </c>
      <c r="CG267" s="270">
        <v>2855</v>
      </c>
      <c r="CH267" s="270">
        <v>0</v>
      </c>
      <c r="CI267" s="270">
        <v>0</v>
      </c>
      <c r="CJ267" s="270">
        <v>0</v>
      </c>
      <c r="CK267" s="270">
        <v>3295</v>
      </c>
      <c r="CL267" s="270">
        <v>0</v>
      </c>
      <c r="CM267" s="270">
        <v>0</v>
      </c>
      <c r="CN267" s="270">
        <v>0</v>
      </c>
      <c r="CO267" s="270">
        <v>0</v>
      </c>
      <c r="CP267" s="270">
        <v>0</v>
      </c>
      <c r="CQ267" s="270">
        <v>0</v>
      </c>
      <c r="CR267" s="270">
        <v>0</v>
      </c>
      <c r="CS267" s="270">
        <v>0</v>
      </c>
      <c r="CT267" s="270">
        <v>0</v>
      </c>
      <c r="CU267" s="270"/>
      <c r="CV267" s="270">
        <v>0</v>
      </c>
      <c r="CW267" s="270">
        <v>0</v>
      </c>
      <c r="CX267" s="270">
        <v>0</v>
      </c>
      <c r="CY267" s="270">
        <v>0</v>
      </c>
      <c r="CZ267" s="270">
        <v>0</v>
      </c>
      <c r="DA267" s="270">
        <v>0</v>
      </c>
      <c r="DB267" s="270">
        <v>0</v>
      </c>
      <c r="DC267" s="270">
        <v>0</v>
      </c>
      <c r="DD267" s="270">
        <v>0</v>
      </c>
      <c r="DE267" s="270">
        <v>0</v>
      </c>
      <c r="DF267" s="270">
        <v>0</v>
      </c>
      <c r="DG267" s="270">
        <v>0</v>
      </c>
      <c r="DH267" s="270">
        <v>0</v>
      </c>
      <c r="DI267" s="270">
        <v>0</v>
      </c>
      <c r="DJ267" s="270">
        <v>0</v>
      </c>
      <c r="DK267" s="270">
        <v>0</v>
      </c>
      <c r="DL267" s="270">
        <v>0</v>
      </c>
      <c r="DM267" s="270">
        <v>0</v>
      </c>
      <c r="DN267" s="270">
        <v>0</v>
      </c>
      <c r="DO267" s="270">
        <v>0</v>
      </c>
      <c r="DP267" s="270">
        <v>0</v>
      </c>
      <c r="DQ267" s="270">
        <v>0</v>
      </c>
      <c r="DR267" s="270"/>
      <c r="DS267" s="270">
        <v>0</v>
      </c>
      <c r="DT267" s="270">
        <v>0</v>
      </c>
      <c r="DU267" s="270">
        <v>0</v>
      </c>
      <c r="DV267" s="270">
        <v>0</v>
      </c>
      <c r="DW267" s="270">
        <v>0</v>
      </c>
      <c r="DX267" s="270">
        <v>0</v>
      </c>
      <c r="DY267" s="270">
        <v>0</v>
      </c>
      <c r="DZ267" s="270">
        <v>0</v>
      </c>
      <c r="EA267" s="270">
        <v>0</v>
      </c>
      <c r="EB267" s="270">
        <v>0</v>
      </c>
      <c r="EC267" s="270">
        <v>0</v>
      </c>
      <c r="ED267" s="270">
        <v>0</v>
      </c>
      <c r="EE267" s="270">
        <v>0</v>
      </c>
      <c r="EF267" s="270">
        <v>0</v>
      </c>
      <c r="EG267" s="270">
        <v>0</v>
      </c>
      <c r="EH267" s="270">
        <v>0</v>
      </c>
      <c r="EI267" s="270">
        <v>0</v>
      </c>
      <c r="EJ267" s="270">
        <v>0</v>
      </c>
      <c r="EK267" s="270">
        <v>0</v>
      </c>
      <c r="EL267" s="270">
        <v>0</v>
      </c>
      <c r="EM267" s="270">
        <v>0</v>
      </c>
      <c r="EN267" s="270">
        <v>0</v>
      </c>
      <c r="EO267" s="270">
        <v>0</v>
      </c>
      <c r="EP267" s="270">
        <v>0</v>
      </c>
      <c r="EQ267" s="270">
        <v>0</v>
      </c>
      <c r="ER267" s="270">
        <v>0</v>
      </c>
      <c r="ES267" s="270">
        <v>0</v>
      </c>
      <c r="ET267" s="270">
        <v>0</v>
      </c>
      <c r="EU267" s="270">
        <v>0</v>
      </c>
      <c r="EV267" s="270">
        <v>0</v>
      </c>
      <c r="EW267" s="270">
        <v>0</v>
      </c>
      <c r="EX267" s="270">
        <v>0</v>
      </c>
      <c r="EY267" s="270">
        <v>0</v>
      </c>
      <c r="EZ267" s="270">
        <v>0</v>
      </c>
      <c r="FA267" s="270">
        <v>0</v>
      </c>
      <c r="FB267" s="270">
        <v>0</v>
      </c>
      <c r="FC267" s="270">
        <v>0</v>
      </c>
      <c r="FD267" s="270">
        <v>0</v>
      </c>
      <c r="FE267" s="270">
        <v>0</v>
      </c>
      <c r="FF267" s="270">
        <v>0</v>
      </c>
      <c r="FG267" s="270"/>
      <c r="FH267" s="270">
        <v>0</v>
      </c>
      <c r="FI267" s="270"/>
      <c r="FJ267" s="270">
        <v>0</v>
      </c>
      <c r="FK267" s="270">
        <v>0</v>
      </c>
      <c r="FL267" s="270">
        <v>0</v>
      </c>
      <c r="FM267" s="270">
        <v>0</v>
      </c>
      <c r="FN267" s="270">
        <v>0</v>
      </c>
      <c r="FO267" s="351">
        <v>3290</v>
      </c>
      <c r="FP267" s="351">
        <v>0</v>
      </c>
      <c r="FQ267" s="351">
        <v>0</v>
      </c>
      <c r="FR267" s="13"/>
      <c r="FS267" s="270"/>
      <c r="FT267" s="270"/>
      <c r="FU267" s="270"/>
      <c r="FV267" s="270"/>
      <c r="FW267" s="270"/>
      <c r="FX267" s="270"/>
      <c r="FY267" s="270"/>
      <c r="FZ267" s="270"/>
      <c r="GA267" s="270"/>
      <c r="GB267" s="270"/>
      <c r="GC267" s="270"/>
      <c r="GD267" s="270"/>
      <c r="GE267" s="270"/>
      <c r="GF267" s="270"/>
      <c r="GG267" s="270"/>
      <c r="GH267" s="270"/>
      <c r="GI267" s="270"/>
      <c r="GJ267" s="270"/>
      <c r="GK267" s="270"/>
      <c r="GL267" s="270"/>
      <c r="GM267" s="270"/>
      <c r="GN267" s="270"/>
      <c r="GO267" s="270"/>
      <c r="GP267" s="270"/>
      <c r="GQ267" s="270"/>
      <c r="GR267" s="270"/>
      <c r="GS267" s="270"/>
      <c r="GT267" s="270"/>
      <c r="GU267" s="270"/>
      <c r="GV267" s="270"/>
      <c r="GW267" s="270"/>
      <c r="GX267" s="270"/>
      <c r="GY267" s="270"/>
      <c r="GZ267" s="270"/>
      <c r="HA267" s="270"/>
      <c r="HB267" s="270"/>
      <c r="HC267" s="270"/>
      <c r="HD267" s="270"/>
      <c r="HE267" s="270"/>
      <c r="HF267" s="270"/>
      <c r="HG267" s="270"/>
      <c r="HH267" s="270"/>
      <c r="HI267" s="270"/>
      <c r="HJ267" s="270"/>
      <c r="HK267" s="270"/>
      <c r="HL267" s="270"/>
      <c r="HM267" s="270"/>
      <c r="HN267" s="270"/>
      <c r="HO267" s="270"/>
      <c r="HP267" s="270"/>
      <c r="HQ267" s="270"/>
      <c r="HR267" s="270"/>
      <c r="HS267" s="270"/>
      <c r="HT267" s="270"/>
      <c r="HU267" s="270"/>
      <c r="HV267" s="270"/>
      <c r="HW267" s="270"/>
      <c r="HX267" s="270"/>
      <c r="HY267" s="270"/>
      <c r="HZ267" s="270"/>
      <c r="IA267" s="270"/>
      <c r="IB267" s="270"/>
      <c r="IC267" s="270"/>
      <c r="ID267" s="270"/>
      <c r="IE267" s="270"/>
      <c r="IF267" s="270"/>
      <c r="IG267" s="270"/>
      <c r="IH267" s="270"/>
    </row>
    <row r="268" spans="1:242" ht="12.75" customHeight="1" x14ac:dyDescent="0.2">
      <c r="A268" s="374" t="s">
        <v>1547</v>
      </c>
      <c r="B268" s="270">
        <v>675</v>
      </c>
      <c r="C268" s="270">
        <v>675</v>
      </c>
      <c r="D268" s="270">
        <v>290</v>
      </c>
      <c r="E268" s="270">
        <v>385</v>
      </c>
      <c r="F268" s="270">
        <v>0</v>
      </c>
      <c r="G268" s="270">
        <v>0</v>
      </c>
      <c r="H268" s="270">
        <v>675</v>
      </c>
      <c r="I268" s="270">
        <v>15</v>
      </c>
      <c r="J268" s="270">
        <v>660</v>
      </c>
      <c r="K268" s="270">
        <v>15</v>
      </c>
      <c r="L268" s="270">
        <v>0</v>
      </c>
      <c r="M268" s="270">
        <v>0</v>
      </c>
      <c r="N268" s="270">
        <v>0</v>
      </c>
      <c r="O268" s="270">
        <v>0</v>
      </c>
      <c r="P268" s="270">
        <v>0</v>
      </c>
      <c r="Q268" s="270">
        <v>0</v>
      </c>
      <c r="R268" s="270">
        <v>0</v>
      </c>
      <c r="S268" s="270">
        <v>0</v>
      </c>
      <c r="T268" s="270">
        <v>0</v>
      </c>
      <c r="U268" s="270">
        <v>0</v>
      </c>
      <c r="V268" s="270">
        <v>0.875</v>
      </c>
      <c r="W268" s="270">
        <v>1</v>
      </c>
      <c r="X268" s="270">
        <v>58.61755952</v>
      </c>
      <c r="Y268" s="270">
        <v>0</v>
      </c>
      <c r="Z268" s="270">
        <v>40</v>
      </c>
      <c r="AA268" s="270">
        <v>100</v>
      </c>
      <c r="AB268" s="270">
        <v>185</v>
      </c>
      <c r="AC268" s="270">
        <v>245</v>
      </c>
      <c r="AD268" s="270">
        <v>100</v>
      </c>
      <c r="AE268" s="270" t="s">
        <v>1676</v>
      </c>
      <c r="AF268" s="270">
        <v>160</v>
      </c>
      <c r="AG268" s="270">
        <v>0</v>
      </c>
      <c r="AH268" s="270">
        <v>0</v>
      </c>
      <c r="AI268" s="270">
        <v>0</v>
      </c>
      <c r="AJ268" s="270">
        <v>0</v>
      </c>
      <c r="AK268" s="270">
        <v>0</v>
      </c>
      <c r="AL268" s="270">
        <v>0</v>
      </c>
      <c r="AM268" s="270">
        <v>0</v>
      </c>
      <c r="AN268" s="270">
        <v>0</v>
      </c>
      <c r="AO268" s="270">
        <v>0</v>
      </c>
      <c r="AP268" s="270" t="s">
        <v>1676</v>
      </c>
      <c r="AQ268" s="270">
        <v>0</v>
      </c>
      <c r="AR268" s="270">
        <v>0</v>
      </c>
      <c r="AS268" s="270">
        <v>0</v>
      </c>
      <c r="AT268" s="270">
        <v>0</v>
      </c>
      <c r="AU268" s="270">
        <v>0</v>
      </c>
      <c r="AV268" s="270">
        <v>15</v>
      </c>
      <c r="AW268" s="270">
        <v>115</v>
      </c>
      <c r="AX268" s="270">
        <v>0</v>
      </c>
      <c r="AY268" s="270">
        <v>115</v>
      </c>
      <c r="AZ268" s="270">
        <v>260</v>
      </c>
      <c r="BA268" s="270">
        <v>10</v>
      </c>
      <c r="BB268" s="270" t="s">
        <v>1676</v>
      </c>
      <c r="BC268" s="270" t="s">
        <v>1676</v>
      </c>
      <c r="BD268" s="270" t="s">
        <v>1676</v>
      </c>
      <c r="BE268" s="270">
        <v>0</v>
      </c>
      <c r="BF268" s="270" t="s">
        <v>1676</v>
      </c>
      <c r="BG268" s="270">
        <v>0</v>
      </c>
      <c r="BH268" s="270">
        <v>90</v>
      </c>
      <c r="BI268" s="270">
        <v>0</v>
      </c>
      <c r="BJ268" s="270">
        <v>0</v>
      </c>
      <c r="BK268" s="270">
        <v>0</v>
      </c>
      <c r="BL268" s="270">
        <v>0</v>
      </c>
      <c r="BM268" s="270">
        <v>0</v>
      </c>
      <c r="BN268" s="270">
        <v>10</v>
      </c>
      <c r="BO268" s="270">
        <v>535</v>
      </c>
      <c r="BP268" s="270">
        <v>0</v>
      </c>
      <c r="BQ268" s="270">
        <v>0</v>
      </c>
      <c r="BR268" s="270">
        <v>0</v>
      </c>
      <c r="BS268" s="270">
        <v>0</v>
      </c>
      <c r="BT268" s="270" t="s">
        <v>1676</v>
      </c>
      <c r="BU268" s="270">
        <v>35</v>
      </c>
      <c r="BV268" s="270">
        <v>0</v>
      </c>
      <c r="BW268" s="270" t="s">
        <v>1676</v>
      </c>
      <c r="BX268" s="270">
        <v>0</v>
      </c>
      <c r="BY268" s="270" t="s">
        <v>1676</v>
      </c>
      <c r="BZ268" s="270">
        <v>0</v>
      </c>
      <c r="CA268" s="270">
        <v>0</v>
      </c>
      <c r="CB268" s="270">
        <v>0</v>
      </c>
      <c r="CC268" s="270">
        <v>0</v>
      </c>
      <c r="CD268" s="270" t="s">
        <v>1676</v>
      </c>
      <c r="CE268" s="270">
        <v>0</v>
      </c>
      <c r="CF268" s="270">
        <v>0</v>
      </c>
      <c r="CG268" s="270">
        <v>665</v>
      </c>
      <c r="CH268" s="270">
        <v>0</v>
      </c>
      <c r="CI268" s="270">
        <v>0</v>
      </c>
      <c r="CJ268" s="270">
        <v>0</v>
      </c>
      <c r="CK268" s="270">
        <v>675</v>
      </c>
      <c r="CL268" s="270">
        <v>0</v>
      </c>
      <c r="CM268" s="270">
        <v>0</v>
      </c>
      <c r="CN268" s="270">
        <v>0</v>
      </c>
      <c r="CO268" s="270">
        <v>0</v>
      </c>
      <c r="CP268" s="270">
        <v>0</v>
      </c>
      <c r="CQ268" s="270">
        <v>0</v>
      </c>
      <c r="CR268" s="270">
        <v>0</v>
      </c>
      <c r="CS268" s="270">
        <v>0</v>
      </c>
      <c r="CT268" s="270">
        <v>0</v>
      </c>
      <c r="CU268" s="270"/>
      <c r="CV268" s="270">
        <v>0</v>
      </c>
      <c r="CW268" s="270">
        <v>0</v>
      </c>
      <c r="CX268" s="270">
        <v>0</v>
      </c>
      <c r="CY268" s="270">
        <v>0</v>
      </c>
      <c r="CZ268" s="270">
        <v>0</v>
      </c>
      <c r="DA268" s="270">
        <v>0</v>
      </c>
      <c r="DB268" s="270">
        <v>0</v>
      </c>
      <c r="DC268" s="270">
        <v>0</v>
      </c>
      <c r="DD268" s="270">
        <v>0</v>
      </c>
      <c r="DE268" s="270">
        <v>0</v>
      </c>
      <c r="DF268" s="270">
        <v>0</v>
      </c>
      <c r="DG268" s="270">
        <v>0</v>
      </c>
      <c r="DH268" s="270">
        <v>0</v>
      </c>
      <c r="DI268" s="270">
        <v>0</v>
      </c>
      <c r="DJ268" s="270">
        <v>0</v>
      </c>
      <c r="DK268" s="270">
        <v>0</v>
      </c>
      <c r="DL268" s="270">
        <v>0</v>
      </c>
      <c r="DM268" s="270">
        <v>0</v>
      </c>
      <c r="DN268" s="270">
        <v>0</v>
      </c>
      <c r="DO268" s="270">
        <v>0</v>
      </c>
      <c r="DP268" s="270">
        <v>0</v>
      </c>
      <c r="DQ268" s="270">
        <v>0</v>
      </c>
      <c r="DR268" s="270"/>
      <c r="DS268" s="270">
        <v>0</v>
      </c>
      <c r="DT268" s="270">
        <v>0</v>
      </c>
      <c r="DU268" s="270">
        <v>0</v>
      </c>
      <c r="DV268" s="270">
        <v>0</v>
      </c>
      <c r="DW268" s="270">
        <v>0</v>
      </c>
      <c r="DX268" s="270">
        <v>0</v>
      </c>
      <c r="DY268" s="270">
        <v>0</v>
      </c>
      <c r="DZ268" s="270">
        <v>0</v>
      </c>
      <c r="EA268" s="270">
        <v>0</v>
      </c>
      <c r="EB268" s="270">
        <v>0</v>
      </c>
      <c r="EC268" s="270">
        <v>0</v>
      </c>
      <c r="ED268" s="270">
        <v>0</v>
      </c>
      <c r="EE268" s="270">
        <v>0</v>
      </c>
      <c r="EF268" s="270">
        <v>0</v>
      </c>
      <c r="EG268" s="270">
        <v>0</v>
      </c>
      <c r="EH268" s="270">
        <v>0</v>
      </c>
      <c r="EI268" s="270">
        <v>0</v>
      </c>
      <c r="EJ268" s="270">
        <v>0</v>
      </c>
      <c r="EK268" s="270">
        <v>0</v>
      </c>
      <c r="EL268" s="270">
        <v>0</v>
      </c>
      <c r="EM268" s="270">
        <v>0</v>
      </c>
      <c r="EN268" s="270">
        <v>0</v>
      </c>
      <c r="EO268" s="270">
        <v>0</v>
      </c>
      <c r="EP268" s="270">
        <v>0</v>
      </c>
      <c r="EQ268" s="270">
        <v>0</v>
      </c>
      <c r="ER268" s="270">
        <v>0</v>
      </c>
      <c r="ES268" s="270">
        <v>0</v>
      </c>
      <c r="ET268" s="270">
        <v>0</v>
      </c>
      <c r="EU268" s="270">
        <v>0</v>
      </c>
      <c r="EV268" s="270">
        <v>0</v>
      </c>
      <c r="EW268" s="270">
        <v>0</v>
      </c>
      <c r="EX268" s="270">
        <v>0</v>
      </c>
      <c r="EY268" s="270">
        <v>0</v>
      </c>
      <c r="EZ268" s="270">
        <v>0</v>
      </c>
      <c r="FA268" s="270">
        <v>0</v>
      </c>
      <c r="FB268" s="270">
        <v>0</v>
      </c>
      <c r="FC268" s="270">
        <v>0</v>
      </c>
      <c r="FD268" s="270">
        <v>0</v>
      </c>
      <c r="FE268" s="270">
        <v>0</v>
      </c>
      <c r="FF268" s="270">
        <v>0</v>
      </c>
      <c r="FG268" s="270"/>
      <c r="FH268" s="270">
        <v>0</v>
      </c>
      <c r="FI268" s="270"/>
      <c r="FJ268" s="270">
        <v>0</v>
      </c>
      <c r="FK268" s="270">
        <v>0</v>
      </c>
      <c r="FL268" s="270">
        <v>0</v>
      </c>
      <c r="FM268" s="270">
        <v>0</v>
      </c>
      <c r="FN268" s="270">
        <v>0</v>
      </c>
      <c r="FO268" s="351">
        <v>670</v>
      </c>
      <c r="FP268" s="351">
        <v>0</v>
      </c>
      <c r="FQ268" s="351">
        <v>0</v>
      </c>
      <c r="FR268" s="13"/>
      <c r="FS268" s="270"/>
      <c r="FT268" s="270"/>
      <c r="FU268" s="270"/>
      <c r="FV268" s="270"/>
      <c r="FW268" s="270"/>
      <c r="FX268" s="270"/>
      <c r="FY268" s="270"/>
      <c r="FZ268" s="270"/>
      <c r="GA268" s="270"/>
      <c r="GB268" s="270"/>
      <c r="GC268" s="270"/>
      <c r="GD268" s="270"/>
      <c r="GE268" s="270"/>
      <c r="GF268" s="270"/>
      <c r="GG268" s="270"/>
      <c r="GH268" s="270"/>
      <c r="GI268" s="270"/>
      <c r="GJ268" s="270"/>
      <c r="GK268" s="270"/>
      <c r="GL268" s="270"/>
      <c r="GM268" s="270"/>
      <c r="GN268" s="270"/>
      <c r="GO268" s="270"/>
      <c r="GP268" s="270"/>
      <c r="GQ268" s="270"/>
      <c r="GR268" s="270"/>
      <c r="GS268" s="270"/>
      <c r="GT268" s="270"/>
      <c r="GU268" s="270"/>
      <c r="GV268" s="270"/>
      <c r="GW268" s="270"/>
      <c r="GX268" s="270"/>
      <c r="GY268" s="270"/>
      <c r="GZ268" s="270"/>
      <c r="HA268" s="270"/>
      <c r="HB268" s="270"/>
      <c r="HC268" s="270"/>
      <c r="HD268" s="270"/>
      <c r="HE268" s="270"/>
      <c r="HF268" s="270"/>
      <c r="HG268" s="270"/>
      <c r="HH268" s="270"/>
      <c r="HI268" s="270"/>
      <c r="HJ268" s="270"/>
      <c r="HK268" s="270"/>
      <c r="HL268" s="270"/>
      <c r="HM268" s="270"/>
      <c r="HN268" s="270"/>
      <c r="HO268" s="270"/>
      <c r="HP268" s="270"/>
      <c r="HQ268" s="270"/>
      <c r="HR268" s="270"/>
      <c r="HS268" s="270"/>
      <c r="HT268" s="270"/>
      <c r="HU268" s="270"/>
      <c r="HV268" s="270"/>
      <c r="HW268" s="270"/>
      <c r="HX268" s="270"/>
      <c r="HY268" s="270"/>
      <c r="HZ268" s="270"/>
      <c r="IA268" s="270"/>
      <c r="IB268" s="270"/>
      <c r="IC268" s="270"/>
      <c r="ID268" s="270"/>
      <c r="IE268" s="270"/>
      <c r="IF268" s="270"/>
      <c r="IG268" s="270"/>
      <c r="IH268" s="270"/>
    </row>
    <row r="269" spans="1:242" ht="12.75" customHeight="1" x14ac:dyDescent="0.2">
      <c r="A269" s="374" t="s">
        <v>1389</v>
      </c>
      <c r="B269" s="270">
        <v>95</v>
      </c>
      <c r="C269" s="270">
        <v>95</v>
      </c>
      <c r="D269" s="270">
        <v>30</v>
      </c>
      <c r="E269" s="270">
        <v>70</v>
      </c>
      <c r="F269" s="270">
        <v>0</v>
      </c>
      <c r="G269" s="270">
        <v>0</v>
      </c>
      <c r="H269" s="270">
        <v>95</v>
      </c>
      <c r="I269" s="270">
        <v>0</v>
      </c>
      <c r="J269" s="270">
        <v>95</v>
      </c>
      <c r="K269" s="270">
        <v>0</v>
      </c>
      <c r="L269" s="270">
        <v>15</v>
      </c>
      <c r="M269" s="270">
        <v>15</v>
      </c>
      <c r="N269" s="270" t="s">
        <v>1676</v>
      </c>
      <c r="O269" s="270">
        <v>0</v>
      </c>
      <c r="P269" s="270">
        <v>0</v>
      </c>
      <c r="Q269" s="270">
        <v>0</v>
      </c>
      <c r="R269" s="270">
        <v>0</v>
      </c>
      <c r="S269" s="270">
        <v>0</v>
      </c>
      <c r="T269" s="270">
        <v>0</v>
      </c>
      <c r="U269" s="270">
        <v>0</v>
      </c>
      <c r="V269" s="270">
        <v>0</v>
      </c>
      <c r="W269" s="270">
        <v>0</v>
      </c>
      <c r="X269" s="270">
        <v>57.556701029999999</v>
      </c>
      <c r="Y269" s="270">
        <v>0</v>
      </c>
      <c r="Z269" s="270" t="s">
        <v>1676</v>
      </c>
      <c r="AA269" s="270">
        <v>15</v>
      </c>
      <c r="AB269" s="270">
        <v>35</v>
      </c>
      <c r="AC269" s="270">
        <v>40</v>
      </c>
      <c r="AD269" s="270" t="s">
        <v>1676</v>
      </c>
      <c r="AE269" s="270">
        <v>0</v>
      </c>
      <c r="AF269" s="270">
        <v>50</v>
      </c>
      <c r="AG269" s="270">
        <v>0</v>
      </c>
      <c r="AH269" s="270">
        <v>0</v>
      </c>
      <c r="AI269" s="270">
        <v>0</v>
      </c>
      <c r="AJ269" s="270">
        <v>0</v>
      </c>
      <c r="AK269" s="270">
        <v>0</v>
      </c>
      <c r="AL269" s="270">
        <v>0</v>
      </c>
      <c r="AM269" s="270">
        <v>0</v>
      </c>
      <c r="AN269" s="270">
        <v>0</v>
      </c>
      <c r="AO269" s="270">
        <v>0</v>
      </c>
      <c r="AP269" s="270">
        <v>0</v>
      </c>
      <c r="AQ269" s="270">
        <v>0</v>
      </c>
      <c r="AR269" s="270">
        <v>0</v>
      </c>
      <c r="AS269" s="270">
        <v>0</v>
      </c>
      <c r="AT269" s="270">
        <v>0</v>
      </c>
      <c r="AU269" s="270">
        <v>0</v>
      </c>
      <c r="AV269" s="270" t="s">
        <v>1676</v>
      </c>
      <c r="AW269" s="270">
        <v>20</v>
      </c>
      <c r="AX269" s="270">
        <v>0</v>
      </c>
      <c r="AY269" s="270">
        <v>0</v>
      </c>
      <c r="AZ269" s="270">
        <v>20</v>
      </c>
      <c r="BA269" s="270" t="s">
        <v>1676</v>
      </c>
      <c r="BB269" s="270">
        <v>0</v>
      </c>
      <c r="BC269" s="270" t="s">
        <v>1676</v>
      </c>
      <c r="BD269" s="270">
        <v>0</v>
      </c>
      <c r="BE269" s="270">
        <v>0</v>
      </c>
      <c r="BF269" s="270">
        <v>0</v>
      </c>
      <c r="BG269" s="270">
        <v>0</v>
      </c>
      <c r="BH269" s="270">
        <v>10</v>
      </c>
      <c r="BI269" s="270">
        <v>0</v>
      </c>
      <c r="BJ269" s="270">
        <v>0</v>
      </c>
      <c r="BK269" s="270">
        <v>0</v>
      </c>
      <c r="BL269" s="270">
        <v>0</v>
      </c>
      <c r="BM269" s="270">
        <v>0</v>
      </c>
      <c r="BN269" s="270" t="s">
        <v>1676</v>
      </c>
      <c r="BO269" s="270">
        <v>85</v>
      </c>
      <c r="BP269" s="270">
        <v>0</v>
      </c>
      <c r="BQ269" s="270">
        <v>0</v>
      </c>
      <c r="BR269" s="270">
        <v>0</v>
      </c>
      <c r="BS269" s="270">
        <v>0</v>
      </c>
      <c r="BT269" s="270">
        <v>0</v>
      </c>
      <c r="BU269" s="270">
        <v>0</v>
      </c>
      <c r="BV269" s="270">
        <v>0</v>
      </c>
      <c r="BW269" s="270">
        <v>0</v>
      </c>
      <c r="BX269" s="270">
        <v>0</v>
      </c>
      <c r="BY269" s="270">
        <v>0</v>
      </c>
      <c r="BZ269" s="270">
        <v>0</v>
      </c>
      <c r="CA269" s="270">
        <v>0</v>
      </c>
      <c r="CB269" s="270">
        <v>0</v>
      </c>
      <c r="CC269" s="270">
        <v>0</v>
      </c>
      <c r="CD269" s="270">
        <v>0</v>
      </c>
      <c r="CE269" s="270">
        <v>0</v>
      </c>
      <c r="CF269" s="270">
        <v>0</v>
      </c>
      <c r="CG269" s="270">
        <v>95</v>
      </c>
      <c r="CH269" s="270">
        <v>0</v>
      </c>
      <c r="CI269" s="270">
        <v>0</v>
      </c>
      <c r="CJ269" s="270">
        <v>0</v>
      </c>
      <c r="CK269" s="270">
        <v>95</v>
      </c>
      <c r="CL269" s="270">
        <v>0</v>
      </c>
      <c r="CM269" s="270">
        <v>0</v>
      </c>
      <c r="CN269" s="270">
        <v>0</v>
      </c>
      <c r="CO269" s="270">
        <v>0</v>
      </c>
      <c r="CP269" s="270">
        <v>0</v>
      </c>
      <c r="CQ269" s="270">
        <v>0</v>
      </c>
      <c r="CR269" s="270">
        <v>0</v>
      </c>
      <c r="CS269" s="270">
        <v>0</v>
      </c>
      <c r="CT269" s="270">
        <v>0</v>
      </c>
      <c r="CU269" s="270"/>
      <c r="CV269" s="270">
        <v>0</v>
      </c>
      <c r="CW269" s="270">
        <v>0</v>
      </c>
      <c r="CX269" s="270">
        <v>0</v>
      </c>
      <c r="CY269" s="270">
        <v>0</v>
      </c>
      <c r="CZ269" s="270">
        <v>0</v>
      </c>
      <c r="DA269" s="270">
        <v>0</v>
      </c>
      <c r="DB269" s="270">
        <v>0</v>
      </c>
      <c r="DC269" s="270">
        <v>0</v>
      </c>
      <c r="DD269" s="270">
        <v>0</v>
      </c>
      <c r="DE269" s="270">
        <v>0</v>
      </c>
      <c r="DF269" s="270">
        <v>0</v>
      </c>
      <c r="DG269" s="270">
        <v>0</v>
      </c>
      <c r="DH269" s="270">
        <v>0</v>
      </c>
      <c r="DI269" s="270">
        <v>0</v>
      </c>
      <c r="DJ269" s="270">
        <v>0</v>
      </c>
      <c r="DK269" s="270">
        <v>0</v>
      </c>
      <c r="DL269" s="270">
        <v>0</v>
      </c>
      <c r="DM269" s="270">
        <v>0</v>
      </c>
      <c r="DN269" s="270">
        <v>0</v>
      </c>
      <c r="DO269" s="270">
        <v>0</v>
      </c>
      <c r="DP269" s="270">
        <v>0</v>
      </c>
      <c r="DQ269" s="270">
        <v>0</v>
      </c>
      <c r="DR269" s="270"/>
      <c r="DS269" s="270">
        <v>0</v>
      </c>
      <c r="DT269" s="270">
        <v>0</v>
      </c>
      <c r="DU269" s="270">
        <v>0</v>
      </c>
      <c r="DV269" s="270">
        <v>0</v>
      </c>
      <c r="DW269" s="270">
        <v>0</v>
      </c>
      <c r="DX269" s="270">
        <v>0</v>
      </c>
      <c r="DY269" s="270">
        <v>0</v>
      </c>
      <c r="DZ269" s="270">
        <v>0</v>
      </c>
      <c r="EA269" s="270">
        <v>0</v>
      </c>
      <c r="EB269" s="270">
        <v>0</v>
      </c>
      <c r="EC269" s="270">
        <v>0</v>
      </c>
      <c r="ED269" s="270">
        <v>0</v>
      </c>
      <c r="EE269" s="270">
        <v>0</v>
      </c>
      <c r="EF269" s="270">
        <v>0</v>
      </c>
      <c r="EG269" s="270">
        <v>0</v>
      </c>
      <c r="EH269" s="270">
        <v>0</v>
      </c>
      <c r="EI269" s="270">
        <v>0</v>
      </c>
      <c r="EJ269" s="270">
        <v>0</v>
      </c>
      <c r="EK269" s="270">
        <v>0</v>
      </c>
      <c r="EL269" s="270">
        <v>0</v>
      </c>
      <c r="EM269" s="270">
        <v>0</v>
      </c>
      <c r="EN269" s="270">
        <v>0</v>
      </c>
      <c r="EO269" s="270">
        <v>0</v>
      </c>
      <c r="EP269" s="270">
        <v>0</v>
      </c>
      <c r="EQ269" s="270">
        <v>0</v>
      </c>
      <c r="ER269" s="270">
        <v>0</v>
      </c>
      <c r="ES269" s="270">
        <v>0</v>
      </c>
      <c r="ET269" s="270">
        <v>0</v>
      </c>
      <c r="EU269" s="270">
        <v>0</v>
      </c>
      <c r="EV269" s="270">
        <v>0</v>
      </c>
      <c r="EW269" s="270">
        <v>0</v>
      </c>
      <c r="EX269" s="270">
        <v>0</v>
      </c>
      <c r="EY269" s="270">
        <v>0</v>
      </c>
      <c r="EZ269" s="270">
        <v>0</v>
      </c>
      <c r="FA269" s="270">
        <v>0</v>
      </c>
      <c r="FB269" s="270">
        <v>0</v>
      </c>
      <c r="FC269" s="270">
        <v>0</v>
      </c>
      <c r="FD269" s="270">
        <v>0</v>
      </c>
      <c r="FE269" s="270">
        <v>0</v>
      </c>
      <c r="FF269" s="270">
        <v>0</v>
      </c>
      <c r="FG269" s="270"/>
      <c r="FH269" s="270">
        <v>0</v>
      </c>
      <c r="FI269" s="270"/>
      <c r="FJ269" s="270">
        <v>0</v>
      </c>
      <c r="FK269" s="270">
        <v>0</v>
      </c>
      <c r="FL269" s="270">
        <v>0</v>
      </c>
      <c r="FM269" s="270">
        <v>0</v>
      </c>
      <c r="FN269" s="270">
        <v>0</v>
      </c>
      <c r="FO269" s="351">
        <v>95</v>
      </c>
      <c r="FP269" s="351">
        <v>0</v>
      </c>
      <c r="FQ269" s="351" t="s">
        <v>1676</v>
      </c>
      <c r="FR269" s="13"/>
      <c r="FS269" s="270"/>
      <c r="FT269" s="270"/>
      <c r="FU269" s="270"/>
      <c r="FV269" s="270"/>
      <c r="FW269" s="270"/>
      <c r="FX269" s="270"/>
      <c r="FY269" s="270"/>
      <c r="FZ269" s="270"/>
      <c r="GA269" s="270"/>
      <c r="GB269" s="270"/>
      <c r="GC269" s="270"/>
      <c r="GD269" s="270"/>
      <c r="GE269" s="270"/>
      <c r="GF269" s="270"/>
      <c r="GG269" s="270"/>
      <c r="GH269" s="270"/>
      <c r="GI269" s="270"/>
      <c r="GJ269" s="270"/>
      <c r="GK269" s="270"/>
      <c r="GL269" s="270"/>
      <c r="GM269" s="270"/>
      <c r="GN269" s="270"/>
      <c r="GO269" s="270"/>
      <c r="GP269" s="270"/>
      <c r="GQ269" s="270"/>
      <c r="GR269" s="270"/>
      <c r="GS269" s="270"/>
      <c r="GT269" s="270"/>
      <c r="GU269" s="270"/>
      <c r="GV269" s="270"/>
      <c r="GW269" s="270"/>
      <c r="GX269" s="270"/>
      <c r="GY269" s="270"/>
      <c r="GZ269" s="270"/>
      <c r="HA269" s="270"/>
      <c r="HB269" s="270"/>
      <c r="HC269" s="270"/>
      <c r="HD269" s="270"/>
      <c r="HE269" s="270"/>
      <c r="HF269" s="270"/>
      <c r="HG269" s="270"/>
      <c r="HH269" s="270"/>
      <c r="HI269" s="270"/>
      <c r="HJ269" s="270"/>
      <c r="HK269" s="270"/>
      <c r="HL269" s="270"/>
      <c r="HM269" s="270"/>
      <c r="HN269" s="270"/>
      <c r="HO269" s="270"/>
      <c r="HP269" s="270"/>
      <c r="HQ269" s="270"/>
      <c r="HR269" s="270"/>
      <c r="HS269" s="270"/>
      <c r="HT269" s="270"/>
      <c r="HU269" s="270"/>
      <c r="HV269" s="270"/>
      <c r="HW269" s="270"/>
      <c r="HX269" s="270"/>
      <c r="HY269" s="270"/>
      <c r="HZ269" s="270"/>
      <c r="IA269" s="270"/>
      <c r="IB269" s="270"/>
      <c r="IC269" s="270"/>
      <c r="ID269" s="270"/>
      <c r="IE269" s="270"/>
      <c r="IF269" s="270"/>
      <c r="IG269" s="270"/>
      <c r="IH269" s="270"/>
    </row>
    <row r="270" spans="1:242" ht="12.75" customHeight="1" x14ac:dyDescent="0.2">
      <c r="A270" s="374" t="s">
        <v>801</v>
      </c>
      <c r="B270" s="270">
        <v>690</v>
      </c>
      <c r="C270" s="270">
        <v>690</v>
      </c>
      <c r="D270" s="270">
        <v>460</v>
      </c>
      <c r="E270" s="270">
        <v>230</v>
      </c>
      <c r="F270" s="270">
        <v>0</v>
      </c>
      <c r="G270" s="270">
        <v>0</v>
      </c>
      <c r="H270" s="270">
        <v>690</v>
      </c>
      <c r="I270" s="270">
        <v>0</v>
      </c>
      <c r="J270" s="270">
        <v>690</v>
      </c>
      <c r="K270" s="270">
        <v>0</v>
      </c>
      <c r="L270" s="270">
        <v>31.35714286</v>
      </c>
      <c r="M270" s="270">
        <v>28</v>
      </c>
      <c r="N270" s="270">
        <v>10</v>
      </c>
      <c r="O270" s="270" t="s">
        <v>1676</v>
      </c>
      <c r="P270" s="270" t="s">
        <v>1676</v>
      </c>
      <c r="Q270" s="270">
        <v>0</v>
      </c>
      <c r="R270" s="270">
        <v>0</v>
      </c>
      <c r="S270" s="270">
        <v>0</v>
      </c>
      <c r="T270" s="270">
        <v>0</v>
      </c>
      <c r="U270" s="270">
        <v>0</v>
      </c>
      <c r="V270" s="270">
        <v>0</v>
      </c>
      <c r="W270" s="270">
        <v>0</v>
      </c>
      <c r="X270" s="270">
        <v>53.978292330000002</v>
      </c>
      <c r="Y270" s="270">
        <v>0</v>
      </c>
      <c r="Z270" s="270">
        <v>20</v>
      </c>
      <c r="AA270" s="270">
        <v>210</v>
      </c>
      <c r="AB270" s="270">
        <v>220</v>
      </c>
      <c r="AC270" s="270">
        <v>150</v>
      </c>
      <c r="AD270" s="270">
        <v>85</v>
      </c>
      <c r="AE270" s="270" t="s">
        <v>1676</v>
      </c>
      <c r="AF270" s="270">
        <v>165</v>
      </c>
      <c r="AG270" s="270">
        <v>0</v>
      </c>
      <c r="AH270" s="270">
        <v>0</v>
      </c>
      <c r="AI270" s="270">
        <v>0</v>
      </c>
      <c r="AJ270" s="270">
        <v>0</v>
      </c>
      <c r="AK270" s="270">
        <v>0</v>
      </c>
      <c r="AL270" s="270">
        <v>0</v>
      </c>
      <c r="AM270" s="270">
        <v>0</v>
      </c>
      <c r="AN270" s="270">
        <v>0</v>
      </c>
      <c r="AO270" s="270">
        <v>0</v>
      </c>
      <c r="AP270" s="270">
        <v>0</v>
      </c>
      <c r="AQ270" s="270">
        <v>0</v>
      </c>
      <c r="AR270" s="270">
        <v>210</v>
      </c>
      <c r="AS270" s="270">
        <v>0</v>
      </c>
      <c r="AT270" s="270">
        <v>0</v>
      </c>
      <c r="AU270" s="270">
        <v>0</v>
      </c>
      <c r="AV270" s="270">
        <v>10</v>
      </c>
      <c r="AW270" s="270">
        <v>185</v>
      </c>
      <c r="AX270" s="270">
        <v>0</v>
      </c>
      <c r="AY270" s="270">
        <v>0</v>
      </c>
      <c r="AZ270" s="270">
        <v>105</v>
      </c>
      <c r="BA270" s="270" t="s">
        <v>1676</v>
      </c>
      <c r="BB270" s="270">
        <v>10</v>
      </c>
      <c r="BC270" s="270" t="s">
        <v>1676</v>
      </c>
      <c r="BD270" s="270" t="s">
        <v>1676</v>
      </c>
      <c r="BE270" s="270">
        <v>0</v>
      </c>
      <c r="BF270" s="270">
        <v>0</v>
      </c>
      <c r="BG270" s="270">
        <v>0</v>
      </c>
      <c r="BH270" s="270">
        <v>130</v>
      </c>
      <c r="BI270" s="270">
        <v>0</v>
      </c>
      <c r="BJ270" s="270">
        <v>0</v>
      </c>
      <c r="BK270" s="270">
        <v>0</v>
      </c>
      <c r="BL270" s="270">
        <v>0</v>
      </c>
      <c r="BM270" s="270">
        <v>160</v>
      </c>
      <c r="BN270" s="270" t="s">
        <v>1676</v>
      </c>
      <c r="BO270" s="270">
        <v>175</v>
      </c>
      <c r="BP270" s="270">
        <v>0</v>
      </c>
      <c r="BQ270" s="270">
        <v>0</v>
      </c>
      <c r="BR270" s="270">
        <v>0</v>
      </c>
      <c r="BS270" s="270">
        <v>0</v>
      </c>
      <c r="BT270" s="270">
        <v>0</v>
      </c>
      <c r="BU270" s="270" t="s">
        <v>1676</v>
      </c>
      <c r="BV270" s="270">
        <v>0</v>
      </c>
      <c r="BW270" s="270">
        <v>215</v>
      </c>
      <c r="BX270" s="270">
        <v>0</v>
      </c>
      <c r="BY270" s="270" t="s">
        <v>1676</v>
      </c>
      <c r="BZ270" s="270">
        <v>0</v>
      </c>
      <c r="CA270" s="270">
        <v>0</v>
      </c>
      <c r="CB270" s="270">
        <v>0</v>
      </c>
      <c r="CC270" s="270">
        <v>0</v>
      </c>
      <c r="CD270" s="270" t="s">
        <v>1676</v>
      </c>
      <c r="CE270" s="270">
        <v>0</v>
      </c>
      <c r="CF270" s="270">
        <v>0</v>
      </c>
      <c r="CG270" s="270">
        <v>685</v>
      </c>
      <c r="CH270" s="270">
        <v>0</v>
      </c>
      <c r="CI270" s="270">
        <v>160</v>
      </c>
      <c r="CJ270" s="270">
        <v>200</v>
      </c>
      <c r="CK270" s="270">
        <v>330</v>
      </c>
      <c r="CL270" s="270">
        <v>0</v>
      </c>
      <c r="CM270" s="270">
        <v>0</v>
      </c>
      <c r="CN270" s="270">
        <v>0</v>
      </c>
      <c r="CO270" s="270">
        <v>0</v>
      </c>
      <c r="CP270" s="270">
        <v>0</v>
      </c>
      <c r="CQ270" s="270">
        <v>0</v>
      </c>
      <c r="CR270" s="270">
        <v>0</v>
      </c>
      <c r="CS270" s="270">
        <v>0</v>
      </c>
      <c r="CT270" s="270">
        <v>0</v>
      </c>
      <c r="CU270" s="270"/>
      <c r="CV270" s="270">
        <v>0</v>
      </c>
      <c r="CW270" s="270">
        <v>0</v>
      </c>
      <c r="CX270" s="270">
        <v>0</v>
      </c>
      <c r="CY270" s="270">
        <v>0</v>
      </c>
      <c r="CZ270" s="270">
        <v>0</v>
      </c>
      <c r="DA270" s="270">
        <v>0</v>
      </c>
      <c r="DB270" s="270">
        <v>0</v>
      </c>
      <c r="DC270" s="270">
        <v>0</v>
      </c>
      <c r="DD270" s="270">
        <v>0</v>
      </c>
      <c r="DE270" s="270">
        <v>0</v>
      </c>
      <c r="DF270" s="270">
        <v>0</v>
      </c>
      <c r="DG270" s="270">
        <v>0</v>
      </c>
      <c r="DH270" s="270">
        <v>0</v>
      </c>
      <c r="DI270" s="270">
        <v>0</v>
      </c>
      <c r="DJ270" s="270">
        <v>0</v>
      </c>
      <c r="DK270" s="270">
        <v>0</v>
      </c>
      <c r="DL270" s="270">
        <v>0</v>
      </c>
      <c r="DM270" s="270">
        <v>0</v>
      </c>
      <c r="DN270" s="270">
        <v>0</v>
      </c>
      <c r="DO270" s="270">
        <v>0</v>
      </c>
      <c r="DP270" s="270">
        <v>0</v>
      </c>
      <c r="DQ270" s="270">
        <v>0</v>
      </c>
      <c r="DR270" s="270"/>
      <c r="DS270" s="270">
        <v>0</v>
      </c>
      <c r="DT270" s="270">
        <v>0</v>
      </c>
      <c r="DU270" s="270">
        <v>0</v>
      </c>
      <c r="DV270" s="270">
        <v>0</v>
      </c>
      <c r="DW270" s="270">
        <v>0</v>
      </c>
      <c r="DX270" s="270">
        <v>0</v>
      </c>
      <c r="DY270" s="270">
        <v>0</v>
      </c>
      <c r="DZ270" s="270">
        <v>0</v>
      </c>
      <c r="EA270" s="270">
        <v>0</v>
      </c>
      <c r="EB270" s="270">
        <v>0</v>
      </c>
      <c r="EC270" s="270">
        <v>0</v>
      </c>
      <c r="ED270" s="270">
        <v>0</v>
      </c>
      <c r="EE270" s="270">
        <v>0</v>
      </c>
      <c r="EF270" s="270">
        <v>0</v>
      </c>
      <c r="EG270" s="270">
        <v>0</v>
      </c>
      <c r="EH270" s="270">
        <v>0</v>
      </c>
      <c r="EI270" s="270">
        <v>0</v>
      </c>
      <c r="EJ270" s="270">
        <v>0</v>
      </c>
      <c r="EK270" s="270">
        <v>0</v>
      </c>
      <c r="EL270" s="270">
        <v>0</v>
      </c>
      <c r="EM270" s="270">
        <v>0</v>
      </c>
      <c r="EN270" s="270">
        <v>0</v>
      </c>
      <c r="EO270" s="270">
        <v>0</v>
      </c>
      <c r="EP270" s="270">
        <v>0</v>
      </c>
      <c r="EQ270" s="270">
        <v>0</v>
      </c>
      <c r="ER270" s="270">
        <v>0</v>
      </c>
      <c r="ES270" s="270">
        <v>0</v>
      </c>
      <c r="ET270" s="270">
        <v>0</v>
      </c>
      <c r="EU270" s="270">
        <v>0</v>
      </c>
      <c r="EV270" s="270">
        <v>0</v>
      </c>
      <c r="EW270" s="270">
        <v>0</v>
      </c>
      <c r="EX270" s="270">
        <v>0</v>
      </c>
      <c r="EY270" s="270">
        <v>0</v>
      </c>
      <c r="EZ270" s="270">
        <v>0</v>
      </c>
      <c r="FA270" s="270">
        <v>0</v>
      </c>
      <c r="FB270" s="270">
        <v>0</v>
      </c>
      <c r="FC270" s="270">
        <v>0</v>
      </c>
      <c r="FD270" s="270">
        <v>0</v>
      </c>
      <c r="FE270" s="270">
        <v>0</v>
      </c>
      <c r="FF270" s="270">
        <v>0</v>
      </c>
      <c r="FG270" s="270"/>
      <c r="FH270" s="270">
        <v>0</v>
      </c>
      <c r="FI270" s="270"/>
      <c r="FJ270" s="270">
        <v>0</v>
      </c>
      <c r="FK270" s="270">
        <v>0</v>
      </c>
      <c r="FL270" s="270">
        <v>0</v>
      </c>
      <c r="FM270" s="270">
        <v>0</v>
      </c>
      <c r="FN270" s="270">
        <v>0</v>
      </c>
      <c r="FO270" s="351">
        <v>680</v>
      </c>
      <c r="FP270" s="351">
        <v>0</v>
      </c>
      <c r="FQ270" s="351">
        <v>15</v>
      </c>
      <c r="FR270" s="13"/>
      <c r="FS270" s="270"/>
      <c r="FT270" s="270"/>
      <c r="FU270" s="270"/>
      <c r="FV270" s="270"/>
      <c r="FW270" s="270"/>
      <c r="FX270" s="270"/>
      <c r="FY270" s="270"/>
      <c r="FZ270" s="270"/>
      <c r="GA270" s="270"/>
      <c r="GB270" s="270"/>
      <c r="GC270" s="270"/>
      <c r="GD270" s="270"/>
      <c r="GE270" s="270"/>
      <c r="GF270" s="270"/>
      <c r="GG270" s="270"/>
      <c r="GH270" s="270"/>
      <c r="GI270" s="270"/>
      <c r="GJ270" s="270"/>
      <c r="GK270" s="270"/>
      <c r="GL270" s="270"/>
      <c r="GM270" s="270"/>
      <c r="GN270" s="270"/>
      <c r="GO270" s="270"/>
      <c r="GP270" s="270"/>
      <c r="GQ270" s="270"/>
      <c r="GR270" s="270"/>
      <c r="GS270" s="270"/>
      <c r="GT270" s="270"/>
      <c r="GU270" s="270"/>
      <c r="GV270" s="270"/>
      <c r="GW270" s="270"/>
      <c r="GX270" s="270"/>
      <c r="GY270" s="270"/>
      <c r="GZ270" s="270"/>
      <c r="HA270" s="270"/>
      <c r="HB270" s="270"/>
      <c r="HC270" s="270"/>
      <c r="HD270" s="270"/>
      <c r="HE270" s="270"/>
      <c r="HF270" s="270"/>
      <c r="HG270" s="270"/>
      <c r="HH270" s="270"/>
      <c r="HI270" s="270"/>
      <c r="HJ270" s="270"/>
      <c r="HK270" s="270"/>
      <c r="HL270" s="270"/>
      <c r="HM270" s="270"/>
      <c r="HN270" s="270"/>
      <c r="HO270" s="270"/>
      <c r="HP270" s="270"/>
      <c r="HQ270" s="270"/>
      <c r="HR270" s="270"/>
      <c r="HS270" s="270"/>
      <c r="HT270" s="270"/>
      <c r="HU270" s="270"/>
      <c r="HV270" s="270"/>
      <c r="HW270" s="270"/>
      <c r="HX270" s="270"/>
      <c r="HY270" s="270"/>
      <c r="HZ270" s="270"/>
      <c r="IA270" s="270"/>
      <c r="IB270" s="270"/>
      <c r="IC270" s="270"/>
      <c r="ID270" s="270"/>
      <c r="IE270" s="270"/>
      <c r="IF270" s="270"/>
      <c r="IG270" s="270"/>
      <c r="IH270" s="270"/>
    </row>
    <row r="271" spans="1:242" ht="12.75" customHeight="1" x14ac:dyDescent="0.2">
      <c r="A271" s="374" t="s">
        <v>1548</v>
      </c>
      <c r="B271" s="270">
        <v>300</v>
      </c>
      <c r="C271" s="270">
        <v>300</v>
      </c>
      <c r="D271" s="270">
        <v>175</v>
      </c>
      <c r="E271" s="270">
        <v>125</v>
      </c>
      <c r="F271" s="270">
        <v>0</v>
      </c>
      <c r="G271" s="270">
        <v>0</v>
      </c>
      <c r="H271" s="270">
        <v>300</v>
      </c>
      <c r="I271" s="270">
        <v>0</v>
      </c>
      <c r="J271" s="270">
        <v>300</v>
      </c>
      <c r="K271" s="270">
        <v>0</v>
      </c>
      <c r="L271" s="270">
        <v>39.25</v>
      </c>
      <c r="M271" s="270">
        <v>45</v>
      </c>
      <c r="N271" s="270" t="s">
        <v>1676</v>
      </c>
      <c r="O271" s="270" t="s">
        <v>1676</v>
      </c>
      <c r="P271" s="270">
        <v>0</v>
      </c>
      <c r="Q271" s="270">
        <v>0</v>
      </c>
      <c r="R271" s="270">
        <v>0</v>
      </c>
      <c r="S271" s="270">
        <v>0</v>
      </c>
      <c r="T271" s="270">
        <v>0</v>
      </c>
      <c r="U271" s="270">
        <v>0</v>
      </c>
      <c r="V271" s="270">
        <v>0</v>
      </c>
      <c r="W271" s="270">
        <v>0</v>
      </c>
      <c r="X271" s="270">
        <v>59.794019929999997</v>
      </c>
      <c r="Y271" s="270">
        <v>0</v>
      </c>
      <c r="Z271" s="270" t="s">
        <v>1676</v>
      </c>
      <c r="AA271" s="270">
        <v>55</v>
      </c>
      <c r="AB271" s="270">
        <v>85</v>
      </c>
      <c r="AC271" s="270">
        <v>95</v>
      </c>
      <c r="AD271" s="270">
        <v>55</v>
      </c>
      <c r="AE271" s="270" t="s">
        <v>1676</v>
      </c>
      <c r="AF271" s="270">
        <v>155</v>
      </c>
      <c r="AG271" s="270">
        <v>0</v>
      </c>
      <c r="AH271" s="270">
        <v>0</v>
      </c>
      <c r="AI271" s="270">
        <v>0</v>
      </c>
      <c r="AJ271" s="270">
        <v>0</v>
      </c>
      <c r="AK271" s="270">
        <v>0</v>
      </c>
      <c r="AL271" s="270">
        <v>0</v>
      </c>
      <c r="AM271" s="270">
        <v>0</v>
      </c>
      <c r="AN271" s="270">
        <v>0</v>
      </c>
      <c r="AO271" s="270">
        <v>0</v>
      </c>
      <c r="AP271" s="270">
        <v>0</v>
      </c>
      <c r="AQ271" s="270">
        <v>0</v>
      </c>
      <c r="AR271" s="270">
        <v>0</v>
      </c>
      <c r="AS271" s="270">
        <v>0</v>
      </c>
      <c r="AT271" s="270">
        <v>0</v>
      </c>
      <c r="AU271" s="270">
        <v>0</v>
      </c>
      <c r="AV271" s="270" t="s">
        <v>1676</v>
      </c>
      <c r="AW271" s="270">
        <v>140</v>
      </c>
      <c r="AX271" s="270">
        <v>0</v>
      </c>
      <c r="AY271" s="270">
        <v>0</v>
      </c>
      <c r="AZ271" s="270">
        <v>0</v>
      </c>
      <c r="BA271" s="270">
        <v>0</v>
      </c>
      <c r="BB271" s="270" t="s">
        <v>1676</v>
      </c>
      <c r="BC271" s="270">
        <v>0</v>
      </c>
      <c r="BD271" s="270">
        <v>0</v>
      </c>
      <c r="BE271" s="270">
        <v>0</v>
      </c>
      <c r="BF271" s="270">
        <v>0</v>
      </c>
      <c r="BG271" s="270">
        <v>0</v>
      </c>
      <c r="BH271" s="270">
        <v>155</v>
      </c>
      <c r="BI271" s="270">
        <v>0</v>
      </c>
      <c r="BJ271" s="270">
        <v>0</v>
      </c>
      <c r="BK271" s="270">
        <v>0</v>
      </c>
      <c r="BL271" s="270">
        <v>0</v>
      </c>
      <c r="BM271" s="270">
        <v>140</v>
      </c>
      <c r="BN271" s="270">
        <v>0</v>
      </c>
      <c r="BO271" s="270" t="s">
        <v>1676</v>
      </c>
      <c r="BP271" s="270">
        <v>0</v>
      </c>
      <c r="BQ271" s="270">
        <v>0</v>
      </c>
      <c r="BR271" s="270">
        <v>0</v>
      </c>
      <c r="BS271" s="270">
        <v>0</v>
      </c>
      <c r="BT271" s="270">
        <v>0</v>
      </c>
      <c r="BU271" s="270">
        <v>0</v>
      </c>
      <c r="BV271" s="270">
        <v>0</v>
      </c>
      <c r="BW271" s="270">
        <v>0</v>
      </c>
      <c r="BX271" s="270">
        <v>0</v>
      </c>
      <c r="BY271" s="270">
        <v>0</v>
      </c>
      <c r="BZ271" s="270">
        <v>0</v>
      </c>
      <c r="CA271" s="270">
        <v>0</v>
      </c>
      <c r="CB271" s="270">
        <v>0</v>
      </c>
      <c r="CC271" s="270">
        <v>0</v>
      </c>
      <c r="CD271" s="270">
        <v>0</v>
      </c>
      <c r="CE271" s="270">
        <v>0</v>
      </c>
      <c r="CF271" s="270">
        <v>0</v>
      </c>
      <c r="CG271" s="270">
        <v>300</v>
      </c>
      <c r="CH271" s="270">
        <v>0</v>
      </c>
      <c r="CI271" s="270">
        <v>140</v>
      </c>
      <c r="CJ271" s="270">
        <v>0</v>
      </c>
      <c r="CK271" s="270">
        <v>160</v>
      </c>
      <c r="CL271" s="270">
        <v>0</v>
      </c>
      <c r="CM271" s="270">
        <v>0</v>
      </c>
      <c r="CN271" s="270">
        <v>0</v>
      </c>
      <c r="CO271" s="270">
        <v>0</v>
      </c>
      <c r="CP271" s="270">
        <v>0</v>
      </c>
      <c r="CQ271" s="270">
        <v>0</v>
      </c>
      <c r="CR271" s="270">
        <v>0</v>
      </c>
      <c r="CS271" s="270">
        <v>0</v>
      </c>
      <c r="CT271" s="270">
        <v>0</v>
      </c>
      <c r="CU271" s="270"/>
      <c r="CV271" s="270">
        <v>0</v>
      </c>
      <c r="CW271" s="270">
        <v>0</v>
      </c>
      <c r="CX271" s="270">
        <v>0</v>
      </c>
      <c r="CY271" s="270">
        <v>0</v>
      </c>
      <c r="CZ271" s="270">
        <v>0</v>
      </c>
      <c r="DA271" s="270">
        <v>0</v>
      </c>
      <c r="DB271" s="270">
        <v>0</v>
      </c>
      <c r="DC271" s="270">
        <v>0</v>
      </c>
      <c r="DD271" s="270">
        <v>0</v>
      </c>
      <c r="DE271" s="270">
        <v>0</v>
      </c>
      <c r="DF271" s="270">
        <v>0</v>
      </c>
      <c r="DG271" s="270">
        <v>0</v>
      </c>
      <c r="DH271" s="270">
        <v>0</v>
      </c>
      <c r="DI271" s="270">
        <v>0</v>
      </c>
      <c r="DJ271" s="270">
        <v>0</v>
      </c>
      <c r="DK271" s="270">
        <v>0</v>
      </c>
      <c r="DL271" s="270">
        <v>0</v>
      </c>
      <c r="DM271" s="270">
        <v>0</v>
      </c>
      <c r="DN271" s="270">
        <v>0</v>
      </c>
      <c r="DO271" s="270">
        <v>0</v>
      </c>
      <c r="DP271" s="270">
        <v>0</v>
      </c>
      <c r="DQ271" s="270">
        <v>0</v>
      </c>
      <c r="DR271" s="270"/>
      <c r="DS271" s="270">
        <v>0</v>
      </c>
      <c r="DT271" s="270">
        <v>0</v>
      </c>
      <c r="DU271" s="270">
        <v>0</v>
      </c>
      <c r="DV271" s="270">
        <v>0</v>
      </c>
      <c r="DW271" s="270">
        <v>0</v>
      </c>
      <c r="DX271" s="270">
        <v>0</v>
      </c>
      <c r="DY271" s="270">
        <v>0</v>
      </c>
      <c r="DZ271" s="270">
        <v>0</v>
      </c>
      <c r="EA271" s="270">
        <v>0</v>
      </c>
      <c r="EB271" s="270">
        <v>0</v>
      </c>
      <c r="EC271" s="270">
        <v>0</v>
      </c>
      <c r="ED271" s="270">
        <v>0</v>
      </c>
      <c r="EE271" s="270">
        <v>0</v>
      </c>
      <c r="EF271" s="270">
        <v>0</v>
      </c>
      <c r="EG271" s="270">
        <v>0</v>
      </c>
      <c r="EH271" s="270">
        <v>0</v>
      </c>
      <c r="EI271" s="270">
        <v>0</v>
      </c>
      <c r="EJ271" s="270">
        <v>0</v>
      </c>
      <c r="EK271" s="270">
        <v>0</v>
      </c>
      <c r="EL271" s="270">
        <v>0</v>
      </c>
      <c r="EM271" s="270">
        <v>0</v>
      </c>
      <c r="EN271" s="270">
        <v>0</v>
      </c>
      <c r="EO271" s="270">
        <v>0</v>
      </c>
      <c r="EP271" s="270">
        <v>0</v>
      </c>
      <c r="EQ271" s="270">
        <v>0</v>
      </c>
      <c r="ER271" s="270">
        <v>0</v>
      </c>
      <c r="ES271" s="270">
        <v>0</v>
      </c>
      <c r="ET271" s="270">
        <v>0</v>
      </c>
      <c r="EU271" s="270">
        <v>0</v>
      </c>
      <c r="EV271" s="270">
        <v>0</v>
      </c>
      <c r="EW271" s="270">
        <v>0</v>
      </c>
      <c r="EX271" s="270">
        <v>0</v>
      </c>
      <c r="EY271" s="270">
        <v>0</v>
      </c>
      <c r="EZ271" s="270">
        <v>0</v>
      </c>
      <c r="FA271" s="270">
        <v>0</v>
      </c>
      <c r="FB271" s="270">
        <v>0</v>
      </c>
      <c r="FC271" s="270">
        <v>0</v>
      </c>
      <c r="FD271" s="270">
        <v>0</v>
      </c>
      <c r="FE271" s="270">
        <v>0</v>
      </c>
      <c r="FF271" s="270">
        <v>0</v>
      </c>
      <c r="FG271" s="270"/>
      <c r="FH271" s="270">
        <v>0</v>
      </c>
      <c r="FI271" s="270"/>
      <c r="FJ271" s="270">
        <v>0</v>
      </c>
      <c r="FK271" s="270">
        <v>0</v>
      </c>
      <c r="FL271" s="270">
        <v>0</v>
      </c>
      <c r="FM271" s="270">
        <v>0</v>
      </c>
      <c r="FN271" s="270">
        <v>0</v>
      </c>
      <c r="FO271" s="351">
        <v>295</v>
      </c>
      <c r="FP271" s="351">
        <v>0</v>
      </c>
      <c r="FQ271" s="351" t="s">
        <v>1676</v>
      </c>
      <c r="FR271" s="13"/>
      <c r="FS271" s="270"/>
      <c r="FT271" s="270"/>
      <c r="FU271" s="270"/>
      <c r="FV271" s="270"/>
      <c r="FW271" s="270"/>
      <c r="FX271" s="270"/>
      <c r="FY271" s="270"/>
      <c r="FZ271" s="270"/>
      <c r="GA271" s="270"/>
      <c r="GB271" s="270"/>
      <c r="GC271" s="270"/>
      <c r="GD271" s="270"/>
      <c r="GE271" s="270"/>
      <c r="GF271" s="270"/>
      <c r="GG271" s="270"/>
      <c r="GH271" s="270"/>
      <c r="GI271" s="270"/>
      <c r="GJ271" s="270"/>
      <c r="GK271" s="270"/>
      <c r="GL271" s="270"/>
      <c r="GM271" s="270"/>
      <c r="GN271" s="270"/>
      <c r="GO271" s="270"/>
      <c r="GP271" s="270"/>
      <c r="GQ271" s="270"/>
      <c r="GR271" s="270"/>
      <c r="GS271" s="270"/>
      <c r="GT271" s="270"/>
      <c r="GU271" s="270"/>
      <c r="GV271" s="270"/>
      <c r="GW271" s="270"/>
      <c r="GX271" s="270"/>
      <c r="GY271" s="270"/>
      <c r="GZ271" s="270"/>
      <c r="HA271" s="270"/>
      <c r="HB271" s="270"/>
      <c r="HC271" s="270"/>
      <c r="HD271" s="270"/>
      <c r="HE271" s="270"/>
      <c r="HF271" s="270"/>
      <c r="HG271" s="270"/>
      <c r="HH271" s="270"/>
      <c r="HI271" s="270"/>
      <c r="HJ271" s="270"/>
      <c r="HK271" s="270"/>
      <c r="HL271" s="270"/>
      <c r="HM271" s="270"/>
      <c r="HN271" s="270"/>
      <c r="HO271" s="270"/>
      <c r="HP271" s="270"/>
      <c r="HQ271" s="270"/>
      <c r="HR271" s="270"/>
      <c r="HS271" s="270"/>
      <c r="HT271" s="270"/>
      <c r="HU271" s="270"/>
      <c r="HV271" s="270"/>
      <c r="HW271" s="270"/>
      <c r="HX271" s="270"/>
      <c r="HY271" s="270"/>
      <c r="HZ271" s="270"/>
      <c r="IA271" s="270"/>
      <c r="IB271" s="270"/>
      <c r="IC271" s="270"/>
      <c r="ID271" s="270"/>
      <c r="IE271" s="270"/>
      <c r="IF271" s="270"/>
      <c r="IG271" s="270"/>
      <c r="IH271" s="270"/>
    </row>
    <row r="272" spans="1:242" ht="12.75" customHeight="1" x14ac:dyDescent="0.2">
      <c r="A272" s="374" t="s">
        <v>805</v>
      </c>
      <c r="B272" s="270">
        <v>835</v>
      </c>
      <c r="C272" s="270">
        <v>835</v>
      </c>
      <c r="D272" s="270">
        <v>460</v>
      </c>
      <c r="E272" s="270">
        <v>375</v>
      </c>
      <c r="F272" s="270">
        <v>0</v>
      </c>
      <c r="G272" s="270">
        <v>0</v>
      </c>
      <c r="H272" s="270">
        <v>835</v>
      </c>
      <c r="I272" s="270">
        <v>0</v>
      </c>
      <c r="J272" s="270">
        <v>835</v>
      </c>
      <c r="K272" s="270">
        <v>0</v>
      </c>
      <c r="L272" s="270">
        <v>37.071428570000002</v>
      </c>
      <c r="M272" s="270">
        <v>26</v>
      </c>
      <c r="N272" s="270" t="s">
        <v>1676</v>
      </c>
      <c r="O272" s="270" t="s">
        <v>1676</v>
      </c>
      <c r="P272" s="270" t="s">
        <v>1676</v>
      </c>
      <c r="Q272" s="270" t="s">
        <v>1676</v>
      </c>
      <c r="R272" s="270">
        <v>0</v>
      </c>
      <c r="S272" s="270">
        <v>0</v>
      </c>
      <c r="T272" s="270">
        <v>0</v>
      </c>
      <c r="U272" s="270">
        <v>0</v>
      </c>
      <c r="V272" s="270">
        <v>0</v>
      </c>
      <c r="W272" s="270">
        <v>0</v>
      </c>
      <c r="X272" s="270">
        <v>63.505995200000001</v>
      </c>
      <c r="Y272" s="270">
        <v>0</v>
      </c>
      <c r="Z272" s="270">
        <v>30</v>
      </c>
      <c r="AA272" s="270">
        <v>140</v>
      </c>
      <c r="AB272" s="270">
        <v>130</v>
      </c>
      <c r="AC272" s="270">
        <v>255</v>
      </c>
      <c r="AD272" s="270">
        <v>275</v>
      </c>
      <c r="AE272" s="270" t="s">
        <v>1676</v>
      </c>
      <c r="AF272" s="270">
        <v>110</v>
      </c>
      <c r="AG272" s="270">
        <v>0</v>
      </c>
      <c r="AH272" s="270">
        <v>380</v>
      </c>
      <c r="AI272" s="270">
        <v>0</v>
      </c>
      <c r="AJ272" s="270">
        <v>0</v>
      </c>
      <c r="AK272" s="270">
        <v>0</v>
      </c>
      <c r="AL272" s="270">
        <v>0</v>
      </c>
      <c r="AM272" s="270">
        <v>0</v>
      </c>
      <c r="AN272" s="270">
        <v>0</v>
      </c>
      <c r="AO272" s="270">
        <v>0</v>
      </c>
      <c r="AP272" s="270">
        <v>0</v>
      </c>
      <c r="AQ272" s="270">
        <v>0</v>
      </c>
      <c r="AR272" s="270">
        <v>130</v>
      </c>
      <c r="AS272" s="270">
        <v>0</v>
      </c>
      <c r="AT272" s="270">
        <v>0</v>
      </c>
      <c r="AU272" s="270">
        <v>0</v>
      </c>
      <c r="AV272" s="270" t="s">
        <v>1676</v>
      </c>
      <c r="AW272" s="270">
        <v>135</v>
      </c>
      <c r="AX272" s="270">
        <v>0</v>
      </c>
      <c r="AY272" s="270">
        <v>0</v>
      </c>
      <c r="AZ272" s="270">
        <v>65</v>
      </c>
      <c r="BA272" s="270" t="s">
        <v>1676</v>
      </c>
      <c r="BB272" s="270">
        <v>10</v>
      </c>
      <c r="BC272" s="270">
        <v>0</v>
      </c>
      <c r="BD272" s="270" t="s">
        <v>1676</v>
      </c>
      <c r="BE272" s="270">
        <v>0</v>
      </c>
      <c r="BF272" s="270">
        <v>0</v>
      </c>
      <c r="BG272" s="270">
        <v>0</v>
      </c>
      <c r="BH272" s="270">
        <v>105</v>
      </c>
      <c r="BI272" s="270">
        <v>380</v>
      </c>
      <c r="BJ272" s="270">
        <v>0</v>
      </c>
      <c r="BK272" s="270">
        <v>0</v>
      </c>
      <c r="BL272" s="270">
        <v>0</v>
      </c>
      <c r="BM272" s="270">
        <v>130</v>
      </c>
      <c r="BN272" s="270" t="s">
        <v>1676</v>
      </c>
      <c r="BO272" s="270">
        <v>80</v>
      </c>
      <c r="BP272" s="270" t="s">
        <v>1676</v>
      </c>
      <c r="BQ272" s="270">
        <v>0</v>
      </c>
      <c r="BR272" s="270">
        <v>0</v>
      </c>
      <c r="BS272" s="270" t="s">
        <v>1676</v>
      </c>
      <c r="BT272" s="270">
        <v>0</v>
      </c>
      <c r="BU272" s="270" t="s">
        <v>1676</v>
      </c>
      <c r="BV272" s="270">
        <v>0</v>
      </c>
      <c r="BW272" s="270">
        <v>130</v>
      </c>
      <c r="BX272" s="270">
        <v>0</v>
      </c>
      <c r="BY272" s="270" t="s">
        <v>1676</v>
      </c>
      <c r="BZ272" s="270">
        <v>0</v>
      </c>
      <c r="CA272" s="270">
        <v>0</v>
      </c>
      <c r="CB272" s="270">
        <v>0</v>
      </c>
      <c r="CC272" s="270">
        <v>0</v>
      </c>
      <c r="CD272" s="270">
        <v>25</v>
      </c>
      <c r="CE272" s="270">
        <v>0</v>
      </c>
      <c r="CF272" s="270">
        <v>0</v>
      </c>
      <c r="CG272" s="270">
        <v>810</v>
      </c>
      <c r="CH272" s="270">
        <v>0</v>
      </c>
      <c r="CI272" s="270">
        <v>130</v>
      </c>
      <c r="CJ272" s="270">
        <v>65</v>
      </c>
      <c r="CK272" s="270">
        <v>260</v>
      </c>
      <c r="CL272" s="270">
        <v>0</v>
      </c>
      <c r="CM272" s="270">
        <v>380</v>
      </c>
      <c r="CN272" s="270">
        <v>0</v>
      </c>
      <c r="CO272" s="270">
        <v>0</v>
      </c>
      <c r="CP272" s="270">
        <v>0</v>
      </c>
      <c r="CQ272" s="270">
        <v>0</v>
      </c>
      <c r="CR272" s="270">
        <v>0</v>
      </c>
      <c r="CS272" s="270">
        <v>0</v>
      </c>
      <c r="CT272" s="270">
        <v>0</v>
      </c>
      <c r="CU272" s="270"/>
      <c r="CV272" s="270">
        <v>0</v>
      </c>
      <c r="CW272" s="270">
        <v>0</v>
      </c>
      <c r="CX272" s="270">
        <v>0</v>
      </c>
      <c r="CY272" s="270">
        <v>0</v>
      </c>
      <c r="CZ272" s="270">
        <v>0</v>
      </c>
      <c r="DA272" s="270">
        <v>0</v>
      </c>
      <c r="DB272" s="270">
        <v>0</v>
      </c>
      <c r="DC272" s="270">
        <v>0</v>
      </c>
      <c r="DD272" s="270">
        <v>0</v>
      </c>
      <c r="DE272" s="270">
        <v>0</v>
      </c>
      <c r="DF272" s="270">
        <v>0</v>
      </c>
      <c r="DG272" s="270">
        <v>0</v>
      </c>
      <c r="DH272" s="270">
        <v>0</v>
      </c>
      <c r="DI272" s="270">
        <v>0</v>
      </c>
      <c r="DJ272" s="270">
        <v>0</v>
      </c>
      <c r="DK272" s="270">
        <v>0</v>
      </c>
      <c r="DL272" s="270">
        <v>0</v>
      </c>
      <c r="DM272" s="270">
        <v>0</v>
      </c>
      <c r="DN272" s="270">
        <v>0</v>
      </c>
      <c r="DO272" s="270">
        <v>0</v>
      </c>
      <c r="DP272" s="270">
        <v>0</v>
      </c>
      <c r="DQ272" s="270">
        <v>0</v>
      </c>
      <c r="DR272" s="270"/>
      <c r="DS272" s="270">
        <v>0</v>
      </c>
      <c r="DT272" s="270">
        <v>0</v>
      </c>
      <c r="DU272" s="270">
        <v>0</v>
      </c>
      <c r="DV272" s="270">
        <v>0</v>
      </c>
      <c r="DW272" s="270">
        <v>0</v>
      </c>
      <c r="DX272" s="270">
        <v>0</v>
      </c>
      <c r="DY272" s="270">
        <v>0</v>
      </c>
      <c r="DZ272" s="270">
        <v>0</v>
      </c>
      <c r="EA272" s="270">
        <v>0</v>
      </c>
      <c r="EB272" s="270">
        <v>0</v>
      </c>
      <c r="EC272" s="270">
        <v>0</v>
      </c>
      <c r="ED272" s="270">
        <v>0</v>
      </c>
      <c r="EE272" s="270">
        <v>0</v>
      </c>
      <c r="EF272" s="270">
        <v>0</v>
      </c>
      <c r="EG272" s="270">
        <v>0</v>
      </c>
      <c r="EH272" s="270">
        <v>0</v>
      </c>
      <c r="EI272" s="270">
        <v>0</v>
      </c>
      <c r="EJ272" s="270">
        <v>0</v>
      </c>
      <c r="EK272" s="270">
        <v>0</v>
      </c>
      <c r="EL272" s="270">
        <v>0</v>
      </c>
      <c r="EM272" s="270">
        <v>0</v>
      </c>
      <c r="EN272" s="270">
        <v>0</v>
      </c>
      <c r="EO272" s="270">
        <v>0</v>
      </c>
      <c r="EP272" s="270">
        <v>0</v>
      </c>
      <c r="EQ272" s="270">
        <v>0</v>
      </c>
      <c r="ER272" s="270">
        <v>0</v>
      </c>
      <c r="ES272" s="270">
        <v>0</v>
      </c>
      <c r="ET272" s="270">
        <v>0</v>
      </c>
      <c r="EU272" s="270">
        <v>0</v>
      </c>
      <c r="EV272" s="270">
        <v>0</v>
      </c>
      <c r="EW272" s="270">
        <v>0</v>
      </c>
      <c r="EX272" s="270">
        <v>0</v>
      </c>
      <c r="EY272" s="270">
        <v>0</v>
      </c>
      <c r="EZ272" s="270">
        <v>0</v>
      </c>
      <c r="FA272" s="270">
        <v>0</v>
      </c>
      <c r="FB272" s="270">
        <v>0</v>
      </c>
      <c r="FC272" s="270">
        <v>0</v>
      </c>
      <c r="FD272" s="270">
        <v>0</v>
      </c>
      <c r="FE272" s="270">
        <v>0</v>
      </c>
      <c r="FF272" s="270">
        <v>0</v>
      </c>
      <c r="FG272" s="270"/>
      <c r="FH272" s="270">
        <v>0</v>
      </c>
      <c r="FI272" s="270"/>
      <c r="FJ272" s="270">
        <v>0</v>
      </c>
      <c r="FK272" s="270">
        <v>0</v>
      </c>
      <c r="FL272" s="270">
        <v>0</v>
      </c>
      <c r="FM272" s="270">
        <v>0</v>
      </c>
      <c r="FN272" s="270">
        <v>0</v>
      </c>
      <c r="FO272" s="351">
        <v>825</v>
      </c>
      <c r="FP272" s="351">
        <v>0</v>
      </c>
      <c r="FQ272" s="351">
        <v>15</v>
      </c>
      <c r="FR272" s="13"/>
      <c r="FS272" s="270"/>
      <c r="FT272" s="270"/>
      <c r="FU272" s="270"/>
      <c r="FV272" s="270"/>
      <c r="FW272" s="270"/>
      <c r="FX272" s="270"/>
      <c r="FY272" s="270"/>
      <c r="FZ272" s="270"/>
      <c r="GA272" s="270"/>
      <c r="GB272" s="270"/>
      <c r="GC272" s="270"/>
      <c r="GD272" s="270"/>
      <c r="GE272" s="270"/>
      <c r="GF272" s="270"/>
      <c r="GG272" s="270"/>
      <c r="GH272" s="270"/>
      <c r="GI272" s="270"/>
      <c r="GJ272" s="270"/>
      <c r="GK272" s="270"/>
      <c r="GL272" s="270"/>
      <c r="GM272" s="270"/>
      <c r="GN272" s="270"/>
      <c r="GO272" s="270"/>
      <c r="GP272" s="270"/>
      <c r="GQ272" s="270"/>
      <c r="GR272" s="270"/>
      <c r="GS272" s="270"/>
      <c r="GT272" s="270"/>
      <c r="GU272" s="270"/>
      <c r="GV272" s="270"/>
      <c r="GW272" s="270"/>
      <c r="GX272" s="270"/>
      <c r="GY272" s="270"/>
      <c r="GZ272" s="270"/>
      <c r="HA272" s="270"/>
      <c r="HB272" s="270"/>
      <c r="HC272" s="270"/>
      <c r="HD272" s="270"/>
      <c r="HE272" s="270"/>
      <c r="HF272" s="270"/>
      <c r="HG272" s="270"/>
      <c r="HH272" s="270"/>
      <c r="HI272" s="270"/>
      <c r="HJ272" s="270"/>
      <c r="HK272" s="270"/>
      <c r="HL272" s="270"/>
      <c r="HM272" s="270"/>
      <c r="HN272" s="270"/>
      <c r="HO272" s="270"/>
      <c r="HP272" s="270"/>
      <c r="HQ272" s="270"/>
      <c r="HR272" s="270"/>
      <c r="HS272" s="270"/>
      <c r="HT272" s="270"/>
      <c r="HU272" s="270"/>
      <c r="HV272" s="270"/>
      <c r="HW272" s="270"/>
      <c r="HX272" s="270"/>
      <c r="HY272" s="270"/>
      <c r="HZ272" s="270"/>
      <c r="IA272" s="270"/>
      <c r="IB272" s="270"/>
      <c r="IC272" s="270"/>
      <c r="ID272" s="270"/>
      <c r="IE272" s="270"/>
      <c r="IF272" s="270"/>
      <c r="IG272" s="270"/>
      <c r="IH272" s="270"/>
    </row>
    <row r="273" spans="1:242" ht="12.75" customHeight="1" x14ac:dyDescent="0.2">
      <c r="A273" s="374" t="s">
        <v>807</v>
      </c>
      <c r="B273" s="270">
        <v>125</v>
      </c>
      <c r="C273" s="270">
        <v>125</v>
      </c>
      <c r="D273" s="270">
        <v>40</v>
      </c>
      <c r="E273" s="270">
        <v>85</v>
      </c>
      <c r="F273" s="270">
        <v>0</v>
      </c>
      <c r="G273" s="270">
        <v>0</v>
      </c>
      <c r="H273" s="270">
        <v>125</v>
      </c>
      <c r="I273" s="270">
        <v>0</v>
      </c>
      <c r="J273" s="270">
        <v>125</v>
      </c>
      <c r="K273" s="270">
        <v>0</v>
      </c>
      <c r="L273" s="270">
        <v>14</v>
      </c>
      <c r="M273" s="270">
        <v>14</v>
      </c>
      <c r="N273" s="270" t="s">
        <v>1676</v>
      </c>
      <c r="O273" s="270">
        <v>0</v>
      </c>
      <c r="P273" s="270">
        <v>0</v>
      </c>
      <c r="Q273" s="270">
        <v>0</v>
      </c>
      <c r="R273" s="270">
        <v>0</v>
      </c>
      <c r="S273" s="270">
        <v>0</v>
      </c>
      <c r="T273" s="270">
        <v>0</v>
      </c>
      <c r="U273" s="270">
        <v>0</v>
      </c>
      <c r="V273" s="270">
        <v>0</v>
      </c>
      <c r="W273" s="270">
        <v>0</v>
      </c>
      <c r="X273" s="270">
        <v>56.847999999999999</v>
      </c>
      <c r="Y273" s="270">
        <v>0</v>
      </c>
      <c r="Z273" s="270" t="s">
        <v>1676</v>
      </c>
      <c r="AA273" s="270">
        <v>25</v>
      </c>
      <c r="AB273" s="270">
        <v>40</v>
      </c>
      <c r="AC273" s="270">
        <v>30</v>
      </c>
      <c r="AD273" s="270">
        <v>20</v>
      </c>
      <c r="AE273" s="270" t="s">
        <v>1676</v>
      </c>
      <c r="AF273" s="270">
        <v>125</v>
      </c>
      <c r="AG273" s="270">
        <v>0</v>
      </c>
      <c r="AH273" s="270">
        <v>0</v>
      </c>
      <c r="AI273" s="270">
        <v>0</v>
      </c>
      <c r="AJ273" s="270">
        <v>0</v>
      </c>
      <c r="AK273" s="270">
        <v>0</v>
      </c>
      <c r="AL273" s="270">
        <v>0</v>
      </c>
      <c r="AM273" s="270">
        <v>0</v>
      </c>
      <c r="AN273" s="270">
        <v>0</v>
      </c>
      <c r="AO273" s="270">
        <v>0</v>
      </c>
      <c r="AP273" s="270">
        <v>0</v>
      </c>
      <c r="AQ273" s="270">
        <v>0</v>
      </c>
      <c r="AR273" s="270">
        <v>0</v>
      </c>
      <c r="AS273" s="270">
        <v>0</v>
      </c>
      <c r="AT273" s="270">
        <v>0</v>
      </c>
      <c r="AU273" s="270">
        <v>0</v>
      </c>
      <c r="AV273" s="270">
        <v>0</v>
      </c>
      <c r="AW273" s="270">
        <v>0</v>
      </c>
      <c r="AX273" s="270">
        <v>0</v>
      </c>
      <c r="AY273" s="270">
        <v>0</v>
      </c>
      <c r="AZ273" s="270">
        <v>0</v>
      </c>
      <c r="BA273" s="270">
        <v>0</v>
      </c>
      <c r="BB273" s="270" t="s">
        <v>1676</v>
      </c>
      <c r="BC273" s="270">
        <v>0</v>
      </c>
      <c r="BD273" s="270">
        <v>0</v>
      </c>
      <c r="BE273" s="270">
        <v>0</v>
      </c>
      <c r="BF273" s="270">
        <v>0</v>
      </c>
      <c r="BG273" s="270">
        <v>0</v>
      </c>
      <c r="BH273" s="270">
        <v>125</v>
      </c>
      <c r="BI273" s="270">
        <v>0</v>
      </c>
      <c r="BJ273" s="270">
        <v>0</v>
      </c>
      <c r="BK273" s="270">
        <v>0</v>
      </c>
      <c r="BL273" s="270">
        <v>0</v>
      </c>
      <c r="BM273" s="270">
        <v>0</v>
      </c>
      <c r="BN273" s="270">
        <v>0</v>
      </c>
      <c r="BO273" s="270">
        <v>0</v>
      </c>
      <c r="BP273" s="270">
        <v>0</v>
      </c>
      <c r="BQ273" s="270">
        <v>0</v>
      </c>
      <c r="BR273" s="270">
        <v>0</v>
      </c>
      <c r="BS273" s="270">
        <v>0</v>
      </c>
      <c r="BT273" s="270" t="s">
        <v>1676</v>
      </c>
      <c r="BU273" s="270">
        <v>0</v>
      </c>
      <c r="BV273" s="270">
        <v>0</v>
      </c>
      <c r="BW273" s="270">
        <v>0</v>
      </c>
      <c r="BX273" s="270">
        <v>0</v>
      </c>
      <c r="BY273" s="270">
        <v>0</v>
      </c>
      <c r="BZ273" s="270">
        <v>0</v>
      </c>
      <c r="CA273" s="270">
        <v>0</v>
      </c>
      <c r="CB273" s="270">
        <v>0</v>
      </c>
      <c r="CC273" s="270">
        <v>0</v>
      </c>
      <c r="CD273" s="270">
        <v>0</v>
      </c>
      <c r="CE273" s="270">
        <v>0</v>
      </c>
      <c r="CF273" s="270">
        <v>0</v>
      </c>
      <c r="CG273" s="270">
        <v>125</v>
      </c>
      <c r="CH273" s="270">
        <v>0</v>
      </c>
      <c r="CI273" s="270">
        <v>0</v>
      </c>
      <c r="CJ273" s="270">
        <v>0</v>
      </c>
      <c r="CK273" s="270">
        <v>125</v>
      </c>
      <c r="CL273" s="270">
        <v>0</v>
      </c>
      <c r="CM273" s="270">
        <v>0</v>
      </c>
      <c r="CN273" s="270">
        <v>0</v>
      </c>
      <c r="CO273" s="270">
        <v>0</v>
      </c>
      <c r="CP273" s="270">
        <v>0</v>
      </c>
      <c r="CQ273" s="270">
        <v>0</v>
      </c>
      <c r="CR273" s="270">
        <v>0</v>
      </c>
      <c r="CS273" s="270">
        <v>0</v>
      </c>
      <c r="CT273" s="270">
        <v>0</v>
      </c>
      <c r="CU273" s="270"/>
      <c r="CV273" s="270">
        <v>0</v>
      </c>
      <c r="CW273" s="270">
        <v>0</v>
      </c>
      <c r="CX273" s="270">
        <v>0</v>
      </c>
      <c r="CY273" s="270">
        <v>0</v>
      </c>
      <c r="CZ273" s="270">
        <v>0</v>
      </c>
      <c r="DA273" s="270">
        <v>0</v>
      </c>
      <c r="DB273" s="270">
        <v>0</v>
      </c>
      <c r="DC273" s="270">
        <v>0</v>
      </c>
      <c r="DD273" s="270">
        <v>0</v>
      </c>
      <c r="DE273" s="270">
        <v>0</v>
      </c>
      <c r="DF273" s="270">
        <v>0</v>
      </c>
      <c r="DG273" s="270">
        <v>0</v>
      </c>
      <c r="DH273" s="270">
        <v>0</v>
      </c>
      <c r="DI273" s="270">
        <v>0</v>
      </c>
      <c r="DJ273" s="270">
        <v>0</v>
      </c>
      <c r="DK273" s="270">
        <v>0</v>
      </c>
      <c r="DL273" s="270">
        <v>0</v>
      </c>
      <c r="DM273" s="270">
        <v>0</v>
      </c>
      <c r="DN273" s="270">
        <v>0</v>
      </c>
      <c r="DO273" s="270">
        <v>0</v>
      </c>
      <c r="DP273" s="270">
        <v>0</v>
      </c>
      <c r="DQ273" s="270">
        <v>0</v>
      </c>
      <c r="DR273" s="270"/>
      <c r="DS273" s="270">
        <v>0</v>
      </c>
      <c r="DT273" s="270">
        <v>0</v>
      </c>
      <c r="DU273" s="270">
        <v>0</v>
      </c>
      <c r="DV273" s="270">
        <v>0</v>
      </c>
      <c r="DW273" s="270">
        <v>0</v>
      </c>
      <c r="DX273" s="270">
        <v>0</v>
      </c>
      <c r="DY273" s="270">
        <v>0</v>
      </c>
      <c r="DZ273" s="270">
        <v>0</v>
      </c>
      <c r="EA273" s="270">
        <v>0</v>
      </c>
      <c r="EB273" s="270">
        <v>0</v>
      </c>
      <c r="EC273" s="270">
        <v>0</v>
      </c>
      <c r="ED273" s="270">
        <v>0</v>
      </c>
      <c r="EE273" s="270">
        <v>0</v>
      </c>
      <c r="EF273" s="270">
        <v>0</v>
      </c>
      <c r="EG273" s="270">
        <v>0</v>
      </c>
      <c r="EH273" s="270">
        <v>0</v>
      </c>
      <c r="EI273" s="270">
        <v>0</v>
      </c>
      <c r="EJ273" s="270">
        <v>0</v>
      </c>
      <c r="EK273" s="270">
        <v>0</v>
      </c>
      <c r="EL273" s="270">
        <v>0</v>
      </c>
      <c r="EM273" s="270">
        <v>0</v>
      </c>
      <c r="EN273" s="270">
        <v>0</v>
      </c>
      <c r="EO273" s="270">
        <v>0</v>
      </c>
      <c r="EP273" s="270">
        <v>0</v>
      </c>
      <c r="EQ273" s="270">
        <v>0</v>
      </c>
      <c r="ER273" s="270">
        <v>0</v>
      </c>
      <c r="ES273" s="270">
        <v>0</v>
      </c>
      <c r="ET273" s="270">
        <v>0</v>
      </c>
      <c r="EU273" s="270">
        <v>0</v>
      </c>
      <c r="EV273" s="270">
        <v>0</v>
      </c>
      <c r="EW273" s="270">
        <v>0</v>
      </c>
      <c r="EX273" s="270">
        <v>0</v>
      </c>
      <c r="EY273" s="270">
        <v>0</v>
      </c>
      <c r="EZ273" s="270">
        <v>0</v>
      </c>
      <c r="FA273" s="270">
        <v>0</v>
      </c>
      <c r="FB273" s="270">
        <v>0</v>
      </c>
      <c r="FC273" s="270">
        <v>0</v>
      </c>
      <c r="FD273" s="270">
        <v>0</v>
      </c>
      <c r="FE273" s="270">
        <v>0</v>
      </c>
      <c r="FF273" s="270">
        <v>0</v>
      </c>
      <c r="FG273" s="270"/>
      <c r="FH273" s="270">
        <v>0</v>
      </c>
      <c r="FI273" s="270"/>
      <c r="FJ273" s="270">
        <v>0</v>
      </c>
      <c r="FK273" s="270">
        <v>0</v>
      </c>
      <c r="FL273" s="270">
        <v>0</v>
      </c>
      <c r="FM273" s="270">
        <v>0</v>
      </c>
      <c r="FN273" s="270">
        <v>0</v>
      </c>
      <c r="FO273" s="351">
        <v>125</v>
      </c>
      <c r="FP273" s="351">
        <v>0</v>
      </c>
      <c r="FQ273" s="351" t="s">
        <v>1676</v>
      </c>
      <c r="FR273" s="13"/>
      <c r="FS273" s="270"/>
      <c r="FT273" s="270"/>
      <c r="FU273" s="270"/>
      <c r="FV273" s="270"/>
      <c r="FW273" s="270"/>
      <c r="FX273" s="270"/>
      <c r="FY273" s="270"/>
      <c r="FZ273" s="270"/>
      <c r="GA273" s="270"/>
      <c r="GB273" s="270"/>
      <c r="GC273" s="270"/>
      <c r="GD273" s="270"/>
      <c r="GE273" s="270"/>
      <c r="GF273" s="270"/>
      <c r="GG273" s="270"/>
      <c r="GH273" s="270"/>
      <c r="GI273" s="270"/>
      <c r="GJ273" s="270"/>
      <c r="GK273" s="270"/>
      <c r="GL273" s="270"/>
      <c r="GM273" s="270"/>
      <c r="GN273" s="270"/>
      <c r="GO273" s="270"/>
      <c r="GP273" s="270"/>
      <c r="GQ273" s="270"/>
      <c r="GR273" s="270"/>
      <c r="GS273" s="270"/>
      <c r="GT273" s="270"/>
      <c r="GU273" s="270"/>
      <c r="GV273" s="270"/>
      <c r="GW273" s="270"/>
      <c r="GX273" s="270"/>
      <c r="GY273" s="270"/>
      <c r="GZ273" s="270"/>
      <c r="HA273" s="270"/>
      <c r="HB273" s="270"/>
      <c r="HC273" s="270"/>
      <c r="HD273" s="270"/>
      <c r="HE273" s="270"/>
      <c r="HF273" s="270"/>
      <c r="HG273" s="270"/>
      <c r="HH273" s="270"/>
      <c r="HI273" s="270"/>
      <c r="HJ273" s="270"/>
      <c r="HK273" s="270"/>
      <c r="HL273" s="270"/>
      <c r="HM273" s="270"/>
      <c r="HN273" s="270"/>
      <c r="HO273" s="270"/>
      <c r="HP273" s="270"/>
      <c r="HQ273" s="270"/>
      <c r="HR273" s="270"/>
      <c r="HS273" s="270"/>
      <c r="HT273" s="270"/>
      <c r="HU273" s="270"/>
      <c r="HV273" s="270"/>
      <c r="HW273" s="270"/>
      <c r="HX273" s="270"/>
      <c r="HY273" s="270"/>
      <c r="HZ273" s="270"/>
      <c r="IA273" s="270"/>
      <c r="IB273" s="270"/>
      <c r="IC273" s="270"/>
      <c r="ID273" s="270"/>
      <c r="IE273" s="270"/>
      <c r="IF273" s="270"/>
      <c r="IG273" s="270"/>
      <c r="IH273" s="270"/>
    </row>
    <row r="274" spans="1:242" ht="12.75" customHeight="1" x14ac:dyDescent="0.2">
      <c r="A274" s="374" t="s">
        <v>808</v>
      </c>
      <c r="B274" s="270">
        <v>320</v>
      </c>
      <c r="C274" s="270">
        <v>320</v>
      </c>
      <c r="D274" s="270">
        <v>320</v>
      </c>
      <c r="E274" s="270">
        <v>0</v>
      </c>
      <c r="F274" s="270">
        <v>0</v>
      </c>
      <c r="G274" s="270">
        <v>0</v>
      </c>
      <c r="H274" s="270">
        <v>320</v>
      </c>
      <c r="I274" s="270">
        <v>0</v>
      </c>
      <c r="J274" s="270">
        <v>320</v>
      </c>
      <c r="K274" s="270">
        <v>0</v>
      </c>
      <c r="L274" s="270">
        <v>56</v>
      </c>
      <c r="M274" s="270">
        <v>56</v>
      </c>
      <c r="N274" s="270">
        <v>0</v>
      </c>
      <c r="O274" s="270" t="s">
        <v>1676</v>
      </c>
      <c r="P274" s="270" t="s">
        <v>1676</v>
      </c>
      <c r="Q274" s="270">
        <v>0</v>
      </c>
      <c r="R274" s="270">
        <v>0</v>
      </c>
      <c r="S274" s="270">
        <v>0</v>
      </c>
      <c r="T274" s="270">
        <v>0</v>
      </c>
      <c r="U274" s="270">
        <v>0</v>
      </c>
      <c r="V274" s="270">
        <v>0</v>
      </c>
      <c r="W274" s="270">
        <v>0</v>
      </c>
      <c r="X274" s="270">
        <v>38.846394979999999</v>
      </c>
      <c r="Y274" s="270">
        <v>0</v>
      </c>
      <c r="Z274" s="270">
        <v>20</v>
      </c>
      <c r="AA274" s="270">
        <v>235</v>
      </c>
      <c r="AB274" s="270">
        <v>65</v>
      </c>
      <c r="AC274" s="270" t="s">
        <v>1676</v>
      </c>
      <c r="AD274" s="270">
        <v>0</v>
      </c>
      <c r="AE274" s="270">
        <v>0</v>
      </c>
      <c r="AF274" s="270">
        <v>0</v>
      </c>
      <c r="AG274" s="270">
        <v>0</v>
      </c>
      <c r="AH274" s="270">
        <v>0</v>
      </c>
      <c r="AI274" s="270">
        <v>0</v>
      </c>
      <c r="AJ274" s="270">
        <v>0</v>
      </c>
      <c r="AK274" s="270">
        <v>0</v>
      </c>
      <c r="AL274" s="270">
        <v>0</v>
      </c>
      <c r="AM274" s="270">
        <v>0</v>
      </c>
      <c r="AN274" s="270">
        <v>0</v>
      </c>
      <c r="AO274" s="270">
        <v>0</v>
      </c>
      <c r="AP274" s="270">
        <v>0</v>
      </c>
      <c r="AQ274" s="270">
        <v>0</v>
      </c>
      <c r="AR274" s="270">
        <v>320</v>
      </c>
      <c r="AS274" s="270">
        <v>0</v>
      </c>
      <c r="AT274" s="270">
        <v>0</v>
      </c>
      <c r="AU274" s="270">
        <v>0</v>
      </c>
      <c r="AV274" s="270">
        <v>0</v>
      </c>
      <c r="AW274" s="270">
        <v>0</v>
      </c>
      <c r="AX274" s="270">
        <v>0</v>
      </c>
      <c r="AY274" s="270">
        <v>0</v>
      </c>
      <c r="AZ274" s="270">
        <v>0</v>
      </c>
      <c r="BA274" s="270">
        <v>0</v>
      </c>
      <c r="BB274" s="270" t="s">
        <v>1676</v>
      </c>
      <c r="BC274" s="270">
        <v>0</v>
      </c>
      <c r="BD274" s="270">
        <v>0</v>
      </c>
      <c r="BE274" s="270">
        <v>0</v>
      </c>
      <c r="BF274" s="270">
        <v>0</v>
      </c>
      <c r="BG274" s="270">
        <v>0</v>
      </c>
      <c r="BH274" s="270">
        <v>0</v>
      </c>
      <c r="BI274" s="270">
        <v>0</v>
      </c>
      <c r="BJ274" s="270">
        <v>0</v>
      </c>
      <c r="BK274" s="270">
        <v>0</v>
      </c>
      <c r="BL274" s="270">
        <v>0</v>
      </c>
      <c r="BM274" s="270">
        <v>0</v>
      </c>
      <c r="BN274" s="270">
        <v>0</v>
      </c>
      <c r="BO274" s="270">
        <v>0</v>
      </c>
      <c r="BP274" s="270" t="s">
        <v>1676</v>
      </c>
      <c r="BQ274" s="270">
        <v>0</v>
      </c>
      <c r="BR274" s="270">
        <v>0</v>
      </c>
      <c r="BS274" s="270">
        <v>0</v>
      </c>
      <c r="BT274" s="270">
        <v>0</v>
      </c>
      <c r="BU274" s="270">
        <v>0</v>
      </c>
      <c r="BV274" s="270">
        <v>0</v>
      </c>
      <c r="BW274" s="270">
        <v>320</v>
      </c>
      <c r="BX274" s="270">
        <v>0</v>
      </c>
      <c r="BY274" s="270">
        <v>0</v>
      </c>
      <c r="BZ274" s="270">
        <v>0</v>
      </c>
      <c r="CA274" s="270">
        <v>0</v>
      </c>
      <c r="CB274" s="270">
        <v>0</v>
      </c>
      <c r="CC274" s="270">
        <v>0</v>
      </c>
      <c r="CD274" s="270" t="s">
        <v>1676</v>
      </c>
      <c r="CE274" s="270">
        <v>0</v>
      </c>
      <c r="CF274" s="270">
        <v>0</v>
      </c>
      <c r="CG274" s="270">
        <v>320</v>
      </c>
      <c r="CH274" s="270">
        <v>0</v>
      </c>
      <c r="CI274" s="270">
        <v>0</v>
      </c>
      <c r="CJ274" s="270">
        <v>320</v>
      </c>
      <c r="CK274" s="270" t="s">
        <v>1676</v>
      </c>
      <c r="CL274" s="270">
        <v>0</v>
      </c>
      <c r="CM274" s="270">
        <v>0</v>
      </c>
      <c r="CN274" s="270">
        <v>0</v>
      </c>
      <c r="CO274" s="270">
        <v>0</v>
      </c>
      <c r="CP274" s="270">
        <v>0</v>
      </c>
      <c r="CQ274" s="270">
        <v>0</v>
      </c>
      <c r="CR274" s="270">
        <v>0</v>
      </c>
      <c r="CS274" s="270">
        <v>0</v>
      </c>
      <c r="CT274" s="270">
        <v>0</v>
      </c>
      <c r="CU274" s="270"/>
      <c r="CV274" s="270">
        <v>0</v>
      </c>
      <c r="CW274" s="270">
        <v>0</v>
      </c>
      <c r="CX274" s="270">
        <v>0</v>
      </c>
      <c r="CY274" s="270">
        <v>0</v>
      </c>
      <c r="CZ274" s="270">
        <v>0</v>
      </c>
      <c r="DA274" s="270">
        <v>0</v>
      </c>
      <c r="DB274" s="270">
        <v>0</v>
      </c>
      <c r="DC274" s="270">
        <v>0</v>
      </c>
      <c r="DD274" s="270">
        <v>0</v>
      </c>
      <c r="DE274" s="270">
        <v>0</v>
      </c>
      <c r="DF274" s="270">
        <v>0</v>
      </c>
      <c r="DG274" s="270">
        <v>0</v>
      </c>
      <c r="DH274" s="270">
        <v>0</v>
      </c>
      <c r="DI274" s="270">
        <v>0</v>
      </c>
      <c r="DJ274" s="270">
        <v>0</v>
      </c>
      <c r="DK274" s="270">
        <v>0</v>
      </c>
      <c r="DL274" s="270">
        <v>0</v>
      </c>
      <c r="DM274" s="270">
        <v>0</v>
      </c>
      <c r="DN274" s="270">
        <v>0</v>
      </c>
      <c r="DO274" s="270">
        <v>0</v>
      </c>
      <c r="DP274" s="270">
        <v>0</v>
      </c>
      <c r="DQ274" s="270">
        <v>0</v>
      </c>
      <c r="DR274" s="270"/>
      <c r="DS274" s="270">
        <v>0</v>
      </c>
      <c r="DT274" s="270">
        <v>0</v>
      </c>
      <c r="DU274" s="270">
        <v>0</v>
      </c>
      <c r="DV274" s="270">
        <v>0</v>
      </c>
      <c r="DW274" s="270">
        <v>0</v>
      </c>
      <c r="DX274" s="270">
        <v>0</v>
      </c>
      <c r="DY274" s="270">
        <v>0</v>
      </c>
      <c r="DZ274" s="270">
        <v>0</v>
      </c>
      <c r="EA274" s="270">
        <v>0</v>
      </c>
      <c r="EB274" s="270">
        <v>0</v>
      </c>
      <c r="EC274" s="270">
        <v>0</v>
      </c>
      <c r="ED274" s="270">
        <v>0</v>
      </c>
      <c r="EE274" s="270">
        <v>0</v>
      </c>
      <c r="EF274" s="270">
        <v>0</v>
      </c>
      <c r="EG274" s="270">
        <v>0</v>
      </c>
      <c r="EH274" s="270">
        <v>0</v>
      </c>
      <c r="EI274" s="270">
        <v>0</v>
      </c>
      <c r="EJ274" s="270">
        <v>0</v>
      </c>
      <c r="EK274" s="270">
        <v>0</v>
      </c>
      <c r="EL274" s="270">
        <v>0</v>
      </c>
      <c r="EM274" s="270">
        <v>0</v>
      </c>
      <c r="EN274" s="270">
        <v>0</v>
      </c>
      <c r="EO274" s="270">
        <v>0</v>
      </c>
      <c r="EP274" s="270">
        <v>0</v>
      </c>
      <c r="EQ274" s="270">
        <v>0</v>
      </c>
      <c r="ER274" s="270">
        <v>0</v>
      </c>
      <c r="ES274" s="270">
        <v>0</v>
      </c>
      <c r="ET274" s="270">
        <v>0</v>
      </c>
      <c r="EU274" s="270">
        <v>0</v>
      </c>
      <c r="EV274" s="270">
        <v>0</v>
      </c>
      <c r="EW274" s="270">
        <v>0</v>
      </c>
      <c r="EX274" s="270">
        <v>0</v>
      </c>
      <c r="EY274" s="270">
        <v>0</v>
      </c>
      <c r="EZ274" s="270">
        <v>0</v>
      </c>
      <c r="FA274" s="270">
        <v>0</v>
      </c>
      <c r="FB274" s="270">
        <v>0</v>
      </c>
      <c r="FC274" s="270">
        <v>0</v>
      </c>
      <c r="FD274" s="270">
        <v>0</v>
      </c>
      <c r="FE274" s="270">
        <v>0</v>
      </c>
      <c r="FF274" s="270">
        <v>0</v>
      </c>
      <c r="FG274" s="270"/>
      <c r="FH274" s="270">
        <v>0</v>
      </c>
      <c r="FI274" s="270"/>
      <c r="FJ274" s="270">
        <v>0</v>
      </c>
      <c r="FK274" s="270">
        <v>0</v>
      </c>
      <c r="FL274" s="270">
        <v>0</v>
      </c>
      <c r="FM274" s="270">
        <v>0</v>
      </c>
      <c r="FN274" s="270">
        <v>0</v>
      </c>
      <c r="FO274" s="351">
        <v>320</v>
      </c>
      <c r="FP274" s="351">
        <v>0</v>
      </c>
      <c r="FQ274" s="351" t="s">
        <v>1676</v>
      </c>
      <c r="FR274" s="13"/>
      <c r="FS274" s="270"/>
      <c r="FT274" s="270"/>
      <c r="FU274" s="270"/>
      <c r="FV274" s="270"/>
      <c r="FW274" s="270"/>
      <c r="FX274" s="270"/>
      <c r="FY274" s="270"/>
      <c r="FZ274" s="270"/>
      <c r="GA274" s="270"/>
      <c r="GB274" s="270"/>
      <c r="GC274" s="270"/>
      <c r="GD274" s="270"/>
      <c r="GE274" s="270"/>
      <c r="GF274" s="270"/>
      <c r="GG274" s="270"/>
      <c r="GH274" s="270"/>
      <c r="GI274" s="270"/>
      <c r="GJ274" s="270"/>
      <c r="GK274" s="270"/>
      <c r="GL274" s="270"/>
      <c r="GM274" s="270"/>
      <c r="GN274" s="270"/>
      <c r="GO274" s="270"/>
      <c r="GP274" s="270"/>
      <c r="GQ274" s="270"/>
      <c r="GR274" s="270"/>
      <c r="GS274" s="270"/>
      <c r="GT274" s="270"/>
      <c r="GU274" s="270"/>
      <c r="GV274" s="270"/>
      <c r="GW274" s="270"/>
      <c r="GX274" s="270"/>
      <c r="GY274" s="270"/>
      <c r="GZ274" s="270"/>
      <c r="HA274" s="270"/>
      <c r="HB274" s="270"/>
      <c r="HC274" s="270"/>
      <c r="HD274" s="270"/>
      <c r="HE274" s="270"/>
      <c r="HF274" s="270"/>
      <c r="HG274" s="270"/>
      <c r="HH274" s="270"/>
      <c r="HI274" s="270"/>
      <c r="HJ274" s="270"/>
      <c r="HK274" s="270"/>
      <c r="HL274" s="270"/>
      <c r="HM274" s="270"/>
      <c r="HN274" s="270"/>
      <c r="HO274" s="270"/>
      <c r="HP274" s="270"/>
      <c r="HQ274" s="270"/>
      <c r="HR274" s="270"/>
      <c r="HS274" s="270"/>
      <c r="HT274" s="270"/>
      <c r="HU274" s="270"/>
      <c r="HV274" s="270"/>
      <c r="HW274" s="270"/>
      <c r="HX274" s="270"/>
      <c r="HY274" s="270"/>
      <c r="HZ274" s="270"/>
      <c r="IA274" s="270"/>
      <c r="IB274" s="270"/>
      <c r="IC274" s="270"/>
      <c r="ID274" s="270"/>
      <c r="IE274" s="270"/>
      <c r="IF274" s="270"/>
      <c r="IG274" s="270"/>
      <c r="IH274" s="270"/>
    </row>
    <row r="275" spans="1:242" s="267" customFormat="1" ht="12.75" customHeight="1" x14ac:dyDescent="0.2">
      <c r="A275" s="374" t="s">
        <v>1549</v>
      </c>
      <c r="B275" s="270">
        <v>55</v>
      </c>
      <c r="C275" s="270">
        <v>55</v>
      </c>
      <c r="D275" s="270">
        <v>20</v>
      </c>
      <c r="E275" s="270">
        <v>35</v>
      </c>
      <c r="F275" s="270">
        <v>0</v>
      </c>
      <c r="G275" s="270">
        <v>0</v>
      </c>
      <c r="H275" s="270">
        <v>55</v>
      </c>
      <c r="I275" s="270">
        <v>0</v>
      </c>
      <c r="J275" s="270">
        <v>55</v>
      </c>
      <c r="K275" s="270">
        <v>0</v>
      </c>
      <c r="L275" s="270">
        <v>0</v>
      </c>
      <c r="M275" s="270">
        <v>0</v>
      </c>
      <c r="N275" s="270">
        <v>0</v>
      </c>
      <c r="O275" s="270">
        <v>0</v>
      </c>
      <c r="P275" s="270">
        <v>0</v>
      </c>
      <c r="Q275" s="270">
        <v>0</v>
      </c>
      <c r="R275" s="270">
        <v>0</v>
      </c>
      <c r="S275" s="270">
        <v>0</v>
      </c>
      <c r="T275" s="270">
        <v>0</v>
      </c>
      <c r="U275" s="270">
        <v>0</v>
      </c>
      <c r="V275" s="270">
        <v>0</v>
      </c>
      <c r="W275" s="270">
        <v>0</v>
      </c>
      <c r="X275" s="270">
        <v>57.842105259999997</v>
      </c>
      <c r="Y275" s="270">
        <v>0</v>
      </c>
      <c r="Z275" s="270" t="s">
        <v>1676</v>
      </c>
      <c r="AA275" s="270">
        <v>10</v>
      </c>
      <c r="AB275" s="270">
        <v>20</v>
      </c>
      <c r="AC275" s="270">
        <v>15</v>
      </c>
      <c r="AD275" s="270">
        <v>10</v>
      </c>
      <c r="AE275" s="270" t="s">
        <v>1676</v>
      </c>
      <c r="AF275" s="270">
        <v>55</v>
      </c>
      <c r="AG275" s="270">
        <v>0</v>
      </c>
      <c r="AH275" s="270">
        <v>0</v>
      </c>
      <c r="AI275" s="270">
        <v>0</v>
      </c>
      <c r="AJ275" s="270">
        <v>0</v>
      </c>
      <c r="AK275" s="270">
        <v>0</v>
      </c>
      <c r="AL275" s="270">
        <v>0</v>
      </c>
      <c r="AM275" s="270">
        <v>0</v>
      </c>
      <c r="AN275" s="270">
        <v>0</v>
      </c>
      <c r="AO275" s="270">
        <v>0</v>
      </c>
      <c r="AP275" s="270">
        <v>0</v>
      </c>
      <c r="AQ275" s="270">
        <v>0</v>
      </c>
      <c r="AR275" s="270">
        <v>0</v>
      </c>
      <c r="AS275" s="270">
        <v>0</v>
      </c>
      <c r="AT275" s="270">
        <v>0</v>
      </c>
      <c r="AU275" s="270">
        <v>0</v>
      </c>
      <c r="AV275" s="270">
        <v>0</v>
      </c>
      <c r="AW275" s="270">
        <v>0</v>
      </c>
      <c r="AX275" s="270">
        <v>0</v>
      </c>
      <c r="AY275" s="270">
        <v>0</v>
      </c>
      <c r="AZ275" s="270">
        <v>0</v>
      </c>
      <c r="BA275" s="270">
        <v>0</v>
      </c>
      <c r="BB275" s="270" t="s">
        <v>1676</v>
      </c>
      <c r="BC275" s="270">
        <v>0</v>
      </c>
      <c r="BD275" s="270">
        <v>0</v>
      </c>
      <c r="BE275" s="270">
        <v>0</v>
      </c>
      <c r="BF275" s="270">
        <v>0</v>
      </c>
      <c r="BG275" s="270">
        <v>0</v>
      </c>
      <c r="BH275" s="270">
        <v>55</v>
      </c>
      <c r="BI275" s="270">
        <v>0</v>
      </c>
      <c r="BJ275" s="270">
        <v>0</v>
      </c>
      <c r="BK275" s="270">
        <v>0</v>
      </c>
      <c r="BL275" s="270">
        <v>0</v>
      </c>
      <c r="BM275" s="270">
        <v>0</v>
      </c>
      <c r="BN275" s="270">
        <v>0</v>
      </c>
      <c r="BO275" s="270">
        <v>0</v>
      </c>
      <c r="BP275" s="270">
        <v>0</v>
      </c>
      <c r="BQ275" s="270">
        <v>0</v>
      </c>
      <c r="BR275" s="270">
        <v>0</v>
      </c>
      <c r="BS275" s="270">
        <v>0</v>
      </c>
      <c r="BT275" s="270">
        <v>0</v>
      </c>
      <c r="BU275" s="270">
        <v>0</v>
      </c>
      <c r="BV275" s="270">
        <v>0</v>
      </c>
      <c r="BW275" s="270">
        <v>0</v>
      </c>
      <c r="BX275" s="270">
        <v>0</v>
      </c>
      <c r="BY275" s="270">
        <v>0</v>
      </c>
      <c r="BZ275" s="270">
        <v>0</v>
      </c>
      <c r="CA275" s="270">
        <v>0</v>
      </c>
      <c r="CB275" s="270">
        <v>0</v>
      </c>
      <c r="CC275" s="270">
        <v>0</v>
      </c>
      <c r="CD275" s="270">
        <v>0</v>
      </c>
      <c r="CE275" s="270">
        <v>0</v>
      </c>
      <c r="CF275" s="270">
        <v>0</v>
      </c>
      <c r="CG275" s="270">
        <v>55</v>
      </c>
      <c r="CH275" s="270">
        <v>0</v>
      </c>
      <c r="CI275" s="270">
        <v>0</v>
      </c>
      <c r="CJ275" s="270">
        <v>0</v>
      </c>
      <c r="CK275" s="270">
        <v>55</v>
      </c>
      <c r="CL275" s="270">
        <v>0</v>
      </c>
      <c r="CM275" s="270">
        <v>0</v>
      </c>
      <c r="CN275" s="270">
        <v>0</v>
      </c>
      <c r="CO275" s="270">
        <v>0</v>
      </c>
      <c r="CP275" s="270">
        <v>0</v>
      </c>
      <c r="CQ275" s="270">
        <v>0</v>
      </c>
      <c r="CR275" s="270">
        <v>0</v>
      </c>
      <c r="CS275" s="270">
        <v>0</v>
      </c>
      <c r="CT275" s="270">
        <v>0</v>
      </c>
      <c r="CU275" s="270"/>
      <c r="CV275" s="270">
        <v>0</v>
      </c>
      <c r="CW275" s="270">
        <v>0</v>
      </c>
      <c r="CX275" s="270">
        <v>0</v>
      </c>
      <c r="CY275" s="270">
        <v>0</v>
      </c>
      <c r="CZ275" s="270">
        <v>0</v>
      </c>
      <c r="DA275" s="270">
        <v>0</v>
      </c>
      <c r="DB275" s="270">
        <v>0</v>
      </c>
      <c r="DC275" s="270">
        <v>0</v>
      </c>
      <c r="DD275" s="270">
        <v>0</v>
      </c>
      <c r="DE275" s="270">
        <v>0</v>
      </c>
      <c r="DF275" s="270">
        <v>0</v>
      </c>
      <c r="DG275" s="270">
        <v>0</v>
      </c>
      <c r="DH275" s="270">
        <v>0</v>
      </c>
      <c r="DI275" s="270">
        <v>0</v>
      </c>
      <c r="DJ275" s="270">
        <v>0</v>
      </c>
      <c r="DK275" s="270">
        <v>0</v>
      </c>
      <c r="DL275" s="270">
        <v>0</v>
      </c>
      <c r="DM275" s="270">
        <v>0</v>
      </c>
      <c r="DN275" s="270">
        <v>0</v>
      </c>
      <c r="DO275" s="270">
        <v>0</v>
      </c>
      <c r="DP275" s="270">
        <v>0</v>
      </c>
      <c r="DQ275" s="270">
        <v>0</v>
      </c>
      <c r="DR275" s="270"/>
      <c r="DS275" s="270">
        <v>0</v>
      </c>
      <c r="DT275" s="270">
        <v>0</v>
      </c>
      <c r="DU275" s="270">
        <v>0</v>
      </c>
      <c r="DV275" s="270">
        <v>0</v>
      </c>
      <c r="DW275" s="270">
        <v>0</v>
      </c>
      <c r="DX275" s="270">
        <v>0</v>
      </c>
      <c r="DY275" s="270">
        <v>0</v>
      </c>
      <c r="DZ275" s="270">
        <v>0</v>
      </c>
      <c r="EA275" s="270">
        <v>0</v>
      </c>
      <c r="EB275" s="270">
        <v>0</v>
      </c>
      <c r="EC275" s="270">
        <v>0</v>
      </c>
      <c r="ED275" s="270">
        <v>0</v>
      </c>
      <c r="EE275" s="270">
        <v>0</v>
      </c>
      <c r="EF275" s="270">
        <v>0</v>
      </c>
      <c r="EG275" s="270">
        <v>0</v>
      </c>
      <c r="EH275" s="270">
        <v>0</v>
      </c>
      <c r="EI275" s="270">
        <v>0</v>
      </c>
      <c r="EJ275" s="270">
        <v>0</v>
      </c>
      <c r="EK275" s="270">
        <v>0</v>
      </c>
      <c r="EL275" s="270">
        <v>0</v>
      </c>
      <c r="EM275" s="270">
        <v>0</v>
      </c>
      <c r="EN275" s="270">
        <v>0</v>
      </c>
      <c r="EO275" s="270">
        <v>0</v>
      </c>
      <c r="EP275" s="270">
        <v>0</v>
      </c>
      <c r="EQ275" s="270">
        <v>0</v>
      </c>
      <c r="ER275" s="270">
        <v>0</v>
      </c>
      <c r="ES275" s="270">
        <v>0</v>
      </c>
      <c r="ET275" s="270">
        <v>0</v>
      </c>
      <c r="EU275" s="270">
        <v>0</v>
      </c>
      <c r="EV275" s="270">
        <v>0</v>
      </c>
      <c r="EW275" s="270">
        <v>0</v>
      </c>
      <c r="EX275" s="270">
        <v>0</v>
      </c>
      <c r="EY275" s="270">
        <v>0</v>
      </c>
      <c r="EZ275" s="270">
        <v>0</v>
      </c>
      <c r="FA275" s="270">
        <v>0</v>
      </c>
      <c r="FB275" s="270">
        <v>0</v>
      </c>
      <c r="FC275" s="270">
        <v>0</v>
      </c>
      <c r="FD275" s="270">
        <v>0</v>
      </c>
      <c r="FE275" s="270">
        <v>0</v>
      </c>
      <c r="FF275" s="270">
        <v>0</v>
      </c>
      <c r="FG275" s="270"/>
      <c r="FH275" s="270">
        <v>0</v>
      </c>
      <c r="FI275" s="270"/>
      <c r="FJ275" s="270">
        <v>0</v>
      </c>
      <c r="FK275" s="270">
        <v>0</v>
      </c>
      <c r="FL275" s="270">
        <v>0</v>
      </c>
      <c r="FM275" s="270">
        <v>0</v>
      </c>
      <c r="FN275" s="270">
        <v>0</v>
      </c>
      <c r="FO275" s="351">
        <v>55</v>
      </c>
      <c r="FP275" s="351">
        <v>0</v>
      </c>
      <c r="FQ275" s="351">
        <v>0</v>
      </c>
      <c r="FR275" s="13"/>
      <c r="FS275" s="270"/>
      <c r="FT275" s="270"/>
      <c r="FU275" s="270"/>
      <c r="FV275" s="270"/>
      <c r="FW275" s="270"/>
      <c r="FX275" s="270"/>
      <c r="FY275" s="270"/>
      <c r="FZ275" s="270"/>
      <c r="GA275" s="270"/>
      <c r="GB275" s="270"/>
      <c r="GC275" s="270"/>
      <c r="GD275" s="270"/>
      <c r="GE275" s="270"/>
      <c r="GF275" s="270"/>
      <c r="GG275" s="270"/>
      <c r="GH275" s="270"/>
      <c r="GI275" s="270"/>
      <c r="GJ275" s="270"/>
      <c r="GK275" s="270"/>
      <c r="GL275" s="270"/>
      <c r="GM275" s="270"/>
      <c r="GN275" s="270"/>
      <c r="GO275" s="270"/>
      <c r="GP275" s="270"/>
      <c r="GQ275" s="270"/>
      <c r="GR275" s="270"/>
      <c r="GS275" s="270"/>
      <c r="GT275" s="270"/>
      <c r="GU275" s="270"/>
      <c r="GV275" s="270"/>
      <c r="GW275" s="270"/>
      <c r="GX275" s="270"/>
      <c r="GY275" s="270"/>
      <c r="GZ275" s="270"/>
      <c r="HA275" s="270"/>
      <c r="HB275" s="270"/>
      <c r="HC275" s="270"/>
      <c r="HD275" s="270"/>
      <c r="HE275" s="270"/>
      <c r="HF275" s="270"/>
      <c r="HG275" s="270"/>
      <c r="HH275" s="270"/>
      <c r="HI275" s="270"/>
      <c r="HJ275" s="270"/>
      <c r="HK275" s="270"/>
      <c r="HL275" s="270"/>
      <c r="HM275" s="270"/>
      <c r="HN275" s="270"/>
      <c r="HO275" s="270"/>
      <c r="HP275" s="270"/>
      <c r="HQ275" s="270"/>
      <c r="HR275" s="270"/>
      <c r="HS275" s="270"/>
      <c r="HT275" s="270"/>
      <c r="HU275" s="270"/>
      <c r="HV275" s="270"/>
      <c r="HW275" s="270"/>
      <c r="HX275" s="270"/>
      <c r="HY275" s="270"/>
      <c r="HZ275" s="270"/>
      <c r="IA275" s="270"/>
      <c r="IB275" s="270"/>
      <c r="IC275" s="270"/>
      <c r="ID275" s="270"/>
      <c r="IE275" s="270"/>
      <c r="IF275" s="271"/>
      <c r="IG275" s="271"/>
      <c r="IH275" s="271"/>
    </row>
    <row r="276" spans="1:242" ht="12.75" customHeight="1" x14ac:dyDescent="0.2">
      <c r="A276" s="374" t="s">
        <v>1600</v>
      </c>
      <c r="B276" s="270">
        <v>160</v>
      </c>
      <c r="C276" s="270">
        <v>160</v>
      </c>
      <c r="D276" s="270">
        <v>75</v>
      </c>
      <c r="E276" s="270">
        <v>85</v>
      </c>
      <c r="F276" s="270">
        <v>0</v>
      </c>
      <c r="G276" s="270">
        <v>0</v>
      </c>
      <c r="H276" s="270">
        <v>160</v>
      </c>
      <c r="I276" s="270">
        <v>0</v>
      </c>
      <c r="J276" s="270">
        <v>160</v>
      </c>
      <c r="K276" s="270">
        <v>0</v>
      </c>
      <c r="L276" s="270">
        <v>29.166666670000001</v>
      </c>
      <c r="M276" s="270">
        <v>30</v>
      </c>
      <c r="N276" s="270" t="s">
        <v>1676</v>
      </c>
      <c r="O276" s="270" t="s">
        <v>1676</v>
      </c>
      <c r="P276" s="270">
        <v>0</v>
      </c>
      <c r="Q276" s="270">
        <v>0</v>
      </c>
      <c r="R276" s="270">
        <v>0</v>
      </c>
      <c r="S276" s="270">
        <v>0</v>
      </c>
      <c r="T276" s="270">
        <v>0</v>
      </c>
      <c r="U276" s="270">
        <v>0</v>
      </c>
      <c r="V276" s="270">
        <v>0</v>
      </c>
      <c r="W276" s="270">
        <v>0</v>
      </c>
      <c r="X276" s="270">
        <v>58.842767299999998</v>
      </c>
      <c r="Y276" s="270">
        <v>0</v>
      </c>
      <c r="Z276" s="270" t="s">
        <v>1676</v>
      </c>
      <c r="AA276" s="270">
        <v>15</v>
      </c>
      <c r="AB276" s="270">
        <v>60</v>
      </c>
      <c r="AC276" s="270">
        <v>65</v>
      </c>
      <c r="AD276" s="270">
        <v>15</v>
      </c>
      <c r="AE276" s="270">
        <v>0</v>
      </c>
      <c r="AF276" s="270">
        <v>20</v>
      </c>
      <c r="AG276" s="270">
        <v>0</v>
      </c>
      <c r="AH276" s="270">
        <v>0</v>
      </c>
      <c r="AI276" s="270">
        <v>0</v>
      </c>
      <c r="AJ276" s="270">
        <v>0</v>
      </c>
      <c r="AK276" s="270">
        <v>0</v>
      </c>
      <c r="AL276" s="270">
        <v>0</v>
      </c>
      <c r="AM276" s="270">
        <v>0</v>
      </c>
      <c r="AN276" s="270">
        <v>0</v>
      </c>
      <c r="AO276" s="270">
        <v>0</v>
      </c>
      <c r="AP276" s="270">
        <v>0</v>
      </c>
      <c r="AQ276" s="270">
        <v>0</v>
      </c>
      <c r="AR276" s="270">
        <v>0</v>
      </c>
      <c r="AS276" s="270">
        <v>0</v>
      </c>
      <c r="AT276" s="270">
        <v>0</v>
      </c>
      <c r="AU276" s="270">
        <v>0</v>
      </c>
      <c r="AV276" s="270" t="s">
        <v>1676</v>
      </c>
      <c r="AW276" s="270">
        <v>70</v>
      </c>
      <c r="AX276" s="270">
        <v>0</v>
      </c>
      <c r="AY276" s="270">
        <v>0</v>
      </c>
      <c r="AZ276" s="270">
        <v>60</v>
      </c>
      <c r="BA276" s="270" t="s">
        <v>1676</v>
      </c>
      <c r="BB276" s="270" t="s">
        <v>1676</v>
      </c>
      <c r="BC276" s="270">
        <v>0</v>
      </c>
      <c r="BD276" s="270">
        <v>0</v>
      </c>
      <c r="BE276" s="270">
        <v>0</v>
      </c>
      <c r="BF276" s="270">
        <v>0</v>
      </c>
      <c r="BG276" s="270">
        <v>0</v>
      </c>
      <c r="BH276" s="270">
        <v>0</v>
      </c>
      <c r="BI276" s="270">
        <v>0</v>
      </c>
      <c r="BJ276" s="270">
        <v>0</v>
      </c>
      <c r="BK276" s="270">
        <v>0</v>
      </c>
      <c r="BL276" s="270">
        <v>0</v>
      </c>
      <c r="BM276" s="270">
        <v>50</v>
      </c>
      <c r="BN276" s="270">
        <v>10</v>
      </c>
      <c r="BO276" s="270">
        <v>100</v>
      </c>
      <c r="BP276" s="270">
        <v>0</v>
      </c>
      <c r="BQ276" s="270">
        <v>0</v>
      </c>
      <c r="BR276" s="270">
        <v>0</v>
      </c>
      <c r="BS276" s="270">
        <v>0</v>
      </c>
      <c r="BT276" s="270">
        <v>0</v>
      </c>
      <c r="BU276" s="270">
        <v>0</v>
      </c>
      <c r="BV276" s="270">
        <v>0</v>
      </c>
      <c r="BW276" s="270" t="s">
        <v>1676</v>
      </c>
      <c r="BX276" s="270">
        <v>0</v>
      </c>
      <c r="BY276" s="270">
        <v>0</v>
      </c>
      <c r="BZ276" s="270">
        <v>0</v>
      </c>
      <c r="CA276" s="270">
        <v>0</v>
      </c>
      <c r="CB276" s="270">
        <v>0</v>
      </c>
      <c r="CC276" s="270">
        <v>0</v>
      </c>
      <c r="CD276" s="270" t="s">
        <v>1676</v>
      </c>
      <c r="CE276" s="270">
        <v>0</v>
      </c>
      <c r="CF276" s="270">
        <v>0</v>
      </c>
      <c r="CG276" s="270">
        <v>155</v>
      </c>
      <c r="CH276" s="270">
        <v>0</v>
      </c>
      <c r="CI276" s="270">
        <v>50</v>
      </c>
      <c r="CJ276" s="270">
        <v>0</v>
      </c>
      <c r="CK276" s="270">
        <v>110</v>
      </c>
      <c r="CL276" s="270">
        <v>0</v>
      </c>
      <c r="CM276" s="270">
        <v>0</v>
      </c>
      <c r="CN276" s="270">
        <v>0</v>
      </c>
      <c r="CO276" s="270">
        <v>0</v>
      </c>
      <c r="CP276" s="270">
        <v>0</v>
      </c>
      <c r="CQ276" s="270">
        <v>0</v>
      </c>
      <c r="CR276" s="270">
        <v>0</v>
      </c>
      <c r="CS276" s="270">
        <v>0</v>
      </c>
      <c r="CT276" s="270">
        <v>0</v>
      </c>
      <c r="CU276" s="270"/>
      <c r="CV276" s="270">
        <v>0</v>
      </c>
      <c r="CW276" s="270">
        <v>0</v>
      </c>
      <c r="CX276" s="270">
        <v>0</v>
      </c>
      <c r="CY276" s="270">
        <v>0</v>
      </c>
      <c r="CZ276" s="270">
        <v>0</v>
      </c>
      <c r="DA276" s="270">
        <v>0</v>
      </c>
      <c r="DB276" s="270">
        <v>0</v>
      </c>
      <c r="DC276" s="270">
        <v>0</v>
      </c>
      <c r="DD276" s="270">
        <v>0</v>
      </c>
      <c r="DE276" s="270">
        <v>0</v>
      </c>
      <c r="DF276" s="270">
        <v>0</v>
      </c>
      <c r="DG276" s="270">
        <v>0</v>
      </c>
      <c r="DH276" s="270">
        <v>0</v>
      </c>
      <c r="DI276" s="270">
        <v>0</v>
      </c>
      <c r="DJ276" s="270">
        <v>0</v>
      </c>
      <c r="DK276" s="270">
        <v>0</v>
      </c>
      <c r="DL276" s="270">
        <v>0</v>
      </c>
      <c r="DM276" s="270">
        <v>0</v>
      </c>
      <c r="DN276" s="270">
        <v>0</v>
      </c>
      <c r="DO276" s="270">
        <v>0</v>
      </c>
      <c r="DP276" s="270">
        <v>0</v>
      </c>
      <c r="DQ276" s="270">
        <v>0</v>
      </c>
      <c r="DR276" s="270"/>
      <c r="DS276" s="270">
        <v>0</v>
      </c>
      <c r="DT276" s="270">
        <v>0</v>
      </c>
      <c r="DU276" s="270">
        <v>0</v>
      </c>
      <c r="DV276" s="270">
        <v>0</v>
      </c>
      <c r="DW276" s="270">
        <v>0</v>
      </c>
      <c r="DX276" s="270">
        <v>0</v>
      </c>
      <c r="DY276" s="270">
        <v>0</v>
      </c>
      <c r="DZ276" s="270">
        <v>0</v>
      </c>
      <c r="EA276" s="270">
        <v>0</v>
      </c>
      <c r="EB276" s="270">
        <v>0</v>
      </c>
      <c r="EC276" s="270">
        <v>0</v>
      </c>
      <c r="ED276" s="270">
        <v>0</v>
      </c>
      <c r="EE276" s="270">
        <v>0</v>
      </c>
      <c r="EF276" s="270">
        <v>0</v>
      </c>
      <c r="EG276" s="270">
        <v>0</v>
      </c>
      <c r="EH276" s="270">
        <v>0</v>
      </c>
      <c r="EI276" s="270">
        <v>0</v>
      </c>
      <c r="EJ276" s="270">
        <v>0</v>
      </c>
      <c r="EK276" s="270">
        <v>0</v>
      </c>
      <c r="EL276" s="270">
        <v>0</v>
      </c>
      <c r="EM276" s="270">
        <v>0</v>
      </c>
      <c r="EN276" s="270">
        <v>0</v>
      </c>
      <c r="EO276" s="270">
        <v>0</v>
      </c>
      <c r="EP276" s="270">
        <v>0</v>
      </c>
      <c r="EQ276" s="270">
        <v>0</v>
      </c>
      <c r="ER276" s="270">
        <v>0</v>
      </c>
      <c r="ES276" s="270">
        <v>0</v>
      </c>
      <c r="ET276" s="270">
        <v>0</v>
      </c>
      <c r="EU276" s="270">
        <v>0</v>
      </c>
      <c r="EV276" s="270">
        <v>0</v>
      </c>
      <c r="EW276" s="270">
        <v>0</v>
      </c>
      <c r="EX276" s="270">
        <v>0</v>
      </c>
      <c r="EY276" s="270">
        <v>0</v>
      </c>
      <c r="EZ276" s="270">
        <v>0</v>
      </c>
      <c r="FA276" s="270">
        <v>0</v>
      </c>
      <c r="FB276" s="270">
        <v>0</v>
      </c>
      <c r="FC276" s="270">
        <v>0</v>
      </c>
      <c r="FD276" s="270">
        <v>0</v>
      </c>
      <c r="FE276" s="270">
        <v>0</v>
      </c>
      <c r="FF276" s="270">
        <v>0</v>
      </c>
      <c r="FG276" s="270"/>
      <c r="FH276" s="270">
        <v>0</v>
      </c>
      <c r="FI276" s="270"/>
      <c r="FJ276" s="270">
        <v>0</v>
      </c>
      <c r="FK276" s="270">
        <v>0</v>
      </c>
      <c r="FL276" s="270">
        <v>0</v>
      </c>
      <c r="FM276" s="270">
        <v>0</v>
      </c>
      <c r="FN276" s="270">
        <v>0</v>
      </c>
      <c r="FO276" s="351">
        <v>155</v>
      </c>
      <c r="FP276" s="351">
        <v>0</v>
      </c>
      <c r="FQ276" s="351" t="s">
        <v>1676</v>
      </c>
      <c r="FR276" s="13"/>
      <c r="FS276" s="270"/>
      <c r="FT276" s="270"/>
      <c r="FU276" s="270"/>
      <c r="FV276" s="270"/>
      <c r="FW276" s="270"/>
      <c r="FX276" s="270"/>
      <c r="FY276" s="270"/>
      <c r="FZ276" s="270"/>
      <c r="GA276" s="270"/>
      <c r="GB276" s="270"/>
      <c r="GC276" s="270"/>
      <c r="GD276" s="270"/>
      <c r="GE276" s="270"/>
      <c r="GF276" s="270"/>
      <c r="GG276" s="270"/>
      <c r="GH276" s="270"/>
      <c r="GI276" s="270"/>
      <c r="GJ276" s="270"/>
      <c r="GK276" s="270"/>
      <c r="GL276" s="270"/>
      <c r="GM276" s="270"/>
      <c r="GN276" s="270"/>
      <c r="GO276" s="270"/>
      <c r="GP276" s="270"/>
      <c r="GQ276" s="270"/>
      <c r="GR276" s="270"/>
      <c r="GS276" s="270"/>
      <c r="GT276" s="270"/>
      <c r="GU276" s="270"/>
      <c r="GV276" s="270"/>
      <c r="GW276" s="270"/>
      <c r="GX276" s="270"/>
      <c r="GY276" s="270"/>
      <c r="GZ276" s="270"/>
      <c r="HA276" s="270"/>
      <c r="HB276" s="270"/>
      <c r="HC276" s="270"/>
      <c r="HD276" s="270"/>
      <c r="HE276" s="270"/>
      <c r="HF276" s="270"/>
      <c r="HG276" s="270"/>
      <c r="HH276" s="270"/>
      <c r="HI276" s="270"/>
      <c r="HJ276" s="270"/>
      <c r="HK276" s="270"/>
      <c r="HL276" s="270"/>
      <c r="HM276" s="270"/>
      <c r="HN276" s="270"/>
      <c r="HO276" s="270"/>
      <c r="HP276" s="270"/>
      <c r="HQ276" s="270"/>
      <c r="HR276" s="270"/>
      <c r="HS276" s="270"/>
      <c r="HT276" s="270"/>
      <c r="HU276" s="270"/>
      <c r="HV276" s="270"/>
      <c r="HW276" s="270"/>
      <c r="HX276" s="270"/>
      <c r="HY276" s="270"/>
      <c r="HZ276" s="270"/>
      <c r="IA276" s="270"/>
      <c r="IB276" s="270"/>
      <c r="IC276" s="270"/>
      <c r="ID276" s="270"/>
      <c r="IE276" s="270"/>
      <c r="IF276" s="270"/>
      <c r="IG276" s="270"/>
      <c r="IH276" s="270"/>
    </row>
    <row r="277" spans="1:242" ht="12.75" customHeight="1" x14ac:dyDescent="0.2">
      <c r="A277" s="374" t="s">
        <v>580</v>
      </c>
      <c r="B277" s="270">
        <v>790</v>
      </c>
      <c r="C277" s="270">
        <v>790</v>
      </c>
      <c r="D277" s="270">
        <v>210</v>
      </c>
      <c r="E277" s="270">
        <v>465</v>
      </c>
      <c r="F277" s="270">
        <v>0</v>
      </c>
      <c r="G277" s="270">
        <v>0</v>
      </c>
      <c r="H277" s="270">
        <v>790</v>
      </c>
      <c r="I277" s="270">
        <v>0</v>
      </c>
      <c r="J277" s="270">
        <v>790</v>
      </c>
      <c r="K277" s="270">
        <v>0</v>
      </c>
      <c r="L277" s="270">
        <v>0</v>
      </c>
      <c r="M277" s="270">
        <v>0</v>
      </c>
      <c r="N277" s="270">
        <v>0</v>
      </c>
      <c r="O277" s="270">
        <v>0</v>
      </c>
      <c r="P277" s="270">
        <v>0</v>
      </c>
      <c r="Q277" s="270">
        <v>0</v>
      </c>
      <c r="R277" s="270">
        <v>0</v>
      </c>
      <c r="S277" s="270">
        <v>0</v>
      </c>
      <c r="T277" s="270">
        <v>0</v>
      </c>
      <c r="U277" s="270">
        <v>0</v>
      </c>
      <c r="V277" s="270">
        <v>0</v>
      </c>
      <c r="W277" s="270">
        <v>0</v>
      </c>
      <c r="X277" s="270">
        <v>59.628318579999998</v>
      </c>
      <c r="Y277" s="270">
        <v>0</v>
      </c>
      <c r="Z277" s="270">
        <v>15</v>
      </c>
      <c r="AA277" s="270">
        <v>105</v>
      </c>
      <c r="AB277" s="270">
        <v>275</v>
      </c>
      <c r="AC277" s="270">
        <v>250</v>
      </c>
      <c r="AD277" s="270">
        <v>145</v>
      </c>
      <c r="AE277" s="270" t="s">
        <v>1676</v>
      </c>
      <c r="AF277" s="270">
        <v>295</v>
      </c>
      <c r="AG277" s="270">
        <v>0</v>
      </c>
      <c r="AH277" s="270">
        <v>0</v>
      </c>
      <c r="AI277" s="270">
        <v>0</v>
      </c>
      <c r="AJ277" s="270">
        <v>0</v>
      </c>
      <c r="AK277" s="270">
        <v>0</v>
      </c>
      <c r="AL277" s="270">
        <v>0</v>
      </c>
      <c r="AM277" s="270">
        <v>0</v>
      </c>
      <c r="AN277" s="270">
        <v>0</v>
      </c>
      <c r="AO277" s="270">
        <v>0</v>
      </c>
      <c r="AP277" s="270">
        <v>0</v>
      </c>
      <c r="AQ277" s="270">
        <v>0</v>
      </c>
      <c r="AR277" s="270">
        <v>0</v>
      </c>
      <c r="AS277" s="270">
        <v>0</v>
      </c>
      <c r="AT277" s="270">
        <v>0</v>
      </c>
      <c r="AU277" s="270">
        <v>0</v>
      </c>
      <c r="AV277" s="270">
        <v>0</v>
      </c>
      <c r="AW277" s="270">
        <v>0</v>
      </c>
      <c r="AX277" s="270">
        <v>0</v>
      </c>
      <c r="AY277" s="270">
        <v>450</v>
      </c>
      <c r="AZ277" s="270">
        <v>45</v>
      </c>
      <c r="BA277" s="270">
        <v>0</v>
      </c>
      <c r="BB277" s="270">
        <v>0</v>
      </c>
      <c r="BC277" s="270">
        <v>0</v>
      </c>
      <c r="BD277" s="270">
        <v>0</v>
      </c>
      <c r="BE277" s="270">
        <v>0</v>
      </c>
      <c r="BF277" s="270">
        <v>0</v>
      </c>
      <c r="BG277" s="270">
        <v>0</v>
      </c>
      <c r="BH277" s="270" t="s">
        <v>1676</v>
      </c>
      <c r="BI277" s="270">
        <v>0</v>
      </c>
      <c r="BJ277" s="270">
        <v>0</v>
      </c>
      <c r="BK277" s="270">
        <v>0</v>
      </c>
      <c r="BL277" s="270">
        <v>0</v>
      </c>
      <c r="BM277" s="270">
        <v>0</v>
      </c>
      <c r="BN277" s="270">
        <v>0</v>
      </c>
      <c r="BO277" s="270">
        <v>755</v>
      </c>
      <c r="BP277" s="270">
        <v>0</v>
      </c>
      <c r="BQ277" s="270">
        <v>0</v>
      </c>
      <c r="BR277" s="270">
        <v>0</v>
      </c>
      <c r="BS277" s="270">
        <v>0</v>
      </c>
      <c r="BT277" s="270">
        <v>35</v>
      </c>
      <c r="BU277" s="270">
        <v>0</v>
      </c>
      <c r="BV277" s="270">
        <v>0</v>
      </c>
      <c r="BW277" s="270">
        <v>0</v>
      </c>
      <c r="BX277" s="270">
        <v>0</v>
      </c>
      <c r="BY277" s="270">
        <v>0</v>
      </c>
      <c r="BZ277" s="270">
        <v>0</v>
      </c>
      <c r="CA277" s="270">
        <v>0</v>
      </c>
      <c r="CB277" s="270">
        <v>0</v>
      </c>
      <c r="CC277" s="270">
        <v>0</v>
      </c>
      <c r="CD277" s="270">
        <v>0</v>
      </c>
      <c r="CE277" s="270">
        <v>0</v>
      </c>
      <c r="CF277" s="270">
        <v>0</v>
      </c>
      <c r="CG277" s="270">
        <v>790</v>
      </c>
      <c r="CH277" s="270">
        <v>0</v>
      </c>
      <c r="CI277" s="270">
        <v>0</v>
      </c>
      <c r="CJ277" s="270">
        <v>0</v>
      </c>
      <c r="CK277" s="270">
        <v>0</v>
      </c>
      <c r="CL277" s="270">
        <v>0</v>
      </c>
      <c r="CM277" s="270">
        <v>0</v>
      </c>
      <c r="CN277" s="270">
        <v>0</v>
      </c>
      <c r="CO277" s="270">
        <v>0</v>
      </c>
      <c r="CP277" s="270">
        <v>0</v>
      </c>
      <c r="CQ277" s="270">
        <v>0</v>
      </c>
      <c r="CR277" s="270">
        <v>0</v>
      </c>
      <c r="CS277" s="270">
        <v>0</v>
      </c>
      <c r="CT277" s="270">
        <v>0</v>
      </c>
      <c r="CU277" s="270"/>
      <c r="CV277" s="270">
        <v>0</v>
      </c>
      <c r="CW277" s="270">
        <v>0</v>
      </c>
      <c r="CX277" s="270">
        <v>0</v>
      </c>
      <c r="CY277" s="270">
        <v>0</v>
      </c>
      <c r="CZ277" s="270">
        <v>0</v>
      </c>
      <c r="DA277" s="270">
        <v>0</v>
      </c>
      <c r="DB277" s="270">
        <v>790</v>
      </c>
      <c r="DC277" s="270">
        <v>0</v>
      </c>
      <c r="DD277" s="270">
        <v>0</v>
      </c>
      <c r="DE277" s="270">
        <v>0</v>
      </c>
      <c r="DF277" s="270">
        <v>0</v>
      </c>
      <c r="DG277" s="270">
        <v>0</v>
      </c>
      <c r="DH277" s="270">
        <v>0</v>
      </c>
      <c r="DI277" s="270">
        <v>0</v>
      </c>
      <c r="DJ277" s="270">
        <v>0</v>
      </c>
      <c r="DK277" s="270">
        <v>0</v>
      </c>
      <c r="DL277" s="270">
        <v>0</v>
      </c>
      <c r="DM277" s="270">
        <v>0</v>
      </c>
      <c r="DN277" s="270">
        <v>0</v>
      </c>
      <c r="DO277" s="270">
        <v>0</v>
      </c>
      <c r="DP277" s="270">
        <v>0</v>
      </c>
      <c r="DQ277" s="270">
        <v>0</v>
      </c>
      <c r="DR277" s="270"/>
      <c r="DS277" s="270">
        <v>0</v>
      </c>
      <c r="DT277" s="270">
        <v>0</v>
      </c>
      <c r="DU277" s="270">
        <v>0</v>
      </c>
      <c r="DV277" s="270">
        <v>0</v>
      </c>
      <c r="DW277" s="270">
        <v>0</v>
      </c>
      <c r="DX277" s="270">
        <v>0</v>
      </c>
      <c r="DY277" s="270">
        <v>0</v>
      </c>
      <c r="DZ277" s="270">
        <v>0</v>
      </c>
      <c r="EA277" s="270">
        <v>0</v>
      </c>
      <c r="EB277" s="270">
        <v>0</v>
      </c>
      <c r="EC277" s="270">
        <v>0</v>
      </c>
      <c r="ED277" s="270">
        <v>0</v>
      </c>
      <c r="EE277" s="270">
        <v>0</v>
      </c>
      <c r="EF277" s="270">
        <v>0</v>
      </c>
      <c r="EG277" s="270">
        <v>0</v>
      </c>
      <c r="EH277" s="270">
        <v>0</v>
      </c>
      <c r="EI277" s="270">
        <v>0</v>
      </c>
      <c r="EJ277" s="270">
        <v>0</v>
      </c>
      <c r="EK277" s="270">
        <v>0</v>
      </c>
      <c r="EL277" s="270">
        <v>0</v>
      </c>
      <c r="EM277" s="270">
        <v>0</v>
      </c>
      <c r="EN277" s="270">
        <v>0</v>
      </c>
      <c r="EO277" s="270">
        <v>0</v>
      </c>
      <c r="EP277" s="270">
        <v>0</v>
      </c>
      <c r="EQ277" s="270">
        <v>0</v>
      </c>
      <c r="ER277" s="270">
        <v>0</v>
      </c>
      <c r="ES277" s="270">
        <v>0</v>
      </c>
      <c r="ET277" s="270">
        <v>0</v>
      </c>
      <c r="EU277" s="270">
        <v>0</v>
      </c>
      <c r="EV277" s="270">
        <v>0</v>
      </c>
      <c r="EW277" s="270">
        <v>0</v>
      </c>
      <c r="EX277" s="270">
        <v>0</v>
      </c>
      <c r="EY277" s="270">
        <v>0</v>
      </c>
      <c r="EZ277" s="270">
        <v>0</v>
      </c>
      <c r="FA277" s="270">
        <v>0</v>
      </c>
      <c r="FB277" s="270">
        <v>0</v>
      </c>
      <c r="FC277" s="270">
        <v>0</v>
      </c>
      <c r="FD277" s="270">
        <v>0</v>
      </c>
      <c r="FE277" s="270">
        <v>0</v>
      </c>
      <c r="FF277" s="270">
        <v>0</v>
      </c>
      <c r="FG277" s="270"/>
      <c r="FH277" s="270">
        <v>0</v>
      </c>
      <c r="FI277" s="270"/>
      <c r="FJ277" s="270">
        <v>0</v>
      </c>
      <c r="FK277" s="270">
        <v>0</v>
      </c>
      <c r="FL277" s="270">
        <v>0</v>
      </c>
      <c r="FM277" s="270">
        <v>0</v>
      </c>
      <c r="FN277" s="270">
        <v>0</v>
      </c>
      <c r="FO277" s="351">
        <v>790</v>
      </c>
      <c r="FP277" s="351">
        <v>0</v>
      </c>
      <c r="FQ277" s="351">
        <v>0</v>
      </c>
      <c r="FR277" s="13"/>
      <c r="FS277" s="270"/>
      <c r="FT277" s="270"/>
      <c r="FU277" s="270"/>
      <c r="FV277" s="270"/>
      <c r="FW277" s="270"/>
      <c r="FX277" s="270"/>
      <c r="FY277" s="270"/>
      <c r="FZ277" s="270"/>
      <c r="GA277" s="270"/>
      <c r="GB277" s="270"/>
      <c r="GC277" s="270"/>
      <c r="GD277" s="270"/>
      <c r="GE277" s="270"/>
      <c r="GF277" s="270"/>
      <c r="GG277" s="270"/>
      <c r="GH277" s="270"/>
      <c r="GI277" s="270"/>
      <c r="GJ277" s="270"/>
      <c r="GK277" s="270"/>
      <c r="GL277" s="270"/>
      <c r="GM277" s="270"/>
      <c r="GN277" s="270"/>
      <c r="GO277" s="270"/>
      <c r="GP277" s="270"/>
      <c r="GQ277" s="270"/>
      <c r="GR277" s="270"/>
      <c r="GS277" s="270"/>
      <c r="GT277" s="270"/>
      <c r="GU277" s="270"/>
      <c r="GV277" s="270"/>
      <c r="GW277" s="270"/>
      <c r="GX277" s="270"/>
      <c r="GY277" s="270"/>
      <c r="GZ277" s="270"/>
      <c r="HA277" s="270"/>
      <c r="HB277" s="270"/>
      <c r="HC277" s="270"/>
      <c r="HD277" s="270"/>
      <c r="HE277" s="270"/>
      <c r="HF277" s="270"/>
      <c r="HG277" s="270"/>
      <c r="HH277" s="270"/>
      <c r="HI277" s="270"/>
      <c r="HJ277" s="270"/>
      <c r="HK277" s="270"/>
      <c r="HL277" s="270"/>
      <c r="HM277" s="270"/>
      <c r="HN277" s="270"/>
      <c r="HO277" s="270"/>
      <c r="HP277" s="270"/>
      <c r="HQ277" s="270"/>
      <c r="HR277" s="270"/>
      <c r="HS277" s="270"/>
      <c r="HT277" s="270"/>
      <c r="HU277" s="270"/>
      <c r="HV277" s="270"/>
      <c r="HW277" s="270"/>
      <c r="HX277" s="270"/>
      <c r="HY277" s="270"/>
      <c r="HZ277" s="270"/>
      <c r="IA277" s="270"/>
      <c r="IB277" s="270"/>
      <c r="IC277" s="270"/>
      <c r="ID277" s="270"/>
      <c r="IE277" s="270"/>
      <c r="IF277" s="270"/>
      <c r="IG277" s="270"/>
      <c r="IH277" s="270"/>
    </row>
    <row r="278" spans="1:242" ht="12.75" customHeight="1" x14ac:dyDescent="0.2">
      <c r="A278" s="374" t="s">
        <v>1631</v>
      </c>
      <c r="B278" s="270">
        <v>380</v>
      </c>
      <c r="C278" s="270">
        <v>380</v>
      </c>
      <c r="D278" s="270">
        <v>125</v>
      </c>
      <c r="E278" s="270">
        <v>255</v>
      </c>
      <c r="F278" s="270">
        <v>0</v>
      </c>
      <c r="G278" s="270">
        <v>0</v>
      </c>
      <c r="H278" s="270">
        <v>380</v>
      </c>
      <c r="I278" s="270">
        <v>0</v>
      </c>
      <c r="J278" s="270">
        <v>380</v>
      </c>
      <c r="K278" s="270">
        <v>0</v>
      </c>
      <c r="L278" s="270">
        <v>0</v>
      </c>
      <c r="M278" s="270">
        <v>0</v>
      </c>
      <c r="N278" s="270">
        <v>0</v>
      </c>
      <c r="O278" s="270">
        <v>0</v>
      </c>
      <c r="P278" s="270">
        <v>0</v>
      </c>
      <c r="Q278" s="270">
        <v>0</v>
      </c>
      <c r="R278" s="270">
        <v>0</v>
      </c>
      <c r="S278" s="270">
        <v>0</v>
      </c>
      <c r="T278" s="270">
        <v>0</v>
      </c>
      <c r="U278" s="270">
        <v>0</v>
      </c>
      <c r="V278" s="270">
        <v>0</v>
      </c>
      <c r="W278" s="270">
        <v>0</v>
      </c>
      <c r="X278" s="270">
        <v>58.452631580000002</v>
      </c>
      <c r="Y278" s="270">
        <v>0</v>
      </c>
      <c r="Z278" s="270">
        <v>10</v>
      </c>
      <c r="AA278" s="270">
        <v>45</v>
      </c>
      <c r="AB278" s="270">
        <v>140</v>
      </c>
      <c r="AC278" s="270">
        <v>135</v>
      </c>
      <c r="AD278" s="270">
        <v>50</v>
      </c>
      <c r="AE278" s="270">
        <v>0</v>
      </c>
      <c r="AF278" s="270">
        <v>200</v>
      </c>
      <c r="AG278" s="270">
        <v>0</v>
      </c>
      <c r="AH278" s="270">
        <v>0</v>
      </c>
      <c r="AI278" s="270">
        <v>0</v>
      </c>
      <c r="AJ278" s="270">
        <v>0</v>
      </c>
      <c r="AK278" s="270">
        <v>0</v>
      </c>
      <c r="AL278" s="270">
        <v>0</v>
      </c>
      <c r="AM278" s="270">
        <v>0</v>
      </c>
      <c r="AN278" s="270">
        <v>0</v>
      </c>
      <c r="AO278" s="270">
        <v>0</v>
      </c>
      <c r="AP278" s="270">
        <v>0</v>
      </c>
      <c r="AQ278" s="270">
        <v>0</v>
      </c>
      <c r="AR278" s="270">
        <v>0</v>
      </c>
      <c r="AS278" s="270">
        <v>0</v>
      </c>
      <c r="AT278" s="270">
        <v>0</v>
      </c>
      <c r="AU278" s="270">
        <v>0</v>
      </c>
      <c r="AV278" s="270">
        <v>0</v>
      </c>
      <c r="AW278" s="270">
        <v>0</v>
      </c>
      <c r="AX278" s="270">
        <v>0</v>
      </c>
      <c r="AY278" s="270">
        <v>140</v>
      </c>
      <c r="AZ278" s="270">
        <v>25</v>
      </c>
      <c r="BA278" s="270">
        <v>10</v>
      </c>
      <c r="BB278" s="270">
        <v>0</v>
      </c>
      <c r="BC278" s="270">
        <v>0</v>
      </c>
      <c r="BD278" s="270">
        <v>0</v>
      </c>
      <c r="BE278" s="270">
        <v>0</v>
      </c>
      <c r="BF278" s="270">
        <v>0</v>
      </c>
      <c r="BG278" s="270">
        <v>0</v>
      </c>
      <c r="BH278" s="270">
        <v>0</v>
      </c>
      <c r="BI278" s="270">
        <v>0</v>
      </c>
      <c r="BJ278" s="270">
        <v>0</v>
      </c>
      <c r="BK278" s="270">
        <v>0</v>
      </c>
      <c r="BL278" s="270">
        <v>0</v>
      </c>
      <c r="BM278" s="270">
        <v>0</v>
      </c>
      <c r="BN278" s="270">
        <v>0</v>
      </c>
      <c r="BO278" s="270">
        <v>370</v>
      </c>
      <c r="BP278" s="270">
        <v>0</v>
      </c>
      <c r="BQ278" s="270">
        <v>0</v>
      </c>
      <c r="BR278" s="270">
        <v>0</v>
      </c>
      <c r="BS278" s="270">
        <v>0</v>
      </c>
      <c r="BT278" s="270">
        <v>10</v>
      </c>
      <c r="BU278" s="270">
        <v>0</v>
      </c>
      <c r="BV278" s="270">
        <v>0</v>
      </c>
      <c r="BW278" s="270">
        <v>0</v>
      </c>
      <c r="BX278" s="270">
        <v>0</v>
      </c>
      <c r="BY278" s="270">
        <v>0</v>
      </c>
      <c r="BZ278" s="270">
        <v>0</v>
      </c>
      <c r="CA278" s="270">
        <v>0</v>
      </c>
      <c r="CB278" s="270">
        <v>0</v>
      </c>
      <c r="CC278" s="270">
        <v>0</v>
      </c>
      <c r="CD278" s="270">
        <v>0</v>
      </c>
      <c r="CE278" s="270">
        <v>0</v>
      </c>
      <c r="CF278" s="270">
        <v>0</v>
      </c>
      <c r="CG278" s="270">
        <v>380</v>
      </c>
      <c r="CH278" s="270">
        <v>0</v>
      </c>
      <c r="CI278" s="270">
        <v>0</v>
      </c>
      <c r="CJ278" s="270">
        <v>0</v>
      </c>
      <c r="CK278" s="270">
        <v>0</v>
      </c>
      <c r="CL278" s="270">
        <v>0</v>
      </c>
      <c r="CM278" s="270">
        <v>0</v>
      </c>
      <c r="CN278" s="270">
        <v>0</v>
      </c>
      <c r="CO278" s="270">
        <v>0</v>
      </c>
      <c r="CP278" s="270">
        <v>0</v>
      </c>
      <c r="CQ278" s="270">
        <v>0</v>
      </c>
      <c r="CR278" s="270">
        <v>0</v>
      </c>
      <c r="CS278" s="270">
        <v>0</v>
      </c>
      <c r="CT278" s="270">
        <v>0</v>
      </c>
      <c r="CU278" s="270"/>
      <c r="CV278" s="270">
        <v>0</v>
      </c>
      <c r="CW278" s="270">
        <v>0</v>
      </c>
      <c r="CX278" s="270">
        <v>0</v>
      </c>
      <c r="CY278" s="270">
        <v>0</v>
      </c>
      <c r="CZ278" s="270">
        <v>0</v>
      </c>
      <c r="DA278" s="270">
        <v>0</v>
      </c>
      <c r="DB278" s="270">
        <v>0</v>
      </c>
      <c r="DC278" s="270">
        <v>0</v>
      </c>
      <c r="DD278" s="270">
        <v>0</v>
      </c>
      <c r="DE278" s="270">
        <v>0</v>
      </c>
      <c r="DF278" s="270">
        <v>0</v>
      </c>
      <c r="DG278" s="270">
        <v>0</v>
      </c>
      <c r="DH278" s="270">
        <v>0</v>
      </c>
      <c r="DI278" s="270">
        <v>0</v>
      </c>
      <c r="DJ278" s="270">
        <v>0</v>
      </c>
      <c r="DK278" s="270">
        <v>0</v>
      </c>
      <c r="DL278" s="270">
        <v>0</v>
      </c>
      <c r="DM278" s="270">
        <v>0</v>
      </c>
      <c r="DN278" s="270">
        <v>0</v>
      </c>
      <c r="DO278" s="270">
        <v>0</v>
      </c>
      <c r="DP278" s="270">
        <v>0</v>
      </c>
      <c r="DQ278" s="270">
        <v>0</v>
      </c>
      <c r="DR278" s="270"/>
      <c r="DS278" s="270">
        <v>0</v>
      </c>
      <c r="DT278" s="270">
        <v>0</v>
      </c>
      <c r="DU278" s="270">
        <v>0</v>
      </c>
      <c r="DV278" s="270">
        <v>0</v>
      </c>
      <c r="DW278" s="270">
        <v>0</v>
      </c>
      <c r="DX278" s="270">
        <v>0</v>
      </c>
      <c r="DY278" s="270">
        <v>0</v>
      </c>
      <c r="DZ278" s="270">
        <v>0</v>
      </c>
      <c r="EA278" s="270">
        <v>0</v>
      </c>
      <c r="EB278" s="270">
        <v>0</v>
      </c>
      <c r="EC278" s="270">
        <v>0</v>
      </c>
      <c r="ED278" s="270">
        <v>0</v>
      </c>
      <c r="EE278" s="270">
        <v>0</v>
      </c>
      <c r="EF278" s="270">
        <v>0</v>
      </c>
      <c r="EG278" s="270">
        <v>0</v>
      </c>
      <c r="EH278" s="270">
        <v>0</v>
      </c>
      <c r="EI278" s="270">
        <v>0</v>
      </c>
      <c r="EJ278" s="270">
        <v>0</v>
      </c>
      <c r="EK278" s="270">
        <v>0</v>
      </c>
      <c r="EL278" s="270">
        <v>0</v>
      </c>
      <c r="EM278" s="270">
        <v>0</v>
      </c>
      <c r="EN278" s="270">
        <v>0</v>
      </c>
      <c r="EO278" s="270">
        <v>0</v>
      </c>
      <c r="EP278" s="270">
        <v>0</v>
      </c>
      <c r="EQ278" s="270">
        <v>0</v>
      </c>
      <c r="ER278" s="270">
        <v>0</v>
      </c>
      <c r="ES278" s="270">
        <v>0</v>
      </c>
      <c r="ET278" s="270">
        <v>0</v>
      </c>
      <c r="EU278" s="270">
        <v>0</v>
      </c>
      <c r="EV278" s="270">
        <v>0</v>
      </c>
      <c r="EW278" s="270">
        <v>0</v>
      </c>
      <c r="EX278" s="270">
        <v>0</v>
      </c>
      <c r="EY278" s="270">
        <v>0</v>
      </c>
      <c r="EZ278" s="270">
        <v>0</v>
      </c>
      <c r="FA278" s="270">
        <v>0</v>
      </c>
      <c r="FB278" s="270">
        <v>0</v>
      </c>
      <c r="FC278" s="270">
        <v>0</v>
      </c>
      <c r="FD278" s="270">
        <v>0</v>
      </c>
      <c r="FE278" s="270">
        <v>0</v>
      </c>
      <c r="FF278" s="270">
        <v>0</v>
      </c>
      <c r="FG278" s="270"/>
      <c r="FH278" s="270">
        <v>0</v>
      </c>
      <c r="FI278" s="270"/>
      <c r="FJ278" s="270">
        <v>0</v>
      </c>
      <c r="FK278" s="270">
        <v>0</v>
      </c>
      <c r="FL278" s="270">
        <v>0</v>
      </c>
      <c r="FM278" s="270">
        <v>380</v>
      </c>
      <c r="FN278" s="270">
        <v>0</v>
      </c>
      <c r="FO278" s="351">
        <v>380</v>
      </c>
      <c r="FP278" s="351">
        <v>0</v>
      </c>
      <c r="FQ278" s="351">
        <v>0</v>
      </c>
      <c r="FR278" s="13"/>
      <c r="FS278" s="270"/>
      <c r="FT278" s="270"/>
      <c r="FU278" s="270"/>
      <c r="FV278" s="270"/>
      <c r="FW278" s="270"/>
      <c r="FX278" s="270"/>
      <c r="FY278" s="270"/>
      <c r="FZ278" s="270"/>
      <c r="GA278" s="270"/>
      <c r="GB278" s="270"/>
      <c r="GC278" s="270"/>
      <c r="GD278" s="270"/>
      <c r="GE278" s="270"/>
      <c r="GF278" s="270"/>
      <c r="GG278" s="270"/>
      <c r="GH278" s="270"/>
      <c r="GI278" s="270"/>
      <c r="GJ278" s="270"/>
      <c r="GK278" s="270"/>
      <c r="GL278" s="270"/>
      <c r="GM278" s="270"/>
      <c r="GN278" s="270"/>
      <c r="GO278" s="270"/>
      <c r="GP278" s="270"/>
      <c r="GQ278" s="270"/>
      <c r="GR278" s="270"/>
      <c r="GS278" s="270"/>
      <c r="GT278" s="270"/>
      <c r="GU278" s="270"/>
      <c r="GV278" s="270"/>
      <c r="GW278" s="270"/>
      <c r="GX278" s="270"/>
      <c r="GY278" s="270"/>
      <c r="GZ278" s="270"/>
      <c r="HA278" s="270"/>
      <c r="HB278" s="270"/>
      <c r="HC278" s="270"/>
      <c r="HD278" s="270"/>
      <c r="HE278" s="270"/>
      <c r="HF278" s="270"/>
      <c r="HG278" s="270"/>
      <c r="HH278" s="270"/>
      <c r="HI278" s="270"/>
      <c r="HJ278" s="270"/>
      <c r="HK278" s="270"/>
      <c r="HL278" s="270"/>
      <c r="HM278" s="270"/>
      <c r="HN278" s="270"/>
      <c r="HO278" s="270"/>
      <c r="HP278" s="270"/>
      <c r="HQ278" s="270"/>
      <c r="HR278" s="270"/>
      <c r="HS278" s="270"/>
      <c r="HT278" s="270"/>
      <c r="HU278" s="270"/>
      <c r="HV278" s="270"/>
      <c r="HW278" s="270"/>
      <c r="HX278" s="270"/>
      <c r="HY278" s="270"/>
      <c r="HZ278" s="270"/>
      <c r="IA278" s="270"/>
      <c r="IB278" s="270"/>
      <c r="IC278" s="270"/>
      <c r="ID278" s="270"/>
      <c r="IE278" s="270"/>
      <c r="IF278" s="270"/>
      <c r="IG278" s="270"/>
      <c r="IH278" s="270"/>
    </row>
    <row r="279" spans="1:242" ht="12.75" customHeight="1" x14ac:dyDescent="0.2">
      <c r="A279" s="374" t="s">
        <v>1632</v>
      </c>
      <c r="B279" s="270">
        <v>100</v>
      </c>
      <c r="C279" s="270">
        <v>100</v>
      </c>
      <c r="D279" s="270">
        <v>35</v>
      </c>
      <c r="E279" s="270">
        <v>65</v>
      </c>
      <c r="F279" s="270">
        <v>0</v>
      </c>
      <c r="G279" s="270">
        <v>0</v>
      </c>
      <c r="H279" s="270">
        <v>100</v>
      </c>
      <c r="I279" s="270">
        <v>0</v>
      </c>
      <c r="J279" s="270">
        <v>100</v>
      </c>
      <c r="K279" s="270">
        <v>0</v>
      </c>
      <c r="L279" s="270">
        <v>0</v>
      </c>
      <c r="M279" s="270">
        <v>0</v>
      </c>
      <c r="N279" s="270">
        <v>0</v>
      </c>
      <c r="O279" s="270">
        <v>0</v>
      </c>
      <c r="P279" s="270">
        <v>0</v>
      </c>
      <c r="Q279" s="270">
        <v>0</v>
      </c>
      <c r="R279" s="270">
        <v>0</v>
      </c>
      <c r="S279" s="270">
        <v>0</v>
      </c>
      <c r="T279" s="270">
        <v>0</v>
      </c>
      <c r="U279" s="270">
        <v>0</v>
      </c>
      <c r="V279" s="270">
        <v>0</v>
      </c>
      <c r="W279" s="270">
        <v>0</v>
      </c>
      <c r="X279" s="270">
        <v>57.55</v>
      </c>
      <c r="Y279" s="270">
        <v>0</v>
      </c>
      <c r="Z279" s="270" t="s">
        <v>1676</v>
      </c>
      <c r="AA279" s="270">
        <v>15</v>
      </c>
      <c r="AB279" s="270">
        <v>40</v>
      </c>
      <c r="AC279" s="270">
        <v>30</v>
      </c>
      <c r="AD279" s="270">
        <v>15</v>
      </c>
      <c r="AE279" s="270" t="s">
        <v>1676</v>
      </c>
      <c r="AF279" s="270">
        <v>75</v>
      </c>
      <c r="AG279" s="270">
        <v>0</v>
      </c>
      <c r="AH279" s="270">
        <v>0</v>
      </c>
      <c r="AI279" s="270">
        <v>0</v>
      </c>
      <c r="AJ279" s="270">
        <v>0</v>
      </c>
      <c r="AK279" s="270">
        <v>0</v>
      </c>
      <c r="AL279" s="270">
        <v>0</v>
      </c>
      <c r="AM279" s="270">
        <v>0</v>
      </c>
      <c r="AN279" s="270">
        <v>0</v>
      </c>
      <c r="AO279" s="270">
        <v>0</v>
      </c>
      <c r="AP279" s="270">
        <v>0</v>
      </c>
      <c r="AQ279" s="270">
        <v>0</v>
      </c>
      <c r="AR279" s="270">
        <v>0</v>
      </c>
      <c r="AS279" s="270">
        <v>0</v>
      </c>
      <c r="AT279" s="270">
        <v>0</v>
      </c>
      <c r="AU279" s="270">
        <v>0</v>
      </c>
      <c r="AV279" s="270">
        <v>0</v>
      </c>
      <c r="AW279" s="270">
        <v>0</v>
      </c>
      <c r="AX279" s="270">
        <v>0</v>
      </c>
      <c r="AY279" s="270">
        <v>25</v>
      </c>
      <c r="AZ279" s="270">
        <v>0</v>
      </c>
      <c r="BA279" s="270" t="s">
        <v>1676</v>
      </c>
      <c r="BB279" s="270">
        <v>0</v>
      </c>
      <c r="BC279" s="270">
        <v>0</v>
      </c>
      <c r="BD279" s="270">
        <v>0</v>
      </c>
      <c r="BE279" s="270">
        <v>0</v>
      </c>
      <c r="BF279" s="270">
        <v>0</v>
      </c>
      <c r="BG279" s="270">
        <v>0</v>
      </c>
      <c r="BH279" s="270">
        <v>0</v>
      </c>
      <c r="BI279" s="270">
        <v>0</v>
      </c>
      <c r="BJ279" s="270">
        <v>0</v>
      </c>
      <c r="BK279" s="270">
        <v>0</v>
      </c>
      <c r="BL279" s="270">
        <v>0</v>
      </c>
      <c r="BM279" s="270">
        <v>0</v>
      </c>
      <c r="BN279" s="270">
        <v>0</v>
      </c>
      <c r="BO279" s="270">
        <v>95</v>
      </c>
      <c r="BP279" s="270">
        <v>0</v>
      </c>
      <c r="BQ279" s="270">
        <v>0</v>
      </c>
      <c r="BR279" s="270">
        <v>0</v>
      </c>
      <c r="BS279" s="270">
        <v>0</v>
      </c>
      <c r="BT279" s="270" t="s">
        <v>1676</v>
      </c>
      <c r="BU279" s="270">
        <v>0</v>
      </c>
      <c r="BV279" s="270">
        <v>0</v>
      </c>
      <c r="BW279" s="270">
        <v>0</v>
      </c>
      <c r="BX279" s="270">
        <v>0</v>
      </c>
      <c r="BY279" s="270">
        <v>0</v>
      </c>
      <c r="BZ279" s="270">
        <v>0</v>
      </c>
      <c r="CA279" s="270">
        <v>0</v>
      </c>
      <c r="CB279" s="270">
        <v>0</v>
      </c>
      <c r="CC279" s="270">
        <v>0</v>
      </c>
      <c r="CD279" s="270">
        <v>0</v>
      </c>
      <c r="CE279" s="270">
        <v>0</v>
      </c>
      <c r="CF279" s="270">
        <v>0</v>
      </c>
      <c r="CG279" s="270">
        <v>100</v>
      </c>
      <c r="CH279" s="270">
        <v>0</v>
      </c>
      <c r="CI279" s="270">
        <v>0</v>
      </c>
      <c r="CJ279" s="270">
        <v>0</v>
      </c>
      <c r="CK279" s="270">
        <v>0</v>
      </c>
      <c r="CL279" s="270">
        <v>0</v>
      </c>
      <c r="CM279" s="270">
        <v>0</v>
      </c>
      <c r="CN279" s="270">
        <v>0</v>
      </c>
      <c r="CO279" s="270">
        <v>0</v>
      </c>
      <c r="CP279" s="270">
        <v>0</v>
      </c>
      <c r="CQ279" s="270">
        <v>0</v>
      </c>
      <c r="CR279" s="270">
        <v>0</v>
      </c>
      <c r="CS279" s="270">
        <v>0</v>
      </c>
      <c r="CT279" s="270">
        <v>0</v>
      </c>
      <c r="CU279" s="270"/>
      <c r="CV279" s="270">
        <v>0</v>
      </c>
      <c r="CW279" s="270">
        <v>0</v>
      </c>
      <c r="CX279" s="270">
        <v>0</v>
      </c>
      <c r="CY279" s="270">
        <v>0</v>
      </c>
      <c r="CZ279" s="270">
        <v>0</v>
      </c>
      <c r="DA279" s="270">
        <v>0</v>
      </c>
      <c r="DB279" s="270">
        <v>0</v>
      </c>
      <c r="DC279" s="270">
        <v>0</v>
      </c>
      <c r="DD279" s="270">
        <v>0</v>
      </c>
      <c r="DE279" s="270">
        <v>0</v>
      </c>
      <c r="DF279" s="270">
        <v>0</v>
      </c>
      <c r="DG279" s="270">
        <v>0</v>
      </c>
      <c r="DH279" s="270">
        <v>0</v>
      </c>
      <c r="DI279" s="270">
        <v>0</v>
      </c>
      <c r="DJ279" s="270">
        <v>0</v>
      </c>
      <c r="DK279" s="270">
        <v>0</v>
      </c>
      <c r="DL279" s="270">
        <v>0</v>
      </c>
      <c r="DM279" s="270">
        <v>0</v>
      </c>
      <c r="DN279" s="270">
        <v>0</v>
      </c>
      <c r="DO279" s="270">
        <v>0</v>
      </c>
      <c r="DP279" s="270">
        <v>0</v>
      </c>
      <c r="DQ279" s="270">
        <v>0</v>
      </c>
      <c r="DR279" s="270"/>
      <c r="DS279" s="270">
        <v>0</v>
      </c>
      <c r="DT279" s="270">
        <v>0</v>
      </c>
      <c r="DU279" s="270">
        <v>0</v>
      </c>
      <c r="DV279" s="270">
        <v>0</v>
      </c>
      <c r="DW279" s="270">
        <v>0</v>
      </c>
      <c r="DX279" s="270">
        <v>0</v>
      </c>
      <c r="DY279" s="270">
        <v>0</v>
      </c>
      <c r="DZ279" s="270">
        <v>0</v>
      </c>
      <c r="EA279" s="270">
        <v>0</v>
      </c>
      <c r="EB279" s="270">
        <v>0</v>
      </c>
      <c r="EC279" s="270">
        <v>0</v>
      </c>
      <c r="ED279" s="270">
        <v>0</v>
      </c>
      <c r="EE279" s="270">
        <v>0</v>
      </c>
      <c r="EF279" s="270">
        <v>0</v>
      </c>
      <c r="EG279" s="270">
        <v>0</v>
      </c>
      <c r="EH279" s="270">
        <v>0</v>
      </c>
      <c r="EI279" s="270">
        <v>0</v>
      </c>
      <c r="EJ279" s="270">
        <v>0</v>
      </c>
      <c r="EK279" s="270">
        <v>0</v>
      </c>
      <c r="EL279" s="270">
        <v>0</v>
      </c>
      <c r="EM279" s="270">
        <v>0</v>
      </c>
      <c r="EN279" s="270">
        <v>0</v>
      </c>
      <c r="EO279" s="270">
        <v>0</v>
      </c>
      <c r="EP279" s="270">
        <v>0</v>
      </c>
      <c r="EQ279" s="270">
        <v>0</v>
      </c>
      <c r="ER279" s="270">
        <v>0</v>
      </c>
      <c r="ES279" s="270">
        <v>0</v>
      </c>
      <c r="ET279" s="270">
        <v>0</v>
      </c>
      <c r="EU279" s="270">
        <v>0</v>
      </c>
      <c r="EV279" s="270">
        <v>0</v>
      </c>
      <c r="EW279" s="270">
        <v>0</v>
      </c>
      <c r="EX279" s="270">
        <v>0</v>
      </c>
      <c r="EY279" s="270">
        <v>0</v>
      </c>
      <c r="EZ279" s="270">
        <v>0</v>
      </c>
      <c r="FA279" s="270">
        <v>0</v>
      </c>
      <c r="FB279" s="270">
        <v>0</v>
      </c>
      <c r="FC279" s="270">
        <v>0</v>
      </c>
      <c r="FD279" s="270">
        <v>0</v>
      </c>
      <c r="FE279" s="270">
        <v>0</v>
      </c>
      <c r="FF279" s="270">
        <v>0</v>
      </c>
      <c r="FG279" s="270"/>
      <c r="FH279" s="270">
        <v>0</v>
      </c>
      <c r="FI279" s="270"/>
      <c r="FJ279" s="270">
        <v>0</v>
      </c>
      <c r="FK279" s="270">
        <v>0</v>
      </c>
      <c r="FL279" s="270">
        <v>0</v>
      </c>
      <c r="FM279" s="270">
        <v>100</v>
      </c>
      <c r="FN279" s="270">
        <v>0</v>
      </c>
      <c r="FO279" s="351">
        <v>100</v>
      </c>
      <c r="FP279" s="351">
        <v>0</v>
      </c>
      <c r="FQ279" s="351">
        <v>0</v>
      </c>
      <c r="FR279" s="13"/>
      <c r="FS279" s="270"/>
      <c r="FT279" s="270"/>
      <c r="FU279" s="270"/>
      <c r="FV279" s="270"/>
      <c r="FW279" s="270"/>
      <c r="FX279" s="270"/>
      <c r="FY279" s="270"/>
      <c r="FZ279" s="270"/>
      <c r="GA279" s="270"/>
      <c r="GB279" s="270"/>
      <c r="GC279" s="270"/>
      <c r="GD279" s="270"/>
      <c r="GE279" s="270"/>
      <c r="GF279" s="270"/>
      <c r="GG279" s="270"/>
      <c r="GH279" s="270"/>
      <c r="GI279" s="270"/>
      <c r="GJ279" s="270"/>
      <c r="GK279" s="270"/>
      <c r="GL279" s="270"/>
      <c r="GM279" s="270"/>
      <c r="GN279" s="270"/>
      <c r="GO279" s="270"/>
      <c r="GP279" s="270"/>
      <c r="GQ279" s="270"/>
      <c r="GR279" s="270"/>
      <c r="GS279" s="270"/>
      <c r="GT279" s="270"/>
      <c r="GU279" s="270"/>
      <c r="GV279" s="270"/>
      <c r="GW279" s="270"/>
      <c r="GX279" s="270"/>
      <c r="GY279" s="270"/>
      <c r="GZ279" s="270"/>
      <c r="HA279" s="270"/>
      <c r="HB279" s="270"/>
      <c r="HC279" s="270"/>
      <c r="HD279" s="270"/>
      <c r="HE279" s="270"/>
      <c r="HF279" s="270"/>
      <c r="HG279" s="270"/>
      <c r="HH279" s="270"/>
      <c r="HI279" s="270"/>
      <c r="HJ279" s="270"/>
      <c r="HK279" s="270"/>
      <c r="HL279" s="270"/>
      <c r="HM279" s="270"/>
      <c r="HN279" s="270"/>
      <c r="HO279" s="270"/>
      <c r="HP279" s="270"/>
      <c r="HQ279" s="270"/>
      <c r="HR279" s="270"/>
      <c r="HS279" s="270"/>
      <c r="HT279" s="270"/>
      <c r="HU279" s="270"/>
      <c r="HV279" s="270"/>
      <c r="HW279" s="270"/>
      <c r="HX279" s="270"/>
      <c r="HY279" s="270"/>
      <c r="HZ279" s="270"/>
      <c r="IA279" s="270"/>
      <c r="IB279" s="270"/>
      <c r="IC279" s="270"/>
      <c r="ID279" s="270"/>
      <c r="IE279" s="270"/>
      <c r="IF279" s="270"/>
      <c r="IG279" s="270"/>
      <c r="IH279" s="270"/>
    </row>
    <row r="280" spans="1:242" ht="12.75" customHeight="1" x14ac:dyDescent="0.2">
      <c r="A280" s="374" t="s">
        <v>1633</v>
      </c>
      <c r="B280" s="270" t="s">
        <v>1676</v>
      </c>
      <c r="C280" s="270" t="s">
        <v>1676</v>
      </c>
      <c r="D280" s="270" t="s">
        <v>1676</v>
      </c>
      <c r="E280" s="270" t="s">
        <v>1676</v>
      </c>
      <c r="F280" s="270">
        <v>0</v>
      </c>
      <c r="G280" s="270">
        <v>0</v>
      </c>
      <c r="H280" s="270" t="s">
        <v>1676</v>
      </c>
      <c r="I280" s="270">
        <v>0</v>
      </c>
      <c r="J280" s="270" t="s">
        <v>1676</v>
      </c>
      <c r="K280" s="270">
        <v>0</v>
      </c>
      <c r="L280" s="270" t="s">
        <v>1676</v>
      </c>
      <c r="M280" s="270" t="s">
        <v>1676</v>
      </c>
      <c r="N280" s="270">
        <v>0</v>
      </c>
      <c r="O280" s="270">
        <v>0</v>
      </c>
      <c r="P280" s="270">
        <v>0</v>
      </c>
      <c r="Q280" s="270">
        <v>0</v>
      </c>
      <c r="R280" s="270">
        <v>0</v>
      </c>
      <c r="S280" s="270">
        <v>0</v>
      </c>
      <c r="T280" s="270">
        <v>0</v>
      </c>
      <c r="U280" s="270">
        <v>0</v>
      </c>
      <c r="V280" s="270" t="s">
        <v>1676</v>
      </c>
      <c r="W280" s="270" t="s">
        <v>1676</v>
      </c>
      <c r="X280" s="270" t="s">
        <v>1676</v>
      </c>
      <c r="Y280" s="270">
        <v>0</v>
      </c>
      <c r="Z280" s="270">
        <v>0</v>
      </c>
      <c r="AA280" s="270" t="s">
        <v>1676</v>
      </c>
      <c r="AB280" s="270" t="s">
        <v>1676</v>
      </c>
      <c r="AC280" s="270">
        <v>0</v>
      </c>
      <c r="AD280" s="270" t="s">
        <v>1676</v>
      </c>
      <c r="AE280" s="270">
        <v>0</v>
      </c>
      <c r="AF280" s="270">
        <v>0</v>
      </c>
      <c r="AG280" s="270">
        <v>0</v>
      </c>
      <c r="AH280" s="270">
        <v>0</v>
      </c>
      <c r="AI280" s="270">
        <v>0</v>
      </c>
      <c r="AJ280" s="270">
        <v>0</v>
      </c>
      <c r="AK280" s="270">
        <v>0</v>
      </c>
      <c r="AL280" s="270">
        <v>0</v>
      </c>
      <c r="AM280" s="270">
        <v>0</v>
      </c>
      <c r="AN280" s="270">
        <v>0</v>
      </c>
      <c r="AO280" s="270">
        <v>0</v>
      </c>
      <c r="AP280" s="270">
        <v>0</v>
      </c>
      <c r="AQ280" s="270">
        <v>0</v>
      </c>
      <c r="AR280" s="270">
        <v>0</v>
      </c>
      <c r="AS280" s="270">
        <v>0</v>
      </c>
      <c r="AT280" s="270">
        <v>0</v>
      </c>
      <c r="AU280" s="270">
        <v>0</v>
      </c>
      <c r="AV280" s="270">
        <v>0</v>
      </c>
      <c r="AW280" s="270">
        <v>0</v>
      </c>
      <c r="AX280" s="270">
        <v>0</v>
      </c>
      <c r="AY280" s="270" t="s">
        <v>1676</v>
      </c>
      <c r="AZ280" s="270">
        <v>0</v>
      </c>
      <c r="BA280" s="270" t="s">
        <v>1676</v>
      </c>
      <c r="BB280" s="270">
        <v>0</v>
      </c>
      <c r="BC280" s="270">
        <v>0</v>
      </c>
      <c r="BD280" s="270">
        <v>0</v>
      </c>
      <c r="BE280" s="270">
        <v>0</v>
      </c>
      <c r="BF280" s="270">
        <v>0</v>
      </c>
      <c r="BG280" s="270">
        <v>0</v>
      </c>
      <c r="BH280" s="270">
        <v>0</v>
      </c>
      <c r="BI280" s="270">
        <v>0</v>
      </c>
      <c r="BJ280" s="270">
        <v>0</v>
      </c>
      <c r="BK280" s="270">
        <v>0</v>
      </c>
      <c r="BL280" s="270">
        <v>0</v>
      </c>
      <c r="BM280" s="270">
        <v>0</v>
      </c>
      <c r="BN280" s="270">
        <v>0</v>
      </c>
      <c r="BO280" s="270" t="s">
        <v>1676</v>
      </c>
      <c r="BP280" s="270">
        <v>0</v>
      </c>
      <c r="BQ280" s="270">
        <v>0</v>
      </c>
      <c r="BR280" s="270">
        <v>0</v>
      </c>
      <c r="BS280" s="270">
        <v>0</v>
      </c>
      <c r="BT280" s="270" t="s">
        <v>1676</v>
      </c>
      <c r="BU280" s="270">
        <v>0</v>
      </c>
      <c r="BV280" s="270">
        <v>0</v>
      </c>
      <c r="BW280" s="270">
        <v>0</v>
      </c>
      <c r="BX280" s="270">
        <v>0</v>
      </c>
      <c r="BY280" s="270">
        <v>0</v>
      </c>
      <c r="BZ280" s="270">
        <v>0</v>
      </c>
      <c r="CA280" s="270">
        <v>0</v>
      </c>
      <c r="CB280" s="270">
        <v>0</v>
      </c>
      <c r="CC280" s="270">
        <v>0</v>
      </c>
      <c r="CD280" s="270">
        <v>0</v>
      </c>
      <c r="CE280" s="270">
        <v>0</v>
      </c>
      <c r="CF280" s="270">
        <v>0</v>
      </c>
      <c r="CG280" s="270" t="s">
        <v>1676</v>
      </c>
      <c r="CH280" s="270">
        <v>0</v>
      </c>
      <c r="CI280" s="270">
        <v>0</v>
      </c>
      <c r="CJ280" s="270">
        <v>0</v>
      </c>
      <c r="CK280" s="270">
        <v>0</v>
      </c>
      <c r="CL280" s="270">
        <v>0</v>
      </c>
      <c r="CM280" s="270">
        <v>0</v>
      </c>
      <c r="CN280" s="270">
        <v>0</v>
      </c>
      <c r="CO280" s="270">
        <v>0</v>
      </c>
      <c r="CP280" s="270">
        <v>0</v>
      </c>
      <c r="CQ280" s="270">
        <v>0</v>
      </c>
      <c r="CR280" s="270">
        <v>0</v>
      </c>
      <c r="CS280" s="270">
        <v>0</v>
      </c>
      <c r="CT280" s="270">
        <v>0</v>
      </c>
      <c r="CU280" s="270"/>
      <c r="CV280" s="270">
        <v>0</v>
      </c>
      <c r="CW280" s="270">
        <v>0</v>
      </c>
      <c r="CX280" s="270">
        <v>0</v>
      </c>
      <c r="CY280" s="270">
        <v>0</v>
      </c>
      <c r="CZ280" s="270">
        <v>0</v>
      </c>
      <c r="DA280" s="270">
        <v>0</v>
      </c>
      <c r="DB280" s="270">
        <v>0</v>
      </c>
      <c r="DC280" s="270">
        <v>0</v>
      </c>
      <c r="DD280" s="270">
        <v>0</v>
      </c>
      <c r="DE280" s="270">
        <v>0</v>
      </c>
      <c r="DF280" s="270">
        <v>0</v>
      </c>
      <c r="DG280" s="270">
        <v>0</v>
      </c>
      <c r="DH280" s="270">
        <v>0</v>
      </c>
      <c r="DI280" s="270">
        <v>0</v>
      </c>
      <c r="DJ280" s="270">
        <v>0</v>
      </c>
      <c r="DK280" s="270">
        <v>0</v>
      </c>
      <c r="DL280" s="270">
        <v>0</v>
      </c>
      <c r="DM280" s="270">
        <v>0</v>
      </c>
      <c r="DN280" s="270">
        <v>0</v>
      </c>
      <c r="DO280" s="270">
        <v>0</v>
      </c>
      <c r="DP280" s="270">
        <v>0</v>
      </c>
      <c r="DQ280" s="270">
        <v>0</v>
      </c>
      <c r="DR280" s="270"/>
      <c r="DS280" s="270">
        <v>0</v>
      </c>
      <c r="DT280" s="270">
        <v>0</v>
      </c>
      <c r="DU280" s="270">
        <v>0</v>
      </c>
      <c r="DV280" s="270">
        <v>0</v>
      </c>
      <c r="DW280" s="270">
        <v>0</v>
      </c>
      <c r="DX280" s="270">
        <v>0</v>
      </c>
      <c r="DY280" s="270">
        <v>0</v>
      </c>
      <c r="DZ280" s="270">
        <v>0</v>
      </c>
      <c r="EA280" s="270">
        <v>0</v>
      </c>
      <c r="EB280" s="270">
        <v>0</v>
      </c>
      <c r="EC280" s="270">
        <v>0</v>
      </c>
      <c r="ED280" s="270">
        <v>0</v>
      </c>
      <c r="EE280" s="270">
        <v>0</v>
      </c>
      <c r="EF280" s="270">
        <v>0</v>
      </c>
      <c r="EG280" s="270">
        <v>0</v>
      </c>
      <c r="EH280" s="270">
        <v>0</v>
      </c>
      <c r="EI280" s="270">
        <v>0</v>
      </c>
      <c r="EJ280" s="270">
        <v>0</v>
      </c>
      <c r="EK280" s="270">
        <v>0</v>
      </c>
      <c r="EL280" s="270">
        <v>0</v>
      </c>
      <c r="EM280" s="270">
        <v>0</v>
      </c>
      <c r="EN280" s="270">
        <v>0</v>
      </c>
      <c r="EO280" s="270">
        <v>0</v>
      </c>
      <c r="EP280" s="270">
        <v>0</v>
      </c>
      <c r="EQ280" s="270">
        <v>0</v>
      </c>
      <c r="ER280" s="270">
        <v>0</v>
      </c>
      <c r="ES280" s="270">
        <v>0</v>
      </c>
      <c r="ET280" s="270">
        <v>0</v>
      </c>
      <c r="EU280" s="270">
        <v>0</v>
      </c>
      <c r="EV280" s="270">
        <v>0</v>
      </c>
      <c r="EW280" s="270">
        <v>0</v>
      </c>
      <c r="EX280" s="270">
        <v>0</v>
      </c>
      <c r="EY280" s="270">
        <v>0</v>
      </c>
      <c r="EZ280" s="270">
        <v>0</v>
      </c>
      <c r="FA280" s="270">
        <v>0</v>
      </c>
      <c r="FB280" s="270">
        <v>0</v>
      </c>
      <c r="FC280" s="270">
        <v>0</v>
      </c>
      <c r="FD280" s="270">
        <v>0</v>
      </c>
      <c r="FE280" s="270">
        <v>0</v>
      </c>
      <c r="FF280" s="270">
        <v>0</v>
      </c>
      <c r="FG280" s="270"/>
      <c r="FH280" s="270">
        <v>0</v>
      </c>
      <c r="FI280" s="270"/>
      <c r="FJ280" s="270">
        <v>0</v>
      </c>
      <c r="FK280" s="270">
        <v>0</v>
      </c>
      <c r="FL280" s="270">
        <v>0</v>
      </c>
      <c r="FM280" s="270" t="s">
        <v>1676</v>
      </c>
      <c r="FN280" s="270">
        <v>0</v>
      </c>
      <c r="FO280" s="351" t="s">
        <v>1676</v>
      </c>
      <c r="FP280" s="351">
        <v>0</v>
      </c>
      <c r="FQ280" s="351">
        <v>0</v>
      </c>
      <c r="FR280" s="13"/>
      <c r="FS280" s="270"/>
      <c r="FT280" s="270"/>
      <c r="FU280" s="270"/>
      <c r="FV280" s="270"/>
      <c r="FW280" s="270"/>
      <c r="FX280" s="270"/>
      <c r="FY280" s="270"/>
      <c r="FZ280" s="270"/>
      <c r="GA280" s="270"/>
      <c r="GB280" s="270"/>
      <c r="GC280" s="270"/>
      <c r="GD280" s="270"/>
      <c r="GE280" s="270"/>
      <c r="GF280" s="270"/>
      <c r="GG280" s="270"/>
      <c r="GH280" s="270"/>
      <c r="GI280" s="270"/>
      <c r="GJ280" s="270"/>
      <c r="GK280" s="270"/>
      <c r="GL280" s="270"/>
      <c r="GM280" s="270"/>
      <c r="GN280" s="270"/>
      <c r="GO280" s="270"/>
      <c r="GP280" s="270"/>
      <c r="GQ280" s="270"/>
      <c r="GR280" s="270"/>
      <c r="GS280" s="270"/>
      <c r="GT280" s="270"/>
      <c r="GU280" s="270"/>
      <c r="GV280" s="270"/>
      <c r="GW280" s="270"/>
      <c r="GX280" s="270"/>
      <c r="GY280" s="270"/>
      <c r="GZ280" s="270"/>
      <c r="HA280" s="270"/>
      <c r="HB280" s="270"/>
      <c r="HC280" s="270"/>
      <c r="HD280" s="270"/>
      <c r="HE280" s="270"/>
      <c r="HF280" s="270"/>
      <c r="HG280" s="270"/>
      <c r="HH280" s="270"/>
      <c r="HI280" s="270"/>
      <c r="HJ280" s="270"/>
      <c r="HK280" s="270"/>
      <c r="HL280" s="270"/>
      <c r="HM280" s="270"/>
      <c r="HN280" s="270"/>
      <c r="HO280" s="270"/>
      <c r="HP280" s="270"/>
      <c r="HQ280" s="270"/>
      <c r="HR280" s="270"/>
      <c r="HS280" s="270"/>
      <c r="HT280" s="270"/>
      <c r="HU280" s="270"/>
      <c r="HV280" s="270"/>
      <c r="HW280" s="270"/>
      <c r="HX280" s="270"/>
      <c r="HY280" s="270"/>
      <c r="HZ280" s="270"/>
      <c r="IA280" s="270"/>
      <c r="IB280" s="270"/>
      <c r="IC280" s="270"/>
      <c r="ID280" s="270"/>
      <c r="IE280" s="270"/>
      <c r="IF280" s="270"/>
      <c r="IG280" s="270"/>
      <c r="IH280" s="270"/>
    </row>
    <row r="281" spans="1:242" s="272" customFormat="1" ht="12.75" customHeight="1" x14ac:dyDescent="0.2">
      <c r="A281" s="374" t="s">
        <v>1634</v>
      </c>
      <c r="B281" s="270">
        <v>35</v>
      </c>
      <c r="C281" s="270">
        <v>35</v>
      </c>
      <c r="D281" s="270" t="s">
        <v>1676</v>
      </c>
      <c r="E281" s="270">
        <v>30</v>
      </c>
      <c r="F281" s="270">
        <v>0</v>
      </c>
      <c r="G281" s="270">
        <v>0</v>
      </c>
      <c r="H281" s="270">
        <v>35</v>
      </c>
      <c r="I281" s="270">
        <v>0</v>
      </c>
      <c r="J281" s="270">
        <v>35</v>
      </c>
      <c r="K281" s="270">
        <v>0</v>
      </c>
      <c r="L281" s="270">
        <v>0</v>
      </c>
      <c r="M281" s="270">
        <v>0</v>
      </c>
      <c r="N281" s="270">
        <v>0</v>
      </c>
      <c r="O281" s="270">
        <v>0</v>
      </c>
      <c r="P281" s="270">
        <v>0</v>
      </c>
      <c r="Q281" s="270">
        <v>0</v>
      </c>
      <c r="R281" s="270">
        <v>0</v>
      </c>
      <c r="S281" s="270">
        <v>0</v>
      </c>
      <c r="T281" s="270">
        <v>0</v>
      </c>
      <c r="U281" s="270">
        <v>0</v>
      </c>
      <c r="V281" s="270">
        <v>0</v>
      </c>
      <c r="W281" s="270">
        <v>0</v>
      </c>
      <c r="X281" s="270">
        <v>53.441176470000002</v>
      </c>
      <c r="Y281" s="270">
        <v>0</v>
      </c>
      <c r="Z281" s="270" t="s">
        <v>1676</v>
      </c>
      <c r="AA281" s="270">
        <v>10</v>
      </c>
      <c r="AB281" s="270">
        <v>10</v>
      </c>
      <c r="AC281" s="270">
        <v>10</v>
      </c>
      <c r="AD281" s="270" t="s">
        <v>1676</v>
      </c>
      <c r="AE281" s="270">
        <v>0</v>
      </c>
      <c r="AF281" s="270">
        <v>20</v>
      </c>
      <c r="AG281" s="270">
        <v>0</v>
      </c>
      <c r="AH281" s="270">
        <v>0</v>
      </c>
      <c r="AI281" s="270">
        <v>0</v>
      </c>
      <c r="AJ281" s="270">
        <v>0</v>
      </c>
      <c r="AK281" s="270">
        <v>0</v>
      </c>
      <c r="AL281" s="270">
        <v>0</v>
      </c>
      <c r="AM281" s="270">
        <v>0</v>
      </c>
      <c r="AN281" s="270">
        <v>0</v>
      </c>
      <c r="AO281" s="270">
        <v>0</v>
      </c>
      <c r="AP281" s="270">
        <v>0</v>
      </c>
      <c r="AQ281" s="270">
        <v>0</v>
      </c>
      <c r="AR281" s="270">
        <v>0</v>
      </c>
      <c r="AS281" s="270">
        <v>0</v>
      </c>
      <c r="AT281" s="270">
        <v>0</v>
      </c>
      <c r="AU281" s="270">
        <v>0</v>
      </c>
      <c r="AV281" s="270">
        <v>0</v>
      </c>
      <c r="AW281" s="270">
        <v>0</v>
      </c>
      <c r="AX281" s="270">
        <v>0</v>
      </c>
      <c r="AY281" s="270">
        <v>10</v>
      </c>
      <c r="AZ281" s="270" t="s">
        <v>1676</v>
      </c>
      <c r="BA281" s="270">
        <v>0</v>
      </c>
      <c r="BB281" s="270">
        <v>0</v>
      </c>
      <c r="BC281" s="270">
        <v>0</v>
      </c>
      <c r="BD281" s="270">
        <v>0</v>
      </c>
      <c r="BE281" s="270">
        <v>0</v>
      </c>
      <c r="BF281" s="270">
        <v>0</v>
      </c>
      <c r="BG281" s="270">
        <v>0</v>
      </c>
      <c r="BH281" s="270">
        <v>0</v>
      </c>
      <c r="BI281" s="270">
        <v>0</v>
      </c>
      <c r="BJ281" s="270">
        <v>0</v>
      </c>
      <c r="BK281" s="270">
        <v>0</v>
      </c>
      <c r="BL281" s="270">
        <v>0</v>
      </c>
      <c r="BM281" s="270">
        <v>0</v>
      </c>
      <c r="BN281" s="270">
        <v>0</v>
      </c>
      <c r="BO281" s="270">
        <v>15</v>
      </c>
      <c r="BP281" s="270">
        <v>0</v>
      </c>
      <c r="BQ281" s="270">
        <v>0</v>
      </c>
      <c r="BR281" s="270">
        <v>0</v>
      </c>
      <c r="BS281" s="270">
        <v>0</v>
      </c>
      <c r="BT281" s="270">
        <v>15</v>
      </c>
      <c r="BU281" s="270">
        <v>0</v>
      </c>
      <c r="BV281" s="270">
        <v>0</v>
      </c>
      <c r="BW281" s="270">
        <v>0</v>
      </c>
      <c r="BX281" s="270">
        <v>0</v>
      </c>
      <c r="BY281" s="270">
        <v>0</v>
      </c>
      <c r="BZ281" s="270">
        <v>0</v>
      </c>
      <c r="CA281" s="270">
        <v>0</v>
      </c>
      <c r="CB281" s="270">
        <v>0</v>
      </c>
      <c r="CC281" s="270">
        <v>0</v>
      </c>
      <c r="CD281" s="270">
        <v>0</v>
      </c>
      <c r="CE281" s="270">
        <v>0</v>
      </c>
      <c r="CF281" s="270">
        <v>0</v>
      </c>
      <c r="CG281" s="270">
        <v>35</v>
      </c>
      <c r="CH281" s="270">
        <v>0</v>
      </c>
      <c r="CI281" s="270">
        <v>0</v>
      </c>
      <c r="CJ281" s="270">
        <v>0</v>
      </c>
      <c r="CK281" s="270">
        <v>0</v>
      </c>
      <c r="CL281" s="270">
        <v>0</v>
      </c>
      <c r="CM281" s="270">
        <v>0</v>
      </c>
      <c r="CN281" s="270">
        <v>0</v>
      </c>
      <c r="CO281" s="270">
        <v>0</v>
      </c>
      <c r="CP281" s="270">
        <v>0</v>
      </c>
      <c r="CQ281" s="270">
        <v>0</v>
      </c>
      <c r="CR281" s="270">
        <v>0</v>
      </c>
      <c r="CS281" s="270">
        <v>0</v>
      </c>
      <c r="CT281" s="270">
        <v>0</v>
      </c>
      <c r="CU281" s="270"/>
      <c r="CV281" s="270">
        <v>0</v>
      </c>
      <c r="CW281" s="270">
        <v>0</v>
      </c>
      <c r="CX281" s="270">
        <v>0</v>
      </c>
      <c r="CY281" s="270">
        <v>0</v>
      </c>
      <c r="CZ281" s="270">
        <v>0</v>
      </c>
      <c r="DA281" s="270">
        <v>0</v>
      </c>
      <c r="DB281" s="270">
        <v>0</v>
      </c>
      <c r="DC281" s="270">
        <v>0</v>
      </c>
      <c r="DD281" s="270">
        <v>0</v>
      </c>
      <c r="DE281" s="270">
        <v>0</v>
      </c>
      <c r="DF281" s="270">
        <v>0</v>
      </c>
      <c r="DG281" s="270">
        <v>0</v>
      </c>
      <c r="DH281" s="270">
        <v>0</v>
      </c>
      <c r="DI281" s="270">
        <v>0</v>
      </c>
      <c r="DJ281" s="270">
        <v>0</v>
      </c>
      <c r="DK281" s="270">
        <v>0</v>
      </c>
      <c r="DL281" s="270">
        <v>0</v>
      </c>
      <c r="DM281" s="270">
        <v>0</v>
      </c>
      <c r="DN281" s="270">
        <v>0</v>
      </c>
      <c r="DO281" s="270">
        <v>0</v>
      </c>
      <c r="DP281" s="270">
        <v>0</v>
      </c>
      <c r="DQ281" s="270">
        <v>0</v>
      </c>
      <c r="DR281" s="270"/>
      <c r="DS281" s="270">
        <v>0</v>
      </c>
      <c r="DT281" s="270">
        <v>0</v>
      </c>
      <c r="DU281" s="270">
        <v>0</v>
      </c>
      <c r="DV281" s="270">
        <v>0</v>
      </c>
      <c r="DW281" s="270">
        <v>0</v>
      </c>
      <c r="DX281" s="270">
        <v>0</v>
      </c>
      <c r="DY281" s="270">
        <v>0</v>
      </c>
      <c r="DZ281" s="270">
        <v>0</v>
      </c>
      <c r="EA281" s="270">
        <v>0</v>
      </c>
      <c r="EB281" s="270">
        <v>0</v>
      </c>
      <c r="EC281" s="270">
        <v>0</v>
      </c>
      <c r="ED281" s="270">
        <v>0</v>
      </c>
      <c r="EE281" s="270">
        <v>0</v>
      </c>
      <c r="EF281" s="270">
        <v>0</v>
      </c>
      <c r="EG281" s="270">
        <v>0</v>
      </c>
      <c r="EH281" s="270">
        <v>0</v>
      </c>
      <c r="EI281" s="270">
        <v>0</v>
      </c>
      <c r="EJ281" s="270">
        <v>0</v>
      </c>
      <c r="EK281" s="270">
        <v>0</v>
      </c>
      <c r="EL281" s="270">
        <v>0</v>
      </c>
      <c r="EM281" s="270">
        <v>0</v>
      </c>
      <c r="EN281" s="270">
        <v>0</v>
      </c>
      <c r="EO281" s="270">
        <v>0</v>
      </c>
      <c r="EP281" s="270">
        <v>0</v>
      </c>
      <c r="EQ281" s="270">
        <v>0</v>
      </c>
      <c r="ER281" s="270">
        <v>0</v>
      </c>
      <c r="ES281" s="270">
        <v>0</v>
      </c>
      <c r="ET281" s="270">
        <v>0</v>
      </c>
      <c r="EU281" s="270">
        <v>0</v>
      </c>
      <c r="EV281" s="270">
        <v>0</v>
      </c>
      <c r="EW281" s="270">
        <v>0</v>
      </c>
      <c r="EX281" s="270">
        <v>0</v>
      </c>
      <c r="EY281" s="270">
        <v>0</v>
      </c>
      <c r="EZ281" s="270">
        <v>0</v>
      </c>
      <c r="FA281" s="270">
        <v>0</v>
      </c>
      <c r="FB281" s="270">
        <v>0</v>
      </c>
      <c r="FC281" s="270">
        <v>0</v>
      </c>
      <c r="FD281" s="270">
        <v>0</v>
      </c>
      <c r="FE281" s="270">
        <v>0</v>
      </c>
      <c r="FF281" s="270">
        <v>0</v>
      </c>
      <c r="FG281" s="270"/>
      <c r="FH281" s="270">
        <v>0</v>
      </c>
      <c r="FI281" s="270"/>
      <c r="FJ281" s="270">
        <v>0</v>
      </c>
      <c r="FK281" s="270">
        <v>0</v>
      </c>
      <c r="FL281" s="270">
        <v>0</v>
      </c>
      <c r="FM281" s="270">
        <v>35</v>
      </c>
      <c r="FN281" s="270">
        <v>0</v>
      </c>
      <c r="FO281" s="351">
        <v>35</v>
      </c>
      <c r="FP281" s="351">
        <v>0</v>
      </c>
      <c r="FQ281" s="351">
        <v>0</v>
      </c>
      <c r="FR281" s="13"/>
      <c r="FS281" s="13"/>
      <c r="FT281" s="13"/>
      <c r="FU281" s="13"/>
      <c r="FV281" s="13"/>
      <c r="FW281" s="13"/>
      <c r="FX281" s="13"/>
      <c r="FY281" s="13"/>
      <c r="FZ281" s="13"/>
      <c r="GA281" s="13"/>
      <c r="GB281" s="13"/>
      <c r="GC281" s="13"/>
      <c r="GD281" s="13"/>
      <c r="GE281" s="13"/>
      <c r="GF281" s="13"/>
      <c r="GG281" s="13"/>
      <c r="GH281" s="13"/>
      <c r="GI281" s="13"/>
      <c r="GJ281" s="13"/>
      <c r="GK281" s="13"/>
      <c r="GL281" s="13"/>
      <c r="GM281" s="13"/>
      <c r="GN281" s="13"/>
      <c r="GO281" s="13"/>
      <c r="GP281" s="13"/>
      <c r="GQ281" s="13"/>
      <c r="GR281" s="13"/>
      <c r="GS281" s="13"/>
      <c r="GT281" s="13"/>
      <c r="GU281" s="13"/>
      <c r="GV281" s="13"/>
      <c r="GW281" s="13"/>
      <c r="GX281" s="13"/>
      <c r="GY281" s="13"/>
      <c r="GZ281" s="13"/>
      <c r="HA281" s="13"/>
      <c r="HB281" s="13"/>
      <c r="HC281" s="13"/>
      <c r="HD281" s="13"/>
      <c r="HE281" s="13"/>
      <c r="HF281" s="13"/>
      <c r="HG281" s="13"/>
      <c r="HH281" s="13"/>
      <c r="HI281" s="13"/>
      <c r="HJ281" s="13"/>
      <c r="HK281" s="13"/>
      <c r="HL281" s="13"/>
      <c r="HM281" s="13"/>
      <c r="HN281" s="13"/>
      <c r="HO281" s="13"/>
      <c r="HP281" s="13"/>
      <c r="HQ281" s="13"/>
      <c r="HR281" s="13"/>
      <c r="HS281" s="13"/>
      <c r="HT281" s="13"/>
      <c r="HU281" s="13"/>
      <c r="HV281" s="13"/>
      <c r="HW281" s="13"/>
      <c r="HX281" s="13"/>
      <c r="HY281" s="13"/>
      <c r="HZ281" s="13"/>
      <c r="IA281" s="13"/>
      <c r="IB281" s="13"/>
      <c r="IC281" s="13"/>
      <c r="ID281" s="13"/>
      <c r="IE281" s="13"/>
      <c r="IF281" s="13"/>
      <c r="IG281" s="13"/>
      <c r="IH281" s="13"/>
    </row>
    <row r="282" spans="1:242" ht="12.75" customHeight="1" x14ac:dyDescent="0.2">
      <c r="A282" s="374" t="s">
        <v>1635</v>
      </c>
      <c r="B282" s="270" t="s">
        <v>1676</v>
      </c>
      <c r="C282" s="270" t="s">
        <v>1676</v>
      </c>
      <c r="D282" s="270">
        <v>0</v>
      </c>
      <c r="E282" s="270" t="s">
        <v>1676</v>
      </c>
      <c r="F282" s="270">
        <v>0</v>
      </c>
      <c r="G282" s="270">
        <v>0</v>
      </c>
      <c r="H282" s="270" t="s">
        <v>1676</v>
      </c>
      <c r="I282" s="270">
        <v>0</v>
      </c>
      <c r="J282" s="270" t="s">
        <v>1676</v>
      </c>
      <c r="K282" s="270">
        <v>0</v>
      </c>
      <c r="L282" s="270" t="s">
        <v>1676</v>
      </c>
      <c r="M282" s="270" t="s">
        <v>1676</v>
      </c>
      <c r="N282" s="270">
        <v>0</v>
      </c>
      <c r="O282" s="270">
        <v>0</v>
      </c>
      <c r="P282" s="270">
        <v>0</v>
      </c>
      <c r="Q282" s="270">
        <v>0</v>
      </c>
      <c r="R282" s="270">
        <v>0</v>
      </c>
      <c r="S282" s="270">
        <v>0</v>
      </c>
      <c r="T282" s="270">
        <v>0</v>
      </c>
      <c r="U282" s="270">
        <v>0</v>
      </c>
      <c r="V282" s="270" t="s">
        <v>1676</v>
      </c>
      <c r="W282" s="270" t="s">
        <v>1676</v>
      </c>
      <c r="X282" s="270" t="s">
        <v>1676</v>
      </c>
      <c r="Y282" s="270">
        <v>0</v>
      </c>
      <c r="Z282" s="270">
        <v>0</v>
      </c>
      <c r="AA282" s="270">
        <v>0</v>
      </c>
      <c r="AB282" s="270">
        <v>0</v>
      </c>
      <c r="AC282" s="270" t="s">
        <v>1676</v>
      </c>
      <c r="AD282" s="270">
        <v>0</v>
      </c>
      <c r="AE282" s="270">
        <v>0</v>
      </c>
      <c r="AF282" s="270">
        <v>0</v>
      </c>
      <c r="AG282" s="270">
        <v>0</v>
      </c>
      <c r="AH282" s="270">
        <v>0</v>
      </c>
      <c r="AI282" s="270">
        <v>0</v>
      </c>
      <c r="AJ282" s="270">
        <v>0</v>
      </c>
      <c r="AK282" s="270">
        <v>0</v>
      </c>
      <c r="AL282" s="270">
        <v>0</v>
      </c>
      <c r="AM282" s="270">
        <v>0</v>
      </c>
      <c r="AN282" s="270">
        <v>0</v>
      </c>
      <c r="AO282" s="270">
        <v>0</v>
      </c>
      <c r="AP282" s="270">
        <v>0</v>
      </c>
      <c r="AQ282" s="270">
        <v>0</v>
      </c>
      <c r="AR282" s="270">
        <v>0</v>
      </c>
      <c r="AS282" s="270">
        <v>0</v>
      </c>
      <c r="AT282" s="270">
        <v>0</v>
      </c>
      <c r="AU282" s="270">
        <v>0</v>
      </c>
      <c r="AV282" s="270">
        <v>0</v>
      </c>
      <c r="AW282" s="270">
        <v>0</v>
      </c>
      <c r="AX282" s="270">
        <v>0</v>
      </c>
      <c r="AY282" s="270" t="s">
        <v>1676</v>
      </c>
      <c r="AZ282" s="270">
        <v>0</v>
      </c>
      <c r="BA282" s="270">
        <v>0</v>
      </c>
      <c r="BB282" s="270">
        <v>0</v>
      </c>
      <c r="BC282" s="270">
        <v>0</v>
      </c>
      <c r="BD282" s="270">
        <v>0</v>
      </c>
      <c r="BE282" s="270">
        <v>0</v>
      </c>
      <c r="BF282" s="270">
        <v>0</v>
      </c>
      <c r="BG282" s="270">
        <v>0</v>
      </c>
      <c r="BH282" s="270">
        <v>0</v>
      </c>
      <c r="BI282" s="270">
        <v>0</v>
      </c>
      <c r="BJ282" s="270">
        <v>0</v>
      </c>
      <c r="BK282" s="270">
        <v>0</v>
      </c>
      <c r="BL282" s="270">
        <v>0</v>
      </c>
      <c r="BM282" s="270">
        <v>0</v>
      </c>
      <c r="BN282" s="270">
        <v>0</v>
      </c>
      <c r="BO282" s="270" t="s">
        <v>1676</v>
      </c>
      <c r="BP282" s="270">
        <v>0</v>
      </c>
      <c r="BQ282" s="270">
        <v>0</v>
      </c>
      <c r="BR282" s="270">
        <v>0</v>
      </c>
      <c r="BS282" s="270">
        <v>0</v>
      </c>
      <c r="BT282" s="270">
        <v>0</v>
      </c>
      <c r="BU282" s="270">
        <v>0</v>
      </c>
      <c r="BV282" s="270">
        <v>0</v>
      </c>
      <c r="BW282" s="270">
        <v>0</v>
      </c>
      <c r="BX282" s="270">
        <v>0</v>
      </c>
      <c r="BY282" s="270">
        <v>0</v>
      </c>
      <c r="BZ282" s="270">
        <v>0</v>
      </c>
      <c r="CA282" s="270">
        <v>0</v>
      </c>
      <c r="CB282" s="270">
        <v>0</v>
      </c>
      <c r="CC282" s="270">
        <v>0</v>
      </c>
      <c r="CD282" s="270">
        <v>0</v>
      </c>
      <c r="CE282" s="270">
        <v>0</v>
      </c>
      <c r="CF282" s="270">
        <v>0</v>
      </c>
      <c r="CG282" s="270" t="s">
        <v>1676</v>
      </c>
      <c r="CH282" s="270">
        <v>0</v>
      </c>
      <c r="CI282" s="270">
        <v>0</v>
      </c>
      <c r="CJ282" s="270">
        <v>0</v>
      </c>
      <c r="CK282" s="270">
        <v>0</v>
      </c>
      <c r="CL282" s="270">
        <v>0</v>
      </c>
      <c r="CM282" s="270">
        <v>0</v>
      </c>
      <c r="CN282" s="270">
        <v>0</v>
      </c>
      <c r="CO282" s="270">
        <v>0</v>
      </c>
      <c r="CP282" s="270">
        <v>0</v>
      </c>
      <c r="CQ282" s="270">
        <v>0</v>
      </c>
      <c r="CR282" s="270">
        <v>0</v>
      </c>
      <c r="CS282" s="270">
        <v>0</v>
      </c>
      <c r="CT282" s="270">
        <v>0</v>
      </c>
      <c r="CU282" s="270"/>
      <c r="CV282" s="270">
        <v>0</v>
      </c>
      <c r="CW282" s="270">
        <v>0</v>
      </c>
      <c r="CX282" s="270">
        <v>0</v>
      </c>
      <c r="CY282" s="270">
        <v>0</v>
      </c>
      <c r="CZ282" s="270">
        <v>0</v>
      </c>
      <c r="DA282" s="270">
        <v>0</v>
      </c>
      <c r="DB282" s="270">
        <v>0</v>
      </c>
      <c r="DC282" s="270">
        <v>0</v>
      </c>
      <c r="DD282" s="270">
        <v>0</v>
      </c>
      <c r="DE282" s="270">
        <v>0</v>
      </c>
      <c r="DF282" s="270">
        <v>0</v>
      </c>
      <c r="DG282" s="270">
        <v>0</v>
      </c>
      <c r="DH282" s="270">
        <v>0</v>
      </c>
      <c r="DI282" s="270">
        <v>0</v>
      </c>
      <c r="DJ282" s="270">
        <v>0</v>
      </c>
      <c r="DK282" s="270">
        <v>0</v>
      </c>
      <c r="DL282" s="270">
        <v>0</v>
      </c>
      <c r="DM282" s="270">
        <v>0</v>
      </c>
      <c r="DN282" s="270">
        <v>0</v>
      </c>
      <c r="DO282" s="270">
        <v>0</v>
      </c>
      <c r="DP282" s="270">
        <v>0</v>
      </c>
      <c r="DQ282" s="270">
        <v>0</v>
      </c>
      <c r="DR282" s="270"/>
      <c r="DS282" s="270">
        <v>0</v>
      </c>
      <c r="DT282" s="270">
        <v>0</v>
      </c>
      <c r="DU282" s="270">
        <v>0</v>
      </c>
      <c r="DV282" s="270">
        <v>0</v>
      </c>
      <c r="DW282" s="270">
        <v>0</v>
      </c>
      <c r="DX282" s="270">
        <v>0</v>
      </c>
      <c r="DY282" s="270">
        <v>0</v>
      </c>
      <c r="DZ282" s="270">
        <v>0</v>
      </c>
      <c r="EA282" s="270">
        <v>0</v>
      </c>
      <c r="EB282" s="270">
        <v>0</v>
      </c>
      <c r="EC282" s="270">
        <v>0</v>
      </c>
      <c r="ED282" s="270">
        <v>0</v>
      </c>
      <c r="EE282" s="270">
        <v>0</v>
      </c>
      <c r="EF282" s="270">
        <v>0</v>
      </c>
      <c r="EG282" s="270">
        <v>0</v>
      </c>
      <c r="EH282" s="270">
        <v>0</v>
      </c>
      <c r="EI282" s="270">
        <v>0</v>
      </c>
      <c r="EJ282" s="270">
        <v>0</v>
      </c>
      <c r="EK282" s="270">
        <v>0</v>
      </c>
      <c r="EL282" s="270">
        <v>0</v>
      </c>
      <c r="EM282" s="270">
        <v>0</v>
      </c>
      <c r="EN282" s="270">
        <v>0</v>
      </c>
      <c r="EO282" s="270">
        <v>0</v>
      </c>
      <c r="EP282" s="270">
        <v>0</v>
      </c>
      <c r="EQ282" s="270">
        <v>0</v>
      </c>
      <c r="ER282" s="270">
        <v>0</v>
      </c>
      <c r="ES282" s="270">
        <v>0</v>
      </c>
      <c r="ET282" s="270">
        <v>0</v>
      </c>
      <c r="EU282" s="270">
        <v>0</v>
      </c>
      <c r="EV282" s="270">
        <v>0</v>
      </c>
      <c r="EW282" s="270">
        <v>0</v>
      </c>
      <c r="EX282" s="270">
        <v>0</v>
      </c>
      <c r="EY282" s="270">
        <v>0</v>
      </c>
      <c r="EZ282" s="270">
        <v>0</v>
      </c>
      <c r="FA282" s="270">
        <v>0</v>
      </c>
      <c r="FB282" s="270">
        <v>0</v>
      </c>
      <c r="FC282" s="270">
        <v>0</v>
      </c>
      <c r="FD282" s="270">
        <v>0</v>
      </c>
      <c r="FE282" s="270">
        <v>0</v>
      </c>
      <c r="FF282" s="270">
        <v>0</v>
      </c>
      <c r="FG282" s="270"/>
      <c r="FH282" s="270">
        <v>0</v>
      </c>
      <c r="FI282" s="270"/>
      <c r="FJ282" s="270">
        <v>0</v>
      </c>
      <c r="FK282" s="270">
        <v>0</v>
      </c>
      <c r="FL282" s="270">
        <v>0</v>
      </c>
      <c r="FM282" s="270" t="s">
        <v>1676</v>
      </c>
      <c r="FN282" s="270">
        <v>0</v>
      </c>
      <c r="FO282" s="351" t="s">
        <v>1676</v>
      </c>
      <c r="FP282" s="351">
        <v>0</v>
      </c>
      <c r="FQ282" s="351">
        <v>0</v>
      </c>
      <c r="FR282" s="13"/>
      <c r="FS282" s="270"/>
      <c r="FT282" s="270"/>
      <c r="FU282" s="270"/>
      <c r="FV282" s="270"/>
      <c r="FW282" s="270"/>
      <c r="FX282" s="270"/>
      <c r="FY282" s="270"/>
      <c r="FZ282" s="270"/>
      <c r="GA282" s="270"/>
      <c r="GB282" s="270"/>
      <c r="GC282" s="270"/>
      <c r="GD282" s="270"/>
      <c r="GE282" s="270"/>
      <c r="GF282" s="270"/>
      <c r="GG282" s="270"/>
      <c r="GH282" s="270"/>
      <c r="GI282" s="270"/>
      <c r="GJ282" s="270"/>
      <c r="GK282" s="270"/>
      <c r="GL282" s="270"/>
      <c r="GM282" s="270"/>
      <c r="GN282" s="270"/>
      <c r="GO282" s="270"/>
      <c r="GP282" s="270"/>
      <c r="GQ282" s="270"/>
      <c r="GR282" s="270"/>
      <c r="GS282" s="270"/>
      <c r="GT282" s="270"/>
      <c r="GU282" s="270"/>
      <c r="GV282" s="270"/>
      <c r="GW282" s="270"/>
      <c r="GX282" s="270"/>
      <c r="GY282" s="270"/>
      <c r="GZ282" s="270"/>
      <c r="HA282" s="270"/>
      <c r="HB282" s="270"/>
      <c r="HC282" s="270"/>
      <c r="HD282" s="270"/>
      <c r="HE282" s="270"/>
      <c r="HF282" s="270"/>
      <c r="HG282" s="270"/>
      <c r="HH282" s="270"/>
      <c r="HI282" s="270"/>
      <c r="HJ282" s="270"/>
      <c r="HK282" s="270"/>
      <c r="HL282" s="270"/>
      <c r="HM282" s="270"/>
      <c r="HN282" s="270"/>
      <c r="HO282" s="270"/>
      <c r="HP282" s="270"/>
      <c r="HQ282" s="270"/>
      <c r="HR282" s="270"/>
      <c r="HS282" s="270"/>
      <c r="HT282" s="270"/>
      <c r="HU282" s="270"/>
      <c r="HV282" s="270"/>
      <c r="HW282" s="270"/>
      <c r="HX282" s="270"/>
      <c r="HY282" s="270"/>
      <c r="HZ282" s="270"/>
      <c r="IA282" s="270"/>
      <c r="IB282" s="270"/>
      <c r="IC282" s="270"/>
      <c r="ID282" s="270"/>
      <c r="IE282" s="270"/>
      <c r="IF282" s="270"/>
      <c r="IG282" s="270"/>
      <c r="IH282" s="270"/>
    </row>
    <row r="283" spans="1:242" ht="12.75" customHeight="1" x14ac:dyDescent="0.2">
      <c r="A283" s="374" t="s">
        <v>1636</v>
      </c>
      <c r="B283" s="270">
        <v>120</v>
      </c>
      <c r="C283" s="270">
        <v>120</v>
      </c>
      <c r="D283" s="270">
        <v>50</v>
      </c>
      <c r="E283" s="270">
        <v>75</v>
      </c>
      <c r="F283" s="270">
        <v>0</v>
      </c>
      <c r="G283" s="270">
        <v>0</v>
      </c>
      <c r="H283" s="270">
        <v>120</v>
      </c>
      <c r="I283" s="270">
        <v>0</v>
      </c>
      <c r="J283" s="270">
        <v>120</v>
      </c>
      <c r="K283" s="270">
        <v>0</v>
      </c>
      <c r="L283" s="270">
        <v>0</v>
      </c>
      <c r="M283" s="270">
        <v>0</v>
      </c>
      <c r="N283" s="270">
        <v>0</v>
      </c>
      <c r="O283" s="270">
        <v>0</v>
      </c>
      <c r="P283" s="270">
        <v>0</v>
      </c>
      <c r="Q283" s="270">
        <v>0</v>
      </c>
      <c r="R283" s="270">
        <v>0</v>
      </c>
      <c r="S283" s="270">
        <v>0</v>
      </c>
      <c r="T283" s="270">
        <v>0</v>
      </c>
      <c r="U283" s="270">
        <v>0</v>
      </c>
      <c r="V283" s="270">
        <v>0</v>
      </c>
      <c r="W283" s="270">
        <v>0</v>
      </c>
      <c r="X283" s="270">
        <v>57.295081969999998</v>
      </c>
      <c r="Y283" s="270">
        <v>0</v>
      </c>
      <c r="Z283" s="270" t="s">
        <v>1676</v>
      </c>
      <c r="AA283" s="270">
        <v>25</v>
      </c>
      <c r="AB283" s="270">
        <v>45</v>
      </c>
      <c r="AC283" s="270">
        <v>30</v>
      </c>
      <c r="AD283" s="270">
        <v>20</v>
      </c>
      <c r="AE283" s="270" t="s">
        <v>1676</v>
      </c>
      <c r="AF283" s="270">
        <v>80</v>
      </c>
      <c r="AG283" s="270">
        <v>0</v>
      </c>
      <c r="AH283" s="270">
        <v>0</v>
      </c>
      <c r="AI283" s="270">
        <v>0</v>
      </c>
      <c r="AJ283" s="270">
        <v>0</v>
      </c>
      <c r="AK283" s="270">
        <v>0</v>
      </c>
      <c r="AL283" s="270">
        <v>0</v>
      </c>
      <c r="AM283" s="270">
        <v>0</v>
      </c>
      <c r="AN283" s="270">
        <v>0</v>
      </c>
      <c r="AO283" s="270">
        <v>0</v>
      </c>
      <c r="AP283" s="270">
        <v>0</v>
      </c>
      <c r="AQ283" s="270">
        <v>0</v>
      </c>
      <c r="AR283" s="270">
        <v>0</v>
      </c>
      <c r="AS283" s="270">
        <v>0</v>
      </c>
      <c r="AT283" s="270">
        <v>0</v>
      </c>
      <c r="AU283" s="270">
        <v>0</v>
      </c>
      <c r="AV283" s="270">
        <v>0</v>
      </c>
      <c r="AW283" s="270">
        <v>0</v>
      </c>
      <c r="AX283" s="270">
        <v>0</v>
      </c>
      <c r="AY283" s="270">
        <v>35</v>
      </c>
      <c r="AZ283" s="270" t="s">
        <v>1676</v>
      </c>
      <c r="BA283" s="270" t="s">
        <v>1676</v>
      </c>
      <c r="BB283" s="270" t="s">
        <v>1676</v>
      </c>
      <c r="BC283" s="270">
        <v>0</v>
      </c>
      <c r="BD283" s="270">
        <v>0</v>
      </c>
      <c r="BE283" s="270">
        <v>0</v>
      </c>
      <c r="BF283" s="270">
        <v>0</v>
      </c>
      <c r="BG283" s="270">
        <v>0</v>
      </c>
      <c r="BH283" s="270" t="s">
        <v>1676</v>
      </c>
      <c r="BI283" s="270">
        <v>0</v>
      </c>
      <c r="BJ283" s="270">
        <v>0</v>
      </c>
      <c r="BK283" s="270">
        <v>0</v>
      </c>
      <c r="BL283" s="270">
        <v>0</v>
      </c>
      <c r="BM283" s="270">
        <v>0</v>
      </c>
      <c r="BN283" s="270">
        <v>0</v>
      </c>
      <c r="BO283" s="270">
        <v>115</v>
      </c>
      <c r="BP283" s="270">
        <v>0</v>
      </c>
      <c r="BQ283" s="270">
        <v>0</v>
      </c>
      <c r="BR283" s="270">
        <v>0</v>
      </c>
      <c r="BS283" s="270">
        <v>0</v>
      </c>
      <c r="BT283" s="270" t="s">
        <v>1676</v>
      </c>
      <c r="BU283" s="270">
        <v>0</v>
      </c>
      <c r="BV283" s="270">
        <v>0</v>
      </c>
      <c r="BW283" s="270">
        <v>0</v>
      </c>
      <c r="BX283" s="270">
        <v>0</v>
      </c>
      <c r="BY283" s="270">
        <v>0</v>
      </c>
      <c r="BZ283" s="270">
        <v>0</v>
      </c>
      <c r="CA283" s="270">
        <v>0</v>
      </c>
      <c r="CB283" s="270">
        <v>0</v>
      </c>
      <c r="CC283" s="270">
        <v>0</v>
      </c>
      <c r="CD283" s="270">
        <v>0</v>
      </c>
      <c r="CE283" s="270">
        <v>0</v>
      </c>
      <c r="CF283" s="270">
        <v>0</v>
      </c>
      <c r="CG283" s="270">
        <v>120</v>
      </c>
      <c r="CH283" s="270">
        <v>0</v>
      </c>
      <c r="CI283" s="270">
        <v>0</v>
      </c>
      <c r="CJ283" s="270">
        <v>0</v>
      </c>
      <c r="CK283" s="270">
        <v>0</v>
      </c>
      <c r="CL283" s="270">
        <v>0</v>
      </c>
      <c r="CM283" s="270">
        <v>0</v>
      </c>
      <c r="CN283" s="270">
        <v>0</v>
      </c>
      <c r="CO283" s="270">
        <v>0</v>
      </c>
      <c r="CP283" s="270">
        <v>0</v>
      </c>
      <c r="CQ283" s="270">
        <v>0</v>
      </c>
      <c r="CR283" s="270">
        <v>0</v>
      </c>
      <c r="CS283" s="270">
        <v>0</v>
      </c>
      <c r="CT283" s="270">
        <v>0</v>
      </c>
      <c r="CU283" s="270"/>
      <c r="CV283" s="270">
        <v>0</v>
      </c>
      <c r="CW283" s="270">
        <v>0</v>
      </c>
      <c r="CX283" s="270">
        <v>0</v>
      </c>
      <c r="CY283" s="270">
        <v>0</v>
      </c>
      <c r="CZ283" s="270">
        <v>0</v>
      </c>
      <c r="DA283" s="270">
        <v>0</v>
      </c>
      <c r="DB283" s="270">
        <v>0</v>
      </c>
      <c r="DC283" s="270">
        <v>0</v>
      </c>
      <c r="DD283" s="270">
        <v>0</v>
      </c>
      <c r="DE283" s="270">
        <v>0</v>
      </c>
      <c r="DF283" s="270">
        <v>0</v>
      </c>
      <c r="DG283" s="270">
        <v>0</v>
      </c>
      <c r="DH283" s="270">
        <v>0</v>
      </c>
      <c r="DI283" s="270">
        <v>0</v>
      </c>
      <c r="DJ283" s="270">
        <v>0</v>
      </c>
      <c r="DK283" s="270">
        <v>0</v>
      </c>
      <c r="DL283" s="270">
        <v>0</v>
      </c>
      <c r="DM283" s="270">
        <v>0</v>
      </c>
      <c r="DN283" s="270">
        <v>0</v>
      </c>
      <c r="DO283" s="270">
        <v>0</v>
      </c>
      <c r="DP283" s="270">
        <v>0</v>
      </c>
      <c r="DQ283" s="270">
        <v>0</v>
      </c>
      <c r="DR283" s="270"/>
      <c r="DS283" s="270">
        <v>0</v>
      </c>
      <c r="DT283" s="270">
        <v>0</v>
      </c>
      <c r="DU283" s="270">
        <v>0</v>
      </c>
      <c r="DV283" s="270">
        <v>0</v>
      </c>
      <c r="DW283" s="270">
        <v>0</v>
      </c>
      <c r="DX283" s="270">
        <v>0</v>
      </c>
      <c r="DY283" s="270">
        <v>0</v>
      </c>
      <c r="DZ283" s="270">
        <v>0</v>
      </c>
      <c r="EA283" s="270">
        <v>0</v>
      </c>
      <c r="EB283" s="270">
        <v>0</v>
      </c>
      <c r="EC283" s="270">
        <v>0</v>
      </c>
      <c r="ED283" s="270">
        <v>0</v>
      </c>
      <c r="EE283" s="270">
        <v>0</v>
      </c>
      <c r="EF283" s="270">
        <v>0</v>
      </c>
      <c r="EG283" s="270">
        <v>0</v>
      </c>
      <c r="EH283" s="270">
        <v>0</v>
      </c>
      <c r="EI283" s="270">
        <v>0</v>
      </c>
      <c r="EJ283" s="270">
        <v>0</v>
      </c>
      <c r="EK283" s="270">
        <v>0</v>
      </c>
      <c r="EL283" s="270">
        <v>0</v>
      </c>
      <c r="EM283" s="270">
        <v>0</v>
      </c>
      <c r="EN283" s="270">
        <v>0</v>
      </c>
      <c r="EO283" s="270">
        <v>0</v>
      </c>
      <c r="EP283" s="270">
        <v>0</v>
      </c>
      <c r="EQ283" s="270">
        <v>0</v>
      </c>
      <c r="ER283" s="270">
        <v>0</v>
      </c>
      <c r="ES283" s="270">
        <v>0</v>
      </c>
      <c r="ET283" s="270">
        <v>0</v>
      </c>
      <c r="EU283" s="270">
        <v>0</v>
      </c>
      <c r="EV283" s="270">
        <v>0</v>
      </c>
      <c r="EW283" s="270">
        <v>0</v>
      </c>
      <c r="EX283" s="270">
        <v>0</v>
      </c>
      <c r="EY283" s="270">
        <v>0</v>
      </c>
      <c r="EZ283" s="270">
        <v>0</v>
      </c>
      <c r="FA283" s="270">
        <v>0</v>
      </c>
      <c r="FB283" s="270">
        <v>0</v>
      </c>
      <c r="FC283" s="270">
        <v>0</v>
      </c>
      <c r="FD283" s="270">
        <v>0</v>
      </c>
      <c r="FE283" s="270">
        <v>0</v>
      </c>
      <c r="FF283" s="270">
        <v>0</v>
      </c>
      <c r="FG283" s="270"/>
      <c r="FH283" s="270">
        <v>0</v>
      </c>
      <c r="FI283" s="270"/>
      <c r="FJ283" s="270">
        <v>0</v>
      </c>
      <c r="FK283" s="270">
        <v>0</v>
      </c>
      <c r="FL283" s="270">
        <v>0</v>
      </c>
      <c r="FM283" s="270">
        <v>120</v>
      </c>
      <c r="FN283" s="270">
        <v>0</v>
      </c>
      <c r="FO283" s="351">
        <v>120</v>
      </c>
      <c r="FP283" s="351">
        <v>0</v>
      </c>
      <c r="FQ283" s="351">
        <v>0</v>
      </c>
      <c r="FR283" s="13"/>
      <c r="FS283" s="270"/>
      <c r="FT283" s="270"/>
      <c r="FU283" s="270"/>
      <c r="FV283" s="270"/>
      <c r="FW283" s="270"/>
      <c r="FX283" s="270"/>
      <c r="FY283" s="270"/>
      <c r="FZ283" s="270"/>
      <c r="GA283" s="270"/>
      <c r="GB283" s="270"/>
      <c r="GC283" s="270"/>
      <c r="GD283" s="270"/>
      <c r="GE283" s="270"/>
      <c r="GF283" s="270"/>
      <c r="GG283" s="270"/>
      <c r="GH283" s="270"/>
      <c r="GI283" s="270"/>
      <c r="GJ283" s="270"/>
      <c r="GK283" s="270"/>
      <c r="GL283" s="270"/>
      <c r="GM283" s="270"/>
      <c r="GN283" s="270"/>
      <c r="GO283" s="270"/>
      <c r="GP283" s="270"/>
      <c r="GQ283" s="270"/>
      <c r="GR283" s="270"/>
      <c r="GS283" s="270"/>
      <c r="GT283" s="270"/>
      <c r="GU283" s="270"/>
      <c r="GV283" s="270"/>
      <c r="GW283" s="270"/>
      <c r="GX283" s="270"/>
      <c r="GY283" s="270"/>
      <c r="GZ283" s="270"/>
      <c r="HA283" s="270"/>
      <c r="HB283" s="270"/>
      <c r="HC283" s="270"/>
      <c r="HD283" s="270"/>
      <c r="HE283" s="270"/>
      <c r="HF283" s="270"/>
      <c r="HG283" s="270"/>
      <c r="HH283" s="270"/>
      <c r="HI283" s="270"/>
      <c r="HJ283" s="270"/>
      <c r="HK283" s="270"/>
      <c r="HL283" s="270"/>
      <c r="HM283" s="270"/>
      <c r="HN283" s="270"/>
      <c r="HO283" s="270"/>
      <c r="HP283" s="270"/>
      <c r="HQ283" s="270"/>
      <c r="HR283" s="270"/>
      <c r="HS283" s="270"/>
      <c r="HT283" s="270"/>
      <c r="HU283" s="270"/>
      <c r="HV283" s="270"/>
      <c r="HW283" s="270"/>
      <c r="HX283" s="270"/>
      <c r="HY283" s="270"/>
      <c r="HZ283" s="270"/>
      <c r="IA283" s="270"/>
      <c r="IB283" s="270"/>
      <c r="IC283" s="270"/>
      <c r="ID283" s="270"/>
      <c r="IE283" s="270"/>
      <c r="IF283" s="270"/>
      <c r="IG283" s="270"/>
      <c r="IH283" s="270"/>
    </row>
    <row r="284" spans="1:242" ht="12.75" customHeight="1" x14ac:dyDescent="0.2">
      <c r="A284" s="374" t="s">
        <v>1637</v>
      </c>
      <c r="B284" s="270">
        <v>60</v>
      </c>
      <c r="C284" s="270">
        <v>60</v>
      </c>
      <c r="D284" s="270">
        <v>20</v>
      </c>
      <c r="E284" s="270">
        <v>40</v>
      </c>
      <c r="F284" s="270">
        <v>0</v>
      </c>
      <c r="G284" s="270">
        <v>0</v>
      </c>
      <c r="H284" s="270">
        <v>60</v>
      </c>
      <c r="I284" s="270">
        <v>0</v>
      </c>
      <c r="J284" s="270">
        <v>60</v>
      </c>
      <c r="K284" s="270">
        <v>0</v>
      </c>
      <c r="L284" s="270">
        <v>0</v>
      </c>
      <c r="M284" s="270">
        <v>0</v>
      </c>
      <c r="N284" s="270">
        <v>0</v>
      </c>
      <c r="O284" s="270">
        <v>0</v>
      </c>
      <c r="P284" s="270">
        <v>0</v>
      </c>
      <c r="Q284" s="270">
        <v>0</v>
      </c>
      <c r="R284" s="270">
        <v>0</v>
      </c>
      <c r="S284" s="270">
        <v>0</v>
      </c>
      <c r="T284" s="270">
        <v>0</v>
      </c>
      <c r="U284" s="270">
        <v>0</v>
      </c>
      <c r="V284" s="270">
        <v>0</v>
      </c>
      <c r="W284" s="270">
        <v>0</v>
      </c>
      <c r="X284" s="270">
        <v>62.9</v>
      </c>
      <c r="Y284" s="270">
        <v>0</v>
      </c>
      <c r="Z284" s="270" t="s">
        <v>1676</v>
      </c>
      <c r="AA284" s="270" t="s">
        <v>1676</v>
      </c>
      <c r="AB284" s="270">
        <v>25</v>
      </c>
      <c r="AC284" s="270">
        <v>15</v>
      </c>
      <c r="AD284" s="270">
        <v>15</v>
      </c>
      <c r="AE284" s="270" t="s">
        <v>1676</v>
      </c>
      <c r="AF284" s="270">
        <v>30</v>
      </c>
      <c r="AG284" s="270">
        <v>0</v>
      </c>
      <c r="AH284" s="270">
        <v>0</v>
      </c>
      <c r="AI284" s="270">
        <v>0</v>
      </c>
      <c r="AJ284" s="270">
        <v>0</v>
      </c>
      <c r="AK284" s="270">
        <v>0</v>
      </c>
      <c r="AL284" s="270">
        <v>0</v>
      </c>
      <c r="AM284" s="270">
        <v>0</v>
      </c>
      <c r="AN284" s="270">
        <v>0</v>
      </c>
      <c r="AO284" s="270">
        <v>0</v>
      </c>
      <c r="AP284" s="270">
        <v>0</v>
      </c>
      <c r="AQ284" s="270">
        <v>0</v>
      </c>
      <c r="AR284" s="270">
        <v>0</v>
      </c>
      <c r="AS284" s="270">
        <v>0</v>
      </c>
      <c r="AT284" s="270">
        <v>0</v>
      </c>
      <c r="AU284" s="270">
        <v>0</v>
      </c>
      <c r="AV284" s="270">
        <v>0</v>
      </c>
      <c r="AW284" s="270">
        <v>0</v>
      </c>
      <c r="AX284" s="270">
        <v>0</v>
      </c>
      <c r="AY284" s="270">
        <v>25</v>
      </c>
      <c r="AZ284" s="270" t="s">
        <v>1676</v>
      </c>
      <c r="BA284" s="270" t="s">
        <v>1676</v>
      </c>
      <c r="BB284" s="270">
        <v>0</v>
      </c>
      <c r="BC284" s="270">
        <v>0</v>
      </c>
      <c r="BD284" s="270">
        <v>0</v>
      </c>
      <c r="BE284" s="270">
        <v>0</v>
      </c>
      <c r="BF284" s="270">
        <v>0</v>
      </c>
      <c r="BG284" s="270">
        <v>0</v>
      </c>
      <c r="BH284" s="270">
        <v>0</v>
      </c>
      <c r="BI284" s="270">
        <v>0</v>
      </c>
      <c r="BJ284" s="270">
        <v>0</v>
      </c>
      <c r="BK284" s="270">
        <v>0</v>
      </c>
      <c r="BL284" s="270">
        <v>0</v>
      </c>
      <c r="BM284" s="270">
        <v>0</v>
      </c>
      <c r="BN284" s="270">
        <v>0</v>
      </c>
      <c r="BO284" s="270">
        <v>55</v>
      </c>
      <c r="BP284" s="270">
        <v>0</v>
      </c>
      <c r="BQ284" s="270">
        <v>0</v>
      </c>
      <c r="BR284" s="270">
        <v>0</v>
      </c>
      <c r="BS284" s="270">
        <v>0</v>
      </c>
      <c r="BT284" s="270" t="s">
        <v>1676</v>
      </c>
      <c r="BU284" s="270">
        <v>0</v>
      </c>
      <c r="BV284" s="270">
        <v>0</v>
      </c>
      <c r="BW284" s="270">
        <v>0</v>
      </c>
      <c r="BX284" s="270">
        <v>0</v>
      </c>
      <c r="BY284" s="270">
        <v>0</v>
      </c>
      <c r="BZ284" s="270">
        <v>0</v>
      </c>
      <c r="CA284" s="270">
        <v>0</v>
      </c>
      <c r="CB284" s="270">
        <v>0</v>
      </c>
      <c r="CC284" s="270">
        <v>0</v>
      </c>
      <c r="CD284" s="270">
        <v>0</v>
      </c>
      <c r="CE284" s="270">
        <v>0</v>
      </c>
      <c r="CF284" s="270">
        <v>0</v>
      </c>
      <c r="CG284" s="270">
        <v>60</v>
      </c>
      <c r="CH284" s="270">
        <v>0</v>
      </c>
      <c r="CI284" s="270">
        <v>0</v>
      </c>
      <c r="CJ284" s="270">
        <v>0</v>
      </c>
      <c r="CK284" s="270">
        <v>0</v>
      </c>
      <c r="CL284" s="270">
        <v>0</v>
      </c>
      <c r="CM284" s="270">
        <v>0</v>
      </c>
      <c r="CN284" s="270">
        <v>0</v>
      </c>
      <c r="CO284" s="270">
        <v>0</v>
      </c>
      <c r="CP284" s="270">
        <v>0</v>
      </c>
      <c r="CQ284" s="270">
        <v>0</v>
      </c>
      <c r="CR284" s="270">
        <v>0</v>
      </c>
      <c r="CS284" s="270">
        <v>0</v>
      </c>
      <c r="CT284" s="270">
        <v>0</v>
      </c>
      <c r="CU284" s="270"/>
      <c r="CV284" s="270">
        <v>0</v>
      </c>
      <c r="CW284" s="270">
        <v>0</v>
      </c>
      <c r="CX284" s="270">
        <v>0</v>
      </c>
      <c r="CY284" s="270">
        <v>0</v>
      </c>
      <c r="CZ284" s="270">
        <v>0</v>
      </c>
      <c r="DA284" s="270">
        <v>0</v>
      </c>
      <c r="DB284" s="270">
        <v>0</v>
      </c>
      <c r="DC284" s="270">
        <v>0</v>
      </c>
      <c r="DD284" s="270">
        <v>0</v>
      </c>
      <c r="DE284" s="270">
        <v>0</v>
      </c>
      <c r="DF284" s="270">
        <v>0</v>
      </c>
      <c r="DG284" s="270">
        <v>0</v>
      </c>
      <c r="DH284" s="270">
        <v>0</v>
      </c>
      <c r="DI284" s="270">
        <v>0</v>
      </c>
      <c r="DJ284" s="270">
        <v>0</v>
      </c>
      <c r="DK284" s="270">
        <v>0</v>
      </c>
      <c r="DL284" s="270">
        <v>0</v>
      </c>
      <c r="DM284" s="270">
        <v>0</v>
      </c>
      <c r="DN284" s="270">
        <v>0</v>
      </c>
      <c r="DO284" s="270">
        <v>0</v>
      </c>
      <c r="DP284" s="270">
        <v>0</v>
      </c>
      <c r="DQ284" s="270">
        <v>0</v>
      </c>
      <c r="DR284" s="270"/>
      <c r="DS284" s="270">
        <v>0</v>
      </c>
      <c r="DT284" s="270">
        <v>0</v>
      </c>
      <c r="DU284" s="270">
        <v>0</v>
      </c>
      <c r="DV284" s="270">
        <v>0</v>
      </c>
      <c r="DW284" s="270">
        <v>0</v>
      </c>
      <c r="DX284" s="270">
        <v>0</v>
      </c>
      <c r="DY284" s="270">
        <v>0</v>
      </c>
      <c r="DZ284" s="270">
        <v>0</v>
      </c>
      <c r="EA284" s="270">
        <v>0</v>
      </c>
      <c r="EB284" s="270">
        <v>0</v>
      </c>
      <c r="EC284" s="270">
        <v>0</v>
      </c>
      <c r="ED284" s="270">
        <v>0</v>
      </c>
      <c r="EE284" s="270">
        <v>0</v>
      </c>
      <c r="EF284" s="270">
        <v>0</v>
      </c>
      <c r="EG284" s="270">
        <v>0</v>
      </c>
      <c r="EH284" s="270">
        <v>0</v>
      </c>
      <c r="EI284" s="270">
        <v>0</v>
      </c>
      <c r="EJ284" s="270">
        <v>0</v>
      </c>
      <c r="EK284" s="270">
        <v>0</v>
      </c>
      <c r="EL284" s="270">
        <v>0</v>
      </c>
      <c r="EM284" s="270">
        <v>0</v>
      </c>
      <c r="EN284" s="270">
        <v>0</v>
      </c>
      <c r="EO284" s="270">
        <v>0</v>
      </c>
      <c r="EP284" s="270">
        <v>0</v>
      </c>
      <c r="EQ284" s="270">
        <v>0</v>
      </c>
      <c r="ER284" s="270">
        <v>0</v>
      </c>
      <c r="ES284" s="270">
        <v>0</v>
      </c>
      <c r="ET284" s="270">
        <v>0</v>
      </c>
      <c r="EU284" s="270">
        <v>0</v>
      </c>
      <c r="EV284" s="270">
        <v>0</v>
      </c>
      <c r="EW284" s="270">
        <v>0</v>
      </c>
      <c r="EX284" s="270">
        <v>0</v>
      </c>
      <c r="EY284" s="270">
        <v>0</v>
      </c>
      <c r="EZ284" s="270">
        <v>0</v>
      </c>
      <c r="FA284" s="270">
        <v>0</v>
      </c>
      <c r="FB284" s="270">
        <v>0</v>
      </c>
      <c r="FC284" s="270">
        <v>0</v>
      </c>
      <c r="FD284" s="270">
        <v>0</v>
      </c>
      <c r="FE284" s="270">
        <v>0</v>
      </c>
      <c r="FF284" s="270">
        <v>0</v>
      </c>
      <c r="FG284" s="270"/>
      <c r="FH284" s="270">
        <v>0</v>
      </c>
      <c r="FI284" s="270"/>
      <c r="FJ284" s="270">
        <v>0</v>
      </c>
      <c r="FK284" s="270">
        <v>0</v>
      </c>
      <c r="FL284" s="270">
        <v>0</v>
      </c>
      <c r="FM284" s="270">
        <v>60</v>
      </c>
      <c r="FN284" s="270">
        <v>0</v>
      </c>
      <c r="FO284" s="351">
        <v>60</v>
      </c>
      <c r="FP284" s="351">
        <v>0</v>
      </c>
      <c r="FQ284" s="351">
        <v>0</v>
      </c>
      <c r="FR284" s="13"/>
      <c r="FS284" s="270"/>
      <c r="FT284" s="270"/>
      <c r="FU284" s="270"/>
      <c r="FV284" s="270"/>
      <c r="FW284" s="270"/>
      <c r="FX284" s="270"/>
      <c r="FY284" s="270"/>
      <c r="FZ284" s="270"/>
      <c r="GA284" s="270"/>
      <c r="GB284" s="270"/>
      <c r="GC284" s="270"/>
      <c r="GD284" s="270"/>
      <c r="GE284" s="270"/>
      <c r="GF284" s="270"/>
      <c r="GG284" s="270"/>
      <c r="GH284" s="270"/>
      <c r="GI284" s="270"/>
      <c r="GJ284" s="270"/>
      <c r="GK284" s="270"/>
      <c r="GL284" s="270"/>
      <c r="GM284" s="270"/>
      <c r="GN284" s="270"/>
      <c r="GO284" s="270"/>
      <c r="GP284" s="270"/>
      <c r="GQ284" s="270"/>
      <c r="GR284" s="270"/>
      <c r="GS284" s="270"/>
      <c r="GT284" s="270"/>
      <c r="GU284" s="270"/>
      <c r="GV284" s="270"/>
      <c r="GW284" s="270"/>
      <c r="GX284" s="270"/>
      <c r="GY284" s="270"/>
      <c r="GZ284" s="270"/>
      <c r="HA284" s="270"/>
      <c r="HB284" s="270"/>
      <c r="HC284" s="270"/>
      <c r="HD284" s="270"/>
      <c r="HE284" s="270"/>
      <c r="HF284" s="270"/>
      <c r="HG284" s="270"/>
      <c r="HH284" s="270"/>
      <c r="HI284" s="270"/>
      <c r="HJ284" s="270"/>
      <c r="HK284" s="270"/>
      <c r="HL284" s="270"/>
      <c r="HM284" s="270"/>
      <c r="HN284" s="270"/>
      <c r="HO284" s="270"/>
      <c r="HP284" s="270"/>
      <c r="HQ284" s="270"/>
      <c r="HR284" s="270"/>
      <c r="HS284" s="270"/>
      <c r="HT284" s="270"/>
      <c r="HU284" s="270"/>
      <c r="HV284" s="270"/>
      <c r="HW284" s="270"/>
      <c r="HX284" s="270"/>
      <c r="HY284" s="270"/>
      <c r="HZ284" s="270"/>
      <c r="IA284" s="270"/>
      <c r="IB284" s="270"/>
      <c r="IC284" s="270"/>
      <c r="ID284" s="270"/>
      <c r="IE284" s="270"/>
      <c r="IF284" s="270"/>
      <c r="IG284" s="270"/>
      <c r="IH284" s="270"/>
    </row>
    <row r="285" spans="1:242" ht="12.75" customHeight="1" x14ac:dyDescent="0.2">
      <c r="A285" s="374" t="s">
        <v>1638</v>
      </c>
      <c r="B285" s="270">
        <v>110</v>
      </c>
      <c r="C285" s="270">
        <v>110</v>
      </c>
      <c r="D285" s="270">
        <v>50</v>
      </c>
      <c r="E285" s="270">
        <v>60</v>
      </c>
      <c r="F285" s="270">
        <v>0</v>
      </c>
      <c r="G285" s="270">
        <v>0</v>
      </c>
      <c r="H285" s="270">
        <v>110</v>
      </c>
      <c r="I285" s="270">
        <v>0</v>
      </c>
      <c r="J285" s="270">
        <v>110</v>
      </c>
      <c r="K285" s="270">
        <v>0</v>
      </c>
      <c r="L285" s="270">
        <v>0</v>
      </c>
      <c r="M285" s="270">
        <v>0</v>
      </c>
      <c r="N285" s="270">
        <v>0</v>
      </c>
      <c r="O285" s="270">
        <v>0</v>
      </c>
      <c r="P285" s="270">
        <v>0</v>
      </c>
      <c r="Q285" s="270">
        <v>0</v>
      </c>
      <c r="R285" s="270">
        <v>0</v>
      </c>
      <c r="S285" s="270">
        <v>0</v>
      </c>
      <c r="T285" s="270">
        <v>0</v>
      </c>
      <c r="U285" s="270">
        <v>0</v>
      </c>
      <c r="V285" s="270">
        <v>0</v>
      </c>
      <c r="W285" s="270">
        <v>0</v>
      </c>
      <c r="X285" s="270">
        <v>60.449541279999998</v>
      </c>
      <c r="Y285" s="270">
        <v>0</v>
      </c>
      <c r="Z285" s="270">
        <v>0</v>
      </c>
      <c r="AA285" s="270">
        <v>15</v>
      </c>
      <c r="AB285" s="270">
        <v>40</v>
      </c>
      <c r="AC285" s="270">
        <v>40</v>
      </c>
      <c r="AD285" s="270">
        <v>15</v>
      </c>
      <c r="AE285" s="270" t="s">
        <v>1676</v>
      </c>
      <c r="AF285" s="270">
        <v>55</v>
      </c>
      <c r="AG285" s="270">
        <v>0</v>
      </c>
      <c r="AH285" s="270">
        <v>0</v>
      </c>
      <c r="AI285" s="270">
        <v>0</v>
      </c>
      <c r="AJ285" s="270">
        <v>0</v>
      </c>
      <c r="AK285" s="270">
        <v>0</v>
      </c>
      <c r="AL285" s="270">
        <v>0</v>
      </c>
      <c r="AM285" s="270">
        <v>0</v>
      </c>
      <c r="AN285" s="270">
        <v>0</v>
      </c>
      <c r="AO285" s="270">
        <v>0</v>
      </c>
      <c r="AP285" s="270">
        <v>0</v>
      </c>
      <c r="AQ285" s="270">
        <v>0</v>
      </c>
      <c r="AR285" s="270">
        <v>0</v>
      </c>
      <c r="AS285" s="270">
        <v>0</v>
      </c>
      <c r="AT285" s="270">
        <v>0</v>
      </c>
      <c r="AU285" s="270">
        <v>0</v>
      </c>
      <c r="AV285" s="270">
        <v>0</v>
      </c>
      <c r="AW285" s="270">
        <v>0</v>
      </c>
      <c r="AX285" s="270">
        <v>0</v>
      </c>
      <c r="AY285" s="270">
        <v>20</v>
      </c>
      <c r="AZ285" s="270" t="s">
        <v>1676</v>
      </c>
      <c r="BA285" s="270">
        <v>0</v>
      </c>
      <c r="BB285" s="270">
        <v>35</v>
      </c>
      <c r="BC285" s="270">
        <v>0</v>
      </c>
      <c r="BD285" s="270">
        <v>0</v>
      </c>
      <c r="BE285" s="270">
        <v>0</v>
      </c>
      <c r="BF285" s="270">
        <v>0</v>
      </c>
      <c r="BG285" s="270">
        <v>0</v>
      </c>
      <c r="BH285" s="270">
        <v>0</v>
      </c>
      <c r="BI285" s="270">
        <v>0</v>
      </c>
      <c r="BJ285" s="270">
        <v>0</v>
      </c>
      <c r="BK285" s="270">
        <v>0</v>
      </c>
      <c r="BL285" s="270">
        <v>0</v>
      </c>
      <c r="BM285" s="270">
        <v>0</v>
      </c>
      <c r="BN285" s="270">
        <v>0</v>
      </c>
      <c r="BO285" s="270">
        <v>75</v>
      </c>
      <c r="BP285" s="270">
        <v>0</v>
      </c>
      <c r="BQ285" s="270">
        <v>0</v>
      </c>
      <c r="BR285" s="270">
        <v>0</v>
      </c>
      <c r="BS285" s="270">
        <v>0</v>
      </c>
      <c r="BT285" s="270">
        <v>35</v>
      </c>
      <c r="BU285" s="270">
        <v>0</v>
      </c>
      <c r="BV285" s="270">
        <v>0</v>
      </c>
      <c r="BW285" s="270">
        <v>0</v>
      </c>
      <c r="BX285" s="270">
        <v>0</v>
      </c>
      <c r="BY285" s="270">
        <v>0</v>
      </c>
      <c r="BZ285" s="270">
        <v>0</v>
      </c>
      <c r="CA285" s="270">
        <v>0</v>
      </c>
      <c r="CB285" s="270">
        <v>0</v>
      </c>
      <c r="CC285" s="270">
        <v>0</v>
      </c>
      <c r="CD285" s="270">
        <v>0</v>
      </c>
      <c r="CE285" s="270">
        <v>0</v>
      </c>
      <c r="CF285" s="270">
        <v>0</v>
      </c>
      <c r="CG285" s="270">
        <v>110</v>
      </c>
      <c r="CH285" s="270">
        <v>0</v>
      </c>
      <c r="CI285" s="270">
        <v>0</v>
      </c>
      <c r="CJ285" s="270">
        <v>0</v>
      </c>
      <c r="CK285" s="270">
        <v>0</v>
      </c>
      <c r="CL285" s="270">
        <v>0</v>
      </c>
      <c r="CM285" s="270">
        <v>0</v>
      </c>
      <c r="CN285" s="270">
        <v>0</v>
      </c>
      <c r="CO285" s="270">
        <v>0</v>
      </c>
      <c r="CP285" s="270">
        <v>0</v>
      </c>
      <c r="CQ285" s="270">
        <v>0</v>
      </c>
      <c r="CR285" s="270">
        <v>0</v>
      </c>
      <c r="CS285" s="270">
        <v>0</v>
      </c>
      <c r="CT285" s="270">
        <v>0</v>
      </c>
      <c r="CU285" s="270"/>
      <c r="CV285" s="270">
        <v>0</v>
      </c>
      <c r="CW285" s="270">
        <v>0</v>
      </c>
      <c r="CX285" s="270">
        <v>0</v>
      </c>
      <c r="CY285" s="270">
        <v>0</v>
      </c>
      <c r="CZ285" s="270">
        <v>0</v>
      </c>
      <c r="DA285" s="270">
        <v>0</v>
      </c>
      <c r="DB285" s="270">
        <v>0</v>
      </c>
      <c r="DC285" s="270">
        <v>0</v>
      </c>
      <c r="DD285" s="270">
        <v>0</v>
      </c>
      <c r="DE285" s="270">
        <v>0</v>
      </c>
      <c r="DF285" s="270">
        <v>0</v>
      </c>
      <c r="DG285" s="270">
        <v>0</v>
      </c>
      <c r="DH285" s="270">
        <v>0</v>
      </c>
      <c r="DI285" s="270">
        <v>0</v>
      </c>
      <c r="DJ285" s="270">
        <v>0</v>
      </c>
      <c r="DK285" s="270">
        <v>0</v>
      </c>
      <c r="DL285" s="270">
        <v>0</v>
      </c>
      <c r="DM285" s="270">
        <v>0</v>
      </c>
      <c r="DN285" s="270">
        <v>0</v>
      </c>
      <c r="DO285" s="270">
        <v>0</v>
      </c>
      <c r="DP285" s="270">
        <v>0</v>
      </c>
      <c r="DQ285" s="270">
        <v>0</v>
      </c>
      <c r="DR285" s="270"/>
      <c r="DS285" s="270">
        <v>0</v>
      </c>
      <c r="DT285" s="270">
        <v>0</v>
      </c>
      <c r="DU285" s="270">
        <v>0</v>
      </c>
      <c r="DV285" s="270">
        <v>0</v>
      </c>
      <c r="DW285" s="270">
        <v>0</v>
      </c>
      <c r="DX285" s="270">
        <v>0</v>
      </c>
      <c r="DY285" s="270">
        <v>0</v>
      </c>
      <c r="DZ285" s="270">
        <v>0</v>
      </c>
      <c r="EA285" s="270">
        <v>0</v>
      </c>
      <c r="EB285" s="270">
        <v>0</v>
      </c>
      <c r="EC285" s="270">
        <v>0</v>
      </c>
      <c r="ED285" s="270">
        <v>0</v>
      </c>
      <c r="EE285" s="270">
        <v>0</v>
      </c>
      <c r="EF285" s="270">
        <v>0</v>
      </c>
      <c r="EG285" s="270">
        <v>0</v>
      </c>
      <c r="EH285" s="270">
        <v>0</v>
      </c>
      <c r="EI285" s="270">
        <v>0</v>
      </c>
      <c r="EJ285" s="270">
        <v>0</v>
      </c>
      <c r="EK285" s="270">
        <v>0</v>
      </c>
      <c r="EL285" s="270">
        <v>0</v>
      </c>
      <c r="EM285" s="270">
        <v>0</v>
      </c>
      <c r="EN285" s="270">
        <v>0</v>
      </c>
      <c r="EO285" s="270">
        <v>0</v>
      </c>
      <c r="EP285" s="270">
        <v>0</v>
      </c>
      <c r="EQ285" s="270">
        <v>0</v>
      </c>
      <c r="ER285" s="270">
        <v>0</v>
      </c>
      <c r="ES285" s="270">
        <v>0</v>
      </c>
      <c r="ET285" s="270">
        <v>0</v>
      </c>
      <c r="EU285" s="270">
        <v>0</v>
      </c>
      <c r="EV285" s="270">
        <v>0</v>
      </c>
      <c r="EW285" s="270">
        <v>0</v>
      </c>
      <c r="EX285" s="270">
        <v>0</v>
      </c>
      <c r="EY285" s="270">
        <v>0</v>
      </c>
      <c r="EZ285" s="270">
        <v>0</v>
      </c>
      <c r="FA285" s="270">
        <v>0</v>
      </c>
      <c r="FB285" s="270">
        <v>0</v>
      </c>
      <c r="FC285" s="270">
        <v>0</v>
      </c>
      <c r="FD285" s="270">
        <v>0</v>
      </c>
      <c r="FE285" s="270">
        <v>0</v>
      </c>
      <c r="FF285" s="270">
        <v>0</v>
      </c>
      <c r="FG285" s="270"/>
      <c r="FH285" s="270">
        <v>0</v>
      </c>
      <c r="FI285" s="270"/>
      <c r="FJ285" s="270">
        <v>0</v>
      </c>
      <c r="FK285" s="270">
        <v>0</v>
      </c>
      <c r="FL285" s="270">
        <v>0</v>
      </c>
      <c r="FM285" s="270">
        <v>110</v>
      </c>
      <c r="FN285" s="270">
        <v>0</v>
      </c>
      <c r="FO285" s="351">
        <v>75</v>
      </c>
      <c r="FP285" s="351">
        <v>0</v>
      </c>
      <c r="FQ285" s="351">
        <v>0</v>
      </c>
      <c r="FR285" s="13"/>
      <c r="FS285" s="270"/>
      <c r="FT285" s="270"/>
      <c r="FU285" s="270"/>
      <c r="FV285" s="270"/>
      <c r="FW285" s="270"/>
      <c r="FX285" s="270"/>
      <c r="FY285" s="270"/>
      <c r="FZ285" s="270"/>
      <c r="GA285" s="270"/>
      <c r="GB285" s="270"/>
      <c r="GC285" s="270"/>
      <c r="GD285" s="270"/>
      <c r="GE285" s="270"/>
      <c r="GF285" s="270"/>
      <c r="GG285" s="270"/>
      <c r="GH285" s="270"/>
      <c r="GI285" s="270"/>
      <c r="GJ285" s="270"/>
      <c r="GK285" s="270"/>
      <c r="GL285" s="270"/>
      <c r="GM285" s="270"/>
      <c r="GN285" s="270"/>
      <c r="GO285" s="270"/>
      <c r="GP285" s="270"/>
      <c r="GQ285" s="270"/>
      <c r="GR285" s="270"/>
      <c r="GS285" s="270"/>
      <c r="GT285" s="270"/>
      <c r="GU285" s="270"/>
      <c r="GV285" s="270"/>
      <c r="GW285" s="270"/>
      <c r="GX285" s="270"/>
      <c r="GY285" s="270"/>
      <c r="GZ285" s="270"/>
      <c r="HA285" s="270"/>
      <c r="HB285" s="270"/>
      <c r="HC285" s="270"/>
      <c r="HD285" s="270"/>
      <c r="HE285" s="270"/>
      <c r="HF285" s="270"/>
      <c r="HG285" s="270"/>
      <c r="HH285" s="270"/>
      <c r="HI285" s="270"/>
      <c r="HJ285" s="270"/>
      <c r="HK285" s="270"/>
      <c r="HL285" s="270"/>
      <c r="HM285" s="270"/>
      <c r="HN285" s="270"/>
      <c r="HO285" s="270"/>
      <c r="HP285" s="270"/>
      <c r="HQ285" s="270"/>
      <c r="HR285" s="270"/>
      <c r="HS285" s="270"/>
      <c r="HT285" s="270"/>
      <c r="HU285" s="270"/>
      <c r="HV285" s="270"/>
      <c r="HW285" s="270"/>
      <c r="HX285" s="270"/>
      <c r="HY285" s="270"/>
      <c r="HZ285" s="270"/>
      <c r="IA285" s="270"/>
      <c r="IB285" s="270"/>
      <c r="IC285" s="270"/>
      <c r="ID285" s="270"/>
      <c r="IE285" s="270"/>
      <c r="IF285" s="270"/>
      <c r="IG285" s="270"/>
      <c r="IH285" s="270"/>
    </row>
    <row r="286" spans="1:242" ht="12.75" customHeight="1" x14ac:dyDescent="0.2">
      <c r="A286" s="374" t="s">
        <v>1639</v>
      </c>
      <c r="B286" s="270">
        <v>100</v>
      </c>
      <c r="C286" s="270">
        <v>100</v>
      </c>
      <c r="D286" s="270">
        <v>40</v>
      </c>
      <c r="E286" s="270">
        <v>60</v>
      </c>
      <c r="F286" s="270">
        <v>0</v>
      </c>
      <c r="G286" s="270">
        <v>0</v>
      </c>
      <c r="H286" s="270">
        <v>100</v>
      </c>
      <c r="I286" s="270">
        <v>0</v>
      </c>
      <c r="J286" s="270">
        <v>100</v>
      </c>
      <c r="K286" s="270">
        <v>0</v>
      </c>
      <c r="L286" s="270">
        <v>0</v>
      </c>
      <c r="M286" s="270">
        <v>0</v>
      </c>
      <c r="N286" s="270">
        <v>0</v>
      </c>
      <c r="O286" s="270">
        <v>0</v>
      </c>
      <c r="P286" s="270">
        <v>0</v>
      </c>
      <c r="Q286" s="270">
        <v>0</v>
      </c>
      <c r="R286" s="270">
        <v>0</v>
      </c>
      <c r="S286" s="270">
        <v>0</v>
      </c>
      <c r="T286" s="270">
        <v>0</v>
      </c>
      <c r="U286" s="270">
        <v>0</v>
      </c>
      <c r="V286" s="270">
        <v>0</v>
      </c>
      <c r="W286" s="270">
        <v>0</v>
      </c>
      <c r="X286" s="270">
        <v>58.24</v>
      </c>
      <c r="Y286" s="270">
        <v>0</v>
      </c>
      <c r="Z286" s="270" t="s">
        <v>1676</v>
      </c>
      <c r="AA286" s="270">
        <v>20</v>
      </c>
      <c r="AB286" s="270">
        <v>35</v>
      </c>
      <c r="AC286" s="270">
        <v>30</v>
      </c>
      <c r="AD286" s="270">
        <v>15</v>
      </c>
      <c r="AE286" s="270">
        <v>0</v>
      </c>
      <c r="AF286" s="270">
        <v>75</v>
      </c>
      <c r="AG286" s="270">
        <v>0</v>
      </c>
      <c r="AH286" s="270">
        <v>0</v>
      </c>
      <c r="AI286" s="270">
        <v>0</v>
      </c>
      <c r="AJ286" s="270">
        <v>0</v>
      </c>
      <c r="AK286" s="270">
        <v>0</v>
      </c>
      <c r="AL286" s="270">
        <v>0</v>
      </c>
      <c r="AM286" s="270">
        <v>0</v>
      </c>
      <c r="AN286" s="270">
        <v>0</v>
      </c>
      <c r="AO286" s="270">
        <v>0</v>
      </c>
      <c r="AP286" s="270">
        <v>0</v>
      </c>
      <c r="AQ286" s="270">
        <v>0</v>
      </c>
      <c r="AR286" s="270">
        <v>0</v>
      </c>
      <c r="AS286" s="270">
        <v>0</v>
      </c>
      <c r="AT286" s="270">
        <v>0</v>
      </c>
      <c r="AU286" s="270">
        <v>0</v>
      </c>
      <c r="AV286" s="270">
        <v>0</v>
      </c>
      <c r="AW286" s="270">
        <v>0</v>
      </c>
      <c r="AX286" s="270">
        <v>0</v>
      </c>
      <c r="AY286" s="270">
        <v>20</v>
      </c>
      <c r="AZ286" s="270" t="s">
        <v>1676</v>
      </c>
      <c r="BA286" s="270" t="s">
        <v>1676</v>
      </c>
      <c r="BB286" s="270">
        <v>0</v>
      </c>
      <c r="BC286" s="270">
        <v>0</v>
      </c>
      <c r="BD286" s="270">
        <v>0</v>
      </c>
      <c r="BE286" s="270">
        <v>0</v>
      </c>
      <c r="BF286" s="270">
        <v>0</v>
      </c>
      <c r="BG286" s="270">
        <v>0</v>
      </c>
      <c r="BH286" s="270">
        <v>0</v>
      </c>
      <c r="BI286" s="270">
        <v>0</v>
      </c>
      <c r="BJ286" s="270">
        <v>0</v>
      </c>
      <c r="BK286" s="270">
        <v>0</v>
      </c>
      <c r="BL286" s="270">
        <v>0</v>
      </c>
      <c r="BM286" s="270">
        <v>0</v>
      </c>
      <c r="BN286" s="270">
        <v>0</v>
      </c>
      <c r="BO286" s="270">
        <v>95</v>
      </c>
      <c r="BP286" s="270">
        <v>0</v>
      </c>
      <c r="BQ286" s="270">
        <v>0</v>
      </c>
      <c r="BR286" s="270">
        <v>0</v>
      </c>
      <c r="BS286" s="270">
        <v>0</v>
      </c>
      <c r="BT286" s="270" t="s">
        <v>1676</v>
      </c>
      <c r="BU286" s="270">
        <v>0</v>
      </c>
      <c r="BV286" s="270">
        <v>0</v>
      </c>
      <c r="BW286" s="270">
        <v>0</v>
      </c>
      <c r="BX286" s="270">
        <v>0</v>
      </c>
      <c r="BY286" s="270">
        <v>0</v>
      </c>
      <c r="BZ286" s="270">
        <v>0</v>
      </c>
      <c r="CA286" s="270">
        <v>0</v>
      </c>
      <c r="CB286" s="270">
        <v>0</v>
      </c>
      <c r="CC286" s="270">
        <v>0</v>
      </c>
      <c r="CD286" s="270">
        <v>0</v>
      </c>
      <c r="CE286" s="270">
        <v>0</v>
      </c>
      <c r="CF286" s="270">
        <v>0</v>
      </c>
      <c r="CG286" s="270">
        <v>100</v>
      </c>
      <c r="CH286" s="270">
        <v>0</v>
      </c>
      <c r="CI286" s="270">
        <v>0</v>
      </c>
      <c r="CJ286" s="270">
        <v>0</v>
      </c>
      <c r="CK286" s="270">
        <v>0</v>
      </c>
      <c r="CL286" s="270">
        <v>0</v>
      </c>
      <c r="CM286" s="270">
        <v>0</v>
      </c>
      <c r="CN286" s="270">
        <v>0</v>
      </c>
      <c r="CO286" s="270">
        <v>0</v>
      </c>
      <c r="CP286" s="270">
        <v>0</v>
      </c>
      <c r="CQ286" s="270">
        <v>0</v>
      </c>
      <c r="CR286" s="270">
        <v>0</v>
      </c>
      <c r="CS286" s="270">
        <v>0</v>
      </c>
      <c r="CT286" s="270">
        <v>0</v>
      </c>
      <c r="CU286" s="270"/>
      <c r="CV286" s="270">
        <v>0</v>
      </c>
      <c r="CW286" s="270">
        <v>0</v>
      </c>
      <c r="CX286" s="270">
        <v>0</v>
      </c>
      <c r="CY286" s="270">
        <v>0</v>
      </c>
      <c r="CZ286" s="270">
        <v>0</v>
      </c>
      <c r="DA286" s="270">
        <v>0</v>
      </c>
      <c r="DB286" s="270">
        <v>0</v>
      </c>
      <c r="DC286" s="270">
        <v>0</v>
      </c>
      <c r="DD286" s="270">
        <v>0</v>
      </c>
      <c r="DE286" s="270">
        <v>0</v>
      </c>
      <c r="DF286" s="270">
        <v>0</v>
      </c>
      <c r="DG286" s="270">
        <v>0</v>
      </c>
      <c r="DH286" s="270">
        <v>0</v>
      </c>
      <c r="DI286" s="270">
        <v>0</v>
      </c>
      <c r="DJ286" s="270">
        <v>0</v>
      </c>
      <c r="DK286" s="270">
        <v>0</v>
      </c>
      <c r="DL286" s="270">
        <v>0</v>
      </c>
      <c r="DM286" s="270">
        <v>0</v>
      </c>
      <c r="DN286" s="270">
        <v>0</v>
      </c>
      <c r="DO286" s="270">
        <v>0</v>
      </c>
      <c r="DP286" s="270">
        <v>0</v>
      </c>
      <c r="DQ286" s="270">
        <v>0</v>
      </c>
      <c r="DR286" s="270"/>
      <c r="DS286" s="270">
        <v>0</v>
      </c>
      <c r="DT286" s="270">
        <v>0</v>
      </c>
      <c r="DU286" s="270">
        <v>0</v>
      </c>
      <c r="DV286" s="270">
        <v>0</v>
      </c>
      <c r="DW286" s="270">
        <v>0</v>
      </c>
      <c r="DX286" s="270">
        <v>0</v>
      </c>
      <c r="DY286" s="270">
        <v>0</v>
      </c>
      <c r="DZ286" s="270">
        <v>0</v>
      </c>
      <c r="EA286" s="270">
        <v>0</v>
      </c>
      <c r="EB286" s="270">
        <v>0</v>
      </c>
      <c r="EC286" s="270">
        <v>0</v>
      </c>
      <c r="ED286" s="270">
        <v>0</v>
      </c>
      <c r="EE286" s="270">
        <v>0</v>
      </c>
      <c r="EF286" s="270">
        <v>0</v>
      </c>
      <c r="EG286" s="270">
        <v>0</v>
      </c>
      <c r="EH286" s="270">
        <v>0</v>
      </c>
      <c r="EI286" s="270">
        <v>0</v>
      </c>
      <c r="EJ286" s="270">
        <v>0</v>
      </c>
      <c r="EK286" s="270">
        <v>0</v>
      </c>
      <c r="EL286" s="270">
        <v>0</v>
      </c>
      <c r="EM286" s="270">
        <v>0</v>
      </c>
      <c r="EN286" s="270">
        <v>0</v>
      </c>
      <c r="EO286" s="270">
        <v>0</v>
      </c>
      <c r="EP286" s="270">
        <v>0</v>
      </c>
      <c r="EQ286" s="270">
        <v>0</v>
      </c>
      <c r="ER286" s="270">
        <v>0</v>
      </c>
      <c r="ES286" s="270">
        <v>0</v>
      </c>
      <c r="ET286" s="270">
        <v>0</v>
      </c>
      <c r="EU286" s="270">
        <v>0</v>
      </c>
      <c r="EV286" s="270">
        <v>0</v>
      </c>
      <c r="EW286" s="270">
        <v>0</v>
      </c>
      <c r="EX286" s="270">
        <v>0</v>
      </c>
      <c r="EY286" s="270">
        <v>0</v>
      </c>
      <c r="EZ286" s="270">
        <v>0</v>
      </c>
      <c r="FA286" s="270">
        <v>0</v>
      </c>
      <c r="FB286" s="270">
        <v>0</v>
      </c>
      <c r="FC286" s="270">
        <v>0</v>
      </c>
      <c r="FD286" s="270">
        <v>0</v>
      </c>
      <c r="FE286" s="270">
        <v>0</v>
      </c>
      <c r="FF286" s="270">
        <v>0</v>
      </c>
      <c r="FG286" s="270"/>
      <c r="FH286" s="270">
        <v>0</v>
      </c>
      <c r="FI286" s="270"/>
      <c r="FJ286" s="270">
        <v>0</v>
      </c>
      <c r="FK286" s="270">
        <v>0</v>
      </c>
      <c r="FL286" s="270">
        <v>0</v>
      </c>
      <c r="FM286" s="270">
        <v>100</v>
      </c>
      <c r="FN286" s="270">
        <v>0</v>
      </c>
      <c r="FO286" s="351">
        <v>100</v>
      </c>
      <c r="FP286" s="351">
        <v>0</v>
      </c>
      <c r="FQ286" s="351">
        <v>0</v>
      </c>
      <c r="FR286" s="13"/>
      <c r="FS286" s="270"/>
      <c r="FT286" s="270"/>
      <c r="FU286" s="270"/>
      <c r="FV286" s="270"/>
      <c r="FW286" s="270"/>
      <c r="FX286" s="270"/>
      <c r="FY286" s="270"/>
      <c r="FZ286" s="270"/>
      <c r="GA286" s="270"/>
      <c r="GB286" s="270"/>
      <c r="GC286" s="270"/>
      <c r="GD286" s="270"/>
      <c r="GE286" s="270"/>
      <c r="GF286" s="270"/>
      <c r="GG286" s="270"/>
      <c r="GH286" s="270"/>
      <c r="GI286" s="270"/>
      <c r="GJ286" s="270"/>
      <c r="GK286" s="270"/>
      <c r="GL286" s="270"/>
      <c r="GM286" s="270"/>
      <c r="GN286" s="270"/>
      <c r="GO286" s="270"/>
      <c r="GP286" s="270"/>
      <c r="GQ286" s="270"/>
      <c r="GR286" s="270"/>
      <c r="GS286" s="270"/>
      <c r="GT286" s="270"/>
      <c r="GU286" s="270"/>
      <c r="GV286" s="270"/>
      <c r="GW286" s="270"/>
      <c r="GX286" s="270"/>
      <c r="GY286" s="270"/>
      <c r="GZ286" s="270"/>
      <c r="HA286" s="270"/>
      <c r="HB286" s="270"/>
      <c r="HC286" s="270"/>
      <c r="HD286" s="270"/>
      <c r="HE286" s="270"/>
      <c r="HF286" s="270"/>
      <c r="HG286" s="270"/>
      <c r="HH286" s="270"/>
      <c r="HI286" s="270"/>
      <c r="HJ286" s="270"/>
      <c r="HK286" s="270"/>
      <c r="HL286" s="270"/>
      <c r="HM286" s="270"/>
      <c r="HN286" s="270"/>
      <c r="HO286" s="270"/>
      <c r="HP286" s="270"/>
      <c r="HQ286" s="270"/>
      <c r="HR286" s="270"/>
      <c r="HS286" s="270"/>
      <c r="HT286" s="270"/>
      <c r="HU286" s="270"/>
      <c r="HV286" s="270"/>
      <c r="HW286" s="270"/>
      <c r="HX286" s="270"/>
      <c r="HY286" s="270"/>
      <c r="HZ286" s="270"/>
      <c r="IA286" s="270"/>
      <c r="IB286" s="270"/>
      <c r="IC286" s="270"/>
      <c r="ID286" s="270"/>
      <c r="IE286" s="270"/>
      <c r="IF286" s="270"/>
      <c r="IG286" s="270"/>
      <c r="IH286" s="270"/>
    </row>
    <row r="287" spans="1:242" ht="12.75" customHeight="1" x14ac:dyDescent="0.2">
      <c r="A287" s="374" t="s">
        <v>1601</v>
      </c>
      <c r="B287" s="270">
        <v>210</v>
      </c>
      <c r="C287" s="270">
        <v>210</v>
      </c>
      <c r="D287" s="270">
        <v>75</v>
      </c>
      <c r="E287" s="270">
        <v>135</v>
      </c>
      <c r="F287" s="270">
        <v>0</v>
      </c>
      <c r="G287" s="270">
        <v>0</v>
      </c>
      <c r="H287" s="270">
        <v>210</v>
      </c>
      <c r="I287" s="270">
        <v>0</v>
      </c>
      <c r="J287" s="270">
        <v>210</v>
      </c>
      <c r="K287" s="270">
        <v>0</v>
      </c>
      <c r="L287" s="270">
        <v>0</v>
      </c>
      <c r="M287" s="270">
        <v>0</v>
      </c>
      <c r="N287" s="270">
        <v>0</v>
      </c>
      <c r="O287" s="270">
        <v>0</v>
      </c>
      <c r="P287" s="270">
        <v>0</v>
      </c>
      <c r="Q287" s="270">
        <v>0</v>
      </c>
      <c r="R287" s="270">
        <v>0</v>
      </c>
      <c r="S287" s="270">
        <v>0</v>
      </c>
      <c r="T287" s="270">
        <v>0</v>
      </c>
      <c r="U287" s="270">
        <v>0</v>
      </c>
      <c r="V287" s="270">
        <v>0</v>
      </c>
      <c r="W287" s="270">
        <v>0</v>
      </c>
      <c r="X287" s="270">
        <v>57.871428569999999</v>
      </c>
      <c r="Y287" s="270">
        <v>0</v>
      </c>
      <c r="Z287" s="270">
        <v>10</v>
      </c>
      <c r="AA287" s="270">
        <v>35</v>
      </c>
      <c r="AB287" s="270">
        <v>75</v>
      </c>
      <c r="AC287" s="270">
        <v>65</v>
      </c>
      <c r="AD287" s="270">
        <v>30</v>
      </c>
      <c r="AE287" s="270">
        <v>0</v>
      </c>
      <c r="AF287" s="270">
        <v>140</v>
      </c>
      <c r="AG287" s="270">
        <v>0</v>
      </c>
      <c r="AH287" s="270">
        <v>0</v>
      </c>
      <c r="AI287" s="270">
        <v>0</v>
      </c>
      <c r="AJ287" s="270">
        <v>0</v>
      </c>
      <c r="AK287" s="270">
        <v>0</v>
      </c>
      <c r="AL287" s="270">
        <v>0</v>
      </c>
      <c r="AM287" s="270">
        <v>0</v>
      </c>
      <c r="AN287" s="270">
        <v>0</v>
      </c>
      <c r="AO287" s="270">
        <v>0</v>
      </c>
      <c r="AP287" s="270">
        <v>0</v>
      </c>
      <c r="AQ287" s="270">
        <v>0</v>
      </c>
      <c r="AR287" s="270">
        <v>0</v>
      </c>
      <c r="AS287" s="270">
        <v>0</v>
      </c>
      <c r="AT287" s="270">
        <v>0</v>
      </c>
      <c r="AU287" s="270">
        <v>0</v>
      </c>
      <c r="AV287" s="270">
        <v>0</v>
      </c>
      <c r="AW287" s="270">
        <v>0</v>
      </c>
      <c r="AX287" s="270">
        <v>0</v>
      </c>
      <c r="AY287" s="270">
        <v>65</v>
      </c>
      <c r="AZ287" s="270">
        <v>10</v>
      </c>
      <c r="BA287" s="270">
        <v>0</v>
      </c>
      <c r="BB287" s="270">
        <v>0</v>
      </c>
      <c r="BC287" s="270">
        <v>0</v>
      </c>
      <c r="BD287" s="270">
        <v>0</v>
      </c>
      <c r="BE287" s="270">
        <v>0</v>
      </c>
      <c r="BF287" s="270">
        <v>0</v>
      </c>
      <c r="BG287" s="270">
        <v>0</v>
      </c>
      <c r="BH287" s="270" t="s">
        <v>1676</v>
      </c>
      <c r="BI287" s="270">
        <v>0</v>
      </c>
      <c r="BJ287" s="270">
        <v>0</v>
      </c>
      <c r="BK287" s="270">
        <v>0</v>
      </c>
      <c r="BL287" s="270">
        <v>0</v>
      </c>
      <c r="BM287" s="270">
        <v>0</v>
      </c>
      <c r="BN287" s="270">
        <v>0</v>
      </c>
      <c r="BO287" s="270">
        <v>190</v>
      </c>
      <c r="BP287" s="270">
        <v>0</v>
      </c>
      <c r="BQ287" s="270">
        <v>0</v>
      </c>
      <c r="BR287" s="270">
        <v>0</v>
      </c>
      <c r="BS287" s="270">
        <v>0</v>
      </c>
      <c r="BT287" s="270">
        <v>15</v>
      </c>
      <c r="BU287" s="270">
        <v>0</v>
      </c>
      <c r="BV287" s="270">
        <v>0</v>
      </c>
      <c r="BW287" s="270">
        <v>0</v>
      </c>
      <c r="BX287" s="270">
        <v>0</v>
      </c>
      <c r="BY287" s="270">
        <v>0</v>
      </c>
      <c r="BZ287" s="270">
        <v>0</v>
      </c>
      <c r="CA287" s="270">
        <v>0</v>
      </c>
      <c r="CB287" s="270">
        <v>0</v>
      </c>
      <c r="CC287" s="270">
        <v>0</v>
      </c>
      <c r="CD287" s="270">
        <v>0</v>
      </c>
      <c r="CE287" s="270">
        <v>0</v>
      </c>
      <c r="CF287" s="270">
        <v>0</v>
      </c>
      <c r="CG287" s="270">
        <v>210</v>
      </c>
      <c r="CH287" s="270">
        <v>0</v>
      </c>
      <c r="CI287" s="270">
        <v>0</v>
      </c>
      <c r="CJ287" s="270">
        <v>0</v>
      </c>
      <c r="CK287" s="270">
        <v>0</v>
      </c>
      <c r="CL287" s="270">
        <v>0</v>
      </c>
      <c r="CM287" s="270">
        <v>0</v>
      </c>
      <c r="CN287" s="270">
        <v>0</v>
      </c>
      <c r="CO287" s="270">
        <v>0</v>
      </c>
      <c r="CP287" s="270">
        <v>0</v>
      </c>
      <c r="CQ287" s="270">
        <v>0</v>
      </c>
      <c r="CR287" s="270">
        <v>0</v>
      </c>
      <c r="CS287" s="270">
        <v>0</v>
      </c>
      <c r="CT287" s="270">
        <v>0</v>
      </c>
      <c r="CU287" s="270"/>
      <c r="CV287" s="270">
        <v>0</v>
      </c>
      <c r="CW287" s="270">
        <v>0</v>
      </c>
      <c r="CX287" s="270">
        <v>0</v>
      </c>
      <c r="CY287" s="270">
        <v>0</v>
      </c>
      <c r="CZ287" s="270">
        <v>0</v>
      </c>
      <c r="DA287" s="270">
        <v>0</v>
      </c>
      <c r="DB287" s="270">
        <v>0</v>
      </c>
      <c r="DC287" s="270">
        <v>0</v>
      </c>
      <c r="DD287" s="270">
        <v>0</v>
      </c>
      <c r="DE287" s="270">
        <v>0</v>
      </c>
      <c r="DF287" s="270">
        <v>0</v>
      </c>
      <c r="DG287" s="270">
        <v>0</v>
      </c>
      <c r="DH287" s="270">
        <v>0</v>
      </c>
      <c r="DI287" s="270">
        <v>0</v>
      </c>
      <c r="DJ287" s="270">
        <v>0</v>
      </c>
      <c r="DK287" s="270">
        <v>0</v>
      </c>
      <c r="DL287" s="270">
        <v>0</v>
      </c>
      <c r="DM287" s="270">
        <v>0</v>
      </c>
      <c r="DN287" s="270">
        <v>0</v>
      </c>
      <c r="DO287" s="270">
        <v>0</v>
      </c>
      <c r="DP287" s="270">
        <v>0</v>
      </c>
      <c r="DQ287" s="270">
        <v>0</v>
      </c>
      <c r="DR287" s="270"/>
      <c r="DS287" s="270">
        <v>0</v>
      </c>
      <c r="DT287" s="270">
        <v>0</v>
      </c>
      <c r="DU287" s="270">
        <v>0</v>
      </c>
      <c r="DV287" s="270">
        <v>0</v>
      </c>
      <c r="DW287" s="270">
        <v>0</v>
      </c>
      <c r="DX287" s="270">
        <v>0</v>
      </c>
      <c r="DY287" s="270">
        <v>0</v>
      </c>
      <c r="DZ287" s="270">
        <v>0</v>
      </c>
      <c r="EA287" s="270">
        <v>0</v>
      </c>
      <c r="EB287" s="270">
        <v>0</v>
      </c>
      <c r="EC287" s="270">
        <v>0</v>
      </c>
      <c r="ED287" s="270">
        <v>0</v>
      </c>
      <c r="EE287" s="270">
        <v>0</v>
      </c>
      <c r="EF287" s="270">
        <v>0</v>
      </c>
      <c r="EG287" s="270">
        <v>0</v>
      </c>
      <c r="EH287" s="270">
        <v>0</v>
      </c>
      <c r="EI287" s="270">
        <v>0</v>
      </c>
      <c r="EJ287" s="270">
        <v>0</v>
      </c>
      <c r="EK287" s="270">
        <v>0</v>
      </c>
      <c r="EL287" s="270">
        <v>0</v>
      </c>
      <c r="EM287" s="270">
        <v>0</v>
      </c>
      <c r="EN287" s="270">
        <v>0</v>
      </c>
      <c r="EO287" s="270">
        <v>0</v>
      </c>
      <c r="EP287" s="270">
        <v>0</v>
      </c>
      <c r="EQ287" s="270">
        <v>0</v>
      </c>
      <c r="ER287" s="270">
        <v>0</v>
      </c>
      <c r="ES287" s="270">
        <v>0</v>
      </c>
      <c r="ET287" s="270">
        <v>0</v>
      </c>
      <c r="EU287" s="270">
        <v>0</v>
      </c>
      <c r="EV287" s="270">
        <v>0</v>
      </c>
      <c r="EW287" s="270">
        <v>0</v>
      </c>
      <c r="EX287" s="270">
        <v>0</v>
      </c>
      <c r="EY287" s="270">
        <v>0</v>
      </c>
      <c r="EZ287" s="270">
        <v>0</v>
      </c>
      <c r="FA287" s="270">
        <v>0</v>
      </c>
      <c r="FB287" s="270">
        <v>0</v>
      </c>
      <c r="FC287" s="270">
        <v>0</v>
      </c>
      <c r="FD287" s="270">
        <v>0</v>
      </c>
      <c r="FE287" s="270">
        <v>0</v>
      </c>
      <c r="FF287" s="270">
        <v>0</v>
      </c>
      <c r="FG287" s="270"/>
      <c r="FH287" s="270">
        <v>0</v>
      </c>
      <c r="FI287" s="270"/>
      <c r="FJ287" s="270">
        <v>0</v>
      </c>
      <c r="FK287" s="270">
        <v>0</v>
      </c>
      <c r="FL287" s="270">
        <v>0</v>
      </c>
      <c r="FM287" s="270">
        <v>210</v>
      </c>
      <c r="FN287" s="270">
        <v>0</v>
      </c>
      <c r="FO287" s="351">
        <v>210</v>
      </c>
      <c r="FP287" s="351">
        <v>0</v>
      </c>
      <c r="FQ287" s="351">
        <v>0</v>
      </c>
      <c r="FR287" s="13"/>
      <c r="FS287" s="270"/>
      <c r="FT287" s="270"/>
      <c r="FU287" s="270"/>
      <c r="FV287" s="270"/>
      <c r="FW287" s="270"/>
      <c r="FX287" s="270"/>
      <c r="FY287" s="270"/>
      <c r="FZ287" s="270"/>
      <c r="GA287" s="270"/>
      <c r="GB287" s="270"/>
      <c r="GC287" s="270"/>
      <c r="GD287" s="270"/>
      <c r="GE287" s="270"/>
      <c r="GF287" s="270"/>
      <c r="GG287" s="270"/>
      <c r="GH287" s="270"/>
      <c r="GI287" s="270"/>
      <c r="GJ287" s="270"/>
      <c r="GK287" s="270"/>
      <c r="GL287" s="270"/>
      <c r="GM287" s="270"/>
      <c r="GN287" s="270"/>
      <c r="GO287" s="270"/>
      <c r="GP287" s="270"/>
      <c r="GQ287" s="270"/>
      <c r="GR287" s="270"/>
      <c r="GS287" s="270"/>
      <c r="GT287" s="270"/>
      <c r="GU287" s="270"/>
      <c r="GV287" s="270"/>
      <c r="GW287" s="270"/>
      <c r="GX287" s="270"/>
      <c r="GY287" s="270"/>
      <c r="GZ287" s="270"/>
      <c r="HA287" s="270"/>
      <c r="HB287" s="270"/>
      <c r="HC287" s="270"/>
      <c r="HD287" s="270"/>
      <c r="HE287" s="270"/>
      <c r="HF287" s="270"/>
      <c r="HG287" s="270"/>
      <c r="HH287" s="270"/>
      <c r="HI287" s="270"/>
      <c r="HJ287" s="270"/>
      <c r="HK287" s="270"/>
      <c r="HL287" s="270"/>
      <c r="HM287" s="270"/>
      <c r="HN287" s="270"/>
      <c r="HO287" s="270"/>
      <c r="HP287" s="270"/>
      <c r="HQ287" s="270"/>
      <c r="HR287" s="270"/>
      <c r="HS287" s="270"/>
      <c r="HT287" s="270"/>
      <c r="HU287" s="270"/>
      <c r="HV287" s="270"/>
      <c r="HW287" s="270"/>
      <c r="HX287" s="270"/>
      <c r="HY287" s="270"/>
      <c r="HZ287" s="270"/>
      <c r="IA287" s="270"/>
      <c r="IB287" s="270"/>
      <c r="IC287" s="270"/>
      <c r="ID287" s="270"/>
      <c r="IE287" s="270"/>
      <c r="IF287" s="270"/>
      <c r="IG287" s="270"/>
      <c r="IH287" s="270"/>
    </row>
    <row r="288" spans="1:242" ht="12.75" customHeight="1" x14ac:dyDescent="0.2">
      <c r="A288" s="374" t="s">
        <v>1640</v>
      </c>
      <c r="B288" s="270">
        <v>165</v>
      </c>
      <c r="C288" s="270">
        <v>165</v>
      </c>
      <c r="D288" s="270">
        <v>60</v>
      </c>
      <c r="E288" s="270">
        <v>110</v>
      </c>
      <c r="F288" s="270">
        <v>0</v>
      </c>
      <c r="G288" s="270">
        <v>0</v>
      </c>
      <c r="H288" s="270">
        <v>165</v>
      </c>
      <c r="I288" s="270">
        <v>0</v>
      </c>
      <c r="J288" s="270">
        <v>165</v>
      </c>
      <c r="K288" s="270">
        <v>0</v>
      </c>
      <c r="L288" s="270">
        <v>0</v>
      </c>
      <c r="M288" s="270">
        <v>0</v>
      </c>
      <c r="N288" s="270">
        <v>0</v>
      </c>
      <c r="O288" s="270">
        <v>0</v>
      </c>
      <c r="P288" s="270">
        <v>0</v>
      </c>
      <c r="Q288" s="270">
        <v>0</v>
      </c>
      <c r="R288" s="270">
        <v>0</v>
      </c>
      <c r="S288" s="270">
        <v>0</v>
      </c>
      <c r="T288" s="270">
        <v>0</v>
      </c>
      <c r="U288" s="270">
        <v>0</v>
      </c>
      <c r="V288" s="270">
        <v>0</v>
      </c>
      <c r="W288" s="270">
        <v>0</v>
      </c>
      <c r="X288" s="270">
        <v>62.868263470000002</v>
      </c>
      <c r="Y288" s="270">
        <v>0</v>
      </c>
      <c r="Z288" s="270" t="s">
        <v>1676</v>
      </c>
      <c r="AA288" s="270">
        <v>20</v>
      </c>
      <c r="AB288" s="270">
        <v>55</v>
      </c>
      <c r="AC288" s="270">
        <v>45</v>
      </c>
      <c r="AD288" s="270">
        <v>40</v>
      </c>
      <c r="AE288" s="270" t="s">
        <v>1676</v>
      </c>
      <c r="AF288" s="270">
        <v>85</v>
      </c>
      <c r="AG288" s="270">
        <v>0</v>
      </c>
      <c r="AH288" s="270">
        <v>0</v>
      </c>
      <c r="AI288" s="270">
        <v>0</v>
      </c>
      <c r="AJ288" s="270">
        <v>0</v>
      </c>
      <c r="AK288" s="270">
        <v>0</v>
      </c>
      <c r="AL288" s="270">
        <v>0</v>
      </c>
      <c r="AM288" s="270">
        <v>0</v>
      </c>
      <c r="AN288" s="270">
        <v>0</v>
      </c>
      <c r="AO288" s="270">
        <v>0</v>
      </c>
      <c r="AP288" s="270">
        <v>0</v>
      </c>
      <c r="AQ288" s="270">
        <v>0</v>
      </c>
      <c r="AR288" s="270">
        <v>0</v>
      </c>
      <c r="AS288" s="270">
        <v>0</v>
      </c>
      <c r="AT288" s="270">
        <v>0</v>
      </c>
      <c r="AU288" s="270">
        <v>0</v>
      </c>
      <c r="AV288" s="270">
        <v>0</v>
      </c>
      <c r="AW288" s="270">
        <v>0</v>
      </c>
      <c r="AX288" s="270">
        <v>0</v>
      </c>
      <c r="AY288" s="270">
        <v>70</v>
      </c>
      <c r="AZ288" s="270" t="s">
        <v>1676</v>
      </c>
      <c r="BA288" s="270" t="s">
        <v>1676</v>
      </c>
      <c r="BB288" s="270">
        <v>0</v>
      </c>
      <c r="BC288" s="270">
        <v>0</v>
      </c>
      <c r="BD288" s="270">
        <v>0</v>
      </c>
      <c r="BE288" s="270">
        <v>0</v>
      </c>
      <c r="BF288" s="270">
        <v>0</v>
      </c>
      <c r="BG288" s="270">
        <v>0</v>
      </c>
      <c r="BH288" s="270" t="s">
        <v>1676</v>
      </c>
      <c r="BI288" s="270">
        <v>0</v>
      </c>
      <c r="BJ288" s="270">
        <v>0</v>
      </c>
      <c r="BK288" s="270">
        <v>0</v>
      </c>
      <c r="BL288" s="270">
        <v>0</v>
      </c>
      <c r="BM288" s="270">
        <v>0</v>
      </c>
      <c r="BN288" s="270">
        <v>0</v>
      </c>
      <c r="BO288" s="270">
        <v>165</v>
      </c>
      <c r="BP288" s="270">
        <v>0</v>
      </c>
      <c r="BQ288" s="270">
        <v>0</v>
      </c>
      <c r="BR288" s="270">
        <v>0</v>
      </c>
      <c r="BS288" s="270">
        <v>0</v>
      </c>
      <c r="BT288" s="270" t="s">
        <v>1676</v>
      </c>
      <c r="BU288" s="270">
        <v>0</v>
      </c>
      <c r="BV288" s="270">
        <v>0</v>
      </c>
      <c r="BW288" s="270">
        <v>0</v>
      </c>
      <c r="BX288" s="270">
        <v>0</v>
      </c>
      <c r="BY288" s="270">
        <v>0</v>
      </c>
      <c r="BZ288" s="270">
        <v>0</v>
      </c>
      <c r="CA288" s="270">
        <v>0</v>
      </c>
      <c r="CB288" s="270">
        <v>0</v>
      </c>
      <c r="CC288" s="270">
        <v>0</v>
      </c>
      <c r="CD288" s="270">
        <v>0</v>
      </c>
      <c r="CE288" s="270">
        <v>0</v>
      </c>
      <c r="CF288" s="270">
        <v>0</v>
      </c>
      <c r="CG288" s="270">
        <v>165</v>
      </c>
      <c r="CH288" s="270">
        <v>0</v>
      </c>
      <c r="CI288" s="270">
        <v>0</v>
      </c>
      <c r="CJ288" s="270">
        <v>0</v>
      </c>
      <c r="CK288" s="270">
        <v>0</v>
      </c>
      <c r="CL288" s="270">
        <v>0</v>
      </c>
      <c r="CM288" s="270">
        <v>0</v>
      </c>
      <c r="CN288" s="270">
        <v>0</v>
      </c>
      <c r="CO288" s="270">
        <v>0</v>
      </c>
      <c r="CP288" s="270">
        <v>0</v>
      </c>
      <c r="CQ288" s="270">
        <v>0</v>
      </c>
      <c r="CR288" s="270">
        <v>0</v>
      </c>
      <c r="CS288" s="270">
        <v>0</v>
      </c>
      <c r="CT288" s="270">
        <v>0</v>
      </c>
      <c r="CU288" s="270"/>
      <c r="CV288" s="270">
        <v>0</v>
      </c>
      <c r="CW288" s="270">
        <v>0</v>
      </c>
      <c r="CX288" s="270">
        <v>0</v>
      </c>
      <c r="CY288" s="270">
        <v>0</v>
      </c>
      <c r="CZ288" s="270">
        <v>0</v>
      </c>
      <c r="DA288" s="270">
        <v>0</v>
      </c>
      <c r="DB288" s="270">
        <v>0</v>
      </c>
      <c r="DC288" s="270">
        <v>0</v>
      </c>
      <c r="DD288" s="270">
        <v>0</v>
      </c>
      <c r="DE288" s="270">
        <v>0</v>
      </c>
      <c r="DF288" s="270">
        <v>0</v>
      </c>
      <c r="DG288" s="270">
        <v>0</v>
      </c>
      <c r="DH288" s="270">
        <v>0</v>
      </c>
      <c r="DI288" s="270">
        <v>0</v>
      </c>
      <c r="DJ288" s="270">
        <v>0</v>
      </c>
      <c r="DK288" s="270">
        <v>0</v>
      </c>
      <c r="DL288" s="270">
        <v>0</v>
      </c>
      <c r="DM288" s="270">
        <v>0</v>
      </c>
      <c r="DN288" s="270">
        <v>0</v>
      </c>
      <c r="DO288" s="270">
        <v>0</v>
      </c>
      <c r="DP288" s="270">
        <v>0</v>
      </c>
      <c r="DQ288" s="270">
        <v>0</v>
      </c>
      <c r="DR288" s="270"/>
      <c r="DS288" s="270">
        <v>0</v>
      </c>
      <c r="DT288" s="270">
        <v>0</v>
      </c>
      <c r="DU288" s="270">
        <v>0</v>
      </c>
      <c r="DV288" s="270">
        <v>0</v>
      </c>
      <c r="DW288" s="270">
        <v>0</v>
      </c>
      <c r="DX288" s="270">
        <v>0</v>
      </c>
      <c r="DY288" s="270">
        <v>0</v>
      </c>
      <c r="DZ288" s="270">
        <v>0</v>
      </c>
      <c r="EA288" s="270">
        <v>0</v>
      </c>
      <c r="EB288" s="270">
        <v>0</v>
      </c>
      <c r="EC288" s="270">
        <v>0</v>
      </c>
      <c r="ED288" s="270">
        <v>0</v>
      </c>
      <c r="EE288" s="270">
        <v>0</v>
      </c>
      <c r="EF288" s="270">
        <v>0</v>
      </c>
      <c r="EG288" s="270">
        <v>0</v>
      </c>
      <c r="EH288" s="270">
        <v>0</v>
      </c>
      <c r="EI288" s="270">
        <v>0</v>
      </c>
      <c r="EJ288" s="270">
        <v>0</v>
      </c>
      <c r="EK288" s="270">
        <v>0</v>
      </c>
      <c r="EL288" s="270">
        <v>0</v>
      </c>
      <c r="EM288" s="270">
        <v>0</v>
      </c>
      <c r="EN288" s="270">
        <v>0</v>
      </c>
      <c r="EO288" s="270">
        <v>0</v>
      </c>
      <c r="EP288" s="270">
        <v>0</v>
      </c>
      <c r="EQ288" s="270">
        <v>0</v>
      </c>
      <c r="ER288" s="270">
        <v>0</v>
      </c>
      <c r="ES288" s="270">
        <v>0</v>
      </c>
      <c r="ET288" s="270">
        <v>0</v>
      </c>
      <c r="EU288" s="270">
        <v>0</v>
      </c>
      <c r="EV288" s="270">
        <v>0</v>
      </c>
      <c r="EW288" s="270">
        <v>0</v>
      </c>
      <c r="EX288" s="270">
        <v>0</v>
      </c>
      <c r="EY288" s="270">
        <v>0</v>
      </c>
      <c r="EZ288" s="270">
        <v>0</v>
      </c>
      <c r="FA288" s="270">
        <v>0</v>
      </c>
      <c r="FB288" s="270">
        <v>0</v>
      </c>
      <c r="FC288" s="270">
        <v>0</v>
      </c>
      <c r="FD288" s="270">
        <v>0</v>
      </c>
      <c r="FE288" s="270">
        <v>0</v>
      </c>
      <c r="FF288" s="270">
        <v>0</v>
      </c>
      <c r="FG288" s="270"/>
      <c r="FH288" s="270">
        <v>0</v>
      </c>
      <c r="FI288" s="270"/>
      <c r="FJ288" s="270">
        <v>0</v>
      </c>
      <c r="FK288" s="270">
        <v>0</v>
      </c>
      <c r="FL288" s="270">
        <v>0</v>
      </c>
      <c r="FM288" s="270">
        <v>165</v>
      </c>
      <c r="FN288" s="270">
        <v>0</v>
      </c>
      <c r="FO288" s="351">
        <v>165</v>
      </c>
      <c r="FP288" s="351">
        <v>0</v>
      </c>
      <c r="FQ288" s="351">
        <v>0</v>
      </c>
      <c r="FR288" s="13"/>
      <c r="FS288" s="270"/>
      <c r="FT288" s="270"/>
      <c r="FU288" s="270"/>
      <c r="FV288" s="270"/>
      <c r="FW288" s="270"/>
      <c r="FX288" s="270"/>
      <c r="FY288" s="270"/>
      <c r="FZ288" s="270"/>
      <c r="GA288" s="270"/>
      <c r="GB288" s="270"/>
      <c r="GC288" s="270"/>
      <c r="GD288" s="270"/>
      <c r="GE288" s="270"/>
      <c r="GF288" s="270"/>
      <c r="GG288" s="270"/>
      <c r="GH288" s="270"/>
      <c r="GI288" s="270"/>
      <c r="GJ288" s="270"/>
      <c r="GK288" s="270"/>
      <c r="GL288" s="270"/>
      <c r="GM288" s="270"/>
      <c r="GN288" s="270"/>
      <c r="GO288" s="270"/>
      <c r="GP288" s="270"/>
      <c r="GQ288" s="270"/>
      <c r="GR288" s="270"/>
      <c r="GS288" s="270"/>
      <c r="GT288" s="270"/>
      <c r="GU288" s="270"/>
      <c r="GV288" s="270"/>
      <c r="GW288" s="270"/>
      <c r="GX288" s="270"/>
      <c r="GY288" s="270"/>
      <c r="GZ288" s="270"/>
      <c r="HA288" s="270"/>
      <c r="HB288" s="270"/>
      <c r="HC288" s="270"/>
      <c r="HD288" s="270"/>
      <c r="HE288" s="270"/>
      <c r="HF288" s="270"/>
      <c r="HG288" s="270"/>
      <c r="HH288" s="270"/>
      <c r="HI288" s="270"/>
      <c r="HJ288" s="270"/>
      <c r="HK288" s="270"/>
      <c r="HL288" s="270"/>
      <c r="HM288" s="270"/>
      <c r="HN288" s="270"/>
      <c r="HO288" s="270"/>
      <c r="HP288" s="270"/>
      <c r="HQ288" s="270"/>
      <c r="HR288" s="270"/>
      <c r="HS288" s="270"/>
      <c r="HT288" s="270"/>
      <c r="HU288" s="270"/>
      <c r="HV288" s="270"/>
      <c r="HW288" s="270"/>
      <c r="HX288" s="270"/>
      <c r="HY288" s="270"/>
      <c r="HZ288" s="270"/>
      <c r="IA288" s="270"/>
      <c r="IB288" s="270"/>
      <c r="IC288" s="270"/>
      <c r="ID288" s="270"/>
      <c r="IE288" s="270"/>
      <c r="IF288" s="270"/>
      <c r="IG288" s="270"/>
      <c r="IH288" s="270"/>
    </row>
    <row r="289" spans="1:242" ht="12.75" customHeight="1" x14ac:dyDescent="0.2">
      <c r="A289" s="374" t="s">
        <v>1641</v>
      </c>
      <c r="B289" s="270">
        <v>105</v>
      </c>
      <c r="C289" s="270">
        <v>105</v>
      </c>
      <c r="D289" s="270">
        <v>35</v>
      </c>
      <c r="E289" s="270">
        <v>70</v>
      </c>
      <c r="F289" s="270">
        <v>0</v>
      </c>
      <c r="G289" s="270">
        <v>0</v>
      </c>
      <c r="H289" s="270">
        <v>105</v>
      </c>
      <c r="I289" s="270">
        <v>0</v>
      </c>
      <c r="J289" s="270">
        <v>105</v>
      </c>
      <c r="K289" s="270">
        <v>0</v>
      </c>
      <c r="L289" s="270">
        <v>0</v>
      </c>
      <c r="M289" s="270">
        <v>0</v>
      </c>
      <c r="N289" s="270">
        <v>0</v>
      </c>
      <c r="O289" s="270">
        <v>0</v>
      </c>
      <c r="P289" s="270">
        <v>0</v>
      </c>
      <c r="Q289" s="270">
        <v>0</v>
      </c>
      <c r="R289" s="270">
        <v>0</v>
      </c>
      <c r="S289" s="270">
        <v>0</v>
      </c>
      <c r="T289" s="270">
        <v>0</v>
      </c>
      <c r="U289" s="270">
        <v>0</v>
      </c>
      <c r="V289" s="270">
        <v>0</v>
      </c>
      <c r="W289" s="270">
        <v>0</v>
      </c>
      <c r="X289" s="270">
        <v>56.514563109999997</v>
      </c>
      <c r="Y289" s="270">
        <v>0</v>
      </c>
      <c r="Z289" s="270" t="s">
        <v>1676</v>
      </c>
      <c r="AA289" s="270">
        <v>20</v>
      </c>
      <c r="AB289" s="270">
        <v>40</v>
      </c>
      <c r="AC289" s="270">
        <v>30</v>
      </c>
      <c r="AD289" s="270">
        <v>15</v>
      </c>
      <c r="AE289" s="270">
        <v>0</v>
      </c>
      <c r="AF289" s="270">
        <v>80</v>
      </c>
      <c r="AG289" s="270">
        <v>0</v>
      </c>
      <c r="AH289" s="270">
        <v>0</v>
      </c>
      <c r="AI289" s="270">
        <v>0</v>
      </c>
      <c r="AJ289" s="270">
        <v>0</v>
      </c>
      <c r="AK289" s="270">
        <v>0</v>
      </c>
      <c r="AL289" s="270">
        <v>0</v>
      </c>
      <c r="AM289" s="270">
        <v>0</v>
      </c>
      <c r="AN289" s="270">
        <v>0</v>
      </c>
      <c r="AO289" s="270">
        <v>0</v>
      </c>
      <c r="AP289" s="270">
        <v>0</v>
      </c>
      <c r="AQ289" s="270">
        <v>0</v>
      </c>
      <c r="AR289" s="270">
        <v>0</v>
      </c>
      <c r="AS289" s="270">
        <v>0</v>
      </c>
      <c r="AT289" s="270">
        <v>0</v>
      </c>
      <c r="AU289" s="270">
        <v>0</v>
      </c>
      <c r="AV289" s="270">
        <v>0</v>
      </c>
      <c r="AW289" s="270">
        <v>0</v>
      </c>
      <c r="AX289" s="270">
        <v>0</v>
      </c>
      <c r="AY289" s="270">
        <v>20</v>
      </c>
      <c r="AZ289" s="270" t="s">
        <v>1676</v>
      </c>
      <c r="BA289" s="270">
        <v>0</v>
      </c>
      <c r="BB289" s="270">
        <v>0</v>
      </c>
      <c r="BC289" s="270">
        <v>0</v>
      </c>
      <c r="BD289" s="270">
        <v>0</v>
      </c>
      <c r="BE289" s="270">
        <v>0</v>
      </c>
      <c r="BF289" s="270">
        <v>0</v>
      </c>
      <c r="BG289" s="270">
        <v>0</v>
      </c>
      <c r="BH289" s="270" t="s">
        <v>1676</v>
      </c>
      <c r="BI289" s="270">
        <v>0</v>
      </c>
      <c r="BJ289" s="270">
        <v>0</v>
      </c>
      <c r="BK289" s="270">
        <v>0</v>
      </c>
      <c r="BL289" s="270">
        <v>0</v>
      </c>
      <c r="BM289" s="270">
        <v>0</v>
      </c>
      <c r="BN289" s="270">
        <v>0</v>
      </c>
      <c r="BO289" s="270">
        <v>95</v>
      </c>
      <c r="BP289" s="270">
        <v>0</v>
      </c>
      <c r="BQ289" s="270">
        <v>0</v>
      </c>
      <c r="BR289" s="270">
        <v>0</v>
      </c>
      <c r="BS289" s="270">
        <v>0</v>
      </c>
      <c r="BT289" s="270">
        <v>10</v>
      </c>
      <c r="BU289" s="270">
        <v>0</v>
      </c>
      <c r="BV289" s="270">
        <v>0</v>
      </c>
      <c r="BW289" s="270">
        <v>0</v>
      </c>
      <c r="BX289" s="270">
        <v>0</v>
      </c>
      <c r="BY289" s="270">
        <v>0</v>
      </c>
      <c r="BZ289" s="270">
        <v>0</v>
      </c>
      <c r="CA289" s="270">
        <v>0</v>
      </c>
      <c r="CB289" s="270">
        <v>0</v>
      </c>
      <c r="CC289" s="270">
        <v>0</v>
      </c>
      <c r="CD289" s="270">
        <v>0</v>
      </c>
      <c r="CE289" s="270">
        <v>0</v>
      </c>
      <c r="CF289" s="270">
        <v>0</v>
      </c>
      <c r="CG289" s="270">
        <v>105</v>
      </c>
      <c r="CH289" s="270">
        <v>0</v>
      </c>
      <c r="CI289" s="270">
        <v>0</v>
      </c>
      <c r="CJ289" s="270">
        <v>0</v>
      </c>
      <c r="CK289" s="270">
        <v>0</v>
      </c>
      <c r="CL289" s="270">
        <v>0</v>
      </c>
      <c r="CM289" s="270">
        <v>0</v>
      </c>
      <c r="CN289" s="270">
        <v>0</v>
      </c>
      <c r="CO289" s="270">
        <v>0</v>
      </c>
      <c r="CP289" s="270">
        <v>0</v>
      </c>
      <c r="CQ289" s="270">
        <v>0</v>
      </c>
      <c r="CR289" s="270">
        <v>0</v>
      </c>
      <c r="CS289" s="270">
        <v>0</v>
      </c>
      <c r="CT289" s="270">
        <v>0</v>
      </c>
      <c r="CU289" s="270"/>
      <c r="CV289" s="270">
        <v>0</v>
      </c>
      <c r="CW289" s="270">
        <v>0</v>
      </c>
      <c r="CX289" s="270">
        <v>0</v>
      </c>
      <c r="CY289" s="270">
        <v>0</v>
      </c>
      <c r="CZ289" s="270">
        <v>0</v>
      </c>
      <c r="DA289" s="270">
        <v>0</v>
      </c>
      <c r="DB289" s="270">
        <v>0</v>
      </c>
      <c r="DC289" s="270">
        <v>0</v>
      </c>
      <c r="DD289" s="270">
        <v>0</v>
      </c>
      <c r="DE289" s="270">
        <v>0</v>
      </c>
      <c r="DF289" s="270">
        <v>0</v>
      </c>
      <c r="DG289" s="270">
        <v>0</v>
      </c>
      <c r="DH289" s="270">
        <v>0</v>
      </c>
      <c r="DI289" s="270">
        <v>0</v>
      </c>
      <c r="DJ289" s="270">
        <v>0</v>
      </c>
      <c r="DK289" s="270">
        <v>0</v>
      </c>
      <c r="DL289" s="270">
        <v>0</v>
      </c>
      <c r="DM289" s="270">
        <v>0</v>
      </c>
      <c r="DN289" s="270">
        <v>0</v>
      </c>
      <c r="DO289" s="270">
        <v>0</v>
      </c>
      <c r="DP289" s="270">
        <v>0</v>
      </c>
      <c r="DQ289" s="270">
        <v>0</v>
      </c>
      <c r="DR289" s="270"/>
      <c r="DS289" s="270">
        <v>0</v>
      </c>
      <c r="DT289" s="270">
        <v>0</v>
      </c>
      <c r="DU289" s="270">
        <v>0</v>
      </c>
      <c r="DV289" s="270">
        <v>0</v>
      </c>
      <c r="DW289" s="270">
        <v>0</v>
      </c>
      <c r="DX289" s="270">
        <v>0</v>
      </c>
      <c r="DY289" s="270">
        <v>0</v>
      </c>
      <c r="DZ289" s="270">
        <v>0</v>
      </c>
      <c r="EA289" s="270">
        <v>0</v>
      </c>
      <c r="EB289" s="270">
        <v>0</v>
      </c>
      <c r="EC289" s="270">
        <v>0</v>
      </c>
      <c r="ED289" s="270">
        <v>0</v>
      </c>
      <c r="EE289" s="270">
        <v>0</v>
      </c>
      <c r="EF289" s="270">
        <v>0</v>
      </c>
      <c r="EG289" s="270">
        <v>0</v>
      </c>
      <c r="EH289" s="270">
        <v>0</v>
      </c>
      <c r="EI289" s="270">
        <v>0</v>
      </c>
      <c r="EJ289" s="270">
        <v>0</v>
      </c>
      <c r="EK289" s="270">
        <v>0</v>
      </c>
      <c r="EL289" s="270">
        <v>0</v>
      </c>
      <c r="EM289" s="270">
        <v>0</v>
      </c>
      <c r="EN289" s="270">
        <v>0</v>
      </c>
      <c r="EO289" s="270">
        <v>0</v>
      </c>
      <c r="EP289" s="270">
        <v>0</v>
      </c>
      <c r="EQ289" s="270">
        <v>0</v>
      </c>
      <c r="ER289" s="270">
        <v>0</v>
      </c>
      <c r="ES289" s="270">
        <v>0</v>
      </c>
      <c r="ET289" s="270">
        <v>0</v>
      </c>
      <c r="EU289" s="270">
        <v>0</v>
      </c>
      <c r="EV289" s="270">
        <v>0</v>
      </c>
      <c r="EW289" s="270">
        <v>0</v>
      </c>
      <c r="EX289" s="270">
        <v>0</v>
      </c>
      <c r="EY289" s="270">
        <v>0</v>
      </c>
      <c r="EZ289" s="270">
        <v>0</v>
      </c>
      <c r="FA289" s="270">
        <v>0</v>
      </c>
      <c r="FB289" s="270">
        <v>0</v>
      </c>
      <c r="FC289" s="270">
        <v>0</v>
      </c>
      <c r="FD289" s="270">
        <v>0</v>
      </c>
      <c r="FE289" s="270">
        <v>0</v>
      </c>
      <c r="FF289" s="270">
        <v>0</v>
      </c>
      <c r="FG289" s="270"/>
      <c r="FH289" s="270">
        <v>0</v>
      </c>
      <c r="FI289" s="270"/>
      <c r="FJ289" s="270">
        <v>0</v>
      </c>
      <c r="FK289" s="270">
        <v>0</v>
      </c>
      <c r="FL289" s="270">
        <v>0</v>
      </c>
      <c r="FM289" s="270">
        <v>105</v>
      </c>
      <c r="FN289" s="270">
        <v>0</v>
      </c>
      <c r="FO289" s="351">
        <v>105</v>
      </c>
      <c r="FP289" s="351">
        <v>0</v>
      </c>
      <c r="FQ289" s="351">
        <v>0</v>
      </c>
      <c r="FR289" s="13"/>
      <c r="FS289" s="270"/>
      <c r="FT289" s="270"/>
      <c r="FU289" s="270"/>
      <c r="FV289" s="270"/>
      <c r="FW289" s="270"/>
      <c r="FX289" s="270"/>
      <c r="FY289" s="270"/>
      <c r="FZ289" s="270"/>
      <c r="GA289" s="270"/>
      <c r="GB289" s="270"/>
      <c r="GC289" s="270"/>
      <c r="GD289" s="270"/>
      <c r="GE289" s="270"/>
      <c r="GF289" s="270"/>
      <c r="GG289" s="270"/>
      <c r="GH289" s="270"/>
      <c r="GI289" s="270"/>
      <c r="GJ289" s="270"/>
      <c r="GK289" s="270"/>
      <c r="GL289" s="270"/>
      <c r="GM289" s="270"/>
      <c r="GN289" s="270"/>
      <c r="GO289" s="270"/>
      <c r="GP289" s="270"/>
      <c r="GQ289" s="270"/>
      <c r="GR289" s="270"/>
      <c r="GS289" s="270"/>
      <c r="GT289" s="270"/>
      <c r="GU289" s="270"/>
      <c r="GV289" s="270"/>
      <c r="GW289" s="270"/>
      <c r="GX289" s="270"/>
      <c r="GY289" s="270"/>
      <c r="GZ289" s="270"/>
      <c r="HA289" s="270"/>
      <c r="HB289" s="270"/>
      <c r="HC289" s="270"/>
      <c r="HD289" s="270"/>
      <c r="HE289" s="270"/>
      <c r="HF289" s="270"/>
      <c r="HG289" s="270"/>
      <c r="HH289" s="270"/>
      <c r="HI289" s="270"/>
      <c r="HJ289" s="270"/>
      <c r="HK289" s="270"/>
      <c r="HL289" s="270"/>
      <c r="HM289" s="270"/>
      <c r="HN289" s="270"/>
      <c r="HO289" s="270"/>
      <c r="HP289" s="270"/>
      <c r="HQ289" s="270"/>
      <c r="HR289" s="270"/>
      <c r="HS289" s="270"/>
      <c r="HT289" s="270"/>
      <c r="HU289" s="270"/>
      <c r="HV289" s="270"/>
      <c r="HW289" s="270"/>
      <c r="HX289" s="270"/>
      <c r="HY289" s="270"/>
      <c r="HZ289" s="270"/>
      <c r="IA289" s="270"/>
      <c r="IB289" s="270"/>
      <c r="IC289" s="270"/>
      <c r="ID289" s="270"/>
      <c r="IE289" s="270"/>
      <c r="IF289" s="270"/>
      <c r="IG289" s="270"/>
      <c r="IH289" s="270"/>
    </row>
    <row r="290" spans="1:242" ht="12.75" customHeight="1" x14ac:dyDescent="0.2">
      <c r="A290" s="374" t="s">
        <v>1642</v>
      </c>
      <c r="B290" s="270">
        <v>60</v>
      </c>
      <c r="C290" s="270">
        <v>60</v>
      </c>
      <c r="D290" s="270">
        <v>25</v>
      </c>
      <c r="E290" s="270">
        <v>35</v>
      </c>
      <c r="F290" s="270">
        <v>0</v>
      </c>
      <c r="G290" s="270">
        <v>0</v>
      </c>
      <c r="H290" s="270">
        <v>60</v>
      </c>
      <c r="I290" s="270">
        <v>0</v>
      </c>
      <c r="J290" s="270">
        <v>60</v>
      </c>
      <c r="K290" s="270">
        <v>0</v>
      </c>
      <c r="L290" s="270">
        <v>0</v>
      </c>
      <c r="M290" s="270">
        <v>0</v>
      </c>
      <c r="N290" s="270">
        <v>0</v>
      </c>
      <c r="O290" s="270">
        <v>0</v>
      </c>
      <c r="P290" s="270">
        <v>0</v>
      </c>
      <c r="Q290" s="270">
        <v>0</v>
      </c>
      <c r="R290" s="270">
        <v>0</v>
      </c>
      <c r="S290" s="270">
        <v>0</v>
      </c>
      <c r="T290" s="270">
        <v>0</v>
      </c>
      <c r="U290" s="270">
        <v>0</v>
      </c>
      <c r="V290" s="270">
        <v>0</v>
      </c>
      <c r="W290" s="270">
        <v>0</v>
      </c>
      <c r="X290" s="270">
        <v>56.080645160000003</v>
      </c>
      <c r="Y290" s="270">
        <v>0</v>
      </c>
      <c r="Z290" s="270" t="s">
        <v>1676</v>
      </c>
      <c r="AA290" s="270" t="s">
        <v>1676</v>
      </c>
      <c r="AB290" s="270">
        <v>25</v>
      </c>
      <c r="AC290" s="270">
        <v>15</v>
      </c>
      <c r="AD290" s="270">
        <v>10</v>
      </c>
      <c r="AE290" s="270" t="s">
        <v>1676</v>
      </c>
      <c r="AF290" s="270">
        <v>45</v>
      </c>
      <c r="AG290" s="270">
        <v>0</v>
      </c>
      <c r="AH290" s="270">
        <v>0</v>
      </c>
      <c r="AI290" s="270">
        <v>0</v>
      </c>
      <c r="AJ290" s="270">
        <v>0</v>
      </c>
      <c r="AK290" s="270">
        <v>0</v>
      </c>
      <c r="AL290" s="270">
        <v>0</v>
      </c>
      <c r="AM290" s="270">
        <v>0</v>
      </c>
      <c r="AN290" s="270">
        <v>0</v>
      </c>
      <c r="AO290" s="270">
        <v>0</v>
      </c>
      <c r="AP290" s="270">
        <v>0</v>
      </c>
      <c r="AQ290" s="270">
        <v>0</v>
      </c>
      <c r="AR290" s="270">
        <v>0</v>
      </c>
      <c r="AS290" s="270">
        <v>0</v>
      </c>
      <c r="AT290" s="270">
        <v>0</v>
      </c>
      <c r="AU290" s="270">
        <v>0</v>
      </c>
      <c r="AV290" s="270">
        <v>0</v>
      </c>
      <c r="AW290" s="270">
        <v>0</v>
      </c>
      <c r="AX290" s="270">
        <v>0</v>
      </c>
      <c r="AY290" s="270">
        <v>20</v>
      </c>
      <c r="AZ290" s="270">
        <v>0</v>
      </c>
      <c r="BA290" s="270">
        <v>0</v>
      </c>
      <c r="BB290" s="270">
        <v>0</v>
      </c>
      <c r="BC290" s="270">
        <v>0</v>
      </c>
      <c r="BD290" s="270">
        <v>0</v>
      </c>
      <c r="BE290" s="270">
        <v>0</v>
      </c>
      <c r="BF290" s="270">
        <v>0</v>
      </c>
      <c r="BG290" s="270">
        <v>0</v>
      </c>
      <c r="BH290" s="270">
        <v>0</v>
      </c>
      <c r="BI290" s="270">
        <v>0</v>
      </c>
      <c r="BJ290" s="270">
        <v>0</v>
      </c>
      <c r="BK290" s="270">
        <v>0</v>
      </c>
      <c r="BL290" s="270">
        <v>0</v>
      </c>
      <c r="BM290" s="270">
        <v>0</v>
      </c>
      <c r="BN290" s="270">
        <v>0</v>
      </c>
      <c r="BO290" s="270">
        <v>55</v>
      </c>
      <c r="BP290" s="270">
        <v>0</v>
      </c>
      <c r="BQ290" s="270">
        <v>0</v>
      </c>
      <c r="BR290" s="270">
        <v>0</v>
      </c>
      <c r="BS290" s="270">
        <v>0</v>
      </c>
      <c r="BT290" s="270">
        <v>10</v>
      </c>
      <c r="BU290" s="270">
        <v>0</v>
      </c>
      <c r="BV290" s="270">
        <v>0</v>
      </c>
      <c r="BW290" s="270">
        <v>0</v>
      </c>
      <c r="BX290" s="270">
        <v>0</v>
      </c>
      <c r="BY290" s="270">
        <v>0</v>
      </c>
      <c r="BZ290" s="270">
        <v>0</v>
      </c>
      <c r="CA290" s="270">
        <v>0</v>
      </c>
      <c r="CB290" s="270">
        <v>0</v>
      </c>
      <c r="CC290" s="270">
        <v>0</v>
      </c>
      <c r="CD290" s="270">
        <v>0</v>
      </c>
      <c r="CE290" s="270">
        <v>0</v>
      </c>
      <c r="CF290" s="270">
        <v>0</v>
      </c>
      <c r="CG290" s="270">
        <v>60</v>
      </c>
      <c r="CH290" s="270">
        <v>0</v>
      </c>
      <c r="CI290" s="270">
        <v>0</v>
      </c>
      <c r="CJ290" s="270">
        <v>0</v>
      </c>
      <c r="CK290" s="270">
        <v>0</v>
      </c>
      <c r="CL290" s="270">
        <v>0</v>
      </c>
      <c r="CM290" s="270">
        <v>0</v>
      </c>
      <c r="CN290" s="270">
        <v>0</v>
      </c>
      <c r="CO290" s="270">
        <v>0</v>
      </c>
      <c r="CP290" s="270">
        <v>0</v>
      </c>
      <c r="CQ290" s="270">
        <v>0</v>
      </c>
      <c r="CR290" s="270">
        <v>0</v>
      </c>
      <c r="CS290" s="270">
        <v>0</v>
      </c>
      <c r="CT290" s="270">
        <v>0</v>
      </c>
      <c r="CU290" s="270"/>
      <c r="CV290" s="270">
        <v>0</v>
      </c>
      <c r="CW290" s="270">
        <v>0</v>
      </c>
      <c r="CX290" s="270">
        <v>0</v>
      </c>
      <c r="CY290" s="270">
        <v>0</v>
      </c>
      <c r="CZ290" s="270">
        <v>0</v>
      </c>
      <c r="DA290" s="270">
        <v>0</v>
      </c>
      <c r="DB290" s="270">
        <v>0</v>
      </c>
      <c r="DC290" s="270">
        <v>0</v>
      </c>
      <c r="DD290" s="270">
        <v>0</v>
      </c>
      <c r="DE290" s="270">
        <v>0</v>
      </c>
      <c r="DF290" s="270">
        <v>0</v>
      </c>
      <c r="DG290" s="270">
        <v>0</v>
      </c>
      <c r="DH290" s="270">
        <v>0</v>
      </c>
      <c r="DI290" s="270">
        <v>0</v>
      </c>
      <c r="DJ290" s="270">
        <v>0</v>
      </c>
      <c r="DK290" s="270">
        <v>0</v>
      </c>
      <c r="DL290" s="270">
        <v>0</v>
      </c>
      <c r="DM290" s="270">
        <v>0</v>
      </c>
      <c r="DN290" s="270">
        <v>0</v>
      </c>
      <c r="DO290" s="270">
        <v>0</v>
      </c>
      <c r="DP290" s="270">
        <v>0</v>
      </c>
      <c r="DQ290" s="270">
        <v>0</v>
      </c>
      <c r="DR290" s="270"/>
      <c r="DS290" s="270">
        <v>0</v>
      </c>
      <c r="DT290" s="270">
        <v>0</v>
      </c>
      <c r="DU290" s="270">
        <v>0</v>
      </c>
      <c r="DV290" s="270">
        <v>0</v>
      </c>
      <c r="DW290" s="270">
        <v>0</v>
      </c>
      <c r="DX290" s="270">
        <v>0</v>
      </c>
      <c r="DY290" s="270">
        <v>0</v>
      </c>
      <c r="DZ290" s="270">
        <v>0</v>
      </c>
      <c r="EA290" s="270">
        <v>0</v>
      </c>
      <c r="EB290" s="270">
        <v>0</v>
      </c>
      <c r="EC290" s="270">
        <v>0</v>
      </c>
      <c r="ED290" s="270">
        <v>0</v>
      </c>
      <c r="EE290" s="270">
        <v>0</v>
      </c>
      <c r="EF290" s="270">
        <v>0</v>
      </c>
      <c r="EG290" s="270">
        <v>0</v>
      </c>
      <c r="EH290" s="270">
        <v>0</v>
      </c>
      <c r="EI290" s="270">
        <v>0</v>
      </c>
      <c r="EJ290" s="270">
        <v>0</v>
      </c>
      <c r="EK290" s="270">
        <v>0</v>
      </c>
      <c r="EL290" s="270">
        <v>0</v>
      </c>
      <c r="EM290" s="270">
        <v>0</v>
      </c>
      <c r="EN290" s="270">
        <v>0</v>
      </c>
      <c r="EO290" s="270">
        <v>0</v>
      </c>
      <c r="EP290" s="270">
        <v>0</v>
      </c>
      <c r="EQ290" s="270">
        <v>0</v>
      </c>
      <c r="ER290" s="270">
        <v>0</v>
      </c>
      <c r="ES290" s="270">
        <v>0</v>
      </c>
      <c r="ET290" s="270">
        <v>0</v>
      </c>
      <c r="EU290" s="270">
        <v>0</v>
      </c>
      <c r="EV290" s="270">
        <v>0</v>
      </c>
      <c r="EW290" s="270">
        <v>0</v>
      </c>
      <c r="EX290" s="270">
        <v>0</v>
      </c>
      <c r="EY290" s="270">
        <v>0</v>
      </c>
      <c r="EZ290" s="270">
        <v>0</v>
      </c>
      <c r="FA290" s="270">
        <v>0</v>
      </c>
      <c r="FB290" s="270">
        <v>0</v>
      </c>
      <c r="FC290" s="270">
        <v>0</v>
      </c>
      <c r="FD290" s="270">
        <v>0</v>
      </c>
      <c r="FE290" s="270">
        <v>0</v>
      </c>
      <c r="FF290" s="270">
        <v>0</v>
      </c>
      <c r="FG290" s="270"/>
      <c r="FH290" s="270">
        <v>0</v>
      </c>
      <c r="FI290" s="270"/>
      <c r="FJ290" s="270">
        <v>0</v>
      </c>
      <c r="FK290" s="270">
        <v>0</v>
      </c>
      <c r="FL290" s="270">
        <v>0</v>
      </c>
      <c r="FM290" s="270">
        <v>60</v>
      </c>
      <c r="FN290" s="270">
        <v>0</v>
      </c>
      <c r="FO290" s="351">
        <v>60</v>
      </c>
      <c r="FP290" s="351">
        <v>0</v>
      </c>
      <c r="FQ290" s="351">
        <v>0</v>
      </c>
      <c r="FR290" s="13"/>
      <c r="FS290" s="270"/>
      <c r="FT290" s="270"/>
      <c r="FU290" s="270"/>
      <c r="FV290" s="270"/>
      <c r="FW290" s="270"/>
      <c r="FX290" s="270"/>
      <c r="FY290" s="270"/>
      <c r="FZ290" s="270"/>
      <c r="GA290" s="270"/>
      <c r="GB290" s="270"/>
      <c r="GC290" s="270"/>
      <c r="GD290" s="270"/>
      <c r="GE290" s="270"/>
      <c r="GF290" s="270"/>
      <c r="GG290" s="270"/>
      <c r="GH290" s="270"/>
      <c r="GI290" s="270"/>
      <c r="GJ290" s="270"/>
      <c r="GK290" s="270"/>
      <c r="GL290" s="270"/>
      <c r="GM290" s="270"/>
      <c r="GN290" s="270"/>
      <c r="GO290" s="270"/>
      <c r="GP290" s="270"/>
      <c r="GQ290" s="270"/>
      <c r="GR290" s="270"/>
      <c r="GS290" s="270"/>
      <c r="GT290" s="270"/>
      <c r="GU290" s="270"/>
      <c r="GV290" s="270"/>
      <c r="GW290" s="270"/>
      <c r="GX290" s="270"/>
      <c r="GY290" s="270"/>
      <c r="GZ290" s="270"/>
      <c r="HA290" s="270"/>
      <c r="HB290" s="270"/>
      <c r="HC290" s="270"/>
      <c r="HD290" s="270"/>
      <c r="HE290" s="270"/>
      <c r="HF290" s="270"/>
      <c r="HG290" s="270"/>
      <c r="HH290" s="270"/>
      <c r="HI290" s="270"/>
      <c r="HJ290" s="270"/>
      <c r="HK290" s="270"/>
      <c r="HL290" s="270"/>
      <c r="HM290" s="270"/>
      <c r="HN290" s="270"/>
      <c r="HO290" s="270"/>
      <c r="HP290" s="270"/>
      <c r="HQ290" s="270"/>
      <c r="HR290" s="270"/>
      <c r="HS290" s="270"/>
      <c r="HT290" s="270"/>
      <c r="HU290" s="270"/>
      <c r="HV290" s="270"/>
      <c r="HW290" s="270"/>
      <c r="HX290" s="270"/>
      <c r="HY290" s="270"/>
      <c r="HZ290" s="270"/>
      <c r="IA290" s="270"/>
      <c r="IB290" s="270"/>
      <c r="IC290" s="270"/>
      <c r="ID290" s="270"/>
      <c r="IE290" s="270"/>
      <c r="IF290" s="270"/>
      <c r="IG290" s="270"/>
      <c r="IH290" s="270"/>
    </row>
    <row r="291" spans="1:242" ht="12.75" customHeight="1" x14ac:dyDescent="0.2">
      <c r="A291" s="374" t="s">
        <v>1602</v>
      </c>
      <c r="B291" s="270">
        <v>80</v>
      </c>
      <c r="C291" s="270">
        <v>80</v>
      </c>
      <c r="D291" s="270">
        <v>20</v>
      </c>
      <c r="E291" s="270">
        <v>65</v>
      </c>
      <c r="F291" s="270">
        <v>0</v>
      </c>
      <c r="G291" s="270">
        <v>0</v>
      </c>
      <c r="H291" s="270">
        <v>80</v>
      </c>
      <c r="I291" s="270">
        <v>0</v>
      </c>
      <c r="J291" s="270">
        <v>80</v>
      </c>
      <c r="K291" s="270">
        <v>0</v>
      </c>
      <c r="L291" s="270">
        <v>0</v>
      </c>
      <c r="M291" s="270">
        <v>0</v>
      </c>
      <c r="N291" s="270">
        <v>0</v>
      </c>
      <c r="O291" s="270">
        <v>0</v>
      </c>
      <c r="P291" s="270">
        <v>0</v>
      </c>
      <c r="Q291" s="270">
        <v>0</v>
      </c>
      <c r="R291" s="270">
        <v>0</v>
      </c>
      <c r="S291" s="270">
        <v>0</v>
      </c>
      <c r="T291" s="270">
        <v>0</v>
      </c>
      <c r="U291" s="270">
        <v>0</v>
      </c>
      <c r="V291" s="270">
        <v>0</v>
      </c>
      <c r="W291" s="270">
        <v>0</v>
      </c>
      <c r="X291" s="270">
        <v>58.12195122</v>
      </c>
      <c r="Y291" s="270">
        <v>0</v>
      </c>
      <c r="Z291" s="270">
        <v>0</v>
      </c>
      <c r="AA291" s="270">
        <v>15</v>
      </c>
      <c r="AB291" s="270">
        <v>35</v>
      </c>
      <c r="AC291" s="270">
        <v>15</v>
      </c>
      <c r="AD291" s="270">
        <v>15</v>
      </c>
      <c r="AE291" s="270">
        <v>0</v>
      </c>
      <c r="AF291" s="270">
        <v>50</v>
      </c>
      <c r="AG291" s="270">
        <v>0</v>
      </c>
      <c r="AH291" s="270">
        <v>0</v>
      </c>
      <c r="AI291" s="270">
        <v>0</v>
      </c>
      <c r="AJ291" s="270">
        <v>0</v>
      </c>
      <c r="AK291" s="270">
        <v>0</v>
      </c>
      <c r="AL291" s="270">
        <v>0</v>
      </c>
      <c r="AM291" s="270">
        <v>0</v>
      </c>
      <c r="AN291" s="270">
        <v>0</v>
      </c>
      <c r="AO291" s="270">
        <v>0</v>
      </c>
      <c r="AP291" s="270">
        <v>0</v>
      </c>
      <c r="AQ291" s="270">
        <v>0</v>
      </c>
      <c r="AR291" s="270">
        <v>0</v>
      </c>
      <c r="AS291" s="270">
        <v>0</v>
      </c>
      <c r="AT291" s="270">
        <v>0</v>
      </c>
      <c r="AU291" s="270">
        <v>0</v>
      </c>
      <c r="AV291" s="270">
        <v>0</v>
      </c>
      <c r="AW291" s="270">
        <v>0</v>
      </c>
      <c r="AX291" s="270">
        <v>0</v>
      </c>
      <c r="AY291" s="270">
        <v>20</v>
      </c>
      <c r="AZ291" s="270">
        <v>10</v>
      </c>
      <c r="BA291" s="270">
        <v>0</v>
      </c>
      <c r="BB291" s="270">
        <v>0</v>
      </c>
      <c r="BC291" s="270">
        <v>0</v>
      </c>
      <c r="BD291" s="270">
        <v>0</v>
      </c>
      <c r="BE291" s="270">
        <v>0</v>
      </c>
      <c r="BF291" s="270">
        <v>0</v>
      </c>
      <c r="BG291" s="270">
        <v>0</v>
      </c>
      <c r="BH291" s="270" t="s">
        <v>1676</v>
      </c>
      <c r="BI291" s="270">
        <v>0</v>
      </c>
      <c r="BJ291" s="270">
        <v>0</v>
      </c>
      <c r="BK291" s="270">
        <v>0</v>
      </c>
      <c r="BL291" s="270">
        <v>0</v>
      </c>
      <c r="BM291" s="270">
        <v>0</v>
      </c>
      <c r="BN291" s="270">
        <v>0</v>
      </c>
      <c r="BO291" s="270">
        <v>55</v>
      </c>
      <c r="BP291" s="270">
        <v>0</v>
      </c>
      <c r="BQ291" s="270">
        <v>0</v>
      </c>
      <c r="BR291" s="270">
        <v>0</v>
      </c>
      <c r="BS291" s="270">
        <v>0</v>
      </c>
      <c r="BT291" s="270">
        <v>25</v>
      </c>
      <c r="BU291" s="270">
        <v>0</v>
      </c>
      <c r="BV291" s="270">
        <v>0</v>
      </c>
      <c r="BW291" s="270">
        <v>0</v>
      </c>
      <c r="BX291" s="270">
        <v>0</v>
      </c>
      <c r="BY291" s="270">
        <v>0</v>
      </c>
      <c r="BZ291" s="270">
        <v>0</v>
      </c>
      <c r="CA291" s="270">
        <v>0</v>
      </c>
      <c r="CB291" s="270">
        <v>0</v>
      </c>
      <c r="CC291" s="270">
        <v>0</v>
      </c>
      <c r="CD291" s="270">
        <v>0</v>
      </c>
      <c r="CE291" s="270">
        <v>0</v>
      </c>
      <c r="CF291" s="270">
        <v>0</v>
      </c>
      <c r="CG291" s="270">
        <v>80</v>
      </c>
      <c r="CH291" s="270">
        <v>0</v>
      </c>
      <c r="CI291" s="270">
        <v>0</v>
      </c>
      <c r="CJ291" s="270">
        <v>0</v>
      </c>
      <c r="CK291" s="270">
        <v>0</v>
      </c>
      <c r="CL291" s="270">
        <v>0</v>
      </c>
      <c r="CM291" s="270">
        <v>0</v>
      </c>
      <c r="CN291" s="270">
        <v>0</v>
      </c>
      <c r="CO291" s="270">
        <v>0</v>
      </c>
      <c r="CP291" s="270">
        <v>0</v>
      </c>
      <c r="CQ291" s="270">
        <v>0</v>
      </c>
      <c r="CR291" s="270">
        <v>0</v>
      </c>
      <c r="CS291" s="270">
        <v>0</v>
      </c>
      <c r="CT291" s="270">
        <v>0</v>
      </c>
      <c r="CU291" s="270"/>
      <c r="CV291" s="270">
        <v>0</v>
      </c>
      <c r="CW291" s="270">
        <v>0</v>
      </c>
      <c r="CX291" s="270">
        <v>0</v>
      </c>
      <c r="CY291" s="270">
        <v>0</v>
      </c>
      <c r="CZ291" s="270">
        <v>0</v>
      </c>
      <c r="DA291" s="270">
        <v>0</v>
      </c>
      <c r="DB291" s="270">
        <v>0</v>
      </c>
      <c r="DC291" s="270">
        <v>0</v>
      </c>
      <c r="DD291" s="270">
        <v>0</v>
      </c>
      <c r="DE291" s="270">
        <v>0</v>
      </c>
      <c r="DF291" s="270">
        <v>0</v>
      </c>
      <c r="DG291" s="270">
        <v>0</v>
      </c>
      <c r="DH291" s="270">
        <v>0</v>
      </c>
      <c r="DI291" s="270">
        <v>0</v>
      </c>
      <c r="DJ291" s="270">
        <v>0</v>
      </c>
      <c r="DK291" s="270">
        <v>0</v>
      </c>
      <c r="DL291" s="270">
        <v>0</v>
      </c>
      <c r="DM291" s="270">
        <v>0</v>
      </c>
      <c r="DN291" s="270">
        <v>0</v>
      </c>
      <c r="DO291" s="270">
        <v>0</v>
      </c>
      <c r="DP291" s="270">
        <v>0</v>
      </c>
      <c r="DQ291" s="270">
        <v>0</v>
      </c>
      <c r="DR291" s="270"/>
      <c r="DS291" s="270">
        <v>0</v>
      </c>
      <c r="DT291" s="270">
        <v>0</v>
      </c>
      <c r="DU291" s="270">
        <v>0</v>
      </c>
      <c r="DV291" s="270">
        <v>0</v>
      </c>
      <c r="DW291" s="270">
        <v>0</v>
      </c>
      <c r="DX291" s="270">
        <v>0</v>
      </c>
      <c r="DY291" s="270">
        <v>0</v>
      </c>
      <c r="DZ291" s="270">
        <v>0</v>
      </c>
      <c r="EA291" s="270">
        <v>0</v>
      </c>
      <c r="EB291" s="270">
        <v>0</v>
      </c>
      <c r="EC291" s="270">
        <v>0</v>
      </c>
      <c r="ED291" s="270">
        <v>0</v>
      </c>
      <c r="EE291" s="270">
        <v>0</v>
      </c>
      <c r="EF291" s="270">
        <v>0</v>
      </c>
      <c r="EG291" s="270">
        <v>0</v>
      </c>
      <c r="EH291" s="270">
        <v>0</v>
      </c>
      <c r="EI291" s="270">
        <v>0</v>
      </c>
      <c r="EJ291" s="270">
        <v>0</v>
      </c>
      <c r="EK291" s="270">
        <v>0</v>
      </c>
      <c r="EL291" s="270">
        <v>0</v>
      </c>
      <c r="EM291" s="270">
        <v>0</v>
      </c>
      <c r="EN291" s="270">
        <v>0</v>
      </c>
      <c r="EO291" s="270">
        <v>0</v>
      </c>
      <c r="EP291" s="270">
        <v>0</v>
      </c>
      <c r="EQ291" s="270">
        <v>0</v>
      </c>
      <c r="ER291" s="270">
        <v>0</v>
      </c>
      <c r="ES291" s="270">
        <v>0</v>
      </c>
      <c r="ET291" s="270">
        <v>0</v>
      </c>
      <c r="EU291" s="270">
        <v>0</v>
      </c>
      <c r="EV291" s="270">
        <v>0</v>
      </c>
      <c r="EW291" s="270">
        <v>0</v>
      </c>
      <c r="EX291" s="270">
        <v>0</v>
      </c>
      <c r="EY291" s="270">
        <v>0</v>
      </c>
      <c r="EZ291" s="270">
        <v>0</v>
      </c>
      <c r="FA291" s="270">
        <v>0</v>
      </c>
      <c r="FB291" s="270">
        <v>0</v>
      </c>
      <c r="FC291" s="270">
        <v>0</v>
      </c>
      <c r="FD291" s="270">
        <v>0</v>
      </c>
      <c r="FE291" s="270">
        <v>0</v>
      </c>
      <c r="FF291" s="270">
        <v>0</v>
      </c>
      <c r="FG291" s="270"/>
      <c r="FH291" s="270">
        <v>0</v>
      </c>
      <c r="FI291" s="270"/>
      <c r="FJ291" s="270">
        <v>0</v>
      </c>
      <c r="FK291" s="270">
        <v>0</v>
      </c>
      <c r="FL291" s="270">
        <v>0</v>
      </c>
      <c r="FM291" s="270">
        <v>80</v>
      </c>
      <c r="FN291" s="270">
        <v>0</v>
      </c>
      <c r="FO291" s="351">
        <v>80</v>
      </c>
      <c r="FP291" s="351">
        <v>0</v>
      </c>
      <c r="FQ291" s="351">
        <v>0</v>
      </c>
      <c r="FR291" s="13"/>
      <c r="FS291" s="270"/>
      <c r="FT291" s="270"/>
      <c r="FU291" s="270"/>
      <c r="FV291" s="270"/>
      <c r="FW291" s="270"/>
      <c r="FX291" s="270"/>
      <c r="FY291" s="270"/>
      <c r="FZ291" s="270"/>
      <c r="GA291" s="270"/>
      <c r="GB291" s="270"/>
      <c r="GC291" s="270"/>
      <c r="GD291" s="270"/>
      <c r="GE291" s="270"/>
      <c r="GF291" s="270"/>
      <c r="GG291" s="270"/>
      <c r="GH291" s="270"/>
      <c r="GI291" s="270"/>
      <c r="GJ291" s="270"/>
      <c r="GK291" s="270"/>
      <c r="GL291" s="270"/>
      <c r="GM291" s="270"/>
      <c r="GN291" s="270"/>
      <c r="GO291" s="270"/>
      <c r="GP291" s="270"/>
      <c r="GQ291" s="270"/>
      <c r="GR291" s="270"/>
      <c r="GS291" s="270"/>
      <c r="GT291" s="270"/>
      <c r="GU291" s="270"/>
      <c r="GV291" s="270"/>
      <c r="GW291" s="270"/>
      <c r="GX291" s="270"/>
      <c r="GY291" s="270"/>
      <c r="GZ291" s="270"/>
      <c r="HA291" s="270"/>
      <c r="HB291" s="270"/>
      <c r="HC291" s="270"/>
      <c r="HD291" s="270"/>
      <c r="HE291" s="270"/>
      <c r="HF291" s="270"/>
      <c r="HG291" s="270"/>
      <c r="HH291" s="270"/>
      <c r="HI291" s="270"/>
      <c r="HJ291" s="270"/>
      <c r="HK291" s="270"/>
      <c r="HL291" s="270"/>
      <c r="HM291" s="270"/>
      <c r="HN291" s="270"/>
      <c r="HO291" s="270"/>
      <c r="HP291" s="270"/>
      <c r="HQ291" s="270"/>
      <c r="HR291" s="270"/>
      <c r="HS291" s="270"/>
      <c r="HT291" s="270"/>
      <c r="HU291" s="270"/>
      <c r="HV291" s="270"/>
      <c r="HW291" s="270"/>
      <c r="HX291" s="270"/>
      <c r="HY291" s="270"/>
      <c r="HZ291" s="270"/>
      <c r="IA291" s="270"/>
      <c r="IB291" s="270"/>
      <c r="IC291" s="270"/>
      <c r="ID291" s="270"/>
      <c r="IE291" s="270"/>
      <c r="IF291" s="270"/>
      <c r="IG291" s="270"/>
      <c r="IH291" s="270"/>
    </row>
    <row r="292" spans="1:242" ht="12.75" customHeight="1" x14ac:dyDescent="0.2">
      <c r="A292" s="374" t="s">
        <v>1643</v>
      </c>
      <c r="B292" s="270">
        <v>50</v>
      </c>
      <c r="C292" s="270">
        <v>50</v>
      </c>
      <c r="D292" s="270">
        <v>25</v>
      </c>
      <c r="E292" s="270">
        <v>25</v>
      </c>
      <c r="F292" s="270">
        <v>0</v>
      </c>
      <c r="G292" s="270">
        <v>0</v>
      </c>
      <c r="H292" s="270">
        <v>50</v>
      </c>
      <c r="I292" s="270">
        <v>0</v>
      </c>
      <c r="J292" s="270">
        <v>50</v>
      </c>
      <c r="K292" s="270">
        <v>0</v>
      </c>
      <c r="L292" s="270">
        <v>0</v>
      </c>
      <c r="M292" s="270">
        <v>0</v>
      </c>
      <c r="N292" s="270">
        <v>0</v>
      </c>
      <c r="O292" s="270">
        <v>0</v>
      </c>
      <c r="P292" s="270">
        <v>0</v>
      </c>
      <c r="Q292" s="270">
        <v>0</v>
      </c>
      <c r="R292" s="270">
        <v>0</v>
      </c>
      <c r="S292" s="270">
        <v>0</v>
      </c>
      <c r="T292" s="270">
        <v>0</v>
      </c>
      <c r="U292" s="270">
        <v>0</v>
      </c>
      <c r="V292" s="270">
        <v>0</v>
      </c>
      <c r="W292" s="270">
        <v>0</v>
      </c>
      <c r="X292" s="270">
        <v>56.244897960000003</v>
      </c>
      <c r="Y292" s="270">
        <v>0</v>
      </c>
      <c r="Z292" s="270" t="s">
        <v>1676</v>
      </c>
      <c r="AA292" s="270">
        <v>10</v>
      </c>
      <c r="AB292" s="270">
        <v>20</v>
      </c>
      <c r="AC292" s="270">
        <v>15</v>
      </c>
      <c r="AD292" s="270" t="s">
        <v>1676</v>
      </c>
      <c r="AE292" s="270">
        <v>0</v>
      </c>
      <c r="AF292" s="270">
        <v>30</v>
      </c>
      <c r="AG292" s="270">
        <v>0</v>
      </c>
      <c r="AH292" s="270">
        <v>0</v>
      </c>
      <c r="AI292" s="270">
        <v>0</v>
      </c>
      <c r="AJ292" s="270">
        <v>0</v>
      </c>
      <c r="AK292" s="270">
        <v>0</v>
      </c>
      <c r="AL292" s="270">
        <v>0</v>
      </c>
      <c r="AM292" s="270">
        <v>0</v>
      </c>
      <c r="AN292" s="270">
        <v>0</v>
      </c>
      <c r="AO292" s="270">
        <v>0</v>
      </c>
      <c r="AP292" s="270">
        <v>0</v>
      </c>
      <c r="AQ292" s="270">
        <v>0</v>
      </c>
      <c r="AR292" s="270">
        <v>0</v>
      </c>
      <c r="AS292" s="270">
        <v>0</v>
      </c>
      <c r="AT292" s="270">
        <v>0</v>
      </c>
      <c r="AU292" s="270">
        <v>0</v>
      </c>
      <c r="AV292" s="270">
        <v>0</v>
      </c>
      <c r="AW292" s="270">
        <v>0</v>
      </c>
      <c r="AX292" s="270">
        <v>0</v>
      </c>
      <c r="AY292" s="270">
        <v>15</v>
      </c>
      <c r="AZ292" s="270" t="s">
        <v>1676</v>
      </c>
      <c r="BA292" s="270" t="s">
        <v>1676</v>
      </c>
      <c r="BB292" s="270">
        <v>0</v>
      </c>
      <c r="BC292" s="270">
        <v>0</v>
      </c>
      <c r="BD292" s="270">
        <v>0</v>
      </c>
      <c r="BE292" s="270">
        <v>0</v>
      </c>
      <c r="BF292" s="270">
        <v>0</v>
      </c>
      <c r="BG292" s="270">
        <v>0</v>
      </c>
      <c r="BH292" s="270">
        <v>0</v>
      </c>
      <c r="BI292" s="270">
        <v>0</v>
      </c>
      <c r="BJ292" s="270">
        <v>0</v>
      </c>
      <c r="BK292" s="270">
        <v>0</v>
      </c>
      <c r="BL292" s="270">
        <v>0</v>
      </c>
      <c r="BM292" s="270">
        <v>0</v>
      </c>
      <c r="BN292" s="270">
        <v>0</v>
      </c>
      <c r="BO292" s="270">
        <v>45</v>
      </c>
      <c r="BP292" s="270">
        <v>0</v>
      </c>
      <c r="BQ292" s="270">
        <v>0</v>
      </c>
      <c r="BR292" s="270">
        <v>0</v>
      </c>
      <c r="BS292" s="270">
        <v>0</v>
      </c>
      <c r="BT292" s="270" t="s">
        <v>1676</v>
      </c>
      <c r="BU292" s="270">
        <v>0</v>
      </c>
      <c r="BV292" s="270">
        <v>0</v>
      </c>
      <c r="BW292" s="270">
        <v>0</v>
      </c>
      <c r="BX292" s="270">
        <v>0</v>
      </c>
      <c r="BY292" s="270">
        <v>0</v>
      </c>
      <c r="BZ292" s="270">
        <v>0</v>
      </c>
      <c r="CA292" s="270">
        <v>0</v>
      </c>
      <c r="CB292" s="270">
        <v>0</v>
      </c>
      <c r="CC292" s="270">
        <v>0</v>
      </c>
      <c r="CD292" s="270">
        <v>0</v>
      </c>
      <c r="CE292" s="270">
        <v>0</v>
      </c>
      <c r="CF292" s="270">
        <v>0</v>
      </c>
      <c r="CG292" s="270">
        <v>50</v>
      </c>
      <c r="CH292" s="270">
        <v>0</v>
      </c>
      <c r="CI292" s="270">
        <v>0</v>
      </c>
      <c r="CJ292" s="270">
        <v>0</v>
      </c>
      <c r="CK292" s="270">
        <v>0</v>
      </c>
      <c r="CL292" s="270">
        <v>0</v>
      </c>
      <c r="CM292" s="270">
        <v>0</v>
      </c>
      <c r="CN292" s="270">
        <v>0</v>
      </c>
      <c r="CO292" s="270">
        <v>0</v>
      </c>
      <c r="CP292" s="270">
        <v>0</v>
      </c>
      <c r="CQ292" s="270">
        <v>0</v>
      </c>
      <c r="CR292" s="270">
        <v>0</v>
      </c>
      <c r="CS292" s="270">
        <v>0</v>
      </c>
      <c r="CT292" s="270">
        <v>0</v>
      </c>
      <c r="CU292" s="270"/>
      <c r="CV292" s="270">
        <v>0</v>
      </c>
      <c r="CW292" s="270">
        <v>0</v>
      </c>
      <c r="CX292" s="270">
        <v>0</v>
      </c>
      <c r="CY292" s="270">
        <v>0</v>
      </c>
      <c r="CZ292" s="270">
        <v>0</v>
      </c>
      <c r="DA292" s="270">
        <v>0</v>
      </c>
      <c r="DB292" s="270">
        <v>0</v>
      </c>
      <c r="DC292" s="270">
        <v>0</v>
      </c>
      <c r="DD292" s="270">
        <v>0</v>
      </c>
      <c r="DE292" s="270">
        <v>0</v>
      </c>
      <c r="DF292" s="270">
        <v>0</v>
      </c>
      <c r="DG292" s="270">
        <v>0</v>
      </c>
      <c r="DH292" s="270">
        <v>0</v>
      </c>
      <c r="DI292" s="270">
        <v>0</v>
      </c>
      <c r="DJ292" s="270">
        <v>0</v>
      </c>
      <c r="DK292" s="270">
        <v>0</v>
      </c>
      <c r="DL292" s="270">
        <v>0</v>
      </c>
      <c r="DM292" s="270">
        <v>0</v>
      </c>
      <c r="DN292" s="270">
        <v>0</v>
      </c>
      <c r="DO292" s="270">
        <v>0</v>
      </c>
      <c r="DP292" s="270">
        <v>0</v>
      </c>
      <c r="DQ292" s="270">
        <v>0</v>
      </c>
      <c r="DR292" s="270"/>
      <c r="DS292" s="270">
        <v>0</v>
      </c>
      <c r="DT292" s="270">
        <v>0</v>
      </c>
      <c r="DU292" s="270">
        <v>0</v>
      </c>
      <c r="DV292" s="270">
        <v>0</v>
      </c>
      <c r="DW292" s="270">
        <v>0</v>
      </c>
      <c r="DX292" s="270">
        <v>0</v>
      </c>
      <c r="DY292" s="270">
        <v>0</v>
      </c>
      <c r="DZ292" s="270">
        <v>0</v>
      </c>
      <c r="EA292" s="270">
        <v>0</v>
      </c>
      <c r="EB292" s="270">
        <v>0</v>
      </c>
      <c r="EC292" s="270">
        <v>0</v>
      </c>
      <c r="ED292" s="270">
        <v>0</v>
      </c>
      <c r="EE292" s="270">
        <v>0</v>
      </c>
      <c r="EF292" s="270">
        <v>0</v>
      </c>
      <c r="EG292" s="270">
        <v>0</v>
      </c>
      <c r="EH292" s="270">
        <v>0</v>
      </c>
      <c r="EI292" s="270">
        <v>0</v>
      </c>
      <c r="EJ292" s="270">
        <v>0</v>
      </c>
      <c r="EK292" s="270">
        <v>0</v>
      </c>
      <c r="EL292" s="270">
        <v>0</v>
      </c>
      <c r="EM292" s="270">
        <v>0</v>
      </c>
      <c r="EN292" s="270">
        <v>0</v>
      </c>
      <c r="EO292" s="270">
        <v>0</v>
      </c>
      <c r="EP292" s="270">
        <v>0</v>
      </c>
      <c r="EQ292" s="270">
        <v>0</v>
      </c>
      <c r="ER292" s="270">
        <v>0</v>
      </c>
      <c r="ES292" s="270">
        <v>0</v>
      </c>
      <c r="ET292" s="270">
        <v>0</v>
      </c>
      <c r="EU292" s="270">
        <v>0</v>
      </c>
      <c r="EV292" s="270">
        <v>0</v>
      </c>
      <c r="EW292" s="270">
        <v>0</v>
      </c>
      <c r="EX292" s="270">
        <v>0</v>
      </c>
      <c r="EY292" s="270">
        <v>0</v>
      </c>
      <c r="EZ292" s="270">
        <v>0</v>
      </c>
      <c r="FA292" s="270">
        <v>0</v>
      </c>
      <c r="FB292" s="270">
        <v>0</v>
      </c>
      <c r="FC292" s="270">
        <v>0</v>
      </c>
      <c r="FD292" s="270">
        <v>0</v>
      </c>
      <c r="FE292" s="270">
        <v>0</v>
      </c>
      <c r="FF292" s="270">
        <v>0</v>
      </c>
      <c r="FG292" s="270"/>
      <c r="FH292" s="270">
        <v>0</v>
      </c>
      <c r="FI292" s="270"/>
      <c r="FJ292" s="270">
        <v>0</v>
      </c>
      <c r="FK292" s="270">
        <v>0</v>
      </c>
      <c r="FL292" s="270">
        <v>0</v>
      </c>
      <c r="FM292" s="270">
        <v>50</v>
      </c>
      <c r="FN292" s="270">
        <v>0</v>
      </c>
      <c r="FO292" s="351">
        <v>50</v>
      </c>
      <c r="FP292" s="351">
        <v>0</v>
      </c>
      <c r="FQ292" s="351">
        <v>0</v>
      </c>
      <c r="FR292" s="13"/>
      <c r="FS292" s="270"/>
      <c r="FT292" s="270"/>
      <c r="FU292" s="270"/>
      <c r="FV292" s="270"/>
      <c r="FW292" s="270"/>
      <c r="FX292" s="270"/>
      <c r="FY292" s="270"/>
      <c r="FZ292" s="270"/>
      <c r="GA292" s="270"/>
      <c r="GB292" s="270"/>
      <c r="GC292" s="270"/>
      <c r="GD292" s="270"/>
      <c r="GE292" s="270"/>
      <c r="GF292" s="270"/>
      <c r="GG292" s="270"/>
      <c r="GH292" s="270"/>
      <c r="GI292" s="270"/>
      <c r="GJ292" s="270"/>
      <c r="GK292" s="270"/>
      <c r="GL292" s="270"/>
      <c r="GM292" s="270"/>
      <c r="GN292" s="270"/>
      <c r="GO292" s="270"/>
      <c r="GP292" s="270"/>
      <c r="GQ292" s="270"/>
      <c r="GR292" s="270"/>
      <c r="GS292" s="270"/>
      <c r="GT292" s="270"/>
      <c r="GU292" s="270"/>
      <c r="GV292" s="270"/>
      <c r="GW292" s="270"/>
      <c r="GX292" s="270"/>
      <c r="GY292" s="270"/>
      <c r="GZ292" s="270"/>
      <c r="HA292" s="270"/>
      <c r="HB292" s="270"/>
      <c r="HC292" s="270"/>
      <c r="HD292" s="270"/>
      <c r="HE292" s="270"/>
      <c r="HF292" s="270"/>
      <c r="HG292" s="270"/>
      <c r="HH292" s="270"/>
      <c r="HI292" s="270"/>
      <c r="HJ292" s="270"/>
      <c r="HK292" s="270"/>
      <c r="HL292" s="270"/>
      <c r="HM292" s="270"/>
      <c r="HN292" s="270"/>
      <c r="HO292" s="270"/>
      <c r="HP292" s="270"/>
      <c r="HQ292" s="270"/>
      <c r="HR292" s="270"/>
      <c r="HS292" s="270"/>
      <c r="HT292" s="270"/>
      <c r="HU292" s="270"/>
      <c r="HV292" s="270"/>
      <c r="HW292" s="270"/>
      <c r="HX292" s="270"/>
      <c r="HY292" s="270"/>
      <c r="HZ292" s="270"/>
      <c r="IA292" s="270"/>
      <c r="IB292" s="270"/>
      <c r="IC292" s="270"/>
      <c r="ID292" s="270"/>
      <c r="IE292" s="270"/>
      <c r="IF292" s="270"/>
      <c r="IG292" s="270"/>
      <c r="IH292" s="270"/>
    </row>
    <row r="293" spans="1:242" ht="12.75" customHeight="1" x14ac:dyDescent="0.2">
      <c r="A293" s="374" t="s">
        <v>1390</v>
      </c>
      <c r="B293" s="270">
        <v>295</v>
      </c>
      <c r="C293" s="270">
        <v>295</v>
      </c>
      <c r="D293" s="270">
        <v>165</v>
      </c>
      <c r="E293" s="270">
        <v>130</v>
      </c>
      <c r="F293" s="270">
        <v>0</v>
      </c>
      <c r="G293" s="270">
        <v>0</v>
      </c>
      <c r="H293" s="270">
        <v>295</v>
      </c>
      <c r="I293" s="270">
        <v>0</v>
      </c>
      <c r="J293" s="270">
        <v>295</v>
      </c>
      <c r="K293" s="270">
        <v>0</v>
      </c>
      <c r="L293" s="270">
        <v>0</v>
      </c>
      <c r="M293" s="270">
        <v>0</v>
      </c>
      <c r="N293" s="270">
        <v>0</v>
      </c>
      <c r="O293" s="270">
        <v>0</v>
      </c>
      <c r="P293" s="270">
        <v>0</v>
      </c>
      <c r="Q293" s="270">
        <v>0</v>
      </c>
      <c r="R293" s="270">
        <v>0</v>
      </c>
      <c r="S293" s="270">
        <v>0</v>
      </c>
      <c r="T293" s="270">
        <v>0</v>
      </c>
      <c r="U293" s="270">
        <v>0</v>
      </c>
      <c r="V293" s="270">
        <v>0</v>
      </c>
      <c r="W293" s="270">
        <v>0</v>
      </c>
      <c r="X293" s="270">
        <v>67.831081080000004</v>
      </c>
      <c r="Y293" s="270">
        <v>0</v>
      </c>
      <c r="Z293" s="270">
        <v>10</v>
      </c>
      <c r="AA293" s="270">
        <v>25</v>
      </c>
      <c r="AB293" s="270">
        <v>35</v>
      </c>
      <c r="AC293" s="270">
        <v>100</v>
      </c>
      <c r="AD293" s="270">
        <v>115</v>
      </c>
      <c r="AE293" s="270">
        <v>10</v>
      </c>
      <c r="AF293" s="270">
        <v>0</v>
      </c>
      <c r="AG293" s="270">
        <v>0</v>
      </c>
      <c r="AH293" s="270">
        <v>0</v>
      </c>
      <c r="AI293" s="270">
        <v>0</v>
      </c>
      <c r="AJ293" s="270">
        <v>0</v>
      </c>
      <c r="AK293" s="270">
        <v>0</v>
      </c>
      <c r="AL293" s="270">
        <v>0</v>
      </c>
      <c r="AM293" s="270">
        <v>0</v>
      </c>
      <c r="AN293" s="270">
        <v>0</v>
      </c>
      <c r="AO293" s="270">
        <v>0</v>
      </c>
      <c r="AP293" s="270">
        <v>0</v>
      </c>
      <c r="AQ293" s="270">
        <v>0</v>
      </c>
      <c r="AR293" s="270">
        <v>0</v>
      </c>
      <c r="AS293" s="270">
        <v>0</v>
      </c>
      <c r="AT293" s="270">
        <v>0</v>
      </c>
      <c r="AU293" s="270">
        <v>0</v>
      </c>
      <c r="AV293" s="270">
        <v>295</v>
      </c>
      <c r="AW293" s="270">
        <v>0</v>
      </c>
      <c r="AX293" s="270">
        <v>0</v>
      </c>
      <c r="AY293" s="270">
        <v>0</v>
      </c>
      <c r="AZ293" s="270">
        <v>0</v>
      </c>
      <c r="BA293" s="270">
        <v>0</v>
      </c>
      <c r="BB293" s="270">
        <v>0</v>
      </c>
      <c r="BC293" s="270">
        <v>0</v>
      </c>
      <c r="BD293" s="270">
        <v>0</v>
      </c>
      <c r="BE293" s="270">
        <v>0</v>
      </c>
      <c r="BF293" s="270">
        <v>0</v>
      </c>
      <c r="BG293" s="270">
        <v>0</v>
      </c>
      <c r="BH293" s="270">
        <v>0</v>
      </c>
      <c r="BI293" s="270">
        <v>0</v>
      </c>
      <c r="BJ293" s="270">
        <v>0</v>
      </c>
      <c r="BK293" s="270">
        <v>0</v>
      </c>
      <c r="BL293" s="270">
        <v>0</v>
      </c>
      <c r="BM293" s="270">
        <v>0</v>
      </c>
      <c r="BN293" s="270">
        <v>0</v>
      </c>
      <c r="BO293" s="270">
        <v>0</v>
      </c>
      <c r="BP293" s="270">
        <v>0</v>
      </c>
      <c r="BQ293" s="270">
        <v>0</v>
      </c>
      <c r="BR293" s="270">
        <v>0</v>
      </c>
      <c r="BS293" s="270">
        <v>0</v>
      </c>
      <c r="BT293" s="270">
        <v>295</v>
      </c>
      <c r="BU293" s="270">
        <v>0</v>
      </c>
      <c r="BV293" s="270">
        <v>0</v>
      </c>
      <c r="BW293" s="270">
        <v>0</v>
      </c>
      <c r="BX293" s="270">
        <v>0</v>
      </c>
      <c r="BY293" s="270">
        <v>0</v>
      </c>
      <c r="BZ293" s="270">
        <v>0</v>
      </c>
      <c r="CA293" s="270">
        <v>0</v>
      </c>
      <c r="CB293" s="270">
        <v>0</v>
      </c>
      <c r="CC293" s="270">
        <v>0</v>
      </c>
      <c r="CD293" s="270">
        <v>0</v>
      </c>
      <c r="CE293" s="270">
        <v>0</v>
      </c>
      <c r="CF293" s="270">
        <v>0</v>
      </c>
      <c r="CG293" s="270">
        <v>295</v>
      </c>
      <c r="CH293" s="270">
        <v>0</v>
      </c>
      <c r="CI293" s="270">
        <v>0</v>
      </c>
      <c r="CJ293" s="270">
        <v>0</v>
      </c>
      <c r="CK293" s="270">
        <v>0</v>
      </c>
      <c r="CL293" s="270">
        <v>0</v>
      </c>
      <c r="CM293" s="270">
        <v>0</v>
      </c>
      <c r="CN293" s="270">
        <v>0</v>
      </c>
      <c r="CO293" s="270">
        <v>0</v>
      </c>
      <c r="CP293" s="270">
        <v>0</v>
      </c>
      <c r="CQ293" s="270">
        <v>0</v>
      </c>
      <c r="CR293" s="270">
        <v>0</v>
      </c>
      <c r="CS293" s="270">
        <v>0</v>
      </c>
      <c r="CT293" s="270">
        <v>0</v>
      </c>
      <c r="CU293" s="270"/>
      <c r="CV293" s="270">
        <v>0</v>
      </c>
      <c r="CW293" s="270">
        <v>0</v>
      </c>
      <c r="CX293" s="270">
        <v>0</v>
      </c>
      <c r="CY293" s="270">
        <v>0</v>
      </c>
      <c r="CZ293" s="270">
        <v>0</v>
      </c>
      <c r="DA293" s="270">
        <v>0</v>
      </c>
      <c r="DB293" s="270">
        <v>0</v>
      </c>
      <c r="DC293" s="270">
        <v>0</v>
      </c>
      <c r="DD293" s="270">
        <v>0</v>
      </c>
      <c r="DE293" s="270">
        <v>0</v>
      </c>
      <c r="DF293" s="270">
        <v>0</v>
      </c>
      <c r="DG293" s="270">
        <v>0</v>
      </c>
      <c r="DH293" s="270">
        <v>0</v>
      </c>
      <c r="DI293" s="270">
        <v>0</v>
      </c>
      <c r="DJ293" s="270">
        <v>0</v>
      </c>
      <c r="DK293" s="270">
        <v>0</v>
      </c>
      <c r="DL293" s="270">
        <v>0</v>
      </c>
      <c r="DM293" s="270">
        <v>0</v>
      </c>
      <c r="DN293" s="270">
        <v>0</v>
      </c>
      <c r="DO293" s="270">
        <v>0</v>
      </c>
      <c r="DP293" s="270">
        <v>0</v>
      </c>
      <c r="DQ293" s="270">
        <v>0</v>
      </c>
      <c r="DR293" s="270"/>
      <c r="DS293" s="270">
        <v>0</v>
      </c>
      <c r="DT293" s="270">
        <v>295</v>
      </c>
      <c r="DU293" s="270">
        <v>0</v>
      </c>
      <c r="DV293" s="270">
        <v>0</v>
      </c>
      <c r="DW293" s="270">
        <v>0</v>
      </c>
      <c r="DX293" s="270">
        <v>0</v>
      </c>
      <c r="DY293" s="270">
        <v>0</v>
      </c>
      <c r="DZ293" s="270">
        <v>0</v>
      </c>
      <c r="EA293" s="270">
        <v>0</v>
      </c>
      <c r="EB293" s="270">
        <v>0</v>
      </c>
      <c r="EC293" s="270">
        <v>0</v>
      </c>
      <c r="ED293" s="270">
        <v>0</v>
      </c>
      <c r="EE293" s="270">
        <v>0</v>
      </c>
      <c r="EF293" s="270">
        <v>0</v>
      </c>
      <c r="EG293" s="270">
        <v>0</v>
      </c>
      <c r="EH293" s="270">
        <v>0</v>
      </c>
      <c r="EI293" s="270">
        <v>0</v>
      </c>
      <c r="EJ293" s="270">
        <v>0</v>
      </c>
      <c r="EK293" s="270">
        <v>0</v>
      </c>
      <c r="EL293" s="270">
        <v>0</v>
      </c>
      <c r="EM293" s="270">
        <v>0</v>
      </c>
      <c r="EN293" s="270">
        <v>0</v>
      </c>
      <c r="EO293" s="270">
        <v>0</v>
      </c>
      <c r="EP293" s="270">
        <v>0</v>
      </c>
      <c r="EQ293" s="270">
        <v>0</v>
      </c>
      <c r="ER293" s="270">
        <v>0</v>
      </c>
      <c r="ES293" s="270">
        <v>0</v>
      </c>
      <c r="ET293" s="270">
        <v>0</v>
      </c>
      <c r="EU293" s="270">
        <v>0</v>
      </c>
      <c r="EV293" s="270">
        <v>0</v>
      </c>
      <c r="EW293" s="270">
        <v>0</v>
      </c>
      <c r="EX293" s="270">
        <v>0</v>
      </c>
      <c r="EY293" s="270">
        <v>0</v>
      </c>
      <c r="EZ293" s="270">
        <v>0</v>
      </c>
      <c r="FA293" s="270">
        <v>0</v>
      </c>
      <c r="FB293" s="270">
        <v>0</v>
      </c>
      <c r="FC293" s="270">
        <v>0</v>
      </c>
      <c r="FD293" s="270">
        <v>0</v>
      </c>
      <c r="FE293" s="270">
        <v>0</v>
      </c>
      <c r="FF293" s="270">
        <v>0</v>
      </c>
      <c r="FG293" s="270"/>
      <c r="FH293" s="270">
        <v>0</v>
      </c>
      <c r="FI293" s="270"/>
      <c r="FJ293" s="270">
        <v>0</v>
      </c>
      <c r="FK293" s="270">
        <v>0</v>
      </c>
      <c r="FL293" s="270">
        <v>0</v>
      </c>
      <c r="FM293" s="270">
        <v>0</v>
      </c>
      <c r="FN293" s="270">
        <v>0</v>
      </c>
      <c r="FO293" s="351">
        <v>295</v>
      </c>
      <c r="FP293" s="351">
        <v>0</v>
      </c>
      <c r="FQ293" s="351">
        <v>0</v>
      </c>
      <c r="FR293" s="13"/>
      <c r="FS293" s="270"/>
      <c r="FT293" s="270"/>
      <c r="FU293" s="270"/>
      <c r="FV293" s="270"/>
      <c r="FW293" s="270"/>
      <c r="FX293" s="270"/>
      <c r="FY293" s="270"/>
      <c r="FZ293" s="270"/>
      <c r="GA293" s="270"/>
      <c r="GB293" s="270"/>
      <c r="GC293" s="270"/>
      <c r="GD293" s="270"/>
      <c r="GE293" s="270"/>
      <c r="GF293" s="270"/>
      <c r="GG293" s="270"/>
      <c r="GH293" s="270"/>
      <c r="GI293" s="270"/>
      <c r="GJ293" s="270"/>
      <c r="GK293" s="270"/>
      <c r="GL293" s="270"/>
      <c r="GM293" s="270"/>
      <c r="GN293" s="270"/>
      <c r="GO293" s="270"/>
      <c r="GP293" s="270"/>
      <c r="GQ293" s="270"/>
      <c r="GR293" s="270"/>
      <c r="GS293" s="270"/>
      <c r="GT293" s="270"/>
      <c r="GU293" s="270"/>
      <c r="GV293" s="270"/>
      <c r="GW293" s="270"/>
      <c r="GX293" s="270"/>
      <c r="GY293" s="270"/>
      <c r="GZ293" s="270"/>
      <c r="HA293" s="270"/>
      <c r="HB293" s="270"/>
      <c r="HC293" s="270"/>
      <c r="HD293" s="270"/>
      <c r="HE293" s="270"/>
      <c r="HF293" s="270"/>
      <c r="HG293" s="270"/>
      <c r="HH293" s="270"/>
      <c r="HI293" s="270"/>
      <c r="HJ293" s="270"/>
      <c r="HK293" s="270"/>
      <c r="HL293" s="270"/>
      <c r="HM293" s="270"/>
      <c r="HN293" s="270"/>
      <c r="HO293" s="270"/>
      <c r="HP293" s="270"/>
      <c r="HQ293" s="270"/>
      <c r="HR293" s="270"/>
      <c r="HS293" s="270"/>
      <c r="HT293" s="270"/>
      <c r="HU293" s="270"/>
      <c r="HV293" s="270"/>
      <c r="HW293" s="270"/>
      <c r="HX293" s="270"/>
      <c r="HY293" s="270"/>
      <c r="HZ293" s="270"/>
      <c r="IA293" s="270"/>
      <c r="IB293" s="270"/>
      <c r="IC293" s="270"/>
      <c r="ID293" s="270"/>
      <c r="IE293" s="270"/>
      <c r="IF293" s="270"/>
      <c r="IG293" s="270"/>
      <c r="IH293" s="270"/>
    </row>
    <row r="294" spans="1:242" ht="12.75" customHeight="1" x14ac:dyDescent="0.2">
      <c r="A294" s="374" t="s">
        <v>1552</v>
      </c>
      <c r="B294" s="270">
        <v>1360</v>
      </c>
      <c r="C294" s="270">
        <v>1360</v>
      </c>
      <c r="D294" s="270">
        <v>750</v>
      </c>
      <c r="E294" s="270">
        <v>610</v>
      </c>
      <c r="F294" s="270">
        <v>0</v>
      </c>
      <c r="G294" s="270">
        <v>0</v>
      </c>
      <c r="H294" s="270">
        <v>1360</v>
      </c>
      <c r="I294" s="270">
        <v>0</v>
      </c>
      <c r="J294" s="270">
        <v>1360</v>
      </c>
      <c r="K294" s="270">
        <v>0</v>
      </c>
      <c r="L294" s="270">
        <v>0</v>
      </c>
      <c r="M294" s="270">
        <v>0</v>
      </c>
      <c r="N294" s="270">
        <v>0</v>
      </c>
      <c r="O294" s="270">
        <v>0</v>
      </c>
      <c r="P294" s="270">
        <v>0</v>
      </c>
      <c r="Q294" s="270">
        <v>0</v>
      </c>
      <c r="R294" s="270">
        <v>0</v>
      </c>
      <c r="S294" s="270">
        <v>0</v>
      </c>
      <c r="T294" s="270">
        <v>0</v>
      </c>
      <c r="U294" s="270">
        <v>0</v>
      </c>
      <c r="V294" s="270">
        <v>0</v>
      </c>
      <c r="W294" s="270">
        <v>0</v>
      </c>
      <c r="X294" s="270">
        <v>68.371050699999998</v>
      </c>
      <c r="Y294" s="270" t="s">
        <v>1676</v>
      </c>
      <c r="Z294" s="270">
        <v>35</v>
      </c>
      <c r="AA294" s="270">
        <v>95</v>
      </c>
      <c r="AB294" s="270">
        <v>225</v>
      </c>
      <c r="AC294" s="270">
        <v>445</v>
      </c>
      <c r="AD294" s="270">
        <v>500</v>
      </c>
      <c r="AE294" s="270">
        <v>60</v>
      </c>
      <c r="AF294" s="270">
        <v>0</v>
      </c>
      <c r="AG294" s="270">
        <v>0</v>
      </c>
      <c r="AH294" s="270">
        <v>0</v>
      </c>
      <c r="AI294" s="270">
        <v>0</v>
      </c>
      <c r="AJ294" s="270">
        <v>0</v>
      </c>
      <c r="AK294" s="270">
        <v>0</v>
      </c>
      <c r="AL294" s="270">
        <v>0</v>
      </c>
      <c r="AM294" s="270">
        <v>0</v>
      </c>
      <c r="AN294" s="270">
        <v>0</v>
      </c>
      <c r="AO294" s="270">
        <v>0</v>
      </c>
      <c r="AP294" s="270">
        <v>0</v>
      </c>
      <c r="AQ294" s="270">
        <v>0</v>
      </c>
      <c r="AR294" s="270">
        <v>0</v>
      </c>
      <c r="AS294" s="270">
        <v>0</v>
      </c>
      <c r="AT294" s="270">
        <v>0</v>
      </c>
      <c r="AU294" s="270">
        <v>0</v>
      </c>
      <c r="AV294" s="270">
        <v>1360</v>
      </c>
      <c r="AW294" s="270">
        <v>0</v>
      </c>
      <c r="AX294" s="270">
        <v>0</v>
      </c>
      <c r="AY294" s="270">
        <v>0</v>
      </c>
      <c r="AZ294" s="270">
        <v>0</v>
      </c>
      <c r="BA294" s="270">
        <v>0</v>
      </c>
      <c r="BB294" s="270">
        <v>0</v>
      </c>
      <c r="BC294" s="270">
        <v>0</v>
      </c>
      <c r="BD294" s="270">
        <v>0</v>
      </c>
      <c r="BE294" s="270">
        <v>0</v>
      </c>
      <c r="BF294" s="270">
        <v>0</v>
      </c>
      <c r="BG294" s="270">
        <v>0</v>
      </c>
      <c r="BH294" s="270">
        <v>0</v>
      </c>
      <c r="BI294" s="270">
        <v>0</v>
      </c>
      <c r="BJ294" s="270">
        <v>0</v>
      </c>
      <c r="BK294" s="270">
        <v>0</v>
      </c>
      <c r="BL294" s="270">
        <v>0</v>
      </c>
      <c r="BM294" s="270">
        <v>0</v>
      </c>
      <c r="BN294" s="270">
        <v>0</v>
      </c>
      <c r="BO294" s="270">
        <v>0</v>
      </c>
      <c r="BP294" s="270">
        <v>0</v>
      </c>
      <c r="BQ294" s="270">
        <v>0</v>
      </c>
      <c r="BR294" s="270">
        <v>0</v>
      </c>
      <c r="BS294" s="270">
        <v>0</v>
      </c>
      <c r="BT294" s="270">
        <v>1360</v>
      </c>
      <c r="BU294" s="270">
        <v>0</v>
      </c>
      <c r="BV294" s="270">
        <v>0</v>
      </c>
      <c r="BW294" s="270">
        <v>0</v>
      </c>
      <c r="BX294" s="270">
        <v>0</v>
      </c>
      <c r="BY294" s="270">
        <v>0</v>
      </c>
      <c r="BZ294" s="270">
        <v>0</v>
      </c>
      <c r="CA294" s="270">
        <v>0</v>
      </c>
      <c r="CB294" s="270">
        <v>0</v>
      </c>
      <c r="CC294" s="270">
        <v>0</v>
      </c>
      <c r="CD294" s="270">
        <v>0</v>
      </c>
      <c r="CE294" s="270">
        <v>0</v>
      </c>
      <c r="CF294" s="270">
        <v>0</v>
      </c>
      <c r="CG294" s="270">
        <v>1360</v>
      </c>
      <c r="CH294" s="270">
        <v>0</v>
      </c>
      <c r="CI294" s="270">
        <v>0</v>
      </c>
      <c r="CJ294" s="270">
        <v>0</v>
      </c>
      <c r="CK294" s="270">
        <v>0</v>
      </c>
      <c r="CL294" s="270">
        <v>0</v>
      </c>
      <c r="CM294" s="270">
        <v>0</v>
      </c>
      <c r="CN294" s="270">
        <v>0</v>
      </c>
      <c r="CO294" s="270">
        <v>0</v>
      </c>
      <c r="CP294" s="270">
        <v>0</v>
      </c>
      <c r="CQ294" s="270">
        <v>0</v>
      </c>
      <c r="CR294" s="270">
        <v>0</v>
      </c>
      <c r="CS294" s="270">
        <v>0</v>
      </c>
      <c r="CT294" s="270">
        <v>0</v>
      </c>
      <c r="CU294" s="270"/>
      <c r="CV294" s="270">
        <v>0</v>
      </c>
      <c r="CW294" s="270">
        <v>0</v>
      </c>
      <c r="CX294" s="270">
        <v>0</v>
      </c>
      <c r="CY294" s="270">
        <v>0</v>
      </c>
      <c r="CZ294" s="270">
        <v>0</v>
      </c>
      <c r="DA294" s="270">
        <v>0</v>
      </c>
      <c r="DB294" s="270">
        <v>0</v>
      </c>
      <c r="DC294" s="270">
        <v>0</v>
      </c>
      <c r="DD294" s="270">
        <v>0</v>
      </c>
      <c r="DE294" s="270">
        <v>0</v>
      </c>
      <c r="DF294" s="270">
        <v>0</v>
      </c>
      <c r="DG294" s="270">
        <v>0</v>
      </c>
      <c r="DH294" s="270">
        <v>0</v>
      </c>
      <c r="DI294" s="270">
        <v>0</v>
      </c>
      <c r="DJ294" s="270">
        <v>0</v>
      </c>
      <c r="DK294" s="270">
        <v>0</v>
      </c>
      <c r="DL294" s="270">
        <v>0</v>
      </c>
      <c r="DM294" s="270">
        <v>0</v>
      </c>
      <c r="DN294" s="270">
        <v>0</v>
      </c>
      <c r="DO294" s="270">
        <v>0</v>
      </c>
      <c r="DP294" s="270">
        <v>0</v>
      </c>
      <c r="DQ294" s="270">
        <v>0</v>
      </c>
      <c r="DR294" s="270"/>
      <c r="DS294" s="270">
        <v>0</v>
      </c>
      <c r="DT294" s="270">
        <v>1360</v>
      </c>
      <c r="DU294" s="270">
        <v>0</v>
      </c>
      <c r="DV294" s="270">
        <v>0</v>
      </c>
      <c r="DW294" s="270">
        <v>0</v>
      </c>
      <c r="DX294" s="270">
        <v>0</v>
      </c>
      <c r="DY294" s="270">
        <v>0</v>
      </c>
      <c r="DZ294" s="270">
        <v>0</v>
      </c>
      <c r="EA294" s="270">
        <v>0</v>
      </c>
      <c r="EB294" s="270">
        <v>0</v>
      </c>
      <c r="EC294" s="270">
        <v>0</v>
      </c>
      <c r="ED294" s="270">
        <v>0</v>
      </c>
      <c r="EE294" s="270">
        <v>0</v>
      </c>
      <c r="EF294" s="270">
        <v>0</v>
      </c>
      <c r="EG294" s="270">
        <v>0</v>
      </c>
      <c r="EH294" s="270">
        <v>0</v>
      </c>
      <c r="EI294" s="270">
        <v>0</v>
      </c>
      <c r="EJ294" s="270">
        <v>0</v>
      </c>
      <c r="EK294" s="270">
        <v>0</v>
      </c>
      <c r="EL294" s="270">
        <v>0</v>
      </c>
      <c r="EM294" s="270">
        <v>0</v>
      </c>
      <c r="EN294" s="270">
        <v>0</v>
      </c>
      <c r="EO294" s="270">
        <v>0</v>
      </c>
      <c r="EP294" s="270">
        <v>0</v>
      </c>
      <c r="EQ294" s="270">
        <v>0</v>
      </c>
      <c r="ER294" s="270">
        <v>0</v>
      </c>
      <c r="ES294" s="270">
        <v>0</v>
      </c>
      <c r="ET294" s="270">
        <v>0</v>
      </c>
      <c r="EU294" s="270">
        <v>0</v>
      </c>
      <c r="EV294" s="270">
        <v>0</v>
      </c>
      <c r="EW294" s="270">
        <v>0</v>
      </c>
      <c r="EX294" s="270">
        <v>0</v>
      </c>
      <c r="EY294" s="270">
        <v>0</v>
      </c>
      <c r="EZ294" s="270">
        <v>0</v>
      </c>
      <c r="FA294" s="270">
        <v>0</v>
      </c>
      <c r="FB294" s="270">
        <v>0</v>
      </c>
      <c r="FC294" s="270">
        <v>0</v>
      </c>
      <c r="FD294" s="270">
        <v>0</v>
      </c>
      <c r="FE294" s="270">
        <v>0</v>
      </c>
      <c r="FF294" s="270">
        <v>0</v>
      </c>
      <c r="FG294" s="270"/>
      <c r="FH294" s="270">
        <v>0</v>
      </c>
      <c r="FI294" s="270"/>
      <c r="FJ294" s="270">
        <v>0</v>
      </c>
      <c r="FK294" s="270">
        <v>0</v>
      </c>
      <c r="FL294" s="270">
        <v>0</v>
      </c>
      <c r="FM294" s="270">
        <v>0</v>
      </c>
      <c r="FN294" s="270">
        <v>0</v>
      </c>
      <c r="FO294" s="351">
        <v>1360</v>
      </c>
      <c r="FP294" s="351">
        <v>0</v>
      </c>
      <c r="FQ294" s="351">
        <v>0</v>
      </c>
      <c r="FR294" s="13"/>
      <c r="FS294" s="270"/>
      <c r="FT294" s="270"/>
      <c r="FU294" s="270"/>
      <c r="FV294" s="270"/>
      <c r="FW294" s="270"/>
      <c r="FX294" s="270"/>
      <c r="FY294" s="270"/>
      <c r="FZ294" s="270"/>
      <c r="GA294" s="270"/>
      <c r="GB294" s="270"/>
      <c r="GC294" s="270"/>
      <c r="GD294" s="270"/>
      <c r="GE294" s="270"/>
      <c r="GF294" s="270"/>
      <c r="GG294" s="270"/>
      <c r="GH294" s="270"/>
      <c r="GI294" s="270"/>
      <c r="GJ294" s="270"/>
      <c r="GK294" s="270"/>
      <c r="GL294" s="270"/>
      <c r="GM294" s="270"/>
      <c r="GN294" s="270"/>
      <c r="GO294" s="270"/>
      <c r="GP294" s="270"/>
      <c r="GQ294" s="270"/>
      <c r="GR294" s="270"/>
      <c r="GS294" s="270"/>
      <c r="GT294" s="270"/>
      <c r="GU294" s="270"/>
      <c r="GV294" s="270"/>
      <c r="GW294" s="270"/>
      <c r="GX294" s="270"/>
      <c r="GY294" s="270"/>
      <c r="GZ294" s="270"/>
      <c r="HA294" s="270"/>
      <c r="HB294" s="270"/>
      <c r="HC294" s="270"/>
      <c r="HD294" s="270"/>
      <c r="HE294" s="270"/>
      <c r="HF294" s="270"/>
      <c r="HG294" s="270"/>
      <c r="HH294" s="270"/>
      <c r="HI294" s="270"/>
      <c r="HJ294" s="270"/>
      <c r="HK294" s="270"/>
      <c r="HL294" s="270"/>
      <c r="HM294" s="270"/>
      <c r="HN294" s="270"/>
      <c r="HO294" s="270"/>
      <c r="HP294" s="270"/>
      <c r="HQ294" s="270"/>
      <c r="HR294" s="270"/>
      <c r="HS294" s="270"/>
      <c r="HT294" s="270"/>
      <c r="HU294" s="270"/>
      <c r="HV294" s="270"/>
      <c r="HW294" s="270"/>
      <c r="HX294" s="270"/>
      <c r="HY294" s="270"/>
      <c r="HZ294" s="270"/>
      <c r="IA294" s="270"/>
      <c r="IB294" s="270"/>
      <c r="IC294" s="270"/>
      <c r="ID294" s="270"/>
      <c r="IE294" s="270"/>
      <c r="IF294" s="270"/>
      <c r="IG294" s="270"/>
      <c r="IH294" s="270"/>
    </row>
    <row r="295" spans="1:242" ht="12.75" customHeight="1" x14ac:dyDescent="0.2">
      <c r="A295" s="374" t="s">
        <v>600</v>
      </c>
      <c r="B295" s="270">
        <v>4715</v>
      </c>
      <c r="C295" s="270">
        <v>2555</v>
      </c>
      <c r="D295" s="270">
        <v>1100</v>
      </c>
      <c r="E295" s="270">
        <v>1455</v>
      </c>
      <c r="F295" s="270">
        <v>0</v>
      </c>
      <c r="G295" s="270">
        <v>0</v>
      </c>
      <c r="H295" s="270">
        <v>2555</v>
      </c>
      <c r="I295" s="270">
        <v>480</v>
      </c>
      <c r="J295" s="270">
        <v>4235</v>
      </c>
      <c r="K295" s="270">
        <v>970</v>
      </c>
      <c r="L295" s="270">
        <v>54.052505969999999</v>
      </c>
      <c r="M295" s="270">
        <v>50</v>
      </c>
      <c r="N295" s="270">
        <v>460</v>
      </c>
      <c r="O295" s="270">
        <v>1055</v>
      </c>
      <c r="P295" s="270">
        <v>770</v>
      </c>
      <c r="Q295" s="270">
        <v>225</v>
      </c>
      <c r="R295" s="270" t="s">
        <v>1676</v>
      </c>
      <c r="S295" s="270">
        <v>0</v>
      </c>
      <c r="T295" s="270">
        <v>0</v>
      </c>
      <c r="U295" s="270">
        <v>0</v>
      </c>
      <c r="V295" s="270">
        <v>2.0249999999999999</v>
      </c>
      <c r="W295" s="270">
        <v>2</v>
      </c>
      <c r="X295" s="270">
        <v>53.725710650000003</v>
      </c>
      <c r="Y295" s="270">
        <v>0</v>
      </c>
      <c r="Z295" s="270">
        <v>340</v>
      </c>
      <c r="AA295" s="270">
        <v>1010</v>
      </c>
      <c r="AB295" s="270">
        <v>1670</v>
      </c>
      <c r="AC295" s="270">
        <v>1250</v>
      </c>
      <c r="AD295" s="270">
        <v>435</v>
      </c>
      <c r="AE295" s="270">
        <v>10</v>
      </c>
      <c r="AF295" s="270">
        <v>1320</v>
      </c>
      <c r="AG295" s="270">
        <v>15</v>
      </c>
      <c r="AH295" s="270">
        <v>35</v>
      </c>
      <c r="AI295" s="270">
        <v>50</v>
      </c>
      <c r="AJ295" s="270">
        <v>185</v>
      </c>
      <c r="AK295" s="270">
        <v>50</v>
      </c>
      <c r="AL295" s="270" t="s">
        <v>1676</v>
      </c>
      <c r="AM295" s="270">
        <v>10</v>
      </c>
      <c r="AN295" s="270">
        <v>45</v>
      </c>
      <c r="AO295" s="270">
        <v>0</v>
      </c>
      <c r="AP295" s="270">
        <v>0</v>
      </c>
      <c r="AQ295" s="270">
        <v>10</v>
      </c>
      <c r="AR295" s="270" t="s">
        <v>1676</v>
      </c>
      <c r="AS295" s="270">
        <v>40</v>
      </c>
      <c r="AT295" s="270">
        <v>280</v>
      </c>
      <c r="AU295" s="270">
        <v>0</v>
      </c>
      <c r="AV295" s="270">
        <v>105</v>
      </c>
      <c r="AW295" s="270">
        <v>905</v>
      </c>
      <c r="AX295" s="270">
        <v>90</v>
      </c>
      <c r="AY295" s="270">
        <v>190</v>
      </c>
      <c r="AZ295" s="270">
        <v>1370</v>
      </c>
      <c r="BA295" s="270">
        <v>10</v>
      </c>
      <c r="BB295" s="270" t="s">
        <v>1676</v>
      </c>
      <c r="BC295" s="270" t="s">
        <v>1676</v>
      </c>
      <c r="BD295" s="270">
        <v>75</v>
      </c>
      <c r="BE295" s="270">
        <v>0</v>
      </c>
      <c r="BF295" s="270">
        <v>35</v>
      </c>
      <c r="BG295" s="270">
        <v>0</v>
      </c>
      <c r="BH295" s="270">
        <v>85</v>
      </c>
      <c r="BI295" s="270">
        <v>15</v>
      </c>
      <c r="BJ295" s="270">
        <v>35</v>
      </c>
      <c r="BK295" s="270">
        <v>0</v>
      </c>
      <c r="BL295" s="270">
        <v>185</v>
      </c>
      <c r="BM295" s="270">
        <v>190</v>
      </c>
      <c r="BN295" s="270">
        <v>55</v>
      </c>
      <c r="BO295" s="270">
        <v>1615</v>
      </c>
      <c r="BP295" s="270">
        <v>220</v>
      </c>
      <c r="BQ295" s="270">
        <v>0</v>
      </c>
      <c r="BR295" s="270">
        <v>0</v>
      </c>
      <c r="BS295" s="270" t="s">
        <v>1676</v>
      </c>
      <c r="BT295" s="270">
        <v>25</v>
      </c>
      <c r="BU295" s="270">
        <v>10</v>
      </c>
      <c r="BV295" s="270">
        <v>0</v>
      </c>
      <c r="BW295" s="270">
        <v>10</v>
      </c>
      <c r="BX295" s="270" t="s">
        <v>1676</v>
      </c>
      <c r="BY295" s="270">
        <v>10</v>
      </c>
      <c r="BZ295" s="270">
        <v>0</v>
      </c>
      <c r="CA295" s="270">
        <v>0</v>
      </c>
      <c r="CB295" s="270">
        <v>0</v>
      </c>
      <c r="CC295" s="270">
        <v>0</v>
      </c>
      <c r="CD295" s="270" t="s">
        <v>1676</v>
      </c>
      <c r="CE295" s="270" t="s">
        <v>1676</v>
      </c>
      <c r="CF295" s="270">
        <v>0</v>
      </c>
      <c r="CG295" s="270">
        <v>2540</v>
      </c>
      <c r="CH295" s="270">
        <v>0</v>
      </c>
      <c r="CI295" s="270">
        <v>355</v>
      </c>
      <c r="CJ295" s="270">
        <v>0</v>
      </c>
      <c r="CK295" s="270">
        <v>2530</v>
      </c>
      <c r="CL295" s="270">
        <v>340</v>
      </c>
      <c r="CM295" s="270">
        <v>35</v>
      </c>
      <c r="CN295" s="270">
        <v>0</v>
      </c>
      <c r="CO295" s="270">
        <v>0</v>
      </c>
      <c r="CP295" s="270">
        <v>0</v>
      </c>
      <c r="CQ295" s="270">
        <v>0</v>
      </c>
      <c r="CR295" s="270">
        <v>10</v>
      </c>
      <c r="CS295" s="270">
        <v>0</v>
      </c>
      <c r="CT295" s="270">
        <v>0</v>
      </c>
      <c r="CU295" s="270"/>
      <c r="CV295" s="270">
        <v>0</v>
      </c>
      <c r="CW295" s="270">
        <v>195</v>
      </c>
      <c r="CX295" s="270">
        <v>0</v>
      </c>
      <c r="CY295" s="270">
        <v>0</v>
      </c>
      <c r="CZ295" s="270">
        <v>0</v>
      </c>
      <c r="DA295" s="270">
        <v>0</v>
      </c>
      <c r="DB295" s="270">
        <v>910</v>
      </c>
      <c r="DC295" s="270">
        <v>0</v>
      </c>
      <c r="DD295" s="270">
        <v>0</v>
      </c>
      <c r="DE295" s="270">
        <v>0</v>
      </c>
      <c r="DF295" s="270">
        <v>0</v>
      </c>
      <c r="DG295" s="270">
        <v>0</v>
      </c>
      <c r="DH295" s="270">
        <v>0</v>
      </c>
      <c r="DI295" s="270">
        <v>0</v>
      </c>
      <c r="DJ295" s="270">
        <v>0</v>
      </c>
      <c r="DK295" s="270">
        <v>0</v>
      </c>
      <c r="DL295" s="270">
        <v>0</v>
      </c>
      <c r="DM295" s="270">
        <v>0</v>
      </c>
      <c r="DN295" s="270">
        <v>0</v>
      </c>
      <c r="DO295" s="270">
        <v>0</v>
      </c>
      <c r="DP295" s="270">
        <v>0</v>
      </c>
      <c r="DQ295" s="270">
        <v>0</v>
      </c>
      <c r="DR295" s="270"/>
      <c r="DS295" s="270">
        <v>0</v>
      </c>
      <c r="DT295" s="270">
        <v>0</v>
      </c>
      <c r="DU295" s="270">
        <v>0</v>
      </c>
      <c r="DV295" s="270">
        <v>0</v>
      </c>
      <c r="DW295" s="270">
        <v>0</v>
      </c>
      <c r="DX295" s="270">
        <v>0</v>
      </c>
      <c r="DY295" s="270">
        <v>0</v>
      </c>
      <c r="DZ295" s="270">
        <v>0</v>
      </c>
      <c r="EA295" s="270">
        <v>0</v>
      </c>
      <c r="EB295" s="270">
        <v>0</v>
      </c>
      <c r="EC295" s="270">
        <v>0</v>
      </c>
      <c r="ED295" s="270">
        <v>0</v>
      </c>
      <c r="EE295" s="270">
        <v>0</v>
      </c>
      <c r="EF295" s="270">
        <v>0</v>
      </c>
      <c r="EG295" s="270">
        <v>0</v>
      </c>
      <c r="EH295" s="270">
        <v>0</v>
      </c>
      <c r="EI295" s="270">
        <v>0</v>
      </c>
      <c r="EJ295" s="270">
        <v>0</v>
      </c>
      <c r="EK295" s="270">
        <v>0</v>
      </c>
      <c r="EL295" s="270">
        <v>0</v>
      </c>
      <c r="EM295" s="270">
        <v>345</v>
      </c>
      <c r="EN295" s="270">
        <v>0</v>
      </c>
      <c r="EO295" s="270">
        <v>0</v>
      </c>
      <c r="EP295" s="270">
        <v>0</v>
      </c>
      <c r="EQ295" s="270">
        <v>0</v>
      </c>
      <c r="ER295" s="270">
        <v>0</v>
      </c>
      <c r="ES295" s="270">
        <v>0</v>
      </c>
      <c r="ET295" s="270">
        <v>0</v>
      </c>
      <c r="EU295" s="270">
        <v>0</v>
      </c>
      <c r="EV295" s="270">
        <v>0</v>
      </c>
      <c r="EW295" s="270">
        <v>0</v>
      </c>
      <c r="EX295" s="270" t="s">
        <v>1676</v>
      </c>
      <c r="EY295" s="270">
        <v>0</v>
      </c>
      <c r="EZ295" s="270">
        <v>0</v>
      </c>
      <c r="FA295" s="270">
        <v>0</v>
      </c>
      <c r="FB295" s="270">
        <v>0</v>
      </c>
      <c r="FC295" s="270">
        <v>0</v>
      </c>
      <c r="FD295" s="270">
        <v>0</v>
      </c>
      <c r="FE295" s="270">
        <v>0</v>
      </c>
      <c r="FF295" s="270">
        <v>0</v>
      </c>
      <c r="FG295" s="270"/>
      <c r="FH295" s="270">
        <v>0</v>
      </c>
      <c r="FI295" s="270"/>
      <c r="FJ295" s="270">
        <v>0</v>
      </c>
      <c r="FK295" s="270">
        <v>0</v>
      </c>
      <c r="FL295" s="270">
        <v>0</v>
      </c>
      <c r="FM295" s="270">
        <v>0</v>
      </c>
      <c r="FN295" s="270">
        <v>0</v>
      </c>
      <c r="FO295" s="351">
        <v>4710</v>
      </c>
      <c r="FP295" s="351">
        <v>0</v>
      </c>
      <c r="FQ295" s="351">
        <v>2515</v>
      </c>
      <c r="FR295" s="13"/>
      <c r="FS295" s="270"/>
      <c r="FT295" s="270"/>
      <c r="FU295" s="270"/>
      <c r="FV295" s="270"/>
      <c r="FW295" s="270"/>
      <c r="FX295" s="270"/>
      <c r="FY295" s="270"/>
      <c r="FZ295" s="270"/>
      <c r="GA295" s="270"/>
      <c r="GB295" s="270"/>
      <c r="GC295" s="270"/>
      <c r="GD295" s="270"/>
      <c r="GE295" s="270"/>
      <c r="GF295" s="270"/>
      <c r="GG295" s="270"/>
      <c r="GH295" s="270"/>
      <c r="GI295" s="270"/>
      <c r="GJ295" s="270"/>
      <c r="GK295" s="270"/>
      <c r="GL295" s="270"/>
      <c r="GM295" s="270"/>
      <c r="GN295" s="270"/>
      <c r="GO295" s="270"/>
      <c r="GP295" s="270"/>
      <c r="GQ295" s="270"/>
      <c r="GR295" s="270"/>
      <c r="GS295" s="270"/>
      <c r="GT295" s="270"/>
      <c r="GU295" s="270"/>
      <c r="GV295" s="270"/>
      <c r="GW295" s="270"/>
      <c r="GX295" s="270"/>
      <c r="GY295" s="270"/>
      <c r="GZ295" s="270"/>
      <c r="HA295" s="270"/>
      <c r="HB295" s="270"/>
      <c r="HC295" s="270"/>
      <c r="HD295" s="270"/>
      <c r="HE295" s="270"/>
      <c r="HF295" s="270"/>
      <c r="HG295" s="270"/>
      <c r="HH295" s="270"/>
      <c r="HI295" s="270"/>
      <c r="HJ295" s="270"/>
      <c r="HK295" s="270"/>
      <c r="HL295" s="270"/>
      <c r="HM295" s="270"/>
      <c r="HN295" s="270"/>
      <c r="HO295" s="270"/>
      <c r="HP295" s="270"/>
      <c r="HQ295" s="270"/>
      <c r="HR295" s="270"/>
      <c r="HS295" s="270"/>
      <c r="HT295" s="270"/>
      <c r="HU295" s="270"/>
      <c r="HV295" s="270"/>
      <c r="HW295" s="270"/>
      <c r="HX295" s="270"/>
      <c r="HY295" s="270"/>
      <c r="HZ295" s="270"/>
      <c r="IA295" s="270"/>
      <c r="IB295" s="270"/>
      <c r="IC295" s="270"/>
      <c r="ID295" s="270"/>
      <c r="IE295" s="270"/>
      <c r="IF295" s="270"/>
      <c r="IG295" s="270"/>
      <c r="IH295" s="270"/>
    </row>
    <row r="296" spans="1:242" ht="12.75" customHeight="1" x14ac:dyDescent="0.2">
      <c r="A296" s="374" t="s">
        <v>742</v>
      </c>
      <c r="B296" s="270">
        <v>615</v>
      </c>
      <c r="C296" s="270">
        <v>485</v>
      </c>
      <c r="D296" s="270">
        <v>185</v>
      </c>
      <c r="E296" s="270">
        <v>300</v>
      </c>
      <c r="F296" s="270">
        <v>0</v>
      </c>
      <c r="G296" s="270">
        <v>0</v>
      </c>
      <c r="H296" s="270">
        <v>485</v>
      </c>
      <c r="I296" s="270">
        <v>330</v>
      </c>
      <c r="J296" s="270">
        <v>285</v>
      </c>
      <c r="K296" s="270">
        <v>1180</v>
      </c>
      <c r="L296" s="270">
        <v>26.367983370000001</v>
      </c>
      <c r="M296" s="270">
        <v>22</v>
      </c>
      <c r="N296" s="270">
        <v>315</v>
      </c>
      <c r="O296" s="270">
        <v>125</v>
      </c>
      <c r="P296" s="270">
        <v>35</v>
      </c>
      <c r="Q296" s="270" t="s">
        <v>1676</v>
      </c>
      <c r="R296" s="270">
        <v>0</v>
      </c>
      <c r="S296" s="270">
        <v>0</v>
      </c>
      <c r="T296" s="270">
        <v>0</v>
      </c>
      <c r="U296" s="270">
        <v>0</v>
      </c>
      <c r="V296" s="270">
        <v>3.5709969789999998</v>
      </c>
      <c r="W296" s="270">
        <v>3</v>
      </c>
      <c r="X296" s="270">
        <v>52.069196429999998</v>
      </c>
      <c r="Y296" s="270">
        <v>0</v>
      </c>
      <c r="Z296" s="270">
        <v>55</v>
      </c>
      <c r="AA296" s="270">
        <v>115</v>
      </c>
      <c r="AB296" s="270">
        <v>120</v>
      </c>
      <c r="AC296" s="270">
        <v>100</v>
      </c>
      <c r="AD296" s="270">
        <v>60</v>
      </c>
      <c r="AE296" s="270" t="s">
        <v>1676</v>
      </c>
      <c r="AF296" s="270">
        <v>55</v>
      </c>
      <c r="AG296" s="270">
        <v>35</v>
      </c>
      <c r="AH296" s="270">
        <v>0</v>
      </c>
      <c r="AI296" s="270" t="s">
        <v>1676</v>
      </c>
      <c r="AJ296" s="270">
        <v>70</v>
      </c>
      <c r="AK296" s="270" t="s">
        <v>1676</v>
      </c>
      <c r="AL296" s="270">
        <v>45</v>
      </c>
      <c r="AM296" s="270">
        <v>0</v>
      </c>
      <c r="AN296" s="270">
        <v>40</v>
      </c>
      <c r="AO296" s="270">
        <v>0</v>
      </c>
      <c r="AP296" s="270" t="s">
        <v>1676</v>
      </c>
      <c r="AQ296" s="270" t="s">
        <v>1676</v>
      </c>
      <c r="AR296" s="270" t="s">
        <v>1676</v>
      </c>
      <c r="AS296" s="270" t="s">
        <v>1676</v>
      </c>
      <c r="AT296" s="270">
        <v>0</v>
      </c>
      <c r="AU296" s="270">
        <v>0</v>
      </c>
      <c r="AV296" s="270" t="s">
        <v>1676</v>
      </c>
      <c r="AW296" s="270">
        <v>35</v>
      </c>
      <c r="AX296" s="270">
        <v>0</v>
      </c>
      <c r="AY296" s="270">
        <v>55</v>
      </c>
      <c r="AZ296" s="270">
        <v>135</v>
      </c>
      <c r="BA296" s="270">
        <v>130</v>
      </c>
      <c r="BB296" s="270" t="s">
        <v>1676</v>
      </c>
      <c r="BC296" s="270">
        <v>0</v>
      </c>
      <c r="BD296" s="270" t="s">
        <v>1676</v>
      </c>
      <c r="BE296" s="270">
        <v>0</v>
      </c>
      <c r="BF296" s="270" t="s">
        <v>1676</v>
      </c>
      <c r="BG296" s="270">
        <v>160</v>
      </c>
      <c r="BH296" s="270">
        <v>10</v>
      </c>
      <c r="BI296" s="270">
        <v>0</v>
      </c>
      <c r="BJ296" s="270" t="s">
        <v>1676</v>
      </c>
      <c r="BK296" s="270">
        <v>0</v>
      </c>
      <c r="BL296" s="270">
        <v>65</v>
      </c>
      <c r="BM296" s="270">
        <v>70</v>
      </c>
      <c r="BN296" s="270" t="s">
        <v>1676</v>
      </c>
      <c r="BO296" s="270">
        <v>150</v>
      </c>
      <c r="BP296" s="270" t="s">
        <v>1676</v>
      </c>
      <c r="BQ296" s="270">
        <v>0</v>
      </c>
      <c r="BR296" s="270">
        <v>0</v>
      </c>
      <c r="BS296" s="270" t="s">
        <v>1676</v>
      </c>
      <c r="BT296" s="270">
        <v>10</v>
      </c>
      <c r="BU296" s="270" t="s">
        <v>1676</v>
      </c>
      <c r="BV296" s="270">
        <v>0</v>
      </c>
      <c r="BW296" s="270">
        <v>0</v>
      </c>
      <c r="BX296" s="270">
        <v>0</v>
      </c>
      <c r="BY296" s="270">
        <v>0</v>
      </c>
      <c r="BZ296" s="270">
        <v>0</v>
      </c>
      <c r="CA296" s="270">
        <v>0</v>
      </c>
      <c r="CB296" s="270">
        <v>0</v>
      </c>
      <c r="CC296" s="270">
        <v>0</v>
      </c>
      <c r="CD296" s="270">
        <v>10</v>
      </c>
      <c r="CE296" s="270">
        <v>10</v>
      </c>
      <c r="CF296" s="270">
        <v>0</v>
      </c>
      <c r="CG296" s="270">
        <v>465</v>
      </c>
      <c r="CH296" s="270">
        <v>0</v>
      </c>
      <c r="CI296" s="270">
        <v>90</v>
      </c>
      <c r="CJ296" s="270">
        <v>135</v>
      </c>
      <c r="CK296" s="270">
        <v>160</v>
      </c>
      <c r="CL296" s="270">
        <v>80</v>
      </c>
      <c r="CM296" s="270">
        <v>0</v>
      </c>
      <c r="CN296" s="270">
        <v>0</v>
      </c>
      <c r="CO296" s="270">
        <v>0</v>
      </c>
      <c r="CP296" s="270">
        <v>0</v>
      </c>
      <c r="CQ296" s="270">
        <v>0</v>
      </c>
      <c r="CR296" s="270">
        <v>0</v>
      </c>
      <c r="CS296" s="270">
        <v>0</v>
      </c>
      <c r="CT296" s="270">
        <v>0</v>
      </c>
      <c r="CU296" s="270"/>
      <c r="CV296" s="270">
        <v>0</v>
      </c>
      <c r="CW296" s="270">
        <v>10</v>
      </c>
      <c r="CX296" s="270">
        <v>45</v>
      </c>
      <c r="CY296" s="270">
        <v>0</v>
      </c>
      <c r="CZ296" s="270">
        <v>0</v>
      </c>
      <c r="DA296" s="270">
        <v>0</v>
      </c>
      <c r="DB296" s="270">
        <v>95</v>
      </c>
      <c r="DC296" s="270">
        <v>0</v>
      </c>
      <c r="DD296" s="270">
        <v>0</v>
      </c>
      <c r="DE296" s="270">
        <v>0</v>
      </c>
      <c r="DF296" s="270">
        <v>0</v>
      </c>
      <c r="DG296" s="270">
        <v>0</v>
      </c>
      <c r="DH296" s="270">
        <v>0</v>
      </c>
      <c r="DI296" s="270">
        <v>0</v>
      </c>
      <c r="DJ296" s="270">
        <v>0</v>
      </c>
      <c r="DK296" s="270">
        <v>0</v>
      </c>
      <c r="DL296" s="270">
        <v>0</v>
      </c>
      <c r="DM296" s="270">
        <v>0</v>
      </c>
      <c r="DN296" s="270">
        <v>0</v>
      </c>
      <c r="DO296" s="270">
        <v>0</v>
      </c>
      <c r="DP296" s="270">
        <v>0</v>
      </c>
      <c r="DQ296" s="270">
        <v>0</v>
      </c>
      <c r="DR296" s="270"/>
      <c r="DS296" s="270">
        <v>0</v>
      </c>
      <c r="DT296" s="270">
        <v>0</v>
      </c>
      <c r="DU296" s="270">
        <v>0</v>
      </c>
      <c r="DV296" s="270">
        <v>0</v>
      </c>
      <c r="DW296" s="270">
        <v>0</v>
      </c>
      <c r="DX296" s="270">
        <v>0</v>
      </c>
      <c r="DY296" s="270">
        <v>0</v>
      </c>
      <c r="DZ296" s="270">
        <v>0</v>
      </c>
      <c r="EA296" s="270">
        <v>0</v>
      </c>
      <c r="EB296" s="270">
        <v>0</v>
      </c>
      <c r="EC296" s="270">
        <v>0</v>
      </c>
      <c r="ED296" s="270">
        <v>0</v>
      </c>
      <c r="EE296" s="270">
        <v>0</v>
      </c>
      <c r="EF296" s="270">
        <v>0</v>
      </c>
      <c r="EG296" s="270">
        <v>0</v>
      </c>
      <c r="EH296" s="270">
        <v>0</v>
      </c>
      <c r="EI296" s="270">
        <v>0</v>
      </c>
      <c r="EJ296" s="270">
        <v>0</v>
      </c>
      <c r="EK296" s="270">
        <v>0</v>
      </c>
      <c r="EL296" s="270">
        <v>0</v>
      </c>
      <c r="EM296" s="270">
        <v>0</v>
      </c>
      <c r="EN296" s="270">
        <v>0</v>
      </c>
      <c r="EO296" s="270">
        <v>0</v>
      </c>
      <c r="EP296" s="270">
        <v>0</v>
      </c>
      <c r="EQ296" s="270">
        <v>0</v>
      </c>
      <c r="ER296" s="270">
        <v>0</v>
      </c>
      <c r="ES296" s="270">
        <v>0</v>
      </c>
      <c r="ET296" s="270">
        <v>0</v>
      </c>
      <c r="EU296" s="270">
        <v>0</v>
      </c>
      <c r="EV296" s="270">
        <v>0</v>
      </c>
      <c r="EW296" s="270">
        <v>0</v>
      </c>
      <c r="EX296" s="270">
        <v>0</v>
      </c>
      <c r="EY296" s="270">
        <v>0</v>
      </c>
      <c r="EZ296" s="270">
        <v>0</v>
      </c>
      <c r="FA296" s="270">
        <v>0</v>
      </c>
      <c r="FB296" s="270">
        <v>0</v>
      </c>
      <c r="FC296" s="270">
        <v>0</v>
      </c>
      <c r="FD296" s="270">
        <v>0</v>
      </c>
      <c r="FE296" s="270">
        <v>0</v>
      </c>
      <c r="FF296" s="270">
        <v>0</v>
      </c>
      <c r="FG296" s="270"/>
      <c r="FH296" s="270">
        <v>0</v>
      </c>
      <c r="FI296" s="270"/>
      <c r="FJ296" s="270">
        <v>0</v>
      </c>
      <c r="FK296" s="270">
        <v>0</v>
      </c>
      <c r="FL296" s="270">
        <v>0</v>
      </c>
      <c r="FM296" s="270">
        <v>0</v>
      </c>
      <c r="FN296" s="270">
        <v>0</v>
      </c>
      <c r="FO296" s="351">
        <v>615</v>
      </c>
      <c r="FP296" s="351">
        <v>0</v>
      </c>
      <c r="FQ296" s="351">
        <v>480</v>
      </c>
      <c r="FR296" s="13"/>
      <c r="FS296" s="270"/>
      <c r="FT296" s="270"/>
      <c r="FU296" s="270"/>
      <c r="FV296" s="270"/>
      <c r="FW296" s="270"/>
      <c r="FX296" s="270"/>
      <c r="FY296" s="270"/>
      <c r="FZ296" s="270"/>
      <c r="GA296" s="270"/>
      <c r="GB296" s="270"/>
      <c r="GC296" s="270"/>
      <c r="GD296" s="270"/>
      <c r="GE296" s="270"/>
      <c r="GF296" s="270"/>
      <c r="GG296" s="270"/>
      <c r="GH296" s="270"/>
      <c r="GI296" s="270"/>
      <c r="GJ296" s="270"/>
      <c r="GK296" s="270"/>
      <c r="GL296" s="270"/>
      <c r="GM296" s="270"/>
      <c r="GN296" s="270"/>
      <c r="GO296" s="270"/>
      <c r="GP296" s="270"/>
      <c r="GQ296" s="270"/>
      <c r="GR296" s="270"/>
      <c r="GS296" s="270"/>
      <c r="GT296" s="270"/>
      <c r="GU296" s="270"/>
      <c r="GV296" s="270"/>
      <c r="GW296" s="270"/>
      <c r="GX296" s="270"/>
      <c r="GY296" s="270"/>
      <c r="GZ296" s="270"/>
      <c r="HA296" s="270"/>
      <c r="HB296" s="270"/>
      <c r="HC296" s="270"/>
      <c r="HD296" s="270"/>
      <c r="HE296" s="270"/>
      <c r="HF296" s="270"/>
      <c r="HG296" s="270"/>
      <c r="HH296" s="270"/>
      <c r="HI296" s="270"/>
      <c r="HJ296" s="270"/>
      <c r="HK296" s="270"/>
      <c r="HL296" s="270"/>
      <c r="HM296" s="270"/>
      <c r="HN296" s="270"/>
      <c r="HO296" s="270"/>
      <c r="HP296" s="270"/>
      <c r="HQ296" s="270"/>
      <c r="HR296" s="270"/>
      <c r="HS296" s="270"/>
      <c r="HT296" s="270"/>
      <c r="HU296" s="270"/>
      <c r="HV296" s="270"/>
      <c r="HW296" s="270"/>
      <c r="HX296" s="270"/>
      <c r="HY296" s="270"/>
      <c r="HZ296" s="270"/>
      <c r="IA296" s="270"/>
      <c r="IB296" s="270"/>
      <c r="IC296" s="270"/>
      <c r="ID296" s="270"/>
      <c r="IE296" s="270"/>
      <c r="IF296" s="270"/>
      <c r="IG296" s="270"/>
      <c r="IH296" s="270"/>
    </row>
    <row r="297" spans="1:242" ht="12.75" customHeight="1" x14ac:dyDescent="0.2">
      <c r="A297" s="374" t="s">
        <v>741</v>
      </c>
      <c r="B297" s="270">
        <v>1065</v>
      </c>
      <c r="C297" s="270">
        <v>710</v>
      </c>
      <c r="D297" s="270">
        <v>345</v>
      </c>
      <c r="E297" s="270">
        <v>365</v>
      </c>
      <c r="F297" s="270">
        <v>0</v>
      </c>
      <c r="G297" s="270">
        <v>0</v>
      </c>
      <c r="H297" s="270">
        <v>710</v>
      </c>
      <c r="I297" s="270">
        <v>125</v>
      </c>
      <c r="J297" s="270">
        <v>935</v>
      </c>
      <c r="K297" s="270">
        <v>250</v>
      </c>
      <c r="L297" s="270">
        <v>29.245762710000001</v>
      </c>
      <c r="M297" s="270">
        <v>23</v>
      </c>
      <c r="N297" s="270">
        <v>450</v>
      </c>
      <c r="O297" s="270">
        <v>205</v>
      </c>
      <c r="P297" s="270">
        <v>40</v>
      </c>
      <c r="Q297" s="270">
        <v>15</v>
      </c>
      <c r="R297" s="270">
        <v>0</v>
      </c>
      <c r="S297" s="270">
        <v>0</v>
      </c>
      <c r="T297" s="270">
        <v>0</v>
      </c>
      <c r="U297" s="270">
        <v>0</v>
      </c>
      <c r="V297" s="270">
        <v>1.984251969</v>
      </c>
      <c r="W297" s="270">
        <v>1</v>
      </c>
      <c r="X297" s="270">
        <v>49.708097930000001</v>
      </c>
      <c r="Y297" s="270">
        <v>0</v>
      </c>
      <c r="Z297" s="270">
        <v>135</v>
      </c>
      <c r="AA297" s="270">
        <v>290</v>
      </c>
      <c r="AB297" s="270">
        <v>335</v>
      </c>
      <c r="AC297" s="270">
        <v>230</v>
      </c>
      <c r="AD297" s="270">
        <v>70</v>
      </c>
      <c r="AE297" s="270" t="s">
        <v>1676</v>
      </c>
      <c r="AF297" s="270">
        <v>250</v>
      </c>
      <c r="AG297" s="270" t="s">
        <v>1676</v>
      </c>
      <c r="AH297" s="270" t="s">
        <v>1676</v>
      </c>
      <c r="AI297" s="270">
        <v>10</v>
      </c>
      <c r="AJ297" s="270">
        <v>50</v>
      </c>
      <c r="AK297" s="270">
        <v>15</v>
      </c>
      <c r="AL297" s="270">
        <v>0</v>
      </c>
      <c r="AM297" s="270">
        <v>215</v>
      </c>
      <c r="AN297" s="270">
        <v>15</v>
      </c>
      <c r="AO297" s="270">
        <v>0</v>
      </c>
      <c r="AP297" s="270">
        <v>0</v>
      </c>
      <c r="AQ297" s="270">
        <v>0</v>
      </c>
      <c r="AR297" s="270">
        <v>0</v>
      </c>
      <c r="AS297" s="270">
        <v>0</v>
      </c>
      <c r="AT297" s="270">
        <v>0</v>
      </c>
      <c r="AU297" s="270">
        <v>0</v>
      </c>
      <c r="AV297" s="270">
        <v>70</v>
      </c>
      <c r="AW297" s="270">
        <v>100</v>
      </c>
      <c r="AX297" s="270">
        <v>0</v>
      </c>
      <c r="AY297" s="270">
        <v>85</v>
      </c>
      <c r="AZ297" s="270">
        <v>195</v>
      </c>
      <c r="BA297" s="270">
        <v>65</v>
      </c>
      <c r="BB297" s="270">
        <v>0</v>
      </c>
      <c r="BC297" s="270" t="s">
        <v>1676</v>
      </c>
      <c r="BD297" s="270">
        <v>60</v>
      </c>
      <c r="BE297" s="270" t="s">
        <v>1676</v>
      </c>
      <c r="BF297" s="270" t="s">
        <v>1676</v>
      </c>
      <c r="BG297" s="270">
        <v>0</v>
      </c>
      <c r="BH297" s="270">
        <v>10</v>
      </c>
      <c r="BI297" s="270">
        <v>0</v>
      </c>
      <c r="BJ297" s="270" t="s">
        <v>1676</v>
      </c>
      <c r="BK297" s="270" t="s">
        <v>1676</v>
      </c>
      <c r="BL297" s="270">
        <v>50</v>
      </c>
      <c r="BM297" s="270">
        <v>190</v>
      </c>
      <c r="BN297" s="270">
        <v>40</v>
      </c>
      <c r="BO297" s="270">
        <v>295</v>
      </c>
      <c r="BP297" s="270">
        <v>0</v>
      </c>
      <c r="BQ297" s="270">
        <v>0</v>
      </c>
      <c r="BR297" s="270">
        <v>0</v>
      </c>
      <c r="BS297" s="270" t="s">
        <v>1676</v>
      </c>
      <c r="BT297" s="270">
        <v>35</v>
      </c>
      <c r="BU297" s="270" t="s">
        <v>1676</v>
      </c>
      <c r="BV297" s="270">
        <v>0</v>
      </c>
      <c r="BW297" s="270">
        <v>10</v>
      </c>
      <c r="BX297" s="270">
        <v>0</v>
      </c>
      <c r="BY297" s="270">
        <v>0</v>
      </c>
      <c r="BZ297" s="270">
        <v>0</v>
      </c>
      <c r="CA297" s="270">
        <v>0</v>
      </c>
      <c r="CB297" s="270">
        <v>0</v>
      </c>
      <c r="CC297" s="270">
        <v>0</v>
      </c>
      <c r="CD297" s="270" t="s">
        <v>1676</v>
      </c>
      <c r="CE297" s="270" t="s">
        <v>1676</v>
      </c>
      <c r="CF297" s="270">
        <v>0</v>
      </c>
      <c r="CG297" s="270">
        <v>705</v>
      </c>
      <c r="CH297" s="270">
        <v>0</v>
      </c>
      <c r="CI297" s="270">
        <v>175</v>
      </c>
      <c r="CJ297" s="270">
        <v>0</v>
      </c>
      <c r="CK297" s="270">
        <v>260</v>
      </c>
      <c r="CL297" s="270">
        <v>65</v>
      </c>
      <c r="CM297" s="270">
        <v>0</v>
      </c>
      <c r="CN297" s="270">
        <v>0</v>
      </c>
      <c r="CO297" s="270">
        <v>0</v>
      </c>
      <c r="CP297" s="270">
        <v>0</v>
      </c>
      <c r="CQ297" s="270">
        <v>0</v>
      </c>
      <c r="CR297" s="270">
        <v>0</v>
      </c>
      <c r="CS297" s="270">
        <v>0</v>
      </c>
      <c r="CT297" s="270">
        <v>0</v>
      </c>
      <c r="CU297" s="270"/>
      <c r="CV297" s="270">
        <v>0</v>
      </c>
      <c r="CW297" s="270">
        <v>90</v>
      </c>
      <c r="CX297" s="270">
        <v>0</v>
      </c>
      <c r="CY297" s="270">
        <v>0</v>
      </c>
      <c r="CZ297" s="270">
        <v>0</v>
      </c>
      <c r="DA297" s="270">
        <v>0</v>
      </c>
      <c r="DB297" s="270">
        <v>175</v>
      </c>
      <c r="DC297" s="270">
        <v>0</v>
      </c>
      <c r="DD297" s="270">
        <v>0</v>
      </c>
      <c r="DE297" s="270">
        <v>105</v>
      </c>
      <c r="DF297" s="270">
        <v>190</v>
      </c>
      <c r="DG297" s="270">
        <v>0</v>
      </c>
      <c r="DH297" s="270">
        <v>0</v>
      </c>
      <c r="DI297" s="270">
        <v>0</v>
      </c>
      <c r="DJ297" s="270">
        <v>0</v>
      </c>
      <c r="DK297" s="270">
        <v>0</v>
      </c>
      <c r="DL297" s="270">
        <v>0</v>
      </c>
      <c r="DM297" s="270">
        <v>0</v>
      </c>
      <c r="DN297" s="270">
        <v>0</v>
      </c>
      <c r="DO297" s="270">
        <v>0</v>
      </c>
      <c r="DP297" s="270">
        <v>0</v>
      </c>
      <c r="DQ297" s="270">
        <v>0</v>
      </c>
      <c r="DR297" s="270"/>
      <c r="DS297" s="270">
        <v>0</v>
      </c>
      <c r="DT297" s="270">
        <v>0</v>
      </c>
      <c r="DU297" s="270">
        <v>0</v>
      </c>
      <c r="DV297" s="270">
        <v>0</v>
      </c>
      <c r="DW297" s="270">
        <v>0</v>
      </c>
      <c r="DX297" s="270">
        <v>0</v>
      </c>
      <c r="DY297" s="270">
        <v>0</v>
      </c>
      <c r="DZ297" s="270">
        <v>0</v>
      </c>
      <c r="EA297" s="270">
        <v>0</v>
      </c>
      <c r="EB297" s="270">
        <v>0</v>
      </c>
      <c r="EC297" s="270">
        <v>0</v>
      </c>
      <c r="ED297" s="270">
        <v>0</v>
      </c>
      <c r="EE297" s="270">
        <v>0</v>
      </c>
      <c r="EF297" s="270">
        <v>0</v>
      </c>
      <c r="EG297" s="270">
        <v>0</v>
      </c>
      <c r="EH297" s="270">
        <v>0</v>
      </c>
      <c r="EI297" s="270">
        <v>0</v>
      </c>
      <c r="EJ297" s="270">
        <v>0</v>
      </c>
      <c r="EK297" s="270">
        <v>0</v>
      </c>
      <c r="EL297" s="270">
        <v>0</v>
      </c>
      <c r="EM297" s="270">
        <v>0</v>
      </c>
      <c r="EN297" s="270">
        <v>0</v>
      </c>
      <c r="EO297" s="270">
        <v>0</v>
      </c>
      <c r="EP297" s="270">
        <v>0</v>
      </c>
      <c r="EQ297" s="270">
        <v>0</v>
      </c>
      <c r="ER297" s="270">
        <v>0</v>
      </c>
      <c r="ES297" s="270">
        <v>0</v>
      </c>
      <c r="ET297" s="270">
        <v>0</v>
      </c>
      <c r="EU297" s="270">
        <v>0</v>
      </c>
      <c r="EV297" s="270">
        <v>0</v>
      </c>
      <c r="EW297" s="270">
        <v>0</v>
      </c>
      <c r="EX297" s="270">
        <v>0</v>
      </c>
      <c r="EY297" s="270">
        <v>0</v>
      </c>
      <c r="EZ297" s="270">
        <v>0</v>
      </c>
      <c r="FA297" s="270">
        <v>0</v>
      </c>
      <c r="FB297" s="270">
        <v>0</v>
      </c>
      <c r="FC297" s="270">
        <v>0</v>
      </c>
      <c r="FD297" s="270">
        <v>0</v>
      </c>
      <c r="FE297" s="270">
        <v>0</v>
      </c>
      <c r="FF297" s="270">
        <v>0</v>
      </c>
      <c r="FG297" s="270"/>
      <c r="FH297" s="270">
        <v>0</v>
      </c>
      <c r="FI297" s="270"/>
      <c r="FJ297" s="270">
        <v>0</v>
      </c>
      <c r="FK297" s="270">
        <v>0</v>
      </c>
      <c r="FL297" s="270">
        <v>0</v>
      </c>
      <c r="FM297" s="270">
        <v>0</v>
      </c>
      <c r="FN297" s="270">
        <v>0</v>
      </c>
      <c r="FO297" s="351">
        <v>1065</v>
      </c>
      <c r="FP297" s="351">
        <v>0</v>
      </c>
      <c r="FQ297" s="351">
        <v>710</v>
      </c>
      <c r="FR297" s="13"/>
      <c r="FS297" s="270"/>
      <c r="FT297" s="270"/>
      <c r="FU297" s="270"/>
      <c r="FV297" s="270"/>
      <c r="FW297" s="270"/>
      <c r="FX297" s="270"/>
      <c r="FY297" s="270"/>
      <c r="FZ297" s="270"/>
      <c r="GA297" s="270"/>
      <c r="GB297" s="270"/>
      <c r="GC297" s="270"/>
      <c r="GD297" s="270"/>
      <c r="GE297" s="270"/>
      <c r="GF297" s="270"/>
      <c r="GG297" s="270"/>
      <c r="GH297" s="270"/>
      <c r="GI297" s="270"/>
      <c r="GJ297" s="270"/>
      <c r="GK297" s="270"/>
      <c r="GL297" s="270"/>
      <c r="GM297" s="270"/>
      <c r="GN297" s="270"/>
      <c r="GO297" s="270"/>
      <c r="GP297" s="270"/>
      <c r="GQ297" s="270"/>
      <c r="GR297" s="270"/>
      <c r="GS297" s="270"/>
      <c r="GT297" s="270"/>
      <c r="GU297" s="270"/>
      <c r="GV297" s="270"/>
      <c r="GW297" s="270"/>
      <c r="GX297" s="270"/>
      <c r="GY297" s="270"/>
      <c r="GZ297" s="270"/>
      <c r="HA297" s="270"/>
      <c r="HB297" s="270"/>
      <c r="HC297" s="270"/>
      <c r="HD297" s="270"/>
      <c r="HE297" s="270"/>
      <c r="HF297" s="270"/>
      <c r="HG297" s="270"/>
      <c r="HH297" s="270"/>
      <c r="HI297" s="270"/>
      <c r="HJ297" s="270"/>
      <c r="HK297" s="270"/>
      <c r="HL297" s="270"/>
      <c r="HM297" s="270"/>
      <c r="HN297" s="270"/>
      <c r="HO297" s="270"/>
      <c r="HP297" s="270"/>
      <c r="HQ297" s="270"/>
      <c r="HR297" s="270"/>
      <c r="HS297" s="270"/>
      <c r="HT297" s="270"/>
      <c r="HU297" s="270"/>
      <c r="HV297" s="270"/>
      <c r="HW297" s="270"/>
      <c r="HX297" s="270"/>
      <c r="HY297" s="270"/>
      <c r="HZ297" s="270"/>
      <c r="IA297" s="270"/>
      <c r="IB297" s="270"/>
      <c r="IC297" s="270"/>
      <c r="ID297" s="270"/>
      <c r="IE297" s="270"/>
      <c r="IF297" s="270"/>
      <c r="IG297" s="270"/>
      <c r="IH297" s="270"/>
    </row>
    <row r="298" spans="1:242" ht="12.75" customHeight="1" x14ac:dyDescent="0.2">
      <c r="A298" s="374" t="s">
        <v>752</v>
      </c>
      <c r="B298" s="270">
        <v>3175</v>
      </c>
      <c r="C298" s="270">
        <v>3175</v>
      </c>
      <c r="D298" s="270">
        <v>1515</v>
      </c>
      <c r="E298" s="270">
        <v>1660</v>
      </c>
      <c r="F298" s="270" t="s">
        <v>1676</v>
      </c>
      <c r="G298" s="270" t="s">
        <v>1676</v>
      </c>
      <c r="H298" s="270">
        <v>3170</v>
      </c>
      <c r="I298" s="270">
        <v>1010</v>
      </c>
      <c r="J298" s="270">
        <v>2170</v>
      </c>
      <c r="K298" s="270">
        <v>1500</v>
      </c>
      <c r="L298" s="270">
        <v>42.483182409999998</v>
      </c>
      <c r="M298" s="270">
        <v>33</v>
      </c>
      <c r="N298" s="270">
        <v>1370</v>
      </c>
      <c r="O298" s="270">
        <v>1015</v>
      </c>
      <c r="P298" s="270">
        <v>455</v>
      </c>
      <c r="Q298" s="270">
        <v>235</v>
      </c>
      <c r="R298" s="270">
        <v>10</v>
      </c>
      <c r="S298" s="270" t="s">
        <v>1676</v>
      </c>
      <c r="T298" s="270" t="s">
        <v>1676</v>
      </c>
      <c r="U298" s="270" t="s">
        <v>1676</v>
      </c>
      <c r="V298" s="270">
        <v>1.4900793649999999</v>
      </c>
      <c r="W298" s="270">
        <v>1</v>
      </c>
      <c r="X298" s="270">
        <v>55.683580210000002</v>
      </c>
      <c r="Y298" s="270">
        <v>0</v>
      </c>
      <c r="Z298" s="270">
        <v>190</v>
      </c>
      <c r="AA298" s="270">
        <v>605</v>
      </c>
      <c r="AB298" s="270">
        <v>1025</v>
      </c>
      <c r="AC298" s="270">
        <v>990</v>
      </c>
      <c r="AD298" s="270">
        <v>355</v>
      </c>
      <c r="AE298" s="270">
        <v>10</v>
      </c>
      <c r="AF298" s="270">
        <v>590</v>
      </c>
      <c r="AG298" s="270">
        <v>0</v>
      </c>
      <c r="AH298" s="270">
        <v>45</v>
      </c>
      <c r="AI298" s="270" t="s">
        <v>1676</v>
      </c>
      <c r="AJ298" s="270">
        <v>25</v>
      </c>
      <c r="AK298" s="270" t="s">
        <v>1676</v>
      </c>
      <c r="AL298" s="270">
        <v>180</v>
      </c>
      <c r="AM298" s="270">
        <v>575</v>
      </c>
      <c r="AN298" s="270">
        <v>80</v>
      </c>
      <c r="AO298" s="270">
        <v>0</v>
      </c>
      <c r="AP298" s="270" t="s">
        <v>1676</v>
      </c>
      <c r="AQ298" s="270">
        <v>100</v>
      </c>
      <c r="AR298" s="270">
        <v>15</v>
      </c>
      <c r="AS298" s="270">
        <v>35</v>
      </c>
      <c r="AT298" s="270">
        <v>95</v>
      </c>
      <c r="AU298" s="270">
        <v>0</v>
      </c>
      <c r="AV298" s="270">
        <v>65</v>
      </c>
      <c r="AW298" s="270">
        <v>255</v>
      </c>
      <c r="AX298" s="270" t="s">
        <v>1676</v>
      </c>
      <c r="AY298" s="270">
        <v>550</v>
      </c>
      <c r="AZ298" s="270">
        <v>465</v>
      </c>
      <c r="BA298" s="270" t="s">
        <v>1676</v>
      </c>
      <c r="BB298" s="270">
        <v>90</v>
      </c>
      <c r="BC298" s="270">
        <v>10</v>
      </c>
      <c r="BD298" s="270">
        <v>80</v>
      </c>
      <c r="BE298" s="270">
        <v>10</v>
      </c>
      <c r="BF298" s="270" t="s">
        <v>1676</v>
      </c>
      <c r="BG298" s="270" t="s">
        <v>1676</v>
      </c>
      <c r="BH298" s="270">
        <v>45</v>
      </c>
      <c r="BI298" s="270">
        <v>50</v>
      </c>
      <c r="BJ298" s="270" t="s">
        <v>1676</v>
      </c>
      <c r="BK298" s="270" t="s">
        <v>1676</v>
      </c>
      <c r="BL298" s="270">
        <v>25</v>
      </c>
      <c r="BM298" s="270">
        <v>875</v>
      </c>
      <c r="BN298" s="270">
        <v>50</v>
      </c>
      <c r="BO298" s="270">
        <v>1635</v>
      </c>
      <c r="BP298" s="270">
        <v>205</v>
      </c>
      <c r="BQ298" s="270">
        <v>0</v>
      </c>
      <c r="BR298" s="270">
        <v>0</v>
      </c>
      <c r="BS298" s="270" t="s">
        <v>1676</v>
      </c>
      <c r="BT298" s="270">
        <v>115</v>
      </c>
      <c r="BU298" s="270">
        <v>25</v>
      </c>
      <c r="BV298" s="270">
        <v>0</v>
      </c>
      <c r="BW298" s="270">
        <v>50</v>
      </c>
      <c r="BX298" s="270">
        <v>0</v>
      </c>
      <c r="BY298" s="270" t="s">
        <v>1676</v>
      </c>
      <c r="BZ298" s="270">
        <v>0</v>
      </c>
      <c r="CA298" s="270">
        <v>0</v>
      </c>
      <c r="CB298" s="270">
        <v>0</v>
      </c>
      <c r="CC298" s="270">
        <v>0</v>
      </c>
      <c r="CD298" s="270">
        <v>75</v>
      </c>
      <c r="CE298" s="270">
        <v>10</v>
      </c>
      <c r="CF298" s="270">
        <v>0</v>
      </c>
      <c r="CG298" s="270">
        <v>3085</v>
      </c>
      <c r="CH298" s="270">
        <v>0</v>
      </c>
      <c r="CI298" s="270">
        <v>1115</v>
      </c>
      <c r="CJ298" s="270">
        <v>105</v>
      </c>
      <c r="CK298" s="270">
        <v>905</v>
      </c>
      <c r="CL298" s="270">
        <v>30</v>
      </c>
      <c r="CM298" s="270">
        <v>50</v>
      </c>
      <c r="CN298" s="270">
        <v>0</v>
      </c>
      <c r="CO298" s="270">
        <v>0</v>
      </c>
      <c r="CP298" s="270">
        <v>0</v>
      </c>
      <c r="CQ298" s="270">
        <v>0</v>
      </c>
      <c r="CR298" s="270">
        <v>0</v>
      </c>
      <c r="CS298" s="270">
        <v>0</v>
      </c>
      <c r="CT298" s="270">
        <v>0</v>
      </c>
      <c r="CU298" s="270"/>
      <c r="CV298" s="270">
        <v>0</v>
      </c>
      <c r="CW298" s="270">
        <v>480</v>
      </c>
      <c r="CX298" s="270">
        <v>0</v>
      </c>
      <c r="CY298" s="270">
        <v>0</v>
      </c>
      <c r="CZ298" s="270">
        <v>0</v>
      </c>
      <c r="DA298" s="270">
        <v>0</v>
      </c>
      <c r="DB298" s="270">
        <v>325</v>
      </c>
      <c r="DC298" s="270">
        <v>0</v>
      </c>
      <c r="DD298" s="270">
        <v>0</v>
      </c>
      <c r="DE298" s="270">
        <v>0</v>
      </c>
      <c r="DF298" s="270">
        <v>0</v>
      </c>
      <c r="DG298" s="270">
        <v>0</v>
      </c>
      <c r="DH298" s="270">
        <v>0</v>
      </c>
      <c r="DI298" s="270">
        <v>0</v>
      </c>
      <c r="DJ298" s="270">
        <v>0</v>
      </c>
      <c r="DK298" s="270">
        <v>0</v>
      </c>
      <c r="DL298" s="270">
        <v>0</v>
      </c>
      <c r="DM298" s="270">
        <v>0</v>
      </c>
      <c r="DN298" s="270">
        <v>0</v>
      </c>
      <c r="DO298" s="270">
        <v>0</v>
      </c>
      <c r="DP298" s="270">
        <v>0</v>
      </c>
      <c r="DQ298" s="270">
        <v>0</v>
      </c>
      <c r="DR298" s="270"/>
      <c r="DS298" s="270">
        <v>0</v>
      </c>
      <c r="DT298" s="270">
        <v>0</v>
      </c>
      <c r="DU298" s="270">
        <v>0</v>
      </c>
      <c r="DV298" s="270">
        <v>0</v>
      </c>
      <c r="DW298" s="270">
        <v>0</v>
      </c>
      <c r="DX298" s="270">
        <v>0</v>
      </c>
      <c r="DY298" s="270">
        <v>0</v>
      </c>
      <c r="DZ298" s="270">
        <v>0</v>
      </c>
      <c r="EA298" s="270">
        <v>0</v>
      </c>
      <c r="EB298" s="270">
        <v>0</v>
      </c>
      <c r="EC298" s="270">
        <v>0</v>
      </c>
      <c r="ED298" s="270">
        <v>0</v>
      </c>
      <c r="EE298" s="270">
        <v>0</v>
      </c>
      <c r="EF298" s="270">
        <v>0</v>
      </c>
      <c r="EG298" s="270">
        <v>0</v>
      </c>
      <c r="EH298" s="270">
        <v>0</v>
      </c>
      <c r="EI298" s="270">
        <v>0</v>
      </c>
      <c r="EJ298" s="270">
        <v>0</v>
      </c>
      <c r="EK298" s="270">
        <v>0</v>
      </c>
      <c r="EL298" s="270">
        <v>0</v>
      </c>
      <c r="EM298" s="270">
        <v>155</v>
      </c>
      <c r="EN298" s="270">
        <v>0</v>
      </c>
      <c r="EO298" s="270">
        <v>0</v>
      </c>
      <c r="EP298" s="270">
        <v>0</v>
      </c>
      <c r="EQ298" s="270">
        <v>0</v>
      </c>
      <c r="ER298" s="270">
        <v>0</v>
      </c>
      <c r="ES298" s="270">
        <v>0</v>
      </c>
      <c r="ET298" s="270">
        <v>0</v>
      </c>
      <c r="EU298" s="270">
        <v>0</v>
      </c>
      <c r="EV298" s="270">
        <v>0</v>
      </c>
      <c r="EW298" s="270">
        <v>0</v>
      </c>
      <c r="EX298" s="270" t="s">
        <v>1676</v>
      </c>
      <c r="EY298" s="270">
        <v>0</v>
      </c>
      <c r="EZ298" s="270">
        <v>0</v>
      </c>
      <c r="FA298" s="270">
        <v>0</v>
      </c>
      <c r="FB298" s="270">
        <v>0</v>
      </c>
      <c r="FC298" s="270">
        <v>0</v>
      </c>
      <c r="FD298" s="270">
        <v>0</v>
      </c>
      <c r="FE298" s="270">
        <v>0</v>
      </c>
      <c r="FF298" s="270">
        <v>0</v>
      </c>
      <c r="FG298" s="270"/>
      <c r="FH298" s="270">
        <v>0</v>
      </c>
      <c r="FI298" s="270"/>
      <c r="FJ298" s="270">
        <v>0</v>
      </c>
      <c r="FK298" s="270">
        <v>0</v>
      </c>
      <c r="FL298" s="270">
        <v>0</v>
      </c>
      <c r="FM298" s="270">
        <v>0</v>
      </c>
      <c r="FN298" s="270">
        <v>0</v>
      </c>
      <c r="FO298" s="351">
        <v>3090</v>
      </c>
      <c r="FP298" s="351">
        <v>0</v>
      </c>
      <c r="FQ298" s="351">
        <v>3090</v>
      </c>
      <c r="FR298" s="13"/>
      <c r="FS298" s="270"/>
      <c r="FT298" s="270"/>
      <c r="FU298" s="270"/>
      <c r="FV298" s="270"/>
      <c r="FW298" s="270"/>
      <c r="FX298" s="270"/>
      <c r="FY298" s="270"/>
      <c r="FZ298" s="270"/>
      <c r="GA298" s="270"/>
      <c r="GB298" s="270"/>
      <c r="GC298" s="270"/>
      <c r="GD298" s="270"/>
      <c r="GE298" s="270"/>
      <c r="GF298" s="270"/>
      <c r="GG298" s="270"/>
      <c r="GH298" s="270"/>
      <c r="GI298" s="270"/>
      <c r="GJ298" s="270"/>
      <c r="GK298" s="270"/>
      <c r="GL298" s="270"/>
      <c r="GM298" s="270"/>
      <c r="GN298" s="270"/>
      <c r="GO298" s="270"/>
      <c r="GP298" s="270"/>
      <c r="GQ298" s="270"/>
      <c r="GR298" s="270"/>
      <c r="GS298" s="270"/>
      <c r="GT298" s="270"/>
      <c r="GU298" s="270"/>
      <c r="GV298" s="270"/>
      <c r="GW298" s="270"/>
      <c r="GX298" s="270"/>
      <c r="GY298" s="270"/>
      <c r="GZ298" s="270"/>
      <c r="HA298" s="270"/>
      <c r="HB298" s="270"/>
      <c r="HC298" s="270"/>
      <c r="HD298" s="270"/>
      <c r="HE298" s="270"/>
      <c r="HF298" s="270"/>
      <c r="HG298" s="270"/>
      <c r="HH298" s="270"/>
      <c r="HI298" s="270"/>
      <c r="HJ298" s="270"/>
      <c r="HK298" s="270"/>
      <c r="HL298" s="270"/>
      <c r="HM298" s="270"/>
      <c r="HN298" s="270"/>
      <c r="HO298" s="270"/>
      <c r="HP298" s="270"/>
      <c r="HQ298" s="270"/>
      <c r="HR298" s="270"/>
      <c r="HS298" s="270"/>
      <c r="HT298" s="270"/>
      <c r="HU298" s="270"/>
      <c r="HV298" s="270"/>
      <c r="HW298" s="270"/>
      <c r="HX298" s="270"/>
      <c r="HY298" s="270"/>
      <c r="HZ298" s="270"/>
      <c r="IA298" s="270"/>
      <c r="IB298" s="270"/>
      <c r="IC298" s="270"/>
      <c r="ID298" s="270"/>
      <c r="IE298" s="270"/>
      <c r="IF298" s="270"/>
      <c r="IG298" s="270"/>
      <c r="IH298" s="270"/>
    </row>
    <row r="299" spans="1:242" ht="12.75" customHeight="1" x14ac:dyDescent="0.2">
      <c r="A299" s="374" t="s">
        <v>809</v>
      </c>
      <c r="B299" s="270">
        <v>2120</v>
      </c>
      <c r="C299" s="270">
        <v>1255</v>
      </c>
      <c r="D299" s="270">
        <v>540</v>
      </c>
      <c r="E299" s="270">
        <v>715</v>
      </c>
      <c r="F299" s="270">
        <v>0</v>
      </c>
      <c r="G299" s="270">
        <v>0</v>
      </c>
      <c r="H299" s="270">
        <v>1255</v>
      </c>
      <c r="I299" s="270">
        <v>0</v>
      </c>
      <c r="J299" s="270">
        <v>2120</v>
      </c>
      <c r="K299" s="270">
        <v>0</v>
      </c>
      <c r="L299" s="270">
        <v>11.09569378</v>
      </c>
      <c r="M299" s="270">
        <v>9</v>
      </c>
      <c r="N299" s="270">
        <v>1220</v>
      </c>
      <c r="O299" s="270">
        <v>35</v>
      </c>
      <c r="P299" s="270" t="s">
        <v>1676</v>
      </c>
      <c r="Q299" s="270">
        <v>0</v>
      </c>
      <c r="R299" s="270">
        <v>0</v>
      </c>
      <c r="S299" s="270">
        <v>0</v>
      </c>
      <c r="T299" s="270">
        <v>0</v>
      </c>
      <c r="U299" s="270">
        <v>0</v>
      </c>
      <c r="V299" s="270">
        <v>0</v>
      </c>
      <c r="W299" s="270">
        <v>0</v>
      </c>
      <c r="X299" s="270">
        <v>75.849599249999997</v>
      </c>
      <c r="Y299" s="270">
        <v>0</v>
      </c>
      <c r="Z299" s="270">
        <v>0</v>
      </c>
      <c r="AA299" s="270">
        <v>15</v>
      </c>
      <c r="AB299" s="270">
        <v>100</v>
      </c>
      <c r="AC299" s="270">
        <v>705</v>
      </c>
      <c r="AD299" s="270">
        <v>1230</v>
      </c>
      <c r="AE299" s="270">
        <v>70</v>
      </c>
      <c r="AF299" s="270">
        <v>0</v>
      </c>
      <c r="AG299" s="270">
        <v>0</v>
      </c>
      <c r="AH299" s="270">
        <v>2120</v>
      </c>
      <c r="AI299" s="270">
        <v>0</v>
      </c>
      <c r="AJ299" s="270">
        <v>0</v>
      </c>
      <c r="AK299" s="270">
        <v>0</v>
      </c>
      <c r="AL299" s="270">
        <v>0</v>
      </c>
      <c r="AM299" s="270">
        <v>0</v>
      </c>
      <c r="AN299" s="270">
        <v>0</v>
      </c>
      <c r="AO299" s="270">
        <v>0</v>
      </c>
      <c r="AP299" s="270">
        <v>0</v>
      </c>
      <c r="AQ299" s="270">
        <v>0</v>
      </c>
      <c r="AR299" s="270">
        <v>0</v>
      </c>
      <c r="AS299" s="270">
        <v>0</v>
      </c>
      <c r="AT299" s="270">
        <v>0</v>
      </c>
      <c r="AU299" s="270">
        <v>0</v>
      </c>
      <c r="AV299" s="270">
        <v>0</v>
      </c>
      <c r="AW299" s="270">
        <v>0</v>
      </c>
      <c r="AX299" s="270">
        <v>0</v>
      </c>
      <c r="AY299" s="270">
        <v>0</v>
      </c>
      <c r="AZ299" s="270">
        <v>0</v>
      </c>
      <c r="BA299" s="270">
        <v>0</v>
      </c>
      <c r="BB299" s="270">
        <v>0</v>
      </c>
      <c r="BC299" s="270">
        <v>0</v>
      </c>
      <c r="BD299" s="270">
        <v>0</v>
      </c>
      <c r="BE299" s="270">
        <v>0</v>
      </c>
      <c r="BF299" s="270">
        <v>0</v>
      </c>
      <c r="BG299" s="270">
        <v>0</v>
      </c>
      <c r="BH299" s="270">
        <v>0</v>
      </c>
      <c r="BI299" s="270">
        <v>1255</v>
      </c>
      <c r="BJ299" s="270">
        <v>0</v>
      </c>
      <c r="BK299" s="270">
        <v>0</v>
      </c>
      <c r="BL299" s="270">
        <v>0</v>
      </c>
      <c r="BM299" s="270">
        <v>0</v>
      </c>
      <c r="BN299" s="270">
        <v>0</v>
      </c>
      <c r="BO299" s="270">
        <v>0</v>
      </c>
      <c r="BP299" s="270">
        <v>0</v>
      </c>
      <c r="BQ299" s="270">
        <v>0</v>
      </c>
      <c r="BR299" s="270">
        <v>0</v>
      </c>
      <c r="BS299" s="270">
        <v>0</v>
      </c>
      <c r="BT299" s="270">
        <v>0</v>
      </c>
      <c r="BU299" s="270">
        <v>0</v>
      </c>
      <c r="BV299" s="270">
        <v>0</v>
      </c>
      <c r="BW299" s="270">
        <v>0</v>
      </c>
      <c r="BX299" s="270">
        <v>0</v>
      </c>
      <c r="BY299" s="270">
        <v>0</v>
      </c>
      <c r="BZ299" s="270">
        <v>0</v>
      </c>
      <c r="CA299" s="270">
        <v>0</v>
      </c>
      <c r="CB299" s="270">
        <v>0</v>
      </c>
      <c r="CC299" s="270">
        <v>0</v>
      </c>
      <c r="CD299" s="270" t="s">
        <v>1676</v>
      </c>
      <c r="CE299" s="270">
        <v>0</v>
      </c>
      <c r="CF299" s="270">
        <v>0</v>
      </c>
      <c r="CG299" s="270">
        <v>1250</v>
      </c>
      <c r="CH299" s="270">
        <v>0</v>
      </c>
      <c r="CI299" s="270">
        <v>0</v>
      </c>
      <c r="CJ299" s="270">
        <v>0</v>
      </c>
      <c r="CK299" s="270">
        <v>0</v>
      </c>
      <c r="CL299" s="270">
        <v>0</v>
      </c>
      <c r="CM299" s="270">
        <v>0</v>
      </c>
      <c r="CN299" s="270">
        <v>0</v>
      </c>
      <c r="CO299" s="270">
        <v>0</v>
      </c>
      <c r="CP299" s="270">
        <v>0</v>
      </c>
      <c r="CQ299" s="270">
        <v>0</v>
      </c>
      <c r="CR299" s="270">
        <v>0</v>
      </c>
      <c r="CS299" s="270">
        <v>0</v>
      </c>
      <c r="CT299" s="270">
        <v>0</v>
      </c>
      <c r="CU299" s="270"/>
      <c r="CV299" s="270">
        <v>0</v>
      </c>
      <c r="CW299" s="270">
        <v>0</v>
      </c>
      <c r="CX299" s="270">
        <v>0</v>
      </c>
      <c r="CY299" s="270">
        <v>0</v>
      </c>
      <c r="CZ299" s="270">
        <v>0</v>
      </c>
      <c r="DA299" s="270">
        <v>0</v>
      </c>
      <c r="DB299" s="270">
        <v>0</v>
      </c>
      <c r="DC299" s="270">
        <v>0</v>
      </c>
      <c r="DD299" s="270">
        <v>0</v>
      </c>
      <c r="DE299" s="270">
        <v>2120</v>
      </c>
      <c r="DF299" s="270">
        <v>0</v>
      </c>
      <c r="DG299" s="270">
        <v>0</v>
      </c>
      <c r="DH299" s="270">
        <v>0</v>
      </c>
      <c r="DI299" s="270">
        <v>0</v>
      </c>
      <c r="DJ299" s="270">
        <v>0</v>
      </c>
      <c r="DK299" s="270">
        <v>0</v>
      </c>
      <c r="DL299" s="270">
        <v>0</v>
      </c>
      <c r="DM299" s="270">
        <v>0</v>
      </c>
      <c r="DN299" s="270">
        <v>0</v>
      </c>
      <c r="DO299" s="270">
        <v>0</v>
      </c>
      <c r="DP299" s="270">
        <v>0</v>
      </c>
      <c r="DQ299" s="270">
        <v>0</v>
      </c>
      <c r="DR299" s="270"/>
      <c r="DS299" s="270">
        <v>0</v>
      </c>
      <c r="DT299" s="270">
        <v>0</v>
      </c>
      <c r="DU299" s="270">
        <v>0</v>
      </c>
      <c r="DV299" s="270">
        <v>0</v>
      </c>
      <c r="DW299" s="270">
        <v>0</v>
      </c>
      <c r="DX299" s="270">
        <v>0</v>
      </c>
      <c r="DY299" s="270">
        <v>0</v>
      </c>
      <c r="DZ299" s="270">
        <v>0</v>
      </c>
      <c r="EA299" s="270">
        <v>0</v>
      </c>
      <c r="EB299" s="270">
        <v>0</v>
      </c>
      <c r="EC299" s="270">
        <v>0</v>
      </c>
      <c r="ED299" s="270">
        <v>0</v>
      </c>
      <c r="EE299" s="270">
        <v>0</v>
      </c>
      <c r="EF299" s="270">
        <v>0</v>
      </c>
      <c r="EG299" s="270">
        <v>0</v>
      </c>
      <c r="EH299" s="270">
        <v>0</v>
      </c>
      <c r="EI299" s="270">
        <v>0</v>
      </c>
      <c r="EJ299" s="270">
        <v>0</v>
      </c>
      <c r="EK299" s="270">
        <v>0</v>
      </c>
      <c r="EL299" s="270">
        <v>0</v>
      </c>
      <c r="EM299" s="270">
        <v>0</v>
      </c>
      <c r="EN299" s="270">
        <v>0</v>
      </c>
      <c r="EO299" s="270">
        <v>0</v>
      </c>
      <c r="EP299" s="270">
        <v>0</v>
      </c>
      <c r="EQ299" s="270">
        <v>0</v>
      </c>
      <c r="ER299" s="270">
        <v>0</v>
      </c>
      <c r="ES299" s="270">
        <v>0</v>
      </c>
      <c r="ET299" s="270">
        <v>0</v>
      </c>
      <c r="EU299" s="270">
        <v>0</v>
      </c>
      <c r="EV299" s="270">
        <v>0</v>
      </c>
      <c r="EW299" s="270">
        <v>0</v>
      </c>
      <c r="EX299" s="270">
        <v>0</v>
      </c>
      <c r="EY299" s="270">
        <v>0</v>
      </c>
      <c r="EZ299" s="270">
        <v>0</v>
      </c>
      <c r="FA299" s="270">
        <v>0</v>
      </c>
      <c r="FB299" s="270">
        <v>0</v>
      </c>
      <c r="FC299" s="270">
        <v>0</v>
      </c>
      <c r="FD299" s="270">
        <v>0</v>
      </c>
      <c r="FE299" s="270">
        <v>0</v>
      </c>
      <c r="FF299" s="270">
        <v>0</v>
      </c>
      <c r="FG299" s="270"/>
      <c r="FH299" s="270">
        <v>0</v>
      </c>
      <c r="FI299" s="270"/>
      <c r="FJ299" s="270">
        <v>0</v>
      </c>
      <c r="FK299" s="270">
        <v>0</v>
      </c>
      <c r="FL299" s="270">
        <v>0</v>
      </c>
      <c r="FM299" s="270">
        <v>0</v>
      </c>
      <c r="FN299" s="270">
        <v>0</v>
      </c>
      <c r="FO299" s="351">
        <v>2120</v>
      </c>
      <c r="FP299" s="351">
        <v>0</v>
      </c>
      <c r="FQ299" s="351">
        <v>1255</v>
      </c>
      <c r="FR299" s="13"/>
      <c r="FS299" s="270"/>
      <c r="FT299" s="270"/>
      <c r="FU299" s="270"/>
      <c r="FV299" s="270"/>
      <c r="FW299" s="270"/>
      <c r="FX299" s="270"/>
      <c r="FY299" s="270"/>
      <c r="FZ299" s="270"/>
      <c r="GA299" s="270"/>
      <c r="GB299" s="270"/>
      <c r="GC299" s="270"/>
      <c r="GD299" s="270"/>
      <c r="GE299" s="270"/>
      <c r="GF299" s="270"/>
      <c r="GG299" s="270"/>
      <c r="GH299" s="270"/>
      <c r="GI299" s="270"/>
      <c r="GJ299" s="270"/>
      <c r="GK299" s="270"/>
      <c r="GL299" s="270"/>
      <c r="GM299" s="270"/>
      <c r="GN299" s="270"/>
      <c r="GO299" s="270"/>
      <c r="GP299" s="270"/>
      <c r="GQ299" s="270"/>
      <c r="GR299" s="270"/>
      <c r="GS299" s="270"/>
      <c r="GT299" s="270"/>
      <c r="GU299" s="270"/>
      <c r="GV299" s="270"/>
      <c r="GW299" s="270"/>
      <c r="GX299" s="270"/>
      <c r="GY299" s="270"/>
      <c r="GZ299" s="270"/>
      <c r="HA299" s="270"/>
      <c r="HB299" s="270"/>
      <c r="HC299" s="270"/>
      <c r="HD299" s="270"/>
      <c r="HE299" s="270"/>
      <c r="HF299" s="270"/>
      <c r="HG299" s="270"/>
      <c r="HH299" s="270"/>
      <c r="HI299" s="270"/>
      <c r="HJ299" s="270"/>
      <c r="HK299" s="270"/>
      <c r="HL299" s="270"/>
      <c r="HM299" s="270"/>
      <c r="HN299" s="270"/>
      <c r="HO299" s="270"/>
      <c r="HP299" s="270"/>
      <c r="HQ299" s="270"/>
      <c r="HR299" s="270"/>
      <c r="HS299" s="270"/>
      <c r="HT299" s="270"/>
      <c r="HU299" s="270"/>
      <c r="HV299" s="270"/>
      <c r="HW299" s="270"/>
      <c r="HX299" s="270"/>
      <c r="HY299" s="270"/>
      <c r="HZ299" s="270"/>
      <c r="IA299" s="270"/>
      <c r="IB299" s="270"/>
      <c r="IC299" s="270"/>
      <c r="ID299" s="270"/>
      <c r="IE299" s="270"/>
      <c r="IF299" s="270"/>
      <c r="IG299" s="270"/>
      <c r="IH299" s="270"/>
    </row>
    <row r="300" spans="1:242" ht="12.75" customHeight="1" x14ac:dyDescent="0.2">
      <c r="A300" s="374" t="s">
        <v>1553</v>
      </c>
      <c r="B300" s="270">
        <v>373215</v>
      </c>
      <c r="C300" s="270">
        <v>310735</v>
      </c>
      <c r="D300" s="270">
        <v>141880</v>
      </c>
      <c r="E300" s="270">
        <v>168835</v>
      </c>
      <c r="F300" s="270">
        <v>101585</v>
      </c>
      <c r="G300" s="270">
        <v>57855</v>
      </c>
      <c r="H300" s="270">
        <v>108455</v>
      </c>
      <c r="I300" s="270">
        <v>236600</v>
      </c>
      <c r="J300" s="270">
        <v>136615</v>
      </c>
      <c r="K300" s="270">
        <v>805375</v>
      </c>
      <c r="L300" s="270">
        <v>60.355056249999997</v>
      </c>
      <c r="M300" s="270">
        <v>34</v>
      </c>
      <c r="N300" s="270">
        <v>46820</v>
      </c>
      <c r="O300" s="270">
        <v>24315</v>
      </c>
      <c r="P300" s="270">
        <v>10435</v>
      </c>
      <c r="Q300" s="270">
        <v>12995</v>
      </c>
      <c r="R300" s="270">
        <v>4580</v>
      </c>
      <c r="S300" s="270">
        <v>2435</v>
      </c>
      <c r="T300" s="270">
        <v>135</v>
      </c>
      <c r="U300" s="270">
        <v>155</v>
      </c>
      <c r="V300" s="270">
        <v>4.4447617309999998</v>
      </c>
      <c r="W300" s="270">
        <v>1</v>
      </c>
      <c r="X300" s="270">
        <v>45.49745944</v>
      </c>
      <c r="Y300" s="270">
        <v>68930</v>
      </c>
      <c r="Z300" s="270">
        <v>45775</v>
      </c>
      <c r="AA300" s="270">
        <v>56185</v>
      </c>
      <c r="AB300" s="270">
        <v>58590</v>
      </c>
      <c r="AC300" s="270">
        <v>73840</v>
      </c>
      <c r="AD300" s="270">
        <v>56085</v>
      </c>
      <c r="AE300" s="270">
        <v>7990</v>
      </c>
      <c r="AF300" s="270">
        <v>4115</v>
      </c>
      <c r="AG300" s="270">
        <v>2575</v>
      </c>
      <c r="AH300" s="270">
        <v>11455</v>
      </c>
      <c r="AI300" s="270">
        <v>1525</v>
      </c>
      <c r="AJ300" s="270">
        <v>10390</v>
      </c>
      <c r="AK300" s="270">
        <v>8175</v>
      </c>
      <c r="AL300" s="270">
        <v>12855</v>
      </c>
      <c r="AM300" s="270">
        <v>15465</v>
      </c>
      <c r="AN300" s="270">
        <v>3465</v>
      </c>
      <c r="AO300" s="270">
        <v>10360</v>
      </c>
      <c r="AP300" s="270">
        <v>5750</v>
      </c>
      <c r="AQ300" s="270">
        <v>8960</v>
      </c>
      <c r="AR300" s="270">
        <v>1570</v>
      </c>
      <c r="AS300" s="270">
        <v>880</v>
      </c>
      <c r="AT300" s="270">
        <v>9510</v>
      </c>
      <c r="AU300" s="270">
        <v>13355</v>
      </c>
      <c r="AV300" s="270">
        <v>8830</v>
      </c>
      <c r="AW300" s="270">
        <v>5695</v>
      </c>
      <c r="AX300" s="270">
        <v>27320</v>
      </c>
      <c r="AY300" s="270">
        <v>1210</v>
      </c>
      <c r="AZ300" s="270">
        <v>9725</v>
      </c>
      <c r="BA300" s="270">
        <v>45575</v>
      </c>
      <c r="BB300" s="270">
        <v>154455</v>
      </c>
      <c r="BC300" s="270">
        <v>7965</v>
      </c>
      <c r="BD300" s="270">
        <v>32635</v>
      </c>
      <c r="BE300" s="270">
        <v>7925</v>
      </c>
      <c r="BF300" s="270">
        <v>9680</v>
      </c>
      <c r="BG300" s="270">
        <v>1490</v>
      </c>
      <c r="BH300" s="270">
        <v>4630</v>
      </c>
      <c r="BI300" s="270">
        <v>11595</v>
      </c>
      <c r="BJ300" s="270">
        <v>1725</v>
      </c>
      <c r="BK300" s="270">
        <v>20115</v>
      </c>
      <c r="BL300" s="270">
        <v>23000</v>
      </c>
      <c r="BM300" s="270">
        <v>41780</v>
      </c>
      <c r="BN300" s="270">
        <v>6030</v>
      </c>
      <c r="BO300" s="270">
        <v>16880</v>
      </c>
      <c r="BP300" s="270">
        <v>19640</v>
      </c>
      <c r="BQ300" s="270">
        <v>23960</v>
      </c>
      <c r="BR300" s="270">
        <v>3650</v>
      </c>
      <c r="BS300" s="270">
        <v>4765</v>
      </c>
      <c r="BT300" s="270">
        <v>24940</v>
      </c>
      <c r="BU300" s="270">
        <v>19575</v>
      </c>
      <c r="BV300" s="270">
        <v>185</v>
      </c>
      <c r="BW300" s="270">
        <v>28570</v>
      </c>
      <c r="BX300" s="270">
        <v>1020</v>
      </c>
      <c r="BY300" s="270">
        <v>11890</v>
      </c>
      <c r="BZ300" s="270">
        <v>1230</v>
      </c>
      <c r="CA300" s="270">
        <v>880</v>
      </c>
      <c r="CB300" s="270">
        <v>40</v>
      </c>
      <c r="CC300" s="270" t="s">
        <v>1676</v>
      </c>
      <c r="CD300" s="270">
        <v>8240</v>
      </c>
      <c r="CE300" s="270">
        <v>415</v>
      </c>
      <c r="CF300" s="270">
        <v>635</v>
      </c>
      <c r="CG300" s="270">
        <v>286390</v>
      </c>
      <c r="CH300" s="270">
        <v>0</v>
      </c>
      <c r="CI300" s="270">
        <v>29280</v>
      </c>
      <c r="CJ300" s="270">
        <v>10695</v>
      </c>
      <c r="CK300" s="270">
        <v>13280</v>
      </c>
      <c r="CL300" s="270">
        <v>8265</v>
      </c>
      <c r="CM300" s="270">
        <v>12330</v>
      </c>
      <c r="CN300" s="270">
        <v>5165</v>
      </c>
      <c r="CO300" s="270">
        <v>410</v>
      </c>
      <c r="CP300" s="270">
        <v>2920</v>
      </c>
      <c r="CQ300" s="270" t="s">
        <v>1676</v>
      </c>
      <c r="CR300" s="270">
        <v>210</v>
      </c>
      <c r="CS300" s="270">
        <v>0</v>
      </c>
      <c r="CT300" s="270">
        <v>0</v>
      </c>
      <c r="CU300" s="270"/>
      <c r="CV300" s="270">
        <v>0</v>
      </c>
      <c r="CW300" s="270">
        <v>1050</v>
      </c>
      <c r="CX300" s="270">
        <v>10075</v>
      </c>
      <c r="CY300" s="270">
        <v>4490</v>
      </c>
      <c r="CZ300" s="270">
        <v>5555</v>
      </c>
      <c r="DA300" s="270">
        <v>14085</v>
      </c>
      <c r="DB300" s="270">
        <v>3665</v>
      </c>
      <c r="DC300" s="270">
        <v>2860</v>
      </c>
      <c r="DD300" s="270">
        <v>0</v>
      </c>
      <c r="DE300" s="270">
        <v>29175</v>
      </c>
      <c r="DF300" s="270">
        <v>32905</v>
      </c>
      <c r="DG300" s="270">
        <v>1185</v>
      </c>
      <c r="DH300" s="270">
        <v>20555</v>
      </c>
      <c r="DI300" s="270">
        <v>0</v>
      </c>
      <c r="DJ300" s="270">
        <v>0</v>
      </c>
      <c r="DK300" s="270">
        <v>0</v>
      </c>
      <c r="DL300" s="270" t="s">
        <v>1676</v>
      </c>
      <c r="DM300" s="270">
        <v>345</v>
      </c>
      <c r="DN300" s="270">
        <v>175</v>
      </c>
      <c r="DO300" s="270" t="s">
        <v>1676</v>
      </c>
      <c r="DP300" s="270">
        <v>13600</v>
      </c>
      <c r="DQ300" s="270">
        <v>125</v>
      </c>
      <c r="DR300" s="270"/>
      <c r="DS300" s="270">
        <v>14770</v>
      </c>
      <c r="DT300" s="270">
        <v>110</v>
      </c>
      <c r="DU300" s="270">
        <v>18835</v>
      </c>
      <c r="DV300" s="270">
        <v>1505</v>
      </c>
      <c r="DW300" s="270" t="s">
        <v>1676</v>
      </c>
      <c r="DX300" s="270" t="s">
        <v>1676</v>
      </c>
      <c r="DY300" s="270">
        <v>11135</v>
      </c>
      <c r="DZ300" s="270">
        <v>4830</v>
      </c>
      <c r="EA300" s="270">
        <v>0</v>
      </c>
      <c r="EB300" s="270">
        <v>215</v>
      </c>
      <c r="EC300" s="270" t="s">
        <v>1676</v>
      </c>
      <c r="ED300" s="270">
        <v>3015</v>
      </c>
      <c r="EE300" s="270">
        <v>37310</v>
      </c>
      <c r="EF300" s="270">
        <v>710</v>
      </c>
      <c r="EG300" s="270">
        <v>14215</v>
      </c>
      <c r="EH300" s="270">
        <v>0</v>
      </c>
      <c r="EI300" s="270">
        <v>0</v>
      </c>
      <c r="EJ300" s="270">
        <v>0</v>
      </c>
      <c r="EK300" s="270">
        <v>0</v>
      </c>
      <c r="EL300" s="270">
        <v>29170</v>
      </c>
      <c r="EM300" s="270">
        <v>10250</v>
      </c>
      <c r="EN300" s="270">
        <v>3550</v>
      </c>
      <c r="EO300" s="270">
        <v>0</v>
      </c>
      <c r="EP300" s="270">
        <v>0</v>
      </c>
      <c r="EQ300" s="270">
        <v>0</v>
      </c>
      <c r="ER300" s="270">
        <v>0</v>
      </c>
      <c r="ES300" s="270">
        <v>120</v>
      </c>
      <c r="ET300" s="270">
        <v>0</v>
      </c>
      <c r="EU300" s="270">
        <v>0</v>
      </c>
      <c r="EV300" s="270">
        <v>0</v>
      </c>
      <c r="EW300" s="270">
        <v>0</v>
      </c>
      <c r="EX300" s="270">
        <v>1045</v>
      </c>
      <c r="EY300" s="270">
        <v>0</v>
      </c>
      <c r="EZ300" s="270">
        <v>0</v>
      </c>
      <c r="FA300" s="270" t="s">
        <v>1676</v>
      </c>
      <c r="FB300" s="270">
        <v>0</v>
      </c>
      <c r="FC300" s="270">
        <v>0</v>
      </c>
      <c r="FD300" s="270">
        <v>0</v>
      </c>
      <c r="FE300" s="270">
        <v>0</v>
      </c>
      <c r="FF300" s="270">
        <v>0</v>
      </c>
      <c r="FG300" s="270"/>
      <c r="FH300" s="270">
        <v>0</v>
      </c>
      <c r="FI300" s="270"/>
      <c r="FJ300" s="270">
        <v>0</v>
      </c>
      <c r="FK300" s="270">
        <v>0</v>
      </c>
      <c r="FL300" s="270">
        <v>0</v>
      </c>
      <c r="FM300" s="270" t="s">
        <v>1676</v>
      </c>
      <c r="FN300" s="270">
        <v>20</v>
      </c>
      <c r="FO300" s="351">
        <v>218760</v>
      </c>
      <c r="FP300" s="351">
        <v>42840</v>
      </c>
      <c r="FQ300" s="351">
        <v>101875</v>
      </c>
      <c r="FR300" s="13"/>
      <c r="FS300" s="270"/>
      <c r="FT300" s="270"/>
      <c r="FU300" s="270"/>
      <c r="FV300" s="270"/>
      <c r="FW300" s="270"/>
      <c r="FX300" s="270"/>
      <c r="FY300" s="270"/>
      <c r="FZ300" s="270"/>
      <c r="GA300" s="270"/>
      <c r="GB300" s="270"/>
      <c r="GC300" s="270"/>
      <c r="GD300" s="270"/>
      <c r="GE300" s="270"/>
      <c r="GF300" s="270"/>
      <c r="GG300" s="270"/>
      <c r="GH300" s="270"/>
      <c r="GI300" s="270"/>
      <c r="GJ300" s="270"/>
      <c r="GK300" s="270"/>
      <c r="GL300" s="270"/>
      <c r="GM300" s="270"/>
      <c r="GN300" s="270"/>
      <c r="GO300" s="270"/>
      <c r="GP300" s="270"/>
      <c r="GQ300" s="270"/>
      <c r="GR300" s="270"/>
      <c r="GS300" s="270"/>
      <c r="GT300" s="270"/>
      <c r="GU300" s="270"/>
      <c r="GV300" s="270"/>
      <c r="GW300" s="270"/>
      <c r="GX300" s="270"/>
      <c r="GY300" s="270"/>
      <c r="GZ300" s="270"/>
      <c r="HA300" s="270"/>
      <c r="HB300" s="270"/>
      <c r="HC300" s="270"/>
      <c r="HD300" s="270"/>
      <c r="HE300" s="270"/>
      <c r="HF300" s="270"/>
      <c r="HG300" s="270"/>
      <c r="HH300" s="270"/>
      <c r="HI300" s="270"/>
      <c r="HJ300" s="270"/>
      <c r="HK300" s="270"/>
      <c r="HL300" s="270"/>
      <c r="HM300" s="270"/>
      <c r="HN300" s="270"/>
      <c r="HO300" s="270"/>
      <c r="HP300" s="270"/>
      <c r="HQ300" s="270"/>
      <c r="HR300" s="270"/>
      <c r="HS300" s="270"/>
      <c r="HT300" s="270"/>
      <c r="HU300" s="270"/>
      <c r="HV300" s="270"/>
      <c r="HW300" s="270"/>
      <c r="HX300" s="270"/>
      <c r="HY300" s="270"/>
      <c r="HZ300" s="270"/>
      <c r="IA300" s="270"/>
      <c r="IB300" s="270"/>
      <c r="IC300" s="270"/>
      <c r="ID300" s="270"/>
      <c r="IE300" s="270"/>
      <c r="IF300" s="270"/>
      <c r="IG300" s="270"/>
      <c r="IH300" s="270"/>
    </row>
    <row r="301" spans="1:242" ht="12.75" customHeight="1" x14ac:dyDescent="0.2">
      <c r="A301" s="374" t="s">
        <v>1644</v>
      </c>
      <c r="B301" s="270">
        <v>176715</v>
      </c>
      <c r="C301" s="270">
        <v>151790</v>
      </c>
      <c r="D301" s="270">
        <v>71775</v>
      </c>
      <c r="E301" s="270">
        <v>80010</v>
      </c>
      <c r="F301" s="270">
        <v>57610</v>
      </c>
      <c r="G301" s="270">
        <v>33305</v>
      </c>
      <c r="H301" s="270">
        <v>51490</v>
      </c>
      <c r="I301" s="270">
        <v>104350</v>
      </c>
      <c r="J301" s="270">
        <v>72370</v>
      </c>
      <c r="K301" s="270">
        <v>355460</v>
      </c>
      <c r="L301" s="270">
        <v>61.701510059999997</v>
      </c>
      <c r="M301" s="270">
        <v>39</v>
      </c>
      <c r="N301" s="270">
        <v>20175</v>
      </c>
      <c r="O301" s="270">
        <v>12790</v>
      </c>
      <c r="P301" s="270">
        <v>6650</v>
      </c>
      <c r="Q301" s="270">
        <v>8165</v>
      </c>
      <c r="R301" s="270">
        <v>1820</v>
      </c>
      <c r="S301" s="270">
        <v>300</v>
      </c>
      <c r="T301" s="270">
        <v>150</v>
      </c>
      <c r="U301" s="270">
        <v>210</v>
      </c>
      <c r="V301" s="270">
        <v>4.3512034460000004</v>
      </c>
      <c r="W301" s="270">
        <v>1</v>
      </c>
      <c r="X301" s="270">
        <v>57.668708709999997</v>
      </c>
      <c r="Y301" s="270">
        <v>12320</v>
      </c>
      <c r="Z301" s="270">
        <v>13980</v>
      </c>
      <c r="AA301" s="270">
        <v>19805</v>
      </c>
      <c r="AB301" s="270">
        <v>31230</v>
      </c>
      <c r="AC301" s="270">
        <v>50030</v>
      </c>
      <c r="AD301" s="270">
        <v>42815</v>
      </c>
      <c r="AE301" s="270">
        <v>6285</v>
      </c>
      <c r="AF301" s="270">
        <v>2570</v>
      </c>
      <c r="AG301" s="270">
        <v>135</v>
      </c>
      <c r="AH301" s="270">
        <v>14400</v>
      </c>
      <c r="AI301" s="270">
        <v>1105</v>
      </c>
      <c r="AJ301" s="270">
        <v>4240</v>
      </c>
      <c r="AK301" s="270">
        <v>3665</v>
      </c>
      <c r="AL301" s="270">
        <v>7070</v>
      </c>
      <c r="AM301" s="270">
        <v>8760</v>
      </c>
      <c r="AN301" s="270">
        <v>1245</v>
      </c>
      <c r="AO301" s="270">
        <v>3255</v>
      </c>
      <c r="AP301" s="270">
        <v>2200</v>
      </c>
      <c r="AQ301" s="270">
        <v>7465</v>
      </c>
      <c r="AR301" s="270">
        <v>1125</v>
      </c>
      <c r="AS301" s="270">
        <v>300</v>
      </c>
      <c r="AT301" s="270">
        <v>1955</v>
      </c>
      <c r="AU301" s="270">
        <v>3740</v>
      </c>
      <c r="AV301" s="270">
        <v>2475</v>
      </c>
      <c r="AW301" s="270">
        <v>2935</v>
      </c>
      <c r="AX301" s="270">
        <v>14570</v>
      </c>
      <c r="AY301" s="270">
        <v>1520</v>
      </c>
      <c r="AZ301" s="270">
        <v>5920</v>
      </c>
      <c r="BA301" s="270">
        <v>20815</v>
      </c>
      <c r="BB301" s="270">
        <v>65235</v>
      </c>
      <c r="BC301" s="270">
        <v>5110</v>
      </c>
      <c r="BD301" s="270">
        <v>22370</v>
      </c>
      <c r="BE301" s="270">
        <v>3290</v>
      </c>
      <c r="BF301" s="270">
        <v>3825</v>
      </c>
      <c r="BG301" s="270">
        <v>1280</v>
      </c>
      <c r="BH301" s="270">
        <v>2685</v>
      </c>
      <c r="BI301" s="270">
        <v>14250</v>
      </c>
      <c r="BJ301" s="270">
        <v>1190</v>
      </c>
      <c r="BK301" s="270">
        <v>9015</v>
      </c>
      <c r="BL301" s="270">
        <v>11895</v>
      </c>
      <c r="BM301" s="270">
        <v>18675</v>
      </c>
      <c r="BN301" s="270">
        <v>3095</v>
      </c>
      <c r="BO301" s="270">
        <v>10400</v>
      </c>
      <c r="BP301" s="270">
        <v>8870</v>
      </c>
      <c r="BQ301" s="270">
        <v>6120</v>
      </c>
      <c r="BR301" s="270">
        <v>1385</v>
      </c>
      <c r="BS301" s="270">
        <v>545</v>
      </c>
      <c r="BT301" s="270">
        <v>12060</v>
      </c>
      <c r="BU301" s="270">
        <v>8635</v>
      </c>
      <c r="BV301" s="270">
        <v>100</v>
      </c>
      <c r="BW301" s="270">
        <v>6980</v>
      </c>
      <c r="BX301" s="270">
        <v>330</v>
      </c>
      <c r="BY301" s="270">
        <v>6425</v>
      </c>
      <c r="BZ301" s="270">
        <v>1000</v>
      </c>
      <c r="CA301" s="270">
        <v>340</v>
      </c>
      <c r="CB301" s="270">
        <v>15</v>
      </c>
      <c r="CC301" s="270" t="s">
        <v>1676</v>
      </c>
      <c r="CD301" s="270">
        <v>2185</v>
      </c>
      <c r="CE301" s="270">
        <v>140</v>
      </c>
      <c r="CF301" s="270">
        <v>270</v>
      </c>
      <c r="CG301" s="270">
        <v>141080</v>
      </c>
      <c r="CH301" s="270">
        <v>0</v>
      </c>
      <c r="CI301" s="270">
        <v>15930</v>
      </c>
      <c r="CJ301" s="270">
        <v>9380</v>
      </c>
      <c r="CK301" s="270">
        <v>10315</v>
      </c>
      <c r="CL301" s="270">
        <v>4695</v>
      </c>
      <c r="CM301" s="270">
        <v>15305</v>
      </c>
      <c r="CN301" s="270">
        <v>3805</v>
      </c>
      <c r="CO301" s="270">
        <v>0</v>
      </c>
      <c r="CP301" s="270">
        <v>0</v>
      </c>
      <c r="CQ301" s="270" t="s">
        <v>1676</v>
      </c>
      <c r="CR301" s="270">
        <v>1570</v>
      </c>
      <c r="CS301" s="270">
        <v>0</v>
      </c>
      <c r="CT301" s="270">
        <v>0</v>
      </c>
      <c r="CU301" s="270"/>
      <c r="CV301" s="270">
        <v>0</v>
      </c>
      <c r="CW301" s="270">
        <v>0</v>
      </c>
      <c r="CX301" s="270">
        <v>0</v>
      </c>
      <c r="CY301" s="270">
        <v>0</v>
      </c>
      <c r="CZ301" s="270">
        <v>0</v>
      </c>
      <c r="DA301" s="270">
        <v>17070</v>
      </c>
      <c r="DB301" s="270">
        <v>150</v>
      </c>
      <c r="DC301" s="270">
        <v>65</v>
      </c>
      <c r="DD301" s="270">
        <v>0</v>
      </c>
      <c r="DE301" s="270">
        <v>0</v>
      </c>
      <c r="DF301" s="270">
        <v>17215</v>
      </c>
      <c r="DG301" s="270">
        <v>6890</v>
      </c>
      <c r="DH301" s="270">
        <v>8355</v>
      </c>
      <c r="DI301" s="270">
        <v>0</v>
      </c>
      <c r="DJ301" s="270">
        <v>0</v>
      </c>
      <c r="DK301" s="270">
        <v>0</v>
      </c>
      <c r="DL301" s="270">
        <v>0</v>
      </c>
      <c r="DM301" s="270">
        <v>0</v>
      </c>
      <c r="DN301" s="270">
        <v>100</v>
      </c>
      <c r="DO301" s="270">
        <v>300</v>
      </c>
      <c r="DP301" s="270">
        <v>7565</v>
      </c>
      <c r="DQ301" s="270">
        <v>0</v>
      </c>
      <c r="DR301" s="270"/>
      <c r="DS301" s="270">
        <v>0</v>
      </c>
      <c r="DT301" s="270" t="s">
        <v>1676</v>
      </c>
      <c r="DU301" s="270">
        <v>9605</v>
      </c>
      <c r="DV301" s="270">
        <v>0</v>
      </c>
      <c r="DW301" s="270">
        <v>0</v>
      </c>
      <c r="DX301" s="270">
        <v>0</v>
      </c>
      <c r="DY301" s="270">
        <v>4200</v>
      </c>
      <c r="DZ301" s="270">
        <v>1755</v>
      </c>
      <c r="EA301" s="270">
        <v>0</v>
      </c>
      <c r="EB301" s="270">
        <v>780</v>
      </c>
      <c r="EC301" s="270" t="s">
        <v>1676</v>
      </c>
      <c r="ED301" s="270">
        <v>1320</v>
      </c>
      <c r="EE301" s="270">
        <v>9990</v>
      </c>
      <c r="EF301" s="270">
        <v>0</v>
      </c>
      <c r="EG301" s="270">
        <v>13940</v>
      </c>
      <c r="EH301" s="270">
        <v>0</v>
      </c>
      <c r="EI301" s="270">
        <v>0</v>
      </c>
      <c r="EJ301" s="270">
        <v>0</v>
      </c>
      <c r="EK301" s="270">
        <v>0</v>
      </c>
      <c r="EL301" s="270">
        <v>4575</v>
      </c>
      <c r="EM301" s="270">
        <v>3960</v>
      </c>
      <c r="EN301" s="270">
        <v>0</v>
      </c>
      <c r="EO301" s="270">
        <v>0</v>
      </c>
      <c r="EP301" s="270">
        <v>0</v>
      </c>
      <c r="EQ301" s="270">
        <v>0</v>
      </c>
      <c r="ER301" s="270">
        <v>0</v>
      </c>
      <c r="ES301" s="270">
        <v>0</v>
      </c>
      <c r="ET301" s="270">
        <v>0</v>
      </c>
      <c r="EU301" s="270">
        <v>0</v>
      </c>
      <c r="EV301" s="270">
        <v>0</v>
      </c>
      <c r="EW301" s="270">
        <v>7840</v>
      </c>
      <c r="EX301" s="270">
        <v>25</v>
      </c>
      <c r="EY301" s="270">
        <v>0</v>
      </c>
      <c r="EZ301" s="270">
        <v>0</v>
      </c>
      <c r="FA301" s="270">
        <v>0</v>
      </c>
      <c r="FB301" s="270">
        <v>0</v>
      </c>
      <c r="FC301" s="270">
        <v>0</v>
      </c>
      <c r="FD301" s="270">
        <v>0</v>
      </c>
      <c r="FE301" s="270">
        <v>0</v>
      </c>
      <c r="FF301" s="270">
        <v>0</v>
      </c>
      <c r="FG301" s="270"/>
      <c r="FH301" s="270">
        <v>0</v>
      </c>
      <c r="FI301" s="270"/>
      <c r="FJ301" s="270">
        <v>0</v>
      </c>
      <c r="FK301" s="270">
        <v>0</v>
      </c>
      <c r="FL301" s="270">
        <v>0</v>
      </c>
      <c r="FM301" s="270">
        <v>0</v>
      </c>
      <c r="FN301" s="270">
        <v>0</v>
      </c>
      <c r="FO301" s="351">
        <v>111480</v>
      </c>
      <c r="FP301" s="351">
        <v>9385</v>
      </c>
      <c r="FQ301" s="351">
        <v>50265</v>
      </c>
      <c r="FR301" s="13"/>
      <c r="FS301" s="270"/>
      <c r="FT301" s="270"/>
      <c r="FU301" s="270"/>
      <c r="FV301" s="270"/>
      <c r="FW301" s="270"/>
      <c r="FX301" s="270"/>
      <c r="FY301" s="270"/>
      <c r="FZ301" s="270"/>
      <c r="GA301" s="270"/>
      <c r="GB301" s="270"/>
      <c r="GC301" s="270"/>
      <c r="GD301" s="270"/>
      <c r="GE301" s="270"/>
      <c r="GF301" s="270"/>
      <c r="GG301" s="270"/>
      <c r="GH301" s="270"/>
      <c r="GI301" s="270"/>
      <c r="GJ301" s="270"/>
      <c r="GK301" s="270"/>
      <c r="GL301" s="270"/>
      <c r="GM301" s="270"/>
      <c r="GN301" s="270"/>
      <c r="GO301" s="270"/>
      <c r="GP301" s="270"/>
      <c r="GQ301" s="270"/>
      <c r="GR301" s="270"/>
      <c r="GS301" s="270"/>
      <c r="GT301" s="270"/>
      <c r="GU301" s="270"/>
      <c r="GV301" s="270"/>
      <c r="GW301" s="270"/>
      <c r="GX301" s="270"/>
      <c r="GY301" s="270"/>
      <c r="GZ301" s="270"/>
      <c r="HA301" s="270"/>
      <c r="HB301" s="270"/>
      <c r="HC301" s="270"/>
      <c r="HD301" s="270"/>
      <c r="HE301" s="270"/>
      <c r="HF301" s="270"/>
      <c r="HG301" s="270"/>
      <c r="HH301" s="270"/>
      <c r="HI301" s="270"/>
      <c r="HJ301" s="270"/>
      <c r="HK301" s="270"/>
      <c r="HL301" s="270"/>
      <c r="HM301" s="270"/>
      <c r="HN301" s="270"/>
      <c r="HO301" s="270"/>
      <c r="HP301" s="270"/>
      <c r="HQ301" s="270"/>
      <c r="HR301" s="270"/>
      <c r="HS301" s="270"/>
      <c r="HT301" s="270"/>
      <c r="HU301" s="270"/>
      <c r="HV301" s="270"/>
      <c r="HW301" s="270"/>
      <c r="HX301" s="270"/>
      <c r="HY301" s="270"/>
      <c r="HZ301" s="270"/>
      <c r="IA301" s="270"/>
      <c r="IB301" s="270"/>
      <c r="IC301" s="270"/>
      <c r="ID301" s="270"/>
      <c r="IE301" s="270"/>
      <c r="IF301" s="270"/>
      <c r="IG301" s="270"/>
      <c r="IH301" s="270"/>
    </row>
    <row r="302" spans="1:242" ht="12.75" customHeight="1" x14ac:dyDescent="0.2">
      <c r="A302" s="374" t="s">
        <v>595</v>
      </c>
      <c r="B302" s="270">
        <v>7955</v>
      </c>
      <c r="C302" s="270">
        <v>7385</v>
      </c>
      <c r="D302" s="270">
        <v>3875</v>
      </c>
      <c r="E302" s="270">
        <v>3510</v>
      </c>
      <c r="F302" s="270">
        <v>1705</v>
      </c>
      <c r="G302" s="270">
        <v>3075</v>
      </c>
      <c r="H302" s="270">
        <v>0</v>
      </c>
      <c r="I302" s="270">
        <v>7955</v>
      </c>
      <c r="J302" s="270">
        <v>0</v>
      </c>
      <c r="K302" s="270">
        <v>139265</v>
      </c>
      <c r="L302" s="270">
        <v>0</v>
      </c>
      <c r="M302" s="270">
        <v>0</v>
      </c>
      <c r="N302" s="270">
        <v>0</v>
      </c>
      <c r="O302" s="270">
        <v>0</v>
      </c>
      <c r="P302" s="270">
        <v>0</v>
      </c>
      <c r="Q302" s="270">
        <v>0</v>
      </c>
      <c r="R302" s="270">
        <v>0</v>
      </c>
      <c r="S302" s="270">
        <v>0</v>
      </c>
      <c r="T302" s="270">
        <v>0</v>
      </c>
      <c r="U302" s="270">
        <v>0</v>
      </c>
      <c r="V302" s="270">
        <v>0</v>
      </c>
      <c r="W302" s="270">
        <v>0</v>
      </c>
      <c r="X302" s="270">
        <v>51.612558200000002</v>
      </c>
      <c r="Y302" s="270">
        <v>1040</v>
      </c>
      <c r="Z302" s="270">
        <v>1820</v>
      </c>
      <c r="AA302" s="270">
        <v>710</v>
      </c>
      <c r="AB302" s="270">
        <v>665</v>
      </c>
      <c r="AC302" s="270">
        <v>840</v>
      </c>
      <c r="AD302" s="270">
        <v>2210</v>
      </c>
      <c r="AE302" s="270">
        <v>660</v>
      </c>
      <c r="AF302" s="270">
        <v>30</v>
      </c>
      <c r="AG302" s="270">
        <v>0</v>
      </c>
      <c r="AH302" s="270">
        <v>0</v>
      </c>
      <c r="AI302" s="270">
        <v>0</v>
      </c>
      <c r="AJ302" s="270" t="s">
        <v>1676</v>
      </c>
      <c r="AK302" s="270">
        <v>0</v>
      </c>
      <c r="AL302" s="270">
        <v>0</v>
      </c>
      <c r="AM302" s="270">
        <v>0</v>
      </c>
      <c r="AN302" s="270">
        <v>0</v>
      </c>
      <c r="AO302" s="270">
        <v>0</v>
      </c>
      <c r="AP302" s="270">
        <v>0</v>
      </c>
      <c r="AQ302" s="270">
        <v>35</v>
      </c>
      <c r="AR302" s="270">
        <v>0</v>
      </c>
      <c r="AS302" s="270">
        <v>0</v>
      </c>
      <c r="AT302" s="270">
        <v>0</v>
      </c>
      <c r="AU302" s="270">
        <v>0</v>
      </c>
      <c r="AV302" s="270" t="s">
        <v>1676</v>
      </c>
      <c r="AW302" s="270" t="s">
        <v>1676</v>
      </c>
      <c r="AX302" s="270">
        <v>880</v>
      </c>
      <c r="AY302" s="270">
        <v>0</v>
      </c>
      <c r="AZ302" s="270">
        <v>0</v>
      </c>
      <c r="BA302" s="270">
        <v>280</v>
      </c>
      <c r="BB302" s="270">
        <v>6725</v>
      </c>
      <c r="BC302" s="270">
        <v>30</v>
      </c>
      <c r="BD302" s="270">
        <v>445</v>
      </c>
      <c r="BE302" s="270">
        <v>115</v>
      </c>
      <c r="BF302" s="270">
        <v>45</v>
      </c>
      <c r="BG302" s="270">
        <v>710</v>
      </c>
      <c r="BH302" s="270">
        <v>80</v>
      </c>
      <c r="BI302" s="270" t="s">
        <v>1676</v>
      </c>
      <c r="BJ302" s="270" t="s">
        <v>1676</v>
      </c>
      <c r="BK302" s="270">
        <v>385</v>
      </c>
      <c r="BL302" s="270">
        <v>315</v>
      </c>
      <c r="BM302" s="270">
        <v>90</v>
      </c>
      <c r="BN302" s="270">
        <v>135</v>
      </c>
      <c r="BO302" s="270">
        <v>205</v>
      </c>
      <c r="BP302" s="270">
        <v>250</v>
      </c>
      <c r="BQ302" s="270" t="s">
        <v>1676</v>
      </c>
      <c r="BR302" s="270">
        <v>0</v>
      </c>
      <c r="BS302" s="270">
        <v>0</v>
      </c>
      <c r="BT302" s="270">
        <v>385</v>
      </c>
      <c r="BU302" s="270">
        <v>905</v>
      </c>
      <c r="BV302" s="270" t="s">
        <v>1676</v>
      </c>
      <c r="BW302" s="270">
        <v>3285</v>
      </c>
      <c r="BX302" s="270" t="s">
        <v>1676</v>
      </c>
      <c r="BY302" s="270">
        <v>100</v>
      </c>
      <c r="BZ302" s="270" t="s">
        <v>1676</v>
      </c>
      <c r="CA302" s="270">
        <v>0</v>
      </c>
      <c r="CB302" s="270" t="s">
        <v>1676</v>
      </c>
      <c r="CC302" s="270">
        <v>0</v>
      </c>
      <c r="CD302" s="270">
        <v>15</v>
      </c>
      <c r="CE302" s="270" t="s">
        <v>1676</v>
      </c>
      <c r="CF302" s="270">
        <v>25</v>
      </c>
      <c r="CG302" s="270">
        <v>7235</v>
      </c>
      <c r="CH302" s="270">
        <v>0</v>
      </c>
      <c r="CI302" s="270">
        <v>0</v>
      </c>
      <c r="CJ302" s="270">
        <v>0</v>
      </c>
      <c r="CK302" s="270">
        <v>0</v>
      </c>
      <c r="CL302" s="270">
        <v>0</v>
      </c>
      <c r="CM302" s="270">
        <v>0</v>
      </c>
      <c r="CN302" s="270">
        <v>0</v>
      </c>
      <c r="CO302" s="270">
        <v>0</v>
      </c>
      <c r="CP302" s="270">
        <v>0</v>
      </c>
      <c r="CQ302" s="270">
        <v>0</v>
      </c>
      <c r="CR302" s="270">
        <v>0</v>
      </c>
      <c r="CS302" s="270">
        <v>0</v>
      </c>
      <c r="CT302" s="270">
        <v>0</v>
      </c>
      <c r="CU302" s="270"/>
      <c r="CV302" s="270">
        <v>0</v>
      </c>
      <c r="CW302" s="270">
        <v>0</v>
      </c>
      <c r="CX302" s="270">
        <v>0</v>
      </c>
      <c r="CY302" s="270">
        <v>0</v>
      </c>
      <c r="CZ302" s="270">
        <v>0</v>
      </c>
      <c r="DA302" s="270">
        <v>0</v>
      </c>
      <c r="DB302" s="270">
        <v>0</v>
      </c>
      <c r="DC302" s="270">
        <v>0</v>
      </c>
      <c r="DD302" s="270">
        <v>0</v>
      </c>
      <c r="DE302" s="270">
        <v>270</v>
      </c>
      <c r="DF302" s="270">
        <v>0</v>
      </c>
      <c r="DG302" s="270">
        <v>0</v>
      </c>
      <c r="DH302" s="270">
        <v>265</v>
      </c>
      <c r="DI302" s="270">
        <v>0</v>
      </c>
      <c r="DJ302" s="270">
        <v>0</v>
      </c>
      <c r="DK302" s="270">
        <v>0</v>
      </c>
      <c r="DL302" s="270">
        <v>0</v>
      </c>
      <c r="DM302" s="270">
        <v>0</v>
      </c>
      <c r="DN302" s="270">
        <v>0</v>
      </c>
      <c r="DO302" s="270">
        <v>255</v>
      </c>
      <c r="DP302" s="270">
        <v>0</v>
      </c>
      <c r="DQ302" s="270">
        <v>0</v>
      </c>
      <c r="DR302" s="270"/>
      <c r="DS302" s="270">
        <v>0</v>
      </c>
      <c r="DT302" s="270">
        <v>0</v>
      </c>
      <c r="DU302" s="270">
        <v>0</v>
      </c>
      <c r="DV302" s="270">
        <v>0</v>
      </c>
      <c r="DW302" s="270">
        <v>0</v>
      </c>
      <c r="DX302" s="270">
        <v>0</v>
      </c>
      <c r="DY302" s="270">
        <v>0</v>
      </c>
      <c r="DZ302" s="270">
        <v>0</v>
      </c>
      <c r="EA302" s="270">
        <v>0</v>
      </c>
      <c r="EB302" s="270">
        <v>0</v>
      </c>
      <c r="EC302" s="270">
        <v>0</v>
      </c>
      <c r="ED302" s="270">
        <v>0</v>
      </c>
      <c r="EE302" s="270">
        <v>0</v>
      </c>
      <c r="EF302" s="270">
        <v>0</v>
      </c>
      <c r="EG302" s="270">
        <v>0</v>
      </c>
      <c r="EH302" s="270">
        <v>0</v>
      </c>
      <c r="EI302" s="270">
        <v>0</v>
      </c>
      <c r="EJ302" s="270">
        <v>0</v>
      </c>
      <c r="EK302" s="270">
        <v>0</v>
      </c>
      <c r="EL302" s="270">
        <v>0</v>
      </c>
      <c r="EM302" s="270">
        <v>0</v>
      </c>
      <c r="EN302" s="270">
        <v>0</v>
      </c>
      <c r="EO302" s="270">
        <v>2780</v>
      </c>
      <c r="EP302" s="270">
        <v>0</v>
      </c>
      <c r="EQ302" s="270">
        <v>0</v>
      </c>
      <c r="ER302" s="270">
        <v>820</v>
      </c>
      <c r="ES302" s="270">
        <v>0</v>
      </c>
      <c r="ET302" s="270">
        <v>0</v>
      </c>
      <c r="EU302" s="270">
        <v>0</v>
      </c>
      <c r="EV302" s="270">
        <v>280</v>
      </c>
      <c r="EW302" s="270">
        <v>0</v>
      </c>
      <c r="EX302" s="270">
        <v>0</v>
      </c>
      <c r="EY302" s="270">
        <v>0</v>
      </c>
      <c r="EZ302" s="270">
        <v>0</v>
      </c>
      <c r="FA302" s="270">
        <v>0</v>
      </c>
      <c r="FB302" s="270">
        <v>0</v>
      </c>
      <c r="FC302" s="270">
        <v>0</v>
      </c>
      <c r="FD302" s="270">
        <v>0</v>
      </c>
      <c r="FE302" s="270">
        <v>0</v>
      </c>
      <c r="FF302" s="270">
        <v>0</v>
      </c>
      <c r="FG302" s="270"/>
      <c r="FH302" s="270">
        <v>0</v>
      </c>
      <c r="FI302" s="270"/>
      <c r="FJ302" s="270">
        <v>0</v>
      </c>
      <c r="FK302" s="270">
        <v>0</v>
      </c>
      <c r="FL302" s="270">
        <v>0</v>
      </c>
      <c r="FM302" s="270">
        <v>3290</v>
      </c>
      <c r="FN302" s="270" t="s">
        <v>1676</v>
      </c>
      <c r="FO302" s="351">
        <v>1230</v>
      </c>
      <c r="FP302" s="351">
        <v>2605</v>
      </c>
      <c r="FQ302" s="351">
        <v>0</v>
      </c>
      <c r="FR302" s="13"/>
      <c r="FS302" s="270"/>
      <c r="FT302" s="270"/>
      <c r="FU302" s="270"/>
      <c r="FV302" s="270"/>
      <c r="FW302" s="270"/>
      <c r="FX302" s="270"/>
      <c r="FY302" s="270"/>
      <c r="FZ302" s="270"/>
      <c r="GA302" s="270"/>
      <c r="GB302" s="270"/>
      <c r="GC302" s="270"/>
      <c r="GD302" s="270"/>
      <c r="GE302" s="270"/>
      <c r="GF302" s="270"/>
      <c r="GG302" s="270"/>
      <c r="GH302" s="270"/>
      <c r="GI302" s="270"/>
      <c r="GJ302" s="270"/>
      <c r="GK302" s="270"/>
      <c r="GL302" s="270"/>
      <c r="GM302" s="270"/>
      <c r="GN302" s="270"/>
      <c r="GO302" s="270"/>
      <c r="GP302" s="270"/>
      <c r="GQ302" s="270"/>
      <c r="GR302" s="270"/>
      <c r="GS302" s="270"/>
      <c r="GT302" s="270"/>
      <c r="GU302" s="270"/>
      <c r="GV302" s="270"/>
      <c r="GW302" s="270"/>
      <c r="GX302" s="270"/>
      <c r="GY302" s="270"/>
      <c r="GZ302" s="270"/>
      <c r="HA302" s="270"/>
      <c r="HB302" s="270"/>
      <c r="HC302" s="270"/>
      <c r="HD302" s="270"/>
      <c r="HE302" s="270"/>
      <c r="HF302" s="270"/>
      <c r="HG302" s="270"/>
      <c r="HH302" s="270"/>
      <c r="HI302" s="270"/>
      <c r="HJ302" s="270"/>
      <c r="HK302" s="270"/>
      <c r="HL302" s="270"/>
      <c r="HM302" s="270"/>
      <c r="HN302" s="270"/>
      <c r="HO302" s="270"/>
      <c r="HP302" s="270"/>
      <c r="HQ302" s="270"/>
      <c r="HR302" s="270"/>
      <c r="HS302" s="270"/>
      <c r="HT302" s="270"/>
      <c r="HU302" s="270"/>
      <c r="HV302" s="270"/>
      <c r="HW302" s="270"/>
      <c r="HX302" s="270"/>
      <c r="HY302" s="270"/>
      <c r="HZ302" s="270"/>
      <c r="IA302" s="270"/>
      <c r="IB302" s="270"/>
      <c r="IC302" s="270"/>
      <c r="ID302" s="270"/>
      <c r="IE302" s="270"/>
      <c r="IF302" s="270"/>
      <c r="IG302" s="270"/>
      <c r="IH302" s="270"/>
    </row>
    <row r="303" spans="1:242" ht="12.75" customHeight="1" x14ac:dyDescent="0.2">
      <c r="A303" s="374" t="s">
        <v>608</v>
      </c>
      <c r="B303" s="270">
        <v>1100</v>
      </c>
      <c r="C303" s="270">
        <v>1100</v>
      </c>
      <c r="D303" s="270">
        <v>435</v>
      </c>
      <c r="E303" s="270">
        <v>660</v>
      </c>
      <c r="F303" s="270">
        <v>30</v>
      </c>
      <c r="G303" s="270">
        <v>0</v>
      </c>
      <c r="H303" s="270">
        <v>0</v>
      </c>
      <c r="I303" s="270">
        <v>1100</v>
      </c>
      <c r="J303" s="270">
        <v>0</v>
      </c>
      <c r="K303" s="270">
        <v>28520</v>
      </c>
      <c r="L303" s="270">
        <v>0</v>
      </c>
      <c r="M303" s="270">
        <v>0</v>
      </c>
      <c r="N303" s="270">
        <v>0</v>
      </c>
      <c r="O303" s="270">
        <v>0</v>
      </c>
      <c r="P303" s="270">
        <v>0</v>
      </c>
      <c r="Q303" s="270">
        <v>0</v>
      </c>
      <c r="R303" s="270">
        <v>0</v>
      </c>
      <c r="S303" s="270">
        <v>0</v>
      </c>
      <c r="T303" s="270">
        <v>0</v>
      </c>
      <c r="U303" s="270">
        <v>0</v>
      </c>
      <c r="V303" s="270">
        <v>0</v>
      </c>
      <c r="W303" s="270">
        <v>0</v>
      </c>
      <c r="X303" s="270">
        <v>80.175614190000005</v>
      </c>
      <c r="Y303" s="270">
        <v>0</v>
      </c>
      <c r="Z303" s="270" t="s">
        <v>1676</v>
      </c>
      <c r="AA303" s="270">
        <v>10</v>
      </c>
      <c r="AB303" s="270">
        <v>55</v>
      </c>
      <c r="AC303" s="270">
        <v>215</v>
      </c>
      <c r="AD303" s="270">
        <v>590</v>
      </c>
      <c r="AE303" s="270">
        <v>225</v>
      </c>
      <c r="AF303" s="270">
        <v>0</v>
      </c>
      <c r="AG303" s="270">
        <v>0</v>
      </c>
      <c r="AH303" s="270">
        <v>0</v>
      </c>
      <c r="AI303" s="270">
        <v>0</v>
      </c>
      <c r="AJ303" s="270">
        <v>0</v>
      </c>
      <c r="AK303" s="270">
        <v>0</v>
      </c>
      <c r="AL303" s="270">
        <v>0</v>
      </c>
      <c r="AM303" s="270">
        <v>0</v>
      </c>
      <c r="AN303" s="270">
        <v>0</v>
      </c>
      <c r="AO303" s="270">
        <v>0</v>
      </c>
      <c r="AP303" s="270">
        <v>0</v>
      </c>
      <c r="AQ303" s="270" t="s">
        <v>1676</v>
      </c>
      <c r="AR303" s="270">
        <v>0</v>
      </c>
      <c r="AS303" s="270">
        <v>0</v>
      </c>
      <c r="AT303" s="270">
        <v>0</v>
      </c>
      <c r="AU303" s="270">
        <v>0</v>
      </c>
      <c r="AV303" s="270">
        <v>0</v>
      </c>
      <c r="AW303" s="270">
        <v>0</v>
      </c>
      <c r="AX303" s="270">
        <v>835</v>
      </c>
      <c r="AY303" s="270">
        <v>0</v>
      </c>
      <c r="AZ303" s="270">
        <v>0</v>
      </c>
      <c r="BA303" s="270">
        <v>0</v>
      </c>
      <c r="BB303" s="270">
        <v>260</v>
      </c>
      <c r="BC303" s="270">
        <v>15</v>
      </c>
      <c r="BD303" s="270">
        <v>50</v>
      </c>
      <c r="BE303" s="270" t="s">
        <v>1676</v>
      </c>
      <c r="BF303" s="270">
        <v>10</v>
      </c>
      <c r="BG303" s="270">
        <v>20</v>
      </c>
      <c r="BH303" s="270">
        <v>60</v>
      </c>
      <c r="BI303" s="270" t="s">
        <v>1676</v>
      </c>
      <c r="BJ303" s="270" t="s">
        <v>1676</v>
      </c>
      <c r="BK303" s="270">
        <v>100</v>
      </c>
      <c r="BL303" s="270">
        <v>120</v>
      </c>
      <c r="BM303" s="270">
        <v>40</v>
      </c>
      <c r="BN303" s="270">
        <v>35</v>
      </c>
      <c r="BO303" s="270">
        <v>110</v>
      </c>
      <c r="BP303" s="270">
        <v>85</v>
      </c>
      <c r="BQ303" s="270">
        <v>0</v>
      </c>
      <c r="BR303" s="270">
        <v>0</v>
      </c>
      <c r="BS303" s="270">
        <v>0</v>
      </c>
      <c r="BT303" s="270">
        <v>165</v>
      </c>
      <c r="BU303" s="270">
        <v>285</v>
      </c>
      <c r="BV303" s="270">
        <v>0</v>
      </c>
      <c r="BW303" s="270">
        <v>0</v>
      </c>
      <c r="BX303" s="270">
        <v>0</v>
      </c>
      <c r="BY303" s="270">
        <v>25</v>
      </c>
      <c r="BZ303" s="270">
        <v>0</v>
      </c>
      <c r="CA303" s="270" t="s">
        <v>1676</v>
      </c>
      <c r="CB303" s="270">
        <v>0</v>
      </c>
      <c r="CC303" s="270">
        <v>0</v>
      </c>
      <c r="CD303" s="270">
        <v>60</v>
      </c>
      <c r="CE303" s="270" t="s">
        <v>1676</v>
      </c>
      <c r="CF303" s="270">
        <v>55</v>
      </c>
      <c r="CG303" s="270">
        <v>945</v>
      </c>
      <c r="CH303" s="270">
        <v>0</v>
      </c>
      <c r="CI303" s="270">
        <v>0</v>
      </c>
      <c r="CJ303" s="270">
        <v>0</v>
      </c>
      <c r="CK303" s="270">
        <v>0</v>
      </c>
      <c r="CL303" s="270">
        <v>0</v>
      </c>
      <c r="CM303" s="270">
        <v>0</v>
      </c>
      <c r="CN303" s="270">
        <v>0</v>
      </c>
      <c r="CO303" s="270">
        <v>0</v>
      </c>
      <c r="CP303" s="270">
        <v>0</v>
      </c>
      <c r="CQ303" s="270">
        <v>0</v>
      </c>
      <c r="CR303" s="270">
        <v>0</v>
      </c>
      <c r="CS303" s="270">
        <v>0</v>
      </c>
      <c r="CT303" s="270">
        <v>0</v>
      </c>
      <c r="CU303" s="270"/>
      <c r="CV303" s="270">
        <v>0</v>
      </c>
      <c r="CW303" s="270">
        <v>0</v>
      </c>
      <c r="CX303" s="270">
        <v>0</v>
      </c>
      <c r="CY303" s="270">
        <v>0</v>
      </c>
      <c r="CZ303" s="270">
        <v>0</v>
      </c>
      <c r="DA303" s="270">
        <v>0</v>
      </c>
      <c r="DB303" s="270">
        <v>0</v>
      </c>
      <c r="DC303" s="270">
        <v>0</v>
      </c>
      <c r="DD303" s="270">
        <v>0</v>
      </c>
      <c r="DE303" s="270">
        <v>0</v>
      </c>
      <c r="DF303" s="270">
        <v>0</v>
      </c>
      <c r="DG303" s="270">
        <v>0</v>
      </c>
      <c r="DH303" s="270">
        <v>0</v>
      </c>
      <c r="DI303" s="270">
        <v>0</v>
      </c>
      <c r="DJ303" s="270">
        <v>0</v>
      </c>
      <c r="DK303" s="270">
        <v>0</v>
      </c>
      <c r="DL303" s="270">
        <v>0</v>
      </c>
      <c r="DM303" s="270">
        <v>0</v>
      </c>
      <c r="DN303" s="270">
        <v>345</v>
      </c>
      <c r="DO303" s="270">
        <v>0</v>
      </c>
      <c r="DP303" s="270">
        <v>0</v>
      </c>
      <c r="DQ303" s="270">
        <v>0</v>
      </c>
      <c r="DR303" s="270"/>
      <c r="DS303" s="270">
        <v>0</v>
      </c>
      <c r="DT303" s="270">
        <v>0</v>
      </c>
      <c r="DU303" s="270">
        <v>0</v>
      </c>
      <c r="DV303" s="270">
        <v>0</v>
      </c>
      <c r="DW303" s="270">
        <v>0</v>
      </c>
      <c r="DX303" s="270">
        <v>0</v>
      </c>
      <c r="DY303" s="270">
        <v>0</v>
      </c>
      <c r="DZ303" s="270">
        <v>0</v>
      </c>
      <c r="EA303" s="270">
        <v>0</v>
      </c>
      <c r="EB303" s="270">
        <v>0</v>
      </c>
      <c r="EC303" s="270">
        <v>0</v>
      </c>
      <c r="ED303" s="270">
        <v>0</v>
      </c>
      <c r="EE303" s="270">
        <v>0</v>
      </c>
      <c r="EF303" s="270">
        <v>0</v>
      </c>
      <c r="EG303" s="270">
        <v>670</v>
      </c>
      <c r="EH303" s="270">
        <v>0</v>
      </c>
      <c r="EI303" s="270">
        <v>0</v>
      </c>
      <c r="EJ303" s="270">
        <v>0</v>
      </c>
      <c r="EK303" s="270">
        <v>0</v>
      </c>
      <c r="EL303" s="270">
        <v>0</v>
      </c>
      <c r="EM303" s="270">
        <v>0</v>
      </c>
      <c r="EN303" s="270">
        <v>0</v>
      </c>
      <c r="EO303" s="270">
        <v>90</v>
      </c>
      <c r="EP303" s="270">
        <v>0</v>
      </c>
      <c r="EQ303" s="270">
        <v>0</v>
      </c>
      <c r="ER303" s="270">
        <v>0</v>
      </c>
      <c r="ES303" s="270">
        <v>0</v>
      </c>
      <c r="ET303" s="270">
        <v>0</v>
      </c>
      <c r="EU303" s="270">
        <v>0</v>
      </c>
      <c r="EV303" s="270">
        <v>0</v>
      </c>
      <c r="EW303" s="270">
        <v>0</v>
      </c>
      <c r="EX303" s="270">
        <v>0</v>
      </c>
      <c r="EY303" s="270">
        <v>0</v>
      </c>
      <c r="EZ303" s="270">
        <v>0</v>
      </c>
      <c r="FA303" s="270">
        <v>0</v>
      </c>
      <c r="FB303" s="270">
        <v>0</v>
      </c>
      <c r="FC303" s="270">
        <v>0</v>
      </c>
      <c r="FD303" s="270">
        <v>0</v>
      </c>
      <c r="FE303" s="270">
        <v>0</v>
      </c>
      <c r="FF303" s="270">
        <v>0</v>
      </c>
      <c r="FG303" s="270"/>
      <c r="FH303" s="270">
        <v>0</v>
      </c>
      <c r="FI303" s="270"/>
      <c r="FJ303" s="270">
        <v>0</v>
      </c>
      <c r="FK303" s="270">
        <v>0</v>
      </c>
      <c r="FL303" s="270">
        <v>0</v>
      </c>
      <c r="FM303" s="270">
        <v>0</v>
      </c>
      <c r="FN303" s="270">
        <v>0</v>
      </c>
      <c r="FO303" s="351">
        <v>840</v>
      </c>
      <c r="FP303" s="351">
        <v>1070</v>
      </c>
      <c r="FQ303" s="351">
        <v>0</v>
      </c>
      <c r="FR303" s="13"/>
      <c r="FS303" s="270"/>
      <c r="FT303" s="270"/>
      <c r="FU303" s="270"/>
      <c r="FV303" s="270"/>
      <c r="FW303" s="270"/>
      <c r="FX303" s="270"/>
      <c r="FY303" s="270"/>
      <c r="FZ303" s="270"/>
      <c r="GA303" s="270"/>
      <c r="GB303" s="270"/>
      <c r="GC303" s="270"/>
      <c r="GD303" s="270"/>
      <c r="GE303" s="270"/>
      <c r="GF303" s="270"/>
      <c r="GG303" s="270"/>
      <c r="GH303" s="270"/>
      <c r="GI303" s="270"/>
      <c r="GJ303" s="270"/>
      <c r="GK303" s="270"/>
      <c r="GL303" s="270"/>
      <c r="GM303" s="270"/>
      <c r="GN303" s="270"/>
      <c r="GO303" s="270"/>
      <c r="GP303" s="270"/>
      <c r="GQ303" s="270"/>
      <c r="GR303" s="270"/>
      <c r="GS303" s="270"/>
      <c r="GT303" s="270"/>
      <c r="GU303" s="270"/>
      <c r="GV303" s="270"/>
      <c r="GW303" s="270"/>
      <c r="GX303" s="270"/>
      <c r="GY303" s="270"/>
      <c r="GZ303" s="270"/>
      <c r="HA303" s="270"/>
      <c r="HB303" s="270"/>
      <c r="HC303" s="270"/>
      <c r="HD303" s="270"/>
      <c r="HE303" s="270"/>
      <c r="HF303" s="270"/>
      <c r="HG303" s="270"/>
      <c r="HH303" s="270"/>
      <c r="HI303" s="270"/>
      <c r="HJ303" s="270"/>
      <c r="HK303" s="270"/>
      <c r="HL303" s="270"/>
      <c r="HM303" s="270"/>
      <c r="HN303" s="270"/>
      <c r="HO303" s="270"/>
      <c r="HP303" s="270"/>
      <c r="HQ303" s="270"/>
      <c r="HR303" s="270"/>
      <c r="HS303" s="270"/>
      <c r="HT303" s="270"/>
      <c r="HU303" s="270"/>
      <c r="HV303" s="270"/>
      <c r="HW303" s="270"/>
      <c r="HX303" s="270"/>
      <c r="HY303" s="270"/>
      <c r="HZ303" s="270"/>
      <c r="IA303" s="270"/>
      <c r="IB303" s="270"/>
      <c r="IC303" s="270"/>
      <c r="ID303" s="270"/>
      <c r="IE303" s="270"/>
      <c r="IF303" s="270"/>
      <c r="IG303" s="270"/>
      <c r="IH303" s="270"/>
    </row>
    <row r="304" spans="1:242" ht="12.75" customHeight="1" x14ac:dyDescent="0.2">
      <c r="A304" s="374" t="s">
        <v>596</v>
      </c>
      <c r="B304" s="270">
        <v>2785</v>
      </c>
      <c r="C304" s="270">
        <v>2770</v>
      </c>
      <c r="D304" s="270">
        <v>1215</v>
      </c>
      <c r="E304" s="270">
        <v>1555</v>
      </c>
      <c r="F304" s="270">
        <v>585</v>
      </c>
      <c r="G304" s="270">
        <v>735</v>
      </c>
      <c r="H304" s="270">
        <v>130</v>
      </c>
      <c r="I304" s="270">
        <v>1935</v>
      </c>
      <c r="J304" s="270">
        <v>850</v>
      </c>
      <c r="K304" s="270">
        <v>29520</v>
      </c>
      <c r="L304" s="270">
        <v>0</v>
      </c>
      <c r="M304" s="270">
        <v>0</v>
      </c>
      <c r="N304" s="270">
        <v>0</v>
      </c>
      <c r="O304" s="270">
        <v>0</v>
      </c>
      <c r="P304" s="270">
        <v>0</v>
      </c>
      <c r="Q304" s="270">
        <v>0</v>
      </c>
      <c r="R304" s="270">
        <v>0</v>
      </c>
      <c r="S304" s="270">
        <v>0</v>
      </c>
      <c r="T304" s="270">
        <v>0</v>
      </c>
      <c r="U304" s="270">
        <v>0</v>
      </c>
      <c r="V304" s="270">
        <v>15.26318511</v>
      </c>
      <c r="W304" s="270">
        <v>12</v>
      </c>
      <c r="X304" s="270">
        <v>62.801424930000003</v>
      </c>
      <c r="Y304" s="270">
        <v>640</v>
      </c>
      <c r="Z304" s="270">
        <v>35</v>
      </c>
      <c r="AA304" s="270">
        <v>70</v>
      </c>
      <c r="AB304" s="270">
        <v>95</v>
      </c>
      <c r="AC304" s="270">
        <v>290</v>
      </c>
      <c r="AD304" s="270">
        <v>1165</v>
      </c>
      <c r="AE304" s="270">
        <v>485</v>
      </c>
      <c r="AF304" s="270">
        <v>45</v>
      </c>
      <c r="AG304" s="270">
        <v>0</v>
      </c>
      <c r="AH304" s="270">
        <v>0</v>
      </c>
      <c r="AI304" s="270">
        <v>0</v>
      </c>
      <c r="AJ304" s="270">
        <v>0</v>
      </c>
      <c r="AK304" s="270">
        <v>710</v>
      </c>
      <c r="AL304" s="270">
        <v>0</v>
      </c>
      <c r="AM304" s="270">
        <v>0</v>
      </c>
      <c r="AN304" s="270">
        <v>0</v>
      </c>
      <c r="AO304" s="270" t="s">
        <v>1676</v>
      </c>
      <c r="AP304" s="270">
        <v>0</v>
      </c>
      <c r="AQ304" s="270">
        <v>0</v>
      </c>
      <c r="AR304" s="270">
        <v>35</v>
      </c>
      <c r="AS304" s="270" t="s">
        <v>1676</v>
      </c>
      <c r="AT304" s="270">
        <v>20</v>
      </c>
      <c r="AU304" s="270">
        <v>0</v>
      </c>
      <c r="AV304" s="270">
        <v>10</v>
      </c>
      <c r="AW304" s="270">
        <v>15</v>
      </c>
      <c r="AX304" s="270">
        <v>1725</v>
      </c>
      <c r="AY304" s="270">
        <v>0</v>
      </c>
      <c r="AZ304" s="270" t="s">
        <v>1676</v>
      </c>
      <c r="BA304" s="270">
        <v>0</v>
      </c>
      <c r="BB304" s="270">
        <v>220</v>
      </c>
      <c r="BC304" s="270">
        <v>20</v>
      </c>
      <c r="BD304" s="270">
        <v>60</v>
      </c>
      <c r="BE304" s="270">
        <v>10</v>
      </c>
      <c r="BF304" s="270">
        <v>35</v>
      </c>
      <c r="BG304" s="270">
        <v>25</v>
      </c>
      <c r="BH304" s="270">
        <v>80</v>
      </c>
      <c r="BI304" s="270" t="s">
        <v>1676</v>
      </c>
      <c r="BJ304" s="270" t="s">
        <v>1676</v>
      </c>
      <c r="BK304" s="270">
        <v>135</v>
      </c>
      <c r="BL304" s="270">
        <v>210</v>
      </c>
      <c r="BM304" s="270">
        <v>780</v>
      </c>
      <c r="BN304" s="270">
        <v>70</v>
      </c>
      <c r="BO304" s="270">
        <v>235</v>
      </c>
      <c r="BP304" s="270">
        <v>180</v>
      </c>
      <c r="BQ304" s="270">
        <v>0</v>
      </c>
      <c r="BR304" s="270">
        <v>0</v>
      </c>
      <c r="BS304" s="270">
        <v>0</v>
      </c>
      <c r="BT304" s="270">
        <v>470</v>
      </c>
      <c r="BU304" s="270">
        <v>415</v>
      </c>
      <c r="BV304" s="270">
        <v>0</v>
      </c>
      <c r="BW304" s="270">
        <v>50</v>
      </c>
      <c r="BX304" s="270" t="s">
        <v>1676</v>
      </c>
      <c r="BY304" s="270">
        <v>140</v>
      </c>
      <c r="BZ304" s="270" t="s">
        <v>1676</v>
      </c>
      <c r="CA304" s="270">
        <v>0</v>
      </c>
      <c r="CB304" s="270">
        <v>0</v>
      </c>
      <c r="CC304" s="270">
        <v>0</v>
      </c>
      <c r="CD304" s="270">
        <v>55</v>
      </c>
      <c r="CE304" s="270" t="s">
        <v>1676</v>
      </c>
      <c r="CF304" s="270">
        <v>35</v>
      </c>
      <c r="CG304" s="270">
        <v>2540</v>
      </c>
      <c r="CH304" s="270">
        <v>0</v>
      </c>
      <c r="CI304" s="270">
        <v>45</v>
      </c>
      <c r="CJ304" s="270">
        <v>0</v>
      </c>
      <c r="CK304" s="270">
        <v>75</v>
      </c>
      <c r="CL304" s="270" t="s">
        <v>1676</v>
      </c>
      <c r="CM304" s="270">
        <v>0</v>
      </c>
      <c r="CN304" s="270">
        <v>720</v>
      </c>
      <c r="CO304" s="270">
        <v>0</v>
      </c>
      <c r="CP304" s="270">
        <v>0</v>
      </c>
      <c r="CQ304" s="270">
        <v>0</v>
      </c>
      <c r="CR304" s="270">
        <v>0</v>
      </c>
      <c r="CS304" s="270">
        <v>0</v>
      </c>
      <c r="CT304" s="270">
        <v>0</v>
      </c>
      <c r="CU304" s="270"/>
      <c r="CV304" s="270">
        <v>0</v>
      </c>
      <c r="CW304" s="270">
        <v>0</v>
      </c>
      <c r="CX304" s="270">
        <v>0</v>
      </c>
      <c r="CY304" s="270">
        <v>0</v>
      </c>
      <c r="CZ304" s="270">
        <v>0</v>
      </c>
      <c r="DA304" s="270" t="s">
        <v>1676</v>
      </c>
      <c r="DB304" s="270">
        <v>0</v>
      </c>
      <c r="DC304" s="270">
        <v>0</v>
      </c>
      <c r="DD304" s="270">
        <v>0</v>
      </c>
      <c r="DE304" s="270">
        <v>0</v>
      </c>
      <c r="DF304" s="270">
        <v>0</v>
      </c>
      <c r="DG304" s="270">
        <v>0</v>
      </c>
      <c r="DH304" s="270">
        <v>0</v>
      </c>
      <c r="DI304" s="270">
        <v>0</v>
      </c>
      <c r="DJ304" s="270">
        <v>0</v>
      </c>
      <c r="DK304" s="270">
        <v>0</v>
      </c>
      <c r="DL304" s="270">
        <v>0</v>
      </c>
      <c r="DM304" s="270">
        <v>0</v>
      </c>
      <c r="DN304" s="270">
        <v>1060</v>
      </c>
      <c r="DO304" s="270">
        <v>0</v>
      </c>
      <c r="DP304" s="270" t="s">
        <v>1676</v>
      </c>
      <c r="DQ304" s="270">
        <v>0</v>
      </c>
      <c r="DR304" s="270"/>
      <c r="DS304" s="270">
        <v>0</v>
      </c>
      <c r="DT304" s="270">
        <v>0</v>
      </c>
      <c r="DU304" s="270">
        <v>0</v>
      </c>
      <c r="DV304" s="270">
        <v>0</v>
      </c>
      <c r="DW304" s="270">
        <v>0</v>
      </c>
      <c r="DX304" s="270">
        <v>0</v>
      </c>
      <c r="DY304" s="270">
        <v>0</v>
      </c>
      <c r="DZ304" s="270">
        <v>0</v>
      </c>
      <c r="EA304" s="270">
        <v>0</v>
      </c>
      <c r="EB304" s="270">
        <v>0</v>
      </c>
      <c r="EC304" s="270">
        <v>0</v>
      </c>
      <c r="ED304" s="270">
        <v>0</v>
      </c>
      <c r="EE304" s="270">
        <v>0</v>
      </c>
      <c r="EF304" s="270">
        <v>0</v>
      </c>
      <c r="EG304" s="270">
        <v>0</v>
      </c>
      <c r="EH304" s="270">
        <v>0</v>
      </c>
      <c r="EI304" s="270">
        <v>0</v>
      </c>
      <c r="EJ304" s="270">
        <v>0</v>
      </c>
      <c r="EK304" s="270">
        <v>0</v>
      </c>
      <c r="EL304" s="270">
        <v>0</v>
      </c>
      <c r="EM304" s="270">
        <v>25</v>
      </c>
      <c r="EN304" s="270">
        <v>0</v>
      </c>
      <c r="EO304" s="270">
        <v>860</v>
      </c>
      <c r="EP304" s="270">
        <v>0</v>
      </c>
      <c r="EQ304" s="270">
        <v>0</v>
      </c>
      <c r="ER304" s="270">
        <v>0</v>
      </c>
      <c r="ES304" s="270">
        <v>0</v>
      </c>
      <c r="ET304" s="270">
        <v>0</v>
      </c>
      <c r="EU304" s="270">
        <v>0</v>
      </c>
      <c r="EV304" s="270">
        <v>0</v>
      </c>
      <c r="EW304" s="270">
        <v>0</v>
      </c>
      <c r="EX304" s="270">
        <v>0</v>
      </c>
      <c r="EY304" s="270">
        <v>0</v>
      </c>
      <c r="EZ304" s="270">
        <v>0</v>
      </c>
      <c r="FA304" s="270">
        <v>0</v>
      </c>
      <c r="FB304" s="270">
        <v>0</v>
      </c>
      <c r="FC304" s="270">
        <v>0</v>
      </c>
      <c r="FD304" s="270">
        <v>0</v>
      </c>
      <c r="FE304" s="270">
        <v>0</v>
      </c>
      <c r="FF304" s="270">
        <v>0</v>
      </c>
      <c r="FG304" s="270"/>
      <c r="FH304" s="270">
        <v>0</v>
      </c>
      <c r="FI304" s="270"/>
      <c r="FJ304" s="270">
        <v>0</v>
      </c>
      <c r="FK304" s="270">
        <v>0</v>
      </c>
      <c r="FL304" s="270">
        <v>0</v>
      </c>
      <c r="FM304" s="270">
        <v>0</v>
      </c>
      <c r="FN304" s="270">
        <v>0</v>
      </c>
      <c r="FO304" s="351">
        <v>2565</v>
      </c>
      <c r="FP304" s="351">
        <v>1325</v>
      </c>
      <c r="FQ304" s="351">
        <v>0</v>
      </c>
      <c r="FR304" s="13"/>
      <c r="FS304" s="270"/>
      <c r="FT304" s="270"/>
      <c r="FU304" s="270"/>
      <c r="FV304" s="270"/>
      <c r="FW304" s="270"/>
      <c r="FX304" s="270"/>
      <c r="FY304" s="270"/>
      <c r="FZ304" s="270"/>
      <c r="GA304" s="270"/>
      <c r="GB304" s="270"/>
      <c r="GC304" s="270"/>
      <c r="GD304" s="270"/>
      <c r="GE304" s="270"/>
      <c r="GF304" s="270"/>
      <c r="GG304" s="270"/>
      <c r="GH304" s="270"/>
      <c r="GI304" s="270"/>
      <c r="GJ304" s="270"/>
      <c r="GK304" s="270"/>
      <c r="GL304" s="270"/>
      <c r="GM304" s="270"/>
      <c r="GN304" s="270"/>
      <c r="GO304" s="270"/>
      <c r="GP304" s="270"/>
      <c r="GQ304" s="270"/>
      <c r="GR304" s="270"/>
      <c r="GS304" s="270"/>
      <c r="GT304" s="270"/>
      <c r="GU304" s="270"/>
      <c r="GV304" s="270"/>
      <c r="GW304" s="270"/>
      <c r="GX304" s="270"/>
      <c r="GY304" s="270"/>
      <c r="GZ304" s="270"/>
      <c r="HA304" s="270"/>
      <c r="HB304" s="270"/>
      <c r="HC304" s="270"/>
      <c r="HD304" s="270"/>
      <c r="HE304" s="270"/>
      <c r="HF304" s="270"/>
      <c r="HG304" s="270"/>
      <c r="HH304" s="270"/>
      <c r="HI304" s="270"/>
      <c r="HJ304" s="270"/>
      <c r="HK304" s="270"/>
      <c r="HL304" s="270"/>
      <c r="HM304" s="270"/>
      <c r="HN304" s="270"/>
      <c r="HO304" s="270"/>
      <c r="HP304" s="270"/>
      <c r="HQ304" s="270"/>
      <c r="HR304" s="270"/>
      <c r="HS304" s="270"/>
      <c r="HT304" s="270"/>
      <c r="HU304" s="270"/>
      <c r="HV304" s="270"/>
      <c r="HW304" s="270"/>
      <c r="HX304" s="270"/>
      <c r="HY304" s="270"/>
      <c r="HZ304" s="270"/>
      <c r="IA304" s="270"/>
      <c r="IB304" s="270"/>
      <c r="IC304" s="270"/>
      <c r="ID304" s="270"/>
      <c r="IE304" s="270"/>
      <c r="IF304" s="270"/>
      <c r="IG304" s="270"/>
      <c r="IH304" s="270"/>
    </row>
    <row r="305" spans="1:242" ht="12.75" customHeight="1" x14ac:dyDescent="0.2">
      <c r="A305" s="374" t="s">
        <v>748</v>
      </c>
      <c r="B305" s="270">
        <v>41930</v>
      </c>
      <c r="C305" s="270">
        <v>35065</v>
      </c>
      <c r="D305" s="270">
        <v>16290</v>
      </c>
      <c r="E305" s="270">
        <v>18775</v>
      </c>
      <c r="F305" s="270">
        <v>13930</v>
      </c>
      <c r="G305" s="270">
        <v>8210</v>
      </c>
      <c r="H305" s="270">
        <v>10225</v>
      </c>
      <c r="I305" s="270">
        <v>25445</v>
      </c>
      <c r="J305" s="270">
        <v>16485</v>
      </c>
      <c r="K305" s="270">
        <v>111385</v>
      </c>
      <c r="L305" s="270">
        <v>90.461872290000002</v>
      </c>
      <c r="M305" s="270">
        <v>49</v>
      </c>
      <c r="N305" s="270">
        <v>3620</v>
      </c>
      <c r="O305" s="270">
        <v>1690</v>
      </c>
      <c r="P305" s="270">
        <v>1090</v>
      </c>
      <c r="Q305" s="270">
        <v>1520</v>
      </c>
      <c r="R305" s="270">
        <v>1135</v>
      </c>
      <c r="S305" s="270">
        <v>550</v>
      </c>
      <c r="T305" s="270">
        <v>55</v>
      </c>
      <c r="U305" s="270">
        <v>25</v>
      </c>
      <c r="V305" s="270">
        <v>5.9990891560000001</v>
      </c>
      <c r="W305" s="270">
        <v>2</v>
      </c>
      <c r="X305" s="270">
        <v>61.162201209999999</v>
      </c>
      <c r="Y305" s="270">
        <v>2990</v>
      </c>
      <c r="Z305" s="270">
        <v>2415</v>
      </c>
      <c r="AA305" s="270">
        <v>3110</v>
      </c>
      <c r="AB305" s="270">
        <v>6790</v>
      </c>
      <c r="AC305" s="270">
        <v>11855</v>
      </c>
      <c r="AD305" s="270">
        <v>12290</v>
      </c>
      <c r="AE305" s="270">
        <v>2145</v>
      </c>
      <c r="AF305" s="270">
        <v>415</v>
      </c>
      <c r="AG305" s="270">
        <v>290</v>
      </c>
      <c r="AH305" s="270">
        <v>1750</v>
      </c>
      <c r="AI305" s="270">
        <v>150</v>
      </c>
      <c r="AJ305" s="270">
        <v>1215</v>
      </c>
      <c r="AK305" s="270">
        <v>465</v>
      </c>
      <c r="AL305" s="270">
        <v>2545</v>
      </c>
      <c r="AM305" s="270">
        <v>3085</v>
      </c>
      <c r="AN305" s="270">
        <v>300</v>
      </c>
      <c r="AO305" s="270">
        <v>75</v>
      </c>
      <c r="AP305" s="270">
        <v>1270</v>
      </c>
      <c r="AQ305" s="270">
        <v>1685</v>
      </c>
      <c r="AR305" s="270">
        <v>155</v>
      </c>
      <c r="AS305" s="270">
        <v>60</v>
      </c>
      <c r="AT305" s="270">
        <v>470</v>
      </c>
      <c r="AU305" s="270">
        <v>960</v>
      </c>
      <c r="AV305" s="270">
        <v>465</v>
      </c>
      <c r="AW305" s="270">
        <v>870</v>
      </c>
      <c r="AX305" s="270">
        <v>4370</v>
      </c>
      <c r="AY305" s="270">
        <v>170</v>
      </c>
      <c r="AZ305" s="270">
        <v>1825</v>
      </c>
      <c r="BA305" s="270">
        <v>4560</v>
      </c>
      <c r="BB305" s="270">
        <v>14785</v>
      </c>
      <c r="BC305" s="270">
        <v>1380</v>
      </c>
      <c r="BD305" s="270">
        <v>6940</v>
      </c>
      <c r="BE305" s="270">
        <v>835</v>
      </c>
      <c r="BF305" s="270">
        <v>500</v>
      </c>
      <c r="BG305" s="270">
        <v>395</v>
      </c>
      <c r="BH305" s="270">
        <v>550</v>
      </c>
      <c r="BI305" s="270">
        <v>1865</v>
      </c>
      <c r="BJ305" s="270">
        <v>175</v>
      </c>
      <c r="BK305" s="270">
        <v>1675</v>
      </c>
      <c r="BL305" s="270">
        <v>1955</v>
      </c>
      <c r="BM305" s="270">
        <v>4230</v>
      </c>
      <c r="BN305" s="270">
        <v>550</v>
      </c>
      <c r="BO305" s="270">
        <v>2000</v>
      </c>
      <c r="BP305" s="270">
        <v>1745</v>
      </c>
      <c r="BQ305" s="270">
        <v>1320</v>
      </c>
      <c r="BR305" s="270">
        <v>465</v>
      </c>
      <c r="BS305" s="270">
        <v>45</v>
      </c>
      <c r="BT305" s="270">
        <v>4600</v>
      </c>
      <c r="BU305" s="270">
        <v>2010</v>
      </c>
      <c r="BV305" s="270">
        <v>10</v>
      </c>
      <c r="BW305" s="270">
        <v>1815</v>
      </c>
      <c r="BX305" s="270">
        <v>135</v>
      </c>
      <c r="BY305" s="270">
        <v>1745</v>
      </c>
      <c r="BZ305" s="270">
        <v>280</v>
      </c>
      <c r="CA305" s="270">
        <v>25</v>
      </c>
      <c r="CB305" s="270" t="s">
        <v>1676</v>
      </c>
      <c r="CC305" s="270">
        <v>0</v>
      </c>
      <c r="CD305" s="270">
        <v>1115</v>
      </c>
      <c r="CE305" s="270">
        <v>35</v>
      </c>
      <c r="CF305" s="270">
        <v>65</v>
      </c>
      <c r="CG305" s="270">
        <v>31660</v>
      </c>
      <c r="CH305" s="270">
        <v>0</v>
      </c>
      <c r="CI305" s="270">
        <v>5210</v>
      </c>
      <c r="CJ305" s="270">
        <v>1405</v>
      </c>
      <c r="CK305" s="270">
        <v>2775</v>
      </c>
      <c r="CL305" s="270">
        <v>580</v>
      </c>
      <c r="CM305" s="270">
        <v>1890</v>
      </c>
      <c r="CN305" s="270">
        <v>530</v>
      </c>
      <c r="CO305" s="270">
        <v>0</v>
      </c>
      <c r="CP305" s="270">
        <v>0</v>
      </c>
      <c r="CQ305" s="270">
        <v>0</v>
      </c>
      <c r="CR305" s="270">
        <v>155</v>
      </c>
      <c r="CS305" s="270">
        <v>0</v>
      </c>
      <c r="CT305" s="270">
        <v>0</v>
      </c>
      <c r="CU305" s="270"/>
      <c r="CV305" s="270">
        <v>0</v>
      </c>
      <c r="CW305" s="270">
        <v>0</v>
      </c>
      <c r="CX305" s="270">
        <v>0</v>
      </c>
      <c r="CY305" s="270">
        <v>0</v>
      </c>
      <c r="CZ305" s="270">
        <v>0</v>
      </c>
      <c r="DA305" s="270">
        <v>10</v>
      </c>
      <c r="DB305" s="270">
        <v>415</v>
      </c>
      <c r="DC305" s="270">
        <v>0</v>
      </c>
      <c r="DD305" s="270">
        <v>0</v>
      </c>
      <c r="DE305" s="270">
        <v>13500</v>
      </c>
      <c r="DF305" s="270">
        <v>40</v>
      </c>
      <c r="DG305" s="270">
        <v>0</v>
      </c>
      <c r="DH305" s="270">
        <v>0</v>
      </c>
      <c r="DI305" s="270">
        <v>0</v>
      </c>
      <c r="DJ305" s="270">
        <v>0</v>
      </c>
      <c r="DK305" s="270">
        <v>0</v>
      </c>
      <c r="DL305" s="270">
        <v>0</v>
      </c>
      <c r="DM305" s="270">
        <v>0</v>
      </c>
      <c r="DN305" s="270">
        <v>170</v>
      </c>
      <c r="DO305" s="270">
        <v>0</v>
      </c>
      <c r="DP305" s="270">
        <v>685</v>
      </c>
      <c r="DQ305" s="270">
        <v>0</v>
      </c>
      <c r="DR305" s="270"/>
      <c r="DS305" s="270">
        <v>0</v>
      </c>
      <c r="DT305" s="270">
        <v>0</v>
      </c>
      <c r="DU305" s="270">
        <v>245</v>
      </c>
      <c r="DV305" s="270">
        <v>0</v>
      </c>
      <c r="DW305" s="270">
        <v>0</v>
      </c>
      <c r="DX305" s="270">
        <v>0</v>
      </c>
      <c r="DY305" s="270">
        <v>0</v>
      </c>
      <c r="DZ305" s="270">
        <v>965</v>
      </c>
      <c r="EA305" s="270">
        <v>0</v>
      </c>
      <c r="EB305" s="270">
        <v>0</v>
      </c>
      <c r="EC305" s="270">
        <v>0</v>
      </c>
      <c r="ED305" s="270" t="s">
        <v>1676</v>
      </c>
      <c r="EE305" s="270">
        <v>2785</v>
      </c>
      <c r="EF305" s="270">
        <v>0</v>
      </c>
      <c r="EG305" s="270">
        <v>790</v>
      </c>
      <c r="EH305" s="270">
        <v>0</v>
      </c>
      <c r="EI305" s="270">
        <v>0</v>
      </c>
      <c r="EJ305" s="270">
        <v>0</v>
      </c>
      <c r="EK305" s="270">
        <v>0</v>
      </c>
      <c r="EL305" s="270">
        <v>0</v>
      </c>
      <c r="EM305" s="270">
        <v>1755</v>
      </c>
      <c r="EN305" s="270">
        <v>235</v>
      </c>
      <c r="EO305" s="270">
        <v>0</v>
      </c>
      <c r="EP305" s="270">
        <v>0</v>
      </c>
      <c r="EQ305" s="270">
        <v>0</v>
      </c>
      <c r="ER305" s="270">
        <v>280</v>
      </c>
      <c r="ES305" s="270">
        <v>0</v>
      </c>
      <c r="ET305" s="270">
        <v>0</v>
      </c>
      <c r="EU305" s="270">
        <v>0</v>
      </c>
      <c r="EV305" s="270">
        <v>55</v>
      </c>
      <c r="EW305" s="270">
        <v>2845</v>
      </c>
      <c r="EX305" s="270">
        <v>0</v>
      </c>
      <c r="EY305" s="270">
        <v>0</v>
      </c>
      <c r="EZ305" s="270">
        <v>0</v>
      </c>
      <c r="FA305" s="270">
        <v>0</v>
      </c>
      <c r="FB305" s="270">
        <v>1410</v>
      </c>
      <c r="FC305" s="270">
        <v>0</v>
      </c>
      <c r="FD305" s="270">
        <v>0</v>
      </c>
      <c r="FE305" s="270">
        <v>0</v>
      </c>
      <c r="FF305" s="270">
        <v>0</v>
      </c>
      <c r="FG305" s="270"/>
      <c r="FH305" s="270">
        <v>0</v>
      </c>
      <c r="FI305" s="270"/>
      <c r="FJ305" s="270">
        <v>0</v>
      </c>
      <c r="FK305" s="270">
        <v>0</v>
      </c>
      <c r="FL305" s="270">
        <v>0</v>
      </c>
      <c r="FM305" s="270">
        <v>3185</v>
      </c>
      <c r="FN305" s="270">
        <v>0</v>
      </c>
      <c r="FO305" s="351">
        <v>27150</v>
      </c>
      <c r="FP305" s="351">
        <v>2700</v>
      </c>
      <c r="FQ305" s="351">
        <v>9680</v>
      </c>
      <c r="FR305" s="13"/>
      <c r="FS305" s="270"/>
      <c r="FT305" s="270"/>
      <c r="FU305" s="270"/>
      <c r="FV305" s="270"/>
      <c r="FW305" s="270"/>
      <c r="FX305" s="270"/>
      <c r="FY305" s="270"/>
      <c r="FZ305" s="270"/>
      <c r="GA305" s="270"/>
      <c r="GB305" s="270"/>
      <c r="GC305" s="270"/>
      <c r="GD305" s="270"/>
      <c r="GE305" s="270"/>
      <c r="GF305" s="270"/>
      <c r="GG305" s="270"/>
      <c r="GH305" s="270"/>
      <c r="GI305" s="270"/>
      <c r="GJ305" s="270"/>
      <c r="GK305" s="270"/>
      <c r="GL305" s="270"/>
      <c r="GM305" s="270"/>
      <c r="GN305" s="270"/>
      <c r="GO305" s="270"/>
      <c r="GP305" s="270"/>
      <c r="GQ305" s="270"/>
      <c r="GR305" s="270"/>
      <c r="GS305" s="270"/>
      <c r="GT305" s="270"/>
      <c r="GU305" s="270"/>
      <c r="GV305" s="270"/>
      <c r="GW305" s="270"/>
      <c r="GX305" s="270"/>
      <c r="GY305" s="270"/>
      <c r="GZ305" s="270"/>
      <c r="HA305" s="270"/>
      <c r="HB305" s="270"/>
      <c r="HC305" s="270"/>
      <c r="HD305" s="270"/>
      <c r="HE305" s="270"/>
      <c r="HF305" s="270"/>
      <c r="HG305" s="270"/>
      <c r="HH305" s="270"/>
      <c r="HI305" s="270"/>
      <c r="HJ305" s="270"/>
      <c r="HK305" s="270"/>
      <c r="HL305" s="270"/>
      <c r="HM305" s="270"/>
      <c r="HN305" s="270"/>
      <c r="HO305" s="270"/>
      <c r="HP305" s="270"/>
      <c r="HQ305" s="270"/>
      <c r="HR305" s="270"/>
      <c r="HS305" s="270"/>
      <c r="HT305" s="270"/>
      <c r="HU305" s="270"/>
      <c r="HV305" s="270"/>
      <c r="HW305" s="270"/>
      <c r="HX305" s="270"/>
      <c r="HY305" s="270"/>
      <c r="HZ305" s="270"/>
      <c r="IA305" s="270"/>
      <c r="IB305" s="270"/>
      <c r="IC305" s="270"/>
      <c r="ID305" s="270"/>
      <c r="IE305" s="270"/>
      <c r="IF305" s="270"/>
      <c r="IG305" s="270"/>
      <c r="IH305" s="270"/>
    </row>
    <row r="306" spans="1:242" ht="12.75" customHeight="1" x14ac:dyDescent="0.2">
      <c r="A306" s="374" t="s">
        <v>743</v>
      </c>
      <c r="B306" s="270">
        <v>321750</v>
      </c>
      <c r="C306" s="270">
        <v>254170</v>
      </c>
      <c r="D306" s="270">
        <v>117845</v>
      </c>
      <c r="E306" s="270">
        <v>136320</v>
      </c>
      <c r="F306" s="270">
        <v>118940</v>
      </c>
      <c r="G306" s="270">
        <v>14950</v>
      </c>
      <c r="H306" s="270">
        <v>86055</v>
      </c>
      <c r="I306" s="270">
        <v>241380</v>
      </c>
      <c r="J306" s="270">
        <v>80370</v>
      </c>
      <c r="K306" s="270">
        <v>710140</v>
      </c>
      <c r="L306" s="270">
        <v>54.351432019999997</v>
      </c>
      <c r="M306" s="270">
        <v>31</v>
      </c>
      <c r="N306" s="270">
        <v>39895</v>
      </c>
      <c r="O306" s="270">
        <v>19155</v>
      </c>
      <c r="P306" s="270">
        <v>8875</v>
      </c>
      <c r="Q306" s="270">
        <v>10135</v>
      </c>
      <c r="R306" s="270">
        <v>3395</v>
      </c>
      <c r="S306" s="270">
        <v>1000</v>
      </c>
      <c r="T306" s="270">
        <v>185</v>
      </c>
      <c r="U306" s="270">
        <v>110</v>
      </c>
      <c r="V306" s="270">
        <v>4.0429797550000002</v>
      </c>
      <c r="W306" s="270">
        <v>1</v>
      </c>
      <c r="X306" s="270">
        <v>46.844156060000003</v>
      </c>
      <c r="Y306" s="270">
        <v>45935</v>
      </c>
      <c r="Z306" s="270">
        <v>39525</v>
      </c>
      <c r="AA306" s="270">
        <v>58355</v>
      </c>
      <c r="AB306" s="270">
        <v>58865</v>
      </c>
      <c r="AC306" s="270">
        <v>60855</v>
      </c>
      <c r="AD306" s="270">
        <v>47555</v>
      </c>
      <c r="AE306" s="270">
        <v>7505</v>
      </c>
      <c r="AF306" s="270">
        <v>5750</v>
      </c>
      <c r="AG306" s="270">
        <v>1450</v>
      </c>
      <c r="AH306" s="270">
        <v>5310</v>
      </c>
      <c r="AI306" s="270">
        <v>1105</v>
      </c>
      <c r="AJ306" s="270">
        <v>7085</v>
      </c>
      <c r="AK306" s="270">
        <v>5795</v>
      </c>
      <c r="AL306" s="270">
        <v>12710</v>
      </c>
      <c r="AM306" s="270">
        <v>15525</v>
      </c>
      <c r="AN306" s="270">
        <v>2380</v>
      </c>
      <c r="AO306" s="270">
        <v>11990</v>
      </c>
      <c r="AP306" s="270">
        <v>5380</v>
      </c>
      <c r="AQ306" s="270">
        <v>8800</v>
      </c>
      <c r="AR306" s="270">
        <v>985</v>
      </c>
      <c r="AS306" s="270">
        <v>435</v>
      </c>
      <c r="AT306" s="270">
        <v>5775</v>
      </c>
      <c r="AU306" s="270">
        <v>14480</v>
      </c>
      <c r="AV306" s="270">
        <v>5830</v>
      </c>
      <c r="AW306" s="270">
        <v>5255</v>
      </c>
      <c r="AX306" s="270">
        <v>34235</v>
      </c>
      <c r="AY306" s="270">
        <v>2200</v>
      </c>
      <c r="AZ306" s="270">
        <v>8030</v>
      </c>
      <c r="BA306" s="270">
        <v>24535</v>
      </c>
      <c r="BB306" s="270">
        <v>136710</v>
      </c>
      <c r="BC306" s="270">
        <v>7495</v>
      </c>
      <c r="BD306" s="270">
        <v>12630</v>
      </c>
      <c r="BE306" s="270">
        <v>6350</v>
      </c>
      <c r="BF306" s="270">
        <v>4045</v>
      </c>
      <c r="BG306" s="270">
        <v>1270</v>
      </c>
      <c r="BH306" s="270">
        <v>7230</v>
      </c>
      <c r="BI306" s="270">
        <v>5265</v>
      </c>
      <c r="BJ306" s="270">
        <v>1175</v>
      </c>
      <c r="BK306" s="270">
        <v>20280</v>
      </c>
      <c r="BL306" s="270">
        <v>17600</v>
      </c>
      <c r="BM306" s="270">
        <v>34645</v>
      </c>
      <c r="BN306" s="270">
        <v>4970</v>
      </c>
      <c r="BO306" s="270">
        <v>16030</v>
      </c>
      <c r="BP306" s="270">
        <v>14405</v>
      </c>
      <c r="BQ306" s="270">
        <v>21500</v>
      </c>
      <c r="BR306" s="270">
        <v>4875</v>
      </c>
      <c r="BS306" s="270">
        <v>1925</v>
      </c>
      <c r="BT306" s="270">
        <v>35695</v>
      </c>
      <c r="BU306" s="270">
        <v>19480</v>
      </c>
      <c r="BV306" s="270">
        <v>470</v>
      </c>
      <c r="BW306" s="270">
        <v>16835</v>
      </c>
      <c r="BX306" s="270">
        <v>1615</v>
      </c>
      <c r="BY306" s="270">
        <v>11685</v>
      </c>
      <c r="BZ306" s="270">
        <v>880</v>
      </c>
      <c r="CA306" s="270">
        <v>1350</v>
      </c>
      <c r="CB306" s="270">
        <v>65</v>
      </c>
      <c r="CC306" s="270" t="s">
        <v>1676</v>
      </c>
      <c r="CD306" s="270">
        <v>8820</v>
      </c>
      <c r="CE306" s="270">
        <v>440</v>
      </c>
      <c r="CF306" s="270">
        <v>815</v>
      </c>
      <c r="CG306" s="270">
        <v>228495</v>
      </c>
      <c r="CH306" s="270">
        <v>0</v>
      </c>
      <c r="CI306" s="270">
        <v>21280</v>
      </c>
      <c r="CJ306" s="270">
        <v>7600</v>
      </c>
      <c r="CK306" s="270">
        <v>12280</v>
      </c>
      <c r="CL306" s="270">
        <v>6040</v>
      </c>
      <c r="CM306" s="270">
        <v>5375</v>
      </c>
      <c r="CN306" s="270">
        <v>610</v>
      </c>
      <c r="CO306" s="270">
        <v>640</v>
      </c>
      <c r="CP306" s="270">
        <v>1395</v>
      </c>
      <c r="CQ306" s="270">
        <v>0</v>
      </c>
      <c r="CR306" s="270">
        <v>2980</v>
      </c>
      <c r="CS306" s="270">
        <v>0</v>
      </c>
      <c r="CT306" s="270">
        <v>0</v>
      </c>
      <c r="CU306" s="270"/>
      <c r="CV306" s="270">
        <v>0</v>
      </c>
      <c r="CW306" s="270">
        <v>1985</v>
      </c>
      <c r="CX306" s="270">
        <v>3890</v>
      </c>
      <c r="CY306" s="270">
        <v>4250</v>
      </c>
      <c r="CZ306" s="270">
        <v>2080</v>
      </c>
      <c r="DA306" s="270">
        <v>35740</v>
      </c>
      <c r="DB306" s="270">
        <v>3910</v>
      </c>
      <c r="DC306" s="270">
        <v>255</v>
      </c>
      <c r="DD306" s="270">
        <v>0</v>
      </c>
      <c r="DE306" s="270">
        <v>30215</v>
      </c>
      <c r="DF306" s="270">
        <v>34445</v>
      </c>
      <c r="DG306" s="270">
        <v>5400</v>
      </c>
      <c r="DH306" s="270">
        <v>4550</v>
      </c>
      <c r="DI306" s="270">
        <v>0</v>
      </c>
      <c r="DJ306" s="270">
        <v>475</v>
      </c>
      <c r="DK306" s="270">
        <v>0</v>
      </c>
      <c r="DL306" s="270">
        <v>0</v>
      </c>
      <c r="DM306" s="270">
        <v>210</v>
      </c>
      <c r="DN306" s="270">
        <v>0</v>
      </c>
      <c r="DO306" s="270">
        <v>440</v>
      </c>
      <c r="DP306" s="270">
        <v>18490</v>
      </c>
      <c r="DQ306" s="270">
        <v>0</v>
      </c>
      <c r="DR306" s="270"/>
      <c r="DS306" s="270">
        <v>0</v>
      </c>
      <c r="DT306" s="270">
        <v>95</v>
      </c>
      <c r="DU306" s="270">
        <v>11105</v>
      </c>
      <c r="DV306" s="270">
        <v>530</v>
      </c>
      <c r="DW306" s="270">
        <v>0</v>
      </c>
      <c r="DX306" s="270">
        <v>175</v>
      </c>
      <c r="DY306" s="270">
        <v>13730</v>
      </c>
      <c r="DZ306" s="270">
        <v>1625</v>
      </c>
      <c r="EA306" s="270">
        <v>0</v>
      </c>
      <c r="EB306" s="270">
        <v>4510</v>
      </c>
      <c r="EC306" s="270">
        <v>75</v>
      </c>
      <c r="ED306" s="270">
        <v>1920</v>
      </c>
      <c r="EE306" s="270">
        <v>29795</v>
      </c>
      <c r="EF306" s="270">
        <v>190</v>
      </c>
      <c r="EG306" s="270">
        <v>18670</v>
      </c>
      <c r="EH306" s="270">
        <v>0</v>
      </c>
      <c r="EI306" s="270">
        <v>0</v>
      </c>
      <c r="EJ306" s="270">
        <v>0</v>
      </c>
      <c r="EK306" s="270">
        <v>0</v>
      </c>
      <c r="EL306" s="270">
        <v>6115</v>
      </c>
      <c r="EM306" s="270">
        <v>18260</v>
      </c>
      <c r="EN306" s="270">
        <v>4785</v>
      </c>
      <c r="EO306" s="270">
        <v>0</v>
      </c>
      <c r="EP306" s="270">
        <v>0</v>
      </c>
      <c r="EQ306" s="270">
        <v>0</v>
      </c>
      <c r="ER306" s="270">
        <v>0</v>
      </c>
      <c r="ES306" s="270">
        <v>0</v>
      </c>
      <c r="ET306" s="270">
        <v>0</v>
      </c>
      <c r="EU306" s="270" t="s">
        <v>1676</v>
      </c>
      <c r="EV306" s="270" t="s">
        <v>1676</v>
      </c>
      <c r="EW306" s="270">
        <v>725</v>
      </c>
      <c r="EX306" s="270">
        <v>4735</v>
      </c>
      <c r="EY306" s="270">
        <v>0</v>
      </c>
      <c r="EZ306" s="270">
        <v>0</v>
      </c>
      <c r="FA306" s="270">
        <v>0</v>
      </c>
      <c r="FB306" s="270">
        <v>155</v>
      </c>
      <c r="FC306" s="270">
        <v>0</v>
      </c>
      <c r="FD306" s="270" t="s">
        <v>1676</v>
      </c>
      <c r="FE306" s="270">
        <v>0</v>
      </c>
      <c r="FF306" s="270">
        <v>0</v>
      </c>
      <c r="FG306" s="270"/>
      <c r="FH306" s="270">
        <v>0</v>
      </c>
      <c r="FI306" s="270"/>
      <c r="FJ306" s="270">
        <v>0</v>
      </c>
      <c r="FK306" s="270">
        <v>0</v>
      </c>
      <c r="FL306" s="270">
        <v>0</v>
      </c>
      <c r="FM306" s="270">
        <v>10</v>
      </c>
      <c r="FN306" s="270" t="s">
        <v>1676</v>
      </c>
      <c r="FO306" s="351">
        <v>185040</v>
      </c>
      <c r="FP306" s="351">
        <v>34225</v>
      </c>
      <c r="FQ306" s="351">
        <v>82750</v>
      </c>
      <c r="FR306" s="13"/>
      <c r="FS306" s="270"/>
      <c r="FT306" s="270"/>
      <c r="FU306" s="270"/>
      <c r="FV306" s="270"/>
      <c r="FW306" s="270"/>
      <c r="FX306" s="270"/>
      <c r="FY306" s="270"/>
      <c r="FZ306" s="270"/>
      <c r="GA306" s="270"/>
      <c r="GB306" s="270"/>
      <c r="GC306" s="270"/>
      <c r="GD306" s="270"/>
      <c r="GE306" s="270"/>
      <c r="GF306" s="270"/>
      <c r="GG306" s="270"/>
      <c r="GH306" s="270"/>
      <c r="GI306" s="270"/>
      <c r="GJ306" s="270"/>
      <c r="GK306" s="270"/>
      <c r="GL306" s="270"/>
      <c r="GM306" s="270"/>
      <c r="GN306" s="270"/>
      <c r="GO306" s="270"/>
      <c r="GP306" s="270"/>
      <c r="GQ306" s="270"/>
      <c r="GR306" s="270"/>
      <c r="GS306" s="270"/>
      <c r="GT306" s="270"/>
      <c r="GU306" s="270"/>
      <c r="GV306" s="270"/>
      <c r="GW306" s="270"/>
      <c r="GX306" s="270"/>
      <c r="GY306" s="270"/>
      <c r="GZ306" s="270"/>
      <c r="HA306" s="270"/>
      <c r="HB306" s="270"/>
      <c r="HC306" s="270"/>
      <c r="HD306" s="270"/>
      <c r="HE306" s="270"/>
      <c r="HF306" s="270"/>
      <c r="HG306" s="270"/>
      <c r="HH306" s="270"/>
      <c r="HI306" s="270"/>
      <c r="HJ306" s="270"/>
      <c r="HK306" s="270"/>
      <c r="HL306" s="270"/>
      <c r="HM306" s="270"/>
      <c r="HN306" s="270"/>
      <c r="HO306" s="270"/>
      <c r="HP306" s="270"/>
      <c r="HQ306" s="270"/>
      <c r="HR306" s="270"/>
      <c r="HS306" s="270"/>
      <c r="HT306" s="270"/>
      <c r="HU306" s="270"/>
      <c r="HV306" s="270"/>
      <c r="HW306" s="270"/>
      <c r="HX306" s="270"/>
      <c r="HY306" s="270"/>
      <c r="HZ306" s="270"/>
      <c r="IA306" s="270"/>
      <c r="IB306" s="270"/>
      <c r="IC306" s="270"/>
      <c r="ID306" s="270"/>
      <c r="IE306" s="270"/>
      <c r="IF306" s="270"/>
      <c r="IG306" s="270"/>
      <c r="IH306" s="270"/>
    </row>
    <row r="307" spans="1:242" ht="12.75" customHeight="1" x14ac:dyDescent="0.2">
      <c r="A307" s="374" t="s">
        <v>1220</v>
      </c>
      <c r="B307" s="270">
        <v>241270</v>
      </c>
      <c r="C307" s="270">
        <v>181420</v>
      </c>
      <c r="D307" s="270">
        <v>86145</v>
      </c>
      <c r="E307" s="270">
        <v>95270</v>
      </c>
      <c r="F307" s="270">
        <v>78990</v>
      </c>
      <c r="G307" s="270">
        <v>36880</v>
      </c>
      <c r="H307" s="270">
        <v>49855</v>
      </c>
      <c r="I307" s="270">
        <v>163590</v>
      </c>
      <c r="J307" s="270">
        <v>77680</v>
      </c>
      <c r="K307" s="270">
        <v>432295</v>
      </c>
      <c r="L307" s="270">
        <v>42.1381722</v>
      </c>
      <c r="M307" s="270">
        <v>21</v>
      </c>
      <c r="N307" s="270">
        <v>28750</v>
      </c>
      <c r="O307" s="270">
        <v>10220</v>
      </c>
      <c r="P307" s="270">
        <v>4070</v>
      </c>
      <c r="Q307" s="270">
        <v>3875</v>
      </c>
      <c r="R307" s="270">
        <v>1210</v>
      </c>
      <c r="S307" s="270">
        <v>565</v>
      </c>
      <c r="T307" s="270">
        <v>60</v>
      </c>
      <c r="U307" s="270">
        <v>10</v>
      </c>
      <c r="V307" s="270">
        <v>4.1354815020000002</v>
      </c>
      <c r="W307" s="270">
        <v>1</v>
      </c>
      <c r="X307" s="270">
        <v>56.219024269999998</v>
      </c>
      <c r="Y307" s="270">
        <v>14520</v>
      </c>
      <c r="Z307" s="270">
        <v>23955</v>
      </c>
      <c r="AA307" s="270">
        <v>36220</v>
      </c>
      <c r="AB307" s="270">
        <v>46165</v>
      </c>
      <c r="AC307" s="270">
        <v>51535</v>
      </c>
      <c r="AD307" s="270">
        <v>56810</v>
      </c>
      <c r="AE307" s="270">
        <v>10820</v>
      </c>
      <c r="AF307" s="270">
        <v>1005</v>
      </c>
      <c r="AG307" s="270">
        <v>810</v>
      </c>
      <c r="AH307" s="270">
        <v>4165</v>
      </c>
      <c r="AI307" s="270">
        <v>795</v>
      </c>
      <c r="AJ307" s="270">
        <v>3705</v>
      </c>
      <c r="AK307" s="270">
        <v>2975</v>
      </c>
      <c r="AL307" s="270">
        <v>10375</v>
      </c>
      <c r="AM307" s="270">
        <v>21805</v>
      </c>
      <c r="AN307" s="270">
        <v>1180</v>
      </c>
      <c r="AO307" s="270">
        <v>2575</v>
      </c>
      <c r="AP307" s="270">
        <v>2325</v>
      </c>
      <c r="AQ307" s="270">
        <v>6675</v>
      </c>
      <c r="AR307" s="270">
        <v>575</v>
      </c>
      <c r="AS307" s="270">
        <v>475</v>
      </c>
      <c r="AT307" s="270">
        <v>2910</v>
      </c>
      <c r="AU307" s="270">
        <v>4750</v>
      </c>
      <c r="AV307" s="270">
        <v>3105</v>
      </c>
      <c r="AW307" s="270">
        <v>3055</v>
      </c>
      <c r="AX307" s="270">
        <v>22280</v>
      </c>
      <c r="AY307" s="270">
        <v>635</v>
      </c>
      <c r="AZ307" s="270">
        <v>4570</v>
      </c>
      <c r="BA307" s="270">
        <v>25045</v>
      </c>
      <c r="BB307" s="270">
        <v>115475</v>
      </c>
      <c r="BC307" s="270">
        <v>4935</v>
      </c>
      <c r="BD307" s="270">
        <v>18730</v>
      </c>
      <c r="BE307" s="270">
        <v>5895</v>
      </c>
      <c r="BF307" s="270">
        <v>3370</v>
      </c>
      <c r="BG307" s="270">
        <v>1365</v>
      </c>
      <c r="BH307" s="270">
        <v>1880</v>
      </c>
      <c r="BI307" s="270">
        <v>4345</v>
      </c>
      <c r="BJ307" s="270">
        <v>1130</v>
      </c>
      <c r="BK307" s="270">
        <v>10005</v>
      </c>
      <c r="BL307" s="270">
        <v>12085</v>
      </c>
      <c r="BM307" s="270">
        <v>30375</v>
      </c>
      <c r="BN307" s="270">
        <v>4530</v>
      </c>
      <c r="BO307" s="270">
        <v>9045</v>
      </c>
      <c r="BP307" s="270">
        <v>11165</v>
      </c>
      <c r="BQ307" s="270">
        <v>10855</v>
      </c>
      <c r="BR307" s="270">
        <v>1630</v>
      </c>
      <c r="BS307" s="270">
        <v>315</v>
      </c>
      <c r="BT307" s="270">
        <v>26170</v>
      </c>
      <c r="BU307" s="270">
        <v>10690</v>
      </c>
      <c r="BV307" s="270">
        <v>375</v>
      </c>
      <c r="BW307" s="270">
        <v>12525</v>
      </c>
      <c r="BX307" s="270">
        <v>585</v>
      </c>
      <c r="BY307" s="270">
        <v>7810</v>
      </c>
      <c r="BZ307" s="270">
        <v>555</v>
      </c>
      <c r="CA307" s="270">
        <v>725</v>
      </c>
      <c r="CB307" s="270">
        <v>25</v>
      </c>
      <c r="CC307" s="270" t="s">
        <v>1676</v>
      </c>
      <c r="CD307" s="270">
        <v>4525</v>
      </c>
      <c r="CE307" s="270">
        <v>235</v>
      </c>
      <c r="CF307" s="270">
        <v>460</v>
      </c>
      <c r="CG307" s="270">
        <v>166495</v>
      </c>
      <c r="CH307" s="270">
        <v>0</v>
      </c>
      <c r="CI307" s="270">
        <v>22820</v>
      </c>
      <c r="CJ307" s="270">
        <v>7170</v>
      </c>
      <c r="CK307" s="270">
        <v>5955</v>
      </c>
      <c r="CL307" s="270">
        <v>4670</v>
      </c>
      <c r="CM307" s="270">
        <v>4120</v>
      </c>
      <c r="CN307" s="270">
        <v>315</v>
      </c>
      <c r="CO307" s="270">
        <v>0</v>
      </c>
      <c r="CP307" s="270">
        <v>0</v>
      </c>
      <c r="CQ307" s="270" t="s">
        <v>1676</v>
      </c>
      <c r="CR307" s="270">
        <v>4485</v>
      </c>
      <c r="CS307" s="270">
        <v>0</v>
      </c>
      <c r="CT307" s="270">
        <v>0</v>
      </c>
      <c r="CU307" s="270"/>
      <c r="CV307" s="270">
        <v>0</v>
      </c>
      <c r="CW307" s="270">
        <v>0</v>
      </c>
      <c r="CX307" s="270">
        <v>0</v>
      </c>
      <c r="CY307" s="270">
        <v>0</v>
      </c>
      <c r="CZ307" s="270">
        <v>0</v>
      </c>
      <c r="DA307" s="270">
        <v>24685</v>
      </c>
      <c r="DB307" s="270">
        <v>40</v>
      </c>
      <c r="DC307" s="270">
        <v>0</v>
      </c>
      <c r="DD307" s="270">
        <v>0</v>
      </c>
      <c r="DE307" s="270">
        <v>62160</v>
      </c>
      <c r="DF307" s="270">
        <v>32335</v>
      </c>
      <c r="DG307" s="270">
        <v>2080</v>
      </c>
      <c r="DH307" s="270">
        <v>6345</v>
      </c>
      <c r="DI307" s="270">
        <v>0</v>
      </c>
      <c r="DJ307" s="270">
        <v>0</v>
      </c>
      <c r="DK307" s="270">
        <v>0</v>
      </c>
      <c r="DL307" s="270">
        <v>0</v>
      </c>
      <c r="DM307" s="270">
        <v>0</v>
      </c>
      <c r="DN307" s="270">
        <v>120</v>
      </c>
      <c r="DO307" s="270" t="s">
        <v>1676</v>
      </c>
      <c r="DP307" s="270">
        <v>5905</v>
      </c>
      <c r="DQ307" s="270" t="s">
        <v>1676</v>
      </c>
      <c r="DR307" s="270"/>
      <c r="DS307" s="270">
        <v>0</v>
      </c>
      <c r="DT307" s="270">
        <v>670</v>
      </c>
      <c r="DU307" s="270">
        <v>4655</v>
      </c>
      <c r="DV307" s="270">
        <v>5695</v>
      </c>
      <c r="DW307" s="270">
        <v>0</v>
      </c>
      <c r="DX307" s="270" t="s">
        <v>1676</v>
      </c>
      <c r="DY307" s="270" t="s">
        <v>1676</v>
      </c>
      <c r="DZ307" s="270">
        <v>6550</v>
      </c>
      <c r="EA307" s="270">
        <v>0</v>
      </c>
      <c r="EB307" s="270" t="s">
        <v>1676</v>
      </c>
      <c r="EC307" s="270">
        <v>0</v>
      </c>
      <c r="ED307" s="270">
        <v>3160</v>
      </c>
      <c r="EE307" s="270">
        <v>12735</v>
      </c>
      <c r="EF307" s="270">
        <v>0</v>
      </c>
      <c r="EG307" s="270">
        <v>8690</v>
      </c>
      <c r="EH307" s="270">
        <v>0</v>
      </c>
      <c r="EI307" s="270">
        <v>0</v>
      </c>
      <c r="EJ307" s="270">
        <v>0</v>
      </c>
      <c r="EK307" s="270">
        <v>0</v>
      </c>
      <c r="EL307" s="270">
        <v>8190</v>
      </c>
      <c r="EM307" s="270">
        <v>4945</v>
      </c>
      <c r="EN307" s="270">
        <v>2745</v>
      </c>
      <c r="EO307" s="270">
        <v>0</v>
      </c>
      <c r="EP307" s="270">
        <v>0</v>
      </c>
      <c r="EQ307" s="270">
        <v>0</v>
      </c>
      <c r="ER307" s="270">
        <v>0</v>
      </c>
      <c r="ES307" s="270" t="s">
        <v>1676</v>
      </c>
      <c r="ET307" s="270">
        <v>0</v>
      </c>
      <c r="EU307" s="270" t="s">
        <v>1676</v>
      </c>
      <c r="EV307" s="270">
        <v>0</v>
      </c>
      <c r="EW307" s="270" t="s">
        <v>1676</v>
      </c>
      <c r="EX307" s="270">
        <v>10</v>
      </c>
      <c r="EY307" s="270">
        <v>0</v>
      </c>
      <c r="EZ307" s="270">
        <v>0</v>
      </c>
      <c r="FA307" s="270">
        <v>0</v>
      </c>
      <c r="FB307" s="270">
        <v>0</v>
      </c>
      <c r="FC307" s="270">
        <v>0</v>
      </c>
      <c r="FD307" s="270">
        <v>0</v>
      </c>
      <c r="FE307" s="270">
        <v>0</v>
      </c>
      <c r="FF307" s="270">
        <v>0</v>
      </c>
      <c r="FG307" s="270"/>
      <c r="FH307" s="270">
        <v>0</v>
      </c>
      <c r="FI307" s="270"/>
      <c r="FJ307" s="270">
        <v>0</v>
      </c>
      <c r="FK307" s="270">
        <v>0</v>
      </c>
      <c r="FL307" s="270">
        <v>0</v>
      </c>
      <c r="FM307" s="270">
        <v>0</v>
      </c>
      <c r="FN307" s="270">
        <v>0</v>
      </c>
      <c r="FO307" s="351">
        <v>125795</v>
      </c>
      <c r="FP307" s="351">
        <v>15700</v>
      </c>
      <c r="FQ307" s="351">
        <v>48760</v>
      </c>
      <c r="FR307" s="13"/>
      <c r="FS307" s="270"/>
      <c r="FT307" s="270"/>
      <c r="FU307" s="270"/>
      <c r="FV307" s="270"/>
      <c r="FW307" s="270"/>
      <c r="FX307" s="270"/>
      <c r="FY307" s="270"/>
      <c r="FZ307" s="270"/>
      <c r="GA307" s="270"/>
      <c r="GB307" s="270"/>
      <c r="GC307" s="270"/>
      <c r="GD307" s="270"/>
      <c r="GE307" s="270"/>
      <c r="GF307" s="270"/>
      <c r="GG307" s="270"/>
      <c r="GH307" s="270"/>
      <c r="GI307" s="270"/>
      <c r="GJ307" s="270"/>
      <c r="GK307" s="270"/>
      <c r="GL307" s="270"/>
      <c r="GM307" s="270"/>
      <c r="GN307" s="270"/>
      <c r="GO307" s="270"/>
      <c r="GP307" s="270"/>
      <c r="GQ307" s="270"/>
      <c r="GR307" s="270"/>
      <c r="GS307" s="270"/>
      <c r="GT307" s="270"/>
      <c r="GU307" s="270"/>
      <c r="GV307" s="270"/>
      <c r="GW307" s="270"/>
      <c r="GX307" s="270"/>
      <c r="GY307" s="270"/>
      <c r="GZ307" s="270"/>
      <c r="HA307" s="270"/>
      <c r="HB307" s="270"/>
      <c r="HC307" s="270"/>
      <c r="HD307" s="270"/>
      <c r="HE307" s="270"/>
      <c r="HF307" s="270"/>
      <c r="HG307" s="270"/>
      <c r="HH307" s="270"/>
      <c r="HI307" s="270"/>
      <c r="HJ307" s="270"/>
      <c r="HK307" s="270"/>
      <c r="HL307" s="270"/>
      <c r="HM307" s="270"/>
      <c r="HN307" s="270"/>
      <c r="HO307" s="270"/>
      <c r="HP307" s="270"/>
      <c r="HQ307" s="270"/>
      <c r="HR307" s="270"/>
      <c r="HS307" s="270"/>
      <c r="HT307" s="270"/>
      <c r="HU307" s="270"/>
      <c r="HV307" s="270"/>
      <c r="HW307" s="270"/>
      <c r="HX307" s="270"/>
      <c r="HY307" s="270"/>
      <c r="HZ307" s="270"/>
      <c r="IA307" s="270"/>
      <c r="IB307" s="270"/>
      <c r="IC307" s="270"/>
      <c r="ID307" s="270"/>
      <c r="IE307" s="270"/>
      <c r="IF307" s="270"/>
      <c r="IG307" s="270"/>
      <c r="IH307" s="270"/>
    </row>
    <row r="308" spans="1:242" ht="12.75" customHeight="1" x14ac:dyDescent="0.2">
      <c r="A308" s="374" t="s">
        <v>1554</v>
      </c>
      <c r="B308" s="270">
        <v>5340</v>
      </c>
      <c r="C308" s="270">
        <v>4060</v>
      </c>
      <c r="D308" s="270">
        <v>1935</v>
      </c>
      <c r="E308" s="270">
        <v>2120</v>
      </c>
      <c r="F308" s="270">
        <v>3385</v>
      </c>
      <c r="G308" s="270">
        <v>240</v>
      </c>
      <c r="H308" s="270" t="s">
        <v>1676</v>
      </c>
      <c r="I308" s="270">
        <v>5335</v>
      </c>
      <c r="J308" s="270" t="s">
        <v>1676</v>
      </c>
      <c r="K308" s="270">
        <v>231885</v>
      </c>
      <c r="L308" s="270">
        <v>0</v>
      </c>
      <c r="M308" s="270">
        <v>0</v>
      </c>
      <c r="N308" s="270">
        <v>0</v>
      </c>
      <c r="O308" s="270">
        <v>0</v>
      </c>
      <c r="P308" s="270">
        <v>0</v>
      </c>
      <c r="Q308" s="270">
        <v>0</v>
      </c>
      <c r="R308" s="270">
        <v>0</v>
      </c>
      <c r="S308" s="270">
        <v>0</v>
      </c>
      <c r="T308" s="270">
        <v>0</v>
      </c>
      <c r="U308" s="270">
        <v>0</v>
      </c>
      <c r="V308" s="270">
        <v>52.227194910000001</v>
      </c>
      <c r="W308" s="270">
        <v>19</v>
      </c>
      <c r="X308" s="270">
        <v>45.929487180000002</v>
      </c>
      <c r="Y308" s="270">
        <v>40</v>
      </c>
      <c r="Z308" s="270">
        <v>1385</v>
      </c>
      <c r="AA308" s="270">
        <v>1415</v>
      </c>
      <c r="AB308" s="270">
        <v>1040</v>
      </c>
      <c r="AC308" s="270">
        <v>740</v>
      </c>
      <c r="AD308" s="270">
        <v>590</v>
      </c>
      <c r="AE308" s="270">
        <v>95</v>
      </c>
      <c r="AF308" s="270">
        <v>0</v>
      </c>
      <c r="AG308" s="270">
        <v>0</v>
      </c>
      <c r="AH308" s="270">
        <v>0</v>
      </c>
      <c r="AI308" s="270">
        <v>0</v>
      </c>
      <c r="AJ308" s="270">
        <v>0</v>
      </c>
      <c r="AK308" s="270">
        <v>0</v>
      </c>
      <c r="AL308" s="270">
        <v>0</v>
      </c>
      <c r="AM308" s="270">
        <v>0</v>
      </c>
      <c r="AN308" s="270">
        <v>0</v>
      </c>
      <c r="AO308" s="270">
        <v>0</v>
      </c>
      <c r="AP308" s="270">
        <v>0</v>
      </c>
      <c r="AQ308" s="270">
        <v>0</v>
      </c>
      <c r="AR308" s="270">
        <v>0</v>
      </c>
      <c r="AS308" s="270">
        <v>0</v>
      </c>
      <c r="AT308" s="270">
        <v>0</v>
      </c>
      <c r="AU308" s="270">
        <v>0</v>
      </c>
      <c r="AV308" s="270">
        <v>0</v>
      </c>
      <c r="AW308" s="270">
        <v>0</v>
      </c>
      <c r="AX308" s="270">
        <v>0</v>
      </c>
      <c r="AY308" s="270">
        <v>0</v>
      </c>
      <c r="AZ308" s="270">
        <v>0</v>
      </c>
      <c r="BA308" s="270">
        <v>0</v>
      </c>
      <c r="BB308" s="270">
        <v>5340</v>
      </c>
      <c r="BC308" s="270">
        <v>0</v>
      </c>
      <c r="BD308" s="270">
        <v>0</v>
      </c>
      <c r="BE308" s="270">
        <v>0</v>
      </c>
      <c r="BF308" s="270">
        <v>0</v>
      </c>
      <c r="BG308" s="270">
        <v>2835</v>
      </c>
      <c r="BH308" s="270">
        <v>35</v>
      </c>
      <c r="BI308" s="270">
        <v>0</v>
      </c>
      <c r="BJ308" s="270">
        <v>0</v>
      </c>
      <c r="BK308" s="270" t="s">
        <v>1676</v>
      </c>
      <c r="BL308" s="270">
        <v>0</v>
      </c>
      <c r="BM308" s="270">
        <v>0</v>
      </c>
      <c r="BN308" s="270">
        <v>0</v>
      </c>
      <c r="BO308" s="270">
        <v>0</v>
      </c>
      <c r="BP308" s="270">
        <v>0</v>
      </c>
      <c r="BQ308" s="270">
        <v>0</v>
      </c>
      <c r="BR308" s="270">
        <v>0</v>
      </c>
      <c r="BS308" s="270">
        <v>0</v>
      </c>
      <c r="BT308" s="270">
        <v>1085</v>
      </c>
      <c r="BU308" s="270">
        <v>0</v>
      </c>
      <c r="BV308" s="270">
        <v>0</v>
      </c>
      <c r="BW308" s="270">
        <v>105</v>
      </c>
      <c r="BX308" s="270">
        <v>0</v>
      </c>
      <c r="BY308" s="270" t="s">
        <v>1676</v>
      </c>
      <c r="BZ308" s="270" t="s">
        <v>1676</v>
      </c>
      <c r="CA308" s="270">
        <v>0</v>
      </c>
      <c r="CB308" s="270">
        <v>0</v>
      </c>
      <c r="CC308" s="270">
        <v>0</v>
      </c>
      <c r="CD308" s="270" t="s">
        <v>1676</v>
      </c>
      <c r="CE308" s="270" t="s">
        <v>1676</v>
      </c>
      <c r="CF308" s="270">
        <v>0</v>
      </c>
      <c r="CG308" s="270">
        <v>4045</v>
      </c>
      <c r="CH308" s="270">
        <v>0</v>
      </c>
      <c r="CI308" s="270">
        <v>0</v>
      </c>
      <c r="CJ308" s="270">
        <v>0</v>
      </c>
      <c r="CK308" s="270">
        <v>0</v>
      </c>
      <c r="CL308" s="270">
        <v>0</v>
      </c>
      <c r="CM308" s="270">
        <v>0</v>
      </c>
      <c r="CN308" s="270">
        <v>0</v>
      </c>
      <c r="CO308" s="270">
        <v>0</v>
      </c>
      <c r="CP308" s="270">
        <v>0</v>
      </c>
      <c r="CQ308" s="270">
        <v>0</v>
      </c>
      <c r="CR308" s="270">
        <v>0</v>
      </c>
      <c r="CS308" s="270">
        <v>0</v>
      </c>
      <c r="CT308" s="270">
        <v>0</v>
      </c>
      <c r="CU308" s="270"/>
      <c r="CV308" s="270">
        <v>0</v>
      </c>
      <c r="CW308" s="270">
        <v>0</v>
      </c>
      <c r="CX308" s="270">
        <v>0</v>
      </c>
      <c r="CY308" s="270">
        <v>0</v>
      </c>
      <c r="CZ308" s="270">
        <v>0</v>
      </c>
      <c r="DA308" s="270">
        <v>0</v>
      </c>
      <c r="DB308" s="270">
        <v>0</v>
      </c>
      <c r="DC308" s="270">
        <v>0</v>
      </c>
      <c r="DD308" s="270">
        <v>0</v>
      </c>
      <c r="DE308" s="270">
        <v>0</v>
      </c>
      <c r="DF308" s="270">
        <v>0</v>
      </c>
      <c r="DG308" s="270">
        <v>0</v>
      </c>
      <c r="DH308" s="270">
        <v>0</v>
      </c>
      <c r="DI308" s="270">
        <v>0</v>
      </c>
      <c r="DJ308" s="270">
        <v>0</v>
      </c>
      <c r="DK308" s="270">
        <v>0</v>
      </c>
      <c r="DL308" s="270">
        <v>0</v>
      </c>
      <c r="DM308" s="270">
        <v>0</v>
      </c>
      <c r="DN308" s="270">
        <v>0</v>
      </c>
      <c r="DO308" s="270">
        <v>0</v>
      </c>
      <c r="DP308" s="270">
        <v>0</v>
      </c>
      <c r="DQ308" s="270">
        <v>0</v>
      </c>
      <c r="DR308" s="270"/>
      <c r="DS308" s="270">
        <v>0</v>
      </c>
      <c r="DT308" s="270">
        <v>0</v>
      </c>
      <c r="DU308" s="270">
        <v>0</v>
      </c>
      <c r="DV308" s="270">
        <v>0</v>
      </c>
      <c r="DW308" s="270">
        <v>0</v>
      </c>
      <c r="DX308" s="270">
        <v>0</v>
      </c>
      <c r="DY308" s="270">
        <v>0</v>
      </c>
      <c r="DZ308" s="270">
        <v>0</v>
      </c>
      <c r="EA308" s="270">
        <v>0</v>
      </c>
      <c r="EB308" s="270">
        <v>0</v>
      </c>
      <c r="EC308" s="270">
        <v>0</v>
      </c>
      <c r="ED308" s="270">
        <v>0</v>
      </c>
      <c r="EE308" s="270">
        <v>0</v>
      </c>
      <c r="EF308" s="270">
        <v>0</v>
      </c>
      <c r="EG308" s="270">
        <v>0</v>
      </c>
      <c r="EH308" s="270">
        <v>0</v>
      </c>
      <c r="EI308" s="270">
        <v>0</v>
      </c>
      <c r="EJ308" s="270">
        <v>0</v>
      </c>
      <c r="EK308" s="270">
        <v>775</v>
      </c>
      <c r="EL308" s="270">
        <v>0</v>
      </c>
      <c r="EM308" s="270">
        <v>0</v>
      </c>
      <c r="EN308" s="270">
        <v>0</v>
      </c>
      <c r="EO308" s="270">
        <v>0</v>
      </c>
      <c r="EP308" s="270">
        <v>0</v>
      </c>
      <c r="EQ308" s="270">
        <v>10</v>
      </c>
      <c r="ER308" s="270">
        <v>2635</v>
      </c>
      <c r="ES308" s="270">
        <v>215</v>
      </c>
      <c r="ET308" s="270">
        <v>505</v>
      </c>
      <c r="EU308" s="270">
        <v>0</v>
      </c>
      <c r="EV308" s="270">
        <v>1195</v>
      </c>
      <c r="EW308" s="270">
        <v>0</v>
      </c>
      <c r="EX308" s="270">
        <v>0</v>
      </c>
      <c r="EY308" s="270">
        <v>0</v>
      </c>
      <c r="EZ308" s="270">
        <v>0</v>
      </c>
      <c r="FA308" s="270">
        <v>0</v>
      </c>
      <c r="FB308" s="270">
        <v>0</v>
      </c>
      <c r="FC308" s="270">
        <v>0</v>
      </c>
      <c r="FD308" s="270">
        <v>0</v>
      </c>
      <c r="FE308" s="270">
        <v>0</v>
      </c>
      <c r="FF308" s="270">
        <v>0</v>
      </c>
      <c r="FG308" s="270"/>
      <c r="FH308" s="270">
        <v>0</v>
      </c>
      <c r="FI308" s="270"/>
      <c r="FJ308" s="270">
        <v>0</v>
      </c>
      <c r="FK308" s="270">
        <v>0</v>
      </c>
      <c r="FL308" s="270">
        <v>0</v>
      </c>
      <c r="FM308" s="270">
        <v>0</v>
      </c>
      <c r="FN308" s="270">
        <v>0</v>
      </c>
      <c r="FO308" s="351">
        <v>0</v>
      </c>
      <c r="FP308" s="351">
        <v>430</v>
      </c>
      <c r="FQ308" s="351">
        <v>0</v>
      </c>
      <c r="FR308" s="13"/>
      <c r="FS308" s="270"/>
      <c r="FT308" s="270"/>
      <c r="FU308" s="270"/>
      <c r="FV308" s="270"/>
      <c r="FW308" s="270"/>
      <c r="FX308" s="270"/>
      <c r="FY308" s="270"/>
      <c r="FZ308" s="270"/>
      <c r="GA308" s="270"/>
      <c r="GB308" s="270"/>
      <c r="GC308" s="270"/>
      <c r="GD308" s="270"/>
      <c r="GE308" s="270"/>
      <c r="GF308" s="270"/>
      <c r="GG308" s="270"/>
      <c r="GH308" s="270"/>
      <c r="GI308" s="270"/>
      <c r="GJ308" s="270"/>
      <c r="GK308" s="270"/>
      <c r="GL308" s="270"/>
      <c r="GM308" s="270"/>
      <c r="GN308" s="270"/>
      <c r="GO308" s="270"/>
      <c r="GP308" s="270"/>
      <c r="GQ308" s="270"/>
      <c r="GR308" s="270"/>
      <c r="GS308" s="270"/>
      <c r="GT308" s="270"/>
      <c r="GU308" s="270"/>
      <c r="GV308" s="270"/>
      <c r="GW308" s="270"/>
      <c r="GX308" s="270"/>
      <c r="GY308" s="270"/>
      <c r="GZ308" s="270"/>
      <c r="HA308" s="270"/>
      <c r="HB308" s="270"/>
      <c r="HC308" s="270"/>
      <c r="HD308" s="270"/>
      <c r="HE308" s="270"/>
      <c r="HF308" s="270"/>
      <c r="HG308" s="270"/>
      <c r="HH308" s="270"/>
      <c r="HI308" s="270"/>
      <c r="HJ308" s="270"/>
      <c r="HK308" s="270"/>
      <c r="HL308" s="270"/>
      <c r="HM308" s="270"/>
      <c r="HN308" s="270"/>
      <c r="HO308" s="270"/>
      <c r="HP308" s="270"/>
      <c r="HQ308" s="270"/>
      <c r="HR308" s="270"/>
      <c r="HS308" s="270"/>
      <c r="HT308" s="270"/>
      <c r="HU308" s="270"/>
      <c r="HV308" s="270"/>
      <c r="HW308" s="270"/>
      <c r="HX308" s="270"/>
      <c r="HY308" s="270"/>
      <c r="HZ308" s="270"/>
      <c r="IA308" s="270"/>
      <c r="IB308" s="270"/>
      <c r="IC308" s="270"/>
      <c r="ID308" s="270"/>
      <c r="IE308" s="270"/>
      <c r="IF308" s="270"/>
      <c r="IG308" s="270"/>
      <c r="IH308" s="270"/>
    </row>
    <row r="309" spans="1:242" ht="12.75" customHeight="1" x14ac:dyDescent="0.2">
      <c r="A309" s="374" t="s">
        <v>362</v>
      </c>
      <c r="B309" s="270">
        <v>98330</v>
      </c>
      <c r="C309" s="270">
        <v>87070</v>
      </c>
      <c r="D309" s="270">
        <v>39275</v>
      </c>
      <c r="E309" s="270">
        <v>47780</v>
      </c>
      <c r="F309" s="270">
        <v>35640</v>
      </c>
      <c r="G309" s="270">
        <v>4225</v>
      </c>
      <c r="H309" s="270">
        <v>40045</v>
      </c>
      <c r="I309" s="270">
        <v>61000</v>
      </c>
      <c r="J309" s="270">
        <v>37330</v>
      </c>
      <c r="K309" s="270">
        <v>177930</v>
      </c>
      <c r="L309" s="270">
        <v>68.51218154</v>
      </c>
      <c r="M309" s="270">
        <v>30</v>
      </c>
      <c r="N309" s="270">
        <v>18765</v>
      </c>
      <c r="O309" s="270">
        <v>9080</v>
      </c>
      <c r="P309" s="270">
        <v>3380</v>
      </c>
      <c r="Q309" s="270">
        <v>4485</v>
      </c>
      <c r="R309" s="270">
        <v>1040</v>
      </c>
      <c r="S309" s="270">
        <v>175</v>
      </c>
      <c r="T309" s="270">
        <v>170</v>
      </c>
      <c r="U309" s="270">
        <v>625</v>
      </c>
      <c r="V309" s="270">
        <v>3.582810662</v>
      </c>
      <c r="W309" s="270">
        <v>1</v>
      </c>
      <c r="X309" s="270">
        <v>55.351344249999997</v>
      </c>
      <c r="Y309" s="270">
        <v>8060</v>
      </c>
      <c r="Z309" s="270">
        <v>9605</v>
      </c>
      <c r="AA309" s="270">
        <v>12880</v>
      </c>
      <c r="AB309" s="270">
        <v>18055</v>
      </c>
      <c r="AC309" s="270">
        <v>23295</v>
      </c>
      <c r="AD309" s="270">
        <v>21675</v>
      </c>
      <c r="AE309" s="270">
        <v>4465</v>
      </c>
      <c r="AF309" s="270">
        <v>1160</v>
      </c>
      <c r="AG309" s="270">
        <v>675</v>
      </c>
      <c r="AH309" s="270">
        <v>2335</v>
      </c>
      <c r="AI309" s="270">
        <v>570</v>
      </c>
      <c r="AJ309" s="270">
        <v>1990</v>
      </c>
      <c r="AK309" s="270">
        <v>4570</v>
      </c>
      <c r="AL309" s="270">
        <v>5160</v>
      </c>
      <c r="AM309" s="270">
        <v>7615</v>
      </c>
      <c r="AN309" s="270">
        <v>1835</v>
      </c>
      <c r="AO309" s="270">
        <v>775</v>
      </c>
      <c r="AP309" s="270">
        <v>1055</v>
      </c>
      <c r="AQ309" s="270">
        <v>5685</v>
      </c>
      <c r="AR309" s="270">
        <v>265</v>
      </c>
      <c r="AS309" s="270">
        <v>245</v>
      </c>
      <c r="AT309" s="270">
        <v>1915</v>
      </c>
      <c r="AU309" s="270">
        <v>2705</v>
      </c>
      <c r="AV309" s="270">
        <v>2300</v>
      </c>
      <c r="AW309" s="270">
        <v>2135</v>
      </c>
      <c r="AX309" s="270">
        <v>9925</v>
      </c>
      <c r="AY309" s="270">
        <v>745</v>
      </c>
      <c r="AZ309" s="270">
        <v>3165</v>
      </c>
      <c r="BA309" s="270">
        <v>8050</v>
      </c>
      <c r="BB309" s="270">
        <v>33460</v>
      </c>
      <c r="BC309" s="270">
        <v>2235</v>
      </c>
      <c r="BD309" s="270">
        <v>13450</v>
      </c>
      <c r="BE309" s="270">
        <v>2320</v>
      </c>
      <c r="BF309" s="270">
        <v>795</v>
      </c>
      <c r="BG309" s="270">
        <v>555</v>
      </c>
      <c r="BH309" s="270">
        <v>1200</v>
      </c>
      <c r="BI309" s="270">
        <v>2370</v>
      </c>
      <c r="BJ309" s="270">
        <v>615</v>
      </c>
      <c r="BK309" s="270">
        <v>3390</v>
      </c>
      <c r="BL309" s="270">
        <v>5055</v>
      </c>
      <c r="BM309" s="270">
        <v>15040</v>
      </c>
      <c r="BN309" s="270">
        <v>2225</v>
      </c>
      <c r="BO309" s="270">
        <v>5765</v>
      </c>
      <c r="BP309" s="270">
        <v>4815</v>
      </c>
      <c r="BQ309" s="270">
        <v>4580</v>
      </c>
      <c r="BR309" s="270">
        <v>1365</v>
      </c>
      <c r="BS309" s="270">
        <v>190</v>
      </c>
      <c r="BT309" s="270">
        <v>9415</v>
      </c>
      <c r="BU309" s="270">
        <v>6500</v>
      </c>
      <c r="BV309" s="270">
        <v>50</v>
      </c>
      <c r="BW309" s="270">
        <v>5135</v>
      </c>
      <c r="BX309" s="270">
        <v>380</v>
      </c>
      <c r="BY309" s="270">
        <v>3995</v>
      </c>
      <c r="BZ309" s="270">
        <v>620</v>
      </c>
      <c r="CA309" s="270">
        <v>195</v>
      </c>
      <c r="CB309" s="270">
        <v>10</v>
      </c>
      <c r="CC309" s="270">
        <v>0</v>
      </c>
      <c r="CD309" s="270">
        <v>2125</v>
      </c>
      <c r="CE309" s="270">
        <v>130</v>
      </c>
      <c r="CF309" s="270">
        <v>275</v>
      </c>
      <c r="CG309" s="270">
        <v>79340</v>
      </c>
      <c r="CH309" s="270">
        <v>0</v>
      </c>
      <c r="CI309" s="270">
        <v>15055</v>
      </c>
      <c r="CJ309" s="270">
        <v>5235</v>
      </c>
      <c r="CK309" s="270">
        <v>5275</v>
      </c>
      <c r="CL309" s="270">
        <v>2625</v>
      </c>
      <c r="CM309" s="270">
        <v>2245</v>
      </c>
      <c r="CN309" s="270">
        <v>0</v>
      </c>
      <c r="CO309" s="270">
        <v>0</v>
      </c>
      <c r="CP309" s="270">
        <v>0</v>
      </c>
      <c r="CQ309" s="270" t="s">
        <v>1676</v>
      </c>
      <c r="CR309" s="270">
        <v>6780</v>
      </c>
      <c r="CS309" s="270">
        <v>0</v>
      </c>
      <c r="CT309" s="270">
        <v>0</v>
      </c>
      <c r="CU309" s="270"/>
      <c r="CV309" s="270">
        <v>0</v>
      </c>
      <c r="CW309" s="270">
        <v>0</v>
      </c>
      <c r="CX309" s="270" t="s">
        <v>1676</v>
      </c>
      <c r="CY309" s="270">
        <v>0</v>
      </c>
      <c r="CZ309" s="270">
        <v>50</v>
      </c>
      <c r="DA309" s="270">
        <v>9005</v>
      </c>
      <c r="DB309" s="270">
        <v>740</v>
      </c>
      <c r="DC309" s="270">
        <v>0</v>
      </c>
      <c r="DD309" s="270">
        <v>0</v>
      </c>
      <c r="DE309" s="270" t="s">
        <v>1676</v>
      </c>
      <c r="DF309" s="270">
        <v>6745</v>
      </c>
      <c r="DG309" s="270">
        <v>2300</v>
      </c>
      <c r="DH309" s="270">
        <v>935</v>
      </c>
      <c r="DI309" s="270">
        <v>0</v>
      </c>
      <c r="DJ309" s="270">
        <v>0</v>
      </c>
      <c r="DK309" s="270">
        <v>0</v>
      </c>
      <c r="DL309" s="270">
        <v>0</v>
      </c>
      <c r="DM309" s="270">
        <v>1040</v>
      </c>
      <c r="DN309" s="270">
        <v>570</v>
      </c>
      <c r="DO309" s="270">
        <v>135</v>
      </c>
      <c r="DP309" s="270">
        <v>3740</v>
      </c>
      <c r="DQ309" s="270">
        <v>0</v>
      </c>
      <c r="DR309" s="270"/>
      <c r="DS309" s="270">
        <v>4915</v>
      </c>
      <c r="DT309" s="270">
        <v>0</v>
      </c>
      <c r="DU309" s="270">
        <v>3070</v>
      </c>
      <c r="DV309" s="270">
        <v>0</v>
      </c>
      <c r="DW309" s="270">
        <v>0</v>
      </c>
      <c r="DX309" s="270">
        <v>0</v>
      </c>
      <c r="DY309" s="270">
        <v>0</v>
      </c>
      <c r="DZ309" s="270">
        <v>1315</v>
      </c>
      <c r="EA309" s="270">
        <v>0</v>
      </c>
      <c r="EB309" s="270">
        <v>225</v>
      </c>
      <c r="EC309" s="270">
        <v>0</v>
      </c>
      <c r="ED309" s="270">
        <v>970</v>
      </c>
      <c r="EE309" s="270">
        <v>6955</v>
      </c>
      <c r="EF309" s="270">
        <v>10</v>
      </c>
      <c r="EG309" s="270">
        <v>5955</v>
      </c>
      <c r="EH309" s="270">
        <v>0</v>
      </c>
      <c r="EI309" s="270">
        <v>0</v>
      </c>
      <c r="EJ309" s="270">
        <v>0</v>
      </c>
      <c r="EK309" s="270">
        <v>0</v>
      </c>
      <c r="EL309" s="270">
        <v>4420</v>
      </c>
      <c r="EM309" s="270">
        <v>2580</v>
      </c>
      <c r="EN309" s="270">
        <v>0</v>
      </c>
      <c r="EO309" s="270">
        <v>0</v>
      </c>
      <c r="EP309" s="270">
        <v>0</v>
      </c>
      <c r="EQ309" s="270">
        <v>0</v>
      </c>
      <c r="ER309" s="270" t="s">
        <v>1676</v>
      </c>
      <c r="ES309" s="270">
        <v>0</v>
      </c>
      <c r="ET309" s="270">
        <v>0</v>
      </c>
      <c r="EU309" s="270">
        <v>0</v>
      </c>
      <c r="EV309" s="270">
        <v>0</v>
      </c>
      <c r="EW309" s="270">
        <v>5280</v>
      </c>
      <c r="EX309" s="270">
        <v>155</v>
      </c>
      <c r="EY309" s="270">
        <v>0</v>
      </c>
      <c r="EZ309" s="270">
        <v>0</v>
      </c>
      <c r="FA309" s="270">
        <v>0</v>
      </c>
      <c r="FB309" s="270">
        <v>0</v>
      </c>
      <c r="FC309" s="270">
        <v>0</v>
      </c>
      <c r="FD309" s="270">
        <v>0</v>
      </c>
      <c r="FE309" s="270">
        <v>0</v>
      </c>
      <c r="FF309" s="270">
        <v>0</v>
      </c>
      <c r="FG309" s="270"/>
      <c r="FH309" s="270">
        <v>0</v>
      </c>
      <c r="FI309" s="270"/>
      <c r="FJ309" s="270">
        <v>0</v>
      </c>
      <c r="FK309" s="270">
        <v>0</v>
      </c>
      <c r="FL309" s="270">
        <v>0</v>
      </c>
      <c r="FM309" s="270">
        <v>0</v>
      </c>
      <c r="FN309" s="270">
        <v>0</v>
      </c>
      <c r="FO309" s="351">
        <v>64870</v>
      </c>
      <c r="FP309" s="351">
        <v>7160</v>
      </c>
      <c r="FQ309" s="351">
        <v>37720</v>
      </c>
      <c r="FR309" s="13"/>
      <c r="FS309" s="270"/>
      <c r="FT309" s="270"/>
      <c r="FU309" s="270"/>
      <c r="FV309" s="270"/>
      <c r="FW309" s="270"/>
      <c r="FX309" s="270"/>
      <c r="FY309" s="270"/>
      <c r="FZ309" s="270"/>
      <c r="GA309" s="270"/>
      <c r="GB309" s="270"/>
      <c r="GC309" s="270"/>
      <c r="GD309" s="270"/>
      <c r="GE309" s="270"/>
      <c r="GF309" s="270"/>
      <c r="GG309" s="270"/>
      <c r="GH309" s="270"/>
      <c r="GI309" s="270"/>
      <c r="GJ309" s="270"/>
      <c r="GK309" s="270"/>
      <c r="GL309" s="270"/>
      <c r="GM309" s="270"/>
      <c r="GN309" s="270"/>
      <c r="GO309" s="270"/>
      <c r="GP309" s="270"/>
      <c r="GQ309" s="270"/>
      <c r="GR309" s="270"/>
      <c r="GS309" s="270"/>
      <c r="GT309" s="270"/>
      <c r="GU309" s="270"/>
      <c r="GV309" s="270"/>
      <c r="GW309" s="270"/>
      <c r="GX309" s="270"/>
      <c r="GY309" s="270"/>
      <c r="GZ309" s="270"/>
      <c r="HA309" s="270"/>
      <c r="HB309" s="270"/>
      <c r="HC309" s="270"/>
      <c r="HD309" s="270"/>
      <c r="HE309" s="270"/>
      <c r="HF309" s="270"/>
      <c r="HG309" s="270"/>
      <c r="HH309" s="270"/>
      <c r="HI309" s="270"/>
      <c r="HJ309" s="270"/>
      <c r="HK309" s="270"/>
      <c r="HL309" s="270"/>
      <c r="HM309" s="270"/>
      <c r="HN309" s="270"/>
      <c r="HO309" s="270"/>
      <c r="HP309" s="270"/>
      <c r="HQ309" s="270"/>
      <c r="HR309" s="270"/>
      <c r="HS309" s="270"/>
      <c r="HT309" s="270"/>
      <c r="HU309" s="270"/>
      <c r="HV309" s="270"/>
      <c r="HW309" s="270"/>
      <c r="HX309" s="270"/>
      <c r="HY309" s="270"/>
      <c r="HZ309" s="270"/>
      <c r="IA309" s="270"/>
      <c r="IB309" s="270"/>
      <c r="IC309" s="270"/>
      <c r="ID309" s="270"/>
      <c r="IE309" s="270"/>
      <c r="IF309" s="270"/>
      <c r="IG309" s="270"/>
      <c r="IH309" s="270"/>
    </row>
    <row r="310" spans="1:242" ht="12.75" customHeight="1" x14ac:dyDescent="0.2">
      <c r="A310" s="374" t="s">
        <v>363</v>
      </c>
      <c r="B310" s="270">
        <v>43490</v>
      </c>
      <c r="C310" s="270">
        <v>29870</v>
      </c>
      <c r="D310" s="270">
        <v>14350</v>
      </c>
      <c r="E310" s="270">
        <v>15520</v>
      </c>
      <c r="F310" s="270">
        <v>14465</v>
      </c>
      <c r="G310" s="270">
        <v>4765</v>
      </c>
      <c r="H310" s="270">
        <v>10245</v>
      </c>
      <c r="I310" s="270">
        <v>29525</v>
      </c>
      <c r="J310" s="270">
        <v>13965</v>
      </c>
      <c r="K310" s="270">
        <v>101290</v>
      </c>
      <c r="L310" s="270">
        <v>36.307866939999997</v>
      </c>
      <c r="M310" s="270">
        <v>13</v>
      </c>
      <c r="N310" s="270">
        <v>7170</v>
      </c>
      <c r="O310" s="270">
        <v>1560</v>
      </c>
      <c r="P310" s="270">
        <v>435</v>
      </c>
      <c r="Q310" s="270">
        <v>550</v>
      </c>
      <c r="R310" s="270">
        <v>270</v>
      </c>
      <c r="S310" s="270">
        <v>125</v>
      </c>
      <c r="T310" s="270">
        <v>15</v>
      </c>
      <c r="U310" s="270">
        <v>10</v>
      </c>
      <c r="V310" s="270">
        <v>5.768375507</v>
      </c>
      <c r="W310" s="270">
        <v>2</v>
      </c>
      <c r="X310" s="270">
        <v>66.050296669999994</v>
      </c>
      <c r="Y310" s="270">
        <v>1155</v>
      </c>
      <c r="Z310" s="270">
        <v>1925</v>
      </c>
      <c r="AA310" s="270">
        <v>3280</v>
      </c>
      <c r="AB310" s="270">
        <v>7255</v>
      </c>
      <c r="AC310" s="270">
        <v>11750</v>
      </c>
      <c r="AD310" s="270">
        <v>14620</v>
      </c>
      <c r="AE310" s="270">
        <v>3435</v>
      </c>
      <c r="AF310" s="270">
        <v>200</v>
      </c>
      <c r="AG310" s="270">
        <v>160</v>
      </c>
      <c r="AH310" s="270" t="s">
        <v>1676</v>
      </c>
      <c r="AI310" s="270">
        <v>0</v>
      </c>
      <c r="AJ310" s="270">
        <v>300</v>
      </c>
      <c r="AK310" s="270" t="s">
        <v>1676</v>
      </c>
      <c r="AL310" s="270">
        <v>2020</v>
      </c>
      <c r="AM310" s="270">
        <v>2815</v>
      </c>
      <c r="AN310" s="270">
        <v>330</v>
      </c>
      <c r="AO310" s="270">
        <v>50</v>
      </c>
      <c r="AP310" s="270">
        <v>120</v>
      </c>
      <c r="AQ310" s="270">
        <v>1870</v>
      </c>
      <c r="AR310" s="270">
        <v>95</v>
      </c>
      <c r="AS310" s="270">
        <v>45</v>
      </c>
      <c r="AT310" s="270">
        <v>320</v>
      </c>
      <c r="AU310" s="270">
        <v>70</v>
      </c>
      <c r="AV310" s="270">
        <v>240</v>
      </c>
      <c r="AW310" s="270">
        <v>635</v>
      </c>
      <c r="AX310" s="270">
        <v>4455</v>
      </c>
      <c r="AY310" s="270">
        <v>0</v>
      </c>
      <c r="AZ310" s="270">
        <v>1625</v>
      </c>
      <c r="BA310" s="270">
        <v>5985</v>
      </c>
      <c r="BB310" s="270">
        <v>22155</v>
      </c>
      <c r="BC310" s="270">
        <v>1085</v>
      </c>
      <c r="BD310" s="270">
        <v>5240</v>
      </c>
      <c r="BE310" s="270">
        <v>1215</v>
      </c>
      <c r="BF310" s="270">
        <v>1035</v>
      </c>
      <c r="BG310" s="270">
        <v>240</v>
      </c>
      <c r="BH310" s="270">
        <v>405</v>
      </c>
      <c r="BI310" s="270">
        <v>25</v>
      </c>
      <c r="BJ310" s="270">
        <v>65</v>
      </c>
      <c r="BK310" s="270">
        <v>1670</v>
      </c>
      <c r="BL310" s="270">
        <v>2750</v>
      </c>
      <c r="BM310" s="270">
        <v>4615</v>
      </c>
      <c r="BN310" s="270">
        <v>640</v>
      </c>
      <c r="BO310" s="270">
        <v>2035</v>
      </c>
      <c r="BP310" s="270">
        <v>1745</v>
      </c>
      <c r="BQ310" s="270">
        <v>100</v>
      </c>
      <c r="BR310" s="270" t="s">
        <v>1676</v>
      </c>
      <c r="BS310" s="270">
        <v>35</v>
      </c>
      <c r="BT310" s="270">
        <v>4210</v>
      </c>
      <c r="BU310" s="270">
        <v>1800</v>
      </c>
      <c r="BV310" s="270">
        <v>10</v>
      </c>
      <c r="BW310" s="270">
        <v>945</v>
      </c>
      <c r="BX310" s="270">
        <v>80</v>
      </c>
      <c r="BY310" s="270">
        <v>1485</v>
      </c>
      <c r="BZ310" s="270">
        <v>220</v>
      </c>
      <c r="CA310" s="270">
        <v>15</v>
      </c>
      <c r="CB310" s="270" t="s">
        <v>1676</v>
      </c>
      <c r="CC310" s="270">
        <v>0</v>
      </c>
      <c r="CD310" s="270">
        <v>625</v>
      </c>
      <c r="CE310" s="270">
        <v>15</v>
      </c>
      <c r="CF310" s="270">
        <v>275</v>
      </c>
      <c r="CG310" s="270">
        <v>27155</v>
      </c>
      <c r="CH310" s="270">
        <v>0</v>
      </c>
      <c r="CI310" s="270">
        <v>6440</v>
      </c>
      <c r="CJ310" s="270">
        <v>1705</v>
      </c>
      <c r="CK310" s="270">
        <v>2510</v>
      </c>
      <c r="CL310" s="270">
        <v>0</v>
      </c>
      <c r="CM310" s="270">
        <v>0</v>
      </c>
      <c r="CN310" s="270">
        <v>0</v>
      </c>
      <c r="CO310" s="270">
        <v>0</v>
      </c>
      <c r="CP310" s="270">
        <v>0</v>
      </c>
      <c r="CQ310" s="270">
        <v>0</v>
      </c>
      <c r="CR310" s="270">
        <v>0</v>
      </c>
      <c r="CS310" s="270">
        <v>0</v>
      </c>
      <c r="CT310" s="270">
        <v>0</v>
      </c>
      <c r="CU310" s="270"/>
      <c r="CV310" s="270">
        <v>0</v>
      </c>
      <c r="CW310" s="270">
        <v>0</v>
      </c>
      <c r="CX310" s="270">
        <v>0</v>
      </c>
      <c r="CY310" s="270">
        <v>0</v>
      </c>
      <c r="CZ310" s="270">
        <v>0</v>
      </c>
      <c r="DA310" s="270">
        <v>35</v>
      </c>
      <c r="DB310" s="270" t="s">
        <v>1676</v>
      </c>
      <c r="DC310" s="270">
        <v>0</v>
      </c>
      <c r="DD310" s="270">
        <v>0</v>
      </c>
      <c r="DE310" s="270">
        <v>22285</v>
      </c>
      <c r="DF310" s="270">
        <v>0</v>
      </c>
      <c r="DG310" s="270">
        <v>0</v>
      </c>
      <c r="DH310" s="270">
        <v>2345</v>
      </c>
      <c r="DI310" s="270">
        <v>0</v>
      </c>
      <c r="DJ310" s="270">
        <v>0</v>
      </c>
      <c r="DK310" s="270">
        <v>0</v>
      </c>
      <c r="DL310" s="270">
        <v>0</v>
      </c>
      <c r="DM310" s="270">
        <v>0</v>
      </c>
      <c r="DN310" s="270">
        <v>0</v>
      </c>
      <c r="DO310" s="270">
        <v>0</v>
      </c>
      <c r="DP310" s="270">
        <v>675</v>
      </c>
      <c r="DQ310" s="270">
        <v>0</v>
      </c>
      <c r="DR310" s="270"/>
      <c r="DS310" s="270">
        <v>0</v>
      </c>
      <c r="DT310" s="270">
        <v>0</v>
      </c>
      <c r="DU310" s="270">
        <v>255</v>
      </c>
      <c r="DV310" s="270">
        <v>0</v>
      </c>
      <c r="DW310" s="270">
        <v>0</v>
      </c>
      <c r="DX310" s="270">
        <v>0</v>
      </c>
      <c r="DY310" s="270">
        <v>0</v>
      </c>
      <c r="DZ310" s="270">
        <v>1280</v>
      </c>
      <c r="EA310" s="270">
        <v>0</v>
      </c>
      <c r="EB310" s="270">
        <v>0</v>
      </c>
      <c r="EC310" s="270">
        <v>0</v>
      </c>
      <c r="ED310" s="270">
        <v>470</v>
      </c>
      <c r="EE310" s="270">
        <v>1100</v>
      </c>
      <c r="EF310" s="270">
        <v>0</v>
      </c>
      <c r="EG310" s="270">
        <v>3215</v>
      </c>
      <c r="EH310" s="270">
        <v>0</v>
      </c>
      <c r="EI310" s="270">
        <v>0</v>
      </c>
      <c r="EJ310" s="270">
        <v>0</v>
      </c>
      <c r="EK310" s="270">
        <v>0</v>
      </c>
      <c r="EL310" s="270" t="s">
        <v>1676</v>
      </c>
      <c r="EM310" s="270">
        <v>385</v>
      </c>
      <c r="EN310" s="270">
        <v>150</v>
      </c>
      <c r="EO310" s="270">
        <v>0</v>
      </c>
      <c r="EP310" s="270">
        <v>0</v>
      </c>
      <c r="EQ310" s="270">
        <v>0</v>
      </c>
      <c r="ER310" s="270">
        <v>0</v>
      </c>
      <c r="ES310" s="270">
        <v>0</v>
      </c>
      <c r="ET310" s="270">
        <v>0</v>
      </c>
      <c r="EU310" s="270">
        <v>0</v>
      </c>
      <c r="EV310" s="270">
        <v>0</v>
      </c>
      <c r="EW310" s="270">
        <v>630</v>
      </c>
      <c r="EX310" s="270">
        <v>0</v>
      </c>
      <c r="EY310" s="270">
        <v>0</v>
      </c>
      <c r="EZ310" s="270">
        <v>0</v>
      </c>
      <c r="FA310" s="270">
        <v>0</v>
      </c>
      <c r="FB310" s="270" t="s">
        <v>1676</v>
      </c>
      <c r="FC310" s="270">
        <v>0</v>
      </c>
      <c r="FD310" s="270">
        <v>0</v>
      </c>
      <c r="FE310" s="270">
        <v>0</v>
      </c>
      <c r="FF310" s="270">
        <v>0</v>
      </c>
      <c r="FG310" s="270"/>
      <c r="FH310" s="270">
        <v>0</v>
      </c>
      <c r="FI310" s="270"/>
      <c r="FJ310" s="270">
        <v>0</v>
      </c>
      <c r="FK310" s="270">
        <v>0</v>
      </c>
      <c r="FL310" s="270">
        <v>0</v>
      </c>
      <c r="FM310" s="270">
        <v>0</v>
      </c>
      <c r="FN310" s="270">
        <v>0</v>
      </c>
      <c r="FO310" s="351">
        <v>21335</v>
      </c>
      <c r="FP310" s="351">
        <v>400</v>
      </c>
      <c r="FQ310" s="351">
        <v>10130</v>
      </c>
      <c r="FR310" s="13"/>
      <c r="FS310" s="270"/>
      <c r="FT310" s="270"/>
      <c r="FU310" s="270"/>
      <c r="FV310" s="270"/>
      <c r="FW310" s="270"/>
      <c r="FX310" s="270"/>
      <c r="FY310" s="270"/>
      <c r="FZ310" s="270"/>
      <c r="GA310" s="270"/>
      <c r="GB310" s="270"/>
      <c r="GC310" s="270"/>
      <c r="GD310" s="270"/>
      <c r="GE310" s="270"/>
      <c r="GF310" s="270"/>
      <c r="GG310" s="270"/>
      <c r="GH310" s="270"/>
      <c r="GI310" s="270"/>
      <c r="GJ310" s="270"/>
      <c r="GK310" s="270"/>
      <c r="GL310" s="270"/>
      <c r="GM310" s="270"/>
      <c r="GN310" s="270"/>
      <c r="GO310" s="270"/>
      <c r="GP310" s="270"/>
      <c r="GQ310" s="270"/>
      <c r="GR310" s="270"/>
      <c r="GS310" s="270"/>
      <c r="GT310" s="270"/>
      <c r="GU310" s="270"/>
      <c r="GV310" s="270"/>
      <c r="GW310" s="270"/>
      <c r="GX310" s="270"/>
      <c r="GY310" s="270"/>
      <c r="GZ310" s="270"/>
      <c r="HA310" s="270"/>
      <c r="HB310" s="270"/>
      <c r="HC310" s="270"/>
      <c r="HD310" s="270"/>
      <c r="HE310" s="270"/>
      <c r="HF310" s="270"/>
      <c r="HG310" s="270"/>
      <c r="HH310" s="270"/>
      <c r="HI310" s="270"/>
      <c r="HJ310" s="270"/>
      <c r="HK310" s="270"/>
      <c r="HL310" s="270"/>
      <c r="HM310" s="270"/>
      <c r="HN310" s="270"/>
      <c r="HO310" s="270"/>
      <c r="HP310" s="270"/>
      <c r="HQ310" s="270"/>
      <c r="HR310" s="270"/>
      <c r="HS310" s="270"/>
      <c r="HT310" s="270"/>
      <c r="HU310" s="270"/>
      <c r="HV310" s="270"/>
      <c r="HW310" s="270"/>
      <c r="HX310" s="270"/>
      <c r="HY310" s="270"/>
      <c r="HZ310" s="270"/>
      <c r="IA310" s="270"/>
      <c r="IB310" s="270"/>
      <c r="IC310" s="270"/>
      <c r="ID310" s="270"/>
      <c r="IE310" s="270"/>
      <c r="IF310" s="270"/>
      <c r="IG310" s="270"/>
      <c r="IH310" s="270"/>
    </row>
    <row r="311" spans="1:242" ht="12.75" customHeight="1" x14ac:dyDescent="0.2">
      <c r="A311" s="374" t="s">
        <v>364</v>
      </c>
      <c r="B311" s="270">
        <v>57650</v>
      </c>
      <c r="C311" s="270">
        <v>51665</v>
      </c>
      <c r="D311" s="270">
        <v>22490</v>
      </c>
      <c r="E311" s="270">
        <v>29175</v>
      </c>
      <c r="F311" s="270">
        <v>24275</v>
      </c>
      <c r="G311" s="270">
        <v>8910</v>
      </c>
      <c r="H311" s="270">
        <v>15160</v>
      </c>
      <c r="I311" s="270">
        <v>36370</v>
      </c>
      <c r="J311" s="270">
        <v>21280</v>
      </c>
      <c r="K311" s="270">
        <v>115195</v>
      </c>
      <c r="L311" s="270">
        <v>73.73046737</v>
      </c>
      <c r="M311" s="270">
        <v>36</v>
      </c>
      <c r="N311" s="270">
        <v>6145</v>
      </c>
      <c r="O311" s="270">
        <v>2915</v>
      </c>
      <c r="P311" s="270">
        <v>1405</v>
      </c>
      <c r="Q311" s="270">
        <v>2650</v>
      </c>
      <c r="R311" s="270">
        <v>645</v>
      </c>
      <c r="S311" s="270">
        <v>85</v>
      </c>
      <c r="T311" s="270">
        <v>105</v>
      </c>
      <c r="U311" s="270">
        <v>200</v>
      </c>
      <c r="V311" s="270">
        <v>3.7483052209999999</v>
      </c>
      <c r="W311" s="270">
        <v>1</v>
      </c>
      <c r="X311" s="270">
        <v>59.204232060000002</v>
      </c>
      <c r="Y311" s="270">
        <v>4055</v>
      </c>
      <c r="Z311" s="270">
        <v>4990</v>
      </c>
      <c r="AA311" s="270">
        <v>5640</v>
      </c>
      <c r="AB311" s="270">
        <v>9050</v>
      </c>
      <c r="AC311" s="270">
        <v>14325</v>
      </c>
      <c r="AD311" s="270">
        <v>16235</v>
      </c>
      <c r="AE311" s="270">
        <v>3210</v>
      </c>
      <c r="AF311" s="270">
        <v>325</v>
      </c>
      <c r="AG311" s="270">
        <v>160</v>
      </c>
      <c r="AH311" s="270">
        <v>3020</v>
      </c>
      <c r="AI311" s="270">
        <v>95</v>
      </c>
      <c r="AJ311" s="270">
        <v>470</v>
      </c>
      <c r="AK311" s="270">
        <v>50</v>
      </c>
      <c r="AL311" s="270">
        <v>2215</v>
      </c>
      <c r="AM311" s="270">
        <v>4350</v>
      </c>
      <c r="AN311" s="270">
        <v>420</v>
      </c>
      <c r="AO311" s="270">
        <v>220</v>
      </c>
      <c r="AP311" s="270">
        <v>1320</v>
      </c>
      <c r="AQ311" s="270">
        <v>880</v>
      </c>
      <c r="AR311" s="270">
        <v>170</v>
      </c>
      <c r="AS311" s="270">
        <v>140</v>
      </c>
      <c r="AT311" s="270">
        <v>800</v>
      </c>
      <c r="AU311" s="270">
        <v>1395</v>
      </c>
      <c r="AV311" s="270">
        <v>980</v>
      </c>
      <c r="AW311" s="270">
        <v>1030</v>
      </c>
      <c r="AX311" s="270">
        <v>5245</v>
      </c>
      <c r="AY311" s="270" t="s">
        <v>1676</v>
      </c>
      <c r="AZ311" s="270">
        <v>2435</v>
      </c>
      <c r="BA311" s="270">
        <v>6855</v>
      </c>
      <c r="BB311" s="270">
        <v>25065</v>
      </c>
      <c r="BC311" s="270">
        <v>1735</v>
      </c>
      <c r="BD311" s="270">
        <v>7920</v>
      </c>
      <c r="BE311" s="270">
        <v>1645</v>
      </c>
      <c r="BF311" s="270">
        <v>900</v>
      </c>
      <c r="BG311" s="270">
        <v>515</v>
      </c>
      <c r="BH311" s="270">
        <v>885</v>
      </c>
      <c r="BI311" s="270">
        <v>3185</v>
      </c>
      <c r="BJ311" s="270">
        <v>130</v>
      </c>
      <c r="BK311" s="270">
        <v>2600</v>
      </c>
      <c r="BL311" s="270">
        <v>2925</v>
      </c>
      <c r="BM311" s="270">
        <v>6600</v>
      </c>
      <c r="BN311" s="270">
        <v>1115</v>
      </c>
      <c r="BO311" s="270">
        <v>3290</v>
      </c>
      <c r="BP311" s="270">
        <v>2345</v>
      </c>
      <c r="BQ311" s="270">
        <v>2435</v>
      </c>
      <c r="BR311" s="270">
        <v>385</v>
      </c>
      <c r="BS311" s="270">
        <v>80</v>
      </c>
      <c r="BT311" s="270">
        <v>6540</v>
      </c>
      <c r="BU311" s="270">
        <v>4075</v>
      </c>
      <c r="BV311" s="270" t="s">
        <v>1676</v>
      </c>
      <c r="BW311" s="270">
        <v>2360</v>
      </c>
      <c r="BX311" s="270">
        <v>250</v>
      </c>
      <c r="BY311" s="270">
        <v>3045</v>
      </c>
      <c r="BZ311" s="270">
        <v>750</v>
      </c>
      <c r="CA311" s="270">
        <v>55</v>
      </c>
      <c r="CB311" s="270">
        <v>0</v>
      </c>
      <c r="CC311" s="270">
        <v>0</v>
      </c>
      <c r="CD311" s="270">
        <v>1205</v>
      </c>
      <c r="CE311" s="270">
        <v>50</v>
      </c>
      <c r="CF311" s="270">
        <v>325</v>
      </c>
      <c r="CG311" s="270">
        <v>45975</v>
      </c>
      <c r="CH311" s="270">
        <v>0</v>
      </c>
      <c r="CI311" s="270">
        <v>9580</v>
      </c>
      <c r="CJ311" s="270">
        <v>840</v>
      </c>
      <c r="CK311" s="270">
        <v>4085</v>
      </c>
      <c r="CL311" s="270">
        <v>90</v>
      </c>
      <c r="CM311" s="270">
        <v>3160</v>
      </c>
      <c r="CN311" s="270">
        <v>40</v>
      </c>
      <c r="CO311" s="270">
        <v>0</v>
      </c>
      <c r="CP311" s="270">
        <v>0</v>
      </c>
      <c r="CQ311" s="270">
        <v>0</v>
      </c>
      <c r="CR311" s="270">
        <v>0</v>
      </c>
      <c r="CS311" s="270">
        <v>0</v>
      </c>
      <c r="CT311" s="270">
        <v>0</v>
      </c>
      <c r="CU311" s="270"/>
      <c r="CV311" s="270">
        <v>0</v>
      </c>
      <c r="CW311" s="270">
        <v>0</v>
      </c>
      <c r="CX311" s="270">
        <v>375</v>
      </c>
      <c r="CY311" s="270">
        <v>0</v>
      </c>
      <c r="CZ311" s="270">
        <v>0</v>
      </c>
      <c r="DA311" s="270">
        <v>2515</v>
      </c>
      <c r="DB311" s="270">
        <v>15</v>
      </c>
      <c r="DC311" s="270">
        <v>0</v>
      </c>
      <c r="DD311" s="270">
        <v>0</v>
      </c>
      <c r="DE311" s="270">
        <v>10590</v>
      </c>
      <c r="DF311" s="270">
        <v>5155</v>
      </c>
      <c r="DG311" s="270">
        <v>0</v>
      </c>
      <c r="DH311" s="270">
        <v>1235</v>
      </c>
      <c r="DI311" s="270">
        <v>0</v>
      </c>
      <c r="DJ311" s="270">
        <v>0</v>
      </c>
      <c r="DK311" s="270">
        <v>0</v>
      </c>
      <c r="DL311" s="270">
        <v>0</v>
      </c>
      <c r="DM311" s="270">
        <v>0</v>
      </c>
      <c r="DN311" s="270">
        <v>0</v>
      </c>
      <c r="DO311" s="270">
        <v>0</v>
      </c>
      <c r="DP311" s="270">
        <v>1555</v>
      </c>
      <c r="DQ311" s="270">
        <v>0</v>
      </c>
      <c r="DR311" s="270"/>
      <c r="DS311" s="270">
        <v>0</v>
      </c>
      <c r="DT311" s="270">
        <v>470</v>
      </c>
      <c r="DU311" s="270">
        <v>185</v>
      </c>
      <c r="DV311" s="270">
        <v>0</v>
      </c>
      <c r="DW311" s="270">
        <v>0</v>
      </c>
      <c r="DX311" s="270">
        <v>0</v>
      </c>
      <c r="DY311" s="270">
        <v>15</v>
      </c>
      <c r="DZ311" s="270">
        <v>4535</v>
      </c>
      <c r="EA311" s="270">
        <v>0</v>
      </c>
      <c r="EB311" s="270">
        <v>130</v>
      </c>
      <c r="EC311" s="270">
        <v>0</v>
      </c>
      <c r="ED311" s="270">
        <v>255</v>
      </c>
      <c r="EE311" s="270">
        <v>3900</v>
      </c>
      <c r="EF311" s="270">
        <v>0</v>
      </c>
      <c r="EG311" s="270">
        <v>5290</v>
      </c>
      <c r="EH311" s="270">
        <v>0</v>
      </c>
      <c r="EI311" s="270">
        <v>0</v>
      </c>
      <c r="EJ311" s="270">
        <v>0</v>
      </c>
      <c r="EK311" s="270">
        <v>0</v>
      </c>
      <c r="EL311" s="270">
        <v>1565</v>
      </c>
      <c r="EM311" s="270">
        <v>1695</v>
      </c>
      <c r="EN311" s="270">
        <v>380</v>
      </c>
      <c r="EO311" s="270">
        <v>0</v>
      </c>
      <c r="EP311" s="270">
        <v>0</v>
      </c>
      <c r="EQ311" s="270">
        <v>0</v>
      </c>
      <c r="ER311" s="270">
        <v>0</v>
      </c>
      <c r="ES311" s="270">
        <v>0</v>
      </c>
      <c r="ET311" s="270">
        <v>0</v>
      </c>
      <c r="EU311" s="270">
        <v>0</v>
      </c>
      <c r="EV311" s="270">
        <v>0</v>
      </c>
      <c r="EW311" s="270">
        <v>0</v>
      </c>
      <c r="EX311" s="270">
        <v>0</v>
      </c>
      <c r="EY311" s="270">
        <v>0</v>
      </c>
      <c r="EZ311" s="270">
        <v>0</v>
      </c>
      <c r="FA311" s="270">
        <v>0</v>
      </c>
      <c r="FB311" s="270">
        <v>0</v>
      </c>
      <c r="FC311" s="270">
        <v>0</v>
      </c>
      <c r="FD311" s="270">
        <v>0</v>
      </c>
      <c r="FE311" s="270">
        <v>0</v>
      </c>
      <c r="FF311" s="270">
        <v>0</v>
      </c>
      <c r="FG311" s="270"/>
      <c r="FH311" s="270">
        <v>0</v>
      </c>
      <c r="FI311" s="270"/>
      <c r="FJ311" s="270">
        <v>0</v>
      </c>
      <c r="FK311" s="270">
        <v>0</v>
      </c>
      <c r="FL311" s="270">
        <v>0</v>
      </c>
      <c r="FM311" s="270">
        <v>0</v>
      </c>
      <c r="FN311" s="270">
        <v>0</v>
      </c>
      <c r="FO311" s="351">
        <v>32585</v>
      </c>
      <c r="FP311" s="351">
        <v>3315</v>
      </c>
      <c r="FQ311" s="351">
        <v>14145</v>
      </c>
      <c r="FR311" s="13"/>
      <c r="FS311" s="270"/>
      <c r="FT311" s="270"/>
      <c r="FU311" s="270"/>
      <c r="FV311" s="270"/>
      <c r="FW311" s="270"/>
      <c r="FX311" s="270"/>
      <c r="FY311" s="270"/>
      <c r="FZ311" s="270"/>
      <c r="GA311" s="270"/>
      <c r="GB311" s="270"/>
      <c r="GC311" s="270"/>
      <c r="GD311" s="270"/>
      <c r="GE311" s="270"/>
      <c r="GF311" s="270"/>
      <c r="GG311" s="270"/>
      <c r="GH311" s="270"/>
      <c r="GI311" s="270"/>
      <c r="GJ311" s="270"/>
      <c r="GK311" s="270"/>
      <c r="GL311" s="270"/>
      <c r="GM311" s="270"/>
      <c r="GN311" s="270"/>
      <c r="GO311" s="270"/>
      <c r="GP311" s="270"/>
      <c r="GQ311" s="270"/>
      <c r="GR311" s="270"/>
      <c r="GS311" s="270"/>
      <c r="GT311" s="270"/>
      <c r="GU311" s="270"/>
      <c r="GV311" s="270"/>
      <c r="GW311" s="270"/>
      <c r="GX311" s="270"/>
      <c r="GY311" s="270"/>
      <c r="GZ311" s="270"/>
      <c r="HA311" s="270"/>
      <c r="HB311" s="270"/>
      <c r="HC311" s="270"/>
      <c r="HD311" s="270"/>
      <c r="HE311" s="270"/>
      <c r="HF311" s="270"/>
      <c r="HG311" s="270"/>
      <c r="HH311" s="270"/>
      <c r="HI311" s="270"/>
      <c r="HJ311" s="270"/>
      <c r="HK311" s="270"/>
      <c r="HL311" s="270"/>
      <c r="HM311" s="270"/>
      <c r="HN311" s="270"/>
      <c r="HO311" s="270"/>
      <c r="HP311" s="270"/>
      <c r="HQ311" s="270"/>
      <c r="HR311" s="270"/>
      <c r="HS311" s="270"/>
      <c r="HT311" s="270"/>
      <c r="HU311" s="270"/>
      <c r="HV311" s="270"/>
      <c r="HW311" s="270"/>
      <c r="HX311" s="270"/>
      <c r="HY311" s="270"/>
      <c r="HZ311" s="270"/>
      <c r="IA311" s="270"/>
      <c r="IB311" s="270"/>
      <c r="IC311" s="270"/>
      <c r="ID311" s="270"/>
      <c r="IE311" s="270"/>
      <c r="IF311" s="270"/>
      <c r="IG311" s="270"/>
      <c r="IH311" s="270"/>
    </row>
    <row r="312" spans="1:242" ht="12.75" customHeight="1" x14ac:dyDescent="0.2">
      <c r="A312" s="374" t="s">
        <v>365</v>
      </c>
      <c r="B312" s="270">
        <v>167420</v>
      </c>
      <c r="C312" s="270">
        <v>144400</v>
      </c>
      <c r="D312" s="270">
        <v>63820</v>
      </c>
      <c r="E312" s="270">
        <v>80505</v>
      </c>
      <c r="F312" s="270">
        <v>48915</v>
      </c>
      <c r="G312" s="270">
        <v>27960</v>
      </c>
      <c r="H312" s="270">
        <v>46985</v>
      </c>
      <c r="I312" s="270">
        <v>105665</v>
      </c>
      <c r="J312" s="270">
        <v>61755</v>
      </c>
      <c r="K312" s="270">
        <v>310155</v>
      </c>
      <c r="L312" s="270">
        <v>61.430947490000001</v>
      </c>
      <c r="M312" s="270">
        <v>34</v>
      </c>
      <c r="N312" s="270">
        <v>19135</v>
      </c>
      <c r="O312" s="270">
        <v>9780</v>
      </c>
      <c r="P312" s="270">
        <v>4575</v>
      </c>
      <c r="Q312" s="270">
        <v>6115</v>
      </c>
      <c r="R312" s="270">
        <v>2465</v>
      </c>
      <c r="S312" s="270">
        <v>595</v>
      </c>
      <c r="T312" s="270">
        <v>95</v>
      </c>
      <c r="U312" s="270">
        <v>50</v>
      </c>
      <c r="V312" s="270">
        <v>3.7503482529999999</v>
      </c>
      <c r="W312" s="270">
        <v>1</v>
      </c>
      <c r="X312" s="270">
        <v>47.320825960000001</v>
      </c>
      <c r="Y312" s="270">
        <v>28620</v>
      </c>
      <c r="Z312" s="270">
        <v>19505</v>
      </c>
      <c r="AA312" s="270">
        <v>23845</v>
      </c>
      <c r="AB312" s="270">
        <v>23305</v>
      </c>
      <c r="AC312" s="270">
        <v>33530</v>
      </c>
      <c r="AD312" s="270">
        <v>28825</v>
      </c>
      <c r="AE312" s="270">
        <v>4535</v>
      </c>
      <c r="AF312" s="270">
        <v>2035</v>
      </c>
      <c r="AG312" s="270">
        <v>190</v>
      </c>
      <c r="AH312" s="270">
        <v>8635</v>
      </c>
      <c r="AI312" s="270">
        <v>1020</v>
      </c>
      <c r="AJ312" s="270">
        <v>4470</v>
      </c>
      <c r="AK312" s="270">
        <v>4270</v>
      </c>
      <c r="AL312" s="270">
        <v>4830</v>
      </c>
      <c r="AM312" s="270">
        <v>5365</v>
      </c>
      <c r="AN312" s="270">
        <v>1805</v>
      </c>
      <c r="AO312" s="270">
        <v>6880</v>
      </c>
      <c r="AP312" s="270">
        <v>2320</v>
      </c>
      <c r="AQ312" s="270">
        <v>1140</v>
      </c>
      <c r="AR312" s="270">
        <v>455</v>
      </c>
      <c r="AS312" s="270">
        <v>360</v>
      </c>
      <c r="AT312" s="270">
        <v>3145</v>
      </c>
      <c r="AU312" s="270">
        <v>5285</v>
      </c>
      <c r="AV312" s="270">
        <v>5820</v>
      </c>
      <c r="AW312" s="270">
        <v>2145</v>
      </c>
      <c r="AX312" s="270">
        <v>13480</v>
      </c>
      <c r="AY312" s="270">
        <v>525</v>
      </c>
      <c r="AZ312" s="270">
        <v>3355</v>
      </c>
      <c r="BA312" s="270">
        <v>28445</v>
      </c>
      <c r="BB312" s="270">
        <v>61455</v>
      </c>
      <c r="BC312" s="270">
        <v>4190</v>
      </c>
      <c r="BD312" s="270">
        <v>30225</v>
      </c>
      <c r="BE312" s="270">
        <v>2400</v>
      </c>
      <c r="BF312" s="270">
        <v>3105</v>
      </c>
      <c r="BG312" s="270">
        <v>1110</v>
      </c>
      <c r="BH312" s="270">
        <v>2625</v>
      </c>
      <c r="BI312" s="270">
        <v>8935</v>
      </c>
      <c r="BJ312" s="270">
        <v>955</v>
      </c>
      <c r="BK312" s="270">
        <v>8860</v>
      </c>
      <c r="BL312" s="270">
        <v>8105</v>
      </c>
      <c r="BM312" s="270">
        <v>15305</v>
      </c>
      <c r="BN312" s="270">
        <v>2965</v>
      </c>
      <c r="BO312" s="270">
        <v>3605</v>
      </c>
      <c r="BP312" s="270">
        <v>3190</v>
      </c>
      <c r="BQ312" s="270">
        <v>13465</v>
      </c>
      <c r="BR312" s="270">
        <v>2315</v>
      </c>
      <c r="BS312" s="270">
        <v>2615</v>
      </c>
      <c r="BT312" s="270">
        <v>13165</v>
      </c>
      <c r="BU312" s="270">
        <v>9930</v>
      </c>
      <c r="BV312" s="270">
        <v>55</v>
      </c>
      <c r="BW312" s="270">
        <v>7285</v>
      </c>
      <c r="BX312" s="270">
        <v>625</v>
      </c>
      <c r="BY312" s="270">
        <v>6825</v>
      </c>
      <c r="BZ312" s="270">
        <v>1520</v>
      </c>
      <c r="CA312" s="270">
        <v>340</v>
      </c>
      <c r="CB312" s="270">
        <v>30</v>
      </c>
      <c r="CC312" s="270" t="s">
        <v>1676</v>
      </c>
      <c r="CD312" s="270">
        <v>4975</v>
      </c>
      <c r="CE312" s="270">
        <v>160</v>
      </c>
      <c r="CF312" s="270">
        <v>420</v>
      </c>
      <c r="CG312" s="270">
        <v>129515</v>
      </c>
      <c r="CH312" s="270">
        <v>0</v>
      </c>
      <c r="CI312" s="270">
        <v>9845</v>
      </c>
      <c r="CJ312" s="270">
        <v>350</v>
      </c>
      <c r="CK312" s="270">
        <v>4875</v>
      </c>
      <c r="CL312" s="270">
        <v>5015</v>
      </c>
      <c r="CM312" s="270">
        <v>9685</v>
      </c>
      <c r="CN312" s="270">
        <v>4005</v>
      </c>
      <c r="CO312" s="270">
        <v>65</v>
      </c>
      <c r="CP312" s="270">
        <v>120</v>
      </c>
      <c r="CQ312" s="270">
        <v>0</v>
      </c>
      <c r="CR312" s="270">
        <v>0</v>
      </c>
      <c r="CS312" s="270">
        <v>0</v>
      </c>
      <c r="CT312" s="270">
        <v>0</v>
      </c>
      <c r="CU312" s="270"/>
      <c r="CV312" s="270">
        <v>0</v>
      </c>
      <c r="CW312" s="270">
        <v>345</v>
      </c>
      <c r="CX312" s="270">
        <v>930</v>
      </c>
      <c r="CY312" s="270">
        <v>2345</v>
      </c>
      <c r="CZ312" s="270">
        <v>2720</v>
      </c>
      <c r="DA312" s="270">
        <v>11035</v>
      </c>
      <c r="DB312" s="270">
        <v>175</v>
      </c>
      <c r="DC312" s="270" t="s">
        <v>1676</v>
      </c>
      <c r="DD312" s="270">
        <v>0</v>
      </c>
      <c r="DE312" s="270">
        <v>21015</v>
      </c>
      <c r="DF312" s="270">
        <v>6930</v>
      </c>
      <c r="DG312" s="270">
        <v>675</v>
      </c>
      <c r="DH312" s="270">
        <v>9930</v>
      </c>
      <c r="DI312" s="270">
        <v>0</v>
      </c>
      <c r="DJ312" s="270">
        <v>0</v>
      </c>
      <c r="DK312" s="270">
        <v>0</v>
      </c>
      <c r="DL312" s="270" t="s">
        <v>1676</v>
      </c>
      <c r="DM312" s="270">
        <v>0</v>
      </c>
      <c r="DN312" s="270">
        <v>690</v>
      </c>
      <c r="DO312" s="270" t="s">
        <v>1676</v>
      </c>
      <c r="DP312" s="270">
        <v>9030</v>
      </c>
      <c r="DQ312" s="270">
        <v>750</v>
      </c>
      <c r="DR312" s="270"/>
      <c r="DS312" s="270">
        <v>0</v>
      </c>
      <c r="DT312" s="270">
        <v>4410</v>
      </c>
      <c r="DU312" s="270">
        <v>3430</v>
      </c>
      <c r="DV312" s="270">
        <v>0</v>
      </c>
      <c r="DW312" s="270">
        <v>0</v>
      </c>
      <c r="DX312" s="270">
        <v>0</v>
      </c>
      <c r="DY312" s="270">
        <v>610</v>
      </c>
      <c r="DZ312" s="270">
        <v>5660</v>
      </c>
      <c r="EA312" s="270">
        <v>0</v>
      </c>
      <c r="EB312" s="270">
        <v>0</v>
      </c>
      <c r="EC312" s="270">
        <v>0</v>
      </c>
      <c r="ED312" s="270">
        <v>1405</v>
      </c>
      <c r="EE312" s="270">
        <v>13615</v>
      </c>
      <c r="EF312" s="270">
        <v>1095</v>
      </c>
      <c r="EG312" s="270">
        <v>7090</v>
      </c>
      <c r="EH312" s="270">
        <v>0</v>
      </c>
      <c r="EI312" s="270">
        <v>0</v>
      </c>
      <c r="EJ312" s="270">
        <v>0</v>
      </c>
      <c r="EK312" s="270">
        <v>0</v>
      </c>
      <c r="EL312" s="270">
        <v>10880</v>
      </c>
      <c r="EM312" s="270">
        <v>4695</v>
      </c>
      <c r="EN312" s="270">
        <v>2835</v>
      </c>
      <c r="EO312" s="270">
        <v>0</v>
      </c>
      <c r="EP312" s="270">
        <v>0</v>
      </c>
      <c r="EQ312" s="270">
        <v>0</v>
      </c>
      <c r="ER312" s="270">
        <v>0</v>
      </c>
      <c r="ES312" s="270">
        <v>0</v>
      </c>
      <c r="ET312" s="270">
        <v>0</v>
      </c>
      <c r="EU312" s="270">
        <v>0</v>
      </c>
      <c r="EV312" s="270">
        <v>0</v>
      </c>
      <c r="EW312" s="270">
        <v>10815</v>
      </c>
      <c r="EX312" s="270">
        <v>240</v>
      </c>
      <c r="EY312" s="270">
        <v>0</v>
      </c>
      <c r="EZ312" s="270">
        <v>0</v>
      </c>
      <c r="FA312" s="270">
        <v>65</v>
      </c>
      <c r="FB312" s="270">
        <v>0</v>
      </c>
      <c r="FC312" s="270">
        <v>0</v>
      </c>
      <c r="FD312" s="270">
        <v>0</v>
      </c>
      <c r="FE312" s="270">
        <v>0</v>
      </c>
      <c r="FF312" s="270">
        <v>0</v>
      </c>
      <c r="FG312" s="270"/>
      <c r="FH312" s="270">
        <v>0</v>
      </c>
      <c r="FI312" s="270"/>
      <c r="FJ312" s="270">
        <v>0</v>
      </c>
      <c r="FK312" s="270">
        <v>0</v>
      </c>
      <c r="FL312" s="270">
        <v>0</v>
      </c>
      <c r="FM312" s="270">
        <v>0</v>
      </c>
      <c r="FN312" s="270">
        <v>25</v>
      </c>
      <c r="FO312" s="351">
        <v>105965</v>
      </c>
      <c r="FP312" s="351">
        <v>20540</v>
      </c>
      <c r="FQ312" s="351">
        <v>42810</v>
      </c>
      <c r="FR312" s="13"/>
      <c r="FS312" s="270"/>
      <c r="FT312" s="270"/>
      <c r="FU312" s="270"/>
      <c r="FV312" s="270"/>
      <c r="FW312" s="270"/>
      <c r="FX312" s="270"/>
      <c r="FY312" s="270"/>
      <c r="FZ312" s="270"/>
      <c r="GA312" s="270"/>
      <c r="GB312" s="270"/>
      <c r="GC312" s="270"/>
      <c r="GD312" s="270"/>
      <c r="GE312" s="270"/>
      <c r="GF312" s="270"/>
      <c r="GG312" s="270"/>
      <c r="GH312" s="270"/>
      <c r="GI312" s="270"/>
      <c r="GJ312" s="270"/>
      <c r="GK312" s="270"/>
      <c r="GL312" s="270"/>
      <c r="GM312" s="270"/>
      <c r="GN312" s="270"/>
      <c r="GO312" s="270"/>
      <c r="GP312" s="270"/>
      <c r="GQ312" s="270"/>
      <c r="GR312" s="270"/>
      <c r="GS312" s="270"/>
      <c r="GT312" s="270"/>
      <c r="GU312" s="270"/>
      <c r="GV312" s="270"/>
      <c r="GW312" s="270"/>
      <c r="GX312" s="270"/>
      <c r="GY312" s="270"/>
      <c r="GZ312" s="270"/>
      <c r="HA312" s="270"/>
      <c r="HB312" s="270"/>
      <c r="HC312" s="270"/>
      <c r="HD312" s="270"/>
      <c r="HE312" s="270"/>
      <c r="HF312" s="270"/>
      <c r="HG312" s="270"/>
      <c r="HH312" s="270"/>
      <c r="HI312" s="270"/>
      <c r="HJ312" s="270"/>
      <c r="HK312" s="270"/>
      <c r="HL312" s="270"/>
      <c r="HM312" s="270"/>
      <c r="HN312" s="270"/>
      <c r="HO312" s="270"/>
      <c r="HP312" s="270"/>
      <c r="HQ312" s="270"/>
      <c r="HR312" s="270"/>
      <c r="HS312" s="270"/>
      <c r="HT312" s="270"/>
      <c r="HU312" s="270"/>
      <c r="HV312" s="270"/>
      <c r="HW312" s="270"/>
      <c r="HX312" s="270"/>
      <c r="HY312" s="270"/>
      <c r="HZ312" s="270"/>
      <c r="IA312" s="270"/>
      <c r="IB312" s="270"/>
      <c r="IC312" s="270"/>
      <c r="ID312" s="270"/>
      <c r="IE312" s="270"/>
      <c r="IF312" s="270"/>
      <c r="IG312" s="270"/>
      <c r="IH312" s="270"/>
    </row>
    <row r="313" spans="1:242" ht="12.75" customHeight="1" x14ac:dyDescent="0.2">
      <c r="A313" s="374" t="s">
        <v>366</v>
      </c>
      <c r="B313" s="270">
        <v>109465</v>
      </c>
      <c r="C313" s="270">
        <v>82685</v>
      </c>
      <c r="D313" s="270">
        <v>37290</v>
      </c>
      <c r="E313" s="270">
        <v>45390</v>
      </c>
      <c r="F313" s="270">
        <v>36985</v>
      </c>
      <c r="G313" s="270">
        <v>13640</v>
      </c>
      <c r="H313" s="270">
        <v>27115</v>
      </c>
      <c r="I313" s="270">
        <v>72140</v>
      </c>
      <c r="J313" s="270">
        <v>37320</v>
      </c>
      <c r="K313" s="270">
        <v>176105</v>
      </c>
      <c r="L313" s="270">
        <v>68.391960370000007</v>
      </c>
      <c r="M313" s="270">
        <v>34</v>
      </c>
      <c r="N313" s="270">
        <v>12485</v>
      </c>
      <c r="O313" s="270">
        <v>4275</v>
      </c>
      <c r="P313" s="270">
        <v>3080</v>
      </c>
      <c r="Q313" s="270">
        <v>3740</v>
      </c>
      <c r="R313" s="270">
        <v>1810</v>
      </c>
      <c r="S313" s="270">
        <v>865</v>
      </c>
      <c r="T313" s="270">
        <v>175</v>
      </c>
      <c r="U313" s="270">
        <v>15</v>
      </c>
      <c r="V313" s="270">
        <v>3.645105896</v>
      </c>
      <c r="W313" s="270">
        <v>1</v>
      </c>
      <c r="X313" s="270">
        <v>60.17991911</v>
      </c>
      <c r="Y313" s="270">
        <v>6665</v>
      </c>
      <c r="Z313" s="270">
        <v>8830</v>
      </c>
      <c r="AA313" s="270">
        <v>10090</v>
      </c>
      <c r="AB313" s="270">
        <v>18640</v>
      </c>
      <c r="AC313" s="270">
        <v>28255</v>
      </c>
      <c r="AD313" s="270">
        <v>30245</v>
      </c>
      <c r="AE313" s="270">
        <v>6455</v>
      </c>
      <c r="AF313" s="270">
        <v>850</v>
      </c>
      <c r="AG313" s="270">
        <v>515</v>
      </c>
      <c r="AH313" s="270">
        <v>2570</v>
      </c>
      <c r="AI313" s="270">
        <v>390</v>
      </c>
      <c r="AJ313" s="270">
        <v>1525</v>
      </c>
      <c r="AK313" s="270">
        <v>1415</v>
      </c>
      <c r="AL313" s="270">
        <v>3545</v>
      </c>
      <c r="AM313" s="270">
        <v>7315</v>
      </c>
      <c r="AN313" s="270">
        <v>715</v>
      </c>
      <c r="AO313" s="270">
        <v>1775</v>
      </c>
      <c r="AP313" s="270">
        <v>1155</v>
      </c>
      <c r="AQ313" s="270">
        <v>2520</v>
      </c>
      <c r="AR313" s="270">
        <v>275</v>
      </c>
      <c r="AS313" s="270">
        <v>170</v>
      </c>
      <c r="AT313" s="270">
        <v>1675</v>
      </c>
      <c r="AU313" s="270">
        <v>2065</v>
      </c>
      <c r="AV313" s="270">
        <v>1435</v>
      </c>
      <c r="AW313" s="270">
        <v>1750</v>
      </c>
      <c r="AX313" s="270">
        <v>8700</v>
      </c>
      <c r="AY313" s="270">
        <v>260</v>
      </c>
      <c r="AZ313" s="270">
        <v>2960</v>
      </c>
      <c r="BA313" s="270">
        <v>13375</v>
      </c>
      <c r="BB313" s="270">
        <v>52510</v>
      </c>
      <c r="BC313" s="270">
        <v>2325</v>
      </c>
      <c r="BD313" s="270">
        <v>13405</v>
      </c>
      <c r="BE313" s="270">
        <v>1880</v>
      </c>
      <c r="BF313" s="270">
        <v>1335</v>
      </c>
      <c r="BG313" s="270">
        <v>550</v>
      </c>
      <c r="BH313" s="270">
        <v>1760</v>
      </c>
      <c r="BI313" s="270">
        <v>2705</v>
      </c>
      <c r="BJ313" s="270">
        <v>405</v>
      </c>
      <c r="BK313" s="270">
        <v>5040</v>
      </c>
      <c r="BL313" s="270">
        <v>5225</v>
      </c>
      <c r="BM313" s="270">
        <v>10550</v>
      </c>
      <c r="BN313" s="270">
        <v>1485</v>
      </c>
      <c r="BO313" s="270">
        <v>4460</v>
      </c>
      <c r="BP313" s="270">
        <v>3680</v>
      </c>
      <c r="BQ313" s="270">
        <v>4015</v>
      </c>
      <c r="BR313" s="270">
        <v>515</v>
      </c>
      <c r="BS313" s="270">
        <v>125</v>
      </c>
      <c r="BT313" s="270">
        <v>13470</v>
      </c>
      <c r="BU313" s="270">
        <v>4905</v>
      </c>
      <c r="BV313" s="270">
        <v>50</v>
      </c>
      <c r="BW313" s="270">
        <v>4805</v>
      </c>
      <c r="BX313" s="270">
        <v>215</v>
      </c>
      <c r="BY313" s="270">
        <v>3515</v>
      </c>
      <c r="BZ313" s="270">
        <v>565</v>
      </c>
      <c r="CA313" s="270">
        <v>85</v>
      </c>
      <c r="CB313" s="270" t="s">
        <v>1676</v>
      </c>
      <c r="CC313" s="270">
        <v>0</v>
      </c>
      <c r="CD313" s="270">
        <v>1680</v>
      </c>
      <c r="CE313" s="270">
        <v>70</v>
      </c>
      <c r="CF313" s="270">
        <v>165</v>
      </c>
      <c r="CG313" s="270">
        <v>76390</v>
      </c>
      <c r="CH313" s="270">
        <v>0</v>
      </c>
      <c r="CI313" s="270">
        <v>6800</v>
      </c>
      <c r="CJ313" s="270">
        <v>1620</v>
      </c>
      <c r="CK313" s="270">
        <v>4670</v>
      </c>
      <c r="CL313" s="270">
        <v>1450</v>
      </c>
      <c r="CM313" s="270">
        <v>2450</v>
      </c>
      <c r="CN313" s="270">
        <v>1655</v>
      </c>
      <c r="CO313" s="270">
        <v>0</v>
      </c>
      <c r="CP313" s="270">
        <v>0</v>
      </c>
      <c r="CQ313" s="270">
        <v>0</v>
      </c>
      <c r="CR313" s="270">
        <v>0</v>
      </c>
      <c r="CS313" s="270">
        <v>0</v>
      </c>
      <c r="CT313" s="270">
        <v>0</v>
      </c>
      <c r="CU313" s="270"/>
      <c r="CV313" s="270">
        <v>0</v>
      </c>
      <c r="CW313" s="270">
        <v>0</v>
      </c>
      <c r="CX313" s="270">
        <v>415</v>
      </c>
      <c r="CY313" s="270">
        <v>0</v>
      </c>
      <c r="CZ313" s="270">
        <v>0</v>
      </c>
      <c r="DA313" s="270">
        <v>2605</v>
      </c>
      <c r="DB313" s="270">
        <v>720</v>
      </c>
      <c r="DC313" s="270">
        <v>0</v>
      </c>
      <c r="DD313" s="270">
        <v>0</v>
      </c>
      <c r="DE313" s="270">
        <v>42345</v>
      </c>
      <c r="DF313" s="270">
        <v>13625</v>
      </c>
      <c r="DG313" s="270">
        <v>2430</v>
      </c>
      <c r="DH313" s="270">
        <v>265</v>
      </c>
      <c r="DI313" s="270">
        <v>0</v>
      </c>
      <c r="DJ313" s="270">
        <v>0</v>
      </c>
      <c r="DK313" s="270">
        <v>0</v>
      </c>
      <c r="DL313" s="270" t="s">
        <v>1676</v>
      </c>
      <c r="DM313" s="270">
        <v>0</v>
      </c>
      <c r="DN313" s="270">
        <v>735</v>
      </c>
      <c r="DO313" s="270" t="s">
        <v>1676</v>
      </c>
      <c r="DP313" s="270">
        <v>935</v>
      </c>
      <c r="DQ313" s="270">
        <v>0</v>
      </c>
      <c r="DR313" s="270"/>
      <c r="DS313" s="270">
        <v>0</v>
      </c>
      <c r="DT313" s="270">
        <v>50</v>
      </c>
      <c r="DU313" s="270">
        <v>1630</v>
      </c>
      <c r="DV313" s="270">
        <v>0</v>
      </c>
      <c r="DW313" s="270">
        <v>0</v>
      </c>
      <c r="DX313" s="270" t="s">
        <v>1676</v>
      </c>
      <c r="DY313" s="270">
        <v>0</v>
      </c>
      <c r="DZ313" s="270">
        <v>10330</v>
      </c>
      <c r="EA313" s="270">
        <v>0</v>
      </c>
      <c r="EB313" s="270">
        <v>595</v>
      </c>
      <c r="EC313" s="270">
        <v>0</v>
      </c>
      <c r="ED313" s="270">
        <v>540</v>
      </c>
      <c r="EE313" s="270">
        <v>2790</v>
      </c>
      <c r="EF313" s="270">
        <v>0</v>
      </c>
      <c r="EG313" s="270">
        <v>1770</v>
      </c>
      <c r="EH313" s="270">
        <v>0</v>
      </c>
      <c r="EI313" s="270">
        <v>0</v>
      </c>
      <c r="EJ313" s="270">
        <v>0</v>
      </c>
      <c r="EK313" s="270">
        <v>0</v>
      </c>
      <c r="EL313" s="270">
        <v>1285</v>
      </c>
      <c r="EM313" s="270">
        <v>4880</v>
      </c>
      <c r="EN313" s="270">
        <v>0</v>
      </c>
      <c r="EO313" s="270">
        <v>2230</v>
      </c>
      <c r="EP313" s="270">
        <v>0</v>
      </c>
      <c r="EQ313" s="270">
        <v>0</v>
      </c>
      <c r="ER313" s="270" t="s">
        <v>1676</v>
      </c>
      <c r="ES313" s="270">
        <v>0</v>
      </c>
      <c r="ET313" s="270">
        <v>0</v>
      </c>
      <c r="EU313" s="270">
        <v>0</v>
      </c>
      <c r="EV313" s="270">
        <v>0</v>
      </c>
      <c r="EW313" s="270">
        <v>205</v>
      </c>
      <c r="EX313" s="270">
        <v>430</v>
      </c>
      <c r="EY313" s="270">
        <v>0</v>
      </c>
      <c r="EZ313" s="270">
        <v>0</v>
      </c>
      <c r="FA313" s="270">
        <v>0</v>
      </c>
      <c r="FB313" s="270">
        <v>0</v>
      </c>
      <c r="FC313" s="270">
        <v>0</v>
      </c>
      <c r="FD313" s="270">
        <v>0</v>
      </c>
      <c r="FE313" s="270">
        <v>0</v>
      </c>
      <c r="FF313" s="270">
        <v>0</v>
      </c>
      <c r="FG313" s="270"/>
      <c r="FH313" s="270">
        <v>0</v>
      </c>
      <c r="FI313" s="270"/>
      <c r="FJ313" s="270">
        <v>0</v>
      </c>
      <c r="FK313" s="270">
        <v>0</v>
      </c>
      <c r="FL313" s="270">
        <v>0</v>
      </c>
      <c r="FM313" s="270" t="s">
        <v>1676</v>
      </c>
      <c r="FN313" s="270" t="s">
        <v>1676</v>
      </c>
      <c r="FO313" s="351">
        <v>56955</v>
      </c>
      <c r="FP313" s="351">
        <v>4945</v>
      </c>
      <c r="FQ313" s="351">
        <v>26445</v>
      </c>
      <c r="FR313" s="13"/>
      <c r="FS313" s="270"/>
      <c r="FT313" s="270"/>
      <c r="FU313" s="270"/>
      <c r="FV313" s="270"/>
      <c r="FW313" s="270"/>
      <c r="FX313" s="270"/>
      <c r="FY313" s="270"/>
      <c r="FZ313" s="270"/>
      <c r="GA313" s="270"/>
      <c r="GB313" s="270"/>
      <c r="GC313" s="270"/>
      <c r="GD313" s="270"/>
      <c r="GE313" s="270"/>
      <c r="GF313" s="270"/>
      <c r="GG313" s="270"/>
      <c r="GH313" s="270"/>
      <c r="GI313" s="270"/>
      <c r="GJ313" s="270"/>
      <c r="GK313" s="270"/>
      <c r="GL313" s="270"/>
      <c r="GM313" s="270"/>
      <c r="GN313" s="270"/>
      <c r="GO313" s="270"/>
      <c r="GP313" s="270"/>
      <c r="GQ313" s="270"/>
      <c r="GR313" s="270"/>
      <c r="GS313" s="270"/>
      <c r="GT313" s="270"/>
      <c r="GU313" s="270"/>
      <c r="GV313" s="270"/>
      <c r="GW313" s="270"/>
      <c r="GX313" s="270"/>
      <c r="GY313" s="270"/>
      <c r="GZ313" s="270"/>
      <c r="HA313" s="270"/>
      <c r="HB313" s="270"/>
      <c r="HC313" s="270"/>
      <c r="HD313" s="270"/>
      <c r="HE313" s="270"/>
      <c r="HF313" s="270"/>
      <c r="HG313" s="270"/>
      <c r="HH313" s="270"/>
      <c r="HI313" s="270"/>
      <c r="HJ313" s="270"/>
      <c r="HK313" s="270"/>
      <c r="HL313" s="270"/>
      <c r="HM313" s="270"/>
      <c r="HN313" s="270"/>
      <c r="HO313" s="270"/>
      <c r="HP313" s="270"/>
      <c r="HQ313" s="270"/>
      <c r="HR313" s="270"/>
      <c r="HS313" s="270"/>
      <c r="HT313" s="270"/>
      <c r="HU313" s="270"/>
      <c r="HV313" s="270"/>
      <c r="HW313" s="270"/>
      <c r="HX313" s="270"/>
      <c r="HY313" s="270"/>
      <c r="HZ313" s="270"/>
      <c r="IA313" s="270"/>
      <c r="IB313" s="270"/>
      <c r="IC313" s="270"/>
      <c r="ID313" s="270"/>
      <c r="IE313" s="270"/>
      <c r="IF313" s="270"/>
      <c r="IG313" s="270"/>
      <c r="IH313" s="270"/>
    </row>
    <row r="314" spans="1:242" s="267" customFormat="1" ht="12.75" customHeight="1" x14ac:dyDescent="0.2">
      <c r="A314" s="374" t="s">
        <v>367</v>
      </c>
      <c r="B314" s="270">
        <v>164055</v>
      </c>
      <c r="C314" s="270">
        <v>138000</v>
      </c>
      <c r="D314" s="270">
        <v>55600</v>
      </c>
      <c r="E314" s="270">
        <v>82400</v>
      </c>
      <c r="F314" s="270">
        <v>61030</v>
      </c>
      <c r="G314" s="270">
        <v>10850</v>
      </c>
      <c r="H314" s="270">
        <v>40500</v>
      </c>
      <c r="I314" s="270">
        <v>118905</v>
      </c>
      <c r="J314" s="270">
        <v>45145</v>
      </c>
      <c r="K314" s="270">
        <v>259490</v>
      </c>
      <c r="L314" s="270">
        <v>53.062333670000001</v>
      </c>
      <c r="M314" s="270">
        <v>28</v>
      </c>
      <c r="N314" s="270">
        <v>20540</v>
      </c>
      <c r="O314" s="270">
        <v>8080</v>
      </c>
      <c r="P314" s="270">
        <v>3695</v>
      </c>
      <c r="Q314" s="270">
        <v>4655</v>
      </c>
      <c r="R314" s="270">
        <v>1330</v>
      </c>
      <c r="S314" s="270">
        <v>465</v>
      </c>
      <c r="T314" s="270">
        <v>235</v>
      </c>
      <c r="U314" s="270">
        <v>80</v>
      </c>
      <c r="V314" s="270">
        <v>2.6942254550000002</v>
      </c>
      <c r="W314" s="270">
        <v>1</v>
      </c>
      <c r="X314" s="270">
        <v>47.403233630000003</v>
      </c>
      <c r="Y314" s="270">
        <v>19905</v>
      </c>
      <c r="Z314" s="270">
        <v>26585</v>
      </c>
      <c r="AA314" s="270">
        <v>29575</v>
      </c>
      <c r="AB314" s="270">
        <v>26065</v>
      </c>
      <c r="AC314" s="270">
        <v>30210</v>
      </c>
      <c r="AD314" s="270">
        <v>26250</v>
      </c>
      <c r="AE314" s="270">
        <v>4835</v>
      </c>
      <c r="AF314" s="270">
        <v>1940</v>
      </c>
      <c r="AG314" s="270">
        <v>665</v>
      </c>
      <c r="AH314" s="270">
        <v>2655</v>
      </c>
      <c r="AI314" s="270">
        <v>780</v>
      </c>
      <c r="AJ314" s="270">
        <v>2500</v>
      </c>
      <c r="AK314" s="270">
        <v>1640</v>
      </c>
      <c r="AL314" s="270">
        <v>5955</v>
      </c>
      <c r="AM314" s="270">
        <v>8220</v>
      </c>
      <c r="AN314" s="270">
        <v>1040</v>
      </c>
      <c r="AO314" s="270">
        <v>1100</v>
      </c>
      <c r="AP314" s="270">
        <v>1250</v>
      </c>
      <c r="AQ314" s="270">
        <v>7615</v>
      </c>
      <c r="AR314" s="270">
        <v>410</v>
      </c>
      <c r="AS314" s="270">
        <v>255</v>
      </c>
      <c r="AT314" s="270">
        <v>2100</v>
      </c>
      <c r="AU314" s="270">
        <v>5400</v>
      </c>
      <c r="AV314" s="270">
        <v>3405</v>
      </c>
      <c r="AW314" s="270">
        <v>2070</v>
      </c>
      <c r="AX314" s="270">
        <v>9645</v>
      </c>
      <c r="AY314" s="270">
        <v>360</v>
      </c>
      <c r="AZ314" s="270">
        <v>3540</v>
      </c>
      <c r="BA314" s="270">
        <v>14240</v>
      </c>
      <c r="BB314" s="270">
        <v>87270</v>
      </c>
      <c r="BC314" s="270">
        <v>3205</v>
      </c>
      <c r="BD314" s="270">
        <v>12165</v>
      </c>
      <c r="BE314" s="270">
        <v>3280</v>
      </c>
      <c r="BF314" s="270">
        <v>2200</v>
      </c>
      <c r="BG314" s="270">
        <v>1060</v>
      </c>
      <c r="BH314" s="270">
        <v>1935</v>
      </c>
      <c r="BI314" s="270">
        <v>2765</v>
      </c>
      <c r="BJ314" s="270">
        <v>850</v>
      </c>
      <c r="BK314" s="270">
        <v>5365</v>
      </c>
      <c r="BL314" s="270">
        <v>9535</v>
      </c>
      <c r="BM314" s="270">
        <v>14855</v>
      </c>
      <c r="BN314" s="270">
        <v>3085</v>
      </c>
      <c r="BO314" s="270">
        <v>6930</v>
      </c>
      <c r="BP314" s="270">
        <v>7515</v>
      </c>
      <c r="BQ314" s="270">
        <v>22440</v>
      </c>
      <c r="BR314" s="270">
        <v>2605</v>
      </c>
      <c r="BS314" s="270">
        <v>445</v>
      </c>
      <c r="BT314" s="270">
        <v>19220</v>
      </c>
      <c r="BU314" s="270">
        <v>8855</v>
      </c>
      <c r="BV314" s="270">
        <v>40</v>
      </c>
      <c r="BW314" s="270">
        <v>9655</v>
      </c>
      <c r="BX314" s="270">
        <v>425</v>
      </c>
      <c r="BY314" s="270">
        <v>6400</v>
      </c>
      <c r="BZ314" s="270">
        <v>1225</v>
      </c>
      <c r="CA314" s="270">
        <v>390</v>
      </c>
      <c r="CB314" s="270">
        <v>20</v>
      </c>
      <c r="CC314" s="270" t="s">
        <v>1676</v>
      </c>
      <c r="CD314" s="270">
        <v>1980</v>
      </c>
      <c r="CE314" s="270">
        <v>75</v>
      </c>
      <c r="CF314" s="270">
        <v>380</v>
      </c>
      <c r="CG314" s="270">
        <v>127105</v>
      </c>
      <c r="CH314" s="270">
        <v>0</v>
      </c>
      <c r="CI314" s="270">
        <v>21265</v>
      </c>
      <c r="CJ314" s="270">
        <v>10240</v>
      </c>
      <c r="CK314" s="270">
        <v>4500</v>
      </c>
      <c r="CL314" s="270">
        <v>3200</v>
      </c>
      <c r="CM314" s="270">
        <v>2775</v>
      </c>
      <c r="CN314" s="270">
        <v>495</v>
      </c>
      <c r="CO314" s="270">
        <v>15</v>
      </c>
      <c r="CP314" s="270">
        <v>0</v>
      </c>
      <c r="CQ314" s="270">
        <v>0</v>
      </c>
      <c r="CR314" s="270">
        <v>1115</v>
      </c>
      <c r="CS314" s="270">
        <v>170</v>
      </c>
      <c r="CT314" s="270">
        <v>0</v>
      </c>
      <c r="CU314" s="270"/>
      <c r="CV314" s="270">
        <v>0</v>
      </c>
      <c r="CW314" s="270">
        <v>0</v>
      </c>
      <c r="CX314" s="270">
        <v>3890</v>
      </c>
      <c r="CY314" s="270">
        <v>0</v>
      </c>
      <c r="CZ314" s="270">
        <v>205</v>
      </c>
      <c r="DA314" s="270">
        <v>5990</v>
      </c>
      <c r="DB314" s="270">
        <v>1540</v>
      </c>
      <c r="DC314" s="270" t="s">
        <v>1676</v>
      </c>
      <c r="DD314" s="270">
        <v>0</v>
      </c>
      <c r="DE314" s="270">
        <v>15485</v>
      </c>
      <c r="DF314" s="270">
        <v>9515</v>
      </c>
      <c r="DG314" s="270">
        <v>2680</v>
      </c>
      <c r="DH314" s="270">
        <v>0</v>
      </c>
      <c r="DI314" s="270">
        <v>0</v>
      </c>
      <c r="DJ314" s="270">
        <v>0</v>
      </c>
      <c r="DK314" s="270">
        <v>0</v>
      </c>
      <c r="DL314" s="270">
        <v>0</v>
      </c>
      <c r="DM314" s="270">
        <v>0</v>
      </c>
      <c r="DN314" s="270">
        <v>250</v>
      </c>
      <c r="DO314" s="270" t="s">
        <v>1676</v>
      </c>
      <c r="DP314" s="270">
        <v>2255</v>
      </c>
      <c r="DQ314" s="270">
        <v>0</v>
      </c>
      <c r="DR314" s="270"/>
      <c r="DS314" s="270" t="s">
        <v>1676</v>
      </c>
      <c r="DT314" s="270">
        <v>90</v>
      </c>
      <c r="DU314" s="270">
        <v>3885</v>
      </c>
      <c r="DV314" s="270">
        <v>60</v>
      </c>
      <c r="DW314" s="270">
        <v>0</v>
      </c>
      <c r="DX314" s="270">
        <v>0</v>
      </c>
      <c r="DY314" s="270">
        <v>3335</v>
      </c>
      <c r="DZ314" s="270">
        <v>3780</v>
      </c>
      <c r="EA314" s="270">
        <v>0</v>
      </c>
      <c r="EB314" s="270">
        <v>825</v>
      </c>
      <c r="EC314" s="270">
        <v>0</v>
      </c>
      <c r="ED314" s="270">
        <v>1875</v>
      </c>
      <c r="EE314" s="270">
        <v>17220</v>
      </c>
      <c r="EF314" s="270">
        <v>0</v>
      </c>
      <c r="EG314" s="270">
        <v>15475</v>
      </c>
      <c r="EH314" s="270">
        <v>0</v>
      </c>
      <c r="EI314" s="270">
        <v>0</v>
      </c>
      <c r="EJ314" s="270">
        <v>0</v>
      </c>
      <c r="EK314" s="270">
        <v>0</v>
      </c>
      <c r="EL314" s="270">
        <v>5620</v>
      </c>
      <c r="EM314" s="270">
        <v>21790</v>
      </c>
      <c r="EN314" s="270">
        <v>60</v>
      </c>
      <c r="EO314" s="270">
        <v>30</v>
      </c>
      <c r="EP314" s="270">
        <v>0</v>
      </c>
      <c r="EQ314" s="270">
        <v>0</v>
      </c>
      <c r="ER314" s="270">
        <v>0</v>
      </c>
      <c r="ES314" s="270">
        <v>0</v>
      </c>
      <c r="ET314" s="270">
        <v>0</v>
      </c>
      <c r="EU314" s="270">
        <v>0</v>
      </c>
      <c r="EV314" s="270">
        <v>0</v>
      </c>
      <c r="EW314" s="270">
        <v>45</v>
      </c>
      <c r="EX314" s="270">
        <v>0</v>
      </c>
      <c r="EY314" s="270" t="s">
        <v>1676</v>
      </c>
      <c r="EZ314" s="270">
        <v>0</v>
      </c>
      <c r="FA314" s="270">
        <v>0</v>
      </c>
      <c r="FB314" s="270">
        <v>3960</v>
      </c>
      <c r="FC314" s="270" t="s">
        <v>1676</v>
      </c>
      <c r="FD314" s="270">
        <v>0</v>
      </c>
      <c r="FE314" s="270">
        <v>0</v>
      </c>
      <c r="FF314" s="270">
        <v>0</v>
      </c>
      <c r="FG314" s="270"/>
      <c r="FH314" s="270">
        <v>0</v>
      </c>
      <c r="FI314" s="270"/>
      <c r="FJ314" s="270">
        <v>0</v>
      </c>
      <c r="FK314" s="270">
        <v>0</v>
      </c>
      <c r="FL314" s="270">
        <v>0</v>
      </c>
      <c r="FM314" s="270">
        <v>350</v>
      </c>
      <c r="FN314" s="270">
        <v>60</v>
      </c>
      <c r="FO314" s="351">
        <v>76785</v>
      </c>
      <c r="FP314" s="351">
        <v>25620</v>
      </c>
      <c r="FQ314" s="351">
        <v>39080</v>
      </c>
      <c r="FR314" s="13"/>
      <c r="FS314" s="270"/>
      <c r="FT314" s="270"/>
      <c r="FU314" s="270"/>
      <c r="FV314" s="270"/>
      <c r="FW314" s="270"/>
      <c r="FX314" s="270"/>
      <c r="FY314" s="270"/>
      <c r="FZ314" s="270"/>
      <c r="GA314" s="270"/>
      <c r="GB314" s="270"/>
      <c r="GC314" s="270"/>
      <c r="GD314" s="270"/>
      <c r="GE314" s="270"/>
      <c r="GF314" s="270"/>
      <c r="GG314" s="270"/>
      <c r="GH314" s="270"/>
      <c r="GI314" s="270"/>
      <c r="GJ314" s="270"/>
      <c r="GK314" s="270"/>
      <c r="GL314" s="270"/>
      <c r="GM314" s="270"/>
      <c r="GN314" s="270"/>
      <c r="GO314" s="270"/>
      <c r="GP314" s="270"/>
      <c r="GQ314" s="270"/>
      <c r="GR314" s="270"/>
      <c r="GS314" s="270"/>
      <c r="GT314" s="270"/>
      <c r="GU314" s="270"/>
      <c r="GV314" s="270"/>
      <c r="GW314" s="270"/>
      <c r="GX314" s="270"/>
      <c r="GY314" s="270"/>
      <c r="GZ314" s="270"/>
      <c r="HA314" s="270"/>
      <c r="HB314" s="270"/>
      <c r="HC314" s="270"/>
      <c r="HD314" s="270"/>
      <c r="HE314" s="270"/>
      <c r="HF314" s="270"/>
      <c r="HG314" s="270"/>
      <c r="HH314" s="270"/>
      <c r="HI314" s="270"/>
      <c r="HJ314" s="270"/>
      <c r="HK314" s="270"/>
      <c r="HL314" s="270"/>
      <c r="HM314" s="270"/>
      <c r="HN314" s="270"/>
      <c r="HO314" s="270"/>
      <c r="HP314" s="270"/>
      <c r="HQ314" s="270"/>
      <c r="HR314" s="270"/>
      <c r="HS314" s="270"/>
      <c r="HT314" s="270"/>
      <c r="HU314" s="270"/>
      <c r="HV314" s="270"/>
      <c r="HW314" s="270"/>
      <c r="HX314" s="270"/>
      <c r="HY314" s="270"/>
      <c r="HZ314" s="270"/>
      <c r="IA314" s="270"/>
      <c r="IB314" s="270"/>
      <c r="IC314" s="270"/>
      <c r="ID314" s="270"/>
      <c r="IE314" s="270"/>
      <c r="IF314" s="271"/>
      <c r="IG314" s="271"/>
      <c r="IH314" s="271"/>
    </row>
    <row r="315" spans="1:242" ht="12.75" customHeight="1" x14ac:dyDescent="0.2">
      <c r="A315" s="374" t="s">
        <v>368</v>
      </c>
      <c r="B315" s="270">
        <v>127520</v>
      </c>
      <c r="C315" s="270">
        <v>104855</v>
      </c>
      <c r="D315" s="270">
        <v>45340</v>
      </c>
      <c r="E315" s="270">
        <v>59510</v>
      </c>
      <c r="F315" s="270">
        <v>41340</v>
      </c>
      <c r="G315" s="270">
        <v>23015</v>
      </c>
      <c r="H315" s="270">
        <v>31395</v>
      </c>
      <c r="I315" s="270">
        <v>79785</v>
      </c>
      <c r="J315" s="270">
        <v>47730</v>
      </c>
      <c r="K315" s="270">
        <v>209775</v>
      </c>
      <c r="L315" s="270">
        <v>79.749785220000007</v>
      </c>
      <c r="M315" s="270">
        <v>43</v>
      </c>
      <c r="N315" s="270">
        <v>11575</v>
      </c>
      <c r="O315" s="270">
        <v>5465</v>
      </c>
      <c r="P315" s="270">
        <v>2875</v>
      </c>
      <c r="Q315" s="270">
        <v>5140</v>
      </c>
      <c r="R315" s="270">
        <v>2420</v>
      </c>
      <c r="S315" s="270">
        <v>1420</v>
      </c>
      <c r="T315" s="270">
        <v>200</v>
      </c>
      <c r="U315" s="270" t="s">
        <v>1676</v>
      </c>
      <c r="V315" s="270">
        <v>3.5816213210000001</v>
      </c>
      <c r="W315" s="270">
        <v>1</v>
      </c>
      <c r="X315" s="270">
        <v>60.05323404</v>
      </c>
      <c r="Y315" s="270">
        <v>6910</v>
      </c>
      <c r="Z315" s="270">
        <v>9405</v>
      </c>
      <c r="AA315" s="270">
        <v>13505</v>
      </c>
      <c r="AB315" s="270">
        <v>20345</v>
      </c>
      <c r="AC315" s="270">
        <v>33240</v>
      </c>
      <c r="AD315" s="270">
        <v>34590</v>
      </c>
      <c r="AE315" s="270">
        <v>6375</v>
      </c>
      <c r="AF315" s="270">
        <v>1365</v>
      </c>
      <c r="AG315" s="270">
        <v>540</v>
      </c>
      <c r="AH315" s="270">
        <v>4765</v>
      </c>
      <c r="AI315" s="270">
        <v>345</v>
      </c>
      <c r="AJ315" s="270">
        <v>1685</v>
      </c>
      <c r="AK315" s="270">
        <v>830</v>
      </c>
      <c r="AL315" s="270">
        <v>3700</v>
      </c>
      <c r="AM315" s="270">
        <v>5495</v>
      </c>
      <c r="AN315" s="270">
        <v>580</v>
      </c>
      <c r="AO315" s="270">
        <v>1275</v>
      </c>
      <c r="AP315" s="270">
        <v>1365</v>
      </c>
      <c r="AQ315" s="270">
        <v>4700</v>
      </c>
      <c r="AR315" s="270">
        <v>390</v>
      </c>
      <c r="AS315" s="270">
        <v>260</v>
      </c>
      <c r="AT315" s="270">
        <v>1865</v>
      </c>
      <c r="AU315" s="270">
        <v>3680</v>
      </c>
      <c r="AV315" s="270">
        <v>1135</v>
      </c>
      <c r="AW315" s="270">
        <v>1885</v>
      </c>
      <c r="AX315" s="270">
        <v>12350</v>
      </c>
      <c r="AY315" s="270">
        <v>825</v>
      </c>
      <c r="AZ315" s="270">
        <v>3840</v>
      </c>
      <c r="BA315" s="270">
        <v>22705</v>
      </c>
      <c r="BB315" s="270">
        <v>51950</v>
      </c>
      <c r="BC315" s="270">
        <v>2040</v>
      </c>
      <c r="BD315" s="270">
        <v>21325</v>
      </c>
      <c r="BE315" s="270">
        <v>2530</v>
      </c>
      <c r="BF315" s="270">
        <v>2215</v>
      </c>
      <c r="BG315" s="270">
        <v>535</v>
      </c>
      <c r="BH315" s="270">
        <v>2010</v>
      </c>
      <c r="BI315" s="270">
        <v>4860</v>
      </c>
      <c r="BJ315" s="270">
        <v>445</v>
      </c>
      <c r="BK315" s="270">
        <v>6360</v>
      </c>
      <c r="BL315" s="270">
        <v>6705</v>
      </c>
      <c r="BM315" s="270">
        <v>10550</v>
      </c>
      <c r="BN315" s="270">
        <v>2460</v>
      </c>
      <c r="BO315" s="270">
        <v>7275</v>
      </c>
      <c r="BP315" s="270">
        <v>5530</v>
      </c>
      <c r="BQ315" s="270">
        <v>5955</v>
      </c>
      <c r="BR315" s="270">
        <v>1220</v>
      </c>
      <c r="BS315" s="270">
        <v>260</v>
      </c>
      <c r="BT315" s="270">
        <v>12455</v>
      </c>
      <c r="BU315" s="270">
        <v>5105</v>
      </c>
      <c r="BV315" s="270">
        <v>55</v>
      </c>
      <c r="BW315" s="270">
        <v>4955</v>
      </c>
      <c r="BX315" s="270">
        <v>220</v>
      </c>
      <c r="BY315" s="270">
        <v>4390</v>
      </c>
      <c r="BZ315" s="270">
        <v>465</v>
      </c>
      <c r="CA315" s="270">
        <v>90</v>
      </c>
      <c r="CB315" s="270" t="s">
        <v>1676</v>
      </c>
      <c r="CC315" s="270">
        <v>0</v>
      </c>
      <c r="CD315" s="270">
        <v>2050</v>
      </c>
      <c r="CE315" s="270">
        <v>65</v>
      </c>
      <c r="CF315" s="270">
        <v>230</v>
      </c>
      <c r="CG315" s="270">
        <v>97340</v>
      </c>
      <c r="CH315" s="270" t="s">
        <v>1676</v>
      </c>
      <c r="CI315" s="270">
        <v>13275</v>
      </c>
      <c r="CJ315" s="270">
        <v>4195</v>
      </c>
      <c r="CK315" s="270">
        <v>7035</v>
      </c>
      <c r="CL315" s="270">
        <v>1270</v>
      </c>
      <c r="CM315" s="270">
        <v>5040</v>
      </c>
      <c r="CN315" s="270">
        <v>545</v>
      </c>
      <c r="CO315" s="270">
        <v>0</v>
      </c>
      <c r="CP315" s="270">
        <v>0</v>
      </c>
      <c r="CQ315" s="270">
        <v>0</v>
      </c>
      <c r="CR315" s="270">
        <v>0</v>
      </c>
      <c r="CS315" s="270">
        <v>0</v>
      </c>
      <c r="CT315" s="270">
        <v>0</v>
      </c>
      <c r="CU315" s="270"/>
      <c r="CV315" s="270">
        <v>0</v>
      </c>
      <c r="CW315" s="270">
        <v>0</v>
      </c>
      <c r="CX315" s="270">
        <v>0</v>
      </c>
      <c r="CY315" s="270">
        <v>0</v>
      </c>
      <c r="CZ315" s="270">
        <v>0</v>
      </c>
      <c r="DA315" s="270">
        <v>1705</v>
      </c>
      <c r="DB315" s="270">
        <v>745</v>
      </c>
      <c r="DC315" s="270">
        <v>0</v>
      </c>
      <c r="DD315" s="270">
        <v>0</v>
      </c>
      <c r="DE315" s="270">
        <v>34650</v>
      </c>
      <c r="DF315" s="270">
        <v>5265</v>
      </c>
      <c r="DG315" s="270">
        <v>850</v>
      </c>
      <c r="DH315" s="270">
        <v>6690</v>
      </c>
      <c r="DI315" s="270">
        <v>0</v>
      </c>
      <c r="DJ315" s="270">
        <v>0</v>
      </c>
      <c r="DK315" s="270">
        <v>0</v>
      </c>
      <c r="DL315" s="270">
        <v>0</v>
      </c>
      <c r="DM315" s="270">
        <v>0</v>
      </c>
      <c r="DN315" s="270">
        <v>0</v>
      </c>
      <c r="DO315" s="270">
        <v>130</v>
      </c>
      <c r="DP315" s="270">
        <v>6565</v>
      </c>
      <c r="DQ315" s="270">
        <v>0</v>
      </c>
      <c r="DR315" s="270"/>
      <c r="DS315" s="270">
        <v>0</v>
      </c>
      <c r="DT315" s="270" t="s">
        <v>1676</v>
      </c>
      <c r="DU315" s="270">
        <v>1740</v>
      </c>
      <c r="DV315" s="270">
        <v>0</v>
      </c>
      <c r="DW315" s="270">
        <v>0</v>
      </c>
      <c r="DX315" s="270" t="s">
        <v>1676</v>
      </c>
      <c r="DY315" s="270">
        <v>2830</v>
      </c>
      <c r="DZ315" s="270">
        <v>2435</v>
      </c>
      <c r="EA315" s="270">
        <v>0</v>
      </c>
      <c r="EB315" s="270">
        <v>620</v>
      </c>
      <c r="EC315" s="270">
        <v>0</v>
      </c>
      <c r="ED315" s="270">
        <v>2495</v>
      </c>
      <c r="EE315" s="270">
        <v>5840</v>
      </c>
      <c r="EF315" s="270">
        <v>0</v>
      </c>
      <c r="EG315" s="270">
        <v>4505</v>
      </c>
      <c r="EH315" s="270">
        <v>0</v>
      </c>
      <c r="EI315" s="270">
        <v>0</v>
      </c>
      <c r="EJ315" s="270">
        <v>0</v>
      </c>
      <c r="EK315" s="270">
        <v>0</v>
      </c>
      <c r="EL315" s="270">
        <v>2040</v>
      </c>
      <c r="EM315" s="270">
        <v>6220</v>
      </c>
      <c r="EN315" s="270">
        <v>0</v>
      </c>
      <c r="EO315" s="270">
        <v>0</v>
      </c>
      <c r="EP315" s="270">
        <v>0</v>
      </c>
      <c r="EQ315" s="270">
        <v>0</v>
      </c>
      <c r="ER315" s="270">
        <v>0</v>
      </c>
      <c r="ES315" s="270">
        <v>0</v>
      </c>
      <c r="ET315" s="270">
        <v>0</v>
      </c>
      <c r="EU315" s="270">
        <v>0</v>
      </c>
      <c r="EV315" s="270">
        <v>0</v>
      </c>
      <c r="EW315" s="270">
        <v>10825</v>
      </c>
      <c r="EX315" s="270">
        <v>0</v>
      </c>
      <c r="EY315" s="270">
        <v>0</v>
      </c>
      <c r="EZ315" s="270">
        <v>0</v>
      </c>
      <c r="FA315" s="270">
        <v>0</v>
      </c>
      <c r="FB315" s="270">
        <v>0</v>
      </c>
      <c r="FC315" s="270">
        <v>0</v>
      </c>
      <c r="FD315" s="270">
        <v>0</v>
      </c>
      <c r="FE315" s="270">
        <v>0</v>
      </c>
      <c r="FF315" s="270">
        <v>0</v>
      </c>
      <c r="FG315" s="270"/>
      <c r="FH315" s="270">
        <v>0</v>
      </c>
      <c r="FI315" s="270"/>
      <c r="FJ315" s="270">
        <v>0</v>
      </c>
      <c r="FK315" s="270">
        <v>0</v>
      </c>
      <c r="FL315" s="270">
        <v>0</v>
      </c>
      <c r="FM315" s="270">
        <v>0</v>
      </c>
      <c r="FN315" s="270">
        <v>0</v>
      </c>
      <c r="FO315" s="351">
        <v>75570</v>
      </c>
      <c r="FP315" s="351">
        <v>9105</v>
      </c>
      <c r="FQ315" s="351">
        <v>29100</v>
      </c>
      <c r="FR315" s="13"/>
      <c r="FS315" s="270"/>
      <c r="FT315" s="270"/>
      <c r="FU315" s="270"/>
      <c r="FV315" s="270"/>
      <c r="FW315" s="270"/>
      <c r="FX315" s="270"/>
      <c r="FY315" s="270"/>
      <c r="FZ315" s="270"/>
      <c r="GA315" s="270"/>
      <c r="GB315" s="270"/>
      <c r="GC315" s="270"/>
      <c r="GD315" s="270"/>
      <c r="GE315" s="270"/>
      <c r="GF315" s="270"/>
      <c r="GG315" s="270"/>
      <c r="GH315" s="270"/>
      <c r="GI315" s="270"/>
      <c r="GJ315" s="270"/>
      <c r="GK315" s="270"/>
      <c r="GL315" s="270"/>
      <c r="GM315" s="270"/>
      <c r="GN315" s="270"/>
      <c r="GO315" s="270"/>
      <c r="GP315" s="270"/>
      <c r="GQ315" s="270"/>
      <c r="GR315" s="270"/>
      <c r="GS315" s="270"/>
      <c r="GT315" s="270"/>
      <c r="GU315" s="270"/>
      <c r="GV315" s="270"/>
      <c r="GW315" s="270"/>
      <c r="GX315" s="270"/>
      <c r="GY315" s="270"/>
      <c r="GZ315" s="270"/>
      <c r="HA315" s="270"/>
      <c r="HB315" s="270"/>
      <c r="HC315" s="270"/>
      <c r="HD315" s="270"/>
      <c r="HE315" s="270"/>
      <c r="HF315" s="270"/>
      <c r="HG315" s="270"/>
      <c r="HH315" s="270"/>
      <c r="HI315" s="270"/>
      <c r="HJ315" s="270"/>
      <c r="HK315" s="270"/>
      <c r="HL315" s="270"/>
      <c r="HM315" s="270"/>
      <c r="HN315" s="270"/>
      <c r="HO315" s="270"/>
      <c r="HP315" s="270"/>
      <c r="HQ315" s="270"/>
      <c r="HR315" s="270"/>
      <c r="HS315" s="270"/>
      <c r="HT315" s="270"/>
      <c r="HU315" s="270"/>
      <c r="HV315" s="270"/>
      <c r="HW315" s="270"/>
      <c r="HX315" s="270"/>
      <c r="HY315" s="270"/>
      <c r="HZ315" s="270"/>
      <c r="IA315" s="270"/>
      <c r="IB315" s="270"/>
      <c r="IC315" s="270"/>
      <c r="ID315" s="270"/>
      <c r="IE315" s="270"/>
      <c r="IF315" s="270"/>
      <c r="IG315" s="270"/>
      <c r="IH315" s="270"/>
    </row>
    <row r="316" spans="1:242" ht="12.75" customHeight="1" x14ac:dyDescent="0.2">
      <c r="A316" s="374" t="s">
        <v>369</v>
      </c>
      <c r="B316" s="270">
        <v>223070</v>
      </c>
      <c r="C316" s="270">
        <v>183860</v>
      </c>
      <c r="D316" s="270">
        <v>73205</v>
      </c>
      <c r="E316" s="270">
        <v>110645</v>
      </c>
      <c r="F316" s="270">
        <v>65965</v>
      </c>
      <c r="G316" s="270">
        <v>14540</v>
      </c>
      <c r="H316" s="270">
        <v>68930</v>
      </c>
      <c r="I316" s="270">
        <v>152730</v>
      </c>
      <c r="J316" s="270">
        <v>70340</v>
      </c>
      <c r="K316" s="270">
        <v>451875</v>
      </c>
      <c r="L316" s="270">
        <v>57.273601489999997</v>
      </c>
      <c r="M316" s="270">
        <v>29</v>
      </c>
      <c r="N316" s="270">
        <v>32835</v>
      </c>
      <c r="O316" s="270">
        <v>13395</v>
      </c>
      <c r="P316" s="270">
        <v>6590</v>
      </c>
      <c r="Q316" s="270">
        <v>8110</v>
      </c>
      <c r="R316" s="270">
        <v>2700</v>
      </c>
      <c r="S316" s="270">
        <v>1310</v>
      </c>
      <c r="T316" s="270">
        <v>380</v>
      </c>
      <c r="U316" s="270">
        <v>95</v>
      </c>
      <c r="V316" s="270">
        <v>3.9294808680000002</v>
      </c>
      <c r="W316" s="270">
        <v>1</v>
      </c>
      <c r="X316" s="270">
        <v>53.133128720000002</v>
      </c>
      <c r="Y316" s="270">
        <v>19030</v>
      </c>
      <c r="Z316" s="270">
        <v>24655</v>
      </c>
      <c r="AA316" s="270">
        <v>41635</v>
      </c>
      <c r="AB316" s="270">
        <v>33935</v>
      </c>
      <c r="AC316" s="270">
        <v>43870</v>
      </c>
      <c r="AD316" s="270">
        <v>46880</v>
      </c>
      <c r="AE316" s="270">
        <v>10965</v>
      </c>
      <c r="AF316" s="270">
        <v>2760</v>
      </c>
      <c r="AG316" s="270">
        <v>1455</v>
      </c>
      <c r="AH316" s="270">
        <v>5285</v>
      </c>
      <c r="AI316" s="270">
        <v>960</v>
      </c>
      <c r="AJ316" s="270">
        <v>3580</v>
      </c>
      <c r="AK316" s="270">
        <v>4405</v>
      </c>
      <c r="AL316" s="270">
        <v>10170</v>
      </c>
      <c r="AM316" s="270">
        <v>12045</v>
      </c>
      <c r="AN316" s="270">
        <v>2850</v>
      </c>
      <c r="AO316" s="270">
        <v>2995</v>
      </c>
      <c r="AP316" s="270">
        <v>3465</v>
      </c>
      <c r="AQ316" s="270">
        <v>7500</v>
      </c>
      <c r="AR316" s="270">
        <v>445</v>
      </c>
      <c r="AS316" s="270">
        <v>330</v>
      </c>
      <c r="AT316" s="270">
        <v>3360</v>
      </c>
      <c r="AU316" s="270">
        <v>9045</v>
      </c>
      <c r="AV316" s="270">
        <v>9800</v>
      </c>
      <c r="AW316" s="270">
        <v>3665</v>
      </c>
      <c r="AX316" s="270">
        <v>19930</v>
      </c>
      <c r="AY316" s="270">
        <v>735</v>
      </c>
      <c r="AZ316" s="270">
        <v>5270</v>
      </c>
      <c r="BA316" s="270">
        <v>17395</v>
      </c>
      <c r="BB316" s="270">
        <v>95620</v>
      </c>
      <c r="BC316" s="270">
        <v>4910</v>
      </c>
      <c r="BD316" s="270">
        <v>18375</v>
      </c>
      <c r="BE316" s="270">
        <v>5930</v>
      </c>
      <c r="BF316" s="270">
        <v>3585</v>
      </c>
      <c r="BG316" s="270">
        <v>815</v>
      </c>
      <c r="BH316" s="270">
        <v>2095</v>
      </c>
      <c r="BI316" s="270">
        <v>5085</v>
      </c>
      <c r="BJ316" s="270">
        <v>475</v>
      </c>
      <c r="BK316" s="270">
        <v>8660</v>
      </c>
      <c r="BL316" s="270">
        <v>9205</v>
      </c>
      <c r="BM316" s="270">
        <v>24595</v>
      </c>
      <c r="BN316" s="270">
        <v>5595</v>
      </c>
      <c r="BO316" s="270">
        <v>9215</v>
      </c>
      <c r="BP316" s="270">
        <v>9510</v>
      </c>
      <c r="BQ316" s="270">
        <v>16850</v>
      </c>
      <c r="BR316" s="270">
        <v>3825</v>
      </c>
      <c r="BS316" s="270">
        <v>800</v>
      </c>
      <c r="BT316" s="270">
        <v>32360</v>
      </c>
      <c r="BU316" s="270">
        <v>11820</v>
      </c>
      <c r="BV316" s="270">
        <v>485</v>
      </c>
      <c r="BW316" s="270">
        <v>9665</v>
      </c>
      <c r="BX316" s="270">
        <v>465</v>
      </c>
      <c r="BY316" s="270">
        <v>7730</v>
      </c>
      <c r="BZ316" s="270">
        <v>660</v>
      </c>
      <c r="CA316" s="270">
        <v>295</v>
      </c>
      <c r="CB316" s="270">
        <v>10</v>
      </c>
      <c r="CC316" s="270" t="s">
        <v>1676</v>
      </c>
      <c r="CD316" s="270">
        <v>5430</v>
      </c>
      <c r="CE316" s="270">
        <v>190</v>
      </c>
      <c r="CF316" s="270">
        <v>940</v>
      </c>
      <c r="CG316" s="270">
        <v>168140</v>
      </c>
      <c r="CH316" s="270">
        <v>0</v>
      </c>
      <c r="CI316" s="270">
        <v>20585</v>
      </c>
      <c r="CJ316" s="270">
        <v>6385</v>
      </c>
      <c r="CK316" s="270">
        <v>8525</v>
      </c>
      <c r="CL316" s="270">
        <v>3085</v>
      </c>
      <c r="CM316" s="270">
        <v>5060</v>
      </c>
      <c r="CN316" s="270">
        <v>2430</v>
      </c>
      <c r="CO316" s="270">
        <v>0</v>
      </c>
      <c r="CP316" s="270">
        <v>0</v>
      </c>
      <c r="CQ316" s="270" t="s">
        <v>1676</v>
      </c>
      <c r="CR316" s="270">
        <v>2310</v>
      </c>
      <c r="CS316" s="270">
        <v>0</v>
      </c>
      <c r="CT316" s="270">
        <v>0</v>
      </c>
      <c r="CU316" s="270"/>
      <c r="CV316" s="270">
        <v>0</v>
      </c>
      <c r="CW316" s="270">
        <v>0</v>
      </c>
      <c r="CX316" s="270">
        <v>6705</v>
      </c>
      <c r="CY316" s="270">
        <v>0</v>
      </c>
      <c r="CZ316" s="270">
        <v>20</v>
      </c>
      <c r="DA316" s="270">
        <v>20915</v>
      </c>
      <c r="DB316" s="270">
        <v>1355</v>
      </c>
      <c r="DC316" s="270">
        <v>0</v>
      </c>
      <c r="DD316" s="270">
        <v>0</v>
      </c>
      <c r="DE316" s="270">
        <v>24955</v>
      </c>
      <c r="DF316" s="270">
        <v>12250</v>
      </c>
      <c r="DG316" s="270">
        <v>1280</v>
      </c>
      <c r="DH316" s="270">
        <v>3790</v>
      </c>
      <c r="DI316" s="270">
        <v>0</v>
      </c>
      <c r="DJ316" s="270">
        <v>0</v>
      </c>
      <c r="DK316" s="270" t="s">
        <v>1676</v>
      </c>
      <c r="DL316" s="270">
        <v>0</v>
      </c>
      <c r="DM316" s="270">
        <v>0</v>
      </c>
      <c r="DN316" s="270">
        <v>230</v>
      </c>
      <c r="DO316" s="270" t="s">
        <v>1676</v>
      </c>
      <c r="DP316" s="270">
        <v>6080</v>
      </c>
      <c r="DQ316" s="270">
        <v>0</v>
      </c>
      <c r="DR316" s="270"/>
      <c r="DS316" s="270">
        <v>0</v>
      </c>
      <c r="DT316" s="270">
        <v>5575</v>
      </c>
      <c r="DU316" s="270">
        <v>2900</v>
      </c>
      <c r="DV316" s="270">
        <v>1445</v>
      </c>
      <c r="DW316" s="270">
        <v>0</v>
      </c>
      <c r="DX316" s="270">
        <v>0</v>
      </c>
      <c r="DY316" s="270">
        <v>5285</v>
      </c>
      <c r="DZ316" s="270">
        <v>3765</v>
      </c>
      <c r="EA316" s="270" t="s">
        <v>1676</v>
      </c>
      <c r="EB316" s="270">
        <v>1045</v>
      </c>
      <c r="EC316" s="270" t="s">
        <v>1676</v>
      </c>
      <c r="ED316" s="270">
        <v>3055</v>
      </c>
      <c r="EE316" s="270">
        <v>16420</v>
      </c>
      <c r="EF316" s="270">
        <v>0</v>
      </c>
      <c r="EG316" s="270">
        <v>16665</v>
      </c>
      <c r="EH316" s="270">
        <v>0</v>
      </c>
      <c r="EI316" s="270">
        <v>0</v>
      </c>
      <c r="EJ316" s="270">
        <v>0</v>
      </c>
      <c r="EK316" s="270">
        <v>0</v>
      </c>
      <c r="EL316" s="270">
        <v>13265</v>
      </c>
      <c r="EM316" s="270">
        <v>14070</v>
      </c>
      <c r="EN316" s="270">
        <v>9840</v>
      </c>
      <c r="EO316" s="270">
        <v>0</v>
      </c>
      <c r="EP316" s="270">
        <v>0</v>
      </c>
      <c r="EQ316" s="270">
        <v>0</v>
      </c>
      <c r="ER316" s="270" t="s">
        <v>1676</v>
      </c>
      <c r="ES316" s="270">
        <v>130</v>
      </c>
      <c r="ET316" s="270">
        <v>0</v>
      </c>
      <c r="EU316" s="270">
        <v>0</v>
      </c>
      <c r="EV316" s="270">
        <v>0</v>
      </c>
      <c r="EW316" s="270">
        <v>430</v>
      </c>
      <c r="EX316" s="270">
        <v>260</v>
      </c>
      <c r="EY316" s="270">
        <v>0</v>
      </c>
      <c r="EZ316" s="270">
        <v>0</v>
      </c>
      <c r="FA316" s="270">
        <v>15</v>
      </c>
      <c r="FB316" s="270">
        <v>865</v>
      </c>
      <c r="FC316" s="270">
        <v>130</v>
      </c>
      <c r="FD316" s="270">
        <v>1895</v>
      </c>
      <c r="FE316" s="270">
        <v>20</v>
      </c>
      <c r="FF316" s="270">
        <v>0</v>
      </c>
      <c r="FG316" s="270"/>
      <c r="FH316" s="270">
        <v>0</v>
      </c>
      <c r="FI316" s="270"/>
      <c r="FJ316" s="270">
        <v>0</v>
      </c>
      <c r="FK316" s="270">
        <v>0</v>
      </c>
      <c r="FL316" s="270">
        <v>0</v>
      </c>
      <c r="FM316" s="270" t="s">
        <v>1676</v>
      </c>
      <c r="FN316" s="270">
        <v>10</v>
      </c>
      <c r="FO316" s="351">
        <v>127450</v>
      </c>
      <c r="FP316" s="351">
        <v>34430</v>
      </c>
      <c r="FQ316" s="351">
        <v>65410</v>
      </c>
      <c r="FR316" s="13"/>
      <c r="FS316" s="270"/>
      <c r="FT316" s="270"/>
      <c r="FU316" s="270"/>
      <c r="FV316" s="270"/>
      <c r="FW316" s="270"/>
      <c r="FX316" s="270"/>
      <c r="FY316" s="270"/>
      <c r="FZ316" s="270"/>
      <c r="GA316" s="270"/>
      <c r="GB316" s="270"/>
      <c r="GC316" s="270"/>
      <c r="GD316" s="270"/>
      <c r="GE316" s="270"/>
      <c r="GF316" s="270"/>
      <c r="GG316" s="270"/>
      <c r="GH316" s="270"/>
      <c r="GI316" s="270"/>
      <c r="GJ316" s="270"/>
      <c r="GK316" s="270"/>
      <c r="GL316" s="270"/>
      <c r="GM316" s="270"/>
      <c r="GN316" s="270"/>
      <c r="GO316" s="270"/>
      <c r="GP316" s="270"/>
      <c r="GQ316" s="270"/>
      <c r="GR316" s="270"/>
      <c r="GS316" s="270"/>
      <c r="GT316" s="270"/>
      <c r="GU316" s="270"/>
      <c r="GV316" s="270"/>
      <c r="GW316" s="270"/>
      <c r="GX316" s="270"/>
      <c r="GY316" s="270"/>
      <c r="GZ316" s="270"/>
      <c r="HA316" s="270"/>
      <c r="HB316" s="270"/>
      <c r="HC316" s="270"/>
      <c r="HD316" s="270"/>
      <c r="HE316" s="270"/>
      <c r="HF316" s="270"/>
      <c r="HG316" s="270"/>
      <c r="HH316" s="270"/>
      <c r="HI316" s="270"/>
      <c r="HJ316" s="270"/>
      <c r="HK316" s="270"/>
      <c r="HL316" s="270"/>
      <c r="HM316" s="270"/>
      <c r="HN316" s="270"/>
      <c r="HO316" s="270"/>
      <c r="HP316" s="270"/>
      <c r="HQ316" s="270"/>
      <c r="HR316" s="270"/>
      <c r="HS316" s="270"/>
      <c r="HT316" s="270"/>
      <c r="HU316" s="270"/>
      <c r="HV316" s="270"/>
      <c r="HW316" s="270"/>
      <c r="HX316" s="270"/>
      <c r="HY316" s="270"/>
      <c r="HZ316" s="270"/>
      <c r="IA316" s="270"/>
      <c r="IB316" s="270"/>
      <c r="IC316" s="270"/>
      <c r="ID316" s="270"/>
      <c r="IE316" s="270"/>
      <c r="IF316" s="270"/>
      <c r="IG316" s="270"/>
      <c r="IH316" s="270"/>
    </row>
    <row r="317" spans="1:242" ht="12.75" customHeight="1" x14ac:dyDescent="0.2">
      <c r="A317" s="374" t="s">
        <v>370</v>
      </c>
      <c r="B317" s="270">
        <v>16330</v>
      </c>
      <c r="C317" s="270">
        <v>16285</v>
      </c>
      <c r="D317" s="270">
        <v>7065</v>
      </c>
      <c r="E317" s="270">
        <v>9215</v>
      </c>
      <c r="F317" s="270">
        <v>415</v>
      </c>
      <c r="G317" s="270">
        <v>1310</v>
      </c>
      <c r="H317" s="270">
        <v>14515</v>
      </c>
      <c r="I317" s="270">
        <v>7285</v>
      </c>
      <c r="J317" s="270">
        <v>9045</v>
      </c>
      <c r="K317" s="270">
        <v>48975</v>
      </c>
      <c r="L317" s="270">
        <v>57.667084809999999</v>
      </c>
      <c r="M317" s="270">
        <v>38</v>
      </c>
      <c r="N317" s="270">
        <v>5975</v>
      </c>
      <c r="O317" s="270">
        <v>3645</v>
      </c>
      <c r="P317" s="270">
        <v>2045</v>
      </c>
      <c r="Q317" s="270">
        <v>1885</v>
      </c>
      <c r="R317" s="270">
        <v>590</v>
      </c>
      <c r="S317" s="270">
        <v>165</v>
      </c>
      <c r="T317" s="270">
        <v>45</v>
      </c>
      <c r="U317" s="270" t="s">
        <v>1676</v>
      </c>
      <c r="V317" s="270">
        <v>6.7858527129999997</v>
      </c>
      <c r="W317" s="270">
        <v>3</v>
      </c>
      <c r="X317" s="270">
        <v>49.48342847</v>
      </c>
      <c r="Y317" s="270">
        <v>1340</v>
      </c>
      <c r="Z317" s="270">
        <v>2190</v>
      </c>
      <c r="AA317" s="270">
        <v>2575</v>
      </c>
      <c r="AB317" s="270">
        <v>4150</v>
      </c>
      <c r="AC317" s="270">
        <v>3990</v>
      </c>
      <c r="AD317" s="270">
        <v>1975</v>
      </c>
      <c r="AE317" s="270">
        <v>70</v>
      </c>
      <c r="AF317" s="270">
        <v>1515</v>
      </c>
      <c r="AG317" s="270">
        <v>0</v>
      </c>
      <c r="AH317" s="270">
        <v>0</v>
      </c>
      <c r="AI317" s="270">
        <v>0</v>
      </c>
      <c r="AJ317" s="270" t="s">
        <v>1676</v>
      </c>
      <c r="AK317" s="270">
        <v>0</v>
      </c>
      <c r="AL317" s="270">
        <v>0</v>
      </c>
      <c r="AM317" s="270">
        <v>0</v>
      </c>
      <c r="AN317" s="270">
        <v>0</v>
      </c>
      <c r="AO317" s="270">
        <v>0</v>
      </c>
      <c r="AP317" s="270">
        <v>10</v>
      </c>
      <c r="AQ317" s="270">
        <v>895</v>
      </c>
      <c r="AR317" s="270" t="s">
        <v>1676</v>
      </c>
      <c r="AS317" s="270">
        <v>0</v>
      </c>
      <c r="AT317" s="270">
        <v>0</v>
      </c>
      <c r="AU317" s="270">
        <v>0</v>
      </c>
      <c r="AV317" s="270">
        <v>260</v>
      </c>
      <c r="AW317" s="270">
        <v>2230</v>
      </c>
      <c r="AX317" s="270">
        <v>1180</v>
      </c>
      <c r="AY317" s="270">
        <v>1420</v>
      </c>
      <c r="AZ317" s="270">
        <v>6405</v>
      </c>
      <c r="BA317" s="270">
        <v>1835</v>
      </c>
      <c r="BB317" s="270">
        <v>580</v>
      </c>
      <c r="BC317" s="270" t="s">
        <v>1676</v>
      </c>
      <c r="BD317" s="270">
        <v>2250</v>
      </c>
      <c r="BE317" s="270">
        <v>160</v>
      </c>
      <c r="BF317" s="270">
        <v>15</v>
      </c>
      <c r="BG317" s="270">
        <v>0</v>
      </c>
      <c r="BH317" s="270">
        <v>1990</v>
      </c>
      <c r="BI317" s="270">
        <v>0</v>
      </c>
      <c r="BJ317" s="270">
        <v>0</v>
      </c>
      <c r="BK317" s="270" t="s">
        <v>1676</v>
      </c>
      <c r="BL317" s="270" t="s">
        <v>1676</v>
      </c>
      <c r="BM317" s="270" t="s">
        <v>1676</v>
      </c>
      <c r="BN317" s="270">
        <v>110</v>
      </c>
      <c r="BO317" s="270">
        <v>9105</v>
      </c>
      <c r="BP317" s="270">
        <v>290</v>
      </c>
      <c r="BQ317" s="270">
        <v>0</v>
      </c>
      <c r="BR317" s="270">
        <v>55</v>
      </c>
      <c r="BS317" s="270">
        <v>630</v>
      </c>
      <c r="BT317" s="270">
        <v>165</v>
      </c>
      <c r="BU317" s="270">
        <v>1435</v>
      </c>
      <c r="BV317" s="270">
        <v>0</v>
      </c>
      <c r="BW317" s="270">
        <v>65</v>
      </c>
      <c r="BX317" s="270" t="s">
        <v>1676</v>
      </c>
      <c r="BY317" s="270">
        <v>35</v>
      </c>
      <c r="BZ317" s="270">
        <v>0</v>
      </c>
      <c r="CA317" s="270" t="s">
        <v>1676</v>
      </c>
      <c r="CB317" s="270">
        <v>0</v>
      </c>
      <c r="CC317" s="270">
        <v>0</v>
      </c>
      <c r="CD317" s="270">
        <v>1090</v>
      </c>
      <c r="CE317" s="270">
        <v>1780</v>
      </c>
      <c r="CF317" s="270">
        <v>25</v>
      </c>
      <c r="CG317" s="270">
        <v>13355</v>
      </c>
      <c r="CH317" s="270">
        <v>30</v>
      </c>
      <c r="CI317" s="270">
        <v>0</v>
      </c>
      <c r="CJ317" s="270">
        <v>1015</v>
      </c>
      <c r="CK317" s="270">
        <v>11840</v>
      </c>
      <c r="CL317" s="270">
        <v>0</v>
      </c>
      <c r="CM317" s="270">
        <v>0</v>
      </c>
      <c r="CN317" s="270">
        <v>0</v>
      </c>
      <c r="CO317" s="270">
        <v>0</v>
      </c>
      <c r="CP317" s="270">
        <v>0</v>
      </c>
      <c r="CQ317" s="270">
        <v>0</v>
      </c>
      <c r="CR317" s="270">
        <v>0</v>
      </c>
      <c r="CS317" s="270">
        <v>0</v>
      </c>
      <c r="CT317" s="270">
        <v>0</v>
      </c>
      <c r="CU317" s="270"/>
      <c r="CV317" s="270">
        <v>0</v>
      </c>
      <c r="CW317" s="270">
        <v>0</v>
      </c>
      <c r="CX317" s="270" t="s">
        <v>1676</v>
      </c>
      <c r="CY317" s="270">
        <v>0</v>
      </c>
      <c r="CZ317" s="270">
        <v>530</v>
      </c>
      <c r="DA317" s="270">
        <v>0</v>
      </c>
      <c r="DB317" s="270">
        <v>1365</v>
      </c>
      <c r="DC317" s="270">
        <v>0</v>
      </c>
      <c r="DD317" s="270">
        <v>0</v>
      </c>
      <c r="DE317" s="270">
        <v>0</v>
      </c>
      <c r="DF317" s="270">
        <v>0</v>
      </c>
      <c r="DG317" s="270">
        <v>630</v>
      </c>
      <c r="DH317" s="270">
        <v>0</v>
      </c>
      <c r="DI317" s="270">
        <v>0</v>
      </c>
      <c r="DJ317" s="270">
        <v>0</v>
      </c>
      <c r="DK317" s="270">
        <v>0</v>
      </c>
      <c r="DL317" s="270">
        <v>0</v>
      </c>
      <c r="DM317" s="270">
        <v>0</v>
      </c>
      <c r="DN317" s="270">
        <v>280</v>
      </c>
      <c r="DO317" s="270">
        <v>0</v>
      </c>
      <c r="DP317" s="270">
        <v>0</v>
      </c>
      <c r="DQ317" s="270">
        <v>0</v>
      </c>
      <c r="DR317" s="270"/>
      <c r="DS317" s="270">
        <v>0</v>
      </c>
      <c r="DT317" s="270">
        <v>0</v>
      </c>
      <c r="DU317" s="270">
        <v>0</v>
      </c>
      <c r="DV317" s="270">
        <v>0</v>
      </c>
      <c r="DW317" s="270">
        <v>0</v>
      </c>
      <c r="DX317" s="270">
        <v>0</v>
      </c>
      <c r="DY317" s="270">
        <v>0</v>
      </c>
      <c r="DZ317" s="270">
        <v>0</v>
      </c>
      <c r="EA317" s="270">
        <v>0</v>
      </c>
      <c r="EB317" s="270">
        <v>0</v>
      </c>
      <c r="EC317" s="270">
        <v>0</v>
      </c>
      <c r="ED317" s="270">
        <v>310</v>
      </c>
      <c r="EE317" s="270">
        <v>320</v>
      </c>
      <c r="EF317" s="270">
        <v>0</v>
      </c>
      <c r="EG317" s="270">
        <v>0</v>
      </c>
      <c r="EH317" s="270">
        <v>0</v>
      </c>
      <c r="EI317" s="270">
        <v>0</v>
      </c>
      <c r="EJ317" s="270">
        <v>0</v>
      </c>
      <c r="EK317" s="270">
        <v>0</v>
      </c>
      <c r="EL317" s="270">
        <v>0</v>
      </c>
      <c r="EM317" s="270">
        <v>0</v>
      </c>
      <c r="EN317" s="270">
        <v>0</v>
      </c>
      <c r="EO317" s="270">
        <v>0</v>
      </c>
      <c r="EP317" s="270">
        <v>0</v>
      </c>
      <c r="EQ317" s="270">
        <v>0</v>
      </c>
      <c r="ER317" s="270">
        <v>0</v>
      </c>
      <c r="ES317" s="270">
        <v>0</v>
      </c>
      <c r="ET317" s="270">
        <v>0</v>
      </c>
      <c r="EU317" s="270">
        <v>0</v>
      </c>
      <c r="EV317" s="270">
        <v>0</v>
      </c>
      <c r="EW317" s="270">
        <v>0</v>
      </c>
      <c r="EX317" s="270">
        <v>10</v>
      </c>
      <c r="EY317" s="270" t="s">
        <v>1676</v>
      </c>
      <c r="EZ317" s="270">
        <v>0</v>
      </c>
      <c r="FA317" s="270">
        <v>0</v>
      </c>
      <c r="FB317" s="270">
        <v>0</v>
      </c>
      <c r="FC317" s="270">
        <v>0</v>
      </c>
      <c r="FD317" s="270">
        <v>0</v>
      </c>
      <c r="FE317" s="270">
        <v>0</v>
      </c>
      <c r="FF317" s="270">
        <v>0</v>
      </c>
      <c r="FG317" s="270"/>
      <c r="FH317" s="270">
        <v>0</v>
      </c>
      <c r="FI317" s="270"/>
      <c r="FJ317" s="270">
        <v>0</v>
      </c>
      <c r="FK317" s="270">
        <v>0</v>
      </c>
      <c r="FL317" s="270">
        <v>0</v>
      </c>
      <c r="FM317" s="270">
        <v>0</v>
      </c>
      <c r="FN317" s="270">
        <v>0</v>
      </c>
      <c r="FO317" s="351">
        <v>15750</v>
      </c>
      <c r="FP317" s="351">
        <v>40</v>
      </c>
      <c r="FQ317" s="351">
        <v>14350</v>
      </c>
      <c r="FR317" s="13"/>
      <c r="FS317" s="270"/>
      <c r="FT317" s="270"/>
      <c r="FU317" s="270"/>
      <c r="FV317" s="270"/>
      <c r="FW317" s="270"/>
      <c r="FX317" s="270"/>
      <c r="FY317" s="270"/>
      <c r="FZ317" s="270"/>
      <c r="GA317" s="270"/>
      <c r="GB317" s="270"/>
      <c r="GC317" s="270"/>
      <c r="GD317" s="270"/>
      <c r="GE317" s="270"/>
      <c r="GF317" s="270"/>
      <c r="GG317" s="270"/>
      <c r="GH317" s="270"/>
      <c r="GI317" s="270"/>
      <c r="GJ317" s="270"/>
      <c r="GK317" s="270"/>
      <c r="GL317" s="270"/>
      <c r="GM317" s="270"/>
      <c r="GN317" s="270"/>
      <c r="GO317" s="270"/>
      <c r="GP317" s="270"/>
      <c r="GQ317" s="270"/>
      <c r="GR317" s="270"/>
      <c r="GS317" s="270"/>
      <c r="GT317" s="270"/>
      <c r="GU317" s="270"/>
      <c r="GV317" s="270"/>
      <c r="GW317" s="270"/>
      <c r="GX317" s="270"/>
      <c r="GY317" s="270"/>
      <c r="GZ317" s="270"/>
      <c r="HA317" s="270"/>
      <c r="HB317" s="270"/>
      <c r="HC317" s="270"/>
      <c r="HD317" s="270"/>
      <c r="HE317" s="270"/>
      <c r="HF317" s="270"/>
      <c r="HG317" s="270"/>
      <c r="HH317" s="270"/>
      <c r="HI317" s="270"/>
      <c r="HJ317" s="270"/>
      <c r="HK317" s="270"/>
      <c r="HL317" s="270"/>
      <c r="HM317" s="270"/>
      <c r="HN317" s="270"/>
      <c r="HO317" s="270"/>
      <c r="HP317" s="270"/>
      <c r="HQ317" s="270"/>
      <c r="HR317" s="270"/>
      <c r="HS317" s="270"/>
      <c r="HT317" s="270"/>
      <c r="HU317" s="270"/>
      <c r="HV317" s="270"/>
      <c r="HW317" s="270"/>
      <c r="HX317" s="270"/>
      <c r="HY317" s="270"/>
      <c r="HZ317" s="270"/>
      <c r="IA317" s="270"/>
      <c r="IB317" s="270"/>
      <c r="IC317" s="270"/>
      <c r="ID317" s="270"/>
      <c r="IE317" s="270"/>
      <c r="IF317" s="270"/>
      <c r="IG317" s="270"/>
      <c r="IH317" s="270"/>
    </row>
    <row r="318" spans="1:242" ht="12.75" customHeight="1" x14ac:dyDescent="0.2">
      <c r="A318" s="374" t="s">
        <v>371</v>
      </c>
      <c r="B318" s="270">
        <v>92395</v>
      </c>
      <c r="C318" s="270">
        <v>77520</v>
      </c>
      <c r="D318" s="270">
        <v>33395</v>
      </c>
      <c r="E318" s="270">
        <v>44125</v>
      </c>
      <c r="F318" s="270">
        <v>33085</v>
      </c>
      <c r="G318" s="270">
        <v>13140</v>
      </c>
      <c r="H318" s="270">
        <v>20095</v>
      </c>
      <c r="I318" s="270">
        <v>60865</v>
      </c>
      <c r="J318" s="270">
        <v>31530</v>
      </c>
      <c r="K318" s="270">
        <v>194755</v>
      </c>
      <c r="L318" s="270">
        <v>46.282533489999999</v>
      </c>
      <c r="M318" s="270">
        <v>29</v>
      </c>
      <c r="N318" s="270">
        <v>7975</v>
      </c>
      <c r="O318" s="270">
        <v>4360</v>
      </c>
      <c r="P318" s="270">
        <v>1660</v>
      </c>
      <c r="Q318" s="270">
        <v>1525</v>
      </c>
      <c r="R318" s="270">
        <v>220</v>
      </c>
      <c r="S318" s="270">
        <v>40</v>
      </c>
      <c r="T318" s="270">
        <v>50</v>
      </c>
      <c r="U318" s="270">
        <v>70</v>
      </c>
      <c r="V318" s="270">
        <v>4.2443480100000004</v>
      </c>
      <c r="W318" s="270">
        <v>2</v>
      </c>
      <c r="X318" s="270">
        <v>48.132194550000001</v>
      </c>
      <c r="Y318" s="270">
        <v>16390</v>
      </c>
      <c r="Z318" s="270">
        <v>8350</v>
      </c>
      <c r="AA318" s="270">
        <v>12210</v>
      </c>
      <c r="AB318" s="270">
        <v>14430</v>
      </c>
      <c r="AC318" s="270">
        <v>17040</v>
      </c>
      <c r="AD318" s="270">
        <v>17220</v>
      </c>
      <c r="AE318" s="270">
        <v>2885</v>
      </c>
      <c r="AF318" s="270">
        <v>575</v>
      </c>
      <c r="AG318" s="270">
        <v>920</v>
      </c>
      <c r="AH318" s="270">
        <v>4665</v>
      </c>
      <c r="AI318" s="270">
        <v>90</v>
      </c>
      <c r="AJ318" s="270">
        <v>1300</v>
      </c>
      <c r="AK318" s="270">
        <v>25</v>
      </c>
      <c r="AL318" s="270">
        <v>4205</v>
      </c>
      <c r="AM318" s="270">
        <v>4500</v>
      </c>
      <c r="AN318" s="270">
        <v>790</v>
      </c>
      <c r="AO318" s="270">
        <v>515</v>
      </c>
      <c r="AP318" s="270">
        <v>310</v>
      </c>
      <c r="AQ318" s="270">
        <v>3100</v>
      </c>
      <c r="AR318" s="270">
        <v>220</v>
      </c>
      <c r="AS318" s="270">
        <v>120</v>
      </c>
      <c r="AT318" s="270">
        <v>1615</v>
      </c>
      <c r="AU318" s="270">
        <v>4655</v>
      </c>
      <c r="AV318" s="270">
        <v>1700</v>
      </c>
      <c r="AW318" s="270">
        <v>1470</v>
      </c>
      <c r="AX318" s="270">
        <v>9790</v>
      </c>
      <c r="AY318" s="270">
        <v>90</v>
      </c>
      <c r="AZ318" s="270">
        <v>2235</v>
      </c>
      <c r="BA318" s="270">
        <v>10860</v>
      </c>
      <c r="BB318" s="270">
        <v>38640</v>
      </c>
      <c r="BC318" s="270">
        <v>3510</v>
      </c>
      <c r="BD318" s="270">
        <v>10400</v>
      </c>
      <c r="BE318" s="270">
        <v>2465</v>
      </c>
      <c r="BF318" s="270">
        <v>1225</v>
      </c>
      <c r="BG318" s="270">
        <v>435</v>
      </c>
      <c r="BH318" s="270">
        <v>825</v>
      </c>
      <c r="BI318" s="270">
        <v>4750</v>
      </c>
      <c r="BJ318" s="270">
        <v>100</v>
      </c>
      <c r="BK318" s="270">
        <v>3405</v>
      </c>
      <c r="BL318" s="270">
        <v>5035</v>
      </c>
      <c r="BM318" s="270">
        <v>8860</v>
      </c>
      <c r="BN318" s="270">
        <v>2000</v>
      </c>
      <c r="BO318" s="270">
        <v>3270</v>
      </c>
      <c r="BP318" s="270">
        <v>5040</v>
      </c>
      <c r="BQ318" s="270">
        <v>6505</v>
      </c>
      <c r="BR318" s="270">
        <v>2570</v>
      </c>
      <c r="BS318" s="270">
        <v>210</v>
      </c>
      <c r="BT318" s="270">
        <v>7940</v>
      </c>
      <c r="BU318" s="270">
        <v>3580</v>
      </c>
      <c r="BV318" s="270">
        <v>185</v>
      </c>
      <c r="BW318" s="270">
        <v>5205</v>
      </c>
      <c r="BX318" s="270">
        <v>180</v>
      </c>
      <c r="BY318" s="270">
        <v>2565</v>
      </c>
      <c r="BZ318" s="270">
        <v>305</v>
      </c>
      <c r="CA318" s="270">
        <v>110</v>
      </c>
      <c r="CB318" s="270">
        <v>10</v>
      </c>
      <c r="CC318" s="270" t="s">
        <v>1676</v>
      </c>
      <c r="CD318" s="270">
        <v>1040</v>
      </c>
      <c r="CE318" s="270">
        <v>10</v>
      </c>
      <c r="CF318" s="270">
        <v>215</v>
      </c>
      <c r="CG318" s="270">
        <v>73085</v>
      </c>
      <c r="CH318" s="270">
        <v>0</v>
      </c>
      <c r="CI318" s="270">
        <v>6880</v>
      </c>
      <c r="CJ318" s="270">
        <v>3430</v>
      </c>
      <c r="CK318" s="270">
        <v>2970</v>
      </c>
      <c r="CL318" s="270">
        <v>0</v>
      </c>
      <c r="CM318" s="270">
        <v>4680</v>
      </c>
      <c r="CN318" s="270">
        <v>0</v>
      </c>
      <c r="CO318" s="270">
        <v>0</v>
      </c>
      <c r="CP318" s="270">
        <v>0</v>
      </c>
      <c r="CQ318" s="270">
        <v>0</v>
      </c>
      <c r="CR318" s="270">
        <v>0</v>
      </c>
      <c r="CS318" s="270">
        <v>0</v>
      </c>
      <c r="CT318" s="270">
        <v>0</v>
      </c>
      <c r="CU318" s="270"/>
      <c r="CV318" s="270">
        <v>0</v>
      </c>
      <c r="CW318" s="270">
        <v>0</v>
      </c>
      <c r="CX318" s="270">
        <v>0</v>
      </c>
      <c r="CY318" s="270">
        <v>0</v>
      </c>
      <c r="CZ318" s="270">
        <v>0</v>
      </c>
      <c r="DA318" s="270">
        <v>5065</v>
      </c>
      <c r="DB318" s="270">
        <v>975</v>
      </c>
      <c r="DC318" s="270">
        <v>275</v>
      </c>
      <c r="DD318" s="270">
        <v>0</v>
      </c>
      <c r="DE318" s="270">
        <v>6670</v>
      </c>
      <c r="DF318" s="270">
        <v>8565</v>
      </c>
      <c r="DG318" s="270">
        <v>995</v>
      </c>
      <c r="DH318" s="270">
        <v>3190</v>
      </c>
      <c r="DI318" s="270">
        <v>0</v>
      </c>
      <c r="DJ318" s="270">
        <v>0</v>
      </c>
      <c r="DK318" s="270">
        <v>0</v>
      </c>
      <c r="DL318" s="270">
        <v>0</v>
      </c>
      <c r="DM318" s="270">
        <v>0</v>
      </c>
      <c r="DN318" s="270">
        <v>0</v>
      </c>
      <c r="DO318" s="270">
        <v>0</v>
      </c>
      <c r="DP318" s="270">
        <v>2100</v>
      </c>
      <c r="DQ318" s="270">
        <v>0</v>
      </c>
      <c r="DR318" s="270"/>
      <c r="DS318" s="270">
        <v>0</v>
      </c>
      <c r="DT318" s="270">
        <v>1170</v>
      </c>
      <c r="DU318" s="270">
        <v>3190</v>
      </c>
      <c r="DV318" s="270">
        <v>130</v>
      </c>
      <c r="DW318" s="270">
        <v>0</v>
      </c>
      <c r="DX318" s="270">
        <v>0</v>
      </c>
      <c r="DY318" s="270">
        <v>2450</v>
      </c>
      <c r="DZ318" s="270">
        <v>680</v>
      </c>
      <c r="EA318" s="270">
        <v>0</v>
      </c>
      <c r="EB318" s="270" t="s">
        <v>1676</v>
      </c>
      <c r="EC318" s="270">
        <v>0</v>
      </c>
      <c r="ED318" s="270">
        <v>150</v>
      </c>
      <c r="EE318" s="270">
        <v>16485</v>
      </c>
      <c r="EF318" s="270">
        <v>0</v>
      </c>
      <c r="EG318" s="270">
        <v>8255</v>
      </c>
      <c r="EH318" s="270">
        <v>0</v>
      </c>
      <c r="EI318" s="270">
        <v>0</v>
      </c>
      <c r="EJ318" s="270">
        <v>0</v>
      </c>
      <c r="EK318" s="270">
        <v>0</v>
      </c>
      <c r="EL318" s="270">
        <v>2820</v>
      </c>
      <c r="EM318" s="270">
        <v>5005</v>
      </c>
      <c r="EN318" s="270">
        <v>785</v>
      </c>
      <c r="EO318" s="270">
        <v>0</v>
      </c>
      <c r="EP318" s="270">
        <v>0</v>
      </c>
      <c r="EQ318" s="270">
        <v>0</v>
      </c>
      <c r="ER318" s="270">
        <v>0</v>
      </c>
      <c r="ES318" s="270">
        <v>0</v>
      </c>
      <c r="ET318" s="270">
        <v>0</v>
      </c>
      <c r="EU318" s="270">
        <v>0</v>
      </c>
      <c r="EV318" s="270">
        <v>0</v>
      </c>
      <c r="EW318" s="270">
        <v>5475</v>
      </c>
      <c r="EX318" s="270">
        <v>0</v>
      </c>
      <c r="EY318" s="270">
        <v>0</v>
      </c>
      <c r="EZ318" s="270">
        <v>0</v>
      </c>
      <c r="FA318" s="270">
        <v>0</v>
      </c>
      <c r="FB318" s="270">
        <v>0</v>
      </c>
      <c r="FC318" s="270">
        <v>0</v>
      </c>
      <c r="FD318" s="270">
        <v>0</v>
      </c>
      <c r="FE318" s="270">
        <v>0</v>
      </c>
      <c r="FF318" s="270">
        <v>0</v>
      </c>
      <c r="FG318" s="270"/>
      <c r="FH318" s="270">
        <v>0</v>
      </c>
      <c r="FI318" s="270"/>
      <c r="FJ318" s="270">
        <v>0</v>
      </c>
      <c r="FK318" s="270">
        <v>0</v>
      </c>
      <c r="FL318" s="270">
        <v>0</v>
      </c>
      <c r="FM318" s="270">
        <v>0</v>
      </c>
      <c r="FN318" s="270">
        <v>0</v>
      </c>
      <c r="FO318" s="351">
        <v>53755</v>
      </c>
      <c r="FP318" s="351">
        <v>11200</v>
      </c>
      <c r="FQ318" s="351">
        <v>15900</v>
      </c>
      <c r="FR318" s="13"/>
      <c r="FS318" s="270"/>
      <c r="FT318" s="270"/>
      <c r="FU318" s="270"/>
      <c r="FV318" s="270"/>
      <c r="FW318" s="270"/>
      <c r="FX318" s="270"/>
      <c r="FY318" s="270"/>
      <c r="FZ318" s="270"/>
      <c r="GA318" s="270"/>
      <c r="GB318" s="270"/>
      <c r="GC318" s="270"/>
      <c r="GD318" s="270"/>
      <c r="GE318" s="270"/>
      <c r="GF318" s="270"/>
      <c r="GG318" s="270"/>
      <c r="GH318" s="270"/>
      <c r="GI318" s="270"/>
      <c r="GJ318" s="270"/>
      <c r="GK318" s="270"/>
      <c r="GL318" s="270"/>
      <c r="GM318" s="270"/>
      <c r="GN318" s="270"/>
      <c r="GO318" s="270"/>
      <c r="GP318" s="270"/>
      <c r="GQ318" s="270"/>
      <c r="GR318" s="270"/>
      <c r="GS318" s="270"/>
      <c r="GT318" s="270"/>
      <c r="GU318" s="270"/>
      <c r="GV318" s="270"/>
      <c r="GW318" s="270"/>
      <c r="GX318" s="270"/>
      <c r="GY318" s="270"/>
      <c r="GZ318" s="270"/>
      <c r="HA318" s="270"/>
      <c r="HB318" s="270"/>
      <c r="HC318" s="270"/>
      <c r="HD318" s="270"/>
      <c r="HE318" s="270"/>
      <c r="HF318" s="270"/>
      <c r="HG318" s="270"/>
      <c r="HH318" s="270"/>
      <c r="HI318" s="270"/>
      <c r="HJ318" s="270"/>
      <c r="HK318" s="270"/>
      <c r="HL318" s="270"/>
      <c r="HM318" s="270"/>
      <c r="HN318" s="270"/>
      <c r="HO318" s="270"/>
      <c r="HP318" s="270"/>
      <c r="HQ318" s="270"/>
      <c r="HR318" s="270"/>
      <c r="HS318" s="270"/>
      <c r="HT318" s="270"/>
      <c r="HU318" s="270"/>
      <c r="HV318" s="270"/>
      <c r="HW318" s="270"/>
      <c r="HX318" s="270"/>
      <c r="HY318" s="270"/>
      <c r="HZ318" s="270"/>
      <c r="IA318" s="270"/>
      <c r="IB318" s="270"/>
      <c r="IC318" s="270"/>
      <c r="ID318" s="270"/>
      <c r="IE318" s="270"/>
      <c r="IF318" s="270"/>
      <c r="IG318" s="270"/>
      <c r="IH318" s="270"/>
    </row>
    <row r="319" spans="1:242" ht="12.75" customHeight="1" x14ac:dyDescent="0.2">
      <c r="A319" s="374" t="s">
        <v>372</v>
      </c>
      <c r="B319" s="270">
        <v>70705</v>
      </c>
      <c r="C319" s="270">
        <v>64360</v>
      </c>
      <c r="D319" s="270">
        <v>26745</v>
      </c>
      <c r="E319" s="270">
        <v>37615</v>
      </c>
      <c r="F319" s="270">
        <v>26980</v>
      </c>
      <c r="G319" s="270">
        <v>5775</v>
      </c>
      <c r="H319" s="270">
        <v>20555</v>
      </c>
      <c r="I319" s="270">
        <v>47275</v>
      </c>
      <c r="J319" s="270">
        <v>23425</v>
      </c>
      <c r="K319" s="270">
        <v>164245</v>
      </c>
      <c r="L319" s="270">
        <v>71.299082749999997</v>
      </c>
      <c r="M319" s="270">
        <v>39</v>
      </c>
      <c r="N319" s="270">
        <v>7690</v>
      </c>
      <c r="O319" s="270">
        <v>5670</v>
      </c>
      <c r="P319" s="270">
        <v>1965</v>
      </c>
      <c r="Q319" s="270">
        <v>2650</v>
      </c>
      <c r="R319" s="270">
        <v>1130</v>
      </c>
      <c r="S319" s="270">
        <v>440</v>
      </c>
      <c r="T319" s="270">
        <v>235</v>
      </c>
      <c r="U319" s="270">
        <v>175</v>
      </c>
      <c r="V319" s="270">
        <v>4.0311196819999999</v>
      </c>
      <c r="W319" s="270">
        <v>1</v>
      </c>
      <c r="X319" s="270">
        <v>49.993245649999999</v>
      </c>
      <c r="Y319" s="270">
        <v>9720</v>
      </c>
      <c r="Z319" s="270">
        <v>7440</v>
      </c>
      <c r="AA319" s="270">
        <v>11710</v>
      </c>
      <c r="AB319" s="270">
        <v>11280</v>
      </c>
      <c r="AC319" s="270">
        <v>13700</v>
      </c>
      <c r="AD319" s="270">
        <v>14005</v>
      </c>
      <c r="AE319" s="270">
        <v>2485</v>
      </c>
      <c r="AF319" s="270">
        <v>2065</v>
      </c>
      <c r="AG319" s="270">
        <v>320</v>
      </c>
      <c r="AH319" s="270">
        <v>1935</v>
      </c>
      <c r="AI319" s="270">
        <v>100</v>
      </c>
      <c r="AJ319" s="270">
        <v>1020</v>
      </c>
      <c r="AK319" s="270">
        <v>530</v>
      </c>
      <c r="AL319" s="270">
        <v>3800</v>
      </c>
      <c r="AM319" s="270">
        <v>5175</v>
      </c>
      <c r="AN319" s="270">
        <v>510</v>
      </c>
      <c r="AO319" s="270">
        <v>10</v>
      </c>
      <c r="AP319" s="270">
        <v>320</v>
      </c>
      <c r="AQ319" s="270">
        <v>1640</v>
      </c>
      <c r="AR319" s="270">
        <v>210</v>
      </c>
      <c r="AS319" s="270">
        <v>220</v>
      </c>
      <c r="AT319" s="270">
        <v>1645</v>
      </c>
      <c r="AU319" s="270">
        <v>4165</v>
      </c>
      <c r="AV319" s="270">
        <v>1725</v>
      </c>
      <c r="AW319" s="270">
        <v>1245</v>
      </c>
      <c r="AX319" s="270">
        <v>6630</v>
      </c>
      <c r="AY319" s="270">
        <v>215</v>
      </c>
      <c r="AZ319" s="270">
        <v>2885</v>
      </c>
      <c r="BA319" s="270">
        <v>5025</v>
      </c>
      <c r="BB319" s="270">
        <v>29320</v>
      </c>
      <c r="BC319" s="270">
        <v>2180</v>
      </c>
      <c r="BD319" s="270">
        <v>4675</v>
      </c>
      <c r="BE319" s="270">
        <v>1965</v>
      </c>
      <c r="BF319" s="270">
        <v>1085</v>
      </c>
      <c r="BG319" s="270">
        <v>345</v>
      </c>
      <c r="BH319" s="270">
        <v>1095</v>
      </c>
      <c r="BI319" s="270">
        <v>2065</v>
      </c>
      <c r="BJ319" s="270">
        <v>70</v>
      </c>
      <c r="BK319" s="270">
        <v>2535</v>
      </c>
      <c r="BL319" s="270">
        <v>4540</v>
      </c>
      <c r="BM319" s="270">
        <v>8835</v>
      </c>
      <c r="BN319" s="270">
        <v>1710</v>
      </c>
      <c r="BO319" s="270">
        <v>6185</v>
      </c>
      <c r="BP319" s="270">
        <v>3530</v>
      </c>
      <c r="BQ319" s="270">
        <v>7015</v>
      </c>
      <c r="BR319" s="270">
        <v>1375</v>
      </c>
      <c r="BS319" s="270">
        <v>170</v>
      </c>
      <c r="BT319" s="270">
        <v>7565</v>
      </c>
      <c r="BU319" s="270">
        <v>2790</v>
      </c>
      <c r="BV319" s="270">
        <v>110</v>
      </c>
      <c r="BW319" s="270">
        <v>4515</v>
      </c>
      <c r="BX319" s="270">
        <v>145</v>
      </c>
      <c r="BY319" s="270">
        <v>2405</v>
      </c>
      <c r="BZ319" s="270">
        <v>250</v>
      </c>
      <c r="CA319" s="270">
        <v>55</v>
      </c>
      <c r="CB319" s="270" t="s">
        <v>1676</v>
      </c>
      <c r="CC319" s="270" t="s">
        <v>1676</v>
      </c>
      <c r="CD319" s="270">
        <v>1230</v>
      </c>
      <c r="CE319" s="270">
        <v>50</v>
      </c>
      <c r="CF319" s="270">
        <v>245</v>
      </c>
      <c r="CG319" s="270">
        <v>59980</v>
      </c>
      <c r="CH319" s="270">
        <v>0</v>
      </c>
      <c r="CI319" s="270">
        <v>5095</v>
      </c>
      <c r="CJ319" s="270">
        <v>1385</v>
      </c>
      <c r="CK319" s="270">
        <v>3790</v>
      </c>
      <c r="CL319" s="270" t="s">
        <v>1676</v>
      </c>
      <c r="CM319" s="270">
        <v>2015</v>
      </c>
      <c r="CN319" s="270">
        <v>360</v>
      </c>
      <c r="CO319" s="270">
        <v>0</v>
      </c>
      <c r="CP319" s="270">
        <v>200</v>
      </c>
      <c r="CQ319" s="270">
        <v>0</v>
      </c>
      <c r="CR319" s="270">
        <v>0</v>
      </c>
      <c r="CS319" s="270">
        <v>0</v>
      </c>
      <c r="CT319" s="270">
        <v>0</v>
      </c>
      <c r="CU319" s="270"/>
      <c r="CV319" s="270">
        <v>0</v>
      </c>
      <c r="CW319" s="270">
        <v>0</v>
      </c>
      <c r="CX319" s="270">
        <v>10</v>
      </c>
      <c r="CY319" s="270">
        <v>0</v>
      </c>
      <c r="CZ319" s="270">
        <v>65</v>
      </c>
      <c r="DA319" s="270">
        <v>730</v>
      </c>
      <c r="DB319" s="270">
        <v>2185</v>
      </c>
      <c r="DC319" s="270">
        <v>0</v>
      </c>
      <c r="DD319" s="270">
        <v>0</v>
      </c>
      <c r="DE319" s="270">
        <v>13545</v>
      </c>
      <c r="DF319" s="270">
        <v>9575</v>
      </c>
      <c r="DG319" s="270">
        <v>1090</v>
      </c>
      <c r="DH319" s="270">
        <v>3175</v>
      </c>
      <c r="DI319" s="270">
        <v>0</v>
      </c>
      <c r="DJ319" s="270">
        <v>0</v>
      </c>
      <c r="DK319" s="270">
        <v>0</v>
      </c>
      <c r="DL319" s="270">
        <v>0</v>
      </c>
      <c r="DM319" s="270">
        <v>0</v>
      </c>
      <c r="DN319" s="270">
        <v>800</v>
      </c>
      <c r="DO319" s="270">
        <v>10</v>
      </c>
      <c r="DP319" s="270">
        <v>1050</v>
      </c>
      <c r="DQ319" s="270">
        <v>0</v>
      </c>
      <c r="DR319" s="270"/>
      <c r="DS319" s="270">
        <v>0</v>
      </c>
      <c r="DT319" s="270">
        <v>1275</v>
      </c>
      <c r="DU319" s="270">
        <v>1610</v>
      </c>
      <c r="DV319" s="270">
        <v>0</v>
      </c>
      <c r="DW319" s="270">
        <v>0</v>
      </c>
      <c r="DX319" s="270">
        <v>0</v>
      </c>
      <c r="DY319" s="270">
        <v>100</v>
      </c>
      <c r="DZ319" s="270">
        <v>0</v>
      </c>
      <c r="EA319" s="270">
        <v>0</v>
      </c>
      <c r="EB319" s="270">
        <v>140</v>
      </c>
      <c r="EC319" s="270">
        <v>0</v>
      </c>
      <c r="ED319" s="270">
        <v>490</v>
      </c>
      <c r="EE319" s="270">
        <v>9460</v>
      </c>
      <c r="EF319" s="270">
        <v>0</v>
      </c>
      <c r="EG319" s="270">
        <v>3255</v>
      </c>
      <c r="EH319" s="270">
        <v>0</v>
      </c>
      <c r="EI319" s="270">
        <v>0</v>
      </c>
      <c r="EJ319" s="270">
        <v>0</v>
      </c>
      <c r="EK319" s="270">
        <v>0</v>
      </c>
      <c r="EL319" s="270">
        <v>2320</v>
      </c>
      <c r="EM319" s="270">
        <v>2420</v>
      </c>
      <c r="EN319" s="270">
        <v>4565</v>
      </c>
      <c r="EO319" s="270">
        <v>0</v>
      </c>
      <c r="EP319" s="270">
        <v>0</v>
      </c>
      <c r="EQ319" s="270">
        <v>0</v>
      </c>
      <c r="ER319" s="270">
        <v>0</v>
      </c>
      <c r="ES319" s="270">
        <v>0</v>
      </c>
      <c r="ET319" s="270">
        <v>0</v>
      </c>
      <c r="EU319" s="270">
        <v>0</v>
      </c>
      <c r="EV319" s="270">
        <v>0</v>
      </c>
      <c r="EW319" s="270" t="s">
        <v>1676</v>
      </c>
      <c r="EX319" s="270">
        <v>0</v>
      </c>
      <c r="EY319" s="270">
        <v>0</v>
      </c>
      <c r="EZ319" s="270">
        <v>0</v>
      </c>
      <c r="FA319" s="270">
        <v>0</v>
      </c>
      <c r="FB319" s="270">
        <v>0</v>
      </c>
      <c r="FC319" s="270">
        <v>0</v>
      </c>
      <c r="FD319" s="270">
        <v>0</v>
      </c>
      <c r="FE319" s="270">
        <v>0</v>
      </c>
      <c r="FF319" s="270">
        <v>0</v>
      </c>
      <c r="FG319" s="270"/>
      <c r="FH319" s="270">
        <v>0</v>
      </c>
      <c r="FI319" s="270"/>
      <c r="FJ319" s="270">
        <v>0</v>
      </c>
      <c r="FK319" s="270">
        <v>0</v>
      </c>
      <c r="FL319" s="270">
        <v>0</v>
      </c>
      <c r="FM319" s="270">
        <v>0</v>
      </c>
      <c r="FN319" s="270">
        <v>0</v>
      </c>
      <c r="FO319" s="351">
        <v>41385</v>
      </c>
      <c r="FP319" s="351">
        <v>11050</v>
      </c>
      <c r="FQ319" s="351">
        <v>19950</v>
      </c>
      <c r="FR319" s="13"/>
      <c r="FS319" s="270"/>
      <c r="FT319" s="270"/>
      <c r="FU319" s="270"/>
      <c r="FV319" s="270"/>
      <c r="FW319" s="270"/>
      <c r="FX319" s="270"/>
      <c r="FY319" s="270"/>
      <c r="FZ319" s="270"/>
      <c r="GA319" s="270"/>
      <c r="GB319" s="270"/>
      <c r="GC319" s="270"/>
      <c r="GD319" s="270"/>
      <c r="GE319" s="270"/>
      <c r="GF319" s="270"/>
      <c r="GG319" s="270"/>
      <c r="GH319" s="270"/>
      <c r="GI319" s="270"/>
      <c r="GJ319" s="270"/>
      <c r="GK319" s="270"/>
      <c r="GL319" s="270"/>
      <c r="GM319" s="270"/>
      <c r="GN319" s="270"/>
      <c r="GO319" s="270"/>
      <c r="GP319" s="270"/>
      <c r="GQ319" s="270"/>
      <c r="GR319" s="270"/>
      <c r="GS319" s="270"/>
      <c r="GT319" s="270"/>
      <c r="GU319" s="270"/>
      <c r="GV319" s="270"/>
      <c r="GW319" s="270"/>
      <c r="GX319" s="270"/>
      <c r="GY319" s="270"/>
      <c r="GZ319" s="270"/>
      <c r="HA319" s="270"/>
      <c r="HB319" s="270"/>
      <c r="HC319" s="270"/>
      <c r="HD319" s="270"/>
      <c r="HE319" s="270"/>
      <c r="HF319" s="270"/>
      <c r="HG319" s="270"/>
      <c r="HH319" s="270"/>
      <c r="HI319" s="270"/>
      <c r="HJ319" s="270"/>
      <c r="HK319" s="270"/>
      <c r="HL319" s="270"/>
      <c r="HM319" s="270"/>
      <c r="HN319" s="270"/>
      <c r="HO319" s="270"/>
      <c r="HP319" s="270"/>
      <c r="HQ319" s="270"/>
      <c r="HR319" s="270"/>
      <c r="HS319" s="270"/>
      <c r="HT319" s="270"/>
      <c r="HU319" s="270"/>
      <c r="HV319" s="270"/>
      <c r="HW319" s="270"/>
      <c r="HX319" s="270"/>
      <c r="HY319" s="270"/>
      <c r="HZ319" s="270"/>
      <c r="IA319" s="270"/>
      <c r="IB319" s="270"/>
      <c r="IC319" s="270"/>
      <c r="ID319" s="270"/>
      <c r="IE319" s="270"/>
      <c r="IF319" s="270"/>
      <c r="IG319" s="270"/>
      <c r="IH319" s="270"/>
    </row>
    <row r="320" spans="1:242" ht="12.75" customHeight="1" x14ac:dyDescent="0.2">
      <c r="A320" s="374" t="s">
        <v>373</v>
      </c>
      <c r="B320" s="270">
        <v>5475</v>
      </c>
      <c r="C320" s="270">
        <v>2990</v>
      </c>
      <c r="D320" s="270">
        <v>1585</v>
      </c>
      <c r="E320" s="270">
        <v>1405</v>
      </c>
      <c r="F320" s="270">
        <v>1295</v>
      </c>
      <c r="G320" s="270">
        <v>1570</v>
      </c>
      <c r="H320" s="270">
        <v>85</v>
      </c>
      <c r="I320" s="270">
        <v>5475</v>
      </c>
      <c r="J320" s="270">
        <v>0</v>
      </c>
      <c r="K320" s="270">
        <v>158980</v>
      </c>
      <c r="L320" s="270">
        <v>0</v>
      </c>
      <c r="M320" s="270">
        <v>0</v>
      </c>
      <c r="N320" s="270">
        <v>0</v>
      </c>
      <c r="O320" s="270">
        <v>0</v>
      </c>
      <c r="P320" s="270">
        <v>0</v>
      </c>
      <c r="Q320" s="270">
        <v>0</v>
      </c>
      <c r="R320" s="270">
        <v>0</v>
      </c>
      <c r="S320" s="270">
        <v>0</v>
      </c>
      <c r="T320" s="270">
        <v>0</v>
      </c>
      <c r="U320" s="270">
        <v>0</v>
      </c>
      <c r="V320" s="270">
        <v>38.205976280000002</v>
      </c>
      <c r="W320" s="270">
        <v>21</v>
      </c>
      <c r="X320" s="270">
        <v>43.770760449999997</v>
      </c>
      <c r="Y320" s="270">
        <v>35</v>
      </c>
      <c r="Z320" s="270">
        <v>1635</v>
      </c>
      <c r="AA320" s="270">
        <v>1575</v>
      </c>
      <c r="AB320" s="270">
        <v>990</v>
      </c>
      <c r="AC320" s="270">
        <v>505</v>
      </c>
      <c r="AD320" s="270">
        <v>540</v>
      </c>
      <c r="AE320" s="270">
        <v>150</v>
      </c>
      <c r="AF320" s="270">
        <v>0</v>
      </c>
      <c r="AG320" s="270">
        <v>0</v>
      </c>
      <c r="AH320" s="270">
        <v>0</v>
      </c>
      <c r="AI320" s="270">
        <v>0</v>
      </c>
      <c r="AJ320" s="270">
        <v>0</v>
      </c>
      <c r="AK320" s="270">
        <v>0</v>
      </c>
      <c r="AL320" s="270">
        <v>0</v>
      </c>
      <c r="AM320" s="270">
        <v>0</v>
      </c>
      <c r="AN320" s="270">
        <v>0</v>
      </c>
      <c r="AO320" s="270">
        <v>0</v>
      </c>
      <c r="AP320" s="270">
        <v>0</v>
      </c>
      <c r="AQ320" s="270">
        <v>0</v>
      </c>
      <c r="AR320" s="270">
        <v>0</v>
      </c>
      <c r="AS320" s="270">
        <v>0</v>
      </c>
      <c r="AT320" s="270">
        <v>0</v>
      </c>
      <c r="AU320" s="270">
        <v>0</v>
      </c>
      <c r="AV320" s="270">
        <v>0</v>
      </c>
      <c r="AW320" s="270">
        <v>0</v>
      </c>
      <c r="AX320" s="270">
        <v>0</v>
      </c>
      <c r="AY320" s="270">
        <v>0</v>
      </c>
      <c r="AZ320" s="270">
        <v>0</v>
      </c>
      <c r="BA320" s="270">
        <v>0</v>
      </c>
      <c r="BB320" s="270">
        <v>5475</v>
      </c>
      <c r="BC320" s="270">
        <v>25</v>
      </c>
      <c r="BD320" s="270">
        <v>15</v>
      </c>
      <c r="BE320" s="270">
        <v>25</v>
      </c>
      <c r="BF320" s="270">
        <v>130</v>
      </c>
      <c r="BG320" s="270">
        <v>2005</v>
      </c>
      <c r="BH320" s="270" t="s">
        <v>1676</v>
      </c>
      <c r="BI320" s="270">
        <v>0</v>
      </c>
      <c r="BJ320" s="270">
        <v>0</v>
      </c>
      <c r="BK320" s="270">
        <v>0</v>
      </c>
      <c r="BL320" s="270">
        <v>0</v>
      </c>
      <c r="BM320" s="270">
        <v>0</v>
      </c>
      <c r="BN320" s="270">
        <v>0</v>
      </c>
      <c r="BO320" s="270">
        <v>0</v>
      </c>
      <c r="BP320" s="270">
        <v>0</v>
      </c>
      <c r="BQ320" s="270">
        <v>0</v>
      </c>
      <c r="BR320" s="270">
        <v>0</v>
      </c>
      <c r="BS320" s="270">
        <v>0</v>
      </c>
      <c r="BT320" s="270">
        <v>695</v>
      </c>
      <c r="BU320" s="270" t="s">
        <v>1676</v>
      </c>
      <c r="BV320" s="270">
        <v>0</v>
      </c>
      <c r="BW320" s="270">
        <v>80</v>
      </c>
      <c r="BX320" s="270">
        <v>0</v>
      </c>
      <c r="BY320" s="270" t="s">
        <v>1676</v>
      </c>
      <c r="BZ320" s="270">
        <v>15</v>
      </c>
      <c r="CA320" s="270">
        <v>0</v>
      </c>
      <c r="CB320" s="270">
        <v>0</v>
      </c>
      <c r="CC320" s="270">
        <v>0</v>
      </c>
      <c r="CD320" s="270" t="s">
        <v>1676</v>
      </c>
      <c r="CE320" s="270">
        <v>0</v>
      </c>
      <c r="CF320" s="270">
        <v>0</v>
      </c>
      <c r="CG320" s="270">
        <v>2970</v>
      </c>
      <c r="CH320" s="270">
        <v>0</v>
      </c>
      <c r="CI320" s="270">
        <v>0</v>
      </c>
      <c r="CJ320" s="270">
        <v>0</v>
      </c>
      <c r="CK320" s="270">
        <v>0</v>
      </c>
      <c r="CL320" s="270">
        <v>0</v>
      </c>
      <c r="CM320" s="270">
        <v>0</v>
      </c>
      <c r="CN320" s="270">
        <v>0</v>
      </c>
      <c r="CO320" s="270">
        <v>0</v>
      </c>
      <c r="CP320" s="270">
        <v>0</v>
      </c>
      <c r="CQ320" s="270">
        <v>0</v>
      </c>
      <c r="CR320" s="270">
        <v>0</v>
      </c>
      <c r="CS320" s="270">
        <v>0</v>
      </c>
      <c r="CT320" s="270">
        <v>0</v>
      </c>
      <c r="CU320" s="270"/>
      <c r="CV320" s="270">
        <v>0</v>
      </c>
      <c r="CW320" s="270">
        <v>0</v>
      </c>
      <c r="CX320" s="270">
        <v>0</v>
      </c>
      <c r="CY320" s="270">
        <v>0</v>
      </c>
      <c r="CZ320" s="270">
        <v>0</v>
      </c>
      <c r="DA320" s="270">
        <v>0</v>
      </c>
      <c r="DB320" s="270">
        <v>0</v>
      </c>
      <c r="DC320" s="270">
        <v>0</v>
      </c>
      <c r="DD320" s="270">
        <v>215</v>
      </c>
      <c r="DE320" s="270">
        <v>0</v>
      </c>
      <c r="DF320" s="270">
        <v>0</v>
      </c>
      <c r="DG320" s="270">
        <v>0</v>
      </c>
      <c r="DH320" s="270">
        <v>0</v>
      </c>
      <c r="DI320" s="270">
        <v>0</v>
      </c>
      <c r="DJ320" s="270">
        <v>0</v>
      </c>
      <c r="DK320" s="270">
        <v>0</v>
      </c>
      <c r="DL320" s="270">
        <v>0</v>
      </c>
      <c r="DM320" s="270">
        <v>0</v>
      </c>
      <c r="DN320" s="270">
        <v>0</v>
      </c>
      <c r="DO320" s="270">
        <v>0</v>
      </c>
      <c r="DP320" s="270">
        <v>0</v>
      </c>
      <c r="DQ320" s="270">
        <v>0</v>
      </c>
      <c r="DR320" s="270"/>
      <c r="DS320" s="270">
        <v>0</v>
      </c>
      <c r="DT320" s="270">
        <v>0</v>
      </c>
      <c r="DU320" s="270">
        <v>0</v>
      </c>
      <c r="DV320" s="270">
        <v>0</v>
      </c>
      <c r="DW320" s="270">
        <v>0</v>
      </c>
      <c r="DX320" s="270">
        <v>0</v>
      </c>
      <c r="DY320" s="270">
        <v>0</v>
      </c>
      <c r="DZ320" s="270">
        <v>0</v>
      </c>
      <c r="EA320" s="270">
        <v>0</v>
      </c>
      <c r="EB320" s="270">
        <v>0</v>
      </c>
      <c r="EC320" s="270">
        <v>0</v>
      </c>
      <c r="ED320" s="270">
        <v>0</v>
      </c>
      <c r="EE320" s="270">
        <v>0</v>
      </c>
      <c r="EF320" s="270">
        <v>0</v>
      </c>
      <c r="EG320" s="270">
        <v>695</v>
      </c>
      <c r="EH320" s="270">
        <v>0</v>
      </c>
      <c r="EI320" s="270">
        <v>0</v>
      </c>
      <c r="EJ320" s="270">
        <v>0</v>
      </c>
      <c r="EK320" s="270">
        <v>0</v>
      </c>
      <c r="EL320" s="270">
        <v>0</v>
      </c>
      <c r="EM320" s="270">
        <v>0</v>
      </c>
      <c r="EN320" s="270">
        <v>0</v>
      </c>
      <c r="EO320" s="270">
        <v>0</v>
      </c>
      <c r="EP320" s="270">
        <v>0</v>
      </c>
      <c r="EQ320" s="270">
        <v>20</v>
      </c>
      <c r="ER320" s="270">
        <v>4470</v>
      </c>
      <c r="ES320" s="270">
        <v>70</v>
      </c>
      <c r="ET320" s="270">
        <v>0</v>
      </c>
      <c r="EU320" s="270">
        <v>0</v>
      </c>
      <c r="EV320" s="270" t="s">
        <v>1676</v>
      </c>
      <c r="EW320" s="270">
        <v>0</v>
      </c>
      <c r="EX320" s="270">
        <v>0</v>
      </c>
      <c r="EY320" s="270">
        <v>0</v>
      </c>
      <c r="EZ320" s="270">
        <v>0</v>
      </c>
      <c r="FA320" s="270">
        <v>0</v>
      </c>
      <c r="FB320" s="270">
        <v>0</v>
      </c>
      <c r="FC320" s="270">
        <v>0</v>
      </c>
      <c r="FD320" s="270">
        <v>0</v>
      </c>
      <c r="FE320" s="270">
        <v>0</v>
      </c>
      <c r="FF320" s="270">
        <v>0</v>
      </c>
      <c r="FG320" s="270"/>
      <c r="FH320" s="270">
        <v>0</v>
      </c>
      <c r="FI320" s="270"/>
      <c r="FJ320" s="270">
        <v>0</v>
      </c>
      <c r="FK320" s="270">
        <v>0</v>
      </c>
      <c r="FL320" s="270">
        <v>0</v>
      </c>
      <c r="FM320" s="270">
        <v>0</v>
      </c>
      <c r="FN320" s="270">
        <v>0</v>
      </c>
      <c r="FO320" s="351">
        <v>0</v>
      </c>
      <c r="FP320" s="351">
        <v>45</v>
      </c>
      <c r="FQ320" s="351">
        <v>0</v>
      </c>
      <c r="FR320" s="13"/>
      <c r="FS320" s="270"/>
      <c r="FT320" s="270"/>
      <c r="FU320" s="270"/>
      <c r="FV320" s="270"/>
      <c r="FW320" s="270"/>
      <c r="FX320" s="270"/>
      <c r="FY320" s="270"/>
      <c r="FZ320" s="270"/>
      <c r="GA320" s="270"/>
      <c r="GB320" s="270"/>
      <c r="GC320" s="270"/>
      <c r="GD320" s="270"/>
      <c r="GE320" s="270"/>
      <c r="GF320" s="270"/>
      <c r="GG320" s="270"/>
      <c r="GH320" s="270"/>
      <c r="GI320" s="270"/>
      <c r="GJ320" s="270"/>
      <c r="GK320" s="270"/>
      <c r="GL320" s="270"/>
      <c r="GM320" s="270"/>
      <c r="GN320" s="270"/>
      <c r="GO320" s="270"/>
      <c r="GP320" s="270"/>
      <c r="GQ320" s="270"/>
      <c r="GR320" s="270"/>
      <c r="GS320" s="270"/>
      <c r="GT320" s="270"/>
      <c r="GU320" s="270"/>
      <c r="GV320" s="270"/>
      <c r="GW320" s="270"/>
      <c r="GX320" s="270"/>
      <c r="GY320" s="270"/>
      <c r="GZ320" s="270"/>
      <c r="HA320" s="270"/>
      <c r="HB320" s="270"/>
      <c r="HC320" s="270"/>
      <c r="HD320" s="270"/>
      <c r="HE320" s="270"/>
      <c r="HF320" s="270"/>
      <c r="HG320" s="270"/>
      <c r="HH320" s="270"/>
      <c r="HI320" s="270"/>
      <c r="HJ320" s="270"/>
      <c r="HK320" s="270"/>
      <c r="HL320" s="270"/>
      <c r="HM320" s="270"/>
      <c r="HN320" s="270"/>
      <c r="HO320" s="270"/>
      <c r="HP320" s="270"/>
      <c r="HQ320" s="270"/>
      <c r="HR320" s="270"/>
      <c r="HS320" s="270"/>
      <c r="HT320" s="270"/>
      <c r="HU320" s="270"/>
      <c r="HV320" s="270"/>
      <c r="HW320" s="270"/>
      <c r="HX320" s="270"/>
      <c r="HY320" s="270"/>
      <c r="HZ320" s="270"/>
      <c r="IA320" s="270"/>
      <c r="IB320" s="270"/>
      <c r="IC320" s="270"/>
      <c r="ID320" s="270"/>
      <c r="IE320" s="270"/>
      <c r="IF320" s="270"/>
      <c r="IG320" s="270"/>
      <c r="IH320" s="270"/>
    </row>
    <row r="321" spans="1:242" ht="12.75" customHeight="1" x14ac:dyDescent="0.2">
      <c r="A321" s="374" t="s">
        <v>374</v>
      </c>
      <c r="B321" s="270">
        <v>96585</v>
      </c>
      <c r="C321" s="270">
        <v>84195</v>
      </c>
      <c r="D321" s="270">
        <v>32000</v>
      </c>
      <c r="E321" s="270">
        <v>52195</v>
      </c>
      <c r="F321" s="270">
        <v>36985</v>
      </c>
      <c r="G321" s="270">
        <v>1520</v>
      </c>
      <c r="H321" s="270">
        <v>24190</v>
      </c>
      <c r="I321" s="270">
        <v>74700</v>
      </c>
      <c r="J321" s="270">
        <v>21885</v>
      </c>
      <c r="K321" s="270">
        <v>166525</v>
      </c>
      <c r="L321" s="270">
        <v>45.413998169999999</v>
      </c>
      <c r="M321" s="270">
        <v>34</v>
      </c>
      <c r="N321" s="270">
        <v>10850</v>
      </c>
      <c r="O321" s="270">
        <v>7085</v>
      </c>
      <c r="P321" s="270">
        <v>3025</v>
      </c>
      <c r="Q321" s="270">
        <v>2620</v>
      </c>
      <c r="R321" s="270">
        <v>400</v>
      </c>
      <c r="S321" s="270">
        <v>60</v>
      </c>
      <c r="T321" s="270" t="s">
        <v>1676</v>
      </c>
      <c r="U321" s="270">
        <v>10</v>
      </c>
      <c r="V321" s="270">
        <v>2.6658263309999999</v>
      </c>
      <c r="W321" s="270">
        <v>1</v>
      </c>
      <c r="X321" s="270">
        <v>48.870277350000002</v>
      </c>
      <c r="Y321" s="270">
        <v>13550</v>
      </c>
      <c r="Z321" s="270">
        <v>10330</v>
      </c>
      <c r="AA321" s="270">
        <v>20290</v>
      </c>
      <c r="AB321" s="270">
        <v>12420</v>
      </c>
      <c r="AC321" s="270">
        <v>15770</v>
      </c>
      <c r="AD321" s="270">
        <v>18300</v>
      </c>
      <c r="AE321" s="270">
        <v>4700</v>
      </c>
      <c r="AF321" s="270">
        <v>865</v>
      </c>
      <c r="AG321" s="270">
        <v>420</v>
      </c>
      <c r="AH321" s="270">
        <v>2740</v>
      </c>
      <c r="AI321" s="270">
        <v>305</v>
      </c>
      <c r="AJ321" s="270">
        <v>1225</v>
      </c>
      <c r="AK321" s="270">
        <v>1365</v>
      </c>
      <c r="AL321" s="270">
        <v>4510</v>
      </c>
      <c r="AM321" s="270">
        <v>5650</v>
      </c>
      <c r="AN321" s="270">
        <v>530</v>
      </c>
      <c r="AO321" s="270">
        <v>790</v>
      </c>
      <c r="AP321" s="270">
        <v>435</v>
      </c>
      <c r="AQ321" s="270">
        <v>2535</v>
      </c>
      <c r="AR321" s="270">
        <v>305</v>
      </c>
      <c r="AS321" s="270">
        <v>240</v>
      </c>
      <c r="AT321" s="270">
        <v>2090</v>
      </c>
      <c r="AU321" s="270">
        <v>4960</v>
      </c>
      <c r="AV321" s="270">
        <v>1805</v>
      </c>
      <c r="AW321" s="270">
        <v>1960</v>
      </c>
      <c r="AX321" s="270">
        <v>9410</v>
      </c>
      <c r="AY321" s="270">
        <v>425</v>
      </c>
      <c r="AZ321" s="270">
        <v>2465</v>
      </c>
      <c r="BA321" s="270">
        <v>2720</v>
      </c>
      <c r="BB321" s="270">
        <v>48830</v>
      </c>
      <c r="BC321" s="270">
        <v>2115</v>
      </c>
      <c r="BD321" s="270">
        <v>3970</v>
      </c>
      <c r="BE321" s="270">
        <v>885</v>
      </c>
      <c r="BF321" s="270">
        <v>840</v>
      </c>
      <c r="BG321" s="270">
        <v>1075</v>
      </c>
      <c r="BH321" s="270">
        <v>965</v>
      </c>
      <c r="BI321" s="270">
        <v>2940</v>
      </c>
      <c r="BJ321" s="270">
        <v>380</v>
      </c>
      <c r="BK321" s="270">
        <v>3590</v>
      </c>
      <c r="BL321" s="270">
        <v>6435</v>
      </c>
      <c r="BM321" s="270">
        <v>11325</v>
      </c>
      <c r="BN321" s="270">
        <v>2000</v>
      </c>
      <c r="BO321" s="270">
        <v>4570</v>
      </c>
      <c r="BP321" s="270">
        <v>4825</v>
      </c>
      <c r="BQ321" s="270">
        <v>14170</v>
      </c>
      <c r="BR321" s="270">
        <v>2065</v>
      </c>
      <c r="BS321" s="270">
        <v>165</v>
      </c>
      <c r="BT321" s="270">
        <v>9260</v>
      </c>
      <c r="BU321" s="270">
        <v>4810</v>
      </c>
      <c r="BV321" s="270">
        <v>100</v>
      </c>
      <c r="BW321" s="270">
        <v>7720</v>
      </c>
      <c r="BX321" s="270">
        <v>255</v>
      </c>
      <c r="BY321" s="270">
        <v>4005</v>
      </c>
      <c r="BZ321" s="270">
        <v>695</v>
      </c>
      <c r="CA321" s="270">
        <v>105</v>
      </c>
      <c r="CB321" s="270" t="s">
        <v>1676</v>
      </c>
      <c r="CC321" s="270" t="s">
        <v>1676</v>
      </c>
      <c r="CD321" s="270">
        <v>1490</v>
      </c>
      <c r="CE321" s="270">
        <v>120</v>
      </c>
      <c r="CF321" s="270">
        <v>425</v>
      </c>
      <c r="CG321" s="270">
        <v>77090</v>
      </c>
      <c r="CH321" s="270">
        <v>0</v>
      </c>
      <c r="CI321" s="270">
        <v>10935</v>
      </c>
      <c r="CJ321" s="270">
        <v>2250</v>
      </c>
      <c r="CK321" s="270">
        <v>5285</v>
      </c>
      <c r="CL321" s="270">
        <v>985</v>
      </c>
      <c r="CM321" s="270">
        <v>2885</v>
      </c>
      <c r="CN321" s="270">
        <v>0</v>
      </c>
      <c r="CO321" s="270">
        <v>240</v>
      </c>
      <c r="CP321" s="270">
        <v>0</v>
      </c>
      <c r="CQ321" s="270">
        <v>0</v>
      </c>
      <c r="CR321" s="270">
        <v>1015</v>
      </c>
      <c r="CS321" s="270">
        <v>0</v>
      </c>
      <c r="CT321" s="270">
        <v>0</v>
      </c>
      <c r="CU321" s="270"/>
      <c r="CV321" s="270">
        <v>0</v>
      </c>
      <c r="CW321" s="270">
        <v>0</v>
      </c>
      <c r="CX321" s="270">
        <v>1115</v>
      </c>
      <c r="CY321" s="270">
        <v>0</v>
      </c>
      <c r="CZ321" s="270">
        <v>0</v>
      </c>
      <c r="DA321" s="270">
        <v>8450</v>
      </c>
      <c r="DB321" s="270">
        <v>1425</v>
      </c>
      <c r="DC321" s="270">
        <v>0</v>
      </c>
      <c r="DD321" s="270">
        <v>0</v>
      </c>
      <c r="DE321" s="270">
        <v>27635</v>
      </c>
      <c r="DF321" s="270">
        <v>0</v>
      </c>
      <c r="DG321" s="270">
        <v>0</v>
      </c>
      <c r="DH321" s="270">
        <v>65</v>
      </c>
      <c r="DI321" s="270">
        <v>0</v>
      </c>
      <c r="DJ321" s="270">
        <v>0</v>
      </c>
      <c r="DK321" s="270">
        <v>0</v>
      </c>
      <c r="DL321" s="270">
        <v>0</v>
      </c>
      <c r="DM321" s="270">
        <v>0</v>
      </c>
      <c r="DN321" s="270">
        <v>0</v>
      </c>
      <c r="DO321" s="270">
        <v>0</v>
      </c>
      <c r="DP321" s="270">
        <v>195</v>
      </c>
      <c r="DQ321" s="270">
        <v>0</v>
      </c>
      <c r="DR321" s="270"/>
      <c r="DS321" s="270">
        <v>0</v>
      </c>
      <c r="DT321" s="270" t="s">
        <v>1676</v>
      </c>
      <c r="DU321" s="270">
        <v>0</v>
      </c>
      <c r="DV321" s="270">
        <v>0</v>
      </c>
      <c r="DW321" s="270">
        <v>0</v>
      </c>
      <c r="DX321" s="270">
        <v>0</v>
      </c>
      <c r="DY321" s="270">
        <v>0</v>
      </c>
      <c r="DZ321" s="270" t="s">
        <v>1676</v>
      </c>
      <c r="EA321" s="270">
        <v>0</v>
      </c>
      <c r="EB321" s="270" t="s">
        <v>1676</v>
      </c>
      <c r="EC321" s="270">
        <v>0</v>
      </c>
      <c r="ED321" s="270">
        <v>0</v>
      </c>
      <c r="EE321" s="270">
        <v>12640</v>
      </c>
      <c r="EF321" s="270">
        <v>0</v>
      </c>
      <c r="EG321" s="270">
        <v>0</v>
      </c>
      <c r="EH321" s="270">
        <v>0</v>
      </c>
      <c r="EI321" s="270">
        <v>0</v>
      </c>
      <c r="EJ321" s="270">
        <v>0</v>
      </c>
      <c r="EK321" s="270">
        <v>0</v>
      </c>
      <c r="EL321" s="270">
        <v>19165</v>
      </c>
      <c r="EM321" s="270" t="s">
        <v>1676</v>
      </c>
      <c r="EN321" s="270">
        <v>10</v>
      </c>
      <c r="EO321" s="270">
        <v>0</v>
      </c>
      <c r="EP321" s="270">
        <v>0</v>
      </c>
      <c r="EQ321" s="270">
        <v>0</v>
      </c>
      <c r="ER321" s="270">
        <v>0</v>
      </c>
      <c r="ES321" s="270">
        <v>0</v>
      </c>
      <c r="ET321" s="270">
        <v>0</v>
      </c>
      <c r="EU321" s="270">
        <v>0</v>
      </c>
      <c r="EV321" s="270">
        <v>0</v>
      </c>
      <c r="EW321" s="270">
        <v>0</v>
      </c>
      <c r="EX321" s="270">
        <v>220</v>
      </c>
      <c r="EY321" s="270">
        <v>0</v>
      </c>
      <c r="EZ321" s="270">
        <v>0</v>
      </c>
      <c r="FA321" s="270">
        <v>0</v>
      </c>
      <c r="FB321" s="270">
        <v>110</v>
      </c>
      <c r="FC321" s="270">
        <v>0</v>
      </c>
      <c r="FD321" s="270">
        <v>0</v>
      </c>
      <c r="FE321" s="270">
        <v>0</v>
      </c>
      <c r="FF321" s="270">
        <v>0</v>
      </c>
      <c r="FG321" s="270"/>
      <c r="FH321" s="270">
        <v>0</v>
      </c>
      <c r="FI321" s="270"/>
      <c r="FJ321" s="270">
        <v>0</v>
      </c>
      <c r="FK321" s="270">
        <v>0</v>
      </c>
      <c r="FL321" s="270">
        <v>0</v>
      </c>
      <c r="FM321" s="270">
        <v>1935</v>
      </c>
      <c r="FN321" s="270" t="s">
        <v>1676</v>
      </c>
      <c r="FO321" s="351">
        <v>47755</v>
      </c>
      <c r="FP321" s="351">
        <v>21505</v>
      </c>
      <c r="FQ321" s="351">
        <v>24045</v>
      </c>
      <c r="FR321" s="13"/>
      <c r="FS321" s="270"/>
      <c r="FT321" s="270"/>
      <c r="FU321" s="270"/>
      <c r="FV321" s="270"/>
      <c r="FW321" s="270"/>
      <c r="FX321" s="270"/>
      <c r="FY321" s="270"/>
      <c r="FZ321" s="270"/>
      <c r="GA321" s="270"/>
      <c r="GB321" s="270"/>
      <c r="GC321" s="270"/>
      <c r="GD321" s="270"/>
      <c r="GE321" s="270"/>
      <c r="GF321" s="270"/>
      <c r="GG321" s="270"/>
      <c r="GH321" s="270"/>
      <c r="GI321" s="270"/>
      <c r="GJ321" s="270"/>
      <c r="GK321" s="270"/>
      <c r="GL321" s="270"/>
      <c r="GM321" s="270"/>
      <c r="GN321" s="270"/>
      <c r="GO321" s="270"/>
      <c r="GP321" s="270"/>
      <c r="GQ321" s="270"/>
      <c r="GR321" s="270"/>
      <c r="GS321" s="270"/>
      <c r="GT321" s="270"/>
      <c r="GU321" s="270"/>
      <c r="GV321" s="270"/>
      <c r="GW321" s="270"/>
      <c r="GX321" s="270"/>
      <c r="GY321" s="270"/>
      <c r="GZ321" s="270"/>
      <c r="HA321" s="270"/>
      <c r="HB321" s="270"/>
      <c r="HC321" s="270"/>
      <c r="HD321" s="270"/>
      <c r="HE321" s="270"/>
      <c r="HF321" s="270"/>
      <c r="HG321" s="270"/>
      <c r="HH321" s="270"/>
      <c r="HI321" s="270"/>
      <c r="HJ321" s="270"/>
      <c r="HK321" s="270"/>
      <c r="HL321" s="270"/>
      <c r="HM321" s="270"/>
      <c r="HN321" s="270"/>
      <c r="HO321" s="270"/>
      <c r="HP321" s="270"/>
      <c r="HQ321" s="270"/>
      <c r="HR321" s="270"/>
      <c r="HS321" s="270"/>
      <c r="HT321" s="270"/>
      <c r="HU321" s="270"/>
      <c r="HV321" s="270"/>
      <c r="HW321" s="270"/>
      <c r="HX321" s="270"/>
      <c r="HY321" s="270"/>
      <c r="HZ321" s="270"/>
      <c r="IA321" s="270"/>
      <c r="IB321" s="270"/>
      <c r="IC321" s="270"/>
      <c r="ID321" s="270"/>
      <c r="IE321" s="270"/>
      <c r="IF321" s="270"/>
      <c r="IG321" s="270"/>
      <c r="IH321" s="270"/>
    </row>
    <row r="322" spans="1:242" ht="12.75" customHeight="1" x14ac:dyDescent="0.2">
      <c r="A322" s="374" t="s">
        <v>375</v>
      </c>
      <c r="B322" s="270">
        <v>125070</v>
      </c>
      <c r="C322" s="270">
        <v>100285</v>
      </c>
      <c r="D322" s="270">
        <v>44270</v>
      </c>
      <c r="E322" s="270">
        <v>56010</v>
      </c>
      <c r="F322" s="270">
        <v>39835</v>
      </c>
      <c r="G322" s="270">
        <v>21260</v>
      </c>
      <c r="H322" s="270">
        <v>29445</v>
      </c>
      <c r="I322" s="270">
        <v>82410</v>
      </c>
      <c r="J322" s="270">
        <v>42655</v>
      </c>
      <c r="K322" s="270">
        <v>207480</v>
      </c>
      <c r="L322" s="270">
        <v>74.519666520000001</v>
      </c>
      <c r="M322" s="270">
        <v>38</v>
      </c>
      <c r="N322" s="270">
        <v>12235</v>
      </c>
      <c r="O322" s="270">
        <v>4995</v>
      </c>
      <c r="P322" s="270">
        <v>2850</v>
      </c>
      <c r="Q322" s="270">
        <v>4190</v>
      </c>
      <c r="R322" s="270">
        <v>2510</v>
      </c>
      <c r="S322" s="270">
        <v>1200</v>
      </c>
      <c r="T322" s="270">
        <v>80</v>
      </c>
      <c r="U322" s="270" t="s">
        <v>1676</v>
      </c>
      <c r="V322" s="270">
        <v>3.5955570240000001</v>
      </c>
      <c r="W322" s="270">
        <v>1</v>
      </c>
      <c r="X322" s="270">
        <v>57.54827032</v>
      </c>
      <c r="Y322" s="270">
        <v>9270</v>
      </c>
      <c r="Z322" s="270">
        <v>11595</v>
      </c>
      <c r="AA322" s="270">
        <v>13025</v>
      </c>
      <c r="AB322" s="270">
        <v>21375</v>
      </c>
      <c r="AC322" s="270">
        <v>31520</v>
      </c>
      <c r="AD322" s="270">
        <v>31545</v>
      </c>
      <c r="AE322" s="270">
        <v>5650</v>
      </c>
      <c r="AF322" s="270">
        <v>1460</v>
      </c>
      <c r="AG322" s="270">
        <v>610</v>
      </c>
      <c r="AH322" s="270">
        <v>3315</v>
      </c>
      <c r="AI322" s="270">
        <v>530</v>
      </c>
      <c r="AJ322" s="270">
        <v>1830</v>
      </c>
      <c r="AK322" s="270">
        <v>1855</v>
      </c>
      <c r="AL322" s="270">
        <v>5005</v>
      </c>
      <c r="AM322" s="270">
        <v>8725</v>
      </c>
      <c r="AN322" s="270">
        <v>850</v>
      </c>
      <c r="AO322" s="270">
        <v>2785</v>
      </c>
      <c r="AP322" s="270">
        <v>1480</v>
      </c>
      <c r="AQ322" s="270">
        <v>6725</v>
      </c>
      <c r="AR322" s="270">
        <v>370</v>
      </c>
      <c r="AS322" s="270">
        <v>310</v>
      </c>
      <c r="AT322" s="270">
        <v>1995</v>
      </c>
      <c r="AU322" s="270">
        <v>3175</v>
      </c>
      <c r="AV322" s="270">
        <v>1250</v>
      </c>
      <c r="AW322" s="270">
        <v>1955</v>
      </c>
      <c r="AX322" s="270">
        <v>10570</v>
      </c>
      <c r="AY322" s="270">
        <v>625</v>
      </c>
      <c r="AZ322" s="270">
        <v>2850</v>
      </c>
      <c r="BA322" s="270">
        <v>13940</v>
      </c>
      <c r="BB322" s="270">
        <v>52860</v>
      </c>
      <c r="BC322" s="270">
        <v>2565</v>
      </c>
      <c r="BD322" s="270">
        <v>15745</v>
      </c>
      <c r="BE322" s="270">
        <v>2215</v>
      </c>
      <c r="BF322" s="270">
        <v>1480</v>
      </c>
      <c r="BG322" s="270">
        <v>605</v>
      </c>
      <c r="BH322" s="270">
        <v>2440</v>
      </c>
      <c r="BI322" s="270">
        <v>3285</v>
      </c>
      <c r="BJ322" s="270">
        <v>565</v>
      </c>
      <c r="BK322" s="270">
        <v>6695</v>
      </c>
      <c r="BL322" s="270">
        <v>5740</v>
      </c>
      <c r="BM322" s="270">
        <v>13470</v>
      </c>
      <c r="BN322" s="270">
        <v>1475</v>
      </c>
      <c r="BO322" s="270">
        <v>4360</v>
      </c>
      <c r="BP322" s="270">
        <v>5790</v>
      </c>
      <c r="BQ322" s="270">
        <v>7055</v>
      </c>
      <c r="BR322" s="270">
        <v>900</v>
      </c>
      <c r="BS322" s="270">
        <v>255</v>
      </c>
      <c r="BT322" s="270">
        <v>13025</v>
      </c>
      <c r="BU322" s="270">
        <v>6455</v>
      </c>
      <c r="BV322" s="270">
        <v>25</v>
      </c>
      <c r="BW322" s="270">
        <v>6145</v>
      </c>
      <c r="BX322" s="270">
        <v>355</v>
      </c>
      <c r="BY322" s="270">
        <v>4750</v>
      </c>
      <c r="BZ322" s="270">
        <v>865</v>
      </c>
      <c r="CA322" s="270">
        <v>125</v>
      </c>
      <c r="CB322" s="270">
        <v>20</v>
      </c>
      <c r="CC322" s="270" t="s">
        <v>1676</v>
      </c>
      <c r="CD322" s="270">
        <v>2910</v>
      </c>
      <c r="CE322" s="270">
        <v>135</v>
      </c>
      <c r="CF322" s="270">
        <v>295</v>
      </c>
      <c r="CG322" s="270">
        <v>90820</v>
      </c>
      <c r="CH322" s="270">
        <v>0</v>
      </c>
      <c r="CI322" s="270">
        <v>13825</v>
      </c>
      <c r="CJ322" s="270">
        <v>6775</v>
      </c>
      <c r="CK322" s="270">
        <v>6855</v>
      </c>
      <c r="CL322" s="270">
        <v>2335</v>
      </c>
      <c r="CM322" s="270">
        <v>3445</v>
      </c>
      <c r="CN322" s="270">
        <v>0</v>
      </c>
      <c r="CO322" s="270">
        <v>0</v>
      </c>
      <c r="CP322" s="270">
        <v>0</v>
      </c>
      <c r="CQ322" s="270" t="s">
        <v>1676</v>
      </c>
      <c r="CR322" s="270">
        <v>2190</v>
      </c>
      <c r="CS322" s="270">
        <v>0</v>
      </c>
      <c r="CT322" s="270">
        <v>0</v>
      </c>
      <c r="CU322" s="270"/>
      <c r="CV322" s="270">
        <v>0</v>
      </c>
      <c r="CW322" s="270">
        <v>0</v>
      </c>
      <c r="CX322" s="270" t="s">
        <v>1676</v>
      </c>
      <c r="CY322" s="270">
        <v>0</v>
      </c>
      <c r="CZ322" s="270">
        <v>160</v>
      </c>
      <c r="DA322" s="270">
        <v>4520</v>
      </c>
      <c r="DB322" s="270">
        <v>160</v>
      </c>
      <c r="DC322" s="270">
        <v>0</v>
      </c>
      <c r="DD322" s="270">
        <v>0</v>
      </c>
      <c r="DE322" s="270">
        <v>26665</v>
      </c>
      <c r="DF322" s="270">
        <v>11800</v>
      </c>
      <c r="DG322" s="270">
        <v>780</v>
      </c>
      <c r="DH322" s="270">
        <v>3785</v>
      </c>
      <c r="DI322" s="270">
        <v>0</v>
      </c>
      <c r="DJ322" s="270">
        <v>0</v>
      </c>
      <c r="DK322" s="270">
        <v>0</v>
      </c>
      <c r="DL322" s="270">
        <v>0</v>
      </c>
      <c r="DM322" s="270">
        <v>0</v>
      </c>
      <c r="DN322" s="270">
        <v>85</v>
      </c>
      <c r="DO322" s="270">
        <v>0</v>
      </c>
      <c r="DP322" s="270">
        <v>5490</v>
      </c>
      <c r="DQ322" s="270">
        <v>0</v>
      </c>
      <c r="DR322" s="270"/>
      <c r="DS322" s="270">
        <v>0</v>
      </c>
      <c r="DT322" s="270">
        <v>230</v>
      </c>
      <c r="DU322" s="270">
        <v>2705</v>
      </c>
      <c r="DV322" s="270">
        <v>0</v>
      </c>
      <c r="DW322" s="270">
        <v>0</v>
      </c>
      <c r="DX322" s="270" t="s">
        <v>1676</v>
      </c>
      <c r="DY322" s="270" t="s">
        <v>1676</v>
      </c>
      <c r="DZ322" s="270">
        <v>1780</v>
      </c>
      <c r="EA322" s="270">
        <v>0</v>
      </c>
      <c r="EB322" s="270">
        <v>1660</v>
      </c>
      <c r="EC322" s="270" t="s">
        <v>1676</v>
      </c>
      <c r="ED322" s="270">
        <v>645</v>
      </c>
      <c r="EE322" s="270">
        <v>7990</v>
      </c>
      <c r="EF322" s="270">
        <v>0</v>
      </c>
      <c r="EG322" s="270">
        <v>3250</v>
      </c>
      <c r="EH322" s="270">
        <v>0</v>
      </c>
      <c r="EI322" s="270">
        <v>0</v>
      </c>
      <c r="EJ322" s="270">
        <v>0</v>
      </c>
      <c r="EK322" s="270">
        <v>0</v>
      </c>
      <c r="EL322" s="270">
        <v>7030</v>
      </c>
      <c r="EM322" s="270">
        <v>3965</v>
      </c>
      <c r="EN322" s="270">
        <v>810</v>
      </c>
      <c r="EO322" s="270">
        <v>0</v>
      </c>
      <c r="EP322" s="270">
        <v>0</v>
      </c>
      <c r="EQ322" s="270">
        <v>0</v>
      </c>
      <c r="ER322" s="270">
        <v>0</v>
      </c>
      <c r="ES322" s="270">
        <v>0</v>
      </c>
      <c r="ET322" s="270">
        <v>0</v>
      </c>
      <c r="EU322" s="270">
        <v>0</v>
      </c>
      <c r="EV322" s="270">
        <v>0</v>
      </c>
      <c r="EW322" s="270">
        <v>6120</v>
      </c>
      <c r="EX322" s="270">
        <v>0</v>
      </c>
      <c r="EY322" s="270">
        <v>0</v>
      </c>
      <c r="EZ322" s="270">
        <v>0</v>
      </c>
      <c r="FA322" s="270">
        <v>0</v>
      </c>
      <c r="FB322" s="270">
        <v>0</v>
      </c>
      <c r="FC322" s="270">
        <v>0</v>
      </c>
      <c r="FD322" s="270">
        <v>0</v>
      </c>
      <c r="FE322" s="270">
        <v>0</v>
      </c>
      <c r="FF322" s="270">
        <v>0</v>
      </c>
      <c r="FG322" s="270"/>
      <c r="FH322" s="270">
        <v>0</v>
      </c>
      <c r="FI322" s="270"/>
      <c r="FJ322" s="270">
        <v>0</v>
      </c>
      <c r="FK322" s="270">
        <v>0</v>
      </c>
      <c r="FL322" s="270">
        <v>0</v>
      </c>
      <c r="FM322" s="270">
        <v>0</v>
      </c>
      <c r="FN322" s="270">
        <v>0</v>
      </c>
      <c r="FO322" s="351">
        <v>72210</v>
      </c>
      <c r="FP322" s="351">
        <v>9740</v>
      </c>
      <c r="FQ322" s="351">
        <v>28070</v>
      </c>
      <c r="FR322" s="13"/>
      <c r="FS322" s="270"/>
      <c r="FT322" s="270"/>
      <c r="FU322" s="270"/>
      <c r="FV322" s="270"/>
      <c r="FW322" s="270"/>
      <c r="FX322" s="270"/>
      <c r="FY322" s="270"/>
      <c r="FZ322" s="270"/>
      <c r="GA322" s="270"/>
      <c r="GB322" s="270"/>
      <c r="GC322" s="270"/>
      <c r="GD322" s="270"/>
      <c r="GE322" s="270"/>
      <c r="GF322" s="270"/>
      <c r="GG322" s="270"/>
      <c r="GH322" s="270"/>
      <c r="GI322" s="270"/>
      <c r="GJ322" s="270"/>
      <c r="GK322" s="270"/>
      <c r="GL322" s="270"/>
      <c r="GM322" s="270"/>
      <c r="GN322" s="270"/>
      <c r="GO322" s="270"/>
      <c r="GP322" s="270"/>
      <c r="GQ322" s="270"/>
      <c r="GR322" s="270"/>
      <c r="GS322" s="270"/>
      <c r="GT322" s="270"/>
      <c r="GU322" s="270"/>
      <c r="GV322" s="270"/>
      <c r="GW322" s="270"/>
      <c r="GX322" s="270"/>
      <c r="GY322" s="270"/>
      <c r="GZ322" s="270"/>
      <c r="HA322" s="270"/>
      <c r="HB322" s="270"/>
      <c r="HC322" s="270"/>
      <c r="HD322" s="270"/>
      <c r="HE322" s="270"/>
      <c r="HF322" s="270"/>
      <c r="HG322" s="270"/>
      <c r="HH322" s="270"/>
      <c r="HI322" s="270"/>
      <c r="HJ322" s="270"/>
      <c r="HK322" s="270"/>
      <c r="HL322" s="270"/>
      <c r="HM322" s="270"/>
      <c r="HN322" s="270"/>
      <c r="HO322" s="270"/>
      <c r="HP322" s="270"/>
      <c r="HQ322" s="270"/>
      <c r="HR322" s="270"/>
      <c r="HS322" s="270"/>
      <c r="HT322" s="270"/>
      <c r="HU322" s="270"/>
      <c r="HV322" s="270"/>
      <c r="HW322" s="270"/>
      <c r="HX322" s="270"/>
      <c r="HY322" s="270"/>
      <c r="HZ322" s="270"/>
      <c r="IA322" s="270"/>
      <c r="IB322" s="270"/>
      <c r="IC322" s="270"/>
      <c r="ID322" s="270"/>
      <c r="IE322" s="270"/>
      <c r="IF322" s="270"/>
      <c r="IG322" s="270"/>
      <c r="IH322" s="270"/>
    </row>
    <row r="323" spans="1:242" ht="12.75" customHeight="1" x14ac:dyDescent="0.2">
      <c r="A323" s="374" t="s">
        <v>376</v>
      </c>
      <c r="B323" s="270">
        <v>65580</v>
      </c>
      <c r="C323" s="270">
        <v>54260</v>
      </c>
      <c r="D323" s="270">
        <v>25520</v>
      </c>
      <c r="E323" s="270">
        <v>28740</v>
      </c>
      <c r="F323" s="270">
        <v>21610</v>
      </c>
      <c r="G323" s="270">
        <v>4600</v>
      </c>
      <c r="H323" s="270">
        <v>24050</v>
      </c>
      <c r="I323" s="270">
        <v>39585</v>
      </c>
      <c r="J323" s="270">
        <v>25990</v>
      </c>
      <c r="K323" s="270">
        <v>111430</v>
      </c>
      <c r="L323" s="270">
        <v>57.738991159999998</v>
      </c>
      <c r="M323" s="270">
        <v>28</v>
      </c>
      <c r="N323" s="270">
        <v>12065</v>
      </c>
      <c r="O323" s="270">
        <v>4915</v>
      </c>
      <c r="P323" s="270">
        <v>1925</v>
      </c>
      <c r="Q323" s="270">
        <v>2460</v>
      </c>
      <c r="R323" s="270">
        <v>1385</v>
      </c>
      <c r="S323" s="270">
        <v>580</v>
      </c>
      <c r="T323" s="270">
        <v>75</v>
      </c>
      <c r="U323" s="270" t="s">
        <v>1676</v>
      </c>
      <c r="V323" s="270">
        <v>3.820752535</v>
      </c>
      <c r="W323" s="270">
        <v>1</v>
      </c>
      <c r="X323" s="270">
        <v>60.029859639999998</v>
      </c>
      <c r="Y323" s="270">
        <v>4965</v>
      </c>
      <c r="Z323" s="270">
        <v>4665</v>
      </c>
      <c r="AA323" s="270">
        <v>5570</v>
      </c>
      <c r="AB323" s="270">
        <v>9795</v>
      </c>
      <c r="AC323" s="270">
        <v>17435</v>
      </c>
      <c r="AD323" s="270">
        <v>19205</v>
      </c>
      <c r="AE323" s="270">
        <v>3265</v>
      </c>
      <c r="AF323" s="270">
        <v>390</v>
      </c>
      <c r="AG323" s="270">
        <v>405</v>
      </c>
      <c r="AH323" s="270">
        <v>4685</v>
      </c>
      <c r="AI323" s="270">
        <v>290</v>
      </c>
      <c r="AJ323" s="270">
        <v>1285</v>
      </c>
      <c r="AK323" s="270">
        <v>1375</v>
      </c>
      <c r="AL323" s="270">
        <v>3375</v>
      </c>
      <c r="AM323" s="270">
        <v>5280</v>
      </c>
      <c r="AN323" s="270">
        <v>595</v>
      </c>
      <c r="AO323" s="270">
        <v>1620</v>
      </c>
      <c r="AP323" s="270">
        <v>800</v>
      </c>
      <c r="AQ323" s="270">
        <v>4560</v>
      </c>
      <c r="AR323" s="270">
        <v>255</v>
      </c>
      <c r="AS323" s="270">
        <v>155</v>
      </c>
      <c r="AT323" s="270">
        <v>750</v>
      </c>
      <c r="AU323" s="270">
        <v>1490</v>
      </c>
      <c r="AV323" s="270">
        <v>1415</v>
      </c>
      <c r="AW323" s="270">
        <v>1100</v>
      </c>
      <c r="AX323" s="270">
        <v>4745</v>
      </c>
      <c r="AY323" s="270">
        <v>115</v>
      </c>
      <c r="AZ323" s="270">
        <v>2815</v>
      </c>
      <c r="BA323" s="270">
        <v>2285</v>
      </c>
      <c r="BB323" s="270">
        <v>25805</v>
      </c>
      <c r="BC323" s="270">
        <v>1235</v>
      </c>
      <c r="BD323" s="270">
        <v>4105</v>
      </c>
      <c r="BE323" s="270">
        <v>1465</v>
      </c>
      <c r="BF323" s="270">
        <v>900</v>
      </c>
      <c r="BG323" s="270">
        <v>345</v>
      </c>
      <c r="BH323" s="270">
        <v>955</v>
      </c>
      <c r="BI323" s="270">
        <v>4815</v>
      </c>
      <c r="BJ323" s="270">
        <v>285</v>
      </c>
      <c r="BK323" s="270">
        <v>3325</v>
      </c>
      <c r="BL323" s="270">
        <v>3530</v>
      </c>
      <c r="BM323" s="270">
        <v>7725</v>
      </c>
      <c r="BN323" s="270">
        <v>990</v>
      </c>
      <c r="BO323" s="270">
        <v>3130</v>
      </c>
      <c r="BP323" s="270">
        <v>4205</v>
      </c>
      <c r="BQ323" s="270">
        <v>2485</v>
      </c>
      <c r="BR323" s="270">
        <v>455</v>
      </c>
      <c r="BS323" s="270">
        <v>130</v>
      </c>
      <c r="BT323" s="270">
        <v>6290</v>
      </c>
      <c r="BU323" s="270">
        <v>4245</v>
      </c>
      <c r="BV323" s="270">
        <v>10</v>
      </c>
      <c r="BW323" s="270">
        <v>3630</v>
      </c>
      <c r="BX323" s="270">
        <v>225</v>
      </c>
      <c r="BY323" s="270">
        <v>3060</v>
      </c>
      <c r="BZ323" s="270">
        <v>525</v>
      </c>
      <c r="CA323" s="270">
        <v>45</v>
      </c>
      <c r="CB323" s="270" t="s">
        <v>1676</v>
      </c>
      <c r="CC323" s="270" t="s">
        <v>1676</v>
      </c>
      <c r="CD323" s="270">
        <v>1185</v>
      </c>
      <c r="CE323" s="270">
        <v>35</v>
      </c>
      <c r="CF323" s="270">
        <v>140</v>
      </c>
      <c r="CG323" s="270">
        <v>49040</v>
      </c>
      <c r="CH323" s="270">
        <v>0</v>
      </c>
      <c r="CI323" s="270">
        <v>9230</v>
      </c>
      <c r="CJ323" s="270">
        <v>4870</v>
      </c>
      <c r="CK323" s="270">
        <v>5110</v>
      </c>
      <c r="CL323" s="270">
        <v>1425</v>
      </c>
      <c r="CM323" s="270">
        <v>4770</v>
      </c>
      <c r="CN323" s="270">
        <v>1870</v>
      </c>
      <c r="CO323" s="270">
        <v>0</v>
      </c>
      <c r="CP323" s="270">
        <v>0</v>
      </c>
      <c r="CQ323" s="270">
        <v>0</v>
      </c>
      <c r="CR323" s="270">
        <v>0</v>
      </c>
      <c r="CS323" s="270">
        <v>0</v>
      </c>
      <c r="CT323" s="270">
        <v>0</v>
      </c>
      <c r="CU323" s="270"/>
      <c r="CV323" s="270">
        <v>0</v>
      </c>
      <c r="CW323" s="270">
        <v>0</v>
      </c>
      <c r="CX323" s="270">
        <v>0</v>
      </c>
      <c r="CY323" s="270">
        <v>0</v>
      </c>
      <c r="CZ323" s="270">
        <v>45</v>
      </c>
      <c r="DA323" s="270">
        <v>3075</v>
      </c>
      <c r="DB323" s="270">
        <v>15</v>
      </c>
      <c r="DC323" s="270">
        <v>0</v>
      </c>
      <c r="DD323" s="270">
        <v>0</v>
      </c>
      <c r="DE323" s="270">
        <v>10275</v>
      </c>
      <c r="DF323" s="270">
        <v>5670</v>
      </c>
      <c r="DG323" s="270">
        <v>0</v>
      </c>
      <c r="DH323" s="270">
        <v>980</v>
      </c>
      <c r="DI323" s="270">
        <v>0</v>
      </c>
      <c r="DJ323" s="270">
        <v>0</v>
      </c>
      <c r="DK323" s="270">
        <v>0</v>
      </c>
      <c r="DL323" s="270" t="s">
        <v>1676</v>
      </c>
      <c r="DM323" s="270">
        <v>0</v>
      </c>
      <c r="DN323" s="270">
        <v>0</v>
      </c>
      <c r="DO323" s="270">
        <v>0</v>
      </c>
      <c r="DP323" s="270">
        <v>3130</v>
      </c>
      <c r="DQ323" s="270">
        <v>0</v>
      </c>
      <c r="DR323" s="270"/>
      <c r="DS323" s="270">
        <v>0</v>
      </c>
      <c r="DT323" s="270">
        <v>470</v>
      </c>
      <c r="DU323" s="270">
        <v>1480</v>
      </c>
      <c r="DV323" s="270">
        <v>0</v>
      </c>
      <c r="DW323" s="270">
        <v>0</v>
      </c>
      <c r="DX323" s="270">
        <v>0</v>
      </c>
      <c r="DY323" s="270">
        <v>1140</v>
      </c>
      <c r="DZ323" s="270" t="s">
        <v>1676</v>
      </c>
      <c r="EA323" s="270">
        <v>0</v>
      </c>
      <c r="EB323" s="270">
        <v>10</v>
      </c>
      <c r="EC323" s="270">
        <v>0</v>
      </c>
      <c r="ED323" s="270">
        <v>240</v>
      </c>
      <c r="EE323" s="270">
        <v>3555</v>
      </c>
      <c r="EF323" s="270" t="s">
        <v>1676</v>
      </c>
      <c r="EG323" s="270">
        <v>2445</v>
      </c>
      <c r="EH323" s="270">
        <v>0</v>
      </c>
      <c r="EI323" s="270">
        <v>0</v>
      </c>
      <c r="EJ323" s="270">
        <v>0</v>
      </c>
      <c r="EK323" s="270">
        <v>0</v>
      </c>
      <c r="EL323" s="270">
        <v>1690</v>
      </c>
      <c r="EM323" s="270">
        <v>1370</v>
      </c>
      <c r="EN323" s="270">
        <v>1785</v>
      </c>
      <c r="EO323" s="270">
        <v>0</v>
      </c>
      <c r="EP323" s="270">
        <v>0</v>
      </c>
      <c r="EQ323" s="270">
        <v>0</v>
      </c>
      <c r="ER323" s="270">
        <v>0</v>
      </c>
      <c r="ES323" s="270">
        <v>0</v>
      </c>
      <c r="ET323" s="270">
        <v>0</v>
      </c>
      <c r="EU323" s="270">
        <v>0</v>
      </c>
      <c r="EV323" s="270">
        <v>0</v>
      </c>
      <c r="EW323" s="270">
        <v>245</v>
      </c>
      <c r="EX323" s="270">
        <v>680</v>
      </c>
      <c r="EY323" s="270">
        <v>0</v>
      </c>
      <c r="EZ323" s="270">
        <v>0</v>
      </c>
      <c r="FA323" s="270">
        <v>0</v>
      </c>
      <c r="FB323" s="270">
        <v>0</v>
      </c>
      <c r="FC323" s="270">
        <v>0</v>
      </c>
      <c r="FD323" s="270">
        <v>0</v>
      </c>
      <c r="FE323" s="270">
        <v>0</v>
      </c>
      <c r="FF323" s="270">
        <v>0</v>
      </c>
      <c r="FG323" s="270"/>
      <c r="FH323" s="270">
        <v>0</v>
      </c>
      <c r="FI323" s="270"/>
      <c r="FJ323" s="270">
        <v>0</v>
      </c>
      <c r="FK323" s="270">
        <v>0</v>
      </c>
      <c r="FL323" s="270">
        <v>0</v>
      </c>
      <c r="FM323" s="270">
        <v>0</v>
      </c>
      <c r="FN323" s="270">
        <v>0</v>
      </c>
      <c r="FO323" s="351">
        <v>39770</v>
      </c>
      <c r="FP323" s="351">
        <v>4000</v>
      </c>
      <c r="FQ323" s="351">
        <v>23415</v>
      </c>
      <c r="FR323" s="13"/>
      <c r="FS323" s="270"/>
      <c r="FT323" s="270"/>
      <c r="FU323" s="270"/>
      <c r="FV323" s="270"/>
      <c r="FW323" s="270"/>
      <c r="FX323" s="270"/>
      <c r="FY323" s="270"/>
      <c r="FZ323" s="270"/>
      <c r="GA323" s="270"/>
      <c r="GB323" s="270"/>
      <c r="GC323" s="270"/>
      <c r="GD323" s="270"/>
      <c r="GE323" s="270"/>
      <c r="GF323" s="270"/>
      <c r="GG323" s="270"/>
      <c r="GH323" s="270"/>
      <c r="GI323" s="270"/>
      <c r="GJ323" s="270"/>
      <c r="GK323" s="270"/>
      <c r="GL323" s="270"/>
      <c r="GM323" s="270"/>
      <c r="GN323" s="270"/>
      <c r="GO323" s="270"/>
      <c r="GP323" s="270"/>
      <c r="GQ323" s="270"/>
      <c r="GR323" s="270"/>
      <c r="GS323" s="270"/>
      <c r="GT323" s="270"/>
      <c r="GU323" s="270"/>
      <c r="GV323" s="270"/>
      <c r="GW323" s="270"/>
      <c r="GX323" s="270"/>
      <c r="GY323" s="270"/>
      <c r="GZ323" s="270"/>
      <c r="HA323" s="270"/>
      <c r="HB323" s="270"/>
      <c r="HC323" s="270"/>
      <c r="HD323" s="270"/>
      <c r="HE323" s="270"/>
      <c r="HF323" s="270"/>
      <c r="HG323" s="270"/>
      <c r="HH323" s="270"/>
      <c r="HI323" s="270"/>
      <c r="HJ323" s="270"/>
      <c r="HK323" s="270"/>
      <c r="HL323" s="270"/>
      <c r="HM323" s="270"/>
      <c r="HN323" s="270"/>
      <c r="HO323" s="270"/>
      <c r="HP323" s="270"/>
      <c r="HQ323" s="270"/>
      <c r="HR323" s="270"/>
      <c r="HS323" s="270"/>
      <c r="HT323" s="270"/>
      <c r="HU323" s="270"/>
      <c r="HV323" s="270"/>
      <c r="HW323" s="270"/>
      <c r="HX323" s="270"/>
      <c r="HY323" s="270"/>
      <c r="HZ323" s="270"/>
      <c r="IA323" s="270"/>
      <c r="IB323" s="270"/>
      <c r="IC323" s="270"/>
      <c r="ID323" s="270"/>
      <c r="IE323" s="270"/>
      <c r="IF323" s="270"/>
      <c r="IG323" s="270"/>
      <c r="IH323" s="270"/>
    </row>
    <row r="324" spans="1:242" ht="12.75" customHeight="1" x14ac:dyDescent="0.2">
      <c r="A324" s="374" t="s">
        <v>377</v>
      </c>
      <c r="B324" s="270">
        <v>90830</v>
      </c>
      <c r="C324" s="270">
        <v>73155</v>
      </c>
      <c r="D324" s="270">
        <v>28820</v>
      </c>
      <c r="E324" s="270">
        <v>44335</v>
      </c>
      <c r="F324" s="270">
        <v>37165</v>
      </c>
      <c r="G324" s="270">
        <v>7620</v>
      </c>
      <c r="H324" s="270">
        <v>17625</v>
      </c>
      <c r="I324" s="270">
        <v>69310</v>
      </c>
      <c r="J324" s="270">
        <v>21520</v>
      </c>
      <c r="K324" s="270">
        <v>191755</v>
      </c>
      <c r="L324" s="270">
        <v>51.666863030000002</v>
      </c>
      <c r="M324" s="270">
        <v>33</v>
      </c>
      <c r="N324" s="270">
        <v>7850</v>
      </c>
      <c r="O324" s="270">
        <v>4460</v>
      </c>
      <c r="P324" s="270">
        <v>1890</v>
      </c>
      <c r="Q324" s="270">
        <v>2245</v>
      </c>
      <c r="R324" s="270">
        <v>415</v>
      </c>
      <c r="S324" s="270">
        <v>45</v>
      </c>
      <c r="T324" s="270">
        <v>20</v>
      </c>
      <c r="U324" s="270">
        <v>40</v>
      </c>
      <c r="V324" s="270">
        <v>3.7561326749999999</v>
      </c>
      <c r="W324" s="270">
        <v>1</v>
      </c>
      <c r="X324" s="270">
        <v>52.62348901</v>
      </c>
      <c r="Y324" s="270">
        <v>7650</v>
      </c>
      <c r="Z324" s="270">
        <v>13035</v>
      </c>
      <c r="AA324" s="270">
        <v>14025</v>
      </c>
      <c r="AB324" s="270">
        <v>14130</v>
      </c>
      <c r="AC324" s="270">
        <v>17465</v>
      </c>
      <c r="AD324" s="270">
        <v>20605</v>
      </c>
      <c r="AE324" s="270">
        <v>3430</v>
      </c>
      <c r="AF324" s="270">
        <v>1005</v>
      </c>
      <c r="AG324" s="270">
        <v>435</v>
      </c>
      <c r="AH324" s="270">
        <v>700</v>
      </c>
      <c r="AI324" s="270">
        <v>355</v>
      </c>
      <c r="AJ324" s="270">
        <v>1175</v>
      </c>
      <c r="AK324" s="270">
        <v>560</v>
      </c>
      <c r="AL324" s="270">
        <v>3530</v>
      </c>
      <c r="AM324" s="270">
        <v>4705</v>
      </c>
      <c r="AN324" s="270">
        <v>675</v>
      </c>
      <c r="AO324" s="270">
        <v>870</v>
      </c>
      <c r="AP324" s="270">
        <v>390</v>
      </c>
      <c r="AQ324" s="270">
        <v>2245</v>
      </c>
      <c r="AR324" s="270">
        <v>275</v>
      </c>
      <c r="AS324" s="270">
        <v>205</v>
      </c>
      <c r="AT324" s="270">
        <v>1220</v>
      </c>
      <c r="AU324" s="270">
        <v>4460</v>
      </c>
      <c r="AV324" s="270">
        <v>2095</v>
      </c>
      <c r="AW324" s="270">
        <v>1615</v>
      </c>
      <c r="AX324" s="270">
        <v>5940</v>
      </c>
      <c r="AY324" s="270">
        <v>500</v>
      </c>
      <c r="AZ324" s="270">
        <v>2990</v>
      </c>
      <c r="BA324" s="270">
        <v>5245</v>
      </c>
      <c r="BB324" s="270">
        <v>49635</v>
      </c>
      <c r="BC324" s="270">
        <v>2150</v>
      </c>
      <c r="BD324" s="270">
        <v>3940</v>
      </c>
      <c r="BE324" s="270">
        <v>1680</v>
      </c>
      <c r="BF324" s="270">
        <v>1965</v>
      </c>
      <c r="BG324" s="270">
        <v>640</v>
      </c>
      <c r="BH324" s="270">
        <v>740</v>
      </c>
      <c r="BI324" s="270">
        <v>735</v>
      </c>
      <c r="BJ324" s="270">
        <v>330</v>
      </c>
      <c r="BK324" s="270">
        <v>3640</v>
      </c>
      <c r="BL324" s="270">
        <v>5820</v>
      </c>
      <c r="BM324" s="270">
        <v>9585</v>
      </c>
      <c r="BN324" s="270">
        <v>2255</v>
      </c>
      <c r="BO324" s="270">
        <v>5510</v>
      </c>
      <c r="BP324" s="270">
        <v>4065</v>
      </c>
      <c r="BQ324" s="270">
        <v>10830</v>
      </c>
      <c r="BR324" s="270">
        <v>1225</v>
      </c>
      <c r="BS324" s="270">
        <v>135</v>
      </c>
      <c r="BT324" s="270">
        <v>9480</v>
      </c>
      <c r="BU324" s="270">
        <v>3765</v>
      </c>
      <c r="BV324" s="270">
        <v>110</v>
      </c>
      <c r="BW324" s="270">
        <v>4555</v>
      </c>
      <c r="BX324" s="270">
        <v>225</v>
      </c>
      <c r="BY324" s="270">
        <v>2975</v>
      </c>
      <c r="BZ324" s="270">
        <v>470</v>
      </c>
      <c r="CA324" s="270">
        <v>75</v>
      </c>
      <c r="CB324" s="270" t="s">
        <v>1676</v>
      </c>
      <c r="CC324" s="270">
        <v>0</v>
      </c>
      <c r="CD324" s="270">
        <v>1630</v>
      </c>
      <c r="CE324" s="270">
        <v>55</v>
      </c>
      <c r="CF324" s="270">
        <v>200</v>
      </c>
      <c r="CG324" s="270">
        <v>67520</v>
      </c>
      <c r="CH324" s="270">
        <v>0</v>
      </c>
      <c r="CI324" s="270">
        <v>8805</v>
      </c>
      <c r="CJ324" s="270">
        <v>2150</v>
      </c>
      <c r="CK324" s="270">
        <v>5070</v>
      </c>
      <c r="CL324" s="270">
        <v>1275</v>
      </c>
      <c r="CM324" s="270">
        <v>700</v>
      </c>
      <c r="CN324" s="270">
        <v>295</v>
      </c>
      <c r="CO324" s="270">
        <v>0</v>
      </c>
      <c r="CP324" s="270">
        <v>0</v>
      </c>
      <c r="CQ324" s="270">
        <v>0</v>
      </c>
      <c r="CR324" s="270">
        <v>0</v>
      </c>
      <c r="CS324" s="270">
        <v>0</v>
      </c>
      <c r="CT324" s="270">
        <v>0</v>
      </c>
      <c r="CU324" s="270"/>
      <c r="CV324" s="270">
        <v>0</v>
      </c>
      <c r="CW324" s="270">
        <v>0</v>
      </c>
      <c r="CX324" s="270">
        <v>0</v>
      </c>
      <c r="CY324" s="270" t="s">
        <v>1676</v>
      </c>
      <c r="CZ324" s="270">
        <v>0</v>
      </c>
      <c r="DA324" s="270">
        <v>80</v>
      </c>
      <c r="DB324" s="270">
        <v>595</v>
      </c>
      <c r="DC324" s="270">
        <v>0</v>
      </c>
      <c r="DD324" s="270">
        <v>0</v>
      </c>
      <c r="DE324" s="270">
        <v>16265</v>
      </c>
      <c r="DF324" s="270">
        <v>5340</v>
      </c>
      <c r="DG324" s="270">
        <v>1155</v>
      </c>
      <c r="DH324" s="270">
        <v>1610</v>
      </c>
      <c r="DI324" s="270">
        <v>0</v>
      </c>
      <c r="DJ324" s="270">
        <v>0</v>
      </c>
      <c r="DK324" s="270">
        <v>0</v>
      </c>
      <c r="DL324" s="270">
        <v>0</v>
      </c>
      <c r="DM324" s="270">
        <v>0</v>
      </c>
      <c r="DN324" s="270">
        <v>10</v>
      </c>
      <c r="DO324" s="270" t="s">
        <v>1676</v>
      </c>
      <c r="DP324" s="270">
        <v>3405</v>
      </c>
      <c r="DQ324" s="270">
        <v>0</v>
      </c>
      <c r="DR324" s="270"/>
      <c r="DS324" s="270">
        <v>10225</v>
      </c>
      <c r="DT324" s="270">
        <v>1615</v>
      </c>
      <c r="DU324" s="270">
        <v>1210</v>
      </c>
      <c r="DV324" s="270">
        <v>0</v>
      </c>
      <c r="DW324" s="270">
        <v>0</v>
      </c>
      <c r="DX324" s="270">
        <v>0</v>
      </c>
      <c r="DY324" s="270">
        <v>0</v>
      </c>
      <c r="DZ324" s="270">
        <v>350</v>
      </c>
      <c r="EA324" s="270">
        <v>0</v>
      </c>
      <c r="EB324" s="270" t="s">
        <v>1676</v>
      </c>
      <c r="EC324" s="270">
        <v>0</v>
      </c>
      <c r="ED324" s="270">
        <v>1005</v>
      </c>
      <c r="EE324" s="270">
        <v>6925</v>
      </c>
      <c r="EF324" s="270">
        <v>0</v>
      </c>
      <c r="EG324" s="270">
        <v>3575</v>
      </c>
      <c r="EH324" s="270">
        <v>0</v>
      </c>
      <c r="EI324" s="270">
        <v>0</v>
      </c>
      <c r="EJ324" s="270">
        <v>0</v>
      </c>
      <c r="EK324" s="270">
        <v>0</v>
      </c>
      <c r="EL324" s="270">
        <v>5950</v>
      </c>
      <c r="EM324" s="270">
        <v>7060</v>
      </c>
      <c r="EN324" s="270" t="s">
        <v>1676</v>
      </c>
      <c r="EO324" s="270">
        <v>0</v>
      </c>
      <c r="EP324" s="270">
        <v>0</v>
      </c>
      <c r="EQ324" s="270">
        <v>0</v>
      </c>
      <c r="ER324" s="270">
        <v>0</v>
      </c>
      <c r="ES324" s="270">
        <v>0</v>
      </c>
      <c r="ET324" s="270">
        <v>0</v>
      </c>
      <c r="EU324" s="270">
        <v>0</v>
      </c>
      <c r="EV324" s="270">
        <v>0</v>
      </c>
      <c r="EW324" s="270">
        <v>35</v>
      </c>
      <c r="EX324" s="270">
        <v>0</v>
      </c>
      <c r="EY324" s="270">
        <v>0</v>
      </c>
      <c r="EZ324" s="270">
        <v>0</v>
      </c>
      <c r="FA324" s="270" t="s">
        <v>1676</v>
      </c>
      <c r="FB324" s="270">
        <v>0</v>
      </c>
      <c r="FC324" s="270">
        <v>0</v>
      </c>
      <c r="FD324" s="270">
        <v>0</v>
      </c>
      <c r="FE324" s="270">
        <v>0</v>
      </c>
      <c r="FF324" s="270">
        <v>0</v>
      </c>
      <c r="FG324" s="270"/>
      <c r="FH324" s="270" t="s">
        <v>1676</v>
      </c>
      <c r="FI324" s="270"/>
      <c r="FJ324" s="270">
        <v>0</v>
      </c>
      <c r="FK324" s="270">
        <v>0</v>
      </c>
      <c r="FL324" s="270">
        <v>0</v>
      </c>
      <c r="FM324" s="270">
        <v>2800</v>
      </c>
      <c r="FN324" s="270">
        <v>3325</v>
      </c>
      <c r="FO324" s="351">
        <v>41190</v>
      </c>
      <c r="FP324" s="351">
        <v>10740</v>
      </c>
      <c r="FQ324" s="351">
        <v>16975</v>
      </c>
      <c r="FR324" s="13"/>
      <c r="FS324" s="270"/>
      <c r="FT324" s="270"/>
      <c r="FU324" s="270"/>
      <c r="FV324" s="270"/>
      <c r="FW324" s="270"/>
      <c r="FX324" s="270"/>
      <c r="FY324" s="270"/>
      <c r="FZ324" s="270"/>
      <c r="GA324" s="270"/>
      <c r="GB324" s="270"/>
      <c r="GC324" s="270"/>
      <c r="GD324" s="270"/>
      <c r="GE324" s="270"/>
      <c r="GF324" s="270"/>
      <c r="GG324" s="270"/>
      <c r="GH324" s="270"/>
      <c r="GI324" s="270"/>
      <c r="GJ324" s="270"/>
      <c r="GK324" s="270"/>
      <c r="GL324" s="270"/>
      <c r="GM324" s="270"/>
      <c r="GN324" s="270"/>
      <c r="GO324" s="270"/>
      <c r="GP324" s="270"/>
      <c r="GQ324" s="270"/>
      <c r="GR324" s="270"/>
      <c r="GS324" s="270"/>
      <c r="GT324" s="270"/>
      <c r="GU324" s="270"/>
      <c r="GV324" s="270"/>
      <c r="GW324" s="270"/>
      <c r="GX324" s="270"/>
      <c r="GY324" s="270"/>
      <c r="GZ324" s="270"/>
      <c r="HA324" s="270"/>
      <c r="HB324" s="270"/>
      <c r="HC324" s="270"/>
      <c r="HD324" s="270"/>
      <c r="HE324" s="270"/>
      <c r="HF324" s="270"/>
      <c r="HG324" s="270"/>
      <c r="HH324" s="270"/>
      <c r="HI324" s="270"/>
      <c r="HJ324" s="270"/>
      <c r="HK324" s="270"/>
      <c r="HL324" s="270"/>
      <c r="HM324" s="270"/>
      <c r="HN324" s="270"/>
      <c r="HO324" s="270"/>
      <c r="HP324" s="270"/>
      <c r="HQ324" s="270"/>
      <c r="HR324" s="270"/>
      <c r="HS324" s="270"/>
      <c r="HT324" s="270"/>
      <c r="HU324" s="270"/>
      <c r="HV324" s="270"/>
      <c r="HW324" s="270"/>
      <c r="HX324" s="270"/>
      <c r="HY324" s="270"/>
      <c r="HZ324" s="270"/>
      <c r="IA324" s="270"/>
      <c r="IB324" s="270"/>
      <c r="IC324" s="270"/>
      <c r="ID324" s="270"/>
      <c r="IE324" s="270"/>
      <c r="IF324" s="270"/>
      <c r="IG324" s="270"/>
      <c r="IH324" s="270"/>
    </row>
    <row r="325" spans="1:242" ht="12.75" customHeight="1" x14ac:dyDescent="0.2">
      <c r="A325" s="374" t="s">
        <v>378</v>
      </c>
      <c r="B325" s="270">
        <v>146595</v>
      </c>
      <c r="C325" s="270">
        <v>107810</v>
      </c>
      <c r="D325" s="270">
        <v>46645</v>
      </c>
      <c r="E325" s="270">
        <v>61165</v>
      </c>
      <c r="F325" s="270">
        <v>46150</v>
      </c>
      <c r="G325" s="270">
        <v>10085</v>
      </c>
      <c r="H325" s="270">
        <v>40480</v>
      </c>
      <c r="I325" s="270">
        <v>102685</v>
      </c>
      <c r="J325" s="270">
        <v>43915</v>
      </c>
      <c r="K325" s="270">
        <v>314080</v>
      </c>
      <c r="L325" s="270">
        <v>51.090923160000003</v>
      </c>
      <c r="M325" s="270">
        <v>22</v>
      </c>
      <c r="N325" s="270">
        <v>22355</v>
      </c>
      <c r="O325" s="270">
        <v>6465</v>
      </c>
      <c r="P325" s="270">
        <v>3100</v>
      </c>
      <c r="Q325" s="270">
        <v>4645</v>
      </c>
      <c r="R325" s="270">
        <v>1520</v>
      </c>
      <c r="S325" s="270">
        <v>495</v>
      </c>
      <c r="T325" s="270">
        <v>110</v>
      </c>
      <c r="U325" s="270">
        <v>70</v>
      </c>
      <c r="V325" s="270">
        <v>4.6547937450000001</v>
      </c>
      <c r="W325" s="270">
        <v>1</v>
      </c>
      <c r="X325" s="270">
        <v>57.28203757</v>
      </c>
      <c r="Y325" s="270">
        <v>10060</v>
      </c>
      <c r="Z325" s="270">
        <v>13910</v>
      </c>
      <c r="AA325" s="270">
        <v>17880</v>
      </c>
      <c r="AB325" s="270">
        <v>24805</v>
      </c>
      <c r="AC325" s="270">
        <v>35970</v>
      </c>
      <c r="AD325" s="270">
        <v>36615</v>
      </c>
      <c r="AE325" s="270">
        <v>6755</v>
      </c>
      <c r="AF325" s="270">
        <v>1195</v>
      </c>
      <c r="AG325" s="270">
        <v>595</v>
      </c>
      <c r="AH325" s="270">
        <v>2500</v>
      </c>
      <c r="AI325" s="270">
        <v>560</v>
      </c>
      <c r="AJ325" s="270">
        <v>2415</v>
      </c>
      <c r="AK325" s="270">
        <v>985</v>
      </c>
      <c r="AL325" s="270">
        <v>7660</v>
      </c>
      <c r="AM325" s="270">
        <v>8385</v>
      </c>
      <c r="AN325" s="270">
        <v>1175</v>
      </c>
      <c r="AO325" s="270">
        <v>925</v>
      </c>
      <c r="AP325" s="270">
        <v>900</v>
      </c>
      <c r="AQ325" s="270">
        <v>7060</v>
      </c>
      <c r="AR325" s="270">
        <v>445</v>
      </c>
      <c r="AS325" s="270">
        <v>190</v>
      </c>
      <c r="AT325" s="270">
        <v>1460</v>
      </c>
      <c r="AU325" s="270">
        <v>3045</v>
      </c>
      <c r="AV325" s="270">
        <v>4935</v>
      </c>
      <c r="AW325" s="270">
        <v>2285</v>
      </c>
      <c r="AX325" s="270">
        <v>12750</v>
      </c>
      <c r="AY325" s="270">
        <v>250</v>
      </c>
      <c r="AZ325" s="270">
        <v>4305</v>
      </c>
      <c r="BA325" s="270">
        <v>9935</v>
      </c>
      <c r="BB325" s="270">
        <v>72645</v>
      </c>
      <c r="BC325" s="270">
        <v>3080</v>
      </c>
      <c r="BD325" s="270">
        <v>10790</v>
      </c>
      <c r="BE325" s="270">
        <v>2390</v>
      </c>
      <c r="BF325" s="270">
        <v>3350</v>
      </c>
      <c r="BG325" s="270">
        <v>1360</v>
      </c>
      <c r="BH325" s="270">
        <v>1460</v>
      </c>
      <c r="BI325" s="270">
        <v>2725</v>
      </c>
      <c r="BJ325" s="270">
        <v>575</v>
      </c>
      <c r="BK325" s="270">
        <v>5440</v>
      </c>
      <c r="BL325" s="270">
        <v>9130</v>
      </c>
      <c r="BM325" s="270">
        <v>16025</v>
      </c>
      <c r="BN325" s="270">
        <v>3485</v>
      </c>
      <c r="BO325" s="270">
        <v>5690</v>
      </c>
      <c r="BP325" s="270">
        <v>7710</v>
      </c>
      <c r="BQ325" s="270">
        <v>8230</v>
      </c>
      <c r="BR325" s="270">
        <v>2145</v>
      </c>
      <c r="BS325" s="270">
        <v>310</v>
      </c>
      <c r="BT325" s="270">
        <v>11865</v>
      </c>
      <c r="BU325" s="270">
        <v>6395</v>
      </c>
      <c r="BV325" s="270">
        <v>70</v>
      </c>
      <c r="BW325" s="270">
        <v>5590</v>
      </c>
      <c r="BX325" s="270">
        <v>275</v>
      </c>
      <c r="BY325" s="270">
        <v>5435</v>
      </c>
      <c r="BZ325" s="270">
        <v>960</v>
      </c>
      <c r="CA325" s="270">
        <v>180</v>
      </c>
      <c r="CB325" s="270">
        <v>10</v>
      </c>
      <c r="CC325" s="270" t="s">
        <v>1676</v>
      </c>
      <c r="CD325" s="270">
        <v>2195</v>
      </c>
      <c r="CE325" s="270">
        <v>135</v>
      </c>
      <c r="CF325" s="270">
        <v>410</v>
      </c>
      <c r="CG325" s="270">
        <v>98205</v>
      </c>
      <c r="CH325" s="270">
        <v>0</v>
      </c>
      <c r="CI325" s="270">
        <v>16415</v>
      </c>
      <c r="CJ325" s="270">
        <v>9550</v>
      </c>
      <c r="CK325" s="270">
        <v>6110</v>
      </c>
      <c r="CL325" s="270">
        <v>2220</v>
      </c>
      <c r="CM325" s="270">
        <v>2695</v>
      </c>
      <c r="CN325" s="270">
        <v>1515</v>
      </c>
      <c r="CO325" s="270">
        <v>0</v>
      </c>
      <c r="CP325" s="270">
        <v>0</v>
      </c>
      <c r="CQ325" s="270">
        <v>0</v>
      </c>
      <c r="CR325" s="270">
        <v>0</v>
      </c>
      <c r="CS325" s="270">
        <v>0</v>
      </c>
      <c r="CT325" s="270">
        <v>0</v>
      </c>
      <c r="CU325" s="270"/>
      <c r="CV325" s="270">
        <v>0</v>
      </c>
      <c r="CW325" s="270">
        <v>0</v>
      </c>
      <c r="CX325" s="270" t="s">
        <v>1676</v>
      </c>
      <c r="CY325" s="270">
        <v>0</v>
      </c>
      <c r="CZ325" s="270">
        <v>0</v>
      </c>
      <c r="DA325" s="270">
        <v>3090</v>
      </c>
      <c r="DB325" s="270">
        <v>905</v>
      </c>
      <c r="DC325" s="270">
        <v>0</v>
      </c>
      <c r="DD325" s="270">
        <v>0</v>
      </c>
      <c r="DE325" s="270">
        <v>46610</v>
      </c>
      <c r="DF325" s="270">
        <v>1995</v>
      </c>
      <c r="DG325" s="270">
        <v>0</v>
      </c>
      <c r="DH325" s="270">
        <v>0</v>
      </c>
      <c r="DI325" s="270">
        <v>0</v>
      </c>
      <c r="DJ325" s="270">
        <v>0</v>
      </c>
      <c r="DK325" s="270" t="s">
        <v>1676</v>
      </c>
      <c r="DL325" s="270">
        <v>0</v>
      </c>
      <c r="DM325" s="270">
        <v>0</v>
      </c>
      <c r="DN325" s="270">
        <v>45</v>
      </c>
      <c r="DO325" s="270">
        <v>100</v>
      </c>
      <c r="DP325" s="270">
        <v>5915</v>
      </c>
      <c r="DQ325" s="270">
        <v>0</v>
      </c>
      <c r="DR325" s="270"/>
      <c r="DS325" s="270">
        <v>0</v>
      </c>
      <c r="DT325" s="270">
        <v>4465</v>
      </c>
      <c r="DU325" s="270">
        <v>1120</v>
      </c>
      <c r="DV325" s="270">
        <v>0</v>
      </c>
      <c r="DW325" s="270">
        <v>0</v>
      </c>
      <c r="DX325" s="270">
        <v>0</v>
      </c>
      <c r="DY325" s="270">
        <v>510</v>
      </c>
      <c r="DZ325" s="270">
        <v>0</v>
      </c>
      <c r="EA325" s="270">
        <v>0</v>
      </c>
      <c r="EB325" s="270" t="s">
        <v>1676</v>
      </c>
      <c r="EC325" s="270">
        <v>0</v>
      </c>
      <c r="ED325" s="270">
        <v>495</v>
      </c>
      <c r="EE325" s="270">
        <v>9280</v>
      </c>
      <c r="EF325" s="270" t="s">
        <v>1676</v>
      </c>
      <c r="EG325" s="270">
        <v>16875</v>
      </c>
      <c r="EH325" s="270">
        <v>0</v>
      </c>
      <c r="EI325" s="270">
        <v>0</v>
      </c>
      <c r="EJ325" s="270">
        <v>0</v>
      </c>
      <c r="EK325" s="270">
        <v>0</v>
      </c>
      <c r="EL325" s="270">
        <v>7925</v>
      </c>
      <c r="EM325" s="270">
        <v>2985</v>
      </c>
      <c r="EN325" s="270">
        <v>0</v>
      </c>
      <c r="EO325" s="270">
        <v>0</v>
      </c>
      <c r="EP325" s="270">
        <v>0</v>
      </c>
      <c r="EQ325" s="270">
        <v>0</v>
      </c>
      <c r="ER325" s="270" t="s">
        <v>1676</v>
      </c>
      <c r="ES325" s="270">
        <v>0</v>
      </c>
      <c r="ET325" s="270">
        <v>0</v>
      </c>
      <c r="EU325" s="270">
        <v>0</v>
      </c>
      <c r="EV325" s="270">
        <v>0</v>
      </c>
      <c r="EW325" s="270" t="s">
        <v>1676</v>
      </c>
      <c r="EX325" s="270">
        <v>0</v>
      </c>
      <c r="EY325" s="270">
        <v>0</v>
      </c>
      <c r="EZ325" s="270">
        <v>0</v>
      </c>
      <c r="FA325" s="270">
        <v>0</v>
      </c>
      <c r="FB325" s="270">
        <v>5765</v>
      </c>
      <c r="FC325" s="270">
        <v>0</v>
      </c>
      <c r="FD325" s="270">
        <v>0</v>
      </c>
      <c r="FE325" s="270">
        <v>0</v>
      </c>
      <c r="FF325" s="270">
        <v>0</v>
      </c>
      <c r="FG325" s="270"/>
      <c r="FH325" s="270" t="s">
        <v>1676</v>
      </c>
      <c r="FI325" s="270"/>
      <c r="FJ325" s="270">
        <v>0</v>
      </c>
      <c r="FK325" s="270">
        <v>0</v>
      </c>
      <c r="FL325" s="270">
        <v>0</v>
      </c>
      <c r="FM325" s="270">
        <v>0</v>
      </c>
      <c r="FN325" s="270">
        <v>0</v>
      </c>
      <c r="FO325" s="351">
        <v>73950</v>
      </c>
      <c r="FP325" s="351">
        <v>11100</v>
      </c>
      <c r="FQ325" s="351">
        <v>38760</v>
      </c>
      <c r="FR325" s="13"/>
      <c r="FS325" s="270"/>
      <c r="FT325" s="270"/>
      <c r="FU325" s="270"/>
      <c r="FV325" s="270"/>
      <c r="FW325" s="270"/>
      <c r="FX325" s="270"/>
      <c r="FY325" s="270"/>
      <c r="FZ325" s="270"/>
      <c r="GA325" s="270"/>
      <c r="GB325" s="270"/>
      <c r="GC325" s="270"/>
      <c r="GD325" s="270"/>
      <c r="GE325" s="270"/>
      <c r="GF325" s="270"/>
      <c r="GG325" s="270"/>
      <c r="GH325" s="270"/>
      <c r="GI325" s="270"/>
      <c r="GJ325" s="270"/>
      <c r="GK325" s="270"/>
      <c r="GL325" s="270"/>
      <c r="GM325" s="270"/>
      <c r="GN325" s="270"/>
      <c r="GO325" s="270"/>
      <c r="GP325" s="270"/>
      <c r="GQ325" s="270"/>
      <c r="GR325" s="270"/>
      <c r="GS325" s="270"/>
      <c r="GT325" s="270"/>
      <c r="GU325" s="270"/>
      <c r="GV325" s="270"/>
      <c r="GW325" s="270"/>
      <c r="GX325" s="270"/>
      <c r="GY325" s="270"/>
      <c r="GZ325" s="270"/>
      <c r="HA325" s="270"/>
      <c r="HB325" s="270"/>
      <c r="HC325" s="270"/>
      <c r="HD325" s="270"/>
      <c r="HE325" s="270"/>
      <c r="HF325" s="270"/>
      <c r="HG325" s="270"/>
      <c r="HH325" s="270"/>
      <c r="HI325" s="270"/>
      <c r="HJ325" s="270"/>
      <c r="HK325" s="270"/>
      <c r="HL325" s="270"/>
      <c r="HM325" s="270"/>
      <c r="HN325" s="270"/>
      <c r="HO325" s="270"/>
      <c r="HP325" s="270"/>
      <c r="HQ325" s="270"/>
      <c r="HR325" s="270"/>
      <c r="HS325" s="270"/>
      <c r="HT325" s="270"/>
      <c r="HU325" s="270"/>
      <c r="HV325" s="270"/>
      <c r="HW325" s="270"/>
      <c r="HX325" s="270"/>
      <c r="HY325" s="270"/>
      <c r="HZ325" s="270"/>
      <c r="IA325" s="270"/>
      <c r="IB325" s="270"/>
      <c r="IC325" s="270"/>
      <c r="ID325" s="270"/>
      <c r="IE325" s="270"/>
      <c r="IF325" s="270"/>
      <c r="IG325" s="270"/>
      <c r="IH325" s="270"/>
    </row>
    <row r="326" spans="1:242" ht="12.75" customHeight="1" x14ac:dyDescent="0.2">
      <c r="A326" s="374" t="s">
        <v>379</v>
      </c>
      <c r="B326" s="270">
        <v>166870</v>
      </c>
      <c r="C326" s="270">
        <v>126550</v>
      </c>
      <c r="D326" s="270">
        <v>54755</v>
      </c>
      <c r="E326" s="270">
        <v>71790</v>
      </c>
      <c r="F326" s="270">
        <v>56105</v>
      </c>
      <c r="G326" s="270">
        <v>9355</v>
      </c>
      <c r="H326" s="270">
        <v>45490</v>
      </c>
      <c r="I326" s="270">
        <v>118305</v>
      </c>
      <c r="J326" s="270">
        <v>48565</v>
      </c>
      <c r="K326" s="270">
        <v>269750</v>
      </c>
      <c r="L326" s="270">
        <v>41.908195409999998</v>
      </c>
      <c r="M326" s="270">
        <v>23</v>
      </c>
      <c r="N326" s="270">
        <v>25425</v>
      </c>
      <c r="O326" s="270">
        <v>8715</v>
      </c>
      <c r="P326" s="270">
        <v>3170</v>
      </c>
      <c r="Q326" s="270">
        <v>3775</v>
      </c>
      <c r="R326" s="270">
        <v>970</v>
      </c>
      <c r="S326" s="270">
        <v>315</v>
      </c>
      <c r="T326" s="270">
        <v>95</v>
      </c>
      <c r="U326" s="270">
        <v>70</v>
      </c>
      <c r="V326" s="270">
        <v>3.3837754819999999</v>
      </c>
      <c r="W326" s="270">
        <v>1</v>
      </c>
      <c r="X326" s="270">
        <v>55.901049929999999</v>
      </c>
      <c r="Y326" s="270">
        <v>10230</v>
      </c>
      <c r="Z326" s="270">
        <v>18840</v>
      </c>
      <c r="AA326" s="270">
        <v>22790</v>
      </c>
      <c r="AB326" s="270">
        <v>30495</v>
      </c>
      <c r="AC326" s="270">
        <v>37560</v>
      </c>
      <c r="AD326" s="270">
        <v>40710</v>
      </c>
      <c r="AE326" s="270">
        <v>5900</v>
      </c>
      <c r="AF326" s="270">
        <v>1835</v>
      </c>
      <c r="AG326" s="270">
        <v>840</v>
      </c>
      <c r="AH326" s="270">
        <v>6910</v>
      </c>
      <c r="AI326" s="270">
        <v>765</v>
      </c>
      <c r="AJ326" s="270">
        <v>2530</v>
      </c>
      <c r="AK326" s="270">
        <v>765</v>
      </c>
      <c r="AL326" s="270">
        <v>7950</v>
      </c>
      <c r="AM326" s="270">
        <v>8070</v>
      </c>
      <c r="AN326" s="270">
        <v>890</v>
      </c>
      <c r="AO326" s="270">
        <v>700</v>
      </c>
      <c r="AP326" s="270">
        <v>665</v>
      </c>
      <c r="AQ326" s="270">
        <v>3615</v>
      </c>
      <c r="AR326" s="270">
        <v>655</v>
      </c>
      <c r="AS326" s="270">
        <v>280</v>
      </c>
      <c r="AT326" s="270">
        <v>1530</v>
      </c>
      <c r="AU326" s="270">
        <v>4860</v>
      </c>
      <c r="AV326" s="270">
        <v>10165</v>
      </c>
      <c r="AW326" s="270">
        <v>2775</v>
      </c>
      <c r="AX326" s="270">
        <v>11180</v>
      </c>
      <c r="AY326" s="270">
        <v>170</v>
      </c>
      <c r="AZ326" s="270">
        <v>4335</v>
      </c>
      <c r="BA326" s="270">
        <v>4070</v>
      </c>
      <c r="BB326" s="270">
        <v>91320</v>
      </c>
      <c r="BC326" s="270">
        <v>3900</v>
      </c>
      <c r="BD326" s="270">
        <v>10680</v>
      </c>
      <c r="BE326" s="270">
        <v>1645</v>
      </c>
      <c r="BF326" s="270">
        <v>2005</v>
      </c>
      <c r="BG326" s="270">
        <v>1350</v>
      </c>
      <c r="BH326" s="270">
        <v>1460</v>
      </c>
      <c r="BI326" s="270">
        <v>6700</v>
      </c>
      <c r="BJ326" s="270">
        <v>510</v>
      </c>
      <c r="BK326" s="270">
        <v>5885</v>
      </c>
      <c r="BL326" s="270">
        <v>8205</v>
      </c>
      <c r="BM326" s="270">
        <v>16435</v>
      </c>
      <c r="BN326" s="270">
        <v>4710</v>
      </c>
      <c r="BO326" s="270">
        <v>7335</v>
      </c>
      <c r="BP326" s="270">
        <v>6425</v>
      </c>
      <c r="BQ326" s="270">
        <v>10625</v>
      </c>
      <c r="BR326" s="270">
        <v>1925</v>
      </c>
      <c r="BS326" s="270">
        <v>260</v>
      </c>
      <c r="BT326" s="270">
        <v>16555</v>
      </c>
      <c r="BU326" s="270">
        <v>13545</v>
      </c>
      <c r="BV326" s="270">
        <v>70</v>
      </c>
      <c r="BW326" s="270">
        <v>6330</v>
      </c>
      <c r="BX326" s="270">
        <v>385</v>
      </c>
      <c r="BY326" s="270">
        <v>8750</v>
      </c>
      <c r="BZ326" s="270">
        <v>1470</v>
      </c>
      <c r="CA326" s="270">
        <v>395</v>
      </c>
      <c r="CB326" s="270">
        <v>15</v>
      </c>
      <c r="CC326" s="270" t="s">
        <v>1676</v>
      </c>
      <c r="CD326" s="270">
        <v>2075</v>
      </c>
      <c r="CE326" s="270">
        <v>275</v>
      </c>
      <c r="CF326" s="270">
        <v>445</v>
      </c>
      <c r="CG326" s="270">
        <v>112735</v>
      </c>
      <c r="CH326" s="270">
        <v>0</v>
      </c>
      <c r="CI326" s="270">
        <v>10785</v>
      </c>
      <c r="CJ326" s="270">
        <v>4280</v>
      </c>
      <c r="CK326" s="270">
        <v>5410</v>
      </c>
      <c r="CL326" s="270">
        <v>1070</v>
      </c>
      <c r="CM326" s="270">
        <v>6515</v>
      </c>
      <c r="CN326" s="270">
        <v>250</v>
      </c>
      <c r="CO326" s="270">
        <v>0</v>
      </c>
      <c r="CP326" s="270">
        <v>0</v>
      </c>
      <c r="CQ326" s="270">
        <v>0</v>
      </c>
      <c r="CR326" s="270">
        <v>0</v>
      </c>
      <c r="CS326" s="270">
        <v>0</v>
      </c>
      <c r="CT326" s="270">
        <v>0</v>
      </c>
      <c r="CU326" s="270"/>
      <c r="CV326" s="270">
        <v>0</v>
      </c>
      <c r="CW326" s="270">
        <v>25</v>
      </c>
      <c r="CX326" s="270">
        <v>17590</v>
      </c>
      <c r="CY326" s="270" t="s">
        <v>1676</v>
      </c>
      <c r="CZ326" s="270">
        <v>0</v>
      </c>
      <c r="DA326" s="270">
        <v>17685</v>
      </c>
      <c r="DB326" s="270">
        <v>1355</v>
      </c>
      <c r="DC326" s="270">
        <v>755</v>
      </c>
      <c r="DD326" s="270">
        <v>0</v>
      </c>
      <c r="DE326" s="270">
        <v>33680</v>
      </c>
      <c r="DF326" s="270">
        <v>22565</v>
      </c>
      <c r="DG326" s="270">
        <v>0</v>
      </c>
      <c r="DH326" s="270">
        <v>530</v>
      </c>
      <c r="DI326" s="270">
        <v>0</v>
      </c>
      <c r="DJ326" s="270">
        <v>0</v>
      </c>
      <c r="DK326" s="270">
        <v>0</v>
      </c>
      <c r="DL326" s="270">
        <v>0</v>
      </c>
      <c r="DM326" s="270">
        <v>0</v>
      </c>
      <c r="DN326" s="270" t="s">
        <v>1676</v>
      </c>
      <c r="DO326" s="270" t="s">
        <v>1676</v>
      </c>
      <c r="DP326" s="270">
        <v>5020</v>
      </c>
      <c r="DQ326" s="270">
        <v>0</v>
      </c>
      <c r="DR326" s="270"/>
      <c r="DS326" s="270">
        <v>2965</v>
      </c>
      <c r="DT326" s="270">
        <v>10</v>
      </c>
      <c r="DU326" s="270">
        <v>4185</v>
      </c>
      <c r="DV326" s="270">
        <v>0</v>
      </c>
      <c r="DW326" s="270">
        <v>0</v>
      </c>
      <c r="DX326" s="270">
        <v>0</v>
      </c>
      <c r="DY326" s="270">
        <v>0</v>
      </c>
      <c r="DZ326" s="270">
        <v>0</v>
      </c>
      <c r="EA326" s="270">
        <v>0</v>
      </c>
      <c r="EB326" s="270" t="s">
        <v>1676</v>
      </c>
      <c r="EC326" s="270">
        <v>0</v>
      </c>
      <c r="ED326" s="270">
        <v>0</v>
      </c>
      <c r="EE326" s="270">
        <v>9840</v>
      </c>
      <c r="EF326" s="270">
        <v>0</v>
      </c>
      <c r="EG326" s="270">
        <v>7580</v>
      </c>
      <c r="EH326" s="270">
        <v>0</v>
      </c>
      <c r="EI326" s="270">
        <v>0</v>
      </c>
      <c r="EJ326" s="270">
        <v>0</v>
      </c>
      <c r="EK326" s="270">
        <v>0</v>
      </c>
      <c r="EL326" s="270">
        <v>12190</v>
      </c>
      <c r="EM326" s="270">
        <v>1980</v>
      </c>
      <c r="EN326" s="270">
        <v>45</v>
      </c>
      <c r="EO326" s="270">
        <v>0</v>
      </c>
      <c r="EP326" s="270">
        <v>0</v>
      </c>
      <c r="EQ326" s="270">
        <v>0</v>
      </c>
      <c r="ER326" s="270">
        <v>0</v>
      </c>
      <c r="ES326" s="270">
        <v>0</v>
      </c>
      <c r="ET326" s="270">
        <v>0</v>
      </c>
      <c r="EU326" s="270">
        <v>0</v>
      </c>
      <c r="EV326" s="270">
        <v>0</v>
      </c>
      <c r="EW326" s="270" t="s">
        <v>1676</v>
      </c>
      <c r="EX326" s="270">
        <v>525</v>
      </c>
      <c r="EY326" s="270">
        <v>0</v>
      </c>
      <c r="EZ326" s="270">
        <v>0</v>
      </c>
      <c r="FA326" s="270">
        <v>0</v>
      </c>
      <c r="FB326" s="270">
        <v>0</v>
      </c>
      <c r="FC326" s="270">
        <v>0</v>
      </c>
      <c r="FD326" s="270">
        <v>0</v>
      </c>
      <c r="FE326" s="270">
        <v>0</v>
      </c>
      <c r="FF326" s="270">
        <v>0</v>
      </c>
      <c r="FG326" s="270"/>
      <c r="FH326" s="270">
        <v>0</v>
      </c>
      <c r="FI326" s="270"/>
      <c r="FJ326" s="270">
        <v>0</v>
      </c>
      <c r="FK326" s="270">
        <v>0</v>
      </c>
      <c r="FL326" s="270">
        <v>0</v>
      </c>
      <c r="FM326" s="270">
        <v>20</v>
      </c>
      <c r="FN326" s="270" t="s">
        <v>1676</v>
      </c>
      <c r="FO326" s="351">
        <v>75550</v>
      </c>
      <c r="FP326" s="351">
        <v>15605</v>
      </c>
      <c r="FQ326" s="351">
        <v>42535</v>
      </c>
      <c r="FR326" s="13"/>
      <c r="FS326" s="270"/>
      <c r="FT326" s="270"/>
      <c r="FU326" s="270"/>
      <c r="FV326" s="270"/>
      <c r="FW326" s="270"/>
      <c r="FX326" s="270"/>
      <c r="FY326" s="270"/>
      <c r="FZ326" s="270"/>
      <c r="GA326" s="270"/>
      <c r="GB326" s="270"/>
      <c r="GC326" s="270"/>
      <c r="GD326" s="270"/>
      <c r="GE326" s="270"/>
      <c r="GF326" s="270"/>
      <c r="GG326" s="270"/>
      <c r="GH326" s="270"/>
      <c r="GI326" s="270"/>
      <c r="GJ326" s="270"/>
      <c r="GK326" s="270"/>
      <c r="GL326" s="270"/>
      <c r="GM326" s="270"/>
      <c r="GN326" s="270"/>
      <c r="GO326" s="270"/>
      <c r="GP326" s="270"/>
      <c r="GQ326" s="270"/>
      <c r="GR326" s="270"/>
      <c r="GS326" s="270"/>
      <c r="GT326" s="270"/>
      <c r="GU326" s="270"/>
      <c r="GV326" s="270"/>
      <c r="GW326" s="270"/>
      <c r="GX326" s="270"/>
      <c r="GY326" s="270"/>
      <c r="GZ326" s="270"/>
      <c r="HA326" s="270"/>
      <c r="HB326" s="270"/>
      <c r="HC326" s="270"/>
      <c r="HD326" s="270"/>
      <c r="HE326" s="270"/>
      <c r="HF326" s="270"/>
      <c r="HG326" s="270"/>
      <c r="HH326" s="270"/>
      <c r="HI326" s="270"/>
      <c r="HJ326" s="270"/>
      <c r="HK326" s="270"/>
      <c r="HL326" s="270"/>
      <c r="HM326" s="270"/>
      <c r="HN326" s="270"/>
      <c r="HO326" s="270"/>
      <c r="HP326" s="270"/>
      <c r="HQ326" s="270"/>
      <c r="HR326" s="270"/>
      <c r="HS326" s="270"/>
      <c r="HT326" s="270"/>
      <c r="HU326" s="270"/>
      <c r="HV326" s="270"/>
      <c r="HW326" s="270"/>
      <c r="HX326" s="270"/>
      <c r="HY326" s="270"/>
      <c r="HZ326" s="270"/>
      <c r="IA326" s="270"/>
      <c r="IB326" s="270"/>
      <c r="IC326" s="270"/>
      <c r="ID326" s="270"/>
      <c r="IE326" s="270"/>
      <c r="IF326" s="270"/>
      <c r="IG326" s="270"/>
      <c r="IH326" s="270"/>
    </row>
    <row r="327" spans="1:242" ht="12.75" customHeight="1" x14ac:dyDescent="0.2">
      <c r="A327" s="374" t="s">
        <v>380</v>
      </c>
      <c r="B327" s="270">
        <v>14735</v>
      </c>
      <c r="C327" s="270">
        <v>13630</v>
      </c>
      <c r="D327" s="270">
        <v>8705</v>
      </c>
      <c r="E327" s="270">
        <v>4920</v>
      </c>
      <c r="F327" s="270">
        <v>2480</v>
      </c>
      <c r="G327" s="270">
        <v>1405</v>
      </c>
      <c r="H327" s="270">
        <v>7355</v>
      </c>
      <c r="I327" s="270">
        <v>10190</v>
      </c>
      <c r="J327" s="270">
        <v>4545</v>
      </c>
      <c r="K327" s="270">
        <v>53995</v>
      </c>
      <c r="L327" s="270">
        <v>38.64929171</v>
      </c>
      <c r="M327" s="270">
        <v>26</v>
      </c>
      <c r="N327" s="270">
        <v>3920</v>
      </c>
      <c r="O327" s="270">
        <v>1780</v>
      </c>
      <c r="P327" s="270">
        <v>855</v>
      </c>
      <c r="Q327" s="270">
        <v>645</v>
      </c>
      <c r="R327" s="270">
        <v>55</v>
      </c>
      <c r="S327" s="270">
        <v>10</v>
      </c>
      <c r="T327" s="270" t="s">
        <v>1676</v>
      </c>
      <c r="U327" s="270">
        <v>0</v>
      </c>
      <c r="V327" s="270">
        <v>5.9467759559999998</v>
      </c>
      <c r="W327" s="270">
        <v>3</v>
      </c>
      <c r="X327" s="270">
        <v>63.775949969999999</v>
      </c>
      <c r="Y327" s="270">
        <v>0</v>
      </c>
      <c r="Z327" s="270">
        <v>670</v>
      </c>
      <c r="AA327" s="270">
        <v>915</v>
      </c>
      <c r="AB327" s="270">
        <v>3300</v>
      </c>
      <c r="AC327" s="270">
        <v>6070</v>
      </c>
      <c r="AD327" s="270">
        <v>3615</v>
      </c>
      <c r="AE327" s="270">
        <v>135</v>
      </c>
      <c r="AF327" s="270" t="s">
        <v>1676</v>
      </c>
      <c r="AG327" s="270">
        <v>30</v>
      </c>
      <c r="AH327" s="270">
        <v>0</v>
      </c>
      <c r="AI327" s="270">
        <v>0</v>
      </c>
      <c r="AJ327" s="270">
        <v>1510</v>
      </c>
      <c r="AK327" s="270">
        <v>50</v>
      </c>
      <c r="AL327" s="270">
        <v>15</v>
      </c>
      <c r="AM327" s="270">
        <v>0</v>
      </c>
      <c r="AN327" s="270">
        <v>0</v>
      </c>
      <c r="AO327" s="270">
        <v>9385</v>
      </c>
      <c r="AP327" s="270">
        <v>285</v>
      </c>
      <c r="AQ327" s="270" t="s">
        <v>1676</v>
      </c>
      <c r="AR327" s="270">
        <v>0</v>
      </c>
      <c r="AS327" s="270">
        <v>0</v>
      </c>
      <c r="AT327" s="270">
        <v>0</v>
      </c>
      <c r="AU327" s="270">
        <v>0</v>
      </c>
      <c r="AV327" s="270">
        <v>40</v>
      </c>
      <c r="AW327" s="270">
        <v>415</v>
      </c>
      <c r="AX327" s="270">
        <v>1130</v>
      </c>
      <c r="AY327" s="270" t="s">
        <v>1676</v>
      </c>
      <c r="AZ327" s="270">
        <v>10</v>
      </c>
      <c r="BA327" s="270">
        <v>1035</v>
      </c>
      <c r="BB327" s="270">
        <v>820</v>
      </c>
      <c r="BC327" s="270">
        <v>15</v>
      </c>
      <c r="BD327" s="270">
        <v>1065</v>
      </c>
      <c r="BE327" s="270">
        <v>150</v>
      </c>
      <c r="BF327" s="270">
        <v>465</v>
      </c>
      <c r="BG327" s="270">
        <v>0</v>
      </c>
      <c r="BH327" s="270" t="s">
        <v>1676</v>
      </c>
      <c r="BI327" s="270">
        <v>0</v>
      </c>
      <c r="BJ327" s="270">
        <v>0</v>
      </c>
      <c r="BK327" s="270">
        <v>9915</v>
      </c>
      <c r="BL327" s="270">
        <v>565</v>
      </c>
      <c r="BM327" s="270">
        <v>55</v>
      </c>
      <c r="BN327" s="270" t="s">
        <v>1676</v>
      </c>
      <c r="BO327" s="270" t="s">
        <v>1676</v>
      </c>
      <c r="BP327" s="270" t="s">
        <v>1676</v>
      </c>
      <c r="BQ327" s="270">
        <v>0</v>
      </c>
      <c r="BR327" s="270">
        <v>0</v>
      </c>
      <c r="BS327" s="270">
        <v>190</v>
      </c>
      <c r="BT327" s="270">
        <v>760</v>
      </c>
      <c r="BU327" s="270">
        <v>295</v>
      </c>
      <c r="BV327" s="270">
        <v>0</v>
      </c>
      <c r="BW327" s="270">
        <v>145</v>
      </c>
      <c r="BX327" s="270" t="s">
        <v>1676</v>
      </c>
      <c r="BY327" s="270">
        <v>55</v>
      </c>
      <c r="BZ327" s="270" t="s">
        <v>1676</v>
      </c>
      <c r="CA327" s="270" t="s">
        <v>1676</v>
      </c>
      <c r="CB327" s="270">
        <v>0</v>
      </c>
      <c r="CC327" s="270">
        <v>0</v>
      </c>
      <c r="CD327" s="270">
        <v>1595</v>
      </c>
      <c r="CE327" s="270">
        <v>15</v>
      </c>
      <c r="CF327" s="270">
        <v>125</v>
      </c>
      <c r="CG327" s="270">
        <v>11830</v>
      </c>
      <c r="CH327" s="270">
        <v>0</v>
      </c>
      <c r="CI327" s="270">
        <v>0</v>
      </c>
      <c r="CJ327" s="270">
        <v>0</v>
      </c>
      <c r="CK327" s="270">
        <v>0</v>
      </c>
      <c r="CL327" s="270">
        <v>0</v>
      </c>
      <c r="CM327" s="270">
        <v>0</v>
      </c>
      <c r="CN327" s="270">
        <v>50</v>
      </c>
      <c r="CO327" s="270">
        <v>0</v>
      </c>
      <c r="CP327" s="270">
        <v>0</v>
      </c>
      <c r="CQ327" s="270">
        <v>0</v>
      </c>
      <c r="CR327" s="270">
        <v>0</v>
      </c>
      <c r="CS327" s="270">
        <v>0</v>
      </c>
      <c r="CT327" s="270">
        <v>0</v>
      </c>
      <c r="CU327" s="270"/>
      <c r="CV327" s="270">
        <v>0</v>
      </c>
      <c r="CW327" s="270">
        <v>0</v>
      </c>
      <c r="CX327" s="270">
        <v>0</v>
      </c>
      <c r="CY327" s="270">
        <v>3965</v>
      </c>
      <c r="CZ327" s="270">
        <v>0</v>
      </c>
      <c r="DA327" s="270">
        <v>0</v>
      </c>
      <c r="DB327" s="270">
        <v>0</v>
      </c>
      <c r="DC327" s="270">
        <v>0</v>
      </c>
      <c r="DD327" s="270">
        <v>0</v>
      </c>
      <c r="DE327" s="270">
        <v>0</v>
      </c>
      <c r="DF327" s="270">
        <v>0</v>
      </c>
      <c r="DG327" s="270">
        <v>0</v>
      </c>
      <c r="DH327" s="270">
        <v>0</v>
      </c>
      <c r="DI327" s="270">
        <v>0</v>
      </c>
      <c r="DJ327" s="270">
        <v>0</v>
      </c>
      <c r="DK327" s="270">
        <v>0</v>
      </c>
      <c r="DL327" s="270">
        <v>0</v>
      </c>
      <c r="DM327" s="270">
        <v>0</v>
      </c>
      <c r="DN327" s="270">
        <v>0</v>
      </c>
      <c r="DO327" s="270">
        <v>0</v>
      </c>
      <c r="DP327" s="270">
        <v>9640</v>
      </c>
      <c r="DQ327" s="270">
        <v>0</v>
      </c>
      <c r="DR327" s="270"/>
      <c r="DS327" s="270">
        <v>0</v>
      </c>
      <c r="DT327" s="270">
        <v>0</v>
      </c>
      <c r="DU327" s="270">
        <v>1080</v>
      </c>
      <c r="DV327" s="270">
        <v>0</v>
      </c>
      <c r="DW327" s="270">
        <v>0</v>
      </c>
      <c r="DX327" s="270">
        <v>0</v>
      </c>
      <c r="DY327" s="270">
        <v>0</v>
      </c>
      <c r="DZ327" s="270">
        <v>0</v>
      </c>
      <c r="EA327" s="270">
        <v>0</v>
      </c>
      <c r="EB327" s="270">
        <v>0</v>
      </c>
      <c r="EC327" s="270">
        <v>0</v>
      </c>
      <c r="ED327" s="270">
        <v>0</v>
      </c>
      <c r="EE327" s="270">
        <v>0</v>
      </c>
      <c r="EF327" s="270">
        <v>0</v>
      </c>
      <c r="EG327" s="270">
        <v>0</v>
      </c>
      <c r="EH327" s="270">
        <v>0</v>
      </c>
      <c r="EI327" s="270">
        <v>0</v>
      </c>
      <c r="EJ327" s="270">
        <v>0</v>
      </c>
      <c r="EK327" s="270">
        <v>0</v>
      </c>
      <c r="EL327" s="270">
        <v>0</v>
      </c>
      <c r="EM327" s="270">
        <v>0</v>
      </c>
      <c r="EN327" s="270">
        <v>0</v>
      </c>
      <c r="EO327" s="270">
        <v>0</v>
      </c>
      <c r="EP327" s="270">
        <v>0</v>
      </c>
      <c r="EQ327" s="270">
        <v>0</v>
      </c>
      <c r="ER327" s="270">
        <v>0</v>
      </c>
      <c r="ES327" s="270">
        <v>0</v>
      </c>
      <c r="ET327" s="270">
        <v>0</v>
      </c>
      <c r="EU327" s="270">
        <v>0</v>
      </c>
      <c r="EV327" s="270">
        <v>0</v>
      </c>
      <c r="EW327" s="270">
        <v>0</v>
      </c>
      <c r="EX327" s="270">
        <v>0</v>
      </c>
      <c r="EY327" s="270">
        <v>0</v>
      </c>
      <c r="EZ327" s="270">
        <v>0</v>
      </c>
      <c r="FA327" s="270">
        <v>0</v>
      </c>
      <c r="FB327" s="270">
        <v>0</v>
      </c>
      <c r="FC327" s="270">
        <v>0</v>
      </c>
      <c r="FD327" s="270">
        <v>0</v>
      </c>
      <c r="FE327" s="270">
        <v>0</v>
      </c>
      <c r="FF327" s="270">
        <v>0</v>
      </c>
      <c r="FG327" s="270"/>
      <c r="FH327" s="270">
        <v>0</v>
      </c>
      <c r="FI327" s="270"/>
      <c r="FJ327" s="270">
        <v>0</v>
      </c>
      <c r="FK327" s="270">
        <v>0</v>
      </c>
      <c r="FL327" s="270">
        <v>0</v>
      </c>
      <c r="FM327" s="270">
        <v>0</v>
      </c>
      <c r="FN327" s="270">
        <v>0</v>
      </c>
      <c r="FO327" s="351">
        <v>13910</v>
      </c>
      <c r="FP327" s="351">
        <v>2385</v>
      </c>
      <c r="FQ327" s="351">
        <v>7270</v>
      </c>
      <c r="FR327" s="13"/>
      <c r="FS327" s="270"/>
      <c r="FT327" s="270"/>
      <c r="FU327" s="270"/>
      <c r="FV327" s="270"/>
      <c r="FW327" s="270"/>
      <c r="FX327" s="270"/>
      <c r="FY327" s="270"/>
      <c r="FZ327" s="270"/>
      <c r="GA327" s="270"/>
      <c r="GB327" s="270"/>
      <c r="GC327" s="270"/>
      <c r="GD327" s="270"/>
      <c r="GE327" s="270"/>
      <c r="GF327" s="270"/>
      <c r="GG327" s="270"/>
      <c r="GH327" s="270"/>
      <c r="GI327" s="270"/>
      <c r="GJ327" s="270"/>
      <c r="GK327" s="270"/>
      <c r="GL327" s="270"/>
      <c r="GM327" s="270"/>
      <c r="GN327" s="270"/>
      <c r="GO327" s="270"/>
      <c r="GP327" s="270"/>
      <c r="GQ327" s="270"/>
      <c r="GR327" s="270"/>
      <c r="GS327" s="270"/>
      <c r="GT327" s="270"/>
      <c r="GU327" s="270"/>
      <c r="GV327" s="270"/>
      <c r="GW327" s="270"/>
      <c r="GX327" s="270"/>
      <c r="GY327" s="270"/>
      <c r="GZ327" s="270"/>
      <c r="HA327" s="270"/>
      <c r="HB327" s="270"/>
      <c r="HC327" s="270"/>
      <c r="HD327" s="270"/>
      <c r="HE327" s="270"/>
      <c r="HF327" s="270"/>
      <c r="HG327" s="270"/>
      <c r="HH327" s="270"/>
      <c r="HI327" s="270"/>
      <c r="HJ327" s="270"/>
      <c r="HK327" s="270"/>
      <c r="HL327" s="270"/>
      <c r="HM327" s="270"/>
      <c r="HN327" s="270"/>
      <c r="HO327" s="270"/>
      <c r="HP327" s="270"/>
      <c r="HQ327" s="270"/>
      <c r="HR327" s="270"/>
      <c r="HS327" s="270"/>
      <c r="HT327" s="270"/>
      <c r="HU327" s="270"/>
      <c r="HV327" s="270"/>
      <c r="HW327" s="270"/>
      <c r="HX327" s="270"/>
      <c r="HY327" s="270"/>
      <c r="HZ327" s="270"/>
      <c r="IA327" s="270"/>
      <c r="IB327" s="270"/>
      <c r="IC327" s="270"/>
      <c r="ID327" s="270"/>
      <c r="IE327" s="270"/>
      <c r="IF327" s="270"/>
      <c r="IG327" s="270"/>
      <c r="IH327" s="270"/>
    </row>
    <row r="328" spans="1:242" ht="12.75" customHeight="1" x14ac:dyDescent="0.2">
      <c r="A328" s="374" t="s">
        <v>381</v>
      </c>
      <c r="B328" s="270">
        <v>47700</v>
      </c>
      <c r="C328" s="270">
        <v>42275</v>
      </c>
      <c r="D328" s="270">
        <v>23905</v>
      </c>
      <c r="E328" s="270">
        <v>18370</v>
      </c>
      <c r="F328" s="270">
        <v>15095</v>
      </c>
      <c r="G328" s="270">
        <v>13220</v>
      </c>
      <c r="H328" s="270">
        <v>13640</v>
      </c>
      <c r="I328" s="270">
        <v>27905</v>
      </c>
      <c r="J328" s="270">
        <v>19790</v>
      </c>
      <c r="K328" s="270">
        <v>70310</v>
      </c>
      <c r="L328" s="270">
        <v>110.6716418</v>
      </c>
      <c r="M328" s="270">
        <v>48</v>
      </c>
      <c r="N328" s="270">
        <v>4605</v>
      </c>
      <c r="O328" s="270">
        <v>2600</v>
      </c>
      <c r="P328" s="270">
        <v>1610</v>
      </c>
      <c r="Q328" s="270">
        <v>1825</v>
      </c>
      <c r="R328" s="270">
        <v>670</v>
      </c>
      <c r="S328" s="270">
        <v>385</v>
      </c>
      <c r="T328" s="270">
        <v>360</v>
      </c>
      <c r="U328" s="270">
        <v>475</v>
      </c>
      <c r="V328" s="270">
        <v>3.0103137270000002</v>
      </c>
      <c r="W328" s="270">
        <v>1</v>
      </c>
      <c r="X328" s="270">
        <v>6.7053124459999998</v>
      </c>
      <c r="Y328" s="270">
        <v>41965</v>
      </c>
      <c r="Z328" s="270">
        <v>5685</v>
      </c>
      <c r="AA328" s="270" t="s">
        <v>1676</v>
      </c>
      <c r="AB328" s="270">
        <v>0</v>
      </c>
      <c r="AC328" s="270">
        <v>0</v>
      </c>
      <c r="AD328" s="270">
        <v>0</v>
      </c>
      <c r="AE328" s="270">
        <v>0</v>
      </c>
      <c r="AF328" s="270">
        <v>1620</v>
      </c>
      <c r="AG328" s="270">
        <v>40</v>
      </c>
      <c r="AH328" s="270">
        <v>665</v>
      </c>
      <c r="AI328" s="270">
        <v>500</v>
      </c>
      <c r="AJ328" s="270">
        <v>1290</v>
      </c>
      <c r="AK328" s="270">
        <v>2525</v>
      </c>
      <c r="AL328" s="270">
        <v>1485</v>
      </c>
      <c r="AM328" s="270">
        <v>1055</v>
      </c>
      <c r="AN328" s="270">
        <v>35</v>
      </c>
      <c r="AO328" s="270">
        <v>550</v>
      </c>
      <c r="AP328" s="270">
        <v>1010</v>
      </c>
      <c r="AQ328" s="270">
        <v>1210</v>
      </c>
      <c r="AR328" s="270">
        <v>795</v>
      </c>
      <c r="AS328" s="270">
        <v>35</v>
      </c>
      <c r="AT328" s="270">
        <v>75</v>
      </c>
      <c r="AU328" s="270">
        <v>0</v>
      </c>
      <c r="AV328" s="270">
        <v>2110</v>
      </c>
      <c r="AW328" s="270">
        <v>1040</v>
      </c>
      <c r="AX328" s="270">
        <v>5095</v>
      </c>
      <c r="AY328" s="270">
        <v>425</v>
      </c>
      <c r="AZ328" s="270">
        <v>1540</v>
      </c>
      <c r="BA328" s="270">
        <v>8520</v>
      </c>
      <c r="BB328" s="270">
        <v>16075</v>
      </c>
      <c r="BC328" s="270">
        <v>2145</v>
      </c>
      <c r="BD328" s="270">
        <v>3565</v>
      </c>
      <c r="BE328" s="270">
        <v>940</v>
      </c>
      <c r="BF328" s="270">
        <v>1595</v>
      </c>
      <c r="BG328" s="270">
        <v>175</v>
      </c>
      <c r="BH328" s="270">
        <v>1560</v>
      </c>
      <c r="BI328" s="270">
        <v>570</v>
      </c>
      <c r="BJ328" s="270">
        <v>445</v>
      </c>
      <c r="BK328" s="270">
        <v>365</v>
      </c>
      <c r="BL328" s="270">
        <v>4355</v>
      </c>
      <c r="BM328" s="270">
        <v>4880</v>
      </c>
      <c r="BN328" s="270">
        <v>845</v>
      </c>
      <c r="BO328" s="270">
        <v>2415</v>
      </c>
      <c r="BP328" s="270">
        <v>3010</v>
      </c>
      <c r="BQ328" s="270">
        <v>0</v>
      </c>
      <c r="BR328" s="270">
        <v>840</v>
      </c>
      <c r="BS328" s="270">
        <v>4310</v>
      </c>
      <c r="BT328" s="270">
        <v>4120</v>
      </c>
      <c r="BU328" s="270">
        <v>3930</v>
      </c>
      <c r="BV328" s="270" t="s">
        <v>1676</v>
      </c>
      <c r="BW328" s="270">
        <v>2205</v>
      </c>
      <c r="BX328" s="270">
        <v>255</v>
      </c>
      <c r="BY328" s="270">
        <v>2575</v>
      </c>
      <c r="BZ328" s="270">
        <v>200</v>
      </c>
      <c r="CA328" s="270">
        <v>50</v>
      </c>
      <c r="CB328" s="270" t="s">
        <v>1676</v>
      </c>
      <c r="CC328" s="270">
        <v>0</v>
      </c>
      <c r="CD328" s="270">
        <v>825</v>
      </c>
      <c r="CE328" s="270">
        <v>70</v>
      </c>
      <c r="CF328" s="270" t="s">
        <v>1676</v>
      </c>
      <c r="CG328" s="270">
        <v>38285</v>
      </c>
      <c r="CH328" s="270">
        <v>0</v>
      </c>
      <c r="CI328" s="270">
        <v>0</v>
      </c>
      <c r="CJ328" s="270">
        <v>3040</v>
      </c>
      <c r="CK328" s="270">
        <v>2225</v>
      </c>
      <c r="CL328" s="270">
        <v>2120</v>
      </c>
      <c r="CM328" s="270">
        <v>500</v>
      </c>
      <c r="CN328" s="270">
        <v>600</v>
      </c>
      <c r="CO328" s="270">
        <v>0</v>
      </c>
      <c r="CP328" s="270">
        <v>1045</v>
      </c>
      <c r="CQ328" s="270">
        <v>0</v>
      </c>
      <c r="CR328" s="270">
        <v>0</v>
      </c>
      <c r="CS328" s="270">
        <v>0</v>
      </c>
      <c r="CT328" s="270">
        <v>0</v>
      </c>
      <c r="CU328" s="270"/>
      <c r="CV328" s="270">
        <v>0</v>
      </c>
      <c r="CW328" s="270">
        <v>1010</v>
      </c>
      <c r="CX328" s="270">
        <v>2495</v>
      </c>
      <c r="CY328" s="270">
        <v>480</v>
      </c>
      <c r="CZ328" s="270">
        <v>4805</v>
      </c>
      <c r="DA328" s="270">
        <v>4680</v>
      </c>
      <c r="DB328" s="270">
        <v>0</v>
      </c>
      <c r="DC328" s="270">
        <v>1395</v>
      </c>
      <c r="DD328" s="270">
        <v>0</v>
      </c>
      <c r="DE328" s="270">
        <v>0</v>
      </c>
      <c r="DF328" s="270">
        <v>2510</v>
      </c>
      <c r="DG328" s="270">
        <v>1520</v>
      </c>
      <c r="DH328" s="270">
        <v>0</v>
      </c>
      <c r="DI328" s="270">
        <v>0</v>
      </c>
      <c r="DJ328" s="270">
        <v>0</v>
      </c>
      <c r="DK328" s="270">
        <v>0</v>
      </c>
      <c r="DL328" s="270">
        <v>0</v>
      </c>
      <c r="DM328" s="270">
        <v>0</v>
      </c>
      <c r="DN328" s="270">
        <v>0</v>
      </c>
      <c r="DO328" s="270">
        <v>0</v>
      </c>
      <c r="DP328" s="270">
        <v>0</v>
      </c>
      <c r="DQ328" s="270">
        <v>1435</v>
      </c>
      <c r="DR328" s="270"/>
      <c r="DS328" s="270">
        <v>0</v>
      </c>
      <c r="DT328" s="270">
        <v>60</v>
      </c>
      <c r="DU328" s="270">
        <v>0</v>
      </c>
      <c r="DV328" s="270">
        <v>0</v>
      </c>
      <c r="DW328" s="270">
        <v>0</v>
      </c>
      <c r="DX328" s="270">
        <v>0</v>
      </c>
      <c r="DY328" s="270">
        <v>1395</v>
      </c>
      <c r="DZ328" s="270">
        <v>0</v>
      </c>
      <c r="EA328" s="270">
        <v>0</v>
      </c>
      <c r="EB328" s="270">
        <v>0</v>
      </c>
      <c r="EC328" s="270">
        <v>0</v>
      </c>
      <c r="ED328" s="270">
        <v>1480</v>
      </c>
      <c r="EE328" s="270">
        <v>12295</v>
      </c>
      <c r="EF328" s="270">
        <v>675</v>
      </c>
      <c r="EG328" s="270">
        <v>0</v>
      </c>
      <c r="EH328" s="270">
        <v>0</v>
      </c>
      <c r="EI328" s="270">
        <v>0</v>
      </c>
      <c r="EJ328" s="270">
        <v>0</v>
      </c>
      <c r="EK328" s="270">
        <v>0</v>
      </c>
      <c r="EL328" s="270">
        <v>0</v>
      </c>
      <c r="EM328" s="270">
        <v>65</v>
      </c>
      <c r="EN328" s="270">
        <v>0</v>
      </c>
      <c r="EO328" s="270">
        <v>0</v>
      </c>
      <c r="EP328" s="270">
        <v>0</v>
      </c>
      <c r="EQ328" s="270">
        <v>0</v>
      </c>
      <c r="ER328" s="270">
        <v>0</v>
      </c>
      <c r="ES328" s="270">
        <v>15</v>
      </c>
      <c r="ET328" s="270">
        <v>0</v>
      </c>
      <c r="EU328" s="270">
        <v>0</v>
      </c>
      <c r="EV328" s="270">
        <v>0</v>
      </c>
      <c r="EW328" s="270">
        <v>0</v>
      </c>
      <c r="EX328" s="270">
        <v>1840</v>
      </c>
      <c r="EY328" s="270">
        <v>0</v>
      </c>
      <c r="EZ328" s="270">
        <v>0</v>
      </c>
      <c r="FA328" s="270">
        <v>0</v>
      </c>
      <c r="FB328" s="270">
        <v>0</v>
      </c>
      <c r="FC328" s="270">
        <v>0</v>
      </c>
      <c r="FD328" s="270">
        <v>0</v>
      </c>
      <c r="FE328" s="270">
        <v>0</v>
      </c>
      <c r="FF328" s="270">
        <v>0</v>
      </c>
      <c r="FG328" s="270"/>
      <c r="FH328" s="270">
        <v>0</v>
      </c>
      <c r="FI328" s="270"/>
      <c r="FJ328" s="270">
        <v>0</v>
      </c>
      <c r="FK328" s="270">
        <v>0</v>
      </c>
      <c r="FL328" s="270">
        <v>0</v>
      </c>
      <c r="FM328" s="270">
        <v>0</v>
      </c>
      <c r="FN328" s="270">
        <v>0</v>
      </c>
      <c r="FO328" s="351">
        <v>31620</v>
      </c>
      <c r="FP328" s="351">
        <v>320</v>
      </c>
      <c r="FQ328" s="351">
        <v>12530</v>
      </c>
      <c r="FR328" s="13"/>
      <c r="FS328" s="270"/>
      <c r="FT328" s="270"/>
      <c r="FU328" s="270"/>
      <c r="FV328" s="270"/>
      <c r="FW328" s="270"/>
      <c r="FX328" s="270"/>
      <c r="FY328" s="270"/>
      <c r="FZ328" s="270"/>
      <c r="GA328" s="270"/>
      <c r="GB328" s="270"/>
      <c r="GC328" s="270"/>
      <c r="GD328" s="270"/>
      <c r="GE328" s="270"/>
      <c r="GF328" s="270"/>
      <c r="GG328" s="270"/>
      <c r="GH328" s="270"/>
      <c r="GI328" s="270"/>
      <c r="GJ328" s="270"/>
      <c r="GK328" s="270"/>
      <c r="GL328" s="270"/>
      <c r="GM328" s="270"/>
      <c r="GN328" s="270"/>
      <c r="GO328" s="270"/>
      <c r="GP328" s="270"/>
      <c r="GQ328" s="270"/>
      <c r="GR328" s="270"/>
      <c r="GS328" s="270"/>
      <c r="GT328" s="270"/>
      <c r="GU328" s="270"/>
      <c r="GV328" s="270"/>
      <c r="GW328" s="270"/>
      <c r="GX328" s="270"/>
      <c r="GY328" s="270"/>
      <c r="GZ328" s="270"/>
      <c r="HA328" s="270"/>
      <c r="HB328" s="270"/>
      <c r="HC328" s="270"/>
      <c r="HD328" s="270"/>
      <c r="HE328" s="270"/>
      <c r="HF328" s="270"/>
      <c r="HG328" s="270"/>
      <c r="HH328" s="270"/>
      <c r="HI328" s="270"/>
      <c r="HJ328" s="270"/>
      <c r="HK328" s="270"/>
      <c r="HL328" s="270"/>
      <c r="HM328" s="270"/>
      <c r="HN328" s="270"/>
      <c r="HO328" s="270"/>
      <c r="HP328" s="270"/>
      <c r="HQ328" s="270"/>
      <c r="HR328" s="270"/>
      <c r="HS328" s="270"/>
      <c r="HT328" s="270"/>
      <c r="HU328" s="270"/>
      <c r="HV328" s="270"/>
      <c r="HW328" s="270"/>
      <c r="HX328" s="270"/>
      <c r="HY328" s="270"/>
      <c r="HZ328" s="270"/>
      <c r="IA328" s="270"/>
      <c r="IB328" s="270"/>
      <c r="IC328" s="270"/>
      <c r="ID328" s="270"/>
      <c r="IE328" s="270"/>
      <c r="IF328" s="270"/>
      <c r="IG328" s="270"/>
      <c r="IH328" s="270"/>
    </row>
    <row r="329" spans="1:242" ht="12.75" customHeight="1" x14ac:dyDescent="0.2">
      <c r="A329" s="374" t="s">
        <v>382</v>
      </c>
      <c r="B329" s="270">
        <v>97670</v>
      </c>
      <c r="C329" s="270">
        <v>84085</v>
      </c>
      <c r="D329" s="270">
        <v>36275</v>
      </c>
      <c r="E329" s="270">
        <v>47810</v>
      </c>
      <c r="F329" s="270">
        <v>38535</v>
      </c>
      <c r="G329" s="270">
        <v>3415</v>
      </c>
      <c r="H329" s="270">
        <v>31655</v>
      </c>
      <c r="I329" s="270">
        <v>65810</v>
      </c>
      <c r="J329" s="270">
        <v>31860</v>
      </c>
      <c r="K329" s="270">
        <v>182785</v>
      </c>
      <c r="L329" s="270">
        <v>35.7837976</v>
      </c>
      <c r="M329" s="270">
        <v>21</v>
      </c>
      <c r="N329" s="270">
        <v>19885</v>
      </c>
      <c r="O329" s="270">
        <v>6530</v>
      </c>
      <c r="P329" s="270">
        <v>2000</v>
      </c>
      <c r="Q329" s="270">
        <v>2205</v>
      </c>
      <c r="R329" s="270">
        <v>540</v>
      </c>
      <c r="S329" s="270">
        <v>110</v>
      </c>
      <c r="T329" s="270">
        <v>30</v>
      </c>
      <c r="U329" s="270">
        <v>10</v>
      </c>
      <c r="V329" s="270">
        <v>3.5109696210000001</v>
      </c>
      <c r="W329" s="270">
        <v>1</v>
      </c>
      <c r="X329" s="270">
        <v>54.741024150000001</v>
      </c>
      <c r="Y329" s="270">
        <v>9000</v>
      </c>
      <c r="Z329" s="270">
        <v>10615</v>
      </c>
      <c r="AA329" s="270">
        <v>11850</v>
      </c>
      <c r="AB329" s="270">
        <v>17270</v>
      </c>
      <c r="AC329" s="270">
        <v>21220</v>
      </c>
      <c r="AD329" s="270">
        <v>23155</v>
      </c>
      <c r="AE329" s="270">
        <v>4125</v>
      </c>
      <c r="AF329" s="270">
        <v>1190</v>
      </c>
      <c r="AG329" s="270">
        <v>475</v>
      </c>
      <c r="AH329" s="270">
        <v>4950</v>
      </c>
      <c r="AI329" s="270">
        <v>415</v>
      </c>
      <c r="AJ329" s="270">
        <v>1315</v>
      </c>
      <c r="AK329" s="270">
        <v>330</v>
      </c>
      <c r="AL329" s="270">
        <v>4430</v>
      </c>
      <c r="AM329" s="270">
        <v>10645</v>
      </c>
      <c r="AN329" s="270">
        <v>740</v>
      </c>
      <c r="AO329" s="270" t="s">
        <v>1676</v>
      </c>
      <c r="AP329" s="270">
        <v>250</v>
      </c>
      <c r="AQ329" s="270">
        <v>2705</v>
      </c>
      <c r="AR329" s="270">
        <v>295</v>
      </c>
      <c r="AS329" s="270">
        <v>140</v>
      </c>
      <c r="AT329" s="270">
        <v>1480</v>
      </c>
      <c r="AU329" s="270">
        <v>3195</v>
      </c>
      <c r="AV329" s="270">
        <v>1685</v>
      </c>
      <c r="AW329" s="270">
        <v>1395</v>
      </c>
      <c r="AX329" s="270">
        <v>9640</v>
      </c>
      <c r="AY329" s="270">
        <v>60</v>
      </c>
      <c r="AZ329" s="270">
        <v>3520</v>
      </c>
      <c r="BA329" s="270">
        <v>3080</v>
      </c>
      <c r="BB329" s="270">
        <v>45730</v>
      </c>
      <c r="BC329" s="270">
        <v>2780</v>
      </c>
      <c r="BD329" s="270">
        <v>6410</v>
      </c>
      <c r="BE329" s="270">
        <v>1560</v>
      </c>
      <c r="BF329" s="270">
        <v>1065</v>
      </c>
      <c r="BG329" s="270">
        <v>1310</v>
      </c>
      <c r="BH329" s="270">
        <v>1465</v>
      </c>
      <c r="BI329" s="270">
        <v>5140</v>
      </c>
      <c r="BJ329" s="270">
        <v>440</v>
      </c>
      <c r="BK329" s="270">
        <v>3915</v>
      </c>
      <c r="BL329" s="270">
        <v>5825</v>
      </c>
      <c r="BM329" s="270">
        <v>14600</v>
      </c>
      <c r="BN329" s="270">
        <v>1635</v>
      </c>
      <c r="BO329" s="270">
        <v>5470</v>
      </c>
      <c r="BP329" s="270">
        <v>4365</v>
      </c>
      <c r="BQ329" s="270">
        <v>8130</v>
      </c>
      <c r="BR329" s="270">
        <v>1320</v>
      </c>
      <c r="BS329" s="270">
        <v>130</v>
      </c>
      <c r="BT329" s="270">
        <v>8215</v>
      </c>
      <c r="BU329" s="270">
        <v>5745</v>
      </c>
      <c r="BV329" s="270">
        <v>50</v>
      </c>
      <c r="BW329" s="270">
        <v>4520</v>
      </c>
      <c r="BX329" s="270">
        <v>400</v>
      </c>
      <c r="BY329" s="270">
        <v>5175</v>
      </c>
      <c r="BZ329" s="270">
        <v>745</v>
      </c>
      <c r="CA329" s="270">
        <v>140</v>
      </c>
      <c r="CB329" s="270">
        <v>15</v>
      </c>
      <c r="CC329" s="270" t="s">
        <v>1676</v>
      </c>
      <c r="CD329" s="270">
        <v>1760</v>
      </c>
      <c r="CE329" s="270">
        <v>205</v>
      </c>
      <c r="CF329" s="270">
        <v>220</v>
      </c>
      <c r="CG329" s="270">
        <v>75420</v>
      </c>
      <c r="CH329" s="270">
        <v>0</v>
      </c>
      <c r="CI329" s="270">
        <v>13290</v>
      </c>
      <c r="CJ329" s="270">
        <v>3015</v>
      </c>
      <c r="CK329" s="270">
        <v>5105</v>
      </c>
      <c r="CL329" s="270">
        <v>2300</v>
      </c>
      <c r="CM329" s="270">
        <v>5125</v>
      </c>
      <c r="CN329" s="270">
        <v>105</v>
      </c>
      <c r="CO329" s="270">
        <v>0</v>
      </c>
      <c r="CP329" s="270">
        <v>0</v>
      </c>
      <c r="CQ329" s="270">
        <v>0</v>
      </c>
      <c r="CR329" s="270">
        <v>0</v>
      </c>
      <c r="CS329" s="270">
        <v>0</v>
      </c>
      <c r="CT329" s="270">
        <v>0</v>
      </c>
      <c r="CU329" s="270"/>
      <c r="CV329" s="270">
        <v>0</v>
      </c>
      <c r="CW329" s="270">
        <v>0</v>
      </c>
      <c r="CX329" s="270">
        <v>0</v>
      </c>
      <c r="CY329" s="270">
        <v>0</v>
      </c>
      <c r="CZ329" s="270">
        <v>0</v>
      </c>
      <c r="DA329" s="270">
        <v>12105</v>
      </c>
      <c r="DB329" s="270">
        <v>575</v>
      </c>
      <c r="DC329" s="270">
        <v>0</v>
      </c>
      <c r="DD329" s="270">
        <v>0</v>
      </c>
      <c r="DE329" s="270">
        <v>30330</v>
      </c>
      <c r="DF329" s="270">
        <v>1835</v>
      </c>
      <c r="DG329" s="270">
        <v>30</v>
      </c>
      <c r="DH329" s="270">
        <v>1345</v>
      </c>
      <c r="DI329" s="270">
        <v>0</v>
      </c>
      <c r="DJ329" s="270">
        <v>0</v>
      </c>
      <c r="DK329" s="270">
        <v>0</v>
      </c>
      <c r="DL329" s="270">
        <v>0</v>
      </c>
      <c r="DM329" s="270">
        <v>0</v>
      </c>
      <c r="DN329" s="270">
        <v>580</v>
      </c>
      <c r="DO329" s="270" t="s">
        <v>1676</v>
      </c>
      <c r="DP329" s="270">
        <v>1595</v>
      </c>
      <c r="DQ329" s="270">
        <v>0</v>
      </c>
      <c r="DR329" s="270"/>
      <c r="DS329" s="270">
        <v>0</v>
      </c>
      <c r="DT329" s="270" t="s">
        <v>1676</v>
      </c>
      <c r="DU329" s="270">
        <v>15</v>
      </c>
      <c r="DV329" s="270">
        <v>0</v>
      </c>
      <c r="DW329" s="270">
        <v>0</v>
      </c>
      <c r="DX329" s="270">
        <v>0</v>
      </c>
      <c r="DY329" s="270">
        <v>95</v>
      </c>
      <c r="DZ329" s="270">
        <v>0</v>
      </c>
      <c r="EA329" s="270">
        <v>0</v>
      </c>
      <c r="EB329" s="270">
        <v>0</v>
      </c>
      <c r="EC329" s="270">
        <v>0</v>
      </c>
      <c r="ED329" s="270">
        <v>325</v>
      </c>
      <c r="EE329" s="270">
        <v>8265</v>
      </c>
      <c r="EF329" s="270">
        <v>0</v>
      </c>
      <c r="EG329" s="270">
        <v>175</v>
      </c>
      <c r="EH329" s="270">
        <v>0</v>
      </c>
      <c r="EI329" s="270">
        <v>0</v>
      </c>
      <c r="EJ329" s="270">
        <v>0</v>
      </c>
      <c r="EK329" s="270">
        <v>0</v>
      </c>
      <c r="EL329" s="270">
        <v>4710</v>
      </c>
      <c r="EM329" s="270">
        <v>2495</v>
      </c>
      <c r="EN329" s="270">
        <v>2820</v>
      </c>
      <c r="EO329" s="270">
        <v>0</v>
      </c>
      <c r="EP329" s="270">
        <v>0</v>
      </c>
      <c r="EQ329" s="270">
        <v>0</v>
      </c>
      <c r="ER329" s="270">
        <v>0</v>
      </c>
      <c r="ES329" s="270">
        <v>0</v>
      </c>
      <c r="ET329" s="270">
        <v>0</v>
      </c>
      <c r="EU329" s="270">
        <v>0</v>
      </c>
      <c r="EV329" s="270">
        <v>0</v>
      </c>
      <c r="EW329" s="270">
        <v>395</v>
      </c>
      <c r="EX329" s="270">
        <v>1030</v>
      </c>
      <c r="EY329" s="270">
        <v>0</v>
      </c>
      <c r="EZ329" s="270">
        <v>0</v>
      </c>
      <c r="FA329" s="270">
        <v>0</v>
      </c>
      <c r="FB329" s="270">
        <v>0</v>
      </c>
      <c r="FC329" s="270">
        <v>0</v>
      </c>
      <c r="FD329" s="270">
        <v>0</v>
      </c>
      <c r="FE329" s="270">
        <v>0</v>
      </c>
      <c r="FF329" s="270">
        <v>0</v>
      </c>
      <c r="FG329" s="270"/>
      <c r="FH329" s="270">
        <v>0</v>
      </c>
      <c r="FI329" s="270"/>
      <c r="FJ329" s="270">
        <v>0</v>
      </c>
      <c r="FK329" s="270">
        <v>0</v>
      </c>
      <c r="FL329" s="270">
        <v>0</v>
      </c>
      <c r="FM329" s="270">
        <v>0</v>
      </c>
      <c r="FN329" s="270">
        <v>0</v>
      </c>
      <c r="FO329" s="351">
        <v>51940</v>
      </c>
      <c r="FP329" s="351">
        <v>10485</v>
      </c>
      <c r="FQ329" s="351">
        <v>31305</v>
      </c>
      <c r="FR329" s="13"/>
      <c r="FS329" s="270"/>
      <c r="FT329" s="270"/>
      <c r="FU329" s="270"/>
      <c r="FV329" s="270"/>
      <c r="FW329" s="270"/>
      <c r="FX329" s="270"/>
      <c r="FY329" s="270"/>
      <c r="FZ329" s="270"/>
      <c r="GA329" s="270"/>
      <c r="GB329" s="270"/>
      <c r="GC329" s="270"/>
      <c r="GD329" s="270"/>
      <c r="GE329" s="270"/>
      <c r="GF329" s="270"/>
      <c r="GG329" s="270"/>
      <c r="GH329" s="270"/>
      <c r="GI329" s="270"/>
      <c r="GJ329" s="270"/>
      <c r="GK329" s="270"/>
      <c r="GL329" s="270"/>
      <c r="GM329" s="270"/>
      <c r="GN329" s="270"/>
      <c r="GO329" s="270"/>
      <c r="GP329" s="270"/>
      <c r="GQ329" s="270"/>
      <c r="GR329" s="270"/>
      <c r="GS329" s="270"/>
      <c r="GT329" s="270"/>
      <c r="GU329" s="270"/>
      <c r="GV329" s="270"/>
      <c r="GW329" s="270"/>
      <c r="GX329" s="270"/>
      <c r="GY329" s="270"/>
      <c r="GZ329" s="270"/>
      <c r="HA329" s="270"/>
      <c r="HB329" s="270"/>
      <c r="HC329" s="270"/>
      <c r="HD329" s="270"/>
      <c r="HE329" s="270"/>
      <c r="HF329" s="270"/>
      <c r="HG329" s="270"/>
      <c r="HH329" s="270"/>
      <c r="HI329" s="270"/>
      <c r="HJ329" s="270"/>
      <c r="HK329" s="270"/>
      <c r="HL329" s="270"/>
      <c r="HM329" s="270"/>
      <c r="HN329" s="270"/>
      <c r="HO329" s="270"/>
      <c r="HP329" s="270"/>
      <c r="HQ329" s="270"/>
      <c r="HR329" s="270"/>
      <c r="HS329" s="270"/>
      <c r="HT329" s="270"/>
      <c r="HU329" s="270"/>
      <c r="HV329" s="270"/>
      <c r="HW329" s="270"/>
      <c r="HX329" s="270"/>
      <c r="HY329" s="270"/>
      <c r="HZ329" s="270"/>
      <c r="IA329" s="270"/>
      <c r="IB329" s="270"/>
      <c r="IC329" s="270"/>
      <c r="ID329" s="270"/>
      <c r="IE329" s="270"/>
      <c r="IF329" s="270"/>
      <c r="IG329" s="270"/>
      <c r="IH329" s="270"/>
    </row>
    <row r="330" spans="1:242" ht="12.75" customHeight="1" x14ac:dyDescent="0.2">
      <c r="A330" s="374" t="s">
        <v>383</v>
      </c>
      <c r="B330" s="270">
        <v>24245</v>
      </c>
      <c r="C330" s="270">
        <v>24015</v>
      </c>
      <c r="D330" s="270">
        <v>12100</v>
      </c>
      <c r="E330" s="270">
        <v>11895</v>
      </c>
      <c r="F330" s="270">
        <v>6010</v>
      </c>
      <c r="G330" s="270">
        <v>4920</v>
      </c>
      <c r="H330" s="270">
        <v>12970</v>
      </c>
      <c r="I330" s="270">
        <v>10765</v>
      </c>
      <c r="J330" s="270">
        <v>13480</v>
      </c>
      <c r="K330" s="270">
        <v>58020</v>
      </c>
      <c r="L330" s="270">
        <v>15.676124700000001</v>
      </c>
      <c r="M330" s="270">
        <v>10</v>
      </c>
      <c r="N330" s="270">
        <v>9265</v>
      </c>
      <c r="O330" s="270">
        <v>1165</v>
      </c>
      <c r="P330" s="270">
        <v>170</v>
      </c>
      <c r="Q330" s="270">
        <v>105</v>
      </c>
      <c r="R330" s="270">
        <v>10</v>
      </c>
      <c r="S330" s="270">
        <v>0</v>
      </c>
      <c r="T330" s="270">
        <v>0</v>
      </c>
      <c r="U330" s="270" t="s">
        <v>1676</v>
      </c>
      <c r="V330" s="270">
        <v>5.5037828639999997</v>
      </c>
      <c r="W330" s="270">
        <v>2</v>
      </c>
      <c r="X330" s="270">
        <v>56.683770029999998</v>
      </c>
      <c r="Y330" s="270">
        <v>1240</v>
      </c>
      <c r="Z330" s="270">
        <v>1295</v>
      </c>
      <c r="AA330" s="270">
        <v>2215</v>
      </c>
      <c r="AB330" s="270">
        <v>6165</v>
      </c>
      <c r="AC330" s="270">
        <v>9785</v>
      </c>
      <c r="AD330" s="270">
        <v>2995</v>
      </c>
      <c r="AE330" s="270">
        <v>80</v>
      </c>
      <c r="AF330" s="270">
        <v>95</v>
      </c>
      <c r="AG330" s="270">
        <v>105</v>
      </c>
      <c r="AH330" s="270">
        <v>20</v>
      </c>
      <c r="AI330" s="270">
        <v>55</v>
      </c>
      <c r="AJ330" s="270">
        <v>285</v>
      </c>
      <c r="AK330" s="270">
        <v>15</v>
      </c>
      <c r="AL330" s="270">
        <v>310</v>
      </c>
      <c r="AM330" s="270">
        <v>560</v>
      </c>
      <c r="AN330" s="270">
        <v>185</v>
      </c>
      <c r="AO330" s="270">
        <v>0</v>
      </c>
      <c r="AP330" s="270">
        <v>2870</v>
      </c>
      <c r="AQ330" s="270">
        <v>1205</v>
      </c>
      <c r="AR330" s="270">
        <v>235</v>
      </c>
      <c r="AS330" s="270">
        <v>85</v>
      </c>
      <c r="AT330" s="270">
        <v>350</v>
      </c>
      <c r="AU330" s="270">
        <v>0</v>
      </c>
      <c r="AV330" s="270">
        <v>930</v>
      </c>
      <c r="AW330" s="270">
        <v>1750</v>
      </c>
      <c r="AX330" s="270">
        <v>1845</v>
      </c>
      <c r="AY330" s="270" t="s">
        <v>1676</v>
      </c>
      <c r="AZ330" s="270">
        <v>620</v>
      </c>
      <c r="BA330" s="270">
        <v>7180</v>
      </c>
      <c r="BB330" s="270">
        <v>5530</v>
      </c>
      <c r="BC330" s="270">
        <v>605</v>
      </c>
      <c r="BD330" s="270">
        <v>15705</v>
      </c>
      <c r="BE330" s="270">
        <v>1060</v>
      </c>
      <c r="BF330" s="270">
        <v>705</v>
      </c>
      <c r="BG330" s="270">
        <v>25</v>
      </c>
      <c r="BH330" s="270">
        <v>205</v>
      </c>
      <c r="BI330" s="270">
        <v>105</v>
      </c>
      <c r="BJ330" s="270" t="s">
        <v>1676</v>
      </c>
      <c r="BK330" s="270">
        <v>455</v>
      </c>
      <c r="BL330" s="270">
        <v>595</v>
      </c>
      <c r="BM330" s="270">
        <v>740</v>
      </c>
      <c r="BN330" s="270">
        <v>265</v>
      </c>
      <c r="BO330" s="270">
        <v>235</v>
      </c>
      <c r="BP330" s="270">
        <v>860</v>
      </c>
      <c r="BQ330" s="270">
        <v>0</v>
      </c>
      <c r="BR330" s="270">
        <v>0</v>
      </c>
      <c r="BS330" s="270">
        <v>15</v>
      </c>
      <c r="BT330" s="270">
        <v>820</v>
      </c>
      <c r="BU330" s="270">
        <v>475</v>
      </c>
      <c r="BV330" s="270">
        <v>25</v>
      </c>
      <c r="BW330" s="270">
        <v>1120</v>
      </c>
      <c r="BX330" s="270" t="s">
        <v>1676</v>
      </c>
      <c r="BY330" s="270">
        <v>85</v>
      </c>
      <c r="BZ330" s="270">
        <v>0</v>
      </c>
      <c r="CA330" s="270">
        <v>0</v>
      </c>
      <c r="CB330" s="270" t="s">
        <v>1676</v>
      </c>
      <c r="CC330" s="270">
        <v>0</v>
      </c>
      <c r="CD330" s="270">
        <v>2195</v>
      </c>
      <c r="CE330" s="270">
        <v>10</v>
      </c>
      <c r="CF330" s="270">
        <v>130</v>
      </c>
      <c r="CG330" s="270">
        <v>21585</v>
      </c>
      <c r="CH330" s="270">
        <v>0</v>
      </c>
      <c r="CI330" s="270">
        <v>940</v>
      </c>
      <c r="CJ330" s="270">
        <v>1480</v>
      </c>
      <c r="CK330" s="270">
        <v>0</v>
      </c>
      <c r="CL330" s="270">
        <v>0</v>
      </c>
      <c r="CM330" s="270">
        <v>0</v>
      </c>
      <c r="CN330" s="270" t="s">
        <v>1676</v>
      </c>
      <c r="CO330" s="270">
        <v>0</v>
      </c>
      <c r="CP330" s="270">
        <v>0</v>
      </c>
      <c r="CQ330" s="270">
        <v>0</v>
      </c>
      <c r="CR330" s="270">
        <v>0</v>
      </c>
      <c r="CS330" s="270">
        <v>0</v>
      </c>
      <c r="CT330" s="270">
        <v>0</v>
      </c>
      <c r="CU330" s="270"/>
      <c r="CV330" s="270">
        <v>0</v>
      </c>
      <c r="CW330" s="270">
        <v>0</v>
      </c>
      <c r="CX330" s="270">
        <v>1955</v>
      </c>
      <c r="CY330" s="270">
        <v>0</v>
      </c>
      <c r="CZ330" s="270">
        <v>0</v>
      </c>
      <c r="DA330" s="270">
        <v>0</v>
      </c>
      <c r="DB330" s="270">
        <v>90</v>
      </c>
      <c r="DC330" s="270">
        <v>0</v>
      </c>
      <c r="DD330" s="270">
        <v>0</v>
      </c>
      <c r="DE330" s="270">
        <v>0</v>
      </c>
      <c r="DF330" s="270">
        <v>0</v>
      </c>
      <c r="DG330" s="270">
        <v>540</v>
      </c>
      <c r="DH330" s="270">
        <v>3615</v>
      </c>
      <c r="DI330" s="270">
        <v>0</v>
      </c>
      <c r="DJ330" s="270">
        <v>0</v>
      </c>
      <c r="DK330" s="270">
        <v>0</v>
      </c>
      <c r="DL330" s="270">
        <v>0</v>
      </c>
      <c r="DM330" s="270">
        <v>0</v>
      </c>
      <c r="DN330" s="270">
        <v>0</v>
      </c>
      <c r="DO330" s="270" t="s">
        <v>1676</v>
      </c>
      <c r="DP330" s="270">
        <v>0</v>
      </c>
      <c r="DQ330" s="270">
        <v>0</v>
      </c>
      <c r="DR330" s="270"/>
      <c r="DS330" s="270">
        <v>0</v>
      </c>
      <c r="DT330" s="270">
        <v>0</v>
      </c>
      <c r="DU330" s="270">
        <v>0</v>
      </c>
      <c r="DV330" s="270">
        <v>0</v>
      </c>
      <c r="DW330" s="270">
        <v>0</v>
      </c>
      <c r="DX330" s="270">
        <v>0</v>
      </c>
      <c r="DY330" s="270">
        <v>0</v>
      </c>
      <c r="DZ330" s="270">
        <v>8885</v>
      </c>
      <c r="EA330" s="270">
        <v>0</v>
      </c>
      <c r="EB330" s="270">
        <v>0</v>
      </c>
      <c r="EC330" s="270">
        <v>0</v>
      </c>
      <c r="ED330" s="270">
        <v>0</v>
      </c>
      <c r="EE330" s="270">
        <v>0</v>
      </c>
      <c r="EF330" s="270">
        <v>0</v>
      </c>
      <c r="EG330" s="270">
        <v>0</v>
      </c>
      <c r="EH330" s="270">
        <v>0</v>
      </c>
      <c r="EI330" s="270">
        <v>0</v>
      </c>
      <c r="EJ330" s="270">
        <v>0</v>
      </c>
      <c r="EK330" s="270">
        <v>0</v>
      </c>
      <c r="EL330" s="270">
        <v>0</v>
      </c>
      <c r="EM330" s="270">
        <v>525</v>
      </c>
      <c r="EN330" s="270">
        <v>0</v>
      </c>
      <c r="EO330" s="270">
        <v>0</v>
      </c>
      <c r="EP330" s="270">
        <v>0</v>
      </c>
      <c r="EQ330" s="270">
        <v>0</v>
      </c>
      <c r="ER330" s="270">
        <v>0</v>
      </c>
      <c r="ES330" s="270">
        <v>0</v>
      </c>
      <c r="ET330" s="270">
        <v>0</v>
      </c>
      <c r="EU330" s="270">
        <v>0</v>
      </c>
      <c r="EV330" s="270">
        <v>0</v>
      </c>
      <c r="EW330" s="270">
        <v>6210</v>
      </c>
      <c r="EX330" s="270">
        <v>0</v>
      </c>
      <c r="EY330" s="270">
        <v>0</v>
      </c>
      <c r="EZ330" s="270">
        <v>0</v>
      </c>
      <c r="FA330" s="270">
        <v>0</v>
      </c>
      <c r="FB330" s="270">
        <v>0</v>
      </c>
      <c r="FC330" s="270">
        <v>0</v>
      </c>
      <c r="FD330" s="270">
        <v>0</v>
      </c>
      <c r="FE330" s="270">
        <v>0</v>
      </c>
      <c r="FF330" s="270">
        <v>0</v>
      </c>
      <c r="FG330" s="270"/>
      <c r="FH330" s="270">
        <v>0</v>
      </c>
      <c r="FI330" s="270"/>
      <c r="FJ330" s="270">
        <v>0</v>
      </c>
      <c r="FK330" s="270">
        <v>0</v>
      </c>
      <c r="FL330" s="270">
        <v>0</v>
      </c>
      <c r="FM330" s="270">
        <v>0</v>
      </c>
      <c r="FN330" s="270">
        <v>0</v>
      </c>
      <c r="FO330" s="351">
        <v>18710</v>
      </c>
      <c r="FP330" s="351">
        <v>110</v>
      </c>
      <c r="FQ330" s="351">
        <v>10715</v>
      </c>
      <c r="FR330" s="13"/>
      <c r="FS330" s="270"/>
      <c r="FT330" s="270"/>
      <c r="FU330" s="270"/>
      <c r="FV330" s="270"/>
      <c r="FW330" s="270"/>
      <c r="FX330" s="270"/>
      <c r="FY330" s="270"/>
      <c r="FZ330" s="270"/>
      <c r="GA330" s="270"/>
      <c r="GB330" s="270"/>
      <c r="GC330" s="270"/>
      <c r="GD330" s="270"/>
      <c r="GE330" s="270"/>
      <c r="GF330" s="270"/>
      <c r="GG330" s="270"/>
      <c r="GH330" s="270"/>
      <c r="GI330" s="270"/>
      <c r="GJ330" s="270"/>
      <c r="GK330" s="270"/>
      <c r="GL330" s="270"/>
      <c r="GM330" s="270"/>
      <c r="GN330" s="270"/>
      <c r="GO330" s="270"/>
      <c r="GP330" s="270"/>
      <c r="GQ330" s="270"/>
      <c r="GR330" s="270"/>
      <c r="GS330" s="270"/>
      <c r="GT330" s="270"/>
      <c r="GU330" s="270"/>
      <c r="GV330" s="270"/>
      <c r="GW330" s="270"/>
      <c r="GX330" s="270"/>
      <c r="GY330" s="270"/>
      <c r="GZ330" s="270"/>
      <c r="HA330" s="270"/>
      <c r="HB330" s="270"/>
      <c r="HC330" s="270"/>
      <c r="HD330" s="270"/>
      <c r="HE330" s="270"/>
      <c r="HF330" s="270"/>
      <c r="HG330" s="270"/>
      <c r="HH330" s="270"/>
      <c r="HI330" s="270"/>
      <c r="HJ330" s="270"/>
      <c r="HK330" s="270"/>
      <c r="HL330" s="270"/>
      <c r="HM330" s="270"/>
      <c r="HN330" s="270"/>
      <c r="HO330" s="270"/>
      <c r="HP330" s="270"/>
      <c r="HQ330" s="270"/>
      <c r="HR330" s="270"/>
      <c r="HS330" s="270"/>
      <c r="HT330" s="270"/>
      <c r="HU330" s="270"/>
      <c r="HV330" s="270"/>
      <c r="HW330" s="270"/>
      <c r="HX330" s="270"/>
      <c r="HY330" s="270"/>
      <c r="HZ330" s="270"/>
      <c r="IA330" s="270"/>
      <c r="IB330" s="270"/>
      <c r="IC330" s="270"/>
      <c r="ID330" s="270"/>
      <c r="IE330" s="270"/>
      <c r="IF330" s="270"/>
      <c r="IG330" s="270"/>
      <c r="IH330" s="270"/>
    </row>
    <row r="331" spans="1:242" ht="12.75" customHeight="1" x14ac:dyDescent="0.2">
      <c r="A331" s="374" t="s">
        <v>384</v>
      </c>
      <c r="B331" s="270">
        <v>60980</v>
      </c>
      <c r="C331" s="270">
        <v>52160</v>
      </c>
      <c r="D331" s="270">
        <v>23580</v>
      </c>
      <c r="E331" s="270">
        <v>28585</v>
      </c>
      <c r="F331" s="270">
        <v>20215</v>
      </c>
      <c r="G331" s="270">
        <v>9170</v>
      </c>
      <c r="H331" s="270">
        <v>18060</v>
      </c>
      <c r="I331" s="270">
        <v>38025</v>
      </c>
      <c r="J331" s="270">
        <v>22955</v>
      </c>
      <c r="K331" s="270">
        <v>98510</v>
      </c>
      <c r="L331" s="270">
        <v>60.834341549999998</v>
      </c>
      <c r="M331" s="270">
        <v>35</v>
      </c>
      <c r="N331" s="270">
        <v>6645</v>
      </c>
      <c r="O331" s="270">
        <v>3490</v>
      </c>
      <c r="P331" s="270">
        <v>1525</v>
      </c>
      <c r="Q331" s="270">
        <v>2280</v>
      </c>
      <c r="R331" s="270">
        <v>845</v>
      </c>
      <c r="S331" s="270">
        <v>240</v>
      </c>
      <c r="T331" s="270">
        <v>20</v>
      </c>
      <c r="U331" s="270" t="s">
        <v>1676</v>
      </c>
      <c r="V331" s="270">
        <v>3.3418367349999998</v>
      </c>
      <c r="W331" s="270">
        <v>1</v>
      </c>
      <c r="X331" s="270">
        <v>58.163044509999999</v>
      </c>
      <c r="Y331" s="270">
        <v>4970</v>
      </c>
      <c r="Z331" s="270">
        <v>5275</v>
      </c>
      <c r="AA331" s="270">
        <v>5975</v>
      </c>
      <c r="AB331" s="270">
        <v>9300</v>
      </c>
      <c r="AC331" s="270">
        <v>16125</v>
      </c>
      <c r="AD331" s="270">
        <v>16360</v>
      </c>
      <c r="AE331" s="270">
        <v>2825</v>
      </c>
      <c r="AF331" s="270">
        <v>690</v>
      </c>
      <c r="AG331" s="270">
        <v>430</v>
      </c>
      <c r="AH331" s="270">
        <v>1920</v>
      </c>
      <c r="AI331" s="270">
        <v>80</v>
      </c>
      <c r="AJ331" s="270">
        <v>590</v>
      </c>
      <c r="AK331" s="270">
        <v>760</v>
      </c>
      <c r="AL331" s="270">
        <v>2490</v>
      </c>
      <c r="AM331" s="270">
        <v>3980</v>
      </c>
      <c r="AN331" s="270">
        <v>525</v>
      </c>
      <c r="AO331" s="270" t="s">
        <v>1676</v>
      </c>
      <c r="AP331" s="270">
        <v>645</v>
      </c>
      <c r="AQ331" s="270">
        <v>2830</v>
      </c>
      <c r="AR331" s="270">
        <v>245</v>
      </c>
      <c r="AS331" s="270">
        <v>190</v>
      </c>
      <c r="AT331" s="270">
        <v>1180</v>
      </c>
      <c r="AU331" s="270">
        <v>1360</v>
      </c>
      <c r="AV331" s="270">
        <v>1690</v>
      </c>
      <c r="AW331" s="270">
        <v>1380</v>
      </c>
      <c r="AX331" s="270">
        <v>5930</v>
      </c>
      <c r="AY331" s="270">
        <v>75</v>
      </c>
      <c r="AZ331" s="270">
        <v>2315</v>
      </c>
      <c r="BA331" s="270">
        <v>7550</v>
      </c>
      <c r="BB331" s="270">
        <v>24125</v>
      </c>
      <c r="BC331" s="270">
        <v>1200</v>
      </c>
      <c r="BD331" s="270">
        <v>8660</v>
      </c>
      <c r="BE331" s="270">
        <v>1200</v>
      </c>
      <c r="BF331" s="270">
        <v>1170</v>
      </c>
      <c r="BG331" s="270">
        <v>355</v>
      </c>
      <c r="BH331" s="270">
        <v>1205</v>
      </c>
      <c r="BI331" s="270">
        <v>1980</v>
      </c>
      <c r="BJ331" s="270">
        <v>50</v>
      </c>
      <c r="BK331" s="270">
        <v>3055</v>
      </c>
      <c r="BL331" s="270">
        <v>3080</v>
      </c>
      <c r="BM331" s="270">
        <v>7045</v>
      </c>
      <c r="BN331" s="270">
        <v>1095</v>
      </c>
      <c r="BO331" s="270">
        <v>3780</v>
      </c>
      <c r="BP331" s="270">
        <v>2915</v>
      </c>
      <c r="BQ331" s="270">
        <v>3635</v>
      </c>
      <c r="BR331" s="270">
        <v>615</v>
      </c>
      <c r="BS331" s="270">
        <v>85</v>
      </c>
      <c r="BT331" s="270">
        <v>5225</v>
      </c>
      <c r="BU331" s="270">
        <v>3000</v>
      </c>
      <c r="BV331" s="270" t="s">
        <v>1676</v>
      </c>
      <c r="BW331" s="270">
        <v>2810</v>
      </c>
      <c r="BX331" s="270">
        <v>160</v>
      </c>
      <c r="BY331" s="270">
        <v>2215</v>
      </c>
      <c r="BZ331" s="270">
        <v>520</v>
      </c>
      <c r="CA331" s="270">
        <v>30</v>
      </c>
      <c r="CB331" s="270" t="s">
        <v>1676</v>
      </c>
      <c r="CC331" s="270" t="s">
        <v>1676</v>
      </c>
      <c r="CD331" s="270">
        <v>1035</v>
      </c>
      <c r="CE331" s="270">
        <v>100</v>
      </c>
      <c r="CF331" s="270">
        <v>85</v>
      </c>
      <c r="CG331" s="270">
        <v>48015</v>
      </c>
      <c r="CH331" s="270">
        <v>0</v>
      </c>
      <c r="CI331" s="270">
        <v>7655</v>
      </c>
      <c r="CJ331" s="270">
        <v>2785</v>
      </c>
      <c r="CK331" s="270">
        <v>3520</v>
      </c>
      <c r="CL331" s="270" t="s">
        <v>1676</v>
      </c>
      <c r="CM331" s="270">
        <v>1990</v>
      </c>
      <c r="CN331" s="270">
        <v>205</v>
      </c>
      <c r="CO331" s="270">
        <v>0</v>
      </c>
      <c r="CP331" s="270">
        <v>0</v>
      </c>
      <c r="CQ331" s="270">
        <v>0</v>
      </c>
      <c r="CR331" s="270">
        <v>80</v>
      </c>
      <c r="CS331" s="270">
        <v>0</v>
      </c>
      <c r="CT331" s="270">
        <v>0</v>
      </c>
      <c r="CU331" s="270"/>
      <c r="CV331" s="270">
        <v>0</v>
      </c>
      <c r="CW331" s="270">
        <v>0</v>
      </c>
      <c r="CX331" s="270">
        <v>30</v>
      </c>
      <c r="CY331" s="270">
        <v>0</v>
      </c>
      <c r="CZ331" s="270">
        <v>0</v>
      </c>
      <c r="DA331" s="270" t="s">
        <v>1676</v>
      </c>
      <c r="DB331" s="270">
        <v>310</v>
      </c>
      <c r="DC331" s="270">
        <v>0</v>
      </c>
      <c r="DD331" s="270">
        <v>0</v>
      </c>
      <c r="DE331" s="270">
        <v>20860</v>
      </c>
      <c r="DF331" s="270">
        <v>20</v>
      </c>
      <c r="DG331" s="270">
        <v>25</v>
      </c>
      <c r="DH331" s="270">
        <v>2855</v>
      </c>
      <c r="DI331" s="270">
        <v>0</v>
      </c>
      <c r="DJ331" s="270">
        <v>0</v>
      </c>
      <c r="DK331" s="270">
        <v>0</v>
      </c>
      <c r="DL331" s="270">
        <v>0</v>
      </c>
      <c r="DM331" s="270">
        <v>0</v>
      </c>
      <c r="DN331" s="270">
        <v>0</v>
      </c>
      <c r="DO331" s="270">
        <v>0</v>
      </c>
      <c r="DP331" s="270">
        <v>830</v>
      </c>
      <c r="DQ331" s="270">
        <v>0</v>
      </c>
      <c r="DR331" s="270"/>
      <c r="DS331" s="270">
        <v>0</v>
      </c>
      <c r="DT331" s="270">
        <v>285</v>
      </c>
      <c r="DU331" s="270">
        <v>1565</v>
      </c>
      <c r="DV331" s="270">
        <v>0</v>
      </c>
      <c r="DW331" s="270">
        <v>0</v>
      </c>
      <c r="DX331" s="270">
        <v>0</v>
      </c>
      <c r="DY331" s="270">
        <v>735</v>
      </c>
      <c r="DZ331" s="270">
        <v>340</v>
      </c>
      <c r="EA331" s="270">
        <v>0</v>
      </c>
      <c r="EB331" s="270">
        <v>440</v>
      </c>
      <c r="EC331" s="270">
        <v>0</v>
      </c>
      <c r="ED331" s="270">
        <v>295</v>
      </c>
      <c r="EE331" s="270">
        <v>4310</v>
      </c>
      <c r="EF331" s="270">
        <v>0</v>
      </c>
      <c r="EG331" s="270">
        <v>320</v>
      </c>
      <c r="EH331" s="270">
        <v>0</v>
      </c>
      <c r="EI331" s="270">
        <v>0</v>
      </c>
      <c r="EJ331" s="270">
        <v>0</v>
      </c>
      <c r="EK331" s="270">
        <v>0</v>
      </c>
      <c r="EL331" s="270">
        <v>3025</v>
      </c>
      <c r="EM331" s="270">
        <v>1985</v>
      </c>
      <c r="EN331" s="270">
        <v>600</v>
      </c>
      <c r="EO331" s="270">
        <v>1225</v>
      </c>
      <c r="EP331" s="270">
        <v>460</v>
      </c>
      <c r="EQ331" s="270">
        <v>0</v>
      </c>
      <c r="ER331" s="270">
        <v>0</v>
      </c>
      <c r="ES331" s="270">
        <v>0</v>
      </c>
      <c r="ET331" s="270">
        <v>0</v>
      </c>
      <c r="EU331" s="270" t="s">
        <v>1676</v>
      </c>
      <c r="EV331" s="270">
        <v>0</v>
      </c>
      <c r="EW331" s="270">
        <v>2435</v>
      </c>
      <c r="EX331" s="270">
        <v>1200</v>
      </c>
      <c r="EY331" s="270">
        <v>0</v>
      </c>
      <c r="EZ331" s="270">
        <v>0</v>
      </c>
      <c r="FA331" s="270">
        <v>0</v>
      </c>
      <c r="FB331" s="270">
        <v>15</v>
      </c>
      <c r="FC331" s="270">
        <v>0</v>
      </c>
      <c r="FD331" s="270">
        <v>0</v>
      </c>
      <c r="FE331" s="270">
        <v>0</v>
      </c>
      <c r="FF331" s="270">
        <v>0</v>
      </c>
      <c r="FG331" s="270"/>
      <c r="FH331" s="270">
        <v>0</v>
      </c>
      <c r="FI331" s="270"/>
      <c r="FJ331" s="270">
        <v>0</v>
      </c>
      <c r="FK331" s="270">
        <v>0</v>
      </c>
      <c r="FL331" s="270">
        <v>0</v>
      </c>
      <c r="FM331" s="270">
        <v>565</v>
      </c>
      <c r="FN331" s="270" t="s">
        <v>1676</v>
      </c>
      <c r="FO331" s="351">
        <v>36855</v>
      </c>
      <c r="FP331" s="351">
        <v>4720</v>
      </c>
      <c r="FQ331" s="351">
        <v>15045</v>
      </c>
      <c r="FR331" s="13"/>
      <c r="FS331" s="270"/>
      <c r="FT331" s="270"/>
      <c r="FU331" s="270"/>
      <c r="FV331" s="270"/>
      <c r="FW331" s="270"/>
      <c r="FX331" s="270"/>
      <c r="FY331" s="270"/>
      <c r="FZ331" s="270"/>
      <c r="GA331" s="270"/>
      <c r="GB331" s="270"/>
      <c r="GC331" s="270"/>
      <c r="GD331" s="270"/>
      <c r="GE331" s="270"/>
      <c r="GF331" s="270"/>
      <c r="GG331" s="270"/>
      <c r="GH331" s="270"/>
      <c r="GI331" s="270"/>
      <c r="GJ331" s="270"/>
      <c r="GK331" s="270"/>
      <c r="GL331" s="270"/>
      <c r="GM331" s="270"/>
      <c r="GN331" s="270"/>
      <c r="GO331" s="270"/>
      <c r="GP331" s="270"/>
      <c r="GQ331" s="270"/>
      <c r="GR331" s="270"/>
      <c r="GS331" s="270"/>
      <c r="GT331" s="270"/>
      <c r="GU331" s="270"/>
      <c r="GV331" s="270"/>
      <c r="GW331" s="270"/>
      <c r="GX331" s="270"/>
      <c r="GY331" s="270"/>
      <c r="GZ331" s="270"/>
      <c r="HA331" s="270"/>
      <c r="HB331" s="270"/>
      <c r="HC331" s="270"/>
      <c r="HD331" s="270"/>
      <c r="HE331" s="270"/>
      <c r="HF331" s="270"/>
      <c r="HG331" s="270"/>
      <c r="HH331" s="270"/>
      <c r="HI331" s="270"/>
      <c r="HJ331" s="270"/>
      <c r="HK331" s="270"/>
      <c r="HL331" s="270"/>
      <c r="HM331" s="270"/>
      <c r="HN331" s="270"/>
      <c r="HO331" s="270"/>
      <c r="HP331" s="270"/>
      <c r="HQ331" s="270"/>
      <c r="HR331" s="270"/>
      <c r="HS331" s="270"/>
      <c r="HT331" s="270"/>
      <c r="HU331" s="270"/>
      <c r="HV331" s="270"/>
      <c r="HW331" s="270"/>
      <c r="HX331" s="270"/>
      <c r="HY331" s="270"/>
      <c r="HZ331" s="270"/>
      <c r="IA331" s="270"/>
      <c r="IB331" s="270"/>
      <c r="IC331" s="270"/>
      <c r="ID331" s="270"/>
      <c r="IE331" s="270"/>
      <c r="IF331" s="270"/>
      <c r="IG331" s="270"/>
      <c r="IH331" s="270"/>
    </row>
    <row r="332" spans="1:242" ht="12.75" customHeight="1" x14ac:dyDescent="0.2">
      <c r="A332" s="374" t="s">
        <v>385</v>
      </c>
      <c r="B332" s="270">
        <v>81890</v>
      </c>
      <c r="C332" s="270">
        <v>65480</v>
      </c>
      <c r="D332" s="270">
        <v>30050</v>
      </c>
      <c r="E332" s="270">
        <v>35425</v>
      </c>
      <c r="F332" s="270">
        <v>27755</v>
      </c>
      <c r="G332" s="270">
        <v>2115</v>
      </c>
      <c r="H332" s="270">
        <v>29350</v>
      </c>
      <c r="I332" s="270">
        <v>53080</v>
      </c>
      <c r="J332" s="270">
        <v>28805</v>
      </c>
      <c r="K332" s="270">
        <v>151300</v>
      </c>
      <c r="L332" s="270">
        <v>42.783784840000003</v>
      </c>
      <c r="M332" s="270">
        <v>23</v>
      </c>
      <c r="N332" s="270">
        <v>14830</v>
      </c>
      <c r="O332" s="270">
        <v>5485</v>
      </c>
      <c r="P332" s="270">
        <v>2085</v>
      </c>
      <c r="Q332" s="270">
        <v>2275</v>
      </c>
      <c r="R332" s="270">
        <v>640</v>
      </c>
      <c r="S332" s="270">
        <v>210</v>
      </c>
      <c r="T332" s="270" t="s">
        <v>1676</v>
      </c>
      <c r="U332" s="270">
        <v>15</v>
      </c>
      <c r="V332" s="270">
        <v>4.021297863</v>
      </c>
      <c r="W332" s="270">
        <v>1</v>
      </c>
      <c r="X332" s="270">
        <v>56.023195780000002</v>
      </c>
      <c r="Y332" s="270">
        <v>7450</v>
      </c>
      <c r="Z332" s="270">
        <v>7000</v>
      </c>
      <c r="AA332" s="270">
        <v>10150</v>
      </c>
      <c r="AB332" s="270">
        <v>14630</v>
      </c>
      <c r="AC332" s="270">
        <v>18590</v>
      </c>
      <c r="AD332" s="270">
        <v>20050</v>
      </c>
      <c r="AE332" s="270">
        <v>3815</v>
      </c>
      <c r="AF332" s="270">
        <v>370</v>
      </c>
      <c r="AG332" s="270">
        <v>350</v>
      </c>
      <c r="AH332" s="270">
        <v>2510</v>
      </c>
      <c r="AI332" s="270">
        <v>380</v>
      </c>
      <c r="AJ332" s="270">
        <v>1395</v>
      </c>
      <c r="AK332" s="270">
        <v>1810</v>
      </c>
      <c r="AL332" s="270">
        <v>3890</v>
      </c>
      <c r="AM332" s="270">
        <v>7530</v>
      </c>
      <c r="AN332" s="270">
        <v>520</v>
      </c>
      <c r="AO332" s="270">
        <v>1350</v>
      </c>
      <c r="AP332" s="270">
        <v>930</v>
      </c>
      <c r="AQ332" s="270">
        <v>2920</v>
      </c>
      <c r="AR332" s="270">
        <v>270</v>
      </c>
      <c r="AS332" s="270">
        <v>125</v>
      </c>
      <c r="AT332" s="270">
        <v>1200</v>
      </c>
      <c r="AU332" s="270">
        <v>2715</v>
      </c>
      <c r="AV332" s="270">
        <v>3335</v>
      </c>
      <c r="AW332" s="270">
        <v>1095</v>
      </c>
      <c r="AX332" s="270">
        <v>6545</v>
      </c>
      <c r="AY332" s="270">
        <v>35</v>
      </c>
      <c r="AZ332" s="270">
        <v>2165</v>
      </c>
      <c r="BA332" s="270">
        <v>6250</v>
      </c>
      <c r="BB332" s="270">
        <v>34200</v>
      </c>
      <c r="BC332" s="270">
        <v>1935</v>
      </c>
      <c r="BD332" s="270">
        <v>6415</v>
      </c>
      <c r="BE332" s="270">
        <v>1570</v>
      </c>
      <c r="BF332" s="270">
        <v>885</v>
      </c>
      <c r="BG332" s="270">
        <v>385</v>
      </c>
      <c r="BH332" s="270">
        <v>835</v>
      </c>
      <c r="BI332" s="270">
        <v>2520</v>
      </c>
      <c r="BJ332" s="270">
        <v>185</v>
      </c>
      <c r="BK332" s="270">
        <v>3950</v>
      </c>
      <c r="BL332" s="270">
        <v>4400</v>
      </c>
      <c r="BM332" s="270">
        <v>11870</v>
      </c>
      <c r="BN332" s="270">
        <v>2435</v>
      </c>
      <c r="BO332" s="270">
        <v>3380</v>
      </c>
      <c r="BP332" s="270">
        <v>3570</v>
      </c>
      <c r="BQ332" s="270">
        <v>4045</v>
      </c>
      <c r="BR332" s="270">
        <v>1080</v>
      </c>
      <c r="BS332" s="270">
        <v>325</v>
      </c>
      <c r="BT332" s="270">
        <v>7955</v>
      </c>
      <c r="BU332" s="270">
        <v>3740</v>
      </c>
      <c r="BV332" s="270">
        <v>80</v>
      </c>
      <c r="BW332" s="270">
        <v>3930</v>
      </c>
      <c r="BX332" s="270">
        <v>255</v>
      </c>
      <c r="BY332" s="270">
        <v>3205</v>
      </c>
      <c r="BZ332" s="270">
        <v>415</v>
      </c>
      <c r="CA332" s="270">
        <v>100</v>
      </c>
      <c r="CB332" s="270">
        <v>10</v>
      </c>
      <c r="CC332" s="270">
        <v>0</v>
      </c>
      <c r="CD332" s="270">
        <v>1385</v>
      </c>
      <c r="CE332" s="270">
        <v>45</v>
      </c>
      <c r="CF332" s="270">
        <v>170</v>
      </c>
      <c r="CG332" s="270">
        <v>59900</v>
      </c>
      <c r="CH332" s="270">
        <v>0</v>
      </c>
      <c r="CI332" s="270">
        <v>7065</v>
      </c>
      <c r="CJ332" s="270">
        <v>2830</v>
      </c>
      <c r="CK332" s="270">
        <v>2480</v>
      </c>
      <c r="CL332" s="270">
        <v>680</v>
      </c>
      <c r="CM332" s="270">
        <v>2850</v>
      </c>
      <c r="CN332" s="270">
        <v>3005</v>
      </c>
      <c r="CO332" s="270">
        <v>0</v>
      </c>
      <c r="CP332" s="270">
        <v>0</v>
      </c>
      <c r="CQ332" s="270">
        <v>0</v>
      </c>
      <c r="CR332" s="270">
        <v>0</v>
      </c>
      <c r="CS332" s="270">
        <v>0</v>
      </c>
      <c r="CT332" s="270">
        <v>0</v>
      </c>
      <c r="CU332" s="270"/>
      <c r="CV332" s="270">
        <v>0</v>
      </c>
      <c r="CW332" s="270">
        <v>0</v>
      </c>
      <c r="CX332" s="270">
        <v>2665</v>
      </c>
      <c r="CY332" s="270">
        <v>0</v>
      </c>
      <c r="CZ332" s="270">
        <v>0</v>
      </c>
      <c r="DA332" s="270">
        <v>3390</v>
      </c>
      <c r="DB332" s="270">
        <v>110</v>
      </c>
      <c r="DC332" s="270">
        <v>0</v>
      </c>
      <c r="DD332" s="270">
        <v>0</v>
      </c>
      <c r="DE332" s="270">
        <v>19950</v>
      </c>
      <c r="DF332" s="270">
        <v>13760</v>
      </c>
      <c r="DG332" s="270">
        <v>1955</v>
      </c>
      <c r="DH332" s="270">
        <v>1430</v>
      </c>
      <c r="DI332" s="270">
        <v>0</v>
      </c>
      <c r="DJ332" s="270">
        <v>0</v>
      </c>
      <c r="DK332" s="270">
        <v>0</v>
      </c>
      <c r="DL332" s="270">
        <v>0</v>
      </c>
      <c r="DM332" s="270">
        <v>0</v>
      </c>
      <c r="DN332" s="270">
        <v>0</v>
      </c>
      <c r="DO332" s="270">
        <v>0</v>
      </c>
      <c r="DP332" s="270">
        <v>2560</v>
      </c>
      <c r="DQ332" s="270">
        <v>0</v>
      </c>
      <c r="DR332" s="270"/>
      <c r="DS332" s="270">
        <v>0</v>
      </c>
      <c r="DT332" s="270">
        <v>345</v>
      </c>
      <c r="DU332" s="270">
        <v>370</v>
      </c>
      <c r="DV332" s="270">
        <v>0</v>
      </c>
      <c r="DW332" s="270">
        <v>0</v>
      </c>
      <c r="DX332" s="270">
        <v>0</v>
      </c>
      <c r="DY332" s="270">
        <v>0</v>
      </c>
      <c r="DZ332" s="270">
        <v>415</v>
      </c>
      <c r="EA332" s="270">
        <v>0</v>
      </c>
      <c r="EB332" s="270">
        <v>155</v>
      </c>
      <c r="EC332" s="270">
        <v>0</v>
      </c>
      <c r="ED332" s="270">
        <v>200</v>
      </c>
      <c r="EE332" s="270">
        <v>5000</v>
      </c>
      <c r="EF332" s="270">
        <v>0</v>
      </c>
      <c r="EG332" s="270">
        <v>3505</v>
      </c>
      <c r="EH332" s="270">
        <v>0</v>
      </c>
      <c r="EI332" s="270">
        <v>0</v>
      </c>
      <c r="EJ332" s="270">
        <v>0</v>
      </c>
      <c r="EK332" s="270">
        <v>0</v>
      </c>
      <c r="EL332" s="270">
        <v>565</v>
      </c>
      <c r="EM332" s="270">
        <v>4215</v>
      </c>
      <c r="EN332" s="270">
        <v>2190</v>
      </c>
      <c r="EO332" s="270">
        <v>0</v>
      </c>
      <c r="EP332" s="270">
        <v>0</v>
      </c>
      <c r="EQ332" s="270">
        <v>0</v>
      </c>
      <c r="ER332" s="270">
        <v>0</v>
      </c>
      <c r="ES332" s="270">
        <v>0</v>
      </c>
      <c r="ET332" s="270">
        <v>0</v>
      </c>
      <c r="EU332" s="270">
        <v>0</v>
      </c>
      <c r="EV332" s="270">
        <v>0</v>
      </c>
      <c r="EW332" s="270">
        <v>0</v>
      </c>
      <c r="EX332" s="270">
        <v>10</v>
      </c>
      <c r="EY332" s="270">
        <v>0</v>
      </c>
      <c r="EZ332" s="270">
        <v>0</v>
      </c>
      <c r="FA332" s="270">
        <v>0</v>
      </c>
      <c r="FB332" s="270">
        <v>0</v>
      </c>
      <c r="FC332" s="270">
        <v>0</v>
      </c>
      <c r="FD332" s="270">
        <v>0</v>
      </c>
      <c r="FE332" s="270">
        <v>0</v>
      </c>
      <c r="FF332" s="270">
        <v>0</v>
      </c>
      <c r="FG332" s="270"/>
      <c r="FH332" s="270">
        <v>0</v>
      </c>
      <c r="FI332" s="270"/>
      <c r="FJ332" s="270">
        <v>0</v>
      </c>
      <c r="FK332" s="270">
        <v>0</v>
      </c>
      <c r="FL332" s="270">
        <v>0</v>
      </c>
      <c r="FM332" s="270" t="s">
        <v>1676</v>
      </c>
      <c r="FN332" s="270">
        <v>190</v>
      </c>
      <c r="FO332" s="351">
        <v>47685</v>
      </c>
      <c r="FP332" s="351">
        <v>6260</v>
      </c>
      <c r="FQ332" s="351">
        <v>25545</v>
      </c>
      <c r="FR332" s="13"/>
      <c r="FS332" s="270"/>
      <c r="FT332" s="270"/>
      <c r="FU332" s="270"/>
      <c r="FV332" s="270"/>
      <c r="FW332" s="270"/>
      <c r="FX332" s="270"/>
      <c r="FY332" s="270"/>
      <c r="FZ332" s="270"/>
      <c r="GA332" s="270"/>
      <c r="GB332" s="270"/>
      <c r="GC332" s="270"/>
      <c r="GD332" s="270"/>
      <c r="GE332" s="270"/>
      <c r="GF332" s="270"/>
      <c r="GG332" s="270"/>
      <c r="GH332" s="270"/>
      <c r="GI332" s="270"/>
      <c r="GJ332" s="270"/>
      <c r="GK332" s="270"/>
      <c r="GL332" s="270"/>
      <c r="GM332" s="270"/>
      <c r="GN332" s="270"/>
      <c r="GO332" s="270"/>
      <c r="GP332" s="270"/>
      <c r="GQ332" s="270"/>
      <c r="GR332" s="270"/>
      <c r="GS332" s="270"/>
      <c r="GT332" s="270"/>
      <c r="GU332" s="270"/>
      <c r="GV332" s="270"/>
      <c r="GW332" s="270"/>
      <c r="GX332" s="270"/>
      <c r="GY332" s="270"/>
      <c r="GZ332" s="270"/>
      <c r="HA332" s="270"/>
      <c r="HB332" s="270"/>
      <c r="HC332" s="270"/>
      <c r="HD332" s="270"/>
      <c r="HE332" s="270"/>
      <c r="HF332" s="270"/>
      <c r="HG332" s="270"/>
      <c r="HH332" s="270"/>
      <c r="HI332" s="270"/>
      <c r="HJ332" s="270"/>
      <c r="HK332" s="270"/>
      <c r="HL332" s="270"/>
      <c r="HM332" s="270"/>
      <c r="HN332" s="270"/>
      <c r="HO332" s="270"/>
      <c r="HP332" s="270"/>
      <c r="HQ332" s="270"/>
      <c r="HR332" s="270"/>
      <c r="HS332" s="270"/>
      <c r="HT332" s="270"/>
      <c r="HU332" s="270"/>
      <c r="HV332" s="270"/>
      <c r="HW332" s="270"/>
      <c r="HX332" s="270"/>
      <c r="HY332" s="270"/>
      <c r="HZ332" s="270"/>
      <c r="IA332" s="270"/>
      <c r="IB332" s="270"/>
      <c r="IC332" s="270"/>
      <c r="ID332" s="270"/>
      <c r="IE332" s="270"/>
      <c r="IF332" s="270"/>
      <c r="IG332" s="270"/>
      <c r="IH332" s="270"/>
    </row>
    <row r="333" spans="1:242" ht="12.75" customHeight="1" x14ac:dyDescent="0.2">
      <c r="A333" s="374" t="s">
        <v>386</v>
      </c>
      <c r="B333" s="270">
        <v>144355</v>
      </c>
      <c r="C333" s="270">
        <v>121625</v>
      </c>
      <c r="D333" s="270">
        <v>47775</v>
      </c>
      <c r="E333" s="270">
        <v>73845</v>
      </c>
      <c r="F333" s="270">
        <v>50580</v>
      </c>
      <c r="G333" s="270">
        <v>14535</v>
      </c>
      <c r="H333" s="270">
        <v>30820</v>
      </c>
      <c r="I333" s="270">
        <v>105585</v>
      </c>
      <c r="J333" s="270">
        <v>38770</v>
      </c>
      <c r="K333" s="270">
        <v>248740</v>
      </c>
      <c r="L333" s="270">
        <v>54.966591029999996</v>
      </c>
      <c r="M333" s="270">
        <v>33</v>
      </c>
      <c r="N333" s="270">
        <v>13150</v>
      </c>
      <c r="O333" s="270">
        <v>6610</v>
      </c>
      <c r="P333" s="270">
        <v>2620</v>
      </c>
      <c r="Q333" s="270">
        <v>5115</v>
      </c>
      <c r="R333" s="270">
        <v>925</v>
      </c>
      <c r="S333" s="270">
        <v>220</v>
      </c>
      <c r="T333" s="270" t="s">
        <v>1676</v>
      </c>
      <c r="U333" s="270" t="s">
        <v>1676</v>
      </c>
      <c r="V333" s="270">
        <v>3.0345827010000002</v>
      </c>
      <c r="W333" s="270">
        <v>1</v>
      </c>
      <c r="X333" s="270">
        <v>49.07217971</v>
      </c>
      <c r="Y333" s="270">
        <v>18040</v>
      </c>
      <c r="Z333" s="270">
        <v>19510</v>
      </c>
      <c r="AA333" s="270">
        <v>25025</v>
      </c>
      <c r="AB333" s="270">
        <v>22755</v>
      </c>
      <c r="AC333" s="270">
        <v>25990</v>
      </c>
      <c r="AD333" s="270">
        <v>27265</v>
      </c>
      <c r="AE333" s="270">
        <v>4865</v>
      </c>
      <c r="AF333" s="270">
        <v>1340</v>
      </c>
      <c r="AG333" s="270">
        <v>755</v>
      </c>
      <c r="AH333" s="270">
        <v>2990</v>
      </c>
      <c r="AI333" s="270">
        <v>520</v>
      </c>
      <c r="AJ333" s="270">
        <v>2795</v>
      </c>
      <c r="AK333" s="270">
        <v>3270</v>
      </c>
      <c r="AL333" s="270">
        <v>5865</v>
      </c>
      <c r="AM333" s="270">
        <v>7815</v>
      </c>
      <c r="AN333" s="270">
        <v>745</v>
      </c>
      <c r="AO333" s="270">
        <v>1475</v>
      </c>
      <c r="AP333" s="270">
        <v>395</v>
      </c>
      <c r="AQ333" s="270">
        <v>3325</v>
      </c>
      <c r="AR333" s="270">
        <v>440</v>
      </c>
      <c r="AS333" s="270">
        <v>205</v>
      </c>
      <c r="AT333" s="270">
        <v>1240</v>
      </c>
      <c r="AU333" s="270">
        <v>5970</v>
      </c>
      <c r="AV333" s="270">
        <v>1665</v>
      </c>
      <c r="AW333" s="270">
        <v>1735</v>
      </c>
      <c r="AX333" s="270">
        <v>12645</v>
      </c>
      <c r="AY333" s="270">
        <v>605</v>
      </c>
      <c r="AZ333" s="270">
        <v>2500</v>
      </c>
      <c r="BA333" s="270">
        <v>14460</v>
      </c>
      <c r="BB333" s="270">
        <v>71600</v>
      </c>
      <c r="BC333" s="270">
        <v>3470</v>
      </c>
      <c r="BD333" s="270">
        <v>11690</v>
      </c>
      <c r="BE333" s="270">
        <v>2595</v>
      </c>
      <c r="BF333" s="270">
        <v>2830</v>
      </c>
      <c r="BG333" s="270">
        <v>815</v>
      </c>
      <c r="BH333" s="270">
        <v>2055</v>
      </c>
      <c r="BI333" s="270">
        <v>3100</v>
      </c>
      <c r="BJ333" s="270">
        <v>605</v>
      </c>
      <c r="BK333" s="270">
        <v>5010</v>
      </c>
      <c r="BL333" s="270">
        <v>9020</v>
      </c>
      <c r="BM333" s="270">
        <v>16170</v>
      </c>
      <c r="BN333" s="270">
        <v>2170</v>
      </c>
      <c r="BO333" s="270">
        <v>5710</v>
      </c>
      <c r="BP333" s="270">
        <v>4845</v>
      </c>
      <c r="BQ333" s="270">
        <v>15945</v>
      </c>
      <c r="BR333" s="270">
        <v>2625</v>
      </c>
      <c r="BS333" s="270">
        <v>635</v>
      </c>
      <c r="BT333" s="270">
        <v>14635</v>
      </c>
      <c r="BU333" s="270">
        <v>5875</v>
      </c>
      <c r="BV333" s="270">
        <v>125</v>
      </c>
      <c r="BW333" s="270">
        <v>11700</v>
      </c>
      <c r="BX333" s="270">
        <v>320</v>
      </c>
      <c r="BY333" s="270">
        <v>4520</v>
      </c>
      <c r="BZ333" s="270">
        <v>780</v>
      </c>
      <c r="CA333" s="270">
        <v>310</v>
      </c>
      <c r="CB333" s="270" t="s">
        <v>1676</v>
      </c>
      <c r="CC333" s="270" t="s">
        <v>1676</v>
      </c>
      <c r="CD333" s="270">
        <v>2460</v>
      </c>
      <c r="CE333" s="270">
        <v>100</v>
      </c>
      <c r="CF333" s="270">
        <v>295</v>
      </c>
      <c r="CG333" s="270">
        <v>112835</v>
      </c>
      <c r="CH333" s="270">
        <v>0</v>
      </c>
      <c r="CI333" s="270">
        <v>14975</v>
      </c>
      <c r="CJ333" s="270">
        <v>3200</v>
      </c>
      <c r="CK333" s="270">
        <v>4955</v>
      </c>
      <c r="CL333" s="270">
        <v>2860</v>
      </c>
      <c r="CM333" s="270">
        <v>3015</v>
      </c>
      <c r="CN333" s="270">
        <v>3910</v>
      </c>
      <c r="CO333" s="270">
        <v>0</v>
      </c>
      <c r="CP333" s="270">
        <v>0</v>
      </c>
      <c r="CQ333" s="270">
        <v>0</v>
      </c>
      <c r="CR333" s="270">
        <v>0</v>
      </c>
      <c r="CS333" s="270">
        <v>0</v>
      </c>
      <c r="CT333" s="270">
        <v>0</v>
      </c>
      <c r="CU333" s="270"/>
      <c r="CV333" s="270">
        <v>0</v>
      </c>
      <c r="CW333" s="270">
        <v>0</v>
      </c>
      <c r="CX333" s="270">
        <v>360</v>
      </c>
      <c r="CY333" s="270">
        <v>0</v>
      </c>
      <c r="CZ333" s="270">
        <v>0</v>
      </c>
      <c r="DA333" s="270">
        <v>3100</v>
      </c>
      <c r="DB333" s="270">
        <v>760</v>
      </c>
      <c r="DC333" s="270">
        <v>0</v>
      </c>
      <c r="DD333" s="270">
        <v>0</v>
      </c>
      <c r="DE333" s="270">
        <v>37055</v>
      </c>
      <c r="DF333" s="270">
        <v>1210</v>
      </c>
      <c r="DG333" s="270">
        <v>0</v>
      </c>
      <c r="DH333" s="270">
        <v>4000</v>
      </c>
      <c r="DI333" s="270">
        <v>0</v>
      </c>
      <c r="DJ333" s="270">
        <v>0</v>
      </c>
      <c r="DK333" s="270">
        <v>0</v>
      </c>
      <c r="DL333" s="270">
        <v>0</v>
      </c>
      <c r="DM333" s="270">
        <v>0</v>
      </c>
      <c r="DN333" s="270" t="s">
        <v>1676</v>
      </c>
      <c r="DO333" s="270">
        <v>0</v>
      </c>
      <c r="DP333" s="270">
        <v>3835</v>
      </c>
      <c r="DQ333" s="270">
        <v>0</v>
      </c>
      <c r="DR333" s="270"/>
      <c r="DS333" s="270">
        <v>0</v>
      </c>
      <c r="DT333" s="270">
        <v>35</v>
      </c>
      <c r="DU333" s="270">
        <v>420</v>
      </c>
      <c r="DV333" s="270">
        <v>0</v>
      </c>
      <c r="DW333" s="270">
        <v>0</v>
      </c>
      <c r="DX333" s="270">
        <v>0</v>
      </c>
      <c r="DY333" s="270">
        <v>215</v>
      </c>
      <c r="DZ333" s="270">
        <v>4930</v>
      </c>
      <c r="EA333" s="270">
        <v>0</v>
      </c>
      <c r="EB333" s="270">
        <v>525</v>
      </c>
      <c r="EC333" s="270" t="s">
        <v>1676</v>
      </c>
      <c r="ED333" s="270">
        <v>1450</v>
      </c>
      <c r="EE333" s="270">
        <v>16255</v>
      </c>
      <c r="EF333" s="270">
        <v>0</v>
      </c>
      <c r="EG333" s="270">
        <v>14010</v>
      </c>
      <c r="EH333" s="270">
        <v>0</v>
      </c>
      <c r="EI333" s="270">
        <v>0</v>
      </c>
      <c r="EJ333" s="270">
        <v>0</v>
      </c>
      <c r="EK333" s="270">
        <v>0</v>
      </c>
      <c r="EL333" s="270">
        <v>13895</v>
      </c>
      <c r="EM333" s="270">
        <v>605</v>
      </c>
      <c r="EN333" s="270">
        <v>8780</v>
      </c>
      <c r="EO333" s="270">
        <v>0</v>
      </c>
      <c r="EP333" s="270">
        <v>0</v>
      </c>
      <c r="EQ333" s="270">
        <v>0</v>
      </c>
      <c r="ER333" s="270">
        <v>0</v>
      </c>
      <c r="ES333" s="270">
        <v>0</v>
      </c>
      <c r="ET333" s="270">
        <v>0</v>
      </c>
      <c r="EU333" s="270">
        <v>0</v>
      </c>
      <c r="EV333" s="270">
        <v>0</v>
      </c>
      <c r="EW333" s="270">
        <v>0</v>
      </c>
      <c r="EX333" s="270">
        <v>0</v>
      </c>
      <c r="EY333" s="270">
        <v>0</v>
      </c>
      <c r="EZ333" s="270">
        <v>0</v>
      </c>
      <c r="FA333" s="270" t="s">
        <v>1676</v>
      </c>
      <c r="FB333" s="270">
        <v>0</v>
      </c>
      <c r="FC333" s="270">
        <v>0</v>
      </c>
      <c r="FD333" s="270">
        <v>0</v>
      </c>
      <c r="FE333" s="270">
        <v>0</v>
      </c>
      <c r="FF333" s="270">
        <v>0</v>
      </c>
      <c r="FG333" s="270"/>
      <c r="FH333" s="270">
        <v>0</v>
      </c>
      <c r="FI333" s="270"/>
      <c r="FJ333" s="270">
        <v>0</v>
      </c>
      <c r="FK333" s="270">
        <v>0</v>
      </c>
      <c r="FL333" s="270">
        <v>0</v>
      </c>
      <c r="FM333" s="270">
        <v>0</v>
      </c>
      <c r="FN333" s="270">
        <v>0</v>
      </c>
      <c r="FO333" s="351">
        <v>72755</v>
      </c>
      <c r="FP333" s="351">
        <v>25690</v>
      </c>
      <c r="FQ333" s="351">
        <v>28645</v>
      </c>
      <c r="FR333" s="13"/>
      <c r="FS333" s="270"/>
      <c r="FT333" s="270"/>
      <c r="FU333" s="270"/>
      <c r="FV333" s="270"/>
      <c r="FW333" s="270"/>
      <c r="FX333" s="270"/>
      <c r="FY333" s="270"/>
      <c r="FZ333" s="270"/>
      <c r="GA333" s="270"/>
      <c r="GB333" s="270"/>
      <c r="GC333" s="270"/>
      <c r="GD333" s="270"/>
      <c r="GE333" s="270"/>
      <c r="GF333" s="270"/>
      <c r="GG333" s="270"/>
      <c r="GH333" s="270"/>
      <c r="GI333" s="270"/>
      <c r="GJ333" s="270"/>
      <c r="GK333" s="270"/>
      <c r="GL333" s="270"/>
      <c r="GM333" s="270"/>
      <c r="GN333" s="270"/>
      <c r="GO333" s="270"/>
      <c r="GP333" s="270"/>
      <c r="GQ333" s="270"/>
      <c r="GR333" s="270"/>
      <c r="GS333" s="270"/>
      <c r="GT333" s="270"/>
      <c r="GU333" s="270"/>
      <c r="GV333" s="270"/>
      <c r="GW333" s="270"/>
      <c r="GX333" s="270"/>
      <c r="GY333" s="270"/>
      <c r="GZ333" s="270"/>
      <c r="HA333" s="270"/>
      <c r="HB333" s="270"/>
      <c r="HC333" s="270"/>
      <c r="HD333" s="270"/>
      <c r="HE333" s="270"/>
      <c r="HF333" s="270"/>
      <c r="HG333" s="270"/>
      <c r="HH333" s="270"/>
      <c r="HI333" s="270"/>
      <c r="HJ333" s="270"/>
      <c r="HK333" s="270"/>
      <c r="HL333" s="270"/>
      <c r="HM333" s="270"/>
      <c r="HN333" s="270"/>
      <c r="HO333" s="270"/>
      <c r="HP333" s="270"/>
      <c r="HQ333" s="270"/>
      <c r="HR333" s="270"/>
      <c r="HS333" s="270"/>
      <c r="HT333" s="270"/>
      <c r="HU333" s="270"/>
      <c r="HV333" s="270"/>
      <c r="HW333" s="270"/>
      <c r="HX333" s="270"/>
      <c r="HY333" s="270"/>
      <c r="HZ333" s="270"/>
      <c r="IA333" s="270"/>
      <c r="IB333" s="270"/>
      <c r="IC333" s="270"/>
      <c r="ID333" s="270"/>
      <c r="IE333" s="270"/>
      <c r="IF333" s="270"/>
      <c r="IG333" s="270"/>
      <c r="IH333" s="270"/>
    </row>
    <row r="334" spans="1:242" s="272" customFormat="1" ht="12.75" customHeight="1" x14ac:dyDescent="0.2">
      <c r="A334" s="374" t="s">
        <v>387</v>
      </c>
      <c r="B334" s="270">
        <v>218830</v>
      </c>
      <c r="C334" s="270">
        <v>166615</v>
      </c>
      <c r="D334" s="270">
        <v>74590</v>
      </c>
      <c r="E334" s="270">
        <v>92020</v>
      </c>
      <c r="F334" s="270">
        <v>67565</v>
      </c>
      <c r="G334" s="270">
        <v>15</v>
      </c>
      <c r="H334" s="270">
        <v>81890</v>
      </c>
      <c r="I334" s="270">
        <v>143930</v>
      </c>
      <c r="J334" s="270">
        <v>74900</v>
      </c>
      <c r="K334" s="270">
        <v>355700</v>
      </c>
      <c r="L334" s="270">
        <v>97.315493340000003</v>
      </c>
      <c r="M334" s="270">
        <v>39</v>
      </c>
      <c r="N334" s="270">
        <v>19500</v>
      </c>
      <c r="O334" s="270">
        <v>7505</v>
      </c>
      <c r="P334" s="270">
        <v>4285</v>
      </c>
      <c r="Q334" s="270">
        <v>6885</v>
      </c>
      <c r="R334" s="270">
        <v>3965</v>
      </c>
      <c r="S334" s="270">
        <v>1340</v>
      </c>
      <c r="T334" s="270">
        <v>405</v>
      </c>
      <c r="U334" s="270">
        <v>895</v>
      </c>
      <c r="V334" s="270">
        <v>3.6751900279999998</v>
      </c>
      <c r="W334" s="270">
        <v>1</v>
      </c>
      <c r="X334" s="270">
        <v>58.666087359999999</v>
      </c>
      <c r="Y334" s="270">
        <v>16445</v>
      </c>
      <c r="Z334" s="270">
        <v>19140</v>
      </c>
      <c r="AA334" s="270">
        <v>22175</v>
      </c>
      <c r="AB334" s="270">
        <v>33150</v>
      </c>
      <c r="AC334" s="270">
        <v>55335</v>
      </c>
      <c r="AD334" s="270">
        <v>60595</v>
      </c>
      <c r="AE334" s="270">
        <v>11210</v>
      </c>
      <c r="AF334" s="270">
        <v>2120</v>
      </c>
      <c r="AG334" s="270">
        <v>910</v>
      </c>
      <c r="AH334" s="270">
        <v>4940</v>
      </c>
      <c r="AI334" s="270">
        <v>830</v>
      </c>
      <c r="AJ334" s="270">
        <v>2315</v>
      </c>
      <c r="AK334" s="270">
        <v>1830</v>
      </c>
      <c r="AL334" s="270">
        <v>9450</v>
      </c>
      <c r="AM334" s="270">
        <v>9985</v>
      </c>
      <c r="AN334" s="270">
        <v>1470</v>
      </c>
      <c r="AO334" s="270">
        <v>1620</v>
      </c>
      <c r="AP334" s="270">
        <v>3510</v>
      </c>
      <c r="AQ334" s="270">
        <v>8890</v>
      </c>
      <c r="AR334" s="270">
        <v>495</v>
      </c>
      <c r="AS334" s="270">
        <v>300</v>
      </c>
      <c r="AT334" s="270">
        <v>1595</v>
      </c>
      <c r="AU334" s="270">
        <v>4555</v>
      </c>
      <c r="AV334" s="270">
        <v>3385</v>
      </c>
      <c r="AW334" s="270">
        <v>2990</v>
      </c>
      <c r="AX334" s="270">
        <v>18985</v>
      </c>
      <c r="AY334" s="270">
        <v>260</v>
      </c>
      <c r="AZ334" s="270">
        <v>5755</v>
      </c>
      <c r="BA334" s="270">
        <v>27370</v>
      </c>
      <c r="BB334" s="270">
        <v>105275</v>
      </c>
      <c r="BC334" s="270">
        <v>5180</v>
      </c>
      <c r="BD334" s="270">
        <v>22965</v>
      </c>
      <c r="BE334" s="270">
        <v>4685</v>
      </c>
      <c r="BF334" s="270">
        <v>4535</v>
      </c>
      <c r="BG334" s="270">
        <v>1100</v>
      </c>
      <c r="BH334" s="270">
        <v>3240</v>
      </c>
      <c r="BI334" s="270">
        <v>5035</v>
      </c>
      <c r="BJ334" s="270">
        <v>1135</v>
      </c>
      <c r="BK334" s="270">
        <v>10570</v>
      </c>
      <c r="BL334" s="270">
        <v>11195</v>
      </c>
      <c r="BM334" s="270">
        <v>20590</v>
      </c>
      <c r="BN334" s="270">
        <v>4500</v>
      </c>
      <c r="BO334" s="270">
        <v>10990</v>
      </c>
      <c r="BP334" s="270">
        <v>8900</v>
      </c>
      <c r="BQ334" s="270">
        <v>11445</v>
      </c>
      <c r="BR334" s="270">
        <v>1830</v>
      </c>
      <c r="BS334" s="270">
        <v>335</v>
      </c>
      <c r="BT334" s="270">
        <v>18795</v>
      </c>
      <c r="BU334" s="270">
        <v>10220</v>
      </c>
      <c r="BV334" s="270">
        <v>30</v>
      </c>
      <c r="BW334" s="270">
        <v>9340</v>
      </c>
      <c r="BX334" s="270">
        <v>560</v>
      </c>
      <c r="BY334" s="270">
        <v>7950</v>
      </c>
      <c r="BZ334" s="270">
        <v>1045</v>
      </c>
      <c r="CA334" s="270">
        <v>165</v>
      </c>
      <c r="CB334" s="270">
        <v>10</v>
      </c>
      <c r="CC334" s="270">
        <v>0</v>
      </c>
      <c r="CD334" s="270">
        <v>2420</v>
      </c>
      <c r="CE334" s="270">
        <v>145</v>
      </c>
      <c r="CF334" s="270">
        <v>305</v>
      </c>
      <c r="CG334" s="270">
        <v>154015</v>
      </c>
      <c r="CH334" s="270">
        <v>0</v>
      </c>
      <c r="CI334" s="270">
        <v>26795</v>
      </c>
      <c r="CJ334" s="270">
        <v>10425</v>
      </c>
      <c r="CK334" s="270">
        <v>8940</v>
      </c>
      <c r="CL334" s="270">
        <v>3805</v>
      </c>
      <c r="CM334" s="270">
        <v>5265</v>
      </c>
      <c r="CN334" s="270">
        <v>3065</v>
      </c>
      <c r="CO334" s="270">
        <v>0</v>
      </c>
      <c r="CP334" s="270">
        <v>395</v>
      </c>
      <c r="CQ334" s="270">
        <v>0</v>
      </c>
      <c r="CR334" s="270">
        <v>0</v>
      </c>
      <c r="CS334" s="270">
        <v>0</v>
      </c>
      <c r="CT334" s="270">
        <v>0</v>
      </c>
      <c r="CU334" s="270"/>
      <c r="CV334" s="270">
        <v>0</v>
      </c>
      <c r="CW334" s="270">
        <v>0</v>
      </c>
      <c r="CX334" s="270">
        <v>955</v>
      </c>
      <c r="CY334" s="270">
        <v>0</v>
      </c>
      <c r="CZ334" s="270">
        <v>0</v>
      </c>
      <c r="DA334" s="270">
        <v>5445</v>
      </c>
      <c r="DB334" s="270">
        <v>1660</v>
      </c>
      <c r="DC334" s="270">
        <v>0</v>
      </c>
      <c r="DD334" s="270">
        <v>0</v>
      </c>
      <c r="DE334" s="270">
        <v>2400</v>
      </c>
      <c r="DF334" s="270">
        <v>15910</v>
      </c>
      <c r="DG334" s="270">
        <v>11045</v>
      </c>
      <c r="DH334" s="270">
        <v>7150</v>
      </c>
      <c r="DI334" s="270">
        <v>0</v>
      </c>
      <c r="DJ334" s="270">
        <v>0</v>
      </c>
      <c r="DK334" s="270">
        <v>0</v>
      </c>
      <c r="DL334" s="270">
        <v>0</v>
      </c>
      <c r="DM334" s="270">
        <v>0</v>
      </c>
      <c r="DN334" s="270">
        <v>0</v>
      </c>
      <c r="DO334" s="270" t="s">
        <v>1676</v>
      </c>
      <c r="DP334" s="270">
        <v>8425</v>
      </c>
      <c r="DQ334" s="270">
        <v>0</v>
      </c>
      <c r="DR334" s="270"/>
      <c r="DS334" s="270">
        <v>17890</v>
      </c>
      <c r="DT334" s="270">
        <v>355</v>
      </c>
      <c r="DU334" s="270">
        <v>7840</v>
      </c>
      <c r="DV334" s="270">
        <v>0</v>
      </c>
      <c r="DW334" s="270">
        <v>0</v>
      </c>
      <c r="DX334" s="270">
        <v>0</v>
      </c>
      <c r="DY334" s="270">
        <v>6200</v>
      </c>
      <c r="DZ334" s="270">
        <v>10310</v>
      </c>
      <c r="EA334" s="270">
        <v>0</v>
      </c>
      <c r="EB334" s="270">
        <v>1430</v>
      </c>
      <c r="EC334" s="270" t="s">
        <v>1676</v>
      </c>
      <c r="ED334" s="270">
        <v>2005</v>
      </c>
      <c r="EE334" s="270">
        <v>14795</v>
      </c>
      <c r="EF334" s="270">
        <v>0</v>
      </c>
      <c r="EG334" s="270">
        <v>29515</v>
      </c>
      <c r="EH334" s="270">
        <v>0</v>
      </c>
      <c r="EI334" s="270">
        <v>0</v>
      </c>
      <c r="EJ334" s="270">
        <v>0</v>
      </c>
      <c r="EK334" s="270">
        <v>0</v>
      </c>
      <c r="EL334" s="270">
        <v>11300</v>
      </c>
      <c r="EM334" s="270">
        <v>3420</v>
      </c>
      <c r="EN334" s="270">
        <v>1130</v>
      </c>
      <c r="EO334" s="270">
        <v>940</v>
      </c>
      <c r="EP334" s="270">
        <v>0</v>
      </c>
      <c r="EQ334" s="270">
        <v>0</v>
      </c>
      <c r="ER334" s="270">
        <v>0</v>
      </c>
      <c r="ES334" s="270">
        <v>0</v>
      </c>
      <c r="ET334" s="270">
        <v>0</v>
      </c>
      <c r="EU334" s="270">
        <v>0</v>
      </c>
      <c r="EV334" s="270" t="s">
        <v>1676</v>
      </c>
      <c r="EW334" s="270">
        <v>0</v>
      </c>
      <c r="EX334" s="270">
        <v>0</v>
      </c>
      <c r="EY334" s="270">
        <v>0</v>
      </c>
      <c r="EZ334" s="270">
        <v>0</v>
      </c>
      <c r="FA334" s="270">
        <v>10</v>
      </c>
      <c r="FB334" s="270">
        <v>0</v>
      </c>
      <c r="FC334" s="270">
        <v>0</v>
      </c>
      <c r="FD334" s="270">
        <v>0</v>
      </c>
      <c r="FE334" s="270">
        <v>0</v>
      </c>
      <c r="FF334" s="270">
        <v>0</v>
      </c>
      <c r="FG334" s="270"/>
      <c r="FH334" s="270">
        <v>0</v>
      </c>
      <c r="FI334" s="270"/>
      <c r="FJ334" s="270">
        <v>0</v>
      </c>
      <c r="FK334" s="270">
        <v>0</v>
      </c>
      <c r="FL334" s="270">
        <v>0</v>
      </c>
      <c r="FM334" s="270">
        <v>0</v>
      </c>
      <c r="FN334" s="270">
        <v>0</v>
      </c>
      <c r="FO334" s="351">
        <v>113555</v>
      </c>
      <c r="FP334" s="351">
        <v>17145</v>
      </c>
      <c r="FQ334" s="351">
        <v>44785</v>
      </c>
      <c r="FR334" s="13"/>
      <c r="FS334" s="13"/>
      <c r="FT334" s="13"/>
      <c r="FU334" s="13"/>
      <c r="FV334" s="13"/>
      <c r="FW334" s="13"/>
      <c r="FX334" s="13"/>
      <c r="FY334" s="13"/>
      <c r="FZ334" s="13"/>
      <c r="GA334" s="13"/>
      <c r="GB334" s="13"/>
      <c r="GC334" s="13"/>
      <c r="GD334" s="13"/>
      <c r="GE334" s="13"/>
      <c r="GF334" s="13"/>
      <c r="GG334" s="13"/>
      <c r="GH334" s="13"/>
      <c r="GI334" s="13"/>
      <c r="GJ334" s="13"/>
      <c r="GK334" s="13"/>
      <c r="GL334" s="13"/>
      <c r="GM334" s="13"/>
      <c r="GN334" s="13"/>
      <c r="GO334" s="13"/>
      <c r="GP334" s="13"/>
      <c r="GQ334" s="13"/>
      <c r="GR334" s="13"/>
      <c r="GS334" s="13"/>
      <c r="GT334" s="13"/>
      <c r="GU334" s="13"/>
      <c r="GV334" s="13"/>
      <c r="GW334" s="13"/>
      <c r="GX334" s="13"/>
      <c r="GY334" s="13"/>
      <c r="GZ334" s="13"/>
      <c r="HA334" s="13"/>
      <c r="HB334" s="13"/>
      <c r="HC334" s="13"/>
      <c r="HD334" s="13"/>
      <c r="HE334" s="13"/>
      <c r="HF334" s="13"/>
      <c r="HG334" s="13"/>
      <c r="HH334" s="13"/>
      <c r="HI334" s="13"/>
      <c r="HJ334" s="13"/>
      <c r="HK334" s="13"/>
      <c r="HL334" s="13"/>
      <c r="HM334" s="13"/>
      <c r="HN334" s="13"/>
      <c r="HO334" s="13"/>
      <c r="HP334" s="13"/>
      <c r="HQ334" s="13"/>
      <c r="HR334" s="13"/>
      <c r="HS334" s="13"/>
      <c r="HT334" s="13"/>
      <c r="HU334" s="13"/>
      <c r="HV334" s="13"/>
      <c r="HW334" s="13"/>
      <c r="HX334" s="13"/>
      <c r="HY334" s="13"/>
      <c r="HZ334" s="13"/>
      <c r="IA334" s="13"/>
      <c r="IB334" s="13"/>
      <c r="IC334" s="13"/>
      <c r="ID334" s="13"/>
      <c r="IE334" s="13"/>
      <c r="IF334" s="13"/>
      <c r="IG334" s="13"/>
      <c r="IH334" s="13"/>
    </row>
    <row r="335" spans="1:242" ht="12.75" customHeight="1" x14ac:dyDescent="0.2">
      <c r="A335" s="374" t="s">
        <v>388</v>
      </c>
      <c r="B335" s="270">
        <v>68310</v>
      </c>
      <c r="C335" s="270">
        <v>62820</v>
      </c>
      <c r="D335" s="270">
        <v>29445</v>
      </c>
      <c r="E335" s="270">
        <v>33380</v>
      </c>
      <c r="F335" s="270">
        <v>20965</v>
      </c>
      <c r="G335" s="270">
        <v>12010</v>
      </c>
      <c r="H335" s="270">
        <v>25890</v>
      </c>
      <c r="I335" s="270">
        <v>33710</v>
      </c>
      <c r="J335" s="270">
        <v>34600</v>
      </c>
      <c r="K335" s="270">
        <v>113275</v>
      </c>
      <c r="L335" s="270">
        <v>43.526198530000002</v>
      </c>
      <c r="M335" s="270">
        <v>19</v>
      </c>
      <c r="N335" s="270">
        <v>15620</v>
      </c>
      <c r="O335" s="270">
        <v>4135</v>
      </c>
      <c r="P335" s="270">
        <v>1645</v>
      </c>
      <c r="Q335" s="270">
        <v>2480</v>
      </c>
      <c r="R335" s="270">
        <v>990</v>
      </c>
      <c r="S335" s="270">
        <v>255</v>
      </c>
      <c r="T335" s="270" t="s">
        <v>1676</v>
      </c>
      <c r="U335" s="270" t="s">
        <v>1676</v>
      </c>
      <c r="V335" s="270">
        <v>4.0148464940000004</v>
      </c>
      <c r="W335" s="270">
        <v>1</v>
      </c>
      <c r="X335" s="270">
        <v>57.926509019999997</v>
      </c>
      <c r="Y335" s="270">
        <v>6000</v>
      </c>
      <c r="Z335" s="270">
        <v>3965</v>
      </c>
      <c r="AA335" s="270">
        <v>6865</v>
      </c>
      <c r="AB335" s="270">
        <v>14025</v>
      </c>
      <c r="AC335" s="270">
        <v>16960</v>
      </c>
      <c r="AD335" s="270">
        <v>17210</v>
      </c>
      <c r="AE335" s="270">
        <v>3155</v>
      </c>
      <c r="AF335" s="270">
        <v>460</v>
      </c>
      <c r="AG335" s="270">
        <v>520</v>
      </c>
      <c r="AH335" s="270">
        <v>1865</v>
      </c>
      <c r="AI335" s="270">
        <v>230</v>
      </c>
      <c r="AJ335" s="270">
        <v>610</v>
      </c>
      <c r="AK335" s="270">
        <v>880</v>
      </c>
      <c r="AL335" s="270">
        <v>4290</v>
      </c>
      <c r="AM335" s="270">
        <v>9735</v>
      </c>
      <c r="AN335" s="270">
        <v>385</v>
      </c>
      <c r="AO335" s="270">
        <v>440</v>
      </c>
      <c r="AP335" s="270">
        <v>930</v>
      </c>
      <c r="AQ335" s="270">
        <v>3145</v>
      </c>
      <c r="AR335" s="270">
        <v>275</v>
      </c>
      <c r="AS335" s="270">
        <v>135</v>
      </c>
      <c r="AT335" s="270">
        <v>940</v>
      </c>
      <c r="AU335" s="270">
        <v>1790</v>
      </c>
      <c r="AV335" s="270">
        <v>750</v>
      </c>
      <c r="AW335" s="270">
        <v>1170</v>
      </c>
      <c r="AX335" s="270">
        <v>4250</v>
      </c>
      <c r="AY335" s="270">
        <v>15</v>
      </c>
      <c r="AZ335" s="270">
        <v>3250</v>
      </c>
      <c r="BA335" s="270">
        <v>8550</v>
      </c>
      <c r="BB335" s="270">
        <v>23695</v>
      </c>
      <c r="BC335" s="270">
        <v>1770</v>
      </c>
      <c r="BD335" s="270">
        <v>12195</v>
      </c>
      <c r="BE335" s="270">
        <v>1315</v>
      </c>
      <c r="BF335" s="270">
        <v>1485</v>
      </c>
      <c r="BG335" s="270">
        <v>340</v>
      </c>
      <c r="BH335" s="270">
        <v>875</v>
      </c>
      <c r="BI335" s="270">
        <v>2020</v>
      </c>
      <c r="BJ335" s="270">
        <v>310</v>
      </c>
      <c r="BK335" s="270">
        <v>2660</v>
      </c>
      <c r="BL335" s="270">
        <v>3730</v>
      </c>
      <c r="BM335" s="270">
        <v>11460</v>
      </c>
      <c r="BN335" s="270">
        <v>940</v>
      </c>
      <c r="BO335" s="270">
        <v>3650</v>
      </c>
      <c r="BP335" s="270">
        <v>2960</v>
      </c>
      <c r="BQ335" s="270">
        <v>2435</v>
      </c>
      <c r="BR335" s="270">
        <v>650</v>
      </c>
      <c r="BS335" s="270">
        <v>180</v>
      </c>
      <c r="BT335" s="270">
        <v>5845</v>
      </c>
      <c r="BU335" s="270">
        <v>3110</v>
      </c>
      <c r="BV335" s="270">
        <v>25</v>
      </c>
      <c r="BW335" s="270">
        <v>4865</v>
      </c>
      <c r="BX335" s="270">
        <v>165</v>
      </c>
      <c r="BY335" s="270">
        <v>2215</v>
      </c>
      <c r="BZ335" s="270">
        <v>300</v>
      </c>
      <c r="CA335" s="270">
        <v>20</v>
      </c>
      <c r="CB335" s="270">
        <v>0</v>
      </c>
      <c r="CC335" s="270">
        <v>0</v>
      </c>
      <c r="CD335" s="270">
        <v>1185</v>
      </c>
      <c r="CE335" s="270">
        <v>35</v>
      </c>
      <c r="CF335" s="270">
        <v>180</v>
      </c>
      <c r="CG335" s="270">
        <v>58725</v>
      </c>
      <c r="CH335" s="270">
        <v>0</v>
      </c>
      <c r="CI335" s="270">
        <v>16655</v>
      </c>
      <c r="CJ335" s="270">
        <v>3475</v>
      </c>
      <c r="CK335" s="270">
        <v>4395</v>
      </c>
      <c r="CL335" s="270">
        <v>615</v>
      </c>
      <c r="CM335" s="270">
        <v>2025</v>
      </c>
      <c r="CN335" s="270">
        <v>305</v>
      </c>
      <c r="CO335" s="270">
        <v>0</v>
      </c>
      <c r="CP335" s="270">
        <v>0</v>
      </c>
      <c r="CQ335" s="270">
        <v>0</v>
      </c>
      <c r="CR335" s="270">
        <v>500</v>
      </c>
      <c r="CS335" s="270">
        <v>0</v>
      </c>
      <c r="CT335" s="270">
        <v>0</v>
      </c>
      <c r="CU335" s="270"/>
      <c r="CV335" s="270">
        <v>0</v>
      </c>
      <c r="CW335" s="270">
        <v>0</v>
      </c>
      <c r="CX335" s="270">
        <v>0</v>
      </c>
      <c r="CY335" s="270">
        <v>0</v>
      </c>
      <c r="CZ335" s="270">
        <v>0</v>
      </c>
      <c r="DA335" s="270">
        <v>10</v>
      </c>
      <c r="DB335" s="270">
        <v>10</v>
      </c>
      <c r="DC335" s="270">
        <v>0</v>
      </c>
      <c r="DD335" s="270">
        <v>0</v>
      </c>
      <c r="DE335" s="270">
        <v>8770</v>
      </c>
      <c r="DF335" s="270">
        <v>3045</v>
      </c>
      <c r="DG335" s="270">
        <v>365</v>
      </c>
      <c r="DH335" s="270">
        <v>4800</v>
      </c>
      <c r="DI335" s="270">
        <v>0</v>
      </c>
      <c r="DJ335" s="270">
        <v>0</v>
      </c>
      <c r="DK335" s="270">
        <v>0</v>
      </c>
      <c r="DL335" s="270">
        <v>0</v>
      </c>
      <c r="DM335" s="270">
        <v>0</v>
      </c>
      <c r="DN335" s="270">
        <v>0</v>
      </c>
      <c r="DO335" s="270">
        <v>0</v>
      </c>
      <c r="DP335" s="270">
        <v>1395</v>
      </c>
      <c r="DQ335" s="270">
        <v>0</v>
      </c>
      <c r="DR335" s="270"/>
      <c r="DS335" s="270">
        <v>0</v>
      </c>
      <c r="DT335" s="270">
        <v>220</v>
      </c>
      <c r="DU335" s="270">
        <v>1075</v>
      </c>
      <c r="DV335" s="270">
        <v>0</v>
      </c>
      <c r="DW335" s="270">
        <v>0</v>
      </c>
      <c r="DX335" s="270">
        <v>0</v>
      </c>
      <c r="DY335" s="270" t="s">
        <v>1676</v>
      </c>
      <c r="DZ335" s="270">
        <v>5155</v>
      </c>
      <c r="EA335" s="270">
        <v>0</v>
      </c>
      <c r="EB335" s="270">
        <v>220</v>
      </c>
      <c r="EC335" s="270">
        <v>0</v>
      </c>
      <c r="ED335" s="270">
        <v>430</v>
      </c>
      <c r="EE335" s="270">
        <v>5335</v>
      </c>
      <c r="EF335" s="270">
        <v>0</v>
      </c>
      <c r="EG335" s="270">
        <v>4860</v>
      </c>
      <c r="EH335" s="270">
        <v>0</v>
      </c>
      <c r="EI335" s="270">
        <v>0</v>
      </c>
      <c r="EJ335" s="270">
        <v>0</v>
      </c>
      <c r="EK335" s="270">
        <v>0</v>
      </c>
      <c r="EL335" s="270">
        <v>2105</v>
      </c>
      <c r="EM335" s="270">
        <v>1320</v>
      </c>
      <c r="EN335" s="270">
        <v>230</v>
      </c>
      <c r="EO335" s="270">
        <v>260</v>
      </c>
      <c r="EP335" s="270">
        <v>0</v>
      </c>
      <c r="EQ335" s="270">
        <v>0</v>
      </c>
      <c r="ER335" s="270">
        <v>0</v>
      </c>
      <c r="ES335" s="270">
        <v>0</v>
      </c>
      <c r="ET335" s="270">
        <v>0</v>
      </c>
      <c r="EU335" s="270">
        <v>0</v>
      </c>
      <c r="EV335" s="270">
        <v>0</v>
      </c>
      <c r="EW335" s="270">
        <v>0</v>
      </c>
      <c r="EX335" s="270">
        <v>585</v>
      </c>
      <c r="EY335" s="270">
        <v>0</v>
      </c>
      <c r="EZ335" s="270">
        <v>0</v>
      </c>
      <c r="FA335" s="270">
        <v>0</v>
      </c>
      <c r="FB335" s="270">
        <v>0</v>
      </c>
      <c r="FC335" s="270">
        <v>0</v>
      </c>
      <c r="FD335" s="270">
        <v>0</v>
      </c>
      <c r="FE335" s="270">
        <v>0</v>
      </c>
      <c r="FF335" s="270">
        <v>0</v>
      </c>
      <c r="FG335" s="270"/>
      <c r="FH335" s="270">
        <v>0</v>
      </c>
      <c r="FI335" s="270"/>
      <c r="FJ335" s="270">
        <v>155</v>
      </c>
      <c r="FK335" s="270">
        <v>0</v>
      </c>
      <c r="FL335" s="270">
        <v>0</v>
      </c>
      <c r="FM335" s="270">
        <v>0</v>
      </c>
      <c r="FN335" s="270">
        <v>0</v>
      </c>
      <c r="FO335" s="351">
        <v>44615</v>
      </c>
      <c r="FP335" s="351">
        <v>3955</v>
      </c>
      <c r="FQ335" s="351">
        <v>25135</v>
      </c>
      <c r="FR335" s="13"/>
      <c r="FS335" s="270"/>
      <c r="FT335" s="270"/>
      <c r="FU335" s="270"/>
      <c r="FV335" s="270"/>
      <c r="FW335" s="270"/>
      <c r="FX335" s="270"/>
      <c r="FY335" s="270"/>
      <c r="FZ335" s="270"/>
      <c r="GA335" s="270"/>
      <c r="GB335" s="270"/>
      <c r="GC335" s="270"/>
      <c r="GD335" s="270"/>
      <c r="GE335" s="270"/>
      <c r="GF335" s="270"/>
      <c r="GG335" s="270"/>
      <c r="GH335" s="270"/>
      <c r="GI335" s="270"/>
      <c r="GJ335" s="270"/>
      <c r="GK335" s="270"/>
      <c r="GL335" s="270"/>
      <c r="GM335" s="270"/>
      <c r="GN335" s="270"/>
      <c r="GO335" s="270"/>
      <c r="GP335" s="270"/>
      <c r="GQ335" s="270"/>
      <c r="GR335" s="270"/>
      <c r="GS335" s="270"/>
      <c r="GT335" s="270"/>
      <c r="GU335" s="270"/>
      <c r="GV335" s="270"/>
      <c r="GW335" s="270"/>
      <c r="GX335" s="270"/>
      <c r="GY335" s="270"/>
      <c r="GZ335" s="270"/>
      <c r="HA335" s="270"/>
      <c r="HB335" s="270"/>
      <c r="HC335" s="270"/>
      <c r="HD335" s="270"/>
      <c r="HE335" s="270"/>
      <c r="HF335" s="270"/>
      <c r="HG335" s="270"/>
      <c r="HH335" s="270"/>
      <c r="HI335" s="270"/>
      <c r="HJ335" s="270"/>
      <c r="HK335" s="270"/>
      <c r="HL335" s="270"/>
      <c r="HM335" s="270"/>
      <c r="HN335" s="270"/>
      <c r="HO335" s="270"/>
      <c r="HP335" s="270"/>
      <c r="HQ335" s="270"/>
      <c r="HR335" s="270"/>
      <c r="HS335" s="270"/>
      <c r="HT335" s="270"/>
      <c r="HU335" s="270"/>
      <c r="HV335" s="270"/>
      <c r="HW335" s="270"/>
      <c r="HX335" s="270"/>
      <c r="HY335" s="270"/>
      <c r="HZ335" s="270"/>
      <c r="IA335" s="270"/>
      <c r="IB335" s="270"/>
      <c r="IC335" s="270"/>
      <c r="ID335" s="270"/>
      <c r="IE335" s="270"/>
      <c r="IF335" s="270"/>
      <c r="IG335" s="270"/>
      <c r="IH335" s="270"/>
    </row>
    <row r="336" spans="1:242" ht="12.75" customHeight="1" x14ac:dyDescent="0.2">
      <c r="A336" s="374" t="s">
        <v>389</v>
      </c>
      <c r="B336" s="270">
        <v>75020</v>
      </c>
      <c r="C336" s="270">
        <v>66490</v>
      </c>
      <c r="D336" s="270">
        <v>27970</v>
      </c>
      <c r="E336" s="270">
        <v>38515</v>
      </c>
      <c r="F336" s="270">
        <v>24245</v>
      </c>
      <c r="G336" s="270">
        <v>2615</v>
      </c>
      <c r="H336" s="270">
        <v>33300</v>
      </c>
      <c r="I336" s="270">
        <v>41420</v>
      </c>
      <c r="J336" s="270">
        <v>33595</v>
      </c>
      <c r="K336" s="270">
        <v>131400</v>
      </c>
      <c r="L336" s="270">
        <v>30.18515464</v>
      </c>
      <c r="M336" s="270">
        <v>18</v>
      </c>
      <c r="N336" s="270">
        <v>22025</v>
      </c>
      <c r="O336" s="270">
        <v>5200</v>
      </c>
      <c r="P336" s="270">
        <v>2070</v>
      </c>
      <c r="Q336" s="270">
        <v>1895</v>
      </c>
      <c r="R336" s="270">
        <v>295</v>
      </c>
      <c r="S336" s="270">
        <v>35</v>
      </c>
      <c r="T336" s="270" t="s">
        <v>1676</v>
      </c>
      <c r="U336" s="270">
        <v>0</v>
      </c>
      <c r="V336" s="270">
        <v>3.967163738</v>
      </c>
      <c r="W336" s="270">
        <v>1</v>
      </c>
      <c r="X336" s="270">
        <v>55.460975410000003</v>
      </c>
      <c r="Y336" s="270">
        <v>7500</v>
      </c>
      <c r="Z336" s="270">
        <v>6380</v>
      </c>
      <c r="AA336" s="270">
        <v>8810</v>
      </c>
      <c r="AB336" s="270">
        <v>13015</v>
      </c>
      <c r="AC336" s="270">
        <v>18565</v>
      </c>
      <c r="AD336" s="270">
        <v>17685</v>
      </c>
      <c r="AE336" s="270">
        <v>2940</v>
      </c>
      <c r="AF336" s="270">
        <v>410</v>
      </c>
      <c r="AG336" s="270">
        <v>320</v>
      </c>
      <c r="AH336" s="270">
        <v>1035</v>
      </c>
      <c r="AI336" s="270">
        <v>85</v>
      </c>
      <c r="AJ336" s="270">
        <v>470</v>
      </c>
      <c r="AK336" s="270">
        <v>1650</v>
      </c>
      <c r="AL336" s="270">
        <v>2985</v>
      </c>
      <c r="AM336" s="270">
        <v>6150</v>
      </c>
      <c r="AN336" s="270">
        <v>410</v>
      </c>
      <c r="AO336" s="270">
        <v>950</v>
      </c>
      <c r="AP336" s="270">
        <v>2635</v>
      </c>
      <c r="AQ336" s="270">
        <v>5010</v>
      </c>
      <c r="AR336" s="270">
        <v>325</v>
      </c>
      <c r="AS336" s="270">
        <v>195</v>
      </c>
      <c r="AT336" s="270">
        <v>830</v>
      </c>
      <c r="AU336" s="270">
        <v>3355</v>
      </c>
      <c r="AV336" s="270">
        <v>430</v>
      </c>
      <c r="AW336" s="270">
        <v>1035</v>
      </c>
      <c r="AX336" s="270">
        <v>5215</v>
      </c>
      <c r="AY336" s="270" t="s">
        <v>1676</v>
      </c>
      <c r="AZ336" s="270">
        <v>2030</v>
      </c>
      <c r="BA336" s="270">
        <v>9145</v>
      </c>
      <c r="BB336" s="270">
        <v>30345</v>
      </c>
      <c r="BC336" s="270">
        <v>2310</v>
      </c>
      <c r="BD336" s="270">
        <v>12570</v>
      </c>
      <c r="BE336" s="270">
        <v>1580</v>
      </c>
      <c r="BF336" s="270">
        <v>1420</v>
      </c>
      <c r="BG336" s="270">
        <v>315</v>
      </c>
      <c r="BH336" s="270">
        <v>675</v>
      </c>
      <c r="BI336" s="270">
        <v>1130</v>
      </c>
      <c r="BJ336" s="270">
        <v>250</v>
      </c>
      <c r="BK336" s="270">
        <v>3330</v>
      </c>
      <c r="BL336" s="270">
        <v>4085</v>
      </c>
      <c r="BM336" s="270">
        <v>9610</v>
      </c>
      <c r="BN336" s="270">
        <v>985</v>
      </c>
      <c r="BO336" s="270">
        <v>2555</v>
      </c>
      <c r="BP336" s="270">
        <v>4615</v>
      </c>
      <c r="BQ336" s="270">
        <v>5615</v>
      </c>
      <c r="BR336" s="270">
        <v>520</v>
      </c>
      <c r="BS336" s="270">
        <v>75</v>
      </c>
      <c r="BT336" s="270">
        <v>6695</v>
      </c>
      <c r="BU336" s="270">
        <v>2705</v>
      </c>
      <c r="BV336" s="270">
        <v>40</v>
      </c>
      <c r="BW336" s="270">
        <v>5415</v>
      </c>
      <c r="BX336" s="270">
        <v>165</v>
      </c>
      <c r="BY336" s="270">
        <v>2120</v>
      </c>
      <c r="BZ336" s="270">
        <v>380</v>
      </c>
      <c r="CA336" s="270">
        <v>20</v>
      </c>
      <c r="CB336" s="270">
        <v>15</v>
      </c>
      <c r="CC336" s="270">
        <v>0</v>
      </c>
      <c r="CD336" s="270">
        <v>705</v>
      </c>
      <c r="CE336" s="270">
        <v>10</v>
      </c>
      <c r="CF336" s="270">
        <v>130</v>
      </c>
      <c r="CG336" s="270">
        <v>62945</v>
      </c>
      <c r="CH336" s="270">
        <v>0</v>
      </c>
      <c r="CI336" s="270">
        <v>8780</v>
      </c>
      <c r="CJ336" s="270">
        <v>5900</v>
      </c>
      <c r="CK336" s="270">
        <v>3000</v>
      </c>
      <c r="CL336" s="270">
        <v>115</v>
      </c>
      <c r="CM336" s="270">
        <v>1110</v>
      </c>
      <c r="CN336" s="270">
        <v>865</v>
      </c>
      <c r="CO336" s="270">
        <v>0</v>
      </c>
      <c r="CP336" s="270">
        <v>0</v>
      </c>
      <c r="CQ336" s="270">
        <v>0</v>
      </c>
      <c r="CR336" s="270">
        <v>90</v>
      </c>
      <c r="CS336" s="270">
        <v>0</v>
      </c>
      <c r="CT336" s="270">
        <v>0</v>
      </c>
      <c r="CU336" s="270"/>
      <c r="CV336" s="270">
        <v>0</v>
      </c>
      <c r="CW336" s="270">
        <v>0</v>
      </c>
      <c r="CX336" s="270">
        <v>0</v>
      </c>
      <c r="CY336" s="270">
        <v>0</v>
      </c>
      <c r="CZ336" s="270">
        <v>0</v>
      </c>
      <c r="DA336" s="270">
        <v>10</v>
      </c>
      <c r="DB336" s="270">
        <v>0</v>
      </c>
      <c r="DC336" s="270">
        <v>0</v>
      </c>
      <c r="DD336" s="270">
        <v>0</v>
      </c>
      <c r="DE336" s="270">
        <v>8440</v>
      </c>
      <c r="DF336" s="270">
        <v>3050</v>
      </c>
      <c r="DG336" s="270">
        <v>0</v>
      </c>
      <c r="DH336" s="270">
        <v>4435</v>
      </c>
      <c r="DI336" s="270">
        <v>0</v>
      </c>
      <c r="DJ336" s="270">
        <v>0</v>
      </c>
      <c r="DK336" s="270">
        <v>0</v>
      </c>
      <c r="DL336" s="270">
        <v>0</v>
      </c>
      <c r="DM336" s="270">
        <v>0</v>
      </c>
      <c r="DN336" s="270">
        <v>50</v>
      </c>
      <c r="DO336" s="270">
        <v>0</v>
      </c>
      <c r="DP336" s="270">
        <v>2275</v>
      </c>
      <c r="DQ336" s="270">
        <v>0</v>
      </c>
      <c r="DR336" s="270"/>
      <c r="DS336" s="270">
        <v>2130</v>
      </c>
      <c r="DT336" s="270">
        <v>0</v>
      </c>
      <c r="DU336" s="270">
        <v>5690</v>
      </c>
      <c r="DV336" s="270">
        <v>0</v>
      </c>
      <c r="DW336" s="270">
        <v>0</v>
      </c>
      <c r="DX336" s="270">
        <v>0</v>
      </c>
      <c r="DY336" s="270" t="s">
        <v>1676</v>
      </c>
      <c r="DZ336" s="270">
        <v>6810</v>
      </c>
      <c r="EA336" s="270">
        <v>0</v>
      </c>
      <c r="EB336" s="270">
        <v>155</v>
      </c>
      <c r="EC336" s="270">
        <v>0</v>
      </c>
      <c r="ED336" s="270">
        <v>465</v>
      </c>
      <c r="EE336" s="270">
        <v>6220</v>
      </c>
      <c r="EF336" s="270">
        <v>0</v>
      </c>
      <c r="EG336" s="270">
        <v>7010</v>
      </c>
      <c r="EH336" s="270">
        <v>800</v>
      </c>
      <c r="EI336" s="270">
        <v>0</v>
      </c>
      <c r="EJ336" s="270">
        <v>0</v>
      </c>
      <c r="EK336" s="270">
        <v>0</v>
      </c>
      <c r="EL336" s="270">
        <v>35</v>
      </c>
      <c r="EM336" s="270">
        <v>6105</v>
      </c>
      <c r="EN336" s="270">
        <v>1285</v>
      </c>
      <c r="EO336" s="270" t="s">
        <v>1676</v>
      </c>
      <c r="EP336" s="270">
        <v>0</v>
      </c>
      <c r="EQ336" s="270">
        <v>0</v>
      </c>
      <c r="ER336" s="270">
        <v>0</v>
      </c>
      <c r="ES336" s="270">
        <v>0</v>
      </c>
      <c r="ET336" s="270">
        <v>0</v>
      </c>
      <c r="EU336" s="270">
        <v>0</v>
      </c>
      <c r="EV336" s="270">
        <v>0</v>
      </c>
      <c r="EW336" s="270">
        <v>0</v>
      </c>
      <c r="EX336" s="270">
        <v>185</v>
      </c>
      <c r="EY336" s="270">
        <v>0</v>
      </c>
      <c r="EZ336" s="270">
        <v>0</v>
      </c>
      <c r="FA336" s="270">
        <v>0</v>
      </c>
      <c r="FB336" s="270">
        <v>0</v>
      </c>
      <c r="FC336" s="270">
        <v>0</v>
      </c>
      <c r="FD336" s="270">
        <v>0</v>
      </c>
      <c r="FE336" s="270">
        <v>0</v>
      </c>
      <c r="FF336" s="270">
        <v>0</v>
      </c>
      <c r="FG336" s="270"/>
      <c r="FH336" s="270">
        <v>0</v>
      </c>
      <c r="FI336" s="270"/>
      <c r="FJ336" s="270">
        <v>0</v>
      </c>
      <c r="FK336" s="270">
        <v>0</v>
      </c>
      <c r="FL336" s="270">
        <v>0</v>
      </c>
      <c r="FM336" s="270" t="s">
        <v>1676</v>
      </c>
      <c r="FN336" s="270">
        <v>0</v>
      </c>
      <c r="FO336" s="351">
        <v>44675</v>
      </c>
      <c r="FP336" s="351">
        <v>6335</v>
      </c>
      <c r="FQ336" s="351">
        <v>31525</v>
      </c>
      <c r="FR336" s="13"/>
      <c r="FS336" s="270"/>
      <c r="FT336" s="270"/>
      <c r="FU336" s="270"/>
      <c r="FV336" s="270"/>
      <c r="FW336" s="270"/>
      <c r="FX336" s="270"/>
      <c r="FY336" s="270"/>
      <c r="FZ336" s="270"/>
      <c r="GA336" s="270"/>
      <c r="GB336" s="270"/>
      <c r="GC336" s="270"/>
      <c r="GD336" s="270"/>
      <c r="GE336" s="270"/>
      <c r="GF336" s="270"/>
      <c r="GG336" s="270"/>
      <c r="GH336" s="270"/>
      <c r="GI336" s="270"/>
      <c r="GJ336" s="270"/>
      <c r="GK336" s="270"/>
      <c r="GL336" s="270"/>
      <c r="GM336" s="270"/>
      <c r="GN336" s="270"/>
      <c r="GO336" s="270"/>
      <c r="GP336" s="270"/>
      <c r="GQ336" s="270"/>
      <c r="GR336" s="270"/>
      <c r="GS336" s="270"/>
      <c r="GT336" s="270"/>
      <c r="GU336" s="270"/>
      <c r="GV336" s="270"/>
      <c r="GW336" s="270"/>
      <c r="GX336" s="270"/>
      <c r="GY336" s="270"/>
      <c r="GZ336" s="270"/>
      <c r="HA336" s="270"/>
      <c r="HB336" s="270"/>
      <c r="HC336" s="270"/>
      <c r="HD336" s="270"/>
      <c r="HE336" s="270"/>
      <c r="HF336" s="270"/>
      <c r="HG336" s="270"/>
      <c r="HH336" s="270"/>
      <c r="HI336" s="270"/>
      <c r="HJ336" s="270"/>
      <c r="HK336" s="270"/>
      <c r="HL336" s="270"/>
      <c r="HM336" s="270"/>
      <c r="HN336" s="270"/>
      <c r="HO336" s="270"/>
      <c r="HP336" s="270"/>
      <c r="HQ336" s="270"/>
      <c r="HR336" s="270"/>
      <c r="HS336" s="270"/>
      <c r="HT336" s="270"/>
      <c r="HU336" s="270"/>
      <c r="HV336" s="270"/>
      <c r="HW336" s="270"/>
      <c r="HX336" s="270"/>
      <c r="HY336" s="270"/>
      <c r="HZ336" s="270"/>
      <c r="IA336" s="270"/>
      <c r="IB336" s="270"/>
      <c r="IC336" s="270"/>
      <c r="ID336" s="270"/>
      <c r="IE336" s="270"/>
      <c r="IF336" s="270"/>
      <c r="IG336" s="270"/>
      <c r="IH336" s="270"/>
    </row>
    <row r="337" spans="1:242" ht="12.75" customHeight="1" x14ac:dyDescent="0.2">
      <c r="A337" s="374" t="s">
        <v>390</v>
      </c>
      <c r="B337" s="270">
        <v>25765</v>
      </c>
      <c r="C337" s="270">
        <v>24575</v>
      </c>
      <c r="D337" s="270">
        <v>13565</v>
      </c>
      <c r="E337" s="270">
        <v>11010</v>
      </c>
      <c r="F337" s="270">
        <v>5660</v>
      </c>
      <c r="G337" s="270">
        <v>9795</v>
      </c>
      <c r="H337" s="270">
        <v>8670</v>
      </c>
      <c r="I337" s="270">
        <v>12125</v>
      </c>
      <c r="J337" s="270">
        <v>13640</v>
      </c>
      <c r="K337" s="270">
        <v>38620</v>
      </c>
      <c r="L337" s="270">
        <v>70.910386709999997</v>
      </c>
      <c r="M337" s="270">
        <v>51</v>
      </c>
      <c r="N337" s="270">
        <v>2060</v>
      </c>
      <c r="O337" s="270">
        <v>2480</v>
      </c>
      <c r="P337" s="270">
        <v>1300</v>
      </c>
      <c r="Q337" s="270">
        <v>1680</v>
      </c>
      <c r="R337" s="270">
        <v>450</v>
      </c>
      <c r="S337" s="270">
        <v>95</v>
      </c>
      <c r="T337" s="270" t="s">
        <v>1676</v>
      </c>
      <c r="U337" s="270">
        <v>0</v>
      </c>
      <c r="V337" s="270">
        <v>3.561389117</v>
      </c>
      <c r="W337" s="270">
        <v>1</v>
      </c>
      <c r="X337" s="270">
        <v>7.2539004629999999</v>
      </c>
      <c r="Y337" s="270">
        <v>23015</v>
      </c>
      <c r="Z337" s="270">
        <v>2695</v>
      </c>
      <c r="AA337" s="270">
        <v>0</v>
      </c>
      <c r="AB337" s="270">
        <v>0</v>
      </c>
      <c r="AC337" s="270">
        <v>0</v>
      </c>
      <c r="AD337" s="270">
        <v>0</v>
      </c>
      <c r="AE337" s="270">
        <v>0</v>
      </c>
      <c r="AF337" s="270">
        <v>1245</v>
      </c>
      <c r="AG337" s="270">
        <v>40</v>
      </c>
      <c r="AH337" s="270">
        <v>365</v>
      </c>
      <c r="AI337" s="270">
        <v>505</v>
      </c>
      <c r="AJ337" s="270">
        <v>1110</v>
      </c>
      <c r="AK337" s="270">
        <v>2450</v>
      </c>
      <c r="AL337" s="270">
        <v>1440</v>
      </c>
      <c r="AM337" s="270">
        <v>530</v>
      </c>
      <c r="AN337" s="270">
        <v>20</v>
      </c>
      <c r="AO337" s="270">
        <v>0</v>
      </c>
      <c r="AP337" s="270">
        <v>255</v>
      </c>
      <c r="AQ337" s="270">
        <v>470</v>
      </c>
      <c r="AR337" s="270">
        <v>445</v>
      </c>
      <c r="AS337" s="270">
        <v>15</v>
      </c>
      <c r="AT337" s="270">
        <v>15</v>
      </c>
      <c r="AU337" s="270">
        <v>0</v>
      </c>
      <c r="AV337" s="270">
        <v>1190</v>
      </c>
      <c r="AW337" s="270">
        <v>595</v>
      </c>
      <c r="AX337" s="270">
        <v>3030</v>
      </c>
      <c r="AY337" s="270">
        <v>180</v>
      </c>
      <c r="AZ337" s="270">
        <v>1520</v>
      </c>
      <c r="BA337" s="270">
        <v>3745</v>
      </c>
      <c r="BB337" s="270">
        <v>6590</v>
      </c>
      <c r="BC337" s="270">
        <v>850</v>
      </c>
      <c r="BD337" s="270">
        <v>2095</v>
      </c>
      <c r="BE337" s="270">
        <v>655</v>
      </c>
      <c r="BF337" s="270">
        <v>500</v>
      </c>
      <c r="BG337" s="270">
        <v>160</v>
      </c>
      <c r="BH337" s="270">
        <v>1410</v>
      </c>
      <c r="BI337" s="270">
        <v>370</v>
      </c>
      <c r="BJ337" s="270">
        <v>480</v>
      </c>
      <c r="BK337" s="270">
        <v>60</v>
      </c>
      <c r="BL337" s="270">
        <v>1755</v>
      </c>
      <c r="BM337" s="270">
        <v>3995</v>
      </c>
      <c r="BN337" s="270">
        <v>645</v>
      </c>
      <c r="BO337" s="270">
        <v>1740</v>
      </c>
      <c r="BP337" s="270">
        <v>1095</v>
      </c>
      <c r="BQ337" s="270">
        <v>0</v>
      </c>
      <c r="BR337" s="270">
        <v>335</v>
      </c>
      <c r="BS337" s="270">
        <v>1835</v>
      </c>
      <c r="BT337" s="270">
        <v>1865</v>
      </c>
      <c r="BU337" s="270">
        <v>2330</v>
      </c>
      <c r="BV337" s="270">
        <v>0</v>
      </c>
      <c r="BW337" s="270">
        <v>2395</v>
      </c>
      <c r="BX337" s="270">
        <v>125</v>
      </c>
      <c r="BY337" s="270">
        <v>1490</v>
      </c>
      <c r="BZ337" s="270">
        <v>175</v>
      </c>
      <c r="CA337" s="270">
        <v>30</v>
      </c>
      <c r="CB337" s="270" t="s">
        <v>1676</v>
      </c>
      <c r="CC337" s="270">
        <v>0</v>
      </c>
      <c r="CD337" s="270">
        <v>1230</v>
      </c>
      <c r="CE337" s="270">
        <v>70</v>
      </c>
      <c r="CF337" s="270" t="s">
        <v>1676</v>
      </c>
      <c r="CG337" s="270">
        <v>21450</v>
      </c>
      <c r="CH337" s="270">
        <v>0</v>
      </c>
      <c r="CI337" s="270">
        <v>0</v>
      </c>
      <c r="CJ337" s="270">
        <v>0</v>
      </c>
      <c r="CK337" s="270">
        <v>1895</v>
      </c>
      <c r="CL337" s="270">
        <v>1795</v>
      </c>
      <c r="CM337" s="270">
        <v>325</v>
      </c>
      <c r="CN337" s="270">
        <v>505</v>
      </c>
      <c r="CO337" s="270">
        <v>0</v>
      </c>
      <c r="CP337" s="270">
        <v>1470</v>
      </c>
      <c r="CQ337" s="270">
        <v>0</v>
      </c>
      <c r="CR337" s="270">
        <v>0</v>
      </c>
      <c r="CS337" s="270">
        <v>0</v>
      </c>
      <c r="CT337" s="270">
        <v>0</v>
      </c>
      <c r="CU337" s="270"/>
      <c r="CV337" s="270">
        <v>0</v>
      </c>
      <c r="CW337" s="270">
        <v>730</v>
      </c>
      <c r="CX337" s="270">
        <v>1220</v>
      </c>
      <c r="CY337" s="270">
        <v>0</v>
      </c>
      <c r="CZ337" s="270">
        <v>3760</v>
      </c>
      <c r="DA337" s="270">
        <v>15</v>
      </c>
      <c r="DB337" s="270">
        <v>0</v>
      </c>
      <c r="DC337" s="270">
        <v>845</v>
      </c>
      <c r="DD337" s="270">
        <v>0</v>
      </c>
      <c r="DE337" s="270">
        <v>0</v>
      </c>
      <c r="DF337" s="270">
        <v>1870</v>
      </c>
      <c r="DG337" s="270">
        <v>790</v>
      </c>
      <c r="DH337" s="270">
        <v>1015</v>
      </c>
      <c r="DI337" s="270">
        <v>0</v>
      </c>
      <c r="DJ337" s="270">
        <v>0</v>
      </c>
      <c r="DK337" s="270">
        <v>0</v>
      </c>
      <c r="DL337" s="270">
        <v>0</v>
      </c>
      <c r="DM337" s="270">
        <v>1415</v>
      </c>
      <c r="DN337" s="270">
        <v>0</v>
      </c>
      <c r="DO337" s="270">
        <v>0</v>
      </c>
      <c r="DP337" s="270">
        <v>0</v>
      </c>
      <c r="DQ337" s="270">
        <v>115</v>
      </c>
      <c r="DR337" s="270"/>
      <c r="DS337" s="270">
        <v>0</v>
      </c>
      <c r="DT337" s="270">
        <v>95</v>
      </c>
      <c r="DU337" s="270">
        <v>0</v>
      </c>
      <c r="DV337" s="270">
        <v>0</v>
      </c>
      <c r="DW337" s="270">
        <v>0</v>
      </c>
      <c r="DX337" s="270">
        <v>0</v>
      </c>
      <c r="DY337" s="270">
        <v>0</v>
      </c>
      <c r="DZ337" s="270">
        <v>1685</v>
      </c>
      <c r="EA337" s="270">
        <v>0</v>
      </c>
      <c r="EB337" s="270">
        <v>0</v>
      </c>
      <c r="EC337" s="270">
        <v>0</v>
      </c>
      <c r="ED337" s="270">
        <v>805</v>
      </c>
      <c r="EE337" s="270">
        <v>3625</v>
      </c>
      <c r="EF337" s="270">
        <v>1800</v>
      </c>
      <c r="EG337" s="270">
        <v>0</v>
      </c>
      <c r="EH337" s="270">
        <v>0</v>
      </c>
      <c r="EI337" s="270">
        <v>0</v>
      </c>
      <c r="EJ337" s="270">
        <v>0</v>
      </c>
      <c r="EK337" s="270">
        <v>0</v>
      </c>
      <c r="EL337" s="270">
        <v>0</v>
      </c>
      <c r="EM337" s="270">
        <v>0</v>
      </c>
      <c r="EN337" s="270">
        <v>0</v>
      </c>
      <c r="EO337" s="270">
        <v>0</v>
      </c>
      <c r="EP337" s="270">
        <v>0</v>
      </c>
      <c r="EQ337" s="270">
        <v>0</v>
      </c>
      <c r="ER337" s="270">
        <v>0</v>
      </c>
      <c r="ES337" s="270">
        <v>0</v>
      </c>
      <c r="ET337" s="270">
        <v>0</v>
      </c>
      <c r="EU337" s="270">
        <v>0</v>
      </c>
      <c r="EV337" s="270">
        <v>0</v>
      </c>
      <c r="EW337" s="270">
        <v>0</v>
      </c>
      <c r="EX337" s="270">
        <v>0</v>
      </c>
      <c r="EY337" s="270">
        <v>0</v>
      </c>
      <c r="EZ337" s="270">
        <v>0</v>
      </c>
      <c r="FA337" s="270">
        <v>0</v>
      </c>
      <c r="FB337" s="270">
        <v>0</v>
      </c>
      <c r="FC337" s="270">
        <v>0</v>
      </c>
      <c r="FD337" s="270">
        <v>0</v>
      </c>
      <c r="FE337" s="270">
        <v>0</v>
      </c>
      <c r="FF337" s="270">
        <v>0</v>
      </c>
      <c r="FG337" s="270"/>
      <c r="FH337" s="270">
        <v>0</v>
      </c>
      <c r="FI337" s="270"/>
      <c r="FJ337" s="270">
        <v>0</v>
      </c>
      <c r="FK337" s="270">
        <v>0</v>
      </c>
      <c r="FL337" s="270">
        <v>0</v>
      </c>
      <c r="FM337" s="270">
        <v>0</v>
      </c>
      <c r="FN337" s="270">
        <v>0</v>
      </c>
      <c r="FO337" s="351">
        <v>19175</v>
      </c>
      <c r="FP337" s="351">
        <v>450</v>
      </c>
      <c r="FQ337" s="351">
        <v>8070</v>
      </c>
      <c r="FR337" s="13"/>
      <c r="FS337" s="270"/>
      <c r="FT337" s="270"/>
      <c r="FU337" s="270"/>
      <c r="FV337" s="270"/>
      <c r="FW337" s="270"/>
      <c r="FX337" s="270"/>
      <c r="FY337" s="270"/>
      <c r="FZ337" s="270"/>
      <c r="GA337" s="270"/>
      <c r="GB337" s="270"/>
      <c r="GC337" s="270"/>
      <c r="GD337" s="270"/>
      <c r="GE337" s="270"/>
      <c r="GF337" s="270"/>
      <c r="GG337" s="270"/>
      <c r="GH337" s="270"/>
      <c r="GI337" s="270"/>
      <c r="GJ337" s="270"/>
      <c r="GK337" s="270"/>
      <c r="GL337" s="270"/>
      <c r="GM337" s="270"/>
      <c r="GN337" s="270"/>
      <c r="GO337" s="270"/>
      <c r="GP337" s="270"/>
      <c r="GQ337" s="270"/>
      <c r="GR337" s="270"/>
      <c r="GS337" s="270"/>
      <c r="GT337" s="270"/>
      <c r="GU337" s="270"/>
      <c r="GV337" s="270"/>
      <c r="GW337" s="270"/>
      <c r="GX337" s="270"/>
      <c r="GY337" s="270"/>
      <c r="GZ337" s="270"/>
      <c r="HA337" s="270"/>
      <c r="HB337" s="270"/>
      <c r="HC337" s="270"/>
      <c r="HD337" s="270"/>
      <c r="HE337" s="270"/>
      <c r="HF337" s="270"/>
      <c r="HG337" s="270"/>
      <c r="HH337" s="270"/>
      <c r="HI337" s="270"/>
      <c r="HJ337" s="270"/>
      <c r="HK337" s="270"/>
      <c r="HL337" s="270"/>
      <c r="HM337" s="270"/>
      <c r="HN337" s="270"/>
      <c r="HO337" s="270"/>
      <c r="HP337" s="270"/>
      <c r="HQ337" s="270"/>
      <c r="HR337" s="270"/>
      <c r="HS337" s="270"/>
      <c r="HT337" s="270"/>
      <c r="HU337" s="270"/>
      <c r="HV337" s="270"/>
      <c r="HW337" s="270"/>
      <c r="HX337" s="270"/>
      <c r="HY337" s="270"/>
      <c r="HZ337" s="270"/>
      <c r="IA337" s="270"/>
      <c r="IB337" s="270"/>
      <c r="IC337" s="270"/>
      <c r="ID337" s="270"/>
      <c r="IE337" s="270"/>
      <c r="IF337" s="270"/>
      <c r="IG337" s="270"/>
      <c r="IH337" s="270"/>
    </row>
    <row r="338" spans="1:242" ht="12.75" customHeight="1" x14ac:dyDescent="0.2">
      <c r="A338" s="374" t="s">
        <v>391</v>
      </c>
      <c r="B338" s="270">
        <v>107420</v>
      </c>
      <c r="C338" s="270">
        <v>90500</v>
      </c>
      <c r="D338" s="270">
        <v>38420</v>
      </c>
      <c r="E338" s="270">
        <v>52080</v>
      </c>
      <c r="F338" s="270">
        <v>36105</v>
      </c>
      <c r="G338" s="270">
        <v>18325</v>
      </c>
      <c r="H338" s="270">
        <v>27190</v>
      </c>
      <c r="I338" s="270">
        <v>66445</v>
      </c>
      <c r="J338" s="270">
        <v>40975</v>
      </c>
      <c r="K338" s="270">
        <v>162435</v>
      </c>
      <c r="L338" s="270">
        <v>58.951730550000001</v>
      </c>
      <c r="M338" s="270">
        <v>32</v>
      </c>
      <c r="N338" s="270">
        <v>10245</v>
      </c>
      <c r="O338" s="270">
        <v>4520</v>
      </c>
      <c r="P338" s="270">
        <v>2125</v>
      </c>
      <c r="Q338" s="270">
        <v>3170</v>
      </c>
      <c r="R338" s="270">
        <v>955</v>
      </c>
      <c r="S338" s="270">
        <v>465</v>
      </c>
      <c r="T338" s="270">
        <v>40</v>
      </c>
      <c r="U338" s="270" t="s">
        <v>1676</v>
      </c>
      <c r="V338" s="270">
        <v>3.2673031990000001</v>
      </c>
      <c r="W338" s="270">
        <v>1</v>
      </c>
      <c r="X338" s="270">
        <v>58.86355451</v>
      </c>
      <c r="Y338" s="270">
        <v>7185</v>
      </c>
      <c r="Z338" s="270">
        <v>10215</v>
      </c>
      <c r="AA338" s="270">
        <v>11345</v>
      </c>
      <c r="AB338" s="270">
        <v>15270</v>
      </c>
      <c r="AC338" s="270">
        <v>27825</v>
      </c>
      <c r="AD338" s="270">
        <v>30215</v>
      </c>
      <c r="AE338" s="270">
        <v>5190</v>
      </c>
      <c r="AF338" s="270">
        <v>1020</v>
      </c>
      <c r="AG338" s="270">
        <v>370</v>
      </c>
      <c r="AH338" s="270">
        <v>7015</v>
      </c>
      <c r="AI338" s="270">
        <v>425</v>
      </c>
      <c r="AJ338" s="270">
        <v>1300</v>
      </c>
      <c r="AK338" s="270">
        <v>2040</v>
      </c>
      <c r="AL338" s="270">
        <v>3825</v>
      </c>
      <c r="AM338" s="270">
        <v>5210</v>
      </c>
      <c r="AN338" s="270">
        <v>790</v>
      </c>
      <c r="AO338" s="270" t="s">
        <v>1676</v>
      </c>
      <c r="AP338" s="270">
        <v>1555</v>
      </c>
      <c r="AQ338" s="270">
        <v>4950</v>
      </c>
      <c r="AR338" s="270">
        <v>235</v>
      </c>
      <c r="AS338" s="270">
        <v>250</v>
      </c>
      <c r="AT338" s="270">
        <v>1295</v>
      </c>
      <c r="AU338" s="270">
        <v>2880</v>
      </c>
      <c r="AV338" s="270">
        <v>2670</v>
      </c>
      <c r="AW338" s="270">
        <v>1645</v>
      </c>
      <c r="AX338" s="270">
        <v>8345</v>
      </c>
      <c r="AY338" s="270">
        <v>340</v>
      </c>
      <c r="AZ338" s="270">
        <v>2670</v>
      </c>
      <c r="BA338" s="270">
        <v>11720</v>
      </c>
      <c r="BB338" s="270">
        <v>46875</v>
      </c>
      <c r="BC338" s="270">
        <v>2490</v>
      </c>
      <c r="BD338" s="270">
        <v>13065</v>
      </c>
      <c r="BE338" s="270">
        <v>2625</v>
      </c>
      <c r="BF338" s="270">
        <v>1195</v>
      </c>
      <c r="BG338" s="270">
        <v>530</v>
      </c>
      <c r="BH338" s="270">
        <v>1180</v>
      </c>
      <c r="BI338" s="270">
        <v>7045</v>
      </c>
      <c r="BJ338" s="270">
        <v>400</v>
      </c>
      <c r="BK338" s="270">
        <v>4310</v>
      </c>
      <c r="BL338" s="270">
        <v>5520</v>
      </c>
      <c r="BM338" s="270">
        <v>11240</v>
      </c>
      <c r="BN338" s="270">
        <v>2280</v>
      </c>
      <c r="BO338" s="270">
        <v>5105</v>
      </c>
      <c r="BP338" s="270">
        <v>5290</v>
      </c>
      <c r="BQ338" s="270">
        <v>7110</v>
      </c>
      <c r="BR338" s="270">
        <v>1025</v>
      </c>
      <c r="BS338" s="270">
        <v>330</v>
      </c>
      <c r="BT338" s="270">
        <v>10740</v>
      </c>
      <c r="BU338" s="270">
        <v>4135</v>
      </c>
      <c r="BV338" s="270">
        <v>35</v>
      </c>
      <c r="BW338" s="270">
        <v>4845</v>
      </c>
      <c r="BX338" s="270">
        <v>305</v>
      </c>
      <c r="BY338" s="270">
        <v>3195</v>
      </c>
      <c r="BZ338" s="270">
        <v>490</v>
      </c>
      <c r="CA338" s="270">
        <v>60</v>
      </c>
      <c r="CB338" s="270" t="s">
        <v>1676</v>
      </c>
      <c r="CC338" s="270">
        <v>0</v>
      </c>
      <c r="CD338" s="270">
        <v>1345</v>
      </c>
      <c r="CE338" s="270">
        <v>80</v>
      </c>
      <c r="CF338" s="270">
        <v>140</v>
      </c>
      <c r="CG338" s="270">
        <v>84875</v>
      </c>
      <c r="CH338" s="270">
        <v>0</v>
      </c>
      <c r="CI338" s="270">
        <v>10960</v>
      </c>
      <c r="CJ338" s="270">
        <v>5035</v>
      </c>
      <c r="CK338" s="270">
        <v>3170</v>
      </c>
      <c r="CL338" s="270">
        <v>975</v>
      </c>
      <c r="CM338" s="270">
        <v>7100</v>
      </c>
      <c r="CN338" s="270">
        <v>1735</v>
      </c>
      <c r="CO338" s="270">
        <v>0</v>
      </c>
      <c r="CP338" s="270">
        <v>0</v>
      </c>
      <c r="CQ338" s="270">
        <v>0</v>
      </c>
      <c r="CR338" s="270">
        <v>0</v>
      </c>
      <c r="CS338" s="270">
        <v>0</v>
      </c>
      <c r="CT338" s="270">
        <v>0</v>
      </c>
      <c r="CU338" s="270"/>
      <c r="CV338" s="270">
        <v>0</v>
      </c>
      <c r="CW338" s="270">
        <v>0</v>
      </c>
      <c r="CX338" s="270">
        <v>15</v>
      </c>
      <c r="CY338" s="270">
        <v>0</v>
      </c>
      <c r="CZ338" s="270">
        <v>0</v>
      </c>
      <c r="DA338" s="270">
        <v>1825</v>
      </c>
      <c r="DB338" s="270">
        <v>735</v>
      </c>
      <c r="DC338" s="270">
        <v>755</v>
      </c>
      <c r="DD338" s="270">
        <v>0</v>
      </c>
      <c r="DE338" s="270">
        <v>40210</v>
      </c>
      <c r="DF338" s="270">
        <v>0</v>
      </c>
      <c r="DG338" s="270">
        <v>0</v>
      </c>
      <c r="DH338" s="270">
        <v>3905</v>
      </c>
      <c r="DI338" s="270">
        <v>0</v>
      </c>
      <c r="DJ338" s="270">
        <v>0</v>
      </c>
      <c r="DK338" s="270">
        <v>0</v>
      </c>
      <c r="DL338" s="270">
        <v>0</v>
      </c>
      <c r="DM338" s="270">
        <v>0</v>
      </c>
      <c r="DN338" s="270">
        <v>0</v>
      </c>
      <c r="DO338" s="270">
        <v>45</v>
      </c>
      <c r="DP338" s="270">
        <v>1155</v>
      </c>
      <c r="DQ338" s="270">
        <v>0</v>
      </c>
      <c r="DR338" s="270"/>
      <c r="DS338" s="270">
        <v>0</v>
      </c>
      <c r="DT338" s="270">
        <v>2460</v>
      </c>
      <c r="DU338" s="270">
        <v>0</v>
      </c>
      <c r="DV338" s="270">
        <v>0</v>
      </c>
      <c r="DW338" s="270">
        <v>0</v>
      </c>
      <c r="DX338" s="270">
        <v>0</v>
      </c>
      <c r="DY338" s="270">
        <v>0</v>
      </c>
      <c r="DZ338" s="270">
        <v>3430</v>
      </c>
      <c r="EA338" s="270">
        <v>0</v>
      </c>
      <c r="EB338" s="270">
        <v>10</v>
      </c>
      <c r="EC338" s="270">
        <v>0</v>
      </c>
      <c r="ED338" s="270">
        <v>720</v>
      </c>
      <c r="EE338" s="270">
        <v>4660</v>
      </c>
      <c r="EF338" s="270">
        <v>0</v>
      </c>
      <c r="EG338" s="270">
        <v>0</v>
      </c>
      <c r="EH338" s="270">
        <v>0</v>
      </c>
      <c r="EI338" s="270">
        <v>0</v>
      </c>
      <c r="EJ338" s="270">
        <v>0</v>
      </c>
      <c r="EK338" s="270">
        <v>0</v>
      </c>
      <c r="EL338" s="270">
        <v>3920</v>
      </c>
      <c r="EM338" s="270">
        <v>4020</v>
      </c>
      <c r="EN338" s="270">
        <v>4825</v>
      </c>
      <c r="EO338" s="270">
        <v>0</v>
      </c>
      <c r="EP338" s="270">
        <v>0</v>
      </c>
      <c r="EQ338" s="270">
        <v>0</v>
      </c>
      <c r="ER338" s="270">
        <v>0</v>
      </c>
      <c r="ES338" s="270">
        <v>0</v>
      </c>
      <c r="ET338" s="270">
        <v>0</v>
      </c>
      <c r="EU338" s="270">
        <v>0</v>
      </c>
      <c r="EV338" s="270">
        <v>0</v>
      </c>
      <c r="EW338" s="270">
        <v>2135</v>
      </c>
      <c r="EX338" s="270" t="s">
        <v>1676</v>
      </c>
      <c r="EY338" s="270">
        <v>0</v>
      </c>
      <c r="EZ338" s="270">
        <v>0</v>
      </c>
      <c r="FA338" s="270">
        <v>0</v>
      </c>
      <c r="FB338" s="270">
        <v>0</v>
      </c>
      <c r="FC338" s="270">
        <v>0</v>
      </c>
      <c r="FD338" s="270">
        <v>0</v>
      </c>
      <c r="FE338" s="270">
        <v>0</v>
      </c>
      <c r="FF338" s="270">
        <v>0</v>
      </c>
      <c r="FG338" s="270"/>
      <c r="FH338" s="270">
        <v>0</v>
      </c>
      <c r="FI338" s="270"/>
      <c r="FJ338" s="270">
        <v>0</v>
      </c>
      <c r="FK338" s="270">
        <v>0</v>
      </c>
      <c r="FL338" s="270">
        <v>0</v>
      </c>
      <c r="FM338" s="270">
        <v>3630</v>
      </c>
      <c r="FN338" s="270">
        <v>0</v>
      </c>
      <c r="FO338" s="351">
        <v>60545</v>
      </c>
      <c r="FP338" s="351">
        <v>8880</v>
      </c>
      <c r="FQ338" s="351">
        <v>21525</v>
      </c>
      <c r="FR338" s="13"/>
      <c r="FS338" s="270"/>
      <c r="FT338" s="270"/>
      <c r="FU338" s="270"/>
      <c r="FV338" s="270"/>
      <c r="FW338" s="270"/>
      <c r="FX338" s="270"/>
      <c r="FY338" s="270"/>
      <c r="FZ338" s="270"/>
      <c r="GA338" s="270"/>
      <c r="GB338" s="270"/>
      <c r="GC338" s="270"/>
      <c r="GD338" s="270"/>
      <c r="GE338" s="270"/>
      <c r="GF338" s="270"/>
      <c r="GG338" s="270"/>
      <c r="GH338" s="270"/>
      <c r="GI338" s="270"/>
      <c r="GJ338" s="270"/>
      <c r="GK338" s="270"/>
      <c r="GL338" s="270"/>
      <c r="GM338" s="270"/>
      <c r="GN338" s="270"/>
      <c r="GO338" s="270"/>
      <c r="GP338" s="270"/>
      <c r="GQ338" s="270"/>
      <c r="GR338" s="270"/>
      <c r="GS338" s="270"/>
      <c r="GT338" s="270"/>
      <c r="GU338" s="270"/>
      <c r="GV338" s="270"/>
      <c r="GW338" s="270"/>
      <c r="GX338" s="270"/>
      <c r="GY338" s="270"/>
      <c r="GZ338" s="270"/>
      <c r="HA338" s="270"/>
      <c r="HB338" s="270"/>
      <c r="HC338" s="270"/>
      <c r="HD338" s="270"/>
      <c r="HE338" s="270"/>
      <c r="HF338" s="270"/>
      <c r="HG338" s="270"/>
      <c r="HH338" s="270"/>
      <c r="HI338" s="270"/>
      <c r="HJ338" s="270"/>
      <c r="HK338" s="270"/>
      <c r="HL338" s="270"/>
      <c r="HM338" s="270"/>
      <c r="HN338" s="270"/>
      <c r="HO338" s="270"/>
      <c r="HP338" s="270"/>
      <c r="HQ338" s="270"/>
      <c r="HR338" s="270"/>
      <c r="HS338" s="270"/>
      <c r="HT338" s="270"/>
      <c r="HU338" s="270"/>
      <c r="HV338" s="270"/>
      <c r="HW338" s="270"/>
      <c r="HX338" s="270"/>
      <c r="HY338" s="270"/>
      <c r="HZ338" s="270"/>
      <c r="IA338" s="270"/>
      <c r="IB338" s="270"/>
      <c r="IC338" s="270"/>
      <c r="ID338" s="270"/>
      <c r="IE338" s="270"/>
      <c r="IF338" s="270"/>
      <c r="IG338" s="270"/>
      <c r="IH338" s="270"/>
    </row>
    <row r="339" spans="1:242" ht="12.75" customHeight="1" x14ac:dyDescent="0.2">
      <c r="A339" s="374" t="s">
        <v>392</v>
      </c>
      <c r="B339" s="270">
        <v>128070</v>
      </c>
      <c r="C339" s="270">
        <v>96080</v>
      </c>
      <c r="D339" s="270">
        <v>41415</v>
      </c>
      <c r="E339" s="270">
        <v>54670</v>
      </c>
      <c r="F339" s="270">
        <v>45885</v>
      </c>
      <c r="G339" s="270">
        <v>15455</v>
      </c>
      <c r="H339" s="270">
        <v>22615</v>
      </c>
      <c r="I339" s="270">
        <v>95050</v>
      </c>
      <c r="J339" s="270">
        <v>33015</v>
      </c>
      <c r="K339" s="270">
        <v>239485</v>
      </c>
      <c r="L339" s="270">
        <v>58.149274490000003</v>
      </c>
      <c r="M339" s="270">
        <v>30</v>
      </c>
      <c r="N339" s="270">
        <v>10620</v>
      </c>
      <c r="O339" s="270">
        <v>4080</v>
      </c>
      <c r="P339" s="270">
        <v>2395</v>
      </c>
      <c r="Q339" s="270">
        <v>2975</v>
      </c>
      <c r="R339" s="270">
        <v>1165</v>
      </c>
      <c r="S339" s="270">
        <v>300</v>
      </c>
      <c r="T339" s="270">
        <v>15</v>
      </c>
      <c r="U339" s="270">
        <v>20</v>
      </c>
      <c r="V339" s="270">
        <v>3.6839812529999998</v>
      </c>
      <c r="W339" s="270">
        <v>1</v>
      </c>
      <c r="X339" s="270">
        <v>56.002426159999999</v>
      </c>
      <c r="Y339" s="270">
        <v>13670</v>
      </c>
      <c r="Z339" s="270">
        <v>11790</v>
      </c>
      <c r="AA339" s="270">
        <v>14715</v>
      </c>
      <c r="AB339" s="270">
        <v>18615</v>
      </c>
      <c r="AC339" s="270">
        <v>28180</v>
      </c>
      <c r="AD339" s="270">
        <v>33475</v>
      </c>
      <c r="AE339" s="270">
        <v>7315</v>
      </c>
      <c r="AF339" s="270">
        <v>980</v>
      </c>
      <c r="AG339" s="270">
        <v>705</v>
      </c>
      <c r="AH339" s="270">
        <v>1765</v>
      </c>
      <c r="AI339" s="270">
        <v>460</v>
      </c>
      <c r="AJ339" s="270">
        <v>2105</v>
      </c>
      <c r="AK339" s="270">
        <v>1345</v>
      </c>
      <c r="AL339" s="270">
        <v>4210</v>
      </c>
      <c r="AM339" s="270">
        <v>6375</v>
      </c>
      <c r="AN339" s="270">
        <v>770</v>
      </c>
      <c r="AO339" s="270">
        <v>1965</v>
      </c>
      <c r="AP339" s="270">
        <v>790</v>
      </c>
      <c r="AQ339" s="270">
        <v>3425</v>
      </c>
      <c r="AR339" s="270">
        <v>260</v>
      </c>
      <c r="AS339" s="270">
        <v>230</v>
      </c>
      <c r="AT339" s="270">
        <v>1865</v>
      </c>
      <c r="AU339" s="270">
        <v>4570</v>
      </c>
      <c r="AV339" s="270">
        <v>1025</v>
      </c>
      <c r="AW339" s="270">
        <v>1990</v>
      </c>
      <c r="AX339" s="270">
        <v>11875</v>
      </c>
      <c r="AY339" s="270">
        <v>260</v>
      </c>
      <c r="AZ339" s="270">
        <v>4040</v>
      </c>
      <c r="BA339" s="270">
        <v>12825</v>
      </c>
      <c r="BB339" s="270">
        <v>64230</v>
      </c>
      <c r="BC339" s="270">
        <v>3105</v>
      </c>
      <c r="BD339" s="270">
        <v>10655</v>
      </c>
      <c r="BE339" s="270">
        <v>2655</v>
      </c>
      <c r="BF339" s="270">
        <v>1615</v>
      </c>
      <c r="BG339" s="270">
        <v>710</v>
      </c>
      <c r="BH339" s="270">
        <v>1920</v>
      </c>
      <c r="BI339" s="270">
        <v>1900</v>
      </c>
      <c r="BJ339" s="270">
        <v>520</v>
      </c>
      <c r="BK339" s="270">
        <v>5160</v>
      </c>
      <c r="BL339" s="270">
        <v>7360</v>
      </c>
      <c r="BM339" s="270">
        <v>10860</v>
      </c>
      <c r="BN339" s="270">
        <v>1565</v>
      </c>
      <c r="BO339" s="270">
        <v>6375</v>
      </c>
      <c r="BP339" s="270">
        <v>3860</v>
      </c>
      <c r="BQ339" s="270">
        <v>7250</v>
      </c>
      <c r="BR339" s="270">
        <v>1715</v>
      </c>
      <c r="BS339" s="270">
        <v>285</v>
      </c>
      <c r="BT339" s="270">
        <v>14700</v>
      </c>
      <c r="BU339" s="270">
        <v>7805</v>
      </c>
      <c r="BV339" s="270">
        <v>70</v>
      </c>
      <c r="BW339" s="270">
        <v>6000</v>
      </c>
      <c r="BX339" s="270">
        <v>505</v>
      </c>
      <c r="BY339" s="270">
        <v>6255</v>
      </c>
      <c r="BZ339" s="270">
        <v>1065</v>
      </c>
      <c r="CA339" s="270">
        <v>145</v>
      </c>
      <c r="CB339" s="270">
        <v>10</v>
      </c>
      <c r="CC339" s="270">
        <v>0</v>
      </c>
      <c r="CD339" s="270">
        <v>2485</v>
      </c>
      <c r="CE339" s="270">
        <v>275</v>
      </c>
      <c r="CF339" s="270">
        <v>275</v>
      </c>
      <c r="CG339" s="270">
        <v>85070</v>
      </c>
      <c r="CH339" s="270">
        <v>0</v>
      </c>
      <c r="CI339" s="270">
        <v>11270</v>
      </c>
      <c r="CJ339" s="270">
        <v>2890</v>
      </c>
      <c r="CK339" s="270">
        <v>6495</v>
      </c>
      <c r="CL339" s="270">
        <v>2180</v>
      </c>
      <c r="CM339" s="270">
        <v>1865</v>
      </c>
      <c r="CN339" s="270">
        <v>1190</v>
      </c>
      <c r="CO339" s="270">
        <v>0</v>
      </c>
      <c r="CP339" s="270">
        <v>0</v>
      </c>
      <c r="CQ339" s="270">
        <v>0</v>
      </c>
      <c r="CR339" s="270">
        <v>0</v>
      </c>
      <c r="CS339" s="270">
        <v>0</v>
      </c>
      <c r="CT339" s="270">
        <v>0</v>
      </c>
      <c r="CU339" s="270"/>
      <c r="CV339" s="270">
        <v>0</v>
      </c>
      <c r="CW339" s="270">
        <v>0</v>
      </c>
      <c r="CX339" s="270">
        <v>0</v>
      </c>
      <c r="CY339" s="270">
        <v>0</v>
      </c>
      <c r="CZ339" s="270">
        <v>0</v>
      </c>
      <c r="DA339" s="270">
        <v>4080</v>
      </c>
      <c r="DB339" s="270">
        <v>705</v>
      </c>
      <c r="DC339" s="270">
        <v>0</v>
      </c>
      <c r="DD339" s="270">
        <v>0</v>
      </c>
      <c r="DE339" s="270">
        <v>18720</v>
      </c>
      <c r="DF339" s="270">
        <v>10840</v>
      </c>
      <c r="DG339" s="270">
        <v>6060</v>
      </c>
      <c r="DH339" s="270">
        <v>785</v>
      </c>
      <c r="DI339" s="270">
        <v>0</v>
      </c>
      <c r="DJ339" s="270">
        <v>0</v>
      </c>
      <c r="DK339" s="270" t="s">
        <v>1676</v>
      </c>
      <c r="DL339" s="270">
        <v>0</v>
      </c>
      <c r="DM339" s="270">
        <v>370</v>
      </c>
      <c r="DN339" s="270">
        <v>0</v>
      </c>
      <c r="DO339" s="270">
        <v>0</v>
      </c>
      <c r="DP339" s="270">
        <v>13770</v>
      </c>
      <c r="DQ339" s="270">
        <v>0</v>
      </c>
      <c r="DR339" s="270"/>
      <c r="DS339" s="270">
        <v>0</v>
      </c>
      <c r="DT339" s="270">
        <v>105</v>
      </c>
      <c r="DU339" s="270">
        <v>4655</v>
      </c>
      <c r="DV339" s="270">
        <v>0</v>
      </c>
      <c r="DW339" s="270">
        <v>0</v>
      </c>
      <c r="DX339" s="270">
        <v>0</v>
      </c>
      <c r="DY339" s="270">
        <v>0</v>
      </c>
      <c r="DZ339" s="270">
        <v>1580</v>
      </c>
      <c r="EA339" s="270">
        <v>0</v>
      </c>
      <c r="EB339" s="270">
        <v>1105</v>
      </c>
      <c r="EC339" s="270">
        <v>0</v>
      </c>
      <c r="ED339" s="270">
        <v>2475</v>
      </c>
      <c r="EE339" s="270">
        <v>11590</v>
      </c>
      <c r="EF339" s="270">
        <v>0</v>
      </c>
      <c r="EG339" s="270">
        <v>9280</v>
      </c>
      <c r="EH339" s="270">
        <v>0</v>
      </c>
      <c r="EI339" s="270">
        <v>0</v>
      </c>
      <c r="EJ339" s="270">
        <v>0</v>
      </c>
      <c r="EK339" s="270">
        <v>0</v>
      </c>
      <c r="EL339" s="270">
        <v>2325</v>
      </c>
      <c r="EM339" s="270">
        <v>5855</v>
      </c>
      <c r="EN339" s="270">
        <v>2985</v>
      </c>
      <c r="EO339" s="270" t="s">
        <v>1676</v>
      </c>
      <c r="EP339" s="270">
        <v>0</v>
      </c>
      <c r="EQ339" s="270">
        <v>0</v>
      </c>
      <c r="ER339" s="270">
        <v>0</v>
      </c>
      <c r="ES339" s="270">
        <v>0</v>
      </c>
      <c r="ET339" s="270">
        <v>0</v>
      </c>
      <c r="EU339" s="270">
        <v>0</v>
      </c>
      <c r="EV339" s="270">
        <v>0</v>
      </c>
      <c r="EW339" s="270">
        <v>1895</v>
      </c>
      <c r="EX339" s="270">
        <v>35</v>
      </c>
      <c r="EY339" s="270">
        <v>0</v>
      </c>
      <c r="EZ339" s="270">
        <v>0</v>
      </c>
      <c r="FA339" s="270">
        <v>0</v>
      </c>
      <c r="FB339" s="270">
        <v>2960</v>
      </c>
      <c r="FC339" s="270" t="s">
        <v>1676</v>
      </c>
      <c r="FD339" s="270">
        <v>0</v>
      </c>
      <c r="FE339" s="270">
        <v>0</v>
      </c>
      <c r="FF339" s="270">
        <v>0</v>
      </c>
      <c r="FG339" s="270"/>
      <c r="FH339" s="270">
        <v>0</v>
      </c>
      <c r="FI339" s="270"/>
      <c r="FJ339" s="270">
        <v>0</v>
      </c>
      <c r="FK339" s="270">
        <v>0</v>
      </c>
      <c r="FL339" s="270">
        <v>0</v>
      </c>
      <c r="FM339" s="270">
        <v>0</v>
      </c>
      <c r="FN339" s="270">
        <v>0</v>
      </c>
      <c r="FO339" s="351">
        <v>63840</v>
      </c>
      <c r="FP339" s="351">
        <v>12125</v>
      </c>
      <c r="FQ339" s="351">
        <v>21570</v>
      </c>
      <c r="FR339" s="13"/>
      <c r="FS339" s="270"/>
      <c r="FT339" s="270"/>
      <c r="FU339" s="270"/>
      <c r="FV339" s="270"/>
      <c r="FW339" s="270"/>
      <c r="FX339" s="270"/>
      <c r="FY339" s="270"/>
      <c r="FZ339" s="270"/>
      <c r="GA339" s="270"/>
      <c r="GB339" s="270"/>
      <c r="GC339" s="270"/>
      <c r="GD339" s="270"/>
      <c r="GE339" s="270"/>
      <c r="GF339" s="270"/>
      <c r="GG339" s="270"/>
      <c r="GH339" s="270"/>
      <c r="GI339" s="270"/>
      <c r="GJ339" s="270"/>
      <c r="GK339" s="270"/>
      <c r="GL339" s="270"/>
      <c r="GM339" s="270"/>
      <c r="GN339" s="270"/>
      <c r="GO339" s="270"/>
      <c r="GP339" s="270"/>
      <c r="GQ339" s="270"/>
      <c r="GR339" s="270"/>
      <c r="GS339" s="270"/>
      <c r="GT339" s="270"/>
      <c r="GU339" s="270"/>
      <c r="GV339" s="270"/>
      <c r="GW339" s="270"/>
      <c r="GX339" s="270"/>
      <c r="GY339" s="270"/>
      <c r="GZ339" s="270"/>
      <c r="HA339" s="270"/>
      <c r="HB339" s="270"/>
      <c r="HC339" s="270"/>
      <c r="HD339" s="270"/>
      <c r="HE339" s="270"/>
      <c r="HF339" s="270"/>
      <c r="HG339" s="270"/>
      <c r="HH339" s="270"/>
      <c r="HI339" s="270"/>
      <c r="HJ339" s="270"/>
      <c r="HK339" s="270"/>
      <c r="HL339" s="270"/>
      <c r="HM339" s="270"/>
      <c r="HN339" s="270"/>
      <c r="HO339" s="270"/>
      <c r="HP339" s="270"/>
      <c r="HQ339" s="270"/>
      <c r="HR339" s="270"/>
      <c r="HS339" s="270"/>
      <c r="HT339" s="270"/>
      <c r="HU339" s="270"/>
      <c r="HV339" s="270"/>
      <c r="HW339" s="270"/>
      <c r="HX339" s="270"/>
      <c r="HY339" s="270"/>
      <c r="HZ339" s="270"/>
      <c r="IA339" s="270"/>
      <c r="IB339" s="270"/>
      <c r="IC339" s="270"/>
      <c r="ID339" s="270"/>
      <c r="IE339" s="270"/>
      <c r="IF339" s="270"/>
      <c r="IG339" s="270"/>
      <c r="IH339" s="270"/>
    </row>
    <row r="340" spans="1:242" ht="12.75" customHeight="1" x14ac:dyDescent="0.2">
      <c r="A340" s="374" t="s">
        <v>393</v>
      </c>
      <c r="B340" s="270">
        <v>90585</v>
      </c>
      <c r="C340" s="270">
        <v>79195</v>
      </c>
      <c r="D340" s="270">
        <v>34965</v>
      </c>
      <c r="E340" s="270">
        <v>44230</v>
      </c>
      <c r="F340" s="270">
        <v>37805</v>
      </c>
      <c r="G340" s="270">
        <v>18290</v>
      </c>
      <c r="H340" s="270">
        <v>13970</v>
      </c>
      <c r="I340" s="270">
        <v>61650</v>
      </c>
      <c r="J340" s="270">
        <v>28935</v>
      </c>
      <c r="K340" s="270">
        <v>195190</v>
      </c>
      <c r="L340" s="270">
        <v>72.398672309999995</v>
      </c>
      <c r="M340" s="270">
        <v>36</v>
      </c>
      <c r="N340" s="270">
        <v>6050</v>
      </c>
      <c r="O340" s="270">
        <v>2775</v>
      </c>
      <c r="P340" s="270">
        <v>1410</v>
      </c>
      <c r="Q340" s="270">
        <v>1715</v>
      </c>
      <c r="R340" s="270">
        <v>1080</v>
      </c>
      <c r="S340" s="270">
        <v>610</v>
      </c>
      <c r="T340" s="270">
        <v>60</v>
      </c>
      <c r="U340" s="270">
        <v>10</v>
      </c>
      <c r="V340" s="270">
        <v>3.8287029050000001</v>
      </c>
      <c r="W340" s="270">
        <v>1</v>
      </c>
      <c r="X340" s="270">
        <v>52.255434030000004</v>
      </c>
      <c r="Y340" s="270">
        <v>13195</v>
      </c>
      <c r="Z340" s="270">
        <v>8845</v>
      </c>
      <c r="AA340" s="270">
        <v>10555</v>
      </c>
      <c r="AB340" s="270">
        <v>14515</v>
      </c>
      <c r="AC340" s="270">
        <v>18470</v>
      </c>
      <c r="AD340" s="270">
        <v>19990</v>
      </c>
      <c r="AE340" s="270">
        <v>4605</v>
      </c>
      <c r="AF340" s="270">
        <v>780</v>
      </c>
      <c r="AG340" s="270">
        <v>575</v>
      </c>
      <c r="AH340" s="270">
        <v>155</v>
      </c>
      <c r="AI340" s="270">
        <v>1200</v>
      </c>
      <c r="AJ340" s="270">
        <v>3045</v>
      </c>
      <c r="AK340" s="270">
        <v>2725</v>
      </c>
      <c r="AL340" s="270">
        <v>3670</v>
      </c>
      <c r="AM340" s="270">
        <v>7105</v>
      </c>
      <c r="AN340" s="270">
        <v>550</v>
      </c>
      <c r="AO340" s="270">
        <v>165</v>
      </c>
      <c r="AP340" s="270">
        <v>1020</v>
      </c>
      <c r="AQ340" s="270">
        <v>1145</v>
      </c>
      <c r="AR340" s="270">
        <v>110</v>
      </c>
      <c r="AS340" s="270">
        <v>330</v>
      </c>
      <c r="AT340" s="270">
        <v>1420</v>
      </c>
      <c r="AU340" s="270">
        <v>4025</v>
      </c>
      <c r="AV340" s="270">
        <v>4220</v>
      </c>
      <c r="AW340" s="270">
        <v>1320</v>
      </c>
      <c r="AX340" s="270">
        <v>9895</v>
      </c>
      <c r="AY340" s="270">
        <v>390</v>
      </c>
      <c r="AZ340" s="270">
        <v>2970</v>
      </c>
      <c r="BA340" s="270">
        <v>6035</v>
      </c>
      <c r="BB340" s="270">
        <v>37730</v>
      </c>
      <c r="BC340" s="270">
        <v>2775</v>
      </c>
      <c r="BD340" s="270">
        <v>9865</v>
      </c>
      <c r="BE340" s="270">
        <v>1835</v>
      </c>
      <c r="BF340" s="270">
        <v>1285</v>
      </c>
      <c r="BG340" s="270">
        <v>520</v>
      </c>
      <c r="BH340" s="270">
        <v>1750</v>
      </c>
      <c r="BI340" s="270">
        <v>175</v>
      </c>
      <c r="BJ340" s="270">
        <v>1105</v>
      </c>
      <c r="BK340" s="270">
        <v>3195</v>
      </c>
      <c r="BL340" s="270">
        <v>6735</v>
      </c>
      <c r="BM340" s="270">
        <v>11635</v>
      </c>
      <c r="BN340" s="270">
        <v>2605</v>
      </c>
      <c r="BO340" s="270">
        <v>3510</v>
      </c>
      <c r="BP340" s="270">
        <v>2515</v>
      </c>
      <c r="BQ340" s="270">
        <v>5390</v>
      </c>
      <c r="BR340" s="270">
        <v>1310</v>
      </c>
      <c r="BS340" s="270">
        <v>310</v>
      </c>
      <c r="BT340" s="270">
        <v>8960</v>
      </c>
      <c r="BU340" s="270">
        <v>7505</v>
      </c>
      <c r="BV340" s="270">
        <v>20</v>
      </c>
      <c r="BW340" s="270">
        <v>6195</v>
      </c>
      <c r="BX340" s="270">
        <v>555</v>
      </c>
      <c r="BY340" s="270">
        <v>5985</v>
      </c>
      <c r="BZ340" s="270">
        <v>690</v>
      </c>
      <c r="CA340" s="270">
        <v>185</v>
      </c>
      <c r="CB340" s="270" t="s">
        <v>1676</v>
      </c>
      <c r="CC340" s="270" t="s">
        <v>1676</v>
      </c>
      <c r="CD340" s="270">
        <v>1955</v>
      </c>
      <c r="CE340" s="270">
        <v>85</v>
      </c>
      <c r="CF340" s="270">
        <v>310</v>
      </c>
      <c r="CG340" s="270">
        <v>69425</v>
      </c>
      <c r="CH340" s="270">
        <v>0</v>
      </c>
      <c r="CI340" s="270">
        <v>8945</v>
      </c>
      <c r="CJ340" s="270" t="s">
        <v>1676</v>
      </c>
      <c r="CK340" s="270">
        <v>5880</v>
      </c>
      <c r="CL340" s="270">
        <v>4610</v>
      </c>
      <c r="CM340" s="270" t="s">
        <v>1676</v>
      </c>
      <c r="CN340" s="270">
        <v>3690</v>
      </c>
      <c r="CO340" s="270">
        <v>0</v>
      </c>
      <c r="CP340" s="270">
        <v>0</v>
      </c>
      <c r="CQ340" s="270">
        <v>0</v>
      </c>
      <c r="CR340" s="270">
        <v>0</v>
      </c>
      <c r="CS340" s="270">
        <v>0</v>
      </c>
      <c r="CT340" s="270">
        <v>0</v>
      </c>
      <c r="CU340" s="270"/>
      <c r="CV340" s="270">
        <v>0</v>
      </c>
      <c r="CW340" s="270">
        <v>0</v>
      </c>
      <c r="CX340" s="270">
        <v>0</v>
      </c>
      <c r="CY340" s="270">
        <v>0</v>
      </c>
      <c r="CZ340" s="270">
        <v>0</v>
      </c>
      <c r="DA340" s="270">
        <v>375</v>
      </c>
      <c r="DB340" s="270" t="s">
        <v>1676</v>
      </c>
      <c r="DC340" s="270">
        <v>0</v>
      </c>
      <c r="DD340" s="270">
        <v>0</v>
      </c>
      <c r="DE340" s="270">
        <v>14725</v>
      </c>
      <c r="DF340" s="270">
        <v>0</v>
      </c>
      <c r="DG340" s="270">
        <v>0</v>
      </c>
      <c r="DH340" s="270">
        <v>2955</v>
      </c>
      <c r="DI340" s="270">
        <v>0</v>
      </c>
      <c r="DJ340" s="270">
        <v>0</v>
      </c>
      <c r="DK340" s="270">
        <v>0</v>
      </c>
      <c r="DL340" s="270">
        <v>0</v>
      </c>
      <c r="DM340" s="270">
        <v>0</v>
      </c>
      <c r="DN340" s="270">
        <v>115</v>
      </c>
      <c r="DO340" s="270">
        <v>295</v>
      </c>
      <c r="DP340" s="270">
        <v>2410</v>
      </c>
      <c r="DQ340" s="270">
        <v>0</v>
      </c>
      <c r="DR340" s="270"/>
      <c r="DS340" s="270">
        <v>6685</v>
      </c>
      <c r="DT340" s="270">
        <v>3535</v>
      </c>
      <c r="DU340" s="270">
        <v>1375</v>
      </c>
      <c r="DV340" s="270">
        <v>0</v>
      </c>
      <c r="DW340" s="270">
        <v>0</v>
      </c>
      <c r="DX340" s="270">
        <v>0</v>
      </c>
      <c r="DY340" s="270">
        <v>0</v>
      </c>
      <c r="DZ340" s="270">
        <v>1445</v>
      </c>
      <c r="EA340" s="270">
        <v>0</v>
      </c>
      <c r="EB340" s="270">
        <v>750</v>
      </c>
      <c r="EC340" s="270">
        <v>0</v>
      </c>
      <c r="ED340" s="270">
        <v>790</v>
      </c>
      <c r="EE340" s="270">
        <v>11435</v>
      </c>
      <c r="EF340" s="270">
        <v>0</v>
      </c>
      <c r="EG340" s="270">
        <v>10070</v>
      </c>
      <c r="EH340" s="270">
        <v>0</v>
      </c>
      <c r="EI340" s="270">
        <v>0</v>
      </c>
      <c r="EJ340" s="270">
        <v>0</v>
      </c>
      <c r="EK340" s="270">
        <v>0</v>
      </c>
      <c r="EL340" s="270">
        <v>3330</v>
      </c>
      <c r="EM340" s="270">
        <v>4590</v>
      </c>
      <c r="EN340" s="270">
        <v>0</v>
      </c>
      <c r="EO340" s="270">
        <v>0</v>
      </c>
      <c r="EP340" s="270">
        <v>0</v>
      </c>
      <c r="EQ340" s="270">
        <v>0</v>
      </c>
      <c r="ER340" s="270">
        <v>0</v>
      </c>
      <c r="ES340" s="270">
        <v>0</v>
      </c>
      <c r="ET340" s="270">
        <v>0</v>
      </c>
      <c r="EU340" s="270">
        <v>0</v>
      </c>
      <c r="EV340" s="270">
        <v>0</v>
      </c>
      <c r="EW340" s="270">
        <v>2475</v>
      </c>
      <c r="EX340" s="270">
        <v>90</v>
      </c>
      <c r="EY340" s="270">
        <v>0</v>
      </c>
      <c r="EZ340" s="270">
        <v>0</v>
      </c>
      <c r="FA340" s="270">
        <v>0</v>
      </c>
      <c r="FB340" s="270">
        <v>0</v>
      </c>
      <c r="FC340" s="270">
        <v>0</v>
      </c>
      <c r="FD340" s="270">
        <v>0</v>
      </c>
      <c r="FE340" s="270">
        <v>0</v>
      </c>
      <c r="FF340" s="270">
        <v>0</v>
      </c>
      <c r="FG340" s="270"/>
      <c r="FH340" s="270">
        <v>0</v>
      </c>
      <c r="FI340" s="270"/>
      <c r="FJ340" s="270">
        <v>0</v>
      </c>
      <c r="FK340" s="270">
        <v>0</v>
      </c>
      <c r="FL340" s="270">
        <v>0</v>
      </c>
      <c r="FM340" s="270">
        <v>0</v>
      </c>
      <c r="FN340" s="270">
        <v>0</v>
      </c>
      <c r="FO340" s="351">
        <v>52855</v>
      </c>
      <c r="FP340" s="351">
        <v>9130</v>
      </c>
      <c r="FQ340" s="351">
        <v>13710</v>
      </c>
      <c r="FR340" s="13"/>
      <c r="FS340" s="270"/>
      <c r="FT340" s="270"/>
      <c r="FU340" s="270"/>
      <c r="FV340" s="270"/>
      <c r="FW340" s="270"/>
      <c r="FX340" s="270"/>
      <c r="FY340" s="270"/>
      <c r="FZ340" s="270"/>
      <c r="GA340" s="270"/>
      <c r="GB340" s="270"/>
      <c r="GC340" s="270"/>
      <c r="GD340" s="270"/>
      <c r="GE340" s="270"/>
      <c r="GF340" s="270"/>
      <c r="GG340" s="270"/>
      <c r="GH340" s="270"/>
      <c r="GI340" s="270"/>
      <c r="GJ340" s="270"/>
      <c r="GK340" s="270"/>
      <c r="GL340" s="270"/>
      <c r="GM340" s="270"/>
      <c r="GN340" s="270"/>
      <c r="GO340" s="270"/>
      <c r="GP340" s="270"/>
      <c r="GQ340" s="270"/>
      <c r="GR340" s="270"/>
      <c r="GS340" s="270"/>
      <c r="GT340" s="270"/>
      <c r="GU340" s="270"/>
      <c r="GV340" s="270"/>
      <c r="GW340" s="270"/>
      <c r="GX340" s="270"/>
      <c r="GY340" s="270"/>
      <c r="GZ340" s="270"/>
      <c r="HA340" s="270"/>
      <c r="HB340" s="270"/>
      <c r="HC340" s="270"/>
      <c r="HD340" s="270"/>
      <c r="HE340" s="270"/>
      <c r="HF340" s="270"/>
      <c r="HG340" s="270"/>
      <c r="HH340" s="270"/>
      <c r="HI340" s="270"/>
      <c r="HJ340" s="270"/>
      <c r="HK340" s="270"/>
      <c r="HL340" s="270"/>
      <c r="HM340" s="270"/>
      <c r="HN340" s="270"/>
      <c r="HO340" s="270"/>
      <c r="HP340" s="270"/>
      <c r="HQ340" s="270"/>
      <c r="HR340" s="270"/>
      <c r="HS340" s="270"/>
      <c r="HT340" s="270"/>
      <c r="HU340" s="270"/>
      <c r="HV340" s="270"/>
      <c r="HW340" s="270"/>
      <c r="HX340" s="270"/>
      <c r="HY340" s="270"/>
      <c r="HZ340" s="270"/>
      <c r="IA340" s="270"/>
      <c r="IB340" s="270"/>
      <c r="IC340" s="270"/>
      <c r="ID340" s="270"/>
      <c r="IE340" s="270"/>
      <c r="IF340" s="270"/>
      <c r="IG340" s="270"/>
      <c r="IH340" s="270"/>
    </row>
    <row r="341" spans="1:242" ht="12.75" customHeight="1" x14ac:dyDescent="0.2">
      <c r="A341" s="374" t="s">
        <v>395</v>
      </c>
      <c r="B341" s="270">
        <v>91900</v>
      </c>
      <c r="C341" s="270">
        <v>69175</v>
      </c>
      <c r="D341" s="270">
        <v>30460</v>
      </c>
      <c r="E341" s="270">
        <v>38710</v>
      </c>
      <c r="F341" s="270">
        <v>27760</v>
      </c>
      <c r="G341" s="270">
        <v>12050</v>
      </c>
      <c r="H341" s="270">
        <v>19410</v>
      </c>
      <c r="I341" s="270">
        <v>63860</v>
      </c>
      <c r="J341" s="270">
        <v>28040</v>
      </c>
      <c r="K341" s="270">
        <v>187035</v>
      </c>
      <c r="L341" s="270">
        <v>55.061864800000002</v>
      </c>
      <c r="M341" s="270">
        <v>33</v>
      </c>
      <c r="N341" s="270">
        <v>8845</v>
      </c>
      <c r="O341" s="270">
        <v>5150</v>
      </c>
      <c r="P341" s="270">
        <v>1710</v>
      </c>
      <c r="Q341" s="270">
        <v>2375</v>
      </c>
      <c r="R341" s="270">
        <v>855</v>
      </c>
      <c r="S341" s="270">
        <v>220</v>
      </c>
      <c r="T341" s="270">
        <v>20</v>
      </c>
      <c r="U341" s="270">
        <v>20</v>
      </c>
      <c r="V341" s="270">
        <v>4.328425846</v>
      </c>
      <c r="W341" s="270">
        <v>1</v>
      </c>
      <c r="X341" s="270">
        <v>52.556204999999999</v>
      </c>
      <c r="Y341" s="270">
        <v>12630</v>
      </c>
      <c r="Z341" s="270">
        <v>8255</v>
      </c>
      <c r="AA341" s="270">
        <v>12015</v>
      </c>
      <c r="AB341" s="270">
        <v>13380</v>
      </c>
      <c r="AC341" s="270">
        <v>21310</v>
      </c>
      <c r="AD341" s="270">
        <v>19630</v>
      </c>
      <c r="AE341" s="270">
        <v>4295</v>
      </c>
      <c r="AF341" s="270">
        <v>750</v>
      </c>
      <c r="AG341" s="270">
        <v>490</v>
      </c>
      <c r="AH341" s="270">
        <v>1225</v>
      </c>
      <c r="AI341" s="270">
        <v>410</v>
      </c>
      <c r="AJ341" s="270">
        <v>1650</v>
      </c>
      <c r="AK341" s="270">
        <v>675</v>
      </c>
      <c r="AL341" s="270">
        <v>3365</v>
      </c>
      <c r="AM341" s="270">
        <v>5660</v>
      </c>
      <c r="AN341" s="270">
        <v>875</v>
      </c>
      <c r="AO341" s="270">
        <v>830</v>
      </c>
      <c r="AP341" s="270">
        <v>340</v>
      </c>
      <c r="AQ341" s="270">
        <v>3415</v>
      </c>
      <c r="AR341" s="270">
        <v>290</v>
      </c>
      <c r="AS341" s="270">
        <v>275</v>
      </c>
      <c r="AT341" s="270">
        <v>1120</v>
      </c>
      <c r="AU341" s="270">
        <v>3535</v>
      </c>
      <c r="AV341" s="270">
        <v>1545</v>
      </c>
      <c r="AW341" s="270">
        <v>1385</v>
      </c>
      <c r="AX341" s="270">
        <v>9420</v>
      </c>
      <c r="AY341" s="270">
        <v>345</v>
      </c>
      <c r="AZ341" s="270">
        <v>2515</v>
      </c>
      <c r="BA341" s="270">
        <v>10050</v>
      </c>
      <c r="BB341" s="270">
        <v>41740</v>
      </c>
      <c r="BC341" s="270">
        <v>2710</v>
      </c>
      <c r="BD341" s="270">
        <v>11365</v>
      </c>
      <c r="BE341" s="270">
        <v>1450</v>
      </c>
      <c r="BF341" s="270">
        <v>1360</v>
      </c>
      <c r="BG341" s="270">
        <v>300</v>
      </c>
      <c r="BH341" s="270">
        <v>670</v>
      </c>
      <c r="BI341" s="270">
        <v>1320</v>
      </c>
      <c r="BJ341" s="270">
        <v>415</v>
      </c>
      <c r="BK341" s="270">
        <v>2700</v>
      </c>
      <c r="BL341" s="270">
        <v>5440</v>
      </c>
      <c r="BM341" s="270">
        <v>9510</v>
      </c>
      <c r="BN341" s="270">
        <v>1170</v>
      </c>
      <c r="BO341" s="270">
        <v>2865</v>
      </c>
      <c r="BP341" s="270">
        <v>3725</v>
      </c>
      <c r="BQ341" s="270">
        <v>6580</v>
      </c>
      <c r="BR341" s="270">
        <v>1555</v>
      </c>
      <c r="BS341" s="270">
        <v>175</v>
      </c>
      <c r="BT341" s="270">
        <v>8355</v>
      </c>
      <c r="BU341" s="270">
        <v>3740</v>
      </c>
      <c r="BV341" s="270">
        <v>65</v>
      </c>
      <c r="BW341" s="270">
        <v>3695</v>
      </c>
      <c r="BX341" s="270">
        <v>230</v>
      </c>
      <c r="BY341" s="270">
        <v>3045</v>
      </c>
      <c r="BZ341" s="270">
        <v>370</v>
      </c>
      <c r="CA341" s="270">
        <v>75</v>
      </c>
      <c r="CB341" s="270">
        <v>10</v>
      </c>
      <c r="CC341" s="270" t="s">
        <v>1676</v>
      </c>
      <c r="CD341" s="270">
        <v>1100</v>
      </c>
      <c r="CE341" s="270">
        <v>85</v>
      </c>
      <c r="CF341" s="270">
        <v>80</v>
      </c>
      <c r="CG341" s="270">
        <v>64180</v>
      </c>
      <c r="CH341" s="270">
        <v>0</v>
      </c>
      <c r="CI341" s="270">
        <v>9065</v>
      </c>
      <c r="CJ341" s="270">
        <v>3065</v>
      </c>
      <c r="CK341" s="270">
        <v>4290</v>
      </c>
      <c r="CL341" s="270">
        <v>1470</v>
      </c>
      <c r="CM341" s="270">
        <v>1250</v>
      </c>
      <c r="CN341" s="270">
        <v>145</v>
      </c>
      <c r="CO341" s="270">
        <v>0</v>
      </c>
      <c r="CP341" s="270">
        <v>0</v>
      </c>
      <c r="CQ341" s="270">
        <v>0</v>
      </c>
      <c r="CR341" s="270">
        <v>320</v>
      </c>
      <c r="CS341" s="270">
        <v>55</v>
      </c>
      <c r="CT341" s="270">
        <v>0</v>
      </c>
      <c r="CU341" s="270"/>
      <c r="CV341" s="270">
        <v>0</v>
      </c>
      <c r="CW341" s="270">
        <v>0</v>
      </c>
      <c r="CX341" s="270">
        <v>0</v>
      </c>
      <c r="CY341" s="270">
        <v>0</v>
      </c>
      <c r="CZ341" s="270" t="s">
        <v>1676</v>
      </c>
      <c r="DA341" s="270">
        <v>3010</v>
      </c>
      <c r="DB341" s="270">
        <v>505</v>
      </c>
      <c r="DC341" s="270">
        <v>0</v>
      </c>
      <c r="DD341" s="270">
        <v>0</v>
      </c>
      <c r="DE341" s="270">
        <v>25535</v>
      </c>
      <c r="DF341" s="270">
        <v>2845</v>
      </c>
      <c r="DG341" s="270">
        <v>0</v>
      </c>
      <c r="DH341" s="270">
        <v>4350</v>
      </c>
      <c r="DI341" s="270">
        <v>0</v>
      </c>
      <c r="DJ341" s="270">
        <v>0</v>
      </c>
      <c r="DK341" s="270">
        <v>0</v>
      </c>
      <c r="DL341" s="270">
        <v>0</v>
      </c>
      <c r="DM341" s="270">
        <v>0</v>
      </c>
      <c r="DN341" s="270">
        <v>0</v>
      </c>
      <c r="DO341" s="270">
        <v>0</v>
      </c>
      <c r="DP341" s="270">
        <v>2590</v>
      </c>
      <c r="DQ341" s="270">
        <v>0</v>
      </c>
      <c r="DR341" s="270"/>
      <c r="DS341" s="270" t="s">
        <v>1676</v>
      </c>
      <c r="DT341" s="270">
        <v>955</v>
      </c>
      <c r="DU341" s="270">
        <v>4135</v>
      </c>
      <c r="DV341" s="270">
        <v>0</v>
      </c>
      <c r="DW341" s="270">
        <v>0</v>
      </c>
      <c r="DX341" s="270">
        <v>0</v>
      </c>
      <c r="DY341" s="270">
        <v>1450</v>
      </c>
      <c r="DZ341" s="270">
        <v>3110</v>
      </c>
      <c r="EA341" s="270">
        <v>0</v>
      </c>
      <c r="EB341" s="270" t="s">
        <v>1676</v>
      </c>
      <c r="EC341" s="270">
        <v>0</v>
      </c>
      <c r="ED341" s="270">
        <v>165</v>
      </c>
      <c r="EE341" s="270">
        <v>11240</v>
      </c>
      <c r="EF341" s="270">
        <v>0</v>
      </c>
      <c r="EG341" s="270">
        <v>0</v>
      </c>
      <c r="EH341" s="270">
        <v>0</v>
      </c>
      <c r="EI341" s="270">
        <v>0</v>
      </c>
      <c r="EJ341" s="270">
        <v>0</v>
      </c>
      <c r="EK341" s="270">
        <v>0</v>
      </c>
      <c r="EL341" s="270">
        <v>20</v>
      </c>
      <c r="EM341" s="270">
        <v>8050</v>
      </c>
      <c r="EN341" s="270">
        <v>525</v>
      </c>
      <c r="EO341" s="270">
        <v>0</v>
      </c>
      <c r="EP341" s="270">
        <v>0</v>
      </c>
      <c r="EQ341" s="270">
        <v>0</v>
      </c>
      <c r="ER341" s="270">
        <v>0</v>
      </c>
      <c r="ES341" s="270">
        <v>0</v>
      </c>
      <c r="ET341" s="270">
        <v>0</v>
      </c>
      <c r="EU341" s="270">
        <v>0</v>
      </c>
      <c r="EV341" s="270">
        <v>0</v>
      </c>
      <c r="EW341" s="270">
        <v>950</v>
      </c>
      <c r="EX341" s="270" t="s">
        <v>1676</v>
      </c>
      <c r="EY341" s="270">
        <v>0</v>
      </c>
      <c r="EZ341" s="270">
        <v>0</v>
      </c>
      <c r="FA341" s="270">
        <v>0</v>
      </c>
      <c r="FB341" s="270">
        <v>0</v>
      </c>
      <c r="FC341" s="270">
        <v>0</v>
      </c>
      <c r="FD341" s="270">
        <v>0</v>
      </c>
      <c r="FE341" s="270">
        <v>0</v>
      </c>
      <c r="FF341" s="270">
        <v>0</v>
      </c>
      <c r="FG341" s="270"/>
      <c r="FH341" s="270">
        <v>0</v>
      </c>
      <c r="FI341" s="270"/>
      <c r="FJ341" s="270">
        <v>0</v>
      </c>
      <c r="FK341" s="270">
        <v>0</v>
      </c>
      <c r="FL341" s="270">
        <v>0</v>
      </c>
      <c r="FM341" s="270">
        <v>2505</v>
      </c>
      <c r="FN341" s="270">
        <v>290</v>
      </c>
      <c r="FO341" s="351">
        <v>50160</v>
      </c>
      <c r="FP341" s="351">
        <v>9955</v>
      </c>
      <c r="FQ341" s="351">
        <v>19185</v>
      </c>
      <c r="FR341" s="13"/>
      <c r="FS341" s="270"/>
      <c r="FT341" s="270"/>
      <c r="FU341" s="270"/>
      <c r="FV341" s="270"/>
      <c r="FW341" s="270"/>
      <c r="FX341" s="270"/>
      <c r="FY341" s="270"/>
      <c r="FZ341" s="270"/>
      <c r="GA341" s="270"/>
      <c r="GB341" s="270"/>
      <c r="GC341" s="270"/>
      <c r="GD341" s="270"/>
      <c r="GE341" s="270"/>
      <c r="GF341" s="270"/>
      <c r="GG341" s="270"/>
      <c r="GH341" s="270"/>
      <c r="GI341" s="270"/>
      <c r="GJ341" s="270"/>
      <c r="GK341" s="270"/>
      <c r="GL341" s="270"/>
      <c r="GM341" s="270"/>
      <c r="GN341" s="270"/>
      <c r="GO341" s="270"/>
      <c r="GP341" s="270"/>
      <c r="GQ341" s="270"/>
      <c r="GR341" s="270"/>
      <c r="GS341" s="270"/>
      <c r="GT341" s="270"/>
      <c r="GU341" s="270"/>
      <c r="GV341" s="270"/>
      <c r="GW341" s="270"/>
      <c r="GX341" s="270"/>
      <c r="GY341" s="270"/>
      <c r="GZ341" s="270"/>
      <c r="HA341" s="270"/>
      <c r="HB341" s="270"/>
      <c r="HC341" s="270"/>
      <c r="HD341" s="270"/>
      <c r="HE341" s="270"/>
      <c r="HF341" s="270"/>
      <c r="HG341" s="270"/>
      <c r="HH341" s="270"/>
      <c r="HI341" s="270"/>
      <c r="HJ341" s="270"/>
      <c r="HK341" s="270"/>
      <c r="HL341" s="270"/>
      <c r="HM341" s="270"/>
      <c r="HN341" s="270"/>
      <c r="HO341" s="270"/>
      <c r="HP341" s="270"/>
      <c r="HQ341" s="270"/>
      <c r="HR341" s="270"/>
      <c r="HS341" s="270"/>
      <c r="HT341" s="270"/>
      <c r="HU341" s="270"/>
      <c r="HV341" s="270"/>
      <c r="HW341" s="270"/>
      <c r="HX341" s="270"/>
      <c r="HY341" s="270"/>
      <c r="HZ341" s="270"/>
      <c r="IA341" s="270"/>
      <c r="IB341" s="270"/>
      <c r="IC341" s="270"/>
      <c r="ID341" s="270"/>
      <c r="IE341" s="270"/>
      <c r="IF341" s="270"/>
      <c r="IG341" s="270"/>
      <c r="IH341" s="270"/>
    </row>
    <row r="342" spans="1:242" ht="12.75" customHeight="1" x14ac:dyDescent="0.2">
      <c r="A342" s="374" t="s">
        <v>396</v>
      </c>
      <c r="B342" s="270">
        <v>143815</v>
      </c>
      <c r="C342" s="270">
        <v>114030</v>
      </c>
      <c r="D342" s="270">
        <v>48580</v>
      </c>
      <c r="E342" s="270">
        <v>65430</v>
      </c>
      <c r="F342" s="270">
        <v>50965</v>
      </c>
      <c r="G342" s="270">
        <v>9085</v>
      </c>
      <c r="H342" s="270">
        <v>34025</v>
      </c>
      <c r="I342" s="270">
        <v>107065</v>
      </c>
      <c r="J342" s="270">
        <v>36750</v>
      </c>
      <c r="K342" s="270">
        <v>257485</v>
      </c>
      <c r="L342" s="270">
        <v>49.790682590000003</v>
      </c>
      <c r="M342" s="270">
        <v>18</v>
      </c>
      <c r="N342" s="270">
        <v>18455</v>
      </c>
      <c r="O342" s="270">
        <v>4865</v>
      </c>
      <c r="P342" s="270">
        <v>1790</v>
      </c>
      <c r="Q342" s="270">
        <v>2070</v>
      </c>
      <c r="R342" s="270">
        <v>1210</v>
      </c>
      <c r="S342" s="270">
        <v>745</v>
      </c>
      <c r="T342" s="270">
        <v>70</v>
      </c>
      <c r="U342" s="270">
        <v>100</v>
      </c>
      <c r="V342" s="270">
        <v>3.3129315400000001</v>
      </c>
      <c r="W342" s="270">
        <v>1</v>
      </c>
      <c r="X342" s="270">
        <v>54.462117110000001</v>
      </c>
      <c r="Y342" s="270">
        <v>9865</v>
      </c>
      <c r="Z342" s="270">
        <v>17485</v>
      </c>
      <c r="AA342" s="270">
        <v>21865</v>
      </c>
      <c r="AB342" s="270">
        <v>23560</v>
      </c>
      <c r="AC342" s="270">
        <v>31135</v>
      </c>
      <c r="AD342" s="270">
        <v>31405</v>
      </c>
      <c r="AE342" s="270">
        <v>6065</v>
      </c>
      <c r="AF342" s="270">
        <v>1325</v>
      </c>
      <c r="AG342" s="270">
        <v>415</v>
      </c>
      <c r="AH342" s="270" t="s">
        <v>1676</v>
      </c>
      <c r="AI342" s="270">
        <v>150</v>
      </c>
      <c r="AJ342" s="270">
        <v>2130</v>
      </c>
      <c r="AK342" s="270">
        <v>575</v>
      </c>
      <c r="AL342" s="270">
        <v>4165</v>
      </c>
      <c r="AM342" s="270">
        <v>8215</v>
      </c>
      <c r="AN342" s="270">
        <v>795</v>
      </c>
      <c r="AO342" s="270">
        <v>6470</v>
      </c>
      <c r="AP342" s="270">
        <v>1490</v>
      </c>
      <c r="AQ342" s="270">
        <v>3570</v>
      </c>
      <c r="AR342" s="270">
        <v>330</v>
      </c>
      <c r="AS342" s="270">
        <v>160</v>
      </c>
      <c r="AT342" s="270">
        <v>1410</v>
      </c>
      <c r="AU342" s="270">
        <v>4350</v>
      </c>
      <c r="AV342" s="270">
        <v>930</v>
      </c>
      <c r="AW342" s="270">
        <v>1640</v>
      </c>
      <c r="AX342" s="270">
        <v>16330</v>
      </c>
      <c r="AY342" s="270">
        <v>370</v>
      </c>
      <c r="AZ342" s="270">
        <v>3215</v>
      </c>
      <c r="BA342" s="270">
        <v>10695</v>
      </c>
      <c r="BB342" s="270">
        <v>75075</v>
      </c>
      <c r="BC342" s="270">
        <v>2910</v>
      </c>
      <c r="BD342" s="270">
        <v>9735</v>
      </c>
      <c r="BE342" s="270">
        <v>2605</v>
      </c>
      <c r="BF342" s="270">
        <v>2065</v>
      </c>
      <c r="BG342" s="270">
        <v>755</v>
      </c>
      <c r="BH342" s="270">
        <v>1845</v>
      </c>
      <c r="BI342" s="270">
        <v>190</v>
      </c>
      <c r="BJ342" s="270">
        <v>335</v>
      </c>
      <c r="BK342" s="270">
        <v>11470</v>
      </c>
      <c r="BL342" s="270">
        <v>7085</v>
      </c>
      <c r="BM342" s="270">
        <v>12915</v>
      </c>
      <c r="BN342" s="270">
        <v>2325</v>
      </c>
      <c r="BO342" s="270">
        <v>6960</v>
      </c>
      <c r="BP342" s="270">
        <v>5310</v>
      </c>
      <c r="BQ342" s="270">
        <v>10470</v>
      </c>
      <c r="BR342" s="270">
        <v>1230</v>
      </c>
      <c r="BS342" s="270">
        <v>165</v>
      </c>
      <c r="BT342" s="270">
        <v>18575</v>
      </c>
      <c r="BU342" s="270">
        <v>6410</v>
      </c>
      <c r="BV342" s="270">
        <v>115</v>
      </c>
      <c r="BW342" s="270">
        <v>10570</v>
      </c>
      <c r="BX342" s="270">
        <v>435</v>
      </c>
      <c r="BY342" s="270">
        <v>5175</v>
      </c>
      <c r="BZ342" s="270">
        <v>725</v>
      </c>
      <c r="CA342" s="270">
        <v>215</v>
      </c>
      <c r="CB342" s="270">
        <v>25</v>
      </c>
      <c r="CC342" s="270" t="s">
        <v>1676</v>
      </c>
      <c r="CD342" s="270">
        <v>1830</v>
      </c>
      <c r="CE342" s="270">
        <v>80</v>
      </c>
      <c r="CF342" s="270">
        <v>135</v>
      </c>
      <c r="CG342" s="270">
        <v>105415</v>
      </c>
      <c r="CH342" s="270">
        <v>10</v>
      </c>
      <c r="CI342" s="270">
        <v>14265</v>
      </c>
      <c r="CJ342" s="270">
        <v>2710</v>
      </c>
      <c r="CK342" s="270">
        <v>5255</v>
      </c>
      <c r="CL342" s="270">
        <v>710</v>
      </c>
      <c r="CM342" s="270">
        <v>0</v>
      </c>
      <c r="CN342" s="270">
        <v>355</v>
      </c>
      <c r="CO342" s="270">
        <v>0</v>
      </c>
      <c r="CP342" s="270">
        <v>0</v>
      </c>
      <c r="CQ342" s="270">
        <v>0</v>
      </c>
      <c r="CR342" s="270">
        <v>0</v>
      </c>
      <c r="CS342" s="270">
        <v>0</v>
      </c>
      <c r="CT342" s="270">
        <v>0</v>
      </c>
      <c r="CU342" s="270"/>
      <c r="CV342" s="270">
        <v>0</v>
      </c>
      <c r="CW342" s="270">
        <v>0</v>
      </c>
      <c r="CX342" s="270">
        <v>0</v>
      </c>
      <c r="CY342" s="270">
        <v>1520</v>
      </c>
      <c r="CZ342" s="270">
        <v>0</v>
      </c>
      <c r="DA342" s="270">
        <v>12770</v>
      </c>
      <c r="DB342" s="270">
        <v>1435</v>
      </c>
      <c r="DC342" s="270">
        <v>0</v>
      </c>
      <c r="DD342" s="270">
        <v>0</v>
      </c>
      <c r="DE342" s="270">
        <v>31625</v>
      </c>
      <c r="DF342" s="270">
        <v>8420</v>
      </c>
      <c r="DG342" s="270">
        <v>670</v>
      </c>
      <c r="DH342" s="270">
        <v>6570</v>
      </c>
      <c r="DI342" s="270">
        <v>0</v>
      </c>
      <c r="DJ342" s="270">
        <v>0</v>
      </c>
      <c r="DK342" s="270">
        <v>0</v>
      </c>
      <c r="DL342" s="270">
        <v>0</v>
      </c>
      <c r="DM342" s="270">
        <v>0</v>
      </c>
      <c r="DN342" s="270">
        <v>0</v>
      </c>
      <c r="DO342" s="270">
        <v>425</v>
      </c>
      <c r="DP342" s="270">
        <v>9300</v>
      </c>
      <c r="DQ342" s="270">
        <v>0</v>
      </c>
      <c r="DR342" s="270"/>
      <c r="DS342" s="270" t="s">
        <v>1676</v>
      </c>
      <c r="DT342" s="270" t="s">
        <v>1676</v>
      </c>
      <c r="DU342" s="270">
        <v>4060</v>
      </c>
      <c r="DV342" s="270">
        <v>0</v>
      </c>
      <c r="DW342" s="270">
        <v>0</v>
      </c>
      <c r="DX342" s="270">
        <v>0</v>
      </c>
      <c r="DY342" s="270">
        <v>2565</v>
      </c>
      <c r="DZ342" s="270">
        <v>0</v>
      </c>
      <c r="EA342" s="270">
        <v>0</v>
      </c>
      <c r="EB342" s="270">
        <v>0</v>
      </c>
      <c r="EC342" s="270">
        <v>0</v>
      </c>
      <c r="ED342" s="270">
        <v>2445</v>
      </c>
      <c r="EE342" s="270">
        <v>8980</v>
      </c>
      <c r="EF342" s="270">
        <v>0</v>
      </c>
      <c r="EG342" s="270">
        <v>11435</v>
      </c>
      <c r="EH342" s="270">
        <v>0</v>
      </c>
      <c r="EI342" s="270">
        <v>0</v>
      </c>
      <c r="EJ342" s="270">
        <v>0</v>
      </c>
      <c r="EK342" s="270">
        <v>0</v>
      </c>
      <c r="EL342" s="270">
        <v>1195</v>
      </c>
      <c r="EM342" s="270">
        <v>14545</v>
      </c>
      <c r="EN342" s="270">
        <v>985</v>
      </c>
      <c r="EO342" s="270">
        <v>0</v>
      </c>
      <c r="EP342" s="270">
        <v>0</v>
      </c>
      <c r="EQ342" s="270">
        <v>0</v>
      </c>
      <c r="ER342" s="270">
        <v>0</v>
      </c>
      <c r="ES342" s="270">
        <v>0</v>
      </c>
      <c r="ET342" s="270">
        <v>0</v>
      </c>
      <c r="EU342" s="270">
        <v>0</v>
      </c>
      <c r="EV342" s="270">
        <v>0</v>
      </c>
      <c r="EW342" s="270" t="s">
        <v>1676</v>
      </c>
      <c r="EX342" s="270">
        <v>795</v>
      </c>
      <c r="EY342" s="270">
        <v>0</v>
      </c>
      <c r="EZ342" s="270">
        <v>0</v>
      </c>
      <c r="FA342" s="270">
        <v>0</v>
      </c>
      <c r="FB342" s="270">
        <v>750</v>
      </c>
      <c r="FC342" s="270">
        <v>0</v>
      </c>
      <c r="FD342" s="270">
        <v>0</v>
      </c>
      <c r="FE342" s="270">
        <v>0</v>
      </c>
      <c r="FF342" s="270">
        <v>0</v>
      </c>
      <c r="FG342" s="270"/>
      <c r="FH342" s="270">
        <v>0</v>
      </c>
      <c r="FI342" s="270"/>
      <c r="FJ342" s="270">
        <v>0</v>
      </c>
      <c r="FK342" s="270">
        <v>0</v>
      </c>
      <c r="FL342" s="270">
        <v>0</v>
      </c>
      <c r="FM342" s="270">
        <v>0</v>
      </c>
      <c r="FN342" s="270">
        <v>25</v>
      </c>
      <c r="FO342" s="351">
        <v>68740</v>
      </c>
      <c r="FP342" s="351">
        <v>19955</v>
      </c>
      <c r="FQ342" s="351">
        <v>29300</v>
      </c>
      <c r="FR342" s="13"/>
      <c r="FS342" s="270"/>
      <c r="FT342" s="270"/>
      <c r="FU342" s="270"/>
      <c r="FV342" s="270"/>
      <c r="FW342" s="270"/>
      <c r="FX342" s="270"/>
      <c r="FY342" s="270"/>
      <c r="FZ342" s="270"/>
      <c r="GA342" s="270"/>
      <c r="GB342" s="270"/>
      <c r="GC342" s="270"/>
      <c r="GD342" s="270"/>
      <c r="GE342" s="270"/>
      <c r="GF342" s="270"/>
      <c r="GG342" s="270"/>
      <c r="GH342" s="270"/>
      <c r="GI342" s="270"/>
      <c r="GJ342" s="270"/>
      <c r="GK342" s="270"/>
      <c r="GL342" s="270"/>
      <c r="GM342" s="270"/>
      <c r="GN342" s="270"/>
      <c r="GO342" s="270"/>
      <c r="GP342" s="270"/>
      <c r="GQ342" s="270"/>
      <c r="GR342" s="270"/>
      <c r="GS342" s="270"/>
      <c r="GT342" s="270"/>
      <c r="GU342" s="270"/>
      <c r="GV342" s="270"/>
      <c r="GW342" s="270"/>
      <c r="GX342" s="270"/>
      <c r="GY342" s="270"/>
      <c r="GZ342" s="270"/>
      <c r="HA342" s="270"/>
      <c r="HB342" s="270"/>
      <c r="HC342" s="270"/>
      <c r="HD342" s="270"/>
      <c r="HE342" s="270"/>
      <c r="HF342" s="270"/>
      <c r="HG342" s="270"/>
      <c r="HH342" s="270"/>
      <c r="HI342" s="270"/>
      <c r="HJ342" s="270"/>
      <c r="HK342" s="270"/>
      <c r="HL342" s="270"/>
      <c r="HM342" s="270"/>
      <c r="HN342" s="270"/>
      <c r="HO342" s="270"/>
      <c r="HP342" s="270"/>
      <c r="HQ342" s="270"/>
      <c r="HR342" s="270"/>
      <c r="HS342" s="270"/>
      <c r="HT342" s="270"/>
      <c r="HU342" s="270"/>
      <c r="HV342" s="270"/>
      <c r="HW342" s="270"/>
      <c r="HX342" s="270"/>
      <c r="HY342" s="270"/>
      <c r="HZ342" s="270"/>
      <c r="IA342" s="270"/>
      <c r="IB342" s="270"/>
      <c r="IC342" s="270"/>
      <c r="ID342" s="270"/>
      <c r="IE342" s="270"/>
      <c r="IF342" s="270"/>
      <c r="IG342" s="270"/>
      <c r="IH342" s="270"/>
    </row>
    <row r="343" spans="1:242" ht="12.75" customHeight="1" x14ac:dyDescent="0.2">
      <c r="A343" s="374" t="s">
        <v>397</v>
      </c>
      <c r="B343" s="270">
        <v>253340</v>
      </c>
      <c r="C343" s="270">
        <v>205200</v>
      </c>
      <c r="D343" s="270">
        <v>93525</v>
      </c>
      <c r="E343" s="270">
        <v>111655</v>
      </c>
      <c r="F343" s="270">
        <v>78310</v>
      </c>
      <c r="G343" s="270">
        <v>41045</v>
      </c>
      <c r="H343" s="270">
        <v>63675</v>
      </c>
      <c r="I343" s="270">
        <v>160640</v>
      </c>
      <c r="J343" s="270">
        <v>92700</v>
      </c>
      <c r="K343" s="270">
        <v>456380</v>
      </c>
      <c r="L343" s="270">
        <v>58.089505870000004</v>
      </c>
      <c r="M343" s="270">
        <v>34</v>
      </c>
      <c r="N343" s="270">
        <v>27925</v>
      </c>
      <c r="O343" s="270">
        <v>13995</v>
      </c>
      <c r="P343" s="270">
        <v>6945</v>
      </c>
      <c r="Q343" s="270">
        <v>8105</v>
      </c>
      <c r="R343" s="270">
        <v>2745</v>
      </c>
      <c r="S343" s="270">
        <v>915</v>
      </c>
      <c r="T343" s="270">
        <v>120</v>
      </c>
      <c r="U343" s="270">
        <v>85</v>
      </c>
      <c r="V343" s="270">
        <v>3.967678738</v>
      </c>
      <c r="W343" s="270">
        <v>1</v>
      </c>
      <c r="X343" s="270">
        <v>57.178677690000001</v>
      </c>
      <c r="Y343" s="270">
        <v>25030</v>
      </c>
      <c r="Z343" s="270">
        <v>20360</v>
      </c>
      <c r="AA343" s="270">
        <v>25060</v>
      </c>
      <c r="AB343" s="270">
        <v>35935</v>
      </c>
      <c r="AC343" s="270">
        <v>64045</v>
      </c>
      <c r="AD343" s="270">
        <v>67240</v>
      </c>
      <c r="AE343" s="270">
        <v>12070</v>
      </c>
      <c r="AF343" s="270">
        <v>3385</v>
      </c>
      <c r="AG343" s="270">
        <v>1115</v>
      </c>
      <c r="AH343" s="270">
        <v>8670</v>
      </c>
      <c r="AI343" s="270">
        <v>775</v>
      </c>
      <c r="AJ343" s="270">
        <v>3785</v>
      </c>
      <c r="AK343" s="270">
        <v>3745</v>
      </c>
      <c r="AL343" s="270">
        <v>8555</v>
      </c>
      <c r="AM343" s="270">
        <v>14840</v>
      </c>
      <c r="AN343" s="270">
        <v>1745</v>
      </c>
      <c r="AO343" s="270">
        <v>2935</v>
      </c>
      <c r="AP343" s="270">
        <v>3145</v>
      </c>
      <c r="AQ343" s="270">
        <v>8140</v>
      </c>
      <c r="AR343" s="270">
        <v>985</v>
      </c>
      <c r="AS343" s="270">
        <v>595</v>
      </c>
      <c r="AT343" s="270">
        <v>3215</v>
      </c>
      <c r="AU343" s="270">
        <v>8085</v>
      </c>
      <c r="AV343" s="270">
        <v>2830</v>
      </c>
      <c r="AW343" s="270">
        <v>4215</v>
      </c>
      <c r="AX343" s="270">
        <v>20055</v>
      </c>
      <c r="AY343" s="270">
        <v>1655</v>
      </c>
      <c r="AZ343" s="270">
        <v>7695</v>
      </c>
      <c r="BA343" s="270">
        <v>36840</v>
      </c>
      <c r="BB343" s="270">
        <v>106340</v>
      </c>
      <c r="BC343" s="270">
        <v>6120</v>
      </c>
      <c r="BD343" s="270">
        <v>39800</v>
      </c>
      <c r="BE343" s="270">
        <v>5935</v>
      </c>
      <c r="BF343" s="270">
        <v>3720</v>
      </c>
      <c r="BG343" s="270">
        <v>1335</v>
      </c>
      <c r="BH343" s="270">
        <v>4230</v>
      </c>
      <c r="BI343" s="270">
        <v>8800</v>
      </c>
      <c r="BJ343" s="270">
        <v>940</v>
      </c>
      <c r="BK343" s="270">
        <v>11870</v>
      </c>
      <c r="BL343" s="270">
        <v>13860</v>
      </c>
      <c r="BM343" s="270">
        <v>24330</v>
      </c>
      <c r="BN343" s="270">
        <v>3330</v>
      </c>
      <c r="BO343" s="270">
        <v>11610</v>
      </c>
      <c r="BP343" s="270">
        <v>11720</v>
      </c>
      <c r="BQ343" s="270">
        <v>13040</v>
      </c>
      <c r="BR343" s="270">
        <v>4640</v>
      </c>
      <c r="BS343" s="270">
        <v>570</v>
      </c>
      <c r="BT343" s="270">
        <v>19085</v>
      </c>
      <c r="BU343" s="270">
        <v>11045</v>
      </c>
      <c r="BV343" s="270">
        <v>75</v>
      </c>
      <c r="BW343" s="270">
        <v>9150</v>
      </c>
      <c r="BX343" s="270">
        <v>580</v>
      </c>
      <c r="BY343" s="270">
        <v>8980</v>
      </c>
      <c r="BZ343" s="270">
        <v>1500</v>
      </c>
      <c r="CA343" s="270">
        <v>160</v>
      </c>
      <c r="CB343" s="270">
        <v>20</v>
      </c>
      <c r="CC343" s="270" t="s">
        <v>1676</v>
      </c>
      <c r="CD343" s="270">
        <v>4340</v>
      </c>
      <c r="CE343" s="270">
        <v>215</v>
      </c>
      <c r="CF343" s="270">
        <v>500</v>
      </c>
      <c r="CG343" s="270">
        <v>188905</v>
      </c>
      <c r="CH343" s="270">
        <v>0</v>
      </c>
      <c r="CI343" s="270">
        <v>28585</v>
      </c>
      <c r="CJ343" s="270">
        <v>9115</v>
      </c>
      <c r="CK343" s="270">
        <v>13635</v>
      </c>
      <c r="CL343" s="270">
        <v>3735</v>
      </c>
      <c r="CM343" s="270">
        <v>8970</v>
      </c>
      <c r="CN343" s="270">
        <v>2955</v>
      </c>
      <c r="CO343" s="270">
        <v>0</v>
      </c>
      <c r="CP343" s="270">
        <v>0</v>
      </c>
      <c r="CQ343" s="270" t="s">
        <v>1676</v>
      </c>
      <c r="CR343" s="270">
        <v>0</v>
      </c>
      <c r="CS343" s="270">
        <v>0</v>
      </c>
      <c r="CT343" s="270">
        <v>0</v>
      </c>
      <c r="CU343" s="270"/>
      <c r="CV343" s="270">
        <v>0</v>
      </c>
      <c r="CW343" s="270">
        <v>0</v>
      </c>
      <c r="CX343" s="270">
        <v>1090</v>
      </c>
      <c r="CY343" s="270">
        <v>0</v>
      </c>
      <c r="CZ343" s="270">
        <v>0</v>
      </c>
      <c r="DA343" s="270">
        <v>800</v>
      </c>
      <c r="DB343" s="270">
        <v>1700</v>
      </c>
      <c r="DC343" s="270">
        <v>785</v>
      </c>
      <c r="DD343" s="270">
        <v>0</v>
      </c>
      <c r="DE343" s="270">
        <v>55285</v>
      </c>
      <c r="DF343" s="270">
        <v>15485</v>
      </c>
      <c r="DG343" s="270">
        <v>2220</v>
      </c>
      <c r="DH343" s="270">
        <v>14690</v>
      </c>
      <c r="DI343" s="270">
        <v>15</v>
      </c>
      <c r="DJ343" s="270">
        <v>0</v>
      </c>
      <c r="DK343" s="270">
        <v>0</v>
      </c>
      <c r="DL343" s="270">
        <v>0</v>
      </c>
      <c r="DM343" s="270">
        <v>0</v>
      </c>
      <c r="DN343" s="270">
        <v>0</v>
      </c>
      <c r="DO343" s="270">
        <v>0</v>
      </c>
      <c r="DP343" s="270">
        <v>7115</v>
      </c>
      <c r="DQ343" s="270">
        <v>0</v>
      </c>
      <c r="DR343" s="270"/>
      <c r="DS343" s="270">
        <v>0</v>
      </c>
      <c r="DT343" s="270">
        <v>740</v>
      </c>
      <c r="DU343" s="270">
        <v>5605</v>
      </c>
      <c r="DV343" s="270">
        <v>0</v>
      </c>
      <c r="DW343" s="270">
        <v>0</v>
      </c>
      <c r="DX343" s="270">
        <v>0</v>
      </c>
      <c r="DY343" s="270">
        <v>1050</v>
      </c>
      <c r="DZ343" s="270" t="s">
        <v>1676</v>
      </c>
      <c r="EA343" s="270">
        <v>0</v>
      </c>
      <c r="EB343" s="270">
        <v>1050</v>
      </c>
      <c r="EC343" s="270">
        <v>0</v>
      </c>
      <c r="ED343" s="270">
        <v>1200</v>
      </c>
      <c r="EE343" s="270">
        <v>22035</v>
      </c>
      <c r="EF343" s="270">
        <v>0</v>
      </c>
      <c r="EG343" s="270">
        <v>13880</v>
      </c>
      <c r="EH343" s="270">
        <v>350</v>
      </c>
      <c r="EI343" s="270">
        <v>0</v>
      </c>
      <c r="EJ343" s="270">
        <v>0</v>
      </c>
      <c r="EK343" s="270">
        <v>0</v>
      </c>
      <c r="EL343" s="270">
        <v>7265</v>
      </c>
      <c r="EM343" s="270">
        <v>8535</v>
      </c>
      <c r="EN343" s="270">
        <v>3905</v>
      </c>
      <c r="EO343" s="270">
        <v>0</v>
      </c>
      <c r="EP343" s="270">
        <v>0</v>
      </c>
      <c r="EQ343" s="270">
        <v>0</v>
      </c>
      <c r="ER343" s="270">
        <v>0</v>
      </c>
      <c r="ES343" s="270">
        <v>0</v>
      </c>
      <c r="ET343" s="270">
        <v>0</v>
      </c>
      <c r="EU343" s="270">
        <v>0</v>
      </c>
      <c r="EV343" s="270">
        <v>0</v>
      </c>
      <c r="EW343" s="270">
        <v>18715</v>
      </c>
      <c r="EX343" s="270">
        <v>885</v>
      </c>
      <c r="EY343" s="270">
        <v>0</v>
      </c>
      <c r="EZ343" s="270">
        <v>0</v>
      </c>
      <c r="FA343" s="270">
        <v>0</v>
      </c>
      <c r="FB343" s="270" t="s">
        <v>1676</v>
      </c>
      <c r="FC343" s="270">
        <v>0</v>
      </c>
      <c r="FD343" s="270">
        <v>0</v>
      </c>
      <c r="FE343" s="270">
        <v>0</v>
      </c>
      <c r="FF343" s="270">
        <v>0</v>
      </c>
      <c r="FG343" s="270"/>
      <c r="FH343" s="270">
        <v>1520</v>
      </c>
      <c r="FI343" s="270"/>
      <c r="FJ343" s="270">
        <v>0</v>
      </c>
      <c r="FK343" s="270">
        <v>0</v>
      </c>
      <c r="FL343" s="270">
        <v>0</v>
      </c>
      <c r="FM343" s="270">
        <v>410</v>
      </c>
      <c r="FN343" s="270">
        <v>15</v>
      </c>
      <c r="FO343" s="351">
        <v>147000</v>
      </c>
      <c r="FP343" s="351">
        <v>22170</v>
      </c>
      <c r="FQ343" s="351">
        <v>60835</v>
      </c>
      <c r="FR343" s="13"/>
      <c r="FS343" s="270"/>
      <c r="FT343" s="270"/>
      <c r="FU343" s="270"/>
      <c r="FV343" s="270"/>
      <c r="FW343" s="270"/>
      <c r="FX343" s="270"/>
      <c r="FY343" s="270"/>
      <c r="FZ343" s="270"/>
      <c r="GA343" s="270"/>
      <c r="GB343" s="270"/>
      <c r="GC343" s="270"/>
      <c r="GD343" s="270"/>
      <c r="GE343" s="270"/>
      <c r="GF343" s="270"/>
      <c r="GG343" s="270"/>
      <c r="GH343" s="270"/>
      <c r="GI343" s="270"/>
      <c r="GJ343" s="270"/>
      <c r="GK343" s="270"/>
      <c r="GL343" s="270"/>
      <c r="GM343" s="270"/>
      <c r="GN343" s="270"/>
      <c r="GO343" s="270"/>
      <c r="GP343" s="270"/>
      <c r="GQ343" s="270"/>
      <c r="GR343" s="270"/>
      <c r="GS343" s="270"/>
      <c r="GT343" s="270"/>
      <c r="GU343" s="270"/>
      <c r="GV343" s="270"/>
      <c r="GW343" s="270"/>
      <c r="GX343" s="270"/>
      <c r="GY343" s="270"/>
      <c r="GZ343" s="270"/>
      <c r="HA343" s="270"/>
      <c r="HB343" s="270"/>
      <c r="HC343" s="270"/>
      <c r="HD343" s="270"/>
      <c r="HE343" s="270"/>
      <c r="HF343" s="270"/>
      <c r="HG343" s="270"/>
      <c r="HH343" s="270"/>
      <c r="HI343" s="270"/>
      <c r="HJ343" s="270"/>
      <c r="HK343" s="270"/>
      <c r="HL343" s="270"/>
      <c r="HM343" s="270"/>
      <c r="HN343" s="270"/>
      <c r="HO343" s="270"/>
      <c r="HP343" s="270"/>
      <c r="HQ343" s="270"/>
      <c r="HR343" s="270"/>
      <c r="HS343" s="270"/>
      <c r="HT343" s="270"/>
      <c r="HU343" s="270"/>
      <c r="HV343" s="270"/>
      <c r="HW343" s="270"/>
      <c r="HX343" s="270"/>
      <c r="HY343" s="270"/>
      <c r="HZ343" s="270"/>
      <c r="IA343" s="270"/>
      <c r="IB343" s="270"/>
      <c r="IC343" s="270"/>
      <c r="ID343" s="270"/>
      <c r="IE343" s="270"/>
      <c r="IF343" s="270"/>
      <c r="IG343" s="270"/>
      <c r="IH343" s="270"/>
    </row>
    <row r="344" spans="1:242" ht="12.75" customHeight="1" x14ac:dyDescent="0.2">
      <c r="A344" s="374" t="s">
        <v>565</v>
      </c>
      <c r="B344" s="270">
        <v>4435</v>
      </c>
      <c r="C344" s="270">
        <v>4415</v>
      </c>
      <c r="D344" s="270">
        <v>1595</v>
      </c>
      <c r="E344" s="270">
        <v>2820</v>
      </c>
      <c r="F344" s="270">
        <v>2260</v>
      </c>
      <c r="G344" s="270">
        <v>970</v>
      </c>
      <c r="H344" s="270" t="s">
        <v>1676</v>
      </c>
      <c r="I344" s="270">
        <v>4435</v>
      </c>
      <c r="J344" s="270">
        <v>0</v>
      </c>
      <c r="K344" s="270">
        <v>110390</v>
      </c>
      <c r="L344" s="270">
        <v>0</v>
      </c>
      <c r="M344" s="270">
        <v>0</v>
      </c>
      <c r="N344" s="270">
        <v>0</v>
      </c>
      <c r="O344" s="270">
        <v>0</v>
      </c>
      <c r="P344" s="270">
        <v>0</v>
      </c>
      <c r="Q344" s="270">
        <v>0</v>
      </c>
      <c r="R344" s="270">
        <v>0</v>
      </c>
      <c r="S344" s="270">
        <v>0</v>
      </c>
      <c r="T344" s="270">
        <v>0</v>
      </c>
      <c r="U344" s="270">
        <v>0</v>
      </c>
      <c r="V344" s="270">
        <v>25.02561777</v>
      </c>
      <c r="W344" s="270">
        <v>21</v>
      </c>
      <c r="X344" s="270">
        <v>83.442416050000006</v>
      </c>
      <c r="Y344" s="270">
        <v>10</v>
      </c>
      <c r="Z344" s="270" t="s">
        <v>1676</v>
      </c>
      <c r="AA344" s="270">
        <v>10</v>
      </c>
      <c r="AB344" s="270">
        <v>75</v>
      </c>
      <c r="AC344" s="270">
        <v>580</v>
      </c>
      <c r="AD344" s="270">
        <v>2535</v>
      </c>
      <c r="AE344" s="270">
        <v>1220</v>
      </c>
      <c r="AF344" s="270">
        <v>0</v>
      </c>
      <c r="AG344" s="270">
        <v>0</v>
      </c>
      <c r="AH344" s="270">
        <v>0</v>
      </c>
      <c r="AI344" s="270">
        <v>0</v>
      </c>
      <c r="AJ344" s="270">
        <v>0</v>
      </c>
      <c r="AK344" s="270">
        <v>0</v>
      </c>
      <c r="AL344" s="270">
        <v>0</v>
      </c>
      <c r="AM344" s="270">
        <v>0</v>
      </c>
      <c r="AN344" s="270">
        <v>0</v>
      </c>
      <c r="AO344" s="270">
        <v>0</v>
      </c>
      <c r="AP344" s="270">
        <v>0</v>
      </c>
      <c r="AQ344" s="270">
        <v>0</v>
      </c>
      <c r="AR344" s="270">
        <v>0</v>
      </c>
      <c r="AS344" s="270">
        <v>0</v>
      </c>
      <c r="AT344" s="270">
        <v>0</v>
      </c>
      <c r="AU344" s="270">
        <v>0</v>
      </c>
      <c r="AV344" s="270">
        <v>0</v>
      </c>
      <c r="AW344" s="270">
        <v>0</v>
      </c>
      <c r="AX344" s="270">
        <v>0</v>
      </c>
      <c r="AY344" s="270">
        <v>0</v>
      </c>
      <c r="AZ344" s="270">
        <v>0</v>
      </c>
      <c r="BA344" s="270">
        <v>0</v>
      </c>
      <c r="BB344" s="270">
        <v>4435</v>
      </c>
      <c r="BC344" s="270">
        <v>10</v>
      </c>
      <c r="BD344" s="270" t="s">
        <v>1676</v>
      </c>
      <c r="BE344" s="270" t="s">
        <v>1676</v>
      </c>
      <c r="BF344" s="270" t="s">
        <v>1676</v>
      </c>
      <c r="BG344" s="270" t="s">
        <v>1676</v>
      </c>
      <c r="BH344" s="270" t="s">
        <v>1676</v>
      </c>
      <c r="BI344" s="270">
        <v>0</v>
      </c>
      <c r="BJ344" s="270">
        <v>0</v>
      </c>
      <c r="BK344" s="270">
        <v>15</v>
      </c>
      <c r="BL344" s="270">
        <v>20</v>
      </c>
      <c r="BM344" s="270">
        <v>10</v>
      </c>
      <c r="BN344" s="270">
        <v>15</v>
      </c>
      <c r="BO344" s="270">
        <v>30</v>
      </c>
      <c r="BP344" s="270">
        <v>30</v>
      </c>
      <c r="BQ344" s="270">
        <v>0</v>
      </c>
      <c r="BR344" s="270">
        <v>0</v>
      </c>
      <c r="BS344" s="270">
        <v>0</v>
      </c>
      <c r="BT344" s="270">
        <v>4165</v>
      </c>
      <c r="BU344" s="270">
        <v>80</v>
      </c>
      <c r="BV344" s="270">
        <v>0</v>
      </c>
      <c r="BW344" s="270">
        <v>20</v>
      </c>
      <c r="BX344" s="270" t="s">
        <v>1676</v>
      </c>
      <c r="BY344" s="270">
        <v>210</v>
      </c>
      <c r="BZ344" s="270">
        <v>0</v>
      </c>
      <c r="CA344" s="270">
        <v>0</v>
      </c>
      <c r="CB344" s="270">
        <v>0</v>
      </c>
      <c r="CC344" s="270">
        <v>0</v>
      </c>
      <c r="CD344" s="270">
        <v>10</v>
      </c>
      <c r="CE344" s="270">
        <v>0</v>
      </c>
      <c r="CF344" s="270">
        <v>0</v>
      </c>
      <c r="CG344" s="270">
        <v>4190</v>
      </c>
      <c r="CH344" s="270">
        <v>0</v>
      </c>
      <c r="CI344" s="270">
        <v>0</v>
      </c>
      <c r="CJ344" s="270">
        <v>0</v>
      </c>
      <c r="CK344" s="270" t="s">
        <v>1676</v>
      </c>
      <c r="CL344" s="270">
        <v>0</v>
      </c>
      <c r="CM344" s="270">
        <v>0</v>
      </c>
      <c r="CN344" s="270">
        <v>0</v>
      </c>
      <c r="CO344" s="270">
        <v>0</v>
      </c>
      <c r="CP344" s="270">
        <v>0</v>
      </c>
      <c r="CQ344" s="270">
        <v>0</v>
      </c>
      <c r="CR344" s="270">
        <v>0</v>
      </c>
      <c r="CS344" s="270">
        <v>0</v>
      </c>
      <c r="CT344" s="270">
        <v>0</v>
      </c>
      <c r="CU344" s="270"/>
      <c r="CV344" s="270">
        <v>0</v>
      </c>
      <c r="CW344" s="270">
        <v>0</v>
      </c>
      <c r="CX344" s="270">
        <v>0</v>
      </c>
      <c r="CY344" s="270">
        <v>0</v>
      </c>
      <c r="CZ344" s="270">
        <v>0</v>
      </c>
      <c r="DA344" s="270" t="s">
        <v>1676</v>
      </c>
      <c r="DB344" s="270">
        <v>0</v>
      </c>
      <c r="DC344" s="270">
        <v>0</v>
      </c>
      <c r="DD344" s="270">
        <v>0</v>
      </c>
      <c r="DE344" s="270">
        <v>395</v>
      </c>
      <c r="DF344" s="270">
        <v>0</v>
      </c>
      <c r="DG344" s="270">
        <v>0</v>
      </c>
      <c r="DH344" s="270">
        <v>0</v>
      </c>
      <c r="DI344" s="270">
        <v>0</v>
      </c>
      <c r="DJ344" s="270">
        <v>0</v>
      </c>
      <c r="DK344" s="270">
        <v>0</v>
      </c>
      <c r="DL344" s="270">
        <v>0</v>
      </c>
      <c r="DM344" s="270">
        <v>0</v>
      </c>
      <c r="DN344" s="270">
        <v>215</v>
      </c>
      <c r="DO344" s="270" t="s">
        <v>1676</v>
      </c>
      <c r="DP344" s="270">
        <v>0</v>
      </c>
      <c r="DQ344" s="270">
        <v>0</v>
      </c>
      <c r="DR344" s="270"/>
      <c r="DS344" s="270">
        <v>0</v>
      </c>
      <c r="DT344" s="270">
        <v>0</v>
      </c>
      <c r="DU344" s="270">
        <v>0</v>
      </c>
      <c r="DV344" s="270">
        <v>0</v>
      </c>
      <c r="DW344" s="270">
        <v>0</v>
      </c>
      <c r="DX344" s="270">
        <v>0</v>
      </c>
      <c r="DY344" s="270">
        <v>0</v>
      </c>
      <c r="DZ344" s="270">
        <v>0</v>
      </c>
      <c r="EA344" s="270">
        <v>0</v>
      </c>
      <c r="EB344" s="270">
        <v>0</v>
      </c>
      <c r="EC344" s="270">
        <v>0</v>
      </c>
      <c r="ED344" s="270">
        <v>0</v>
      </c>
      <c r="EE344" s="270">
        <v>0</v>
      </c>
      <c r="EF344" s="270">
        <v>0</v>
      </c>
      <c r="EG344" s="270">
        <v>1870</v>
      </c>
      <c r="EH344" s="270">
        <v>0</v>
      </c>
      <c r="EI344" s="270">
        <v>0</v>
      </c>
      <c r="EJ344" s="270">
        <v>0</v>
      </c>
      <c r="EK344" s="270">
        <v>0</v>
      </c>
      <c r="EL344" s="270">
        <v>0</v>
      </c>
      <c r="EM344" s="270">
        <v>0</v>
      </c>
      <c r="EN344" s="270">
        <v>0</v>
      </c>
      <c r="EO344" s="270">
        <v>1690</v>
      </c>
      <c r="EP344" s="270">
        <v>0</v>
      </c>
      <c r="EQ344" s="270">
        <v>0</v>
      </c>
      <c r="ER344" s="270">
        <v>0</v>
      </c>
      <c r="ES344" s="270">
        <v>0</v>
      </c>
      <c r="ET344" s="270">
        <v>0</v>
      </c>
      <c r="EU344" s="270">
        <v>0</v>
      </c>
      <c r="EV344" s="270">
        <v>0</v>
      </c>
      <c r="EW344" s="270">
        <v>0</v>
      </c>
      <c r="EX344" s="270">
        <v>0</v>
      </c>
      <c r="EY344" s="270">
        <v>0</v>
      </c>
      <c r="EZ344" s="270">
        <v>0</v>
      </c>
      <c r="FA344" s="270">
        <v>0</v>
      </c>
      <c r="FB344" s="270">
        <v>0</v>
      </c>
      <c r="FC344" s="270">
        <v>0</v>
      </c>
      <c r="FD344" s="270">
        <v>0</v>
      </c>
      <c r="FE344" s="270">
        <v>0</v>
      </c>
      <c r="FF344" s="270">
        <v>0</v>
      </c>
      <c r="FG344" s="270"/>
      <c r="FH344" s="270">
        <v>0</v>
      </c>
      <c r="FI344" s="270"/>
      <c r="FJ344" s="270">
        <v>0</v>
      </c>
      <c r="FK344" s="270">
        <v>0</v>
      </c>
      <c r="FL344" s="270">
        <v>0</v>
      </c>
      <c r="FM344" s="270">
        <v>260</v>
      </c>
      <c r="FN344" s="270">
        <v>0</v>
      </c>
      <c r="FO344" s="351">
        <v>0</v>
      </c>
      <c r="FP344" s="351">
        <v>1185</v>
      </c>
      <c r="FQ344" s="351">
        <v>0</v>
      </c>
      <c r="FR344" s="13"/>
      <c r="FS344" s="270"/>
      <c r="FT344" s="270"/>
      <c r="FU344" s="270"/>
      <c r="FV344" s="270"/>
      <c r="FW344" s="270"/>
      <c r="FX344" s="270"/>
      <c r="FY344" s="270"/>
      <c r="FZ344" s="270"/>
      <c r="GA344" s="270"/>
      <c r="GB344" s="270"/>
      <c r="GC344" s="270"/>
      <c r="GD344" s="270"/>
      <c r="GE344" s="270"/>
      <c r="GF344" s="270"/>
      <c r="GG344" s="270"/>
      <c r="GH344" s="270"/>
      <c r="GI344" s="270"/>
      <c r="GJ344" s="270"/>
      <c r="GK344" s="270"/>
      <c r="GL344" s="270"/>
      <c r="GM344" s="270"/>
      <c r="GN344" s="270"/>
      <c r="GO344" s="270"/>
      <c r="GP344" s="270"/>
      <c r="GQ344" s="270"/>
      <c r="GR344" s="270"/>
      <c r="GS344" s="270"/>
      <c r="GT344" s="270"/>
      <c r="GU344" s="270"/>
      <c r="GV344" s="270"/>
      <c r="GW344" s="270"/>
      <c r="GX344" s="270"/>
      <c r="GY344" s="270"/>
      <c r="GZ344" s="270"/>
      <c r="HA344" s="270"/>
      <c r="HB344" s="270"/>
      <c r="HC344" s="270"/>
      <c r="HD344" s="270"/>
      <c r="HE344" s="270"/>
      <c r="HF344" s="270"/>
      <c r="HG344" s="270"/>
      <c r="HH344" s="270"/>
      <c r="HI344" s="270"/>
      <c r="HJ344" s="270"/>
      <c r="HK344" s="270"/>
      <c r="HL344" s="270"/>
      <c r="HM344" s="270"/>
      <c r="HN344" s="270"/>
      <c r="HO344" s="270"/>
      <c r="HP344" s="270"/>
      <c r="HQ344" s="270"/>
      <c r="HR344" s="270"/>
      <c r="HS344" s="270"/>
      <c r="HT344" s="270"/>
      <c r="HU344" s="270"/>
      <c r="HV344" s="270"/>
      <c r="HW344" s="270"/>
      <c r="HX344" s="270"/>
      <c r="HY344" s="270"/>
      <c r="HZ344" s="270"/>
      <c r="IA344" s="270"/>
      <c r="IB344" s="270"/>
      <c r="IC344" s="270"/>
      <c r="ID344" s="270"/>
      <c r="IE344" s="270"/>
      <c r="IF344" s="270"/>
      <c r="IG344" s="270"/>
      <c r="IH344" s="270"/>
    </row>
    <row r="345" spans="1:242" ht="12.75" customHeight="1" x14ac:dyDescent="0.2">
      <c r="A345" s="374" t="s">
        <v>398</v>
      </c>
      <c r="B345" s="270">
        <v>241360</v>
      </c>
      <c r="C345" s="270">
        <v>193450</v>
      </c>
      <c r="D345" s="270">
        <v>87235</v>
      </c>
      <c r="E345" s="270">
        <v>106210</v>
      </c>
      <c r="F345" s="270">
        <v>86040</v>
      </c>
      <c r="G345" s="270">
        <v>9305</v>
      </c>
      <c r="H345" s="270">
        <v>77570</v>
      </c>
      <c r="I345" s="270">
        <v>169690</v>
      </c>
      <c r="J345" s="270">
        <v>71670</v>
      </c>
      <c r="K345" s="270">
        <v>483070</v>
      </c>
      <c r="L345" s="270">
        <v>51.853659929999999</v>
      </c>
      <c r="M345" s="270">
        <v>36</v>
      </c>
      <c r="N345" s="270">
        <v>31175</v>
      </c>
      <c r="O345" s="270">
        <v>17145</v>
      </c>
      <c r="P345" s="270">
        <v>8125</v>
      </c>
      <c r="Q345" s="270">
        <v>11670</v>
      </c>
      <c r="R345" s="270">
        <v>1535</v>
      </c>
      <c r="S345" s="270">
        <v>140</v>
      </c>
      <c r="T345" s="270">
        <v>15</v>
      </c>
      <c r="U345" s="270" t="s">
        <v>1676</v>
      </c>
      <c r="V345" s="270">
        <v>3.9201689829999999</v>
      </c>
      <c r="W345" s="270">
        <v>1</v>
      </c>
      <c r="X345" s="270">
        <v>55.319557629999998</v>
      </c>
      <c r="Y345" s="270">
        <v>24905</v>
      </c>
      <c r="Z345" s="270">
        <v>20050</v>
      </c>
      <c r="AA345" s="270">
        <v>32345</v>
      </c>
      <c r="AB345" s="270">
        <v>38060</v>
      </c>
      <c r="AC345" s="270">
        <v>50565</v>
      </c>
      <c r="AD345" s="270">
        <v>59175</v>
      </c>
      <c r="AE345" s="270">
        <v>12585</v>
      </c>
      <c r="AF345" s="270">
        <v>4200</v>
      </c>
      <c r="AG345" s="270">
        <v>1385</v>
      </c>
      <c r="AH345" s="270">
        <v>5660</v>
      </c>
      <c r="AI345" s="270">
        <v>1150</v>
      </c>
      <c r="AJ345" s="270">
        <v>3775</v>
      </c>
      <c r="AK345" s="270">
        <v>2840</v>
      </c>
      <c r="AL345" s="270">
        <v>11115</v>
      </c>
      <c r="AM345" s="270">
        <v>15950</v>
      </c>
      <c r="AN345" s="270">
        <v>2030</v>
      </c>
      <c r="AO345" s="270">
        <v>4615</v>
      </c>
      <c r="AP345" s="270">
        <v>2260</v>
      </c>
      <c r="AQ345" s="270">
        <v>11240</v>
      </c>
      <c r="AR345" s="270">
        <v>865</v>
      </c>
      <c r="AS345" s="270">
        <v>640</v>
      </c>
      <c r="AT345" s="270">
        <v>4010</v>
      </c>
      <c r="AU345" s="270">
        <v>9325</v>
      </c>
      <c r="AV345" s="270">
        <v>8305</v>
      </c>
      <c r="AW345" s="270">
        <v>4400</v>
      </c>
      <c r="AX345" s="270">
        <v>23130</v>
      </c>
      <c r="AY345" s="270">
        <v>2040</v>
      </c>
      <c r="AZ345" s="270">
        <v>9585</v>
      </c>
      <c r="BA345" s="270">
        <v>6930</v>
      </c>
      <c r="BB345" s="270">
        <v>105905</v>
      </c>
      <c r="BC345" s="270">
        <v>6015</v>
      </c>
      <c r="BD345" s="270">
        <v>12640</v>
      </c>
      <c r="BE345" s="270">
        <v>3100</v>
      </c>
      <c r="BF345" s="270">
        <v>2525</v>
      </c>
      <c r="BG345" s="270">
        <v>1110</v>
      </c>
      <c r="BH345" s="270">
        <v>2855</v>
      </c>
      <c r="BI345" s="270">
        <v>5860</v>
      </c>
      <c r="BJ345" s="270">
        <v>1180</v>
      </c>
      <c r="BK345" s="270">
        <v>12180</v>
      </c>
      <c r="BL345" s="270">
        <v>13875</v>
      </c>
      <c r="BM345" s="270">
        <v>27240</v>
      </c>
      <c r="BN345" s="270">
        <v>6170</v>
      </c>
      <c r="BO345" s="270">
        <v>17070</v>
      </c>
      <c r="BP345" s="270">
        <v>12715</v>
      </c>
      <c r="BQ345" s="270">
        <v>13325</v>
      </c>
      <c r="BR345" s="270">
        <v>2400</v>
      </c>
      <c r="BS345" s="270">
        <v>585</v>
      </c>
      <c r="BT345" s="270">
        <v>24590</v>
      </c>
      <c r="BU345" s="270">
        <v>13525</v>
      </c>
      <c r="BV345" s="270">
        <v>240</v>
      </c>
      <c r="BW345" s="270">
        <v>14250</v>
      </c>
      <c r="BX345" s="270">
        <v>745</v>
      </c>
      <c r="BY345" s="270">
        <v>10690</v>
      </c>
      <c r="BZ345" s="270">
        <v>1190</v>
      </c>
      <c r="CA345" s="270">
        <v>210</v>
      </c>
      <c r="CB345" s="270">
        <v>20</v>
      </c>
      <c r="CC345" s="270" t="s">
        <v>1676</v>
      </c>
      <c r="CD345" s="270">
        <v>4075</v>
      </c>
      <c r="CE345" s="270">
        <v>190</v>
      </c>
      <c r="CF345" s="270">
        <v>745</v>
      </c>
      <c r="CG345" s="270">
        <v>175585</v>
      </c>
      <c r="CH345" s="270">
        <v>0</v>
      </c>
      <c r="CI345" s="270">
        <v>33480</v>
      </c>
      <c r="CJ345" s="270">
        <v>11470</v>
      </c>
      <c r="CK345" s="270">
        <v>15855</v>
      </c>
      <c r="CL345" s="270">
        <v>5555</v>
      </c>
      <c r="CM345" s="270">
        <v>5945</v>
      </c>
      <c r="CN345" s="270" t="s">
        <v>1676</v>
      </c>
      <c r="CO345" s="270">
        <v>0</v>
      </c>
      <c r="CP345" s="270">
        <v>0</v>
      </c>
      <c r="CQ345" s="270">
        <v>0</v>
      </c>
      <c r="CR345" s="270">
        <v>2105</v>
      </c>
      <c r="CS345" s="270">
        <v>0</v>
      </c>
      <c r="CT345" s="270">
        <v>0</v>
      </c>
      <c r="CU345" s="270"/>
      <c r="CV345" s="270">
        <v>0</v>
      </c>
      <c r="CW345" s="270">
        <v>0</v>
      </c>
      <c r="CX345" s="270">
        <v>5090</v>
      </c>
      <c r="CY345" s="270">
        <v>0</v>
      </c>
      <c r="CZ345" s="270">
        <v>0</v>
      </c>
      <c r="DA345" s="270">
        <v>9985</v>
      </c>
      <c r="DB345" s="270">
        <v>2910</v>
      </c>
      <c r="DC345" s="270">
        <v>0</v>
      </c>
      <c r="DD345" s="270">
        <v>0</v>
      </c>
      <c r="DE345" s="270">
        <v>56205</v>
      </c>
      <c r="DF345" s="270">
        <v>6430</v>
      </c>
      <c r="DG345" s="270">
        <v>2525</v>
      </c>
      <c r="DH345" s="270">
        <v>1085</v>
      </c>
      <c r="DI345" s="270">
        <v>0</v>
      </c>
      <c r="DJ345" s="270">
        <v>0</v>
      </c>
      <c r="DK345" s="270">
        <v>0</v>
      </c>
      <c r="DL345" s="270">
        <v>0</v>
      </c>
      <c r="DM345" s="270" t="s">
        <v>1676</v>
      </c>
      <c r="DN345" s="270">
        <v>0</v>
      </c>
      <c r="DO345" s="270">
        <v>0</v>
      </c>
      <c r="DP345" s="270">
        <v>12430</v>
      </c>
      <c r="DQ345" s="270">
        <v>0</v>
      </c>
      <c r="DR345" s="270"/>
      <c r="DS345" s="270">
        <v>0</v>
      </c>
      <c r="DT345" s="270">
        <v>3010</v>
      </c>
      <c r="DU345" s="270">
        <v>9185</v>
      </c>
      <c r="DV345" s="270" t="s">
        <v>1676</v>
      </c>
      <c r="DW345" s="270">
        <v>0</v>
      </c>
      <c r="DX345" s="270">
        <v>0</v>
      </c>
      <c r="DY345" s="270">
        <v>585</v>
      </c>
      <c r="DZ345" s="270">
        <v>55</v>
      </c>
      <c r="EA345" s="270">
        <v>0</v>
      </c>
      <c r="EB345" s="270">
        <v>45</v>
      </c>
      <c r="EC345" s="270" t="s">
        <v>1676</v>
      </c>
      <c r="ED345" s="270">
        <v>3160</v>
      </c>
      <c r="EE345" s="270">
        <v>21925</v>
      </c>
      <c r="EF345" s="270">
        <v>0</v>
      </c>
      <c r="EG345" s="270">
        <v>10640</v>
      </c>
      <c r="EH345" s="270">
        <v>0</v>
      </c>
      <c r="EI345" s="270">
        <v>0</v>
      </c>
      <c r="EJ345" s="270">
        <v>0</v>
      </c>
      <c r="EK345" s="270">
        <v>0</v>
      </c>
      <c r="EL345" s="270">
        <v>5415</v>
      </c>
      <c r="EM345" s="270">
        <v>10410</v>
      </c>
      <c r="EN345" s="270">
        <v>3125</v>
      </c>
      <c r="EO345" s="270">
        <v>15</v>
      </c>
      <c r="EP345" s="270">
        <v>0</v>
      </c>
      <c r="EQ345" s="270">
        <v>0</v>
      </c>
      <c r="ER345" s="270">
        <v>0</v>
      </c>
      <c r="ES345" s="270">
        <v>0</v>
      </c>
      <c r="ET345" s="270">
        <v>0</v>
      </c>
      <c r="EU345" s="270">
        <v>0</v>
      </c>
      <c r="EV345" s="270">
        <v>0</v>
      </c>
      <c r="EW345" s="270">
        <v>160</v>
      </c>
      <c r="EX345" s="270">
        <v>120</v>
      </c>
      <c r="EY345" s="270">
        <v>0</v>
      </c>
      <c r="EZ345" s="270">
        <v>0</v>
      </c>
      <c r="FA345" s="270">
        <v>20</v>
      </c>
      <c r="FB345" s="270">
        <v>0</v>
      </c>
      <c r="FC345" s="270">
        <v>0</v>
      </c>
      <c r="FD345" s="270">
        <v>0</v>
      </c>
      <c r="FE345" s="270" t="s">
        <v>1676</v>
      </c>
      <c r="FF345" s="270">
        <v>0</v>
      </c>
      <c r="FG345" s="270"/>
      <c r="FH345" s="270">
        <v>0</v>
      </c>
      <c r="FI345" s="270"/>
      <c r="FJ345" s="270">
        <v>130</v>
      </c>
      <c r="FK345" s="270">
        <v>0</v>
      </c>
      <c r="FL345" s="270">
        <v>0</v>
      </c>
      <c r="FM345" s="270">
        <v>2280</v>
      </c>
      <c r="FN345" s="270" t="s">
        <v>1676</v>
      </c>
      <c r="FO345" s="351">
        <v>135455</v>
      </c>
      <c r="FP345" s="351">
        <v>20535</v>
      </c>
      <c r="FQ345" s="351">
        <v>69810</v>
      </c>
      <c r="FR345" s="13"/>
      <c r="FS345" s="270"/>
      <c r="FT345" s="270"/>
      <c r="FU345" s="270"/>
      <c r="FV345" s="270"/>
      <c r="FW345" s="270"/>
      <c r="FX345" s="270"/>
      <c r="FY345" s="270"/>
      <c r="FZ345" s="270"/>
      <c r="GA345" s="270"/>
      <c r="GB345" s="270"/>
      <c r="GC345" s="270"/>
      <c r="GD345" s="270"/>
      <c r="GE345" s="270"/>
      <c r="GF345" s="270"/>
      <c r="GG345" s="270"/>
      <c r="GH345" s="270"/>
      <c r="GI345" s="270"/>
      <c r="GJ345" s="270"/>
      <c r="GK345" s="270"/>
      <c r="GL345" s="270"/>
      <c r="GM345" s="270"/>
      <c r="GN345" s="270"/>
      <c r="GO345" s="270"/>
      <c r="GP345" s="270"/>
      <c r="GQ345" s="270"/>
      <c r="GR345" s="270"/>
      <c r="GS345" s="270"/>
      <c r="GT345" s="270"/>
      <c r="GU345" s="270"/>
      <c r="GV345" s="270"/>
      <c r="GW345" s="270"/>
      <c r="GX345" s="270"/>
      <c r="GY345" s="270"/>
      <c r="GZ345" s="270"/>
      <c r="HA345" s="270"/>
      <c r="HB345" s="270"/>
      <c r="HC345" s="270"/>
      <c r="HD345" s="270"/>
      <c r="HE345" s="270"/>
      <c r="HF345" s="270"/>
      <c r="HG345" s="270"/>
      <c r="HH345" s="270"/>
      <c r="HI345" s="270"/>
      <c r="HJ345" s="270"/>
      <c r="HK345" s="270"/>
      <c r="HL345" s="270"/>
      <c r="HM345" s="270"/>
      <c r="HN345" s="270"/>
      <c r="HO345" s="270"/>
      <c r="HP345" s="270"/>
      <c r="HQ345" s="270"/>
      <c r="HR345" s="270"/>
      <c r="HS345" s="270"/>
      <c r="HT345" s="270"/>
      <c r="HU345" s="270"/>
      <c r="HV345" s="270"/>
      <c r="HW345" s="270"/>
      <c r="HX345" s="270"/>
      <c r="HY345" s="270"/>
      <c r="HZ345" s="270"/>
      <c r="IA345" s="270"/>
      <c r="IB345" s="270"/>
      <c r="IC345" s="270"/>
      <c r="ID345" s="270"/>
      <c r="IE345" s="270"/>
      <c r="IF345" s="270"/>
      <c r="IG345" s="270"/>
      <c r="IH345" s="270"/>
    </row>
    <row r="346" spans="1:242" ht="12.75" customHeight="1" x14ac:dyDescent="0.2">
      <c r="A346" s="374" t="s">
        <v>399</v>
      </c>
      <c r="B346" s="270">
        <v>7485</v>
      </c>
      <c r="C346" s="270">
        <v>6515</v>
      </c>
      <c r="D346" s="270">
        <v>2770</v>
      </c>
      <c r="E346" s="270">
        <v>3745</v>
      </c>
      <c r="F346" s="270">
        <v>1520</v>
      </c>
      <c r="G346" s="270">
        <v>350</v>
      </c>
      <c r="H346" s="270">
        <v>2510</v>
      </c>
      <c r="I346" s="270">
        <v>5095</v>
      </c>
      <c r="J346" s="270">
        <v>2390</v>
      </c>
      <c r="K346" s="270">
        <v>161570</v>
      </c>
      <c r="L346" s="270">
        <v>51.698805839999999</v>
      </c>
      <c r="M346" s="270">
        <v>30</v>
      </c>
      <c r="N346" s="270">
        <v>1105</v>
      </c>
      <c r="O346" s="270">
        <v>650</v>
      </c>
      <c r="P346" s="270">
        <v>270</v>
      </c>
      <c r="Q346" s="270">
        <v>190</v>
      </c>
      <c r="R346" s="270">
        <v>25</v>
      </c>
      <c r="S346" s="270" t="s">
        <v>1676</v>
      </c>
      <c r="T346" s="270" t="s">
        <v>1676</v>
      </c>
      <c r="U346" s="270">
        <v>15</v>
      </c>
      <c r="V346" s="270">
        <v>36.265072000000004</v>
      </c>
      <c r="W346" s="270">
        <v>20</v>
      </c>
      <c r="X346" s="270">
        <v>64.58139224</v>
      </c>
      <c r="Y346" s="270" t="s">
        <v>1676</v>
      </c>
      <c r="Z346" s="270">
        <v>705</v>
      </c>
      <c r="AA346" s="270">
        <v>965</v>
      </c>
      <c r="AB346" s="270">
        <v>1090</v>
      </c>
      <c r="AC346" s="270">
        <v>1580</v>
      </c>
      <c r="AD346" s="270">
        <v>2305</v>
      </c>
      <c r="AE346" s="270">
        <v>815</v>
      </c>
      <c r="AF346" s="270">
        <v>145</v>
      </c>
      <c r="AG346" s="270" t="s">
        <v>1676</v>
      </c>
      <c r="AH346" s="270" t="s">
        <v>1676</v>
      </c>
      <c r="AI346" s="270" t="s">
        <v>1676</v>
      </c>
      <c r="AJ346" s="270" t="s">
        <v>1676</v>
      </c>
      <c r="AK346" s="270">
        <v>185</v>
      </c>
      <c r="AL346" s="270">
        <v>905</v>
      </c>
      <c r="AM346" s="270">
        <v>305</v>
      </c>
      <c r="AN346" s="270">
        <v>0</v>
      </c>
      <c r="AO346" s="270">
        <v>0</v>
      </c>
      <c r="AP346" s="270">
        <v>75</v>
      </c>
      <c r="AQ346" s="270">
        <v>130</v>
      </c>
      <c r="AR346" s="270">
        <v>70</v>
      </c>
      <c r="AS346" s="270">
        <v>20</v>
      </c>
      <c r="AT346" s="270">
        <v>115</v>
      </c>
      <c r="AU346" s="270">
        <v>0</v>
      </c>
      <c r="AV346" s="270">
        <v>140</v>
      </c>
      <c r="AW346" s="270">
        <v>235</v>
      </c>
      <c r="AX346" s="270">
        <v>2400</v>
      </c>
      <c r="AY346" s="270">
        <v>10</v>
      </c>
      <c r="AZ346" s="270">
        <v>35</v>
      </c>
      <c r="BA346" s="270">
        <v>145</v>
      </c>
      <c r="BB346" s="270">
        <v>2560</v>
      </c>
      <c r="BC346" s="270">
        <v>50</v>
      </c>
      <c r="BD346" s="270">
        <v>315</v>
      </c>
      <c r="BE346" s="270">
        <v>20</v>
      </c>
      <c r="BF346" s="270">
        <v>50</v>
      </c>
      <c r="BG346" s="270">
        <v>895</v>
      </c>
      <c r="BH346" s="270">
        <v>255</v>
      </c>
      <c r="BI346" s="270" t="s">
        <v>1676</v>
      </c>
      <c r="BJ346" s="270">
        <v>0</v>
      </c>
      <c r="BK346" s="270">
        <v>180</v>
      </c>
      <c r="BL346" s="270">
        <v>260</v>
      </c>
      <c r="BM346" s="270">
        <v>1410</v>
      </c>
      <c r="BN346" s="270">
        <v>200</v>
      </c>
      <c r="BO346" s="270">
        <v>365</v>
      </c>
      <c r="BP346" s="270">
        <v>310</v>
      </c>
      <c r="BQ346" s="270">
        <v>0</v>
      </c>
      <c r="BR346" s="270">
        <v>0</v>
      </c>
      <c r="BS346" s="270" t="s">
        <v>1676</v>
      </c>
      <c r="BT346" s="270">
        <v>1065</v>
      </c>
      <c r="BU346" s="270">
        <v>950</v>
      </c>
      <c r="BV346" s="270">
        <v>0</v>
      </c>
      <c r="BW346" s="270">
        <v>190</v>
      </c>
      <c r="BX346" s="270" t="s">
        <v>1676</v>
      </c>
      <c r="BY346" s="270">
        <v>145</v>
      </c>
      <c r="BZ346" s="270">
        <v>20</v>
      </c>
      <c r="CA346" s="270">
        <v>0</v>
      </c>
      <c r="CB346" s="270">
        <v>0</v>
      </c>
      <c r="CC346" s="270">
        <v>0</v>
      </c>
      <c r="CD346" s="270">
        <v>125</v>
      </c>
      <c r="CE346" s="270">
        <v>10</v>
      </c>
      <c r="CF346" s="270">
        <v>75</v>
      </c>
      <c r="CG346" s="270">
        <v>6145</v>
      </c>
      <c r="CH346" s="270">
        <v>205</v>
      </c>
      <c r="CI346" s="270">
        <v>830</v>
      </c>
      <c r="CJ346" s="270">
        <v>85</v>
      </c>
      <c r="CK346" s="270">
        <v>255</v>
      </c>
      <c r="CL346" s="270">
        <v>0</v>
      </c>
      <c r="CM346" s="270">
        <v>0</v>
      </c>
      <c r="CN346" s="270">
        <v>205</v>
      </c>
      <c r="CO346" s="270">
        <v>0</v>
      </c>
      <c r="CP346" s="270">
        <v>0</v>
      </c>
      <c r="CQ346" s="270">
        <v>0</v>
      </c>
      <c r="CR346" s="270">
        <v>0</v>
      </c>
      <c r="CS346" s="270">
        <v>0</v>
      </c>
      <c r="CT346" s="270">
        <v>0</v>
      </c>
      <c r="CU346" s="270"/>
      <c r="CV346" s="270">
        <v>0</v>
      </c>
      <c r="CW346" s="270">
        <v>0</v>
      </c>
      <c r="CX346" s="270">
        <v>0</v>
      </c>
      <c r="CY346" s="270">
        <v>0</v>
      </c>
      <c r="CZ346" s="270">
        <v>0</v>
      </c>
      <c r="DA346" s="270">
        <v>0</v>
      </c>
      <c r="DB346" s="270">
        <v>85</v>
      </c>
      <c r="DC346" s="270">
        <v>0</v>
      </c>
      <c r="DD346" s="270">
        <v>0</v>
      </c>
      <c r="DE346" s="270">
        <v>985</v>
      </c>
      <c r="DF346" s="270">
        <v>695</v>
      </c>
      <c r="DG346" s="270">
        <v>0</v>
      </c>
      <c r="DH346" s="270">
        <v>0</v>
      </c>
      <c r="DI346" s="270">
        <v>0</v>
      </c>
      <c r="DJ346" s="270">
        <v>0</v>
      </c>
      <c r="DK346" s="270">
        <v>0</v>
      </c>
      <c r="DL346" s="270">
        <v>0</v>
      </c>
      <c r="DM346" s="270">
        <v>0</v>
      </c>
      <c r="DN346" s="270">
        <v>0</v>
      </c>
      <c r="DO346" s="270">
        <v>0</v>
      </c>
      <c r="DP346" s="270">
        <v>0</v>
      </c>
      <c r="DQ346" s="270">
        <v>0</v>
      </c>
      <c r="DR346" s="270"/>
      <c r="DS346" s="270">
        <v>0</v>
      </c>
      <c r="DT346" s="270">
        <v>0</v>
      </c>
      <c r="DU346" s="270">
        <v>0</v>
      </c>
      <c r="DV346" s="270">
        <v>0</v>
      </c>
      <c r="DW346" s="270">
        <v>0</v>
      </c>
      <c r="DX346" s="270">
        <v>0</v>
      </c>
      <c r="DY346" s="270">
        <v>0</v>
      </c>
      <c r="DZ346" s="270">
        <v>0</v>
      </c>
      <c r="EA346" s="270">
        <v>0</v>
      </c>
      <c r="EB346" s="270">
        <v>0</v>
      </c>
      <c r="EC346" s="270">
        <v>0</v>
      </c>
      <c r="ED346" s="270">
        <v>0</v>
      </c>
      <c r="EE346" s="270">
        <v>0</v>
      </c>
      <c r="EF346" s="270">
        <v>0</v>
      </c>
      <c r="EG346" s="270">
        <v>2100</v>
      </c>
      <c r="EH346" s="270">
        <v>0</v>
      </c>
      <c r="EI346" s="270">
        <v>0</v>
      </c>
      <c r="EJ346" s="270">
        <v>0</v>
      </c>
      <c r="EK346" s="270">
        <v>0</v>
      </c>
      <c r="EL346" s="270">
        <v>0</v>
      </c>
      <c r="EM346" s="270">
        <v>165</v>
      </c>
      <c r="EN346" s="270">
        <v>0</v>
      </c>
      <c r="EO346" s="270">
        <v>70</v>
      </c>
      <c r="EP346" s="270">
        <v>0</v>
      </c>
      <c r="EQ346" s="270" t="s">
        <v>1676</v>
      </c>
      <c r="ER346" s="270">
        <v>1330</v>
      </c>
      <c r="ES346" s="270">
        <v>45</v>
      </c>
      <c r="ET346" s="270">
        <v>10</v>
      </c>
      <c r="EU346" s="270">
        <v>0</v>
      </c>
      <c r="EV346" s="270">
        <v>410</v>
      </c>
      <c r="EW346" s="270">
        <v>0</v>
      </c>
      <c r="EX346" s="270">
        <v>0</v>
      </c>
      <c r="EY346" s="270">
        <v>0</v>
      </c>
      <c r="EZ346" s="270">
        <v>0</v>
      </c>
      <c r="FA346" s="270">
        <v>0</v>
      </c>
      <c r="FB346" s="270">
        <v>0</v>
      </c>
      <c r="FC346" s="270">
        <v>0</v>
      </c>
      <c r="FD346" s="270">
        <v>0</v>
      </c>
      <c r="FE346" s="270">
        <v>0</v>
      </c>
      <c r="FF346" s="270">
        <v>0</v>
      </c>
      <c r="FG346" s="270"/>
      <c r="FH346" s="270">
        <v>0</v>
      </c>
      <c r="FI346" s="270"/>
      <c r="FJ346" s="270">
        <v>0</v>
      </c>
      <c r="FK346" s="270">
        <v>0</v>
      </c>
      <c r="FL346" s="270">
        <v>0</v>
      </c>
      <c r="FM346" s="270">
        <v>0</v>
      </c>
      <c r="FN346" s="270">
        <v>0</v>
      </c>
      <c r="FO346" s="351">
        <v>4925</v>
      </c>
      <c r="FP346" s="351">
        <v>2135</v>
      </c>
      <c r="FQ346" s="351">
        <v>2260</v>
      </c>
      <c r="FR346" s="13"/>
      <c r="FS346" s="270"/>
      <c r="FT346" s="270"/>
      <c r="FU346" s="270"/>
      <c r="FV346" s="270"/>
      <c r="FW346" s="270"/>
      <c r="FX346" s="270"/>
      <c r="FY346" s="270"/>
      <c r="FZ346" s="270"/>
      <c r="GA346" s="270"/>
      <c r="GB346" s="270"/>
      <c r="GC346" s="270"/>
      <c r="GD346" s="270"/>
      <c r="GE346" s="270"/>
      <c r="GF346" s="270"/>
      <c r="GG346" s="270"/>
      <c r="GH346" s="270"/>
      <c r="GI346" s="270"/>
      <c r="GJ346" s="270"/>
      <c r="GK346" s="270"/>
      <c r="GL346" s="270"/>
      <c r="GM346" s="270"/>
      <c r="GN346" s="270"/>
      <c r="GO346" s="270"/>
      <c r="GP346" s="270"/>
      <c r="GQ346" s="270"/>
      <c r="GR346" s="270"/>
      <c r="GS346" s="270"/>
      <c r="GT346" s="270"/>
      <c r="GU346" s="270"/>
      <c r="GV346" s="270"/>
      <c r="GW346" s="270"/>
      <c r="GX346" s="270"/>
      <c r="GY346" s="270"/>
      <c r="GZ346" s="270"/>
      <c r="HA346" s="270"/>
      <c r="HB346" s="270"/>
      <c r="HC346" s="270"/>
      <c r="HD346" s="270"/>
      <c r="HE346" s="270"/>
      <c r="HF346" s="270"/>
      <c r="HG346" s="270"/>
      <c r="HH346" s="270"/>
      <c r="HI346" s="270"/>
      <c r="HJ346" s="270"/>
      <c r="HK346" s="270"/>
      <c r="HL346" s="270"/>
      <c r="HM346" s="270"/>
      <c r="HN346" s="270"/>
      <c r="HO346" s="270"/>
      <c r="HP346" s="270"/>
      <c r="HQ346" s="270"/>
      <c r="HR346" s="270"/>
      <c r="HS346" s="270"/>
      <c r="HT346" s="270"/>
      <c r="HU346" s="270"/>
      <c r="HV346" s="270"/>
      <c r="HW346" s="270"/>
      <c r="HX346" s="270"/>
      <c r="HY346" s="270"/>
      <c r="HZ346" s="270"/>
      <c r="IA346" s="270"/>
      <c r="IB346" s="270"/>
      <c r="IC346" s="270"/>
      <c r="ID346" s="270"/>
      <c r="IE346" s="270"/>
      <c r="IF346" s="270"/>
      <c r="IG346" s="270"/>
      <c r="IH346" s="270"/>
    </row>
    <row r="347" spans="1:242" ht="12.75" customHeight="1" x14ac:dyDescent="0.2">
      <c r="A347" s="374" t="s">
        <v>400</v>
      </c>
      <c r="B347" s="270">
        <v>131535</v>
      </c>
      <c r="C347" s="270">
        <v>106455</v>
      </c>
      <c r="D347" s="270">
        <v>52695</v>
      </c>
      <c r="E347" s="270">
        <v>53760</v>
      </c>
      <c r="F347" s="270">
        <v>41045</v>
      </c>
      <c r="G347" s="270">
        <v>25675</v>
      </c>
      <c r="H347" s="270">
        <v>38515</v>
      </c>
      <c r="I347" s="270">
        <v>76850</v>
      </c>
      <c r="J347" s="270">
        <v>54685</v>
      </c>
      <c r="K347" s="270">
        <v>198305</v>
      </c>
      <c r="L347" s="270">
        <v>60.310259950000003</v>
      </c>
      <c r="M347" s="270">
        <v>38</v>
      </c>
      <c r="N347" s="270">
        <v>14115</v>
      </c>
      <c r="O347" s="270">
        <v>7235</v>
      </c>
      <c r="P347" s="270">
        <v>3975</v>
      </c>
      <c r="Q347" s="270">
        <v>6165</v>
      </c>
      <c r="R347" s="270">
        <v>1545</v>
      </c>
      <c r="S347" s="270">
        <v>275</v>
      </c>
      <c r="T347" s="270" t="s">
        <v>1676</v>
      </c>
      <c r="U347" s="270">
        <v>0</v>
      </c>
      <c r="V347" s="270">
        <v>3.5340228819999999</v>
      </c>
      <c r="W347" s="270">
        <v>1</v>
      </c>
      <c r="X347" s="270">
        <v>65.646841899999998</v>
      </c>
      <c r="Y347" s="270">
        <v>375</v>
      </c>
      <c r="Z347" s="270">
        <v>8040</v>
      </c>
      <c r="AA347" s="270">
        <v>12080</v>
      </c>
      <c r="AB347" s="270">
        <v>22610</v>
      </c>
      <c r="AC347" s="270">
        <v>36750</v>
      </c>
      <c r="AD347" s="270">
        <v>42745</v>
      </c>
      <c r="AE347" s="270">
        <v>8625</v>
      </c>
      <c r="AF347" s="270">
        <v>955</v>
      </c>
      <c r="AG347" s="270">
        <v>525</v>
      </c>
      <c r="AH347" s="270">
        <v>9280</v>
      </c>
      <c r="AI347" s="270">
        <v>130</v>
      </c>
      <c r="AJ347" s="270">
        <v>1020</v>
      </c>
      <c r="AK347" s="270">
        <v>20</v>
      </c>
      <c r="AL347" s="270">
        <v>6435</v>
      </c>
      <c r="AM347" s="270">
        <v>7715</v>
      </c>
      <c r="AN347" s="270">
        <v>1070</v>
      </c>
      <c r="AO347" s="270">
        <v>4300</v>
      </c>
      <c r="AP347" s="270">
        <v>1520</v>
      </c>
      <c r="AQ347" s="270">
        <v>6515</v>
      </c>
      <c r="AR347" s="270">
        <v>395</v>
      </c>
      <c r="AS347" s="270">
        <v>195</v>
      </c>
      <c r="AT347" s="270">
        <v>1205</v>
      </c>
      <c r="AU347" s="270">
        <v>160</v>
      </c>
      <c r="AV347" s="270">
        <v>2650</v>
      </c>
      <c r="AW347" s="270">
        <v>1750</v>
      </c>
      <c r="AX347" s="270">
        <v>13625</v>
      </c>
      <c r="AY347" s="270">
        <v>25</v>
      </c>
      <c r="AZ347" s="270">
        <v>4190</v>
      </c>
      <c r="BA347" s="270">
        <v>18060</v>
      </c>
      <c r="BB347" s="270">
        <v>49785</v>
      </c>
      <c r="BC347" s="270">
        <v>2050</v>
      </c>
      <c r="BD347" s="270">
        <v>19375</v>
      </c>
      <c r="BE347" s="270">
        <v>3860</v>
      </c>
      <c r="BF347" s="270">
        <v>2200</v>
      </c>
      <c r="BG347" s="270">
        <v>1170</v>
      </c>
      <c r="BH347" s="270">
        <v>2125</v>
      </c>
      <c r="BI347" s="270">
        <v>9605</v>
      </c>
      <c r="BJ347" s="270">
        <v>155</v>
      </c>
      <c r="BK347" s="270">
        <v>10280</v>
      </c>
      <c r="BL347" s="270">
        <v>5555</v>
      </c>
      <c r="BM347" s="270">
        <v>15995</v>
      </c>
      <c r="BN347" s="270">
        <v>2110</v>
      </c>
      <c r="BO347" s="270">
        <v>6865</v>
      </c>
      <c r="BP347" s="270">
        <v>7065</v>
      </c>
      <c r="BQ347" s="270">
        <v>660</v>
      </c>
      <c r="BR347" s="270">
        <v>0</v>
      </c>
      <c r="BS347" s="270">
        <v>115</v>
      </c>
      <c r="BT347" s="270">
        <v>9450</v>
      </c>
      <c r="BU347" s="270">
        <v>4875</v>
      </c>
      <c r="BV347" s="270">
        <v>40</v>
      </c>
      <c r="BW347" s="270">
        <v>2905</v>
      </c>
      <c r="BX347" s="270">
        <v>105</v>
      </c>
      <c r="BY347" s="270">
        <v>3090</v>
      </c>
      <c r="BZ347" s="270">
        <v>1040</v>
      </c>
      <c r="CA347" s="270">
        <v>50</v>
      </c>
      <c r="CB347" s="270">
        <v>20</v>
      </c>
      <c r="CC347" s="270" t="s">
        <v>1676</v>
      </c>
      <c r="CD347" s="270">
        <v>1705</v>
      </c>
      <c r="CE347" s="270">
        <v>30</v>
      </c>
      <c r="CF347" s="270">
        <v>145</v>
      </c>
      <c r="CG347" s="270">
        <v>100265</v>
      </c>
      <c r="CH347" s="270">
        <v>0</v>
      </c>
      <c r="CI347" s="270">
        <v>15070</v>
      </c>
      <c r="CJ347" s="270">
        <v>8855</v>
      </c>
      <c r="CK347" s="270">
        <v>5645</v>
      </c>
      <c r="CL347" s="270">
        <v>0</v>
      </c>
      <c r="CM347" s="270">
        <v>9840</v>
      </c>
      <c r="CN347" s="270">
        <v>0</v>
      </c>
      <c r="CO347" s="270">
        <v>0</v>
      </c>
      <c r="CP347" s="270">
        <v>0</v>
      </c>
      <c r="CQ347" s="270">
        <v>0</v>
      </c>
      <c r="CR347" s="270">
        <v>0</v>
      </c>
      <c r="CS347" s="270">
        <v>0</v>
      </c>
      <c r="CT347" s="270">
        <v>0</v>
      </c>
      <c r="CU347" s="270"/>
      <c r="CV347" s="270">
        <v>0</v>
      </c>
      <c r="CW347" s="270">
        <v>0</v>
      </c>
      <c r="CX347" s="270">
        <v>0</v>
      </c>
      <c r="CY347" s="270">
        <v>0</v>
      </c>
      <c r="CZ347" s="270">
        <v>0</v>
      </c>
      <c r="DA347" s="270">
        <v>9570</v>
      </c>
      <c r="DB347" s="270">
        <v>400</v>
      </c>
      <c r="DC347" s="270">
        <v>0</v>
      </c>
      <c r="DD347" s="270">
        <v>0</v>
      </c>
      <c r="DE347" s="270">
        <v>37390</v>
      </c>
      <c r="DF347" s="270">
        <v>8025</v>
      </c>
      <c r="DG347" s="270">
        <v>10</v>
      </c>
      <c r="DH347" s="270">
        <v>6975</v>
      </c>
      <c r="DI347" s="270">
        <v>0</v>
      </c>
      <c r="DJ347" s="270">
        <v>0</v>
      </c>
      <c r="DK347" s="270">
        <v>0</v>
      </c>
      <c r="DL347" s="270" t="s">
        <v>1676</v>
      </c>
      <c r="DM347" s="270" t="s">
        <v>1676</v>
      </c>
      <c r="DN347" s="270">
        <v>415</v>
      </c>
      <c r="DO347" s="270">
        <v>435</v>
      </c>
      <c r="DP347" s="270">
        <v>7905</v>
      </c>
      <c r="DQ347" s="270">
        <v>0</v>
      </c>
      <c r="DR347" s="270"/>
      <c r="DS347" s="270">
        <v>0</v>
      </c>
      <c r="DT347" s="270">
        <v>2760</v>
      </c>
      <c r="DU347" s="270">
        <v>2695</v>
      </c>
      <c r="DV347" s="270">
        <v>0</v>
      </c>
      <c r="DW347" s="270">
        <v>0</v>
      </c>
      <c r="DX347" s="270">
        <v>40</v>
      </c>
      <c r="DY347" s="270" t="s">
        <v>1676</v>
      </c>
      <c r="DZ347" s="270">
        <v>4940</v>
      </c>
      <c r="EA347" s="270">
        <v>0</v>
      </c>
      <c r="EB347" s="270">
        <v>320</v>
      </c>
      <c r="EC347" s="270">
        <v>0</v>
      </c>
      <c r="ED347" s="270">
        <v>610</v>
      </c>
      <c r="EE347" s="270">
        <v>0</v>
      </c>
      <c r="EF347" s="270" t="s">
        <v>1676</v>
      </c>
      <c r="EG347" s="270">
        <v>5970</v>
      </c>
      <c r="EH347" s="270">
        <v>0</v>
      </c>
      <c r="EI347" s="270">
        <v>0</v>
      </c>
      <c r="EJ347" s="270">
        <v>0</v>
      </c>
      <c r="EK347" s="270">
        <v>0</v>
      </c>
      <c r="EL347" s="270" t="s">
        <v>1676</v>
      </c>
      <c r="EM347" s="270">
        <v>2340</v>
      </c>
      <c r="EN347" s="270">
        <v>500</v>
      </c>
      <c r="EO347" s="270">
        <v>0</v>
      </c>
      <c r="EP347" s="270">
        <v>0</v>
      </c>
      <c r="EQ347" s="270">
        <v>0</v>
      </c>
      <c r="ER347" s="270">
        <v>0</v>
      </c>
      <c r="ES347" s="270" t="s">
        <v>1676</v>
      </c>
      <c r="ET347" s="270">
        <v>0</v>
      </c>
      <c r="EU347" s="270">
        <v>0</v>
      </c>
      <c r="EV347" s="270">
        <v>0</v>
      </c>
      <c r="EW347" s="270">
        <v>720</v>
      </c>
      <c r="EX347" s="270">
        <v>85</v>
      </c>
      <c r="EY347" s="270">
        <v>0</v>
      </c>
      <c r="EZ347" s="270">
        <v>0</v>
      </c>
      <c r="FA347" s="270">
        <v>0</v>
      </c>
      <c r="FB347" s="270">
        <v>0</v>
      </c>
      <c r="FC347" s="270">
        <v>0</v>
      </c>
      <c r="FD347" s="270">
        <v>0</v>
      </c>
      <c r="FE347" s="270">
        <v>0</v>
      </c>
      <c r="FF347" s="270">
        <v>0</v>
      </c>
      <c r="FG347" s="270"/>
      <c r="FH347" s="270">
        <v>0</v>
      </c>
      <c r="FI347" s="270"/>
      <c r="FJ347" s="270">
        <v>0</v>
      </c>
      <c r="FK347" s="270">
        <v>0</v>
      </c>
      <c r="FL347" s="270">
        <v>0</v>
      </c>
      <c r="FM347" s="270">
        <v>0</v>
      </c>
      <c r="FN347" s="270">
        <v>0</v>
      </c>
      <c r="FO347" s="351">
        <v>81750</v>
      </c>
      <c r="FP347" s="351">
        <v>1220</v>
      </c>
      <c r="FQ347" s="351">
        <v>33315</v>
      </c>
      <c r="FR347" s="13"/>
      <c r="FS347" s="270"/>
      <c r="FT347" s="270"/>
      <c r="FU347" s="270"/>
      <c r="FV347" s="270"/>
      <c r="FW347" s="270"/>
      <c r="FX347" s="270"/>
      <c r="FY347" s="270"/>
      <c r="FZ347" s="270"/>
      <c r="GA347" s="270"/>
      <c r="GB347" s="270"/>
      <c r="GC347" s="270"/>
      <c r="GD347" s="270"/>
      <c r="GE347" s="270"/>
      <c r="GF347" s="270"/>
      <c r="GG347" s="270"/>
      <c r="GH347" s="270"/>
      <c r="GI347" s="270"/>
      <c r="GJ347" s="270"/>
      <c r="GK347" s="270"/>
      <c r="GL347" s="270"/>
      <c r="GM347" s="270"/>
      <c r="GN347" s="270"/>
      <c r="GO347" s="270"/>
      <c r="GP347" s="270"/>
      <c r="GQ347" s="270"/>
      <c r="GR347" s="270"/>
      <c r="GS347" s="270"/>
      <c r="GT347" s="270"/>
      <c r="GU347" s="270"/>
      <c r="GV347" s="270"/>
      <c r="GW347" s="270"/>
      <c r="GX347" s="270"/>
      <c r="GY347" s="270"/>
      <c r="GZ347" s="270"/>
      <c r="HA347" s="270"/>
      <c r="HB347" s="270"/>
      <c r="HC347" s="270"/>
      <c r="HD347" s="270"/>
      <c r="HE347" s="270"/>
      <c r="HF347" s="270"/>
      <c r="HG347" s="270"/>
      <c r="HH347" s="270"/>
      <c r="HI347" s="270"/>
      <c r="HJ347" s="270"/>
      <c r="HK347" s="270"/>
      <c r="HL347" s="270"/>
      <c r="HM347" s="270"/>
      <c r="HN347" s="270"/>
      <c r="HO347" s="270"/>
      <c r="HP347" s="270"/>
      <c r="HQ347" s="270"/>
      <c r="HR347" s="270"/>
      <c r="HS347" s="270"/>
      <c r="HT347" s="270"/>
      <c r="HU347" s="270"/>
      <c r="HV347" s="270"/>
      <c r="HW347" s="270"/>
      <c r="HX347" s="270"/>
      <c r="HY347" s="270"/>
      <c r="HZ347" s="270"/>
      <c r="IA347" s="270"/>
      <c r="IB347" s="270"/>
      <c r="IC347" s="270"/>
      <c r="ID347" s="270"/>
      <c r="IE347" s="270"/>
      <c r="IF347" s="270"/>
      <c r="IG347" s="270"/>
      <c r="IH347" s="270"/>
    </row>
    <row r="348" spans="1:242" ht="12.75" customHeight="1" x14ac:dyDescent="0.2">
      <c r="A348" s="374" t="s">
        <v>570</v>
      </c>
      <c r="B348" s="270">
        <v>189490</v>
      </c>
      <c r="C348" s="270">
        <v>135965</v>
      </c>
      <c r="D348" s="270">
        <v>61155</v>
      </c>
      <c r="E348" s="270">
        <v>74815</v>
      </c>
      <c r="F348" s="270">
        <v>45370</v>
      </c>
      <c r="G348" s="270">
        <v>27175</v>
      </c>
      <c r="H348" s="270">
        <v>49205</v>
      </c>
      <c r="I348" s="270">
        <v>122210</v>
      </c>
      <c r="J348" s="270">
        <v>67280</v>
      </c>
      <c r="K348" s="270">
        <v>244315</v>
      </c>
      <c r="L348" s="270">
        <v>58.051370230000003</v>
      </c>
      <c r="M348" s="270">
        <v>35</v>
      </c>
      <c r="N348" s="270">
        <v>20785</v>
      </c>
      <c r="O348" s="270">
        <v>10145</v>
      </c>
      <c r="P348" s="270">
        <v>5210</v>
      </c>
      <c r="Q348" s="270">
        <v>7730</v>
      </c>
      <c r="R348" s="270">
        <v>2090</v>
      </c>
      <c r="S348" s="270">
        <v>495</v>
      </c>
      <c r="T348" s="270">
        <v>55</v>
      </c>
      <c r="U348" s="270">
        <v>15</v>
      </c>
      <c r="V348" s="270">
        <v>3.436960478</v>
      </c>
      <c r="W348" s="270">
        <v>1</v>
      </c>
      <c r="X348" s="270">
        <v>57.659727189999998</v>
      </c>
      <c r="Y348" s="270">
        <v>14495</v>
      </c>
      <c r="Z348" s="270">
        <v>16490</v>
      </c>
      <c r="AA348" s="270">
        <v>20000</v>
      </c>
      <c r="AB348" s="270">
        <v>31780</v>
      </c>
      <c r="AC348" s="270">
        <v>50205</v>
      </c>
      <c r="AD348" s="270">
        <v>48205</v>
      </c>
      <c r="AE348" s="270">
        <v>7760</v>
      </c>
      <c r="AF348" s="270">
        <v>2035</v>
      </c>
      <c r="AG348" s="270">
        <v>965</v>
      </c>
      <c r="AH348" s="270">
        <v>4995</v>
      </c>
      <c r="AI348" s="270">
        <v>725</v>
      </c>
      <c r="AJ348" s="270">
        <v>2375</v>
      </c>
      <c r="AK348" s="270">
        <v>4370</v>
      </c>
      <c r="AL348" s="270">
        <v>6250</v>
      </c>
      <c r="AM348" s="270">
        <v>12845</v>
      </c>
      <c r="AN348" s="270">
        <v>1470</v>
      </c>
      <c r="AO348" s="270">
        <v>2870</v>
      </c>
      <c r="AP348" s="270">
        <v>2110</v>
      </c>
      <c r="AQ348" s="270">
        <v>4595</v>
      </c>
      <c r="AR348" s="270">
        <v>555</v>
      </c>
      <c r="AS348" s="270">
        <v>350</v>
      </c>
      <c r="AT348" s="270">
        <v>2855</v>
      </c>
      <c r="AU348" s="270">
        <v>4320</v>
      </c>
      <c r="AV348" s="270">
        <v>5490</v>
      </c>
      <c r="AW348" s="270">
        <v>3435</v>
      </c>
      <c r="AX348" s="270">
        <v>11645</v>
      </c>
      <c r="AY348" s="270">
        <v>460</v>
      </c>
      <c r="AZ348" s="270">
        <v>6140</v>
      </c>
      <c r="BA348" s="270">
        <v>21905</v>
      </c>
      <c r="BB348" s="270">
        <v>86730</v>
      </c>
      <c r="BC348" s="270">
        <v>3245</v>
      </c>
      <c r="BD348" s="270">
        <v>24405</v>
      </c>
      <c r="BE348" s="270">
        <v>3210</v>
      </c>
      <c r="BF348" s="270">
        <v>3255</v>
      </c>
      <c r="BG348" s="270">
        <v>820</v>
      </c>
      <c r="BH348" s="270">
        <v>2840</v>
      </c>
      <c r="BI348" s="270">
        <v>5135</v>
      </c>
      <c r="BJ348" s="270">
        <v>565</v>
      </c>
      <c r="BK348" s="270">
        <v>7705</v>
      </c>
      <c r="BL348" s="270">
        <v>7295</v>
      </c>
      <c r="BM348" s="270">
        <v>20380</v>
      </c>
      <c r="BN348" s="270">
        <v>2425</v>
      </c>
      <c r="BO348" s="270">
        <v>7245</v>
      </c>
      <c r="BP348" s="270">
        <v>5960</v>
      </c>
      <c r="BQ348" s="270">
        <v>10330</v>
      </c>
      <c r="BR348" s="270">
        <v>1555</v>
      </c>
      <c r="BS348" s="270">
        <v>465</v>
      </c>
      <c r="BT348" s="270">
        <v>12240</v>
      </c>
      <c r="BU348" s="270">
        <v>8925</v>
      </c>
      <c r="BV348" s="270">
        <v>40</v>
      </c>
      <c r="BW348" s="270">
        <v>7920</v>
      </c>
      <c r="BX348" s="270">
        <v>475</v>
      </c>
      <c r="BY348" s="270">
        <v>6750</v>
      </c>
      <c r="BZ348" s="270">
        <v>845</v>
      </c>
      <c r="CA348" s="270">
        <v>190</v>
      </c>
      <c r="CB348" s="270">
        <v>0</v>
      </c>
      <c r="CC348" s="270">
        <v>0</v>
      </c>
      <c r="CD348" s="270">
        <v>3725</v>
      </c>
      <c r="CE348" s="270">
        <v>130</v>
      </c>
      <c r="CF348" s="270">
        <v>310</v>
      </c>
      <c r="CG348" s="270">
        <v>123550</v>
      </c>
      <c r="CH348" s="270">
        <v>0</v>
      </c>
      <c r="CI348" s="270">
        <v>13680</v>
      </c>
      <c r="CJ348" s="270">
        <v>5135</v>
      </c>
      <c r="CK348" s="270">
        <v>9240</v>
      </c>
      <c r="CL348" s="270">
        <v>2190</v>
      </c>
      <c r="CM348" s="270">
        <v>5280</v>
      </c>
      <c r="CN348" s="270">
        <v>4795</v>
      </c>
      <c r="CO348" s="270">
        <v>0</v>
      </c>
      <c r="CP348" s="270">
        <v>0</v>
      </c>
      <c r="CQ348" s="270">
        <v>0</v>
      </c>
      <c r="CR348" s="270">
        <v>0</v>
      </c>
      <c r="CS348" s="270">
        <v>0</v>
      </c>
      <c r="CT348" s="270">
        <v>0</v>
      </c>
      <c r="CU348" s="270"/>
      <c r="CV348" s="270">
        <v>0</v>
      </c>
      <c r="CW348" s="270" t="s">
        <v>1676</v>
      </c>
      <c r="CX348" s="270">
        <v>0</v>
      </c>
      <c r="CY348" s="270">
        <v>0</v>
      </c>
      <c r="CZ348" s="270" t="s">
        <v>1676</v>
      </c>
      <c r="DA348" s="270">
        <v>4440</v>
      </c>
      <c r="DB348" s="270">
        <v>2030</v>
      </c>
      <c r="DC348" s="270">
        <v>60</v>
      </c>
      <c r="DD348" s="270">
        <v>0</v>
      </c>
      <c r="DE348" s="270">
        <v>27015</v>
      </c>
      <c r="DF348" s="270">
        <v>30785</v>
      </c>
      <c r="DG348" s="270">
        <v>4180</v>
      </c>
      <c r="DH348" s="270">
        <v>5270</v>
      </c>
      <c r="DI348" s="270">
        <v>0</v>
      </c>
      <c r="DJ348" s="270">
        <v>0</v>
      </c>
      <c r="DK348" s="270">
        <v>0</v>
      </c>
      <c r="DL348" s="270">
        <v>0</v>
      </c>
      <c r="DM348" s="270">
        <v>0</v>
      </c>
      <c r="DN348" s="270">
        <v>820</v>
      </c>
      <c r="DO348" s="270" t="s">
        <v>1676</v>
      </c>
      <c r="DP348" s="270">
        <v>6480</v>
      </c>
      <c r="DQ348" s="270">
        <v>0</v>
      </c>
      <c r="DR348" s="270"/>
      <c r="DS348" s="270">
        <v>0</v>
      </c>
      <c r="DT348" s="270">
        <v>4040</v>
      </c>
      <c r="DU348" s="270">
        <v>5945</v>
      </c>
      <c r="DV348" s="270">
        <v>0</v>
      </c>
      <c r="DW348" s="270">
        <v>0</v>
      </c>
      <c r="DX348" s="270">
        <v>30</v>
      </c>
      <c r="DY348" s="270">
        <v>5780</v>
      </c>
      <c r="DZ348" s="270" t="s">
        <v>1676</v>
      </c>
      <c r="EA348" s="270" t="s">
        <v>1676</v>
      </c>
      <c r="EB348" s="270">
        <v>2065</v>
      </c>
      <c r="EC348" s="270">
        <v>0</v>
      </c>
      <c r="ED348" s="270">
        <v>880</v>
      </c>
      <c r="EE348" s="270">
        <v>12720</v>
      </c>
      <c r="EF348" s="270">
        <v>0</v>
      </c>
      <c r="EG348" s="270">
        <v>8205</v>
      </c>
      <c r="EH348" s="270">
        <v>0</v>
      </c>
      <c r="EI348" s="270">
        <v>0</v>
      </c>
      <c r="EJ348" s="270">
        <v>0</v>
      </c>
      <c r="EK348" s="270">
        <v>0</v>
      </c>
      <c r="EL348" s="270">
        <v>7450</v>
      </c>
      <c r="EM348" s="270">
        <v>6685</v>
      </c>
      <c r="EN348" s="270">
        <v>1540</v>
      </c>
      <c r="EO348" s="270">
        <v>0</v>
      </c>
      <c r="EP348" s="270">
        <v>0</v>
      </c>
      <c r="EQ348" s="270">
        <v>0</v>
      </c>
      <c r="ER348" s="270">
        <v>0</v>
      </c>
      <c r="ES348" s="270">
        <v>0</v>
      </c>
      <c r="ET348" s="270">
        <v>0</v>
      </c>
      <c r="EU348" s="270">
        <v>0</v>
      </c>
      <c r="EV348" s="270">
        <v>0</v>
      </c>
      <c r="EW348" s="270">
        <v>10635</v>
      </c>
      <c r="EX348" s="270">
        <v>2100</v>
      </c>
      <c r="EY348" s="270">
        <v>0</v>
      </c>
      <c r="EZ348" s="270">
        <v>0</v>
      </c>
      <c r="FA348" s="270">
        <v>10</v>
      </c>
      <c r="FB348" s="270">
        <v>0</v>
      </c>
      <c r="FC348" s="270">
        <v>0</v>
      </c>
      <c r="FD348" s="270">
        <v>0</v>
      </c>
      <c r="FE348" s="270">
        <v>0</v>
      </c>
      <c r="FF348" s="270">
        <v>0</v>
      </c>
      <c r="FG348" s="270"/>
      <c r="FH348" s="270">
        <v>0</v>
      </c>
      <c r="FI348" s="270"/>
      <c r="FJ348" s="270">
        <v>0</v>
      </c>
      <c r="FK348" s="270">
        <v>0</v>
      </c>
      <c r="FL348" s="270">
        <v>0</v>
      </c>
      <c r="FM348" s="270">
        <v>0</v>
      </c>
      <c r="FN348" s="270">
        <v>0</v>
      </c>
      <c r="FO348" s="351">
        <v>102765</v>
      </c>
      <c r="FP348" s="351">
        <v>14220</v>
      </c>
      <c r="FQ348" s="351">
        <v>46525</v>
      </c>
      <c r="FR348" s="13"/>
      <c r="FS348" s="270"/>
      <c r="FT348" s="270"/>
      <c r="FU348" s="270"/>
      <c r="FV348" s="270"/>
      <c r="FW348" s="270"/>
      <c r="FX348" s="270"/>
      <c r="FY348" s="270"/>
      <c r="FZ348" s="270"/>
      <c r="GA348" s="270"/>
      <c r="GB348" s="270"/>
      <c r="GC348" s="270"/>
      <c r="GD348" s="270"/>
      <c r="GE348" s="270"/>
      <c r="GF348" s="270"/>
      <c r="GG348" s="270"/>
      <c r="GH348" s="270"/>
      <c r="GI348" s="270"/>
      <c r="GJ348" s="270"/>
      <c r="GK348" s="270"/>
      <c r="GL348" s="270"/>
      <c r="GM348" s="270"/>
      <c r="GN348" s="270"/>
      <c r="GO348" s="270"/>
      <c r="GP348" s="270"/>
      <c r="GQ348" s="270"/>
      <c r="GR348" s="270"/>
      <c r="GS348" s="270"/>
      <c r="GT348" s="270"/>
      <c r="GU348" s="270"/>
      <c r="GV348" s="270"/>
      <c r="GW348" s="270"/>
      <c r="GX348" s="270"/>
      <c r="GY348" s="270"/>
      <c r="GZ348" s="270"/>
      <c r="HA348" s="270"/>
      <c r="HB348" s="270"/>
      <c r="HC348" s="270"/>
      <c r="HD348" s="270"/>
      <c r="HE348" s="270"/>
      <c r="HF348" s="270"/>
      <c r="HG348" s="270"/>
      <c r="HH348" s="270"/>
      <c r="HI348" s="270"/>
      <c r="HJ348" s="270"/>
      <c r="HK348" s="270"/>
      <c r="HL348" s="270"/>
      <c r="HM348" s="270"/>
      <c r="HN348" s="270"/>
      <c r="HO348" s="270"/>
      <c r="HP348" s="270"/>
      <c r="HQ348" s="270"/>
      <c r="HR348" s="270"/>
      <c r="HS348" s="270"/>
      <c r="HT348" s="270"/>
      <c r="HU348" s="270"/>
      <c r="HV348" s="270"/>
      <c r="HW348" s="270"/>
      <c r="HX348" s="270"/>
      <c r="HY348" s="270"/>
      <c r="HZ348" s="270"/>
      <c r="IA348" s="270"/>
      <c r="IB348" s="270"/>
      <c r="IC348" s="270"/>
      <c r="ID348" s="270"/>
      <c r="IE348" s="270"/>
      <c r="IF348" s="270"/>
      <c r="IG348" s="270"/>
      <c r="IH348" s="270"/>
    </row>
    <row r="349" spans="1:242" ht="12.75" customHeight="1" x14ac:dyDescent="0.2">
      <c r="A349" s="374" t="s">
        <v>402</v>
      </c>
      <c r="B349" s="270">
        <v>269245</v>
      </c>
      <c r="C349" s="270">
        <v>202700</v>
      </c>
      <c r="D349" s="270">
        <v>98645</v>
      </c>
      <c r="E349" s="270">
        <v>104040</v>
      </c>
      <c r="F349" s="270">
        <v>101945</v>
      </c>
      <c r="G349" s="270">
        <v>37715</v>
      </c>
      <c r="H349" s="270">
        <v>62275</v>
      </c>
      <c r="I349" s="270">
        <v>182280</v>
      </c>
      <c r="J349" s="270">
        <v>86970</v>
      </c>
      <c r="K349" s="270">
        <v>555885</v>
      </c>
      <c r="L349" s="270">
        <v>57.428116959999997</v>
      </c>
      <c r="M349" s="270">
        <v>27</v>
      </c>
      <c r="N349" s="270">
        <v>30910</v>
      </c>
      <c r="O349" s="270">
        <v>10525</v>
      </c>
      <c r="P349" s="270">
        <v>5210</v>
      </c>
      <c r="Q349" s="270">
        <v>7260</v>
      </c>
      <c r="R349" s="270">
        <v>2290</v>
      </c>
      <c r="S349" s="270">
        <v>650</v>
      </c>
      <c r="T349" s="270">
        <v>390</v>
      </c>
      <c r="U349" s="270">
        <v>285</v>
      </c>
      <c r="V349" s="270">
        <v>4.2779491199999997</v>
      </c>
      <c r="W349" s="270">
        <v>1</v>
      </c>
      <c r="X349" s="270">
        <v>60.272348989999998</v>
      </c>
      <c r="Y349" s="270">
        <v>740</v>
      </c>
      <c r="Z349" s="270">
        <v>24175</v>
      </c>
      <c r="AA349" s="270">
        <v>34520</v>
      </c>
      <c r="AB349" s="270">
        <v>58790</v>
      </c>
      <c r="AC349" s="270">
        <v>78005</v>
      </c>
      <c r="AD349" s="270">
        <v>63880</v>
      </c>
      <c r="AE349" s="270">
        <v>8805</v>
      </c>
      <c r="AF349" s="270">
        <v>2225</v>
      </c>
      <c r="AG349" s="270">
        <v>1730</v>
      </c>
      <c r="AH349" s="270">
        <v>11035</v>
      </c>
      <c r="AI349" s="270">
        <v>530</v>
      </c>
      <c r="AJ349" s="270">
        <v>4835</v>
      </c>
      <c r="AK349" s="270">
        <v>4020</v>
      </c>
      <c r="AL349" s="270">
        <v>16400</v>
      </c>
      <c r="AM349" s="270">
        <v>19205</v>
      </c>
      <c r="AN349" s="270">
        <v>4660</v>
      </c>
      <c r="AO349" s="270">
        <v>1280</v>
      </c>
      <c r="AP349" s="270">
        <v>3235</v>
      </c>
      <c r="AQ349" s="270">
        <v>10940</v>
      </c>
      <c r="AR349" s="270">
        <v>530</v>
      </c>
      <c r="AS349" s="270">
        <v>20</v>
      </c>
      <c r="AT349" s="270">
        <v>85</v>
      </c>
      <c r="AU349" s="270" t="s">
        <v>1676</v>
      </c>
      <c r="AV349" s="270">
        <v>3180</v>
      </c>
      <c r="AW349" s="270">
        <v>3825</v>
      </c>
      <c r="AX349" s="270">
        <v>31445</v>
      </c>
      <c r="AY349" s="270">
        <v>995</v>
      </c>
      <c r="AZ349" s="270">
        <v>8280</v>
      </c>
      <c r="BA349" s="270">
        <v>20740</v>
      </c>
      <c r="BB349" s="270">
        <v>120040</v>
      </c>
      <c r="BC349" s="270">
        <v>5470</v>
      </c>
      <c r="BD349" s="270">
        <v>17165</v>
      </c>
      <c r="BE349" s="270">
        <v>5040</v>
      </c>
      <c r="BF349" s="270">
        <v>4220</v>
      </c>
      <c r="BG349" s="270">
        <v>2700</v>
      </c>
      <c r="BH349" s="270">
        <v>3200</v>
      </c>
      <c r="BI349" s="270">
        <v>11150</v>
      </c>
      <c r="BJ349" s="270">
        <v>775</v>
      </c>
      <c r="BK349" s="270">
        <v>12740</v>
      </c>
      <c r="BL349" s="270">
        <v>16330</v>
      </c>
      <c r="BM349" s="270">
        <v>38090</v>
      </c>
      <c r="BN349" s="270">
        <v>5485</v>
      </c>
      <c r="BO349" s="270">
        <v>15305</v>
      </c>
      <c r="BP349" s="270">
        <v>9360</v>
      </c>
      <c r="BQ349" s="270">
        <v>165</v>
      </c>
      <c r="BR349" s="270">
        <v>0</v>
      </c>
      <c r="BS349" s="270">
        <v>490</v>
      </c>
      <c r="BT349" s="270">
        <v>27715</v>
      </c>
      <c r="BU349" s="270">
        <v>17130</v>
      </c>
      <c r="BV349" s="270">
        <v>210</v>
      </c>
      <c r="BW349" s="270">
        <v>9960</v>
      </c>
      <c r="BX349" s="270">
        <v>975</v>
      </c>
      <c r="BY349" s="270">
        <v>11570</v>
      </c>
      <c r="BZ349" s="270">
        <v>1915</v>
      </c>
      <c r="CA349" s="270">
        <v>1050</v>
      </c>
      <c r="CB349" s="270">
        <v>15</v>
      </c>
      <c r="CC349" s="270" t="s">
        <v>1676</v>
      </c>
      <c r="CD349" s="270">
        <v>5730</v>
      </c>
      <c r="CE349" s="270">
        <v>250</v>
      </c>
      <c r="CF349" s="270">
        <v>1185</v>
      </c>
      <c r="CG349" s="270">
        <v>180005</v>
      </c>
      <c r="CH349" s="270" t="s">
        <v>1676</v>
      </c>
      <c r="CI349" s="270">
        <v>27380</v>
      </c>
      <c r="CJ349" s="270">
        <v>11755</v>
      </c>
      <c r="CK349" s="270">
        <v>11630</v>
      </c>
      <c r="CL349" s="270">
        <v>4530</v>
      </c>
      <c r="CM349" s="270">
        <v>12170</v>
      </c>
      <c r="CN349" s="270">
        <v>3805</v>
      </c>
      <c r="CO349" s="270">
        <v>0</v>
      </c>
      <c r="CP349" s="270">
        <v>470</v>
      </c>
      <c r="CQ349" s="270">
        <v>0</v>
      </c>
      <c r="CR349" s="270">
        <v>1550</v>
      </c>
      <c r="CS349" s="270">
        <v>0</v>
      </c>
      <c r="CT349" s="270">
        <v>0</v>
      </c>
      <c r="CU349" s="270"/>
      <c r="CV349" s="270">
        <v>0</v>
      </c>
      <c r="CW349" s="270">
        <v>0</v>
      </c>
      <c r="CX349" s="270">
        <v>10</v>
      </c>
      <c r="CY349" s="270">
        <v>0</v>
      </c>
      <c r="CZ349" s="270">
        <v>0</v>
      </c>
      <c r="DA349" s="270">
        <v>26360</v>
      </c>
      <c r="DB349" s="270">
        <v>3105</v>
      </c>
      <c r="DC349" s="270">
        <v>1435</v>
      </c>
      <c r="DD349" s="270">
        <v>0</v>
      </c>
      <c r="DE349" s="270">
        <v>48135</v>
      </c>
      <c r="DF349" s="270">
        <v>48715</v>
      </c>
      <c r="DG349" s="270">
        <v>6950</v>
      </c>
      <c r="DH349" s="270">
        <v>5415</v>
      </c>
      <c r="DI349" s="270">
        <v>0</v>
      </c>
      <c r="DJ349" s="270">
        <v>1950</v>
      </c>
      <c r="DK349" s="270">
        <v>0</v>
      </c>
      <c r="DL349" s="270">
        <v>0</v>
      </c>
      <c r="DM349" s="270">
        <v>105</v>
      </c>
      <c r="DN349" s="270">
        <v>65</v>
      </c>
      <c r="DO349" s="270">
        <v>490</v>
      </c>
      <c r="DP349" s="270">
        <v>13355</v>
      </c>
      <c r="DQ349" s="270">
        <v>0</v>
      </c>
      <c r="DR349" s="270"/>
      <c r="DS349" s="270">
        <v>0</v>
      </c>
      <c r="DT349" s="270">
        <v>1545</v>
      </c>
      <c r="DU349" s="270">
        <v>13700</v>
      </c>
      <c r="DV349" s="270">
        <v>3215</v>
      </c>
      <c r="DW349" s="270">
        <v>365</v>
      </c>
      <c r="DX349" s="270">
        <v>0</v>
      </c>
      <c r="DY349" s="270">
        <v>6370</v>
      </c>
      <c r="DZ349" s="270" t="s">
        <v>1676</v>
      </c>
      <c r="EA349" s="270">
        <v>130</v>
      </c>
      <c r="EB349" s="270">
        <v>0</v>
      </c>
      <c r="EC349" s="270">
        <v>0</v>
      </c>
      <c r="ED349" s="270">
        <v>1790</v>
      </c>
      <c r="EE349" s="270">
        <v>0</v>
      </c>
      <c r="EF349" s="270">
        <v>0</v>
      </c>
      <c r="EG349" s="270">
        <v>9355</v>
      </c>
      <c r="EH349" s="270">
        <v>0</v>
      </c>
      <c r="EI349" s="270">
        <v>320</v>
      </c>
      <c r="EJ349" s="270">
        <v>0</v>
      </c>
      <c r="EK349" s="270">
        <v>0</v>
      </c>
      <c r="EL349" s="270">
        <v>0</v>
      </c>
      <c r="EM349" s="270" t="s">
        <v>1676</v>
      </c>
      <c r="EN349" s="270">
        <v>0</v>
      </c>
      <c r="EO349" s="270">
        <v>0</v>
      </c>
      <c r="EP349" s="270">
        <v>0</v>
      </c>
      <c r="EQ349" s="270">
        <v>0</v>
      </c>
      <c r="ER349" s="270">
        <v>0</v>
      </c>
      <c r="ES349" s="270">
        <v>0</v>
      </c>
      <c r="ET349" s="270">
        <v>0</v>
      </c>
      <c r="EU349" s="270">
        <v>0</v>
      </c>
      <c r="EV349" s="270">
        <v>0</v>
      </c>
      <c r="EW349" s="270">
        <v>0</v>
      </c>
      <c r="EX349" s="270">
        <v>2835</v>
      </c>
      <c r="EY349" s="270">
        <v>0</v>
      </c>
      <c r="EZ349" s="270">
        <v>0</v>
      </c>
      <c r="FA349" s="270">
        <v>210</v>
      </c>
      <c r="FB349" s="270">
        <v>0</v>
      </c>
      <c r="FC349" s="270">
        <v>0</v>
      </c>
      <c r="FD349" s="270">
        <v>0</v>
      </c>
      <c r="FE349" s="270" t="s">
        <v>1676</v>
      </c>
      <c r="FF349" s="270">
        <v>0</v>
      </c>
      <c r="FG349" s="270"/>
      <c r="FH349" s="270">
        <v>0</v>
      </c>
      <c r="FI349" s="270"/>
      <c r="FJ349" s="270">
        <v>0</v>
      </c>
      <c r="FK349" s="270">
        <v>0</v>
      </c>
      <c r="FL349" s="270">
        <v>0</v>
      </c>
      <c r="FM349" s="270">
        <v>0</v>
      </c>
      <c r="FN349" s="270">
        <v>20</v>
      </c>
      <c r="FO349" s="351">
        <v>149210</v>
      </c>
      <c r="FP349" s="351">
        <v>765</v>
      </c>
      <c r="FQ349" s="351">
        <v>57525</v>
      </c>
      <c r="FR349" s="13"/>
      <c r="FS349" s="270"/>
      <c r="FT349" s="270"/>
      <c r="FU349" s="270"/>
      <c r="FV349" s="270"/>
      <c r="FW349" s="270"/>
      <c r="FX349" s="270"/>
      <c r="FY349" s="270"/>
      <c r="FZ349" s="270"/>
      <c r="GA349" s="270"/>
      <c r="GB349" s="270"/>
      <c r="GC349" s="270"/>
      <c r="GD349" s="270"/>
      <c r="GE349" s="270"/>
      <c r="GF349" s="270"/>
      <c r="GG349" s="270"/>
      <c r="GH349" s="270"/>
      <c r="GI349" s="270"/>
      <c r="GJ349" s="270"/>
      <c r="GK349" s="270"/>
      <c r="GL349" s="270"/>
      <c r="GM349" s="270"/>
      <c r="GN349" s="270"/>
      <c r="GO349" s="270"/>
      <c r="GP349" s="270"/>
      <c r="GQ349" s="270"/>
      <c r="GR349" s="270"/>
      <c r="GS349" s="270"/>
      <c r="GT349" s="270"/>
      <c r="GU349" s="270"/>
      <c r="GV349" s="270"/>
      <c r="GW349" s="270"/>
      <c r="GX349" s="270"/>
      <c r="GY349" s="270"/>
      <c r="GZ349" s="270"/>
      <c r="HA349" s="270"/>
      <c r="HB349" s="270"/>
      <c r="HC349" s="270"/>
      <c r="HD349" s="270"/>
      <c r="HE349" s="270"/>
      <c r="HF349" s="270"/>
      <c r="HG349" s="270"/>
      <c r="HH349" s="270"/>
      <c r="HI349" s="270"/>
      <c r="HJ349" s="270"/>
      <c r="HK349" s="270"/>
      <c r="HL349" s="270"/>
      <c r="HM349" s="270"/>
      <c r="HN349" s="270"/>
      <c r="HO349" s="270"/>
      <c r="HP349" s="270"/>
      <c r="HQ349" s="270"/>
      <c r="HR349" s="270"/>
      <c r="HS349" s="270"/>
      <c r="HT349" s="270"/>
      <c r="HU349" s="270"/>
      <c r="HV349" s="270"/>
      <c r="HW349" s="270"/>
      <c r="HX349" s="270"/>
      <c r="HY349" s="270"/>
      <c r="HZ349" s="270"/>
      <c r="IA349" s="270"/>
      <c r="IB349" s="270"/>
      <c r="IC349" s="270"/>
      <c r="ID349" s="270"/>
      <c r="IE349" s="270"/>
      <c r="IF349" s="270"/>
      <c r="IG349" s="270"/>
      <c r="IH349" s="270"/>
    </row>
    <row r="350" spans="1:242" ht="12.75" customHeight="1" x14ac:dyDescent="0.2">
      <c r="A350" s="374" t="s">
        <v>403</v>
      </c>
      <c r="B350" s="270">
        <v>9145</v>
      </c>
      <c r="C350" s="270">
        <v>9115</v>
      </c>
      <c r="D350" s="270">
        <v>5180</v>
      </c>
      <c r="E350" s="270">
        <v>3935</v>
      </c>
      <c r="F350" s="270">
        <v>1410</v>
      </c>
      <c r="G350" s="270">
        <v>1470</v>
      </c>
      <c r="H350" s="270">
        <v>6220</v>
      </c>
      <c r="I350" s="270">
        <v>3440</v>
      </c>
      <c r="J350" s="270">
        <v>5705</v>
      </c>
      <c r="K350" s="270">
        <v>23065</v>
      </c>
      <c r="L350" s="270">
        <v>14.14548495</v>
      </c>
      <c r="M350" s="270">
        <v>8</v>
      </c>
      <c r="N350" s="270">
        <v>1745</v>
      </c>
      <c r="O350" s="270">
        <v>30</v>
      </c>
      <c r="P350" s="270" t="s">
        <v>1676</v>
      </c>
      <c r="Q350" s="270" t="s">
        <v>1676</v>
      </c>
      <c r="R350" s="270" t="s">
        <v>1676</v>
      </c>
      <c r="S350" s="270">
        <v>0</v>
      </c>
      <c r="T350" s="270" t="s">
        <v>1676</v>
      </c>
      <c r="U350" s="270" t="s">
        <v>1676</v>
      </c>
      <c r="V350" s="270">
        <v>6.7892888500000002</v>
      </c>
      <c r="W350" s="270">
        <v>2</v>
      </c>
      <c r="X350" s="270">
        <v>59.315005480000004</v>
      </c>
      <c r="Y350" s="270">
        <v>0</v>
      </c>
      <c r="Z350" s="270">
        <v>675</v>
      </c>
      <c r="AA350" s="270">
        <v>1095</v>
      </c>
      <c r="AB350" s="270">
        <v>2290</v>
      </c>
      <c r="AC350" s="270">
        <v>3455</v>
      </c>
      <c r="AD350" s="270">
        <v>1585</v>
      </c>
      <c r="AE350" s="270">
        <v>30</v>
      </c>
      <c r="AF350" s="270">
        <v>40</v>
      </c>
      <c r="AG350" s="270">
        <v>0</v>
      </c>
      <c r="AH350" s="270">
        <v>0</v>
      </c>
      <c r="AI350" s="270">
        <v>0</v>
      </c>
      <c r="AJ350" s="270">
        <v>115</v>
      </c>
      <c r="AK350" s="270" t="s">
        <v>1676</v>
      </c>
      <c r="AL350" s="270">
        <v>10</v>
      </c>
      <c r="AM350" s="270" t="s">
        <v>1676</v>
      </c>
      <c r="AN350" s="270" t="s">
        <v>1676</v>
      </c>
      <c r="AO350" s="270">
        <v>0</v>
      </c>
      <c r="AP350" s="270">
        <v>510</v>
      </c>
      <c r="AQ350" s="270">
        <v>20</v>
      </c>
      <c r="AR350" s="270">
        <v>0</v>
      </c>
      <c r="AS350" s="270">
        <v>185</v>
      </c>
      <c r="AT350" s="270">
        <v>95</v>
      </c>
      <c r="AU350" s="270">
        <v>0</v>
      </c>
      <c r="AV350" s="270">
        <v>45</v>
      </c>
      <c r="AW350" s="270">
        <v>90</v>
      </c>
      <c r="AX350" s="270">
        <v>195</v>
      </c>
      <c r="AY350" s="270">
        <v>0</v>
      </c>
      <c r="AZ350" s="270">
        <v>425</v>
      </c>
      <c r="BA350" s="270">
        <v>6380</v>
      </c>
      <c r="BB350" s="270">
        <v>1020</v>
      </c>
      <c r="BC350" s="270">
        <v>295</v>
      </c>
      <c r="BD350" s="270">
        <v>5550</v>
      </c>
      <c r="BE350" s="270">
        <v>1315</v>
      </c>
      <c r="BF350" s="270">
        <v>155</v>
      </c>
      <c r="BG350" s="270" t="s">
        <v>1676</v>
      </c>
      <c r="BH350" s="270">
        <v>260</v>
      </c>
      <c r="BI350" s="270">
        <v>15</v>
      </c>
      <c r="BJ350" s="270">
        <v>0</v>
      </c>
      <c r="BK350" s="270">
        <v>35</v>
      </c>
      <c r="BL350" s="270">
        <v>100</v>
      </c>
      <c r="BM350" s="270">
        <v>200</v>
      </c>
      <c r="BN350" s="270">
        <v>25</v>
      </c>
      <c r="BO350" s="270">
        <v>20</v>
      </c>
      <c r="BP350" s="270">
        <v>75</v>
      </c>
      <c r="BQ350" s="270">
        <v>0</v>
      </c>
      <c r="BR350" s="270">
        <v>0</v>
      </c>
      <c r="BS350" s="270">
        <v>0</v>
      </c>
      <c r="BT350" s="270">
        <v>210</v>
      </c>
      <c r="BU350" s="270">
        <v>195</v>
      </c>
      <c r="BV350" s="270" t="s">
        <v>1676</v>
      </c>
      <c r="BW350" s="270">
        <v>655</v>
      </c>
      <c r="BX350" s="270" t="s">
        <v>1676</v>
      </c>
      <c r="BY350" s="270">
        <v>55</v>
      </c>
      <c r="BZ350" s="270">
        <v>0</v>
      </c>
      <c r="CA350" s="270" t="s">
        <v>1676</v>
      </c>
      <c r="CB350" s="270" t="s">
        <v>1676</v>
      </c>
      <c r="CC350" s="270">
        <v>0</v>
      </c>
      <c r="CD350" s="270">
        <v>1485</v>
      </c>
      <c r="CE350" s="270" t="s">
        <v>1676</v>
      </c>
      <c r="CF350" s="270">
        <v>45</v>
      </c>
      <c r="CG350" s="270">
        <v>7515</v>
      </c>
      <c r="CH350" s="270">
        <v>0</v>
      </c>
      <c r="CI350" s="270">
        <v>0</v>
      </c>
      <c r="CJ350" s="270">
        <v>0</v>
      </c>
      <c r="CK350" s="270">
        <v>0</v>
      </c>
      <c r="CL350" s="270">
        <v>0</v>
      </c>
      <c r="CM350" s="270">
        <v>0</v>
      </c>
      <c r="CN350" s="270">
        <v>0</v>
      </c>
      <c r="CO350" s="270">
        <v>0</v>
      </c>
      <c r="CP350" s="270">
        <v>0</v>
      </c>
      <c r="CQ350" s="270">
        <v>0</v>
      </c>
      <c r="CR350" s="270">
        <v>0</v>
      </c>
      <c r="CS350" s="270">
        <v>0</v>
      </c>
      <c r="CT350" s="270">
        <v>0</v>
      </c>
      <c r="CU350" s="270"/>
      <c r="CV350" s="270">
        <v>0</v>
      </c>
      <c r="CW350" s="270">
        <v>0</v>
      </c>
      <c r="CX350" s="270">
        <v>0</v>
      </c>
      <c r="CY350" s="270">
        <v>0</v>
      </c>
      <c r="CZ350" s="270">
        <v>0</v>
      </c>
      <c r="DA350" s="270">
        <v>0</v>
      </c>
      <c r="DB350" s="270">
        <v>0</v>
      </c>
      <c r="DC350" s="270">
        <v>0</v>
      </c>
      <c r="DD350" s="270">
        <v>0</v>
      </c>
      <c r="DE350" s="270">
        <v>0</v>
      </c>
      <c r="DF350" s="270">
        <v>0</v>
      </c>
      <c r="DG350" s="270">
        <v>0</v>
      </c>
      <c r="DH350" s="270">
        <v>4755</v>
      </c>
      <c r="DI350" s="270">
        <v>0</v>
      </c>
      <c r="DJ350" s="270">
        <v>0</v>
      </c>
      <c r="DK350" s="270">
        <v>0</v>
      </c>
      <c r="DL350" s="270">
        <v>0</v>
      </c>
      <c r="DM350" s="270">
        <v>0</v>
      </c>
      <c r="DN350" s="270">
        <v>0</v>
      </c>
      <c r="DO350" s="270" t="s">
        <v>1676</v>
      </c>
      <c r="DP350" s="270">
        <v>0</v>
      </c>
      <c r="DQ350" s="270">
        <v>0</v>
      </c>
      <c r="DR350" s="270"/>
      <c r="DS350" s="270">
        <v>0</v>
      </c>
      <c r="DT350" s="270">
        <v>0</v>
      </c>
      <c r="DU350" s="270">
        <v>0</v>
      </c>
      <c r="DV350" s="270">
        <v>0</v>
      </c>
      <c r="DW350" s="270">
        <v>0</v>
      </c>
      <c r="DX350" s="270">
        <v>0</v>
      </c>
      <c r="DY350" s="270">
        <v>0</v>
      </c>
      <c r="DZ350" s="270">
        <v>1880</v>
      </c>
      <c r="EA350" s="270">
        <v>0</v>
      </c>
      <c r="EB350" s="270">
        <v>0</v>
      </c>
      <c r="EC350" s="270">
        <v>0</v>
      </c>
      <c r="ED350" s="270">
        <v>0</v>
      </c>
      <c r="EE350" s="270">
        <v>0</v>
      </c>
      <c r="EF350" s="270">
        <v>0</v>
      </c>
      <c r="EG350" s="270">
        <v>0</v>
      </c>
      <c r="EH350" s="270">
        <v>0</v>
      </c>
      <c r="EI350" s="270">
        <v>0</v>
      </c>
      <c r="EJ350" s="270">
        <v>0</v>
      </c>
      <c r="EK350" s="270">
        <v>0</v>
      </c>
      <c r="EL350" s="270">
        <v>0</v>
      </c>
      <c r="EM350" s="270">
        <v>0</v>
      </c>
      <c r="EN350" s="270">
        <v>0</v>
      </c>
      <c r="EO350" s="270">
        <v>0</v>
      </c>
      <c r="EP350" s="270">
        <v>0</v>
      </c>
      <c r="EQ350" s="270">
        <v>0</v>
      </c>
      <c r="ER350" s="270">
        <v>0</v>
      </c>
      <c r="ES350" s="270">
        <v>0</v>
      </c>
      <c r="ET350" s="270">
        <v>0</v>
      </c>
      <c r="EU350" s="270">
        <v>0</v>
      </c>
      <c r="EV350" s="270">
        <v>0</v>
      </c>
      <c r="EW350" s="270">
        <v>2505</v>
      </c>
      <c r="EX350" s="270">
        <v>0</v>
      </c>
      <c r="EY350" s="270">
        <v>0</v>
      </c>
      <c r="EZ350" s="270">
        <v>0</v>
      </c>
      <c r="FA350" s="270">
        <v>0</v>
      </c>
      <c r="FB350" s="270">
        <v>0</v>
      </c>
      <c r="FC350" s="270">
        <v>0</v>
      </c>
      <c r="FD350" s="270">
        <v>0</v>
      </c>
      <c r="FE350" s="270">
        <v>0</v>
      </c>
      <c r="FF350" s="270">
        <v>0</v>
      </c>
      <c r="FG350" s="270"/>
      <c r="FH350" s="270">
        <v>0</v>
      </c>
      <c r="FI350" s="270"/>
      <c r="FJ350" s="270">
        <v>0</v>
      </c>
      <c r="FK350" s="270">
        <v>0</v>
      </c>
      <c r="FL350" s="270">
        <v>0</v>
      </c>
      <c r="FM350" s="270">
        <v>0</v>
      </c>
      <c r="FN350" s="270">
        <v>0</v>
      </c>
      <c r="FO350" s="351">
        <v>8125</v>
      </c>
      <c r="FP350" s="351">
        <v>10</v>
      </c>
      <c r="FQ350" s="351">
        <v>1795</v>
      </c>
      <c r="FR350" s="13"/>
      <c r="FS350" s="270"/>
      <c r="FT350" s="270"/>
      <c r="FU350" s="270"/>
      <c r="FV350" s="270"/>
      <c r="FW350" s="270"/>
      <c r="FX350" s="270"/>
      <c r="FY350" s="270"/>
      <c r="FZ350" s="270"/>
      <c r="GA350" s="270"/>
      <c r="GB350" s="270"/>
      <c r="GC350" s="270"/>
      <c r="GD350" s="270"/>
      <c r="GE350" s="270"/>
      <c r="GF350" s="270"/>
      <c r="GG350" s="270"/>
      <c r="GH350" s="270"/>
      <c r="GI350" s="270"/>
      <c r="GJ350" s="270"/>
      <c r="GK350" s="270"/>
      <c r="GL350" s="270"/>
      <c r="GM350" s="270"/>
      <c r="GN350" s="270"/>
      <c r="GO350" s="270"/>
      <c r="GP350" s="270"/>
      <c r="GQ350" s="270"/>
      <c r="GR350" s="270"/>
      <c r="GS350" s="270"/>
      <c r="GT350" s="270"/>
      <c r="GU350" s="270"/>
      <c r="GV350" s="270"/>
      <c r="GW350" s="270"/>
      <c r="GX350" s="270"/>
      <c r="GY350" s="270"/>
      <c r="GZ350" s="270"/>
      <c r="HA350" s="270"/>
      <c r="HB350" s="270"/>
      <c r="HC350" s="270"/>
      <c r="HD350" s="270"/>
      <c r="HE350" s="270"/>
      <c r="HF350" s="270"/>
      <c r="HG350" s="270"/>
      <c r="HH350" s="270"/>
      <c r="HI350" s="270"/>
      <c r="HJ350" s="270"/>
      <c r="HK350" s="270"/>
      <c r="HL350" s="270"/>
      <c r="HM350" s="270"/>
      <c r="HN350" s="270"/>
      <c r="HO350" s="270"/>
      <c r="HP350" s="270"/>
      <c r="HQ350" s="270"/>
      <c r="HR350" s="270"/>
      <c r="HS350" s="270"/>
      <c r="HT350" s="270"/>
      <c r="HU350" s="270"/>
      <c r="HV350" s="270"/>
      <c r="HW350" s="270"/>
      <c r="HX350" s="270"/>
      <c r="HY350" s="270"/>
      <c r="HZ350" s="270"/>
      <c r="IA350" s="270"/>
      <c r="IB350" s="270"/>
      <c r="IC350" s="270"/>
      <c r="ID350" s="270"/>
      <c r="IE350" s="270"/>
      <c r="IF350" s="270"/>
      <c r="IG350" s="270"/>
      <c r="IH350" s="270"/>
    </row>
    <row r="351" spans="1:242" ht="12.75" customHeight="1" x14ac:dyDescent="0.2">
      <c r="A351" s="374" t="s">
        <v>404</v>
      </c>
      <c r="B351" s="270">
        <v>41275</v>
      </c>
      <c r="C351" s="270">
        <v>41150</v>
      </c>
      <c r="D351" s="270">
        <v>4145</v>
      </c>
      <c r="E351" s="270">
        <v>37000</v>
      </c>
      <c r="F351" s="270">
        <v>1395</v>
      </c>
      <c r="G351" s="270">
        <v>1625</v>
      </c>
      <c r="H351" s="270">
        <v>7895</v>
      </c>
      <c r="I351" s="270">
        <v>33315</v>
      </c>
      <c r="J351" s="270">
        <v>7960</v>
      </c>
      <c r="K351" s="270">
        <v>47315</v>
      </c>
      <c r="L351" s="270">
        <v>29.663533099999999</v>
      </c>
      <c r="M351" s="270">
        <v>17</v>
      </c>
      <c r="N351" s="270">
        <v>5150</v>
      </c>
      <c r="O351" s="270">
        <v>1390</v>
      </c>
      <c r="P351" s="270">
        <v>535</v>
      </c>
      <c r="Q351" s="270">
        <v>525</v>
      </c>
      <c r="R351" s="270">
        <v>55</v>
      </c>
      <c r="S351" s="270" t="s">
        <v>1676</v>
      </c>
      <c r="T351" s="270">
        <v>0</v>
      </c>
      <c r="U351" s="270" t="s">
        <v>1676</v>
      </c>
      <c r="V351" s="270">
        <v>1.421082655</v>
      </c>
      <c r="W351" s="270">
        <v>1</v>
      </c>
      <c r="X351" s="270">
        <v>25.724652200000001</v>
      </c>
      <c r="Y351" s="270">
        <v>7945</v>
      </c>
      <c r="Z351" s="270">
        <v>13685</v>
      </c>
      <c r="AA351" s="270">
        <v>13640</v>
      </c>
      <c r="AB351" s="270">
        <v>1805</v>
      </c>
      <c r="AC351" s="270">
        <v>920</v>
      </c>
      <c r="AD351" s="270">
        <v>335</v>
      </c>
      <c r="AE351" s="270">
        <v>10</v>
      </c>
      <c r="AF351" s="270">
        <v>75</v>
      </c>
      <c r="AG351" s="270">
        <v>0</v>
      </c>
      <c r="AH351" s="270">
        <v>20</v>
      </c>
      <c r="AI351" s="270">
        <v>0</v>
      </c>
      <c r="AJ351" s="270">
        <v>670</v>
      </c>
      <c r="AK351" s="270" t="s">
        <v>1676</v>
      </c>
      <c r="AL351" s="270" t="s">
        <v>1676</v>
      </c>
      <c r="AM351" s="270">
        <v>15</v>
      </c>
      <c r="AN351" s="270">
        <v>0</v>
      </c>
      <c r="AO351" s="270">
        <v>0</v>
      </c>
      <c r="AP351" s="270">
        <v>35</v>
      </c>
      <c r="AQ351" s="270">
        <v>460</v>
      </c>
      <c r="AR351" s="270">
        <v>35</v>
      </c>
      <c r="AS351" s="270">
        <v>465</v>
      </c>
      <c r="AT351" s="270">
        <v>8110</v>
      </c>
      <c r="AU351" s="270">
        <v>8585</v>
      </c>
      <c r="AV351" s="270">
        <v>380</v>
      </c>
      <c r="AW351" s="270">
        <v>560</v>
      </c>
      <c r="AX351" s="270">
        <v>50</v>
      </c>
      <c r="AY351" s="270">
        <v>0</v>
      </c>
      <c r="AZ351" s="270">
        <v>0</v>
      </c>
      <c r="BA351" s="270">
        <v>310</v>
      </c>
      <c r="BB351" s="270">
        <v>21500</v>
      </c>
      <c r="BC351" s="270">
        <v>35</v>
      </c>
      <c r="BD351" s="270">
        <v>1410</v>
      </c>
      <c r="BE351" s="270">
        <v>35</v>
      </c>
      <c r="BF351" s="270">
        <v>10</v>
      </c>
      <c r="BG351" s="270" t="s">
        <v>1676</v>
      </c>
      <c r="BH351" s="270">
        <v>10</v>
      </c>
      <c r="BI351" s="270">
        <v>25</v>
      </c>
      <c r="BJ351" s="270">
        <v>0</v>
      </c>
      <c r="BK351" s="270">
        <v>15</v>
      </c>
      <c r="BL351" s="270">
        <v>20</v>
      </c>
      <c r="BM351" s="270">
        <v>60</v>
      </c>
      <c r="BN351" s="270">
        <v>25</v>
      </c>
      <c r="BO351" s="270">
        <v>40</v>
      </c>
      <c r="BP351" s="270">
        <v>4945</v>
      </c>
      <c r="BQ351" s="270">
        <v>23340</v>
      </c>
      <c r="BR351" s="270">
        <v>1930</v>
      </c>
      <c r="BS351" s="270">
        <v>420</v>
      </c>
      <c r="BT351" s="270">
        <v>680</v>
      </c>
      <c r="BU351" s="270">
        <v>135</v>
      </c>
      <c r="BV351" s="270">
        <v>0</v>
      </c>
      <c r="BW351" s="270">
        <v>8005</v>
      </c>
      <c r="BX351" s="270" t="s">
        <v>1676</v>
      </c>
      <c r="BY351" s="270">
        <v>65</v>
      </c>
      <c r="BZ351" s="270" t="s">
        <v>1676</v>
      </c>
      <c r="CA351" s="270" t="s">
        <v>1676</v>
      </c>
      <c r="CB351" s="270">
        <v>0</v>
      </c>
      <c r="CC351" s="270">
        <v>0</v>
      </c>
      <c r="CD351" s="270">
        <v>405</v>
      </c>
      <c r="CE351" s="270">
        <v>15</v>
      </c>
      <c r="CF351" s="270">
        <v>10</v>
      </c>
      <c r="CG351" s="270">
        <v>40640</v>
      </c>
      <c r="CH351" s="270">
        <v>0</v>
      </c>
      <c r="CI351" s="270">
        <v>0</v>
      </c>
      <c r="CJ351" s="270">
        <v>0</v>
      </c>
      <c r="CK351" s="270">
        <v>0</v>
      </c>
      <c r="CL351" s="270">
        <v>0</v>
      </c>
      <c r="CM351" s="270">
        <v>0</v>
      </c>
      <c r="CN351" s="270">
        <v>0</v>
      </c>
      <c r="CO351" s="270">
        <v>0</v>
      </c>
      <c r="CP351" s="270">
        <v>0</v>
      </c>
      <c r="CQ351" s="270">
        <v>0</v>
      </c>
      <c r="CR351" s="270">
        <v>0</v>
      </c>
      <c r="CS351" s="270">
        <v>0</v>
      </c>
      <c r="CT351" s="270">
        <v>0</v>
      </c>
      <c r="CU351" s="270"/>
      <c r="CV351" s="270">
        <v>0</v>
      </c>
      <c r="CW351" s="270">
        <v>0</v>
      </c>
      <c r="CX351" s="270">
        <v>0</v>
      </c>
      <c r="CY351" s="270">
        <v>0</v>
      </c>
      <c r="CZ351" s="270">
        <v>0</v>
      </c>
      <c r="DA351" s="270">
        <v>0</v>
      </c>
      <c r="DB351" s="270">
        <v>0</v>
      </c>
      <c r="DC351" s="270">
        <v>0</v>
      </c>
      <c r="DD351" s="270">
        <v>0</v>
      </c>
      <c r="DE351" s="270">
        <v>0</v>
      </c>
      <c r="DF351" s="270">
        <v>0</v>
      </c>
      <c r="DG351" s="270">
        <v>0</v>
      </c>
      <c r="DH351" s="270">
        <v>0</v>
      </c>
      <c r="DI351" s="270">
        <v>0</v>
      </c>
      <c r="DJ351" s="270">
        <v>0</v>
      </c>
      <c r="DK351" s="270">
        <v>0</v>
      </c>
      <c r="DL351" s="270">
        <v>0</v>
      </c>
      <c r="DM351" s="270">
        <v>0</v>
      </c>
      <c r="DN351" s="270">
        <v>0</v>
      </c>
      <c r="DO351" s="270">
        <v>0</v>
      </c>
      <c r="DP351" s="270">
        <v>0</v>
      </c>
      <c r="DQ351" s="270">
        <v>0</v>
      </c>
      <c r="DR351" s="270"/>
      <c r="DS351" s="270">
        <v>0</v>
      </c>
      <c r="DT351" s="270">
        <v>0</v>
      </c>
      <c r="DU351" s="270">
        <v>0</v>
      </c>
      <c r="DV351" s="270">
        <v>0</v>
      </c>
      <c r="DW351" s="270">
        <v>0</v>
      </c>
      <c r="DX351" s="270">
        <v>0</v>
      </c>
      <c r="DY351" s="270">
        <v>0</v>
      </c>
      <c r="DZ351" s="270">
        <v>0</v>
      </c>
      <c r="EA351" s="270">
        <v>0</v>
      </c>
      <c r="EB351" s="270">
        <v>0</v>
      </c>
      <c r="EC351" s="270">
        <v>0</v>
      </c>
      <c r="ED351" s="270">
        <v>0</v>
      </c>
      <c r="EE351" s="270">
        <v>7920</v>
      </c>
      <c r="EF351" s="270">
        <v>0</v>
      </c>
      <c r="EG351" s="270">
        <v>0</v>
      </c>
      <c r="EH351" s="270">
        <v>0</v>
      </c>
      <c r="EI351" s="270">
        <v>0</v>
      </c>
      <c r="EJ351" s="270">
        <v>0</v>
      </c>
      <c r="EK351" s="270">
        <v>0</v>
      </c>
      <c r="EL351" s="270">
        <v>22205</v>
      </c>
      <c r="EM351" s="270">
        <v>11150</v>
      </c>
      <c r="EN351" s="270">
        <v>0</v>
      </c>
      <c r="EO351" s="270">
        <v>0</v>
      </c>
      <c r="EP351" s="270">
        <v>0</v>
      </c>
      <c r="EQ351" s="270">
        <v>0</v>
      </c>
      <c r="ER351" s="270">
        <v>0</v>
      </c>
      <c r="ES351" s="270">
        <v>0</v>
      </c>
      <c r="ET351" s="270">
        <v>0</v>
      </c>
      <c r="EU351" s="270">
        <v>0</v>
      </c>
      <c r="EV351" s="270">
        <v>0</v>
      </c>
      <c r="EW351" s="270">
        <v>0</v>
      </c>
      <c r="EX351" s="270">
        <v>0</v>
      </c>
      <c r="EY351" s="270">
        <v>0</v>
      </c>
      <c r="EZ351" s="270">
        <v>0</v>
      </c>
      <c r="FA351" s="270">
        <v>0</v>
      </c>
      <c r="FB351" s="270">
        <v>0</v>
      </c>
      <c r="FC351" s="270">
        <v>0</v>
      </c>
      <c r="FD351" s="270">
        <v>0</v>
      </c>
      <c r="FE351" s="270">
        <v>0</v>
      </c>
      <c r="FF351" s="270">
        <v>0</v>
      </c>
      <c r="FG351" s="270"/>
      <c r="FH351" s="270">
        <v>0</v>
      </c>
      <c r="FI351" s="270"/>
      <c r="FJ351" s="270">
        <v>0</v>
      </c>
      <c r="FK351" s="270">
        <v>0</v>
      </c>
      <c r="FL351" s="270">
        <v>0</v>
      </c>
      <c r="FM351" s="270">
        <v>0</v>
      </c>
      <c r="FN351" s="270">
        <v>0</v>
      </c>
      <c r="FO351" s="351">
        <v>19775</v>
      </c>
      <c r="FP351" s="351">
        <v>30235</v>
      </c>
      <c r="FQ351" s="351">
        <v>7660</v>
      </c>
      <c r="FR351" s="13"/>
      <c r="FS351" s="270"/>
      <c r="FT351" s="270"/>
      <c r="FU351" s="270"/>
      <c r="FV351" s="270"/>
      <c r="FW351" s="270"/>
      <c r="FX351" s="270"/>
      <c r="FY351" s="270"/>
      <c r="FZ351" s="270"/>
      <c r="GA351" s="270"/>
      <c r="GB351" s="270"/>
      <c r="GC351" s="270"/>
      <c r="GD351" s="270"/>
      <c r="GE351" s="270"/>
      <c r="GF351" s="270"/>
      <c r="GG351" s="270"/>
      <c r="GH351" s="270"/>
      <c r="GI351" s="270"/>
      <c r="GJ351" s="270"/>
      <c r="GK351" s="270"/>
      <c r="GL351" s="270"/>
      <c r="GM351" s="270"/>
      <c r="GN351" s="270"/>
      <c r="GO351" s="270"/>
      <c r="GP351" s="270"/>
      <c r="GQ351" s="270"/>
      <c r="GR351" s="270"/>
      <c r="GS351" s="270"/>
      <c r="GT351" s="270"/>
      <c r="GU351" s="270"/>
      <c r="GV351" s="270"/>
      <c r="GW351" s="270"/>
      <c r="GX351" s="270"/>
      <c r="GY351" s="270"/>
      <c r="GZ351" s="270"/>
      <c r="HA351" s="270"/>
      <c r="HB351" s="270"/>
      <c r="HC351" s="270"/>
      <c r="HD351" s="270"/>
      <c r="HE351" s="270"/>
      <c r="HF351" s="270"/>
      <c r="HG351" s="270"/>
      <c r="HH351" s="270"/>
      <c r="HI351" s="270"/>
      <c r="HJ351" s="270"/>
      <c r="HK351" s="270"/>
      <c r="HL351" s="270"/>
      <c r="HM351" s="270"/>
      <c r="HN351" s="270"/>
      <c r="HO351" s="270"/>
      <c r="HP351" s="270"/>
      <c r="HQ351" s="270"/>
      <c r="HR351" s="270"/>
      <c r="HS351" s="270"/>
      <c r="HT351" s="270"/>
      <c r="HU351" s="270"/>
      <c r="HV351" s="270"/>
      <c r="HW351" s="270"/>
      <c r="HX351" s="270"/>
      <c r="HY351" s="270"/>
      <c r="HZ351" s="270"/>
      <c r="IA351" s="270"/>
      <c r="IB351" s="270"/>
      <c r="IC351" s="270"/>
      <c r="ID351" s="270"/>
      <c r="IE351" s="270"/>
      <c r="IF351" s="270"/>
      <c r="IG351" s="270"/>
      <c r="IH351" s="270"/>
    </row>
    <row r="352" spans="1:242" ht="12.75" customHeight="1" x14ac:dyDescent="0.2">
      <c r="A352" s="374" t="s">
        <v>405</v>
      </c>
      <c r="B352" s="270">
        <v>12110</v>
      </c>
      <c r="C352" s="270">
        <v>11265</v>
      </c>
      <c r="D352" s="270">
        <v>4880</v>
      </c>
      <c r="E352" s="270">
        <v>6380</v>
      </c>
      <c r="F352" s="270">
        <v>1975</v>
      </c>
      <c r="G352" s="270">
        <v>3850</v>
      </c>
      <c r="H352" s="270">
        <v>5415</v>
      </c>
      <c r="I352" s="270">
        <v>6045</v>
      </c>
      <c r="J352" s="270">
        <v>6065</v>
      </c>
      <c r="K352" s="270">
        <v>56945</v>
      </c>
      <c r="L352" s="270">
        <v>53.812440369999997</v>
      </c>
      <c r="M352" s="270">
        <v>40</v>
      </c>
      <c r="N352" s="270">
        <v>2035</v>
      </c>
      <c r="O352" s="270">
        <v>1450</v>
      </c>
      <c r="P352" s="270">
        <v>795</v>
      </c>
      <c r="Q352" s="270">
        <v>850</v>
      </c>
      <c r="R352" s="270">
        <v>85</v>
      </c>
      <c r="S352" s="270">
        <v>15</v>
      </c>
      <c r="T352" s="270">
        <v>15</v>
      </c>
      <c r="U352" s="270">
        <v>0</v>
      </c>
      <c r="V352" s="270">
        <v>10.87311463</v>
      </c>
      <c r="W352" s="270">
        <v>3</v>
      </c>
      <c r="X352" s="270">
        <v>52.421026529999999</v>
      </c>
      <c r="Y352" s="270">
        <v>0</v>
      </c>
      <c r="Z352" s="270">
        <v>1145</v>
      </c>
      <c r="AA352" s="270">
        <v>2680</v>
      </c>
      <c r="AB352" s="270">
        <v>4125</v>
      </c>
      <c r="AC352" s="270">
        <v>3100</v>
      </c>
      <c r="AD352" s="270">
        <v>1025</v>
      </c>
      <c r="AE352" s="270">
        <v>25</v>
      </c>
      <c r="AF352" s="270">
        <v>4355</v>
      </c>
      <c r="AG352" s="270">
        <v>45</v>
      </c>
      <c r="AH352" s="270" t="s">
        <v>1676</v>
      </c>
      <c r="AI352" s="270" t="s">
        <v>1676</v>
      </c>
      <c r="AJ352" s="270">
        <v>120</v>
      </c>
      <c r="AK352" s="270">
        <v>0</v>
      </c>
      <c r="AL352" s="270">
        <v>0</v>
      </c>
      <c r="AM352" s="270">
        <v>0</v>
      </c>
      <c r="AN352" s="270">
        <v>0</v>
      </c>
      <c r="AO352" s="270">
        <v>0</v>
      </c>
      <c r="AP352" s="270">
        <v>815</v>
      </c>
      <c r="AQ352" s="270">
        <v>40</v>
      </c>
      <c r="AR352" s="270">
        <v>0</v>
      </c>
      <c r="AS352" s="270">
        <v>0</v>
      </c>
      <c r="AT352" s="270">
        <v>0</v>
      </c>
      <c r="AU352" s="270">
        <v>0</v>
      </c>
      <c r="AV352" s="270">
        <v>70</v>
      </c>
      <c r="AW352" s="270">
        <v>50</v>
      </c>
      <c r="AX352" s="270">
        <v>800</v>
      </c>
      <c r="AY352" s="270">
        <v>2010</v>
      </c>
      <c r="AZ352" s="270">
        <v>70</v>
      </c>
      <c r="BA352" s="270">
        <v>2305</v>
      </c>
      <c r="BB352" s="270">
        <v>1425</v>
      </c>
      <c r="BC352" s="270">
        <v>10</v>
      </c>
      <c r="BD352" s="270">
        <v>700</v>
      </c>
      <c r="BE352" s="270">
        <v>10</v>
      </c>
      <c r="BF352" s="270">
        <v>15</v>
      </c>
      <c r="BG352" s="270">
        <v>55</v>
      </c>
      <c r="BH352" s="270">
        <v>4575</v>
      </c>
      <c r="BI352" s="270">
        <v>55</v>
      </c>
      <c r="BJ352" s="270" t="s">
        <v>1676</v>
      </c>
      <c r="BK352" s="270">
        <v>785</v>
      </c>
      <c r="BL352" s="270" t="s">
        <v>1676</v>
      </c>
      <c r="BM352" s="270" t="s">
        <v>1676</v>
      </c>
      <c r="BN352" s="270" t="s">
        <v>1676</v>
      </c>
      <c r="BO352" s="270">
        <v>3485</v>
      </c>
      <c r="BP352" s="270">
        <v>30</v>
      </c>
      <c r="BQ352" s="270" t="s">
        <v>1676</v>
      </c>
      <c r="BR352" s="270">
        <v>0</v>
      </c>
      <c r="BS352" s="270">
        <v>145</v>
      </c>
      <c r="BT352" s="270">
        <v>630</v>
      </c>
      <c r="BU352" s="270">
        <v>635</v>
      </c>
      <c r="BV352" s="270">
        <v>0</v>
      </c>
      <c r="BW352" s="270">
        <v>110</v>
      </c>
      <c r="BX352" s="270">
        <v>45</v>
      </c>
      <c r="BY352" s="270">
        <v>265</v>
      </c>
      <c r="BZ352" s="270" t="s">
        <v>1676</v>
      </c>
      <c r="CA352" s="270">
        <v>15</v>
      </c>
      <c r="CB352" s="270" t="s">
        <v>1676</v>
      </c>
      <c r="CC352" s="270">
        <v>0</v>
      </c>
      <c r="CD352" s="270">
        <v>775</v>
      </c>
      <c r="CE352" s="270">
        <v>95</v>
      </c>
      <c r="CF352" s="270">
        <v>55</v>
      </c>
      <c r="CG352" s="270">
        <v>10010</v>
      </c>
      <c r="CH352" s="270">
        <v>0</v>
      </c>
      <c r="CI352" s="270">
        <v>0</v>
      </c>
      <c r="CJ352" s="270">
        <v>0</v>
      </c>
      <c r="CK352" s="270">
        <v>0</v>
      </c>
      <c r="CL352" s="270">
        <v>0</v>
      </c>
      <c r="CM352" s="270">
        <v>0</v>
      </c>
      <c r="CN352" s="270">
        <v>0</v>
      </c>
      <c r="CO352" s="270">
        <v>0</v>
      </c>
      <c r="CP352" s="270">
        <v>0</v>
      </c>
      <c r="CQ352" s="270">
        <v>0</v>
      </c>
      <c r="CR352" s="270">
        <v>0</v>
      </c>
      <c r="CS352" s="270">
        <v>0</v>
      </c>
      <c r="CT352" s="270">
        <v>0</v>
      </c>
      <c r="CU352" s="270"/>
      <c r="CV352" s="270">
        <v>0</v>
      </c>
      <c r="CW352" s="270">
        <v>6230</v>
      </c>
      <c r="CX352" s="270">
        <v>0</v>
      </c>
      <c r="CY352" s="270">
        <v>0</v>
      </c>
      <c r="CZ352" s="270">
        <v>0</v>
      </c>
      <c r="DA352" s="270">
        <v>0</v>
      </c>
      <c r="DB352" s="270">
        <v>1800</v>
      </c>
      <c r="DC352" s="270">
        <v>0</v>
      </c>
      <c r="DD352" s="270">
        <v>0</v>
      </c>
      <c r="DE352" s="270">
        <v>0</v>
      </c>
      <c r="DF352" s="270">
        <v>0</v>
      </c>
      <c r="DG352" s="270">
        <v>0</v>
      </c>
      <c r="DH352" s="270">
        <v>0</v>
      </c>
      <c r="DI352" s="270">
        <v>0</v>
      </c>
      <c r="DJ352" s="270">
        <v>0</v>
      </c>
      <c r="DK352" s="270">
        <v>0</v>
      </c>
      <c r="DL352" s="270">
        <v>0</v>
      </c>
      <c r="DM352" s="270">
        <v>0</v>
      </c>
      <c r="DN352" s="270">
        <v>170</v>
      </c>
      <c r="DO352" s="270">
        <v>0</v>
      </c>
      <c r="DP352" s="270">
        <v>0</v>
      </c>
      <c r="DQ352" s="270">
        <v>0</v>
      </c>
      <c r="DR352" s="270"/>
      <c r="DS352" s="270">
        <v>0</v>
      </c>
      <c r="DT352" s="270">
        <v>0</v>
      </c>
      <c r="DU352" s="270">
        <v>0</v>
      </c>
      <c r="DV352" s="270">
        <v>0</v>
      </c>
      <c r="DW352" s="270">
        <v>0</v>
      </c>
      <c r="DX352" s="270">
        <v>0</v>
      </c>
      <c r="DY352" s="270">
        <v>0</v>
      </c>
      <c r="DZ352" s="270" t="s">
        <v>1676</v>
      </c>
      <c r="EA352" s="270">
        <v>0</v>
      </c>
      <c r="EB352" s="270">
        <v>3910</v>
      </c>
      <c r="EC352" s="270">
        <v>0</v>
      </c>
      <c r="ED352" s="270">
        <v>0</v>
      </c>
      <c r="EE352" s="270">
        <v>0</v>
      </c>
      <c r="EF352" s="270">
        <v>0</v>
      </c>
      <c r="EG352" s="270">
        <v>0</v>
      </c>
      <c r="EH352" s="270">
        <v>0</v>
      </c>
      <c r="EI352" s="270">
        <v>0</v>
      </c>
      <c r="EJ352" s="270">
        <v>0</v>
      </c>
      <c r="EK352" s="270">
        <v>0</v>
      </c>
      <c r="EL352" s="270">
        <v>0</v>
      </c>
      <c r="EM352" s="270">
        <v>0</v>
      </c>
      <c r="EN352" s="270">
        <v>0</v>
      </c>
      <c r="EO352" s="270">
        <v>0</v>
      </c>
      <c r="EP352" s="270">
        <v>0</v>
      </c>
      <c r="EQ352" s="270">
        <v>0</v>
      </c>
      <c r="ER352" s="270">
        <v>0</v>
      </c>
      <c r="ES352" s="270">
        <v>0</v>
      </c>
      <c r="ET352" s="270">
        <v>0</v>
      </c>
      <c r="EU352" s="270">
        <v>0</v>
      </c>
      <c r="EV352" s="270">
        <v>0</v>
      </c>
      <c r="EW352" s="270">
        <v>0</v>
      </c>
      <c r="EX352" s="270">
        <v>0</v>
      </c>
      <c r="EY352" s="270">
        <v>0</v>
      </c>
      <c r="EZ352" s="270">
        <v>0</v>
      </c>
      <c r="FA352" s="270">
        <v>0</v>
      </c>
      <c r="FB352" s="270">
        <v>0</v>
      </c>
      <c r="FC352" s="270">
        <v>0</v>
      </c>
      <c r="FD352" s="270">
        <v>0</v>
      </c>
      <c r="FE352" s="270">
        <v>0</v>
      </c>
      <c r="FF352" s="270">
        <v>0</v>
      </c>
      <c r="FG352" s="270"/>
      <c r="FH352" s="270">
        <v>0</v>
      </c>
      <c r="FI352" s="270"/>
      <c r="FJ352" s="270">
        <v>0</v>
      </c>
      <c r="FK352" s="270">
        <v>0</v>
      </c>
      <c r="FL352" s="270">
        <v>0</v>
      </c>
      <c r="FM352" s="270">
        <v>0</v>
      </c>
      <c r="FN352" s="270">
        <v>0</v>
      </c>
      <c r="FO352" s="351">
        <v>10685</v>
      </c>
      <c r="FP352" s="351">
        <v>25</v>
      </c>
      <c r="FQ352" s="351">
        <v>5240</v>
      </c>
      <c r="FR352" s="13"/>
      <c r="FS352" s="270"/>
      <c r="FT352" s="270"/>
      <c r="FU352" s="270"/>
      <c r="FV352" s="270"/>
      <c r="FW352" s="270"/>
      <c r="FX352" s="270"/>
      <c r="FY352" s="270"/>
      <c r="FZ352" s="270"/>
      <c r="GA352" s="270"/>
      <c r="GB352" s="270"/>
      <c r="GC352" s="270"/>
      <c r="GD352" s="270"/>
      <c r="GE352" s="270"/>
      <c r="GF352" s="270"/>
      <c r="GG352" s="270"/>
      <c r="GH352" s="270"/>
      <c r="GI352" s="270"/>
      <c r="GJ352" s="270"/>
      <c r="GK352" s="270"/>
      <c r="GL352" s="270"/>
      <c r="GM352" s="270"/>
      <c r="GN352" s="270"/>
      <c r="GO352" s="270"/>
      <c r="GP352" s="270"/>
      <c r="GQ352" s="270"/>
      <c r="GR352" s="270"/>
      <c r="GS352" s="270"/>
      <c r="GT352" s="270"/>
      <c r="GU352" s="270"/>
      <c r="GV352" s="270"/>
      <c r="GW352" s="270"/>
      <c r="GX352" s="270"/>
      <c r="GY352" s="270"/>
      <c r="GZ352" s="270"/>
      <c r="HA352" s="270"/>
      <c r="HB352" s="270"/>
      <c r="HC352" s="270"/>
      <c r="HD352" s="270"/>
      <c r="HE352" s="270"/>
      <c r="HF352" s="270"/>
      <c r="HG352" s="270"/>
      <c r="HH352" s="270"/>
      <c r="HI352" s="270"/>
      <c r="HJ352" s="270"/>
      <c r="HK352" s="270"/>
      <c r="HL352" s="270"/>
      <c r="HM352" s="270"/>
      <c r="HN352" s="270"/>
      <c r="HO352" s="270"/>
      <c r="HP352" s="270"/>
      <c r="HQ352" s="270"/>
      <c r="HR352" s="270"/>
      <c r="HS352" s="270"/>
      <c r="HT352" s="270"/>
      <c r="HU352" s="270"/>
      <c r="HV352" s="270"/>
      <c r="HW352" s="270"/>
      <c r="HX352" s="270"/>
      <c r="HY352" s="270"/>
      <c r="HZ352" s="270"/>
      <c r="IA352" s="270"/>
      <c r="IB352" s="270"/>
      <c r="IC352" s="270"/>
      <c r="ID352" s="270"/>
      <c r="IE352" s="270"/>
      <c r="IF352" s="270"/>
      <c r="IG352" s="270"/>
      <c r="IH352" s="270"/>
    </row>
    <row r="353" spans="1:242" ht="12.75" customHeight="1" x14ac:dyDescent="0.2">
      <c r="A353" s="374" t="s">
        <v>406</v>
      </c>
      <c r="B353" s="270">
        <v>161930</v>
      </c>
      <c r="C353" s="270">
        <v>133695</v>
      </c>
      <c r="D353" s="270">
        <v>57195</v>
      </c>
      <c r="E353" s="270">
        <v>76480</v>
      </c>
      <c r="F353" s="270">
        <v>57965</v>
      </c>
      <c r="G353" s="270">
        <v>9905</v>
      </c>
      <c r="H353" s="270">
        <v>47725</v>
      </c>
      <c r="I353" s="270">
        <v>112260</v>
      </c>
      <c r="J353" s="270">
        <v>49675</v>
      </c>
      <c r="K353" s="270">
        <v>361045</v>
      </c>
      <c r="L353" s="270">
        <v>60.580816519999999</v>
      </c>
      <c r="M353" s="270">
        <v>29</v>
      </c>
      <c r="N353" s="270">
        <v>21870</v>
      </c>
      <c r="O353" s="270">
        <v>7970</v>
      </c>
      <c r="P353" s="270">
        <v>3445</v>
      </c>
      <c r="Q353" s="270">
        <v>6425</v>
      </c>
      <c r="R353" s="270">
        <v>2330</v>
      </c>
      <c r="S353" s="270">
        <v>880</v>
      </c>
      <c r="T353" s="270">
        <v>155</v>
      </c>
      <c r="U353" s="270">
        <v>30</v>
      </c>
      <c r="V353" s="270">
        <v>4.2922491210000002</v>
      </c>
      <c r="W353" s="270">
        <v>2</v>
      </c>
      <c r="X353" s="270">
        <v>53.779073029999999</v>
      </c>
      <c r="Y353" s="270">
        <v>17115</v>
      </c>
      <c r="Z353" s="270">
        <v>14005</v>
      </c>
      <c r="AA353" s="270">
        <v>21675</v>
      </c>
      <c r="AB353" s="270">
        <v>26180</v>
      </c>
      <c r="AC353" s="270">
        <v>33300</v>
      </c>
      <c r="AD353" s="270">
        <v>34360</v>
      </c>
      <c r="AE353" s="270">
        <v>7365</v>
      </c>
      <c r="AF353" s="270">
        <v>2420</v>
      </c>
      <c r="AG353" s="270">
        <v>3380</v>
      </c>
      <c r="AH353" s="270">
        <v>3315</v>
      </c>
      <c r="AI353" s="270">
        <v>905</v>
      </c>
      <c r="AJ353" s="270">
        <v>3945</v>
      </c>
      <c r="AK353" s="270">
        <v>2080</v>
      </c>
      <c r="AL353" s="270">
        <v>6590</v>
      </c>
      <c r="AM353" s="270">
        <v>11665</v>
      </c>
      <c r="AN353" s="270">
        <v>1160</v>
      </c>
      <c r="AO353" s="270">
        <v>790</v>
      </c>
      <c r="AP353" s="270">
        <v>1380</v>
      </c>
      <c r="AQ353" s="270">
        <v>4955</v>
      </c>
      <c r="AR353" s="270">
        <v>405</v>
      </c>
      <c r="AS353" s="270">
        <v>230</v>
      </c>
      <c r="AT353" s="270">
        <v>3090</v>
      </c>
      <c r="AU353" s="270">
        <v>8380</v>
      </c>
      <c r="AV353" s="270">
        <v>5155</v>
      </c>
      <c r="AW353" s="270">
        <v>3645</v>
      </c>
      <c r="AX353" s="270">
        <v>16245</v>
      </c>
      <c r="AY353" s="270">
        <v>1505</v>
      </c>
      <c r="AZ353" s="270">
        <v>5085</v>
      </c>
      <c r="BA353" s="270">
        <v>6740</v>
      </c>
      <c r="BB353" s="270">
        <v>68880</v>
      </c>
      <c r="BC353" s="270">
        <v>4170</v>
      </c>
      <c r="BD353" s="270">
        <v>10365</v>
      </c>
      <c r="BE353" s="270">
        <v>3455</v>
      </c>
      <c r="BF353" s="270">
        <v>2545</v>
      </c>
      <c r="BG353" s="270">
        <v>400</v>
      </c>
      <c r="BH353" s="270">
        <v>2790</v>
      </c>
      <c r="BI353" s="270">
        <v>3380</v>
      </c>
      <c r="BJ353" s="270">
        <v>875</v>
      </c>
      <c r="BK353" s="270">
        <v>7450</v>
      </c>
      <c r="BL353" s="270">
        <v>10165</v>
      </c>
      <c r="BM353" s="270">
        <v>18835</v>
      </c>
      <c r="BN353" s="270">
        <v>4185</v>
      </c>
      <c r="BO353" s="270">
        <v>9600</v>
      </c>
      <c r="BP353" s="270">
        <v>9555</v>
      </c>
      <c r="BQ353" s="270">
        <v>11145</v>
      </c>
      <c r="BR353" s="270">
        <v>5540</v>
      </c>
      <c r="BS353" s="270">
        <v>500</v>
      </c>
      <c r="BT353" s="270">
        <v>15085</v>
      </c>
      <c r="BU353" s="270">
        <v>6745</v>
      </c>
      <c r="BV353" s="270">
        <v>340</v>
      </c>
      <c r="BW353" s="270">
        <v>6575</v>
      </c>
      <c r="BX353" s="270">
        <v>255</v>
      </c>
      <c r="BY353" s="270">
        <v>4640</v>
      </c>
      <c r="BZ353" s="270">
        <v>385</v>
      </c>
      <c r="CA353" s="270">
        <v>205</v>
      </c>
      <c r="CB353" s="270">
        <v>15</v>
      </c>
      <c r="CC353" s="270">
        <v>0</v>
      </c>
      <c r="CD353" s="270">
        <v>3105</v>
      </c>
      <c r="CE353" s="270">
        <v>220</v>
      </c>
      <c r="CF353" s="270">
        <v>495</v>
      </c>
      <c r="CG353" s="270">
        <v>124370</v>
      </c>
      <c r="CH353" s="270">
        <v>0</v>
      </c>
      <c r="CI353" s="270">
        <v>15930</v>
      </c>
      <c r="CJ353" s="270">
        <v>5500</v>
      </c>
      <c r="CK353" s="270">
        <v>5240</v>
      </c>
      <c r="CL353" s="270">
        <v>3875</v>
      </c>
      <c r="CM353" s="270">
        <v>3445</v>
      </c>
      <c r="CN353" s="270">
        <v>1390</v>
      </c>
      <c r="CO353" s="270">
        <v>0</v>
      </c>
      <c r="CP353" s="270">
        <v>0</v>
      </c>
      <c r="CQ353" s="270">
        <v>0</v>
      </c>
      <c r="CR353" s="270">
        <v>1315</v>
      </c>
      <c r="CS353" s="270">
        <v>0</v>
      </c>
      <c r="CT353" s="270">
        <v>0</v>
      </c>
      <c r="CU353" s="270"/>
      <c r="CV353" s="270">
        <v>0</v>
      </c>
      <c r="CW353" s="270">
        <v>2205</v>
      </c>
      <c r="CX353" s="270">
        <v>0</v>
      </c>
      <c r="CY353" s="270">
        <v>0</v>
      </c>
      <c r="CZ353" s="270">
        <v>0</v>
      </c>
      <c r="DA353" s="270">
        <v>6785</v>
      </c>
      <c r="DB353" s="270">
        <v>1840</v>
      </c>
      <c r="DC353" s="270">
        <v>95</v>
      </c>
      <c r="DD353" s="270">
        <v>0</v>
      </c>
      <c r="DE353" s="270">
        <v>5905</v>
      </c>
      <c r="DF353" s="270">
        <v>16375</v>
      </c>
      <c r="DG353" s="270">
        <v>10560</v>
      </c>
      <c r="DH353" s="270">
        <v>1835</v>
      </c>
      <c r="DI353" s="270">
        <v>0</v>
      </c>
      <c r="DJ353" s="270">
        <v>0</v>
      </c>
      <c r="DK353" s="270">
        <v>0</v>
      </c>
      <c r="DL353" s="270">
        <v>0</v>
      </c>
      <c r="DM353" s="270">
        <v>0</v>
      </c>
      <c r="DN353" s="270" t="s">
        <v>1676</v>
      </c>
      <c r="DO353" s="270" t="s">
        <v>1676</v>
      </c>
      <c r="DP353" s="270">
        <v>2845</v>
      </c>
      <c r="DQ353" s="270">
        <v>0</v>
      </c>
      <c r="DR353" s="270"/>
      <c r="DS353" s="270">
        <v>5630</v>
      </c>
      <c r="DT353" s="270">
        <v>2465</v>
      </c>
      <c r="DU353" s="270">
        <v>5830</v>
      </c>
      <c r="DV353" s="270">
        <v>0</v>
      </c>
      <c r="DW353" s="270">
        <v>0</v>
      </c>
      <c r="DX353" s="270">
        <v>0</v>
      </c>
      <c r="DY353" s="270">
        <v>3550</v>
      </c>
      <c r="DZ353" s="270">
        <v>70</v>
      </c>
      <c r="EA353" s="270">
        <v>0</v>
      </c>
      <c r="EB353" s="270">
        <v>2550</v>
      </c>
      <c r="EC353" s="270">
        <v>0</v>
      </c>
      <c r="ED353" s="270">
        <v>1140</v>
      </c>
      <c r="EE353" s="270">
        <v>15205</v>
      </c>
      <c r="EF353" s="270">
        <v>0</v>
      </c>
      <c r="EG353" s="270">
        <v>18840</v>
      </c>
      <c r="EH353" s="270">
        <v>0</v>
      </c>
      <c r="EI353" s="270">
        <v>0</v>
      </c>
      <c r="EJ353" s="270">
        <v>0</v>
      </c>
      <c r="EK353" s="270">
        <v>0</v>
      </c>
      <c r="EL353" s="270">
        <v>5150</v>
      </c>
      <c r="EM353" s="270">
        <v>7620</v>
      </c>
      <c r="EN353" s="270">
        <v>2110</v>
      </c>
      <c r="EO353" s="270">
        <v>0</v>
      </c>
      <c r="EP353" s="270">
        <v>0</v>
      </c>
      <c r="EQ353" s="270">
        <v>0</v>
      </c>
      <c r="ER353" s="270">
        <v>0</v>
      </c>
      <c r="ES353" s="270">
        <v>0</v>
      </c>
      <c r="ET353" s="270">
        <v>0</v>
      </c>
      <c r="EU353" s="270">
        <v>0</v>
      </c>
      <c r="EV353" s="270" t="s">
        <v>1676</v>
      </c>
      <c r="EW353" s="270">
        <v>1055</v>
      </c>
      <c r="EX353" s="270">
        <v>5560</v>
      </c>
      <c r="EY353" s="270">
        <v>0</v>
      </c>
      <c r="EZ353" s="270">
        <v>0</v>
      </c>
      <c r="FA353" s="270">
        <v>0</v>
      </c>
      <c r="FB353" s="270">
        <v>10</v>
      </c>
      <c r="FC353" s="270" t="s">
        <v>1676</v>
      </c>
      <c r="FD353" s="270">
        <v>0</v>
      </c>
      <c r="FE353" s="270">
        <v>0</v>
      </c>
      <c r="FF353" s="270">
        <v>0</v>
      </c>
      <c r="FG353" s="270"/>
      <c r="FH353" s="270">
        <v>0</v>
      </c>
      <c r="FI353" s="270"/>
      <c r="FJ353" s="270">
        <v>0</v>
      </c>
      <c r="FK353" s="270">
        <v>0</v>
      </c>
      <c r="FL353" s="270">
        <v>0</v>
      </c>
      <c r="FM353" s="270">
        <v>0</v>
      </c>
      <c r="FN353" s="270">
        <v>0</v>
      </c>
      <c r="FO353" s="351">
        <v>93055</v>
      </c>
      <c r="FP353" s="351">
        <v>18095</v>
      </c>
      <c r="FQ353" s="351">
        <v>43110</v>
      </c>
      <c r="FR353" s="13"/>
      <c r="FS353" s="270"/>
      <c r="FT353" s="270"/>
      <c r="FU353" s="270"/>
      <c r="FV353" s="270"/>
      <c r="FW353" s="270"/>
      <c r="FX353" s="270"/>
      <c r="FY353" s="270"/>
      <c r="FZ353" s="270"/>
      <c r="GA353" s="270"/>
      <c r="GB353" s="270"/>
      <c r="GC353" s="270"/>
      <c r="GD353" s="270"/>
      <c r="GE353" s="270"/>
      <c r="GF353" s="270"/>
      <c r="GG353" s="270"/>
      <c r="GH353" s="270"/>
      <c r="GI353" s="270"/>
      <c r="GJ353" s="270"/>
      <c r="GK353" s="270"/>
      <c r="GL353" s="270"/>
      <c r="GM353" s="270"/>
      <c r="GN353" s="270"/>
      <c r="GO353" s="270"/>
      <c r="GP353" s="270"/>
      <c r="GQ353" s="270"/>
      <c r="GR353" s="270"/>
      <c r="GS353" s="270"/>
      <c r="GT353" s="270"/>
      <c r="GU353" s="270"/>
      <c r="GV353" s="270"/>
      <c r="GW353" s="270"/>
      <c r="GX353" s="270"/>
      <c r="GY353" s="270"/>
      <c r="GZ353" s="270"/>
      <c r="HA353" s="270"/>
      <c r="HB353" s="270"/>
      <c r="HC353" s="270"/>
      <c r="HD353" s="270"/>
      <c r="HE353" s="270"/>
      <c r="HF353" s="270"/>
      <c r="HG353" s="270"/>
      <c r="HH353" s="270"/>
      <c r="HI353" s="270"/>
      <c r="HJ353" s="270"/>
      <c r="HK353" s="270"/>
      <c r="HL353" s="270"/>
      <c r="HM353" s="270"/>
      <c r="HN353" s="270"/>
      <c r="HO353" s="270"/>
      <c r="HP353" s="270"/>
      <c r="HQ353" s="270"/>
      <c r="HR353" s="270"/>
      <c r="HS353" s="270"/>
      <c r="HT353" s="270"/>
      <c r="HU353" s="270"/>
      <c r="HV353" s="270"/>
      <c r="HW353" s="270"/>
      <c r="HX353" s="270"/>
      <c r="HY353" s="270"/>
      <c r="HZ353" s="270"/>
      <c r="IA353" s="270"/>
      <c r="IB353" s="270"/>
      <c r="IC353" s="270"/>
      <c r="ID353" s="270"/>
      <c r="IE353" s="270"/>
      <c r="IF353" s="270"/>
      <c r="IG353" s="270"/>
      <c r="IH353" s="270"/>
    </row>
    <row r="354" spans="1:242" ht="12.75" customHeight="1" x14ac:dyDescent="0.2">
      <c r="A354" s="374" t="s">
        <v>407</v>
      </c>
      <c r="B354" s="270">
        <v>96425</v>
      </c>
      <c r="C354" s="270">
        <v>80280</v>
      </c>
      <c r="D354" s="270">
        <v>35625</v>
      </c>
      <c r="E354" s="270">
        <v>44655</v>
      </c>
      <c r="F354" s="270">
        <v>35345</v>
      </c>
      <c r="G354" s="270">
        <v>9755</v>
      </c>
      <c r="H354" s="270">
        <v>23275</v>
      </c>
      <c r="I354" s="270">
        <v>67185</v>
      </c>
      <c r="J354" s="270">
        <v>29240</v>
      </c>
      <c r="K354" s="270">
        <v>157325</v>
      </c>
      <c r="L354" s="270">
        <v>50.544582300000002</v>
      </c>
      <c r="M354" s="270">
        <v>28</v>
      </c>
      <c r="N354" s="270">
        <v>6300</v>
      </c>
      <c r="O354" s="270">
        <v>2600</v>
      </c>
      <c r="P354" s="270">
        <v>1265</v>
      </c>
      <c r="Q354" s="270">
        <v>1550</v>
      </c>
      <c r="R354" s="270">
        <v>275</v>
      </c>
      <c r="S354" s="270">
        <v>50</v>
      </c>
      <c r="T354" s="270">
        <v>15</v>
      </c>
      <c r="U354" s="270">
        <v>35</v>
      </c>
      <c r="V354" s="270">
        <v>3.1027617689999998</v>
      </c>
      <c r="W354" s="270">
        <v>1</v>
      </c>
      <c r="X354" s="270">
        <v>54.05357635</v>
      </c>
      <c r="Y354" s="270">
        <v>9675</v>
      </c>
      <c r="Z354" s="270">
        <v>10155</v>
      </c>
      <c r="AA354" s="270">
        <v>11565</v>
      </c>
      <c r="AB354" s="270">
        <v>16165</v>
      </c>
      <c r="AC354" s="270">
        <v>21495</v>
      </c>
      <c r="AD354" s="270">
        <v>22430</v>
      </c>
      <c r="AE354" s="270">
        <v>3540</v>
      </c>
      <c r="AF354" s="270">
        <v>390</v>
      </c>
      <c r="AG354" s="270">
        <v>380</v>
      </c>
      <c r="AH354" s="270">
        <v>2425</v>
      </c>
      <c r="AI354" s="270">
        <v>425</v>
      </c>
      <c r="AJ354" s="270">
        <v>1555</v>
      </c>
      <c r="AK354" s="270">
        <v>1170</v>
      </c>
      <c r="AL354" s="270">
        <v>4380</v>
      </c>
      <c r="AM354" s="270">
        <v>6100</v>
      </c>
      <c r="AN354" s="270">
        <v>550</v>
      </c>
      <c r="AO354" s="270">
        <v>620</v>
      </c>
      <c r="AP354" s="270">
        <v>400</v>
      </c>
      <c r="AQ354" s="270">
        <v>2520</v>
      </c>
      <c r="AR354" s="270">
        <v>325</v>
      </c>
      <c r="AS354" s="270">
        <v>240</v>
      </c>
      <c r="AT354" s="270">
        <v>1550</v>
      </c>
      <c r="AU354" s="270">
        <v>2900</v>
      </c>
      <c r="AV354" s="270">
        <v>3215</v>
      </c>
      <c r="AW354" s="270">
        <v>1435</v>
      </c>
      <c r="AX354" s="270">
        <v>9120</v>
      </c>
      <c r="AY354" s="270">
        <v>30</v>
      </c>
      <c r="AZ354" s="270">
        <v>3680</v>
      </c>
      <c r="BA354" s="270">
        <v>5335</v>
      </c>
      <c r="BB354" s="270">
        <v>47685</v>
      </c>
      <c r="BC354" s="270">
        <v>1755</v>
      </c>
      <c r="BD354" s="270">
        <v>6265</v>
      </c>
      <c r="BE354" s="270">
        <v>2280</v>
      </c>
      <c r="BF354" s="270">
        <v>2005</v>
      </c>
      <c r="BG354" s="270">
        <v>765</v>
      </c>
      <c r="BH354" s="270">
        <v>1015</v>
      </c>
      <c r="BI354" s="270">
        <v>2505</v>
      </c>
      <c r="BJ354" s="270">
        <v>450</v>
      </c>
      <c r="BK354" s="270">
        <v>4430</v>
      </c>
      <c r="BL354" s="270">
        <v>6675</v>
      </c>
      <c r="BM354" s="270">
        <v>11725</v>
      </c>
      <c r="BN354" s="270">
        <v>2770</v>
      </c>
      <c r="BO354" s="270">
        <v>4475</v>
      </c>
      <c r="BP354" s="270">
        <v>4765</v>
      </c>
      <c r="BQ354" s="270">
        <v>6375</v>
      </c>
      <c r="BR354" s="270">
        <v>1930</v>
      </c>
      <c r="BS354" s="270">
        <v>140</v>
      </c>
      <c r="BT354" s="270">
        <v>8350</v>
      </c>
      <c r="BU354" s="270">
        <v>5310</v>
      </c>
      <c r="BV354" s="270">
        <v>50</v>
      </c>
      <c r="BW354" s="270">
        <v>6245</v>
      </c>
      <c r="BX354" s="270">
        <v>230</v>
      </c>
      <c r="BY354" s="270">
        <v>3590</v>
      </c>
      <c r="BZ354" s="270">
        <v>965</v>
      </c>
      <c r="CA354" s="270">
        <v>190</v>
      </c>
      <c r="CB354" s="270">
        <v>15</v>
      </c>
      <c r="CC354" s="270" t="s">
        <v>1676</v>
      </c>
      <c r="CD354" s="270">
        <v>1265</v>
      </c>
      <c r="CE354" s="270">
        <v>30</v>
      </c>
      <c r="CF354" s="270">
        <v>230</v>
      </c>
      <c r="CG354" s="270">
        <v>73765</v>
      </c>
      <c r="CH354" s="270">
        <v>0</v>
      </c>
      <c r="CI354" s="270">
        <v>7330</v>
      </c>
      <c r="CJ354" s="270">
        <v>2895</v>
      </c>
      <c r="CK354" s="270">
        <v>5670</v>
      </c>
      <c r="CL354" s="270">
        <v>1570</v>
      </c>
      <c r="CM354" s="270">
        <v>2490</v>
      </c>
      <c r="CN354" s="270">
        <v>455</v>
      </c>
      <c r="CO354" s="270">
        <v>0</v>
      </c>
      <c r="CP354" s="270">
        <v>0</v>
      </c>
      <c r="CQ354" s="270">
        <v>0</v>
      </c>
      <c r="CR354" s="270">
        <v>470</v>
      </c>
      <c r="CS354" s="270">
        <v>0</v>
      </c>
      <c r="CT354" s="270">
        <v>0</v>
      </c>
      <c r="CU354" s="270"/>
      <c r="CV354" s="270">
        <v>0</v>
      </c>
      <c r="CW354" s="270">
        <v>0</v>
      </c>
      <c r="CX354" s="270">
        <v>0</v>
      </c>
      <c r="CY354" s="270">
        <v>0</v>
      </c>
      <c r="CZ354" s="270">
        <v>0</v>
      </c>
      <c r="DA354" s="270">
        <v>4975</v>
      </c>
      <c r="DB354" s="270">
        <v>0</v>
      </c>
      <c r="DC354" s="270">
        <v>0</v>
      </c>
      <c r="DD354" s="270">
        <v>0</v>
      </c>
      <c r="DE354" s="270">
        <v>26770</v>
      </c>
      <c r="DF354" s="270">
        <v>12660</v>
      </c>
      <c r="DG354" s="270">
        <v>1410</v>
      </c>
      <c r="DH354" s="270">
        <v>2780</v>
      </c>
      <c r="DI354" s="270">
        <v>0</v>
      </c>
      <c r="DJ354" s="270">
        <v>0</v>
      </c>
      <c r="DK354" s="270">
        <v>0</v>
      </c>
      <c r="DL354" s="270">
        <v>0</v>
      </c>
      <c r="DM354" s="270">
        <v>0</v>
      </c>
      <c r="DN354" s="270">
        <v>0</v>
      </c>
      <c r="DO354" s="270">
        <v>0</v>
      </c>
      <c r="DP354" s="270">
        <v>4405</v>
      </c>
      <c r="DQ354" s="270">
        <v>0</v>
      </c>
      <c r="DR354" s="270"/>
      <c r="DS354" s="270">
        <v>0</v>
      </c>
      <c r="DT354" s="270">
        <v>2750</v>
      </c>
      <c r="DU354" s="270">
        <v>485</v>
      </c>
      <c r="DV354" s="270">
        <v>0</v>
      </c>
      <c r="DW354" s="270">
        <v>0</v>
      </c>
      <c r="DX354" s="270">
        <v>0</v>
      </c>
      <c r="DY354" s="270">
        <v>0</v>
      </c>
      <c r="DZ354" s="270">
        <v>0</v>
      </c>
      <c r="EA354" s="270">
        <v>0</v>
      </c>
      <c r="EB354" s="270">
        <v>0</v>
      </c>
      <c r="EC354" s="270">
        <v>0</v>
      </c>
      <c r="ED354" s="270">
        <v>345</v>
      </c>
      <c r="EE354" s="270">
        <v>8505</v>
      </c>
      <c r="EF354" s="270">
        <v>0</v>
      </c>
      <c r="EG354" s="270">
        <v>1735</v>
      </c>
      <c r="EH354" s="270">
        <v>0</v>
      </c>
      <c r="EI354" s="270">
        <v>0</v>
      </c>
      <c r="EJ354" s="270">
        <v>0</v>
      </c>
      <c r="EK354" s="270">
        <v>0</v>
      </c>
      <c r="EL354" s="270">
        <v>6050</v>
      </c>
      <c r="EM354" s="270">
        <v>2660</v>
      </c>
      <c r="EN354" s="270">
        <v>0</v>
      </c>
      <c r="EO354" s="270">
        <v>0</v>
      </c>
      <c r="EP354" s="270">
        <v>0</v>
      </c>
      <c r="EQ354" s="270">
        <v>0</v>
      </c>
      <c r="ER354" s="270">
        <v>0</v>
      </c>
      <c r="ES354" s="270">
        <v>0</v>
      </c>
      <c r="ET354" s="270">
        <v>0</v>
      </c>
      <c r="EU354" s="270">
        <v>0</v>
      </c>
      <c r="EV354" s="270">
        <v>0</v>
      </c>
      <c r="EW354" s="270">
        <v>15</v>
      </c>
      <c r="EX354" s="270">
        <v>0</v>
      </c>
      <c r="EY354" s="270">
        <v>0</v>
      </c>
      <c r="EZ354" s="270">
        <v>0</v>
      </c>
      <c r="FA354" s="270">
        <v>0</v>
      </c>
      <c r="FB354" s="270">
        <v>0</v>
      </c>
      <c r="FC354" s="270">
        <v>0</v>
      </c>
      <c r="FD354" s="270">
        <v>0</v>
      </c>
      <c r="FE354" s="270">
        <v>0</v>
      </c>
      <c r="FF354" s="270">
        <v>0</v>
      </c>
      <c r="FG354" s="270"/>
      <c r="FH354" s="270">
        <v>0</v>
      </c>
      <c r="FI354" s="270"/>
      <c r="FJ354" s="270">
        <v>0</v>
      </c>
      <c r="FK354" s="270">
        <v>0</v>
      </c>
      <c r="FL354" s="270">
        <v>0</v>
      </c>
      <c r="FM354" s="270">
        <v>0</v>
      </c>
      <c r="FN354" s="270">
        <v>0</v>
      </c>
      <c r="FO354" s="351">
        <v>48740</v>
      </c>
      <c r="FP354" s="351">
        <v>11905</v>
      </c>
      <c r="FQ354" s="351">
        <v>12090</v>
      </c>
      <c r="FR354" s="13"/>
      <c r="FS354" s="270"/>
      <c r="FT354" s="270"/>
      <c r="FU354" s="270"/>
      <c r="FV354" s="270"/>
      <c r="FW354" s="270"/>
      <c r="FX354" s="270"/>
      <c r="FY354" s="270"/>
      <c r="FZ354" s="270"/>
      <c r="GA354" s="270"/>
      <c r="GB354" s="270"/>
      <c r="GC354" s="270"/>
      <c r="GD354" s="270"/>
      <c r="GE354" s="270"/>
      <c r="GF354" s="270"/>
      <c r="GG354" s="270"/>
      <c r="GH354" s="270"/>
      <c r="GI354" s="270"/>
      <c r="GJ354" s="270"/>
      <c r="GK354" s="270"/>
      <c r="GL354" s="270"/>
      <c r="GM354" s="270"/>
      <c r="GN354" s="270"/>
      <c r="GO354" s="270"/>
      <c r="GP354" s="270"/>
      <c r="GQ354" s="270"/>
      <c r="GR354" s="270"/>
      <c r="GS354" s="270"/>
      <c r="GT354" s="270"/>
      <c r="GU354" s="270"/>
      <c r="GV354" s="270"/>
      <c r="GW354" s="270"/>
      <c r="GX354" s="270"/>
      <c r="GY354" s="270"/>
      <c r="GZ354" s="270"/>
      <c r="HA354" s="270"/>
      <c r="HB354" s="270"/>
      <c r="HC354" s="270"/>
      <c r="HD354" s="270"/>
      <c r="HE354" s="270"/>
      <c r="HF354" s="270"/>
      <c r="HG354" s="270"/>
      <c r="HH354" s="270"/>
      <c r="HI354" s="270"/>
      <c r="HJ354" s="270"/>
      <c r="HK354" s="270"/>
      <c r="HL354" s="270"/>
      <c r="HM354" s="270"/>
      <c r="HN354" s="270"/>
      <c r="HO354" s="270"/>
      <c r="HP354" s="270"/>
      <c r="HQ354" s="270"/>
      <c r="HR354" s="270"/>
      <c r="HS354" s="270"/>
      <c r="HT354" s="270"/>
      <c r="HU354" s="270"/>
      <c r="HV354" s="270"/>
      <c r="HW354" s="270"/>
      <c r="HX354" s="270"/>
      <c r="HY354" s="270"/>
      <c r="HZ354" s="270"/>
      <c r="IA354" s="270"/>
      <c r="IB354" s="270"/>
      <c r="IC354" s="270"/>
      <c r="ID354" s="270"/>
      <c r="IE354" s="270"/>
      <c r="IF354" s="270"/>
      <c r="IG354" s="270"/>
      <c r="IH354" s="270"/>
    </row>
    <row r="355" spans="1:242" ht="12.75" customHeight="1" x14ac:dyDescent="0.2">
      <c r="A355" s="374" t="s">
        <v>408</v>
      </c>
      <c r="B355" s="270">
        <v>78550</v>
      </c>
      <c r="C355" s="270">
        <v>59895</v>
      </c>
      <c r="D355" s="270">
        <v>26875</v>
      </c>
      <c r="E355" s="270">
        <v>33015</v>
      </c>
      <c r="F355" s="270">
        <v>24180</v>
      </c>
      <c r="G355" s="270">
        <v>7315</v>
      </c>
      <c r="H355" s="270">
        <v>23435</v>
      </c>
      <c r="I355" s="270">
        <v>53030</v>
      </c>
      <c r="J355" s="270">
        <v>25520</v>
      </c>
      <c r="K355" s="270">
        <v>154530</v>
      </c>
      <c r="L355" s="270">
        <v>54.047026930000001</v>
      </c>
      <c r="M355" s="270">
        <v>30</v>
      </c>
      <c r="N355" s="270">
        <v>10665</v>
      </c>
      <c r="O355" s="270">
        <v>4385</v>
      </c>
      <c r="P355" s="270">
        <v>2205</v>
      </c>
      <c r="Q355" s="270">
        <v>3180</v>
      </c>
      <c r="R355" s="270">
        <v>770</v>
      </c>
      <c r="S355" s="270">
        <v>125</v>
      </c>
      <c r="T355" s="270">
        <v>40</v>
      </c>
      <c r="U355" s="270">
        <v>25</v>
      </c>
      <c r="V355" s="270">
        <v>4.249083239</v>
      </c>
      <c r="W355" s="270">
        <v>2</v>
      </c>
      <c r="X355" s="270">
        <v>57.828965799999999</v>
      </c>
      <c r="Y355" s="270">
        <v>5385</v>
      </c>
      <c r="Z355" s="270">
        <v>7515</v>
      </c>
      <c r="AA355" s="270">
        <v>9055</v>
      </c>
      <c r="AB355" s="270">
        <v>12665</v>
      </c>
      <c r="AC355" s="270">
        <v>18970</v>
      </c>
      <c r="AD355" s="270">
        <v>21155</v>
      </c>
      <c r="AE355" s="270">
        <v>3605</v>
      </c>
      <c r="AF355" s="270">
        <v>665</v>
      </c>
      <c r="AG355" s="270">
        <v>400</v>
      </c>
      <c r="AH355" s="270">
        <v>1810</v>
      </c>
      <c r="AI355" s="270">
        <v>350</v>
      </c>
      <c r="AJ355" s="270">
        <v>1340</v>
      </c>
      <c r="AK355" s="270">
        <v>2520</v>
      </c>
      <c r="AL355" s="270">
        <v>4295</v>
      </c>
      <c r="AM355" s="270">
        <v>4650</v>
      </c>
      <c r="AN355" s="270">
        <v>650</v>
      </c>
      <c r="AO355" s="270">
        <v>770</v>
      </c>
      <c r="AP355" s="270">
        <v>155</v>
      </c>
      <c r="AQ355" s="270">
        <v>2660</v>
      </c>
      <c r="AR355" s="270">
        <v>255</v>
      </c>
      <c r="AS355" s="270">
        <v>205</v>
      </c>
      <c r="AT355" s="270">
        <v>1555</v>
      </c>
      <c r="AU355" s="270">
        <v>2545</v>
      </c>
      <c r="AV355" s="270">
        <v>1975</v>
      </c>
      <c r="AW355" s="270">
        <v>1565</v>
      </c>
      <c r="AX355" s="270">
        <v>7685</v>
      </c>
      <c r="AY355" s="270">
        <v>110</v>
      </c>
      <c r="AZ355" s="270">
        <v>2995</v>
      </c>
      <c r="BA355" s="270">
        <v>5630</v>
      </c>
      <c r="BB355" s="270">
        <v>33770</v>
      </c>
      <c r="BC355" s="270">
        <v>1865</v>
      </c>
      <c r="BD355" s="270">
        <v>6205</v>
      </c>
      <c r="BE355" s="270">
        <v>1935</v>
      </c>
      <c r="BF355" s="270">
        <v>835</v>
      </c>
      <c r="BG355" s="270">
        <v>355</v>
      </c>
      <c r="BH355" s="270">
        <v>765</v>
      </c>
      <c r="BI355" s="270">
        <v>1800</v>
      </c>
      <c r="BJ355" s="270">
        <v>315</v>
      </c>
      <c r="BK355" s="270">
        <v>2850</v>
      </c>
      <c r="BL355" s="270">
        <v>4660</v>
      </c>
      <c r="BM355" s="270">
        <v>9820</v>
      </c>
      <c r="BN355" s="270">
        <v>1260</v>
      </c>
      <c r="BO355" s="270">
        <v>3610</v>
      </c>
      <c r="BP355" s="270">
        <v>3650</v>
      </c>
      <c r="BQ355" s="270">
        <v>4290</v>
      </c>
      <c r="BR355" s="270">
        <v>785</v>
      </c>
      <c r="BS355" s="270">
        <v>85</v>
      </c>
      <c r="BT355" s="270">
        <v>7105</v>
      </c>
      <c r="BU355" s="270">
        <v>4120</v>
      </c>
      <c r="BV355" s="270">
        <v>15</v>
      </c>
      <c r="BW355" s="270">
        <v>3565</v>
      </c>
      <c r="BX355" s="270">
        <v>200</v>
      </c>
      <c r="BY355" s="270">
        <v>3010</v>
      </c>
      <c r="BZ355" s="270">
        <v>390</v>
      </c>
      <c r="CA355" s="270">
        <v>120</v>
      </c>
      <c r="CB355" s="270" t="s">
        <v>1676</v>
      </c>
      <c r="CC355" s="270">
        <v>0</v>
      </c>
      <c r="CD355" s="270">
        <v>820</v>
      </c>
      <c r="CE355" s="270">
        <v>105</v>
      </c>
      <c r="CF355" s="270">
        <v>210</v>
      </c>
      <c r="CG355" s="270">
        <v>55040</v>
      </c>
      <c r="CH355" s="270">
        <v>0</v>
      </c>
      <c r="CI355" s="270">
        <v>12285</v>
      </c>
      <c r="CJ355" s="270">
        <v>3010</v>
      </c>
      <c r="CK355" s="270">
        <v>4730</v>
      </c>
      <c r="CL355" s="270">
        <v>1295</v>
      </c>
      <c r="CM355" s="270">
        <v>1820</v>
      </c>
      <c r="CN355" s="270">
        <v>525</v>
      </c>
      <c r="CO355" s="270">
        <v>0</v>
      </c>
      <c r="CP355" s="270">
        <v>0</v>
      </c>
      <c r="CQ355" s="270">
        <v>0</v>
      </c>
      <c r="CR355" s="270">
        <v>2560</v>
      </c>
      <c r="CS355" s="270">
        <v>0</v>
      </c>
      <c r="CT355" s="270">
        <v>0</v>
      </c>
      <c r="CU355" s="270"/>
      <c r="CV355" s="270">
        <v>0</v>
      </c>
      <c r="CW355" s="270">
        <v>0</v>
      </c>
      <c r="CX355" s="270">
        <v>0</v>
      </c>
      <c r="CY355" s="270">
        <v>0</v>
      </c>
      <c r="CZ355" s="270">
        <v>0</v>
      </c>
      <c r="DA355" s="270">
        <v>965</v>
      </c>
      <c r="DB355" s="270" t="s">
        <v>1676</v>
      </c>
      <c r="DC355" s="270">
        <v>0</v>
      </c>
      <c r="DD355" s="270">
        <v>0</v>
      </c>
      <c r="DE355" s="270">
        <v>26140</v>
      </c>
      <c r="DF355" s="270">
        <v>3370</v>
      </c>
      <c r="DG355" s="270" t="s">
        <v>1676</v>
      </c>
      <c r="DH355" s="270">
        <v>3975</v>
      </c>
      <c r="DI355" s="270">
        <v>0</v>
      </c>
      <c r="DJ355" s="270">
        <v>0</v>
      </c>
      <c r="DK355" s="270">
        <v>0</v>
      </c>
      <c r="DL355" s="270">
        <v>0</v>
      </c>
      <c r="DM355" s="270">
        <v>0</v>
      </c>
      <c r="DN355" s="270">
        <v>15</v>
      </c>
      <c r="DO355" s="270">
        <v>0</v>
      </c>
      <c r="DP355" s="270">
        <v>1710</v>
      </c>
      <c r="DQ355" s="270">
        <v>0</v>
      </c>
      <c r="DR355" s="270"/>
      <c r="DS355" s="270">
        <v>0</v>
      </c>
      <c r="DT355" s="270">
        <v>735</v>
      </c>
      <c r="DU355" s="270">
        <v>715</v>
      </c>
      <c r="DV355" s="270">
        <v>0</v>
      </c>
      <c r="DW355" s="270">
        <v>0</v>
      </c>
      <c r="DX355" s="270">
        <v>0</v>
      </c>
      <c r="DY355" s="270">
        <v>0</v>
      </c>
      <c r="DZ355" s="270">
        <v>0</v>
      </c>
      <c r="EA355" s="270">
        <v>0</v>
      </c>
      <c r="EB355" s="270" t="s">
        <v>1676</v>
      </c>
      <c r="EC355" s="270">
        <v>0</v>
      </c>
      <c r="ED355" s="270">
        <v>520</v>
      </c>
      <c r="EE355" s="270">
        <v>3885</v>
      </c>
      <c r="EF355" s="270">
        <v>0</v>
      </c>
      <c r="EG355" s="270">
        <v>3480</v>
      </c>
      <c r="EH355" s="270">
        <v>0</v>
      </c>
      <c r="EI355" s="270">
        <v>0</v>
      </c>
      <c r="EJ355" s="270">
        <v>0</v>
      </c>
      <c r="EK355" s="270">
        <v>0</v>
      </c>
      <c r="EL355" s="270">
        <v>3920</v>
      </c>
      <c r="EM355" s="270">
        <v>2640</v>
      </c>
      <c r="EN355" s="270">
        <v>0</v>
      </c>
      <c r="EO355" s="270">
        <v>0</v>
      </c>
      <c r="EP355" s="270">
        <v>0</v>
      </c>
      <c r="EQ355" s="270">
        <v>0</v>
      </c>
      <c r="ER355" s="270">
        <v>0</v>
      </c>
      <c r="ES355" s="270">
        <v>0</v>
      </c>
      <c r="ET355" s="270">
        <v>0</v>
      </c>
      <c r="EU355" s="270">
        <v>0</v>
      </c>
      <c r="EV355" s="270">
        <v>0</v>
      </c>
      <c r="EW355" s="270">
        <v>0</v>
      </c>
      <c r="EX355" s="270">
        <v>0</v>
      </c>
      <c r="EY355" s="270">
        <v>0</v>
      </c>
      <c r="EZ355" s="270">
        <v>0</v>
      </c>
      <c r="FA355" s="270">
        <v>0</v>
      </c>
      <c r="FB355" s="270">
        <v>0</v>
      </c>
      <c r="FC355" s="270">
        <v>0</v>
      </c>
      <c r="FD355" s="270">
        <v>0</v>
      </c>
      <c r="FE355" s="270">
        <v>0</v>
      </c>
      <c r="FF355" s="270">
        <v>0</v>
      </c>
      <c r="FG355" s="270"/>
      <c r="FH355" s="270">
        <v>0</v>
      </c>
      <c r="FI355" s="270"/>
      <c r="FJ355" s="270">
        <v>0</v>
      </c>
      <c r="FK355" s="270">
        <v>0</v>
      </c>
      <c r="FL355" s="270">
        <v>0</v>
      </c>
      <c r="FM355" s="270">
        <v>250</v>
      </c>
      <c r="FN355" s="270">
        <v>0</v>
      </c>
      <c r="FO355" s="351">
        <v>44780</v>
      </c>
      <c r="FP355" s="351">
        <v>4965</v>
      </c>
      <c r="FQ355" s="351">
        <v>21390</v>
      </c>
      <c r="FR355" s="13"/>
      <c r="FS355" s="270"/>
      <c r="FT355" s="270"/>
      <c r="FU355" s="270"/>
      <c r="FV355" s="270"/>
      <c r="FW355" s="270"/>
      <c r="FX355" s="270"/>
      <c r="FY355" s="270"/>
      <c r="FZ355" s="270"/>
      <c r="GA355" s="270"/>
      <c r="GB355" s="270"/>
      <c r="GC355" s="270"/>
      <c r="GD355" s="270"/>
      <c r="GE355" s="270"/>
      <c r="GF355" s="270"/>
      <c r="GG355" s="270"/>
      <c r="GH355" s="270"/>
      <c r="GI355" s="270"/>
      <c r="GJ355" s="270"/>
      <c r="GK355" s="270"/>
      <c r="GL355" s="270"/>
      <c r="GM355" s="270"/>
      <c r="GN355" s="270"/>
      <c r="GO355" s="270"/>
      <c r="GP355" s="270"/>
      <c r="GQ355" s="270"/>
      <c r="GR355" s="270"/>
      <c r="GS355" s="270"/>
      <c r="GT355" s="270"/>
      <c r="GU355" s="270"/>
      <c r="GV355" s="270"/>
      <c r="GW355" s="270"/>
      <c r="GX355" s="270"/>
      <c r="GY355" s="270"/>
      <c r="GZ355" s="270"/>
      <c r="HA355" s="270"/>
      <c r="HB355" s="270"/>
      <c r="HC355" s="270"/>
      <c r="HD355" s="270"/>
      <c r="HE355" s="270"/>
      <c r="HF355" s="270"/>
      <c r="HG355" s="270"/>
      <c r="HH355" s="270"/>
      <c r="HI355" s="270"/>
      <c r="HJ355" s="270"/>
      <c r="HK355" s="270"/>
      <c r="HL355" s="270"/>
      <c r="HM355" s="270"/>
      <c r="HN355" s="270"/>
      <c r="HO355" s="270"/>
      <c r="HP355" s="270"/>
      <c r="HQ355" s="270"/>
      <c r="HR355" s="270"/>
      <c r="HS355" s="270"/>
      <c r="HT355" s="270"/>
      <c r="HU355" s="270"/>
      <c r="HV355" s="270"/>
      <c r="HW355" s="270"/>
      <c r="HX355" s="270"/>
      <c r="HY355" s="270"/>
      <c r="HZ355" s="270"/>
      <c r="IA355" s="270"/>
      <c r="IB355" s="270"/>
      <c r="IC355" s="270"/>
      <c r="ID355" s="270"/>
      <c r="IE355" s="270"/>
      <c r="IF355" s="270"/>
      <c r="IG355" s="270"/>
      <c r="IH355" s="270"/>
    </row>
    <row r="356" spans="1:242" ht="12.75" customHeight="1" x14ac:dyDescent="0.2">
      <c r="A356" s="374" t="s">
        <v>409</v>
      </c>
      <c r="B356" s="270">
        <v>99095</v>
      </c>
      <c r="C356" s="270">
        <v>82750</v>
      </c>
      <c r="D356" s="270">
        <v>35615</v>
      </c>
      <c r="E356" s="270">
        <v>47130</v>
      </c>
      <c r="F356" s="270">
        <v>37475</v>
      </c>
      <c r="G356" s="270">
        <v>6505</v>
      </c>
      <c r="H356" s="270">
        <v>29125</v>
      </c>
      <c r="I356" s="270">
        <v>67435</v>
      </c>
      <c r="J356" s="270">
        <v>31660</v>
      </c>
      <c r="K356" s="270">
        <v>189335</v>
      </c>
      <c r="L356" s="270">
        <v>38.717728510000001</v>
      </c>
      <c r="M356" s="270">
        <v>21</v>
      </c>
      <c r="N356" s="270">
        <v>13625</v>
      </c>
      <c r="O356" s="270">
        <v>4335</v>
      </c>
      <c r="P356" s="270">
        <v>2280</v>
      </c>
      <c r="Q356" s="270">
        <v>2195</v>
      </c>
      <c r="R356" s="270">
        <v>320</v>
      </c>
      <c r="S356" s="270">
        <v>50</v>
      </c>
      <c r="T356" s="270">
        <v>15</v>
      </c>
      <c r="U356" s="270" t="s">
        <v>1676</v>
      </c>
      <c r="V356" s="270">
        <v>3.5880538930000001</v>
      </c>
      <c r="W356" s="270">
        <v>1</v>
      </c>
      <c r="X356" s="270">
        <v>55.979106559999998</v>
      </c>
      <c r="Y356" s="270">
        <v>8955</v>
      </c>
      <c r="Z356" s="270">
        <v>9785</v>
      </c>
      <c r="AA356" s="270">
        <v>10430</v>
      </c>
      <c r="AB356" s="270">
        <v>16400</v>
      </c>
      <c r="AC356" s="270">
        <v>23040</v>
      </c>
      <c r="AD356" s="270">
        <v>24455</v>
      </c>
      <c r="AE356" s="270">
        <v>4365</v>
      </c>
      <c r="AF356" s="270">
        <v>840</v>
      </c>
      <c r="AG356" s="270">
        <v>550</v>
      </c>
      <c r="AH356" s="270">
        <v>1660</v>
      </c>
      <c r="AI356" s="270">
        <v>290</v>
      </c>
      <c r="AJ356" s="270">
        <v>1780</v>
      </c>
      <c r="AK356" s="270">
        <v>675</v>
      </c>
      <c r="AL356" s="270">
        <v>3785</v>
      </c>
      <c r="AM356" s="270">
        <v>8570</v>
      </c>
      <c r="AN356" s="270">
        <v>665</v>
      </c>
      <c r="AO356" s="270">
        <v>545</v>
      </c>
      <c r="AP356" s="270">
        <v>1290</v>
      </c>
      <c r="AQ356" s="270">
        <v>3250</v>
      </c>
      <c r="AR356" s="270">
        <v>250</v>
      </c>
      <c r="AS356" s="270">
        <v>205</v>
      </c>
      <c r="AT356" s="270">
        <v>1735</v>
      </c>
      <c r="AU356" s="270">
        <v>2655</v>
      </c>
      <c r="AV356" s="270">
        <v>2310</v>
      </c>
      <c r="AW356" s="270">
        <v>1550</v>
      </c>
      <c r="AX356" s="270">
        <v>7555</v>
      </c>
      <c r="AY356" s="270">
        <v>70</v>
      </c>
      <c r="AZ356" s="270">
        <v>3660</v>
      </c>
      <c r="BA356" s="270">
        <v>7280</v>
      </c>
      <c r="BB356" s="270">
        <v>47930</v>
      </c>
      <c r="BC356" s="270">
        <v>2780</v>
      </c>
      <c r="BD356" s="270">
        <v>10005</v>
      </c>
      <c r="BE356" s="270">
        <v>2165</v>
      </c>
      <c r="BF356" s="270">
        <v>2110</v>
      </c>
      <c r="BG356" s="270">
        <v>930</v>
      </c>
      <c r="BH356" s="270">
        <v>1025</v>
      </c>
      <c r="BI356" s="270">
        <v>1745</v>
      </c>
      <c r="BJ356" s="270">
        <v>345</v>
      </c>
      <c r="BK356" s="270">
        <v>4330</v>
      </c>
      <c r="BL356" s="270">
        <v>7260</v>
      </c>
      <c r="BM356" s="270">
        <v>10655</v>
      </c>
      <c r="BN356" s="270">
        <v>2110</v>
      </c>
      <c r="BO356" s="270">
        <v>5230</v>
      </c>
      <c r="BP356" s="270">
        <v>3775</v>
      </c>
      <c r="BQ356" s="270">
        <v>7490</v>
      </c>
      <c r="BR356" s="270">
        <v>700</v>
      </c>
      <c r="BS356" s="270">
        <v>165</v>
      </c>
      <c r="BT356" s="270">
        <v>8785</v>
      </c>
      <c r="BU356" s="270">
        <v>5125</v>
      </c>
      <c r="BV356" s="270">
        <v>55</v>
      </c>
      <c r="BW356" s="270">
        <v>5965</v>
      </c>
      <c r="BX356" s="270">
        <v>240</v>
      </c>
      <c r="BY356" s="270">
        <v>4240</v>
      </c>
      <c r="BZ356" s="270">
        <v>980</v>
      </c>
      <c r="CA356" s="270">
        <v>85</v>
      </c>
      <c r="CB356" s="270">
        <v>10</v>
      </c>
      <c r="CC356" s="270" t="s">
        <v>1676</v>
      </c>
      <c r="CD356" s="270">
        <v>1630</v>
      </c>
      <c r="CE356" s="270">
        <v>110</v>
      </c>
      <c r="CF356" s="270">
        <v>260</v>
      </c>
      <c r="CG356" s="270">
        <v>75190</v>
      </c>
      <c r="CH356" s="270">
        <v>0</v>
      </c>
      <c r="CI356" s="270">
        <v>15010</v>
      </c>
      <c r="CJ356" s="270">
        <v>3280</v>
      </c>
      <c r="CK356" s="270">
        <v>5575</v>
      </c>
      <c r="CL356" s="270">
        <v>1370</v>
      </c>
      <c r="CM356" s="270">
        <v>1740</v>
      </c>
      <c r="CN356" s="270">
        <v>1030</v>
      </c>
      <c r="CO356" s="270">
        <v>0</v>
      </c>
      <c r="CP356" s="270">
        <v>0</v>
      </c>
      <c r="CQ356" s="270" t="s">
        <v>1676</v>
      </c>
      <c r="CR356" s="270">
        <v>0</v>
      </c>
      <c r="CS356" s="270">
        <v>0</v>
      </c>
      <c r="CT356" s="270">
        <v>0</v>
      </c>
      <c r="CU356" s="270"/>
      <c r="CV356" s="270">
        <v>0</v>
      </c>
      <c r="CW356" s="270">
        <v>0</v>
      </c>
      <c r="CX356" s="270">
        <v>0</v>
      </c>
      <c r="CY356" s="270" t="s">
        <v>1676</v>
      </c>
      <c r="CZ356" s="270">
        <v>40</v>
      </c>
      <c r="DA356" s="270">
        <v>2285</v>
      </c>
      <c r="DB356" s="270">
        <v>700</v>
      </c>
      <c r="DC356" s="270">
        <v>0</v>
      </c>
      <c r="DD356" s="270">
        <v>0</v>
      </c>
      <c r="DE356" s="270">
        <v>39980</v>
      </c>
      <c r="DF356" s="270">
        <v>2375</v>
      </c>
      <c r="DG356" s="270">
        <v>665</v>
      </c>
      <c r="DH356" s="270">
        <v>4430</v>
      </c>
      <c r="DI356" s="270">
        <v>0</v>
      </c>
      <c r="DJ356" s="270">
        <v>0</v>
      </c>
      <c r="DK356" s="270">
        <v>0</v>
      </c>
      <c r="DL356" s="270">
        <v>0</v>
      </c>
      <c r="DM356" s="270">
        <v>0</v>
      </c>
      <c r="DN356" s="270">
        <v>235</v>
      </c>
      <c r="DO356" s="270">
        <v>0</v>
      </c>
      <c r="DP356" s="270">
        <v>45</v>
      </c>
      <c r="DQ356" s="270">
        <v>0</v>
      </c>
      <c r="DR356" s="270"/>
      <c r="DS356" s="270">
        <v>0</v>
      </c>
      <c r="DT356" s="270">
        <v>1505</v>
      </c>
      <c r="DU356" s="270">
        <v>465</v>
      </c>
      <c r="DV356" s="270">
        <v>0</v>
      </c>
      <c r="DW356" s="270">
        <v>0</v>
      </c>
      <c r="DX356" s="270">
        <v>0</v>
      </c>
      <c r="DY356" s="270">
        <v>0</v>
      </c>
      <c r="DZ356" s="270">
        <v>0</v>
      </c>
      <c r="EA356" s="270">
        <v>0</v>
      </c>
      <c r="EB356" s="270">
        <v>0</v>
      </c>
      <c r="EC356" s="270">
        <v>0</v>
      </c>
      <c r="ED356" s="270">
        <v>0</v>
      </c>
      <c r="EE356" s="270">
        <v>8765</v>
      </c>
      <c r="EF356" s="270">
        <v>0</v>
      </c>
      <c r="EG356" s="270">
        <v>0</v>
      </c>
      <c r="EH356" s="270">
        <v>0</v>
      </c>
      <c r="EI356" s="270">
        <v>0</v>
      </c>
      <c r="EJ356" s="270">
        <v>0</v>
      </c>
      <c r="EK356" s="270">
        <v>0</v>
      </c>
      <c r="EL356" s="270">
        <v>1995</v>
      </c>
      <c r="EM356" s="270">
        <v>7600</v>
      </c>
      <c r="EN356" s="270">
        <v>0</v>
      </c>
      <c r="EO356" s="270">
        <v>0</v>
      </c>
      <c r="EP356" s="270">
        <v>0</v>
      </c>
      <c r="EQ356" s="270">
        <v>0</v>
      </c>
      <c r="ER356" s="270">
        <v>0</v>
      </c>
      <c r="ES356" s="270">
        <v>0</v>
      </c>
      <c r="ET356" s="270">
        <v>0</v>
      </c>
      <c r="EU356" s="270">
        <v>0</v>
      </c>
      <c r="EV356" s="270">
        <v>0</v>
      </c>
      <c r="EW356" s="270">
        <v>0</v>
      </c>
      <c r="EX356" s="270">
        <v>0</v>
      </c>
      <c r="EY356" s="270">
        <v>0</v>
      </c>
      <c r="EZ356" s="270">
        <v>0</v>
      </c>
      <c r="FA356" s="270">
        <v>0</v>
      </c>
      <c r="FB356" s="270">
        <v>0</v>
      </c>
      <c r="FC356" s="270">
        <v>0</v>
      </c>
      <c r="FD356" s="270">
        <v>0</v>
      </c>
      <c r="FE356" s="270">
        <v>0</v>
      </c>
      <c r="FF356" s="270">
        <v>0</v>
      </c>
      <c r="FG356" s="270"/>
      <c r="FH356" s="270">
        <v>0</v>
      </c>
      <c r="FI356" s="270"/>
      <c r="FJ356" s="270">
        <v>0</v>
      </c>
      <c r="FK356" s="270">
        <v>0</v>
      </c>
      <c r="FL356" s="270">
        <v>0</v>
      </c>
      <c r="FM356" s="270" t="s">
        <v>1676</v>
      </c>
      <c r="FN356" s="270">
        <v>0</v>
      </c>
      <c r="FO356" s="351">
        <v>51170</v>
      </c>
      <c r="FP356" s="351">
        <v>9640</v>
      </c>
      <c r="FQ356" s="351">
        <v>22820</v>
      </c>
      <c r="FR356" s="13"/>
      <c r="FS356" s="270"/>
      <c r="FT356" s="270"/>
      <c r="FU356" s="270"/>
      <c r="FV356" s="270"/>
      <c r="FW356" s="270"/>
      <c r="FX356" s="270"/>
      <c r="FY356" s="270"/>
      <c r="FZ356" s="270"/>
      <c r="GA356" s="270"/>
      <c r="GB356" s="270"/>
      <c r="GC356" s="270"/>
      <c r="GD356" s="270"/>
      <c r="GE356" s="270"/>
      <c r="GF356" s="270"/>
      <c r="GG356" s="270"/>
      <c r="GH356" s="270"/>
      <c r="GI356" s="270"/>
      <c r="GJ356" s="270"/>
      <c r="GK356" s="270"/>
      <c r="GL356" s="270"/>
      <c r="GM356" s="270"/>
      <c r="GN356" s="270"/>
      <c r="GO356" s="270"/>
      <c r="GP356" s="270"/>
      <c r="GQ356" s="270"/>
      <c r="GR356" s="270"/>
      <c r="GS356" s="270"/>
      <c r="GT356" s="270"/>
      <c r="GU356" s="270"/>
      <c r="GV356" s="270"/>
      <c r="GW356" s="270"/>
      <c r="GX356" s="270"/>
      <c r="GY356" s="270"/>
      <c r="GZ356" s="270"/>
      <c r="HA356" s="270"/>
      <c r="HB356" s="270"/>
      <c r="HC356" s="270"/>
      <c r="HD356" s="270"/>
      <c r="HE356" s="270"/>
      <c r="HF356" s="270"/>
      <c r="HG356" s="270"/>
      <c r="HH356" s="270"/>
      <c r="HI356" s="270"/>
      <c r="HJ356" s="270"/>
      <c r="HK356" s="270"/>
      <c r="HL356" s="270"/>
      <c r="HM356" s="270"/>
      <c r="HN356" s="270"/>
      <c r="HO356" s="270"/>
      <c r="HP356" s="270"/>
      <c r="HQ356" s="270"/>
      <c r="HR356" s="270"/>
      <c r="HS356" s="270"/>
      <c r="HT356" s="270"/>
      <c r="HU356" s="270"/>
      <c r="HV356" s="270"/>
      <c r="HW356" s="270"/>
      <c r="HX356" s="270"/>
      <c r="HY356" s="270"/>
      <c r="HZ356" s="270"/>
      <c r="IA356" s="270"/>
      <c r="IB356" s="270"/>
      <c r="IC356" s="270"/>
      <c r="ID356" s="270"/>
      <c r="IE356" s="270"/>
      <c r="IF356" s="270"/>
      <c r="IG356" s="270"/>
      <c r="IH356" s="270"/>
    </row>
    <row r="357" spans="1:242" ht="12.75" customHeight="1" x14ac:dyDescent="0.2">
      <c r="A357" s="374" t="s">
        <v>411</v>
      </c>
      <c r="B357" s="270">
        <v>1680</v>
      </c>
      <c r="C357" s="270">
        <v>1260</v>
      </c>
      <c r="D357" s="270">
        <v>715</v>
      </c>
      <c r="E357" s="270">
        <v>545</v>
      </c>
      <c r="F357" s="270">
        <v>850</v>
      </c>
      <c r="G357" s="270">
        <v>285</v>
      </c>
      <c r="H357" s="270">
        <v>25</v>
      </c>
      <c r="I357" s="270">
        <v>1680</v>
      </c>
      <c r="J357" s="270">
        <v>0</v>
      </c>
      <c r="K357" s="270">
        <v>92815</v>
      </c>
      <c r="L357" s="270">
        <v>0</v>
      </c>
      <c r="M357" s="270">
        <v>0</v>
      </c>
      <c r="N357" s="270">
        <v>0</v>
      </c>
      <c r="O357" s="270">
        <v>0</v>
      </c>
      <c r="P357" s="270">
        <v>0</v>
      </c>
      <c r="Q357" s="270">
        <v>0</v>
      </c>
      <c r="R357" s="270">
        <v>0</v>
      </c>
      <c r="S357" s="270">
        <v>0</v>
      </c>
      <c r="T357" s="270">
        <v>0</v>
      </c>
      <c r="U357" s="270">
        <v>0</v>
      </c>
      <c r="V357" s="270">
        <v>74.170731709999998</v>
      </c>
      <c r="W357" s="270">
        <v>27</v>
      </c>
      <c r="X357" s="270">
        <v>42.561824729999998</v>
      </c>
      <c r="Y357" s="270">
        <v>10</v>
      </c>
      <c r="Z357" s="270">
        <v>520</v>
      </c>
      <c r="AA357" s="270">
        <v>495</v>
      </c>
      <c r="AB357" s="270">
        <v>300</v>
      </c>
      <c r="AC357" s="270">
        <v>190</v>
      </c>
      <c r="AD357" s="270">
        <v>135</v>
      </c>
      <c r="AE357" s="270">
        <v>20</v>
      </c>
      <c r="AF357" s="270">
        <v>30</v>
      </c>
      <c r="AG357" s="270">
        <v>0</v>
      </c>
      <c r="AH357" s="270">
        <v>0</v>
      </c>
      <c r="AI357" s="270">
        <v>0</v>
      </c>
      <c r="AJ357" s="270">
        <v>0</v>
      </c>
      <c r="AK357" s="270">
        <v>0</v>
      </c>
      <c r="AL357" s="270">
        <v>0</v>
      </c>
      <c r="AM357" s="270">
        <v>0</v>
      </c>
      <c r="AN357" s="270">
        <v>0</v>
      </c>
      <c r="AO357" s="270">
        <v>0</v>
      </c>
      <c r="AP357" s="270">
        <v>0</v>
      </c>
      <c r="AQ357" s="270">
        <v>0</v>
      </c>
      <c r="AR357" s="270">
        <v>0</v>
      </c>
      <c r="AS357" s="270">
        <v>0</v>
      </c>
      <c r="AT357" s="270">
        <v>0</v>
      </c>
      <c r="AU357" s="270">
        <v>0</v>
      </c>
      <c r="AV357" s="270">
        <v>0</v>
      </c>
      <c r="AW357" s="270">
        <v>0</v>
      </c>
      <c r="AX357" s="270">
        <v>0</v>
      </c>
      <c r="AY357" s="270">
        <v>0</v>
      </c>
      <c r="AZ357" s="270">
        <v>0</v>
      </c>
      <c r="BA357" s="270">
        <v>0</v>
      </c>
      <c r="BB357" s="270">
        <v>1645</v>
      </c>
      <c r="BC357" s="270" t="s">
        <v>1676</v>
      </c>
      <c r="BD357" s="270">
        <v>0</v>
      </c>
      <c r="BE357" s="270">
        <v>0</v>
      </c>
      <c r="BF357" s="270" t="s">
        <v>1676</v>
      </c>
      <c r="BG357" s="270">
        <v>875</v>
      </c>
      <c r="BH357" s="270">
        <v>40</v>
      </c>
      <c r="BI357" s="270">
        <v>0</v>
      </c>
      <c r="BJ357" s="270">
        <v>0</v>
      </c>
      <c r="BK357" s="270">
        <v>0</v>
      </c>
      <c r="BL357" s="270">
        <v>0</v>
      </c>
      <c r="BM357" s="270">
        <v>0</v>
      </c>
      <c r="BN357" s="270">
        <v>0</v>
      </c>
      <c r="BO357" s="270">
        <v>0</v>
      </c>
      <c r="BP357" s="270">
        <v>0</v>
      </c>
      <c r="BQ357" s="270">
        <v>0</v>
      </c>
      <c r="BR357" s="270">
        <v>0</v>
      </c>
      <c r="BS357" s="270">
        <v>0</v>
      </c>
      <c r="BT357" s="270">
        <v>155</v>
      </c>
      <c r="BU357" s="270" t="s">
        <v>1676</v>
      </c>
      <c r="BV357" s="270">
        <v>0</v>
      </c>
      <c r="BW357" s="270">
        <v>190</v>
      </c>
      <c r="BX357" s="270">
        <v>0</v>
      </c>
      <c r="BY357" s="270">
        <v>25</v>
      </c>
      <c r="BZ357" s="270">
        <v>25</v>
      </c>
      <c r="CA357" s="270" t="s">
        <v>1676</v>
      </c>
      <c r="CB357" s="270" t="s">
        <v>1676</v>
      </c>
      <c r="CC357" s="270">
        <v>0</v>
      </c>
      <c r="CD357" s="270">
        <v>75</v>
      </c>
      <c r="CE357" s="270">
        <v>0</v>
      </c>
      <c r="CF357" s="270">
        <v>0</v>
      </c>
      <c r="CG357" s="270">
        <v>1135</v>
      </c>
      <c r="CH357" s="270">
        <v>0</v>
      </c>
      <c r="CI357" s="270">
        <v>0</v>
      </c>
      <c r="CJ357" s="270">
        <v>0</v>
      </c>
      <c r="CK357" s="270">
        <v>0</v>
      </c>
      <c r="CL357" s="270">
        <v>0</v>
      </c>
      <c r="CM357" s="270">
        <v>0</v>
      </c>
      <c r="CN357" s="270">
        <v>0</v>
      </c>
      <c r="CO357" s="270">
        <v>0</v>
      </c>
      <c r="CP357" s="270">
        <v>0</v>
      </c>
      <c r="CQ357" s="270">
        <v>0</v>
      </c>
      <c r="CR357" s="270">
        <v>0</v>
      </c>
      <c r="CS357" s="270">
        <v>0</v>
      </c>
      <c r="CT357" s="270">
        <v>0</v>
      </c>
      <c r="CU357" s="270"/>
      <c r="CV357" s="270">
        <v>0</v>
      </c>
      <c r="CW357" s="270">
        <v>0</v>
      </c>
      <c r="CX357" s="270">
        <v>0</v>
      </c>
      <c r="CY357" s="270">
        <v>0</v>
      </c>
      <c r="CZ357" s="270">
        <v>0</v>
      </c>
      <c r="DA357" s="270">
        <v>0</v>
      </c>
      <c r="DB357" s="270">
        <v>0</v>
      </c>
      <c r="DC357" s="270">
        <v>0</v>
      </c>
      <c r="DD357" s="270">
        <v>0</v>
      </c>
      <c r="DE357" s="270">
        <v>0</v>
      </c>
      <c r="DF357" s="270">
        <v>0</v>
      </c>
      <c r="DG357" s="270">
        <v>0</v>
      </c>
      <c r="DH357" s="270">
        <v>0</v>
      </c>
      <c r="DI357" s="270">
        <v>0</v>
      </c>
      <c r="DJ357" s="270">
        <v>0</v>
      </c>
      <c r="DK357" s="270">
        <v>0</v>
      </c>
      <c r="DL357" s="270">
        <v>0</v>
      </c>
      <c r="DM357" s="270">
        <v>0</v>
      </c>
      <c r="DN357" s="270">
        <v>0</v>
      </c>
      <c r="DO357" s="270">
        <v>0</v>
      </c>
      <c r="DP357" s="270">
        <v>0</v>
      </c>
      <c r="DQ357" s="270">
        <v>0</v>
      </c>
      <c r="DR357" s="270"/>
      <c r="DS357" s="270">
        <v>0</v>
      </c>
      <c r="DT357" s="270">
        <v>0</v>
      </c>
      <c r="DU357" s="270">
        <v>0</v>
      </c>
      <c r="DV357" s="270">
        <v>0</v>
      </c>
      <c r="DW357" s="270">
        <v>0</v>
      </c>
      <c r="DX357" s="270">
        <v>0</v>
      </c>
      <c r="DY357" s="270">
        <v>0</v>
      </c>
      <c r="DZ357" s="270">
        <v>0</v>
      </c>
      <c r="EA357" s="270">
        <v>0</v>
      </c>
      <c r="EB357" s="270">
        <v>0</v>
      </c>
      <c r="EC357" s="270">
        <v>0</v>
      </c>
      <c r="ED357" s="270">
        <v>0</v>
      </c>
      <c r="EE357" s="270">
        <v>0</v>
      </c>
      <c r="EF357" s="270">
        <v>0</v>
      </c>
      <c r="EG357" s="270">
        <v>0</v>
      </c>
      <c r="EH357" s="270">
        <v>0</v>
      </c>
      <c r="EI357" s="270">
        <v>0</v>
      </c>
      <c r="EJ357" s="270">
        <v>0</v>
      </c>
      <c r="EK357" s="270">
        <v>0</v>
      </c>
      <c r="EL357" s="270">
        <v>0</v>
      </c>
      <c r="EM357" s="270">
        <v>0</v>
      </c>
      <c r="EN357" s="270">
        <v>0</v>
      </c>
      <c r="EO357" s="270">
        <v>0</v>
      </c>
      <c r="EP357" s="270">
        <v>0</v>
      </c>
      <c r="EQ357" s="270">
        <v>205</v>
      </c>
      <c r="ER357" s="270">
        <v>1065</v>
      </c>
      <c r="ES357" s="270">
        <v>40</v>
      </c>
      <c r="ET357" s="270">
        <v>75</v>
      </c>
      <c r="EU357" s="270">
        <v>0</v>
      </c>
      <c r="EV357" s="270">
        <v>300</v>
      </c>
      <c r="EW357" s="270">
        <v>0</v>
      </c>
      <c r="EX357" s="270">
        <v>0</v>
      </c>
      <c r="EY357" s="270">
        <v>0</v>
      </c>
      <c r="EZ357" s="270">
        <v>0</v>
      </c>
      <c r="FA357" s="270">
        <v>0</v>
      </c>
      <c r="FB357" s="270">
        <v>0</v>
      </c>
      <c r="FC357" s="270">
        <v>0</v>
      </c>
      <c r="FD357" s="270">
        <v>0</v>
      </c>
      <c r="FE357" s="270">
        <v>0</v>
      </c>
      <c r="FF357" s="270">
        <v>0</v>
      </c>
      <c r="FG357" s="270"/>
      <c r="FH357" s="270">
        <v>0</v>
      </c>
      <c r="FI357" s="270"/>
      <c r="FJ357" s="270">
        <v>0</v>
      </c>
      <c r="FK357" s="270">
        <v>0</v>
      </c>
      <c r="FL357" s="270">
        <v>0</v>
      </c>
      <c r="FM357" s="270">
        <v>0</v>
      </c>
      <c r="FN357" s="270">
        <v>0</v>
      </c>
      <c r="FO357" s="351">
        <v>30</v>
      </c>
      <c r="FP357" s="351">
        <v>105</v>
      </c>
      <c r="FQ357" s="351">
        <v>0</v>
      </c>
      <c r="FR357" s="13"/>
      <c r="FS357" s="270"/>
      <c r="FT357" s="270"/>
      <c r="FU357" s="270"/>
      <c r="FV357" s="270"/>
      <c r="FW357" s="270"/>
      <c r="FX357" s="270"/>
      <c r="FY357" s="270"/>
      <c r="FZ357" s="270"/>
      <c r="GA357" s="270"/>
      <c r="GB357" s="270"/>
      <c r="GC357" s="270"/>
      <c r="GD357" s="270"/>
      <c r="GE357" s="270"/>
      <c r="GF357" s="270"/>
      <c r="GG357" s="270"/>
      <c r="GH357" s="270"/>
      <c r="GI357" s="270"/>
      <c r="GJ357" s="270"/>
      <c r="GK357" s="270"/>
      <c r="GL357" s="270"/>
      <c r="GM357" s="270"/>
      <c r="GN357" s="270"/>
      <c r="GO357" s="270"/>
      <c r="GP357" s="270"/>
      <c r="GQ357" s="270"/>
      <c r="GR357" s="270"/>
      <c r="GS357" s="270"/>
      <c r="GT357" s="270"/>
      <c r="GU357" s="270"/>
      <c r="GV357" s="270"/>
      <c r="GW357" s="270"/>
      <c r="GX357" s="270"/>
      <c r="GY357" s="270"/>
      <c r="GZ357" s="270"/>
      <c r="HA357" s="270"/>
      <c r="HB357" s="270"/>
      <c r="HC357" s="270"/>
      <c r="HD357" s="270"/>
      <c r="HE357" s="270"/>
      <c r="HF357" s="270"/>
      <c r="HG357" s="270"/>
      <c r="HH357" s="270"/>
      <c r="HI357" s="270"/>
      <c r="HJ357" s="270"/>
      <c r="HK357" s="270"/>
      <c r="HL357" s="270"/>
      <c r="HM357" s="270"/>
      <c r="HN357" s="270"/>
      <c r="HO357" s="270"/>
      <c r="HP357" s="270"/>
      <c r="HQ357" s="270"/>
      <c r="HR357" s="270"/>
      <c r="HS357" s="270"/>
      <c r="HT357" s="270"/>
      <c r="HU357" s="270"/>
      <c r="HV357" s="270"/>
      <c r="HW357" s="270"/>
      <c r="HX357" s="270"/>
      <c r="HY357" s="270"/>
      <c r="HZ357" s="270"/>
      <c r="IA357" s="270"/>
      <c r="IB357" s="270"/>
      <c r="IC357" s="270"/>
      <c r="ID357" s="270"/>
      <c r="IE357" s="270"/>
      <c r="IF357" s="270"/>
      <c r="IG357" s="270"/>
      <c r="IH357" s="270"/>
    </row>
    <row r="358" spans="1:242" ht="12.75" customHeight="1" x14ac:dyDescent="0.2">
      <c r="A358" s="374" t="s">
        <v>412</v>
      </c>
      <c r="B358" s="270">
        <v>23415</v>
      </c>
      <c r="C358" s="270">
        <v>22950</v>
      </c>
      <c r="D358" s="270">
        <v>13595</v>
      </c>
      <c r="E358" s="270">
        <v>9355</v>
      </c>
      <c r="F358" s="270">
        <v>1515</v>
      </c>
      <c r="G358" s="270">
        <v>5525</v>
      </c>
      <c r="H358" s="270">
        <v>13220</v>
      </c>
      <c r="I358" s="270">
        <v>13110</v>
      </c>
      <c r="J358" s="270">
        <v>10305</v>
      </c>
      <c r="K358" s="270">
        <v>60960</v>
      </c>
      <c r="L358" s="270">
        <v>4.25</v>
      </c>
      <c r="M358" s="270">
        <v>3</v>
      </c>
      <c r="N358" s="270" t="s">
        <v>1676</v>
      </c>
      <c r="O358" s="270">
        <v>0</v>
      </c>
      <c r="P358" s="270">
        <v>0</v>
      </c>
      <c r="Q358" s="270">
        <v>0</v>
      </c>
      <c r="R358" s="270">
        <v>0</v>
      </c>
      <c r="S358" s="270">
        <v>0</v>
      </c>
      <c r="T358" s="270">
        <v>0</v>
      </c>
      <c r="U358" s="270">
        <v>0</v>
      </c>
      <c r="V358" s="270">
        <v>4.8151718690000003</v>
      </c>
      <c r="W358" s="270">
        <v>2</v>
      </c>
      <c r="X358" s="270">
        <v>61.648290029999998</v>
      </c>
      <c r="Y358" s="270">
        <v>15</v>
      </c>
      <c r="Z358" s="270">
        <v>1365</v>
      </c>
      <c r="AA358" s="270">
        <v>2240</v>
      </c>
      <c r="AB358" s="270">
        <v>5505</v>
      </c>
      <c r="AC358" s="270">
        <v>8760</v>
      </c>
      <c r="AD358" s="270">
        <v>5280</v>
      </c>
      <c r="AE358" s="270">
        <v>195</v>
      </c>
      <c r="AF358" s="270">
        <v>1030</v>
      </c>
      <c r="AG358" s="270">
        <v>35</v>
      </c>
      <c r="AH358" s="270">
        <v>0</v>
      </c>
      <c r="AI358" s="270">
        <v>0</v>
      </c>
      <c r="AJ358" s="270">
        <v>3630</v>
      </c>
      <c r="AK358" s="270">
        <v>0</v>
      </c>
      <c r="AL358" s="270" t="s">
        <v>1676</v>
      </c>
      <c r="AM358" s="270" t="s">
        <v>1676</v>
      </c>
      <c r="AN358" s="270" t="s">
        <v>1676</v>
      </c>
      <c r="AO358" s="270">
        <v>9055</v>
      </c>
      <c r="AP358" s="270">
        <v>470</v>
      </c>
      <c r="AQ358" s="270" t="s">
        <v>1676</v>
      </c>
      <c r="AR358" s="270">
        <v>0</v>
      </c>
      <c r="AS358" s="270">
        <v>0</v>
      </c>
      <c r="AT358" s="270" t="s">
        <v>1676</v>
      </c>
      <c r="AU358" s="270" t="s">
        <v>1676</v>
      </c>
      <c r="AV358" s="270">
        <v>45</v>
      </c>
      <c r="AW358" s="270">
        <v>375</v>
      </c>
      <c r="AX358" s="270">
        <v>2290</v>
      </c>
      <c r="AY358" s="270">
        <v>0</v>
      </c>
      <c r="AZ358" s="270">
        <v>25</v>
      </c>
      <c r="BA358" s="270">
        <v>1175</v>
      </c>
      <c r="BB358" s="270">
        <v>5260</v>
      </c>
      <c r="BC358" s="270">
        <v>70</v>
      </c>
      <c r="BD358" s="270">
        <v>860</v>
      </c>
      <c r="BE358" s="270">
        <v>160</v>
      </c>
      <c r="BF358" s="270">
        <v>900</v>
      </c>
      <c r="BG358" s="270">
        <v>20</v>
      </c>
      <c r="BH358" s="270">
        <v>3645</v>
      </c>
      <c r="BI358" s="270">
        <v>0</v>
      </c>
      <c r="BJ358" s="270">
        <v>0</v>
      </c>
      <c r="BK358" s="270">
        <v>10950</v>
      </c>
      <c r="BL358" s="270">
        <v>4335</v>
      </c>
      <c r="BM358" s="270">
        <v>15</v>
      </c>
      <c r="BN358" s="270" t="s">
        <v>1676</v>
      </c>
      <c r="BO358" s="270">
        <v>90</v>
      </c>
      <c r="BP358" s="270">
        <v>10</v>
      </c>
      <c r="BQ358" s="270" t="s">
        <v>1676</v>
      </c>
      <c r="BR358" s="270">
        <v>0</v>
      </c>
      <c r="BS358" s="270">
        <v>120</v>
      </c>
      <c r="BT358" s="270">
        <v>885</v>
      </c>
      <c r="BU358" s="270">
        <v>335</v>
      </c>
      <c r="BV358" s="270" t="s">
        <v>1676</v>
      </c>
      <c r="BW358" s="270">
        <v>540</v>
      </c>
      <c r="BX358" s="270" t="s">
        <v>1676</v>
      </c>
      <c r="BY358" s="270">
        <v>110</v>
      </c>
      <c r="BZ358" s="270" t="s">
        <v>1676</v>
      </c>
      <c r="CA358" s="270" t="s">
        <v>1676</v>
      </c>
      <c r="CB358" s="270" t="s">
        <v>1676</v>
      </c>
      <c r="CC358" s="270">
        <v>0</v>
      </c>
      <c r="CD358" s="270">
        <v>1535</v>
      </c>
      <c r="CE358" s="270">
        <v>10</v>
      </c>
      <c r="CF358" s="270">
        <v>55</v>
      </c>
      <c r="CG358" s="270">
        <v>21235</v>
      </c>
      <c r="CH358" s="270">
        <v>0</v>
      </c>
      <c r="CI358" s="270" t="s">
        <v>1676</v>
      </c>
      <c r="CJ358" s="270">
        <v>0</v>
      </c>
      <c r="CK358" s="270">
        <v>0</v>
      </c>
      <c r="CL358" s="270">
        <v>0</v>
      </c>
      <c r="CM358" s="270">
        <v>0</v>
      </c>
      <c r="CN358" s="270">
        <v>0</v>
      </c>
      <c r="CO358" s="270">
        <v>0</v>
      </c>
      <c r="CP358" s="270">
        <v>0</v>
      </c>
      <c r="CQ358" s="270">
        <v>0</v>
      </c>
      <c r="CR358" s="270">
        <v>0</v>
      </c>
      <c r="CS358" s="270">
        <v>0</v>
      </c>
      <c r="CT358" s="270">
        <v>0</v>
      </c>
      <c r="CU358" s="270"/>
      <c r="CV358" s="270">
        <v>0</v>
      </c>
      <c r="CW358" s="270">
        <v>0</v>
      </c>
      <c r="CX358" s="270">
        <v>0</v>
      </c>
      <c r="CY358" s="270">
        <v>3930</v>
      </c>
      <c r="CZ358" s="270">
        <v>0</v>
      </c>
      <c r="DA358" s="270">
        <v>0</v>
      </c>
      <c r="DB358" s="270">
        <v>0</v>
      </c>
      <c r="DC358" s="270">
        <v>40</v>
      </c>
      <c r="DD358" s="270">
        <v>0</v>
      </c>
      <c r="DE358" s="270">
        <v>0</v>
      </c>
      <c r="DF358" s="270">
        <v>0</v>
      </c>
      <c r="DG358" s="270">
        <v>0</v>
      </c>
      <c r="DH358" s="270">
        <v>25</v>
      </c>
      <c r="DI358" s="270">
        <v>0</v>
      </c>
      <c r="DJ358" s="270">
        <v>0</v>
      </c>
      <c r="DK358" s="270">
        <v>0</v>
      </c>
      <c r="DL358" s="270">
        <v>0</v>
      </c>
      <c r="DM358" s="270">
        <v>0</v>
      </c>
      <c r="DN358" s="270">
        <v>0</v>
      </c>
      <c r="DO358" s="270">
        <v>0</v>
      </c>
      <c r="DP358" s="270">
        <v>8315</v>
      </c>
      <c r="DQ358" s="270">
        <v>0</v>
      </c>
      <c r="DR358" s="270"/>
      <c r="DS358" s="270">
        <v>0</v>
      </c>
      <c r="DT358" s="270">
        <v>0</v>
      </c>
      <c r="DU358" s="270">
        <v>11105</v>
      </c>
      <c r="DV358" s="270">
        <v>0</v>
      </c>
      <c r="DW358" s="270">
        <v>0</v>
      </c>
      <c r="DX358" s="270">
        <v>0</v>
      </c>
      <c r="DY358" s="270">
        <v>0</v>
      </c>
      <c r="DZ358" s="270">
        <v>0</v>
      </c>
      <c r="EA358" s="270">
        <v>0</v>
      </c>
      <c r="EB358" s="270">
        <v>0</v>
      </c>
      <c r="EC358" s="270">
        <v>0</v>
      </c>
      <c r="ED358" s="270">
        <v>0</v>
      </c>
      <c r="EE358" s="270">
        <v>0</v>
      </c>
      <c r="EF358" s="270">
        <v>0</v>
      </c>
      <c r="EG358" s="270">
        <v>0</v>
      </c>
      <c r="EH358" s="270">
        <v>0</v>
      </c>
      <c r="EI358" s="270">
        <v>0</v>
      </c>
      <c r="EJ358" s="270">
        <v>0</v>
      </c>
      <c r="EK358" s="270">
        <v>0</v>
      </c>
      <c r="EL358" s="270" t="s">
        <v>1676</v>
      </c>
      <c r="EM358" s="270">
        <v>0</v>
      </c>
      <c r="EN358" s="270">
        <v>0</v>
      </c>
      <c r="EO358" s="270">
        <v>0</v>
      </c>
      <c r="EP358" s="270">
        <v>0</v>
      </c>
      <c r="EQ358" s="270">
        <v>0</v>
      </c>
      <c r="ER358" s="270">
        <v>0</v>
      </c>
      <c r="ES358" s="270">
        <v>0</v>
      </c>
      <c r="ET358" s="270">
        <v>0</v>
      </c>
      <c r="EU358" s="270">
        <v>0</v>
      </c>
      <c r="EV358" s="270">
        <v>0</v>
      </c>
      <c r="EW358" s="270">
        <v>0</v>
      </c>
      <c r="EX358" s="270">
        <v>0</v>
      </c>
      <c r="EY358" s="270">
        <v>0</v>
      </c>
      <c r="EZ358" s="270">
        <v>0</v>
      </c>
      <c r="FA358" s="270">
        <v>0</v>
      </c>
      <c r="FB358" s="270">
        <v>0</v>
      </c>
      <c r="FC358" s="270">
        <v>0</v>
      </c>
      <c r="FD358" s="270">
        <v>0</v>
      </c>
      <c r="FE358" s="270">
        <v>0</v>
      </c>
      <c r="FF358" s="270">
        <v>0</v>
      </c>
      <c r="FG358" s="270"/>
      <c r="FH358" s="270">
        <v>0</v>
      </c>
      <c r="FI358" s="270"/>
      <c r="FJ358" s="270">
        <v>0</v>
      </c>
      <c r="FK358" s="270">
        <v>0</v>
      </c>
      <c r="FL358" s="270">
        <v>0</v>
      </c>
      <c r="FM358" s="270">
        <v>0</v>
      </c>
      <c r="FN358" s="270">
        <v>0</v>
      </c>
      <c r="FO358" s="351">
        <v>18155</v>
      </c>
      <c r="FP358" s="351">
        <v>2695</v>
      </c>
      <c r="FQ358" s="351" t="s">
        <v>1676</v>
      </c>
      <c r="FR358" s="13"/>
      <c r="FS358" s="270"/>
      <c r="FT358" s="270"/>
      <c r="FU358" s="270"/>
      <c r="FV358" s="270"/>
      <c r="FW358" s="270"/>
      <c r="FX358" s="270"/>
      <c r="FY358" s="270"/>
      <c r="FZ358" s="270"/>
      <c r="GA358" s="270"/>
      <c r="GB358" s="270"/>
      <c r="GC358" s="270"/>
      <c r="GD358" s="270"/>
      <c r="GE358" s="270"/>
      <c r="GF358" s="270"/>
      <c r="GG358" s="270"/>
      <c r="GH358" s="270"/>
      <c r="GI358" s="270"/>
      <c r="GJ358" s="270"/>
      <c r="GK358" s="270"/>
      <c r="GL358" s="270"/>
      <c r="GM358" s="270"/>
      <c r="GN358" s="270"/>
      <c r="GO358" s="270"/>
      <c r="GP358" s="270"/>
      <c r="GQ358" s="270"/>
      <c r="GR358" s="270"/>
      <c r="GS358" s="270"/>
      <c r="GT358" s="270"/>
      <c r="GU358" s="270"/>
      <c r="GV358" s="270"/>
      <c r="GW358" s="270"/>
      <c r="GX358" s="270"/>
      <c r="GY358" s="270"/>
      <c r="GZ358" s="270"/>
      <c r="HA358" s="270"/>
      <c r="HB358" s="270"/>
      <c r="HC358" s="270"/>
      <c r="HD358" s="270"/>
      <c r="HE358" s="270"/>
      <c r="HF358" s="270"/>
      <c r="HG358" s="270"/>
      <c r="HH358" s="270"/>
      <c r="HI358" s="270"/>
      <c r="HJ358" s="270"/>
      <c r="HK358" s="270"/>
      <c r="HL358" s="270"/>
      <c r="HM358" s="270"/>
      <c r="HN358" s="270"/>
      <c r="HO358" s="270"/>
      <c r="HP358" s="270"/>
      <c r="HQ358" s="270"/>
      <c r="HR358" s="270"/>
      <c r="HS358" s="270"/>
      <c r="HT358" s="270"/>
      <c r="HU358" s="270"/>
      <c r="HV358" s="270"/>
      <c r="HW358" s="270"/>
      <c r="HX358" s="270"/>
      <c r="HY358" s="270"/>
      <c r="HZ358" s="270"/>
      <c r="IA358" s="270"/>
      <c r="IB358" s="270"/>
      <c r="IC358" s="270"/>
      <c r="ID358" s="270"/>
      <c r="IE358" s="270"/>
      <c r="IF358" s="270"/>
      <c r="IG358" s="270"/>
      <c r="IH358" s="270"/>
    </row>
    <row r="359" spans="1:242" ht="12.75" customHeight="1" x14ac:dyDescent="0.2">
      <c r="A359" s="374" t="s">
        <v>413</v>
      </c>
      <c r="B359" s="270">
        <v>167915</v>
      </c>
      <c r="C359" s="270">
        <v>137820</v>
      </c>
      <c r="D359" s="270">
        <v>64175</v>
      </c>
      <c r="E359" s="270">
        <v>73625</v>
      </c>
      <c r="F359" s="270">
        <v>59680</v>
      </c>
      <c r="G359" s="270">
        <v>20325</v>
      </c>
      <c r="H359" s="270">
        <v>41405</v>
      </c>
      <c r="I359" s="270">
        <v>114295</v>
      </c>
      <c r="J359" s="270">
        <v>53615</v>
      </c>
      <c r="K359" s="270">
        <v>337040</v>
      </c>
      <c r="L359" s="270">
        <v>62.600165830000002</v>
      </c>
      <c r="M359" s="270">
        <v>37</v>
      </c>
      <c r="N359" s="270">
        <v>16955</v>
      </c>
      <c r="O359" s="270">
        <v>9260</v>
      </c>
      <c r="P359" s="270">
        <v>4800</v>
      </c>
      <c r="Q359" s="270">
        <v>5990</v>
      </c>
      <c r="R359" s="270">
        <v>1740</v>
      </c>
      <c r="S359" s="270">
        <v>895</v>
      </c>
      <c r="T359" s="270">
        <v>135</v>
      </c>
      <c r="U359" s="270">
        <v>20</v>
      </c>
      <c r="V359" s="270">
        <v>3.9535376790000001</v>
      </c>
      <c r="W359" s="270">
        <v>1</v>
      </c>
      <c r="X359" s="270">
        <v>53.30722643</v>
      </c>
      <c r="Y359" s="270">
        <v>23890</v>
      </c>
      <c r="Z359" s="270">
        <v>13800</v>
      </c>
      <c r="AA359" s="270">
        <v>18585</v>
      </c>
      <c r="AB359" s="270">
        <v>24970</v>
      </c>
      <c r="AC359" s="270">
        <v>39920</v>
      </c>
      <c r="AD359" s="270">
        <v>38800</v>
      </c>
      <c r="AE359" s="270">
        <v>7475</v>
      </c>
      <c r="AF359" s="270">
        <v>1720</v>
      </c>
      <c r="AG359" s="270">
        <v>870</v>
      </c>
      <c r="AH359" s="270">
        <v>4015</v>
      </c>
      <c r="AI359" s="270">
        <v>710</v>
      </c>
      <c r="AJ359" s="270">
        <v>2460</v>
      </c>
      <c r="AK359" s="270">
        <v>2405</v>
      </c>
      <c r="AL359" s="270">
        <v>6515</v>
      </c>
      <c r="AM359" s="270">
        <v>10735</v>
      </c>
      <c r="AN359" s="270">
        <v>1365</v>
      </c>
      <c r="AO359" s="270">
        <v>865</v>
      </c>
      <c r="AP359" s="270">
        <v>810</v>
      </c>
      <c r="AQ359" s="270">
        <v>7455</v>
      </c>
      <c r="AR359" s="270">
        <v>580</v>
      </c>
      <c r="AS359" s="270">
        <v>345</v>
      </c>
      <c r="AT359" s="270">
        <v>2325</v>
      </c>
      <c r="AU359" s="270">
        <v>6530</v>
      </c>
      <c r="AV359" s="270">
        <v>2795</v>
      </c>
      <c r="AW359" s="270">
        <v>3090</v>
      </c>
      <c r="AX359" s="270">
        <v>10130</v>
      </c>
      <c r="AY359" s="270">
        <v>690</v>
      </c>
      <c r="AZ359" s="270">
        <v>6025</v>
      </c>
      <c r="BA359" s="270">
        <v>13230</v>
      </c>
      <c r="BB359" s="270">
        <v>82240</v>
      </c>
      <c r="BC359" s="270">
        <v>4800</v>
      </c>
      <c r="BD359" s="270">
        <v>17715</v>
      </c>
      <c r="BE359" s="270">
        <v>2585</v>
      </c>
      <c r="BF359" s="270">
        <v>1810</v>
      </c>
      <c r="BG359" s="270">
        <v>835</v>
      </c>
      <c r="BH359" s="270">
        <v>1975</v>
      </c>
      <c r="BI359" s="270">
        <v>4280</v>
      </c>
      <c r="BJ359" s="270">
        <v>780</v>
      </c>
      <c r="BK359" s="270">
        <v>6505</v>
      </c>
      <c r="BL359" s="270">
        <v>10820</v>
      </c>
      <c r="BM359" s="270">
        <v>17685</v>
      </c>
      <c r="BN359" s="270">
        <v>2710</v>
      </c>
      <c r="BO359" s="270">
        <v>7690</v>
      </c>
      <c r="BP359" s="270">
        <v>7785</v>
      </c>
      <c r="BQ359" s="270">
        <v>8625</v>
      </c>
      <c r="BR359" s="270">
        <v>1670</v>
      </c>
      <c r="BS359" s="270">
        <v>370</v>
      </c>
      <c r="BT359" s="270">
        <v>21740</v>
      </c>
      <c r="BU359" s="270">
        <v>8525</v>
      </c>
      <c r="BV359" s="270">
        <v>70</v>
      </c>
      <c r="BW359" s="270">
        <v>8845</v>
      </c>
      <c r="BX359" s="270">
        <v>470</v>
      </c>
      <c r="BY359" s="270">
        <v>6925</v>
      </c>
      <c r="BZ359" s="270">
        <v>1170</v>
      </c>
      <c r="CA359" s="270">
        <v>210</v>
      </c>
      <c r="CB359" s="270">
        <v>25</v>
      </c>
      <c r="CC359" s="270" t="s">
        <v>1676</v>
      </c>
      <c r="CD359" s="270">
        <v>2430</v>
      </c>
      <c r="CE359" s="270">
        <v>130</v>
      </c>
      <c r="CF359" s="270">
        <v>330</v>
      </c>
      <c r="CG359" s="270">
        <v>126120</v>
      </c>
      <c r="CH359" s="270">
        <v>0</v>
      </c>
      <c r="CI359" s="270">
        <v>16275</v>
      </c>
      <c r="CJ359" s="270">
        <v>7155</v>
      </c>
      <c r="CK359" s="270">
        <v>9910</v>
      </c>
      <c r="CL359" s="270">
        <v>3285</v>
      </c>
      <c r="CM359" s="270">
        <v>4195</v>
      </c>
      <c r="CN359" s="270">
        <v>2375</v>
      </c>
      <c r="CO359" s="270">
        <v>0</v>
      </c>
      <c r="CP359" s="270">
        <v>0</v>
      </c>
      <c r="CQ359" s="270">
        <v>0</v>
      </c>
      <c r="CR359" s="270">
        <v>0</v>
      </c>
      <c r="CS359" s="270">
        <v>0</v>
      </c>
      <c r="CT359" s="270">
        <v>0</v>
      </c>
      <c r="CU359" s="270"/>
      <c r="CV359" s="270">
        <v>0</v>
      </c>
      <c r="CW359" s="270" t="s">
        <v>1676</v>
      </c>
      <c r="CX359" s="270">
        <v>2060</v>
      </c>
      <c r="CY359" s="270">
        <v>0</v>
      </c>
      <c r="CZ359" s="270">
        <v>135</v>
      </c>
      <c r="DA359" s="270">
        <v>4315</v>
      </c>
      <c r="DB359" s="270">
        <v>1575</v>
      </c>
      <c r="DC359" s="270">
        <v>0</v>
      </c>
      <c r="DD359" s="270">
        <v>0</v>
      </c>
      <c r="DE359" s="270">
        <v>30230</v>
      </c>
      <c r="DF359" s="270">
        <v>11240</v>
      </c>
      <c r="DG359" s="270">
        <v>4040</v>
      </c>
      <c r="DH359" s="270">
        <v>4350</v>
      </c>
      <c r="DI359" s="270">
        <v>0</v>
      </c>
      <c r="DJ359" s="270">
        <v>0</v>
      </c>
      <c r="DK359" s="270">
        <v>0</v>
      </c>
      <c r="DL359" s="270">
        <v>0</v>
      </c>
      <c r="DM359" s="270">
        <v>0</v>
      </c>
      <c r="DN359" s="270" t="s">
        <v>1676</v>
      </c>
      <c r="DO359" s="270">
        <v>10</v>
      </c>
      <c r="DP359" s="270">
        <v>3540</v>
      </c>
      <c r="DQ359" s="270">
        <v>410</v>
      </c>
      <c r="DR359" s="270"/>
      <c r="DS359" s="270">
        <v>0</v>
      </c>
      <c r="DT359" s="270" t="s">
        <v>1676</v>
      </c>
      <c r="DU359" s="270">
        <v>4565</v>
      </c>
      <c r="DV359" s="270">
        <v>0</v>
      </c>
      <c r="DW359" s="270">
        <v>0</v>
      </c>
      <c r="DX359" s="270" t="s">
        <v>1676</v>
      </c>
      <c r="DY359" s="270">
        <v>5335</v>
      </c>
      <c r="DZ359" s="270">
        <v>7265</v>
      </c>
      <c r="EA359" s="270">
        <v>0</v>
      </c>
      <c r="EB359" s="270">
        <v>0</v>
      </c>
      <c r="EC359" s="270">
        <v>0</v>
      </c>
      <c r="ED359" s="270">
        <v>110</v>
      </c>
      <c r="EE359" s="270">
        <v>14870</v>
      </c>
      <c r="EF359" s="270">
        <v>25</v>
      </c>
      <c r="EG359" s="270">
        <v>11055</v>
      </c>
      <c r="EH359" s="270">
        <v>0</v>
      </c>
      <c r="EI359" s="270">
        <v>0</v>
      </c>
      <c r="EJ359" s="270">
        <v>0</v>
      </c>
      <c r="EK359" s="270">
        <v>10</v>
      </c>
      <c r="EL359" s="270">
        <v>5275</v>
      </c>
      <c r="EM359" s="270">
        <v>9110</v>
      </c>
      <c r="EN359" s="270">
        <v>5000</v>
      </c>
      <c r="EO359" s="270">
        <v>0</v>
      </c>
      <c r="EP359" s="270">
        <v>0</v>
      </c>
      <c r="EQ359" s="270">
        <v>0</v>
      </c>
      <c r="ER359" s="270" t="s">
        <v>1676</v>
      </c>
      <c r="ES359" s="270">
        <v>0</v>
      </c>
      <c r="ET359" s="270">
        <v>0</v>
      </c>
      <c r="EU359" s="270">
        <v>0</v>
      </c>
      <c r="EV359" s="270">
        <v>0</v>
      </c>
      <c r="EW359" s="270">
        <v>15</v>
      </c>
      <c r="EX359" s="270">
        <v>170</v>
      </c>
      <c r="EY359" s="270">
        <v>0</v>
      </c>
      <c r="EZ359" s="270">
        <v>0</v>
      </c>
      <c r="FA359" s="270" t="s">
        <v>1676</v>
      </c>
      <c r="FB359" s="270">
        <v>0</v>
      </c>
      <c r="FC359" s="270">
        <v>0</v>
      </c>
      <c r="FD359" s="270">
        <v>0</v>
      </c>
      <c r="FE359" s="270">
        <v>0</v>
      </c>
      <c r="FF359" s="270">
        <v>0</v>
      </c>
      <c r="FG359" s="270"/>
      <c r="FH359" s="270">
        <v>0</v>
      </c>
      <c r="FI359" s="270"/>
      <c r="FJ359" s="270">
        <v>0</v>
      </c>
      <c r="FK359" s="270">
        <v>0</v>
      </c>
      <c r="FL359" s="270">
        <v>0</v>
      </c>
      <c r="FM359" s="270">
        <v>0</v>
      </c>
      <c r="FN359" s="270">
        <v>0</v>
      </c>
      <c r="FO359" s="351">
        <v>85675</v>
      </c>
      <c r="FP359" s="351">
        <v>16410</v>
      </c>
      <c r="FQ359" s="351">
        <v>39800</v>
      </c>
      <c r="FR359" s="13"/>
      <c r="FS359" s="270"/>
      <c r="FT359" s="270"/>
      <c r="FU359" s="270"/>
      <c r="FV359" s="270"/>
      <c r="FW359" s="270"/>
      <c r="FX359" s="270"/>
      <c r="FY359" s="270"/>
      <c r="FZ359" s="270"/>
      <c r="GA359" s="270"/>
      <c r="GB359" s="270"/>
      <c r="GC359" s="270"/>
      <c r="GD359" s="270"/>
      <c r="GE359" s="270"/>
      <c r="GF359" s="270"/>
      <c r="GG359" s="270"/>
      <c r="GH359" s="270"/>
      <c r="GI359" s="270"/>
      <c r="GJ359" s="270"/>
      <c r="GK359" s="270"/>
      <c r="GL359" s="270"/>
      <c r="GM359" s="270"/>
      <c r="GN359" s="270"/>
      <c r="GO359" s="270"/>
      <c r="GP359" s="270"/>
      <c r="GQ359" s="270"/>
      <c r="GR359" s="270"/>
      <c r="GS359" s="270"/>
      <c r="GT359" s="270"/>
      <c r="GU359" s="270"/>
      <c r="GV359" s="270"/>
      <c r="GW359" s="270"/>
      <c r="GX359" s="270"/>
      <c r="GY359" s="270"/>
      <c r="GZ359" s="270"/>
      <c r="HA359" s="270"/>
      <c r="HB359" s="270"/>
      <c r="HC359" s="270"/>
      <c r="HD359" s="270"/>
      <c r="HE359" s="270"/>
      <c r="HF359" s="270"/>
      <c r="HG359" s="270"/>
      <c r="HH359" s="270"/>
      <c r="HI359" s="270"/>
      <c r="HJ359" s="270"/>
      <c r="HK359" s="270"/>
      <c r="HL359" s="270"/>
      <c r="HM359" s="270"/>
      <c r="HN359" s="270"/>
      <c r="HO359" s="270"/>
      <c r="HP359" s="270"/>
      <c r="HQ359" s="270"/>
      <c r="HR359" s="270"/>
      <c r="HS359" s="270"/>
      <c r="HT359" s="270"/>
      <c r="HU359" s="270"/>
      <c r="HV359" s="270"/>
      <c r="HW359" s="270"/>
      <c r="HX359" s="270"/>
      <c r="HY359" s="270"/>
      <c r="HZ359" s="270"/>
      <c r="IA359" s="270"/>
      <c r="IB359" s="270"/>
      <c r="IC359" s="270"/>
      <c r="ID359" s="270"/>
      <c r="IE359" s="270"/>
      <c r="IF359" s="270"/>
      <c r="IG359" s="270"/>
      <c r="IH359" s="270"/>
    </row>
    <row r="360" spans="1:242" ht="12.75" customHeight="1" x14ac:dyDescent="0.2">
      <c r="A360" s="374" t="s">
        <v>414</v>
      </c>
      <c r="B360" s="270">
        <v>77605</v>
      </c>
      <c r="C360" s="270">
        <v>64640</v>
      </c>
      <c r="D360" s="270">
        <v>29630</v>
      </c>
      <c r="E360" s="270">
        <v>35010</v>
      </c>
      <c r="F360" s="270">
        <v>24965</v>
      </c>
      <c r="G360" s="270">
        <v>10415</v>
      </c>
      <c r="H360" s="270">
        <v>24785</v>
      </c>
      <c r="I360" s="270">
        <v>45825</v>
      </c>
      <c r="J360" s="270">
        <v>31780</v>
      </c>
      <c r="K360" s="270">
        <v>159420</v>
      </c>
      <c r="L360" s="270">
        <v>80.017515020000005</v>
      </c>
      <c r="M360" s="270">
        <v>39</v>
      </c>
      <c r="N360" s="270">
        <v>7130</v>
      </c>
      <c r="O360" s="270">
        <v>3760</v>
      </c>
      <c r="P360" s="270">
        <v>1435</v>
      </c>
      <c r="Q360" s="270">
        <v>2590</v>
      </c>
      <c r="R360" s="270">
        <v>1960</v>
      </c>
      <c r="S360" s="270">
        <v>605</v>
      </c>
      <c r="T360" s="270">
        <v>120</v>
      </c>
      <c r="U360" s="270">
        <v>40</v>
      </c>
      <c r="V360" s="270">
        <v>4.7080479950000003</v>
      </c>
      <c r="W360" s="270">
        <v>2</v>
      </c>
      <c r="X360" s="270">
        <v>60.266322840000001</v>
      </c>
      <c r="Y360" s="270">
        <v>5640</v>
      </c>
      <c r="Z360" s="270">
        <v>5970</v>
      </c>
      <c r="AA360" s="270">
        <v>6835</v>
      </c>
      <c r="AB360" s="270">
        <v>11170</v>
      </c>
      <c r="AC360" s="270">
        <v>20210</v>
      </c>
      <c r="AD360" s="270">
        <v>23310</v>
      </c>
      <c r="AE360" s="270">
        <v>4275</v>
      </c>
      <c r="AF360" s="270">
        <v>605</v>
      </c>
      <c r="AG360" s="270">
        <v>410</v>
      </c>
      <c r="AH360" s="270">
        <v>7230</v>
      </c>
      <c r="AI360" s="270">
        <v>305</v>
      </c>
      <c r="AJ360" s="270">
        <v>1190</v>
      </c>
      <c r="AK360" s="270">
        <v>770</v>
      </c>
      <c r="AL360" s="270">
        <v>3390</v>
      </c>
      <c r="AM360" s="270">
        <v>5160</v>
      </c>
      <c r="AN360" s="270">
        <v>540</v>
      </c>
      <c r="AO360" s="270">
        <v>10</v>
      </c>
      <c r="AP360" s="270">
        <v>375</v>
      </c>
      <c r="AQ360" s="270">
        <v>2460</v>
      </c>
      <c r="AR360" s="270">
        <v>345</v>
      </c>
      <c r="AS360" s="270">
        <v>235</v>
      </c>
      <c r="AT360" s="270">
        <v>1135</v>
      </c>
      <c r="AU360" s="270">
        <v>1830</v>
      </c>
      <c r="AV360" s="270">
        <v>2450</v>
      </c>
      <c r="AW360" s="270">
        <v>2005</v>
      </c>
      <c r="AX360" s="270">
        <v>7550</v>
      </c>
      <c r="AY360" s="270">
        <v>75</v>
      </c>
      <c r="AZ360" s="270">
        <v>3490</v>
      </c>
      <c r="BA360" s="270">
        <v>5785</v>
      </c>
      <c r="BB360" s="270">
        <v>30265</v>
      </c>
      <c r="BC360" s="270">
        <v>2155</v>
      </c>
      <c r="BD360" s="270">
        <v>6025</v>
      </c>
      <c r="BE360" s="270">
        <v>1830</v>
      </c>
      <c r="BF360" s="270">
        <v>1300</v>
      </c>
      <c r="BG360" s="270">
        <v>465</v>
      </c>
      <c r="BH360" s="270">
        <v>755</v>
      </c>
      <c r="BI360" s="270">
        <v>7295</v>
      </c>
      <c r="BJ360" s="270">
        <v>230</v>
      </c>
      <c r="BK360" s="270">
        <v>3695</v>
      </c>
      <c r="BL360" s="270">
        <v>4690</v>
      </c>
      <c r="BM360" s="270">
        <v>8025</v>
      </c>
      <c r="BN360" s="270">
        <v>2435</v>
      </c>
      <c r="BO360" s="270">
        <v>5505</v>
      </c>
      <c r="BP360" s="270">
        <v>3395</v>
      </c>
      <c r="BQ360" s="270">
        <v>3170</v>
      </c>
      <c r="BR360" s="270">
        <v>655</v>
      </c>
      <c r="BS360" s="270">
        <v>205</v>
      </c>
      <c r="BT360" s="270">
        <v>7130</v>
      </c>
      <c r="BU360" s="270">
        <v>3150</v>
      </c>
      <c r="BV360" s="270">
        <v>30</v>
      </c>
      <c r="BW360" s="270">
        <v>2500</v>
      </c>
      <c r="BX360" s="270">
        <v>190</v>
      </c>
      <c r="BY360" s="270">
        <v>2525</v>
      </c>
      <c r="BZ360" s="270">
        <v>500</v>
      </c>
      <c r="CA360" s="270">
        <v>35</v>
      </c>
      <c r="CB360" s="270" t="s">
        <v>1676</v>
      </c>
      <c r="CC360" s="270">
        <v>0</v>
      </c>
      <c r="CD360" s="270">
        <v>1225</v>
      </c>
      <c r="CE360" s="270">
        <v>90</v>
      </c>
      <c r="CF360" s="270">
        <v>135</v>
      </c>
      <c r="CG360" s="270">
        <v>59935</v>
      </c>
      <c r="CH360" s="270">
        <v>0</v>
      </c>
      <c r="CI360" s="270">
        <v>10205</v>
      </c>
      <c r="CJ360" s="270">
        <v>2250</v>
      </c>
      <c r="CK360" s="270">
        <v>4635</v>
      </c>
      <c r="CL360" s="270">
        <v>825</v>
      </c>
      <c r="CM360" s="270">
        <v>7355</v>
      </c>
      <c r="CN360" s="270">
        <v>460</v>
      </c>
      <c r="CO360" s="270">
        <v>0</v>
      </c>
      <c r="CP360" s="270">
        <v>0</v>
      </c>
      <c r="CQ360" s="270">
        <v>0</v>
      </c>
      <c r="CR360" s="270">
        <v>0</v>
      </c>
      <c r="CS360" s="270">
        <v>0</v>
      </c>
      <c r="CT360" s="270">
        <v>0</v>
      </c>
      <c r="CU360" s="270"/>
      <c r="CV360" s="270">
        <v>0</v>
      </c>
      <c r="CW360" s="270">
        <v>0</v>
      </c>
      <c r="CX360" s="270">
        <v>110</v>
      </c>
      <c r="CY360" s="270">
        <v>0</v>
      </c>
      <c r="CZ360" s="270">
        <v>0</v>
      </c>
      <c r="DA360" s="270">
        <v>185</v>
      </c>
      <c r="DB360" s="270">
        <v>615</v>
      </c>
      <c r="DC360" s="270">
        <v>0</v>
      </c>
      <c r="DD360" s="270">
        <v>0</v>
      </c>
      <c r="DE360" s="270">
        <v>25740</v>
      </c>
      <c r="DF360" s="270">
        <v>1130</v>
      </c>
      <c r="DG360" s="270">
        <v>0</v>
      </c>
      <c r="DH360" s="270">
        <v>2375</v>
      </c>
      <c r="DI360" s="270">
        <v>0</v>
      </c>
      <c r="DJ360" s="270">
        <v>0</v>
      </c>
      <c r="DK360" s="270">
        <v>0</v>
      </c>
      <c r="DL360" s="270">
        <v>0</v>
      </c>
      <c r="DM360" s="270">
        <v>0</v>
      </c>
      <c r="DN360" s="270">
        <v>0</v>
      </c>
      <c r="DO360" s="270" t="s">
        <v>1676</v>
      </c>
      <c r="DP360" s="270">
        <v>1820</v>
      </c>
      <c r="DQ360" s="270">
        <v>0</v>
      </c>
      <c r="DR360" s="270"/>
      <c r="DS360" s="270">
        <v>1880</v>
      </c>
      <c r="DT360" s="270">
        <v>2225</v>
      </c>
      <c r="DU360" s="270">
        <v>3175</v>
      </c>
      <c r="DV360" s="270">
        <v>0</v>
      </c>
      <c r="DW360" s="270">
        <v>0</v>
      </c>
      <c r="DX360" s="270">
        <v>0</v>
      </c>
      <c r="DY360" s="270">
        <v>1845</v>
      </c>
      <c r="DZ360" s="270">
        <v>105</v>
      </c>
      <c r="EA360" s="270">
        <v>0</v>
      </c>
      <c r="EB360" s="270">
        <v>10</v>
      </c>
      <c r="EC360" s="270">
        <v>0</v>
      </c>
      <c r="ED360" s="270">
        <v>255</v>
      </c>
      <c r="EE360" s="270">
        <v>3200</v>
      </c>
      <c r="EF360" s="270">
        <v>0</v>
      </c>
      <c r="EG360" s="270">
        <v>0</v>
      </c>
      <c r="EH360" s="270">
        <v>0</v>
      </c>
      <c r="EI360" s="270">
        <v>0</v>
      </c>
      <c r="EJ360" s="270">
        <v>0</v>
      </c>
      <c r="EK360" s="270">
        <v>0</v>
      </c>
      <c r="EL360" s="270">
        <v>5715</v>
      </c>
      <c r="EM360" s="270">
        <v>775</v>
      </c>
      <c r="EN360" s="270">
        <v>0</v>
      </c>
      <c r="EO360" s="270">
        <v>20</v>
      </c>
      <c r="EP360" s="270">
        <v>0</v>
      </c>
      <c r="EQ360" s="270">
        <v>0</v>
      </c>
      <c r="ER360" s="270">
        <v>0</v>
      </c>
      <c r="ES360" s="270">
        <v>0</v>
      </c>
      <c r="ET360" s="270">
        <v>0</v>
      </c>
      <c r="EU360" s="270">
        <v>0</v>
      </c>
      <c r="EV360" s="270">
        <v>0</v>
      </c>
      <c r="EW360" s="270">
        <v>660</v>
      </c>
      <c r="EX360" s="270" t="s">
        <v>1676</v>
      </c>
      <c r="EY360" s="270">
        <v>0</v>
      </c>
      <c r="EZ360" s="270">
        <v>0</v>
      </c>
      <c r="FA360" s="270" t="s">
        <v>1676</v>
      </c>
      <c r="FB360" s="270">
        <v>35</v>
      </c>
      <c r="FC360" s="270">
        <v>0</v>
      </c>
      <c r="FD360" s="270">
        <v>0</v>
      </c>
      <c r="FE360" s="270">
        <v>0</v>
      </c>
      <c r="FF360" s="270">
        <v>0</v>
      </c>
      <c r="FG360" s="270"/>
      <c r="FH360" s="270">
        <v>0</v>
      </c>
      <c r="FI360" s="270"/>
      <c r="FJ360" s="270">
        <v>0</v>
      </c>
      <c r="FK360" s="270">
        <v>0</v>
      </c>
      <c r="FL360" s="270">
        <v>0</v>
      </c>
      <c r="FM360" s="270">
        <v>10</v>
      </c>
      <c r="FN360" s="270" t="s">
        <v>1676</v>
      </c>
      <c r="FO360" s="351">
        <v>47340</v>
      </c>
      <c r="FP360" s="351">
        <v>4480</v>
      </c>
      <c r="FQ360" s="351">
        <v>17640</v>
      </c>
      <c r="FR360" s="13"/>
      <c r="FS360" s="270"/>
      <c r="FT360" s="270"/>
      <c r="FU360" s="270"/>
      <c r="FV360" s="270"/>
      <c r="FW360" s="270"/>
      <c r="FX360" s="270"/>
      <c r="FY360" s="270"/>
      <c r="FZ360" s="270"/>
      <c r="GA360" s="270"/>
      <c r="GB360" s="270"/>
      <c r="GC360" s="270"/>
      <c r="GD360" s="270"/>
      <c r="GE360" s="270"/>
      <c r="GF360" s="270"/>
      <c r="GG360" s="270"/>
      <c r="GH360" s="270"/>
      <c r="GI360" s="270"/>
      <c r="GJ360" s="270"/>
      <c r="GK360" s="270"/>
      <c r="GL360" s="270"/>
      <c r="GM360" s="270"/>
      <c r="GN360" s="270"/>
      <c r="GO360" s="270"/>
      <c r="GP360" s="270"/>
      <c r="GQ360" s="270"/>
      <c r="GR360" s="270"/>
      <c r="GS360" s="270"/>
      <c r="GT360" s="270"/>
      <c r="GU360" s="270"/>
      <c r="GV360" s="270"/>
      <c r="GW360" s="270"/>
      <c r="GX360" s="270"/>
      <c r="GY360" s="270"/>
      <c r="GZ360" s="270"/>
      <c r="HA360" s="270"/>
      <c r="HB360" s="270"/>
      <c r="HC360" s="270"/>
      <c r="HD360" s="270"/>
      <c r="HE360" s="270"/>
      <c r="HF360" s="270"/>
      <c r="HG360" s="270"/>
      <c r="HH360" s="270"/>
      <c r="HI360" s="270"/>
      <c r="HJ360" s="270"/>
      <c r="HK360" s="270"/>
      <c r="HL360" s="270"/>
      <c r="HM360" s="270"/>
      <c r="HN360" s="270"/>
      <c r="HO360" s="270"/>
      <c r="HP360" s="270"/>
      <c r="HQ360" s="270"/>
      <c r="HR360" s="270"/>
      <c r="HS360" s="270"/>
      <c r="HT360" s="270"/>
      <c r="HU360" s="270"/>
      <c r="HV360" s="270"/>
      <c r="HW360" s="270"/>
      <c r="HX360" s="270"/>
      <c r="HY360" s="270"/>
      <c r="HZ360" s="270"/>
      <c r="IA360" s="270"/>
      <c r="IB360" s="270"/>
      <c r="IC360" s="270"/>
      <c r="ID360" s="270"/>
      <c r="IE360" s="270"/>
      <c r="IF360" s="270"/>
      <c r="IG360" s="270"/>
      <c r="IH360" s="270"/>
    </row>
    <row r="361" spans="1:242" ht="12.75" customHeight="1" x14ac:dyDescent="0.2">
      <c r="A361" s="374" t="s">
        <v>416</v>
      </c>
      <c r="B361" s="270">
        <v>91875</v>
      </c>
      <c r="C361" s="270">
        <v>63865</v>
      </c>
      <c r="D361" s="270">
        <v>28620</v>
      </c>
      <c r="E361" s="270">
        <v>35240</v>
      </c>
      <c r="F361" s="270">
        <v>27045</v>
      </c>
      <c r="G361" s="270">
        <v>1950</v>
      </c>
      <c r="H361" s="270">
        <v>28990</v>
      </c>
      <c r="I361" s="270">
        <v>64140</v>
      </c>
      <c r="J361" s="270">
        <v>27735</v>
      </c>
      <c r="K361" s="270">
        <v>175650</v>
      </c>
      <c r="L361" s="270">
        <v>65.115125669999998</v>
      </c>
      <c r="M361" s="270">
        <v>40</v>
      </c>
      <c r="N361" s="270">
        <v>11275</v>
      </c>
      <c r="O361" s="270">
        <v>7390</v>
      </c>
      <c r="P361" s="270">
        <v>3580</v>
      </c>
      <c r="Q361" s="270">
        <v>3865</v>
      </c>
      <c r="R361" s="270">
        <v>1715</v>
      </c>
      <c r="S361" s="270">
        <v>435</v>
      </c>
      <c r="T361" s="270">
        <v>65</v>
      </c>
      <c r="U361" s="270">
        <v>50</v>
      </c>
      <c r="V361" s="270">
        <v>4.4888084030000002</v>
      </c>
      <c r="W361" s="270">
        <v>2</v>
      </c>
      <c r="X361" s="270">
        <v>60.732178099999999</v>
      </c>
      <c r="Y361" s="270">
        <v>7255</v>
      </c>
      <c r="Z361" s="270">
        <v>6445</v>
      </c>
      <c r="AA361" s="270">
        <v>8415</v>
      </c>
      <c r="AB361" s="270">
        <v>12770</v>
      </c>
      <c r="AC361" s="270">
        <v>22205</v>
      </c>
      <c r="AD361" s="270">
        <v>28330</v>
      </c>
      <c r="AE361" s="270">
        <v>6305</v>
      </c>
      <c r="AF361" s="270">
        <v>760</v>
      </c>
      <c r="AG361" s="270">
        <v>470</v>
      </c>
      <c r="AH361" s="270">
        <v>2555</v>
      </c>
      <c r="AI361" s="270">
        <v>565</v>
      </c>
      <c r="AJ361" s="270">
        <v>1555</v>
      </c>
      <c r="AK361" s="270">
        <v>595</v>
      </c>
      <c r="AL361" s="270">
        <v>4280</v>
      </c>
      <c r="AM361" s="270">
        <v>5535</v>
      </c>
      <c r="AN361" s="270">
        <v>765</v>
      </c>
      <c r="AO361" s="270">
        <v>1030</v>
      </c>
      <c r="AP361" s="270">
        <v>820</v>
      </c>
      <c r="AQ361" s="270">
        <v>2150</v>
      </c>
      <c r="AR361" s="270">
        <v>370</v>
      </c>
      <c r="AS361" s="270">
        <v>255</v>
      </c>
      <c r="AT361" s="270">
        <v>1535</v>
      </c>
      <c r="AU361" s="270">
        <v>2280</v>
      </c>
      <c r="AV361" s="270">
        <v>3715</v>
      </c>
      <c r="AW361" s="270">
        <v>1575</v>
      </c>
      <c r="AX361" s="270">
        <v>9245</v>
      </c>
      <c r="AY361" s="270">
        <v>375</v>
      </c>
      <c r="AZ361" s="270">
        <v>2995</v>
      </c>
      <c r="BA361" s="270">
        <v>5005</v>
      </c>
      <c r="BB361" s="270">
        <v>43450</v>
      </c>
      <c r="BC361" s="270">
        <v>2595</v>
      </c>
      <c r="BD361" s="270">
        <v>7390</v>
      </c>
      <c r="BE361" s="270">
        <v>1560</v>
      </c>
      <c r="BF361" s="270">
        <v>1200</v>
      </c>
      <c r="BG361" s="270">
        <v>435</v>
      </c>
      <c r="BH361" s="270">
        <v>915</v>
      </c>
      <c r="BI361" s="270">
        <v>2570</v>
      </c>
      <c r="BJ361" s="270">
        <v>395</v>
      </c>
      <c r="BK361" s="270">
        <v>4200</v>
      </c>
      <c r="BL361" s="270">
        <v>4815</v>
      </c>
      <c r="BM361" s="270">
        <v>9010</v>
      </c>
      <c r="BN361" s="270">
        <v>2140</v>
      </c>
      <c r="BO361" s="270">
        <v>3975</v>
      </c>
      <c r="BP361" s="270">
        <v>3275</v>
      </c>
      <c r="BQ361" s="270">
        <v>3545</v>
      </c>
      <c r="BR361" s="270">
        <v>1055</v>
      </c>
      <c r="BS361" s="270">
        <v>210</v>
      </c>
      <c r="BT361" s="270">
        <v>7900</v>
      </c>
      <c r="BU361" s="270">
        <v>3820</v>
      </c>
      <c r="BV361" s="270">
        <v>25</v>
      </c>
      <c r="BW361" s="270">
        <v>2825</v>
      </c>
      <c r="BX361" s="270">
        <v>310</v>
      </c>
      <c r="BY361" s="270">
        <v>3035</v>
      </c>
      <c r="BZ361" s="270">
        <v>510</v>
      </c>
      <c r="CA361" s="270">
        <v>50</v>
      </c>
      <c r="CB361" s="270" t="s">
        <v>1676</v>
      </c>
      <c r="CC361" s="270">
        <v>0</v>
      </c>
      <c r="CD361" s="270">
        <v>1690</v>
      </c>
      <c r="CE361" s="270">
        <v>100</v>
      </c>
      <c r="CF361" s="270">
        <v>175</v>
      </c>
      <c r="CG361" s="270">
        <v>57990</v>
      </c>
      <c r="CH361" s="270">
        <v>0</v>
      </c>
      <c r="CI361" s="270">
        <v>11885</v>
      </c>
      <c r="CJ361" s="270">
        <v>2105</v>
      </c>
      <c r="CK361" s="270">
        <v>4705</v>
      </c>
      <c r="CL361" s="270">
        <v>1565</v>
      </c>
      <c r="CM361" s="270">
        <v>2605</v>
      </c>
      <c r="CN361" s="270">
        <v>235</v>
      </c>
      <c r="CO361" s="270">
        <v>0</v>
      </c>
      <c r="CP361" s="270">
        <v>0</v>
      </c>
      <c r="CQ361" s="270">
        <v>0</v>
      </c>
      <c r="CR361" s="270">
        <v>0</v>
      </c>
      <c r="CS361" s="270">
        <v>0</v>
      </c>
      <c r="CT361" s="270">
        <v>0</v>
      </c>
      <c r="CU361" s="270"/>
      <c r="CV361" s="270">
        <v>0</v>
      </c>
      <c r="CW361" s="270">
        <v>0</v>
      </c>
      <c r="CX361" s="270">
        <v>1695</v>
      </c>
      <c r="CY361" s="270">
        <v>0</v>
      </c>
      <c r="CZ361" s="270">
        <v>0</v>
      </c>
      <c r="DA361" s="270">
        <v>1125</v>
      </c>
      <c r="DB361" s="270">
        <v>845</v>
      </c>
      <c r="DC361" s="270">
        <v>0</v>
      </c>
      <c r="DD361" s="270">
        <v>0</v>
      </c>
      <c r="DE361" s="270">
        <v>11695</v>
      </c>
      <c r="DF361" s="270">
        <v>7350</v>
      </c>
      <c r="DG361" s="270">
        <v>5185</v>
      </c>
      <c r="DH361" s="270">
        <v>0</v>
      </c>
      <c r="DI361" s="270">
        <v>0</v>
      </c>
      <c r="DJ361" s="270">
        <v>0</v>
      </c>
      <c r="DK361" s="270">
        <v>0</v>
      </c>
      <c r="DL361" s="270">
        <v>0</v>
      </c>
      <c r="DM361" s="270">
        <v>0</v>
      </c>
      <c r="DN361" s="270">
        <v>0</v>
      </c>
      <c r="DO361" s="270" t="s">
        <v>1676</v>
      </c>
      <c r="DP361" s="270">
        <v>2465</v>
      </c>
      <c r="DQ361" s="270">
        <v>0</v>
      </c>
      <c r="DR361" s="270"/>
      <c r="DS361" s="270">
        <v>0</v>
      </c>
      <c r="DT361" s="270">
        <v>2270</v>
      </c>
      <c r="DU361" s="270">
        <v>2810</v>
      </c>
      <c r="DV361" s="270">
        <v>0</v>
      </c>
      <c r="DW361" s="270">
        <v>0</v>
      </c>
      <c r="DX361" s="270">
        <v>0</v>
      </c>
      <c r="DY361" s="270">
        <v>4040</v>
      </c>
      <c r="DZ361" s="270">
        <v>1465</v>
      </c>
      <c r="EA361" s="270">
        <v>0</v>
      </c>
      <c r="EB361" s="270">
        <v>55</v>
      </c>
      <c r="EC361" s="270">
        <v>0</v>
      </c>
      <c r="ED361" s="270">
        <v>3155</v>
      </c>
      <c r="EE361" s="270">
        <v>6255</v>
      </c>
      <c r="EF361" s="270">
        <v>0</v>
      </c>
      <c r="EG361" s="270">
        <v>10215</v>
      </c>
      <c r="EH361" s="270">
        <v>0</v>
      </c>
      <c r="EI361" s="270">
        <v>0</v>
      </c>
      <c r="EJ361" s="270">
        <v>0</v>
      </c>
      <c r="EK361" s="270">
        <v>0</v>
      </c>
      <c r="EL361" s="270">
        <v>2080</v>
      </c>
      <c r="EM361" s="270">
        <v>2255</v>
      </c>
      <c r="EN361" s="270">
        <v>830</v>
      </c>
      <c r="EO361" s="270">
        <v>0</v>
      </c>
      <c r="EP361" s="270">
        <v>0</v>
      </c>
      <c r="EQ361" s="270">
        <v>0</v>
      </c>
      <c r="ER361" s="270">
        <v>0</v>
      </c>
      <c r="ES361" s="270">
        <v>0</v>
      </c>
      <c r="ET361" s="270">
        <v>0</v>
      </c>
      <c r="EU361" s="270">
        <v>0</v>
      </c>
      <c r="EV361" s="270">
        <v>0</v>
      </c>
      <c r="EW361" s="270">
        <v>0</v>
      </c>
      <c r="EX361" s="270">
        <v>180</v>
      </c>
      <c r="EY361" s="270">
        <v>0</v>
      </c>
      <c r="EZ361" s="270">
        <v>0</v>
      </c>
      <c r="FA361" s="270">
        <v>0</v>
      </c>
      <c r="FB361" s="270">
        <v>1770</v>
      </c>
      <c r="FC361" s="270">
        <v>0</v>
      </c>
      <c r="FD361" s="270">
        <v>0</v>
      </c>
      <c r="FE361" s="270">
        <v>0</v>
      </c>
      <c r="FF361" s="270">
        <v>0</v>
      </c>
      <c r="FG361" s="270"/>
      <c r="FH361" s="270">
        <v>825</v>
      </c>
      <c r="FI361" s="270"/>
      <c r="FJ361" s="270">
        <v>0</v>
      </c>
      <c r="FK361" s="270">
        <v>0</v>
      </c>
      <c r="FL361" s="270">
        <v>0</v>
      </c>
      <c r="FM361" s="270">
        <v>200</v>
      </c>
      <c r="FN361" s="270" t="s">
        <v>1676</v>
      </c>
      <c r="FO361" s="351">
        <v>48425</v>
      </c>
      <c r="FP361" s="351">
        <v>5880</v>
      </c>
      <c r="FQ361" s="351">
        <v>28370</v>
      </c>
      <c r="FR361" s="13"/>
      <c r="FS361" s="270"/>
      <c r="FT361" s="270"/>
      <c r="FU361" s="270"/>
      <c r="FV361" s="270"/>
      <c r="FW361" s="270"/>
      <c r="FX361" s="270"/>
      <c r="FY361" s="270"/>
      <c r="FZ361" s="270"/>
      <c r="GA361" s="270"/>
      <c r="GB361" s="270"/>
      <c r="GC361" s="270"/>
      <c r="GD361" s="270"/>
      <c r="GE361" s="270"/>
      <c r="GF361" s="270"/>
      <c r="GG361" s="270"/>
      <c r="GH361" s="270"/>
      <c r="GI361" s="270"/>
      <c r="GJ361" s="270"/>
      <c r="GK361" s="270"/>
      <c r="GL361" s="270"/>
      <c r="GM361" s="270"/>
      <c r="GN361" s="270"/>
      <c r="GO361" s="270"/>
      <c r="GP361" s="270"/>
      <c r="GQ361" s="270"/>
      <c r="GR361" s="270"/>
      <c r="GS361" s="270"/>
      <c r="GT361" s="270"/>
      <c r="GU361" s="270"/>
      <c r="GV361" s="270"/>
      <c r="GW361" s="270"/>
      <c r="GX361" s="270"/>
      <c r="GY361" s="270"/>
      <c r="GZ361" s="270"/>
      <c r="HA361" s="270"/>
      <c r="HB361" s="270"/>
      <c r="HC361" s="270"/>
      <c r="HD361" s="270"/>
      <c r="HE361" s="270"/>
      <c r="HF361" s="270"/>
      <c r="HG361" s="270"/>
      <c r="HH361" s="270"/>
      <c r="HI361" s="270"/>
      <c r="HJ361" s="270"/>
      <c r="HK361" s="270"/>
      <c r="HL361" s="270"/>
      <c r="HM361" s="270"/>
      <c r="HN361" s="270"/>
      <c r="HO361" s="270"/>
      <c r="HP361" s="270"/>
      <c r="HQ361" s="270"/>
      <c r="HR361" s="270"/>
      <c r="HS361" s="270"/>
      <c r="HT361" s="270"/>
      <c r="HU361" s="270"/>
      <c r="HV361" s="270"/>
      <c r="HW361" s="270"/>
      <c r="HX361" s="270"/>
      <c r="HY361" s="270"/>
      <c r="HZ361" s="270"/>
      <c r="IA361" s="270"/>
      <c r="IB361" s="270"/>
      <c r="IC361" s="270"/>
      <c r="ID361" s="270"/>
      <c r="IE361" s="270"/>
      <c r="IF361" s="270"/>
      <c r="IG361" s="270"/>
      <c r="IH361" s="270"/>
    </row>
    <row r="362" spans="1:242" ht="12.75" customHeight="1" x14ac:dyDescent="0.2">
      <c r="A362" s="374" t="s">
        <v>417</v>
      </c>
      <c r="B362" s="270">
        <v>204620</v>
      </c>
      <c r="C362" s="270">
        <v>151195</v>
      </c>
      <c r="D362" s="270">
        <v>70695</v>
      </c>
      <c r="E362" s="270">
        <v>80495</v>
      </c>
      <c r="F362" s="270">
        <v>46280</v>
      </c>
      <c r="G362" s="270">
        <v>44465</v>
      </c>
      <c r="H362" s="270">
        <v>47935</v>
      </c>
      <c r="I362" s="270">
        <v>126600</v>
      </c>
      <c r="J362" s="270">
        <v>78020</v>
      </c>
      <c r="K362" s="270">
        <v>396410</v>
      </c>
      <c r="L362" s="270">
        <v>56.468205859999998</v>
      </c>
      <c r="M362" s="270">
        <v>35</v>
      </c>
      <c r="N362" s="270">
        <v>20830</v>
      </c>
      <c r="O362" s="270">
        <v>10855</v>
      </c>
      <c r="P362" s="270">
        <v>5090</v>
      </c>
      <c r="Q362" s="270">
        <v>7190</v>
      </c>
      <c r="R362" s="270">
        <v>2260</v>
      </c>
      <c r="S362" s="270">
        <v>265</v>
      </c>
      <c r="T362" s="270">
        <v>20</v>
      </c>
      <c r="U362" s="270" t="s">
        <v>1676</v>
      </c>
      <c r="V362" s="270">
        <v>5.2028201730000001</v>
      </c>
      <c r="W362" s="270">
        <v>2</v>
      </c>
      <c r="X362" s="270">
        <v>55.18611113</v>
      </c>
      <c r="Y362" s="270">
        <v>19630</v>
      </c>
      <c r="Z362" s="270">
        <v>18945</v>
      </c>
      <c r="AA362" s="270">
        <v>25980</v>
      </c>
      <c r="AB362" s="270">
        <v>34440</v>
      </c>
      <c r="AC362" s="270">
        <v>49520</v>
      </c>
      <c r="AD362" s="270">
        <v>45070</v>
      </c>
      <c r="AE362" s="270">
        <v>10120</v>
      </c>
      <c r="AF362" s="270">
        <v>5405</v>
      </c>
      <c r="AG362" s="270">
        <v>1290</v>
      </c>
      <c r="AH362" s="270">
        <v>4505</v>
      </c>
      <c r="AI362" s="270">
        <v>930</v>
      </c>
      <c r="AJ362" s="270">
        <v>4375</v>
      </c>
      <c r="AK362" s="270">
        <v>1930</v>
      </c>
      <c r="AL362" s="270">
        <v>9005</v>
      </c>
      <c r="AM362" s="270">
        <v>9405</v>
      </c>
      <c r="AN362" s="270">
        <v>2715</v>
      </c>
      <c r="AO362" s="270">
        <v>1155</v>
      </c>
      <c r="AP362" s="270">
        <v>4940</v>
      </c>
      <c r="AQ362" s="270">
        <v>5905</v>
      </c>
      <c r="AR362" s="270">
        <v>755</v>
      </c>
      <c r="AS362" s="270">
        <v>295</v>
      </c>
      <c r="AT362" s="270">
        <v>2360</v>
      </c>
      <c r="AU362" s="270">
        <v>5310</v>
      </c>
      <c r="AV362" s="270">
        <v>3310</v>
      </c>
      <c r="AW362" s="270">
        <v>3550</v>
      </c>
      <c r="AX362" s="270">
        <v>18400</v>
      </c>
      <c r="AY362" s="270">
        <v>1935</v>
      </c>
      <c r="AZ362" s="270">
        <v>5910</v>
      </c>
      <c r="BA362" s="270">
        <v>38340</v>
      </c>
      <c r="BB362" s="270">
        <v>72885</v>
      </c>
      <c r="BC362" s="270">
        <v>3210</v>
      </c>
      <c r="BD362" s="270">
        <v>32240</v>
      </c>
      <c r="BE362" s="270">
        <v>5770</v>
      </c>
      <c r="BF362" s="270">
        <v>2405</v>
      </c>
      <c r="BG362" s="270">
        <v>1090</v>
      </c>
      <c r="BH362" s="270">
        <v>5315</v>
      </c>
      <c r="BI362" s="270">
        <v>4470</v>
      </c>
      <c r="BJ362" s="270">
        <v>990</v>
      </c>
      <c r="BK362" s="270">
        <v>7135</v>
      </c>
      <c r="BL362" s="270">
        <v>7600</v>
      </c>
      <c r="BM362" s="270">
        <v>16910</v>
      </c>
      <c r="BN362" s="270">
        <v>1555</v>
      </c>
      <c r="BO362" s="270">
        <v>10065</v>
      </c>
      <c r="BP362" s="270">
        <v>6390</v>
      </c>
      <c r="BQ362" s="270">
        <v>7585</v>
      </c>
      <c r="BR362" s="270">
        <v>2705</v>
      </c>
      <c r="BS362" s="270">
        <v>1480</v>
      </c>
      <c r="BT362" s="270">
        <v>16600</v>
      </c>
      <c r="BU362" s="270">
        <v>11345</v>
      </c>
      <c r="BV362" s="270">
        <v>110</v>
      </c>
      <c r="BW362" s="270">
        <v>6225</v>
      </c>
      <c r="BX362" s="270">
        <v>970</v>
      </c>
      <c r="BY362" s="270">
        <v>6050</v>
      </c>
      <c r="BZ362" s="270">
        <v>1225</v>
      </c>
      <c r="CA362" s="270">
        <v>200</v>
      </c>
      <c r="CB362" s="270">
        <v>20</v>
      </c>
      <c r="CC362" s="270">
        <v>0</v>
      </c>
      <c r="CD362" s="270">
        <v>4390</v>
      </c>
      <c r="CE362" s="270">
        <v>65</v>
      </c>
      <c r="CF362" s="270">
        <v>430</v>
      </c>
      <c r="CG362" s="270">
        <v>137850</v>
      </c>
      <c r="CH362" s="270" t="s">
        <v>1676</v>
      </c>
      <c r="CI362" s="270">
        <v>19095</v>
      </c>
      <c r="CJ362" s="270">
        <v>5005</v>
      </c>
      <c r="CK362" s="270">
        <v>6695</v>
      </c>
      <c r="CL362" s="270">
        <v>4405</v>
      </c>
      <c r="CM362" s="270">
        <v>4725</v>
      </c>
      <c r="CN362" s="270">
        <v>0</v>
      </c>
      <c r="CO362" s="270" t="s">
        <v>1676</v>
      </c>
      <c r="CP362" s="270">
        <v>55</v>
      </c>
      <c r="CQ362" s="270" t="s">
        <v>1676</v>
      </c>
      <c r="CR362" s="270">
        <v>1375</v>
      </c>
      <c r="CS362" s="270">
        <v>0</v>
      </c>
      <c r="CT362" s="270">
        <v>0</v>
      </c>
      <c r="CU362" s="270"/>
      <c r="CV362" s="270">
        <v>0</v>
      </c>
      <c r="CW362" s="270">
        <v>5630</v>
      </c>
      <c r="CX362" s="270">
        <v>3060</v>
      </c>
      <c r="CY362" s="270">
        <v>0</v>
      </c>
      <c r="CZ362" s="270">
        <v>2365</v>
      </c>
      <c r="DA362" s="270">
        <v>7445</v>
      </c>
      <c r="DB362" s="270">
        <v>1935</v>
      </c>
      <c r="DC362" s="270" t="s">
        <v>1676</v>
      </c>
      <c r="DD362" s="270">
        <v>0</v>
      </c>
      <c r="DE362" s="270">
        <v>20955</v>
      </c>
      <c r="DF362" s="270">
        <v>13475</v>
      </c>
      <c r="DG362" s="270">
        <v>5135</v>
      </c>
      <c r="DH362" s="270">
        <v>7260</v>
      </c>
      <c r="DI362" s="270">
        <v>0</v>
      </c>
      <c r="DJ362" s="270">
        <v>1360</v>
      </c>
      <c r="DK362" s="270">
        <v>0</v>
      </c>
      <c r="DL362" s="270" t="s">
        <v>1676</v>
      </c>
      <c r="DM362" s="270">
        <v>2750</v>
      </c>
      <c r="DN362" s="270">
        <v>45</v>
      </c>
      <c r="DO362" s="270" t="s">
        <v>1676</v>
      </c>
      <c r="DP362" s="270">
        <v>4155</v>
      </c>
      <c r="DQ362" s="270">
        <v>0</v>
      </c>
      <c r="DR362" s="270"/>
      <c r="DS362" s="270">
        <v>6790</v>
      </c>
      <c r="DT362" s="270">
        <v>485</v>
      </c>
      <c r="DU362" s="270">
        <v>4180</v>
      </c>
      <c r="DV362" s="270">
        <v>1650</v>
      </c>
      <c r="DW362" s="270">
        <v>0</v>
      </c>
      <c r="DX362" s="270">
        <v>0</v>
      </c>
      <c r="DY362" s="270">
        <v>7230</v>
      </c>
      <c r="DZ362" s="270">
        <v>10080</v>
      </c>
      <c r="EA362" s="270">
        <v>0</v>
      </c>
      <c r="EB362" s="270">
        <v>3345</v>
      </c>
      <c r="EC362" s="270">
        <v>0</v>
      </c>
      <c r="ED362" s="270">
        <v>2890</v>
      </c>
      <c r="EE362" s="270">
        <v>11920</v>
      </c>
      <c r="EF362" s="270">
        <v>230</v>
      </c>
      <c r="EG362" s="270">
        <v>11900</v>
      </c>
      <c r="EH362" s="270">
        <v>0</v>
      </c>
      <c r="EI362" s="270">
        <v>0</v>
      </c>
      <c r="EJ362" s="270">
        <v>25</v>
      </c>
      <c r="EK362" s="270">
        <v>0</v>
      </c>
      <c r="EL362" s="270">
        <v>6030</v>
      </c>
      <c r="EM362" s="270">
        <v>3465</v>
      </c>
      <c r="EN362" s="270">
        <v>2305</v>
      </c>
      <c r="EO362" s="270">
        <v>0</v>
      </c>
      <c r="EP362" s="270">
        <v>0</v>
      </c>
      <c r="EQ362" s="270">
        <v>0</v>
      </c>
      <c r="ER362" s="270" t="s">
        <v>1676</v>
      </c>
      <c r="ES362" s="270" t="s">
        <v>1676</v>
      </c>
      <c r="ET362" s="270">
        <v>0</v>
      </c>
      <c r="EU362" s="270">
        <v>0</v>
      </c>
      <c r="EV362" s="270" t="s">
        <v>1676</v>
      </c>
      <c r="EW362" s="270">
        <v>6065</v>
      </c>
      <c r="EX362" s="270">
        <v>1960</v>
      </c>
      <c r="EY362" s="270">
        <v>0</v>
      </c>
      <c r="EZ362" s="270">
        <v>0</v>
      </c>
      <c r="FA362" s="270" t="s">
        <v>1676</v>
      </c>
      <c r="FB362" s="270">
        <v>7010</v>
      </c>
      <c r="FC362" s="270">
        <v>10</v>
      </c>
      <c r="FD362" s="270" t="s">
        <v>1676</v>
      </c>
      <c r="FE362" s="270" t="s">
        <v>1676</v>
      </c>
      <c r="FF362" s="270">
        <v>90</v>
      </c>
      <c r="FG362" s="270"/>
      <c r="FH362" s="270">
        <v>0</v>
      </c>
      <c r="FI362" s="270"/>
      <c r="FJ362" s="270">
        <v>0</v>
      </c>
      <c r="FK362" s="270">
        <v>0</v>
      </c>
      <c r="FL362" s="270">
        <v>0</v>
      </c>
      <c r="FM362" s="270" t="s">
        <v>1676</v>
      </c>
      <c r="FN362" s="270">
        <v>0</v>
      </c>
      <c r="FO362" s="351">
        <v>131730</v>
      </c>
      <c r="FP362" s="351">
        <v>12515</v>
      </c>
      <c r="FQ362" s="351">
        <v>46520</v>
      </c>
      <c r="FR362" s="13"/>
      <c r="FS362" s="270"/>
      <c r="FT362" s="270"/>
      <c r="FU362" s="270"/>
      <c r="FV362" s="270"/>
      <c r="FW362" s="270"/>
      <c r="FX362" s="270"/>
      <c r="FY362" s="270"/>
      <c r="FZ362" s="270"/>
      <c r="GA362" s="270"/>
      <c r="GB362" s="270"/>
      <c r="GC362" s="270"/>
      <c r="GD362" s="270"/>
      <c r="GE362" s="270"/>
      <c r="GF362" s="270"/>
      <c r="GG362" s="270"/>
      <c r="GH362" s="270"/>
      <c r="GI362" s="270"/>
      <c r="GJ362" s="270"/>
      <c r="GK362" s="270"/>
      <c r="GL362" s="270"/>
      <c r="GM362" s="270"/>
      <c r="GN362" s="270"/>
      <c r="GO362" s="270"/>
      <c r="GP362" s="270"/>
      <c r="GQ362" s="270"/>
      <c r="GR362" s="270"/>
      <c r="GS362" s="270"/>
      <c r="GT362" s="270"/>
      <c r="GU362" s="270"/>
      <c r="GV362" s="270"/>
      <c r="GW362" s="270"/>
      <c r="GX362" s="270"/>
      <c r="GY362" s="270"/>
      <c r="GZ362" s="270"/>
      <c r="HA362" s="270"/>
      <c r="HB362" s="270"/>
      <c r="HC362" s="270"/>
      <c r="HD362" s="270"/>
      <c r="HE362" s="270"/>
      <c r="HF362" s="270"/>
      <c r="HG362" s="270"/>
      <c r="HH362" s="270"/>
      <c r="HI362" s="270"/>
      <c r="HJ362" s="270"/>
      <c r="HK362" s="270"/>
      <c r="HL362" s="270"/>
      <c r="HM362" s="270"/>
      <c r="HN362" s="270"/>
      <c r="HO362" s="270"/>
      <c r="HP362" s="270"/>
      <c r="HQ362" s="270"/>
      <c r="HR362" s="270"/>
      <c r="HS362" s="270"/>
      <c r="HT362" s="270"/>
      <c r="HU362" s="270"/>
      <c r="HV362" s="270"/>
      <c r="HW362" s="270"/>
      <c r="HX362" s="270"/>
      <c r="HY362" s="270"/>
      <c r="HZ362" s="270"/>
      <c r="IA362" s="270"/>
      <c r="IB362" s="270"/>
      <c r="IC362" s="270"/>
      <c r="ID362" s="270"/>
      <c r="IE362" s="270"/>
      <c r="IF362" s="270"/>
      <c r="IG362" s="270"/>
      <c r="IH362" s="270"/>
    </row>
    <row r="363" spans="1:242" ht="12.75" customHeight="1" x14ac:dyDescent="0.2">
      <c r="A363" s="374" t="s">
        <v>418</v>
      </c>
      <c r="B363" s="270">
        <v>3945</v>
      </c>
      <c r="C363" s="270">
        <v>3485</v>
      </c>
      <c r="D363" s="270">
        <v>1430</v>
      </c>
      <c r="E363" s="270">
        <v>2050</v>
      </c>
      <c r="F363" s="270">
        <v>1245</v>
      </c>
      <c r="G363" s="270">
        <v>0</v>
      </c>
      <c r="H363" s="270">
        <v>165</v>
      </c>
      <c r="I363" s="270">
        <v>3785</v>
      </c>
      <c r="J363" s="270">
        <v>160</v>
      </c>
      <c r="K363" s="270">
        <v>112350</v>
      </c>
      <c r="L363" s="270">
        <v>62.325000000000003</v>
      </c>
      <c r="M363" s="270">
        <v>49</v>
      </c>
      <c r="N363" s="270">
        <v>40</v>
      </c>
      <c r="O363" s="270">
        <v>60</v>
      </c>
      <c r="P363" s="270">
        <v>25</v>
      </c>
      <c r="Q363" s="270">
        <v>25</v>
      </c>
      <c r="R363" s="270" t="s">
        <v>1676</v>
      </c>
      <c r="S363" s="270" t="s">
        <v>1676</v>
      </c>
      <c r="T363" s="270">
        <v>0</v>
      </c>
      <c r="U363" s="270">
        <v>0</v>
      </c>
      <c r="V363" s="270">
        <v>34.025494899999998</v>
      </c>
      <c r="W363" s="270">
        <v>20</v>
      </c>
      <c r="X363" s="270">
        <v>67.592648920000002</v>
      </c>
      <c r="Y363" s="270" t="s">
        <v>1676</v>
      </c>
      <c r="Z363" s="270">
        <v>380</v>
      </c>
      <c r="AA363" s="270">
        <v>465</v>
      </c>
      <c r="AB363" s="270">
        <v>435</v>
      </c>
      <c r="AC363" s="270">
        <v>585</v>
      </c>
      <c r="AD363" s="270">
        <v>1480</v>
      </c>
      <c r="AE363" s="270">
        <v>605</v>
      </c>
      <c r="AF363" s="270" t="s">
        <v>1676</v>
      </c>
      <c r="AG363" s="270">
        <v>0</v>
      </c>
      <c r="AH363" s="270">
        <v>0</v>
      </c>
      <c r="AI363" s="270">
        <v>0</v>
      </c>
      <c r="AJ363" s="270">
        <v>0</v>
      </c>
      <c r="AK363" s="270">
        <v>0</v>
      </c>
      <c r="AL363" s="270">
        <v>0</v>
      </c>
      <c r="AM363" s="270">
        <v>0</v>
      </c>
      <c r="AN363" s="270">
        <v>0</v>
      </c>
      <c r="AO363" s="270">
        <v>0</v>
      </c>
      <c r="AP363" s="270">
        <v>0</v>
      </c>
      <c r="AQ363" s="270">
        <v>0</v>
      </c>
      <c r="AR363" s="270">
        <v>0</v>
      </c>
      <c r="AS363" s="270">
        <v>0</v>
      </c>
      <c r="AT363" s="270">
        <v>0</v>
      </c>
      <c r="AU363" s="270">
        <v>0</v>
      </c>
      <c r="AV363" s="270">
        <v>10</v>
      </c>
      <c r="AW363" s="270" t="s">
        <v>1676</v>
      </c>
      <c r="AX363" s="270">
        <v>0</v>
      </c>
      <c r="AY363" s="270">
        <v>0</v>
      </c>
      <c r="AZ363" s="270">
        <v>135</v>
      </c>
      <c r="BA363" s="270">
        <v>10</v>
      </c>
      <c r="BB363" s="270">
        <v>3785</v>
      </c>
      <c r="BC363" s="270">
        <v>30</v>
      </c>
      <c r="BD363" s="270">
        <v>120</v>
      </c>
      <c r="BE363" s="270" t="s">
        <v>1676</v>
      </c>
      <c r="BF363" s="270">
        <v>20</v>
      </c>
      <c r="BG363" s="270">
        <v>805</v>
      </c>
      <c r="BH363" s="270">
        <v>65</v>
      </c>
      <c r="BI363" s="270">
        <v>0</v>
      </c>
      <c r="BJ363" s="270" t="s">
        <v>1676</v>
      </c>
      <c r="BK363" s="270">
        <v>375</v>
      </c>
      <c r="BL363" s="270">
        <v>130</v>
      </c>
      <c r="BM363" s="270">
        <v>40</v>
      </c>
      <c r="BN363" s="270">
        <v>85</v>
      </c>
      <c r="BO363" s="270">
        <v>325</v>
      </c>
      <c r="BP363" s="270">
        <v>80</v>
      </c>
      <c r="BQ363" s="270">
        <v>0</v>
      </c>
      <c r="BR363" s="270">
        <v>0</v>
      </c>
      <c r="BS363" s="270" t="s">
        <v>1676</v>
      </c>
      <c r="BT363" s="270">
        <v>770</v>
      </c>
      <c r="BU363" s="270">
        <v>595</v>
      </c>
      <c r="BV363" s="270" t="s">
        <v>1676</v>
      </c>
      <c r="BW363" s="270">
        <v>35</v>
      </c>
      <c r="BX363" s="270">
        <v>0</v>
      </c>
      <c r="BY363" s="270">
        <v>115</v>
      </c>
      <c r="BZ363" s="270">
        <v>20</v>
      </c>
      <c r="CA363" s="270" t="s">
        <v>1676</v>
      </c>
      <c r="CB363" s="270">
        <v>0</v>
      </c>
      <c r="CC363" s="270">
        <v>0</v>
      </c>
      <c r="CD363" s="270">
        <v>70</v>
      </c>
      <c r="CE363" s="270" t="s">
        <v>1676</v>
      </c>
      <c r="CF363" s="270">
        <v>95</v>
      </c>
      <c r="CG363" s="270">
        <v>3180</v>
      </c>
      <c r="CH363" s="270">
        <v>0</v>
      </c>
      <c r="CI363" s="270">
        <v>0</v>
      </c>
      <c r="CJ363" s="270">
        <v>0</v>
      </c>
      <c r="CK363" s="270">
        <v>0</v>
      </c>
      <c r="CL363" s="270">
        <v>0</v>
      </c>
      <c r="CM363" s="270">
        <v>0</v>
      </c>
      <c r="CN363" s="270">
        <v>0</v>
      </c>
      <c r="CO363" s="270">
        <v>0</v>
      </c>
      <c r="CP363" s="270">
        <v>0</v>
      </c>
      <c r="CQ363" s="270">
        <v>0</v>
      </c>
      <c r="CR363" s="270">
        <v>0</v>
      </c>
      <c r="CS363" s="270">
        <v>0</v>
      </c>
      <c r="CT363" s="270">
        <v>0</v>
      </c>
      <c r="CU363" s="270"/>
      <c r="CV363" s="270">
        <v>0</v>
      </c>
      <c r="CW363" s="270">
        <v>0</v>
      </c>
      <c r="CX363" s="270">
        <v>0</v>
      </c>
      <c r="CY363" s="270">
        <v>0</v>
      </c>
      <c r="CZ363" s="270">
        <v>0</v>
      </c>
      <c r="DA363" s="270">
        <v>0</v>
      </c>
      <c r="DB363" s="270">
        <v>0</v>
      </c>
      <c r="DC363" s="270">
        <v>0</v>
      </c>
      <c r="DD363" s="270">
        <v>0</v>
      </c>
      <c r="DE363" s="270">
        <v>2400</v>
      </c>
      <c r="DF363" s="270">
        <v>0</v>
      </c>
      <c r="DG363" s="270">
        <v>0</v>
      </c>
      <c r="DH363" s="270">
        <v>0</v>
      </c>
      <c r="DI363" s="270">
        <v>0</v>
      </c>
      <c r="DJ363" s="270">
        <v>0</v>
      </c>
      <c r="DK363" s="270">
        <v>0</v>
      </c>
      <c r="DL363" s="270">
        <v>0</v>
      </c>
      <c r="DM363" s="270">
        <v>0</v>
      </c>
      <c r="DN363" s="270">
        <v>0</v>
      </c>
      <c r="DO363" s="270">
        <v>0</v>
      </c>
      <c r="DP363" s="270">
        <v>0</v>
      </c>
      <c r="DQ363" s="270">
        <v>0</v>
      </c>
      <c r="DR363" s="270"/>
      <c r="DS363" s="270">
        <v>0</v>
      </c>
      <c r="DT363" s="270">
        <v>0</v>
      </c>
      <c r="DU363" s="270">
        <v>0</v>
      </c>
      <c r="DV363" s="270">
        <v>0</v>
      </c>
      <c r="DW363" s="270">
        <v>0</v>
      </c>
      <c r="DX363" s="270">
        <v>0</v>
      </c>
      <c r="DY363" s="270">
        <v>0</v>
      </c>
      <c r="DZ363" s="270">
        <v>0</v>
      </c>
      <c r="EA363" s="270">
        <v>0</v>
      </c>
      <c r="EB363" s="270">
        <v>0</v>
      </c>
      <c r="EC363" s="270">
        <v>0</v>
      </c>
      <c r="ED363" s="270">
        <v>0</v>
      </c>
      <c r="EE363" s="270">
        <v>0</v>
      </c>
      <c r="EF363" s="270">
        <v>0</v>
      </c>
      <c r="EG363" s="270">
        <v>0</v>
      </c>
      <c r="EH363" s="270">
        <v>0</v>
      </c>
      <c r="EI363" s="270">
        <v>0</v>
      </c>
      <c r="EJ363" s="270">
        <v>0</v>
      </c>
      <c r="EK363" s="270">
        <v>0</v>
      </c>
      <c r="EL363" s="270">
        <v>0</v>
      </c>
      <c r="EM363" s="270">
        <v>0</v>
      </c>
      <c r="EN363" s="270">
        <v>0</v>
      </c>
      <c r="EO363" s="270">
        <v>0</v>
      </c>
      <c r="EP363" s="270">
        <v>0</v>
      </c>
      <c r="EQ363" s="270">
        <v>10</v>
      </c>
      <c r="ER363" s="270">
        <v>1175</v>
      </c>
      <c r="ES363" s="270">
        <v>45</v>
      </c>
      <c r="ET363" s="270">
        <v>0</v>
      </c>
      <c r="EU363" s="270">
        <v>0</v>
      </c>
      <c r="EV363" s="270">
        <v>150</v>
      </c>
      <c r="EW363" s="270">
        <v>0</v>
      </c>
      <c r="EX363" s="270">
        <v>0</v>
      </c>
      <c r="EY363" s="270">
        <v>0</v>
      </c>
      <c r="EZ363" s="270">
        <v>0</v>
      </c>
      <c r="FA363" s="270">
        <v>0</v>
      </c>
      <c r="FB363" s="270">
        <v>0</v>
      </c>
      <c r="FC363" s="270">
        <v>0</v>
      </c>
      <c r="FD363" s="270">
        <v>0</v>
      </c>
      <c r="FE363" s="270">
        <v>0</v>
      </c>
      <c r="FF363" s="270">
        <v>0</v>
      </c>
      <c r="FG363" s="270"/>
      <c r="FH363" s="270">
        <v>0</v>
      </c>
      <c r="FI363" s="270"/>
      <c r="FJ363" s="270">
        <v>0</v>
      </c>
      <c r="FK363" s="270">
        <v>0</v>
      </c>
      <c r="FL363" s="270">
        <v>0</v>
      </c>
      <c r="FM363" s="270">
        <v>0</v>
      </c>
      <c r="FN363" s="270">
        <v>165</v>
      </c>
      <c r="FO363" s="351">
        <v>160</v>
      </c>
      <c r="FP363" s="351">
        <v>2070</v>
      </c>
      <c r="FQ363" s="351">
        <v>160</v>
      </c>
      <c r="FR363" s="13"/>
      <c r="FS363" s="270"/>
      <c r="FT363" s="270"/>
      <c r="FU363" s="270"/>
      <c r="FV363" s="270"/>
      <c r="FW363" s="270"/>
      <c r="FX363" s="270"/>
      <c r="FY363" s="270"/>
      <c r="FZ363" s="270"/>
      <c r="GA363" s="270"/>
      <c r="GB363" s="270"/>
      <c r="GC363" s="270"/>
      <c r="GD363" s="270"/>
      <c r="GE363" s="270"/>
      <c r="GF363" s="270"/>
      <c r="GG363" s="270"/>
      <c r="GH363" s="270"/>
      <c r="GI363" s="270"/>
      <c r="GJ363" s="270"/>
      <c r="GK363" s="270"/>
      <c r="GL363" s="270"/>
      <c r="GM363" s="270"/>
      <c r="GN363" s="270"/>
      <c r="GO363" s="270"/>
      <c r="GP363" s="270"/>
      <c r="GQ363" s="270"/>
      <c r="GR363" s="270"/>
      <c r="GS363" s="270"/>
      <c r="GT363" s="270"/>
      <c r="GU363" s="270"/>
      <c r="GV363" s="270"/>
      <c r="GW363" s="270"/>
      <c r="GX363" s="270"/>
      <c r="GY363" s="270"/>
      <c r="GZ363" s="270"/>
      <c r="HA363" s="270"/>
      <c r="HB363" s="270"/>
      <c r="HC363" s="270"/>
      <c r="HD363" s="270"/>
      <c r="HE363" s="270"/>
      <c r="HF363" s="270"/>
      <c r="HG363" s="270"/>
      <c r="HH363" s="270"/>
      <c r="HI363" s="270"/>
      <c r="HJ363" s="270"/>
      <c r="HK363" s="270"/>
      <c r="HL363" s="270"/>
      <c r="HM363" s="270"/>
      <c r="HN363" s="270"/>
      <c r="HO363" s="270"/>
      <c r="HP363" s="270"/>
      <c r="HQ363" s="270"/>
      <c r="HR363" s="270"/>
      <c r="HS363" s="270"/>
      <c r="HT363" s="270"/>
      <c r="HU363" s="270"/>
      <c r="HV363" s="270"/>
      <c r="HW363" s="270"/>
      <c r="HX363" s="270"/>
      <c r="HY363" s="270"/>
      <c r="HZ363" s="270"/>
      <c r="IA363" s="270"/>
      <c r="IB363" s="270"/>
      <c r="IC363" s="270"/>
      <c r="ID363" s="270"/>
      <c r="IE363" s="270"/>
      <c r="IF363" s="270"/>
      <c r="IG363" s="270"/>
      <c r="IH363" s="270"/>
    </row>
    <row r="364" spans="1:242" ht="12.75" customHeight="1" x14ac:dyDescent="0.2">
      <c r="A364" s="374" t="s">
        <v>419</v>
      </c>
      <c r="B364" s="270">
        <v>164565</v>
      </c>
      <c r="C364" s="270">
        <v>111900</v>
      </c>
      <c r="D364" s="270">
        <v>52690</v>
      </c>
      <c r="E364" s="270">
        <v>59205</v>
      </c>
      <c r="F364" s="270">
        <v>42870</v>
      </c>
      <c r="G364" s="270">
        <v>11525</v>
      </c>
      <c r="H364" s="270">
        <v>48995</v>
      </c>
      <c r="I364" s="270">
        <v>114345</v>
      </c>
      <c r="J364" s="270">
        <v>50215</v>
      </c>
      <c r="K364" s="270">
        <v>291680</v>
      </c>
      <c r="L364" s="270">
        <v>65.380841119999999</v>
      </c>
      <c r="M364" s="270">
        <v>32</v>
      </c>
      <c r="N364" s="270">
        <v>23395</v>
      </c>
      <c r="O364" s="270">
        <v>8545</v>
      </c>
      <c r="P364" s="270">
        <v>5025</v>
      </c>
      <c r="Q364" s="270">
        <v>7470</v>
      </c>
      <c r="R364" s="270">
        <v>2575</v>
      </c>
      <c r="S364" s="270">
        <v>1350</v>
      </c>
      <c r="T364" s="270">
        <v>380</v>
      </c>
      <c r="U364" s="270">
        <v>50</v>
      </c>
      <c r="V364" s="270">
        <v>4.4055346670000004</v>
      </c>
      <c r="W364" s="270">
        <v>1</v>
      </c>
      <c r="X364" s="270">
        <v>59.048752489999998</v>
      </c>
      <c r="Y364" s="270">
        <v>14505</v>
      </c>
      <c r="Z364" s="270">
        <v>12760</v>
      </c>
      <c r="AA364" s="270">
        <v>15095</v>
      </c>
      <c r="AB364" s="270">
        <v>24060</v>
      </c>
      <c r="AC364" s="270">
        <v>40060</v>
      </c>
      <c r="AD364" s="270">
        <v>47530</v>
      </c>
      <c r="AE364" s="270">
        <v>9925</v>
      </c>
      <c r="AF364" s="270">
        <v>1925</v>
      </c>
      <c r="AG364" s="270">
        <v>1110</v>
      </c>
      <c r="AH364" s="270">
        <v>6080</v>
      </c>
      <c r="AI364" s="270">
        <v>795</v>
      </c>
      <c r="AJ364" s="270">
        <v>2980</v>
      </c>
      <c r="AK364" s="270">
        <v>1680</v>
      </c>
      <c r="AL364" s="270">
        <v>5525</v>
      </c>
      <c r="AM364" s="270">
        <v>9285</v>
      </c>
      <c r="AN364" s="270">
        <v>1030</v>
      </c>
      <c r="AO364" s="270">
        <v>3515</v>
      </c>
      <c r="AP364" s="270">
        <v>2130</v>
      </c>
      <c r="AQ364" s="270">
        <v>4190</v>
      </c>
      <c r="AR364" s="270">
        <v>520</v>
      </c>
      <c r="AS364" s="270">
        <v>470</v>
      </c>
      <c r="AT364" s="270">
        <v>2190</v>
      </c>
      <c r="AU364" s="270">
        <v>3985</v>
      </c>
      <c r="AV364" s="270">
        <v>5755</v>
      </c>
      <c r="AW364" s="270">
        <v>3190</v>
      </c>
      <c r="AX364" s="270">
        <v>13975</v>
      </c>
      <c r="AY364" s="270">
        <v>1285</v>
      </c>
      <c r="AZ364" s="270">
        <v>6010</v>
      </c>
      <c r="BA364" s="270">
        <v>11130</v>
      </c>
      <c r="BB364" s="270">
        <v>75815</v>
      </c>
      <c r="BC364" s="270">
        <v>3505</v>
      </c>
      <c r="BD364" s="270">
        <v>13805</v>
      </c>
      <c r="BE364" s="270">
        <v>2565</v>
      </c>
      <c r="BF364" s="270">
        <v>1605</v>
      </c>
      <c r="BG364" s="270">
        <v>875</v>
      </c>
      <c r="BH364" s="270">
        <v>2160</v>
      </c>
      <c r="BI364" s="270">
        <v>6115</v>
      </c>
      <c r="BJ364" s="270">
        <v>690</v>
      </c>
      <c r="BK364" s="270">
        <v>7545</v>
      </c>
      <c r="BL364" s="270">
        <v>8360</v>
      </c>
      <c r="BM364" s="270">
        <v>15835</v>
      </c>
      <c r="BN364" s="270">
        <v>3030</v>
      </c>
      <c r="BO364" s="270">
        <v>7670</v>
      </c>
      <c r="BP364" s="270">
        <v>7065</v>
      </c>
      <c r="BQ364" s="270">
        <v>5390</v>
      </c>
      <c r="BR364" s="270">
        <v>1120</v>
      </c>
      <c r="BS364" s="270">
        <v>430</v>
      </c>
      <c r="BT364" s="270">
        <v>9025</v>
      </c>
      <c r="BU364" s="270">
        <v>8880</v>
      </c>
      <c r="BV364" s="270">
        <v>60</v>
      </c>
      <c r="BW364" s="270">
        <v>6165</v>
      </c>
      <c r="BX364" s="270">
        <v>415</v>
      </c>
      <c r="BY364" s="270">
        <v>5375</v>
      </c>
      <c r="BZ364" s="270">
        <v>900</v>
      </c>
      <c r="CA364" s="270">
        <v>115</v>
      </c>
      <c r="CB364" s="270" t="s">
        <v>1676</v>
      </c>
      <c r="CC364" s="270">
        <v>0</v>
      </c>
      <c r="CD364" s="270">
        <v>3785</v>
      </c>
      <c r="CE364" s="270">
        <v>105</v>
      </c>
      <c r="CF364" s="270">
        <v>330</v>
      </c>
      <c r="CG364" s="270">
        <v>100870</v>
      </c>
      <c r="CH364" s="270">
        <v>0</v>
      </c>
      <c r="CI364" s="270">
        <v>17295</v>
      </c>
      <c r="CJ364" s="270">
        <v>5060</v>
      </c>
      <c r="CK364" s="270">
        <v>8660</v>
      </c>
      <c r="CL364" s="270">
        <v>3200</v>
      </c>
      <c r="CM364" s="270">
        <v>6265</v>
      </c>
      <c r="CN364" s="270">
        <v>1530</v>
      </c>
      <c r="CO364" s="270">
        <v>0</v>
      </c>
      <c r="CP364" s="270">
        <v>0</v>
      </c>
      <c r="CQ364" s="270">
        <v>0</v>
      </c>
      <c r="CR364" s="270">
        <v>0</v>
      </c>
      <c r="CS364" s="270">
        <v>0</v>
      </c>
      <c r="CT364" s="270">
        <v>0</v>
      </c>
      <c r="CU364" s="270"/>
      <c r="CV364" s="270">
        <v>0</v>
      </c>
      <c r="CW364" s="270">
        <v>0</v>
      </c>
      <c r="CX364" s="270">
        <v>3525</v>
      </c>
      <c r="CY364" s="270">
        <v>0</v>
      </c>
      <c r="CZ364" s="270">
        <v>0</v>
      </c>
      <c r="DA364" s="270">
        <v>800</v>
      </c>
      <c r="DB364" s="270">
        <v>790</v>
      </c>
      <c r="DC364" s="270">
        <v>0</v>
      </c>
      <c r="DD364" s="270">
        <v>0</v>
      </c>
      <c r="DE364" s="270">
        <v>46515</v>
      </c>
      <c r="DF364" s="270">
        <v>5920</v>
      </c>
      <c r="DG364" s="270">
        <v>0</v>
      </c>
      <c r="DH364" s="270">
        <v>1975</v>
      </c>
      <c r="DI364" s="270">
        <v>0</v>
      </c>
      <c r="DJ364" s="270">
        <v>0</v>
      </c>
      <c r="DK364" s="270">
        <v>0</v>
      </c>
      <c r="DL364" s="270">
        <v>0</v>
      </c>
      <c r="DM364" s="270">
        <v>0</v>
      </c>
      <c r="DN364" s="270">
        <v>0</v>
      </c>
      <c r="DO364" s="270" t="s">
        <v>1676</v>
      </c>
      <c r="DP364" s="270">
        <v>6615</v>
      </c>
      <c r="DQ364" s="270">
        <v>0</v>
      </c>
      <c r="DR364" s="270"/>
      <c r="DS364" s="270">
        <v>0</v>
      </c>
      <c r="DT364" s="270">
        <v>4495</v>
      </c>
      <c r="DU364" s="270">
        <v>2275</v>
      </c>
      <c r="DV364" s="270">
        <v>0</v>
      </c>
      <c r="DW364" s="270">
        <v>0</v>
      </c>
      <c r="DX364" s="270">
        <v>0</v>
      </c>
      <c r="DY364" s="270">
        <v>5535</v>
      </c>
      <c r="DZ364" s="270">
        <v>1100</v>
      </c>
      <c r="EA364" s="270">
        <v>0</v>
      </c>
      <c r="EB364" s="270">
        <v>1400</v>
      </c>
      <c r="EC364" s="270">
        <v>0</v>
      </c>
      <c r="ED364" s="270">
        <v>650</v>
      </c>
      <c r="EE364" s="270">
        <v>8185</v>
      </c>
      <c r="EF364" s="270">
        <v>0</v>
      </c>
      <c r="EG364" s="270">
        <v>14920</v>
      </c>
      <c r="EH364" s="270">
        <v>0</v>
      </c>
      <c r="EI364" s="270">
        <v>0</v>
      </c>
      <c r="EJ364" s="270">
        <v>0</v>
      </c>
      <c r="EK364" s="270">
        <v>0</v>
      </c>
      <c r="EL364" s="270">
        <v>10</v>
      </c>
      <c r="EM364" s="270">
        <v>8425</v>
      </c>
      <c r="EN364" s="270">
        <v>4530</v>
      </c>
      <c r="EO364" s="270">
        <v>0</v>
      </c>
      <c r="EP364" s="270">
        <v>0</v>
      </c>
      <c r="EQ364" s="270">
        <v>0</v>
      </c>
      <c r="ER364" s="270">
        <v>0</v>
      </c>
      <c r="ES364" s="270">
        <v>0</v>
      </c>
      <c r="ET364" s="270">
        <v>0</v>
      </c>
      <c r="EU364" s="270">
        <v>0</v>
      </c>
      <c r="EV364" s="270">
        <v>0</v>
      </c>
      <c r="EW364" s="270">
        <v>2315</v>
      </c>
      <c r="EX364" s="270">
        <v>1750</v>
      </c>
      <c r="EY364" s="270">
        <v>0</v>
      </c>
      <c r="EZ364" s="270">
        <v>0</v>
      </c>
      <c r="FA364" s="270">
        <v>0</v>
      </c>
      <c r="FB364" s="270">
        <v>0</v>
      </c>
      <c r="FC364" s="270">
        <v>0</v>
      </c>
      <c r="FD364" s="270">
        <v>0</v>
      </c>
      <c r="FE364" s="270">
        <v>0</v>
      </c>
      <c r="FF364" s="270">
        <v>0</v>
      </c>
      <c r="FG364" s="270"/>
      <c r="FH364" s="270">
        <v>0</v>
      </c>
      <c r="FI364" s="270"/>
      <c r="FJ364" s="270">
        <v>0</v>
      </c>
      <c r="FK364" s="270">
        <v>0</v>
      </c>
      <c r="FL364" s="270">
        <v>0</v>
      </c>
      <c r="FM364" s="270">
        <v>825</v>
      </c>
      <c r="FN364" s="270">
        <v>0</v>
      </c>
      <c r="FO364" s="351">
        <v>88745</v>
      </c>
      <c r="FP364" s="351">
        <v>8510</v>
      </c>
      <c r="FQ364" s="351">
        <v>48790</v>
      </c>
      <c r="FR364" s="13"/>
      <c r="FS364" s="270"/>
      <c r="FT364" s="270"/>
      <c r="FU364" s="270"/>
      <c r="FV364" s="270"/>
      <c r="FW364" s="270"/>
      <c r="FX364" s="270"/>
      <c r="FY364" s="270"/>
      <c r="FZ364" s="270"/>
      <c r="GA364" s="270"/>
      <c r="GB364" s="270"/>
      <c r="GC364" s="270"/>
      <c r="GD364" s="270"/>
      <c r="GE364" s="270"/>
      <c r="GF364" s="270"/>
      <c r="GG364" s="270"/>
      <c r="GH364" s="270"/>
      <c r="GI364" s="270"/>
      <c r="GJ364" s="270"/>
      <c r="GK364" s="270"/>
      <c r="GL364" s="270"/>
      <c r="GM364" s="270"/>
      <c r="GN364" s="270"/>
      <c r="GO364" s="270"/>
      <c r="GP364" s="270"/>
      <c r="GQ364" s="270"/>
      <c r="GR364" s="270"/>
      <c r="GS364" s="270"/>
      <c r="GT364" s="270"/>
      <c r="GU364" s="270"/>
      <c r="GV364" s="270"/>
      <c r="GW364" s="270"/>
      <c r="GX364" s="270"/>
      <c r="GY364" s="270"/>
      <c r="GZ364" s="270"/>
      <c r="HA364" s="270"/>
      <c r="HB364" s="270"/>
      <c r="HC364" s="270"/>
      <c r="HD364" s="270"/>
      <c r="HE364" s="270"/>
      <c r="HF364" s="270"/>
      <c r="HG364" s="270"/>
      <c r="HH364" s="270"/>
      <c r="HI364" s="270"/>
      <c r="HJ364" s="270"/>
      <c r="HK364" s="270"/>
      <c r="HL364" s="270"/>
      <c r="HM364" s="270"/>
      <c r="HN364" s="270"/>
      <c r="HO364" s="270"/>
      <c r="HP364" s="270"/>
      <c r="HQ364" s="270"/>
      <c r="HR364" s="270"/>
      <c r="HS364" s="270"/>
      <c r="HT364" s="270"/>
      <c r="HU364" s="270"/>
      <c r="HV364" s="270"/>
      <c r="HW364" s="270"/>
      <c r="HX364" s="270"/>
      <c r="HY364" s="270"/>
      <c r="HZ364" s="270"/>
      <c r="IA364" s="270"/>
      <c r="IB364" s="270"/>
      <c r="IC364" s="270"/>
      <c r="ID364" s="270"/>
      <c r="IE364" s="270"/>
      <c r="IF364" s="270"/>
      <c r="IG364" s="270"/>
      <c r="IH364" s="270"/>
    </row>
    <row r="365" spans="1:242" ht="12.75" customHeight="1" x14ac:dyDescent="0.2">
      <c r="A365" s="374" t="s">
        <v>420</v>
      </c>
      <c r="B365" s="270">
        <v>4175</v>
      </c>
      <c r="C365" s="270">
        <v>2830</v>
      </c>
      <c r="D365" s="270">
        <v>1380</v>
      </c>
      <c r="E365" s="270">
        <v>1450</v>
      </c>
      <c r="F365" s="270">
        <v>840</v>
      </c>
      <c r="G365" s="270">
        <v>1345</v>
      </c>
      <c r="H365" s="270">
        <v>385</v>
      </c>
      <c r="I365" s="270">
        <v>4170</v>
      </c>
      <c r="J365" s="270" t="s">
        <v>1676</v>
      </c>
      <c r="K365" s="270">
        <v>168020</v>
      </c>
      <c r="L365" s="270">
        <v>1</v>
      </c>
      <c r="M365" s="270">
        <v>1</v>
      </c>
      <c r="N365" s="270" t="s">
        <v>1676</v>
      </c>
      <c r="O365" s="270">
        <v>0</v>
      </c>
      <c r="P365" s="270">
        <v>0</v>
      </c>
      <c r="Q365" s="270">
        <v>0</v>
      </c>
      <c r="R365" s="270">
        <v>0</v>
      </c>
      <c r="S365" s="270">
        <v>0</v>
      </c>
      <c r="T365" s="270">
        <v>0</v>
      </c>
      <c r="U365" s="270">
        <v>0</v>
      </c>
      <c r="V365" s="270">
        <v>56.953764450000001</v>
      </c>
      <c r="W365" s="270">
        <v>25</v>
      </c>
      <c r="X365" s="270">
        <v>56.853170730000002</v>
      </c>
      <c r="Y365" s="270">
        <v>40</v>
      </c>
      <c r="Z365" s="270">
        <v>695</v>
      </c>
      <c r="AA365" s="270">
        <v>740</v>
      </c>
      <c r="AB365" s="270">
        <v>610</v>
      </c>
      <c r="AC365" s="270">
        <v>740</v>
      </c>
      <c r="AD365" s="270">
        <v>960</v>
      </c>
      <c r="AE365" s="270">
        <v>315</v>
      </c>
      <c r="AF365" s="270">
        <v>75</v>
      </c>
      <c r="AG365" s="270">
        <v>0</v>
      </c>
      <c r="AH365" s="270">
        <v>0</v>
      </c>
      <c r="AI365" s="270">
        <v>0</v>
      </c>
      <c r="AJ365" s="270">
        <v>0</v>
      </c>
      <c r="AK365" s="270">
        <v>0</v>
      </c>
      <c r="AL365" s="270">
        <v>0</v>
      </c>
      <c r="AM365" s="270">
        <v>0</v>
      </c>
      <c r="AN365" s="270">
        <v>0</v>
      </c>
      <c r="AO365" s="270">
        <v>0</v>
      </c>
      <c r="AP365" s="270">
        <v>0</v>
      </c>
      <c r="AQ365" s="270">
        <v>10</v>
      </c>
      <c r="AR365" s="270">
        <v>0</v>
      </c>
      <c r="AS365" s="270">
        <v>0</v>
      </c>
      <c r="AT365" s="270">
        <v>0</v>
      </c>
      <c r="AU365" s="270">
        <v>0</v>
      </c>
      <c r="AV365" s="270">
        <v>0</v>
      </c>
      <c r="AW365" s="270">
        <v>15</v>
      </c>
      <c r="AX365" s="270">
        <v>1005</v>
      </c>
      <c r="AY365" s="270">
        <v>0</v>
      </c>
      <c r="AZ365" s="270">
        <v>0</v>
      </c>
      <c r="BA365" s="270" t="s">
        <v>1676</v>
      </c>
      <c r="BB365" s="270">
        <v>3065</v>
      </c>
      <c r="BC365" s="270">
        <v>55</v>
      </c>
      <c r="BD365" s="270">
        <v>235</v>
      </c>
      <c r="BE365" s="270">
        <v>10</v>
      </c>
      <c r="BF365" s="270">
        <v>15</v>
      </c>
      <c r="BG365" s="270">
        <v>1395</v>
      </c>
      <c r="BH365" s="270">
        <v>145</v>
      </c>
      <c r="BI365" s="270">
        <v>0</v>
      </c>
      <c r="BJ365" s="270">
        <v>0</v>
      </c>
      <c r="BK365" s="270">
        <v>50</v>
      </c>
      <c r="BL365" s="270">
        <v>90</v>
      </c>
      <c r="BM365" s="270">
        <v>35</v>
      </c>
      <c r="BN365" s="270">
        <v>10</v>
      </c>
      <c r="BO365" s="270">
        <v>50</v>
      </c>
      <c r="BP365" s="270">
        <v>20</v>
      </c>
      <c r="BQ365" s="270">
        <v>20</v>
      </c>
      <c r="BR365" s="270">
        <v>0</v>
      </c>
      <c r="BS365" s="270" t="s">
        <v>1676</v>
      </c>
      <c r="BT365" s="270">
        <v>475</v>
      </c>
      <c r="BU365" s="270">
        <v>200</v>
      </c>
      <c r="BV365" s="270">
        <v>0</v>
      </c>
      <c r="BW365" s="270">
        <v>25</v>
      </c>
      <c r="BX365" s="270">
        <v>0</v>
      </c>
      <c r="BY365" s="270">
        <v>150</v>
      </c>
      <c r="BZ365" s="270">
        <v>110</v>
      </c>
      <c r="CA365" s="270">
        <v>10</v>
      </c>
      <c r="CB365" s="270">
        <v>0</v>
      </c>
      <c r="CC365" s="270" t="s">
        <v>1676</v>
      </c>
      <c r="CD365" s="270">
        <v>90</v>
      </c>
      <c r="CE365" s="270">
        <v>10</v>
      </c>
      <c r="CF365" s="270">
        <v>40</v>
      </c>
      <c r="CG365" s="270">
        <v>2415</v>
      </c>
      <c r="CH365" s="270">
        <v>0</v>
      </c>
      <c r="CI365" s="270">
        <v>0</v>
      </c>
      <c r="CJ365" s="270">
        <v>0</v>
      </c>
      <c r="CK365" s="270">
        <v>0</v>
      </c>
      <c r="CL365" s="270">
        <v>0</v>
      </c>
      <c r="CM365" s="270">
        <v>0</v>
      </c>
      <c r="CN365" s="270">
        <v>0</v>
      </c>
      <c r="CO365" s="270">
        <v>0</v>
      </c>
      <c r="CP365" s="270">
        <v>0</v>
      </c>
      <c r="CQ365" s="270">
        <v>0</v>
      </c>
      <c r="CR365" s="270">
        <v>0</v>
      </c>
      <c r="CS365" s="270">
        <v>0</v>
      </c>
      <c r="CT365" s="270">
        <v>0</v>
      </c>
      <c r="CU365" s="270"/>
      <c r="CV365" s="270">
        <v>0</v>
      </c>
      <c r="CW365" s="270">
        <v>0</v>
      </c>
      <c r="CX365" s="270">
        <v>0</v>
      </c>
      <c r="CY365" s="270">
        <v>0</v>
      </c>
      <c r="CZ365" s="270">
        <v>0</v>
      </c>
      <c r="DA365" s="270">
        <v>0</v>
      </c>
      <c r="DB365" s="270">
        <v>0</v>
      </c>
      <c r="DC365" s="270">
        <v>0</v>
      </c>
      <c r="DD365" s="270">
        <v>0</v>
      </c>
      <c r="DE365" s="270">
        <v>0</v>
      </c>
      <c r="DF365" s="270">
        <v>0</v>
      </c>
      <c r="DG365" s="270">
        <v>0</v>
      </c>
      <c r="DH365" s="270">
        <v>0</v>
      </c>
      <c r="DI365" s="270">
        <v>0</v>
      </c>
      <c r="DJ365" s="270">
        <v>0</v>
      </c>
      <c r="DK365" s="270">
        <v>0</v>
      </c>
      <c r="DL365" s="270">
        <v>0</v>
      </c>
      <c r="DM365" s="270">
        <v>0</v>
      </c>
      <c r="DN365" s="270" t="s">
        <v>1676</v>
      </c>
      <c r="DO365" s="270">
        <v>260</v>
      </c>
      <c r="DP365" s="270">
        <v>0</v>
      </c>
      <c r="DQ365" s="270">
        <v>0</v>
      </c>
      <c r="DR365" s="270"/>
      <c r="DS365" s="270">
        <v>0</v>
      </c>
      <c r="DT365" s="270">
        <v>0</v>
      </c>
      <c r="DU365" s="270">
        <v>0</v>
      </c>
      <c r="DV365" s="270">
        <v>0</v>
      </c>
      <c r="DW365" s="270">
        <v>0</v>
      </c>
      <c r="DX365" s="270">
        <v>0</v>
      </c>
      <c r="DY365" s="270">
        <v>0</v>
      </c>
      <c r="DZ365" s="270">
        <v>0</v>
      </c>
      <c r="EA365" s="270">
        <v>0</v>
      </c>
      <c r="EB365" s="270">
        <v>0</v>
      </c>
      <c r="EC365" s="270">
        <v>0</v>
      </c>
      <c r="ED365" s="270">
        <v>0</v>
      </c>
      <c r="EE365" s="270">
        <v>0</v>
      </c>
      <c r="EF365" s="270">
        <v>0</v>
      </c>
      <c r="EG365" s="270">
        <v>980</v>
      </c>
      <c r="EH365" s="270">
        <v>0</v>
      </c>
      <c r="EI365" s="270">
        <v>0</v>
      </c>
      <c r="EJ365" s="270">
        <v>0</v>
      </c>
      <c r="EK365" s="270">
        <v>0</v>
      </c>
      <c r="EL365" s="270">
        <v>0</v>
      </c>
      <c r="EM365" s="270">
        <v>0</v>
      </c>
      <c r="EN365" s="270">
        <v>0</v>
      </c>
      <c r="EO365" s="270">
        <v>0</v>
      </c>
      <c r="EP365" s="270">
        <v>0</v>
      </c>
      <c r="EQ365" s="270">
        <v>20</v>
      </c>
      <c r="ER365" s="270">
        <v>2015</v>
      </c>
      <c r="ES365" s="270">
        <v>145</v>
      </c>
      <c r="ET365" s="270">
        <v>60</v>
      </c>
      <c r="EU365" s="270">
        <v>0</v>
      </c>
      <c r="EV365" s="270">
        <v>650</v>
      </c>
      <c r="EW365" s="270">
        <v>0</v>
      </c>
      <c r="EX365" s="270">
        <v>0</v>
      </c>
      <c r="EY365" s="270">
        <v>0</v>
      </c>
      <c r="EZ365" s="270">
        <v>0</v>
      </c>
      <c r="FA365" s="270">
        <v>0</v>
      </c>
      <c r="FB365" s="270">
        <v>0</v>
      </c>
      <c r="FC365" s="270">
        <v>0</v>
      </c>
      <c r="FD365" s="270">
        <v>0</v>
      </c>
      <c r="FE365" s="270">
        <v>0</v>
      </c>
      <c r="FF365" s="270">
        <v>0</v>
      </c>
      <c r="FG365" s="270"/>
      <c r="FH365" s="270">
        <v>0</v>
      </c>
      <c r="FI365" s="270"/>
      <c r="FJ365" s="270">
        <v>0</v>
      </c>
      <c r="FK365" s="270">
        <v>0</v>
      </c>
      <c r="FL365" s="270">
        <v>0</v>
      </c>
      <c r="FM365" s="270">
        <v>40</v>
      </c>
      <c r="FN365" s="270">
        <v>0</v>
      </c>
      <c r="FO365" s="351">
        <v>1110</v>
      </c>
      <c r="FP365" s="351">
        <v>260</v>
      </c>
      <c r="FQ365" s="351" t="s">
        <v>1676</v>
      </c>
      <c r="FR365" s="13"/>
      <c r="FS365" s="270"/>
      <c r="FT365" s="270"/>
      <c r="FU365" s="270"/>
      <c r="FV365" s="270"/>
      <c r="FW365" s="270"/>
      <c r="FX365" s="270"/>
      <c r="FY365" s="270"/>
      <c r="FZ365" s="270"/>
      <c r="GA365" s="270"/>
      <c r="GB365" s="270"/>
      <c r="GC365" s="270"/>
      <c r="GD365" s="270"/>
      <c r="GE365" s="270"/>
      <c r="GF365" s="270"/>
      <c r="GG365" s="270"/>
      <c r="GH365" s="270"/>
      <c r="GI365" s="270"/>
      <c r="GJ365" s="270"/>
      <c r="GK365" s="270"/>
      <c r="GL365" s="270"/>
      <c r="GM365" s="270"/>
      <c r="GN365" s="270"/>
      <c r="GO365" s="270"/>
      <c r="GP365" s="270"/>
      <c r="GQ365" s="270"/>
      <c r="GR365" s="270"/>
      <c r="GS365" s="270"/>
      <c r="GT365" s="270"/>
      <c r="GU365" s="270"/>
      <c r="GV365" s="270"/>
      <c r="GW365" s="270"/>
      <c r="GX365" s="270"/>
      <c r="GY365" s="270"/>
      <c r="GZ365" s="270"/>
      <c r="HA365" s="270"/>
      <c r="HB365" s="270"/>
      <c r="HC365" s="270"/>
      <c r="HD365" s="270"/>
      <c r="HE365" s="270"/>
      <c r="HF365" s="270"/>
      <c r="HG365" s="270"/>
      <c r="HH365" s="270"/>
      <c r="HI365" s="270"/>
      <c r="HJ365" s="270"/>
      <c r="HK365" s="270"/>
      <c r="HL365" s="270"/>
      <c r="HM365" s="270"/>
      <c r="HN365" s="270"/>
      <c r="HO365" s="270"/>
      <c r="HP365" s="270"/>
      <c r="HQ365" s="270"/>
      <c r="HR365" s="270"/>
      <c r="HS365" s="270"/>
      <c r="HT365" s="270"/>
      <c r="HU365" s="270"/>
      <c r="HV365" s="270"/>
      <c r="HW365" s="270"/>
      <c r="HX365" s="270"/>
      <c r="HY365" s="270"/>
      <c r="HZ365" s="270"/>
      <c r="IA365" s="270"/>
      <c r="IB365" s="270"/>
      <c r="IC365" s="270"/>
      <c r="ID365" s="270"/>
      <c r="IE365" s="270"/>
      <c r="IF365" s="270"/>
      <c r="IG365" s="270"/>
      <c r="IH365" s="270"/>
    </row>
    <row r="366" spans="1:242" ht="12.75" customHeight="1" x14ac:dyDescent="0.2">
      <c r="A366" s="374" t="s">
        <v>421</v>
      </c>
      <c r="B366" s="270">
        <v>206265</v>
      </c>
      <c r="C366" s="270">
        <v>161395</v>
      </c>
      <c r="D366" s="270">
        <v>77345</v>
      </c>
      <c r="E366" s="270">
        <v>84045</v>
      </c>
      <c r="F366" s="270">
        <v>63075</v>
      </c>
      <c r="G366" s="270">
        <v>37050</v>
      </c>
      <c r="H366" s="270">
        <v>47035</v>
      </c>
      <c r="I366" s="270">
        <v>139970</v>
      </c>
      <c r="J366" s="270">
        <v>66295</v>
      </c>
      <c r="K366" s="270">
        <v>462950</v>
      </c>
      <c r="L366" s="270">
        <v>64.870367939999994</v>
      </c>
      <c r="M366" s="270">
        <v>35</v>
      </c>
      <c r="N366" s="270">
        <v>20525</v>
      </c>
      <c r="O366" s="270">
        <v>10495</v>
      </c>
      <c r="P366" s="270">
        <v>4460</v>
      </c>
      <c r="Q366" s="270">
        <v>6165</v>
      </c>
      <c r="R366" s="270">
        <v>2370</v>
      </c>
      <c r="S366" s="270">
        <v>1115</v>
      </c>
      <c r="T366" s="270">
        <v>415</v>
      </c>
      <c r="U366" s="270">
        <v>115</v>
      </c>
      <c r="V366" s="270">
        <v>4.6888491999999999</v>
      </c>
      <c r="W366" s="270">
        <v>1</v>
      </c>
      <c r="X366" s="270">
        <v>52.574889429999999</v>
      </c>
      <c r="Y366" s="270">
        <v>24670</v>
      </c>
      <c r="Z366" s="270">
        <v>21630</v>
      </c>
      <c r="AA366" s="270">
        <v>24605</v>
      </c>
      <c r="AB366" s="270">
        <v>34865</v>
      </c>
      <c r="AC366" s="270">
        <v>50135</v>
      </c>
      <c r="AD366" s="270">
        <v>42590</v>
      </c>
      <c r="AE366" s="270">
        <v>6780</v>
      </c>
      <c r="AF366" s="270">
        <v>3520</v>
      </c>
      <c r="AG366" s="270">
        <v>1150</v>
      </c>
      <c r="AH366" s="270">
        <v>6495</v>
      </c>
      <c r="AI366" s="270">
        <v>585</v>
      </c>
      <c r="AJ366" s="270">
        <v>4130</v>
      </c>
      <c r="AK366" s="270">
        <v>1480</v>
      </c>
      <c r="AL366" s="270">
        <v>7650</v>
      </c>
      <c r="AM366" s="270">
        <v>11095</v>
      </c>
      <c r="AN366" s="270">
        <v>2210</v>
      </c>
      <c r="AO366" s="270">
        <v>5460</v>
      </c>
      <c r="AP366" s="270">
        <v>4885</v>
      </c>
      <c r="AQ366" s="270">
        <v>5230</v>
      </c>
      <c r="AR366" s="270">
        <v>605</v>
      </c>
      <c r="AS366" s="270">
        <v>385</v>
      </c>
      <c r="AT366" s="270">
        <v>2095</v>
      </c>
      <c r="AU366" s="270">
        <v>5515</v>
      </c>
      <c r="AV366" s="270">
        <v>3070</v>
      </c>
      <c r="AW366" s="270">
        <v>3430</v>
      </c>
      <c r="AX366" s="270">
        <v>19785</v>
      </c>
      <c r="AY366" s="270">
        <v>1430</v>
      </c>
      <c r="AZ366" s="270">
        <v>7520</v>
      </c>
      <c r="BA366" s="270">
        <v>25790</v>
      </c>
      <c r="BB366" s="270">
        <v>82745</v>
      </c>
      <c r="BC366" s="270">
        <v>3480</v>
      </c>
      <c r="BD366" s="270">
        <v>29500</v>
      </c>
      <c r="BE366" s="270">
        <v>3045</v>
      </c>
      <c r="BF366" s="270">
        <v>2625</v>
      </c>
      <c r="BG366" s="270">
        <v>1430</v>
      </c>
      <c r="BH366" s="270">
        <v>6875</v>
      </c>
      <c r="BI366" s="270">
        <v>6695</v>
      </c>
      <c r="BJ366" s="270">
        <v>730</v>
      </c>
      <c r="BK366" s="270">
        <v>11770</v>
      </c>
      <c r="BL366" s="270">
        <v>9655</v>
      </c>
      <c r="BM366" s="270">
        <v>18125</v>
      </c>
      <c r="BN366" s="270">
        <v>2265</v>
      </c>
      <c r="BO366" s="270">
        <v>8990</v>
      </c>
      <c r="BP366" s="270">
        <v>7180</v>
      </c>
      <c r="BQ366" s="270">
        <v>7190</v>
      </c>
      <c r="BR366" s="270">
        <v>2860</v>
      </c>
      <c r="BS366" s="270">
        <v>2440</v>
      </c>
      <c r="BT366" s="270">
        <v>15485</v>
      </c>
      <c r="BU366" s="270">
        <v>12260</v>
      </c>
      <c r="BV366" s="270">
        <v>90</v>
      </c>
      <c r="BW366" s="270">
        <v>8700</v>
      </c>
      <c r="BX366" s="270">
        <v>1000</v>
      </c>
      <c r="BY366" s="270">
        <v>7450</v>
      </c>
      <c r="BZ366" s="270">
        <v>1720</v>
      </c>
      <c r="CA366" s="270">
        <v>330</v>
      </c>
      <c r="CB366" s="270">
        <v>20</v>
      </c>
      <c r="CC366" s="270" t="s">
        <v>1676</v>
      </c>
      <c r="CD366" s="270">
        <v>2465</v>
      </c>
      <c r="CE366" s="270">
        <v>55</v>
      </c>
      <c r="CF366" s="270">
        <v>705</v>
      </c>
      <c r="CG366" s="270">
        <v>147645</v>
      </c>
      <c r="CH366" s="270">
        <v>0</v>
      </c>
      <c r="CI366" s="270">
        <v>16995</v>
      </c>
      <c r="CJ366" s="270">
        <v>5200</v>
      </c>
      <c r="CK366" s="270">
        <v>9920</v>
      </c>
      <c r="CL366" s="270">
        <v>3535</v>
      </c>
      <c r="CM366" s="270">
        <v>7085</v>
      </c>
      <c r="CN366" s="270">
        <v>1060</v>
      </c>
      <c r="CO366" s="270">
        <v>0</v>
      </c>
      <c r="CP366" s="270">
        <v>0</v>
      </c>
      <c r="CQ366" s="270">
        <v>215</v>
      </c>
      <c r="CR366" s="270">
        <v>0</v>
      </c>
      <c r="CS366" s="270">
        <v>0</v>
      </c>
      <c r="CT366" s="270">
        <v>0</v>
      </c>
      <c r="CU366" s="270"/>
      <c r="CV366" s="270">
        <v>0</v>
      </c>
      <c r="CW366" s="270">
        <v>4445</v>
      </c>
      <c r="CX366" s="270">
        <v>0</v>
      </c>
      <c r="CY366" s="270">
        <v>5025</v>
      </c>
      <c r="CZ366" s="270">
        <v>2925</v>
      </c>
      <c r="DA366" s="270">
        <v>10390</v>
      </c>
      <c r="DB366" s="270">
        <v>365</v>
      </c>
      <c r="DC366" s="270">
        <v>0</v>
      </c>
      <c r="DD366" s="270">
        <v>0</v>
      </c>
      <c r="DE366" s="270">
        <v>34685</v>
      </c>
      <c r="DF366" s="270">
        <v>6340</v>
      </c>
      <c r="DG366" s="270">
        <v>0</v>
      </c>
      <c r="DH366" s="270">
        <v>10215</v>
      </c>
      <c r="DI366" s="270">
        <v>0</v>
      </c>
      <c r="DJ366" s="270">
        <v>0</v>
      </c>
      <c r="DK366" s="270">
        <v>0</v>
      </c>
      <c r="DL366" s="270" t="s">
        <v>1676</v>
      </c>
      <c r="DM366" s="270">
        <v>50</v>
      </c>
      <c r="DN366" s="270" t="s">
        <v>1676</v>
      </c>
      <c r="DO366" s="270">
        <v>40</v>
      </c>
      <c r="DP366" s="270">
        <v>11895</v>
      </c>
      <c r="DQ366" s="270">
        <v>545</v>
      </c>
      <c r="DR366" s="270"/>
      <c r="DS366" s="270">
        <v>0</v>
      </c>
      <c r="DT366" s="270">
        <v>1350</v>
      </c>
      <c r="DU366" s="270">
        <v>3875</v>
      </c>
      <c r="DV366" s="270">
        <v>0</v>
      </c>
      <c r="DW366" s="270">
        <v>0</v>
      </c>
      <c r="DX366" s="270">
        <v>0</v>
      </c>
      <c r="DY366" s="270">
        <v>245</v>
      </c>
      <c r="DZ366" s="270">
        <v>10155</v>
      </c>
      <c r="EA366" s="270">
        <v>0</v>
      </c>
      <c r="EB366" s="270">
        <v>4505</v>
      </c>
      <c r="EC366" s="270" t="s">
        <v>1676</v>
      </c>
      <c r="ED366" s="270">
        <v>150</v>
      </c>
      <c r="EE366" s="270">
        <v>14335</v>
      </c>
      <c r="EF366" s="270">
        <v>385</v>
      </c>
      <c r="EG366" s="270">
        <v>10960</v>
      </c>
      <c r="EH366" s="270">
        <v>0</v>
      </c>
      <c r="EI366" s="270">
        <v>0</v>
      </c>
      <c r="EJ366" s="270">
        <v>0</v>
      </c>
      <c r="EK366" s="270">
        <v>0</v>
      </c>
      <c r="EL366" s="270">
        <v>6450</v>
      </c>
      <c r="EM366" s="270">
        <v>5880</v>
      </c>
      <c r="EN366" s="270">
        <v>4600</v>
      </c>
      <c r="EO366" s="270">
        <v>0</v>
      </c>
      <c r="EP366" s="270">
        <v>0</v>
      </c>
      <c r="EQ366" s="270">
        <v>0</v>
      </c>
      <c r="ER366" s="270">
        <v>0</v>
      </c>
      <c r="ES366" s="270">
        <v>20</v>
      </c>
      <c r="ET366" s="270">
        <v>0</v>
      </c>
      <c r="EU366" s="270">
        <v>0</v>
      </c>
      <c r="EV366" s="270">
        <v>0</v>
      </c>
      <c r="EW366" s="270">
        <v>5210</v>
      </c>
      <c r="EX366" s="270">
        <v>6935</v>
      </c>
      <c r="EY366" s="270">
        <v>0</v>
      </c>
      <c r="EZ366" s="270">
        <v>0</v>
      </c>
      <c r="FA366" s="270">
        <v>0</v>
      </c>
      <c r="FB366" s="270">
        <v>275</v>
      </c>
      <c r="FC366" s="270">
        <v>0</v>
      </c>
      <c r="FD366" s="270">
        <v>0</v>
      </c>
      <c r="FE366" s="270">
        <v>0</v>
      </c>
      <c r="FF366" s="270">
        <v>0</v>
      </c>
      <c r="FG366" s="270"/>
      <c r="FH366" s="270">
        <v>0</v>
      </c>
      <c r="FI366" s="270"/>
      <c r="FJ366" s="270">
        <v>0</v>
      </c>
      <c r="FK366" s="270">
        <v>0</v>
      </c>
      <c r="FL366" s="270">
        <v>0</v>
      </c>
      <c r="FM366" s="270">
        <v>0</v>
      </c>
      <c r="FN366" s="270" t="s">
        <v>1676</v>
      </c>
      <c r="FO366" s="351">
        <v>123515</v>
      </c>
      <c r="FP366" s="351">
        <v>14230</v>
      </c>
      <c r="FQ366" s="351">
        <v>45660</v>
      </c>
      <c r="FR366" s="13"/>
      <c r="FS366" s="270"/>
      <c r="FT366" s="270"/>
      <c r="FU366" s="270"/>
      <c r="FV366" s="270"/>
      <c r="FW366" s="270"/>
      <c r="FX366" s="270"/>
      <c r="FY366" s="270"/>
      <c r="FZ366" s="270"/>
      <c r="GA366" s="270"/>
      <c r="GB366" s="270"/>
      <c r="GC366" s="270"/>
      <c r="GD366" s="270"/>
      <c r="GE366" s="270"/>
      <c r="GF366" s="270"/>
      <c r="GG366" s="270"/>
      <c r="GH366" s="270"/>
      <c r="GI366" s="270"/>
      <c r="GJ366" s="270"/>
      <c r="GK366" s="270"/>
      <c r="GL366" s="270"/>
      <c r="GM366" s="270"/>
      <c r="GN366" s="270"/>
      <c r="GO366" s="270"/>
      <c r="GP366" s="270"/>
      <c r="GQ366" s="270"/>
      <c r="GR366" s="270"/>
      <c r="GS366" s="270"/>
      <c r="GT366" s="270"/>
      <c r="GU366" s="270"/>
      <c r="GV366" s="270"/>
      <c r="GW366" s="270"/>
      <c r="GX366" s="270"/>
      <c r="GY366" s="270"/>
      <c r="GZ366" s="270"/>
      <c r="HA366" s="270"/>
      <c r="HB366" s="270"/>
      <c r="HC366" s="270"/>
      <c r="HD366" s="270"/>
      <c r="HE366" s="270"/>
      <c r="HF366" s="270"/>
      <c r="HG366" s="270"/>
      <c r="HH366" s="270"/>
      <c r="HI366" s="270"/>
      <c r="HJ366" s="270"/>
      <c r="HK366" s="270"/>
      <c r="HL366" s="270"/>
      <c r="HM366" s="270"/>
      <c r="HN366" s="270"/>
      <c r="HO366" s="270"/>
      <c r="HP366" s="270"/>
      <c r="HQ366" s="270"/>
      <c r="HR366" s="270"/>
      <c r="HS366" s="270"/>
      <c r="HT366" s="270"/>
      <c r="HU366" s="270"/>
      <c r="HV366" s="270"/>
      <c r="HW366" s="270"/>
      <c r="HX366" s="270"/>
      <c r="HY366" s="270"/>
      <c r="HZ366" s="270"/>
      <c r="IA366" s="270"/>
      <c r="IB366" s="270"/>
      <c r="IC366" s="270"/>
      <c r="ID366" s="270"/>
      <c r="IE366" s="270"/>
      <c r="IF366" s="270"/>
      <c r="IG366" s="270"/>
      <c r="IH366" s="270"/>
    </row>
    <row r="367" spans="1:242" ht="12.75" customHeight="1" x14ac:dyDescent="0.2">
      <c r="A367" s="374" t="s">
        <v>422</v>
      </c>
      <c r="B367" s="270">
        <v>299660</v>
      </c>
      <c r="C367" s="270">
        <v>249550</v>
      </c>
      <c r="D367" s="270">
        <v>106835</v>
      </c>
      <c r="E367" s="270">
        <v>142705</v>
      </c>
      <c r="F367" s="270">
        <v>68360</v>
      </c>
      <c r="G367" s="270">
        <v>45120</v>
      </c>
      <c r="H367" s="270">
        <v>112185</v>
      </c>
      <c r="I367" s="270">
        <v>165530</v>
      </c>
      <c r="J367" s="270">
        <v>134130</v>
      </c>
      <c r="K367" s="270">
        <v>532905</v>
      </c>
      <c r="L367" s="270">
        <v>39.784352040000002</v>
      </c>
      <c r="M367" s="270">
        <v>24</v>
      </c>
      <c r="N367" s="270">
        <v>59905</v>
      </c>
      <c r="O367" s="270">
        <v>21425</v>
      </c>
      <c r="P367" s="270">
        <v>9050</v>
      </c>
      <c r="Q367" s="270">
        <v>9935</v>
      </c>
      <c r="R367" s="270">
        <v>1620</v>
      </c>
      <c r="S367" s="270">
        <v>325</v>
      </c>
      <c r="T367" s="270">
        <v>75</v>
      </c>
      <c r="U367" s="270">
        <v>15</v>
      </c>
      <c r="V367" s="270">
        <v>4.5914761899999998</v>
      </c>
      <c r="W367" s="270">
        <v>1</v>
      </c>
      <c r="X367" s="270">
        <v>56.597484829999999</v>
      </c>
      <c r="Y367" s="270">
        <v>7515</v>
      </c>
      <c r="Z367" s="270">
        <v>34975</v>
      </c>
      <c r="AA367" s="270">
        <v>44335</v>
      </c>
      <c r="AB367" s="270">
        <v>61150</v>
      </c>
      <c r="AC367" s="270">
        <v>78430</v>
      </c>
      <c r="AD367" s="270">
        <v>63310</v>
      </c>
      <c r="AE367" s="270">
        <v>8535</v>
      </c>
      <c r="AF367" s="270">
        <v>5930</v>
      </c>
      <c r="AG367" s="270">
        <v>1570</v>
      </c>
      <c r="AH367" s="270">
        <v>9315</v>
      </c>
      <c r="AI367" s="270">
        <v>720</v>
      </c>
      <c r="AJ367" s="270">
        <v>4740</v>
      </c>
      <c r="AK367" s="270">
        <v>5725</v>
      </c>
      <c r="AL367" s="270">
        <v>11535</v>
      </c>
      <c r="AM367" s="270">
        <v>15050</v>
      </c>
      <c r="AN367" s="270">
        <v>2385</v>
      </c>
      <c r="AO367" s="270">
        <v>6670</v>
      </c>
      <c r="AP367" s="270">
        <v>4410</v>
      </c>
      <c r="AQ367" s="270">
        <v>7755</v>
      </c>
      <c r="AR367" s="270">
        <v>680</v>
      </c>
      <c r="AS367" s="270">
        <v>660</v>
      </c>
      <c r="AT367" s="270">
        <v>4425</v>
      </c>
      <c r="AU367" s="270">
        <v>7910</v>
      </c>
      <c r="AV367" s="270">
        <v>7505</v>
      </c>
      <c r="AW367" s="270">
        <v>4605</v>
      </c>
      <c r="AX367" s="270">
        <v>21460</v>
      </c>
      <c r="AY367" s="270">
        <v>1700</v>
      </c>
      <c r="AZ367" s="270">
        <v>8185</v>
      </c>
      <c r="BA367" s="270">
        <v>58700</v>
      </c>
      <c r="BB367" s="270">
        <v>108030</v>
      </c>
      <c r="BC367" s="270">
        <v>4120</v>
      </c>
      <c r="BD367" s="270">
        <v>54365</v>
      </c>
      <c r="BE367" s="270">
        <v>6240</v>
      </c>
      <c r="BF367" s="270">
        <v>4850</v>
      </c>
      <c r="BG367" s="270">
        <v>1510</v>
      </c>
      <c r="BH367" s="270">
        <v>8975</v>
      </c>
      <c r="BI367" s="270">
        <v>9225</v>
      </c>
      <c r="BJ367" s="270">
        <v>865</v>
      </c>
      <c r="BK367" s="270">
        <v>18055</v>
      </c>
      <c r="BL367" s="270">
        <v>11395</v>
      </c>
      <c r="BM367" s="270">
        <v>31480</v>
      </c>
      <c r="BN367" s="270">
        <v>5335</v>
      </c>
      <c r="BO367" s="270">
        <v>15375</v>
      </c>
      <c r="BP367" s="270">
        <v>8510</v>
      </c>
      <c r="BQ367" s="270">
        <v>20285</v>
      </c>
      <c r="BR367" s="270">
        <v>2885</v>
      </c>
      <c r="BS367" s="270">
        <v>1060</v>
      </c>
      <c r="BT367" s="270">
        <v>18390</v>
      </c>
      <c r="BU367" s="270">
        <v>12180</v>
      </c>
      <c r="BV367" s="270">
        <v>120</v>
      </c>
      <c r="BW367" s="270">
        <v>14335</v>
      </c>
      <c r="BX367" s="270">
        <v>730</v>
      </c>
      <c r="BY367" s="270">
        <v>7735</v>
      </c>
      <c r="BZ367" s="270">
        <v>740</v>
      </c>
      <c r="CA367" s="270">
        <v>565</v>
      </c>
      <c r="CB367" s="270">
        <v>20</v>
      </c>
      <c r="CC367" s="270">
        <v>0</v>
      </c>
      <c r="CD367" s="270">
        <v>5565</v>
      </c>
      <c r="CE367" s="270">
        <v>400</v>
      </c>
      <c r="CF367" s="270">
        <v>955</v>
      </c>
      <c r="CG367" s="270">
        <v>232835</v>
      </c>
      <c r="CH367" s="270">
        <v>0</v>
      </c>
      <c r="CI367" s="270">
        <v>25605</v>
      </c>
      <c r="CJ367" s="270">
        <v>9540</v>
      </c>
      <c r="CK367" s="270">
        <v>12695</v>
      </c>
      <c r="CL367" s="270">
        <v>3485</v>
      </c>
      <c r="CM367" s="270">
        <v>10315</v>
      </c>
      <c r="CN367" s="270">
        <v>4160</v>
      </c>
      <c r="CO367" s="270">
        <v>100</v>
      </c>
      <c r="CP367" s="270">
        <v>910</v>
      </c>
      <c r="CQ367" s="270">
        <v>0</v>
      </c>
      <c r="CR367" s="270">
        <v>1385</v>
      </c>
      <c r="CS367" s="270">
        <v>0</v>
      </c>
      <c r="CT367" s="270">
        <v>0</v>
      </c>
      <c r="CU367" s="270"/>
      <c r="CV367" s="270">
        <v>0</v>
      </c>
      <c r="CW367" s="270">
        <v>4295</v>
      </c>
      <c r="CX367" s="270">
        <v>7140</v>
      </c>
      <c r="CY367" s="270">
        <v>2625</v>
      </c>
      <c r="CZ367" s="270">
        <v>10</v>
      </c>
      <c r="DA367" s="270">
        <v>230</v>
      </c>
      <c r="DB367" s="270">
        <v>1035</v>
      </c>
      <c r="DC367" s="270">
        <v>0</v>
      </c>
      <c r="DD367" s="270">
        <v>0</v>
      </c>
      <c r="DE367" s="270">
        <v>15785</v>
      </c>
      <c r="DF367" s="270">
        <v>34090</v>
      </c>
      <c r="DG367" s="270">
        <v>4400</v>
      </c>
      <c r="DH367" s="270">
        <v>11195</v>
      </c>
      <c r="DI367" s="270">
        <v>0</v>
      </c>
      <c r="DJ367" s="270">
        <v>0</v>
      </c>
      <c r="DK367" s="270">
        <v>0</v>
      </c>
      <c r="DL367" s="270">
        <v>0</v>
      </c>
      <c r="DM367" s="270">
        <v>2505</v>
      </c>
      <c r="DN367" s="270">
        <v>1045</v>
      </c>
      <c r="DO367" s="270">
        <v>545</v>
      </c>
      <c r="DP367" s="270">
        <v>11065</v>
      </c>
      <c r="DQ367" s="270">
        <v>0</v>
      </c>
      <c r="DR367" s="270"/>
      <c r="DS367" s="270">
        <v>0</v>
      </c>
      <c r="DT367" s="270">
        <v>3050</v>
      </c>
      <c r="DU367" s="270">
        <v>22425</v>
      </c>
      <c r="DV367" s="270">
        <v>4040</v>
      </c>
      <c r="DW367" s="270">
        <v>0</v>
      </c>
      <c r="DX367" s="270" t="s">
        <v>1676</v>
      </c>
      <c r="DY367" s="270">
        <v>4685</v>
      </c>
      <c r="DZ367" s="270">
        <v>17430</v>
      </c>
      <c r="EA367" s="270">
        <v>0</v>
      </c>
      <c r="EB367" s="270">
        <v>10520</v>
      </c>
      <c r="EC367" s="270">
        <v>0</v>
      </c>
      <c r="ED367" s="270">
        <v>4525</v>
      </c>
      <c r="EE367" s="270">
        <v>6635</v>
      </c>
      <c r="EF367" s="270">
        <v>0</v>
      </c>
      <c r="EG367" s="270">
        <v>13445</v>
      </c>
      <c r="EH367" s="270">
        <v>0</v>
      </c>
      <c r="EI367" s="270">
        <v>0</v>
      </c>
      <c r="EJ367" s="270">
        <v>0</v>
      </c>
      <c r="EK367" s="270">
        <v>0</v>
      </c>
      <c r="EL367" s="270">
        <v>22400</v>
      </c>
      <c r="EM367" s="270">
        <v>8000</v>
      </c>
      <c r="EN367" s="270" t="s">
        <v>1676</v>
      </c>
      <c r="EO367" s="270">
        <v>0</v>
      </c>
      <c r="EP367" s="270">
        <v>0</v>
      </c>
      <c r="EQ367" s="270">
        <v>0</v>
      </c>
      <c r="ER367" s="270">
        <v>0</v>
      </c>
      <c r="ES367" s="270">
        <v>0</v>
      </c>
      <c r="ET367" s="270">
        <v>0</v>
      </c>
      <c r="EU367" s="270">
        <v>0</v>
      </c>
      <c r="EV367" s="270">
        <v>0</v>
      </c>
      <c r="EW367" s="270">
        <v>16745</v>
      </c>
      <c r="EX367" s="270">
        <v>1575</v>
      </c>
      <c r="EY367" s="270">
        <v>0</v>
      </c>
      <c r="EZ367" s="270" t="s">
        <v>1676</v>
      </c>
      <c r="FA367" s="270">
        <v>0</v>
      </c>
      <c r="FB367" s="270" t="s">
        <v>1676</v>
      </c>
      <c r="FC367" s="270">
        <v>0</v>
      </c>
      <c r="FD367" s="270">
        <v>0</v>
      </c>
      <c r="FE367" s="270" t="s">
        <v>1676</v>
      </c>
      <c r="FF367" s="270">
        <v>0</v>
      </c>
      <c r="FG367" s="270"/>
      <c r="FH367" s="270">
        <v>0</v>
      </c>
      <c r="FI367" s="270"/>
      <c r="FJ367" s="270">
        <v>0</v>
      </c>
      <c r="FK367" s="270">
        <v>0</v>
      </c>
      <c r="FL367" s="270">
        <v>0</v>
      </c>
      <c r="FM367" s="270">
        <v>0</v>
      </c>
      <c r="FN367" s="270">
        <v>0</v>
      </c>
      <c r="FO367" s="351">
        <v>191630</v>
      </c>
      <c r="FP367" s="351">
        <v>23890</v>
      </c>
      <c r="FQ367" s="351">
        <v>102350</v>
      </c>
      <c r="FR367" s="13"/>
      <c r="FS367" s="270"/>
      <c r="FT367" s="270"/>
      <c r="FU367" s="270"/>
      <c r="FV367" s="270"/>
      <c r="FW367" s="270"/>
      <c r="FX367" s="270"/>
      <c r="FY367" s="270"/>
      <c r="FZ367" s="270"/>
      <c r="GA367" s="270"/>
      <c r="GB367" s="270"/>
      <c r="GC367" s="270"/>
      <c r="GD367" s="270"/>
      <c r="GE367" s="270"/>
      <c r="GF367" s="270"/>
      <c r="GG367" s="270"/>
      <c r="GH367" s="270"/>
      <c r="GI367" s="270"/>
      <c r="GJ367" s="270"/>
      <c r="GK367" s="270"/>
      <c r="GL367" s="270"/>
      <c r="GM367" s="270"/>
      <c r="GN367" s="270"/>
      <c r="GO367" s="270"/>
      <c r="GP367" s="270"/>
      <c r="GQ367" s="270"/>
      <c r="GR367" s="270"/>
      <c r="GS367" s="270"/>
      <c r="GT367" s="270"/>
      <c r="GU367" s="270"/>
      <c r="GV367" s="270"/>
      <c r="GW367" s="270"/>
      <c r="GX367" s="270"/>
      <c r="GY367" s="270"/>
      <c r="GZ367" s="270"/>
      <c r="HA367" s="270"/>
      <c r="HB367" s="270"/>
      <c r="HC367" s="270"/>
      <c r="HD367" s="270"/>
      <c r="HE367" s="270"/>
      <c r="HF367" s="270"/>
      <c r="HG367" s="270"/>
      <c r="HH367" s="270"/>
      <c r="HI367" s="270"/>
      <c r="HJ367" s="270"/>
      <c r="HK367" s="270"/>
      <c r="HL367" s="270"/>
      <c r="HM367" s="270"/>
      <c r="HN367" s="270"/>
      <c r="HO367" s="270"/>
      <c r="HP367" s="270"/>
      <c r="HQ367" s="270"/>
      <c r="HR367" s="270"/>
      <c r="HS367" s="270"/>
      <c r="HT367" s="270"/>
      <c r="HU367" s="270"/>
      <c r="HV367" s="270"/>
      <c r="HW367" s="270"/>
      <c r="HX367" s="270"/>
      <c r="HY367" s="270"/>
      <c r="HZ367" s="270"/>
      <c r="IA367" s="270"/>
      <c r="IB367" s="270"/>
      <c r="IC367" s="270"/>
      <c r="ID367" s="270"/>
      <c r="IE367" s="270"/>
      <c r="IF367" s="270"/>
      <c r="IG367" s="270"/>
      <c r="IH367" s="270"/>
    </row>
    <row r="368" spans="1:242" ht="12.75" customHeight="1" x14ac:dyDescent="0.2">
      <c r="A368" s="374" t="s">
        <v>423</v>
      </c>
      <c r="B368" s="270">
        <v>183715</v>
      </c>
      <c r="C368" s="270">
        <v>145680</v>
      </c>
      <c r="D368" s="270">
        <v>65770</v>
      </c>
      <c r="E368" s="270">
        <v>79910</v>
      </c>
      <c r="F368" s="270">
        <v>59955</v>
      </c>
      <c r="G368" s="270">
        <v>22210</v>
      </c>
      <c r="H368" s="270">
        <v>50525</v>
      </c>
      <c r="I368" s="270">
        <v>121445</v>
      </c>
      <c r="J368" s="270">
        <v>62270</v>
      </c>
      <c r="K368" s="270">
        <v>398765</v>
      </c>
      <c r="L368" s="270">
        <v>61.871027290000001</v>
      </c>
      <c r="M368" s="270">
        <v>36</v>
      </c>
      <c r="N368" s="270">
        <v>17400</v>
      </c>
      <c r="O368" s="270">
        <v>9555</v>
      </c>
      <c r="P368" s="270">
        <v>4410</v>
      </c>
      <c r="Q368" s="270">
        <v>5460</v>
      </c>
      <c r="R368" s="270">
        <v>2595</v>
      </c>
      <c r="S368" s="270">
        <v>660</v>
      </c>
      <c r="T368" s="270" t="s">
        <v>1676</v>
      </c>
      <c r="U368" s="270" t="s">
        <v>1676</v>
      </c>
      <c r="V368" s="270">
        <v>4.7281786859999997</v>
      </c>
      <c r="W368" s="270">
        <v>1</v>
      </c>
      <c r="X368" s="270">
        <v>57.361612190000002</v>
      </c>
      <c r="Y368" s="270">
        <v>14410</v>
      </c>
      <c r="Z368" s="270">
        <v>16695</v>
      </c>
      <c r="AA368" s="270">
        <v>20955</v>
      </c>
      <c r="AB368" s="270">
        <v>31620</v>
      </c>
      <c r="AC368" s="270">
        <v>43015</v>
      </c>
      <c r="AD368" s="270">
        <v>46800</v>
      </c>
      <c r="AE368" s="270">
        <v>9795</v>
      </c>
      <c r="AF368" s="270">
        <v>1380</v>
      </c>
      <c r="AG368" s="270">
        <v>1205</v>
      </c>
      <c r="AH368" s="270">
        <v>9965</v>
      </c>
      <c r="AI368" s="270">
        <v>1060</v>
      </c>
      <c r="AJ368" s="270">
        <v>3810</v>
      </c>
      <c r="AK368" s="270">
        <v>4475</v>
      </c>
      <c r="AL368" s="270">
        <v>8210</v>
      </c>
      <c r="AM368" s="270">
        <v>10365</v>
      </c>
      <c r="AN368" s="270">
        <v>1720</v>
      </c>
      <c r="AO368" s="270">
        <v>3205</v>
      </c>
      <c r="AP368" s="270">
        <v>1850</v>
      </c>
      <c r="AQ368" s="270">
        <v>6290</v>
      </c>
      <c r="AR368" s="270">
        <v>370</v>
      </c>
      <c r="AS368" s="270">
        <v>520</v>
      </c>
      <c r="AT368" s="270">
        <v>2815</v>
      </c>
      <c r="AU368" s="270">
        <v>5400</v>
      </c>
      <c r="AV368" s="270">
        <v>2700</v>
      </c>
      <c r="AW368" s="270">
        <v>4185</v>
      </c>
      <c r="AX368" s="270">
        <v>16645</v>
      </c>
      <c r="AY368" s="270">
        <v>620</v>
      </c>
      <c r="AZ368" s="270">
        <v>7185</v>
      </c>
      <c r="BA368" s="270">
        <v>15205</v>
      </c>
      <c r="BB368" s="270">
        <v>74530</v>
      </c>
      <c r="BC368" s="270">
        <v>3760</v>
      </c>
      <c r="BD368" s="270">
        <v>12335</v>
      </c>
      <c r="BE368" s="270">
        <v>3720</v>
      </c>
      <c r="BF368" s="270">
        <v>2590</v>
      </c>
      <c r="BG368" s="270">
        <v>1330</v>
      </c>
      <c r="BH368" s="270">
        <v>2195</v>
      </c>
      <c r="BI368" s="270">
        <v>9995</v>
      </c>
      <c r="BJ368" s="270">
        <v>1090</v>
      </c>
      <c r="BK368" s="270">
        <v>8225</v>
      </c>
      <c r="BL368" s="270">
        <v>10650</v>
      </c>
      <c r="BM368" s="270">
        <v>21195</v>
      </c>
      <c r="BN368" s="270">
        <v>2930</v>
      </c>
      <c r="BO368" s="270">
        <v>10255</v>
      </c>
      <c r="BP368" s="270">
        <v>8300</v>
      </c>
      <c r="BQ368" s="270">
        <v>8555</v>
      </c>
      <c r="BR368" s="270">
        <v>1275</v>
      </c>
      <c r="BS368" s="270">
        <v>455</v>
      </c>
      <c r="BT368" s="270">
        <v>16115</v>
      </c>
      <c r="BU368" s="270">
        <v>10810</v>
      </c>
      <c r="BV368" s="270">
        <v>65</v>
      </c>
      <c r="BW368" s="270">
        <v>9825</v>
      </c>
      <c r="BX368" s="270">
        <v>530</v>
      </c>
      <c r="BY368" s="270">
        <v>7395</v>
      </c>
      <c r="BZ368" s="270">
        <v>1685</v>
      </c>
      <c r="CA368" s="270">
        <v>70</v>
      </c>
      <c r="CB368" s="270">
        <v>10</v>
      </c>
      <c r="CC368" s="270" t="s">
        <v>1676</v>
      </c>
      <c r="CD368" s="270">
        <v>4615</v>
      </c>
      <c r="CE368" s="270">
        <v>125</v>
      </c>
      <c r="CF368" s="270">
        <v>490</v>
      </c>
      <c r="CG368" s="270">
        <v>130755</v>
      </c>
      <c r="CH368" s="270">
        <v>0</v>
      </c>
      <c r="CI368" s="270">
        <v>14080</v>
      </c>
      <c r="CJ368" s="270">
        <v>4730</v>
      </c>
      <c r="CK368" s="270">
        <v>10760</v>
      </c>
      <c r="CL368" s="270">
        <v>4620</v>
      </c>
      <c r="CM368" s="270">
        <v>10215</v>
      </c>
      <c r="CN368" s="270">
        <v>3950</v>
      </c>
      <c r="CO368" s="270">
        <v>50</v>
      </c>
      <c r="CP368" s="270">
        <v>0</v>
      </c>
      <c r="CQ368" s="270">
        <v>15</v>
      </c>
      <c r="CR368" s="270">
        <v>625</v>
      </c>
      <c r="CS368" s="270">
        <v>0</v>
      </c>
      <c r="CT368" s="270">
        <v>0</v>
      </c>
      <c r="CU368" s="270"/>
      <c r="CV368" s="270">
        <v>0</v>
      </c>
      <c r="CW368" s="270">
        <v>0</v>
      </c>
      <c r="CX368" s="270">
        <v>1335</v>
      </c>
      <c r="CY368" s="270">
        <v>0</v>
      </c>
      <c r="CZ368" s="270">
        <v>235</v>
      </c>
      <c r="DA368" s="270">
        <v>5530</v>
      </c>
      <c r="DB368" s="270">
        <v>660</v>
      </c>
      <c r="DC368" s="270">
        <v>25</v>
      </c>
      <c r="DD368" s="270">
        <v>0</v>
      </c>
      <c r="DE368" s="270">
        <v>29860</v>
      </c>
      <c r="DF368" s="270">
        <v>20125</v>
      </c>
      <c r="DG368" s="270">
        <v>215</v>
      </c>
      <c r="DH368" s="270">
        <v>6740</v>
      </c>
      <c r="DI368" s="270">
        <v>0</v>
      </c>
      <c r="DJ368" s="270">
        <v>0</v>
      </c>
      <c r="DK368" s="270" t="s">
        <v>1676</v>
      </c>
      <c r="DL368" s="270">
        <v>0</v>
      </c>
      <c r="DM368" s="270" t="s">
        <v>1676</v>
      </c>
      <c r="DN368" s="270">
        <v>400</v>
      </c>
      <c r="DO368" s="270">
        <v>0</v>
      </c>
      <c r="DP368" s="270">
        <v>8015</v>
      </c>
      <c r="DQ368" s="270">
        <v>0</v>
      </c>
      <c r="DR368" s="270"/>
      <c r="DS368" s="270">
        <v>0</v>
      </c>
      <c r="DT368" s="270">
        <v>35</v>
      </c>
      <c r="DU368" s="270">
        <v>10740</v>
      </c>
      <c r="DV368" s="270" t="s">
        <v>1676</v>
      </c>
      <c r="DW368" s="270">
        <v>0</v>
      </c>
      <c r="DX368" s="270">
        <v>0</v>
      </c>
      <c r="DY368" s="270">
        <v>4185</v>
      </c>
      <c r="DZ368" s="270">
        <v>1725</v>
      </c>
      <c r="EA368" s="270">
        <v>0</v>
      </c>
      <c r="EB368" s="270" t="s">
        <v>1676</v>
      </c>
      <c r="EC368" s="270">
        <v>0</v>
      </c>
      <c r="ED368" s="270">
        <v>6465</v>
      </c>
      <c r="EE368" s="270">
        <v>12065</v>
      </c>
      <c r="EF368" s="270">
        <v>0</v>
      </c>
      <c r="EG368" s="270">
        <v>9805</v>
      </c>
      <c r="EH368" s="270">
        <v>0</v>
      </c>
      <c r="EI368" s="270">
        <v>0</v>
      </c>
      <c r="EJ368" s="270">
        <v>0</v>
      </c>
      <c r="EK368" s="270">
        <v>0</v>
      </c>
      <c r="EL368" s="270">
        <v>5910</v>
      </c>
      <c r="EM368" s="270">
        <v>7120</v>
      </c>
      <c r="EN368" s="270">
        <v>1490</v>
      </c>
      <c r="EO368" s="270">
        <v>0</v>
      </c>
      <c r="EP368" s="270">
        <v>0</v>
      </c>
      <c r="EQ368" s="270">
        <v>0</v>
      </c>
      <c r="ER368" s="270" t="s">
        <v>1676</v>
      </c>
      <c r="ES368" s="270">
        <v>0</v>
      </c>
      <c r="ET368" s="270">
        <v>0</v>
      </c>
      <c r="EU368" s="270">
        <v>0</v>
      </c>
      <c r="EV368" s="270">
        <v>0</v>
      </c>
      <c r="EW368" s="270">
        <v>660</v>
      </c>
      <c r="EX368" s="270">
        <v>1315</v>
      </c>
      <c r="EY368" s="270">
        <v>0</v>
      </c>
      <c r="EZ368" s="270">
        <v>0</v>
      </c>
      <c r="FA368" s="270">
        <v>0</v>
      </c>
      <c r="FB368" s="270">
        <v>0</v>
      </c>
      <c r="FC368" s="270">
        <v>0</v>
      </c>
      <c r="FD368" s="270">
        <v>0</v>
      </c>
      <c r="FE368" s="270" t="s">
        <v>1676</v>
      </c>
      <c r="FF368" s="270">
        <v>0</v>
      </c>
      <c r="FG368" s="270"/>
      <c r="FH368" s="270">
        <v>0</v>
      </c>
      <c r="FI368" s="270"/>
      <c r="FJ368" s="270">
        <v>0</v>
      </c>
      <c r="FK368" s="270">
        <v>0</v>
      </c>
      <c r="FL368" s="270">
        <v>0</v>
      </c>
      <c r="FM368" s="270">
        <v>0</v>
      </c>
      <c r="FN368" s="270">
        <v>0</v>
      </c>
      <c r="FO368" s="351">
        <v>109185</v>
      </c>
      <c r="FP368" s="351">
        <v>12990</v>
      </c>
      <c r="FQ368" s="351">
        <v>40085</v>
      </c>
      <c r="FR368" s="13"/>
      <c r="FS368" s="270"/>
      <c r="FT368" s="270"/>
      <c r="FU368" s="270"/>
      <c r="FV368" s="270"/>
      <c r="FW368" s="270"/>
      <c r="FX368" s="270"/>
      <c r="FY368" s="270"/>
      <c r="FZ368" s="270"/>
      <c r="GA368" s="270"/>
      <c r="GB368" s="270"/>
      <c r="GC368" s="270"/>
      <c r="GD368" s="270"/>
      <c r="GE368" s="270"/>
      <c r="GF368" s="270"/>
      <c r="GG368" s="270"/>
      <c r="GH368" s="270"/>
      <c r="GI368" s="270"/>
      <c r="GJ368" s="270"/>
      <c r="GK368" s="270"/>
      <c r="GL368" s="270"/>
      <c r="GM368" s="270"/>
      <c r="GN368" s="270"/>
      <c r="GO368" s="270"/>
      <c r="GP368" s="270"/>
      <c r="GQ368" s="270"/>
      <c r="GR368" s="270"/>
      <c r="GS368" s="270"/>
      <c r="GT368" s="270"/>
      <c r="GU368" s="270"/>
      <c r="GV368" s="270"/>
      <c r="GW368" s="270"/>
      <c r="GX368" s="270"/>
      <c r="GY368" s="270"/>
      <c r="GZ368" s="270"/>
      <c r="HA368" s="270"/>
      <c r="HB368" s="270"/>
      <c r="HC368" s="270"/>
      <c r="HD368" s="270"/>
      <c r="HE368" s="270"/>
      <c r="HF368" s="270"/>
      <c r="HG368" s="270"/>
      <c r="HH368" s="270"/>
      <c r="HI368" s="270"/>
      <c r="HJ368" s="270"/>
      <c r="HK368" s="270"/>
      <c r="HL368" s="270"/>
      <c r="HM368" s="270"/>
      <c r="HN368" s="270"/>
      <c r="HO368" s="270"/>
      <c r="HP368" s="270"/>
      <c r="HQ368" s="270"/>
      <c r="HR368" s="270"/>
      <c r="HS368" s="270"/>
      <c r="HT368" s="270"/>
      <c r="HU368" s="270"/>
      <c r="HV368" s="270"/>
      <c r="HW368" s="270"/>
      <c r="HX368" s="270"/>
      <c r="HY368" s="270"/>
      <c r="HZ368" s="270"/>
      <c r="IA368" s="270"/>
      <c r="IB368" s="270"/>
      <c r="IC368" s="270"/>
      <c r="ID368" s="270"/>
      <c r="IE368" s="270"/>
      <c r="IF368" s="270"/>
      <c r="IG368" s="270"/>
      <c r="IH368" s="270"/>
    </row>
    <row r="369" spans="1:242" ht="12.75" customHeight="1" x14ac:dyDescent="0.2">
      <c r="A369" s="374" t="s">
        <v>424</v>
      </c>
      <c r="B369" s="270">
        <v>179300</v>
      </c>
      <c r="C369" s="270">
        <v>111175</v>
      </c>
      <c r="D369" s="270">
        <v>48590</v>
      </c>
      <c r="E369" s="270">
        <v>62580</v>
      </c>
      <c r="F369" s="270">
        <v>43795</v>
      </c>
      <c r="G369" s="270">
        <v>2080</v>
      </c>
      <c r="H369" s="270">
        <v>47425</v>
      </c>
      <c r="I369" s="270">
        <v>134735</v>
      </c>
      <c r="J369" s="270">
        <v>44565</v>
      </c>
      <c r="K369" s="270">
        <v>245040</v>
      </c>
      <c r="L369" s="270">
        <v>55.966399930000001</v>
      </c>
      <c r="M369" s="270">
        <v>31</v>
      </c>
      <c r="N369" s="270">
        <v>22880</v>
      </c>
      <c r="O369" s="270">
        <v>9090</v>
      </c>
      <c r="P369" s="270">
        <v>5755</v>
      </c>
      <c r="Q369" s="270">
        <v>6290</v>
      </c>
      <c r="R369" s="270">
        <v>1785</v>
      </c>
      <c r="S369" s="270">
        <v>385</v>
      </c>
      <c r="T369" s="270">
        <v>190</v>
      </c>
      <c r="U369" s="270">
        <v>110</v>
      </c>
      <c r="V369" s="270">
        <v>3.373288632</v>
      </c>
      <c r="W369" s="270">
        <v>1</v>
      </c>
      <c r="X369" s="270">
        <v>55.03893171</v>
      </c>
      <c r="Y369" s="270">
        <v>20385</v>
      </c>
      <c r="Z369" s="270">
        <v>16145</v>
      </c>
      <c r="AA369" s="270">
        <v>22780</v>
      </c>
      <c r="AB369" s="270">
        <v>26200</v>
      </c>
      <c r="AC369" s="270">
        <v>38120</v>
      </c>
      <c r="AD369" s="270">
        <v>44995</v>
      </c>
      <c r="AE369" s="270">
        <v>9995</v>
      </c>
      <c r="AF369" s="270">
        <v>2035</v>
      </c>
      <c r="AG369" s="270">
        <v>900</v>
      </c>
      <c r="AH369" s="270">
        <v>5610</v>
      </c>
      <c r="AI369" s="270">
        <v>485</v>
      </c>
      <c r="AJ369" s="270">
        <v>2270</v>
      </c>
      <c r="AK369" s="270">
        <v>1170</v>
      </c>
      <c r="AL369" s="270">
        <v>4890</v>
      </c>
      <c r="AM369" s="270">
        <v>8565</v>
      </c>
      <c r="AN369" s="270">
        <v>965</v>
      </c>
      <c r="AO369" s="270">
        <v>1935</v>
      </c>
      <c r="AP369" s="270">
        <v>1145</v>
      </c>
      <c r="AQ369" s="270">
        <v>6395</v>
      </c>
      <c r="AR369" s="270">
        <v>540</v>
      </c>
      <c r="AS369" s="270">
        <v>255</v>
      </c>
      <c r="AT369" s="270">
        <v>1740</v>
      </c>
      <c r="AU369" s="270">
        <v>4605</v>
      </c>
      <c r="AV369" s="270">
        <v>1795</v>
      </c>
      <c r="AW369" s="270">
        <v>2350</v>
      </c>
      <c r="AX369" s="270">
        <v>15125</v>
      </c>
      <c r="AY369" s="270">
        <v>500</v>
      </c>
      <c r="AZ369" s="270">
        <v>5390</v>
      </c>
      <c r="BA369" s="270">
        <v>12125</v>
      </c>
      <c r="BB369" s="270">
        <v>98530</v>
      </c>
      <c r="BC369" s="270">
        <v>3110</v>
      </c>
      <c r="BD369" s="270">
        <v>9485</v>
      </c>
      <c r="BE369" s="270">
        <v>2745</v>
      </c>
      <c r="BF369" s="270">
        <v>2210</v>
      </c>
      <c r="BG369" s="270">
        <v>895</v>
      </c>
      <c r="BH369" s="270">
        <v>1585</v>
      </c>
      <c r="BI369" s="270">
        <v>5820</v>
      </c>
      <c r="BJ369" s="270">
        <v>445</v>
      </c>
      <c r="BK369" s="270">
        <v>5155</v>
      </c>
      <c r="BL369" s="270">
        <v>6350</v>
      </c>
      <c r="BM369" s="270">
        <v>12060</v>
      </c>
      <c r="BN369" s="270">
        <v>1705</v>
      </c>
      <c r="BO369" s="270">
        <v>8425</v>
      </c>
      <c r="BP369" s="270">
        <v>5595</v>
      </c>
      <c r="BQ369" s="270">
        <v>11030</v>
      </c>
      <c r="BR369" s="270">
        <v>1600</v>
      </c>
      <c r="BS369" s="270">
        <v>290</v>
      </c>
      <c r="BT369" s="270">
        <v>15575</v>
      </c>
      <c r="BU369" s="270">
        <v>7290</v>
      </c>
      <c r="BV369" s="270">
        <v>95</v>
      </c>
      <c r="BW369" s="270">
        <v>9710</v>
      </c>
      <c r="BX369" s="270">
        <v>310</v>
      </c>
      <c r="BY369" s="270">
        <v>4880</v>
      </c>
      <c r="BZ369" s="270">
        <v>995</v>
      </c>
      <c r="CA369" s="270">
        <v>90</v>
      </c>
      <c r="CB369" s="270">
        <v>10</v>
      </c>
      <c r="CC369" s="270" t="s">
        <v>1676</v>
      </c>
      <c r="CD369" s="270">
        <v>2065</v>
      </c>
      <c r="CE369" s="270">
        <v>100</v>
      </c>
      <c r="CF369" s="270">
        <v>310</v>
      </c>
      <c r="CG369" s="270">
        <v>102410</v>
      </c>
      <c r="CH369" s="270" t="s">
        <v>1676</v>
      </c>
      <c r="CI369" s="270">
        <v>12890</v>
      </c>
      <c r="CJ369" s="270">
        <v>6730</v>
      </c>
      <c r="CK369" s="270">
        <v>9705</v>
      </c>
      <c r="CL369" s="270">
        <v>3040</v>
      </c>
      <c r="CM369" s="270">
        <v>5980</v>
      </c>
      <c r="CN369" s="270">
        <v>650</v>
      </c>
      <c r="CO369" s="270">
        <v>0</v>
      </c>
      <c r="CP369" s="270">
        <v>0</v>
      </c>
      <c r="CQ369" s="270" t="s">
        <v>1676</v>
      </c>
      <c r="CR369" s="270">
        <v>190</v>
      </c>
      <c r="CS369" s="270">
        <v>0</v>
      </c>
      <c r="CT369" s="270">
        <v>0</v>
      </c>
      <c r="CU369" s="270"/>
      <c r="CV369" s="270">
        <v>0</v>
      </c>
      <c r="CW369" s="270">
        <v>0</v>
      </c>
      <c r="CX369" s="270">
        <v>860</v>
      </c>
      <c r="CY369" s="270">
        <v>0</v>
      </c>
      <c r="CZ369" s="270">
        <v>20</v>
      </c>
      <c r="DA369" s="270">
        <v>10025</v>
      </c>
      <c r="DB369" s="270">
        <v>580</v>
      </c>
      <c r="DC369" s="270">
        <v>9425</v>
      </c>
      <c r="DD369" s="270">
        <v>0</v>
      </c>
      <c r="DE369" s="270">
        <v>6605</v>
      </c>
      <c r="DF369" s="270">
        <v>13040</v>
      </c>
      <c r="DG369" s="270">
        <v>4765</v>
      </c>
      <c r="DH369" s="270">
        <v>4885</v>
      </c>
      <c r="DI369" s="270">
        <v>0</v>
      </c>
      <c r="DJ369" s="270">
        <v>0</v>
      </c>
      <c r="DK369" s="270">
        <v>0</v>
      </c>
      <c r="DL369" s="270">
        <v>0</v>
      </c>
      <c r="DM369" s="270">
        <v>0</v>
      </c>
      <c r="DN369" s="270">
        <v>115</v>
      </c>
      <c r="DO369" s="270" t="s">
        <v>1676</v>
      </c>
      <c r="DP369" s="270">
        <v>6790</v>
      </c>
      <c r="DQ369" s="270">
        <v>0</v>
      </c>
      <c r="DR369" s="270"/>
      <c r="DS369" s="270">
        <v>0</v>
      </c>
      <c r="DT369" s="270">
        <v>50</v>
      </c>
      <c r="DU369" s="270">
        <v>13325</v>
      </c>
      <c r="DV369" s="270">
        <v>0</v>
      </c>
      <c r="DW369" s="270">
        <v>0</v>
      </c>
      <c r="DX369" s="270">
        <v>0</v>
      </c>
      <c r="DY369" s="270">
        <v>4985</v>
      </c>
      <c r="DZ369" s="270">
        <v>0</v>
      </c>
      <c r="EA369" s="270">
        <v>0</v>
      </c>
      <c r="EB369" s="270">
        <v>1115</v>
      </c>
      <c r="EC369" s="270">
        <v>0</v>
      </c>
      <c r="ED369" s="270">
        <v>5760</v>
      </c>
      <c r="EE369" s="270">
        <v>18080</v>
      </c>
      <c r="EF369" s="270">
        <v>0</v>
      </c>
      <c r="EG369" s="270">
        <v>20070</v>
      </c>
      <c r="EH369" s="270">
        <v>0</v>
      </c>
      <c r="EI369" s="270">
        <v>0</v>
      </c>
      <c r="EJ369" s="270">
        <v>0</v>
      </c>
      <c r="EK369" s="270">
        <v>0</v>
      </c>
      <c r="EL369" s="270">
        <v>8030</v>
      </c>
      <c r="EM369" s="270">
        <v>2085</v>
      </c>
      <c r="EN369" s="270">
        <v>6100</v>
      </c>
      <c r="EO369" s="270">
        <v>0</v>
      </c>
      <c r="EP369" s="270">
        <v>0</v>
      </c>
      <c r="EQ369" s="270">
        <v>0</v>
      </c>
      <c r="ER369" s="270">
        <v>0</v>
      </c>
      <c r="ES369" s="270">
        <v>0</v>
      </c>
      <c r="ET369" s="270">
        <v>0</v>
      </c>
      <c r="EU369" s="270">
        <v>0</v>
      </c>
      <c r="EV369" s="270">
        <v>0</v>
      </c>
      <c r="EW369" s="270">
        <v>1020</v>
      </c>
      <c r="EX369" s="270">
        <v>2240</v>
      </c>
      <c r="EY369" s="270">
        <v>0</v>
      </c>
      <c r="EZ369" s="270">
        <v>0</v>
      </c>
      <c r="FA369" s="270">
        <v>0</v>
      </c>
      <c r="FB369" s="270">
        <v>0</v>
      </c>
      <c r="FC369" s="270">
        <v>0</v>
      </c>
      <c r="FD369" s="270">
        <v>0</v>
      </c>
      <c r="FE369" s="270">
        <v>0</v>
      </c>
      <c r="FF369" s="270">
        <v>0</v>
      </c>
      <c r="FG369" s="270"/>
      <c r="FH369" s="270">
        <v>0</v>
      </c>
      <c r="FI369" s="270"/>
      <c r="FJ369" s="270">
        <v>0</v>
      </c>
      <c r="FK369" s="270">
        <v>0</v>
      </c>
      <c r="FL369" s="270">
        <v>0</v>
      </c>
      <c r="FM369" s="270">
        <v>135</v>
      </c>
      <c r="FN369" s="270" t="s">
        <v>1676</v>
      </c>
      <c r="FO369" s="351">
        <v>80770</v>
      </c>
      <c r="FP369" s="351">
        <v>17880</v>
      </c>
      <c r="FQ369" s="351">
        <v>46490</v>
      </c>
      <c r="FR369" s="13"/>
      <c r="FS369" s="270"/>
      <c r="FT369" s="270"/>
      <c r="FU369" s="270"/>
      <c r="FV369" s="270"/>
      <c r="FW369" s="270"/>
      <c r="FX369" s="270"/>
      <c r="FY369" s="270"/>
      <c r="FZ369" s="270"/>
      <c r="GA369" s="270"/>
      <c r="GB369" s="270"/>
      <c r="GC369" s="270"/>
      <c r="GD369" s="270"/>
      <c r="GE369" s="270"/>
      <c r="GF369" s="270"/>
      <c r="GG369" s="270"/>
      <c r="GH369" s="270"/>
      <c r="GI369" s="270"/>
      <c r="GJ369" s="270"/>
      <c r="GK369" s="270"/>
      <c r="GL369" s="270"/>
      <c r="GM369" s="270"/>
      <c r="GN369" s="270"/>
      <c r="GO369" s="270"/>
      <c r="GP369" s="270"/>
      <c r="GQ369" s="270"/>
      <c r="GR369" s="270"/>
      <c r="GS369" s="270"/>
      <c r="GT369" s="270"/>
      <c r="GU369" s="270"/>
      <c r="GV369" s="270"/>
      <c r="GW369" s="270"/>
      <c r="GX369" s="270"/>
      <c r="GY369" s="270"/>
      <c r="GZ369" s="270"/>
      <c r="HA369" s="270"/>
      <c r="HB369" s="270"/>
      <c r="HC369" s="270"/>
      <c r="HD369" s="270"/>
      <c r="HE369" s="270"/>
      <c r="HF369" s="270"/>
      <c r="HG369" s="270"/>
      <c r="HH369" s="270"/>
      <c r="HI369" s="270"/>
      <c r="HJ369" s="270"/>
      <c r="HK369" s="270"/>
      <c r="HL369" s="270"/>
      <c r="HM369" s="270"/>
      <c r="HN369" s="270"/>
      <c r="HO369" s="270"/>
      <c r="HP369" s="270"/>
      <c r="HQ369" s="270"/>
      <c r="HR369" s="270"/>
      <c r="HS369" s="270"/>
      <c r="HT369" s="270"/>
      <c r="HU369" s="270"/>
      <c r="HV369" s="270"/>
      <c r="HW369" s="270"/>
      <c r="HX369" s="270"/>
      <c r="HY369" s="270"/>
      <c r="HZ369" s="270"/>
      <c r="IA369" s="270"/>
      <c r="IB369" s="270"/>
      <c r="IC369" s="270"/>
      <c r="ID369" s="270"/>
      <c r="IE369" s="270"/>
      <c r="IF369" s="270"/>
      <c r="IG369" s="270"/>
      <c r="IH369" s="270"/>
    </row>
    <row r="370" spans="1:242" ht="12.75" customHeight="1" x14ac:dyDescent="0.2">
      <c r="A370" s="374" t="s">
        <v>551</v>
      </c>
      <c r="B370" s="270">
        <v>194385</v>
      </c>
      <c r="C370" s="270">
        <v>179695</v>
      </c>
      <c r="D370" s="270">
        <v>84195</v>
      </c>
      <c r="E370" s="270">
        <v>95500</v>
      </c>
      <c r="F370" s="270">
        <v>50380</v>
      </c>
      <c r="G370" s="270">
        <v>18790</v>
      </c>
      <c r="H370" s="270">
        <v>93185</v>
      </c>
      <c r="I370" s="270">
        <v>110385</v>
      </c>
      <c r="J370" s="270">
        <v>84000</v>
      </c>
      <c r="K370" s="270">
        <v>388030</v>
      </c>
      <c r="L370" s="270">
        <v>57.868306959999998</v>
      </c>
      <c r="M370" s="270">
        <v>38</v>
      </c>
      <c r="N370" s="270">
        <v>36815</v>
      </c>
      <c r="O370" s="270">
        <v>22490</v>
      </c>
      <c r="P370" s="270">
        <v>12560</v>
      </c>
      <c r="Q370" s="270">
        <v>12370</v>
      </c>
      <c r="R370" s="270">
        <v>2945</v>
      </c>
      <c r="S370" s="270">
        <v>1330</v>
      </c>
      <c r="T370" s="270">
        <v>275</v>
      </c>
      <c r="U370" s="270">
        <v>25</v>
      </c>
      <c r="V370" s="270">
        <v>4.026269471</v>
      </c>
      <c r="W370" s="270">
        <v>1</v>
      </c>
      <c r="X370" s="270">
        <v>43.313075519999998</v>
      </c>
      <c r="Y370" s="270">
        <v>33860</v>
      </c>
      <c r="Z370" s="270">
        <v>25685</v>
      </c>
      <c r="AA370" s="270">
        <v>36245</v>
      </c>
      <c r="AB370" s="270">
        <v>36950</v>
      </c>
      <c r="AC370" s="270">
        <v>34875</v>
      </c>
      <c r="AD370" s="270">
        <v>20945</v>
      </c>
      <c r="AE370" s="270">
        <v>2640</v>
      </c>
      <c r="AF370" s="270">
        <v>8190</v>
      </c>
      <c r="AG370" s="270">
        <v>1865</v>
      </c>
      <c r="AH370" s="270">
        <v>5285</v>
      </c>
      <c r="AI370" s="270">
        <v>1150</v>
      </c>
      <c r="AJ370" s="270">
        <v>7290</v>
      </c>
      <c r="AK370" s="270">
        <v>12520</v>
      </c>
      <c r="AL370" s="270">
        <v>10495</v>
      </c>
      <c r="AM370" s="270">
        <v>10035</v>
      </c>
      <c r="AN370" s="270">
        <v>985</v>
      </c>
      <c r="AO370" s="270">
        <v>5355</v>
      </c>
      <c r="AP370" s="270">
        <v>4450</v>
      </c>
      <c r="AQ370" s="270">
        <v>7435</v>
      </c>
      <c r="AR370" s="270">
        <v>1235</v>
      </c>
      <c r="AS370" s="270">
        <v>335</v>
      </c>
      <c r="AT370" s="270">
        <v>2985</v>
      </c>
      <c r="AU370" s="270">
        <v>6945</v>
      </c>
      <c r="AV370" s="270">
        <v>5295</v>
      </c>
      <c r="AW370" s="270">
        <v>4525</v>
      </c>
      <c r="AX370" s="270">
        <v>18400</v>
      </c>
      <c r="AY370" s="270">
        <v>1540</v>
      </c>
      <c r="AZ370" s="270">
        <v>5635</v>
      </c>
      <c r="BA370" s="270">
        <v>18760</v>
      </c>
      <c r="BB370" s="270">
        <v>53665</v>
      </c>
      <c r="BC370" s="270">
        <v>2800</v>
      </c>
      <c r="BD370" s="270">
        <v>13410</v>
      </c>
      <c r="BE370" s="270">
        <v>4260</v>
      </c>
      <c r="BF370" s="270">
        <v>3285</v>
      </c>
      <c r="BG370" s="270">
        <v>2470</v>
      </c>
      <c r="BH370" s="270">
        <v>10145</v>
      </c>
      <c r="BI370" s="270">
        <v>5375</v>
      </c>
      <c r="BJ370" s="270">
        <v>1215</v>
      </c>
      <c r="BK370" s="270">
        <v>11170</v>
      </c>
      <c r="BL370" s="270">
        <v>9945</v>
      </c>
      <c r="BM370" s="270">
        <v>32870</v>
      </c>
      <c r="BN370" s="270">
        <v>4345</v>
      </c>
      <c r="BO370" s="270">
        <v>14030</v>
      </c>
      <c r="BP370" s="270">
        <v>10965</v>
      </c>
      <c r="BQ370" s="270">
        <v>9035</v>
      </c>
      <c r="BR370" s="270">
        <v>1690</v>
      </c>
      <c r="BS370" s="270">
        <v>3915</v>
      </c>
      <c r="BT370" s="270">
        <v>15170</v>
      </c>
      <c r="BU370" s="270">
        <v>10740</v>
      </c>
      <c r="BV370" s="270">
        <v>250</v>
      </c>
      <c r="BW370" s="270">
        <v>12625</v>
      </c>
      <c r="BX370" s="270">
        <v>445</v>
      </c>
      <c r="BY370" s="270">
        <v>5210</v>
      </c>
      <c r="BZ370" s="270">
        <v>800</v>
      </c>
      <c r="CA370" s="270">
        <v>355</v>
      </c>
      <c r="CB370" s="270">
        <v>10</v>
      </c>
      <c r="CC370" s="270" t="s">
        <v>1676</v>
      </c>
      <c r="CD370" s="270">
        <v>3980</v>
      </c>
      <c r="CE370" s="270">
        <v>90</v>
      </c>
      <c r="CF370" s="270">
        <v>710</v>
      </c>
      <c r="CG370" s="270">
        <v>168095</v>
      </c>
      <c r="CH370" s="270">
        <v>0</v>
      </c>
      <c r="CI370" s="270">
        <v>13815</v>
      </c>
      <c r="CJ370" s="270">
        <v>7485</v>
      </c>
      <c r="CK370" s="270">
        <v>6800</v>
      </c>
      <c r="CL370" s="270">
        <v>5560</v>
      </c>
      <c r="CM370" s="270">
        <v>5290</v>
      </c>
      <c r="CN370" s="270">
        <v>4035</v>
      </c>
      <c r="CO370" s="270">
        <v>4675</v>
      </c>
      <c r="CP370" s="270">
        <v>2195</v>
      </c>
      <c r="CQ370" s="270">
        <v>0</v>
      </c>
      <c r="CR370" s="270">
        <v>0</v>
      </c>
      <c r="CS370" s="270">
        <v>0</v>
      </c>
      <c r="CT370" s="270">
        <v>0</v>
      </c>
      <c r="CU370" s="270"/>
      <c r="CV370" s="270">
        <v>0</v>
      </c>
      <c r="CW370" s="270">
        <v>0</v>
      </c>
      <c r="CX370" s="270">
        <v>7995</v>
      </c>
      <c r="CY370" s="270">
        <v>3805</v>
      </c>
      <c r="CZ370" s="270">
        <v>1350</v>
      </c>
      <c r="DA370" s="270">
        <v>8835</v>
      </c>
      <c r="DB370" s="270">
        <v>5295</v>
      </c>
      <c r="DC370" s="270">
        <v>360</v>
      </c>
      <c r="DD370" s="270">
        <v>0</v>
      </c>
      <c r="DE370" s="270">
        <v>14110</v>
      </c>
      <c r="DF370" s="270">
        <v>21130</v>
      </c>
      <c r="DG370" s="270">
        <v>3050</v>
      </c>
      <c r="DH370" s="270">
        <v>1700</v>
      </c>
      <c r="DI370" s="270">
        <v>0</v>
      </c>
      <c r="DJ370" s="270">
        <v>0</v>
      </c>
      <c r="DK370" s="270">
        <v>0</v>
      </c>
      <c r="DL370" s="270">
        <v>0</v>
      </c>
      <c r="DM370" s="270">
        <v>0</v>
      </c>
      <c r="DN370" s="270" t="s">
        <v>1676</v>
      </c>
      <c r="DO370" s="270" t="s">
        <v>1676</v>
      </c>
      <c r="DP370" s="270">
        <v>7220</v>
      </c>
      <c r="DQ370" s="270">
        <v>2215</v>
      </c>
      <c r="DR370" s="270"/>
      <c r="DS370" s="270">
        <v>0</v>
      </c>
      <c r="DT370" s="270">
        <v>985</v>
      </c>
      <c r="DU370" s="270">
        <v>7685</v>
      </c>
      <c r="DV370" s="270">
        <v>1375</v>
      </c>
      <c r="DW370" s="270">
        <v>0</v>
      </c>
      <c r="DX370" s="270">
        <v>165</v>
      </c>
      <c r="DY370" s="270">
        <v>5610</v>
      </c>
      <c r="DZ370" s="270">
        <v>1765</v>
      </c>
      <c r="EA370" s="270">
        <v>255</v>
      </c>
      <c r="EB370" s="270">
        <v>2875</v>
      </c>
      <c r="EC370" s="270">
        <v>0</v>
      </c>
      <c r="ED370" s="270">
        <v>1915</v>
      </c>
      <c r="EE370" s="270">
        <v>16775</v>
      </c>
      <c r="EF370" s="270">
        <v>4100</v>
      </c>
      <c r="EG370" s="270">
        <v>7510</v>
      </c>
      <c r="EH370" s="270">
        <v>65</v>
      </c>
      <c r="EI370" s="270">
        <v>0</v>
      </c>
      <c r="EJ370" s="270">
        <v>25</v>
      </c>
      <c r="EK370" s="270">
        <v>0</v>
      </c>
      <c r="EL370" s="270">
        <v>5590</v>
      </c>
      <c r="EM370" s="270">
        <v>5835</v>
      </c>
      <c r="EN370" s="270">
        <v>1380</v>
      </c>
      <c r="EO370" s="270">
        <v>0</v>
      </c>
      <c r="EP370" s="270">
        <v>0</v>
      </c>
      <c r="EQ370" s="270">
        <v>0</v>
      </c>
      <c r="ER370" s="270">
        <v>0</v>
      </c>
      <c r="ES370" s="270">
        <v>0</v>
      </c>
      <c r="ET370" s="270">
        <v>0</v>
      </c>
      <c r="EU370" s="270">
        <v>0</v>
      </c>
      <c r="EV370" s="270">
        <v>0</v>
      </c>
      <c r="EW370" s="270">
        <v>1035</v>
      </c>
      <c r="EX370" s="270">
        <v>1930</v>
      </c>
      <c r="EY370" s="270">
        <v>0</v>
      </c>
      <c r="EZ370" s="270">
        <v>0</v>
      </c>
      <c r="FA370" s="270">
        <v>430</v>
      </c>
      <c r="FB370" s="270" t="s">
        <v>1676</v>
      </c>
      <c r="FC370" s="270">
        <v>0</v>
      </c>
      <c r="FD370" s="270">
        <v>0</v>
      </c>
      <c r="FE370" s="270">
        <v>0</v>
      </c>
      <c r="FF370" s="270">
        <v>0</v>
      </c>
      <c r="FG370" s="270"/>
      <c r="FH370" s="270">
        <v>0</v>
      </c>
      <c r="FI370" s="270"/>
      <c r="FJ370" s="270">
        <v>0</v>
      </c>
      <c r="FK370" s="270">
        <v>0</v>
      </c>
      <c r="FL370" s="270">
        <v>0</v>
      </c>
      <c r="FM370" s="270">
        <v>0</v>
      </c>
      <c r="FN370" s="270">
        <v>165</v>
      </c>
      <c r="FO370" s="351">
        <v>140715</v>
      </c>
      <c r="FP370" s="351">
        <v>17335</v>
      </c>
      <c r="FQ370" s="351">
        <v>88805</v>
      </c>
      <c r="FR370" s="13"/>
      <c r="FS370" s="270"/>
      <c r="FT370" s="270"/>
      <c r="FU370" s="270"/>
      <c r="FV370" s="270"/>
      <c r="FW370" s="270"/>
      <c r="FX370" s="270"/>
      <c r="FY370" s="270"/>
      <c r="FZ370" s="270"/>
      <c r="GA370" s="270"/>
      <c r="GB370" s="270"/>
      <c r="GC370" s="270"/>
      <c r="GD370" s="270"/>
      <c r="GE370" s="270"/>
      <c r="GF370" s="270"/>
      <c r="GG370" s="270"/>
      <c r="GH370" s="270"/>
      <c r="GI370" s="270"/>
      <c r="GJ370" s="270"/>
      <c r="GK370" s="270"/>
      <c r="GL370" s="270"/>
      <c r="GM370" s="270"/>
      <c r="GN370" s="270"/>
      <c r="GO370" s="270"/>
      <c r="GP370" s="270"/>
      <c r="GQ370" s="270"/>
      <c r="GR370" s="270"/>
      <c r="GS370" s="270"/>
      <c r="GT370" s="270"/>
      <c r="GU370" s="270"/>
      <c r="GV370" s="270"/>
      <c r="GW370" s="270"/>
      <c r="GX370" s="270"/>
      <c r="GY370" s="270"/>
      <c r="GZ370" s="270"/>
      <c r="HA370" s="270"/>
      <c r="HB370" s="270"/>
      <c r="HC370" s="270"/>
      <c r="HD370" s="270"/>
      <c r="HE370" s="270"/>
      <c r="HF370" s="270"/>
      <c r="HG370" s="270"/>
      <c r="HH370" s="270"/>
      <c r="HI370" s="270"/>
      <c r="HJ370" s="270"/>
      <c r="HK370" s="270"/>
      <c r="HL370" s="270"/>
      <c r="HM370" s="270"/>
      <c r="HN370" s="270"/>
      <c r="HO370" s="270"/>
      <c r="HP370" s="270"/>
      <c r="HQ370" s="270"/>
      <c r="HR370" s="270"/>
      <c r="HS370" s="270"/>
      <c r="HT370" s="270"/>
      <c r="HU370" s="270"/>
      <c r="HV370" s="270"/>
      <c r="HW370" s="270"/>
      <c r="HX370" s="270"/>
      <c r="HY370" s="270"/>
      <c r="HZ370" s="270"/>
      <c r="IA370" s="270"/>
      <c r="IB370" s="270"/>
      <c r="IC370" s="270"/>
      <c r="ID370" s="270"/>
      <c r="IE370" s="270"/>
      <c r="IF370" s="270"/>
      <c r="IG370" s="270"/>
      <c r="IH370" s="270"/>
    </row>
    <row r="371" spans="1:242" ht="12.75" customHeight="1" x14ac:dyDescent="0.2">
      <c r="A371" s="374" t="s">
        <v>425</v>
      </c>
      <c r="B371" s="270">
        <v>171965</v>
      </c>
      <c r="C371" s="270">
        <v>138680</v>
      </c>
      <c r="D371" s="270">
        <v>56045</v>
      </c>
      <c r="E371" s="270">
        <v>82625</v>
      </c>
      <c r="F371" s="270">
        <v>60860</v>
      </c>
      <c r="G371" s="270">
        <v>6260</v>
      </c>
      <c r="H371" s="270">
        <v>45430</v>
      </c>
      <c r="I371" s="270">
        <v>124600</v>
      </c>
      <c r="J371" s="270">
        <v>47365</v>
      </c>
      <c r="K371" s="270">
        <v>373915</v>
      </c>
      <c r="L371" s="270">
        <v>48.992215729999998</v>
      </c>
      <c r="M371" s="270">
        <v>20</v>
      </c>
      <c r="N371" s="270">
        <v>25645</v>
      </c>
      <c r="O371" s="270">
        <v>7105</v>
      </c>
      <c r="P371" s="270">
        <v>2550</v>
      </c>
      <c r="Q371" s="270">
        <v>3020</v>
      </c>
      <c r="R371" s="270">
        <v>1680</v>
      </c>
      <c r="S371" s="270">
        <v>995</v>
      </c>
      <c r="T371" s="270">
        <v>175</v>
      </c>
      <c r="U371" s="270">
        <v>65</v>
      </c>
      <c r="V371" s="270">
        <v>4.0235343119999998</v>
      </c>
      <c r="W371" s="270">
        <v>1</v>
      </c>
      <c r="X371" s="270">
        <v>48.993259780000002</v>
      </c>
      <c r="Y371" s="270">
        <v>25195</v>
      </c>
      <c r="Z371" s="270">
        <v>18715</v>
      </c>
      <c r="AA371" s="270">
        <v>29855</v>
      </c>
      <c r="AB371" s="270">
        <v>27155</v>
      </c>
      <c r="AC371" s="270">
        <v>30895</v>
      </c>
      <c r="AD371" s="270">
        <v>31955</v>
      </c>
      <c r="AE371" s="270">
        <v>7125</v>
      </c>
      <c r="AF371" s="270">
        <v>1505</v>
      </c>
      <c r="AG371" s="270">
        <v>385</v>
      </c>
      <c r="AH371" s="270">
        <v>80</v>
      </c>
      <c r="AI371" s="270">
        <v>750</v>
      </c>
      <c r="AJ371" s="270">
        <v>3350</v>
      </c>
      <c r="AK371" s="270">
        <v>1100</v>
      </c>
      <c r="AL371" s="270">
        <v>6930</v>
      </c>
      <c r="AM371" s="270">
        <v>12945</v>
      </c>
      <c r="AN371" s="270">
        <v>895</v>
      </c>
      <c r="AO371" s="270">
        <v>1125</v>
      </c>
      <c r="AP371" s="270">
        <v>2455</v>
      </c>
      <c r="AQ371" s="270">
        <v>1835</v>
      </c>
      <c r="AR371" s="270">
        <v>490</v>
      </c>
      <c r="AS371" s="270">
        <v>265</v>
      </c>
      <c r="AT371" s="270">
        <v>3025</v>
      </c>
      <c r="AU371" s="270">
        <v>7985</v>
      </c>
      <c r="AV371" s="270">
        <v>4780</v>
      </c>
      <c r="AW371" s="270">
        <v>2310</v>
      </c>
      <c r="AX371" s="270">
        <v>14975</v>
      </c>
      <c r="AY371" s="270">
        <v>295</v>
      </c>
      <c r="AZ371" s="270">
        <v>4385</v>
      </c>
      <c r="BA371" s="270">
        <v>13990</v>
      </c>
      <c r="BB371" s="270">
        <v>86105</v>
      </c>
      <c r="BC371" s="270">
        <v>4655</v>
      </c>
      <c r="BD371" s="270">
        <v>14475</v>
      </c>
      <c r="BE371" s="270">
        <v>4695</v>
      </c>
      <c r="BF371" s="270">
        <v>2320</v>
      </c>
      <c r="BG371" s="270">
        <v>610</v>
      </c>
      <c r="BH371" s="270">
        <v>1925</v>
      </c>
      <c r="BI371" s="270">
        <v>225</v>
      </c>
      <c r="BJ371" s="270">
        <v>980</v>
      </c>
      <c r="BK371" s="270">
        <v>4870</v>
      </c>
      <c r="BL371" s="270">
        <v>11650</v>
      </c>
      <c r="BM371" s="270">
        <v>17240</v>
      </c>
      <c r="BN371" s="270">
        <v>3900</v>
      </c>
      <c r="BO371" s="270">
        <v>6410</v>
      </c>
      <c r="BP371" s="270">
        <v>6905</v>
      </c>
      <c r="BQ371" s="270">
        <v>14360</v>
      </c>
      <c r="BR371" s="270">
        <v>5235</v>
      </c>
      <c r="BS371" s="270">
        <v>505</v>
      </c>
      <c r="BT371" s="270">
        <v>14900</v>
      </c>
      <c r="BU371" s="270">
        <v>7295</v>
      </c>
      <c r="BV371" s="270">
        <v>350</v>
      </c>
      <c r="BW371" s="270">
        <v>15175</v>
      </c>
      <c r="BX371" s="270">
        <v>365</v>
      </c>
      <c r="BY371" s="270">
        <v>5655</v>
      </c>
      <c r="BZ371" s="270">
        <v>510</v>
      </c>
      <c r="CA371" s="270">
        <v>245</v>
      </c>
      <c r="CB371" s="270">
        <v>10</v>
      </c>
      <c r="CC371" s="270">
        <v>0</v>
      </c>
      <c r="CD371" s="270">
        <v>1530</v>
      </c>
      <c r="CE371" s="270">
        <v>30</v>
      </c>
      <c r="CF371" s="270">
        <v>700</v>
      </c>
      <c r="CG371" s="270">
        <v>129635</v>
      </c>
      <c r="CH371" s="270">
        <v>0</v>
      </c>
      <c r="CI371" s="270">
        <v>20955</v>
      </c>
      <c r="CJ371" s="270">
        <v>1840</v>
      </c>
      <c r="CK371" s="270">
        <v>6365</v>
      </c>
      <c r="CL371" s="270">
        <v>4395</v>
      </c>
      <c r="CM371" s="270">
        <v>35</v>
      </c>
      <c r="CN371" s="270">
        <v>0</v>
      </c>
      <c r="CO371" s="270">
        <v>0</v>
      </c>
      <c r="CP371" s="270">
        <v>0</v>
      </c>
      <c r="CQ371" s="270">
        <v>0</v>
      </c>
      <c r="CR371" s="270">
        <v>0</v>
      </c>
      <c r="CS371" s="270">
        <v>0</v>
      </c>
      <c r="CT371" s="270">
        <v>0</v>
      </c>
      <c r="CU371" s="270"/>
      <c r="CV371" s="270">
        <v>0</v>
      </c>
      <c r="CW371" s="270">
        <v>0</v>
      </c>
      <c r="CX371" s="270">
        <v>40</v>
      </c>
      <c r="CY371" s="270">
        <v>0</v>
      </c>
      <c r="CZ371" s="270">
        <v>715</v>
      </c>
      <c r="DA371" s="270">
        <v>9165</v>
      </c>
      <c r="DB371" s="270">
        <v>1690</v>
      </c>
      <c r="DC371" s="270">
        <v>0</v>
      </c>
      <c r="DD371" s="270">
        <v>0</v>
      </c>
      <c r="DE371" s="270">
        <v>30490</v>
      </c>
      <c r="DF371" s="270">
        <v>10370</v>
      </c>
      <c r="DG371" s="270">
        <v>615</v>
      </c>
      <c r="DH371" s="270">
        <v>0</v>
      </c>
      <c r="DI371" s="270">
        <v>0</v>
      </c>
      <c r="DJ371" s="270">
        <v>0</v>
      </c>
      <c r="DK371" s="270">
        <v>0</v>
      </c>
      <c r="DL371" s="270">
        <v>0</v>
      </c>
      <c r="DM371" s="270">
        <v>0</v>
      </c>
      <c r="DN371" s="270">
        <v>0</v>
      </c>
      <c r="DO371" s="270">
        <v>0</v>
      </c>
      <c r="DP371" s="270">
        <v>2840</v>
      </c>
      <c r="DQ371" s="270">
        <v>210</v>
      </c>
      <c r="DR371" s="270"/>
      <c r="DS371" s="270">
        <v>0</v>
      </c>
      <c r="DT371" s="270">
        <v>1635</v>
      </c>
      <c r="DU371" s="270">
        <v>7825</v>
      </c>
      <c r="DV371" s="270">
        <v>0</v>
      </c>
      <c r="DW371" s="270">
        <v>0</v>
      </c>
      <c r="DX371" s="270">
        <v>10</v>
      </c>
      <c r="DY371" s="270">
        <v>0</v>
      </c>
      <c r="DZ371" s="270">
        <v>5030</v>
      </c>
      <c r="EA371" s="270">
        <v>0</v>
      </c>
      <c r="EB371" s="270">
        <v>375</v>
      </c>
      <c r="EC371" s="270">
        <v>0</v>
      </c>
      <c r="ED371" s="270">
        <v>545</v>
      </c>
      <c r="EE371" s="270">
        <v>22220</v>
      </c>
      <c r="EF371" s="270">
        <v>0</v>
      </c>
      <c r="EG371" s="270">
        <v>13385</v>
      </c>
      <c r="EH371" s="270">
        <v>0</v>
      </c>
      <c r="EI371" s="270">
        <v>0</v>
      </c>
      <c r="EJ371" s="270">
        <v>0</v>
      </c>
      <c r="EK371" s="270">
        <v>0</v>
      </c>
      <c r="EL371" s="270">
        <v>12890</v>
      </c>
      <c r="EM371" s="270">
        <v>9015</v>
      </c>
      <c r="EN371" s="270">
        <v>3120</v>
      </c>
      <c r="EO371" s="270">
        <v>0</v>
      </c>
      <c r="EP371" s="270">
        <v>0</v>
      </c>
      <c r="EQ371" s="270">
        <v>0</v>
      </c>
      <c r="ER371" s="270">
        <v>0</v>
      </c>
      <c r="ES371" s="270">
        <v>0</v>
      </c>
      <c r="ET371" s="270">
        <v>0</v>
      </c>
      <c r="EU371" s="270">
        <v>0</v>
      </c>
      <c r="EV371" s="270">
        <v>0</v>
      </c>
      <c r="EW371" s="270">
        <v>1120</v>
      </c>
      <c r="EX371" s="270">
        <v>0</v>
      </c>
      <c r="EY371" s="270">
        <v>0</v>
      </c>
      <c r="EZ371" s="270">
        <v>0</v>
      </c>
      <c r="FA371" s="270">
        <v>0</v>
      </c>
      <c r="FB371" s="270">
        <v>5025</v>
      </c>
      <c r="FC371" s="270">
        <v>0</v>
      </c>
      <c r="FD371" s="270">
        <v>0</v>
      </c>
      <c r="FE371" s="270">
        <v>0</v>
      </c>
      <c r="FF371" s="270">
        <v>0</v>
      </c>
      <c r="FG371" s="270"/>
      <c r="FH371" s="270">
        <v>0</v>
      </c>
      <c r="FI371" s="270"/>
      <c r="FJ371" s="270">
        <v>0</v>
      </c>
      <c r="FK371" s="270">
        <v>0</v>
      </c>
      <c r="FL371" s="270">
        <v>0</v>
      </c>
      <c r="FM371" s="270">
        <v>45</v>
      </c>
      <c r="FN371" s="270" t="s">
        <v>1676</v>
      </c>
      <c r="FO371" s="351">
        <v>85860</v>
      </c>
      <c r="FP371" s="351">
        <v>26130</v>
      </c>
      <c r="FQ371" s="351">
        <v>41235</v>
      </c>
      <c r="FR371" s="13"/>
      <c r="FS371" s="270"/>
      <c r="FT371" s="270"/>
      <c r="FU371" s="270"/>
      <c r="FV371" s="270"/>
      <c r="FW371" s="270"/>
      <c r="FX371" s="270"/>
      <c r="FY371" s="270"/>
      <c r="FZ371" s="270"/>
      <c r="GA371" s="270"/>
      <c r="GB371" s="270"/>
      <c r="GC371" s="270"/>
      <c r="GD371" s="270"/>
      <c r="GE371" s="270"/>
      <c r="GF371" s="270"/>
      <c r="GG371" s="270"/>
      <c r="GH371" s="270"/>
      <c r="GI371" s="270"/>
      <c r="GJ371" s="270"/>
      <c r="GK371" s="270"/>
      <c r="GL371" s="270"/>
      <c r="GM371" s="270"/>
      <c r="GN371" s="270"/>
      <c r="GO371" s="270"/>
      <c r="GP371" s="270"/>
      <c r="GQ371" s="270"/>
      <c r="GR371" s="270"/>
      <c r="GS371" s="270"/>
      <c r="GT371" s="270"/>
      <c r="GU371" s="270"/>
      <c r="GV371" s="270"/>
      <c r="GW371" s="270"/>
      <c r="GX371" s="270"/>
      <c r="GY371" s="270"/>
      <c r="GZ371" s="270"/>
      <c r="HA371" s="270"/>
      <c r="HB371" s="270"/>
      <c r="HC371" s="270"/>
      <c r="HD371" s="270"/>
      <c r="HE371" s="270"/>
      <c r="HF371" s="270"/>
      <c r="HG371" s="270"/>
      <c r="HH371" s="270"/>
      <c r="HI371" s="270"/>
      <c r="HJ371" s="270"/>
      <c r="HK371" s="270"/>
      <c r="HL371" s="270"/>
      <c r="HM371" s="270"/>
      <c r="HN371" s="270"/>
      <c r="HO371" s="270"/>
      <c r="HP371" s="270"/>
      <c r="HQ371" s="270"/>
      <c r="HR371" s="270"/>
      <c r="HS371" s="270"/>
      <c r="HT371" s="270"/>
      <c r="HU371" s="270"/>
      <c r="HV371" s="270"/>
      <c r="HW371" s="270"/>
      <c r="HX371" s="270"/>
      <c r="HY371" s="270"/>
      <c r="HZ371" s="270"/>
      <c r="IA371" s="270"/>
      <c r="IB371" s="270"/>
      <c r="IC371" s="270"/>
      <c r="ID371" s="270"/>
      <c r="IE371" s="270"/>
      <c r="IF371" s="270"/>
      <c r="IG371" s="270"/>
      <c r="IH371" s="270"/>
    </row>
    <row r="372" spans="1:242" ht="12.75" customHeight="1" x14ac:dyDescent="0.2">
      <c r="A372" s="374" t="s">
        <v>426</v>
      </c>
      <c r="B372" s="270">
        <v>76815</v>
      </c>
      <c r="C372" s="270">
        <v>60645</v>
      </c>
      <c r="D372" s="270">
        <v>26360</v>
      </c>
      <c r="E372" s="270">
        <v>34280</v>
      </c>
      <c r="F372" s="270">
        <v>24295</v>
      </c>
      <c r="G372" s="270">
        <v>1045</v>
      </c>
      <c r="H372" s="270">
        <v>27515</v>
      </c>
      <c r="I372" s="270">
        <v>51225</v>
      </c>
      <c r="J372" s="270">
        <v>25590</v>
      </c>
      <c r="K372" s="270">
        <v>198810</v>
      </c>
      <c r="L372" s="270">
        <v>45.285633400000002</v>
      </c>
      <c r="M372" s="270">
        <v>28</v>
      </c>
      <c r="N372" s="270">
        <v>13985</v>
      </c>
      <c r="O372" s="270">
        <v>6755</v>
      </c>
      <c r="P372" s="270">
        <v>2435</v>
      </c>
      <c r="Q372" s="270">
        <v>2285</v>
      </c>
      <c r="R372" s="270">
        <v>865</v>
      </c>
      <c r="S372" s="270">
        <v>140</v>
      </c>
      <c r="T372" s="270">
        <v>15</v>
      </c>
      <c r="U372" s="270">
        <v>10</v>
      </c>
      <c r="V372" s="270">
        <v>5.4862707019999997</v>
      </c>
      <c r="W372" s="270">
        <v>2</v>
      </c>
      <c r="X372" s="270">
        <v>53.823782080000001</v>
      </c>
      <c r="Y372" s="270">
        <v>7025</v>
      </c>
      <c r="Z372" s="270">
        <v>7430</v>
      </c>
      <c r="AA372" s="270">
        <v>12080</v>
      </c>
      <c r="AB372" s="270">
        <v>13855</v>
      </c>
      <c r="AC372" s="270">
        <v>15340</v>
      </c>
      <c r="AD372" s="270">
        <v>16930</v>
      </c>
      <c r="AE372" s="270">
        <v>3365</v>
      </c>
      <c r="AF372" s="270">
        <v>1220</v>
      </c>
      <c r="AG372" s="270">
        <v>500</v>
      </c>
      <c r="AH372" s="270">
        <v>50</v>
      </c>
      <c r="AI372" s="270">
        <v>295</v>
      </c>
      <c r="AJ372" s="270">
        <v>1700</v>
      </c>
      <c r="AK372" s="270">
        <v>2300</v>
      </c>
      <c r="AL372" s="270">
        <v>4040</v>
      </c>
      <c r="AM372" s="270">
        <v>5780</v>
      </c>
      <c r="AN372" s="270">
        <v>555</v>
      </c>
      <c r="AO372" s="270">
        <v>1060</v>
      </c>
      <c r="AP372" s="270">
        <v>420</v>
      </c>
      <c r="AQ372" s="270">
        <v>3920</v>
      </c>
      <c r="AR372" s="270">
        <v>370</v>
      </c>
      <c r="AS372" s="270">
        <v>305</v>
      </c>
      <c r="AT372" s="270">
        <v>2430</v>
      </c>
      <c r="AU372" s="270">
        <v>3550</v>
      </c>
      <c r="AV372" s="270">
        <v>1200</v>
      </c>
      <c r="AW372" s="270">
        <v>1545</v>
      </c>
      <c r="AX372" s="270">
        <v>6835</v>
      </c>
      <c r="AY372" s="270">
        <v>290</v>
      </c>
      <c r="AZ372" s="270">
        <v>1985</v>
      </c>
      <c r="BA372" s="270">
        <v>4345</v>
      </c>
      <c r="BB372" s="270">
        <v>32120</v>
      </c>
      <c r="BC372" s="270">
        <v>2805</v>
      </c>
      <c r="BD372" s="270">
        <v>4560</v>
      </c>
      <c r="BE372" s="270">
        <v>1280</v>
      </c>
      <c r="BF372" s="270">
        <v>1460</v>
      </c>
      <c r="BG372" s="270">
        <v>370</v>
      </c>
      <c r="BH372" s="270">
        <v>745</v>
      </c>
      <c r="BI372" s="270">
        <v>160</v>
      </c>
      <c r="BJ372" s="270">
        <v>250</v>
      </c>
      <c r="BK372" s="270">
        <v>3075</v>
      </c>
      <c r="BL372" s="270">
        <v>4270</v>
      </c>
      <c r="BM372" s="270">
        <v>11105</v>
      </c>
      <c r="BN372" s="270">
        <v>1240</v>
      </c>
      <c r="BO372" s="270">
        <v>3800</v>
      </c>
      <c r="BP372" s="270">
        <v>5065</v>
      </c>
      <c r="BQ372" s="270">
        <v>5195</v>
      </c>
      <c r="BR372" s="270">
        <v>1475</v>
      </c>
      <c r="BS372" s="270">
        <v>140</v>
      </c>
      <c r="BT372" s="270">
        <v>6340</v>
      </c>
      <c r="BU372" s="270">
        <v>3200</v>
      </c>
      <c r="BV372" s="270">
        <v>195</v>
      </c>
      <c r="BW372" s="270">
        <v>3915</v>
      </c>
      <c r="BX372" s="270">
        <v>125</v>
      </c>
      <c r="BY372" s="270">
        <v>2525</v>
      </c>
      <c r="BZ372" s="270">
        <v>300</v>
      </c>
      <c r="CA372" s="270">
        <v>40</v>
      </c>
      <c r="CB372" s="270" t="s">
        <v>1676</v>
      </c>
      <c r="CC372" s="270" t="s">
        <v>1676</v>
      </c>
      <c r="CD372" s="270">
        <v>865</v>
      </c>
      <c r="CE372" s="270">
        <v>30</v>
      </c>
      <c r="CF372" s="270">
        <v>245</v>
      </c>
      <c r="CG372" s="270">
        <v>56505</v>
      </c>
      <c r="CH372" s="270">
        <v>0</v>
      </c>
      <c r="CI372" s="270">
        <v>10970</v>
      </c>
      <c r="CJ372" s="270">
        <v>3960</v>
      </c>
      <c r="CK372" s="270">
        <v>3645</v>
      </c>
      <c r="CL372" s="270">
        <v>1025</v>
      </c>
      <c r="CM372" s="270">
        <v>100</v>
      </c>
      <c r="CN372" s="270">
        <v>1305</v>
      </c>
      <c r="CO372" s="270">
        <v>175</v>
      </c>
      <c r="CP372" s="270">
        <v>0</v>
      </c>
      <c r="CQ372" s="270" t="s">
        <v>1676</v>
      </c>
      <c r="CR372" s="270">
        <v>1325</v>
      </c>
      <c r="CS372" s="270">
        <v>0</v>
      </c>
      <c r="CT372" s="270">
        <v>0</v>
      </c>
      <c r="CU372" s="270"/>
      <c r="CV372" s="270">
        <v>0</v>
      </c>
      <c r="CW372" s="270">
        <v>0</v>
      </c>
      <c r="CX372" s="270">
        <v>0</v>
      </c>
      <c r="CY372" s="270">
        <v>0</v>
      </c>
      <c r="CZ372" s="270">
        <v>60</v>
      </c>
      <c r="DA372" s="270">
        <v>2120</v>
      </c>
      <c r="DB372" s="270">
        <v>475</v>
      </c>
      <c r="DC372" s="270">
        <v>720</v>
      </c>
      <c r="DD372" s="270">
        <v>0</v>
      </c>
      <c r="DE372" s="270">
        <v>7145</v>
      </c>
      <c r="DF372" s="270">
        <v>8035</v>
      </c>
      <c r="DG372" s="270">
        <v>1195</v>
      </c>
      <c r="DH372" s="270">
        <v>330</v>
      </c>
      <c r="DI372" s="270">
        <v>0</v>
      </c>
      <c r="DJ372" s="270">
        <v>0</v>
      </c>
      <c r="DK372" s="270" t="s">
        <v>1676</v>
      </c>
      <c r="DL372" s="270">
        <v>0</v>
      </c>
      <c r="DM372" s="270">
        <v>0</v>
      </c>
      <c r="DN372" s="270">
        <v>0</v>
      </c>
      <c r="DO372" s="270">
        <v>0</v>
      </c>
      <c r="DP372" s="270">
        <v>1725</v>
      </c>
      <c r="DQ372" s="270">
        <v>0</v>
      </c>
      <c r="DR372" s="270"/>
      <c r="DS372" s="270">
        <v>2240</v>
      </c>
      <c r="DT372" s="270">
        <v>25</v>
      </c>
      <c r="DU372" s="270">
        <v>4565</v>
      </c>
      <c r="DV372" s="270">
        <v>0</v>
      </c>
      <c r="DW372" s="270">
        <v>0</v>
      </c>
      <c r="DX372" s="270" t="s">
        <v>1676</v>
      </c>
      <c r="DY372" s="270">
        <v>1350</v>
      </c>
      <c r="DZ372" s="270">
        <v>0</v>
      </c>
      <c r="EA372" s="270">
        <v>0</v>
      </c>
      <c r="EB372" s="270">
        <v>10</v>
      </c>
      <c r="EC372" s="270">
        <v>0</v>
      </c>
      <c r="ED372" s="270">
        <v>805</v>
      </c>
      <c r="EE372" s="270">
        <v>6120</v>
      </c>
      <c r="EF372" s="270">
        <v>0</v>
      </c>
      <c r="EG372" s="270">
        <v>7330</v>
      </c>
      <c r="EH372" s="270" t="s">
        <v>1676</v>
      </c>
      <c r="EI372" s="270">
        <v>0</v>
      </c>
      <c r="EJ372" s="270">
        <v>0</v>
      </c>
      <c r="EK372" s="270">
        <v>0</v>
      </c>
      <c r="EL372" s="270">
        <v>3925</v>
      </c>
      <c r="EM372" s="270">
        <v>3395</v>
      </c>
      <c r="EN372" s="270">
        <v>975</v>
      </c>
      <c r="EO372" s="270">
        <v>0</v>
      </c>
      <c r="EP372" s="270">
        <v>0</v>
      </c>
      <c r="EQ372" s="270">
        <v>0</v>
      </c>
      <c r="ER372" s="270">
        <v>0</v>
      </c>
      <c r="ES372" s="270">
        <v>0</v>
      </c>
      <c r="ET372" s="270">
        <v>0</v>
      </c>
      <c r="EU372" s="270">
        <v>0</v>
      </c>
      <c r="EV372" s="270">
        <v>0</v>
      </c>
      <c r="EW372" s="270">
        <v>0</v>
      </c>
      <c r="EX372" s="270" t="s">
        <v>1676</v>
      </c>
      <c r="EY372" s="270">
        <v>0</v>
      </c>
      <c r="EZ372" s="270">
        <v>0</v>
      </c>
      <c r="FA372" s="270">
        <v>0</v>
      </c>
      <c r="FB372" s="270">
        <v>1680</v>
      </c>
      <c r="FC372" s="270">
        <v>45</v>
      </c>
      <c r="FD372" s="270">
        <v>0</v>
      </c>
      <c r="FE372" s="270">
        <v>0</v>
      </c>
      <c r="FF372" s="270">
        <v>0</v>
      </c>
      <c r="FG372" s="270"/>
      <c r="FH372" s="270">
        <v>0</v>
      </c>
      <c r="FI372" s="270"/>
      <c r="FJ372" s="270">
        <v>0</v>
      </c>
      <c r="FK372" s="270">
        <v>0</v>
      </c>
      <c r="FL372" s="270">
        <v>0</v>
      </c>
      <c r="FM372" s="270">
        <v>20</v>
      </c>
      <c r="FN372" s="270" t="s">
        <v>1676</v>
      </c>
      <c r="FO372" s="351">
        <v>44695</v>
      </c>
      <c r="FP372" s="351">
        <v>7785</v>
      </c>
      <c r="FQ372" s="351">
        <v>26490</v>
      </c>
      <c r="FR372" s="13"/>
      <c r="FS372" s="270"/>
      <c r="FT372" s="270"/>
      <c r="FU372" s="270"/>
      <c r="FV372" s="270"/>
      <c r="FW372" s="270"/>
      <c r="FX372" s="270"/>
      <c r="FY372" s="270"/>
      <c r="FZ372" s="270"/>
      <c r="GA372" s="270"/>
      <c r="GB372" s="270"/>
      <c r="GC372" s="270"/>
      <c r="GD372" s="270"/>
      <c r="GE372" s="270"/>
      <c r="GF372" s="270"/>
      <c r="GG372" s="270"/>
      <c r="GH372" s="270"/>
      <c r="GI372" s="270"/>
      <c r="GJ372" s="270"/>
      <c r="GK372" s="270"/>
      <c r="GL372" s="270"/>
      <c r="GM372" s="270"/>
      <c r="GN372" s="270"/>
      <c r="GO372" s="270"/>
      <c r="GP372" s="270"/>
      <c r="GQ372" s="270"/>
      <c r="GR372" s="270"/>
      <c r="GS372" s="270"/>
      <c r="GT372" s="270"/>
      <c r="GU372" s="270"/>
      <c r="GV372" s="270"/>
      <c r="GW372" s="270"/>
      <c r="GX372" s="270"/>
      <c r="GY372" s="270"/>
      <c r="GZ372" s="270"/>
      <c r="HA372" s="270"/>
      <c r="HB372" s="270"/>
      <c r="HC372" s="270"/>
      <c r="HD372" s="270"/>
      <c r="HE372" s="270"/>
      <c r="HF372" s="270"/>
      <c r="HG372" s="270"/>
      <c r="HH372" s="270"/>
      <c r="HI372" s="270"/>
      <c r="HJ372" s="270"/>
      <c r="HK372" s="270"/>
      <c r="HL372" s="270"/>
      <c r="HM372" s="270"/>
      <c r="HN372" s="270"/>
      <c r="HO372" s="270"/>
      <c r="HP372" s="270"/>
      <c r="HQ372" s="270"/>
      <c r="HR372" s="270"/>
      <c r="HS372" s="270"/>
      <c r="HT372" s="270"/>
      <c r="HU372" s="270"/>
      <c r="HV372" s="270"/>
      <c r="HW372" s="270"/>
      <c r="HX372" s="270"/>
      <c r="HY372" s="270"/>
      <c r="HZ372" s="270"/>
      <c r="IA372" s="270"/>
      <c r="IB372" s="270"/>
      <c r="IC372" s="270"/>
      <c r="ID372" s="270"/>
      <c r="IE372" s="270"/>
      <c r="IF372" s="270"/>
      <c r="IG372" s="270"/>
      <c r="IH372" s="270"/>
    </row>
    <row r="373" spans="1:242" ht="12.75" customHeight="1" x14ac:dyDescent="0.2">
      <c r="A373" s="374" t="s">
        <v>427</v>
      </c>
      <c r="B373" s="270">
        <v>174920</v>
      </c>
      <c r="C373" s="270">
        <v>136290</v>
      </c>
      <c r="D373" s="270">
        <v>65160</v>
      </c>
      <c r="E373" s="270">
        <v>71115</v>
      </c>
      <c r="F373" s="270">
        <v>54875</v>
      </c>
      <c r="G373" s="270">
        <v>18610</v>
      </c>
      <c r="H373" s="270">
        <v>46745</v>
      </c>
      <c r="I373" s="270">
        <v>124480</v>
      </c>
      <c r="J373" s="270">
        <v>50440</v>
      </c>
      <c r="K373" s="270">
        <v>361525</v>
      </c>
      <c r="L373" s="270">
        <v>82.202003779999998</v>
      </c>
      <c r="M373" s="270">
        <v>24</v>
      </c>
      <c r="N373" s="270">
        <v>25175</v>
      </c>
      <c r="O373" s="270">
        <v>8870</v>
      </c>
      <c r="P373" s="270">
        <v>3850</v>
      </c>
      <c r="Q373" s="270">
        <v>4475</v>
      </c>
      <c r="R373" s="270">
        <v>1495</v>
      </c>
      <c r="S373" s="270">
        <v>500</v>
      </c>
      <c r="T373" s="270">
        <v>155</v>
      </c>
      <c r="U373" s="270">
        <v>400</v>
      </c>
      <c r="V373" s="270">
        <v>4.0609930639999998</v>
      </c>
      <c r="W373" s="270">
        <v>1</v>
      </c>
      <c r="X373" s="270">
        <v>49.740523410000002</v>
      </c>
      <c r="Y373" s="270">
        <v>22345</v>
      </c>
      <c r="Z373" s="270">
        <v>19110</v>
      </c>
      <c r="AA373" s="270">
        <v>28895</v>
      </c>
      <c r="AB373" s="270">
        <v>32985</v>
      </c>
      <c r="AC373" s="270">
        <v>34155</v>
      </c>
      <c r="AD373" s="270">
        <v>30565</v>
      </c>
      <c r="AE373" s="270">
        <v>5575</v>
      </c>
      <c r="AF373" s="270">
        <v>4345</v>
      </c>
      <c r="AG373" s="270">
        <v>1100</v>
      </c>
      <c r="AH373" s="270">
        <v>270</v>
      </c>
      <c r="AI373" s="270">
        <v>865</v>
      </c>
      <c r="AJ373" s="270">
        <v>4285</v>
      </c>
      <c r="AK373" s="270">
        <v>2400</v>
      </c>
      <c r="AL373" s="270">
        <v>6255</v>
      </c>
      <c r="AM373" s="270">
        <v>12480</v>
      </c>
      <c r="AN373" s="270">
        <v>1005</v>
      </c>
      <c r="AO373" s="270">
        <v>5360</v>
      </c>
      <c r="AP373" s="270">
        <v>2645</v>
      </c>
      <c r="AQ373" s="270">
        <v>4690</v>
      </c>
      <c r="AR373" s="270">
        <v>755</v>
      </c>
      <c r="AS373" s="270">
        <v>135</v>
      </c>
      <c r="AT373" s="270">
        <v>2665</v>
      </c>
      <c r="AU373" s="270">
        <v>4925</v>
      </c>
      <c r="AV373" s="270">
        <v>4930</v>
      </c>
      <c r="AW373" s="270">
        <v>3085</v>
      </c>
      <c r="AX373" s="270">
        <v>21295</v>
      </c>
      <c r="AY373" s="270">
        <v>1845</v>
      </c>
      <c r="AZ373" s="270">
        <v>3500</v>
      </c>
      <c r="BA373" s="270">
        <v>13995</v>
      </c>
      <c r="BB373" s="270">
        <v>72095</v>
      </c>
      <c r="BC373" s="270">
        <v>3150</v>
      </c>
      <c r="BD373" s="270">
        <v>10300</v>
      </c>
      <c r="BE373" s="270">
        <v>3210</v>
      </c>
      <c r="BF373" s="270">
        <v>2410</v>
      </c>
      <c r="BG373" s="270">
        <v>3330</v>
      </c>
      <c r="BH373" s="270">
        <v>7235</v>
      </c>
      <c r="BI373" s="270">
        <v>340</v>
      </c>
      <c r="BJ373" s="270">
        <v>950</v>
      </c>
      <c r="BK373" s="270">
        <v>11445</v>
      </c>
      <c r="BL373" s="270">
        <v>7410</v>
      </c>
      <c r="BM373" s="270">
        <v>16230</v>
      </c>
      <c r="BN373" s="270">
        <v>3155</v>
      </c>
      <c r="BO373" s="270">
        <v>6920</v>
      </c>
      <c r="BP373" s="270">
        <v>7745</v>
      </c>
      <c r="BQ373" s="270">
        <v>10020</v>
      </c>
      <c r="BR373" s="270">
        <v>2040</v>
      </c>
      <c r="BS373" s="270">
        <v>1420</v>
      </c>
      <c r="BT373" s="270">
        <v>15705</v>
      </c>
      <c r="BU373" s="270">
        <v>11895</v>
      </c>
      <c r="BV373" s="270">
        <v>175</v>
      </c>
      <c r="BW373" s="270">
        <v>11215</v>
      </c>
      <c r="BX373" s="270">
        <v>815</v>
      </c>
      <c r="BY373" s="270">
        <v>7065</v>
      </c>
      <c r="BZ373" s="270">
        <v>370</v>
      </c>
      <c r="CA373" s="270">
        <v>455</v>
      </c>
      <c r="CB373" s="270">
        <v>55</v>
      </c>
      <c r="CC373" s="270">
        <v>0</v>
      </c>
      <c r="CD373" s="270">
        <v>3610</v>
      </c>
      <c r="CE373" s="270">
        <v>1100</v>
      </c>
      <c r="CF373" s="270">
        <v>480</v>
      </c>
      <c r="CG373" s="270">
        <v>122345</v>
      </c>
      <c r="CH373" s="270">
        <v>0</v>
      </c>
      <c r="CI373" s="270">
        <v>12915</v>
      </c>
      <c r="CJ373" s="270">
        <v>4435</v>
      </c>
      <c r="CK373" s="270">
        <v>6505</v>
      </c>
      <c r="CL373" s="270">
        <v>5500</v>
      </c>
      <c r="CM373" s="270">
        <v>10</v>
      </c>
      <c r="CN373" s="270">
        <v>0</v>
      </c>
      <c r="CO373" s="270" t="s">
        <v>1676</v>
      </c>
      <c r="CP373" s="270">
        <v>365</v>
      </c>
      <c r="CQ373" s="270" t="s">
        <v>1676</v>
      </c>
      <c r="CR373" s="270">
        <v>2470</v>
      </c>
      <c r="CS373" s="270">
        <v>0</v>
      </c>
      <c r="CT373" s="270">
        <v>0</v>
      </c>
      <c r="CU373" s="270"/>
      <c r="CV373" s="270">
        <v>0</v>
      </c>
      <c r="CW373" s="270">
        <v>3395</v>
      </c>
      <c r="CX373" s="270">
        <v>6440</v>
      </c>
      <c r="CY373" s="270">
        <v>2335</v>
      </c>
      <c r="CZ373" s="270">
        <v>2950</v>
      </c>
      <c r="DA373" s="270">
        <v>14015</v>
      </c>
      <c r="DB373" s="270">
        <v>1090</v>
      </c>
      <c r="DC373" s="270">
        <v>375</v>
      </c>
      <c r="DD373" s="270">
        <v>0</v>
      </c>
      <c r="DE373" s="270">
        <v>23625</v>
      </c>
      <c r="DF373" s="270">
        <v>15595</v>
      </c>
      <c r="DG373" s="270">
        <v>1880</v>
      </c>
      <c r="DH373" s="270">
        <v>1285</v>
      </c>
      <c r="DI373" s="270">
        <v>0</v>
      </c>
      <c r="DJ373" s="270">
        <v>0</v>
      </c>
      <c r="DK373" s="270" t="s">
        <v>1676</v>
      </c>
      <c r="DL373" s="270" t="s">
        <v>1676</v>
      </c>
      <c r="DM373" s="270">
        <v>0</v>
      </c>
      <c r="DN373" s="270">
        <v>2835</v>
      </c>
      <c r="DO373" s="270">
        <v>0</v>
      </c>
      <c r="DP373" s="270">
        <v>7440</v>
      </c>
      <c r="DQ373" s="270">
        <v>0</v>
      </c>
      <c r="DR373" s="270"/>
      <c r="DS373" s="270">
        <v>0</v>
      </c>
      <c r="DT373" s="270">
        <v>130</v>
      </c>
      <c r="DU373" s="270">
        <v>9640</v>
      </c>
      <c r="DV373" s="270">
        <v>900</v>
      </c>
      <c r="DW373" s="270">
        <v>0</v>
      </c>
      <c r="DX373" s="270">
        <v>0</v>
      </c>
      <c r="DY373" s="270">
        <v>3400</v>
      </c>
      <c r="DZ373" s="270">
        <v>2375</v>
      </c>
      <c r="EA373" s="270" t="s">
        <v>1676</v>
      </c>
      <c r="EB373" s="270">
        <v>8735</v>
      </c>
      <c r="EC373" s="270" t="s">
        <v>1676</v>
      </c>
      <c r="ED373" s="270">
        <v>805</v>
      </c>
      <c r="EE373" s="270">
        <v>14230</v>
      </c>
      <c r="EF373" s="270">
        <v>110</v>
      </c>
      <c r="EG373" s="270">
        <v>4725</v>
      </c>
      <c r="EH373" s="270">
        <v>0</v>
      </c>
      <c r="EI373" s="270">
        <v>0</v>
      </c>
      <c r="EJ373" s="270">
        <v>0</v>
      </c>
      <c r="EK373" s="270">
        <v>0</v>
      </c>
      <c r="EL373" s="270">
        <v>8965</v>
      </c>
      <c r="EM373" s="270">
        <v>3965</v>
      </c>
      <c r="EN373" s="270">
        <v>40</v>
      </c>
      <c r="EO373" s="270">
        <v>0</v>
      </c>
      <c r="EP373" s="270">
        <v>0</v>
      </c>
      <c r="EQ373" s="270">
        <v>0</v>
      </c>
      <c r="ER373" s="270">
        <v>0</v>
      </c>
      <c r="ES373" s="270">
        <v>0</v>
      </c>
      <c r="ET373" s="270">
        <v>0</v>
      </c>
      <c r="EU373" s="270">
        <v>60</v>
      </c>
      <c r="EV373" s="270">
        <v>0</v>
      </c>
      <c r="EW373" s="270" t="s">
        <v>1676</v>
      </c>
      <c r="EX373" s="270">
        <v>570</v>
      </c>
      <c r="EY373" s="270">
        <v>0</v>
      </c>
      <c r="EZ373" s="270">
        <v>0</v>
      </c>
      <c r="FA373" s="270">
        <v>0</v>
      </c>
      <c r="FB373" s="270">
        <v>525</v>
      </c>
      <c r="FC373" s="270" t="s">
        <v>1676</v>
      </c>
      <c r="FD373" s="270">
        <v>0</v>
      </c>
      <c r="FE373" s="270">
        <v>45</v>
      </c>
      <c r="FF373" s="270">
        <v>0</v>
      </c>
      <c r="FG373" s="270"/>
      <c r="FH373" s="270">
        <v>0</v>
      </c>
      <c r="FI373" s="270"/>
      <c r="FJ373" s="270">
        <v>0</v>
      </c>
      <c r="FK373" s="270">
        <v>0</v>
      </c>
      <c r="FL373" s="270">
        <v>0</v>
      </c>
      <c r="FM373" s="270">
        <v>40</v>
      </c>
      <c r="FN373" s="270">
        <v>170</v>
      </c>
      <c r="FO373" s="351">
        <v>102825</v>
      </c>
      <c r="FP373" s="351">
        <v>16055</v>
      </c>
      <c r="FQ373" s="351">
        <v>44915</v>
      </c>
      <c r="FR373" s="13"/>
      <c r="FS373" s="270"/>
      <c r="FT373" s="270"/>
      <c r="FU373" s="270"/>
      <c r="FV373" s="270"/>
      <c r="FW373" s="270"/>
      <c r="FX373" s="270"/>
      <c r="FY373" s="270"/>
      <c r="FZ373" s="270"/>
      <c r="GA373" s="270"/>
      <c r="GB373" s="270"/>
      <c r="GC373" s="270"/>
      <c r="GD373" s="270"/>
      <c r="GE373" s="270"/>
      <c r="GF373" s="270"/>
      <c r="GG373" s="270"/>
      <c r="GH373" s="270"/>
      <c r="GI373" s="270"/>
      <c r="GJ373" s="270"/>
      <c r="GK373" s="270"/>
      <c r="GL373" s="270"/>
      <c r="GM373" s="270"/>
      <c r="GN373" s="270"/>
      <c r="GO373" s="270"/>
      <c r="GP373" s="270"/>
      <c r="GQ373" s="270"/>
      <c r="GR373" s="270"/>
      <c r="GS373" s="270"/>
      <c r="GT373" s="270"/>
      <c r="GU373" s="270"/>
      <c r="GV373" s="270"/>
      <c r="GW373" s="270"/>
      <c r="GX373" s="270"/>
      <c r="GY373" s="270"/>
      <c r="GZ373" s="270"/>
      <c r="HA373" s="270"/>
      <c r="HB373" s="270"/>
      <c r="HC373" s="270"/>
      <c r="HD373" s="270"/>
      <c r="HE373" s="270"/>
      <c r="HF373" s="270"/>
      <c r="HG373" s="270"/>
      <c r="HH373" s="270"/>
      <c r="HI373" s="270"/>
      <c r="HJ373" s="270"/>
      <c r="HK373" s="270"/>
      <c r="HL373" s="270"/>
      <c r="HM373" s="270"/>
      <c r="HN373" s="270"/>
      <c r="HO373" s="270"/>
      <c r="HP373" s="270"/>
      <c r="HQ373" s="270"/>
      <c r="HR373" s="270"/>
      <c r="HS373" s="270"/>
      <c r="HT373" s="270"/>
      <c r="HU373" s="270"/>
      <c r="HV373" s="270"/>
      <c r="HW373" s="270"/>
      <c r="HX373" s="270"/>
      <c r="HY373" s="270"/>
      <c r="HZ373" s="270"/>
      <c r="IA373" s="270"/>
      <c r="IB373" s="270"/>
      <c r="IC373" s="270"/>
      <c r="ID373" s="270"/>
      <c r="IE373" s="270"/>
      <c r="IF373" s="270"/>
      <c r="IG373" s="270"/>
      <c r="IH373" s="270"/>
    </row>
    <row r="374" spans="1:242" s="267" customFormat="1" ht="12.75" customHeight="1" x14ac:dyDescent="0.2">
      <c r="A374" s="374" t="s">
        <v>428</v>
      </c>
      <c r="B374" s="270">
        <v>6395</v>
      </c>
      <c r="C374" s="270">
        <v>5865</v>
      </c>
      <c r="D374" s="270">
        <v>2610</v>
      </c>
      <c r="E374" s="270">
        <v>3255</v>
      </c>
      <c r="F374" s="270">
        <v>685</v>
      </c>
      <c r="G374" s="270">
        <v>1140</v>
      </c>
      <c r="H374" s="270">
        <v>425</v>
      </c>
      <c r="I374" s="270">
        <v>6390</v>
      </c>
      <c r="J374" s="270">
        <v>10</v>
      </c>
      <c r="K374" s="270">
        <v>139580</v>
      </c>
      <c r="L374" s="270">
        <v>1.2222222220000001</v>
      </c>
      <c r="M374" s="270">
        <v>1</v>
      </c>
      <c r="N374" s="270">
        <v>10</v>
      </c>
      <c r="O374" s="270">
        <v>0</v>
      </c>
      <c r="P374" s="270">
        <v>0</v>
      </c>
      <c r="Q374" s="270">
        <v>0</v>
      </c>
      <c r="R374" s="270">
        <v>0</v>
      </c>
      <c r="S374" s="270">
        <v>0</v>
      </c>
      <c r="T374" s="270">
        <v>0</v>
      </c>
      <c r="U374" s="270">
        <v>0</v>
      </c>
      <c r="V374" s="270">
        <v>23.641470890000001</v>
      </c>
      <c r="W374" s="270">
        <v>15</v>
      </c>
      <c r="X374" s="270">
        <v>74.552042569999998</v>
      </c>
      <c r="Y374" s="270">
        <v>10</v>
      </c>
      <c r="Z374" s="270">
        <v>245</v>
      </c>
      <c r="AA374" s="270">
        <v>345</v>
      </c>
      <c r="AB374" s="270">
        <v>525</v>
      </c>
      <c r="AC374" s="270">
        <v>1105</v>
      </c>
      <c r="AD374" s="270">
        <v>3160</v>
      </c>
      <c r="AE374" s="270">
        <v>995</v>
      </c>
      <c r="AF374" s="270" t="s">
        <v>1676</v>
      </c>
      <c r="AG374" s="270">
        <v>0</v>
      </c>
      <c r="AH374" s="270">
        <v>0</v>
      </c>
      <c r="AI374" s="270">
        <v>0</v>
      </c>
      <c r="AJ374" s="270" t="s">
        <v>1676</v>
      </c>
      <c r="AK374" s="270">
        <v>0</v>
      </c>
      <c r="AL374" s="270">
        <v>0</v>
      </c>
      <c r="AM374" s="270">
        <v>0</v>
      </c>
      <c r="AN374" s="270">
        <v>0</v>
      </c>
      <c r="AO374" s="270">
        <v>0</v>
      </c>
      <c r="AP374" s="270" t="s">
        <v>1676</v>
      </c>
      <c r="AQ374" s="270">
        <v>175</v>
      </c>
      <c r="AR374" s="270">
        <v>0</v>
      </c>
      <c r="AS374" s="270">
        <v>0</v>
      </c>
      <c r="AT374" s="270">
        <v>0</v>
      </c>
      <c r="AU374" s="270">
        <v>0</v>
      </c>
      <c r="AV374" s="270">
        <v>0</v>
      </c>
      <c r="AW374" s="270">
        <v>0</v>
      </c>
      <c r="AX374" s="270">
        <v>245</v>
      </c>
      <c r="AY374" s="270">
        <v>0</v>
      </c>
      <c r="AZ374" s="270" t="s">
        <v>1676</v>
      </c>
      <c r="BA374" s="270">
        <v>10</v>
      </c>
      <c r="BB374" s="270">
        <v>5960</v>
      </c>
      <c r="BC374" s="270">
        <v>120</v>
      </c>
      <c r="BD374" s="270">
        <v>290</v>
      </c>
      <c r="BE374" s="270">
        <v>15</v>
      </c>
      <c r="BF374" s="270">
        <v>70</v>
      </c>
      <c r="BG374" s="270">
        <v>710</v>
      </c>
      <c r="BH374" s="270">
        <v>130</v>
      </c>
      <c r="BI374" s="270" t="s">
        <v>1676</v>
      </c>
      <c r="BJ374" s="270" t="s">
        <v>1676</v>
      </c>
      <c r="BK374" s="270">
        <v>840</v>
      </c>
      <c r="BL374" s="270">
        <v>650</v>
      </c>
      <c r="BM374" s="270">
        <v>210</v>
      </c>
      <c r="BN374" s="270">
        <v>130</v>
      </c>
      <c r="BO374" s="270">
        <v>325</v>
      </c>
      <c r="BP374" s="270">
        <v>260</v>
      </c>
      <c r="BQ374" s="270">
        <v>0</v>
      </c>
      <c r="BR374" s="270">
        <v>0</v>
      </c>
      <c r="BS374" s="270" t="s">
        <v>1676</v>
      </c>
      <c r="BT374" s="270">
        <v>855</v>
      </c>
      <c r="BU374" s="270">
        <v>1210</v>
      </c>
      <c r="BV374" s="270">
        <v>0</v>
      </c>
      <c r="BW374" s="270">
        <v>35</v>
      </c>
      <c r="BX374" s="270" t="s">
        <v>1676</v>
      </c>
      <c r="BY374" s="270">
        <v>145</v>
      </c>
      <c r="BZ374" s="270">
        <v>30</v>
      </c>
      <c r="CA374" s="270" t="s">
        <v>1676</v>
      </c>
      <c r="CB374" s="270" t="s">
        <v>1676</v>
      </c>
      <c r="CC374" s="270">
        <v>0</v>
      </c>
      <c r="CD374" s="270">
        <v>140</v>
      </c>
      <c r="CE374" s="270" t="s">
        <v>1676</v>
      </c>
      <c r="CF374" s="270">
        <v>305</v>
      </c>
      <c r="CG374" s="270">
        <v>5235</v>
      </c>
      <c r="CH374" s="270">
        <v>0</v>
      </c>
      <c r="CI374" s="270">
        <v>0</v>
      </c>
      <c r="CJ374" s="270">
        <v>0</v>
      </c>
      <c r="CK374" s="270">
        <v>0</v>
      </c>
      <c r="CL374" s="270">
        <v>0</v>
      </c>
      <c r="CM374" s="270">
        <v>0</v>
      </c>
      <c r="CN374" s="270">
        <v>0</v>
      </c>
      <c r="CO374" s="270">
        <v>0</v>
      </c>
      <c r="CP374" s="270">
        <v>0</v>
      </c>
      <c r="CQ374" s="270">
        <v>0</v>
      </c>
      <c r="CR374" s="270">
        <v>0</v>
      </c>
      <c r="CS374" s="270">
        <v>0</v>
      </c>
      <c r="CT374" s="270">
        <v>0</v>
      </c>
      <c r="CU374" s="270"/>
      <c r="CV374" s="270">
        <v>0</v>
      </c>
      <c r="CW374" s="270">
        <v>0</v>
      </c>
      <c r="CX374" s="270">
        <v>0</v>
      </c>
      <c r="CY374" s="270">
        <v>0</v>
      </c>
      <c r="CZ374" s="270">
        <v>0</v>
      </c>
      <c r="DA374" s="270">
        <v>0</v>
      </c>
      <c r="DB374" s="270">
        <v>0</v>
      </c>
      <c r="DC374" s="270">
        <v>0</v>
      </c>
      <c r="DD374" s="270">
        <v>0</v>
      </c>
      <c r="DE374" s="270">
        <v>0</v>
      </c>
      <c r="DF374" s="270">
        <v>0</v>
      </c>
      <c r="DG374" s="270">
        <v>0</v>
      </c>
      <c r="DH374" s="270">
        <v>0</v>
      </c>
      <c r="DI374" s="270">
        <v>0</v>
      </c>
      <c r="DJ374" s="270">
        <v>0</v>
      </c>
      <c r="DK374" s="270">
        <v>0</v>
      </c>
      <c r="DL374" s="270">
        <v>0</v>
      </c>
      <c r="DM374" s="270">
        <v>0</v>
      </c>
      <c r="DN374" s="270">
        <v>685</v>
      </c>
      <c r="DO374" s="270">
        <v>0</v>
      </c>
      <c r="DP374" s="270">
        <v>0</v>
      </c>
      <c r="DQ374" s="270">
        <v>0</v>
      </c>
      <c r="DR374" s="270"/>
      <c r="DS374" s="270">
        <v>0</v>
      </c>
      <c r="DT374" s="270">
        <v>0</v>
      </c>
      <c r="DU374" s="270">
        <v>0</v>
      </c>
      <c r="DV374" s="270">
        <v>0</v>
      </c>
      <c r="DW374" s="270">
        <v>0</v>
      </c>
      <c r="DX374" s="270">
        <v>0</v>
      </c>
      <c r="DY374" s="270">
        <v>0</v>
      </c>
      <c r="DZ374" s="270">
        <v>0</v>
      </c>
      <c r="EA374" s="270">
        <v>0</v>
      </c>
      <c r="EB374" s="270">
        <v>0</v>
      </c>
      <c r="EC374" s="270">
        <v>0</v>
      </c>
      <c r="ED374" s="270">
        <v>0</v>
      </c>
      <c r="EE374" s="270">
        <v>0</v>
      </c>
      <c r="EF374" s="270">
        <v>0</v>
      </c>
      <c r="EG374" s="270">
        <v>1415</v>
      </c>
      <c r="EH374" s="270">
        <v>0</v>
      </c>
      <c r="EI374" s="270">
        <v>0</v>
      </c>
      <c r="EJ374" s="270">
        <v>0</v>
      </c>
      <c r="EK374" s="270">
        <v>0</v>
      </c>
      <c r="EL374" s="270">
        <v>0</v>
      </c>
      <c r="EM374" s="270">
        <v>0</v>
      </c>
      <c r="EN374" s="270">
        <v>0</v>
      </c>
      <c r="EO374" s="270">
        <v>3205</v>
      </c>
      <c r="EP374" s="270">
        <v>0</v>
      </c>
      <c r="EQ374" s="270">
        <v>0</v>
      </c>
      <c r="ER374" s="270">
        <v>915</v>
      </c>
      <c r="ES374" s="270">
        <v>50</v>
      </c>
      <c r="ET374" s="270">
        <v>20</v>
      </c>
      <c r="EU374" s="270">
        <v>0</v>
      </c>
      <c r="EV374" s="270">
        <v>105</v>
      </c>
      <c r="EW374" s="270">
        <v>0</v>
      </c>
      <c r="EX374" s="270">
        <v>0</v>
      </c>
      <c r="EY374" s="270">
        <v>0</v>
      </c>
      <c r="EZ374" s="270">
        <v>0</v>
      </c>
      <c r="FA374" s="270">
        <v>0</v>
      </c>
      <c r="FB374" s="270">
        <v>0</v>
      </c>
      <c r="FC374" s="270">
        <v>0</v>
      </c>
      <c r="FD374" s="270">
        <v>0</v>
      </c>
      <c r="FE374" s="270">
        <v>0</v>
      </c>
      <c r="FF374" s="270">
        <v>0</v>
      </c>
      <c r="FG374" s="270"/>
      <c r="FH374" s="270">
        <v>0</v>
      </c>
      <c r="FI374" s="270"/>
      <c r="FJ374" s="270">
        <v>0</v>
      </c>
      <c r="FK374" s="270">
        <v>0</v>
      </c>
      <c r="FL374" s="270">
        <v>0</v>
      </c>
      <c r="FM374" s="270">
        <v>0</v>
      </c>
      <c r="FN374" s="270">
        <v>0</v>
      </c>
      <c r="FO374" s="351">
        <v>440</v>
      </c>
      <c r="FP374" s="351">
        <v>3610</v>
      </c>
      <c r="FQ374" s="351">
        <v>10</v>
      </c>
      <c r="FR374" s="13"/>
      <c r="FS374" s="270"/>
      <c r="FT374" s="270"/>
      <c r="FU374" s="270"/>
      <c r="FV374" s="270"/>
      <c r="FW374" s="270"/>
      <c r="FX374" s="270"/>
      <c r="FY374" s="270"/>
      <c r="FZ374" s="270"/>
      <c r="GA374" s="270"/>
      <c r="GB374" s="270"/>
      <c r="GC374" s="270"/>
      <c r="GD374" s="270"/>
      <c r="GE374" s="270"/>
      <c r="GF374" s="270"/>
      <c r="GG374" s="270"/>
      <c r="GH374" s="270"/>
      <c r="GI374" s="270"/>
      <c r="GJ374" s="270"/>
      <c r="GK374" s="270"/>
      <c r="GL374" s="270"/>
      <c r="GM374" s="270"/>
      <c r="GN374" s="270"/>
      <c r="GO374" s="270"/>
      <c r="GP374" s="270"/>
      <c r="GQ374" s="270"/>
      <c r="GR374" s="270"/>
      <c r="GS374" s="270"/>
      <c r="GT374" s="270"/>
      <c r="GU374" s="270"/>
      <c r="GV374" s="270"/>
      <c r="GW374" s="270"/>
      <c r="GX374" s="270"/>
      <c r="GY374" s="270"/>
      <c r="GZ374" s="270"/>
      <c r="HA374" s="270"/>
      <c r="HB374" s="270"/>
      <c r="HC374" s="270"/>
      <c r="HD374" s="270"/>
      <c r="HE374" s="270"/>
      <c r="HF374" s="270"/>
      <c r="HG374" s="270"/>
      <c r="HH374" s="270"/>
      <c r="HI374" s="270"/>
      <c r="HJ374" s="270"/>
      <c r="HK374" s="270"/>
      <c r="HL374" s="270"/>
      <c r="HM374" s="270"/>
      <c r="HN374" s="270"/>
      <c r="HO374" s="270"/>
      <c r="HP374" s="270"/>
      <c r="HQ374" s="270"/>
      <c r="HR374" s="270"/>
      <c r="HS374" s="270"/>
      <c r="HT374" s="270"/>
      <c r="HU374" s="270"/>
      <c r="HV374" s="270"/>
      <c r="HW374" s="270"/>
      <c r="HX374" s="270"/>
      <c r="HY374" s="270"/>
      <c r="HZ374" s="270"/>
      <c r="IA374" s="270"/>
      <c r="IB374" s="270"/>
      <c r="IC374" s="270"/>
      <c r="ID374" s="270"/>
      <c r="IE374" s="270"/>
      <c r="IF374" s="271"/>
      <c r="IG374" s="271"/>
      <c r="IH374" s="271"/>
    </row>
    <row r="375" spans="1:242" ht="12.75" customHeight="1" x14ac:dyDescent="0.2">
      <c r="A375" s="374" t="s">
        <v>429</v>
      </c>
      <c r="B375" s="270">
        <v>91040</v>
      </c>
      <c r="C375" s="270">
        <v>68415</v>
      </c>
      <c r="D375" s="270">
        <v>29875</v>
      </c>
      <c r="E375" s="270">
        <v>38540</v>
      </c>
      <c r="F375" s="270">
        <v>24670</v>
      </c>
      <c r="G375" s="270">
        <v>14710</v>
      </c>
      <c r="H375" s="270">
        <v>21700</v>
      </c>
      <c r="I375" s="270">
        <v>58275</v>
      </c>
      <c r="J375" s="270">
        <v>32765</v>
      </c>
      <c r="K375" s="270">
        <v>169615</v>
      </c>
      <c r="L375" s="270">
        <v>48.861499000000002</v>
      </c>
      <c r="M375" s="270">
        <v>36</v>
      </c>
      <c r="N375" s="270">
        <v>8985</v>
      </c>
      <c r="O375" s="270">
        <v>5665</v>
      </c>
      <c r="P375" s="270">
        <v>3095</v>
      </c>
      <c r="Q375" s="270">
        <v>3110</v>
      </c>
      <c r="R375" s="270">
        <v>180</v>
      </c>
      <c r="S375" s="270">
        <v>15</v>
      </c>
      <c r="T375" s="270" t="s">
        <v>1676</v>
      </c>
      <c r="U375" s="270" t="s">
        <v>1676</v>
      </c>
      <c r="V375" s="270">
        <v>4.5829100379999996</v>
      </c>
      <c r="W375" s="270">
        <v>2</v>
      </c>
      <c r="X375" s="270">
        <v>59.35928354</v>
      </c>
      <c r="Y375" s="270">
        <v>7805</v>
      </c>
      <c r="Z375" s="270">
        <v>6165</v>
      </c>
      <c r="AA375" s="270">
        <v>9430</v>
      </c>
      <c r="AB375" s="270">
        <v>12940</v>
      </c>
      <c r="AC375" s="270">
        <v>22395</v>
      </c>
      <c r="AD375" s="270">
        <v>26355</v>
      </c>
      <c r="AE375" s="270">
        <v>5575</v>
      </c>
      <c r="AF375" s="270">
        <v>790</v>
      </c>
      <c r="AG375" s="270">
        <v>525</v>
      </c>
      <c r="AH375" s="270">
        <v>2325</v>
      </c>
      <c r="AI375" s="270">
        <v>330</v>
      </c>
      <c r="AJ375" s="270">
        <v>1285</v>
      </c>
      <c r="AK375" s="270">
        <v>855</v>
      </c>
      <c r="AL375" s="270">
        <v>2300</v>
      </c>
      <c r="AM375" s="270">
        <v>5300</v>
      </c>
      <c r="AN375" s="270">
        <v>515</v>
      </c>
      <c r="AO375" s="270">
        <v>940</v>
      </c>
      <c r="AP375" s="270">
        <v>465</v>
      </c>
      <c r="AQ375" s="270">
        <v>4545</v>
      </c>
      <c r="AR375" s="270">
        <v>220</v>
      </c>
      <c r="AS375" s="270">
        <v>265</v>
      </c>
      <c r="AT375" s="270">
        <v>1715</v>
      </c>
      <c r="AU375" s="270">
        <v>3195</v>
      </c>
      <c r="AV375" s="270">
        <v>1115</v>
      </c>
      <c r="AW375" s="270">
        <v>1710</v>
      </c>
      <c r="AX375" s="270">
        <v>5845</v>
      </c>
      <c r="AY375" s="270">
        <v>75</v>
      </c>
      <c r="AZ375" s="270">
        <v>4380</v>
      </c>
      <c r="BA375" s="270">
        <v>12205</v>
      </c>
      <c r="BB375" s="270">
        <v>40140</v>
      </c>
      <c r="BC375" s="270">
        <v>1935</v>
      </c>
      <c r="BD375" s="270">
        <v>11890</v>
      </c>
      <c r="BE375" s="270">
        <v>910</v>
      </c>
      <c r="BF375" s="270">
        <v>1700</v>
      </c>
      <c r="BG375" s="270">
        <v>350</v>
      </c>
      <c r="BH375" s="270">
        <v>1055</v>
      </c>
      <c r="BI375" s="270">
        <v>2465</v>
      </c>
      <c r="BJ375" s="270">
        <v>370</v>
      </c>
      <c r="BK375" s="270">
        <v>3065</v>
      </c>
      <c r="BL375" s="270">
        <v>4450</v>
      </c>
      <c r="BM375" s="270">
        <v>8280</v>
      </c>
      <c r="BN375" s="270">
        <v>1065</v>
      </c>
      <c r="BO375" s="270">
        <v>5445</v>
      </c>
      <c r="BP375" s="270">
        <v>4480</v>
      </c>
      <c r="BQ375" s="270">
        <v>4405</v>
      </c>
      <c r="BR375" s="270">
        <v>1895</v>
      </c>
      <c r="BS375" s="270">
        <v>165</v>
      </c>
      <c r="BT375" s="270">
        <v>7115</v>
      </c>
      <c r="BU375" s="270">
        <v>3880</v>
      </c>
      <c r="BV375" s="270">
        <v>70</v>
      </c>
      <c r="BW375" s="270">
        <v>3420</v>
      </c>
      <c r="BX375" s="270">
        <v>220</v>
      </c>
      <c r="BY375" s="270">
        <v>3320</v>
      </c>
      <c r="BZ375" s="270">
        <v>445</v>
      </c>
      <c r="CA375" s="270">
        <v>55</v>
      </c>
      <c r="CB375" s="270">
        <v>10</v>
      </c>
      <c r="CC375" s="270">
        <v>0</v>
      </c>
      <c r="CD375" s="270">
        <v>1970</v>
      </c>
      <c r="CE375" s="270">
        <v>150</v>
      </c>
      <c r="CF375" s="270">
        <v>180</v>
      </c>
      <c r="CG375" s="270">
        <v>62075</v>
      </c>
      <c r="CH375" s="270">
        <v>0</v>
      </c>
      <c r="CI375" s="270">
        <v>9615</v>
      </c>
      <c r="CJ375" s="270">
        <v>3345</v>
      </c>
      <c r="CK375" s="270">
        <v>6445</v>
      </c>
      <c r="CL375" s="270">
        <v>1485</v>
      </c>
      <c r="CM375" s="270">
        <v>2450</v>
      </c>
      <c r="CN375" s="270">
        <v>530</v>
      </c>
      <c r="CO375" s="270">
        <v>0</v>
      </c>
      <c r="CP375" s="270">
        <v>0</v>
      </c>
      <c r="CQ375" s="270">
        <v>0</v>
      </c>
      <c r="CR375" s="270" t="s">
        <v>1676</v>
      </c>
      <c r="CS375" s="270">
        <v>0</v>
      </c>
      <c r="CT375" s="270">
        <v>0</v>
      </c>
      <c r="CU375" s="270"/>
      <c r="CV375" s="270">
        <v>0</v>
      </c>
      <c r="CW375" s="270" t="s">
        <v>1676</v>
      </c>
      <c r="CX375" s="270">
        <v>315</v>
      </c>
      <c r="CY375" s="270">
        <v>0</v>
      </c>
      <c r="CZ375" s="270">
        <v>20</v>
      </c>
      <c r="DA375" s="270">
        <v>1470</v>
      </c>
      <c r="DB375" s="270">
        <v>170</v>
      </c>
      <c r="DC375" s="270">
        <v>0</v>
      </c>
      <c r="DD375" s="270">
        <v>0</v>
      </c>
      <c r="DE375" s="270">
        <v>17500</v>
      </c>
      <c r="DF375" s="270">
        <v>4775</v>
      </c>
      <c r="DG375" s="270">
        <v>885</v>
      </c>
      <c r="DH375" s="270">
        <v>4685</v>
      </c>
      <c r="DI375" s="270">
        <v>0</v>
      </c>
      <c r="DJ375" s="270">
        <v>0</v>
      </c>
      <c r="DK375" s="270">
        <v>0</v>
      </c>
      <c r="DL375" s="270">
        <v>0</v>
      </c>
      <c r="DM375" s="270">
        <v>0</v>
      </c>
      <c r="DN375" s="270">
        <v>350</v>
      </c>
      <c r="DO375" s="270" t="s">
        <v>1676</v>
      </c>
      <c r="DP375" s="270">
        <v>4395</v>
      </c>
      <c r="DQ375" s="270">
        <v>0</v>
      </c>
      <c r="DR375" s="270"/>
      <c r="DS375" s="270">
        <v>50</v>
      </c>
      <c r="DT375" s="270">
        <v>295</v>
      </c>
      <c r="DU375" s="270">
        <v>2330</v>
      </c>
      <c r="DV375" s="270">
        <v>0</v>
      </c>
      <c r="DW375" s="270">
        <v>0</v>
      </c>
      <c r="DX375" s="270">
        <v>0</v>
      </c>
      <c r="DY375" s="270">
        <v>0</v>
      </c>
      <c r="DZ375" s="270" t="s">
        <v>1676</v>
      </c>
      <c r="EA375" s="270">
        <v>0</v>
      </c>
      <c r="EB375" s="270">
        <v>0</v>
      </c>
      <c r="EC375" s="270">
        <v>0</v>
      </c>
      <c r="ED375" s="270">
        <v>1045</v>
      </c>
      <c r="EE375" s="270">
        <v>7100</v>
      </c>
      <c r="EF375" s="270">
        <v>0</v>
      </c>
      <c r="EG375" s="270">
        <v>8675</v>
      </c>
      <c r="EH375" s="270">
        <v>0</v>
      </c>
      <c r="EI375" s="270">
        <v>0</v>
      </c>
      <c r="EJ375" s="270">
        <v>0</v>
      </c>
      <c r="EK375" s="270">
        <v>0</v>
      </c>
      <c r="EL375" s="270">
        <v>3560</v>
      </c>
      <c r="EM375" s="270">
        <v>2500</v>
      </c>
      <c r="EN375" s="270">
        <v>1175</v>
      </c>
      <c r="EO375" s="270">
        <v>235</v>
      </c>
      <c r="EP375" s="270">
        <v>0</v>
      </c>
      <c r="EQ375" s="270">
        <v>0</v>
      </c>
      <c r="ER375" s="270">
        <v>0</v>
      </c>
      <c r="ES375" s="270">
        <v>0</v>
      </c>
      <c r="ET375" s="270">
        <v>0</v>
      </c>
      <c r="EU375" s="270">
        <v>0</v>
      </c>
      <c r="EV375" s="270">
        <v>0</v>
      </c>
      <c r="EW375" s="270">
        <v>5550</v>
      </c>
      <c r="EX375" s="270">
        <v>0</v>
      </c>
      <c r="EY375" s="270">
        <v>0</v>
      </c>
      <c r="EZ375" s="270">
        <v>0</v>
      </c>
      <c r="FA375" s="270">
        <v>0</v>
      </c>
      <c r="FB375" s="270">
        <v>85</v>
      </c>
      <c r="FC375" s="270">
        <v>0</v>
      </c>
      <c r="FD375" s="270">
        <v>0</v>
      </c>
      <c r="FE375" s="270">
        <v>0</v>
      </c>
      <c r="FF375" s="270">
        <v>0</v>
      </c>
      <c r="FG375" s="270"/>
      <c r="FH375" s="270">
        <v>0</v>
      </c>
      <c r="FI375" s="270"/>
      <c r="FJ375" s="270">
        <v>0</v>
      </c>
      <c r="FK375" s="270">
        <v>0</v>
      </c>
      <c r="FL375" s="270">
        <v>0</v>
      </c>
      <c r="FM375" s="270">
        <v>0</v>
      </c>
      <c r="FN375" s="270" t="s">
        <v>1676</v>
      </c>
      <c r="FO375" s="351">
        <v>50900</v>
      </c>
      <c r="FP375" s="351">
        <v>7335</v>
      </c>
      <c r="FQ375" s="351">
        <v>21055</v>
      </c>
      <c r="FR375" s="13"/>
      <c r="FS375" s="270"/>
      <c r="FT375" s="270"/>
      <c r="FU375" s="270"/>
      <c r="FV375" s="270"/>
      <c r="FW375" s="270"/>
      <c r="FX375" s="270"/>
      <c r="FY375" s="270"/>
      <c r="FZ375" s="270"/>
      <c r="GA375" s="270"/>
      <c r="GB375" s="270"/>
      <c r="GC375" s="270"/>
      <c r="GD375" s="270"/>
      <c r="GE375" s="270"/>
      <c r="GF375" s="270"/>
      <c r="GG375" s="270"/>
      <c r="GH375" s="270"/>
      <c r="GI375" s="270"/>
      <c r="GJ375" s="270"/>
      <c r="GK375" s="270"/>
      <c r="GL375" s="270"/>
      <c r="GM375" s="270"/>
      <c r="GN375" s="270"/>
      <c r="GO375" s="270"/>
      <c r="GP375" s="270"/>
      <c r="GQ375" s="270"/>
      <c r="GR375" s="270"/>
      <c r="GS375" s="270"/>
      <c r="GT375" s="270"/>
      <c r="GU375" s="270"/>
      <c r="GV375" s="270"/>
      <c r="GW375" s="270"/>
      <c r="GX375" s="270"/>
      <c r="GY375" s="270"/>
      <c r="GZ375" s="270"/>
      <c r="HA375" s="270"/>
      <c r="HB375" s="270"/>
      <c r="HC375" s="270"/>
      <c r="HD375" s="270"/>
      <c r="HE375" s="270"/>
      <c r="HF375" s="270"/>
      <c r="HG375" s="270"/>
      <c r="HH375" s="270"/>
      <c r="HI375" s="270"/>
      <c r="HJ375" s="270"/>
      <c r="HK375" s="270"/>
      <c r="HL375" s="270"/>
      <c r="HM375" s="270"/>
      <c r="HN375" s="270"/>
      <c r="HO375" s="270"/>
      <c r="HP375" s="270"/>
      <c r="HQ375" s="270"/>
      <c r="HR375" s="270"/>
      <c r="HS375" s="270"/>
      <c r="HT375" s="270"/>
      <c r="HU375" s="270"/>
      <c r="HV375" s="270"/>
      <c r="HW375" s="270"/>
      <c r="HX375" s="270"/>
      <c r="HY375" s="270"/>
      <c r="HZ375" s="270"/>
      <c r="IA375" s="270"/>
      <c r="IB375" s="270"/>
      <c r="IC375" s="270"/>
      <c r="ID375" s="270"/>
      <c r="IE375" s="270"/>
      <c r="IF375" s="270"/>
      <c r="IG375" s="270"/>
      <c r="IH375" s="270"/>
    </row>
    <row r="376" spans="1:242" ht="12.75" customHeight="1" x14ac:dyDescent="0.2">
      <c r="A376" s="374" t="s">
        <v>430</v>
      </c>
      <c r="B376" s="270">
        <v>302465</v>
      </c>
      <c r="C376" s="270">
        <v>237470</v>
      </c>
      <c r="D376" s="270">
        <v>104200</v>
      </c>
      <c r="E376" s="270">
        <v>133240</v>
      </c>
      <c r="F376" s="270">
        <v>102065</v>
      </c>
      <c r="G376" s="270">
        <v>37730</v>
      </c>
      <c r="H376" s="270">
        <v>68995</v>
      </c>
      <c r="I376" s="270">
        <v>209510</v>
      </c>
      <c r="J376" s="270">
        <v>92955</v>
      </c>
      <c r="K376" s="270">
        <v>491405</v>
      </c>
      <c r="L376" s="270">
        <v>46.419173190000002</v>
      </c>
      <c r="M376" s="270">
        <v>26</v>
      </c>
      <c r="N376" s="270">
        <v>36385</v>
      </c>
      <c r="O376" s="270">
        <v>12875</v>
      </c>
      <c r="P376" s="270">
        <v>5645</v>
      </c>
      <c r="Q376" s="270">
        <v>7430</v>
      </c>
      <c r="R376" s="270">
        <v>2145</v>
      </c>
      <c r="S376" s="270">
        <v>435</v>
      </c>
      <c r="T376" s="270">
        <v>65</v>
      </c>
      <c r="U376" s="270">
        <v>15</v>
      </c>
      <c r="V376" s="270">
        <v>3.395379385</v>
      </c>
      <c r="W376" s="270">
        <v>1</v>
      </c>
      <c r="X376" s="270">
        <v>55.640782659999999</v>
      </c>
      <c r="Y376" s="270">
        <v>24655</v>
      </c>
      <c r="Z376" s="270">
        <v>32030</v>
      </c>
      <c r="AA376" s="270">
        <v>36210</v>
      </c>
      <c r="AB376" s="270">
        <v>49895</v>
      </c>
      <c r="AC376" s="270">
        <v>76205</v>
      </c>
      <c r="AD376" s="270">
        <v>70920</v>
      </c>
      <c r="AE376" s="270">
        <v>11755</v>
      </c>
      <c r="AF376" s="270">
        <v>3420</v>
      </c>
      <c r="AG376" s="270">
        <v>1290</v>
      </c>
      <c r="AH376" s="270">
        <v>3865</v>
      </c>
      <c r="AI376" s="270">
        <v>1100</v>
      </c>
      <c r="AJ376" s="270">
        <v>4805</v>
      </c>
      <c r="AK376" s="270">
        <v>5275</v>
      </c>
      <c r="AL376" s="270">
        <v>11270</v>
      </c>
      <c r="AM376" s="270">
        <v>12415</v>
      </c>
      <c r="AN376" s="270">
        <v>2095</v>
      </c>
      <c r="AO376" s="270">
        <v>6300</v>
      </c>
      <c r="AP376" s="270">
        <v>8635</v>
      </c>
      <c r="AQ376" s="270">
        <v>7585</v>
      </c>
      <c r="AR376" s="270">
        <v>550</v>
      </c>
      <c r="AS376" s="270">
        <v>460</v>
      </c>
      <c r="AT376" s="270">
        <v>3035</v>
      </c>
      <c r="AU376" s="270">
        <v>6535</v>
      </c>
      <c r="AV376" s="270">
        <v>5040</v>
      </c>
      <c r="AW376" s="270">
        <v>4365</v>
      </c>
      <c r="AX376" s="270">
        <v>19955</v>
      </c>
      <c r="AY376" s="270">
        <v>1905</v>
      </c>
      <c r="AZ376" s="270">
        <v>7045</v>
      </c>
      <c r="BA376" s="270">
        <v>34675</v>
      </c>
      <c r="BB376" s="270">
        <v>150855</v>
      </c>
      <c r="BC376" s="270">
        <v>5145</v>
      </c>
      <c r="BD376" s="270">
        <v>43560</v>
      </c>
      <c r="BE376" s="270">
        <v>5440</v>
      </c>
      <c r="BF376" s="270">
        <v>5060</v>
      </c>
      <c r="BG376" s="270">
        <v>1580</v>
      </c>
      <c r="BH376" s="270">
        <v>3895</v>
      </c>
      <c r="BI376" s="270">
        <v>4095</v>
      </c>
      <c r="BJ376" s="270">
        <v>1145</v>
      </c>
      <c r="BK376" s="270">
        <v>15470</v>
      </c>
      <c r="BL376" s="270">
        <v>18450</v>
      </c>
      <c r="BM376" s="270">
        <v>25895</v>
      </c>
      <c r="BN376" s="270">
        <v>4810</v>
      </c>
      <c r="BO376" s="270">
        <v>12350</v>
      </c>
      <c r="BP376" s="270">
        <v>11300</v>
      </c>
      <c r="BQ376" s="270">
        <v>20235</v>
      </c>
      <c r="BR376" s="270">
        <v>2950</v>
      </c>
      <c r="BS376" s="270">
        <v>840</v>
      </c>
      <c r="BT376" s="270">
        <v>27140</v>
      </c>
      <c r="BU376" s="270">
        <v>13585</v>
      </c>
      <c r="BV376" s="270">
        <v>90</v>
      </c>
      <c r="BW376" s="270">
        <v>14430</v>
      </c>
      <c r="BX376" s="270">
        <v>995</v>
      </c>
      <c r="BY376" s="270">
        <v>10645</v>
      </c>
      <c r="BZ376" s="270">
        <v>2055</v>
      </c>
      <c r="CA376" s="270">
        <v>245</v>
      </c>
      <c r="CB376" s="270">
        <v>30</v>
      </c>
      <c r="CC376" s="270" t="s">
        <v>1676</v>
      </c>
      <c r="CD376" s="270">
        <v>5420</v>
      </c>
      <c r="CE376" s="270">
        <v>365</v>
      </c>
      <c r="CF376" s="270">
        <v>600</v>
      </c>
      <c r="CG376" s="270">
        <v>217110</v>
      </c>
      <c r="CH376" s="270">
        <v>0</v>
      </c>
      <c r="CI376" s="270">
        <v>19760</v>
      </c>
      <c r="CJ376" s="270">
        <v>8395</v>
      </c>
      <c r="CK376" s="270">
        <v>9615</v>
      </c>
      <c r="CL376" s="270">
        <v>4305</v>
      </c>
      <c r="CM376" s="270">
        <v>3930</v>
      </c>
      <c r="CN376" s="270">
        <v>4170</v>
      </c>
      <c r="CO376" s="270">
        <v>10</v>
      </c>
      <c r="CP376" s="270">
        <v>0</v>
      </c>
      <c r="CQ376" s="270">
        <v>0</v>
      </c>
      <c r="CR376" s="270">
        <v>1460</v>
      </c>
      <c r="CS376" s="270">
        <v>0</v>
      </c>
      <c r="CT376" s="270">
        <v>0</v>
      </c>
      <c r="CU376" s="270"/>
      <c r="CV376" s="270">
        <v>0</v>
      </c>
      <c r="CW376" s="270">
        <v>2250</v>
      </c>
      <c r="CX376" s="270">
        <v>3530</v>
      </c>
      <c r="CY376" s="270">
        <v>1865</v>
      </c>
      <c r="CZ376" s="270">
        <v>150</v>
      </c>
      <c r="DA376" s="270">
        <v>17570</v>
      </c>
      <c r="DB376" s="270">
        <v>1255</v>
      </c>
      <c r="DC376" s="270" t="s">
        <v>1676</v>
      </c>
      <c r="DD376" s="270">
        <v>0</v>
      </c>
      <c r="DE376" s="270">
        <v>3335</v>
      </c>
      <c r="DF376" s="270">
        <v>24845</v>
      </c>
      <c r="DG376" s="270">
        <v>5265</v>
      </c>
      <c r="DH376" s="270">
        <v>13030</v>
      </c>
      <c r="DI376" s="270">
        <v>0</v>
      </c>
      <c r="DJ376" s="270">
        <v>0</v>
      </c>
      <c r="DK376" s="270">
        <v>0</v>
      </c>
      <c r="DL376" s="270">
        <v>0</v>
      </c>
      <c r="DM376" s="270">
        <v>810</v>
      </c>
      <c r="DN376" s="270">
        <v>105</v>
      </c>
      <c r="DO376" s="270">
        <v>110</v>
      </c>
      <c r="DP376" s="270">
        <v>11740</v>
      </c>
      <c r="DQ376" s="270" t="s">
        <v>1676</v>
      </c>
      <c r="DR376" s="270"/>
      <c r="DS376" s="270">
        <v>59615</v>
      </c>
      <c r="DT376" s="270" t="s">
        <v>1676</v>
      </c>
      <c r="DU376" s="270">
        <v>8400</v>
      </c>
      <c r="DV376" s="270">
        <v>850</v>
      </c>
      <c r="DW376" s="270">
        <v>0</v>
      </c>
      <c r="DX376" s="270">
        <v>0</v>
      </c>
      <c r="DY376" s="270">
        <v>1940</v>
      </c>
      <c r="DZ376" s="270">
        <v>0</v>
      </c>
      <c r="EA376" s="270">
        <v>0</v>
      </c>
      <c r="EB376" s="270">
        <v>5030</v>
      </c>
      <c r="EC376" s="270">
        <v>0</v>
      </c>
      <c r="ED376" s="270">
        <v>0</v>
      </c>
      <c r="EE376" s="270">
        <v>22340</v>
      </c>
      <c r="EF376" s="270" t="s">
        <v>1676</v>
      </c>
      <c r="EG376" s="270">
        <v>13050</v>
      </c>
      <c r="EH376" s="270">
        <v>0</v>
      </c>
      <c r="EI376" s="270">
        <v>0</v>
      </c>
      <c r="EJ376" s="270">
        <v>0</v>
      </c>
      <c r="EK376" s="270">
        <v>0</v>
      </c>
      <c r="EL376" s="270">
        <v>14520</v>
      </c>
      <c r="EM376" s="270">
        <v>4935</v>
      </c>
      <c r="EN376" s="270">
        <v>8095</v>
      </c>
      <c r="EO376" s="270">
        <v>0</v>
      </c>
      <c r="EP376" s="270">
        <v>0</v>
      </c>
      <c r="EQ376" s="270">
        <v>0</v>
      </c>
      <c r="ER376" s="270" t="s">
        <v>1676</v>
      </c>
      <c r="ES376" s="270">
        <v>0</v>
      </c>
      <c r="ET376" s="270">
        <v>0</v>
      </c>
      <c r="EU376" s="270">
        <v>0</v>
      </c>
      <c r="EV376" s="270">
        <v>0</v>
      </c>
      <c r="EW376" s="270">
        <v>24385</v>
      </c>
      <c r="EX376" s="270">
        <v>1745</v>
      </c>
      <c r="EY376" s="270">
        <v>0</v>
      </c>
      <c r="EZ376" s="270">
        <v>0</v>
      </c>
      <c r="FA376" s="270">
        <v>0</v>
      </c>
      <c r="FB376" s="270">
        <v>15</v>
      </c>
      <c r="FC376" s="270">
        <v>0</v>
      </c>
      <c r="FD376" s="270">
        <v>20</v>
      </c>
      <c r="FE376" s="270" t="s">
        <v>1676</v>
      </c>
      <c r="FF376" s="270">
        <v>0</v>
      </c>
      <c r="FG376" s="270"/>
      <c r="FH376" s="270">
        <v>0</v>
      </c>
      <c r="FI376" s="270"/>
      <c r="FJ376" s="270">
        <v>0</v>
      </c>
      <c r="FK376" s="270">
        <v>0</v>
      </c>
      <c r="FL376" s="270">
        <v>0</v>
      </c>
      <c r="FM376" s="270">
        <v>0</v>
      </c>
      <c r="FN376" s="270">
        <v>0</v>
      </c>
      <c r="FO376" s="351">
        <v>151610</v>
      </c>
      <c r="FP376" s="351">
        <v>28680</v>
      </c>
      <c r="FQ376" s="351">
        <v>64995</v>
      </c>
      <c r="FR376" s="13"/>
      <c r="FS376" s="270"/>
      <c r="FT376" s="270"/>
      <c r="FU376" s="270"/>
      <c r="FV376" s="270"/>
      <c r="FW376" s="270"/>
      <c r="FX376" s="270"/>
      <c r="FY376" s="270"/>
      <c r="FZ376" s="270"/>
      <c r="GA376" s="270"/>
      <c r="GB376" s="270"/>
      <c r="GC376" s="270"/>
      <c r="GD376" s="270"/>
      <c r="GE376" s="270"/>
      <c r="GF376" s="270"/>
      <c r="GG376" s="270"/>
      <c r="GH376" s="270"/>
      <c r="GI376" s="270"/>
      <c r="GJ376" s="270"/>
      <c r="GK376" s="270"/>
      <c r="GL376" s="270"/>
      <c r="GM376" s="270"/>
      <c r="GN376" s="270"/>
      <c r="GO376" s="270"/>
      <c r="GP376" s="270"/>
      <c r="GQ376" s="270"/>
      <c r="GR376" s="270"/>
      <c r="GS376" s="270"/>
      <c r="GT376" s="270"/>
      <c r="GU376" s="270"/>
      <c r="GV376" s="270"/>
      <c r="GW376" s="270"/>
      <c r="GX376" s="270"/>
      <c r="GY376" s="270"/>
      <c r="GZ376" s="270"/>
      <c r="HA376" s="270"/>
      <c r="HB376" s="270"/>
      <c r="HC376" s="270"/>
      <c r="HD376" s="270"/>
      <c r="HE376" s="270"/>
      <c r="HF376" s="270"/>
      <c r="HG376" s="270"/>
      <c r="HH376" s="270"/>
      <c r="HI376" s="270"/>
      <c r="HJ376" s="270"/>
      <c r="HK376" s="270"/>
      <c r="HL376" s="270"/>
      <c r="HM376" s="270"/>
      <c r="HN376" s="270"/>
      <c r="HO376" s="270"/>
      <c r="HP376" s="270"/>
      <c r="HQ376" s="270"/>
      <c r="HR376" s="270"/>
      <c r="HS376" s="270"/>
      <c r="HT376" s="270"/>
      <c r="HU376" s="270"/>
      <c r="HV376" s="270"/>
      <c r="HW376" s="270"/>
      <c r="HX376" s="270"/>
      <c r="HY376" s="270"/>
      <c r="HZ376" s="270"/>
      <c r="IA376" s="270"/>
      <c r="IB376" s="270"/>
      <c r="IC376" s="270"/>
      <c r="ID376" s="270"/>
      <c r="IE376" s="270"/>
      <c r="IF376" s="270"/>
      <c r="IG376" s="270"/>
      <c r="IH376" s="270"/>
    </row>
    <row r="377" spans="1:242" ht="12.75" customHeight="1" x14ac:dyDescent="0.2">
      <c r="A377" s="374" t="s">
        <v>581</v>
      </c>
      <c r="B377" s="270">
        <v>122690</v>
      </c>
      <c r="C377" s="270">
        <v>111605</v>
      </c>
      <c r="D377" s="270">
        <v>50390</v>
      </c>
      <c r="E377" s="270">
        <v>61215</v>
      </c>
      <c r="F377" s="270">
        <v>42520</v>
      </c>
      <c r="G377" s="270">
        <v>24710</v>
      </c>
      <c r="H377" s="270">
        <v>34475</v>
      </c>
      <c r="I377" s="270">
        <v>70090</v>
      </c>
      <c r="J377" s="270">
        <v>52605</v>
      </c>
      <c r="K377" s="270">
        <v>254540</v>
      </c>
      <c r="L377" s="270">
        <v>52.73919927</v>
      </c>
      <c r="M377" s="270">
        <v>28</v>
      </c>
      <c r="N377" s="270">
        <v>17135</v>
      </c>
      <c r="O377" s="270">
        <v>7150</v>
      </c>
      <c r="P377" s="270">
        <v>2745</v>
      </c>
      <c r="Q377" s="270">
        <v>3845</v>
      </c>
      <c r="R377" s="270">
        <v>1340</v>
      </c>
      <c r="S377" s="270">
        <v>555</v>
      </c>
      <c r="T377" s="270">
        <v>40</v>
      </c>
      <c r="U377" s="270">
        <v>35</v>
      </c>
      <c r="V377" s="270">
        <v>4.3045407359999999</v>
      </c>
      <c r="W377" s="270">
        <v>2</v>
      </c>
      <c r="X377" s="270">
        <v>57.152257759999998</v>
      </c>
      <c r="Y377" s="270">
        <v>9795</v>
      </c>
      <c r="Z377" s="270">
        <v>11570</v>
      </c>
      <c r="AA377" s="270">
        <v>12770</v>
      </c>
      <c r="AB377" s="270">
        <v>19660</v>
      </c>
      <c r="AC377" s="270">
        <v>32565</v>
      </c>
      <c r="AD377" s="270">
        <v>31055</v>
      </c>
      <c r="AE377" s="270">
        <v>5005</v>
      </c>
      <c r="AF377" s="270">
        <v>1000</v>
      </c>
      <c r="AG377" s="270">
        <v>635</v>
      </c>
      <c r="AH377" s="270">
        <v>7890</v>
      </c>
      <c r="AI377" s="270">
        <v>205</v>
      </c>
      <c r="AJ377" s="270">
        <v>1710</v>
      </c>
      <c r="AK377" s="270">
        <v>2260</v>
      </c>
      <c r="AL377" s="270">
        <v>7310</v>
      </c>
      <c r="AM377" s="270">
        <v>9625</v>
      </c>
      <c r="AN377" s="270">
        <v>1145</v>
      </c>
      <c r="AO377" s="270">
        <v>2305</v>
      </c>
      <c r="AP377" s="270">
        <v>335</v>
      </c>
      <c r="AQ377" s="270">
        <v>8220</v>
      </c>
      <c r="AR377" s="270">
        <v>400</v>
      </c>
      <c r="AS377" s="270">
        <v>330</v>
      </c>
      <c r="AT377" s="270">
        <v>2975</v>
      </c>
      <c r="AU377" s="270">
        <v>3970</v>
      </c>
      <c r="AV377" s="270">
        <v>930</v>
      </c>
      <c r="AW377" s="270">
        <v>2015</v>
      </c>
      <c r="AX377" s="270">
        <v>11535</v>
      </c>
      <c r="AY377" s="270">
        <v>50</v>
      </c>
      <c r="AZ377" s="270">
        <v>3880</v>
      </c>
      <c r="BA377" s="270">
        <v>12825</v>
      </c>
      <c r="BB377" s="270">
        <v>41140</v>
      </c>
      <c r="BC377" s="270">
        <v>2820</v>
      </c>
      <c r="BD377" s="270">
        <v>10880</v>
      </c>
      <c r="BE377" s="270">
        <v>1930</v>
      </c>
      <c r="BF377" s="270">
        <v>1350</v>
      </c>
      <c r="BG377" s="270">
        <v>470</v>
      </c>
      <c r="BH377" s="270">
        <v>1355</v>
      </c>
      <c r="BI377" s="270">
        <v>8240</v>
      </c>
      <c r="BJ377" s="270">
        <v>340</v>
      </c>
      <c r="BK377" s="270">
        <v>6500</v>
      </c>
      <c r="BL377" s="270">
        <v>8120</v>
      </c>
      <c r="BM377" s="270">
        <v>23795</v>
      </c>
      <c r="BN377" s="270">
        <v>1390</v>
      </c>
      <c r="BO377" s="270">
        <v>5785</v>
      </c>
      <c r="BP377" s="270">
        <v>6790</v>
      </c>
      <c r="BQ377" s="270">
        <v>7685</v>
      </c>
      <c r="BR377" s="270">
        <v>1295</v>
      </c>
      <c r="BS377" s="270">
        <v>165</v>
      </c>
      <c r="BT377" s="270">
        <v>12135</v>
      </c>
      <c r="BU377" s="270">
        <v>4865</v>
      </c>
      <c r="BV377" s="270">
        <v>20</v>
      </c>
      <c r="BW377" s="270">
        <v>5670</v>
      </c>
      <c r="BX377" s="270">
        <v>315</v>
      </c>
      <c r="BY377" s="270">
        <v>3720</v>
      </c>
      <c r="BZ377" s="270">
        <v>650</v>
      </c>
      <c r="CA377" s="270">
        <v>90</v>
      </c>
      <c r="CB377" s="270" t="s">
        <v>1676</v>
      </c>
      <c r="CC377" s="270" t="s">
        <v>1676</v>
      </c>
      <c r="CD377" s="270">
        <v>1630</v>
      </c>
      <c r="CE377" s="270">
        <v>75</v>
      </c>
      <c r="CF377" s="270">
        <v>300</v>
      </c>
      <c r="CG377" s="270">
        <v>104825</v>
      </c>
      <c r="CH377" s="270">
        <v>0</v>
      </c>
      <c r="CI377" s="270">
        <v>19390</v>
      </c>
      <c r="CJ377" s="270">
        <v>9250</v>
      </c>
      <c r="CK377" s="270">
        <v>5330</v>
      </c>
      <c r="CL377" s="270">
        <v>1690</v>
      </c>
      <c r="CM377" s="270">
        <v>8295</v>
      </c>
      <c r="CN377" s="270">
        <v>2240</v>
      </c>
      <c r="CO377" s="270">
        <v>0</v>
      </c>
      <c r="CP377" s="270">
        <v>0</v>
      </c>
      <c r="CQ377" s="270">
        <v>0</v>
      </c>
      <c r="CR377" s="270">
        <v>0</v>
      </c>
      <c r="CS377" s="270">
        <v>0</v>
      </c>
      <c r="CT377" s="270">
        <v>0</v>
      </c>
      <c r="CU377" s="270"/>
      <c r="CV377" s="270">
        <v>0</v>
      </c>
      <c r="CW377" s="270">
        <v>0</v>
      </c>
      <c r="CX377" s="270">
        <v>20</v>
      </c>
      <c r="CY377" s="270">
        <v>0</v>
      </c>
      <c r="CZ377" s="270">
        <v>0</v>
      </c>
      <c r="DA377" s="270">
        <v>380</v>
      </c>
      <c r="DB377" s="270">
        <v>400</v>
      </c>
      <c r="DC377" s="270">
        <v>0</v>
      </c>
      <c r="DD377" s="270">
        <v>0</v>
      </c>
      <c r="DE377" s="270">
        <v>26000</v>
      </c>
      <c r="DF377" s="270">
        <v>5970</v>
      </c>
      <c r="DG377" s="270">
        <v>0</v>
      </c>
      <c r="DH377" s="270">
        <v>2510</v>
      </c>
      <c r="DI377" s="270">
        <v>0</v>
      </c>
      <c r="DJ377" s="270">
        <v>0</v>
      </c>
      <c r="DK377" s="270">
        <v>0</v>
      </c>
      <c r="DL377" s="270">
        <v>0</v>
      </c>
      <c r="DM377" s="270">
        <v>35</v>
      </c>
      <c r="DN377" s="270">
        <v>45</v>
      </c>
      <c r="DO377" s="270">
        <v>0</v>
      </c>
      <c r="DP377" s="270">
        <v>4210</v>
      </c>
      <c r="DQ377" s="270">
        <v>0</v>
      </c>
      <c r="DR377" s="270"/>
      <c r="DS377" s="270">
        <v>0</v>
      </c>
      <c r="DT377" s="270">
        <v>25</v>
      </c>
      <c r="DU377" s="270">
        <v>3645</v>
      </c>
      <c r="DV377" s="270">
        <v>0</v>
      </c>
      <c r="DW377" s="270">
        <v>0</v>
      </c>
      <c r="DX377" s="270">
        <v>0</v>
      </c>
      <c r="DY377" s="270">
        <v>0</v>
      </c>
      <c r="DZ377" s="270">
        <v>6705</v>
      </c>
      <c r="EA377" s="270">
        <v>0</v>
      </c>
      <c r="EB377" s="270">
        <v>75</v>
      </c>
      <c r="EC377" s="270" t="s">
        <v>1676</v>
      </c>
      <c r="ED377" s="270">
        <v>1375</v>
      </c>
      <c r="EE377" s="270">
        <v>8205</v>
      </c>
      <c r="EF377" s="270">
        <v>0</v>
      </c>
      <c r="EG377" s="270">
        <v>6285</v>
      </c>
      <c r="EH377" s="270">
        <v>0</v>
      </c>
      <c r="EI377" s="270">
        <v>0</v>
      </c>
      <c r="EJ377" s="270">
        <v>0</v>
      </c>
      <c r="EK377" s="270">
        <v>0</v>
      </c>
      <c r="EL377" s="270">
        <v>440</v>
      </c>
      <c r="EM377" s="270">
        <v>10040</v>
      </c>
      <c r="EN377" s="270">
        <v>130</v>
      </c>
      <c r="EO377" s="270">
        <v>0</v>
      </c>
      <c r="EP377" s="270">
        <v>0</v>
      </c>
      <c r="EQ377" s="270">
        <v>0</v>
      </c>
      <c r="ER377" s="270">
        <v>0</v>
      </c>
      <c r="ES377" s="270">
        <v>0</v>
      </c>
      <c r="ET377" s="270">
        <v>0</v>
      </c>
      <c r="EU377" s="270">
        <v>0</v>
      </c>
      <c r="EV377" s="270">
        <v>0</v>
      </c>
      <c r="EW377" s="270">
        <v>0</v>
      </c>
      <c r="EX377" s="270">
        <v>0</v>
      </c>
      <c r="EY377" s="270">
        <v>0</v>
      </c>
      <c r="EZ377" s="270">
        <v>0</v>
      </c>
      <c r="FA377" s="270">
        <v>0</v>
      </c>
      <c r="FB377" s="270">
        <v>0</v>
      </c>
      <c r="FC377" s="270">
        <v>0</v>
      </c>
      <c r="FD377" s="270">
        <v>0</v>
      </c>
      <c r="FE377" s="270">
        <v>0</v>
      </c>
      <c r="FF377" s="270">
        <v>0</v>
      </c>
      <c r="FG377" s="270"/>
      <c r="FH377" s="270">
        <v>0</v>
      </c>
      <c r="FI377" s="270"/>
      <c r="FJ377" s="270">
        <v>0</v>
      </c>
      <c r="FK377" s="270">
        <v>0</v>
      </c>
      <c r="FL377" s="270">
        <v>0</v>
      </c>
      <c r="FM377" s="270">
        <v>0</v>
      </c>
      <c r="FN377" s="270">
        <v>0</v>
      </c>
      <c r="FO377" s="351">
        <v>81550</v>
      </c>
      <c r="FP377" s="351">
        <v>9900</v>
      </c>
      <c r="FQ377" s="351">
        <v>32845</v>
      </c>
      <c r="FR377" s="13"/>
      <c r="FS377" s="270"/>
      <c r="FT377" s="270"/>
      <c r="FU377" s="270"/>
      <c r="FV377" s="270"/>
      <c r="FW377" s="270"/>
      <c r="FX377" s="270"/>
      <c r="FY377" s="270"/>
      <c r="FZ377" s="270"/>
      <c r="GA377" s="270"/>
      <c r="GB377" s="270"/>
      <c r="GC377" s="270"/>
      <c r="GD377" s="270"/>
      <c r="GE377" s="270"/>
      <c r="GF377" s="270"/>
      <c r="GG377" s="270"/>
      <c r="GH377" s="270"/>
      <c r="GI377" s="270"/>
      <c r="GJ377" s="270"/>
      <c r="GK377" s="270"/>
      <c r="GL377" s="270"/>
      <c r="GM377" s="270"/>
      <c r="GN377" s="270"/>
      <c r="GO377" s="270"/>
      <c r="GP377" s="270"/>
      <c r="GQ377" s="270"/>
      <c r="GR377" s="270"/>
      <c r="GS377" s="270"/>
      <c r="GT377" s="270"/>
      <c r="GU377" s="270"/>
      <c r="GV377" s="270"/>
      <c r="GW377" s="270"/>
      <c r="GX377" s="270"/>
      <c r="GY377" s="270"/>
      <c r="GZ377" s="270"/>
      <c r="HA377" s="270"/>
      <c r="HB377" s="270"/>
      <c r="HC377" s="270"/>
      <c r="HD377" s="270"/>
      <c r="HE377" s="270"/>
      <c r="HF377" s="270"/>
      <c r="HG377" s="270"/>
      <c r="HH377" s="270"/>
      <c r="HI377" s="270"/>
      <c r="HJ377" s="270"/>
      <c r="HK377" s="270"/>
      <c r="HL377" s="270"/>
      <c r="HM377" s="270"/>
      <c r="HN377" s="270"/>
      <c r="HO377" s="270"/>
      <c r="HP377" s="270"/>
      <c r="HQ377" s="270"/>
      <c r="HR377" s="270"/>
      <c r="HS377" s="270"/>
      <c r="HT377" s="270"/>
      <c r="HU377" s="270"/>
      <c r="HV377" s="270"/>
      <c r="HW377" s="270"/>
      <c r="HX377" s="270"/>
      <c r="HY377" s="270"/>
      <c r="HZ377" s="270"/>
      <c r="IA377" s="270"/>
      <c r="IB377" s="270"/>
      <c r="IC377" s="270"/>
      <c r="ID377" s="270"/>
      <c r="IE377" s="270"/>
      <c r="IF377" s="270"/>
      <c r="IG377" s="270"/>
      <c r="IH377" s="270"/>
    </row>
    <row r="378" spans="1:242" ht="12.75" customHeight="1" x14ac:dyDescent="0.2">
      <c r="A378" s="374" t="s">
        <v>432</v>
      </c>
      <c r="B378" s="270">
        <v>41830</v>
      </c>
      <c r="C378" s="270">
        <v>34905</v>
      </c>
      <c r="D378" s="270">
        <v>15100</v>
      </c>
      <c r="E378" s="270">
        <v>19805</v>
      </c>
      <c r="F378" s="270">
        <v>14975</v>
      </c>
      <c r="G378" s="270">
        <v>2715</v>
      </c>
      <c r="H378" s="270">
        <v>14005</v>
      </c>
      <c r="I378" s="270">
        <v>26540</v>
      </c>
      <c r="J378" s="270">
        <v>15290</v>
      </c>
      <c r="K378" s="270">
        <v>105860</v>
      </c>
      <c r="L378" s="270">
        <v>62.70700867</v>
      </c>
      <c r="M378" s="270">
        <v>33</v>
      </c>
      <c r="N378" s="270">
        <v>6430</v>
      </c>
      <c r="O378" s="270">
        <v>2795</v>
      </c>
      <c r="P378" s="270">
        <v>1155</v>
      </c>
      <c r="Q378" s="270">
        <v>2360</v>
      </c>
      <c r="R378" s="270">
        <v>895</v>
      </c>
      <c r="S378" s="270">
        <v>195</v>
      </c>
      <c r="T378" s="270" t="s">
        <v>1676</v>
      </c>
      <c r="U378" s="270" t="s">
        <v>1676</v>
      </c>
      <c r="V378" s="270">
        <v>5.4191580229999996</v>
      </c>
      <c r="W378" s="270">
        <v>2</v>
      </c>
      <c r="X378" s="270">
        <v>57.285756429999999</v>
      </c>
      <c r="Y378" s="270">
        <v>5420</v>
      </c>
      <c r="Z378" s="270">
        <v>2575</v>
      </c>
      <c r="AA378" s="270">
        <v>3940</v>
      </c>
      <c r="AB378" s="270">
        <v>5660</v>
      </c>
      <c r="AC378" s="270">
        <v>9265</v>
      </c>
      <c r="AD378" s="270">
        <v>12225</v>
      </c>
      <c r="AE378" s="270">
        <v>2620</v>
      </c>
      <c r="AF378" s="270">
        <v>220</v>
      </c>
      <c r="AG378" s="270">
        <v>355</v>
      </c>
      <c r="AH378" s="270">
        <v>3985</v>
      </c>
      <c r="AI378" s="270">
        <v>155</v>
      </c>
      <c r="AJ378" s="270">
        <v>720</v>
      </c>
      <c r="AK378" s="270">
        <v>235</v>
      </c>
      <c r="AL378" s="270">
        <v>3195</v>
      </c>
      <c r="AM378" s="270">
        <v>4265</v>
      </c>
      <c r="AN378" s="270">
        <v>280</v>
      </c>
      <c r="AO378" s="270" t="s">
        <v>1676</v>
      </c>
      <c r="AP378" s="270">
        <v>110</v>
      </c>
      <c r="AQ378" s="270">
        <v>385</v>
      </c>
      <c r="AR378" s="270">
        <v>85</v>
      </c>
      <c r="AS378" s="270">
        <v>120</v>
      </c>
      <c r="AT378" s="270">
        <v>700</v>
      </c>
      <c r="AU378" s="270">
        <v>1505</v>
      </c>
      <c r="AV378" s="270">
        <v>490</v>
      </c>
      <c r="AW378" s="270">
        <v>890</v>
      </c>
      <c r="AX378" s="270">
        <v>4155</v>
      </c>
      <c r="AY378" s="270">
        <v>15</v>
      </c>
      <c r="AZ378" s="270">
        <v>1800</v>
      </c>
      <c r="BA378" s="270">
        <v>1280</v>
      </c>
      <c r="BB378" s="270">
        <v>16880</v>
      </c>
      <c r="BC378" s="270">
        <v>1205</v>
      </c>
      <c r="BD378" s="270">
        <v>3075</v>
      </c>
      <c r="BE378" s="270">
        <v>420</v>
      </c>
      <c r="BF378" s="270">
        <v>405</v>
      </c>
      <c r="BG378" s="270">
        <v>270</v>
      </c>
      <c r="BH378" s="270">
        <v>345</v>
      </c>
      <c r="BI378" s="270">
        <v>3965</v>
      </c>
      <c r="BJ378" s="270">
        <v>175</v>
      </c>
      <c r="BK378" s="270">
        <v>1365</v>
      </c>
      <c r="BL378" s="270">
        <v>3365</v>
      </c>
      <c r="BM378" s="270">
        <v>6635</v>
      </c>
      <c r="BN378" s="270">
        <v>620</v>
      </c>
      <c r="BO378" s="270">
        <v>1615</v>
      </c>
      <c r="BP378" s="270">
        <v>1680</v>
      </c>
      <c r="BQ378" s="270">
        <v>2010</v>
      </c>
      <c r="BR378" s="270">
        <v>905</v>
      </c>
      <c r="BS378" s="270">
        <v>60</v>
      </c>
      <c r="BT378" s="270">
        <v>2555</v>
      </c>
      <c r="BU378" s="270">
        <v>2330</v>
      </c>
      <c r="BV378" s="270">
        <v>15</v>
      </c>
      <c r="BW378" s="270">
        <v>1880</v>
      </c>
      <c r="BX378" s="270">
        <v>125</v>
      </c>
      <c r="BY378" s="270">
        <v>2005</v>
      </c>
      <c r="BZ378" s="270">
        <v>270</v>
      </c>
      <c r="CA378" s="270">
        <v>25</v>
      </c>
      <c r="CB378" s="270" t="s">
        <v>1676</v>
      </c>
      <c r="CC378" s="270">
        <v>0</v>
      </c>
      <c r="CD378" s="270">
        <v>790</v>
      </c>
      <c r="CE378" s="270">
        <v>45</v>
      </c>
      <c r="CF378" s="270">
        <v>170</v>
      </c>
      <c r="CG378" s="270">
        <v>31475</v>
      </c>
      <c r="CH378" s="270">
        <v>0</v>
      </c>
      <c r="CI378" s="270">
        <v>6590</v>
      </c>
      <c r="CJ378" s="270">
        <v>210</v>
      </c>
      <c r="CK378" s="270">
        <v>2725</v>
      </c>
      <c r="CL378" s="270">
        <v>455</v>
      </c>
      <c r="CM378" s="270">
        <v>4060</v>
      </c>
      <c r="CN378" s="270">
        <v>170</v>
      </c>
      <c r="CO378" s="270">
        <v>0</v>
      </c>
      <c r="CP378" s="270">
        <v>0</v>
      </c>
      <c r="CQ378" s="270">
        <v>0</v>
      </c>
      <c r="CR378" s="270">
        <v>0</v>
      </c>
      <c r="CS378" s="270">
        <v>0</v>
      </c>
      <c r="CT378" s="270">
        <v>0</v>
      </c>
      <c r="CU378" s="270"/>
      <c r="CV378" s="270">
        <v>0</v>
      </c>
      <c r="CW378" s="270">
        <v>0</v>
      </c>
      <c r="CX378" s="270">
        <v>160</v>
      </c>
      <c r="CY378" s="270">
        <v>0</v>
      </c>
      <c r="CZ378" s="270">
        <v>0</v>
      </c>
      <c r="DA378" s="270">
        <v>30</v>
      </c>
      <c r="DB378" s="270">
        <v>0</v>
      </c>
      <c r="DC378" s="270">
        <v>340</v>
      </c>
      <c r="DD378" s="270">
        <v>0</v>
      </c>
      <c r="DE378" s="270">
        <v>3890</v>
      </c>
      <c r="DF378" s="270">
        <v>7305</v>
      </c>
      <c r="DG378" s="270">
        <v>460</v>
      </c>
      <c r="DH378" s="270">
        <v>1055</v>
      </c>
      <c r="DI378" s="270">
        <v>0</v>
      </c>
      <c r="DJ378" s="270">
        <v>0</v>
      </c>
      <c r="DK378" s="270">
        <v>0</v>
      </c>
      <c r="DL378" s="270">
        <v>0</v>
      </c>
      <c r="DM378" s="270">
        <v>0</v>
      </c>
      <c r="DN378" s="270">
        <v>0</v>
      </c>
      <c r="DO378" s="270">
        <v>0</v>
      </c>
      <c r="DP378" s="270">
        <v>975</v>
      </c>
      <c r="DQ378" s="270">
        <v>0</v>
      </c>
      <c r="DR378" s="270"/>
      <c r="DS378" s="270">
        <v>0</v>
      </c>
      <c r="DT378" s="270">
        <v>0</v>
      </c>
      <c r="DU378" s="270">
        <v>4310</v>
      </c>
      <c r="DV378" s="270">
        <v>0</v>
      </c>
      <c r="DW378" s="270">
        <v>0</v>
      </c>
      <c r="DX378" s="270">
        <v>0</v>
      </c>
      <c r="DY378" s="270">
        <v>0</v>
      </c>
      <c r="DZ378" s="270">
        <v>0</v>
      </c>
      <c r="EA378" s="270">
        <v>0</v>
      </c>
      <c r="EB378" s="270">
        <v>0</v>
      </c>
      <c r="EC378" s="270">
        <v>0</v>
      </c>
      <c r="ED378" s="270">
        <v>45</v>
      </c>
      <c r="EE378" s="270">
        <v>5125</v>
      </c>
      <c r="EF378" s="270">
        <v>0</v>
      </c>
      <c r="EG378" s="270">
        <v>800</v>
      </c>
      <c r="EH378" s="270">
        <v>0</v>
      </c>
      <c r="EI378" s="270">
        <v>0</v>
      </c>
      <c r="EJ378" s="270">
        <v>0</v>
      </c>
      <c r="EK378" s="270">
        <v>0</v>
      </c>
      <c r="EL378" s="270">
        <v>705</v>
      </c>
      <c r="EM378" s="270">
        <v>2415</v>
      </c>
      <c r="EN378" s="270" t="s">
        <v>1676</v>
      </c>
      <c r="EO378" s="270">
        <v>0</v>
      </c>
      <c r="EP378" s="270">
        <v>0</v>
      </c>
      <c r="EQ378" s="270">
        <v>0</v>
      </c>
      <c r="ER378" s="270">
        <v>0</v>
      </c>
      <c r="ES378" s="270">
        <v>0</v>
      </c>
      <c r="ET378" s="270">
        <v>0</v>
      </c>
      <c r="EU378" s="270">
        <v>0</v>
      </c>
      <c r="EV378" s="270">
        <v>0</v>
      </c>
      <c r="EW378" s="270">
        <v>0</v>
      </c>
      <c r="EX378" s="270" t="s">
        <v>1676</v>
      </c>
      <c r="EY378" s="270">
        <v>0</v>
      </c>
      <c r="EZ378" s="270">
        <v>0</v>
      </c>
      <c r="FA378" s="270">
        <v>0</v>
      </c>
      <c r="FB378" s="270">
        <v>0</v>
      </c>
      <c r="FC378" s="270">
        <v>0</v>
      </c>
      <c r="FD378" s="270">
        <v>0</v>
      </c>
      <c r="FE378" s="270">
        <v>0</v>
      </c>
      <c r="FF378" s="270">
        <v>0</v>
      </c>
      <c r="FG378" s="270"/>
      <c r="FH378" s="270">
        <v>0</v>
      </c>
      <c r="FI378" s="270"/>
      <c r="FJ378" s="270">
        <v>0</v>
      </c>
      <c r="FK378" s="270">
        <v>0</v>
      </c>
      <c r="FL378" s="270">
        <v>0</v>
      </c>
      <c r="FM378" s="270">
        <v>0</v>
      </c>
      <c r="FN378" s="270">
        <v>0</v>
      </c>
      <c r="FO378" s="351">
        <v>24950</v>
      </c>
      <c r="FP378" s="351">
        <v>3210</v>
      </c>
      <c r="FQ378" s="351">
        <v>13840</v>
      </c>
      <c r="FR378" s="13"/>
      <c r="FS378" s="270"/>
      <c r="FT378" s="270"/>
      <c r="FU378" s="270"/>
      <c r="FV378" s="270"/>
      <c r="FW378" s="270"/>
      <c r="FX378" s="270"/>
      <c r="FY378" s="270"/>
      <c r="FZ378" s="270"/>
      <c r="GA378" s="270"/>
      <c r="GB378" s="270"/>
      <c r="GC378" s="270"/>
      <c r="GD378" s="270"/>
      <c r="GE378" s="270"/>
      <c r="GF378" s="270"/>
      <c r="GG378" s="270"/>
      <c r="GH378" s="270"/>
      <c r="GI378" s="270"/>
      <c r="GJ378" s="270"/>
      <c r="GK378" s="270"/>
      <c r="GL378" s="270"/>
      <c r="GM378" s="270"/>
      <c r="GN378" s="270"/>
      <c r="GO378" s="270"/>
      <c r="GP378" s="270"/>
      <c r="GQ378" s="270"/>
      <c r="GR378" s="270"/>
      <c r="GS378" s="270"/>
      <c r="GT378" s="270"/>
      <c r="GU378" s="270"/>
      <c r="GV378" s="270"/>
      <c r="GW378" s="270"/>
      <c r="GX378" s="270"/>
      <c r="GY378" s="270"/>
      <c r="GZ378" s="270"/>
      <c r="HA378" s="270"/>
      <c r="HB378" s="270"/>
      <c r="HC378" s="270"/>
      <c r="HD378" s="270"/>
      <c r="HE378" s="270"/>
      <c r="HF378" s="270"/>
      <c r="HG378" s="270"/>
      <c r="HH378" s="270"/>
      <c r="HI378" s="270"/>
      <c r="HJ378" s="270"/>
      <c r="HK378" s="270"/>
      <c r="HL378" s="270"/>
      <c r="HM378" s="270"/>
      <c r="HN378" s="270"/>
      <c r="HO378" s="270"/>
      <c r="HP378" s="270"/>
      <c r="HQ378" s="270"/>
      <c r="HR378" s="270"/>
      <c r="HS378" s="270"/>
      <c r="HT378" s="270"/>
      <c r="HU378" s="270"/>
      <c r="HV378" s="270"/>
      <c r="HW378" s="270"/>
      <c r="HX378" s="270"/>
      <c r="HY378" s="270"/>
      <c r="HZ378" s="270"/>
      <c r="IA378" s="270"/>
      <c r="IB378" s="270"/>
      <c r="IC378" s="270"/>
      <c r="ID378" s="270"/>
      <c r="IE378" s="270"/>
      <c r="IF378" s="270"/>
      <c r="IG378" s="270"/>
      <c r="IH378" s="270"/>
    </row>
    <row r="379" spans="1:242" ht="12.75" customHeight="1" x14ac:dyDescent="0.2">
      <c r="A379" s="374" t="s">
        <v>433</v>
      </c>
      <c r="B379" s="270">
        <v>103235</v>
      </c>
      <c r="C379" s="270">
        <v>83805</v>
      </c>
      <c r="D379" s="270">
        <v>35425</v>
      </c>
      <c r="E379" s="270">
        <v>48385</v>
      </c>
      <c r="F379" s="270">
        <v>30475</v>
      </c>
      <c r="G379" s="270">
        <v>8720</v>
      </c>
      <c r="H379" s="270">
        <v>31585</v>
      </c>
      <c r="I379" s="270">
        <v>67215</v>
      </c>
      <c r="J379" s="270">
        <v>36020</v>
      </c>
      <c r="K379" s="270">
        <v>202890</v>
      </c>
      <c r="L379" s="270">
        <v>55.25209821</v>
      </c>
      <c r="M379" s="270">
        <v>33</v>
      </c>
      <c r="N379" s="270">
        <v>13740</v>
      </c>
      <c r="O379" s="270">
        <v>6825</v>
      </c>
      <c r="P379" s="270">
        <v>2600</v>
      </c>
      <c r="Q379" s="270">
        <v>3705</v>
      </c>
      <c r="R379" s="270">
        <v>1380</v>
      </c>
      <c r="S379" s="270">
        <v>450</v>
      </c>
      <c r="T379" s="270">
        <v>10</v>
      </c>
      <c r="U379" s="270" t="s">
        <v>1676</v>
      </c>
      <c r="V379" s="270">
        <v>4.201259501</v>
      </c>
      <c r="W379" s="270">
        <v>1</v>
      </c>
      <c r="X379" s="270">
        <v>55.500910359999999</v>
      </c>
      <c r="Y379" s="270">
        <v>8765</v>
      </c>
      <c r="Z379" s="270">
        <v>10930</v>
      </c>
      <c r="AA379" s="270">
        <v>14735</v>
      </c>
      <c r="AB379" s="270">
        <v>14945</v>
      </c>
      <c r="AC379" s="270">
        <v>22595</v>
      </c>
      <c r="AD379" s="270">
        <v>25945</v>
      </c>
      <c r="AE379" s="270">
        <v>4970</v>
      </c>
      <c r="AF379" s="270">
        <v>1235</v>
      </c>
      <c r="AG379" s="270">
        <v>510</v>
      </c>
      <c r="AH379" s="270">
        <v>3715</v>
      </c>
      <c r="AI379" s="270">
        <v>560</v>
      </c>
      <c r="AJ379" s="270">
        <v>1455</v>
      </c>
      <c r="AK379" s="270">
        <v>1725</v>
      </c>
      <c r="AL379" s="270">
        <v>4290</v>
      </c>
      <c r="AM379" s="270">
        <v>5220</v>
      </c>
      <c r="AN379" s="270">
        <v>605</v>
      </c>
      <c r="AO379" s="270">
        <v>705</v>
      </c>
      <c r="AP379" s="270">
        <v>2030</v>
      </c>
      <c r="AQ379" s="270">
        <v>5970</v>
      </c>
      <c r="AR379" s="270">
        <v>290</v>
      </c>
      <c r="AS379" s="270">
        <v>255</v>
      </c>
      <c r="AT379" s="270">
        <v>1165</v>
      </c>
      <c r="AU379" s="270">
        <v>2455</v>
      </c>
      <c r="AV379" s="270">
        <v>3245</v>
      </c>
      <c r="AW379" s="270">
        <v>1550</v>
      </c>
      <c r="AX379" s="270">
        <v>7600</v>
      </c>
      <c r="AY379" s="270">
        <v>445</v>
      </c>
      <c r="AZ379" s="270">
        <v>2840</v>
      </c>
      <c r="BA379" s="270">
        <v>6660</v>
      </c>
      <c r="BB379" s="270">
        <v>48705</v>
      </c>
      <c r="BC379" s="270">
        <v>2535</v>
      </c>
      <c r="BD379" s="270">
        <v>7770</v>
      </c>
      <c r="BE379" s="270">
        <v>1710</v>
      </c>
      <c r="BF379" s="270">
        <v>1075</v>
      </c>
      <c r="BG379" s="270">
        <v>555</v>
      </c>
      <c r="BH379" s="270">
        <v>890</v>
      </c>
      <c r="BI379" s="270">
        <v>3800</v>
      </c>
      <c r="BJ379" s="270">
        <v>485</v>
      </c>
      <c r="BK379" s="270">
        <v>5275</v>
      </c>
      <c r="BL379" s="270">
        <v>5900</v>
      </c>
      <c r="BM379" s="270">
        <v>11535</v>
      </c>
      <c r="BN379" s="270">
        <v>2230</v>
      </c>
      <c r="BO379" s="270">
        <v>4180</v>
      </c>
      <c r="BP379" s="270">
        <v>4785</v>
      </c>
      <c r="BQ379" s="270">
        <v>10275</v>
      </c>
      <c r="BR379" s="270">
        <v>1100</v>
      </c>
      <c r="BS379" s="270">
        <v>180</v>
      </c>
      <c r="BT379" s="270">
        <v>8685</v>
      </c>
      <c r="BU379" s="270">
        <v>5465</v>
      </c>
      <c r="BV379" s="270">
        <v>30</v>
      </c>
      <c r="BW379" s="270">
        <v>5350</v>
      </c>
      <c r="BX379" s="270">
        <v>270</v>
      </c>
      <c r="BY379" s="270">
        <v>4385</v>
      </c>
      <c r="BZ379" s="270">
        <v>465</v>
      </c>
      <c r="CA379" s="270">
        <v>55</v>
      </c>
      <c r="CB379" s="270">
        <v>10</v>
      </c>
      <c r="CC379" s="270" t="s">
        <v>1676</v>
      </c>
      <c r="CD379" s="270">
        <v>1350</v>
      </c>
      <c r="CE379" s="270">
        <v>50</v>
      </c>
      <c r="CF379" s="270">
        <v>505</v>
      </c>
      <c r="CG379" s="270">
        <v>76710</v>
      </c>
      <c r="CH379" s="270">
        <v>0</v>
      </c>
      <c r="CI379" s="270">
        <v>13575</v>
      </c>
      <c r="CJ379" s="270">
        <v>6170</v>
      </c>
      <c r="CK379" s="270">
        <v>3970</v>
      </c>
      <c r="CL379" s="270">
        <v>1775</v>
      </c>
      <c r="CM379" s="270">
        <v>3765</v>
      </c>
      <c r="CN379" s="270">
        <v>1635</v>
      </c>
      <c r="CO379" s="270">
        <v>0</v>
      </c>
      <c r="CP379" s="270">
        <v>0</v>
      </c>
      <c r="CQ379" s="270">
        <v>0</v>
      </c>
      <c r="CR379" s="270">
        <v>0</v>
      </c>
      <c r="CS379" s="270">
        <v>0</v>
      </c>
      <c r="CT379" s="270">
        <v>0</v>
      </c>
      <c r="CU379" s="270"/>
      <c r="CV379" s="270">
        <v>0</v>
      </c>
      <c r="CW379" s="270">
        <v>0</v>
      </c>
      <c r="CX379" s="270">
        <v>4070</v>
      </c>
      <c r="CY379" s="270">
        <v>0</v>
      </c>
      <c r="CZ379" s="270">
        <v>0</v>
      </c>
      <c r="DA379" s="270">
        <v>3565</v>
      </c>
      <c r="DB379" s="270">
        <v>1390</v>
      </c>
      <c r="DC379" s="270">
        <v>0</v>
      </c>
      <c r="DD379" s="270">
        <v>0</v>
      </c>
      <c r="DE379" s="270">
        <v>16995</v>
      </c>
      <c r="DF379" s="270">
        <v>6980</v>
      </c>
      <c r="DG379" s="270">
        <v>1165</v>
      </c>
      <c r="DH379" s="270">
        <v>3635</v>
      </c>
      <c r="DI379" s="270">
        <v>0</v>
      </c>
      <c r="DJ379" s="270">
        <v>0</v>
      </c>
      <c r="DK379" s="270">
        <v>0</v>
      </c>
      <c r="DL379" s="270">
        <v>0</v>
      </c>
      <c r="DM379" s="270">
        <v>0</v>
      </c>
      <c r="DN379" s="270" t="s">
        <v>1676</v>
      </c>
      <c r="DO379" s="270">
        <v>0</v>
      </c>
      <c r="DP379" s="270">
        <v>2905</v>
      </c>
      <c r="DQ379" s="270">
        <v>0</v>
      </c>
      <c r="DR379" s="270"/>
      <c r="DS379" s="270">
        <v>0</v>
      </c>
      <c r="DT379" s="270">
        <v>170</v>
      </c>
      <c r="DU379" s="270">
        <v>2355</v>
      </c>
      <c r="DV379" s="270">
        <v>0</v>
      </c>
      <c r="DW379" s="270">
        <v>0</v>
      </c>
      <c r="DX379" s="270">
        <v>0</v>
      </c>
      <c r="DY379" s="270">
        <v>25</v>
      </c>
      <c r="DZ379" s="270">
        <v>0</v>
      </c>
      <c r="EA379" s="270">
        <v>0</v>
      </c>
      <c r="EB379" s="270">
        <v>0</v>
      </c>
      <c r="EC379" s="270">
        <v>0</v>
      </c>
      <c r="ED379" s="270">
        <v>450</v>
      </c>
      <c r="EE379" s="270">
        <v>7595</v>
      </c>
      <c r="EF379" s="270">
        <v>0</v>
      </c>
      <c r="EG379" s="270">
        <v>7600</v>
      </c>
      <c r="EH379" s="270">
        <v>0</v>
      </c>
      <c r="EI379" s="270">
        <v>0</v>
      </c>
      <c r="EJ379" s="270" t="s">
        <v>1676</v>
      </c>
      <c r="EK379" s="270">
        <v>0</v>
      </c>
      <c r="EL379" s="270">
        <v>10615</v>
      </c>
      <c r="EM379" s="270">
        <v>2815</v>
      </c>
      <c r="EN379" s="270" t="s">
        <v>1676</v>
      </c>
      <c r="EO379" s="270">
        <v>0</v>
      </c>
      <c r="EP379" s="270">
        <v>0</v>
      </c>
      <c r="EQ379" s="270">
        <v>0</v>
      </c>
      <c r="ER379" s="270">
        <v>0</v>
      </c>
      <c r="ES379" s="270">
        <v>0</v>
      </c>
      <c r="ET379" s="270">
        <v>0</v>
      </c>
      <c r="EU379" s="270">
        <v>0</v>
      </c>
      <c r="EV379" s="270">
        <v>0</v>
      </c>
      <c r="EW379" s="270">
        <v>0</v>
      </c>
      <c r="EX379" s="270">
        <v>0</v>
      </c>
      <c r="EY379" s="270">
        <v>0</v>
      </c>
      <c r="EZ379" s="270">
        <v>0</v>
      </c>
      <c r="FA379" s="270">
        <v>0</v>
      </c>
      <c r="FB379" s="270">
        <v>0</v>
      </c>
      <c r="FC379" s="270">
        <v>0</v>
      </c>
      <c r="FD379" s="270">
        <v>0</v>
      </c>
      <c r="FE379" s="270">
        <v>0</v>
      </c>
      <c r="FF379" s="270">
        <v>0</v>
      </c>
      <c r="FG379" s="270"/>
      <c r="FH379" s="270">
        <v>0</v>
      </c>
      <c r="FI379" s="270"/>
      <c r="FJ379" s="270">
        <v>0</v>
      </c>
      <c r="FK379" s="270">
        <v>0</v>
      </c>
      <c r="FL379" s="270">
        <v>0</v>
      </c>
      <c r="FM379" s="270">
        <v>0</v>
      </c>
      <c r="FN379" s="270">
        <v>0</v>
      </c>
      <c r="FO379" s="351">
        <v>54530</v>
      </c>
      <c r="FP379" s="351">
        <v>13025</v>
      </c>
      <c r="FQ379" s="351">
        <v>28715</v>
      </c>
      <c r="FR379" s="13"/>
      <c r="FS379" s="270"/>
      <c r="FT379" s="270"/>
      <c r="FU379" s="270"/>
      <c r="FV379" s="270"/>
      <c r="FW379" s="270"/>
      <c r="FX379" s="270"/>
      <c r="FY379" s="270"/>
      <c r="FZ379" s="270"/>
      <c r="GA379" s="270"/>
      <c r="GB379" s="270"/>
      <c r="GC379" s="270"/>
      <c r="GD379" s="270"/>
      <c r="GE379" s="270"/>
      <c r="GF379" s="270"/>
      <c r="GG379" s="270"/>
      <c r="GH379" s="270"/>
      <c r="GI379" s="270"/>
      <c r="GJ379" s="270"/>
      <c r="GK379" s="270"/>
      <c r="GL379" s="270"/>
      <c r="GM379" s="270"/>
      <c r="GN379" s="270"/>
      <c r="GO379" s="270"/>
      <c r="GP379" s="270"/>
      <c r="GQ379" s="270"/>
      <c r="GR379" s="270"/>
      <c r="GS379" s="270"/>
      <c r="GT379" s="270"/>
      <c r="GU379" s="270"/>
      <c r="GV379" s="270"/>
      <c r="GW379" s="270"/>
      <c r="GX379" s="270"/>
      <c r="GY379" s="270"/>
      <c r="GZ379" s="270"/>
      <c r="HA379" s="270"/>
      <c r="HB379" s="270"/>
      <c r="HC379" s="270"/>
      <c r="HD379" s="270"/>
      <c r="HE379" s="270"/>
      <c r="HF379" s="270"/>
      <c r="HG379" s="270"/>
      <c r="HH379" s="270"/>
      <c r="HI379" s="270"/>
      <c r="HJ379" s="270"/>
      <c r="HK379" s="270"/>
      <c r="HL379" s="270"/>
      <c r="HM379" s="270"/>
      <c r="HN379" s="270"/>
      <c r="HO379" s="270"/>
      <c r="HP379" s="270"/>
      <c r="HQ379" s="270"/>
      <c r="HR379" s="270"/>
      <c r="HS379" s="270"/>
      <c r="HT379" s="270"/>
      <c r="HU379" s="270"/>
      <c r="HV379" s="270"/>
      <c r="HW379" s="270"/>
      <c r="HX379" s="270"/>
      <c r="HY379" s="270"/>
      <c r="HZ379" s="270"/>
      <c r="IA379" s="270"/>
      <c r="IB379" s="270"/>
      <c r="IC379" s="270"/>
      <c r="ID379" s="270"/>
      <c r="IE379" s="270"/>
      <c r="IF379" s="270"/>
      <c r="IG379" s="270"/>
      <c r="IH379" s="270"/>
    </row>
    <row r="380" spans="1:242" ht="12.75" customHeight="1" x14ac:dyDescent="0.2">
      <c r="A380" s="374" t="s">
        <v>435</v>
      </c>
      <c r="B380" s="270">
        <v>273310</v>
      </c>
      <c r="C380" s="270">
        <v>210320</v>
      </c>
      <c r="D380" s="270">
        <v>90945</v>
      </c>
      <c r="E380" s="270">
        <v>119360</v>
      </c>
      <c r="F380" s="270">
        <v>57115</v>
      </c>
      <c r="G380" s="270">
        <v>28780</v>
      </c>
      <c r="H380" s="270">
        <v>94975</v>
      </c>
      <c r="I380" s="270">
        <v>172270</v>
      </c>
      <c r="J380" s="270">
        <v>101040</v>
      </c>
      <c r="K380" s="270">
        <v>579505</v>
      </c>
      <c r="L380" s="270">
        <v>0</v>
      </c>
      <c r="M380" s="270">
        <v>0</v>
      </c>
      <c r="N380" s="270">
        <v>0</v>
      </c>
      <c r="O380" s="270">
        <v>0</v>
      </c>
      <c r="P380" s="270">
        <v>0</v>
      </c>
      <c r="Q380" s="270">
        <v>0</v>
      </c>
      <c r="R380" s="270">
        <v>0</v>
      </c>
      <c r="S380" s="270">
        <v>0</v>
      </c>
      <c r="T380" s="270">
        <v>0</v>
      </c>
      <c r="U380" s="270">
        <v>0</v>
      </c>
      <c r="V380" s="270">
        <v>5.1673560619999996</v>
      </c>
      <c r="W380" s="270">
        <v>2</v>
      </c>
      <c r="X380" s="270">
        <v>53.165078110000003</v>
      </c>
      <c r="Y380" s="270">
        <v>26130</v>
      </c>
      <c r="Z380" s="270">
        <v>26465</v>
      </c>
      <c r="AA380" s="270">
        <v>43025</v>
      </c>
      <c r="AB380" s="270">
        <v>51135</v>
      </c>
      <c r="AC380" s="270">
        <v>57180</v>
      </c>
      <c r="AD380" s="270">
        <v>55140</v>
      </c>
      <c r="AE380" s="270">
        <v>11410</v>
      </c>
      <c r="AF380" s="270">
        <v>4840</v>
      </c>
      <c r="AG380" s="270">
        <v>1595</v>
      </c>
      <c r="AH380" s="270">
        <v>8210</v>
      </c>
      <c r="AI380" s="270">
        <v>415</v>
      </c>
      <c r="AJ380" s="270">
        <v>4270</v>
      </c>
      <c r="AK380" s="270">
        <v>10710</v>
      </c>
      <c r="AL380" s="270">
        <v>10665</v>
      </c>
      <c r="AM380" s="270">
        <v>16035</v>
      </c>
      <c r="AN380" s="270">
        <v>3835</v>
      </c>
      <c r="AO380" s="270">
        <v>5460</v>
      </c>
      <c r="AP380" s="270">
        <v>6800</v>
      </c>
      <c r="AQ380" s="270">
        <v>5045</v>
      </c>
      <c r="AR380" s="270">
        <v>795</v>
      </c>
      <c r="AS380" s="270">
        <v>545</v>
      </c>
      <c r="AT380" s="270">
        <v>4540</v>
      </c>
      <c r="AU380" s="270">
        <v>9960</v>
      </c>
      <c r="AV380" s="270">
        <v>6295</v>
      </c>
      <c r="AW380" s="270">
        <v>4845</v>
      </c>
      <c r="AX380" s="270">
        <v>30665</v>
      </c>
      <c r="AY380" s="270">
        <v>2470</v>
      </c>
      <c r="AZ380" s="270">
        <v>8385</v>
      </c>
      <c r="BA380" s="270">
        <v>29855</v>
      </c>
      <c r="BB380" s="270">
        <v>97065</v>
      </c>
      <c r="BC380" s="270">
        <v>4195</v>
      </c>
      <c r="BD380" s="270">
        <v>25945</v>
      </c>
      <c r="BE380" s="270">
        <v>8110</v>
      </c>
      <c r="BF380" s="270">
        <v>6660</v>
      </c>
      <c r="BG380" s="270">
        <v>975</v>
      </c>
      <c r="BH380" s="270">
        <v>6260</v>
      </c>
      <c r="BI380" s="270">
        <v>8430</v>
      </c>
      <c r="BJ380" s="270">
        <v>340</v>
      </c>
      <c r="BK380" s="270">
        <v>12815</v>
      </c>
      <c r="BL380" s="270">
        <v>8775</v>
      </c>
      <c r="BM380" s="270">
        <v>35575</v>
      </c>
      <c r="BN380" s="270">
        <v>4645</v>
      </c>
      <c r="BO380" s="270">
        <v>13200</v>
      </c>
      <c r="BP380" s="270">
        <v>9350</v>
      </c>
      <c r="BQ380" s="270">
        <v>18330</v>
      </c>
      <c r="BR380" s="270">
        <v>4875</v>
      </c>
      <c r="BS380" s="270">
        <v>1250</v>
      </c>
      <c r="BT380" s="270">
        <v>17615</v>
      </c>
      <c r="BU380" s="270">
        <v>10645</v>
      </c>
      <c r="BV380" s="270">
        <v>505</v>
      </c>
      <c r="BW380" s="270">
        <v>11825</v>
      </c>
      <c r="BX380" s="270">
        <v>1085</v>
      </c>
      <c r="BY380" s="270">
        <v>7155</v>
      </c>
      <c r="BZ380" s="270">
        <v>560</v>
      </c>
      <c r="CA380" s="270">
        <v>585</v>
      </c>
      <c r="CB380" s="270">
        <v>30</v>
      </c>
      <c r="CC380" s="270" t="s">
        <v>1676</v>
      </c>
      <c r="CD380" s="270">
        <v>4280</v>
      </c>
      <c r="CE380" s="270">
        <v>210</v>
      </c>
      <c r="CF380" s="270">
        <v>680</v>
      </c>
      <c r="CG380" s="270">
        <v>195740</v>
      </c>
      <c r="CH380" s="270">
        <v>0</v>
      </c>
      <c r="CI380" s="270">
        <v>27200</v>
      </c>
      <c r="CJ380" s="270">
        <v>4285</v>
      </c>
      <c r="CK380" s="270">
        <v>10775</v>
      </c>
      <c r="CL380" s="270">
        <v>1895</v>
      </c>
      <c r="CM380" s="270">
        <v>8455</v>
      </c>
      <c r="CN380" s="270">
        <v>845</v>
      </c>
      <c r="CO380" s="270">
        <v>1350</v>
      </c>
      <c r="CP380" s="270">
        <v>1895</v>
      </c>
      <c r="CQ380" s="270" t="s">
        <v>1676</v>
      </c>
      <c r="CR380" s="270">
        <v>8040</v>
      </c>
      <c r="CS380" s="270">
        <v>0</v>
      </c>
      <c r="CT380" s="270">
        <v>0</v>
      </c>
      <c r="CU380" s="270"/>
      <c r="CV380" s="270">
        <v>0</v>
      </c>
      <c r="CW380" s="270">
        <v>5155</v>
      </c>
      <c r="CX380" s="270">
        <v>70</v>
      </c>
      <c r="CY380" s="270">
        <v>1590</v>
      </c>
      <c r="CZ380" s="270">
        <v>995</v>
      </c>
      <c r="DA380" s="270">
        <v>8710</v>
      </c>
      <c r="DB380" s="270">
        <v>2070</v>
      </c>
      <c r="DC380" s="270">
        <v>80</v>
      </c>
      <c r="DD380" s="270">
        <v>0</v>
      </c>
      <c r="DE380" s="270">
        <v>36370</v>
      </c>
      <c r="DF380" s="270">
        <v>20125</v>
      </c>
      <c r="DG380" s="270">
        <v>7450</v>
      </c>
      <c r="DH380" s="270">
        <v>11910</v>
      </c>
      <c r="DI380" s="270">
        <v>0</v>
      </c>
      <c r="DJ380" s="270">
        <v>0</v>
      </c>
      <c r="DK380" s="270">
        <v>0</v>
      </c>
      <c r="DL380" s="270">
        <v>0</v>
      </c>
      <c r="DM380" s="270">
        <v>875</v>
      </c>
      <c r="DN380" s="270">
        <v>1765</v>
      </c>
      <c r="DO380" s="270" t="s">
        <v>1676</v>
      </c>
      <c r="DP380" s="270">
        <v>11385</v>
      </c>
      <c r="DQ380" s="270">
        <v>2055</v>
      </c>
      <c r="DR380" s="270"/>
      <c r="DS380" s="270">
        <v>0</v>
      </c>
      <c r="DT380" s="270">
        <v>3380</v>
      </c>
      <c r="DU380" s="270">
        <v>8305</v>
      </c>
      <c r="DV380" s="270">
        <v>0</v>
      </c>
      <c r="DW380" s="270">
        <v>0</v>
      </c>
      <c r="DX380" s="270">
        <v>140</v>
      </c>
      <c r="DY380" s="270">
        <v>2970</v>
      </c>
      <c r="DZ380" s="270">
        <v>2610</v>
      </c>
      <c r="EA380" s="270">
        <v>30</v>
      </c>
      <c r="EB380" s="270">
        <v>6860</v>
      </c>
      <c r="EC380" s="270">
        <v>400</v>
      </c>
      <c r="ED380" s="270">
        <v>2780</v>
      </c>
      <c r="EE380" s="270">
        <v>17970</v>
      </c>
      <c r="EF380" s="270">
        <v>30</v>
      </c>
      <c r="EG380" s="270">
        <v>15760</v>
      </c>
      <c r="EH380" s="270" t="s">
        <v>1676</v>
      </c>
      <c r="EI380" s="270">
        <v>0</v>
      </c>
      <c r="EJ380" s="270">
        <v>0</v>
      </c>
      <c r="EK380" s="270">
        <v>0</v>
      </c>
      <c r="EL380" s="270">
        <v>11820</v>
      </c>
      <c r="EM380" s="270">
        <v>8570</v>
      </c>
      <c r="EN380" s="270">
        <v>4110</v>
      </c>
      <c r="EO380" s="270">
        <v>0</v>
      </c>
      <c r="EP380" s="270">
        <v>0</v>
      </c>
      <c r="EQ380" s="270">
        <v>0</v>
      </c>
      <c r="ER380" s="270">
        <v>15</v>
      </c>
      <c r="ES380" s="270">
        <v>0</v>
      </c>
      <c r="ET380" s="270">
        <v>0</v>
      </c>
      <c r="EU380" s="270">
        <v>0</v>
      </c>
      <c r="EV380" s="270">
        <v>0</v>
      </c>
      <c r="EW380" s="270">
        <v>680</v>
      </c>
      <c r="EX380" s="270">
        <v>1555</v>
      </c>
      <c r="EY380" s="270">
        <v>0</v>
      </c>
      <c r="EZ380" s="270">
        <v>0</v>
      </c>
      <c r="FA380" s="270">
        <v>20</v>
      </c>
      <c r="FB380" s="270">
        <v>9840</v>
      </c>
      <c r="FC380" s="270">
        <v>0</v>
      </c>
      <c r="FD380" s="270">
        <v>0</v>
      </c>
      <c r="FE380" s="270">
        <v>0</v>
      </c>
      <c r="FF380" s="270">
        <v>0</v>
      </c>
      <c r="FG380" s="270"/>
      <c r="FH380" s="270">
        <v>0</v>
      </c>
      <c r="FI380" s="270"/>
      <c r="FJ380" s="270" t="s">
        <v>1676</v>
      </c>
      <c r="FK380" s="270" t="s">
        <v>1676</v>
      </c>
      <c r="FL380" s="270">
        <v>0</v>
      </c>
      <c r="FM380" s="270">
        <v>100</v>
      </c>
      <c r="FN380" s="270">
        <v>10</v>
      </c>
      <c r="FO380" s="351">
        <v>176245</v>
      </c>
      <c r="FP380" s="351">
        <v>29455</v>
      </c>
      <c r="FQ380" s="351">
        <v>0</v>
      </c>
      <c r="FR380" s="13"/>
      <c r="FS380" s="270"/>
      <c r="FT380" s="270"/>
      <c r="FU380" s="270"/>
      <c r="FV380" s="270"/>
      <c r="FW380" s="270"/>
      <c r="FX380" s="270"/>
      <c r="FY380" s="270"/>
      <c r="FZ380" s="270"/>
      <c r="GA380" s="270"/>
      <c r="GB380" s="270"/>
      <c r="GC380" s="270"/>
      <c r="GD380" s="270"/>
      <c r="GE380" s="270"/>
      <c r="GF380" s="270"/>
      <c r="GG380" s="270"/>
      <c r="GH380" s="270"/>
      <c r="GI380" s="270"/>
      <c r="GJ380" s="270"/>
      <c r="GK380" s="270"/>
      <c r="GL380" s="270"/>
      <c r="GM380" s="270"/>
      <c r="GN380" s="270"/>
      <c r="GO380" s="270"/>
      <c r="GP380" s="270"/>
      <c r="GQ380" s="270"/>
      <c r="GR380" s="270"/>
      <c r="GS380" s="270"/>
      <c r="GT380" s="270"/>
      <c r="GU380" s="270"/>
      <c r="GV380" s="270"/>
      <c r="GW380" s="270"/>
      <c r="GX380" s="270"/>
      <c r="GY380" s="270"/>
      <c r="GZ380" s="270"/>
      <c r="HA380" s="270"/>
      <c r="HB380" s="270"/>
      <c r="HC380" s="270"/>
      <c r="HD380" s="270"/>
      <c r="HE380" s="270"/>
      <c r="HF380" s="270"/>
      <c r="HG380" s="270"/>
      <c r="HH380" s="270"/>
      <c r="HI380" s="270"/>
      <c r="HJ380" s="270"/>
      <c r="HK380" s="270"/>
      <c r="HL380" s="270"/>
      <c r="HM380" s="270"/>
      <c r="HN380" s="270"/>
      <c r="HO380" s="270"/>
      <c r="HP380" s="270"/>
      <c r="HQ380" s="270"/>
      <c r="HR380" s="270"/>
      <c r="HS380" s="270"/>
      <c r="HT380" s="270"/>
      <c r="HU380" s="270"/>
      <c r="HV380" s="270"/>
      <c r="HW380" s="270"/>
      <c r="HX380" s="270"/>
      <c r="HY380" s="270"/>
      <c r="HZ380" s="270"/>
      <c r="IA380" s="270"/>
      <c r="IB380" s="270"/>
      <c r="IC380" s="270"/>
      <c r="ID380" s="270"/>
      <c r="IE380" s="270"/>
      <c r="IF380" s="270"/>
      <c r="IG380" s="270"/>
      <c r="IH380" s="270"/>
    </row>
    <row r="381" spans="1:242" ht="12.75" customHeight="1" x14ac:dyDescent="0.2">
      <c r="A381" s="374" t="s">
        <v>436</v>
      </c>
      <c r="B381" s="270">
        <v>120085</v>
      </c>
      <c r="C381" s="270">
        <v>97995</v>
      </c>
      <c r="D381" s="270">
        <v>43090</v>
      </c>
      <c r="E381" s="270">
        <v>54910</v>
      </c>
      <c r="F381" s="270">
        <v>42595</v>
      </c>
      <c r="G381" s="270">
        <v>6675</v>
      </c>
      <c r="H381" s="270">
        <v>36370</v>
      </c>
      <c r="I381" s="270">
        <v>81985</v>
      </c>
      <c r="J381" s="270">
        <v>38100</v>
      </c>
      <c r="K381" s="270">
        <v>216925</v>
      </c>
      <c r="L381" s="270">
        <v>44.820139580000003</v>
      </c>
      <c r="M381" s="270">
        <v>27</v>
      </c>
      <c r="N381" s="270">
        <v>18045</v>
      </c>
      <c r="O381" s="270">
        <v>7195</v>
      </c>
      <c r="P381" s="270">
        <v>3330</v>
      </c>
      <c r="Q381" s="270">
        <v>3930</v>
      </c>
      <c r="R381" s="270">
        <v>730</v>
      </c>
      <c r="S381" s="270">
        <v>85</v>
      </c>
      <c r="T381" s="270">
        <v>60</v>
      </c>
      <c r="U381" s="270">
        <v>10</v>
      </c>
      <c r="V381" s="270">
        <v>3.6345991419999999</v>
      </c>
      <c r="W381" s="270">
        <v>1</v>
      </c>
      <c r="X381" s="270">
        <v>56.823403140000003</v>
      </c>
      <c r="Y381" s="270">
        <v>9550</v>
      </c>
      <c r="Z381" s="270">
        <v>12900</v>
      </c>
      <c r="AA381" s="270">
        <v>13335</v>
      </c>
      <c r="AB381" s="270">
        <v>18545</v>
      </c>
      <c r="AC381" s="270">
        <v>28305</v>
      </c>
      <c r="AD381" s="270">
        <v>31360</v>
      </c>
      <c r="AE381" s="270">
        <v>5875</v>
      </c>
      <c r="AF381" s="270">
        <v>1325</v>
      </c>
      <c r="AG381" s="270">
        <v>530</v>
      </c>
      <c r="AH381" s="270">
        <v>2355</v>
      </c>
      <c r="AI381" s="270">
        <v>610</v>
      </c>
      <c r="AJ381" s="270">
        <v>1920</v>
      </c>
      <c r="AK381" s="270">
        <v>1005</v>
      </c>
      <c r="AL381" s="270">
        <v>5340</v>
      </c>
      <c r="AM381" s="270">
        <v>7375</v>
      </c>
      <c r="AN381" s="270">
        <v>820</v>
      </c>
      <c r="AO381" s="270">
        <v>1635</v>
      </c>
      <c r="AP381" s="270">
        <v>450</v>
      </c>
      <c r="AQ381" s="270">
        <v>6305</v>
      </c>
      <c r="AR381" s="270">
        <v>380</v>
      </c>
      <c r="AS381" s="270">
        <v>285</v>
      </c>
      <c r="AT381" s="270">
        <v>1315</v>
      </c>
      <c r="AU381" s="270">
        <v>3310</v>
      </c>
      <c r="AV381" s="270">
        <v>3610</v>
      </c>
      <c r="AW381" s="270">
        <v>2055</v>
      </c>
      <c r="AX381" s="270">
        <v>10325</v>
      </c>
      <c r="AY381" s="270">
        <v>195</v>
      </c>
      <c r="AZ381" s="270">
        <v>4915</v>
      </c>
      <c r="BA381" s="270">
        <v>6745</v>
      </c>
      <c r="BB381" s="270">
        <v>57290</v>
      </c>
      <c r="BC381" s="270">
        <v>3180</v>
      </c>
      <c r="BD381" s="270">
        <v>9275</v>
      </c>
      <c r="BE381" s="270">
        <v>2835</v>
      </c>
      <c r="BF381" s="270">
        <v>1855</v>
      </c>
      <c r="BG381" s="270">
        <v>740</v>
      </c>
      <c r="BH381" s="270">
        <v>1510</v>
      </c>
      <c r="BI381" s="270">
        <v>2580</v>
      </c>
      <c r="BJ381" s="270">
        <v>470</v>
      </c>
      <c r="BK381" s="270">
        <v>5050</v>
      </c>
      <c r="BL381" s="270">
        <v>7370</v>
      </c>
      <c r="BM381" s="270">
        <v>12090</v>
      </c>
      <c r="BN381" s="270">
        <v>2700</v>
      </c>
      <c r="BO381" s="270">
        <v>6595</v>
      </c>
      <c r="BP381" s="270">
        <v>5090</v>
      </c>
      <c r="BQ381" s="270">
        <v>9640</v>
      </c>
      <c r="BR381" s="270">
        <v>1255</v>
      </c>
      <c r="BS381" s="270">
        <v>195</v>
      </c>
      <c r="BT381" s="270">
        <v>14015</v>
      </c>
      <c r="BU381" s="270">
        <v>5355</v>
      </c>
      <c r="BV381" s="270">
        <v>60</v>
      </c>
      <c r="BW381" s="270">
        <v>6140</v>
      </c>
      <c r="BX381" s="270">
        <v>350</v>
      </c>
      <c r="BY381" s="270">
        <v>4905</v>
      </c>
      <c r="BZ381" s="270">
        <v>845</v>
      </c>
      <c r="CA381" s="270">
        <v>140</v>
      </c>
      <c r="CB381" s="270">
        <v>10</v>
      </c>
      <c r="CC381" s="270">
        <v>0</v>
      </c>
      <c r="CD381" s="270">
        <v>1705</v>
      </c>
      <c r="CE381" s="270">
        <v>80</v>
      </c>
      <c r="CF381" s="270">
        <v>425</v>
      </c>
      <c r="CG381" s="270">
        <v>89530</v>
      </c>
      <c r="CH381" s="270">
        <v>10</v>
      </c>
      <c r="CI381" s="270">
        <v>10050</v>
      </c>
      <c r="CJ381" s="270">
        <v>6115</v>
      </c>
      <c r="CK381" s="270">
        <v>7030</v>
      </c>
      <c r="CL381" s="270">
        <v>1465</v>
      </c>
      <c r="CM381" s="270">
        <v>2465</v>
      </c>
      <c r="CN381" s="270">
        <v>745</v>
      </c>
      <c r="CO381" s="270">
        <v>0</v>
      </c>
      <c r="CP381" s="270">
        <v>0</v>
      </c>
      <c r="CQ381" s="270">
        <v>0</v>
      </c>
      <c r="CR381" s="270">
        <v>0</v>
      </c>
      <c r="CS381" s="270">
        <v>0</v>
      </c>
      <c r="CT381" s="270">
        <v>0</v>
      </c>
      <c r="CU381" s="270"/>
      <c r="CV381" s="270">
        <v>0</v>
      </c>
      <c r="CW381" s="270">
        <v>0</v>
      </c>
      <c r="CX381" s="270">
        <v>220</v>
      </c>
      <c r="CY381" s="270">
        <v>0</v>
      </c>
      <c r="CZ381" s="270">
        <v>0</v>
      </c>
      <c r="DA381" s="270">
        <v>5315</v>
      </c>
      <c r="DB381" s="270">
        <v>930</v>
      </c>
      <c r="DC381" s="270">
        <v>0</v>
      </c>
      <c r="DD381" s="270">
        <v>0</v>
      </c>
      <c r="DE381" s="270">
        <v>2185</v>
      </c>
      <c r="DF381" s="270">
        <v>12615</v>
      </c>
      <c r="DG381" s="270">
        <v>1755</v>
      </c>
      <c r="DH381" s="270">
        <v>3975</v>
      </c>
      <c r="DI381" s="270">
        <v>0</v>
      </c>
      <c r="DJ381" s="270">
        <v>0</v>
      </c>
      <c r="DK381" s="270">
        <v>0</v>
      </c>
      <c r="DL381" s="270">
        <v>0</v>
      </c>
      <c r="DM381" s="270">
        <v>0</v>
      </c>
      <c r="DN381" s="270">
        <v>490</v>
      </c>
      <c r="DO381" s="270">
        <v>0</v>
      </c>
      <c r="DP381" s="270">
        <v>2720</v>
      </c>
      <c r="DQ381" s="270">
        <v>0</v>
      </c>
      <c r="DR381" s="270"/>
      <c r="DS381" s="270">
        <v>18895</v>
      </c>
      <c r="DT381" s="270">
        <v>3380</v>
      </c>
      <c r="DU381" s="270">
        <v>7780</v>
      </c>
      <c r="DV381" s="270">
        <v>0</v>
      </c>
      <c r="DW381" s="270">
        <v>0</v>
      </c>
      <c r="DX381" s="270">
        <v>0</v>
      </c>
      <c r="DY381" s="270">
        <v>0</v>
      </c>
      <c r="DZ381" s="270" t="s">
        <v>1676</v>
      </c>
      <c r="EA381" s="270">
        <v>0</v>
      </c>
      <c r="EB381" s="270">
        <v>10</v>
      </c>
      <c r="EC381" s="270">
        <v>0</v>
      </c>
      <c r="ED381" s="270">
        <v>1945</v>
      </c>
      <c r="EE381" s="270">
        <v>8595</v>
      </c>
      <c r="EF381" s="270">
        <v>0</v>
      </c>
      <c r="EG381" s="270">
        <v>8425</v>
      </c>
      <c r="EH381" s="270">
        <v>0</v>
      </c>
      <c r="EI381" s="270">
        <v>0</v>
      </c>
      <c r="EJ381" s="270">
        <v>0</v>
      </c>
      <c r="EK381" s="270">
        <v>0</v>
      </c>
      <c r="EL381" s="270">
        <v>1540</v>
      </c>
      <c r="EM381" s="270">
        <v>11425</v>
      </c>
      <c r="EN381" s="270" t="s">
        <v>1676</v>
      </c>
      <c r="EO381" s="270">
        <v>0</v>
      </c>
      <c r="EP381" s="270">
        <v>0</v>
      </c>
      <c r="EQ381" s="270">
        <v>0</v>
      </c>
      <c r="ER381" s="270">
        <v>0</v>
      </c>
      <c r="ES381" s="270">
        <v>0</v>
      </c>
      <c r="ET381" s="270">
        <v>0</v>
      </c>
      <c r="EU381" s="270">
        <v>0</v>
      </c>
      <c r="EV381" s="270">
        <v>0</v>
      </c>
      <c r="EW381" s="270">
        <v>0</v>
      </c>
      <c r="EX381" s="270">
        <v>0</v>
      </c>
      <c r="EY381" s="270">
        <v>0</v>
      </c>
      <c r="EZ381" s="270">
        <v>0</v>
      </c>
      <c r="FA381" s="270">
        <v>0</v>
      </c>
      <c r="FB381" s="270">
        <v>0</v>
      </c>
      <c r="FC381" s="270">
        <v>0</v>
      </c>
      <c r="FD381" s="270">
        <v>0</v>
      </c>
      <c r="FE381" s="270">
        <v>0</v>
      </c>
      <c r="FF381" s="270">
        <v>0</v>
      </c>
      <c r="FG381" s="270"/>
      <c r="FH381" s="270">
        <v>0</v>
      </c>
      <c r="FI381" s="270"/>
      <c r="FJ381" s="270">
        <v>0</v>
      </c>
      <c r="FK381" s="270">
        <v>0</v>
      </c>
      <c r="FL381" s="270">
        <v>0</v>
      </c>
      <c r="FM381" s="270">
        <v>0</v>
      </c>
      <c r="FN381" s="270">
        <v>0</v>
      </c>
      <c r="FO381" s="351">
        <v>62795</v>
      </c>
      <c r="FP381" s="351">
        <v>12360</v>
      </c>
      <c r="FQ381" s="351">
        <v>33385</v>
      </c>
      <c r="FR381" s="13"/>
      <c r="FS381" s="270"/>
      <c r="FT381" s="270"/>
      <c r="FU381" s="270"/>
      <c r="FV381" s="270"/>
      <c r="FW381" s="270"/>
      <c r="FX381" s="270"/>
      <c r="FY381" s="270"/>
      <c r="FZ381" s="270"/>
      <c r="GA381" s="270"/>
      <c r="GB381" s="270"/>
      <c r="GC381" s="270"/>
      <c r="GD381" s="270"/>
      <c r="GE381" s="270"/>
      <c r="GF381" s="270"/>
      <c r="GG381" s="270"/>
      <c r="GH381" s="270"/>
      <c r="GI381" s="270"/>
      <c r="GJ381" s="270"/>
      <c r="GK381" s="270"/>
      <c r="GL381" s="270"/>
      <c r="GM381" s="270"/>
      <c r="GN381" s="270"/>
      <c r="GO381" s="270"/>
      <c r="GP381" s="270"/>
      <c r="GQ381" s="270"/>
      <c r="GR381" s="270"/>
      <c r="GS381" s="270"/>
      <c r="GT381" s="270"/>
      <c r="GU381" s="270"/>
      <c r="GV381" s="270"/>
      <c r="GW381" s="270"/>
      <c r="GX381" s="270"/>
      <c r="GY381" s="270"/>
      <c r="GZ381" s="270"/>
      <c r="HA381" s="270"/>
      <c r="HB381" s="270"/>
      <c r="HC381" s="270"/>
      <c r="HD381" s="270"/>
      <c r="HE381" s="270"/>
      <c r="HF381" s="270"/>
      <c r="HG381" s="270"/>
      <c r="HH381" s="270"/>
      <c r="HI381" s="270"/>
      <c r="HJ381" s="270"/>
      <c r="HK381" s="270"/>
      <c r="HL381" s="270"/>
      <c r="HM381" s="270"/>
      <c r="HN381" s="270"/>
      <c r="HO381" s="270"/>
      <c r="HP381" s="270"/>
      <c r="HQ381" s="270"/>
      <c r="HR381" s="270"/>
      <c r="HS381" s="270"/>
      <c r="HT381" s="270"/>
      <c r="HU381" s="270"/>
      <c r="HV381" s="270"/>
      <c r="HW381" s="270"/>
      <c r="HX381" s="270"/>
      <c r="HY381" s="270"/>
      <c r="HZ381" s="270"/>
      <c r="IA381" s="270"/>
      <c r="IB381" s="270"/>
      <c r="IC381" s="270"/>
      <c r="ID381" s="270"/>
      <c r="IE381" s="270"/>
      <c r="IF381" s="270"/>
      <c r="IG381" s="270"/>
      <c r="IH381" s="270"/>
    </row>
    <row r="382" spans="1:242" ht="12.75" customHeight="1" x14ac:dyDescent="0.2">
      <c r="A382" s="374" t="s">
        <v>437</v>
      </c>
      <c r="B382" s="270">
        <v>174730</v>
      </c>
      <c r="C382" s="270">
        <v>133010</v>
      </c>
      <c r="D382" s="270">
        <v>62440</v>
      </c>
      <c r="E382" s="270">
        <v>70565</v>
      </c>
      <c r="F382" s="270">
        <v>53385</v>
      </c>
      <c r="G382" s="270">
        <v>20510</v>
      </c>
      <c r="H382" s="270">
        <v>50570</v>
      </c>
      <c r="I382" s="270">
        <v>116135</v>
      </c>
      <c r="J382" s="270">
        <v>58595</v>
      </c>
      <c r="K382" s="270">
        <v>331095</v>
      </c>
      <c r="L382" s="270">
        <v>62.605058569999997</v>
      </c>
      <c r="M382" s="270">
        <v>31</v>
      </c>
      <c r="N382" s="270">
        <v>22905</v>
      </c>
      <c r="O382" s="270">
        <v>8895</v>
      </c>
      <c r="P382" s="270">
        <v>4865</v>
      </c>
      <c r="Q382" s="270">
        <v>6310</v>
      </c>
      <c r="R382" s="270">
        <v>2545</v>
      </c>
      <c r="S382" s="270">
        <v>1435</v>
      </c>
      <c r="T382" s="270">
        <v>235</v>
      </c>
      <c r="U382" s="270">
        <v>10</v>
      </c>
      <c r="V382" s="270">
        <v>4.319284101</v>
      </c>
      <c r="W382" s="270">
        <v>2</v>
      </c>
      <c r="X382" s="270">
        <v>57.095346169999999</v>
      </c>
      <c r="Y382" s="270">
        <v>14355</v>
      </c>
      <c r="Z382" s="270">
        <v>15505</v>
      </c>
      <c r="AA382" s="270">
        <v>18170</v>
      </c>
      <c r="AB382" s="270">
        <v>28425</v>
      </c>
      <c r="AC382" s="270">
        <v>47250</v>
      </c>
      <c r="AD382" s="270">
        <v>43930</v>
      </c>
      <c r="AE382" s="270">
        <v>6600</v>
      </c>
      <c r="AF382" s="270">
        <v>3585</v>
      </c>
      <c r="AG382" s="270">
        <v>925</v>
      </c>
      <c r="AH382" s="270">
        <v>4055</v>
      </c>
      <c r="AI382" s="270">
        <v>745</v>
      </c>
      <c r="AJ382" s="270">
        <v>3675</v>
      </c>
      <c r="AK382" s="270">
        <v>1540</v>
      </c>
      <c r="AL382" s="270">
        <v>5910</v>
      </c>
      <c r="AM382" s="270">
        <v>8885</v>
      </c>
      <c r="AN382" s="270">
        <v>1660</v>
      </c>
      <c r="AO382" s="270">
        <v>4330</v>
      </c>
      <c r="AP382" s="270">
        <v>1835</v>
      </c>
      <c r="AQ382" s="270">
        <v>4255</v>
      </c>
      <c r="AR382" s="270">
        <v>655</v>
      </c>
      <c r="AS382" s="270">
        <v>315</v>
      </c>
      <c r="AT382" s="270">
        <v>2335</v>
      </c>
      <c r="AU382" s="270">
        <v>3970</v>
      </c>
      <c r="AV382" s="270">
        <v>4065</v>
      </c>
      <c r="AW382" s="270">
        <v>3550</v>
      </c>
      <c r="AX382" s="270">
        <v>14805</v>
      </c>
      <c r="AY382" s="270">
        <v>975</v>
      </c>
      <c r="AZ382" s="270">
        <v>6465</v>
      </c>
      <c r="BA382" s="270">
        <v>21770</v>
      </c>
      <c r="BB382" s="270">
        <v>74420</v>
      </c>
      <c r="BC382" s="270">
        <v>3505</v>
      </c>
      <c r="BD382" s="270">
        <v>22660</v>
      </c>
      <c r="BE382" s="270">
        <v>3415</v>
      </c>
      <c r="BF382" s="270">
        <v>2095</v>
      </c>
      <c r="BG382" s="270">
        <v>730</v>
      </c>
      <c r="BH382" s="270">
        <v>3655</v>
      </c>
      <c r="BI382" s="270">
        <v>4125</v>
      </c>
      <c r="BJ382" s="270">
        <v>675</v>
      </c>
      <c r="BK382" s="270">
        <v>9320</v>
      </c>
      <c r="BL382" s="270">
        <v>8825</v>
      </c>
      <c r="BM382" s="270">
        <v>14465</v>
      </c>
      <c r="BN382" s="270">
        <v>2815</v>
      </c>
      <c r="BO382" s="270">
        <v>8280</v>
      </c>
      <c r="BP382" s="270">
        <v>5985</v>
      </c>
      <c r="BQ382" s="270">
        <v>5735</v>
      </c>
      <c r="BR382" s="270">
        <v>1650</v>
      </c>
      <c r="BS382" s="270">
        <v>555</v>
      </c>
      <c r="BT382" s="270">
        <v>17910</v>
      </c>
      <c r="BU382" s="270">
        <v>10685</v>
      </c>
      <c r="BV382" s="270">
        <v>40</v>
      </c>
      <c r="BW382" s="270">
        <v>5880</v>
      </c>
      <c r="BX382" s="270">
        <v>670</v>
      </c>
      <c r="BY382" s="270">
        <v>6870</v>
      </c>
      <c r="BZ382" s="270">
        <v>1010</v>
      </c>
      <c r="CA382" s="270">
        <v>190</v>
      </c>
      <c r="CB382" s="270">
        <v>15</v>
      </c>
      <c r="CC382" s="270">
        <v>0</v>
      </c>
      <c r="CD382" s="270">
        <v>3835</v>
      </c>
      <c r="CE382" s="270">
        <v>140</v>
      </c>
      <c r="CF382" s="270">
        <v>750</v>
      </c>
      <c r="CG382" s="270">
        <v>119530</v>
      </c>
      <c r="CH382" s="270">
        <v>0</v>
      </c>
      <c r="CI382" s="270">
        <v>15360</v>
      </c>
      <c r="CJ382" s="270">
        <v>4335</v>
      </c>
      <c r="CK382" s="270">
        <v>7590</v>
      </c>
      <c r="CL382" s="270">
        <v>2975</v>
      </c>
      <c r="CM382" s="270">
        <v>4090</v>
      </c>
      <c r="CN382" s="270">
        <v>0</v>
      </c>
      <c r="CO382" s="270">
        <v>105</v>
      </c>
      <c r="CP382" s="270">
        <v>0</v>
      </c>
      <c r="CQ382" s="270">
        <v>60</v>
      </c>
      <c r="CR382" s="270">
        <v>1260</v>
      </c>
      <c r="CS382" s="270">
        <v>0</v>
      </c>
      <c r="CT382" s="270">
        <v>0</v>
      </c>
      <c r="CU382" s="270"/>
      <c r="CV382" s="270">
        <v>0</v>
      </c>
      <c r="CW382" s="270">
        <v>2670</v>
      </c>
      <c r="CX382" s="270">
        <v>4425</v>
      </c>
      <c r="CY382" s="270">
        <v>2785</v>
      </c>
      <c r="CZ382" s="270">
        <v>0</v>
      </c>
      <c r="DA382" s="270">
        <v>1720</v>
      </c>
      <c r="DB382" s="270">
        <v>730</v>
      </c>
      <c r="DC382" s="270">
        <v>30</v>
      </c>
      <c r="DD382" s="270">
        <v>0</v>
      </c>
      <c r="DE382" s="270">
        <v>40460</v>
      </c>
      <c r="DF382" s="270">
        <v>17135</v>
      </c>
      <c r="DG382" s="270">
        <v>755</v>
      </c>
      <c r="DH382" s="270">
        <v>6380</v>
      </c>
      <c r="DI382" s="270">
        <v>0</v>
      </c>
      <c r="DJ382" s="270">
        <v>0</v>
      </c>
      <c r="DK382" s="270">
        <v>0</v>
      </c>
      <c r="DL382" s="270">
        <v>0</v>
      </c>
      <c r="DM382" s="270">
        <v>2465</v>
      </c>
      <c r="DN382" s="270">
        <v>0</v>
      </c>
      <c r="DO382" s="270" t="s">
        <v>1676</v>
      </c>
      <c r="DP382" s="270">
        <v>7275</v>
      </c>
      <c r="DQ382" s="270">
        <v>0</v>
      </c>
      <c r="DR382" s="270"/>
      <c r="DS382" s="270">
        <v>0</v>
      </c>
      <c r="DT382" s="270">
        <v>1055</v>
      </c>
      <c r="DU382" s="270">
        <v>6485</v>
      </c>
      <c r="DV382" s="270">
        <v>0</v>
      </c>
      <c r="DW382" s="270">
        <v>0</v>
      </c>
      <c r="DX382" s="270" t="s">
        <v>1676</v>
      </c>
      <c r="DY382" s="270">
        <v>2215</v>
      </c>
      <c r="DZ382" s="270">
        <v>1245</v>
      </c>
      <c r="EA382" s="270">
        <v>15</v>
      </c>
      <c r="EB382" s="270">
        <v>5610</v>
      </c>
      <c r="EC382" s="270">
        <v>40</v>
      </c>
      <c r="ED382" s="270">
        <v>1145</v>
      </c>
      <c r="EE382" s="270">
        <v>11935</v>
      </c>
      <c r="EF382" s="270">
        <v>0</v>
      </c>
      <c r="EG382" s="270">
        <v>3565</v>
      </c>
      <c r="EH382" s="270">
        <v>0</v>
      </c>
      <c r="EI382" s="270">
        <v>0</v>
      </c>
      <c r="EJ382" s="270">
        <v>0</v>
      </c>
      <c r="EK382" s="270">
        <v>0</v>
      </c>
      <c r="EL382" s="270">
        <v>3710</v>
      </c>
      <c r="EM382" s="270">
        <v>3795</v>
      </c>
      <c r="EN382" s="270">
        <v>1360</v>
      </c>
      <c r="EO382" s="270">
        <v>0</v>
      </c>
      <c r="EP382" s="270">
        <v>0</v>
      </c>
      <c r="EQ382" s="270">
        <v>0</v>
      </c>
      <c r="ER382" s="270">
        <v>0</v>
      </c>
      <c r="ES382" s="270">
        <v>0</v>
      </c>
      <c r="ET382" s="270">
        <v>0</v>
      </c>
      <c r="EU382" s="270">
        <v>0</v>
      </c>
      <c r="EV382" s="270">
        <v>0</v>
      </c>
      <c r="EW382" s="270">
        <v>9795</v>
      </c>
      <c r="EX382" s="270">
        <v>90</v>
      </c>
      <c r="EY382" s="270">
        <v>0</v>
      </c>
      <c r="EZ382" s="270">
        <v>0</v>
      </c>
      <c r="FA382" s="270">
        <v>0</v>
      </c>
      <c r="FB382" s="270">
        <v>0</v>
      </c>
      <c r="FC382" s="270">
        <v>70</v>
      </c>
      <c r="FD382" s="270">
        <v>0</v>
      </c>
      <c r="FE382" s="270">
        <v>0</v>
      </c>
      <c r="FF382" s="270">
        <v>0</v>
      </c>
      <c r="FG382" s="270"/>
      <c r="FH382" s="270">
        <v>0</v>
      </c>
      <c r="FI382" s="270"/>
      <c r="FJ382" s="270">
        <v>0</v>
      </c>
      <c r="FK382" s="270">
        <v>0</v>
      </c>
      <c r="FL382" s="270">
        <v>0</v>
      </c>
      <c r="FM382" s="270">
        <v>0</v>
      </c>
      <c r="FN382" s="270">
        <v>0</v>
      </c>
      <c r="FO382" s="351">
        <v>100310</v>
      </c>
      <c r="FP382" s="351">
        <v>8545</v>
      </c>
      <c r="FQ382" s="351">
        <v>47205</v>
      </c>
      <c r="FR382" s="13"/>
      <c r="FS382" s="270"/>
      <c r="FT382" s="270"/>
      <c r="FU382" s="270"/>
      <c r="FV382" s="270"/>
      <c r="FW382" s="270"/>
      <c r="FX382" s="270"/>
      <c r="FY382" s="270"/>
      <c r="FZ382" s="270"/>
      <c r="GA382" s="270"/>
      <c r="GB382" s="270"/>
      <c r="GC382" s="270"/>
      <c r="GD382" s="270"/>
      <c r="GE382" s="270"/>
      <c r="GF382" s="270"/>
      <c r="GG382" s="270"/>
      <c r="GH382" s="270"/>
      <c r="GI382" s="270"/>
      <c r="GJ382" s="270"/>
      <c r="GK382" s="270"/>
      <c r="GL382" s="270"/>
      <c r="GM382" s="270"/>
      <c r="GN382" s="270"/>
      <c r="GO382" s="270"/>
      <c r="GP382" s="270"/>
      <c r="GQ382" s="270"/>
      <c r="GR382" s="270"/>
      <c r="GS382" s="270"/>
      <c r="GT382" s="270"/>
      <c r="GU382" s="270"/>
      <c r="GV382" s="270"/>
      <c r="GW382" s="270"/>
      <c r="GX382" s="270"/>
      <c r="GY382" s="270"/>
      <c r="GZ382" s="270"/>
      <c r="HA382" s="270"/>
      <c r="HB382" s="270"/>
      <c r="HC382" s="270"/>
      <c r="HD382" s="270"/>
      <c r="HE382" s="270"/>
      <c r="HF382" s="270"/>
      <c r="HG382" s="270"/>
      <c r="HH382" s="270"/>
      <c r="HI382" s="270"/>
      <c r="HJ382" s="270"/>
      <c r="HK382" s="270"/>
      <c r="HL382" s="270"/>
      <c r="HM382" s="270"/>
      <c r="HN382" s="270"/>
      <c r="HO382" s="270"/>
      <c r="HP382" s="270"/>
      <c r="HQ382" s="270"/>
      <c r="HR382" s="270"/>
      <c r="HS382" s="270"/>
      <c r="HT382" s="270"/>
      <c r="HU382" s="270"/>
      <c r="HV382" s="270"/>
      <c r="HW382" s="270"/>
      <c r="HX382" s="270"/>
      <c r="HY382" s="270"/>
      <c r="HZ382" s="270"/>
      <c r="IA382" s="270"/>
      <c r="IB382" s="270"/>
      <c r="IC382" s="270"/>
      <c r="ID382" s="270"/>
      <c r="IE382" s="270"/>
      <c r="IF382" s="270"/>
      <c r="IG382" s="270"/>
      <c r="IH382" s="270"/>
    </row>
    <row r="383" spans="1:242" ht="12.75" customHeight="1" x14ac:dyDescent="0.2">
      <c r="A383" s="374" t="s">
        <v>438</v>
      </c>
      <c r="B383" s="270">
        <v>203490</v>
      </c>
      <c r="C383" s="270">
        <v>173780</v>
      </c>
      <c r="D383" s="270">
        <v>77295</v>
      </c>
      <c r="E383" s="270">
        <v>96485</v>
      </c>
      <c r="F383" s="270">
        <v>63350</v>
      </c>
      <c r="G383" s="270">
        <v>29075</v>
      </c>
      <c r="H383" s="270">
        <v>60060</v>
      </c>
      <c r="I383" s="270">
        <v>126860</v>
      </c>
      <c r="J383" s="270">
        <v>76625</v>
      </c>
      <c r="K383" s="270">
        <v>411750</v>
      </c>
      <c r="L383" s="270">
        <v>58.123360580000003</v>
      </c>
      <c r="M383" s="270">
        <v>29</v>
      </c>
      <c r="N383" s="270">
        <v>28780</v>
      </c>
      <c r="O383" s="270">
        <v>9965</v>
      </c>
      <c r="P383" s="270">
        <v>5410</v>
      </c>
      <c r="Q383" s="270">
        <v>9605</v>
      </c>
      <c r="R383" s="270">
        <v>2835</v>
      </c>
      <c r="S383" s="270">
        <v>750</v>
      </c>
      <c r="T383" s="270">
        <v>100</v>
      </c>
      <c r="U383" s="270">
        <v>40</v>
      </c>
      <c r="V383" s="270">
        <v>4.2167926619999996</v>
      </c>
      <c r="W383" s="270">
        <v>1</v>
      </c>
      <c r="X383" s="270">
        <v>53.025095</v>
      </c>
      <c r="Y383" s="270">
        <v>19610</v>
      </c>
      <c r="Z383" s="270">
        <v>21985</v>
      </c>
      <c r="AA383" s="270">
        <v>27315</v>
      </c>
      <c r="AB383" s="270">
        <v>37095</v>
      </c>
      <c r="AC383" s="270">
        <v>47275</v>
      </c>
      <c r="AD383" s="270">
        <v>40220</v>
      </c>
      <c r="AE383" s="270">
        <v>6910</v>
      </c>
      <c r="AF383" s="270">
        <v>3280</v>
      </c>
      <c r="AG383" s="270">
        <v>985</v>
      </c>
      <c r="AH383" s="270">
        <v>4780</v>
      </c>
      <c r="AI383" s="270">
        <v>785</v>
      </c>
      <c r="AJ383" s="270">
        <v>3545</v>
      </c>
      <c r="AK383" s="270">
        <v>1940</v>
      </c>
      <c r="AL383" s="270">
        <v>8490</v>
      </c>
      <c r="AM383" s="270">
        <v>11450</v>
      </c>
      <c r="AN383" s="270">
        <v>1570</v>
      </c>
      <c r="AO383" s="270">
        <v>3775</v>
      </c>
      <c r="AP383" s="270">
        <v>4105</v>
      </c>
      <c r="AQ383" s="270">
        <v>4540</v>
      </c>
      <c r="AR383" s="270">
        <v>525</v>
      </c>
      <c r="AS383" s="270">
        <v>260</v>
      </c>
      <c r="AT383" s="270">
        <v>2715</v>
      </c>
      <c r="AU383" s="270">
        <v>5615</v>
      </c>
      <c r="AV383" s="270">
        <v>7600</v>
      </c>
      <c r="AW383" s="270">
        <v>3160</v>
      </c>
      <c r="AX383" s="270">
        <v>15930</v>
      </c>
      <c r="AY383" s="270">
        <v>1625</v>
      </c>
      <c r="AZ383" s="270">
        <v>7480</v>
      </c>
      <c r="BA383" s="270">
        <v>27450</v>
      </c>
      <c r="BB383" s="270">
        <v>81885</v>
      </c>
      <c r="BC383" s="270">
        <v>3855</v>
      </c>
      <c r="BD383" s="270">
        <v>28855</v>
      </c>
      <c r="BE383" s="270">
        <v>3595</v>
      </c>
      <c r="BF383" s="270">
        <v>3690</v>
      </c>
      <c r="BG383" s="270">
        <v>1760</v>
      </c>
      <c r="BH383" s="270">
        <v>4040</v>
      </c>
      <c r="BI383" s="270">
        <v>4875</v>
      </c>
      <c r="BJ383" s="270">
        <v>715</v>
      </c>
      <c r="BK383" s="270">
        <v>9210</v>
      </c>
      <c r="BL383" s="270">
        <v>10060</v>
      </c>
      <c r="BM383" s="270">
        <v>18640</v>
      </c>
      <c r="BN383" s="270">
        <v>6170</v>
      </c>
      <c r="BO383" s="270">
        <v>11790</v>
      </c>
      <c r="BP383" s="270">
        <v>8730</v>
      </c>
      <c r="BQ383" s="270">
        <v>10665</v>
      </c>
      <c r="BR383" s="270">
        <v>2075</v>
      </c>
      <c r="BS383" s="270">
        <v>830</v>
      </c>
      <c r="BT383" s="270">
        <v>18410</v>
      </c>
      <c r="BU383" s="270">
        <v>12295</v>
      </c>
      <c r="BV383" s="270">
        <v>165</v>
      </c>
      <c r="BW383" s="270">
        <v>13355</v>
      </c>
      <c r="BX383" s="270">
        <v>995</v>
      </c>
      <c r="BY383" s="270">
        <v>8435</v>
      </c>
      <c r="BZ383" s="270">
        <v>1255</v>
      </c>
      <c r="CA383" s="270">
        <v>370</v>
      </c>
      <c r="CB383" s="270">
        <v>55</v>
      </c>
      <c r="CC383" s="270" t="s">
        <v>1676</v>
      </c>
      <c r="CD383" s="270">
        <v>2815</v>
      </c>
      <c r="CE383" s="270">
        <v>90</v>
      </c>
      <c r="CF383" s="270">
        <v>350</v>
      </c>
      <c r="CG383" s="270">
        <v>159415</v>
      </c>
      <c r="CH383" s="270">
        <v>0</v>
      </c>
      <c r="CI383" s="270">
        <v>12460</v>
      </c>
      <c r="CJ383" s="270">
        <v>4570</v>
      </c>
      <c r="CK383" s="270">
        <v>10255</v>
      </c>
      <c r="CL383" s="270">
        <v>2880</v>
      </c>
      <c r="CM383" s="270">
        <v>4995</v>
      </c>
      <c r="CN383" s="270">
        <v>230</v>
      </c>
      <c r="CO383" s="270" t="s">
        <v>1676</v>
      </c>
      <c r="CP383" s="270">
        <v>0</v>
      </c>
      <c r="CQ383" s="270">
        <v>0</v>
      </c>
      <c r="CR383" s="270">
        <v>2105</v>
      </c>
      <c r="CS383" s="270">
        <v>0</v>
      </c>
      <c r="CT383" s="270">
        <v>0</v>
      </c>
      <c r="CU383" s="270"/>
      <c r="CV383" s="270">
        <v>0</v>
      </c>
      <c r="CW383" s="270">
        <v>2915</v>
      </c>
      <c r="CX383" s="270">
        <v>3000</v>
      </c>
      <c r="CY383" s="270">
        <v>1945</v>
      </c>
      <c r="CZ383" s="270">
        <v>0</v>
      </c>
      <c r="DA383" s="270">
        <v>6775</v>
      </c>
      <c r="DB383" s="270">
        <v>2575</v>
      </c>
      <c r="DC383" s="270">
        <v>1450</v>
      </c>
      <c r="DD383" s="270">
        <v>0</v>
      </c>
      <c r="DE383" s="270">
        <v>41880</v>
      </c>
      <c r="DF383" s="270">
        <v>4175</v>
      </c>
      <c r="DG383" s="270">
        <v>5645</v>
      </c>
      <c r="DH383" s="270">
        <v>8025</v>
      </c>
      <c r="DI383" s="270">
        <v>0</v>
      </c>
      <c r="DJ383" s="270">
        <v>0</v>
      </c>
      <c r="DK383" s="270">
        <v>0</v>
      </c>
      <c r="DL383" s="270">
        <v>0</v>
      </c>
      <c r="DM383" s="270">
        <v>0</v>
      </c>
      <c r="DN383" s="270">
        <v>75</v>
      </c>
      <c r="DO383" s="270">
        <v>0</v>
      </c>
      <c r="DP383" s="270">
        <v>5415</v>
      </c>
      <c r="DQ383" s="270">
        <v>0</v>
      </c>
      <c r="DR383" s="270"/>
      <c r="DS383" s="270">
        <v>0</v>
      </c>
      <c r="DT383" s="270">
        <v>5110</v>
      </c>
      <c r="DU383" s="270">
        <v>4625</v>
      </c>
      <c r="DV383" s="270">
        <v>1305</v>
      </c>
      <c r="DW383" s="270">
        <v>0</v>
      </c>
      <c r="DX383" s="270">
        <v>0</v>
      </c>
      <c r="DY383" s="270">
        <v>5800</v>
      </c>
      <c r="DZ383" s="270">
        <v>0</v>
      </c>
      <c r="EA383" s="270">
        <v>0</v>
      </c>
      <c r="EB383" s="270">
        <v>4685</v>
      </c>
      <c r="EC383" s="270" t="s">
        <v>1676</v>
      </c>
      <c r="ED383" s="270">
        <v>2725</v>
      </c>
      <c r="EE383" s="270">
        <v>18300</v>
      </c>
      <c r="EF383" s="270">
        <v>0</v>
      </c>
      <c r="EG383" s="270">
        <v>5740</v>
      </c>
      <c r="EH383" s="270">
        <v>0</v>
      </c>
      <c r="EI383" s="270">
        <v>0</v>
      </c>
      <c r="EJ383" s="270">
        <v>0</v>
      </c>
      <c r="EK383" s="270">
        <v>0</v>
      </c>
      <c r="EL383" s="270">
        <v>1665</v>
      </c>
      <c r="EM383" s="270">
        <v>7255</v>
      </c>
      <c r="EN383" s="270">
        <v>9415</v>
      </c>
      <c r="EO383" s="270">
        <v>0</v>
      </c>
      <c r="EP383" s="270" t="s">
        <v>1676</v>
      </c>
      <c r="EQ383" s="270">
        <v>0</v>
      </c>
      <c r="ER383" s="270">
        <v>0</v>
      </c>
      <c r="ES383" s="270">
        <v>0</v>
      </c>
      <c r="ET383" s="270">
        <v>0</v>
      </c>
      <c r="EU383" s="270">
        <v>0</v>
      </c>
      <c r="EV383" s="270">
        <v>0</v>
      </c>
      <c r="EW383" s="270">
        <v>14945</v>
      </c>
      <c r="EX383" s="270">
        <v>525</v>
      </c>
      <c r="EY383" s="270">
        <v>0</v>
      </c>
      <c r="EZ383" s="270">
        <v>0</v>
      </c>
      <c r="FA383" s="270">
        <v>0</v>
      </c>
      <c r="FB383" s="270">
        <v>0</v>
      </c>
      <c r="FC383" s="270">
        <v>0</v>
      </c>
      <c r="FD383" s="270">
        <v>0</v>
      </c>
      <c r="FE383" s="270">
        <v>0</v>
      </c>
      <c r="FF383" s="270">
        <v>0</v>
      </c>
      <c r="FG383" s="270"/>
      <c r="FH383" s="270">
        <v>0</v>
      </c>
      <c r="FI383" s="270"/>
      <c r="FJ383" s="270">
        <v>0</v>
      </c>
      <c r="FK383" s="270">
        <v>0</v>
      </c>
      <c r="FL383" s="270">
        <v>0</v>
      </c>
      <c r="FM383" s="270">
        <v>20</v>
      </c>
      <c r="FN383" s="270" t="s">
        <v>1676</v>
      </c>
      <c r="FO383" s="351">
        <v>121605</v>
      </c>
      <c r="FP383" s="351">
        <v>21295</v>
      </c>
      <c r="FQ383" s="351">
        <v>57490</v>
      </c>
      <c r="FR383" s="13"/>
      <c r="FS383" s="270"/>
      <c r="FT383" s="270"/>
      <c r="FU383" s="270"/>
      <c r="FV383" s="270"/>
      <c r="FW383" s="270"/>
      <c r="FX383" s="270"/>
      <c r="FY383" s="270"/>
      <c r="FZ383" s="270"/>
      <c r="GA383" s="270"/>
      <c r="GB383" s="270"/>
      <c r="GC383" s="270"/>
      <c r="GD383" s="270"/>
      <c r="GE383" s="270"/>
      <c r="GF383" s="270"/>
      <c r="GG383" s="270"/>
      <c r="GH383" s="270"/>
      <c r="GI383" s="270"/>
      <c r="GJ383" s="270"/>
      <c r="GK383" s="270"/>
      <c r="GL383" s="270"/>
      <c r="GM383" s="270"/>
      <c r="GN383" s="270"/>
      <c r="GO383" s="270"/>
      <c r="GP383" s="270"/>
      <c r="GQ383" s="270"/>
      <c r="GR383" s="270"/>
      <c r="GS383" s="270"/>
      <c r="GT383" s="270"/>
      <c r="GU383" s="270"/>
      <c r="GV383" s="270"/>
      <c r="GW383" s="270"/>
      <c r="GX383" s="270"/>
      <c r="GY383" s="270"/>
      <c r="GZ383" s="270"/>
      <c r="HA383" s="270"/>
      <c r="HB383" s="270"/>
      <c r="HC383" s="270"/>
      <c r="HD383" s="270"/>
      <c r="HE383" s="270"/>
      <c r="HF383" s="270"/>
      <c r="HG383" s="270"/>
      <c r="HH383" s="270"/>
      <c r="HI383" s="270"/>
      <c r="HJ383" s="270"/>
      <c r="HK383" s="270"/>
      <c r="HL383" s="270"/>
      <c r="HM383" s="270"/>
      <c r="HN383" s="270"/>
      <c r="HO383" s="270"/>
      <c r="HP383" s="270"/>
      <c r="HQ383" s="270"/>
      <c r="HR383" s="270"/>
      <c r="HS383" s="270"/>
      <c r="HT383" s="270"/>
      <c r="HU383" s="270"/>
      <c r="HV383" s="270"/>
      <c r="HW383" s="270"/>
      <c r="HX383" s="270"/>
      <c r="HY383" s="270"/>
      <c r="HZ383" s="270"/>
      <c r="IA383" s="270"/>
      <c r="IB383" s="270"/>
      <c r="IC383" s="270"/>
      <c r="ID383" s="270"/>
      <c r="IE383" s="270"/>
      <c r="IF383" s="270"/>
      <c r="IG383" s="270"/>
      <c r="IH383" s="270"/>
    </row>
    <row r="384" spans="1:242" ht="12.75" customHeight="1" x14ac:dyDescent="0.2">
      <c r="A384" s="374" t="s">
        <v>439</v>
      </c>
      <c r="B384" s="270">
        <v>54465</v>
      </c>
      <c r="C384" s="270">
        <v>44965</v>
      </c>
      <c r="D384" s="270">
        <v>18140</v>
      </c>
      <c r="E384" s="270">
        <v>26815</v>
      </c>
      <c r="F384" s="270">
        <v>16355</v>
      </c>
      <c r="G384" s="270">
        <v>6615</v>
      </c>
      <c r="H384" s="270">
        <v>16855</v>
      </c>
      <c r="I384" s="270">
        <v>33255</v>
      </c>
      <c r="J384" s="270">
        <v>21210</v>
      </c>
      <c r="K384" s="270">
        <v>107965</v>
      </c>
      <c r="L384" s="270">
        <v>55.489327580000001</v>
      </c>
      <c r="M384" s="270">
        <v>30</v>
      </c>
      <c r="N384" s="270">
        <v>8060</v>
      </c>
      <c r="O384" s="270">
        <v>3470</v>
      </c>
      <c r="P384" s="270">
        <v>1700</v>
      </c>
      <c r="Q384" s="270">
        <v>2035</v>
      </c>
      <c r="R384" s="270">
        <v>605</v>
      </c>
      <c r="S384" s="270">
        <v>210</v>
      </c>
      <c r="T384" s="270">
        <v>125</v>
      </c>
      <c r="U384" s="270" t="s">
        <v>1676</v>
      </c>
      <c r="V384" s="270">
        <v>4.3982311320000003</v>
      </c>
      <c r="W384" s="270">
        <v>2</v>
      </c>
      <c r="X384" s="270">
        <v>49.096889500000003</v>
      </c>
      <c r="Y384" s="270">
        <v>5875</v>
      </c>
      <c r="Z384" s="270">
        <v>6135</v>
      </c>
      <c r="AA384" s="270">
        <v>11515</v>
      </c>
      <c r="AB384" s="270">
        <v>10595</v>
      </c>
      <c r="AC384" s="270">
        <v>9510</v>
      </c>
      <c r="AD384" s="270">
        <v>8685</v>
      </c>
      <c r="AE384" s="270">
        <v>1770</v>
      </c>
      <c r="AF384" s="270">
        <v>670</v>
      </c>
      <c r="AG384" s="270">
        <v>145</v>
      </c>
      <c r="AH384" s="270">
        <v>20</v>
      </c>
      <c r="AI384" s="270">
        <v>40</v>
      </c>
      <c r="AJ384" s="270">
        <v>470</v>
      </c>
      <c r="AK384" s="270">
        <v>410</v>
      </c>
      <c r="AL384" s="270">
        <v>4030</v>
      </c>
      <c r="AM384" s="270">
        <v>4845</v>
      </c>
      <c r="AN384" s="270">
        <v>190</v>
      </c>
      <c r="AO384" s="270" t="s">
        <v>1676</v>
      </c>
      <c r="AP384" s="270">
        <v>370</v>
      </c>
      <c r="AQ384" s="270">
        <v>1330</v>
      </c>
      <c r="AR384" s="270">
        <v>345</v>
      </c>
      <c r="AS384" s="270">
        <v>90</v>
      </c>
      <c r="AT384" s="270">
        <v>1470</v>
      </c>
      <c r="AU384" s="270">
        <v>3540</v>
      </c>
      <c r="AV384" s="270">
        <v>1495</v>
      </c>
      <c r="AW384" s="270">
        <v>805</v>
      </c>
      <c r="AX384" s="270">
        <v>5575</v>
      </c>
      <c r="AY384" s="270">
        <v>250</v>
      </c>
      <c r="AZ384" s="270">
        <v>1955</v>
      </c>
      <c r="BA384" s="270">
        <v>6780</v>
      </c>
      <c r="BB384" s="270">
        <v>19645</v>
      </c>
      <c r="BC384" s="270">
        <v>1045</v>
      </c>
      <c r="BD384" s="270">
        <v>5170</v>
      </c>
      <c r="BE384" s="270">
        <v>3405</v>
      </c>
      <c r="BF384" s="270">
        <v>1100</v>
      </c>
      <c r="BG384" s="270">
        <v>325</v>
      </c>
      <c r="BH384" s="270">
        <v>385</v>
      </c>
      <c r="BI384" s="270">
        <v>35</v>
      </c>
      <c r="BJ384" s="270">
        <v>55</v>
      </c>
      <c r="BK384" s="270">
        <v>960</v>
      </c>
      <c r="BL384" s="270">
        <v>2440</v>
      </c>
      <c r="BM384" s="270">
        <v>8595</v>
      </c>
      <c r="BN384" s="270">
        <v>1110</v>
      </c>
      <c r="BO384" s="270">
        <v>2735</v>
      </c>
      <c r="BP384" s="270">
        <v>2780</v>
      </c>
      <c r="BQ384" s="270">
        <v>4900</v>
      </c>
      <c r="BR384" s="270">
        <v>440</v>
      </c>
      <c r="BS384" s="270">
        <v>55</v>
      </c>
      <c r="BT384" s="270">
        <v>5200</v>
      </c>
      <c r="BU384" s="270">
        <v>2560</v>
      </c>
      <c r="BV384" s="270">
        <v>145</v>
      </c>
      <c r="BW384" s="270">
        <v>1520</v>
      </c>
      <c r="BX384" s="270">
        <v>155</v>
      </c>
      <c r="BY384" s="270">
        <v>1700</v>
      </c>
      <c r="BZ384" s="270">
        <v>270</v>
      </c>
      <c r="CA384" s="270">
        <v>55</v>
      </c>
      <c r="CB384" s="270">
        <v>0</v>
      </c>
      <c r="CC384" s="270">
        <v>0</v>
      </c>
      <c r="CD384" s="270">
        <v>565</v>
      </c>
      <c r="CE384" s="270">
        <v>40</v>
      </c>
      <c r="CF384" s="270">
        <v>165</v>
      </c>
      <c r="CG384" s="270">
        <v>42015</v>
      </c>
      <c r="CH384" s="270">
        <v>0</v>
      </c>
      <c r="CI384" s="270">
        <v>7440</v>
      </c>
      <c r="CJ384" s="270">
        <v>1540</v>
      </c>
      <c r="CK384" s="270">
        <v>3235</v>
      </c>
      <c r="CL384" s="270">
        <v>0</v>
      </c>
      <c r="CM384" s="270">
        <v>0</v>
      </c>
      <c r="CN384" s="270">
        <v>0</v>
      </c>
      <c r="CO384" s="270">
        <v>0</v>
      </c>
      <c r="CP384" s="270">
        <v>0</v>
      </c>
      <c r="CQ384" s="270">
        <v>0</v>
      </c>
      <c r="CR384" s="270">
        <v>0</v>
      </c>
      <c r="CS384" s="270">
        <v>0</v>
      </c>
      <c r="CT384" s="270">
        <v>0</v>
      </c>
      <c r="CU384" s="270"/>
      <c r="CV384" s="270">
        <v>0</v>
      </c>
      <c r="CW384" s="270">
        <v>0</v>
      </c>
      <c r="CX384" s="270">
        <v>0</v>
      </c>
      <c r="CY384" s="270">
        <v>0</v>
      </c>
      <c r="CZ384" s="270">
        <v>0</v>
      </c>
      <c r="DA384" s="270">
        <v>4990</v>
      </c>
      <c r="DB384" s="270">
        <v>165</v>
      </c>
      <c r="DC384" s="270">
        <v>215</v>
      </c>
      <c r="DD384" s="270">
        <v>0</v>
      </c>
      <c r="DE384" s="270">
        <v>6625</v>
      </c>
      <c r="DF384" s="270">
        <v>5140</v>
      </c>
      <c r="DG384" s="270">
        <v>150</v>
      </c>
      <c r="DH384" s="270">
        <v>3505</v>
      </c>
      <c r="DI384" s="270" t="s">
        <v>1676</v>
      </c>
      <c r="DJ384" s="270">
        <v>0</v>
      </c>
      <c r="DK384" s="270">
        <v>0</v>
      </c>
      <c r="DL384" s="270">
        <v>0</v>
      </c>
      <c r="DM384" s="270">
        <v>0</v>
      </c>
      <c r="DN384" s="270">
        <v>0</v>
      </c>
      <c r="DO384" s="270">
        <v>0</v>
      </c>
      <c r="DP384" s="270">
        <v>1095</v>
      </c>
      <c r="DQ384" s="270">
        <v>0</v>
      </c>
      <c r="DR384" s="270"/>
      <c r="DS384" s="270">
        <v>0</v>
      </c>
      <c r="DT384" s="270">
        <v>985</v>
      </c>
      <c r="DU384" s="270">
        <v>1400</v>
      </c>
      <c r="DV384" s="270">
        <v>0</v>
      </c>
      <c r="DW384" s="270">
        <v>0</v>
      </c>
      <c r="DX384" s="270">
        <v>0</v>
      </c>
      <c r="DY384" s="270">
        <v>0</v>
      </c>
      <c r="DZ384" s="270">
        <v>2015</v>
      </c>
      <c r="EA384" s="270">
        <v>0</v>
      </c>
      <c r="EB384" s="270">
        <v>0</v>
      </c>
      <c r="EC384" s="270">
        <v>0</v>
      </c>
      <c r="ED384" s="270">
        <v>510</v>
      </c>
      <c r="EE384" s="270">
        <v>5650</v>
      </c>
      <c r="EF384" s="270">
        <v>0</v>
      </c>
      <c r="EG384" s="270">
        <v>3055</v>
      </c>
      <c r="EH384" s="270">
        <v>0</v>
      </c>
      <c r="EI384" s="270">
        <v>400</v>
      </c>
      <c r="EJ384" s="270">
        <v>0</v>
      </c>
      <c r="EK384" s="270">
        <v>0</v>
      </c>
      <c r="EL384" s="270">
        <v>40</v>
      </c>
      <c r="EM384" s="270">
        <v>6300</v>
      </c>
      <c r="EN384" s="270" t="s">
        <v>1676</v>
      </c>
      <c r="EO384" s="270">
        <v>0</v>
      </c>
      <c r="EP384" s="270">
        <v>0</v>
      </c>
      <c r="EQ384" s="270">
        <v>0</v>
      </c>
      <c r="ER384" s="270">
        <v>0</v>
      </c>
      <c r="ES384" s="270">
        <v>0</v>
      </c>
      <c r="ET384" s="270">
        <v>0</v>
      </c>
      <c r="EU384" s="270">
        <v>0</v>
      </c>
      <c r="EV384" s="270">
        <v>0</v>
      </c>
      <c r="EW384" s="270">
        <v>0</v>
      </c>
      <c r="EX384" s="270">
        <v>0</v>
      </c>
      <c r="EY384" s="270">
        <v>0</v>
      </c>
      <c r="EZ384" s="270">
        <v>0</v>
      </c>
      <c r="FA384" s="270">
        <v>0</v>
      </c>
      <c r="FB384" s="270">
        <v>0</v>
      </c>
      <c r="FC384" s="270">
        <v>0</v>
      </c>
      <c r="FD384" s="270">
        <v>0</v>
      </c>
      <c r="FE384" s="270">
        <v>0</v>
      </c>
      <c r="FF384" s="270">
        <v>0</v>
      </c>
      <c r="FG384" s="270"/>
      <c r="FH384" s="270">
        <v>0</v>
      </c>
      <c r="FI384" s="270"/>
      <c r="FJ384" s="270">
        <v>0</v>
      </c>
      <c r="FK384" s="270">
        <v>0</v>
      </c>
      <c r="FL384" s="270">
        <v>0</v>
      </c>
      <c r="FM384" s="270">
        <v>0</v>
      </c>
      <c r="FN384" s="270">
        <v>0</v>
      </c>
      <c r="FO384" s="351">
        <v>34820</v>
      </c>
      <c r="FP384" s="351">
        <v>5145</v>
      </c>
      <c r="FQ384" s="351">
        <v>16210</v>
      </c>
      <c r="FR384" s="13"/>
      <c r="FS384" s="270"/>
      <c r="FT384" s="270"/>
      <c r="FU384" s="270"/>
      <c r="FV384" s="270"/>
      <c r="FW384" s="270"/>
      <c r="FX384" s="270"/>
      <c r="FY384" s="270"/>
      <c r="FZ384" s="270"/>
      <c r="GA384" s="270"/>
      <c r="GB384" s="270"/>
      <c r="GC384" s="270"/>
      <c r="GD384" s="270"/>
      <c r="GE384" s="270"/>
      <c r="GF384" s="270"/>
      <c r="GG384" s="270"/>
      <c r="GH384" s="270"/>
      <c r="GI384" s="270"/>
      <c r="GJ384" s="270"/>
      <c r="GK384" s="270"/>
      <c r="GL384" s="270"/>
      <c r="GM384" s="270"/>
      <c r="GN384" s="270"/>
      <c r="GO384" s="270"/>
      <c r="GP384" s="270"/>
      <c r="GQ384" s="270"/>
      <c r="GR384" s="270"/>
      <c r="GS384" s="270"/>
      <c r="GT384" s="270"/>
      <c r="GU384" s="270"/>
      <c r="GV384" s="270"/>
      <c r="GW384" s="270"/>
      <c r="GX384" s="270"/>
      <c r="GY384" s="270"/>
      <c r="GZ384" s="270"/>
      <c r="HA384" s="270"/>
      <c r="HB384" s="270"/>
      <c r="HC384" s="270"/>
      <c r="HD384" s="270"/>
      <c r="HE384" s="270"/>
      <c r="HF384" s="270"/>
      <c r="HG384" s="270"/>
      <c r="HH384" s="270"/>
      <c r="HI384" s="270"/>
      <c r="HJ384" s="270"/>
      <c r="HK384" s="270"/>
      <c r="HL384" s="270"/>
      <c r="HM384" s="270"/>
      <c r="HN384" s="270"/>
      <c r="HO384" s="270"/>
      <c r="HP384" s="270"/>
      <c r="HQ384" s="270"/>
      <c r="HR384" s="270"/>
      <c r="HS384" s="270"/>
      <c r="HT384" s="270"/>
      <c r="HU384" s="270"/>
      <c r="HV384" s="270"/>
      <c r="HW384" s="270"/>
      <c r="HX384" s="270"/>
      <c r="HY384" s="270"/>
      <c r="HZ384" s="270"/>
      <c r="IA384" s="270"/>
      <c r="IB384" s="270"/>
      <c r="IC384" s="270"/>
      <c r="ID384" s="270"/>
      <c r="IE384" s="270"/>
      <c r="IF384" s="270"/>
      <c r="IG384" s="270"/>
      <c r="IH384" s="270"/>
    </row>
    <row r="385" spans="1:242" ht="12.75" customHeight="1" x14ac:dyDescent="0.2">
      <c r="A385" s="374" t="s">
        <v>441</v>
      </c>
      <c r="B385" s="270">
        <v>13950</v>
      </c>
      <c r="C385" s="270">
        <v>13315</v>
      </c>
      <c r="D385" s="270">
        <v>6320</v>
      </c>
      <c r="E385" s="270">
        <v>6995</v>
      </c>
      <c r="F385" s="270">
        <v>275</v>
      </c>
      <c r="G385" s="270">
        <v>1220</v>
      </c>
      <c r="H385" s="270">
        <v>11480</v>
      </c>
      <c r="I385" s="270">
        <v>8485</v>
      </c>
      <c r="J385" s="270">
        <v>5465</v>
      </c>
      <c r="K385" s="270">
        <v>47775</v>
      </c>
      <c r="L385" s="270">
        <v>84.507796080000006</v>
      </c>
      <c r="M385" s="270">
        <v>67</v>
      </c>
      <c r="N385" s="270">
        <v>2090</v>
      </c>
      <c r="O385" s="270">
        <v>2940</v>
      </c>
      <c r="P385" s="270">
        <v>2380</v>
      </c>
      <c r="Q385" s="270">
        <v>3000</v>
      </c>
      <c r="R385" s="270">
        <v>730</v>
      </c>
      <c r="S385" s="270">
        <v>225</v>
      </c>
      <c r="T385" s="270">
        <v>45</v>
      </c>
      <c r="U385" s="270" t="s">
        <v>1676</v>
      </c>
      <c r="V385" s="270">
        <v>5.9072928039999999</v>
      </c>
      <c r="W385" s="270">
        <v>3</v>
      </c>
      <c r="X385" s="270">
        <v>56.316034500000001</v>
      </c>
      <c r="Y385" s="270">
        <v>690</v>
      </c>
      <c r="Z385" s="270">
        <v>1200</v>
      </c>
      <c r="AA385" s="270">
        <v>1460</v>
      </c>
      <c r="AB385" s="270">
        <v>3300</v>
      </c>
      <c r="AC385" s="270">
        <v>4780</v>
      </c>
      <c r="AD385" s="270">
        <v>2420</v>
      </c>
      <c r="AE385" s="270">
        <v>85</v>
      </c>
      <c r="AF385" s="270">
        <v>910</v>
      </c>
      <c r="AG385" s="270">
        <v>0</v>
      </c>
      <c r="AH385" s="270">
        <v>0</v>
      </c>
      <c r="AI385" s="270">
        <v>0</v>
      </c>
      <c r="AJ385" s="270">
        <v>0</v>
      </c>
      <c r="AK385" s="270">
        <v>0</v>
      </c>
      <c r="AL385" s="270">
        <v>0</v>
      </c>
      <c r="AM385" s="270">
        <v>0</v>
      </c>
      <c r="AN385" s="270">
        <v>0</v>
      </c>
      <c r="AO385" s="270">
        <v>0</v>
      </c>
      <c r="AP385" s="270" t="s">
        <v>1676</v>
      </c>
      <c r="AQ385" s="270">
        <v>425</v>
      </c>
      <c r="AR385" s="270" t="s">
        <v>1676</v>
      </c>
      <c r="AS385" s="270">
        <v>0</v>
      </c>
      <c r="AT385" s="270">
        <v>0</v>
      </c>
      <c r="AU385" s="270">
        <v>0</v>
      </c>
      <c r="AV385" s="270">
        <v>260</v>
      </c>
      <c r="AW385" s="270">
        <v>1010</v>
      </c>
      <c r="AX385" s="270">
        <v>800</v>
      </c>
      <c r="AY385" s="270">
        <v>955</v>
      </c>
      <c r="AZ385" s="270">
        <v>7650</v>
      </c>
      <c r="BA385" s="270">
        <v>625</v>
      </c>
      <c r="BB385" s="270">
        <v>1310</v>
      </c>
      <c r="BC385" s="270" t="s">
        <v>1676</v>
      </c>
      <c r="BD385" s="270">
        <v>510</v>
      </c>
      <c r="BE385" s="270">
        <v>30</v>
      </c>
      <c r="BF385" s="270">
        <v>15</v>
      </c>
      <c r="BG385" s="270" t="s">
        <v>1676</v>
      </c>
      <c r="BH385" s="270">
        <v>1380</v>
      </c>
      <c r="BI385" s="270">
        <v>0</v>
      </c>
      <c r="BJ385" s="270">
        <v>0</v>
      </c>
      <c r="BK385" s="270">
        <v>25</v>
      </c>
      <c r="BL385" s="270">
        <v>25</v>
      </c>
      <c r="BM385" s="270" t="s">
        <v>1676</v>
      </c>
      <c r="BN385" s="270">
        <v>165</v>
      </c>
      <c r="BO385" s="270">
        <v>8660</v>
      </c>
      <c r="BP385" s="270">
        <v>25</v>
      </c>
      <c r="BQ385" s="270">
        <v>0</v>
      </c>
      <c r="BR385" s="270">
        <v>0</v>
      </c>
      <c r="BS385" s="270">
        <v>245</v>
      </c>
      <c r="BT385" s="270">
        <v>45</v>
      </c>
      <c r="BU385" s="270">
        <v>1710</v>
      </c>
      <c r="BV385" s="270">
        <v>0</v>
      </c>
      <c r="BW385" s="270">
        <v>465</v>
      </c>
      <c r="BX385" s="270">
        <v>35</v>
      </c>
      <c r="BY385" s="270">
        <v>515</v>
      </c>
      <c r="BZ385" s="270" t="s">
        <v>1676</v>
      </c>
      <c r="CA385" s="270" t="s">
        <v>1676</v>
      </c>
      <c r="CB385" s="270">
        <v>0</v>
      </c>
      <c r="CC385" s="270">
        <v>0</v>
      </c>
      <c r="CD385" s="270">
        <v>625</v>
      </c>
      <c r="CE385" s="270">
        <v>405</v>
      </c>
      <c r="CF385" s="270">
        <v>10</v>
      </c>
      <c r="CG385" s="270">
        <v>11715</v>
      </c>
      <c r="CH385" s="270">
        <v>0</v>
      </c>
      <c r="CI385" s="270">
        <v>0</v>
      </c>
      <c r="CJ385" s="270">
        <v>145</v>
      </c>
      <c r="CK385" s="270">
        <v>12120</v>
      </c>
      <c r="CL385" s="270">
        <v>0</v>
      </c>
      <c r="CM385" s="270">
        <v>0</v>
      </c>
      <c r="CN385" s="270">
        <v>0</v>
      </c>
      <c r="CO385" s="270">
        <v>0</v>
      </c>
      <c r="CP385" s="270">
        <v>0</v>
      </c>
      <c r="CQ385" s="270">
        <v>0</v>
      </c>
      <c r="CR385" s="270">
        <v>0</v>
      </c>
      <c r="CS385" s="270">
        <v>0</v>
      </c>
      <c r="CT385" s="270">
        <v>0</v>
      </c>
      <c r="CU385" s="270"/>
      <c r="CV385" s="270">
        <v>0</v>
      </c>
      <c r="CW385" s="270">
        <v>0</v>
      </c>
      <c r="CX385" s="270">
        <v>0</v>
      </c>
      <c r="CY385" s="270">
        <v>0</v>
      </c>
      <c r="CZ385" s="270">
        <v>0</v>
      </c>
      <c r="DA385" s="270">
        <v>0</v>
      </c>
      <c r="DB385" s="270" t="s">
        <v>1676</v>
      </c>
      <c r="DC385" s="270">
        <v>0</v>
      </c>
      <c r="DD385" s="270">
        <v>0</v>
      </c>
      <c r="DE385" s="270">
        <v>50</v>
      </c>
      <c r="DF385" s="270">
        <v>0</v>
      </c>
      <c r="DG385" s="270">
        <v>0</v>
      </c>
      <c r="DH385" s="270">
        <v>0</v>
      </c>
      <c r="DI385" s="270">
        <v>0</v>
      </c>
      <c r="DJ385" s="270">
        <v>0</v>
      </c>
      <c r="DK385" s="270">
        <v>0</v>
      </c>
      <c r="DL385" s="270">
        <v>0</v>
      </c>
      <c r="DM385" s="270">
        <v>0</v>
      </c>
      <c r="DN385" s="270">
        <v>0</v>
      </c>
      <c r="DO385" s="270">
        <v>0</v>
      </c>
      <c r="DP385" s="270">
        <v>0</v>
      </c>
      <c r="DQ385" s="270">
        <v>0</v>
      </c>
      <c r="DR385" s="270"/>
      <c r="DS385" s="270">
        <v>0</v>
      </c>
      <c r="DT385" s="270">
        <v>0</v>
      </c>
      <c r="DU385" s="270">
        <v>0</v>
      </c>
      <c r="DV385" s="270">
        <v>0</v>
      </c>
      <c r="DW385" s="270">
        <v>0</v>
      </c>
      <c r="DX385" s="270">
        <v>0</v>
      </c>
      <c r="DY385" s="270">
        <v>0</v>
      </c>
      <c r="DZ385" s="270">
        <v>0</v>
      </c>
      <c r="EA385" s="270">
        <v>0</v>
      </c>
      <c r="EB385" s="270">
        <v>990</v>
      </c>
      <c r="EC385" s="270">
        <v>0</v>
      </c>
      <c r="ED385" s="270">
        <v>395</v>
      </c>
      <c r="EE385" s="270">
        <v>45</v>
      </c>
      <c r="EF385" s="270">
        <v>0</v>
      </c>
      <c r="EG385" s="270">
        <v>205</v>
      </c>
      <c r="EH385" s="270">
        <v>0</v>
      </c>
      <c r="EI385" s="270">
        <v>0</v>
      </c>
      <c r="EJ385" s="270">
        <v>0</v>
      </c>
      <c r="EK385" s="270">
        <v>0</v>
      </c>
      <c r="EL385" s="270">
        <v>0</v>
      </c>
      <c r="EM385" s="270">
        <v>0</v>
      </c>
      <c r="EN385" s="270">
        <v>0</v>
      </c>
      <c r="EO385" s="270">
        <v>0</v>
      </c>
      <c r="EP385" s="270">
        <v>0</v>
      </c>
      <c r="EQ385" s="270">
        <v>0</v>
      </c>
      <c r="ER385" s="270">
        <v>0</v>
      </c>
      <c r="ES385" s="270">
        <v>0</v>
      </c>
      <c r="ET385" s="270">
        <v>0</v>
      </c>
      <c r="EU385" s="270">
        <v>0</v>
      </c>
      <c r="EV385" s="270">
        <v>0</v>
      </c>
      <c r="EW385" s="270">
        <v>0</v>
      </c>
      <c r="EX385" s="270" t="s">
        <v>1676</v>
      </c>
      <c r="EY385" s="270">
        <v>0</v>
      </c>
      <c r="EZ385" s="270">
        <v>0</v>
      </c>
      <c r="FA385" s="270">
        <v>0</v>
      </c>
      <c r="FB385" s="270">
        <v>0</v>
      </c>
      <c r="FC385" s="270">
        <v>0</v>
      </c>
      <c r="FD385" s="270">
        <v>0</v>
      </c>
      <c r="FE385" s="270">
        <v>0</v>
      </c>
      <c r="FF385" s="270">
        <v>0</v>
      </c>
      <c r="FG385" s="270"/>
      <c r="FH385" s="270">
        <v>0</v>
      </c>
      <c r="FI385" s="270"/>
      <c r="FJ385" s="270">
        <v>0</v>
      </c>
      <c r="FK385" s="270">
        <v>0</v>
      </c>
      <c r="FL385" s="270">
        <v>0</v>
      </c>
      <c r="FM385" s="270">
        <v>0</v>
      </c>
      <c r="FN385" s="270">
        <v>0</v>
      </c>
      <c r="FO385" s="351">
        <v>12640</v>
      </c>
      <c r="FP385" s="351">
        <v>340</v>
      </c>
      <c r="FQ385" s="351">
        <v>11415</v>
      </c>
      <c r="FR385" s="13"/>
      <c r="FS385" s="270"/>
      <c r="FT385" s="270"/>
      <c r="FU385" s="270"/>
      <c r="FV385" s="270"/>
      <c r="FW385" s="270"/>
      <c r="FX385" s="270"/>
      <c r="FY385" s="270"/>
      <c r="FZ385" s="270"/>
      <c r="GA385" s="270"/>
      <c r="GB385" s="270"/>
      <c r="GC385" s="270"/>
      <c r="GD385" s="270"/>
      <c r="GE385" s="270"/>
      <c r="GF385" s="270"/>
      <c r="GG385" s="270"/>
      <c r="GH385" s="270"/>
      <c r="GI385" s="270"/>
      <c r="GJ385" s="270"/>
      <c r="GK385" s="270"/>
      <c r="GL385" s="270"/>
      <c r="GM385" s="270"/>
      <c r="GN385" s="270"/>
      <c r="GO385" s="270"/>
      <c r="GP385" s="270"/>
      <c r="GQ385" s="270"/>
      <c r="GR385" s="270"/>
      <c r="GS385" s="270"/>
      <c r="GT385" s="270"/>
      <c r="GU385" s="270"/>
      <c r="GV385" s="270"/>
      <c r="GW385" s="270"/>
      <c r="GX385" s="270"/>
      <c r="GY385" s="270"/>
      <c r="GZ385" s="270"/>
      <c r="HA385" s="270"/>
      <c r="HB385" s="270"/>
      <c r="HC385" s="270"/>
      <c r="HD385" s="270"/>
      <c r="HE385" s="270"/>
      <c r="HF385" s="270"/>
      <c r="HG385" s="270"/>
      <c r="HH385" s="270"/>
      <c r="HI385" s="270"/>
      <c r="HJ385" s="270"/>
      <c r="HK385" s="270"/>
      <c r="HL385" s="270"/>
      <c r="HM385" s="270"/>
      <c r="HN385" s="270"/>
      <c r="HO385" s="270"/>
      <c r="HP385" s="270"/>
      <c r="HQ385" s="270"/>
      <c r="HR385" s="270"/>
      <c r="HS385" s="270"/>
      <c r="HT385" s="270"/>
      <c r="HU385" s="270"/>
      <c r="HV385" s="270"/>
      <c r="HW385" s="270"/>
      <c r="HX385" s="270"/>
      <c r="HY385" s="270"/>
      <c r="HZ385" s="270"/>
      <c r="IA385" s="270"/>
      <c r="IB385" s="270"/>
      <c r="IC385" s="270"/>
      <c r="ID385" s="270"/>
      <c r="IE385" s="270"/>
      <c r="IF385" s="270"/>
      <c r="IG385" s="270"/>
      <c r="IH385" s="270"/>
    </row>
    <row r="386" spans="1:242" ht="12.75" customHeight="1" x14ac:dyDescent="0.2">
      <c r="A386" s="374" t="s">
        <v>442</v>
      </c>
      <c r="B386" s="270">
        <v>148640</v>
      </c>
      <c r="C386" s="270">
        <v>132735</v>
      </c>
      <c r="D386" s="270">
        <v>56775</v>
      </c>
      <c r="E386" s="270">
        <v>75945</v>
      </c>
      <c r="F386" s="270">
        <v>46205</v>
      </c>
      <c r="G386" s="270">
        <v>30145</v>
      </c>
      <c r="H386" s="270">
        <v>39340</v>
      </c>
      <c r="I386" s="270">
        <v>86225</v>
      </c>
      <c r="J386" s="270">
        <v>62415</v>
      </c>
      <c r="K386" s="270">
        <v>304245</v>
      </c>
      <c r="L386" s="270">
        <v>56.506661029999997</v>
      </c>
      <c r="M386" s="270">
        <v>38</v>
      </c>
      <c r="N386" s="270">
        <v>15160</v>
      </c>
      <c r="O386" s="270">
        <v>8525</v>
      </c>
      <c r="P386" s="270">
        <v>4980</v>
      </c>
      <c r="Q386" s="270">
        <v>4965</v>
      </c>
      <c r="R386" s="270">
        <v>1510</v>
      </c>
      <c r="S386" s="270">
        <v>355</v>
      </c>
      <c r="T386" s="270">
        <v>10</v>
      </c>
      <c r="U386" s="270" t="s">
        <v>1676</v>
      </c>
      <c r="V386" s="270">
        <v>4.309485971</v>
      </c>
      <c r="W386" s="270">
        <v>1</v>
      </c>
      <c r="X386" s="270">
        <v>54.035763729999999</v>
      </c>
      <c r="Y386" s="270">
        <v>14385</v>
      </c>
      <c r="Z386" s="270">
        <v>15320</v>
      </c>
      <c r="AA386" s="270">
        <v>18315</v>
      </c>
      <c r="AB386" s="270">
        <v>25140</v>
      </c>
      <c r="AC386" s="270">
        <v>37450</v>
      </c>
      <c r="AD386" s="270">
        <v>32640</v>
      </c>
      <c r="AE386" s="270">
        <v>4490</v>
      </c>
      <c r="AF386" s="270">
        <v>1820</v>
      </c>
      <c r="AG386" s="270">
        <v>855</v>
      </c>
      <c r="AH386" s="270">
        <v>5470</v>
      </c>
      <c r="AI386" s="270">
        <v>420</v>
      </c>
      <c r="AJ386" s="270">
        <v>2580</v>
      </c>
      <c r="AK386" s="270">
        <v>1765</v>
      </c>
      <c r="AL386" s="270">
        <v>6610</v>
      </c>
      <c r="AM386" s="270">
        <v>8045</v>
      </c>
      <c r="AN386" s="270">
        <v>1270</v>
      </c>
      <c r="AO386" s="270">
        <v>4300</v>
      </c>
      <c r="AP386" s="270">
        <v>2360</v>
      </c>
      <c r="AQ386" s="270">
        <v>3470</v>
      </c>
      <c r="AR386" s="270">
        <v>580</v>
      </c>
      <c r="AS386" s="270">
        <v>375</v>
      </c>
      <c r="AT386" s="270">
        <v>2075</v>
      </c>
      <c r="AU386" s="270">
        <v>5375</v>
      </c>
      <c r="AV386" s="270">
        <v>1945</v>
      </c>
      <c r="AW386" s="270">
        <v>3180</v>
      </c>
      <c r="AX386" s="270">
        <v>11245</v>
      </c>
      <c r="AY386" s="270">
        <v>540</v>
      </c>
      <c r="AZ386" s="270">
        <v>6830</v>
      </c>
      <c r="BA386" s="270">
        <v>25915</v>
      </c>
      <c r="BB386" s="270">
        <v>51620</v>
      </c>
      <c r="BC386" s="270">
        <v>3390</v>
      </c>
      <c r="BD386" s="270">
        <v>24810</v>
      </c>
      <c r="BE386" s="270">
        <v>3720</v>
      </c>
      <c r="BF386" s="270">
        <v>1775</v>
      </c>
      <c r="BG386" s="270">
        <v>810</v>
      </c>
      <c r="BH386" s="270">
        <v>2010</v>
      </c>
      <c r="BI386" s="270">
        <v>5545</v>
      </c>
      <c r="BJ386" s="270">
        <v>440</v>
      </c>
      <c r="BK386" s="270">
        <v>9310</v>
      </c>
      <c r="BL386" s="270">
        <v>7370</v>
      </c>
      <c r="BM386" s="270">
        <v>15605</v>
      </c>
      <c r="BN386" s="270">
        <v>1810</v>
      </c>
      <c r="BO386" s="270">
        <v>13155</v>
      </c>
      <c r="BP386" s="270">
        <v>5665</v>
      </c>
      <c r="BQ386" s="270">
        <v>12210</v>
      </c>
      <c r="BR386" s="270">
        <v>2325</v>
      </c>
      <c r="BS386" s="270">
        <v>445</v>
      </c>
      <c r="BT386" s="270">
        <v>10490</v>
      </c>
      <c r="BU386" s="270">
        <v>5790</v>
      </c>
      <c r="BV386" s="270">
        <v>220</v>
      </c>
      <c r="BW386" s="270">
        <v>5840</v>
      </c>
      <c r="BX386" s="270">
        <v>270</v>
      </c>
      <c r="BY386" s="270">
        <v>4065</v>
      </c>
      <c r="BZ386" s="270">
        <v>800</v>
      </c>
      <c r="CA386" s="270">
        <v>235</v>
      </c>
      <c r="CB386" s="270" t="s">
        <v>1676</v>
      </c>
      <c r="CC386" s="270">
        <v>0</v>
      </c>
      <c r="CD386" s="270">
        <v>3410</v>
      </c>
      <c r="CE386" s="270">
        <v>130</v>
      </c>
      <c r="CF386" s="270">
        <v>590</v>
      </c>
      <c r="CG386" s="270">
        <v>123235</v>
      </c>
      <c r="CH386" s="270" t="s">
        <v>1676</v>
      </c>
      <c r="CI386" s="270">
        <v>9380</v>
      </c>
      <c r="CJ386" s="270">
        <v>3495</v>
      </c>
      <c r="CK386" s="270">
        <v>8590</v>
      </c>
      <c r="CL386" s="270">
        <v>2310</v>
      </c>
      <c r="CM386" s="270">
        <v>5695</v>
      </c>
      <c r="CN386" s="270">
        <v>2245</v>
      </c>
      <c r="CO386" s="270">
        <v>0</v>
      </c>
      <c r="CP386" s="270">
        <v>0</v>
      </c>
      <c r="CQ386" s="270">
        <v>0</v>
      </c>
      <c r="CR386" s="270">
        <v>20</v>
      </c>
      <c r="CS386" s="270">
        <v>0</v>
      </c>
      <c r="CT386" s="270">
        <v>0</v>
      </c>
      <c r="CU386" s="270"/>
      <c r="CV386" s="270">
        <v>0</v>
      </c>
      <c r="CW386" s="270">
        <v>0</v>
      </c>
      <c r="CX386" s="270">
        <v>350</v>
      </c>
      <c r="CY386" s="270">
        <v>1555</v>
      </c>
      <c r="CZ386" s="270">
        <v>0</v>
      </c>
      <c r="DA386" s="270">
        <v>7450</v>
      </c>
      <c r="DB386" s="270">
        <v>385</v>
      </c>
      <c r="DC386" s="270" t="s">
        <v>1676</v>
      </c>
      <c r="DD386" s="270">
        <v>0</v>
      </c>
      <c r="DE386" s="270">
        <v>41490</v>
      </c>
      <c r="DF386" s="270">
        <v>140</v>
      </c>
      <c r="DG386" s="270">
        <v>0</v>
      </c>
      <c r="DH386" s="270">
        <v>8680</v>
      </c>
      <c r="DI386" s="270">
        <v>0</v>
      </c>
      <c r="DJ386" s="270">
        <v>0</v>
      </c>
      <c r="DK386" s="270">
        <v>0</v>
      </c>
      <c r="DL386" s="270">
        <v>0</v>
      </c>
      <c r="DM386" s="270">
        <v>0</v>
      </c>
      <c r="DN386" s="270">
        <v>185</v>
      </c>
      <c r="DO386" s="270">
        <v>0</v>
      </c>
      <c r="DP386" s="270">
        <v>4725</v>
      </c>
      <c r="DQ386" s="270">
        <v>0</v>
      </c>
      <c r="DR386" s="270"/>
      <c r="DS386" s="270">
        <v>0</v>
      </c>
      <c r="DT386" s="270">
        <v>135</v>
      </c>
      <c r="DU386" s="270">
        <v>0</v>
      </c>
      <c r="DV386" s="270">
        <v>0</v>
      </c>
      <c r="DW386" s="270">
        <v>0</v>
      </c>
      <c r="DX386" s="270">
        <v>0</v>
      </c>
      <c r="DY386" s="270">
        <v>0</v>
      </c>
      <c r="DZ386" s="270">
        <v>6185</v>
      </c>
      <c r="EA386" s="270">
        <v>0</v>
      </c>
      <c r="EB386" s="270">
        <v>185</v>
      </c>
      <c r="EC386" s="270">
        <v>0</v>
      </c>
      <c r="ED386" s="270">
        <v>5825</v>
      </c>
      <c r="EE386" s="270">
        <v>13315</v>
      </c>
      <c r="EF386" s="270">
        <v>0</v>
      </c>
      <c r="EG386" s="270">
        <v>3015</v>
      </c>
      <c r="EH386" s="270">
        <v>0</v>
      </c>
      <c r="EI386" s="270">
        <v>0</v>
      </c>
      <c r="EJ386" s="270">
        <v>0</v>
      </c>
      <c r="EK386" s="270">
        <v>0</v>
      </c>
      <c r="EL386" s="270">
        <v>11950</v>
      </c>
      <c r="EM386" s="270">
        <v>4460</v>
      </c>
      <c r="EN386" s="270">
        <v>0</v>
      </c>
      <c r="EO386" s="270">
        <v>0</v>
      </c>
      <c r="EP386" s="270">
        <v>0</v>
      </c>
      <c r="EQ386" s="270">
        <v>0</v>
      </c>
      <c r="ER386" s="270">
        <v>0</v>
      </c>
      <c r="ES386" s="270">
        <v>0</v>
      </c>
      <c r="ET386" s="270">
        <v>0</v>
      </c>
      <c r="EU386" s="270">
        <v>0</v>
      </c>
      <c r="EV386" s="270">
        <v>0</v>
      </c>
      <c r="EW386" s="270">
        <v>6785</v>
      </c>
      <c r="EX386" s="270">
        <v>95</v>
      </c>
      <c r="EY386" s="270">
        <v>0</v>
      </c>
      <c r="EZ386" s="270">
        <v>0</v>
      </c>
      <c r="FA386" s="270">
        <v>0</v>
      </c>
      <c r="FB386" s="270">
        <v>0</v>
      </c>
      <c r="FC386" s="270">
        <v>0</v>
      </c>
      <c r="FD386" s="270">
        <v>0</v>
      </c>
      <c r="FE386" s="270">
        <v>0</v>
      </c>
      <c r="FF386" s="270">
        <v>0</v>
      </c>
      <c r="FG386" s="270"/>
      <c r="FH386" s="270">
        <v>0</v>
      </c>
      <c r="FI386" s="270"/>
      <c r="FJ386" s="270">
        <v>0</v>
      </c>
      <c r="FK386" s="270">
        <v>0</v>
      </c>
      <c r="FL386" s="270">
        <v>0</v>
      </c>
      <c r="FM386" s="270">
        <v>0</v>
      </c>
      <c r="FN386" s="270">
        <v>0</v>
      </c>
      <c r="FO386" s="351">
        <v>97020</v>
      </c>
      <c r="FP386" s="351">
        <v>17040</v>
      </c>
      <c r="FQ386" s="351">
        <v>35505</v>
      </c>
      <c r="FR386" s="13"/>
      <c r="FS386" s="270"/>
      <c r="FT386" s="270"/>
      <c r="FU386" s="270"/>
      <c r="FV386" s="270"/>
      <c r="FW386" s="270"/>
      <c r="FX386" s="270"/>
      <c r="FY386" s="270"/>
      <c r="FZ386" s="270"/>
      <c r="GA386" s="270"/>
      <c r="GB386" s="270"/>
      <c r="GC386" s="270"/>
      <c r="GD386" s="270"/>
      <c r="GE386" s="270"/>
      <c r="GF386" s="270"/>
      <c r="GG386" s="270"/>
      <c r="GH386" s="270"/>
      <c r="GI386" s="270"/>
      <c r="GJ386" s="270"/>
      <c r="GK386" s="270"/>
      <c r="GL386" s="270"/>
      <c r="GM386" s="270"/>
      <c r="GN386" s="270"/>
      <c r="GO386" s="270"/>
      <c r="GP386" s="270"/>
      <c r="GQ386" s="270"/>
      <c r="GR386" s="270"/>
      <c r="GS386" s="270"/>
      <c r="GT386" s="270"/>
      <c r="GU386" s="270"/>
      <c r="GV386" s="270"/>
      <c r="GW386" s="270"/>
      <c r="GX386" s="270"/>
      <c r="GY386" s="270"/>
      <c r="GZ386" s="270"/>
      <c r="HA386" s="270"/>
      <c r="HB386" s="270"/>
      <c r="HC386" s="270"/>
      <c r="HD386" s="270"/>
      <c r="HE386" s="270"/>
      <c r="HF386" s="270"/>
      <c r="HG386" s="270"/>
      <c r="HH386" s="270"/>
      <c r="HI386" s="270"/>
      <c r="HJ386" s="270"/>
      <c r="HK386" s="270"/>
      <c r="HL386" s="270"/>
      <c r="HM386" s="270"/>
      <c r="HN386" s="270"/>
      <c r="HO386" s="270"/>
      <c r="HP386" s="270"/>
      <c r="HQ386" s="270"/>
      <c r="HR386" s="270"/>
      <c r="HS386" s="270"/>
      <c r="HT386" s="270"/>
      <c r="HU386" s="270"/>
      <c r="HV386" s="270"/>
      <c r="HW386" s="270"/>
      <c r="HX386" s="270"/>
      <c r="HY386" s="270"/>
      <c r="HZ386" s="270"/>
      <c r="IA386" s="270"/>
      <c r="IB386" s="270"/>
      <c r="IC386" s="270"/>
      <c r="ID386" s="270"/>
      <c r="IE386" s="270"/>
      <c r="IF386" s="270"/>
      <c r="IG386" s="270"/>
      <c r="IH386" s="270"/>
    </row>
    <row r="387" spans="1:242" ht="12.75" customHeight="1" x14ac:dyDescent="0.2">
      <c r="A387" s="374" t="s">
        <v>444</v>
      </c>
      <c r="B387" s="270">
        <v>76600</v>
      </c>
      <c r="C387" s="270">
        <v>63160</v>
      </c>
      <c r="D387" s="270">
        <v>29480</v>
      </c>
      <c r="E387" s="270">
        <v>33680</v>
      </c>
      <c r="F387" s="270">
        <v>25160</v>
      </c>
      <c r="G387" s="270">
        <v>7255</v>
      </c>
      <c r="H387" s="270">
        <v>26905</v>
      </c>
      <c r="I387" s="270">
        <v>46035</v>
      </c>
      <c r="J387" s="270">
        <v>30565</v>
      </c>
      <c r="K387" s="270">
        <v>130345</v>
      </c>
      <c r="L387" s="270">
        <v>66.490464790000004</v>
      </c>
      <c r="M387" s="270">
        <v>37</v>
      </c>
      <c r="N387" s="270">
        <v>11530</v>
      </c>
      <c r="O387" s="270">
        <v>4440</v>
      </c>
      <c r="P387" s="270">
        <v>2925</v>
      </c>
      <c r="Q387" s="270">
        <v>4560</v>
      </c>
      <c r="R387" s="270">
        <v>1675</v>
      </c>
      <c r="S387" s="270">
        <v>450</v>
      </c>
      <c r="T387" s="270">
        <v>50</v>
      </c>
      <c r="U387" s="270" t="s">
        <v>1676</v>
      </c>
      <c r="V387" s="270">
        <v>3.9134410769999999</v>
      </c>
      <c r="W387" s="270">
        <v>1</v>
      </c>
      <c r="X387" s="270">
        <v>58.635893320000001</v>
      </c>
      <c r="Y387" s="270">
        <v>7440</v>
      </c>
      <c r="Z387" s="270">
        <v>5370</v>
      </c>
      <c r="AA387" s="270">
        <v>6570</v>
      </c>
      <c r="AB387" s="270">
        <v>11735</v>
      </c>
      <c r="AC387" s="270">
        <v>19595</v>
      </c>
      <c r="AD387" s="270">
        <v>21920</v>
      </c>
      <c r="AE387" s="270">
        <v>3820</v>
      </c>
      <c r="AF387" s="270">
        <v>580</v>
      </c>
      <c r="AG387" s="270">
        <v>340</v>
      </c>
      <c r="AH387" s="270">
        <v>3250</v>
      </c>
      <c r="AI387" s="270">
        <v>420</v>
      </c>
      <c r="AJ387" s="270">
        <v>1275</v>
      </c>
      <c r="AK387" s="270">
        <v>690</v>
      </c>
      <c r="AL387" s="270">
        <v>3865</v>
      </c>
      <c r="AM387" s="270">
        <v>5740</v>
      </c>
      <c r="AN387" s="270">
        <v>590</v>
      </c>
      <c r="AO387" s="270">
        <v>570</v>
      </c>
      <c r="AP387" s="270">
        <v>275</v>
      </c>
      <c r="AQ387" s="270">
        <v>3595</v>
      </c>
      <c r="AR387" s="270">
        <v>280</v>
      </c>
      <c r="AS387" s="270">
        <v>185</v>
      </c>
      <c r="AT387" s="270">
        <v>1135</v>
      </c>
      <c r="AU387" s="270">
        <v>1685</v>
      </c>
      <c r="AV387" s="270">
        <v>3110</v>
      </c>
      <c r="AW387" s="270">
        <v>1250</v>
      </c>
      <c r="AX387" s="270">
        <v>6275</v>
      </c>
      <c r="AY387" s="270">
        <v>20</v>
      </c>
      <c r="AZ387" s="270">
        <v>3590</v>
      </c>
      <c r="BA387" s="270">
        <v>6995</v>
      </c>
      <c r="BB387" s="270">
        <v>30880</v>
      </c>
      <c r="BC387" s="270">
        <v>1735</v>
      </c>
      <c r="BD387" s="270">
        <v>7310</v>
      </c>
      <c r="BE387" s="270">
        <v>2145</v>
      </c>
      <c r="BF387" s="270">
        <v>1265</v>
      </c>
      <c r="BG387" s="270">
        <v>505</v>
      </c>
      <c r="BH387" s="270">
        <v>1060</v>
      </c>
      <c r="BI387" s="270">
        <v>3265</v>
      </c>
      <c r="BJ387" s="270">
        <v>320</v>
      </c>
      <c r="BK387" s="270">
        <v>3175</v>
      </c>
      <c r="BL387" s="270">
        <v>4335</v>
      </c>
      <c r="BM387" s="270">
        <v>7930</v>
      </c>
      <c r="BN387" s="270">
        <v>2045</v>
      </c>
      <c r="BO387" s="270">
        <v>4545</v>
      </c>
      <c r="BP387" s="270">
        <v>3425</v>
      </c>
      <c r="BQ387" s="270">
        <v>2915</v>
      </c>
      <c r="BR387" s="270">
        <v>850</v>
      </c>
      <c r="BS387" s="270">
        <v>135</v>
      </c>
      <c r="BT387" s="270">
        <v>8540</v>
      </c>
      <c r="BU387" s="270">
        <v>3325</v>
      </c>
      <c r="BV387" s="270">
        <v>20</v>
      </c>
      <c r="BW387" s="270">
        <v>4305</v>
      </c>
      <c r="BX387" s="270">
        <v>240</v>
      </c>
      <c r="BY387" s="270">
        <v>2580</v>
      </c>
      <c r="BZ387" s="270">
        <v>365</v>
      </c>
      <c r="CA387" s="270">
        <v>25</v>
      </c>
      <c r="CB387" s="270" t="s">
        <v>1676</v>
      </c>
      <c r="CC387" s="270">
        <v>0</v>
      </c>
      <c r="CD387" s="270">
        <v>1080</v>
      </c>
      <c r="CE387" s="270">
        <v>95</v>
      </c>
      <c r="CF387" s="270">
        <v>195</v>
      </c>
      <c r="CG387" s="270">
        <v>58575</v>
      </c>
      <c r="CH387" s="270">
        <v>0</v>
      </c>
      <c r="CI387" s="270">
        <v>11350</v>
      </c>
      <c r="CJ387" s="270">
        <v>3780</v>
      </c>
      <c r="CK387" s="270">
        <v>5160</v>
      </c>
      <c r="CL387" s="270">
        <v>810</v>
      </c>
      <c r="CM387" s="270">
        <v>3380</v>
      </c>
      <c r="CN387" s="270">
        <v>700</v>
      </c>
      <c r="CO387" s="270">
        <v>0</v>
      </c>
      <c r="CP387" s="270">
        <v>0</v>
      </c>
      <c r="CQ387" s="270" t="s">
        <v>1676</v>
      </c>
      <c r="CR387" s="270">
        <v>0</v>
      </c>
      <c r="CS387" s="270">
        <v>0</v>
      </c>
      <c r="CT387" s="270">
        <v>0</v>
      </c>
      <c r="CU387" s="270"/>
      <c r="CV387" s="270">
        <v>0</v>
      </c>
      <c r="CW387" s="270">
        <v>0</v>
      </c>
      <c r="CX387" s="270">
        <v>555</v>
      </c>
      <c r="CY387" s="270">
        <v>0</v>
      </c>
      <c r="CZ387" s="270">
        <v>0</v>
      </c>
      <c r="DA387" s="270">
        <v>350</v>
      </c>
      <c r="DB387" s="270" t="s">
        <v>1676</v>
      </c>
      <c r="DC387" s="270">
        <v>0</v>
      </c>
      <c r="DD387" s="270">
        <v>0</v>
      </c>
      <c r="DE387" s="270">
        <v>2640</v>
      </c>
      <c r="DF387" s="270">
        <v>5595</v>
      </c>
      <c r="DG387" s="270">
        <v>455</v>
      </c>
      <c r="DH387" s="270">
        <v>2930</v>
      </c>
      <c r="DI387" s="270">
        <v>0</v>
      </c>
      <c r="DJ387" s="270">
        <v>0</v>
      </c>
      <c r="DK387" s="270">
        <v>0</v>
      </c>
      <c r="DL387" s="270">
        <v>0</v>
      </c>
      <c r="DM387" s="270">
        <v>0</v>
      </c>
      <c r="DN387" s="270">
        <v>0</v>
      </c>
      <c r="DO387" s="270">
        <v>55</v>
      </c>
      <c r="DP387" s="270">
        <v>2665</v>
      </c>
      <c r="DQ387" s="270">
        <v>0</v>
      </c>
      <c r="DR387" s="270"/>
      <c r="DS387" s="270">
        <v>8260</v>
      </c>
      <c r="DT387" s="270">
        <v>2535</v>
      </c>
      <c r="DU387" s="270">
        <v>3085</v>
      </c>
      <c r="DV387" s="270">
        <v>0</v>
      </c>
      <c r="DW387" s="270">
        <v>0</v>
      </c>
      <c r="DX387" s="270">
        <v>0</v>
      </c>
      <c r="DY387" s="270">
        <v>95</v>
      </c>
      <c r="DZ387" s="270" t="s">
        <v>1676</v>
      </c>
      <c r="EA387" s="270">
        <v>0</v>
      </c>
      <c r="EB387" s="270">
        <v>185</v>
      </c>
      <c r="EC387" s="270">
        <v>0</v>
      </c>
      <c r="ED387" s="270">
        <v>1020</v>
      </c>
      <c r="EE387" s="270">
        <v>7025</v>
      </c>
      <c r="EF387" s="270">
        <v>0</v>
      </c>
      <c r="EG387" s="270">
        <v>5020</v>
      </c>
      <c r="EH387" s="270">
        <v>0</v>
      </c>
      <c r="EI387" s="270">
        <v>0</v>
      </c>
      <c r="EJ387" s="270">
        <v>0</v>
      </c>
      <c r="EK387" s="270">
        <v>0</v>
      </c>
      <c r="EL387" s="270">
        <v>3155</v>
      </c>
      <c r="EM387" s="270">
        <v>1345</v>
      </c>
      <c r="EN387" s="270">
        <v>330</v>
      </c>
      <c r="EO387" s="270">
        <v>1680</v>
      </c>
      <c r="EP387" s="270">
        <v>0</v>
      </c>
      <c r="EQ387" s="270">
        <v>0</v>
      </c>
      <c r="ER387" s="270">
        <v>0</v>
      </c>
      <c r="ES387" s="270">
        <v>0</v>
      </c>
      <c r="ET387" s="270">
        <v>0</v>
      </c>
      <c r="EU387" s="270">
        <v>0</v>
      </c>
      <c r="EV387" s="270">
        <v>0</v>
      </c>
      <c r="EW387" s="270" t="s">
        <v>1676</v>
      </c>
      <c r="EX387" s="270">
        <v>0</v>
      </c>
      <c r="EY387" s="270">
        <v>0</v>
      </c>
      <c r="EZ387" s="270">
        <v>0</v>
      </c>
      <c r="FA387" s="270">
        <v>0</v>
      </c>
      <c r="FB387" s="270">
        <v>0</v>
      </c>
      <c r="FC387" s="270">
        <v>0</v>
      </c>
      <c r="FD387" s="270">
        <v>0</v>
      </c>
      <c r="FE387" s="270">
        <v>0</v>
      </c>
      <c r="FF387" s="270">
        <v>0</v>
      </c>
      <c r="FG387" s="270"/>
      <c r="FH387" s="270">
        <v>0</v>
      </c>
      <c r="FI387" s="270"/>
      <c r="FJ387" s="270">
        <v>0</v>
      </c>
      <c r="FK387" s="270">
        <v>0</v>
      </c>
      <c r="FL387" s="270">
        <v>0</v>
      </c>
      <c r="FM387" s="270">
        <v>1710</v>
      </c>
      <c r="FN387" s="270">
        <v>725</v>
      </c>
      <c r="FO387" s="351">
        <v>45715</v>
      </c>
      <c r="FP387" s="351">
        <v>3835</v>
      </c>
      <c r="FQ387" s="351">
        <v>25630</v>
      </c>
      <c r="FR387" s="13"/>
      <c r="FS387" s="270"/>
      <c r="FT387" s="270"/>
      <c r="FU387" s="270"/>
      <c r="FV387" s="270"/>
      <c r="FW387" s="270"/>
      <c r="FX387" s="270"/>
      <c r="FY387" s="270"/>
      <c r="FZ387" s="270"/>
      <c r="GA387" s="270"/>
      <c r="GB387" s="270"/>
      <c r="GC387" s="270"/>
      <c r="GD387" s="270"/>
      <c r="GE387" s="270"/>
      <c r="GF387" s="270"/>
      <c r="GG387" s="270"/>
      <c r="GH387" s="270"/>
      <c r="GI387" s="270"/>
      <c r="GJ387" s="270"/>
      <c r="GK387" s="270"/>
      <c r="GL387" s="270"/>
      <c r="GM387" s="270"/>
      <c r="GN387" s="270"/>
      <c r="GO387" s="270"/>
      <c r="GP387" s="270"/>
      <c r="GQ387" s="270"/>
      <c r="GR387" s="270"/>
      <c r="GS387" s="270"/>
      <c r="GT387" s="270"/>
      <c r="GU387" s="270"/>
      <c r="GV387" s="270"/>
      <c r="GW387" s="270"/>
      <c r="GX387" s="270"/>
      <c r="GY387" s="270"/>
      <c r="GZ387" s="270"/>
      <c r="HA387" s="270"/>
      <c r="HB387" s="270"/>
      <c r="HC387" s="270"/>
      <c r="HD387" s="270"/>
      <c r="HE387" s="270"/>
      <c r="HF387" s="270"/>
      <c r="HG387" s="270"/>
      <c r="HH387" s="270"/>
      <c r="HI387" s="270"/>
      <c r="HJ387" s="270"/>
      <c r="HK387" s="270"/>
      <c r="HL387" s="270"/>
      <c r="HM387" s="270"/>
      <c r="HN387" s="270"/>
      <c r="HO387" s="270"/>
      <c r="HP387" s="270"/>
      <c r="HQ387" s="270"/>
      <c r="HR387" s="270"/>
      <c r="HS387" s="270"/>
      <c r="HT387" s="270"/>
      <c r="HU387" s="270"/>
      <c r="HV387" s="270"/>
      <c r="HW387" s="270"/>
      <c r="HX387" s="270"/>
      <c r="HY387" s="270"/>
      <c r="HZ387" s="270"/>
      <c r="IA387" s="270"/>
      <c r="IB387" s="270"/>
      <c r="IC387" s="270"/>
      <c r="ID387" s="270"/>
      <c r="IE387" s="270"/>
      <c r="IF387" s="270"/>
      <c r="IG387" s="270"/>
      <c r="IH387" s="270"/>
    </row>
    <row r="388" spans="1:242" ht="12.75" customHeight="1" x14ac:dyDescent="0.2">
      <c r="A388" s="374" t="s">
        <v>445</v>
      </c>
      <c r="B388" s="270">
        <v>48785</v>
      </c>
      <c r="C388" s="270">
        <v>41230</v>
      </c>
      <c r="D388" s="270">
        <v>17060</v>
      </c>
      <c r="E388" s="270">
        <v>24170</v>
      </c>
      <c r="F388" s="270">
        <v>16395</v>
      </c>
      <c r="G388" s="270">
        <v>1865</v>
      </c>
      <c r="H388" s="270">
        <v>17835</v>
      </c>
      <c r="I388" s="270">
        <v>31135</v>
      </c>
      <c r="J388" s="270">
        <v>17650</v>
      </c>
      <c r="K388" s="270">
        <v>117620</v>
      </c>
      <c r="L388" s="270">
        <v>65.809273640000001</v>
      </c>
      <c r="M388" s="270">
        <v>35</v>
      </c>
      <c r="N388" s="270">
        <v>7520</v>
      </c>
      <c r="O388" s="270">
        <v>3965</v>
      </c>
      <c r="P388" s="270">
        <v>1535</v>
      </c>
      <c r="Q388" s="270">
        <v>2915</v>
      </c>
      <c r="R388" s="270">
        <v>1230</v>
      </c>
      <c r="S388" s="270">
        <v>320</v>
      </c>
      <c r="T388" s="270">
        <v>25</v>
      </c>
      <c r="U388" s="270">
        <v>10</v>
      </c>
      <c r="V388" s="270">
        <v>4.9607623319999998</v>
      </c>
      <c r="W388" s="270">
        <v>2</v>
      </c>
      <c r="X388" s="270">
        <v>57.645730270000001</v>
      </c>
      <c r="Y388" s="270">
        <v>3070</v>
      </c>
      <c r="Z388" s="270">
        <v>4305</v>
      </c>
      <c r="AA388" s="270">
        <v>6105</v>
      </c>
      <c r="AB388" s="270">
        <v>9185</v>
      </c>
      <c r="AC388" s="270">
        <v>11050</v>
      </c>
      <c r="AD388" s="270">
        <v>12780</v>
      </c>
      <c r="AE388" s="270">
        <v>2190</v>
      </c>
      <c r="AF388" s="270">
        <v>710</v>
      </c>
      <c r="AG388" s="270">
        <v>255</v>
      </c>
      <c r="AH388" s="270">
        <v>1350</v>
      </c>
      <c r="AI388" s="270">
        <v>35</v>
      </c>
      <c r="AJ388" s="270">
        <v>540</v>
      </c>
      <c r="AK388" s="270">
        <v>380</v>
      </c>
      <c r="AL388" s="270">
        <v>2745</v>
      </c>
      <c r="AM388" s="270">
        <v>5070</v>
      </c>
      <c r="AN388" s="270">
        <v>430</v>
      </c>
      <c r="AO388" s="270">
        <v>420</v>
      </c>
      <c r="AP388" s="270">
        <v>125</v>
      </c>
      <c r="AQ388" s="270">
        <v>2195</v>
      </c>
      <c r="AR388" s="270">
        <v>185</v>
      </c>
      <c r="AS388" s="270">
        <v>205</v>
      </c>
      <c r="AT388" s="270">
        <v>2535</v>
      </c>
      <c r="AU388" s="270">
        <v>2205</v>
      </c>
      <c r="AV388" s="270">
        <v>775</v>
      </c>
      <c r="AW388" s="270">
        <v>1070</v>
      </c>
      <c r="AX388" s="270">
        <v>5590</v>
      </c>
      <c r="AY388" s="270">
        <v>180</v>
      </c>
      <c r="AZ388" s="270">
        <v>2280</v>
      </c>
      <c r="BA388" s="270">
        <v>975</v>
      </c>
      <c r="BB388" s="270">
        <v>18540</v>
      </c>
      <c r="BC388" s="270">
        <v>1095</v>
      </c>
      <c r="BD388" s="270">
        <v>2770</v>
      </c>
      <c r="BE388" s="270">
        <v>390</v>
      </c>
      <c r="BF388" s="270">
        <v>485</v>
      </c>
      <c r="BG388" s="270">
        <v>420</v>
      </c>
      <c r="BH388" s="270">
        <v>620</v>
      </c>
      <c r="BI388" s="270">
        <v>1400</v>
      </c>
      <c r="BJ388" s="270">
        <v>45</v>
      </c>
      <c r="BK388" s="270">
        <v>1935</v>
      </c>
      <c r="BL388" s="270">
        <v>2460</v>
      </c>
      <c r="BM388" s="270">
        <v>7530</v>
      </c>
      <c r="BN388" s="270">
        <v>915</v>
      </c>
      <c r="BO388" s="270">
        <v>3240</v>
      </c>
      <c r="BP388" s="270">
        <v>4015</v>
      </c>
      <c r="BQ388" s="270">
        <v>2985</v>
      </c>
      <c r="BR388" s="270">
        <v>590</v>
      </c>
      <c r="BS388" s="270">
        <v>45</v>
      </c>
      <c r="BT388" s="270">
        <v>4495</v>
      </c>
      <c r="BU388" s="270">
        <v>2305</v>
      </c>
      <c r="BV388" s="270">
        <v>55</v>
      </c>
      <c r="BW388" s="270">
        <v>3420</v>
      </c>
      <c r="BX388" s="270">
        <v>100</v>
      </c>
      <c r="BY388" s="270">
        <v>1965</v>
      </c>
      <c r="BZ388" s="270">
        <v>260</v>
      </c>
      <c r="CA388" s="270">
        <v>35</v>
      </c>
      <c r="CB388" s="270">
        <v>10</v>
      </c>
      <c r="CC388" s="270">
        <v>0</v>
      </c>
      <c r="CD388" s="270">
        <v>595</v>
      </c>
      <c r="CE388" s="270">
        <v>30</v>
      </c>
      <c r="CF388" s="270">
        <v>250</v>
      </c>
      <c r="CG388" s="270">
        <v>37985</v>
      </c>
      <c r="CH388" s="270">
        <v>0</v>
      </c>
      <c r="CI388" s="270">
        <v>6460</v>
      </c>
      <c r="CJ388" s="270">
        <v>2195</v>
      </c>
      <c r="CK388" s="270">
        <v>3545</v>
      </c>
      <c r="CL388" s="270">
        <v>0</v>
      </c>
      <c r="CM388" s="270">
        <v>1360</v>
      </c>
      <c r="CN388" s="270">
        <v>90</v>
      </c>
      <c r="CO388" s="270">
        <v>0</v>
      </c>
      <c r="CP388" s="270">
        <v>0</v>
      </c>
      <c r="CQ388" s="270">
        <v>0</v>
      </c>
      <c r="CR388" s="270">
        <v>325</v>
      </c>
      <c r="CS388" s="270">
        <v>0</v>
      </c>
      <c r="CT388" s="270">
        <v>0</v>
      </c>
      <c r="CU388" s="270"/>
      <c r="CV388" s="270">
        <v>0</v>
      </c>
      <c r="CW388" s="270">
        <v>0</v>
      </c>
      <c r="CX388" s="270">
        <v>485</v>
      </c>
      <c r="CY388" s="270">
        <v>0</v>
      </c>
      <c r="CZ388" s="270">
        <v>40</v>
      </c>
      <c r="DA388" s="270">
        <v>1580</v>
      </c>
      <c r="DB388" s="270">
        <v>900</v>
      </c>
      <c r="DC388" s="270">
        <v>0</v>
      </c>
      <c r="DD388" s="270">
        <v>0</v>
      </c>
      <c r="DE388" s="270">
        <v>22525</v>
      </c>
      <c r="DF388" s="270">
        <v>0</v>
      </c>
      <c r="DG388" s="270">
        <v>0</v>
      </c>
      <c r="DH388" s="270">
        <v>155</v>
      </c>
      <c r="DI388" s="270">
        <v>0</v>
      </c>
      <c r="DJ388" s="270">
        <v>0</v>
      </c>
      <c r="DK388" s="270">
        <v>0</v>
      </c>
      <c r="DL388" s="270">
        <v>0</v>
      </c>
      <c r="DM388" s="270">
        <v>0</v>
      </c>
      <c r="DN388" s="270">
        <v>0</v>
      </c>
      <c r="DO388" s="270">
        <v>0</v>
      </c>
      <c r="DP388" s="270">
        <v>0</v>
      </c>
      <c r="DQ388" s="270">
        <v>0</v>
      </c>
      <c r="DR388" s="270"/>
      <c r="DS388" s="270">
        <v>0</v>
      </c>
      <c r="DT388" s="270">
        <v>0</v>
      </c>
      <c r="DU388" s="270">
        <v>0</v>
      </c>
      <c r="DV388" s="270">
        <v>0</v>
      </c>
      <c r="DW388" s="270">
        <v>0</v>
      </c>
      <c r="DX388" s="270">
        <v>0</v>
      </c>
      <c r="DY388" s="270">
        <v>0</v>
      </c>
      <c r="DZ388" s="270">
        <v>185</v>
      </c>
      <c r="EA388" s="270">
        <v>0</v>
      </c>
      <c r="EB388" s="270">
        <v>0</v>
      </c>
      <c r="EC388" s="270">
        <v>0</v>
      </c>
      <c r="ED388" s="270">
        <v>0</v>
      </c>
      <c r="EE388" s="270">
        <v>2955</v>
      </c>
      <c r="EF388" s="270">
        <v>0</v>
      </c>
      <c r="EG388" s="270">
        <v>0</v>
      </c>
      <c r="EH388" s="270">
        <v>0</v>
      </c>
      <c r="EI388" s="270">
        <v>0</v>
      </c>
      <c r="EJ388" s="270">
        <v>0</v>
      </c>
      <c r="EK388" s="270">
        <v>0</v>
      </c>
      <c r="EL388" s="270">
        <v>2350</v>
      </c>
      <c r="EM388" s="270">
        <v>3125</v>
      </c>
      <c r="EN388" s="270">
        <v>510</v>
      </c>
      <c r="EO388" s="270">
        <v>0</v>
      </c>
      <c r="EP388" s="270">
        <v>0</v>
      </c>
      <c r="EQ388" s="270">
        <v>0</v>
      </c>
      <c r="ER388" s="270">
        <v>0</v>
      </c>
      <c r="ES388" s="270">
        <v>0</v>
      </c>
      <c r="ET388" s="270">
        <v>0</v>
      </c>
      <c r="EU388" s="270">
        <v>0</v>
      </c>
      <c r="EV388" s="270">
        <v>0</v>
      </c>
      <c r="EW388" s="270">
        <v>0</v>
      </c>
      <c r="EX388" s="270">
        <v>0</v>
      </c>
      <c r="EY388" s="270">
        <v>0</v>
      </c>
      <c r="EZ388" s="270">
        <v>0</v>
      </c>
      <c r="FA388" s="270">
        <v>0</v>
      </c>
      <c r="FB388" s="270">
        <v>0</v>
      </c>
      <c r="FC388" s="270">
        <v>0</v>
      </c>
      <c r="FD388" s="270">
        <v>0</v>
      </c>
      <c r="FE388" s="270">
        <v>0</v>
      </c>
      <c r="FF388" s="270">
        <v>0</v>
      </c>
      <c r="FG388" s="270"/>
      <c r="FH388" s="270">
        <v>0</v>
      </c>
      <c r="FI388" s="270"/>
      <c r="FJ388" s="270">
        <v>0</v>
      </c>
      <c r="FK388" s="270">
        <v>0</v>
      </c>
      <c r="FL388" s="270">
        <v>0</v>
      </c>
      <c r="FM388" s="270">
        <v>0</v>
      </c>
      <c r="FN388" s="270">
        <v>0</v>
      </c>
      <c r="FO388" s="351">
        <v>30245</v>
      </c>
      <c r="FP388" s="351">
        <v>5140</v>
      </c>
      <c r="FQ388" s="351">
        <v>17510</v>
      </c>
      <c r="FR388" s="13"/>
      <c r="FS388" s="270"/>
      <c r="FT388" s="270"/>
      <c r="FU388" s="270"/>
      <c r="FV388" s="270"/>
      <c r="FW388" s="270"/>
      <c r="FX388" s="270"/>
      <c r="FY388" s="270"/>
      <c r="FZ388" s="270"/>
      <c r="GA388" s="270"/>
      <c r="GB388" s="270"/>
      <c r="GC388" s="270"/>
      <c r="GD388" s="270"/>
      <c r="GE388" s="270"/>
      <c r="GF388" s="270"/>
      <c r="GG388" s="270"/>
      <c r="GH388" s="270"/>
      <c r="GI388" s="270"/>
      <c r="GJ388" s="270"/>
      <c r="GK388" s="270"/>
      <c r="GL388" s="270"/>
      <c r="GM388" s="270"/>
      <c r="GN388" s="270"/>
      <c r="GO388" s="270"/>
      <c r="GP388" s="270"/>
      <c r="GQ388" s="270"/>
      <c r="GR388" s="270"/>
      <c r="GS388" s="270"/>
      <c r="GT388" s="270"/>
      <c r="GU388" s="270"/>
      <c r="GV388" s="270"/>
      <c r="GW388" s="270"/>
      <c r="GX388" s="270"/>
      <c r="GY388" s="270"/>
      <c r="GZ388" s="270"/>
      <c r="HA388" s="270"/>
      <c r="HB388" s="270"/>
      <c r="HC388" s="270"/>
      <c r="HD388" s="270"/>
      <c r="HE388" s="270"/>
      <c r="HF388" s="270"/>
      <c r="HG388" s="270"/>
      <c r="HH388" s="270"/>
      <c r="HI388" s="270"/>
      <c r="HJ388" s="270"/>
      <c r="HK388" s="270"/>
      <c r="HL388" s="270"/>
      <c r="HM388" s="270"/>
      <c r="HN388" s="270"/>
      <c r="HO388" s="270"/>
      <c r="HP388" s="270"/>
      <c r="HQ388" s="270"/>
      <c r="HR388" s="270"/>
      <c r="HS388" s="270"/>
      <c r="HT388" s="270"/>
      <c r="HU388" s="270"/>
      <c r="HV388" s="270"/>
      <c r="HW388" s="270"/>
      <c r="HX388" s="270"/>
      <c r="HY388" s="270"/>
      <c r="HZ388" s="270"/>
      <c r="IA388" s="270"/>
      <c r="IB388" s="270"/>
      <c r="IC388" s="270"/>
      <c r="ID388" s="270"/>
      <c r="IE388" s="270"/>
      <c r="IF388" s="270"/>
      <c r="IG388" s="270"/>
      <c r="IH388" s="270"/>
    </row>
    <row r="389" spans="1:242" ht="12.75" customHeight="1" x14ac:dyDescent="0.2">
      <c r="A389" s="374" t="s">
        <v>447</v>
      </c>
      <c r="B389" s="270">
        <v>2530</v>
      </c>
      <c r="C389" s="270">
        <v>2195</v>
      </c>
      <c r="D389" s="270">
        <v>1225</v>
      </c>
      <c r="E389" s="270">
        <v>970</v>
      </c>
      <c r="F389" s="270">
        <v>1265</v>
      </c>
      <c r="G389" s="270">
        <v>860</v>
      </c>
      <c r="H389" s="270">
        <v>35</v>
      </c>
      <c r="I389" s="270">
        <v>2530</v>
      </c>
      <c r="J389" s="270">
        <v>0</v>
      </c>
      <c r="K389" s="270">
        <v>53890</v>
      </c>
      <c r="L389" s="270">
        <v>0</v>
      </c>
      <c r="M389" s="270">
        <v>0</v>
      </c>
      <c r="N389" s="270">
        <v>0</v>
      </c>
      <c r="O389" s="270">
        <v>0</v>
      </c>
      <c r="P389" s="270">
        <v>0</v>
      </c>
      <c r="Q389" s="270">
        <v>0</v>
      </c>
      <c r="R389" s="270">
        <v>0</v>
      </c>
      <c r="S389" s="270">
        <v>0</v>
      </c>
      <c r="T389" s="270">
        <v>0</v>
      </c>
      <c r="U389" s="270">
        <v>0</v>
      </c>
      <c r="V389" s="270">
        <v>33.704160950000002</v>
      </c>
      <c r="W389" s="270">
        <v>4</v>
      </c>
      <c r="X389" s="270">
        <v>39.343027890000002</v>
      </c>
      <c r="Y389" s="270">
        <v>420</v>
      </c>
      <c r="Z389" s="270">
        <v>625</v>
      </c>
      <c r="AA389" s="270">
        <v>530</v>
      </c>
      <c r="AB389" s="270">
        <v>390</v>
      </c>
      <c r="AC389" s="270">
        <v>250</v>
      </c>
      <c r="AD389" s="270">
        <v>250</v>
      </c>
      <c r="AE389" s="270">
        <v>50</v>
      </c>
      <c r="AF389" s="270">
        <v>0</v>
      </c>
      <c r="AG389" s="270">
        <v>0</v>
      </c>
      <c r="AH389" s="270">
        <v>0</v>
      </c>
      <c r="AI389" s="270">
        <v>0</v>
      </c>
      <c r="AJ389" s="270">
        <v>0</v>
      </c>
      <c r="AK389" s="270">
        <v>0</v>
      </c>
      <c r="AL389" s="270">
        <v>0</v>
      </c>
      <c r="AM389" s="270">
        <v>0</v>
      </c>
      <c r="AN389" s="270">
        <v>0</v>
      </c>
      <c r="AO389" s="270">
        <v>0</v>
      </c>
      <c r="AP389" s="270">
        <v>0</v>
      </c>
      <c r="AQ389" s="270">
        <v>0</v>
      </c>
      <c r="AR389" s="270">
        <v>0</v>
      </c>
      <c r="AS389" s="270">
        <v>0</v>
      </c>
      <c r="AT389" s="270">
        <v>0</v>
      </c>
      <c r="AU389" s="270">
        <v>0</v>
      </c>
      <c r="AV389" s="270">
        <v>0</v>
      </c>
      <c r="AW389" s="270">
        <v>0</v>
      </c>
      <c r="AX389" s="270">
        <v>0</v>
      </c>
      <c r="AY389" s="270">
        <v>0</v>
      </c>
      <c r="AZ389" s="270">
        <v>0</v>
      </c>
      <c r="BA389" s="270">
        <v>0</v>
      </c>
      <c r="BB389" s="270">
        <v>2530</v>
      </c>
      <c r="BC389" s="270">
        <v>0</v>
      </c>
      <c r="BD389" s="270">
        <v>0</v>
      </c>
      <c r="BE389" s="270">
        <v>0</v>
      </c>
      <c r="BF389" s="270">
        <v>0</v>
      </c>
      <c r="BG389" s="270">
        <v>1290</v>
      </c>
      <c r="BH389" s="270">
        <v>110</v>
      </c>
      <c r="BI389" s="270">
        <v>0</v>
      </c>
      <c r="BJ389" s="270">
        <v>0</v>
      </c>
      <c r="BK389" s="270">
        <v>0</v>
      </c>
      <c r="BL389" s="270">
        <v>0</v>
      </c>
      <c r="BM389" s="270">
        <v>0</v>
      </c>
      <c r="BN389" s="270">
        <v>0</v>
      </c>
      <c r="BO389" s="270">
        <v>0</v>
      </c>
      <c r="BP389" s="270">
        <v>0</v>
      </c>
      <c r="BQ389" s="270">
        <v>0</v>
      </c>
      <c r="BR389" s="270">
        <v>0</v>
      </c>
      <c r="BS389" s="270">
        <v>0</v>
      </c>
      <c r="BT389" s="270">
        <v>175</v>
      </c>
      <c r="BU389" s="270">
        <v>0</v>
      </c>
      <c r="BV389" s="270">
        <v>0</v>
      </c>
      <c r="BW389" s="270">
        <v>620</v>
      </c>
      <c r="BX389" s="270">
        <v>0</v>
      </c>
      <c r="BY389" s="270">
        <v>10</v>
      </c>
      <c r="BZ389" s="270">
        <v>45</v>
      </c>
      <c r="CA389" s="270" t="s">
        <v>1676</v>
      </c>
      <c r="CB389" s="270" t="s">
        <v>1676</v>
      </c>
      <c r="CC389" s="270">
        <v>0</v>
      </c>
      <c r="CD389" s="270" t="s">
        <v>1676</v>
      </c>
      <c r="CE389" s="270">
        <v>0</v>
      </c>
      <c r="CF389" s="270" t="s">
        <v>1676</v>
      </c>
      <c r="CG389" s="270">
        <v>2140</v>
      </c>
      <c r="CH389" s="270">
        <v>0</v>
      </c>
      <c r="CI389" s="270">
        <v>0</v>
      </c>
      <c r="CJ389" s="270">
        <v>0</v>
      </c>
      <c r="CK389" s="270">
        <v>0</v>
      </c>
      <c r="CL389" s="270">
        <v>0</v>
      </c>
      <c r="CM389" s="270">
        <v>0</v>
      </c>
      <c r="CN389" s="270">
        <v>0</v>
      </c>
      <c r="CO389" s="270">
        <v>0</v>
      </c>
      <c r="CP389" s="270">
        <v>0</v>
      </c>
      <c r="CQ389" s="270">
        <v>0</v>
      </c>
      <c r="CR389" s="270">
        <v>0</v>
      </c>
      <c r="CS389" s="270">
        <v>0</v>
      </c>
      <c r="CT389" s="270">
        <v>0</v>
      </c>
      <c r="CU389" s="270"/>
      <c r="CV389" s="270">
        <v>0</v>
      </c>
      <c r="CW389" s="270">
        <v>0</v>
      </c>
      <c r="CX389" s="270">
        <v>0</v>
      </c>
      <c r="CY389" s="270">
        <v>0</v>
      </c>
      <c r="CZ389" s="270">
        <v>0</v>
      </c>
      <c r="DA389" s="270">
        <v>0</v>
      </c>
      <c r="DB389" s="270">
        <v>0</v>
      </c>
      <c r="DC389" s="270">
        <v>0</v>
      </c>
      <c r="DD389" s="270">
        <v>0</v>
      </c>
      <c r="DE389" s="270">
        <v>0</v>
      </c>
      <c r="DF389" s="270">
        <v>0</v>
      </c>
      <c r="DG389" s="270">
        <v>0</v>
      </c>
      <c r="DH389" s="270">
        <v>0</v>
      </c>
      <c r="DI389" s="270">
        <v>0</v>
      </c>
      <c r="DJ389" s="270">
        <v>0</v>
      </c>
      <c r="DK389" s="270">
        <v>0</v>
      </c>
      <c r="DL389" s="270">
        <v>0</v>
      </c>
      <c r="DM389" s="270">
        <v>0</v>
      </c>
      <c r="DN389" s="270">
        <v>0</v>
      </c>
      <c r="DO389" s="270">
        <v>0</v>
      </c>
      <c r="DP389" s="270">
        <v>0</v>
      </c>
      <c r="DQ389" s="270">
        <v>0</v>
      </c>
      <c r="DR389" s="270"/>
      <c r="DS389" s="270">
        <v>0</v>
      </c>
      <c r="DT389" s="270">
        <v>0</v>
      </c>
      <c r="DU389" s="270">
        <v>0</v>
      </c>
      <c r="DV389" s="270">
        <v>0</v>
      </c>
      <c r="DW389" s="270">
        <v>0</v>
      </c>
      <c r="DX389" s="270">
        <v>0</v>
      </c>
      <c r="DY389" s="270">
        <v>0</v>
      </c>
      <c r="DZ389" s="270">
        <v>0</v>
      </c>
      <c r="EA389" s="270">
        <v>0</v>
      </c>
      <c r="EB389" s="270">
        <v>0</v>
      </c>
      <c r="EC389" s="270">
        <v>0</v>
      </c>
      <c r="ED389" s="270">
        <v>0</v>
      </c>
      <c r="EE389" s="270">
        <v>0</v>
      </c>
      <c r="EF389" s="270">
        <v>0</v>
      </c>
      <c r="EG389" s="270">
        <v>0</v>
      </c>
      <c r="EH389" s="270">
        <v>0</v>
      </c>
      <c r="EI389" s="270">
        <v>0</v>
      </c>
      <c r="EJ389" s="270">
        <v>0</v>
      </c>
      <c r="EK389" s="270">
        <v>0</v>
      </c>
      <c r="EL389" s="270">
        <v>0</v>
      </c>
      <c r="EM389" s="270">
        <v>0</v>
      </c>
      <c r="EN389" s="270">
        <v>0</v>
      </c>
      <c r="EO389" s="270">
        <v>0</v>
      </c>
      <c r="EP389" s="270">
        <v>0</v>
      </c>
      <c r="EQ389" s="270">
        <v>575</v>
      </c>
      <c r="ER389" s="270">
        <v>1485</v>
      </c>
      <c r="ES389" s="270">
        <v>70</v>
      </c>
      <c r="ET389" s="270">
        <v>0</v>
      </c>
      <c r="EU389" s="270">
        <v>0</v>
      </c>
      <c r="EV389" s="270">
        <v>400</v>
      </c>
      <c r="EW389" s="270">
        <v>0</v>
      </c>
      <c r="EX389" s="270">
        <v>0</v>
      </c>
      <c r="EY389" s="270">
        <v>0</v>
      </c>
      <c r="EZ389" s="270">
        <v>0</v>
      </c>
      <c r="FA389" s="270">
        <v>0</v>
      </c>
      <c r="FB389" s="270">
        <v>0</v>
      </c>
      <c r="FC389" s="270">
        <v>0</v>
      </c>
      <c r="FD389" s="270">
        <v>0</v>
      </c>
      <c r="FE389" s="270">
        <v>0</v>
      </c>
      <c r="FF389" s="270">
        <v>0</v>
      </c>
      <c r="FG389" s="270"/>
      <c r="FH389" s="270">
        <v>0</v>
      </c>
      <c r="FI389" s="270"/>
      <c r="FJ389" s="270">
        <v>0</v>
      </c>
      <c r="FK389" s="270">
        <v>0</v>
      </c>
      <c r="FL389" s="270">
        <v>0</v>
      </c>
      <c r="FM389" s="270">
        <v>0</v>
      </c>
      <c r="FN389" s="270">
        <v>0</v>
      </c>
      <c r="FO389" s="351">
        <v>0</v>
      </c>
      <c r="FP389" s="351">
        <v>35</v>
      </c>
      <c r="FQ389" s="351">
        <v>0</v>
      </c>
      <c r="FR389" s="13"/>
      <c r="FS389" s="270"/>
      <c r="FT389" s="270"/>
      <c r="FU389" s="270"/>
      <c r="FV389" s="270"/>
      <c r="FW389" s="270"/>
      <c r="FX389" s="270"/>
      <c r="FY389" s="270"/>
      <c r="FZ389" s="270"/>
      <c r="GA389" s="270"/>
      <c r="GB389" s="270"/>
      <c r="GC389" s="270"/>
      <c r="GD389" s="270"/>
      <c r="GE389" s="270"/>
      <c r="GF389" s="270"/>
      <c r="GG389" s="270"/>
      <c r="GH389" s="270"/>
      <c r="GI389" s="270"/>
      <c r="GJ389" s="270"/>
      <c r="GK389" s="270"/>
      <c r="GL389" s="270"/>
      <c r="GM389" s="270"/>
      <c r="GN389" s="270"/>
      <c r="GO389" s="270"/>
      <c r="GP389" s="270"/>
      <c r="GQ389" s="270"/>
      <c r="GR389" s="270"/>
      <c r="GS389" s="270"/>
      <c r="GT389" s="270"/>
      <c r="GU389" s="270"/>
      <c r="GV389" s="270"/>
      <c r="GW389" s="270"/>
      <c r="GX389" s="270"/>
      <c r="GY389" s="270"/>
      <c r="GZ389" s="270"/>
      <c r="HA389" s="270"/>
      <c r="HB389" s="270"/>
      <c r="HC389" s="270"/>
      <c r="HD389" s="270"/>
      <c r="HE389" s="270"/>
      <c r="HF389" s="270"/>
      <c r="HG389" s="270"/>
      <c r="HH389" s="270"/>
      <c r="HI389" s="270"/>
      <c r="HJ389" s="270"/>
      <c r="HK389" s="270"/>
      <c r="HL389" s="270"/>
      <c r="HM389" s="270"/>
      <c r="HN389" s="270"/>
      <c r="HO389" s="270"/>
      <c r="HP389" s="270"/>
      <c r="HQ389" s="270"/>
      <c r="HR389" s="270"/>
      <c r="HS389" s="270"/>
      <c r="HT389" s="270"/>
      <c r="HU389" s="270"/>
      <c r="HV389" s="270"/>
      <c r="HW389" s="270"/>
      <c r="HX389" s="270"/>
      <c r="HY389" s="270"/>
      <c r="HZ389" s="270"/>
      <c r="IA389" s="270"/>
      <c r="IB389" s="270"/>
      <c r="IC389" s="270"/>
      <c r="ID389" s="270"/>
      <c r="IE389" s="270"/>
      <c r="IF389" s="270"/>
      <c r="IG389" s="270"/>
      <c r="IH389" s="270"/>
    </row>
    <row r="390" spans="1:242" ht="12.75" customHeight="1" x14ac:dyDescent="0.2">
      <c r="A390" s="374" t="s">
        <v>448</v>
      </c>
      <c r="B390" s="270">
        <v>237505</v>
      </c>
      <c r="C390" s="270">
        <v>183710</v>
      </c>
      <c r="D390" s="270">
        <v>85510</v>
      </c>
      <c r="E390" s="270">
        <v>98195</v>
      </c>
      <c r="F390" s="270">
        <v>58180</v>
      </c>
      <c r="G390" s="270">
        <v>35450</v>
      </c>
      <c r="H390" s="270">
        <v>72155</v>
      </c>
      <c r="I390" s="270">
        <v>142150</v>
      </c>
      <c r="J390" s="270">
        <v>95355</v>
      </c>
      <c r="K390" s="270">
        <v>359170</v>
      </c>
      <c r="L390" s="270">
        <v>61.908477929999997</v>
      </c>
      <c r="M390" s="270">
        <v>30</v>
      </c>
      <c r="N390" s="270">
        <v>32070</v>
      </c>
      <c r="O390" s="270">
        <v>12940</v>
      </c>
      <c r="P390" s="270">
        <v>5825</v>
      </c>
      <c r="Q390" s="270">
        <v>7515</v>
      </c>
      <c r="R390" s="270">
        <v>4020</v>
      </c>
      <c r="S390" s="270">
        <v>2170</v>
      </c>
      <c r="T390" s="270">
        <v>120</v>
      </c>
      <c r="U390" s="270" t="s">
        <v>1676</v>
      </c>
      <c r="V390" s="270">
        <v>4.0114082599999996</v>
      </c>
      <c r="W390" s="270">
        <v>1</v>
      </c>
      <c r="X390" s="270">
        <v>58.385988820000001</v>
      </c>
      <c r="Y390" s="270">
        <v>18520</v>
      </c>
      <c r="Z390" s="270">
        <v>19035</v>
      </c>
      <c r="AA390" s="270">
        <v>23115</v>
      </c>
      <c r="AB390" s="270">
        <v>38980</v>
      </c>
      <c r="AC390" s="270">
        <v>64135</v>
      </c>
      <c r="AD390" s="270">
        <v>62020</v>
      </c>
      <c r="AE390" s="270">
        <v>10770</v>
      </c>
      <c r="AF390" s="270">
        <v>2500</v>
      </c>
      <c r="AG390" s="270">
        <v>1330</v>
      </c>
      <c r="AH390" s="270">
        <v>6260</v>
      </c>
      <c r="AI390" s="270">
        <v>860</v>
      </c>
      <c r="AJ390" s="270">
        <v>4270</v>
      </c>
      <c r="AK390" s="270">
        <v>4065</v>
      </c>
      <c r="AL390" s="270">
        <v>10485</v>
      </c>
      <c r="AM390" s="270">
        <v>18375</v>
      </c>
      <c r="AN390" s="270">
        <v>1935</v>
      </c>
      <c r="AO390" s="270">
        <v>5195</v>
      </c>
      <c r="AP390" s="270">
        <v>4745</v>
      </c>
      <c r="AQ390" s="270">
        <v>8280</v>
      </c>
      <c r="AR390" s="270">
        <v>685</v>
      </c>
      <c r="AS390" s="270">
        <v>410</v>
      </c>
      <c r="AT390" s="270">
        <v>1745</v>
      </c>
      <c r="AU390" s="270">
        <v>5410</v>
      </c>
      <c r="AV390" s="270">
        <v>6360</v>
      </c>
      <c r="AW390" s="270">
        <v>3375</v>
      </c>
      <c r="AX390" s="270">
        <v>14855</v>
      </c>
      <c r="AY390" s="270">
        <v>1470</v>
      </c>
      <c r="AZ390" s="270">
        <v>7165</v>
      </c>
      <c r="BA390" s="270">
        <v>35175</v>
      </c>
      <c r="BB390" s="270">
        <v>92555</v>
      </c>
      <c r="BC390" s="270">
        <v>3745</v>
      </c>
      <c r="BD390" s="270">
        <v>42015</v>
      </c>
      <c r="BE390" s="270">
        <v>4295</v>
      </c>
      <c r="BF390" s="270">
        <v>3070</v>
      </c>
      <c r="BG390" s="270">
        <v>950</v>
      </c>
      <c r="BH390" s="270">
        <v>2645</v>
      </c>
      <c r="BI390" s="270">
        <v>6230</v>
      </c>
      <c r="BJ390" s="270">
        <v>825</v>
      </c>
      <c r="BK390" s="270">
        <v>12330</v>
      </c>
      <c r="BL390" s="270">
        <v>10725</v>
      </c>
      <c r="BM390" s="270">
        <v>23510</v>
      </c>
      <c r="BN390" s="270">
        <v>3370</v>
      </c>
      <c r="BO390" s="270">
        <v>10285</v>
      </c>
      <c r="BP390" s="270">
        <v>8930</v>
      </c>
      <c r="BQ390" s="270">
        <v>12570</v>
      </c>
      <c r="BR390" s="270">
        <v>1830</v>
      </c>
      <c r="BS390" s="270">
        <v>1005</v>
      </c>
      <c r="BT390" s="270">
        <v>14445</v>
      </c>
      <c r="BU390" s="270">
        <v>10760</v>
      </c>
      <c r="BV390" s="270">
        <v>70</v>
      </c>
      <c r="BW390" s="270">
        <v>10110</v>
      </c>
      <c r="BX390" s="270">
        <v>560</v>
      </c>
      <c r="BY390" s="270">
        <v>7785</v>
      </c>
      <c r="BZ390" s="270">
        <v>800</v>
      </c>
      <c r="CA390" s="270">
        <v>210</v>
      </c>
      <c r="CB390" s="270">
        <v>10</v>
      </c>
      <c r="CC390" s="270" t="s">
        <v>1676</v>
      </c>
      <c r="CD390" s="270">
        <v>4800</v>
      </c>
      <c r="CE390" s="270">
        <v>320</v>
      </c>
      <c r="CF390" s="270">
        <v>355</v>
      </c>
      <c r="CG390" s="270">
        <v>168865</v>
      </c>
      <c r="CH390" s="270">
        <v>0</v>
      </c>
      <c r="CI390" s="270">
        <v>20575</v>
      </c>
      <c r="CJ390" s="270">
        <v>8495</v>
      </c>
      <c r="CK390" s="270">
        <v>8970</v>
      </c>
      <c r="CL390" s="270">
        <v>5500</v>
      </c>
      <c r="CM390" s="270">
        <v>6510</v>
      </c>
      <c r="CN390" s="270">
        <v>2915</v>
      </c>
      <c r="CO390" s="270">
        <v>10</v>
      </c>
      <c r="CP390" s="270">
        <v>0</v>
      </c>
      <c r="CQ390" s="270">
        <v>0</v>
      </c>
      <c r="CR390" s="270">
        <v>0</v>
      </c>
      <c r="CS390" s="270">
        <v>0</v>
      </c>
      <c r="CT390" s="270">
        <v>0</v>
      </c>
      <c r="CU390" s="270"/>
      <c r="CV390" s="270">
        <v>0</v>
      </c>
      <c r="CW390" s="270">
        <v>0</v>
      </c>
      <c r="CX390" s="270">
        <v>5795</v>
      </c>
      <c r="CY390" s="270">
        <v>895</v>
      </c>
      <c r="CZ390" s="270">
        <v>2720</v>
      </c>
      <c r="DA390" s="270">
        <v>10</v>
      </c>
      <c r="DB390" s="270">
        <v>2185</v>
      </c>
      <c r="DC390" s="270">
        <v>1865</v>
      </c>
      <c r="DD390" s="270">
        <v>0</v>
      </c>
      <c r="DE390" s="270">
        <v>10430</v>
      </c>
      <c r="DF390" s="270">
        <v>29125</v>
      </c>
      <c r="DG390" s="270">
        <v>6695</v>
      </c>
      <c r="DH390" s="270">
        <v>11490</v>
      </c>
      <c r="DI390" s="270">
        <v>0</v>
      </c>
      <c r="DJ390" s="270">
        <v>0</v>
      </c>
      <c r="DK390" s="270">
        <v>0</v>
      </c>
      <c r="DL390" s="270">
        <v>0</v>
      </c>
      <c r="DM390" s="270">
        <v>0</v>
      </c>
      <c r="DN390" s="270">
        <v>70</v>
      </c>
      <c r="DO390" s="270" t="s">
        <v>1676</v>
      </c>
      <c r="DP390" s="270">
        <v>9030</v>
      </c>
      <c r="DQ390" s="270">
        <v>0</v>
      </c>
      <c r="DR390" s="270"/>
      <c r="DS390" s="270">
        <v>0</v>
      </c>
      <c r="DT390" s="270">
        <v>3630</v>
      </c>
      <c r="DU390" s="270">
        <v>10425</v>
      </c>
      <c r="DV390" s="270">
        <v>0</v>
      </c>
      <c r="DW390" s="270">
        <v>0</v>
      </c>
      <c r="DX390" s="270">
        <v>0</v>
      </c>
      <c r="DY390" s="270">
        <v>6300</v>
      </c>
      <c r="DZ390" s="270">
        <v>3345</v>
      </c>
      <c r="EA390" s="270">
        <v>0</v>
      </c>
      <c r="EB390" s="270">
        <v>2045</v>
      </c>
      <c r="EC390" s="270">
        <v>0</v>
      </c>
      <c r="ED390" s="270">
        <v>2145</v>
      </c>
      <c r="EE390" s="270">
        <v>9025</v>
      </c>
      <c r="EF390" s="270">
        <v>0</v>
      </c>
      <c r="EG390" s="270">
        <v>25810</v>
      </c>
      <c r="EH390" s="270">
        <v>0</v>
      </c>
      <c r="EI390" s="270">
        <v>0</v>
      </c>
      <c r="EJ390" s="270">
        <v>0</v>
      </c>
      <c r="EK390" s="270">
        <v>0</v>
      </c>
      <c r="EL390" s="270">
        <v>9935</v>
      </c>
      <c r="EM390" s="270">
        <v>7805</v>
      </c>
      <c r="EN390" s="270">
        <v>4815</v>
      </c>
      <c r="EO390" s="270">
        <v>0</v>
      </c>
      <c r="EP390" s="270">
        <v>0</v>
      </c>
      <c r="EQ390" s="270">
        <v>0</v>
      </c>
      <c r="ER390" s="270">
        <v>0</v>
      </c>
      <c r="ES390" s="270">
        <v>0</v>
      </c>
      <c r="ET390" s="270" t="s">
        <v>1676</v>
      </c>
      <c r="EU390" s="270">
        <v>0</v>
      </c>
      <c r="EV390" s="270">
        <v>0</v>
      </c>
      <c r="EW390" s="270">
        <v>18875</v>
      </c>
      <c r="EX390" s="270">
        <v>40</v>
      </c>
      <c r="EY390" s="270">
        <v>0</v>
      </c>
      <c r="EZ390" s="270">
        <v>0</v>
      </c>
      <c r="FA390" s="270">
        <v>0</v>
      </c>
      <c r="FB390" s="270">
        <v>0</v>
      </c>
      <c r="FC390" s="270">
        <v>0</v>
      </c>
      <c r="FD390" s="270">
        <v>0</v>
      </c>
      <c r="FE390" s="270">
        <v>0</v>
      </c>
      <c r="FF390" s="270">
        <v>0</v>
      </c>
      <c r="FG390" s="270"/>
      <c r="FH390" s="270" t="s">
        <v>1676</v>
      </c>
      <c r="FI390" s="270"/>
      <c r="FJ390" s="270">
        <v>0</v>
      </c>
      <c r="FK390" s="270">
        <v>0</v>
      </c>
      <c r="FL390" s="270">
        <v>0</v>
      </c>
      <c r="FM390" s="270">
        <v>0</v>
      </c>
      <c r="FN390" s="270">
        <v>20</v>
      </c>
      <c r="FO390" s="351">
        <v>144950</v>
      </c>
      <c r="FP390" s="351">
        <v>17925</v>
      </c>
      <c r="FQ390" s="351">
        <v>64660</v>
      </c>
      <c r="FR390" s="13"/>
      <c r="FS390" s="270"/>
      <c r="FT390" s="270"/>
      <c r="FU390" s="270"/>
      <c r="FV390" s="270"/>
      <c r="FW390" s="270"/>
      <c r="FX390" s="270"/>
      <c r="FY390" s="270"/>
      <c r="FZ390" s="270"/>
      <c r="GA390" s="270"/>
      <c r="GB390" s="270"/>
      <c r="GC390" s="270"/>
      <c r="GD390" s="270"/>
      <c r="GE390" s="270"/>
      <c r="GF390" s="270"/>
      <c r="GG390" s="270"/>
      <c r="GH390" s="270"/>
      <c r="GI390" s="270"/>
      <c r="GJ390" s="270"/>
      <c r="GK390" s="270"/>
      <c r="GL390" s="270"/>
      <c r="GM390" s="270"/>
      <c r="GN390" s="270"/>
      <c r="GO390" s="270"/>
      <c r="GP390" s="270"/>
      <c r="GQ390" s="270"/>
      <c r="GR390" s="270"/>
      <c r="GS390" s="270"/>
      <c r="GT390" s="270"/>
      <c r="GU390" s="270"/>
      <c r="GV390" s="270"/>
      <c r="GW390" s="270"/>
      <c r="GX390" s="270"/>
      <c r="GY390" s="270"/>
      <c r="GZ390" s="270"/>
      <c r="HA390" s="270"/>
      <c r="HB390" s="270"/>
      <c r="HC390" s="270"/>
      <c r="HD390" s="270"/>
      <c r="HE390" s="270"/>
      <c r="HF390" s="270"/>
      <c r="HG390" s="270"/>
      <c r="HH390" s="270"/>
      <c r="HI390" s="270"/>
      <c r="HJ390" s="270"/>
      <c r="HK390" s="270"/>
      <c r="HL390" s="270"/>
      <c r="HM390" s="270"/>
      <c r="HN390" s="270"/>
      <c r="HO390" s="270"/>
      <c r="HP390" s="270"/>
      <c r="HQ390" s="270"/>
      <c r="HR390" s="270"/>
      <c r="HS390" s="270"/>
      <c r="HT390" s="270"/>
      <c r="HU390" s="270"/>
      <c r="HV390" s="270"/>
      <c r="HW390" s="270"/>
      <c r="HX390" s="270"/>
      <c r="HY390" s="270"/>
      <c r="HZ390" s="270"/>
      <c r="IA390" s="270"/>
      <c r="IB390" s="270"/>
      <c r="IC390" s="270"/>
      <c r="ID390" s="270"/>
      <c r="IE390" s="270"/>
      <c r="IF390" s="270"/>
      <c r="IG390" s="270"/>
      <c r="IH390" s="270"/>
    </row>
    <row r="391" spans="1:242" ht="12.75" customHeight="1" x14ac:dyDescent="0.2">
      <c r="A391" s="374" t="s">
        <v>450</v>
      </c>
      <c r="B391" s="270">
        <v>133485</v>
      </c>
      <c r="C391" s="270">
        <v>97400</v>
      </c>
      <c r="D391" s="270">
        <v>45215</v>
      </c>
      <c r="E391" s="270">
        <v>52180</v>
      </c>
      <c r="F391" s="270">
        <v>38295</v>
      </c>
      <c r="G391" s="270">
        <v>19980</v>
      </c>
      <c r="H391" s="270">
        <v>36085</v>
      </c>
      <c r="I391" s="270">
        <v>85475</v>
      </c>
      <c r="J391" s="270">
        <v>48010</v>
      </c>
      <c r="K391" s="270">
        <v>313730</v>
      </c>
      <c r="L391" s="270">
        <v>58.407991940000002</v>
      </c>
      <c r="M391" s="270">
        <v>35</v>
      </c>
      <c r="N391" s="270">
        <v>14405</v>
      </c>
      <c r="O391" s="270">
        <v>8055</v>
      </c>
      <c r="P391" s="270">
        <v>3580</v>
      </c>
      <c r="Q391" s="270">
        <v>4820</v>
      </c>
      <c r="R391" s="270">
        <v>1360</v>
      </c>
      <c r="S391" s="270">
        <v>500</v>
      </c>
      <c r="T391" s="270">
        <v>35</v>
      </c>
      <c r="U391" s="270" t="s">
        <v>1676</v>
      </c>
      <c r="V391" s="270">
        <v>6.0699699760000003</v>
      </c>
      <c r="W391" s="270">
        <v>1</v>
      </c>
      <c r="X391" s="270">
        <v>57.254424630000003</v>
      </c>
      <c r="Y391" s="270">
        <v>2620</v>
      </c>
      <c r="Z391" s="270">
        <v>13385</v>
      </c>
      <c r="AA391" s="270">
        <v>21300</v>
      </c>
      <c r="AB391" s="270">
        <v>29530</v>
      </c>
      <c r="AC391" s="270">
        <v>33560</v>
      </c>
      <c r="AD391" s="270">
        <v>27825</v>
      </c>
      <c r="AE391" s="270">
        <v>4440</v>
      </c>
      <c r="AF391" s="270">
        <v>6545</v>
      </c>
      <c r="AG391" s="270">
        <v>305</v>
      </c>
      <c r="AH391" s="270">
        <v>275</v>
      </c>
      <c r="AI391" s="270">
        <v>345</v>
      </c>
      <c r="AJ391" s="270">
        <v>2295</v>
      </c>
      <c r="AK391" s="270">
        <v>785</v>
      </c>
      <c r="AL391" s="270">
        <v>6395</v>
      </c>
      <c r="AM391" s="270">
        <v>5525</v>
      </c>
      <c r="AN391" s="270">
        <v>625</v>
      </c>
      <c r="AO391" s="270">
        <v>185</v>
      </c>
      <c r="AP391" s="270">
        <v>1690</v>
      </c>
      <c r="AQ391" s="270">
        <v>2790</v>
      </c>
      <c r="AR391" s="270">
        <v>230</v>
      </c>
      <c r="AS391" s="270">
        <v>145</v>
      </c>
      <c r="AT391" s="270">
        <v>1310</v>
      </c>
      <c r="AU391" s="270">
        <v>1495</v>
      </c>
      <c r="AV391" s="270">
        <v>1615</v>
      </c>
      <c r="AW391" s="270">
        <v>2145</v>
      </c>
      <c r="AX391" s="270">
        <v>15815</v>
      </c>
      <c r="AY391" s="270">
        <v>2620</v>
      </c>
      <c r="AZ391" s="270">
        <v>4340</v>
      </c>
      <c r="BA391" s="270">
        <v>24175</v>
      </c>
      <c r="BB391" s="270">
        <v>51825</v>
      </c>
      <c r="BC391" s="270">
        <v>1970</v>
      </c>
      <c r="BD391" s="270">
        <v>8445</v>
      </c>
      <c r="BE391" s="270">
        <v>3480</v>
      </c>
      <c r="BF391" s="270">
        <v>3455</v>
      </c>
      <c r="BG391" s="270">
        <v>1425</v>
      </c>
      <c r="BH391" s="270">
        <v>8540</v>
      </c>
      <c r="BI391" s="270">
        <v>150</v>
      </c>
      <c r="BJ391" s="270">
        <v>360</v>
      </c>
      <c r="BK391" s="270">
        <v>5570</v>
      </c>
      <c r="BL391" s="270">
        <v>6090</v>
      </c>
      <c r="BM391" s="270">
        <v>12825</v>
      </c>
      <c r="BN391" s="270">
        <v>2850</v>
      </c>
      <c r="BO391" s="270">
        <v>10255</v>
      </c>
      <c r="BP391" s="270">
        <v>5410</v>
      </c>
      <c r="BQ391" s="270">
        <v>2885</v>
      </c>
      <c r="BR391" s="270">
        <v>85</v>
      </c>
      <c r="BS391" s="270">
        <v>175</v>
      </c>
      <c r="BT391" s="270">
        <v>12080</v>
      </c>
      <c r="BU391" s="270">
        <v>7780</v>
      </c>
      <c r="BV391" s="270">
        <v>115</v>
      </c>
      <c r="BW391" s="270">
        <v>3450</v>
      </c>
      <c r="BX391" s="270">
        <v>545</v>
      </c>
      <c r="BY391" s="270">
        <v>4395</v>
      </c>
      <c r="BZ391" s="270">
        <v>1160</v>
      </c>
      <c r="CA391" s="270">
        <v>255</v>
      </c>
      <c r="CB391" s="270" t="s">
        <v>1676</v>
      </c>
      <c r="CC391" s="270" t="s">
        <v>1676</v>
      </c>
      <c r="CD391" s="270">
        <v>3120</v>
      </c>
      <c r="CE391" s="270">
        <v>205</v>
      </c>
      <c r="CF391" s="270">
        <v>410</v>
      </c>
      <c r="CG391" s="270">
        <v>87315</v>
      </c>
      <c r="CH391" s="270">
        <v>0</v>
      </c>
      <c r="CI391" s="270">
        <v>12550</v>
      </c>
      <c r="CJ391" s="270">
        <v>3645</v>
      </c>
      <c r="CK391" s="270">
        <v>9735</v>
      </c>
      <c r="CL391" s="270">
        <v>1485</v>
      </c>
      <c r="CM391" s="270">
        <v>0</v>
      </c>
      <c r="CN391" s="270">
        <v>580</v>
      </c>
      <c r="CO391" s="270">
        <v>0</v>
      </c>
      <c r="CP391" s="270">
        <v>0</v>
      </c>
      <c r="CQ391" s="270" t="s">
        <v>1676</v>
      </c>
      <c r="CR391" s="270">
        <v>0</v>
      </c>
      <c r="CS391" s="270">
        <v>0</v>
      </c>
      <c r="CT391" s="270">
        <v>0</v>
      </c>
      <c r="CU391" s="270"/>
      <c r="CV391" s="270">
        <v>0</v>
      </c>
      <c r="CW391" s="270">
        <v>8580</v>
      </c>
      <c r="CX391" s="270">
        <v>0</v>
      </c>
      <c r="CY391" s="270">
        <v>0</v>
      </c>
      <c r="CZ391" s="270">
        <v>0</v>
      </c>
      <c r="DA391" s="270">
        <v>6885</v>
      </c>
      <c r="DB391" s="270">
        <v>2655</v>
      </c>
      <c r="DC391" s="270">
        <v>3240</v>
      </c>
      <c r="DD391" s="270">
        <v>0</v>
      </c>
      <c r="DE391" s="270">
        <v>19095</v>
      </c>
      <c r="DF391" s="270">
        <v>12795</v>
      </c>
      <c r="DG391" s="270">
        <v>1875</v>
      </c>
      <c r="DH391" s="270">
        <v>4205</v>
      </c>
      <c r="DI391" s="270">
        <v>0</v>
      </c>
      <c r="DJ391" s="270">
        <v>0</v>
      </c>
      <c r="DK391" s="270">
        <v>0</v>
      </c>
      <c r="DL391" s="270">
        <v>0</v>
      </c>
      <c r="DM391" s="270">
        <v>720</v>
      </c>
      <c r="DN391" s="270">
        <v>720</v>
      </c>
      <c r="DO391" s="270">
        <v>0</v>
      </c>
      <c r="DP391" s="270">
        <v>3380</v>
      </c>
      <c r="DQ391" s="270">
        <v>0</v>
      </c>
      <c r="DR391" s="270"/>
      <c r="DS391" s="270">
        <v>0</v>
      </c>
      <c r="DT391" s="270">
        <v>3845</v>
      </c>
      <c r="DU391" s="270">
        <v>3945</v>
      </c>
      <c r="DV391" s="270">
        <v>0</v>
      </c>
      <c r="DW391" s="270">
        <v>0</v>
      </c>
      <c r="DX391" s="270">
        <v>0</v>
      </c>
      <c r="DY391" s="270">
        <v>6720</v>
      </c>
      <c r="DZ391" s="270" t="s">
        <v>1676</v>
      </c>
      <c r="EA391" s="270">
        <v>0</v>
      </c>
      <c r="EB391" s="270">
        <v>11260</v>
      </c>
      <c r="EC391" s="270">
        <v>0</v>
      </c>
      <c r="ED391" s="270">
        <v>815</v>
      </c>
      <c r="EE391" s="270">
        <v>2355</v>
      </c>
      <c r="EF391" s="270">
        <v>0</v>
      </c>
      <c r="EG391" s="270">
        <v>6170</v>
      </c>
      <c r="EH391" s="270">
        <v>0</v>
      </c>
      <c r="EI391" s="270">
        <v>0</v>
      </c>
      <c r="EJ391" s="270">
        <v>0</v>
      </c>
      <c r="EK391" s="270">
        <v>0</v>
      </c>
      <c r="EL391" s="270">
        <v>0</v>
      </c>
      <c r="EM391" s="270">
        <v>5115</v>
      </c>
      <c r="EN391" s="270">
        <v>0</v>
      </c>
      <c r="EO391" s="270">
        <v>0</v>
      </c>
      <c r="EP391" s="270">
        <v>0</v>
      </c>
      <c r="EQ391" s="270">
        <v>0</v>
      </c>
      <c r="ER391" s="270">
        <v>0</v>
      </c>
      <c r="ES391" s="270">
        <v>0</v>
      </c>
      <c r="ET391" s="270">
        <v>0</v>
      </c>
      <c r="EU391" s="270">
        <v>0</v>
      </c>
      <c r="EV391" s="270">
        <v>0</v>
      </c>
      <c r="EW391" s="270">
        <v>0</v>
      </c>
      <c r="EX391" s="270">
        <v>540</v>
      </c>
      <c r="EY391" s="270">
        <v>0</v>
      </c>
      <c r="EZ391" s="270">
        <v>0</v>
      </c>
      <c r="FA391" s="270" t="s">
        <v>1676</v>
      </c>
      <c r="FB391" s="270">
        <v>0</v>
      </c>
      <c r="FC391" s="270">
        <v>0</v>
      </c>
      <c r="FD391" s="270">
        <v>0</v>
      </c>
      <c r="FE391" s="270">
        <v>0</v>
      </c>
      <c r="FF391" s="270">
        <v>0</v>
      </c>
      <c r="FG391" s="270"/>
      <c r="FH391" s="270">
        <v>0</v>
      </c>
      <c r="FI391" s="270"/>
      <c r="FJ391" s="270">
        <v>0</v>
      </c>
      <c r="FK391" s="270">
        <v>0</v>
      </c>
      <c r="FL391" s="270">
        <v>0</v>
      </c>
      <c r="FM391" s="270" t="s">
        <v>1676</v>
      </c>
      <c r="FN391" s="270">
        <v>555</v>
      </c>
      <c r="FO391" s="351">
        <v>81660</v>
      </c>
      <c r="FP391" s="351">
        <v>3040</v>
      </c>
      <c r="FQ391" s="351">
        <v>32760</v>
      </c>
      <c r="FR391" s="13"/>
      <c r="FS391" s="270"/>
      <c r="FT391" s="270"/>
      <c r="FU391" s="270"/>
      <c r="FV391" s="270"/>
      <c r="FW391" s="270"/>
      <c r="FX391" s="270"/>
      <c r="FY391" s="270"/>
      <c r="FZ391" s="270"/>
      <c r="GA391" s="270"/>
      <c r="GB391" s="270"/>
      <c r="GC391" s="270"/>
      <c r="GD391" s="270"/>
      <c r="GE391" s="270"/>
      <c r="GF391" s="270"/>
      <c r="GG391" s="270"/>
      <c r="GH391" s="270"/>
      <c r="GI391" s="270"/>
      <c r="GJ391" s="270"/>
      <c r="GK391" s="270"/>
      <c r="GL391" s="270"/>
      <c r="GM391" s="270"/>
      <c r="GN391" s="270"/>
      <c r="GO391" s="270"/>
      <c r="GP391" s="270"/>
      <c r="GQ391" s="270"/>
      <c r="GR391" s="270"/>
      <c r="GS391" s="270"/>
      <c r="GT391" s="270"/>
      <c r="GU391" s="270"/>
      <c r="GV391" s="270"/>
      <c r="GW391" s="270"/>
      <c r="GX391" s="270"/>
      <c r="GY391" s="270"/>
      <c r="GZ391" s="270"/>
      <c r="HA391" s="270"/>
      <c r="HB391" s="270"/>
      <c r="HC391" s="270"/>
      <c r="HD391" s="270"/>
      <c r="HE391" s="270"/>
      <c r="HF391" s="270"/>
      <c r="HG391" s="270"/>
      <c r="HH391" s="270"/>
      <c r="HI391" s="270"/>
      <c r="HJ391" s="270"/>
      <c r="HK391" s="270"/>
      <c r="HL391" s="270"/>
      <c r="HM391" s="270"/>
      <c r="HN391" s="270"/>
      <c r="HO391" s="270"/>
      <c r="HP391" s="270"/>
      <c r="HQ391" s="270"/>
      <c r="HR391" s="270"/>
      <c r="HS391" s="270"/>
      <c r="HT391" s="270"/>
      <c r="HU391" s="270"/>
      <c r="HV391" s="270"/>
      <c r="HW391" s="270"/>
      <c r="HX391" s="270"/>
      <c r="HY391" s="270"/>
      <c r="HZ391" s="270"/>
      <c r="IA391" s="270"/>
      <c r="IB391" s="270"/>
      <c r="IC391" s="270"/>
      <c r="ID391" s="270"/>
      <c r="IE391" s="270"/>
      <c r="IF391" s="270"/>
      <c r="IG391" s="270"/>
      <c r="IH391" s="270"/>
    </row>
    <row r="392" spans="1:242" ht="12.75" customHeight="1" x14ac:dyDescent="0.2">
      <c r="A392" s="374" t="s">
        <v>451</v>
      </c>
      <c r="B392" s="270">
        <v>95970</v>
      </c>
      <c r="C392" s="270">
        <v>83955</v>
      </c>
      <c r="D392" s="270">
        <v>32620</v>
      </c>
      <c r="E392" s="270">
        <v>51330</v>
      </c>
      <c r="F392" s="270">
        <v>35485</v>
      </c>
      <c r="G392" s="270">
        <v>4670</v>
      </c>
      <c r="H392" s="270">
        <v>23325</v>
      </c>
      <c r="I392" s="270">
        <v>72125</v>
      </c>
      <c r="J392" s="270">
        <v>23845</v>
      </c>
      <c r="K392" s="270">
        <v>230175</v>
      </c>
      <c r="L392" s="270">
        <v>53.790328289999998</v>
      </c>
      <c r="M392" s="270">
        <v>36</v>
      </c>
      <c r="N392" s="270">
        <v>10110</v>
      </c>
      <c r="O392" s="270">
        <v>5960</v>
      </c>
      <c r="P392" s="270">
        <v>2430</v>
      </c>
      <c r="Q392" s="270">
        <v>2970</v>
      </c>
      <c r="R392" s="270">
        <v>870</v>
      </c>
      <c r="S392" s="270">
        <v>230</v>
      </c>
      <c r="T392" s="270">
        <v>20</v>
      </c>
      <c r="U392" s="270">
        <v>10</v>
      </c>
      <c r="V392" s="270">
        <v>3.7098012429999998</v>
      </c>
      <c r="W392" s="270">
        <v>1</v>
      </c>
      <c r="X392" s="270">
        <v>46.805304900000003</v>
      </c>
      <c r="Y392" s="270">
        <v>14835</v>
      </c>
      <c r="Z392" s="270">
        <v>14890</v>
      </c>
      <c r="AA392" s="270">
        <v>15320</v>
      </c>
      <c r="AB392" s="270">
        <v>12690</v>
      </c>
      <c r="AC392" s="270">
        <v>17995</v>
      </c>
      <c r="AD392" s="270">
        <v>17000</v>
      </c>
      <c r="AE392" s="270">
        <v>2925</v>
      </c>
      <c r="AF392" s="270">
        <v>770</v>
      </c>
      <c r="AG392" s="270">
        <v>650</v>
      </c>
      <c r="AH392" s="270">
        <v>2865</v>
      </c>
      <c r="AI392" s="270">
        <v>365</v>
      </c>
      <c r="AJ392" s="270">
        <v>1635</v>
      </c>
      <c r="AK392" s="270">
        <v>1535</v>
      </c>
      <c r="AL392" s="270">
        <v>4790</v>
      </c>
      <c r="AM392" s="270">
        <v>7160</v>
      </c>
      <c r="AN392" s="270">
        <v>645</v>
      </c>
      <c r="AO392" s="270">
        <v>370</v>
      </c>
      <c r="AP392" s="270">
        <v>400</v>
      </c>
      <c r="AQ392" s="270">
        <v>1545</v>
      </c>
      <c r="AR392" s="270">
        <v>380</v>
      </c>
      <c r="AS392" s="270">
        <v>190</v>
      </c>
      <c r="AT392" s="270">
        <v>1680</v>
      </c>
      <c r="AU392" s="270">
        <v>6000</v>
      </c>
      <c r="AV392" s="270">
        <v>1620</v>
      </c>
      <c r="AW392" s="270">
        <v>1560</v>
      </c>
      <c r="AX392" s="270">
        <v>5780</v>
      </c>
      <c r="AY392" s="270">
        <v>165</v>
      </c>
      <c r="AZ392" s="270">
        <v>3060</v>
      </c>
      <c r="BA392" s="270">
        <v>3045</v>
      </c>
      <c r="BB392" s="270">
        <v>49770</v>
      </c>
      <c r="BC392" s="270">
        <v>2895</v>
      </c>
      <c r="BD392" s="270">
        <v>5405</v>
      </c>
      <c r="BE392" s="270">
        <v>1085</v>
      </c>
      <c r="BF392" s="270">
        <v>880</v>
      </c>
      <c r="BG392" s="270">
        <v>720</v>
      </c>
      <c r="BH392" s="270">
        <v>1150</v>
      </c>
      <c r="BI392" s="270">
        <v>2730</v>
      </c>
      <c r="BJ392" s="270">
        <v>390</v>
      </c>
      <c r="BK392" s="270">
        <v>3360</v>
      </c>
      <c r="BL392" s="270">
        <v>7545</v>
      </c>
      <c r="BM392" s="270">
        <v>12800</v>
      </c>
      <c r="BN392" s="270">
        <v>1545</v>
      </c>
      <c r="BO392" s="270">
        <v>2855</v>
      </c>
      <c r="BP392" s="270">
        <v>3690</v>
      </c>
      <c r="BQ392" s="270">
        <v>15710</v>
      </c>
      <c r="BR392" s="270">
        <v>2060</v>
      </c>
      <c r="BS392" s="270">
        <v>230</v>
      </c>
      <c r="BT392" s="270">
        <v>6915</v>
      </c>
      <c r="BU392" s="270">
        <v>4790</v>
      </c>
      <c r="BV392" s="270">
        <v>55</v>
      </c>
      <c r="BW392" s="270">
        <v>7135</v>
      </c>
      <c r="BX392" s="270">
        <v>260</v>
      </c>
      <c r="BY392" s="270">
        <v>3905</v>
      </c>
      <c r="BZ392" s="270">
        <v>640</v>
      </c>
      <c r="CA392" s="270">
        <v>150</v>
      </c>
      <c r="CB392" s="270">
        <v>10</v>
      </c>
      <c r="CC392" s="270" t="s">
        <v>1676</v>
      </c>
      <c r="CD392" s="270">
        <v>1160</v>
      </c>
      <c r="CE392" s="270">
        <v>60</v>
      </c>
      <c r="CF392" s="270">
        <v>400</v>
      </c>
      <c r="CG392" s="270">
        <v>77375</v>
      </c>
      <c r="CH392" s="270">
        <v>0</v>
      </c>
      <c r="CI392" s="270">
        <v>12475</v>
      </c>
      <c r="CJ392" s="270">
        <v>1820</v>
      </c>
      <c r="CK392" s="270">
        <v>4905</v>
      </c>
      <c r="CL392" s="270">
        <v>1925</v>
      </c>
      <c r="CM392" s="270">
        <v>3010</v>
      </c>
      <c r="CN392" s="270">
        <v>1285</v>
      </c>
      <c r="CO392" s="270">
        <v>0</v>
      </c>
      <c r="CP392" s="270">
        <v>0</v>
      </c>
      <c r="CQ392" s="270">
        <v>0</v>
      </c>
      <c r="CR392" s="270">
        <v>0</v>
      </c>
      <c r="CS392" s="270">
        <v>0</v>
      </c>
      <c r="CT392" s="270">
        <v>0</v>
      </c>
      <c r="CU392" s="270"/>
      <c r="CV392" s="270">
        <v>0</v>
      </c>
      <c r="CW392" s="270">
        <v>0</v>
      </c>
      <c r="CX392" s="270">
        <v>655</v>
      </c>
      <c r="CY392" s="270">
        <v>0</v>
      </c>
      <c r="CZ392" s="270">
        <v>70</v>
      </c>
      <c r="DA392" s="270">
        <v>70</v>
      </c>
      <c r="DB392" s="270">
        <v>325</v>
      </c>
      <c r="DC392" s="270" t="s">
        <v>1676</v>
      </c>
      <c r="DD392" s="270">
        <v>0</v>
      </c>
      <c r="DE392" s="270">
        <v>23560</v>
      </c>
      <c r="DF392" s="270">
        <v>565</v>
      </c>
      <c r="DG392" s="270">
        <v>2500</v>
      </c>
      <c r="DH392" s="270">
        <v>1590</v>
      </c>
      <c r="DI392" s="270">
        <v>0</v>
      </c>
      <c r="DJ392" s="270">
        <v>0</v>
      </c>
      <c r="DK392" s="270">
        <v>0</v>
      </c>
      <c r="DL392" s="270">
        <v>0</v>
      </c>
      <c r="DM392" s="270">
        <v>0</v>
      </c>
      <c r="DN392" s="270">
        <v>0</v>
      </c>
      <c r="DO392" s="270">
        <v>0</v>
      </c>
      <c r="DP392" s="270">
        <v>965</v>
      </c>
      <c r="DQ392" s="270">
        <v>0</v>
      </c>
      <c r="DR392" s="270"/>
      <c r="DS392" s="270">
        <v>0</v>
      </c>
      <c r="DT392" s="270" t="s">
        <v>1676</v>
      </c>
      <c r="DU392" s="270">
        <v>720</v>
      </c>
      <c r="DV392" s="270">
        <v>0</v>
      </c>
      <c r="DW392" s="270">
        <v>0</v>
      </c>
      <c r="DX392" s="270">
        <v>0</v>
      </c>
      <c r="DY392" s="270">
        <v>0</v>
      </c>
      <c r="DZ392" s="270">
        <v>0</v>
      </c>
      <c r="EA392" s="270">
        <v>0</v>
      </c>
      <c r="EB392" s="270">
        <v>0</v>
      </c>
      <c r="EC392" s="270">
        <v>0</v>
      </c>
      <c r="ED392" s="270">
        <v>0</v>
      </c>
      <c r="EE392" s="270">
        <v>13200</v>
      </c>
      <c r="EF392" s="270">
        <v>0</v>
      </c>
      <c r="EG392" s="270">
        <v>7445</v>
      </c>
      <c r="EH392" s="270">
        <v>0</v>
      </c>
      <c r="EI392" s="270">
        <v>0</v>
      </c>
      <c r="EJ392" s="270">
        <v>0</v>
      </c>
      <c r="EK392" s="270">
        <v>0</v>
      </c>
      <c r="EL392" s="270">
        <v>0</v>
      </c>
      <c r="EM392" s="270">
        <v>18850</v>
      </c>
      <c r="EN392" s="270">
        <v>0</v>
      </c>
      <c r="EO392" s="270">
        <v>0</v>
      </c>
      <c r="EP392" s="270">
        <v>0</v>
      </c>
      <c r="EQ392" s="270">
        <v>0</v>
      </c>
      <c r="ER392" s="270">
        <v>0</v>
      </c>
      <c r="ES392" s="270">
        <v>0</v>
      </c>
      <c r="ET392" s="270">
        <v>0</v>
      </c>
      <c r="EU392" s="270">
        <v>0</v>
      </c>
      <c r="EV392" s="270">
        <v>0</v>
      </c>
      <c r="EW392" s="270">
        <v>0</v>
      </c>
      <c r="EX392" s="270">
        <v>0</v>
      </c>
      <c r="EY392" s="270">
        <v>0</v>
      </c>
      <c r="EZ392" s="270">
        <v>0</v>
      </c>
      <c r="FA392" s="270">
        <v>0</v>
      </c>
      <c r="FB392" s="270">
        <v>0</v>
      </c>
      <c r="FC392" s="270">
        <v>0</v>
      </c>
      <c r="FD392" s="270">
        <v>0</v>
      </c>
      <c r="FE392" s="270">
        <v>0</v>
      </c>
      <c r="FF392" s="270">
        <v>0</v>
      </c>
      <c r="FG392" s="270"/>
      <c r="FH392" s="270">
        <v>0</v>
      </c>
      <c r="FI392" s="270"/>
      <c r="FJ392" s="270" t="s">
        <v>1676</v>
      </c>
      <c r="FK392" s="270">
        <v>0</v>
      </c>
      <c r="FL392" s="270">
        <v>0</v>
      </c>
      <c r="FM392" s="270">
        <v>15</v>
      </c>
      <c r="FN392" s="270" t="s">
        <v>1676</v>
      </c>
      <c r="FO392" s="351">
        <v>46205</v>
      </c>
      <c r="FP392" s="351">
        <v>20470</v>
      </c>
      <c r="FQ392" s="351">
        <v>22600</v>
      </c>
      <c r="FR392" s="13"/>
      <c r="FS392" s="270"/>
      <c r="FT392" s="270"/>
      <c r="FU392" s="270"/>
      <c r="FV392" s="270"/>
      <c r="FW392" s="270"/>
      <c r="FX392" s="270"/>
      <c r="FY392" s="270"/>
      <c r="FZ392" s="270"/>
      <c r="GA392" s="270"/>
      <c r="GB392" s="270"/>
      <c r="GC392" s="270"/>
      <c r="GD392" s="270"/>
      <c r="GE392" s="270"/>
      <c r="GF392" s="270"/>
      <c r="GG392" s="270"/>
      <c r="GH392" s="270"/>
      <c r="GI392" s="270"/>
      <c r="GJ392" s="270"/>
      <c r="GK392" s="270"/>
      <c r="GL392" s="270"/>
      <c r="GM392" s="270"/>
      <c r="GN392" s="270"/>
      <c r="GO392" s="270"/>
      <c r="GP392" s="270"/>
      <c r="GQ392" s="270"/>
      <c r="GR392" s="270"/>
      <c r="GS392" s="270"/>
      <c r="GT392" s="270"/>
      <c r="GU392" s="270"/>
      <c r="GV392" s="270"/>
      <c r="GW392" s="270"/>
      <c r="GX392" s="270"/>
      <c r="GY392" s="270"/>
      <c r="GZ392" s="270"/>
      <c r="HA392" s="270"/>
      <c r="HB392" s="270"/>
      <c r="HC392" s="270"/>
      <c r="HD392" s="270"/>
      <c r="HE392" s="270"/>
      <c r="HF392" s="270"/>
      <c r="HG392" s="270"/>
      <c r="HH392" s="270"/>
      <c r="HI392" s="270"/>
      <c r="HJ392" s="270"/>
      <c r="HK392" s="270"/>
      <c r="HL392" s="270"/>
      <c r="HM392" s="270"/>
      <c r="HN392" s="270"/>
      <c r="HO392" s="270"/>
      <c r="HP392" s="270"/>
      <c r="HQ392" s="270"/>
      <c r="HR392" s="270"/>
      <c r="HS392" s="270"/>
      <c r="HT392" s="270"/>
      <c r="HU392" s="270"/>
      <c r="HV392" s="270"/>
      <c r="HW392" s="270"/>
      <c r="HX392" s="270"/>
      <c r="HY392" s="270"/>
      <c r="HZ392" s="270"/>
      <c r="IA392" s="270"/>
      <c r="IB392" s="270"/>
      <c r="IC392" s="270"/>
      <c r="ID392" s="270"/>
      <c r="IE392" s="270"/>
      <c r="IF392" s="270"/>
      <c r="IG392" s="270"/>
      <c r="IH392" s="270"/>
    </row>
    <row r="393" spans="1:242" ht="12.75" customHeight="1" x14ac:dyDescent="0.2">
      <c r="A393" s="374" t="s">
        <v>452</v>
      </c>
      <c r="B393" s="270">
        <v>67145</v>
      </c>
      <c r="C393" s="270">
        <v>53010</v>
      </c>
      <c r="D393" s="270">
        <v>23225</v>
      </c>
      <c r="E393" s="270">
        <v>29785</v>
      </c>
      <c r="F393" s="270">
        <v>27005</v>
      </c>
      <c r="G393" s="270">
        <v>4120</v>
      </c>
      <c r="H393" s="270">
        <v>16460</v>
      </c>
      <c r="I393" s="270">
        <v>49045</v>
      </c>
      <c r="J393" s="270">
        <v>18095</v>
      </c>
      <c r="K393" s="270">
        <v>146840</v>
      </c>
      <c r="L393" s="270">
        <v>52.105766129999999</v>
      </c>
      <c r="M393" s="270">
        <v>37</v>
      </c>
      <c r="N393" s="270">
        <v>6580</v>
      </c>
      <c r="O393" s="270">
        <v>4515</v>
      </c>
      <c r="P393" s="270">
        <v>1540</v>
      </c>
      <c r="Q393" s="270">
        <v>2295</v>
      </c>
      <c r="R393" s="270">
        <v>445</v>
      </c>
      <c r="S393" s="270">
        <v>110</v>
      </c>
      <c r="T393" s="270">
        <v>0</v>
      </c>
      <c r="U393" s="270" t="s">
        <v>1676</v>
      </c>
      <c r="V393" s="270">
        <v>3.8621090370000002</v>
      </c>
      <c r="W393" s="270">
        <v>1</v>
      </c>
      <c r="X393" s="270">
        <v>52.76511781</v>
      </c>
      <c r="Y393" s="270">
        <v>8140</v>
      </c>
      <c r="Z393" s="270">
        <v>6530</v>
      </c>
      <c r="AA393" s="270">
        <v>8660</v>
      </c>
      <c r="AB393" s="270">
        <v>11595</v>
      </c>
      <c r="AC393" s="270">
        <v>14650</v>
      </c>
      <c r="AD393" s="270">
        <v>14880</v>
      </c>
      <c r="AE393" s="270">
        <v>2490</v>
      </c>
      <c r="AF393" s="270">
        <v>1030</v>
      </c>
      <c r="AG393" s="270">
        <v>305</v>
      </c>
      <c r="AH393" s="270">
        <v>15</v>
      </c>
      <c r="AI393" s="270">
        <v>265</v>
      </c>
      <c r="AJ393" s="270">
        <v>1165</v>
      </c>
      <c r="AK393" s="270">
        <v>620</v>
      </c>
      <c r="AL393" s="270">
        <v>3905</v>
      </c>
      <c r="AM393" s="270">
        <v>5980</v>
      </c>
      <c r="AN393" s="270">
        <v>410</v>
      </c>
      <c r="AO393" s="270">
        <v>195</v>
      </c>
      <c r="AP393" s="270">
        <v>175</v>
      </c>
      <c r="AQ393" s="270">
        <v>515</v>
      </c>
      <c r="AR393" s="270" t="s">
        <v>1676</v>
      </c>
      <c r="AS393" s="270">
        <v>155</v>
      </c>
      <c r="AT393" s="270">
        <v>1150</v>
      </c>
      <c r="AU393" s="270">
        <v>2210</v>
      </c>
      <c r="AV393" s="270">
        <v>945</v>
      </c>
      <c r="AW393" s="270">
        <v>1325</v>
      </c>
      <c r="AX393" s="270">
        <v>4940</v>
      </c>
      <c r="AY393" s="270">
        <v>35</v>
      </c>
      <c r="AZ393" s="270">
        <v>2965</v>
      </c>
      <c r="BA393" s="270">
        <v>3395</v>
      </c>
      <c r="BB393" s="270">
        <v>35435</v>
      </c>
      <c r="BC393" s="270">
        <v>2025</v>
      </c>
      <c r="BD393" s="270">
        <v>2685</v>
      </c>
      <c r="BE393" s="270">
        <v>1730</v>
      </c>
      <c r="BF393" s="270">
        <v>1355</v>
      </c>
      <c r="BG393" s="270">
        <v>445</v>
      </c>
      <c r="BH393" s="270">
        <v>795</v>
      </c>
      <c r="BI393" s="270">
        <v>55</v>
      </c>
      <c r="BJ393" s="270">
        <v>330</v>
      </c>
      <c r="BK393" s="270">
        <v>3260</v>
      </c>
      <c r="BL393" s="270">
        <v>6440</v>
      </c>
      <c r="BM393" s="270">
        <v>10690</v>
      </c>
      <c r="BN393" s="270">
        <v>1345</v>
      </c>
      <c r="BO393" s="270">
        <v>3900</v>
      </c>
      <c r="BP393" s="270">
        <v>2340</v>
      </c>
      <c r="BQ393" s="270">
        <v>3405</v>
      </c>
      <c r="BR393" s="270">
        <v>945</v>
      </c>
      <c r="BS393" s="270">
        <v>95</v>
      </c>
      <c r="BT393" s="270">
        <v>5375</v>
      </c>
      <c r="BU393" s="270">
        <v>3210</v>
      </c>
      <c r="BV393" s="270">
        <v>45</v>
      </c>
      <c r="BW393" s="270">
        <v>2550</v>
      </c>
      <c r="BX393" s="270">
        <v>130</v>
      </c>
      <c r="BY393" s="270">
        <v>2835</v>
      </c>
      <c r="BZ393" s="270">
        <v>540</v>
      </c>
      <c r="CA393" s="270">
        <v>75</v>
      </c>
      <c r="CB393" s="270" t="s">
        <v>1676</v>
      </c>
      <c r="CC393" s="270">
        <v>0</v>
      </c>
      <c r="CD393" s="270">
        <v>1000</v>
      </c>
      <c r="CE393" s="270">
        <v>25</v>
      </c>
      <c r="CF393" s="270">
        <v>540</v>
      </c>
      <c r="CG393" s="270">
        <v>47865</v>
      </c>
      <c r="CH393" s="270">
        <v>0</v>
      </c>
      <c r="CI393" s="270">
        <v>10270</v>
      </c>
      <c r="CJ393" s="270">
        <v>15</v>
      </c>
      <c r="CK393" s="270">
        <v>4470</v>
      </c>
      <c r="CL393" s="270">
        <v>1240</v>
      </c>
      <c r="CM393" s="270" t="s">
        <v>1676</v>
      </c>
      <c r="CN393" s="270">
        <v>400</v>
      </c>
      <c r="CO393" s="270">
        <v>0</v>
      </c>
      <c r="CP393" s="270">
        <v>0</v>
      </c>
      <c r="CQ393" s="270" t="s">
        <v>1676</v>
      </c>
      <c r="CR393" s="270">
        <v>45</v>
      </c>
      <c r="CS393" s="270">
        <v>0</v>
      </c>
      <c r="CT393" s="270">
        <v>0</v>
      </c>
      <c r="CU393" s="270"/>
      <c r="CV393" s="270">
        <v>0</v>
      </c>
      <c r="CW393" s="270">
        <v>0</v>
      </c>
      <c r="CX393" s="270">
        <v>215</v>
      </c>
      <c r="CY393" s="270">
        <v>0</v>
      </c>
      <c r="CZ393" s="270">
        <v>0</v>
      </c>
      <c r="DA393" s="270">
        <v>0</v>
      </c>
      <c r="DB393" s="270">
        <v>735</v>
      </c>
      <c r="DC393" s="270">
        <v>0</v>
      </c>
      <c r="DD393" s="270">
        <v>0</v>
      </c>
      <c r="DE393" s="270">
        <v>25955</v>
      </c>
      <c r="DF393" s="270">
        <v>6280</v>
      </c>
      <c r="DG393" s="270">
        <v>135</v>
      </c>
      <c r="DH393" s="270">
        <v>1105</v>
      </c>
      <c r="DI393" s="270">
        <v>0</v>
      </c>
      <c r="DJ393" s="270">
        <v>0</v>
      </c>
      <c r="DK393" s="270">
        <v>0</v>
      </c>
      <c r="DL393" s="270">
        <v>0</v>
      </c>
      <c r="DM393" s="270">
        <v>0</v>
      </c>
      <c r="DN393" s="270">
        <v>0</v>
      </c>
      <c r="DO393" s="270">
        <v>0</v>
      </c>
      <c r="DP393" s="270">
        <v>1620</v>
      </c>
      <c r="DQ393" s="270">
        <v>0</v>
      </c>
      <c r="DR393" s="270"/>
      <c r="DS393" s="270">
        <v>10</v>
      </c>
      <c r="DT393" s="270">
        <v>0</v>
      </c>
      <c r="DU393" s="270">
        <v>1620</v>
      </c>
      <c r="DV393" s="270">
        <v>0</v>
      </c>
      <c r="DW393" s="270">
        <v>0</v>
      </c>
      <c r="DX393" s="270">
        <v>0</v>
      </c>
      <c r="DY393" s="270" t="s">
        <v>1676</v>
      </c>
      <c r="DZ393" s="270">
        <v>0</v>
      </c>
      <c r="EA393" s="270">
        <v>0</v>
      </c>
      <c r="EB393" s="270">
        <v>0</v>
      </c>
      <c r="EC393" s="270">
        <v>0</v>
      </c>
      <c r="ED393" s="270">
        <v>125</v>
      </c>
      <c r="EE393" s="270">
        <v>7365</v>
      </c>
      <c r="EF393" s="270">
        <v>0</v>
      </c>
      <c r="EG393" s="270">
        <v>580</v>
      </c>
      <c r="EH393" s="270">
        <v>0</v>
      </c>
      <c r="EI393" s="270">
        <v>0</v>
      </c>
      <c r="EJ393" s="270">
        <v>0</v>
      </c>
      <c r="EK393" s="270">
        <v>0</v>
      </c>
      <c r="EL393" s="270">
        <v>2845</v>
      </c>
      <c r="EM393" s="270">
        <v>2020</v>
      </c>
      <c r="EN393" s="270">
        <v>0</v>
      </c>
      <c r="EO393" s="270">
        <v>0</v>
      </c>
      <c r="EP393" s="270">
        <v>0</v>
      </c>
      <c r="EQ393" s="270">
        <v>0</v>
      </c>
      <c r="ER393" s="270">
        <v>0</v>
      </c>
      <c r="ES393" s="270">
        <v>0</v>
      </c>
      <c r="ET393" s="270">
        <v>0</v>
      </c>
      <c r="EU393" s="270">
        <v>0</v>
      </c>
      <c r="EV393" s="270">
        <v>0</v>
      </c>
      <c r="EW393" s="270">
        <v>85</v>
      </c>
      <c r="EX393" s="270">
        <v>0</v>
      </c>
      <c r="EY393" s="270">
        <v>0</v>
      </c>
      <c r="EZ393" s="270">
        <v>0</v>
      </c>
      <c r="FA393" s="270">
        <v>0</v>
      </c>
      <c r="FB393" s="270">
        <v>0</v>
      </c>
      <c r="FC393" s="270">
        <v>0</v>
      </c>
      <c r="FD393" s="270">
        <v>0</v>
      </c>
      <c r="FE393" s="270">
        <v>0</v>
      </c>
      <c r="FF393" s="270">
        <v>0</v>
      </c>
      <c r="FG393" s="270"/>
      <c r="FH393" s="270">
        <v>0</v>
      </c>
      <c r="FI393" s="270"/>
      <c r="FJ393" s="270">
        <v>0</v>
      </c>
      <c r="FK393" s="270">
        <v>0</v>
      </c>
      <c r="FL393" s="270">
        <v>0</v>
      </c>
      <c r="FM393" s="270">
        <v>0</v>
      </c>
      <c r="FN393" s="270">
        <v>0</v>
      </c>
      <c r="FO393" s="351">
        <v>31710</v>
      </c>
      <c r="FP393" s="351">
        <v>5425</v>
      </c>
      <c r="FQ393" s="351">
        <v>15485</v>
      </c>
      <c r="FR393" s="13"/>
      <c r="FS393" s="270"/>
      <c r="FT393" s="270"/>
      <c r="FU393" s="270"/>
      <c r="FV393" s="270"/>
      <c r="FW393" s="270"/>
      <c r="FX393" s="270"/>
      <c r="FY393" s="270"/>
      <c r="FZ393" s="270"/>
      <c r="GA393" s="270"/>
      <c r="GB393" s="270"/>
      <c r="GC393" s="270"/>
      <c r="GD393" s="270"/>
      <c r="GE393" s="270"/>
      <c r="GF393" s="270"/>
      <c r="GG393" s="270"/>
      <c r="GH393" s="270"/>
      <c r="GI393" s="270"/>
      <c r="GJ393" s="270"/>
      <c r="GK393" s="270"/>
      <c r="GL393" s="270"/>
      <c r="GM393" s="270"/>
      <c r="GN393" s="270"/>
      <c r="GO393" s="270"/>
      <c r="GP393" s="270"/>
      <c r="GQ393" s="270"/>
      <c r="GR393" s="270"/>
      <c r="GS393" s="270"/>
      <c r="GT393" s="270"/>
      <c r="GU393" s="270"/>
      <c r="GV393" s="270"/>
      <c r="GW393" s="270"/>
      <c r="GX393" s="270"/>
      <c r="GY393" s="270"/>
      <c r="GZ393" s="270"/>
      <c r="HA393" s="270"/>
      <c r="HB393" s="270"/>
      <c r="HC393" s="270"/>
      <c r="HD393" s="270"/>
      <c r="HE393" s="270"/>
      <c r="HF393" s="270"/>
      <c r="HG393" s="270"/>
      <c r="HH393" s="270"/>
      <c r="HI393" s="270"/>
      <c r="HJ393" s="270"/>
      <c r="HK393" s="270"/>
      <c r="HL393" s="270"/>
      <c r="HM393" s="270"/>
      <c r="HN393" s="270"/>
      <c r="HO393" s="270"/>
      <c r="HP393" s="270"/>
      <c r="HQ393" s="270"/>
      <c r="HR393" s="270"/>
      <c r="HS393" s="270"/>
      <c r="HT393" s="270"/>
      <c r="HU393" s="270"/>
      <c r="HV393" s="270"/>
      <c r="HW393" s="270"/>
      <c r="HX393" s="270"/>
      <c r="HY393" s="270"/>
      <c r="HZ393" s="270"/>
      <c r="IA393" s="270"/>
      <c r="IB393" s="270"/>
      <c r="IC393" s="270"/>
      <c r="ID393" s="270"/>
      <c r="IE393" s="270"/>
      <c r="IF393" s="270"/>
      <c r="IG393" s="270"/>
      <c r="IH393" s="270"/>
    </row>
    <row r="394" spans="1:242" ht="12.75" customHeight="1" x14ac:dyDescent="0.2">
      <c r="A394" s="374" t="s">
        <v>601</v>
      </c>
      <c r="B394" s="270">
        <v>3910</v>
      </c>
      <c r="C394" s="270">
        <v>2965</v>
      </c>
      <c r="D394" s="270">
        <v>1440</v>
      </c>
      <c r="E394" s="270">
        <v>1525</v>
      </c>
      <c r="F394" s="270">
        <v>1960</v>
      </c>
      <c r="G394" s="270">
        <v>0</v>
      </c>
      <c r="H394" s="270">
        <v>905</v>
      </c>
      <c r="I394" s="270">
        <v>3910</v>
      </c>
      <c r="J394" s="270">
        <v>0</v>
      </c>
      <c r="K394" s="270">
        <v>157140</v>
      </c>
      <c r="L394" s="270">
        <v>0</v>
      </c>
      <c r="M394" s="270">
        <v>0</v>
      </c>
      <c r="N394" s="270">
        <v>0</v>
      </c>
      <c r="O394" s="270">
        <v>0</v>
      </c>
      <c r="P394" s="270">
        <v>0</v>
      </c>
      <c r="Q394" s="270">
        <v>0</v>
      </c>
      <c r="R394" s="270">
        <v>0</v>
      </c>
      <c r="S394" s="270">
        <v>0</v>
      </c>
      <c r="T394" s="270">
        <v>0</v>
      </c>
      <c r="U394" s="270">
        <v>0</v>
      </c>
      <c r="V394" s="270">
        <v>55.696754560000002</v>
      </c>
      <c r="W394" s="270">
        <v>22</v>
      </c>
      <c r="X394" s="270">
        <v>45.61550269</v>
      </c>
      <c r="Y394" s="270">
        <v>25</v>
      </c>
      <c r="Z394" s="270">
        <v>975</v>
      </c>
      <c r="AA394" s="270">
        <v>1015</v>
      </c>
      <c r="AB394" s="270">
        <v>930</v>
      </c>
      <c r="AC394" s="270">
        <v>580</v>
      </c>
      <c r="AD394" s="270">
        <v>365</v>
      </c>
      <c r="AE394" s="270">
        <v>20</v>
      </c>
      <c r="AF394" s="270">
        <v>0</v>
      </c>
      <c r="AG394" s="270">
        <v>0</v>
      </c>
      <c r="AH394" s="270">
        <v>0</v>
      </c>
      <c r="AI394" s="270">
        <v>0</v>
      </c>
      <c r="AJ394" s="270">
        <v>0</v>
      </c>
      <c r="AK394" s="270">
        <v>0</v>
      </c>
      <c r="AL394" s="270">
        <v>0</v>
      </c>
      <c r="AM394" s="270">
        <v>0</v>
      </c>
      <c r="AN394" s="270">
        <v>0</v>
      </c>
      <c r="AO394" s="270">
        <v>0</v>
      </c>
      <c r="AP394" s="270">
        <v>0</v>
      </c>
      <c r="AQ394" s="270">
        <v>0</v>
      </c>
      <c r="AR394" s="270">
        <v>0</v>
      </c>
      <c r="AS394" s="270">
        <v>0</v>
      </c>
      <c r="AT394" s="270">
        <v>0</v>
      </c>
      <c r="AU394" s="270">
        <v>0</v>
      </c>
      <c r="AV394" s="270">
        <v>0</v>
      </c>
      <c r="AW394" s="270">
        <v>0</v>
      </c>
      <c r="AX394" s="270">
        <v>0</v>
      </c>
      <c r="AY394" s="270">
        <v>0</v>
      </c>
      <c r="AZ394" s="270">
        <v>0</v>
      </c>
      <c r="BA394" s="270">
        <v>0</v>
      </c>
      <c r="BB394" s="270">
        <v>3910</v>
      </c>
      <c r="BC394" s="270">
        <v>0</v>
      </c>
      <c r="BD394" s="270">
        <v>0</v>
      </c>
      <c r="BE394" s="270">
        <v>0</v>
      </c>
      <c r="BF394" s="270" t="s">
        <v>1676</v>
      </c>
      <c r="BG394" s="270">
        <v>1525</v>
      </c>
      <c r="BH394" s="270">
        <v>10</v>
      </c>
      <c r="BI394" s="270">
        <v>0</v>
      </c>
      <c r="BJ394" s="270">
        <v>0</v>
      </c>
      <c r="BK394" s="270">
        <v>0</v>
      </c>
      <c r="BL394" s="270">
        <v>0</v>
      </c>
      <c r="BM394" s="270">
        <v>0</v>
      </c>
      <c r="BN394" s="270">
        <v>0</v>
      </c>
      <c r="BO394" s="270">
        <v>0</v>
      </c>
      <c r="BP394" s="270">
        <v>0</v>
      </c>
      <c r="BQ394" s="270" t="s">
        <v>1676</v>
      </c>
      <c r="BR394" s="270">
        <v>0</v>
      </c>
      <c r="BS394" s="270">
        <v>0</v>
      </c>
      <c r="BT394" s="270">
        <v>1235</v>
      </c>
      <c r="BU394" s="270">
        <v>0</v>
      </c>
      <c r="BV394" s="270">
        <v>0</v>
      </c>
      <c r="BW394" s="270">
        <v>190</v>
      </c>
      <c r="BX394" s="270">
        <v>0</v>
      </c>
      <c r="BY394" s="270">
        <v>0</v>
      </c>
      <c r="BZ394" s="270">
        <v>0</v>
      </c>
      <c r="CA394" s="270">
        <v>0</v>
      </c>
      <c r="CB394" s="270">
        <v>0</v>
      </c>
      <c r="CC394" s="270">
        <v>0</v>
      </c>
      <c r="CD394" s="270">
        <v>0</v>
      </c>
      <c r="CE394" s="270">
        <v>0</v>
      </c>
      <c r="CF394" s="270" t="s">
        <v>1676</v>
      </c>
      <c r="CG394" s="270">
        <v>2965</v>
      </c>
      <c r="CH394" s="270" t="s">
        <v>1676</v>
      </c>
      <c r="CI394" s="270">
        <v>0</v>
      </c>
      <c r="CJ394" s="270">
        <v>0</v>
      </c>
      <c r="CK394" s="270">
        <v>0</v>
      </c>
      <c r="CL394" s="270">
        <v>0</v>
      </c>
      <c r="CM394" s="270">
        <v>0</v>
      </c>
      <c r="CN394" s="270">
        <v>0</v>
      </c>
      <c r="CO394" s="270">
        <v>0</v>
      </c>
      <c r="CP394" s="270">
        <v>0</v>
      </c>
      <c r="CQ394" s="270">
        <v>0</v>
      </c>
      <c r="CR394" s="270">
        <v>0</v>
      </c>
      <c r="CS394" s="270">
        <v>0</v>
      </c>
      <c r="CT394" s="270">
        <v>0</v>
      </c>
      <c r="CU394" s="270"/>
      <c r="CV394" s="270">
        <v>0</v>
      </c>
      <c r="CW394" s="270">
        <v>0</v>
      </c>
      <c r="CX394" s="270">
        <v>0</v>
      </c>
      <c r="CY394" s="270">
        <v>0</v>
      </c>
      <c r="CZ394" s="270">
        <v>0</v>
      </c>
      <c r="DA394" s="270">
        <v>0</v>
      </c>
      <c r="DB394" s="270">
        <v>0</v>
      </c>
      <c r="DC394" s="270">
        <v>0</v>
      </c>
      <c r="DD394" s="270">
        <v>0</v>
      </c>
      <c r="DE394" s="270">
        <v>0</v>
      </c>
      <c r="DF394" s="270">
        <v>0</v>
      </c>
      <c r="DG394" s="270">
        <v>0</v>
      </c>
      <c r="DH394" s="270">
        <v>0</v>
      </c>
      <c r="DI394" s="270">
        <v>0</v>
      </c>
      <c r="DJ394" s="270">
        <v>0</v>
      </c>
      <c r="DK394" s="270">
        <v>0</v>
      </c>
      <c r="DL394" s="270">
        <v>0</v>
      </c>
      <c r="DM394" s="270">
        <v>0</v>
      </c>
      <c r="DN394" s="270">
        <v>0</v>
      </c>
      <c r="DO394" s="270">
        <v>0</v>
      </c>
      <c r="DP394" s="270">
        <v>0</v>
      </c>
      <c r="DQ394" s="270">
        <v>0</v>
      </c>
      <c r="DR394" s="270"/>
      <c r="DS394" s="270">
        <v>0</v>
      </c>
      <c r="DT394" s="270">
        <v>0</v>
      </c>
      <c r="DU394" s="270">
        <v>0</v>
      </c>
      <c r="DV394" s="270">
        <v>0</v>
      </c>
      <c r="DW394" s="270">
        <v>0</v>
      </c>
      <c r="DX394" s="270">
        <v>0</v>
      </c>
      <c r="DY394" s="270">
        <v>0</v>
      </c>
      <c r="DZ394" s="270">
        <v>0</v>
      </c>
      <c r="EA394" s="270">
        <v>0</v>
      </c>
      <c r="EB394" s="270">
        <v>0</v>
      </c>
      <c r="EC394" s="270">
        <v>0</v>
      </c>
      <c r="ED394" s="270">
        <v>0</v>
      </c>
      <c r="EE394" s="270">
        <v>0</v>
      </c>
      <c r="EF394" s="270">
        <v>0</v>
      </c>
      <c r="EG394" s="270">
        <v>0</v>
      </c>
      <c r="EH394" s="270">
        <v>0</v>
      </c>
      <c r="EI394" s="270">
        <v>0</v>
      </c>
      <c r="EJ394" s="270">
        <v>0</v>
      </c>
      <c r="EK394" s="270">
        <v>0</v>
      </c>
      <c r="EL394" s="270">
        <v>0</v>
      </c>
      <c r="EM394" s="270">
        <v>0</v>
      </c>
      <c r="EN394" s="270">
        <v>0</v>
      </c>
      <c r="EO394" s="270">
        <v>0</v>
      </c>
      <c r="EP394" s="270">
        <v>0</v>
      </c>
      <c r="EQ394" s="270" t="s">
        <v>1676</v>
      </c>
      <c r="ER394" s="270">
        <v>2720</v>
      </c>
      <c r="ES394" s="270">
        <v>50</v>
      </c>
      <c r="ET394" s="270">
        <v>35</v>
      </c>
      <c r="EU394" s="270">
        <v>0</v>
      </c>
      <c r="EV394" s="270">
        <v>305</v>
      </c>
      <c r="EW394" s="270">
        <v>0</v>
      </c>
      <c r="EX394" s="270">
        <v>0</v>
      </c>
      <c r="EY394" s="270">
        <v>0</v>
      </c>
      <c r="EZ394" s="270">
        <v>0</v>
      </c>
      <c r="FA394" s="270">
        <v>0</v>
      </c>
      <c r="FB394" s="270">
        <v>0</v>
      </c>
      <c r="FC394" s="270">
        <v>0</v>
      </c>
      <c r="FD394" s="270">
        <v>0</v>
      </c>
      <c r="FE394" s="270">
        <v>0</v>
      </c>
      <c r="FF394" s="270">
        <v>0</v>
      </c>
      <c r="FG394" s="270"/>
      <c r="FH394" s="270">
        <v>0</v>
      </c>
      <c r="FI394" s="270"/>
      <c r="FJ394" s="270">
        <v>0</v>
      </c>
      <c r="FK394" s="270">
        <v>0</v>
      </c>
      <c r="FL394" s="270">
        <v>0</v>
      </c>
      <c r="FM394" s="270">
        <v>20</v>
      </c>
      <c r="FN394" s="270">
        <v>780</v>
      </c>
      <c r="FO394" s="351">
        <v>0</v>
      </c>
      <c r="FP394" s="351">
        <v>100</v>
      </c>
      <c r="FQ394" s="351">
        <v>0</v>
      </c>
      <c r="FR394" s="13"/>
      <c r="FS394" s="270"/>
      <c r="FT394" s="270"/>
      <c r="FU394" s="270"/>
      <c r="FV394" s="270"/>
      <c r="FW394" s="270"/>
      <c r="FX394" s="270"/>
      <c r="FY394" s="270"/>
      <c r="FZ394" s="270"/>
      <c r="GA394" s="270"/>
      <c r="GB394" s="270"/>
      <c r="GC394" s="270"/>
      <c r="GD394" s="270"/>
      <c r="GE394" s="270"/>
      <c r="GF394" s="270"/>
      <c r="GG394" s="270"/>
      <c r="GH394" s="270"/>
      <c r="GI394" s="270"/>
      <c r="GJ394" s="270"/>
      <c r="GK394" s="270"/>
      <c r="GL394" s="270"/>
      <c r="GM394" s="270"/>
      <c r="GN394" s="270"/>
      <c r="GO394" s="270"/>
      <c r="GP394" s="270"/>
      <c r="GQ394" s="270"/>
      <c r="GR394" s="270"/>
      <c r="GS394" s="270"/>
      <c r="GT394" s="270"/>
      <c r="GU394" s="270"/>
      <c r="GV394" s="270"/>
      <c r="GW394" s="270"/>
      <c r="GX394" s="270"/>
      <c r="GY394" s="270"/>
      <c r="GZ394" s="270"/>
      <c r="HA394" s="270"/>
      <c r="HB394" s="270"/>
      <c r="HC394" s="270"/>
      <c r="HD394" s="270"/>
      <c r="HE394" s="270"/>
      <c r="HF394" s="270"/>
      <c r="HG394" s="270"/>
      <c r="HH394" s="270"/>
      <c r="HI394" s="270"/>
      <c r="HJ394" s="270"/>
      <c r="HK394" s="270"/>
      <c r="HL394" s="270"/>
      <c r="HM394" s="270"/>
      <c r="HN394" s="270"/>
      <c r="HO394" s="270"/>
      <c r="HP394" s="270"/>
      <c r="HQ394" s="270"/>
      <c r="HR394" s="270"/>
      <c r="HS394" s="270"/>
      <c r="HT394" s="270"/>
      <c r="HU394" s="270"/>
      <c r="HV394" s="270"/>
      <c r="HW394" s="270"/>
      <c r="HX394" s="270"/>
      <c r="HY394" s="270"/>
      <c r="HZ394" s="270"/>
      <c r="IA394" s="270"/>
      <c r="IB394" s="270"/>
      <c r="IC394" s="270"/>
      <c r="ID394" s="270"/>
      <c r="IE394" s="270"/>
      <c r="IF394" s="270"/>
      <c r="IG394" s="270"/>
      <c r="IH394" s="270"/>
    </row>
    <row r="395" spans="1:242" ht="12.75" customHeight="1" x14ac:dyDescent="0.2">
      <c r="A395" s="374" t="s">
        <v>453</v>
      </c>
      <c r="B395" s="270">
        <v>116975</v>
      </c>
      <c r="C395" s="270">
        <v>101155</v>
      </c>
      <c r="D395" s="270">
        <v>45255</v>
      </c>
      <c r="E395" s="270">
        <v>55895</v>
      </c>
      <c r="F395" s="270">
        <v>44480</v>
      </c>
      <c r="G395" s="270">
        <v>17290</v>
      </c>
      <c r="H395" s="270">
        <v>29585</v>
      </c>
      <c r="I395" s="270">
        <v>77270</v>
      </c>
      <c r="J395" s="270">
        <v>39705</v>
      </c>
      <c r="K395" s="270">
        <v>243265</v>
      </c>
      <c r="L395" s="270">
        <v>74.99025279</v>
      </c>
      <c r="M395" s="270">
        <v>44</v>
      </c>
      <c r="N395" s="270">
        <v>8490</v>
      </c>
      <c r="O395" s="270">
        <v>4970</v>
      </c>
      <c r="P395" s="270">
        <v>2400</v>
      </c>
      <c r="Q395" s="270">
        <v>3420</v>
      </c>
      <c r="R395" s="270">
        <v>1680</v>
      </c>
      <c r="S395" s="270">
        <v>970</v>
      </c>
      <c r="T395" s="270">
        <v>25</v>
      </c>
      <c r="U395" s="270" t="s">
        <v>1676</v>
      </c>
      <c r="V395" s="270">
        <v>3.956559838</v>
      </c>
      <c r="W395" s="270">
        <v>1</v>
      </c>
      <c r="X395" s="270">
        <v>54.988934329999999</v>
      </c>
      <c r="Y395" s="270">
        <v>11085</v>
      </c>
      <c r="Z395" s="270">
        <v>10575</v>
      </c>
      <c r="AA395" s="270">
        <v>14965</v>
      </c>
      <c r="AB395" s="270">
        <v>20415</v>
      </c>
      <c r="AC395" s="270">
        <v>28485</v>
      </c>
      <c r="AD395" s="270">
        <v>26375</v>
      </c>
      <c r="AE395" s="270">
        <v>4885</v>
      </c>
      <c r="AF395" s="270">
        <v>1280</v>
      </c>
      <c r="AG395" s="270">
        <v>755</v>
      </c>
      <c r="AH395" s="270">
        <v>2690</v>
      </c>
      <c r="AI395" s="270">
        <v>255</v>
      </c>
      <c r="AJ395" s="270">
        <v>1395</v>
      </c>
      <c r="AK395" s="270">
        <v>1150</v>
      </c>
      <c r="AL395" s="270">
        <v>4095</v>
      </c>
      <c r="AM395" s="270">
        <v>6790</v>
      </c>
      <c r="AN395" s="270">
        <v>870</v>
      </c>
      <c r="AO395" s="270">
        <v>1790</v>
      </c>
      <c r="AP395" s="270">
        <v>735</v>
      </c>
      <c r="AQ395" s="270">
        <v>3200</v>
      </c>
      <c r="AR395" s="270">
        <v>475</v>
      </c>
      <c r="AS395" s="270">
        <v>230</v>
      </c>
      <c r="AT395" s="270">
        <v>1540</v>
      </c>
      <c r="AU395" s="270">
        <v>4095</v>
      </c>
      <c r="AV395" s="270">
        <v>1150</v>
      </c>
      <c r="AW395" s="270">
        <v>1800</v>
      </c>
      <c r="AX395" s="270">
        <v>11505</v>
      </c>
      <c r="AY395" s="270">
        <v>265</v>
      </c>
      <c r="AZ395" s="270">
        <v>4335</v>
      </c>
      <c r="BA395" s="270">
        <v>17515</v>
      </c>
      <c r="BB395" s="270">
        <v>49060</v>
      </c>
      <c r="BC395" s="270">
        <v>3070</v>
      </c>
      <c r="BD395" s="270">
        <v>15560</v>
      </c>
      <c r="BE395" s="270">
        <v>2065</v>
      </c>
      <c r="BF395" s="270">
        <v>2065</v>
      </c>
      <c r="BG395" s="270">
        <v>1165</v>
      </c>
      <c r="BH395" s="270">
        <v>1815</v>
      </c>
      <c r="BI395" s="270">
        <v>2820</v>
      </c>
      <c r="BJ395" s="270">
        <v>480</v>
      </c>
      <c r="BK395" s="270">
        <v>6140</v>
      </c>
      <c r="BL395" s="270">
        <v>7850</v>
      </c>
      <c r="BM395" s="270">
        <v>13905</v>
      </c>
      <c r="BN395" s="270">
        <v>2420</v>
      </c>
      <c r="BO395" s="270">
        <v>6085</v>
      </c>
      <c r="BP395" s="270">
        <v>5405</v>
      </c>
      <c r="BQ395" s="270">
        <v>5485</v>
      </c>
      <c r="BR395" s="270">
        <v>1710</v>
      </c>
      <c r="BS395" s="270">
        <v>275</v>
      </c>
      <c r="BT395" s="270">
        <v>11125</v>
      </c>
      <c r="BU395" s="270">
        <v>6835</v>
      </c>
      <c r="BV395" s="270">
        <v>35</v>
      </c>
      <c r="BW395" s="270">
        <v>4845</v>
      </c>
      <c r="BX395" s="270">
        <v>370</v>
      </c>
      <c r="BY395" s="270">
        <v>3865</v>
      </c>
      <c r="BZ395" s="270">
        <v>1330</v>
      </c>
      <c r="CA395" s="270">
        <v>95</v>
      </c>
      <c r="CB395" s="270">
        <v>15</v>
      </c>
      <c r="CC395" s="270" t="s">
        <v>1676</v>
      </c>
      <c r="CD395" s="270">
        <v>1680</v>
      </c>
      <c r="CE395" s="270">
        <v>30</v>
      </c>
      <c r="CF395" s="270">
        <v>835</v>
      </c>
      <c r="CG395" s="270">
        <v>92930</v>
      </c>
      <c r="CH395" s="270">
        <v>25</v>
      </c>
      <c r="CI395" s="270">
        <v>16355</v>
      </c>
      <c r="CJ395" s="270">
        <v>2280</v>
      </c>
      <c r="CK395" s="270">
        <v>7635</v>
      </c>
      <c r="CL395" s="270">
        <v>1605</v>
      </c>
      <c r="CM395" s="270">
        <v>2810</v>
      </c>
      <c r="CN395" s="270">
        <v>850</v>
      </c>
      <c r="CO395" s="270">
        <v>0</v>
      </c>
      <c r="CP395" s="270">
        <v>0</v>
      </c>
      <c r="CQ395" s="270">
        <v>0</v>
      </c>
      <c r="CR395" s="270">
        <v>0</v>
      </c>
      <c r="CS395" s="270">
        <v>0</v>
      </c>
      <c r="CT395" s="270">
        <v>0</v>
      </c>
      <c r="CU395" s="270"/>
      <c r="CV395" s="270">
        <v>0</v>
      </c>
      <c r="CW395" s="270">
        <v>0</v>
      </c>
      <c r="CX395" s="270">
        <v>10</v>
      </c>
      <c r="CY395" s="270">
        <v>0</v>
      </c>
      <c r="CZ395" s="270">
        <v>0</v>
      </c>
      <c r="DA395" s="270">
        <v>2735</v>
      </c>
      <c r="DB395" s="270">
        <v>205</v>
      </c>
      <c r="DC395" s="270">
        <v>0</v>
      </c>
      <c r="DD395" s="270">
        <v>0</v>
      </c>
      <c r="DE395" s="270">
        <v>23850</v>
      </c>
      <c r="DF395" s="270">
        <v>8205</v>
      </c>
      <c r="DG395" s="270">
        <v>1140</v>
      </c>
      <c r="DH395" s="270">
        <v>5300</v>
      </c>
      <c r="DI395" s="270">
        <v>0</v>
      </c>
      <c r="DJ395" s="270">
        <v>0</v>
      </c>
      <c r="DK395" s="270">
        <v>0</v>
      </c>
      <c r="DL395" s="270">
        <v>0</v>
      </c>
      <c r="DM395" s="270">
        <v>0</v>
      </c>
      <c r="DN395" s="270">
        <v>0</v>
      </c>
      <c r="DO395" s="270">
        <v>70</v>
      </c>
      <c r="DP395" s="270">
        <v>4620</v>
      </c>
      <c r="DQ395" s="270">
        <v>0</v>
      </c>
      <c r="DR395" s="270"/>
      <c r="DS395" s="270">
        <v>0</v>
      </c>
      <c r="DT395" s="270">
        <v>70</v>
      </c>
      <c r="DU395" s="270">
        <v>3535</v>
      </c>
      <c r="DV395" s="270">
        <v>0</v>
      </c>
      <c r="DW395" s="270">
        <v>0</v>
      </c>
      <c r="DX395" s="270">
        <v>0</v>
      </c>
      <c r="DY395" s="270" t="s">
        <v>1676</v>
      </c>
      <c r="DZ395" s="270">
        <v>5600</v>
      </c>
      <c r="EA395" s="270">
        <v>0</v>
      </c>
      <c r="EB395" s="270">
        <v>850</v>
      </c>
      <c r="EC395" s="270">
        <v>0</v>
      </c>
      <c r="ED395" s="270">
        <v>790</v>
      </c>
      <c r="EE395" s="270">
        <v>10280</v>
      </c>
      <c r="EF395" s="270">
        <v>0</v>
      </c>
      <c r="EG395" s="270">
        <v>8070</v>
      </c>
      <c r="EH395" s="270">
        <v>0</v>
      </c>
      <c r="EI395" s="270">
        <v>0</v>
      </c>
      <c r="EJ395" s="270">
        <v>0</v>
      </c>
      <c r="EK395" s="270">
        <v>0</v>
      </c>
      <c r="EL395" s="270">
        <v>1675</v>
      </c>
      <c r="EM395" s="270">
        <v>5460</v>
      </c>
      <c r="EN395" s="270">
        <v>925</v>
      </c>
      <c r="EO395" s="270">
        <v>0</v>
      </c>
      <c r="EP395" s="270">
        <v>0</v>
      </c>
      <c r="EQ395" s="270">
        <v>0</v>
      </c>
      <c r="ER395" s="270">
        <v>0</v>
      </c>
      <c r="ES395" s="270">
        <v>0</v>
      </c>
      <c r="ET395" s="270">
        <v>0</v>
      </c>
      <c r="EU395" s="270">
        <v>130</v>
      </c>
      <c r="EV395" s="270">
        <v>10</v>
      </c>
      <c r="EW395" s="270">
        <v>1830</v>
      </c>
      <c r="EX395" s="270">
        <v>50</v>
      </c>
      <c r="EY395" s="270" t="s">
        <v>1676</v>
      </c>
      <c r="EZ395" s="270">
        <v>0</v>
      </c>
      <c r="FA395" s="270">
        <v>0</v>
      </c>
      <c r="FB395" s="270" t="s">
        <v>1676</v>
      </c>
      <c r="FC395" s="270">
        <v>0</v>
      </c>
      <c r="FD395" s="270">
        <v>0</v>
      </c>
      <c r="FE395" s="270">
        <v>0</v>
      </c>
      <c r="FF395" s="270">
        <v>0</v>
      </c>
      <c r="FG395" s="270"/>
      <c r="FH395" s="270">
        <v>0</v>
      </c>
      <c r="FI395" s="270"/>
      <c r="FJ395" s="270">
        <v>0</v>
      </c>
      <c r="FK395" s="270">
        <v>0</v>
      </c>
      <c r="FL395" s="270">
        <v>0</v>
      </c>
      <c r="FM395" s="270">
        <v>0</v>
      </c>
      <c r="FN395" s="270">
        <v>0</v>
      </c>
      <c r="FO395" s="351">
        <v>67915</v>
      </c>
      <c r="FP395" s="351">
        <v>9805</v>
      </c>
      <c r="FQ395" s="351">
        <v>21955</v>
      </c>
      <c r="FR395" s="13"/>
      <c r="FS395" s="270"/>
      <c r="FT395" s="270"/>
      <c r="FU395" s="270"/>
      <c r="FV395" s="270"/>
      <c r="FW395" s="270"/>
      <c r="FX395" s="270"/>
      <c r="FY395" s="270"/>
      <c r="FZ395" s="270"/>
      <c r="GA395" s="270"/>
      <c r="GB395" s="270"/>
      <c r="GC395" s="270"/>
      <c r="GD395" s="270"/>
      <c r="GE395" s="270"/>
      <c r="GF395" s="270"/>
      <c r="GG395" s="270"/>
      <c r="GH395" s="270"/>
      <c r="GI395" s="270"/>
      <c r="GJ395" s="270"/>
      <c r="GK395" s="270"/>
      <c r="GL395" s="270"/>
      <c r="GM395" s="270"/>
      <c r="GN395" s="270"/>
      <c r="GO395" s="270"/>
      <c r="GP395" s="270"/>
      <c r="GQ395" s="270"/>
      <c r="GR395" s="270"/>
      <c r="GS395" s="270"/>
      <c r="GT395" s="270"/>
      <c r="GU395" s="270"/>
      <c r="GV395" s="270"/>
      <c r="GW395" s="270"/>
      <c r="GX395" s="270"/>
      <c r="GY395" s="270"/>
      <c r="GZ395" s="270"/>
      <c r="HA395" s="270"/>
      <c r="HB395" s="270"/>
      <c r="HC395" s="270"/>
      <c r="HD395" s="270"/>
      <c r="HE395" s="270"/>
      <c r="HF395" s="270"/>
      <c r="HG395" s="270"/>
      <c r="HH395" s="270"/>
      <c r="HI395" s="270"/>
      <c r="HJ395" s="270"/>
      <c r="HK395" s="270"/>
      <c r="HL395" s="270"/>
      <c r="HM395" s="270"/>
      <c r="HN395" s="270"/>
      <c r="HO395" s="270"/>
      <c r="HP395" s="270"/>
      <c r="HQ395" s="270"/>
      <c r="HR395" s="270"/>
      <c r="HS395" s="270"/>
      <c r="HT395" s="270"/>
      <c r="HU395" s="270"/>
      <c r="HV395" s="270"/>
      <c r="HW395" s="270"/>
      <c r="HX395" s="270"/>
      <c r="HY395" s="270"/>
      <c r="HZ395" s="270"/>
      <c r="IA395" s="270"/>
      <c r="IB395" s="270"/>
      <c r="IC395" s="270"/>
      <c r="ID395" s="270"/>
      <c r="IE395" s="270"/>
      <c r="IF395" s="270"/>
      <c r="IG395" s="270"/>
      <c r="IH395" s="270"/>
    </row>
    <row r="396" spans="1:242" ht="12.75" customHeight="1" x14ac:dyDescent="0.2">
      <c r="A396" s="374" t="s">
        <v>560</v>
      </c>
      <c r="B396" s="270">
        <v>137795</v>
      </c>
      <c r="C396" s="270">
        <v>113710</v>
      </c>
      <c r="D396" s="270">
        <v>50070</v>
      </c>
      <c r="E396" s="270">
        <v>63635</v>
      </c>
      <c r="F396" s="270">
        <v>50785</v>
      </c>
      <c r="G396" s="270">
        <v>10760</v>
      </c>
      <c r="H396" s="270">
        <v>40985</v>
      </c>
      <c r="I396" s="270">
        <v>92555</v>
      </c>
      <c r="J396" s="270">
        <v>45240</v>
      </c>
      <c r="K396" s="270">
        <v>293070</v>
      </c>
      <c r="L396" s="270">
        <v>61.436612050000001</v>
      </c>
      <c r="M396" s="270">
        <v>38</v>
      </c>
      <c r="N396" s="270">
        <v>15760</v>
      </c>
      <c r="O396" s="270">
        <v>10760</v>
      </c>
      <c r="P396" s="270">
        <v>4635</v>
      </c>
      <c r="Q396" s="270">
        <v>6580</v>
      </c>
      <c r="R396" s="270">
        <v>2235</v>
      </c>
      <c r="S396" s="270">
        <v>385</v>
      </c>
      <c r="T396" s="270">
        <v>35</v>
      </c>
      <c r="U396" s="270" t="s">
        <v>1676</v>
      </c>
      <c r="V396" s="270">
        <v>4.2265072650000004</v>
      </c>
      <c r="W396" s="270">
        <v>1</v>
      </c>
      <c r="X396" s="270">
        <v>55.365557039999999</v>
      </c>
      <c r="Y396" s="270">
        <v>12525</v>
      </c>
      <c r="Z396" s="270">
        <v>13230</v>
      </c>
      <c r="AA396" s="270">
        <v>18080</v>
      </c>
      <c r="AB396" s="270">
        <v>23395</v>
      </c>
      <c r="AC396" s="270">
        <v>30495</v>
      </c>
      <c r="AD396" s="270">
        <v>32765</v>
      </c>
      <c r="AE396" s="270">
        <v>6655</v>
      </c>
      <c r="AF396" s="270">
        <v>1450</v>
      </c>
      <c r="AG396" s="270">
        <v>1030</v>
      </c>
      <c r="AH396" s="270">
        <v>6115</v>
      </c>
      <c r="AI396" s="270">
        <v>520</v>
      </c>
      <c r="AJ396" s="270">
        <v>1940</v>
      </c>
      <c r="AK396" s="270">
        <v>1165</v>
      </c>
      <c r="AL396" s="270">
        <v>7170</v>
      </c>
      <c r="AM396" s="270">
        <v>11630</v>
      </c>
      <c r="AN396" s="270">
        <v>1310</v>
      </c>
      <c r="AO396" s="270">
        <v>1940</v>
      </c>
      <c r="AP396" s="270">
        <v>945</v>
      </c>
      <c r="AQ396" s="270">
        <v>4730</v>
      </c>
      <c r="AR396" s="270">
        <v>495</v>
      </c>
      <c r="AS396" s="270">
        <v>480</v>
      </c>
      <c r="AT396" s="270">
        <v>2680</v>
      </c>
      <c r="AU396" s="270">
        <v>5120</v>
      </c>
      <c r="AV396" s="270">
        <v>2000</v>
      </c>
      <c r="AW396" s="270">
        <v>2775</v>
      </c>
      <c r="AX396" s="270">
        <v>12345</v>
      </c>
      <c r="AY396" s="270">
        <v>530</v>
      </c>
      <c r="AZ396" s="270">
        <v>5880</v>
      </c>
      <c r="BA396" s="270">
        <v>6420</v>
      </c>
      <c r="BB396" s="270">
        <v>59130</v>
      </c>
      <c r="BC396" s="270">
        <v>2880</v>
      </c>
      <c r="BD396" s="270">
        <v>6275</v>
      </c>
      <c r="BE396" s="270">
        <v>2385</v>
      </c>
      <c r="BF396" s="270">
        <v>2055</v>
      </c>
      <c r="BG396" s="270">
        <v>960</v>
      </c>
      <c r="BH396" s="270">
        <v>2165</v>
      </c>
      <c r="BI396" s="270">
        <v>6200</v>
      </c>
      <c r="BJ396" s="270">
        <v>490</v>
      </c>
      <c r="BK396" s="270">
        <v>5930</v>
      </c>
      <c r="BL396" s="270">
        <v>8370</v>
      </c>
      <c r="BM396" s="270">
        <v>18970</v>
      </c>
      <c r="BN396" s="270">
        <v>2690</v>
      </c>
      <c r="BO396" s="270">
        <v>8680</v>
      </c>
      <c r="BP396" s="270">
        <v>7960</v>
      </c>
      <c r="BQ396" s="270">
        <v>7200</v>
      </c>
      <c r="BR396" s="270">
        <v>2435</v>
      </c>
      <c r="BS396" s="270">
        <v>260</v>
      </c>
      <c r="BT396" s="270">
        <v>13025</v>
      </c>
      <c r="BU396" s="270">
        <v>7560</v>
      </c>
      <c r="BV396" s="270">
        <v>95</v>
      </c>
      <c r="BW396" s="270">
        <v>7135</v>
      </c>
      <c r="BX396" s="270">
        <v>415</v>
      </c>
      <c r="BY396" s="270">
        <v>4940</v>
      </c>
      <c r="BZ396" s="270">
        <v>1135</v>
      </c>
      <c r="CA396" s="270">
        <v>105</v>
      </c>
      <c r="CB396" s="270">
        <v>35</v>
      </c>
      <c r="CC396" s="270" t="s">
        <v>1676</v>
      </c>
      <c r="CD396" s="270">
        <v>1605</v>
      </c>
      <c r="CE396" s="270">
        <v>115</v>
      </c>
      <c r="CF396" s="270">
        <v>420</v>
      </c>
      <c r="CG396" s="270">
        <v>104940</v>
      </c>
      <c r="CH396" s="270">
        <v>0</v>
      </c>
      <c r="CI396" s="270">
        <v>18550</v>
      </c>
      <c r="CJ396" s="270">
        <v>4260</v>
      </c>
      <c r="CK396" s="270">
        <v>9715</v>
      </c>
      <c r="CL396" s="270">
        <v>2425</v>
      </c>
      <c r="CM396" s="270">
        <v>6070</v>
      </c>
      <c r="CN396" s="270">
        <v>770</v>
      </c>
      <c r="CO396" s="270">
        <v>0</v>
      </c>
      <c r="CP396" s="270">
        <v>0</v>
      </c>
      <c r="CQ396" s="270">
        <v>0</v>
      </c>
      <c r="CR396" s="270">
        <v>0</v>
      </c>
      <c r="CS396" s="270">
        <v>0</v>
      </c>
      <c r="CT396" s="270">
        <v>0</v>
      </c>
      <c r="CU396" s="270"/>
      <c r="CV396" s="270">
        <v>0</v>
      </c>
      <c r="CW396" s="270">
        <v>0</v>
      </c>
      <c r="CX396" s="270">
        <v>105</v>
      </c>
      <c r="CY396" s="270">
        <v>0</v>
      </c>
      <c r="CZ396" s="270" t="s">
        <v>1676</v>
      </c>
      <c r="DA396" s="270">
        <v>4780</v>
      </c>
      <c r="DB396" s="270">
        <v>1400</v>
      </c>
      <c r="DC396" s="270">
        <v>0</v>
      </c>
      <c r="DD396" s="270">
        <v>0</v>
      </c>
      <c r="DE396" s="270">
        <v>20740</v>
      </c>
      <c r="DF396" s="270">
        <v>19295</v>
      </c>
      <c r="DG396" s="270">
        <v>1380</v>
      </c>
      <c r="DH396" s="270">
        <v>285</v>
      </c>
      <c r="DI396" s="270">
        <v>0</v>
      </c>
      <c r="DJ396" s="270">
        <v>0</v>
      </c>
      <c r="DK396" s="270">
        <v>0</v>
      </c>
      <c r="DL396" s="270">
        <v>0</v>
      </c>
      <c r="DM396" s="270" t="s">
        <v>1676</v>
      </c>
      <c r="DN396" s="270">
        <v>0</v>
      </c>
      <c r="DO396" s="270">
        <v>275</v>
      </c>
      <c r="DP396" s="270">
        <v>6060</v>
      </c>
      <c r="DQ396" s="270">
        <v>0</v>
      </c>
      <c r="DR396" s="270"/>
      <c r="DS396" s="270">
        <v>0</v>
      </c>
      <c r="DT396" s="270">
        <v>105</v>
      </c>
      <c r="DU396" s="270">
        <v>4780</v>
      </c>
      <c r="DV396" s="270">
        <v>0</v>
      </c>
      <c r="DW396" s="270">
        <v>0</v>
      </c>
      <c r="DX396" s="270" t="s">
        <v>1676</v>
      </c>
      <c r="DY396" s="270" t="s">
        <v>1676</v>
      </c>
      <c r="DZ396" s="270">
        <v>225</v>
      </c>
      <c r="EA396" s="270">
        <v>0</v>
      </c>
      <c r="EB396" s="270">
        <v>175</v>
      </c>
      <c r="EC396" s="270">
        <v>0</v>
      </c>
      <c r="ED396" s="270">
        <v>3235</v>
      </c>
      <c r="EE396" s="270">
        <v>11475</v>
      </c>
      <c r="EF396" s="270">
        <v>0</v>
      </c>
      <c r="EG396" s="270">
        <v>7725</v>
      </c>
      <c r="EH396" s="270">
        <v>0</v>
      </c>
      <c r="EI396" s="270">
        <v>0</v>
      </c>
      <c r="EJ396" s="270">
        <v>0</v>
      </c>
      <c r="EK396" s="270">
        <v>0</v>
      </c>
      <c r="EL396" s="270">
        <v>5450</v>
      </c>
      <c r="EM396" s="270">
        <v>4430</v>
      </c>
      <c r="EN396" s="270">
        <v>1715</v>
      </c>
      <c r="EO396" s="270">
        <v>0</v>
      </c>
      <c r="EP396" s="270">
        <v>0</v>
      </c>
      <c r="EQ396" s="270">
        <v>0</v>
      </c>
      <c r="ER396" s="270">
        <v>0</v>
      </c>
      <c r="ES396" s="270">
        <v>0</v>
      </c>
      <c r="ET396" s="270">
        <v>0</v>
      </c>
      <c r="EU396" s="270">
        <v>0</v>
      </c>
      <c r="EV396" s="270">
        <v>0</v>
      </c>
      <c r="EW396" s="270">
        <v>180</v>
      </c>
      <c r="EX396" s="270">
        <v>1945</v>
      </c>
      <c r="EY396" s="270">
        <v>0</v>
      </c>
      <c r="EZ396" s="270">
        <v>0</v>
      </c>
      <c r="FA396" s="270">
        <v>0</v>
      </c>
      <c r="FB396" s="270">
        <v>220</v>
      </c>
      <c r="FC396" s="270">
        <v>0</v>
      </c>
      <c r="FD396" s="270">
        <v>0</v>
      </c>
      <c r="FE396" s="270" t="s">
        <v>1676</v>
      </c>
      <c r="FF396" s="270">
        <v>0</v>
      </c>
      <c r="FG396" s="270"/>
      <c r="FH396" s="270">
        <v>0</v>
      </c>
      <c r="FI396" s="270"/>
      <c r="FJ396" s="270">
        <v>0</v>
      </c>
      <c r="FK396" s="270">
        <v>0</v>
      </c>
      <c r="FL396" s="270">
        <v>0</v>
      </c>
      <c r="FM396" s="270">
        <v>15</v>
      </c>
      <c r="FN396" s="270" t="s">
        <v>1676</v>
      </c>
      <c r="FO396" s="351">
        <v>78665</v>
      </c>
      <c r="FP396" s="351">
        <v>11180</v>
      </c>
      <c r="FQ396" s="351">
        <v>40400</v>
      </c>
      <c r="FR396" s="13"/>
      <c r="FS396" s="270"/>
      <c r="FT396" s="270"/>
      <c r="FU396" s="270"/>
      <c r="FV396" s="270"/>
      <c r="FW396" s="270"/>
      <c r="FX396" s="270"/>
      <c r="FY396" s="270"/>
      <c r="FZ396" s="270"/>
      <c r="GA396" s="270"/>
      <c r="GB396" s="270"/>
      <c r="GC396" s="270"/>
      <c r="GD396" s="270"/>
      <c r="GE396" s="270"/>
      <c r="GF396" s="270"/>
      <c r="GG396" s="270"/>
      <c r="GH396" s="270"/>
      <c r="GI396" s="270"/>
      <c r="GJ396" s="270"/>
      <c r="GK396" s="270"/>
      <c r="GL396" s="270"/>
      <c r="GM396" s="270"/>
      <c r="GN396" s="270"/>
      <c r="GO396" s="270"/>
      <c r="GP396" s="270"/>
      <c r="GQ396" s="270"/>
      <c r="GR396" s="270"/>
      <c r="GS396" s="270"/>
      <c r="GT396" s="270"/>
      <c r="GU396" s="270"/>
      <c r="GV396" s="270"/>
      <c r="GW396" s="270"/>
      <c r="GX396" s="270"/>
      <c r="GY396" s="270"/>
      <c r="GZ396" s="270"/>
      <c r="HA396" s="270"/>
      <c r="HB396" s="270"/>
      <c r="HC396" s="270"/>
      <c r="HD396" s="270"/>
      <c r="HE396" s="270"/>
      <c r="HF396" s="270"/>
      <c r="HG396" s="270"/>
      <c r="HH396" s="270"/>
      <c r="HI396" s="270"/>
      <c r="HJ396" s="270"/>
      <c r="HK396" s="270"/>
      <c r="HL396" s="270"/>
      <c r="HM396" s="270"/>
      <c r="HN396" s="270"/>
      <c r="HO396" s="270"/>
      <c r="HP396" s="270"/>
      <c r="HQ396" s="270"/>
      <c r="HR396" s="270"/>
      <c r="HS396" s="270"/>
      <c r="HT396" s="270"/>
      <c r="HU396" s="270"/>
      <c r="HV396" s="270"/>
      <c r="HW396" s="270"/>
      <c r="HX396" s="270"/>
      <c r="HY396" s="270"/>
      <c r="HZ396" s="270"/>
      <c r="IA396" s="270"/>
      <c r="IB396" s="270"/>
      <c r="IC396" s="270"/>
      <c r="ID396" s="270"/>
      <c r="IE396" s="270"/>
      <c r="IF396" s="270"/>
      <c r="IG396" s="270"/>
      <c r="IH396" s="270"/>
    </row>
    <row r="397" spans="1:242" ht="12.75" customHeight="1" x14ac:dyDescent="0.2">
      <c r="A397" s="374" t="s">
        <v>566</v>
      </c>
      <c r="B397" s="270">
        <v>100895</v>
      </c>
      <c r="C397" s="270">
        <v>89475</v>
      </c>
      <c r="D397" s="270">
        <v>38960</v>
      </c>
      <c r="E397" s="270">
        <v>50505</v>
      </c>
      <c r="F397" s="270">
        <v>35865</v>
      </c>
      <c r="G397" s="270">
        <v>16015</v>
      </c>
      <c r="H397" s="270">
        <v>26765</v>
      </c>
      <c r="I397" s="270">
        <v>68685</v>
      </c>
      <c r="J397" s="270">
        <v>32210</v>
      </c>
      <c r="K397" s="270">
        <v>190450</v>
      </c>
      <c r="L397" s="270">
        <v>49.933999849999999</v>
      </c>
      <c r="M397" s="270">
        <v>32</v>
      </c>
      <c r="N397" s="270">
        <v>12705</v>
      </c>
      <c r="O397" s="270">
        <v>6565</v>
      </c>
      <c r="P397" s="270">
        <v>2735</v>
      </c>
      <c r="Q397" s="270">
        <v>3390</v>
      </c>
      <c r="R397" s="270">
        <v>1100</v>
      </c>
      <c r="S397" s="270">
        <v>110</v>
      </c>
      <c r="T397" s="270">
        <v>0</v>
      </c>
      <c r="U397" s="270">
        <v>0</v>
      </c>
      <c r="V397" s="270">
        <v>3.3231005630000001</v>
      </c>
      <c r="W397" s="270">
        <v>1</v>
      </c>
      <c r="X397" s="270">
        <v>50.944340250000003</v>
      </c>
      <c r="Y397" s="270">
        <v>13970</v>
      </c>
      <c r="Z397" s="270">
        <v>9290</v>
      </c>
      <c r="AA397" s="270">
        <v>15010</v>
      </c>
      <c r="AB397" s="270">
        <v>17320</v>
      </c>
      <c r="AC397" s="270">
        <v>20810</v>
      </c>
      <c r="AD397" s="270">
        <v>20525</v>
      </c>
      <c r="AE397" s="270">
        <v>3600</v>
      </c>
      <c r="AF397" s="270">
        <v>775</v>
      </c>
      <c r="AG397" s="270">
        <v>565</v>
      </c>
      <c r="AH397" s="270" t="s">
        <v>1676</v>
      </c>
      <c r="AI397" s="270" t="s">
        <v>1676</v>
      </c>
      <c r="AJ397" s="270">
        <v>835</v>
      </c>
      <c r="AK397" s="270" t="s">
        <v>1676</v>
      </c>
      <c r="AL397" s="270">
        <v>4340</v>
      </c>
      <c r="AM397" s="270">
        <v>7820</v>
      </c>
      <c r="AN397" s="270">
        <v>955</v>
      </c>
      <c r="AO397" s="270">
        <v>915</v>
      </c>
      <c r="AP397" s="270">
        <v>430</v>
      </c>
      <c r="AQ397" s="270">
        <v>3245</v>
      </c>
      <c r="AR397" s="270">
        <v>595</v>
      </c>
      <c r="AS397" s="270">
        <v>345</v>
      </c>
      <c r="AT397" s="270">
        <v>1965</v>
      </c>
      <c r="AU397" s="270">
        <v>4945</v>
      </c>
      <c r="AV397" s="270">
        <v>1215</v>
      </c>
      <c r="AW397" s="270">
        <v>2250</v>
      </c>
      <c r="AX397" s="270">
        <v>9180</v>
      </c>
      <c r="AY397" s="270">
        <v>330</v>
      </c>
      <c r="AZ397" s="270">
        <v>3150</v>
      </c>
      <c r="BA397" s="270">
        <v>14725</v>
      </c>
      <c r="BB397" s="270">
        <v>42300</v>
      </c>
      <c r="BC397" s="270">
        <v>3275</v>
      </c>
      <c r="BD397" s="270">
        <v>11960</v>
      </c>
      <c r="BE397" s="270">
        <v>2665</v>
      </c>
      <c r="BF397" s="270">
        <v>1750</v>
      </c>
      <c r="BG397" s="270">
        <v>500</v>
      </c>
      <c r="BH397" s="270">
        <v>1075</v>
      </c>
      <c r="BI397" s="270">
        <v>155</v>
      </c>
      <c r="BJ397" s="270">
        <v>145</v>
      </c>
      <c r="BK397" s="270">
        <v>3675</v>
      </c>
      <c r="BL397" s="270">
        <v>6340</v>
      </c>
      <c r="BM397" s="270">
        <v>13305</v>
      </c>
      <c r="BN397" s="270">
        <v>2265</v>
      </c>
      <c r="BO397" s="270">
        <v>6015</v>
      </c>
      <c r="BP397" s="270">
        <v>6470</v>
      </c>
      <c r="BQ397" s="270">
        <v>7335</v>
      </c>
      <c r="BR397" s="270">
        <v>1025</v>
      </c>
      <c r="BS397" s="270">
        <v>180</v>
      </c>
      <c r="BT397" s="270">
        <v>10805</v>
      </c>
      <c r="BU397" s="270">
        <v>3730</v>
      </c>
      <c r="BV397" s="270">
        <v>60</v>
      </c>
      <c r="BW397" s="270">
        <v>6735</v>
      </c>
      <c r="BX397" s="270">
        <v>155</v>
      </c>
      <c r="BY397" s="270">
        <v>2730</v>
      </c>
      <c r="BZ397" s="270">
        <v>470</v>
      </c>
      <c r="CA397" s="270">
        <v>90</v>
      </c>
      <c r="CB397" s="270" t="s">
        <v>1676</v>
      </c>
      <c r="CC397" s="270">
        <v>0</v>
      </c>
      <c r="CD397" s="270">
        <v>915</v>
      </c>
      <c r="CE397" s="270">
        <v>25</v>
      </c>
      <c r="CF397" s="270">
        <v>390</v>
      </c>
      <c r="CG397" s="270">
        <v>84695</v>
      </c>
      <c r="CH397" s="270">
        <v>0</v>
      </c>
      <c r="CI397" s="270">
        <v>13555</v>
      </c>
      <c r="CJ397" s="270">
        <v>3915</v>
      </c>
      <c r="CK397" s="270">
        <v>4835</v>
      </c>
      <c r="CL397" s="270">
        <v>0</v>
      </c>
      <c r="CM397" s="270">
        <v>0</v>
      </c>
      <c r="CN397" s="270">
        <v>0</v>
      </c>
      <c r="CO397" s="270">
        <v>0</v>
      </c>
      <c r="CP397" s="270">
        <v>0</v>
      </c>
      <c r="CQ397" s="270">
        <v>0</v>
      </c>
      <c r="CR397" s="270">
        <v>0</v>
      </c>
      <c r="CS397" s="270">
        <v>0</v>
      </c>
      <c r="CT397" s="270">
        <v>0</v>
      </c>
      <c r="CU397" s="270"/>
      <c r="CV397" s="270">
        <v>0</v>
      </c>
      <c r="CW397" s="270">
        <v>0</v>
      </c>
      <c r="CX397" s="270">
        <v>0</v>
      </c>
      <c r="CY397" s="270">
        <v>0</v>
      </c>
      <c r="CZ397" s="270">
        <v>35</v>
      </c>
      <c r="DA397" s="270">
        <v>4180</v>
      </c>
      <c r="DB397" s="270">
        <v>770</v>
      </c>
      <c r="DC397" s="270">
        <v>0</v>
      </c>
      <c r="DD397" s="270">
        <v>0</v>
      </c>
      <c r="DE397" s="270">
        <v>9320</v>
      </c>
      <c r="DF397" s="270">
        <v>7815</v>
      </c>
      <c r="DG397" s="270">
        <v>3730</v>
      </c>
      <c r="DH397" s="270">
        <v>5025</v>
      </c>
      <c r="DI397" s="270">
        <v>0</v>
      </c>
      <c r="DJ397" s="270">
        <v>0</v>
      </c>
      <c r="DK397" s="270">
        <v>0</v>
      </c>
      <c r="DL397" s="270">
        <v>0</v>
      </c>
      <c r="DM397" s="270">
        <v>0</v>
      </c>
      <c r="DN397" s="270">
        <v>0</v>
      </c>
      <c r="DO397" s="270">
        <v>0</v>
      </c>
      <c r="DP397" s="270">
        <v>3400</v>
      </c>
      <c r="DQ397" s="270">
        <v>0</v>
      </c>
      <c r="DR397" s="270"/>
      <c r="DS397" s="270">
        <v>0</v>
      </c>
      <c r="DT397" s="270">
        <v>0</v>
      </c>
      <c r="DU397" s="270">
        <v>3555</v>
      </c>
      <c r="DV397" s="270">
        <v>0</v>
      </c>
      <c r="DW397" s="270">
        <v>0</v>
      </c>
      <c r="DX397" s="270">
        <v>0</v>
      </c>
      <c r="DY397" s="270">
        <v>2910</v>
      </c>
      <c r="DZ397" s="270">
        <v>6085</v>
      </c>
      <c r="EA397" s="270">
        <v>0</v>
      </c>
      <c r="EB397" s="270">
        <v>195</v>
      </c>
      <c r="EC397" s="270">
        <v>0</v>
      </c>
      <c r="ED397" s="270">
        <v>65</v>
      </c>
      <c r="EE397" s="270">
        <v>13465</v>
      </c>
      <c r="EF397" s="270">
        <v>0</v>
      </c>
      <c r="EG397" s="270">
        <v>7530</v>
      </c>
      <c r="EH397" s="270">
        <v>0</v>
      </c>
      <c r="EI397" s="270">
        <v>0</v>
      </c>
      <c r="EJ397" s="270">
        <v>0</v>
      </c>
      <c r="EK397" s="270">
        <v>0</v>
      </c>
      <c r="EL397" s="270">
        <v>2195</v>
      </c>
      <c r="EM397" s="270">
        <v>6980</v>
      </c>
      <c r="EN397" s="270">
        <v>1050</v>
      </c>
      <c r="EO397" s="270">
        <v>0</v>
      </c>
      <c r="EP397" s="270">
        <v>0</v>
      </c>
      <c r="EQ397" s="270">
        <v>0</v>
      </c>
      <c r="ER397" s="270">
        <v>0</v>
      </c>
      <c r="ES397" s="270">
        <v>0</v>
      </c>
      <c r="ET397" s="270">
        <v>0</v>
      </c>
      <c r="EU397" s="270">
        <v>0</v>
      </c>
      <c r="EV397" s="270">
        <v>0</v>
      </c>
      <c r="EW397" s="270">
        <v>0</v>
      </c>
      <c r="EX397" s="270">
        <v>290</v>
      </c>
      <c r="EY397" s="270">
        <v>0</v>
      </c>
      <c r="EZ397" s="270">
        <v>0</v>
      </c>
      <c r="FA397" s="270">
        <v>0</v>
      </c>
      <c r="FB397" s="270">
        <v>0</v>
      </c>
      <c r="FC397" s="270">
        <v>0</v>
      </c>
      <c r="FD397" s="270">
        <v>0</v>
      </c>
      <c r="FE397" s="270">
        <v>0</v>
      </c>
      <c r="FF397" s="270">
        <v>0</v>
      </c>
      <c r="FG397" s="270"/>
      <c r="FH397" s="270">
        <v>0</v>
      </c>
      <c r="FI397" s="270"/>
      <c r="FJ397" s="270">
        <v>0</v>
      </c>
      <c r="FK397" s="270">
        <v>0</v>
      </c>
      <c r="FL397" s="270">
        <v>0</v>
      </c>
      <c r="FM397" s="270">
        <v>0</v>
      </c>
      <c r="FN397" s="270" t="s">
        <v>1676</v>
      </c>
      <c r="FO397" s="351">
        <v>58595</v>
      </c>
      <c r="FP397" s="351">
        <v>10830</v>
      </c>
      <c r="FQ397" s="351">
        <v>26605</v>
      </c>
      <c r="FR397" s="13"/>
      <c r="FS397" s="270"/>
      <c r="FT397" s="270"/>
      <c r="FU397" s="270"/>
      <c r="FV397" s="270"/>
      <c r="FW397" s="270"/>
      <c r="FX397" s="270"/>
      <c r="FY397" s="270"/>
      <c r="FZ397" s="270"/>
      <c r="GA397" s="270"/>
      <c r="GB397" s="270"/>
      <c r="GC397" s="270"/>
      <c r="GD397" s="270"/>
      <c r="GE397" s="270"/>
      <c r="GF397" s="270"/>
      <c r="GG397" s="270"/>
      <c r="GH397" s="270"/>
      <c r="GI397" s="270"/>
      <c r="GJ397" s="270"/>
      <c r="GK397" s="270"/>
      <c r="GL397" s="270"/>
      <c r="GM397" s="270"/>
      <c r="GN397" s="270"/>
      <c r="GO397" s="270"/>
      <c r="GP397" s="270"/>
      <c r="GQ397" s="270"/>
      <c r="GR397" s="270"/>
      <c r="GS397" s="270"/>
      <c r="GT397" s="270"/>
      <c r="GU397" s="270"/>
      <c r="GV397" s="270"/>
      <c r="GW397" s="270"/>
      <c r="GX397" s="270"/>
      <c r="GY397" s="270"/>
      <c r="GZ397" s="270"/>
      <c r="HA397" s="270"/>
      <c r="HB397" s="270"/>
      <c r="HC397" s="270"/>
      <c r="HD397" s="270"/>
      <c r="HE397" s="270"/>
      <c r="HF397" s="270"/>
      <c r="HG397" s="270"/>
      <c r="HH397" s="270"/>
      <c r="HI397" s="270"/>
      <c r="HJ397" s="270"/>
      <c r="HK397" s="270"/>
      <c r="HL397" s="270"/>
      <c r="HM397" s="270"/>
      <c r="HN397" s="270"/>
      <c r="HO397" s="270"/>
      <c r="HP397" s="270"/>
      <c r="HQ397" s="270"/>
      <c r="HR397" s="270"/>
      <c r="HS397" s="270"/>
      <c r="HT397" s="270"/>
      <c r="HU397" s="270"/>
      <c r="HV397" s="270"/>
      <c r="HW397" s="270"/>
      <c r="HX397" s="270"/>
      <c r="HY397" s="270"/>
      <c r="HZ397" s="270"/>
      <c r="IA397" s="270"/>
      <c r="IB397" s="270"/>
      <c r="IC397" s="270"/>
      <c r="ID397" s="270"/>
      <c r="IE397" s="270"/>
      <c r="IF397" s="270"/>
      <c r="IG397" s="270"/>
      <c r="IH397" s="270"/>
    </row>
    <row r="398" spans="1:242" ht="12.75" customHeight="1" x14ac:dyDescent="0.2">
      <c r="A398" s="374" t="s">
        <v>454</v>
      </c>
      <c r="B398" s="270">
        <v>120305</v>
      </c>
      <c r="C398" s="270">
        <v>105480</v>
      </c>
      <c r="D398" s="270">
        <v>43670</v>
      </c>
      <c r="E398" s="270">
        <v>61810</v>
      </c>
      <c r="F398" s="270">
        <v>38270</v>
      </c>
      <c r="G398" s="270">
        <v>8875</v>
      </c>
      <c r="H398" s="270">
        <v>39635</v>
      </c>
      <c r="I398" s="270">
        <v>77510</v>
      </c>
      <c r="J398" s="270">
        <v>42795</v>
      </c>
      <c r="K398" s="270">
        <v>229660</v>
      </c>
      <c r="L398" s="270">
        <v>78.332274929999997</v>
      </c>
      <c r="M398" s="270">
        <v>41</v>
      </c>
      <c r="N398" s="270">
        <v>14680</v>
      </c>
      <c r="O398" s="270">
        <v>9120</v>
      </c>
      <c r="P398" s="270">
        <v>4905</v>
      </c>
      <c r="Q398" s="270">
        <v>5910</v>
      </c>
      <c r="R398" s="270">
        <v>1505</v>
      </c>
      <c r="S398" s="270">
        <v>475</v>
      </c>
      <c r="T398" s="270">
        <v>295</v>
      </c>
      <c r="U398" s="270">
        <v>585</v>
      </c>
      <c r="V398" s="270">
        <v>3.6560569479999998</v>
      </c>
      <c r="W398" s="270">
        <v>1</v>
      </c>
      <c r="X398" s="270">
        <v>55.283120490000002</v>
      </c>
      <c r="Y398" s="270">
        <v>8365</v>
      </c>
      <c r="Z398" s="270">
        <v>15835</v>
      </c>
      <c r="AA398" s="270">
        <v>16255</v>
      </c>
      <c r="AB398" s="270">
        <v>18035</v>
      </c>
      <c r="AC398" s="270">
        <v>26185</v>
      </c>
      <c r="AD398" s="270">
        <v>30030</v>
      </c>
      <c r="AE398" s="270">
        <v>5180</v>
      </c>
      <c r="AF398" s="270">
        <v>1915</v>
      </c>
      <c r="AG398" s="270">
        <v>620</v>
      </c>
      <c r="AH398" s="270">
        <v>5650</v>
      </c>
      <c r="AI398" s="270">
        <v>425</v>
      </c>
      <c r="AJ398" s="270">
        <v>2055</v>
      </c>
      <c r="AK398" s="270">
        <v>1505</v>
      </c>
      <c r="AL398" s="270">
        <v>4940</v>
      </c>
      <c r="AM398" s="270">
        <v>5725</v>
      </c>
      <c r="AN398" s="270">
        <v>960</v>
      </c>
      <c r="AO398" s="270">
        <v>770</v>
      </c>
      <c r="AP398" s="270">
        <v>1575</v>
      </c>
      <c r="AQ398" s="270">
        <v>2375</v>
      </c>
      <c r="AR398" s="270">
        <v>455</v>
      </c>
      <c r="AS398" s="270">
        <v>220</v>
      </c>
      <c r="AT398" s="270">
        <v>1580</v>
      </c>
      <c r="AU398" s="270">
        <v>4270</v>
      </c>
      <c r="AV398" s="270">
        <v>3900</v>
      </c>
      <c r="AW398" s="270">
        <v>2250</v>
      </c>
      <c r="AX398" s="270">
        <v>10255</v>
      </c>
      <c r="AY398" s="270">
        <v>715</v>
      </c>
      <c r="AZ398" s="270">
        <v>4900</v>
      </c>
      <c r="BA398" s="270">
        <v>12540</v>
      </c>
      <c r="BB398" s="270">
        <v>50700</v>
      </c>
      <c r="BC398" s="270">
        <v>2575</v>
      </c>
      <c r="BD398" s="270">
        <v>10020</v>
      </c>
      <c r="BE398" s="270">
        <v>1940</v>
      </c>
      <c r="BF398" s="270">
        <v>2090</v>
      </c>
      <c r="BG398" s="270">
        <v>385</v>
      </c>
      <c r="BH398" s="270">
        <v>1790</v>
      </c>
      <c r="BI398" s="270">
        <v>5870</v>
      </c>
      <c r="BJ398" s="270">
        <v>345</v>
      </c>
      <c r="BK398" s="270">
        <v>6290</v>
      </c>
      <c r="BL398" s="270">
        <v>6890</v>
      </c>
      <c r="BM398" s="270">
        <v>13780</v>
      </c>
      <c r="BN398" s="270">
        <v>3150</v>
      </c>
      <c r="BO398" s="270">
        <v>8335</v>
      </c>
      <c r="BP398" s="270">
        <v>5615</v>
      </c>
      <c r="BQ398" s="270">
        <v>13630</v>
      </c>
      <c r="BR398" s="270">
        <v>1380</v>
      </c>
      <c r="BS398" s="270">
        <v>310</v>
      </c>
      <c r="BT398" s="270">
        <v>10110</v>
      </c>
      <c r="BU398" s="270">
        <v>4730</v>
      </c>
      <c r="BV398" s="270">
        <v>95</v>
      </c>
      <c r="BW398" s="270">
        <v>6145</v>
      </c>
      <c r="BX398" s="270">
        <v>205</v>
      </c>
      <c r="BY398" s="270">
        <v>3575</v>
      </c>
      <c r="BZ398" s="270">
        <v>540</v>
      </c>
      <c r="CA398" s="270">
        <v>80</v>
      </c>
      <c r="CB398" s="270" t="s">
        <v>1676</v>
      </c>
      <c r="CC398" s="270" t="s">
        <v>1676</v>
      </c>
      <c r="CD398" s="270">
        <v>1385</v>
      </c>
      <c r="CE398" s="270">
        <v>50</v>
      </c>
      <c r="CF398" s="270">
        <v>300</v>
      </c>
      <c r="CG398" s="270">
        <v>99340</v>
      </c>
      <c r="CH398" s="270">
        <v>0</v>
      </c>
      <c r="CI398" s="270">
        <v>12470</v>
      </c>
      <c r="CJ398" s="270">
        <v>2895</v>
      </c>
      <c r="CK398" s="270">
        <v>9335</v>
      </c>
      <c r="CL398" s="270">
        <v>1275</v>
      </c>
      <c r="CM398" s="270">
        <v>5950</v>
      </c>
      <c r="CN398" s="270">
        <v>1400</v>
      </c>
      <c r="CO398" s="270">
        <v>0</v>
      </c>
      <c r="CP398" s="270">
        <v>0</v>
      </c>
      <c r="CQ398" s="270">
        <v>0</v>
      </c>
      <c r="CR398" s="270">
        <v>0</v>
      </c>
      <c r="CS398" s="270">
        <v>0</v>
      </c>
      <c r="CT398" s="270">
        <v>0</v>
      </c>
      <c r="CU398" s="270"/>
      <c r="CV398" s="270">
        <v>0</v>
      </c>
      <c r="CW398" s="270">
        <v>0</v>
      </c>
      <c r="CX398" s="270">
        <v>3220</v>
      </c>
      <c r="CY398" s="270">
        <v>0</v>
      </c>
      <c r="CZ398" s="270">
        <v>0</v>
      </c>
      <c r="DA398" s="270">
        <v>805</v>
      </c>
      <c r="DB398" s="270">
        <v>1695</v>
      </c>
      <c r="DC398" s="270">
        <v>0</v>
      </c>
      <c r="DD398" s="270">
        <v>0</v>
      </c>
      <c r="DE398" s="270">
        <v>31900</v>
      </c>
      <c r="DF398" s="270">
        <v>0</v>
      </c>
      <c r="DG398" s="270">
        <v>0</v>
      </c>
      <c r="DH398" s="270">
        <v>2585</v>
      </c>
      <c r="DI398" s="270">
        <v>0</v>
      </c>
      <c r="DJ398" s="270">
        <v>0</v>
      </c>
      <c r="DK398" s="270">
        <v>0</v>
      </c>
      <c r="DL398" s="270">
        <v>0</v>
      </c>
      <c r="DM398" s="270">
        <v>770</v>
      </c>
      <c r="DN398" s="270">
        <v>0</v>
      </c>
      <c r="DO398" s="270" t="s">
        <v>1676</v>
      </c>
      <c r="DP398" s="270">
        <v>0</v>
      </c>
      <c r="DQ398" s="270">
        <v>0</v>
      </c>
      <c r="DR398" s="270"/>
      <c r="DS398" s="270">
        <v>14045</v>
      </c>
      <c r="DT398" s="270">
        <v>490</v>
      </c>
      <c r="DU398" s="270">
        <v>0</v>
      </c>
      <c r="DV398" s="270">
        <v>0</v>
      </c>
      <c r="DW398" s="270">
        <v>0</v>
      </c>
      <c r="DX398" s="270">
        <v>0</v>
      </c>
      <c r="DY398" s="270">
        <v>0</v>
      </c>
      <c r="DZ398" s="270">
        <v>3595</v>
      </c>
      <c r="EA398" s="270">
        <v>0</v>
      </c>
      <c r="EB398" s="270">
        <v>185</v>
      </c>
      <c r="EC398" s="270">
        <v>0</v>
      </c>
      <c r="ED398" s="270">
        <v>1305</v>
      </c>
      <c r="EE398" s="270">
        <v>7215</v>
      </c>
      <c r="EF398" s="270">
        <v>0</v>
      </c>
      <c r="EG398" s="270">
        <v>865</v>
      </c>
      <c r="EH398" s="270">
        <v>0</v>
      </c>
      <c r="EI398" s="270">
        <v>0</v>
      </c>
      <c r="EJ398" s="270">
        <v>0</v>
      </c>
      <c r="EK398" s="270">
        <v>0</v>
      </c>
      <c r="EL398" s="270">
        <v>10975</v>
      </c>
      <c r="EM398" s="270">
        <v>3120</v>
      </c>
      <c r="EN398" s="270">
        <v>3825</v>
      </c>
      <c r="EO398" s="270">
        <v>0</v>
      </c>
      <c r="EP398" s="270">
        <v>0</v>
      </c>
      <c r="EQ398" s="270">
        <v>0</v>
      </c>
      <c r="ER398" s="270">
        <v>0</v>
      </c>
      <c r="ES398" s="270">
        <v>0</v>
      </c>
      <c r="ET398" s="270">
        <v>0</v>
      </c>
      <c r="EU398" s="270">
        <v>0</v>
      </c>
      <c r="EV398" s="270">
        <v>0</v>
      </c>
      <c r="EW398" s="270">
        <v>320</v>
      </c>
      <c r="EX398" s="270" t="s">
        <v>1676</v>
      </c>
      <c r="EY398" s="270">
        <v>0</v>
      </c>
      <c r="EZ398" s="270">
        <v>0</v>
      </c>
      <c r="FA398" s="270">
        <v>30</v>
      </c>
      <c r="FB398" s="270">
        <v>0</v>
      </c>
      <c r="FC398" s="270">
        <v>0</v>
      </c>
      <c r="FD398" s="270">
        <v>0</v>
      </c>
      <c r="FE398" s="270">
        <v>0</v>
      </c>
      <c r="FF398" s="270">
        <v>0</v>
      </c>
      <c r="FG398" s="270"/>
      <c r="FH398" s="270">
        <v>0</v>
      </c>
      <c r="FI398" s="270"/>
      <c r="FJ398" s="270">
        <v>0</v>
      </c>
      <c r="FK398" s="270">
        <v>0</v>
      </c>
      <c r="FL398" s="270">
        <v>0</v>
      </c>
      <c r="FM398" s="270">
        <v>30</v>
      </c>
      <c r="FN398" s="270" t="s">
        <v>1676</v>
      </c>
      <c r="FO398" s="351">
        <v>69605</v>
      </c>
      <c r="FP398" s="351">
        <v>18695</v>
      </c>
      <c r="FQ398" s="351">
        <v>37480</v>
      </c>
      <c r="FR398" s="13"/>
      <c r="FS398" s="270"/>
      <c r="FT398" s="270"/>
      <c r="FU398" s="270"/>
      <c r="FV398" s="270"/>
      <c r="FW398" s="270"/>
      <c r="FX398" s="270"/>
      <c r="FY398" s="270"/>
      <c r="FZ398" s="270"/>
      <c r="GA398" s="270"/>
      <c r="GB398" s="270"/>
      <c r="GC398" s="270"/>
      <c r="GD398" s="270"/>
      <c r="GE398" s="270"/>
      <c r="GF398" s="270"/>
      <c r="GG398" s="270"/>
      <c r="GH398" s="270"/>
      <c r="GI398" s="270"/>
      <c r="GJ398" s="270"/>
      <c r="GK398" s="270"/>
      <c r="GL398" s="270"/>
      <c r="GM398" s="270"/>
      <c r="GN398" s="270"/>
      <c r="GO398" s="270"/>
      <c r="GP398" s="270"/>
      <c r="GQ398" s="270"/>
      <c r="GR398" s="270"/>
      <c r="GS398" s="270"/>
      <c r="GT398" s="270"/>
      <c r="GU398" s="270"/>
      <c r="GV398" s="270"/>
      <c r="GW398" s="270"/>
      <c r="GX398" s="270"/>
      <c r="GY398" s="270"/>
      <c r="GZ398" s="270"/>
      <c r="HA398" s="270"/>
      <c r="HB398" s="270"/>
      <c r="HC398" s="270"/>
      <c r="HD398" s="270"/>
      <c r="HE398" s="270"/>
      <c r="HF398" s="270"/>
      <c r="HG398" s="270"/>
      <c r="HH398" s="270"/>
      <c r="HI398" s="270"/>
      <c r="HJ398" s="270"/>
      <c r="HK398" s="270"/>
      <c r="HL398" s="270"/>
      <c r="HM398" s="270"/>
      <c r="HN398" s="270"/>
      <c r="HO398" s="270"/>
      <c r="HP398" s="270"/>
      <c r="HQ398" s="270"/>
      <c r="HR398" s="270"/>
      <c r="HS398" s="270"/>
      <c r="HT398" s="270"/>
      <c r="HU398" s="270"/>
      <c r="HV398" s="270"/>
      <c r="HW398" s="270"/>
      <c r="HX398" s="270"/>
      <c r="HY398" s="270"/>
      <c r="HZ398" s="270"/>
      <c r="IA398" s="270"/>
      <c r="IB398" s="270"/>
      <c r="IC398" s="270"/>
      <c r="ID398" s="270"/>
      <c r="IE398" s="270"/>
      <c r="IF398" s="270"/>
      <c r="IG398" s="270"/>
      <c r="IH398" s="270"/>
    </row>
    <row r="399" spans="1:242" ht="12.75" customHeight="1" x14ac:dyDescent="0.2">
      <c r="A399" s="374" t="s">
        <v>456</v>
      </c>
      <c r="B399" s="270">
        <v>93440</v>
      </c>
      <c r="C399" s="270">
        <v>83270</v>
      </c>
      <c r="D399" s="270">
        <v>38580</v>
      </c>
      <c r="E399" s="270">
        <v>44685</v>
      </c>
      <c r="F399" s="270">
        <v>34870</v>
      </c>
      <c r="G399" s="270">
        <v>11920</v>
      </c>
      <c r="H399" s="270">
        <v>29465</v>
      </c>
      <c r="I399" s="270">
        <v>56505</v>
      </c>
      <c r="J399" s="270">
        <v>36930</v>
      </c>
      <c r="K399" s="270">
        <v>261095</v>
      </c>
      <c r="L399" s="270">
        <v>86.066074740000005</v>
      </c>
      <c r="M399" s="270">
        <v>42</v>
      </c>
      <c r="N399" s="270">
        <v>9620</v>
      </c>
      <c r="O399" s="270">
        <v>4205</v>
      </c>
      <c r="P399" s="270">
        <v>2285</v>
      </c>
      <c r="Q399" s="270">
        <v>2915</v>
      </c>
      <c r="R399" s="270">
        <v>2005</v>
      </c>
      <c r="S399" s="270">
        <v>2130</v>
      </c>
      <c r="T399" s="270">
        <v>40</v>
      </c>
      <c r="U399" s="270">
        <v>0</v>
      </c>
      <c r="V399" s="270">
        <v>5.5494195900000003</v>
      </c>
      <c r="W399" s="270">
        <v>2</v>
      </c>
      <c r="X399" s="270">
        <v>56.878083400000001</v>
      </c>
      <c r="Y399" s="270">
        <v>9265</v>
      </c>
      <c r="Z399" s="270">
        <v>6945</v>
      </c>
      <c r="AA399" s="270">
        <v>9055</v>
      </c>
      <c r="AB399" s="270">
        <v>14965</v>
      </c>
      <c r="AC399" s="270">
        <v>25730</v>
      </c>
      <c r="AD399" s="270">
        <v>23960</v>
      </c>
      <c r="AE399" s="270">
        <v>3345</v>
      </c>
      <c r="AF399" s="270">
        <v>650</v>
      </c>
      <c r="AG399" s="270">
        <v>485</v>
      </c>
      <c r="AH399" s="270">
        <v>3205</v>
      </c>
      <c r="AI399" s="270">
        <v>255</v>
      </c>
      <c r="AJ399" s="270">
        <v>1750</v>
      </c>
      <c r="AK399" s="270">
        <v>735</v>
      </c>
      <c r="AL399" s="270">
        <v>5520</v>
      </c>
      <c r="AM399" s="270">
        <v>6515</v>
      </c>
      <c r="AN399" s="270">
        <v>830</v>
      </c>
      <c r="AO399" s="270">
        <v>1720</v>
      </c>
      <c r="AP399" s="270">
        <v>1000</v>
      </c>
      <c r="AQ399" s="270">
        <v>2600</v>
      </c>
      <c r="AR399" s="270">
        <v>235</v>
      </c>
      <c r="AS399" s="270">
        <v>195</v>
      </c>
      <c r="AT399" s="270">
        <v>1475</v>
      </c>
      <c r="AU399" s="270">
        <v>2795</v>
      </c>
      <c r="AV399" s="270">
        <v>690</v>
      </c>
      <c r="AW399" s="270">
        <v>1370</v>
      </c>
      <c r="AX399" s="270">
        <v>9665</v>
      </c>
      <c r="AY399" s="270">
        <v>185</v>
      </c>
      <c r="AZ399" s="270">
        <v>3580</v>
      </c>
      <c r="BA399" s="270">
        <v>14950</v>
      </c>
      <c r="BB399" s="270">
        <v>33030</v>
      </c>
      <c r="BC399" s="270">
        <v>3020</v>
      </c>
      <c r="BD399" s="270">
        <v>14575</v>
      </c>
      <c r="BE399" s="270">
        <v>1690</v>
      </c>
      <c r="BF399" s="270">
        <v>2470</v>
      </c>
      <c r="BG399" s="270">
        <v>720</v>
      </c>
      <c r="BH399" s="270">
        <v>1455</v>
      </c>
      <c r="BI399" s="270">
        <v>3295</v>
      </c>
      <c r="BJ399" s="270">
        <v>420</v>
      </c>
      <c r="BK399" s="270">
        <v>6410</v>
      </c>
      <c r="BL399" s="270">
        <v>7355</v>
      </c>
      <c r="BM399" s="270">
        <v>13135</v>
      </c>
      <c r="BN399" s="270">
        <v>1150</v>
      </c>
      <c r="BO399" s="270">
        <v>4025</v>
      </c>
      <c r="BP399" s="270">
        <v>4180</v>
      </c>
      <c r="BQ399" s="270">
        <v>4230</v>
      </c>
      <c r="BR399" s="270">
        <v>1370</v>
      </c>
      <c r="BS399" s="270">
        <v>160</v>
      </c>
      <c r="BT399" s="270">
        <v>4950</v>
      </c>
      <c r="BU399" s="270">
        <v>4395</v>
      </c>
      <c r="BV399" s="270">
        <v>75</v>
      </c>
      <c r="BW399" s="270">
        <v>4185</v>
      </c>
      <c r="BX399" s="270">
        <v>305</v>
      </c>
      <c r="BY399" s="270">
        <v>3625</v>
      </c>
      <c r="BZ399" s="270">
        <v>575</v>
      </c>
      <c r="CA399" s="270">
        <v>70</v>
      </c>
      <c r="CB399" s="270">
        <v>15</v>
      </c>
      <c r="CC399" s="270">
        <v>0</v>
      </c>
      <c r="CD399" s="270">
        <v>1020</v>
      </c>
      <c r="CE399" s="270">
        <v>65</v>
      </c>
      <c r="CF399" s="270">
        <v>460</v>
      </c>
      <c r="CG399" s="270">
        <v>77130</v>
      </c>
      <c r="CH399" s="270">
        <v>10</v>
      </c>
      <c r="CI399" s="270">
        <v>15215</v>
      </c>
      <c r="CJ399" s="270">
        <v>2665</v>
      </c>
      <c r="CK399" s="270">
        <v>5345</v>
      </c>
      <c r="CL399" s="270">
        <v>1585</v>
      </c>
      <c r="CM399" s="270">
        <v>3295</v>
      </c>
      <c r="CN399" s="270">
        <v>760</v>
      </c>
      <c r="CO399" s="270">
        <v>0</v>
      </c>
      <c r="CP399" s="270">
        <v>0</v>
      </c>
      <c r="CQ399" s="270">
        <v>0</v>
      </c>
      <c r="CR399" s="270">
        <v>0</v>
      </c>
      <c r="CS399" s="270">
        <v>0</v>
      </c>
      <c r="CT399" s="270">
        <v>0</v>
      </c>
      <c r="CU399" s="270"/>
      <c r="CV399" s="270">
        <v>0</v>
      </c>
      <c r="CW399" s="270">
        <v>0</v>
      </c>
      <c r="CX399" s="270">
        <v>0</v>
      </c>
      <c r="CY399" s="270">
        <v>0</v>
      </c>
      <c r="CZ399" s="270">
        <v>0</v>
      </c>
      <c r="DA399" s="270">
        <v>240</v>
      </c>
      <c r="DB399" s="270">
        <v>210</v>
      </c>
      <c r="DC399" s="270">
        <v>0</v>
      </c>
      <c r="DD399" s="270">
        <v>0</v>
      </c>
      <c r="DE399" s="270">
        <v>23690</v>
      </c>
      <c r="DF399" s="270">
        <v>4755</v>
      </c>
      <c r="DG399" s="270">
        <v>65</v>
      </c>
      <c r="DH399" s="270">
        <v>6005</v>
      </c>
      <c r="DI399" s="270">
        <v>0</v>
      </c>
      <c r="DJ399" s="270">
        <v>0</v>
      </c>
      <c r="DK399" s="270">
        <v>0</v>
      </c>
      <c r="DL399" s="270">
        <v>0</v>
      </c>
      <c r="DM399" s="270">
        <v>20</v>
      </c>
      <c r="DN399" s="270">
        <v>730</v>
      </c>
      <c r="DO399" s="270">
        <v>0</v>
      </c>
      <c r="DP399" s="270">
        <v>3390</v>
      </c>
      <c r="DQ399" s="270">
        <v>0</v>
      </c>
      <c r="DR399" s="270"/>
      <c r="DS399" s="270">
        <v>0</v>
      </c>
      <c r="DT399" s="270">
        <v>35</v>
      </c>
      <c r="DU399" s="270">
        <v>1620</v>
      </c>
      <c r="DV399" s="270">
        <v>0</v>
      </c>
      <c r="DW399" s="270">
        <v>0</v>
      </c>
      <c r="DX399" s="270">
        <v>0</v>
      </c>
      <c r="DY399" s="270">
        <v>365</v>
      </c>
      <c r="DZ399" s="270">
        <v>0</v>
      </c>
      <c r="EA399" s="270">
        <v>0</v>
      </c>
      <c r="EB399" s="270">
        <v>25</v>
      </c>
      <c r="EC399" s="270">
        <v>0</v>
      </c>
      <c r="ED399" s="270">
        <v>570</v>
      </c>
      <c r="EE399" s="270">
        <v>8575</v>
      </c>
      <c r="EF399" s="270">
        <v>0</v>
      </c>
      <c r="EG399" s="270">
        <v>1430</v>
      </c>
      <c r="EH399" s="270">
        <v>0</v>
      </c>
      <c r="EI399" s="270">
        <v>0</v>
      </c>
      <c r="EJ399" s="270">
        <v>0</v>
      </c>
      <c r="EK399" s="270">
        <v>0</v>
      </c>
      <c r="EL399" s="270">
        <v>3270</v>
      </c>
      <c r="EM399" s="270">
        <v>2330</v>
      </c>
      <c r="EN399" s="270">
        <v>295</v>
      </c>
      <c r="EO399" s="270">
        <v>0</v>
      </c>
      <c r="EP399" s="270">
        <v>0</v>
      </c>
      <c r="EQ399" s="270" t="s">
        <v>1676</v>
      </c>
      <c r="ER399" s="270">
        <v>475</v>
      </c>
      <c r="ES399" s="270">
        <v>0</v>
      </c>
      <c r="ET399" s="270">
        <v>0</v>
      </c>
      <c r="EU399" s="270">
        <v>0</v>
      </c>
      <c r="EV399" s="270">
        <v>110</v>
      </c>
      <c r="EW399" s="270">
        <v>6355</v>
      </c>
      <c r="EX399" s="270">
        <v>0</v>
      </c>
      <c r="EY399" s="270">
        <v>0</v>
      </c>
      <c r="EZ399" s="270">
        <v>0</v>
      </c>
      <c r="FA399" s="270">
        <v>0</v>
      </c>
      <c r="FB399" s="270">
        <v>0</v>
      </c>
      <c r="FC399" s="270">
        <v>0</v>
      </c>
      <c r="FD399" s="270">
        <v>0</v>
      </c>
      <c r="FE399" s="270">
        <v>0</v>
      </c>
      <c r="FF399" s="270">
        <v>0</v>
      </c>
      <c r="FG399" s="270"/>
      <c r="FH399" s="270">
        <v>0</v>
      </c>
      <c r="FI399" s="270"/>
      <c r="FJ399" s="270">
        <v>0</v>
      </c>
      <c r="FK399" s="270">
        <v>0</v>
      </c>
      <c r="FL399" s="270">
        <v>0</v>
      </c>
      <c r="FM399" s="270">
        <v>0</v>
      </c>
      <c r="FN399" s="270">
        <v>0</v>
      </c>
      <c r="FO399" s="351">
        <v>60410</v>
      </c>
      <c r="FP399" s="351">
        <v>7015</v>
      </c>
      <c r="FQ399" s="351">
        <v>23200</v>
      </c>
      <c r="FR399" s="13"/>
      <c r="FS399" s="270"/>
      <c r="FT399" s="270"/>
      <c r="FU399" s="270"/>
      <c r="FV399" s="270"/>
      <c r="FW399" s="270"/>
      <c r="FX399" s="270"/>
      <c r="FY399" s="270"/>
      <c r="FZ399" s="270"/>
      <c r="GA399" s="270"/>
      <c r="GB399" s="270"/>
      <c r="GC399" s="270"/>
      <c r="GD399" s="270"/>
      <c r="GE399" s="270"/>
      <c r="GF399" s="270"/>
      <c r="GG399" s="270"/>
      <c r="GH399" s="270"/>
      <c r="GI399" s="270"/>
      <c r="GJ399" s="270"/>
      <c r="GK399" s="270"/>
      <c r="GL399" s="270"/>
      <c r="GM399" s="270"/>
      <c r="GN399" s="270"/>
      <c r="GO399" s="270"/>
      <c r="GP399" s="270"/>
      <c r="GQ399" s="270"/>
      <c r="GR399" s="270"/>
      <c r="GS399" s="270"/>
      <c r="GT399" s="270"/>
      <c r="GU399" s="270"/>
      <c r="GV399" s="270"/>
      <c r="GW399" s="270"/>
      <c r="GX399" s="270"/>
      <c r="GY399" s="270"/>
      <c r="GZ399" s="270"/>
      <c r="HA399" s="270"/>
      <c r="HB399" s="270"/>
      <c r="HC399" s="270"/>
      <c r="HD399" s="270"/>
      <c r="HE399" s="270"/>
      <c r="HF399" s="270"/>
      <c r="HG399" s="270"/>
      <c r="HH399" s="270"/>
      <c r="HI399" s="270"/>
      <c r="HJ399" s="270"/>
      <c r="HK399" s="270"/>
      <c r="HL399" s="270"/>
      <c r="HM399" s="270"/>
      <c r="HN399" s="270"/>
      <c r="HO399" s="270"/>
      <c r="HP399" s="270"/>
      <c r="HQ399" s="270"/>
      <c r="HR399" s="270"/>
      <c r="HS399" s="270"/>
      <c r="HT399" s="270"/>
      <c r="HU399" s="270"/>
      <c r="HV399" s="270"/>
      <c r="HW399" s="270"/>
      <c r="HX399" s="270"/>
      <c r="HY399" s="270"/>
      <c r="HZ399" s="270"/>
      <c r="IA399" s="270"/>
      <c r="IB399" s="270"/>
      <c r="IC399" s="270"/>
      <c r="ID399" s="270"/>
      <c r="IE399" s="270"/>
      <c r="IF399" s="270"/>
      <c r="IG399" s="270"/>
      <c r="IH399" s="270"/>
    </row>
    <row r="400" spans="1:242" ht="12.75" customHeight="1" x14ac:dyDescent="0.2">
      <c r="A400" s="374" t="s">
        <v>457</v>
      </c>
      <c r="B400" s="270">
        <v>114465</v>
      </c>
      <c r="C400" s="270">
        <v>95410</v>
      </c>
      <c r="D400" s="270">
        <v>41405</v>
      </c>
      <c r="E400" s="270">
        <v>54000</v>
      </c>
      <c r="F400" s="270">
        <v>34370</v>
      </c>
      <c r="G400" s="270">
        <v>13350</v>
      </c>
      <c r="H400" s="270">
        <v>36580</v>
      </c>
      <c r="I400" s="270">
        <v>68730</v>
      </c>
      <c r="J400" s="270">
        <v>45735</v>
      </c>
      <c r="K400" s="270">
        <v>213950</v>
      </c>
      <c r="L400" s="270">
        <v>48.063164030000003</v>
      </c>
      <c r="M400" s="270">
        <v>28</v>
      </c>
      <c r="N400" s="270">
        <v>15060</v>
      </c>
      <c r="O400" s="270">
        <v>6590</v>
      </c>
      <c r="P400" s="270">
        <v>2925</v>
      </c>
      <c r="Q400" s="270">
        <v>3565</v>
      </c>
      <c r="R400" s="270">
        <v>850</v>
      </c>
      <c r="S400" s="270">
        <v>165</v>
      </c>
      <c r="T400" s="270">
        <v>20</v>
      </c>
      <c r="U400" s="270" t="s">
        <v>1676</v>
      </c>
      <c r="V400" s="270">
        <v>4.2167281289999998</v>
      </c>
      <c r="W400" s="270">
        <v>1</v>
      </c>
      <c r="X400" s="270">
        <v>56.429227279999999</v>
      </c>
      <c r="Y400" s="270">
        <v>9185</v>
      </c>
      <c r="Z400" s="270">
        <v>10585</v>
      </c>
      <c r="AA400" s="270">
        <v>12815</v>
      </c>
      <c r="AB400" s="270">
        <v>20205</v>
      </c>
      <c r="AC400" s="270">
        <v>27060</v>
      </c>
      <c r="AD400" s="270">
        <v>26915</v>
      </c>
      <c r="AE400" s="270">
        <v>5165</v>
      </c>
      <c r="AF400" s="270">
        <v>960</v>
      </c>
      <c r="AG400" s="270">
        <v>530</v>
      </c>
      <c r="AH400" s="270">
        <v>6825</v>
      </c>
      <c r="AI400" s="270">
        <v>315</v>
      </c>
      <c r="AJ400" s="270">
        <v>1675</v>
      </c>
      <c r="AK400" s="270">
        <v>2380</v>
      </c>
      <c r="AL400" s="270">
        <v>3130</v>
      </c>
      <c r="AM400" s="270">
        <v>9080</v>
      </c>
      <c r="AN400" s="270">
        <v>765</v>
      </c>
      <c r="AO400" s="270">
        <v>3010</v>
      </c>
      <c r="AP400" s="270">
        <v>610</v>
      </c>
      <c r="AQ400" s="270">
        <v>3120</v>
      </c>
      <c r="AR400" s="270">
        <v>280</v>
      </c>
      <c r="AS400" s="270">
        <v>125</v>
      </c>
      <c r="AT400" s="270">
        <v>1345</v>
      </c>
      <c r="AU400" s="270">
        <v>3405</v>
      </c>
      <c r="AV400" s="270">
        <v>1135</v>
      </c>
      <c r="AW400" s="270">
        <v>1600</v>
      </c>
      <c r="AX400" s="270">
        <v>10915</v>
      </c>
      <c r="AY400" s="270">
        <v>190</v>
      </c>
      <c r="AZ400" s="270">
        <v>3085</v>
      </c>
      <c r="BA400" s="270">
        <v>11900</v>
      </c>
      <c r="BB400" s="270">
        <v>48090</v>
      </c>
      <c r="BC400" s="270">
        <v>2565</v>
      </c>
      <c r="BD400" s="270">
        <v>10400</v>
      </c>
      <c r="BE400" s="270">
        <v>2280</v>
      </c>
      <c r="BF400" s="270">
        <v>2150</v>
      </c>
      <c r="BG400" s="270">
        <v>595</v>
      </c>
      <c r="BH400" s="270">
        <v>1230</v>
      </c>
      <c r="BI400" s="270">
        <v>6980</v>
      </c>
      <c r="BJ400" s="270">
        <v>385</v>
      </c>
      <c r="BK400" s="270">
        <v>5610</v>
      </c>
      <c r="BL400" s="270">
        <v>8055</v>
      </c>
      <c r="BM400" s="270">
        <v>13770</v>
      </c>
      <c r="BN400" s="270">
        <v>1935</v>
      </c>
      <c r="BO400" s="270">
        <v>4310</v>
      </c>
      <c r="BP400" s="270">
        <v>4835</v>
      </c>
      <c r="BQ400" s="270">
        <v>8185</v>
      </c>
      <c r="BR400" s="270">
        <v>1630</v>
      </c>
      <c r="BS400" s="270">
        <v>325</v>
      </c>
      <c r="BT400" s="270">
        <v>9595</v>
      </c>
      <c r="BU400" s="270">
        <v>4815</v>
      </c>
      <c r="BV400" s="270">
        <v>60</v>
      </c>
      <c r="BW400" s="270">
        <v>5700</v>
      </c>
      <c r="BX400" s="270">
        <v>275</v>
      </c>
      <c r="BY400" s="270">
        <v>4085</v>
      </c>
      <c r="BZ400" s="270">
        <v>670</v>
      </c>
      <c r="CA400" s="270">
        <v>105</v>
      </c>
      <c r="CB400" s="270">
        <v>45</v>
      </c>
      <c r="CC400" s="270" t="s">
        <v>1676</v>
      </c>
      <c r="CD400" s="270">
        <v>1540</v>
      </c>
      <c r="CE400" s="270">
        <v>45</v>
      </c>
      <c r="CF400" s="270">
        <v>275</v>
      </c>
      <c r="CG400" s="270">
        <v>88375</v>
      </c>
      <c r="CH400" s="270">
        <v>0</v>
      </c>
      <c r="CI400" s="270">
        <v>7960</v>
      </c>
      <c r="CJ400" s="270">
        <v>2940</v>
      </c>
      <c r="CK400" s="270">
        <v>4625</v>
      </c>
      <c r="CL400" s="270">
        <v>1130</v>
      </c>
      <c r="CM400" s="270">
        <v>7125</v>
      </c>
      <c r="CN400" s="270">
        <v>2530</v>
      </c>
      <c r="CO400" s="270">
        <v>0</v>
      </c>
      <c r="CP400" s="270">
        <v>0</v>
      </c>
      <c r="CQ400" s="270" t="s">
        <v>1676</v>
      </c>
      <c r="CR400" s="270">
        <v>0</v>
      </c>
      <c r="CS400" s="270">
        <v>0</v>
      </c>
      <c r="CT400" s="270">
        <v>0</v>
      </c>
      <c r="CU400" s="270"/>
      <c r="CV400" s="270">
        <v>0</v>
      </c>
      <c r="CW400" s="270">
        <v>0</v>
      </c>
      <c r="CX400" s="270">
        <v>300</v>
      </c>
      <c r="CY400" s="270">
        <v>0</v>
      </c>
      <c r="CZ400" s="270">
        <v>30</v>
      </c>
      <c r="DA400" s="270">
        <v>4395</v>
      </c>
      <c r="DB400" s="270">
        <v>810</v>
      </c>
      <c r="DC400" s="270">
        <v>0</v>
      </c>
      <c r="DD400" s="270">
        <v>0</v>
      </c>
      <c r="DE400" s="270">
        <v>46850</v>
      </c>
      <c r="DF400" s="270">
        <v>0</v>
      </c>
      <c r="DG400" s="270">
        <v>0</v>
      </c>
      <c r="DH400" s="270">
        <v>3795</v>
      </c>
      <c r="DI400" s="270">
        <v>0</v>
      </c>
      <c r="DJ400" s="270">
        <v>0</v>
      </c>
      <c r="DK400" s="270">
        <v>0</v>
      </c>
      <c r="DL400" s="270">
        <v>0</v>
      </c>
      <c r="DM400" s="270">
        <v>0</v>
      </c>
      <c r="DN400" s="270">
        <v>0</v>
      </c>
      <c r="DO400" s="270">
        <v>0</v>
      </c>
      <c r="DP400" s="270">
        <v>4955</v>
      </c>
      <c r="DQ400" s="270">
        <v>0</v>
      </c>
      <c r="DR400" s="270"/>
      <c r="DS400" s="270">
        <v>0</v>
      </c>
      <c r="DT400" s="270">
        <v>0</v>
      </c>
      <c r="DU400" s="270">
        <v>1775</v>
      </c>
      <c r="DV400" s="270">
        <v>0</v>
      </c>
      <c r="DW400" s="270">
        <v>0</v>
      </c>
      <c r="DX400" s="270">
        <v>0</v>
      </c>
      <c r="DY400" s="270">
        <v>85</v>
      </c>
      <c r="DZ400" s="270">
        <v>1730</v>
      </c>
      <c r="EA400" s="270">
        <v>0</v>
      </c>
      <c r="EB400" s="270">
        <v>120</v>
      </c>
      <c r="EC400" s="270">
        <v>0</v>
      </c>
      <c r="ED400" s="270">
        <v>290</v>
      </c>
      <c r="EE400" s="270">
        <v>8125</v>
      </c>
      <c r="EF400" s="270">
        <v>0</v>
      </c>
      <c r="EG400" s="270">
        <v>1495</v>
      </c>
      <c r="EH400" s="270">
        <v>0</v>
      </c>
      <c r="EI400" s="270">
        <v>0</v>
      </c>
      <c r="EJ400" s="270">
        <v>0</v>
      </c>
      <c r="EK400" s="270">
        <v>0</v>
      </c>
      <c r="EL400" s="270">
        <v>1210</v>
      </c>
      <c r="EM400" s="270">
        <v>8155</v>
      </c>
      <c r="EN400" s="270">
        <v>1055</v>
      </c>
      <c r="EO400" s="270">
        <v>0</v>
      </c>
      <c r="EP400" s="270">
        <v>0</v>
      </c>
      <c r="EQ400" s="270">
        <v>0</v>
      </c>
      <c r="ER400" s="270">
        <v>0</v>
      </c>
      <c r="ES400" s="270">
        <v>0</v>
      </c>
      <c r="ET400" s="270">
        <v>0</v>
      </c>
      <c r="EU400" s="270">
        <v>0</v>
      </c>
      <c r="EV400" s="270">
        <v>0</v>
      </c>
      <c r="EW400" s="270">
        <v>2980</v>
      </c>
      <c r="EX400" s="270">
        <v>0</v>
      </c>
      <c r="EY400" s="270">
        <v>0</v>
      </c>
      <c r="EZ400" s="270">
        <v>0</v>
      </c>
      <c r="FA400" s="270">
        <v>0</v>
      </c>
      <c r="FB400" s="270">
        <v>0</v>
      </c>
      <c r="FC400" s="270">
        <v>0</v>
      </c>
      <c r="FD400" s="270">
        <v>0</v>
      </c>
      <c r="FE400" s="270">
        <v>0</v>
      </c>
      <c r="FF400" s="270">
        <v>0</v>
      </c>
      <c r="FG400" s="270"/>
      <c r="FH400" s="270">
        <v>0</v>
      </c>
      <c r="FI400" s="270"/>
      <c r="FJ400" s="270">
        <v>0</v>
      </c>
      <c r="FK400" s="270">
        <v>0</v>
      </c>
      <c r="FL400" s="270">
        <v>0</v>
      </c>
      <c r="FM400" s="270" t="s">
        <v>1676</v>
      </c>
      <c r="FN400" s="270">
        <v>0</v>
      </c>
      <c r="FO400" s="351">
        <v>66375</v>
      </c>
      <c r="FP400" s="351">
        <v>11105</v>
      </c>
      <c r="FQ400" s="351">
        <v>29180</v>
      </c>
      <c r="FR400" s="13"/>
      <c r="FS400" s="270"/>
      <c r="FT400" s="270"/>
      <c r="FU400" s="270"/>
      <c r="FV400" s="270"/>
      <c r="FW400" s="270"/>
      <c r="FX400" s="270"/>
      <c r="FY400" s="270"/>
      <c r="FZ400" s="270"/>
      <c r="GA400" s="270"/>
      <c r="GB400" s="270"/>
      <c r="GC400" s="270"/>
      <c r="GD400" s="270"/>
      <c r="GE400" s="270"/>
      <c r="GF400" s="270"/>
      <c r="GG400" s="270"/>
      <c r="GH400" s="270"/>
      <c r="GI400" s="270"/>
      <c r="GJ400" s="270"/>
      <c r="GK400" s="270"/>
      <c r="GL400" s="270"/>
      <c r="GM400" s="270"/>
      <c r="GN400" s="270"/>
      <c r="GO400" s="270"/>
      <c r="GP400" s="270"/>
      <c r="GQ400" s="270"/>
      <c r="GR400" s="270"/>
      <c r="GS400" s="270"/>
      <c r="GT400" s="270"/>
      <c r="GU400" s="270"/>
      <c r="GV400" s="270"/>
      <c r="GW400" s="270"/>
      <c r="GX400" s="270"/>
      <c r="GY400" s="270"/>
      <c r="GZ400" s="270"/>
      <c r="HA400" s="270"/>
      <c r="HB400" s="270"/>
      <c r="HC400" s="270"/>
      <c r="HD400" s="270"/>
      <c r="HE400" s="270"/>
      <c r="HF400" s="270"/>
      <c r="HG400" s="270"/>
      <c r="HH400" s="270"/>
      <c r="HI400" s="270"/>
      <c r="HJ400" s="270"/>
      <c r="HK400" s="270"/>
      <c r="HL400" s="270"/>
      <c r="HM400" s="270"/>
      <c r="HN400" s="270"/>
      <c r="HO400" s="270"/>
      <c r="HP400" s="270"/>
      <c r="HQ400" s="270"/>
      <c r="HR400" s="270"/>
      <c r="HS400" s="270"/>
      <c r="HT400" s="270"/>
      <c r="HU400" s="270"/>
      <c r="HV400" s="270"/>
      <c r="HW400" s="270"/>
      <c r="HX400" s="270"/>
      <c r="HY400" s="270"/>
      <c r="HZ400" s="270"/>
      <c r="IA400" s="270"/>
      <c r="IB400" s="270"/>
      <c r="IC400" s="270"/>
      <c r="ID400" s="270"/>
      <c r="IE400" s="270"/>
      <c r="IF400" s="270"/>
      <c r="IG400" s="270"/>
      <c r="IH400" s="270"/>
    </row>
    <row r="401" spans="1:242" ht="12.75" customHeight="1" x14ac:dyDescent="0.2">
      <c r="A401" s="374" t="s">
        <v>458</v>
      </c>
      <c r="B401" s="270">
        <v>131305</v>
      </c>
      <c r="C401" s="270">
        <v>114640</v>
      </c>
      <c r="D401" s="270">
        <v>49425</v>
      </c>
      <c r="E401" s="270">
        <v>65215</v>
      </c>
      <c r="F401" s="270">
        <v>49915</v>
      </c>
      <c r="G401" s="270">
        <v>13960</v>
      </c>
      <c r="H401" s="270">
        <v>34400</v>
      </c>
      <c r="I401" s="270">
        <v>90830</v>
      </c>
      <c r="J401" s="270">
        <v>40475</v>
      </c>
      <c r="K401" s="270">
        <v>272745</v>
      </c>
      <c r="L401" s="270">
        <v>48.699127240000003</v>
      </c>
      <c r="M401" s="270">
        <v>25</v>
      </c>
      <c r="N401" s="270">
        <v>2435</v>
      </c>
      <c r="O401" s="270">
        <v>815</v>
      </c>
      <c r="P401" s="270">
        <v>420</v>
      </c>
      <c r="Q401" s="270">
        <v>490</v>
      </c>
      <c r="R401" s="270">
        <v>135</v>
      </c>
      <c r="S401" s="270">
        <v>25</v>
      </c>
      <c r="T401" s="270">
        <v>25</v>
      </c>
      <c r="U401" s="270" t="s">
        <v>1676</v>
      </c>
      <c r="V401" s="270">
        <v>3.6903473789999999</v>
      </c>
      <c r="W401" s="270">
        <v>1</v>
      </c>
      <c r="X401" s="270">
        <v>52.272477090000002</v>
      </c>
      <c r="Y401" s="270">
        <v>14515</v>
      </c>
      <c r="Z401" s="270">
        <v>15265</v>
      </c>
      <c r="AA401" s="270">
        <v>18755</v>
      </c>
      <c r="AB401" s="270">
        <v>20420</v>
      </c>
      <c r="AC401" s="270">
        <v>29780</v>
      </c>
      <c r="AD401" s="270">
        <v>27195</v>
      </c>
      <c r="AE401" s="270">
        <v>4970</v>
      </c>
      <c r="AF401" s="270">
        <v>1280</v>
      </c>
      <c r="AG401" s="270">
        <v>620</v>
      </c>
      <c r="AH401" s="270">
        <v>3035</v>
      </c>
      <c r="AI401" s="270">
        <v>420</v>
      </c>
      <c r="AJ401" s="270">
        <v>2335</v>
      </c>
      <c r="AK401" s="270">
        <v>3050</v>
      </c>
      <c r="AL401" s="270">
        <v>4490</v>
      </c>
      <c r="AM401" s="270">
        <v>7045</v>
      </c>
      <c r="AN401" s="270">
        <v>825</v>
      </c>
      <c r="AO401" s="270">
        <v>1615</v>
      </c>
      <c r="AP401" s="270">
        <v>1965</v>
      </c>
      <c r="AQ401" s="270">
        <v>3450</v>
      </c>
      <c r="AR401" s="270">
        <v>360</v>
      </c>
      <c r="AS401" s="270">
        <v>250</v>
      </c>
      <c r="AT401" s="270">
        <v>1460</v>
      </c>
      <c r="AU401" s="270">
        <v>4645</v>
      </c>
      <c r="AV401" s="270">
        <v>2015</v>
      </c>
      <c r="AW401" s="270">
        <v>1965</v>
      </c>
      <c r="AX401" s="270">
        <v>9070</v>
      </c>
      <c r="AY401" s="270">
        <v>625</v>
      </c>
      <c r="AZ401" s="270">
        <v>3385</v>
      </c>
      <c r="BA401" s="270">
        <v>16745</v>
      </c>
      <c r="BB401" s="270">
        <v>60660</v>
      </c>
      <c r="BC401" s="270">
        <v>3540</v>
      </c>
      <c r="BD401" s="270">
        <v>15500</v>
      </c>
      <c r="BE401" s="270">
        <v>3005</v>
      </c>
      <c r="BF401" s="270">
        <v>3560</v>
      </c>
      <c r="BG401" s="270">
        <v>1495</v>
      </c>
      <c r="BH401" s="270">
        <v>2315</v>
      </c>
      <c r="BI401" s="270">
        <v>3170</v>
      </c>
      <c r="BJ401" s="270">
        <v>515</v>
      </c>
      <c r="BK401" s="270">
        <v>6210</v>
      </c>
      <c r="BL401" s="270">
        <v>8185</v>
      </c>
      <c r="BM401" s="270">
        <v>13855</v>
      </c>
      <c r="BN401" s="270">
        <v>2190</v>
      </c>
      <c r="BO401" s="270">
        <v>5205</v>
      </c>
      <c r="BP401" s="270">
        <v>4825</v>
      </c>
      <c r="BQ401" s="270">
        <v>11425</v>
      </c>
      <c r="BR401" s="270">
        <v>1585</v>
      </c>
      <c r="BS401" s="270">
        <v>420</v>
      </c>
      <c r="BT401" s="270">
        <v>13480</v>
      </c>
      <c r="BU401" s="270">
        <v>7870</v>
      </c>
      <c r="BV401" s="270">
        <v>65</v>
      </c>
      <c r="BW401" s="270">
        <v>6235</v>
      </c>
      <c r="BX401" s="270">
        <v>335</v>
      </c>
      <c r="BY401" s="270">
        <v>5935</v>
      </c>
      <c r="BZ401" s="270">
        <v>1490</v>
      </c>
      <c r="CA401" s="270">
        <v>200</v>
      </c>
      <c r="CB401" s="270">
        <v>15</v>
      </c>
      <c r="CC401" s="270">
        <v>0</v>
      </c>
      <c r="CD401" s="270">
        <v>2695</v>
      </c>
      <c r="CE401" s="270">
        <v>170</v>
      </c>
      <c r="CF401" s="270">
        <v>385</v>
      </c>
      <c r="CG401" s="270">
        <v>103420</v>
      </c>
      <c r="CH401" s="270">
        <v>0</v>
      </c>
      <c r="CI401" s="270">
        <v>13915</v>
      </c>
      <c r="CJ401" s="270">
        <v>2670</v>
      </c>
      <c r="CK401" s="270">
        <v>4750</v>
      </c>
      <c r="CL401" s="270">
        <v>2235</v>
      </c>
      <c r="CM401" s="270">
        <v>3295</v>
      </c>
      <c r="CN401" s="270">
        <v>3860</v>
      </c>
      <c r="CO401" s="270">
        <v>0</v>
      </c>
      <c r="CP401" s="270">
        <v>0</v>
      </c>
      <c r="CQ401" s="270" t="s">
        <v>1676</v>
      </c>
      <c r="CR401" s="270">
        <v>0</v>
      </c>
      <c r="CS401" s="270">
        <v>0</v>
      </c>
      <c r="CT401" s="270">
        <v>0</v>
      </c>
      <c r="CU401" s="270"/>
      <c r="CV401" s="270">
        <v>0</v>
      </c>
      <c r="CW401" s="270" t="s">
        <v>1676</v>
      </c>
      <c r="CX401" s="270">
        <v>1055</v>
      </c>
      <c r="CY401" s="270">
        <v>0</v>
      </c>
      <c r="CZ401" s="270">
        <v>0</v>
      </c>
      <c r="DA401" s="270">
        <v>6520</v>
      </c>
      <c r="DB401" s="270">
        <v>1445</v>
      </c>
      <c r="DC401" s="270">
        <v>0</v>
      </c>
      <c r="DD401" s="270">
        <v>0</v>
      </c>
      <c r="DE401" s="270">
        <v>20640</v>
      </c>
      <c r="DF401" s="270">
        <v>8210</v>
      </c>
      <c r="DG401" s="270">
        <v>7765</v>
      </c>
      <c r="DH401" s="270">
        <v>6105</v>
      </c>
      <c r="DI401" s="270">
        <v>0</v>
      </c>
      <c r="DJ401" s="270">
        <v>0</v>
      </c>
      <c r="DK401" s="270">
        <v>0</v>
      </c>
      <c r="DL401" s="270">
        <v>0</v>
      </c>
      <c r="DM401" s="270">
        <v>0</v>
      </c>
      <c r="DN401" s="270" t="s">
        <v>1676</v>
      </c>
      <c r="DO401" s="270">
        <v>0</v>
      </c>
      <c r="DP401" s="270">
        <v>5760</v>
      </c>
      <c r="DQ401" s="270">
        <v>0</v>
      </c>
      <c r="DR401" s="270"/>
      <c r="DS401" s="270">
        <v>0</v>
      </c>
      <c r="DT401" s="270">
        <v>40</v>
      </c>
      <c r="DU401" s="270">
        <v>2730</v>
      </c>
      <c r="DV401" s="270">
        <v>0</v>
      </c>
      <c r="DW401" s="270">
        <v>0</v>
      </c>
      <c r="DX401" s="270">
        <v>0</v>
      </c>
      <c r="DY401" s="270">
        <v>2425</v>
      </c>
      <c r="DZ401" s="270" t="s">
        <v>1676</v>
      </c>
      <c r="EA401" s="270">
        <v>0</v>
      </c>
      <c r="EB401" s="270">
        <v>315</v>
      </c>
      <c r="EC401" s="270">
        <v>0</v>
      </c>
      <c r="ED401" s="270">
        <v>585</v>
      </c>
      <c r="EE401" s="270">
        <v>13075</v>
      </c>
      <c r="EF401" s="270">
        <v>0</v>
      </c>
      <c r="EG401" s="270">
        <v>495</v>
      </c>
      <c r="EH401" s="270">
        <v>0</v>
      </c>
      <c r="EI401" s="270">
        <v>0</v>
      </c>
      <c r="EJ401" s="270">
        <v>0</v>
      </c>
      <c r="EK401" s="270">
        <v>0</v>
      </c>
      <c r="EL401" s="270">
        <v>9645</v>
      </c>
      <c r="EM401" s="270">
        <v>4795</v>
      </c>
      <c r="EN401" s="270">
        <v>0</v>
      </c>
      <c r="EO401" s="270">
        <v>0</v>
      </c>
      <c r="EP401" s="270">
        <v>0</v>
      </c>
      <c r="EQ401" s="270">
        <v>0</v>
      </c>
      <c r="ER401" s="270">
        <v>0</v>
      </c>
      <c r="ES401" s="270">
        <v>0</v>
      </c>
      <c r="ET401" s="270">
        <v>0</v>
      </c>
      <c r="EU401" s="270">
        <v>0</v>
      </c>
      <c r="EV401" s="270">
        <v>0</v>
      </c>
      <c r="EW401" s="270">
        <v>7865</v>
      </c>
      <c r="EX401" s="270">
        <v>1080</v>
      </c>
      <c r="EY401" s="270">
        <v>0</v>
      </c>
      <c r="EZ401" s="270">
        <v>0</v>
      </c>
      <c r="FA401" s="270">
        <v>15</v>
      </c>
      <c r="FB401" s="270">
        <v>0</v>
      </c>
      <c r="FC401" s="270">
        <v>0</v>
      </c>
      <c r="FD401" s="270">
        <v>0</v>
      </c>
      <c r="FE401" s="270">
        <v>0</v>
      </c>
      <c r="FF401" s="270">
        <v>0</v>
      </c>
      <c r="FG401" s="270"/>
      <c r="FH401" s="270">
        <v>0</v>
      </c>
      <c r="FI401" s="270"/>
      <c r="FJ401" s="270">
        <v>0</v>
      </c>
      <c r="FK401" s="270">
        <v>0</v>
      </c>
      <c r="FL401" s="270">
        <v>0</v>
      </c>
      <c r="FM401" s="270">
        <v>0</v>
      </c>
      <c r="FN401" s="270">
        <v>0</v>
      </c>
      <c r="FO401" s="351">
        <v>70645</v>
      </c>
      <c r="FP401" s="351">
        <v>16365</v>
      </c>
      <c r="FQ401" s="351">
        <v>4355</v>
      </c>
      <c r="FR401" s="13"/>
      <c r="FS401" s="270"/>
      <c r="FT401" s="270"/>
      <c r="FU401" s="270"/>
      <c r="FV401" s="270"/>
      <c r="FW401" s="270"/>
      <c r="FX401" s="270"/>
      <c r="FY401" s="270"/>
      <c r="FZ401" s="270"/>
      <c r="GA401" s="270"/>
      <c r="GB401" s="270"/>
      <c r="GC401" s="270"/>
      <c r="GD401" s="270"/>
      <c r="GE401" s="270"/>
      <c r="GF401" s="270"/>
      <c r="GG401" s="270"/>
      <c r="GH401" s="270"/>
      <c r="GI401" s="270"/>
      <c r="GJ401" s="270"/>
      <c r="GK401" s="270"/>
      <c r="GL401" s="270"/>
      <c r="GM401" s="270"/>
      <c r="GN401" s="270"/>
      <c r="GO401" s="270"/>
      <c r="GP401" s="270"/>
      <c r="GQ401" s="270"/>
      <c r="GR401" s="270"/>
      <c r="GS401" s="270"/>
      <c r="GT401" s="270"/>
      <c r="GU401" s="270"/>
      <c r="GV401" s="270"/>
      <c r="GW401" s="270"/>
      <c r="GX401" s="270"/>
      <c r="GY401" s="270"/>
      <c r="GZ401" s="270"/>
      <c r="HA401" s="270"/>
      <c r="HB401" s="270"/>
      <c r="HC401" s="270"/>
      <c r="HD401" s="270"/>
      <c r="HE401" s="270"/>
      <c r="HF401" s="270"/>
      <c r="HG401" s="270"/>
      <c r="HH401" s="270"/>
      <c r="HI401" s="270"/>
      <c r="HJ401" s="270"/>
      <c r="HK401" s="270"/>
      <c r="HL401" s="270"/>
      <c r="HM401" s="270"/>
      <c r="HN401" s="270"/>
      <c r="HO401" s="270"/>
      <c r="HP401" s="270"/>
      <c r="HQ401" s="270"/>
      <c r="HR401" s="270"/>
      <c r="HS401" s="270"/>
      <c r="HT401" s="270"/>
      <c r="HU401" s="270"/>
      <c r="HV401" s="270"/>
      <c r="HW401" s="270"/>
      <c r="HX401" s="270"/>
      <c r="HY401" s="270"/>
      <c r="HZ401" s="270"/>
      <c r="IA401" s="270"/>
      <c r="IB401" s="270"/>
      <c r="IC401" s="270"/>
      <c r="ID401" s="270"/>
      <c r="IE401" s="270"/>
      <c r="IF401" s="270"/>
      <c r="IG401" s="270"/>
      <c r="IH401" s="270"/>
    </row>
    <row r="402" spans="1:242" ht="12.75" customHeight="1" x14ac:dyDescent="0.2">
      <c r="A402" s="374" t="s">
        <v>459</v>
      </c>
      <c r="B402" s="270">
        <v>3455</v>
      </c>
      <c r="C402" s="270">
        <v>2865</v>
      </c>
      <c r="D402" s="270">
        <v>1280</v>
      </c>
      <c r="E402" s="270">
        <v>1585</v>
      </c>
      <c r="F402" s="270">
        <v>1470</v>
      </c>
      <c r="G402" s="270">
        <v>815</v>
      </c>
      <c r="H402" s="270">
        <v>420</v>
      </c>
      <c r="I402" s="270">
        <v>3455</v>
      </c>
      <c r="J402" s="270">
        <v>0</v>
      </c>
      <c r="K402" s="270">
        <v>177280</v>
      </c>
      <c r="L402" s="270">
        <v>0</v>
      </c>
      <c r="M402" s="270">
        <v>0</v>
      </c>
      <c r="N402" s="270">
        <v>0</v>
      </c>
      <c r="O402" s="270">
        <v>0</v>
      </c>
      <c r="P402" s="270">
        <v>0</v>
      </c>
      <c r="Q402" s="270">
        <v>0</v>
      </c>
      <c r="R402" s="270">
        <v>0</v>
      </c>
      <c r="S402" s="270">
        <v>0</v>
      </c>
      <c r="T402" s="270">
        <v>0</v>
      </c>
      <c r="U402" s="270">
        <v>0</v>
      </c>
      <c r="V402" s="270">
        <v>72.37909836</v>
      </c>
      <c r="W402" s="270">
        <v>30</v>
      </c>
      <c r="X402" s="270">
        <v>59.618356079999998</v>
      </c>
      <c r="Y402" s="270">
        <v>45</v>
      </c>
      <c r="Z402" s="270">
        <v>535</v>
      </c>
      <c r="AA402" s="270">
        <v>525</v>
      </c>
      <c r="AB402" s="270">
        <v>530</v>
      </c>
      <c r="AC402" s="270">
        <v>475</v>
      </c>
      <c r="AD402" s="270">
        <v>980</v>
      </c>
      <c r="AE402" s="270">
        <v>355</v>
      </c>
      <c r="AF402" s="270">
        <v>0</v>
      </c>
      <c r="AG402" s="270">
        <v>0</v>
      </c>
      <c r="AH402" s="270">
        <v>0</v>
      </c>
      <c r="AI402" s="270">
        <v>0</v>
      </c>
      <c r="AJ402" s="270">
        <v>0</v>
      </c>
      <c r="AK402" s="270">
        <v>0</v>
      </c>
      <c r="AL402" s="270">
        <v>0</v>
      </c>
      <c r="AM402" s="270">
        <v>0</v>
      </c>
      <c r="AN402" s="270">
        <v>0</v>
      </c>
      <c r="AO402" s="270">
        <v>0</v>
      </c>
      <c r="AP402" s="270">
        <v>0</v>
      </c>
      <c r="AQ402" s="270">
        <v>0</v>
      </c>
      <c r="AR402" s="270">
        <v>0</v>
      </c>
      <c r="AS402" s="270">
        <v>0</v>
      </c>
      <c r="AT402" s="270">
        <v>0</v>
      </c>
      <c r="AU402" s="270">
        <v>0</v>
      </c>
      <c r="AV402" s="270">
        <v>0</v>
      </c>
      <c r="AW402" s="270">
        <v>0</v>
      </c>
      <c r="AX402" s="270">
        <v>0</v>
      </c>
      <c r="AY402" s="270">
        <v>0</v>
      </c>
      <c r="AZ402" s="270">
        <v>0</v>
      </c>
      <c r="BA402" s="270">
        <v>0</v>
      </c>
      <c r="BB402" s="270">
        <v>3455</v>
      </c>
      <c r="BC402" s="270">
        <v>20</v>
      </c>
      <c r="BD402" s="270">
        <v>25</v>
      </c>
      <c r="BE402" s="270" t="s">
        <v>1676</v>
      </c>
      <c r="BF402" s="270">
        <v>40</v>
      </c>
      <c r="BG402" s="270">
        <v>1520</v>
      </c>
      <c r="BH402" s="270">
        <v>100</v>
      </c>
      <c r="BI402" s="270" t="s">
        <v>1676</v>
      </c>
      <c r="BJ402" s="270">
        <v>0</v>
      </c>
      <c r="BK402" s="270">
        <v>175</v>
      </c>
      <c r="BL402" s="270">
        <v>170</v>
      </c>
      <c r="BM402" s="270">
        <v>20</v>
      </c>
      <c r="BN402" s="270">
        <v>45</v>
      </c>
      <c r="BO402" s="270">
        <v>55</v>
      </c>
      <c r="BP402" s="270">
        <v>65</v>
      </c>
      <c r="BQ402" s="270">
        <v>0</v>
      </c>
      <c r="BR402" s="270" t="s">
        <v>1676</v>
      </c>
      <c r="BS402" s="270">
        <v>0</v>
      </c>
      <c r="BT402" s="270">
        <v>295</v>
      </c>
      <c r="BU402" s="270">
        <v>220</v>
      </c>
      <c r="BV402" s="270" t="s">
        <v>1676</v>
      </c>
      <c r="BW402" s="270">
        <v>120</v>
      </c>
      <c r="BX402" s="270">
        <v>0</v>
      </c>
      <c r="BY402" s="270">
        <v>180</v>
      </c>
      <c r="BZ402" s="270" t="s">
        <v>1676</v>
      </c>
      <c r="CA402" s="270">
        <v>0</v>
      </c>
      <c r="CB402" s="270">
        <v>0</v>
      </c>
      <c r="CC402" s="270">
        <v>0</v>
      </c>
      <c r="CD402" s="270" t="s">
        <v>1676</v>
      </c>
      <c r="CE402" s="270">
        <v>0</v>
      </c>
      <c r="CF402" s="270">
        <v>0</v>
      </c>
      <c r="CG402" s="270">
        <v>2675</v>
      </c>
      <c r="CH402" s="270">
        <v>0</v>
      </c>
      <c r="CI402" s="270">
        <v>0</v>
      </c>
      <c r="CJ402" s="270">
        <v>0</v>
      </c>
      <c r="CK402" s="270">
        <v>0</v>
      </c>
      <c r="CL402" s="270">
        <v>0</v>
      </c>
      <c r="CM402" s="270">
        <v>0</v>
      </c>
      <c r="CN402" s="270">
        <v>0</v>
      </c>
      <c r="CO402" s="270">
        <v>0</v>
      </c>
      <c r="CP402" s="270">
        <v>0</v>
      </c>
      <c r="CQ402" s="270">
        <v>0</v>
      </c>
      <c r="CR402" s="270">
        <v>0</v>
      </c>
      <c r="CS402" s="270">
        <v>0</v>
      </c>
      <c r="CT402" s="270">
        <v>0</v>
      </c>
      <c r="CU402" s="270"/>
      <c r="CV402" s="270">
        <v>0</v>
      </c>
      <c r="CW402" s="270">
        <v>0</v>
      </c>
      <c r="CX402" s="270">
        <v>0</v>
      </c>
      <c r="CY402" s="270">
        <v>0</v>
      </c>
      <c r="CZ402" s="270">
        <v>0</v>
      </c>
      <c r="DA402" s="270">
        <v>0</v>
      </c>
      <c r="DB402" s="270">
        <v>0</v>
      </c>
      <c r="DC402" s="270">
        <v>0</v>
      </c>
      <c r="DD402" s="270">
        <v>0</v>
      </c>
      <c r="DE402" s="270">
        <v>0</v>
      </c>
      <c r="DF402" s="270">
        <v>0</v>
      </c>
      <c r="DG402" s="270">
        <v>0</v>
      </c>
      <c r="DH402" s="270">
        <v>0</v>
      </c>
      <c r="DI402" s="270">
        <v>0</v>
      </c>
      <c r="DJ402" s="270">
        <v>0</v>
      </c>
      <c r="DK402" s="270">
        <v>0</v>
      </c>
      <c r="DL402" s="270">
        <v>0</v>
      </c>
      <c r="DM402" s="270">
        <v>0</v>
      </c>
      <c r="DN402" s="270">
        <v>0</v>
      </c>
      <c r="DO402" s="270">
        <v>0</v>
      </c>
      <c r="DP402" s="270">
        <v>0</v>
      </c>
      <c r="DQ402" s="270">
        <v>0</v>
      </c>
      <c r="DR402" s="270"/>
      <c r="DS402" s="270">
        <v>0</v>
      </c>
      <c r="DT402" s="270">
        <v>0</v>
      </c>
      <c r="DU402" s="270">
        <v>0</v>
      </c>
      <c r="DV402" s="270">
        <v>0</v>
      </c>
      <c r="DW402" s="270">
        <v>0</v>
      </c>
      <c r="DX402" s="270">
        <v>0</v>
      </c>
      <c r="DY402" s="270">
        <v>0</v>
      </c>
      <c r="DZ402" s="270">
        <v>0</v>
      </c>
      <c r="EA402" s="270">
        <v>0</v>
      </c>
      <c r="EB402" s="270">
        <v>0</v>
      </c>
      <c r="EC402" s="270">
        <v>0</v>
      </c>
      <c r="ED402" s="270">
        <v>0</v>
      </c>
      <c r="EE402" s="270">
        <v>0</v>
      </c>
      <c r="EF402" s="270">
        <v>0</v>
      </c>
      <c r="EG402" s="270">
        <v>0</v>
      </c>
      <c r="EH402" s="270">
        <v>0</v>
      </c>
      <c r="EI402" s="270">
        <v>0</v>
      </c>
      <c r="EJ402" s="270">
        <v>0</v>
      </c>
      <c r="EK402" s="270">
        <v>0</v>
      </c>
      <c r="EL402" s="270">
        <v>0</v>
      </c>
      <c r="EM402" s="270">
        <v>0</v>
      </c>
      <c r="EN402" s="270">
        <v>0</v>
      </c>
      <c r="EO402" s="270">
        <v>0</v>
      </c>
      <c r="EP402" s="270">
        <v>0</v>
      </c>
      <c r="EQ402" s="270">
        <v>0</v>
      </c>
      <c r="ER402" s="270">
        <v>1490</v>
      </c>
      <c r="ES402" s="270">
        <v>120</v>
      </c>
      <c r="ET402" s="270">
        <v>80</v>
      </c>
      <c r="EU402" s="270">
        <v>0</v>
      </c>
      <c r="EV402" s="270">
        <v>250</v>
      </c>
      <c r="EW402" s="270">
        <v>0</v>
      </c>
      <c r="EX402" s="270">
        <v>0</v>
      </c>
      <c r="EY402" s="270">
        <v>0</v>
      </c>
      <c r="EZ402" s="270">
        <v>0</v>
      </c>
      <c r="FA402" s="270">
        <v>0</v>
      </c>
      <c r="FB402" s="270">
        <v>0</v>
      </c>
      <c r="FC402" s="270">
        <v>0</v>
      </c>
      <c r="FD402" s="270">
        <v>0</v>
      </c>
      <c r="FE402" s="270">
        <v>0</v>
      </c>
      <c r="FF402" s="270">
        <v>0</v>
      </c>
      <c r="FG402" s="270"/>
      <c r="FH402" s="270">
        <v>0</v>
      </c>
      <c r="FI402" s="270"/>
      <c r="FJ402" s="270">
        <v>0</v>
      </c>
      <c r="FK402" s="270">
        <v>0</v>
      </c>
      <c r="FL402" s="270">
        <v>0</v>
      </c>
      <c r="FM402" s="270">
        <v>1515</v>
      </c>
      <c r="FN402" s="270">
        <v>0</v>
      </c>
      <c r="FO402" s="351">
        <v>0</v>
      </c>
      <c r="FP402" s="351">
        <v>160</v>
      </c>
      <c r="FQ402" s="351">
        <v>0</v>
      </c>
      <c r="FR402" s="13"/>
      <c r="FS402" s="270"/>
      <c r="FT402" s="270"/>
      <c r="FU402" s="270"/>
      <c r="FV402" s="270"/>
      <c r="FW402" s="270"/>
      <c r="FX402" s="270"/>
      <c r="FY402" s="270"/>
      <c r="FZ402" s="270"/>
      <c r="GA402" s="270"/>
      <c r="GB402" s="270"/>
      <c r="GC402" s="270"/>
      <c r="GD402" s="270"/>
      <c r="GE402" s="270"/>
      <c r="GF402" s="270"/>
      <c r="GG402" s="270"/>
      <c r="GH402" s="270"/>
      <c r="GI402" s="270"/>
      <c r="GJ402" s="270"/>
      <c r="GK402" s="270"/>
      <c r="GL402" s="270"/>
      <c r="GM402" s="270"/>
      <c r="GN402" s="270"/>
      <c r="GO402" s="270"/>
      <c r="GP402" s="270"/>
      <c r="GQ402" s="270"/>
      <c r="GR402" s="270"/>
      <c r="GS402" s="270"/>
      <c r="GT402" s="270"/>
      <c r="GU402" s="270"/>
      <c r="GV402" s="270"/>
      <c r="GW402" s="270"/>
      <c r="GX402" s="270"/>
      <c r="GY402" s="270"/>
      <c r="GZ402" s="270"/>
      <c r="HA402" s="270"/>
      <c r="HB402" s="270"/>
      <c r="HC402" s="270"/>
      <c r="HD402" s="270"/>
      <c r="HE402" s="270"/>
      <c r="HF402" s="270"/>
      <c r="HG402" s="270"/>
      <c r="HH402" s="270"/>
      <c r="HI402" s="270"/>
      <c r="HJ402" s="270"/>
      <c r="HK402" s="270"/>
      <c r="HL402" s="270"/>
      <c r="HM402" s="270"/>
      <c r="HN402" s="270"/>
      <c r="HO402" s="270"/>
      <c r="HP402" s="270"/>
      <c r="HQ402" s="270"/>
      <c r="HR402" s="270"/>
      <c r="HS402" s="270"/>
      <c r="HT402" s="270"/>
      <c r="HU402" s="270"/>
      <c r="HV402" s="270"/>
      <c r="HW402" s="270"/>
      <c r="HX402" s="270"/>
      <c r="HY402" s="270"/>
      <c r="HZ402" s="270"/>
      <c r="IA402" s="270"/>
      <c r="IB402" s="270"/>
      <c r="IC402" s="270"/>
      <c r="ID402" s="270"/>
      <c r="IE402" s="270"/>
      <c r="IF402" s="270"/>
      <c r="IG402" s="270"/>
      <c r="IH402" s="270"/>
    </row>
    <row r="403" spans="1:242" ht="12.75" customHeight="1" x14ac:dyDescent="0.2">
      <c r="A403" s="374" t="s">
        <v>460</v>
      </c>
      <c r="B403" s="270">
        <v>72740</v>
      </c>
      <c r="C403" s="270">
        <v>63150</v>
      </c>
      <c r="D403" s="270">
        <v>27250</v>
      </c>
      <c r="E403" s="270">
        <v>35895</v>
      </c>
      <c r="F403" s="270">
        <v>24220</v>
      </c>
      <c r="G403" s="270">
        <v>3375</v>
      </c>
      <c r="H403" s="270">
        <v>26665</v>
      </c>
      <c r="I403" s="270">
        <v>47815</v>
      </c>
      <c r="J403" s="270">
        <v>24925</v>
      </c>
      <c r="K403" s="270">
        <v>161350</v>
      </c>
      <c r="L403" s="270">
        <v>71.439274600000005</v>
      </c>
      <c r="M403" s="270">
        <v>34</v>
      </c>
      <c r="N403" s="270">
        <v>11905</v>
      </c>
      <c r="O403" s="270">
        <v>5760</v>
      </c>
      <c r="P403" s="270">
        <v>2470</v>
      </c>
      <c r="Q403" s="270">
        <v>3430</v>
      </c>
      <c r="R403" s="270">
        <v>1280</v>
      </c>
      <c r="S403" s="270">
        <v>530</v>
      </c>
      <c r="T403" s="270">
        <v>420</v>
      </c>
      <c r="U403" s="270">
        <v>240</v>
      </c>
      <c r="V403" s="270">
        <v>4.1650933720000003</v>
      </c>
      <c r="W403" s="270">
        <v>1</v>
      </c>
      <c r="X403" s="270">
        <v>54.189521839999998</v>
      </c>
      <c r="Y403" s="270">
        <v>6355</v>
      </c>
      <c r="Z403" s="270">
        <v>8655</v>
      </c>
      <c r="AA403" s="270">
        <v>9705</v>
      </c>
      <c r="AB403" s="270">
        <v>12145</v>
      </c>
      <c r="AC403" s="270">
        <v>16280</v>
      </c>
      <c r="AD403" s="270">
        <v>16555</v>
      </c>
      <c r="AE403" s="270">
        <v>2905</v>
      </c>
      <c r="AF403" s="270">
        <v>625</v>
      </c>
      <c r="AG403" s="270">
        <v>700</v>
      </c>
      <c r="AH403" s="270">
        <v>2040</v>
      </c>
      <c r="AI403" s="270">
        <v>470</v>
      </c>
      <c r="AJ403" s="270">
        <v>1245</v>
      </c>
      <c r="AK403" s="270">
        <v>1445</v>
      </c>
      <c r="AL403" s="270">
        <v>3635</v>
      </c>
      <c r="AM403" s="270">
        <v>6195</v>
      </c>
      <c r="AN403" s="270">
        <v>575</v>
      </c>
      <c r="AO403" s="270">
        <v>1610</v>
      </c>
      <c r="AP403" s="270">
        <v>350</v>
      </c>
      <c r="AQ403" s="270">
        <v>2970</v>
      </c>
      <c r="AR403" s="270">
        <v>225</v>
      </c>
      <c r="AS403" s="270">
        <v>190</v>
      </c>
      <c r="AT403" s="270">
        <v>945</v>
      </c>
      <c r="AU403" s="270">
        <v>2165</v>
      </c>
      <c r="AV403" s="270">
        <v>3415</v>
      </c>
      <c r="AW403" s="270">
        <v>1410</v>
      </c>
      <c r="AX403" s="270">
        <v>5725</v>
      </c>
      <c r="AY403" s="270">
        <v>500</v>
      </c>
      <c r="AZ403" s="270">
        <v>2835</v>
      </c>
      <c r="BA403" s="270">
        <v>4375</v>
      </c>
      <c r="BB403" s="270">
        <v>29100</v>
      </c>
      <c r="BC403" s="270">
        <v>1475</v>
      </c>
      <c r="BD403" s="270">
        <v>4735</v>
      </c>
      <c r="BE403" s="270">
        <v>970</v>
      </c>
      <c r="BF403" s="270">
        <v>925</v>
      </c>
      <c r="BG403" s="270">
        <v>225</v>
      </c>
      <c r="BH403" s="270">
        <v>1225</v>
      </c>
      <c r="BI403" s="270">
        <v>1955</v>
      </c>
      <c r="BJ403" s="270">
        <v>420</v>
      </c>
      <c r="BK403" s="270">
        <v>3250</v>
      </c>
      <c r="BL403" s="270">
        <v>3575</v>
      </c>
      <c r="BM403" s="270">
        <v>9450</v>
      </c>
      <c r="BN403" s="270">
        <v>2135</v>
      </c>
      <c r="BO403" s="270">
        <v>4515</v>
      </c>
      <c r="BP403" s="270">
        <v>3185</v>
      </c>
      <c r="BQ403" s="270">
        <v>6420</v>
      </c>
      <c r="BR403" s="270">
        <v>785</v>
      </c>
      <c r="BS403" s="270">
        <v>345</v>
      </c>
      <c r="BT403" s="270">
        <v>8020</v>
      </c>
      <c r="BU403" s="270">
        <v>5145</v>
      </c>
      <c r="BV403" s="270">
        <v>10</v>
      </c>
      <c r="BW403" s="270">
        <v>4380</v>
      </c>
      <c r="BX403" s="270">
        <v>335</v>
      </c>
      <c r="BY403" s="270">
        <v>3870</v>
      </c>
      <c r="BZ403" s="270">
        <v>445</v>
      </c>
      <c r="CA403" s="270">
        <v>100</v>
      </c>
      <c r="CB403" s="270" t="s">
        <v>1676</v>
      </c>
      <c r="CC403" s="270" t="s">
        <v>1676</v>
      </c>
      <c r="CD403" s="270">
        <v>1500</v>
      </c>
      <c r="CE403" s="270">
        <v>475</v>
      </c>
      <c r="CF403" s="270">
        <v>155</v>
      </c>
      <c r="CG403" s="270">
        <v>56265</v>
      </c>
      <c r="CH403" s="270">
        <v>0</v>
      </c>
      <c r="CI403" s="270">
        <v>8675</v>
      </c>
      <c r="CJ403" s="270">
        <v>3400</v>
      </c>
      <c r="CK403" s="270">
        <v>3940</v>
      </c>
      <c r="CL403" s="270">
        <v>1440</v>
      </c>
      <c r="CM403" s="270">
        <v>2045</v>
      </c>
      <c r="CN403" s="270">
        <v>1290</v>
      </c>
      <c r="CO403" s="270">
        <v>0</v>
      </c>
      <c r="CP403" s="270">
        <v>0</v>
      </c>
      <c r="CQ403" s="270" t="s">
        <v>1676</v>
      </c>
      <c r="CR403" s="270">
        <v>135</v>
      </c>
      <c r="CS403" s="270">
        <v>0</v>
      </c>
      <c r="CT403" s="270">
        <v>0</v>
      </c>
      <c r="CU403" s="270"/>
      <c r="CV403" s="270">
        <v>0</v>
      </c>
      <c r="CW403" s="270">
        <v>285</v>
      </c>
      <c r="CX403" s="270">
        <v>5570</v>
      </c>
      <c r="CY403" s="270">
        <v>0</v>
      </c>
      <c r="CZ403" s="270">
        <v>0</v>
      </c>
      <c r="DA403" s="270">
        <v>2385</v>
      </c>
      <c r="DB403" s="270">
        <v>10</v>
      </c>
      <c r="DC403" s="270">
        <v>0</v>
      </c>
      <c r="DD403" s="270">
        <v>0</v>
      </c>
      <c r="DE403" s="270">
        <v>12055</v>
      </c>
      <c r="DF403" s="270">
        <v>7700</v>
      </c>
      <c r="DG403" s="270">
        <v>1340</v>
      </c>
      <c r="DH403" s="270">
        <v>205</v>
      </c>
      <c r="DI403" s="270">
        <v>0</v>
      </c>
      <c r="DJ403" s="270">
        <v>0</v>
      </c>
      <c r="DK403" s="270">
        <v>0</v>
      </c>
      <c r="DL403" s="270">
        <v>0</v>
      </c>
      <c r="DM403" s="270">
        <v>0</v>
      </c>
      <c r="DN403" s="270">
        <v>0</v>
      </c>
      <c r="DO403" s="270">
        <v>220</v>
      </c>
      <c r="DP403" s="270">
        <v>2950</v>
      </c>
      <c r="DQ403" s="270">
        <v>0</v>
      </c>
      <c r="DR403" s="270"/>
      <c r="DS403" s="270">
        <v>0</v>
      </c>
      <c r="DT403" s="270">
        <v>145</v>
      </c>
      <c r="DU403" s="270">
        <v>1020</v>
      </c>
      <c r="DV403" s="270">
        <v>0</v>
      </c>
      <c r="DW403" s="270">
        <v>0</v>
      </c>
      <c r="DX403" s="270">
        <v>0</v>
      </c>
      <c r="DY403" s="270" t="s">
        <v>1676</v>
      </c>
      <c r="DZ403" s="270">
        <v>80</v>
      </c>
      <c r="EA403" s="270">
        <v>0</v>
      </c>
      <c r="EB403" s="270">
        <v>245</v>
      </c>
      <c r="EC403" s="270">
        <v>0</v>
      </c>
      <c r="ED403" s="270">
        <v>1385</v>
      </c>
      <c r="EE403" s="270">
        <v>4860</v>
      </c>
      <c r="EF403" s="270">
        <v>0</v>
      </c>
      <c r="EG403" s="270">
        <v>2370</v>
      </c>
      <c r="EH403" s="270">
        <v>0</v>
      </c>
      <c r="EI403" s="270">
        <v>0</v>
      </c>
      <c r="EJ403" s="270">
        <v>0</v>
      </c>
      <c r="EK403" s="270">
        <v>0</v>
      </c>
      <c r="EL403" s="270">
        <v>7550</v>
      </c>
      <c r="EM403" s="270">
        <v>685</v>
      </c>
      <c r="EN403" s="270" t="s">
        <v>1676</v>
      </c>
      <c r="EO403" s="270">
        <v>0</v>
      </c>
      <c r="EP403" s="270">
        <v>0</v>
      </c>
      <c r="EQ403" s="270">
        <v>0</v>
      </c>
      <c r="ER403" s="270">
        <v>0</v>
      </c>
      <c r="ES403" s="270">
        <v>0</v>
      </c>
      <c r="ET403" s="270">
        <v>0</v>
      </c>
      <c r="EU403" s="270">
        <v>0</v>
      </c>
      <c r="EV403" s="270">
        <v>0</v>
      </c>
      <c r="EW403" s="270" t="s">
        <v>1676</v>
      </c>
      <c r="EX403" s="270">
        <v>755</v>
      </c>
      <c r="EY403" s="270">
        <v>0</v>
      </c>
      <c r="EZ403" s="270">
        <v>0</v>
      </c>
      <c r="FA403" s="270">
        <v>0</v>
      </c>
      <c r="FB403" s="270">
        <v>0</v>
      </c>
      <c r="FC403" s="270">
        <v>0</v>
      </c>
      <c r="FD403" s="270">
        <v>0</v>
      </c>
      <c r="FE403" s="270">
        <v>0</v>
      </c>
      <c r="FF403" s="270">
        <v>0</v>
      </c>
      <c r="FG403" s="270"/>
      <c r="FH403" s="270">
        <v>0</v>
      </c>
      <c r="FI403" s="270"/>
      <c r="FJ403" s="270">
        <v>0</v>
      </c>
      <c r="FK403" s="270">
        <v>0</v>
      </c>
      <c r="FL403" s="270">
        <v>0</v>
      </c>
      <c r="FM403" s="270">
        <v>0</v>
      </c>
      <c r="FN403" s="270">
        <v>0</v>
      </c>
      <c r="FO403" s="351">
        <v>43640</v>
      </c>
      <c r="FP403" s="351">
        <v>8890</v>
      </c>
      <c r="FQ403" s="351">
        <v>26025</v>
      </c>
      <c r="FR403" s="13"/>
      <c r="FS403" s="270"/>
      <c r="FT403" s="270"/>
      <c r="FU403" s="270"/>
      <c r="FV403" s="270"/>
      <c r="FW403" s="270"/>
      <c r="FX403" s="270"/>
      <c r="FY403" s="270"/>
      <c r="FZ403" s="270"/>
      <c r="GA403" s="270"/>
      <c r="GB403" s="270"/>
      <c r="GC403" s="270"/>
      <c r="GD403" s="270"/>
      <c r="GE403" s="270"/>
      <c r="GF403" s="270"/>
      <c r="GG403" s="270"/>
      <c r="GH403" s="270"/>
      <c r="GI403" s="270"/>
      <c r="GJ403" s="270"/>
      <c r="GK403" s="270"/>
      <c r="GL403" s="270"/>
      <c r="GM403" s="270"/>
      <c r="GN403" s="270"/>
      <c r="GO403" s="270"/>
      <c r="GP403" s="270"/>
      <c r="GQ403" s="270"/>
      <c r="GR403" s="270"/>
      <c r="GS403" s="270"/>
      <c r="GT403" s="270"/>
      <c r="GU403" s="270"/>
      <c r="GV403" s="270"/>
      <c r="GW403" s="270"/>
      <c r="GX403" s="270"/>
      <c r="GY403" s="270"/>
      <c r="GZ403" s="270"/>
      <c r="HA403" s="270"/>
      <c r="HB403" s="270"/>
      <c r="HC403" s="270"/>
      <c r="HD403" s="270"/>
      <c r="HE403" s="270"/>
      <c r="HF403" s="270"/>
      <c r="HG403" s="270"/>
      <c r="HH403" s="270"/>
      <c r="HI403" s="270"/>
      <c r="HJ403" s="270"/>
      <c r="HK403" s="270"/>
      <c r="HL403" s="270"/>
      <c r="HM403" s="270"/>
      <c r="HN403" s="270"/>
      <c r="HO403" s="270"/>
      <c r="HP403" s="270"/>
      <c r="HQ403" s="270"/>
      <c r="HR403" s="270"/>
      <c r="HS403" s="270"/>
      <c r="HT403" s="270"/>
      <c r="HU403" s="270"/>
      <c r="HV403" s="270"/>
      <c r="HW403" s="270"/>
      <c r="HX403" s="270"/>
      <c r="HY403" s="270"/>
      <c r="HZ403" s="270"/>
      <c r="IA403" s="270"/>
      <c r="IB403" s="270"/>
      <c r="IC403" s="270"/>
      <c r="ID403" s="270"/>
      <c r="IE403" s="270"/>
      <c r="IF403" s="270"/>
      <c r="IG403" s="270"/>
      <c r="IH403" s="270"/>
    </row>
    <row r="404" spans="1:242" ht="12.75" customHeight="1" x14ac:dyDescent="0.2">
      <c r="A404" s="374" t="s">
        <v>461</v>
      </c>
      <c r="B404" s="270">
        <v>2890</v>
      </c>
      <c r="C404" s="270">
        <v>2640</v>
      </c>
      <c r="D404" s="270">
        <v>1180</v>
      </c>
      <c r="E404" s="270">
        <v>1465</v>
      </c>
      <c r="F404" s="270">
        <v>780</v>
      </c>
      <c r="G404" s="270">
        <v>1815</v>
      </c>
      <c r="H404" s="270">
        <v>10</v>
      </c>
      <c r="I404" s="270">
        <v>2890</v>
      </c>
      <c r="J404" s="270">
        <v>0</v>
      </c>
      <c r="K404" s="270">
        <v>110780</v>
      </c>
      <c r="L404" s="270">
        <v>0</v>
      </c>
      <c r="M404" s="270">
        <v>0</v>
      </c>
      <c r="N404" s="270">
        <v>0</v>
      </c>
      <c r="O404" s="270">
        <v>0</v>
      </c>
      <c r="P404" s="270">
        <v>0</v>
      </c>
      <c r="Q404" s="270">
        <v>0</v>
      </c>
      <c r="R404" s="270">
        <v>0</v>
      </c>
      <c r="S404" s="270">
        <v>0</v>
      </c>
      <c r="T404" s="270">
        <v>0</v>
      </c>
      <c r="U404" s="270">
        <v>0</v>
      </c>
      <c r="V404" s="270">
        <v>41.479377710000001</v>
      </c>
      <c r="W404" s="270">
        <v>24</v>
      </c>
      <c r="X404" s="270">
        <v>58.795549370000003</v>
      </c>
      <c r="Y404" s="270">
        <v>35</v>
      </c>
      <c r="Z404" s="270">
        <v>450</v>
      </c>
      <c r="AA404" s="270">
        <v>380</v>
      </c>
      <c r="AB404" s="270">
        <v>455</v>
      </c>
      <c r="AC404" s="270">
        <v>590</v>
      </c>
      <c r="AD404" s="270">
        <v>810</v>
      </c>
      <c r="AE404" s="270">
        <v>160</v>
      </c>
      <c r="AF404" s="270">
        <v>0</v>
      </c>
      <c r="AG404" s="270">
        <v>0</v>
      </c>
      <c r="AH404" s="270">
        <v>0</v>
      </c>
      <c r="AI404" s="270">
        <v>0</v>
      </c>
      <c r="AJ404" s="270">
        <v>0</v>
      </c>
      <c r="AK404" s="270">
        <v>0</v>
      </c>
      <c r="AL404" s="270">
        <v>0</v>
      </c>
      <c r="AM404" s="270">
        <v>0</v>
      </c>
      <c r="AN404" s="270">
        <v>0</v>
      </c>
      <c r="AO404" s="270">
        <v>0</v>
      </c>
      <c r="AP404" s="270">
        <v>0</v>
      </c>
      <c r="AQ404" s="270">
        <v>0</v>
      </c>
      <c r="AR404" s="270">
        <v>0</v>
      </c>
      <c r="AS404" s="270">
        <v>0</v>
      </c>
      <c r="AT404" s="270">
        <v>0</v>
      </c>
      <c r="AU404" s="270">
        <v>0</v>
      </c>
      <c r="AV404" s="270">
        <v>0</v>
      </c>
      <c r="AW404" s="270">
        <v>0</v>
      </c>
      <c r="AX404" s="270">
        <v>0</v>
      </c>
      <c r="AY404" s="270">
        <v>0</v>
      </c>
      <c r="AZ404" s="270">
        <v>0</v>
      </c>
      <c r="BA404" s="270">
        <v>0</v>
      </c>
      <c r="BB404" s="270">
        <v>2890</v>
      </c>
      <c r="BC404" s="270">
        <v>0</v>
      </c>
      <c r="BD404" s="270">
        <v>0</v>
      </c>
      <c r="BE404" s="270">
        <v>0</v>
      </c>
      <c r="BF404" s="270">
        <v>0</v>
      </c>
      <c r="BG404" s="270">
        <v>795</v>
      </c>
      <c r="BH404" s="270">
        <v>50</v>
      </c>
      <c r="BI404" s="270">
        <v>0</v>
      </c>
      <c r="BJ404" s="270">
        <v>0</v>
      </c>
      <c r="BK404" s="270">
        <v>0</v>
      </c>
      <c r="BL404" s="270">
        <v>0</v>
      </c>
      <c r="BM404" s="270">
        <v>0</v>
      </c>
      <c r="BN404" s="270">
        <v>0</v>
      </c>
      <c r="BO404" s="270">
        <v>0</v>
      </c>
      <c r="BP404" s="270">
        <v>0</v>
      </c>
      <c r="BQ404" s="270">
        <v>0</v>
      </c>
      <c r="BR404" s="270">
        <v>0</v>
      </c>
      <c r="BS404" s="270">
        <v>0</v>
      </c>
      <c r="BT404" s="270">
        <v>1790</v>
      </c>
      <c r="BU404" s="270">
        <v>0</v>
      </c>
      <c r="BV404" s="270">
        <v>0</v>
      </c>
      <c r="BW404" s="270" t="s">
        <v>1676</v>
      </c>
      <c r="BX404" s="270">
        <v>0</v>
      </c>
      <c r="BY404" s="270">
        <v>35</v>
      </c>
      <c r="BZ404" s="270">
        <v>65</v>
      </c>
      <c r="CA404" s="270" t="s">
        <v>1676</v>
      </c>
      <c r="CB404" s="270">
        <v>0</v>
      </c>
      <c r="CC404" s="270">
        <v>0</v>
      </c>
      <c r="CD404" s="270">
        <v>25</v>
      </c>
      <c r="CE404" s="270">
        <v>0</v>
      </c>
      <c r="CF404" s="270" t="s">
        <v>1676</v>
      </c>
      <c r="CG404" s="270">
        <v>2510</v>
      </c>
      <c r="CH404" s="270">
        <v>0</v>
      </c>
      <c r="CI404" s="270">
        <v>0</v>
      </c>
      <c r="CJ404" s="270">
        <v>0</v>
      </c>
      <c r="CK404" s="270">
        <v>0</v>
      </c>
      <c r="CL404" s="270">
        <v>0</v>
      </c>
      <c r="CM404" s="270">
        <v>0</v>
      </c>
      <c r="CN404" s="270">
        <v>0</v>
      </c>
      <c r="CO404" s="270">
        <v>0</v>
      </c>
      <c r="CP404" s="270">
        <v>0</v>
      </c>
      <c r="CQ404" s="270">
        <v>0</v>
      </c>
      <c r="CR404" s="270">
        <v>0</v>
      </c>
      <c r="CS404" s="270">
        <v>0</v>
      </c>
      <c r="CT404" s="270">
        <v>0</v>
      </c>
      <c r="CU404" s="270"/>
      <c r="CV404" s="270">
        <v>0</v>
      </c>
      <c r="CW404" s="270">
        <v>0</v>
      </c>
      <c r="CX404" s="270">
        <v>0</v>
      </c>
      <c r="CY404" s="270">
        <v>0</v>
      </c>
      <c r="CZ404" s="270">
        <v>0</v>
      </c>
      <c r="DA404" s="270">
        <v>0</v>
      </c>
      <c r="DB404" s="270">
        <v>0</v>
      </c>
      <c r="DC404" s="270">
        <v>0</v>
      </c>
      <c r="DD404" s="270">
        <v>0</v>
      </c>
      <c r="DE404" s="270">
        <v>0</v>
      </c>
      <c r="DF404" s="270">
        <v>0</v>
      </c>
      <c r="DG404" s="270">
        <v>0</v>
      </c>
      <c r="DH404" s="270">
        <v>0</v>
      </c>
      <c r="DI404" s="270">
        <v>0</v>
      </c>
      <c r="DJ404" s="270">
        <v>0</v>
      </c>
      <c r="DK404" s="270">
        <v>0</v>
      </c>
      <c r="DL404" s="270">
        <v>0</v>
      </c>
      <c r="DM404" s="270">
        <v>0</v>
      </c>
      <c r="DN404" s="270">
        <v>870</v>
      </c>
      <c r="DO404" s="270">
        <v>625</v>
      </c>
      <c r="DP404" s="270">
        <v>0</v>
      </c>
      <c r="DQ404" s="270">
        <v>0</v>
      </c>
      <c r="DR404" s="270"/>
      <c r="DS404" s="270">
        <v>0</v>
      </c>
      <c r="DT404" s="270">
        <v>0</v>
      </c>
      <c r="DU404" s="270">
        <v>0</v>
      </c>
      <c r="DV404" s="270">
        <v>0</v>
      </c>
      <c r="DW404" s="270">
        <v>0</v>
      </c>
      <c r="DX404" s="270">
        <v>0</v>
      </c>
      <c r="DY404" s="270">
        <v>0</v>
      </c>
      <c r="DZ404" s="270">
        <v>0</v>
      </c>
      <c r="EA404" s="270">
        <v>0</v>
      </c>
      <c r="EB404" s="270">
        <v>0</v>
      </c>
      <c r="EC404" s="270">
        <v>0</v>
      </c>
      <c r="ED404" s="270">
        <v>0</v>
      </c>
      <c r="EE404" s="270">
        <v>0</v>
      </c>
      <c r="EF404" s="270">
        <v>0</v>
      </c>
      <c r="EG404" s="270">
        <v>0</v>
      </c>
      <c r="EH404" s="270">
        <v>0</v>
      </c>
      <c r="EI404" s="270">
        <v>0</v>
      </c>
      <c r="EJ404" s="270">
        <v>0</v>
      </c>
      <c r="EK404" s="270">
        <v>0</v>
      </c>
      <c r="EL404" s="270">
        <v>0</v>
      </c>
      <c r="EM404" s="270">
        <v>0</v>
      </c>
      <c r="EN404" s="270">
        <v>0</v>
      </c>
      <c r="EO404" s="270">
        <v>0</v>
      </c>
      <c r="EP404" s="270">
        <v>0</v>
      </c>
      <c r="EQ404" s="270" t="s">
        <v>1676</v>
      </c>
      <c r="ER404" s="270">
        <v>1090</v>
      </c>
      <c r="ES404" s="270">
        <v>120</v>
      </c>
      <c r="ET404" s="270" t="s">
        <v>1676</v>
      </c>
      <c r="EU404" s="270">
        <v>0</v>
      </c>
      <c r="EV404" s="270">
        <v>175</v>
      </c>
      <c r="EW404" s="270">
        <v>0</v>
      </c>
      <c r="EX404" s="270">
        <v>0</v>
      </c>
      <c r="EY404" s="270">
        <v>0</v>
      </c>
      <c r="EZ404" s="270">
        <v>0</v>
      </c>
      <c r="FA404" s="270">
        <v>0</v>
      </c>
      <c r="FB404" s="270">
        <v>0</v>
      </c>
      <c r="FC404" s="270">
        <v>0</v>
      </c>
      <c r="FD404" s="270">
        <v>0</v>
      </c>
      <c r="FE404" s="270">
        <v>0</v>
      </c>
      <c r="FF404" s="270">
        <v>0</v>
      </c>
      <c r="FG404" s="270"/>
      <c r="FH404" s="270">
        <v>0</v>
      </c>
      <c r="FI404" s="270"/>
      <c r="FJ404" s="270">
        <v>0</v>
      </c>
      <c r="FK404" s="270">
        <v>0</v>
      </c>
      <c r="FL404" s="270">
        <v>0</v>
      </c>
      <c r="FM404" s="270">
        <v>0</v>
      </c>
      <c r="FN404" s="270">
        <v>0</v>
      </c>
      <c r="FO404" s="351">
        <v>0</v>
      </c>
      <c r="FP404" s="351">
        <v>35</v>
      </c>
      <c r="FQ404" s="351">
        <v>0</v>
      </c>
      <c r="FR404" s="13"/>
      <c r="FS404" s="270"/>
      <c r="FT404" s="270"/>
      <c r="FU404" s="270"/>
      <c r="FV404" s="270"/>
      <c r="FW404" s="270"/>
      <c r="FX404" s="270"/>
      <c r="FY404" s="270"/>
      <c r="FZ404" s="270"/>
      <c r="GA404" s="270"/>
      <c r="GB404" s="270"/>
      <c r="GC404" s="270"/>
      <c r="GD404" s="270"/>
      <c r="GE404" s="270"/>
      <c r="GF404" s="270"/>
      <c r="GG404" s="270"/>
      <c r="GH404" s="270"/>
      <c r="GI404" s="270"/>
      <c r="GJ404" s="270"/>
      <c r="GK404" s="270"/>
      <c r="GL404" s="270"/>
      <c r="GM404" s="270"/>
      <c r="GN404" s="270"/>
      <c r="GO404" s="270"/>
      <c r="GP404" s="270"/>
      <c r="GQ404" s="270"/>
      <c r="GR404" s="270"/>
      <c r="GS404" s="270"/>
      <c r="GT404" s="270"/>
      <c r="GU404" s="270"/>
      <c r="GV404" s="270"/>
      <c r="GW404" s="270"/>
      <c r="GX404" s="270"/>
      <c r="GY404" s="270"/>
      <c r="GZ404" s="270"/>
      <c r="HA404" s="270"/>
      <c r="HB404" s="270"/>
      <c r="HC404" s="270"/>
      <c r="HD404" s="270"/>
      <c r="HE404" s="270"/>
      <c r="HF404" s="270"/>
      <c r="HG404" s="270"/>
      <c r="HH404" s="270"/>
      <c r="HI404" s="270"/>
      <c r="HJ404" s="270"/>
      <c r="HK404" s="270"/>
      <c r="HL404" s="270"/>
      <c r="HM404" s="270"/>
      <c r="HN404" s="270"/>
      <c r="HO404" s="270"/>
      <c r="HP404" s="270"/>
      <c r="HQ404" s="270"/>
      <c r="HR404" s="270"/>
      <c r="HS404" s="270"/>
      <c r="HT404" s="270"/>
      <c r="HU404" s="270"/>
      <c r="HV404" s="270"/>
      <c r="HW404" s="270"/>
      <c r="HX404" s="270"/>
      <c r="HY404" s="270"/>
      <c r="HZ404" s="270"/>
      <c r="IA404" s="270"/>
      <c r="IB404" s="270"/>
      <c r="IC404" s="270"/>
      <c r="ID404" s="270"/>
      <c r="IE404" s="270"/>
      <c r="IF404" s="270"/>
      <c r="IG404" s="270"/>
      <c r="IH404" s="270"/>
    </row>
    <row r="405" spans="1:242" ht="12.75" customHeight="1" x14ac:dyDescent="0.2">
      <c r="A405" s="374" t="s">
        <v>462</v>
      </c>
      <c r="B405" s="270">
        <v>48325</v>
      </c>
      <c r="C405" s="270">
        <v>41970</v>
      </c>
      <c r="D405" s="270">
        <v>22045</v>
      </c>
      <c r="E405" s="270">
        <v>19925</v>
      </c>
      <c r="F405" s="270">
        <v>1795</v>
      </c>
      <c r="G405" s="270">
        <v>28480</v>
      </c>
      <c r="H405" s="270">
        <v>11320</v>
      </c>
      <c r="I405" s="270">
        <v>22730</v>
      </c>
      <c r="J405" s="270">
        <v>25595</v>
      </c>
      <c r="K405" s="270">
        <v>87625</v>
      </c>
      <c r="L405" s="270">
        <v>43.646094599999998</v>
      </c>
      <c r="M405" s="270">
        <v>28</v>
      </c>
      <c r="N405" s="270">
        <v>5235</v>
      </c>
      <c r="O405" s="270">
        <v>2670</v>
      </c>
      <c r="P405" s="270">
        <v>945</v>
      </c>
      <c r="Q405" s="270">
        <v>965</v>
      </c>
      <c r="R405" s="270">
        <v>230</v>
      </c>
      <c r="S405" s="270">
        <v>50</v>
      </c>
      <c r="T405" s="270">
        <v>25</v>
      </c>
      <c r="U405" s="270" t="s">
        <v>1676</v>
      </c>
      <c r="V405" s="270">
        <v>5.2225656880000004</v>
      </c>
      <c r="W405" s="270">
        <v>1</v>
      </c>
      <c r="X405" s="270">
        <v>7.0993407739999999</v>
      </c>
      <c r="Y405" s="270">
        <v>40335</v>
      </c>
      <c r="Z405" s="270">
        <v>4610</v>
      </c>
      <c r="AA405" s="270">
        <v>155</v>
      </c>
      <c r="AB405" s="270">
        <v>75</v>
      </c>
      <c r="AC405" s="270">
        <v>25</v>
      </c>
      <c r="AD405" s="270" t="s">
        <v>1676</v>
      </c>
      <c r="AE405" s="270">
        <v>0</v>
      </c>
      <c r="AF405" s="270">
        <v>3555</v>
      </c>
      <c r="AG405" s="270">
        <v>55</v>
      </c>
      <c r="AH405" s="270">
        <v>635</v>
      </c>
      <c r="AI405" s="270">
        <v>420</v>
      </c>
      <c r="AJ405" s="270">
        <v>2945</v>
      </c>
      <c r="AK405" s="270">
        <v>1000</v>
      </c>
      <c r="AL405" s="270">
        <v>1665</v>
      </c>
      <c r="AM405" s="270">
        <v>455</v>
      </c>
      <c r="AN405" s="270">
        <v>35</v>
      </c>
      <c r="AO405" s="270">
        <v>760</v>
      </c>
      <c r="AP405" s="270">
        <v>1455</v>
      </c>
      <c r="AQ405" s="270">
        <v>1230</v>
      </c>
      <c r="AR405" s="270">
        <v>255</v>
      </c>
      <c r="AS405" s="270">
        <v>30</v>
      </c>
      <c r="AT405" s="270">
        <v>15</v>
      </c>
      <c r="AU405" s="270">
        <v>0</v>
      </c>
      <c r="AV405" s="270">
        <v>1420</v>
      </c>
      <c r="AW405" s="270">
        <v>740</v>
      </c>
      <c r="AX405" s="270">
        <v>12220</v>
      </c>
      <c r="AY405" s="270">
        <v>575</v>
      </c>
      <c r="AZ405" s="270">
        <v>1040</v>
      </c>
      <c r="BA405" s="270">
        <v>10080</v>
      </c>
      <c r="BB405" s="270">
        <v>7750</v>
      </c>
      <c r="BC405" s="270">
        <v>205</v>
      </c>
      <c r="BD405" s="270">
        <v>6800</v>
      </c>
      <c r="BE405" s="270">
        <v>1110</v>
      </c>
      <c r="BF405" s="270">
        <v>2815</v>
      </c>
      <c r="BG405" s="270">
        <v>80</v>
      </c>
      <c r="BH405" s="270">
        <v>4555</v>
      </c>
      <c r="BI405" s="270">
        <v>520</v>
      </c>
      <c r="BJ405" s="270">
        <v>410</v>
      </c>
      <c r="BK405" s="270">
        <v>1150</v>
      </c>
      <c r="BL405" s="270">
        <v>1190</v>
      </c>
      <c r="BM405" s="270">
        <v>2315</v>
      </c>
      <c r="BN405" s="270">
        <v>520</v>
      </c>
      <c r="BO405" s="270">
        <v>3980</v>
      </c>
      <c r="BP405" s="270">
        <v>4045</v>
      </c>
      <c r="BQ405" s="270">
        <v>0</v>
      </c>
      <c r="BR405" s="270">
        <v>230</v>
      </c>
      <c r="BS405" s="270">
        <v>6975</v>
      </c>
      <c r="BT405" s="270">
        <v>2160</v>
      </c>
      <c r="BU405" s="270">
        <v>935</v>
      </c>
      <c r="BV405" s="270" t="s">
        <v>1676</v>
      </c>
      <c r="BW405" s="270">
        <v>1975</v>
      </c>
      <c r="BX405" s="270" t="s">
        <v>1676</v>
      </c>
      <c r="BY405" s="270">
        <v>70</v>
      </c>
      <c r="BZ405" s="270" t="s">
        <v>1676</v>
      </c>
      <c r="CA405" s="270" t="s">
        <v>1676</v>
      </c>
      <c r="CB405" s="270">
        <v>0</v>
      </c>
      <c r="CC405" s="270">
        <v>0</v>
      </c>
      <c r="CD405" s="270">
        <v>2530</v>
      </c>
      <c r="CE405" s="270">
        <v>10</v>
      </c>
      <c r="CF405" s="270" t="s">
        <v>1676</v>
      </c>
      <c r="CG405" s="270">
        <v>39350</v>
      </c>
      <c r="CH405" s="270">
        <v>0</v>
      </c>
      <c r="CI405" s="270">
        <v>20</v>
      </c>
      <c r="CJ405" s="270">
        <v>3405</v>
      </c>
      <c r="CK405" s="270">
        <v>1690</v>
      </c>
      <c r="CL405" s="270">
        <v>1905</v>
      </c>
      <c r="CM405" s="270">
        <v>645</v>
      </c>
      <c r="CN405" s="270">
        <v>0</v>
      </c>
      <c r="CO405" s="270" t="s">
        <v>1676</v>
      </c>
      <c r="CP405" s="270">
        <v>160</v>
      </c>
      <c r="CQ405" s="270" t="s">
        <v>1676</v>
      </c>
      <c r="CR405" s="270">
        <v>205</v>
      </c>
      <c r="CS405" s="270">
        <v>0</v>
      </c>
      <c r="CT405" s="270">
        <v>0</v>
      </c>
      <c r="CU405" s="270"/>
      <c r="CV405" s="270">
        <v>0</v>
      </c>
      <c r="CW405" s="270">
        <v>2120</v>
      </c>
      <c r="CX405" s="270">
        <v>1200</v>
      </c>
      <c r="CY405" s="270">
        <v>945</v>
      </c>
      <c r="CZ405" s="270">
        <v>1730</v>
      </c>
      <c r="DA405" s="270">
        <v>0</v>
      </c>
      <c r="DB405" s="270">
        <v>280</v>
      </c>
      <c r="DC405" s="270">
        <v>1750</v>
      </c>
      <c r="DD405" s="270">
        <v>0</v>
      </c>
      <c r="DE405" s="270">
        <v>0</v>
      </c>
      <c r="DF405" s="270">
        <v>1360</v>
      </c>
      <c r="DG405" s="270">
        <v>2315</v>
      </c>
      <c r="DH405" s="270">
        <v>3855</v>
      </c>
      <c r="DI405" s="270">
        <v>0</v>
      </c>
      <c r="DJ405" s="270">
        <v>0</v>
      </c>
      <c r="DK405" s="270">
        <v>90</v>
      </c>
      <c r="DL405" s="270">
        <v>20</v>
      </c>
      <c r="DM405" s="270">
        <v>570</v>
      </c>
      <c r="DN405" s="270">
        <v>0</v>
      </c>
      <c r="DO405" s="270" t="s">
        <v>1676</v>
      </c>
      <c r="DP405" s="270">
        <v>40</v>
      </c>
      <c r="DQ405" s="270">
        <v>3015</v>
      </c>
      <c r="DR405" s="270"/>
      <c r="DS405" s="270">
        <v>0</v>
      </c>
      <c r="DT405" s="270">
        <v>2175</v>
      </c>
      <c r="DU405" s="270">
        <v>2360</v>
      </c>
      <c r="DV405" s="270">
        <v>195</v>
      </c>
      <c r="DW405" s="270">
        <v>0</v>
      </c>
      <c r="DX405" s="270">
        <v>0</v>
      </c>
      <c r="DY405" s="270">
        <v>2725</v>
      </c>
      <c r="DZ405" s="270">
        <v>2100</v>
      </c>
      <c r="EA405" s="270">
        <v>0</v>
      </c>
      <c r="EB405" s="270">
        <v>2945</v>
      </c>
      <c r="EC405" s="270">
        <v>50</v>
      </c>
      <c r="ED405" s="270">
        <v>3290</v>
      </c>
      <c r="EE405" s="270">
        <v>3000</v>
      </c>
      <c r="EF405" s="270">
        <v>275</v>
      </c>
      <c r="EG405" s="270">
        <v>0</v>
      </c>
      <c r="EH405" s="270">
        <v>0</v>
      </c>
      <c r="EI405" s="270">
        <v>0</v>
      </c>
      <c r="EJ405" s="270">
        <v>0</v>
      </c>
      <c r="EK405" s="270">
        <v>0</v>
      </c>
      <c r="EL405" s="270">
        <v>0</v>
      </c>
      <c r="EM405" s="270">
        <v>0</v>
      </c>
      <c r="EN405" s="270">
        <v>0</v>
      </c>
      <c r="EO405" s="270">
        <v>0</v>
      </c>
      <c r="EP405" s="270">
        <v>0</v>
      </c>
      <c r="EQ405" s="270">
        <v>0</v>
      </c>
      <c r="ER405" s="270">
        <v>0</v>
      </c>
      <c r="ES405" s="270">
        <v>25</v>
      </c>
      <c r="ET405" s="270">
        <v>0</v>
      </c>
      <c r="EU405" s="270">
        <v>0</v>
      </c>
      <c r="EV405" s="270">
        <v>0</v>
      </c>
      <c r="EW405" s="270">
        <v>415</v>
      </c>
      <c r="EX405" s="270">
        <v>945</v>
      </c>
      <c r="EY405" s="270">
        <v>0</v>
      </c>
      <c r="EZ405" s="270">
        <v>0</v>
      </c>
      <c r="FA405" s="270">
        <v>0</v>
      </c>
      <c r="FB405" s="270">
        <v>365</v>
      </c>
      <c r="FC405" s="270">
        <v>0</v>
      </c>
      <c r="FD405" s="270">
        <v>0</v>
      </c>
      <c r="FE405" s="270">
        <v>0</v>
      </c>
      <c r="FF405" s="270">
        <v>0</v>
      </c>
      <c r="FG405" s="270"/>
      <c r="FH405" s="270">
        <v>25</v>
      </c>
      <c r="FI405" s="270"/>
      <c r="FJ405" s="270">
        <v>0</v>
      </c>
      <c r="FK405" s="270">
        <v>0</v>
      </c>
      <c r="FL405" s="270">
        <v>0</v>
      </c>
      <c r="FM405" s="270">
        <v>15</v>
      </c>
      <c r="FN405" s="270">
        <v>90</v>
      </c>
      <c r="FO405" s="351">
        <v>40575</v>
      </c>
      <c r="FP405" s="351">
        <v>375</v>
      </c>
      <c r="FQ405" s="351">
        <v>10125</v>
      </c>
      <c r="FR405" s="13"/>
      <c r="FS405" s="270"/>
      <c r="FT405" s="270"/>
      <c r="FU405" s="270"/>
      <c r="FV405" s="270"/>
      <c r="FW405" s="270"/>
      <c r="FX405" s="270"/>
      <c r="FY405" s="270"/>
      <c r="FZ405" s="270"/>
      <c r="GA405" s="270"/>
      <c r="GB405" s="270"/>
      <c r="GC405" s="270"/>
      <c r="GD405" s="270"/>
      <c r="GE405" s="270"/>
      <c r="GF405" s="270"/>
      <c r="GG405" s="270"/>
      <c r="GH405" s="270"/>
      <c r="GI405" s="270"/>
      <c r="GJ405" s="270"/>
      <c r="GK405" s="270"/>
      <c r="GL405" s="270"/>
      <c r="GM405" s="270"/>
      <c r="GN405" s="270"/>
      <c r="GO405" s="270"/>
      <c r="GP405" s="270"/>
      <c r="GQ405" s="270"/>
      <c r="GR405" s="270"/>
      <c r="GS405" s="270"/>
      <c r="GT405" s="270"/>
      <c r="GU405" s="270"/>
      <c r="GV405" s="270"/>
      <c r="GW405" s="270"/>
      <c r="GX405" s="270"/>
      <c r="GY405" s="270"/>
      <c r="GZ405" s="270"/>
      <c r="HA405" s="270"/>
      <c r="HB405" s="270"/>
      <c r="HC405" s="270"/>
      <c r="HD405" s="270"/>
      <c r="HE405" s="270"/>
      <c r="HF405" s="270"/>
      <c r="HG405" s="270"/>
      <c r="HH405" s="270"/>
      <c r="HI405" s="270"/>
      <c r="HJ405" s="270"/>
      <c r="HK405" s="270"/>
      <c r="HL405" s="270"/>
      <c r="HM405" s="270"/>
      <c r="HN405" s="270"/>
      <c r="HO405" s="270"/>
      <c r="HP405" s="270"/>
      <c r="HQ405" s="270"/>
      <c r="HR405" s="270"/>
      <c r="HS405" s="270"/>
      <c r="HT405" s="270"/>
      <c r="HU405" s="270"/>
      <c r="HV405" s="270"/>
      <c r="HW405" s="270"/>
      <c r="HX405" s="270"/>
      <c r="HY405" s="270"/>
      <c r="HZ405" s="270"/>
      <c r="IA405" s="270"/>
      <c r="IB405" s="270"/>
      <c r="IC405" s="270"/>
      <c r="ID405" s="270"/>
      <c r="IE405" s="270"/>
      <c r="IF405" s="270"/>
      <c r="IG405" s="270"/>
      <c r="IH405" s="270"/>
    </row>
    <row r="406" spans="1:242" s="272" customFormat="1" ht="12.75" customHeight="1" x14ac:dyDescent="0.2">
      <c r="A406" s="374" t="s">
        <v>463</v>
      </c>
      <c r="B406" s="270">
        <v>149545</v>
      </c>
      <c r="C406" s="270">
        <v>123640</v>
      </c>
      <c r="D406" s="270">
        <v>54025</v>
      </c>
      <c r="E406" s="270">
        <v>69610</v>
      </c>
      <c r="F406" s="270">
        <v>51945</v>
      </c>
      <c r="G406" s="270">
        <v>18760</v>
      </c>
      <c r="H406" s="270">
        <v>41455</v>
      </c>
      <c r="I406" s="270">
        <v>98420</v>
      </c>
      <c r="J406" s="270">
        <v>51125</v>
      </c>
      <c r="K406" s="270">
        <v>269030</v>
      </c>
      <c r="L406" s="270">
        <v>52.12560697</v>
      </c>
      <c r="M406" s="270">
        <v>36</v>
      </c>
      <c r="N406" s="270">
        <v>14510</v>
      </c>
      <c r="O406" s="270">
        <v>9775</v>
      </c>
      <c r="P406" s="270">
        <v>3710</v>
      </c>
      <c r="Q406" s="270">
        <v>5055</v>
      </c>
      <c r="R406" s="270">
        <v>960</v>
      </c>
      <c r="S406" s="270">
        <v>140</v>
      </c>
      <c r="T406" s="270">
        <v>20</v>
      </c>
      <c r="U406" s="270">
        <v>25</v>
      </c>
      <c r="V406" s="270">
        <v>3.6465128010000001</v>
      </c>
      <c r="W406" s="270">
        <v>1</v>
      </c>
      <c r="X406" s="270">
        <v>56.754429649999999</v>
      </c>
      <c r="Y406" s="270">
        <v>11780</v>
      </c>
      <c r="Z406" s="270">
        <v>14710</v>
      </c>
      <c r="AA406" s="270">
        <v>17010</v>
      </c>
      <c r="AB406" s="270">
        <v>24500</v>
      </c>
      <c r="AC406" s="270">
        <v>36390</v>
      </c>
      <c r="AD406" s="270">
        <v>38240</v>
      </c>
      <c r="AE406" s="270">
        <v>6160</v>
      </c>
      <c r="AF406" s="270">
        <v>1760</v>
      </c>
      <c r="AG406" s="270">
        <v>735</v>
      </c>
      <c r="AH406" s="270">
        <v>9145</v>
      </c>
      <c r="AI406" s="270">
        <v>565</v>
      </c>
      <c r="AJ406" s="270">
        <v>2485</v>
      </c>
      <c r="AK406" s="270">
        <v>1865</v>
      </c>
      <c r="AL406" s="270">
        <v>8165</v>
      </c>
      <c r="AM406" s="270">
        <v>9415</v>
      </c>
      <c r="AN406" s="270">
        <v>1135</v>
      </c>
      <c r="AO406" s="270">
        <v>970</v>
      </c>
      <c r="AP406" s="270">
        <v>1370</v>
      </c>
      <c r="AQ406" s="270">
        <v>3230</v>
      </c>
      <c r="AR406" s="270">
        <v>410</v>
      </c>
      <c r="AS406" s="270">
        <v>395</v>
      </c>
      <c r="AT406" s="270">
        <v>1845</v>
      </c>
      <c r="AU406" s="270">
        <v>4770</v>
      </c>
      <c r="AV406" s="270">
        <v>1935</v>
      </c>
      <c r="AW406" s="270">
        <v>3075</v>
      </c>
      <c r="AX406" s="270">
        <v>14155</v>
      </c>
      <c r="AY406" s="270">
        <v>1295</v>
      </c>
      <c r="AZ406" s="270">
        <v>6710</v>
      </c>
      <c r="BA406" s="270">
        <v>10265</v>
      </c>
      <c r="BB406" s="270">
        <v>63850</v>
      </c>
      <c r="BC406" s="270">
        <v>3790</v>
      </c>
      <c r="BD406" s="270">
        <v>9495</v>
      </c>
      <c r="BE406" s="270">
        <v>2710</v>
      </c>
      <c r="BF406" s="270">
        <v>2825</v>
      </c>
      <c r="BG406" s="270">
        <v>740</v>
      </c>
      <c r="BH406" s="270">
        <v>1835</v>
      </c>
      <c r="BI406" s="270">
        <v>9535</v>
      </c>
      <c r="BJ406" s="270">
        <v>680</v>
      </c>
      <c r="BK406" s="270">
        <v>6890</v>
      </c>
      <c r="BL406" s="270">
        <v>8770</v>
      </c>
      <c r="BM406" s="270">
        <v>19075</v>
      </c>
      <c r="BN406" s="270">
        <v>2470</v>
      </c>
      <c r="BO406" s="270">
        <v>11375</v>
      </c>
      <c r="BP406" s="270">
        <v>6810</v>
      </c>
      <c r="BQ406" s="270">
        <v>8575</v>
      </c>
      <c r="BR406" s="270">
        <v>2335</v>
      </c>
      <c r="BS406" s="270">
        <v>215</v>
      </c>
      <c r="BT406" s="270">
        <v>11380</v>
      </c>
      <c r="BU406" s="270">
        <v>8255</v>
      </c>
      <c r="BV406" s="270">
        <v>55</v>
      </c>
      <c r="BW406" s="270">
        <v>5815</v>
      </c>
      <c r="BX406" s="270">
        <v>450</v>
      </c>
      <c r="BY406" s="270">
        <v>6480</v>
      </c>
      <c r="BZ406" s="270">
        <v>950</v>
      </c>
      <c r="CA406" s="270">
        <v>215</v>
      </c>
      <c r="CB406" s="270">
        <v>10</v>
      </c>
      <c r="CC406" s="270" t="s">
        <v>1676</v>
      </c>
      <c r="CD406" s="270">
        <v>2535</v>
      </c>
      <c r="CE406" s="270">
        <v>235</v>
      </c>
      <c r="CF406" s="270">
        <v>535</v>
      </c>
      <c r="CG406" s="270">
        <v>112230</v>
      </c>
      <c r="CH406" s="270">
        <v>0</v>
      </c>
      <c r="CI406" s="270">
        <v>21980</v>
      </c>
      <c r="CJ406" s="270">
        <v>3485</v>
      </c>
      <c r="CK406" s="270">
        <v>9650</v>
      </c>
      <c r="CL406" s="270">
        <v>3190</v>
      </c>
      <c r="CM406" s="270">
        <v>9345</v>
      </c>
      <c r="CN406" s="270">
        <v>1535</v>
      </c>
      <c r="CO406" s="270">
        <v>0</v>
      </c>
      <c r="CP406" s="270" t="s">
        <v>1676</v>
      </c>
      <c r="CQ406" s="270">
        <v>0</v>
      </c>
      <c r="CR406" s="270">
        <v>185</v>
      </c>
      <c r="CS406" s="270">
        <v>0</v>
      </c>
      <c r="CT406" s="270">
        <v>0</v>
      </c>
      <c r="CU406" s="270"/>
      <c r="CV406" s="270">
        <v>0</v>
      </c>
      <c r="CW406" s="270">
        <v>0</v>
      </c>
      <c r="CX406" s="270">
        <v>0</v>
      </c>
      <c r="CY406" s="270">
        <v>0</v>
      </c>
      <c r="CZ406" s="270">
        <v>0</v>
      </c>
      <c r="DA406" s="270">
        <v>9305</v>
      </c>
      <c r="DB406" s="270">
        <v>1700</v>
      </c>
      <c r="DC406" s="270">
        <v>0</v>
      </c>
      <c r="DD406" s="270">
        <v>0</v>
      </c>
      <c r="DE406" s="270">
        <v>48755</v>
      </c>
      <c r="DF406" s="270">
        <v>0</v>
      </c>
      <c r="DG406" s="270">
        <v>0</v>
      </c>
      <c r="DH406" s="270">
        <v>5795</v>
      </c>
      <c r="DI406" s="270">
        <v>0</v>
      </c>
      <c r="DJ406" s="270">
        <v>0</v>
      </c>
      <c r="DK406" s="270">
        <v>0</v>
      </c>
      <c r="DL406" s="270">
        <v>0</v>
      </c>
      <c r="DM406" s="270">
        <v>0</v>
      </c>
      <c r="DN406" s="270">
        <v>0</v>
      </c>
      <c r="DO406" s="270">
        <v>0</v>
      </c>
      <c r="DP406" s="270">
        <v>2665</v>
      </c>
      <c r="DQ406" s="270" t="s">
        <v>1676</v>
      </c>
      <c r="DR406" s="270"/>
      <c r="DS406" s="270">
        <v>0</v>
      </c>
      <c r="DT406" s="270">
        <v>25</v>
      </c>
      <c r="DU406" s="270">
        <v>1545</v>
      </c>
      <c r="DV406" s="270">
        <v>0</v>
      </c>
      <c r="DW406" s="270">
        <v>0</v>
      </c>
      <c r="DX406" s="270">
        <v>0</v>
      </c>
      <c r="DY406" s="270">
        <v>785</v>
      </c>
      <c r="DZ406" s="270">
        <v>0</v>
      </c>
      <c r="EA406" s="270">
        <v>0</v>
      </c>
      <c r="EB406" s="270">
        <v>0</v>
      </c>
      <c r="EC406" s="270">
        <v>0</v>
      </c>
      <c r="ED406" s="270">
        <v>1065</v>
      </c>
      <c r="EE406" s="270">
        <v>7605</v>
      </c>
      <c r="EF406" s="270">
        <v>0</v>
      </c>
      <c r="EG406" s="270">
        <v>6635</v>
      </c>
      <c r="EH406" s="270">
        <v>0</v>
      </c>
      <c r="EI406" s="270">
        <v>0</v>
      </c>
      <c r="EJ406" s="270">
        <v>0</v>
      </c>
      <c r="EK406" s="270">
        <v>0</v>
      </c>
      <c r="EL406" s="270">
        <v>0</v>
      </c>
      <c r="EM406" s="270">
        <v>11025</v>
      </c>
      <c r="EN406" s="270">
        <v>2840</v>
      </c>
      <c r="EO406" s="270">
        <v>0</v>
      </c>
      <c r="EP406" s="270">
        <v>0</v>
      </c>
      <c r="EQ406" s="270">
        <v>0</v>
      </c>
      <c r="ER406" s="270">
        <v>0</v>
      </c>
      <c r="ES406" s="270">
        <v>0</v>
      </c>
      <c r="ET406" s="270">
        <v>0</v>
      </c>
      <c r="EU406" s="270">
        <v>0</v>
      </c>
      <c r="EV406" s="270">
        <v>0</v>
      </c>
      <c r="EW406" s="270">
        <v>0</v>
      </c>
      <c r="EX406" s="270">
        <v>0</v>
      </c>
      <c r="EY406" s="270">
        <v>0</v>
      </c>
      <c r="EZ406" s="270">
        <v>0</v>
      </c>
      <c r="FA406" s="270">
        <v>0</v>
      </c>
      <c r="FB406" s="270">
        <v>0</v>
      </c>
      <c r="FC406" s="270">
        <v>0</v>
      </c>
      <c r="FD406" s="270">
        <v>0</v>
      </c>
      <c r="FE406" s="270">
        <v>0</v>
      </c>
      <c r="FF406" s="270">
        <v>0</v>
      </c>
      <c r="FG406" s="270"/>
      <c r="FH406" s="270">
        <v>0</v>
      </c>
      <c r="FI406" s="270"/>
      <c r="FJ406" s="270">
        <v>0</v>
      </c>
      <c r="FK406" s="270">
        <v>0</v>
      </c>
      <c r="FL406" s="270">
        <v>0</v>
      </c>
      <c r="FM406" s="270">
        <v>0</v>
      </c>
      <c r="FN406" s="270">
        <v>430</v>
      </c>
      <c r="FO406" s="351">
        <v>85695</v>
      </c>
      <c r="FP406" s="351">
        <v>11475</v>
      </c>
      <c r="FQ406" s="351">
        <v>34185</v>
      </c>
      <c r="FR406" s="13"/>
      <c r="FS406" s="13"/>
      <c r="FT406" s="13"/>
      <c r="FU406" s="13"/>
      <c r="FV406" s="13"/>
      <c r="FW406" s="13"/>
      <c r="FX406" s="13"/>
      <c r="FY406" s="13"/>
      <c r="FZ406" s="13"/>
      <c r="GA406" s="13"/>
      <c r="GB406" s="13"/>
      <c r="GC406" s="13"/>
      <c r="GD406" s="13"/>
      <c r="GE406" s="13"/>
      <c r="GF406" s="13"/>
      <c r="GG406" s="13"/>
      <c r="GH406" s="13"/>
      <c r="GI406" s="13"/>
      <c r="GJ406" s="13"/>
      <c r="GK406" s="13"/>
      <c r="GL406" s="13"/>
      <c r="GM406" s="13"/>
      <c r="GN406" s="13"/>
      <c r="GO406" s="13"/>
      <c r="GP406" s="13"/>
      <c r="GQ406" s="13"/>
      <c r="GR406" s="13"/>
      <c r="GS406" s="13"/>
      <c r="GT406" s="13"/>
      <c r="GU406" s="13"/>
      <c r="GV406" s="13"/>
      <c r="GW406" s="13"/>
      <c r="GX406" s="13"/>
      <c r="GY406" s="13"/>
      <c r="GZ406" s="13"/>
      <c r="HA406" s="13"/>
      <c r="HB406" s="13"/>
      <c r="HC406" s="13"/>
      <c r="HD406" s="13"/>
      <c r="HE406" s="13"/>
      <c r="HF406" s="13"/>
      <c r="HG406" s="13"/>
      <c r="HH406" s="13"/>
      <c r="HI406" s="13"/>
      <c r="HJ406" s="13"/>
      <c r="HK406" s="13"/>
      <c r="HL406" s="13"/>
      <c r="HM406" s="13"/>
      <c r="HN406" s="13"/>
      <c r="HO406" s="13"/>
      <c r="HP406" s="13"/>
      <c r="HQ406" s="13"/>
      <c r="HR406" s="13"/>
      <c r="HS406" s="13"/>
      <c r="HT406" s="13"/>
      <c r="HU406" s="13"/>
      <c r="HV406" s="13"/>
      <c r="HW406" s="13"/>
      <c r="HX406" s="13"/>
      <c r="HY406" s="13"/>
      <c r="HZ406" s="13"/>
      <c r="IA406" s="13"/>
      <c r="IB406" s="13"/>
      <c r="IC406" s="13"/>
      <c r="ID406" s="13"/>
      <c r="IE406" s="13"/>
      <c r="IF406" s="13"/>
      <c r="IG406" s="13"/>
      <c r="IH406" s="13"/>
    </row>
    <row r="407" spans="1:242" ht="12.75" customHeight="1" x14ac:dyDescent="0.2">
      <c r="A407" s="374" t="s">
        <v>811</v>
      </c>
      <c r="B407" s="270">
        <v>38185</v>
      </c>
      <c r="C407" s="270">
        <v>38185</v>
      </c>
      <c r="D407" s="270">
        <v>18270</v>
      </c>
      <c r="E407" s="270">
        <v>19910</v>
      </c>
      <c r="F407" s="270">
        <v>2725</v>
      </c>
      <c r="G407" s="270">
        <v>30</v>
      </c>
      <c r="H407" s="270">
        <v>35430</v>
      </c>
      <c r="I407" s="270">
        <v>3920</v>
      </c>
      <c r="J407" s="270">
        <v>34265</v>
      </c>
      <c r="K407" s="270">
        <v>1725</v>
      </c>
      <c r="L407" s="270">
        <v>50.588879380000002</v>
      </c>
      <c r="M407" s="270">
        <v>42</v>
      </c>
      <c r="N407" s="270">
        <v>12770</v>
      </c>
      <c r="O407" s="270">
        <v>10650</v>
      </c>
      <c r="P407" s="270">
        <v>6950</v>
      </c>
      <c r="Q407" s="270">
        <v>4305</v>
      </c>
      <c r="R407" s="270">
        <v>340</v>
      </c>
      <c r="S407" s="270">
        <v>45</v>
      </c>
      <c r="T407" s="270" t="s">
        <v>1676</v>
      </c>
      <c r="U407" s="270" t="s">
        <v>1676</v>
      </c>
      <c r="V407" s="270">
        <v>0.44005102000000001</v>
      </c>
      <c r="W407" s="270">
        <v>0</v>
      </c>
      <c r="X407" s="270">
        <v>63.160924690000002</v>
      </c>
      <c r="Y407" s="270">
        <v>990</v>
      </c>
      <c r="Z407" s="270">
        <v>1980</v>
      </c>
      <c r="AA407" s="270">
        <v>2700</v>
      </c>
      <c r="AB407" s="270">
        <v>6615</v>
      </c>
      <c r="AC407" s="270">
        <v>14240</v>
      </c>
      <c r="AD407" s="270">
        <v>10830</v>
      </c>
      <c r="AE407" s="270">
        <v>675</v>
      </c>
      <c r="AF407" s="270">
        <v>0</v>
      </c>
      <c r="AG407" s="270">
        <v>0</v>
      </c>
      <c r="AH407" s="270">
        <v>36170</v>
      </c>
      <c r="AI407" s="270">
        <v>0</v>
      </c>
      <c r="AJ407" s="270" t="s">
        <v>1676</v>
      </c>
      <c r="AK407" s="270" t="s">
        <v>1676</v>
      </c>
      <c r="AL407" s="270">
        <v>0</v>
      </c>
      <c r="AM407" s="270">
        <v>0</v>
      </c>
      <c r="AN407" s="270">
        <v>0</v>
      </c>
      <c r="AO407" s="270">
        <v>0</v>
      </c>
      <c r="AP407" s="270">
        <v>10</v>
      </c>
      <c r="AQ407" s="270" t="s">
        <v>1676</v>
      </c>
      <c r="AR407" s="270">
        <v>0</v>
      </c>
      <c r="AS407" s="270">
        <v>0</v>
      </c>
      <c r="AT407" s="270">
        <v>0</v>
      </c>
      <c r="AU407" s="270">
        <v>0</v>
      </c>
      <c r="AV407" s="270">
        <v>20</v>
      </c>
      <c r="AW407" s="270">
        <v>0</v>
      </c>
      <c r="AX407" s="270">
        <v>0</v>
      </c>
      <c r="AY407" s="270">
        <v>0</v>
      </c>
      <c r="AZ407" s="270">
        <v>0</v>
      </c>
      <c r="BA407" s="270">
        <v>285</v>
      </c>
      <c r="BB407" s="270">
        <v>1690</v>
      </c>
      <c r="BC407" s="270" t="s">
        <v>1676</v>
      </c>
      <c r="BD407" s="270">
        <v>1085</v>
      </c>
      <c r="BE407" s="270" t="s">
        <v>1676</v>
      </c>
      <c r="BF407" s="270">
        <v>40</v>
      </c>
      <c r="BG407" s="270" t="s">
        <v>1676</v>
      </c>
      <c r="BH407" s="270">
        <v>15</v>
      </c>
      <c r="BI407" s="270">
        <v>35670</v>
      </c>
      <c r="BJ407" s="270" t="s">
        <v>1676</v>
      </c>
      <c r="BK407" s="270" t="s">
        <v>1676</v>
      </c>
      <c r="BL407" s="270">
        <v>0</v>
      </c>
      <c r="BM407" s="270" t="s">
        <v>1676</v>
      </c>
      <c r="BN407" s="270">
        <v>110</v>
      </c>
      <c r="BO407" s="270">
        <v>10</v>
      </c>
      <c r="BP407" s="270" t="s">
        <v>1676</v>
      </c>
      <c r="BQ407" s="270">
        <v>0</v>
      </c>
      <c r="BR407" s="270">
        <v>0</v>
      </c>
      <c r="BS407" s="270">
        <v>420</v>
      </c>
      <c r="BT407" s="270">
        <v>15</v>
      </c>
      <c r="BU407" s="270">
        <v>625</v>
      </c>
      <c r="BV407" s="270">
        <v>0</v>
      </c>
      <c r="BW407" s="270">
        <v>170</v>
      </c>
      <c r="BX407" s="270" t="s">
        <v>1676</v>
      </c>
      <c r="BY407" s="270">
        <v>75</v>
      </c>
      <c r="BZ407" s="270">
        <v>0</v>
      </c>
      <c r="CA407" s="270">
        <v>20</v>
      </c>
      <c r="CB407" s="270" t="s">
        <v>1676</v>
      </c>
      <c r="CC407" s="270">
        <v>0</v>
      </c>
      <c r="CD407" s="270">
        <v>2235</v>
      </c>
      <c r="CE407" s="270">
        <v>370</v>
      </c>
      <c r="CF407" s="270">
        <v>0</v>
      </c>
      <c r="CG407" s="270">
        <v>35475</v>
      </c>
      <c r="CH407" s="270">
        <v>0</v>
      </c>
      <c r="CI407" s="270">
        <v>0</v>
      </c>
      <c r="CJ407" s="270">
        <v>0</v>
      </c>
      <c r="CK407" s="270">
        <v>0</v>
      </c>
      <c r="CL407" s="270">
        <v>0</v>
      </c>
      <c r="CM407" s="270">
        <v>37695</v>
      </c>
      <c r="CN407" s="270">
        <v>0</v>
      </c>
      <c r="CO407" s="270">
        <v>0</v>
      </c>
      <c r="CP407" s="270">
        <v>0</v>
      </c>
      <c r="CQ407" s="270">
        <v>0</v>
      </c>
      <c r="CR407" s="270">
        <v>0</v>
      </c>
      <c r="CS407" s="270">
        <v>0</v>
      </c>
      <c r="CT407" s="270">
        <v>0</v>
      </c>
      <c r="CU407" s="270"/>
      <c r="CV407" s="270">
        <v>0</v>
      </c>
      <c r="CW407" s="270">
        <v>0</v>
      </c>
      <c r="CX407" s="270">
        <v>0</v>
      </c>
      <c r="CY407" s="270">
        <v>0</v>
      </c>
      <c r="CZ407" s="270">
        <v>0</v>
      </c>
      <c r="DA407" s="270">
        <v>0</v>
      </c>
      <c r="DB407" s="270">
        <v>0</v>
      </c>
      <c r="DC407" s="270">
        <v>0</v>
      </c>
      <c r="DD407" s="270">
        <v>0</v>
      </c>
      <c r="DE407" s="270">
        <v>0</v>
      </c>
      <c r="DF407" s="270">
        <v>0</v>
      </c>
      <c r="DG407" s="270">
        <v>0</v>
      </c>
      <c r="DH407" s="270">
        <v>0</v>
      </c>
      <c r="DI407" s="270">
        <v>0</v>
      </c>
      <c r="DJ407" s="270">
        <v>0</v>
      </c>
      <c r="DK407" s="270">
        <v>0</v>
      </c>
      <c r="DL407" s="270">
        <v>0</v>
      </c>
      <c r="DM407" s="270">
        <v>0</v>
      </c>
      <c r="DN407" s="270">
        <v>0</v>
      </c>
      <c r="DO407" s="270">
        <v>0</v>
      </c>
      <c r="DP407" s="270">
        <v>0</v>
      </c>
      <c r="DQ407" s="270">
        <v>0</v>
      </c>
      <c r="DR407" s="270"/>
      <c r="DS407" s="270">
        <v>0</v>
      </c>
      <c r="DT407" s="270">
        <v>0</v>
      </c>
      <c r="DU407" s="270">
        <v>0</v>
      </c>
      <c r="DV407" s="270">
        <v>0</v>
      </c>
      <c r="DW407" s="270">
        <v>0</v>
      </c>
      <c r="DX407" s="270">
        <v>0</v>
      </c>
      <c r="DY407" s="270">
        <v>0</v>
      </c>
      <c r="DZ407" s="270">
        <v>490</v>
      </c>
      <c r="EA407" s="270">
        <v>0</v>
      </c>
      <c r="EB407" s="270">
        <v>0</v>
      </c>
      <c r="EC407" s="270">
        <v>0</v>
      </c>
      <c r="ED407" s="270">
        <v>0</v>
      </c>
      <c r="EE407" s="270">
        <v>0</v>
      </c>
      <c r="EF407" s="270">
        <v>0</v>
      </c>
      <c r="EG407" s="270">
        <v>0</v>
      </c>
      <c r="EH407" s="270">
        <v>0</v>
      </c>
      <c r="EI407" s="270">
        <v>0</v>
      </c>
      <c r="EJ407" s="270">
        <v>0</v>
      </c>
      <c r="EK407" s="270">
        <v>0</v>
      </c>
      <c r="EL407" s="270">
        <v>0</v>
      </c>
      <c r="EM407" s="270">
        <v>0</v>
      </c>
      <c r="EN407" s="270">
        <v>0</v>
      </c>
      <c r="EO407" s="270">
        <v>0</v>
      </c>
      <c r="EP407" s="270">
        <v>0</v>
      </c>
      <c r="EQ407" s="270">
        <v>0</v>
      </c>
      <c r="ER407" s="270">
        <v>0</v>
      </c>
      <c r="ES407" s="270">
        <v>0</v>
      </c>
      <c r="ET407" s="270">
        <v>0</v>
      </c>
      <c r="EU407" s="270">
        <v>0</v>
      </c>
      <c r="EV407" s="270">
        <v>0</v>
      </c>
      <c r="EW407" s="270">
        <v>0</v>
      </c>
      <c r="EX407" s="270">
        <v>0</v>
      </c>
      <c r="EY407" s="270">
        <v>0</v>
      </c>
      <c r="EZ407" s="270">
        <v>0</v>
      </c>
      <c r="FA407" s="270">
        <v>0</v>
      </c>
      <c r="FB407" s="270">
        <v>0</v>
      </c>
      <c r="FC407" s="270">
        <v>0</v>
      </c>
      <c r="FD407" s="270">
        <v>0</v>
      </c>
      <c r="FE407" s="270">
        <v>0</v>
      </c>
      <c r="FF407" s="270">
        <v>0</v>
      </c>
      <c r="FG407" s="270"/>
      <c r="FH407" s="270">
        <v>0</v>
      </c>
      <c r="FI407" s="270"/>
      <c r="FJ407" s="270">
        <v>0</v>
      </c>
      <c r="FK407" s="270">
        <v>0</v>
      </c>
      <c r="FL407" s="270">
        <v>0</v>
      </c>
      <c r="FM407" s="270">
        <v>0</v>
      </c>
      <c r="FN407" s="270">
        <v>0</v>
      </c>
      <c r="FO407" s="351">
        <v>36495</v>
      </c>
      <c r="FP407" s="351" t="s">
        <v>1676</v>
      </c>
      <c r="FQ407" s="351">
        <v>35070</v>
      </c>
      <c r="FR407" s="13"/>
      <c r="FS407" s="270"/>
      <c r="FT407" s="270"/>
      <c r="FU407" s="270"/>
      <c r="FV407" s="270"/>
      <c r="FW407" s="270"/>
      <c r="FX407" s="270"/>
      <c r="FY407" s="270"/>
      <c r="FZ407" s="270"/>
      <c r="GA407" s="270"/>
      <c r="GB407" s="270"/>
      <c r="GC407" s="270"/>
      <c r="GD407" s="270"/>
      <c r="GE407" s="270"/>
      <c r="GF407" s="270"/>
      <c r="GG407" s="270"/>
      <c r="GH407" s="270"/>
      <c r="GI407" s="270"/>
      <c r="GJ407" s="270"/>
      <c r="GK407" s="270"/>
      <c r="GL407" s="270"/>
      <c r="GM407" s="270"/>
      <c r="GN407" s="270"/>
      <c r="GO407" s="270"/>
      <c r="GP407" s="270"/>
      <c r="GQ407" s="270"/>
      <c r="GR407" s="270"/>
      <c r="GS407" s="270"/>
      <c r="GT407" s="270"/>
      <c r="GU407" s="270"/>
      <c r="GV407" s="270"/>
      <c r="GW407" s="270"/>
      <c r="GX407" s="270"/>
      <c r="GY407" s="270"/>
      <c r="GZ407" s="270"/>
      <c r="HA407" s="270"/>
      <c r="HB407" s="270"/>
      <c r="HC407" s="270"/>
      <c r="HD407" s="270"/>
      <c r="HE407" s="270"/>
      <c r="HF407" s="270"/>
      <c r="HG407" s="270"/>
      <c r="HH407" s="270"/>
      <c r="HI407" s="270"/>
      <c r="HJ407" s="270"/>
      <c r="HK407" s="270"/>
      <c r="HL407" s="270"/>
      <c r="HM407" s="270"/>
      <c r="HN407" s="270"/>
      <c r="HO407" s="270"/>
      <c r="HP407" s="270"/>
      <c r="HQ407" s="270"/>
      <c r="HR407" s="270"/>
      <c r="HS407" s="270"/>
      <c r="HT407" s="270"/>
      <c r="HU407" s="270"/>
      <c r="HV407" s="270"/>
      <c r="HW407" s="270"/>
      <c r="HX407" s="270"/>
      <c r="HY407" s="270"/>
      <c r="HZ407" s="270"/>
      <c r="IA407" s="270"/>
      <c r="IB407" s="270"/>
      <c r="IC407" s="270"/>
      <c r="ID407" s="270"/>
      <c r="IE407" s="270"/>
      <c r="IF407" s="270"/>
      <c r="IG407" s="270"/>
      <c r="IH407" s="270"/>
    </row>
    <row r="408" spans="1:242" ht="12.75" customHeight="1" x14ac:dyDescent="0.2">
      <c r="A408" s="374" t="s">
        <v>464</v>
      </c>
      <c r="B408" s="270">
        <v>110</v>
      </c>
      <c r="C408" s="270">
        <v>90</v>
      </c>
      <c r="D408" s="270">
        <v>35</v>
      </c>
      <c r="E408" s="270">
        <v>50</v>
      </c>
      <c r="F408" s="270">
        <v>70</v>
      </c>
      <c r="G408" s="270" t="s">
        <v>1676</v>
      </c>
      <c r="H408" s="270" t="s">
        <v>1676</v>
      </c>
      <c r="I408" s="270">
        <v>110</v>
      </c>
      <c r="J408" s="270">
        <v>0</v>
      </c>
      <c r="K408" s="270">
        <v>4880</v>
      </c>
      <c r="L408" s="270">
        <v>342</v>
      </c>
      <c r="M408" s="270">
        <v>342</v>
      </c>
      <c r="N408" s="270">
        <v>0</v>
      </c>
      <c r="O408" s="270">
        <v>0</v>
      </c>
      <c r="P408" s="270">
        <v>0</v>
      </c>
      <c r="Q408" s="270">
        <v>0</v>
      </c>
      <c r="R408" s="270">
        <v>0</v>
      </c>
      <c r="S408" s="270" t="s">
        <v>1676</v>
      </c>
      <c r="T408" s="270">
        <v>0</v>
      </c>
      <c r="U408" s="270">
        <v>0</v>
      </c>
      <c r="V408" s="270">
        <v>54.172839510000003</v>
      </c>
      <c r="W408" s="270">
        <v>25</v>
      </c>
      <c r="X408" s="270">
        <v>42.666666669999998</v>
      </c>
      <c r="Y408" s="270" t="s">
        <v>1676</v>
      </c>
      <c r="Z408" s="270">
        <v>30</v>
      </c>
      <c r="AA408" s="270">
        <v>35</v>
      </c>
      <c r="AB408" s="270">
        <v>20</v>
      </c>
      <c r="AC408" s="270">
        <v>15</v>
      </c>
      <c r="AD408" s="270">
        <v>10</v>
      </c>
      <c r="AE408" s="270">
        <v>0</v>
      </c>
      <c r="AF408" s="270" t="s">
        <v>1676</v>
      </c>
      <c r="AG408" s="270">
        <v>0</v>
      </c>
      <c r="AH408" s="270">
        <v>0</v>
      </c>
      <c r="AI408" s="270">
        <v>0</v>
      </c>
      <c r="AJ408" s="270">
        <v>0</v>
      </c>
      <c r="AK408" s="270">
        <v>0</v>
      </c>
      <c r="AL408" s="270">
        <v>0</v>
      </c>
      <c r="AM408" s="270">
        <v>0</v>
      </c>
      <c r="AN408" s="270">
        <v>0</v>
      </c>
      <c r="AO408" s="270">
        <v>0</v>
      </c>
      <c r="AP408" s="270">
        <v>0</v>
      </c>
      <c r="AQ408" s="270">
        <v>0</v>
      </c>
      <c r="AR408" s="270">
        <v>0</v>
      </c>
      <c r="AS408" s="270">
        <v>0</v>
      </c>
      <c r="AT408" s="270">
        <v>0</v>
      </c>
      <c r="AU408" s="270">
        <v>0</v>
      </c>
      <c r="AV408" s="270">
        <v>0</v>
      </c>
      <c r="AW408" s="270">
        <v>0</v>
      </c>
      <c r="AX408" s="270">
        <v>0</v>
      </c>
      <c r="AY408" s="270">
        <v>0</v>
      </c>
      <c r="AZ408" s="270">
        <v>0</v>
      </c>
      <c r="BA408" s="270">
        <v>0</v>
      </c>
      <c r="BB408" s="270">
        <v>110</v>
      </c>
      <c r="BC408" s="270">
        <v>0</v>
      </c>
      <c r="BD408" s="270">
        <v>0</v>
      </c>
      <c r="BE408" s="270">
        <v>0</v>
      </c>
      <c r="BF408" s="270">
        <v>0</v>
      </c>
      <c r="BG408" s="270">
        <v>65</v>
      </c>
      <c r="BH408" s="270">
        <v>0</v>
      </c>
      <c r="BI408" s="270">
        <v>0</v>
      </c>
      <c r="BJ408" s="270">
        <v>0</v>
      </c>
      <c r="BK408" s="270">
        <v>0</v>
      </c>
      <c r="BL408" s="270">
        <v>0</v>
      </c>
      <c r="BM408" s="270">
        <v>0</v>
      </c>
      <c r="BN408" s="270">
        <v>0</v>
      </c>
      <c r="BO408" s="270">
        <v>0</v>
      </c>
      <c r="BP408" s="270">
        <v>0</v>
      </c>
      <c r="BQ408" s="270">
        <v>0</v>
      </c>
      <c r="BR408" s="270">
        <v>0</v>
      </c>
      <c r="BS408" s="270">
        <v>0</v>
      </c>
      <c r="BT408" s="270">
        <v>25</v>
      </c>
      <c r="BU408" s="270">
        <v>0</v>
      </c>
      <c r="BV408" s="270">
        <v>0</v>
      </c>
      <c r="BW408" s="270" t="s">
        <v>1676</v>
      </c>
      <c r="BX408" s="270">
        <v>0</v>
      </c>
      <c r="BY408" s="270" t="s">
        <v>1676</v>
      </c>
      <c r="BZ408" s="270">
        <v>10</v>
      </c>
      <c r="CA408" s="270">
        <v>0</v>
      </c>
      <c r="CB408" s="270">
        <v>0</v>
      </c>
      <c r="CC408" s="270">
        <v>0</v>
      </c>
      <c r="CD408" s="270" t="s">
        <v>1676</v>
      </c>
      <c r="CE408" s="270" t="s">
        <v>1676</v>
      </c>
      <c r="CF408" s="270">
        <v>0</v>
      </c>
      <c r="CG408" s="270">
        <v>75</v>
      </c>
      <c r="CH408" s="270">
        <v>0</v>
      </c>
      <c r="CI408" s="270">
        <v>0</v>
      </c>
      <c r="CJ408" s="270">
        <v>0</v>
      </c>
      <c r="CK408" s="270">
        <v>0</v>
      </c>
      <c r="CL408" s="270">
        <v>0</v>
      </c>
      <c r="CM408" s="270">
        <v>0</v>
      </c>
      <c r="CN408" s="270">
        <v>0</v>
      </c>
      <c r="CO408" s="270">
        <v>0</v>
      </c>
      <c r="CP408" s="270">
        <v>0</v>
      </c>
      <c r="CQ408" s="270">
        <v>0</v>
      </c>
      <c r="CR408" s="270">
        <v>0</v>
      </c>
      <c r="CS408" s="270">
        <v>0</v>
      </c>
      <c r="CT408" s="270">
        <v>0</v>
      </c>
      <c r="CU408" s="270"/>
      <c r="CV408" s="270">
        <v>0</v>
      </c>
      <c r="CW408" s="270">
        <v>0</v>
      </c>
      <c r="CX408" s="270">
        <v>0</v>
      </c>
      <c r="CY408" s="270">
        <v>0</v>
      </c>
      <c r="CZ408" s="270">
        <v>0</v>
      </c>
      <c r="DA408" s="270">
        <v>0</v>
      </c>
      <c r="DB408" s="270">
        <v>0</v>
      </c>
      <c r="DC408" s="270">
        <v>0</v>
      </c>
      <c r="DD408" s="270">
        <v>0</v>
      </c>
      <c r="DE408" s="270">
        <v>0</v>
      </c>
      <c r="DF408" s="270">
        <v>0</v>
      </c>
      <c r="DG408" s="270">
        <v>0</v>
      </c>
      <c r="DH408" s="270">
        <v>0</v>
      </c>
      <c r="DI408" s="270">
        <v>0</v>
      </c>
      <c r="DJ408" s="270">
        <v>0</v>
      </c>
      <c r="DK408" s="270">
        <v>0</v>
      </c>
      <c r="DL408" s="270">
        <v>0</v>
      </c>
      <c r="DM408" s="270">
        <v>0</v>
      </c>
      <c r="DN408" s="270">
        <v>0</v>
      </c>
      <c r="DO408" s="270">
        <v>0</v>
      </c>
      <c r="DP408" s="270">
        <v>0</v>
      </c>
      <c r="DQ408" s="270">
        <v>0</v>
      </c>
      <c r="DR408" s="270"/>
      <c r="DS408" s="270">
        <v>0</v>
      </c>
      <c r="DT408" s="270">
        <v>0</v>
      </c>
      <c r="DU408" s="270">
        <v>0</v>
      </c>
      <c r="DV408" s="270">
        <v>0</v>
      </c>
      <c r="DW408" s="270">
        <v>0</v>
      </c>
      <c r="DX408" s="270">
        <v>0</v>
      </c>
      <c r="DY408" s="270">
        <v>0</v>
      </c>
      <c r="DZ408" s="270">
        <v>0</v>
      </c>
      <c r="EA408" s="270">
        <v>0</v>
      </c>
      <c r="EB408" s="270">
        <v>0</v>
      </c>
      <c r="EC408" s="270">
        <v>0</v>
      </c>
      <c r="ED408" s="270">
        <v>0</v>
      </c>
      <c r="EE408" s="270">
        <v>0</v>
      </c>
      <c r="EF408" s="270">
        <v>0</v>
      </c>
      <c r="EG408" s="270">
        <v>0</v>
      </c>
      <c r="EH408" s="270">
        <v>0</v>
      </c>
      <c r="EI408" s="270">
        <v>0</v>
      </c>
      <c r="EJ408" s="270">
        <v>0</v>
      </c>
      <c r="EK408" s="270">
        <v>0</v>
      </c>
      <c r="EL408" s="270">
        <v>0</v>
      </c>
      <c r="EM408" s="270">
        <v>0</v>
      </c>
      <c r="EN408" s="270">
        <v>0</v>
      </c>
      <c r="EO408" s="270">
        <v>0</v>
      </c>
      <c r="EP408" s="270">
        <v>0</v>
      </c>
      <c r="EQ408" s="270">
        <v>0</v>
      </c>
      <c r="ER408" s="270">
        <v>85</v>
      </c>
      <c r="ES408" s="270">
        <v>10</v>
      </c>
      <c r="ET408" s="270">
        <v>0</v>
      </c>
      <c r="EU408" s="270">
        <v>0</v>
      </c>
      <c r="EV408" s="270">
        <v>15</v>
      </c>
      <c r="EW408" s="270">
        <v>0</v>
      </c>
      <c r="EX408" s="270">
        <v>0</v>
      </c>
      <c r="EY408" s="270">
        <v>0</v>
      </c>
      <c r="EZ408" s="270">
        <v>0</v>
      </c>
      <c r="FA408" s="270">
        <v>0</v>
      </c>
      <c r="FB408" s="270">
        <v>0</v>
      </c>
      <c r="FC408" s="270">
        <v>0</v>
      </c>
      <c r="FD408" s="270">
        <v>0</v>
      </c>
      <c r="FE408" s="270">
        <v>0</v>
      </c>
      <c r="FF408" s="270">
        <v>0</v>
      </c>
      <c r="FG408" s="270"/>
      <c r="FH408" s="270">
        <v>0</v>
      </c>
      <c r="FI408" s="270"/>
      <c r="FJ408" s="270">
        <v>0</v>
      </c>
      <c r="FK408" s="270">
        <v>0</v>
      </c>
      <c r="FL408" s="270">
        <v>0</v>
      </c>
      <c r="FM408" s="270">
        <v>0</v>
      </c>
      <c r="FN408" s="270">
        <v>0</v>
      </c>
      <c r="FO408" s="351" t="s">
        <v>1676</v>
      </c>
      <c r="FP408" s="351">
        <v>15</v>
      </c>
      <c r="FQ408" s="351" t="s">
        <v>1676</v>
      </c>
      <c r="FR408" s="13"/>
      <c r="FS408" s="270"/>
      <c r="FT408" s="270"/>
      <c r="FU408" s="270"/>
      <c r="FV408" s="270"/>
      <c r="FW408" s="270"/>
      <c r="FX408" s="270"/>
      <c r="FY408" s="270"/>
      <c r="FZ408" s="270"/>
      <c r="GA408" s="270"/>
      <c r="GB408" s="270"/>
      <c r="GC408" s="270"/>
      <c r="GD408" s="270"/>
      <c r="GE408" s="270"/>
      <c r="GF408" s="270"/>
      <c r="GG408" s="270"/>
      <c r="GH408" s="270"/>
      <c r="GI408" s="270"/>
      <c r="GJ408" s="270"/>
      <c r="GK408" s="270"/>
      <c r="GL408" s="270"/>
      <c r="GM408" s="270"/>
      <c r="GN408" s="270"/>
      <c r="GO408" s="270"/>
      <c r="GP408" s="270"/>
      <c r="GQ408" s="270"/>
      <c r="GR408" s="270"/>
      <c r="GS408" s="270"/>
      <c r="GT408" s="270"/>
      <c r="GU408" s="270"/>
      <c r="GV408" s="270"/>
      <c r="GW408" s="270"/>
      <c r="GX408" s="270"/>
      <c r="GY408" s="270"/>
      <c r="GZ408" s="270"/>
      <c r="HA408" s="270"/>
      <c r="HB408" s="270"/>
      <c r="HC408" s="270"/>
      <c r="HD408" s="270"/>
      <c r="HE408" s="270"/>
      <c r="HF408" s="270"/>
      <c r="HG408" s="270"/>
      <c r="HH408" s="270"/>
      <c r="HI408" s="270"/>
      <c r="HJ408" s="270"/>
      <c r="HK408" s="270"/>
      <c r="HL408" s="270"/>
      <c r="HM408" s="270"/>
      <c r="HN408" s="270"/>
      <c r="HO408" s="270"/>
      <c r="HP408" s="270"/>
      <c r="HQ408" s="270"/>
      <c r="HR408" s="270"/>
      <c r="HS408" s="270"/>
      <c r="HT408" s="270"/>
      <c r="HU408" s="270"/>
      <c r="HV408" s="270"/>
      <c r="HW408" s="270"/>
      <c r="HX408" s="270"/>
      <c r="HY408" s="270"/>
      <c r="HZ408" s="270"/>
      <c r="IA408" s="270"/>
      <c r="IB408" s="270"/>
      <c r="IC408" s="270"/>
      <c r="ID408" s="270"/>
      <c r="IE408" s="270"/>
      <c r="IF408" s="270"/>
      <c r="IG408" s="270"/>
      <c r="IH408" s="270"/>
    </row>
    <row r="409" spans="1:242" ht="12.75" customHeight="1" x14ac:dyDescent="0.2">
      <c r="A409" s="374" t="s">
        <v>465</v>
      </c>
      <c r="B409" s="270">
        <v>105305</v>
      </c>
      <c r="C409" s="270">
        <v>82105</v>
      </c>
      <c r="D409" s="270">
        <v>35650</v>
      </c>
      <c r="E409" s="270">
        <v>46455</v>
      </c>
      <c r="F409" s="270">
        <v>40340</v>
      </c>
      <c r="G409" s="270">
        <v>9010</v>
      </c>
      <c r="H409" s="270">
        <v>22050</v>
      </c>
      <c r="I409" s="270">
        <v>79330</v>
      </c>
      <c r="J409" s="270">
        <v>25975</v>
      </c>
      <c r="K409" s="270">
        <v>215355</v>
      </c>
      <c r="L409" s="270">
        <v>62.075880499999997</v>
      </c>
      <c r="M409" s="270">
        <v>37</v>
      </c>
      <c r="N409" s="270">
        <v>8475</v>
      </c>
      <c r="O409" s="270">
        <v>5895</v>
      </c>
      <c r="P409" s="270">
        <v>2150</v>
      </c>
      <c r="Q409" s="270">
        <v>3070</v>
      </c>
      <c r="R409" s="270">
        <v>1015</v>
      </c>
      <c r="S409" s="270">
        <v>245</v>
      </c>
      <c r="T409" s="270">
        <v>65</v>
      </c>
      <c r="U409" s="270">
        <v>35</v>
      </c>
      <c r="V409" s="270">
        <v>3.8097190580000002</v>
      </c>
      <c r="W409" s="270">
        <v>1</v>
      </c>
      <c r="X409" s="270">
        <v>52.30623602</v>
      </c>
      <c r="Y409" s="270">
        <v>13845</v>
      </c>
      <c r="Z409" s="270">
        <v>10700</v>
      </c>
      <c r="AA409" s="270">
        <v>13565</v>
      </c>
      <c r="AB409" s="270">
        <v>16025</v>
      </c>
      <c r="AC409" s="270">
        <v>23680</v>
      </c>
      <c r="AD409" s="270">
        <v>22865</v>
      </c>
      <c r="AE409" s="270">
        <v>4310</v>
      </c>
      <c r="AF409" s="270">
        <v>1575</v>
      </c>
      <c r="AG409" s="270">
        <v>1000</v>
      </c>
      <c r="AH409" s="270" t="s">
        <v>1676</v>
      </c>
      <c r="AI409" s="270">
        <v>505</v>
      </c>
      <c r="AJ409" s="270">
        <v>2230</v>
      </c>
      <c r="AK409" s="270">
        <v>700</v>
      </c>
      <c r="AL409" s="270">
        <v>3990</v>
      </c>
      <c r="AM409" s="270">
        <v>6255</v>
      </c>
      <c r="AN409" s="270">
        <v>605</v>
      </c>
      <c r="AO409" s="270">
        <v>1665</v>
      </c>
      <c r="AP409" s="270">
        <v>840</v>
      </c>
      <c r="AQ409" s="270">
        <v>3240</v>
      </c>
      <c r="AR409" s="270">
        <v>520</v>
      </c>
      <c r="AS409" s="270">
        <v>280</v>
      </c>
      <c r="AT409" s="270">
        <v>1545</v>
      </c>
      <c r="AU409" s="270">
        <v>4710</v>
      </c>
      <c r="AV409" s="270">
        <v>1315</v>
      </c>
      <c r="AW409" s="270">
        <v>1795</v>
      </c>
      <c r="AX409" s="270">
        <v>10820</v>
      </c>
      <c r="AY409" s="270">
        <v>250</v>
      </c>
      <c r="AZ409" s="270">
        <v>3150</v>
      </c>
      <c r="BA409" s="270">
        <v>8000</v>
      </c>
      <c r="BB409" s="270">
        <v>50310</v>
      </c>
      <c r="BC409" s="270">
        <v>3325</v>
      </c>
      <c r="BD409" s="270">
        <v>6375</v>
      </c>
      <c r="BE409" s="270">
        <v>2440</v>
      </c>
      <c r="BF409" s="270">
        <v>1585</v>
      </c>
      <c r="BG409" s="270">
        <v>575</v>
      </c>
      <c r="BH409" s="270">
        <v>1490</v>
      </c>
      <c r="BI409" s="270">
        <v>145</v>
      </c>
      <c r="BJ409" s="270">
        <v>550</v>
      </c>
      <c r="BK409" s="270">
        <v>5015</v>
      </c>
      <c r="BL409" s="270">
        <v>7360</v>
      </c>
      <c r="BM409" s="270">
        <v>10665</v>
      </c>
      <c r="BN409" s="270">
        <v>1790</v>
      </c>
      <c r="BO409" s="270">
        <v>7430</v>
      </c>
      <c r="BP409" s="270">
        <v>5070</v>
      </c>
      <c r="BQ409" s="270">
        <v>6015</v>
      </c>
      <c r="BR409" s="270">
        <v>1235</v>
      </c>
      <c r="BS409" s="270">
        <v>325</v>
      </c>
      <c r="BT409" s="270">
        <v>10430</v>
      </c>
      <c r="BU409" s="270">
        <v>4650</v>
      </c>
      <c r="BV409" s="270">
        <v>105</v>
      </c>
      <c r="BW409" s="270">
        <v>5540</v>
      </c>
      <c r="BX409" s="270">
        <v>285</v>
      </c>
      <c r="BY409" s="270">
        <v>3310</v>
      </c>
      <c r="BZ409" s="270">
        <v>550</v>
      </c>
      <c r="CA409" s="270">
        <v>85</v>
      </c>
      <c r="CB409" s="270" t="s">
        <v>1676</v>
      </c>
      <c r="CC409" s="270" t="s">
        <v>1676</v>
      </c>
      <c r="CD409" s="270">
        <v>1580</v>
      </c>
      <c r="CE409" s="270">
        <v>85</v>
      </c>
      <c r="CF409" s="270">
        <v>140</v>
      </c>
      <c r="CG409" s="270">
        <v>76055</v>
      </c>
      <c r="CH409" s="270">
        <v>0</v>
      </c>
      <c r="CI409" s="270">
        <v>13295</v>
      </c>
      <c r="CJ409" s="270">
        <v>3695</v>
      </c>
      <c r="CK409" s="270">
        <v>5395</v>
      </c>
      <c r="CL409" s="270">
        <v>3030</v>
      </c>
      <c r="CM409" s="270" t="s">
        <v>1676</v>
      </c>
      <c r="CN409" s="270" t="s">
        <v>1676</v>
      </c>
      <c r="CO409" s="270">
        <v>0</v>
      </c>
      <c r="CP409" s="270">
        <v>0</v>
      </c>
      <c r="CQ409" s="270">
        <v>10</v>
      </c>
      <c r="CR409" s="270">
        <v>0</v>
      </c>
      <c r="CS409" s="270">
        <v>0</v>
      </c>
      <c r="CT409" s="270">
        <v>0</v>
      </c>
      <c r="CU409" s="270"/>
      <c r="CV409" s="270">
        <v>0</v>
      </c>
      <c r="CW409" s="270">
        <v>0</v>
      </c>
      <c r="CX409" s="270">
        <v>0</v>
      </c>
      <c r="CY409" s="270">
        <v>0</v>
      </c>
      <c r="CZ409" s="270">
        <v>930</v>
      </c>
      <c r="DA409" s="270">
        <v>635</v>
      </c>
      <c r="DB409" s="270">
        <v>975</v>
      </c>
      <c r="DC409" s="270">
        <v>0</v>
      </c>
      <c r="DD409" s="270">
        <v>0</v>
      </c>
      <c r="DE409" s="270">
        <v>27835</v>
      </c>
      <c r="DF409" s="270">
        <v>5480</v>
      </c>
      <c r="DG409" s="270">
        <v>0</v>
      </c>
      <c r="DH409" s="270">
        <v>2290</v>
      </c>
      <c r="DI409" s="270">
        <v>0</v>
      </c>
      <c r="DJ409" s="270">
        <v>0</v>
      </c>
      <c r="DK409" s="270">
        <v>0</v>
      </c>
      <c r="DL409" s="270">
        <v>0</v>
      </c>
      <c r="DM409" s="270">
        <v>0</v>
      </c>
      <c r="DN409" s="270">
        <v>0</v>
      </c>
      <c r="DO409" s="270">
        <v>0</v>
      </c>
      <c r="DP409" s="270">
        <v>3805</v>
      </c>
      <c r="DQ409" s="270">
        <v>0</v>
      </c>
      <c r="DR409" s="270"/>
      <c r="DS409" s="270">
        <v>0</v>
      </c>
      <c r="DT409" s="270" t="s">
        <v>1676</v>
      </c>
      <c r="DU409" s="270">
        <v>1225</v>
      </c>
      <c r="DV409" s="270">
        <v>0</v>
      </c>
      <c r="DW409" s="270">
        <v>0</v>
      </c>
      <c r="DX409" s="270">
        <v>0</v>
      </c>
      <c r="DY409" s="270">
        <v>0</v>
      </c>
      <c r="DZ409" s="270">
        <v>1035</v>
      </c>
      <c r="EA409" s="270">
        <v>1735</v>
      </c>
      <c r="EB409" s="270">
        <v>265</v>
      </c>
      <c r="EC409" s="270">
        <v>0</v>
      </c>
      <c r="ED409" s="270">
        <v>1150</v>
      </c>
      <c r="EE409" s="270">
        <v>12770</v>
      </c>
      <c r="EF409" s="270">
        <v>0</v>
      </c>
      <c r="EG409" s="270">
        <v>8270</v>
      </c>
      <c r="EH409" s="270">
        <v>0</v>
      </c>
      <c r="EI409" s="270">
        <v>0</v>
      </c>
      <c r="EJ409" s="270">
        <v>0</v>
      </c>
      <c r="EK409" s="270">
        <v>0</v>
      </c>
      <c r="EL409" s="270">
        <v>955</v>
      </c>
      <c r="EM409" s="270">
        <v>7225</v>
      </c>
      <c r="EN409" s="270">
        <v>1990</v>
      </c>
      <c r="EO409" s="270" t="s">
        <v>1676</v>
      </c>
      <c r="EP409" s="270">
        <v>0</v>
      </c>
      <c r="EQ409" s="270">
        <v>0</v>
      </c>
      <c r="ER409" s="270">
        <v>0</v>
      </c>
      <c r="ES409" s="270">
        <v>0</v>
      </c>
      <c r="ET409" s="270">
        <v>0</v>
      </c>
      <c r="EU409" s="270">
        <v>0</v>
      </c>
      <c r="EV409" s="270">
        <v>0</v>
      </c>
      <c r="EW409" s="270">
        <v>380</v>
      </c>
      <c r="EX409" s="270">
        <v>915</v>
      </c>
      <c r="EY409" s="270">
        <v>0</v>
      </c>
      <c r="EZ409" s="270">
        <v>0</v>
      </c>
      <c r="FA409" s="270">
        <v>0</v>
      </c>
      <c r="FB409" s="270">
        <v>0</v>
      </c>
      <c r="FC409" s="270">
        <v>0</v>
      </c>
      <c r="FD409" s="270">
        <v>0</v>
      </c>
      <c r="FE409" s="270">
        <v>0</v>
      </c>
      <c r="FF409" s="270">
        <v>0</v>
      </c>
      <c r="FG409" s="270"/>
      <c r="FH409" s="270">
        <v>0</v>
      </c>
      <c r="FI409" s="270"/>
      <c r="FJ409" s="270">
        <v>0</v>
      </c>
      <c r="FK409" s="270">
        <v>0</v>
      </c>
      <c r="FL409" s="270">
        <v>0</v>
      </c>
      <c r="FM409" s="270">
        <v>0</v>
      </c>
      <c r="FN409" s="270">
        <v>0</v>
      </c>
      <c r="FO409" s="351">
        <v>54995</v>
      </c>
      <c r="FP409" s="351">
        <v>10710</v>
      </c>
      <c r="FQ409" s="351">
        <v>20955</v>
      </c>
      <c r="FR409" s="13"/>
      <c r="FS409" s="270"/>
      <c r="FT409" s="270"/>
      <c r="FU409" s="270"/>
      <c r="FV409" s="270"/>
      <c r="FW409" s="270"/>
      <c r="FX409" s="270"/>
      <c r="FY409" s="270"/>
      <c r="FZ409" s="270"/>
      <c r="GA409" s="270"/>
      <c r="GB409" s="270"/>
      <c r="GC409" s="270"/>
      <c r="GD409" s="270"/>
      <c r="GE409" s="270"/>
      <c r="GF409" s="270"/>
      <c r="GG409" s="270"/>
      <c r="GH409" s="270"/>
      <c r="GI409" s="270"/>
      <c r="GJ409" s="270"/>
      <c r="GK409" s="270"/>
      <c r="GL409" s="270"/>
      <c r="GM409" s="270"/>
      <c r="GN409" s="270"/>
      <c r="GO409" s="270"/>
      <c r="GP409" s="270"/>
      <c r="GQ409" s="270"/>
      <c r="GR409" s="270"/>
      <c r="GS409" s="270"/>
      <c r="GT409" s="270"/>
      <c r="GU409" s="270"/>
      <c r="GV409" s="270"/>
      <c r="GW409" s="270"/>
      <c r="GX409" s="270"/>
      <c r="GY409" s="270"/>
      <c r="GZ409" s="270"/>
      <c r="HA409" s="270"/>
      <c r="HB409" s="270"/>
      <c r="HC409" s="270"/>
      <c r="HD409" s="270"/>
      <c r="HE409" s="270"/>
      <c r="HF409" s="270"/>
      <c r="HG409" s="270"/>
      <c r="HH409" s="270"/>
      <c r="HI409" s="270"/>
      <c r="HJ409" s="270"/>
      <c r="HK409" s="270"/>
      <c r="HL409" s="270"/>
      <c r="HM409" s="270"/>
      <c r="HN409" s="270"/>
      <c r="HO409" s="270"/>
      <c r="HP409" s="270"/>
      <c r="HQ409" s="270"/>
      <c r="HR409" s="270"/>
      <c r="HS409" s="270"/>
      <c r="HT409" s="270"/>
      <c r="HU409" s="270"/>
      <c r="HV409" s="270"/>
      <c r="HW409" s="270"/>
      <c r="HX409" s="270"/>
      <c r="HY409" s="270"/>
      <c r="HZ409" s="270"/>
      <c r="IA409" s="270"/>
      <c r="IB409" s="270"/>
      <c r="IC409" s="270"/>
      <c r="ID409" s="270"/>
      <c r="IE409" s="270"/>
      <c r="IF409" s="270"/>
      <c r="IG409" s="270"/>
      <c r="IH409" s="270"/>
    </row>
    <row r="410" spans="1:242" ht="12.75" customHeight="1" x14ac:dyDescent="0.2">
      <c r="A410" s="374" t="s">
        <v>178</v>
      </c>
      <c r="B410" s="270">
        <v>20645</v>
      </c>
      <c r="C410" s="270">
        <v>20635</v>
      </c>
      <c r="D410" s="270">
        <v>10815</v>
      </c>
      <c r="E410" s="270">
        <v>9815</v>
      </c>
      <c r="F410" s="270">
        <v>4775</v>
      </c>
      <c r="G410" s="270">
        <v>1565</v>
      </c>
      <c r="H410" s="270">
        <v>14290</v>
      </c>
      <c r="I410" s="270">
        <v>8645</v>
      </c>
      <c r="J410" s="270">
        <v>11995</v>
      </c>
      <c r="K410" s="270">
        <v>13950</v>
      </c>
      <c r="L410" s="270">
        <v>49.248628879999998</v>
      </c>
      <c r="M410" s="270">
        <v>44</v>
      </c>
      <c r="N410" s="270">
        <v>145</v>
      </c>
      <c r="O410" s="270">
        <v>250</v>
      </c>
      <c r="P410" s="270">
        <v>105</v>
      </c>
      <c r="Q410" s="270">
        <v>40</v>
      </c>
      <c r="R410" s="270" t="s">
        <v>1676</v>
      </c>
      <c r="S410" s="270">
        <v>0</v>
      </c>
      <c r="T410" s="270" t="s">
        <v>1676</v>
      </c>
      <c r="U410" s="270">
        <v>0</v>
      </c>
      <c r="V410" s="270">
        <v>1.614441102</v>
      </c>
      <c r="W410" s="270">
        <v>1</v>
      </c>
      <c r="X410" s="270">
        <v>51.268267090000002</v>
      </c>
      <c r="Y410" s="270">
        <v>1950</v>
      </c>
      <c r="Z410" s="270">
        <v>2885</v>
      </c>
      <c r="AA410" s="270">
        <v>2930</v>
      </c>
      <c r="AB410" s="270">
        <v>4125</v>
      </c>
      <c r="AC410" s="270">
        <v>4385</v>
      </c>
      <c r="AD410" s="270">
        <v>3860</v>
      </c>
      <c r="AE410" s="270">
        <v>485</v>
      </c>
      <c r="AF410" s="270">
        <v>1570</v>
      </c>
      <c r="AG410" s="270">
        <v>645</v>
      </c>
      <c r="AH410" s="270">
        <v>3270</v>
      </c>
      <c r="AI410" s="270">
        <v>360</v>
      </c>
      <c r="AJ410" s="270">
        <v>2090</v>
      </c>
      <c r="AK410" s="270">
        <v>2485</v>
      </c>
      <c r="AL410" s="270">
        <v>10</v>
      </c>
      <c r="AM410" s="270">
        <v>10</v>
      </c>
      <c r="AN410" s="270">
        <v>0</v>
      </c>
      <c r="AO410" s="270">
        <v>0</v>
      </c>
      <c r="AP410" s="270">
        <v>35</v>
      </c>
      <c r="AQ410" s="270" t="s">
        <v>1676</v>
      </c>
      <c r="AR410" s="270">
        <v>10</v>
      </c>
      <c r="AS410" s="270">
        <v>10</v>
      </c>
      <c r="AT410" s="270" t="s">
        <v>1676</v>
      </c>
      <c r="AU410" s="270">
        <v>0</v>
      </c>
      <c r="AV410" s="270">
        <v>5450</v>
      </c>
      <c r="AW410" s="270">
        <v>1060</v>
      </c>
      <c r="AX410" s="270">
        <v>225</v>
      </c>
      <c r="AY410" s="270">
        <v>660</v>
      </c>
      <c r="AZ410" s="270">
        <v>935</v>
      </c>
      <c r="BA410" s="270">
        <v>415</v>
      </c>
      <c r="BB410" s="270">
        <v>1400</v>
      </c>
      <c r="BC410" s="270">
        <v>35</v>
      </c>
      <c r="BD410" s="270">
        <v>4050</v>
      </c>
      <c r="BE410" s="270" t="s">
        <v>1676</v>
      </c>
      <c r="BF410" s="270">
        <v>15</v>
      </c>
      <c r="BG410" s="270">
        <v>35</v>
      </c>
      <c r="BH410" s="270">
        <v>2510</v>
      </c>
      <c r="BI410" s="270">
        <v>2925</v>
      </c>
      <c r="BJ410" s="270">
        <v>20</v>
      </c>
      <c r="BK410" s="270">
        <v>45</v>
      </c>
      <c r="BL410" s="270">
        <v>75</v>
      </c>
      <c r="BM410" s="270">
        <v>2430</v>
      </c>
      <c r="BN410" s="270">
        <v>1600</v>
      </c>
      <c r="BO410" s="270">
        <v>810</v>
      </c>
      <c r="BP410" s="270">
        <v>35</v>
      </c>
      <c r="BQ410" s="270" t="s">
        <v>1676</v>
      </c>
      <c r="BR410" s="270">
        <v>0</v>
      </c>
      <c r="BS410" s="270">
        <v>230</v>
      </c>
      <c r="BT410" s="270">
        <v>365</v>
      </c>
      <c r="BU410" s="270">
        <v>4625</v>
      </c>
      <c r="BV410" s="270">
        <v>0</v>
      </c>
      <c r="BW410" s="270">
        <v>820</v>
      </c>
      <c r="BX410" s="270">
        <v>110</v>
      </c>
      <c r="BY410" s="270">
        <v>3040</v>
      </c>
      <c r="BZ410" s="270">
        <v>70</v>
      </c>
      <c r="CA410" s="270">
        <v>190</v>
      </c>
      <c r="CB410" s="270">
        <v>10</v>
      </c>
      <c r="CC410" s="270">
        <v>0</v>
      </c>
      <c r="CD410" s="270">
        <v>395</v>
      </c>
      <c r="CE410" s="270">
        <v>60</v>
      </c>
      <c r="CF410" s="270" t="s">
        <v>1676</v>
      </c>
      <c r="CG410" s="270">
        <v>16755</v>
      </c>
      <c r="CH410" s="270">
        <v>0</v>
      </c>
      <c r="CI410" s="270">
        <v>0</v>
      </c>
      <c r="CJ410" s="270">
        <v>0</v>
      </c>
      <c r="CK410" s="270">
        <v>1170</v>
      </c>
      <c r="CL410" s="270">
        <v>155</v>
      </c>
      <c r="CM410" s="270">
        <v>3270</v>
      </c>
      <c r="CN410" s="270">
        <v>570</v>
      </c>
      <c r="CO410" s="270">
        <v>0</v>
      </c>
      <c r="CP410" s="270">
        <v>0</v>
      </c>
      <c r="CQ410" s="270">
        <v>0</v>
      </c>
      <c r="CR410" s="270">
        <v>3160</v>
      </c>
      <c r="CS410" s="270">
        <v>0</v>
      </c>
      <c r="CT410" s="270">
        <v>0</v>
      </c>
      <c r="CU410" s="270"/>
      <c r="CV410" s="270">
        <v>0</v>
      </c>
      <c r="CW410" s="270">
        <v>0</v>
      </c>
      <c r="CX410" s="270">
        <v>9045</v>
      </c>
      <c r="CY410" s="270">
        <v>0</v>
      </c>
      <c r="CZ410" s="270">
        <v>0</v>
      </c>
      <c r="DA410" s="270">
        <v>0</v>
      </c>
      <c r="DB410" s="270" t="s">
        <v>1676</v>
      </c>
      <c r="DC410" s="270">
        <v>0</v>
      </c>
      <c r="DD410" s="270">
        <v>0</v>
      </c>
      <c r="DE410" s="270">
        <v>0</v>
      </c>
      <c r="DF410" s="270">
        <v>0</v>
      </c>
      <c r="DG410" s="270">
        <v>0</v>
      </c>
      <c r="DH410" s="270">
        <v>0</v>
      </c>
      <c r="DI410" s="270">
        <v>0</v>
      </c>
      <c r="DJ410" s="270">
        <v>0</v>
      </c>
      <c r="DK410" s="270">
        <v>0</v>
      </c>
      <c r="DL410" s="270">
        <v>0</v>
      </c>
      <c r="DM410" s="270">
        <v>0</v>
      </c>
      <c r="DN410" s="270">
        <v>0</v>
      </c>
      <c r="DO410" s="270">
        <v>0</v>
      </c>
      <c r="DP410" s="270">
        <v>0</v>
      </c>
      <c r="DQ410" s="270">
        <v>0</v>
      </c>
      <c r="DR410" s="270"/>
      <c r="DS410" s="270">
        <v>0</v>
      </c>
      <c r="DT410" s="270">
        <v>695</v>
      </c>
      <c r="DU410" s="270">
        <v>2565</v>
      </c>
      <c r="DV410" s="270">
        <v>0</v>
      </c>
      <c r="DW410" s="270">
        <v>0</v>
      </c>
      <c r="DX410" s="270">
        <v>0</v>
      </c>
      <c r="DY410" s="270">
        <v>0</v>
      </c>
      <c r="DZ410" s="270">
        <v>0</v>
      </c>
      <c r="EA410" s="270">
        <v>0</v>
      </c>
      <c r="EB410" s="270" t="s">
        <v>1676</v>
      </c>
      <c r="EC410" s="270">
        <v>0</v>
      </c>
      <c r="ED410" s="270">
        <v>0</v>
      </c>
      <c r="EE410" s="270">
        <v>0</v>
      </c>
      <c r="EF410" s="270">
        <v>0</v>
      </c>
      <c r="EG410" s="270">
        <v>0</v>
      </c>
      <c r="EH410" s="270">
        <v>0</v>
      </c>
      <c r="EI410" s="270">
        <v>0</v>
      </c>
      <c r="EJ410" s="270">
        <v>0</v>
      </c>
      <c r="EK410" s="270">
        <v>0</v>
      </c>
      <c r="EL410" s="270">
        <v>0</v>
      </c>
      <c r="EM410" s="270">
        <v>0</v>
      </c>
      <c r="EN410" s="270">
        <v>0</v>
      </c>
      <c r="EO410" s="270">
        <v>0</v>
      </c>
      <c r="EP410" s="270">
        <v>0</v>
      </c>
      <c r="EQ410" s="270">
        <v>0</v>
      </c>
      <c r="ER410" s="270">
        <v>0</v>
      </c>
      <c r="ES410" s="270">
        <v>0</v>
      </c>
      <c r="ET410" s="270">
        <v>0</v>
      </c>
      <c r="EU410" s="270">
        <v>0</v>
      </c>
      <c r="EV410" s="270">
        <v>0</v>
      </c>
      <c r="EW410" s="270">
        <v>0</v>
      </c>
      <c r="EX410" s="270">
        <v>0</v>
      </c>
      <c r="EY410" s="270">
        <v>0</v>
      </c>
      <c r="EZ410" s="270">
        <v>0</v>
      </c>
      <c r="FA410" s="270">
        <v>0</v>
      </c>
      <c r="FB410" s="270">
        <v>0</v>
      </c>
      <c r="FC410" s="270">
        <v>0</v>
      </c>
      <c r="FD410" s="270">
        <v>0</v>
      </c>
      <c r="FE410" s="270">
        <v>0</v>
      </c>
      <c r="FF410" s="270">
        <v>0</v>
      </c>
      <c r="FG410" s="270"/>
      <c r="FH410" s="270">
        <v>0</v>
      </c>
      <c r="FI410" s="270"/>
      <c r="FJ410" s="270">
        <v>0</v>
      </c>
      <c r="FK410" s="270">
        <v>0</v>
      </c>
      <c r="FL410" s="270">
        <v>0</v>
      </c>
      <c r="FM410" s="270">
        <v>0</v>
      </c>
      <c r="FN410" s="270">
        <v>0</v>
      </c>
      <c r="FO410" s="351">
        <v>19240</v>
      </c>
      <c r="FP410" s="351">
        <v>10</v>
      </c>
      <c r="FQ410" s="351">
        <v>545</v>
      </c>
      <c r="FR410" s="13"/>
      <c r="FS410" s="270"/>
      <c r="FT410" s="270"/>
      <c r="FU410" s="270"/>
      <c r="FV410" s="270"/>
      <c r="FW410" s="270"/>
      <c r="FX410" s="270"/>
      <c r="FY410" s="270"/>
      <c r="FZ410" s="270"/>
      <c r="GA410" s="270"/>
      <c r="GB410" s="270"/>
      <c r="GC410" s="270"/>
      <c r="GD410" s="270"/>
      <c r="GE410" s="270"/>
      <c r="GF410" s="270"/>
      <c r="GG410" s="270"/>
      <c r="GH410" s="270"/>
      <c r="GI410" s="270"/>
      <c r="GJ410" s="270"/>
      <c r="GK410" s="270"/>
      <c r="GL410" s="270"/>
      <c r="GM410" s="270"/>
      <c r="GN410" s="270"/>
      <c r="GO410" s="270"/>
      <c r="GP410" s="270"/>
      <c r="GQ410" s="270"/>
      <c r="GR410" s="270"/>
      <c r="GS410" s="270"/>
      <c r="GT410" s="270"/>
      <c r="GU410" s="270"/>
      <c r="GV410" s="270"/>
      <c r="GW410" s="270"/>
      <c r="GX410" s="270"/>
      <c r="GY410" s="270"/>
      <c r="GZ410" s="270"/>
      <c r="HA410" s="270"/>
      <c r="HB410" s="270"/>
      <c r="HC410" s="270"/>
      <c r="HD410" s="270"/>
      <c r="HE410" s="270"/>
      <c r="HF410" s="270"/>
      <c r="HG410" s="270"/>
      <c r="HH410" s="270"/>
      <c r="HI410" s="270"/>
      <c r="HJ410" s="270"/>
      <c r="HK410" s="270"/>
      <c r="HL410" s="270"/>
      <c r="HM410" s="270"/>
      <c r="HN410" s="270"/>
      <c r="HO410" s="270"/>
      <c r="HP410" s="270"/>
      <c r="HQ410" s="270"/>
      <c r="HR410" s="270"/>
      <c r="HS410" s="270"/>
      <c r="HT410" s="270"/>
      <c r="HU410" s="270"/>
      <c r="HV410" s="270"/>
      <c r="HW410" s="270"/>
      <c r="HX410" s="270"/>
      <c r="HY410" s="270"/>
      <c r="HZ410" s="270"/>
      <c r="IA410" s="270"/>
      <c r="IB410" s="270"/>
      <c r="IC410" s="270"/>
      <c r="ID410" s="270"/>
      <c r="IE410" s="270"/>
      <c r="IF410" s="270"/>
      <c r="IG410" s="270"/>
      <c r="IH410" s="270"/>
    </row>
    <row r="411" spans="1:242" ht="12.75" customHeight="1" x14ac:dyDescent="0.2">
      <c r="A411" s="374" t="s">
        <v>179</v>
      </c>
      <c r="B411" s="270">
        <v>2840</v>
      </c>
      <c r="C411" s="270">
        <v>2420</v>
      </c>
      <c r="D411" s="270">
        <v>1220</v>
      </c>
      <c r="E411" s="270">
        <v>1200</v>
      </c>
      <c r="F411" s="270">
        <v>1230</v>
      </c>
      <c r="G411" s="270">
        <v>780</v>
      </c>
      <c r="H411" s="270">
        <v>165</v>
      </c>
      <c r="I411" s="270">
        <v>2840</v>
      </c>
      <c r="J411" s="270" t="s">
        <v>1676</v>
      </c>
      <c r="K411" s="270">
        <v>150865</v>
      </c>
      <c r="L411" s="270">
        <v>4.5</v>
      </c>
      <c r="M411" s="270">
        <v>1</v>
      </c>
      <c r="N411" s="270">
        <v>15</v>
      </c>
      <c r="O411" s="270">
        <v>0</v>
      </c>
      <c r="P411" s="270">
        <v>0</v>
      </c>
      <c r="Q411" s="270">
        <v>0</v>
      </c>
      <c r="R411" s="270">
        <v>0</v>
      </c>
      <c r="S411" s="270">
        <v>0</v>
      </c>
      <c r="T411" s="270">
        <v>0</v>
      </c>
      <c r="U411" s="270">
        <v>0</v>
      </c>
      <c r="V411" s="270">
        <v>65.859672419999995</v>
      </c>
      <c r="W411" s="270">
        <v>21</v>
      </c>
      <c r="X411" s="270">
        <v>47.538317259999999</v>
      </c>
      <c r="Y411" s="270">
        <v>15</v>
      </c>
      <c r="Z411" s="270">
        <v>575</v>
      </c>
      <c r="AA411" s="270">
        <v>845</v>
      </c>
      <c r="AB411" s="270">
        <v>645</v>
      </c>
      <c r="AC411" s="270">
        <v>300</v>
      </c>
      <c r="AD411" s="270">
        <v>340</v>
      </c>
      <c r="AE411" s="270">
        <v>80</v>
      </c>
      <c r="AF411" s="270">
        <v>0</v>
      </c>
      <c r="AG411" s="270">
        <v>0</v>
      </c>
      <c r="AH411" s="270">
        <v>0</v>
      </c>
      <c r="AI411" s="270">
        <v>0</v>
      </c>
      <c r="AJ411" s="270">
        <v>0</v>
      </c>
      <c r="AK411" s="270">
        <v>0</v>
      </c>
      <c r="AL411" s="270">
        <v>0</v>
      </c>
      <c r="AM411" s="270">
        <v>0</v>
      </c>
      <c r="AN411" s="270">
        <v>0</v>
      </c>
      <c r="AO411" s="270">
        <v>0</v>
      </c>
      <c r="AP411" s="270">
        <v>0</v>
      </c>
      <c r="AQ411" s="270">
        <v>0</v>
      </c>
      <c r="AR411" s="270">
        <v>0</v>
      </c>
      <c r="AS411" s="270">
        <v>0</v>
      </c>
      <c r="AT411" s="270">
        <v>0</v>
      </c>
      <c r="AU411" s="270">
        <v>0</v>
      </c>
      <c r="AV411" s="270">
        <v>0</v>
      </c>
      <c r="AW411" s="270">
        <v>0</v>
      </c>
      <c r="AX411" s="270">
        <v>0</v>
      </c>
      <c r="AY411" s="270">
        <v>0</v>
      </c>
      <c r="AZ411" s="270">
        <v>0</v>
      </c>
      <c r="BA411" s="270">
        <v>0</v>
      </c>
      <c r="BB411" s="270">
        <v>2840</v>
      </c>
      <c r="BC411" s="270">
        <v>0</v>
      </c>
      <c r="BD411" s="270">
        <v>0</v>
      </c>
      <c r="BE411" s="270">
        <v>0</v>
      </c>
      <c r="BF411" s="270">
        <v>0</v>
      </c>
      <c r="BG411" s="270">
        <v>1765</v>
      </c>
      <c r="BH411" s="270">
        <v>50</v>
      </c>
      <c r="BI411" s="270">
        <v>0</v>
      </c>
      <c r="BJ411" s="270">
        <v>0</v>
      </c>
      <c r="BK411" s="270">
        <v>0</v>
      </c>
      <c r="BL411" s="270">
        <v>0</v>
      </c>
      <c r="BM411" s="270">
        <v>0</v>
      </c>
      <c r="BN411" s="270">
        <v>0</v>
      </c>
      <c r="BO411" s="270">
        <v>0</v>
      </c>
      <c r="BP411" s="270">
        <v>0</v>
      </c>
      <c r="BQ411" s="270">
        <v>0</v>
      </c>
      <c r="BR411" s="270">
        <v>0</v>
      </c>
      <c r="BS411" s="270">
        <v>0</v>
      </c>
      <c r="BT411" s="270">
        <v>590</v>
      </c>
      <c r="BU411" s="270">
        <v>0</v>
      </c>
      <c r="BV411" s="270">
        <v>0</v>
      </c>
      <c r="BW411" s="270">
        <v>20</v>
      </c>
      <c r="BX411" s="270">
        <v>0</v>
      </c>
      <c r="BY411" s="270">
        <v>55</v>
      </c>
      <c r="BZ411" s="270">
        <v>80</v>
      </c>
      <c r="CA411" s="270" t="s">
        <v>1676</v>
      </c>
      <c r="CB411" s="270">
        <v>0</v>
      </c>
      <c r="CC411" s="270">
        <v>0</v>
      </c>
      <c r="CD411" s="270">
        <v>25</v>
      </c>
      <c r="CE411" s="270">
        <v>0</v>
      </c>
      <c r="CF411" s="270" t="s">
        <v>1676</v>
      </c>
      <c r="CG411" s="270">
        <v>2255</v>
      </c>
      <c r="CH411" s="270">
        <v>350</v>
      </c>
      <c r="CI411" s="270">
        <v>0</v>
      </c>
      <c r="CJ411" s="270">
        <v>0</v>
      </c>
      <c r="CK411" s="270">
        <v>0</v>
      </c>
      <c r="CL411" s="270">
        <v>0</v>
      </c>
      <c r="CM411" s="270">
        <v>0</v>
      </c>
      <c r="CN411" s="270">
        <v>0</v>
      </c>
      <c r="CO411" s="270">
        <v>0</v>
      </c>
      <c r="CP411" s="270">
        <v>0</v>
      </c>
      <c r="CQ411" s="270">
        <v>0</v>
      </c>
      <c r="CR411" s="270">
        <v>0</v>
      </c>
      <c r="CS411" s="270">
        <v>0</v>
      </c>
      <c r="CT411" s="270">
        <v>0</v>
      </c>
      <c r="CU411" s="270"/>
      <c r="CV411" s="270">
        <v>0</v>
      </c>
      <c r="CW411" s="270">
        <v>0</v>
      </c>
      <c r="CX411" s="270">
        <v>0</v>
      </c>
      <c r="CY411" s="270">
        <v>0</v>
      </c>
      <c r="CZ411" s="270">
        <v>0</v>
      </c>
      <c r="DA411" s="270">
        <v>0</v>
      </c>
      <c r="DB411" s="270">
        <v>0</v>
      </c>
      <c r="DC411" s="270">
        <v>0</v>
      </c>
      <c r="DD411" s="270">
        <v>0</v>
      </c>
      <c r="DE411" s="270">
        <v>0</v>
      </c>
      <c r="DF411" s="270">
        <v>0</v>
      </c>
      <c r="DG411" s="270">
        <v>0</v>
      </c>
      <c r="DH411" s="270">
        <v>0</v>
      </c>
      <c r="DI411" s="270">
        <v>0</v>
      </c>
      <c r="DJ411" s="270">
        <v>0</v>
      </c>
      <c r="DK411" s="270">
        <v>0</v>
      </c>
      <c r="DL411" s="270">
        <v>0</v>
      </c>
      <c r="DM411" s="270">
        <v>0</v>
      </c>
      <c r="DN411" s="270">
        <v>0</v>
      </c>
      <c r="DO411" s="270">
        <v>0</v>
      </c>
      <c r="DP411" s="270">
        <v>0</v>
      </c>
      <c r="DQ411" s="270">
        <v>0</v>
      </c>
      <c r="DR411" s="270"/>
      <c r="DS411" s="270">
        <v>0</v>
      </c>
      <c r="DT411" s="270">
        <v>0</v>
      </c>
      <c r="DU411" s="270">
        <v>0</v>
      </c>
      <c r="DV411" s="270">
        <v>0</v>
      </c>
      <c r="DW411" s="270">
        <v>0</v>
      </c>
      <c r="DX411" s="270">
        <v>0</v>
      </c>
      <c r="DY411" s="270">
        <v>0</v>
      </c>
      <c r="DZ411" s="270">
        <v>0</v>
      </c>
      <c r="EA411" s="270">
        <v>0</v>
      </c>
      <c r="EB411" s="270">
        <v>0</v>
      </c>
      <c r="EC411" s="270">
        <v>0</v>
      </c>
      <c r="ED411" s="270">
        <v>0</v>
      </c>
      <c r="EE411" s="270">
        <v>0</v>
      </c>
      <c r="EF411" s="270">
        <v>0</v>
      </c>
      <c r="EG411" s="270">
        <v>0</v>
      </c>
      <c r="EH411" s="270">
        <v>0</v>
      </c>
      <c r="EI411" s="270">
        <v>0</v>
      </c>
      <c r="EJ411" s="270">
        <v>0</v>
      </c>
      <c r="EK411" s="270">
        <v>0</v>
      </c>
      <c r="EL411" s="270">
        <v>0</v>
      </c>
      <c r="EM411" s="270">
        <v>0</v>
      </c>
      <c r="EN411" s="270">
        <v>0</v>
      </c>
      <c r="EO411" s="270">
        <v>0</v>
      </c>
      <c r="EP411" s="270">
        <v>0</v>
      </c>
      <c r="EQ411" s="270" t="s">
        <v>1676</v>
      </c>
      <c r="ER411" s="270">
        <v>2180</v>
      </c>
      <c r="ES411" s="270">
        <v>0</v>
      </c>
      <c r="ET411" s="270">
        <v>90</v>
      </c>
      <c r="EU411" s="270">
        <v>0</v>
      </c>
      <c r="EV411" s="270">
        <v>210</v>
      </c>
      <c r="EW411" s="270">
        <v>0</v>
      </c>
      <c r="EX411" s="270">
        <v>0</v>
      </c>
      <c r="EY411" s="270">
        <v>0</v>
      </c>
      <c r="EZ411" s="270">
        <v>0</v>
      </c>
      <c r="FA411" s="270">
        <v>0</v>
      </c>
      <c r="FB411" s="270">
        <v>0</v>
      </c>
      <c r="FC411" s="270">
        <v>0</v>
      </c>
      <c r="FD411" s="270">
        <v>0</v>
      </c>
      <c r="FE411" s="270">
        <v>0</v>
      </c>
      <c r="FF411" s="270">
        <v>0</v>
      </c>
      <c r="FG411" s="270"/>
      <c r="FH411" s="270">
        <v>0</v>
      </c>
      <c r="FI411" s="270"/>
      <c r="FJ411" s="270">
        <v>0</v>
      </c>
      <c r="FK411" s="270">
        <v>0</v>
      </c>
      <c r="FL411" s="270">
        <v>0</v>
      </c>
      <c r="FM411" s="270">
        <v>0</v>
      </c>
      <c r="FN411" s="270">
        <v>0</v>
      </c>
      <c r="FO411" s="351">
        <v>0</v>
      </c>
      <c r="FP411" s="351">
        <v>245</v>
      </c>
      <c r="FQ411" s="351">
        <v>15</v>
      </c>
      <c r="FR411" s="13"/>
      <c r="FS411" s="270"/>
      <c r="FT411" s="270"/>
      <c r="FU411" s="270"/>
      <c r="FV411" s="270"/>
      <c r="FW411" s="270"/>
      <c r="FX411" s="270"/>
      <c r="FY411" s="270"/>
      <c r="FZ411" s="270"/>
      <c r="GA411" s="270"/>
      <c r="GB411" s="270"/>
      <c r="GC411" s="270"/>
      <c r="GD411" s="270"/>
      <c r="GE411" s="270"/>
      <c r="GF411" s="270"/>
      <c r="GG411" s="270"/>
      <c r="GH411" s="270"/>
      <c r="GI411" s="270"/>
      <c r="GJ411" s="270"/>
      <c r="GK411" s="270"/>
      <c r="GL411" s="270"/>
      <c r="GM411" s="270"/>
      <c r="GN411" s="270"/>
      <c r="GO411" s="270"/>
      <c r="GP411" s="270"/>
      <c r="GQ411" s="270"/>
      <c r="GR411" s="270"/>
      <c r="GS411" s="270"/>
      <c r="GT411" s="270"/>
      <c r="GU411" s="270"/>
      <c r="GV411" s="270"/>
      <c r="GW411" s="270"/>
      <c r="GX411" s="270"/>
      <c r="GY411" s="270"/>
      <c r="GZ411" s="270"/>
      <c r="HA411" s="270"/>
      <c r="HB411" s="270"/>
      <c r="HC411" s="270"/>
      <c r="HD411" s="270"/>
      <c r="HE411" s="270"/>
      <c r="HF411" s="270"/>
      <c r="HG411" s="270"/>
      <c r="HH411" s="270"/>
      <c r="HI411" s="270"/>
      <c r="HJ411" s="270"/>
      <c r="HK411" s="270"/>
      <c r="HL411" s="270"/>
      <c r="HM411" s="270"/>
      <c r="HN411" s="270"/>
      <c r="HO411" s="270"/>
      <c r="HP411" s="270"/>
      <c r="HQ411" s="270"/>
      <c r="HR411" s="270"/>
      <c r="HS411" s="270"/>
      <c r="HT411" s="270"/>
      <c r="HU411" s="270"/>
      <c r="HV411" s="270"/>
      <c r="HW411" s="270"/>
      <c r="HX411" s="270"/>
      <c r="HY411" s="270"/>
      <c r="HZ411" s="270"/>
      <c r="IA411" s="270"/>
      <c r="IB411" s="270"/>
      <c r="IC411" s="270"/>
      <c r="ID411" s="270"/>
      <c r="IE411" s="270"/>
      <c r="IF411" s="270"/>
      <c r="IG411" s="270"/>
      <c r="IH411" s="270"/>
    </row>
    <row r="412" spans="1:242" ht="12.75" customHeight="1" x14ac:dyDescent="0.2">
      <c r="A412" s="374" t="s">
        <v>180</v>
      </c>
      <c r="B412" s="270">
        <v>25320</v>
      </c>
      <c r="C412" s="270">
        <v>25320</v>
      </c>
      <c r="D412" s="270">
        <v>12725</v>
      </c>
      <c r="E412" s="270">
        <v>12590</v>
      </c>
      <c r="F412" s="270">
        <v>3150</v>
      </c>
      <c r="G412" s="270">
        <v>9415</v>
      </c>
      <c r="H412" s="270">
        <v>12700</v>
      </c>
      <c r="I412" s="270">
        <v>10240</v>
      </c>
      <c r="J412" s="270">
        <v>15080</v>
      </c>
      <c r="K412" s="270">
        <v>62025</v>
      </c>
      <c r="L412" s="270">
        <v>14.92367323</v>
      </c>
      <c r="M412" s="270">
        <v>11</v>
      </c>
      <c r="N412" s="270">
        <v>10335</v>
      </c>
      <c r="O412" s="270">
        <v>1225</v>
      </c>
      <c r="P412" s="270">
        <v>170</v>
      </c>
      <c r="Q412" s="270">
        <v>10</v>
      </c>
      <c r="R412" s="270">
        <v>0</v>
      </c>
      <c r="S412" s="270">
        <v>0</v>
      </c>
      <c r="T412" s="270">
        <v>0</v>
      </c>
      <c r="U412" s="270">
        <v>0</v>
      </c>
      <c r="V412" s="270">
        <v>6.0581168200000004</v>
      </c>
      <c r="W412" s="270">
        <v>2</v>
      </c>
      <c r="X412" s="270">
        <v>54.714387549999998</v>
      </c>
      <c r="Y412" s="270">
        <v>2120</v>
      </c>
      <c r="Z412" s="270">
        <v>1310</v>
      </c>
      <c r="AA412" s="270">
        <v>2625</v>
      </c>
      <c r="AB412" s="270">
        <v>6370</v>
      </c>
      <c r="AC412" s="270">
        <v>9290</v>
      </c>
      <c r="AD412" s="270">
        <v>3445</v>
      </c>
      <c r="AE412" s="270">
        <v>85</v>
      </c>
      <c r="AF412" s="270">
        <v>905</v>
      </c>
      <c r="AG412" s="270">
        <v>1740</v>
      </c>
      <c r="AH412" s="270">
        <v>10</v>
      </c>
      <c r="AI412" s="270">
        <v>25</v>
      </c>
      <c r="AJ412" s="270">
        <v>275</v>
      </c>
      <c r="AK412" s="270">
        <v>135</v>
      </c>
      <c r="AL412" s="270">
        <v>1050</v>
      </c>
      <c r="AM412" s="270">
        <v>1410</v>
      </c>
      <c r="AN412" s="270">
        <v>560</v>
      </c>
      <c r="AO412" s="270">
        <v>0</v>
      </c>
      <c r="AP412" s="270">
        <v>1980</v>
      </c>
      <c r="AQ412" s="270">
        <v>2490</v>
      </c>
      <c r="AR412" s="270">
        <v>35</v>
      </c>
      <c r="AS412" s="270">
        <v>90</v>
      </c>
      <c r="AT412" s="270">
        <v>555</v>
      </c>
      <c r="AU412" s="270">
        <v>0</v>
      </c>
      <c r="AV412" s="270">
        <v>560</v>
      </c>
      <c r="AW412" s="270">
        <v>1265</v>
      </c>
      <c r="AX412" s="270">
        <v>1435</v>
      </c>
      <c r="AY412" s="270">
        <v>20</v>
      </c>
      <c r="AZ412" s="270">
        <v>870</v>
      </c>
      <c r="BA412" s="270">
        <v>6295</v>
      </c>
      <c r="BB412" s="270">
        <v>3615</v>
      </c>
      <c r="BC412" s="270">
        <v>705</v>
      </c>
      <c r="BD412" s="270">
        <v>15195</v>
      </c>
      <c r="BE412" s="270">
        <v>1460</v>
      </c>
      <c r="BF412" s="270">
        <v>460</v>
      </c>
      <c r="BG412" s="270" t="s">
        <v>1676</v>
      </c>
      <c r="BH412" s="270">
        <v>55</v>
      </c>
      <c r="BI412" s="270">
        <v>10</v>
      </c>
      <c r="BJ412" s="270" t="s">
        <v>1676</v>
      </c>
      <c r="BK412" s="270">
        <v>135</v>
      </c>
      <c r="BL412" s="270">
        <v>350</v>
      </c>
      <c r="BM412" s="270">
        <v>1645</v>
      </c>
      <c r="BN412" s="270">
        <v>185</v>
      </c>
      <c r="BO412" s="270">
        <v>105</v>
      </c>
      <c r="BP412" s="270">
        <v>865</v>
      </c>
      <c r="BQ412" s="270">
        <v>0</v>
      </c>
      <c r="BR412" s="270">
        <v>0</v>
      </c>
      <c r="BS412" s="270">
        <v>10</v>
      </c>
      <c r="BT412" s="270">
        <v>1035</v>
      </c>
      <c r="BU412" s="270">
        <v>480</v>
      </c>
      <c r="BV412" s="270">
        <v>15</v>
      </c>
      <c r="BW412" s="270">
        <v>2600</v>
      </c>
      <c r="BX412" s="270" t="s">
        <v>1676</v>
      </c>
      <c r="BY412" s="270">
        <v>75</v>
      </c>
      <c r="BZ412" s="270" t="s">
        <v>1676</v>
      </c>
      <c r="CA412" s="270" t="s">
        <v>1676</v>
      </c>
      <c r="CB412" s="270" t="s">
        <v>1676</v>
      </c>
      <c r="CC412" s="270">
        <v>0</v>
      </c>
      <c r="CD412" s="270">
        <v>3900</v>
      </c>
      <c r="CE412" s="270">
        <v>20</v>
      </c>
      <c r="CF412" s="270">
        <v>95</v>
      </c>
      <c r="CG412" s="270">
        <v>21225</v>
      </c>
      <c r="CH412" s="270">
        <v>0</v>
      </c>
      <c r="CI412" s="270">
        <v>3785</v>
      </c>
      <c r="CJ412" s="270">
        <v>2420</v>
      </c>
      <c r="CK412" s="270">
        <v>0</v>
      </c>
      <c r="CL412" s="270">
        <v>360</v>
      </c>
      <c r="CM412" s="270">
        <v>0</v>
      </c>
      <c r="CN412" s="270">
        <v>0</v>
      </c>
      <c r="CO412" s="270">
        <v>0</v>
      </c>
      <c r="CP412" s="270">
        <v>0</v>
      </c>
      <c r="CQ412" s="270">
        <v>0</v>
      </c>
      <c r="CR412" s="270">
        <v>110</v>
      </c>
      <c r="CS412" s="270">
        <v>0</v>
      </c>
      <c r="CT412" s="270">
        <v>0</v>
      </c>
      <c r="CU412" s="270"/>
      <c r="CV412" s="270">
        <v>0</v>
      </c>
      <c r="CW412" s="270">
        <v>0</v>
      </c>
      <c r="CX412" s="270">
        <v>680</v>
      </c>
      <c r="CY412" s="270">
        <v>0</v>
      </c>
      <c r="CZ412" s="270">
        <v>0</v>
      </c>
      <c r="DA412" s="270">
        <v>0</v>
      </c>
      <c r="DB412" s="270">
        <v>420</v>
      </c>
      <c r="DC412" s="270">
        <v>0</v>
      </c>
      <c r="DD412" s="270">
        <v>0</v>
      </c>
      <c r="DE412" s="270">
        <v>0</v>
      </c>
      <c r="DF412" s="270">
        <v>1720</v>
      </c>
      <c r="DG412" s="270" t="s">
        <v>1676</v>
      </c>
      <c r="DH412" s="270">
        <v>3135</v>
      </c>
      <c r="DI412" s="270">
        <v>0</v>
      </c>
      <c r="DJ412" s="270">
        <v>830</v>
      </c>
      <c r="DK412" s="270">
        <v>0</v>
      </c>
      <c r="DL412" s="270">
        <v>110</v>
      </c>
      <c r="DM412" s="270">
        <v>0</v>
      </c>
      <c r="DN412" s="270">
        <v>0</v>
      </c>
      <c r="DO412" s="270">
        <v>15</v>
      </c>
      <c r="DP412" s="270">
        <v>0</v>
      </c>
      <c r="DQ412" s="270">
        <v>0</v>
      </c>
      <c r="DR412" s="270"/>
      <c r="DS412" s="270">
        <v>0</v>
      </c>
      <c r="DT412" s="270">
        <v>95</v>
      </c>
      <c r="DU412" s="270">
        <v>10</v>
      </c>
      <c r="DV412" s="270">
        <v>0</v>
      </c>
      <c r="DW412" s="270">
        <v>0</v>
      </c>
      <c r="DX412" s="270">
        <v>0</v>
      </c>
      <c r="DY412" s="270">
        <v>0</v>
      </c>
      <c r="DZ412" s="270">
        <v>6280</v>
      </c>
      <c r="EA412" s="270">
        <v>90</v>
      </c>
      <c r="EB412" s="270">
        <v>0</v>
      </c>
      <c r="EC412" s="270">
        <v>0</v>
      </c>
      <c r="ED412" s="270">
        <v>0</v>
      </c>
      <c r="EE412" s="270">
        <v>2155</v>
      </c>
      <c r="EF412" s="270">
        <v>0</v>
      </c>
      <c r="EG412" s="270">
        <v>0</v>
      </c>
      <c r="EH412" s="270">
        <v>0</v>
      </c>
      <c r="EI412" s="270">
        <v>0</v>
      </c>
      <c r="EJ412" s="270">
        <v>0</v>
      </c>
      <c r="EK412" s="270">
        <v>0</v>
      </c>
      <c r="EL412" s="270">
        <v>0</v>
      </c>
      <c r="EM412" s="270">
        <v>685</v>
      </c>
      <c r="EN412" s="270">
        <v>0</v>
      </c>
      <c r="EO412" s="270">
        <v>0</v>
      </c>
      <c r="EP412" s="270">
        <v>0</v>
      </c>
      <c r="EQ412" s="270">
        <v>0</v>
      </c>
      <c r="ER412" s="270">
        <v>0</v>
      </c>
      <c r="ES412" s="270">
        <v>0</v>
      </c>
      <c r="ET412" s="270">
        <v>0</v>
      </c>
      <c r="EU412" s="270">
        <v>0</v>
      </c>
      <c r="EV412" s="270">
        <v>0</v>
      </c>
      <c r="EW412" s="270">
        <v>2390</v>
      </c>
      <c r="EX412" s="270" t="s">
        <v>1676</v>
      </c>
      <c r="EY412" s="270">
        <v>0</v>
      </c>
      <c r="EZ412" s="270">
        <v>0</v>
      </c>
      <c r="FA412" s="270">
        <v>0</v>
      </c>
      <c r="FB412" s="270">
        <v>10</v>
      </c>
      <c r="FC412" s="270" t="s">
        <v>1676</v>
      </c>
      <c r="FD412" s="270">
        <v>0</v>
      </c>
      <c r="FE412" s="270">
        <v>0</v>
      </c>
      <c r="FF412" s="270">
        <v>0</v>
      </c>
      <c r="FG412" s="270"/>
      <c r="FH412" s="270">
        <v>0</v>
      </c>
      <c r="FI412" s="270"/>
      <c r="FJ412" s="270">
        <v>0</v>
      </c>
      <c r="FK412" s="270">
        <v>0</v>
      </c>
      <c r="FL412" s="270">
        <v>0</v>
      </c>
      <c r="FM412" s="270">
        <v>0</v>
      </c>
      <c r="FN412" s="270">
        <v>0</v>
      </c>
      <c r="FO412" s="351">
        <v>21705</v>
      </c>
      <c r="FP412" s="351">
        <v>55</v>
      </c>
      <c r="FQ412" s="351">
        <v>11740</v>
      </c>
      <c r="FR412" s="13"/>
      <c r="FS412" s="270"/>
      <c r="FT412" s="270"/>
      <c r="FU412" s="270"/>
      <c r="FV412" s="270"/>
      <c r="FW412" s="270"/>
      <c r="FX412" s="270"/>
      <c r="FY412" s="270"/>
      <c r="FZ412" s="270"/>
      <c r="GA412" s="270"/>
      <c r="GB412" s="270"/>
      <c r="GC412" s="270"/>
      <c r="GD412" s="270"/>
      <c r="GE412" s="270"/>
      <c r="GF412" s="270"/>
      <c r="GG412" s="270"/>
      <c r="GH412" s="270"/>
      <c r="GI412" s="270"/>
      <c r="GJ412" s="270"/>
      <c r="GK412" s="270"/>
      <c r="GL412" s="270"/>
      <c r="GM412" s="270"/>
      <c r="GN412" s="270"/>
      <c r="GO412" s="270"/>
      <c r="GP412" s="270"/>
      <c r="GQ412" s="270"/>
      <c r="GR412" s="270"/>
      <c r="GS412" s="270"/>
      <c r="GT412" s="270"/>
      <c r="GU412" s="270"/>
      <c r="GV412" s="270"/>
      <c r="GW412" s="270"/>
      <c r="GX412" s="270"/>
      <c r="GY412" s="270"/>
      <c r="GZ412" s="270"/>
      <c r="HA412" s="270"/>
      <c r="HB412" s="270"/>
      <c r="HC412" s="270"/>
      <c r="HD412" s="270"/>
      <c r="HE412" s="270"/>
      <c r="HF412" s="270"/>
      <c r="HG412" s="270"/>
      <c r="HH412" s="270"/>
      <c r="HI412" s="270"/>
      <c r="HJ412" s="270"/>
      <c r="HK412" s="270"/>
      <c r="HL412" s="270"/>
      <c r="HM412" s="270"/>
      <c r="HN412" s="270"/>
      <c r="HO412" s="270"/>
      <c r="HP412" s="270"/>
      <c r="HQ412" s="270"/>
      <c r="HR412" s="270"/>
      <c r="HS412" s="270"/>
      <c r="HT412" s="270"/>
      <c r="HU412" s="270"/>
      <c r="HV412" s="270"/>
      <c r="HW412" s="270"/>
      <c r="HX412" s="270"/>
      <c r="HY412" s="270"/>
      <c r="HZ412" s="270"/>
      <c r="IA412" s="270"/>
      <c r="IB412" s="270"/>
      <c r="IC412" s="270"/>
      <c r="ID412" s="270"/>
      <c r="IE412" s="270"/>
      <c r="IF412" s="270"/>
      <c r="IG412" s="270"/>
      <c r="IH412" s="270"/>
    </row>
    <row r="413" spans="1:242" ht="12.75" customHeight="1" x14ac:dyDescent="0.2">
      <c r="A413" s="374" t="s">
        <v>181</v>
      </c>
      <c r="B413" s="270">
        <v>68465</v>
      </c>
      <c r="C413" s="270">
        <v>63390</v>
      </c>
      <c r="D413" s="270">
        <v>28025</v>
      </c>
      <c r="E413" s="270">
        <v>35360</v>
      </c>
      <c r="F413" s="270">
        <v>15600</v>
      </c>
      <c r="G413" s="270">
        <v>10545</v>
      </c>
      <c r="H413" s="270">
        <v>17950</v>
      </c>
      <c r="I413" s="270">
        <v>47515</v>
      </c>
      <c r="J413" s="270">
        <v>20950</v>
      </c>
      <c r="K413" s="270">
        <v>156825</v>
      </c>
      <c r="L413" s="270">
        <v>77.574822800000007</v>
      </c>
      <c r="M413" s="270">
        <v>44</v>
      </c>
      <c r="N413" s="270">
        <v>6580</v>
      </c>
      <c r="O413" s="270">
        <v>3950</v>
      </c>
      <c r="P413" s="270">
        <v>2175</v>
      </c>
      <c r="Q413" s="270">
        <v>2990</v>
      </c>
      <c r="R413" s="270">
        <v>1155</v>
      </c>
      <c r="S413" s="270">
        <v>500</v>
      </c>
      <c r="T413" s="270">
        <v>215</v>
      </c>
      <c r="U413" s="270">
        <v>75</v>
      </c>
      <c r="V413" s="270">
        <v>3.68051299</v>
      </c>
      <c r="W413" s="270">
        <v>1</v>
      </c>
      <c r="X413" s="270">
        <v>11.118517020000001</v>
      </c>
      <c r="Y413" s="270">
        <v>49320</v>
      </c>
      <c r="Z413" s="270">
        <v>9775</v>
      </c>
      <c r="AA413" s="270">
        <v>7475</v>
      </c>
      <c r="AB413" s="270">
        <v>735</v>
      </c>
      <c r="AC413" s="270">
        <v>260</v>
      </c>
      <c r="AD413" s="270">
        <v>100</v>
      </c>
      <c r="AE413" s="270" t="s">
        <v>1676</v>
      </c>
      <c r="AF413" s="270">
        <v>1990</v>
      </c>
      <c r="AG413" s="270">
        <v>70</v>
      </c>
      <c r="AH413" s="270">
        <v>1105</v>
      </c>
      <c r="AI413" s="270">
        <v>915</v>
      </c>
      <c r="AJ413" s="270">
        <v>2170</v>
      </c>
      <c r="AK413" s="270">
        <v>1410</v>
      </c>
      <c r="AL413" s="270">
        <v>1315</v>
      </c>
      <c r="AM413" s="270">
        <v>990</v>
      </c>
      <c r="AN413" s="270">
        <v>305</v>
      </c>
      <c r="AO413" s="270">
        <v>610</v>
      </c>
      <c r="AP413" s="270">
        <v>915</v>
      </c>
      <c r="AQ413" s="270">
        <v>1065</v>
      </c>
      <c r="AR413" s="270">
        <v>685</v>
      </c>
      <c r="AS413" s="270">
        <v>410</v>
      </c>
      <c r="AT413" s="270">
        <v>2600</v>
      </c>
      <c r="AU413" s="270">
        <v>8820</v>
      </c>
      <c r="AV413" s="270">
        <v>2315</v>
      </c>
      <c r="AW413" s="270">
        <v>1065</v>
      </c>
      <c r="AX413" s="270">
        <v>4335</v>
      </c>
      <c r="AY413" s="270">
        <v>240</v>
      </c>
      <c r="AZ413" s="270">
        <v>1505</v>
      </c>
      <c r="BA413" s="270">
        <v>9275</v>
      </c>
      <c r="BB413" s="270">
        <v>24360</v>
      </c>
      <c r="BC413" s="270">
        <v>2085</v>
      </c>
      <c r="BD413" s="270">
        <v>5950</v>
      </c>
      <c r="BE413" s="270">
        <v>1930</v>
      </c>
      <c r="BF413" s="270">
        <v>1325</v>
      </c>
      <c r="BG413" s="270">
        <v>275</v>
      </c>
      <c r="BH413" s="270">
        <v>1580</v>
      </c>
      <c r="BI413" s="270">
        <v>485</v>
      </c>
      <c r="BJ413" s="270">
        <v>820</v>
      </c>
      <c r="BK413" s="270">
        <v>570</v>
      </c>
      <c r="BL413" s="270">
        <v>4015</v>
      </c>
      <c r="BM413" s="270">
        <v>4220</v>
      </c>
      <c r="BN413" s="270">
        <v>1005</v>
      </c>
      <c r="BO413" s="270">
        <v>1380</v>
      </c>
      <c r="BP413" s="270">
        <v>2915</v>
      </c>
      <c r="BQ413" s="270">
        <v>11075</v>
      </c>
      <c r="BR413" s="270">
        <v>3265</v>
      </c>
      <c r="BS413" s="270">
        <v>5020</v>
      </c>
      <c r="BT413" s="270">
        <v>4740</v>
      </c>
      <c r="BU413" s="270">
        <v>3790</v>
      </c>
      <c r="BV413" s="270">
        <v>10</v>
      </c>
      <c r="BW413" s="270">
        <v>6935</v>
      </c>
      <c r="BX413" s="270">
        <v>225</v>
      </c>
      <c r="BY413" s="270">
        <v>2300</v>
      </c>
      <c r="BZ413" s="270">
        <v>190</v>
      </c>
      <c r="CA413" s="270">
        <v>55</v>
      </c>
      <c r="CB413" s="270" t="s">
        <v>1676</v>
      </c>
      <c r="CC413" s="270">
        <v>0</v>
      </c>
      <c r="CD413" s="270">
        <v>775</v>
      </c>
      <c r="CE413" s="270">
        <v>40</v>
      </c>
      <c r="CF413" s="270" t="s">
        <v>1676</v>
      </c>
      <c r="CG413" s="270">
        <v>59790</v>
      </c>
      <c r="CH413" s="270">
        <v>0</v>
      </c>
      <c r="CI413" s="270">
        <v>0</v>
      </c>
      <c r="CJ413" s="270">
        <v>1280</v>
      </c>
      <c r="CK413" s="270">
        <v>1640</v>
      </c>
      <c r="CL413" s="270">
        <v>2765</v>
      </c>
      <c r="CM413" s="270">
        <v>1040</v>
      </c>
      <c r="CN413" s="270">
        <v>0</v>
      </c>
      <c r="CO413" s="270">
        <v>0</v>
      </c>
      <c r="CP413" s="270">
        <v>135</v>
      </c>
      <c r="CQ413" s="270">
        <v>0</v>
      </c>
      <c r="CR413" s="270">
        <v>580</v>
      </c>
      <c r="CS413" s="270">
        <v>0</v>
      </c>
      <c r="CT413" s="270">
        <v>0</v>
      </c>
      <c r="CU413" s="270"/>
      <c r="CV413" s="270">
        <v>0</v>
      </c>
      <c r="CW413" s="270">
        <v>890</v>
      </c>
      <c r="CX413" s="270">
        <v>2990</v>
      </c>
      <c r="CY413" s="270">
        <v>495</v>
      </c>
      <c r="CZ413" s="270">
        <v>2855</v>
      </c>
      <c r="DA413" s="270">
        <v>5980</v>
      </c>
      <c r="DB413" s="270">
        <v>90</v>
      </c>
      <c r="DC413" s="270">
        <v>0</v>
      </c>
      <c r="DD413" s="270">
        <v>0</v>
      </c>
      <c r="DE413" s="270">
        <v>0</v>
      </c>
      <c r="DF413" s="270">
        <v>2960</v>
      </c>
      <c r="DG413" s="270">
        <v>910</v>
      </c>
      <c r="DH413" s="270">
        <v>4290</v>
      </c>
      <c r="DI413" s="270">
        <v>0</v>
      </c>
      <c r="DJ413" s="270">
        <v>0</v>
      </c>
      <c r="DK413" s="270">
        <v>0</v>
      </c>
      <c r="DL413" s="270" t="s">
        <v>1676</v>
      </c>
      <c r="DM413" s="270">
        <v>0</v>
      </c>
      <c r="DN413" s="270">
        <v>0</v>
      </c>
      <c r="DO413" s="270">
        <v>0</v>
      </c>
      <c r="DP413" s="270">
        <v>0</v>
      </c>
      <c r="DQ413" s="270">
        <v>1075</v>
      </c>
      <c r="DR413" s="270"/>
      <c r="DS413" s="270">
        <v>0</v>
      </c>
      <c r="DT413" s="270">
        <v>235</v>
      </c>
      <c r="DU413" s="270">
        <v>850</v>
      </c>
      <c r="DV413" s="270">
        <v>0</v>
      </c>
      <c r="DW413" s="270">
        <v>0</v>
      </c>
      <c r="DX413" s="270">
        <v>0</v>
      </c>
      <c r="DY413" s="270">
        <v>720</v>
      </c>
      <c r="DZ413" s="270">
        <v>2995</v>
      </c>
      <c r="EA413" s="270">
        <v>0</v>
      </c>
      <c r="EB413" s="270">
        <v>525</v>
      </c>
      <c r="EC413" s="270">
        <v>500</v>
      </c>
      <c r="ED413" s="270">
        <v>545</v>
      </c>
      <c r="EE413" s="270">
        <v>16055</v>
      </c>
      <c r="EF413" s="270">
        <v>135</v>
      </c>
      <c r="EG413" s="270">
        <v>0</v>
      </c>
      <c r="EH413" s="270">
        <v>0</v>
      </c>
      <c r="EI413" s="270">
        <v>0</v>
      </c>
      <c r="EJ413" s="270">
        <v>0</v>
      </c>
      <c r="EK413" s="270">
        <v>0</v>
      </c>
      <c r="EL413" s="270">
        <v>11075</v>
      </c>
      <c r="EM413" s="270">
        <v>3975</v>
      </c>
      <c r="EN413" s="270">
        <v>0</v>
      </c>
      <c r="EO413" s="270">
        <v>0</v>
      </c>
      <c r="EP413" s="270">
        <v>0</v>
      </c>
      <c r="EQ413" s="270">
        <v>0</v>
      </c>
      <c r="ER413" s="270">
        <v>0</v>
      </c>
      <c r="ES413" s="270">
        <v>65</v>
      </c>
      <c r="ET413" s="270">
        <v>0</v>
      </c>
      <c r="EU413" s="270">
        <v>0</v>
      </c>
      <c r="EV413" s="270">
        <v>0</v>
      </c>
      <c r="EW413" s="270">
        <v>0</v>
      </c>
      <c r="EX413" s="270">
        <v>680</v>
      </c>
      <c r="EY413" s="270">
        <v>0</v>
      </c>
      <c r="EZ413" s="270">
        <v>0</v>
      </c>
      <c r="FA413" s="270">
        <v>0</v>
      </c>
      <c r="FB413" s="270">
        <v>0</v>
      </c>
      <c r="FC413" s="270">
        <v>0</v>
      </c>
      <c r="FD413" s="270">
        <v>0</v>
      </c>
      <c r="FE413" s="270">
        <v>0</v>
      </c>
      <c r="FF413" s="270">
        <v>0</v>
      </c>
      <c r="FG413" s="270"/>
      <c r="FH413" s="270">
        <v>0</v>
      </c>
      <c r="FI413" s="270"/>
      <c r="FJ413" s="270">
        <v>0</v>
      </c>
      <c r="FK413" s="270">
        <v>0</v>
      </c>
      <c r="FL413" s="270">
        <v>0</v>
      </c>
      <c r="FM413" s="270" t="s">
        <v>1676</v>
      </c>
      <c r="FN413" s="270">
        <v>130</v>
      </c>
      <c r="FO413" s="351">
        <v>44105</v>
      </c>
      <c r="FP413" s="351">
        <v>19295</v>
      </c>
      <c r="FQ413" s="351">
        <v>17635</v>
      </c>
      <c r="FR413" s="13"/>
      <c r="FS413" s="270"/>
      <c r="FT413" s="270"/>
      <c r="FU413" s="270"/>
      <c r="FV413" s="270"/>
      <c r="FW413" s="270"/>
      <c r="FX413" s="270"/>
      <c r="FY413" s="270"/>
      <c r="FZ413" s="270"/>
      <c r="GA413" s="270"/>
      <c r="GB413" s="270"/>
      <c r="GC413" s="270"/>
      <c r="GD413" s="270"/>
      <c r="GE413" s="270"/>
      <c r="GF413" s="270"/>
      <c r="GG413" s="270"/>
      <c r="GH413" s="270"/>
      <c r="GI413" s="270"/>
      <c r="GJ413" s="270"/>
      <c r="GK413" s="270"/>
      <c r="GL413" s="270"/>
      <c r="GM413" s="270"/>
      <c r="GN413" s="270"/>
      <c r="GO413" s="270"/>
      <c r="GP413" s="270"/>
      <c r="GQ413" s="270"/>
      <c r="GR413" s="270"/>
      <c r="GS413" s="270"/>
      <c r="GT413" s="270"/>
      <c r="GU413" s="270"/>
      <c r="GV413" s="270"/>
      <c r="GW413" s="270"/>
      <c r="GX413" s="270"/>
      <c r="GY413" s="270"/>
      <c r="GZ413" s="270"/>
      <c r="HA413" s="270"/>
      <c r="HB413" s="270"/>
      <c r="HC413" s="270"/>
      <c r="HD413" s="270"/>
      <c r="HE413" s="270"/>
      <c r="HF413" s="270"/>
      <c r="HG413" s="270"/>
      <c r="HH413" s="270"/>
      <c r="HI413" s="270"/>
      <c r="HJ413" s="270"/>
      <c r="HK413" s="270"/>
      <c r="HL413" s="270"/>
      <c r="HM413" s="270"/>
      <c r="HN413" s="270"/>
      <c r="HO413" s="270"/>
      <c r="HP413" s="270"/>
      <c r="HQ413" s="270"/>
      <c r="HR413" s="270"/>
      <c r="HS413" s="270"/>
      <c r="HT413" s="270"/>
      <c r="HU413" s="270"/>
      <c r="HV413" s="270"/>
      <c r="HW413" s="270"/>
      <c r="HX413" s="270"/>
      <c r="HY413" s="270"/>
      <c r="HZ413" s="270"/>
      <c r="IA413" s="270"/>
      <c r="IB413" s="270"/>
      <c r="IC413" s="270"/>
      <c r="ID413" s="270"/>
      <c r="IE413" s="270"/>
      <c r="IF413" s="270"/>
      <c r="IG413" s="270"/>
      <c r="IH413" s="270"/>
    </row>
    <row r="414" spans="1:242" ht="12.75" customHeight="1" x14ac:dyDescent="0.2">
      <c r="A414" s="374" t="s">
        <v>183</v>
      </c>
      <c r="B414" s="270">
        <v>101730</v>
      </c>
      <c r="C414" s="270">
        <v>83730</v>
      </c>
      <c r="D414" s="270">
        <v>37645</v>
      </c>
      <c r="E414" s="270">
        <v>46090</v>
      </c>
      <c r="F414" s="270">
        <v>39355</v>
      </c>
      <c r="G414" s="270">
        <v>4140</v>
      </c>
      <c r="H414" s="270">
        <v>30375</v>
      </c>
      <c r="I414" s="270">
        <v>73390</v>
      </c>
      <c r="J414" s="270">
        <v>28340</v>
      </c>
      <c r="K414" s="270">
        <v>214625</v>
      </c>
      <c r="L414" s="270">
        <v>70.963148189999998</v>
      </c>
      <c r="M414" s="270">
        <v>33</v>
      </c>
      <c r="N414" s="270">
        <v>13255</v>
      </c>
      <c r="O414" s="270">
        <v>5955</v>
      </c>
      <c r="P414" s="270">
        <v>2355</v>
      </c>
      <c r="Q414" s="270">
        <v>3070</v>
      </c>
      <c r="R414" s="270">
        <v>2135</v>
      </c>
      <c r="S414" s="270">
        <v>1030</v>
      </c>
      <c r="T414" s="270">
        <v>320</v>
      </c>
      <c r="U414" s="270">
        <v>75</v>
      </c>
      <c r="V414" s="270">
        <v>3.8667818500000002</v>
      </c>
      <c r="W414" s="270">
        <v>1</v>
      </c>
      <c r="X414" s="270">
        <v>55.288001209999997</v>
      </c>
      <c r="Y414" s="270">
        <v>10115</v>
      </c>
      <c r="Z414" s="270">
        <v>9765</v>
      </c>
      <c r="AA414" s="270">
        <v>13325</v>
      </c>
      <c r="AB414" s="270">
        <v>15270</v>
      </c>
      <c r="AC414" s="270">
        <v>22200</v>
      </c>
      <c r="AD414" s="270">
        <v>25195</v>
      </c>
      <c r="AE414" s="270">
        <v>5255</v>
      </c>
      <c r="AF414" s="270">
        <v>1865</v>
      </c>
      <c r="AG414" s="270">
        <v>1150</v>
      </c>
      <c r="AH414" s="270">
        <v>2285</v>
      </c>
      <c r="AI414" s="270">
        <v>775</v>
      </c>
      <c r="AJ414" s="270">
        <v>2990</v>
      </c>
      <c r="AK414" s="270">
        <v>1325</v>
      </c>
      <c r="AL414" s="270">
        <v>4015</v>
      </c>
      <c r="AM414" s="270">
        <v>5115</v>
      </c>
      <c r="AN414" s="270">
        <v>650</v>
      </c>
      <c r="AO414" s="270">
        <v>770</v>
      </c>
      <c r="AP414" s="270">
        <v>1290</v>
      </c>
      <c r="AQ414" s="270">
        <v>2480</v>
      </c>
      <c r="AR414" s="270">
        <v>300</v>
      </c>
      <c r="AS414" s="270">
        <v>230</v>
      </c>
      <c r="AT414" s="270">
        <v>1770</v>
      </c>
      <c r="AU414" s="270">
        <v>4385</v>
      </c>
      <c r="AV414" s="270">
        <v>7595</v>
      </c>
      <c r="AW414" s="270">
        <v>2405</v>
      </c>
      <c r="AX414" s="270">
        <v>9310</v>
      </c>
      <c r="AY414" s="270">
        <v>415</v>
      </c>
      <c r="AZ414" s="270">
        <v>4195</v>
      </c>
      <c r="BA414" s="270">
        <v>2755</v>
      </c>
      <c r="BB414" s="270">
        <v>43665</v>
      </c>
      <c r="BC414" s="270">
        <v>2175</v>
      </c>
      <c r="BD414" s="270">
        <v>9470</v>
      </c>
      <c r="BE414" s="270">
        <v>1390</v>
      </c>
      <c r="BF414" s="270">
        <v>945</v>
      </c>
      <c r="BG414" s="270">
        <v>490</v>
      </c>
      <c r="BH414" s="270">
        <v>1485</v>
      </c>
      <c r="BI414" s="270">
        <v>2135</v>
      </c>
      <c r="BJ414" s="270">
        <v>410</v>
      </c>
      <c r="BK414" s="270">
        <v>4855</v>
      </c>
      <c r="BL414" s="270">
        <v>5515</v>
      </c>
      <c r="BM414" s="270">
        <v>9380</v>
      </c>
      <c r="BN414" s="270">
        <v>3360</v>
      </c>
      <c r="BO414" s="270">
        <v>4815</v>
      </c>
      <c r="BP414" s="270">
        <v>5010</v>
      </c>
      <c r="BQ414" s="270">
        <v>6920</v>
      </c>
      <c r="BR414" s="270">
        <v>1415</v>
      </c>
      <c r="BS414" s="270">
        <v>465</v>
      </c>
      <c r="BT414" s="270">
        <v>9445</v>
      </c>
      <c r="BU414" s="270">
        <v>8725</v>
      </c>
      <c r="BV414" s="270">
        <v>40</v>
      </c>
      <c r="BW414" s="270">
        <v>5285</v>
      </c>
      <c r="BX414" s="270">
        <v>360</v>
      </c>
      <c r="BY414" s="270">
        <v>6840</v>
      </c>
      <c r="BZ414" s="270">
        <v>520</v>
      </c>
      <c r="CA414" s="270">
        <v>225</v>
      </c>
      <c r="CB414" s="270">
        <v>10</v>
      </c>
      <c r="CC414" s="270">
        <v>0</v>
      </c>
      <c r="CD414" s="270">
        <v>2485</v>
      </c>
      <c r="CE414" s="270">
        <v>210</v>
      </c>
      <c r="CF414" s="270">
        <v>175</v>
      </c>
      <c r="CG414" s="270">
        <v>72905</v>
      </c>
      <c r="CH414" s="270">
        <v>0</v>
      </c>
      <c r="CI414" s="270">
        <v>12225</v>
      </c>
      <c r="CJ414" s="270">
        <v>3125</v>
      </c>
      <c r="CK414" s="270">
        <v>5030</v>
      </c>
      <c r="CL414" s="270">
        <v>2690</v>
      </c>
      <c r="CM414" s="270">
        <v>2055</v>
      </c>
      <c r="CN414" s="270">
        <v>135</v>
      </c>
      <c r="CO414" s="270">
        <v>0</v>
      </c>
      <c r="CP414" s="270">
        <v>0</v>
      </c>
      <c r="CQ414" s="270">
        <v>0</v>
      </c>
      <c r="CR414" s="270">
        <v>1020</v>
      </c>
      <c r="CS414" s="270">
        <v>0</v>
      </c>
      <c r="CT414" s="270">
        <v>0</v>
      </c>
      <c r="CU414" s="270"/>
      <c r="CV414" s="270">
        <v>0</v>
      </c>
      <c r="CW414" s="270" t="s">
        <v>1676</v>
      </c>
      <c r="CX414" s="270">
        <v>13295</v>
      </c>
      <c r="CY414" s="270">
        <v>0</v>
      </c>
      <c r="CZ414" s="270">
        <v>45</v>
      </c>
      <c r="DA414" s="270">
        <v>520</v>
      </c>
      <c r="DB414" s="270">
        <v>2160</v>
      </c>
      <c r="DC414" s="270">
        <v>190</v>
      </c>
      <c r="DD414" s="270">
        <v>0</v>
      </c>
      <c r="DE414" s="270">
        <v>13895</v>
      </c>
      <c r="DF414" s="270">
        <v>7015</v>
      </c>
      <c r="DG414" s="270">
        <v>425</v>
      </c>
      <c r="DH414" s="270" t="s">
        <v>1676</v>
      </c>
      <c r="DI414" s="270">
        <v>0</v>
      </c>
      <c r="DJ414" s="270">
        <v>0</v>
      </c>
      <c r="DK414" s="270">
        <v>0</v>
      </c>
      <c r="DL414" s="270">
        <v>0</v>
      </c>
      <c r="DM414" s="270">
        <v>0</v>
      </c>
      <c r="DN414" s="270">
        <v>0</v>
      </c>
      <c r="DO414" s="270" t="s">
        <v>1676</v>
      </c>
      <c r="DP414" s="270">
        <v>2200</v>
      </c>
      <c r="DQ414" s="270">
        <v>0</v>
      </c>
      <c r="DR414" s="270"/>
      <c r="DS414" s="270">
        <v>75</v>
      </c>
      <c r="DT414" s="270" t="s">
        <v>1676</v>
      </c>
      <c r="DU414" s="270">
        <v>1930</v>
      </c>
      <c r="DV414" s="270">
        <v>0</v>
      </c>
      <c r="DW414" s="270">
        <v>0</v>
      </c>
      <c r="DX414" s="270">
        <v>0</v>
      </c>
      <c r="DY414" s="270">
        <v>3020</v>
      </c>
      <c r="DZ414" s="270">
        <v>355</v>
      </c>
      <c r="EA414" s="270">
        <v>0</v>
      </c>
      <c r="EB414" s="270">
        <v>270</v>
      </c>
      <c r="EC414" s="270">
        <v>0</v>
      </c>
      <c r="ED414" s="270">
        <v>95</v>
      </c>
      <c r="EE414" s="270">
        <v>5135</v>
      </c>
      <c r="EF414" s="270">
        <v>0</v>
      </c>
      <c r="EG414" s="270">
        <v>11690</v>
      </c>
      <c r="EH414" s="270">
        <v>0</v>
      </c>
      <c r="EI414" s="270">
        <v>0</v>
      </c>
      <c r="EJ414" s="270">
        <v>0</v>
      </c>
      <c r="EK414" s="270">
        <v>0</v>
      </c>
      <c r="EL414" s="270">
        <v>7265</v>
      </c>
      <c r="EM414" s="270">
        <v>3515</v>
      </c>
      <c r="EN414" s="270">
        <v>1465</v>
      </c>
      <c r="EO414" s="270" t="s">
        <v>1676</v>
      </c>
      <c r="EP414" s="270">
        <v>0</v>
      </c>
      <c r="EQ414" s="270">
        <v>0</v>
      </c>
      <c r="ER414" s="270">
        <v>0</v>
      </c>
      <c r="ES414" s="270">
        <v>0</v>
      </c>
      <c r="ET414" s="270">
        <v>0</v>
      </c>
      <c r="EU414" s="270">
        <v>0</v>
      </c>
      <c r="EV414" s="270">
        <v>0</v>
      </c>
      <c r="EW414" s="270">
        <v>50</v>
      </c>
      <c r="EX414" s="270">
        <v>35</v>
      </c>
      <c r="EY414" s="270">
        <v>0</v>
      </c>
      <c r="EZ414" s="270">
        <v>0</v>
      </c>
      <c r="FA414" s="270">
        <v>0</v>
      </c>
      <c r="FB414" s="270">
        <v>790</v>
      </c>
      <c r="FC414" s="270">
        <v>0</v>
      </c>
      <c r="FD414" s="270">
        <v>0</v>
      </c>
      <c r="FE414" s="270">
        <v>0</v>
      </c>
      <c r="FF414" s="270">
        <v>0</v>
      </c>
      <c r="FG414" s="270"/>
      <c r="FH414" s="270">
        <v>0</v>
      </c>
      <c r="FI414" s="270"/>
      <c r="FJ414" s="270">
        <v>0</v>
      </c>
      <c r="FK414" s="270">
        <v>0</v>
      </c>
      <c r="FL414" s="270">
        <v>0</v>
      </c>
      <c r="FM414" s="270">
        <v>0</v>
      </c>
      <c r="FN414" s="270">
        <v>0</v>
      </c>
      <c r="FO414" s="351">
        <v>58065</v>
      </c>
      <c r="FP414" s="351">
        <v>9860</v>
      </c>
      <c r="FQ414" s="351">
        <v>28195</v>
      </c>
      <c r="FR414" s="13"/>
      <c r="FS414" s="270"/>
      <c r="FT414" s="270"/>
      <c r="FU414" s="270"/>
      <c r="FV414" s="270"/>
      <c r="FW414" s="270"/>
      <c r="FX414" s="270"/>
      <c r="FY414" s="270"/>
      <c r="FZ414" s="270"/>
      <c r="GA414" s="270"/>
      <c r="GB414" s="270"/>
      <c r="GC414" s="270"/>
      <c r="GD414" s="270"/>
      <c r="GE414" s="270"/>
      <c r="GF414" s="270"/>
      <c r="GG414" s="270"/>
      <c r="GH414" s="270"/>
      <c r="GI414" s="270"/>
      <c r="GJ414" s="270"/>
      <c r="GK414" s="270"/>
      <c r="GL414" s="270"/>
      <c r="GM414" s="270"/>
      <c r="GN414" s="270"/>
      <c r="GO414" s="270"/>
      <c r="GP414" s="270"/>
      <c r="GQ414" s="270"/>
      <c r="GR414" s="270"/>
      <c r="GS414" s="270"/>
      <c r="GT414" s="270"/>
      <c r="GU414" s="270"/>
      <c r="GV414" s="270"/>
      <c r="GW414" s="270"/>
      <c r="GX414" s="270"/>
      <c r="GY414" s="270"/>
      <c r="GZ414" s="270"/>
      <c r="HA414" s="270"/>
      <c r="HB414" s="270"/>
      <c r="HC414" s="270"/>
      <c r="HD414" s="270"/>
      <c r="HE414" s="270"/>
      <c r="HF414" s="270"/>
      <c r="HG414" s="270"/>
      <c r="HH414" s="270"/>
      <c r="HI414" s="270"/>
      <c r="HJ414" s="270"/>
      <c r="HK414" s="270"/>
      <c r="HL414" s="270"/>
      <c r="HM414" s="270"/>
      <c r="HN414" s="270"/>
      <c r="HO414" s="270"/>
      <c r="HP414" s="270"/>
      <c r="HQ414" s="270"/>
      <c r="HR414" s="270"/>
      <c r="HS414" s="270"/>
      <c r="HT414" s="270"/>
      <c r="HU414" s="270"/>
      <c r="HV414" s="270"/>
      <c r="HW414" s="270"/>
      <c r="HX414" s="270"/>
      <c r="HY414" s="270"/>
      <c r="HZ414" s="270"/>
      <c r="IA414" s="270"/>
      <c r="IB414" s="270"/>
      <c r="IC414" s="270"/>
      <c r="ID414" s="270"/>
      <c r="IE414" s="270"/>
      <c r="IF414" s="270"/>
      <c r="IG414" s="270"/>
      <c r="IH414" s="270"/>
    </row>
    <row r="415" spans="1:242" ht="12.75" customHeight="1" x14ac:dyDescent="0.2">
      <c r="A415" s="374" t="s">
        <v>184</v>
      </c>
      <c r="B415" s="270">
        <v>167385</v>
      </c>
      <c r="C415" s="270">
        <v>138525</v>
      </c>
      <c r="D415" s="270">
        <v>60070</v>
      </c>
      <c r="E415" s="270">
        <v>78400</v>
      </c>
      <c r="F415" s="270">
        <v>63130</v>
      </c>
      <c r="G415" s="270">
        <v>9415</v>
      </c>
      <c r="H415" s="270">
        <v>39615</v>
      </c>
      <c r="I415" s="270">
        <v>126360</v>
      </c>
      <c r="J415" s="270">
        <v>41025</v>
      </c>
      <c r="K415" s="270">
        <v>340595</v>
      </c>
      <c r="L415" s="270">
        <v>58.051163189999997</v>
      </c>
      <c r="M415" s="270">
        <v>38</v>
      </c>
      <c r="N415" s="270">
        <v>14520</v>
      </c>
      <c r="O415" s="270">
        <v>8640</v>
      </c>
      <c r="P415" s="270">
        <v>4485</v>
      </c>
      <c r="Q415" s="270">
        <v>5775</v>
      </c>
      <c r="R415" s="270">
        <v>1110</v>
      </c>
      <c r="S415" s="270">
        <v>250</v>
      </c>
      <c r="T415" s="270">
        <v>120</v>
      </c>
      <c r="U415" s="270">
        <v>50</v>
      </c>
      <c r="V415" s="270">
        <v>3.4634419689999998</v>
      </c>
      <c r="W415" s="270">
        <v>1</v>
      </c>
      <c r="X415" s="270">
        <v>46.655198689999999</v>
      </c>
      <c r="Y415" s="270">
        <v>27740</v>
      </c>
      <c r="Z415" s="270">
        <v>16620</v>
      </c>
      <c r="AA415" s="270">
        <v>29320</v>
      </c>
      <c r="AB415" s="270">
        <v>22900</v>
      </c>
      <c r="AC415" s="270">
        <v>26770</v>
      </c>
      <c r="AD415" s="270">
        <v>27340</v>
      </c>
      <c r="AE415" s="270">
        <v>5715</v>
      </c>
      <c r="AF415" s="270">
        <v>1730</v>
      </c>
      <c r="AG415" s="270">
        <v>375</v>
      </c>
      <c r="AH415" s="270">
        <v>840</v>
      </c>
      <c r="AI415" s="270">
        <v>500</v>
      </c>
      <c r="AJ415" s="270">
        <v>4100</v>
      </c>
      <c r="AK415" s="270">
        <v>2955</v>
      </c>
      <c r="AL415" s="270">
        <v>7040</v>
      </c>
      <c r="AM415" s="270">
        <v>10695</v>
      </c>
      <c r="AN415" s="270">
        <v>745</v>
      </c>
      <c r="AO415" s="270">
        <v>1240</v>
      </c>
      <c r="AP415" s="270">
        <v>900</v>
      </c>
      <c r="AQ415" s="270">
        <v>4780</v>
      </c>
      <c r="AR415" s="270">
        <v>1070</v>
      </c>
      <c r="AS415" s="270">
        <v>385</v>
      </c>
      <c r="AT415" s="270">
        <v>3765</v>
      </c>
      <c r="AU415" s="270">
        <v>11575</v>
      </c>
      <c r="AV415" s="270">
        <v>5140</v>
      </c>
      <c r="AW415" s="270">
        <v>3165</v>
      </c>
      <c r="AX415" s="270">
        <v>18780</v>
      </c>
      <c r="AY415" s="270">
        <v>340</v>
      </c>
      <c r="AZ415" s="270">
        <v>5655</v>
      </c>
      <c r="BA415" s="270">
        <v>10005</v>
      </c>
      <c r="BB415" s="270">
        <v>71600</v>
      </c>
      <c r="BC415" s="270">
        <v>4505</v>
      </c>
      <c r="BD415" s="270">
        <v>6595</v>
      </c>
      <c r="BE415" s="270">
        <v>2615</v>
      </c>
      <c r="BF415" s="270">
        <v>2410</v>
      </c>
      <c r="BG415" s="270">
        <v>1045</v>
      </c>
      <c r="BH415" s="270">
        <v>1760</v>
      </c>
      <c r="BI415" s="270">
        <v>820</v>
      </c>
      <c r="BJ415" s="270">
        <v>585</v>
      </c>
      <c r="BK415" s="270">
        <v>5385</v>
      </c>
      <c r="BL415" s="270">
        <v>8495</v>
      </c>
      <c r="BM415" s="270">
        <v>21395</v>
      </c>
      <c r="BN415" s="270">
        <v>3055</v>
      </c>
      <c r="BO415" s="270">
        <v>8010</v>
      </c>
      <c r="BP415" s="270">
        <v>8810</v>
      </c>
      <c r="BQ415" s="270">
        <v>16245</v>
      </c>
      <c r="BR415" s="270">
        <v>6645</v>
      </c>
      <c r="BS415" s="270">
        <v>1280</v>
      </c>
      <c r="BT415" s="270">
        <v>18195</v>
      </c>
      <c r="BU415" s="270">
        <v>12175</v>
      </c>
      <c r="BV415" s="270">
        <v>315</v>
      </c>
      <c r="BW415" s="270">
        <v>8185</v>
      </c>
      <c r="BX415" s="270">
        <v>665</v>
      </c>
      <c r="BY415" s="270">
        <v>8865</v>
      </c>
      <c r="BZ415" s="270">
        <v>515</v>
      </c>
      <c r="CA415" s="270">
        <v>365</v>
      </c>
      <c r="CB415" s="270">
        <v>20</v>
      </c>
      <c r="CC415" s="270">
        <v>0</v>
      </c>
      <c r="CD415" s="270">
        <v>2225</v>
      </c>
      <c r="CE415" s="270">
        <v>100</v>
      </c>
      <c r="CF415" s="270">
        <v>315</v>
      </c>
      <c r="CG415" s="270">
        <v>125460</v>
      </c>
      <c r="CH415" s="270">
        <v>30</v>
      </c>
      <c r="CI415" s="270">
        <v>13205</v>
      </c>
      <c r="CJ415" s="270">
        <v>4015</v>
      </c>
      <c r="CK415" s="270">
        <v>8170</v>
      </c>
      <c r="CL415" s="270">
        <v>2010</v>
      </c>
      <c r="CM415" s="270">
        <v>630</v>
      </c>
      <c r="CN415" s="270">
        <v>360</v>
      </c>
      <c r="CO415" s="270">
        <v>0</v>
      </c>
      <c r="CP415" s="270">
        <v>1885</v>
      </c>
      <c r="CQ415" s="270">
        <v>0</v>
      </c>
      <c r="CR415" s="270">
        <v>95</v>
      </c>
      <c r="CS415" s="270">
        <v>0</v>
      </c>
      <c r="CT415" s="270">
        <v>0</v>
      </c>
      <c r="CU415" s="270"/>
      <c r="CV415" s="270">
        <v>0</v>
      </c>
      <c r="CW415" s="270">
        <v>0</v>
      </c>
      <c r="CX415" s="270">
        <v>3770</v>
      </c>
      <c r="CY415" s="270">
        <v>0</v>
      </c>
      <c r="CZ415" s="270">
        <v>1745</v>
      </c>
      <c r="DA415" s="270">
        <v>19690</v>
      </c>
      <c r="DB415" s="270">
        <v>1465</v>
      </c>
      <c r="DC415" s="270">
        <v>645</v>
      </c>
      <c r="DD415" s="270">
        <v>0</v>
      </c>
      <c r="DE415" s="270">
        <v>27715</v>
      </c>
      <c r="DF415" s="270">
        <v>14230</v>
      </c>
      <c r="DG415" s="270">
        <v>4810</v>
      </c>
      <c r="DH415" s="270">
        <v>1670</v>
      </c>
      <c r="DI415" s="270">
        <v>0</v>
      </c>
      <c r="DJ415" s="270">
        <v>0</v>
      </c>
      <c r="DK415" s="270">
        <v>0</v>
      </c>
      <c r="DL415" s="270">
        <v>0</v>
      </c>
      <c r="DM415" s="270">
        <v>0</v>
      </c>
      <c r="DN415" s="270">
        <v>0</v>
      </c>
      <c r="DO415" s="270">
        <v>20</v>
      </c>
      <c r="DP415" s="270">
        <v>2865</v>
      </c>
      <c r="DQ415" s="270" t="s">
        <v>1676</v>
      </c>
      <c r="DR415" s="270"/>
      <c r="DS415" s="270">
        <v>0</v>
      </c>
      <c r="DT415" s="270">
        <v>535</v>
      </c>
      <c r="DU415" s="270">
        <v>5690</v>
      </c>
      <c r="DV415" s="270">
        <v>0</v>
      </c>
      <c r="DW415" s="270">
        <v>0</v>
      </c>
      <c r="DX415" s="270">
        <v>410</v>
      </c>
      <c r="DY415" s="270">
        <v>100</v>
      </c>
      <c r="DZ415" s="270">
        <v>1055</v>
      </c>
      <c r="EA415" s="270">
        <v>0</v>
      </c>
      <c r="EB415" s="270">
        <v>380</v>
      </c>
      <c r="EC415" s="270">
        <v>0</v>
      </c>
      <c r="ED415" s="270">
        <v>1005</v>
      </c>
      <c r="EE415" s="270">
        <v>21785</v>
      </c>
      <c r="EF415" s="270">
        <v>35</v>
      </c>
      <c r="EG415" s="270">
        <v>6065</v>
      </c>
      <c r="EH415" s="270">
        <v>0</v>
      </c>
      <c r="EI415" s="270">
        <v>0</v>
      </c>
      <c r="EJ415" s="270">
        <v>0</v>
      </c>
      <c r="EK415" s="270">
        <v>0</v>
      </c>
      <c r="EL415" s="270">
        <v>12790</v>
      </c>
      <c r="EM415" s="270">
        <v>5490</v>
      </c>
      <c r="EN415" s="270">
        <v>1775</v>
      </c>
      <c r="EO415" s="270">
        <v>0</v>
      </c>
      <c r="EP415" s="270">
        <v>0</v>
      </c>
      <c r="EQ415" s="270">
        <v>0</v>
      </c>
      <c r="ER415" s="270" t="s">
        <v>1676</v>
      </c>
      <c r="ES415" s="270">
        <v>0</v>
      </c>
      <c r="ET415" s="270">
        <v>0</v>
      </c>
      <c r="EU415" s="270">
        <v>0</v>
      </c>
      <c r="EV415" s="270">
        <v>0</v>
      </c>
      <c r="EW415" s="270">
        <v>305</v>
      </c>
      <c r="EX415" s="270" t="s">
        <v>1676</v>
      </c>
      <c r="EY415" s="270">
        <v>0</v>
      </c>
      <c r="EZ415" s="270">
        <v>0</v>
      </c>
      <c r="FA415" s="270">
        <v>0</v>
      </c>
      <c r="FB415" s="270">
        <v>165</v>
      </c>
      <c r="FC415" s="270">
        <v>0</v>
      </c>
      <c r="FD415" s="270">
        <v>0</v>
      </c>
      <c r="FE415" s="270">
        <v>0</v>
      </c>
      <c r="FF415" s="270">
        <v>0</v>
      </c>
      <c r="FG415" s="270"/>
      <c r="FH415" s="270">
        <v>0</v>
      </c>
      <c r="FI415" s="270"/>
      <c r="FJ415" s="270">
        <v>0</v>
      </c>
      <c r="FK415" s="270">
        <v>0</v>
      </c>
      <c r="FL415" s="270">
        <v>0</v>
      </c>
      <c r="FM415" s="270">
        <v>60</v>
      </c>
      <c r="FN415" s="270">
        <v>720</v>
      </c>
      <c r="FO415" s="351">
        <v>95785</v>
      </c>
      <c r="FP415" s="351">
        <v>26365</v>
      </c>
      <c r="FQ415" s="351">
        <v>34945</v>
      </c>
      <c r="FR415" s="13"/>
      <c r="FS415" s="270"/>
      <c r="FT415" s="270"/>
      <c r="FU415" s="270"/>
      <c r="FV415" s="270"/>
      <c r="FW415" s="270"/>
      <c r="FX415" s="270"/>
      <c r="FY415" s="270"/>
      <c r="FZ415" s="270"/>
      <c r="GA415" s="270"/>
      <c r="GB415" s="270"/>
      <c r="GC415" s="270"/>
      <c r="GD415" s="270"/>
      <c r="GE415" s="270"/>
      <c r="GF415" s="270"/>
      <c r="GG415" s="270"/>
      <c r="GH415" s="270"/>
      <c r="GI415" s="270"/>
      <c r="GJ415" s="270"/>
      <c r="GK415" s="270"/>
      <c r="GL415" s="270"/>
      <c r="GM415" s="270"/>
      <c r="GN415" s="270"/>
      <c r="GO415" s="270"/>
      <c r="GP415" s="270"/>
      <c r="GQ415" s="270"/>
      <c r="GR415" s="270"/>
      <c r="GS415" s="270"/>
      <c r="GT415" s="270"/>
      <c r="GU415" s="270"/>
      <c r="GV415" s="270"/>
      <c r="GW415" s="270"/>
      <c r="GX415" s="270"/>
      <c r="GY415" s="270"/>
      <c r="GZ415" s="270"/>
      <c r="HA415" s="270"/>
      <c r="HB415" s="270"/>
      <c r="HC415" s="270"/>
      <c r="HD415" s="270"/>
      <c r="HE415" s="270"/>
      <c r="HF415" s="270"/>
      <c r="HG415" s="270"/>
      <c r="HH415" s="270"/>
      <c r="HI415" s="270"/>
      <c r="HJ415" s="270"/>
      <c r="HK415" s="270"/>
      <c r="HL415" s="270"/>
      <c r="HM415" s="270"/>
      <c r="HN415" s="270"/>
      <c r="HO415" s="270"/>
      <c r="HP415" s="270"/>
      <c r="HQ415" s="270"/>
      <c r="HR415" s="270"/>
      <c r="HS415" s="270"/>
      <c r="HT415" s="270"/>
      <c r="HU415" s="270"/>
      <c r="HV415" s="270"/>
      <c r="HW415" s="270"/>
      <c r="HX415" s="270"/>
      <c r="HY415" s="270"/>
      <c r="HZ415" s="270"/>
      <c r="IA415" s="270"/>
      <c r="IB415" s="270"/>
      <c r="IC415" s="270"/>
      <c r="ID415" s="270"/>
      <c r="IE415" s="270"/>
      <c r="IF415" s="270"/>
      <c r="IG415" s="270"/>
      <c r="IH415" s="270"/>
    </row>
    <row r="416" spans="1:242" ht="12.75" customHeight="1" x14ac:dyDescent="0.2">
      <c r="A416" s="374" t="s">
        <v>185</v>
      </c>
      <c r="B416" s="270">
        <v>88630</v>
      </c>
      <c r="C416" s="270">
        <v>79590</v>
      </c>
      <c r="D416" s="270">
        <v>30130</v>
      </c>
      <c r="E416" s="270">
        <v>49455</v>
      </c>
      <c r="F416" s="270">
        <v>36010</v>
      </c>
      <c r="G416" s="270">
        <v>8650</v>
      </c>
      <c r="H416" s="270">
        <v>18390</v>
      </c>
      <c r="I416" s="270">
        <v>65390</v>
      </c>
      <c r="J416" s="270">
        <v>23240</v>
      </c>
      <c r="K416" s="270">
        <v>168565</v>
      </c>
      <c r="L416" s="270">
        <v>52.219699949999999</v>
      </c>
      <c r="M416" s="270">
        <v>33</v>
      </c>
      <c r="N416" s="270">
        <v>8315</v>
      </c>
      <c r="O416" s="270">
        <v>3835</v>
      </c>
      <c r="P416" s="270">
        <v>2245</v>
      </c>
      <c r="Q416" s="270">
        <v>2805</v>
      </c>
      <c r="R416" s="270">
        <v>460</v>
      </c>
      <c r="S416" s="270">
        <v>115</v>
      </c>
      <c r="T416" s="270">
        <v>20</v>
      </c>
      <c r="U416" s="270" t="s">
        <v>1676</v>
      </c>
      <c r="V416" s="270">
        <v>2.9865394420000002</v>
      </c>
      <c r="W416" s="270">
        <v>1</v>
      </c>
      <c r="X416" s="270">
        <v>52.398129320000002</v>
      </c>
      <c r="Y416" s="270">
        <v>7930</v>
      </c>
      <c r="Z416" s="270">
        <v>11780</v>
      </c>
      <c r="AA416" s="270">
        <v>14860</v>
      </c>
      <c r="AB416" s="270">
        <v>13320</v>
      </c>
      <c r="AC416" s="270">
        <v>17210</v>
      </c>
      <c r="AD416" s="270">
        <v>19035</v>
      </c>
      <c r="AE416" s="270">
        <v>3970</v>
      </c>
      <c r="AF416" s="270">
        <v>765</v>
      </c>
      <c r="AG416" s="270">
        <v>580</v>
      </c>
      <c r="AH416" s="270">
        <v>1085</v>
      </c>
      <c r="AI416" s="270">
        <v>335</v>
      </c>
      <c r="AJ416" s="270">
        <v>2015</v>
      </c>
      <c r="AK416" s="270">
        <v>740</v>
      </c>
      <c r="AL416" s="270">
        <v>2930</v>
      </c>
      <c r="AM416" s="270">
        <v>5130</v>
      </c>
      <c r="AN416" s="270">
        <v>540</v>
      </c>
      <c r="AO416" s="270">
        <v>950</v>
      </c>
      <c r="AP416" s="270">
        <v>710</v>
      </c>
      <c r="AQ416" s="270">
        <v>2450</v>
      </c>
      <c r="AR416" s="270">
        <v>220</v>
      </c>
      <c r="AS416" s="270">
        <v>160</v>
      </c>
      <c r="AT416" s="270">
        <v>1810</v>
      </c>
      <c r="AU416" s="270">
        <v>3910</v>
      </c>
      <c r="AV416" s="270">
        <v>1125</v>
      </c>
      <c r="AW416" s="270">
        <v>2195</v>
      </c>
      <c r="AX416" s="270">
        <v>6260</v>
      </c>
      <c r="AY416" s="270">
        <v>280</v>
      </c>
      <c r="AZ416" s="270">
        <v>3455</v>
      </c>
      <c r="BA416" s="270">
        <v>7255</v>
      </c>
      <c r="BB416" s="270">
        <v>43730</v>
      </c>
      <c r="BC416" s="270">
        <v>1725</v>
      </c>
      <c r="BD416" s="270">
        <v>7985</v>
      </c>
      <c r="BE416" s="270">
        <v>1905</v>
      </c>
      <c r="BF416" s="270">
        <v>1575</v>
      </c>
      <c r="BG416" s="270">
        <v>425</v>
      </c>
      <c r="BH416" s="270">
        <v>800</v>
      </c>
      <c r="BI416" s="270">
        <v>1175</v>
      </c>
      <c r="BJ416" s="270">
        <v>360</v>
      </c>
      <c r="BK416" s="270">
        <v>3680</v>
      </c>
      <c r="BL416" s="270">
        <v>4615</v>
      </c>
      <c r="BM416" s="270">
        <v>8895</v>
      </c>
      <c r="BN416" s="270">
        <v>1545</v>
      </c>
      <c r="BO416" s="270">
        <v>6380</v>
      </c>
      <c r="BP416" s="270">
        <v>4960</v>
      </c>
      <c r="BQ416" s="270">
        <v>12275</v>
      </c>
      <c r="BR416" s="270">
        <v>1095</v>
      </c>
      <c r="BS416" s="270">
        <v>205</v>
      </c>
      <c r="BT416" s="270">
        <v>9200</v>
      </c>
      <c r="BU416" s="270">
        <v>5080</v>
      </c>
      <c r="BV416" s="270">
        <v>55</v>
      </c>
      <c r="BW416" s="270">
        <v>5655</v>
      </c>
      <c r="BX416" s="270">
        <v>345</v>
      </c>
      <c r="BY416" s="270">
        <v>4190</v>
      </c>
      <c r="BZ416" s="270">
        <v>325</v>
      </c>
      <c r="CA416" s="270">
        <v>160</v>
      </c>
      <c r="CB416" s="270">
        <v>15</v>
      </c>
      <c r="CC416" s="270" t="s">
        <v>1676</v>
      </c>
      <c r="CD416" s="270">
        <v>880</v>
      </c>
      <c r="CE416" s="270">
        <v>45</v>
      </c>
      <c r="CF416" s="270">
        <v>320</v>
      </c>
      <c r="CG416" s="270">
        <v>73305</v>
      </c>
      <c r="CH416" s="270">
        <v>0</v>
      </c>
      <c r="CI416" s="270">
        <v>11865</v>
      </c>
      <c r="CJ416" s="270">
        <v>2795</v>
      </c>
      <c r="CK416" s="270">
        <v>4365</v>
      </c>
      <c r="CL416" s="270">
        <v>790</v>
      </c>
      <c r="CM416" s="270">
        <v>1085</v>
      </c>
      <c r="CN416" s="270">
        <v>1140</v>
      </c>
      <c r="CO416" s="270">
        <v>0</v>
      </c>
      <c r="CP416" s="270">
        <v>0</v>
      </c>
      <c r="CQ416" s="270" t="s">
        <v>1676</v>
      </c>
      <c r="CR416" s="270" t="s">
        <v>1676</v>
      </c>
      <c r="CS416" s="270">
        <v>0</v>
      </c>
      <c r="CT416" s="270">
        <v>0</v>
      </c>
      <c r="CU416" s="270"/>
      <c r="CV416" s="270">
        <v>0</v>
      </c>
      <c r="CW416" s="270">
        <v>0</v>
      </c>
      <c r="CX416" s="270">
        <v>0</v>
      </c>
      <c r="CY416" s="270">
        <v>0</v>
      </c>
      <c r="CZ416" s="270">
        <v>0</v>
      </c>
      <c r="DA416" s="270">
        <v>6505</v>
      </c>
      <c r="DB416" s="270">
        <v>20</v>
      </c>
      <c r="DC416" s="270">
        <v>0</v>
      </c>
      <c r="DD416" s="270">
        <v>0</v>
      </c>
      <c r="DE416" s="270">
        <v>12865</v>
      </c>
      <c r="DF416" s="270">
        <v>6570</v>
      </c>
      <c r="DG416" s="270" t="s">
        <v>1676</v>
      </c>
      <c r="DH416" s="270">
        <v>2940</v>
      </c>
      <c r="DI416" s="270">
        <v>0</v>
      </c>
      <c r="DJ416" s="270">
        <v>0</v>
      </c>
      <c r="DK416" s="270">
        <v>0</v>
      </c>
      <c r="DL416" s="270">
        <v>0</v>
      </c>
      <c r="DM416" s="270">
        <v>0</v>
      </c>
      <c r="DN416" s="270">
        <v>0</v>
      </c>
      <c r="DO416" s="270" t="s">
        <v>1676</v>
      </c>
      <c r="DP416" s="270">
        <v>2305</v>
      </c>
      <c r="DQ416" s="270">
        <v>0</v>
      </c>
      <c r="DR416" s="270"/>
      <c r="DS416" s="270">
        <v>0</v>
      </c>
      <c r="DT416" s="270" t="s">
        <v>1676</v>
      </c>
      <c r="DU416" s="270">
        <v>1985</v>
      </c>
      <c r="DV416" s="270">
        <v>0</v>
      </c>
      <c r="DW416" s="270">
        <v>0</v>
      </c>
      <c r="DX416" s="270" t="s">
        <v>1676</v>
      </c>
      <c r="DY416" s="270" t="s">
        <v>1676</v>
      </c>
      <c r="DZ416" s="270">
        <v>1845</v>
      </c>
      <c r="EA416" s="270">
        <v>0</v>
      </c>
      <c r="EB416" s="270" t="s">
        <v>1676</v>
      </c>
      <c r="EC416" s="270">
        <v>0</v>
      </c>
      <c r="ED416" s="270">
        <v>215</v>
      </c>
      <c r="EE416" s="270">
        <v>5005</v>
      </c>
      <c r="EF416" s="270">
        <v>0</v>
      </c>
      <c r="EG416" s="270">
        <v>3910</v>
      </c>
      <c r="EH416" s="270">
        <v>0</v>
      </c>
      <c r="EI416" s="270">
        <v>0</v>
      </c>
      <c r="EJ416" s="270">
        <v>0</v>
      </c>
      <c r="EK416" s="270">
        <v>0</v>
      </c>
      <c r="EL416" s="270">
        <v>2625</v>
      </c>
      <c r="EM416" s="270">
        <v>315</v>
      </c>
      <c r="EN416" s="270">
        <v>14765</v>
      </c>
      <c r="EO416" s="270">
        <v>10</v>
      </c>
      <c r="EP416" s="270">
        <v>0</v>
      </c>
      <c r="EQ416" s="270">
        <v>0</v>
      </c>
      <c r="ER416" s="270">
        <v>0</v>
      </c>
      <c r="ES416" s="270">
        <v>0</v>
      </c>
      <c r="ET416" s="270">
        <v>0</v>
      </c>
      <c r="EU416" s="270">
        <v>0</v>
      </c>
      <c r="EV416" s="270">
        <v>0</v>
      </c>
      <c r="EW416" s="270">
        <v>1240</v>
      </c>
      <c r="EX416" s="270">
        <v>3205</v>
      </c>
      <c r="EY416" s="270">
        <v>0</v>
      </c>
      <c r="EZ416" s="270">
        <v>0</v>
      </c>
      <c r="FA416" s="270">
        <v>0</v>
      </c>
      <c r="FB416" s="270">
        <v>0</v>
      </c>
      <c r="FC416" s="270">
        <v>0</v>
      </c>
      <c r="FD416" s="270">
        <v>0</v>
      </c>
      <c r="FE416" s="270">
        <v>0</v>
      </c>
      <c r="FF416" s="270">
        <v>15</v>
      </c>
      <c r="FG416" s="270"/>
      <c r="FH416" s="270">
        <v>0</v>
      </c>
      <c r="FI416" s="270"/>
      <c r="FJ416" s="270">
        <v>0</v>
      </c>
      <c r="FK416" s="270">
        <v>0</v>
      </c>
      <c r="FL416" s="270">
        <v>0</v>
      </c>
      <c r="FM416" s="270">
        <v>0</v>
      </c>
      <c r="FN416" s="270">
        <v>235</v>
      </c>
      <c r="FO416" s="351">
        <v>44900</v>
      </c>
      <c r="FP416" s="351">
        <v>16535</v>
      </c>
      <c r="FQ416" s="351">
        <v>17795</v>
      </c>
      <c r="FR416" s="13"/>
      <c r="FS416" s="270"/>
      <c r="FT416" s="270"/>
      <c r="FU416" s="270"/>
      <c r="FV416" s="270"/>
      <c r="FW416" s="270"/>
      <c r="FX416" s="270"/>
      <c r="FY416" s="270"/>
      <c r="FZ416" s="270"/>
      <c r="GA416" s="270"/>
      <c r="GB416" s="270"/>
      <c r="GC416" s="270"/>
      <c r="GD416" s="270"/>
      <c r="GE416" s="270"/>
      <c r="GF416" s="270"/>
      <c r="GG416" s="270"/>
      <c r="GH416" s="270"/>
      <c r="GI416" s="270"/>
      <c r="GJ416" s="270"/>
      <c r="GK416" s="270"/>
      <c r="GL416" s="270"/>
      <c r="GM416" s="270"/>
      <c r="GN416" s="270"/>
      <c r="GO416" s="270"/>
      <c r="GP416" s="270"/>
      <c r="GQ416" s="270"/>
      <c r="GR416" s="270"/>
      <c r="GS416" s="270"/>
      <c r="GT416" s="270"/>
      <c r="GU416" s="270"/>
      <c r="GV416" s="270"/>
      <c r="GW416" s="270"/>
      <c r="GX416" s="270"/>
      <c r="GY416" s="270"/>
      <c r="GZ416" s="270"/>
      <c r="HA416" s="270"/>
      <c r="HB416" s="270"/>
      <c r="HC416" s="270"/>
      <c r="HD416" s="270"/>
      <c r="HE416" s="270"/>
      <c r="HF416" s="270"/>
      <c r="HG416" s="270"/>
      <c r="HH416" s="270"/>
      <c r="HI416" s="270"/>
      <c r="HJ416" s="270"/>
      <c r="HK416" s="270"/>
      <c r="HL416" s="270"/>
      <c r="HM416" s="270"/>
      <c r="HN416" s="270"/>
      <c r="HO416" s="270"/>
      <c r="HP416" s="270"/>
      <c r="HQ416" s="270"/>
      <c r="HR416" s="270"/>
      <c r="HS416" s="270"/>
      <c r="HT416" s="270"/>
      <c r="HU416" s="270"/>
      <c r="HV416" s="270"/>
      <c r="HW416" s="270"/>
      <c r="HX416" s="270"/>
      <c r="HY416" s="270"/>
      <c r="HZ416" s="270"/>
      <c r="IA416" s="270"/>
      <c r="IB416" s="270"/>
      <c r="IC416" s="270"/>
      <c r="ID416" s="270"/>
      <c r="IE416" s="270"/>
      <c r="IF416" s="270"/>
      <c r="IG416" s="270"/>
      <c r="IH416" s="270"/>
    </row>
    <row r="417" spans="1:242" ht="12.75" customHeight="1" x14ac:dyDescent="0.2">
      <c r="A417" s="374" t="s">
        <v>186</v>
      </c>
      <c r="B417" s="270">
        <v>82350</v>
      </c>
      <c r="C417" s="270">
        <v>69950</v>
      </c>
      <c r="D417" s="270">
        <v>25430</v>
      </c>
      <c r="E417" s="270">
        <v>44515</v>
      </c>
      <c r="F417" s="270">
        <v>22085</v>
      </c>
      <c r="G417" s="270">
        <v>3600</v>
      </c>
      <c r="H417" s="270">
        <v>24355</v>
      </c>
      <c r="I417" s="270">
        <v>57525</v>
      </c>
      <c r="J417" s="270">
        <v>24825</v>
      </c>
      <c r="K417" s="270">
        <v>155180</v>
      </c>
      <c r="L417" s="270">
        <v>49.571330410000002</v>
      </c>
      <c r="M417" s="270">
        <v>38</v>
      </c>
      <c r="N417" s="270">
        <v>9420</v>
      </c>
      <c r="O417" s="270">
        <v>7150</v>
      </c>
      <c r="P417" s="270">
        <v>3105</v>
      </c>
      <c r="Q417" s="270">
        <v>3095</v>
      </c>
      <c r="R417" s="270">
        <v>415</v>
      </c>
      <c r="S417" s="270">
        <v>60</v>
      </c>
      <c r="T417" s="270">
        <v>30</v>
      </c>
      <c r="U417" s="270">
        <v>10</v>
      </c>
      <c r="V417" s="270">
        <v>3.3410913070000001</v>
      </c>
      <c r="W417" s="270">
        <v>1</v>
      </c>
      <c r="X417" s="270">
        <v>42.720290669999997</v>
      </c>
      <c r="Y417" s="270">
        <v>9460</v>
      </c>
      <c r="Z417" s="270">
        <v>12900</v>
      </c>
      <c r="AA417" s="270">
        <v>22595</v>
      </c>
      <c r="AB417" s="270">
        <v>14210</v>
      </c>
      <c r="AC417" s="270">
        <v>11160</v>
      </c>
      <c r="AD417" s="270">
        <v>7805</v>
      </c>
      <c r="AE417" s="270">
        <v>1545</v>
      </c>
      <c r="AF417" s="270">
        <v>600</v>
      </c>
      <c r="AG417" s="270">
        <v>250</v>
      </c>
      <c r="AH417" s="270">
        <v>135</v>
      </c>
      <c r="AI417" s="270">
        <v>115</v>
      </c>
      <c r="AJ417" s="270">
        <v>1395</v>
      </c>
      <c r="AK417" s="270">
        <v>2740</v>
      </c>
      <c r="AL417" s="270">
        <v>4750</v>
      </c>
      <c r="AM417" s="270">
        <v>7525</v>
      </c>
      <c r="AN417" s="270">
        <v>560</v>
      </c>
      <c r="AO417" s="270" t="s">
        <v>1676</v>
      </c>
      <c r="AP417" s="270">
        <v>95</v>
      </c>
      <c r="AQ417" s="270">
        <v>1165</v>
      </c>
      <c r="AR417" s="270">
        <v>440</v>
      </c>
      <c r="AS417" s="270">
        <v>255</v>
      </c>
      <c r="AT417" s="270">
        <v>2600</v>
      </c>
      <c r="AU417" s="270">
        <v>5765</v>
      </c>
      <c r="AV417" s="270">
        <v>1260</v>
      </c>
      <c r="AW417" s="270">
        <v>1265</v>
      </c>
      <c r="AX417" s="270">
        <v>7955</v>
      </c>
      <c r="AY417" s="270">
        <v>260</v>
      </c>
      <c r="AZ417" s="270">
        <v>1935</v>
      </c>
      <c r="BA417" s="270">
        <v>2485</v>
      </c>
      <c r="BB417" s="270">
        <v>38790</v>
      </c>
      <c r="BC417" s="270">
        <v>1890</v>
      </c>
      <c r="BD417" s="270">
        <v>2320</v>
      </c>
      <c r="BE417" s="270">
        <v>3875</v>
      </c>
      <c r="BF417" s="270">
        <v>940</v>
      </c>
      <c r="BG417" s="270">
        <v>310</v>
      </c>
      <c r="BH417" s="270">
        <v>585</v>
      </c>
      <c r="BI417" s="270">
        <v>175</v>
      </c>
      <c r="BJ417" s="270">
        <v>140</v>
      </c>
      <c r="BK417" s="270">
        <v>1770</v>
      </c>
      <c r="BL417" s="270">
        <v>3320</v>
      </c>
      <c r="BM417" s="270">
        <v>13150</v>
      </c>
      <c r="BN417" s="270">
        <v>1235</v>
      </c>
      <c r="BO417" s="270">
        <v>2755</v>
      </c>
      <c r="BP417" s="270">
        <v>2850</v>
      </c>
      <c r="BQ417" s="270">
        <v>14095</v>
      </c>
      <c r="BR417" s="270">
        <v>2510</v>
      </c>
      <c r="BS417" s="270">
        <v>275</v>
      </c>
      <c r="BT417" s="270">
        <v>7320</v>
      </c>
      <c r="BU417" s="270">
        <v>2650</v>
      </c>
      <c r="BV417" s="270">
        <v>170</v>
      </c>
      <c r="BW417" s="270">
        <v>7610</v>
      </c>
      <c r="BX417" s="270">
        <v>195</v>
      </c>
      <c r="BY417" s="270">
        <v>1740</v>
      </c>
      <c r="BZ417" s="270">
        <v>225</v>
      </c>
      <c r="CA417" s="270">
        <v>120</v>
      </c>
      <c r="CB417" s="270" t="s">
        <v>1676</v>
      </c>
      <c r="CC417" s="270">
        <v>0</v>
      </c>
      <c r="CD417" s="270">
        <v>775</v>
      </c>
      <c r="CE417" s="270">
        <v>15</v>
      </c>
      <c r="CF417" s="270">
        <v>170</v>
      </c>
      <c r="CG417" s="270">
        <v>66710</v>
      </c>
      <c r="CH417" s="270" t="s">
        <v>1676</v>
      </c>
      <c r="CI417" s="270">
        <v>8100</v>
      </c>
      <c r="CJ417" s="270">
        <v>1280</v>
      </c>
      <c r="CK417" s="270">
        <v>2440</v>
      </c>
      <c r="CL417" s="270">
        <v>510</v>
      </c>
      <c r="CM417" s="270">
        <v>90</v>
      </c>
      <c r="CN417" s="270">
        <v>0</v>
      </c>
      <c r="CO417" s="270">
        <v>0</v>
      </c>
      <c r="CP417" s="270">
        <v>0</v>
      </c>
      <c r="CQ417" s="270">
        <v>0</v>
      </c>
      <c r="CR417" s="270">
        <v>3150</v>
      </c>
      <c r="CS417" s="270">
        <v>0</v>
      </c>
      <c r="CT417" s="270">
        <v>0</v>
      </c>
      <c r="CU417" s="270"/>
      <c r="CV417" s="270">
        <v>0</v>
      </c>
      <c r="CW417" s="270">
        <v>0</v>
      </c>
      <c r="CX417" s="270">
        <v>75</v>
      </c>
      <c r="CY417" s="270">
        <v>0</v>
      </c>
      <c r="CZ417" s="270">
        <v>170</v>
      </c>
      <c r="DA417" s="270">
        <v>6915</v>
      </c>
      <c r="DB417" s="270">
        <v>810</v>
      </c>
      <c r="DC417" s="270">
        <v>295</v>
      </c>
      <c r="DD417" s="270">
        <v>0</v>
      </c>
      <c r="DE417" s="270">
        <v>14770</v>
      </c>
      <c r="DF417" s="270">
        <v>11085</v>
      </c>
      <c r="DG417" s="270">
        <v>0</v>
      </c>
      <c r="DH417" s="270">
        <v>0</v>
      </c>
      <c r="DI417" s="270">
        <v>0</v>
      </c>
      <c r="DJ417" s="270">
        <v>0</v>
      </c>
      <c r="DK417" s="270">
        <v>0</v>
      </c>
      <c r="DL417" s="270">
        <v>0</v>
      </c>
      <c r="DM417" s="270">
        <v>0</v>
      </c>
      <c r="DN417" s="270">
        <v>0</v>
      </c>
      <c r="DO417" s="270">
        <v>0</v>
      </c>
      <c r="DP417" s="270">
        <v>1060</v>
      </c>
      <c r="DQ417" s="270">
        <v>0</v>
      </c>
      <c r="DR417" s="270"/>
      <c r="DS417" s="270">
        <v>0</v>
      </c>
      <c r="DT417" s="270" t="s">
        <v>1676</v>
      </c>
      <c r="DU417" s="270">
        <v>615</v>
      </c>
      <c r="DV417" s="270">
        <v>0</v>
      </c>
      <c r="DW417" s="270">
        <v>0</v>
      </c>
      <c r="DX417" s="270">
        <v>395</v>
      </c>
      <c r="DY417" s="270">
        <v>0</v>
      </c>
      <c r="DZ417" s="270">
        <v>0</v>
      </c>
      <c r="EA417" s="270">
        <v>0</v>
      </c>
      <c r="EB417" s="270">
        <v>150</v>
      </c>
      <c r="EC417" s="270">
        <v>0</v>
      </c>
      <c r="ED417" s="270">
        <v>185</v>
      </c>
      <c r="EE417" s="270">
        <v>9095</v>
      </c>
      <c r="EF417" s="270">
        <v>0</v>
      </c>
      <c r="EG417" s="270">
        <v>495</v>
      </c>
      <c r="EH417" s="270">
        <v>0</v>
      </c>
      <c r="EI417" s="270">
        <v>0</v>
      </c>
      <c r="EJ417" s="270">
        <v>0</v>
      </c>
      <c r="EK417" s="270">
        <v>0</v>
      </c>
      <c r="EL417" s="270">
        <v>14850</v>
      </c>
      <c r="EM417" s="270">
        <v>2450</v>
      </c>
      <c r="EN417" s="270" t="s">
        <v>1676</v>
      </c>
      <c r="EO417" s="270">
        <v>0</v>
      </c>
      <c r="EP417" s="270">
        <v>0</v>
      </c>
      <c r="EQ417" s="270">
        <v>0</v>
      </c>
      <c r="ER417" s="270">
        <v>0</v>
      </c>
      <c r="ES417" s="270">
        <v>0</v>
      </c>
      <c r="ET417" s="270">
        <v>0</v>
      </c>
      <c r="EU417" s="270">
        <v>0</v>
      </c>
      <c r="EV417" s="270">
        <v>0</v>
      </c>
      <c r="EW417" s="270">
        <v>0</v>
      </c>
      <c r="EX417" s="270" t="s">
        <v>1676</v>
      </c>
      <c r="EY417" s="270">
        <v>0</v>
      </c>
      <c r="EZ417" s="270">
        <v>0</v>
      </c>
      <c r="FA417" s="270">
        <v>15</v>
      </c>
      <c r="FB417" s="270">
        <v>3040</v>
      </c>
      <c r="FC417" s="270">
        <v>0</v>
      </c>
      <c r="FD417" s="270">
        <v>0</v>
      </c>
      <c r="FE417" s="270">
        <v>0</v>
      </c>
      <c r="FF417" s="270">
        <v>0</v>
      </c>
      <c r="FG417" s="270"/>
      <c r="FH417" s="270">
        <v>0</v>
      </c>
      <c r="FI417" s="270"/>
      <c r="FJ417" s="270">
        <v>0</v>
      </c>
      <c r="FK417" s="270">
        <v>0</v>
      </c>
      <c r="FL417" s="270">
        <v>0</v>
      </c>
      <c r="FM417" s="270">
        <v>0</v>
      </c>
      <c r="FN417" s="270">
        <v>295</v>
      </c>
      <c r="FO417" s="351">
        <v>43555</v>
      </c>
      <c r="FP417" s="351">
        <v>19910</v>
      </c>
      <c r="FQ417" s="351">
        <v>23285</v>
      </c>
      <c r="FR417" s="13"/>
      <c r="FS417" s="270"/>
      <c r="FT417" s="270"/>
      <c r="FU417" s="270"/>
      <c r="FV417" s="270"/>
      <c r="FW417" s="270"/>
      <c r="FX417" s="270"/>
      <c r="FY417" s="270"/>
      <c r="FZ417" s="270"/>
      <c r="GA417" s="270"/>
      <c r="GB417" s="270"/>
      <c r="GC417" s="270"/>
      <c r="GD417" s="270"/>
      <c r="GE417" s="270"/>
      <c r="GF417" s="270"/>
      <c r="GG417" s="270"/>
      <c r="GH417" s="270"/>
      <c r="GI417" s="270"/>
      <c r="GJ417" s="270"/>
      <c r="GK417" s="270"/>
      <c r="GL417" s="270"/>
      <c r="GM417" s="270"/>
      <c r="GN417" s="270"/>
      <c r="GO417" s="270"/>
      <c r="GP417" s="270"/>
      <c r="GQ417" s="270"/>
      <c r="GR417" s="270"/>
      <c r="GS417" s="270"/>
      <c r="GT417" s="270"/>
      <c r="GU417" s="270"/>
      <c r="GV417" s="270"/>
      <c r="GW417" s="270"/>
      <c r="GX417" s="270"/>
      <c r="GY417" s="270"/>
      <c r="GZ417" s="270"/>
      <c r="HA417" s="270"/>
      <c r="HB417" s="270"/>
      <c r="HC417" s="270"/>
      <c r="HD417" s="270"/>
      <c r="HE417" s="270"/>
      <c r="HF417" s="270"/>
      <c r="HG417" s="270"/>
      <c r="HH417" s="270"/>
      <c r="HI417" s="270"/>
      <c r="HJ417" s="270"/>
      <c r="HK417" s="270"/>
      <c r="HL417" s="270"/>
      <c r="HM417" s="270"/>
      <c r="HN417" s="270"/>
      <c r="HO417" s="270"/>
      <c r="HP417" s="270"/>
      <c r="HQ417" s="270"/>
      <c r="HR417" s="270"/>
      <c r="HS417" s="270"/>
      <c r="HT417" s="270"/>
      <c r="HU417" s="270"/>
      <c r="HV417" s="270"/>
      <c r="HW417" s="270"/>
      <c r="HX417" s="270"/>
      <c r="HY417" s="270"/>
      <c r="HZ417" s="270"/>
      <c r="IA417" s="270"/>
      <c r="IB417" s="270"/>
      <c r="IC417" s="270"/>
      <c r="ID417" s="270"/>
      <c r="IE417" s="270"/>
      <c r="IF417" s="270"/>
      <c r="IG417" s="270"/>
      <c r="IH417" s="270"/>
    </row>
    <row r="418" spans="1:242" ht="12.75" customHeight="1" x14ac:dyDescent="0.2">
      <c r="A418" s="374" t="s">
        <v>187</v>
      </c>
      <c r="B418" s="270">
        <v>2790</v>
      </c>
      <c r="C418" s="270">
        <v>965</v>
      </c>
      <c r="D418" s="270">
        <v>505</v>
      </c>
      <c r="E418" s="270">
        <v>460</v>
      </c>
      <c r="F418" s="270">
        <v>575</v>
      </c>
      <c r="G418" s="270">
        <v>260</v>
      </c>
      <c r="H418" s="270">
        <v>95</v>
      </c>
      <c r="I418" s="270">
        <v>2785</v>
      </c>
      <c r="J418" s="270" t="s">
        <v>1676</v>
      </c>
      <c r="K418" s="270">
        <v>143030</v>
      </c>
      <c r="L418" s="270">
        <v>2</v>
      </c>
      <c r="M418" s="270">
        <v>1</v>
      </c>
      <c r="N418" s="270" t="s">
        <v>1676</v>
      </c>
      <c r="O418" s="270">
        <v>0</v>
      </c>
      <c r="P418" s="270">
        <v>0</v>
      </c>
      <c r="Q418" s="270">
        <v>0</v>
      </c>
      <c r="R418" s="270">
        <v>0</v>
      </c>
      <c r="S418" s="270">
        <v>0</v>
      </c>
      <c r="T418" s="270">
        <v>0</v>
      </c>
      <c r="U418" s="270">
        <v>0</v>
      </c>
      <c r="V418" s="270">
        <v>90.892490120000005</v>
      </c>
      <c r="W418" s="270">
        <v>38</v>
      </c>
      <c r="X418" s="270">
        <v>41.609358</v>
      </c>
      <c r="Y418" s="270">
        <v>30</v>
      </c>
      <c r="Z418" s="270">
        <v>720</v>
      </c>
      <c r="AA418" s="270">
        <v>955</v>
      </c>
      <c r="AB418" s="270">
        <v>615</v>
      </c>
      <c r="AC418" s="270">
        <v>285</v>
      </c>
      <c r="AD418" s="270">
        <v>135</v>
      </c>
      <c r="AE418" s="270">
        <v>10</v>
      </c>
      <c r="AF418" s="270">
        <v>0</v>
      </c>
      <c r="AG418" s="270">
        <v>0</v>
      </c>
      <c r="AH418" s="270">
        <v>0</v>
      </c>
      <c r="AI418" s="270">
        <v>0</v>
      </c>
      <c r="AJ418" s="270">
        <v>0</v>
      </c>
      <c r="AK418" s="270">
        <v>0</v>
      </c>
      <c r="AL418" s="270">
        <v>0</v>
      </c>
      <c r="AM418" s="270">
        <v>0</v>
      </c>
      <c r="AN418" s="270">
        <v>0</v>
      </c>
      <c r="AO418" s="270">
        <v>0</v>
      </c>
      <c r="AP418" s="270">
        <v>0</v>
      </c>
      <c r="AQ418" s="270">
        <v>0</v>
      </c>
      <c r="AR418" s="270">
        <v>0</v>
      </c>
      <c r="AS418" s="270">
        <v>0</v>
      </c>
      <c r="AT418" s="270">
        <v>0</v>
      </c>
      <c r="AU418" s="270">
        <v>0</v>
      </c>
      <c r="AV418" s="270">
        <v>0</v>
      </c>
      <c r="AW418" s="270">
        <v>0</v>
      </c>
      <c r="AX418" s="270">
        <v>0</v>
      </c>
      <c r="AY418" s="270">
        <v>0</v>
      </c>
      <c r="AZ418" s="270">
        <v>0</v>
      </c>
      <c r="BA418" s="270">
        <v>0</v>
      </c>
      <c r="BB418" s="270">
        <v>2790</v>
      </c>
      <c r="BC418" s="270">
        <v>0</v>
      </c>
      <c r="BD418" s="270">
        <v>0</v>
      </c>
      <c r="BE418" s="270">
        <v>0</v>
      </c>
      <c r="BF418" s="270">
        <v>0</v>
      </c>
      <c r="BG418" s="270">
        <v>845</v>
      </c>
      <c r="BH418" s="270">
        <v>0</v>
      </c>
      <c r="BI418" s="270">
        <v>0</v>
      </c>
      <c r="BJ418" s="270">
        <v>0</v>
      </c>
      <c r="BK418" s="270">
        <v>0</v>
      </c>
      <c r="BL418" s="270">
        <v>0</v>
      </c>
      <c r="BM418" s="270">
        <v>0</v>
      </c>
      <c r="BN418" s="270">
        <v>0</v>
      </c>
      <c r="BO418" s="270" t="s">
        <v>1676</v>
      </c>
      <c r="BP418" s="270">
        <v>0</v>
      </c>
      <c r="BQ418" s="270" t="s">
        <v>1676</v>
      </c>
      <c r="BR418" s="270">
        <v>0</v>
      </c>
      <c r="BS418" s="270">
        <v>0</v>
      </c>
      <c r="BT418" s="270">
        <v>115</v>
      </c>
      <c r="BU418" s="270">
        <v>0</v>
      </c>
      <c r="BV418" s="270">
        <v>0</v>
      </c>
      <c r="BW418" s="270" t="s">
        <v>1676</v>
      </c>
      <c r="BX418" s="270">
        <v>0</v>
      </c>
      <c r="BY418" s="270" t="s">
        <v>1676</v>
      </c>
      <c r="BZ418" s="270" t="s">
        <v>1676</v>
      </c>
      <c r="CA418" s="270">
        <v>0</v>
      </c>
      <c r="CB418" s="270">
        <v>0</v>
      </c>
      <c r="CC418" s="270">
        <v>0</v>
      </c>
      <c r="CD418" s="270" t="s">
        <v>1676</v>
      </c>
      <c r="CE418" s="270">
        <v>0</v>
      </c>
      <c r="CF418" s="270" t="s">
        <v>1676</v>
      </c>
      <c r="CG418" s="270">
        <v>955</v>
      </c>
      <c r="CH418" s="270" t="s">
        <v>1676</v>
      </c>
      <c r="CI418" s="270">
        <v>0</v>
      </c>
      <c r="CJ418" s="270">
        <v>0</v>
      </c>
      <c r="CK418" s="270">
        <v>0</v>
      </c>
      <c r="CL418" s="270">
        <v>0</v>
      </c>
      <c r="CM418" s="270">
        <v>0</v>
      </c>
      <c r="CN418" s="270">
        <v>0</v>
      </c>
      <c r="CO418" s="270">
        <v>0</v>
      </c>
      <c r="CP418" s="270">
        <v>0</v>
      </c>
      <c r="CQ418" s="270">
        <v>0</v>
      </c>
      <c r="CR418" s="270">
        <v>0</v>
      </c>
      <c r="CS418" s="270">
        <v>0</v>
      </c>
      <c r="CT418" s="270">
        <v>0</v>
      </c>
      <c r="CU418" s="270"/>
      <c r="CV418" s="270">
        <v>0</v>
      </c>
      <c r="CW418" s="270">
        <v>0</v>
      </c>
      <c r="CX418" s="270">
        <v>0</v>
      </c>
      <c r="CY418" s="270">
        <v>0</v>
      </c>
      <c r="CZ418" s="270">
        <v>0</v>
      </c>
      <c r="DA418" s="270">
        <v>0</v>
      </c>
      <c r="DB418" s="270">
        <v>0</v>
      </c>
      <c r="DC418" s="270">
        <v>0</v>
      </c>
      <c r="DD418" s="270">
        <v>0</v>
      </c>
      <c r="DE418" s="270">
        <v>0</v>
      </c>
      <c r="DF418" s="270">
        <v>0</v>
      </c>
      <c r="DG418" s="270">
        <v>0</v>
      </c>
      <c r="DH418" s="270">
        <v>0</v>
      </c>
      <c r="DI418" s="270">
        <v>0</v>
      </c>
      <c r="DJ418" s="270">
        <v>0</v>
      </c>
      <c r="DK418" s="270">
        <v>0</v>
      </c>
      <c r="DL418" s="270">
        <v>0</v>
      </c>
      <c r="DM418" s="270">
        <v>0</v>
      </c>
      <c r="DN418" s="270">
        <v>0</v>
      </c>
      <c r="DO418" s="270">
        <v>0</v>
      </c>
      <c r="DP418" s="270">
        <v>0</v>
      </c>
      <c r="DQ418" s="270">
        <v>0</v>
      </c>
      <c r="DR418" s="270"/>
      <c r="DS418" s="270">
        <v>0</v>
      </c>
      <c r="DT418" s="270">
        <v>0</v>
      </c>
      <c r="DU418" s="270">
        <v>0</v>
      </c>
      <c r="DV418" s="270">
        <v>0</v>
      </c>
      <c r="DW418" s="270">
        <v>0</v>
      </c>
      <c r="DX418" s="270">
        <v>0</v>
      </c>
      <c r="DY418" s="270">
        <v>0</v>
      </c>
      <c r="DZ418" s="270">
        <v>0</v>
      </c>
      <c r="EA418" s="270">
        <v>0</v>
      </c>
      <c r="EB418" s="270">
        <v>0</v>
      </c>
      <c r="EC418" s="270">
        <v>0</v>
      </c>
      <c r="ED418" s="270">
        <v>0</v>
      </c>
      <c r="EE418" s="270">
        <v>0</v>
      </c>
      <c r="EF418" s="270">
        <v>0</v>
      </c>
      <c r="EG418" s="270">
        <v>0</v>
      </c>
      <c r="EH418" s="270">
        <v>0</v>
      </c>
      <c r="EI418" s="270">
        <v>0</v>
      </c>
      <c r="EJ418" s="270">
        <v>0</v>
      </c>
      <c r="EK418" s="270">
        <v>0</v>
      </c>
      <c r="EL418" s="270">
        <v>0</v>
      </c>
      <c r="EM418" s="270">
        <v>0</v>
      </c>
      <c r="EN418" s="270">
        <v>0</v>
      </c>
      <c r="EO418" s="270">
        <v>0</v>
      </c>
      <c r="EP418" s="270">
        <v>0</v>
      </c>
      <c r="EQ418" s="270">
        <v>0</v>
      </c>
      <c r="ER418" s="270">
        <v>2135</v>
      </c>
      <c r="ES418" s="270">
        <v>100</v>
      </c>
      <c r="ET418" s="270">
        <v>465</v>
      </c>
      <c r="EU418" s="270">
        <v>0</v>
      </c>
      <c r="EV418" s="270">
        <v>90</v>
      </c>
      <c r="EW418" s="270">
        <v>0</v>
      </c>
      <c r="EX418" s="270">
        <v>0</v>
      </c>
      <c r="EY418" s="270">
        <v>0</v>
      </c>
      <c r="EZ418" s="270">
        <v>0</v>
      </c>
      <c r="FA418" s="270">
        <v>0</v>
      </c>
      <c r="FB418" s="270">
        <v>0</v>
      </c>
      <c r="FC418" s="270">
        <v>0</v>
      </c>
      <c r="FD418" s="270">
        <v>0</v>
      </c>
      <c r="FE418" s="270">
        <v>0</v>
      </c>
      <c r="FF418" s="270">
        <v>0</v>
      </c>
      <c r="FG418" s="270"/>
      <c r="FH418" s="270">
        <v>0</v>
      </c>
      <c r="FI418" s="270"/>
      <c r="FJ418" s="270">
        <v>0</v>
      </c>
      <c r="FK418" s="270">
        <v>0</v>
      </c>
      <c r="FL418" s="270">
        <v>0</v>
      </c>
      <c r="FM418" s="270">
        <v>0</v>
      </c>
      <c r="FN418" s="270">
        <v>0</v>
      </c>
      <c r="FO418" s="351">
        <v>0</v>
      </c>
      <c r="FP418" s="351">
        <v>35</v>
      </c>
      <c r="FQ418" s="351" t="s">
        <v>1676</v>
      </c>
      <c r="FR418" s="13"/>
      <c r="FS418" s="270"/>
      <c r="FT418" s="270"/>
      <c r="FU418" s="270"/>
      <c r="FV418" s="270"/>
      <c r="FW418" s="270"/>
      <c r="FX418" s="270"/>
      <c r="FY418" s="270"/>
      <c r="FZ418" s="270"/>
      <c r="GA418" s="270"/>
      <c r="GB418" s="270"/>
      <c r="GC418" s="270"/>
      <c r="GD418" s="270"/>
      <c r="GE418" s="270"/>
      <c r="GF418" s="270"/>
      <c r="GG418" s="270"/>
      <c r="GH418" s="270"/>
      <c r="GI418" s="270"/>
      <c r="GJ418" s="270"/>
      <c r="GK418" s="270"/>
      <c r="GL418" s="270"/>
      <c r="GM418" s="270"/>
      <c r="GN418" s="270"/>
      <c r="GO418" s="270"/>
      <c r="GP418" s="270"/>
      <c r="GQ418" s="270"/>
      <c r="GR418" s="270"/>
      <c r="GS418" s="270"/>
      <c r="GT418" s="270"/>
      <c r="GU418" s="270"/>
      <c r="GV418" s="270"/>
      <c r="GW418" s="270"/>
      <c r="GX418" s="270"/>
      <c r="GY418" s="270"/>
      <c r="GZ418" s="270"/>
      <c r="HA418" s="270"/>
      <c r="HB418" s="270"/>
      <c r="HC418" s="270"/>
      <c r="HD418" s="270"/>
      <c r="HE418" s="270"/>
      <c r="HF418" s="270"/>
      <c r="HG418" s="270"/>
      <c r="HH418" s="270"/>
      <c r="HI418" s="270"/>
      <c r="HJ418" s="270"/>
      <c r="HK418" s="270"/>
      <c r="HL418" s="270"/>
      <c r="HM418" s="270"/>
      <c r="HN418" s="270"/>
      <c r="HO418" s="270"/>
      <c r="HP418" s="270"/>
      <c r="HQ418" s="270"/>
      <c r="HR418" s="270"/>
      <c r="HS418" s="270"/>
      <c r="HT418" s="270"/>
      <c r="HU418" s="270"/>
      <c r="HV418" s="270"/>
      <c r="HW418" s="270"/>
      <c r="HX418" s="270"/>
      <c r="HY418" s="270"/>
      <c r="HZ418" s="270"/>
      <c r="IA418" s="270"/>
      <c r="IB418" s="270"/>
      <c r="IC418" s="270"/>
      <c r="ID418" s="270"/>
      <c r="IE418" s="270"/>
      <c r="IF418" s="270"/>
      <c r="IG418" s="270"/>
      <c r="IH418" s="270"/>
    </row>
    <row r="419" spans="1:242" ht="12.75" customHeight="1" x14ac:dyDescent="0.2">
      <c r="A419" s="374" t="s">
        <v>554</v>
      </c>
      <c r="B419" s="270">
        <v>84300</v>
      </c>
      <c r="C419" s="270">
        <v>63020</v>
      </c>
      <c r="D419" s="270">
        <v>25500</v>
      </c>
      <c r="E419" s="270">
        <v>37495</v>
      </c>
      <c r="F419" s="270">
        <v>24245</v>
      </c>
      <c r="G419" s="270">
        <v>15320</v>
      </c>
      <c r="H419" s="270">
        <v>19015</v>
      </c>
      <c r="I419" s="270">
        <v>53745</v>
      </c>
      <c r="J419" s="270">
        <v>30555</v>
      </c>
      <c r="K419" s="270">
        <v>175535</v>
      </c>
      <c r="L419" s="270">
        <v>44.358456519999997</v>
      </c>
      <c r="M419" s="270">
        <v>33</v>
      </c>
      <c r="N419" s="270">
        <v>6670</v>
      </c>
      <c r="O419" s="270">
        <v>4625</v>
      </c>
      <c r="P419" s="270">
        <v>1175</v>
      </c>
      <c r="Q419" s="270">
        <v>1635</v>
      </c>
      <c r="R419" s="270">
        <v>270</v>
      </c>
      <c r="S419" s="270">
        <v>30</v>
      </c>
      <c r="T419" s="270" t="s">
        <v>1676</v>
      </c>
      <c r="U419" s="270" t="s">
        <v>1676</v>
      </c>
      <c r="V419" s="270">
        <v>5.0121280459999999</v>
      </c>
      <c r="W419" s="270">
        <v>2</v>
      </c>
      <c r="X419" s="270">
        <v>60.173274040000003</v>
      </c>
      <c r="Y419" s="270">
        <v>4175</v>
      </c>
      <c r="Z419" s="270">
        <v>5175</v>
      </c>
      <c r="AA419" s="270">
        <v>8425</v>
      </c>
      <c r="AB419" s="270">
        <v>16990</v>
      </c>
      <c r="AC419" s="270">
        <v>23870</v>
      </c>
      <c r="AD419" s="270">
        <v>21475</v>
      </c>
      <c r="AE419" s="270">
        <v>3550</v>
      </c>
      <c r="AF419" s="270">
        <v>505</v>
      </c>
      <c r="AG419" s="270">
        <v>1200</v>
      </c>
      <c r="AH419" s="270">
        <v>0</v>
      </c>
      <c r="AI419" s="270">
        <v>0</v>
      </c>
      <c r="AJ419" s="270">
        <v>680</v>
      </c>
      <c r="AK419" s="270">
        <v>0</v>
      </c>
      <c r="AL419" s="270">
        <v>3825</v>
      </c>
      <c r="AM419" s="270">
        <v>6620</v>
      </c>
      <c r="AN419" s="270">
        <v>690</v>
      </c>
      <c r="AO419" s="270">
        <v>385</v>
      </c>
      <c r="AP419" s="270">
        <v>1925</v>
      </c>
      <c r="AQ419" s="270">
        <v>2290</v>
      </c>
      <c r="AR419" s="270">
        <v>120</v>
      </c>
      <c r="AS419" s="270">
        <v>275</v>
      </c>
      <c r="AT419" s="270">
        <v>2315</v>
      </c>
      <c r="AU419" s="270">
        <v>1850</v>
      </c>
      <c r="AV419" s="270">
        <v>500</v>
      </c>
      <c r="AW419" s="270">
        <v>1660</v>
      </c>
      <c r="AX419" s="270">
        <v>6085</v>
      </c>
      <c r="AY419" s="270">
        <v>25</v>
      </c>
      <c r="AZ419" s="270">
        <v>2960</v>
      </c>
      <c r="BA419" s="270">
        <v>10885</v>
      </c>
      <c r="BB419" s="270">
        <v>39505</v>
      </c>
      <c r="BC419" s="270">
        <v>1775</v>
      </c>
      <c r="BD419" s="270">
        <v>12825</v>
      </c>
      <c r="BE419" s="270">
        <v>1820</v>
      </c>
      <c r="BF419" s="270">
        <v>1650</v>
      </c>
      <c r="BG419" s="270">
        <v>575</v>
      </c>
      <c r="BH419" s="270">
        <v>700</v>
      </c>
      <c r="BI419" s="270">
        <v>30</v>
      </c>
      <c r="BJ419" s="270">
        <v>65</v>
      </c>
      <c r="BK419" s="270">
        <v>2410</v>
      </c>
      <c r="BL419" s="270">
        <v>4890</v>
      </c>
      <c r="BM419" s="270">
        <v>9470</v>
      </c>
      <c r="BN419" s="270">
        <v>995</v>
      </c>
      <c r="BO419" s="270">
        <v>4035</v>
      </c>
      <c r="BP419" s="270">
        <v>3610</v>
      </c>
      <c r="BQ419" s="270">
        <v>2685</v>
      </c>
      <c r="BR419" s="270">
        <v>1070</v>
      </c>
      <c r="BS419" s="270">
        <v>65</v>
      </c>
      <c r="BT419" s="270">
        <v>6790</v>
      </c>
      <c r="BU419" s="270">
        <v>3755</v>
      </c>
      <c r="BV419" s="270">
        <v>45</v>
      </c>
      <c r="BW419" s="270">
        <v>3760</v>
      </c>
      <c r="BX419" s="270">
        <v>170</v>
      </c>
      <c r="BY419" s="270">
        <v>2770</v>
      </c>
      <c r="BZ419" s="270">
        <v>640</v>
      </c>
      <c r="CA419" s="270">
        <v>50</v>
      </c>
      <c r="CB419" s="270">
        <v>10</v>
      </c>
      <c r="CC419" s="270">
        <v>0</v>
      </c>
      <c r="CD419" s="270">
        <v>1055</v>
      </c>
      <c r="CE419" s="270">
        <v>15</v>
      </c>
      <c r="CF419" s="270">
        <v>170</v>
      </c>
      <c r="CG419" s="270">
        <v>58140</v>
      </c>
      <c r="CH419" s="270" t="s">
        <v>1676</v>
      </c>
      <c r="CI419" s="270">
        <v>7770</v>
      </c>
      <c r="CJ419" s="270">
        <v>1960</v>
      </c>
      <c r="CK419" s="270">
        <v>4550</v>
      </c>
      <c r="CL419" s="270">
        <v>0</v>
      </c>
      <c r="CM419" s="270">
        <v>0</v>
      </c>
      <c r="CN419" s="270">
        <v>0</v>
      </c>
      <c r="CO419" s="270">
        <v>0</v>
      </c>
      <c r="CP419" s="270">
        <v>0</v>
      </c>
      <c r="CQ419" s="270">
        <v>0</v>
      </c>
      <c r="CR419" s="270">
        <v>0</v>
      </c>
      <c r="CS419" s="270">
        <v>0</v>
      </c>
      <c r="CT419" s="270">
        <v>0</v>
      </c>
      <c r="CU419" s="270"/>
      <c r="CV419" s="270">
        <v>0</v>
      </c>
      <c r="CW419" s="270">
        <v>0</v>
      </c>
      <c r="CX419" s="270">
        <v>0</v>
      </c>
      <c r="CY419" s="270">
        <v>0</v>
      </c>
      <c r="CZ419" s="270">
        <v>0</v>
      </c>
      <c r="DA419" s="270">
        <v>390</v>
      </c>
      <c r="DB419" s="270">
        <v>630</v>
      </c>
      <c r="DC419" s="270">
        <v>470</v>
      </c>
      <c r="DD419" s="270">
        <v>0</v>
      </c>
      <c r="DE419" s="270">
        <v>13060</v>
      </c>
      <c r="DF419" s="270">
        <v>13940</v>
      </c>
      <c r="DG419" s="270">
        <v>0</v>
      </c>
      <c r="DH419" s="270">
        <v>3245</v>
      </c>
      <c r="DI419" s="270">
        <v>0</v>
      </c>
      <c r="DJ419" s="270">
        <v>0</v>
      </c>
      <c r="DK419" s="270">
        <v>0</v>
      </c>
      <c r="DL419" s="270">
        <v>0</v>
      </c>
      <c r="DM419" s="270">
        <v>0</v>
      </c>
      <c r="DN419" s="270">
        <v>0</v>
      </c>
      <c r="DO419" s="270">
        <v>205</v>
      </c>
      <c r="DP419" s="270">
        <v>5195</v>
      </c>
      <c r="DQ419" s="270">
        <v>0</v>
      </c>
      <c r="DR419" s="270"/>
      <c r="DS419" s="270">
        <v>0</v>
      </c>
      <c r="DT419" s="270">
        <v>0</v>
      </c>
      <c r="DU419" s="270">
        <v>8015</v>
      </c>
      <c r="DV419" s="270">
        <v>0</v>
      </c>
      <c r="DW419" s="270">
        <v>0</v>
      </c>
      <c r="DX419" s="270">
        <v>0</v>
      </c>
      <c r="DY419" s="270">
        <v>0</v>
      </c>
      <c r="DZ419" s="270">
        <v>995</v>
      </c>
      <c r="EA419" s="270">
        <v>0</v>
      </c>
      <c r="EB419" s="270">
        <v>0</v>
      </c>
      <c r="EC419" s="270">
        <v>0</v>
      </c>
      <c r="ED419" s="270">
        <v>3015</v>
      </c>
      <c r="EE419" s="270">
        <v>4115</v>
      </c>
      <c r="EF419" s="270">
        <v>0</v>
      </c>
      <c r="EG419" s="270">
        <v>965</v>
      </c>
      <c r="EH419" s="270">
        <v>0</v>
      </c>
      <c r="EI419" s="270">
        <v>0</v>
      </c>
      <c r="EJ419" s="270">
        <v>0</v>
      </c>
      <c r="EK419" s="270">
        <v>0</v>
      </c>
      <c r="EL419" s="270">
        <v>0</v>
      </c>
      <c r="EM419" s="270">
        <v>5665</v>
      </c>
      <c r="EN419" s="270">
        <v>0</v>
      </c>
      <c r="EO419" s="270">
        <v>0</v>
      </c>
      <c r="EP419" s="270">
        <v>0</v>
      </c>
      <c r="EQ419" s="270">
        <v>0</v>
      </c>
      <c r="ER419" s="270">
        <v>0</v>
      </c>
      <c r="ES419" s="270">
        <v>0</v>
      </c>
      <c r="ET419" s="270">
        <v>0</v>
      </c>
      <c r="EU419" s="270">
        <v>0</v>
      </c>
      <c r="EV419" s="270">
        <v>200</v>
      </c>
      <c r="EW419" s="270">
        <v>5940</v>
      </c>
      <c r="EX419" s="270">
        <v>225</v>
      </c>
      <c r="EY419" s="270">
        <v>0</v>
      </c>
      <c r="EZ419" s="270">
        <v>0</v>
      </c>
      <c r="FA419" s="270">
        <v>0</v>
      </c>
      <c r="FB419" s="270">
        <v>0</v>
      </c>
      <c r="FC419" s="270">
        <v>0</v>
      </c>
      <c r="FD419" s="270">
        <v>0</v>
      </c>
      <c r="FE419" s="270">
        <v>0</v>
      </c>
      <c r="FF419" s="270">
        <v>0</v>
      </c>
      <c r="FG419" s="270"/>
      <c r="FH419" s="270">
        <v>0</v>
      </c>
      <c r="FI419" s="270"/>
      <c r="FJ419" s="270">
        <v>0</v>
      </c>
      <c r="FK419" s="270">
        <v>0</v>
      </c>
      <c r="FL419" s="270">
        <v>0</v>
      </c>
      <c r="FM419" s="270">
        <v>3750</v>
      </c>
      <c r="FN419" s="270">
        <v>0</v>
      </c>
      <c r="FO419" s="351">
        <v>44790</v>
      </c>
      <c r="FP419" s="351">
        <v>4440</v>
      </c>
      <c r="FQ419" s="351">
        <v>14410</v>
      </c>
      <c r="FR419" s="13"/>
      <c r="FS419" s="270"/>
      <c r="FT419" s="270"/>
      <c r="FU419" s="270"/>
      <c r="FV419" s="270"/>
      <c r="FW419" s="270"/>
      <c r="FX419" s="270"/>
      <c r="FY419" s="270"/>
      <c r="FZ419" s="270"/>
      <c r="GA419" s="270"/>
      <c r="GB419" s="270"/>
      <c r="GC419" s="270"/>
      <c r="GD419" s="270"/>
      <c r="GE419" s="270"/>
      <c r="GF419" s="270"/>
      <c r="GG419" s="270"/>
      <c r="GH419" s="270"/>
      <c r="GI419" s="270"/>
      <c r="GJ419" s="270"/>
      <c r="GK419" s="270"/>
      <c r="GL419" s="270"/>
      <c r="GM419" s="270"/>
      <c r="GN419" s="270"/>
      <c r="GO419" s="270"/>
      <c r="GP419" s="270"/>
      <c r="GQ419" s="270"/>
      <c r="GR419" s="270"/>
      <c r="GS419" s="270"/>
      <c r="GT419" s="270"/>
      <c r="GU419" s="270"/>
      <c r="GV419" s="270"/>
      <c r="GW419" s="270"/>
      <c r="GX419" s="270"/>
      <c r="GY419" s="270"/>
      <c r="GZ419" s="270"/>
      <c r="HA419" s="270"/>
      <c r="HB419" s="270"/>
      <c r="HC419" s="270"/>
      <c r="HD419" s="270"/>
      <c r="HE419" s="270"/>
      <c r="HF419" s="270"/>
      <c r="HG419" s="270"/>
      <c r="HH419" s="270"/>
      <c r="HI419" s="270"/>
      <c r="HJ419" s="270"/>
      <c r="HK419" s="270"/>
      <c r="HL419" s="270"/>
      <c r="HM419" s="270"/>
      <c r="HN419" s="270"/>
      <c r="HO419" s="270"/>
      <c r="HP419" s="270"/>
      <c r="HQ419" s="270"/>
      <c r="HR419" s="270"/>
      <c r="HS419" s="270"/>
      <c r="HT419" s="270"/>
      <c r="HU419" s="270"/>
      <c r="HV419" s="270"/>
      <c r="HW419" s="270"/>
      <c r="HX419" s="270"/>
      <c r="HY419" s="270"/>
      <c r="HZ419" s="270"/>
      <c r="IA419" s="270"/>
      <c r="IB419" s="270"/>
      <c r="IC419" s="270"/>
      <c r="ID419" s="270"/>
      <c r="IE419" s="270"/>
      <c r="IF419" s="270"/>
      <c r="IG419" s="270"/>
      <c r="IH419" s="270"/>
    </row>
    <row r="420" spans="1:242" ht="12.75" customHeight="1" x14ac:dyDescent="0.2">
      <c r="A420" s="374" t="s">
        <v>188</v>
      </c>
      <c r="B420" s="270">
        <v>229060</v>
      </c>
      <c r="C420" s="270">
        <v>187795</v>
      </c>
      <c r="D420" s="270">
        <v>87445</v>
      </c>
      <c r="E420" s="270">
        <v>100340</v>
      </c>
      <c r="F420" s="270">
        <v>73930</v>
      </c>
      <c r="G420" s="270">
        <v>23190</v>
      </c>
      <c r="H420" s="270">
        <v>69315</v>
      </c>
      <c r="I420" s="270">
        <v>160605</v>
      </c>
      <c r="J420" s="270">
        <v>68455</v>
      </c>
      <c r="K420" s="270">
        <v>671970</v>
      </c>
      <c r="L420" s="270">
        <v>56.423821539999999</v>
      </c>
      <c r="M420" s="270">
        <v>34</v>
      </c>
      <c r="N420" s="270">
        <v>27610</v>
      </c>
      <c r="O420" s="270">
        <v>14970</v>
      </c>
      <c r="P420" s="270">
        <v>7245</v>
      </c>
      <c r="Q420" s="270">
        <v>8085</v>
      </c>
      <c r="R420" s="270">
        <v>2335</v>
      </c>
      <c r="S420" s="270">
        <v>955</v>
      </c>
      <c r="T420" s="270">
        <v>190</v>
      </c>
      <c r="U420" s="270">
        <v>25</v>
      </c>
      <c r="V420" s="270">
        <v>5.6533322200000002</v>
      </c>
      <c r="W420" s="270">
        <v>2</v>
      </c>
      <c r="X420" s="270">
        <v>49.91975454</v>
      </c>
      <c r="Y420" s="270">
        <v>34170</v>
      </c>
      <c r="Z420" s="270">
        <v>25040</v>
      </c>
      <c r="AA420" s="270">
        <v>30370</v>
      </c>
      <c r="AB420" s="270">
        <v>37510</v>
      </c>
      <c r="AC420" s="270">
        <v>49685</v>
      </c>
      <c r="AD420" s="270">
        <v>43605</v>
      </c>
      <c r="AE420" s="270">
        <v>7320</v>
      </c>
      <c r="AF420" s="270">
        <v>5235</v>
      </c>
      <c r="AG420" s="270">
        <v>2160</v>
      </c>
      <c r="AH420" s="270">
        <v>7260</v>
      </c>
      <c r="AI420" s="270">
        <v>930</v>
      </c>
      <c r="AJ420" s="270">
        <v>5515</v>
      </c>
      <c r="AK420" s="270">
        <v>4125</v>
      </c>
      <c r="AL420" s="270">
        <v>8370</v>
      </c>
      <c r="AM420" s="270">
        <v>9390</v>
      </c>
      <c r="AN420" s="270">
        <v>3675</v>
      </c>
      <c r="AO420" s="270">
        <v>7480</v>
      </c>
      <c r="AP420" s="270">
        <v>4740</v>
      </c>
      <c r="AQ420" s="270">
        <v>6875</v>
      </c>
      <c r="AR420" s="270">
        <v>1050</v>
      </c>
      <c r="AS420" s="270">
        <v>400</v>
      </c>
      <c r="AT420" s="270">
        <v>2375</v>
      </c>
      <c r="AU420" s="270">
        <v>9015</v>
      </c>
      <c r="AV420" s="270">
        <v>5385</v>
      </c>
      <c r="AW420" s="270">
        <v>6555</v>
      </c>
      <c r="AX420" s="270">
        <v>23810</v>
      </c>
      <c r="AY420" s="270">
        <v>3055</v>
      </c>
      <c r="AZ420" s="270">
        <v>8855</v>
      </c>
      <c r="BA420" s="270">
        <v>18370</v>
      </c>
      <c r="BB420" s="270">
        <v>84435</v>
      </c>
      <c r="BC420" s="270">
        <v>4785</v>
      </c>
      <c r="BD420" s="270">
        <v>18325</v>
      </c>
      <c r="BE420" s="270">
        <v>2460</v>
      </c>
      <c r="BF420" s="270">
        <v>3835</v>
      </c>
      <c r="BG420" s="270">
        <v>1615</v>
      </c>
      <c r="BH420" s="270">
        <v>4825</v>
      </c>
      <c r="BI420" s="270">
        <v>7310</v>
      </c>
      <c r="BJ420" s="270">
        <v>845</v>
      </c>
      <c r="BK420" s="270">
        <v>15125</v>
      </c>
      <c r="BL420" s="270">
        <v>12615</v>
      </c>
      <c r="BM420" s="270">
        <v>22320</v>
      </c>
      <c r="BN420" s="270">
        <v>4370</v>
      </c>
      <c r="BO420" s="270">
        <v>17715</v>
      </c>
      <c r="BP420" s="270">
        <v>10105</v>
      </c>
      <c r="BQ420" s="270">
        <v>11315</v>
      </c>
      <c r="BR420" s="270">
        <v>2390</v>
      </c>
      <c r="BS420" s="270">
        <v>3375</v>
      </c>
      <c r="BT420" s="270">
        <v>15940</v>
      </c>
      <c r="BU420" s="270">
        <v>16445</v>
      </c>
      <c r="BV420" s="270">
        <v>110</v>
      </c>
      <c r="BW420" s="270">
        <v>11980</v>
      </c>
      <c r="BX420" s="270">
        <v>1220</v>
      </c>
      <c r="BY420" s="270">
        <v>10170</v>
      </c>
      <c r="BZ420" s="270">
        <v>1670</v>
      </c>
      <c r="CA420" s="270">
        <v>675</v>
      </c>
      <c r="CB420" s="270">
        <v>30</v>
      </c>
      <c r="CC420" s="270" t="s">
        <v>1676</v>
      </c>
      <c r="CD420" s="270">
        <v>6140</v>
      </c>
      <c r="CE420" s="270">
        <v>290</v>
      </c>
      <c r="CF420" s="270">
        <v>1065</v>
      </c>
      <c r="CG420" s="270">
        <v>166530</v>
      </c>
      <c r="CH420" s="270">
        <v>0</v>
      </c>
      <c r="CI420" s="270">
        <v>18495</v>
      </c>
      <c r="CJ420" s="270">
        <v>7850</v>
      </c>
      <c r="CK420" s="270">
        <v>9485</v>
      </c>
      <c r="CL420" s="270">
        <v>3795</v>
      </c>
      <c r="CM420" s="270">
        <v>7375</v>
      </c>
      <c r="CN420" s="270">
        <v>2670</v>
      </c>
      <c r="CO420" s="270">
        <v>170</v>
      </c>
      <c r="CP420" s="270">
        <v>1430</v>
      </c>
      <c r="CQ420" s="270">
        <v>0</v>
      </c>
      <c r="CR420" s="270">
        <v>0</v>
      </c>
      <c r="CS420" s="270">
        <v>0</v>
      </c>
      <c r="CT420" s="270">
        <v>0</v>
      </c>
      <c r="CU420" s="270"/>
      <c r="CV420" s="270">
        <v>0</v>
      </c>
      <c r="CW420" s="270">
        <v>4290</v>
      </c>
      <c r="CX420" s="270">
        <v>6610</v>
      </c>
      <c r="CY420" s="270">
        <v>3470</v>
      </c>
      <c r="CZ420" s="270">
        <v>3570</v>
      </c>
      <c r="DA420" s="270">
        <v>12355</v>
      </c>
      <c r="DB420" s="270">
        <v>2285</v>
      </c>
      <c r="DC420" s="270">
        <v>0</v>
      </c>
      <c r="DD420" s="270">
        <v>0</v>
      </c>
      <c r="DE420" s="270">
        <v>15080</v>
      </c>
      <c r="DF420" s="270">
        <v>21250</v>
      </c>
      <c r="DG420" s="270">
        <v>970</v>
      </c>
      <c r="DH420" s="270">
        <v>2410</v>
      </c>
      <c r="DI420" s="270">
        <v>0</v>
      </c>
      <c r="DJ420" s="270">
        <v>0</v>
      </c>
      <c r="DK420" s="270">
        <v>0</v>
      </c>
      <c r="DL420" s="270" t="s">
        <v>1676</v>
      </c>
      <c r="DM420" s="270">
        <v>135</v>
      </c>
      <c r="DN420" s="270">
        <v>210</v>
      </c>
      <c r="DO420" s="270">
        <v>0</v>
      </c>
      <c r="DP420" s="270">
        <v>15975</v>
      </c>
      <c r="DQ420" s="270">
        <v>1260</v>
      </c>
      <c r="DR420" s="270"/>
      <c r="DS420" s="270">
        <v>0</v>
      </c>
      <c r="DT420" s="270">
        <v>1305</v>
      </c>
      <c r="DU420" s="270">
        <v>10310</v>
      </c>
      <c r="DV420" s="270">
        <v>1005</v>
      </c>
      <c r="DW420" s="270">
        <v>0</v>
      </c>
      <c r="DX420" s="270" t="s">
        <v>1676</v>
      </c>
      <c r="DY420" s="270">
        <v>1725</v>
      </c>
      <c r="DZ420" s="270">
        <v>2840</v>
      </c>
      <c r="EA420" s="270">
        <v>0</v>
      </c>
      <c r="EB420" s="270">
        <v>3275</v>
      </c>
      <c r="EC420" s="270">
        <v>0</v>
      </c>
      <c r="ED420" s="270">
        <v>7440</v>
      </c>
      <c r="EE420" s="270">
        <v>16675</v>
      </c>
      <c r="EF420" s="270">
        <v>610</v>
      </c>
      <c r="EG420" s="270">
        <v>14960</v>
      </c>
      <c r="EH420" s="270">
        <v>0</v>
      </c>
      <c r="EI420" s="270">
        <v>0</v>
      </c>
      <c r="EJ420" s="270">
        <v>0</v>
      </c>
      <c r="EK420" s="270">
        <v>0</v>
      </c>
      <c r="EL420" s="270">
        <v>17420</v>
      </c>
      <c r="EM420" s="270">
        <v>5915</v>
      </c>
      <c r="EN420" s="270">
        <v>0</v>
      </c>
      <c r="EO420" s="270">
        <v>0</v>
      </c>
      <c r="EP420" s="270">
        <v>0</v>
      </c>
      <c r="EQ420" s="270">
        <v>0</v>
      </c>
      <c r="ER420" s="270">
        <v>0</v>
      </c>
      <c r="ES420" s="270">
        <v>0</v>
      </c>
      <c r="ET420" s="270">
        <v>0</v>
      </c>
      <c r="EU420" s="270">
        <v>0</v>
      </c>
      <c r="EV420" s="270">
        <v>0</v>
      </c>
      <c r="EW420" s="270">
        <v>2440</v>
      </c>
      <c r="EX420" s="270">
        <v>1970</v>
      </c>
      <c r="EY420" s="270">
        <v>0</v>
      </c>
      <c r="EZ420" s="270">
        <v>0</v>
      </c>
      <c r="FA420" s="270">
        <v>0</v>
      </c>
      <c r="FB420" s="270">
        <v>0</v>
      </c>
      <c r="FC420" s="270">
        <v>0</v>
      </c>
      <c r="FD420" s="270">
        <v>0</v>
      </c>
      <c r="FE420" s="270">
        <v>0</v>
      </c>
      <c r="FF420" s="270">
        <v>0</v>
      </c>
      <c r="FG420" s="270"/>
      <c r="FH420" s="270">
        <v>0</v>
      </c>
      <c r="FI420" s="270"/>
      <c r="FJ420" s="270">
        <v>0</v>
      </c>
      <c r="FK420" s="270">
        <v>0</v>
      </c>
      <c r="FL420" s="270">
        <v>0</v>
      </c>
      <c r="FM420" s="270">
        <v>15</v>
      </c>
      <c r="FN420" s="270">
        <v>10</v>
      </c>
      <c r="FO420" s="351">
        <v>144620</v>
      </c>
      <c r="FP420" s="351">
        <v>21360</v>
      </c>
      <c r="FQ420" s="351">
        <v>61415</v>
      </c>
      <c r="FR420" s="13"/>
      <c r="FS420" s="270"/>
      <c r="FT420" s="270"/>
      <c r="FU420" s="270"/>
      <c r="FV420" s="270"/>
      <c r="FW420" s="270"/>
      <c r="FX420" s="270"/>
      <c r="FY420" s="270"/>
      <c r="FZ420" s="270"/>
      <c r="GA420" s="270"/>
      <c r="GB420" s="270"/>
      <c r="GC420" s="270"/>
      <c r="GD420" s="270"/>
      <c r="GE420" s="270"/>
      <c r="GF420" s="270"/>
      <c r="GG420" s="270"/>
      <c r="GH420" s="270"/>
      <c r="GI420" s="270"/>
      <c r="GJ420" s="270"/>
      <c r="GK420" s="270"/>
      <c r="GL420" s="270"/>
      <c r="GM420" s="270"/>
      <c r="GN420" s="270"/>
      <c r="GO420" s="270"/>
      <c r="GP420" s="270"/>
      <c r="GQ420" s="270"/>
      <c r="GR420" s="270"/>
      <c r="GS420" s="270"/>
      <c r="GT420" s="270"/>
      <c r="GU420" s="270"/>
      <c r="GV420" s="270"/>
      <c r="GW420" s="270"/>
      <c r="GX420" s="270"/>
      <c r="GY420" s="270"/>
      <c r="GZ420" s="270"/>
      <c r="HA420" s="270"/>
      <c r="HB420" s="270"/>
      <c r="HC420" s="270"/>
      <c r="HD420" s="270"/>
      <c r="HE420" s="270"/>
      <c r="HF420" s="270"/>
      <c r="HG420" s="270"/>
      <c r="HH420" s="270"/>
      <c r="HI420" s="270"/>
      <c r="HJ420" s="270"/>
      <c r="HK420" s="270"/>
      <c r="HL420" s="270"/>
      <c r="HM420" s="270"/>
      <c r="HN420" s="270"/>
      <c r="HO420" s="270"/>
      <c r="HP420" s="270"/>
      <c r="HQ420" s="270"/>
      <c r="HR420" s="270"/>
      <c r="HS420" s="270"/>
      <c r="HT420" s="270"/>
      <c r="HU420" s="270"/>
      <c r="HV420" s="270"/>
      <c r="HW420" s="270"/>
      <c r="HX420" s="270"/>
      <c r="HY420" s="270"/>
      <c r="HZ420" s="270"/>
      <c r="IA420" s="270"/>
      <c r="IB420" s="270"/>
      <c r="IC420" s="270"/>
      <c r="ID420" s="270"/>
      <c r="IE420" s="270"/>
      <c r="IF420" s="270"/>
      <c r="IG420" s="270"/>
      <c r="IH420" s="270"/>
    </row>
    <row r="421" spans="1:242" ht="12.75" customHeight="1" x14ac:dyDescent="0.2">
      <c r="A421" s="374" t="s">
        <v>190</v>
      </c>
      <c r="B421" s="270">
        <v>8660</v>
      </c>
      <c r="C421" s="270">
        <v>7970</v>
      </c>
      <c r="D421" s="270">
        <v>3010</v>
      </c>
      <c r="E421" s="270">
        <v>4960</v>
      </c>
      <c r="F421" s="270">
        <v>2710</v>
      </c>
      <c r="G421" s="270">
        <v>2895</v>
      </c>
      <c r="H421" s="270">
        <v>1445</v>
      </c>
      <c r="I421" s="270">
        <v>4920</v>
      </c>
      <c r="J421" s="270">
        <v>3740</v>
      </c>
      <c r="K421" s="270">
        <v>134080</v>
      </c>
      <c r="L421" s="270">
        <v>56.869365930000001</v>
      </c>
      <c r="M421" s="270">
        <v>33</v>
      </c>
      <c r="N421" s="270">
        <v>585</v>
      </c>
      <c r="O421" s="270">
        <v>415</v>
      </c>
      <c r="P421" s="270">
        <v>95</v>
      </c>
      <c r="Q421" s="270">
        <v>130</v>
      </c>
      <c r="R421" s="270">
        <v>55</v>
      </c>
      <c r="S421" s="270">
        <v>15</v>
      </c>
      <c r="T421" s="270">
        <v>15</v>
      </c>
      <c r="U421" s="270" t="s">
        <v>1676</v>
      </c>
      <c r="V421" s="270">
        <v>34.611933290000003</v>
      </c>
      <c r="W421" s="270">
        <v>15</v>
      </c>
      <c r="X421" s="270">
        <v>63.765999309999998</v>
      </c>
      <c r="Y421" s="270" t="s">
        <v>1676</v>
      </c>
      <c r="Z421" s="270">
        <v>680</v>
      </c>
      <c r="AA421" s="270">
        <v>1130</v>
      </c>
      <c r="AB421" s="270">
        <v>1420</v>
      </c>
      <c r="AC421" s="270">
        <v>2140</v>
      </c>
      <c r="AD421" s="270">
        <v>2695</v>
      </c>
      <c r="AE421" s="270">
        <v>575</v>
      </c>
      <c r="AF421" s="270">
        <v>355</v>
      </c>
      <c r="AG421" s="270" t="s">
        <v>1676</v>
      </c>
      <c r="AH421" s="270">
        <v>0</v>
      </c>
      <c r="AI421" s="270">
        <v>0</v>
      </c>
      <c r="AJ421" s="270">
        <v>0</v>
      </c>
      <c r="AK421" s="270">
        <v>15</v>
      </c>
      <c r="AL421" s="270" t="s">
        <v>1676</v>
      </c>
      <c r="AM421" s="270">
        <v>0</v>
      </c>
      <c r="AN421" s="270">
        <v>0</v>
      </c>
      <c r="AO421" s="270">
        <v>0</v>
      </c>
      <c r="AP421" s="270" t="s">
        <v>1676</v>
      </c>
      <c r="AQ421" s="270">
        <v>60</v>
      </c>
      <c r="AR421" s="270">
        <v>0</v>
      </c>
      <c r="AS421" s="270">
        <v>0</v>
      </c>
      <c r="AT421" s="270">
        <v>0</v>
      </c>
      <c r="AU421" s="270">
        <v>0</v>
      </c>
      <c r="AV421" s="270" t="s">
        <v>1676</v>
      </c>
      <c r="AW421" s="270">
        <v>75</v>
      </c>
      <c r="AX421" s="270">
        <v>290</v>
      </c>
      <c r="AY421" s="270">
        <v>80</v>
      </c>
      <c r="AZ421" s="270">
        <v>170</v>
      </c>
      <c r="BA421" s="270">
        <v>2905</v>
      </c>
      <c r="BB421" s="270">
        <v>4700</v>
      </c>
      <c r="BC421" s="270">
        <v>55</v>
      </c>
      <c r="BD421" s="270">
        <v>195</v>
      </c>
      <c r="BE421" s="270">
        <v>335</v>
      </c>
      <c r="BF421" s="270">
        <v>65</v>
      </c>
      <c r="BG421" s="270">
        <v>1470</v>
      </c>
      <c r="BH421" s="270">
        <v>485</v>
      </c>
      <c r="BI421" s="270" t="s">
        <v>1676</v>
      </c>
      <c r="BJ421" s="270" t="s">
        <v>1676</v>
      </c>
      <c r="BK421" s="270">
        <v>350</v>
      </c>
      <c r="BL421" s="270">
        <v>325</v>
      </c>
      <c r="BM421" s="270">
        <v>60</v>
      </c>
      <c r="BN421" s="270">
        <v>100</v>
      </c>
      <c r="BO421" s="270">
        <v>2700</v>
      </c>
      <c r="BP421" s="270">
        <v>140</v>
      </c>
      <c r="BQ421" s="270">
        <v>0</v>
      </c>
      <c r="BR421" s="270">
        <v>0</v>
      </c>
      <c r="BS421" s="270" t="s">
        <v>1676</v>
      </c>
      <c r="BT421" s="270">
        <v>1145</v>
      </c>
      <c r="BU421" s="270">
        <v>465</v>
      </c>
      <c r="BV421" s="270">
        <v>0</v>
      </c>
      <c r="BW421" s="270">
        <v>70</v>
      </c>
      <c r="BX421" s="270" t="s">
        <v>1676</v>
      </c>
      <c r="BY421" s="270">
        <v>135</v>
      </c>
      <c r="BZ421" s="270">
        <v>70</v>
      </c>
      <c r="CA421" s="270">
        <v>15</v>
      </c>
      <c r="CB421" s="270">
        <v>0</v>
      </c>
      <c r="CC421" s="270" t="s">
        <v>1676</v>
      </c>
      <c r="CD421" s="270">
        <v>130</v>
      </c>
      <c r="CE421" s="270">
        <v>10</v>
      </c>
      <c r="CF421" s="270">
        <v>100</v>
      </c>
      <c r="CG421" s="270">
        <v>7510</v>
      </c>
      <c r="CH421" s="270">
        <v>0</v>
      </c>
      <c r="CI421" s="270">
        <v>0</v>
      </c>
      <c r="CJ421" s="270">
        <v>0</v>
      </c>
      <c r="CK421" s="270">
        <v>0</v>
      </c>
      <c r="CL421" s="270">
        <v>0</v>
      </c>
      <c r="CM421" s="270">
        <v>0</v>
      </c>
      <c r="CN421" s="270">
        <v>0</v>
      </c>
      <c r="CO421" s="270">
        <v>0</v>
      </c>
      <c r="CP421" s="270">
        <v>0</v>
      </c>
      <c r="CQ421" s="270">
        <v>0</v>
      </c>
      <c r="CR421" s="270">
        <v>0</v>
      </c>
      <c r="CS421" s="270">
        <v>0</v>
      </c>
      <c r="CT421" s="270">
        <v>0</v>
      </c>
      <c r="CU421" s="270"/>
      <c r="CV421" s="270">
        <v>0</v>
      </c>
      <c r="CW421" s="270">
        <v>0</v>
      </c>
      <c r="CX421" s="270">
        <v>0</v>
      </c>
      <c r="CY421" s="270">
        <v>0</v>
      </c>
      <c r="CZ421" s="270">
        <v>0</v>
      </c>
      <c r="DA421" s="270">
        <v>0</v>
      </c>
      <c r="DB421" s="270">
        <v>110</v>
      </c>
      <c r="DC421" s="270">
        <v>0</v>
      </c>
      <c r="DD421" s="270">
        <v>0</v>
      </c>
      <c r="DE421" s="270" t="s">
        <v>1676</v>
      </c>
      <c r="DF421" s="270" t="s">
        <v>1676</v>
      </c>
      <c r="DG421" s="270">
        <v>0</v>
      </c>
      <c r="DH421" s="270">
        <v>385</v>
      </c>
      <c r="DI421" s="270">
        <v>0</v>
      </c>
      <c r="DJ421" s="270">
        <v>0</v>
      </c>
      <c r="DK421" s="270">
        <v>0</v>
      </c>
      <c r="DL421" s="270">
        <v>0</v>
      </c>
      <c r="DM421" s="270">
        <v>0</v>
      </c>
      <c r="DN421" s="270">
        <v>770</v>
      </c>
      <c r="DO421" s="270">
        <v>0</v>
      </c>
      <c r="DP421" s="270">
        <v>0</v>
      </c>
      <c r="DQ421" s="270">
        <v>0</v>
      </c>
      <c r="DR421" s="270"/>
      <c r="DS421" s="270">
        <v>620</v>
      </c>
      <c r="DT421" s="270">
        <v>0</v>
      </c>
      <c r="DU421" s="270">
        <v>0</v>
      </c>
      <c r="DV421" s="270">
        <v>0</v>
      </c>
      <c r="DW421" s="270">
        <v>0</v>
      </c>
      <c r="DX421" s="270">
        <v>0</v>
      </c>
      <c r="DY421" s="270">
        <v>0</v>
      </c>
      <c r="DZ421" s="270">
        <v>0</v>
      </c>
      <c r="EA421" s="270">
        <v>0</v>
      </c>
      <c r="EB421" s="270">
        <v>205</v>
      </c>
      <c r="EC421" s="270">
        <v>0</v>
      </c>
      <c r="ED421" s="270">
        <v>2565</v>
      </c>
      <c r="EE421" s="270">
        <v>0</v>
      </c>
      <c r="EF421" s="270">
        <v>0</v>
      </c>
      <c r="EG421" s="270">
        <v>1520</v>
      </c>
      <c r="EH421" s="270">
        <v>0</v>
      </c>
      <c r="EI421" s="270">
        <v>0</v>
      </c>
      <c r="EJ421" s="270">
        <v>0</v>
      </c>
      <c r="EK421" s="270">
        <v>0</v>
      </c>
      <c r="EL421" s="270">
        <v>0</v>
      </c>
      <c r="EM421" s="270">
        <v>0</v>
      </c>
      <c r="EN421" s="270">
        <v>0</v>
      </c>
      <c r="EO421" s="270">
        <v>0</v>
      </c>
      <c r="EP421" s="270">
        <v>0</v>
      </c>
      <c r="EQ421" s="270">
        <v>45</v>
      </c>
      <c r="ER421" s="270">
        <v>2010</v>
      </c>
      <c r="ES421" s="270" t="s">
        <v>1676</v>
      </c>
      <c r="ET421" s="270">
        <v>80</v>
      </c>
      <c r="EU421" s="270">
        <v>0</v>
      </c>
      <c r="EV421" s="270">
        <v>255</v>
      </c>
      <c r="EW421" s="270">
        <v>80</v>
      </c>
      <c r="EX421" s="270">
        <v>0</v>
      </c>
      <c r="EY421" s="270">
        <v>0</v>
      </c>
      <c r="EZ421" s="270">
        <v>0</v>
      </c>
      <c r="FA421" s="270">
        <v>0</v>
      </c>
      <c r="FB421" s="270">
        <v>0</v>
      </c>
      <c r="FC421" s="270">
        <v>0</v>
      </c>
      <c r="FD421" s="270">
        <v>0</v>
      </c>
      <c r="FE421" s="270">
        <v>0</v>
      </c>
      <c r="FF421" s="270">
        <v>0</v>
      </c>
      <c r="FG421" s="270"/>
      <c r="FH421" s="270">
        <v>0</v>
      </c>
      <c r="FI421" s="270"/>
      <c r="FJ421" s="270">
        <v>0</v>
      </c>
      <c r="FK421" s="270">
        <v>0</v>
      </c>
      <c r="FL421" s="270">
        <v>0</v>
      </c>
      <c r="FM421" s="270">
        <v>0</v>
      </c>
      <c r="FN421" s="270">
        <v>0</v>
      </c>
      <c r="FO421" s="351">
        <v>3960</v>
      </c>
      <c r="FP421" s="351">
        <v>920</v>
      </c>
      <c r="FQ421" s="351">
        <v>1310</v>
      </c>
      <c r="FR421" s="13"/>
      <c r="FS421" s="270"/>
      <c r="FT421" s="270"/>
      <c r="FU421" s="270"/>
      <c r="FV421" s="270"/>
      <c r="FW421" s="270"/>
      <c r="FX421" s="270"/>
      <c r="FY421" s="270"/>
      <c r="FZ421" s="270"/>
      <c r="GA421" s="270"/>
      <c r="GB421" s="270"/>
      <c r="GC421" s="270"/>
      <c r="GD421" s="270"/>
      <c r="GE421" s="270"/>
      <c r="GF421" s="270"/>
      <c r="GG421" s="270"/>
      <c r="GH421" s="270"/>
      <c r="GI421" s="270"/>
      <c r="GJ421" s="270"/>
      <c r="GK421" s="270"/>
      <c r="GL421" s="270"/>
      <c r="GM421" s="270"/>
      <c r="GN421" s="270"/>
      <c r="GO421" s="270"/>
      <c r="GP421" s="270"/>
      <c r="GQ421" s="270"/>
      <c r="GR421" s="270"/>
      <c r="GS421" s="270"/>
      <c r="GT421" s="270"/>
      <c r="GU421" s="270"/>
      <c r="GV421" s="270"/>
      <c r="GW421" s="270"/>
      <c r="GX421" s="270"/>
      <c r="GY421" s="270"/>
      <c r="GZ421" s="270"/>
      <c r="HA421" s="270"/>
      <c r="HB421" s="270"/>
      <c r="HC421" s="270"/>
      <c r="HD421" s="270"/>
      <c r="HE421" s="270"/>
      <c r="HF421" s="270"/>
      <c r="HG421" s="270"/>
      <c r="HH421" s="270"/>
      <c r="HI421" s="270"/>
      <c r="HJ421" s="270"/>
      <c r="HK421" s="270"/>
      <c r="HL421" s="270"/>
      <c r="HM421" s="270"/>
      <c r="HN421" s="270"/>
      <c r="HO421" s="270"/>
      <c r="HP421" s="270"/>
      <c r="HQ421" s="270"/>
      <c r="HR421" s="270"/>
      <c r="HS421" s="270"/>
      <c r="HT421" s="270"/>
      <c r="HU421" s="270"/>
      <c r="HV421" s="270"/>
      <c r="HW421" s="270"/>
      <c r="HX421" s="270"/>
      <c r="HY421" s="270"/>
      <c r="HZ421" s="270"/>
      <c r="IA421" s="270"/>
      <c r="IB421" s="270"/>
      <c r="IC421" s="270"/>
      <c r="ID421" s="270"/>
      <c r="IE421" s="270"/>
      <c r="IF421" s="270"/>
      <c r="IG421" s="270"/>
      <c r="IH421" s="270"/>
    </row>
    <row r="422" spans="1:242" ht="12.75" customHeight="1" x14ac:dyDescent="0.2">
      <c r="A422" s="374" t="s">
        <v>191</v>
      </c>
      <c r="B422" s="270">
        <v>96165</v>
      </c>
      <c r="C422" s="270">
        <v>83440</v>
      </c>
      <c r="D422" s="270">
        <v>38350</v>
      </c>
      <c r="E422" s="270">
        <v>45090</v>
      </c>
      <c r="F422" s="270">
        <v>33145</v>
      </c>
      <c r="G422" s="270">
        <v>12095</v>
      </c>
      <c r="H422" s="270">
        <v>33405</v>
      </c>
      <c r="I422" s="270">
        <v>58105</v>
      </c>
      <c r="J422" s="270">
        <v>38060</v>
      </c>
      <c r="K422" s="270">
        <v>162920</v>
      </c>
      <c r="L422" s="270">
        <v>53.017608699999997</v>
      </c>
      <c r="M422" s="270">
        <v>36</v>
      </c>
      <c r="N422" s="270">
        <v>13730</v>
      </c>
      <c r="O422" s="270">
        <v>8490</v>
      </c>
      <c r="P422" s="270">
        <v>3995</v>
      </c>
      <c r="Q422" s="270">
        <v>5070</v>
      </c>
      <c r="R422" s="270">
        <v>790</v>
      </c>
      <c r="S422" s="270">
        <v>115</v>
      </c>
      <c r="T422" s="270" t="s">
        <v>1676</v>
      </c>
      <c r="U422" s="270" t="s">
        <v>1676</v>
      </c>
      <c r="V422" s="270">
        <v>3.5854334950000002</v>
      </c>
      <c r="W422" s="270">
        <v>1</v>
      </c>
      <c r="X422" s="270">
        <v>56.853923160000001</v>
      </c>
      <c r="Y422" s="270">
        <v>5495</v>
      </c>
      <c r="Z422" s="270">
        <v>8975</v>
      </c>
      <c r="AA422" s="270">
        <v>11670</v>
      </c>
      <c r="AB422" s="270">
        <v>19015</v>
      </c>
      <c r="AC422" s="270">
        <v>25750</v>
      </c>
      <c r="AD422" s="270">
        <v>22455</v>
      </c>
      <c r="AE422" s="270">
        <v>2510</v>
      </c>
      <c r="AF422" s="270">
        <v>1490</v>
      </c>
      <c r="AG422" s="270">
        <v>570</v>
      </c>
      <c r="AH422" s="270">
        <v>1565</v>
      </c>
      <c r="AI422" s="270">
        <v>250</v>
      </c>
      <c r="AJ422" s="270">
        <v>1790</v>
      </c>
      <c r="AK422" s="270">
        <v>2505</v>
      </c>
      <c r="AL422" s="270">
        <v>5490</v>
      </c>
      <c r="AM422" s="270">
        <v>6080</v>
      </c>
      <c r="AN422" s="270">
        <v>835</v>
      </c>
      <c r="AO422" s="270">
        <v>2135</v>
      </c>
      <c r="AP422" s="270">
        <v>405</v>
      </c>
      <c r="AQ422" s="270">
        <v>2165</v>
      </c>
      <c r="AR422" s="270">
        <v>365</v>
      </c>
      <c r="AS422" s="270">
        <v>170</v>
      </c>
      <c r="AT422" s="270">
        <v>1090</v>
      </c>
      <c r="AU422" s="270">
        <v>2060</v>
      </c>
      <c r="AV422" s="270">
        <v>1500</v>
      </c>
      <c r="AW422" s="270">
        <v>2420</v>
      </c>
      <c r="AX422" s="270">
        <v>10370</v>
      </c>
      <c r="AY422" s="270">
        <v>230</v>
      </c>
      <c r="AZ422" s="270">
        <v>10650</v>
      </c>
      <c r="BA422" s="270">
        <v>8950</v>
      </c>
      <c r="BB422" s="270">
        <v>33075</v>
      </c>
      <c r="BC422" s="270">
        <v>1940</v>
      </c>
      <c r="BD422" s="270">
        <v>5205</v>
      </c>
      <c r="BE422" s="270">
        <v>2410</v>
      </c>
      <c r="BF422" s="270">
        <v>2835</v>
      </c>
      <c r="BG422" s="270">
        <v>795</v>
      </c>
      <c r="BH422" s="270">
        <v>1420</v>
      </c>
      <c r="BI422" s="270">
        <v>1730</v>
      </c>
      <c r="BJ422" s="270">
        <v>290</v>
      </c>
      <c r="BK422" s="270">
        <v>4860</v>
      </c>
      <c r="BL422" s="270">
        <v>5550</v>
      </c>
      <c r="BM422" s="270">
        <v>13565</v>
      </c>
      <c r="BN422" s="270">
        <v>1575</v>
      </c>
      <c r="BO422" s="270">
        <v>13150</v>
      </c>
      <c r="BP422" s="270">
        <v>3510</v>
      </c>
      <c r="BQ422" s="270">
        <v>3730</v>
      </c>
      <c r="BR422" s="270">
        <v>1120</v>
      </c>
      <c r="BS422" s="270">
        <v>255</v>
      </c>
      <c r="BT422" s="270">
        <v>9615</v>
      </c>
      <c r="BU422" s="270">
        <v>6910</v>
      </c>
      <c r="BV422" s="270">
        <v>65</v>
      </c>
      <c r="BW422" s="270">
        <v>2910</v>
      </c>
      <c r="BX422" s="270">
        <v>300</v>
      </c>
      <c r="BY422" s="270">
        <v>4965</v>
      </c>
      <c r="BZ422" s="270">
        <v>1110</v>
      </c>
      <c r="CA422" s="270">
        <v>190</v>
      </c>
      <c r="CB422" s="270" t="s">
        <v>1676</v>
      </c>
      <c r="CC422" s="270" t="s">
        <v>1676</v>
      </c>
      <c r="CD422" s="270">
        <v>2350</v>
      </c>
      <c r="CE422" s="270">
        <v>100</v>
      </c>
      <c r="CF422" s="270">
        <v>330</v>
      </c>
      <c r="CG422" s="270">
        <v>74085</v>
      </c>
      <c r="CH422" s="270">
        <v>0</v>
      </c>
      <c r="CI422" s="270">
        <v>9530</v>
      </c>
      <c r="CJ422" s="270">
        <v>2185</v>
      </c>
      <c r="CK422" s="270">
        <v>14355</v>
      </c>
      <c r="CL422" s="270">
        <v>1540</v>
      </c>
      <c r="CM422" s="270">
        <v>1655</v>
      </c>
      <c r="CN422" s="270">
        <v>2240</v>
      </c>
      <c r="CO422" s="270">
        <v>0</v>
      </c>
      <c r="CP422" s="270">
        <v>0</v>
      </c>
      <c r="CQ422" s="270">
        <v>0</v>
      </c>
      <c r="CR422" s="270">
        <v>0</v>
      </c>
      <c r="CS422" s="270">
        <v>0</v>
      </c>
      <c r="CT422" s="270">
        <v>0</v>
      </c>
      <c r="CU422" s="270"/>
      <c r="CV422" s="270">
        <v>0</v>
      </c>
      <c r="CW422" s="270">
        <v>0</v>
      </c>
      <c r="CX422" s="270">
        <v>610</v>
      </c>
      <c r="CY422" s="270">
        <v>0</v>
      </c>
      <c r="CZ422" s="270">
        <v>0</v>
      </c>
      <c r="DA422" s="270">
        <v>5245</v>
      </c>
      <c r="DB422" s="270">
        <v>1190</v>
      </c>
      <c r="DC422" s="270">
        <v>0</v>
      </c>
      <c r="DD422" s="270">
        <v>0</v>
      </c>
      <c r="DE422" s="270">
        <v>29835</v>
      </c>
      <c r="DF422" s="270">
        <v>6505</v>
      </c>
      <c r="DG422" s="270">
        <v>0</v>
      </c>
      <c r="DH422" s="270">
        <v>4600</v>
      </c>
      <c r="DI422" s="270">
        <v>0</v>
      </c>
      <c r="DJ422" s="270">
        <v>0</v>
      </c>
      <c r="DK422" s="270">
        <v>0</v>
      </c>
      <c r="DL422" s="270">
        <v>0</v>
      </c>
      <c r="DM422" s="270">
        <v>0</v>
      </c>
      <c r="DN422" s="270">
        <v>55</v>
      </c>
      <c r="DO422" s="270" t="s">
        <v>1676</v>
      </c>
      <c r="DP422" s="270">
        <v>4520</v>
      </c>
      <c r="DQ422" s="270">
        <v>0</v>
      </c>
      <c r="DR422" s="270"/>
      <c r="DS422" s="270">
        <v>0</v>
      </c>
      <c r="DT422" s="270" t="s">
        <v>1676</v>
      </c>
      <c r="DU422" s="270">
        <v>220</v>
      </c>
      <c r="DV422" s="270">
        <v>0</v>
      </c>
      <c r="DW422" s="270">
        <v>0</v>
      </c>
      <c r="DX422" s="270">
        <v>0</v>
      </c>
      <c r="DY422" s="270">
        <v>0</v>
      </c>
      <c r="DZ422" s="270">
        <v>50</v>
      </c>
      <c r="EA422" s="270">
        <v>0</v>
      </c>
      <c r="EB422" s="270" t="s">
        <v>1676</v>
      </c>
      <c r="EC422" s="270">
        <v>0</v>
      </c>
      <c r="ED422" s="270">
        <v>1270</v>
      </c>
      <c r="EE422" s="270">
        <v>4340</v>
      </c>
      <c r="EF422" s="270" t="s">
        <v>1676</v>
      </c>
      <c r="EG422" s="270">
        <v>1465</v>
      </c>
      <c r="EH422" s="270">
        <v>0</v>
      </c>
      <c r="EI422" s="270">
        <v>0</v>
      </c>
      <c r="EJ422" s="270">
        <v>0</v>
      </c>
      <c r="EK422" s="270">
        <v>0</v>
      </c>
      <c r="EL422" s="270">
        <v>1445</v>
      </c>
      <c r="EM422" s="270">
        <v>2020</v>
      </c>
      <c r="EN422" s="270">
        <v>1250</v>
      </c>
      <c r="EO422" s="270">
        <v>0</v>
      </c>
      <c r="EP422" s="270">
        <v>0</v>
      </c>
      <c r="EQ422" s="270">
        <v>0</v>
      </c>
      <c r="ER422" s="270">
        <v>0</v>
      </c>
      <c r="ES422" s="270">
        <v>0</v>
      </c>
      <c r="ET422" s="270">
        <v>0</v>
      </c>
      <c r="EU422" s="270">
        <v>0</v>
      </c>
      <c r="EV422" s="270">
        <v>0</v>
      </c>
      <c r="EW422" s="270">
        <v>10</v>
      </c>
      <c r="EX422" s="270">
        <v>0</v>
      </c>
      <c r="EY422" s="270">
        <v>0</v>
      </c>
      <c r="EZ422" s="270">
        <v>0</v>
      </c>
      <c r="FA422" s="270">
        <v>0</v>
      </c>
      <c r="FB422" s="270">
        <v>0</v>
      </c>
      <c r="FC422" s="270">
        <v>0</v>
      </c>
      <c r="FD422" s="270">
        <v>0</v>
      </c>
      <c r="FE422" s="270">
        <v>0</v>
      </c>
      <c r="FF422" s="270">
        <v>0</v>
      </c>
      <c r="FG422" s="270"/>
      <c r="FH422" s="270">
        <v>0</v>
      </c>
      <c r="FI422" s="270"/>
      <c r="FJ422" s="270">
        <v>0</v>
      </c>
      <c r="FK422" s="270">
        <v>0</v>
      </c>
      <c r="FL422" s="270">
        <v>0</v>
      </c>
      <c r="FM422" s="270">
        <v>25</v>
      </c>
      <c r="FN422" s="270">
        <v>0</v>
      </c>
      <c r="FO422" s="351">
        <v>63090</v>
      </c>
      <c r="FP422" s="351">
        <v>4790</v>
      </c>
      <c r="FQ422" s="351">
        <v>32200</v>
      </c>
      <c r="FR422" s="13"/>
      <c r="FS422" s="270"/>
      <c r="FT422" s="270"/>
      <c r="FU422" s="270"/>
      <c r="FV422" s="270"/>
      <c r="FW422" s="270"/>
      <c r="FX422" s="270"/>
      <c r="FY422" s="270"/>
      <c r="FZ422" s="270"/>
      <c r="GA422" s="270"/>
      <c r="GB422" s="270"/>
      <c r="GC422" s="270"/>
      <c r="GD422" s="270"/>
      <c r="GE422" s="270"/>
      <c r="GF422" s="270"/>
      <c r="GG422" s="270"/>
      <c r="GH422" s="270"/>
      <c r="GI422" s="270"/>
      <c r="GJ422" s="270"/>
      <c r="GK422" s="270"/>
      <c r="GL422" s="270"/>
      <c r="GM422" s="270"/>
      <c r="GN422" s="270"/>
      <c r="GO422" s="270"/>
      <c r="GP422" s="270"/>
      <c r="GQ422" s="270"/>
      <c r="GR422" s="270"/>
      <c r="GS422" s="270"/>
      <c r="GT422" s="270"/>
      <c r="GU422" s="270"/>
      <c r="GV422" s="270"/>
      <c r="GW422" s="270"/>
      <c r="GX422" s="270"/>
      <c r="GY422" s="270"/>
      <c r="GZ422" s="270"/>
      <c r="HA422" s="270"/>
      <c r="HB422" s="270"/>
      <c r="HC422" s="270"/>
      <c r="HD422" s="270"/>
      <c r="HE422" s="270"/>
      <c r="HF422" s="270"/>
      <c r="HG422" s="270"/>
      <c r="HH422" s="270"/>
      <c r="HI422" s="270"/>
      <c r="HJ422" s="270"/>
      <c r="HK422" s="270"/>
      <c r="HL422" s="270"/>
      <c r="HM422" s="270"/>
      <c r="HN422" s="270"/>
      <c r="HO422" s="270"/>
      <c r="HP422" s="270"/>
      <c r="HQ422" s="270"/>
      <c r="HR422" s="270"/>
      <c r="HS422" s="270"/>
      <c r="HT422" s="270"/>
      <c r="HU422" s="270"/>
      <c r="HV422" s="270"/>
      <c r="HW422" s="270"/>
      <c r="HX422" s="270"/>
      <c r="HY422" s="270"/>
      <c r="HZ422" s="270"/>
      <c r="IA422" s="270"/>
      <c r="IB422" s="270"/>
      <c r="IC422" s="270"/>
      <c r="ID422" s="270"/>
      <c r="IE422" s="270"/>
      <c r="IF422" s="270"/>
      <c r="IG422" s="270"/>
      <c r="IH422" s="270"/>
    </row>
    <row r="423" spans="1:242" ht="12.75" customHeight="1" x14ac:dyDescent="0.2">
      <c r="A423" s="374" t="s">
        <v>192</v>
      </c>
      <c r="B423" s="270">
        <v>13760</v>
      </c>
      <c r="C423" s="270">
        <v>13760</v>
      </c>
      <c r="D423" s="270">
        <v>6160</v>
      </c>
      <c r="E423" s="270">
        <v>7605</v>
      </c>
      <c r="F423" s="270">
        <v>370</v>
      </c>
      <c r="G423" s="270">
        <v>1760</v>
      </c>
      <c r="H423" s="270">
        <v>11560</v>
      </c>
      <c r="I423" s="270">
        <v>6450</v>
      </c>
      <c r="J423" s="270">
        <v>7315</v>
      </c>
      <c r="K423" s="270">
        <v>27900</v>
      </c>
      <c r="L423" s="270">
        <v>0</v>
      </c>
      <c r="M423" s="270">
        <v>0</v>
      </c>
      <c r="N423" s="270">
        <v>0</v>
      </c>
      <c r="O423" s="270">
        <v>0</v>
      </c>
      <c r="P423" s="270">
        <v>0</v>
      </c>
      <c r="Q423" s="270">
        <v>0</v>
      </c>
      <c r="R423" s="270">
        <v>0</v>
      </c>
      <c r="S423" s="270">
        <v>0</v>
      </c>
      <c r="T423" s="270">
        <v>0</v>
      </c>
      <c r="U423" s="270">
        <v>0</v>
      </c>
      <c r="V423" s="270">
        <v>4.3277493409999996</v>
      </c>
      <c r="W423" s="270">
        <v>3</v>
      </c>
      <c r="X423" s="270">
        <v>53.791023029999998</v>
      </c>
      <c r="Y423" s="270">
        <v>335</v>
      </c>
      <c r="Z423" s="270">
        <v>1960</v>
      </c>
      <c r="AA423" s="270">
        <v>1860</v>
      </c>
      <c r="AB423" s="270">
        <v>3215</v>
      </c>
      <c r="AC423" s="270">
        <v>4215</v>
      </c>
      <c r="AD423" s="270">
        <v>2070</v>
      </c>
      <c r="AE423" s="270">
        <v>65</v>
      </c>
      <c r="AF423" s="270">
        <v>1535</v>
      </c>
      <c r="AG423" s="270">
        <v>0</v>
      </c>
      <c r="AH423" s="270">
        <v>0</v>
      </c>
      <c r="AI423" s="270" t="s">
        <v>1676</v>
      </c>
      <c r="AJ423" s="270">
        <v>0</v>
      </c>
      <c r="AK423" s="270">
        <v>0</v>
      </c>
      <c r="AL423" s="270" t="s">
        <v>1676</v>
      </c>
      <c r="AM423" s="270">
        <v>0</v>
      </c>
      <c r="AN423" s="270">
        <v>0</v>
      </c>
      <c r="AO423" s="270" t="s">
        <v>1676</v>
      </c>
      <c r="AP423" s="270" t="s">
        <v>1676</v>
      </c>
      <c r="AQ423" s="270" t="s">
        <v>1676</v>
      </c>
      <c r="AR423" s="270">
        <v>0</v>
      </c>
      <c r="AS423" s="270">
        <v>0</v>
      </c>
      <c r="AT423" s="270">
        <v>0</v>
      </c>
      <c r="AU423" s="270">
        <v>0</v>
      </c>
      <c r="AV423" s="270">
        <v>160</v>
      </c>
      <c r="AW423" s="270">
        <v>1435</v>
      </c>
      <c r="AX423" s="270">
        <v>55</v>
      </c>
      <c r="AY423" s="270">
        <v>1550</v>
      </c>
      <c r="AZ423" s="270">
        <v>7410</v>
      </c>
      <c r="BA423" s="270">
        <v>940</v>
      </c>
      <c r="BB423" s="270">
        <v>665</v>
      </c>
      <c r="BC423" s="270" t="s">
        <v>1676</v>
      </c>
      <c r="BD423" s="270">
        <v>1920</v>
      </c>
      <c r="BE423" s="270" t="s">
        <v>1676</v>
      </c>
      <c r="BF423" s="270" t="s">
        <v>1676</v>
      </c>
      <c r="BG423" s="270" t="s">
        <v>1676</v>
      </c>
      <c r="BH423" s="270">
        <v>1500</v>
      </c>
      <c r="BI423" s="270">
        <v>0</v>
      </c>
      <c r="BJ423" s="270">
        <v>0</v>
      </c>
      <c r="BK423" s="270" t="s">
        <v>1676</v>
      </c>
      <c r="BL423" s="270" t="s">
        <v>1676</v>
      </c>
      <c r="BM423" s="270">
        <v>0</v>
      </c>
      <c r="BN423" s="270">
        <v>35</v>
      </c>
      <c r="BO423" s="270">
        <v>8805</v>
      </c>
      <c r="BP423" s="270" t="s">
        <v>1676</v>
      </c>
      <c r="BQ423" s="270">
        <v>0</v>
      </c>
      <c r="BR423" s="270">
        <v>0</v>
      </c>
      <c r="BS423" s="270">
        <v>165</v>
      </c>
      <c r="BT423" s="270">
        <v>10</v>
      </c>
      <c r="BU423" s="270">
        <v>1225</v>
      </c>
      <c r="BV423" s="270">
        <v>0</v>
      </c>
      <c r="BW423" s="270">
        <v>75</v>
      </c>
      <c r="BX423" s="270">
        <v>0</v>
      </c>
      <c r="BY423" s="270">
        <v>20</v>
      </c>
      <c r="BZ423" s="270" t="s">
        <v>1676</v>
      </c>
      <c r="CA423" s="270">
        <v>0</v>
      </c>
      <c r="CB423" s="270">
        <v>0</v>
      </c>
      <c r="CC423" s="270">
        <v>0</v>
      </c>
      <c r="CD423" s="270">
        <v>600</v>
      </c>
      <c r="CE423" s="270">
        <v>20</v>
      </c>
      <c r="CF423" s="270">
        <v>0</v>
      </c>
      <c r="CG423" s="270">
        <v>13125</v>
      </c>
      <c r="CH423" s="270">
        <v>0</v>
      </c>
      <c r="CI423" s="270">
        <v>0</v>
      </c>
      <c r="CJ423" s="270">
        <v>0</v>
      </c>
      <c r="CK423" s="270">
        <v>12390</v>
      </c>
      <c r="CL423" s="270">
        <v>0</v>
      </c>
      <c r="CM423" s="270">
        <v>0</v>
      </c>
      <c r="CN423" s="270">
        <v>0</v>
      </c>
      <c r="CO423" s="270">
        <v>0</v>
      </c>
      <c r="CP423" s="270">
        <v>0</v>
      </c>
      <c r="CQ423" s="270">
        <v>0</v>
      </c>
      <c r="CR423" s="270">
        <v>0</v>
      </c>
      <c r="CS423" s="270">
        <v>0</v>
      </c>
      <c r="CT423" s="270">
        <v>0</v>
      </c>
      <c r="CU423" s="270"/>
      <c r="CV423" s="270">
        <v>0</v>
      </c>
      <c r="CW423" s="270">
        <v>0</v>
      </c>
      <c r="CX423" s="270">
        <v>0</v>
      </c>
      <c r="CY423" s="270">
        <v>0</v>
      </c>
      <c r="CZ423" s="270">
        <v>0</v>
      </c>
      <c r="DA423" s="270">
        <v>0</v>
      </c>
      <c r="DB423" s="270">
        <v>625</v>
      </c>
      <c r="DC423" s="270">
        <v>0</v>
      </c>
      <c r="DD423" s="270">
        <v>0</v>
      </c>
      <c r="DE423" s="270">
        <v>220</v>
      </c>
      <c r="DF423" s="270">
        <v>0</v>
      </c>
      <c r="DG423" s="270">
        <v>0</v>
      </c>
      <c r="DH423" s="270">
        <v>0</v>
      </c>
      <c r="DI423" s="270">
        <v>0</v>
      </c>
      <c r="DJ423" s="270">
        <v>0</v>
      </c>
      <c r="DK423" s="270">
        <v>0</v>
      </c>
      <c r="DL423" s="270">
        <v>0</v>
      </c>
      <c r="DM423" s="270">
        <v>0</v>
      </c>
      <c r="DN423" s="270">
        <v>0</v>
      </c>
      <c r="DO423" s="270">
        <v>0</v>
      </c>
      <c r="DP423" s="270">
        <v>0</v>
      </c>
      <c r="DQ423" s="270">
        <v>0</v>
      </c>
      <c r="DR423" s="270"/>
      <c r="DS423" s="270">
        <v>0</v>
      </c>
      <c r="DT423" s="270">
        <v>0</v>
      </c>
      <c r="DU423" s="270">
        <v>0</v>
      </c>
      <c r="DV423" s="270">
        <v>0</v>
      </c>
      <c r="DW423" s="270">
        <v>0</v>
      </c>
      <c r="DX423" s="270">
        <v>0</v>
      </c>
      <c r="DY423" s="270">
        <v>0</v>
      </c>
      <c r="DZ423" s="270">
        <v>0</v>
      </c>
      <c r="EA423" s="270">
        <v>0</v>
      </c>
      <c r="EB423" s="270">
        <v>0</v>
      </c>
      <c r="EC423" s="270">
        <v>0</v>
      </c>
      <c r="ED423" s="270">
        <v>0</v>
      </c>
      <c r="EE423" s="270">
        <v>0</v>
      </c>
      <c r="EF423" s="270">
        <v>0</v>
      </c>
      <c r="EG423" s="270">
        <v>0</v>
      </c>
      <c r="EH423" s="270">
        <v>0</v>
      </c>
      <c r="EI423" s="270">
        <v>0</v>
      </c>
      <c r="EJ423" s="270">
        <v>0</v>
      </c>
      <c r="EK423" s="270">
        <v>0</v>
      </c>
      <c r="EL423" s="270">
        <v>0</v>
      </c>
      <c r="EM423" s="270">
        <v>0</v>
      </c>
      <c r="EN423" s="270">
        <v>0</v>
      </c>
      <c r="EO423" s="270">
        <v>0</v>
      </c>
      <c r="EP423" s="270">
        <v>0</v>
      </c>
      <c r="EQ423" s="270">
        <v>0</v>
      </c>
      <c r="ER423" s="270">
        <v>0</v>
      </c>
      <c r="ES423" s="270">
        <v>0</v>
      </c>
      <c r="ET423" s="270">
        <v>0</v>
      </c>
      <c r="EU423" s="270">
        <v>0</v>
      </c>
      <c r="EV423" s="270">
        <v>0</v>
      </c>
      <c r="EW423" s="270">
        <v>0</v>
      </c>
      <c r="EX423" s="270">
        <v>20</v>
      </c>
      <c r="EY423" s="270">
        <v>0</v>
      </c>
      <c r="EZ423" s="270">
        <v>0</v>
      </c>
      <c r="FA423" s="270">
        <v>0</v>
      </c>
      <c r="FB423" s="270">
        <v>0</v>
      </c>
      <c r="FC423" s="270">
        <v>0</v>
      </c>
      <c r="FD423" s="270">
        <v>0</v>
      </c>
      <c r="FE423" s="270">
        <v>0</v>
      </c>
      <c r="FF423" s="270">
        <v>0</v>
      </c>
      <c r="FG423" s="270"/>
      <c r="FH423" s="270">
        <v>0</v>
      </c>
      <c r="FI423" s="270"/>
      <c r="FJ423" s="270">
        <v>0</v>
      </c>
      <c r="FK423" s="270">
        <v>0</v>
      </c>
      <c r="FL423" s="270">
        <v>0</v>
      </c>
      <c r="FM423" s="270">
        <v>0</v>
      </c>
      <c r="FN423" s="270">
        <v>510</v>
      </c>
      <c r="FO423" s="351">
        <v>13095</v>
      </c>
      <c r="FP423" s="351">
        <v>70</v>
      </c>
      <c r="FQ423" s="351">
        <v>0</v>
      </c>
      <c r="FR423" s="13"/>
      <c r="FS423" s="270"/>
      <c r="FT423" s="270"/>
      <c r="FU423" s="270"/>
      <c r="FV423" s="270"/>
      <c r="FW423" s="270"/>
      <c r="FX423" s="270"/>
      <c r="FY423" s="270"/>
      <c r="FZ423" s="270"/>
      <c r="GA423" s="270"/>
      <c r="GB423" s="270"/>
      <c r="GC423" s="270"/>
      <c r="GD423" s="270"/>
      <c r="GE423" s="270"/>
      <c r="GF423" s="270"/>
      <c r="GG423" s="270"/>
      <c r="GH423" s="270"/>
      <c r="GI423" s="270"/>
      <c r="GJ423" s="270"/>
      <c r="GK423" s="270"/>
      <c r="GL423" s="270"/>
      <c r="GM423" s="270"/>
      <c r="GN423" s="270"/>
      <c r="GO423" s="270"/>
      <c r="GP423" s="270"/>
      <c r="GQ423" s="270"/>
      <c r="GR423" s="270"/>
      <c r="GS423" s="270"/>
      <c r="GT423" s="270"/>
      <c r="GU423" s="270"/>
      <c r="GV423" s="270"/>
      <c r="GW423" s="270"/>
      <c r="GX423" s="270"/>
      <c r="GY423" s="270"/>
      <c r="GZ423" s="270"/>
      <c r="HA423" s="270"/>
      <c r="HB423" s="270"/>
      <c r="HC423" s="270"/>
      <c r="HD423" s="270"/>
      <c r="HE423" s="270"/>
      <c r="HF423" s="270"/>
      <c r="HG423" s="270"/>
      <c r="HH423" s="270"/>
      <c r="HI423" s="270"/>
      <c r="HJ423" s="270"/>
      <c r="HK423" s="270"/>
      <c r="HL423" s="270"/>
      <c r="HM423" s="270"/>
      <c r="HN423" s="270"/>
      <c r="HO423" s="270"/>
      <c r="HP423" s="270"/>
      <c r="HQ423" s="270"/>
      <c r="HR423" s="270"/>
      <c r="HS423" s="270"/>
      <c r="HT423" s="270"/>
      <c r="HU423" s="270"/>
      <c r="HV423" s="270"/>
      <c r="HW423" s="270"/>
      <c r="HX423" s="270"/>
      <c r="HY423" s="270"/>
      <c r="HZ423" s="270"/>
      <c r="IA423" s="270"/>
      <c r="IB423" s="270"/>
      <c r="IC423" s="270"/>
      <c r="ID423" s="270"/>
      <c r="IE423" s="270"/>
      <c r="IF423" s="270"/>
      <c r="IG423" s="270"/>
      <c r="IH423" s="270"/>
    </row>
    <row r="424" spans="1:242" ht="12.75" customHeight="1" x14ac:dyDescent="0.2">
      <c r="A424" s="374" t="s">
        <v>574</v>
      </c>
      <c r="B424" s="270">
        <v>466145</v>
      </c>
      <c r="C424" s="270">
        <v>380425</v>
      </c>
      <c r="D424" s="270">
        <v>176130</v>
      </c>
      <c r="E424" s="270">
        <v>204285</v>
      </c>
      <c r="F424" s="270">
        <v>183930</v>
      </c>
      <c r="G424" s="270">
        <v>64310</v>
      </c>
      <c r="H424" s="270">
        <v>107615</v>
      </c>
      <c r="I424" s="270">
        <v>349200</v>
      </c>
      <c r="J424" s="270">
        <v>116945</v>
      </c>
      <c r="K424" s="270">
        <v>1019170</v>
      </c>
      <c r="L424" s="270">
        <v>57.650427039999997</v>
      </c>
      <c r="M424" s="270">
        <v>33</v>
      </c>
      <c r="N424" s="270">
        <v>48890</v>
      </c>
      <c r="O424" s="270">
        <v>23500</v>
      </c>
      <c r="P424" s="270">
        <v>11625</v>
      </c>
      <c r="Q424" s="270">
        <v>13355</v>
      </c>
      <c r="R424" s="270">
        <v>4250</v>
      </c>
      <c r="S424" s="270">
        <v>1570</v>
      </c>
      <c r="T424" s="270">
        <v>400</v>
      </c>
      <c r="U424" s="270">
        <v>150</v>
      </c>
      <c r="V424" s="270">
        <v>3.8258937730000002</v>
      </c>
      <c r="W424" s="270">
        <v>1</v>
      </c>
      <c r="X424" s="270">
        <v>56.997635979999998</v>
      </c>
      <c r="Y424" s="270">
        <v>25490</v>
      </c>
      <c r="Z424" s="270">
        <v>48085</v>
      </c>
      <c r="AA424" s="270">
        <v>61665</v>
      </c>
      <c r="AB424" s="270">
        <v>85825</v>
      </c>
      <c r="AC424" s="270">
        <v>112025</v>
      </c>
      <c r="AD424" s="270">
        <v>110590</v>
      </c>
      <c r="AE424" s="270">
        <v>21045</v>
      </c>
      <c r="AF424" s="270">
        <v>6100</v>
      </c>
      <c r="AG424" s="270">
        <v>2525</v>
      </c>
      <c r="AH424" s="270">
        <v>19100</v>
      </c>
      <c r="AI424" s="270">
        <v>1385</v>
      </c>
      <c r="AJ424" s="270">
        <v>7775</v>
      </c>
      <c r="AK424" s="270">
        <v>1885</v>
      </c>
      <c r="AL424" s="270">
        <v>17755</v>
      </c>
      <c r="AM424" s="270">
        <v>22040</v>
      </c>
      <c r="AN424" s="270">
        <v>5270</v>
      </c>
      <c r="AO424" s="270">
        <v>9245</v>
      </c>
      <c r="AP424" s="270">
        <v>7415</v>
      </c>
      <c r="AQ424" s="270">
        <v>14710</v>
      </c>
      <c r="AR424" s="270">
        <v>1405</v>
      </c>
      <c r="AS424" s="270">
        <v>420</v>
      </c>
      <c r="AT424" s="270">
        <v>2985</v>
      </c>
      <c r="AU424" s="270">
        <v>9180</v>
      </c>
      <c r="AV424" s="270">
        <v>9495</v>
      </c>
      <c r="AW424" s="270">
        <v>7645</v>
      </c>
      <c r="AX424" s="270">
        <v>37935</v>
      </c>
      <c r="AY424" s="270">
        <v>2130</v>
      </c>
      <c r="AZ424" s="270">
        <v>12160</v>
      </c>
      <c r="BA424" s="270">
        <v>50100</v>
      </c>
      <c r="BB424" s="270">
        <v>217480</v>
      </c>
      <c r="BC424" s="270">
        <v>10920</v>
      </c>
      <c r="BD424" s="270">
        <v>51275</v>
      </c>
      <c r="BE424" s="270">
        <v>8360</v>
      </c>
      <c r="BF424" s="270">
        <v>8630</v>
      </c>
      <c r="BG424" s="270">
        <v>2885</v>
      </c>
      <c r="BH424" s="270">
        <v>6820</v>
      </c>
      <c r="BI424" s="270">
        <v>19730</v>
      </c>
      <c r="BJ424" s="270">
        <v>1670</v>
      </c>
      <c r="BK424" s="270">
        <v>24640</v>
      </c>
      <c r="BL424" s="270">
        <v>29475</v>
      </c>
      <c r="BM424" s="270">
        <v>44615</v>
      </c>
      <c r="BN424" s="270">
        <v>9230</v>
      </c>
      <c r="BO424" s="270">
        <v>23005</v>
      </c>
      <c r="BP424" s="270">
        <v>18805</v>
      </c>
      <c r="BQ424" s="270">
        <v>16755</v>
      </c>
      <c r="BR424" s="270">
        <v>3225</v>
      </c>
      <c r="BS424" s="270">
        <v>1110</v>
      </c>
      <c r="BT424" s="270">
        <v>55630</v>
      </c>
      <c r="BU424" s="270">
        <v>25675</v>
      </c>
      <c r="BV424" s="270">
        <v>530</v>
      </c>
      <c r="BW424" s="270">
        <v>17445</v>
      </c>
      <c r="BX424" s="270">
        <v>1405</v>
      </c>
      <c r="BY424" s="270">
        <v>18240</v>
      </c>
      <c r="BZ424" s="270">
        <v>2345</v>
      </c>
      <c r="CA424" s="270">
        <v>1155</v>
      </c>
      <c r="CB424" s="270">
        <v>35</v>
      </c>
      <c r="CC424" s="270" t="s">
        <v>1676</v>
      </c>
      <c r="CD424" s="270">
        <v>9625</v>
      </c>
      <c r="CE424" s="270">
        <v>400</v>
      </c>
      <c r="CF424" s="270">
        <v>1270</v>
      </c>
      <c r="CG424" s="270">
        <v>345955</v>
      </c>
      <c r="CH424" s="270">
        <v>0</v>
      </c>
      <c r="CI424" s="270">
        <v>37655</v>
      </c>
      <c r="CJ424" s="270">
        <v>16155</v>
      </c>
      <c r="CK424" s="270">
        <v>16385</v>
      </c>
      <c r="CL424" s="270">
        <v>6860</v>
      </c>
      <c r="CM424" s="270">
        <v>19395</v>
      </c>
      <c r="CN424" s="270">
        <v>1755</v>
      </c>
      <c r="CO424" s="270">
        <v>0</v>
      </c>
      <c r="CP424" s="270">
        <v>0</v>
      </c>
      <c r="CQ424" s="270" t="s">
        <v>1676</v>
      </c>
      <c r="CR424" s="270">
        <v>130</v>
      </c>
      <c r="CS424" s="270">
        <v>0</v>
      </c>
      <c r="CT424" s="270">
        <v>0</v>
      </c>
      <c r="CU424" s="270"/>
      <c r="CV424" s="270">
        <v>0</v>
      </c>
      <c r="CW424" s="270">
        <v>4480</v>
      </c>
      <c r="CX424" s="270">
        <v>5205</v>
      </c>
      <c r="CY424" s="270">
        <v>3135</v>
      </c>
      <c r="CZ424" s="270">
        <v>195</v>
      </c>
      <c r="DA424" s="270">
        <v>15705</v>
      </c>
      <c r="DB424" s="270">
        <v>2935</v>
      </c>
      <c r="DC424" s="270" t="s">
        <v>1676</v>
      </c>
      <c r="DD424" s="270">
        <v>0</v>
      </c>
      <c r="DE424" s="270">
        <v>128345</v>
      </c>
      <c r="DF424" s="270">
        <v>32970</v>
      </c>
      <c r="DG424" s="270">
        <v>2420</v>
      </c>
      <c r="DH424" s="270">
        <v>22550</v>
      </c>
      <c r="DI424" s="270">
        <v>0</v>
      </c>
      <c r="DJ424" s="270">
        <v>0</v>
      </c>
      <c r="DK424" s="270">
        <v>0</v>
      </c>
      <c r="DL424" s="270">
        <v>0</v>
      </c>
      <c r="DM424" s="270">
        <v>1085</v>
      </c>
      <c r="DN424" s="270">
        <v>0</v>
      </c>
      <c r="DO424" s="270">
        <v>0</v>
      </c>
      <c r="DP424" s="270">
        <v>13215</v>
      </c>
      <c r="DQ424" s="270">
        <v>0</v>
      </c>
      <c r="DR424" s="270"/>
      <c r="DS424" s="270">
        <v>0</v>
      </c>
      <c r="DT424" s="270">
        <v>4195</v>
      </c>
      <c r="DU424" s="270">
        <v>24100</v>
      </c>
      <c r="DV424" s="270">
        <v>2190</v>
      </c>
      <c r="DW424" s="270">
        <v>35</v>
      </c>
      <c r="DX424" s="270">
        <v>10</v>
      </c>
      <c r="DY424" s="270">
        <v>5050</v>
      </c>
      <c r="DZ424" s="270">
        <v>9765</v>
      </c>
      <c r="EA424" s="270">
        <v>0</v>
      </c>
      <c r="EB424" s="270">
        <v>1135</v>
      </c>
      <c r="EC424" s="270">
        <v>0</v>
      </c>
      <c r="ED424" s="270">
        <v>2375</v>
      </c>
      <c r="EE424" s="270">
        <v>24180</v>
      </c>
      <c r="EF424" s="270">
        <v>0</v>
      </c>
      <c r="EG424" s="270">
        <v>27225</v>
      </c>
      <c r="EH424" s="270">
        <v>0</v>
      </c>
      <c r="EI424" s="270">
        <v>0</v>
      </c>
      <c r="EJ424" s="270">
        <v>0</v>
      </c>
      <c r="EK424" s="270">
        <v>0</v>
      </c>
      <c r="EL424" s="270">
        <v>11710</v>
      </c>
      <c r="EM424" s="270">
        <v>8195</v>
      </c>
      <c r="EN424" s="270">
        <v>2025</v>
      </c>
      <c r="EO424" s="270">
        <v>0</v>
      </c>
      <c r="EP424" s="270">
        <v>0</v>
      </c>
      <c r="EQ424" s="270">
        <v>0</v>
      </c>
      <c r="ER424" s="270">
        <v>0</v>
      </c>
      <c r="ES424" s="270">
        <v>0</v>
      </c>
      <c r="ET424" s="270">
        <v>0</v>
      </c>
      <c r="EU424" s="270">
        <v>0</v>
      </c>
      <c r="EV424" s="270">
        <v>0</v>
      </c>
      <c r="EW424" s="270">
        <v>9585</v>
      </c>
      <c r="EX424" s="270">
        <v>3780</v>
      </c>
      <c r="EY424" s="270">
        <v>0</v>
      </c>
      <c r="EZ424" s="270">
        <v>0</v>
      </c>
      <c r="FA424" s="270">
        <v>0</v>
      </c>
      <c r="FB424" s="270" t="s">
        <v>1676</v>
      </c>
      <c r="FC424" s="270">
        <v>0</v>
      </c>
      <c r="FD424" s="270">
        <v>0</v>
      </c>
      <c r="FE424" s="270">
        <v>0</v>
      </c>
      <c r="FF424" s="270">
        <v>0</v>
      </c>
      <c r="FG424" s="270"/>
      <c r="FH424" s="270">
        <v>0</v>
      </c>
      <c r="FI424" s="270"/>
      <c r="FJ424" s="270">
        <v>0</v>
      </c>
      <c r="FK424" s="270">
        <v>0</v>
      </c>
      <c r="FL424" s="270">
        <v>0</v>
      </c>
      <c r="FM424" s="270">
        <v>0</v>
      </c>
      <c r="FN424" s="270" t="s">
        <v>1676</v>
      </c>
      <c r="FO424" s="351">
        <v>248670</v>
      </c>
      <c r="FP424" s="351">
        <v>24570</v>
      </c>
      <c r="FQ424" s="351">
        <v>103740</v>
      </c>
      <c r="FR424" s="13"/>
      <c r="FS424" s="270"/>
      <c r="FT424" s="270"/>
      <c r="FU424" s="270"/>
      <c r="FV424" s="270"/>
      <c r="FW424" s="270"/>
      <c r="FX424" s="270"/>
      <c r="FY424" s="270"/>
      <c r="FZ424" s="270"/>
      <c r="GA424" s="270"/>
      <c r="GB424" s="270"/>
      <c r="GC424" s="270"/>
      <c r="GD424" s="270"/>
      <c r="GE424" s="270"/>
      <c r="GF424" s="270"/>
      <c r="GG424" s="270"/>
      <c r="GH424" s="270"/>
      <c r="GI424" s="270"/>
      <c r="GJ424" s="270"/>
      <c r="GK424" s="270"/>
      <c r="GL424" s="270"/>
      <c r="GM424" s="270"/>
      <c r="GN424" s="270"/>
      <c r="GO424" s="270"/>
      <c r="GP424" s="270"/>
      <c r="GQ424" s="270"/>
      <c r="GR424" s="270"/>
      <c r="GS424" s="270"/>
      <c r="GT424" s="270"/>
      <c r="GU424" s="270"/>
      <c r="GV424" s="270"/>
      <c r="GW424" s="270"/>
      <c r="GX424" s="270"/>
      <c r="GY424" s="270"/>
      <c r="GZ424" s="270"/>
      <c r="HA424" s="270"/>
      <c r="HB424" s="270"/>
      <c r="HC424" s="270"/>
      <c r="HD424" s="270"/>
      <c r="HE424" s="270"/>
      <c r="HF424" s="270"/>
      <c r="HG424" s="270"/>
      <c r="HH424" s="270"/>
      <c r="HI424" s="270"/>
      <c r="HJ424" s="270"/>
      <c r="HK424" s="270"/>
      <c r="HL424" s="270"/>
      <c r="HM424" s="270"/>
      <c r="HN424" s="270"/>
      <c r="HO424" s="270"/>
      <c r="HP424" s="270"/>
      <c r="HQ424" s="270"/>
      <c r="HR424" s="270"/>
      <c r="HS424" s="270"/>
      <c r="HT424" s="270"/>
      <c r="HU424" s="270"/>
      <c r="HV424" s="270"/>
      <c r="HW424" s="270"/>
      <c r="HX424" s="270"/>
      <c r="HY424" s="270"/>
      <c r="HZ424" s="270"/>
      <c r="IA424" s="270"/>
      <c r="IB424" s="270"/>
      <c r="IC424" s="270"/>
      <c r="ID424" s="270"/>
      <c r="IE424" s="270"/>
      <c r="IF424" s="270"/>
      <c r="IG424" s="270"/>
      <c r="IH424" s="270"/>
    </row>
    <row r="425" spans="1:242" ht="12.75" customHeight="1" x14ac:dyDescent="0.2">
      <c r="A425" s="374" t="s">
        <v>194</v>
      </c>
      <c r="B425" s="270">
        <v>193795</v>
      </c>
      <c r="C425" s="270">
        <v>184035</v>
      </c>
      <c r="D425" s="270">
        <v>84115</v>
      </c>
      <c r="E425" s="270">
        <v>99640</v>
      </c>
      <c r="F425" s="270">
        <v>28350</v>
      </c>
      <c r="G425" s="270">
        <v>60130</v>
      </c>
      <c r="H425" s="270">
        <v>82065</v>
      </c>
      <c r="I425" s="270">
        <v>127730</v>
      </c>
      <c r="J425" s="270">
        <v>66065</v>
      </c>
      <c r="K425" s="270">
        <v>322240</v>
      </c>
      <c r="L425" s="270">
        <v>0</v>
      </c>
      <c r="M425" s="270">
        <v>0</v>
      </c>
      <c r="N425" s="270">
        <v>0</v>
      </c>
      <c r="O425" s="270">
        <v>0</v>
      </c>
      <c r="P425" s="270">
        <v>0</v>
      </c>
      <c r="Q425" s="270">
        <v>0</v>
      </c>
      <c r="R425" s="270">
        <v>0</v>
      </c>
      <c r="S425" s="270">
        <v>0</v>
      </c>
      <c r="T425" s="270">
        <v>0</v>
      </c>
      <c r="U425" s="270">
        <v>0</v>
      </c>
      <c r="V425" s="270">
        <v>2.7268167449999998</v>
      </c>
      <c r="W425" s="270">
        <v>0</v>
      </c>
      <c r="X425" s="270">
        <v>49.7093597</v>
      </c>
      <c r="Y425" s="270">
        <v>10890</v>
      </c>
      <c r="Z425" s="270">
        <v>27055</v>
      </c>
      <c r="AA425" s="270">
        <v>37490</v>
      </c>
      <c r="AB425" s="270">
        <v>44035</v>
      </c>
      <c r="AC425" s="270">
        <v>46830</v>
      </c>
      <c r="AD425" s="270">
        <v>21700</v>
      </c>
      <c r="AE425" s="270">
        <v>2410</v>
      </c>
      <c r="AF425" s="270">
        <v>7905</v>
      </c>
      <c r="AG425" s="270">
        <v>920</v>
      </c>
      <c r="AH425" s="270">
        <v>95</v>
      </c>
      <c r="AI425" s="270">
        <v>1290</v>
      </c>
      <c r="AJ425" s="270">
        <v>4815</v>
      </c>
      <c r="AK425" s="270">
        <v>7580</v>
      </c>
      <c r="AL425" s="270">
        <v>7570</v>
      </c>
      <c r="AM425" s="270">
        <v>8420</v>
      </c>
      <c r="AN425" s="270">
        <v>1165</v>
      </c>
      <c r="AO425" s="270">
        <v>10</v>
      </c>
      <c r="AP425" s="270">
        <v>6350</v>
      </c>
      <c r="AQ425" s="270">
        <v>7115</v>
      </c>
      <c r="AR425" s="270">
        <v>1375</v>
      </c>
      <c r="AS425" s="270">
        <v>335</v>
      </c>
      <c r="AT425" s="270">
        <v>2280</v>
      </c>
      <c r="AU425" s="270">
        <v>3020</v>
      </c>
      <c r="AV425" s="270">
        <v>3340</v>
      </c>
      <c r="AW425" s="270">
        <v>2440</v>
      </c>
      <c r="AX425" s="270">
        <v>14965</v>
      </c>
      <c r="AY425" s="270">
        <v>1685</v>
      </c>
      <c r="AZ425" s="270">
        <v>4850</v>
      </c>
      <c r="BA425" s="270">
        <v>60490</v>
      </c>
      <c r="BB425" s="270">
        <v>45780</v>
      </c>
      <c r="BC425" s="270">
        <v>2400</v>
      </c>
      <c r="BD425" s="270">
        <v>50290</v>
      </c>
      <c r="BE425" s="270">
        <v>10230</v>
      </c>
      <c r="BF425" s="270">
        <v>3520</v>
      </c>
      <c r="BG425" s="270">
        <v>1145</v>
      </c>
      <c r="BH425" s="270">
        <v>16310</v>
      </c>
      <c r="BI425" s="270">
        <v>200</v>
      </c>
      <c r="BJ425" s="270">
        <v>1385</v>
      </c>
      <c r="BK425" s="270">
        <v>3930</v>
      </c>
      <c r="BL425" s="270">
        <v>7105</v>
      </c>
      <c r="BM425" s="270">
        <v>22250</v>
      </c>
      <c r="BN425" s="270">
        <v>2075</v>
      </c>
      <c r="BO425" s="270">
        <v>11320</v>
      </c>
      <c r="BP425" s="270">
        <v>6940</v>
      </c>
      <c r="BQ425" s="270">
        <v>9600</v>
      </c>
      <c r="BR425" s="270">
        <v>1275</v>
      </c>
      <c r="BS425" s="270">
        <v>935</v>
      </c>
      <c r="BT425" s="270">
        <v>20945</v>
      </c>
      <c r="BU425" s="270">
        <v>5395</v>
      </c>
      <c r="BV425" s="270">
        <v>165</v>
      </c>
      <c r="BW425" s="270">
        <v>6615</v>
      </c>
      <c r="BX425" s="270">
        <v>330</v>
      </c>
      <c r="BY425" s="270">
        <v>3375</v>
      </c>
      <c r="BZ425" s="270">
        <v>260</v>
      </c>
      <c r="CA425" s="270">
        <v>240</v>
      </c>
      <c r="CB425" s="270">
        <v>45</v>
      </c>
      <c r="CC425" s="270" t="s">
        <v>1676</v>
      </c>
      <c r="CD425" s="270">
        <v>8220</v>
      </c>
      <c r="CE425" s="270">
        <v>270</v>
      </c>
      <c r="CF425" s="270">
        <v>500</v>
      </c>
      <c r="CG425" s="270">
        <v>170790</v>
      </c>
      <c r="CH425" s="270">
        <v>0</v>
      </c>
      <c r="CI425" s="270">
        <v>5135</v>
      </c>
      <c r="CJ425" s="270">
        <v>8410</v>
      </c>
      <c r="CK425" s="270">
        <v>4720</v>
      </c>
      <c r="CL425" s="270">
        <v>6910</v>
      </c>
      <c r="CM425" s="270" t="s">
        <v>1676</v>
      </c>
      <c r="CN425" s="270">
        <v>3895</v>
      </c>
      <c r="CO425" s="270">
        <v>505</v>
      </c>
      <c r="CP425" s="270">
        <v>1250</v>
      </c>
      <c r="CQ425" s="270">
        <v>0</v>
      </c>
      <c r="CR425" s="270">
        <v>0</v>
      </c>
      <c r="CS425" s="270">
        <v>0</v>
      </c>
      <c r="CT425" s="270">
        <v>515</v>
      </c>
      <c r="CU425" s="270"/>
      <c r="CV425" s="270">
        <v>0</v>
      </c>
      <c r="CW425" s="270">
        <v>4555</v>
      </c>
      <c r="CX425" s="270">
        <v>0</v>
      </c>
      <c r="CY425" s="270">
        <v>1140</v>
      </c>
      <c r="CZ425" s="270">
        <v>170</v>
      </c>
      <c r="DA425" s="270">
        <v>3675</v>
      </c>
      <c r="DB425" s="270">
        <v>3420</v>
      </c>
      <c r="DC425" s="270">
        <v>0</v>
      </c>
      <c r="DD425" s="270">
        <v>0</v>
      </c>
      <c r="DE425" s="270">
        <v>3485</v>
      </c>
      <c r="DF425" s="270">
        <v>18165</v>
      </c>
      <c r="DG425" s="270">
        <v>965</v>
      </c>
      <c r="DH425" s="270">
        <v>38130</v>
      </c>
      <c r="DI425" s="270">
        <v>0</v>
      </c>
      <c r="DJ425" s="270">
        <v>200</v>
      </c>
      <c r="DK425" s="270">
        <v>30</v>
      </c>
      <c r="DL425" s="270">
        <v>0</v>
      </c>
      <c r="DM425" s="270">
        <v>1585</v>
      </c>
      <c r="DN425" s="270">
        <v>0</v>
      </c>
      <c r="DO425" s="270">
        <v>40</v>
      </c>
      <c r="DP425" s="270">
        <v>45</v>
      </c>
      <c r="DQ425" s="270">
        <v>0</v>
      </c>
      <c r="DR425" s="270"/>
      <c r="DS425" s="270">
        <v>12270</v>
      </c>
      <c r="DT425" s="270">
        <v>3040</v>
      </c>
      <c r="DU425" s="270">
        <v>2020</v>
      </c>
      <c r="DV425" s="270">
        <v>1590</v>
      </c>
      <c r="DW425" s="270">
        <v>0</v>
      </c>
      <c r="DX425" s="270">
        <v>0</v>
      </c>
      <c r="DY425" s="270">
        <v>0</v>
      </c>
      <c r="DZ425" s="270">
        <v>20390</v>
      </c>
      <c r="EA425" s="270">
        <v>0</v>
      </c>
      <c r="EB425" s="270">
        <v>16840</v>
      </c>
      <c r="EC425" s="270">
        <v>700</v>
      </c>
      <c r="ED425" s="270">
        <v>4395</v>
      </c>
      <c r="EE425" s="270">
        <v>6450</v>
      </c>
      <c r="EF425" s="270">
        <v>0</v>
      </c>
      <c r="EG425" s="270">
        <v>2615</v>
      </c>
      <c r="EH425" s="270">
        <v>850</v>
      </c>
      <c r="EI425" s="270">
        <v>0</v>
      </c>
      <c r="EJ425" s="270">
        <v>0</v>
      </c>
      <c r="EK425" s="270">
        <v>0</v>
      </c>
      <c r="EL425" s="270">
        <v>9295</v>
      </c>
      <c r="EM425" s="270">
        <v>3495</v>
      </c>
      <c r="EN425" s="270">
        <v>735</v>
      </c>
      <c r="EO425" s="270">
        <v>0</v>
      </c>
      <c r="EP425" s="270">
        <v>0</v>
      </c>
      <c r="EQ425" s="270">
        <v>0</v>
      </c>
      <c r="ER425" s="270">
        <v>135</v>
      </c>
      <c r="ES425" s="270">
        <v>0</v>
      </c>
      <c r="ET425" s="270">
        <v>0</v>
      </c>
      <c r="EU425" s="270">
        <v>0</v>
      </c>
      <c r="EV425" s="270">
        <v>0</v>
      </c>
      <c r="EW425" s="270">
        <v>390</v>
      </c>
      <c r="EX425" s="270">
        <v>1520</v>
      </c>
      <c r="EY425" s="270">
        <v>0</v>
      </c>
      <c r="EZ425" s="270">
        <v>0</v>
      </c>
      <c r="FA425" s="270">
        <v>0</v>
      </c>
      <c r="FB425" s="270">
        <v>0</v>
      </c>
      <c r="FC425" s="270" t="s">
        <v>1676</v>
      </c>
      <c r="FD425" s="270">
        <v>0</v>
      </c>
      <c r="FE425" s="270">
        <v>0</v>
      </c>
      <c r="FF425" s="270" t="s">
        <v>1676</v>
      </c>
      <c r="FG425" s="270"/>
      <c r="FH425" s="270">
        <v>0</v>
      </c>
      <c r="FI425" s="270"/>
      <c r="FJ425" s="270">
        <v>0</v>
      </c>
      <c r="FK425" s="270">
        <v>0</v>
      </c>
      <c r="FL425" s="270">
        <v>0</v>
      </c>
      <c r="FM425" s="270">
        <v>0</v>
      </c>
      <c r="FN425" s="270">
        <v>100</v>
      </c>
      <c r="FO425" s="351">
        <v>148015</v>
      </c>
      <c r="FP425" s="351">
        <v>13490</v>
      </c>
      <c r="FQ425" s="351">
        <v>0</v>
      </c>
      <c r="FR425" s="13"/>
      <c r="FS425" s="270"/>
      <c r="FT425" s="270"/>
      <c r="FU425" s="270"/>
      <c r="FV425" s="270"/>
      <c r="FW425" s="270"/>
      <c r="FX425" s="270"/>
      <c r="FY425" s="270"/>
      <c r="FZ425" s="270"/>
      <c r="GA425" s="270"/>
      <c r="GB425" s="270"/>
      <c r="GC425" s="270"/>
      <c r="GD425" s="270"/>
      <c r="GE425" s="270"/>
      <c r="GF425" s="270"/>
      <c r="GG425" s="270"/>
      <c r="GH425" s="270"/>
      <c r="GI425" s="270"/>
      <c r="GJ425" s="270"/>
      <c r="GK425" s="270"/>
      <c r="GL425" s="270"/>
      <c r="GM425" s="270"/>
      <c r="GN425" s="270"/>
      <c r="GO425" s="270"/>
      <c r="GP425" s="270"/>
      <c r="GQ425" s="270"/>
      <c r="GR425" s="270"/>
      <c r="GS425" s="270"/>
      <c r="GT425" s="270"/>
      <c r="GU425" s="270"/>
      <c r="GV425" s="270"/>
      <c r="GW425" s="270"/>
      <c r="GX425" s="270"/>
      <c r="GY425" s="270"/>
      <c r="GZ425" s="270"/>
      <c r="HA425" s="270"/>
      <c r="HB425" s="270"/>
      <c r="HC425" s="270"/>
      <c r="HD425" s="270"/>
      <c r="HE425" s="270"/>
      <c r="HF425" s="270"/>
      <c r="HG425" s="270"/>
      <c r="HH425" s="270"/>
      <c r="HI425" s="270"/>
      <c r="HJ425" s="270"/>
      <c r="HK425" s="270"/>
      <c r="HL425" s="270"/>
      <c r="HM425" s="270"/>
      <c r="HN425" s="270"/>
      <c r="HO425" s="270"/>
      <c r="HP425" s="270"/>
      <c r="HQ425" s="270"/>
      <c r="HR425" s="270"/>
      <c r="HS425" s="270"/>
      <c r="HT425" s="270"/>
      <c r="HU425" s="270"/>
      <c r="HV425" s="270"/>
      <c r="HW425" s="270"/>
      <c r="HX425" s="270"/>
      <c r="HY425" s="270"/>
      <c r="HZ425" s="270"/>
      <c r="IA425" s="270"/>
      <c r="IB425" s="270"/>
      <c r="IC425" s="270"/>
      <c r="ID425" s="270"/>
      <c r="IE425" s="270"/>
      <c r="IF425" s="270"/>
      <c r="IG425" s="270"/>
      <c r="IH425" s="270"/>
    </row>
    <row r="426" spans="1:242" ht="12.75" customHeight="1" x14ac:dyDescent="0.2">
      <c r="A426" s="374" t="s">
        <v>197</v>
      </c>
      <c r="B426" s="270">
        <v>44805</v>
      </c>
      <c r="C426" s="270">
        <v>41665</v>
      </c>
      <c r="D426" s="270">
        <v>22740</v>
      </c>
      <c r="E426" s="270">
        <v>18930</v>
      </c>
      <c r="F426" s="270">
        <v>3695</v>
      </c>
      <c r="G426" s="270">
        <v>20980</v>
      </c>
      <c r="H426" s="270">
        <v>15845</v>
      </c>
      <c r="I426" s="270">
        <v>23905</v>
      </c>
      <c r="J426" s="270">
        <v>20900</v>
      </c>
      <c r="K426" s="270">
        <v>117850</v>
      </c>
      <c r="L426" s="270">
        <v>0</v>
      </c>
      <c r="M426" s="270">
        <v>0</v>
      </c>
      <c r="N426" s="270">
        <v>0</v>
      </c>
      <c r="O426" s="270">
        <v>0</v>
      </c>
      <c r="P426" s="270">
        <v>0</v>
      </c>
      <c r="Q426" s="270">
        <v>0</v>
      </c>
      <c r="R426" s="270">
        <v>0</v>
      </c>
      <c r="S426" s="270">
        <v>0</v>
      </c>
      <c r="T426" s="270">
        <v>0</v>
      </c>
      <c r="U426" s="270">
        <v>0</v>
      </c>
      <c r="V426" s="270">
        <v>5.7600976260000003</v>
      </c>
      <c r="W426" s="270">
        <v>2</v>
      </c>
      <c r="X426" s="270">
        <v>51.367203869999997</v>
      </c>
      <c r="Y426" s="270">
        <v>4715</v>
      </c>
      <c r="Z426" s="270">
        <v>3930</v>
      </c>
      <c r="AA426" s="270">
        <v>5865</v>
      </c>
      <c r="AB426" s="270">
        <v>10380</v>
      </c>
      <c r="AC426" s="270">
        <v>12855</v>
      </c>
      <c r="AD426" s="270">
        <v>6575</v>
      </c>
      <c r="AE426" s="270">
        <v>305</v>
      </c>
      <c r="AF426" s="270">
        <v>265</v>
      </c>
      <c r="AG426" s="270">
        <v>45</v>
      </c>
      <c r="AH426" s="270">
        <v>0</v>
      </c>
      <c r="AI426" s="270" t="s">
        <v>1676</v>
      </c>
      <c r="AJ426" s="270">
        <v>4520</v>
      </c>
      <c r="AK426" s="270">
        <v>30</v>
      </c>
      <c r="AL426" s="270">
        <v>120</v>
      </c>
      <c r="AM426" s="270">
        <v>10</v>
      </c>
      <c r="AN426" s="270" t="s">
        <v>1676</v>
      </c>
      <c r="AO426" s="270">
        <v>10340</v>
      </c>
      <c r="AP426" s="270">
        <v>1305</v>
      </c>
      <c r="AQ426" s="270">
        <v>15</v>
      </c>
      <c r="AR426" s="270" t="s">
        <v>1676</v>
      </c>
      <c r="AS426" s="270">
        <v>0</v>
      </c>
      <c r="AT426" s="270" t="s">
        <v>1676</v>
      </c>
      <c r="AU426" s="270" t="s">
        <v>1676</v>
      </c>
      <c r="AV426" s="270">
        <v>215</v>
      </c>
      <c r="AW426" s="270">
        <v>820</v>
      </c>
      <c r="AX426" s="270">
        <v>7375</v>
      </c>
      <c r="AY426" s="270">
        <v>0</v>
      </c>
      <c r="AZ426" s="270">
        <v>10</v>
      </c>
      <c r="BA426" s="270">
        <v>8885</v>
      </c>
      <c r="BB426" s="270">
        <v>10830</v>
      </c>
      <c r="BC426" s="270">
        <v>440</v>
      </c>
      <c r="BD426" s="270">
        <v>1670</v>
      </c>
      <c r="BE426" s="270">
        <v>2280</v>
      </c>
      <c r="BF426" s="270">
        <v>2720</v>
      </c>
      <c r="BG426" s="270" t="s">
        <v>1676</v>
      </c>
      <c r="BH426" s="270">
        <v>2630</v>
      </c>
      <c r="BI426" s="270" t="s">
        <v>1676</v>
      </c>
      <c r="BJ426" s="270" t="s">
        <v>1676</v>
      </c>
      <c r="BK426" s="270">
        <v>11950</v>
      </c>
      <c r="BL426" s="270">
        <v>11660</v>
      </c>
      <c r="BM426" s="270">
        <v>80</v>
      </c>
      <c r="BN426" s="270">
        <v>145</v>
      </c>
      <c r="BO426" s="270">
        <v>225</v>
      </c>
      <c r="BP426" s="270">
        <v>40</v>
      </c>
      <c r="BQ426" s="270">
        <v>15</v>
      </c>
      <c r="BR426" s="270">
        <v>15</v>
      </c>
      <c r="BS426" s="270">
        <v>2220</v>
      </c>
      <c r="BT426" s="270">
        <v>3850</v>
      </c>
      <c r="BU426" s="270">
        <v>675</v>
      </c>
      <c r="BV426" s="270">
        <v>15</v>
      </c>
      <c r="BW426" s="270">
        <v>1025</v>
      </c>
      <c r="BX426" s="270" t="s">
        <v>1676</v>
      </c>
      <c r="BY426" s="270">
        <v>100</v>
      </c>
      <c r="BZ426" s="270" t="s">
        <v>1676</v>
      </c>
      <c r="CA426" s="270" t="s">
        <v>1676</v>
      </c>
      <c r="CB426" s="270" t="s">
        <v>1676</v>
      </c>
      <c r="CC426" s="270">
        <v>0</v>
      </c>
      <c r="CD426" s="270">
        <v>2015</v>
      </c>
      <c r="CE426" s="270">
        <v>100</v>
      </c>
      <c r="CF426" s="270">
        <v>155</v>
      </c>
      <c r="CG426" s="270">
        <v>39290</v>
      </c>
      <c r="CH426" s="270">
        <v>0</v>
      </c>
      <c r="CI426" s="270">
        <v>65</v>
      </c>
      <c r="CJ426" s="270">
        <v>0</v>
      </c>
      <c r="CK426" s="270">
        <v>0</v>
      </c>
      <c r="CL426" s="270">
        <v>10</v>
      </c>
      <c r="CM426" s="270">
        <v>0</v>
      </c>
      <c r="CN426" s="270">
        <v>0</v>
      </c>
      <c r="CO426" s="270">
        <v>0</v>
      </c>
      <c r="CP426" s="270">
        <v>25</v>
      </c>
      <c r="CQ426" s="270">
        <v>0</v>
      </c>
      <c r="CR426" s="270">
        <v>0</v>
      </c>
      <c r="CS426" s="270">
        <v>0</v>
      </c>
      <c r="CT426" s="270">
        <v>0</v>
      </c>
      <c r="CU426" s="270"/>
      <c r="CV426" s="270">
        <v>0</v>
      </c>
      <c r="CW426" s="270">
        <v>0</v>
      </c>
      <c r="CX426" s="270">
        <v>0</v>
      </c>
      <c r="CY426" s="270">
        <v>4605</v>
      </c>
      <c r="CZ426" s="270">
        <v>545</v>
      </c>
      <c r="DA426" s="270">
        <v>0</v>
      </c>
      <c r="DB426" s="270">
        <v>885</v>
      </c>
      <c r="DC426" s="270">
        <v>200</v>
      </c>
      <c r="DD426" s="270">
        <v>0</v>
      </c>
      <c r="DE426" s="270">
        <v>0</v>
      </c>
      <c r="DF426" s="270">
        <v>0</v>
      </c>
      <c r="DG426" s="270">
        <v>0</v>
      </c>
      <c r="DH426" s="270">
        <v>0</v>
      </c>
      <c r="DI426" s="270">
        <v>0</v>
      </c>
      <c r="DJ426" s="270">
        <v>0</v>
      </c>
      <c r="DK426" s="270">
        <v>0</v>
      </c>
      <c r="DL426" s="270">
        <v>0</v>
      </c>
      <c r="DM426" s="270">
        <v>0</v>
      </c>
      <c r="DN426" s="270">
        <v>0</v>
      </c>
      <c r="DO426" s="270">
        <v>0</v>
      </c>
      <c r="DP426" s="270">
        <v>13255</v>
      </c>
      <c r="DQ426" s="270">
        <v>1920</v>
      </c>
      <c r="DR426" s="270"/>
      <c r="DS426" s="270">
        <v>0</v>
      </c>
      <c r="DT426" s="270">
        <v>0</v>
      </c>
      <c r="DU426" s="270">
        <v>23240</v>
      </c>
      <c r="DV426" s="270">
        <v>0</v>
      </c>
      <c r="DW426" s="270">
        <v>0</v>
      </c>
      <c r="DX426" s="270">
        <v>0</v>
      </c>
      <c r="DY426" s="270">
        <v>0</v>
      </c>
      <c r="DZ426" s="270">
        <v>0</v>
      </c>
      <c r="EA426" s="270">
        <v>0</v>
      </c>
      <c r="EB426" s="270">
        <v>0</v>
      </c>
      <c r="EC426" s="270">
        <v>0</v>
      </c>
      <c r="ED426" s="270">
        <v>0</v>
      </c>
      <c r="EE426" s="270" t="s">
        <v>1676</v>
      </c>
      <c r="EF426" s="270">
        <v>0</v>
      </c>
      <c r="EG426" s="270">
        <v>0</v>
      </c>
      <c r="EH426" s="270">
        <v>0</v>
      </c>
      <c r="EI426" s="270">
        <v>0</v>
      </c>
      <c r="EJ426" s="270">
        <v>0</v>
      </c>
      <c r="EK426" s="270">
        <v>0</v>
      </c>
      <c r="EL426" s="270">
        <v>0</v>
      </c>
      <c r="EM426" s="270">
        <v>0</v>
      </c>
      <c r="EN426" s="270">
        <v>0</v>
      </c>
      <c r="EO426" s="270">
        <v>0</v>
      </c>
      <c r="EP426" s="270">
        <v>0</v>
      </c>
      <c r="EQ426" s="270">
        <v>0</v>
      </c>
      <c r="ER426" s="270">
        <v>0</v>
      </c>
      <c r="ES426" s="270">
        <v>0</v>
      </c>
      <c r="ET426" s="270">
        <v>0</v>
      </c>
      <c r="EU426" s="270">
        <v>0</v>
      </c>
      <c r="EV426" s="270">
        <v>0</v>
      </c>
      <c r="EW426" s="270">
        <v>0</v>
      </c>
      <c r="EX426" s="270">
        <v>45</v>
      </c>
      <c r="EY426" s="270">
        <v>0</v>
      </c>
      <c r="EZ426" s="270">
        <v>0</v>
      </c>
      <c r="FA426" s="270">
        <v>0</v>
      </c>
      <c r="FB426" s="270">
        <v>0</v>
      </c>
      <c r="FC426" s="270">
        <v>0</v>
      </c>
      <c r="FD426" s="270">
        <v>0</v>
      </c>
      <c r="FE426" s="270">
        <v>0</v>
      </c>
      <c r="FF426" s="270">
        <v>0</v>
      </c>
      <c r="FG426" s="270"/>
      <c r="FH426" s="270">
        <v>0</v>
      </c>
      <c r="FI426" s="270"/>
      <c r="FJ426" s="270">
        <v>0</v>
      </c>
      <c r="FK426" s="270">
        <v>0</v>
      </c>
      <c r="FL426" s="270">
        <v>0</v>
      </c>
      <c r="FM426" s="270" t="s">
        <v>1676</v>
      </c>
      <c r="FN426" s="270">
        <v>0</v>
      </c>
      <c r="FO426" s="351">
        <v>33970</v>
      </c>
      <c r="FP426" s="351">
        <v>1145</v>
      </c>
      <c r="FQ426" s="351">
        <v>0</v>
      </c>
      <c r="FR426" s="13"/>
      <c r="FS426" s="270"/>
      <c r="FT426" s="270"/>
      <c r="FU426" s="270"/>
      <c r="FV426" s="270"/>
      <c r="FW426" s="270"/>
      <c r="FX426" s="270"/>
      <c r="FY426" s="270"/>
      <c r="FZ426" s="270"/>
      <c r="GA426" s="270"/>
      <c r="GB426" s="270"/>
      <c r="GC426" s="270"/>
      <c r="GD426" s="270"/>
      <c r="GE426" s="270"/>
      <c r="GF426" s="270"/>
      <c r="GG426" s="270"/>
      <c r="GH426" s="270"/>
      <c r="GI426" s="270"/>
      <c r="GJ426" s="270"/>
      <c r="GK426" s="270"/>
      <c r="GL426" s="270"/>
      <c r="GM426" s="270"/>
      <c r="GN426" s="270"/>
      <c r="GO426" s="270"/>
      <c r="GP426" s="270"/>
      <c r="GQ426" s="270"/>
      <c r="GR426" s="270"/>
      <c r="GS426" s="270"/>
      <c r="GT426" s="270"/>
      <c r="GU426" s="270"/>
      <c r="GV426" s="270"/>
      <c r="GW426" s="270"/>
      <c r="GX426" s="270"/>
      <c r="GY426" s="270"/>
      <c r="GZ426" s="270"/>
      <c r="HA426" s="270"/>
      <c r="HB426" s="270"/>
      <c r="HC426" s="270"/>
      <c r="HD426" s="270"/>
      <c r="HE426" s="270"/>
      <c r="HF426" s="270"/>
      <c r="HG426" s="270"/>
      <c r="HH426" s="270"/>
      <c r="HI426" s="270"/>
      <c r="HJ426" s="270"/>
      <c r="HK426" s="270"/>
      <c r="HL426" s="270"/>
      <c r="HM426" s="270"/>
      <c r="HN426" s="270"/>
      <c r="HO426" s="270"/>
      <c r="HP426" s="270"/>
      <c r="HQ426" s="270"/>
      <c r="HR426" s="270"/>
      <c r="HS426" s="270"/>
      <c r="HT426" s="270"/>
      <c r="HU426" s="270"/>
      <c r="HV426" s="270"/>
      <c r="HW426" s="270"/>
      <c r="HX426" s="270"/>
      <c r="HY426" s="270"/>
      <c r="HZ426" s="270"/>
      <c r="IA426" s="270"/>
      <c r="IB426" s="270"/>
      <c r="IC426" s="270"/>
      <c r="ID426" s="270"/>
      <c r="IE426" s="270"/>
      <c r="IF426" s="270"/>
      <c r="IG426" s="270"/>
      <c r="IH426" s="270"/>
    </row>
    <row r="427" spans="1:242" ht="12.75" customHeight="1" x14ac:dyDescent="0.2">
      <c r="A427" s="374" t="s">
        <v>198</v>
      </c>
      <c r="B427" s="270">
        <v>9010</v>
      </c>
      <c r="C427" s="270">
        <v>5975</v>
      </c>
      <c r="D427" s="270">
        <v>2730</v>
      </c>
      <c r="E427" s="270">
        <v>3245</v>
      </c>
      <c r="F427" s="270">
        <v>5095</v>
      </c>
      <c r="G427" s="270">
        <v>705</v>
      </c>
      <c r="H427" s="270">
        <v>50</v>
      </c>
      <c r="I427" s="270">
        <v>8985</v>
      </c>
      <c r="J427" s="270">
        <v>25</v>
      </c>
      <c r="K427" s="270">
        <v>211380</v>
      </c>
      <c r="L427" s="270">
        <v>2</v>
      </c>
      <c r="M427" s="270">
        <v>2</v>
      </c>
      <c r="N427" s="270" t="s">
        <v>1676</v>
      </c>
      <c r="O427" s="270">
        <v>0</v>
      </c>
      <c r="P427" s="270">
        <v>0</v>
      </c>
      <c r="Q427" s="270">
        <v>0</v>
      </c>
      <c r="R427" s="270">
        <v>0</v>
      </c>
      <c r="S427" s="270">
        <v>0</v>
      </c>
      <c r="T427" s="270">
        <v>0</v>
      </c>
      <c r="U427" s="270">
        <v>0</v>
      </c>
      <c r="V427" s="270">
        <v>36.315412190000004</v>
      </c>
      <c r="W427" s="270">
        <v>19</v>
      </c>
      <c r="X427" s="270">
        <v>61.270884379999998</v>
      </c>
      <c r="Y427" s="270">
        <v>25</v>
      </c>
      <c r="Z427" s="270">
        <v>1240</v>
      </c>
      <c r="AA427" s="270">
        <v>1375</v>
      </c>
      <c r="AB427" s="270">
        <v>1325</v>
      </c>
      <c r="AC427" s="270">
        <v>1455</v>
      </c>
      <c r="AD427" s="270">
        <v>2715</v>
      </c>
      <c r="AE427" s="270">
        <v>845</v>
      </c>
      <c r="AF427" s="270">
        <v>0</v>
      </c>
      <c r="AG427" s="270">
        <v>0</v>
      </c>
      <c r="AH427" s="270">
        <v>0</v>
      </c>
      <c r="AI427" s="270">
        <v>0</v>
      </c>
      <c r="AJ427" s="270">
        <v>0</v>
      </c>
      <c r="AK427" s="270">
        <v>0</v>
      </c>
      <c r="AL427" s="270">
        <v>0</v>
      </c>
      <c r="AM427" s="270">
        <v>0</v>
      </c>
      <c r="AN427" s="270">
        <v>0</v>
      </c>
      <c r="AO427" s="270">
        <v>0</v>
      </c>
      <c r="AP427" s="270">
        <v>0</v>
      </c>
      <c r="AQ427" s="270">
        <v>0</v>
      </c>
      <c r="AR427" s="270">
        <v>0</v>
      </c>
      <c r="AS427" s="270">
        <v>0</v>
      </c>
      <c r="AT427" s="270">
        <v>0</v>
      </c>
      <c r="AU427" s="270">
        <v>0</v>
      </c>
      <c r="AV427" s="270">
        <v>0</v>
      </c>
      <c r="AW427" s="270">
        <v>0</v>
      </c>
      <c r="AX427" s="270">
        <v>3710</v>
      </c>
      <c r="AY427" s="270">
        <v>0</v>
      </c>
      <c r="AZ427" s="270">
        <v>0</v>
      </c>
      <c r="BA427" s="270">
        <v>0</v>
      </c>
      <c r="BB427" s="270">
        <v>5300</v>
      </c>
      <c r="BC427" s="270">
        <v>70</v>
      </c>
      <c r="BD427" s="270">
        <v>220</v>
      </c>
      <c r="BE427" s="270">
        <v>10</v>
      </c>
      <c r="BF427" s="270">
        <v>35</v>
      </c>
      <c r="BG427" s="270">
        <v>1670</v>
      </c>
      <c r="BH427" s="270">
        <v>215</v>
      </c>
      <c r="BI427" s="270" t="s">
        <v>1676</v>
      </c>
      <c r="BJ427" s="270">
        <v>10</v>
      </c>
      <c r="BK427" s="270">
        <v>675</v>
      </c>
      <c r="BL427" s="270">
        <v>505</v>
      </c>
      <c r="BM427" s="270">
        <v>185</v>
      </c>
      <c r="BN427" s="270">
        <v>160</v>
      </c>
      <c r="BO427" s="270">
        <v>470</v>
      </c>
      <c r="BP427" s="270">
        <v>185</v>
      </c>
      <c r="BQ427" s="270">
        <v>0</v>
      </c>
      <c r="BR427" s="270">
        <v>0</v>
      </c>
      <c r="BS427" s="270">
        <v>0</v>
      </c>
      <c r="BT427" s="270">
        <v>150</v>
      </c>
      <c r="BU427" s="270">
        <v>1070</v>
      </c>
      <c r="BV427" s="270">
        <v>0</v>
      </c>
      <c r="BW427" s="270">
        <v>345</v>
      </c>
      <c r="BX427" s="270">
        <v>0</v>
      </c>
      <c r="BY427" s="270">
        <v>55</v>
      </c>
      <c r="BZ427" s="270" t="s">
        <v>1676</v>
      </c>
      <c r="CA427" s="270" t="s">
        <v>1676</v>
      </c>
      <c r="CB427" s="270" t="s">
        <v>1676</v>
      </c>
      <c r="CC427" s="270">
        <v>0</v>
      </c>
      <c r="CD427" s="270">
        <v>450</v>
      </c>
      <c r="CE427" s="270">
        <v>25</v>
      </c>
      <c r="CF427" s="270">
        <v>125</v>
      </c>
      <c r="CG427" s="270">
        <v>5305</v>
      </c>
      <c r="CH427" s="270">
        <v>0</v>
      </c>
      <c r="CI427" s="270">
        <v>0</v>
      </c>
      <c r="CJ427" s="270">
        <v>0</v>
      </c>
      <c r="CK427" s="270">
        <v>0</v>
      </c>
      <c r="CL427" s="270">
        <v>0</v>
      </c>
      <c r="CM427" s="270">
        <v>0</v>
      </c>
      <c r="CN427" s="270">
        <v>0</v>
      </c>
      <c r="CO427" s="270">
        <v>0</v>
      </c>
      <c r="CP427" s="270">
        <v>0</v>
      </c>
      <c r="CQ427" s="270">
        <v>0</v>
      </c>
      <c r="CR427" s="270">
        <v>0</v>
      </c>
      <c r="CS427" s="270">
        <v>0</v>
      </c>
      <c r="CT427" s="270">
        <v>0</v>
      </c>
      <c r="CU427" s="270"/>
      <c r="CV427" s="270">
        <v>0</v>
      </c>
      <c r="CW427" s="270">
        <v>0</v>
      </c>
      <c r="CX427" s="270">
        <v>0</v>
      </c>
      <c r="CY427" s="270">
        <v>0</v>
      </c>
      <c r="CZ427" s="270">
        <v>0</v>
      </c>
      <c r="DA427" s="270">
        <v>0</v>
      </c>
      <c r="DB427" s="270">
        <v>0</v>
      </c>
      <c r="DC427" s="270">
        <v>0</v>
      </c>
      <c r="DD427" s="270">
        <v>0</v>
      </c>
      <c r="DE427" s="270">
        <v>1080</v>
      </c>
      <c r="DF427" s="270">
        <v>0</v>
      </c>
      <c r="DG427" s="270">
        <v>0</v>
      </c>
      <c r="DH427" s="270">
        <v>0</v>
      </c>
      <c r="DI427" s="270">
        <v>0</v>
      </c>
      <c r="DJ427" s="270">
        <v>0</v>
      </c>
      <c r="DK427" s="270">
        <v>0</v>
      </c>
      <c r="DL427" s="270">
        <v>0</v>
      </c>
      <c r="DM427" s="270">
        <v>0</v>
      </c>
      <c r="DN427" s="270">
        <v>1635</v>
      </c>
      <c r="DO427" s="270">
        <v>30</v>
      </c>
      <c r="DP427" s="270">
        <v>0</v>
      </c>
      <c r="DQ427" s="270">
        <v>0</v>
      </c>
      <c r="DR427" s="270"/>
      <c r="DS427" s="270">
        <v>0</v>
      </c>
      <c r="DT427" s="270">
        <v>0</v>
      </c>
      <c r="DU427" s="270">
        <v>0</v>
      </c>
      <c r="DV427" s="270">
        <v>0</v>
      </c>
      <c r="DW427" s="270">
        <v>0</v>
      </c>
      <c r="DX427" s="270">
        <v>0</v>
      </c>
      <c r="DY427" s="270">
        <v>0</v>
      </c>
      <c r="DZ427" s="270">
        <v>0</v>
      </c>
      <c r="EA427" s="270">
        <v>0</v>
      </c>
      <c r="EB427" s="270">
        <v>0</v>
      </c>
      <c r="EC427" s="270">
        <v>0</v>
      </c>
      <c r="ED427" s="270">
        <v>0</v>
      </c>
      <c r="EE427" s="270">
        <v>0</v>
      </c>
      <c r="EF427" s="270">
        <v>0</v>
      </c>
      <c r="EG427" s="270">
        <v>970</v>
      </c>
      <c r="EH427" s="270">
        <v>0</v>
      </c>
      <c r="EI427" s="270">
        <v>0</v>
      </c>
      <c r="EJ427" s="270">
        <v>0</v>
      </c>
      <c r="EK427" s="270">
        <v>0</v>
      </c>
      <c r="EL427" s="270">
        <v>0</v>
      </c>
      <c r="EM427" s="270">
        <v>0</v>
      </c>
      <c r="EN427" s="270">
        <v>0</v>
      </c>
      <c r="EO427" s="270">
        <v>0</v>
      </c>
      <c r="EP427" s="270">
        <v>0</v>
      </c>
      <c r="EQ427" s="270">
        <v>495</v>
      </c>
      <c r="ER427" s="270">
        <v>3495</v>
      </c>
      <c r="ES427" s="270">
        <v>85</v>
      </c>
      <c r="ET427" s="270">
        <v>80</v>
      </c>
      <c r="EU427" s="270">
        <v>0</v>
      </c>
      <c r="EV427" s="270">
        <v>1135</v>
      </c>
      <c r="EW427" s="270">
        <v>0</v>
      </c>
      <c r="EX427" s="270">
        <v>0</v>
      </c>
      <c r="EY427" s="270">
        <v>0</v>
      </c>
      <c r="EZ427" s="270">
        <v>0</v>
      </c>
      <c r="FA427" s="270">
        <v>0</v>
      </c>
      <c r="FB427" s="270">
        <v>0</v>
      </c>
      <c r="FC427" s="270">
        <v>0</v>
      </c>
      <c r="FD427" s="270">
        <v>0</v>
      </c>
      <c r="FE427" s="270">
        <v>0</v>
      </c>
      <c r="FF427" s="270">
        <v>0</v>
      </c>
      <c r="FG427" s="270"/>
      <c r="FH427" s="270">
        <v>0</v>
      </c>
      <c r="FI427" s="270"/>
      <c r="FJ427" s="270">
        <v>0</v>
      </c>
      <c r="FK427" s="270">
        <v>0</v>
      </c>
      <c r="FL427" s="270">
        <v>0</v>
      </c>
      <c r="FM427" s="270">
        <v>0</v>
      </c>
      <c r="FN427" s="270">
        <v>0</v>
      </c>
      <c r="FO427" s="351">
        <v>3710</v>
      </c>
      <c r="FP427" s="351">
        <v>125</v>
      </c>
      <c r="FQ427" s="351" t="s">
        <v>1676</v>
      </c>
      <c r="FR427" s="13"/>
      <c r="FS427" s="270"/>
      <c r="FT427" s="270"/>
      <c r="FU427" s="270"/>
      <c r="FV427" s="270"/>
      <c r="FW427" s="270"/>
      <c r="FX427" s="270"/>
      <c r="FY427" s="270"/>
      <c r="FZ427" s="270"/>
      <c r="GA427" s="270"/>
      <c r="GB427" s="270"/>
      <c r="GC427" s="270"/>
      <c r="GD427" s="270"/>
      <c r="GE427" s="270"/>
      <c r="GF427" s="270"/>
      <c r="GG427" s="270"/>
      <c r="GH427" s="270"/>
      <c r="GI427" s="270"/>
      <c r="GJ427" s="270"/>
      <c r="GK427" s="270"/>
      <c r="GL427" s="270"/>
      <c r="GM427" s="270"/>
      <c r="GN427" s="270"/>
      <c r="GO427" s="270"/>
      <c r="GP427" s="270"/>
      <c r="GQ427" s="270"/>
      <c r="GR427" s="270"/>
      <c r="GS427" s="270"/>
      <c r="GT427" s="270"/>
      <c r="GU427" s="270"/>
      <c r="GV427" s="270"/>
      <c r="GW427" s="270"/>
      <c r="GX427" s="270"/>
      <c r="GY427" s="270"/>
      <c r="GZ427" s="270"/>
      <c r="HA427" s="270"/>
      <c r="HB427" s="270"/>
      <c r="HC427" s="270"/>
      <c r="HD427" s="270"/>
      <c r="HE427" s="270"/>
      <c r="HF427" s="270"/>
      <c r="HG427" s="270"/>
      <c r="HH427" s="270"/>
      <c r="HI427" s="270"/>
      <c r="HJ427" s="270"/>
      <c r="HK427" s="270"/>
      <c r="HL427" s="270"/>
      <c r="HM427" s="270"/>
      <c r="HN427" s="270"/>
      <c r="HO427" s="270"/>
      <c r="HP427" s="270"/>
      <c r="HQ427" s="270"/>
      <c r="HR427" s="270"/>
      <c r="HS427" s="270"/>
      <c r="HT427" s="270"/>
      <c r="HU427" s="270"/>
      <c r="HV427" s="270"/>
      <c r="HW427" s="270"/>
      <c r="HX427" s="270"/>
      <c r="HY427" s="270"/>
      <c r="HZ427" s="270"/>
      <c r="IA427" s="270"/>
      <c r="IB427" s="270"/>
      <c r="IC427" s="270"/>
      <c r="ID427" s="270"/>
      <c r="IE427" s="270"/>
      <c r="IF427" s="270"/>
      <c r="IG427" s="270"/>
      <c r="IH427" s="270"/>
    </row>
    <row r="428" spans="1:242" ht="12.75" customHeight="1" x14ac:dyDescent="0.2">
      <c r="A428" s="374" t="s">
        <v>199</v>
      </c>
      <c r="B428" s="270">
        <v>275985</v>
      </c>
      <c r="C428" s="270">
        <v>235305</v>
      </c>
      <c r="D428" s="270">
        <v>113970</v>
      </c>
      <c r="E428" s="270">
        <v>121300</v>
      </c>
      <c r="F428" s="270">
        <v>71650</v>
      </c>
      <c r="G428" s="270">
        <v>49570</v>
      </c>
      <c r="H428" s="270">
        <v>96480</v>
      </c>
      <c r="I428" s="270">
        <v>155865</v>
      </c>
      <c r="J428" s="270">
        <v>120120</v>
      </c>
      <c r="K428" s="270">
        <v>508300</v>
      </c>
      <c r="L428" s="270">
        <v>66.699313290000006</v>
      </c>
      <c r="M428" s="270">
        <v>42</v>
      </c>
      <c r="N428" s="270">
        <v>37520</v>
      </c>
      <c r="O428" s="270">
        <v>19760</v>
      </c>
      <c r="P428" s="270">
        <v>12945</v>
      </c>
      <c r="Q428" s="270">
        <v>16290</v>
      </c>
      <c r="R428" s="270">
        <v>4150</v>
      </c>
      <c r="S428" s="270">
        <v>1285</v>
      </c>
      <c r="T428" s="270">
        <v>620</v>
      </c>
      <c r="U428" s="270">
        <v>190</v>
      </c>
      <c r="V428" s="270">
        <v>4.2617823440000002</v>
      </c>
      <c r="W428" s="270">
        <v>1</v>
      </c>
      <c r="X428" s="270">
        <v>49.30038502</v>
      </c>
      <c r="Y428" s="270">
        <v>43675</v>
      </c>
      <c r="Z428" s="270">
        <v>28815</v>
      </c>
      <c r="AA428" s="270">
        <v>33960</v>
      </c>
      <c r="AB428" s="270">
        <v>46625</v>
      </c>
      <c r="AC428" s="270">
        <v>66050</v>
      </c>
      <c r="AD428" s="270">
        <v>47720</v>
      </c>
      <c r="AE428" s="270">
        <v>6570</v>
      </c>
      <c r="AF428" s="270">
        <v>7845</v>
      </c>
      <c r="AG428" s="270">
        <v>1710</v>
      </c>
      <c r="AH428" s="270">
        <v>11530</v>
      </c>
      <c r="AI428" s="270">
        <v>1620</v>
      </c>
      <c r="AJ428" s="270">
        <v>6365</v>
      </c>
      <c r="AK428" s="270">
        <v>6560</v>
      </c>
      <c r="AL428" s="270">
        <v>8980</v>
      </c>
      <c r="AM428" s="270">
        <v>8910</v>
      </c>
      <c r="AN428" s="270">
        <v>3560</v>
      </c>
      <c r="AO428" s="270">
        <v>6820</v>
      </c>
      <c r="AP428" s="270">
        <v>3605</v>
      </c>
      <c r="AQ428" s="270">
        <v>13440</v>
      </c>
      <c r="AR428" s="270">
        <v>1605</v>
      </c>
      <c r="AS428" s="270">
        <v>325</v>
      </c>
      <c r="AT428" s="270">
        <v>4020</v>
      </c>
      <c r="AU428" s="270">
        <v>6360</v>
      </c>
      <c r="AV428" s="270">
        <v>10650</v>
      </c>
      <c r="AW428" s="270">
        <v>4560</v>
      </c>
      <c r="AX428" s="270">
        <v>18730</v>
      </c>
      <c r="AY428" s="270">
        <v>2825</v>
      </c>
      <c r="AZ428" s="270">
        <v>6070</v>
      </c>
      <c r="BA428" s="270">
        <v>46690</v>
      </c>
      <c r="BB428" s="270">
        <v>93205</v>
      </c>
      <c r="BC428" s="270">
        <v>5040</v>
      </c>
      <c r="BD428" s="270">
        <v>39725</v>
      </c>
      <c r="BE428" s="270">
        <v>5780</v>
      </c>
      <c r="BF428" s="270">
        <v>4350</v>
      </c>
      <c r="BG428" s="270">
        <v>1205</v>
      </c>
      <c r="BH428" s="270">
        <v>8435</v>
      </c>
      <c r="BI428" s="270">
        <v>11160</v>
      </c>
      <c r="BJ428" s="270">
        <v>1430</v>
      </c>
      <c r="BK428" s="270">
        <v>13435</v>
      </c>
      <c r="BL428" s="270">
        <v>12925</v>
      </c>
      <c r="BM428" s="270">
        <v>26235</v>
      </c>
      <c r="BN428" s="270">
        <v>6655</v>
      </c>
      <c r="BO428" s="270">
        <v>17030</v>
      </c>
      <c r="BP428" s="270">
        <v>14960</v>
      </c>
      <c r="BQ428" s="270">
        <v>9100</v>
      </c>
      <c r="BR428" s="270">
        <v>2660</v>
      </c>
      <c r="BS428" s="270">
        <v>3520</v>
      </c>
      <c r="BT428" s="270">
        <v>20545</v>
      </c>
      <c r="BU428" s="270">
        <v>16270</v>
      </c>
      <c r="BV428" s="270">
        <v>120</v>
      </c>
      <c r="BW428" s="270">
        <v>14725</v>
      </c>
      <c r="BX428" s="270">
        <v>705</v>
      </c>
      <c r="BY428" s="270">
        <v>8505</v>
      </c>
      <c r="BZ428" s="270">
        <v>1305</v>
      </c>
      <c r="CA428" s="270">
        <v>510</v>
      </c>
      <c r="CB428" s="270">
        <v>45</v>
      </c>
      <c r="CC428" s="270" t="s">
        <v>1676</v>
      </c>
      <c r="CD428" s="270">
        <v>7690</v>
      </c>
      <c r="CE428" s="270">
        <v>385</v>
      </c>
      <c r="CF428" s="270">
        <v>350</v>
      </c>
      <c r="CG428" s="270">
        <v>215810</v>
      </c>
      <c r="CH428" s="270" t="s">
        <v>1676</v>
      </c>
      <c r="CI428" s="270">
        <v>22910</v>
      </c>
      <c r="CJ428" s="270">
        <v>15810</v>
      </c>
      <c r="CK428" s="270">
        <v>9200</v>
      </c>
      <c r="CL428" s="270">
        <v>6105</v>
      </c>
      <c r="CM428" s="270">
        <v>11640</v>
      </c>
      <c r="CN428" s="270">
        <v>2165</v>
      </c>
      <c r="CO428" s="270">
        <v>70</v>
      </c>
      <c r="CP428" s="270">
        <v>800</v>
      </c>
      <c r="CQ428" s="270">
        <v>0</v>
      </c>
      <c r="CR428" s="270">
        <v>1270</v>
      </c>
      <c r="CS428" s="270">
        <v>0</v>
      </c>
      <c r="CT428" s="270">
        <v>0</v>
      </c>
      <c r="CU428" s="270"/>
      <c r="CV428" s="270">
        <v>0</v>
      </c>
      <c r="CW428" s="270">
        <v>4525</v>
      </c>
      <c r="CX428" s="270">
        <v>8265</v>
      </c>
      <c r="CY428" s="270">
        <v>2770</v>
      </c>
      <c r="CZ428" s="270">
        <v>3900</v>
      </c>
      <c r="DA428" s="270">
        <v>9815</v>
      </c>
      <c r="DB428" s="270">
        <v>1405</v>
      </c>
      <c r="DC428" s="270">
        <v>765</v>
      </c>
      <c r="DD428" s="270">
        <v>0</v>
      </c>
      <c r="DE428" s="270">
        <v>26015</v>
      </c>
      <c r="DF428" s="270">
        <v>17045</v>
      </c>
      <c r="DG428" s="270">
        <v>1615</v>
      </c>
      <c r="DH428" s="270">
        <v>8965</v>
      </c>
      <c r="DI428" s="270">
        <v>0</v>
      </c>
      <c r="DJ428" s="270">
        <v>3145</v>
      </c>
      <c r="DK428" s="270">
        <v>0</v>
      </c>
      <c r="DL428" s="270">
        <v>25</v>
      </c>
      <c r="DM428" s="270">
        <v>2470</v>
      </c>
      <c r="DN428" s="270">
        <v>0</v>
      </c>
      <c r="DO428" s="270">
        <v>0</v>
      </c>
      <c r="DP428" s="270">
        <v>10440</v>
      </c>
      <c r="DQ428" s="270">
        <v>570</v>
      </c>
      <c r="DR428" s="270"/>
      <c r="DS428" s="270">
        <v>0</v>
      </c>
      <c r="DT428" s="270">
        <v>6525</v>
      </c>
      <c r="DU428" s="270">
        <v>7495</v>
      </c>
      <c r="DV428" s="270">
        <v>4830</v>
      </c>
      <c r="DW428" s="270">
        <v>0</v>
      </c>
      <c r="DX428" s="270">
        <v>0</v>
      </c>
      <c r="DY428" s="270">
        <v>3060</v>
      </c>
      <c r="DZ428" s="270">
        <v>9255</v>
      </c>
      <c r="EA428" s="270">
        <v>0</v>
      </c>
      <c r="EB428" s="270">
        <v>4545</v>
      </c>
      <c r="EC428" s="270">
        <v>945</v>
      </c>
      <c r="ED428" s="270">
        <v>4590</v>
      </c>
      <c r="EE428" s="270">
        <v>33160</v>
      </c>
      <c r="EF428" s="270">
        <v>705</v>
      </c>
      <c r="EG428" s="270">
        <v>7255</v>
      </c>
      <c r="EH428" s="270">
        <v>1085</v>
      </c>
      <c r="EI428" s="270">
        <v>0</v>
      </c>
      <c r="EJ428" s="270" t="s">
        <v>1676</v>
      </c>
      <c r="EK428" s="270">
        <v>0</v>
      </c>
      <c r="EL428" s="270">
        <v>7550</v>
      </c>
      <c r="EM428" s="270">
        <v>4205</v>
      </c>
      <c r="EN428" s="270">
        <v>1680</v>
      </c>
      <c r="EO428" s="270">
        <v>0</v>
      </c>
      <c r="EP428" s="270">
        <v>0</v>
      </c>
      <c r="EQ428" s="270">
        <v>0</v>
      </c>
      <c r="ER428" s="270">
        <v>0</v>
      </c>
      <c r="ES428" s="270">
        <v>0</v>
      </c>
      <c r="ET428" s="270">
        <v>0</v>
      </c>
      <c r="EU428" s="270">
        <v>0</v>
      </c>
      <c r="EV428" s="270">
        <v>0</v>
      </c>
      <c r="EW428" s="270">
        <v>5115</v>
      </c>
      <c r="EX428" s="270">
        <v>2105</v>
      </c>
      <c r="EY428" s="270">
        <v>0</v>
      </c>
      <c r="EZ428" s="270">
        <v>0</v>
      </c>
      <c r="FA428" s="270">
        <v>0</v>
      </c>
      <c r="FB428" s="270">
        <v>155</v>
      </c>
      <c r="FC428" s="270">
        <v>0</v>
      </c>
      <c r="FD428" s="270">
        <v>0</v>
      </c>
      <c r="FE428" s="270">
        <v>0</v>
      </c>
      <c r="FF428" s="270">
        <v>0</v>
      </c>
      <c r="FG428" s="270"/>
      <c r="FH428" s="270">
        <v>0</v>
      </c>
      <c r="FI428" s="270"/>
      <c r="FJ428" s="270">
        <v>0</v>
      </c>
      <c r="FK428" s="270">
        <v>0</v>
      </c>
      <c r="FL428" s="270">
        <v>0</v>
      </c>
      <c r="FM428" s="270" t="s">
        <v>1676</v>
      </c>
      <c r="FN428" s="270">
        <v>0</v>
      </c>
      <c r="FO428" s="351">
        <v>182780</v>
      </c>
      <c r="FP428" s="351">
        <v>17605</v>
      </c>
      <c r="FQ428" s="351">
        <v>92760</v>
      </c>
      <c r="FR428" s="13"/>
      <c r="FS428" s="270"/>
      <c r="FT428" s="270"/>
      <c r="FU428" s="270"/>
      <c r="FV428" s="270"/>
      <c r="FW428" s="270"/>
      <c r="FX428" s="270"/>
      <c r="FY428" s="270"/>
      <c r="FZ428" s="270"/>
      <c r="GA428" s="270"/>
      <c r="GB428" s="270"/>
      <c r="GC428" s="270"/>
      <c r="GD428" s="270"/>
      <c r="GE428" s="270"/>
      <c r="GF428" s="270"/>
      <c r="GG428" s="270"/>
      <c r="GH428" s="270"/>
      <c r="GI428" s="270"/>
      <c r="GJ428" s="270"/>
      <c r="GK428" s="270"/>
      <c r="GL428" s="270"/>
      <c r="GM428" s="270"/>
      <c r="GN428" s="270"/>
      <c r="GO428" s="270"/>
      <c r="GP428" s="270"/>
      <c r="GQ428" s="270"/>
      <c r="GR428" s="270"/>
      <c r="GS428" s="270"/>
      <c r="GT428" s="270"/>
      <c r="GU428" s="270"/>
      <c r="GV428" s="270"/>
      <c r="GW428" s="270"/>
      <c r="GX428" s="270"/>
      <c r="GY428" s="270"/>
      <c r="GZ428" s="270"/>
      <c r="HA428" s="270"/>
      <c r="HB428" s="270"/>
      <c r="HC428" s="270"/>
      <c r="HD428" s="270"/>
      <c r="HE428" s="270"/>
      <c r="HF428" s="270"/>
      <c r="HG428" s="270"/>
      <c r="HH428" s="270"/>
      <c r="HI428" s="270"/>
      <c r="HJ428" s="270"/>
      <c r="HK428" s="270"/>
      <c r="HL428" s="270"/>
      <c r="HM428" s="270"/>
      <c r="HN428" s="270"/>
      <c r="HO428" s="270"/>
      <c r="HP428" s="270"/>
      <c r="HQ428" s="270"/>
      <c r="HR428" s="270"/>
      <c r="HS428" s="270"/>
      <c r="HT428" s="270"/>
      <c r="HU428" s="270"/>
      <c r="HV428" s="270"/>
      <c r="HW428" s="270"/>
      <c r="HX428" s="270"/>
      <c r="HY428" s="270"/>
      <c r="HZ428" s="270"/>
      <c r="IA428" s="270"/>
      <c r="IB428" s="270"/>
      <c r="IC428" s="270"/>
      <c r="ID428" s="270"/>
      <c r="IE428" s="270"/>
      <c r="IF428" s="270"/>
      <c r="IG428" s="270"/>
      <c r="IH428" s="270"/>
    </row>
    <row r="429" spans="1:242" ht="12.75" customHeight="1" x14ac:dyDescent="0.2">
      <c r="A429" s="374" t="s">
        <v>200</v>
      </c>
      <c r="B429" s="270">
        <v>194625</v>
      </c>
      <c r="C429" s="270">
        <v>166000</v>
      </c>
      <c r="D429" s="270">
        <v>72865</v>
      </c>
      <c r="E429" s="270">
        <v>93130</v>
      </c>
      <c r="F429" s="270">
        <v>56765</v>
      </c>
      <c r="G429" s="270">
        <v>37750</v>
      </c>
      <c r="H429" s="270">
        <v>50670</v>
      </c>
      <c r="I429" s="270">
        <v>121535</v>
      </c>
      <c r="J429" s="270">
        <v>73090</v>
      </c>
      <c r="K429" s="270">
        <v>345160</v>
      </c>
      <c r="L429" s="270">
        <v>64.725897320000001</v>
      </c>
      <c r="M429" s="270">
        <v>39</v>
      </c>
      <c r="N429" s="270">
        <v>17935</v>
      </c>
      <c r="O429" s="270">
        <v>11275</v>
      </c>
      <c r="P429" s="270">
        <v>4800</v>
      </c>
      <c r="Q429" s="270">
        <v>6070</v>
      </c>
      <c r="R429" s="270">
        <v>2965</v>
      </c>
      <c r="S429" s="270">
        <v>835</v>
      </c>
      <c r="T429" s="270">
        <v>125</v>
      </c>
      <c r="U429" s="270">
        <v>15</v>
      </c>
      <c r="V429" s="270">
        <v>3.7076797849999998</v>
      </c>
      <c r="W429" s="270">
        <v>1</v>
      </c>
      <c r="X429" s="270">
        <v>54.492869429999999</v>
      </c>
      <c r="Y429" s="270">
        <v>19775</v>
      </c>
      <c r="Z429" s="270">
        <v>18630</v>
      </c>
      <c r="AA429" s="270">
        <v>23305</v>
      </c>
      <c r="AB429" s="270">
        <v>32745</v>
      </c>
      <c r="AC429" s="270">
        <v>48345</v>
      </c>
      <c r="AD429" s="270">
        <v>43620</v>
      </c>
      <c r="AE429" s="270">
        <v>7115</v>
      </c>
      <c r="AF429" s="270">
        <v>2435</v>
      </c>
      <c r="AG429" s="270">
        <v>1155</v>
      </c>
      <c r="AH429" s="270">
        <v>4720</v>
      </c>
      <c r="AI429" s="270">
        <v>815</v>
      </c>
      <c r="AJ429" s="270">
        <v>3820</v>
      </c>
      <c r="AK429" s="270">
        <v>2230</v>
      </c>
      <c r="AL429" s="270">
        <v>8555</v>
      </c>
      <c r="AM429" s="270">
        <v>13905</v>
      </c>
      <c r="AN429" s="270">
        <v>1350</v>
      </c>
      <c r="AO429" s="270">
        <v>3040</v>
      </c>
      <c r="AP429" s="270">
        <v>1835</v>
      </c>
      <c r="AQ429" s="270">
        <v>6700</v>
      </c>
      <c r="AR429" s="270">
        <v>745</v>
      </c>
      <c r="AS429" s="270">
        <v>395</v>
      </c>
      <c r="AT429" s="270">
        <v>2315</v>
      </c>
      <c r="AU429" s="270">
        <v>5825</v>
      </c>
      <c r="AV429" s="270">
        <v>2560</v>
      </c>
      <c r="AW429" s="270">
        <v>4000</v>
      </c>
      <c r="AX429" s="270">
        <v>14025</v>
      </c>
      <c r="AY429" s="270">
        <v>800</v>
      </c>
      <c r="AZ429" s="270">
        <v>6690</v>
      </c>
      <c r="BA429" s="270">
        <v>34480</v>
      </c>
      <c r="BB429" s="270">
        <v>72230</v>
      </c>
      <c r="BC429" s="270">
        <v>4350</v>
      </c>
      <c r="BD429" s="270">
        <v>33425</v>
      </c>
      <c r="BE429" s="270">
        <v>3315</v>
      </c>
      <c r="BF429" s="270">
        <v>3265</v>
      </c>
      <c r="BG429" s="270">
        <v>890</v>
      </c>
      <c r="BH429" s="270">
        <v>3380</v>
      </c>
      <c r="BI429" s="270">
        <v>4925</v>
      </c>
      <c r="BJ429" s="270">
        <v>840</v>
      </c>
      <c r="BK429" s="270">
        <v>9105</v>
      </c>
      <c r="BL429" s="270">
        <v>11070</v>
      </c>
      <c r="BM429" s="270">
        <v>24205</v>
      </c>
      <c r="BN429" s="270">
        <v>2730</v>
      </c>
      <c r="BO429" s="270">
        <v>8875</v>
      </c>
      <c r="BP429" s="270">
        <v>8015</v>
      </c>
      <c r="BQ429" s="270">
        <v>13895</v>
      </c>
      <c r="BR429" s="270">
        <v>1775</v>
      </c>
      <c r="BS429" s="270">
        <v>400</v>
      </c>
      <c r="BT429" s="270">
        <v>11600</v>
      </c>
      <c r="BU429" s="270">
        <v>9475</v>
      </c>
      <c r="BV429" s="270">
        <v>90</v>
      </c>
      <c r="BW429" s="270">
        <v>10370</v>
      </c>
      <c r="BX429" s="270">
        <v>545</v>
      </c>
      <c r="BY429" s="270">
        <v>6960</v>
      </c>
      <c r="BZ429" s="270">
        <v>1075</v>
      </c>
      <c r="CA429" s="270">
        <v>115</v>
      </c>
      <c r="CB429" s="270" t="s">
        <v>1676</v>
      </c>
      <c r="CC429" s="270">
        <v>0</v>
      </c>
      <c r="CD429" s="270">
        <v>3430</v>
      </c>
      <c r="CE429" s="270">
        <v>130</v>
      </c>
      <c r="CF429" s="270">
        <v>570</v>
      </c>
      <c r="CG429" s="270">
        <v>153170</v>
      </c>
      <c r="CH429" s="270">
        <v>0</v>
      </c>
      <c r="CI429" s="270">
        <v>23435</v>
      </c>
      <c r="CJ429" s="270">
        <v>6805</v>
      </c>
      <c r="CK429" s="270">
        <v>14390</v>
      </c>
      <c r="CL429" s="270">
        <v>3825</v>
      </c>
      <c r="CM429" s="270">
        <v>4990</v>
      </c>
      <c r="CN429" s="270">
        <v>3155</v>
      </c>
      <c r="CO429" s="270">
        <v>0</v>
      </c>
      <c r="CP429" s="270">
        <v>0</v>
      </c>
      <c r="CQ429" s="270">
        <v>0</v>
      </c>
      <c r="CR429" s="270">
        <v>0</v>
      </c>
      <c r="CS429" s="270">
        <v>0</v>
      </c>
      <c r="CT429" s="270">
        <v>0</v>
      </c>
      <c r="CU429" s="270"/>
      <c r="CV429" s="270">
        <v>0</v>
      </c>
      <c r="CW429" s="270">
        <v>0</v>
      </c>
      <c r="CX429" s="270" t="s">
        <v>1676</v>
      </c>
      <c r="CY429" s="270" t="s">
        <v>1676</v>
      </c>
      <c r="CZ429" s="270" t="s">
        <v>1676</v>
      </c>
      <c r="DA429" s="270">
        <v>10</v>
      </c>
      <c r="DB429" s="270">
        <v>3030</v>
      </c>
      <c r="DC429" s="270">
        <v>0</v>
      </c>
      <c r="DD429" s="270">
        <v>0</v>
      </c>
      <c r="DE429" s="270">
        <v>28280</v>
      </c>
      <c r="DF429" s="270">
        <v>14710</v>
      </c>
      <c r="DG429" s="270">
        <v>1515</v>
      </c>
      <c r="DH429" s="270">
        <v>6115</v>
      </c>
      <c r="DI429" s="270">
        <v>0</v>
      </c>
      <c r="DJ429" s="270">
        <v>0</v>
      </c>
      <c r="DK429" s="270">
        <v>0</v>
      </c>
      <c r="DL429" s="270" t="s">
        <v>1676</v>
      </c>
      <c r="DM429" s="270">
        <v>235</v>
      </c>
      <c r="DN429" s="270">
        <v>6355</v>
      </c>
      <c r="DO429" s="270">
        <v>10</v>
      </c>
      <c r="DP429" s="270">
        <v>5620</v>
      </c>
      <c r="DQ429" s="270">
        <v>0</v>
      </c>
      <c r="DR429" s="270"/>
      <c r="DS429" s="270">
        <v>30</v>
      </c>
      <c r="DT429" s="270">
        <v>170</v>
      </c>
      <c r="DU429" s="270">
        <v>6620</v>
      </c>
      <c r="DV429" s="270">
        <v>0</v>
      </c>
      <c r="DW429" s="270">
        <v>0</v>
      </c>
      <c r="DX429" s="270" t="s">
        <v>1676</v>
      </c>
      <c r="DY429" s="270">
        <v>3480</v>
      </c>
      <c r="DZ429" s="270">
        <v>5370</v>
      </c>
      <c r="EA429" s="270">
        <v>0</v>
      </c>
      <c r="EB429" s="270">
        <v>1835</v>
      </c>
      <c r="EC429" s="270">
        <v>0</v>
      </c>
      <c r="ED429" s="270">
        <v>725</v>
      </c>
      <c r="EE429" s="270">
        <v>17280</v>
      </c>
      <c r="EF429" s="270">
        <v>0</v>
      </c>
      <c r="EG429" s="270">
        <v>35</v>
      </c>
      <c r="EH429" s="270">
        <v>0</v>
      </c>
      <c r="EI429" s="270">
        <v>0</v>
      </c>
      <c r="EJ429" s="270">
        <v>0</v>
      </c>
      <c r="EK429" s="270">
        <v>0</v>
      </c>
      <c r="EL429" s="270">
        <v>6950</v>
      </c>
      <c r="EM429" s="270">
        <v>7750</v>
      </c>
      <c r="EN429" s="270">
        <v>5590</v>
      </c>
      <c r="EO429" s="270">
        <v>110</v>
      </c>
      <c r="EP429" s="270">
        <v>0</v>
      </c>
      <c r="EQ429" s="270">
        <v>0</v>
      </c>
      <c r="ER429" s="270">
        <v>0</v>
      </c>
      <c r="ES429" s="270">
        <v>0</v>
      </c>
      <c r="ET429" s="270">
        <v>0</v>
      </c>
      <c r="EU429" s="270">
        <v>0</v>
      </c>
      <c r="EV429" s="270">
        <v>0</v>
      </c>
      <c r="EW429" s="270">
        <v>15605</v>
      </c>
      <c r="EX429" s="270">
        <v>90</v>
      </c>
      <c r="EY429" s="270">
        <v>0</v>
      </c>
      <c r="EZ429" s="270">
        <v>0</v>
      </c>
      <c r="FA429" s="270" t="s">
        <v>1676</v>
      </c>
      <c r="FB429" s="270">
        <v>65</v>
      </c>
      <c r="FC429" s="270">
        <v>0</v>
      </c>
      <c r="FD429" s="270">
        <v>0</v>
      </c>
      <c r="FE429" s="270">
        <v>0</v>
      </c>
      <c r="FF429" s="270">
        <v>0</v>
      </c>
      <c r="FG429" s="270"/>
      <c r="FH429" s="270">
        <v>0</v>
      </c>
      <c r="FI429" s="270"/>
      <c r="FJ429" s="270">
        <v>0</v>
      </c>
      <c r="FK429" s="270">
        <v>0</v>
      </c>
      <c r="FL429" s="270">
        <v>0</v>
      </c>
      <c r="FM429" s="270">
        <v>425</v>
      </c>
      <c r="FN429" s="270">
        <v>0</v>
      </c>
      <c r="FO429" s="351">
        <v>122395</v>
      </c>
      <c r="FP429" s="351">
        <v>20810</v>
      </c>
      <c r="FQ429" s="351">
        <v>44020</v>
      </c>
      <c r="FR429" s="13"/>
      <c r="FS429" s="270"/>
      <c r="FT429" s="270"/>
      <c r="FU429" s="270"/>
      <c r="FV429" s="270"/>
      <c r="FW429" s="270"/>
      <c r="FX429" s="270"/>
      <c r="FY429" s="270"/>
      <c r="FZ429" s="270"/>
      <c r="GA429" s="270"/>
      <c r="GB429" s="270"/>
      <c r="GC429" s="270"/>
      <c r="GD429" s="270"/>
      <c r="GE429" s="270"/>
      <c r="GF429" s="270"/>
      <c r="GG429" s="270"/>
      <c r="GH429" s="270"/>
      <c r="GI429" s="270"/>
      <c r="GJ429" s="270"/>
      <c r="GK429" s="270"/>
      <c r="GL429" s="270"/>
      <c r="GM429" s="270"/>
      <c r="GN429" s="270"/>
      <c r="GO429" s="270"/>
      <c r="GP429" s="270"/>
      <c r="GQ429" s="270"/>
      <c r="GR429" s="270"/>
      <c r="GS429" s="270"/>
      <c r="GT429" s="270"/>
      <c r="GU429" s="270"/>
      <c r="GV429" s="270"/>
      <c r="GW429" s="270"/>
      <c r="GX429" s="270"/>
      <c r="GY429" s="270"/>
      <c r="GZ429" s="270"/>
      <c r="HA429" s="270"/>
      <c r="HB429" s="270"/>
      <c r="HC429" s="270"/>
      <c r="HD429" s="270"/>
      <c r="HE429" s="270"/>
      <c r="HF429" s="270"/>
      <c r="HG429" s="270"/>
      <c r="HH429" s="270"/>
      <c r="HI429" s="270"/>
      <c r="HJ429" s="270"/>
      <c r="HK429" s="270"/>
      <c r="HL429" s="270"/>
      <c r="HM429" s="270"/>
      <c r="HN429" s="270"/>
      <c r="HO429" s="270"/>
      <c r="HP429" s="270"/>
      <c r="HQ429" s="270"/>
      <c r="HR429" s="270"/>
      <c r="HS429" s="270"/>
      <c r="HT429" s="270"/>
      <c r="HU429" s="270"/>
      <c r="HV429" s="270"/>
      <c r="HW429" s="270"/>
      <c r="HX429" s="270"/>
      <c r="HY429" s="270"/>
      <c r="HZ429" s="270"/>
      <c r="IA429" s="270"/>
      <c r="IB429" s="270"/>
      <c r="IC429" s="270"/>
      <c r="ID429" s="270"/>
      <c r="IE429" s="270"/>
      <c r="IF429" s="270"/>
      <c r="IG429" s="270"/>
      <c r="IH429" s="270"/>
    </row>
    <row r="430" spans="1:242" ht="12.75" customHeight="1" x14ac:dyDescent="0.2">
      <c r="A430" s="374" t="s">
        <v>201</v>
      </c>
      <c r="B430" s="270">
        <v>180435</v>
      </c>
      <c r="C430" s="270">
        <v>144760</v>
      </c>
      <c r="D430" s="270">
        <v>62655</v>
      </c>
      <c r="E430" s="270">
        <v>82100</v>
      </c>
      <c r="F430" s="270">
        <v>70450</v>
      </c>
      <c r="G430" s="270">
        <v>27345</v>
      </c>
      <c r="H430" s="270">
        <v>40040</v>
      </c>
      <c r="I430" s="270">
        <v>119630</v>
      </c>
      <c r="J430" s="270">
        <v>60805</v>
      </c>
      <c r="K430" s="270">
        <v>288945</v>
      </c>
      <c r="L430" s="270">
        <v>33.432132320000001</v>
      </c>
      <c r="M430" s="270">
        <v>23</v>
      </c>
      <c r="N430" s="270">
        <v>23605</v>
      </c>
      <c r="O430" s="270">
        <v>8665</v>
      </c>
      <c r="P430" s="270">
        <v>3720</v>
      </c>
      <c r="Q430" s="270">
        <v>2730</v>
      </c>
      <c r="R430" s="270">
        <v>220</v>
      </c>
      <c r="S430" s="270">
        <v>55</v>
      </c>
      <c r="T430" s="270" t="s">
        <v>1676</v>
      </c>
      <c r="U430" s="270" t="s">
        <v>1676</v>
      </c>
      <c r="V430" s="270">
        <v>3.385837209</v>
      </c>
      <c r="W430" s="270">
        <v>1</v>
      </c>
      <c r="X430" s="270">
        <v>58.834872390000001</v>
      </c>
      <c r="Y430" s="270">
        <v>10355</v>
      </c>
      <c r="Z430" s="270">
        <v>14830</v>
      </c>
      <c r="AA430" s="270">
        <v>20415</v>
      </c>
      <c r="AB430" s="270">
        <v>31590</v>
      </c>
      <c r="AC430" s="270">
        <v>49170</v>
      </c>
      <c r="AD430" s="270">
        <v>45385</v>
      </c>
      <c r="AE430" s="270">
        <v>8480</v>
      </c>
      <c r="AF430" s="270">
        <v>2520</v>
      </c>
      <c r="AG430" s="270">
        <v>530</v>
      </c>
      <c r="AH430" s="270">
        <v>55</v>
      </c>
      <c r="AI430" s="270">
        <v>85</v>
      </c>
      <c r="AJ430" s="270">
        <v>1865</v>
      </c>
      <c r="AK430" s="270">
        <v>1325</v>
      </c>
      <c r="AL430" s="270">
        <v>7025</v>
      </c>
      <c r="AM430" s="270">
        <v>11460</v>
      </c>
      <c r="AN430" s="270">
        <v>1435</v>
      </c>
      <c r="AO430" s="270">
        <v>855</v>
      </c>
      <c r="AP430" s="270">
        <v>4020</v>
      </c>
      <c r="AQ430" s="270">
        <v>2570</v>
      </c>
      <c r="AR430" s="270">
        <v>370</v>
      </c>
      <c r="AS430" s="270">
        <v>340</v>
      </c>
      <c r="AT430" s="270">
        <v>2720</v>
      </c>
      <c r="AU430" s="270">
        <v>3780</v>
      </c>
      <c r="AV430" s="270">
        <v>2565</v>
      </c>
      <c r="AW430" s="270">
        <v>3075</v>
      </c>
      <c r="AX430" s="270">
        <v>16105</v>
      </c>
      <c r="AY430" s="270">
        <v>770</v>
      </c>
      <c r="AZ430" s="270">
        <v>9970</v>
      </c>
      <c r="BA430" s="270">
        <v>16300</v>
      </c>
      <c r="BB430" s="270">
        <v>90695</v>
      </c>
      <c r="BC430" s="270">
        <v>4410</v>
      </c>
      <c r="BD430" s="270">
        <v>22955</v>
      </c>
      <c r="BE430" s="270">
        <v>2110</v>
      </c>
      <c r="BF430" s="270">
        <v>2110</v>
      </c>
      <c r="BG430" s="270">
        <v>1540</v>
      </c>
      <c r="BH430" s="270">
        <v>3205</v>
      </c>
      <c r="BI430" s="270">
        <v>215</v>
      </c>
      <c r="BJ430" s="270">
        <v>350</v>
      </c>
      <c r="BK430" s="270">
        <v>8605</v>
      </c>
      <c r="BL430" s="270">
        <v>10175</v>
      </c>
      <c r="BM430" s="270">
        <v>19220</v>
      </c>
      <c r="BN430" s="270">
        <v>4180</v>
      </c>
      <c r="BO430" s="270">
        <v>14310</v>
      </c>
      <c r="BP430" s="270">
        <v>6230</v>
      </c>
      <c r="BQ430" s="270">
        <v>7760</v>
      </c>
      <c r="BR430" s="270">
        <v>1130</v>
      </c>
      <c r="BS430" s="270">
        <v>330</v>
      </c>
      <c r="BT430" s="270">
        <v>18140</v>
      </c>
      <c r="BU430" s="270">
        <v>11600</v>
      </c>
      <c r="BV430" s="270">
        <v>65</v>
      </c>
      <c r="BW430" s="270">
        <v>6120</v>
      </c>
      <c r="BX430" s="270">
        <v>605</v>
      </c>
      <c r="BY430" s="270">
        <v>8540</v>
      </c>
      <c r="BZ430" s="270">
        <v>1765</v>
      </c>
      <c r="CA430" s="270">
        <v>255</v>
      </c>
      <c r="CB430" s="270">
        <v>10</v>
      </c>
      <c r="CC430" s="270" t="s">
        <v>1676</v>
      </c>
      <c r="CD430" s="270">
        <v>2705</v>
      </c>
      <c r="CE430" s="270">
        <v>100</v>
      </c>
      <c r="CF430" s="270">
        <v>220</v>
      </c>
      <c r="CG430" s="270">
        <v>130560</v>
      </c>
      <c r="CH430" s="270">
        <v>0</v>
      </c>
      <c r="CI430" s="270">
        <v>25625</v>
      </c>
      <c r="CJ430" s="270">
        <v>1045</v>
      </c>
      <c r="CK430" s="270">
        <v>14305</v>
      </c>
      <c r="CL430" s="270">
        <v>0</v>
      </c>
      <c r="CM430" s="270">
        <v>0</v>
      </c>
      <c r="CN430" s="270">
        <v>670</v>
      </c>
      <c r="CO430" s="270" t="s">
        <v>1676</v>
      </c>
      <c r="CP430" s="270">
        <v>0</v>
      </c>
      <c r="CQ430" s="270">
        <v>0</v>
      </c>
      <c r="CR430" s="270">
        <v>0</v>
      </c>
      <c r="CS430" s="270">
        <v>0</v>
      </c>
      <c r="CT430" s="270">
        <v>0</v>
      </c>
      <c r="CU430" s="270"/>
      <c r="CV430" s="270">
        <v>0</v>
      </c>
      <c r="CW430" s="270">
        <v>0</v>
      </c>
      <c r="CX430" s="270">
        <v>1805</v>
      </c>
      <c r="CY430" s="270">
        <v>0</v>
      </c>
      <c r="CZ430" s="270">
        <v>0</v>
      </c>
      <c r="DA430" s="270">
        <v>45</v>
      </c>
      <c r="DB430" s="270">
        <v>1755</v>
      </c>
      <c r="DC430" s="270">
        <v>0</v>
      </c>
      <c r="DD430" s="270">
        <v>0</v>
      </c>
      <c r="DE430" s="270">
        <v>50765</v>
      </c>
      <c r="DF430" s="270">
        <v>12730</v>
      </c>
      <c r="DG430" s="270">
        <v>665</v>
      </c>
      <c r="DH430" s="270">
        <v>4910</v>
      </c>
      <c r="DI430" s="270">
        <v>0</v>
      </c>
      <c r="DJ430" s="270">
        <v>0</v>
      </c>
      <c r="DK430" s="270">
        <v>0</v>
      </c>
      <c r="DL430" s="270">
        <v>0</v>
      </c>
      <c r="DM430" s="270">
        <v>0</v>
      </c>
      <c r="DN430" s="270">
        <v>0</v>
      </c>
      <c r="DO430" s="270">
        <v>960</v>
      </c>
      <c r="DP430" s="270">
        <v>6205</v>
      </c>
      <c r="DQ430" s="270">
        <v>0</v>
      </c>
      <c r="DR430" s="270"/>
      <c r="DS430" s="270">
        <v>0</v>
      </c>
      <c r="DT430" s="270">
        <v>0</v>
      </c>
      <c r="DU430" s="270">
        <v>7530</v>
      </c>
      <c r="DV430" s="270">
        <v>0</v>
      </c>
      <c r="DW430" s="270">
        <v>0</v>
      </c>
      <c r="DX430" s="270">
        <v>0</v>
      </c>
      <c r="DY430" s="270">
        <v>0</v>
      </c>
      <c r="DZ430" s="270">
        <v>770</v>
      </c>
      <c r="EA430" s="270">
        <v>0</v>
      </c>
      <c r="EB430" s="270">
        <v>0</v>
      </c>
      <c r="EC430" s="270">
        <v>0</v>
      </c>
      <c r="ED430" s="270">
        <v>215</v>
      </c>
      <c r="EE430" s="270">
        <v>7645</v>
      </c>
      <c r="EF430" s="270">
        <v>0</v>
      </c>
      <c r="EG430" s="270">
        <v>17550</v>
      </c>
      <c r="EH430" s="270">
        <v>0</v>
      </c>
      <c r="EI430" s="270">
        <v>0</v>
      </c>
      <c r="EJ430" s="270">
        <v>0</v>
      </c>
      <c r="EK430" s="270">
        <v>0</v>
      </c>
      <c r="EL430" s="270">
        <v>5715</v>
      </c>
      <c r="EM430" s="270">
        <v>7675</v>
      </c>
      <c r="EN430" s="270">
        <v>0</v>
      </c>
      <c r="EO430" s="270">
        <v>0</v>
      </c>
      <c r="EP430" s="270">
        <v>0</v>
      </c>
      <c r="EQ430" s="270">
        <v>0</v>
      </c>
      <c r="ER430" s="270">
        <v>0</v>
      </c>
      <c r="ES430" s="270">
        <v>0</v>
      </c>
      <c r="ET430" s="270">
        <v>0</v>
      </c>
      <c r="EU430" s="270">
        <v>0</v>
      </c>
      <c r="EV430" s="270">
        <v>100</v>
      </c>
      <c r="EW430" s="270">
        <v>10950</v>
      </c>
      <c r="EX430" s="270">
        <v>135</v>
      </c>
      <c r="EY430" s="270">
        <v>0</v>
      </c>
      <c r="EZ430" s="270">
        <v>0</v>
      </c>
      <c r="FA430" s="270">
        <v>0</v>
      </c>
      <c r="FB430" s="270">
        <v>0</v>
      </c>
      <c r="FC430" s="270">
        <v>0</v>
      </c>
      <c r="FD430" s="270">
        <v>0</v>
      </c>
      <c r="FE430" s="270">
        <v>0</v>
      </c>
      <c r="FF430" s="270">
        <v>0</v>
      </c>
      <c r="FG430" s="270"/>
      <c r="FH430" s="270">
        <v>0</v>
      </c>
      <c r="FI430" s="270"/>
      <c r="FJ430" s="270">
        <v>675</v>
      </c>
      <c r="FK430" s="270">
        <v>0</v>
      </c>
      <c r="FL430" s="270">
        <v>0</v>
      </c>
      <c r="FM430" s="270">
        <v>0</v>
      </c>
      <c r="FN430" s="270">
        <v>0</v>
      </c>
      <c r="FO430" s="351">
        <v>89740</v>
      </c>
      <c r="FP430" s="351">
        <v>6925</v>
      </c>
      <c r="FQ430" s="351">
        <v>38995</v>
      </c>
      <c r="FR430" s="13"/>
      <c r="FS430" s="270"/>
      <c r="FT430" s="270"/>
      <c r="FU430" s="270"/>
      <c r="FV430" s="270"/>
      <c r="FW430" s="270"/>
      <c r="FX430" s="270"/>
      <c r="FY430" s="270"/>
      <c r="FZ430" s="270"/>
      <c r="GA430" s="270"/>
      <c r="GB430" s="270"/>
      <c r="GC430" s="270"/>
      <c r="GD430" s="270"/>
      <c r="GE430" s="270"/>
      <c r="GF430" s="270"/>
      <c r="GG430" s="270"/>
      <c r="GH430" s="270"/>
      <c r="GI430" s="270"/>
      <c r="GJ430" s="270"/>
      <c r="GK430" s="270"/>
      <c r="GL430" s="270"/>
      <c r="GM430" s="270"/>
      <c r="GN430" s="270"/>
      <c r="GO430" s="270"/>
      <c r="GP430" s="270"/>
      <c r="GQ430" s="270"/>
      <c r="GR430" s="270"/>
      <c r="GS430" s="270"/>
      <c r="GT430" s="270"/>
      <c r="GU430" s="270"/>
      <c r="GV430" s="270"/>
      <c r="GW430" s="270"/>
      <c r="GX430" s="270"/>
      <c r="GY430" s="270"/>
      <c r="GZ430" s="270"/>
      <c r="HA430" s="270"/>
      <c r="HB430" s="270"/>
      <c r="HC430" s="270"/>
      <c r="HD430" s="270"/>
      <c r="HE430" s="270"/>
      <c r="HF430" s="270"/>
      <c r="HG430" s="270"/>
      <c r="HH430" s="270"/>
      <c r="HI430" s="270"/>
      <c r="HJ430" s="270"/>
      <c r="HK430" s="270"/>
      <c r="HL430" s="270"/>
      <c r="HM430" s="270"/>
      <c r="HN430" s="270"/>
      <c r="HO430" s="270"/>
      <c r="HP430" s="270"/>
      <c r="HQ430" s="270"/>
      <c r="HR430" s="270"/>
      <c r="HS430" s="270"/>
      <c r="HT430" s="270"/>
      <c r="HU430" s="270"/>
      <c r="HV430" s="270"/>
      <c r="HW430" s="270"/>
      <c r="HX430" s="270"/>
      <c r="HY430" s="270"/>
      <c r="HZ430" s="270"/>
      <c r="IA430" s="270"/>
      <c r="IB430" s="270"/>
      <c r="IC430" s="270"/>
      <c r="ID430" s="270"/>
      <c r="IE430" s="270"/>
      <c r="IF430" s="270"/>
      <c r="IG430" s="270"/>
      <c r="IH430" s="270"/>
    </row>
    <row r="431" spans="1:242" ht="12.75" customHeight="1" x14ac:dyDescent="0.2">
      <c r="A431" s="374" t="s">
        <v>202</v>
      </c>
      <c r="B431" s="270">
        <v>333710</v>
      </c>
      <c r="C431" s="270">
        <v>256145</v>
      </c>
      <c r="D431" s="270">
        <v>115850</v>
      </c>
      <c r="E431" s="270">
        <v>140295</v>
      </c>
      <c r="F431" s="270">
        <v>100775</v>
      </c>
      <c r="G431" s="270">
        <v>49215</v>
      </c>
      <c r="H431" s="270">
        <v>86105</v>
      </c>
      <c r="I431" s="270">
        <v>213655</v>
      </c>
      <c r="J431" s="270">
        <v>120050</v>
      </c>
      <c r="K431" s="270">
        <v>566375</v>
      </c>
      <c r="L431" s="270">
        <v>0</v>
      </c>
      <c r="M431" s="270">
        <v>0</v>
      </c>
      <c r="N431" s="270">
        <v>0</v>
      </c>
      <c r="O431" s="270">
        <v>0</v>
      </c>
      <c r="P431" s="270">
        <v>0</v>
      </c>
      <c r="Q431" s="270">
        <v>0</v>
      </c>
      <c r="R431" s="270">
        <v>0</v>
      </c>
      <c r="S431" s="270">
        <v>0</v>
      </c>
      <c r="T431" s="270">
        <v>0</v>
      </c>
      <c r="U431" s="270">
        <v>0</v>
      </c>
      <c r="V431" s="270">
        <v>4.0045159640000003</v>
      </c>
      <c r="W431" s="270">
        <v>1</v>
      </c>
      <c r="X431" s="270">
        <v>57.951770160000002</v>
      </c>
      <c r="Y431" s="270">
        <v>23635</v>
      </c>
      <c r="Z431" s="270">
        <v>26775</v>
      </c>
      <c r="AA431" s="270">
        <v>37770</v>
      </c>
      <c r="AB431" s="270">
        <v>60520</v>
      </c>
      <c r="AC431" s="270">
        <v>84285</v>
      </c>
      <c r="AD431" s="270">
        <v>84605</v>
      </c>
      <c r="AE431" s="270">
        <v>15335</v>
      </c>
      <c r="AF431" s="270">
        <v>4560</v>
      </c>
      <c r="AG431" s="270">
        <v>1290</v>
      </c>
      <c r="AH431" s="270">
        <v>10565</v>
      </c>
      <c r="AI431" s="270">
        <v>1805</v>
      </c>
      <c r="AJ431" s="270">
        <v>4050</v>
      </c>
      <c r="AK431" s="270">
        <v>4300</v>
      </c>
      <c r="AL431" s="270">
        <v>12260</v>
      </c>
      <c r="AM431" s="270">
        <v>19400</v>
      </c>
      <c r="AN431" s="270">
        <v>2220</v>
      </c>
      <c r="AO431" s="270">
        <v>3135</v>
      </c>
      <c r="AP431" s="270">
        <v>4385</v>
      </c>
      <c r="AQ431" s="270">
        <v>10090</v>
      </c>
      <c r="AR431" s="270">
        <v>1115</v>
      </c>
      <c r="AS431" s="270">
        <v>700</v>
      </c>
      <c r="AT431" s="270">
        <v>4580</v>
      </c>
      <c r="AU431" s="270">
        <v>8960</v>
      </c>
      <c r="AV431" s="270">
        <v>8760</v>
      </c>
      <c r="AW431" s="270">
        <v>5830</v>
      </c>
      <c r="AX431" s="270">
        <v>27440</v>
      </c>
      <c r="AY431" s="270">
        <v>1680</v>
      </c>
      <c r="AZ431" s="270">
        <v>12250</v>
      </c>
      <c r="BA431" s="270">
        <v>36560</v>
      </c>
      <c r="BB431" s="270">
        <v>147760</v>
      </c>
      <c r="BC431" s="270">
        <v>6830</v>
      </c>
      <c r="BD431" s="270">
        <v>37845</v>
      </c>
      <c r="BE431" s="270">
        <v>5980</v>
      </c>
      <c r="BF431" s="270">
        <v>5395</v>
      </c>
      <c r="BG431" s="270">
        <v>1575</v>
      </c>
      <c r="BH431" s="270">
        <v>4915</v>
      </c>
      <c r="BI431" s="270">
        <v>11090</v>
      </c>
      <c r="BJ431" s="270">
        <v>1770</v>
      </c>
      <c r="BK431" s="270">
        <v>12725</v>
      </c>
      <c r="BL431" s="270">
        <v>16060</v>
      </c>
      <c r="BM431" s="270">
        <v>32270</v>
      </c>
      <c r="BN431" s="270">
        <v>9850</v>
      </c>
      <c r="BO431" s="270">
        <v>18870</v>
      </c>
      <c r="BP431" s="270">
        <v>11500</v>
      </c>
      <c r="BQ431" s="270">
        <v>12415</v>
      </c>
      <c r="BR431" s="270">
        <v>3530</v>
      </c>
      <c r="BS431" s="270">
        <v>710</v>
      </c>
      <c r="BT431" s="270">
        <v>33385</v>
      </c>
      <c r="BU431" s="270">
        <v>14700</v>
      </c>
      <c r="BV431" s="270">
        <v>240</v>
      </c>
      <c r="BW431" s="270">
        <v>14485</v>
      </c>
      <c r="BX431" s="270">
        <v>645</v>
      </c>
      <c r="BY431" s="270">
        <v>10555</v>
      </c>
      <c r="BZ431" s="270">
        <v>1605</v>
      </c>
      <c r="CA431" s="270">
        <v>240</v>
      </c>
      <c r="CB431" s="270">
        <v>10</v>
      </c>
      <c r="CC431" s="270" t="s">
        <v>1676</v>
      </c>
      <c r="CD431" s="270">
        <v>4625</v>
      </c>
      <c r="CE431" s="270">
        <v>225</v>
      </c>
      <c r="CF431" s="270">
        <v>1050</v>
      </c>
      <c r="CG431" s="270">
        <v>237180</v>
      </c>
      <c r="CH431" s="270">
        <v>0</v>
      </c>
      <c r="CI431" s="270">
        <v>37865</v>
      </c>
      <c r="CJ431" s="270">
        <v>9735</v>
      </c>
      <c r="CK431" s="270">
        <v>20150</v>
      </c>
      <c r="CL431" s="270">
        <v>6515</v>
      </c>
      <c r="CM431" s="270">
        <v>11450</v>
      </c>
      <c r="CN431" s="270">
        <v>0</v>
      </c>
      <c r="CO431" s="270">
        <v>70</v>
      </c>
      <c r="CP431" s="270">
        <v>875</v>
      </c>
      <c r="CQ431" s="270" t="s">
        <v>1676</v>
      </c>
      <c r="CR431" s="270">
        <v>4540</v>
      </c>
      <c r="CS431" s="270">
        <v>0</v>
      </c>
      <c r="CT431" s="270">
        <v>0</v>
      </c>
      <c r="CU431" s="270"/>
      <c r="CV431" s="270">
        <v>0</v>
      </c>
      <c r="CW431" s="270" t="s">
        <v>1676</v>
      </c>
      <c r="CX431" s="270">
        <v>1255</v>
      </c>
      <c r="CY431" s="270">
        <v>0</v>
      </c>
      <c r="CZ431" s="270">
        <v>390</v>
      </c>
      <c r="DA431" s="270">
        <v>2900</v>
      </c>
      <c r="DB431" s="270">
        <v>865</v>
      </c>
      <c r="DC431" s="270">
        <v>495</v>
      </c>
      <c r="DD431" s="270">
        <v>0</v>
      </c>
      <c r="DE431" s="270">
        <v>64965</v>
      </c>
      <c r="DF431" s="270">
        <v>32345</v>
      </c>
      <c r="DG431" s="270">
        <v>1245</v>
      </c>
      <c r="DH431" s="270">
        <v>11930</v>
      </c>
      <c r="DI431" s="270">
        <v>55</v>
      </c>
      <c r="DJ431" s="270">
        <v>0</v>
      </c>
      <c r="DK431" s="270">
        <v>0</v>
      </c>
      <c r="DL431" s="270">
        <v>0</v>
      </c>
      <c r="DM431" s="270">
        <v>0</v>
      </c>
      <c r="DN431" s="270">
        <v>4065</v>
      </c>
      <c r="DO431" s="270">
        <v>660</v>
      </c>
      <c r="DP431" s="270">
        <v>9805</v>
      </c>
      <c r="DQ431" s="270" t="s">
        <v>1676</v>
      </c>
      <c r="DR431" s="270"/>
      <c r="DS431" s="270">
        <v>11470</v>
      </c>
      <c r="DT431" s="270">
        <v>4915</v>
      </c>
      <c r="DU431" s="270">
        <v>13265</v>
      </c>
      <c r="DV431" s="270">
        <v>0</v>
      </c>
      <c r="DW431" s="270">
        <v>0</v>
      </c>
      <c r="DX431" s="270">
        <v>0</v>
      </c>
      <c r="DY431" s="270">
        <v>1965</v>
      </c>
      <c r="DZ431" s="270">
        <v>8870</v>
      </c>
      <c r="EA431" s="270">
        <v>0</v>
      </c>
      <c r="EB431" s="270">
        <v>1570</v>
      </c>
      <c r="EC431" s="270">
        <v>0</v>
      </c>
      <c r="ED431" s="270">
        <v>3595</v>
      </c>
      <c r="EE431" s="270">
        <v>20280</v>
      </c>
      <c r="EF431" s="270">
        <v>0</v>
      </c>
      <c r="EG431" s="270">
        <v>11260</v>
      </c>
      <c r="EH431" s="270">
        <v>0</v>
      </c>
      <c r="EI431" s="270">
        <v>0</v>
      </c>
      <c r="EJ431" s="270">
        <v>0</v>
      </c>
      <c r="EK431" s="270">
        <v>0</v>
      </c>
      <c r="EL431" s="270">
        <v>8245</v>
      </c>
      <c r="EM431" s="270">
        <v>9345</v>
      </c>
      <c r="EN431" s="270">
        <v>655</v>
      </c>
      <c r="EO431" s="270">
        <v>165</v>
      </c>
      <c r="EP431" s="270">
        <v>0</v>
      </c>
      <c r="EQ431" s="270">
        <v>0</v>
      </c>
      <c r="ER431" s="270">
        <v>0</v>
      </c>
      <c r="ES431" s="270">
        <v>0</v>
      </c>
      <c r="ET431" s="270">
        <v>0</v>
      </c>
      <c r="EU431" s="270">
        <v>0</v>
      </c>
      <c r="EV431" s="270">
        <v>0</v>
      </c>
      <c r="EW431" s="270">
        <v>12580</v>
      </c>
      <c r="EX431" s="270">
        <v>420</v>
      </c>
      <c r="EY431" s="270">
        <v>0</v>
      </c>
      <c r="EZ431" s="270">
        <v>0</v>
      </c>
      <c r="FA431" s="270">
        <v>0</v>
      </c>
      <c r="FB431" s="270">
        <v>1055</v>
      </c>
      <c r="FC431" s="270">
        <v>0</v>
      </c>
      <c r="FD431" s="270">
        <v>0</v>
      </c>
      <c r="FE431" s="270">
        <v>0</v>
      </c>
      <c r="FF431" s="270">
        <v>0</v>
      </c>
      <c r="FG431" s="270"/>
      <c r="FH431" s="270">
        <v>0</v>
      </c>
      <c r="FI431" s="270"/>
      <c r="FJ431" s="270">
        <v>0</v>
      </c>
      <c r="FK431" s="270">
        <v>0</v>
      </c>
      <c r="FL431" s="270">
        <v>0</v>
      </c>
      <c r="FM431" s="270">
        <v>1875</v>
      </c>
      <c r="FN431" s="270" t="s">
        <v>1676</v>
      </c>
      <c r="FO431" s="351">
        <v>185945</v>
      </c>
      <c r="FP431" s="351">
        <v>20045</v>
      </c>
      <c r="FQ431" s="351">
        <v>0</v>
      </c>
      <c r="FR431" s="13"/>
      <c r="FS431" s="270"/>
      <c r="FT431" s="270"/>
      <c r="FU431" s="270"/>
      <c r="FV431" s="270"/>
      <c r="FW431" s="270"/>
      <c r="FX431" s="270"/>
      <c r="FY431" s="270"/>
      <c r="FZ431" s="270"/>
      <c r="GA431" s="270"/>
      <c r="GB431" s="270"/>
      <c r="GC431" s="270"/>
      <c r="GD431" s="270"/>
      <c r="GE431" s="270"/>
      <c r="GF431" s="270"/>
      <c r="GG431" s="270"/>
      <c r="GH431" s="270"/>
      <c r="GI431" s="270"/>
      <c r="GJ431" s="270"/>
      <c r="GK431" s="270"/>
      <c r="GL431" s="270"/>
      <c r="GM431" s="270"/>
      <c r="GN431" s="270"/>
      <c r="GO431" s="270"/>
      <c r="GP431" s="270"/>
      <c r="GQ431" s="270"/>
      <c r="GR431" s="270"/>
      <c r="GS431" s="270"/>
      <c r="GT431" s="270"/>
      <c r="GU431" s="270"/>
      <c r="GV431" s="270"/>
      <c r="GW431" s="270"/>
      <c r="GX431" s="270"/>
      <c r="GY431" s="270"/>
      <c r="GZ431" s="270"/>
      <c r="HA431" s="270"/>
      <c r="HB431" s="270"/>
      <c r="HC431" s="270"/>
      <c r="HD431" s="270"/>
      <c r="HE431" s="270"/>
      <c r="HF431" s="270"/>
      <c r="HG431" s="270"/>
      <c r="HH431" s="270"/>
      <c r="HI431" s="270"/>
      <c r="HJ431" s="270"/>
      <c r="HK431" s="270"/>
      <c r="HL431" s="270"/>
      <c r="HM431" s="270"/>
      <c r="HN431" s="270"/>
      <c r="HO431" s="270"/>
      <c r="HP431" s="270"/>
      <c r="HQ431" s="270"/>
      <c r="HR431" s="270"/>
      <c r="HS431" s="270"/>
      <c r="HT431" s="270"/>
      <c r="HU431" s="270"/>
      <c r="HV431" s="270"/>
      <c r="HW431" s="270"/>
      <c r="HX431" s="270"/>
      <c r="HY431" s="270"/>
      <c r="HZ431" s="270"/>
      <c r="IA431" s="270"/>
      <c r="IB431" s="270"/>
      <c r="IC431" s="270"/>
      <c r="ID431" s="270"/>
      <c r="IE431" s="270"/>
      <c r="IF431" s="270"/>
      <c r="IG431" s="270"/>
      <c r="IH431" s="270"/>
    </row>
    <row r="432" spans="1:242" ht="12.75" customHeight="1" x14ac:dyDescent="0.2">
      <c r="A432" s="374" t="s">
        <v>203</v>
      </c>
      <c r="B432" s="270">
        <v>235625</v>
      </c>
      <c r="C432" s="270">
        <v>202765</v>
      </c>
      <c r="D432" s="270">
        <v>96800</v>
      </c>
      <c r="E432" s="270">
        <v>105960</v>
      </c>
      <c r="F432" s="270">
        <v>80825</v>
      </c>
      <c r="G432" s="270">
        <v>16690</v>
      </c>
      <c r="H432" s="270">
        <v>85710</v>
      </c>
      <c r="I432" s="270">
        <v>152270</v>
      </c>
      <c r="J432" s="270">
        <v>83360</v>
      </c>
      <c r="K432" s="270">
        <v>422465</v>
      </c>
      <c r="L432" s="270">
        <v>52.146048890000003</v>
      </c>
      <c r="M432" s="270">
        <v>28</v>
      </c>
      <c r="N432" s="270">
        <v>42535</v>
      </c>
      <c r="O432" s="270">
        <v>15960</v>
      </c>
      <c r="P432" s="270">
        <v>8610</v>
      </c>
      <c r="Q432" s="270">
        <v>10225</v>
      </c>
      <c r="R432" s="270">
        <v>3185</v>
      </c>
      <c r="S432" s="270">
        <v>1175</v>
      </c>
      <c r="T432" s="270">
        <v>125</v>
      </c>
      <c r="U432" s="270">
        <v>50</v>
      </c>
      <c r="V432" s="270">
        <v>3.4965759379999999</v>
      </c>
      <c r="W432" s="270">
        <v>1</v>
      </c>
      <c r="X432" s="270">
        <v>51.924351989999998</v>
      </c>
      <c r="Y432" s="270">
        <v>28560</v>
      </c>
      <c r="Z432" s="270">
        <v>24350</v>
      </c>
      <c r="AA432" s="270">
        <v>31870</v>
      </c>
      <c r="AB432" s="270">
        <v>41975</v>
      </c>
      <c r="AC432" s="270">
        <v>51450</v>
      </c>
      <c r="AD432" s="270">
        <v>47405</v>
      </c>
      <c r="AE432" s="270">
        <v>8665</v>
      </c>
      <c r="AF432" s="270">
        <v>4740</v>
      </c>
      <c r="AG432" s="270">
        <v>1615</v>
      </c>
      <c r="AH432" s="270">
        <v>6745</v>
      </c>
      <c r="AI432" s="270">
        <v>990</v>
      </c>
      <c r="AJ432" s="270">
        <v>7205</v>
      </c>
      <c r="AK432" s="270">
        <v>3730</v>
      </c>
      <c r="AL432" s="270">
        <v>9110</v>
      </c>
      <c r="AM432" s="270">
        <v>15010</v>
      </c>
      <c r="AN432" s="270">
        <v>2240</v>
      </c>
      <c r="AO432" s="270">
        <v>5160</v>
      </c>
      <c r="AP432" s="270">
        <v>4385</v>
      </c>
      <c r="AQ432" s="270">
        <v>7865</v>
      </c>
      <c r="AR432" s="270">
        <v>815</v>
      </c>
      <c r="AS432" s="270">
        <v>660</v>
      </c>
      <c r="AT432" s="270">
        <v>3035</v>
      </c>
      <c r="AU432" s="270">
        <v>7775</v>
      </c>
      <c r="AV432" s="270">
        <v>7460</v>
      </c>
      <c r="AW432" s="270">
        <v>4675</v>
      </c>
      <c r="AX432" s="270">
        <v>27985</v>
      </c>
      <c r="AY432" s="270">
        <v>1690</v>
      </c>
      <c r="AZ432" s="270">
        <v>9165</v>
      </c>
      <c r="BA432" s="270">
        <v>20290</v>
      </c>
      <c r="BB432" s="270">
        <v>83290</v>
      </c>
      <c r="BC432" s="270">
        <v>5595</v>
      </c>
      <c r="BD432" s="270">
        <v>21630</v>
      </c>
      <c r="BE432" s="270">
        <v>5050</v>
      </c>
      <c r="BF432" s="270">
        <v>4645</v>
      </c>
      <c r="BG432" s="270">
        <v>1060</v>
      </c>
      <c r="BH432" s="270">
        <v>6475</v>
      </c>
      <c r="BI432" s="270">
        <v>6945</v>
      </c>
      <c r="BJ432" s="270">
        <v>995</v>
      </c>
      <c r="BK432" s="270">
        <v>14090</v>
      </c>
      <c r="BL432" s="270">
        <v>13700</v>
      </c>
      <c r="BM432" s="270">
        <v>27845</v>
      </c>
      <c r="BN432" s="270">
        <v>4290</v>
      </c>
      <c r="BO432" s="270">
        <v>10860</v>
      </c>
      <c r="BP432" s="270">
        <v>12805</v>
      </c>
      <c r="BQ432" s="270">
        <v>11260</v>
      </c>
      <c r="BR432" s="270">
        <v>3040</v>
      </c>
      <c r="BS432" s="270">
        <v>2170</v>
      </c>
      <c r="BT432" s="270">
        <v>20845</v>
      </c>
      <c r="BU432" s="270">
        <v>15660</v>
      </c>
      <c r="BV432" s="270">
        <v>125</v>
      </c>
      <c r="BW432" s="270">
        <v>13680</v>
      </c>
      <c r="BX432" s="270">
        <v>1050</v>
      </c>
      <c r="BY432" s="270">
        <v>9290</v>
      </c>
      <c r="BZ432" s="270">
        <v>1365</v>
      </c>
      <c r="CA432" s="270">
        <v>120</v>
      </c>
      <c r="CB432" s="270">
        <v>40</v>
      </c>
      <c r="CC432" s="270" t="s">
        <v>1676</v>
      </c>
      <c r="CD432" s="270">
        <v>7405</v>
      </c>
      <c r="CE432" s="270">
        <v>285</v>
      </c>
      <c r="CF432" s="270">
        <v>630</v>
      </c>
      <c r="CG432" s="270">
        <v>182570</v>
      </c>
      <c r="CH432" s="270">
        <v>0</v>
      </c>
      <c r="CI432" s="270">
        <v>24225</v>
      </c>
      <c r="CJ432" s="270">
        <v>7850</v>
      </c>
      <c r="CK432" s="270">
        <v>10915</v>
      </c>
      <c r="CL432" s="270">
        <v>3785</v>
      </c>
      <c r="CM432" s="270">
        <v>6825</v>
      </c>
      <c r="CN432" s="270">
        <v>0</v>
      </c>
      <c r="CO432" s="270">
        <v>35</v>
      </c>
      <c r="CP432" s="270">
        <v>0</v>
      </c>
      <c r="CQ432" s="270" t="s">
        <v>1676</v>
      </c>
      <c r="CR432" s="270">
        <v>3150</v>
      </c>
      <c r="CS432" s="270">
        <v>0</v>
      </c>
      <c r="CT432" s="270">
        <v>0</v>
      </c>
      <c r="CU432" s="270"/>
      <c r="CV432" s="270">
        <v>0</v>
      </c>
      <c r="CW432" s="270">
        <v>3915</v>
      </c>
      <c r="CX432" s="270">
        <v>5920</v>
      </c>
      <c r="CY432" s="270">
        <v>1635</v>
      </c>
      <c r="CZ432" s="270">
        <v>2040</v>
      </c>
      <c r="DA432" s="270">
        <v>11970</v>
      </c>
      <c r="DB432" s="270">
        <v>815</v>
      </c>
      <c r="DC432" s="270">
        <v>10</v>
      </c>
      <c r="DD432" s="270">
        <v>0</v>
      </c>
      <c r="DE432" s="270">
        <v>26920</v>
      </c>
      <c r="DF432" s="270">
        <v>22685</v>
      </c>
      <c r="DG432" s="270">
        <v>2730</v>
      </c>
      <c r="DH432" s="270">
        <v>4675</v>
      </c>
      <c r="DI432" s="270">
        <v>0</v>
      </c>
      <c r="DJ432" s="270">
        <v>590</v>
      </c>
      <c r="DK432" s="270">
        <v>0</v>
      </c>
      <c r="DL432" s="270" t="s">
        <v>1676</v>
      </c>
      <c r="DM432" s="270">
        <v>1030</v>
      </c>
      <c r="DN432" s="270">
        <v>140</v>
      </c>
      <c r="DO432" s="270">
        <v>610</v>
      </c>
      <c r="DP432" s="270">
        <v>10405</v>
      </c>
      <c r="DQ432" s="270">
        <v>90</v>
      </c>
      <c r="DR432" s="270"/>
      <c r="DS432" s="270">
        <v>0</v>
      </c>
      <c r="DT432" s="270">
        <v>3630</v>
      </c>
      <c r="DU432" s="270">
        <v>5450</v>
      </c>
      <c r="DV432" s="270">
        <v>4990</v>
      </c>
      <c r="DW432" s="270">
        <v>0</v>
      </c>
      <c r="DX432" s="270">
        <v>0</v>
      </c>
      <c r="DY432" s="270">
        <v>3525</v>
      </c>
      <c r="DZ432" s="270">
        <v>3255</v>
      </c>
      <c r="EA432" s="270">
        <v>0</v>
      </c>
      <c r="EB432" s="270">
        <v>2530</v>
      </c>
      <c r="EC432" s="270">
        <v>85</v>
      </c>
      <c r="ED432" s="270">
        <v>2265</v>
      </c>
      <c r="EE432" s="270">
        <v>20575</v>
      </c>
      <c r="EF432" s="270">
        <v>140</v>
      </c>
      <c r="EG432" s="270">
        <v>13370</v>
      </c>
      <c r="EH432" s="270">
        <v>0</v>
      </c>
      <c r="EI432" s="270">
        <v>0</v>
      </c>
      <c r="EJ432" s="270">
        <v>15</v>
      </c>
      <c r="EK432" s="270">
        <v>0</v>
      </c>
      <c r="EL432" s="270">
        <v>7915</v>
      </c>
      <c r="EM432" s="270">
        <v>6175</v>
      </c>
      <c r="EN432" s="270">
        <v>4205</v>
      </c>
      <c r="EO432" s="270">
        <v>0</v>
      </c>
      <c r="EP432" s="270">
        <v>0</v>
      </c>
      <c r="EQ432" s="270">
        <v>0</v>
      </c>
      <c r="ER432" s="270">
        <v>0</v>
      </c>
      <c r="ES432" s="270">
        <v>0</v>
      </c>
      <c r="ET432" s="270">
        <v>0</v>
      </c>
      <c r="EU432" s="270">
        <v>0</v>
      </c>
      <c r="EV432" s="270">
        <v>0</v>
      </c>
      <c r="EW432" s="270">
        <v>1005</v>
      </c>
      <c r="EX432" s="270">
        <v>1835</v>
      </c>
      <c r="EY432" s="270">
        <v>0</v>
      </c>
      <c r="EZ432" s="270">
        <v>0</v>
      </c>
      <c r="FA432" s="270">
        <v>0</v>
      </c>
      <c r="FB432" s="270">
        <v>0</v>
      </c>
      <c r="FC432" s="270" t="s">
        <v>1676</v>
      </c>
      <c r="FD432" s="270">
        <v>0</v>
      </c>
      <c r="FE432" s="270">
        <v>0</v>
      </c>
      <c r="FF432" s="270">
        <v>10</v>
      </c>
      <c r="FG432" s="270"/>
      <c r="FH432" s="270">
        <v>0</v>
      </c>
      <c r="FI432" s="270"/>
      <c r="FJ432" s="270">
        <v>0</v>
      </c>
      <c r="FK432" s="270">
        <v>0</v>
      </c>
      <c r="FL432" s="270">
        <v>485</v>
      </c>
      <c r="FM432" s="270">
        <v>1165</v>
      </c>
      <c r="FN432" s="270">
        <v>35</v>
      </c>
      <c r="FO432" s="351">
        <v>152340</v>
      </c>
      <c r="FP432" s="351">
        <v>19535</v>
      </c>
      <c r="FQ432" s="351">
        <v>81865</v>
      </c>
      <c r="FR432" s="13"/>
      <c r="FS432" s="270"/>
      <c r="FT432" s="270"/>
      <c r="FU432" s="270"/>
      <c r="FV432" s="270"/>
      <c r="FW432" s="270"/>
      <c r="FX432" s="270"/>
      <c r="FY432" s="270"/>
      <c r="FZ432" s="270"/>
      <c r="GA432" s="270"/>
      <c r="GB432" s="270"/>
      <c r="GC432" s="270"/>
      <c r="GD432" s="270"/>
      <c r="GE432" s="270"/>
      <c r="GF432" s="270"/>
      <c r="GG432" s="270"/>
      <c r="GH432" s="270"/>
      <c r="GI432" s="270"/>
      <c r="GJ432" s="270"/>
      <c r="GK432" s="270"/>
      <c r="GL432" s="270"/>
      <c r="GM432" s="270"/>
      <c r="GN432" s="270"/>
      <c r="GO432" s="270"/>
      <c r="GP432" s="270"/>
      <c r="GQ432" s="270"/>
      <c r="GR432" s="270"/>
      <c r="GS432" s="270"/>
      <c r="GT432" s="270"/>
      <c r="GU432" s="270"/>
      <c r="GV432" s="270"/>
      <c r="GW432" s="270"/>
      <c r="GX432" s="270"/>
      <c r="GY432" s="270"/>
      <c r="GZ432" s="270"/>
      <c r="HA432" s="270"/>
      <c r="HB432" s="270"/>
      <c r="HC432" s="270"/>
      <c r="HD432" s="270"/>
      <c r="HE432" s="270"/>
      <c r="HF432" s="270"/>
      <c r="HG432" s="270"/>
      <c r="HH432" s="270"/>
      <c r="HI432" s="270"/>
      <c r="HJ432" s="270"/>
      <c r="HK432" s="270"/>
      <c r="HL432" s="270"/>
      <c r="HM432" s="270"/>
      <c r="HN432" s="270"/>
      <c r="HO432" s="270"/>
      <c r="HP432" s="270"/>
      <c r="HQ432" s="270"/>
      <c r="HR432" s="270"/>
      <c r="HS432" s="270"/>
      <c r="HT432" s="270"/>
      <c r="HU432" s="270"/>
      <c r="HV432" s="270"/>
      <c r="HW432" s="270"/>
      <c r="HX432" s="270"/>
      <c r="HY432" s="270"/>
      <c r="HZ432" s="270"/>
      <c r="IA432" s="270"/>
      <c r="IB432" s="270"/>
      <c r="IC432" s="270"/>
      <c r="ID432" s="270"/>
      <c r="IE432" s="270"/>
      <c r="IF432" s="270"/>
      <c r="IG432" s="270"/>
      <c r="IH432" s="270"/>
    </row>
    <row r="433" spans="1:242" ht="12.75" customHeight="1" x14ac:dyDescent="0.2">
      <c r="A433" s="374" t="s">
        <v>204</v>
      </c>
      <c r="B433" s="270">
        <v>86760</v>
      </c>
      <c r="C433" s="270">
        <v>77500</v>
      </c>
      <c r="D433" s="270">
        <v>34690</v>
      </c>
      <c r="E433" s="270">
        <v>42805</v>
      </c>
      <c r="F433" s="270">
        <v>29690</v>
      </c>
      <c r="G433" s="270">
        <v>6995</v>
      </c>
      <c r="H433" s="270">
        <v>32370</v>
      </c>
      <c r="I433" s="270">
        <v>54055</v>
      </c>
      <c r="J433" s="270">
        <v>32705</v>
      </c>
      <c r="K433" s="270">
        <v>188400</v>
      </c>
      <c r="L433" s="270">
        <v>62.645044030000001</v>
      </c>
      <c r="M433" s="270">
        <v>48</v>
      </c>
      <c r="N433" s="270">
        <v>11530</v>
      </c>
      <c r="O433" s="270">
        <v>6885</v>
      </c>
      <c r="P433" s="270">
        <v>4945</v>
      </c>
      <c r="Q433" s="270">
        <v>7675</v>
      </c>
      <c r="R433" s="270">
        <v>815</v>
      </c>
      <c r="S433" s="270">
        <v>45</v>
      </c>
      <c r="T433" s="270" t="s">
        <v>1676</v>
      </c>
      <c r="U433" s="270" t="s">
        <v>1676</v>
      </c>
      <c r="V433" s="270">
        <v>4.2217052900000001</v>
      </c>
      <c r="W433" s="270">
        <v>1</v>
      </c>
      <c r="X433" s="270">
        <v>55.882280610000002</v>
      </c>
      <c r="Y433" s="270">
        <v>8820</v>
      </c>
      <c r="Z433" s="270">
        <v>7250</v>
      </c>
      <c r="AA433" s="270">
        <v>11405</v>
      </c>
      <c r="AB433" s="270">
        <v>13620</v>
      </c>
      <c r="AC433" s="270">
        <v>18390</v>
      </c>
      <c r="AD433" s="270">
        <v>22220</v>
      </c>
      <c r="AE433" s="270">
        <v>4755</v>
      </c>
      <c r="AF433" s="270">
        <v>1415</v>
      </c>
      <c r="AG433" s="270">
        <v>460</v>
      </c>
      <c r="AH433" s="270">
        <v>4410</v>
      </c>
      <c r="AI433" s="270">
        <v>280</v>
      </c>
      <c r="AJ433" s="270">
        <v>1835</v>
      </c>
      <c r="AK433" s="270">
        <v>2080</v>
      </c>
      <c r="AL433" s="270">
        <v>5915</v>
      </c>
      <c r="AM433" s="270">
        <v>7635</v>
      </c>
      <c r="AN433" s="270">
        <v>930</v>
      </c>
      <c r="AO433" s="270">
        <v>1795</v>
      </c>
      <c r="AP433" s="270">
        <v>1605</v>
      </c>
      <c r="AQ433" s="270">
        <v>2995</v>
      </c>
      <c r="AR433" s="270">
        <v>305</v>
      </c>
      <c r="AS433" s="270">
        <v>225</v>
      </c>
      <c r="AT433" s="270">
        <v>1405</v>
      </c>
      <c r="AU433" s="270">
        <v>3670</v>
      </c>
      <c r="AV433" s="270">
        <v>1900</v>
      </c>
      <c r="AW433" s="270">
        <v>2130</v>
      </c>
      <c r="AX433" s="270">
        <v>11510</v>
      </c>
      <c r="AY433" s="270">
        <v>420</v>
      </c>
      <c r="AZ433" s="270">
        <v>3320</v>
      </c>
      <c r="BA433" s="270">
        <v>4430</v>
      </c>
      <c r="BB433" s="270">
        <v>26090</v>
      </c>
      <c r="BC433" s="270">
        <v>1800</v>
      </c>
      <c r="BD433" s="270">
        <v>5420</v>
      </c>
      <c r="BE433" s="270">
        <v>1185</v>
      </c>
      <c r="BF433" s="270">
        <v>1350</v>
      </c>
      <c r="BG433" s="270">
        <v>365</v>
      </c>
      <c r="BH433" s="270">
        <v>1230</v>
      </c>
      <c r="BI433" s="270">
        <v>4620</v>
      </c>
      <c r="BJ433" s="270">
        <v>230</v>
      </c>
      <c r="BK433" s="270">
        <v>5130</v>
      </c>
      <c r="BL433" s="270">
        <v>5070</v>
      </c>
      <c r="BM433" s="270">
        <v>15455</v>
      </c>
      <c r="BN433" s="270">
        <v>1940</v>
      </c>
      <c r="BO433" s="270">
        <v>4860</v>
      </c>
      <c r="BP433" s="270">
        <v>5495</v>
      </c>
      <c r="BQ433" s="270">
        <v>4985</v>
      </c>
      <c r="BR433" s="270">
        <v>2075</v>
      </c>
      <c r="BS433" s="270">
        <v>450</v>
      </c>
      <c r="BT433" s="270">
        <v>7840</v>
      </c>
      <c r="BU433" s="270">
        <v>4355</v>
      </c>
      <c r="BV433" s="270">
        <v>105</v>
      </c>
      <c r="BW433" s="270">
        <v>3545</v>
      </c>
      <c r="BX433" s="270">
        <v>205</v>
      </c>
      <c r="BY433" s="270">
        <v>3470</v>
      </c>
      <c r="BZ433" s="270">
        <v>385</v>
      </c>
      <c r="CA433" s="270">
        <v>30</v>
      </c>
      <c r="CB433" s="270" t="s">
        <v>1676</v>
      </c>
      <c r="CC433" s="270">
        <v>0</v>
      </c>
      <c r="CD433" s="270">
        <v>2105</v>
      </c>
      <c r="CE433" s="270">
        <v>95</v>
      </c>
      <c r="CF433" s="270">
        <v>525</v>
      </c>
      <c r="CG433" s="270">
        <v>70680</v>
      </c>
      <c r="CH433" s="270">
        <v>0</v>
      </c>
      <c r="CI433" s="270">
        <v>17950</v>
      </c>
      <c r="CJ433" s="270">
        <v>3330</v>
      </c>
      <c r="CK433" s="270">
        <v>5350</v>
      </c>
      <c r="CL433" s="270">
        <v>1090</v>
      </c>
      <c r="CM433" s="270">
        <v>4705</v>
      </c>
      <c r="CN433" s="270">
        <v>0</v>
      </c>
      <c r="CO433" s="270">
        <v>0</v>
      </c>
      <c r="CP433" s="270">
        <v>0</v>
      </c>
      <c r="CQ433" s="270">
        <v>0</v>
      </c>
      <c r="CR433" s="270">
        <v>2535</v>
      </c>
      <c r="CS433" s="270">
        <v>0</v>
      </c>
      <c r="CT433" s="270">
        <v>0</v>
      </c>
      <c r="CU433" s="270"/>
      <c r="CV433" s="270">
        <v>0</v>
      </c>
      <c r="CW433" s="270">
        <v>0</v>
      </c>
      <c r="CX433" s="270">
        <v>45</v>
      </c>
      <c r="CY433" s="270" t="s">
        <v>1676</v>
      </c>
      <c r="CZ433" s="270">
        <v>0</v>
      </c>
      <c r="DA433" s="270">
        <v>1990</v>
      </c>
      <c r="DB433" s="270">
        <v>1075</v>
      </c>
      <c r="DC433" s="270">
        <v>955</v>
      </c>
      <c r="DD433" s="270">
        <v>0</v>
      </c>
      <c r="DE433" s="270">
        <v>2800</v>
      </c>
      <c r="DF433" s="270">
        <v>6230</v>
      </c>
      <c r="DG433" s="270">
        <v>2370</v>
      </c>
      <c r="DH433" s="270">
        <v>1500</v>
      </c>
      <c r="DI433" s="270">
        <v>0</v>
      </c>
      <c r="DJ433" s="270">
        <v>0</v>
      </c>
      <c r="DK433" s="270">
        <v>0</v>
      </c>
      <c r="DL433" s="270">
        <v>0</v>
      </c>
      <c r="DM433" s="270">
        <v>0</v>
      </c>
      <c r="DN433" s="270">
        <v>0</v>
      </c>
      <c r="DO433" s="270">
        <v>75</v>
      </c>
      <c r="DP433" s="270">
        <v>2905</v>
      </c>
      <c r="DQ433" s="270">
        <v>0</v>
      </c>
      <c r="DR433" s="270"/>
      <c r="DS433" s="270">
        <v>0</v>
      </c>
      <c r="DT433" s="270">
        <v>0</v>
      </c>
      <c r="DU433" s="270">
        <v>5975</v>
      </c>
      <c r="DV433" s="270">
        <v>0</v>
      </c>
      <c r="DW433" s="270">
        <v>0</v>
      </c>
      <c r="DX433" s="270">
        <v>0</v>
      </c>
      <c r="DY433" s="270">
        <v>0</v>
      </c>
      <c r="DZ433" s="270" t="s">
        <v>1676</v>
      </c>
      <c r="EA433" s="270">
        <v>0</v>
      </c>
      <c r="EB433" s="270">
        <v>975</v>
      </c>
      <c r="EC433" s="270">
        <v>0</v>
      </c>
      <c r="ED433" s="270">
        <v>1685</v>
      </c>
      <c r="EE433" s="270">
        <v>7690</v>
      </c>
      <c r="EF433" s="270">
        <v>0</v>
      </c>
      <c r="EG433" s="270">
        <v>8145</v>
      </c>
      <c r="EH433" s="270">
        <v>0</v>
      </c>
      <c r="EI433" s="270">
        <v>0</v>
      </c>
      <c r="EJ433" s="270">
        <v>0</v>
      </c>
      <c r="EK433" s="270">
        <v>0</v>
      </c>
      <c r="EL433" s="270">
        <v>760</v>
      </c>
      <c r="EM433" s="270">
        <v>5330</v>
      </c>
      <c r="EN433" s="270">
        <v>835</v>
      </c>
      <c r="EO433" s="270">
        <v>0</v>
      </c>
      <c r="EP433" s="270">
        <v>0</v>
      </c>
      <c r="EQ433" s="270">
        <v>0</v>
      </c>
      <c r="ER433" s="270" t="s">
        <v>1676</v>
      </c>
      <c r="ES433" s="270">
        <v>0</v>
      </c>
      <c r="ET433" s="270">
        <v>0</v>
      </c>
      <c r="EU433" s="270">
        <v>0</v>
      </c>
      <c r="EV433" s="270">
        <v>0</v>
      </c>
      <c r="EW433" s="270">
        <v>30</v>
      </c>
      <c r="EX433" s="270">
        <v>430</v>
      </c>
      <c r="EY433" s="270">
        <v>0</v>
      </c>
      <c r="EZ433" s="270">
        <v>0</v>
      </c>
      <c r="FA433" s="270">
        <v>0</v>
      </c>
      <c r="FB433" s="270">
        <v>0</v>
      </c>
      <c r="FC433" s="270">
        <v>0</v>
      </c>
      <c r="FD433" s="270">
        <v>0</v>
      </c>
      <c r="FE433" s="270">
        <v>0</v>
      </c>
      <c r="FF433" s="270">
        <v>0</v>
      </c>
      <c r="FG433" s="270"/>
      <c r="FH433" s="270">
        <v>0</v>
      </c>
      <c r="FI433" s="270"/>
      <c r="FJ433" s="270">
        <v>0</v>
      </c>
      <c r="FK433" s="270">
        <v>0</v>
      </c>
      <c r="FL433" s="270">
        <v>0</v>
      </c>
      <c r="FM433" s="270">
        <v>0</v>
      </c>
      <c r="FN433" s="270">
        <v>0</v>
      </c>
      <c r="FO433" s="351">
        <v>60670</v>
      </c>
      <c r="FP433" s="351">
        <v>8445</v>
      </c>
      <c r="FQ433" s="351">
        <v>31910</v>
      </c>
      <c r="FR433" s="13"/>
      <c r="FS433" s="270"/>
      <c r="FT433" s="270"/>
      <c r="FU433" s="270"/>
      <c r="FV433" s="270"/>
      <c r="FW433" s="270"/>
      <c r="FX433" s="270"/>
      <c r="FY433" s="270"/>
      <c r="FZ433" s="270"/>
      <c r="GA433" s="270"/>
      <c r="GB433" s="270"/>
      <c r="GC433" s="270"/>
      <c r="GD433" s="270"/>
      <c r="GE433" s="270"/>
      <c r="GF433" s="270"/>
      <c r="GG433" s="270"/>
      <c r="GH433" s="270"/>
      <c r="GI433" s="270"/>
      <c r="GJ433" s="270"/>
      <c r="GK433" s="270"/>
      <c r="GL433" s="270"/>
      <c r="GM433" s="270"/>
      <c r="GN433" s="270"/>
      <c r="GO433" s="270"/>
      <c r="GP433" s="270"/>
      <c r="GQ433" s="270"/>
      <c r="GR433" s="270"/>
      <c r="GS433" s="270"/>
      <c r="GT433" s="270"/>
      <c r="GU433" s="270"/>
      <c r="GV433" s="270"/>
      <c r="GW433" s="270"/>
      <c r="GX433" s="270"/>
      <c r="GY433" s="270"/>
      <c r="GZ433" s="270"/>
      <c r="HA433" s="270"/>
      <c r="HB433" s="270"/>
      <c r="HC433" s="270"/>
      <c r="HD433" s="270"/>
      <c r="HE433" s="270"/>
      <c r="HF433" s="270"/>
      <c r="HG433" s="270"/>
      <c r="HH433" s="270"/>
      <c r="HI433" s="270"/>
      <c r="HJ433" s="270"/>
      <c r="HK433" s="270"/>
      <c r="HL433" s="270"/>
      <c r="HM433" s="270"/>
      <c r="HN433" s="270"/>
      <c r="HO433" s="270"/>
      <c r="HP433" s="270"/>
      <c r="HQ433" s="270"/>
      <c r="HR433" s="270"/>
      <c r="HS433" s="270"/>
      <c r="HT433" s="270"/>
      <c r="HU433" s="270"/>
      <c r="HV433" s="270"/>
      <c r="HW433" s="270"/>
      <c r="HX433" s="270"/>
      <c r="HY433" s="270"/>
      <c r="HZ433" s="270"/>
      <c r="IA433" s="270"/>
      <c r="IB433" s="270"/>
      <c r="IC433" s="270"/>
      <c r="ID433" s="270"/>
      <c r="IE433" s="270"/>
      <c r="IF433" s="270"/>
      <c r="IG433" s="270"/>
      <c r="IH433" s="270"/>
    </row>
    <row r="434" spans="1:242" ht="12.75" customHeight="1" x14ac:dyDescent="0.2">
      <c r="A434" s="374" t="s">
        <v>205</v>
      </c>
      <c r="B434" s="270">
        <v>156395</v>
      </c>
      <c r="C434" s="270">
        <v>97160</v>
      </c>
      <c r="D434" s="270">
        <v>43375</v>
      </c>
      <c r="E434" s="270">
        <v>53785</v>
      </c>
      <c r="F434" s="270">
        <v>39450</v>
      </c>
      <c r="G434" s="270">
        <v>7710</v>
      </c>
      <c r="H434" s="270">
        <v>36695</v>
      </c>
      <c r="I434" s="270">
        <v>115350</v>
      </c>
      <c r="J434" s="270">
        <v>41045</v>
      </c>
      <c r="K434" s="270">
        <v>277415</v>
      </c>
      <c r="L434" s="270">
        <v>47.688455150000003</v>
      </c>
      <c r="M434" s="270">
        <v>34</v>
      </c>
      <c r="N434" s="270">
        <v>16575</v>
      </c>
      <c r="O434" s="270">
        <v>9400</v>
      </c>
      <c r="P434" s="270">
        <v>4750</v>
      </c>
      <c r="Q434" s="270">
        <v>4665</v>
      </c>
      <c r="R434" s="270">
        <v>625</v>
      </c>
      <c r="S434" s="270">
        <v>85</v>
      </c>
      <c r="T434" s="270">
        <v>10</v>
      </c>
      <c r="U434" s="270">
        <v>10</v>
      </c>
      <c r="V434" s="270">
        <v>4.5695151059999999</v>
      </c>
      <c r="W434" s="270">
        <v>2</v>
      </c>
      <c r="X434" s="270">
        <v>57.455143370000002</v>
      </c>
      <c r="Y434" s="270">
        <v>15990</v>
      </c>
      <c r="Z434" s="270">
        <v>11230</v>
      </c>
      <c r="AA434" s="270">
        <v>18025</v>
      </c>
      <c r="AB434" s="270">
        <v>23770</v>
      </c>
      <c r="AC434" s="270">
        <v>33780</v>
      </c>
      <c r="AD434" s="270">
        <v>42450</v>
      </c>
      <c r="AE434" s="270">
        <v>10550</v>
      </c>
      <c r="AF434" s="270">
        <v>1530</v>
      </c>
      <c r="AG434" s="270">
        <v>615</v>
      </c>
      <c r="AH434" s="270">
        <v>7205</v>
      </c>
      <c r="AI434" s="270">
        <v>495</v>
      </c>
      <c r="AJ434" s="270">
        <v>3245</v>
      </c>
      <c r="AK434" s="270">
        <v>1255</v>
      </c>
      <c r="AL434" s="270">
        <v>7185</v>
      </c>
      <c r="AM434" s="270">
        <v>12125</v>
      </c>
      <c r="AN434" s="270">
        <v>985</v>
      </c>
      <c r="AO434" s="270">
        <v>2125</v>
      </c>
      <c r="AP434" s="270">
        <v>595</v>
      </c>
      <c r="AQ434" s="270">
        <v>4500</v>
      </c>
      <c r="AR434" s="270">
        <v>445</v>
      </c>
      <c r="AS434" s="270">
        <v>305</v>
      </c>
      <c r="AT434" s="270">
        <v>2005</v>
      </c>
      <c r="AU434" s="270">
        <v>4800</v>
      </c>
      <c r="AV434" s="270">
        <v>1760</v>
      </c>
      <c r="AW434" s="270">
        <v>2365</v>
      </c>
      <c r="AX434" s="270">
        <v>16590</v>
      </c>
      <c r="AY434" s="270">
        <v>790</v>
      </c>
      <c r="AZ434" s="270">
        <v>3580</v>
      </c>
      <c r="BA434" s="270">
        <v>2390</v>
      </c>
      <c r="BB434" s="270">
        <v>79515</v>
      </c>
      <c r="BC434" s="270">
        <v>2190</v>
      </c>
      <c r="BD434" s="270">
        <v>5980</v>
      </c>
      <c r="BE434" s="270">
        <v>2105</v>
      </c>
      <c r="BF434" s="270">
        <v>1110</v>
      </c>
      <c r="BG434" s="270">
        <v>830</v>
      </c>
      <c r="BH434" s="270">
        <v>1345</v>
      </c>
      <c r="BI434" s="270">
        <v>7415</v>
      </c>
      <c r="BJ434" s="270">
        <v>520</v>
      </c>
      <c r="BK434" s="270">
        <v>5740</v>
      </c>
      <c r="BL434" s="270">
        <v>6440</v>
      </c>
      <c r="BM434" s="270">
        <v>16785</v>
      </c>
      <c r="BN434" s="270">
        <v>1605</v>
      </c>
      <c r="BO434" s="270">
        <v>4625</v>
      </c>
      <c r="BP434" s="270">
        <v>5485</v>
      </c>
      <c r="BQ434" s="270">
        <v>6075</v>
      </c>
      <c r="BR434" s="270">
        <v>2475</v>
      </c>
      <c r="BS434" s="270">
        <v>270</v>
      </c>
      <c r="BT434" s="270">
        <v>11925</v>
      </c>
      <c r="BU434" s="270">
        <v>5935</v>
      </c>
      <c r="BV434" s="270">
        <v>115</v>
      </c>
      <c r="BW434" s="270">
        <v>8190</v>
      </c>
      <c r="BX434" s="270">
        <v>380</v>
      </c>
      <c r="BY434" s="270">
        <v>4770</v>
      </c>
      <c r="BZ434" s="270">
        <v>825</v>
      </c>
      <c r="CA434" s="270">
        <v>105</v>
      </c>
      <c r="CB434" s="270" t="s">
        <v>1676</v>
      </c>
      <c r="CC434" s="270" t="s">
        <v>1676</v>
      </c>
      <c r="CD434" s="270">
        <v>2250</v>
      </c>
      <c r="CE434" s="270">
        <v>55</v>
      </c>
      <c r="CF434" s="270">
        <v>430</v>
      </c>
      <c r="CG434" s="270">
        <v>88345</v>
      </c>
      <c r="CH434" s="270">
        <v>0</v>
      </c>
      <c r="CI434" s="270">
        <v>20435</v>
      </c>
      <c r="CJ434" s="270">
        <v>5780</v>
      </c>
      <c r="CK434" s="270">
        <v>7195</v>
      </c>
      <c r="CL434" s="270">
        <v>3015</v>
      </c>
      <c r="CM434" s="270">
        <v>7380</v>
      </c>
      <c r="CN434" s="270">
        <v>110</v>
      </c>
      <c r="CO434" s="270">
        <v>0</v>
      </c>
      <c r="CP434" s="270">
        <v>430</v>
      </c>
      <c r="CQ434" s="270">
        <v>0</v>
      </c>
      <c r="CR434" s="270">
        <v>365</v>
      </c>
      <c r="CS434" s="270">
        <v>0</v>
      </c>
      <c r="CT434" s="270">
        <v>0</v>
      </c>
      <c r="CU434" s="270"/>
      <c r="CV434" s="270">
        <v>0</v>
      </c>
      <c r="CW434" s="270">
        <v>0</v>
      </c>
      <c r="CX434" s="270" t="s">
        <v>1676</v>
      </c>
      <c r="CY434" s="270" t="s">
        <v>1676</v>
      </c>
      <c r="CZ434" s="270" t="s">
        <v>1676</v>
      </c>
      <c r="DA434" s="270">
        <v>3960</v>
      </c>
      <c r="DB434" s="270">
        <v>1195</v>
      </c>
      <c r="DC434" s="270">
        <v>1200</v>
      </c>
      <c r="DD434" s="270">
        <v>0</v>
      </c>
      <c r="DE434" s="270">
        <v>36175</v>
      </c>
      <c r="DF434" s="270">
        <v>11095</v>
      </c>
      <c r="DG434" s="270">
        <v>1470</v>
      </c>
      <c r="DH434" s="270">
        <v>960</v>
      </c>
      <c r="DI434" s="270">
        <v>0</v>
      </c>
      <c r="DJ434" s="270">
        <v>0</v>
      </c>
      <c r="DK434" s="270">
        <v>0</v>
      </c>
      <c r="DL434" s="270">
        <v>0</v>
      </c>
      <c r="DM434" s="270">
        <v>0</v>
      </c>
      <c r="DN434" s="270">
        <v>0</v>
      </c>
      <c r="DO434" s="270">
        <v>0</v>
      </c>
      <c r="DP434" s="270">
        <v>5780</v>
      </c>
      <c r="DQ434" s="270">
        <v>0</v>
      </c>
      <c r="DR434" s="270"/>
      <c r="DS434" s="270">
        <v>655</v>
      </c>
      <c r="DT434" s="270">
        <v>470</v>
      </c>
      <c r="DU434" s="270">
        <v>9640</v>
      </c>
      <c r="DV434" s="270">
        <v>0</v>
      </c>
      <c r="DW434" s="270">
        <v>0</v>
      </c>
      <c r="DX434" s="270" t="s">
        <v>1676</v>
      </c>
      <c r="DY434" s="270">
        <v>0</v>
      </c>
      <c r="DZ434" s="270">
        <v>0</v>
      </c>
      <c r="EA434" s="270">
        <v>0</v>
      </c>
      <c r="EB434" s="270">
        <v>10</v>
      </c>
      <c r="EC434" s="270">
        <v>0</v>
      </c>
      <c r="ED434" s="270">
        <v>45</v>
      </c>
      <c r="EE434" s="270">
        <v>6015</v>
      </c>
      <c r="EF434" s="270">
        <v>0</v>
      </c>
      <c r="EG434" s="270">
        <v>12655</v>
      </c>
      <c r="EH434" s="270">
        <v>260</v>
      </c>
      <c r="EI434" s="270">
        <v>0</v>
      </c>
      <c r="EJ434" s="270">
        <v>0</v>
      </c>
      <c r="EK434" s="270">
        <v>0</v>
      </c>
      <c r="EL434" s="270">
        <v>2945</v>
      </c>
      <c r="EM434" s="270">
        <v>6340</v>
      </c>
      <c r="EN434" s="270">
        <v>10195</v>
      </c>
      <c r="EO434" s="270">
        <v>0</v>
      </c>
      <c r="EP434" s="270">
        <v>0</v>
      </c>
      <c r="EQ434" s="270">
        <v>0</v>
      </c>
      <c r="ER434" s="270" t="s">
        <v>1676</v>
      </c>
      <c r="ES434" s="270">
        <v>0</v>
      </c>
      <c r="ET434" s="270">
        <v>0</v>
      </c>
      <c r="EU434" s="270" t="s">
        <v>1676</v>
      </c>
      <c r="EV434" s="270" t="s">
        <v>1676</v>
      </c>
      <c r="EW434" s="270">
        <v>90</v>
      </c>
      <c r="EX434" s="270">
        <v>500</v>
      </c>
      <c r="EY434" s="270">
        <v>0</v>
      </c>
      <c r="EZ434" s="270">
        <v>0</v>
      </c>
      <c r="FA434" s="270">
        <v>0</v>
      </c>
      <c r="FB434" s="270">
        <v>0</v>
      </c>
      <c r="FC434" s="270">
        <v>0</v>
      </c>
      <c r="FD434" s="270">
        <v>0</v>
      </c>
      <c r="FE434" s="270">
        <v>0</v>
      </c>
      <c r="FF434" s="270">
        <v>0</v>
      </c>
      <c r="FG434" s="270"/>
      <c r="FH434" s="270" t="s">
        <v>1676</v>
      </c>
      <c r="FI434" s="270"/>
      <c r="FJ434" s="270">
        <v>0</v>
      </c>
      <c r="FK434" s="270">
        <v>0</v>
      </c>
      <c r="FL434" s="270">
        <v>0</v>
      </c>
      <c r="FM434" s="270" t="s">
        <v>1676</v>
      </c>
      <c r="FN434" s="270" t="s">
        <v>1676</v>
      </c>
      <c r="FO434" s="351">
        <v>76885</v>
      </c>
      <c r="FP434" s="351">
        <v>13300</v>
      </c>
      <c r="FQ434" s="351">
        <v>36120</v>
      </c>
      <c r="FR434" s="13"/>
      <c r="FS434" s="270"/>
      <c r="FT434" s="270"/>
      <c r="FU434" s="270"/>
      <c r="FV434" s="270"/>
      <c r="FW434" s="270"/>
      <c r="FX434" s="270"/>
      <c r="FY434" s="270"/>
      <c r="FZ434" s="270"/>
      <c r="GA434" s="270"/>
      <c r="GB434" s="270"/>
      <c r="GC434" s="270"/>
      <c r="GD434" s="270"/>
      <c r="GE434" s="270"/>
      <c r="GF434" s="270"/>
      <c r="GG434" s="270"/>
      <c r="GH434" s="270"/>
      <c r="GI434" s="270"/>
      <c r="GJ434" s="270"/>
      <c r="GK434" s="270"/>
      <c r="GL434" s="270"/>
      <c r="GM434" s="270"/>
      <c r="GN434" s="270"/>
      <c r="GO434" s="270"/>
      <c r="GP434" s="270"/>
      <c r="GQ434" s="270"/>
      <c r="GR434" s="270"/>
      <c r="GS434" s="270"/>
      <c r="GT434" s="270"/>
      <c r="GU434" s="270"/>
      <c r="GV434" s="270"/>
      <c r="GW434" s="270"/>
      <c r="GX434" s="270"/>
      <c r="GY434" s="270"/>
      <c r="GZ434" s="270"/>
      <c r="HA434" s="270"/>
      <c r="HB434" s="270"/>
      <c r="HC434" s="270"/>
      <c r="HD434" s="270"/>
      <c r="HE434" s="270"/>
      <c r="HF434" s="270"/>
      <c r="HG434" s="270"/>
      <c r="HH434" s="270"/>
      <c r="HI434" s="270"/>
      <c r="HJ434" s="270"/>
      <c r="HK434" s="270"/>
      <c r="HL434" s="270"/>
      <c r="HM434" s="270"/>
      <c r="HN434" s="270"/>
      <c r="HO434" s="270"/>
      <c r="HP434" s="270"/>
      <c r="HQ434" s="270"/>
      <c r="HR434" s="270"/>
      <c r="HS434" s="270"/>
      <c r="HT434" s="270"/>
      <c r="HU434" s="270"/>
      <c r="HV434" s="270"/>
      <c r="HW434" s="270"/>
      <c r="HX434" s="270"/>
      <c r="HY434" s="270"/>
      <c r="HZ434" s="270"/>
      <c r="IA434" s="270"/>
      <c r="IB434" s="270"/>
      <c r="IC434" s="270"/>
      <c r="ID434" s="270"/>
      <c r="IE434" s="270"/>
      <c r="IF434" s="270"/>
      <c r="IG434" s="270"/>
      <c r="IH434" s="270"/>
    </row>
    <row r="435" spans="1:242" ht="12.75" customHeight="1" x14ac:dyDescent="0.2">
      <c r="A435" s="374" t="s">
        <v>206</v>
      </c>
      <c r="B435" s="270">
        <v>3640</v>
      </c>
      <c r="C435" s="270">
        <v>3150</v>
      </c>
      <c r="D435" s="270">
        <v>1235</v>
      </c>
      <c r="E435" s="270">
        <v>1920</v>
      </c>
      <c r="F435" s="270">
        <v>975</v>
      </c>
      <c r="G435" s="270">
        <v>490</v>
      </c>
      <c r="H435" s="270">
        <v>15</v>
      </c>
      <c r="I435" s="270">
        <v>3640</v>
      </c>
      <c r="J435" s="270">
        <v>0</v>
      </c>
      <c r="K435" s="270">
        <v>120835</v>
      </c>
      <c r="L435" s="270">
        <v>1</v>
      </c>
      <c r="M435" s="270">
        <v>1</v>
      </c>
      <c r="N435" s="270" t="s">
        <v>1676</v>
      </c>
      <c r="O435" s="270">
        <v>0</v>
      </c>
      <c r="P435" s="270">
        <v>0</v>
      </c>
      <c r="Q435" s="270">
        <v>0</v>
      </c>
      <c r="R435" s="270">
        <v>0</v>
      </c>
      <c r="S435" s="270">
        <v>0</v>
      </c>
      <c r="T435" s="270">
        <v>0</v>
      </c>
      <c r="U435" s="270">
        <v>0</v>
      </c>
      <c r="V435" s="270">
        <v>37.829527179999999</v>
      </c>
      <c r="W435" s="270">
        <v>22</v>
      </c>
      <c r="X435" s="270">
        <v>64.720616570000004</v>
      </c>
      <c r="Y435" s="270">
        <v>0</v>
      </c>
      <c r="Z435" s="270">
        <v>485</v>
      </c>
      <c r="AA435" s="270">
        <v>460</v>
      </c>
      <c r="AB435" s="270">
        <v>420</v>
      </c>
      <c r="AC435" s="270">
        <v>520</v>
      </c>
      <c r="AD435" s="270">
        <v>1280</v>
      </c>
      <c r="AE435" s="270">
        <v>470</v>
      </c>
      <c r="AF435" s="270">
        <v>20</v>
      </c>
      <c r="AG435" s="270">
        <v>0</v>
      </c>
      <c r="AH435" s="270">
        <v>0</v>
      </c>
      <c r="AI435" s="270">
        <v>0</v>
      </c>
      <c r="AJ435" s="270">
        <v>0</v>
      </c>
      <c r="AK435" s="270">
        <v>0</v>
      </c>
      <c r="AL435" s="270">
        <v>0</v>
      </c>
      <c r="AM435" s="270">
        <v>0</v>
      </c>
      <c r="AN435" s="270">
        <v>0</v>
      </c>
      <c r="AO435" s="270">
        <v>0</v>
      </c>
      <c r="AP435" s="270">
        <v>0</v>
      </c>
      <c r="AQ435" s="270">
        <v>20</v>
      </c>
      <c r="AR435" s="270">
        <v>0</v>
      </c>
      <c r="AS435" s="270">
        <v>0</v>
      </c>
      <c r="AT435" s="270">
        <v>340</v>
      </c>
      <c r="AU435" s="270">
        <v>0</v>
      </c>
      <c r="AV435" s="270" t="s">
        <v>1676</v>
      </c>
      <c r="AW435" s="270">
        <v>0</v>
      </c>
      <c r="AX435" s="270">
        <v>0</v>
      </c>
      <c r="AY435" s="270">
        <v>0</v>
      </c>
      <c r="AZ435" s="270">
        <v>0</v>
      </c>
      <c r="BA435" s="270" t="s">
        <v>1676</v>
      </c>
      <c r="BB435" s="270">
        <v>3245</v>
      </c>
      <c r="BC435" s="270">
        <v>50</v>
      </c>
      <c r="BD435" s="270">
        <v>55</v>
      </c>
      <c r="BE435" s="270" t="s">
        <v>1676</v>
      </c>
      <c r="BF435" s="270">
        <v>15</v>
      </c>
      <c r="BG435" s="270">
        <v>810</v>
      </c>
      <c r="BH435" s="270">
        <v>30</v>
      </c>
      <c r="BI435" s="270">
        <v>0</v>
      </c>
      <c r="BJ435" s="270" t="s">
        <v>1676</v>
      </c>
      <c r="BK435" s="270">
        <v>110</v>
      </c>
      <c r="BL435" s="270">
        <v>160</v>
      </c>
      <c r="BM435" s="270">
        <v>45</v>
      </c>
      <c r="BN435" s="270">
        <v>50</v>
      </c>
      <c r="BO435" s="270">
        <v>80</v>
      </c>
      <c r="BP435" s="270">
        <v>80</v>
      </c>
      <c r="BQ435" s="270">
        <v>340</v>
      </c>
      <c r="BR435" s="270">
        <v>0</v>
      </c>
      <c r="BS435" s="270">
        <v>0</v>
      </c>
      <c r="BT435" s="270">
        <v>1035</v>
      </c>
      <c r="BU435" s="270">
        <v>260</v>
      </c>
      <c r="BV435" s="270">
        <v>0</v>
      </c>
      <c r="BW435" s="270">
        <v>20</v>
      </c>
      <c r="BX435" s="270">
        <v>0</v>
      </c>
      <c r="BY435" s="270">
        <v>10</v>
      </c>
      <c r="BZ435" s="270" t="s">
        <v>1676</v>
      </c>
      <c r="CA435" s="270">
        <v>0</v>
      </c>
      <c r="CB435" s="270">
        <v>0</v>
      </c>
      <c r="CC435" s="270">
        <v>0</v>
      </c>
      <c r="CD435" s="270" t="s">
        <v>1676</v>
      </c>
      <c r="CE435" s="270">
        <v>0</v>
      </c>
      <c r="CF435" s="270">
        <v>50</v>
      </c>
      <c r="CG435" s="270">
        <v>3080</v>
      </c>
      <c r="CH435" s="270" t="s">
        <v>1676</v>
      </c>
      <c r="CI435" s="270">
        <v>0</v>
      </c>
      <c r="CJ435" s="270">
        <v>0</v>
      </c>
      <c r="CK435" s="270">
        <v>0</v>
      </c>
      <c r="CL435" s="270">
        <v>0</v>
      </c>
      <c r="CM435" s="270">
        <v>0</v>
      </c>
      <c r="CN435" s="270">
        <v>0</v>
      </c>
      <c r="CO435" s="270">
        <v>0</v>
      </c>
      <c r="CP435" s="270">
        <v>0</v>
      </c>
      <c r="CQ435" s="270">
        <v>0</v>
      </c>
      <c r="CR435" s="270">
        <v>0</v>
      </c>
      <c r="CS435" s="270">
        <v>0</v>
      </c>
      <c r="CT435" s="270">
        <v>0</v>
      </c>
      <c r="CU435" s="270"/>
      <c r="CV435" s="270">
        <v>0</v>
      </c>
      <c r="CW435" s="270">
        <v>0</v>
      </c>
      <c r="CX435" s="270">
        <v>0</v>
      </c>
      <c r="CY435" s="270">
        <v>0</v>
      </c>
      <c r="CZ435" s="270">
        <v>0</v>
      </c>
      <c r="DA435" s="270">
        <v>0</v>
      </c>
      <c r="DB435" s="270">
        <v>0</v>
      </c>
      <c r="DC435" s="270">
        <v>0</v>
      </c>
      <c r="DD435" s="270">
        <v>0</v>
      </c>
      <c r="DE435" s="270">
        <v>1655</v>
      </c>
      <c r="DF435" s="270">
        <v>0</v>
      </c>
      <c r="DG435" s="270">
        <v>0</v>
      </c>
      <c r="DH435" s="270">
        <v>0</v>
      </c>
      <c r="DI435" s="270">
        <v>0</v>
      </c>
      <c r="DJ435" s="270">
        <v>0</v>
      </c>
      <c r="DK435" s="270">
        <v>0</v>
      </c>
      <c r="DL435" s="270">
        <v>0</v>
      </c>
      <c r="DM435" s="270">
        <v>0</v>
      </c>
      <c r="DN435" s="270">
        <v>0</v>
      </c>
      <c r="DO435" s="270">
        <v>0</v>
      </c>
      <c r="DP435" s="270">
        <v>0</v>
      </c>
      <c r="DQ435" s="270">
        <v>0</v>
      </c>
      <c r="DR435" s="270"/>
      <c r="DS435" s="270">
        <v>0</v>
      </c>
      <c r="DT435" s="270">
        <v>0</v>
      </c>
      <c r="DU435" s="270">
        <v>0</v>
      </c>
      <c r="DV435" s="270">
        <v>0</v>
      </c>
      <c r="DW435" s="270">
        <v>0</v>
      </c>
      <c r="DX435" s="270">
        <v>0</v>
      </c>
      <c r="DY435" s="270">
        <v>0</v>
      </c>
      <c r="DZ435" s="270">
        <v>0</v>
      </c>
      <c r="EA435" s="270">
        <v>0</v>
      </c>
      <c r="EB435" s="270">
        <v>0</v>
      </c>
      <c r="EC435" s="270">
        <v>0</v>
      </c>
      <c r="ED435" s="270">
        <v>0</v>
      </c>
      <c r="EE435" s="270">
        <v>0</v>
      </c>
      <c r="EF435" s="270">
        <v>0</v>
      </c>
      <c r="EG435" s="270">
        <v>0</v>
      </c>
      <c r="EH435" s="270">
        <v>0</v>
      </c>
      <c r="EI435" s="270">
        <v>0</v>
      </c>
      <c r="EJ435" s="270">
        <v>0</v>
      </c>
      <c r="EK435" s="270">
        <v>0</v>
      </c>
      <c r="EL435" s="270">
        <v>0</v>
      </c>
      <c r="EM435" s="270">
        <v>340</v>
      </c>
      <c r="EN435" s="270">
        <v>0</v>
      </c>
      <c r="EO435" s="270">
        <v>320</v>
      </c>
      <c r="EP435" s="270">
        <v>0</v>
      </c>
      <c r="EQ435" s="270" t="s">
        <v>1676</v>
      </c>
      <c r="ER435" s="270">
        <v>1010</v>
      </c>
      <c r="ES435" s="270" t="s">
        <v>1676</v>
      </c>
      <c r="ET435" s="270">
        <v>0</v>
      </c>
      <c r="EU435" s="270">
        <v>0</v>
      </c>
      <c r="EV435" s="270">
        <v>300</v>
      </c>
      <c r="EW435" s="270">
        <v>0</v>
      </c>
      <c r="EX435" s="270">
        <v>0</v>
      </c>
      <c r="EY435" s="270">
        <v>0</v>
      </c>
      <c r="EZ435" s="270">
        <v>0</v>
      </c>
      <c r="FA435" s="270">
        <v>0</v>
      </c>
      <c r="FB435" s="270">
        <v>0</v>
      </c>
      <c r="FC435" s="270">
        <v>0</v>
      </c>
      <c r="FD435" s="270">
        <v>0</v>
      </c>
      <c r="FE435" s="270">
        <v>0</v>
      </c>
      <c r="FF435" s="270">
        <v>0</v>
      </c>
      <c r="FG435" s="270"/>
      <c r="FH435" s="270">
        <v>0</v>
      </c>
      <c r="FI435" s="270"/>
      <c r="FJ435" s="270">
        <v>0</v>
      </c>
      <c r="FK435" s="270">
        <v>0</v>
      </c>
      <c r="FL435" s="270">
        <v>0</v>
      </c>
      <c r="FM435" s="270">
        <v>0</v>
      </c>
      <c r="FN435" s="270">
        <v>0</v>
      </c>
      <c r="FO435" s="351">
        <v>390</v>
      </c>
      <c r="FP435" s="351">
        <v>1670</v>
      </c>
      <c r="FQ435" s="351" t="s">
        <v>1676</v>
      </c>
      <c r="FR435" s="13"/>
      <c r="FS435" s="270"/>
      <c r="FT435" s="270"/>
      <c r="FU435" s="270"/>
      <c r="FV435" s="270"/>
      <c r="FW435" s="270"/>
      <c r="FX435" s="270"/>
      <c r="FY435" s="270"/>
      <c r="FZ435" s="270"/>
      <c r="GA435" s="270"/>
      <c r="GB435" s="270"/>
      <c r="GC435" s="270"/>
      <c r="GD435" s="270"/>
      <c r="GE435" s="270"/>
      <c r="GF435" s="270"/>
      <c r="GG435" s="270"/>
      <c r="GH435" s="270"/>
      <c r="GI435" s="270"/>
      <c r="GJ435" s="270"/>
      <c r="GK435" s="270"/>
      <c r="GL435" s="270"/>
      <c r="GM435" s="270"/>
      <c r="GN435" s="270"/>
      <c r="GO435" s="270"/>
      <c r="GP435" s="270"/>
      <c r="GQ435" s="270"/>
      <c r="GR435" s="270"/>
      <c r="GS435" s="270"/>
      <c r="GT435" s="270"/>
      <c r="GU435" s="270"/>
      <c r="GV435" s="270"/>
      <c r="GW435" s="270"/>
      <c r="GX435" s="270"/>
      <c r="GY435" s="270"/>
      <c r="GZ435" s="270"/>
      <c r="HA435" s="270"/>
      <c r="HB435" s="270"/>
      <c r="HC435" s="270"/>
      <c r="HD435" s="270"/>
      <c r="HE435" s="270"/>
      <c r="HF435" s="270"/>
      <c r="HG435" s="270"/>
      <c r="HH435" s="270"/>
      <c r="HI435" s="270"/>
      <c r="HJ435" s="270"/>
      <c r="HK435" s="270"/>
      <c r="HL435" s="270"/>
      <c r="HM435" s="270"/>
      <c r="HN435" s="270"/>
      <c r="HO435" s="270"/>
      <c r="HP435" s="270"/>
      <c r="HQ435" s="270"/>
      <c r="HR435" s="270"/>
      <c r="HS435" s="270"/>
      <c r="HT435" s="270"/>
      <c r="HU435" s="270"/>
      <c r="HV435" s="270"/>
      <c r="HW435" s="270"/>
      <c r="HX435" s="270"/>
      <c r="HY435" s="270"/>
      <c r="HZ435" s="270"/>
      <c r="IA435" s="270"/>
      <c r="IB435" s="270"/>
      <c r="IC435" s="270"/>
      <c r="ID435" s="270"/>
      <c r="IE435" s="270"/>
      <c r="IF435" s="270"/>
      <c r="IG435" s="270"/>
      <c r="IH435" s="270"/>
    </row>
    <row r="436" spans="1:242" ht="12.75" customHeight="1" x14ac:dyDescent="0.2">
      <c r="A436" s="374" t="s">
        <v>207</v>
      </c>
      <c r="B436" s="270">
        <v>177435</v>
      </c>
      <c r="C436" s="270">
        <v>149195</v>
      </c>
      <c r="D436" s="270">
        <v>68905</v>
      </c>
      <c r="E436" s="270">
        <v>80290</v>
      </c>
      <c r="F436" s="270">
        <v>54590</v>
      </c>
      <c r="G436" s="270">
        <v>25640</v>
      </c>
      <c r="H436" s="270">
        <v>55895</v>
      </c>
      <c r="I436" s="270">
        <v>111835</v>
      </c>
      <c r="J436" s="270">
        <v>65595</v>
      </c>
      <c r="K436" s="270">
        <v>336160</v>
      </c>
      <c r="L436" s="270">
        <v>66.048715959999996</v>
      </c>
      <c r="M436" s="270">
        <v>33</v>
      </c>
      <c r="N436" s="270">
        <v>22670</v>
      </c>
      <c r="O436" s="270">
        <v>7535</v>
      </c>
      <c r="P436" s="270">
        <v>5235</v>
      </c>
      <c r="Q436" s="270">
        <v>8160</v>
      </c>
      <c r="R436" s="270">
        <v>2880</v>
      </c>
      <c r="S436" s="270">
        <v>960</v>
      </c>
      <c r="T436" s="270">
        <v>90</v>
      </c>
      <c r="U436" s="270">
        <v>90</v>
      </c>
      <c r="V436" s="270">
        <v>4.0131218610000001</v>
      </c>
      <c r="W436" s="270">
        <v>1</v>
      </c>
      <c r="X436" s="270">
        <v>55.447358719999997</v>
      </c>
      <c r="Y436" s="270">
        <v>16375</v>
      </c>
      <c r="Z436" s="270">
        <v>15180</v>
      </c>
      <c r="AA436" s="270">
        <v>19755</v>
      </c>
      <c r="AB436" s="270">
        <v>31370</v>
      </c>
      <c r="AC436" s="270">
        <v>48985</v>
      </c>
      <c r="AD436" s="270">
        <v>39630</v>
      </c>
      <c r="AE436" s="270">
        <v>5175</v>
      </c>
      <c r="AF436" s="270">
        <v>3285</v>
      </c>
      <c r="AG436" s="270">
        <v>765</v>
      </c>
      <c r="AH436" s="270">
        <v>5330</v>
      </c>
      <c r="AI436" s="270">
        <v>1070</v>
      </c>
      <c r="AJ436" s="270">
        <v>4490</v>
      </c>
      <c r="AK436" s="270">
        <v>3325</v>
      </c>
      <c r="AL436" s="270">
        <v>6835</v>
      </c>
      <c r="AM436" s="270">
        <v>7685</v>
      </c>
      <c r="AN436" s="270">
        <v>1070</v>
      </c>
      <c r="AO436" s="270">
        <v>4695</v>
      </c>
      <c r="AP436" s="270">
        <v>2590</v>
      </c>
      <c r="AQ436" s="270">
        <v>4430</v>
      </c>
      <c r="AR436" s="270">
        <v>655</v>
      </c>
      <c r="AS436" s="270">
        <v>350</v>
      </c>
      <c r="AT436" s="270">
        <v>1980</v>
      </c>
      <c r="AU436" s="270">
        <v>4920</v>
      </c>
      <c r="AV436" s="270">
        <v>5785</v>
      </c>
      <c r="AW436" s="270">
        <v>2775</v>
      </c>
      <c r="AX436" s="270">
        <v>13955</v>
      </c>
      <c r="AY436" s="270">
        <v>1280</v>
      </c>
      <c r="AZ436" s="270">
        <v>5895</v>
      </c>
      <c r="BA436" s="270">
        <v>28750</v>
      </c>
      <c r="BB436" s="270">
        <v>65510</v>
      </c>
      <c r="BC436" s="270">
        <v>4940</v>
      </c>
      <c r="BD436" s="270">
        <v>23685</v>
      </c>
      <c r="BE436" s="270">
        <v>3970</v>
      </c>
      <c r="BF436" s="270">
        <v>3640</v>
      </c>
      <c r="BG436" s="270">
        <v>810</v>
      </c>
      <c r="BH436" s="270">
        <v>4295</v>
      </c>
      <c r="BI436" s="270">
        <v>5145</v>
      </c>
      <c r="BJ436" s="270">
        <v>1025</v>
      </c>
      <c r="BK436" s="270">
        <v>10245</v>
      </c>
      <c r="BL436" s="270">
        <v>10590</v>
      </c>
      <c r="BM436" s="270">
        <v>18315</v>
      </c>
      <c r="BN436" s="270">
        <v>5290</v>
      </c>
      <c r="BO436" s="270">
        <v>11055</v>
      </c>
      <c r="BP436" s="270">
        <v>7770</v>
      </c>
      <c r="BQ436" s="270">
        <v>7730</v>
      </c>
      <c r="BR436" s="270">
        <v>1760</v>
      </c>
      <c r="BS436" s="270">
        <v>890</v>
      </c>
      <c r="BT436" s="270">
        <v>11995</v>
      </c>
      <c r="BU436" s="270">
        <v>9200</v>
      </c>
      <c r="BV436" s="270">
        <v>140</v>
      </c>
      <c r="BW436" s="270">
        <v>6690</v>
      </c>
      <c r="BX436" s="270">
        <v>645</v>
      </c>
      <c r="BY436" s="270">
        <v>5780</v>
      </c>
      <c r="BZ436" s="270">
        <v>1160</v>
      </c>
      <c r="CA436" s="270">
        <v>370</v>
      </c>
      <c r="CB436" s="270">
        <v>25</v>
      </c>
      <c r="CC436" s="270">
        <v>0</v>
      </c>
      <c r="CD436" s="270">
        <v>3190</v>
      </c>
      <c r="CE436" s="270">
        <v>270</v>
      </c>
      <c r="CF436" s="270">
        <v>205</v>
      </c>
      <c r="CG436" s="270">
        <v>137550</v>
      </c>
      <c r="CH436" s="270">
        <v>0</v>
      </c>
      <c r="CI436" s="270">
        <v>13445</v>
      </c>
      <c r="CJ436" s="270">
        <v>5475</v>
      </c>
      <c r="CK436" s="270">
        <v>9720</v>
      </c>
      <c r="CL436" s="270">
        <v>3630</v>
      </c>
      <c r="CM436" s="270">
        <v>5295</v>
      </c>
      <c r="CN436" s="270">
        <v>3305</v>
      </c>
      <c r="CO436" s="270" t="s">
        <v>1676</v>
      </c>
      <c r="CP436" s="270">
        <v>0</v>
      </c>
      <c r="CQ436" s="270">
        <v>0</v>
      </c>
      <c r="CR436" s="270">
        <v>0</v>
      </c>
      <c r="CS436" s="270">
        <v>0</v>
      </c>
      <c r="CT436" s="270">
        <v>0</v>
      </c>
      <c r="CU436" s="270"/>
      <c r="CV436" s="270">
        <v>0</v>
      </c>
      <c r="CW436" s="270">
        <v>1595</v>
      </c>
      <c r="CX436" s="270">
        <v>6405</v>
      </c>
      <c r="CY436" s="270">
        <v>2305</v>
      </c>
      <c r="CZ436" s="270">
        <v>0</v>
      </c>
      <c r="DA436" s="270">
        <v>1370</v>
      </c>
      <c r="DB436" s="270">
        <v>2155</v>
      </c>
      <c r="DC436" s="270">
        <v>1725</v>
      </c>
      <c r="DD436" s="270">
        <v>0</v>
      </c>
      <c r="DE436" s="270">
        <v>29720</v>
      </c>
      <c r="DF436" s="270">
        <v>13735</v>
      </c>
      <c r="DG436" s="270">
        <v>4495</v>
      </c>
      <c r="DH436" s="270">
        <v>8780</v>
      </c>
      <c r="DI436" s="270">
        <v>0</v>
      </c>
      <c r="DJ436" s="270">
        <v>0</v>
      </c>
      <c r="DK436" s="270">
        <v>0</v>
      </c>
      <c r="DL436" s="270">
        <v>0</v>
      </c>
      <c r="DM436" s="270">
        <v>0</v>
      </c>
      <c r="DN436" s="270">
        <v>630</v>
      </c>
      <c r="DO436" s="270" t="s">
        <v>1676</v>
      </c>
      <c r="DP436" s="270">
        <v>6750</v>
      </c>
      <c r="DQ436" s="270">
        <v>0</v>
      </c>
      <c r="DR436" s="270"/>
      <c r="DS436" s="270">
        <v>0</v>
      </c>
      <c r="DT436" s="270">
        <v>430</v>
      </c>
      <c r="DU436" s="270">
        <v>4760</v>
      </c>
      <c r="DV436" s="270">
        <v>600</v>
      </c>
      <c r="DW436" s="270">
        <v>0</v>
      </c>
      <c r="DX436" s="270">
        <v>0</v>
      </c>
      <c r="DY436" s="270">
        <v>2165</v>
      </c>
      <c r="DZ436" s="270">
        <v>4540</v>
      </c>
      <c r="EA436" s="270">
        <v>0</v>
      </c>
      <c r="EB436" s="270">
        <v>2975</v>
      </c>
      <c r="EC436" s="270" t="s">
        <v>1676</v>
      </c>
      <c r="ED436" s="270">
        <v>2760</v>
      </c>
      <c r="EE436" s="270">
        <v>14015</v>
      </c>
      <c r="EF436" s="270">
        <v>0</v>
      </c>
      <c r="EG436" s="270">
        <v>3320</v>
      </c>
      <c r="EH436" s="270">
        <v>0</v>
      </c>
      <c r="EI436" s="270">
        <v>0</v>
      </c>
      <c r="EJ436" s="270">
        <v>0</v>
      </c>
      <c r="EK436" s="270">
        <v>0</v>
      </c>
      <c r="EL436" s="270">
        <v>7360</v>
      </c>
      <c r="EM436" s="270">
        <v>3655</v>
      </c>
      <c r="EN436" s="270">
        <v>10</v>
      </c>
      <c r="EO436" s="270">
        <v>0</v>
      </c>
      <c r="EP436" s="270">
        <v>0</v>
      </c>
      <c r="EQ436" s="270">
        <v>0</v>
      </c>
      <c r="ER436" s="270" t="s">
        <v>1676</v>
      </c>
      <c r="ES436" s="270">
        <v>0</v>
      </c>
      <c r="ET436" s="270">
        <v>0</v>
      </c>
      <c r="EU436" s="270" t="s">
        <v>1676</v>
      </c>
      <c r="EV436" s="270">
        <v>0</v>
      </c>
      <c r="EW436" s="270">
        <v>8650</v>
      </c>
      <c r="EX436" s="270">
        <v>1655</v>
      </c>
      <c r="EY436" s="270">
        <v>0</v>
      </c>
      <c r="EZ436" s="270">
        <v>0</v>
      </c>
      <c r="FA436" s="270">
        <v>0</v>
      </c>
      <c r="FB436" s="270">
        <v>0</v>
      </c>
      <c r="FC436" s="270">
        <v>0</v>
      </c>
      <c r="FD436" s="270">
        <v>0</v>
      </c>
      <c r="FE436" s="270">
        <v>0</v>
      </c>
      <c r="FF436" s="270">
        <v>0</v>
      </c>
      <c r="FG436" s="270"/>
      <c r="FH436" s="270">
        <v>0</v>
      </c>
      <c r="FI436" s="270"/>
      <c r="FJ436" s="270">
        <v>0</v>
      </c>
      <c r="FK436" s="270">
        <v>0</v>
      </c>
      <c r="FL436" s="270">
        <v>0</v>
      </c>
      <c r="FM436" s="270">
        <v>0</v>
      </c>
      <c r="FN436" s="270" t="s">
        <v>1676</v>
      </c>
      <c r="FO436" s="351">
        <v>111925</v>
      </c>
      <c r="FP436" s="351">
        <v>13070</v>
      </c>
      <c r="FQ436" s="351">
        <v>47625</v>
      </c>
      <c r="FR436" s="13"/>
      <c r="FS436" s="270"/>
      <c r="FT436" s="270"/>
      <c r="FU436" s="270"/>
      <c r="FV436" s="270"/>
      <c r="FW436" s="270"/>
      <c r="FX436" s="270"/>
      <c r="FY436" s="270"/>
      <c r="FZ436" s="270"/>
      <c r="GA436" s="270"/>
      <c r="GB436" s="270"/>
      <c r="GC436" s="270"/>
      <c r="GD436" s="270"/>
      <c r="GE436" s="270"/>
      <c r="GF436" s="270"/>
      <c r="GG436" s="270"/>
      <c r="GH436" s="270"/>
      <c r="GI436" s="270"/>
      <c r="GJ436" s="270"/>
      <c r="GK436" s="270"/>
      <c r="GL436" s="270"/>
      <c r="GM436" s="270"/>
      <c r="GN436" s="270"/>
      <c r="GO436" s="270"/>
      <c r="GP436" s="270"/>
      <c r="GQ436" s="270"/>
      <c r="GR436" s="270"/>
      <c r="GS436" s="270"/>
      <c r="GT436" s="270"/>
      <c r="GU436" s="270"/>
      <c r="GV436" s="270"/>
      <c r="GW436" s="270"/>
      <c r="GX436" s="270"/>
      <c r="GY436" s="270"/>
      <c r="GZ436" s="270"/>
      <c r="HA436" s="270"/>
      <c r="HB436" s="270"/>
      <c r="HC436" s="270"/>
      <c r="HD436" s="270"/>
      <c r="HE436" s="270"/>
      <c r="HF436" s="270"/>
      <c r="HG436" s="270"/>
      <c r="HH436" s="270"/>
      <c r="HI436" s="270"/>
      <c r="HJ436" s="270"/>
      <c r="HK436" s="270"/>
      <c r="HL436" s="270"/>
      <c r="HM436" s="270"/>
      <c r="HN436" s="270"/>
      <c r="HO436" s="270"/>
      <c r="HP436" s="270"/>
      <c r="HQ436" s="270"/>
      <c r="HR436" s="270"/>
      <c r="HS436" s="270"/>
      <c r="HT436" s="270"/>
      <c r="HU436" s="270"/>
      <c r="HV436" s="270"/>
      <c r="HW436" s="270"/>
      <c r="HX436" s="270"/>
      <c r="HY436" s="270"/>
      <c r="HZ436" s="270"/>
      <c r="IA436" s="270"/>
      <c r="IB436" s="270"/>
      <c r="IC436" s="270"/>
      <c r="ID436" s="270"/>
      <c r="IE436" s="270"/>
      <c r="IF436" s="270"/>
      <c r="IG436" s="270"/>
      <c r="IH436" s="270"/>
    </row>
    <row r="437" spans="1:242" ht="12.75" customHeight="1" x14ac:dyDescent="0.2">
      <c r="A437" s="374" t="s">
        <v>208</v>
      </c>
      <c r="B437" s="270">
        <v>3040</v>
      </c>
      <c r="C437" s="270">
        <v>2475</v>
      </c>
      <c r="D437" s="270">
        <v>1420</v>
      </c>
      <c r="E437" s="270">
        <v>1055</v>
      </c>
      <c r="F437" s="270">
        <v>2235</v>
      </c>
      <c r="G437" s="270">
        <v>240</v>
      </c>
      <c r="H437" s="270">
        <v>0</v>
      </c>
      <c r="I437" s="270">
        <v>3040</v>
      </c>
      <c r="J437" s="270" t="s">
        <v>1676</v>
      </c>
      <c r="K437" s="270">
        <v>103740</v>
      </c>
      <c r="L437" s="270">
        <v>0</v>
      </c>
      <c r="M437" s="270">
        <v>0</v>
      </c>
      <c r="N437" s="270">
        <v>0</v>
      </c>
      <c r="O437" s="270">
        <v>0</v>
      </c>
      <c r="P437" s="270">
        <v>0</v>
      </c>
      <c r="Q437" s="270">
        <v>0</v>
      </c>
      <c r="R437" s="270">
        <v>0</v>
      </c>
      <c r="S437" s="270">
        <v>0</v>
      </c>
      <c r="T437" s="270">
        <v>0</v>
      </c>
      <c r="U437" s="270">
        <v>0</v>
      </c>
      <c r="V437" s="270">
        <v>0</v>
      </c>
      <c r="W437" s="270">
        <v>0</v>
      </c>
      <c r="X437" s="270">
        <v>44.960172589999999</v>
      </c>
      <c r="Y437" s="270">
        <v>0</v>
      </c>
      <c r="Z437" s="270">
        <v>715</v>
      </c>
      <c r="AA437" s="270">
        <v>960</v>
      </c>
      <c r="AB437" s="270">
        <v>665</v>
      </c>
      <c r="AC437" s="270">
        <v>385</v>
      </c>
      <c r="AD437" s="270">
        <v>275</v>
      </c>
      <c r="AE437" s="270">
        <v>15</v>
      </c>
      <c r="AF437" s="270">
        <v>0</v>
      </c>
      <c r="AG437" s="270">
        <v>0</v>
      </c>
      <c r="AH437" s="270">
        <v>0</v>
      </c>
      <c r="AI437" s="270">
        <v>0</v>
      </c>
      <c r="AJ437" s="270">
        <v>0</v>
      </c>
      <c r="AK437" s="270">
        <v>0</v>
      </c>
      <c r="AL437" s="270">
        <v>0</v>
      </c>
      <c r="AM437" s="270">
        <v>0</v>
      </c>
      <c r="AN437" s="270">
        <v>0</v>
      </c>
      <c r="AO437" s="270">
        <v>0</v>
      </c>
      <c r="AP437" s="270">
        <v>0</v>
      </c>
      <c r="AQ437" s="270">
        <v>0</v>
      </c>
      <c r="AR437" s="270">
        <v>0</v>
      </c>
      <c r="AS437" s="270">
        <v>0</v>
      </c>
      <c r="AT437" s="270">
        <v>0</v>
      </c>
      <c r="AU437" s="270">
        <v>0</v>
      </c>
      <c r="AV437" s="270">
        <v>0</v>
      </c>
      <c r="AW437" s="270">
        <v>0</v>
      </c>
      <c r="AX437" s="270">
        <v>0</v>
      </c>
      <c r="AY437" s="270">
        <v>0</v>
      </c>
      <c r="AZ437" s="270">
        <v>0</v>
      </c>
      <c r="BA437" s="270">
        <v>0</v>
      </c>
      <c r="BB437" s="270">
        <v>3040</v>
      </c>
      <c r="BC437" s="270">
        <v>0</v>
      </c>
      <c r="BD437" s="270">
        <v>0</v>
      </c>
      <c r="BE437" s="270">
        <v>0</v>
      </c>
      <c r="BF437" s="270">
        <v>0</v>
      </c>
      <c r="BG437" s="270">
        <v>1735</v>
      </c>
      <c r="BH437" s="270" t="s">
        <v>1676</v>
      </c>
      <c r="BI437" s="270">
        <v>0</v>
      </c>
      <c r="BJ437" s="270">
        <v>0</v>
      </c>
      <c r="BK437" s="270">
        <v>0</v>
      </c>
      <c r="BL437" s="270">
        <v>0</v>
      </c>
      <c r="BM437" s="270">
        <v>0</v>
      </c>
      <c r="BN437" s="270">
        <v>0</v>
      </c>
      <c r="BO437" s="270">
        <v>0</v>
      </c>
      <c r="BP437" s="270">
        <v>0</v>
      </c>
      <c r="BQ437" s="270">
        <v>0</v>
      </c>
      <c r="BR437" s="270">
        <v>0</v>
      </c>
      <c r="BS437" s="270">
        <v>0</v>
      </c>
      <c r="BT437" s="270">
        <v>630</v>
      </c>
      <c r="BU437" s="270">
        <v>0</v>
      </c>
      <c r="BV437" s="270">
        <v>0</v>
      </c>
      <c r="BW437" s="270">
        <v>105</v>
      </c>
      <c r="BX437" s="270">
        <v>0</v>
      </c>
      <c r="BY437" s="270">
        <v>135</v>
      </c>
      <c r="BZ437" s="270">
        <v>50</v>
      </c>
      <c r="CA437" s="270">
        <v>10</v>
      </c>
      <c r="CB437" s="270">
        <v>0</v>
      </c>
      <c r="CC437" s="270">
        <v>10</v>
      </c>
      <c r="CD437" s="270">
        <v>100</v>
      </c>
      <c r="CE437" s="270">
        <v>35</v>
      </c>
      <c r="CF437" s="270">
        <v>115</v>
      </c>
      <c r="CG437" s="270">
        <v>2020</v>
      </c>
      <c r="CH437" s="270">
        <v>0</v>
      </c>
      <c r="CI437" s="270">
        <v>0</v>
      </c>
      <c r="CJ437" s="270">
        <v>0</v>
      </c>
      <c r="CK437" s="270">
        <v>0</v>
      </c>
      <c r="CL437" s="270">
        <v>0</v>
      </c>
      <c r="CM437" s="270">
        <v>0</v>
      </c>
      <c r="CN437" s="270">
        <v>0</v>
      </c>
      <c r="CO437" s="270">
        <v>0</v>
      </c>
      <c r="CP437" s="270">
        <v>0</v>
      </c>
      <c r="CQ437" s="270">
        <v>0</v>
      </c>
      <c r="CR437" s="270">
        <v>0</v>
      </c>
      <c r="CS437" s="270">
        <v>0</v>
      </c>
      <c r="CT437" s="270">
        <v>0</v>
      </c>
      <c r="CU437" s="270"/>
      <c r="CV437" s="270">
        <v>0</v>
      </c>
      <c r="CW437" s="270">
        <v>0</v>
      </c>
      <c r="CX437" s="270">
        <v>0</v>
      </c>
      <c r="CY437" s="270">
        <v>0</v>
      </c>
      <c r="CZ437" s="270">
        <v>0</v>
      </c>
      <c r="DA437" s="270">
        <v>0</v>
      </c>
      <c r="DB437" s="270">
        <v>0</v>
      </c>
      <c r="DC437" s="270">
        <v>0</v>
      </c>
      <c r="DD437" s="270">
        <v>0</v>
      </c>
      <c r="DE437" s="270">
        <v>0</v>
      </c>
      <c r="DF437" s="270">
        <v>0</v>
      </c>
      <c r="DG437" s="270">
        <v>0</v>
      </c>
      <c r="DH437" s="270">
        <v>0</v>
      </c>
      <c r="DI437" s="270">
        <v>0</v>
      </c>
      <c r="DJ437" s="270">
        <v>0</v>
      </c>
      <c r="DK437" s="270">
        <v>0</v>
      </c>
      <c r="DL437" s="270">
        <v>0</v>
      </c>
      <c r="DM437" s="270">
        <v>0</v>
      </c>
      <c r="DN437" s="270">
        <v>0</v>
      </c>
      <c r="DO437" s="270">
        <v>0</v>
      </c>
      <c r="DP437" s="270">
        <v>0</v>
      </c>
      <c r="DQ437" s="270">
        <v>0</v>
      </c>
      <c r="DR437" s="270"/>
      <c r="DS437" s="270">
        <v>0</v>
      </c>
      <c r="DT437" s="270">
        <v>0</v>
      </c>
      <c r="DU437" s="270">
        <v>0</v>
      </c>
      <c r="DV437" s="270">
        <v>0</v>
      </c>
      <c r="DW437" s="270">
        <v>0</v>
      </c>
      <c r="DX437" s="270">
        <v>0</v>
      </c>
      <c r="DY437" s="270">
        <v>0</v>
      </c>
      <c r="DZ437" s="270">
        <v>0</v>
      </c>
      <c r="EA437" s="270">
        <v>0</v>
      </c>
      <c r="EB437" s="270">
        <v>0</v>
      </c>
      <c r="EC437" s="270">
        <v>0</v>
      </c>
      <c r="ED437" s="270">
        <v>0</v>
      </c>
      <c r="EE437" s="270">
        <v>0</v>
      </c>
      <c r="EF437" s="270">
        <v>0</v>
      </c>
      <c r="EG437" s="270">
        <v>0</v>
      </c>
      <c r="EH437" s="270">
        <v>0</v>
      </c>
      <c r="EI437" s="270">
        <v>0</v>
      </c>
      <c r="EJ437" s="270">
        <v>0</v>
      </c>
      <c r="EK437" s="270">
        <v>0</v>
      </c>
      <c r="EL437" s="270">
        <v>0</v>
      </c>
      <c r="EM437" s="270">
        <v>0</v>
      </c>
      <c r="EN437" s="270">
        <v>0</v>
      </c>
      <c r="EO437" s="270">
        <v>0</v>
      </c>
      <c r="EP437" s="270">
        <v>0</v>
      </c>
      <c r="EQ437" s="270">
        <v>15</v>
      </c>
      <c r="ER437" s="270">
        <v>2825</v>
      </c>
      <c r="ES437" s="270" t="s">
        <v>1676</v>
      </c>
      <c r="ET437" s="270">
        <v>25</v>
      </c>
      <c r="EU437" s="270">
        <v>0</v>
      </c>
      <c r="EV437" s="270">
        <v>170</v>
      </c>
      <c r="EW437" s="270">
        <v>0</v>
      </c>
      <c r="EX437" s="270">
        <v>0</v>
      </c>
      <c r="EY437" s="270">
        <v>0</v>
      </c>
      <c r="EZ437" s="270">
        <v>0</v>
      </c>
      <c r="FA437" s="270">
        <v>0</v>
      </c>
      <c r="FB437" s="270">
        <v>0</v>
      </c>
      <c r="FC437" s="270">
        <v>0</v>
      </c>
      <c r="FD437" s="270">
        <v>0</v>
      </c>
      <c r="FE437" s="270">
        <v>0</v>
      </c>
      <c r="FF437" s="270">
        <v>0</v>
      </c>
      <c r="FG437" s="270"/>
      <c r="FH437" s="270">
        <v>0</v>
      </c>
      <c r="FI437" s="270"/>
      <c r="FJ437" s="270">
        <v>0</v>
      </c>
      <c r="FK437" s="270">
        <v>0</v>
      </c>
      <c r="FL437" s="270">
        <v>0</v>
      </c>
      <c r="FM437" s="270">
        <v>0</v>
      </c>
      <c r="FN437" s="270">
        <v>0</v>
      </c>
      <c r="FO437" s="351">
        <v>0</v>
      </c>
      <c r="FP437" s="351">
        <v>0</v>
      </c>
      <c r="FQ437" s="351">
        <v>0</v>
      </c>
      <c r="FR437" s="13"/>
      <c r="FS437" s="270"/>
      <c r="FT437" s="270"/>
      <c r="FU437" s="270"/>
      <c r="FV437" s="270"/>
      <c r="FW437" s="270"/>
      <c r="FX437" s="270"/>
      <c r="FY437" s="270"/>
      <c r="FZ437" s="270"/>
      <c r="GA437" s="270"/>
      <c r="GB437" s="270"/>
      <c r="GC437" s="270"/>
      <c r="GD437" s="270"/>
      <c r="GE437" s="270"/>
      <c r="GF437" s="270"/>
      <c r="GG437" s="270"/>
      <c r="GH437" s="270"/>
      <c r="GI437" s="270"/>
      <c r="GJ437" s="270"/>
      <c r="GK437" s="270"/>
      <c r="GL437" s="270"/>
      <c r="GM437" s="270"/>
      <c r="GN437" s="270"/>
      <c r="GO437" s="270"/>
      <c r="GP437" s="270"/>
      <c r="GQ437" s="270"/>
      <c r="GR437" s="270"/>
      <c r="GS437" s="270"/>
      <c r="GT437" s="270"/>
      <c r="GU437" s="270"/>
      <c r="GV437" s="270"/>
      <c r="GW437" s="270"/>
      <c r="GX437" s="270"/>
      <c r="GY437" s="270"/>
      <c r="GZ437" s="270"/>
      <c r="HA437" s="270"/>
      <c r="HB437" s="270"/>
      <c r="HC437" s="270"/>
      <c r="HD437" s="270"/>
      <c r="HE437" s="270"/>
      <c r="HF437" s="270"/>
      <c r="HG437" s="270"/>
      <c r="HH437" s="270"/>
      <c r="HI437" s="270"/>
      <c r="HJ437" s="270"/>
      <c r="HK437" s="270"/>
      <c r="HL437" s="270"/>
      <c r="HM437" s="270"/>
      <c r="HN437" s="270"/>
      <c r="HO437" s="270"/>
      <c r="HP437" s="270"/>
      <c r="HQ437" s="270"/>
      <c r="HR437" s="270"/>
      <c r="HS437" s="270"/>
      <c r="HT437" s="270"/>
      <c r="HU437" s="270"/>
      <c r="HV437" s="270"/>
      <c r="HW437" s="270"/>
      <c r="HX437" s="270"/>
      <c r="HY437" s="270"/>
      <c r="HZ437" s="270"/>
      <c r="IA437" s="270"/>
      <c r="IB437" s="270"/>
      <c r="IC437" s="270"/>
      <c r="ID437" s="270"/>
      <c r="IE437" s="270"/>
      <c r="IF437" s="270"/>
      <c r="IG437" s="270"/>
      <c r="IH437" s="270"/>
    </row>
    <row r="438" spans="1:242" s="267" customFormat="1" ht="12.75" customHeight="1" x14ac:dyDescent="0.2">
      <c r="A438" s="374" t="s">
        <v>209</v>
      </c>
      <c r="B438" s="270">
        <v>113680</v>
      </c>
      <c r="C438" s="270">
        <v>93430</v>
      </c>
      <c r="D438" s="270">
        <v>43275</v>
      </c>
      <c r="E438" s="270">
        <v>50155</v>
      </c>
      <c r="F438" s="270">
        <v>38830</v>
      </c>
      <c r="G438" s="270">
        <v>13185</v>
      </c>
      <c r="H438" s="270">
        <v>34215</v>
      </c>
      <c r="I438" s="270">
        <v>71290</v>
      </c>
      <c r="J438" s="270">
        <v>42395</v>
      </c>
      <c r="K438" s="270">
        <v>234925</v>
      </c>
      <c r="L438" s="270">
        <v>64.871423030000003</v>
      </c>
      <c r="M438" s="270">
        <v>35</v>
      </c>
      <c r="N438" s="270">
        <v>14675</v>
      </c>
      <c r="O438" s="270">
        <v>7730</v>
      </c>
      <c r="P438" s="270">
        <v>3160</v>
      </c>
      <c r="Q438" s="270">
        <v>4615</v>
      </c>
      <c r="R438" s="270">
        <v>2650</v>
      </c>
      <c r="S438" s="270">
        <v>590</v>
      </c>
      <c r="T438" s="270">
        <v>75</v>
      </c>
      <c r="U438" s="270">
        <v>15</v>
      </c>
      <c r="V438" s="270">
        <v>4.4774568840000004</v>
      </c>
      <c r="W438" s="270">
        <v>1</v>
      </c>
      <c r="X438" s="270">
        <v>58.474194670000003</v>
      </c>
      <c r="Y438" s="270">
        <v>9480</v>
      </c>
      <c r="Z438" s="270">
        <v>8620</v>
      </c>
      <c r="AA438" s="270">
        <v>10600</v>
      </c>
      <c r="AB438" s="270">
        <v>18565</v>
      </c>
      <c r="AC438" s="270">
        <v>29995</v>
      </c>
      <c r="AD438" s="270">
        <v>31150</v>
      </c>
      <c r="AE438" s="270">
        <v>4985</v>
      </c>
      <c r="AF438" s="270">
        <v>1545</v>
      </c>
      <c r="AG438" s="270">
        <v>780</v>
      </c>
      <c r="AH438" s="270">
        <v>4055</v>
      </c>
      <c r="AI438" s="270">
        <v>455</v>
      </c>
      <c r="AJ438" s="270">
        <v>1945</v>
      </c>
      <c r="AK438" s="270">
        <v>945</v>
      </c>
      <c r="AL438" s="270">
        <v>5230</v>
      </c>
      <c r="AM438" s="270">
        <v>8905</v>
      </c>
      <c r="AN438" s="270">
        <v>815</v>
      </c>
      <c r="AO438" s="270">
        <v>1015</v>
      </c>
      <c r="AP438" s="270">
        <v>335</v>
      </c>
      <c r="AQ438" s="270">
        <v>7075</v>
      </c>
      <c r="AR438" s="270">
        <v>645</v>
      </c>
      <c r="AS438" s="270">
        <v>270</v>
      </c>
      <c r="AT438" s="270">
        <v>1390</v>
      </c>
      <c r="AU438" s="270">
        <v>2860</v>
      </c>
      <c r="AV438" s="270">
        <v>1540</v>
      </c>
      <c r="AW438" s="270">
        <v>1910</v>
      </c>
      <c r="AX438" s="270">
        <v>9605</v>
      </c>
      <c r="AY438" s="270">
        <v>230</v>
      </c>
      <c r="AZ438" s="270">
        <v>5190</v>
      </c>
      <c r="BA438" s="270">
        <v>9510</v>
      </c>
      <c r="BB438" s="270">
        <v>47435</v>
      </c>
      <c r="BC438" s="270">
        <v>2535</v>
      </c>
      <c r="BD438" s="270">
        <v>14035</v>
      </c>
      <c r="BE438" s="270">
        <v>1020</v>
      </c>
      <c r="BF438" s="270">
        <v>1030</v>
      </c>
      <c r="BG438" s="270">
        <v>590</v>
      </c>
      <c r="BH438" s="270">
        <v>1610</v>
      </c>
      <c r="BI438" s="270">
        <v>4230</v>
      </c>
      <c r="BJ438" s="270">
        <v>495</v>
      </c>
      <c r="BK438" s="270">
        <v>5220</v>
      </c>
      <c r="BL438" s="270">
        <v>6955</v>
      </c>
      <c r="BM438" s="270">
        <v>13295</v>
      </c>
      <c r="BN438" s="270">
        <v>1745</v>
      </c>
      <c r="BO438" s="270">
        <v>6965</v>
      </c>
      <c r="BP438" s="270">
        <v>5605</v>
      </c>
      <c r="BQ438" s="270">
        <v>4410</v>
      </c>
      <c r="BR438" s="270">
        <v>1015</v>
      </c>
      <c r="BS438" s="270">
        <v>200</v>
      </c>
      <c r="BT438" s="270">
        <v>9180</v>
      </c>
      <c r="BU438" s="270">
        <v>6360</v>
      </c>
      <c r="BV438" s="270">
        <v>120</v>
      </c>
      <c r="BW438" s="270">
        <v>6820</v>
      </c>
      <c r="BX438" s="270">
        <v>415</v>
      </c>
      <c r="BY438" s="270">
        <v>4930</v>
      </c>
      <c r="BZ438" s="270">
        <v>685</v>
      </c>
      <c r="CA438" s="270">
        <v>140</v>
      </c>
      <c r="CB438" s="270">
        <v>20</v>
      </c>
      <c r="CC438" s="270" t="s">
        <v>1676</v>
      </c>
      <c r="CD438" s="270">
        <v>1865</v>
      </c>
      <c r="CE438" s="270">
        <v>90</v>
      </c>
      <c r="CF438" s="270">
        <v>215</v>
      </c>
      <c r="CG438" s="270">
        <v>85075</v>
      </c>
      <c r="CH438" s="270">
        <v>0</v>
      </c>
      <c r="CI438" s="270">
        <v>14210</v>
      </c>
      <c r="CJ438" s="270">
        <v>7840</v>
      </c>
      <c r="CK438" s="270">
        <v>8515</v>
      </c>
      <c r="CL438" s="270">
        <v>2285</v>
      </c>
      <c r="CM438" s="270">
        <v>4400</v>
      </c>
      <c r="CN438" s="270">
        <v>0</v>
      </c>
      <c r="CO438" s="270">
        <v>0</v>
      </c>
      <c r="CP438" s="270">
        <v>0</v>
      </c>
      <c r="CQ438" s="270">
        <v>0</v>
      </c>
      <c r="CR438" s="270">
        <v>1255</v>
      </c>
      <c r="CS438" s="270">
        <v>0</v>
      </c>
      <c r="CT438" s="270">
        <v>0</v>
      </c>
      <c r="CU438" s="270"/>
      <c r="CV438" s="270">
        <v>0</v>
      </c>
      <c r="CW438" s="270" t="s">
        <v>1676</v>
      </c>
      <c r="CX438" s="270">
        <v>0</v>
      </c>
      <c r="CY438" s="270">
        <v>0</v>
      </c>
      <c r="CZ438" s="270" t="s">
        <v>1676</v>
      </c>
      <c r="DA438" s="270">
        <v>390</v>
      </c>
      <c r="DB438" s="270">
        <v>1450</v>
      </c>
      <c r="DC438" s="270">
        <v>0</v>
      </c>
      <c r="DD438" s="270">
        <v>0</v>
      </c>
      <c r="DE438" s="270">
        <v>25780</v>
      </c>
      <c r="DF438" s="270">
        <v>6015</v>
      </c>
      <c r="DG438" s="270">
        <v>2850</v>
      </c>
      <c r="DH438" s="270">
        <v>2690</v>
      </c>
      <c r="DI438" s="270">
        <v>0</v>
      </c>
      <c r="DJ438" s="270">
        <v>0</v>
      </c>
      <c r="DK438" s="270">
        <v>0</v>
      </c>
      <c r="DL438" s="270">
        <v>0</v>
      </c>
      <c r="DM438" s="270">
        <v>0</v>
      </c>
      <c r="DN438" s="270">
        <v>0</v>
      </c>
      <c r="DO438" s="270" t="s">
        <v>1676</v>
      </c>
      <c r="DP438" s="270">
        <v>2610</v>
      </c>
      <c r="DQ438" s="270">
        <v>0</v>
      </c>
      <c r="DR438" s="270"/>
      <c r="DS438" s="270">
        <v>1105</v>
      </c>
      <c r="DT438" s="270" t="s">
        <v>1676</v>
      </c>
      <c r="DU438" s="270">
        <v>0</v>
      </c>
      <c r="DV438" s="270">
        <v>0</v>
      </c>
      <c r="DW438" s="270">
        <v>0</v>
      </c>
      <c r="DX438" s="270">
        <v>0</v>
      </c>
      <c r="DY438" s="270">
        <v>10</v>
      </c>
      <c r="DZ438" s="270">
        <v>4925</v>
      </c>
      <c r="EA438" s="270">
        <v>0</v>
      </c>
      <c r="EB438" s="270">
        <v>10</v>
      </c>
      <c r="EC438" s="270">
        <v>0</v>
      </c>
      <c r="ED438" s="270">
        <v>1110</v>
      </c>
      <c r="EE438" s="270">
        <v>8580</v>
      </c>
      <c r="EF438" s="270">
        <v>0</v>
      </c>
      <c r="EG438" s="270">
        <v>5190</v>
      </c>
      <c r="EH438" s="270">
        <v>0</v>
      </c>
      <c r="EI438" s="270">
        <v>0</v>
      </c>
      <c r="EJ438" s="270">
        <v>0</v>
      </c>
      <c r="EK438" s="270">
        <v>0</v>
      </c>
      <c r="EL438" s="270">
        <v>160</v>
      </c>
      <c r="EM438" s="270">
        <v>5020</v>
      </c>
      <c r="EN438" s="270">
        <v>1580</v>
      </c>
      <c r="EO438" s="270">
        <v>465</v>
      </c>
      <c r="EP438" s="270">
        <v>0</v>
      </c>
      <c r="EQ438" s="270">
        <v>0</v>
      </c>
      <c r="ER438" s="270">
        <v>0</v>
      </c>
      <c r="ES438" s="270">
        <v>0</v>
      </c>
      <c r="ET438" s="270">
        <v>0</v>
      </c>
      <c r="EU438" s="270">
        <v>0</v>
      </c>
      <c r="EV438" s="270">
        <v>0</v>
      </c>
      <c r="EW438" s="270">
        <v>825</v>
      </c>
      <c r="EX438" s="270">
        <v>440</v>
      </c>
      <c r="EY438" s="270">
        <v>0</v>
      </c>
      <c r="EZ438" s="270">
        <v>0</v>
      </c>
      <c r="FA438" s="270">
        <v>0</v>
      </c>
      <c r="FB438" s="270">
        <v>35</v>
      </c>
      <c r="FC438" s="270">
        <v>0</v>
      </c>
      <c r="FD438" s="270">
        <v>0</v>
      </c>
      <c r="FE438" s="270">
        <v>0</v>
      </c>
      <c r="FF438" s="270">
        <v>0</v>
      </c>
      <c r="FG438" s="270"/>
      <c r="FH438" s="270">
        <v>0</v>
      </c>
      <c r="FI438" s="270"/>
      <c r="FJ438" s="270">
        <v>0</v>
      </c>
      <c r="FK438" s="270">
        <v>0</v>
      </c>
      <c r="FL438" s="270">
        <v>0</v>
      </c>
      <c r="FM438" s="270">
        <v>3485</v>
      </c>
      <c r="FN438" s="270">
        <v>440</v>
      </c>
      <c r="FO438" s="351">
        <v>66245</v>
      </c>
      <c r="FP438" s="351">
        <v>7205</v>
      </c>
      <c r="FQ438" s="351">
        <v>33515</v>
      </c>
      <c r="FR438" s="13"/>
      <c r="FS438" s="270"/>
      <c r="FT438" s="270"/>
      <c r="FU438" s="270"/>
      <c r="FV438" s="270"/>
      <c r="FW438" s="270"/>
      <c r="FX438" s="270"/>
      <c r="FY438" s="270"/>
      <c r="FZ438" s="270"/>
      <c r="GA438" s="270"/>
      <c r="GB438" s="270"/>
      <c r="GC438" s="270"/>
      <c r="GD438" s="270"/>
      <c r="GE438" s="270"/>
      <c r="GF438" s="270"/>
      <c r="GG438" s="270"/>
      <c r="GH438" s="270"/>
      <c r="GI438" s="270"/>
      <c r="GJ438" s="270"/>
      <c r="GK438" s="270"/>
      <c r="GL438" s="270"/>
      <c r="GM438" s="270"/>
      <c r="GN438" s="270"/>
      <c r="GO438" s="270"/>
      <c r="GP438" s="270"/>
      <c r="GQ438" s="270"/>
      <c r="GR438" s="270"/>
      <c r="GS438" s="270"/>
      <c r="GT438" s="270"/>
      <c r="GU438" s="270"/>
      <c r="GV438" s="270"/>
      <c r="GW438" s="270"/>
      <c r="GX438" s="270"/>
      <c r="GY438" s="270"/>
      <c r="GZ438" s="270"/>
      <c r="HA438" s="270"/>
      <c r="HB438" s="270"/>
      <c r="HC438" s="270"/>
      <c r="HD438" s="270"/>
      <c r="HE438" s="270"/>
      <c r="HF438" s="270"/>
      <c r="HG438" s="270"/>
      <c r="HH438" s="270"/>
      <c r="HI438" s="270"/>
      <c r="HJ438" s="270"/>
      <c r="HK438" s="270"/>
      <c r="HL438" s="270"/>
      <c r="HM438" s="270"/>
      <c r="HN438" s="270"/>
      <c r="HO438" s="270"/>
      <c r="HP438" s="270"/>
      <c r="HQ438" s="270"/>
      <c r="HR438" s="270"/>
      <c r="HS438" s="270"/>
      <c r="HT438" s="270"/>
      <c r="HU438" s="270"/>
      <c r="HV438" s="270"/>
      <c r="HW438" s="270"/>
      <c r="HX438" s="270"/>
      <c r="HY438" s="270"/>
      <c r="HZ438" s="270"/>
      <c r="IA438" s="270"/>
      <c r="IB438" s="270"/>
      <c r="IC438" s="270"/>
      <c r="ID438" s="270"/>
      <c r="IE438" s="270"/>
      <c r="IF438" s="271"/>
      <c r="IG438" s="271"/>
      <c r="IH438" s="271"/>
    </row>
    <row r="439" spans="1:242" ht="12.75" customHeight="1" x14ac:dyDescent="0.2">
      <c r="A439" s="374" t="s">
        <v>210</v>
      </c>
      <c r="B439" s="270">
        <v>5285</v>
      </c>
      <c r="C439" s="270">
        <v>4930</v>
      </c>
      <c r="D439" s="270">
        <v>2480</v>
      </c>
      <c r="E439" s="270">
        <v>2410</v>
      </c>
      <c r="F439" s="270">
        <v>3130</v>
      </c>
      <c r="G439" s="270">
        <v>450</v>
      </c>
      <c r="H439" s="270">
        <v>105</v>
      </c>
      <c r="I439" s="270">
        <v>5285</v>
      </c>
      <c r="J439" s="270">
        <v>0</v>
      </c>
      <c r="K439" s="270">
        <v>278385</v>
      </c>
      <c r="L439" s="270">
        <v>8.4634146339999994</v>
      </c>
      <c r="M439" s="270">
        <v>6</v>
      </c>
      <c r="N439" s="270">
        <v>40</v>
      </c>
      <c r="O439" s="270" t="s">
        <v>1676</v>
      </c>
      <c r="P439" s="270">
        <v>0</v>
      </c>
      <c r="Q439" s="270">
        <v>0</v>
      </c>
      <c r="R439" s="270">
        <v>0</v>
      </c>
      <c r="S439" s="270">
        <v>0</v>
      </c>
      <c r="T439" s="270">
        <v>0</v>
      </c>
      <c r="U439" s="270">
        <v>0</v>
      </c>
      <c r="V439" s="270">
        <v>61.006502740000002</v>
      </c>
      <c r="W439" s="270">
        <v>25</v>
      </c>
      <c r="X439" s="270">
        <v>48.399365570000001</v>
      </c>
      <c r="Y439" s="270">
        <v>85</v>
      </c>
      <c r="Z439" s="270">
        <v>1115</v>
      </c>
      <c r="AA439" s="270">
        <v>1405</v>
      </c>
      <c r="AB439" s="270">
        <v>1070</v>
      </c>
      <c r="AC439" s="270">
        <v>700</v>
      </c>
      <c r="AD439" s="270">
        <v>715</v>
      </c>
      <c r="AE439" s="270">
        <v>170</v>
      </c>
      <c r="AF439" s="270">
        <v>0</v>
      </c>
      <c r="AG439" s="270">
        <v>0</v>
      </c>
      <c r="AH439" s="270">
        <v>0</v>
      </c>
      <c r="AI439" s="270">
        <v>0</v>
      </c>
      <c r="AJ439" s="270">
        <v>0</v>
      </c>
      <c r="AK439" s="270">
        <v>0</v>
      </c>
      <c r="AL439" s="270">
        <v>0</v>
      </c>
      <c r="AM439" s="270">
        <v>0</v>
      </c>
      <c r="AN439" s="270">
        <v>0</v>
      </c>
      <c r="AO439" s="270">
        <v>0</v>
      </c>
      <c r="AP439" s="270">
        <v>0</v>
      </c>
      <c r="AQ439" s="270">
        <v>0</v>
      </c>
      <c r="AR439" s="270">
        <v>0</v>
      </c>
      <c r="AS439" s="270">
        <v>0</v>
      </c>
      <c r="AT439" s="270">
        <v>0</v>
      </c>
      <c r="AU439" s="270">
        <v>0</v>
      </c>
      <c r="AV439" s="270">
        <v>0</v>
      </c>
      <c r="AW439" s="270">
        <v>0</v>
      </c>
      <c r="AX439" s="270">
        <v>0</v>
      </c>
      <c r="AY439" s="270">
        <v>0</v>
      </c>
      <c r="AZ439" s="270">
        <v>0</v>
      </c>
      <c r="BA439" s="270">
        <v>0</v>
      </c>
      <c r="BB439" s="270">
        <v>5285</v>
      </c>
      <c r="BC439" s="270">
        <v>25</v>
      </c>
      <c r="BD439" s="270" t="s">
        <v>1676</v>
      </c>
      <c r="BE439" s="270" t="s">
        <v>1676</v>
      </c>
      <c r="BF439" s="270">
        <v>20</v>
      </c>
      <c r="BG439" s="270">
        <v>3455</v>
      </c>
      <c r="BH439" s="270">
        <v>50</v>
      </c>
      <c r="BI439" s="270" t="s">
        <v>1676</v>
      </c>
      <c r="BJ439" s="270">
        <v>0</v>
      </c>
      <c r="BK439" s="270">
        <v>85</v>
      </c>
      <c r="BL439" s="270">
        <v>35</v>
      </c>
      <c r="BM439" s="270">
        <v>15</v>
      </c>
      <c r="BN439" s="270">
        <v>10</v>
      </c>
      <c r="BO439" s="270">
        <v>15</v>
      </c>
      <c r="BP439" s="270">
        <v>35</v>
      </c>
      <c r="BQ439" s="270" t="s">
        <v>1676</v>
      </c>
      <c r="BR439" s="270">
        <v>0</v>
      </c>
      <c r="BS439" s="270">
        <v>0</v>
      </c>
      <c r="BT439" s="270">
        <v>980</v>
      </c>
      <c r="BU439" s="270">
        <v>120</v>
      </c>
      <c r="BV439" s="270">
        <v>0</v>
      </c>
      <c r="BW439" s="270">
        <v>65</v>
      </c>
      <c r="BX439" s="270">
        <v>0</v>
      </c>
      <c r="BY439" s="270" t="s">
        <v>1676</v>
      </c>
      <c r="BZ439" s="270">
        <v>50</v>
      </c>
      <c r="CA439" s="270" t="s">
        <v>1676</v>
      </c>
      <c r="CB439" s="270">
        <v>0</v>
      </c>
      <c r="CC439" s="270">
        <v>0</v>
      </c>
      <c r="CD439" s="270">
        <v>10</v>
      </c>
      <c r="CE439" s="270" t="s">
        <v>1676</v>
      </c>
      <c r="CF439" s="270">
        <v>15</v>
      </c>
      <c r="CG439" s="270">
        <v>4845</v>
      </c>
      <c r="CH439" s="270">
        <v>0</v>
      </c>
      <c r="CI439" s="270">
        <v>0</v>
      </c>
      <c r="CJ439" s="270">
        <v>0</v>
      </c>
      <c r="CK439" s="270">
        <v>0</v>
      </c>
      <c r="CL439" s="270">
        <v>0</v>
      </c>
      <c r="CM439" s="270">
        <v>0</v>
      </c>
      <c r="CN439" s="270">
        <v>0</v>
      </c>
      <c r="CO439" s="270">
        <v>0</v>
      </c>
      <c r="CP439" s="270">
        <v>0</v>
      </c>
      <c r="CQ439" s="270">
        <v>0</v>
      </c>
      <c r="CR439" s="270">
        <v>0</v>
      </c>
      <c r="CS439" s="270">
        <v>0</v>
      </c>
      <c r="CT439" s="270">
        <v>0</v>
      </c>
      <c r="CU439" s="270"/>
      <c r="CV439" s="270">
        <v>0</v>
      </c>
      <c r="CW439" s="270">
        <v>0</v>
      </c>
      <c r="CX439" s="270">
        <v>0</v>
      </c>
      <c r="CY439" s="270">
        <v>0</v>
      </c>
      <c r="CZ439" s="270">
        <v>0</v>
      </c>
      <c r="DA439" s="270">
        <v>0</v>
      </c>
      <c r="DB439" s="270">
        <v>0</v>
      </c>
      <c r="DC439" s="270">
        <v>0</v>
      </c>
      <c r="DD439" s="270">
        <v>0</v>
      </c>
      <c r="DE439" s="270">
        <v>0</v>
      </c>
      <c r="DF439" s="270">
        <v>0</v>
      </c>
      <c r="DG439" s="270">
        <v>0</v>
      </c>
      <c r="DH439" s="270">
        <v>0</v>
      </c>
      <c r="DI439" s="270">
        <v>0</v>
      </c>
      <c r="DJ439" s="270">
        <v>0</v>
      </c>
      <c r="DK439" s="270">
        <v>0</v>
      </c>
      <c r="DL439" s="270">
        <v>0</v>
      </c>
      <c r="DM439" s="270">
        <v>0</v>
      </c>
      <c r="DN439" s="270">
        <v>0</v>
      </c>
      <c r="DO439" s="270">
        <v>0</v>
      </c>
      <c r="DP439" s="270">
        <v>0</v>
      </c>
      <c r="DQ439" s="270">
        <v>0</v>
      </c>
      <c r="DR439" s="270"/>
      <c r="DS439" s="270">
        <v>0</v>
      </c>
      <c r="DT439" s="270">
        <v>0</v>
      </c>
      <c r="DU439" s="270">
        <v>0</v>
      </c>
      <c r="DV439" s="270">
        <v>0</v>
      </c>
      <c r="DW439" s="270">
        <v>0</v>
      </c>
      <c r="DX439" s="270">
        <v>0</v>
      </c>
      <c r="DY439" s="270">
        <v>0</v>
      </c>
      <c r="DZ439" s="270">
        <v>0</v>
      </c>
      <c r="EA439" s="270">
        <v>0</v>
      </c>
      <c r="EB439" s="270">
        <v>0</v>
      </c>
      <c r="EC439" s="270">
        <v>0</v>
      </c>
      <c r="ED439" s="270">
        <v>0</v>
      </c>
      <c r="EE439" s="270">
        <v>0</v>
      </c>
      <c r="EF439" s="270">
        <v>0</v>
      </c>
      <c r="EG439" s="270" t="s">
        <v>1676</v>
      </c>
      <c r="EH439" s="270">
        <v>0</v>
      </c>
      <c r="EI439" s="270">
        <v>0</v>
      </c>
      <c r="EJ439" s="270">
        <v>0</v>
      </c>
      <c r="EK439" s="270">
        <v>0</v>
      </c>
      <c r="EL439" s="270">
        <v>0</v>
      </c>
      <c r="EM439" s="270">
        <v>0</v>
      </c>
      <c r="EN439" s="270">
        <v>0</v>
      </c>
      <c r="EO439" s="270">
        <v>0</v>
      </c>
      <c r="EP439" s="270">
        <v>0</v>
      </c>
      <c r="EQ439" s="270">
        <v>15</v>
      </c>
      <c r="ER439" s="270">
        <v>3910</v>
      </c>
      <c r="ES439" s="270">
        <v>50</v>
      </c>
      <c r="ET439" s="270">
        <v>0</v>
      </c>
      <c r="EU439" s="270">
        <v>0</v>
      </c>
      <c r="EV439" s="270">
        <v>230</v>
      </c>
      <c r="EW439" s="270">
        <v>0</v>
      </c>
      <c r="EX439" s="270">
        <v>0</v>
      </c>
      <c r="EY439" s="270">
        <v>0</v>
      </c>
      <c r="EZ439" s="270">
        <v>0</v>
      </c>
      <c r="FA439" s="270">
        <v>0</v>
      </c>
      <c r="FB439" s="270">
        <v>0</v>
      </c>
      <c r="FC439" s="270">
        <v>0</v>
      </c>
      <c r="FD439" s="270">
        <v>0</v>
      </c>
      <c r="FE439" s="270">
        <v>0</v>
      </c>
      <c r="FF439" s="270">
        <v>0</v>
      </c>
      <c r="FG439" s="270"/>
      <c r="FH439" s="270">
        <v>850</v>
      </c>
      <c r="FI439" s="270"/>
      <c r="FJ439" s="270">
        <v>0</v>
      </c>
      <c r="FK439" s="270">
        <v>0</v>
      </c>
      <c r="FL439" s="270">
        <v>0</v>
      </c>
      <c r="FM439" s="270">
        <v>220</v>
      </c>
      <c r="FN439" s="270" t="s">
        <v>1676</v>
      </c>
      <c r="FO439" s="351">
        <v>0</v>
      </c>
      <c r="FP439" s="351">
        <v>1245</v>
      </c>
      <c r="FQ439" s="351">
        <v>40</v>
      </c>
      <c r="FR439" s="13"/>
      <c r="FS439" s="270"/>
      <c r="FT439" s="270"/>
      <c r="FU439" s="270"/>
      <c r="FV439" s="270"/>
      <c r="FW439" s="270"/>
      <c r="FX439" s="270"/>
      <c r="FY439" s="270"/>
      <c r="FZ439" s="270"/>
      <c r="GA439" s="270"/>
      <c r="GB439" s="270"/>
      <c r="GC439" s="270"/>
      <c r="GD439" s="270"/>
      <c r="GE439" s="270"/>
      <c r="GF439" s="270"/>
      <c r="GG439" s="270"/>
      <c r="GH439" s="270"/>
      <c r="GI439" s="270"/>
      <c r="GJ439" s="270"/>
      <c r="GK439" s="270"/>
      <c r="GL439" s="270"/>
      <c r="GM439" s="270"/>
      <c r="GN439" s="270"/>
      <c r="GO439" s="270"/>
      <c r="GP439" s="270"/>
      <c r="GQ439" s="270"/>
      <c r="GR439" s="270"/>
      <c r="GS439" s="270"/>
      <c r="GT439" s="270"/>
      <c r="GU439" s="270"/>
      <c r="GV439" s="270"/>
      <c r="GW439" s="270"/>
      <c r="GX439" s="270"/>
      <c r="GY439" s="270"/>
      <c r="GZ439" s="270"/>
      <c r="HA439" s="270"/>
      <c r="HB439" s="270"/>
      <c r="HC439" s="270"/>
      <c r="HD439" s="270"/>
      <c r="HE439" s="270"/>
      <c r="HF439" s="270"/>
      <c r="HG439" s="270"/>
      <c r="HH439" s="270"/>
      <c r="HI439" s="270"/>
      <c r="HJ439" s="270"/>
      <c r="HK439" s="270"/>
      <c r="HL439" s="270"/>
      <c r="HM439" s="270"/>
      <c r="HN439" s="270"/>
      <c r="HO439" s="270"/>
      <c r="HP439" s="270"/>
      <c r="HQ439" s="270"/>
      <c r="HR439" s="270"/>
      <c r="HS439" s="270"/>
      <c r="HT439" s="270"/>
      <c r="HU439" s="270"/>
      <c r="HV439" s="270"/>
      <c r="HW439" s="270"/>
      <c r="HX439" s="270"/>
      <c r="HY439" s="270"/>
      <c r="HZ439" s="270"/>
      <c r="IA439" s="270"/>
      <c r="IB439" s="270"/>
      <c r="IC439" s="270"/>
      <c r="ID439" s="270"/>
      <c r="IE439" s="270"/>
      <c r="IF439" s="270"/>
      <c r="IG439" s="270"/>
      <c r="IH439" s="270"/>
    </row>
    <row r="440" spans="1:242" ht="12.75" customHeight="1" x14ac:dyDescent="0.2">
      <c r="A440" s="374" t="s">
        <v>582</v>
      </c>
      <c r="B440" s="270">
        <v>2710</v>
      </c>
      <c r="C440" s="270">
        <v>2185</v>
      </c>
      <c r="D440" s="270">
        <v>1115</v>
      </c>
      <c r="E440" s="270">
        <v>1070</v>
      </c>
      <c r="F440" s="270">
        <v>1360</v>
      </c>
      <c r="G440" s="270">
        <v>450</v>
      </c>
      <c r="H440" s="270">
        <v>320</v>
      </c>
      <c r="I440" s="270">
        <v>2590</v>
      </c>
      <c r="J440" s="270">
        <v>120</v>
      </c>
      <c r="K440" s="270">
        <v>94315</v>
      </c>
      <c r="L440" s="270">
        <v>0</v>
      </c>
      <c r="M440" s="270">
        <v>0</v>
      </c>
      <c r="N440" s="270">
        <v>0</v>
      </c>
      <c r="O440" s="270">
        <v>0</v>
      </c>
      <c r="P440" s="270">
        <v>0</v>
      </c>
      <c r="Q440" s="270">
        <v>0</v>
      </c>
      <c r="R440" s="270">
        <v>0</v>
      </c>
      <c r="S440" s="270">
        <v>0</v>
      </c>
      <c r="T440" s="270">
        <v>0</v>
      </c>
      <c r="U440" s="270">
        <v>0</v>
      </c>
      <c r="V440" s="270">
        <v>36.336073499999998</v>
      </c>
      <c r="W440" s="270">
        <v>13</v>
      </c>
      <c r="X440" s="270">
        <v>53.053239019999999</v>
      </c>
      <c r="Y440" s="270" t="s">
        <v>1676</v>
      </c>
      <c r="Z440" s="270">
        <v>575</v>
      </c>
      <c r="AA440" s="270">
        <v>570</v>
      </c>
      <c r="AB440" s="270">
        <v>510</v>
      </c>
      <c r="AC440" s="270">
        <v>345</v>
      </c>
      <c r="AD440" s="270">
        <v>525</v>
      </c>
      <c r="AE440" s="270">
        <v>160</v>
      </c>
      <c r="AF440" s="270">
        <v>15</v>
      </c>
      <c r="AG440" s="270">
        <v>0</v>
      </c>
      <c r="AH440" s="270">
        <v>0</v>
      </c>
      <c r="AI440" s="270">
        <v>0</v>
      </c>
      <c r="AJ440" s="270">
        <v>0</v>
      </c>
      <c r="AK440" s="270">
        <v>0</v>
      </c>
      <c r="AL440" s="270">
        <v>0</v>
      </c>
      <c r="AM440" s="270" t="s">
        <v>1676</v>
      </c>
      <c r="AN440" s="270">
        <v>0</v>
      </c>
      <c r="AO440" s="270">
        <v>0</v>
      </c>
      <c r="AP440" s="270">
        <v>0</v>
      </c>
      <c r="AQ440" s="270">
        <v>10</v>
      </c>
      <c r="AR440" s="270">
        <v>0</v>
      </c>
      <c r="AS440" s="270">
        <v>0</v>
      </c>
      <c r="AT440" s="270">
        <v>0</v>
      </c>
      <c r="AU440" s="270">
        <v>0</v>
      </c>
      <c r="AV440" s="270" t="s">
        <v>1676</v>
      </c>
      <c r="AW440" s="270">
        <v>0</v>
      </c>
      <c r="AX440" s="270">
        <v>395</v>
      </c>
      <c r="AY440" s="270">
        <v>0</v>
      </c>
      <c r="AZ440" s="270">
        <v>0</v>
      </c>
      <c r="BA440" s="270">
        <v>115</v>
      </c>
      <c r="BB440" s="270">
        <v>2170</v>
      </c>
      <c r="BC440" s="270" t="s">
        <v>1676</v>
      </c>
      <c r="BD440" s="270">
        <v>110</v>
      </c>
      <c r="BE440" s="270">
        <v>45</v>
      </c>
      <c r="BF440" s="270">
        <v>15</v>
      </c>
      <c r="BG440" s="270">
        <v>1120</v>
      </c>
      <c r="BH440" s="270">
        <v>40</v>
      </c>
      <c r="BI440" s="270">
        <v>0</v>
      </c>
      <c r="BJ440" s="270">
        <v>0</v>
      </c>
      <c r="BK440" s="270">
        <v>60</v>
      </c>
      <c r="BL440" s="270">
        <v>55</v>
      </c>
      <c r="BM440" s="270">
        <v>20</v>
      </c>
      <c r="BN440" s="270">
        <v>15</v>
      </c>
      <c r="BO440" s="270">
        <v>55</v>
      </c>
      <c r="BP440" s="270">
        <v>20</v>
      </c>
      <c r="BQ440" s="270">
        <v>0</v>
      </c>
      <c r="BR440" s="270">
        <v>0</v>
      </c>
      <c r="BS440" s="270">
        <v>0</v>
      </c>
      <c r="BT440" s="270">
        <v>490</v>
      </c>
      <c r="BU440" s="270">
        <v>120</v>
      </c>
      <c r="BV440" s="270" t="s">
        <v>1676</v>
      </c>
      <c r="BW440" s="270">
        <v>10</v>
      </c>
      <c r="BX440" s="270" t="s">
        <v>1676</v>
      </c>
      <c r="BY440" s="270">
        <v>40</v>
      </c>
      <c r="BZ440" s="270">
        <v>65</v>
      </c>
      <c r="CA440" s="270" t="s">
        <v>1676</v>
      </c>
      <c r="CB440" s="270">
        <v>0</v>
      </c>
      <c r="CC440" s="270" t="s">
        <v>1676</v>
      </c>
      <c r="CD440" s="270">
        <v>45</v>
      </c>
      <c r="CE440" s="270">
        <v>20</v>
      </c>
      <c r="CF440" s="270">
        <v>20</v>
      </c>
      <c r="CG440" s="270">
        <v>1985</v>
      </c>
      <c r="CH440" s="270" t="s">
        <v>1676</v>
      </c>
      <c r="CI440" s="270" t="s">
        <v>1676</v>
      </c>
      <c r="CJ440" s="270">
        <v>0</v>
      </c>
      <c r="CK440" s="270">
        <v>0</v>
      </c>
      <c r="CL440" s="270">
        <v>0</v>
      </c>
      <c r="CM440" s="270">
        <v>0</v>
      </c>
      <c r="CN440" s="270">
        <v>0</v>
      </c>
      <c r="CO440" s="270">
        <v>0</v>
      </c>
      <c r="CP440" s="270">
        <v>0</v>
      </c>
      <c r="CQ440" s="270">
        <v>0</v>
      </c>
      <c r="CR440" s="270">
        <v>0</v>
      </c>
      <c r="CS440" s="270">
        <v>0</v>
      </c>
      <c r="CT440" s="270">
        <v>0</v>
      </c>
      <c r="CU440" s="270"/>
      <c r="CV440" s="270">
        <v>0</v>
      </c>
      <c r="CW440" s="270">
        <v>0</v>
      </c>
      <c r="CX440" s="270">
        <v>0</v>
      </c>
      <c r="CY440" s="270">
        <v>0</v>
      </c>
      <c r="CZ440" s="270">
        <v>0</v>
      </c>
      <c r="DA440" s="270">
        <v>0</v>
      </c>
      <c r="DB440" s="270">
        <v>0</v>
      </c>
      <c r="DC440" s="270">
        <v>0</v>
      </c>
      <c r="DD440" s="270">
        <v>0</v>
      </c>
      <c r="DE440" s="270">
        <v>0</v>
      </c>
      <c r="DF440" s="270">
        <v>0</v>
      </c>
      <c r="DG440" s="270">
        <v>0</v>
      </c>
      <c r="DH440" s="270">
        <v>0</v>
      </c>
      <c r="DI440" s="270">
        <v>0</v>
      </c>
      <c r="DJ440" s="270">
        <v>0</v>
      </c>
      <c r="DK440" s="270">
        <v>0</v>
      </c>
      <c r="DL440" s="270">
        <v>0</v>
      </c>
      <c r="DM440" s="270">
        <v>0</v>
      </c>
      <c r="DN440" s="270">
        <v>0</v>
      </c>
      <c r="DO440" s="270">
        <v>0</v>
      </c>
      <c r="DP440" s="270">
        <v>0</v>
      </c>
      <c r="DQ440" s="270">
        <v>0</v>
      </c>
      <c r="DR440" s="270"/>
      <c r="DS440" s="270">
        <v>0</v>
      </c>
      <c r="DT440" s="270">
        <v>0</v>
      </c>
      <c r="DU440" s="270">
        <v>0</v>
      </c>
      <c r="DV440" s="270">
        <v>0</v>
      </c>
      <c r="DW440" s="270">
        <v>0</v>
      </c>
      <c r="DX440" s="270">
        <v>0</v>
      </c>
      <c r="DY440" s="270">
        <v>0</v>
      </c>
      <c r="DZ440" s="270">
        <v>0</v>
      </c>
      <c r="EA440" s="270">
        <v>0</v>
      </c>
      <c r="EB440" s="270">
        <v>0</v>
      </c>
      <c r="EC440" s="270">
        <v>0</v>
      </c>
      <c r="ED440" s="270">
        <v>0</v>
      </c>
      <c r="EE440" s="270">
        <v>0</v>
      </c>
      <c r="EF440" s="270">
        <v>0</v>
      </c>
      <c r="EG440" s="270">
        <v>0</v>
      </c>
      <c r="EH440" s="270">
        <v>0</v>
      </c>
      <c r="EI440" s="270">
        <v>0</v>
      </c>
      <c r="EJ440" s="270">
        <v>0</v>
      </c>
      <c r="EK440" s="270">
        <v>0</v>
      </c>
      <c r="EL440" s="270">
        <v>0</v>
      </c>
      <c r="EM440" s="270">
        <v>0</v>
      </c>
      <c r="EN440" s="270">
        <v>0</v>
      </c>
      <c r="EO440" s="270">
        <v>765</v>
      </c>
      <c r="EP440" s="270">
        <v>0</v>
      </c>
      <c r="EQ440" s="270" t="s">
        <v>1676</v>
      </c>
      <c r="ER440" s="270">
        <v>1680</v>
      </c>
      <c r="ES440" s="270">
        <v>15</v>
      </c>
      <c r="ET440" s="270">
        <v>55</v>
      </c>
      <c r="EU440" s="270">
        <v>0</v>
      </c>
      <c r="EV440" s="270">
        <v>30</v>
      </c>
      <c r="EW440" s="270">
        <v>0</v>
      </c>
      <c r="EX440" s="270">
        <v>0</v>
      </c>
      <c r="EY440" s="270">
        <v>0</v>
      </c>
      <c r="EZ440" s="270">
        <v>0</v>
      </c>
      <c r="FA440" s="270">
        <v>0</v>
      </c>
      <c r="FB440" s="270">
        <v>0</v>
      </c>
      <c r="FC440" s="270">
        <v>0</v>
      </c>
      <c r="FD440" s="270">
        <v>0</v>
      </c>
      <c r="FE440" s="270">
        <v>0</v>
      </c>
      <c r="FF440" s="270">
        <v>0</v>
      </c>
      <c r="FG440" s="270"/>
      <c r="FH440" s="270">
        <v>0</v>
      </c>
      <c r="FI440" s="270"/>
      <c r="FJ440" s="270">
        <v>0</v>
      </c>
      <c r="FK440" s="270">
        <v>0</v>
      </c>
      <c r="FL440" s="270">
        <v>0</v>
      </c>
      <c r="FM440" s="270">
        <v>10</v>
      </c>
      <c r="FN440" s="270">
        <v>140</v>
      </c>
      <c r="FO440" s="351">
        <v>540</v>
      </c>
      <c r="FP440" s="351">
        <v>55</v>
      </c>
      <c r="FQ440" s="351">
        <v>0</v>
      </c>
      <c r="FR440" s="13"/>
      <c r="FS440" s="270"/>
      <c r="FT440" s="270"/>
      <c r="FU440" s="270"/>
      <c r="FV440" s="270"/>
      <c r="FW440" s="270"/>
      <c r="FX440" s="270"/>
      <c r="FY440" s="270"/>
      <c r="FZ440" s="270"/>
      <c r="GA440" s="270"/>
      <c r="GB440" s="270"/>
      <c r="GC440" s="270"/>
      <c r="GD440" s="270"/>
      <c r="GE440" s="270"/>
      <c r="GF440" s="270"/>
      <c r="GG440" s="270"/>
      <c r="GH440" s="270"/>
      <c r="GI440" s="270"/>
      <c r="GJ440" s="270"/>
      <c r="GK440" s="270"/>
      <c r="GL440" s="270"/>
      <c r="GM440" s="270"/>
      <c r="GN440" s="270"/>
      <c r="GO440" s="270"/>
      <c r="GP440" s="270"/>
      <c r="GQ440" s="270"/>
      <c r="GR440" s="270"/>
      <c r="GS440" s="270"/>
      <c r="GT440" s="270"/>
      <c r="GU440" s="270"/>
      <c r="GV440" s="270"/>
      <c r="GW440" s="270"/>
      <c r="GX440" s="270"/>
      <c r="GY440" s="270"/>
      <c r="GZ440" s="270"/>
      <c r="HA440" s="270"/>
      <c r="HB440" s="270"/>
      <c r="HC440" s="270"/>
      <c r="HD440" s="270"/>
      <c r="HE440" s="270"/>
      <c r="HF440" s="270"/>
      <c r="HG440" s="270"/>
      <c r="HH440" s="270"/>
      <c r="HI440" s="270"/>
      <c r="HJ440" s="270"/>
      <c r="HK440" s="270"/>
      <c r="HL440" s="270"/>
      <c r="HM440" s="270"/>
      <c r="HN440" s="270"/>
      <c r="HO440" s="270"/>
      <c r="HP440" s="270"/>
      <c r="HQ440" s="270"/>
      <c r="HR440" s="270"/>
      <c r="HS440" s="270"/>
      <c r="HT440" s="270"/>
      <c r="HU440" s="270"/>
      <c r="HV440" s="270"/>
      <c r="HW440" s="270"/>
      <c r="HX440" s="270"/>
      <c r="HY440" s="270"/>
      <c r="HZ440" s="270"/>
      <c r="IA440" s="270"/>
      <c r="IB440" s="270"/>
      <c r="IC440" s="270"/>
      <c r="ID440" s="270"/>
      <c r="IE440" s="270"/>
      <c r="IF440" s="270"/>
      <c r="IG440" s="270"/>
      <c r="IH440" s="270"/>
    </row>
    <row r="441" spans="1:242" ht="12.75" customHeight="1" x14ac:dyDescent="0.2">
      <c r="A441" s="374" t="s">
        <v>571</v>
      </c>
      <c r="B441" s="270">
        <v>177920</v>
      </c>
      <c r="C441" s="270">
        <v>146835</v>
      </c>
      <c r="D441" s="270">
        <v>63650</v>
      </c>
      <c r="E441" s="270">
        <v>83175</v>
      </c>
      <c r="F441" s="270">
        <v>59160</v>
      </c>
      <c r="G441" s="270">
        <v>8425</v>
      </c>
      <c r="H441" s="270">
        <v>57735</v>
      </c>
      <c r="I441" s="270">
        <v>122660</v>
      </c>
      <c r="J441" s="270">
        <v>55260</v>
      </c>
      <c r="K441" s="270">
        <v>365405</v>
      </c>
      <c r="L441" s="270">
        <v>56.175745319999997</v>
      </c>
      <c r="M441" s="270">
        <v>27</v>
      </c>
      <c r="N441" s="270">
        <v>30750</v>
      </c>
      <c r="O441" s="270">
        <v>10105</v>
      </c>
      <c r="P441" s="270">
        <v>4790</v>
      </c>
      <c r="Q441" s="270">
        <v>6470</v>
      </c>
      <c r="R441" s="270">
        <v>2225</v>
      </c>
      <c r="S441" s="270">
        <v>1080</v>
      </c>
      <c r="T441" s="270">
        <v>300</v>
      </c>
      <c r="U441" s="270">
        <v>165</v>
      </c>
      <c r="V441" s="270">
        <v>3.9836024060000002</v>
      </c>
      <c r="W441" s="270">
        <v>1</v>
      </c>
      <c r="X441" s="270">
        <v>55.879248459999999</v>
      </c>
      <c r="Y441" s="270">
        <v>5800</v>
      </c>
      <c r="Z441" s="270">
        <v>22195</v>
      </c>
      <c r="AA441" s="270">
        <v>31025</v>
      </c>
      <c r="AB441" s="270">
        <v>31775</v>
      </c>
      <c r="AC441" s="270">
        <v>39580</v>
      </c>
      <c r="AD441" s="270">
        <v>39220</v>
      </c>
      <c r="AE441" s="270">
        <v>7605</v>
      </c>
      <c r="AF441" s="270">
        <v>4510</v>
      </c>
      <c r="AG441" s="270">
        <v>1635</v>
      </c>
      <c r="AH441" s="270">
        <v>235</v>
      </c>
      <c r="AI441" s="270">
        <v>285</v>
      </c>
      <c r="AJ441" s="270">
        <v>2360</v>
      </c>
      <c r="AK441" s="270">
        <v>165</v>
      </c>
      <c r="AL441" s="270">
        <v>5205</v>
      </c>
      <c r="AM441" s="270">
        <v>9725</v>
      </c>
      <c r="AN441" s="270">
        <v>980</v>
      </c>
      <c r="AO441" s="270">
        <v>1240</v>
      </c>
      <c r="AP441" s="270">
        <v>2820</v>
      </c>
      <c r="AQ441" s="270">
        <v>10910</v>
      </c>
      <c r="AR441" s="270">
        <v>475</v>
      </c>
      <c r="AS441" s="270">
        <v>245</v>
      </c>
      <c r="AT441" s="270">
        <v>3425</v>
      </c>
      <c r="AU441" s="270">
        <v>6335</v>
      </c>
      <c r="AV441" s="270">
        <v>6420</v>
      </c>
      <c r="AW441" s="270">
        <v>3065</v>
      </c>
      <c r="AX441" s="270">
        <v>11835</v>
      </c>
      <c r="AY441" s="270">
        <v>1270</v>
      </c>
      <c r="AZ441" s="270">
        <v>6535</v>
      </c>
      <c r="BA441" s="270">
        <v>17355</v>
      </c>
      <c r="BB441" s="270">
        <v>80890</v>
      </c>
      <c r="BC441" s="270">
        <v>2500</v>
      </c>
      <c r="BD441" s="270">
        <v>16175</v>
      </c>
      <c r="BE441" s="270">
        <v>4505</v>
      </c>
      <c r="BF441" s="270">
        <v>2065</v>
      </c>
      <c r="BG441" s="270">
        <v>1535</v>
      </c>
      <c r="BH441" s="270">
        <v>4065</v>
      </c>
      <c r="BI441" s="270">
        <v>100</v>
      </c>
      <c r="BJ441" s="270">
        <v>120</v>
      </c>
      <c r="BK441" s="270">
        <v>6765</v>
      </c>
      <c r="BL441" s="270">
        <v>7045</v>
      </c>
      <c r="BM441" s="270">
        <v>16080</v>
      </c>
      <c r="BN441" s="270">
        <v>4360</v>
      </c>
      <c r="BO441" s="270">
        <v>9755</v>
      </c>
      <c r="BP441" s="270">
        <v>11030</v>
      </c>
      <c r="BQ441" s="270">
        <v>15265</v>
      </c>
      <c r="BR441" s="270">
        <v>3310</v>
      </c>
      <c r="BS441" s="270">
        <v>390</v>
      </c>
      <c r="BT441" s="270">
        <v>19210</v>
      </c>
      <c r="BU441" s="270">
        <v>12780</v>
      </c>
      <c r="BV441" s="270">
        <v>85</v>
      </c>
      <c r="BW441" s="270">
        <v>9705</v>
      </c>
      <c r="BX441" s="270">
        <v>830</v>
      </c>
      <c r="BY441" s="270">
        <v>7175</v>
      </c>
      <c r="BZ441" s="270">
        <v>1580</v>
      </c>
      <c r="CA441" s="270">
        <v>290</v>
      </c>
      <c r="CB441" s="270">
        <v>15</v>
      </c>
      <c r="CC441" s="270" t="s">
        <v>1676</v>
      </c>
      <c r="CD441" s="270">
        <v>4280</v>
      </c>
      <c r="CE441" s="270">
        <v>125</v>
      </c>
      <c r="CF441" s="270">
        <v>480</v>
      </c>
      <c r="CG441" s="270">
        <v>132055</v>
      </c>
      <c r="CH441" s="270">
        <v>0</v>
      </c>
      <c r="CI441" s="270">
        <v>19130</v>
      </c>
      <c r="CJ441" s="270">
        <v>11835</v>
      </c>
      <c r="CK441" s="270">
        <v>8285</v>
      </c>
      <c r="CL441" s="270" t="s">
        <v>1676</v>
      </c>
      <c r="CM441" s="270">
        <v>0</v>
      </c>
      <c r="CN441" s="270">
        <v>0</v>
      </c>
      <c r="CO441" s="270">
        <v>0</v>
      </c>
      <c r="CP441" s="270">
        <v>0</v>
      </c>
      <c r="CQ441" s="270">
        <v>0</v>
      </c>
      <c r="CR441" s="270">
        <v>0</v>
      </c>
      <c r="CS441" s="270">
        <v>0</v>
      </c>
      <c r="CT441" s="270">
        <v>0</v>
      </c>
      <c r="CU441" s="270"/>
      <c r="CV441" s="270">
        <v>0</v>
      </c>
      <c r="CW441" s="270">
        <v>3710</v>
      </c>
      <c r="CX441" s="270">
        <v>8730</v>
      </c>
      <c r="CY441" s="270" t="s">
        <v>1676</v>
      </c>
      <c r="CZ441" s="270">
        <v>0</v>
      </c>
      <c r="DA441" s="270">
        <v>13525</v>
      </c>
      <c r="DB441" s="270">
        <v>915</v>
      </c>
      <c r="DC441" s="270">
        <v>0</v>
      </c>
      <c r="DD441" s="270">
        <v>0</v>
      </c>
      <c r="DE441" s="270">
        <v>32880</v>
      </c>
      <c r="DF441" s="270">
        <v>13830</v>
      </c>
      <c r="DG441" s="270">
        <v>1530</v>
      </c>
      <c r="DH441" s="270">
        <v>4370</v>
      </c>
      <c r="DI441" s="270">
        <v>0</v>
      </c>
      <c r="DJ441" s="270">
        <v>0</v>
      </c>
      <c r="DK441" s="270">
        <v>0</v>
      </c>
      <c r="DL441" s="270">
        <v>0</v>
      </c>
      <c r="DM441" s="270">
        <v>1745</v>
      </c>
      <c r="DN441" s="270">
        <v>0</v>
      </c>
      <c r="DO441" s="270">
        <v>0</v>
      </c>
      <c r="DP441" s="270">
        <v>2720</v>
      </c>
      <c r="DQ441" s="270">
        <v>0</v>
      </c>
      <c r="DR441" s="270"/>
      <c r="DS441" s="270">
        <v>0</v>
      </c>
      <c r="DT441" s="270">
        <v>345</v>
      </c>
      <c r="DU441" s="270">
        <v>4580</v>
      </c>
      <c r="DV441" s="270">
        <v>755</v>
      </c>
      <c r="DW441" s="270">
        <v>0</v>
      </c>
      <c r="DX441" s="270">
        <v>0</v>
      </c>
      <c r="DY441" s="270">
        <v>4315</v>
      </c>
      <c r="DZ441" s="270">
        <v>30</v>
      </c>
      <c r="EA441" s="270">
        <v>0</v>
      </c>
      <c r="EB441" s="270">
        <v>4410</v>
      </c>
      <c r="EC441" s="270">
        <v>30</v>
      </c>
      <c r="ED441" s="270">
        <v>1125</v>
      </c>
      <c r="EE441" s="270">
        <v>5785</v>
      </c>
      <c r="EF441" s="270">
        <v>0</v>
      </c>
      <c r="EG441" s="270">
        <v>8735</v>
      </c>
      <c r="EH441" s="270">
        <v>0</v>
      </c>
      <c r="EI441" s="270">
        <v>0</v>
      </c>
      <c r="EJ441" s="270">
        <v>0</v>
      </c>
      <c r="EK441" s="270">
        <v>0</v>
      </c>
      <c r="EL441" s="270">
        <v>6320</v>
      </c>
      <c r="EM441" s="270">
        <v>9805</v>
      </c>
      <c r="EN441" s="270">
        <v>5675</v>
      </c>
      <c r="EO441" s="270">
        <v>0</v>
      </c>
      <c r="EP441" s="270">
        <v>0</v>
      </c>
      <c r="EQ441" s="270">
        <v>0</v>
      </c>
      <c r="ER441" s="270">
        <v>185</v>
      </c>
      <c r="ES441" s="270">
        <v>0</v>
      </c>
      <c r="ET441" s="270">
        <v>0</v>
      </c>
      <c r="EU441" s="270">
        <v>0</v>
      </c>
      <c r="EV441" s="270">
        <v>0</v>
      </c>
      <c r="EW441" s="270">
        <v>0</v>
      </c>
      <c r="EX441" s="270">
        <v>1080</v>
      </c>
      <c r="EY441" s="270">
        <v>0</v>
      </c>
      <c r="EZ441" s="270">
        <v>0</v>
      </c>
      <c r="FA441" s="270">
        <v>0</v>
      </c>
      <c r="FB441" s="270">
        <v>1525</v>
      </c>
      <c r="FC441" s="270">
        <v>0</v>
      </c>
      <c r="FD441" s="270">
        <v>0</v>
      </c>
      <c r="FE441" s="270">
        <v>0</v>
      </c>
      <c r="FF441" s="270">
        <v>0</v>
      </c>
      <c r="FG441" s="270"/>
      <c r="FH441" s="270">
        <v>0</v>
      </c>
      <c r="FI441" s="270"/>
      <c r="FJ441" s="270">
        <v>0</v>
      </c>
      <c r="FK441" s="270">
        <v>0</v>
      </c>
      <c r="FL441" s="270">
        <v>0</v>
      </c>
      <c r="FM441" s="270">
        <v>0</v>
      </c>
      <c r="FN441" s="270" t="s">
        <v>1676</v>
      </c>
      <c r="FO441" s="351">
        <v>97030</v>
      </c>
      <c r="FP441" s="351">
        <v>21515</v>
      </c>
      <c r="FQ441" s="351">
        <v>55880</v>
      </c>
      <c r="FR441" s="13"/>
      <c r="FS441" s="270"/>
      <c r="FT441" s="270"/>
      <c r="FU441" s="270"/>
      <c r="FV441" s="270"/>
      <c r="FW441" s="270"/>
      <c r="FX441" s="270"/>
      <c r="FY441" s="270"/>
      <c r="FZ441" s="270"/>
      <c r="GA441" s="270"/>
      <c r="GB441" s="270"/>
      <c r="GC441" s="270"/>
      <c r="GD441" s="270"/>
      <c r="GE441" s="270"/>
      <c r="GF441" s="270"/>
      <c r="GG441" s="270"/>
      <c r="GH441" s="270"/>
      <c r="GI441" s="270"/>
      <c r="GJ441" s="270"/>
      <c r="GK441" s="270"/>
      <c r="GL441" s="270"/>
      <c r="GM441" s="270"/>
      <c r="GN441" s="270"/>
      <c r="GO441" s="270"/>
      <c r="GP441" s="270"/>
      <c r="GQ441" s="270"/>
      <c r="GR441" s="270"/>
      <c r="GS441" s="270"/>
      <c r="GT441" s="270"/>
      <c r="GU441" s="270"/>
      <c r="GV441" s="270"/>
      <c r="GW441" s="270"/>
      <c r="GX441" s="270"/>
      <c r="GY441" s="270"/>
      <c r="GZ441" s="270"/>
      <c r="HA441" s="270"/>
      <c r="HB441" s="270"/>
      <c r="HC441" s="270"/>
      <c r="HD441" s="270"/>
      <c r="HE441" s="270"/>
      <c r="HF441" s="270"/>
      <c r="HG441" s="270"/>
      <c r="HH441" s="270"/>
      <c r="HI441" s="270"/>
      <c r="HJ441" s="270"/>
      <c r="HK441" s="270"/>
      <c r="HL441" s="270"/>
      <c r="HM441" s="270"/>
      <c r="HN441" s="270"/>
      <c r="HO441" s="270"/>
      <c r="HP441" s="270"/>
      <c r="HQ441" s="270"/>
      <c r="HR441" s="270"/>
      <c r="HS441" s="270"/>
      <c r="HT441" s="270"/>
      <c r="HU441" s="270"/>
      <c r="HV441" s="270"/>
      <c r="HW441" s="270"/>
      <c r="HX441" s="270"/>
      <c r="HY441" s="270"/>
      <c r="HZ441" s="270"/>
      <c r="IA441" s="270"/>
      <c r="IB441" s="270"/>
      <c r="IC441" s="270"/>
      <c r="ID441" s="270"/>
      <c r="IE441" s="270"/>
      <c r="IF441" s="270"/>
      <c r="IG441" s="270"/>
      <c r="IH441" s="270"/>
    </row>
    <row r="442" spans="1:242" ht="12.75" customHeight="1" x14ac:dyDescent="0.2">
      <c r="A442" s="374" t="s">
        <v>213</v>
      </c>
      <c r="B442" s="270">
        <v>3535</v>
      </c>
      <c r="C442" s="270">
        <v>2375</v>
      </c>
      <c r="D442" s="270">
        <v>1245</v>
      </c>
      <c r="E442" s="270">
        <v>1130</v>
      </c>
      <c r="F442" s="270">
        <v>1055</v>
      </c>
      <c r="G442" s="270">
        <v>720</v>
      </c>
      <c r="H442" s="270">
        <v>215</v>
      </c>
      <c r="I442" s="270">
        <v>3535</v>
      </c>
      <c r="J442" s="270" t="s">
        <v>1676</v>
      </c>
      <c r="K442" s="270">
        <v>163470</v>
      </c>
      <c r="L442" s="270">
        <v>0</v>
      </c>
      <c r="M442" s="270">
        <v>0</v>
      </c>
      <c r="N442" s="270">
        <v>0</v>
      </c>
      <c r="O442" s="270">
        <v>0</v>
      </c>
      <c r="P442" s="270">
        <v>0</v>
      </c>
      <c r="Q442" s="270">
        <v>0</v>
      </c>
      <c r="R442" s="270">
        <v>0</v>
      </c>
      <c r="S442" s="270">
        <v>0</v>
      </c>
      <c r="T442" s="270">
        <v>0</v>
      </c>
      <c r="U442" s="270">
        <v>0</v>
      </c>
      <c r="V442" s="270">
        <v>72.194235590000005</v>
      </c>
      <c r="W442" s="270">
        <v>35</v>
      </c>
      <c r="X442" s="270">
        <v>46.38816164</v>
      </c>
      <c r="Y442" s="270">
        <v>15</v>
      </c>
      <c r="Z442" s="270">
        <v>760</v>
      </c>
      <c r="AA442" s="270">
        <v>1020</v>
      </c>
      <c r="AB442" s="270">
        <v>865</v>
      </c>
      <c r="AC442" s="270">
        <v>505</v>
      </c>
      <c r="AD442" s="270">
        <v>325</v>
      </c>
      <c r="AE442" s="270">
        <v>30</v>
      </c>
      <c r="AF442" s="270">
        <v>0</v>
      </c>
      <c r="AG442" s="270">
        <v>0</v>
      </c>
      <c r="AH442" s="270">
        <v>0</v>
      </c>
      <c r="AI442" s="270">
        <v>0</v>
      </c>
      <c r="AJ442" s="270">
        <v>0</v>
      </c>
      <c r="AK442" s="270">
        <v>0</v>
      </c>
      <c r="AL442" s="270">
        <v>0</v>
      </c>
      <c r="AM442" s="270">
        <v>0</v>
      </c>
      <c r="AN442" s="270">
        <v>0</v>
      </c>
      <c r="AO442" s="270">
        <v>0</v>
      </c>
      <c r="AP442" s="270">
        <v>0</v>
      </c>
      <c r="AQ442" s="270">
        <v>0</v>
      </c>
      <c r="AR442" s="270">
        <v>0</v>
      </c>
      <c r="AS442" s="270">
        <v>0</v>
      </c>
      <c r="AT442" s="270">
        <v>0</v>
      </c>
      <c r="AU442" s="270">
        <v>0</v>
      </c>
      <c r="AV442" s="270">
        <v>0</v>
      </c>
      <c r="AW442" s="270">
        <v>0</v>
      </c>
      <c r="AX442" s="270">
        <v>0</v>
      </c>
      <c r="AY442" s="270">
        <v>0</v>
      </c>
      <c r="AZ442" s="270">
        <v>0</v>
      </c>
      <c r="BA442" s="270">
        <v>0</v>
      </c>
      <c r="BB442" s="270">
        <v>3535</v>
      </c>
      <c r="BC442" s="270">
        <v>0</v>
      </c>
      <c r="BD442" s="270">
        <v>0</v>
      </c>
      <c r="BE442" s="270">
        <v>0</v>
      </c>
      <c r="BF442" s="270" t="s">
        <v>1676</v>
      </c>
      <c r="BG442" s="270">
        <v>2145</v>
      </c>
      <c r="BH442" s="270" t="s">
        <v>1676</v>
      </c>
      <c r="BI442" s="270">
        <v>0</v>
      </c>
      <c r="BJ442" s="270">
        <v>0</v>
      </c>
      <c r="BK442" s="270" t="s">
        <v>1676</v>
      </c>
      <c r="BL442" s="270" t="s">
        <v>1676</v>
      </c>
      <c r="BM442" s="270">
        <v>0</v>
      </c>
      <c r="BN442" s="270" t="s">
        <v>1676</v>
      </c>
      <c r="BO442" s="270" t="s">
        <v>1676</v>
      </c>
      <c r="BP442" s="270" t="s">
        <v>1676</v>
      </c>
      <c r="BQ442" s="270" t="s">
        <v>1676</v>
      </c>
      <c r="BR442" s="270">
        <v>0</v>
      </c>
      <c r="BS442" s="270">
        <v>0</v>
      </c>
      <c r="BT442" s="270">
        <v>165</v>
      </c>
      <c r="BU442" s="270" t="s">
        <v>1676</v>
      </c>
      <c r="BV442" s="270">
        <v>0</v>
      </c>
      <c r="BW442" s="270">
        <v>40</v>
      </c>
      <c r="BX442" s="270">
        <v>0</v>
      </c>
      <c r="BY442" s="270">
        <v>20</v>
      </c>
      <c r="BZ442" s="270">
        <v>40</v>
      </c>
      <c r="CA442" s="270">
        <v>0</v>
      </c>
      <c r="CB442" s="270">
        <v>0</v>
      </c>
      <c r="CC442" s="270">
        <v>0</v>
      </c>
      <c r="CD442" s="270" t="s">
        <v>1676</v>
      </c>
      <c r="CE442" s="270" t="s">
        <v>1676</v>
      </c>
      <c r="CF442" s="270" t="s">
        <v>1676</v>
      </c>
      <c r="CG442" s="270">
        <v>2310</v>
      </c>
      <c r="CH442" s="270">
        <v>60</v>
      </c>
      <c r="CI442" s="270">
        <v>0</v>
      </c>
      <c r="CJ442" s="270">
        <v>0</v>
      </c>
      <c r="CK442" s="270">
        <v>0</v>
      </c>
      <c r="CL442" s="270">
        <v>0</v>
      </c>
      <c r="CM442" s="270">
        <v>0</v>
      </c>
      <c r="CN442" s="270">
        <v>0</v>
      </c>
      <c r="CO442" s="270">
        <v>0</v>
      </c>
      <c r="CP442" s="270">
        <v>0</v>
      </c>
      <c r="CQ442" s="270">
        <v>0</v>
      </c>
      <c r="CR442" s="270">
        <v>0</v>
      </c>
      <c r="CS442" s="270">
        <v>0</v>
      </c>
      <c r="CT442" s="270">
        <v>0</v>
      </c>
      <c r="CU442" s="270"/>
      <c r="CV442" s="270">
        <v>0</v>
      </c>
      <c r="CW442" s="270">
        <v>0</v>
      </c>
      <c r="CX442" s="270">
        <v>0</v>
      </c>
      <c r="CY442" s="270">
        <v>0</v>
      </c>
      <c r="CZ442" s="270">
        <v>0</v>
      </c>
      <c r="DA442" s="270">
        <v>0</v>
      </c>
      <c r="DB442" s="270">
        <v>0</v>
      </c>
      <c r="DC442" s="270">
        <v>0</v>
      </c>
      <c r="DD442" s="270">
        <v>0</v>
      </c>
      <c r="DE442" s="270">
        <v>0</v>
      </c>
      <c r="DF442" s="270">
        <v>0</v>
      </c>
      <c r="DG442" s="270">
        <v>0</v>
      </c>
      <c r="DH442" s="270">
        <v>0</v>
      </c>
      <c r="DI442" s="270">
        <v>0</v>
      </c>
      <c r="DJ442" s="270">
        <v>0</v>
      </c>
      <c r="DK442" s="270">
        <v>0</v>
      </c>
      <c r="DL442" s="270">
        <v>0</v>
      </c>
      <c r="DM442" s="270">
        <v>0</v>
      </c>
      <c r="DN442" s="270">
        <v>0</v>
      </c>
      <c r="DO442" s="270">
        <v>0</v>
      </c>
      <c r="DP442" s="270">
        <v>0</v>
      </c>
      <c r="DQ442" s="270">
        <v>0</v>
      </c>
      <c r="DR442" s="270"/>
      <c r="DS442" s="270">
        <v>0</v>
      </c>
      <c r="DT442" s="270">
        <v>0</v>
      </c>
      <c r="DU442" s="270">
        <v>0</v>
      </c>
      <c r="DV442" s="270">
        <v>0</v>
      </c>
      <c r="DW442" s="270">
        <v>0</v>
      </c>
      <c r="DX442" s="270">
        <v>0</v>
      </c>
      <c r="DY442" s="270">
        <v>0</v>
      </c>
      <c r="DZ442" s="270">
        <v>0</v>
      </c>
      <c r="EA442" s="270">
        <v>0</v>
      </c>
      <c r="EB442" s="270">
        <v>0</v>
      </c>
      <c r="EC442" s="270">
        <v>0</v>
      </c>
      <c r="ED442" s="270">
        <v>0</v>
      </c>
      <c r="EE442" s="270">
        <v>0</v>
      </c>
      <c r="EF442" s="270">
        <v>0</v>
      </c>
      <c r="EG442" s="270">
        <v>0</v>
      </c>
      <c r="EH442" s="270">
        <v>0</v>
      </c>
      <c r="EI442" s="270">
        <v>0</v>
      </c>
      <c r="EJ442" s="270">
        <v>0</v>
      </c>
      <c r="EK442" s="270">
        <v>0</v>
      </c>
      <c r="EL442" s="270">
        <v>0</v>
      </c>
      <c r="EM442" s="270">
        <v>0</v>
      </c>
      <c r="EN442" s="270">
        <v>0</v>
      </c>
      <c r="EO442" s="270">
        <v>0</v>
      </c>
      <c r="EP442" s="270">
        <v>0</v>
      </c>
      <c r="EQ442" s="270" t="s">
        <v>1676</v>
      </c>
      <c r="ER442" s="270">
        <v>2630</v>
      </c>
      <c r="ES442" s="270">
        <v>60</v>
      </c>
      <c r="ET442" s="270">
        <v>390</v>
      </c>
      <c r="EU442" s="270">
        <v>0</v>
      </c>
      <c r="EV442" s="270">
        <v>395</v>
      </c>
      <c r="EW442" s="270">
        <v>0</v>
      </c>
      <c r="EX442" s="270">
        <v>0</v>
      </c>
      <c r="EY442" s="270">
        <v>0</v>
      </c>
      <c r="EZ442" s="270">
        <v>0</v>
      </c>
      <c r="FA442" s="270">
        <v>0</v>
      </c>
      <c r="FB442" s="270">
        <v>0</v>
      </c>
      <c r="FC442" s="270">
        <v>0</v>
      </c>
      <c r="FD442" s="270">
        <v>0</v>
      </c>
      <c r="FE442" s="270">
        <v>0</v>
      </c>
      <c r="FF442" s="270">
        <v>0</v>
      </c>
      <c r="FG442" s="270"/>
      <c r="FH442" s="270">
        <v>0</v>
      </c>
      <c r="FI442" s="270"/>
      <c r="FJ442" s="270">
        <v>0</v>
      </c>
      <c r="FK442" s="270">
        <v>0</v>
      </c>
      <c r="FL442" s="270">
        <v>0</v>
      </c>
      <c r="FM442" s="270">
        <v>0</v>
      </c>
      <c r="FN442" s="270">
        <v>0</v>
      </c>
      <c r="FO442" s="351">
        <v>0</v>
      </c>
      <c r="FP442" s="351">
        <v>385</v>
      </c>
      <c r="FQ442" s="351">
        <v>0</v>
      </c>
      <c r="FR442" s="13"/>
      <c r="FS442" s="270"/>
      <c r="FT442" s="270"/>
      <c r="FU442" s="270"/>
      <c r="FV442" s="270"/>
      <c r="FW442" s="270"/>
      <c r="FX442" s="270"/>
      <c r="FY442" s="270"/>
      <c r="FZ442" s="270"/>
      <c r="GA442" s="270"/>
      <c r="GB442" s="270"/>
      <c r="GC442" s="270"/>
      <c r="GD442" s="270"/>
      <c r="GE442" s="270"/>
      <c r="GF442" s="270"/>
      <c r="GG442" s="270"/>
      <c r="GH442" s="270"/>
      <c r="GI442" s="270"/>
      <c r="GJ442" s="270"/>
      <c r="GK442" s="270"/>
      <c r="GL442" s="270"/>
      <c r="GM442" s="270"/>
      <c r="GN442" s="270"/>
      <c r="GO442" s="270"/>
      <c r="GP442" s="270"/>
      <c r="GQ442" s="270"/>
      <c r="GR442" s="270"/>
      <c r="GS442" s="270"/>
      <c r="GT442" s="270"/>
      <c r="GU442" s="270"/>
      <c r="GV442" s="270"/>
      <c r="GW442" s="270"/>
      <c r="GX442" s="270"/>
      <c r="GY442" s="270"/>
      <c r="GZ442" s="270"/>
      <c r="HA442" s="270"/>
      <c r="HB442" s="270"/>
      <c r="HC442" s="270"/>
      <c r="HD442" s="270"/>
      <c r="HE442" s="270"/>
      <c r="HF442" s="270"/>
      <c r="HG442" s="270"/>
      <c r="HH442" s="270"/>
      <c r="HI442" s="270"/>
      <c r="HJ442" s="270"/>
      <c r="HK442" s="270"/>
      <c r="HL442" s="270"/>
      <c r="HM442" s="270"/>
      <c r="HN442" s="270"/>
      <c r="HO442" s="270"/>
      <c r="HP442" s="270"/>
      <c r="HQ442" s="270"/>
      <c r="HR442" s="270"/>
      <c r="HS442" s="270"/>
      <c r="HT442" s="270"/>
      <c r="HU442" s="270"/>
      <c r="HV442" s="270"/>
      <c r="HW442" s="270"/>
      <c r="HX442" s="270"/>
      <c r="HY442" s="270"/>
      <c r="HZ442" s="270"/>
      <c r="IA442" s="270"/>
      <c r="IB442" s="270"/>
      <c r="IC442" s="270"/>
      <c r="ID442" s="270"/>
      <c r="IE442" s="270"/>
      <c r="IF442" s="270"/>
      <c r="IG442" s="270"/>
      <c r="IH442" s="270"/>
    </row>
    <row r="443" spans="1:242" ht="12.75" customHeight="1" x14ac:dyDescent="0.2">
      <c r="A443" s="374" t="s">
        <v>552</v>
      </c>
      <c r="B443" s="270">
        <v>119705</v>
      </c>
      <c r="C443" s="270">
        <v>102465</v>
      </c>
      <c r="D443" s="270">
        <v>45030</v>
      </c>
      <c r="E443" s="270">
        <v>57430</v>
      </c>
      <c r="F443" s="270">
        <v>43920</v>
      </c>
      <c r="G443" s="270">
        <v>7150</v>
      </c>
      <c r="H443" s="270">
        <v>41575</v>
      </c>
      <c r="I443" s="270">
        <v>79140</v>
      </c>
      <c r="J443" s="270">
        <v>40560</v>
      </c>
      <c r="K443" s="270">
        <v>247630</v>
      </c>
      <c r="L443" s="270">
        <v>51.409350430000003</v>
      </c>
      <c r="M443" s="270">
        <v>41</v>
      </c>
      <c r="N443" s="270">
        <v>15880</v>
      </c>
      <c r="O443" s="270">
        <v>10655</v>
      </c>
      <c r="P443" s="270">
        <v>6190</v>
      </c>
      <c r="Q443" s="270">
        <v>6605</v>
      </c>
      <c r="R443" s="270">
        <v>540</v>
      </c>
      <c r="S443" s="270">
        <v>60</v>
      </c>
      <c r="T443" s="270" t="s">
        <v>1676</v>
      </c>
      <c r="U443" s="270" t="s">
        <v>1676</v>
      </c>
      <c r="V443" s="270">
        <v>3.978423314</v>
      </c>
      <c r="W443" s="270">
        <v>1</v>
      </c>
      <c r="X443" s="270">
        <v>55.568072559999997</v>
      </c>
      <c r="Y443" s="270">
        <v>11460</v>
      </c>
      <c r="Z443" s="270">
        <v>10680</v>
      </c>
      <c r="AA443" s="270">
        <v>15840</v>
      </c>
      <c r="AB443" s="270">
        <v>20170</v>
      </c>
      <c r="AC443" s="270">
        <v>25475</v>
      </c>
      <c r="AD443" s="270">
        <v>29350</v>
      </c>
      <c r="AE443" s="270">
        <v>6210</v>
      </c>
      <c r="AF443" s="270">
        <v>2500</v>
      </c>
      <c r="AG443" s="270">
        <v>100</v>
      </c>
      <c r="AH443" s="270">
        <v>3870</v>
      </c>
      <c r="AI443" s="270">
        <v>245</v>
      </c>
      <c r="AJ443" s="270">
        <v>1910</v>
      </c>
      <c r="AK443" s="270">
        <v>1390</v>
      </c>
      <c r="AL443" s="270">
        <v>6500</v>
      </c>
      <c r="AM443" s="270">
        <v>10235</v>
      </c>
      <c r="AN443" s="270">
        <v>735</v>
      </c>
      <c r="AO443" s="270">
        <v>545</v>
      </c>
      <c r="AP443" s="270">
        <v>1220</v>
      </c>
      <c r="AQ443" s="270">
        <v>4015</v>
      </c>
      <c r="AR443" s="270">
        <v>490</v>
      </c>
      <c r="AS443" s="270">
        <v>340</v>
      </c>
      <c r="AT443" s="270">
        <v>1805</v>
      </c>
      <c r="AU443" s="270">
        <v>4165</v>
      </c>
      <c r="AV443" s="270">
        <v>1735</v>
      </c>
      <c r="AW443" s="270">
        <v>1970</v>
      </c>
      <c r="AX443" s="270">
        <v>12440</v>
      </c>
      <c r="AY443" s="270">
        <v>385</v>
      </c>
      <c r="AZ443" s="270">
        <v>7305</v>
      </c>
      <c r="BA443" s="270">
        <v>5775</v>
      </c>
      <c r="BB443" s="270">
        <v>50025</v>
      </c>
      <c r="BC443" s="270">
        <v>3080</v>
      </c>
      <c r="BD443" s="270">
        <v>4185</v>
      </c>
      <c r="BE443" s="270">
        <v>1935</v>
      </c>
      <c r="BF443" s="270">
        <v>1520</v>
      </c>
      <c r="BG443" s="270">
        <v>785</v>
      </c>
      <c r="BH443" s="270">
        <v>1490</v>
      </c>
      <c r="BI443" s="270">
        <v>4100</v>
      </c>
      <c r="BJ443" s="270">
        <v>385</v>
      </c>
      <c r="BK443" s="270">
        <v>5320</v>
      </c>
      <c r="BL443" s="270">
        <v>6740</v>
      </c>
      <c r="BM443" s="270">
        <v>16660</v>
      </c>
      <c r="BN443" s="270">
        <v>2280</v>
      </c>
      <c r="BO443" s="270">
        <v>11605</v>
      </c>
      <c r="BP443" s="270">
        <v>8070</v>
      </c>
      <c r="BQ443" s="270">
        <v>6470</v>
      </c>
      <c r="BR443" s="270">
        <v>2520</v>
      </c>
      <c r="BS443" s="270">
        <v>365</v>
      </c>
      <c r="BT443" s="270">
        <v>12105</v>
      </c>
      <c r="BU443" s="270">
        <v>7645</v>
      </c>
      <c r="BV443" s="270">
        <v>130</v>
      </c>
      <c r="BW443" s="270">
        <v>5065</v>
      </c>
      <c r="BX443" s="270">
        <v>360</v>
      </c>
      <c r="BY443" s="270">
        <v>5325</v>
      </c>
      <c r="BZ443" s="270">
        <v>640</v>
      </c>
      <c r="CA443" s="270">
        <v>145</v>
      </c>
      <c r="CB443" s="270">
        <v>10</v>
      </c>
      <c r="CC443" s="270" t="s">
        <v>1676</v>
      </c>
      <c r="CD443" s="270">
        <v>2480</v>
      </c>
      <c r="CE443" s="270">
        <v>40</v>
      </c>
      <c r="CF443" s="270">
        <v>370</v>
      </c>
      <c r="CG443" s="270">
        <v>93090</v>
      </c>
      <c r="CH443" s="270">
        <v>0</v>
      </c>
      <c r="CI443" s="270">
        <v>17910</v>
      </c>
      <c r="CJ443" s="270">
        <v>3145</v>
      </c>
      <c r="CK443" s="270">
        <v>9770</v>
      </c>
      <c r="CL443" s="270">
        <v>990</v>
      </c>
      <c r="CM443" s="270">
        <v>4110</v>
      </c>
      <c r="CN443" s="270">
        <v>665</v>
      </c>
      <c r="CO443" s="270">
        <v>0</v>
      </c>
      <c r="CP443" s="270">
        <v>430</v>
      </c>
      <c r="CQ443" s="270">
        <v>50</v>
      </c>
      <c r="CR443" s="270" t="s">
        <v>1676</v>
      </c>
      <c r="CS443" s="270">
        <v>0</v>
      </c>
      <c r="CT443" s="270">
        <v>0</v>
      </c>
      <c r="CU443" s="270"/>
      <c r="CV443" s="270">
        <v>0</v>
      </c>
      <c r="CW443" s="270" t="s">
        <v>1676</v>
      </c>
      <c r="CX443" s="270">
        <v>365</v>
      </c>
      <c r="CY443" s="270">
        <v>0</v>
      </c>
      <c r="CZ443" s="270">
        <v>165</v>
      </c>
      <c r="DA443" s="270">
        <v>11475</v>
      </c>
      <c r="DB443" s="270">
        <v>1515</v>
      </c>
      <c r="DC443" s="270">
        <v>0</v>
      </c>
      <c r="DD443" s="270">
        <v>0</v>
      </c>
      <c r="DE443" s="270">
        <v>36290</v>
      </c>
      <c r="DF443" s="270">
        <v>0</v>
      </c>
      <c r="DG443" s="270">
        <v>0</v>
      </c>
      <c r="DH443" s="270">
        <v>0</v>
      </c>
      <c r="DI443" s="270">
        <v>0</v>
      </c>
      <c r="DJ443" s="270">
        <v>0</v>
      </c>
      <c r="DK443" s="270">
        <v>10</v>
      </c>
      <c r="DL443" s="270">
        <v>0</v>
      </c>
      <c r="DM443" s="270">
        <v>0</v>
      </c>
      <c r="DN443" s="270">
        <v>0</v>
      </c>
      <c r="DO443" s="270" t="s">
        <v>1676</v>
      </c>
      <c r="DP443" s="270">
        <v>1900</v>
      </c>
      <c r="DQ443" s="270">
        <v>0</v>
      </c>
      <c r="DR443" s="270"/>
      <c r="DS443" s="270">
        <v>0</v>
      </c>
      <c r="DT443" s="270">
        <v>20</v>
      </c>
      <c r="DU443" s="270">
        <v>60</v>
      </c>
      <c r="DV443" s="270">
        <v>0</v>
      </c>
      <c r="DW443" s="270">
        <v>0</v>
      </c>
      <c r="DX443" s="270">
        <v>0</v>
      </c>
      <c r="DY443" s="270">
        <v>4625</v>
      </c>
      <c r="DZ443" s="270" t="s">
        <v>1676</v>
      </c>
      <c r="EA443" s="270">
        <v>0</v>
      </c>
      <c r="EB443" s="270">
        <v>15</v>
      </c>
      <c r="EC443" s="270">
        <v>15</v>
      </c>
      <c r="ED443" s="270">
        <v>115</v>
      </c>
      <c r="EE443" s="270">
        <v>10510</v>
      </c>
      <c r="EF443" s="270" t="s">
        <v>1676</v>
      </c>
      <c r="EG443" s="270">
        <v>4795</v>
      </c>
      <c r="EH443" s="270">
        <v>0</v>
      </c>
      <c r="EI443" s="270">
        <v>0</v>
      </c>
      <c r="EJ443" s="270">
        <v>0</v>
      </c>
      <c r="EK443" s="270">
        <v>0</v>
      </c>
      <c r="EL443" s="270">
        <v>4590</v>
      </c>
      <c r="EM443" s="270">
        <v>2235</v>
      </c>
      <c r="EN443" s="270">
        <v>2055</v>
      </c>
      <c r="EO443" s="270">
        <v>0</v>
      </c>
      <c r="EP443" s="270">
        <v>0</v>
      </c>
      <c r="EQ443" s="270">
        <v>0</v>
      </c>
      <c r="ER443" s="270">
        <v>0</v>
      </c>
      <c r="ES443" s="270">
        <v>0</v>
      </c>
      <c r="ET443" s="270">
        <v>0</v>
      </c>
      <c r="EU443" s="270">
        <v>0</v>
      </c>
      <c r="EV443" s="270">
        <v>0</v>
      </c>
      <c r="EW443" s="270">
        <v>0</v>
      </c>
      <c r="EX443" s="270">
        <v>325</v>
      </c>
      <c r="EY443" s="270">
        <v>0</v>
      </c>
      <c r="EZ443" s="270">
        <v>0</v>
      </c>
      <c r="FA443" s="270">
        <v>160</v>
      </c>
      <c r="FB443" s="270">
        <v>1230</v>
      </c>
      <c r="FC443" s="270">
        <v>0</v>
      </c>
      <c r="FD443" s="270">
        <v>140</v>
      </c>
      <c r="FE443" s="270">
        <v>0</v>
      </c>
      <c r="FF443" s="270">
        <v>0</v>
      </c>
      <c r="FG443" s="270"/>
      <c r="FH443" s="270">
        <v>0</v>
      </c>
      <c r="FI443" s="270"/>
      <c r="FJ443" s="270">
        <v>0</v>
      </c>
      <c r="FK443" s="270">
        <v>0</v>
      </c>
      <c r="FL443" s="270">
        <v>0</v>
      </c>
      <c r="FM443" s="270">
        <v>0</v>
      </c>
      <c r="FN443" s="270">
        <v>0</v>
      </c>
      <c r="FO443" s="351">
        <v>69680</v>
      </c>
      <c r="FP443" s="351">
        <v>9820</v>
      </c>
      <c r="FQ443" s="351">
        <v>39935</v>
      </c>
      <c r="FR443" s="13"/>
      <c r="FS443" s="270"/>
      <c r="FT443" s="270"/>
      <c r="FU443" s="270"/>
      <c r="FV443" s="270"/>
      <c r="FW443" s="270"/>
      <c r="FX443" s="270"/>
      <c r="FY443" s="270"/>
      <c r="FZ443" s="270"/>
      <c r="GA443" s="270"/>
      <c r="GB443" s="270"/>
      <c r="GC443" s="270"/>
      <c r="GD443" s="270"/>
      <c r="GE443" s="270"/>
      <c r="GF443" s="270"/>
      <c r="GG443" s="270"/>
      <c r="GH443" s="270"/>
      <c r="GI443" s="270"/>
      <c r="GJ443" s="270"/>
      <c r="GK443" s="270"/>
      <c r="GL443" s="270"/>
      <c r="GM443" s="270"/>
      <c r="GN443" s="270"/>
      <c r="GO443" s="270"/>
      <c r="GP443" s="270"/>
      <c r="GQ443" s="270"/>
      <c r="GR443" s="270"/>
      <c r="GS443" s="270"/>
      <c r="GT443" s="270"/>
      <c r="GU443" s="270"/>
      <c r="GV443" s="270"/>
      <c r="GW443" s="270"/>
      <c r="GX443" s="270"/>
      <c r="GY443" s="270"/>
      <c r="GZ443" s="270"/>
      <c r="HA443" s="270"/>
      <c r="HB443" s="270"/>
      <c r="HC443" s="270"/>
      <c r="HD443" s="270"/>
      <c r="HE443" s="270"/>
      <c r="HF443" s="270"/>
      <c r="HG443" s="270"/>
      <c r="HH443" s="270"/>
      <c r="HI443" s="270"/>
      <c r="HJ443" s="270"/>
      <c r="HK443" s="270"/>
      <c r="HL443" s="270"/>
      <c r="HM443" s="270"/>
      <c r="HN443" s="270"/>
      <c r="HO443" s="270"/>
      <c r="HP443" s="270"/>
      <c r="HQ443" s="270"/>
      <c r="HR443" s="270"/>
      <c r="HS443" s="270"/>
      <c r="HT443" s="270"/>
      <c r="HU443" s="270"/>
      <c r="HV443" s="270"/>
      <c r="HW443" s="270"/>
      <c r="HX443" s="270"/>
      <c r="HY443" s="270"/>
      <c r="HZ443" s="270"/>
      <c r="IA443" s="270"/>
      <c r="IB443" s="270"/>
      <c r="IC443" s="270"/>
      <c r="ID443" s="270"/>
      <c r="IE443" s="270"/>
      <c r="IF443" s="270"/>
      <c r="IG443" s="270"/>
      <c r="IH443" s="270"/>
    </row>
    <row r="444" spans="1:242" ht="12.75" customHeight="1" x14ac:dyDescent="0.2">
      <c r="A444" s="374" t="s">
        <v>214</v>
      </c>
      <c r="B444" s="270">
        <v>219585</v>
      </c>
      <c r="C444" s="270">
        <v>169460</v>
      </c>
      <c r="D444" s="270">
        <v>77870</v>
      </c>
      <c r="E444" s="270">
        <v>91585</v>
      </c>
      <c r="F444" s="270">
        <v>80500</v>
      </c>
      <c r="G444" s="270">
        <v>12965</v>
      </c>
      <c r="H444" s="270">
        <v>60470</v>
      </c>
      <c r="I444" s="270">
        <v>156190</v>
      </c>
      <c r="J444" s="270">
        <v>63395</v>
      </c>
      <c r="K444" s="270">
        <v>412835</v>
      </c>
      <c r="L444" s="270">
        <v>64.714360249999999</v>
      </c>
      <c r="M444" s="270">
        <v>36</v>
      </c>
      <c r="N444" s="270">
        <v>24620</v>
      </c>
      <c r="O444" s="270">
        <v>14495</v>
      </c>
      <c r="P444" s="270">
        <v>5745</v>
      </c>
      <c r="Q444" s="270">
        <v>7245</v>
      </c>
      <c r="R444" s="270">
        <v>3670</v>
      </c>
      <c r="S444" s="270">
        <v>1605</v>
      </c>
      <c r="T444" s="270">
        <v>100</v>
      </c>
      <c r="U444" s="270">
        <v>20</v>
      </c>
      <c r="V444" s="270">
        <v>3.7639608519999999</v>
      </c>
      <c r="W444" s="270">
        <v>1</v>
      </c>
      <c r="X444" s="270">
        <v>57.411115170000002</v>
      </c>
      <c r="Y444" s="270">
        <v>19845</v>
      </c>
      <c r="Z444" s="270">
        <v>19070</v>
      </c>
      <c r="AA444" s="270">
        <v>22620</v>
      </c>
      <c r="AB444" s="270">
        <v>33460</v>
      </c>
      <c r="AC444" s="270">
        <v>55360</v>
      </c>
      <c r="AD444" s="270">
        <v>57740</v>
      </c>
      <c r="AE444" s="270">
        <v>11105</v>
      </c>
      <c r="AF444" s="270">
        <v>3035</v>
      </c>
      <c r="AG444" s="270">
        <v>1145</v>
      </c>
      <c r="AH444" s="270">
        <v>4650</v>
      </c>
      <c r="AI444" s="270">
        <v>1005</v>
      </c>
      <c r="AJ444" s="270">
        <v>5060</v>
      </c>
      <c r="AK444" s="270">
        <v>2855</v>
      </c>
      <c r="AL444" s="270">
        <v>9720</v>
      </c>
      <c r="AM444" s="270">
        <v>13425</v>
      </c>
      <c r="AN444" s="270">
        <v>1595</v>
      </c>
      <c r="AO444" s="270">
        <v>4170</v>
      </c>
      <c r="AP444" s="270">
        <v>2525</v>
      </c>
      <c r="AQ444" s="270">
        <v>15705</v>
      </c>
      <c r="AR444" s="270">
        <v>940</v>
      </c>
      <c r="AS444" s="270">
        <v>695</v>
      </c>
      <c r="AT444" s="270">
        <v>4145</v>
      </c>
      <c r="AU444" s="270">
        <v>6370</v>
      </c>
      <c r="AV444" s="270">
        <v>5600</v>
      </c>
      <c r="AW444" s="270">
        <v>3855</v>
      </c>
      <c r="AX444" s="270">
        <v>25130</v>
      </c>
      <c r="AY444" s="270">
        <v>1320</v>
      </c>
      <c r="AZ444" s="270">
        <v>6825</v>
      </c>
      <c r="BA444" s="270">
        <v>6895</v>
      </c>
      <c r="BB444" s="270">
        <v>92920</v>
      </c>
      <c r="BC444" s="270">
        <v>4130</v>
      </c>
      <c r="BD444" s="270">
        <v>11545</v>
      </c>
      <c r="BE444" s="270">
        <v>3045</v>
      </c>
      <c r="BF444" s="270">
        <v>2640</v>
      </c>
      <c r="BG444" s="270">
        <v>1720</v>
      </c>
      <c r="BH444" s="270">
        <v>2485</v>
      </c>
      <c r="BI444" s="270">
        <v>4545</v>
      </c>
      <c r="BJ444" s="270">
        <v>935</v>
      </c>
      <c r="BK444" s="270">
        <v>11010</v>
      </c>
      <c r="BL444" s="270">
        <v>12660</v>
      </c>
      <c r="BM444" s="270">
        <v>23670</v>
      </c>
      <c r="BN444" s="270">
        <v>4210</v>
      </c>
      <c r="BO444" s="270">
        <v>13315</v>
      </c>
      <c r="BP444" s="270">
        <v>14175</v>
      </c>
      <c r="BQ444" s="270">
        <v>9805</v>
      </c>
      <c r="BR444" s="270">
        <v>1530</v>
      </c>
      <c r="BS444" s="270">
        <v>465</v>
      </c>
      <c r="BT444" s="270">
        <v>21225</v>
      </c>
      <c r="BU444" s="270">
        <v>15075</v>
      </c>
      <c r="BV444" s="270">
        <v>80</v>
      </c>
      <c r="BW444" s="270">
        <v>11185</v>
      </c>
      <c r="BX444" s="270">
        <v>705</v>
      </c>
      <c r="BY444" s="270">
        <v>9575</v>
      </c>
      <c r="BZ444" s="270">
        <v>1950</v>
      </c>
      <c r="CA444" s="270">
        <v>260</v>
      </c>
      <c r="CB444" s="270">
        <v>15</v>
      </c>
      <c r="CC444" s="270" t="s">
        <v>1676</v>
      </c>
      <c r="CD444" s="270">
        <v>6150</v>
      </c>
      <c r="CE444" s="270">
        <v>120</v>
      </c>
      <c r="CF444" s="270">
        <v>350</v>
      </c>
      <c r="CG444" s="270">
        <v>150330</v>
      </c>
      <c r="CH444" s="270">
        <v>0</v>
      </c>
      <c r="CI444" s="270">
        <v>14690</v>
      </c>
      <c r="CJ444" s="270">
        <v>16635</v>
      </c>
      <c r="CK444" s="270">
        <v>13640</v>
      </c>
      <c r="CL444" s="270">
        <v>4000</v>
      </c>
      <c r="CM444" s="270">
        <v>4810</v>
      </c>
      <c r="CN444" s="270">
        <v>3540</v>
      </c>
      <c r="CO444" s="270">
        <v>0</v>
      </c>
      <c r="CP444" s="270">
        <v>0</v>
      </c>
      <c r="CQ444" s="270">
        <v>0</v>
      </c>
      <c r="CR444" s="270">
        <v>0</v>
      </c>
      <c r="CS444" s="270">
        <v>0</v>
      </c>
      <c r="CT444" s="270">
        <v>0</v>
      </c>
      <c r="CU444" s="270"/>
      <c r="CV444" s="270">
        <v>0</v>
      </c>
      <c r="CW444" s="270">
        <v>0</v>
      </c>
      <c r="CX444" s="270">
        <v>0</v>
      </c>
      <c r="CY444" s="270" t="s">
        <v>1676</v>
      </c>
      <c r="CZ444" s="270">
        <v>80</v>
      </c>
      <c r="DA444" s="270">
        <v>19010</v>
      </c>
      <c r="DB444" s="270">
        <v>2365</v>
      </c>
      <c r="DC444" s="270">
        <v>45</v>
      </c>
      <c r="DD444" s="270">
        <v>0</v>
      </c>
      <c r="DE444" s="270">
        <v>54635</v>
      </c>
      <c r="DF444" s="270">
        <v>8800</v>
      </c>
      <c r="DG444" s="270">
        <v>1760</v>
      </c>
      <c r="DH444" s="270">
        <v>490</v>
      </c>
      <c r="DI444" s="270">
        <v>0</v>
      </c>
      <c r="DJ444" s="270">
        <v>0</v>
      </c>
      <c r="DK444" s="270">
        <v>0</v>
      </c>
      <c r="DL444" s="270">
        <v>0</v>
      </c>
      <c r="DM444" s="270">
        <v>0</v>
      </c>
      <c r="DN444" s="270">
        <v>135</v>
      </c>
      <c r="DO444" s="270">
        <v>0</v>
      </c>
      <c r="DP444" s="270">
        <v>7225</v>
      </c>
      <c r="DQ444" s="270">
        <v>0</v>
      </c>
      <c r="DR444" s="270"/>
      <c r="DS444" s="270">
        <v>15</v>
      </c>
      <c r="DT444" s="270">
        <v>3310</v>
      </c>
      <c r="DU444" s="270">
        <v>3970</v>
      </c>
      <c r="DV444" s="270">
        <v>0</v>
      </c>
      <c r="DW444" s="270">
        <v>0</v>
      </c>
      <c r="DX444" s="270">
        <v>0</v>
      </c>
      <c r="DY444" s="270">
        <v>1910</v>
      </c>
      <c r="DZ444" s="270">
        <v>0</v>
      </c>
      <c r="EA444" s="270">
        <v>0</v>
      </c>
      <c r="EB444" s="270">
        <v>845</v>
      </c>
      <c r="EC444" s="270" t="s">
        <v>1676</v>
      </c>
      <c r="ED444" s="270">
        <v>905</v>
      </c>
      <c r="EE444" s="270">
        <v>17060</v>
      </c>
      <c r="EF444" s="270">
        <v>0</v>
      </c>
      <c r="EG444" s="270">
        <v>23165</v>
      </c>
      <c r="EH444" s="270">
        <v>0</v>
      </c>
      <c r="EI444" s="270">
        <v>0</v>
      </c>
      <c r="EJ444" s="270">
        <v>0</v>
      </c>
      <c r="EK444" s="270">
        <v>0</v>
      </c>
      <c r="EL444" s="270">
        <v>7080</v>
      </c>
      <c r="EM444" s="270">
        <v>7025</v>
      </c>
      <c r="EN444" s="270">
        <v>1865</v>
      </c>
      <c r="EO444" s="270">
        <v>25</v>
      </c>
      <c r="EP444" s="270">
        <v>0</v>
      </c>
      <c r="EQ444" s="270">
        <v>0</v>
      </c>
      <c r="ER444" s="270">
        <v>0</v>
      </c>
      <c r="ES444" s="270">
        <v>0</v>
      </c>
      <c r="ET444" s="270">
        <v>0</v>
      </c>
      <c r="EU444" s="270">
        <v>0</v>
      </c>
      <c r="EV444" s="270">
        <v>0</v>
      </c>
      <c r="EW444" s="270">
        <v>70</v>
      </c>
      <c r="EX444" s="270">
        <v>490</v>
      </c>
      <c r="EY444" s="270">
        <v>0</v>
      </c>
      <c r="EZ444" s="270">
        <v>0</v>
      </c>
      <c r="FA444" s="270">
        <v>0</v>
      </c>
      <c r="FB444" s="270">
        <v>0</v>
      </c>
      <c r="FC444" s="270">
        <v>0</v>
      </c>
      <c r="FD444" s="270">
        <v>0</v>
      </c>
      <c r="FE444" s="270">
        <v>0</v>
      </c>
      <c r="FF444" s="270">
        <v>0</v>
      </c>
      <c r="FG444" s="270"/>
      <c r="FH444" s="270" t="s">
        <v>1676</v>
      </c>
      <c r="FI444" s="270"/>
      <c r="FJ444" s="270">
        <v>0</v>
      </c>
      <c r="FK444" s="270">
        <v>0</v>
      </c>
      <c r="FL444" s="270">
        <v>0</v>
      </c>
      <c r="FM444" s="270">
        <v>0</v>
      </c>
      <c r="FN444" s="270" t="s">
        <v>1676</v>
      </c>
      <c r="FO444" s="351">
        <v>126665</v>
      </c>
      <c r="FP444" s="351">
        <v>15525</v>
      </c>
      <c r="FQ444" s="351">
        <v>57500</v>
      </c>
      <c r="FR444" s="13"/>
      <c r="FS444" s="270"/>
      <c r="FT444" s="270"/>
      <c r="FU444" s="270"/>
      <c r="FV444" s="270"/>
      <c r="FW444" s="270"/>
      <c r="FX444" s="270"/>
      <c r="FY444" s="270"/>
      <c r="FZ444" s="270"/>
      <c r="GA444" s="270"/>
      <c r="GB444" s="270"/>
      <c r="GC444" s="270"/>
      <c r="GD444" s="270"/>
      <c r="GE444" s="270"/>
      <c r="GF444" s="270"/>
      <c r="GG444" s="270"/>
      <c r="GH444" s="270"/>
      <c r="GI444" s="270"/>
      <c r="GJ444" s="270"/>
      <c r="GK444" s="270"/>
      <c r="GL444" s="270"/>
      <c r="GM444" s="270"/>
      <c r="GN444" s="270"/>
      <c r="GO444" s="270"/>
      <c r="GP444" s="270"/>
      <c r="GQ444" s="270"/>
      <c r="GR444" s="270"/>
      <c r="GS444" s="270"/>
      <c r="GT444" s="270"/>
      <c r="GU444" s="270"/>
      <c r="GV444" s="270"/>
      <c r="GW444" s="270"/>
      <c r="GX444" s="270"/>
      <c r="GY444" s="270"/>
      <c r="GZ444" s="270"/>
      <c r="HA444" s="270"/>
      <c r="HB444" s="270"/>
      <c r="HC444" s="270"/>
      <c r="HD444" s="270"/>
      <c r="HE444" s="270"/>
      <c r="HF444" s="270"/>
      <c r="HG444" s="270"/>
      <c r="HH444" s="270"/>
      <c r="HI444" s="270"/>
      <c r="HJ444" s="270"/>
      <c r="HK444" s="270"/>
      <c r="HL444" s="270"/>
      <c r="HM444" s="270"/>
      <c r="HN444" s="270"/>
      <c r="HO444" s="270"/>
      <c r="HP444" s="270"/>
      <c r="HQ444" s="270"/>
      <c r="HR444" s="270"/>
      <c r="HS444" s="270"/>
      <c r="HT444" s="270"/>
      <c r="HU444" s="270"/>
      <c r="HV444" s="270"/>
      <c r="HW444" s="270"/>
      <c r="HX444" s="270"/>
      <c r="HY444" s="270"/>
      <c r="HZ444" s="270"/>
      <c r="IA444" s="270"/>
      <c r="IB444" s="270"/>
      <c r="IC444" s="270"/>
      <c r="ID444" s="270"/>
      <c r="IE444" s="270"/>
      <c r="IF444" s="270"/>
      <c r="IG444" s="270"/>
      <c r="IH444" s="270"/>
    </row>
    <row r="445" spans="1:242" ht="12.75" customHeight="1" x14ac:dyDescent="0.2">
      <c r="A445" s="374" t="s">
        <v>215</v>
      </c>
      <c r="B445" s="270">
        <v>120290</v>
      </c>
      <c r="C445" s="270">
        <v>93415</v>
      </c>
      <c r="D445" s="270">
        <v>41245</v>
      </c>
      <c r="E445" s="270">
        <v>52170</v>
      </c>
      <c r="F445" s="270">
        <v>45615</v>
      </c>
      <c r="G445" s="270">
        <v>21625</v>
      </c>
      <c r="H445" s="270">
        <v>18550</v>
      </c>
      <c r="I445" s="270">
        <v>85770</v>
      </c>
      <c r="J445" s="270">
        <v>34525</v>
      </c>
      <c r="K445" s="270">
        <v>198010</v>
      </c>
      <c r="L445" s="270">
        <v>68.102442510000003</v>
      </c>
      <c r="M445" s="270">
        <v>33</v>
      </c>
      <c r="N445" s="270">
        <v>7265</v>
      </c>
      <c r="O445" s="270">
        <v>3370</v>
      </c>
      <c r="P445" s="270">
        <v>1790</v>
      </c>
      <c r="Q445" s="270">
        <v>2180</v>
      </c>
      <c r="R445" s="270">
        <v>510</v>
      </c>
      <c r="S445" s="270">
        <v>50</v>
      </c>
      <c r="T445" s="270">
        <v>40</v>
      </c>
      <c r="U445" s="270">
        <v>185</v>
      </c>
      <c r="V445" s="270">
        <v>3.3959444369999998</v>
      </c>
      <c r="W445" s="270">
        <v>1</v>
      </c>
      <c r="X445" s="270">
        <v>55.76131281</v>
      </c>
      <c r="Y445" s="270">
        <v>10745</v>
      </c>
      <c r="Z445" s="270">
        <v>10380</v>
      </c>
      <c r="AA445" s="270">
        <v>13615</v>
      </c>
      <c r="AB445" s="270">
        <v>20860</v>
      </c>
      <c r="AC445" s="270">
        <v>31645</v>
      </c>
      <c r="AD445" s="270">
        <v>27925</v>
      </c>
      <c r="AE445" s="270">
        <v>3885</v>
      </c>
      <c r="AF445" s="270">
        <v>1415</v>
      </c>
      <c r="AG445" s="270">
        <v>905</v>
      </c>
      <c r="AH445" s="270">
        <v>0</v>
      </c>
      <c r="AI445" s="270">
        <v>0</v>
      </c>
      <c r="AJ445" s="270">
        <v>1430</v>
      </c>
      <c r="AK445" s="270">
        <v>350</v>
      </c>
      <c r="AL445" s="270">
        <v>5975</v>
      </c>
      <c r="AM445" s="270">
        <v>6810</v>
      </c>
      <c r="AN445" s="270">
        <v>1070</v>
      </c>
      <c r="AO445" s="270">
        <v>570</v>
      </c>
      <c r="AP445" s="270">
        <v>215</v>
      </c>
      <c r="AQ445" s="270">
        <v>6420</v>
      </c>
      <c r="AR445" s="270">
        <v>355</v>
      </c>
      <c r="AS445" s="270">
        <v>150</v>
      </c>
      <c r="AT445" s="270">
        <v>1900</v>
      </c>
      <c r="AU445" s="270">
        <v>2590</v>
      </c>
      <c r="AV445" s="270">
        <v>1030</v>
      </c>
      <c r="AW445" s="270">
        <v>2170</v>
      </c>
      <c r="AX445" s="270">
        <v>7575</v>
      </c>
      <c r="AY445" s="270">
        <v>325</v>
      </c>
      <c r="AZ445" s="270">
        <v>4275</v>
      </c>
      <c r="BA445" s="270">
        <v>13220</v>
      </c>
      <c r="BB445" s="270">
        <v>61545</v>
      </c>
      <c r="BC445" s="270">
        <v>4215</v>
      </c>
      <c r="BD445" s="270">
        <v>11220</v>
      </c>
      <c r="BE445" s="270">
        <v>3075</v>
      </c>
      <c r="BF445" s="270">
        <v>2350</v>
      </c>
      <c r="BG445" s="270">
        <v>670</v>
      </c>
      <c r="BH445" s="270">
        <v>1235</v>
      </c>
      <c r="BI445" s="270">
        <v>90</v>
      </c>
      <c r="BJ445" s="270">
        <v>220</v>
      </c>
      <c r="BK445" s="270">
        <v>5375</v>
      </c>
      <c r="BL445" s="270">
        <v>9415</v>
      </c>
      <c r="BM445" s="270">
        <v>14735</v>
      </c>
      <c r="BN445" s="270">
        <v>1715</v>
      </c>
      <c r="BO445" s="270">
        <v>6955</v>
      </c>
      <c r="BP445" s="270">
        <v>5460</v>
      </c>
      <c r="BQ445" s="270">
        <v>5440</v>
      </c>
      <c r="BR445" s="270">
        <v>1115</v>
      </c>
      <c r="BS445" s="270">
        <v>160</v>
      </c>
      <c r="BT445" s="270">
        <v>10330</v>
      </c>
      <c r="BU445" s="270">
        <v>4840</v>
      </c>
      <c r="BV445" s="270">
        <v>50</v>
      </c>
      <c r="BW445" s="270">
        <v>4740</v>
      </c>
      <c r="BX445" s="270">
        <v>275</v>
      </c>
      <c r="BY445" s="270">
        <v>3860</v>
      </c>
      <c r="BZ445" s="270">
        <v>750</v>
      </c>
      <c r="CA445" s="270">
        <v>95</v>
      </c>
      <c r="CB445" s="270">
        <v>15</v>
      </c>
      <c r="CC445" s="270">
        <v>0</v>
      </c>
      <c r="CD445" s="270">
        <v>2400</v>
      </c>
      <c r="CE445" s="270">
        <v>65</v>
      </c>
      <c r="CF445" s="270">
        <v>365</v>
      </c>
      <c r="CG445" s="270">
        <v>85595</v>
      </c>
      <c r="CH445" s="270">
        <v>0</v>
      </c>
      <c r="CI445" s="270">
        <v>9795</v>
      </c>
      <c r="CJ445" s="270">
        <v>4110</v>
      </c>
      <c r="CK445" s="270">
        <v>6815</v>
      </c>
      <c r="CL445" s="270" t="s">
        <v>1676</v>
      </c>
      <c r="CM445" s="270">
        <v>0</v>
      </c>
      <c r="CN445" s="270">
        <v>0</v>
      </c>
      <c r="CO445" s="270">
        <v>0</v>
      </c>
      <c r="CP445" s="270">
        <v>0</v>
      </c>
      <c r="CQ445" s="270">
        <v>0</v>
      </c>
      <c r="CR445" s="270">
        <v>0</v>
      </c>
      <c r="CS445" s="270">
        <v>0</v>
      </c>
      <c r="CT445" s="270">
        <v>0</v>
      </c>
      <c r="CU445" s="270"/>
      <c r="CV445" s="270">
        <v>0</v>
      </c>
      <c r="CW445" s="270">
        <v>0</v>
      </c>
      <c r="CX445" s="270">
        <v>0</v>
      </c>
      <c r="CY445" s="270">
        <v>0</v>
      </c>
      <c r="CZ445" s="270">
        <v>0</v>
      </c>
      <c r="DA445" s="270">
        <v>115</v>
      </c>
      <c r="DB445" s="270">
        <v>630</v>
      </c>
      <c r="DC445" s="270">
        <v>0</v>
      </c>
      <c r="DD445" s="270">
        <v>0</v>
      </c>
      <c r="DE445" s="270">
        <v>21930</v>
      </c>
      <c r="DF445" s="270">
        <v>20130</v>
      </c>
      <c r="DG445" s="270">
        <v>0</v>
      </c>
      <c r="DH445" s="270">
        <v>3700</v>
      </c>
      <c r="DI445" s="270">
        <v>0</v>
      </c>
      <c r="DJ445" s="270">
        <v>0</v>
      </c>
      <c r="DK445" s="270">
        <v>0</v>
      </c>
      <c r="DL445" s="270">
        <v>0</v>
      </c>
      <c r="DM445" s="270">
        <v>0</v>
      </c>
      <c r="DN445" s="270">
        <v>0</v>
      </c>
      <c r="DO445" s="270" t="s">
        <v>1676</v>
      </c>
      <c r="DP445" s="270">
        <v>3900</v>
      </c>
      <c r="DQ445" s="270">
        <v>0</v>
      </c>
      <c r="DR445" s="270"/>
      <c r="DS445" s="270">
        <v>0</v>
      </c>
      <c r="DT445" s="270">
        <v>0</v>
      </c>
      <c r="DU445" s="270">
        <v>16645</v>
      </c>
      <c r="DV445" s="270">
        <v>0</v>
      </c>
      <c r="DW445" s="270">
        <v>0</v>
      </c>
      <c r="DX445" s="270">
        <v>0</v>
      </c>
      <c r="DY445" s="270">
        <v>0</v>
      </c>
      <c r="DZ445" s="270">
        <v>0</v>
      </c>
      <c r="EA445" s="270">
        <v>0</v>
      </c>
      <c r="EB445" s="270">
        <v>0</v>
      </c>
      <c r="EC445" s="270">
        <v>0</v>
      </c>
      <c r="ED445" s="270">
        <v>530</v>
      </c>
      <c r="EE445" s="270">
        <v>7230</v>
      </c>
      <c r="EF445" s="270">
        <v>0</v>
      </c>
      <c r="EG445" s="270">
        <v>6555</v>
      </c>
      <c r="EH445" s="270">
        <v>380</v>
      </c>
      <c r="EI445" s="270">
        <v>0</v>
      </c>
      <c r="EJ445" s="270">
        <v>0</v>
      </c>
      <c r="EK445" s="270">
        <v>0</v>
      </c>
      <c r="EL445" s="270">
        <v>5865</v>
      </c>
      <c r="EM445" s="270">
        <v>5080</v>
      </c>
      <c r="EN445" s="270" t="s">
        <v>1676</v>
      </c>
      <c r="EO445" s="270">
        <v>0</v>
      </c>
      <c r="EP445" s="270">
        <v>0</v>
      </c>
      <c r="EQ445" s="270">
        <v>0</v>
      </c>
      <c r="ER445" s="270">
        <v>0</v>
      </c>
      <c r="ES445" s="270">
        <v>0</v>
      </c>
      <c r="ET445" s="270">
        <v>0</v>
      </c>
      <c r="EU445" s="270">
        <v>0</v>
      </c>
      <c r="EV445" s="270">
        <v>0</v>
      </c>
      <c r="EW445" s="270">
        <v>5085</v>
      </c>
      <c r="EX445" s="270">
        <v>0</v>
      </c>
      <c r="EY445" s="270">
        <v>0</v>
      </c>
      <c r="EZ445" s="270">
        <v>0</v>
      </c>
      <c r="FA445" s="270">
        <v>0</v>
      </c>
      <c r="FB445" s="270">
        <v>1795</v>
      </c>
      <c r="FC445" s="270">
        <v>0</v>
      </c>
      <c r="FD445" s="270">
        <v>0</v>
      </c>
      <c r="FE445" s="270">
        <v>0</v>
      </c>
      <c r="FF445" s="270">
        <v>0</v>
      </c>
      <c r="FG445" s="270"/>
      <c r="FH445" s="270">
        <v>0</v>
      </c>
      <c r="FI445" s="270"/>
      <c r="FJ445" s="270">
        <v>0</v>
      </c>
      <c r="FK445" s="270">
        <v>0</v>
      </c>
      <c r="FL445" s="270">
        <v>0</v>
      </c>
      <c r="FM445" s="270">
        <v>0</v>
      </c>
      <c r="FN445" s="270">
        <v>0</v>
      </c>
      <c r="FO445" s="351">
        <v>58750</v>
      </c>
      <c r="FP445" s="351">
        <v>7625</v>
      </c>
      <c r="FQ445" s="351">
        <v>15395</v>
      </c>
      <c r="FR445" s="13"/>
      <c r="FS445" s="270"/>
      <c r="FT445" s="270"/>
      <c r="FU445" s="270"/>
      <c r="FV445" s="270"/>
      <c r="FW445" s="270"/>
      <c r="FX445" s="270"/>
      <c r="FY445" s="270"/>
      <c r="FZ445" s="270"/>
      <c r="GA445" s="270"/>
      <c r="GB445" s="270"/>
      <c r="GC445" s="270"/>
      <c r="GD445" s="270"/>
      <c r="GE445" s="270"/>
      <c r="GF445" s="270"/>
      <c r="GG445" s="270"/>
      <c r="GH445" s="270"/>
      <c r="GI445" s="270"/>
      <c r="GJ445" s="270"/>
      <c r="GK445" s="270"/>
      <c r="GL445" s="270"/>
      <c r="GM445" s="270"/>
      <c r="GN445" s="270"/>
      <c r="GO445" s="270"/>
      <c r="GP445" s="270"/>
      <c r="GQ445" s="270"/>
      <c r="GR445" s="270"/>
      <c r="GS445" s="270"/>
      <c r="GT445" s="270"/>
      <c r="GU445" s="270"/>
      <c r="GV445" s="270"/>
      <c r="GW445" s="270"/>
      <c r="GX445" s="270"/>
      <c r="GY445" s="270"/>
      <c r="GZ445" s="270"/>
      <c r="HA445" s="270"/>
      <c r="HB445" s="270"/>
      <c r="HC445" s="270"/>
      <c r="HD445" s="270"/>
      <c r="HE445" s="270"/>
      <c r="HF445" s="270"/>
      <c r="HG445" s="270"/>
      <c r="HH445" s="270"/>
      <c r="HI445" s="270"/>
      <c r="HJ445" s="270"/>
      <c r="HK445" s="270"/>
      <c r="HL445" s="270"/>
      <c r="HM445" s="270"/>
      <c r="HN445" s="270"/>
      <c r="HO445" s="270"/>
      <c r="HP445" s="270"/>
      <c r="HQ445" s="270"/>
      <c r="HR445" s="270"/>
      <c r="HS445" s="270"/>
      <c r="HT445" s="270"/>
      <c r="HU445" s="270"/>
      <c r="HV445" s="270"/>
      <c r="HW445" s="270"/>
      <c r="HX445" s="270"/>
      <c r="HY445" s="270"/>
      <c r="HZ445" s="270"/>
      <c r="IA445" s="270"/>
      <c r="IB445" s="270"/>
      <c r="IC445" s="270"/>
      <c r="ID445" s="270"/>
      <c r="IE445" s="270"/>
      <c r="IF445" s="270"/>
      <c r="IG445" s="270"/>
      <c r="IH445" s="270"/>
    </row>
    <row r="446" spans="1:242" ht="12.75" customHeight="1" x14ac:dyDescent="0.2">
      <c r="A446" s="374" t="s">
        <v>216</v>
      </c>
      <c r="B446" s="270">
        <v>72305</v>
      </c>
      <c r="C446" s="270">
        <v>60995</v>
      </c>
      <c r="D446" s="270">
        <v>28035</v>
      </c>
      <c r="E446" s="270">
        <v>32950</v>
      </c>
      <c r="F446" s="270">
        <v>31835</v>
      </c>
      <c r="G446" s="270">
        <v>8050</v>
      </c>
      <c r="H446" s="270">
        <v>16080</v>
      </c>
      <c r="I446" s="270">
        <v>50440</v>
      </c>
      <c r="J446" s="270">
        <v>21865</v>
      </c>
      <c r="K446" s="270">
        <v>154705</v>
      </c>
      <c r="L446" s="270">
        <v>49.965995919999997</v>
      </c>
      <c r="M446" s="270">
        <v>26</v>
      </c>
      <c r="N446" s="270">
        <v>8570</v>
      </c>
      <c r="O446" s="270">
        <v>3485</v>
      </c>
      <c r="P446" s="270">
        <v>1360</v>
      </c>
      <c r="Q446" s="270">
        <v>1685</v>
      </c>
      <c r="R446" s="270">
        <v>375</v>
      </c>
      <c r="S446" s="270">
        <v>90</v>
      </c>
      <c r="T446" s="270">
        <v>50</v>
      </c>
      <c r="U446" s="270">
        <v>90</v>
      </c>
      <c r="V446" s="270">
        <v>3.9136054759999999</v>
      </c>
      <c r="W446" s="270">
        <v>1</v>
      </c>
      <c r="X446" s="270">
        <v>58.165217669999997</v>
      </c>
      <c r="Y446" s="270">
        <v>7020</v>
      </c>
      <c r="Z446" s="270">
        <v>5480</v>
      </c>
      <c r="AA446" s="270">
        <v>6955</v>
      </c>
      <c r="AB446" s="270">
        <v>9980</v>
      </c>
      <c r="AC446" s="270">
        <v>16535</v>
      </c>
      <c r="AD446" s="270">
        <v>21055</v>
      </c>
      <c r="AE446" s="270">
        <v>3785</v>
      </c>
      <c r="AF446" s="270">
        <v>565</v>
      </c>
      <c r="AG446" s="270" t="s">
        <v>1676</v>
      </c>
      <c r="AH446" s="270">
        <v>2055</v>
      </c>
      <c r="AI446" s="270">
        <v>160</v>
      </c>
      <c r="AJ446" s="270">
        <v>650</v>
      </c>
      <c r="AK446" s="270">
        <v>290</v>
      </c>
      <c r="AL446" s="270">
        <v>3270</v>
      </c>
      <c r="AM446" s="270">
        <v>3470</v>
      </c>
      <c r="AN446" s="270">
        <v>340</v>
      </c>
      <c r="AO446" s="270" t="s">
        <v>1676</v>
      </c>
      <c r="AP446" s="270">
        <v>280</v>
      </c>
      <c r="AQ446" s="270">
        <v>2360</v>
      </c>
      <c r="AR446" s="270">
        <v>165</v>
      </c>
      <c r="AS446" s="270">
        <v>125</v>
      </c>
      <c r="AT446" s="270">
        <v>970</v>
      </c>
      <c r="AU446" s="270">
        <v>2280</v>
      </c>
      <c r="AV446" s="270">
        <v>970</v>
      </c>
      <c r="AW446" s="270">
        <v>865</v>
      </c>
      <c r="AX446" s="270">
        <v>5630</v>
      </c>
      <c r="AY446" s="270">
        <v>270</v>
      </c>
      <c r="AZ446" s="270">
        <v>2105</v>
      </c>
      <c r="BA446" s="270">
        <v>7135</v>
      </c>
      <c r="BB446" s="270">
        <v>38350</v>
      </c>
      <c r="BC446" s="270">
        <v>2620</v>
      </c>
      <c r="BD446" s="270">
        <v>5105</v>
      </c>
      <c r="BE446" s="270">
        <v>2535</v>
      </c>
      <c r="BF446" s="270">
        <v>2015</v>
      </c>
      <c r="BG446" s="270">
        <v>670</v>
      </c>
      <c r="BH446" s="270">
        <v>1045</v>
      </c>
      <c r="BI446" s="270">
        <v>2215</v>
      </c>
      <c r="BJ446" s="270">
        <v>210</v>
      </c>
      <c r="BK446" s="270">
        <v>2975</v>
      </c>
      <c r="BL446" s="270">
        <v>5190</v>
      </c>
      <c r="BM446" s="270">
        <v>8075</v>
      </c>
      <c r="BN446" s="270">
        <v>1410</v>
      </c>
      <c r="BO446" s="270">
        <v>4315</v>
      </c>
      <c r="BP446" s="270">
        <v>2970</v>
      </c>
      <c r="BQ446" s="270">
        <v>3375</v>
      </c>
      <c r="BR446" s="270">
        <v>1075</v>
      </c>
      <c r="BS446" s="270">
        <v>95</v>
      </c>
      <c r="BT446" s="270">
        <v>7535</v>
      </c>
      <c r="BU446" s="270">
        <v>4465</v>
      </c>
      <c r="BV446" s="270">
        <v>20</v>
      </c>
      <c r="BW446" s="270">
        <v>3080</v>
      </c>
      <c r="BX446" s="270">
        <v>225</v>
      </c>
      <c r="BY446" s="270">
        <v>3605</v>
      </c>
      <c r="BZ446" s="270">
        <v>585</v>
      </c>
      <c r="CA446" s="270">
        <v>120</v>
      </c>
      <c r="CB446" s="270" t="s">
        <v>1676</v>
      </c>
      <c r="CC446" s="270">
        <v>0</v>
      </c>
      <c r="CD446" s="270">
        <v>880</v>
      </c>
      <c r="CE446" s="270">
        <v>125</v>
      </c>
      <c r="CF446" s="270">
        <v>305</v>
      </c>
      <c r="CG446" s="270">
        <v>55145</v>
      </c>
      <c r="CH446" s="270">
        <v>95</v>
      </c>
      <c r="CI446" s="270">
        <v>7475</v>
      </c>
      <c r="CJ446" s="270">
        <v>2655</v>
      </c>
      <c r="CK446" s="270">
        <v>3140</v>
      </c>
      <c r="CL446" s="270">
        <v>550</v>
      </c>
      <c r="CM446" s="270">
        <v>2150</v>
      </c>
      <c r="CN446" s="270">
        <v>605</v>
      </c>
      <c r="CO446" s="270">
        <v>0</v>
      </c>
      <c r="CP446" s="270">
        <v>0</v>
      </c>
      <c r="CQ446" s="270">
        <v>0</v>
      </c>
      <c r="CR446" s="270">
        <v>0</v>
      </c>
      <c r="CS446" s="270">
        <v>0</v>
      </c>
      <c r="CT446" s="270">
        <v>0</v>
      </c>
      <c r="CU446" s="270"/>
      <c r="CV446" s="270">
        <v>0</v>
      </c>
      <c r="CW446" s="270">
        <v>0</v>
      </c>
      <c r="CX446" s="270">
        <v>0</v>
      </c>
      <c r="CY446" s="270">
        <v>0</v>
      </c>
      <c r="CZ446" s="270">
        <v>0</v>
      </c>
      <c r="DA446" s="270">
        <v>13005</v>
      </c>
      <c r="DB446" s="270">
        <v>990</v>
      </c>
      <c r="DC446" s="270">
        <v>0</v>
      </c>
      <c r="DD446" s="270">
        <v>0</v>
      </c>
      <c r="DE446" s="270">
        <v>22010</v>
      </c>
      <c r="DF446" s="270">
        <v>1425</v>
      </c>
      <c r="DG446" s="270">
        <v>0</v>
      </c>
      <c r="DH446" s="270">
        <v>6325</v>
      </c>
      <c r="DI446" s="270">
        <v>0</v>
      </c>
      <c r="DJ446" s="270">
        <v>0</v>
      </c>
      <c r="DK446" s="270">
        <v>0</v>
      </c>
      <c r="DL446" s="270">
        <v>0</v>
      </c>
      <c r="DM446" s="270">
        <v>0</v>
      </c>
      <c r="DN446" s="270" t="s">
        <v>1676</v>
      </c>
      <c r="DO446" s="270">
        <v>0</v>
      </c>
      <c r="DP446" s="270">
        <v>150</v>
      </c>
      <c r="DQ446" s="270">
        <v>0</v>
      </c>
      <c r="DR446" s="270"/>
      <c r="DS446" s="270">
        <v>0</v>
      </c>
      <c r="DT446" s="270" t="s">
        <v>1676</v>
      </c>
      <c r="DU446" s="270">
        <v>255</v>
      </c>
      <c r="DV446" s="270">
        <v>0</v>
      </c>
      <c r="DW446" s="270">
        <v>0</v>
      </c>
      <c r="DX446" s="270">
        <v>0</v>
      </c>
      <c r="DY446" s="270">
        <v>0</v>
      </c>
      <c r="DZ446" s="270">
        <v>0</v>
      </c>
      <c r="EA446" s="270">
        <v>0</v>
      </c>
      <c r="EB446" s="270">
        <v>150</v>
      </c>
      <c r="EC446" s="270">
        <v>0</v>
      </c>
      <c r="ED446" s="270">
        <v>0</v>
      </c>
      <c r="EE446" s="270">
        <v>6980</v>
      </c>
      <c r="EF446" s="270">
        <v>0</v>
      </c>
      <c r="EG446" s="270" t="s">
        <v>1676</v>
      </c>
      <c r="EH446" s="270">
        <v>0</v>
      </c>
      <c r="EI446" s="270">
        <v>0</v>
      </c>
      <c r="EJ446" s="270">
        <v>0</v>
      </c>
      <c r="EK446" s="270">
        <v>0</v>
      </c>
      <c r="EL446" s="270">
        <v>0</v>
      </c>
      <c r="EM446" s="270">
        <v>4075</v>
      </c>
      <c r="EN446" s="270">
        <v>255</v>
      </c>
      <c r="EO446" s="270">
        <v>0</v>
      </c>
      <c r="EP446" s="270">
        <v>0</v>
      </c>
      <c r="EQ446" s="270">
        <v>0</v>
      </c>
      <c r="ER446" s="270">
        <v>0</v>
      </c>
      <c r="ES446" s="270">
        <v>0</v>
      </c>
      <c r="ET446" s="270">
        <v>0</v>
      </c>
      <c r="EU446" s="270">
        <v>0</v>
      </c>
      <c r="EV446" s="270">
        <v>0</v>
      </c>
      <c r="EW446" s="270" t="s">
        <v>1676</v>
      </c>
      <c r="EX446" s="270">
        <v>0</v>
      </c>
      <c r="EY446" s="270">
        <v>0</v>
      </c>
      <c r="EZ446" s="270">
        <v>0</v>
      </c>
      <c r="FA446" s="270">
        <v>0</v>
      </c>
      <c r="FB446" s="270">
        <v>0</v>
      </c>
      <c r="FC446" s="270">
        <v>0</v>
      </c>
      <c r="FD446" s="270">
        <v>0</v>
      </c>
      <c r="FE446" s="270">
        <v>0</v>
      </c>
      <c r="FF446" s="270">
        <v>0</v>
      </c>
      <c r="FG446" s="270"/>
      <c r="FH446" s="270">
        <v>0</v>
      </c>
      <c r="FI446" s="270"/>
      <c r="FJ446" s="270">
        <v>0</v>
      </c>
      <c r="FK446" s="270">
        <v>0</v>
      </c>
      <c r="FL446" s="270">
        <v>0</v>
      </c>
      <c r="FM446" s="270" t="s">
        <v>1676</v>
      </c>
      <c r="FN446" s="270">
        <v>0</v>
      </c>
      <c r="FO446" s="351">
        <v>33955</v>
      </c>
      <c r="FP446" s="351">
        <v>5035</v>
      </c>
      <c r="FQ446" s="351">
        <v>15705</v>
      </c>
      <c r="FR446" s="13"/>
      <c r="FS446" s="270"/>
      <c r="FT446" s="270"/>
      <c r="FU446" s="270"/>
      <c r="FV446" s="270"/>
      <c r="FW446" s="270"/>
      <c r="FX446" s="270"/>
      <c r="FY446" s="270"/>
      <c r="FZ446" s="270"/>
      <c r="GA446" s="270"/>
      <c r="GB446" s="270"/>
      <c r="GC446" s="270"/>
      <c r="GD446" s="270"/>
      <c r="GE446" s="270"/>
      <c r="GF446" s="270"/>
      <c r="GG446" s="270"/>
      <c r="GH446" s="270"/>
      <c r="GI446" s="270"/>
      <c r="GJ446" s="270"/>
      <c r="GK446" s="270"/>
      <c r="GL446" s="270"/>
      <c r="GM446" s="270"/>
      <c r="GN446" s="270"/>
      <c r="GO446" s="270"/>
      <c r="GP446" s="270"/>
      <c r="GQ446" s="270"/>
      <c r="GR446" s="270"/>
      <c r="GS446" s="270"/>
      <c r="GT446" s="270"/>
      <c r="GU446" s="270"/>
      <c r="GV446" s="270"/>
      <c r="GW446" s="270"/>
      <c r="GX446" s="270"/>
      <c r="GY446" s="270"/>
      <c r="GZ446" s="270"/>
      <c r="HA446" s="270"/>
      <c r="HB446" s="270"/>
      <c r="HC446" s="270"/>
      <c r="HD446" s="270"/>
      <c r="HE446" s="270"/>
      <c r="HF446" s="270"/>
      <c r="HG446" s="270"/>
      <c r="HH446" s="270"/>
      <c r="HI446" s="270"/>
      <c r="HJ446" s="270"/>
      <c r="HK446" s="270"/>
      <c r="HL446" s="270"/>
      <c r="HM446" s="270"/>
      <c r="HN446" s="270"/>
      <c r="HO446" s="270"/>
      <c r="HP446" s="270"/>
      <c r="HQ446" s="270"/>
      <c r="HR446" s="270"/>
      <c r="HS446" s="270"/>
      <c r="HT446" s="270"/>
      <c r="HU446" s="270"/>
      <c r="HV446" s="270"/>
      <c r="HW446" s="270"/>
      <c r="HX446" s="270"/>
      <c r="HY446" s="270"/>
      <c r="HZ446" s="270"/>
      <c r="IA446" s="270"/>
      <c r="IB446" s="270"/>
      <c r="IC446" s="270"/>
      <c r="ID446" s="270"/>
      <c r="IE446" s="270"/>
      <c r="IF446" s="270"/>
      <c r="IG446" s="270"/>
      <c r="IH446" s="270"/>
    </row>
    <row r="447" spans="1:242" ht="12.75" customHeight="1" x14ac:dyDescent="0.2">
      <c r="A447" s="374" t="s">
        <v>217</v>
      </c>
      <c r="B447" s="270">
        <v>12160</v>
      </c>
      <c r="C447" s="270">
        <v>10480</v>
      </c>
      <c r="D447" s="270">
        <v>4800</v>
      </c>
      <c r="E447" s="270">
        <v>5680</v>
      </c>
      <c r="F447" s="270">
        <v>3350</v>
      </c>
      <c r="G447" s="270">
        <v>2805</v>
      </c>
      <c r="H447" s="270">
        <v>2105</v>
      </c>
      <c r="I447" s="270">
        <v>8720</v>
      </c>
      <c r="J447" s="270">
        <v>3435</v>
      </c>
      <c r="K447" s="270">
        <v>253760</v>
      </c>
      <c r="L447" s="270">
        <v>41.599690879999997</v>
      </c>
      <c r="M447" s="270">
        <v>28</v>
      </c>
      <c r="N447" s="270">
        <v>1065</v>
      </c>
      <c r="O447" s="270">
        <v>755</v>
      </c>
      <c r="P447" s="270">
        <v>0</v>
      </c>
      <c r="Q447" s="270">
        <v>10</v>
      </c>
      <c r="R447" s="270">
        <v>15</v>
      </c>
      <c r="S447" s="270">
        <v>90</v>
      </c>
      <c r="T447" s="270" t="s">
        <v>1676</v>
      </c>
      <c r="U447" s="270">
        <v>0</v>
      </c>
      <c r="V447" s="270">
        <v>34.72933252</v>
      </c>
      <c r="W447" s="270">
        <v>13</v>
      </c>
      <c r="X447" s="270">
        <v>64.252577740000007</v>
      </c>
      <c r="Y447" s="270">
        <v>20</v>
      </c>
      <c r="Z447" s="270">
        <v>1265</v>
      </c>
      <c r="AA447" s="270">
        <v>1515</v>
      </c>
      <c r="AB447" s="270">
        <v>1720</v>
      </c>
      <c r="AC447" s="270">
        <v>2415</v>
      </c>
      <c r="AD447" s="270">
        <v>3985</v>
      </c>
      <c r="AE447" s="270">
        <v>1200</v>
      </c>
      <c r="AF447" s="270">
        <v>40</v>
      </c>
      <c r="AG447" s="270">
        <v>0</v>
      </c>
      <c r="AH447" s="270">
        <v>0</v>
      </c>
      <c r="AI447" s="270">
        <v>0</v>
      </c>
      <c r="AJ447" s="270">
        <v>20</v>
      </c>
      <c r="AK447" s="270">
        <v>0</v>
      </c>
      <c r="AL447" s="270">
        <v>1415</v>
      </c>
      <c r="AM447" s="270">
        <v>720</v>
      </c>
      <c r="AN447" s="270">
        <v>0</v>
      </c>
      <c r="AO447" s="270">
        <v>0</v>
      </c>
      <c r="AP447" s="270" t="s">
        <v>1676</v>
      </c>
      <c r="AQ447" s="270">
        <v>420</v>
      </c>
      <c r="AR447" s="270">
        <v>0</v>
      </c>
      <c r="AS447" s="270">
        <v>0</v>
      </c>
      <c r="AT447" s="270">
        <v>0</v>
      </c>
      <c r="AU447" s="270">
        <v>0</v>
      </c>
      <c r="AV447" s="270" t="s">
        <v>1676</v>
      </c>
      <c r="AW447" s="270">
        <v>45</v>
      </c>
      <c r="AX447" s="270">
        <v>1180</v>
      </c>
      <c r="AY447" s="270">
        <v>80</v>
      </c>
      <c r="AZ447" s="270" t="s">
        <v>1676</v>
      </c>
      <c r="BA447" s="270">
        <v>655</v>
      </c>
      <c r="BB447" s="270">
        <v>7570</v>
      </c>
      <c r="BC447" s="270">
        <v>210</v>
      </c>
      <c r="BD447" s="270">
        <v>480</v>
      </c>
      <c r="BE447" s="270">
        <v>475</v>
      </c>
      <c r="BF447" s="270">
        <v>145</v>
      </c>
      <c r="BG447" s="270">
        <v>2175</v>
      </c>
      <c r="BH447" s="270">
        <v>180</v>
      </c>
      <c r="BI447" s="270" t="s">
        <v>1676</v>
      </c>
      <c r="BJ447" s="270">
        <v>15</v>
      </c>
      <c r="BK447" s="270">
        <v>435</v>
      </c>
      <c r="BL447" s="270">
        <v>715</v>
      </c>
      <c r="BM447" s="270">
        <v>1685</v>
      </c>
      <c r="BN447" s="270">
        <v>190</v>
      </c>
      <c r="BO447" s="270">
        <v>405</v>
      </c>
      <c r="BP447" s="270">
        <v>375</v>
      </c>
      <c r="BQ447" s="270" t="s">
        <v>1676</v>
      </c>
      <c r="BR447" s="270">
        <v>0</v>
      </c>
      <c r="BS447" s="270">
        <v>10</v>
      </c>
      <c r="BT447" s="270">
        <v>1915</v>
      </c>
      <c r="BU447" s="270">
        <v>680</v>
      </c>
      <c r="BV447" s="270" t="s">
        <v>1676</v>
      </c>
      <c r="BW447" s="270">
        <v>400</v>
      </c>
      <c r="BX447" s="270" t="s">
        <v>1676</v>
      </c>
      <c r="BY447" s="270">
        <v>140</v>
      </c>
      <c r="BZ447" s="270">
        <v>20</v>
      </c>
      <c r="CA447" s="270">
        <v>0</v>
      </c>
      <c r="CB447" s="270">
        <v>0</v>
      </c>
      <c r="CC447" s="270">
        <v>0</v>
      </c>
      <c r="CD447" s="270">
        <v>90</v>
      </c>
      <c r="CE447" s="270" t="s">
        <v>1676</v>
      </c>
      <c r="CF447" s="270">
        <v>90</v>
      </c>
      <c r="CG447" s="270">
        <v>10135</v>
      </c>
      <c r="CH447" s="270">
        <v>0</v>
      </c>
      <c r="CI447" s="270">
        <v>25</v>
      </c>
      <c r="CJ447" s="270">
        <v>425</v>
      </c>
      <c r="CK447" s="270" t="s">
        <v>1676</v>
      </c>
      <c r="CL447" s="270">
        <v>0</v>
      </c>
      <c r="CM447" s="270">
        <v>0</v>
      </c>
      <c r="CN447" s="270">
        <v>0</v>
      </c>
      <c r="CO447" s="270">
        <v>0</v>
      </c>
      <c r="CP447" s="270">
        <v>0</v>
      </c>
      <c r="CQ447" s="270">
        <v>0</v>
      </c>
      <c r="CR447" s="270">
        <v>0</v>
      </c>
      <c r="CS447" s="270">
        <v>0</v>
      </c>
      <c r="CT447" s="270">
        <v>0</v>
      </c>
      <c r="CU447" s="270"/>
      <c r="CV447" s="270">
        <v>0</v>
      </c>
      <c r="CW447" s="270">
        <v>0</v>
      </c>
      <c r="CX447" s="270">
        <v>0</v>
      </c>
      <c r="CY447" s="270">
        <v>0</v>
      </c>
      <c r="CZ447" s="270">
        <v>0</v>
      </c>
      <c r="DA447" s="270" t="s">
        <v>1676</v>
      </c>
      <c r="DB447" s="270">
        <v>125</v>
      </c>
      <c r="DC447" s="270">
        <v>0</v>
      </c>
      <c r="DD447" s="270">
        <v>0</v>
      </c>
      <c r="DE447" s="270">
        <v>5270</v>
      </c>
      <c r="DF447" s="270">
        <v>150</v>
      </c>
      <c r="DG447" s="270">
        <v>315</v>
      </c>
      <c r="DH447" s="270">
        <v>190</v>
      </c>
      <c r="DI447" s="270">
        <v>0</v>
      </c>
      <c r="DJ447" s="270">
        <v>0</v>
      </c>
      <c r="DK447" s="270">
        <v>0</v>
      </c>
      <c r="DL447" s="270">
        <v>0</v>
      </c>
      <c r="DM447" s="270">
        <v>0</v>
      </c>
      <c r="DN447" s="270">
        <v>890</v>
      </c>
      <c r="DO447" s="270">
        <v>0</v>
      </c>
      <c r="DP447" s="270">
        <v>0</v>
      </c>
      <c r="DQ447" s="270">
        <v>0</v>
      </c>
      <c r="DR447" s="270"/>
      <c r="DS447" s="270">
        <v>0</v>
      </c>
      <c r="DT447" s="270">
        <v>110</v>
      </c>
      <c r="DU447" s="270">
        <v>150</v>
      </c>
      <c r="DV447" s="270">
        <v>0</v>
      </c>
      <c r="DW447" s="270">
        <v>0</v>
      </c>
      <c r="DX447" s="270">
        <v>0</v>
      </c>
      <c r="DY447" s="270">
        <v>0</v>
      </c>
      <c r="DZ447" s="270">
        <v>0</v>
      </c>
      <c r="EA447" s="270">
        <v>0</v>
      </c>
      <c r="EB447" s="270">
        <v>0</v>
      </c>
      <c r="EC447" s="270">
        <v>0</v>
      </c>
      <c r="ED447" s="270">
        <v>60</v>
      </c>
      <c r="EE447" s="270">
        <v>0</v>
      </c>
      <c r="EF447" s="270">
        <v>0</v>
      </c>
      <c r="EG447" s="270">
        <v>360</v>
      </c>
      <c r="EH447" s="270">
        <v>0</v>
      </c>
      <c r="EI447" s="270">
        <v>0</v>
      </c>
      <c r="EJ447" s="270">
        <v>0</v>
      </c>
      <c r="EK447" s="270">
        <v>0</v>
      </c>
      <c r="EL447" s="270">
        <v>0</v>
      </c>
      <c r="EM447" s="270">
        <v>0</v>
      </c>
      <c r="EN447" s="270">
        <v>0</v>
      </c>
      <c r="EO447" s="270">
        <v>0</v>
      </c>
      <c r="EP447" s="270">
        <v>0</v>
      </c>
      <c r="EQ447" s="270">
        <v>10</v>
      </c>
      <c r="ER447" s="270">
        <v>3220</v>
      </c>
      <c r="ES447" s="270">
        <v>60</v>
      </c>
      <c r="ET447" s="270">
        <v>145</v>
      </c>
      <c r="EU447" s="270">
        <v>0</v>
      </c>
      <c r="EV447" s="270">
        <v>650</v>
      </c>
      <c r="EW447" s="270">
        <v>0</v>
      </c>
      <c r="EX447" s="270">
        <v>0</v>
      </c>
      <c r="EY447" s="270">
        <v>0</v>
      </c>
      <c r="EZ447" s="270">
        <v>0</v>
      </c>
      <c r="FA447" s="270">
        <v>0</v>
      </c>
      <c r="FB447" s="270">
        <v>0</v>
      </c>
      <c r="FC447" s="270">
        <v>0</v>
      </c>
      <c r="FD447" s="270">
        <v>0</v>
      </c>
      <c r="FE447" s="270">
        <v>0</v>
      </c>
      <c r="FF447" s="270">
        <v>0</v>
      </c>
      <c r="FG447" s="270"/>
      <c r="FH447" s="270">
        <v>0</v>
      </c>
      <c r="FI447" s="270"/>
      <c r="FJ447" s="270">
        <v>0</v>
      </c>
      <c r="FK447" s="270">
        <v>0</v>
      </c>
      <c r="FL447" s="270">
        <v>0</v>
      </c>
      <c r="FM447" s="270" t="s">
        <v>1676</v>
      </c>
      <c r="FN447" s="270">
        <v>0</v>
      </c>
      <c r="FO447" s="351">
        <v>4590</v>
      </c>
      <c r="FP447" s="351">
        <v>2225</v>
      </c>
      <c r="FQ447" s="351">
        <v>1940</v>
      </c>
      <c r="FR447" s="13"/>
      <c r="FS447" s="270"/>
      <c r="FT447" s="270"/>
      <c r="FU447" s="270"/>
      <c r="FV447" s="270"/>
      <c r="FW447" s="270"/>
      <c r="FX447" s="270"/>
      <c r="FY447" s="270"/>
      <c r="FZ447" s="270"/>
      <c r="GA447" s="270"/>
      <c r="GB447" s="270"/>
      <c r="GC447" s="270"/>
      <c r="GD447" s="270"/>
      <c r="GE447" s="270"/>
      <c r="GF447" s="270"/>
      <c r="GG447" s="270"/>
      <c r="GH447" s="270"/>
      <c r="GI447" s="270"/>
      <c r="GJ447" s="270"/>
      <c r="GK447" s="270"/>
      <c r="GL447" s="270"/>
      <c r="GM447" s="270"/>
      <c r="GN447" s="270"/>
      <c r="GO447" s="270"/>
      <c r="GP447" s="270"/>
      <c r="GQ447" s="270"/>
      <c r="GR447" s="270"/>
      <c r="GS447" s="270"/>
      <c r="GT447" s="270"/>
      <c r="GU447" s="270"/>
      <c r="GV447" s="270"/>
      <c r="GW447" s="270"/>
      <c r="GX447" s="270"/>
      <c r="GY447" s="270"/>
      <c r="GZ447" s="270"/>
      <c r="HA447" s="270"/>
      <c r="HB447" s="270"/>
      <c r="HC447" s="270"/>
      <c r="HD447" s="270"/>
      <c r="HE447" s="270"/>
      <c r="HF447" s="270"/>
      <c r="HG447" s="270"/>
      <c r="HH447" s="270"/>
      <c r="HI447" s="270"/>
      <c r="HJ447" s="270"/>
      <c r="HK447" s="270"/>
      <c r="HL447" s="270"/>
      <c r="HM447" s="270"/>
      <c r="HN447" s="270"/>
      <c r="HO447" s="270"/>
      <c r="HP447" s="270"/>
      <c r="HQ447" s="270"/>
      <c r="HR447" s="270"/>
      <c r="HS447" s="270"/>
      <c r="HT447" s="270"/>
      <c r="HU447" s="270"/>
      <c r="HV447" s="270"/>
      <c r="HW447" s="270"/>
      <c r="HX447" s="270"/>
      <c r="HY447" s="270"/>
      <c r="HZ447" s="270"/>
      <c r="IA447" s="270"/>
      <c r="IB447" s="270"/>
      <c r="IC447" s="270"/>
      <c r="ID447" s="270"/>
      <c r="IE447" s="270"/>
      <c r="IF447" s="270"/>
      <c r="IG447" s="270"/>
      <c r="IH447" s="270"/>
    </row>
    <row r="448" spans="1:242" ht="12.75" customHeight="1" x14ac:dyDescent="0.2">
      <c r="A448" s="374" t="s">
        <v>218</v>
      </c>
      <c r="B448" s="270">
        <v>3545</v>
      </c>
      <c r="C448" s="270">
        <v>2865</v>
      </c>
      <c r="D448" s="270">
        <v>1550</v>
      </c>
      <c r="E448" s="270">
        <v>1320</v>
      </c>
      <c r="F448" s="270">
        <v>1605</v>
      </c>
      <c r="G448" s="270">
        <v>830</v>
      </c>
      <c r="H448" s="270">
        <v>135</v>
      </c>
      <c r="I448" s="270">
        <v>3545</v>
      </c>
      <c r="J448" s="270">
        <v>0</v>
      </c>
      <c r="K448" s="270">
        <v>145005</v>
      </c>
      <c r="L448" s="270">
        <v>5</v>
      </c>
      <c r="M448" s="270">
        <v>1</v>
      </c>
      <c r="N448" s="270" t="s">
        <v>1676</v>
      </c>
      <c r="O448" s="270">
        <v>0</v>
      </c>
      <c r="P448" s="270">
        <v>0</v>
      </c>
      <c r="Q448" s="270">
        <v>0</v>
      </c>
      <c r="R448" s="270">
        <v>0</v>
      </c>
      <c r="S448" s="270">
        <v>0</v>
      </c>
      <c r="T448" s="270">
        <v>0</v>
      </c>
      <c r="U448" s="270">
        <v>0</v>
      </c>
      <c r="V448" s="270">
        <v>45.69028411</v>
      </c>
      <c r="W448" s="270">
        <v>17</v>
      </c>
      <c r="X448" s="270">
        <v>45.232745280000003</v>
      </c>
      <c r="Y448" s="270">
        <v>0</v>
      </c>
      <c r="Z448" s="270">
        <v>600</v>
      </c>
      <c r="AA448" s="270">
        <v>1045</v>
      </c>
      <c r="AB448" s="270">
        <v>1010</v>
      </c>
      <c r="AC448" s="270">
        <v>385</v>
      </c>
      <c r="AD448" s="270">
        <v>175</v>
      </c>
      <c r="AE448" s="270">
        <v>10</v>
      </c>
      <c r="AF448" s="270">
        <v>0</v>
      </c>
      <c r="AG448" s="270">
        <v>0</v>
      </c>
      <c r="AH448" s="270">
        <v>0</v>
      </c>
      <c r="AI448" s="270">
        <v>0</v>
      </c>
      <c r="AJ448" s="270">
        <v>0</v>
      </c>
      <c r="AK448" s="270">
        <v>0</v>
      </c>
      <c r="AL448" s="270">
        <v>0</v>
      </c>
      <c r="AM448" s="270">
        <v>0</v>
      </c>
      <c r="AN448" s="270">
        <v>0</v>
      </c>
      <c r="AO448" s="270">
        <v>0</v>
      </c>
      <c r="AP448" s="270">
        <v>0</v>
      </c>
      <c r="AQ448" s="270">
        <v>0</v>
      </c>
      <c r="AR448" s="270">
        <v>0</v>
      </c>
      <c r="AS448" s="270">
        <v>0</v>
      </c>
      <c r="AT448" s="270">
        <v>0</v>
      </c>
      <c r="AU448" s="270">
        <v>0</v>
      </c>
      <c r="AV448" s="270">
        <v>0</v>
      </c>
      <c r="AW448" s="270">
        <v>0</v>
      </c>
      <c r="AX448" s="270">
        <v>190</v>
      </c>
      <c r="AY448" s="270">
        <v>0</v>
      </c>
      <c r="AZ448" s="270">
        <v>0</v>
      </c>
      <c r="BA448" s="270">
        <v>0</v>
      </c>
      <c r="BB448" s="270">
        <v>3355</v>
      </c>
      <c r="BC448" s="270">
        <v>0</v>
      </c>
      <c r="BD448" s="270">
        <v>0</v>
      </c>
      <c r="BE448" s="270">
        <v>0</v>
      </c>
      <c r="BF448" s="270" t="s">
        <v>1676</v>
      </c>
      <c r="BG448" s="270">
        <v>1845</v>
      </c>
      <c r="BH448" s="270" t="s">
        <v>1676</v>
      </c>
      <c r="BI448" s="270">
        <v>0</v>
      </c>
      <c r="BJ448" s="270">
        <v>0</v>
      </c>
      <c r="BK448" s="270">
        <v>0</v>
      </c>
      <c r="BL448" s="270">
        <v>0</v>
      </c>
      <c r="BM448" s="270">
        <v>0</v>
      </c>
      <c r="BN448" s="270">
        <v>0</v>
      </c>
      <c r="BO448" s="270">
        <v>0</v>
      </c>
      <c r="BP448" s="270">
        <v>0</v>
      </c>
      <c r="BQ448" s="270">
        <v>0</v>
      </c>
      <c r="BR448" s="270">
        <v>0</v>
      </c>
      <c r="BS448" s="270">
        <v>0</v>
      </c>
      <c r="BT448" s="270">
        <v>620</v>
      </c>
      <c r="BU448" s="270">
        <v>0</v>
      </c>
      <c r="BV448" s="270">
        <v>0</v>
      </c>
      <c r="BW448" s="270">
        <v>395</v>
      </c>
      <c r="BX448" s="270" t="s">
        <v>1676</v>
      </c>
      <c r="BY448" s="270">
        <v>130</v>
      </c>
      <c r="BZ448" s="270">
        <v>70</v>
      </c>
      <c r="CA448" s="270">
        <v>15</v>
      </c>
      <c r="CB448" s="270">
        <v>0</v>
      </c>
      <c r="CC448" s="270">
        <v>10</v>
      </c>
      <c r="CD448" s="270">
        <v>15</v>
      </c>
      <c r="CE448" s="270">
        <v>20</v>
      </c>
      <c r="CF448" s="270" t="s">
        <v>1676</v>
      </c>
      <c r="CG448" s="270">
        <v>2610</v>
      </c>
      <c r="CH448" s="270">
        <v>0</v>
      </c>
      <c r="CI448" s="270">
        <v>0</v>
      </c>
      <c r="CJ448" s="270">
        <v>0</v>
      </c>
      <c r="CK448" s="270">
        <v>0</v>
      </c>
      <c r="CL448" s="270">
        <v>0</v>
      </c>
      <c r="CM448" s="270">
        <v>0</v>
      </c>
      <c r="CN448" s="270">
        <v>0</v>
      </c>
      <c r="CO448" s="270">
        <v>0</v>
      </c>
      <c r="CP448" s="270">
        <v>0</v>
      </c>
      <c r="CQ448" s="270">
        <v>0</v>
      </c>
      <c r="CR448" s="270">
        <v>0</v>
      </c>
      <c r="CS448" s="270">
        <v>0</v>
      </c>
      <c r="CT448" s="270">
        <v>0</v>
      </c>
      <c r="CU448" s="270"/>
      <c r="CV448" s="270">
        <v>0</v>
      </c>
      <c r="CW448" s="270">
        <v>0</v>
      </c>
      <c r="CX448" s="270">
        <v>0</v>
      </c>
      <c r="CY448" s="270">
        <v>0</v>
      </c>
      <c r="CZ448" s="270">
        <v>0</v>
      </c>
      <c r="DA448" s="270">
        <v>0</v>
      </c>
      <c r="DB448" s="270">
        <v>0</v>
      </c>
      <c r="DC448" s="270">
        <v>0</v>
      </c>
      <c r="DD448" s="270">
        <v>0</v>
      </c>
      <c r="DE448" s="270">
        <v>0</v>
      </c>
      <c r="DF448" s="270">
        <v>0</v>
      </c>
      <c r="DG448" s="270">
        <v>0</v>
      </c>
      <c r="DH448" s="270">
        <v>0</v>
      </c>
      <c r="DI448" s="270">
        <v>0</v>
      </c>
      <c r="DJ448" s="270">
        <v>0</v>
      </c>
      <c r="DK448" s="270">
        <v>0</v>
      </c>
      <c r="DL448" s="270">
        <v>0</v>
      </c>
      <c r="DM448" s="270">
        <v>0</v>
      </c>
      <c r="DN448" s="270">
        <v>295</v>
      </c>
      <c r="DO448" s="270">
        <v>0</v>
      </c>
      <c r="DP448" s="270">
        <v>0</v>
      </c>
      <c r="DQ448" s="270">
        <v>0</v>
      </c>
      <c r="DR448" s="270"/>
      <c r="DS448" s="270">
        <v>0</v>
      </c>
      <c r="DT448" s="270">
        <v>0</v>
      </c>
      <c r="DU448" s="270">
        <v>0</v>
      </c>
      <c r="DV448" s="270">
        <v>0</v>
      </c>
      <c r="DW448" s="270">
        <v>0</v>
      </c>
      <c r="DX448" s="270">
        <v>0</v>
      </c>
      <c r="DY448" s="270">
        <v>0</v>
      </c>
      <c r="DZ448" s="270">
        <v>0</v>
      </c>
      <c r="EA448" s="270">
        <v>0</v>
      </c>
      <c r="EB448" s="270">
        <v>0</v>
      </c>
      <c r="EC448" s="270">
        <v>0</v>
      </c>
      <c r="ED448" s="270">
        <v>0</v>
      </c>
      <c r="EE448" s="270">
        <v>0</v>
      </c>
      <c r="EF448" s="270">
        <v>0</v>
      </c>
      <c r="EG448" s="270">
        <v>0</v>
      </c>
      <c r="EH448" s="270">
        <v>0</v>
      </c>
      <c r="EI448" s="270">
        <v>0</v>
      </c>
      <c r="EJ448" s="270">
        <v>0</v>
      </c>
      <c r="EK448" s="270">
        <v>0</v>
      </c>
      <c r="EL448" s="270">
        <v>0</v>
      </c>
      <c r="EM448" s="270">
        <v>0</v>
      </c>
      <c r="EN448" s="270">
        <v>0</v>
      </c>
      <c r="EO448" s="270">
        <v>0</v>
      </c>
      <c r="EP448" s="270">
        <v>0</v>
      </c>
      <c r="EQ448" s="270">
        <v>395</v>
      </c>
      <c r="ER448" s="270">
        <v>2510</v>
      </c>
      <c r="ES448" s="270">
        <v>0</v>
      </c>
      <c r="ET448" s="270">
        <v>15</v>
      </c>
      <c r="EU448" s="270">
        <v>0</v>
      </c>
      <c r="EV448" s="270">
        <v>325</v>
      </c>
      <c r="EW448" s="270">
        <v>0</v>
      </c>
      <c r="EX448" s="270">
        <v>0</v>
      </c>
      <c r="EY448" s="270">
        <v>0</v>
      </c>
      <c r="EZ448" s="270">
        <v>0</v>
      </c>
      <c r="FA448" s="270">
        <v>0</v>
      </c>
      <c r="FB448" s="270">
        <v>0</v>
      </c>
      <c r="FC448" s="270">
        <v>0</v>
      </c>
      <c r="FD448" s="270">
        <v>0</v>
      </c>
      <c r="FE448" s="270">
        <v>0</v>
      </c>
      <c r="FF448" s="270">
        <v>0</v>
      </c>
      <c r="FG448" s="270"/>
      <c r="FH448" s="270">
        <v>0</v>
      </c>
      <c r="FI448" s="270"/>
      <c r="FJ448" s="270">
        <v>0</v>
      </c>
      <c r="FK448" s="270">
        <v>0</v>
      </c>
      <c r="FL448" s="270">
        <v>0</v>
      </c>
      <c r="FM448" s="270">
        <v>0</v>
      </c>
      <c r="FN448" s="270">
        <v>0</v>
      </c>
      <c r="FO448" s="351">
        <v>190</v>
      </c>
      <c r="FP448" s="351">
        <v>300</v>
      </c>
      <c r="FQ448" s="351" t="s">
        <v>1676</v>
      </c>
      <c r="FR448" s="13"/>
      <c r="FS448" s="270"/>
      <c r="FT448" s="270"/>
      <c r="FU448" s="270"/>
      <c r="FV448" s="270"/>
      <c r="FW448" s="270"/>
      <c r="FX448" s="270"/>
      <c r="FY448" s="270"/>
      <c r="FZ448" s="270"/>
      <c r="GA448" s="270"/>
      <c r="GB448" s="270"/>
      <c r="GC448" s="270"/>
      <c r="GD448" s="270"/>
      <c r="GE448" s="270"/>
      <c r="GF448" s="270"/>
      <c r="GG448" s="270"/>
      <c r="GH448" s="270"/>
      <c r="GI448" s="270"/>
      <c r="GJ448" s="270"/>
      <c r="GK448" s="270"/>
      <c r="GL448" s="270"/>
      <c r="GM448" s="270"/>
      <c r="GN448" s="270"/>
      <c r="GO448" s="270"/>
      <c r="GP448" s="270"/>
      <c r="GQ448" s="270"/>
      <c r="GR448" s="270"/>
      <c r="GS448" s="270"/>
      <c r="GT448" s="270"/>
      <c r="GU448" s="270"/>
      <c r="GV448" s="270"/>
      <c r="GW448" s="270"/>
      <c r="GX448" s="270"/>
      <c r="GY448" s="270"/>
      <c r="GZ448" s="270"/>
      <c r="HA448" s="270"/>
      <c r="HB448" s="270"/>
      <c r="HC448" s="270"/>
      <c r="HD448" s="270"/>
      <c r="HE448" s="270"/>
      <c r="HF448" s="270"/>
      <c r="HG448" s="270"/>
      <c r="HH448" s="270"/>
      <c r="HI448" s="270"/>
      <c r="HJ448" s="270"/>
      <c r="HK448" s="270"/>
      <c r="HL448" s="270"/>
      <c r="HM448" s="270"/>
      <c r="HN448" s="270"/>
      <c r="HO448" s="270"/>
      <c r="HP448" s="270"/>
      <c r="HQ448" s="270"/>
      <c r="HR448" s="270"/>
      <c r="HS448" s="270"/>
      <c r="HT448" s="270"/>
      <c r="HU448" s="270"/>
      <c r="HV448" s="270"/>
      <c r="HW448" s="270"/>
      <c r="HX448" s="270"/>
      <c r="HY448" s="270"/>
      <c r="HZ448" s="270"/>
      <c r="IA448" s="270"/>
      <c r="IB448" s="270"/>
      <c r="IC448" s="270"/>
      <c r="ID448" s="270"/>
      <c r="IE448" s="270"/>
      <c r="IF448" s="270"/>
      <c r="IG448" s="270"/>
      <c r="IH448" s="270"/>
    </row>
    <row r="449" spans="1:242" ht="12.75" customHeight="1" x14ac:dyDescent="0.2">
      <c r="A449" s="374" t="s">
        <v>219</v>
      </c>
      <c r="B449" s="270">
        <v>2330</v>
      </c>
      <c r="C449" s="270">
        <v>1810</v>
      </c>
      <c r="D449" s="270">
        <v>960</v>
      </c>
      <c r="E449" s="270">
        <v>855</v>
      </c>
      <c r="F449" s="270">
        <v>1550</v>
      </c>
      <c r="G449" s="270">
        <v>185</v>
      </c>
      <c r="H449" s="270">
        <v>10</v>
      </c>
      <c r="I449" s="270">
        <v>2300</v>
      </c>
      <c r="J449" s="270">
        <v>30</v>
      </c>
      <c r="K449" s="270">
        <v>46450</v>
      </c>
      <c r="L449" s="270">
        <v>1</v>
      </c>
      <c r="M449" s="270">
        <v>1</v>
      </c>
      <c r="N449" s="270" t="s">
        <v>1676</v>
      </c>
      <c r="O449" s="270">
        <v>0</v>
      </c>
      <c r="P449" s="270">
        <v>0</v>
      </c>
      <c r="Q449" s="270">
        <v>0</v>
      </c>
      <c r="R449" s="270">
        <v>0</v>
      </c>
      <c r="S449" s="270">
        <v>0</v>
      </c>
      <c r="T449" s="270">
        <v>0</v>
      </c>
      <c r="U449" s="270">
        <v>0</v>
      </c>
      <c r="V449" s="270">
        <v>20.68552876</v>
      </c>
      <c r="W449" s="270">
        <v>10</v>
      </c>
      <c r="X449" s="270">
        <v>40.453919040000002</v>
      </c>
      <c r="Y449" s="270" t="s">
        <v>1676</v>
      </c>
      <c r="Z449" s="270">
        <v>720</v>
      </c>
      <c r="AA449" s="270">
        <v>760</v>
      </c>
      <c r="AB449" s="270">
        <v>505</v>
      </c>
      <c r="AC449" s="270">
        <v>225</v>
      </c>
      <c r="AD449" s="270">
        <v>95</v>
      </c>
      <c r="AE449" s="270">
        <v>10</v>
      </c>
      <c r="AF449" s="270">
        <v>10</v>
      </c>
      <c r="AG449" s="270">
        <v>0</v>
      </c>
      <c r="AH449" s="270">
        <v>0</v>
      </c>
      <c r="AI449" s="270">
        <v>0</v>
      </c>
      <c r="AJ449" s="270">
        <v>0</v>
      </c>
      <c r="AK449" s="270">
        <v>0</v>
      </c>
      <c r="AL449" s="270">
        <v>0</v>
      </c>
      <c r="AM449" s="270">
        <v>0</v>
      </c>
      <c r="AN449" s="270">
        <v>0</v>
      </c>
      <c r="AO449" s="270">
        <v>0</v>
      </c>
      <c r="AP449" s="270">
        <v>0</v>
      </c>
      <c r="AQ449" s="270" t="s">
        <v>1676</v>
      </c>
      <c r="AR449" s="270">
        <v>0</v>
      </c>
      <c r="AS449" s="270">
        <v>0</v>
      </c>
      <c r="AT449" s="270">
        <v>0</v>
      </c>
      <c r="AU449" s="270">
        <v>0</v>
      </c>
      <c r="AV449" s="270" t="s">
        <v>1676</v>
      </c>
      <c r="AW449" s="270">
        <v>0</v>
      </c>
      <c r="AX449" s="270">
        <v>30</v>
      </c>
      <c r="AY449" s="270">
        <v>0</v>
      </c>
      <c r="AZ449" s="270">
        <v>0</v>
      </c>
      <c r="BA449" s="270">
        <v>35</v>
      </c>
      <c r="BB449" s="270">
        <v>2245</v>
      </c>
      <c r="BC449" s="270">
        <v>10</v>
      </c>
      <c r="BD449" s="270">
        <v>0</v>
      </c>
      <c r="BE449" s="270">
        <v>0</v>
      </c>
      <c r="BF449" s="270">
        <v>0</v>
      </c>
      <c r="BG449" s="270">
        <v>1205</v>
      </c>
      <c r="BH449" s="270">
        <v>30</v>
      </c>
      <c r="BI449" s="270">
        <v>0</v>
      </c>
      <c r="BJ449" s="270">
        <v>0</v>
      </c>
      <c r="BK449" s="270" t="s">
        <v>1676</v>
      </c>
      <c r="BL449" s="270" t="s">
        <v>1676</v>
      </c>
      <c r="BM449" s="270" t="s">
        <v>1676</v>
      </c>
      <c r="BN449" s="270" t="s">
        <v>1676</v>
      </c>
      <c r="BO449" s="270">
        <v>40</v>
      </c>
      <c r="BP449" s="270" t="s">
        <v>1676</v>
      </c>
      <c r="BQ449" s="270">
        <v>0</v>
      </c>
      <c r="BR449" s="270">
        <v>0</v>
      </c>
      <c r="BS449" s="270">
        <v>0</v>
      </c>
      <c r="BT449" s="270">
        <v>495</v>
      </c>
      <c r="BU449" s="270">
        <v>10</v>
      </c>
      <c r="BV449" s="270">
        <v>0</v>
      </c>
      <c r="BW449" s="270">
        <v>10</v>
      </c>
      <c r="BX449" s="270">
        <v>0</v>
      </c>
      <c r="BY449" s="270">
        <v>20</v>
      </c>
      <c r="BZ449" s="270">
        <v>80</v>
      </c>
      <c r="CA449" s="270" t="s">
        <v>1676</v>
      </c>
      <c r="CB449" s="270">
        <v>0</v>
      </c>
      <c r="CC449" s="270">
        <v>0</v>
      </c>
      <c r="CD449" s="270">
        <v>20</v>
      </c>
      <c r="CE449" s="270" t="s">
        <v>1676</v>
      </c>
      <c r="CF449" s="270" t="s">
        <v>1676</v>
      </c>
      <c r="CG449" s="270">
        <v>1685</v>
      </c>
      <c r="CH449" s="270">
        <v>0</v>
      </c>
      <c r="CI449" s="270">
        <v>0</v>
      </c>
      <c r="CJ449" s="270">
        <v>0</v>
      </c>
      <c r="CK449" s="270">
        <v>0</v>
      </c>
      <c r="CL449" s="270">
        <v>0</v>
      </c>
      <c r="CM449" s="270">
        <v>0</v>
      </c>
      <c r="CN449" s="270">
        <v>0</v>
      </c>
      <c r="CO449" s="270">
        <v>0</v>
      </c>
      <c r="CP449" s="270">
        <v>0</v>
      </c>
      <c r="CQ449" s="270">
        <v>0</v>
      </c>
      <c r="CR449" s="270">
        <v>0</v>
      </c>
      <c r="CS449" s="270">
        <v>0</v>
      </c>
      <c r="CT449" s="270">
        <v>0</v>
      </c>
      <c r="CU449" s="270"/>
      <c r="CV449" s="270">
        <v>0</v>
      </c>
      <c r="CW449" s="270">
        <v>0</v>
      </c>
      <c r="CX449" s="270">
        <v>0</v>
      </c>
      <c r="CY449" s="270">
        <v>0</v>
      </c>
      <c r="CZ449" s="270">
        <v>0</v>
      </c>
      <c r="DA449" s="270">
        <v>0</v>
      </c>
      <c r="DB449" s="270">
        <v>0</v>
      </c>
      <c r="DC449" s="270">
        <v>0</v>
      </c>
      <c r="DD449" s="270">
        <v>0</v>
      </c>
      <c r="DE449" s="270">
        <v>55</v>
      </c>
      <c r="DF449" s="270">
        <v>0</v>
      </c>
      <c r="DG449" s="270">
        <v>0</v>
      </c>
      <c r="DH449" s="270">
        <v>0</v>
      </c>
      <c r="DI449" s="270">
        <v>0</v>
      </c>
      <c r="DJ449" s="270">
        <v>0</v>
      </c>
      <c r="DK449" s="270">
        <v>0</v>
      </c>
      <c r="DL449" s="270">
        <v>0</v>
      </c>
      <c r="DM449" s="270">
        <v>0</v>
      </c>
      <c r="DN449" s="270">
        <v>0</v>
      </c>
      <c r="DO449" s="270">
        <v>0</v>
      </c>
      <c r="DP449" s="270">
        <v>0</v>
      </c>
      <c r="DQ449" s="270">
        <v>0</v>
      </c>
      <c r="DR449" s="270"/>
      <c r="DS449" s="270">
        <v>0</v>
      </c>
      <c r="DT449" s="270">
        <v>0</v>
      </c>
      <c r="DU449" s="270">
        <v>0</v>
      </c>
      <c r="DV449" s="270">
        <v>0</v>
      </c>
      <c r="DW449" s="270">
        <v>0</v>
      </c>
      <c r="DX449" s="270">
        <v>0</v>
      </c>
      <c r="DY449" s="270">
        <v>0</v>
      </c>
      <c r="DZ449" s="270">
        <v>0</v>
      </c>
      <c r="EA449" s="270">
        <v>0</v>
      </c>
      <c r="EB449" s="270">
        <v>0</v>
      </c>
      <c r="EC449" s="270">
        <v>0</v>
      </c>
      <c r="ED449" s="270">
        <v>40</v>
      </c>
      <c r="EE449" s="270">
        <v>0</v>
      </c>
      <c r="EF449" s="270">
        <v>0</v>
      </c>
      <c r="EG449" s="270">
        <v>0</v>
      </c>
      <c r="EH449" s="270">
        <v>0</v>
      </c>
      <c r="EI449" s="270">
        <v>0</v>
      </c>
      <c r="EJ449" s="270">
        <v>0</v>
      </c>
      <c r="EK449" s="270">
        <v>0</v>
      </c>
      <c r="EL449" s="270">
        <v>0</v>
      </c>
      <c r="EM449" s="270">
        <v>0</v>
      </c>
      <c r="EN449" s="270">
        <v>0</v>
      </c>
      <c r="EO449" s="270">
        <v>0</v>
      </c>
      <c r="EP449" s="270">
        <v>0</v>
      </c>
      <c r="EQ449" s="270" t="s">
        <v>1676</v>
      </c>
      <c r="ER449" s="270">
        <v>2085</v>
      </c>
      <c r="ES449" s="270">
        <v>50</v>
      </c>
      <c r="ET449" s="270">
        <v>25</v>
      </c>
      <c r="EU449" s="270">
        <v>0</v>
      </c>
      <c r="EV449" s="270">
        <v>75</v>
      </c>
      <c r="EW449" s="270">
        <v>0</v>
      </c>
      <c r="EX449" s="270">
        <v>0</v>
      </c>
      <c r="EY449" s="270">
        <v>0</v>
      </c>
      <c r="EZ449" s="270">
        <v>0</v>
      </c>
      <c r="FA449" s="270">
        <v>0</v>
      </c>
      <c r="FB449" s="270">
        <v>0</v>
      </c>
      <c r="FC449" s="270">
        <v>0</v>
      </c>
      <c r="FD449" s="270">
        <v>0</v>
      </c>
      <c r="FE449" s="270">
        <v>0</v>
      </c>
      <c r="FF449" s="270">
        <v>0</v>
      </c>
      <c r="FG449" s="270"/>
      <c r="FH449" s="270">
        <v>0</v>
      </c>
      <c r="FI449" s="270"/>
      <c r="FJ449" s="270">
        <v>0</v>
      </c>
      <c r="FK449" s="270">
        <v>0</v>
      </c>
      <c r="FL449" s="270">
        <v>0</v>
      </c>
      <c r="FM449" s="270">
        <v>0</v>
      </c>
      <c r="FN449" s="270">
        <v>0</v>
      </c>
      <c r="FO449" s="351">
        <v>85</v>
      </c>
      <c r="FP449" s="351">
        <v>70</v>
      </c>
      <c r="FQ449" s="351" t="s">
        <v>1676</v>
      </c>
      <c r="FR449" s="13"/>
      <c r="FS449" s="270"/>
      <c r="FT449" s="270"/>
      <c r="FU449" s="270"/>
      <c r="FV449" s="270"/>
      <c r="FW449" s="270"/>
      <c r="FX449" s="270"/>
      <c r="FY449" s="270"/>
      <c r="FZ449" s="270"/>
      <c r="GA449" s="270"/>
      <c r="GB449" s="270"/>
      <c r="GC449" s="270"/>
      <c r="GD449" s="270"/>
      <c r="GE449" s="270"/>
      <c r="GF449" s="270"/>
      <c r="GG449" s="270"/>
      <c r="GH449" s="270"/>
      <c r="GI449" s="270"/>
      <c r="GJ449" s="270"/>
      <c r="GK449" s="270"/>
      <c r="GL449" s="270"/>
      <c r="GM449" s="270"/>
      <c r="GN449" s="270"/>
      <c r="GO449" s="270"/>
      <c r="GP449" s="270"/>
      <c r="GQ449" s="270"/>
      <c r="GR449" s="270"/>
      <c r="GS449" s="270"/>
      <c r="GT449" s="270"/>
      <c r="GU449" s="270"/>
      <c r="GV449" s="270"/>
      <c r="GW449" s="270"/>
      <c r="GX449" s="270"/>
      <c r="GY449" s="270"/>
      <c r="GZ449" s="270"/>
      <c r="HA449" s="270"/>
      <c r="HB449" s="270"/>
      <c r="HC449" s="270"/>
      <c r="HD449" s="270"/>
      <c r="HE449" s="270"/>
      <c r="HF449" s="270"/>
      <c r="HG449" s="270"/>
      <c r="HH449" s="270"/>
      <c r="HI449" s="270"/>
      <c r="HJ449" s="270"/>
      <c r="HK449" s="270"/>
      <c r="HL449" s="270"/>
      <c r="HM449" s="270"/>
      <c r="HN449" s="270"/>
      <c r="HO449" s="270"/>
      <c r="HP449" s="270"/>
      <c r="HQ449" s="270"/>
      <c r="HR449" s="270"/>
      <c r="HS449" s="270"/>
      <c r="HT449" s="270"/>
      <c r="HU449" s="270"/>
      <c r="HV449" s="270"/>
      <c r="HW449" s="270"/>
      <c r="HX449" s="270"/>
      <c r="HY449" s="270"/>
      <c r="HZ449" s="270"/>
      <c r="IA449" s="270"/>
      <c r="IB449" s="270"/>
      <c r="IC449" s="270"/>
      <c r="ID449" s="270"/>
      <c r="IE449" s="270"/>
      <c r="IF449" s="270"/>
      <c r="IG449" s="270"/>
      <c r="IH449" s="270"/>
    </row>
    <row r="450" spans="1:242" ht="12.75" customHeight="1" x14ac:dyDescent="0.2">
      <c r="A450" s="374" t="s">
        <v>220</v>
      </c>
      <c r="B450" s="270">
        <v>245390</v>
      </c>
      <c r="C450" s="270">
        <v>200505</v>
      </c>
      <c r="D450" s="270">
        <v>91075</v>
      </c>
      <c r="E450" s="270">
        <v>109415</v>
      </c>
      <c r="F450" s="270">
        <v>100905</v>
      </c>
      <c r="G450" s="270">
        <v>24100</v>
      </c>
      <c r="H450" s="270">
        <v>59900</v>
      </c>
      <c r="I450" s="270">
        <v>171355</v>
      </c>
      <c r="J450" s="270">
        <v>74035</v>
      </c>
      <c r="K450" s="270">
        <v>431425</v>
      </c>
      <c r="L450" s="270">
        <v>52.923675959999997</v>
      </c>
      <c r="M450" s="270">
        <v>30</v>
      </c>
      <c r="N450" s="270">
        <v>27305</v>
      </c>
      <c r="O450" s="270">
        <v>13055</v>
      </c>
      <c r="P450" s="270">
        <v>4855</v>
      </c>
      <c r="Q450" s="270">
        <v>6710</v>
      </c>
      <c r="R450" s="270">
        <v>2195</v>
      </c>
      <c r="S450" s="270">
        <v>655</v>
      </c>
      <c r="T450" s="270">
        <v>55</v>
      </c>
      <c r="U450" s="270" t="s">
        <v>1676</v>
      </c>
      <c r="V450" s="270">
        <v>3.4059644250000001</v>
      </c>
      <c r="W450" s="270">
        <v>1</v>
      </c>
      <c r="X450" s="270">
        <v>53.711760259999998</v>
      </c>
      <c r="Y450" s="270">
        <v>24290</v>
      </c>
      <c r="Z450" s="270">
        <v>23870</v>
      </c>
      <c r="AA450" s="270">
        <v>32695</v>
      </c>
      <c r="AB450" s="270">
        <v>43240</v>
      </c>
      <c r="AC450" s="270">
        <v>59580</v>
      </c>
      <c r="AD450" s="270">
        <v>52720</v>
      </c>
      <c r="AE450" s="270">
        <v>7560</v>
      </c>
      <c r="AF450" s="270">
        <v>1980</v>
      </c>
      <c r="AG450" s="270">
        <v>900</v>
      </c>
      <c r="AH450" s="270">
        <v>4140</v>
      </c>
      <c r="AI450" s="270">
        <v>655</v>
      </c>
      <c r="AJ450" s="270">
        <v>3630</v>
      </c>
      <c r="AK450" s="270">
        <v>4010</v>
      </c>
      <c r="AL450" s="270">
        <v>12170</v>
      </c>
      <c r="AM450" s="270">
        <v>15675</v>
      </c>
      <c r="AN450" s="270">
        <v>1505</v>
      </c>
      <c r="AO450" s="270">
        <v>2770</v>
      </c>
      <c r="AP450" s="270">
        <v>1605</v>
      </c>
      <c r="AQ450" s="270">
        <v>6705</v>
      </c>
      <c r="AR450" s="270">
        <v>650</v>
      </c>
      <c r="AS450" s="270">
        <v>385</v>
      </c>
      <c r="AT450" s="270">
        <v>2665</v>
      </c>
      <c r="AU450" s="270">
        <v>8510</v>
      </c>
      <c r="AV450" s="270">
        <v>2865</v>
      </c>
      <c r="AW450" s="270">
        <v>2985</v>
      </c>
      <c r="AX450" s="270">
        <v>21135</v>
      </c>
      <c r="AY450" s="270">
        <v>860</v>
      </c>
      <c r="AZ450" s="270">
        <v>7015</v>
      </c>
      <c r="BA450" s="270">
        <v>19900</v>
      </c>
      <c r="BB450" s="270">
        <v>122670</v>
      </c>
      <c r="BC450" s="270">
        <v>8425</v>
      </c>
      <c r="BD450" s="270">
        <v>18360</v>
      </c>
      <c r="BE450" s="270">
        <v>6595</v>
      </c>
      <c r="BF450" s="270">
        <v>4340</v>
      </c>
      <c r="BG450" s="270">
        <v>1820</v>
      </c>
      <c r="BH450" s="270">
        <v>2945</v>
      </c>
      <c r="BI450" s="270">
        <v>4510</v>
      </c>
      <c r="BJ450" s="270">
        <v>1010</v>
      </c>
      <c r="BK450" s="270">
        <v>12730</v>
      </c>
      <c r="BL450" s="270">
        <v>20385</v>
      </c>
      <c r="BM450" s="270">
        <v>31980</v>
      </c>
      <c r="BN450" s="270">
        <v>4750</v>
      </c>
      <c r="BO450" s="270">
        <v>13445</v>
      </c>
      <c r="BP450" s="270">
        <v>10380</v>
      </c>
      <c r="BQ450" s="270">
        <v>12355</v>
      </c>
      <c r="BR450" s="270">
        <v>2820</v>
      </c>
      <c r="BS450" s="270">
        <v>295</v>
      </c>
      <c r="BT450" s="270">
        <v>23530</v>
      </c>
      <c r="BU450" s="270">
        <v>12575</v>
      </c>
      <c r="BV450" s="270">
        <v>215</v>
      </c>
      <c r="BW450" s="270">
        <v>7035</v>
      </c>
      <c r="BX450" s="270">
        <v>615</v>
      </c>
      <c r="BY450" s="270">
        <v>9530</v>
      </c>
      <c r="BZ450" s="270">
        <v>1565</v>
      </c>
      <c r="CA450" s="270">
        <v>520</v>
      </c>
      <c r="CB450" s="270" t="s">
        <v>1676</v>
      </c>
      <c r="CC450" s="270" t="s">
        <v>1676</v>
      </c>
      <c r="CD450" s="270">
        <v>4485</v>
      </c>
      <c r="CE450" s="270">
        <v>255</v>
      </c>
      <c r="CF450" s="270">
        <v>755</v>
      </c>
      <c r="CG450" s="270">
        <v>182770</v>
      </c>
      <c r="CH450" s="270">
        <v>0</v>
      </c>
      <c r="CI450" s="270">
        <v>21330</v>
      </c>
      <c r="CJ450" s="270">
        <v>8590</v>
      </c>
      <c r="CK450" s="270">
        <v>11165</v>
      </c>
      <c r="CL450" s="270">
        <v>12205</v>
      </c>
      <c r="CM450" s="270">
        <v>4565</v>
      </c>
      <c r="CN450" s="270">
        <v>10</v>
      </c>
      <c r="CO450" s="270">
        <v>20</v>
      </c>
      <c r="CP450" s="270">
        <v>0</v>
      </c>
      <c r="CQ450" s="270">
        <v>0</v>
      </c>
      <c r="CR450" s="270">
        <v>5310</v>
      </c>
      <c r="CS450" s="270">
        <v>0</v>
      </c>
      <c r="CT450" s="270">
        <v>0</v>
      </c>
      <c r="CU450" s="270"/>
      <c r="CV450" s="270">
        <v>0</v>
      </c>
      <c r="CW450" s="270">
        <v>0</v>
      </c>
      <c r="CX450" s="270">
        <v>230</v>
      </c>
      <c r="CY450" s="270">
        <v>0</v>
      </c>
      <c r="CZ450" s="270">
        <v>0</v>
      </c>
      <c r="DA450" s="270">
        <v>3105</v>
      </c>
      <c r="DB450" s="270">
        <v>1660</v>
      </c>
      <c r="DC450" s="270">
        <v>15</v>
      </c>
      <c r="DD450" s="270">
        <v>0</v>
      </c>
      <c r="DE450" s="270">
        <v>73725</v>
      </c>
      <c r="DF450" s="270">
        <v>12275</v>
      </c>
      <c r="DG450" s="270">
        <v>1930</v>
      </c>
      <c r="DH450" s="270">
        <v>13580</v>
      </c>
      <c r="DI450" s="270">
        <v>0</v>
      </c>
      <c r="DJ450" s="270">
        <v>0</v>
      </c>
      <c r="DK450" s="270">
        <v>0</v>
      </c>
      <c r="DL450" s="270">
        <v>0</v>
      </c>
      <c r="DM450" s="270">
        <v>0</v>
      </c>
      <c r="DN450" s="270">
        <v>200</v>
      </c>
      <c r="DO450" s="270">
        <v>0</v>
      </c>
      <c r="DP450" s="270">
        <v>10135</v>
      </c>
      <c r="DQ450" s="270">
        <v>0</v>
      </c>
      <c r="DR450" s="270"/>
      <c r="DS450" s="270">
        <v>0</v>
      </c>
      <c r="DT450" s="270">
        <v>0</v>
      </c>
      <c r="DU450" s="270">
        <v>8305</v>
      </c>
      <c r="DV450" s="270">
        <v>1670</v>
      </c>
      <c r="DW450" s="270">
        <v>0</v>
      </c>
      <c r="DX450" s="270">
        <v>0</v>
      </c>
      <c r="DY450" s="270" t="s">
        <v>1676</v>
      </c>
      <c r="DZ450" s="270">
        <v>15</v>
      </c>
      <c r="EA450" s="270">
        <v>0</v>
      </c>
      <c r="EB450" s="270">
        <v>0</v>
      </c>
      <c r="EC450" s="270">
        <v>0</v>
      </c>
      <c r="ED450" s="270">
        <v>4980</v>
      </c>
      <c r="EE450" s="270">
        <v>22945</v>
      </c>
      <c r="EF450" s="270">
        <v>0</v>
      </c>
      <c r="EG450" s="270">
        <v>10010</v>
      </c>
      <c r="EH450" s="270">
        <v>0</v>
      </c>
      <c r="EI450" s="270">
        <v>0</v>
      </c>
      <c r="EJ450" s="270">
        <v>0</v>
      </c>
      <c r="EK450" s="270">
        <v>0</v>
      </c>
      <c r="EL450" s="270">
        <v>11465</v>
      </c>
      <c r="EM450" s="270">
        <v>5665</v>
      </c>
      <c r="EN450" s="270">
        <v>0</v>
      </c>
      <c r="EO450" s="270">
        <v>0</v>
      </c>
      <c r="EP450" s="270">
        <v>0</v>
      </c>
      <c r="EQ450" s="270">
        <v>0</v>
      </c>
      <c r="ER450" s="270">
        <v>0</v>
      </c>
      <c r="ES450" s="270">
        <v>0</v>
      </c>
      <c r="ET450" s="270">
        <v>0</v>
      </c>
      <c r="EU450" s="270">
        <v>0</v>
      </c>
      <c r="EV450" s="270">
        <v>0</v>
      </c>
      <c r="EW450" s="270">
        <v>20</v>
      </c>
      <c r="EX450" s="270">
        <v>250</v>
      </c>
      <c r="EY450" s="270" t="s">
        <v>1676</v>
      </c>
      <c r="EZ450" s="270">
        <v>0</v>
      </c>
      <c r="FA450" s="270">
        <v>0</v>
      </c>
      <c r="FB450" s="270">
        <v>0</v>
      </c>
      <c r="FC450" s="270">
        <v>0</v>
      </c>
      <c r="FD450" s="270">
        <v>0</v>
      </c>
      <c r="FE450" s="270">
        <v>0</v>
      </c>
      <c r="FF450" s="270">
        <v>0</v>
      </c>
      <c r="FG450" s="270"/>
      <c r="FH450" s="270">
        <v>0</v>
      </c>
      <c r="FI450" s="270"/>
      <c r="FJ450" s="270">
        <v>0</v>
      </c>
      <c r="FK450" s="270">
        <v>0</v>
      </c>
      <c r="FL450" s="270">
        <v>0</v>
      </c>
      <c r="FM450" s="270">
        <v>0</v>
      </c>
      <c r="FN450" s="270" t="s">
        <v>1676</v>
      </c>
      <c r="FO450" s="351">
        <v>122720</v>
      </c>
      <c r="FP450" s="351">
        <v>15595</v>
      </c>
      <c r="FQ450" s="351">
        <v>54830</v>
      </c>
      <c r="FR450" s="13"/>
      <c r="FS450" s="270"/>
      <c r="FT450" s="270"/>
      <c r="FU450" s="270"/>
      <c r="FV450" s="270"/>
      <c r="FW450" s="270"/>
      <c r="FX450" s="270"/>
      <c r="FY450" s="270"/>
      <c r="FZ450" s="270"/>
      <c r="GA450" s="270"/>
      <c r="GB450" s="270"/>
      <c r="GC450" s="270"/>
      <c r="GD450" s="270"/>
      <c r="GE450" s="270"/>
      <c r="GF450" s="270"/>
      <c r="GG450" s="270"/>
      <c r="GH450" s="270"/>
      <c r="GI450" s="270"/>
      <c r="GJ450" s="270"/>
      <c r="GK450" s="270"/>
      <c r="GL450" s="270"/>
      <c r="GM450" s="270"/>
      <c r="GN450" s="270"/>
      <c r="GO450" s="270"/>
      <c r="GP450" s="270"/>
      <c r="GQ450" s="270"/>
      <c r="GR450" s="270"/>
      <c r="GS450" s="270"/>
      <c r="GT450" s="270"/>
      <c r="GU450" s="270"/>
      <c r="GV450" s="270"/>
      <c r="GW450" s="270"/>
      <c r="GX450" s="270"/>
      <c r="GY450" s="270"/>
      <c r="GZ450" s="270"/>
      <c r="HA450" s="270"/>
      <c r="HB450" s="270"/>
      <c r="HC450" s="270"/>
      <c r="HD450" s="270"/>
      <c r="HE450" s="270"/>
      <c r="HF450" s="270"/>
      <c r="HG450" s="270"/>
      <c r="HH450" s="270"/>
      <c r="HI450" s="270"/>
      <c r="HJ450" s="270"/>
      <c r="HK450" s="270"/>
      <c r="HL450" s="270"/>
      <c r="HM450" s="270"/>
      <c r="HN450" s="270"/>
      <c r="HO450" s="270"/>
      <c r="HP450" s="270"/>
      <c r="HQ450" s="270"/>
      <c r="HR450" s="270"/>
      <c r="HS450" s="270"/>
      <c r="HT450" s="270"/>
      <c r="HU450" s="270"/>
      <c r="HV450" s="270"/>
      <c r="HW450" s="270"/>
      <c r="HX450" s="270"/>
      <c r="HY450" s="270"/>
      <c r="HZ450" s="270"/>
      <c r="IA450" s="270"/>
      <c r="IB450" s="270"/>
      <c r="IC450" s="270"/>
      <c r="ID450" s="270"/>
      <c r="IE450" s="270"/>
      <c r="IF450" s="270"/>
      <c r="IG450" s="270"/>
      <c r="IH450" s="270"/>
    </row>
    <row r="451" spans="1:242" ht="12.75" customHeight="1" x14ac:dyDescent="0.2">
      <c r="A451" s="374" t="s">
        <v>221</v>
      </c>
      <c r="B451" s="270">
        <v>188500</v>
      </c>
      <c r="C451" s="270">
        <v>156815</v>
      </c>
      <c r="D451" s="270">
        <v>71035</v>
      </c>
      <c r="E451" s="270">
        <v>85770</v>
      </c>
      <c r="F451" s="270">
        <v>53580</v>
      </c>
      <c r="G451" s="270">
        <v>32355</v>
      </c>
      <c r="H451" s="270">
        <v>55820</v>
      </c>
      <c r="I451" s="270">
        <v>115635</v>
      </c>
      <c r="J451" s="270">
        <v>72865</v>
      </c>
      <c r="K451" s="270">
        <v>364245</v>
      </c>
      <c r="L451" s="270">
        <v>78.29596961</v>
      </c>
      <c r="M451" s="270">
        <v>43</v>
      </c>
      <c r="N451" s="270">
        <v>21380</v>
      </c>
      <c r="O451" s="270">
        <v>11695</v>
      </c>
      <c r="P451" s="270">
        <v>6745</v>
      </c>
      <c r="Q451" s="270">
        <v>8960</v>
      </c>
      <c r="R451" s="270">
        <v>3495</v>
      </c>
      <c r="S451" s="270">
        <v>1955</v>
      </c>
      <c r="T451" s="270">
        <v>285</v>
      </c>
      <c r="U451" s="270">
        <v>240</v>
      </c>
      <c r="V451" s="270">
        <v>4.3239593980000004</v>
      </c>
      <c r="W451" s="270">
        <v>2</v>
      </c>
      <c r="X451" s="270">
        <v>54.709448709999997</v>
      </c>
      <c r="Y451" s="270">
        <v>17000</v>
      </c>
      <c r="Z451" s="270">
        <v>18270</v>
      </c>
      <c r="AA451" s="270">
        <v>22485</v>
      </c>
      <c r="AB451" s="270">
        <v>34170</v>
      </c>
      <c r="AC451" s="270">
        <v>50165</v>
      </c>
      <c r="AD451" s="270">
        <v>39980</v>
      </c>
      <c r="AE451" s="270">
        <v>5850</v>
      </c>
      <c r="AF451" s="270">
        <v>3625</v>
      </c>
      <c r="AG451" s="270">
        <v>1440</v>
      </c>
      <c r="AH451" s="270">
        <v>6230</v>
      </c>
      <c r="AI451" s="270">
        <v>820</v>
      </c>
      <c r="AJ451" s="270">
        <v>3640</v>
      </c>
      <c r="AK451" s="270">
        <v>3655</v>
      </c>
      <c r="AL451" s="270">
        <v>7785</v>
      </c>
      <c r="AM451" s="270">
        <v>12595</v>
      </c>
      <c r="AN451" s="270">
        <v>1890</v>
      </c>
      <c r="AO451" s="270">
        <v>4705</v>
      </c>
      <c r="AP451" s="270">
        <v>2925</v>
      </c>
      <c r="AQ451" s="270">
        <v>5140</v>
      </c>
      <c r="AR451" s="270">
        <v>900</v>
      </c>
      <c r="AS451" s="270">
        <v>545</v>
      </c>
      <c r="AT451" s="270">
        <v>3440</v>
      </c>
      <c r="AU451" s="270">
        <v>4940</v>
      </c>
      <c r="AV451" s="270">
        <v>5340</v>
      </c>
      <c r="AW451" s="270">
        <v>3895</v>
      </c>
      <c r="AX451" s="270">
        <v>15210</v>
      </c>
      <c r="AY451" s="270">
        <v>2350</v>
      </c>
      <c r="AZ451" s="270">
        <v>5910</v>
      </c>
      <c r="BA451" s="270">
        <v>27550</v>
      </c>
      <c r="BB451" s="270">
        <v>63980</v>
      </c>
      <c r="BC451" s="270">
        <v>3435</v>
      </c>
      <c r="BD451" s="270">
        <v>27615</v>
      </c>
      <c r="BE451" s="270">
        <v>4020</v>
      </c>
      <c r="BF451" s="270">
        <v>2695</v>
      </c>
      <c r="BG451" s="270">
        <v>1140</v>
      </c>
      <c r="BH451" s="270">
        <v>4025</v>
      </c>
      <c r="BI451" s="270">
        <v>6310</v>
      </c>
      <c r="BJ451" s="270">
        <v>730</v>
      </c>
      <c r="BK451" s="270">
        <v>10615</v>
      </c>
      <c r="BL451" s="270">
        <v>11370</v>
      </c>
      <c r="BM451" s="270">
        <v>22880</v>
      </c>
      <c r="BN451" s="270">
        <v>3570</v>
      </c>
      <c r="BO451" s="270">
        <v>9925</v>
      </c>
      <c r="BP451" s="270">
        <v>7830</v>
      </c>
      <c r="BQ451" s="270">
        <v>7630</v>
      </c>
      <c r="BR451" s="270">
        <v>3145</v>
      </c>
      <c r="BS451" s="270">
        <v>790</v>
      </c>
      <c r="BT451" s="270">
        <v>8065</v>
      </c>
      <c r="BU451" s="270">
        <v>10835</v>
      </c>
      <c r="BV451" s="270">
        <v>50</v>
      </c>
      <c r="BW451" s="270">
        <v>10140</v>
      </c>
      <c r="BX451" s="270">
        <v>665</v>
      </c>
      <c r="BY451" s="270">
        <v>7925</v>
      </c>
      <c r="BZ451" s="270">
        <v>960</v>
      </c>
      <c r="CA451" s="270">
        <v>305</v>
      </c>
      <c r="CB451" s="270">
        <v>15</v>
      </c>
      <c r="CC451" s="270" t="s">
        <v>1676</v>
      </c>
      <c r="CD451" s="270">
        <v>4400</v>
      </c>
      <c r="CE451" s="270">
        <v>175</v>
      </c>
      <c r="CF451" s="270">
        <v>315</v>
      </c>
      <c r="CG451" s="270">
        <v>142045</v>
      </c>
      <c r="CH451" s="270">
        <v>0</v>
      </c>
      <c r="CI451" s="270">
        <v>19525</v>
      </c>
      <c r="CJ451" s="270">
        <v>4630</v>
      </c>
      <c r="CK451" s="270">
        <v>6285</v>
      </c>
      <c r="CL451" s="270">
        <v>3110</v>
      </c>
      <c r="CM451" s="270">
        <v>6330</v>
      </c>
      <c r="CN451" s="270">
        <v>30</v>
      </c>
      <c r="CO451" s="270">
        <v>0</v>
      </c>
      <c r="CP451" s="270">
        <v>0</v>
      </c>
      <c r="CQ451" s="270">
        <v>30</v>
      </c>
      <c r="CR451" s="270">
        <v>3475</v>
      </c>
      <c r="CS451" s="270">
        <v>0</v>
      </c>
      <c r="CT451" s="270">
        <v>0</v>
      </c>
      <c r="CU451" s="270"/>
      <c r="CV451" s="270">
        <v>0</v>
      </c>
      <c r="CW451" s="270">
        <v>2800</v>
      </c>
      <c r="CX451" s="270">
        <v>7595</v>
      </c>
      <c r="CY451" s="270">
        <v>1720</v>
      </c>
      <c r="CZ451" s="270">
        <v>1095</v>
      </c>
      <c r="DA451" s="270">
        <v>1030</v>
      </c>
      <c r="DB451" s="270">
        <v>1700</v>
      </c>
      <c r="DC451" s="270">
        <v>0</v>
      </c>
      <c r="DD451" s="270">
        <v>0</v>
      </c>
      <c r="DE451" s="270">
        <v>17770</v>
      </c>
      <c r="DF451" s="270">
        <v>17630</v>
      </c>
      <c r="DG451" s="270">
        <v>3155</v>
      </c>
      <c r="DH451" s="270">
        <v>6785</v>
      </c>
      <c r="DI451" s="270">
        <v>0</v>
      </c>
      <c r="DJ451" s="270">
        <v>0</v>
      </c>
      <c r="DK451" s="270">
        <v>0</v>
      </c>
      <c r="DL451" s="270">
        <v>0</v>
      </c>
      <c r="DM451" s="270">
        <v>1230</v>
      </c>
      <c r="DN451" s="270">
        <v>135</v>
      </c>
      <c r="DO451" s="270">
        <v>0</v>
      </c>
      <c r="DP451" s="270">
        <v>5475</v>
      </c>
      <c r="DQ451" s="270">
        <v>0</v>
      </c>
      <c r="DR451" s="270"/>
      <c r="DS451" s="270">
        <v>6285</v>
      </c>
      <c r="DT451" s="270">
        <v>70</v>
      </c>
      <c r="DU451" s="270">
        <v>5770</v>
      </c>
      <c r="DV451" s="270">
        <v>205</v>
      </c>
      <c r="DW451" s="270">
        <v>0</v>
      </c>
      <c r="DX451" s="270">
        <v>0</v>
      </c>
      <c r="DY451" s="270">
        <v>3860</v>
      </c>
      <c r="DZ451" s="270">
        <v>11830</v>
      </c>
      <c r="EA451" s="270">
        <v>0</v>
      </c>
      <c r="EB451" s="270">
        <v>2675</v>
      </c>
      <c r="EC451" s="270">
        <v>0</v>
      </c>
      <c r="ED451" s="270">
        <v>2595</v>
      </c>
      <c r="EE451" s="270">
        <v>8535</v>
      </c>
      <c r="EF451" s="270">
        <v>0</v>
      </c>
      <c r="EG451" s="270">
        <v>8565</v>
      </c>
      <c r="EH451" s="270">
        <v>0</v>
      </c>
      <c r="EI451" s="270">
        <v>0</v>
      </c>
      <c r="EJ451" s="270">
        <v>0</v>
      </c>
      <c r="EK451" s="270">
        <v>0</v>
      </c>
      <c r="EL451" s="270">
        <v>4660</v>
      </c>
      <c r="EM451" s="270">
        <v>9995</v>
      </c>
      <c r="EN451" s="270">
        <v>5000</v>
      </c>
      <c r="EO451" s="270">
        <v>0</v>
      </c>
      <c r="EP451" s="270">
        <v>0</v>
      </c>
      <c r="EQ451" s="270">
        <v>0</v>
      </c>
      <c r="ER451" s="270">
        <v>0</v>
      </c>
      <c r="ES451" s="270">
        <v>0</v>
      </c>
      <c r="ET451" s="270">
        <v>0</v>
      </c>
      <c r="EU451" s="270">
        <v>0</v>
      </c>
      <c r="EV451" s="270">
        <v>0</v>
      </c>
      <c r="EW451" s="270">
        <v>4510</v>
      </c>
      <c r="EX451" s="270">
        <v>2270</v>
      </c>
      <c r="EY451" s="270">
        <v>0</v>
      </c>
      <c r="EZ451" s="270">
        <v>0</v>
      </c>
      <c r="FA451" s="270">
        <v>80</v>
      </c>
      <c r="FB451" s="270">
        <v>55</v>
      </c>
      <c r="FC451" s="270">
        <v>0</v>
      </c>
      <c r="FD451" s="270">
        <v>0</v>
      </c>
      <c r="FE451" s="270">
        <v>0</v>
      </c>
      <c r="FF451" s="270">
        <v>0</v>
      </c>
      <c r="FG451" s="270"/>
      <c r="FH451" s="270">
        <v>0</v>
      </c>
      <c r="FI451" s="270"/>
      <c r="FJ451" s="270">
        <v>0</v>
      </c>
      <c r="FK451" s="270">
        <v>0</v>
      </c>
      <c r="FL451" s="270">
        <v>0</v>
      </c>
      <c r="FM451" s="270">
        <v>0</v>
      </c>
      <c r="FN451" s="270" t="s">
        <v>1676</v>
      </c>
      <c r="FO451" s="351">
        <v>124520</v>
      </c>
      <c r="FP451" s="351">
        <v>15055</v>
      </c>
      <c r="FQ451" s="351">
        <v>54760</v>
      </c>
      <c r="FR451" s="13"/>
      <c r="FS451" s="270"/>
      <c r="FT451" s="270"/>
      <c r="FU451" s="270"/>
      <c r="FV451" s="270"/>
      <c r="FW451" s="270"/>
      <c r="FX451" s="270"/>
      <c r="FY451" s="270"/>
      <c r="FZ451" s="270"/>
      <c r="GA451" s="270"/>
      <c r="GB451" s="270"/>
      <c r="GC451" s="270"/>
      <c r="GD451" s="270"/>
      <c r="GE451" s="270"/>
      <c r="GF451" s="270"/>
      <c r="GG451" s="270"/>
      <c r="GH451" s="270"/>
      <c r="GI451" s="270"/>
      <c r="GJ451" s="270"/>
      <c r="GK451" s="270"/>
      <c r="GL451" s="270"/>
      <c r="GM451" s="270"/>
      <c r="GN451" s="270"/>
      <c r="GO451" s="270"/>
      <c r="GP451" s="270"/>
      <c r="GQ451" s="270"/>
      <c r="GR451" s="270"/>
      <c r="GS451" s="270"/>
      <c r="GT451" s="270"/>
      <c r="GU451" s="270"/>
      <c r="GV451" s="270"/>
      <c r="GW451" s="270"/>
      <c r="GX451" s="270"/>
      <c r="GY451" s="270"/>
      <c r="GZ451" s="270"/>
      <c r="HA451" s="270"/>
      <c r="HB451" s="270"/>
      <c r="HC451" s="270"/>
      <c r="HD451" s="270"/>
      <c r="HE451" s="270"/>
      <c r="HF451" s="270"/>
      <c r="HG451" s="270"/>
      <c r="HH451" s="270"/>
      <c r="HI451" s="270"/>
      <c r="HJ451" s="270"/>
      <c r="HK451" s="270"/>
      <c r="HL451" s="270"/>
      <c r="HM451" s="270"/>
      <c r="HN451" s="270"/>
      <c r="HO451" s="270"/>
      <c r="HP451" s="270"/>
      <c r="HQ451" s="270"/>
      <c r="HR451" s="270"/>
      <c r="HS451" s="270"/>
      <c r="HT451" s="270"/>
      <c r="HU451" s="270"/>
      <c r="HV451" s="270"/>
      <c r="HW451" s="270"/>
      <c r="HX451" s="270"/>
      <c r="HY451" s="270"/>
      <c r="HZ451" s="270"/>
      <c r="IA451" s="270"/>
      <c r="IB451" s="270"/>
      <c r="IC451" s="270"/>
      <c r="ID451" s="270"/>
      <c r="IE451" s="270"/>
      <c r="IF451" s="270"/>
      <c r="IG451" s="270"/>
      <c r="IH451" s="270"/>
    </row>
    <row r="452" spans="1:242" ht="12.75" customHeight="1" x14ac:dyDescent="0.2">
      <c r="A452" s="374" t="s">
        <v>222</v>
      </c>
      <c r="B452" s="270">
        <v>175580</v>
      </c>
      <c r="C452" s="270">
        <v>149230</v>
      </c>
      <c r="D452" s="270">
        <v>67915</v>
      </c>
      <c r="E452" s="270">
        <v>81215</v>
      </c>
      <c r="F452" s="270">
        <v>61750</v>
      </c>
      <c r="G452" s="270">
        <v>21325</v>
      </c>
      <c r="H452" s="270">
        <v>53985</v>
      </c>
      <c r="I452" s="270">
        <v>108445</v>
      </c>
      <c r="J452" s="270">
        <v>67135</v>
      </c>
      <c r="K452" s="270">
        <v>353135</v>
      </c>
      <c r="L452" s="270">
        <v>45.539830770000002</v>
      </c>
      <c r="M452" s="270">
        <v>27</v>
      </c>
      <c r="N452" s="270">
        <v>25490</v>
      </c>
      <c r="O452" s="270">
        <v>12180</v>
      </c>
      <c r="P452" s="270">
        <v>4525</v>
      </c>
      <c r="Q452" s="270">
        <v>4315</v>
      </c>
      <c r="R452" s="270">
        <v>910</v>
      </c>
      <c r="S452" s="270">
        <v>240</v>
      </c>
      <c r="T452" s="270">
        <v>55</v>
      </c>
      <c r="U452" s="270">
        <v>155</v>
      </c>
      <c r="V452" s="270">
        <v>4.2884569800000003</v>
      </c>
      <c r="W452" s="270">
        <v>2</v>
      </c>
      <c r="X452" s="270">
        <v>57.941392950000001</v>
      </c>
      <c r="Y452" s="270">
        <v>14125</v>
      </c>
      <c r="Z452" s="270">
        <v>14840</v>
      </c>
      <c r="AA452" s="270">
        <v>16520</v>
      </c>
      <c r="AB452" s="270">
        <v>28795</v>
      </c>
      <c r="AC452" s="270">
        <v>48275</v>
      </c>
      <c r="AD452" s="270">
        <v>45285</v>
      </c>
      <c r="AE452" s="270">
        <v>7320</v>
      </c>
      <c r="AF452" s="270">
        <v>650</v>
      </c>
      <c r="AG452" s="270">
        <v>940</v>
      </c>
      <c r="AH452" s="270">
        <v>4220</v>
      </c>
      <c r="AI452" s="270">
        <v>605</v>
      </c>
      <c r="AJ452" s="270">
        <v>2500</v>
      </c>
      <c r="AK452" s="270">
        <v>2490</v>
      </c>
      <c r="AL452" s="270">
        <v>6405</v>
      </c>
      <c r="AM452" s="270">
        <v>13530</v>
      </c>
      <c r="AN452" s="270">
        <v>1170</v>
      </c>
      <c r="AO452" s="270">
        <v>2470</v>
      </c>
      <c r="AP452" s="270">
        <v>2805</v>
      </c>
      <c r="AQ452" s="270">
        <v>5245</v>
      </c>
      <c r="AR452" s="270">
        <v>525</v>
      </c>
      <c r="AS452" s="270">
        <v>430</v>
      </c>
      <c r="AT452" s="270">
        <v>2400</v>
      </c>
      <c r="AU452" s="270">
        <v>4605</v>
      </c>
      <c r="AV452" s="270">
        <v>3650</v>
      </c>
      <c r="AW452" s="270">
        <v>2215</v>
      </c>
      <c r="AX452" s="270">
        <v>19495</v>
      </c>
      <c r="AY452" s="270">
        <v>195</v>
      </c>
      <c r="AZ452" s="270">
        <v>6555</v>
      </c>
      <c r="BA452" s="270">
        <v>25240</v>
      </c>
      <c r="BB452" s="270">
        <v>67245</v>
      </c>
      <c r="BC452" s="270">
        <v>4900</v>
      </c>
      <c r="BD452" s="270">
        <v>29495</v>
      </c>
      <c r="BE452" s="270">
        <v>3540</v>
      </c>
      <c r="BF452" s="270">
        <v>2785</v>
      </c>
      <c r="BG452" s="270">
        <v>705</v>
      </c>
      <c r="BH452" s="270">
        <v>2400</v>
      </c>
      <c r="BI452" s="270">
        <v>4230</v>
      </c>
      <c r="BJ452" s="270">
        <v>495</v>
      </c>
      <c r="BK452" s="270">
        <v>8900</v>
      </c>
      <c r="BL452" s="270">
        <v>10290</v>
      </c>
      <c r="BM452" s="270">
        <v>20185</v>
      </c>
      <c r="BN452" s="270">
        <v>2975</v>
      </c>
      <c r="BO452" s="270">
        <v>7910</v>
      </c>
      <c r="BP452" s="270">
        <v>8045</v>
      </c>
      <c r="BQ452" s="270">
        <v>9555</v>
      </c>
      <c r="BR452" s="270">
        <v>1525</v>
      </c>
      <c r="BS452" s="270">
        <v>325</v>
      </c>
      <c r="BT452" s="270">
        <v>14125</v>
      </c>
      <c r="BU452" s="270">
        <v>8530</v>
      </c>
      <c r="BV452" s="270">
        <v>45</v>
      </c>
      <c r="BW452" s="270">
        <v>8270</v>
      </c>
      <c r="BX452" s="270">
        <v>540</v>
      </c>
      <c r="BY452" s="270">
        <v>6820</v>
      </c>
      <c r="BZ452" s="270">
        <v>825</v>
      </c>
      <c r="CA452" s="270">
        <v>180</v>
      </c>
      <c r="CB452" s="270">
        <v>10</v>
      </c>
      <c r="CC452" s="270">
        <v>0</v>
      </c>
      <c r="CD452" s="270">
        <v>3150</v>
      </c>
      <c r="CE452" s="270">
        <v>190</v>
      </c>
      <c r="CF452" s="270">
        <v>400</v>
      </c>
      <c r="CG452" s="270">
        <v>137110</v>
      </c>
      <c r="CH452" s="270">
        <v>0</v>
      </c>
      <c r="CI452" s="270">
        <v>21645</v>
      </c>
      <c r="CJ452" s="270">
        <v>5570</v>
      </c>
      <c r="CK452" s="270">
        <v>9485</v>
      </c>
      <c r="CL452" s="270">
        <v>2585</v>
      </c>
      <c r="CM452" s="270">
        <v>4400</v>
      </c>
      <c r="CN452" s="270">
        <v>35</v>
      </c>
      <c r="CO452" s="270">
        <v>0</v>
      </c>
      <c r="CP452" s="270">
        <v>0</v>
      </c>
      <c r="CQ452" s="270">
        <v>0</v>
      </c>
      <c r="CR452" s="270">
        <v>2890</v>
      </c>
      <c r="CS452" s="270">
        <v>0</v>
      </c>
      <c r="CT452" s="270">
        <v>0</v>
      </c>
      <c r="CU452" s="270"/>
      <c r="CV452" s="270">
        <v>0</v>
      </c>
      <c r="CW452" s="270" t="s">
        <v>1676</v>
      </c>
      <c r="CX452" s="270">
        <v>205</v>
      </c>
      <c r="CY452" s="270">
        <v>0</v>
      </c>
      <c r="CZ452" s="270">
        <v>0</v>
      </c>
      <c r="DA452" s="270">
        <v>1295</v>
      </c>
      <c r="DB452" s="270">
        <v>1595</v>
      </c>
      <c r="DC452" s="270">
        <v>90</v>
      </c>
      <c r="DD452" s="270">
        <v>0</v>
      </c>
      <c r="DE452" s="270">
        <v>31590</v>
      </c>
      <c r="DF452" s="270">
        <v>7355</v>
      </c>
      <c r="DG452" s="270">
        <v>4800</v>
      </c>
      <c r="DH452" s="270">
        <v>8960</v>
      </c>
      <c r="DI452" s="270">
        <v>0</v>
      </c>
      <c r="DJ452" s="270">
        <v>0</v>
      </c>
      <c r="DK452" s="270">
        <v>0</v>
      </c>
      <c r="DL452" s="270">
        <v>0</v>
      </c>
      <c r="DM452" s="270">
        <v>135</v>
      </c>
      <c r="DN452" s="270">
        <v>150</v>
      </c>
      <c r="DO452" s="270">
        <v>0</v>
      </c>
      <c r="DP452" s="270">
        <v>6930</v>
      </c>
      <c r="DQ452" s="270">
        <v>0</v>
      </c>
      <c r="DR452" s="270"/>
      <c r="DS452" s="270">
        <v>2040</v>
      </c>
      <c r="DT452" s="270">
        <v>2320</v>
      </c>
      <c r="DU452" s="270">
        <v>7895</v>
      </c>
      <c r="DV452" s="270">
        <v>0</v>
      </c>
      <c r="DW452" s="270">
        <v>0</v>
      </c>
      <c r="DX452" s="270">
        <v>0</v>
      </c>
      <c r="DY452" s="270">
        <v>1150</v>
      </c>
      <c r="DZ452" s="270">
        <v>4460</v>
      </c>
      <c r="EA452" s="270">
        <v>0</v>
      </c>
      <c r="EB452" s="270">
        <v>175</v>
      </c>
      <c r="EC452" s="270">
        <v>0</v>
      </c>
      <c r="ED452" s="270">
        <v>50</v>
      </c>
      <c r="EE452" s="270">
        <v>9445</v>
      </c>
      <c r="EF452" s="270">
        <v>0</v>
      </c>
      <c r="EG452" s="270">
        <v>7435</v>
      </c>
      <c r="EH452" s="270">
        <v>0</v>
      </c>
      <c r="EI452" s="270">
        <v>0</v>
      </c>
      <c r="EJ452" s="270">
        <v>0</v>
      </c>
      <c r="EK452" s="270">
        <v>0</v>
      </c>
      <c r="EL452" s="270">
        <v>725</v>
      </c>
      <c r="EM452" s="270">
        <v>11895</v>
      </c>
      <c r="EN452" s="270">
        <v>3125</v>
      </c>
      <c r="EO452" s="270">
        <v>0</v>
      </c>
      <c r="EP452" s="270">
        <v>0</v>
      </c>
      <c r="EQ452" s="270">
        <v>0</v>
      </c>
      <c r="ER452" s="270">
        <v>0</v>
      </c>
      <c r="ES452" s="270">
        <v>0</v>
      </c>
      <c r="ET452" s="270">
        <v>0</v>
      </c>
      <c r="EU452" s="270">
        <v>0</v>
      </c>
      <c r="EV452" s="270">
        <v>0</v>
      </c>
      <c r="EW452" s="270">
        <v>9500</v>
      </c>
      <c r="EX452" s="270">
        <v>1095</v>
      </c>
      <c r="EY452" s="270">
        <v>0</v>
      </c>
      <c r="EZ452" s="270">
        <v>0</v>
      </c>
      <c r="FA452" s="270">
        <v>0</v>
      </c>
      <c r="FB452" s="270">
        <v>0</v>
      </c>
      <c r="FC452" s="270">
        <v>0</v>
      </c>
      <c r="FD452" s="270">
        <v>0</v>
      </c>
      <c r="FE452" s="270">
        <v>0</v>
      </c>
      <c r="FF452" s="270">
        <v>0</v>
      </c>
      <c r="FG452" s="270"/>
      <c r="FH452" s="270">
        <v>0</v>
      </c>
      <c r="FI452" s="270"/>
      <c r="FJ452" s="270">
        <v>0</v>
      </c>
      <c r="FK452" s="270">
        <v>0</v>
      </c>
      <c r="FL452" s="270">
        <v>0</v>
      </c>
      <c r="FM452" s="270">
        <v>4545</v>
      </c>
      <c r="FN452" s="270" t="s">
        <v>1676</v>
      </c>
      <c r="FO452" s="351">
        <v>108335</v>
      </c>
      <c r="FP452" s="351">
        <v>12170</v>
      </c>
      <c r="FQ452" s="351">
        <v>47865</v>
      </c>
      <c r="FR452" s="13"/>
      <c r="FS452" s="270"/>
      <c r="FT452" s="270"/>
      <c r="FU452" s="270"/>
      <c r="FV452" s="270"/>
      <c r="FW452" s="270"/>
      <c r="FX452" s="270"/>
      <c r="FY452" s="270"/>
      <c r="FZ452" s="270"/>
      <c r="GA452" s="270"/>
      <c r="GB452" s="270"/>
      <c r="GC452" s="270"/>
      <c r="GD452" s="270"/>
      <c r="GE452" s="270"/>
      <c r="GF452" s="270"/>
      <c r="GG452" s="270"/>
      <c r="GH452" s="270"/>
      <c r="GI452" s="270"/>
      <c r="GJ452" s="270"/>
      <c r="GK452" s="270"/>
      <c r="GL452" s="270"/>
      <c r="GM452" s="270"/>
      <c r="GN452" s="270"/>
      <c r="GO452" s="270"/>
      <c r="GP452" s="270"/>
      <c r="GQ452" s="270"/>
      <c r="GR452" s="270"/>
      <c r="GS452" s="270"/>
      <c r="GT452" s="270"/>
      <c r="GU452" s="270"/>
      <c r="GV452" s="270"/>
      <c r="GW452" s="270"/>
      <c r="GX452" s="270"/>
      <c r="GY452" s="270"/>
      <c r="GZ452" s="270"/>
      <c r="HA452" s="270"/>
      <c r="HB452" s="270"/>
      <c r="HC452" s="270"/>
      <c r="HD452" s="270"/>
      <c r="HE452" s="270"/>
      <c r="HF452" s="270"/>
      <c r="HG452" s="270"/>
      <c r="HH452" s="270"/>
      <c r="HI452" s="270"/>
      <c r="HJ452" s="270"/>
      <c r="HK452" s="270"/>
      <c r="HL452" s="270"/>
      <c r="HM452" s="270"/>
      <c r="HN452" s="270"/>
      <c r="HO452" s="270"/>
      <c r="HP452" s="270"/>
      <c r="HQ452" s="270"/>
      <c r="HR452" s="270"/>
      <c r="HS452" s="270"/>
      <c r="HT452" s="270"/>
      <c r="HU452" s="270"/>
      <c r="HV452" s="270"/>
      <c r="HW452" s="270"/>
      <c r="HX452" s="270"/>
      <c r="HY452" s="270"/>
      <c r="HZ452" s="270"/>
      <c r="IA452" s="270"/>
      <c r="IB452" s="270"/>
      <c r="IC452" s="270"/>
      <c r="ID452" s="270"/>
      <c r="IE452" s="270"/>
      <c r="IF452" s="270"/>
      <c r="IG452" s="270"/>
      <c r="IH452" s="270"/>
    </row>
    <row r="453" spans="1:242" ht="12.75" customHeight="1" x14ac:dyDescent="0.2">
      <c r="A453" s="374" t="s">
        <v>223</v>
      </c>
      <c r="B453" s="270">
        <v>339015</v>
      </c>
      <c r="C453" s="270">
        <v>272315</v>
      </c>
      <c r="D453" s="270">
        <v>120455</v>
      </c>
      <c r="E453" s="270">
        <v>151855</v>
      </c>
      <c r="F453" s="270">
        <v>100615</v>
      </c>
      <c r="G453" s="270">
        <v>49015</v>
      </c>
      <c r="H453" s="270">
        <v>85305</v>
      </c>
      <c r="I453" s="270">
        <v>224360</v>
      </c>
      <c r="J453" s="270">
        <v>114660</v>
      </c>
      <c r="K453" s="270">
        <v>601095</v>
      </c>
      <c r="L453" s="270">
        <v>62.602332760000003</v>
      </c>
      <c r="M453" s="270">
        <v>32</v>
      </c>
      <c r="N453" s="270">
        <v>40490</v>
      </c>
      <c r="O453" s="270">
        <v>16525</v>
      </c>
      <c r="P453" s="270">
        <v>8070</v>
      </c>
      <c r="Q453" s="270">
        <v>11470</v>
      </c>
      <c r="R453" s="270">
        <v>4630</v>
      </c>
      <c r="S453" s="270">
        <v>2175</v>
      </c>
      <c r="T453" s="270">
        <v>400</v>
      </c>
      <c r="U453" s="270">
        <v>90</v>
      </c>
      <c r="V453" s="270">
        <v>3.6607967800000001</v>
      </c>
      <c r="W453" s="270">
        <v>1</v>
      </c>
      <c r="X453" s="270">
        <v>54.521223429999999</v>
      </c>
      <c r="Y453" s="270">
        <v>26470</v>
      </c>
      <c r="Z453" s="270">
        <v>38030</v>
      </c>
      <c r="AA453" s="270">
        <v>45855</v>
      </c>
      <c r="AB453" s="270">
        <v>61075</v>
      </c>
      <c r="AC453" s="270">
        <v>80700</v>
      </c>
      <c r="AD453" s="270">
        <v>73515</v>
      </c>
      <c r="AE453" s="270">
        <v>11885</v>
      </c>
      <c r="AF453" s="270">
        <v>3670</v>
      </c>
      <c r="AG453" s="270">
        <v>1570</v>
      </c>
      <c r="AH453" s="270">
        <v>8390</v>
      </c>
      <c r="AI453" s="270">
        <v>1320</v>
      </c>
      <c r="AJ453" s="270">
        <v>7600</v>
      </c>
      <c r="AK453" s="270">
        <v>2165</v>
      </c>
      <c r="AL453" s="270">
        <v>12905</v>
      </c>
      <c r="AM453" s="270">
        <v>21815</v>
      </c>
      <c r="AN453" s="270">
        <v>2700</v>
      </c>
      <c r="AO453" s="270">
        <v>6360</v>
      </c>
      <c r="AP453" s="270">
        <v>3940</v>
      </c>
      <c r="AQ453" s="270">
        <v>12575</v>
      </c>
      <c r="AR453" s="270">
        <v>1375</v>
      </c>
      <c r="AS453" s="270">
        <v>865</v>
      </c>
      <c r="AT453" s="270">
        <v>4505</v>
      </c>
      <c r="AU453" s="270">
        <v>9675</v>
      </c>
      <c r="AV453" s="270">
        <v>4830</v>
      </c>
      <c r="AW453" s="270">
        <v>5620</v>
      </c>
      <c r="AX453" s="270">
        <v>23525</v>
      </c>
      <c r="AY453" s="270">
        <v>735</v>
      </c>
      <c r="AZ453" s="270">
        <v>9035</v>
      </c>
      <c r="BA453" s="270">
        <v>40760</v>
      </c>
      <c r="BB453" s="270">
        <v>153075</v>
      </c>
      <c r="BC453" s="270">
        <v>7105</v>
      </c>
      <c r="BD453" s="270">
        <v>40315</v>
      </c>
      <c r="BE453" s="270">
        <v>5680</v>
      </c>
      <c r="BF453" s="270">
        <v>4745</v>
      </c>
      <c r="BG453" s="270">
        <v>1670</v>
      </c>
      <c r="BH453" s="270">
        <v>5455</v>
      </c>
      <c r="BI453" s="270">
        <v>8835</v>
      </c>
      <c r="BJ453" s="270">
        <v>1575</v>
      </c>
      <c r="BK453" s="270">
        <v>15985</v>
      </c>
      <c r="BL453" s="270">
        <v>18230</v>
      </c>
      <c r="BM453" s="270">
        <v>36025</v>
      </c>
      <c r="BN453" s="270">
        <v>4415</v>
      </c>
      <c r="BO453" s="270">
        <v>13485</v>
      </c>
      <c r="BP453" s="270">
        <v>14620</v>
      </c>
      <c r="BQ453" s="270">
        <v>25435</v>
      </c>
      <c r="BR453" s="270">
        <v>4250</v>
      </c>
      <c r="BS453" s="270">
        <v>2065</v>
      </c>
      <c r="BT453" s="270">
        <v>30210</v>
      </c>
      <c r="BU453" s="270">
        <v>13015</v>
      </c>
      <c r="BV453" s="270">
        <v>205</v>
      </c>
      <c r="BW453" s="270">
        <v>18995</v>
      </c>
      <c r="BX453" s="270">
        <v>445</v>
      </c>
      <c r="BY453" s="270">
        <v>8425</v>
      </c>
      <c r="BZ453" s="270">
        <v>1125</v>
      </c>
      <c r="CA453" s="270">
        <v>285</v>
      </c>
      <c r="CB453" s="270">
        <v>60</v>
      </c>
      <c r="CC453" s="270">
        <v>0</v>
      </c>
      <c r="CD453" s="270">
        <v>7175</v>
      </c>
      <c r="CE453" s="270">
        <v>215</v>
      </c>
      <c r="CF453" s="270">
        <v>520</v>
      </c>
      <c r="CG453" s="270">
        <v>254070</v>
      </c>
      <c r="CH453" s="270">
        <v>0</v>
      </c>
      <c r="CI453" s="270">
        <v>27630</v>
      </c>
      <c r="CJ453" s="270">
        <v>13080</v>
      </c>
      <c r="CK453" s="270">
        <v>10045</v>
      </c>
      <c r="CL453" s="270">
        <v>5950</v>
      </c>
      <c r="CM453" s="270">
        <v>9380</v>
      </c>
      <c r="CN453" s="270">
        <v>0</v>
      </c>
      <c r="CO453" s="270">
        <v>0</v>
      </c>
      <c r="CP453" s="270">
        <v>20</v>
      </c>
      <c r="CQ453" s="270" t="s">
        <v>1676</v>
      </c>
      <c r="CR453" s="270">
        <v>1590</v>
      </c>
      <c r="CS453" s="270">
        <v>0</v>
      </c>
      <c r="CT453" s="270">
        <v>0</v>
      </c>
      <c r="CU453" s="270"/>
      <c r="CV453" s="270">
        <v>0</v>
      </c>
      <c r="CW453" s="270">
        <v>0</v>
      </c>
      <c r="CX453" s="270">
        <v>3630</v>
      </c>
      <c r="CY453" s="270">
        <v>3130</v>
      </c>
      <c r="CZ453" s="270">
        <v>1910</v>
      </c>
      <c r="DA453" s="270">
        <v>6065</v>
      </c>
      <c r="DB453" s="270">
        <v>3535</v>
      </c>
      <c r="DC453" s="270">
        <v>575</v>
      </c>
      <c r="DD453" s="270">
        <v>0</v>
      </c>
      <c r="DE453" s="270">
        <v>46195</v>
      </c>
      <c r="DF453" s="270">
        <v>17135</v>
      </c>
      <c r="DG453" s="270">
        <v>1655</v>
      </c>
      <c r="DH453" s="270">
        <v>14490</v>
      </c>
      <c r="DI453" s="270">
        <v>0</v>
      </c>
      <c r="DJ453" s="270">
        <v>0</v>
      </c>
      <c r="DK453" s="270">
        <v>0</v>
      </c>
      <c r="DL453" s="270">
        <v>0</v>
      </c>
      <c r="DM453" s="270">
        <v>685</v>
      </c>
      <c r="DN453" s="270">
        <v>0</v>
      </c>
      <c r="DO453" s="270" t="s">
        <v>1676</v>
      </c>
      <c r="DP453" s="270">
        <v>33635</v>
      </c>
      <c r="DQ453" s="270">
        <v>655</v>
      </c>
      <c r="DR453" s="270"/>
      <c r="DS453" s="270">
        <v>0</v>
      </c>
      <c r="DT453" s="270">
        <v>150</v>
      </c>
      <c r="DU453" s="270">
        <v>25385</v>
      </c>
      <c r="DV453" s="270">
        <v>1280</v>
      </c>
      <c r="DW453" s="270">
        <v>0</v>
      </c>
      <c r="DX453" s="270">
        <v>0</v>
      </c>
      <c r="DY453" s="270">
        <v>3040</v>
      </c>
      <c r="DZ453" s="270">
        <v>8395</v>
      </c>
      <c r="EA453" s="270">
        <v>0</v>
      </c>
      <c r="EB453" s="270">
        <v>6000</v>
      </c>
      <c r="EC453" s="270">
        <v>0</v>
      </c>
      <c r="ED453" s="270">
        <v>3955</v>
      </c>
      <c r="EE453" s="270">
        <v>19040</v>
      </c>
      <c r="EF453" s="270">
        <v>120</v>
      </c>
      <c r="EG453" s="270">
        <v>13075</v>
      </c>
      <c r="EH453" s="270">
        <v>0</v>
      </c>
      <c r="EI453" s="270">
        <v>0</v>
      </c>
      <c r="EJ453" s="270">
        <v>0</v>
      </c>
      <c r="EK453" s="270">
        <v>0</v>
      </c>
      <c r="EL453" s="270">
        <v>8965</v>
      </c>
      <c r="EM453" s="270">
        <v>10195</v>
      </c>
      <c r="EN453" s="270">
        <v>17790</v>
      </c>
      <c r="EO453" s="270">
        <v>0</v>
      </c>
      <c r="EP453" s="270">
        <v>0</v>
      </c>
      <c r="EQ453" s="270">
        <v>0</v>
      </c>
      <c r="ER453" s="270" t="s">
        <v>1676</v>
      </c>
      <c r="ES453" s="270">
        <v>0</v>
      </c>
      <c r="ET453" s="270">
        <v>0</v>
      </c>
      <c r="EU453" s="270">
        <v>0</v>
      </c>
      <c r="EV453" s="270">
        <v>0</v>
      </c>
      <c r="EW453" s="270">
        <v>10075</v>
      </c>
      <c r="EX453" s="270">
        <v>1345</v>
      </c>
      <c r="EY453" s="270">
        <v>0</v>
      </c>
      <c r="EZ453" s="270">
        <v>0</v>
      </c>
      <c r="FA453" s="270">
        <v>355</v>
      </c>
      <c r="FB453" s="270">
        <v>0</v>
      </c>
      <c r="FC453" s="270">
        <v>0</v>
      </c>
      <c r="FD453" s="270">
        <v>0</v>
      </c>
      <c r="FE453" s="270">
        <v>0</v>
      </c>
      <c r="FF453" s="270">
        <v>0</v>
      </c>
      <c r="FG453" s="270"/>
      <c r="FH453" s="270">
        <v>0</v>
      </c>
      <c r="FI453" s="270"/>
      <c r="FJ453" s="270">
        <v>0</v>
      </c>
      <c r="FK453" s="270">
        <v>0</v>
      </c>
      <c r="FL453" s="270">
        <v>0</v>
      </c>
      <c r="FM453" s="270">
        <v>8720</v>
      </c>
      <c r="FN453" s="270">
        <v>125</v>
      </c>
      <c r="FO453" s="351">
        <v>185945</v>
      </c>
      <c r="FP453" s="351">
        <v>37380</v>
      </c>
      <c r="FQ453" s="351">
        <v>83850</v>
      </c>
      <c r="FR453" s="13"/>
      <c r="FS453" s="270"/>
      <c r="FT453" s="270"/>
      <c r="FU453" s="270"/>
      <c r="FV453" s="270"/>
      <c r="FW453" s="270"/>
      <c r="FX453" s="270"/>
      <c r="FY453" s="270"/>
      <c r="FZ453" s="270"/>
      <c r="GA453" s="270"/>
      <c r="GB453" s="270"/>
      <c r="GC453" s="270"/>
      <c r="GD453" s="270"/>
      <c r="GE453" s="270"/>
      <c r="GF453" s="270"/>
      <c r="GG453" s="270"/>
      <c r="GH453" s="270"/>
      <c r="GI453" s="270"/>
      <c r="GJ453" s="270"/>
      <c r="GK453" s="270"/>
      <c r="GL453" s="270"/>
      <c r="GM453" s="270"/>
      <c r="GN453" s="270"/>
      <c r="GO453" s="270"/>
      <c r="GP453" s="270"/>
      <c r="GQ453" s="270"/>
      <c r="GR453" s="270"/>
      <c r="GS453" s="270"/>
      <c r="GT453" s="270"/>
      <c r="GU453" s="270"/>
      <c r="GV453" s="270"/>
      <c r="GW453" s="270"/>
      <c r="GX453" s="270"/>
      <c r="GY453" s="270"/>
      <c r="GZ453" s="270"/>
      <c r="HA453" s="270"/>
      <c r="HB453" s="270"/>
      <c r="HC453" s="270"/>
      <c r="HD453" s="270"/>
      <c r="HE453" s="270"/>
      <c r="HF453" s="270"/>
      <c r="HG453" s="270"/>
      <c r="HH453" s="270"/>
      <c r="HI453" s="270"/>
      <c r="HJ453" s="270"/>
      <c r="HK453" s="270"/>
      <c r="HL453" s="270"/>
      <c r="HM453" s="270"/>
      <c r="HN453" s="270"/>
      <c r="HO453" s="270"/>
      <c r="HP453" s="270"/>
      <c r="HQ453" s="270"/>
      <c r="HR453" s="270"/>
      <c r="HS453" s="270"/>
      <c r="HT453" s="270"/>
      <c r="HU453" s="270"/>
      <c r="HV453" s="270"/>
      <c r="HW453" s="270"/>
      <c r="HX453" s="270"/>
      <c r="HY453" s="270"/>
      <c r="HZ453" s="270"/>
      <c r="IA453" s="270"/>
      <c r="IB453" s="270"/>
      <c r="IC453" s="270"/>
      <c r="ID453" s="270"/>
      <c r="IE453" s="270"/>
      <c r="IF453" s="270"/>
      <c r="IG453" s="270"/>
      <c r="IH453" s="270"/>
    </row>
    <row r="454" spans="1:242" ht="12.75" customHeight="1" x14ac:dyDescent="0.2">
      <c r="A454" s="374" t="s">
        <v>224</v>
      </c>
      <c r="B454" s="270">
        <v>141480</v>
      </c>
      <c r="C454" s="270">
        <v>124675</v>
      </c>
      <c r="D454" s="270">
        <v>55145</v>
      </c>
      <c r="E454" s="270">
        <v>69505</v>
      </c>
      <c r="F454" s="270">
        <v>58285</v>
      </c>
      <c r="G454" s="270">
        <v>10665</v>
      </c>
      <c r="H454" s="270">
        <v>43550</v>
      </c>
      <c r="I454" s="270">
        <v>94465</v>
      </c>
      <c r="J454" s="270">
        <v>47015</v>
      </c>
      <c r="K454" s="270">
        <v>267310</v>
      </c>
      <c r="L454" s="270">
        <v>64.060645019999995</v>
      </c>
      <c r="M454" s="270">
        <v>40</v>
      </c>
      <c r="N454" s="270">
        <v>15005</v>
      </c>
      <c r="O454" s="270">
        <v>8690</v>
      </c>
      <c r="P454" s="270">
        <v>4335</v>
      </c>
      <c r="Q454" s="270">
        <v>5650</v>
      </c>
      <c r="R454" s="270">
        <v>2175</v>
      </c>
      <c r="S454" s="270">
        <v>645</v>
      </c>
      <c r="T454" s="270">
        <v>30</v>
      </c>
      <c r="U454" s="270">
        <v>25</v>
      </c>
      <c r="V454" s="270">
        <v>3.4141527699999998</v>
      </c>
      <c r="W454" s="270">
        <v>1</v>
      </c>
      <c r="X454" s="270">
        <v>55.022666719999997</v>
      </c>
      <c r="Y454" s="270">
        <v>13260</v>
      </c>
      <c r="Z454" s="270">
        <v>13130</v>
      </c>
      <c r="AA454" s="270">
        <v>18330</v>
      </c>
      <c r="AB454" s="270">
        <v>26100</v>
      </c>
      <c r="AC454" s="270">
        <v>30940</v>
      </c>
      <c r="AD454" s="270">
        <v>32860</v>
      </c>
      <c r="AE454" s="270">
        <v>6540</v>
      </c>
      <c r="AF454" s="270">
        <v>1575</v>
      </c>
      <c r="AG454" s="270">
        <v>1350</v>
      </c>
      <c r="AH454" s="270">
        <v>5980</v>
      </c>
      <c r="AI454" s="270">
        <v>500</v>
      </c>
      <c r="AJ454" s="270">
        <v>2315</v>
      </c>
      <c r="AK454" s="270">
        <v>775</v>
      </c>
      <c r="AL454" s="270">
        <v>6010</v>
      </c>
      <c r="AM454" s="270">
        <v>13490</v>
      </c>
      <c r="AN454" s="270">
        <v>1425</v>
      </c>
      <c r="AO454" s="270">
        <v>1710</v>
      </c>
      <c r="AP454" s="270">
        <v>920</v>
      </c>
      <c r="AQ454" s="270">
        <v>3700</v>
      </c>
      <c r="AR454" s="270">
        <v>525</v>
      </c>
      <c r="AS454" s="270">
        <v>455</v>
      </c>
      <c r="AT454" s="270">
        <v>2380</v>
      </c>
      <c r="AU454" s="270">
        <v>5590</v>
      </c>
      <c r="AV454" s="270">
        <v>1495</v>
      </c>
      <c r="AW454" s="270">
        <v>3555</v>
      </c>
      <c r="AX454" s="270">
        <v>16355</v>
      </c>
      <c r="AY454" s="270">
        <v>1170</v>
      </c>
      <c r="AZ454" s="270">
        <v>5600</v>
      </c>
      <c r="BA454" s="270">
        <v>8350</v>
      </c>
      <c r="BB454" s="270">
        <v>56260</v>
      </c>
      <c r="BC454" s="270">
        <v>2675</v>
      </c>
      <c r="BD454" s="270">
        <v>7865</v>
      </c>
      <c r="BE454" s="270">
        <v>2275</v>
      </c>
      <c r="BF454" s="270">
        <v>2620</v>
      </c>
      <c r="BG454" s="270">
        <v>1165</v>
      </c>
      <c r="BH454" s="270">
        <v>1930</v>
      </c>
      <c r="BI454" s="270">
        <v>6570</v>
      </c>
      <c r="BJ454" s="270">
        <v>595</v>
      </c>
      <c r="BK454" s="270">
        <v>5785</v>
      </c>
      <c r="BL454" s="270">
        <v>7985</v>
      </c>
      <c r="BM454" s="270">
        <v>18755</v>
      </c>
      <c r="BN454" s="270">
        <v>3135</v>
      </c>
      <c r="BO454" s="270">
        <v>10435</v>
      </c>
      <c r="BP454" s="270">
        <v>6880</v>
      </c>
      <c r="BQ454" s="270">
        <v>7045</v>
      </c>
      <c r="BR454" s="270">
        <v>1785</v>
      </c>
      <c r="BS454" s="270">
        <v>385</v>
      </c>
      <c r="BT454" s="270">
        <v>18555</v>
      </c>
      <c r="BU454" s="270">
        <v>9905</v>
      </c>
      <c r="BV454" s="270">
        <v>75</v>
      </c>
      <c r="BW454" s="270">
        <v>8250</v>
      </c>
      <c r="BX454" s="270">
        <v>640</v>
      </c>
      <c r="BY454" s="270">
        <v>8070</v>
      </c>
      <c r="BZ454" s="270">
        <v>1265</v>
      </c>
      <c r="CA454" s="270">
        <v>240</v>
      </c>
      <c r="CB454" s="270">
        <v>25</v>
      </c>
      <c r="CC454" s="270" t="s">
        <v>1676</v>
      </c>
      <c r="CD454" s="270">
        <v>3205</v>
      </c>
      <c r="CE454" s="270">
        <v>215</v>
      </c>
      <c r="CF454" s="270">
        <v>435</v>
      </c>
      <c r="CG454" s="270">
        <v>110570</v>
      </c>
      <c r="CH454" s="270">
        <v>0</v>
      </c>
      <c r="CI454" s="270">
        <v>20390</v>
      </c>
      <c r="CJ454" s="270">
        <v>2900</v>
      </c>
      <c r="CK454" s="270">
        <v>7230</v>
      </c>
      <c r="CL454" s="270">
        <v>2860</v>
      </c>
      <c r="CM454" s="270">
        <v>6245</v>
      </c>
      <c r="CN454" s="270">
        <v>0</v>
      </c>
      <c r="CO454" s="270">
        <v>0</v>
      </c>
      <c r="CP454" s="270">
        <v>0</v>
      </c>
      <c r="CQ454" s="270">
        <v>0</v>
      </c>
      <c r="CR454" s="270">
        <v>0</v>
      </c>
      <c r="CS454" s="270">
        <v>0</v>
      </c>
      <c r="CT454" s="270">
        <v>0</v>
      </c>
      <c r="CU454" s="270"/>
      <c r="CV454" s="270">
        <v>0</v>
      </c>
      <c r="CW454" s="270">
        <v>0</v>
      </c>
      <c r="CX454" s="270" t="s">
        <v>1676</v>
      </c>
      <c r="CY454" s="270" t="s">
        <v>1676</v>
      </c>
      <c r="CZ454" s="270" t="s">
        <v>1676</v>
      </c>
      <c r="DA454" s="270">
        <v>20760</v>
      </c>
      <c r="DB454" s="270">
        <v>1705</v>
      </c>
      <c r="DC454" s="270">
        <v>0</v>
      </c>
      <c r="DD454" s="270">
        <v>0</v>
      </c>
      <c r="DE454" s="270">
        <v>19570</v>
      </c>
      <c r="DF454" s="270">
        <v>10265</v>
      </c>
      <c r="DG454" s="270">
        <v>1165</v>
      </c>
      <c r="DH454" s="270">
        <v>1490</v>
      </c>
      <c r="DI454" s="270">
        <v>0</v>
      </c>
      <c r="DJ454" s="270">
        <v>0</v>
      </c>
      <c r="DK454" s="270">
        <v>0</v>
      </c>
      <c r="DL454" s="270">
        <v>0</v>
      </c>
      <c r="DM454" s="270">
        <v>0</v>
      </c>
      <c r="DN454" s="270">
        <v>0</v>
      </c>
      <c r="DO454" s="270">
        <v>0</v>
      </c>
      <c r="DP454" s="270">
        <v>2910</v>
      </c>
      <c r="DQ454" s="270">
        <v>0</v>
      </c>
      <c r="DR454" s="270"/>
      <c r="DS454" s="270">
        <v>0</v>
      </c>
      <c r="DT454" s="270">
        <v>0</v>
      </c>
      <c r="DU454" s="270">
        <v>3960</v>
      </c>
      <c r="DV454" s="270">
        <v>0</v>
      </c>
      <c r="DW454" s="270">
        <v>0</v>
      </c>
      <c r="DX454" s="270">
        <v>0</v>
      </c>
      <c r="DY454" s="270">
        <v>0</v>
      </c>
      <c r="DZ454" s="270">
        <v>235</v>
      </c>
      <c r="EA454" s="270">
        <v>0</v>
      </c>
      <c r="EB454" s="270">
        <v>130</v>
      </c>
      <c r="EC454" s="270">
        <v>0</v>
      </c>
      <c r="ED454" s="270">
        <v>1705</v>
      </c>
      <c r="EE454" s="270">
        <v>11600</v>
      </c>
      <c r="EF454" s="270">
        <v>0</v>
      </c>
      <c r="EG454" s="270">
        <v>13790</v>
      </c>
      <c r="EH454" s="270">
        <v>0</v>
      </c>
      <c r="EI454" s="270">
        <v>0</v>
      </c>
      <c r="EJ454" s="270">
        <v>0</v>
      </c>
      <c r="EK454" s="270">
        <v>0</v>
      </c>
      <c r="EL454" s="270">
        <v>755</v>
      </c>
      <c r="EM454" s="270">
        <v>6445</v>
      </c>
      <c r="EN454" s="270">
        <v>2655</v>
      </c>
      <c r="EO454" s="270">
        <v>0</v>
      </c>
      <c r="EP454" s="270">
        <v>0</v>
      </c>
      <c r="EQ454" s="270">
        <v>0</v>
      </c>
      <c r="ER454" s="270">
        <v>0</v>
      </c>
      <c r="ES454" s="270">
        <v>0</v>
      </c>
      <c r="ET454" s="270">
        <v>0</v>
      </c>
      <c r="EU454" s="270">
        <v>0</v>
      </c>
      <c r="EV454" s="270">
        <v>0</v>
      </c>
      <c r="EW454" s="270">
        <v>235</v>
      </c>
      <c r="EX454" s="270">
        <v>2470</v>
      </c>
      <c r="EY454" s="270">
        <v>0</v>
      </c>
      <c r="EZ454" s="270">
        <v>0</v>
      </c>
      <c r="FA454" s="270">
        <v>0</v>
      </c>
      <c r="FB454" s="270" t="s">
        <v>1676</v>
      </c>
      <c r="FC454" s="270">
        <v>0</v>
      </c>
      <c r="FD454" s="270">
        <v>0</v>
      </c>
      <c r="FE454" s="270">
        <v>0</v>
      </c>
      <c r="FF454" s="270">
        <v>0</v>
      </c>
      <c r="FG454" s="270"/>
      <c r="FH454" s="270">
        <v>0</v>
      </c>
      <c r="FI454" s="270"/>
      <c r="FJ454" s="270">
        <v>0</v>
      </c>
      <c r="FK454" s="270">
        <v>0</v>
      </c>
      <c r="FL454" s="270">
        <v>0</v>
      </c>
      <c r="FM454" s="270">
        <v>0</v>
      </c>
      <c r="FN454" s="270">
        <v>0</v>
      </c>
      <c r="FO454" s="351">
        <v>85220</v>
      </c>
      <c r="FP454" s="351">
        <v>12175</v>
      </c>
      <c r="FQ454" s="351">
        <v>36555</v>
      </c>
      <c r="FR454" s="13"/>
      <c r="FS454" s="270"/>
      <c r="FT454" s="270"/>
      <c r="FU454" s="270"/>
      <c r="FV454" s="270"/>
      <c r="FW454" s="270"/>
      <c r="FX454" s="270"/>
      <c r="FY454" s="270"/>
      <c r="FZ454" s="270"/>
      <c r="GA454" s="270"/>
      <c r="GB454" s="270"/>
      <c r="GC454" s="270"/>
      <c r="GD454" s="270"/>
      <c r="GE454" s="270"/>
      <c r="GF454" s="270"/>
      <c r="GG454" s="270"/>
      <c r="GH454" s="270"/>
      <c r="GI454" s="270"/>
      <c r="GJ454" s="270"/>
      <c r="GK454" s="270"/>
      <c r="GL454" s="270"/>
      <c r="GM454" s="270"/>
      <c r="GN454" s="270"/>
      <c r="GO454" s="270"/>
      <c r="GP454" s="270"/>
      <c r="GQ454" s="270"/>
      <c r="GR454" s="270"/>
      <c r="GS454" s="270"/>
      <c r="GT454" s="270"/>
      <c r="GU454" s="270"/>
      <c r="GV454" s="270"/>
      <c r="GW454" s="270"/>
      <c r="GX454" s="270"/>
      <c r="GY454" s="270"/>
      <c r="GZ454" s="270"/>
      <c r="HA454" s="270"/>
      <c r="HB454" s="270"/>
      <c r="HC454" s="270"/>
      <c r="HD454" s="270"/>
      <c r="HE454" s="270"/>
      <c r="HF454" s="270"/>
      <c r="HG454" s="270"/>
      <c r="HH454" s="270"/>
      <c r="HI454" s="270"/>
      <c r="HJ454" s="270"/>
      <c r="HK454" s="270"/>
      <c r="HL454" s="270"/>
      <c r="HM454" s="270"/>
      <c r="HN454" s="270"/>
      <c r="HO454" s="270"/>
      <c r="HP454" s="270"/>
      <c r="HQ454" s="270"/>
      <c r="HR454" s="270"/>
      <c r="HS454" s="270"/>
      <c r="HT454" s="270"/>
      <c r="HU454" s="270"/>
      <c r="HV454" s="270"/>
      <c r="HW454" s="270"/>
      <c r="HX454" s="270"/>
      <c r="HY454" s="270"/>
      <c r="HZ454" s="270"/>
      <c r="IA454" s="270"/>
      <c r="IB454" s="270"/>
      <c r="IC454" s="270"/>
      <c r="ID454" s="270"/>
      <c r="IE454" s="270"/>
      <c r="IF454" s="270"/>
      <c r="IG454" s="270"/>
      <c r="IH454" s="270"/>
    </row>
    <row r="455" spans="1:242" ht="12.75" customHeight="1" x14ac:dyDescent="0.2">
      <c r="A455" s="374" t="s">
        <v>225</v>
      </c>
      <c r="B455" s="270">
        <v>128850</v>
      </c>
      <c r="C455" s="270">
        <v>108225</v>
      </c>
      <c r="D455" s="270">
        <v>49410</v>
      </c>
      <c r="E455" s="270">
        <v>58805</v>
      </c>
      <c r="F455" s="270">
        <v>48155</v>
      </c>
      <c r="G455" s="270">
        <v>8300</v>
      </c>
      <c r="H455" s="270">
        <v>41445</v>
      </c>
      <c r="I455" s="270">
        <v>85715</v>
      </c>
      <c r="J455" s="270">
        <v>43135</v>
      </c>
      <c r="K455" s="270">
        <v>247885</v>
      </c>
      <c r="L455" s="270">
        <v>58.875766540000001</v>
      </c>
      <c r="M455" s="270">
        <v>36</v>
      </c>
      <c r="N455" s="270">
        <v>13890</v>
      </c>
      <c r="O455" s="270">
        <v>9240</v>
      </c>
      <c r="P455" s="270">
        <v>3425</v>
      </c>
      <c r="Q455" s="270">
        <v>3740</v>
      </c>
      <c r="R455" s="270">
        <v>1745</v>
      </c>
      <c r="S455" s="270">
        <v>705</v>
      </c>
      <c r="T455" s="270">
        <v>30</v>
      </c>
      <c r="U455" s="270" t="s">
        <v>1676</v>
      </c>
      <c r="V455" s="270">
        <v>3.8117201359999999</v>
      </c>
      <c r="W455" s="270">
        <v>1</v>
      </c>
      <c r="X455" s="270">
        <v>54.566609049999997</v>
      </c>
      <c r="Y455" s="270">
        <v>13735</v>
      </c>
      <c r="Z455" s="270">
        <v>10885</v>
      </c>
      <c r="AA455" s="270">
        <v>17565</v>
      </c>
      <c r="AB455" s="270">
        <v>23455</v>
      </c>
      <c r="AC455" s="270">
        <v>26555</v>
      </c>
      <c r="AD455" s="270">
        <v>30120</v>
      </c>
      <c r="AE455" s="270">
        <v>6170</v>
      </c>
      <c r="AF455" s="270">
        <v>1405</v>
      </c>
      <c r="AG455" s="270">
        <v>655</v>
      </c>
      <c r="AH455" s="270">
        <v>2005</v>
      </c>
      <c r="AI455" s="270">
        <v>445</v>
      </c>
      <c r="AJ455" s="270">
        <v>2050</v>
      </c>
      <c r="AK455" s="270">
        <v>2155</v>
      </c>
      <c r="AL455" s="270">
        <v>7265</v>
      </c>
      <c r="AM455" s="270">
        <v>12425</v>
      </c>
      <c r="AN455" s="270">
        <v>845</v>
      </c>
      <c r="AO455" s="270">
        <v>1950</v>
      </c>
      <c r="AP455" s="270">
        <v>1160</v>
      </c>
      <c r="AQ455" s="270">
        <v>6130</v>
      </c>
      <c r="AR455" s="270">
        <v>385</v>
      </c>
      <c r="AS455" s="270">
        <v>280</v>
      </c>
      <c r="AT455" s="270">
        <v>2240</v>
      </c>
      <c r="AU455" s="270">
        <v>4410</v>
      </c>
      <c r="AV455" s="270">
        <v>1715</v>
      </c>
      <c r="AW455" s="270">
        <v>2140</v>
      </c>
      <c r="AX455" s="270">
        <v>15350</v>
      </c>
      <c r="AY455" s="270">
        <v>565</v>
      </c>
      <c r="AZ455" s="270">
        <v>3635</v>
      </c>
      <c r="BA455" s="270">
        <v>7120</v>
      </c>
      <c r="BB455" s="270">
        <v>52520</v>
      </c>
      <c r="BC455" s="270">
        <v>3820</v>
      </c>
      <c r="BD455" s="270">
        <v>9095</v>
      </c>
      <c r="BE455" s="270">
        <v>2410</v>
      </c>
      <c r="BF455" s="270">
        <v>1990</v>
      </c>
      <c r="BG455" s="270">
        <v>960</v>
      </c>
      <c r="BH455" s="270">
        <v>1615</v>
      </c>
      <c r="BI455" s="270">
        <v>2210</v>
      </c>
      <c r="BJ455" s="270">
        <v>550</v>
      </c>
      <c r="BK455" s="270">
        <v>6770</v>
      </c>
      <c r="BL455" s="270">
        <v>6965</v>
      </c>
      <c r="BM455" s="270">
        <v>16840</v>
      </c>
      <c r="BN455" s="270">
        <v>2305</v>
      </c>
      <c r="BO455" s="270">
        <v>6705</v>
      </c>
      <c r="BP455" s="270">
        <v>6425</v>
      </c>
      <c r="BQ455" s="270">
        <v>6155</v>
      </c>
      <c r="BR455" s="270">
        <v>1775</v>
      </c>
      <c r="BS455" s="270">
        <v>370</v>
      </c>
      <c r="BT455" s="270">
        <v>15320</v>
      </c>
      <c r="BU455" s="270">
        <v>6080</v>
      </c>
      <c r="BV455" s="270">
        <v>130</v>
      </c>
      <c r="BW455" s="270">
        <v>9740</v>
      </c>
      <c r="BX455" s="270">
        <v>375</v>
      </c>
      <c r="BY455" s="270">
        <v>5155</v>
      </c>
      <c r="BZ455" s="270">
        <v>525</v>
      </c>
      <c r="CA455" s="270">
        <v>85</v>
      </c>
      <c r="CB455" s="270">
        <v>15</v>
      </c>
      <c r="CC455" s="270" t="s">
        <v>1676</v>
      </c>
      <c r="CD455" s="270">
        <v>2075</v>
      </c>
      <c r="CE455" s="270">
        <v>115</v>
      </c>
      <c r="CF455" s="270">
        <v>255</v>
      </c>
      <c r="CG455" s="270">
        <v>99620</v>
      </c>
      <c r="CH455" s="270">
        <v>0</v>
      </c>
      <c r="CI455" s="270">
        <v>11890</v>
      </c>
      <c r="CJ455" s="270">
        <v>5260</v>
      </c>
      <c r="CK455" s="270">
        <v>6995</v>
      </c>
      <c r="CL455" s="270">
        <v>1260</v>
      </c>
      <c r="CM455" s="270">
        <v>2145</v>
      </c>
      <c r="CN455" s="270">
        <v>1995</v>
      </c>
      <c r="CO455" s="270">
        <v>0</v>
      </c>
      <c r="CP455" s="270">
        <v>0</v>
      </c>
      <c r="CQ455" s="270">
        <v>0</v>
      </c>
      <c r="CR455" s="270">
        <v>0</v>
      </c>
      <c r="CS455" s="270">
        <v>0</v>
      </c>
      <c r="CT455" s="270">
        <v>0</v>
      </c>
      <c r="CU455" s="270"/>
      <c r="CV455" s="270">
        <v>0</v>
      </c>
      <c r="CW455" s="270">
        <v>0</v>
      </c>
      <c r="CX455" s="270">
        <v>0</v>
      </c>
      <c r="CY455" s="270" t="s">
        <v>1676</v>
      </c>
      <c r="CZ455" s="270">
        <v>0</v>
      </c>
      <c r="DA455" s="270">
        <v>5435</v>
      </c>
      <c r="DB455" s="270">
        <v>670</v>
      </c>
      <c r="DC455" s="270">
        <v>0</v>
      </c>
      <c r="DD455" s="270">
        <v>0</v>
      </c>
      <c r="DE455" s="270">
        <v>15435</v>
      </c>
      <c r="DF455" s="270">
        <v>18920</v>
      </c>
      <c r="DG455" s="270">
        <v>11975</v>
      </c>
      <c r="DH455" s="270">
        <v>4365</v>
      </c>
      <c r="DI455" s="270">
        <v>0</v>
      </c>
      <c r="DJ455" s="270">
        <v>0</v>
      </c>
      <c r="DK455" s="270">
        <v>0</v>
      </c>
      <c r="DL455" s="270">
        <v>0</v>
      </c>
      <c r="DM455" s="270">
        <v>0</v>
      </c>
      <c r="DN455" s="270">
        <v>0</v>
      </c>
      <c r="DO455" s="270">
        <v>0</v>
      </c>
      <c r="DP455" s="270">
        <v>3355</v>
      </c>
      <c r="DQ455" s="270">
        <v>0</v>
      </c>
      <c r="DR455" s="270"/>
      <c r="DS455" s="270">
        <v>245</v>
      </c>
      <c r="DT455" s="270">
        <v>725</v>
      </c>
      <c r="DU455" s="270">
        <v>4370</v>
      </c>
      <c r="DV455" s="270">
        <v>0</v>
      </c>
      <c r="DW455" s="270">
        <v>0</v>
      </c>
      <c r="DX455" s="270">
        <v>0</v>
      </c>
      <c r="DY455" s="270">
        <v>35</v>
      </c>
      <c r="DZ455" s="270">
        <v>55</v>
      </c>
      <c r="EA455" s="270">
        <v>0</v>
      </c>
      <c r="EB455" s="270">
        <v>60</v>
      </c>
      <c r="EC455" s="270">
        <v>0</v>
      </c>
      <c r="ED455" s="270">
        <v>795</v>
      </c>
      <c r="EE455" s="270">
        <v>12465</v>
      </c>
      <c r="EF455" s="270">
        <v>0</v>
      </c>
      <c r="EG455" s="270">
        <v>10030</v>
      </c>
      <c r="EH455" s="270">
        <v>0</v>
      </c>
      <c r="EI455" s="270">
        <v>0</v>
      </c>
      <c r="EJ455" s="270">
        <v>0</v>
      </c>
      <c r="EK455" s="270">
        <v>0</v>
      </c>
      <c r="EL455" s="270">
        <v>4860</v>
      </c>
      <c r="EM455" s="270">
        <v>2575</v>
      </c>
      <c r="EN455" s="270">
        <v>2860</v>
      </c>
      <c r="EO455" s="270">
        <v>0</v>
      </c>
      <c r="EP455" s="270">
        <v>0</v>
      </c>
      <c r="EQ455" s="270">
        <v>0</v>
      </c>
      <c r="ER455" s="270">
        <v>0</v>
      </c>
      <c r="ES455" s="270">
        <v>0</v>
      </c>
      <c r="ET455" s="270">
        <v>0</v>
      </c>
      <c r="EU455" s="270">
        <v>0</v>
      </c>
      <c r="EV455" s="270">
        <v>0</v>
      </c>
      <c r="EW455" s="270" t="s">
        <v>1676</v>
      </c>
      <c r="EX455" s="270">
        <v>0</v>
      </c>
      <c r="EY455" s="270">
        <v>0</v>
      </c>
      <c r="EZ455" s="270">
        <v>0</v>
      </c>
      <c r="FA455" s="270">
        <v>0</v>
      </c>
      <c r="FB455" s="270">
        <v>0</v>
      </c>
      <c r="FC455" s="270">
        <v>0</v>
      </c>
      <c r="FD455" s="270">
        <v>70</v>
      </c>
      <c r="FE455" s="270">
        <v>0</v>
      </c>
      <c r="FF455" s="270">
        <v>0</v>
      </c>
      <c r="FG455" s="270"/>
      <c r="FH455" s="270">
        <v>0</v>
      </c>
      <c r="FI455" s="270"/>
      <c r="FJ455" s="270">
        <v>0</v>
      </c>
      <c r="FK455" s="270">
        <v>0</v>
      </c>
      <c r="FL455" s="270">
        <v>0</v>
      </c>
      <c r="FM455" s="270">
        <v>0</v>
      </c>
      <c r="FN455" s="270">
        <v>0</v>
      </c>
      <c r="FO455" s="351">
        <v>76330</v>
      </c>
      <c r="FP455" s="351">
        <v>10330</v>
      </c>
      <c r="FQ455" s="351">
        <v>32775</v>
      </c>
      <c r="FR455" s="13"/>
      <c r="FS455" s="270"/>
      <c r="FT455" s="270"/>
      <c r="FU455" s="270"/>
      <c r="FV455" s="270"/>
      <c r="FW455" s="270"/>
      <c r="FX455" s="270"/>
      <c r="FY455" s="270"/>
      <c r="FZ455" s="270"/>
      <c r="GA455" s="270"/>
      <c r="GB455" s="270"/>
      <c r="GC455" s="270"/>
      <c r="GD455" s="270"/>
      <c r="GE455" s="270"/>
      <c r="GF455" s="270"/>
      <c r="GG455" s="270"/>
      <c r="GH455" s="270"/>
      <c r="GI455" s="270"/>
      <c r="GJ455" s="270"/>
      <c r="GK455" s="270"/>
      <c r="GL455" s="270"/>
      <c r="GM455" s="270"/>
      <c r="GN455" s="270"/>
      <c r="GO455" s="270"/>
      <c r="GP455" s="270"/>
      <c r="GQ455" s="270"/>
      <c r="GR455" s="270"/>
      <c r="GS455" s="270"/>
      <c r="GT455" s="270"/>
      <c r="GU455" s="270"/>
      <c r="GV455" s="270"/>
      <c r="GW455" s="270"/>
      <c r="GX455" s="270"/>
      <c r="GY455" s="270"/>
      <c r="GZ455" s="270"/>
      <c r="HA455" s="270"/>
      <c r="HB455" s="270"/>
      <c r="HC455" s="270"/>
      <c r="HD455" s="270"/>
      <c r="HE455" s="270"/>
      <c r="HF455" s="270"/>
      <c r="HG455" s="270"/>
      <c r="HH455" s="270"/>
      <c r="HI455" s="270"/>
      <c r="HJ455" s="270"/>
      <c r="HK455" s="270"/>
      <c r="HL455" s="270"/>
      <c r="HM455" s="270"/>
      <c r="HN455" s="270"/>
      <c r="HO455" s="270"/>
      <c r="HP455" s="270"/>
      <c r="HQ455" s="270"/>
      <c r="HR455" s="270"/>
      <c r="HS455" s="270"/>
      <c r="HT455" s="270"/>
      <c r="HU455" s="270"/>
      <c r="HV455" s="270"/>
      <c r="HW455" s="270"/>
      <c r="HX455" s="270"/>
      <c r="HY455" s="270"/>
      <c r="HZ455" s="270"/>
      <c r="IA455" s="270"/>
      <c r="IB455" s="270"/>
      <c r="IC455" s="270"/>
      <c r="ID455" s="270"/>
      <c r="IE455" s="270"/>
      <c r="IF455" s="270"/>
      <c r="IG455" s="270"/>
      <c r="IH455" s="270"/>
    </row>
    <row r="456" spans="1:242" ht="12.75" customHeight="1" x14ac:dyDescent="0.2">
      <c r="A456" s="374" t="s">
        <v>226</v>
      </c>
      <c r="B456" s="270">
        <v>154350</v>
      </c>
      <c r="C456" s="270">
        <v>132965</v>
      </c>
      <c r="D456" s="270">
        <v>59330</v>
      </c>
      <c r="E456" s="270">
        <v>73635</v>
      </c>
      <c r="F456" s="270">
        <v>49360</v>
      </c>
      <c r="G456" s="270">
        <v>24975</v>
      </c>
      <c r="H456" s="270">
        <v>47020</v>
      </c>
      <c r="I456" s="270">
        <v>89100</v>
      </c>
      <c r="J456" s="270">
        <v>65250</v>
      </c>
      <c r="K456" s="270">
        <v>228145</v>
      </c>
      <c r="L456" s="270">
        <v>45.764098160000003</v>
      </c>
      <c r="M456" s="270">
        <v>29</v>
      </c>
      <c r="N456" s="270">
        <v>17245</v>
      </c>
      <c r="O456" s="270">
        <v>8175</v>
      </c>
      <c r="P456" s="270">
        <v>3465</v>
      </c>
      <c r="Q456" s="270">
        <v>3790</v>
      </c>
      <c r="R456" s="270">
        <v>825</v>
      </c>
      <c r="S456" s="270">
        <v>225</v>
      </c>
      <c r="T456" s="270">
        <v>45</v>
      </c>
      <c r="U456" s="270">
        <v>10</v>
      </c>
      <c r="V456" s="270">
        <v>3.3464646889999998</v>
      </c>
      <c r="W456" s="270">
        <v>1</v>
      </c>
      <c r="X456" s="270">
        <v>54.857136879999999</v>
      </c>
      <c r="Y456" s="270">
        <v>15935</v>
      </c>
      <c r="Z456" s="270">
        <v>11685</v>
      </c>
      <c r="AA456" s="270">
        <v>18120</v>
      </c>
      <c r="AB456" s="270">
        <v>30710</v>
      </c>
      <c r="AC456" s="270">
        <v>38805</v>
      </c>
      <c r="AD456" s="270">
        <v>32775</v>
      </c>
      <c r="AE456" s="270">
        <v>5745</v>
      </c>
      <c r="AF456" s="270">
        <v>1720</v>
      </c>
      <c r="AG456" s="270">
        <v>935</v>
      </c>
      <c r="AH456" s="270">
        <v>2830</v>
      </c>
      <c r="AI456" s="270">
        <v>700</v>
      </c>
      <c r="AJ456" s="270">
        <v>2645</v>
      </c>
      <c r="AK456" s="270">
        <v>1595</v>
      </c>
      <c r="AL456" s="270">
        <v>4595</v>
      </c>
      <c r="AM456" s="270">
        <v>11620</v>
      </c>
      <c r="AN456" s="270">
        <v>725</v>
      </c>
      <c r="AO456" s="270">
        <v>1970</v>
      </c>
      <c r="AP456" s="270">
        <v>2560</v>
      </c>
      <c r="AQ456" s="270">
        <v>5740</v>
      </c>
      <c r="AR456" s="270">
        <v>570</v>
      </c>
      <c r="AS456" s="270">
        <v>255</v>
      </c>
      <c r="AT456" s="270">
        <v>1840</v>
      </c>
      <c r="AU456" s="270">
        <v>5185</v>
      </c>
      <c r="AV456" s="270">
        <v>2530</v>
      </c>
      <c r="AW456" s="270">
        <v>3130</v>
      </c>
      <c r="AX456" s="270">
        <v>11340</v>
      </c>
      <c r="AY456" s="270">
        <v>685</v>
      </c>
      <c r="AZ456" s="270">
        <v>4900</v>
      </c>
      <c r="BA456" s="270">
        <v>30330</v>
      </c>
      <c r="BB456" s="270">
        <v>55955</v>
      </c>
      <c r="BC456" s="270">
        <v>2465</v>
      </c>
      <c r="BD456" s="270">
        <v>34145</v>
      </c>
      <c r="BE456" s="270">
        <v>2425</v>
      </c>
      <c r="BF456" s="270">
        <v>3080</v>
      </c>
      <c r="BG456" s="270">
        <v>510</v>
      </c>
      <c r="BH456" s="270">
        <v>2105</v>
      </c>
      <c r="BI456" s="270">
        <v>3015</v>
      </c>
      <c r="BJ456" s="270">
        <v>830</v>
      </c>
      <c r="BK456" s="270">
        <v>6460</v>
      </c>
      <c r="BL456" s="270">
        <v>8585</v>
      </c>
      <c r="BM456" s="270">
        <v>15280</v>
      </c>
      <c r="BN456" s="270">
        <v>2115</v>
      </c>
      <c r="BO456" s="270">
        <v>7400</v>
      </c>
      <c r="BP456" s="270">
        <v>7215</v>
      </c>
      <c r="BQ456" s="270">
        <v>7515</v>
      </c>
      <c r="BR456" s="270">
        <v>1605</v>
      </c>
      <c r="BS456" s="270">
        <v>400</v>
      </c>
      <c r="BT456" s="270">
        <v>7650</v>
      </c>
      <c r="BU456" s="270">
        <v>10875</v>
      </c>
      <c r="BV456" s="270">
        <v>75</v>
      </c>
      <c r="BW456" s="270">
        <v>9225</v>
      </c>
      <c r="BX456" s="270">
        <v>440</v>
      </c>
      <c r="BY456" s="270">
        <v>7445</v>
      </c>
      <c r="BZ456" s="270">
        <v>540</v>
      </c>
      <c r="CA456" s="270">
        <v>310</v>
      </c>
      <c r="CB456" s="270" t="s">
        <v>1676</v>
      </c>
      <c r="CC456" s="270" t="s">
        <v>1676</v>
      </c>
      <c r="CD456" s="270">
        <v>3415</v>
      </c>
      <c r="CE456" s="270">
        <v>170</v>
      </c>
      <c r="CF456" s="270">
        <v>445</v>
      </c>
      <c r="CG456" s="270">
        <v>120190</v>
      </c>
      <c r="CH456" s="270">
        <v>0</v>
      </c>
      <c r="CI456" s="270">
        <v>11615</v>
      </c>
      <c r="CJ456" s="270">
        <v>5665</v>
      </c>
      <c r="CK456" s="270">
        <v>6865</v>
      </c>
      <c r="CL456" s="270">
        <v>4300</v>
      </c>
      <c r="CM456" s="270">
        <v>2925</v>
      </c>
      <c r="CN456" s="270">
        <v>690</v>
      </c>
      <c r="CO456" s="270">
        <v>0</v>
      </c>
      <c r="CP456" s="270">
        <v>0</v>
      </c>
      <c r="CQ456" s="270">
        <v>0</v>
      </c>
      <c r="CR456" s="270">
        <v>225</v>
      </c>
      <c r="CS456" s="270">
        <v>0</v>
      </c>
      <c r="CT456" s="270">
        <v>0</v>
      </c>
      <c r="CU456" s="270"/>
      <c r="CV456" s="270">
        <v>0</v>
      </c>
      <c r="CW456" s="270">
        <v>0</v>
      </c>
      <c r="CX456" s="270">
        <v>6455</v>
      </c>
      <c r="CY456" s="270">
        <v>0</v>
      </c>
      <c r="CZ456" s="270">
        <v>220</v>
      </c>
      <c r="DA456" s="270">
        <v>5035</v>
      </c>
      <c r="DB456" s="270">
        <v>1165</v>
      </c>
      <c r="DC456" s="270">
        <v>0</v>
      </c>
      <c r="DD456" s="270">
        <v>0</v>
      </c>
      <c r="DE456" s="270">
        <v>26700</v>
      </c>
      <c r="DF456" s="270">
        <v>13285</v>
      </c>
      <c r="DG456" s="270">
        <v>1850</v>
      </c>
      <c r="DH456" s="270">
        <v>4875</v>
      </c>
      <c r="DI456" s="270" t="s">
        <v>1676</v>
      </c>
      <c r="DJ456" s="270">
        <v>0</v>
      </c>
      <c r="DK456" s="270" t="s">
        <v>1676</v>
      </c>
      <c r="DL456" s="270">
        <v>0</v>
      </c>
      <c r="DM456" s="270">
        <v>0</v>
      </c>
      <c r="DN456" s="270">
        <v>0</v>
      </c>
      <c r="DO456" s="270">
        <v>20</v>
      </c>
      <c r="DP456" s="270">
        <v>4560</v>
      </c>
      <c r="DQ456" s="270">
        <v>0</v>
      </c>
      <c r="DR456" s="270"/>
      <c r="DS456" s="270">
        <v>40</v>
      </c>
      <c r="DT456" s="270" t="s">
        <v>1676</v>
      </c>
      <c r="DU456" s="270">
        <v>3365</v>
      </c>
      <c r="DV456" s="270">
        <v>0</v>
      </c>
      <c r="DW456" s="270">
        <v>0</v>
      </c>
      <c r="DX456" s="270">
        <v>0</v>
      </c>
      <c r="DY456" s="270">
        <v>3365</v>
      </c>
      <c r="DZ456" s="270">
        <v>11800</v>
      </c>
      <c r="EA456" s="270">
        <v>0</v>
      </c>
      <c r="EB456" s="270">
        <v>105</v>
      </c>
      <c r="EC456" s="270">
        <v>0</v>
      </c>
      <c r="ED456" s="270">
        <v>485</v>
      </c>
      <c r="EE456" s="270">
        <v>13015</v>
      </c>
      <c r="EF456" s="270">
        <v>0</v>
      </c>
      <c r="EG456" s="270">
        <v>3280</v>
      </c>
      <c r="EH456" s="270">
        <v>0</v>
      </c>
      <c r="EI456" s="270">
        <v>0</v>
      </c>
      <c r="EJ456" s="270">
        <v>0</v>
      </c>
      <c r="EK456" s="270">
        <v>0</v>
      </c>
      <c r="EL456" s="270">
        <v>4745</v>
      </c>
      <c r="EM456" s="270">
        <v>3130</v>
      </c>
      <c r="EN456" s="270">
        <v>1815</v>
      </c>
      <c r="EO456" s="270">
        <v>0</v>
      </c>
      <c r="EP456" s="270">
        <v>0</v>
      </c>
      <c r="EQ456" s="270">
        <v>0</v>
      </c>
      <c r="ER456" s="270">
        <v>0</v>
      </c>
      <c r="ES456" s="270">
        <v>0</v>
      </c>
      <c r="ET456" s="270">
        <v>0</v>
      </c>
      <c r="EU456" s="270">
        <v>0</v>
      </c>
      <c r="EV456" s="270">
        <v>0</v>
      </c>
      <c r="EW456" s="270">
        <v>12720</v>
      </c>
      <c r="EX456" s="270" t="s">
        <v>1676</v>
      </c>
      <c r="EY456" s="270">
        <v>0</v>
      </c>
      <c r="EZ456" s="270">
        <v>0</v>
      </c>
      <c r="FA456" s="270">
        <v>0</v>
      </c>
      <c r="FB456" s="270">
        <v>30</v>
      </c>
      <c r="FC456" s="270">
        <v>0</v>
      </c>
      <c r="FD456" s="270">
        <v>0</v>
      </c>
      <c r="FE456" s="270">
        <v>0</v>
      </c>
      <c r="FF456" s="270">
        <v>0</v>
      </c>
      <c r="FG456" s="270"/>
      <c r="FH456" s="270">
        <v>0</v>
      </c>
      <c r="FI456" s="270"/>
      <c r="FJ456" s="270">
        <v>0</v>
      </c>
      <c r="FK456" s="270">
        <v>0</v>
      </c>
      <c r="FL456" s="270">
        <v>0</v>
      </c>
      <c r="FM456" s="270">
        <v>0</v>
      </c>
      <c r="FN456" s="270" t="s">
        <v>1676</v>
      </c>
      <c r="FO456" s="351">
        <v>98390</v>
      </c>
      <c r="FP456" s="351">
        <v>11605</v>
      </c>
      <c r="FQ456" s="351">
        <v>33780</v>
      </c>
      <c r="FR456" s="13"/>
      <c r="FS456" s="270"/>
      <c r="FT456" s="270"/>
      <c r="FU456" s="270"/>
      <c r="FV456" s="270"/>
      <c r="FW456" s="270"/>
      <c r="FX456" s="270"/>
      <c r="FY456" s="270"/>
      <c r="FZ456" s="270"/>
      <c r="GA456" s="270"/>
      <c r="GB456" s="270"/>
      <c r="GC456" s="270"/>
      <c r="GD456" s="270"/>
      <c r="GE456" s="270"/>
      <c r="GF456" s="270"/>
      <c r="GG456" s="270"/>
      <c r="GH456" s="270"/>
      <c r="GI456" s="270"/>
      <c r="GJ456" s="270"/>
      <c r="GK456" s="270"/>
      <c r="GL456" s="270"/>
      <c r="GM456" s="270"/>
      <c r="GN456" s="270"/>
      <c r="GO456" s="270"/>
      <c r="GP456" s="270"/>
      <c r="GQ456" s="270"/>
      <c r="GR456" s="270"/>
      <c r="GS456" s="270"/>
      <c r="GT456" s="270"/>
      <c r="GU456" s="270"/>
      <c r="GV456" s="270"/>
      <c r="GW456" s="270"/>
      <c r="GX456" s="270"/>
      <c r="GY456" s="270"/>
      <c r="GZ456" s="270"/>
      <c r="HA456" s="270"/>
      <c r="HB456" s="270"/>
      <c r="HC456" s="270"/>
      <c r="HD456" s="270"/>
      <c r="HE456" s="270"/>
      <c r="HF456" s="270"/>
      <c r="HG456" s="270"/>
      <c r="HH456" s="270"/>
      <c r="HI456" s="270"/>
      <c r="HJ456" s="270"/>
      <c r="HK456" s="270"/>
      <c r="HL456" s="270"/>
      <c r="HM456" s="270"/>
      <c r="HN456" s="270"/>
      <c r="HO456" s="270"/>
      <c r="HP456" s="270"/>
      <c r="HQ456" s="270"/>
      <c r="HR456" s="270"/>
      <c r="HS456" s="270"/>
      <c r="HT456" s="270"/>
      <c r="HU456" s="270"/>
      <c r="HV456" s="270"/>
      <c r="HW456" s="270"/>
      <c r="HX456" s="270"/>
      <c r="HY456" s="270"/>
      <c r="HZ456" s="270"/>
      <c r="IA456" s="270"/>
      <c r="IB456" s="270"/>
      <c r="IC456" s="270"/>
      <c r="ID456" s="270"/>
      <c r="IE456" s="270"/>
      <c r="IF456" s="270"/>
      <c r="IG456" s="270"/>
      <c r="IH456" s="270"/>
    </row>
    <row r="457" spans="1:242" s="272" customFormat="1" ht="12.75" customHeight="1" x14ac:dyDescent="0.2">
      <c r="A457" s="374" t="s">
        <v>227</v>
      </c>
      <c r="B457" s="270">
        <v>99705</v>
      </c>
      <c r="C457" s="270">
        <v>86295</v>
      </c>
      <c r="D457" s="270">
        <v>38915</v>
      </c>
      <c r="E457" s="270">
        <v>47375</v>
      </c>
      <c r="F457" s="270">
        <v>40440</v>
      </c>
      <c r="G457" s="270">
        <v>8395</v>
      </c>
      <c r="H457" s="270">
        <v>29400</v>
      </c>
      <c r="I457" s="270">
        <v>67960</v>
      </c>
      <c r="J457" s="270">
        <v>31745</v>
      </c>
      <c r="K457" s="270">
        <v>230430</v>
      </c>
      <c r="L457" s="270">
        <v>45.978435589999997</v>
      </c>
      <c r="M457" s="270">
        <v>31</v>
      </c>
      <c r="N457" s="270">
        <v>13575</v>
      </c>
      <c r="O457" s="270">
        <v>6850</v>
      </c>
      <c r="P457" s="270">
        <v>3620</v>
      </c>
      <c r="Q457" s="270">
        <v>3165</v>
      </c>
      <c r="R457" s="270">
        <v>550</v>
      </c>
      <c r="S457" s="270">
        <v>95</v>
      </c>
      <c r="T457" s="270">
        <v>10</v>
      </c>
      <c r="U457" s="270" t="s">
        <v>1676</v>
      </c>
      <c r="V457" s="270">
        <v>4.2417015669999998</v>
      </c>
      <c r="W457" s="270">
        <v>1</v>
      </c>
      <c r="X457" s="270">
        <v>54.424491949999997</v>
      </c>
      <c r="Y457" s="270">
        <v>12420</v>
      </c>
      <c r="Z457" s="270">
        <v>8720</v>
      </c>
      <c r="AA457" s="270">
        <v>12190</v>
      </c>
      <c r="AB457" s="270">
        <v>14505</v>
      </c>
      <c r="AC457" s="270">
        <v>21845</v>
      </c>
      <c r="AD457" s="270">
        <v>25070</v>
      </c>
      <c r="AE457" s="270">
        <v>4670</v>
      </c>
      <c r="AF457" s="270">
        <v>1315</v>
      </c>
      <c r="AG457" s="270">
        <v>155</v>
      </c>
      <c r="AH457" s="270">
        <v>4640</v>
      </c>
      <c r="AI457" s="270">
        <v>380</v>
      </c>
      <c r="AJ457" s="270">
        <v>1290</v>
      </c>
      <c r="AK457" s="270">
        <v>1325</v>
      </c>
      <c r="AL457" s="270">
        <v>4725</v>
      </c>
      <c r="AM457" s="270">
        <v>6285</v>
      </c>
      <c r="AN457" s="270">
        <v>660</v>
      </c>
      <c r="AO457" s="270">
        <v>245</v>
      </c>
      <c r="AP457" s="270">
        <v>130</v>
      </c>
      <c r="AQ457" s="270">
        <v>5415</v>
      </c>
      <c r="AR457" s="270">
        <v>555</v>
      </c>
      <c r="AS457" s="270">
        <v>245</v>
      </c>
      <c r="AT457" s="270">
        <v>1150</v>
      </c>
      <c r="AU457" s="270">
        <v>4475</v>
      </c>
      <c r="AV457" s="270">
        <v>1160</v>
      </c>
      <c r="AW457" s="270">
        <v>1945</v>
      </c>
      <c r="AX457" s="270">
        <v>9095</v>
      </c>
      <c r="AY457" s="270">
        <v>385</v>
      </c>
      <c r="AZ457" s="270">
        <v>4625</v>
      </c>
      <c r="BA457" s="270">
        <v>5560</v>
      </c>
      <c r="BB457" s="270">
        <v>43935</v>
      </c>
      <c r="BC457" s="270">
        <v>2795</v>
      </c>
      <c r="BD457" s="270">
        <v>6110</v>
      </c>
      <c r="BE457" s="270">
        <v>2035</v>
      </c>
      <c r="BF457" s="270">
        <v>1070</v>
      </c>
      <c r="BG457" s="270">
        <v>690</v>
      </c>
      <c r="BH457" s="270">
        <v>1670</v>
      </c>
      <c r="BI457" s="270">
        <v>4820</v>
      </c>
      <c r="BJ457" s="270">
        <v>500</v>
      </c>
      <c r="BK457" s="270">
        <v>4585</v>
      </c>
      <c r="BL457" s="270">
        <v>8175</v>
      </c>
      <c r="BM457" s="270">
        <v>12880</v>
      </c>
      <c r="BN457" s="270">
        <v>1520</v>
      </c>
      <c r="BO457" s="270">
        <v>7690</v>
      </c>
      <c r="BP457" s="270">
        <v>6035</v>
      </c>
      <c r="BQ457" s="270">
        <v>6430</v>
      </c>
      <c r="BR457" s="270">
        <v>1130</v>
      </c>
      <c r="BS457" s="270">
        <v>255</v>
      </c>
      <c r="BT457" s="270">
        <v>6795</v>
      </c>
      <c r="BU457" s="270">
        <v>5395</v>
      </c>
      <c r="BV457" s="270">
        <v>60</v>
      </c>
      <c r="BW457" s="270">
        <v>5660</v>
      </c>
      <c r="BX457" s="270">
        <v>245</v>
      </c>
      <c r="BY457" s="270">
        <v>4485</v>
      </c>
      <c r="BZ457" s="270">
        <v>570</v>
      </c>
      <c r="CA457" s="270">
        <v>110</v>
      </c>
      <c r="CB457" s="270">
        <v>15</v>
      </c>
      <c r="CC457" s="270">
        <v>0</v>
      </c>
      <c r="CD457" s="270">
        <v>1940</v>
      </c>
      <c r="CE457" s="270">
        <v>85</v>
      </c>
      <c r="CF457" s="270">
        <v>315</v>
      </c>
      <c r="CG457" s="270">
        <v>78525</v>
      </c>
      <c r="CH457" s="270">
        <v>0</v>
      </c>
      <c r="CI457" s="270">
        <v>13080</v>
      </c>
      <c r="CJ457" s="270">
        <v>6955</v>
      </c>
      <c r="CK457" s="270">
        <v>7520</v>
      </c>
      <c r="CL457" s="270">
        <v>1740</v>
      </c>
      <c r="CM457" s="270">
        <v>4885</v>
      </c>
      <c r="CN457" s="270">
        <v>1105</v>
      </c>
      <c r="CO457" s="270">
        <v>0</v>
      </c>
      <c r="CP457" s="270">
        <v>0</v>
      </c>
      <c r="CQ457" s="270">
        <v>0</v>
      </c>
      <c r="CR457" s="270">
        <v>0</v>
      </c>
      <c r="CS457" s="270">
        <v>0</v>
      </c>
      <c r="CT457" s="270">
        <v>0</v>
      </c>
      <c r="CU457" s="270"/>
      <c r="CV457" s="270">
        <v>0</v>
      </c>
      <c r="CW457" s="270">
        <v>0</v>
      </c>
      <c r="CX457" s="270">
        <v>0</v>
      </c>
      <c r="CY457" s="270">
        <v>0</v>
      </c>
      <c r="CZ457" s="270">
        <v>55</v>
      </c>
      <c r="DA457" s="270">
        <v>1285</v>
      </c>
      <c r="DB457" s="270">
        <v>505</v>
      </c>
      <c r="DC457" s="270">
        <v>685</v>
      </c>
      <c r="DD457" s="270">
        <v>0</v>
      </c>
      <c r="DE457" s="270">
        <v>27560</v>
      </c>
      <c r="DF457" s="270">
        <v>0</v>
      </c>
      <c r="DG457" s="270">
        <v>0</v>
      </c>
      <c r="DH457" s="270">
        <v>2445</v>
      </c>
      <c r="DI457" s="270">
        <v>0</v>
      </c>
      <c r="DJ457" s="270">
        <v>0</v>
      </c>
      <c r="DK457" s="270">
        <v>0</v>
      </c>
      <c r="DL457" s="270">
        <v>0</v>
      </c>
      <c r="DM457" s="270">
        <v>0</v>
      </c>
      <c r="DN457" s="270">
        <v>95</v>
      </c>
      <c r="DO457" s="270">
        <v>0</v>
      </c>
      <c r="DP457" s="270">
        <v>2180</v>
      </c>
      <c r="DQ457" s="270">
        <v>0</v>
      </c>
      <c r="DR457" s="270"/>
      <c r="DS457" s="270">
        <v>0</v>
      </c>
      <c r="DT457" s="270">
        <v>0</v>
      </c>
      <c r="DU457" s="270">
        <v>0</v>
      </c>
      <c r="DV457" s="270">
        <v>0</v>
      </c>
      <c r="DW457" s="270">
        <v>0</v>
      </c>
      <c r="DX457" s="270">
        <v>0</v>
      </c>
      <c r="DY457" s="270">
        <v>0</v>
      </c>
      <c r="DZ457" s="270">
        <v>0</v>
      </c>
      <c r="EA457" s="270">
        <v>0</v>
      </c>
      <c r="EB457" s="270">
        <v>0</v>
      </c>
      <c r="EC457" s="270">
        <v>0</v>
      </c>
      <c r="ED457" s="270">
        <v>895</v>
      </c>
      <c r="EE457" s="270">
        <v>11225</v>
      </c>
      <c r="EF457" s="270">
        <v>0</v>
      </c>
      <c r="EG457" s="270">
        <v>8135</v>
      </c>
      <c r="EH457" s="270">
        <v>0</v>
      </c>
      <c r="EI457" s="270">
        <v>0</v>
      </c>
      <c r="EJ457" s="270">
        <v>0</v>
      </c>
      <c r="EK457" s="270">
        <v>0</v>
      </c>
      <c r="EL457" s="270">
        <v>3680</v>
      </c>
      <c r="EM457" s="270">
        <v>4760</v>
      </c>
      <c r="EN457" s="270">
        <v>715</v>
      </c>
      <c r="EO457" s="270">
        <v>210</v>
      </c>
      <c r="EP457" s="270">
        <v>0</v>
      </c>
      <c r="EQ457" s="270">
        <v>0</v>
      </c>
      <c r="ER457" s="270">
        <v>0</v>
      </c>
      <c r="ES457" s="270">
        <v>0</v>
      </c>
      <c r="ET457" s="270">
        <v>0</v>
      </c>
      <c r="EU457" s="270">
        <v>0</v>
      </c>
      <c r="EV457" s="270">
        <v>0</v>
      </c>
      <c r="EW457" s="270">
        <v>0</v>
      </c>
      <c r="EX457" s="270">
        <v>0</v>
      </c>
      <c r="EY457" s="270">
        <v>0</v>
      </c>
      <c r="EZ457" s="270">
        <v>0</v>
      </c>
      <c r="FA457" s="270">
        <v>0</v>
      </c>
      <c r="FB457" s="270">
        <v>0</v>
      </c>
      <c r="FC457" s="270">
        <v>0</v>
      </c>
      <c r="FD457" s="270">
        <v>0</v>
      </c>
      <c r="FE457" s="270">
        <v>0</v>
      </c>
      <c r="FF457" s="270">
        <v>0</v>
      </c>
      <c r="FG457" s="270"/>
      <c r="FH457" s="270">
        <v>0</v>
      </c>
      <c r="FI457" s="270"/>
      <c r="FJ457" s="270">
        <v>0</v>
      </c>
      <c r="FK457" s="270">
        <v>0</v>
      </c>
      <c r="FL457" s="270">
        <v>0</v>
      </c>
      <c r="FM457" s="270">
        <v>0</v>
      </c>
      <c r="FN457" s="270">
        <v>0</v>
      </c>
      <c r="FO457" s="351">
        <v>55770</v>
      </c>
      <c r="FP457" s="351">
        <v>8060</v>
      </c>
      <c r="FQ457" s="351">
        <v>27870</v>
      </c>
      <c r="FR457" s="13"/>
      <c r="FS457" s="13"/>
      <c r="FT457" s="13"/>
      <c r="FU457" s="13"/>
      <c r="FV457" s="13"/>
      <c r="FW457" s="13"/>
      <c r="FX457" s="13"/>
      <c r="FY457" s="13"/>
      <c r="FZ457" s="13"/>
      <c r="GA457" s="13"/>
      <c r="GB457" s="13"/>
      <c r="GC457" s="13"/>
      <c r="GD457" s="13"/>
      <c r="GE457" s="13"/>
      <c r="GF457" s="13"/>
      <c r="GG457" s="13"/>
      <c r="GH457" s="13"/>
      <c r="GI457" s="13"/>
      <c r="GJ457" s="13"/>
      <c r="GK457" s="13"/>
      <c r="GL457" s="13"/>
      <c r="GM457" s="13"/>
      <c r="GN457" s="13"/>
      <c r="GO457" s="13"/>
      <c r="GP457" s="13"/>
      <c r="GQ457" s="13"/>
      <c r="GR457" s="13"/>
      <c r="GS457" s="13"/>
      <c r="GT457" s="13"/>
      <c r="GU457" s="13"/>
      <c r="GV457" s="13"/>
      <c r="GW457" s="13"/>
      <c r="GX457" s="13"/>
      <c r="GY457" s="13"/>
      <c r="GZ457" s="13"/>
      <c r="HA457" s="13"/>
      <c r="HB457" s="13"/>
      <c r="HC457" s="13"/>
      <c r="HD457" s="13"/>
      <c r="HE457" s="13"/>
      <c r="HF457" s="13"/>
      <c r="HG457" s="13"/>
      <c r="HH457" s="13"/>
      <c r="HI457" s="13"/>
      <c r="HJ457" s="13"/>
      <c r="HK457" s="13"/>
      <c r="HL457" s="13"/>
      <c r="HM457" s="13"/>
      <c r="HN457" s="13"/>
      <c r="HO457" s="13"/>
      <c r="HP457" s="13"/>
      <c r="HQ457" s="13"/>
      <c r="HR457" s="13"/>
      <c r="HS457" s="13"/>
      <c r="HT457" s="13"/>
      <c r="HU457" s="13"/>
      <c r="HV457" s="13"/>
      <c r="HW457" s="13"/>
      <c r="HX457" s="13"/>
      <c r="HY457" s="13"/>
      <c r="HZ457" s="13"/>
      <c r="IA457" s="13"/>
      <c r="IB457" s="13"/>
      <c r="IC457" s="13"/>
      <c r="ID457" s="13"/>
      <c r="IE457" s="13"/>
      <c r="IF457" s="13"/>
      <c r="IG457" s="13"/>
      <c r="IH457" s="13"/>
    </row>
    <row r="458" spans="1:242" ht="12.75" customHeight="1" x14ac:dyDescent="0.2">
      <c r="A458" s="374" t="s">
        <v>228</v>
      </c>
      <c r="B458" s="270">
        <v>9570</v>
      </c>
      <c r="C458" s="270">
        <v>6535</v>
      </c>
      <c r="D458" s="270">
        <v>3495</v>
      </c>
      <c r="E458" s="270">
        <v>3040</v>
      </c>
      <c r="F458" s="270">
        <v>4800</v>
      </c>
      <c r="G458" s="270">
        <v>1070</v>
      </c>
      <c r="H458" s="270">
        <v>530</v>
      </c>
      <c r="I458" s="270">
        <v>9570</v>
      </c>
      <c r="J458" s="270">
        <v>0</v>
      </c>
      <c r="K458" s="270">
        <v>309255</v>
      </c>
      <c r="L458" s="270">
        <v>7.5882352940000004</v>
      </c>
      <c r="M458" s="270">
        <v>1</v>
      </c>
      <c r="N458" s="270">
        <v>15</v>
      </c>
      <c r="O458" s="270">
        <v>0</v>
      </c>
      <c r="P458" s="270" t="s">
        <v>1676</v>
      </c>
      <c r="Q458" s="270">
        <v>0</v>
      </c>
      <c r="R458" s="270">
        <v>0</v>
      </c>
      <c r="S458" s="270">
        <v>0</v>
      </c>
      <c r="T458" s="270">
        <v>0</v>
      </c>
      <c r="U458" s="270">
        <v>0</v>
      </c>
      <c r="V458" s="270">
        <v>44.760079640000001</v>
      </c>
      <c r="W458" s="270">
        <v>16</v>
      </c>
      <c r="X458" s="270">
        <v>38.797205040000001</v>
      </c>
      <c r="Y458" s="270">
        <v>30</v>
      </c>
      <c r="Z458" s="270">
        <v>2990</v>
      </c>
      <c r="AA458" s="270">
        <v>3390</v>
      </c>
      <c r="AB458" s="270">
        <v>2030</v>
      </c>
      <c r="AC458" s="270">
        <v>635</v>
      </c>
      <c r="AD458" s="270">
        <v>275</v>
      </c>
      <c r="AE458" s="270">
        <v>25</v>
      </c>
      <c r="AF458" s="270">
        <v>0</v>
      </c>
      <c r="AG458" s="270">
        <v>0</v>
      </c>
      <c r="AH458" s="270">
        <v>0</v>
      </c>
      <c r="AI458" s="270">
        <v>0</v>
      </c>
      <c r="AJ458" s="270">
        <v>0</v>
      </c>
      <c r="AK458" s="270">
        <v>0</v>
      </c>
      <c r="AL458" s="270">
        <v>0</v>
      </c>
      <c r="AM458" s="270">
        <v>0</v>
      </c>
      <c r="AN458" s="270">
        <v>0</v>
      </c>
      <c r="AO458" s="270">
        <v>0</v>
      </c>
      <c r="AP458" s="270">
        <v>0</v>
      </c>
      <c r="AQ458" s="270">
        <v>0</v>
      </c>
      <c r="AR458" s="270">
        <v>0</v>
      </c>
      <c r="AS458" s="270">
        <v>0</v>
      </c>
      <c r="AT458" s="270">
        <v>0</v>
      </c>
      <c r="AU458" s="270">
        <v>0</v>
      </c>
      <c r="AV458" s="270">
        <v>0</v>
      </c>
      <c r="AW458" s="270">
        <v>0</v>
      </c>
      <c r="AX458" s="270">
        <v>0</v>
      </c>
      <c r="AY458" s="270">
        <v>0</v>
      </c>
      <c r="AZ458" s="270">
        <v>0</v>
      </c>
      <c r="BA458" s="270">
        <v>0</v>
      </c>
      <c r="BB458" s="270">
        <v>9570</v>
      </c>
      <c r="BC458" s="270">
        <v>0</v>
      </c>
      <c r="BD458" s="270">
        <v>0</v>
      </c>
      <c r="BE458" s="270" t="s">
        <v>1676</v>
      </c>
      <c r="BF458" s="270" t="s">
        <v>1676</v>
      </c>
      <c r="BG458" s="270">
        <v>5785</v>
      </c>
      <c r="BH458" s="270">
        <v>40</v>
      </c>
      <c r="BI458" s="270">
        <v>0</v>
      </c>
      <c r="BJ458" s="270">
        <v>0</v>
      </c>
      <c r="BK458" s="270" t="s">
        <v>1676</v>
      </c>
      <c r="BL458" s="270">
        <v>0</v>
      </c>
      <c r="BM458" s="270">
        <v>0</v>
      </c>
      <c r="BN458" s="270">
        <v>0</v>
      </c>
      <c r="BO458" s="270">
        <v>0</v>
      </c>
      <c r="BP458" s="270">
        <v>0</v>
      </c>
      <c r="BQ458" s="270">
        <v>0</v>
      </c>
      <c r="BR458" s="270">
        <v>0</v>
      </c>
      <c r="BS458" s="270">
        <v>0</v>
      </c>
      <c r="BT458" s="270">
        <v>615</v>
      </c>
      <c r="BU458" s="270">
        <v>0</v>
      </c>
      <c r="BV458" s="270">
        <v>0</v>
      </c>
      <c r="BW458" s="270">
        <v>90</v>
      </c>
      <c r="BX458" s="270">
        <v>0</v>
      </c>
      <c r="BY458" s="270">
        <v>25</v>
      </c>
      <c r="BZ458" s="270">
        <v>65</v>
      </c>
      <c r="CA458" s="270">
        <v>10</v>
      </c>
      <c r="CB458" s="270">
        <v>0</v>
      </c>
      <c r="CC458" s="270">
        <v>0</v>
      </c>
      <c r="CD458" s="270">
        <v>70</v>
      </c>
      <c r="CE458" s="270">
        <v>15</v>
      </c>
      <c r="CF458" s="270" t="s">
        <v>1676</v>
      </c>
      <c r="CG458" s="270">
        <v>6345</v>
      </c>
      <c r="CH458" s="270">
        <v>0</v>
      </c>
      <c r="CI458" s="270">
        <v>0</v>
      </c>
      <c r="CJ458" s="270">
        <v>0</v>
      </c>
      <c r="CK458" s="270">
        <v>0</v>
      </c>
      <c r="CL458" s="270">
        <v>0</v>
      </c>
      <c r="CM458" s="270">
        <v>0</v>
      </c>
      <c r="CN458" s="270">
        <v>0</v>
      </c>
      <c r="CO458" s="270">
        <v>0</v>
      </c>
      <c r="CP458" s="270">
        <v>0</v>
      </c>
      <c r="CQ458" s="270">
        <v>0</v>
      </c>
      <c r="CR458" s="270">
        <v>0</v>
      </c>
      <c r="CS458" s="270">
        <v>0</v>
      </c>
      <c r="CT458" s="270">
        <v>0</v>
      </c>
      <c r="CU458" s="270"/>
      <c r="CV458" s="270">
        <v>0</v>
      </c>
      <c r="CW458" s="270">
        <v>0</v>
      </c>
      <c r="CX458" s="270">
        <v>0</v>
      </c>
      <c r="CY458" s="270">
        <v>0</v>
      </c>
      <c r="CZ458" s="270">
        <v>0</v>
      </c>
      <c r="DA458" s="270">
        <v>0</v>
      </c>
      <c r="DB458" s="270">
        <v>0</v>
      </c>
      <c r="DC458" s="270">
        <v>0</v>
      </c>
      <c r="DD458" s="270">
        <v>0</v>
      </c>
      <c r="DE458" s="270">
        <v>0</v>
      </c>
      <c r="DF458" s="270">
        <v>0</v>
      </c>
      <c r="DG458" s="270">
        <v>0</v>
      </c>
      <c r="DH458" s="270">
        <v>0</v>
      </c>
      <c r="DI458" s="270">
        <v>0</v>
      </c>
      <c r="DJ458" s="270">
        <v>0</v>
      </c>
      <c r="DK458" s="270">
        <v>0</v>
      </c>
      <c r="DL458" s="270">
        <v>0</v>
      </c>
      <c r="DM458" s="270">
        <v>0</v>
      </c>
      <c r="DN458" s="270">
        <v>0</v>
      </c>
      <c r="DO458" s="270">
        <v>0</v>
      </c>
      <c r="DP458" s="270">
        <v>0</v>
      </c>
      <c r="DQ458" s="270">
        <v>0</v>
      </c>
      <c r="DR458" s="270"/>
      <c r="DS458" s="270">
        <v>0</v>
      </c>
      <c r="DT458" s="270">
        <v>0</v>
      </c>
      <c r="DU458" s="270">
        <v>0</v>
      </c>
      <c r="DV458" s="270">
        <v>0</v>
      </c>
      <c r="DW458" s="270">
        <v>0</v>
      </c>
      <c r="DX458" s="270">
        <v>0</v>
      </c>
      <c r="DY458" s="270">
        <v>0</v>
      </c>
      <c r="DZ458" s="270">
        <v>0</v>
      </c>
      <c r="EA458" s="270">
        <v>0</v>
      </c>
      <c r="EB458" s="270">
        <v>0</v>
      </c>
      <c r="EC458" s="270">
        <v>0</v>
      </c>
      <c r="ED458" s="270">
        <v>0</v>
      </c>
      <c r="EE458" s="270">
        <v>0</v>
      </c>
      <c r="EF458" s="270">
        <v>0</v>
      </c>
      <c r="EG458" s="270" t="s">
        <v>1676</v>
      </c>
      <c r="EH458" s="270">
        <v>0</v>
      </c>
      <c r="EI458" s="270">
        <v>0</v>
      </c>
      <c r="EJ458" s="270">
        <v>0</v>
      </c>
      <c r="EK458" s="270">
        <v>0</v>
      </c>
      <c r="EL458" s="270">
        <v>0</v>
      </c>
      <c r="EM458" s="270">
        <v>0</v>
      </c>
      <c r="EN458" s="270">
        <v>0</v>
      </c>
      <c r="EO458" s="270">
        <v>0</v>
      </c>
      <c r="EP458" s="270">
        <v>0</v>
      </c>
      <c r="EQ458" s="270" t="s">
        <v>1676</v>
      </c>
      <c r="ER458" s="270">
        <v>8390</v>
      </c>
      <c r="ES458" s="270">
        <v>165</v>
      </c>
      <c r="ET458" s="270">
        <v>365</v>
      </c>
      <c r="EU458" s="270" t="s">
        <v>1676</v>
      </c>
      <c r="EV458" s="270">
        <v>630</v>
      </c>
      <c r="EW458" s="270">
        <v>0</v>
      </c>
      <c r="EX458" s="270">
        <v>0</v>
      </c>
      <c r="EY458" s="270">
        <v>0</v>
      </c>
      <c r="EZ458" s="270">
        <v>0</v>
      </c>
      <c r="FA458" s="270">
        <v>0</v>
      </c>
      <c r="FB458" s="270">
        <v>0</v>
      </c>
      <c r="FC458" s="270">
        <v>0</v>
      </c>
      <c r="FD458" s="270">
        <v>0</v>
      </c>
      <c r="FE458" s="270">
        <v>0</v>
      </c>
      <c r="FF458" s="270">
        <v>0</v>
      </c>
      <c r="FG458" s="270"/>
      <c r="FH458" s="270">
        <v>0</v>
      </c>
      <c r="FI458" s="270"/>
      <c r="FJ458" s="270">
        <v>0</v>
      </c>
      <c r="FK458" s="270">
        <v>0</v>
      </c>
      <c r="FL458" s="270">
        <v>0</v>
      </c>
      <c r="FM458" s="270">
        <v>0</v>
      </c>
      <c r="FN458" s="270">
        <v>10</v>
      </c>
      <c r="FO458" s="351">
        <v>0</v>
      </c>
      <c r="FP458" s="351">
        <v>135</v>
      </c>
      <c r="FQ458" s="351">
        <v>15</v>
      </c>
      <c r="FR458" s="13"/>
      <c r="FS458" s="270"/>
      <c r="FT458" s="270"/>
      <c r="FU458" s="270"/>
      <c r="FV458" s="270"/>
      <c r="FW458" s="270"/>
      <c r="FX458" s="270"/>
      <c r="FY458" s="270"/>
      <c r="FZ458" s="270"/>
      <c r="GA458" s="270"/>
      <c r="GB458" s="270"/>
      <c r="GC458" s="270"/>
      <c r="GD458" s="270"/>
      <c r="GE458" s="270"/>
      <c r="GF458" s="270"/>
      <c r="GG458" s="270"/>
      <c r="GH458" s="270"/>
      <c r="GI458" s="270"/>
      <c r="GJ458" s="270"/>
      <c r="GK458" s="270"/>
      <c r="GL458" s="270"/>
      <c r="GM458" s="270"/>
      <c r="GN458" s="270"/>
      <c r="GO458" s="270"/>
      <c r="GP458" s="270"/>
      <c r="GQ458" s="270"/>
      <c r="GR458" s="270"/>
      <c r="GS458" s="270"/>
      <c r="GT458" s="270"/>
      <c r="GU458" s="270"/>
      <c r="GV458" s="270"/>
      <c r="GW458" s="270"/>
      <c r="GX458" s="270"/>
      <c r="GY458" s="270"/>
      <c r="GZ458" s="270"/>
      <c r="HA458" s="270"/>
      <c r="HB458" s="270"/>
      <c r="HC458" s="270"/>
      <c r="HD458" s="270"/>
      <c r="HE458" s="270"/>
      <c r="HF458" s="270"/>
      <c r="HG458" s="270"/>
      <c r="HH458" s="270"/>
      <c r="HI458" s="270"/>
      <c r="HJ458" s="270"/>
      <c r="HK458" s="270"/>
      <c r="HL458" s="270"/>
      <c r="HM458" s="270"/>
      <c r="HN458" s="270"/>
      <c r="HO458" s="270"/>
      <c r="HP458" s="270"/>
      <c r="HQ458" s="270"/>
      <c r="HR458" s="270"/>
      <c r="HS458" s="270"/>
      <c r="HT458" s="270"/>
      <c r="HU458" s="270"/>
      <c r="HV458" s="270"/>
      <c r="HW458" s="270"/>
      <c r="HX458" s="270"/>
      <c r="HY458" s="270"/>
      <c r="HZ458" s="270"/>
      <c r="IA458" s="270"/>
      <c r="IB458" s="270"/>
      <c r="IC458" s="270"/>
      <c r="ID458" s="270"/>
      <c r="IE458" s="270"/>
      <c r="IF458" s="270"/>
      <c r="IG458" s="270"/>
      <c r="IH458" s="270"/>
    </row>
    <row r="459" spans="1:242" ht="12.75" customHeight="1" x14ac:dyDescent="0.2">
      <c r="A459" s="374" t="s">
        <v>575</v>
      </c>
      <c r="B459" s="270">
        <v>197240</v>
      </c>
      <c r="C459" s="270">
        <v>160770</v>
      </c>
      <c r="D459" s="270">
        <v>74530</v>
      </c>
      <c r="E459" s="270">
        <v>86240</v>
      </c>
      <c r="F459" s="270">
        <v>55610</v>
      </c>
      <c r="G459" s="270">
        <v>38045</v>
      </c>
      <c r="H459" s="270">
        <v>55190</v>
      </c>
      <c r="I459" s="270">
        <v>111955</v>
      </c>
      <c r="J459" s="270">
        <v>85280</v>
      </c>
      <c r="K459" s="270">
        <v>298680</v>
      </c>
      <c r="L459" s="270">
        <v>88.340551070000004</v>
      </c>
      <c r="M459" s="270">
        <v>34</v>
      </c>
      <c r="N459" s="270">
        <v>25315</v>
      </c>
      <c r="O459" s="270">
        <v>10045</v>
      </c>
      <c r="P459" s="270">
        <v>5365</v>
      </c>
      <c r="Q459" s="270">
        <v>7320</v>
      </c>
      <c r="R459" s="270">
        <v>3930</v>
      </c>
      <c r="S459" s="270">
        <v>840</v>
      </c>
      <c r="T459" s="270">
        <v>525</v>
      </c>
      <c r="U459" s="270">
        <v>1060</v>
      </c>
      <c r="V459" s="270">
        <v>3.9014173030000001</v>
      </c>
      <c r="W459" s="270">
        <v>1</v>
      </c>
      <c r="X459" s="270">
        <v>60.716220309999997</v>
      </c>
      <c r="Y459" s="270">
        <v>12235</v>
      </c>
      <c r="Z459" s="270">
        <v>13345</v>
      </c>
      <c r="AA459" s="270">
        <v>17865</v>
      </c>
      <c r="AB459" s="270">
        <v>31295</v>
      </c>
      <c r="AC459" s="270">
        <v>54400</v>
      </c>
      <c r="AD459" s="270">
        <v>58490</v>
      </c>
      <c r="AE459" s="270">
        <v>9005</v>
      </c>
      <c r="AF459" s="270">
        <v>1500</v>
      </c>
      <c r="AG459" s="270">
        <v>955</v>
      </c>
      <c r="AH459" s="270">
        <v>15245</v>
      </c>
      <c r="AI459" s="270">
        <v>655</v>
      </c>
      <c r="AJ459" s="270">
        <v>2975</v>
      </c>
      <c r="AK459" s="270">
        <v>2950</v>
      </c>
      <c r="AL459" s="270">
        <v>8730</v>
      </c>
      <c r="AM459" s="270">
        <v>13525</v>
      </c>
      <c r="AN459" s="270">
        <v>1335</v>
      </c>
      <c r="AO459" s="270">
        <v>3045</v>
      </c>
      <c r="AP459" s="270">
        <v>2275</v>
      </c>
      <c r="AQ459" s="270">
        <v>8280</v>
      </c>
      <c r="AR459" s="270">
        <v>555</v>
      </c>
      <c r="AS459" s="270">
        <v>350</v>
      </c>
      <c r="AT459" s="270">
        <v>2190</v>
      </c>
      <c r="AU459" s="270">
        <v>5085</v>
      </c>
      <c r="AV459" s="270">
        <v>2650</v>
      </c>
      <c r="AW459" s="270">
        <v>3290</v>
      </c>
      <c r="AX459" s="270">
        <v>11850</v>
      </c>
      <c r="AY459" s="270">
        <v>265</v>
      </c>
      <c r="AZ459" s="270">
        <v>6460</v>
      </c>
      <c r="BA459" s="270">
        <v>27555</v>
      </c>
      <c r="BB459" s="270">
        <v>75520</v>
      </c>
      <c r="BC459" s="270">
        <v>3530</v>
      </c>
      <c r="BD459" s="270">
        <v>30675</v>
      </c>
      <c r="BE459" s="270">
        <v>3460</v>
      </c>
      <c r="BF459" s="270">
        <v>2910</v>
      </c>
      <c r="BG459" s="270">
        <v>660</v>
      </c>
      <c r="BH459" s="270">
        <v>2005</v>
      </c>
      <c r="BI459" s="270">
        <v>15350</v>
      </c>
      <c r="BJ459" s="270">
        <v>560</v>
      </c>
      <c r="BK459" s="270">
        <v>8700</v>
      </c>
      <c r="BL459" s="270">
        <v>9850</v>
      </c>
      <c r="BM459" s="270">
        <v>22995</v>
      </c>
      <c r="BN459" s="270">
        <v>2655</v>
      </c>
      <c r="BO459" s="270">
        <v>7600</v>
      </c>
      <c r="BP459" s="270">
        <v>8120</v>
      </c>
      <c r="BQ459" s="270">
        <v>8240</v>
      </c>
      <c r="BR459" s="270">
        <v>1945</v>
      </c>
      <c r="BS459" s="270">
        <v>445</v>
      </c>
      <c r="BT459" s="270">
        <v>15120</v>
      </c>
      <c r="BU459" s="270">
        <v>7690</v>
      </c>
      <c r="BV459" s="270">
        <v>115</v>
      </c>
      <c r="BW459" s="270">
        <v>8145</v>
      </c>
      <c r="BX459" s="270">
        <v>390</v>
      </c>
      <c r="BY459" s="270">
        <v>6250</v>
      </c>
      <c r="BZ459" s="270">
        <v>870</v>
      </c>
      <c r="CA459" s="270">
        <v>145</v>
      </c>
      <c r="CB459" s="270">
        <v>10</v>
      </c>
      <c r="CC459" s="270">
        <v>0</v>
      </c>
      <c r="CD459" s="270">
        <v>2530</v>
      </c>
      <c r="CE459" s="270">
        <v>100</v>
      </c>
      <c r="CF459" s="270">
        <v>430</v>
      </c>
      <c r="CG459" s="270">
        <v>150050</v>
      </c>
      <c r="CH459" s="270">
        <v>0</v>
      </c>
      <c r="CI459" s="270">
        <v>17880</v>
      </c>
      <c r="CJ459" s="270">
        <v>7785</v>
      </c>
      <c r="CK459" s="270">
        <v>9205</v>
      </c>
      <c r="CL459" s="270">
        <v>2815</v>
      </c>
      <c r="CM459" s="270">
        <v>15465</v>
      </c>
      <c r="CN459" s="270">
        <v>3850</v>
      </c>
      <c r="CO459" s="270">
        <v>0</v>
      </c>
      <c r="CP459" s="270">
        <v>0</v>
      </c>
      <c r="CQ459" s="270">
        <v>10</v>
      </c>
      <c r="CR459" s="270">
        <v>400</v>
      </c>
      <c r="CS459" s="270">
        <v>0</v>
      </c>
      <c r="CT459" s="270">
        <v>0</v>
      </c>
      <c r="CU459" s="270"/>
      <c r="CV459" s="270">
        <v>0</v>
      </c>
      <c r="CW459" s="270">
        <v>10</v>
      </c>
      <c r="CX459" s="270">
        <v>0</v>
      </c>
      <c r="CY459" s="270">
        <v>0</v>
      </c>
      <c r="CZ459" s="270">
        <v>0</v>
      </c>
      <c r="DA459" s="270">
        <v>3875</v>
      </c>
      <c r="DB459" s="270">
        <v>1740</v>
      </c>
      <c r="DC459" s="270">
        <v>0</v>
      </c>
      <c r="DD459" s="270">
        <v>0</v>
      </c>
      <c r="DE459" s="270">
        <v>39315</v>
      </c>
      <c r="DF459" s="270">
        <v>18085</v>
      </c>
      <c r="DG459" s="270">
        <v>2535</v>
      </c>
      <c r="DH459" s="270">
        <v>9035</v>
      </c>
      <c r="DI459" s="270">
        <v>0</v>
      </c>
      <c r="DJ459" s="270">
        <v>0</v>
      </c>
      <c r="DK459" s="270">
        <v>0</v>
      </c>
      <c r="DL459" s="270">
        <v>0</v>
      </c>
      <c r="DM459" s="270">
        <v>0</v>
      </c>
      <c r="DN459" s="270">
        <v>0</v>
      </c>
      <c r="DO459" s="270" t="s">
        <v>1676</v>
      </c>
      <c r="DP459" s="270">
        <v>7905</v>
      </c>
      <c r="DQ459" s="270">
        <v>0</v>
      </c>
      <c r="DR459" s="270"/>
      <c r="DS459" s="270">
        <v>0</v>
      </c>
      <c r="DT459" s="270">
        <v>230</v>
      </c>
      <c r="DU459" s="270">
        <v>5580</v>
      </c>
      <c r="DV459" s="270">
        <v>1755</v>
      </c>
      <c r="DW459" s="270">
        <v>0</v>
      </c>
      <c r="DX459" s="270">
        <v>0</v>
      </c>
      <c r="DY459" s="270">
        <v>1550</v>
      </c>
      <c r="DZ459" s="270">
        <v>11590</v>
      </c>
      <c r="EA459" s="270">
        <v>0</v>
      </c>
      <c r="EB459" s="270">
        <v>260</v>
      </c>
      <c r="EC459" s="270">
        <v>10</v>
      </c>
      <c r="ED459" s="270">
        <v>1530</v>
      </c>
      <c r="EE459" s="270">
        <v>11020</v>
      </c>
      <c r="EF459" s="270">
        <v>0</v>
      </c>
      <c r="EG459" s="270">
        <v>5365</v>
      </c>
      <c r="EH459" s="270">
        <v>0</v>
      </c>
      <c r="EI459" s="270">
        <v>0</v>
      </c>
      <c r="EJ459" s="270">
        <v>0</v>
      </c>
      <c r="EK459" s="270">
        <v>0</v>
      </c>
      <c r="EL459" s="270">
        <v>4925</v>
      </c>
      <c r="EM459" s="270">
        <v>5580</v>
      </c>
      <c r="EN459" s="270">
        <v>1485</v>
      </c>
      <c r="EO459" s="270" t="s">
        <v>1676</v>
      </c>
      <c r="EP459" s="270">
        <v>0</v>
      </c>
      <c r="EQ459" s="270">
        <v>0</v>
      </c>
      <c r="ER459" s="270">
        <v>0</v>
      </c>
      <c r="ES459" s="270">
        <v>0</v>
      </c>
      <c r="ET459" s="270">
        <v>0</v>
      </c>
      <c r="EU459" s="270">
        <v>0</v>
      </c>
      <c r="EV459" s="270">
        <v>0</v>
      </c>
      <c r="EW459" s="270">
        <v>5765</v>
      </c>
      <c r="EX459" s="270">
        <v>695</v>
      </c>
      <c r="EY459" s="270">
        <v>0</v>
      </c>
      <c r="EZ459" s="270">
        <v>0</v>
      </c>
      <c r="FA459" s="270">
        <v>0</v>
      </c>
      <c r="FB459" s="270">
        <v>0</v>
      </c>
      <c r="FC459" s="270">
        <v>0</v>
      </c>
      <c r="FD459" s="270">
        <v>0</v>
      </c>
      <c r="FE459" s="270">
        <v>0</v>
      </c>
      <c r="FF459" s="270">
        <v>0</v>
      </c>
      <c r="FG459" s="270"/>
      <c r="FH459" s="270">
        <v>0</v>
      </c>
      <c r="FI459" s="270"/>
      <c r="FJ459" s="270">
        <v>0</v>
      </c>
      <c r="FK459" s="270">
        <v>0</v>
      </c>
      <c r="FL459" s="270">
        <v>0</v>
      </c>
      <c r="FM459" s="270">
        <v>0</v>
      </c>
      <c r="FN459" s="270" t="s">
        <v>1676</v>
      </c>
      <c r="FO459" s="351">
        <v>121715</v>
      </c>
      <c r="FP459" s="351">
        <v>11930</v>
      </c>
      <c r="FQ459" s="351">
        <v>54405</v>
      </c>
      <c r="FR459" s="13"/>
      <c r="FS459" s="270"/>
      <c r="FT459" s="270"/>
      <c r="FU459" s="270"/>
      <c r="FV459" s="270"/>
      <c r="FW459" s="270"/>
      <c r="FX459" s="270"/>
      <c r="FY459" s="270"/>
      <c r="FZ459" s="270"/>
      <c r="GA459" s="270"/>
      <c r="GB459" s="270"/>
      <c r="GC459" s="270"/>
      <c r="GD459" s="270"/>
      <c r="GE459" s="270"/>
      <c r="GF459" s="270"/>
      <c r="GG459" s="270"/>
      <c r="GH459" s="270"/>
      <c r="GI459" s="270"/>
      <c r="GJ459" s="270"/>
      <c r="GK459" s="270"/>
      <c r="GL459" s="270"/>
      <c r="GM459" s="270"/>
      <c r="GN459" s="270"/>
      <c r="GO459" s="270"/>
      <c r="GP459" s="270"/>
      <c r="GQ459" s="270"/>
      <c r="GR459" s="270"/>
      <c r="GS459" s="270"/>
      <c r="GT459" s="270"/>
      <c r="GU459" s="270"/>
      <c r="GV459" s="270"/>
      <c r="GW459" s="270"/>
      <c r="GX459" s="270"/>
      <c r="GY459" s="270"/>
      <c r="GZ459" s="270"/>
      <c r="HA459" s="270"/>
      <c r="HB459" s="270"/>
      <c r="HC459" s="270"/>
      <c r="HD459" s="270"/>
      <c r="HE459" s="270"/>
      <c r="HF459" s="270"/>
      <c r="HG459" s="270"/>
      <c r="HH459" s="270"/>
      <c r="HI459" s="270"/>
      <c r="HJ459" s="270"/>
      <c r="HK459" s="270"/>
      <c r="HL459" s="270"/>
      <c r="HM459" s="270"/>
      <c r="HN459" s="270"/>
      <c r="HO459" s="270"/>
      <c r="HP459" s="270"/>
      <c r="HQ459" s="270"/>
      <c r="HR459" s="270"/>
      <c r="HS459" s="270"/>
      <c r="HT459" s="270"/>
      <c r="HU459" s="270"/>
      <c r="HV459" s="270"/>
      <c r="HW459" s="270"/>
      <c r="HX459" s="270"/>
      <c r="HY459" s="270"/>
      <c r="HZ459" s="270"/>
      <c r="IA459" s="270"/>
      <c r="IB459" s="270"/>
      <c r="IC459" s="270"/>
      <c r="ID459" s="270"/>
      <c r="IE459" s="270"/>
      <c r="IF459" s="270"/>
      <c r="IG459" s="270"/>
      <c r="IH459" s="270"/>
    </row>
    <row r="460" spans="1:242" ht="12.75" customHeight="1" x14ac:dyDescent="0.2">
      <c r="A460" s="374" t="s">
        <v>230</v>
      </c>
      <c r="B460" s="270">
        <v>2650</v>
      </c>
      <c r="C460" s="270">
        <v>1585</v>
      </c>
      <c r="D460" s="270">
        <v>730</v>
      </c>
      <c r="E460" s="270">
        <v>850</v>
      </c>
      <c r="F460" s="270">
        <v>255</v>
      </c>
      <c r="G460" s="270">
        <v>145</v>
      </c>
      <c r="H460" s="270">
        <v>170</v>
      </c>
      <c r="I460" s="270">
        <v>2650</v>
      </c>
      <c r="J460" s="270">
        <v>0</v>
      </c>
      <c r="K460" s="270">
        <v>119000</v>
      </c>
      <c r="L460" s="270">
        <v>0</v>
      </c>
      <c r="M460" s="270">
        <v>0</v>
      </c>
      <c r="N460" s="270">
        <v>0</v>
      </c>
      <c r="O460" s="270">
        <v>0</v>
      </c>
      <c r="P460" s="270">
        <v>0</v>
      </c>
      <c r="Q460" s="270">
        <v>0</v>
      </c>
      <c r="R460" s="270">
        <v>0</v>
      </c>
      <c r="S460" s="270">
        <v>0</v>
      </c>
      <c r="T460" s="270">
        <v>0</v>
      </c>
      <c r="U460" s="270">
        <v>0</v>
      </c>
      <c r="V460" s="270">
        <v>76.212328769999999</v>
      </c>
      <c r="W460" s="270">
        <v>24</v>
      </c>
      <c r="X460" s="270">
        <v>43.748384639999998</v>
      </c>
      <c r="Y460" s="270">
        <v>25</v>
      </c>
      <c r="Z460" s="270">
        <v>780</v>
      </c>
      <c r="AA460" s="270">
        <v>660</v>
      </c>
      <c r="AB460" s="270">
        <v>570</v>
      </c>
      <c r="AC460" s="270">
        <v>355</v>
      </c>
      <c r="AD460" s="270">
        <v>230</v>
      </c>
      <c r="AE460" s="270">
        <v>15</v>
      </c>
      <c r="AF460" s="270">
        <v>20</v>
      </c>
      <c r="AG460" s="270">
        <v>0</v>
      </c>
      <c r="AH460" s="270">
        <v>0</v>
      </c>
      <c r="AI460" s="270">
        <v>0</v>
      </c>
      <c r="AJ460" s="270">
        <v>0</v>
      </c>
      <c r="AK460" s="270">
        <v>0</v>
      </c>
      <c r="AL460" s="270">
        <v>0</v>
      </c>
      <c r="AM460" s="270">
        <v>0</v>
      </c>
      <c r="AN460" s="270">
        <v>0</v>
      </c>
      <c r="AO460" s="270">
        <v>0</v>
      </c>
      <c r="AP460" s="270">
        <v>0</v>
      </c>
      <c r="AQ460" s="270">
        <v>0</v>
      </c>
      <c r="AR460" s="270">
        <v>0</v>
      </c>
      <c r="AS460" s="270">
        <v>0</v>
      </c>
      <c r="AT460" s="270">
        <v>0</v>
      </c>
      <c r="AU460" s="270">
        <v>0</v>
      </c>
      <c r="AV460" s="270">
        <v>0</v>
      </c>
      <c r="AW460" s="270">
        <v>0</v>
      </c>
      <c r="AX460" s="270">
        <v>0</v>
      </c>
      <c r="AY460" s="270">
        <v>0</v>
      </c>
      <c r="AZ460" s="270">
        <v>0</v>
      </c>
      <c r="BA460" s="270">
        <v>0</v>
      </c>
      <c r="BB460" s="270">
        <v>2630</v>
      </c>
      <c r="BC460" s="270">
        <v>0</v>
      </c>
      <c r="BD460" s="270">
        <v>0</v>
      </c>
      <c r="BE460" s="270">
        <v>0</v>
      </c>
      <c r="BF460" s="270">
        <v>0</v>
      </c>
      <c r="BG460" s="270">
        <v>1180</v>
      </c>
      <c r="BH460" s="270">
        <v>60</v>
      </c>
      <c r="BI460" s="270">
        <v>0</v>
      </c>
      <c r="BJ460" s="270">
        <v>0</v>
      </c>
      <c r="BK460" s="270">
        <v>0</v>
      </c>
      <c r="BL460" s="270">
        <v>0</v>
      </c>
      <c r="BM460" s="270">
        <v>0</v>
      </c>
      <c r="BN460" s="270">
        <v>0</v>
      </c>
      <c r="BO460" s="270">
        <v>0</v>
      </c>
      <c r="BP460" s="270">
        <v>0</v>
      </c>
      <c r="BQ460" s="270">
        <v>0</v>
      </c>
      <c r="BR460" s="270">
        <v>0</v>
      </c>
      <c r="BS460" s="270">
        <v>0</v>
      </c>
      <c r="BT460" s="270">
        <v>345</v>
      </c>
      <c r="BU460" s="270">
        <v>0</v>
      </c>
      <c r="BV460" s="270">
        <v>0</v>
      </c>
      <c r="BW460" s="270">
        <v>0</v>
      </c>
      <c r="BX460" s="270">
        <v>0</v>
      </c>
      <c r="BY460" s="270">
        <v>45</v>
      </c>
      <c r="BZ460" s="270">
        <v>25</v>
      </c>
      <c r="CA460" s="270" t="s">
        <v>1676</v>
      </c>
      <c r="CB460" s="270">
        <v>0</v>
      </c>
      <c r="CC460" s="270">
        <v>0</v>
      </c>
      <c r="CD460" s="270" t="s">
        <v>1676</v>
      </c>
      <c r="CE460" s="270" t="s">
        <v>1676</v>
      </c>
      <c r="CF460" s="270">
        <v>0</v>
      </c>
      <c r="CG460" s="270">
        <v>1505</v>
      </c>
      <c r="CH460" s="270">
        <v>0</v>
      </c>
      <c r="CI460" s="270">
        <v>0</v>
      </c>
      <c r="CJ460" s="270">
        <v>0</v>
      </c>
      <c r="CK460" s="270">
        <v>0</v>
      </c>
      <c r="CL460" s="270">
        <v>0</v>
      </c>
      <c r="CM460" s="270">
        <v>0</v>
      </c>
      <c r="CN460" s="270">
        <v>0</v>
      </c>
      <c r="CO460" s="270">
        <v>0</v>
      </c>
      <c r="CP460" s="270">
        <v>0</v>
      </c>
      <c r="CQ460" s="270">
        <v>0</v>
      </c>
      <c r="CR460" s="270">
        <v>0</v>
      </c>
      <c r="CS460" s="270">
        <v>0</v>
      </c>
      <c r="CT460" s="270">
        <v>0</v>
      </c>
      <c r="CU460" s="270"/>
      <c r="CV460" s="270">
        <v>0</v>
      </c>
      <c r="CW460" s="270">
        <v>0</v>
      </c>
      <c r="CX460" s="270">
        <v>0</v>
      </c>
      <c r="CY460" s="270">
        <v>0</v>
      </c>
      <c r="CZ460" s="270">
        <v>0</v>
      </c>
      <c r="DA460" s="270">
        <v>0</v>
      </c>
      <c r="DB460" s="270">
        <v>0</v>
      </c>
      <c r="DC460" s="270">
        <v>0</v>
      </c>
      <c r="DD460" s="270">
        <v>0</v>
      </c>
      <c r="DE460" s="270">
        <v>0</v>
      </c>
      <c r="DF460" s="270">
        <v>0</v>
      </c>
      <c r="DG460" s="270">
        <v>0</v>
      </c>
      <c r="DH460" s="270">
        <v>0</v>
      </c>
      <c r="DI460" s="270">
        <v>0</v>
      </c>
      <c r="DJ460" s="270">
        <v>0</v>
      </c>
      <c r="DK460" s="270">
        <v>0</v>
      </c>
      <c r="DL460" s="270">
        <v>0</v>
      </c>
      <c r="DM460" s="270">
        <v>0</v>
      </c>
      <c r="DN460" s="270">
        <v>0</v>
      </c>
      <c r="DO460" s="270">
        <v>0</v>
      </c>
      <c r="DP460" s="270">
        <v>0</v>
      </c>
      <c r="DQ460" s="270">
        <v>0</v>
      </c>
      <c r="DR460" s="270"/>
      <c r="DS460" s="270">
        <v>0</v>
      </c>
      <c r="DT460" s="270">
        <v>0</v>
      </c>
      <c r="DU460" s="270">
        <v>0</v>
      </c>
      <c r="DV460" s="270">
        <v>0</v>
      </c>
      <c r="DW460" s="270">
        <v>0</v>
      </c>
      <c r="DX460" s="270">
        <v>0</v>
      </c>
      <c r="DY460" s="270">
        <v>0</v>
      </c>
      <c r="DZ460" s="270">
        <v>0</v>
      </c>
      <c r="EA460" s="270">
        <v>0</v>
      </c>
      <c r="EB460" s="270">
        <v>0</v>
      </c>
      <c r="EC460" s="270">
        <v>0</v>
      </c>
      <c r="ED460" s="270">
        <v>0</v>
      </c>
      <c r="EE460" s="270">
        <v>0</v>
      </c>
      <c r="EF460" s="270">
        <v>0</v>
      </c>
      <c r="EG460" s="270">
        <v>0</v>
      </c>
      <c r="EH460" s="270">
        <v>0</v>
      </c>
      <c r="EI460" s="270">
        <v>0</v>
      </c>
      <c r="EJ460" s="270">
        <v>0</v>
      </c>
      <c r="EK460" s="270">
        <v>0</v>
      </c>
      <c r="EL460" s="270">
        <v>0</v>
      </c>
      <c r="EM460" s="270">
        <v>0</v>
      </c>
      <c r="EN460" s="270">
        <v>0</v>
      </c>
      <c r="EO460" s="270">
        <v>0</v>
      </c>
      <c r="EP460" s="270">
        <v>0</v>
      </c>
      <c r="EQ460" s="270">
        <v>85</v>
      </c>
      <c r="ER460" s="270">
        <v>1815</v>
      </c>
      <c r="ES460" s="270">
        <v>405</v>
      </c>
      <c r="ET460" s="270">
        <v>0</v>
      </c>
      <c r="EU460" s="270">
        <v>0</v>
      </c>
      <c r="EV460" s="270">
        <v>345</v>
      </c>
      <c r="EW460" s="270">
        <v>0</v>
      </c>
      <c r="EX460" s="270">
        <v>0</v>
      </c>
      <c r="EY460" s="270">
        <v>0</v>
      </c>
      <c r="EZ460" s="270">
        <v>0</v>
      </c>
      <c r="FA460" s="270">
        <v>0</v>
      </c>
      <c r="FB460" s="270">
        <v>0</v>
      </c>
      <c r="FC460" s="270">
        <v>0</v>
      </c>
      <c r="FD460" s="270">
        <v>0</v>
      </c>
      <c r="FE460" s="270">
        <v>0</v>
      </c>
      <c r="FF460" s="270">
        <v>0</v>
      </c>
      <c r="FG460" s="270"/>
      <c r="FH460" s="270">
        <v>0</v>
      </c>
      <c r="FI460" s="270"/>
      <c r="FJ460" s="270">
        <v>0</v>
      </c>
      <c r="FK460" s="270">
        <v>0</v>
      </c>
      <c r="FL460" s="270">
        <v>0</v>
      </c>
      <c r="FM460" s="270">
        <v>0</v>
      </c>
      <c r="FN460" s="270">
        <v>0</v>
      </c>
      <c r="FO460" s="351">
        <v>20</v>
      </c>
      <c r="FP460" s="351">
        <v>1015</v>
      </c>
      <c r="FQ460" s="351">
        <v>0</v>
      </c>
      <c r="FR460" s="13"/>
      <c r="FS460" s="270"/>
      <c r="FT460" s="270"/>
      <c r="FU460" s="270"/>
      <c r="FV460" s="270"/>
      <c r="FW460" s="270"/>
      <c r="FX460" s="270"/>
      <c r="FY460" s="270"/>
      <c r="FZ460" s="270"/>
      <c r="GA460" s="270"/>
      <c r="GB460" s="270"/>
      <c r="GC460" s="270"/>
      <c r="GD460" s="270"/>
      <c r="GE460" s="270"/>
      <c r="GF460" s="270"/>
      <c r="GG460" s="270"/>
      <c r="GH460" s="270"/>
      <c r="GI460" s="270"/>
      <c r="GJ460" s="270"/>
      <c r="GK460" s="270"/>
      <c r="GL460" s="270"/>
      <c r="GM460" s="270"/>
      <c r="GN460" s="270"/>
      <c r="GO460" s="270"/>
      <c r="GP460" s="270"/>
      <c r="GQ460" s="270"/>
      <c r="GR460" s="270"/>
      <c r="GS460" s="270"/>
      <c r="GT460" s="270"/>
      <c r="GU460" s="270"/>
      <c r="GV460" s="270"/>
      <c r="GW460" s="270"/>
      <c r="GX460" s="270"/>
      <c r="GY460" s="270"/>
      <c r="GZ460" s="270"/>
      <c r="HA460" s="270"/>
      <c r="HB460" s="270"/>
      <c r="HC460" s="270"/>
      <c r="HD460" s="270"/>
      <c r="HE460" s="270"/>
      <c r="HF460" s="270"/>
      <c r="HG460" s="270"/>
      <c r="HH460" s="270"/>
      <c r="HI460" s="270"/>
      <c r="HJ460" s="270"/>
      <c r="HK460" s="270"/>
      <c r="HL460" s="270"/>
      <c r="HM460" s="270"/>
      <c r="HN460" s="270"/>
      <c r="HO460" s="270"/>
      <c r="HP460" s="270"/>
      <c r="HQ460" s="270"/>
      <c r="HR460" s="270"/>
      <c r="HS460" s="270"/>
      <c r="HT460" s="270"/>
      <c r="HU460" s="270"/>
      <c r="HV460" s="270"/>
      <c r="HW460" s="270"/>
      <c r="HX460" s="270"/>
      <c r="HY460" s="270"/>
      <c r="HZ460" s="270"/>
      <c r="IA460" s="270"/>
      <c r="IB460" s="270"/>
      <c r="IC460" s="270"/>
      <c r="ID460" s="270"/>
      <c r="IE460" s="270"/>
      <c r="IF460" s="270"/>
      <c r="IG460" s="270"/>
      <c r="IH460" s="270"/>
    </row>
    <row r="461" spans="1:242" ht="12.75" customHeight="1" x14ac:dyDescent="0.2">
      <c r="A461" s="374" t="s">
        <v>232</v>
      </c>
      <c r="B461" s="270">
        <v>95425</v>
      </c>
      <c r="C461" s="270">
        <v>77055</v>
      </c>
      <c r="D461" s="270">
        <v>33980</v>
      </c>
      <c r="E461" s="270">
        <v>43075</v>
      </c>
      <c r="F461" s="270">
        <v>38475</v>
      </c>
      <c r="G461" s="270">
        <v>8220</v>
      </c>
      <c r="H461" s="270">
        <v>23180</v>
      </c>
      <c r="I461" s="270">
        <v>67965</v>
      </c>
      <c r="J461" s="270">
        <v>27460</v>
      </c>
      <c r="K461" s="270">
        <v>185650</v>
      </c>
      <c r="L461" s="270">
        <v>57.961067270000001</v>
      </c>
      <c r="M461" s="270">
        <v>35</v>
      </c>
      <c r="N461" s="270">
        <v>10120</v>
      </c>
      <c r="O461" s="270">
        <v>5740</v>
      </c>
      <c r="P461" s="270">
        <v>2315</v>
      </c>
      <c r="Q461" s="270">
        <v>3365</v>
      </c>
      <c r="R461" s="270">
        <v>1115</v>
      </c>
      <c r="S461" s="270">
        <v>245</v>
      </c>
      <c r="T461" s="270">
        <v>25</v>
      </c>
      <c r="U461" s="270">
        <v>15</v>
      </c>
      <c r="V461" s="270">
        <v>3.6510812609999999</v>
      </c>
      <c r="W461" s="270">
        <v>1</v>
      </c>
      <c r="X461" s="270">
        <v>53.028220560000001</v>
      </c>
      <c r="Y461" s="270">
        <v>8705</v>
      </c>
      <c r="Z461" s="270">
        <v>11660</v>
      </c>
      <c r="AA461" s="270">
        <v>13215</v>
      </c>
      <c r="AB461" s="270">
        <v>16540</v>
      </c>
      <c r="AC461" s="270">
        <v>21595</v>
      </c>
      <c r="AD461" s="270">
        <v>20240</v>
      </c>
      <c r="AE461" s="270">
        <v>3085</v>
      </c>
      <c r="AF461" s="270">
        <v>940</v>
      </c>
      <c r="AG461" s="270">
        <v>515</v>
      </c>
      <c r="AH461" s="270">
        <v>4605</v>
      </c>
      <c r="AI461" s="270">
        <v>290</v>
      </c>
      <c r="AJ461" s="270">
        <v>1480</v>
      </c>
      <c r="AK461" s="270">
        <v>1555</v>
      </c>
      <c r="AL461" s="270">
        <v>4575</v>
      </c>
      <c r="AM461" s="270">
        <v>5690</v>
      </c>
      <c r="AN461" s="270">
        <v>725</v>
      </c>
      <c r="AO461" s="270">
        <v>795</v>
      </c>
      <c r="AP461" s="270">
        <v>200</v>
      </c>
      <c r="AQ461" s="270">
        <v>2995</v>
      </c>
      <c r="AR461" s="270">
        <v>240</v>
      </c>
      <c r="AS461" s="270">
        <v>220</v>
      </c>
      <c r="AT461" s="270">
        <v>1135</v>
      </c>
      <c r="AU461" s="270">
        <v>2635</v>
      </c>
      <c r="AV461" s="270">
        <v>1005</v>
      </c>
      <c r="AW461" s="270">
        <v>1400</v>
      </c>
      <c r="AX461" s="270">
        <v>7995</v>
      </c>
      <c r="AY461" s="270">
        <v>405</v>
      </c>
      <c r="AZ461" s="270">
        <v>3230</v>
      </c>
      <c r="BA461" s="270">
        <v>5645</v>
      </c>
      <c r="BB461" s="270">
        <v>47150</v>
      </c>
      <c r="BC461" s="270">
        <v>2450</v>
      </c>
      <c r="BD461" s="270">
        <v>5010</v>
      </c>
      <c r="BE461" s="270">
        <v>1495</v>
      </c>
      <c r="BF461" s="270">
        <v>2070</v>
      </c>
      <c r="BG461" s="270">
        <v>1040</v>
      </c>
      <c r="BH461" s="270">
        <v>980</v>
      </c>
      <c r="BI461" s="270">
        <v>4825</v>
      </c>
      <c r="BJ461" s="270">
        <v>510</v>
      </c>
      <c r="BK461" s="270">
        <v>3510</v>
      </c>
      <c r="BL461" s="270">
        <v>5635</v>
      </c>
      <c r="BM461" s="270">
        <v>11620</v>
      </c>
      <c r="BN461" s="270">
        <v>1665</v>
      </c>
      <c r="BO461" s="270">
        <v>5255</v>
      </c>
      <c r="BP461" s="270">
        <v>4370</v>
      </c>
      <c r="BQ461" s="270">
        <v>5540</v>
      </c>
      <c r="BR461" s="270">
        <v>1485</v>
      </c>
      <c r="BS461" s="270">
        <v>200</v>
      </c>
      <c r="BT461" s="270">
        <v>9400</v>
      </c>
      <c r="BU461" s="270">
        <v>5815</v>
      </c>
      <c r="BV461" s="270">
        <v>50</v>
      </c>
      <c r="BW461" s="270">
        <v>4115</v>
      </c>
      <c r="BX461" s="270">
        <v>415</v>
      </c>
      <c r="BY461" s="270">
        <v>5210</v>
      </c>
      <c r="BZ461" s="270">
        <v>1025</v>
      </c>
      <c r="CA461" s="270">
        <v>170</v>
      </c>
      <c r="CB461" s="270">
        <v>10</v>
      </c>
      <c r="CC461" s="270" t="s">
        <v>1676</v>
      </c>
      <c r="CD461" s="270">
        <v>2160</v>
      </c>
      <c r="CE461" s="270">
        <v>305</v>
      </c>
      <c r="CF461" s="270">
        <v>305</v>
      </c>
      <c r="CG461" s="270">
        <v>67445</v>
      </c>
      <c r="CH461" s="270">
        <v>0</v>
      </c>
      <c r="CI461" s="270">
        <v>12530</v>
      </c>
      <c r="CJ461" s="270">
        <v>2880</v>
      </c>
      <c r="CK461" s="270">
        <v>4440</v>
      </c>
      <c r="CL461" s="270">
        <v>1610</v>
      </c>
      <c r="CM461" s="270">
        <v>4795</v>
      </c>
      <c r="CN461" s="270">
        <v>0</v>
      </c>
      <c r="CO461" s="270">
        <v>0</v>
      </c>
      <c r="CP461" s="270">
        <v>0</v>
      </c>
      <c r="CQ461" s="270">
        <v>0</v>
      </c>
      <c r="CR461" s="270">
        <v>1400</v>
      </c>
      <c r="CS461" s="270">
        <v>0</v>
      </c>
      <c r="CT461" s="270">
        <v>0</v>
      </c>
      <c r="CU461" s="270"/>
      <c r="CV461" s="270">
        <v>0</v>
      </c>
      <c r="CW461" s="270">
        <v>0</v>
      </c>
      <c r="CX461" s="270">
        <v>0</v>
      </c>
      <c r="CY461" s="270">
        <v>0</v>
      </c>
      <c r="CZ461" s="270">
        <v>0</v>
      </c>
      <c r="DA461" s="270">
        <v>9190</v>
      </c>
      <c r="DB461" s="270">
        <v>955</v>
      </c>
      <c r="DC461" s="270">
        <v>20</v>
      </c>
      <c r="DD461" s="270">
        <v>0</v>
      </c>
      <c r="DE461" s="270">
        <v>11865</v>
      </c>
      <c r="DF461" s="270">
        <v>6930</v>
      </c>
      <c r="DG461" s="270">
        <v>4565</v>
      </c>
      <c r="DH461" s="270">
        <v>85</v>
      </c>
      <c r="DI461" s="270">
        <v>0</v>
      </c>
      <c r="DJ461" s="270">
        <v>0</v>
      </c>
      <c r="DK461" s="270">
        <v>0</v>
      </c>
      <c r="DL461" s="270">
        <v>0</v>
      </c>
      <c r="DM461" s="270">
        <v>0</v>
      </c>
      <c r="DN461" s="270">
        <v>0</v>
      </c>
      <c r="DO461" s="270">
        <v>0</v>
      </c>
      <c r="DP461" s="270">
        <v>2290</v>
      </c>
      <c r="DQ461" s="270">
        <v>0</v>
      </c>
      <c r="DR461" s="270"/>
      <c r="DS461" s="270">
        <v>0</v>
      </c>
      <c r="DT461" s="270">
        <v>0</v>
      </c>
      <c r="DU461" s="270">
        <v>1670</v>
      </c>
      <c r="DV461" s="270">
        <v>0</v>
      </c>
      <c r="DW461" s="270">
        <v>0</v>
      </c>
      <c r="DX461" s="270">
        <v>0</v>
      </c>
      <c r="DY461" s="270">
        <v>0</v>
      </c>
      <c r="DZ461" s="270">
        <v>10</v>
      </c>
      <c r="EA461" s="270">
        <v>0</v>
      </c>
      <c r="EB461" s="270" t="s">
        <v>1676</v>
      </c>
      <c r="EC461" s="270">
        <v>0</v>
      </c>
      <c r="ED461" s="270">
        <v>290</v>
      </c>
      <c r="EE461" s="270">
        <v>7570</v>
      </c>
      <c r="EF461" s="270">
        <v>0</v>
      </c>
      <c r="EG461" s="270">
        <v>735</v>
      </c>
      <c r="EH461" s="270">
        <v>0</v>
      </c>
      <c r="EI461" s="270">
        <v>0</v>
      </c>
      <c r="EJ461" s="270">
        <v>0</v>
      </c>
      <c r="EK461" s="270">
        <v>0</v>
      </c>
      <c r="EL461" s="270">
        <v>3090</v>
      </c>
      <c r="EM461" s="270">
        <v>3675</v>
      </c>
      <c r="EN461" s="270">
        <v>585</v>
      </c>
      <c r="EO461" s="270">
        <v>0</v>
      </c>
      <c r="EP461" s="270">
        <v>0</v>
      </c>
      <c r="EQ461" s="270">
        <v>0</v>
      </c>
      <c r="ER461" s="270">
        <v>0</v>
      </c>
      <c r="ES461" s="270">
        <v>0</v>
      </c>
      <c r="ET461" s="270">
        <v>0</v>
      </c>
      <c r="EU461" s="270">
        <v>0</v>
      </c>
      <c r="EV461" s="270">
        <v>0</v>
      </c>
      <c r="EW461" s="270">
        <v>0</v>
      </c>
      <c r="EX461" s="270" t="s">
        <v>1676</v>
      </c>
      <c r="EY461" s="270">
        <v>0</v>
      </c>
      <c r="EZ461" s="270">
        <v>0</v>
      </c>
      <c r="FA461" s="270">
        <v>1085</v>
      </c>
      <c r="FB461" s="270">
        <v>1990</v>
      </c>
      <c r="FC461" s="270">
        <v>0</v>
      </c>
      <c r="FD461" s="270">
        <v>0</v>
      </c>
      <c r="FE461" s="270">
        <v>0</v>
      </c>
      <c r="FF461" s="270">
        <v>0</v>
      </c>
      <c r="FG461" s="270"/>
      <c r="FH461" s="270">
        <v>0</v>
      </c>
      <c r="FI461" s="270"/>
      <c r="FJ461" s="270">
        <v>0</v>
      </c>
      <c r="FK461" s="270">
        <v>0</v>
      </c>
      <c r="FL461" s="270">
        <v>0</v>
      </c>
      <c r="FM461" s="270" t="s">
        <v>1676</v>
      </c>
      <c r="FN461" s="270">
        <v>11175</v>
      </c>
      <c r="FO461" s="351">
        <v>48275</v>
      </c>
      <c r="FP461" s="351">
        <v>7180</v>
      </c>
      <c r="FQ461" s="351">
        <v>22935</v>
      </c>
      <c r="FR461" s="13"/>
      <c r="FS461" s="270"/>
      <c r="FT461" s="270"/>
      <c r="FU461" s="270"/>
      <c r="FV461" s="270"/>
      <c r="FW461" s="270"/>
      <c r="FX461" s="270"/>
      <c r="FY461" s="270"/>
      <c r="FZ461" s="270"/>
      <c r="GA461" s="270"/>
      <c r="GB461" s="270"/>
      <c r="GC461" s="270"/>
      <c r="GD461" s="270"/>
      <c r="GE461" s="270"/>
      <c r="GF461" s="270"/>
      <c r="GG461" s="270"/>
      <c r="GH461" s="270"/>
      <c r="GI461" s="270"/>
      <c r="GJ461" s="270"/>
      <c r="GK461" s="270"/>
      <c r="GL461" s="270"/>
      <c r="GM461" s="270"/>
      <c r="GN461" s="270"/>
      <c r="GO461" s="270"/>
      <c r="GP461" s="270"/>
      <c r="GQ461" s="270"/>
      <c r="GR461" s="270"/>
      <c r="GS461" s="270"/>
      <c r="GT461" s="270"/>
      <c r="GU461" s="270"/>
      <c r="GV461" s="270"/>
      <c r="GW461" s="270"/>
      <c r="GX461" s="270"/>
      <c r="GY461" s="270"/>
      <c r="GZ461" s="270"/>
      <c r="HA461" s="270"/>
      <c r="HB461" s="270"/>
      <c r="HC461" s="270"/>
      <c r="HD461" s="270"/>
      <c r="HE461" s="270"/>
      <c r="HF461" s="270"/>
      <c r="HG461" s="270"/>
      <c r="HH461" s="270"/>
      <c r="HI461" s="270"/>
      <c r="HJ461" s="270"/>
      <c r="HK461" s="270"/>
      <c r="HL461" s="270"/>
      <c r="HM461" s="270"/>
      <c r="HN461" s="270"/>
      <c r="HO461" s="270"/>
      <c r="HP461" s="270"/>
      <c r="HQ461" s="270"/>
      <c r="HR461" s="270"/>
      <c r="HS461" s="270"/>
      <c r="HT461" s="270"/>
      <c r="HU461" s="270"/>
      <c r="HV461" s="270"/>
      <c r="HW461" s="270"/>
      <c r="HX461" s="270"/>
      <c r="HY461" s="270"/>
      <c r="HZ461" s="270"/>
      <c r="IA461" s="270"/>
      <c r="IB461" s="270"/>
      <c r="IC461" s="270"/>
      <c r="ID461" s="270"/>
      <c r="IE461" s="270"/>
      <c r="IF461" s="270"/>
      <c r="IG461" s="270"/>
      <c r="IH461" s="270"/>
    </row>
    <row r="462" spans="1:242" ht="12.75" customHeight="1" x14ac:dyDescent="0.2">
      <c r="A462" s="374" t="s">
        <v>233</v>
      </c>
      <c r="B462" s="270">
        <v>3195</v>
      </c>
      <c r="C462" s="270">
        <v>3195</v>
      </c>
      <c r="D462" s="270">
        <v>1480</v>
      </c>
      <c r="E462" s="270">
        <v>1715</v>
      </c>
      <c r="F462" s="270">
        <v>1040</v>
      </c>
      <c r="G462" s="270">
        <v>825</v>
      </c>
      <c r="H462" s="270">
        <v>560</v>
      </c>
      <c r="I462" s="270">
        <v>3195</v>
      </c>
      <c r="J462" s="270" t="s">
        <v>1676</v>
      </c>
      <c r="K462" s="270">
        <v>106685</v>
      </c>
      <c r="L462" s="270">
        <v>0</v>
      </c>
      <c r="M462" s="270">
        <v>0</v>
      </c>
      <c r="N462" s="270">
        <v>0</v>
      </c>
      <c r="O462" s="270">
        <v>0</v>
      </c>
      <c r="P462" s="270">
        <v>0</v>
      </c>
      <c r="Q462" s="270">
        <v>0</v>
      </c>
      <c r="R462" s="270">
        <v>0</v>
      </c>
      <c r="S462" s="270">
        <v>0</v>
      </c>
      <c r="T462" s="270">
        <v>0</v>
      </c>
      <c r="U462" s="270">
        <v>0</v>
      </c>
      <c r="V462" s="270">
        <v>33.620941019999997</v>
      </c>
      <c r="W462" s="270">
        <v>22</v>
      </c>
      <c r="X462" s="270">
        <v>68.841742400000001</v>
      </c>
      <c r="Y462" s="270">
        <v>10</v>
      </c>
      <c r="Z462" s="270">
        <v>300</v>
      </c>
      <c r="AA462" s="270">
        <v>325</v>
      </c>
      <c r="AB462" s="270">
        <v>295</v>
      </c>
      <c r="AC462" s="270">
        <v>475</v>
      </c>
      <c r="AD462" s="270">
        <v>1330</v>
      </c>
      <c r="AE462" s="270">
        <v>455</v>
      </c>
      <c r="AF462" s="270">
        <v>0</v>
      </c>
      <c r="AG462" s="270">
        <v>0</v>
      </c>
      <c r="AH462" s="270">
        <v>0</v>
      </c>
      <c r="AI462" s="270">
        <v>0</v>
      </c>
      <c r="AJ462" s="270">
        <v>0</v>
      </c>
      <c r="AK462" s="270">
        <v>0</v>
      </c>
      <c r="AL462" s="270">
        <v>0</v>
      </c>
      <c r="AM462" s="270">
        <v>0</v>
      </c>
      <c r="AN462" s="270">
        <v>0</v>
      </c>
      <c r="AO462" s="270">
        <v>0</v>
      </c>
      <c r="AP462" s="270">
        <v>0</v>
      </c>
      <c r="AQ462" s="270">
        <v>0</v>
      </c>
      <c r="AR462" s="270">
        <v>0</v>
      </c>
      <c r="AS462" s="270">
        <v>0</v>
      </c>
      <c r="AT462" s="270">
        <v>0</v>
      </c>
      <c r="AU462" s="270">
        <v>0</v>
      </c>
      <c r="AV462" s="270">
        <v>0</v>
      </c>
      <c r="AW462" s="270">
        <v>0</v>
      </c>
      <c r="AX462" s="270">
        <v>0</v>
      </c>
      <c r="AY462" s="270">
        <v>0</v>
      </c>
      <c r="AZ462" s="270">
        <v>0</v>
      </c>
      <c r="BA462" s="270">
        <v>0</v>
      </c>
      <c r="BB462" s="270">
        <v>3195</v>
      </c>
      <c r="BC462" s="270">
        <v>25</v>
      </c>
      <c r="BD462" s="270">
        <v>15</v>
      </c>
      <c r="BE462" s="270">
        <v>10</v>
      </c>
      <c r="BF462" s="270">
        <v>15</v>
      </c>
      <c r="BG462" s="270">
        <v>905</v>
      </c>
      <c r="BH462" s="270">
        <v>55</v>
      </c>
      <c r="BI462" s="270">
        <v>0</v>
      </c>
      <c r="BJ462" s="270" t="s">
        <v>1676</v>
      </c>
      <c r="BK462" s="270">
        <v>45</v>
      </c>
      <c r="BL462" s="270">
        <v>95</v>
      </c>
      <c r="BM462" s="270">
        <v>25</v>
      </c>
      <c r="BN462" s="270">
        <v>15</v>
      </c>
      <c r="BO462" s="270">
        <v>80</v>
      </c>
      <c r="BP462" s="270">
        <v>45</v>
      </c>
      <c r="BQ462" s="270">
        <v>0</v>
      </c>
      <c r="BR462" s="270">
        <v>0</v>
      </c>
      <c r="BS462" s="270" t="s">
        <v>1676</v>
      </c>
      <c r="BT462" s="270">
        <v>1105</v>
      </c>
      <c r="BU462" s="270">
        <v>220</v>
      </c>
      <c r="BV462" s="270">
        <v>0</v>
      </c>
      <c r="BW462" s="270">
        <v>540</v>
      </c>
      <c r="BX462" s="270" t="s">
        <v>1676</v>
      </c>
      <c r="BY462" s="270">
        <v>100</v>
      </c>
      <c r="BZ462" s="270">
        <v>70</v>
      </c>
      <c r="CA462" s="270">
        <v>10</v>
      </c>
      <c r="CB462" s="270">
        <v>0</v>
      </c>
      <c r="CC462" s="270">
        <v>0</v>
      </c>
      <c r="CD462" s="270">
        <v>60</v>
      </c>
      <c r="CE462" s="270" t="s">
        <v>1676</v>
      </c>
      <c r="CF462" s="270">
        <v>50</v>
      </c>
      <c r="CG462" s="270">
        <v>2900</v>
      </c>
      <c r="CH462" s="270">
        <v>0</v>
      </c>
      <c r="CI462" s="270">
        <v>0</v>
      </c>
      <c r="CJ462" s="270">
        <v>0</v>
      </c>
      <c r="CK462" s="270">
        <v>0</v>
      </c>
      <c r="CL462" s="270">
        <v>0</v>
      </c>
      <c r="CM462" s="270">
        <v>0</v>
      </c>
      <c r="CN462" s="270">
        <v>0</v>
      </c>
      <c r="CO462" s="270">
        <v>0</v>
      </c>
      <c r="CP462" s="270">
        <v>0</v>
      </c>
      <c r="CQ462" s="270">
        <v>0</v>
      </c>
      <c r="CR462" s="270">
        <v>0</v>
      </c>
      <c r="CS462" s="270">
        <v>0</v>
      </c>
      <c r="CT462" s="270">
        <v>0</v>
      </c>
      <c r="CU462" s="270"/>
      <c r="CV462" s="270">
        <v>0</v>
      </c>
      <c r="CW462" s="270">
        <v>0</v>
      </c>
      <c r="CX462" s="270">
        <v>0</v>
      </c>
      <c r="CY462" s="270">
        <v>0</v>
      </c>
      <c r="CZ462" s="270">
        <v>0</v>
      </c>
      <c r="DA462" s="270">
        <v>0</v>
      </c>
      <c r="DB462" s="270">
        <v>0</v>
      </c>
      <c r="DC462" s="270">
        <v>0</v>
      </c>
      <c r="DD462" s="270">
        <v>0</v>
      </c>
      <c r="DE462" s="270" t="s">
        <v>1676</v>
      </c>
      <c r="DF462" s="270">
        <v>0</v>
      </c>
      <c r="DG462" s="270">
        <v>0</v>
      </c>
      <c r="DH462" s="270">
        <v>0</v>
      </c>
      <c r="DI462" s="270">
        <v>0</v>
      </c>
      <c r="DJ462" s="270">
        <v>0</v>
      </c>
      <c r="DK462" s="270">
        <v>0</v>
      </c>
      <c r="DL462" s="270">
        <v>0</v>
      </c>
      <c r="DM462" s="270">
        <v>0</v>
      </c>
      <c r="DN462" s="270">
        <v>740</v>
      </c>
      <c r="DO462" s="270" t="s">
        <v>1676</v>
      </c>
      <c r="DP462" s="270">
        <v>0</v>
      </c>
      <c r="DQ462" s="270">
        <v>0</v>
      </c>
      <c r="DR462" s="270"/>
      <c r="DS462" s="270">
        <v>0</v>
      </c>
      <c r="DT462" s="270">
        <v>0</v>
      </c>
      <c r="DU462" s="270">
        <v>0</v>
      </c>
      <c r="DV462" s="270">
        <v>0</v>
      </c>
      <c r="DW462" s="270">
        <v>0</v>
      </c>
      <c r="DX462" s="270">
        <v>0</v>
      </c>
      <c r="DY462" s="270">
        <v>0</v>
      </c>
      <c r="DZ462" s="270">
        <v>0</v>
      </c>
      <c r="EA462" s="270">
        <v>0</v>
      </c>
      <c r="EB462" s="270">
        <v>0</v>
      </c>
      <c r="EC462" s="270">
        <v>0</v>
      </c>
      <c r="ED462" s="270">
        <v>0</v>
      </c>
      <c r="EE462" s="270">
        <v>0</v>
      </c>
      <c r="EF462" s="270">
        <v>0</v>
      </c>
      <c r="EG462" s="270">
        <v>595</v>
      </c>
      <c r="EH462" s="270">
        <v>0</v>
      </c>
      <c r="EI462" s="270">
        <v>0</v>
      </c>
      <c r="EJ462" s="270">
        <v>0</v>
      </c>
      <c r="EK462" s="270">
        <v>0</v>
      </c>
      <c r="EL462" s="270">
        <v>0</v>
      </c>
      <c r="EM462" s="270">
        <v>0</v>
      </c>
      <c r="EN462" s="270">
        <v>0</v>
      </c>
      <c r="EO462" s="270">
        <v>0</v>
      </c>
      <c r="EP462" s="270">
        <v>0</v>
      </c>
      <c r="EQ462" s="270">
        <v>15</v>
      </c>
      <c r="ER462" s="270">
        <v>985</v>
      </c>
      <c r="ES462" s="270">
        <v>50</v>
      </c>
      <c r="ET462" s="270">
        <v>0</v>
      </c>
      <c r="EU462" s="270">
        <v>0</v>
      </c>
      <c r="EV462" s="270">
        <v>565</v>
      </c>
      <c r="EW462" s="270">
        <v>0</v>
      </c>
      <c r="EX462" s="270">
        <v>0</v>
      </c>
      <c r="EY462" s="270">
        <v>0</v>
      </c>
      <c r="EZ462" s="270">
        <v>0</v>
      </c>
      <c r="FA462" s="270">
        <v>0</v>
      </c>
      <c r="FB462" s="270">
        <v>0</v>
      </c>
      <c r="FC462" s="270">
        <v>0</v>
      </c>
      <c r="FD462" s="270">
        <v>0</v>
      </c>
      <c r="FE462" s="270">
        <v>0</v>
      </c>
      <c r="FF462" s="270">
        <v>0</v>
      </c>
      <c r="FG462" s="270"/>
      <c r="FH462" s="270">
        <v>0</v>
      </c>
      <c r="FI462" s="270"/>
      <c r="FJ462" s="270">
        <v>0</v>
      </c>
      <c r="FK462" s="270">
        <v>0</v>
      </c>
      <c r="FL462" s="270">
        <v>0</v>
      </c>
      <c r="FM462" s="270">
        <v>240</v>
      </c>
      <c r="FN462" s="270">
        <v>0</v>
      </c>
      <c r="FO462" s="351">
        <v>0</v>
      </c>
      <c r="FP462" s="351">
        <v>770</v>
      </c>
      <c r="FQ462" s="351">
        <v>0</v>
      </c>
      <c r="FR462" s="13"/>
      <c r="FS462" s="270"/>
      <c r="FT462" s="270"/>
      <c r="FU462" s="270"/>
      <c r="FV462" s="270"/>
      <c r="FW462" s="270"/>
      <c r="FX462" s="270"/>
      <c r="FY462" s="270"/>
      <c r="FZ462" s="270"/>
      <c r="GA462" s="270"/>
      <c r="GB462" s="270"/>
      <c r="GC462" s="270"/>
      <c r="GD462" s="270"/>
      <c r="GE462" s="270"/>
      <c r="GF462" s="270"/>
      <c r="GG462" s="270"/>
      <c r="GH462" s="270"/>
      <c r="GI462" s="270"/>
      <c r="GJ462" s="270"/>
      <c r="GK462" s="270"/>
      <c r="GL462" s="270"/>
      <c r="GM462" s="270"/>
      <c r="GN462" s="270"/>
      <c r="GO462" s="270"/>
      <c r="GP462" s="270"/>
      <c r="GQ462" s="270"/>
      <c r="GR462" s="270"/>
      <c r="GS462" s="270"/>
      <c r="GT462" s="270"/>
      <c r="GU462" s="270"/>
      <c r="GV462" s="270"/>
      <c r="GW462" s="270"/>
      <c r="GX462" s="270"/>
      <c r="GY462" s="270"/>
      <c r="GZ462" s="270"/>
      <c r="HA462" s="270"/>
      <c r="HB462" s="270"/>
      <c r="HC462" s="270"/>
      <c r="HD462" s="270"/>
      <c r="HE462" s="270"/>
      <c r="HF462" s="270"/>
      <c r="HG462" s="270"/>
      <c r="HH462" s="270"/>
      <c r="HI462" s="270"/>
      <c r="HJ462" s="270"/>
      <c r="HK462" s="270"/>
      <c r="HL462" s="270"/>
      <c r="HM462" s="270"/>
      <c r="HN462" s="270"/>
      <c r="HO462" s="270"/>
      <c r="HP462" s="270"/>
      <c r="HQ462" s="270"/>
      <c r="HR462" s="270"/>
      <c r="HS462" s="270"/>
      <c r="HT462" s="270"/>
      <c r="HU462" s="270"/>
      <c r="HV462" s="270"/>
      <c r="HW462" s="270"/>
      <c r="HX462" s="270"/>
      <c r="HY462" s="270"/>
      <c r="HZ462" s="270"/>
      <c r="IA462" s="270"/>
      <c r="IB462" s="270"/>
      <c r="IC462" s="270"/>
      <c r="ID462" s="270"/>
      <c r="IE462" s="270"/>
      <c r="IF462" s="270"/>
      <c r="IG462" s="270"/>
      <c r="IH462" s="270"/>
    </row>
    <row r="463" spans="1:242" ht="12.75" customHeight="1" x14ac:dyDescent="0.2">
      <c r="A463" s="374" t="s">
        <v>234</v>
      </c>
      <c r="B463" s="270">
        <v>135140</v>
      </c>
      <c r="C463" s="270">
        <v>119050</v>
      </c>
      <c r="D463" s="270">
        <v>52000</v>
      </c>
      <c r="E463" s="270">
        <v>67055</v>
      </c>
      <c r="F463" s="270">
        <v>51365</v>
      </c>
      <c r="G463" s="270">
        <v>20265</v>
      </c>
      <c r="H463" s="270">
        <v>34180</v>
      </c>
      <c r="I463" s="270">
        <v>86285</v>
      </c>
      <c r="J463" s="270">
        <v>48860</v>
      </c>
      <c r="K463" s="270">
        <v>246820</v>
      </c>
      <c r="L463" s="270">
        <v>51.291587730000003</v>
      </c>
      <c r="M463" s="270">
        <v>29</v>
      </c>
      <c r="N463" s="270">
        <v>16920</v>
      </c>
      <c r="O463" s="270">
        <v>8185</v>
      </c>
      <c r="P463" s="270">
        <v>3000</v>
      </c>
      <c r="Q463" s="270">
        <v>4040</v>
      </c>
      <c r="R463" s="270">
        <v>1140</v>
      </c>
      <c r="S463" s="270">
        <v>325</v>
      </c>
      <c r="T463" s="270">
        <v>110</v>
      </c>
      <c r="U463" s="270">
        <v>65</v>
      </c>
      <c r="V463" s="270">
        <v>3.4960649730000002</v>
      </c>
      <c r="W463" s="270">
        <v>1</v>
      </c>
      <c r="X463" s="270">
        <v>53.340049780000001</v>
      </c>
      <c r="Y463" s="270">
        <v>14795</v>
      </c>
      <c r="Z463" s="270">
        <v>13210</v>
      </c>
      <c r="AA463" s="270">
        <v>16930</v>
      </c>
      <c r="AB463" s="270">
        <v>24750</v>
      </c>
      <c r="AC463" s="270">
        <v>31485</v>
      </c>
      <c r="AD463" s="270">
        <v>28475</v>
      </c>
      <c r="AE463" s="270">
        <v>4935</v>
      </c>
      <c r="AF463" s="270">
        <v>1840</v>
      </c>
      <c r="AG463" s="270">
        <v>785</v>
      </c>
      <c r="AH463" s="270">
        <v>2940</v>
      </c>
      <c r="AI463" s="270">
        <v>705</v>
      </c>
      <c r="AJ463" s="270">
        <v>2200</v>
      </c>
      <c r="AK463" s="270">
        <v>1470</v>
      </c>
      <c r="AL463" s="270">
        <v>6480</v>
      </c>
      <c r="AM463" s="270">
        <v>11280</v>
      </c>
      <c r="AN463" s="270">
        <v>1010</v>
      </c>
      <c r="AO463" s="270">
        <v>1835</v>
      </c>
      <c r="AP463" s="270">
        <v>1280</v>
      </c>
      <c r="AQ463" s="270">
        <v>4145</v>
      </c>
      <c r="AR463" s="270">
        <v>565</v>
      </c>
      <c r="AS463" s="270">
        <v>160</v>
      </c>
      <c r="AT463" s="270">
        <v>2435</v>
      </c>
      <c r="AU463" s="270">
        <v>4895</v>
      </c>
      <c r="AV463" s="270">
        <v>2360</v>
      </c>
      <c r="AW463" s="270">
        <v>1820</v>
      </c>
      <c r="AX463" s="270">
        <v>10155</v>
      </c>
      <c r="AY463" s="270">
        <v>195</v>
      </c>
      <c r="AZ463" s="270">
        <v>4160</v>
      </c>
      <c r="BA463" s="270">
        <v>16440</v>
      </c>
      <c r="BB463" s="270">
        <v>55980</v>
      </c>
      <c r="BC463" s="270">
        <v>3005</v>
      </c>
      <c r="BD463" s="270">
        <v>16200</v>
      </c>
      <c r="BE463" s="270">
        <v>2945</v>
      </c>
      <c r="BF463" s="270">
        <v>2760</v>
      </c>
      <c r="BG463" s="270">
        <v>760</v>
      </c>
      <c r="BH463" s="270">
        <v>1810</v>
      </c>
      <c r="BI463" s="270">
        <v>3085</v>
      </c>
      <c r="BJ463" s="270">
        <v>780</v>
      </c>
      <c r="BK463" s="270">
        <v>7030</v>
      </c>
      <c r="BL463" s="270">
        <v>9960</v>
      </c>
      <c r="BM463" s="270">
        <v>17840</v>
      </c>
      <c r="BN463" s="270">
        <v>2660</v>
      </c>
      <c r="BO463" s="270">
        <v>7310</v>
      </c>
      <c r="BP463" s="270">
        <v>7290</v>
      </c>
      <c r="BQ463" s="270">
        <v>7790</v>
      </c>
      <c r="BR463" s="270">
        <v>2115</v>
      </c>
      <c r="BS463" s="270">
        <v>380</v>
      </c>
      <c r="BT463" s="270">
        <v>10280</v>
      </c>
      <c r="BU463" s="270">
        <v>6785</v>
      </c>
      <c r="BV463" s="270">
        <v>50</v>
      </c>
      <c r="BW463" s="270">
        <v>8225</v>
      </c>
      <c r="BX463" s="270">
        <v>315</v>
      </c>
      <c r="BY463" s="270">
        <v>5405</v>
      </c>
      <c r="BZ463" s="270">
        <v>820</v>
      </c>
      <c r="CA463" s="270">
        <v>125</v>
      </c>
      <c r="CB463" s="270" t="s">
        <v>1676</v>
      </c>
      <c r="CC463" s="270">
        <v>0</v>
      </c>
      <c r="CD463" s="270">
        <v>2105</v>
      </c>
      <c r="CE463" s="270">
        <v>85</v>
      </c>
      <c r="CF463" s="270">
        <v>230</v>
      </c>
      <c r="CG463" s="270">
        <v>109955</v>
      </c>
      <c r="CH463" s="270">
        <v>0</v>
      </c>
      <c r="CI463" s="270">
        <v>23755</v>
      </c>
      <c r="CJ463" s="270">
        <v>5490</v>
      </c>
      <c r="CK463" s="270">
        <v>5435</v>
      </c>
      <c r="CL463" s="270">
        <v>2700</v>
      </c>
      <c r="CM463" s="270">
        <v>3030</v>
      </c>
      <c r="CN463" s="270">
        <v>80</v>
      </c>
      <c r="CO463" s="270">
        <v>0</v>
      </c>
      <c r="CP463" s="270">
        <v>0</v>
      </c>
      <c r="CQ463" s="270">
        <v>0</v>
      </c>
      <c r="CR463" s="270">
        <v>810</v>
      </c>
      <c r="CS463" s="270">
        <v>0</v>
      </c>
      <c r="CT463" s="270">
        <v>0</v>
      </c>
      <c r="CU463" s="270"/>
      <c r="CV463" s="270">
        <v>0</v>
      </c>
      <c r="CW463" s="270">
        <v>0</v>
      </c>
      <c r="CX463" s="270">
        <v>985</v>
      </c>
      <c r="CY463" s="270">
        <v>0</v>
      </c>
      <c r="CZ463" s="270">
        <v>0</v>
      </c>
      <c r="DA463" s="270">
        <v>4825</v>
      </c>
      <c r="DB463" s="270">
        <v>1580</v>
      </c>
      <c r="DC463" s="270">
        <v>0</v>
      </c>
      <c r="DD463" s="270">
        <v>0</v>
      </c>
      <c r="DE463" s="270">
        <v>22555</v>
      </c>
      <c r="DF463" s="270">
        <v>7670</v>
      </c>
      <c r="DG463" s="270">
        <v>2850</v>
      </c>
      <c r="DH463" s="270">
        <v>0</v>
      </c>
      <c r="DI463" s="270">
        <v>0</v>
      </c>
      <c r="DJ463" s="270">
        <v>0</v>
      </c>
      <c r="DK463" s="270">
        <v>0</v>
      </c>
      <c r="DL463" s="270">
        <v>0</v>
      </c>
      <c r="DM463" s="270">
        <v>0</v>
      </c>
      <c r="DN463" s="270">
        <v>0</v>
      </c>
      <c r="DO463" s="270" t="s">
        <v>1676</v>
      </c>
      <c r="DP463" s="270">
        <v>3220</v>
      </c>
      <c r="DQ463" s="270">
        <v>0</v>
      </c>
      <c r="DR463" s="270"/>
      <c r="DS463" s="270">
        <v>0</v>
      </c>
      <c r="DT463" s="270" t="s">
        <v>1676</v>
      </c>
      <c r="DU463" s="270">
        <v>4370</v>
      </c>
      <c r="DV463" s="270">
        <v>0</v>
      </c>
      <c r="DW463" s="270">
        <v>0</v>
      </c>
      <c r="DX463" s="270" t="s">
        <v>1676</v>
      </c>
      <c r="DY463" s="270">
        <v>210</v>
      </c>
      <c r="DZ463" s="270">
        <v>7125</v>
      </c>
      <c r="EA463" s="270">
        <v>0</v>
      </c>
      <c r="EB463" s="270">
        <v>185</v>
      </c>
      <c r="EC463" s="270" t="s">
        <v>1676</v>
      </c>
      <c r="ED463" s="270">
        <v>855</v>
      </c>
      <c r="EE463" s="270">
        <v>12610</v>
      </c>
      <c r="EF463" s="270">
        <v>0</v>
      </c>
      <c r="EG463" s="270">
        <v>7880</v>
      </c>
      <c r="EH463" s="270">
        <v>0</v>
      </c>
      <c r="EI463" s="270">
        <v>0</v>
      </c>
      <c r="EJ463" s="270">
        <v>0</v>
      </c>
      <c r="EK463" s="270">
        <v>0</v>
      </c>
      <c r="EL463" s="270">
        <v>4795</v>
      </c>
      <c r="EM463" s="270">
        <v>4360</v>
      </c>
      <c r="EN463" s="270">
        <v>2395</v>
      </c>
      <c r="EO463" s="270">
        <v>0</v>
      </c>
      <c r="EP463" s="270">
        <v>0</v>
      </c>
      <c r="EQ463" s="270">
        <v>0</v>
      </c>
      <c r="ER463" s="270">
        <v>0</v>
      </c>
      <c r="ES463" s="270">
        <v>0</v>
      </c>
      <c r="ET463" s="270">
        <v>0</v>
      </c>
      <c r="EU463" s="270">
        <v>0</v>
      </c>
      <c r="EV463" s="270">
        <v>0</v>
      </c>
      <c r="EW463" s="270" t="s">
        <v>1676</v>
      </c>
      <c r="EX463" s="270">
        <v>565</v>
      </c>
      <c r="EY463" s="270">
        <v>0</v>
      </c>
      <c r="EZ463" s="270">
        <v>0</v>
      </c>
      <c r="FA463" s="270">
        <v>0</v>
      </c>
      <c r="FB463" s="270">
        <v>4235</v>
      </c>
      <c r="FC463" s="270">
        <v>0</v>
      </c>
      <c r="FD463" s="270">
        <v>0</v>
      </c>
      <c r="FE463" s="270">
        <v>0</v>
      </c>
      <c r="FF463" s="270">
        <v>0</v>
      </c>
      <c r="FG463" s="270"/>
      <c r="FH463" s="270">
        <v>0</v>
      </c>
      <c r="FI463" s="270"/>
      <c r="FJ463" s="270">
        <v>520</v>
      </c>
      <c r="FK463" s="270">
        <v>0</v>
      </c>
      <c r="FL463" s="270">
        <v>0</v>
      </c>
      <c r="FM463" s="270">
        <v>35</v>
      </c>
      <c r="FN463" s="270" t="s">
        <v>1676</v>
      </c>
      <c r="FO463" s="351">
        <v>79160</v>
      </c>
      <c r="FP463" s="351">
        <v>13240</v>
      </c>
      <c r="FQ463" s="351">
        <v>33785</v>
      </c>
      <c r="FR463" s="13"/>
      <c r="FS463" s="270"/>
      <c r="FT463" s="270"/>
      <c r="FU463" s="270"/>
      <c r="FV463" s="270"/>
      <c r="FW463" s="270"/>
      <c r="FX463" s="270"/>
      <c r="FY463" s="270"/>
      <c r="FZ463" s="270"/>
      <c r="GA463" s="270"/>
      <c r="GB463" s="270"/>
      <c r="GC463" s="270"/>
      <c r="GD463" s="270"/>
      <c r="GE463" s="270"/>
      <c r="GF463" s="270"/>
      <c r="GG463" s="270"/>
      <c r="GH463" s="270"/>
      <c r="GI463" s="270"/>
      <c r="GJ463" s="270"/>
      <c r="GK463" s="270"/>
      <c r="GL463" s="270"/>
      <c r="GM463" s="270"/>
      <c r="GN463" s="270"/>
      <c r="GO463" s="270"/>
      <c r="GP463" s="270"/>
      <c r="GQ463" s="270"/>
      <c r="GR463" s="270"/>
      <c r="GS463" s="270"/>
      <c r="GT463" s="270"/>
      <c r="GU463" s="270"/>
      <c r="GV463" s="270"/>
      <c r="GW463" s="270"/>
      <c r="GX463" s="270"/>
      <c r="GY463" s="270"/>
      <c r="GZ463" s="270"/>
      <c r="HA463" s="270"/>
      <c r="HB463" s="270"/>
      <c r="HC463" s="270"/>
      <c r="HD463" s="270"/>
      <c r="HE463" s="270"/>
      <c r="HF463" s="270"/>
      <c r="HG463" s="270"/>
      <c r="HH463" s="270"/>
      <c r="HI463" s="270"/>
      <c r="HJ463" s="270"/>
      <c r="HK463" s="270"/>
      <c r="HL463" s="270"/>
      <c r="HM463" s="270"/>
      <c r="HN463" s="270"/>
      <c r="HO463" s="270"/>
      <c r="HP463" s="270"/>
      <c r="HQ463" s="270"/>
      <c r="HR463" s="270"/>
      <c r="HS463" s="270"/>
      <c r="HT463" s="270"/>
      <c r="HU463" s="270"/>
      <c r="HV463" s="270"/>
      <c r="HW463" s="270"/>
      <c r="HX463" s="270"/>
      <c r="HY463" s="270"/>
      <c r="HZ463" s="270"/>
      <c r="IA463" s="270"/>
      <c r="IB463" s="270"/>
      <c r="IC463" s="270"/>
      <c r="ID463" s="270"/>
      <c r="IE463" s="270"/>
      <c r="IF463" s="270"/>
      <c r="IG463" s="270"/>
      <c r="IH463" s="270"/>
    </row>
    <row r="464" spans="1:242" ht="12.75" customHeight="1" x14ac:dyDescent="0.2">
      <c r="A464" s="374" t="s">
        <v>235</v>
      </c>
      <c r="B464" s="270">
        <v>307715</v>
      </c>
      <c r="C464" s="270">
        <v>245290</v>
      </c>
      <c r="D464" s="270">
        <v>109095</v>
      </c>
      <c r="E464" s="270">
        <v>136150</v>
      </c>
      <c r="F464" s="270">
        <v>86795</v>
      </c>
      <c r="G464" s="270">
        <v>21405</v>
      </c>
      <c r="H464" s="270">
        <v>104005</v>
      </c>
      <c r="I464" s="270">
        <v>202055</v>
      </c>
      <c r="J464" s="270">
        <v>105660</v>
      </c>
      <c r="K464" s="270">
        <v>610945</v>
      </c>
      <c r="L464" s="270">
        <v>39.66916449</v>
      </c>
      <c r="M464" s="270">
        <v>15</v>
      </c>
      <c r="N464" s="270">
        <v>61090</v>
      </c>
      <c r="O464" s="270">
        <v>16035</v>
      </c>
      <c r="P464" s="270">
        <v>7650</v>
      </c>
      <c r="Q464" s="270">
        <v>10485</v>
      </c>
      <c r="R464" s="270">
        <v>1995</v>
      </c>
      <c r="S464" s="270">
        <v>535</v>
      </c>
      <c r="T464" s="270">
        <v>95</v>
      </c>
      <c r="U464" s="270">
        <v>70</v>
      </c>
      <c r="V464" s="270">
        <v>4.2721454019999996</v>
      </c>
      <c r="W464" s="270">
        <v>1</v>
      </c>
      <c r="X464" s="270">
        <v>53.341594450000002</v>
      </c>
      <c r="Y464" s="270">
        <v>30550</v>
      </c>
      <c r="Z464" s="270">
        <v>33885</v>
      </c>
      <c r="AA464" s="270">
        <v>40230</v>
      </c>
      <c r="AB464" s="270">
        <v>51740</v>
      </c>
      <c r="AC464" s="270">
        <v>74875</v>
      </c>
      <c r="AD464" s="270">
        <v>64400</v>
      </c>
      <c r="AE464" s="270">
        <v>10170</v>
      </c>
      <c r="AF464" s="270">
        <v>6780</v>
      </c>
      <c r="AG464" s="270">
        <v>1725</v>
      </c>
      <c r="AH464" s="270">
        <v>8715</v>
      </c>
      <c r="AI464" s="270">
        <v>1150</v>
      </c>
      <c r="AJ464" s="270">
        <v>5765</v>
      </c>
      <c r="AK464" s="270">
        <v>1605</v>
      </c>
      <c r="AL464" s="270">
        <v>11250</v>
      </c>
      <c r="AM464" s="270">
        <v>12240</v>
      </c>
      <c r="AN464" s="270">
        <v>2815</v>
      </c>
      <c r="AO464" s="270">
        <v>3955</v>
      </c>
      <c r="AP464" s="270">
        <v>6770</v>
      </c>
      <c r="AQ464" s="270">
        <v>9780</v>
      </c>
      <c r="AR464" s="270">
        <v>975</v>
      </c>
      <c r="AS464" s="270">
        <v>425</v>
      </c>
      <c r="AT464" s="270">
        <v>2845</v>
      </c>
      <c r="AU464" s="270">
        <v>9325</v>
      </c>
      <c r="AV464" s="270">
        <v>6140</v>
      </c>
      <c r="AW464" s="270">
        <v>5260</v>
      </c>
      <c r="AX464" s="270">
        <v>20360</v>
      </c>
      <c r="AY464" s="270">
        <v>1875</v>
      </c>
      <c r="AZ464" s="270">
        <v>10465</v>
      </c>
      <c r="BA464" s="270">
        <v>46805</v>
      </c>
      <c r="BB464" s="270">
        <v>130695</v>
      </c>
      <c r="BC464" s="270">
        <v>7270</v>
      </c>
      <c r="BD464" s="270">
        <v>48605</v>
      </c>
      <c r="BE464" s="270">
        <v>6705</v>
      </c>
      <c r="BF464" s="270">
        <v>3650</v>
      </c>
      <c r="BG464" s="270">
        <v>1870</v>
      </c>
      <c r="BH464" s="270">
        <v>6455</v>
      </c>
      <c r="BI464" s="270">
        <v>8535</v>
      </c>
      <c r="BJ464" s="270">
        <v>1155</v>
      </c>
      <c r="BK464" s="270">
        <v>11945</v>
      </c>
      <c r="BL464" s="270">
        <v>12950</v>
      </c>
      <c r="BM464" s="270">
        <v>22890</v>
      </c>
      <c r="BN464" s="270">
        <v>3750</v>
      </c>
      <c r="BO464" s="270">
        <v>14150</v>
      </c>
      <c r="BP464" s="270">
        <v>9285</v>
      </c>
      <c r="BQ464" s="270">
        <v>19300</v>
      </c>
      <c r="BR464" s="270">
        <v>2935</v>
      </c>
      <c r="BS464" s="270">
        <v>1850</v>
      </c>
      <c r="BT464" s="270">
        <v>26970</v>
      </c>
      <c r="BU464" s="270">
        <v>16655</v>
      </c>
      <c r="BV464" s="270">
        <v>190</v>
      </c>
      <c r="BW464" s="270">
        <v>18175</v>
      </c>
      <c r="BX464" s="270">
        <v>1380</v>
      </c>
      <c r="BY464" s="270">
        <v>10430</v>
      </c>
      <c r="BZ464" s="270">
        <v>1630</v>
      </c>
      <c r="CA464" s="270">
        <v>500</v>
      </c>
      <c r="CB464" s="270">
        <v>25</v>
      </c>
      <c r="CC464" s="270" t="s">
        <v>1676</v>
      </c>
      <c r="CD464" s="270">
        <v>8425</v>
      </c>
      <c r="CE464" s="270">
        <v>210</v>
      </c>
      <c r="CF464" s="270">
        <v>865</v>
      </c>
      <c r="CG464" s="270">
        <v>221820</v>
      </c>
      <c r="CH464" s="270">
        <v>0</v>
      </c>
      <c r="CI464" s="270">
        <v>21430</v>
      </c>
      <c r="CJ464" s="270">
        <v>11115</v>
      </c>
      <c r="CK464" s="270">
        <v>14810</v>
      </c>
      <c r="CL464" s="270">
        <v>4270</v>
      </c>
      <c r="CM464" s="270">
        <v>8610</v>
      </c>
      <c r="CN464" s="270">
        <v>1220</v>
      </c>
      <c r="CO464" s="270">
        <v>0</v>
      </c>
      <c r="CP464" s="270">
        <v>0</v>
      </c>
      <c r="CQ464" s="270">
        <v>0</v>
      </c>
      <c r="CR464" s="270">
        <v>370</v>
      </c>
      <c r="CS464" s="270">
        <v>0</v>
      </c>
      <c r="CT464" s="270">
        <v>0</v>
      </c>
      <c r="CU464" s="270"/>
      <c r="CV464" s="270">
        <v>0</v>
      </c>
      <c r="CW464" s="270">
        <v>4255</v>
      </c>
      <c r="CX464" s="270">
        <v>3455</v>
      </c>
      <c r="CY464" s="270">
        <v>1865</v>
      </c>
      <c r="CZ464" s="270">
        <v>2835</v>
      </c>
      <c r="DA464" s="270">
        <v>7135</v>
      </c>
      <c r="DB464" s="270">
        <v>2755</v>
      </c>
      <c r="DC464" s="270" t="s">
        <v>1676</v>
      </c>
      <c r="DD464" s="270">
        <v>0</v>
      </c>
      <c r="DE464" s="270">
        <v>39320</v>
      </c>
      <c r="DF464" s="270">
        <v>28715</v>
      </c>
      <c r="DG464" s="270">
        <v>2825</v>
      </c>
      <c r="DH464" s="270">
        <v>14335</v>
      </c>
      <c r="DI464" s="270">
        <v>0</v>
      </c>
      <c r="DJ464" s="270">
        <v>0</v>
      </c>
      <c r="DK464" s="270">
        <v>0</v>
      </c>
      <c r="DL464" s="270">
        <v>0</v>
      </c>
      <c r="DM464" s="270">
        <v>1095</v>
      </c>
      <c r="DN464" s="270">
        <v>575</v>
      </c>
      <c r="DO464" s="270">
        <v>530</v>
      </c>
      <c r="DP464" s="270">
        <v>7630</v>
      </c>
      <c r="DQ464" s="270">
        <v>0</v>
      </c>
      <c r="DR464" s="270"/>
      <c r="DS464" s="270" t="s">
        <v>1676</v>
      </c>
      <c r="DT464" s="270">
        <v>2945</v>
      </c>
      <c r="DU464" s="270">
        <v>21400</v>
      </c>
      <c r="DV464" s="270">
        <v>950</v>
      </c>
      <c r="DW464" s="270">
        <v>0</v>
      </c>
      <c r="DX464" s="270">
        <v>20</v>
      </c>
      <c r="DY464" s="270">
        <v>2195</v>
      </c>
      <c r="DZ464" s="270">
        <v>3255</v>
      </c>
      <c r="EA464" s="270">
        <v>0</v>
      </c>
      <c r="EB464" s="270">
        <v>3825</v>
      </c>
      <c r="EC464" s="270">
        <v>0</v>
      </c>
      <c r="ED464" s="270">
        <v>3710</v>
      </c>
      <c r="EE464" s="270">
        <v>19975</v>
      </c>
      <c r="EF464" s="270">
        <v>185</v>
      </c>
      <c r="EG464" s="270">
        <v>10445</v>
      </c>
      <c r="EH464" s="270">
        <v>0</v>
      </c>
      <c r="EI464" s="270">
        <v>0</v>
      </c>
      <c r="EJ464" s="270">
        <v>0</v>
      </c>
      <c r="EK464" s="270">
        <v>0</v>
      </c>
      <c r="EL464" s="270">
        <v>15105</v>
      </c>
      <c r="EM464" s="270">
        <v>4065</v>
      </c>
      <c r="EN464" s="270">
        <v>13765</v>
      </c>
      <c r="EO464" s="270">
        <v>0</v>
      </c>
      <c r="EP464" s="270">
        <v>0</v>
      </c>
      <c r="EQ464" s="270">
        <v>0</v>
      </c>
      <c r="ER464" s="270">
        <v>0</v>
      </c>
      <c r="ES464" s="270">
        <v>0</v>
      </c>
      <c r="ET464" s="270">
        <v>0</v>
      </c>
      <c r="EU464" s="270">
        <v>0</v>
      </c>
      <c r="EV464" s="270">
        <v>0</v>
      </c>
      <c r="EW464" s="270">
        <v>26640</v>
      </c>
      <c r="EX464" s="270">
        <v>65</v>
      </c>
      <c r="EY464" s="270">
        <v>0</v>
      </c>
      <c r="EZ464" s="270">
        <v>0</v>
      </c>
      <c r="FA464" s="270">
        <v>0</v>
      </c>
      <c r="FB464" s="270">
        <v>0</v>
      </c>
      <c r="FC464" s="270">
        <v>0</v>
      </c>
      <c r="FD464" s="270">
        <v>0</v>
      </c>
      <c r="FE464" s="270">
        <v>0</v>
      </c>
      <c r="FF464" s="270">
        <v>0</v>
      </c>
      <c r="FG464" s="270"/>
      <c r="FH464" s="270">
        <v>0</v>
      </c>
      <c r="FI464" s="270"/>
      <c r="FJ464" s="270">
        <v>0</v>
      </c>
      <c r="FK464" s="270">
        <v>0</v>
      </c>
      <c r="FL464" s="270">
        <v>0</v>
      </c>
      <c r="FM464" s="270">
        <v>0</v>
      </c>
      <c r="FN464" s="270">
        <v>0</v>
      </c>
      <c r="FO464" s="351">
        <v>177025</v>
      </c>
      <c r="FP464" s="351">
        <v>33085</v>
      </c>
      <c r="FQ464" s="351">
        <v>97950</v>
      </c>
      <c r="FR464" s="13"/>
      <c r="FS464" s="270"/>
      <c r="FT464" s="270"/>
      <c r="FU464" s="270"/>
      <c r="FV464" s="270"/>
      <c r="FW464" s="270"/>
      <c r="FX464" s="270"/>
      <c r="FY464" s="270"/>
      <c r="FZ464" s="270"/>
      <c r="GA464" s="270"/>
      <c r="GB464" s="270"/>
      <c r="GC464" s="270"/>
      <c r="GD464" s="270"/>
      <c r="GE464" s="270"/>
      <c r="GF464" s="270"/>
      <c r="GG464" s="270"/>
      <c r="GH464" s="270"/>
      <c r="GI464" s="270"/>
      <c r="GJ464" s="270"/>
      <c r="GK464" s="270"/>
      <c r="GL464" s="270"/>
      <c r="GM464" s="270"/>
      <c r="GN464" s="270"/>
      <c r="GO464" s="270"/>
      <c r="GP464" s="270"/>
      <c r="GQ464" s="270"/>
      <c r="GR464" s="270"/>
      <c r="GS464" s="270"/>
      <c r="GT464" s="270"/>
      <c r="GU464" s="270"/>
      <c r="GV464" s="270"/>
      <c r="GW464" s="270"/>
      <c r="GX464" s="270"/>
      <c r="GY464" s="270"/>
      <c r="GZ464" s="270"/>
      <c r="HA464" s="270"/>
      <c r="HB464" s="270"/>
      <c r="HC464" s="270"/>
      <c r="HD464" s="270"/>
      <c r="HE464" s="270"/>
      <c r="HF464" s="270"/>
      <c r="HG464" s="270"/>
      <c r="HH464" s="270"/>
      <c r="HI464" s="270"/>
      <c r="HJ464" s="270"/>
      <c r="HK464" s="270"/>
      <c r="HL464" s="270"/>
      <c r="HM464" s="270"/>
      <c r="HN464" s="270"/>
      <c r="HO464" s="270"/>
      <c r="HP464" s="270"/>
      <c r="HQ464" s="270"/>
      <c r="HR464" s="270"/>
      <c r="HS464" s="270"/>
      <c r="HT464" s="270"/>
      <c r="HU464" s="270"/>
      <c r="HV464" s="270"/>
      <c r="HW464" s="270"/>
      <c r="HX464" s="270"/>
      <c r="HY464" s="270"/>
      <c r="HZ464" s="270"/>
      <c r="IA464" s="270"/>
      <c r="IB464" s="270"/>
      <c r="IC464" s="270"/>
      <c r="ID464" s="270"/>
      <c r="IE464" s="270"/>
      <c r="IF464" s="270"/>
      <c r="IG464" s="270"/>
      <c r="IH464" s="270"/>
    </row>
    <row r="465" spans="1:242" ht="12.75" customHeight="1" x14ac:dyDescent="0.2">
      <c r="A465" s="374" t="s">
        <v>236</v>
      </c>
      <c r="B465" s="270">
        <v>3320</v>
      </c>
      <c r="C465" s="270">
        <v>2645</v>
      </c>
      <c r="D465" s="270">
        <v>1260</v>
      </c>
      <c r="E465" s="270">
        <v>1380</v>
      </c>
      <c r="F465" s="270">
        <v>1345</v>
      </c>
      <c r="G465" s="270">
        <v>830</v>
      </c>
      <c r="H465" s="270">
        <v>265</v>
      </c>
      <c r="I465" s="270">
        <v>3320</v>
      </c>
      <c r="J465" s="270">
        <v>0</v>
      </c>
      <c r="K465" s="270">
        <v>177665</v>
      </c>
      <c r="L465" s="270">
        <v>0</v>
      </c>
      <c r="M465" s="270">
        <v>0</v>
      </c>
      <c r="N465" s="270">
        <v>0</v>
      </c>
      <c r="O465" s="270">
        <v>0</v>
      </c>
      <c r="P465" s="270">
        <v>0</v>
      </c>
      <c r="Q465" s="270">
        <v>0</v>
      </c>
      <c r="R465" s="270">
        <v>0</v>
      </c>
      <c r="S465" s="270">
        <v>0</v>
      </c>
      <c r="T465" s="270">
        <v>0</v>
      </c>
      <c r="U465" s="270">
        <v>0</v>
      </c>
      <c r="V465" s="270">
        <v>174.05479450000001</v>
      </c>
      <c r="W465" s="270">
        <v>29</v>
      </c>
      <c r="X465" s="270">
        <v>44.593495930000003</v>
      </c>
      <c r="Y465" s="270" t="s">
        <v>1676</v>
      </c>
      <c r="Z465" s="270">
        <v>850</v>
      </c>
      <c r="AA465" s="270">
        <v>915</v>
      </c>
      <c r="AB465" s="270">
        <v>825</v>
      </c>
      <c r="AC465" s="270">
        <v>460</v>
      </c>
      <c r="AD465" s="270">
        <v>250</v>
      </c>
      <c r="AE465" s="270">
        <v>20</v>
      </c>
      <c r="AF465" s="270">
        <v>0</v>
      </c>
      <c r="AG465" s="270">
        <v>0</v>
      </c>
      <c r="AH465" s="270">
        <v>0</v>
      </c>
      <c r="AI465" s="270">
        <v>0</v>
      </c>
      <c r="AJ465" s="270">
        <v>0</v>
      </c>
      <c r="AK465" s="270">
        <v>0</v>
      </c>
      <c r="AL465" s="270">
        <v>0</v>
      </c>
      <c r="AM465" s="270">
        <v>0</v>
      </c>
      <c r="AN465" s="270">
        <v>0</v>
      </c>
      <c r="AO465" s="270">
        <v>0</v>
      </c>
      <c r="AP465" s="270">
        <v>0</v>
      </c>
      <c r="AQ465" s="270">
        <v>0</v>
      </c>
      <c r="AR465" s="270">
        <v>0</v>
      </c>
      <c r="AS465" s="270">
        <v>0</v>
      </c>
      <c r="AT465" s="270">
        <v>0</v>
      </c>
      <c r="AU465" s="270">
        <v>0</v>
      </c>
      <c r="AV465" s="270">
        <v>0</v>
      </c>
      <c r="AW465" s="270">
        <v>0</v>
      </c>
      <c r="AX465" s="270">
        <v>0</v>
      </c>
      <c r="AY465" s="270">
        <v>0</v>
      </c>
      <c r="AZ465" s="270">
        <v>0</v>
      </c>
      <c r="BA465" s="270">
        <v>0</v>
      </c>
      <c r="BB465" s="270">
        <v>3320</v>
      </c>
      <c r="BC465" s="270">
        <v>0</v>
      </c>
      <c r="BD465" s="270">
        <v>0</v>
      </c>
      <c r="BE465" s="270">
        <v>0</v>
      </c>
      <c r="BF465" s="270">
        <v>0</v>
      </c>
      <c r="BG465" s="270">
        <v>755</v>
      </c>
      <c r="BH465" s="270">
        <v>10</v>
      </c>
      <c r="BI465" s="270">
        <v>0</v>
      </c>
      <c r="BJ465" s="270">
        <v>0</v>
      </c>
      <c r="BK465" s="270">
        <v>0</v>
      </c>
      <c r="BL465" s="270">
        <v>0</v>
      </c>
      <c r="BM465" s="270">
        <v>0</v>
      </c>
      <c r="BN465" s="270">
        <v>0</v>
      </c>
      <c r="BO465" s="270">
        <v>0</v>
      </c>
      <c r="BP465" s="270">
        <v>0</v>
      </c>
      <c r="BQ465" s="270">
        <v>0</v>
      </c>
      <c r="BR465" s="270">
        <v>0</v>
      </c>
      <c r="BS465" s="270">
        <v>0</v>
      </c>
      <c r="BT465" s="270">
        <v>1880</v>
      </c>
      <c r="BU465" s="270">
        <v>0</v>
      </c>
      <c r="BV465" s="270">
        <v>0</v>
      </c>
      <c r="BW465" s="270" t="s">
        <v>1676</v>
      </c>
      <c r="BX465" s="270">
        <v>0</v>
      </c>
      <c r="BY465" s="270" t="s">
        <v>1676</v>
      </c>
      <c r="BZ465" s="270" t="s">
        <v>1676</v>
      </c>
      <c r="CA465" s="270">
        <v>0</v>
      </c>
      <c r="CB465" s="270">
        <v>0</v>
      </c>
      <c r="CC465" s="270">
        <v>0</v>
      </c>
      <c r="CD465" s="270" t="s">
        <v>1676</v>
      </c>
      <c r="CE465" s="270">
        <v>0</v>
      </c>
      <c r="CF465" s="270">
        <v>0</v>
      </c>
      <c r="CG465" s="270">
        <v>2635</v>
      </c>
      <c r="CH465" s="270">
        <v>0</v>
      </c>
      <c r="CI465" s="270">
        <v>0</v>
      </c>
      <c r="CJ465" s="270">
        <v>0</v>
      </c>
      <c r="CK465" s="270">
        <v>0</v>
      </c>
      <c r="CL465" s="270">
        <v>0</v>
      </c>
      <c r="CM465" s="270">
        <v>0</v>
      </c>
      <c r="CN465" s="270">
        <v>0</v>
      </c>
      <c r="CO465" s="270">
        <v>0</v>
      </c>
      <c r="CP465" s="270">
        <v>0</v>
      </c>
      <c r="CQ465" s="270">
        <v>0</v>
      </c>
      <c r="CR465" s="270">
        <v>0</v>
      </c>
      <c r="CS465" s="270">
        <v>0</v>
      </c>
      <c r="CT465" s="270">
        <v>0</v>
      </c>
      <c r="CU465" s="270"/>
      <c r="CV465" s="270">
        <v>0</v>
      </c>
      <c r="CW465" s="270">
        <v>0</v>
      </c>
      <c r="CX465" s="270">
        <v>0</v>
      </c>
      <c r="CY465" s="270">
        <v>0</v>
      </c>
      <c r="CZ465" s="270">
        <v>0</v>
      </c>
      <c r="DA465" s="270">
        <v>0</v>
      </c>
      <c r="DB465" s="270">
        <v>0</v>
      </c>
      <c r="DC465" s="270">
        <v>0</v>
      </c>
      <c r="DD465" s="270">
        <v>0</v>
      </c>
      <c r="DE465" s="270">
        <v>0</v>
      </c>
      <c r="DF465" s="270">
        <v>0</v>
      </c>
      <c r="DG465" s="270">
        <v>0</v>
      </c>
      <c r="DH465" s="270">
        <v>0</v>
      </c>
      <c r="DI465" s="270">
        <v>0</v>
      </c>
      <c r="DJ465" s="270">
        <v>0</v>
      </c>
      <c r="DK465" s="270">
        <v>0</v>
      </c>
      <c r="DL465" s="270">
        <v>0</v>
      </c>
      <c r="DM465" s="270">
        <v>0</v>
      </c>
      <c r="DN465" s="270">
        <v>0</v>
      </c>
      <c r="DO465" s="270">
        <v>0</v>
      </c>
      <c r="DP465" s="270">
        <v>0</v>
      </c>
      <c r="DQ465" s="270">
        <v>0</v>
      </c>
      <c r="DR465" s="270"/>
      <c r="DS465" s="270">
        <v>0</v>
      </c>
      <c r="DT465" s="270">
        <v>0</v>
      </c>
      <c r="DU465" s="270">
        <v>0</v>
      </c>
      <c r="DV465" s="270">
        <v>0</v>
      </c>
      <c r="DW465" s="270">
        <v>0</v>
      </c>
      <c r="DX465" s="270">
        <v>0</v>
      </c>
      <c r="DY465" s="270">
        <v>0</v>
      </c>
      <c r="DZ465" s="270">
        <v>0</v>
      </c>
      <c r="EA465" s="270">
        <v>0</v>
      </c>
      <c r="EB465" s="270">
        <v>0</v>
      </c>
      <c r="EC465" s="270">
        <v>0</v>
      </c>
      <c r="ED465" s="270">
        <v>0</v>
      </c>
      <c r="EE465" s="270">
        <v>0</v>
      </c>
      <c r="EF465" s="270">
        <v>0</v>
      </c>
      <c r="EG465" s="270">
        <v>0</v>
      </c>
      <c r="EH465" s="270">
        <v>0</v>
      </c>
      <c r="EI465" s="270">
        <v>0</v>
      </c>
      <c r="EJ465" s="270">
        <v>0</v>
      </c>
      <c r="EK465" s="270">
        <v>0</v>
      </c>
      <c r="EL465" s="270">
        <v>0</v>
      </c>
      <c r="EM465" s="270">
        <v>0</v>
      </c>
      <c r="EN465" s="270">
        <v>0</v>
      </c>
      <c r="EO465" s="270">
        <v>0</v>
      </c>
      <c r="EP465" s="270">
        <v>0</v>
      </c>
      <c r="EQ465" s="270" t="s">
        <v>1676</v>
      </c>
      <c r="ER465" s="270">
        <v>2645</v>
      </c>
      <c r="ES465" s="270">
        <v>50</v>
      </c>
      <c r="ET465" s="270">
        <v>105</v>
      </c>
      <c r="EU465" s="270">
        <v>0</v>
      </c>
      <c r="EV465" s="270">
        <v>515</v>
      </c>
      <c r="EW465" s="270">
        <v>0</v>
      </c>
      <c r="EX465" s="270">
        <v>0</v>
      </c>
      <c r="EY465" s="270">
        <v>0</v>
      </c>
      <c r="EZ465" s="270">
        <v>0</v>
      </c>
      <c r="FA465" s="270">
        <v>0</v>
      </c>
      <c r="FB465" s="270">
        <v>0</v>
      </c>
      <c r="FC465" s="270">
        <v>0</v>
      </c>
      <c r="FD465" s="270">
        <v>0</v>
      </c>
      <c r="FE465" s="270">
        <v>0</v>
      </c>
      <c r="FF465" s="270">
        <v>0</v>
      </c>
      <c r="FG465" s="270"/>
      <c r="FH465" s="270">
        <v>0</v>
      </c>
      <c r="FI465" s="270"/>
      <c r="FJ465" s="270">
        <v>0</v>
      </c>
      <c r="FK465" s="270">
        <v>0</v>
      </c>
      <c r="FL465" s="270">
        <v>0</v>
      </c>
      <c r="FM465" s="270">
        <v>0</v>
      </c>
      <c r="FN465" s="270">
        <v>0</v>
      </c>
      <c r="FO465" s="351">
        <v>0</v>
      </c>
      <c r="FP465" s="351">
        <v>205</v>
      </c>
      <c r="FQ465" s="351">
        <v>0</v>
      </c>
      <c r="FR465" s="13"/>
      <c r="FS465" s="270"/>
      <c r="FT465" s="270"/>
      <c r="FU465" s="270"/>
      <c r="FV465" s="270"/>
      <c r="FW465" s="270"/>
      <c r="FX465" s="270"/>
      <c r="FY465" s="270"/>
      <c r="FZ465" s="270"/>
      <c r="GA465" s="270"/>
      <c r="GB465" s="270"/>
      <c r="GC465" s="270"/>
      <c r="GD465" s="270"/>
      <c r="GE465" s="270"/>
      <c r="GF465" s="270"/>
      <c r="GG465" s="270"/>
      <c r="GH465" s="270"/>
      <c r="GI465" s="270"/>
      <c r="GJ465" s="270"/>
      <c r="GK465" s="270"/>
      <c r="GL465" s="270"/>
      <c r="GM465" s="270"/>
      <c r="GN465" s="270"/>
      <c r="GO465" s="270"/>
      <c r="GP465" s="270"/>
      <c r="GQ465" s="270"/>
      <c r="GR465" s="270"/>
      <c r="GS465" s="270"/>
      <c r="GT465" s="270"/>
      <c r="GU465" s="270"/>
      <c r="GV465" s="270"/>
      <c r="GW465" s="270"/>
      <c r="GX465" s="270"/>
      <c r="GY465" s="270"/>
      <c r="GZ465" s="270"/>
      <c r="HA465" s="270"/>
      <c r="HB465" s="270"/>
      <c r="HC465" s="270"/>
      <c r="HD465" s="270"/>
      <c r="HE465" s="270"/>
      <c r="HF465" s="270"/>
      <c r="HG465" s="270"/>
      <c r="HH465" s="270"/>
      <c r="HI465" s="270"/>
      <c r="HJ465" s="270"/>
      <c r="HK465" s="270"/>
      <c r="HL465" s="270"/>
      <c r="HM465" s="270"/>
      <c r="HN465" s="270"/>
      <c r="HO465" s="270"/>
      <c r="HP465" s="270"/>
      <c r="HQ465" s="270"/>
      <c r="HR465" s="270"/>
      <c r="HS465" s="270"/>
      <c r="HT465" s="270"/>
      <c r="HU465" s="270"/>
      <c r="HV465" s="270"/>
      <c r="HW465" s="270"/>
      <c r="HX465" s="270"/>
      <c r="HY465" s="270"/>
      <c r="HZ465" s="270"/>
      <c r="IA465" s="270"/>
      <c r="IB465" s="270"/>
      <c r="IC465" s="270"/>
      <c r="ID465" s="270"/>
      <c r="IE465" s="270"/>
      <c r="IF465" s="270"/>
      <c r="IG465" s="270"/>
      <c r="IH465" s="270"/>
    </row>
    <row r="466" spans="1:242" ht="12.75" customHeight="1" x14ac:dyDescent="0.2">
      <c r="A466" s="374" t="s">
        <v>237</v>
      </c>
      <c r="B466" s="270">
        <v>680</v>
      </c>
      <c r="C466" s="270">
        <v>550</v>
      </c>
      <c r="D466" s="270">
        <v>320</v>
      </c>
      <c r="E466" s="270">
        <v>225</v>
      </c>
      <c r="F466" s="270">
        <v>280</v>
      </c>
      <c r="G466" s="270">
        <v>180</v>
      </c>
      <c r="H466" s="270">
        <v>65</v>
      </c>
      <c r="I466" s="270">
        <v>680</v>
      </c>
      <c r="J466" s="270">
        <v>0</v>
      </c>
      <c r="K466" s="270">
        <v>19425</v>
      </c>
      <c r="L466" s="270">
        <v>0</v>
      </c>
      <c r="M466" s="270">
        <v>0</v>
      </c>
      <c r="N466" s="270">
        <v>0</v>
      </c>
      <c r="O466" s="270">
        <v>0</v>
      </c>
      <c r="P466" s="270">
        <v>0</v>
      </c>
      <c r="Q466" s="270">
        <v>0</v>
      </c>
      <c r="R466" s="270">
        <v>0</v>
      </c>
      <c r="S466" s="270">
        <v>0</v>
      </c>
      <c r="T466" s="270">
        <v>0</v>
      </c>
      <c r="U466" s="270">
        <v>0</v>
      </c>
      <c r="V466" s="270">
        <v>49.763705100000003</v>
      </c>
      <c r="W466" s="270">
        <v>8</v>
      </c>
      <c r="X466" s="270">
        <v>37.802650960000001</v>
      </c>
      <c r="Y466" s="270">
        <v>110</v>
      </c>
      <c r="Z466" s="270">
        <v>180</v>
      </c>
      <c r="AA466" s="270">
        <v>140</v>
      </c>
      <c r="AB466" s="270">
        <v>130</v>
      </c>
      <c r="AC466" s="270">
        <v>65</v>
      </c>
      <c r="AD466" s="270">
        <v>50</v>
      </c>
      <c r="AE466" s="270" t="s">
        <v>1676</v>
      </c>
      <c r="AF466" s="270">
        <v>0</v>
      </c>
      <c r="AG466" s="270">
        <v>0</v>
      </c>
      <c r="AH466" s="270">
        <v>0</v>
      </c>
      <c r="AI466" s="270">
        <v>0</v>
      </c>
      <c r="AJ466" s="270">
        <v>0</v>
      </c>
      <c r="AK466" s="270">
        <v>0</v>
      </c>
      <c r="AL466" s="270">
        <v>0</v>
      </c>
      <c r="AM466" s="270">
        <v>0</v>
      </c>
      <c r="AN466" s="270">
        <v>0</v>
      </c>
      <c r="AO466" s="270">
        <v>0</v>
      </c>
      <c r="AP466" s="270">
        <v>0</v>
      </c>
      <c r="AQ466" s="270">
        <v>0</v>
      </c>
      <c r="AR466" s="270">
        <v>0</v>
      </c>
      <c r="AS466" s="270">
        <v>0</v>
      </c>
      <c r="AT466" s="270">
        <v>0</v>
      </c>
      <c r="AU466" s="270">
        <v>0</v>
      </c>
      <c r="AV466" s="270">
        <v>0</v>
      </c>
      <c r="AW466" s="270">
        <v>0</v>
      </c>
      <c r="AX466" s="270">
        <v>0</v>
      </c>
      <c r="AY466" s="270">
        <v>0</v>
      </c>
      <c r="AZ466" s="270">
        <v>0</v>
      </c>
      <c r="BA466" s="270">
        <v>0</v>
      </c>
      <c r="BB466" s="270">
        <v>680</v>
      </c>
      <c r="BC466" s="270">
        <v>0</v>
      </c>
      <c r="BD466" s="270">
        <v>0</v>
      </c>
      <c r="BE466" s="270">
        <v>0</v>
      </c>
      <c r="BF466" s="270">
        <v>0</v>
      </c>
      <c r="BG466" s="270">
        <v>300</v>
      </c>
      <c r="BH466" s="270">
        <v>30</v>
      </c>
      <c r="BI466" s="270">
        <v>0</v>
      </c>
      <c r="BJ466" s="270">
        <v>0</v>
      </c>
      <c r="BK466" s="270">
        <v>0</v>
      </c>
      <c r="BL466" s="270">
        <v>0</v>
      </c>
      <c r="BM466" s="270">
        <v>0</v>
      </c>
      <c r="BN466" s="270">
        <v>0</v>
      </c>
      <c r="BO466" s="270">
        <v>0</v>
      </c>
      <c r="BP466" s="270">
        <v>0</v>
      </c>
      <c r="BQ466" s="270">
        <v>0</v>
      </c>
      <c r="BR466" s="270">
        <v>0</v>
      </c>
      <c r="BS466" s="270">
        <v>0</v>
      </c>
      <c r="BT466" s="270">
        <v>15</v>
      </c>
      <c r="BU466" s="270">
        <v>0</v>
      </c>
      <c r="BV466" s="270">
        <v>0</v>
      </c>
      <c r="BW466" s="270">
        <v>200</v>
      </c>
      <c r="BX466" s="270">
        <v>0</v>
      </c>
      <c r="BY466" s="270">
        <v>0</v>
      </c>
      <c r="BZ466" s="270">
        <v>0</v>
      </c>
      <c r="CA466" s="270">
        <v>0</v>
      </c>
      <c r="CB466" s="270">
        <v>0</v>
      </c>
      <c r="CC466" s="270">
        <v>0</v>
      </c>
      <c r="CD466" s="270" t="s">
        <v>1676</v>
      </c>
      <c r="CE466" s="270">
        <v>0</v>
      </c>
      <c r="CF466" s="270">
        <v>0</v>
      </c>
      <c r="CG466" s="270">
        <v>545</v>
      </c>
      <c r="CH466" s="270">
        <v>0</v>
      </c>
      <c r="CI466" s="270">
        <v>0</v>
      </c>
      <c r="CJ466" s="270">
        <v>0</v>
      </c>
      <c r="CK466" s="270">
        <v>0</v>
      </c>
      <c r="CL466" s="270">
        <v>0</v>
      </c>
      <c r="CM466" s="270">
        <v>0</v>
      </c>
      <c r="CN466" s="270">
        <v>0</v>
      </c>
      <c r="CO466" s="270">
        <v>0</v>
      </c>
      <c r="CP466" s="270">
        <v>0</v>
      </c>
      <c r="CQ466" s="270">
        <v>0</v>
      </c>
      <c r="CR466" s="270">
        <v>0</v>
      </c>
      <c r="CS466" s="270">
        <v>0</v>
      </c>
      <c r="CT466" s="270">
        <v>0</v>
      </c>
      <c r="CU466" s="270"/>
      <c r="CV466" s="270">
        <v>0</v>
      </c>
      <c r="CW466" s="270">
        <v>0</v>
      </c>
      <c r="CX466" s="270">
        <v>0</v>
      </c>
      <c r="CY466" s="270">
        <v>0</v>
      </c>
      <c r="CZ466" s="270">
        <v>0</v>
      </c>
      <c r="DA466" s="270">
        <v>0</v>
      </c>
      <c r="DB466" s="270">
        <v>0</v>
      </c>
      <c r="DC466" s="270">
        <v>0</v>
      </c>
      <c r="DD466" s="270">
        <v>0</v>
      </c>
      <c r="DE466" s="270">
        <v>0</v>
      </c>
      <c r="DF466" s="270">
        <v>0</v>
      </c>
      <c r="DG466" s="270">
        <v>0</v>
      </c>
      <c r="DH466" s="270">
        <v>0</v>
      </c>
      <c r="DI466" s="270">
        <v>0</v>
      </c>
      <c r="DJ466" s="270">
        <v>0</v>
      </c>
      <c r="DK466" s="270">
        <v>0</v>
      </c>
      <c r="DL466" s="270">
        <v>0</v>
      </c>
      <c r="DM466" s="270">
        <v>0</v>
      </c>
      <c r="DN466" s="270">
        <v>0</v>
      </c>
      <c r="DO466" s="270">
        <v>0</v>
      </c>
      <c r="DP466" s="270">
        <v>0</v>
      </c>
      <c r="DQ466" s="270">
        <v>0</v>
      </c>
      <c r="DR466" s="270"/>
      <c r="DS466" s="270">
        <v>0</v>
      </c>
      <c r="DT466" s="270">
        <v>0</v>
      </c>
      <c r="DU466" s="270">
        <v>0</v>
      </c>
      <c r="DV466" s="270">
        <v>0</v>
      </c>
      <c r="DW466" s="270">
        <v>0</v>
      </c>
      <c r="DX466" s="270">
        <v>0</v>
      </c>
      <c r="DY466" s="270">
        <v>0</v>
      </c>
      <c r="DZ466" s="270">
        <v>0</v>
      </c>
      <c r="EA466" s="270">
        <v>0</v>
      </c>
      <c r="EB466" s="270">
        <v>0</v>
      </c>
      <c r="EC466" s="270">
        <v>0</v>
      </c>
      <c r="ED466" s="270">
        <v>0</v>
      </c>
      <c r="EE466" s="270">
        <v>0</v>
      </c>
      <c r="EF466" s="270">
        <v>0</v>
      </c>
      <c r="EG466" s="270">
        <v>0</v>
      </c>
      <c r="EH466" s="270">
        <v>0</v>
      </c>
      <c r="EI466" s="270">
        <v>0</v>
      </c>
      <c r="EJ466" s="270">
        <v>0</v>
      </c>
      <c r="EK466" s="270">
        <v>0</v>
      </c>
      <c r="EL466" s="270">
        <v>0</v>
      </c>
      <c r="EM466" s="270">
        <v>0</v>
      </c>
      <c r="EN466" s="270">
        <v>0</v>
      </c>
      <c r="EO466" s="270">
        <v>0</v>
      </c>
      <c r="EP466" s="270">
        <v>0</v>
      </c>
      <c r="EQ466" s="270">
        <v>210</v>
      </c>
      <c r="ER466" s="270">
        <v>360</v>
      </c>
      <c r="ES466" s="270">
        <v>10</v>
      </c>
      <c r="ET466" s="270">
        <v>10</v>
      </c>
      <c r="EU466" s="270">
        <v>0</v>
      </c>
      <c r="EV466" s="270">
        <v>85</v>
      </c>
      <c r="EW466" s="270">
        <v>0</v>
      </c>
      <c r="EX466" s="270">
        <v>0</v>
      </c>
      <c r="EY466" s="270">
        <v>0</v>
      </c>
      <c r="EZ466" s="270">
        <v>0</v>
      </c>
      <c r="FA466" s="270">
        <v>0</v>
      </c>
      <c r="FB466" s="270">
        <v>0</v>
      </c>
      <c r="FC466" s="270">
        <v>0</v>
      </c>
      <c r="FD466" s="270">
        <v>0</v>
      </c>
      <c r="FE466" s="270">
        <v>0</v>
      </c>
      <c r="FF466" s="270">
        <v>0</v>
      </c>
      <c r="FG466" s="270"/>
      <c r="FH466" s="270">
        <v>0</v>
      </c>
      <c r="FI466" s="270"/>
      <c r="FJ466" s="270">
        <v>0</v>
      </c>
      <c r="FK466" s="270">
        <v>0</v>
      </c>
      <c r="FL466" s="270">
        <v>0</v>
      </c>
      <c r="FM466" s="270">
        <v>0</v>
      </c>
      <c r="FN466" s="270">
        <v>0</v>
      </c>
      <c r="FO466" s="351">
        <v>0</v>
      </c>
      <c r="FP466" s="351">
        <v>25</v>
      </c>
      <c r="FQ466" s="351">
        <v>0</v>
      </c>
      <c r="FR466" s="13"/>
      <c r="FS466" s="270"/>
      <c r="FT466" s="270"/>
      <c r="FU466" s="270"/>
      <c r="FV466" s="270"/>
      <c r="FW466" s="270"/>
      <c r="FX466" s="270"/>
      <c r="FY466" s="270"/>
      <c r="FZ466" s="270"/>
      <c r="GA466" s="270"/>
      <c r="GB466" s="270"/>
      <c r="GC466" s="270"/>
      <c r="GD466" s="270"/>
      <c r="GE466" s="270"/>
      <c r="GF466" s="270"/>
      <c r="GG466" s="270"/>
      <c r="GH466" s="270"/>
      <c r="GI466" s="270"/>
      <c r="GJ466" s="270"/>
      <c r="GK466" s="270"/>
      <c r="GL466" s="270"/>
      <c r="GM466" s="270"/>
      <c r="GN466" s="270"/>
      <c r="GO466" s="270"/>
      <c r="GP466" s="270"/>
      <c r="GQ466" s="270"/>
      <c r="GR466" s="270"/>
      <c r="GS466" s="270"/>
      <c r="GT466" s="270"/>
      <c r="GU466" s="270"/>
      <c r="GV466" s="270"/>
      <c r="GW466" s="270"/>
      <c r="GX466" s="270"/>
      <c r="GY466" s="270"/>
      <c r="GZ466" s="270"/>
      <c r="HA466" s="270"/>
      <c r="HB466" s="270"/>
      <c r="HC466" s="270"/>
      <c r="HD466" s="270"/>
      <c r="HE466" s="270"/>
      <c r="HF466" s="270"/>
      <c r="HG466" s="270"/>
      <c r="HH466" s="270"/>
      <c r="HI466" s="270"/>
      <c r="HJ466" s="270"/>
      <c r="HK466" s="270"/>
      <c r="HL466" s="270"/>
      <c r="HM466" s="270"/>
      <c r="HN466" s="270"/>
      <c r="HO466" s="270"/>
      <c r="HP466" s="270"/>
      <c r="HQ466" s="270"/>
      <c r="HR466" s="270"/>
      <c r="HS466" s="270"/>
      <c r="HT466" s="270"/>
      <c r="HU466" s="270"/>
      <c r="HV466" s="270"/>
      <c r="HW466" s="270"/>
      <c r="HX466" s="270"/>
      <c r="HY466" s="270"/>
      <c r="HZ466" s="270"/>
      <c r="IA466" s="270"/>
      <c r="IB466" s="270"/>
      <c r="IC466" s="270"/>
      <c r="ID466" s="270"/>
      <c r="IE466" s="270"/>
      <c r="IF466" s="270"/>
      <c r="IG466" s="270"/>
      <c r="IH466" s="270"/>
    </row>
    <row r="467" spans="1:242" ht="12.75" customHeight="1" x14ac:dyDescent="0.2">
      <c r="A467" s="374" t="s">
        <v>238</v>
      </c>
      <c r="B467" s="270">
        <v>2450</v>
      </c>
      <c r="C467" s="270">
        <v>1685</v>
      </c>
      <c r="D467" s="270">
        <v>890</v>
      </c>
      <c r="E467" s="270">
        <v>795</v>
      </c>
      <c r="F467" s="270">
        <v>1415</v>
      </c>
      <c r="G467" s="270">
        <v>240</v>
      </c>
      <c r="H467" s="270">
        <v>25</v>
      </c>
      <c r="I467" s="270">
        <v>2450</v>
      </c>
      <c r="J467" s="270">
        <v>0</v>
      </c>
      <c r="K467" s="270">
        <v>166395</v>
      </c>
      <c r="L467" s="270">
        <v>1</v>
      </c>
      <c r="M467" s="270">
        <v>1</v>
      </c>
      <c r="N467" s="270" t="s">
        <v>1676</v>
      </c>
      <c r="O467" s="270">
        <v>0</v>
      </c>
      <c r="P467" s="270">
        <v>0</v>
      </c>
      <c r="Q467" s="270">
        <v>0</v>
      </c>
      <c r="R467" s="270">
        <v>0</v>
      </c>
      <c r="S467" s="270">
        <v>0</v>
      </c>
      <c r="T467" s="270">
        <v>0</v>
      </c>
      <c r="U467" s="270">
        <v>0</v>
      </c>
      <c r="V467" s="270">
        <v>104.1703107</v>
      </c>
      <c r="W467" s="270">
        <v>39</v>
      </c>
      <c r="X467" s="270">
        <v>46.788225670000003</v>
      </c>
      <c r="Y467" s="270">
        <v>10</v>
      </c>
      <c r="Z467" s="270">
        <v>575</v>
      </c>
      <c r="AA467" s="270">
        <v>610</v>
      </c>
      <c r="AB467" s="270">
        <v>575</v>
      </c>
      <c r="AC467" s="270">
        <v>410</v>
      </c>
      <c r="AD467" s="270">
        <v>240</v>
      </c>
      <c r="AE467" s="270">
        <v>30</v>
      </c>
      <c r="AF467" s="270">
        <v>0</v>
      </c>
      <c r="AG467" s="270">
        <v>0</v>
      </c>
      <c r="AH467" s="270">
        <v>0</v>
      </c>
      <c r="AI467" s="270">
        <v>0</v>
      </c>
      <c r="AJ467" s="270">
        <v>0</v>
      </c>
      <c r="AK467" s="270">
        <v>0</v>
      </c>
      <c r="AL467" s="270">
        <v>0</v>
      </c>
      <c r="AM467" s="270">
        <v>0</v>
      </c>
      <c r="AN467" s="270">
        <v>0</v>
      </c>
      <c r="AO467" s="270">
        <v>0</v>
      </c>
      <c r="AP467" s="270">
        <v>0</v>
      </c>
      <c r="AQ467" s="270">
        <v>0</v>
      </c>
      <c r="AR467" s="270">
        <v>0</v>
      </c>
      <c r="AS467" s="270">
        <v>0</v>
      </c>
      <c r="AT467" s="270">
        <v>0</v>
      </c>
      <c r="AU467" s="270">
        <v>0</v>
      </c>
      <c r="AV467" s="270">
        <v>0</v>
      </c>
      <c r="AW467" s="270">
        <v>0</v>
      </c>
      <c r="AX467" s="270">
        <v>0</v>
      </c>
      <c r="AY467" s="270">
        <v>0</v>
      </c>
      <c r="AZ467" s="270">
        <v>0</v>
      </c>
      <c r="BA467" s="270">
        <v>0</v>
      </c>
      <c r="BB467" s="270">
        <v>2450</v>
      </c>
      <c r="BC467" s="270">
        <v>0</v>
      </c>
      <c r="BD467" s="270" t="s">
        <v>1676</v>
      </c>
      <c r="BE467" s="270">
        <v>0</v>
      </c>
      <c r="BF467" s="270" t="s">
        <v>1676</v>
      </c>
      <c r="BG467" s="270">
        <v>1115</v>
      </c>
      <c r="BH467" s="270">
        <v>75</v>
      </c>
      <c r="BI467" s="270">
        <v>0</v>
      </c>
      <c r="BJ467" s="270">
        <v>0</v>
      </c>
      <c r="BK467" s="270">
        <v>20</v>
      </c>
      <c r="BL467" s="270" t="s">
        <v>1676</v>
      </c>
      <c r="BM467" s="270">
        <v>0</v>
      </c>
      <c r="BN467" s="270">
        <v>0</v>
      </c>
      <c r="BO467" s="270" t="s">
        <v>1676</v>
      </c>
      <c r="BP467" s="270">
        <v>0</v>
      </c>
      <c r="BQ467" s="270" t="s">
        <v>1676</v>
      </c>
      <c r="BR467" s="270">
        <v>0</v>
      </c>
      <c r="BS467" s="270">
        <v>0</v>
      </c>
      <c r="BT467" s="270">
        <v>425</v>
      </c>
      <c r="BU467" s="270">
        <v>35</v>
      </c>
      <c r="BV467" s="270">
        <v>0</v>
      </c>
      <c r="BW467" s="270" t="s">
        <v>1676</v>
      </c>
      <c r="BX467" s="270">
        <v>0</v>
      </c>
      <c r="BY467" s="270">
        <v>0</v>
      </c>
      <c r="BZ467" s="270" t="s">
        <v>1676</v>
      </c>
      <c r="CA467" s="270">
        <v>0</v>
      </c>
      <c r="CB467" s="270">
        <v>0</v>
      </c>
      <c r="CC467" s="270">
        <v>0</v>
      </c>
      <c r="CD467" s="270">
        <v>0</v>
      </c>
      <c r="CE467" s="270">
        <v>0</v>
      </c>
      <c r="CF467" s="270">
        <v>0</v>
      </c>
      <c r="CG467" s="270">
        <v>1685</v>
      </c>
      <c r="CH467" s="270" t="s">
        <v>1676</v>
      </c>
      <c r="CI467" s="270">
        <v>0</v>
      </c>
      <c r="CJ467" s="270">
        <v>0</v>
      </c>
      <c r="CK467" s="270">
        <v>0</v>
      </c>
      <c r="CL467" s="270">
        <v>0</v>
      </c>
      <c r="CM467" s="270">
        <v>0</v>
      </c>
      <c r="CN467" s="270">
        <v>0</v>
      </c>
      <c r="CO467" s="270">
        <v>0</v>
      </c>
      <c r="CP467" s="270">
        <v>0</v>
      </c>
      <c r="CQ467" s="270">
        <v>0</v>
      </c>
      <c r="CR467" s="270">
        <v>0</v>
      </c>
      <c r="CS467" s="270">
        <v>0</v>
      </c>
      <c r="CT467" s="270">
        <v>0</v>
      </c>
      <c r="CU467" s="270"/>
      <c r="CV467" s="270">
        <v>0</v>
      </c>
      <c r="CW467" s="270">
        <v>0</v>
      </c>
      <c r="CX467" s="270">
        <v>0</v>
      </c>
      <c r="CY467" s="270">
        <v>0</v>
      </c>
      <c r="CZ467" s="270">
        <v>0</v>
      </c>
      <c r="DA467" s="270">
        <v>0</v>
      </c>
      <c r="DB467" s="270">
        <v>0</v>
      </c>
      <c r="DC467" s="270">
        <v>0</v>
      </c>
      <c r="DD467" s="270">
        <v>0</v>
      </c>
      <c r="DE467" s="270">
        <v>0</v>
      </c>
      <c r="DF467" s="270">
        <v>0</v>
      </c>
      <c r="DG467" s="270">
        <v>0</v>
      </c>
      <c r="DH467" s="270">
        <v>0</v>
      </c>
      <c r="DI467" s="270">
        <v>0</v>
      </c>
      <c r="DJ467" s="270">
        <v>0</v>
      </c>
      <c r="DK467" s="270">
        <v>0</v>
      </c>
      <c r="DL467" s="270">
        <v>0</v>
      </c>
      <c r="DM467" s="270">
        <v>0</v>
      </c>
      <c r="DN467" s="270">
        <v>80</v>
      </c>
      <c r="DO467" s="270">
        <v>0</v>
      </c>
      <c r="DP467" s="270">
        <v>0</v>
      </c>
      <c r="DQ467" s="270">
        <v>0</v>
      </c>
      <c r="DR467" s="270"/>
      <c r="DS467" s="270">
        <v>0</v>
      </c>
      <c r="DT467" s="270">
        <v>0</v>
      </c>
      <c r="DU467" s="270">
        <v>0</v>
      </c>
      <c r="DV467" s="270">
        <v>0</v>
      </c>
      <c r="DW467" s="270">
        <v>0</v>
      </c>
      <c r="DX467" s="270">
        <v>0</v>
      </c>
      <c r="DY467" s="270">
        <v>0</v>
      </c>
      <c r="DZ467" s="270">
        <v>0</v>
      </c>
      <c r="EA467" s="270">
        <v>0</v>
      </c>
      <c r="EB467" s="270">
        <v>0</v>
      </c>
      <c r="EC467" s="270">
        <v>0</v>
      </c>
      <c r="ED467" s="270">
        <v>0</v>
      </c>
      <c r="EE467" s="270">
        <v>0</v>
      </c>
      <c r="EF467" s="270">
        <v>0</v>
      </c>
      <c r="EG467" s="270">
        <v>0</v>
      </c>
      <c r="EH467" s="270">
        <v>0</v>
      </c>
      <c r="EI467" s="270">
        <v>0</v>
      </c>
      <c r="EJ467" s="270">
        <v>0</v>
      </c>
      <c r="EK467" s="270">
        <v>0</v>
      </c>
      <c r="EL467" s="270">
        <v>0</v>
      </c>
      <c r="EM467" s="270">
        <v>0</v>
      </c>
      <c r="EN467" s="270">
        <v>0</v>
      </c>
      <c r="EO467" s="270">
        <v>0</v>
      </c>
      <c r="EP467" s="270">
        <v>0</v>
      </c>
      <c r="EQ467" s="270">
        <v>105</v>
      </c>
      <c r="ER467" s="270">
        <v>1755</v>
      </c>
      <c r="ES467" s="270">
        <v>40</v>
      </c>
      <c r="ET467" s="270">
        <v>35</v>
      </c>
      <c r="EU467" s="270">
        <v>0</v>
      </c>
      <c r="EV467" s="270">
        <v>430</v>
      </c>
      <c r="EW467" s="270">
        <v>0</v>
      </c>
      <c r="EX467" s="270">
        <v>0</v>
      </c>
      <c r="EY467" s="270">
        <v>0</v>
      </c>
      <c r="EZ467" s="270">
        <v>0</v>
      </c>
      <c r="FA467" s="270">
        <v>0</v>
      </c>
      <c r="FB467" s="270">
        <v>0</v>
      </c>
      <c r="FC467" s="270">
        <v>0</v>
      </c>
      <c r="FD467" s="270">
        <v>0</v>
      </c>
      <c r="FE467" s="270">
        <v>0</v>
      </c>
      <c r="FF467" s="270">
        <v>0</v>
      </c>
      <c r="FG467" s="270"/>
      <c r="FH467" s="270">
        <v>0</v>
      </c>
      <c r="FI467" s="270"/>
      <c r="FJ467" s="270">
        <v>0</v>
      </c>
      <c r="FK467" s="270">
        <v>0</v>
      </c>
      <c r="FL467" s="270">
        <v>0</v>
      </c>
      <c r="FM467" s="270">
        <v>0</v>
      </c>
      <c r="FN467" s="270">
        <v>0</v>
      </c>
      <c r="FO467" s="351">
        <v>0</v>
      </c>
      <c r="FP467" s="351" t="s">
        <v>1676</v>
      </c>
      <c r="FQ467" s="351" t="s">
        <v>1676</v>
      </c>
      <c r="FR467" s="13"/>
      <c r="FS467" s="270"/>
      <c r="FT467" s="270"/>
      <c r="FU467" s="270"/>
      <c r="FV467" s="270"/>
      <c r="FW467" s="270"/>
      <c r="FX467" s="270"/>
      <c r="FY467" s="270"/>
      <c r="FZ467" s="270"/>
      <c r="GA467" s="270"/>
      <c r="GB467" s="270"/>
      <c r="GC467" s="270"/>
      <c r="GD467" s="270"/>
      <c r="GE467" s="270"/>
      <c r="GF467" s="270"/>
      <c r="GG467" s="270"/>
      <c r="GH467" s="270"/>
      <c r="GI467" s="270"/>
      <c r="GJ467" s="270"/>
      <c r="GK467" s="270"/>
      <c r="GL467" s="270"/>
      <c r="GM467" s="270"/>
      <c r="GN467" s="270"/>
      <c r="GO467" s="270"/>
      <c r="GP467" s="270"/>
      <c r="GQ467" s="270"/>
      <c r="GR467" s="270"/>
      <c r="GS467" s="270"/>
      <c r="GT467" s="270"/>
      <c r="GU467" s="270"/>
      <c r="GV467" s="270"/>
      <c r="GW467" s="270"/>
      <c r="GX467" s="270"/>
      <c r="GY467" s="270"/>
      <c r="GZ467" s="270"/>
      <c r="HA467" s="270"/>
      <c r="HB467" s="270"/>
      <c r="HC467" s="270"/>
      <c r="HD467" s="270"/>
      <c r="HE467" s="270"/>
      <c r="HF467" s="270"/>
      <c r="HG467" s="270"/>
      <c r="HH467" s="270"/>
      <c r="HI467" s="270"/>
      <c r="HJ467" s="270"/>
      <c r="HK467" s="270"/>
      <c r="HL467" s="270"/>
      <c r="HM467" s="270"/>
      <c r="HN467" s="270"/>
      <c r="HO467" s="270"/>
      <c r="HP467" s="270"/>
      <c r="HQ467" s="270"/>
      <c r="HR467" s="270"/>
      <c r="HS467" s="270"/>
      <c r="HT467" s="270"/>
      <c r="HU467" s="270"/>
      <c r="HV467" s="270"/>
      <c r="HW467" s="270"/>
      <c r="HX467" s="270"/>
      <c r="HY467" s="270"/>
      <c r="HZ467" s="270"/>
      <c r="IA467" s="270"/>
      <c r="IB467" s="270"/>
      <c r="IC467" s="270"/>
      <c r="ID467" s="270"/>
      <c r="IE467" s="270"/>
      <c r="IF467" s="270"/>
      <c r="IG467" s="270"/>
      <c r="IH467" s="270"/>
    </row>
    <row r="468" spans="1:242" ht="12" customHeight="1" x14ac:dyDescent="0.2">
      <c r="A468" s="374" t="s">
        <v>239</v>
      </c>
      <c r="B468" s="270">
        <v>2560</v>
      </c>
      <c r="C468" s="270">
        <v>2225</v>
      </c>
      <c r="D468" s="270">
        <v>1065</v>
      </c>
      <c r="E468" s="270">
        <v>1160</v>
      </c>
      <c r="F468" s="270">
        <v>1395</v>
      </c>
      <c r="G468" s="270">
        <v>300</v>
      </c>
      <c r="H468" s="270">
        <v>235</v>
      </c>
      <c r="I468" s="270">
        <v>2560</v>
      </c>
      <c r="J468" s="270">
        <v>0</v>
      </c>
      <c r="K468" s="270">
        <v>108325</v>
      </c>
      <c r="L468" s="270">
        <v>9.1440677969999999</v>
      </c>
      <c r="M468" s="270">
        <v>8</v>
      </c>
      <c r="N468" s="270">
        <v>110</v>
      </c>
      <c r="O468" s="270" t="s">
        <v>1676</v>
      </c>
      <c r="P468" s="270">
        <v>0</v>
      </c>
      <c r="Q468" s="270">
        <v>0</v>
      </c>
      <c r="R468" s="270">
        <v>0</v>
      </c>
      <c r="S468" s="270">
        <v>0</v>
      </c>
      <c r="T468" s="270">
        <v>0</v>
      </c>
      <c r="U468" s="270">
        <v>0</v>
      </c>
      <c r="V468" s="270">
        <v>45.100588809999998</v>
      </c>
      <c r="W468" s="270">
        <v>17</v>
      </c>
      <c r="X468" s="270">
        <v>43.869140629999997</v>
      </c>
      <c r="Y468" s="270">
        <v>30</v>
      </c>
      <c r="Z468" s="270">
        <v>740</v>
      </c>
      <c r="AA468" s="270">
        <v>615</v>
      </c>
      <c r="AB468" s="270">
        <v>585</v>
      </c>
      <c r="AC468" s="270">
        <v>365</v>
      </c>
      <c r="AD468" s="270">
        <v>225</v>
      </c>
      <c r="AE468" s="270" t="s">
        <v>1676</v>
      </c>
      <c r="AF468" s="270">
        <v>0</v>
      </c>
      <c r="AG468" s="270">
        <v>0</v>
      </c>
      <c r="AH468" s="270">
        <v>0</v>
      </c>
      <c r="AI468" s="270">
        <v>0</v>
      </c>
      <c r="AJ468" s="270">
        <v>0</v>
      </c>
      <c r="AK468" s="270">
        <v>0</v>
      </c>
      <c r="AL468" s="270">
        <v>0</v>
      </c>
      <c r="AM468" s="270">
        <v>0</v>
      </c>
      <c r="AN468" s="270">
        <v>0</v>
      </c>
      <c r="AO468" s="270">
        <v>0</v>
      </c>
      <c r="AP468" s="270">
        <v>0</v>
      </c>
      <c r="AQ468" s="270">
        <v>0</v>
      </c>
      <c r="AR468" s="270">
        <v>0</v>
      </c>
      <c r="AS468" s="270">
        <v>0</v>
      </c>
      <c r="AT468" s="270">
        <v>0</v>
      </c>
      <c r="AU468" s="270">
        <v>0</v>
      </c>
      <c r="AV468" s="270">
        <v>0</v>
      </c>
      <c r="AW468" s="270">
        <v>0</v>
      </c>
      <c r="AX468" s="270">
        <v>0</v>
      </c>
      <c r="AY468" s="270">
        <v>0</v>
      </c>
      <c r="AZ468" s="270">
        <v>0</v>
      </c>
      <c r="BA468" s="270">
        <v>0</v>
      </c>
      <c r="BB468" s="270">
        <v>2560</v>
      </c>
      <c r="BC468" s="270">
        <v>0</v>
      </c>
      <c r="BD468" s="270">
        <v>0</v>
      </c>
      <c r="BE468" s="270">
        <v>0</v>
      </c>
      <c r="BF468" s="270" t="s">
        <v>1676</v>
      </c>
      <c r="BG468" s="270">
        <v>1970</v>
      </c>
      <c r="BH468" s="270" t="s">
        <v>1676</v>
      </c>
      <c r="BI468" s="270">
        <v>0</v>
      </c>
      <c r="BJ468" s="270">
        <v>0</v>
      </c>
      <c r="BK468" s="270">
        <v>0</v>
      </c>
      <c r="BL468" s="270">
        <v>0</v>
      </c>
      <c r="BM468" s="270">
        <v>0</v>
      </c>
      <c r="BN468" s="270">
        <v>0</v>
      </c>
      <c r="BO468" s="270">
        <v>0</v>
      </c>
      <c r="BP468" s="270">
        <v>0</v>
      </c>
      <c r="BQ468" s="270">
        <v>0</v>
      </c>
      <c r="BR468" s="270">
        <v>0</v>
      </c>
      <c r="BS468" s="270" t="s">
        <v>1676</v>
      </c>
      <c r="BT468" s="270" t="s">
        <v>1676</v>
      </c>
      <c r="BU468" s="270">
        <v>0</v>
      </c>
      <c r="BV468" s="270">
        <v>0</v>
      </c>
      <c r="BW468" s="270">
        <v>245</v>
      </c>
      <c r="BX468" s="270">
        <v>0</v>
      </c>
      <c r="BY468" s="270" t="s">
        <v>1676</v>
      </c>
      <c r="BZ468" s="270">
        <v>20</v>
      </c>
      <c r="CA468" s="270">
        <v>0</v>
      </c>
      <c r="CB468" s="270">
        <v>0</v>
      </c>
      <c r="CC468" s="270">
        <v>0</v>
      </c>
      <c r="CD468" s="270" t="s">
        <v>1676</v>
      </c>
      <c r="CE468" s="270">
        <v>0</v>
      </c>
      <c r="CF468" s="270" t="s">
        <v>1676</v>
      </c>
      <c r="CG468" s="270">
        <v>2200</v>
      </c>
      <c r="CH468" s="270">
        <v>0</v>
      </c>
      <c r="CI468" s="270">
        <v>0</v>
      </c>
      <c r="CJ468" s="270">
        <v>0</v>
      </c>
      <c r="CK468" s="270">
        <v>0</v>
      </c>
      <c r="CL468" s="270">
        <v>0</v>
      </c>
      <c r="CM468" s="270">
        <v>0</v>
      </c>
      <c r="CN468" s="270">
        <v>0</v>
      </c>
      <c r="CO468" s="270">
        <v>0</v>
      </c>
      <c r="CP468" s="270">
        <v>0</v>
      </c>
      <c r="CQ468" s="270">
        <v>0</v>
      </c>
      <c r="CR468" s="270">
        <v>0</v>
      </c>
      <c r="CS468" s="270">
        <v>0</v>
      </c>
      <c r="CT468" s="270">
        <v>0</v>
      </c>
      <c r="CU468" s="270"/>
      <c r="CV468" s="270">
        <v>0</v>
      </c>
      <c r="CW468" s="270">
        <v>0</v>
      </c>
      <c r="CX468" s="270">
        <v>0</v>
      </c>
      <c r="CY468" s="270">
        <v>0</v>
      </c>
      <c r="CZ468" s="270">
        <v>0</v>
      </c>
      <c r="DA468" s="270">
        <v>0</v>
      </c>
      <c r="DB468" s="270">
        <v>0</v>
      </c>
      <c r="DC468" s="270">
        <v>0</v>
      </c>
      <c r="DD468" s="270">
        <v>0</v>
      </c>
      <c r="DE468" s="270">
        <v>0</v>
      </c>
      <c r="DF468" s="270">
        <v>0</v>
      </c>
      <c r="DG468" s="270">
        <v>0</v>
      </c>
      <c r="DH468" s="270">
        <v>0</v>
      </c>
      <c r="DI468" s="270">
        <v>0</v>
      </c>
      <c r="DJ468" s="270">
        <v>0</v>
      </c>
      <c r="DK468" s="270">
        <v>0</v>
      </c>
      <c r="DL468" s="270">
        <v>0</v>
      </c>
      <c r="DM468" s="270">
        <v>0</v>
      </c>
      <c r="DN468" s="270">
        <v>0</v>
      </c>
      <c r="DO468" s="270">
        <v>0</v>
      </c>
      <c r="DP468" s="270">
        <v>0</v>
      </c>
      <c r="DQ468" s="270">
        <v>0</v>
      </c>
      <c r="DR468" s="270"/>
      <c r="DS468" s="270">
        <v>0</v>
      </c>
      <c r="DT468" s="270">
        <v>0</v>
      </c>
      <c r="DU468" s="270">
        <v>0</v>
      </c>
      <c r="DV468" s="270">
        <v>0</v>
      </c>
      <c r="DW468" s="270">
        <v>0</v>
      </c>
      <c r="DX468" s="270">
        <v>0</v>
      </c>
      <c r="DY468" s="270">
        <v>0</v>
      </c>
      <c r="DZ468" s="270">
        <v>0</v>
      </c>
      <c r="EA468" s="270">
        <v>0</v>
      </c>
      <c r="EB468" s="270">
        <v>0</v>
      </c>
      <c r="EC468" s="270">
        <v>0</v>
      </c>
      <c r="ED468" s="270">
        <v>0</v>
      </c>
      <c r="EE468" s="270">
        <v>0</v>
      </c>
      <c r="EF468" s="270">
        <v>0</v>
      </c>
      <c r="EG468" s="270">
        <v>0</v>
      </c>
      <c r="EH468" s="270">
        <v>0</v>
      </c>
      <c r="EI468" s="270">
        <v>0</v>
      </c>
      <c r="EJ468" s="270">
        <v>0</v>
      </c>
      <c r="EK468" s="270">
        <v>0</v>
      </c>
      <c r="EL468" s="270">
        <v>0</v>
      </c>
      <c r="EM468" s="270">
        <v>0</v>
      </c>
      <c r="EN468" s="270">
        <v>0</v>
      </c>
      <c r="EO468" s="270">
        <v>0</v>
      </c>
      <c r="EP468" s="270">
        <v>0</v>
      </c>
      <c r="EQ468" s="270">
        <v>285</v>
      </c>
      <c r="ER468" s="270">
        <v>1350</v>
      </c>
      <c r="ES468" s="270">
        <v>150</v>
      </c>
      <c r="ET468" s="270">
        <v>0</v>
      </c>
      <c r="EU468" s="270">
        <v>0</v>
      </c>
      <c r="EV468" s="270">
        <v>545</v>
      </c>
      <c r="EW468" s="270">
        <v>0</v>
      </c>
      <c r="EX468" s="270">
        <v>0</v>
      </c>
      <c r="EY468" s="270">
        <v>0</v>
      </c>
      <c r="EZ468" s="270">
        <v>0</v>
      </c>
      <c r="FA468" s="270">
        <v>0</v>
      </c>
      <c r="FB468" s="270">
        <v>0</v>
      </c>
      <c r="FC468" s="270">
        <v>0</v>
      </c>
      <c r="FD468" s="270">
        <v>0</v>
      </c>
      <c r="FE468" s="270">
        <v>0</v>
      </c>
      <c r="FF468" s="270">
        <v>0</v>
      </c>
      <c r="FG468" s="270"/>
      <c r="FH468" s="270">
        <v>235</v>
      </c>
      <c r="FI468" s="270"/>
      <c r="FJ468" s="270">
        <v>0</v>
      </c>
      <c r="FK468" s="270">
        <v>0</v>
      </c>
      <c r="FL468" s="270">
        <v>0</v>
      </c>
      <c r="FM468" s="270">
        <v>0</v>
      </c>
      <c r="FN468" s="270">
        <v>0</v>
      </c>
      <c r="FO468" s="351">
        <v>0</v>
      </c>
      <c r="FP468" s="351">
        <v>290</v>
      </c>
      <c r="FQ468" s="351">
        <v>120</v>
      </c>
    </row>
    <row r="469" spans="1:242" ht="12.75" x14ac:dyDescent="0.2">
      <c r="A469" s="374" t="s">
        <v>240</v>
      </c>
      <c r="B469" s="270">
        <v>132070</v>
      </c>
      <c r="C469" s="270">
        <v>110230</v>
      </c>
      <c r="D469" s="270">
        <v>49585</v>
      </c>
      <c r="E469" s="270">
        <v>60640</v>
      </c>
      <c r="F469" s="270">
        <v>51060</v>
      </c>
      <c r="G469" s="270">
        <v>21250</v>
      </c>
      <c r="H469" s="270">
        <v>30680</v>
      </c>
      <c r="I469" s="270">
        <v>85670</v>
      </c>
      <c r="J469" s="270">
        <v>46400</v>
      </c>
      <c r="K469" s="270">
        <v>263985</v>
      </c>
      <c r="L469" s="270">
        <v>48.594268919999998</v>
      </c>
      <c r="M469" s="270">
        <v>28</v>
      </c>
      <c r="N469" s="270">
        <v>15670</v>
      </c>
      <c r="O469" s="270">
        <v>7335</v>
      </c>
      <c r="P469" s="270">
        <v>2630</v>
      </c>
      <c r="Q469" s="270">
        <v>3395</v>
      </c>
      <c r="R469" s="270">
        <v>960</v>
      </c>
      <c r="S469" s="270">
        <v>280</v>
      </c>
      <c r="T469" s="270">
        <v>15</v>
      </c>
      <c r="U469" s="270" t="s">
        <v>1676</v>
      </c>
      <c r="V469" s="270">
        <v>4.1263726820000004</v>
      </c>
      <c r="W469" s="270">
        <v>1</v>
      </c>
      <c r="X469" s="270">
        <v>60.235299619999999</v>
      </c>
      <c r="Y469" s="270">
        <v>9840</v>
      </c>
      <c r="Z469" s="270">
        <v>9620</v>
      </c>
      <c r="AA469" s="270">
        <v>11940</v>
      </c>
      <c r="AB469" s="270">
        <v>19185</v>
      </c>
      <c r="AC469" s="270">
        <v>34810</v>
      </c>
      <c r="AD469" s="270">
        <v>38610</v>
      </c>
      <c r="AE469" s="270">
        <v>7675</v>
      </c>
      <c r="AF469" s="270">
        <v>935</v>
      </c>
      <c r="AG469" s="270">
        <v>775</v>
      </c>
      <c r="AH469" s="270">
        <v>4380</v>
      </c>
      <c r="AI469" s="270">
        <v>340</v>
      </c>
      <c r="AJ469" s="270">
        <v>1955</v>
      </c>
      <c r="AK469" s="270">
        <v>1120</v>
      </c>
      <c r="AL469" s="270">
        <v>6600</v>
      </c>
      <c r="AM469" s="270">
        <v>8730</v>
      </c>
      <c r="AN469" s="270">
        <v>865</v>
      </c>
      <c r="AO469" s="270">
        <v>2685</v>
      </c>
      <c r="AP469" s="270">
        <v>1135</v>
      </c>
      <c r="AQ469" s="270">
        <v>4525</v>
      </c>
      <c r="AR469" s="270">
        <v>370</v>
      </c>
      <c r="AS469" s="270">
        <v>270</v>
      </c>
      <c r="AT469" s="270">
        <v>1355</v>
      </c>
      <c r="AU469" s="270">
        <v>2920</v>
      </c>
      <c r="AV469" s="270">
        <v>1825</v>
      </c>
      <c r="AW469" s="270">
        <v>1880</v>
      </c>
      <c r="AX469" s="270">
        <v>16670</v>
      </c>
      <c r="AY469" s="270">
        <v>190</v>
      </c>
      <c r="AZ469" s="270">
        <v>3250</v>
      </c>
      <c r="BA469" s="270">
        <v>18710</v>
      </c>
      <c r="BB469" s="270">
        <v>50575</v>
      </c>
      <c r="BC469" s="270">
        <v>4695</v>
      </c>
      <c r="BD469" s="270">
        <v>19200</v>
      </c>
      <c r="BE469" s="270">
        <v>3480</v>
      </c>
      <c r="BF469" s="270">
        <v>2145</v>
      </c>
      <c r="BG469" s="270">
        <v>555</v>
      </c>
      <c r="BH469" s="270">
        <v>1910</v>
      </c>
      <c r="BI469" s="270">
        <v>4450</v>
      </c>
      <c r="BJ469" s="270">
        <v>450</v>
      </c>
      <c r="BK469" s="270">
        <v>7470</v>
      </c>
      <c r="BL469" s="270">
        <v>7145</v>
      </c>
      <c r="BM469" s="270">
        <v>15710</v>
      </c>
      <c r="BN469" s="270">
        <v>2000</v>
      </c>
      <c r="BO469" s="270">
        <v>4815</v>
      </c>
      <c r="BP469" s="270">
        <v>5280</v>
      </c>
      <c r="BQ469" s="270">
        <v>4505</v>
      </c>
      <c r="BR469" s="270">
        <v>905</v>
      </c>
      <c r="BS469" s="270">
        <v>235</v>
      </c>
      <c r="BT469" s="270">
        <v>13115</v>
      </c>
      <c r="BU469" s="270">
        <v>7830</v>
      </c>
      <c r="BV469" s="270">
        <v>45</v>
      </c>
      <c r="BW469" s="270">
        <v>4290</v>
      </c>
      <c r="BX469" s="270">
        <v>390</v>
      </c>
      <c r="BY469" s="270">
        <v>6740</v>
      </c>
      <c r="BZ469" s="270">
        <v>895</v>
      </c>
      <c r="CA469" s="270">
        <v>125</v>
      </c>
      <c r="CB469" s="270" t="s">
        <v>1676</v>
      </c>
      <c r="CC469" s="270">
        <v>0</v>
      </c>
      <c r="CD469" s="270">
        <v>2550</v>
      </c>
      <c r="CE469" s="270">
        <v>80</v>
      </c>
      <c r="CF469" s="270">
        <v>265</v>
      </c>
      <c r="CG469" s="270">
        <v>99180</v>
      </c>
      <c r="CH469" s="270">
        <v>0</v>
      </c>
      <c r="CI469" s="270">
        <v>12885</v>
      </c>
      <c r="CJ469" s="270">
        <v>4475</v>
      </c>
      <c r="CK469" s="270">
        <v>4460</v>
      </c>
      <c r="CL469" s="270">
        <v>1705</v>
      </c>
      <c r="CM469" s="270">
        <v>5055</v>
      </c>
      <c r="CN469" s="270">
        <v>0</v>
      </c>
      <c r="CO469" s="270">
        <v>0</v>
      </c>
      <c r="CP469" s="270">
        <v>0</v>
      </c>
      <c r="CQ469" s="270">
        <v>0</v>
      </c>
      <c r="CR469" s="270">
        <v>1610</v>
      </c>
      <c r="CS469" s="270">
        <v>0</v>
      </c>
      <c r="CT469" s="270">
        <v>0</v>
      </c>
      <c r="CU469" s="270"/>
      <c r="CV469" s="270">
        <v>0</v>
      </c>
      <c r="CW469" s="270">
        <v>0</v>
      </c>
      <c r="CX469" s="270">
        <v>0</v>
      </c>
      <c r="CY469" s="270">
        <v>0</v>
      </c>
      <c r="CZ469" s="270">
        <v>0</v>
      </c>
      <c r="DA469" s="270">
        <v>11860</v>
      </c>
      <c r="DB469" s="270">
        <v>0</v>
      </c>
      <c r="DC469" s="270">
        <v>0</v>
      </c>
      <c r="DD469" s="270">
        <v>0</v>
      </c>
      <c r="DE469" s="270">
        <v>15180</v>
      </c>
      <c r="DF469" s="270">
        <v>10550</v>
      </c>
      <c r="DG469" s="270">
        <v>2010</v>
      </c>
      <c r="DH469" s="270">
        <v>6835</v>
      </c>
      <c r="DI469" s="270">
        <v>0</v>
      </c>
      <c r="DJ469" s="270">
        <v>0</v>
      </c>
      <c r="DK469" s="270">
        <v>0</v>
      </c>
      <c r="DL469" s="270">
        <v>0</v>
      </c>
      <c r="DM469" s="270">
        <v>0</v>
      </c>
      <c r="DN469" s="270">
        <v>0</v>
      </c>
      <c r="DO469" s="270">
        <v>0</v>
      </c>
      <c r="DP469" s="270">
        <v>5130</v>
      </c>
      <c r="DQ469" s="270">
        <v>0</v>
      </c>
      <c r="DR469" s="270"/>
      <c r="DS469" s="270">
        <v>0</v>
      </c>
      <c r="DT469" s="270">
        <v>435</v>
      </c>
      <c r="DU469" s="270">
        <v>13340</v>
      </c>
      <c r="DV469" s="270">
        <v>0</v>
      </c>
      <c r="DW469" s="270">
        <v>0</v>
      </c>
      <c r="DX469" s="270">
        <v>0</v>
      </c>
      <c r="DY469" s="270">
        <v>0</v>
      </c>
      <c r="DZ469" s="270">
        <v>0</v>
      </c>
      <c r="EA469" s="270">
        <v>0</v>
      </c>
      <c r="EB469" s="270">
        <v>355</v>
      </c>
      <c r="EC469" s="270">
        <v>0</v>
      </c>
      <c r="ED469" s="270">
        <v>1430</v>
      </c>
      <c r="EE469" s="270">
        <v>9005</v>
      </c>
      <c r="EF469" s="270">
        <v>0</v>
      </c>
      <c r="EG469" s="270">
        <v>10885</v>
      </c>
      <c r="EH469" s="270">
        <v>0</v>
      </c>
      <c r="EI469" s="270">
        <v>0</v>
      </c>
      <c r="EJ469" s="270">
        <v>0</v>
      </c>
      <c r="EK469" s="270">
        <v>0</v>
      </c>
      <c r="EL469" s="270">
        <v>1200</v>
      </c>
      <c r="EM469" s="270">
        <v>5090</v>
      </c>
      <c r="EN469" s="270">
        <v>1065</v>
      </c>
      <c r="EO469" s="270">
        <v>0</v>
      </c>
      <c r="EP469" s="270">
        <v>0</v>
      </c>
      <c r="EQ469" s="270">
        <v>0</v>
      </c>
      <c r="ER469" s="270">
        <v>0</v>
      </c>
      <c r="ES469" s="270">
        <v>0</v>
      </c>
      <c r="ET469" s="270">
        <v>0</v>
      </c>
      <c r="EU469" s="270">
        <v>0</v>
      </c>
      <c r="EV469" s="270">
        <v>0</v>
      </c>
      <c r="EW469" s="270">
        <v>7475</v>
      </c>
      <c r="EX469" s="270">
        <v>25</v>
      </c>
      <c r="EY469" s="270">
        <v>0</v>
      </c>
      <c r="EZ469" s="270">
        <v>0</v>
      </c>
      <c r="FA469" s="270">
        <v>0</v>
      </c>
      <c r="FB469" s="270">
        <v>0</v>
      </c>
      <c r="FC469" s="270">
        <v>0</v>
      </c>
      <c r="FD469" s="270">
        <v>0</v>
      </c>
      <c r="FE469" s="270">
        <v>0</v>
      </c>
      <c r="FF469" s="270">
        <v>0</v>
      </c>
      <c r="FG469" s="270"/>
      <c r="FH469" s="270">
        <v>0</v>
      </c>
      <c r="FI469" s="270"/>
      <c r="FJ469" s="270">
        <v>0</v>
      </c>
      <c r="FK469" s="270">
        <v>0</v>
      </c>
      <c r="FL469" s="270">
        <v>0</v>
      </c>
      <c r="FM469" s="270">
        <v>0</v>
      </c>
      <c r="FN469" s="270">
        <v>0</v>
      </c>
      <c r="FO469" s="351">
        <v>81490</v>
      </c>
      <c r="FP469" s="351">
        <v>7240</v>
      </c>
      <c r="FQ469" s="351">
        <v>30290</v>
      </c>
    </row>
    <row r="470" spans="1:242" ht="12.75" x14ac:dyDescent="0.2">
      <c r="A470" s="374" t="s">
        <v>241</v>
      </c>
      <c r="B470" s="270">
        <v>2660</v>
      </c>
      <c r="C470" s="270">
        <v>2600</v>
      </c>
      <c r="D470" s="270">
        <v>1235</v>
      </c>
      <c r="E470" s="270">
        <v>1365</v>
      </c>
      <c r="F470" s="270">
        <v>1255</v>
      </c>
      <c r="G470" s="270">
        <v>1190</v>
      </c>
      <c r="H470" s="270">
        <v>70</v>
      </c>
      <c r="I470" s="270">
        <v>2635</v>
      </c>
      <c r="J470" s="270">
        <v>25</v>
      </c>
      <c r="K470" s="270">
        <v>88650</v>
      </c>
      <c r="L470" s="270">
        <v>201.25</v>
      </c>
      <c r="M470" s="270">
        <v>76</v>
      </c>
      <c r="N470" s="270" t="s">
        <v>1676</v>
      </c>
      <c r="O470" s="270">
        <v>0</v>
      </c>
      <c r="P470" s="270">
        <v>0</v>
      </c>
      <c r="Q470" s="270" t="s">
        <v>1676</v>
      </c>
      <c r="R470" s="270">
        <v>0</v>
      </c>
      <c r="S470" s="270">
        <v>0</v>
      </c>
      <c r="T470" s="270">
        <v>0</v>
      </c>
      <c r="U470" s="270" t="s">
        <v>1676</v>
      </c>
      <c r="V470" s="270">
        <v>34.029879710000003</v>
      </c>
      <c r="W470" s="270">
        <v>15</v>
      </c>
      <c r="X470" s="270">
        <v>55.047386240000002</v>
      </c>
      <c r="Y470" s="270" t="s">
        <v>1676</v>
      </c>
      <c r="Z470" s="270">
        <v>470</v>
      </c>
      <c r="AA470" s="270">
        <v>590</v>
      </c>
      <c r="AB470" s="270">
        <v>430</v>
      </c>
      <c r="AC470" s="270">
        <v>410</v>
      </c>
      <c r="AD470" s="270">
        <v>615</v>
      </c>
      <c r="AE470" s="270">
        <v>145</v>
      </c>
      <c r="AF470" s="270">
        <v>0</v>
      </c>
      <c r="AG470" s="270">
        <v>0</v>
      </c>
      <c r="AH470" s="270">
        <v>0</v>
      </c>
      <c r="AI470" s="270">
        <v>0</v>
      </c>
      <c r="AJ470" s="270">
        <v>0</v>
      </c>
      <c r="AK470" s="270">
        <v>0</v>
      </c>
      <c r="AL470" s="270">
        <v>0</v>
      </c>
      <c r="AM470" s="270">
        <v>0</v>
      </c>
      <c r="AN470" s="270">
        <v>0</v>
      </c>
      <c r="AO470" s="270">
        <v>0</v>
      </c>
      <c r="AP470" s="270">
        <v>0</v>
      </c>
      <c r="AQ470" s="270">
        <v>0</v>
      </c>
      <c r="AR470" s="270">
        <v>0</v>
      </c>
      <c r="AS470" s="270">
        <v>0</v>
      </c>
      <c r="AT470" s="270">
        <v>0</v>
      </c>
      <c r="AU470" s="270">
        <v>0</v>
      </c>
      <c r="AV470" s="270">
        <v>0</v>
      </c>
      <c r="AW470" s="270">
        <v>0</v>
      </c>
      <c r="AX470" s="270">
        <v>0</v>
      </c>
      <c r="AY470" s="270">
        <v>0</v>
      </c>
      <c r="AZ470" s="270">
        <v>0</v>
      </c>
      <c r="BA470" s="270">
        <v>0</v>
      </c>
      <c r="BB470" s="270">
        <v>2660</v>
      </c>
      <c r="BC470" s="270" t="s">
        <v>1676</v>
      </c>
      <c r="BD470" s="270">
        <v>145</v>
      </c>
      <c r="BE470" s="270" t="s">
        <v>1676</v>
      </c>
      <c r="BF470" s="270" t="s">
        <v>1676</v>
      </c>
      <c r="BG470" s="270">
        <v>940</v>
      </c>
      <c r="BH470" s="270">
        <v>55</v>
      </c>
      <c r="BI470" s="270">
        <v>0</v>
      </c>
      <c r="BJ470" s="270" t="s">
        <v>1676</v>
      </c>
      <c r="BK470" s="270">
        <v>45</v>
      </c>
      <c r="BL470" s="270">
        <v>30</v>
      </c>
      <c r="BM470" s="270" t="s">
        <v>1676</v>
      </c>
      <c r="BN470" s="270">
        <v>10</v>
      </c>
      <c r="BO470" s="270">
        <v>95</v>
      </c>
      <c r="BP470" s="270">
        <v>15</v>
      </c>
      <c r="BQ470" s="270">
        <v>0</v>
      </c>
      <c r="BR470" s="270">
        <v>0</v>
      </c>
      <c r="BS470" s="270">
        <v>0</v>
      </c>
      <c r="BT470" s="270">
        <v>975</v>
      </c>
      <c r="BU470" s="270">
        <v>230</v>
      </c>
      <c r="BV470" s="270">
        <v>0</v>
      </c>
      <c r="BW470" s="270">
        <v>50</v>
      </c>
      <c r="BX470" s="270">
        <v>0</v>
      </c>
      <c r="BY470" s="270">
        <v>50</v>
      </c>
      <c r="BZ470" s="270" t="s">
        <v>1676</v>
      </c>
      <c r="CA470" s="270">
        <v>0</v>
      </c>
      <c r="CB470" s="270">
        <v>0</v>
      </c>
      <c r="CC470" s="270">
        <v>0</v>
      </c>
      <c r="CD470" s="270">
        <v>35</v>
      </c>
      <c r="CE470" s="270">
        <v>10</v>
      </c>
      <c r="CF470" s="270">
        <v>95</v>
      </c>
      <c r="CG470" s="270">
        <v>2405</v>
      </c>
      <c r="CH470" s="270">
        <v>665</v>
      </c>
      <c r="CI470" s="270">
        <v>0</v>
      </c>
      <c r="CJ470" s="270">
        <v>0</v>
      </c>
      <c r="CK470" s="270">
        <v>0</v>
      </c>
      <c r="CL470" s="270">
        <v>0</v>
      </c>
      <c r="CM470" s="270">
        <v>0</v>
      </c>
      <c r="CN470" s="270">
        <v>0</v>
      </c>
      <c r="CO470" s="270">
        <v>0</v>
      </c>
      <c r="CP470" s="270">
        <v>0</v>
      </c>
      <c r="CQ470" s="270">
        <v>0</v>
      </c>
      <c r="CR470" s="270">
        <v>0</v>
      </c>
      <c r="CS470" s="270">
        <v>0</v>
      </c>
      <c r="CT470" s="270">
        <v>0</v>
      </c>
      <c r="CU470" s="270"/>
      <c r="CV470" s="270">
        <v>0</v>
      </c>
      <c r="CW470" s="270">
        <v>0</v>
      </c>
      <c r="CX470" s="270">
        <v>0</v>
      </c>
      <c r="CY470" s="270">
        <v>0</v>
      </c>
      <c r="CZ470" s="270">
        <v>0</v>
      </c>
      <c r="DA470" s="270">
        <v>0</v>
      </c>
      <c r="DB470" s="270">
        <v>0</v>
      </c>
      <c r="DC470" s="270">
        <v>0</v>
      </c>
      <c r="DD470" s="270">
        <v>0</v>
      </c>
      <c r="DE470" s="270">
        <v>0</v>
      </c>
      <c r="DF470" s="270">
        <v>0</v>
      </c>
      <c r="DG470" s="270">
        <v>0</v>
      </c>
      <c r="DH470" s="270">
        <v>0</v>
      </c>
      <c r="DI470" s="270">
        <v>0</v>
      </c>
      <c r="DJ470" s="270">
        <v>0</v>
      </c>
      <c r="DK470" s="270">
        <v>0</v>
      </c>
      <c r="DL470" s="270">
        <v>0</v>
      </c>
      <c r="DM470" s="270">
        <v>0</v>
      </c>
      <c r="DN470" s="270">
        <v>0</v>
      </c>
      <c r="DO470" s="270">
        <v>920</v>
      </c>
      <c r="DP470" s="270">
        <v>0</v>
      </c>
      <c r="DQ470" s="270">
        <v>0</v>
      </c>
      <c r="DR470" s="270"/>
      <c r="DS470" s="270">
        <v>0</v>
      </c>
      <c r="DT470" s="270">
        <v>0</v>
      </c>
      <c r="DU470" s="270">
        <v>0</v>
      </c>
      <c r="DV470" s="270">
        <v>0</v>
      </c>
      <c r="DW470" s="270">
        <v>0</v>
      </c>
      <c r="DX470" s="270">
        <v>0</v>
      </c>
      <c r="DY470" s="270">
        <v>0</v>
      </c>
      <c r="DZ470" s="270">
        <v>0</v>
      </c>
      <c r="EA470" s="270">
        <v>0</v>
      </c>
      <c r="EB470" s="270" t="s">
        <v>1676</v>
      </c>
      <c r="EC470" s="270">
        <v>0</v>
      </c>
      <c r="ED470" s="270">
        <v>0</v>
      </c>
      <c r="EE470" s="270">
        <v>0</v>
      </c>
      <c r="EF470" s="270">
        <v>0</v>
      </c>
      <c r="EG470" s="270" t="s">
        <v>1676</v>
      </c>
      <c r="EH470" s="270">
        <v>0</v>
      </c>
      <c r="EI470" s="270">
        <v>0</v>
      </c>
      <c r="EJ470" s="270">
        <v>0</v>
      </c>
      <c r="EK470" s="270">
        <v>0</v>
      </c>
      <c r="EL470" s="270">
        <v>0</v>
      </c>
      <c r="EM470" s="270">
        <v>0</v>
      </c>
      <c r="EN470" s="270">
        <v>0</v>
      </c>
      <c r="EO470" s="270">
        <v>0</v>
      </c>
      <c r="EP470" s="270">
        <v>0</v>
      </c>
      <c r="EQ470" s="270" t="s">
        <v>1676</v>
      </c>
      <c r="ER470" s="270">
        <v>925</v>
      </c>
      <c r="ES470" s="270">
        <v>0</v>
      </c>
      <c r="ET470" s="270">
        <v>0</v>
      </c>
      <c r="EU470" s="270">
        <v>0</v>
      </c>
      <c r="EV470" s="270">
        <v>140</v>
      </c>
      <c r="EW470" s="270">
        <v>0</v>
      </c>
      <c r="EX470" s="270">
        <v>0</v>
      </c>
      <c r="EY470" s="270">
        <v>0</v>
      </c>
      <c r="EZ470" s="270">
        <v>0</v>
      </c>
      <c r="FA470" s="270">
        <v>0</v>
      </c>
      <c r="FB470" s="270">
        <v>0</v>
      </c>
      <c r="FC470" s="270">
        <v>0</v>
      </c>
      <c r="FD470" s="270">
        <v>0</v>
      </c>
      <c r="FE470" s="270">
        <v>0</v>
      </c>
      <c r="FF470" s="270">
        <v>0</v>
      </c>
      <c r="FG470" s="270"/>
      <c r="FH470" s="270">
        <v>0</v>
      </c>
      <c r="FI470" s="270"/>
      <c r="FJ470" s="270">
        <v>0</v>
      </c>
      <c r="FK470" s="270">
        <v>0</v>
      </c>
      <c r="FL470" s="270">
        <v>0</v>
      </c>
      <c r="FM470" s="270">
        <v>0</v>
      </c>
      <c r="FN470" s="270">
        <v>0</v>
      </c>
      <c r="FO470" s="351">
        <v>0</v>
      </c>
      <c r="FP470" s="351">
        <v>85</v>
      </c>
      <c r="FQ470" s="351" t="s">
        <v>1676</v>
      </c>
    </row>
    <row r="471" spans="1:242" ht="12.75" x14ac:dyDescent="0.2">
      <c r="A471" s="374" t="s">
        <v>583</v>
      </c>
      <c r="B471" s="270">
        <v>198695</v>
      </c>
      <c r="C471" s="270">
        <v>156850</v>
      </c>
      <c r="D471" s="270">
        <v>66440</v>
      </c>
      <c r="E471" s="270">
        <v>90405</v>
      </c>
      <c r="F471" s="270">
        <v>60975</v>
      </c>
      <c r="G471" s="270">
        <v>22665</v>
      </c>
      <c r="H471" s="270">
        <v>49565</v>
      </c>
      <c r="I471" s="270">
        <v>133330</v>
      </c>
      <c r="J471" s="270">
        <v>65370</v>
      </c>
      <c r="K471" s="270">
        <v>367900</v>
      </c>
      <c r="L471" s="270">
        <v>48.564501499999999</v>
      </c>
      <c r="M471" s="270">
        <v>30</v>
      </c>
      <c r="N471" s="270">
        <v>24145</v>
      </c>
      <c r="O471" s="270">
        <v>10410</v>
      </c>
      <c r="P471" s="270">
        <v>5140</v>
      </c>
      <c r="Q471" s="270">
        <v>7625</v>
      </c>
      <c r="R471" s="270">
        <v>1100</v>
      </c>
      <c r="S471" s="270">
        <v>105</v>
      </c>
      <c r="T471" s="270" t="s">
        <v>1676</v>
      </c>
      <c r="U471" s="270" t="s">
        <v>1676</v>
      </c>
      <c r="V471" s="270">
        <v>4.0140807159999996</v>
      </c>
      <c r="W471" s="270">
        <v>1</v>
      </c>
      <c r="X471" s="270">
        <v>54.098266000000002</v>
      </c>
      <c r="Y471" s="270">
        <v>18320</v>
      </c>
      <c r="Z471" s="270">
        <v>23700</v>
      </c>
      <c r="AA471" s="270">
        <v>25115</v>
      </c>
      <c r="AB471" s="270">
        <v>31810</v>
      </c>
      <c r="AC471" s="270">
        <v>46250</v>
      </c>
      <c r="AD471" s="270">
        <v>45380</v>
      </c>
      <c r="AE471" s="270">
        <v>7555</v>
      </c>
      <c r="AF471" s="270">
        <v>2085</v>
      </c>
      <c r="AG471" s="270">
        <v>1010</v>
      </c>
      <c r="AH471" s="270">
        <v>3190</v>
      </c>
      <c r="AI471" s="270">
        <v>605</v>
      </c>
      <c r="AJ471" s="270">
        <v>2925</v>
      </c>
      <c r="AK471" s="270">
        <v>3795</v>
      </c>
      <c r="AL471" s="270">
        <v>5790</v>
      </c>
      <c r="AM471" s="270">
        <v>9880</v>
      </c>
      <c r="AN471" s="270">
        <v>1415</v>
      </c>
      <c r="AO471" s="270">
        <v>1480</v>
      </c>
      <c r="AP471" s="270">
        <v>2900</v>
      </c>
      <c r="AQ471" s="270">
        <v>4685</v>
      </c>
      <c r="AR471" s="270">
        <v>480</v>
      </c>
      <c r="AS471" s="270">
        <v>350</v>
      </c>
      <c r="AT471" s="270">
        <v>1860</v>
      </c>
      <c r="AU471" s="270">
        <v>6275</v>
      </c>
      <c r="AV471" s="270">
        <v>5070</v>
      </c>
      <c r="AW471" s="270">
        <v>3395</v>
      </c>
      <c r="AX471" s="270">
        <v>12830</v>
      </c>
      <c r="AY471" s="270">
        <v>1495</v>
      </c>
      <c r="AZ471" s="270">
        <v>7005</v>
      </c>
      <c r="BA471" s="270">
        <v>25430</v>
      </c>
      <c r="BB471" s="270">
        <v>94740</v>
      </c>
      <c r="BC471" s="270">
        <v>4135</v>
      </c>
      <c r="BD471" s="270">
        <v>24750</v>
      </c>
      <c r="BE471" s="270">
        <v>3830</v>
      </c>
      <c r="BF471" s="270">
        <v>2925</v>
      </c>
      <c r="BG471" s="270">
        <v>940</v>
      </c>
      <c r="BH471" s="270">
        <v>2920</v>
      </c>
      <c r="BI471" s="270">
        <v>2975</v>
      </c>
      <c r="BJ471" s="270">
        <v>645</v>
      </c>
      <c r="BK471" s="270">
        <v>6320</v>
      </c>
      <c r="BL471" s="270">
        <v>10810</v>
      </c>
      <c r="BM471" s="270">
        <v>17685</v>
      </c>
      <c r="BN471" s="270">
        <v>3690</v>
      </c>
      <c r="BO471" s="270">
        <v>10815</v>
      </c>
      <c r="BP471" s="270">
        <v>8100</v>
      </c>
      <c r="BQ471" s="270">
        <v>15620</v>
      </c>
      <c r="BR471" s="270">
        <v>1495</v>
      </c>
      <c r="BS471" s="270">
        <v>345</v>
      </c>
      <c r="BT471" s="270">
        <v>14675</v>
      </c>
      <c r="BU471" s="270">
        <v>13900</v>
      </c>
      <c r="BV471" s="270">
        <v>60</v>
      </c>
      <c r="BW471" s="270">
        <v>10205</v>
      </c>
      <c r="BX471" s="270">
        <v>585</v>
      </c>
      <c r="BY471" s="270">
        <v>9815</v>
      </c>
      <c r="BZ471" s="270">
        <v>1100</v>
      </c>
      <c r="CA471" s="270">
        <v>385</v>
      </c>
      <c r="CB471" s="270">
        <v>10</v>
      </c>
      <c r="CC471" s="270">
        <v>0</v>
      </c>
      <c r="CD471" s="270">
        <v>2615</v>
      </c>
      <c r="CE471" s="270">
        <v>275</v>
      </c>
      <c r="CF471" s="270">
        <v>420</v>
      </c>
      <c r="CG471" s="270">
        <v>141645</v>
      </c>
      <c r="CH471" s="270">
        <v>0</v>
      </c>
      <c r="CI471" s="270">
        <v>16420</v>
      </c>
      <c r="CJ471" s="270">
        <v>6290</v>
      </c>
      <c r="CK471" s="270">
        <v>8315</v>
      </c>
      <c r="CL471" s="270">
        <v>2905</v>
      </c>
      <c r="CM471" s="270">
        <v>3155</v>
      </c>
      <c r="CN471" s="270">
        <v>4585</v>
      </c>
      <c r="CO471" s="270">
        <v>0</v>
      </c>
      <c r="CP471" s="270">
        <v>0</v>
      </c>
      <c r="CQ471" s="270">
        <v>0</v>
      </c>
      <c r="CR471" s="270">
        <v>0</v>
      </c>
      <c r="CS471" s="270">
        <v>0</v>
      </c>
      <c r="CT471" s="270">
        <v>0</v>
      </c>
      <c r="CU471" s="270"/>
      <c r="CV471" s="270">
        <v>0</v>
      </c>
      <c r="CW471" s="270">
        <v>0</v>
      </c>
      <c r="CX471" s="270">
        <v>9380</v>
      </c>
      <c r="CY471" s="270">
        <v>0</v>
      </c>
      <c r="CZ471" s="270">
        <v>0</v>
      </c>
      <c r="DA471" s="270">
        <v>580</v>
      </c>
      <c r="DB471" s="270">
        <v>4910</v>
      </c>
      <c r="DC471" s="270">
        <v>0</v>
      </c>
      <c r="DD471" s="270">
        <v>0</v>
      </c>
      <c r="DE471" s="270">
        <v>18955</v>
      </c>
      <c r="DF471" s="270">
        <v>16665</v>
      </c>
      <c r="DG471" s="270">
        <v>0</v>
      </c>
      <c r="DH471" s="270">
        <v>9935</v>
      </c>
      <c r="DI471" s="270">
        <v>0</v>
      </c>
      <c r="DJ471" s="270">
        <v>0</v>
      </c>
      <c r="DK471" s="270">
        <v>0</v>
      </c>
      <c r="DL471" s="270">
        <v>0</v>
      </c>
      <c r="DM471" s="270">
        <v>0</v>
      </c>
      <c r="DN471" s="270">
        <v>10</v>
      </c>
      <c r="DO471" s="270" t="s">
        <v>1676</v>
      </c>
      <c r="DP471" s="270">
        <v>6355</v>
      </c>
      <c r="DQ471" s="270">
        <v>0</v>
      </c>
      <c r="DR471" s="270"/>
      <c r="DS471" s="270">
        <v>0</v>
      </c>
      <c r="DT471" s="270">
        <v>65</v>
      </c>
      <c r="DU471" s="270">
        <v>8865</v>
      </c>
      <c r="DV471" s="270">
        <v>0</v>
      </c>
      <c r="DW471" s="270">
        <v>0</v>
      </c>
      <c r="DX471" s="270">
        <v>0</v>
      </c>
      <c r="DY471" s="270">
        <v>0</v>
      </c>
      <c r="DZ471" s="270">
        <v>10250</v>
      </c>
      <c r="EA471" s="270">
        <v>0</v>
      </c>
      <c r="EB471" s="270">
        <v>2035</v>
      </c>
      <c r="EC471" s="270">
        <v>0</v>
      </c>
      <c r="ED471" s="270">
        <v>1260</v>
      </c>
      <c r="EE471" s="270">
        <v>14100</v>
      </c>
      <c r="EF471" s="270">
        <v>0</v>
      </c>
      <c r="EG471" s="270">
        <v>26540</v>
      </c>
      <c r="EH471" s="270">
        <v>0</v>
      </c>
      <c r="EI471" s="270">
        <v>0</v>
      </c>
      <c r="EJ471" s="270">
        <v>0</v>
      </c>
      <c r="EK471" s="270">
        <v>0</v>
      </c>
      <c r="EL471" s="270">
        <v>11945</v>
      </c>
      <c r="EM471" s="270">
        <v>4575</v>
      </c>
      <c r="EN471" s="270">
        <v>6715</v>
      </c>
      <c r="EO471" s="270">
        <v>0</v>
      </c>
      <c r="EP471" s="270">
        <v>0</v>
      </c>
      <c r="EQ471" s="270">
        <v>0</v>
      </c>
      <c r="ER471" s="270">
        <v>0</v>
      </c>
      <c r="ES471" s="270">
        <v>0</v>
      </c>
      <c r="ET471" s="270">
        <v>0</v>
      </c>
      <c r="EU471" s="270">
        <v>0</v>
      </c>
      <c r="EV471" s="270">
        <v>0</v>
      </c>
      <c r="EW471" s="270">
        <v>1870</v>
      </c>
      <c r="EX471" s="270">
        <v>1250</v>
      </c>
      <c r="EY471" s="270">
        <v>0</v>
      </c>
      <c r="EZ471" s="270">
        <v>0</v>
      </c>
      <c r="FA471" s="270">
        <v>0</v>
      </c>
      <c r="FB471" s="270">
        <v>0</v>
      </c>
      <c r="FC471" s="270">
        <v>0</v>
      </c>
      <c r="FD471" s="270">
        <v>0</v>
      </c>
      <c r="FE471" s="270">
        <v>0</v>
      </c>
      <c r="FF471" s="270">
        <v>0</v>
      </c>
      <c r="FG471" s="270"/>
      <c r="FH471" s="270">
        <v>305</v>
      </c>
      <c r="FI471" s="270"/>
      <c r="FJ471" s="270">
        <v>0</v>
      </c>
      <c r="FK471" s="270">
        <v>0</v>
      </c>
      <c r="FL471" s="270">
        <v>0</v>
      </c>
      <c r="FM471" s="270">
        <v>465</v>
      </c>
      <c r="FN471" s="270">
        <v>0</v>
      </c>
      <c r="FO471" s="351">
        <v>103960</v>
      </c>
      <c r="FP471" s="351">
        <v>23645</v>
      </c>
      <c r="FQ471" s="351">
        <v>48525</v>
      </c>
    </row>
    <row r="472" spans="1:242" ht="12.75" x14ac:dyDescent="0.2">
      <c r="A472" s="374" t="s">
        <v>242</v>
      </c>
      <c r="B472" s="270">
        <v>2330</v>
      </c>
      <c r="C472" s="270">
        <v>2085</v>
      </c>
      <c r="D472" s="270">
        <v>1095</v>
      </c>
      <c r="E472" s="270">
        <v>990</v>
      </c>
      <c r="F472" s="270">
        <v>1605</v>
      </c>
      <c r="G472" s="270">
        <v>60</v>
      </c>
      <c r="H472" s="270" t="s">
        <v>1676</v>
      </c>
      <c r="I472" s="270">
        <v>2330</v>
      </c>
      <c r="J472" s="270">
        <v>0</v>
      </c>
      <c r="K472" s="270">
        <v>147225</v>
      </c>
      <c r="L472" s="270">
        <v>0</v>
      </c>
      <c r="M472" s="270">
        <v>0</v>
      </c>
      <c r="N472" s="270">
        <v>0</v>
      </c>
      <c r="O472" s="270">
        <v>0</v>
      </c>
      <c r="P472" s="270">
        <v>0</v>
      </c>
      <c r="Q472" s="270">
        <v>0</v>
      </c>
      <c r="R472" s="270">
        <v>0</v>
      </c>
      <c r="S472" s="270">
        <v>0</v>
      </c>
      <c r="T472" s="270">
        <v>0</v>
      </c>
      <c r="U472" s="270">
        <v>0</v>
      </c>
      <c r="V472" s="270">
        <v>76.296597989999995</v>
      </c>
      <c r="W472" s="270">
        <v>30</v>
      </c>
      <c r="X472" s="270">
        <v>48.581145069999998</v>
      </c>
      <c r="Y472" s="270">
        <v>0</v>
      </c>
      <c r="Z472" s="270">
        <v>425</v>
      </c>
      <c r="AA472" s="270">
        <v>660</v>
      </c>
      <c r="AB472" s="270">
        <v>555</v>
      </c>
      <c r="AC472" s="270">
        <v>395</v>
      </c>
      <c r="AD472" s="270">
        <v>260</v>
      </c>
      <c r="AE472" s="270">
        <v>25</v>
      </c>
      <c r="AF472" s="270">
        <v>15</v>
      </c>
      <c r="AG472" s="270">
        <v>0</v>
      </c>
      <c r="AH472" s="270">
        <v>0</v>
      </c>
      <c r="AI472" s="270">
        <v>0</v>
      </c>
      <c r="AJ472" s="270">
        <v>0</v>
      </c>
      <c r="AK472" s="270">
        <v>0</v>
      </c>
      <c r="AL472" s="270">
        <v>0</v>
      </c>
      <c r="AM472" s="270">
        <v>0</v>
      </c>
      <c r="AN472" s="270">
        <v>0</v>
      </c>
      <c r="AO472" s="270">
        <v>0</v>
      </c>
      <c r="AP472" s="270">
        <v>0</v>
      </c>
      <c r="AQ472" s="270">
        <v>10</v>
      </c>
      <c r="AR472" s="270">
        <v>0</v>
      </c>
      <c r="AS472" s="270">
        <v>0</v>
      </c>
      <c r="AT472" s="270">
        <v>0</v>
      </c>
      <c r="AU472" s="270">
        <v>0</v>
      </c>
      <c r="AV472" s="270">
        <v>0</v>
      </c>
      <c r="AW472" s="270">
        <v>0</v>
      </c>
      <c r="AX472" s="270">
        <v>100</v>
      </c>
      <c r="AY472" s="270">
        <v>0</v>
      </c>
      <c r="AZ472" s="270">
        <v>0</v>
      </c>
      <c r="BA472" s="270">
        <v>0</v>
      </c>
      <c r="BB472" s="270">
        <v>2205</v>
      </c>
      <c r="BC472" s="270">
        <v>0</v>
      </c>
      <c r="BD472" s="270" t="s">
        <v>1676</v>
      </c>
      <c r="BE472" s="270">
        <v>0</v>
      </c>
      <c r="BF472" s="270" t="s">
        <v>1676</v>
      </c>
      <c r="BG472" s="270">
        <v>1430</v>
      </c>
      <c r="BH472" s="270">
        <v>60</v>
      </c>
      <c r="BI472" s="270">
        <v>0</v>
      </c>
      <c r="BJ472" s="270">
        <v>0</v>
      </c>
      <c r="BK472" s="270">
        <v>70</v>
      </c>
      <c r="BL472" s="270">
        <v>0</v>
      </c>
      <c r="BM472" s="270">
        <v>0</v>
      </c>
      <c r="BN472" s="270">
        <v>0</v>
      </c>
      <c r="BO472" s="270">
        <v>0</v>
      </c>
      <c r="BP472" s="270">
        <v>0</v>
      </c>
      <c r="BQ472" s="270">
        <v>0</v>
      </c>
      <c r="BR472" s="270">
        <v>0</v>
      </c>
      <c r="BS472" s="270">
        <v>0</v>
      </c>
      <c r="BT472" s="270">
        <v>495</v>
      </c>
      <c r="BU472" s="270">
        <v>15</v>
      </c>
      <c r="BV472" s="270">
        <v>0</v>
      </c>
      <c r="BW472" s="270">
        <v>10</v>
      </c>
      <c r="BX472" s="270">
        <v>0</v>
      </c>
      <c r="BY472" s="270">
        <v>90</v>
      </c>
      <c r="BZ472" s="270">
        <v>60</v>
      </c>
      <c r="CA472" s="270" t="s">
        <v>1676</v>
      </c>
      <c r="CB472" s="270" t="s">
        <v>1676</v>
      </c>
      <c r="CC472" s="270">
        <v>0</v>
      </c>
      <c r="CD472" s="270">
        <v>15</v>
      </c>
      <c r="CE472" s="270">
        <v>10</v>
      </c>
      <c r="CF472" s="270" t="s">
        <v>1676</v>
      </c>
      <c r="CG472" s="270">
        <v>1900</v>
      </c>
      <c r="CH472" s="270">
        <v>0</v>
      </c>
      <c r="CI472" s="270">
        <v>0</v>
      </c>
      <c r="CJ472" s="270">
        <v>0</v>
      </c>
      <c r="CK472" s="270">
        <v>0</v>
      </c>
      <c r="CL472" s="270">
        <v>0</v>
      </c>
      <c r="CM472" s="270">
        <v>0</v>
      </c>
      <c r="CN472" s="270">
        <v>0</v>
      </c>
      <c r="CO472" s="270">
        <v>0</v>
      </c>
      <c r="CP472" s="270">
        <v>0</v>
      </c>
      <c r="CQ472" s="270">
        <v>0</v>
      </c>
      <c r="CR472" s="270">
        <v>0</v>
      </c>
      <c r="CS472" s="270">
        <v>0</v>
      </c>
      <c r="CT472" s="270">
        <v>0</v>
      </c>
      <c r="CU472" s="270"/>
      <c r="CV472" s="270">
        <v>0</v>
      </c>
      <c r="CW472" s="270">
        <v>0</v>
      </c>
      <c r="CX472" s="270">
        <v>0</v>
      </c>
      <c r="CY472" s="270">
        <v>0</v>
      </c>
      <c r="CZ472" s="270">
        <v>0</v>
      </c>
      <c r="DA472" s="270">
        <v>0</v>
      </c>
      <c r="DB472" s="270">
        <v>0</v>
      </c>
      <c r="DC472" s="270">
        <v>0</v>
      </c>
      <c r="DD472" s="270">
        <v>0</v>
      </c>
      <c r="DE472" s="270">
        <v>0</v>
      </c>
      <c r="DF472" s="270">
        <v>0</v>
      </c>
      <c r="DG472" s="270">
        <v>0</v>
      </c>
      <c r="DH472" s="270">
        <v>0</v>
      </c>
      <c r="DI472" s="270">
        <v>0</v>
      </c>
      <c r="DJ472" s="270">
        <v>0</v>
      </c>
      <c r="DK472" s="270">
        <v>0</v>
      </c>
      <c r="DL472" s="270">
        <v>0</v>
      </c>
      <c r="DM472" s="270">
        <v>0</v>
      </c>
      <c r="DN472" s="270">
        <v>250</v>
      </c>
      <c r="DO472" s="270">
        <v>0</v>
      </c>
      <c r="DP472" s="270">
        <v>0</v>
      </c>
      <c r="DQ472" s="270">
        <v>0</v>
      </c>
      <c r="DR472" s="270"/>
      <c r="DS472" s="270">
        <v>0</v>
      </c>
      <c r="DT472" s="270">
        <v>0</v>
      </c>
      <c r="DU472" s="270">
        <v>0</v>
      </c>
      <c r="DV472" s="270">
        <v>0</v>
      </c>
      <c r="DW472" s="270">
        <v>0</v>
      </c>
      <c r="DX472" s="270">
        <v>0</v>
      </c>
      <c r="DY472" s="270">
        <v>0</v>
      </c>
      <c r="DZ472" s="270">
        <v>0</v>
      </c>
      <c r="EA472" s="270">
        <v>0</v>
      </c>
      <c r="EB472" s="270">
        <v>0</v>
      </c>
      <c r="EC472" s="270">
        <v>0</v>
      </c>
      <c r="ED472" s="270">
        <v>0</v>
      </c>
      <c r="EE472" s="270">
        <v>0</v>
      </c>
      <c r="EF472" s="270">
        <v>0</v>
      </c>
      <c r="EG472" s="270">
        <v>0</v>
      </c>
      <c r="EH472" s="270">
        <v>0</v>
      </c>
      <c r="EI472" s="270">
        <v>0</v>
      </c>
      <c r="EJ472" s="270">
        <v>0</v>
      </c>
      <c r="EK472" s="270">
        <v>0</v>
      </c>
      <c r="EL472" s="270">
        <v>0</v>
      </c>
      <c r="EM472" s="270">
        <v>0</v>
      </c>
      <c r="EN472" s="270">
        <v>0</v>
      </c>
      <c r="EO472" s="270">
        <v>0</v>
      </c>
      <c r="EP472" s="270">
        <v>0</v>
      </c>
      <c r="EQ472" s="270">
        <v>20</v>
      </c>
      <c r="ER472" s="270">
        <v>1605</v>
      </c>
      <c r="ES472" s="270">
        <v>0</v>
      </c>
      <c r="ET472" s="270">
        <v>65</v>
      </c>
      <c r="EU472" s="270">
        <v>0</v>
      </c>
      <c r="EV472" s="270">
        <v>390</v>
      </c>
      <c r="EW472" s="270">
        <v>0</v>
      </c>
      <c r="EX472" s="270">
        <v>0</v>
      </c>
      <c r="EY472" s="270">
        <v>0</v>
      </c>
      <c r="EZ472" s="270">
        <v>0</v>
      </c>
      <c r="FA472" s="270">
        <v>0</v>
      </c>
      <c r="FB472" s="270">
        <v>0</v>
      </c>
      <c r="FC472" s="270">
        <v>0</v>
      </c>
      <c r="FD472" s="270">
        <v>0</v>
      </c>
      <c r="FE472" s="270">
        <v>0</v>
      </c>
      <c r="FF472" s="270">
        <v>0</v>
      </c>
      <c r="FG472" s="270"/>
      <c r="FH472" s="270">
        <v>0</v>
      </c>
      <c r="FI472" s="270"/>
      <c r="FJ472" s="270">
        <v>0</v>
      </c>
      <c r="FK472" s="270">
        <v>0</v>
      </c>
      <c r="FL472" s="270">
        <v>0</v>
      </c>
      <c r="FM472" s="270">
        <v>0</v>
      </c>
      <c r="FN472" s="270">
        <v>0</v>
      </c>
      <c r="FO472" s="351">
        <v>125</v>
      </c>
      <c r="FP472" s="351">
        <v>415</v>
      </c>
      <c r="FQ472" s="351">
        <v>0</v>
      </c>
    </row>
    <row r="473" spans="1:242" ht="12.75" x14ac:dyDescent="0.2">
      <c r="A473" s="374" t="s">
        <v>243</v>
      </c>
      <c r="B473" s="270">
        <v>157125</v>
      </c>
      <c r="C473" s="270">
        <v>128550</v>
      </c>
      <c r="D473" s="270">
        <v>60750</v>
      </c>
      <c r="E473" s="270">
        <v>67780</v>
      </c>
      <c r="F473" s="270">
        <v>48035</v>
      </c>
      <c r="G473" s="270">
        <v>14360</v>
      </c>
      <c r="H473" s="270">
        <v>55320</v>
      </c>
      <c r="I473" s="270">
        <v>97755</v>
      </c>
      <c r="J473" s="270">
        <v>59370</v>
      </c>
      <c r="K473" s="270">
        <v>344430</v>
      </c>
      <c r="L473" s="270">
        <v>66.963682410000004</v>
      </c>
      <c r="M473" s="270">
        <v>35</v>
      </c>
      <c r="N473" s="270">
        <v>21010</v>
      </c>
      <c r="O473" s="270">
        <v>9070</v>
      </c>
      <c r="P473" s="270">
        <v>5095</v>
      </c>
      <c r="Q473" s="270">
        <v>7420</v>
      </c>
      <c r="R473" s="270">
        <v>2700</v>
      </c>
      <c r="S473" s="270">
        <v>1015</v>
      </c>
      <c r="T473" s="270">
        <v>165</v>
      </c>
      <c r="U473" s="270">
        <v>115</v>
      </c>
      <c r="V473" s="270">
        <v>4.8529057020000002</v>
      </c>
      <c r="W473" s="270">
        <v>1</v>
      </c>
      <c r="X473" s="270">
        <v>54.459516620000002</v>
      </c>
      <c r="Y473" s="270">
        <v>16710</v>
      </c>
      <c r="Z473" s="270">
        <v>13365</v>
      </c>
      <c r="AA473" s="270">
        <v>19180</v>
      </c>
      <c r="AB473" s="270">
        <v>27060</v>
      </c>
      <c r="AC473" s="270">
        <v>34605</v>
      </c>
      <c r="AD473" s="270">
        <v>34690</v>
      </c>
      <c r="AE473" s="270">
        <v>7225</v>
      </c>
      <c r="AF473" s="270">
        <v>2895</v>
      </c>
      <c r="AG473" s="270">
        <v>885</v>
      </c>
      <c r="AH473" s="270">
        <v>4780</v>
      </c>
      <c r="AI473" s="270">
        <v>850</v>
      </c>
      <c r="AJ473" s="270">
        <v>2530</v>
      </c>
      <c r="AK473" s="270">
        <v>1695</v>
      </c>
      <c r="AL473" s="270">
        <v>6285</v>
      </c>
      <c r="AM473" s="270">
        <v>10665</v>
      </c>
      <c r="AN473" s="270">
        <v>825</v>
      </c>
      <c r="AO473" s="270">
        <v>4480</v>
      </c>
      <c r="AP473" s="270">
        <v>2410</v>
      </c>
      <c r="AQ473" s="270">
        <v>4880</v>
      </c>
      <c r="AR473" s="270">
        <v>715</v>
      </c>
      <c r="AS473" s="270">
        <v>375</v>
      </c>
      <c r="AT473" s="270">
        <v>2055</v>
      </c>
      <c r="AU473" s="270">
        <v>4825</v>
      </c>
      <c r="AV473" s="270">
        <v>3845</v>
      </c>
      <c r="AW473" s="270">
        <v>3115</v>
      </c>
      <c r="AX473" s="270">
        <v>16040</v>
      </c>
      <c r="AY473" s="270">
        <v>915</v>
      </c>
      <c r="AZ473" s="270">
        <v>5925</v>
      </c>
      <c r="BA473" s="270">
        <v>14105</v>
      </c>
      <c r="BB473" s="270">
        <v>62035</v>
      </c>
      <c r="BC473" s="270">
        <v>3430</v>
      </c>
      <c r="BD473" s="270">
        <v>10915</v>
      </c>
      <c r="BE473" s="270">
        <v>2860</v>
      </c>
      <c r="BF473" s="270">
        <v>2855</v>
      </c>
      <c r="BG473" s="270">
        <v>930</v>
      </c>
      <c r="BH473" s="270">
        <v>4205</v>
      </c>
      <c r="BI473" s="270">
        <v>4835</v>
      </c>
      <c r="BJ473" s="270">
        <v>865</v>
      </c>
      <c r="BK473" s="270">
        <v>9590</v>
      </c>
      <c r="BL473" s="270">
        <v>7875</v>
      </c>
      <c r="BM473" s="270">
        <v>18455</v>
      </c>
      <c r="BN473" s="270">
        <v>3435</v>
      </c>
      <c r="BO473" s="270">
        <v>8755</v>
      </c>
      <c r="BP473" s="270">
        <v>7125</v>
      </c>
      <c r="BQ473" s="270">
        <v>6540</v>
      </c>
      <c r="BR473" s="270">
        <v>1525</v>
      </c>
      <c r="BS473" s="270">
        <v>795</v>
      </c>
      <c r="BT473" s="270">
        <v>13975</v>
      </c>
      <c r="BU473" s="270">
        <v>10620</v>
      </c>
      <c r="BV473" s="270">
        <v>60</v>
      </c>
      <c r="BW473" s="270">
        <v>8900</v>
      </c>
      <c r="BX473" s="270">
        <v>665</v>
      </c>
      <c r="BY473" s="270">
        <v>6350</v>
      </c>
      <c r="BZ473" s="270">
        <v>1575</v>
      </c>
      <c r="CA473" s="270">
        <v>240</v>
      </c>
      <c r="CB473" s="270">
        <v>20</v>
      </c>
      <c r="CC473" s="270" t="s">
        <v>1676</v>
      </c>
      <c r="CD473" s="270">
        <v>2675</v>
      </c>
      <c r="CE473" s="270">
        <v>170</v>
      </c>
      <c r="CF473" s="270">
        <v>680</v>
      </c>
      <c r="CG473" s="270">
        <v>116180</v>
      </c>
      <c r="CH473" s="270" t="s">
        <v>1676</v>
      </c>
      <c r="CI473" s="270">
        <v>18135</v>
      </c>
      <c r="CJ473" s="270">
        <v>3865</v>
      </c>
      <c r="CK473" s="270">
        <v>8820</v>
      </c>
      <c r="CL473" s="270">
        <v>3485</v>
      </c>
      <c r="CM473" s="270">
        <v>4930</v>
      </c>
      <c r="CN473" s="270" t="s">
        <v>1676</v>
      </c>
      <c r="CO473" s="270">
        <v>0</v>
      </c>
      <c r="CP473" s="270">
        <v>105</v>
      </c>
      <c r="CQ473" s="270">
        <v>0</v>
      </c>
      <c r="CR473" s="270">
        <v>1145</v>
      </c>
      <c r="CS473" s="270">
        <v>0</v>
      </c>
      <c r="CT473" s="270">
        <v>0</v>
      </c>
      <c r="CU473" s="270"/>
      <c r="CV473" s="270">
        <v>0</v>
      </c>
      <c r="CW473" s="270">
        <v>2385</v>
      </c>
      <c r="CX473" s="270">
        <v>1125</v>
      </c>
      <c r="CY473" s="270">
        <v>665</v>
      </c>
      <c r="CZ473" s="270">
        <v>1590</v>
      </c>
      <c r="DA473" s="270">
        <v>10575</v>
      </c>
      <c r="DB473" s="270">
        <v>2155</v>
      </c>
      <c r="DC473" s="270">
        <v>865</v>
      </c>
      <c r="DD473" s="270">
        <v>0</v>
      </c>
      <c r="DE473" s="270">
        <v>13705</v>
      </c>
      <c r="DF473" s="270">
        <v>9745</v>
      </c>
      <c r="DG473" s="270">
        <v>2950</v>
      </c>
      <c r="DH473" s="270">
        <v>2135</v>
      </c>
      <c r="DI473" s="270">
        <v>0</v>
      </c>
      <c r="DJ473" s="270">
        <v>0</v>
      </c>
      <c r="DK473" s="270">
        <v>0</v>
      </c>
      <c r="DL473" s="270">
        <v>0</v>
      </c>
      <c r="DM473" s="270">
        <v>0</v>
      </c>
      <c r="DN473" s="270">
        <v>170</v>
      </c>
      <c r="DO473" s="270">
        <v>0</v>
      </c>
      <c r="DP473" s="270">
        <v>7600</v>
      </c>
      <c r="DQ473" s="270">
        <v>0</v>
      </c>
      <c r="DR473" s="270"/>
      <c r="DS473" s="270">
        <v>0</v>
      </c>
      <c r="DT473" s="270">
        <v>1275</v>
      </c>
      <c r="DU473" s="270">
        <v>8445</v>
      </c>
      <c r="DV473" s="270">
        <v>1760</v>
      </c>
      <c r="DW473" s="270">
        <v>0</v>
      </c>
      <c r="DX473" s="270" t="s">
        <v>1676</v>
      </c>
      <c r="DY473" s="270">
        <v>1820</v>
      </c>
      <c r="DZ473" s="270">
        <v>300</v>
      </c>
      <c r="EA473" s="270">
        <v>0</v>
      </c>
      <c r="EB473" s="270">
        <v>2710</v>
      </c>
      <c r="EC473" s="270">
        <v>0</v>
      </c>
      <c r="ED473" s="270">
        <v>485</v>
      </c>
      <c r="EE473" s="270">
        <v>9785</v>
      </c>
      <c r="EF473" s="270">
        <v>0</v>
      </c>
      <c r="EG473" s="270">
        <v>15150</v>
      </c>
      <c r="EH473" s="270">
        <v>0</v>
      </c>
      <c r="EI473" s="270">
        <v>0</v>
      </c>
      <c r="EJ473" s="270">
        <v>0</v>
      </c>
      <c r="EK473" s="270">
        <v>0</v>
      </c>
      <c r="EL473" s="270">
        <v>0</v>
      </c>
      <c r="EM473" s="270">
        <v>6705</v>
      </c>
      <c r="EN473" s="270">
        <v>7510</v>
      </c>
      <c r="EO473" s="270">
        <v>0</v>
      </c>
      <c r="EP473" s="270">
        <v>0</v>
      </c>
      <c r="EQ473" s="270">
        <v>0</v>
      </c>
      <c r="ER473" s="270">
        <v>0</v>
      </c>
      <c r="ES473" s="270">
        <v>0</v>
      </c>
      <c r="ET473" s="270">
        <v>0</v>
      </c>
      <c r="EU473" s="270">
        <v>0</v>
      </c>
      <c r="EV473" s="270">
        <v>0</v>
      </c>
      <c r="EW473" s="270">
        <v>585</v>
      </c>
      <c r="EX473" s="270">
        <v>2185</v>
      </c>
      <c r="EY473" s="270">
        <v>0</v>
      </c>
      <c r="EZ473" s="270">
        <v>0</v>
      </c>
      <c r="FA473" s="270">
        <v>0</v>
      </c>
      <c r="FB473" s="270">
        <v>2065</v>
      </c>
      <c r="FC473" s="270">
        <v>0</v>
      </c>
      <c r="FD473" s="270">
        <v>0</v>
      </c>
      <c r="FE473" s="270">
        <v>115</v>
      </c>
      <c r="FF473" s="270">
        <v>0</v>
      </c>
      <c r="FG473" s="270"/>
      <c r="FH473" s="270">
        <v>0</v>
      </c>
      <c r="FI473" s="270"/>
      <c r="FJ473" s="270">
        <v>75</v>
      </c>
      <c r="FK473" s="270">
        <v>0</v>
      </c>
      <c r="FL473" s="270">
        <v>0</v>
      </c>
      <c r="FM473" s="270" t="s">
        <v>1676</v>
      </c>
      <c r="FN473" s="270">
        <v>0</v>
      </c>
      <c r="FO473" s="351">
        <v>95095</v>
      </c>
      <c r="FP473" s="351">
        <v>10835</v>
      </c>
      <c r="FQ473" s="351">
        <v>46590</v>
      </c>
    </row>
    <row r="474" spans="1:242" ht="12.75" x14ac:dyDescent="0.2">
      <c r="A474" s="374" t="s">
        <v>576</v>
      </c>
      <c r="B474" s="270">
        <v>131570</v>
      </c>
      <c r="C474" s="270">
        <v>98405</v>
      </c>
      <c r="D474" s="270">
        <v>45130</v>
      </c>
      <c r="E474" s="270">
        <v>53270</v>
      </c>
      <c r="F474" s="270">
        <v>49425</v>
      </c>
      <c r="G474" s="270">
        <v>6645</v>
      </c>
      <c r="H474" s="270">
        <v>30445</v>
      </c>
      <c r="I474" s="270">
        <v>101180</v>
      </c>
      <c r="J474" s="270">
        <v>30385</v>
      </c>
      <c r="K474" s="270">
        <v>276020</v>
      </c>
      <c r="L474" s="270">
        <v>51.009787529999997</v>
      </c>
      <c r="M474" s="270">
        <v>33</v>
      </c>
      <c r="N474" s="270">
        <v>11430</v>
      </c>
      <c r="O474" s="270">
        <v>6445</v>
      </c>
      <c r="P474" s="270">
        <v>3000</v>
      </c>
      <c r="Q474" s="270">
        <v>2735</v>
      </c>
      <c r="R474" s="270">
        <v>655</v>
      </c>
      <c r="S474" s="270">
        <v>215</v>
      </c>
      <c r="T474" s="270">
        <v>20</v>
      </c>
      <c r="U474" s="270">
        <v>20</v>
      </c>
      <c r="V474" s="270">
        <v>3.8754694980000002</v>
      </c>
      <c r="W474" s="270">
        <v>1</v>
      </c>
      <c r="X474" s="270">
        <v>51.230086270000001</v>
      </c>
      <c r="Y474" s="270">
        <v>17665</v>
      </c>
      <c r="Z474" s="270">
        <v>13870</v>
      </c>
      <c r="AA474" s="270">
        <v>17320</v>
      </c>
      <c r="AB474" s="270">
        <v>20080</v>
      </c>
      <c r="AC474" s="270">
        <v>24805</v>
      </c>
      <c r="AD474" s="270">
        <v>28220</v>
      </c>
      <c r="AE474" s="270">
        <v>5100</v>
      </c>
      <c r="AF474" s="270">
        <v>1025</v>
      </c>
      <c r="AG474" s="270">
        <v>230</v>
      </c>
      <c r="AH474" s="270">
        <v>8415</v>
      </c>
      <c r="AI474" s="270">
        <v>275</v>
      </c>
      <c r="AJ474" s="270">
        <v>2490</v>
      </c>
      <c r="AK474" s="270">
        <v>2240</v>
      </c>
      <c r="AL474" s="270">
        <v>740</v>
      </c>
      <c r="AM474" s="270">
        <v>1390</v>
      </c>
      <c r="AN474" s="270">
        <v>565</v>
      </c>
      <c r="AO474" s="270">
        <v>2350</v>
      </c>
      <c r="AP474" s="270">
        <v>820</v>
      </c>
      <c r="AQ474" s="270">
        <v>2655</v>
      </c>
      <c r="AR474" s="270">
        <v>285</v>
      </c>
      <c r="AS474" s="270">
        <v>225</v>
      </c>
      <c r="AT474" s="270">
        <v>1080</v>
      </c>
      <c r="AU474" s="270">
        <v>5070</v>
      </c>
      <c r="AV474" s="270">
        <v>3525</v>
      </c>
      <c r="AW474" s="270">
        <v>1985</v>
      </c>
      <c r="AX474" s="270">
        <v>14755</v>
      </c>
      <c r="AY474" s="270">
        <v>50</v>
      </c>
      <c r="AZ474" s="270">
        <v>3715</v>
      </c>
      <c r="BA474" s="270">
        <v>10920</v>
      </c>
      <c r="BB474" s="270">
        <v>66775</v>
      </c>
      <c r="BC474" s="270">
        <v>3340</v>
      </c>
      <c r="BD474" s="270">
        <v>6310</v>
      </c>
      <c r="BE474" s="270">
        <v>3660</v>
      </c>
      <c r="BF474" s="270">
        <v>1935</v>
      </c>
      <c r="BG474" s="270">
        <v>920</v>
      </c>
      <c r="BH474" s="270">
        <v>1415</v>
      </c>
      <c r="BI474" s="270">
        <v>8570</v>
      </c>
      <c r="BJ474" s="270">
        <v>435</v>
      </c>
      <c r="BK474" s="270">
        <v>6065</v>
      </c>
      <c r="BL474" s="270">
        <v>9250</v>
      </c>
      <c r="BM474" s="270">
        <v>8615</v>
      </c>
      <c r="BN474" s="270">
        <v>3660</v>
      </c>
      <c r="BO474" s="270">
        <v>6190</v>
      </c>
      <c r="BP474" s="270">
        <v>4680</v>
      </c>
      <c r="BQ474" s="270">
        <v>8025</v>
      </c>
      <c r="BR474" s="270">
        <v>2825</v>
      </c>
      <c r="BS474" s="270">
        <v>310</v>
      </c>
      <c r="BT474" s="270">
        <v>11170</v>
      </c>
      <c r="BU474" s="270">
        <v>6680</v>
      </c>
      <c r="BV474" s="270">
        <v>175</v>
      </c>
      <c r="BW474" s="270">
        <v>4175</v>
      </c>
      <c r="BX474" s="270">
        <v>315</v>
      </c>
      <c r="BY474" s="270">
        <v>4325</v>
      </c>
      <c r="BZ474" s="270">
        <v>945</v>
      </c>
      <c r="CA474" s="270">
        <v>295</v>
      </c>
      <c r="CB474" s="270" t="s">
        <v>1676</v>
      </c>
      <c r="CC474" s="270">
        <v>0</v>
      </c>
      <c r="CD474" s="270">
        <v>2090</v>
      </c>
      <c r="CE474" s="270">
        <v>55</v>
      </c>
      <c r="CF474" s="270">
        <v>460</v>
      </c>
      <c r="CG474" s="270">
        <v>89920</v>
      </c>
      <c r="CH474" s="270">
        <v>0</v>
      </c>
      <c r="CI474" s="270">
        <v>8115</v>
      </c>
      <c r="CJ474" s="270">
        <v>2575</v>
      </c>
      <c r="CK474" s="270">
        <v>7840</v>
      </c>
      <c r="CL474" s="270">
        <v>2000</v>
      </c>
      <c r="CM474" s="270">
        <v>9185</v>
      </c>
      <c r="CN474" s="270">
        <v>2135</v>
      </c>
      <c r="CO474" s="270">
        <v>0</v>
      </c>
      <c r="CP474" s="270">
        <v>0</v>
      </c>
      <c r="CQ474" s="270">
        <v>0</v>
      </c>
      <c r="CR474" s="270">
        <v>0</v>
      </c>
      <c r="CS474" s="270">
        <v>0</v>
      </c>
      <c r="CT474" s="270">
        <v>0</v>
      </c>
      <c r="CU474" s="270"/>
      <c r="CV474" s="270">
        <v>0</v>
      </c>
      <c r="CW474" s="270">
        <v>0</v>
      </c>
      <c r="CX474" s="270">
        <v>490</v>
      </c>
      <c r="CY474" s="270" t="s">
        <v>1676</v>
      </c>
      <c r="CZ474" s="270">
        <v>0</v>
      </c>
      <c r="DA474" s="270">
        <v>490</v>
      </c>
      <c r="DB474" s="270">
        <v>60</v>
      </c>
      <c r="DC474" s="270">
        <v>40</v>
      </c>
      <c r="DD474" s="270">
        <v>0</v>
      </c>
      <c r="DE474" s="270">
        <v>5765</v>
      </c>
      <c r="DF474" s="270">
        <v>6420</v>
      </c>
      <c r="DG474" s="270">
        <v>1330</v>
      </c>
      <c r="DH474" s="270">
        <v>5800</v>
      </c>
      <c r="DI474" s="270">
        <v>0</v>
      </c>
      <c r="DJ474" s="270">
        <v>635</v>
      </c>
      <c r="DK474" s="270">
        <v>0</v>
      </c>
      <c r="DL474" s="270">
        <v>0</v>
      </c>
      <c r="DM474" s="270">
        <v>0</v>
      </c>
      <c r="DN474" s="270">
        <v>0</v>
      </c>
      <c r="DO474" s="270">
        <v>0</v>
      </c>
      <c r="DP474" s="270">
        <v>3905</v>
      </c>
      <c r="DQ474" s="270">
        <v>0</v>
      </c>
      <c r="DR474" s="270"/>
      <c r="DS474" s="270">
        <v>18515</v>
      </c>
      <c r="DT474" s="270">
        <v>2580</v>
      </c>
      <c r="DU474" s="270">
        <v>7355</v>
      </c>
      <c r="DV474" s="270">
        <v>0</v>
      </c>
      <c r="DW474" s="270">
        <v>0</v>
      </c>
      <c r="DX474" s="270">
        <v>0</v>
      </c>
      <c r="DY474" s="270">
        <v>65</v>
      </c>
      <c r="DZ474" s="270" t="s">
        <v>1676</v>
      </c>
      <c r="EA474" s="270">
        <v>0</v>
      </c>
      <c r="EB474" s="270">
        <v>245</v>
      </c>
      <c r="EC474" s="270" t="s">
        <v>1676</v>
      </c>
      <c r="ED474" s="270">
        <v>2845</v>
      </c>
      <c r="EE474" s="270">
        <v>16430</v>
      </c>
      <c r="EF474" s="270">
        <v>0</v>
      </c>
      <c r="EG474" s="270">
        <v>14850</v>
      </c>
      <c r="EH474" s="270">
        <v>0</v>
      </c>
      <c r="EI474" s="270">
        <v>0</v>
      </c>
      <c r="EJ474" s="270">
        <v>0</v>
      </c>
      <c r="EK474" s="270">
        <v>0</v>
      </c>
      <c r="EL474" s="270">
        <v>2185</v>
      </c>
      <c r="EM474" s="270">
        <v>6540</v>
      </c>
      <c r="EN474" s="270">
        <v>1670</v>
      </c>
      <c r="EO474" s="270">
        <v>0</v>
      </c>
      <c r="EP474" s="270">
        <v>0</v>
      </c>
      <c r="EQ474" s="270">
        <v>0</v>
      </c>
      <c r="ER474" s="270">
        <v>0</v>
      </c>
      <c r="ES474" s="270">
        <v>0</v>
      </c>
      <c r="ET474" s="270">
        <v>0</v>
      </c>
      <c r="EU474" s="270">
        <v>0</v>
      </c>
      <c r="EV474" s="270">
        <v>0</v>
      </c>
      <c r="EW474" s="270" t="s">
        <v>1676</v>
      </c>
      <c r="EX474" s="270">
        <v>375</v>
      </c>
      <c r="EY474" s="270">
        <v>0</v>
      </c>
      <c r="EZ474" s="270">
        <v>0</v>
      </c>
      <c r="FA474" s="270" t="s">
        <v>1676</v>
      </c>
      <c r="FB474" s="270">
        <v>0</v>
      </c>
      <c r="FC474" s="270">
        <v>0</v>
      </c>
      <c r="FD474" s="270">
        <v>1120</v>
      </c>
      <c r="FE474" s="270" t="s">
        <v>1676</v>
      </c>
      <c r="FF474" s="270">
        <v>0</v>
      </c>
      <c r="FG474" s="270"/>
      <c r="FH474" s="270">
        <v>0</v>
      </c>
      <c r="FI474" s="270"/>
      <c r="FJ474" s="270">
        <v>0</v>
      </c>
      <c r="FK474" s="270">
        <v>0</v>
      </c>
      <c r="FL474" s="270">
        <v>0</v>
      </c>
      <c r="FM474" s="270">
        <v>0</v>
      </c>
      <c r="FN474" s="270">
        <v>0</v>
      </c>
      <c r="FO474" s="351">
        <v>64790</v>
      </c>
      <c r="FP474" s="351">
        <v>11890</v>
      </c>
      <c r="FQ474" s="351">
        <v>24520</v>
      </c>
    </row>
    <row r="475" spans="1:242" ht="12.75" x14ac:dyDescent="0.2">
      <c r="A475" s="374" t="s">
        <v>244</v>
      </c>
      <c r="B475" s="270">
        <v>8795</v>
      </c>
      <c r="C475" s="270">
        <v>8780</v>
      </c>
      <c r="D475" s="270">
        <v>3540</v>
      </c>
      <c r="E475" s="270">
        <v>5245</v>
      </c>
      <c r="F475" s="270">
        <v>30</v>
      </c>
      <c r="G475" s="270">
        <v>895</v>
      </c>
      <c r="H475" s="270">
        <v>7860</v>
      </c>
      <c r="I475" s="270">
        <v>915</v>
      </c>
      <c r="J475" s="270">
        <v>7880</v>
      </c>
      <c r="K475" s="270">
        <v>1020</v>
      </c>
      <c r="L475" s="270">
        <v>35.08581847</v>
      </c>
      <c r="M475" s="270">
        <v>21</v>
      </c>
      <c r="N475" s="270">
        <v>4835</v>
      </c>
      <c r="O475" s="270">
        <v>1745</v>
      </c>
      <c r="P475" s="270">
        <v>530</v>
      </c>
      <c r="Q475" s="270">
        <v>445</v>
      </c>
      <c r="R475" s="270">
        <v>80</v>
      </c>
      <c r="S475" s="270">
        <v>30</v>
      </c>
      <c r="T475" s="270">
        <v>10</v>
      </c>
      <c r="U475" s="270" t="s">
        <v>1676</v>
      </c>
      <c r="V475" s="270">
        <v>1.131491713</v>
      </c>
      <c r="W475" s="270">
        <v>1</v>
      </c>
      <c r="X475" s="270">
        <v>50.334308870000001</v>
      </c>
      <c r="Y475" s="270">
        <v>165</v>
      </c>
      <c r="Z475" s="270">
        <v>990</v>
      </c>
      <c r="AA475" s="270">
        <v>1920</v>
      </c>
      <c r="AB475" s="270">
        <v>2945</v>
      </c>
      <c r="AC475" s="270">
        <v>1860</v>
      </c>
      <c r="AD475" s="270">
        <v>745</v>
      </c>
      <c r="AE475" s="270">
        <v>35</v>
      </c>
      <c r="AF475" s="270">
        <v>1100</v>
      </c>
      <c r="AG475" s="270">
        <v>560</v>
      </c>
      <c r="AH475" s="270">
        <v>195</v>
      </c>
      <c r="AI475" s="270">
        <v>65</v>
      </c>
      <c r="AJ475" s="270">
        <v>245</v>
      </c>
      <c r="AK475" s="270">
        <v>345</v>
      </c>
      <c r="AL475" s="270">
        <v>0</v>
      </c>
      <c r="AM475" s="270">
        <v>180</v>
      </c>
      <c r="AN475" s="270">
        <v>235</v>
      </c>
      <c r="AO475" s="270">
        <v>0</v>
      </c>
      <c r="AP475" s="270">
        <v>65</v>
      </c>
      <c r="AQ475" s="270">
        <v>770</v>
      </c>
      <c r="AR475" s="270">
        <v>295</v>
      </c>
      <c r="AS475" s="270">
        <v>95</v>
      </c>
      <c r="AT475" s="270">
        <v>375</v>
      </c>
      <c r="AU475" s="270">
        <v>0</v>
      </c>
      <c r="AV475" s="270">
        <v>150</v>
      </c>
      <c r="AW475" s="270">
        <v>705</v>
      </c>
      <c r="AX475" s="270">
        <v>75</v>
      </c>
      <c r="AY475" s="270">
        <v>575</v>
      </c>
      <c r="AZ475" s="270">
        <v>1035</v>
      </c>
      <c r="BA475" s="270">
        <v>1245</v>
      </c>
      <c r="BB475" s="270">
        <v>485</v>
      </c>
      <c r="BC475" s="270">
        <v>10</v>
      </c>
      <c r="BD475" s="270">
        <v>790</v>
      </c>
      <c r="BE475" s="270">
        <v>10</v>
      </c>
      <c r="BF475" s="270">
        <v>90</v>
      </c>
      <c r="BG475" s="270" t="s">
        <v>1676</v>
      </c>
      <c r="BH475" s="270">
        <v>440</v>
      </c>
      <c r="BI475" s="270">
        <v>170</v>
      </c>
      <c r="BJ475" s="270">
        <v>60</v>
      </c>
      <c r="BK475" s="270">
        <v>75</v>
      </c>
      <c r="BL475" s="270">
        <v>345</v>
      </c>
      <c r="BM475" s="270">
        <v>1120</v>
      </c>
      <c r="BN475" s="270">
        <v>85</v>
      </c>
      <c r="BO475" s="270">
        <v>3180</v>
      </c>
      <c r="BP475" s="270">
        <v>1285</v>
      </c>
      <c r="BQ475" s="270" t="s">
        <v>1676</v>
      </c>
      <c r="BR475" s="270" t="s">
        <v>1676</v>
      </c>
      <c r="BS475" s="270">
        <v>30</v>
      </c>
      <c r="BT475" s="270">
        <v>305</v>
      </c>
      <c r="BU475" s="270">
        <v>535</v>
      </c>
      <c r="BV475" s="270">
        <v>0</v>
      </c>
      <c r="BW475" s="270">
        <v>240</v>
      </c>
      <c r="BX475" s="270">
        <v>25</v>
      </c>
      <c r="BY475" s="270">
        <v>335</v>
      </c>
      <c r="BZ475" s="270" t="s">
        <v>1676</v>
      </c>
      <c r="CA475" s="270">
        <v>35</v>
      </c>
      <c r="CB475" s="270">
        <v>0</v>
      </c>
      <c r="CC475" s="270">
        <v>0</v>
      </c>
      <c r="CD475" s="270">
        <v>150</v>
      </c>
      <c r="CE475" s="270" t="s">
        <v>1676</v>
      </c>
      <c r="CF475" s="270">
        <v>0</v>
      </c>
      <c r="CG475" s="270">
        <v>8235</v>
      </c>
      <c r="CH475" s="270">
        <v>0</v>
      </c>
      <c r="CI475" s="270">
        <v>1520</v>
      </c>
      <c r="CJ475" s="270">
        <v>1150</v>
      </c>
      <c r="CK475" s="270">
        <v>1405</v>
      </c>
      <c r="CL475" s="270">
        <v>535</v>
      </c>
      <c r="CM475" s="270">
        <v>215</v>
      </c>
      <c r="CN475" s="270">
        <v>325</v>
      </c>
      <c r="CO475" s="270">
        <v>0</v>
      </c>
      <c r="CP475" s="270">
        <v>0</v>
      </c>
      <c r="CQ475" s="270">
        <v>0</v>
      </c>
      <c r="CR475" s="270">
        <v>0</v>
      </c>
      <c r="CS475" s="270">
        <v>0</v>
      </c>
      <c r="CT475" s="270">
        <v>0</v>
      </c>
      <c r="CU475" s="270"/>
      <c r="CV475" s="270">
        <v>0</v>
      </c>
      <c r="CW475" s="270">
        <v>0</v>
      </c>
      <c r="CX475" s="270" t="s">
        <v>1676</v>
      </c>
      <c r="CY475" s="270">
        <v>0</v>
      </c>
      <c r="CZ475" s="270">
        <v>0</v>
      </c>
      <c r="DA475" s="270">
        <v>0</v>
      </c>
      <c r="DB475" s="270">
        <v>2900</v>
      </c>
      <c r="DC475" s="270">
        <v>0</v>
      </c>
      <c r="DD475" s="270">
        <v>0</v>
      </c>
      <c r="DE475" s="270" t="s">
        <v>1676</v>
      </c>
      <c r="DF475" s="270" t="s">
        <v>1676</v>
      </c>
      <c r="DG475" s="270">
        <v>0</v>
      </c>
      <c r="DH475" s="270">
        <v>0</v>
      </c>
      <c r="DI475" s="270">
        <v>0</v>
      </c>
      <c r="DJ475" s="270">
        <v>0</v>
      </c>
      <c r="DK475" s="270">
        <v>0</v>
      </c>
      <c r="DL475" s="270">
        <v>0</v>
      </c>
      <c r="DM475" s="270">
        <v>0</v>
      </c>
      <c r="DN475" s="270">
        <v>0</v>
      </c>
      <c r="DO475" s="270">
        <v>0</v>
      </c>
      <c r="DP475" s="270" t="s">
        <v>1676</v>
      </c>
      <c r="DQ475" s="270">
        <v>0</v>
      </c>
      <c r="DR475" s="270"/>
      <c r="DS475" s="270" t="s">
        <v>1676</v>
      </c>
      <c r="DT475" s="270">
        <v>0</v>
      </c>
      <c r="DU475" s="270" t="s">
        <v>1676</v>
      </c>
      <c r="DV475" s="270">
        <v>0</v>
      </c>
      <c r="DW475" s="270">
        <v>0</v>
      </c>
      <c r="DX475" s="270">
        <v>0</v>
      </c>
      <c r="DY475" s="270">
        <v>0</v>
      </c>
      <c r="DZ475" s="270">
        <v>0</v>
      </c>
      <c r="EA475" s="270">
        <v>0</v>
      </c>
      <c r="EB475" s="270" t="s">
        <v>1676</v>
      </c>
      <c r="EC475" s="270">
        <v>0</v>
      </c>
      <c r="ED475" s="270">
        <v>0</v>
      </c>
      <c r="EE475" s="270">
        <v>175</v>
      </c>
      <c r="EF475" s="270">
        <v>0</v>
      </c>
      <c r="EG475" s="270">
        <v>0</v>
      </c>
      <c r="EH475" s="270">
        <v>0</v>
      </c>
      <c r="EI475" s="270">
        <v>0</v>
      </c>
      <c r="EJ475" s="270">
        <v>0</v>
      </c>
      <c r="EK475" s="270">
        <v>0</v>
      </c>
      <c r="EL475" s="270">
        <v>0</v>
      </c>
      <c r="EM475" s="270">
        <v>535</v>
      </c>
      <c r="EN475" s="270">
        <v>0</v>
      </c>
      <c r="EO475" s="270">
        <v>0</v>
      </c>
      <c r="EP475" s="270">
        <v>0</v>
      </c>
      <c r="EQ475" s="270">
        <v>0</v>
      </c>
      <c r="ER475" s="270">
        <v>0</v>
      </c>
      <c r="ES475" s="270">
        <v>0</v>
      </c>
      <c r="ET475" s="270">
        <v>0</v>
      </c>
      <c r="EU475" s="270">
        <v>0</v>
      </c>
      <c r="EV475" s="270">
        <v>0</v>
      </c>
      <c r="EW475" s="270">
        <v>0</v>
      </c>
      <c r="EX475" s="270" t="s">
        <v>1676</v>
      </c>
      <c r="EY475" s="270">
        <v>0</v>
      </c>
      <c r="EZ475" s="270">
        <v>0</v>
      </c>
      <c r="FA475" s="270">
        <v>0</v>
      </c>
      <c r="FB475" s="270">
        <v>0</v>
      </c>
      <c r="FC475" s="270">
        <v>0</v>
      </c>
      <c r="FD475" s="270">
        <v>15</v>
      </c>
      <c r="FE475" s="270">
        <v>0</v>
      </c>
      <c r="FF475" s="270">
        <v>0</v>
      </c>
      <c r="FG475" s="270"/>
      <c r="FH475" s="270">
        <v>0</v>
      </c>
      <c r="FI475" s="270"/>
      <c r="FJ475" s="270">
        <v>0</v>
      </c>
      <c r="FK475" s="270">
        <v>0</v>
      </c>
      <c r="FL475" s="270">
        <v>0</v>
      </c>
      <c r="FM475" s="270">
        <v>0</v>
      </c>
      <c r="FN475" s="270">
        <v>0</v>
      </c>
      <c r="FO475" s="351">
        <v>8310</v>
      </c>
      <c r="FP475" s="351">
        <v>0</v>
      </c>
      <c r="FQ475" s="351">
        <v>7680</v>
      </c>
    </row>
    <row r="476" spans="1:242" ht="12.75" x14ac:dyDescent="0.2">
      <c r="A476" s="374" t="s">
        <v>245</v>
      </c>
      <c r="B476" s="270">
        <v>136490</v>
      </c>
      <c r="C476" s="270">
        <v>107600</v>
      </c>
      <c r="D476" s="270">
        <v>50595</v>
      </c>
      <c r="E476" s="270">
        <v>57000</v>
      </c>
      <c r="F476" s="270">
        <v>41510</v>
      </c>
      <c r="G476" s="270">
        <v>3200</v>
      </c>
      <c r="H476" s="270">
        <v>54975</v>
      </c>
      <c r="I476" s="270">
        <v>84580</v>
      </c>
      <c r="J476" s="270">
        <v>51910</v>
      </c>
      <c r="K476" s="270">
        <v>292340</v>
      </c>
      <c r="L476" s="270">
        <v>68.726388420000006</v>
      </c>
      <c r="M476" s="270">
        <v>32</v>
      </c>
      <c r="N476" s="270">
        <v>17055</v>
      </c>
      <c r="O476" s="270">
        <v>6700</v>
      </c>
      <c r="P476" s="270">
        <v>2890</v>
      </c>
      <c r="Q476" s="270">
        <v>4500</v>
      </c>
      <c r="R476" s="270">
        <v>2545</v>
      </c>
      <c r="S476" s="270">
        <v>1375</v>
      </c>
      <c r="T476" s="270">
        <v>250</v>
      </c>
      <c r="U476" s="270">
        <v>50</v>
      </c>
      <c r="V476" s="270">
        <v>5.2549153029999998</v>
      </c>
      <c r="W476" s="270">
        <v>2</v>
      </c>
      <c r="X476" s="270">
        <v>58.981920729999999</v>
      </c>
      <c r="Y476" s="270">
        <v>9905</v>
      </c>
      <c r="Z476" s="270">
        <v>9935</v>
      </c>
      <c r="AA476" s="270">
        <v>12060</v>
      </c>
      <c r="AB476" s="270">
        <v>24070</v>
      </c>
      <c r="AC476" s="270">
        <v>38465</v>
      </c>
      <c r="AD476" s="270">
        <v>36240</v>
      </c>
      <c r="AE476" s="270">
        <v>5275</v>
      </c>
      <c r="AF476" s="270">
        <v>915</v>
      </c>
      <c r="AG476" s="270">
        <v>590</v>
      </c>
      <c r="AH476" s="270">
        <v>5095</v>
      </c>
      <c r="AI476" s="270">
        <v>495</v>
      </c>
      <c r="AJ476" s="270">
        <v>2280</v>
      </c>
      <c r="AK476" s="270">
        <v>1450</v>
      </c>
      <c r="AL476" s="270">
        <v>4715</v>
      </c>
      <c r="AM476" s="270">
        <v>8540</v>
      </c>
      <c r="AN476" s="270">
        <v>880</v>
      </c>
      <c r="AO476" s="270">
        <v>5630</v>
      </c>
      <c r="AP476" s="270">
        <v>1850</v>
      </c>
      <c r="AQ476" s="270">
        <v>4655</v>
      </c>
      <c r="AR476" s="270">
        <v>390</v>
      </c>
      <c r="AS476" s="270">
        <v>190</v>
      </c>
      <c r="AT476" s="270">
        <v>1110</v>
      </c>
      <c r="AU476" s="270">
        <v>2705</v>
      </c>
      <c r="AV476" s="270">
        <v>3830</v>
      </c>
      <c r="AW476" s="270">
        <v>2120</v>
      </c>
      <c r="AX476" s="270">
        <v>13080</v>
      </c>
      <c r="AY476" s="270">
        <v>265</v>
      </c>
      <c r="AZ476" s="270">
        <v>3720</v>
      </c>
      <c r="BA476" s="270">
        <v>17370</v>
      </c>
      <c r="BB476" s="270">
        <v>54615</v>
      </c>
      <c r="BC476" s="270">
        <v>3600</v>
      </c>
      <c r="BD476" s="270">
        <v>23355</v>
      </c>
      <c r="BE476" s="270">
        <v>2590</v>
      </c>
      <c r="BF476" s="270">
        <v>1720</v>
      </c>
      <c r="BG476" s="270">
        <v>670</v>
      </c>
      <c r="BH476" s="270">
        <v>1230</v>
      </c>
      <c r="BI476" s="270">
        <v>5360</v>
      </c>
      <c r="BJ476" s="270">
        <v>520</v>
      </c>
      <c r="BK476" s="270">
        <v>9660</v>
      </c>
      <c r="BL476" s="270">
        <v>8370</v>
      </c>
      <c r="BM476" s="270">
        <v>12430</v>
      </c>
      <c r="BN476" s="270">
        <v>2725</v>
      </c>
      <c r="BO476" s="270">
        <v>4065</v>
      </c>
      <c r="BP476" s="270">
        <v>4945</v>
      </c>
      <c r="BQ476" s="270">
        <v>4975</v>
      </c>
      <c r="BR476" s="270">
        <v>1175</v>
      </c>
      <c r="BS476" s="270">
        <v>240</v>
      </c>
      <c r="BT476" s="270">
        <v>10710</v>
      </c>
      <c r="BU476" s="270">
        <v>4630</v>
      </c>
      <c r="BV476" s="270">
        <v>45</v>
      </c>
      <c r="BW476" s="270">
        <v>4575</v>
      </c>
      <c r="BX476" s="270">
        <v>165</v>
      </c>
      <c r="BY476" s="270">
        <v>3700</v>
      </c>
      <c r="BZ476" s="270">
        <v>635</v>
      </c>
      <c r="CA476" s="270">
        <v>90</v>
      </c>
      <c r="CB476" s="270" t="s">
        <v>1676</v>
      </c>
      <c r="CC476" s="270" t="s">
        <v>1676</v>
      </c>
      <c r="CD476" s="270">
        <v>1740</v>
      </c>
      <c r="CE476" s="270">
        <v>35</v>
      </c>
      <c r="CF476" s="270">
        <v>380</v>
      </c>
      <c r="CG476" s="270">
        <v>100845</v>
      </c>
      <c r="CH476" s="270">
        <v>0</v>
      </c>
      <c r="CI476" s="270">
        <v>9440</v>
      </c>
      <c r="CJ476" s="270">
        <v>5600</v>
      </c>
      <c r="CK476" s="270">
        <v>5620</v>
      </c>
      <c r="CL476" s="270">
        <v>1855</v>
      </c>
      <c r="CM476" s="270">
        <v>5475</v>
      </c>
      <c r="CN476" s="270">
        <v>1245</v>
      </c>
      <c r="CO476" s="270">
        <v>0</v>
      </c>
      <c r="CP476" s="270">
        <v>0</v>
      </c>
      <c r="CQ476" s="270">
        <v>0</v>
      </c>
      <c r="CR476" s="270">
        <v>0</v>
      </c>
      <c r="CS476" s="270">
        <v>0</v>
      </c>
      <c r="CT476" s="270">
        <v>0</v>
      </c>
      <c r="CU476" s="270"/>
      <c r="CV476" s="270">
        <v>0</v>
      </c>
      <c r="CW476" s="270">
        <v>0</v>
      </c>
      <c r="CX476" s="270">
        <v>0</v>
      </c>
      <c r="CY476" s="270">
        <v>2180</v>
      </c>
      <c r="CZ476" s="270">
        <v>15</v>
      </c>
      <c r="DA476" s="270">
        <v>15</v>
      </c>
      <c r="DB476" s="270">
        <v>875</v>
      </c>
      <c r="DC476" s="270">
        <v>470</v>
      </c>
      <c r="DD476" s="270">
        <v>0</v>
      </c>
      <c r="DE476" s="270">
        <v>24860</v>
      </c>
      <c r="DF476" s="270">
        <v>13535</v>
      </c>
      <c r="DG476" s="270">
        <v>5335</v>
      </c>
      <c r="DH476" s="270">
        <v>8990</v>
      </c>
      <c r="DI476" s="270">
        <v>0</v>
      </c>
      <c r="DJ476" s="270">
        <v>0</v>
      </c>
      <c r="DK476" s="270">
        <v>0</v>
      </c>
      <c r="DL476" s="270">
        <v>0</v>
      </c>
      <c r="DM476" s="270">
        <v>0</v>
      </c>
      <c r="DN476" s="270">
        <v>80</v>
      </c>
      <c r="DO476" s="270" t="s">
        <v>1676</v>
      </c>
      <c r="DP476" s="270">
        <v>7900</v>
      </c>
      <c r="DQ476" s="270">
        <v>0</v>
      </c>
      <c r="DR476" s="270"/>
      <c r="DS476" s="270">
        <v>0</v>
      </c>
      <c r="DT476" s="270">
        <v>3315</v>
      </c>
      <c r="DU476" s="270">
        <v>7985</v>
      </c>
      <c r="DV476" s="270" t="s">
        <v>1676</v>
      </c>
      <c r="DW476" s="270">
        <v>0</v>
      </c>
      <c r="DX476" s="270">
        <v>0</v>
      </c>
      <c r="DY476" s="270">
        <v>0</v>
      </c>
      <c r="DZ476" s="270">
        <v>8840</v>
      </c>
      <c r="EA476" s="270">
        <v>0</v>
      </c>
      <c r="EB476" s="270">
        <v>0</v>
      </c>
      <c r="EC476" s="270">
        <v>0</v>
      </c>
      <c r="ED476" s="270" t="s">
        <v>1676</v>
      </c>
      <c r="EE476" s="270">
        <v>9060</v>
      </c>
      <c r="EF476" s="270">
        <v>0</v>
      </c>
      <c r="EG476" s="270">
        <v>4835</v>
      </c>
      <c r="EH476" s="270">
        <v>0</v>
      </c>
      <c r="EI476" s="270">
        <v>0</v>
      </c>
      <c r="EJ476" s="270">
        <v>0</v>
      </c>
      <c r="EK476" s="270">
        <v>0</v>
      </c>
      <c r="EL476" s="270">
        <v>3440</v>
      </c>
      <c r="EM476" s="270">
        <v>2170</v>
      </c>
      <c r="EN476" s="270">
        <v>1725</v>
      </c>
      <c r="EO476" s="270">
        <v>0</v>
      </c>
      <c r="EP476" s="270">
        <v>0</v>
      </c>
      <c r="EQ476" s="270">
        <v>0</v>
      </c>
      <c r="ER476" s="270">
        <v>0</v>
      </c>
      <c r="ES476" s="270">
        <v>0</v>
      </c>
      <c r="ET476" s="270">
        <v>0</v>
      </c>
      <c r="EU476" s="270">
        <v>0</v>
      </c>
      <c r="EV476" s="270">
        <v>0</v>
      </c>
      <c r="EW476" s="270">
        <v>0</v>
      </c>
      <c r="EX476" s="270">
        <v>0</v>
      </c>
      <c r="EY476" s="270">
        <v>0</v>
      </c>
      <c r="EZ476" s="270">
        <v>0</v>
      </c>
      <c r="FA476" s="270">
        <v>0</v>
      </c>
      <c r="FB476" s="270">
        <v>0</v>
      </c>
      <c r="FC476" s="270">
        <v>0</v>
      </c>
      <c r="FD476" s="270">
        <v>0</v>
      </c>
      <c r="FE476" s="270">
        <v>0</v>
      </c>
      <c r="FF476" s="270">
        <v>0</v>
      </c>
      <c r="FG476" s="270"/>
      <c r="FH476" s="270">
        <v>0</v>
      </c>
      <c r="FI476" s="270"/>
      <c r="FJ476" s="270">
        <v>0</v>
      </c>
      <c r="FK476" s="270">
        <v>0</v>
      </c>
      <c r="FL476" s="270">
        <v>0</v>
      </c>
      <c r="FM476" s="270">
        <v>1620</v>
      </c>
      <c r="FN476" s="270">
        <v>0</v>
      </c>
      <c r="FO476" s="351">
        <v>81875</v>
      </c>
      <c r="FP476" s="351">
        <v>7910</v>
      </c>
      <c r="FQ476" s="351">
        <v>35365</v>
      </c>
    </row>
    <row r="477" spans="1:242" ht="12.75" x14ac:dyDescent="0.2">
      <c r="A477" s="374" t="s">
        <v>246</v>
      </c>
      <c r="B477" s="270">
        <v>1910</v>
      </c>
      <c r="C477" s="270">
        <v>1530</v>
      </c>
      <c r="D477" s="270">
        <v>785</v>
      </c>
      <c r="E477" s="270">
        <v>745</v>
      </c>
      <c r="F477" s="270">
        <v>1215</v>
      </c>
      <c r="G477" s="270">
        <v>0</v>
      </c>
      <c r="H477" s="270">
        <v>0</v>
      </c>
      <c r="I477" s="270">
        <v>1910</v>
      </c>
      <c r="J477" s="270">
        <v>0</v>
      </c>
      <c r="K477" s="270">
        <v>97070</v>
      </c>
      <c r="L477" s="270">
        <v>0</v>
      </c>
      <c r="M477" s="270">
        <v>0</v>
      </c>
      <c r="N477" s="270">
        <v>0</v>
      </c>
      <c r="O477" s="270">
        <v>0</v>
      </c>
      <c r="P477" s="270">
        <v>0</v>
      </c>
      <c r="Q477" s="270">
        <v>0</v>
      </c>
      <c r="R477" s="270">
        <v>0</v>
      </c>
      <c r="S477" s="270">
        <v>0</v>
      </c>
      <c r="T477" s="270">
        <v>0</v>
      </c>
      <c r="U477" s="270">
        <v>0</v>
      </c>
      <c r="V477" s="270">
        <v>0</v>
      </c>
      <c r="W477" s="270">
        <v>0</v>
      </c>
      <c r="X477" s="270">
        <v>46.422751320000003</v>
      </c>
      <c r="Y477" s="270">
        <v>0</v>
      </c>
      <c r="Z477" s="270">
        <v>410</v>
      </c>
      <c r="AA477" s="270">
        <v>570</v>
      </c>
      <c r="AB477" s="270">
        <v>425</v>
      </c>
      <c r="AC477" s="270">
        <v>315</v>
      </c>
      <c r="AD477" s="270">
        <v>155</v>
      </c>
      <c r="AE477" s="270">
        <v>15</v>
      </c>
      <c r="AF477" s="270">
        <v>30</v>
      </c>
      <c r="AG477" s="270">
        <v>0</v>
      </c>
      <c r="AH477" s="270">
        <v>0</v>
      </c>
      <c r="AI477" s="270">
        <v>0</v>
      </c>
      <c r="AJ477" s="270">
        <v>0</v>
      </c>
      <c r="AK477" s="270">
        <v>0</v>
      </c>
      <c r="AL477" s="270">
        <v>0</v>
      </c>
      <c r="AM477" s="270">
        <v>0</v>
      </c>
      <c r="AN477" s="270">
        <v>0</v>
      </c>
      <c r="AO477" s="270">
        <v>0</v>
      </c>
      <c r="AP477" s="270">
        <v>0</v>
      </c>
      <c r="AQ477" s="270">
        <v>10</v>
      </c>
      <c r="AR477" s="270">
        <v>0</v>
      </c>
      <c r="AS477" s="270">
        <v>0</v>
      </c>
      <c r="AT477" s="270">
        <v>0</v>
      </c>
      <c r="AU477" s="270">
        <v>0</v>
      </c>
      <c r="AV477" s="270" t="s">
        <v>1676</v>
      </c>
      <c r="AW477" s="270">
        <v>0</v>
      </c>
      <c r="AX477" s="270">
        <v>85</v>
      </c>
      <c r="AY477" s="270">
        <v>0</v>
      </c>
      <c r="AZ477" s="270">
        <v>0</v>
      </c>
      <c r="BA477" s="270" t="s">
        <v>1676</v>
      </c>
      <c r="BB477" s="270">
        <v>1780</v>
      </c>
      <c r="BC477" s="270">
        <v>0</v>
      </c>
      <c r="BD477" s="270">
        <v>0</v>
      </c>
      <c r="BE477" s="270">
        <v>0</v>
      </c>
      <c r="BF477" s="270">
        <v>0</v>
      </c>
      <c r="BG477" s="270">
        <v>1440</v>
      </c>
      <c r="BH477" s="270">
        <v>50</v>
      </c>
      <c r="BI477" s="270">
        <v>0</v>
      </c>
      <c r="BJ477" s="270">
        <v>0</v>
      </c>
      <c r="BK477" s="270">
        <v>0</v>
      </c>
      <c r="BL477" s="270">
        <v>0</v>
      </c>
      <c r="BM477" s="270">
        <v>0</v>
      </c>
      <c r="BN477" s="270">
        <v>0</v>
      </c>
      <c r="BO477" s="270">
        <v>0</v>
      </c>
      <c r="BP477" s="270">
        <v>0</v>
      </c>
      <c r="BQ477" s="270" t="s">
        <v>1676</v>
      </c>
      <c r="BR477" s="270">
        <v>0</v>
      </c>
      <c r="BS477" s="270">
        <v>0</v>
      </c>
      <c r="BT477" s="270">
        <v>35</v>
      </c>
      <c r="BU477" s="270">
        <v>0</v>
      </c>
      <c r="BV477" s="270">
        <v>0</v>
      </c>
      <c r="BW477" s="270" t="s">
        <v>1676</v>
      </c>
      <c r="BX477" s="270">
        <v>0</v>
      </c>
      <c r="BY477" s="270">
        <v>105</v>
      </c>
      <c r="BZ477" s="270">
        <v>95</v>
      </c>
      <c r="CA477" s="270" t="s">
        <v>1676</v>
      </c>
      <c r="CB477" s="270">
        <v>0</v>
      </c>
      <c r="CC477" s="270" t="s">
        <v>1676</v>
      </c>
      <c r="CD477" s="270">
        <v>35</v>
      </c>
      <c r="CE477" s="270" t="s">
        <v>1676</v>
      </c>
      <c r="CF477" s="270" t="s">
        <v>1676</v>
      </c>
      <c r="CG477" s="270">
        <v>1280</v>
      </c>
      <c r="CH477" s="270">
        <v>0</v>
      </c>
      <c r="CI477" s="270">
        <v>0</v>
      </c>
      <c r="CJ477" s="270">
        <v>0</v>
      </c>
      <c r="CK477" s="270">
        <v>0</v>
      </c>
      <c r="CL477" s="270">
        <v>0</v>
      </c>
      <c r="CM477" s="270">
        <v>0</v>
      </c>
      <c r="CN477" s="270">
        <v>0</v>
      </c>
      <c r="CO477" s="270">
        <v>0</v>
      </c>
      <c r="CP477" s="270">
        <v>0</v>
      </c>
      <c r="CQ477" s="270">
        <v>0</v>
      </c>
      <c r="CR477" s="270">
        <v>0</v>
      </c>
      <c r="CS477" s="270">
        <v>0</v>
      </c>
      <c r="CT477" s="270">
        <v>0</v>
      </c>
      <c r="CU477" s="270"/>
      <c r="CV477" s="270">
        <v>0</v>
      </c>
      <c r="CW477" s="270">
        <v>0</v>
      </c>
      <c r="CX477" s="270">
        <v>0</v>
      </c>
      <c r="CY477" s="270">
        <v>0</v>
      </c>
      <c r="CZ477" s="270">
        <v>0</v>
      </c>
      <c r="DA477" s="270">
        <v>0</v>
      </c>
      <c r="DB477" s="270">
        <v>0</v>
      </c>
      <c r="DC477" s="270">
        <v>0</v>
      </c>
      <c r="DD477" s="270">
        <v>0</v>
      </c>
      <c r="DE477" s="270">
        <v>0</v>
      </c>
      <c r="DF477" s="270">
        <v>0</v>
      </c>
      <c r="DG477" s="270">
        <v>0</v>
      </c>
      <c r="DH477" s="270">
        <v>0</v>
      </c>
      <c r="DI477" s="270">
        <v>0</v>
      </c>
      <c r="DJ477" s="270">
        <v>0</v>
      </c>
      <c r="DK477" s="270">
        <v>0</v>
      </c>
      <c r="DL477" s="270">
        <v>0</v>
      </c>
      <c r="DM477" s="270">
        <v>0</v>
      </c>
      <c r="DN477" s="270">
        <v>0</v>
      </c>
      <c r="DO477" s="270">
        <v>0</v>
      </c>
      <c r="DP477" s="270">
        <v>0</v>
      </c>
      <c r="DQ477" s="270">
        <v>0</v>
      </c>
      <c r="DR477" s="270"/>
      <c r="DS477" s="270">
        <v>0</v>
      </c>
      <c r="DT477" s="270">
        <v>0</v>
      </c>
      <c r="DU477" s="270">
        <v>0</v>
      </c>
      <c r="DV477" s="270">
        <v>0</v>
      </c>
      <c r="DW477" s="270">
        <v>0</v>
      </c>
      <c r="DX477" s="270">
        <v>0</v>
      </c>
      <c r="DY477" s="270">
        <v>0</v>
      </c>
      <c r="DZ477" s="270">
        <v>0</v>
      </c>
      <c r="EA477" s="270">
        <v>0</v>
      </c>
      <c r="EB477" s="270">
        <v>0</v>
      </c>
      <c r="EC477" s="270">
        <v>0</v>
      </c>
      <c r="ED477" s="270">
        <v>0</v>
      </c>
      <c r="EE477" s="270">
        <v>0</v>
      </c>
      <c r="EF477" s="270">
        <v>0</v>
      </c>
      <c r="EG477" s="270">
        <v>0</v>
      </c>
      <c r="EH477" s="270">
        <v>0</v>
      </c>
      <c r="EI477" s="270">
        <v>0</v>
      </c>
      <c r="EJ477" s="270">
        <v>0</v>
      </c>
      <c r="EK477" s="270">
        <v>0</v>
      </c>
      <c r="EL477" s="270">
        <v>0</v>
      </c>
      <c r="EM477" s="270">
        <v>0</v>
      </c>
      <c r="EN477" s="270">
        <v>0</v>
      </c>
      <c r="EO477" s="270">
        <v>0</v>
      </c>
      <c r="EP477" s="270">
        <v>0</v>
      </c>
      <c r="EQ477" s="270">
        <v>0</v>
      </c>
      <c r="ER477" s="270">
        <v>1530</v>
      </c>
      <c r="ES477" s="270">
        <v>0</v>
      </c>
      <c r="ET477" s="270">
        <v>20</v>
      </c>
      <c r="EU477" s="270">
        <v>0</v>
      </c>
      <c r="EV477" s="270">
        <v>355</v>
      </c>
      <c r="EW477" s="270">
        <v>0</v>
      </c>
      <c r="EX477" s="270">
        <v>0</v>
      </c>
      <c r="EY477" s="270">
        <v>0</v>
      </c>
      <c r="EZ477" s="270">
        <v>0</v>
      </c>
      <c r="FA477" s="270">
        <v>0</v>
      </c>
      <c r="FB477" s="270">
        <v>0</v>
      </c>
      <c r="FC477" s="270">
        <v>0</v>
      </c>
      <c r="FD477" s="270">
        <v>0</v>
      </c>
      <c r="FE477" s="270">
        <v>0</v>
      </c>
      <c r="FF477" s="270">
        <v>0</v>
      </c>
      <c r="FG477" s="270"/>
      <c r="FH477" s="270">
        <v>0</v>
      </c>
      <c r="FI477" s="270"/>
      <c r="FJ477" s="270">
        <v>0</v>
      </c>
      <c r="FK477" s="270">
        <v>0</v>
      </c>
      <c r="FL477" s="270">
        <v>0</v>
      </c>
      <c r="FM477" s="270">
        <v>0</v>
      </c>
      <c r="FN477" s="270">
        <v>0</v>
      </c>
      <c r="FO477" s="351">
        <v>130</v>
      </c>
      <c r="FP477" s="351">
        <v>310</v>
      </c>
      <c r="FQ477" s="351">
        <v>0</v>
      </c>
    </row>
    <row r="478" spans="1:242" ht="12.75" x14ac:dyDescent="0.2">
      <c r="A478" s="374" t="s">
        <v>247</v>
      </c>
      <c r="B478" s="270">
        <v>153455</v>
      </c>
      <c r="C478" s="270">
        <v>132090</v>
      </c>
      <c r="D478" s="270">
        <v>56135</v>
      </c>
      <c r="E478" s="270">
        <v>75875</v>
      </c>
      <c r="F478" s="270">
        <v>48965</v>
      </c>
      <c r="G478" s="270">
        <v>16830</v>
      </c>
      <c r="H478" s="270">
        <v>48545</v>
      </c>
      <c r="I478" s="270">
        <v>98870</v>
      </c>
      <c r="J478" s="270">
        <v>54585</v>
      </c>
      <c r="K478" s="270">
        <v>325425</v>
      </c>
      <c r="L478" s="270">
        <v>76.599575250000001</v>
      </c>
      <c r="M478" s="270">
        <v>43</v>
      </c>
      <c r="N478" s="270">
        <v>9660</v>
      </c>
      <c r="O478" s="270">
        <v>5170</v>
      </c>
      <c r="P478" s="270">
        <v>3295</v>
      </c>
      <c r="Q478" s="270">
        <v>4285</v>
      </c>
      <c r="R478" s="270">
        <v>1630</v>
      </c>
      <c r="S478" s="270">
        <v>630</v>
      </c>
      <c r="T478" s="270">
        <v>180</v>
      </c>
      <c r="U478" s="270">
        <v>115</v>
      </c>
      <c r="V478" s="270">
        <v>4.1677930170000002</v>
      </c>
      <c r="W478" s="270">
        <v>1</v>
      </c>
      <c r="X478" s="270">
        <v>51.699306489999998</v>
      </c>
      <c r="Y478" s="270">
        <v>16215</v>
      </c>
      <c r="Z478" s="270">
        <v>19265</v>
      </c>
      <c r="AA478" s="270">
        <v>21990</v>
      </c>
      <c r="AB478" s="270">
        <v>25510</v>
      </c>
      <c r="AC478" s="270">
        <v>34500</v>
      </c>
      <c r="AD478" s="270">
        <v>31180</v>
      </c>
      <c r="AE478" s="270">
        <v>4315</v>
      </c>
      <c r="AF478" s="270">
        <v>4815</v>
      </c>
      <c r="AG478" s="270">
        <v>910</v>
      </c>
      <c r="AH478" s="270">
        <v>3130</v>
      </c>
      <c r="AI478" s="270">
        <v>835</v>
      </c>
      <c r="AJ478" s="270">
        <v>3225</v>
      </c>
      <c r="AK478" s="270">
        <v>2390</v>
      </c>
      <c r="AL478" s="270">
        <v>6515</v>
      </c>
      <c r="AM478" s="270">
        <v>8615</v>
      </c>
      <c r="AN478" s="270">
        <v>725</v>
      </c>
      <c r="AO478" s="270">
        <v>1025</v>
      </c>
      <c r="AP478" s="270">
        <v>3635</v>
      </c>
      <c r="AQ478" s="270">
        <v>5995</v>
      </c>
      <c r="AR478" s="270">
        <v>365</v>
      </c>
      <c r="AS478" s="270">
        <v>270</v>
      </c>
      <c r="AT478" s="270">
        <v>1780</v>
      </c>
      <c r="AU478" s="270">
        <v>3975</v>
      </c>
      <c r="AV478" s="270">
        <v>6250</v>
      </c>
      <c r="AW478" s="270">
        <v>2685</v>
      </c>
      <c r="AX478" s="270">
        <v>12565</v>
      </c>
      <c r="AY478" s="270">
        <v>2485</v>
      </c>
      <c r="AZ478" s="270">
        <v>4240</v>
      </c>
      <c r="BA478" s="270">
        <v>9720</v>
      </c>
      <c r="BB478" s="270">
        <v>67295</v>
      </c>
      <c r="BC478" s="270">
        <v>5055</v>
      </c>
      <c r="BD478" s="270">
        <v>13215</v>
      </c>
      <c r="BE478" s="270">
        <v>3055</v>
      </c>
      <c r="BF478" s="270">
        <v>2650</v>
      </c>
      <c r="BG478" s="270">
        <v>645</v>
      </c>
      <c r="BH478" s="270">
        <v>4325</v>
      </c>
      <c r="BI478" s="270">
        <v>2910</v>
      </c>
      <c r="BJ478" s="270">
        <v>775</v>
      </c>
      <c r="BK478" s="270">
        <v>7685</v>
      </c>
      <c r="BL478" s="270">
        <v>8980</v>
      </c>
      <c r="BM478" s="270">
        <v>14720</v>
      </c>
      <c r="BN478" s="270">
        <v>3420</v>
      </c>
      <c r="BO478" s="270">
        <v>7745</v>
      </c>
      <c r="BP478" s="270">
        <v>7880</v>
      </c>
      <c r="BQ478" s="270">
        <v>14495</v>
      </c>
      <c r="BR478" s="270">
        <v>1650</v>
      </c>
      <c r="BS478" s="270">
        <v>515</v>
      </c>
      <c r="BT478" s="270">
        <v>12855</v>
      </c>
      <c r="BU478" s="270">
        <v>9995</v>
      </c>
      <c r="BV478" s="270">
        <v>40</v>
      </c>
      <c r="BW478" s="270">
        <v>9475</v>
      </c>
      <c r="BX478" s="270">
        <v>635</v>
      </c>
      <c r="BY478" s="270">
        <v>6835</v>
      </c>
      <c r="BZ478" s="270">
        <v>830</v>
      </c>
      <c r="CA478" s="270">
        <v>310</v>
      </c>
      <c r="CB478" s="270">
        <v>20</v>
      </c>
      <c r="CC478" s="270" t="s">
        <v>1676</v>
      </c>
      <c r="CD478" s="270">
        <v>3810</v>
      </c>
      <c r="CE478" s="270">
        <v>175</v>
      </c>
      <c r="CF478" s="270">
        <v>465</v>
      </c>
      <c r="CG478" s="270">
        <v>119005</v>
      </c>
      <c r="CH478" s="270">
        <v>0</v>
      </c>
      <c r="CI478" s="270">
        <v>16955</v>
      </c>
      <c r="CJ478" s="270">
        <v>7185</v>
      </c>
      <c r="CK478" s="270">
        <v>6550</v>
      </c>
      <c r="CL478" s="270">
        <v>2830</v>
      </c>
      <c r="CM478" s="270">
        <v>3015</v>
      </c>
      <c r="CN478" s="270" t="s">
        <v>1676</v>
      </c>
      <c r="CO478" s="270">
        <v>0</v>
      </c>
      <c r="CP478" s="270">
        <v>0</v>
      </c>
      <c r="CQ478" s="270">
        <v>0</v>
      </c>
      <c r="CR478" s="270">
        <v>1025</v>
      </c>
      <c r="CS478" s="270">
        <v>0</v>
      </c>
      <c r="CT478" s="270">
        <v>0</v>
      </c>
      <c r="CU478" s="270"/>
      <c r="CV478" s="270">
        <v>0</v>
      </c>
      <c r="CW478" s="270">
        <v>3585</v>
      </c>
      <c r="CX478" s="270">
        <v>9225</v>
      </c>
      <c r="CY478" s="270">
        <v>0</v>
      </c>
      <c r="CZ478" s="270">
        <v>70</v>
      </c>
      <c r="DA478" s="270">
        <v>985</v>
      </c>
      <c r="DB478" s="270">
        <v>2330</v>
      </c>
      <c r="DC478" s="270" t="s">
        <v>1676</v>
      </c>
      <c r="DD478" s="270">
        <v>0</v>
      </c>
      <c r="DE478" s="270">
        <v>16505</v>
      </c>
      <c r="DF478" s="270">
        <v>14390</v>
      </c>
      <c r="DG478" s="270">
        <v>1010</v>
      </c>
      <c r="DH478" s="270">
        <v>570</v>
      </c>
      <c r="DI478" s="270">
        <v>0</v>
      </c>
      <c r="DJ478" s="270">
        <v>0</v>
      </c>
      <c r="DK478" s="270">
        <v>0</v>
      </c>
      <c r="DL478" s="270">
        <v>0</v>
      </c>
      <c r="DM478" s="270">
        <v>35</v>
      </c>
      <c r="DN478" s="270">
        <v>65</v>
      </c>
      <c r="DO478" s="270">
        <v>0</v>
      </c>
      <c r="DP478" s="270">
        <v>3370</v>
      </c>
      <c r="DQ478" s="270">
        <v>20</v>
      </c>
      <c r="DR478" s="270"/>
      <c r="DS478" s="270">
        <v>0</v>
      </c>
      <c r="DT478" s="270">
        <v>50</v>
      </c>
      <c r="DU478" s="270">
        <v>8855</v>
      </c>
      <c r="DV478" s="270">
        <v>0</v>
      </c>
      <c r="DW478" s="270">
        <v>0</v>
      </c>
      <c r="DX478" s="270">
        <v>0</v>
      </c>
      <c r="DY478" s="270">
        <v>2820</v>
      </c>
      <c r="DZ478" s="270">
        <v>1670</v>
      </c>
      <c r="EA478" s="270">
        <v>0</v>
      </c>
      <c r="EB478" s="270">
        <v>3145</v>
      </c>
      <c r="EC478" s="270">
        <v>0</v>
      </c>
      <c r="ED478" s="270" t="s">
        <v>1676</v>
      </c>
      <c r="EE478" s="270">
        <v>12795</v>
      </c>
      <c r="EF478" s="270">
        <v>85</v>
      </c>
      <c r="EG478" s="270">
        <v>9535</v>
      </c>
      <c r="EH478" s="270">
        <v>0</v>
      </c>
      <c r="EI478" s="270">
        <v>1130</v>
      </c>
      <c r="EJ478" s="270" t="s">
        <v>1676</v>
      </c>
      <c r="EK478" s="270">
        <v>0</v>
      </c>
      <c r="EL478" s="270">
        <v>2805</v>
      </c>
      <c r="EM478" s="270">
        <v>7655</v>
      </c>
      <c r="EN478" s="270">
        <v>10415</v>
      </c>
      <c r="EO478" s="270">
        <v>0</v>
      </c>
      <c r="EP478" s="270">
        <v>0</v>
      </c>
      <c r="EQ478" s="270">
        <v>0</v>
      </c>
      <c r="ER478" s="270">
        <v>0</v>
      </c>
      <c r="ES478" s="270">
        <v>0</v>
      </c>
      <c r="ET478" s="270">
        <v>0</v>
      </c>
      <c r="EU478" s="270">
        <v>0</v>
      </c>
      <c r="EV478" s="270">
        <v>0</v>
      </c>
      <c r="EW478" s="270">
        <v>775</v>
      </c>
      <c r="EX478" s="270">
        <v>1815</v>
      </c>
      <c r="EY478" s="270">
        <v>0</v>
      </c>
      <c r="EZ478" s="270">
        <v>10</v>
      </c>
      <c r="FA478" s="270">
        <v>0</v>
      </c>
      <c r="FB478" s="270">
        <v>40</v>
      </c>
      <c r="FC478" s="270">
        <v>0</v>
      </c>
      <c r="FD478" s="270">
        <v>0</v>
      </c>
      <c r="FE478" s="270">
        <v>120</v>
      </c>
      <c r="FF478" s="270">
        <v>0</v>
      </c>
      <c r="FG478" s="270"/>
      <c r="FH478" s="270">
        <v>0</v>
      </c>
      <c r="FI478" s="270"/>
      <c r="FJ478" s="270">
        <v>0</v>
      </c>
      <c r="FK478" s="270">
        <v>0</v>
      </c>
      <c r="FL478" s="270">
        <v>0</v>
      </c>
      <c r="FM478" s="270">
        <v>0</v>
      </c>
      <c r="FN478" s="270">
        <v>0</v>
      </c>
      <c r="FO478" s="351">
        <v>86155</v>
      </c>
      <c r="FP478" s="351">
        <v>17750</v>
      </c>
      <c r="FQ478" s="351">
        <v>24955</v>
      </c>
    </row>
    <row r="479" spans="1:242" ht="12.75" x14ac:dyDescent="0.2">
      <c r="A479" s="374" t="s">
        <v>248</v>
      </c>
      <c r="B479" s="270">
        <v>143260</v>
      </c>
      <c r="C479" s="270">
        <v>113240</v>
      </c>
      <c r="D479" s="270">
        <v>48285</v>
      </c>
      <c r="E479" s="270">
        <v>64950</v>
      </c>
      <c r="F479" s="270">
        <v>60860</v>
      </c>
      <c r="G479" s="270">
        <v>13675</v>
      </c>
      <c r="H479" s="270">
        <v>27115</v>
      </c>
      <c r="I479" s="270">
        <v>108000</v>
      </c>
      <c r="J479" s="270">
        <v>35260</v>
      </c>
      <c r="K479" s="270">
        <v>306625</v>
      </c>
      <c r="L479" s="270">
        <v>76.800787839999998</v>
      </c>
      <c r="M479" s="270">
        <v>55</v>
      </c>
      <c r="N479" s="270">
        <v>7835</v>
      </c>
      <c r="O479" s="270">
        <v>5305</v>
      </c>
      <c r="P479" s="270">
        <v>3525</v>
      </c>
      <c r="Q479" s="270">
        <v>6135</v>
      </c>
      <c r="R479" s="270">
        <v>1580</v>
      </c>
      <c r="S479" s="270">
        <v>465</v>
      </c>
      <c r="T479" s="270">
        <v>15</v>
      </c>
      <c r="U479" s="270">
        <v>10</v>
      </c>
      <c r="V479" s="270">
        <v>3.838663071</v>
      </c>
      <c r="W479" s="270">
        <v>1</v>
      </c>
      <c r="X479" s="270">
        <v>55.065770049999998</v>
      </c>
      <c r="Y479" s="270">
        <v>16370</v>
      </c>
      <c r="Z479" s="270">
        <v>13485</v>
      </c>
      <c r="AA479" s="270">
        <v>15225</v>
      </c>
      <c r="AB479" s="270">
        <v>21435</v>
      </c>
      <c r="AC479" s="270">
        <v>34085</v>
      </c>
      <c r="AD479" s="270">
        <v>36045</v>
      </c>
      <c r="AE479" s="270">
        <v>6200</v>
      </c>
      <c r="AF479" s="270">
        <v>1165</v>
      </c>
      <c r="AG479" s="270">
        <v>880</v>
      </c>
      <c r="AH479" s="270">
        <v>4515</v>
      </c>
      <c r="AI479" s="270">
        <v>795</v>
      </c>
      <c r="AJ479" s="270">
        <v>2930</v>
      </c>
      <c r="AK479" s="270">
        <v>2060</v>
      </c>
      <c r="AL479" s="270">
        <v>1285</v>
      </c>
      <c r="AM479" s="270">
        <v>1775</v>
      </c>
      <c r="AN479" s="270">
        <v>1000</v>
      </c>
      <c r="AO479" s="270">
        <v>805</v>
      </c>
      <c r="AP479" s="270">
        <v>850</v>
      </c>
      <c r="AQ479" s="270">
        <v>1360</v>
      </c>
      <c r="AR479" s="270">
        <v>110</v>
      </c>
      <c r="AS479" s="270">
        <v>395</v>
      </c>
      <c r="AT479" s="270">
        <v>2485</v>
      </c>
      <c r="AU479" s="270">
        <v>4420</v>
      </c>
      <c r="AV479" s="270">
        <v>7265</v>
      </c>
      <c r="AW479" s="270">
        <v>2740</v>
      </c>
      <c r="AX479" s="270">
        <v>15870</v>
      </c>
      <c r="AY479" s="270">
        <v>70</v>
      </c>
      <c r="AZ479" s="270">
        <v>5400</v>
      </c>
      <c r="BA479" s="270">
        <v>13235</v>
      </c>
      <c r="BB479" s="270">
        <v>71845</v>
      </c>
      <c r="BC479" s="270">
        <v>4640</v>
      </c>
      <c r="BD479" s="270">
        <v>14085</v>
      </c>
      <c r="BE479" s="270">
        <v>1885</v>
      </c>
      <c r="BF479" s="270">
        <v>2430</v>
      </c>
      <c r="BG479" s="270">
        <v>785</v>
      </c>
      <c r="BH479" s="270">
        <v>1540</v>
      </c>
      <c r="BI479" s="270">
        <v>4515</v>
      </c>
      <c r="BJ479" s="270">
        <v>725</v>
      </c>
      <c r="BK479" s="270">
        <v>6055</v>
      </c>
      <c r="BL479" s="270">
        <v>10910</v>
      </c>
      <c r="BM479" s="270">
        <v>10405</v>
      </c>
      <c r="BN479" s="270">
        <v>4410</v>
      </c>
      <c r="BO479" s="270">
        <v>8330</v>
      </c>
      <c r="BP479" s="270">
        <v>4940</v>
      </c>
      <c r="BQ479" s="270">
        <v>8590</v>
      </c>
      <c r="BR479" s="270">
        <v>1620</v>
      </c>
      <c r="BS479" s="270">
        <v>255</v>
      </c>
      <c r="BT479" s="270">
        <v>11905</v>
      </c>
      <c r="BU479" s="270">
        <v>10120</v>
      </c>
      <c r="BV479" s="270">
        <v>50</v>
      </c>
      <c r="BW479" s="270">
        <v>5050</v>
      </c>
      <c r="BX479" s="270">
        <v>520</v>
      </c>
      <c r="BY479" s="270">
        <v>7745</v>
      </c>
      <c r="BZ479" s="270">
        <v>1045</v>
      </c>
      <c r="CA479" s="270">
        <v>250</v>
      </c>
      <c r="CB479" s="270" t="s">
        <v>1676</v>
      </c>
      <c r="CC479" s="270" t="s">
        <v>1676</v>
      </c>
      <c r="CD479" s="270">
        <v>2635</v>
      </c>
      <c r="CE479" s="270">
        <v>70</v>
      </c>
      <c r="CF479" s="270">
        <v>355</v>
      </c>
      <c r="CG479" s="270">
        <v>100615</v>
      </c>
      <c r="CH479" s="270">
        <v>0</v>
      </c>
      <c r="CI479" s="270">
        <v>11975</v>
      </c>
      <c r="CJ479" s="270">
        <v>0</v>
      </c>
      <c r="CK479" s="270">
        <v>7215</v>
      </c>
      <c r="CL479" s="270">
        <v>2335</v>
      </c>
      <c r="CM479" s="270">
        <v>4425</v>
      </c>
      <c r="CN479" s="270">
        <v>1465</v>
      </c>
      <c r="CO479" s="270">
        <v>0</v>
      </c>
      <c r="CP479" s="270">
        <v>0</v>
      </c>
      <c r="CQ479" s="270">
        <v>0</v>
      </c>
      <c r="CR479" s="270">
        <v>0</v>
      </c>
      <c r="CS479" s="270">
        <v>0</v>
      </c>
      <c r="CT479" s="270">
        <v>0</v>
      </c>
      <c r="CU479" s="270"/>
      <c r="CV479" s="270">
        <v>0</v>
      </c>
      <c r="CW479" s="270">
        <v>0</v>
      </c>
      <c r="CX479" s="270">
        <v>5650</v>
      </c>
      <c r="CY479" s="270">
        <v>0</v>
      </c>
      <c r="CZ479" s="270">
        <v>0</v>
      </c>
      <c r="DA479" s="270">
        <v>5675</v>
      </c>
      <c r="DB479" s="270">
        <v>450</v>
      </c>
      <c r="DC479" s="270">
        <v>0</v>
      </c>
      <c r="DD479" s="270">
        <v>0</v>
      </c>
      <c r="DE479" s="270">
        <v>48670</v>
      </c>
      <c r="DF479" s="270">
        <v>4570</v>
      </c>
      <c r="DG479" s="270">
        <v>0</v>
      </c>
      <c r="DH479" s="270">
        <v>4830</v>
      </c>
      <c r="DI479" s="270">
        <v>0</v>
      </c>
      <c r="DJ479" s="270">
        <v>0</v>
      </c>
      <c r="DK479" s="270">
        <v>0</v>
      </c>
      <c r="DL479" s="270">
        <v>0</v>
      </c>
      <c r="DM479" s="270">
        <v>0</v>
      </c>
      <c r="DN479" s="270">
        <v>0</v>
      </c>
      <c r="DO479" s="270">
        <v>0</v>
      </c>
      <c r="DP479" s="270">
        <v>4560</v>
      </c>
      <c r="DQ479" s="270">
        <v>0</v>
      </c>
      <c r="DR479" s="270"/>
      <c r="DS479" s="270">
        <v>0</v>
      </c>
      <c r="DT479" s="270">
        <v>3190</v>
      </c>
      <c r="DU479" s="270">
        <v>2360</v>
      </c>
      <c r="DV479" s="270">
        <v>0</v>
      </c>
      <c r="DW479" s="270">
        <v>0</v>
      </c>
      <c r="DX479" s="270">
        <v>0</v>
      </c>
      <c r="DY479" s="270">
        <v>0</v>
      </c>
      <c r="DZ479" s="270">
        <v>1270</v>
      </c>
      <c r="EA479" s="270">
        <v>0</v>
      </c>
      <c r="EB479" s="270" t="s">
        <v>1676</v>
      </c>
      <c r="EC479" s="270">
        <v>0</v>
      </c>
      <c r="ED479" s="270">
        <v>2760</v>
      </c>
      <c r="EE479" s="270">
        <v>13890</v>
      </c>
      <c r="EF479" s="270">
        <v>0</v>
      </c>
      <c r="EG479" s="270">
        <v>1865</v>
      </c>
      <c r="EH479" s="270">
        <v>0</v>
      </c>
      <c r="EI479" s="270">
        <v>0</v>
      </c>
      <c r="EJ479" s="270">
        <v>0</v>
      </c>
      <c r="EK479" s="270">
        <v>0</v>
      </c>
      <c r="EL479" s="270">
        <v>4890</v>
      </c>
      <c r="EM479" s="270">
        <v>6145</v>
      </c>
      <c r="EN479" s="270">
        <v>610</v>
      </c>
      <c r="EO479" s="270">
        <v>1435</v>
      </c>
      <c r="EP479" s="270">
        <v>0</v>
      </c>
      <c r="EQ479" s="270">
        <v>0</v>
      </c>
      <c r="ER479" s="270">
        <v>0</v>
      </c>
      <c r="ES479" s="270">
        <v>0</v>
      </c>
      <c r="ET479" s="270">
        <v>0</v>
      </c>
      <c r="EU479" s="270">
        <v>0</v>
      </c>
      <c r="EV479" s="270">
        <v>0</v>
      </c>
      <c r="EW479" s="270">
        <v>3035</v>
      </c>
      <c r="EX479" s="270">
        <v>0</v>
      </c>
      <c r="EY479" s="270">
        <v>0</v>
      </c>
      <c r="EZ479" s="270">
        <v>0</v>
      </c>
      <c r="FA479" s="270">
        <v>0</v>
      </c>
      <c r="FB479" s="270">
        <v>0</v>
      </c>
      <c r="FC479" s="270">
        <v>0</v>
      </c>
      <c r="FD479" s="270">
        <v>0</v>
      </c>
      <c r="FE479" s="270">
        <v>0</v>
      </c>
      <c r="FF479" s="270">
        <v>0</v>
      </c>
      <c r="FG479" s="270"/>
      <c r="FH479" s="270">
        <v>0</v>
      </c>
      <c r="FI479" s="270"/>
      <c r="FJ479" s="270">
        <v>0</v>
      </c>
      <c r="FK479" s="270">
        <v>0</v>
      </c>
      <c r="FL479" s="270">
        <v>0</v>
      </c>
      <c r="FM479" s="270">
        <v>0</v>
      </c>
      <c r="FN479" s="270">
        <v>0</v>
      </c>
      <c r="FO479" s="351">
        <v>71415</v>
      </c>
      <c r="FP479" s="351">
        <v>11590</v>
      </c>
      <c r="FQ479" s="351">
        <v>24880</v>
      </c>
    </row>
    <row r="480" spans="1:242" ht="12.75" x14ac:dyDescent="0.2">
      <c r="A480" s="374" t="s">
        <v>249</v>
      </c>
      <c r="B480" s="270">
        <v>119765</v>
      </c>
      <c r="C480" s="270">
        <v>112490</v>
      </c>
      <c r="D480" s="270">
        <v>50110</v>
      </c>
      <c r="E480" s="270">
        <v>62375</v>
      </c>
      <c r="F480" s="270">
        <v>40975</v>
      </c>
      <c r="G480" s="270">
        <v>20125</v>
      </c>
      <c r="H480" s="270">
        <v>35745</v>
      </c>
      <c r="I480" s="270">
        <v>69335</v>
      </c>
      <c r="J480" s="270">
        <v>50430</v>
      </c>
      <c r="K480" s="270">
        <v>254490</v>
      </c>
      <c r="L480" s="270">
        <v>61.31118429</v>
      </c>
      <c r="M480" s="270">
        <v>35</v>
      </c>
      <c r="N480" s="270">
        <v>15110</v>
      </c>
      <c r="O480" s="270">
        <v>7790</v>
      </c>
      <c r="P480" s="270">
        <v>3690</v>
      </c>
      <c r="Q480" s="270">
        <v>4765</v>
      </c>
      <c r="R480" s="270">
        <v>1925</v>
      </c>
      <c r="S480" s="270">
        <v>660</v>
      </c>
      <c r="T480" s="270">
        <v>50</v>
      </c>
      <c r="U480" s="270">
        <v>20</v>
      </c>
      <c r="V480" s="270">
        <v>4.1044478480000004</v>
      </c>
      <c r="W480" s="270">
        <v>1</v>
      </c>
      <c r="X480" s="270">
        <v>51.2778749</v>
      </c>
      <c r="Y480" s="270">
        <v>16465</v>
      </c>
      <c r="Z480" s="270">
        <v>11005</v>
      </c>
      <c r="AA480" s="270">
        <v>16850</v>
      </c>
      <c r="AB480" s="270">
        <v>20820</v>
      </c>
      <c r="AC480" s="270">
        <v>25495</v>
      </c>
      <c r="AD480" s="270">
        <v>24560</v>
      </c>
      <c r="AE480" s="270">
        <v>3925</v>
      </c>
      <c r="AF480" s="270">
        <v>1720</v>
      </c>
      <c r="AG480" s="270">
        <v>915</v>
      </c>
      <c r="AH480" s="270">
        <v>5435</v>
      </c>
      <c r="AI480" s="270">
        <v>430</v>
      </c>
      <c r="AJ480" s="270">
        <v>1455</v>
      </c>
      <c r="AK480" s="270">
        <v>1020</v>
      </c>
      <c r="AL480" s="270">
        <v>4505</v>
      </c>
      <c r="AM480" s="270">
        <v>9330</v>
      </c>
      <c r="AN480" s="270">
        <v>685</v>
      </c>
      <c r="AO480" s="270">
        <v>1910</v>
      </c>
      <c r="AP480" s="270">
        <v>895</v>
      </c>
      <c r="AQ480" s="270">
        <v>7025</v>
      </c>
      <c r="AR480" s="270">
        <v>315</v>
      </c>
      <c r="AS480" s="270">
        <v>275</v>
      </c>
      <c r="AT480" s="270">
        <v>1550</v>
      </c>
      <c r="AU480" s="270">
        <v>4745</v>
      </c>
      <c r="AV480" s="270">
        <v>4465</v>
      </c>
      <c r="AW480" s="270">
        <v>2040</v>
      </c>
      <c r="AX480" s="270">
        <v>11260</v>
      </c>
      <c r="AY480" s="270">
        <v>465</v>
      </c>
      <c r="AZ480" s="270">
        <v>3730</v>
      </c>
      <c r="BA480" s="270">
        <v>13325</v>
      </c>
      <c r="BB480" s="270">
        <v>42270</v>
      </c>
      <c r="BC480" s="270">
        <v>3750</v>
      </c>
      <c r="BD480" s="270">
        <v>13755</v>
      </c>
      <c r="BE480" s="270">
        <v>1760</v>
      </c>
      <c r="BF480" s="270">
        <v>1655</v>
      </c>
      <c r="BG480" s="270">
        <v>485</v>
      </c>
      <c r="BH480" s="270">
        <v>2285</v>
      </c>
      <c r="BI480" s="270">
        <v>5525</v>
      </c>
      <c r="BJ480" s="270">
        <v>425</v>
      </c>
      <c r="BK480" s="270">
        <v>5255</v>
      </c>
      <c r="BL480" s="270">
        <v>6260</v>
      </c>
      <c r="BM480" s="270">
        <v>10755</v>
      </c>
      <c r="BN480" s="270">
        <v>3745</v>
      </c>
      <c r="BO480" s="270">
        <v>7040</v>
      </c>
      <c r="BP480" s="270">
        <v>5550</v>
      </c>
      <c r="BQ480" s="270">
        <v>9955</v>
      </c>
      <c r="BR480" s="270">
        <v>1395</v>
      </c>
      <c r="BS480" s="270">
        <v>305</v>
      </c>
      <c r="BT480" s="270">
        <v>16050</v>
      </c>
      <c r="BU480" s="270">
        <v>7625</v>
      </c>
      <c r="BV480" s="270">
        <v>35</v>
      </c>
      <c r="BW480" s="270">
        <v>8880</v>
      </c>
      <c r="BX480" s="270">
        <v>390</v>
      </c>
      <c r="BY480" s="270">
        <v>5900</v>
      </c>
      <c r="BZ480" s="270">
        <v>535</v>
      </c>
      <c r="CA480" s="270">
        <v>155</v>
      </c>
      <c r="CB480" s="270">
        <v>20</v>
      </c>
      <c r="CC480" s="270" t="s">
        <v>1676</v>
      </c>
      <c r="CD480" s="270">
        <v>1850</v>
      </c>
      <c r="CE480" s="270">
        <v>490</v>
      </c>
      <c r="CF480" s="270">
        <v>440</v>
      </c>
      <c r="CG480" s="270">
        <v>102710</v>
      </c>
      <c r="CH480" s="270">
        <v>0</v>
      </c>
      <c r="CI480" s="270">
        <v>9935</v>
      </c>
      <c r="CJ480" s="270">
        <v>7520</v>
      </c>
      <c r="CK480" s="270">
        <v>5485</v>
      </c>
      <c r="CL480" s="270">
        <v>790</v>
      </c>
      <c r="CM480" s="270">
        <v>5730</v>
      </c>
      <c r="CN480" s="270">
        <v>890</v>
      </c>
      <c r="CO480" s="270">
        <v>0</v>
      </c>
      <c r="CP480" s="270">
        <v>0</v>
      </c>
      <c r="CQ480" s="270">
        <v>0</v>
      </c>
      <c r="CR480" s="270">
        <v>0</v>
      </c>
      <c r="CS480" s="270">
        <v>0</v>
      </c>
      <c r="CT480" s="270">
        <v>0</v>
      </c>
      <c r="CU480" s="270"/>
      <c r="CV480" s="270">
        <v>0</v>
      </c>
      <c r="CW480" s="270">
        <v>0</v>
      </c>
      <c r="CX480" s="270">
        <v>4965</v>
      </c>
      <c r="CY480" s="270">
        <v>0</v>
      </c>
      <c r="CZ480" s="270">
        <v>0</v>
      </c>
      <c r="DA480" s="270">
        <v>7565</v>
      </c>
      <c r="DB480" s="270">
        <v>2150</v>
      </c>
      <c r="DC480" s="270">
        <v>0</v>
      </c>
      <c r="DD480" s="270">
        <v>0</v>
      </c>
      <c r="DE480" s="270">
        <v>29410</v>
      </c>
      <c r="DF480" s="270">
        <v>0</v>
      </c>
      <c r="DG480" s="270">
        <v>0</v>
      </c>
      <c r="DH480" s="270">
        <v>4275</v>
      </c>
      <c r="DI480" s="270">
        <v>0</v>
      </c>
      <c r="DJ480" s="270">
        <v>0</v>
      </c>
      <c r="DK480" s="270">
        <v>0</v>
      </c>
      <c r="DL480" s="270">
        <v>0</v>
      </c>
      <c r="DM480" s="270">
        <v>0</v>
      </c>
      <c r="DN480" s="270">
        <v>40</v>
      </c>
      <c r="DO480" s="270">
        <v>340</v>
      </c>
      <c r="DP480" s="270">
        <v>2040</v>
      </c>
      <c r="DQ480" s="270">
        <v>0</v>
      </c>
      <c r="DR480" s="270"/>
      <c r="DS480" s="270">
        <v>0</v>
      </c>
      <c r="DT480" s="270">
        <v>1245</v>
      </c>
      <c r="DU480" s="270">
        <v>680</v>
      </c>
      <c r="DV480" s="270">
        <v>0</v>
      </c>
      <c r="DW480" s="270">
        <v>0</v>
      </c>
      <c r="DX480" s="270">
        <v>0</v>
      </c>
      <c r="DY480" s="270">
        <v>0</v>
      </c>
      <c r="DZ480" s="270">
        <v>0</v>
      </c>
      <c r="EA480" s="270">
        <v>0</v>
      </c>
      <c r="EB480" s="270">
        <v>1405</v>
      </c>
      <c r="EC480" s="270">
        <v>0</v>
      </c>
      <c r="ED480" s="270">
        <v>1255</v>
      </c>
      <c r="EE480" s="270">
        <v>13650</v>
      </c>
      <c r="EF480" s="270">
        <v>0</v>
      </c>
      <c r="EG480" s="270">
        <v>180</v>
      </c>
      <c r="EH480" s="270">
        <v>0</v>
      </c>
      <c r="EI480" s="270">
        <v>0</v>
      </c>
      <c r="EJ480" s="270">
        <v>0</v>
      </c>
      <c r="EK480" s="270" t="s">
        <v>1676</v>
      </c>
      <c r="EL480" s="270" t="s">
        <v>1676</v>
      </c>
      <c r="EM480" s="270">
        <v>10250</v>
      </c>
      <c r="EN480" s="270">
        <v>3875</v>
      </c>
      <c r="EO480" s="270">
        <v>150</v>
      </c>
      <c r="EP480" s="270">
        <v>0</v>
      </c>
      <c r="EQ480" s="270">
        <v>0</v>
      </c>
      <c r="ER480" s="270">
        <v>0</v>
      </c>
      <c r="ES480" s="270">
        <v>0</v>
      </c>
      <c r="ET480" s="270">
        <v>0</v>
      </c>
      <c r="EU480" s="270">
        <v>0</v>
      </c>
      <c r="EV480" s="270">
        <v>0</v>
      </c>
      <c r="EW480" s="270">
        <v>5245</v>
      </c>
      <c r="EX480" s="270">
        <v>680</v>
      </c>
      <c r="EY480" s="270">
        <v>0</v>
      </c>
      <c r="EZ480" s="270">
        <v>0</v>
      </c>
      <c r="FA480" s="270">
        <v>0</v>
      </c>
      <c r="FB480" s="270">
        <v>15</v>
      </c>
      <c r="FC480" s="270">
        <v>0</v>
      </c>
      <c r="FD480" s="270">
        <v>0</v>
      </c>
      <c r="FE480" s="270">
        <v>0</v>
      </c>
      <c r="FF480" s="270">
        <v>0</v>
      </c>
      <c r="FG480" s="270"/>
      <c r="FH480" s="270">
        <v>0</v>
      </c>
      <c r="FI480" s="270"/>
      <c r="FJ480" s="270">
        <v>0</v>
      </c>
      <c r="FK480" s="270">
        <v>0</v>
      </c>
      <c r="FL480" s="270">
        <v>0</v>
      </c>
      <c r="FM480" s="270">
        <v>0</v>
      </c>
      <c r="FN480" s="270">
        <v>0</v>
      </c>
      <c r="FO480" s="351">
        <v>77495</v>
      </c>
      <c r="FP480" s="351">
        <v>15645</v>
      </c>
      <c r="FQ480" s="351">
        <v>34010</v>
      </c>
    </row>
    <row r="481" spans="1:173" ht="12.75" x14ac:dyDescent="0.2">
      <c r="A481" s="374" t="s">
        <v>250</v>
      </c>
      <c r="B481" s="270">
        <v>169185</v>
      </c>
      <c r="C481" s="270">
        <v>145760</v>
      </c>
      <c r="D481" s="270">
        <v>66250</v>
      </c>
      <c r="E481" s="270">
        <v>79505</v>
      </c>
      <c r="F481" s="270">
        <v>65945</v>
      </c>
      <c r="G481" s="270">
        <v>10175</v>
      </c>
      <c r="H481" s="270">
        <v>55595</v>
      </c>
      <c r="I481" s="270">
        <v>113905</v>
      </c>
      <c r="J481" s="270">
        <v>55280</v>
      </c>
      <c r="K481" s="270">
        <v>344715</v>
      </c>
      <c r="L481" s="270">
        <v>48.335283060000002</v>
      </c>
      <c r="M481" s="270">
        <v>32</v>
      </c>
      <c r="N481" s="270">
        <v>25005</v>
      </c>
      <c r="O481" s="270">
        <v>13745</v>
      </c>
      <c r="P481" s="270">
        <v>5040</v>
      </c>
      <c r="Q481" s="270">
        <v>6365</v>
      </c>
      <c r="R481" s="270">
        <v>1615</v>
      </c>
      <c r="S481" s="270">
        <v>335</v>
      </c>
      <c r="T481" s="270">
        <v>35</v>
      </c>
      <c r="U481" s="270" t="s">
        <v>1676</v>
      </c>
      <c r="V481" s="270">
        <v>3.829570124</v>
      </c>
      <c r="W481" s="270">
        <v>1</v>
      </c>
      <c r="X481" s="270">
        <v>50.813602359999997</v>
      </c>
      <c r="Y481" s="270">
        <v>22150</v>
      </c>
      <c r="Z481" s="270">
        <v>18650</v>
      </c>
      <c r="AA481" s="270">
        <v>22715</v>
      </c>
      <c r="AB481" s="270">
        <v>28925</v>
      </c>
      <c r="AC481" s="270">
        <v>38885</v>
      </c>
      <c r="AD481" s="270">
        <v>32440</v>
      </c>
      <c r="AE481" s="270">
        <v>5005</v>
      </c>
      <c r="AF481" s="270">
        <v>1440</v>
      </c>
      <c r="AG481" s="270">
        <v>995</v>
      </c>
      <c r="AH481" s="270">
        <v>3565</v>
      </c>
      <c r="AI481" s="270">
        <v>875</v>
      </c>
      <c r="AJ481" s="270">
        <v>3415</v>
      </c>
      <c r="AK481" s="270">
        <v>4250</v>
      </c>
      <c r="AL481" s="270">
        <v>9225</v>
      </c>
      <c r="AM481" s="270">
        <v>9755</v>
      </c>
      <c r="AN481" s="270">
        <v>1650</v>
      </c>
      <c r="AO481" s="270">
        <v>2275</v>
      </c>
      <c r="AP481" s="270">
        <v>1545</v>
      </c>
      <c r="AQ481" s="270">
        <v>6020</v>
      </c>
      <c r="AR481" s="270">
        <v>755</v>
      </c>
      <c r="AS481" s="270">
        <v>345</v>
      </c>
      <c r="AT481" s="270">
        <v>3850</v>
      </c>
      <c r="AU481" s="270">
        <v>6295</v>
      </c>
      <c r="AV481" s="270">
        <v>3420</v>
      </c>
      <c r="AW481" s="270">
        <v>3090</v>
      </c>
      <c r="AX481" s="270">
        <v>13860</v>
      </c>
      <c r="AY481" s="270">
        <v>630</v>
      </c>
      <c r="AZ481" s="270">
        <v>5745</v>
      </c>
      <c r="BA481" s="270">
        <v>8760</v>
      </c>
      <c r="BB481" s="270">
        <v>77425</v>
      </c>
      <c r="BC481" s="270">
        <v>5520</v>
      </c>
      <c r="BD481" s="270">
        <v>8825</v>
      </c>
      <c r="BE481" s="270">
        <v>4325</v>
      </c>
      <c r="BF481" s="270">
        <v>2850</v>
      </c>
      <c r="BG481" s="270">
        <v>945</v>
      </c>
      <c r="BH481" s="270">
        <v>2080</v>
      </c>
      <c r="BI481" s="270">
        <v>3750</v>
      </c>
      <c r="BJ481" s="270">
        <v>995</v>
      </c>
      <c r="BK481" s="270">
        <v>8190</v>
      </c>
      <c r="BL481" s="270">
        <v>13690</v>
      </c>
      <c r="BM481" s="270">
        <v>23570</v>
      </c>
      <c r="BN481" s="270">
        <v>4060</v>
      </c>
      <c r="BO481" s="270">
        <v>8895</v>
      </c>
      <c r="BP481" s="270">
        <v>8920</v>
      </c>
      <c r="BQ481" s="270">
        <v>9685</v>
      </c>
      <c r="BR481" s="270">
        <v>2670</v>
      </c>
      <c r="BS481" s="270">
        <v>525</v>
      </c>
      <c r="BT481" s="270">
        <v>18615</v>
      </c>
      <c r="BU481" s="270">
        <v>9030</v>
      </c>
      <c r="BV481" s="270">
        <v>50</v>
      </c>
      <c r="BW481" s="270">
        <v>8570</v>
      </c>
      <c r="BX481" s="270">
        <v>410</v>
      </c>
      <c r="BY481" s="270">
        <v>6260</v>
      </c>
      <c r="BZ481" s="270">
        <v>1015</v>
      </c>
      <c r="CA481" s="270">
        <v>515</v>
      </c>
      <c r="CB481" s="270">
        <v>15</v>
      </c>
      <c r="CC481" s="270" t="s">
        <v>1676</v>
      </c>
      <c r="CD481" s="270">
        <v>3745</v>
      </c>
      <c r="CE481" s="270">
        <v>310</v>
      </c>
      <c r="CF481" s="270">
        <v>465</v>
      </c>
      <c r="CG481" s="270">
        <v>133015</v>
      </c>
      <c r="CH481" s="270">
        <v>0</v>
      </c>
      <c r="CI481" s="270">
        <v>21235</v>
      </c>
      <c r="CJ481" s="270">
        <v>8860</v>
      </c>
      <c r="CK481" s="270">
        <v>8970</v>
      </c>
      <c r="CL481" s="270">
        <v>3865</v>
      </c>
      <c r="CM481" s="270">
        <v>3985</v>
      </c>
      <c r="CN481" s="270">
        <v>0</v>
      </c>
      <c r="CO481" s="270">
        <v>0</v>
      </c>
      <c r="CP481" s="270">
        <v>0</v>
      </c>
      <c r="CQ481" s="270" t="s">
        <v>1676</v>
      </c>
      <c r="CR481" s="270">
        <v>7395</v>
      </c>
      <c r="CS481" s="270">
        <v>0</v>
      </c>
      <c r="CT481" s="270">
        <v>0</v>
      </c>
      <c r="CU481" s="270"/>
      <c r="CV481" s="270">
        <v>0</v>
      </c>
      <c r="CW481" s="270">
        <v>0</v>
      </c>
      <c r="CX481" s="270" t="s">
        <v>1676</v>
      </c>
      <c r="CY481" s="270">
        <v>0</v>
      </c>
      <c r="CZ481" s="270">
        <v>0</v>
      </c>
      <c r="DA481" s="270" t="s">
        <v>1676</v>
      </c>
      <c r="DB481" s="270">
        <v>995</v>
      </c>
      <c r="DC481" s="270">
        <v>1735</v>
      </c>
      <c r="DD481" s="270">
        <v>0</v>
      </c>
      <c r="DE481" s="270">
        <v>55065</v>
      </c>
      <c r="DF481" s="270">
        <v>3235</v>
      </c>
      <c r="DG481" s="270">
        <v>0</v>
      </c>
      <c r="DH481" s="270">
        <v>1995</v>
      </c>
      <c r="DI481" s="270">
        <v>0</v>
      </c>
      <c r="DJ481" s="270">
        <v>0</v>
      </c>
      <c r="DK481" s="270">
        <v>0</v>
      </c>
      <c r="DL481" s="270">
        <v>0</v>
      </c>
      <c r="DM481" s="270">
        <v>0</v>
      </c>
      <c r="DN481" s="270">
        <v>750</v>
      </c>
      <c r="DO481" s="270" t="s">
        <v>1676</v>
      </c>
      <c r="DP481" s="270">
        <v>4095</v>
      </c>
      <c r="DQ481" s="270">
        <v>0</v>
      </c>
      <c r="DR481" s="270"/>
      <c r="DS481" s="270">
        <v>0</v>
      </c>
      <c r="DT481" s="270">
        <v>170</v>
      </c>
      <c r="DU481" s="270">
        <v>3960</v>
      </c>
      <c r="DV481" s="270">
        <v>0</v>
      </c>
      <c r="DW481" s="270">
        <v>0</v>
      </c>
      <c r="DX481" s="270">
        <v>0</v>
      </c>
      <c r="DY481" s="270">
        <v>200</v>
      </c>
      <c r="DZ481" s="270">
        <v>350</v>
      </c>
      <c r="EA481" s="270">
        <v>0</v>
      </c>
      <c r="EB481" s="270" t="s">
        <v>1676</v>
      </c>
      <c r="EC481" s="270">
        <v>0</v>
      </c>
      <c r="ED481" s="270">
        <v>1040</v>
      </c>
      <c r="EE481" s="270">
        <v>18675</v>
      </c>
      <c r="EF481" s="270">
        <v>0</v>
      </c>
      <c r="EG481" s="270">
        <v>8360</v>
      </c>
      <c r="EH481" s="270">
        <v>0</v>
      </c>
      <c r="EI481" s="270">
        <v>0</v>
      </c>
      <c r="EJ481" s="270">
        <v>0</v>
      </c>
      <c r="EK481" s="270">
        <v>0</v>
      </c>
      <c r="EL481" s="270">
        <v>1990</v>
      </c>
      <c r="EM481" s="270">
        <v>10225</v>
      </c>
      <c r="EN481" s="270">
        <v>1710</v>
      </c>
      <c r="EO481" s="270">
        <v>0</v>
      </c>
      <c r="EP481" s="270">
        <v>0</v>
      </c>
      <c r="EQ481" s="270">
        <v>0</v>
      </c>
      <c r="ER481" s="270">
        <v>0</v>
      </c>
      <c r="ES481" s="270">
        <v>0</v>
      </c>
      <c r="ET481" s="270">
        <v>0</v>
      </c>
      <c r="EU481" s="270">
        <v>0</v>
      </c>
      <c r="EV481" s="270">
        <v>0</v>
      </c>
      <c r="EW481" s="270">
        <v>240</v>
      </c>
      <c r="EX481" s="270">
        <v>65</v>
      </c>
      <c r="EY481" s="270">
        <v>0</v>
      </c>
      <c r="EZ481" s="270">
        <v>0</v>
      </c>
      <c r="FA481" s="270">
        <v>0</v>
      </c>
      <c r="FB481" s="270">
        <v>0</v>
      </c>
      <c r="FC481" s="270">
        <v>0</v>
      </c>
      <c r="FD481" s="270">
        <v>0</v>
      </c>
      <c r="FE481" s="270" t="s">
        <v>1676</v>
      </c>
      <c r="FF481" s="270">
        <v>0</v>
      </c>
      <c r="FG481" s="270"/>
      <c r="FH481" s="270">
        <v>0</v>
      </c>
      <c r="FI481" s="270"/>
      <c r="FJ481" s="270">
        <v>0</v>
      </c>
      <c r="FK481" s="270">
        <v>0</v>
      </c>
      <c r="FL481" s="270">
        <v>0</v>
      </c>
      <c r="FM481" s="270">
        <v>0</v>
      </c>
      <c r="FN481" s="270">
        <v>0</v>
      </c>
      <c r="FO481" s="351">
        <v>91760</v>
      </c>
      <c r="FP481" s="351">
        <v>14045</v>
      </c>
      <c r="FQ481" s="351">
        <v>52145</v>
      </c>
    </row>
    <row r="482" spans="1:173" ht="12.75" x14ac:dyDescent="0.2">
      <c r="A482" s="374" t="s">
        <v>253</v>
      </c>
      <c r="B482" s="270">
        <v>179500</v>
      </c>
      <c r="C482" s="270">
        <v>140440</v>
      </c>
      <c r="D482" s="270">
        <v>66025</v>
      </c>
      <c r="E482" s="270">
        <v>74415</v>
      </c>
      <c r="F482" s="270">
        <v>59055</v>
      </c>
      <c r="G482" s="270">
        <v>30040</v>
      </c>
      <c r="H482" s="270">
        <v>41725</v>
      </c>
      <c r="I482" s="270">
        <v>113065</v>
      </c>
      <c r="J482" s="270">
        <v>66435</v>
      </c>
      <c r="K482" s="270">
        <v>276560</v>
      </c>
      <c r="L482" s="270">
        <v>62.518905359999998</v>
      </c>
      <c r="M482" s="270">
        <v>34</v>
      </c>
      <c r="N482" s="270">
        <v>19215</v>
      </c>
      <c r="O482" s="270">
        <v>10620</v>
      </c>
      <c r="P482" s="270">
        <v>3460</v>
      </c>
      <c r="Q482" s="270">
        <v>5400</v>
      </c>
      <c r="R482" s="270">
        <v>1565</v>
      </c>
      <c r="S482" s="270">
        <v>415</v>
      </c>
      <c r="T482" s="270">
        <v>155</v>
      </c>
      <c r="U482" s="270">
        <v>235</v>
      </c>
      <c r="V482" s="270">
        <v>3.7699193929999999</v>
      </c>
      <c r="W482" s="270">
        <v>1</v>
      </c>
      <c r="X482" s="270">
        <v>58.108001059999999</v>
      </c>
      <c r="Y482" s="270">
        <v>14670</v>
      </c>
      <c r="Z482" s="270">
        <v>13520</v>
      </c>
      <c r="AA482" s="270">
        <v>17335</v>
      </c>
      <c r="AB482" s="270">
        <v>30935</v>
      </c>
      <c r="AC482" s="270">
        <v>47470</v>
      </c>
      <c r="AD482" s="270">
        <v>47045</v>
      </c>
      <c r="AE482" s="270">
        <v>7460</v>
      </c>
      <c r="AF482" s="270">
        <v>1035</v>
      </c>
      <c r="AG482" s="270">
        <v>815</v>
      </c>
      <c r="AH482" s="270">
        <v>3550</v>
      </c>
      <c r="AI482" s="270">
        <v>480</v>
      </c>
      <c r="AJ482" s="270">
        <v>2570</v>
      </c>
      <c r="AK482" s="270">
        <v>1215</v>
      </c>
      <c r="AL482" s="270">
        <v>8795</v>
      </c>
      <c r="AM482" s="270">
        <v>12570</v>
      </c>
      <c r="AN482" s="270">
        <v>1260</v>
      </c>
      <c r="AO482" s="270">
        <v>1195</v>
      </c>
      <c r="AP482" s="270">
        <v>3680</v>
      </c>
      <c r="AQ482" s="270">
        <v>6845</v>
      </c>
      <c r="AR482" s="270">
        <v>520</v>
      </c>
      <c r="AS482" s="270">
        <v>350</v>
      </c>
      <c r="AT482" s="270">
        <v>2810</v>
      </c>
      <c r="AU482" s="270">
        <v>4360</v>
      </c>
      <c r="AV482" s="270">
        <v>2235</v>
      </c>
      <c r="AW482" s="270">
        <v>2305</v>
      </c>
      <c r="AX482" s="270">
        <v>18205</v>
      </c>
      <c r="AY482" s="270">
        <v>150</v>
      </c>
      <c r="AZ482" s="270">
        <v>3590</v>
      </c>
      <c r="BA482" s="270">
        <v>25075</v>
      </c>
      <c r="BB482" s="270">
        <v>75900</v>
      </c>
      <c r="BC482" s="270">
        <v>3170</v>
      </c>
      <c r="BD482" s="270">
        <v>28870</v>
      </c>
      <c r="BE482" s="270">
        <v>3415</v>
      </c>
      <c r="BF482" s="270">
        <v>3575</v>
      </c>
      <c r="BG482" s="270">
        <v>560</v>
      </c>
      <c r="BH482" s="270">
        <v>2060</v>
      </c>
      <c r="BI482" s="270">
        <v>3785</v>
      </c>
      <c r="BJ482" s="270">
        <v>595</v>
      </c>
      <c r="BK482" s="270">
        <v>8990</v>
      </c>
      <c r="BL482" s="270">
        <v>10905</v>
      </c>
      <c r="BM482" s="270">
        <v>21340</v>
      </c>
      <c r="BN482" s="270">
        <v>2175</v>
      </c>
      <c r="BO482" s="270">
        <v>4125</v>
      </c>
      <c r="BP482" s="270">
        <v>8780</v>
      </c>
      <c r="BQ482" s="270">
        <v>5810</v>
      </c>
      <c r="BR482" s="270">
        <v>1850</v>
      </c>
      <c r="BS482" s="270">
        <v>380</v>
      </c>
      <c r="BT482" s="270">
        <v>15525</v>
      </c>
      <c r="BU482" s="270">
        <v>7485</v>
      </c>
      <c r="BV482" s="270">
        <v>80</v>
      </c>
      <c r="BW482" s="270">
        <v>6965</v>
      </c>
      <c r="BX482" s="270">
        <v>530</v>
      </c>
      <c r="BY482" s="270">
        <v>6175</v>
      </c>
      <c r="BZ482" s="270">
        <v>930</v>
      </c>
      <c r="CA482" s="270">
        <v>105</v>
      </c>
      <c r="CB482" s="270">
        <v>10</v>
      </c>
      <c r="CC482" s="270" t="s">
        <v>1676</v>
      </c>
      <c r="CD482" s="270">
        <v>2755</v>
      </c>
      <c r="CE482" s="270">
        <v>125</v>
      </c>
      <c r="CF482" s="270">
        <v>315</v>
      </c>
      <c r="CG482" s="270">
        <v>129495</v>
      </c>
      <c r="CH482" s="270">
        <v>0</v>
      </c>
      <c r="CI482" s="270">
        <v>14145</v>
      </c>
      <c r="CJ482" s="270">
        <v>6750</v>
      </c>
      <c r="CK482" s="270">
        <v>5855</v>
      </c>
      <c r="CL482" s="270">
        <v>2425</v>
      </c>
      <c r="CM482" s="270">
        <v>3755</v>
      </c>
      <c r="CN482" s="270">
        <v>1380</v>
      </c>
      <c r="CO482" s="270">
        <v>0</v>
      </c>
      <c r="CP482" s="270">
        <v>0</v>
      </c>
      <c r="CQ482" s="270">
        <v>0</v>
      </c>
      <c r="CR482" s="270">
        <v>0</v>
      </c>
      <c r="CS482" s="270">
        <v>0</v>
      </c>
      <c r="CT482" s="270">
        <v>0</v>
      </c>
      <c r="CU482" s="270"/>
      <c r="CV482" s="270">
        <v>0</v>
      </c>
      <c r="CW482" s="270">
        <v>0</v>
      </c>
      <c r="CX482" s="270">
        <v>0</v>
      </c>
      <c r="CY482" s="270">
        <v>0</v>
      </c>
      <c r="CZ482" s="270">
        <v>0</v>
      </c>
      <c r="DA482" s="270">
        <v>4090</v>
      </c>
      <c r="DB482" s="270">
        <v>255</v>
      </c>
      <c r="DC482" s="270">
        <v>0</v>
      </c>
      <c r="DD482" s="270">
        <v>0</v>
      </c>
      <c r="DE482" s="270">
        <v>83815</v>
      </c>
      <c r="DF482" s="270">
        <v>1055</v>
      </c>
      <c r="DG482" s="270">
        <v>0</v>
      </c>
      <c r="DH482" s="270">
        <v>9835</v>
      </c>
      <c r="DI482" s="270">
        <v>0</v>
      </c>
      <c r="DJ482" s="270">
        <v>0</v>
      </c>
      <c r="DK482" s="270">
        <v>0</v>
      </c>
      <c r="DL482" s="270">
        <v>0</v>
      </c>
      <c r="DM482" s="270">
        <v>0</v>
      </c>
      <c r="DN482" s="270">
        <v>0</v>
      </c>
      <c r="DO482" s="270">
        <v>0</v>
      </c>
      <c r="DP482" s="270">
        <v>4750</v>
      </c>
      <c r="DQ482" s="270">
        <v>0</v>
      </c>
      <c r="DR482" s="270"/>
      <c r="DS482" s="270">
        <v>0</v>
      </c>
      <c r="DT482" s="270">
        <v>295</v>
      </c>
      <c r="DU482" s="270">
        <v>0</v>
      </c>
      <c r="DV482" s="270">
        <v>0</v>
      </c>
      <c r="DW482" s="270">
        <v>0</v>
      </c>
      <c r="DX482" s="270">
        <v>0</v>
      </c>
      <c r="DY482" s="270">
        <v>0</v>
      </c>
      <c r="DZ482" s="270">
        <v>2915</v>
      </c>
      <c r="EA482" s="270">
        <v>0</v>
      </c>
      <c r="EB482" s="270">
        <v>370</v>
      </c>
      <c r="EC482" s="270" t="s">
        <v>1676</v>
      </c>
      <c r="ED482" s="270">
        <v>0</v>
      </c>
      <c r="EE482" s="270">
        <v>14100</v>
      </c>
      <c r="EF482" s="270">
        <v>0</v>
      </c>
      <c r="EG482" s="270" t="s">
        <v>1676</v>
      </c>
      <c r="EH482" s="270">
        <v>0</v>
      </c>
      <c r="EI482" s="270">
        <v>0</v>
      </c>
      <c r="EJ482" s="270">
        <v>0</v>
      </c>
      <c r="EK482" s="270">
        <v>0</v>
      </c>
      <c r="EL482" s="270">
        <v>2260</v>
      </c>
      <c r="EM482" s="270">
        <v>9160</v>
      </c>
      <c r="EN482" s="270">
        <v>0</v>
      </c>
      <c r="EO482" s="270">
        <v>0</v>
      </c>
      <c r="EP482" s="270">
        <v>0</v>
      </c>
      <c r="EQ482" s="270">
        <v>0</v>
      </c>
      <c r="ER482" s="270">
        <v>0</v>
      </c>
      <c r="ES482" s="270">
        <v>0</v>
      </c>
      <c r="ET482" s="270">
        <v>0</v>
      </c>
      <c r="EU482" s="270">
        <v>0</v>
      </c>
      <c r="EV482" s="270">
        <v>0</v>
      </c>
      <c r="EW482" s="270">
        <v>12295</v>
      </c>
      <c r="EX482" s="270">
        <v>0</v>
      </c>
      <c r="EY482" s="270">
        <v>0</v>
      </c>
      <c r="EZ482" s="270">
        <v>0</v>
      </c>
      <c r="FA482" s="270">
        <v>0</v>
      </c>
      <c r="FB482" s="270">
        <v>0</v>
      </c>
      <c r="FC482" s="270">
        <v>0</v>
      </c>
      <c r="FD482" s="270">
        <v>0</v>
      </c>
      <c r="FE482" s="270">
        <v>0</v>
      </c>
      <c r="FF482" s="270">
        <v>0</v>
      </c>
      <c r="FG482" s="270"/>
      <c r="FH482" s="270">
        <v>0</v>
      </c>
      <c r="FI482" s="270"/>
      <c r="FJ482" s="270">
        <v>0</v>
      </c>
      <c r="FK482" s="270">
        <v>0</v>
      </c>
      <c r="FL482" s="270">
        <v>0</v>
      </c>
      <c r="FM482" s="270">
        <v>0</v>
      </c>
      <c r="FN482" s="270">
        <v>0</v>
      </c>
      <c r="FO482" s="351">
        <v>103600</v>
      </c>
      <c r="FP482" s="351">
        <v>9625</v>
      </c>
      <c r="FQ482" s="351">
        <v>41075</v>
      </c>
    </row>
    <row r="483" spans="1:173" ht="12.75" x14ac:dyDescent="0.2">
      <c r="A483" s="374" t="s">
        <v>254</v>
      </c>
      <c r="B483" s="270">
        <v>2730</v>
      </c>
      <c r="C483" s="270">
        <v>2445</v>
      </c>
      <c r="D483" s="270">
        <v>1380</v>
      </c>
      <c r="E483" s="270">
        <v>1065</v>
      </c>
      <c r="F483" s="270">
        <v>1435</v>
      </c>
      <c r="G483" s="270">
        <v>0</v>
      </c>
      <c r="H483" s="270">
        <v>300</v>
      </c>
      <c r="I483" s="270">
        <v>2730</v>
      </c>
      <c r="J483" s="270">
        <v>0</v>
      </c>
      <c r="K483" s="270">
        <v>74035</v>
      </c>
      <c r="L483" s="270">
        <v>0</v>
      </c>
      <c r="M483" s="270">
        <v>0</v>
      </c>
      <c r="N483" s="270">
        <v>0</v>
      </c>
      <c r="O483" s="270">
        <v>0</v>
      </c>
      <c r="P483" s="270">
        <v>0</v>
      </c>
      <c r="Q483" s="270">
        <v>0</v>
      </c>
      <c r="R483" s="270">
        <v>0</v>
      </c>
      <c r="S483" s="270">
        <v>0</v>
      </c>
      <c r="T483" s="270">
        <v>0</v>
      </c>
      <c r="U483" s="270">
        <v>0</v>
      </c>
      <c r="V483" s="270">
        <v>30.104269290000001</v>
      </c>
      <c r="W483" s="270">
        <v>7</v>
      </c>
      <c r="X483" s="270">
        <v>38.744766800000001</v>
      </c>
      <c r="Y483" s="270" t="s">
        <v>1676</v>
      </c>
      <c r="Z483" s="270">
        <v>1165</v>
      </c>
      <c r="AA483" s="270">
        <v>635</v>
      </c>
      <c r="AB483" s="270">
        <v>485</v>
      </c>
      <c r="AC483" s="270">
        <v>275</v>
      </c>
      <c r="AD483" s="270">
        <v>150</v>
      </c>
      <c r="AE483" s="270">
        <v>10</v>
      </c>
      <c r="AF483" s="270">
        <v>0</v>
      </c>
      <c r="AG483" s="270">
        <v>0</v>
      </c>
      <c r="AH483" s="270">
        <v>0</v>
      </c>
      <c r="AI483" s="270">
        <v>0</v>
      </c>
      <c r="AJ483" s="270">
        <v>0</v>
      </c>
      <c r="AK483" s="270">
        <v>0</v>
      </c>
      <c r="AL483" s="270">
        <v>0</v>
      </c>
      <c r="AM483" s="270">
        <v>0</v>
      </c>
      <c r="AN483" s="270">
        <v>0</v>
      </c>
      <c r="AO483" s="270">
        <v>0</v>
      </c>
      <c r="AP483" s="270">
        <v>0</v>
      </c>
      <c r="AQ483" s="270">
        <v>0</v>
      </c>
      <c r="AR483" s="270">
        <v>0</v>
      </c>
      <c r="AS483" s="270">
        <v>0</v>
      </c>
      <c r="AT483" s="270">
        <v>0</v>
      </c>
      <c r="AU483" s="270">
        <v>0</v>
      </c>
      <c r="AV483" s="270">
        <v>0</v>
      </c>
      <c r="AW483" s="270">
        <v>0</v>
      </c>
      <c r="AX483" s="270">
        <v>0</v>
      </c>
      <c r="AY483" s="270">
        <v>0</v>
      </c>
      <c r="AZ483" s="270">
        <v>0</v>
      </c>
      <c r="BA483" s="270">
        <v>0</v>
      </c>
      <c r="BB483" s="270">
        <v>2730</v>
      </c>
      <c r="BC483" s="270">
        <v>0</v>
      </c>
      <c r="BD483" s="270">
        <v>0</v>
      </c>
      <c r="BE483" s="270">
        <v>0</v>
      </c>
      <c r="BF483" s="270" t="s">
        <v>1676</v>
      </c>
      <c r="BG483" s="270">
        <v>1100</v>
      </c>
      <c r="BH483" s="270">
        <v>35</v>
      </c>
      <c r="BI483" s="270">
        <v>0</v>
      </c>
      <c r="BJ483" s="270">
        <v>0</v>
      </c>
      <c r="BK483" s="270">
        <v>0</v>
      </c>
      <c r="BL483" s="270">
        <v>0</v>
      </c>
      <c r="BM483" s="270">
        <v>0</v>
      </c>
      <c r="BN483" s="270">
        <v>0</v>
      </c>
      <c r="BO483" s="270">
        <v>0</v>
      </c>
      <c r="BP483" s="270">
        <v>0</v>
      </c>
      <c r="BQ483" s="270">
        <v>0</v>
      </c>
      <c r="BR483" s="270">
        <v>0</v>
      </c>
      <c r="BS483" s="270">
        <v>0</v>
      </c>
      <c r="BT483" s="270">
        <v>1305</v>
      </c>
      <c r="BU483" s="270">
        <v>0</v>
      </c>
      <c r="BV483" s="270">
        <v>0</v>
      </c>
      <c r="BW483" s="270" t="s">
        <v>1676</v>
      </c>
      <c r="BX483" s="270">
        <v>0</v>
      </c>
      <c r="BY483" s="270">
        <v>30</v>
      </c>
      <c r="BZ483" s="270">
        <v>40</v>
      </c>
      <c r="CA483" s="270">
        <v>0</v>
      </c>
      <c r="CB483" s="270">
        <v>0</v>
      </c>
      <c r="CC483" s="270">
        <v>0</v>
      </c>
      <c r="CD483" s="270">
        <v>15</v>
      </c>
      <c r="CE483" s="270" t="s">
        <v>1676</v>
      </c>
      <c r="CF483" s="270">
        <v>10</v>
      </c>
      <c r="CG483" s="270">
        <v>2345</v>
      </c>
      <c r="CH483" s="270" t="s">
        <v>1676</v>
      </c>
      <c r="CI483" s="270">
        <v>0</v>
      </c>
      <c r="CJ483" s="270">
        <v>0</v>
      </c>
      <c r="CK483" s="270">
        <v>0</v>
      </c>
      <c r="CL483" s="270">
        <v>0</v>
      </c>
      <c r="CM483" s="270">
        <v>0</v>
      </c>
      <c r="CN483" s="270">
        <v>0</v>
      </c>
      <c r="CO483" s="270">
        <v>0</v>
      </c>
      <c r="CP483" s="270">
        <v>0</v>
      </c>
      <c r="CQ483" s="270">
        <v>0</v>
      </c>
      <c r="CR483" s="270">
        <v>0</v>
      </c>
      <c r="CS483" s="270">
        <v>0</v>
      </c>
      <c r="CT483" s="270">
        <v>0</v>
      </c>
      <c r="CU483" s="270"/>
      <c r="CV483" s="270">
        <v>0</v>
      </c>
      <c r="CW483" s="270">
        <v>0</v>
      </c>
      <c r="CX483" s="270">
        <v>0</v>
      </c>
      <c r="CY483" s="270">
        <v>0</v>
      </c>
      <c r="CZ483" s="270">
        <v>0</v>
      </c>
      <c r="DA483" s="270">
        <v>0</v>
      </c>
      <c r="DB483" s="270">
        <v>0</v>
      </c>
      <c r="DC483" s="270">
        <v>0</v>
      </c>
      <c r="DD483" s="270">
        <v>0</v>
      </c>
      <c r="DE483" s="270">
        <v>50</v>
      </c>
      <c r="DF483" s="270">
        <v>0</v>
      </c>
      <c r="DG483" s="270">
        <v>0</v>
      </c>
      <c r="DH483" s="270">
        <v>0</v>
      </c>
      <c r="DI483" s="270">
        <v>0</v>
      </c>
      <c r="DJ483" s="270">
        <v>0</v>
      </c>
      <c r="DK483" s="270">
        <v>0</v>
      </c>
      <c r="DL483" s="270">
        <v>0</v>
      </c>
      <c r="DM483" s="270">
        <v>0</v>
      </c>
      <c r="DN483" s="270">
        <v>0</v>
      </c>
      <c r="DO483" s="270">
        <v>0</v>
      </c>
      <c r="DP483" s="270">
        <v>0</v>
      </c>
      <c r="DQ483" s="270">
        <v>0</v>
      </c>
      <c r="DR483" s="270"/>
      <c r="DS483" s="270">
        <v>0</v>
      </c>
      <c r="DT483" s="270">
        <v>0</v>
      </c>
      <c r="DU483" s="270">
        <v>0</v>
      </c>
      <c r="DV483" s="270">
        <v>0</v>
      </c>
      <c r="DW483" s="270">
        <v>0</v>
      </c>
      <c r="DX483" s="270">
        <v>0</v>
      </c>
      <c r="DY483" s="270">
        <v>0</v>
      </c>
      <c r="DZ483" s="270">
        <v>0</v>
      </c>
      <c r="EA483" s="270">
        <v>0</v>
      </c>
      <c r="EB483" s="270">
        <v>0</v>
      </c>
      <c r="EC483" s="270">
        <v>0</v>
      </c>
      <c r="ED483" s="270">
        <v>0</v>
      </c>
      <c r="EE483" s="270">
        <v>0</v>
      </c>
      <c r="EF483" s="270">
        <v>0</v>
      </c>
      <c r="EG483" s="270">
        <v>0</v>
      </c>
      <c r="EH483" s="270">
        <v>0</v>
      </c>
      <c r="EI483" s="270">
        <v>0</v>
      </c>
      <c r="EJ483" s="270">
        <v>0</v>
      </c>
      <c r="EK483" s="270">
        <v>0</v>
      </c>
      <c r="EL483" s="270">
        <v>0</v>
      </c>
      <c r="EM483" s="270">
        <v>0</v>
      </c>
      <c r="EN483" s="270">
        <v>0</v>
      </c>
      <c r="EO483" s="270">
        <v>0</v>
      </c>
      <c r="EP483" s="270">
        <v>0</v>
      </c>
      <c r="EQ483" s="270">
        <v>980</v>
      </c>
      <c r="ER483" s="270">
        <v>1410</v>
      </c>
      <c r="ES483" s="270" t="s">
        <v>1676</v>
      </c>
      <c r="ET483" s="270">
        <v>0</v>
      </c>
      <c r="EU483" s="270">
        <v>0</v>
      </c>
      <c r="EV483" s="270">
        <v>285</v>
      </c>
      <c r="EW483" s="270">
        <v>0</v>
      </c>
      <c r="EX483" s="270">
        <v>0</v>
      </c>
      <c r="EY483" s="270">
        <v>0</v>
      </c>
      <c r="EZ483" s="270">
        <v>0</v>
      </c>
      <c r="FA483" s="270">
        <v>0</v>
      </c>
      <c r="FB483" s="270">
        <v>0</v>
      </c>
      <c r="FC483" s="270">
        <v>0</v>
      </c>
      <c r="FD483" s="270">
        <v>0</v>
      </c>
      <c r="FE483" s="270">
        <v>0</v>
      </c>
      <c r="FF483" s="270">
        <v>0</v>
      </c>
      <c r="FG483" s="270"/>
      <c r="FH483" s="270">
        <v>0</v>
      </c>
      <c r="FI483" s="270"/>
      <c r="FJ483" s="270">
        <v>0</v>
      </c>
      <c r="FK483" s="270">
        <v>0</v>
      </c>
      <c r="FL483" s="270">
        <v>0</v>
      </c>
      <c r="FM483" s="270">
        <v>0</v>
      </c>
      <c r="FN483" s="270">
        <v>0</v>
      </c>
      <c r="FO483" s="351">
        <v>0</v>
      </c>
      <c r="FP483" s="351">
        <v>710</v>
      </c>
      <c r="FQ483" s="351">
        <v>0</v>
      </c>
    </row>
    <row r="484" spans="1:173" ht="12.75" x14ac:dyDescent="0.2">
      <c r="A484" s="371" t="s">
        <v>255</v>
      </c>
      <c r="B484" s="360">
        <v>330</v>
      </c>
      <c r="C484" s="360">
        <v>235</v>
      </c>
      <c r="D484" s="360">
        <v>105</v>
      </c>
      <c r="E484" s="360">
        <v>125</v>
      </c>
      <c r="F484" s="360">
        <v>155</v>
      </c>
      <c r="G484" s="360">
        <v>40</v>
      </c>
      <c r="H484" s="360">
        <v>20</v>
      </c>
      <c r="I484" s="360">
        <v>330</v>
      </c>
      <c r="J484" s="360">
        <v>0</v>
      </c>
      <c r="K484" s="360">
        <v>16950</v>
      </c>
      <c r="L484" s="270">
        <v>0</v>
      </c>
      <c r="M484" s="270">
        <v>0</v>
      </c>
      <c r="N484" s="361">
        <v>0</v>
      </c>
      <c r="O484" s="361">
        <v>0</v>
      </c>
      <c r="P484" s="361">
        <v>0</v>
      </c>
      <c r="Q484" s="361">
        <v>0</v>
      </c>
      <c r="R484" s="361">
        <v>0</v>
      </c>
      <c r="S484" s="361">
        <v>0</v>
      </c>
      <c r="T484" s="361">
        <v>0</v>
      </c>
      <c r="U484" s="362">
        <v>0</v>
      </c>
      <c r="V484" s="270">
        <v>71.072340429999997</v>
      </c>
      <c r="W484" s="270">
        <v>15</v>
      </c>
      <c r="X484" s="270">
        <v>44.820668689999998</v>
      </c>
      <c r="Y484" s="361">
        <v>0</v>
      </c>
      <c r="Z484" s="360">
        <v>85</v>
      </c>
      <c r="AA484" s="360">
        <v>90</v>
      </c>
      <c r="AB484" s="360">
        <v>75</v>
      </c>
      <c r="AC484" s="360">
        <v>55</v>
      </c>
      <c r="AD484" s="360">
        <v>20</v>
      </c>
      <c r="AE484" s="360" t="s">
        <v>1676</v>
      </c>
      <c r="AF484" s="360">
        <v>0</v>
      </c>
      <c r="AG484" s="360">
        <v>0</v>
      </c>
      <c r="AH484" s="360">
        <v>0</v>
      </c>
      <c r="AI484" s="360">
        <v>0</v>
      </c>
      <c r="AJ484" s="360">
        <v>0</v>
      </c>
      <c r="AK484" s="360">
        <v>0</v>
      </c>
      <c r="AL484" s="360">
        <v>0</v>
      </c>
      <c r="AM484" s="360">
        <v>0</v>
      </c>
      <c r="AN484" s="360">
        <v>0</v>
      </c>
      <c r="AO484" s="360">
        <v>0</v>
      </c>
      <c r="AP484" s="360">
        <v>0</v>
      </c>
      <c r="AQ484" s="360">
        <v>0</v>
      </c>
      <c r="AR484" s="360">
        <v>0</v>
      </c>
      <c r="AS484" s="360">
        <v>0</v>
      </c>
      <c r="AT484" s="360">
        <v>0</v>
      </c>
      <c r="AU484" s="360">
        <v>0</v>
      </c>
      <c r="AV484" s="360">
        <v>0</v>
      </c>
      <c r="AW484" s="360">
        <v>0</v>
      </c>
      <c r="AX484" s="360">
        <v>0</v>
      </c>
      <c r="AY484" s="360">
        <v>0</v>
      </c>
      <c r="AZ484" s="360">
        <v>0</v>
      </c>
      <c r="BA484" s="360">
        <v>0</v>
      </c>
      <c r="BB484" s="360">
        <v>330</v>
      </c>
      <c r="BC484" s="360">
        <v>0</v>
      </c>
      <c r="BD484" s="360">
        <v>0</v>
      </c>
      <c r="BE484" s="360">
        <v>0</v>
      </c>
      <c r="BF484" s="360">
        <v>0</v>
      </c>
      <c r="BG484" s="360">
        <v>15</v>
      </c>
      <c r="BH484" s="360">
        <v>0</v>
      </c>
      <c r="BI484" s="360">
        <v>0</v>
      </c>
      <c r="BJ484" s="360">
        <v>0</v>
      </c>
      <c r="BK484" s="360">
        <v>0</v>
      </c>
      <c r="BL484" s="360">
        <v>0</v>
      </c>
      <c r="BM484" s="360">
        <v>0</v>
      </c>
      <c r="BN484" s="360">
        <v>0</v>
      </c>
      <c r="BO484" s="360">
        <v>0</v>
      </c>
      <c r="BP484" s="360">
        <v>0</v>
      </c>
      <c r="BQ484" s="360">
        <v>0</v>
      </c>
      <c r="BR484" s="360">
        <v>0</v>
      </c>
      <c r="BS484" s="360">
        <v>0</v>
      </c>
      <c r="BT484" s="360">
        <v>215</v>
      </c>
      <c r="BU484" s="360">
        <v>0</v>
      </c>
      <c r="BV484" s="360">
        <v>0</v>
      </c>
      <c r="BW484" s="360">
        <v>0</v>
      </c>
      <c r="BX484" s="360">
        <v>0</v>
      </c>
      <c r="BY484" s="360" t="s">
        <v>1676</v>
      </c>
      <c r="BZ484" s="360">
        <v>0</v>
      </c>
      <c r="CA484" s="360">
        <v>0</v>
      </c>
      <c r="CB484" s="360">
        <v>0</v>
      </c>
      <c r="CC484" s="360">
        <v>0</v>
      </c>
      <c r="CD484" s="360">
        <v>0</v>
      </c>
      <c r="CE484" s="360">
        <v>0</v>
      </c>
      <c r="CF484" s="360">
        <v>0</v>
      </c>
      <c r="CG484" s="360">
        <v>230</v>
      </c>
      <c r="CH484" s="360">
        <v>115</v>
      </c>
      <c r="CI484" s="360">
        <v>0</v>
      </c>
      <c r="CJ484" s="360">
        <v>0</v>
      </c>
      <c r="CK484" s="360">
        <v>0</v>
      </c>
      <c r="CL484" s="360">
        <v>0</v>
      </c>
      <c r="CM484" s="360">
        <v>0</v>
      </c>
      <c r="CN484" s="360">
        <v>0</v>
      </c>
      <c r="CO484" s="360">
        <v>0</v>
      </c>
      <c r="CP484" s="360">
        <v>0</v>
      </c>
      <c r="CQ484" s="360">
        <v>0</v>
      </c>
      <c r="CR484" s="360">
        <v>0</v>
      </c>
      <c r="CS484" s="360">
        <v>0</v>
      </c>
      <c r="CT484" s="360">
        <v>0</v>
      </c>
      <c r="CU484" s="360"/>
      <c r="CV484" s="360">
        <v>0</v>
      </c>
      <c r="CW484" s="360">
        <v>0</v>
      </c>
      <c r="CX484" s="360">
        <v>0</v>
      </c>
      <c r="CY484" s="360">
        <v>0</v>
      </c>
      <c r="CZ484" s="360">
        <v>0</v>
      </c>
      <c r="DA484" s="360">
        <v>0</v>
      </c>
      <c r="DB484" s="360">
        <v>0</v>
      </c>
      <c r="DC484" s="360">
        <v>0</v>
      </c>
      <c r="DD484" s="360">
        <v>0</v>
      </c>
      <c r="DE484" s="360">
        <v>0</v>
      </c>
      <c r="DF484" s="360">
        <v>0</v>
      </c>
      <c r="DG484" s="360">
        <v>0</v>
      </c>
      <c r="DH484" s="360">
        <v>0</v>
      </c>
      <c r="DI484" s="360">
        <v>0</v>
      </c>
      <c r="DJ484" s="360">
        <v>0</v>
      </c>
      <c r="DK484" s="360">
        <v>0</v>
      </c>
      <c r="DL484" s="360">
        <v>0</v>
      </c>
      <c r="DM484" s="360">
        <v>0</v>
      </c>
      <c r="DN484" s="360" t="s">
        <v>1676</v>
      </c>
      <c r="DO484" s="360">
        <v>0</v>
      </c>
      <c r="DP484" s="360">
        <v>0</v>
      </c>
      <c r="DQ484" s="360">
        <v>0</v>
      </c>
      <c r="DR484" s="360"/>
      <c r="DS484" s="360">
        <v>0</v>
      </c>
      <c r="DT484" s="360">
        <v>0</v>
      </c>
      <c r="DU484" s="360">
        <v>0</v>
      </c>
      <c r="DV484" s="360">
        <v>0</v>
      </c>
      <c r="DW484" s="360">
        <v>0</v>
      </c>
      <c r="DX484" s="360">
        <v>0</v>
      </c>
      <c r="DY484" s="360">
        <v>0</v>
      </c>
      <c r="DZ484" s="360">
        <v>0</v>
      </c>
      <c r="EA484" s="360">
        <v>0</v>
      </c>
      <c r="EB484" s="360">
        <v>0</v>
      </c>
      <c r="EC484" s="360">
        <v>0</v>
      </c>
      <c r="ED484" s="360">
        <v>0</v>
      </c>
      <c r="EE484" s="360">
        <v>0</v>
      </c>
      <c r="EF484" s="360">
        <v>0</v>
      </c>
      <c r="EG484" s="360">
        <v>0</v>
      </c>
      <c r="EH484" s="360">
        <v>0</v>
      </c>
      <c r="EI484" s="360">
        <v>0</v>
      </c>
      <c r="EJ484" s="360">
        <v>0</v>
      </c>
      <c r="EK484" s="360">
        <v>0</v>
      </c>
      <c r="EL484" s="360">
        <v>0</v>
      </c>
      <c r="EM484" s="360">
        <v>0</v>
      </c>
      <c r="EN484" s="360">
        <v>0</v>
      </c>
      <c r="EO484" s="360">
        <v>0</v>
      </c>
      <c r="EP484" s="360">
        <v>0</v>
      </c>
      <c r="EQ484" s="360" t="s">
        <v>1676</v>
      </c>
      <c r="ER484" s="360">
        <v>165</v>
      </c>
      <c r="ES484" s="360">
        <v>0</v>
      </c>
      <c r="ET484" s="360" t="s">
        <v>1676</v>
      </c>
      <c r="EU484" s="360">
        <v>0</v>
      </c>
      <c r="EV484" s="360">
        <v>35</v>
      </c>
      <c r="EW484" s="360">
        <v>0</v>
      </c>
      <c r="EX484" s="360">
        <v>0</v>
      </c>
      <c r="EY484" s="360">
        <v>0</v>
      </c>
      <c r="EZ484" s="360">
        <v>0</v>
      </c>
      <c r="FA484" s="360">
        <v>0</v>
      </c>
      <c r="FB484" s="360">
        <v>0</v>
      </c>
      <c r="FC484" s="360">
        <v>0</v>
      </c>
      <c r="FD484" s="360">
        <v>0</v>
      </c>
      <c r="FE484" s="360">
        <v>0</v>
      </c>
      <c r="FF484" s="360">
        <v>0</v>
      </c>
      <c r="FG484" s="360"/>
      <c r="FH484" s="360">
        <v>0</v>
      </c>
      <c r="FI484" s="360"/>
      <c r="FJ484" s="360">
        <v>0</v>
      </c>
      <c r="FK484" s="360">
        <v>0</v>
      </c>
      <c r="FL484" s="360">
        <v>0</v>
      </c>
      <c r="FM484" s="360">
        <v>0</v>
      </c>
      <c r="FN484" s="360">
        <v>0</v>
      </c>
      <c r="FO484" s="351">
        <v>0</v>
      </c>
      <c r="FP484" s="351">
        <v>10</v>
      </c>
      <c r="FQ484" s="351">
        <v>0</v>
      </c>
    </row>
    <row r="485" spans="1:173" ht="12.75" x14ac:dyDescent="0.2">
      <c r="A485" s="371" t="s">
        <v>547</v>
      </c>
      <c r="B485" s="360">
        <v>4275</v>
      </c>
      <c r="C485" s="360">
        <v>3445</v>
      </c>
      <c r="D485" s="360">
        <v>0</v>
      </c>
      <c r="E485" s="360">
        <v>0</v>
      </c>
      <c r="F485" s="360">
        <v>70</v>
      </c>
      <c r="G485" s="360">
        <v>890</v>
      </c>
      <c r="H485" s="360">
        <v>0</v>
      </c>
      <c r="I485" s="360">
        <v>4275</v>
      </c>
      <c r="J485" s="360">
        <v>0</v>
      </c>
      <c r="K485" s="360">
        <v>70490</v>
      </c>
      <c r="L485" s="270">
        <v>0</v>
      </c>
      <c r="M485" s="270">
        <v>0</v>
      </c>
      <c r="N485" s="361">
        <v>0</v>
      </c>
      <c r="O485" s="361">
        <v>0</v>
      </c>
      <c r="P485" s="361">
        <v>0</v>
      </c>
      <c r="Q485" s="361">
        <v>0</v>
      </c>
      <c r="R485" s="361">
        <v>0</v>
      </c>
      <c r="S485" s="361">
        <v>0</v>
      </c>
      <c r="T485" s="361">
        <v>0</v>
      </c>
      <c r="U485" s="362">
        <v>0</v>
      </c>
      <c r="V485" s="270">
        <v>0</v>
      </c>
      <c r="W485" s="270">
        <v>0</v>
      </c>
      <c r="X485" s="270">
        <v>72.477985950000004</v>
      </c>
      <c r="Y485" s="361">
        <v>120</v>
      </c>
      <c r="Z485" s="360">
        <v>335</v>
      </c>
      <c r="AA485" s="360">
        <v>170</v>
      </c>
      <c r="AB485" s="360">
        <v>155</v>
      </c>
      <c r="AC485" s="360">
        <v>715</v>
      </c>
      <c r="AD485" s="360">
        <v>2020</v>
      </c>
      <c r="AE485" s="360">
        <v>755</v>
      </c>
      <c r="AF485" s="360">
        <v>0</v>
      </c>
      <c r="AG485" s="360">
        <v>0</v>
      </c>
      <c r="AH485" s="360">
        <v>0</v>
      </c>
      <c r="AI485" s="360">
        <v>0</v>
      </c>
      <c r="AJ485" s="360" t="s">
        <v>1676</v>
      </c>
      <c r="AK485" s="360">
        <v>0</v>
      </c>
      <c r="AL485" s="360">
        <v>0</v>
      </c>
      <c r="AM485" s="360">
        <v>0</v>
      </c>
      <c r="AN485" s="360">
        <v>0</v>
      </c>
      <c r="AO485" s="360">
        <v>0</v>
      </c>
      <c r="AP485" s="360">
        <v>0</v>
      </c>
      <c r="AQ485" s="360">
        <v>70</v>
      </c>
      <c r="AR485" s="360">
        <v>0</v>
      </c>
      <c r="AS485" s="360" t="s">
        <v>1676</v>
      </c>
      <c r="AT485" s="360">
        <v>0</v>
      </c>
      <c r="AU485" s="360">
        <v>0</v>
      </c>
      <c r="AV485" s="360" t="s">
        <v>1676</v>
      </c>
      <c r="AW485" s="360">
        <v>0</v>
      </c>
      <c r="AX485" s="360">
        <v>3180</v>
      </c>
      <c r="AY485" s="360">
        <v>0</v>
      </c>
      <c r="AZ485" s="360">
        <v>0</v>
      </c>
      <c r="BA485" s="360" t="s">
        <v>1676</v>
      </c>
      <c r="BB485" s="360">
        <v>1015</v>
      </c>
      <c r="BC485" s="360">
        <v>70</v>
      </c>
      <c r="BD485" s="360">
        <v>320</v>
      </c>
      <c r="BE485" s="360">
        <v>10</v>
      </c>
      <c r="BF485" s="360">
        <v>90</v>
      </c>
      <c r="BG485" s="360">
        <v>10</v>
      </c>
      <c r="BH485" s="360">
        <v>60</v>
      </c>
      <c r="BI485" s="360">
        <v>0</v>
      </c>
      <c r="BJ485" s="360" t="s">
        <v>1676</v>
      </c>
      <c r="BK485" s="360">
        <v>445</v>
      </c>
      <c r="BL485" s="360">
        <v>270</v>
      </c>
      <c r="BM485" s="360">
        <v>65</v>
      </c>
      <c r="BN485" s="360">
        <v>90</v>
      </c>
      <c r="BO485" s="360">
        <v>225</v>
      </c>
      <c r="BP485" s="360">
        <v>170</v>
      </c>
      <c r="BQ485" s="360">
        <v>0</v>
      </c>
      <c r="BR485" s="360">
        <v>0</v>
      </c>
      <c r="BS485" s="360" t="s">
        <v>1676</v>
      </c>
      <c r="BT485" s="360">
        <v>205</v>
      </c>
      <c r="BU485" s="360">
        <v>875</v>
      </c>
      <c r="BV485" s="360">
        <v>0</v>
      </c>
      <c r="BW485" s="360">
        <v>535</v>
      </c>
      <c r="BX485" s="360" t="s">
        <v>1676</v>
      </c>
      <c r="BY485" s="360">
        <v>65</v>
      </c>
      <c r="BZ485" s="360" t="s">
        <v>1676</v>
      </c>
      <c r="CA485" s="360">
        <v>0</v>
      </c>
      <c r="CB485" s="360" t="s">
        <v>1676</v>
      </c>
      <c r="CC485" s="360">
        <v>0</v>
      </c>
      <c r="CD485" s="360">
        <v>80</v>
      </c>
      <c r="CE485" s="360">
        <v>10</v>
      </c>
      <c r="CF485" s="360">
        <v>90</v>
      </c>
      <c r="CG485" s="360">
        <v>3200</v>
      </c>
      <c r="CH485" s="360">
        <v>0</v>
      </c>
      <c r="CI485" s="360">
        <v>0</v>
      </c>
      <c r="CJ485" s="360">
        <v>0</v>
      </c>
      <c r="CK485" s="360">
        <v>0</v>
      </c>
      <c r="CL485" s="360">
        <v>0</v>
      </c>
      <c r="CM485" s="360">
        <v>0</v>
      </c>
      <c r="CN485" s="360">
        <v>0</v>
      </c>
      <c r="CO485" s="360">
        <v>0</v>
      </c>
      <c r="CP485" s="360">
        <v>0</v>
      </c>
      <c r="CQ485" s="360">
        <v>0</v>
      </c>
      <c r="CR485" s="360">
        <v>0</v>
      </c>
      <c r="CS485" s="360">
        <v>0</v>
      </c>
      <c r="CT485" s="360">
        <v>0</v>
      </c>
      <c r="CU485" s="360"/>
      <c r="CV485" s="360">
        <v>0</v>
      </c>
      <c r="CW485" s="360">
        <v>0</v>
      </c>
      <c r="CX485" s="360">
        <v>0</v>
      </c>
      <c r="CY485" s="360">
        <v>0</v>
      </c>
      <c r="CZ485" s="360">
        <v>0</v>
      </c>
      <c r="DA485" s="360">
        <v>0</v>
      </c>
      <c r="DB485" s="360">
        <v>0</v>
      </c>
      <c r="DC485" s="360">
        <v>0</v>
      </c>
      <c r="DD485" s="360">
        <v>0</v>
      </c>
      <c r="DE485" s="360">
        <v>0</v>
      </c>
      <c r="DF485" s="360">
        <v>0</v>
      </c>
      <c r="DG485" s="360">
        <v>0</v>
      </c>
      <c r="DH485" s="360">
        <v>0</v>
      </c>
      <c r="DI485" s="360">
        <v>0</v>
      </c>
      <c r="DJ485" s="360">
        <v>0</v>
      </c>
      <c r="DK485" s="360">
        <v>0</v>
      </c>
      <c r="DL485" s="360">
        <v>0</v>
      </c>
      <c r="DM485" s="360">
        <v>0</v>
      </c>
      <c r="DN485" s="360">
        <v>210</v>
      </c>
      <c r="DO485" s="360">
        <v>395</v>
      </c>
      <c r="DP485" s="360">
        <v>0</v>
      </c>
      <c r="DQ485" s="360">
        <v>0</v>
      </c>
      <c r="DR485" s="360"/>
      <c r="DS485" s="360">
        <v>0</v>
      </c>
      <c r="DT485" s="360">
        <v>0</v>
      </c>
      <c r="DU485" s="360">
        <v>0</v>
      </c>
      <c r="DV485" s="360">
        <v>0</v>
      </c>
      <c r="DW485" s="360">
        <v>0</v>
      </c>
      <c r="DX485" s="360">
        <v>0</v>
      </c>
      <c r="DY485" s="360">
        <v>0</v>
      </c>
      <c r="DZ485" s="360">
        <v>0</v>
      </c>
      <c r="EA485" s="360">
        <v>0</v>
      </c>
      <c r="EB485" s="360">
        <v>0</v>
      </c>
      <c r="EC485" s="360">
        <v>0</v>
      </c>
      <c r="ED485" s="360">
        <v>0</v>
      </c>
      <c r="EE485" s="360">
        <v>200</v>
      </c>
      <c r="EF485" s="360">
        <v>0</v>
      </c>
      <c r="EG485" s="360">
        <v>3095</v>
      </c>
      <c r="EH485" s="360">
        <v>0</v>
      </c>
      <c r="EI485" s="360">
        <v>0</v>
      </c>
      <c r="EJ485" s="360">
        <v>0</v>
      </c>
      <c r="EK485" s="360">
        <v>0</v>
      </c>
      <c r="EL485" s="360">
        <v>0</v>
      </c>
      <c r="EM485" s="360">
        <v>0</v>
      </c>
      <c r="EN485" s="360">
        <v>0</v>
      </c>
      <c r="EO485" s="360">
        <v>0</v>
      </c>
      <c r="EP485" s="360">
        <v>0</v>
      </c>
      <c r="EQ485" s="360">
        <v>370</v>
      </c>
      <c r="ER485" s="360">
        <v>0</v>
      </c>
      <c r="ES485" s="360">
        <v>0</v>
      </c>
      <c r="ET485" s="360">
        <v>0</v>
      </c>
      <c r="EU485" s="360">
        <v>0</v>
      </c>
      <c r="EV485" s="360">
        <v>0</v>
      </c>
      <c r="EW485" s="360">
        <v>0</v>
      </c>
      <c r="EX485" s="360">
        <v>0</v>
      </c>
      <c r="EY485" s="360">
        <v>0</v>
      </c>
      <c r="EZ485" s="360">
        <v>0</v>
      </c>
      <c r="FA485" s="360">
        <v>0</v>
      </c>
      <c r="FB485" s="360">
        <v>0</v>
      </c>
      <c r="FC485" s="360">
        <v>0</v>
      </c>
      <c r="FD485" s="360">
        <v>0</v>
      </c>
      <c r="FE485" s="360">
        <v>0</v>
      </c>
      <c r="FF485" s="360">
        <v>0</v>
      </c>
      <c r="FG485" s="360"/>
      <c r="FH485" s="360">
        <v>0</v>
      </c>
      <c r="FI485" s="360"/>
      <c r="FJ485" s="360">
        <v>0</v>
      </c>
      <c r="FK485" s="360">
        <v>0</v>
      </c>
      <c r="FL485" s="360">
        <v>0</v>
      </c>
      <c r="FM485" s="360">
        <v>0</v>
      </c>
      <c r="FN485" s="360">
        <v>0</v>
      </c>
      <c r="FO485" s="351">
        <v>3260</v>
      </c>
      <c r="FP485" s="351">
        <v>2485</v>
      </c>
      <c r="FQ485" s="351">
        <v>0</v>
      </c>
    </row>
    <row r="486" spans="1:173" ht="12.75" x14ac:dyDescent="0.2">
      <c r="A486" s="371" t="s">
        <v>548</v>
      </c>
      <c r="B486" s="360">
        <v>1540</v>
      </c>
      <c r="C486" s="360">
        <v>1535</v>
      </c>
      <c r="D486" s="360">
        <v>620</v>
      </c>
      <c r="E486" s="360">
        <v>915</v>
      </c>
      <c r="F486" s="360">
        <v>0</v>
      </c>
      <c r="G486" s="360">
        <v>1505</v>
      </c>
      <c r="H486" s="360">
        <v>0</v>
      </c>
      <c r="I486" s="360">
        <v>1540</v>
      </c>
      <c r="J486" s="360">
        <v>0</v>
      </c>
      <c r="K486" s="360">
        <v>45180</v>
      </c>
      <c r="L486" s="270">
        <v>0</v>
      </c>
      <c r="M486" s="270">
        <v>0</v>
      </c>
      <c r="N486" s="361">
        <v>0</v>
      </c>
      <c r="O486" s="361">
        <v>0</v>
      </c>
      <c r="P486" s="361">
        <v>0</v>
      </c>
      <c r="Q486" s="361">
        <v>0</v>
      </c>
      <c r="R486" s="361">
        <v>0</v>
      </c>
      <c r="S486" s="361">
        <v>0</v>
      </c>
      <c r="T486" s="361">
        <v>0</v>
      </c>
      <c r="U486" s="362">
        <v>0</v>
      </c>
      <c r="V486" s="270">
        <v>0</v>
      </c>
      <c r="W486" s="270">
        <v>0</v>
      </c>
      <c r="X486" s="270">
        <v>80.51750973</v>
      </c>
      <c r="Y486" s="361">
        <v>0</v>
      </c>
      <c r="Z486" s="360" t="s">
        <v>1676</v>
      </c>
      <c r="AA486" s="360">
        <v>20</v>
      </c>
      <c r="AB486" s="360">
        <v>75</v>
      </c>
      <c r="AC486" s="360">
        <v>265</v>
      </c>
      <c r="AD486" s="360">
        <v>855</v>
      </c>
      <c r="AE486" s="360">
        <v>325</v>
      </c>
      <c r="AF486" s="360">
        <v>0</v>
      </c>
      <c r="AG486" s="360">
        <v>0</v>
      </c>
      <c r="AH486" s="360">
        <v>0</v>
      </c>
      <c r="AI486" s="360">
        <v>0</v>
      </c>
      <c r="AJ486" s="360">
        <v>0</v>
      </c>
      <c r="AK486" s="360">
        <v>0</v>
      </c>
      <c r="AL486" s="360">
        <v>0</v>
      </c>
      <c r="AM486" s="360">
        <v>0</v>
      </c>
      <c r="AN486" s="360">
        <v>0</v>
      </c>
      <c r="AO486" s="360">
        <v>0</v>
      </c>
      <c r="AP486" s="360">
        <v>0</v>
      </c>
      <c r="AQ486" s="360">
        <v>0</v>
      </c>
      <c r="AR486" s="360">
        <v>0</v>
      </c>
      <c r="AS486" s="360">
        <v>0</v>
      </c>
      <c r="AT486" s="360">
        <v>0</v>
      </c>
      <c r="AU486" s="360">
        <v>0</v>
      </c>
      <c r="AV486" s="360">
        <v>0</v>
      </c>
      <c r="AW486" s="360">
        <v>0</v>
      </c>
      <c r="AX486" s="360">
        <v>0</v>
      </c>
      <c r="AY486" s="360">
        <v>0</v>
      </c>
      <c r="AZ486" s="360">
        <v>0</v>
      </c>
      <c r="BA486" s="360">
        <v>0</v>
      </c>
      <c r="BB486" s="360">
        <v>1540</v>
      </c>
      <c r="BC486" s="360">
        <v>0</v>
      </c>
      <c r="BD486" s="360">
        <v>0</v>
      </c>
      <c r="BE486" s="360">
        <v>0</v>
      </c>
      <c r="BF486" s="360">
        <v>0</v>
      </c>
      <c r="BG486" s="360">
        <v>0</v>
      </c>
      <c r="BH486" s="360">
        <v>0</v>
      </c>
      <c r="BI486" s="360">
        <v>0</v>
      </c>
      <c r="BJ486" s="360">
        <v>0</v>
      </c>
      <c r="BK486" s="360">
        <v>0</v>
      </c>
      <c r="BL486" s="360">
        <v>0</v>
      </c>
      <c r="BM486" s="360">
        <v>0</v>
      </c>
      <c r="BN486" s="360">
        <v>0</v>
      </c>
      <c r="BO486" s="360">
        <v>0</v>
      </c>
      <c r="BP486" s="360">
        <v>0</v>
      </c>
      <c r="BQ486" s="360">
        <v>0</v>
      </c>
      <c r="BR486" s="360">
        <v>0</v>
      </c>
      <c r="BS486" s="360">
        <v>0</v>
      </c>
      <c r="BT486" s="360">
        <v>1535</v>
      </c>
      <c r="BU486" s="360">
        <v>0</v>
      </c>
      <c r="BV486" s="360">
        <v>0</v>
      </c>
      <c r="BW486" s="360">
        <v>0</v>
      </c>
      <c r="BX486" s="360">
        <v>0</v>
      </c>
      <c r="BY486" s="360">
        <v>0</v>
      </c>
      <c r="BZ486" s="360">
        <v>0</v>
      </c>
      <c r="CA486" s="360">
        <v>0</v>
      </c>
      <c r="CB486" s="360">
        <v>0</v>
      </c>
      <c r="CC486" s="360">
        <v>0</v>
      </c>
      <c r="CD486" s="360" t="s">
        <v>1676</v>
      </c>
      <c r="CE486" s="360">
        <v>0</v>
      </c>
      <c r="CF486" s="360">
        <v>0</v>
      </c>
      <c r="CG486" s="360">
        <v>1535</v>
      </c>
      <c r="CH486" s="360">
        <v>0</v>
      </c>
      <c r="CI486" s="360">
        <v>0</v>
      </c>
      <c r="CJ486" s="360">
        <v>0</v>
      </c>
      <c r="CK486" s="360">
        <v>0</v>
      </c>
      <c r="CL486" s="360">
        <v>0</v>
      </c>
      <c r="CM486" s="360">
        <v>0</v>
      </c>
      <c r="CN486" s="360">
        <v>0</v>
      </c>
      <c r="CO486" s="360">
        <v>0</v>
      </c>
      <c r="CP486" s="360">
        <v>0</v>
      </c>
      <c r="CQ486" s="360">
        <v>0</v>
      </c>
      <c r="CR486" s="360">
        <v>0</v>
      </c>
      <c r="CS486" s="360">
        <v>0</v>
      </c>
      <c r="CT486" s="360">
        <v>0</v>
      </c>
      <c r="CU486" s="360"/>
      <c r="CV486" s="360">
        <v>0</v>
      </c>
      <c r="CW486" s="360">
        <v>0</v>
      </c>
      <c r="CX486" s="360">
        <v>0</v>
      </c>
      <c r="CY486" s="360">
        <v>0</v>
      </c>
      <c r="CZ486" s="360">
        <v>0</v>
      </c>
      <c r="DA486" s="360">
        <v>0</v>
      </c>
      <c r="DB486" s="360">
        <v>0</v>
      </c>
      <c r="DC486" s="360">
        <v>0</v>
      </c>
      <c r="DD486" s="360">
        <v>0</v>
      </c>
      <c r="DE486" s="360">
        <v>30</v>
      </c>
      <c r="DF486" s="360">
        <v>0</v>
      </c>
      <c r="DG486" s="360">
        <v>0</v>
      </c>
      <c r="DH486" s="360">
        <v>0</v>
      </c>
      <c r="DI486" s="360">
        <v>0</v>
      </c>
      <c r="DJ486" s="360">
        <v>0</v>
      </c>
      <c r="DK486" s="360">
        <v>0</v>
      </c>
      <c r="DL486" s="360">
        <v>0</v>
      </c>
      <c r="DM486" s="360">
        <v>0</v>
      </c>
      <c r="DN486" s="360">
        <v>1320</v>
      </c>
      <c r="DO486" s="360">
        <v>0</v>
      </c>
      <c r="DP486" s="360">
        <v>0</v>
      </c>
      <c r="DQ486" s="360">
        <v>0</v>
      </c>
      <c r="DR486" s="360"/>
      <c r="DS486" s="360">
        <v>0</v>
      </c>
      <c r="DT486" s="360">
        <v>0</v>
      </c>
      <c r="DU486" s="360">
        <v>0</v>
      </c>
      <c r="DV486" s="360">
        <v>0</v>
      </c>
      <c r="DW486" s="360">
        <v>0</v>
      </c>
      <c r="DX486" s="360">
        <v>0</v>
      </c>
      <c r="DY486" s="360">
        <v>0</v>
      </c>
      <c r="DZ486" s="360">
        <v>0</v>
      </c>
      <c r="EA486" s="360">
        <v>0</v>
      </c>
      <c r="EB486" s="360">
        <v>0</v>
      </c>
      <c r="EC486" s="360">
        <v>0</v>
      </c>
      <c r="ED486" s="360">
        <v>0</v>
      </c>
      <c r="EE486" s="360">
        <v>0</v>
      </c>
      <c r="EF486" s="360">
        <v>0</v>
      </c>
      <c r="EG486" s="360">
        <v>190</v>
      </c>
      <c r="EH486" s="360">
        <v>0</v>
      </c>
      <c r="EI486" s="360">
        <v>0</v>
      </c>
      <c r="EJ486" s="360">
        <v>0</v>
      </c>
      <c r="EK486" s="360">
        <v>0</v>
      </c>
      <c r="EL486" s="360">
        <v>0</v>
      </c>
      <c r="EM486" s="360">
        <v>0</v>
      </c>
      <c r="EN486" s="360">
        <v>0</v>
      </c>
      <c r="EO486" s="360">
        <v>0</v>
      </c>
      <c r="EP486" s="360">
        <v>0</v>
      </c>
      <c r="EQ486" s="360">
        <v>0</v>
      </c>
      <c r="ER486" s="360">
        <v>0</v>
      </c>
      <c r="ES486" s="360">
        <v>0</v>
      </c>
      <c r="ET486" s="360">
        <v>0</v>
      </c>
      <c r="EU486" s="360">
        <v>0</v>
      </c>
      <c r="EV486" s="360">
        <v>0</v>
      </c>
      <c r="EW486" s="360">
        <v>0</v>
      </c>
      <c r="EX486" s="360">
        <v>0</v>
      </c>
      <c r="EY486" s="360">
        <v>0</v>
      </c>
      <c r="EZ486" s="360">
        <v>0</v>
      </c>
      <c r="FA486" s="360">
        <v>0</v>
      </c>
      <c r="FB486" s="360">
        <v>0</v>
      </c>
      <c r="FC486" s="360">
        <v>0</v>
      </c>
      <c r="FD486" s="360">
        <v>0</v>
      </c>
      <c r="FE486" s="360">
        <v>0</v>
      </c>
      <c r="FF486" s="360">
        <v>0</v>
      </c>
      <c r="FG486" s="360"/>
      <c r="FH486" s="360">
        <v>0</v>
      </c>
      <c r="FI486" s="360"/>
      <c r="FJ486" s="360">
        <v>0</v>
      </c>
      <c r="FK486" s="360">
        <v>0</v>
      </c>
      <c r="FL486" s="360">
        <v>0</v>
      </c>
      <c r="FM486" s="360">
        <v>0</v>
      </c>
      <c r="FN486" s="360">
        <v>0</v>
      </c>
      <c r="FO486" s="351">
        <v>0</v>
      </c>
      <c r="FP486" s="351">
        <v>30</v>
      </c>
      <c r="FQ486" s="351">
        <v>0</v>
      </c>
    </row>
    <row r="487" spans="1:173" ht="12.75" x14ac:dyDescent="0.2">
      <c r="A487" s="371" t="s">
        <v>591</v>
      </c>
      <c r="B487" s="360">
        <v>1815</v>
      </c>
      <c r="C487" s="360">
        <v>1815</v>
      </c>
      <c r="D487" s="360">
        <v>1030</v>
      </c>
      <c r="E487" s="360">
        <v>785</v>
      </c>
      <c r="F487" s="360">
        <v>65</v>
      </c>
      <c r="G487" s="360">
        <v>1585</v>
      </c>
      <c r="H487" s="360">
        <v>0</v>
      </c>
      <c r="I487" s="360">
        <v>375</v>
      </c>
      <c r="J487" s="360">
        <v>1440</v>
      </c>
      <c r="K487" s="360">
        <v>5850</v>
      </c>
      <c r="L487" s="270">
        <v>0</v>
      </c>
      <c r="M487" s="270">
        <v>0</v>
      </c>
      <c r="N487" s="361">
        <v>0</v>
      </c>
      <c r="O487" s="361">
        <v>0</v>
      </c>
      <c r="P487" s="361">
        <v>0</v>
      </c>
      <c r="Q487" s="361">
        <v>0</v>
      </c>
      <c r="R487" s="361">
        <v>0</v>
      </c>
      <c r="S487" s="361">
        <v>0</v>
      </c>
      <c r="T487" s="361">
        <v>0</v>
      </c>
      <c r="U487" s="362">
        <v>0</v>
      </c>
      <c r="V487" s="270">
        <v>0</v>
      </c>
      <c r="W487" s="270">
        <v>0</v>
      </c>
      <c r="X487" s="270">
        <v>70.790198239999995</v>
      </c>
      <c r="Y487" s="361">
        <v>0</v>
      </c>
      <c r="Z487" s="360">
        <v>25</v>
      </c>
      <c r="AA487" s="360">
        <v>50</v>
      </c>
      <c r="AB487" s="360">
        <v>275</v>
      </c>
      <c r="AC487" s="360">
        <v>645</v>
      </c>
      <c r="AD487" s="360">
        <v>680</v>
      </c>
      <c r="AE487" s="360">
        <v>140</v>
      </c>
      <c r="AF487" s="360">
        <v>0</v>
      </c>
      <c r="AG487" s="360">
        <v>0</v>
      </c>
      <c r="AH487" s="360">
        <v>0</v>
      </c>
      <c r="AI487" s="360">
        <v>0</v>
      </c>
      <c r="AJ487" s="360">
        <v>0</v>
      </c>
      <c r="AK487" s="360">
        <v>0</v>
      </c>
      <c r="AL487" s="360">
        <v>0</v>
      </c>
      <c r="AM487" s="360">
        <v>0</v>
      </c>
      <c r="AN487" s="360">
        <v>0</v>
      </c>
      <c r="AO487" s="360">
        <v>0</v>
      </c>
      <c r="AP487" s="360">
        <v>0</v>
      </c>
      <c r="AQ487" s="360">
        <v>175</v>
      </c>
      <c r="AR487" s="360">
        <v>0</v>
      </c>
      <c r="AS487" s="360">
        <v>0</v>
      </c>
      <c r="AT487" s="360">
        <v>0</v>
      </c>
      <c r="AU487" s="360">
        <v>0</v>
      </c>
      <c r="AV487" s="360">
        <v>0</v>
      </c>
      <c r="AW487" s="360">
        <v>0</v>
      </c>
      <c r="AX487" s="360">
        <v>255</v>
      </c>
      <c r="AY487" s="360">
        <v>0</v>
      </c>
      <c r="AZ487" s="360">
        <v>0</v>
      </c>
      <c r="BA487" s="360">
        <v>305</v>
      </c>
      <c r="BB487" s="360">
        <v>1085</v>
      </c>
      <c r="BC487" s="360" t="s">
        <v>1676</v>
      </c>
      <c r="BD487" s="360">
        <v>55</v>
      </c>
      <c r="BE487" s="360">
        <v>55</v>
      </c>
      <c r="BF487" s="360">
        <v>105</v>
      </c>
      <c r="BG487" s="360">
        <v>10</v>
      </c>
      <c r="BH487" s="360" t="s">
        <v>1676</v>
      </c>
      <c r="BI487" s="360" t="s">
        <v>1676</v>
      </c>
      <c r="BJ487" s="360">
        <v>0</v>
      </c>
      <c r="BK487" s="360">
        <v>85</v>
      </c>
      <c r="BL487" s="360">
        <v>45</v>
      </c>
      <c r="BM487" s="360">
        <v>100</v>
      </c>
      <c r="BN487" s="360">
        <v>30</v>
      </c>
      <c r="BO487" s="360">
        <v>25</v>
      </c>
      <c r="BP487" s="360">
        <v>160</v>
      </c>
      <c r="BQ487" s="360">
        <v>0</v>
      </c>
      <c r="BR487" s="360">
        <v>0</v>
      </c>
      <c r="BS487" s="360">
        <v>0</v>
      </c>
      <c r="BT487" s="360">
        <v>70</v>
      </c>
      <c r="BU487" s="360">
        <v>95</v>
      </c>
      <c r="BV487" s="360">
        <v>0</v>
      </c>
      <c r="BW487" s="360">
        <v>970</v>
      </c>
      <c r="BX487" s="360">
        <v>0</v>
      </c>
      <c r="BY487" s="360">
        <v>25</v>
      </c>
      <c r="BZ487" s="360" t="s">
        <v>1676</v>
      </c>
      <c r="CA487" s="360">
        <v>0</v>
      </c>
      <c r="CB487" s="360">
        <v>0</v>
      </c>
      <c r="CC487" s="360">
        <v>0</v>
      </c>
      <c r="CD487" s="360" t="s">
        <v>1676</v>
      </c>
      <c r="CE487" s="360">
        <v>0</v>
      </c>
      <c r="CF487" s="360" t="s">
        <v>1676</v>
      </c>
      <c r="CG487" s="360">
        <v>1780</v>
      </c>
      <c r="CH487" s="360">
        <v>0</v>
      </c>
      <c r="CI487" s="360">
        <v>0</v>
      </c>
      <c r="CJ487" s="360">
        <v>0</v>
      </c>
      <c r="CK487" s="360">
        <v>0</v>
      </c>
      <c r="CL487" s="360">
        <v>0</v>
      </c>
      <c r="CM487" s="360">
        <v>0</v>
      </c>
      <c r="CN487" s="360">
        <v>0</v>
      </c>
      <c r="CO487" s="360">
        <v>0</v>
      </c>
      <c r="CP487" s="360">
        <v>0</v>
      </c>
      <c r="CQ487" s="360">
        <v>0</v>
      </c>
      <c r="CR487" s="360">
        <v>0</v>
      </c>
      <c r="CS487" s="360">
        <v>0</v>
      </c>
      <c r="CT487" s="360">
        <v>0</v>
      </c>
      <c r="CU487" s="360"/>
      <c r="CV487" s="360">
        <v>0</v>
      </c>
      <c r="CW487" s="360">
        <v>0</v>
      </c>
      <c r="CX487" s="360">
        <v>0</v>
      </c>
      <c r="CY487" s="360">
        <v>0</v>
      </c>
      <c r="CZ487" s="360">
        <v>0</v>
      </c>
      <c r="DA487" s="360">
        <v>0</v>
      </c>
      <c r="DB487" s="360">
        <v>0</v>
      </c>
      <c r="DC487" s="360">
        <v>0</v>
      </c>
      <c r="DD487" s="360">
        <v>0</v>
      </c>
      <c r="DE487" s="360">
        <v>1815</v>
      </c>
      <c r="DF487" s="360">
        <v>0</v>
      </c>
      <c r="DG487" s="360">
        <v>0</v>
      </c>
      <c r="DH487" s="360">
        <v>0</v>
      </c>
      <c r="DI487" s="360">
        <v>0</v>
      </c>
      <c r="DJ487" s="360">
        <v>0</v>
      </c>
      <c r="DK487" s="360">
        <v>0</v>
      </c>
      <c r="DL487" s="360">
        <v>0</v>
      </c>
      <c r="DM487" s="360">
        <v>0</v>
      </c>
      <c r="DN487" s="360">
        <v>0</v>
      </c>
      <c r="DO487" s="360">
        <v>0</v>
      </c>
      <c r="DP487" s="360">
        <v>0</v>
      </c>
      <c r="DQ487" s="360">
        <v>0</v>
      </c>
      <c r="DR487" s="360"/>
      <c r="DS487" s="360">
        <v>0</v>
      </c>
      <c r="DT487" s="360">
        <v>0</v>
      </c>
      <c r="DU487" s="360">
        <v>0</v>
      </c>
      <c r="DV487" s="360">
        <v>0</v>
      </c>
      <c r="DW487" s="360">
        <v>0</v>
      </c>
      <c r="DX487" s="360">
        <v>0</v>
      </c>
      <c r="DY487" s="360">
        <v>0</v>
      </c>
      <c r="DZ487" s="360">
        <v>0</v>
      </c>
      <c r="EA487" s="360">
        <v>0</v>
      </c>
      <c r="EB487" s="360">
        <v>0</v>
      </c>
      <c r="EC487" s="360">
        <v>0</v>
      </c>
      <c r="ED487" s="360">
        <v>0</v>
      </c>
      <c r="EE487" s="360">
        <v>0</v>
      </c>
      <c r="EF487" s="360">
        <v>0</v>
      </c>
      <c r="EG487" s="360">
        <v>0</v>
      </c>
      <c r="EH487" s="360">
        <v>0</v>
      </c>
      <c r="EI487" s="360">
        <v>0</v>
      </c>
      <c r="EJ487" s="360">
        <v>0</v>
      </c>
      <c r="EK487" s="360">
        <v>0</v>
      </c>
      <c r="EL487" s="360">
        <v>0</v>
      </c>
      <c r="EM487" s="360">
        <v>0</v>
      </c>
      <c r="EN487" s="360">
        <v>0</v>
      </c>
      <c r="EO487" s="360">
        <v>0</v>
      </c>
      <c r="EP487" s="360">
        <v>0</v>
      </c>
      <c r="EQ487" s="360">
        <v>0</v>
      </c>
      <c r="ER487" s="360">
        <v>0</v>
      </c>
      <c r="ES487" s="360">
        <v>0</v>
      </c>
      <c r="ET487" s="360">
        <v>0</v>
      </c>
      <c r="EU487" s="360">
        <v>0</v>
      </c>
      <c r="EV487" s="360">
        <v>0</v>
      </c>
      <c r="EW487" s="360">
        <v>0</v>
      </c>
      <c r="EX487" s="360">
        <v>0</v>
      </c>
      <c r="EY487" s="360">
        <v>0</v>
      </c>
      <c r="EZ487" s="360">
        <v>0</v>
      </c>
      <c r="FA487" s="360">
        <v>0</v>
      </c>
      <c r="FB487" s="360">
        <v>0</v>
      </c>
      <c r="FC487" s="360">
        <v>0</v>
      </c>
      <c r="FD487" s="360">
        <v>0</v>
      </c>
      <c r="FE487" s="360">
        <v>0</v>
      </c>
      <c r="FF487" s="360">
        <v>0</v>
      </c>
      <c r="FG487" s="360"/>
      <c r="FH487" s="360">
        <v>0</v>
      </c>
      <c r="FI487" s="360"/>
      <c r="FJ487" s="360">
        <v>0</v>
      </c>
      <c r="FK487" s="360">
        <v>0</v>
      </c>
      <c r="FL487" s="360">
        <v>0</v>
      </c>
      <c r="FM487" s="360">
        <v>0</v>
      </c>
      <c r="FN487" s="360">
        <v>0</v>
      </c>
      <c r="FO487" s="351">
        <v>730</v>
      </c>
      <c r="FP487" s="351">
        <v>160</v>
      </c>
      <c r="FQ487" s="351">
        <v>0</v>
      </c>
    </row>
    <row r="488" spans="1:173" ht="12.75" x14ac:dyDescent="0.2">
      <c r="A488" s="371" t="s">
        <v>812</v>
      </c>
      <c r="B488" s="360">
        <v>105</v>
      </c>
      <c r="C488" s="360">
        <v>105</v>
      </c>
      <c r="D488" s="360">
        <v>55</v>
      </c>
      <c r="E488" s="360">
        <v>50</v>
      </c>
      <c r="F488" s="360">
        <v>0</v>
      </c>
      <c r="G488" s="360">
        <v>105</v>
      </c>
      <c r="H488" s="360">
        <v>0</v>
      </c>
      <c r="I488" s="360">
        <v>105</v>
      </c>
      <c r="J488" s="360">
        <v>0</v>
      </c>
      <c r="K488" s="360">
        <v>1105</v>
      </c>
      <c r="L488" s="270">
        <v>0</v>
      </c>
      <c r="M488" s="270">
        <v>0</v>
      </c>
      <c r="N488" s="361">
        <v>0</v>
      </c>
      <c r="O488" s="361">
        <v>0</v>
      </c>
      <c r="P488" s="361">
        <v>0</v>
      </c>
      <c r="Q488" s="361">
        <v>0</v>
      </c>
      <c r="R488" s="361">
        <v>0</v>
      </c>
      <c r="S488" s="361">
        <v>0</v>
      </c>
      <c r="T488" s="361">
        <v>0</v>
      </c>
      <c r="U488" s="362">
        <v>0</v>
      </c>
      <c r="V488" s="270">
        <v>0</v>
      </c>
      <c r="W488" s="270">
        <v>0</v>
      </c>
      <c r="X488" s="270">
        <v>59.252427179999998</v>
      </c>
      <c r="Y488" s="361">
        <v>0</v>
      </c>
      <c r="Z488" s="360" t="s">
        <v>1676</v>
      </c>
      <c r="AA488" s="360">
        <v>20</v>
      </c>
      <c r="AB488" s="360">
        <v>35</v>
      </c>
      <c r="AC488" s="360">
        <v>25</v>
      </c>
      <c r="AD488" s="360">
        <v>20</v>
      </c>
      <c r="AE488" s="360" t="s">
        <v>1676</v>
      </c>
      <c r="AF488" s="360">
        <v>0</v>
      </c>
      <c r="AG488" s="360">
        <v>0</v>
      </c>
      <c r="AH488" s="360">
        <v>0</v>
      </c>
      <c r="AI488" s="360">
        <v>0</v>
      </c>
      <c r="AJ488" s="360">
        <v>0</v>
      </c>
      <c r="AK488" s="360">
        <v>0</v>
      </c>
      <c r="AL488" s="360">
        <v>0</v>
      </c>
      <c r="AM488" s="360">
        <v>0</v>
      </c>
      <c r="AN488" s="360">
        <v>0</v>
      </c>
      <c r="AO488" s="360">
        <v>0</v>
      </c>
      <c r="AP488" s="360">
        <v>0</v>
      </c>
      <c r="AQ488" s="360">
        <v>0</v>
      </c>
      <c r="AR488" s="360">
        <v>0</v>
      </c>
      <c r="AS488" s="360">
        <v>0</v>
      </c>
      <c r="AT488" s="360">
        <v>0</v>
      </c>
      <c r="AU488" s="360">
        <v>0</v>
      </c>
      <c r="AV488" s="360">
        <v>0</v>
      </c>
      <c r="AW488" s="360">
        <v>0</v>
      </c>
      <c r="AX488" s="360">
        <v>0</v>
      </c>
      <c r="AY488" s="360">
        <v>0</v>
      </c>
      <c r="AZ488" s="360">
        <v>0</v>
      </c>
      <c r="BA488" s="360">
        <v>0</v>
      </c>
      <c r="BB488" s="360">
        <v>105</v>
      </c>
      <c r="BC488" s="360">
        <v>0</v>
      </c>
      <c r="BD488" s="360">
        <v>0</v>
      </c>
      <c r="BE488" s="360">
        <v>0</v>
      </c>
      <c r="BF488" s="360">
        <v>0</v>
      </c>
      <c r="BG488" s="360">
        <v>0</v>
      </c>
      <c r="BH488" s="360">
        <v>0</v>
      </c>
      <c r="BI488" s="360">
        <v>0</v>
      </c>
      <c r="BJ488" s="360">
        <v>0</v>
      </c>
      <c r="BK488" s="360">
        <v>0</v>
      </c>
      <c r="BL488" s="360">
        <v>0</v>
      </c>
      <c r="BM488" s="360">
        <v>0</v>
      </c>
      <c r="BN488" s="360">
        <v>0</v>
      </c>
      <c r="BO488" s="360">
        <v>0</v>
      </c>
      <c r="BP488" s="360">
        <v>0</v>
      </c>
      <c r="BQ488" s="360">
        <v>0</v>
      </c>
      <c r="BR488" s="360">
        <v>0</v>
      </c>
      <c r="BS488" s="360">
        <v>0</v>
      </c>
      <c r="BT488" s="360">
        <v>105</v>
      </c>
      <c r="BU488" s="360">
        <v>0</v>
      </c>
      <c r="BV488" s="360">
        <v>0</v>
      </c>
      <c r="BW488" s="360">
        <v>0</v>
      </c>
      <c r="BX488" s="360">
        <v>0</v>
      </c>
      <c r="BY488" s="360">
        <v>0</v>
      </c>
      <c r="BZ488" s="360">
        <v>0</v>
      </c>
      <c r="CA488" s="360">
        <v>0</v>
      </c>
      <c r="CB488" s="360">
        <v>0</v>
      </c>
      <c r="CC488" s="360">
        <v>0</v>
      </c>
      <c r="CD488" s="360">
        <v>0</v>
      </c>
      <c r="CE488" s="360">
        <v>0</v>
      </c>
      <c r="CF488" s="360">
        <v>0</v>
      </c>
      <c r="CG488" s="360">
        <v>105</v>
      </c>
      <c r="CH488" s="360">
        <v>0</v>
      </c>
      <c r="CI488" s="360">
        <v>0</v>
      </c>
      <c r="CJ488" s="360">
        <v>0</v>
      </c>
      <c r="CK488" s="360">
        <v>0</v>
      </c>
      <c r="CL488" s="360">
        <v>0</v>
      </c>
      <c r="CM488" s="360">
        <v>0</v>
      </c>
      <c r="CN488" s="360">
        <v>0</v>
      </c>
      <c r="CO488" s="360">
        <v>0</v>
      </c>
      <c r="CP488" s="360">
        <v>0</v>
      </c>
      <c r="CQ488" s="360">
        <v>0</v>
      </c>
      <c r="CR488" s="360">
        <v>0</v>
      </c>
      <c r="CS488" s="360">
        <v>0</v>
      </c>
      <c r="CT488" s="360">
        <v>0</v>
      </c>
      <c r="CU488" s="360"/>
      <c r="CV488" s="360">
        <v>0</v>
      </c>
      <c r="CW488" s="360">
        <v>0</v>
      </c>
      <c r="CX488" s="360">
        <v>0</v>
      </c>
      <c r="CY488" s="360">
        <v>0</v>
      </c>
      <c r="CZ488" s="360">
        <v>0</v>
      </c>
      <c r="DA488" s="360">
        <v>0</v>
      </c>
      <c r="DB488" s="360">
        <v>0</v>
      </c>
      <c r="DC488" s="360">
        <v>0</v>
      </c>
      <c r="DD488" s="360">
        <v>0</v>
      </c>
      <c r="DE488" s="360">
        <v>0</v>
      </c>
      <c r="DF488" s="360">
        <v>0</v>
      </c>
      <c r="DG488" s="360">
        <v>0</v>
      </c>
      <c r="DH488" s="360">
        <v>0</v>
      </c>
      <c r="DI488" s="360">
        <v>0</v>
      </c>
      <c r="DJ488" s="360">
        <v>0</v>
      </c>
      <c r="DK488" s="360">
        <v>0</v>
      </c>
      <c r="DL488" s="360">
        <v>0</v>
      </c>
      <c r="DM488" s="360">
        <v>0</v>
      </c>
      <c r="DN488" s="360">
        <v>105</v>
      </c>
      <c r="DO488" s="360">
        <v>0</v>
      </c>
      <c r="DP488" s="360">
        <v>0</v>
      </c>
      <c r="DQ488" s="360">
        <v>0</v>
      </c>
      <c r="DR488" s="360"/>
      <c r="DS488" s="360">
        <v>0</v>
      </c>
      <c r="DT488" s="360">
        <v>0</v>
      </c>
      <c r="DU488" s="360">
        <v>0</v>
      </c>
      <c r="DV488" s="360">
        <v>0</v>
      </c>
      <c r="DW488" s="360">
        <v>0</v>
      </c>
      <c r="DX488" s="360">
        <v>0</v>
      </c>
      <c r="DY488" s="360">
        <v>0</v>
      </c>
      <c r="DZ488" s="360">
        <v>0</v>
      </c>
      <c r="EA488" s="360">
        <v>0</v>
      </c>
      <c r="EB488" s="360">
        <v>0</v>
      </c>
      <c r="EC488" s="360">
        <v>0</v>
      </c>
      <c r="ED488" s="360">
        <v>0</v>
      </c>
      <c r="EE488" s="360">
        <v>0</v>
      </c>
      <c r="EF488" s="360">
        <v>0</v>
      </c>
      <c r="EG488" s="360">
        <v>0</v>
      </c>
      <c r="EH488" s="360">
        <v>0</v>
      </c>
      <c r="EI488" s="360">
        <v>0</v>
      </c>
      <c r="EJ488" s="360">
        <v>0</v>
      </c>
      <c r="EK488" s="360">
        <v>0</v>
      </c>
      <c r="EL488" s="360">
        <v>0</v>
      </c>
      <c r="EM488" s="360">
        <v>0</v>
      </c>
      <c r="EN488" s="360">
        <v>0</v>
      </c>
      <c r="EO488" s="360">
        <v>0</v>
      </c>
      <c r="EP488" s="360">
        <v>0</v>
      </c>
      <c r="EQ488" s="360">
        <v>0</v>
      </c>
      <c r="ER488" s="360">
        <v>0</v>
      </c>
      <c r="ES488" s="360">
        <v>0</v>
      </c>
      <c r="ET488" s="360">
        <v>0</v>
      </c>
      <c r="EU488" s="360">
        <v>0</v>
      </c>
      <c r="EV488" s="360">
        <v>0</v>
      </c>
      <c r="EW488" s="360">
        <v>0</v>
      </c>
      <c r="EX488" s="360">
        <v>0</v>
      </c>
      <c r="EY488" s="360">
        <v>0</v>
      </c>
      <c r="EZ488" s="360">
        <v>0</v>
      </c>
      <c r="FA488" s="360">
        <v>0</v>
      </c>
      <c r="FB488" s="360">
        <v>0</v>
      </c>
      <c r="FC488" s="360">
        <v>0</v>
      </c>
      <c r="FD488" s="360">
        <v>0</v>
      </c>
      <c r="FE488" s="360">
        <v>0</v>
      </c>
      <c r="FF488" s="360">
        <v>0</v>
      </c>
      <c r="FG488" s="360"/>
      <c r="FH488" s="360">
        <v>0</v>
      </c>
      <c r="FI488" s="360"/>
      <c r="FJ488" s="360">
        <v>0</v>
      </c>
      <c r="FK488" s="360">
        <v>0</v>
      </c>
      <c r="FL488" s="360">
        <v>0</v>
      </c>
      <c r="FM488" s="360">
        <v>0</v>
      </c>
      <c r="FN488" s="360">
        <v>0</v>
      </c>
      <c r="FO488" s="351">
        <v>0</v>
      </c>
      <c r="FP488" s="351">
        <v>0</v>
      </c>
      <c r="FQ488" s="351">
        <v>0</v>
      </c>
    </row>
    <row r="489" spans="1:173" ht="12.75" x14ac:dyDescent="0.2">
      <c r="A489" s="371" t="s">
        <v>592</v>
      </c>
      <c r="B489" s="360">
        <v>5315</v>
      </c>
      <c r="C489" s="360">
        <v>5300</v>
      </c>
      <c r="D489" s="360">
        <v>2375</v>
      </c>
      <c r="E489" s="360">
        <v>2925</v>
      </c>
      <c r="F489" s="360">
        <v>190</v>
      </c>
      <c r="G489" s="360">
        <v>50</v>
      </c>
      <c r="H489" s="360">
        <v>3615</v>
      </c>
      <c r="I489" s="360">
        <v>2250</v>
      </c>
      <c r="J489" s="360">
        <v>3060</v>
      </c>
      <c r="K489" s="360">
        <v>42840</v>
      </c>
      <c r="L489" s="270">
        <v>54.799777839999997</v>
      </c>
      <c r="M489" s="270">
        <v>46</v>
      </c>
      <c r="N489" s="361">
        <v>820</v>
      </c>
      <c r="O489" s="361">
        <v>1485</v>
      </c>
      <c r="P489" s="361">
        <v>790</v>
      </c>
      <c r="Q489" s="361">
        <v>475</v>
      </c>
      <c r="R489" s="361">
        <v>30</v>
      </c>
      <c r="S489" s="361" t="s">
        <v>1676</v>
      </c>
      <c r="T489" s="361">
        <v>0</v>
      </c>
      <c r="U489" s="362">
        <v>0</v>
      </c>
      <c r="V489" s="270">
        <v>19.079484900000001</v>
      </c>
      <c r="W489" s="270">
        <v>13</v>
      </c>
      <c r="X489" s="270">
        <v>63.73884391</v>
      </c>
      <c r="Y489" s="361">
        <v>10</v>
      </c>
      <c r="Z489" s="360">
        <v>305</v>
      </c>
      <c r="AA489" s="360">
        <v>870</v>
      </c>
      <c r="AB489" s="360">
        <v>925</v>
      </c>
      <c r="AC489" s="360">
        <v>1160</v>
      </c>
      <c r="AD489" s="360">
        <v>1645</v>
      </c>
      <c r="AE489" s="360">
        <v>395</v>
      </c>
      <c r="AF489" s="360">
        <v>75</v>
      </c>
      <c r="AG489" s="360">
        <v>0</v>
      </c>
      <c r="AH489" s="360">
        <v>760</v>
      </c>
      <c r="AI489" s="360">
        <v>20</v>
      </c>
      <c r="AJ489" s="360">
        <v>25</v>
      </c>
      <c r="AK489" s="360" t="s">
        <v>1676</v>
      </c>
      <c r="AL489" s="360">
        <v>0</v>
      </c>
      <c r="AM489" s="360">
        <v>40</v>
      </c>
      <c r="AN489" s="360">
        <v>0</v>
      </c>
      <c r="AO489" s="360">
        <v>0</v>
      </c>
      <c r="AP489" s="360">
        <v>10</v>
      </c>
      <c r="AQ489" s="360">
        <v>40</v>
      </c>
      <c r="AR489" s="360">
        <v>575</v>
      </c>
      <c r="AS489" s="360">
        <v>10</v>
      </c>
      <c r="AT489" s="360">
        <v>45</v>
      </c>
      <c r="AU489" s="360">
        <v>0</v>
      </c>
      <c r="AV489" s="360">
        <v>265</v>
      </c>
      <c r="AW489" s="360">
        <v>125</v>
      </c>
      <c r="AX489" s="360">
        <v>1445</v>
      </c>
      <c r="AY489" s="360">
        <v>0</v>
      </c>
      <c r="AZ489" s="360">
        <v>1005</v>
      </c>
      <c r="BA489" s="360">
        <v>30</v>
      </c>
      <c r="BB489" s="360">
        <v>845</v>
      </c>
      <c r="BC489" s="360">
        <v>30</v>
      </c>
      <c r="BD489" s="360">
        <v>205</v>
      </c>
      <c r="BE489" s="360" t="s">
        <v>1676</v>
      </c>
      <c r="BF489" s="360">
        <v>55</v>
      </c>
      <c r="BG489" s="360">
        <v>70</v>
      </c>
      <c r="BH489" s="360">
        <v>180</v>
      </c>
      <c r="BI489" s="360">
        <v>760</v>
      </c>
      <c r="BJ489" s="360">
        <v>20</v>
      </c>
      <c r="BK489" s="360">
        <v>185</v>
      </c>
      <c r="BL489" s="360">
        <v>220</v>
      </c>
      <c r="BM489" s="360">
        <v>130</v>
      </c>
      <c r="BN489" s="360">
        <v>275</v>
      </c>
      <c r="BO489" s="360">
        <v>1155</v>
      </c>
      <c r="BP489" s="360">
        <v>135</v>
      </c>
      <c r="BQ489" s="360">
        <v>0</v>
      </c>
      <c r="BR489" s="360">
        <v>0</v>
      </c>
      <c r="BS489" s="360" t="s">
        <v>1676</v>
      </c>
      <c r="BT489" s="360">
        <v>290</v>
      </c>
      <c r="BU489" s="360">
        <v>420</v>
      </c>
      <c r="BV489" s="360" t="s">
        <v>1676</v>
      </c>
      <c r="BW489" s="360">
        <v>1170</v>
      </c>
      <c r="BX489" s="360">
        <v>0</v>
      </c>
      <c r="BY489" s="360">
        <v>60</v>
      </c>
      <c r="BZ489" s="360">
        <v>0</v>
      </c>
      <c r="CA489" s="360">
        <v>0</v>
      </c>
      <c r="CB489" s="360">
        <v>0</v>
      </c>
      <c r="CC489" s="360">
        <v>0</v>
      </c>
      <c r="CD489" s="360">
        <v>30</v>
      </c>
      <c r="CE489" s="360" t="s">
        <v>1676</v>
      </c>
      <c r="CF489" s="360">
        <v>55</v>
      </c>
      <c r="CG489" s="360">
        <v>5155</v>
      </c>
      <c r="CH489" s="360">
        <v>0</v>
      </c>
      <c r="CI489" s="360">
        <v>125</v>
      </c>
      <c r="CJ489" s="360">
        <v>65</v>
      </c>
      <c r="CK489" s="360">
        <v>240</v>
      </c>
      <c r="CL489" s="360">
        <v>35</v>
      </c>
      <c r="CM489" s="360">
        <v>775</v>
      </c>
      <c r="CN489" s="360">
        <v>0</v>
      </c>
      <c r="CO489" s="360">
        <v>0</v>
      </c>
      <c r="CP489" s="360">
        <v>0</v>
      </c>
      <c r="CQ489" s="360">
        <v>0</v>
      </c>
      <c r="CR489" s="360">
        <v>0</v>
      </c>
      <c r="CS489" s="360">
        <v>0</v>
      </c>
      <c r="CT489" s="360">
        <v>0</v>
      </c>
      <c r="CU489" s="360"/>
      <c r="CV489" s="360">
        <v>0</v>
      </c>
      <c r="CW489" s="360">
        <v>0</v>
      </c>
      <c r="CX489" s="360">
        <v>0</v>
      </c>
      <c r="CY489" s="360">
        <v>0</v>
      </c>
      <c r="CZ489" s="360">
        <v>0</v>
      </c>
      <c r="DA489" s="360">
        <v>0</v>
      </c>
      <c r="DB489" s="360">
        <v>0</v>
      </c>
      <c r="DC489" s="360">
        <v>0</v>
      </c>
      <c r="DD489" s="360">
        <v>0</v>
      </c>
      <c r="DE489" s="360">
        <v>0</v>
      </c>
      <c r="DF489" s="360">
        <v>0</v>
      </c>
      <c r="DG489" s="360">
        <v>0</v>
      </c>
      <c r="DH489" s="360">
        <v>0</v>
      </c>
      <c r="DI489" s="360">
        <v>0</v>
      </c>
      <c r="DJ489" s="360">
        <v>0</v>
      </c>
      <c r="DK489" s="360">
        <v>0</v>
      </c>
      <c r="DL489" s="360">
        <v>0</v>
      </c>
      <c r="DM489" s="360">
        <v>0</v>
      </c>
      <c r="DN489" s="360">
        <v>180</v>
      </c>
      <c r="DO489" s="360">
        <v>0</v>
      </c>
      <c r="DP489" s="360">
        <v>0</v>
      </c>
      <c r="DQ489" s="360">
        <v>0</v>
      </c>
      <c r="DR489" s="360"/>
      <c r="DS489" s="360">
        <v>0</v>
      </c>
      <c r="DT489" s="360">
        <v>165</v>
      </c>
      <c r="DU489" s="360">
        <v>0</v>
      </c>
      <c r="DV489" s="360">
        <v>0</v>
      </c>
      <c r="DW489" s="360">
        <v>0</v>
      </c>
      <c r="DX489" s="360">
        <v>0</v>
      </c>
      <c r="DY489" s="360">
        <v>0</v>
      </c>
      <c r="DZ489" s="360">
        <v>0</v>
      </c>
      <c r="EA489" s="360">
        <v>0</v>
      </c>
      <c r="EB489" s="360">
        <v>0</v>
      </c>
      <c r="EC489" s="360">
        <v>0</v>
      </c>
      <c r="ED489" s="360">
        <v>0</v>
      </c>
      <c r="EE489" s="360">
        <v>0</v>
      </c>
      <c r="EF489" s="360">
        <v>0</v>
      </c>
      <c r="EG489" s="360">
        <v>0</v>
      </c>
      <c r="EH489" s="360">
        <v>0</v>
      </c>
      <c r="EI489" s="360">
        <v>0</v>
      </c>
      <c r="EJ489" s="360">
        <v>0</v>
      </c>
      <c r="EK489" s="360">
        <v>0</v>
      </c>
      <c r="EL489" s="360">
        <v>0</v>
      </c>
      <c r="EM489" s="360">
        <v>55</v>
      </c>
      <c r="EN489" s="360">
        <v>0</v>
      </c>
      <c r="EO489" s="360">
        <v>0</v>
      </c>
      <c r="EP489" s="360">
        <v>0</v>
      </c>
      <c r="EQ489" s="360">
        <v>195</v>
      </c>
      <c r="ER489" s="360">
        <v>0</v>
      </c>
      <c r="ES489" s="360">
        <v>0</v>
      </c>
      <c r="ET489" s="360">
        <v>0</v>
      </c>
      <c r="EU489" s="360">
        <v>0</v>
      </c>
      <c r="EV489" s="360">
        <v>65</v>
      </c>
      <c r="EW489" s="360">
        <v>0</v>
      </c>
      <c r="EX489" s="360">
        <v>0</v>
      </c>
      <c r="EY489" s="360">
        <v>0</v>
      </c>
      <c r="EZ489" s="360">
        <v>0</v>
      </c>
      <c r="FA489" s="360">
        <v>0</v>
      </c>
      <c r="FB489" s="360">
        <v>0</v>
      </c>
      <c r="FC489" s="360">
        <v>0</v>
      </c>
      <c r="FD489" s="360">
        <v>0</v>
      </c>
      <c r="FE489" s="360">
        <v>0</v>
      </c>
      <c r="FF489" s="360">
        <v>0</v>
      </c>
      <c r="FG489" s="360"/>
      <c r="FH489" s="360">
        <v>0</v>
      </c>
      <c r="FI489" s="360"/>
      <c r="FJ489" s="360">
        <v>0</v>
      </c>
      <c r="FK489" s="360">
        <v>345</v>
      </c>
      <c r="FL489" s="360">
        <v>0</v>
      </c>
      <c r="FM489" s="360">
        <v>2000</v>
      </c>
      <c r="FN489" s="360">
        <v>1070</v>
      </c>
      <c r="FO489" s="351">
        <v>4465</v>
      </c>
      <c r="FP489" s="351">
        <v>1450</v>
      </c>
      <c r="FQ489" s="351">
        <v>3600</v>
      </c>
    </row>
    <row r="490" spans="1:173" ht="12.75" x14ac:dyDescent="0.2">
      <c r="A490" s="371" t="s">
        <v>744</v>
      </c>
      <c r="B490" s="360">
        <v>355</v>
      </c>
      <c r="C490" s="360">
        <v>355</v>
      </c>
      <c r="D490" s="360">
        <v>115</v>
      </c>
      <c r="E490" s="360">
        <v>240</v>
      </c>
      <c r="F490" s="360">
        <v>0</v>
      </c>
      <c r="G490" s="360">
        <v>0</v>
      </c>
      <c r="H490" s="360">
        <v>0</v>
      </c>
      <c r="I490" s="360">
        <v>355</v>
      </c>
      <c r="J490" s="360">
        <v>0</v>
      </c>
      <c r="K490" s="360">
        <v>8825</v>
      </c>
      <c r="L490" s="270">
        <v>0</v>
      </c>
      <c r="M490" s="270">
        <v>0</v>
      </c>
      <c r="N490" s="361">
        <v>0</v>
      </c>
      <c r="O490" s="361">
        <v>0</v>
      </c>
      <c r="P490" s="361">
        <v>0</v>
      </c>
      <c r="Q490" s="361">
        <v>0</v>
      </c>
      <c r="R490" s="361">
        <v>0</v>
      </c>
      <c r="S490" s="361">
        <v>0</v>
      </c>
      <c r="T490" s="361">
        <v>0</v>
      </c>
      <c r="U490" s="362">
        <v>0</v>
      </c>
      <c r="V490" s="270">
        <v>0</v>
      </c>
      <c r="W490" s="270">
        <v>0</v>
      </c>
      <c r="X490" s="270">
        <v>84.214084510000006</v>
      </c>
      <c r="Y490" s="361">
        <v>0</v>
      </c>
      <c r="Z490" s="360">
        <v>0</v>
      </c>
      <c r="AA490" s="360" t="s">
        <v>1676</v>
      </c>
      <c r="AB490" s="360">
        <v>10</v>
      </c>
      <c r="AC490" s="360">
        <v>30</v>
      </c>
      <c r="AD490" s="360">
        <v>205</v>
      </c>
      <c r="AE490" s="360">
        <v>110</v>
      </c>
      <c r="AF490" s="360">
        <v>0</v>
      </c>
      <c r="AG490" s="360">
        <v>0</v>
      </c>
      <c r="AH490" s="360">
        <v>0</v>
      </c>
      <c r="AI490" s="360">
        <v>0</v>
      </c>
      <c r="AJ490" s="360">
        <v>0</v>
      </c>
      <c r="AK490" s="360">
        <v>0</v>
      </c>
      <c r="AL490" s="360">
        <v>0</v>
      </c>
      <c r="AM490" s="360">
        <v>0</v>
      </c>
      <c r="AN490" s="360">
        <v>0</v>
      </c>
      <c r="AO490" s="360">
        <v>0</v>
      </c>
      <c r="AP490" s="360">
        <v>0</v>
      </c>
      <c r="AQ490" s="360">
        <v>0</v>
      </c>
      <c r="AR490" s="360">
        <v>0</v>
      </c>
      <c r="AS490" s="360">
        <v>0</v>
      </c>
      <c r="AT490" s="360">
        <v>0</v>
      </c>
      <c r="AU490" s="360">
        <v>0</v>
      </c>
      <c r="AV490" s="360">
        <v>0</v>
      </c>
      <c r="AW490" s="360">
        <v>0</v>
      </c>
      <c r="AX490" s="360">
        <v>0</v>
      </c>
      <c r="AY490" s="360">
        <v>0</v>
      </c>
      <c r="AZ490" s="360">
        <v>0</v>
      </c>
      <c r="BA490" s="360">
        <v>0</v>
      </c>
      <c r="BB490" s="360">
        <v>355</v>
      </c>
      <c r="BC490" s="360">
        <v>0</v>
      </c>
      <c r="BD490" s="360">
        <v>0</v>
      </c>
      <c r="BE490" s="360">
        <v>0</v>
      </c>
      <c r="BF490" s="360">
        <v>0</v>
      </c>
      <c r="BG490" s="360">
        <v>0</v>
      </c>
      <c r="BH490" s="360">
        <v>0</v>
      </c>
      <c r="BI490" s="360">
        <v>0</v>
      </c>
      <c r="BJ490" s="360">
        <v>0</v>
      </c>
      <c r="BK490" s="360">
        <v>0</v>
      </c>
      <c r="BL490" s="360">
        <v>0</v>
      </c>
      <c r="BM490" s="360">
        <v>0</v>
      </c>
      <c r="BN490" s="360">
        <v>0</v>
      </c>
      <c r="BO490" s="360">
        <v>0</v>
      </c>
      <c r="BP490" s="360">
        <v>0</v>
      </c>
      <c r="BQ490" s="360">
        <v>0</v>
      </c>
      <c r="BR490" s="360">
        <v>0</v>
      </c>
      <c r="BS490" s="360">
        <v>0</v>
      </c>
      <c r="BT490" s="360">
        <v>355</v>
      </c>
      <c r="BU490" s="360">
        <v>0</v>
      </c>
      <c r="BV490" s="360">
        <v>0</v>
      </c>
      <c r="BW490" s="360">
        <v>0</v>
      </c>
      <c r="BX490" s="360">
        <v>0</v>
      </c>
      <c r="BY490" s="360">
        <v>0</v>
      </c>
      <c r="BZ490" s="360">
        <v>0</v>
      </c>
      <c r="CA490" s="360">
        <v>0</v>
      </c>
      <c r="CB490" s="360">
        <v>0</v>
      </c>
      <c r="CC490" s="360">
        <v>0</v>
      </c>
      <c r="CD490" s="360">
        <v>0</v>
      </c>
      <c r="CE490" s="360">
        <v>0</v>
      </c>
      <c r="CF490" s="360">
        <v>0</v>
      </c>
      <c r="CG490" s="360">
        <v>355</v>
      </c>
      <c r="CH490" s="360" t="s">
        <v>1676</v>
      </c>
      <c r="CI490" s="360">
        <v>0</v>
      </c>
      <c r="CJ490" s="360">
        <v>0</v>
      </c>
      <c r="CK490" s="360">
        <v>0</v>
      </c>
      <c r="CL490" s="360">
        <v>0</v>
      </c>
      <c r="CM490" s="360">
        <v>0</v>
      </c>
      <c r="CN490" s="360">
        <v>0</v>
      </c>
      <c r="CO490" s="360">
        <v>0</v>
      </c>
      <c r="CP490" s="360">
        <v>0</v>
      </c>
      <c r="CQ490" s="360">
        <v>0</v>
      </c>
      <c r="CR490" s="360">
        <v>0</v>
      </c>
      <c r="CS490" s="360">
        <v>0</v>
      </c>
      <c r="CT490" s="360">
        <v>0</v>
      </c>
      <c r="CU490" s="360"/>
      <c r="CV490" s="360">
        <v>0</v>
      </c>
      <c r="CW490" s="360">
        <v>0</v>
      </c>
      <c r="CX490" s="360">
        <v>0</v>
      </c>
      <c r="CY490" s="360">
        <v>0</v>
      </c>
      <c r="CZ490" s="360">
        <v>0</v>
      </c>
      <c r="DA490" s="360">
        <v>0</v>
      </c>
      <c r="DB490" s="360">
        <v>0</v>
      </c>
      <c r="DC490" s="360">
        <v>0</v>
      </c>
      <c r="DD490" s="360">
        <v>0</v>
      </c>
      <c r="DE490" s="360">
        <v>0</v>
      </c>
      <c r="DF490" s="360">
        <v>0</v>
      </c>
      <c r="DG490" s="360">
        <v>0</v>
      </c>
      <c r="DH490" s="360">
        <v>0</v>
      </c>
      <c r="DI490" s="360">
        <v>0</v>
      </c>
      <c r="DJ490" s="360">
        <v>0</v>
      </c>
      <c r="DK490" s="360">
        <v>0</v>
      </c>
      <c r="DL490" s="360">
        <v>0</v>
      </c>
      <c r="DM490" s="360">
        <v>0</v>
      </c>
      <c r="DN490" s="360">
        <v>0</v>
      </c>
      <c r="DO490" s="360">
        <v>0</v>
      </c>
      <c r="DP490" s="360">
        <v>0</v>
      </c>
      <c r="DQ490" s="360">
        <v>0</v>
      </c>
      <c r="DR490" s="360"/>
      <c r="DS490" s="360">
        <v>0</v>
      </c>
      <c r="DT490" s="360">
        <v>0</v>
      </c>
      <c r="DU490" s="360">
        <v>0</v>
      </c>
      <c r="DV490" s="360">
        <v>0</v>
      </c>
      <c r="DW490" s="360">
        <v>0</v>
      </c>
      <c r="DX490" s="360">
        <v>0</v>
      </c>
      <c r="DY490" s="360">
        <v>0</v>
      </c>
      <c r="DZ490" s="360">
        <v>0</v>
      </c>
      <c r="EA490" s="360">
        <v>0</v>
      </c>
      <c r="EB490" s="360">
        <v>0</v>
      </c>
      <c r="EC490" s="360">
        <v>0</v>
      </c>
      <c r="ED490" s="360">
        <v>0</v>
      </c>
      <c r="EE490" s="360">
        <v>0</v>
      </c>
      <c r="EF490" s="360">
        <v>0</v>
      </c>
      <c r="EG490" s="360">
        <v>0</v>
      </c>
      <c r="EH490" s="360">
        <v>0</v>
      </c>
      <c r="EI490" s="360">
        <v>0</v>
      </c>
      <c r="EJ490" s="360">
        <v>0</v>
      </c>
      <c r="EK490" s="360">
        <v>0</v>
      </c>
      <c r="EL490" s="360">
        <v>0</v>
      </c>
      <c r="EM490" s="360">
        <v>0</v>
      </c>
      <c r="EN490" s="360">
        <v>0</v>
      </c>
      <c r="EO490" s="360">
        <v>0</v>
      </c>
      <c r="EP490" s="360">
        <v>0</v>
      </c>
      <c r="EQ490" s="360">
        <v>0</v>
      </c>
      <c r="ER490" s="360">
        <v>0</v>
      </c>
      <c r="ES490" s="360">
        <v>0</v>
      </c>
      <c r="ET490" s="360">
        <v>0</v>
      </c>
      <c r="EU490" s="360">
        <v>0</v>
      </c>
      <c r="EV490" s="360">
        <v>0</v>
      </c>
      <c r="EW490" s="360">
        <v>0</v>
      </c>
      <c r="EX490" s="360">
        <v>0</v>
      </c>
      <c r="EY490" s="360">
        <v>0</v>
      </c>
      <c r="EZ490" s="360">
        <v>0</v>
      </c>
      <c r="FA490" s="360">
        <v>0</v>
      </c>
      <c r="FB490" s="360">
        <v>0</v>
      </c>
      <c r="FC490" s="360">
        <v>0</v>
      </c>
      <c r="FD490" s="360">
        <v>0</v>
      </c>
      <c r="FE490" s="360">
        <v>0</v>
      </c>
      <c r="FF490" s="360">
        <v>0</v>
      </c>
      <c r="FG490" s="360"/>
      <c r="FH490" s="360">
        <v>0</v>
      </c>
      <c r="FI490" s="360"/>
      <c r="FJ490" s="360">
        <v>0</v>
      </c>
      <c r="FK490" s="360">
        <v>0</v>
      </c>
      <c r="FL490" s="360">
        <v>0</v>
      </c>
      <c r="FM490" s="360">
        <v>355</v>
      </c>
      <c r="FN490" s="360">
        <v>0</v>
      </c>
      <c r="FO490" s="351">
        <v>0</v>
      </c>
      <c r="FP490" s="351">
        <v>355</v>
      </c>
      <c r="FQ490" s="351">
        <v>0</v>
      </c>
    </row>
    <row r="491" spans="1:173" ht="12.75" x14ac:dyDescent="0.2">
      <c r="A491" s="371" t="s">
        <v>256</v>
      </c>
      <c r="B491" s="360">
        <v>2380</v>
      </c>
      <c r="C491" s="360">
        <v>2380</v>
      </c>
      <c r="D491" s="360">
        <v>1375</v>
      </c>
      <c r="E491" s="360">
        <v>1005</v>
      </c>
      <c r="F491" s="360">
        <v>1070</v>
      </c>
      <c r="G491" s="360">
        <v>1245</v>
      </c>
      <c r="H491" s="360">
        <v>30</v>
      </c>
      <c r="I491" s="360">
        <v>2380</v>
      </c>
      <c r="J491" s="360">
        <v>0</v>
      </c>
      <c r="K491" s="360">
        <v>91100</v>
      </c>
      <c r="L491" s="270">
        <v>0</v>
      </c>
      <c r="M491" s="270">
        <v>0</v>
      </c>
      <c r="N491" s="361">
        <v>0</v>
      </c>
      <c r="O491" s="361">
        <v>0</v>
      </c>
      <c r="P491" s="361">
        <v>0</v>
      </c>
      <c r="Q491" s="361">
        <v>0</v>
      </c>
      <c r="R491" s="361">
        <v>0</v>
      </c>
      <c r="S491" s="361">
        <v>0</v>
      </c>
      <c r="T491" s="361">
        <v>0</v>
      </c>
      <c r="U491" s="362">
        <v>0</v>
      </c>
      <c r="V491" s="270">
        <v>41.51667578</v>
      </c>
      <c r="W491" s="270">
        <v>7</v>
      </c>
      <c r="X491" s="270">
        <v>30.935294119999998</v>
      </c>
      <c r="Y491" s="361">
        <v>490</v>
      </c>
      <c r="Z491" s="360">
        <v>895</v>
      </c>
      <c r="AA491" s="360">
        <v>425</v>
      </c>
      <c r="AB491" s="360">
        <v>295</v>
      </c>
      <c r="AC491" s="360">
        <v>180</v>
      </c>
      <c r="AD491" s="360">
        <v>90</v>
      </c>
      <c r="AE491" s="360" t="s">
        <v>1676</v>
      </c>
      <c r="AF491" s="360">
        <v>0</v>
      </c>
      <c r="AG491" s="360">
        <v>0</v>
      </c>
      <c r="AH491" s="360">
        <v>0</v>
      </c>
      <c r="AI491" s="360">
        <v>0</v>
      </c>
      <c r="AJ491" s="360">
        <v>0</v>
      </c>
      <c r="AK491" s="360">
        <v>0</v>
      </c>
      <c r="AL491" s="360">
        <v>0</v>
      </c>
      <c r="AM491" s="360">
        <v>0</v>
      </c>
      <c r="AN491" s="360">
        <v>0</v>
      </c>
      <c r="AO491" s="360">
        <v>0</v>
      </c>
      <c r="AP491" s="360">
        <v>0</v>
      </c>
      <c r="AQ491" s="360">
        <v>0</v>
      </c>
      <c r="AR491" s="360">
        <v>0</v>
      </c>
      <c r="AS491" s="360">
        <v>0</v>
      </c>
      <c r="AT491" s="360">
        <v>0</v>
      </c>
      <c r="AU491" s="360">
        <v>0</v>
      </c>
      <c r="AV491" s="360">
        <v>0</v>
      </c>
      <c r="AW491" s="360">
        <v>0</v>
      </c>
      <c r="AX491" s="360">
        <v>0</v>
      </c>
      <c r="AY491" s="360">
        <v>0</v>
      </c>
      <c r="AZ491" s="360">
        <v>0</v>
      </c>
      <c r="BA491" s="360">
        <v>0</v>
      </c>
      <c r="BB491" s="360">
        <v>2380</v>
      </c>
      <c r="BC491" s="360">
        <v>0</v>
      </c>
      <c r="BD491" s="360">
        <v>0</v>
      </c>
      <c r="BE491" s="360">
        <v>0</v>
      </c>
      <c r="BF491" s="360">
        <v>0</v>
      </c>
      <c r="BG491" s="360">
        <v>900</v>
      </c>
      <c r="BH491" s="360" t="s">
        <v>1676</v>
      </c>
      <c r="BI491" s="360">
        <v>0</v>
      </c>
      <c r="BJ491" s="360">
        <v>0</v>
      </c>
      <c r="BK491" s="360">
        <v>0</v>
      </c>
      <c r="BL491" s="360">
        <v>0</v>
      </c>
      <c r="BM491" s="360">
        <v>0</v>
      </c>
      <c r="BN491" s="360">
        <v>0</v>
      </c>
      <c r="BO491" s="360">
        <v>0</v>
      </c>
      <c r="BP491" s="360">
        <v>0</v>
      </c>
      <c r="BQ491" s="360">
        <v>0</v>
      </c>
      <c r="BR491" s="360">
        <v>0</v>
      </c>
      <c r="BS491" s="360">
        <v>0</v>
      </c>
      <c r="BT491" s="360">
        <v>1470</v>
      </c>
      <c r="BU491" s="360">
        <v>0</v>
      </c>
      <c r="BV491" s="360">
        <v>0</v>
      </c>
      <c r="BW491" s="360" t="s">
        <v>1676</v>
      </c>
      <c r="BX491" s="360">
        <v>0</v>
      </c>
      <c r="BY491" s="360">
        <v>15</v>
      </c>
      <c r="BZ491" s="360" t="s">
        <v>1676</v>
      </c>
      <c r="CA491" s="360" t="s">
        <v>1676</v>
      </c>
      <c r="CB491" s="360">
        <v>0</v>
      </c>
      <c r="CC491" s="360">
        <v>0</v>
      </c>
      <c r="CD491" s="360" t="s">
        <v>1676</v>
      </c>
      <c r="CE491" s="360">
        <v>0</v>
      </c>
      <c r="CF491" s="360">
        <v>0</v>
      </c>
      <c r="CG491" s="360">
        <v>2355</v>
      </c>
      <c r="CH491" s="360">
        <v>0</v>
      </c>
      <c r="CI491" s="360">
        <v>0</v>
      </c>
      <c r="CJ491" s="360">
        <v>0</v>
      </c>
      <c r="CK491" s="360">
        <v>0</v>
      </c>
      <c r="CL491" s="360">
        <v>0</v>
      </c>
      <c r="CM491" s="360">
        <v>0</v>
      </c>
      <c r="CN491" s="360">
        <v>0</v>
      </c>
      <c r="CO491" s="360">
        <v>0</v>
      </c>
      <c r="CP491" s="360">
        <v>0</v>
      </c>
      <c r="CQ491" s="360">
        <v>0</v>
      </c>
      <c r="CR491" s="360">
        <v>0</v>
      </c>
      <c r="CS491" s="360">
        <v>0</v>
      </c>
      <c r="CT491" s="360">
        <v>0</v>
      </c>
      <c r="CU491" s="360"/>
      <c r="CV491" s="360">
        <v>0</v>
      </c>
      <c r="CW491" s="360">
        <v>0</v>
      </c>
      <c r="CX491" s="360">
        <v>0</v>
      </c>
      <c r="CY491" s="360">
        <v>0</v>
      </c>
      <c r="CZ491" s="360">
        <v>0</v>
      </c>
      <c r="DA491" s="360">
        <v>0</v>
      </c>
      <c r="DB491" s="360">
        <v>0</v>
      </c>
      <c r="DC491" s="360">
        <v>0</v>
      </c>
      <c r="DD491" s="360">
        <v>0</v>
      </c>
      <c r="DE491" s="360">
        <v>0</v>
      </c>
      <c r="DF491" s="360">
        <v>0</v>
      </c>
      <c r="DG491" s="360">
        <v>0</v>
      </c>
      <c r="DH491" s="360">
        <v>0</v>
      </c>
      <c r="DI491" s="360">
        <v>0</v>
      </c>
      <c r="DJ491" s="360">
        <v>0</v>
      </c>
      <c r="DK491" s="360">
        <v>0</v>
      </c>
      <c r="DL491" s="360">
        <v>0</v>
      </c>
      <c r="DM491" s="360">
        <v>0</v>
      </c>
      <c r="DN491" s="360">
        <v>0</v>
      </c>
      <c r="DO491" s="360">
        <v>0</v>
      </c>
      <c r="DP491" s="360">
        <v>0</v>
      </c>
      <c r="DQ491" s="360">
        <v>0</v>
      </c>
      <c r="DR491" s="360"/>
      <c r="DS491" s="360">
        <v>0</v>
      </c>
      <c r="DT491" s="360">
        <v>0</v>
      </c>
      <c r="DU491" s="360">
        <v>0</v>
      </c>
      <c r="DV491" s="360">
        <v>0</v>
      </c>
      <c r="DW491" s="360">
        <v>0</v>
      </c>
      <c r="DX491" s="360">
        <v>0</v>
      </c>
      <c r="DY491" s="360">
        <v>0</v>
      </c>
      <c r="DZ491" s="360">
        <v>0</v>
      </c>
      <c r="EA491" s="360">
        <v>0</v>
      </c>
      <c r="EB491" s="360">
        <v>0</v>
      </c>
      <c r="EC491" s="360">
        <v>0</v>
      </c>
      <c r="ED491" s="360">
        <v>0</v>
      </c>
      <c r="EE491" s="360">
        <v>0</v>
      </c>
      <c r="EF491" s="360">
        <v>0</v>
      </c>
      <c r="EG491" s="360">
        <v>0</v>
      </c>
      <c r="EH491" s="360">
        <v>0</v>
      </c>
      <c r="EI491" s="360">
        <v>0</v>
      </c>
      <c r="EJ491" s="360">
        <v>0</v>
      </c>
      <c r="EK491" s="360">
        <v>0</v>
      </c>
      <c r="EL491" s="360">
        <v>0</v>
      </c>
      <c r="EM491" s="360">
        <v>0</v>
      </c>
      <c r="EN491" s="360">
        <v>0</v>
      </c>
      <c r="EO491" s="360">
        <v>0</v>
      </c>
      <c r="EP491" s="360">
        <v>0</v>
      </c>
      <c r="EQ491" s="360">
        <v>730</v>
      </c>
      <c r="ER491" s="360">
        <v>1050</v>
      </c>
      <c r="ES491" s="360">
        <v>395</v>
      </c>
      <c r="ET491" s="360">
        <v>0</v>
      </c>
      <c r="EU491" s="360">
        <v>0</v>
      </c>
      <c r="EV491" s="360">
        <v>205</v>
      </c>
      <c r="EW491" s="360">
        <v>0</v>
      </c>
      <c r="EX491" s="360">
        <v>0</v>
      </c>
      <c r="EY491" s="360">
        <v>0</v>
      </c>
      <c r="EZ491" s="360">
        <v>0</v>
      </c>
      <c r="FA491" s="360">
        <v>0</v>
      </c>
      <c r="FB491" s="360">
        <v>0</v>
      </c>
      <c r="FC491" s="360">
        <v>0</v>
      </c>
      <c r="FD491" s="360">
        <v>0</v>
      </c>
      <c r="FE491" s="360">
        <v>0</v>
      </c>
      <c r="FF491" s="360">
        <v>0</v>
      </c>
      <c r="FG491" s="360"/>
      <c r="FH491" s="360">
        <v>0</v>
      </c>
      <c r="FI491" s="360"/>
      <c r="FJ491" s="360">
        <v>0</v>
      </c>
      <c r="FK491" s="360">
        <v>0</v>
      </c>
      <c r="FL491" s="360">
        <v>0</v>
      </c>
      <c r="FM491" s="360">
        <v>0</v>
      </c>
      <c r="FN491" s="360">
        <v>0</v>
      </c>
      <c r="FO491" s="351">
        <v>0</v>
      </c>
      <c r="FP491" s="351">
        <v>30</v>
      </c>
      <c r="FQ491" s="351">
        <v>0</v>
      </c>
    </row>
    <row r="492" spans="1:173" ht="12.75" x14ac:dyDescent="0.2">
      <c r="A492" s="371" t="s">
        <v>257</v>
      </c>
      <c r="B492" s="360">
        <v>259205</v>
      </c>
      <c r="C492" s="360">
        <v>221920</v>
      </c>
      <c r="D492" s="360">
        <v>88460</v>
      </c>
      <c r="E492" s="360">
        <v>133385</v>
      </c>
      <c r="F492" s="360">
        <v>54770</v>
      </c>
      <c r="G492" s="360">
        <v>56285</v>
      </c>
      <c r="H492" s="360">
        <v>73685</v>
      </c>
      <c r="I492" s="360">
        <v>147520</v>
      </c>
      <c r="J492" s="360">
        <v>111690</v>
      </c>
      <c r="K492" s="360">
        <v>467605</v>
      </c>
      <c r="L492" s="270">
        <v>51.195103680000003</v>
      </c>
      <c r="M492" s="270">
        <v>28</v>
      </c>
      <c r="N492" s="361">
        <v>33035</v>
      </c>
      <c r="O492" s="361">
        <v>14270</v>
      </c>
      <c r="P492" s="361">
        <v>6915</v>
      </c>
      <c r="Q492" s="361">
        <v>6815</v>
      </c>
      <c r="R492" s="361">
        <v>1980</v>
      </c>
      <c r="S492" s="361">
        <v>765</v>
      </c>
      <c r="T492" s="361">
        <v>145</v>
      </c>
      <c r="U492" s="362">
        <v>170</v>
      </c>
      <c r="V492" s="270">
        <v>4.1641237499999999</v>
      </c>
      <c r="W492" s="270">
        <v>1</v>
      </c>
      <c r="X492" s="270">
        <v>50.52199761</v>
      </c>
      <c r="Y492" s="361">
        <v>24310</v>
      </c>
      <c r="Z492" s="360">
        <v>25050</v>
      </c>
      <c r="AA492" s="360">
        <v>50690</v>
      </c>
      <c r="AB492" s="360">
        <v>49625</v>
      </c>
      <c r="AC492" s="360">
        <v>57315</v>
      </c>
      <c r="AD492" s="360">
        <v>39935</v>
      </c>
      <c r="AE492" s="360">
        <v>6150</v>
      </c>
      <c r="AF492" s="360">
        <v>4820</v>
      </c>
      <c r="AG492" s="360">
        <v>1890</v>
      </c>
      <c r="AH492" s="360">
        <v>5930</v>
      </c>
      <c r="AI492" s="360">
        <v>675</v>
      </c>
      <c r="AJ492" s="360">
        <v>6500</v>
      </c>
      <c r="AK492" s="360">
        <v>2090</v>
      </c>
      <c r="AL492" s="360">
        <v>7565</v>
      </c>
      <c r="AM492" s="360">
        <v>10580</v>
      </c>
      <c r="AN492" s="360">
        <v>2385</v>
      </c>
      <c r="AO492" s="360">
        <v>5640</v>
      </c>
      <c r="AP492" s="360">
        <v>9005</v>
      </c>
      <c r="AQ492" s="360">
        <v>7525</v>
      </c>
      <c r="AR492" s="360">
        <v>685</v>
      </c>
      <c r="AS492" s="360">
        <v>560</v>
      </c>
      <c r="AT492" s="360">
        <v>5715</v>
      </c>
      <c r="AU492" s="360">
        <v>12710</v>
      </c>
      <c r="AV492" s="360">
        <v>5405</v>
      </c>
      <c r="AW492" s="360">
        <v>3780</v>
      </c>
      <c r="AX492" s="360">
        <v>22650</v>
      </c>
      <c r="AY492" s="360">
        <v>1390</v>
      </c>
      <c r="AZ492" s="360">
        <v>4760</v>
      </c>
      <c r="BA492" s="360">
        <v>52785</v>
      </c>
      <c r="BB492" s="360">
        <v>84170</v>
      </c>
      <c r="BC492" s="360">
        <v>4685</v>
      </c>
      <c r="BD492" s="360">
        <v>39730</v>
      </c>
      <c r="BE492" s="360">
        <v>9075</v>
      </c>
      <c r="BF492" s="360">
        <v>5985</v>
      </c>
      <c r="BG492" s="360">
        <v>310</v>
      </c>
      <c r="BH492" s="360">
        <v>11940</v>
      </c>
      <c r="BI492" s="360">
        <v>6510</v>
      </c>
      <c r="BJ492" s="360">
        <v>845</v>
      </c>
      <c r="BK492" s="360">
        <v>13400</v>
      </c>
      <c r="BL492" s="360">
        <v>9130</v>
      </c>
      <c r="BM492" s="360">
        <v>18680</v>
      </c>
      <c r="BN492" s="360">
        <v>3125</v>
      </c>
      <c r="BO492" s="360">
        <v>8950</v>
      </c>
      <c r="BP492" s="360">
        <v>12570</v>
      </c>
      <c r="BQ492" s="360">
        <v>29150</v>
      </c>
      <c r="BR492" s="360">
        <v>4480</v>
      </c>
      <c r="BS492" s="360">
        <v>1235</v>
      </c>
      <c r="BT492" s="360">
        <v>14350</v>
      </c>
      <c r="BU492" s="360">
        <v>8780</v>
      </c>
      <c r="BV492" s="360">
        <v>360</v>
      </c>
      <c r="BW492" s="360">
        <v>18625</v>
      </c>
      <c r="BX492" s="360">
        <v>790</v>
      </c>
      <c r="BY492" s="360">
        <v>4415</v>
      </c>
      <c r="BZ492" s="360">
        <v>400</v>
      </c>
      <c r="CA492" s="360">
        <v>465</v>
      </c>
      <c r="CB492" s="360">
        <v>40</v>
      </c>
      <c r="CC492" s="360" t="s">
        <v>1676</v>
      </c>
      <c r="CD492" s="360">
        <v>10190</v>
      </c>
      <c r="CE492" s="360">
        <v>235</v>
      </c>
      <c r="CF492" s="360">
        <v>960</v>
      </c>
      <c r="CG492" s="360">
        <v>204415</v>
      </c>
      <c r="CH492" s="360" t="s">
        <v>1676</v>
      </c>
      <c r="CI492" s="360">
        <v>16425</v>
      </c>
      <c r="CJ492" s="360">
        <v>5360</v>
      </c>
      <c r="CK492" s="360">
        <v>5585</v>
      </c>
      <c r="CL492" s="360">
        <v>5965</v>
      </c>
      <c r="CM492" s="360">
        <v>6370</v>
      </c>
      <c r="CN492" s="360">
        <v>895</v>
      </c>
      <c r="CO492" s="360">
        <v>0</v>
      </c>
      <c r="CP492" s="360">
        <v>0</v>
      </c>
      <c r="CQ492" s="360">
        <v>0</v>
      </c>
      <c r="CR492" s="360">
        <v>0</v>
      </c>
      <c r="CS492" s="360">
        <v>0</v>
      </c>
      <c r="CT492" s="360">
        <v>0</v>
      </c>
      <c r="CU492" s="360"/>
      <c r="CV492" s="360">
        <v>0</v>
      </c>
      <c r="CW492" s="360">
        <v>2945</v>
      </c>
      <c r="CX492" s="360">
        <v>2770</v>
      </c>
      <c r="CY492" s="360">
        <v>1730</v>
      </c>
      <c r="CZ492" s="360">
        <v>340</v>
      </c>
      <c r="DA492" s="360">
        <v>10950</v>
      </c>
      <c r="DB492" s="360">
        <v>1510</v>
      </c>
      <c r="DC492" s="360">
        <v>125</v>
      </c>
      <c r="DD492" s="360">
        <v>0</v>
      </c>
      <c r="DE492" s="360">
        <v>7305</v>
      </c>
      <c r="DF492" s="360">
        <v>22345</v>
      </c>
      <c r="DG492" s="360">
        <v>12635</v>
      </c>
      <c r="DH492" s="360">
        <v>16360</v>
      </c>
      <c r="DI492" s="360">
        <v>0</v>
      </c>
      <c r="DJ492" s="360">
        <v>975</v>
      </c>
      <c r="DK492" s="360">
        <v>20</v>
      </c>
      <c r="DL492" s="360">
        <v>0</v>
      </c>
      <c r="DM492" s="360">
        <v>665</v>
      </c>
      <c r="DN492" s="360">
        <v>0</v>
      </c>
      <c r="DO492" s="360" t="s">
        <v>1676</v>
      </c>
      <c r="DP492" s="360">
        <v>8225</v>
      </c>
      <c r="DQ492" s="360">
        <v>0</v>
      </c>
      <c r="DR492" s="360"/>
      <c r="DS492" s="360">
        <v>0</v>
      </c>
      <c r="DT492" s="360">
        <v>125</v>
      </c>
      <c r="DU492" s="360">
        <v>8700</v>
      </c>
      <c r="DV492" s="360">
        <v>990</v>
      </c>
      <c r="DW492" s="360">
        <v>0</v>
      </c>
      <c r="DX492" s="360">
        <v>270</v>
      </c>
      <c r="DY492" s="360">
        <v>7390</v>
      </c>
      <c r="DZ492" s="360">
        <v>18860</v>
      </c>
      <c r="EA492" s="360">
        <v>0</v>
      </c>
      <c r="EB492" s="360">
        <v>12210</v>
      </c>
      <c r="EC492" s="360">
        <v>0</v>
      </c>
      <c r="ED492" s="360">
        <v>1430</v>
      </c>
      <c r="EE492" s="360">
        <v>13285</v>
      </c>
      <c r="EF492" s="360">
        <v>175</v>
      </c>
      <c r="EG492" s="360">
        <v>11430</v>
      </c>
      <c r="EH492" s="360">
        <v>0</v>
      </c>
      <c r="EI492" s="360">
        <v>0</v>
      </c>
      <c r="EJ492" s="360">
        <v>0</v>
      </c>
      <c r="EK492" s="360">
        <v>0</v>
      </c>
      <c r="EL492" s="360">
        <v>21640</v>
      </c>
      <c r="EM492" s="360">
        <v>8800</v>
      </c>
      <c r="EN492" s="360">
        <v>15725</v>
      </c>
      <c r="EO492" s="360">
        <v>0</v>
      </c>
      <c r="EP492" s="360">
        <v>0</v>
      </c>
      <c r="EQ492" s="360">
        <v>0</v>
      </c>
      <c r="ER492" s="360" t="s">
        <v>1676</v>
      </c>
      <c r="ES492" s="360">
        <v>0</v>
      </c>
      <c r="ET492" s="360">
        <v>0</v>
      </c>
      <c r="EU492" s="360">
        <v>0</v>
      </c>
      <c r="EV492" s="360">
        <v>0</v>
      </c>
      <c r="EW492" s="360">
        <v>5895</v>
      </c>
      <c r="EX492" s="360">
        <v>125</v>
      </c>
      <c r="EY492" s="360">
        <v>0</v>
      </c>
      <c r="EZ492" s="360">
        <v>0</v>
      </c>
      <c r="FA492" s="360">
        <v>0</v>
      </c>
      <c r="FB492" s="360">
        <v>1495</v>
      </c>
      <c r="FC492" s="360" t="s">
        <v>1676</v>
      </c>
      <c r="FD492" s="360">
        <v>0</v>
      </c>
      <c r="FE492" s="360">
        <v>0</v>
      </c>
      <c r="FF492" s="360">
        <v>0</v>
      </c>
      <c r="FG492" s="360"/>
      <c r="FH492" s="360">
        <v>0</v>
      </c>
      <c r="FI492" s="360"/>
      <c r="FJ492" s="360">
        <v>0</v>
      </c>
      <c r="FK492" s="360">
        <v>0</v>
      </c>
      <c r="FL492" s="360">
        <v>0</v>
      </c>
      <c r="FM492" s="360">
        <v>255</v>
      </c>
      <c r="FN492" s="360">
        <v>910</v>
      </c>
      <c r="FO492" s="351">
        <v>175035</v>
      </c>
      <c r="FP492" s="351">
        <v>37180</v>
      </c>
      <c r="FQ492" s="351">
        <v>64090</v>
      </c>
    </row>
    <row r="493" spans="1:173" ht="12.75" x14ac:dyDescent="0.2">
      <c r="A493" s="371" t="s">
        <v>567</v>
      </c>
      <c r="B493" s="360">
        <v>170995</v>
      </c>
      <c r="C493" s="360">
        <v>138520</v>
      </c>
      <c r="D493" s="360">
        <v>62600</v>
      </c>
      <c r="E493" s="360">
        <v>75915</v>
      </c>
      <c r="F493" s="360">
        <v>62685</v>
      </c>
      <c r="G493" s="360">
        <v>15155</v>
      </c>
      <c r="H493" s="360">
        <v>49640</v>
      </c>
      <c r="I493" s="360">
        <v>112580</v>
      </c>
      <c r="J493" s="360">
        <v>58415</v>
      </c>
      <c r="K493" s="360">
        <v>344905</v>
      </c>
      <c r="L493" s="270">
        <v>56.546848169999997</v>
      </c>
      <c r="M493" s="270">
        <v>37</v>
      </c>
      <c r="N493" s="361">
        <v>20845</v>
      </c>
      <c r="O493" s="361">
        <v>13820</v>
      </c>
      <c r="P493" s="361">
        <v>5380</v>
      </c>
      <c r="Q493" s="361">
        <v>6050</v>
      </c>
      <c r="R493" s="361">
        <v>2060</v>
      </c>
      <c r="S493" s="361">
        <v>720</v>
      </c>
      <c r="T493" s="361">
        <v>25</v>
      </c>
      <c r="U493" s="361">
        <v>20</v>
      </c>
      <c r="V493" s="270">
        <v>4.202383888</v>
      </c>
      <c r="W493" s="270">
        <v>1</v>
      </c>
      <c r="X493" s="270">
        <v>59.895305530000002</v>
      </c>
      <c r="Y493" s="361">
        <v>13485</v>
      </c>
      <c r="Z493" s="360">
        <v>12735</v>
      </c>
      <c r="AA493" s="360">
        <v>16350</v>
      </c>
      <c r="AB493" s="360">
        <v>24180</v>
      </c>
      <c r="AC493" s="360">
        <v>42730</v>
      </c>
      <c r="AD493" s="360">
        <v>50060</v>
      </c>
      <c r="AE493" s="360">
        <v>10925</v>
      </c>
      <c r="AF493" s="360">
        <v>1550</v>
      </c>
      <c r="AG493" s="360">
        <v>960</v>
      </c>
      <c r="AH493" s="360">
        <v>5125</v>
      </c>
      <c r="AI493" s="360">
        <v>660</v>
      </c>
      <c r="AJ493" s="360">
        <v>2190</v>
      </c>
      <c r="AK493" s="360">
        <v>2790</v>
      </c>
      <c r="AL493" s="360">
        <v>8250</v>
      </c>
      <c r="AM493" s="360">
        <v>10225</v>
      </c>
      <c r="AN493" s="360">
        <v>1360</v>
      </c>
      <c r="AO493" s="360">
        <v>2830</v>
      </c>
      <c r="AP493" s="360">
        <v>1130</v>
      </c>
      <c r="AQ493" s="360">
        <v>5560</v>
      </c>
      <c r="AR493" s="360">
        <v>485</v>
      </c>
      <c r="AS493" s="360">
        <v>395</v>
      </c>
      <c r="AT493" s="360">
        <v>1825</v>
      </c>
      <c r="AU493" s="360">
        <v>5035</v>
      </c>
      <c r="AV493" s="360">
        <v>4915</v>
      </c>
      <c r="AW493" s="360">
        <v>2885</v>
      </c>
      <c r="AX493" s="360">
        <v>13375</v>
      </c>
      <c r="AY493" s="360">
        <v>575</v>
      </c>
      <c r="AZ493" s="360">
        <v>6045</v>
      </c>
      <c r="BA493" s="360">
        <v>17805</v>
      </c>
      <c r="BB493" s="360">
        <v>75025</v>
      </c>
      <c r="BC493" s="360">
        <v>3910</v>
      </c>
      <c r="BD493" s="360">
        <v>20835</v>
      </c>
      <c r="BE493" s="360">
        <v>3240</v>
      </c>
      <c r="BF493" s="360">
        <v>2595</v>
      </c>
      <c r="BG493" s="360">
        <v>970</v>
      </c>
      <c r="BH493" s="360">
        <v>2410</v>
      </c>
      <c r="BI493" s="360">
        <v>5240</v>
      </c>
      <c r="BJ493" s="360">
        <v>505</v>
      </c>
      <c r="BK493" s="360">
        <v>8125</v>
      </c>
      <c r="BL493" s="360">
        <v>8165</v>
      </c>
      <c r="BM493" s="360">
        <v>20925</v>
      </c>
      <c r="BN493" s="360">
        <v>3990</v>
      </c>
      <c r="BO493" s="360">
        <v>7515</v>
      </c>
      <c r="BP493" s="360">
        <v>7255</v>
      </c>
      <c r="BQ493" s="360">
        <v>6935</v>
      </c>
      <c r="BR493" s="360">
        <v>1530</v>
      </c>
      <c r="BS493" s="360">
        <v>215</v>
      </c>
      <c r="BT493" s="360">
        <v>17845</v>
      </c>
      <c r="BU493" s="360">
        <v>10335</v>
      </c>
      <c r="BV493" s="360">
        <v>60</v>
      </c>
      <c r="BW493" s="360">
        <v>5930</v>
      </c>
      <c r="BX493" s="360">
        <v>615</v>
      </c>
      <c r="BY493" s="360">
        <v>8675</v>
      </c>
      <c r="BZ493" s="360">
        <v>1185</v>
      </c>
      <c r="CA493" s="360">
        <v>170</v>
      </c>
      <c r="CB493" s="360">
        <v>25</v>
      </c>
      <c r="CC493" s="360" t="s">
        <v>1676</v>
      </c>
      <c r="CD493" s="360">
        <v>3065</v>
      </c>
      <c r="CE493" s="360">
        <v>180</v>
      </c>
      <c r="CF493" s="360">
        <v>505</v>
      </c>
      <c r="CG493" s="360">
        <v>124105</v>
      </c>
      <c r="CH493" s="360">
        <v>0</v>
      </c>
      <c r="CI493" s="360">
        <v>17300</v>
      </c>
      <c r="CJ493" s="360">
        <v>4505</v>
      </c>
      <c r="CK493" s="360">
        <v>8715</v>
      </c>
      <c r="CL493" s="360">
        <v>1370</v>
      </c>
      <c r="CM493" s="360">
        <v>5235</v>
      </c>
      <c r="CN493" s="360">
        <v>3840</v>
      </c>
      <c r="CO493" s="360" t="s">
        <v>1676</v>
      </c>
      <c r="CP493" s="360">
        <v>0</v>
      </c>
      <c r="CQ493" s="360">
        <v>0</v>
      </c>
      <c r="CR493" s="360">
        <v>645</v>
      </c>
      <c r="CS493" s="360">
        <v>0</v>
      </c>
      <c r="CT493" s="360">
        <v>0</v>
      </c>
      <c r="CU493" s="360"/>
      <c r="CV493" s="360">
        <v>0</v>
      </c>
      <c r="CW493" s="360">
        <v>0</v>
      </c>
      <c r="CX493" s="360">
        <v>0</v>
      </c>
      <c r="CY493" s="360">
        <v>0</v>
      </c>
      <c r="CZ493" s="360">
        <v>45</v>
      </c>
      <c r="DA493" s="360">
        <v>14090</v>
      </c>
      <c r="DB493" s="360">
        <v>1120</v>
      </c>
      <c r="DC493" s="360">
        <v>0</v>
      </c>
      <c r="DD493" s="360">
        <v>0</v>
      </c>
      <c r="DE493" s="360">
        <v>48880</v>
      </c>
      <c r="DF493" s="360">
        <v>4790</v>
      </c>
      <c r="DG493" s="360">
        <v>0</v>
      </c>
      <c r="DH493" s="360">
        <v>9665</v>
      </c>
      <c r="DI493" s="360">
        <v>0</v>
      </c>
      <c r="DJ493" s="360">
        <v>0</v>
      </c>
      <c r="DK493" s="360" t="s">
        <v>1676</v>
      </c>
      <c r="DL493" s="360">
        <v>0</v>
      </c>
      <c r="DM493" s="360">
        <v>0</v>
      </c>
      <c r="DN493" s="360">
        <v>475</v>
      </c>
      <c r="DO493" s="360">
        <v>0</v>
      </c>
      <c r="DP493" s="360">
        <v>6125</v>
      </c>
      <c r="DQ493" s="360">
        <v>0</v>
      </c>
      <c r="DR493" s="360"/>
      <c r="DS493" s="360">
        <v>0</v>
      </c>
      <c r="DT493" s="360">
        <v>3055</v>
      </c>
      <c r="DU493" s="360">
        <v>3790</v>
      </c>
      <c r="DV493" s="360">
        <v>0</v>
      </c>
      <c r="DW493" s="360">
        <v>0</v>
      </c>
      <c r="DX493" s="360">
        <v>0</v>
      </c>
      <c r="DY493" s="360">
        <v>0</v>
      </c>
      <c r="DZ493" s="360">
        <v>5150</v>
      </c>
      <c r="EA493" s="360">
        <v>0</v>
      </c>
      <c r="EB493" s="360">
        <v>55</v>
      </c>
      <c r="EC493" s="360">
        <v>0</v>
      </c>
      <c r="ED493" s="360">
        <v>515</v>
      </c>
      <c r="EE493" s="360">
        <v>12500</v>
      </c>
      <c r="EF493" s="360" t="s">
        <v>1676</v>
      </c>
      <c r="EG493" s="360">
        <v>8555</v>
      </c>
      <c r="EH493" s="360">
        <v>0</v>
      </c>
      <c r="EI493" s="360">
        <v>0</v>
      </c>
      <c r="EJ493" s="360">
        <v>0</v>
      </c>
      <c r="EK493" s="360">
        <v>0</v>
      </c>
      <c r="EL493" s="360">
        <v>1990</v>
      </c>
      <c r="EM493" s="360">
        <v>4850</v>
      </c>
      <c r="EN493" s="360">
        <v>3285</v>
      </c>
      <c r="EO493" s="360">
        <v>0</v>
      </c>
      <c r="EP493" s="360">
        <v>0</v>
      </c>
      <c r="EQ493" s="360">
        <v>0</v>
      </c>
      <c r="ER493" s="360">
        <v>0</v>
      </c>
      <c r="ES493" s="360">
        <v>0</v>
      </c>
      <c r="ET493" s="360">
        <v>0</v>
      </c>
      <c r="EU493" s="360">
        <v>0</v>
      </c>
      <c r="EV493" s="360">
        <v>0</v>
      </c>
      <c r="EW493" s="360">
        <v>0</v>
      </c>
      <c r="EX493" s="360">
        <v>440</v>
      </c>
      <c r="EY493" s="360">
        <v>0</v>
      </c>
      <c r="EZ493" s="360">
        <v>0</v>
      </c>
      <c r="FA493" s="360">
        <v>0</v>
      </c>
      <c r="FB493" s="360">
        <v>0</v>
      </c>
      <c r="FC493" s="360">
        <v>0</v>
      </c>
      <c r="FD493" s="360">
        <v>0</v>
      </c>
      <c r="FE493" s="360">
        <v>0</v>
      </c>
      <c r="FF493" s="360">
        <v>0</v>
      </c>
      <c r="FG493" s="360"/>
      <c r="FH493" s="360">
        <v>0</v>
      </c>
      <c r="FI493" s="360"/>
      <c r="FJ493" s="360">
        <v>0</v>
      </c>
      <c r="FK493" s="360">
        <v>0</v>
      </c>
      <c r="FL493" s="360">
        <v>0</v>
      </c>
      <c r="FM493" s="360">
        <v>0</v>
      </c>
      <c r="FN493" s="360">
        <v>0</v>
      </c>
      <c r="FO493" s="351">
        <v>95970</v>
      </c>
      <c r="FP493" s="351">
        <v>11040</v>
      </c>
      <c r="FQ493" s="351">
        <v>48925</v>
      </c>
    </row>
    <row r="494" spans="1:173" ht="12.75" x14ac:dyDescent="0.2">
      <c r="A494" s="371" t="s">
        <v>577</v>
      </c>
      <c r="B494" s="360">
        <v>3605</v>
      </c>
      <c r="C494" s="360">
        <v>3300</v>
      </c>
      <c r="D494" s="360">
        <v>1535</v>
      </c>
      <c r="E494" s="360">
        <v>1760</v>
      </c>
      <c r="F494" s="360">
        <v>335</v>
      </c>
      <c r="G494" s="360">
        <v>510</v>
      </c>
      <c r="H494" s="360">
        <v>885</v>
      </c>
      <c r="I494" s="360">
        <v>3605</v>
      </c>
      <c r="J494" s="360">
        <v>0</v>
      </c>
      <c r="K494" s="360">
        <v>71805</v>
      </c>
      <c r="L494" s="270">
        <v>61</v>
      </c>
      <c r="M494" s="270">
        <v>61</v>
      </c>
      <c r="N494" s="361">
        <v>0</v>
      </c>
      <c r="O494" s="361">
        <v>0</v>
      </c>
      <c r="P494" s="361" t="s">
        <v>1676</v>
      </c>
      <c r="Q494" s="361">
        <v>0</v>
      </c>
      <c r="R494" s="361">
        <v>0</v>
      </c>
      <c r="S494" s="361">
        <v>0</v>
      </c>
      <c r="T494" s="361">
        <v>0</v>
      </c>
      <c r="U494" s="362">
        <v>0</v>
      </c>
      <c r="V494" s="270">
        <v>21.540780139999999</v>
      </c>
      <c r="W494" s="270">
        <v>14</v>
      </c>
      <c r="X494" s="270">
        <v>67.63404491</v>
      </c>
      <c r="Y494" s="361">
        <v>215</v>
      </c>
      <c r="Z494" s="360">
        <v>255</v>
      </c>
      <c r="AA494" s="360">
        <v>230</v>
      </c>
      <c r="AB494" s="360">
        <v>330</v>
      </c>
      <c r="AC494" s="360">
        <v>510</v>
      </c>
      <c r="AD494" s="360">
        <v>1535</v>
      </c>
      <c r="AE494" s="360">
        <v>530</v>
      </c>
      <c r="AF494" s="360">
        <v>0</v>
      </c>
      <c r="AG494" s="360">
        <v>0</v>
      </c>
      <c r="AH494" s="360">
        <v>0</v>
      </c>
      <c r="AI494" s="360">
        <v>0</v>
      </c>
      <c r="AJ494" s="360">
        <v>0</v>
      </c>
      <c r="AK494" s="360">
        <v>0</v>
      </c>
      <c r="AL494" s="360">
        <v>0</v>
      </c>
      <c r="AM494" s="360">
        <v>0</v>
      </c>
      <c r="AN494" s="360">
        <v>0</v>
      </c>
      <c r="AO494" s="360">
        <v>0</v>
      </c>
      <c r="AP494" s="360">
        <v>0</v>
      </c>
      <c r="AQ494" s="360">
        <v>0</v>
      </c>
      <c r="AR494" s="360">
        <v>0</v>
      </c>
      <c r="AS494" s="360">
        <v>0</v>
      </c>
      <c r="AT494" s="360">
        <v>0</v>
      </c>
      <c r="AU494" s="360">
        <v>0</v>
      </c>
      <c r="AV494" s="360">
        <v>0</v>
      </c>
      <c r="AW494" s="360">
        <v>0</v>
      </c>
      <c r="AX494" s="360" t="s">
        <v>1676</v>
      </c>
      <c r="AY494" s="360">
        <v>0</v>
      </c>
      <c r="AZ494" s="360">
        <v>0</v>
      </c>
      <c r="BA494" s="360">
        <v>0</v>
      </c>
      <c r="BB494" s="360">
        <v>3605</v>
      </c>
      <c r="BC494" s="360">
        <v>0</v>
      </c>
      <c r="BD494" s="360">
        <v>0</v>
      </c>
      <c r="BE494" s="360">
        <v>0</v>
      </c>
      <c r="BF494" s="360">
        <v>0</v>
      </c>
      <c r="BG494" s="360">
        <v>0</v>
      </c>
      <c r="BH494" s="360">
        <v>0</v>
      </c>
      <c r="BI494" s="360">
        <v>0</v>
      </c>
      <c r="BJ494" s="360">
        <v>0</v>
      </c>
      <c r="BK494" s="360">
        <v>0</v>
      </c>
      <c r="BL494" s="360">
        <v>0</v>
      </c>
      <c r="BM494" s="360">
        <v>0</v>
      </c>
      <c r="BN494" s="360">
        <v>0</v>
      </c>
      <c r="BO494" s="360">
        <v>0</v>
      </c>
      <c r="BP494" s="360">
        <v>0</v>
      </c>
      <c r="BQ494" s="360">
        <v>0</v>
      </c>
      <c r="BR494" s="360">
        <v>0</v>
      </c>
      <c r="BS494" s="360">
        <v>0</v>
      </c>
      <c r="BT494" s="360">
        <v>3300</v>
      </c>
      <c r="BU494" s="360" t="s">
        <v>1676</v>
      </c>
      <c r="BV494" s="360">
        <v>0</v>
      </c>
      <c r="BW494" s="360">
        <v>0</v>
      </c>
      <c r="BX494" s="360">
        <v>0</v>
      </c>
      <c r="BY494" s="360">
        <v>0</v>
      </c>
      <c r="BZ494" s="360">
        <v>0</v>
      </c>
      <c r="CA494" s="360">
        <v>0</v>
      </c>
      <c r="CB494" s="360">
        <v>0</v>
      </c>
      <c r="CC494" s="360">
        <v>0</v>
      </c>
      <c r="CD494" s="360">
        <v>0</v>
      </c>
      <c r="CE494" s="360">
        <v>0</v>
      </c>
      <c r="CF494" s="360">
        <v>0</v>
      </c>
      <c r="CG494" s="360">
        <v>3300</v>
      </c>
      <c r="CH494" s="360">
        <v>0</v>
      </c>
      <c r="CI494" s="360">
        <v>0</v>
      </c>
      <c r="CJ494" s="360">
        <v>0</v>
      </c>
      <c r="CK494" s="360">
        <v>600</v>
      </c>
      <c r="CL494" s="360">
        <v>0</v>
      </c>
      <c r="CM494" s="360">
        <v>0</v>
      </c>
      <c r="CN494" s="360" t="s">
        <v>1676</v>
      </c>
      <c r="CO494" s="360" t="s">
        <v>1676</v>
      </c>
      <c r="CP494" s="360" t="s">
        <v>1676</v>
      </c>
      <c r="CQ494" s="360">
        <v>0</v>
      </c>
      <c r="CR494" s="360">
        <v>0</v>
      </c>
      <c r="CS494" s="360">
        <v>0</v>
      </c>
      <c r="CT494" s="360">
        <v>0</v>
      </c>
      <c r="CU494" s="360"/>
      <c r="CV494" s="360">
        <v>0</v>
      </c>
      <c r="CW494" s="360">
        <v>0</v>
      </c>
      <c r="CX494" s="360">
        <v>0</v>
      </c>
      <c r="CY494" s="360">
        <v>0</v>
      </c>
      <c r="CZ494" s="360">
        <v>0</v>
      </c>
      <c r="DA494" s="360">
        <v>0</v>
      </c>
      <c r="DB494" s="360">
        <v>0</v>
      </c>
      <c r="DC494" s="360">
        <v>0</v>
      </c>
      <c r="DD494" s="360">
        <v>0</v>
      </c>
      <c r="DE494" s="360">
        <v>0</v>
      </c>
      <c r="DF494" s="360">
        <v>0</v>
      </c>
      <c r="DG494" s="360">
        <v>0</v>
      </c>
      <c r="DH494" s="360">
        <v>0</v>
      </c>
      <c r="DI494" s="360">
        <v>0</v>
      </c>
      <c r="DJ494" s="360">
        <v>0</v>
      </c>
      <c r="DK494" s="360">
        <v>0</v>
      </c>
      <c r="DL494" s="360">
        <v>0</v>
      </c>
      <c r="DM494" s="360">
        <v>0</v>
      </c>
      <c r="DN494" s="360" t="s">
        <v>1676</v>
      </c>
      <c r="DO494" s="360">
        <v>125</v>
      </c>
      <c r="DP494" s="360">
        <v>0</v>
      </c>
      <c r="DQ494" s="360">
        <v>0</v>
      </c>
      <c r="DR494" s="360"/>
      <c r="DS494" s="360">
        <v>0</v>
      </c>
      <c r="DT494" s="360">
        <v>0</v>
      </c>
      <c r="DU494" s="360">
        <v>0</v>
      </c>
      <c r="DV494" s="360">
        <v>0</v>
      </c>
      <c r="DW494" s="360">
        <v>0</v>
      </c>
      <c r="DX494" s="360">
        <v>0</v>
      </c>
      <c r="DY494" s="360">
        <v>0</v>
      </c>
      <c r="DZ494" s="360">
        <v>0</v>
      </c>
      <c r="EA494" s="360">
        <v>0</v>
      </c>
      <c r="EB494" s="360">
        <v>0</v>
      </c>
      <c r="EC494" s="360">
        <v>0</v>
      </c>
      <c r="ED494" s="360">
        <v>0</v>
      </c>
      <c r="EE494" s="360">
        <v>325</v>
      </c>
      <c r="EF494" s="360">
        <v>0</v>
      </c>
      <c r="EG494" s="360">
        <v>1680</v>
      </c>
      <c r="EH494" s="360">
        <v>0</v>
      </c>
      <c r="EI494" s="360">
        <v>0</v>
      </c>
      <c r="EJ494" s="360">
        <v>0</v>
      </c>
      <c r="EK494" s="360">
        <v>0</v>
      </c>
      <c r="EL494" s="360">
        <v>0</v>
      </c>
      <c r="EM494" s="360">
        <v>0</v>
      </c>
      <c r="EN494" s="360">
        <v>0</v>
      </c>
      <c r="EO494" s="360">
        <v>0</v>
      </c>
      <c r="EP494" s="360">
        <v>0</v>
      </c>
      <c r="EQ494" s="360">
        <v>655</v>
      </c>
      <c r="ER494" s="360">
        <v>0</v>
      </c>
      <c r="ES494" s="360">
        <v>0</v>
      </c>
      <c r="ET494" s="360">
        <v>0</v>
      </c>
      <c r="EU494" s="360">
        <v>0</v>
      </c>
      <c r="EV494" s="360">
        <v>0</v>
      </c>
      <c r="EW494" s="360">
        <v>0</v>
      </c>
      <c r="EX494" s="360">
        <v>0</v>
      </c>
      <c r="EY494" s="360">
        <v>0</v>
      </c>
      <c r="EZ494" s="360">
        <v>0</v>
      </c>
      <c r="FA494" s="360">
        <v>0</v>
      </c>
      <c r="FB494" s="360">
        <v>0</v>
      </c>
      <c r="FC494" s="360">
        <v>0</v>
      </c>
      <c r="FD494" s="360">
        <v>0</v>
      </c>
      <c r="FE494" s="360">
        <v>0</v>
      </c>
      <c r="FF494" s="360">
        <v>0</v>
      </c>
      <c r="FG494" s="360"/>
      <c r="FH494" s="360">
        <v>0</v>
      </c>
      <c r="FI494" s="360"/>
      <c r="FJ494" s="360">
        <v>0</v>
      </c>
      <c r="FK494" s="360">
        <v>215</v>
      </c>
      <c r="FL494" s="360">
        <v>0</v>
      </c>
      <c r="FM494" s="360">
        <v>0</v>
      </c>
      <c r="FN494" s="360">
        <v>0</v>
      </c>
      <c r="FO494" s="351" t="s">
        <v>1676</v>
      </c>
      <c r="FP494" s="351">
        <v>1570</v>
      </c>
      <c r="FQ494" s="351" t="s">
        <v>1676</v>
      </c>
    </row>
    <row r="495" spans="1:173" ht="12.75" x14ac:dyDescent="0.2">
      <c r="A495" s="371" t="s">
        <v>607</v>
      </c>
      <c r="B495" s="267">
        <v>2525</v>
      </c>
      <c r="C495" s="267">
        <v>2525</v>
      </c>
      <c r="D495" s="267">
        <v>900</v>
      </c>
      <c r="E495" s="267">
        <v>1625</v>
      </c>
      <c r="F495" s="267">
        <v>0</v>
      </c>
      <c r="G495" s="267">
        <v>0</v>
      </c>
      <c r="H495" s="267">
        <v>0</v>
      </c>
      <c r="I495" s="267">
        <v>2525</v>
      </c>
      <c r="J495" s="267">
        <v>0</v>
      </c>
      <c r="K495" s="270">
        <v>58620</v>
      </c>
      <c r="L495" s="270">
        <v>0</v>
      </c>
      <c r="M495" s="270">
        <v>0</v>
      </c>
      <c r="N495" s="266">
        <v>0</v>
      </c>
      <c r="O495" s="266">
        <v>0</v>
      </c>
      <c r="P495" s="266">
        <v>0</v>
      </c>
      <c r="Q495" s="266">
        <v>0</v>
      </c>
      <c r="R495" s="266">
        <v>0</v>
      </c>
      <c r="S495" s="266">
        <v>0</v>
      </c>
      <c r="T495" s="266">
        <v>0</v>
      </c>
      <c r="U495" s="266">
        <v>0</v>
      </c>
      <c r="V495" s="270">
        <v>0</v>
      </c>
      <c r="W495" s="270">
        <v>0</v>
      </c>
      <c r="X495" s="270">
        <v>83.303090330000003</v>
      </c>
      <c r="Y495" s="267" t="s">
        <v>1676</v>
      </c>
      <c r="Z495" s="267" t="s">
        <v>1676</v>
      </c>
      <c r="AA495" s="267" t="s">
        <v>1676</v>
      </c>
      <c r="AB495" s="267">
        <v>65</v>
      </c>
      <c r="AC495" s="267">
        <v>300</v>
      </c>
      <c r="AD495" s="267">
        <v>1500</v>
      </c>
      <c r="AE495" s="266">
        <v>650</v>
      </c>
      <c r="AF495" s="266">
        <v>0</v>
      </c>
      <c r="AG495" s="266">
        <v>0</v>
      </c>
      <c r="AH495" s="266">
        <v>0</v>
      </c>
      <c r="AI495" s="266">
        <v>0</v>
      </c>
      <c r="AJ495" s="266">
        <v>0</v>
      </c>
      <c r="AK495" s="266">
        <v>0</v>
      </c>
      <c r="AL495" s="266">
        <v>0</v>
      </c>
      <c r="AM495" s="266">
        <v>0</v>
      </c>
      <c r="AN495" s="266">
        <v>0</v>
      </c>
      <c r="AO495" s="266">
        <v>0</v>
      </c>
      <c r="AP495" s="266">
        <v>0</v>
      </c>
      <c r="AQ495" s="266">
        <v>0</v>
      </c>
      <c r="AR495" s="266">
        <v>0</v>
      </c>
      <c r="AS495" s="266">
        <v>0</v>
      </c>
      <c r="AT495" s="266">
        <v>0</v>
      </c>
      <c r="AU495" s="266">
        <v>0</v>
      </c>
      <c r="AV495" s="266">
        <v>0</v>
      </c>
      <c r="AW495" s="266">
        <v>0</v>
      </c>
      <c r="AX495" s="266">
        <v>0</v>
      </c>
      <c r="AY495" s="266">
        <v>0</v>
      </c>
      <c r="AZ495" s="266">
        <v>0</v>
      </c>
      <c r="BA495" s="266">
        <v>0</v>
      </c>
      <c r="BB495" s="266">
        <v>2525</v>
      </c>
      <c r="BC495" s="266">
        <v>0</v>
      </c>
      <c r="BD495" s="266">
        <v>0</v>
      </c>
      <c r="BE495" s="266">
        <v>0</v>
      </c>
      <c r="BF495" s="266">
        <v>0</v>
      </c>
      <c r="BG495" s="266">
        <v>0</v>
      </c>
      <c r="BH495" s="266">
        <v>0</v>
      </c>
      <c r="BI495" s="266">
        <v>0</v>
      </c>
      <c r="BJ495" s="266">
        <v>0</v>
      </c>
      <c r="BK495" s="266">
        <v>0</v>
      </c>
      <c r="BL495" s="266">
        <v>0</v>
      </c>
      <c r="BM495" s="266">
        <v>0</v>
      </c>
      <c r="BN495" s="266">
        <v>0</v>
      </c>
      <c r="BO495" s="266">
        <v>0</v>
      </c>
      <c r="BP495" s="266">
        <v>0</v>
      </c>
      <c r="BQ495" s="266">
        <v>0</v>
      </c>
      <c r="BR495" s="266">
        <v>0</v>
      </c>
      <c r="BS495" s="266">
        <v>0</v>
      </c>
      <c r="BT495" s="266">
        <v>2525</v>
      </c>
      <c r="BU495" s="266">
        <v>0</v>
      </c>
      <c r="BV495" s="266">
        <v>0</v>
      </c>
      <c r="BW495" s="266">
        <v>0</v>
      </c>
      <c r="BX495" s="266">
        <v>0</v>
      </c>
      <c r="BY495" s="266">
        <v>0</v>
      </c>
      <c r="BZ495" s="266">
        <v>0</v>
      </c>
      <c r="CA495" s="266">
        <v>0</v>
      </c>
      <c r="CB495" s="266">
        <v>0</v>
      </c>
      <c r="CC495" s="266">
        <v>0</v>
      </c>
      <c r="CD495" s="266">
        <v>0</v>
      </c>
      <c r="CE495" s="266">
        <v>0</v>
      </c>
      <c r="CF495" s="266">
        <v>0</v>
      </c>
      <c r="CG495" s="266">
        <v>2525</v>
      </c>
      <c r="CH495" s="266">
        <v>0</v>
      </c>
      <c r="CI495" s="266">
        <v>0</v>
      </c>
      <c r="CJ495" s="266">
        <v>0</v>
      </c>
      <c r="CK495" s="266">
        <v>0</v>
      </c>
      <c r="CL495" s="266">
        <v>0</v>
      </c>
      <c r="CM495" s="266">
        <v>0</v>
      </c>
      <c r="CN495" s="266">
        <v>0</v>
      </c>
      <c r="CO495" s="266">
        <v>0</v>
      </c>
      <c r="CP495" s="266">
        <v>0</v>
      </c>
      <c r="CQ495" s="266">
        <v>0</v>
      </c>
      <c r="CR495" s="266">
        <v>0</v>
      </c>
      <c r="CS495" s="266">
        <v>0</v>
      </c>
      <c r="CT495" s="266">
        <v>0</v>
      </c>
      <c r="CV495" s="266">
        <v>0</v>
      </c>
      <c r="CW495" s="266">
        <v>0</v>
      </c>
      <c r="CX495" s="266">
        <v>0</v>
      </c>
      <c r="CY495" s="266">
        <v>0</v>
      </c>
      <c r="CZ495" s="266">
        <v>0</v>
      </c>
      <c r="DA495" s="266">
        <v>0</v>
      </c>
      <c r="DB495" s="266">
        <v>0</v>
      </c>
      <c r="DC495" s="266">
        <v>0</v>
      </c>
      <c r="DD495" s="266">
        <v>0</v>
      </c>
      <c r="DE495" s="266">
        <v>0</v>
      </c>
      <c r="DF495" s="266">
        <v>0</v>
      </c>
      <c r="DG495" s="266">
        <v>0</v>
      </c>
      <c r="DH495" s="266">
        <v>0</v>
      </c>
      <c r="DI495" s="266">
        <v>0</v>
      </c>
      <c r="DJ495" s="266">
        <v>0</v>
      </c>
      <c r="DK495" s="266">
        <v>0</v>
      </c>
      <c r="DL495" s="266">
        <v>0</v>
      </c>
      <c r="DM495" s="266">
        <v>0</v>
      </c>
      <c r="DN495" s="266">
        <v>0</v>
      </c>
      <c r="DO495" s="266">
        <v>0</v>
      </c>
      <c r="DP495" s="266">
        <v>0</v>
      </c>
      <c r="DQ495" s="266">
        <v>0</v>
      </c>
      <c r="DS495" s="266">
        <v>0</v>
      </c>
      <c r="DT495" s="266">
        <v>0</v>
      </c>
      <c r="DU495" s="266">
        <v>0</v>
      </c>
      <c r="DV495" s="266">
        <v>0</v>
      </c>
      <c r="DW495" s="266">
        <v>0</v>
      </c>
      <c r="DX495" s="266">
        <v>0</v>
      </c>
      <c r="DY495" s="266">
        <v>0</v>
      </c>
      <c r="DZ495" s="266">
        <v>0</v>
      </c>
      <c r="EA495" s="266">
        <v>0</v>
      </c>
      <c r="EB495" s="266">
        <v>0</v>
      </c>
      <c r="EC495" s="266">
        <v>0</v>
      </c>
      <c r="ED495" s="266">
        <v>0</v>
      </c>
      <c r="EE495" s="266">
        <v>0</v>
      </c>
      <c r="EF495" s="266">
        <v>0</v>
      </c>
      <c r="EG495" s="266">
        <v>0</v>
      </c>
      <c r="EH495" s="266">
        <v>0</v>
      </c>
      <c r="EI495" s="266">
        <v>0</v>
      </c>
      <c r="EJ495" s="266">
        <v>0</v>
      </c>
      <c r="EK495" s="266">
        <v>0</v>
      </c>
      <c r="EL495" s="266">
        <v>0</v>
      </c>
      <c r="EM495" s="266">
        <v>0</v>
      </c>
      <c r="EN495" s="266">
        <v>0</v>
      </c>
      <c r="EO495" s="266">
        <v>2525</v>
      </c>
      <c r="EP495" s="266">
        <v>0</v>
      </c>
      <c r="EQ495" s="266">
        <v>0</v>
      </c>
      <c r="ER495" s="266">
        <v>0</v>
      </c>
      <c r="ES495" s="266">
        <v>0</v>
      </c>
      <c r="ET495" s="266">
        <v>0</v>
      </c>
      <c r="EU495" s="266">
        <v>0</v>
      </c>
      <c r="EV495" s="266">
        <v>0</v>
      </c>
      <c r="EW495" s="266">
        <v>0</v>
      </c>
      <c r="EX495" s="266">
        <v>0</v>
      </c>
      <c r="EY495" s="266">
        <v>0</v>
      </c>
      <c r="EZ495" s="266">
        <v>0</v>
      </c>
      <c r="FA495" s="266">
        <v>0</v>
      </c>
      <c r="FB495" s="266">
        <v>0</v>
      </c>
      <c r="FC495" s="266">
        <v>0</v>
      </c>
      <c r="FD495" s="266">
        <v>0</v>
      </c>
      <c r="FE495" s="266">
        <v>0</v>
      </c>
      <c r="FF495" s="266">
        <v>0</v>
      </c>
      <c r="FH495" s="266">
        <v>0</v>
      </c>
      <c r="FJ495" s="266">
        <v>0</v>
      </c>
      <c r="FK495" s="266">
        <v>0</v>
      </c>
      <c r="FL495" s="266">
        <v>0</v>
      </c>
      <c r="FM495" s="266">
        <v>0</v>
      </c>
      <c r="FN495" s="266">
        <v>0</v>
      </c>
      <c r="FO495" s="351">
        <v>0</v>
      </c>
      <c r="FP495" s="351">
        <v>2525</v>
      </c>
      <c r="FQ495" s="351">
        <v>0</v>
      </c>
    </row>
    <row r="496" spans="1:173" ht="12.75" x14ac:dyDescent="0.2">
      <c r="A496" s="371" t="s">
        <v>259</v>
      </c>
      <c r="B496" s="267">
        <v>1180</v>
      </c>
      <c r="C496" s="267">
        <v>970</v>
      </c>
      <c r="D496" s="267">
        <v>530</v>
      </c>
      <c r="E496" s="267">
        <v>440</v>
      </c>
      <c r="F496" s="267">
        <v>790</v>
      </c>
      <c r="G496" s="267">
        <v>55</v>
      </c>
      <c r="H496" s="267">
        <v>45</v>
      </c>
      <c r="I496" s="267">
        <v>1180</v>
      </c>
      <c r="J496" s="267">
        <v>0</v>
      </c>
      <c r="K496" s="270">
        <v>69645</v>
      </c>
      <c r="L496" s="270">
        <v>31</v>
      </c>
      <c r="M496" s="270">
        <v>31</v>
      </c>
      <c r="N496" s="266">
        <v>0</v>
      </c>
      <c r="O496" s="266" t="s">
        <v>1676</v>
      </c>
      <c r="P496" s="266">
        <v>0</v>
      </c>
      <c r="Q496" s="266">
        <v>0</v>
      </c>
      <c r="R496" s="266">
        <v>0</v>
      </c>
      <c r="S496" s="266">
        <v>0</v>
      </c>
      <c r="T496" s="266">
        <v>0</v>
      </c>
      <c r="U496" s="266">
        <v>0</v>
      </c>
      <c r="V496" s="270">
        <v>72.16135663</v>
      </c>
      <c r="W496" s="270">
        <v>37</v>
      </c>
      <c r="X496" s="270">
        <v>42.392643280000001</v>
      </c>
      <c r="Y496" s="267">
        <v>0</v>
      </c>
      <c r="Z496" s="267">
        <v>345</v>
      </c>
      <c r="AA496" s="267">
        <v>370</v>
      </c>
      <c r="AB496" s="267">
        <v>225</v>
      </c>
      <c r="AC496" s="267">
        <v>150</v>
      </c>
      <c r="AD496" s="267">
        <v>75</v>
      </c>
      <c r="AE496" s="266" t="s">
        <v>1676</v>
      </c>
      <c r="AF496" s="266">
        <v>0</v>
      </c>
      <c r="AG496" s="266">
        <v>0</v>
      </c>
      <c r="AH496" s="266">
        <v>0</v>
      </c>
      <c r="AI496" s="266">
        <v>0</v>
      </c>
      <c r="AJ496" s="266">
        <v>0</v>
      </c>
      <c r="AK496" s="266">
        <v>0</v>
      </c>
      <c r="AL496" s="266">
        <v>0</v>
      </c>
      <c r="AM496" s="266">
        <v>0</v>
      </c>
      <c r="AN496" s="266">
        <v>0</v>
      </c>
      <c r="AO496" s="266">
        <v>0</v>
      </c>
      <c r="AP496" s="266">
        <v>0</v>
      </c>
      <c r="AQ496" s="266" t="s">
        <v>1676</v>
      </c>
      <c r="AR496" s="266">
        <v>0</v>
      </c>
      <c r="AS496" s="266">
        <v>0</v>
      </c>
      <c r="AT496" s="266">
        <v>0</v>
      </c>
      <c r="AU496" s="266">
        <v>0</v>
      </c>
      <c r="AV496" s="266" t="s">
        <v>1676</v>
      </c>
      <c r="AW496" s="266">
        <v>0</v>
      </c>
      <c r="AX496" s="266">
        <v>0</v>
      </c>
      <c r="AY496" s="266">
        <v>0</v>
      </c>
      <c r="AZ496" s="266">
        <v>0</v>
      </c>
      <c r="BA496" s="266">
        <v>0</v>
      </c>
      <c r="BB496" s="266">
        <v>1175</v>
      </c>
      <c r="BC496" s="266">
        <v>0</v>
      </c>
      <c r="BD496" s="266">
        <v>0</v>
      </c>
      <c r="BE496" s="266">
        <v>0</v>
      </c>
      <c r="BF496" s="266" t="s">
        <v>1676</v>
      </c>
      <c r="BG496" s="266">
        <v>915</v>
      </c>
      <c r="BH496" s="266">
        <v>30</v>
      </c>
      <c r="BI496" s="266">
        <v>0</v>
      </c>
      <c r="BJ496" s="266" t="s">
        <v>1676</v>
      </c>
      <c r="BK496" s="266">
        <v>0</v>
      </c>
      <c r="BL496" s="266">
        <v>0</v>
      </c>
      <c r="BM496" s="266" t="s">
        <v>1676</v>
      </c>
      <c r="BN496" s="266">
        <v>0</v>
      </c>
      <c r="BO496" s="266">
        <v>0</v>
      </c>
      <c r="BP496" s="266" t="s">
        <v>1676</v>
      </c>
      <c r="BQ496" s="266">
        <v>0</v>
      </c>
      <c r="BR496" s="266">
        <v>0</v>
      </c>
      <c r="BS496" s="266">
        <v>0</v>
      </c>
      <c r="BT496" s="266">
        <v>20</v>
      </c>
      <c r="BU496" s="266">
        <v>0</v>
      </c>
      <c r="BV496" s="266">
        <v>0</v>
      </c>
      <c r="BW496" s="266">
        <v>0</v>
      </c>
      <c r="BX496" s="266">
        <v>0</v>
      </c>
      <c r="BY496" s="266">
        <v>30</v>
      </c>
      <c r="BZ496" s="266">
        <v>25</v>
      </c>
      <c r="CA496" s="266">
        <v>10</v>
      </c>
      <c r="CB496" s="266">
        <v>0</v>
      </c>
      <c r="CC496" s="266">
        <v>0</v>
      </c>
      <c r="CD496" s="266">
        <v>10</v>
      </c>
      <c r="CE496" s="266">
        <v>0</v>
      </c>
      <c r="CF496" s="266" t="s">
        <v>1676</v>
      </c>
      <c r="CG496" s="266">
        <v>890</v>
      </c>
      <c r="CH496" s="266">
        <v>0</v>
      </c>
      <c r="CI496" s="266">
        <v>0</v>
      </c>
      <c r="CJ496" s="266">
        <v>0</v>
      </c>
      <c r="CK496" s="266">
        <v>0</v>
      </c>
      <c r="CL496" s="266">
        <v>0</v>
      </c>
      <c r="CM496" s="266">
        <v>0</v>
      </c>
      <c r="CN496" s="266">
        <v>0</v>
      </c>
      <c r="CO496" s="274">
        <v>0</v>
      </c>
      <c r="CP496" s="266">
        <v>0</v>
      </c>
      <c r="CQ496" s="266">
        <v>0</v>
      </c>
      <c r="CR496" s="266">
        <v>0</v>
      </c>
      <c r="CS496" s="266">
        <v>0</v>
      </c>
      <c r="CT496" s="266">
        <v>0</v>
      </c>
      <c r="CV496" s="266">
        <v>0</v>
      </c>
      <c r="CW496" s="266">
        <v>0</v>
      </c>
      <c r="CX496" s="266">
        <v>0</v>
      </c>
      <c r="CY496" s="266">
        <v>0</v>
      </c>
      <c r="CZ496" s="266">
        <v>0</v>
      </c>
      <c r="DA496" s="266">
        <v>0</v>
      </c>
      <c r="DB496" s="266">
        <v>0</v>
      </c>
      <c r="DC496" s="266">
        <v>0</v>
      </c>
      <c r="DD496" s="266">
        <v>0</v>
      </c>
      <c r="DE496" s="266">
        <v>0</v>
      </c>
      <c r="DF496" s="266">
        <v>0</v>
      </c>
      <c r="DG496" s="266">
        <v>0</v>
      </c>
      <c r="DH496" s="266">
        <v>0</v>
      </c>
      <c r="DI496" s="266">
        <v>0</v>
      </c>
      <c r="DJ496" s="266">
        <v>0</v>
      </c>
      <c r="DK496" s="266">
        <v>0</v>
      </c>
      <c r="DL496" s="266">
        <v>0</v>
      </c>
      <c r="DM496" s="266">
        <v>0</v>
      </c>
      <c r="DN496" s="266">
        <v>0</v>
      </c>
      <c r="DO496" s="266">
        <v>0</v>
      </c>
      <c r="DP496" s="266">
        <v>0</v>
      </c>
      <c r="DQ496" s="266">
        <v>0</v>
      </c>
      <c r="DS496" s="266">
        <v>0</v>
      </c>
      <c r="DT496" s="266">
        <v>0</v>
      </c>
      <c r="DU496" s="266">
        <v>0</v>
      </c>
      <c r="DV496" s="266">
        <v>0</v>
      </c>
      <c r="DW496" s="266">
        <v>0</v>
      </c>
      <c r="DX496" s="266">
        <v>0</v>
      </c>
      <c r="DY496" s="266">
        <v>0</v>
      </c>
      <c r="DZ496" s="266">
        <v>0</v>
      </c>
      <c r="EA496" s="266">
        <v>0</v>
      </c>
      <c r="EB496" s="266">
        <v>0</v>
      </c>
      <c r="EC496" s="266">
        <v>0</v>
      </c>
      <c r="ED496" s="266">
        <v>0</v>
      </c>
      <c r="EE496" s="266">
        <v>0</v>
      </c>
      <c r="EF496" s="266">
        <v>0</v>
      </c>
      <c r="EG496" s="266">
        <v>0</v>
      </c>
      <c r="EH496" s="266">
        <v>0</v>
      </c>
      <c r="EI496" s="266">
        <v>0</v>
      </c>
      <c r="EJ496" s="266">
        <v>0</v>
      </c>
      <c r="EK496" s="266">
        <v>0</v>
      </c>
      <c r="EL496" s="266">
        <v>0</v>
      </c>
      <c r="EM496" s="266">
        <v>0</v>
      </c>
      <c r="EN496" s="266">
        <v>0</v>
      </c>
      <c r="EO496" s="266">
        <v>0</v>
      </c>
      <c r="EP496" s="266">
        <v>0</v>
      </c>
      <c r="EQ496" s="266">
        <v>10</v>
      </c>
      <c r="ER496" s="266">
        <v>975</v>
      </c>
      <c r="ES496" s="266">
        <v>15</v>
      </c>
      <c r="ET496" s="266">
        <v>25</v>
      </c>
      <c r="EU496" s="266">
        <v>0</v>
      </c>
      <c r="EV496" s="266">
        <v>155</v>
      </c>
      <c r="EW496" s="266">
        <v>0</v>
      </c>
      <c r="EX496" s="266">
        <v>0</v>
      </c>
      <c r="EY496" s="266">
        <v>0</v>
      </c>
      <c r="EZ496" s="266">
        <v>0</v>
      </c>
      <c r="FA496" s="266">
        <v>0</v>
      </c>
      <c r="FB496" s="266">
        <v>0</v>
      </c>
      <c r="FC496" s="266">
        <v>0</v>
      </c>
      <c r="FD496" s="266">
        <v>0</v>
      </c>
      <c r="FE496" s="266">
        <v>0</v>
      </c>
      <c r="FF496" s="266">
        <v>0</v>
      </c>
      <c r="FH496" s="266">
        <v>0</v>
      </c>
      <c r="FJ496" s="266">
        <v>0</v>
      </c>
      <c r="FK496" s="266">
        <v>0</v>
      </c>
      <c r="FL496" s="266">
        <v>0</v>
      </c>
      <c r="FM496" s="266">
        <v>0</v>
      </c>
      <c r="FN496" s="266">
        <v>0</v>
      </c>
      <c r="FO496" s="351" t="s">
        <v>1676</v>
      </c>
      <c r="FP496" s="351">
        <v>80</v>
      </c>
      <c r="FQ496" s="351" t="s">
        <v>1676</v>
      </c>
    </row>
  </sheetData>
  <sortState xmlns:xlrd2="http://schemas.microsoft.com/office/spreadsheetml/2017/richdata2" ref="A10:FE443">
    <sortCondition ref="A443"/>
  </sortState>
  <conditionalFormatting sqref="CH1:FO1">
    <cfRule type="cellIs" dxfId="9" priority="1" stopIfTrue="1" operator="equal">
      <formula>1</formula>
    </cfRule>
    <cfRule type="cellIs" dxfId="8" priority="2" stopIfTrue="1" operator="equal">
      <formula>"suppress"</formula>
    </cfRule>
  </conditionalFormatting>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G481"/>
  <sheetViews>
    <sheetView zoomScale="85" zoomScaleNormal="85" workbookViewId="0">
      <pane xSplit="1" ySplit="2" topLeftCell="B3" activePane="bottomRight" state="frozen"/>
      <selection activeCell="A2" sqref="A2"/>
      <selection pane="topRight" activeCell="A2" sqref="A2"/>
      <selection pane="bottomLeft" activeCell="A2" sqref="A2"/>
      <selection pane="bottomRight" activeCell="B3" sqref="B3"/>
    </sheetView>
  </sheetViews>
  <sheetFormatPr defaultColWidth="17.28515625" defaultRowHeight="12" x14ac:dyDescent="0.2"/>
  <cols>
    <col min="1" max="1" width="13" style="273" customWidth="1"/>
    <col min="2" max="10" width="13" style="267" customWidth="1"/>
    <col min="11" max="11" width="13" style="270" customWidth="1"/>
    <col min="12" max="20" width="13" style="266" customWidth="1"/>
    <col min="21" max="24" width="13" style="270" customWidth="1"/>
    <col min="25" max="30" width="13" style="267" customWidth="1"/>
    <col min="31" max="167" width="13" style="266" customWidth="1"/>
    <col min="168" max="170" width="17.28515625" style="285"/>
    <col min="171" max="16384" width="17.28515625" style="266"/>
  </cols>
  <sheetData>
    <row r="1" spans="1:241" x14ac:dyDescent="0.2">
      <c r="A1" s="366">
        <v>1</v>
      </c>
      <c r="B1" s="367">
        <v>2</v>
      </c>
      <c r="C1" s="367">
        <v>3</v>
      </c>
      <c r="D1" s="367">
        <v>4</v>
      </c>
      <c r="E1" s="366">
        <v>5</v>
      </c>
      <c r="F1" s="367">
        <v>6</v>
      </c>
      <c r="G1" s="367">
        <v>7</v>
      </c>
      <c r="H1" s="367">
        <v>8</v>
      </c>
      <c r="I1" s="366">
        <v>9</v>
      </c>
      <c r="J1" s="367">
        <v>10</v>
      </c>
      <c r="K1" s="367">
        <v>11</v>
      </c>
      <c r="L1" s="367">
        <v>12</v>
      </c>
      <c r="M1" s="366">
        <v>13</v>
      </c>
      <c r="N1" s="367">
        <v>14</v>
      </c>
      <c r="O1" s="367">
        <v>15</v>
      </c>
      <c r="P1" s="367">
        <v>16</v>
      </c>
      <c r="Q1" s="366">
        <v>17</v>
      </c>
      <c r="R1" s="367">
        <v>18</v>
      </c>
      <c r="S1" s="367">
        <v>19</v>
      </c>
      <c r="T1" s="367">
        <v>20</v>
      </c>
      <c r="U1" s="366">
        <v>21</v>
      </c>
      <c r="V1" s="367">
        <v>22</v>
      </c>
      <c r="W1" s="367">
        <v>23</v>
      </c>
      <c r="X1" s="367">
        <v>24</v>
      </c>
      <c r="Y1" s="366">
        <v>25</v>
      </c>
      <c r="Z1" s="367">
        <v>26</v>
      </c>
      <c r="AA1" s="367">
        <v>27</v>
      </c>
      <c r="AB1" s="367">
        <v>28</v>
      </c>
      <c r="AC1" s="366">
        <v>29</v>
      </c>
      <c r="AD1" s="367">
        <v>30</v>
      </c>
      <c r="AE1" s="367">
        <v>31</v>
      </c>
      <c r="AF1" s="367">
        <v>32</v>
      </c>
      <c r="AG1" s="366">
        <v>33</v>
      </c>
      <c r="AH1" s="367">
        <v>34</v>
      </c>
      <c r="AI1" s="367">
        <v>35</v>
      </c>
      <c r="AJ1" s="367">
        <v>36</v>
      </c>
      <c r="AK1" s="366">
        <v>37</v>
      </c>
      <c r="AL1" s="367">
        <v>38</v>
      </c>
      <c r="AM1" s="367">
        <v>39</v>
      </c>
      <c r="AN1" s="367">
        <v>40</v>
      </c>
      <c r="AO1" s="366">
        <v>41</v>
      </c>
      <c r="AP1" s="367">
        <v>42</v>
      </c>
      <c r="AQ1" s="367">
        <v>43</v>
      </c>
      <c r="AR1" s="367">
        <v>44</v>
      </c>
      <c r="AS1" s="366">
        <v>45</v>
      </c>
      <c r="AT1" s="367">
        <v>46</v>
      </c>
      <c r="AU1" s="367">
        <v>47</v>
      </c>
      <c r="AV1" s="367">
        <v>48</v>
      </c>
      <c r="AW1" s="366">
        <v>49</v>
      </c>
      <c r="AX1" s="367">
        <v>50</v>
      </c>
      <c r="AY1" s="367">
        <v>51</v>
      </c>
      <c r="AZ1" s="367">
        <v>52</v>
      </c>
      <c r="BA1" s="366">
        <v>53</v>
      </c>
      <c r="BB1" s="367">
        <v>54</v>
      </c>
      <c r="BC1" s="367">
        <v>55</v>
      </c>
      <c r="BD1" s="367">
        <v>56</v>
      </c>
      <c r="BE1" s="366">
        <v>57</v>
      </c>
      <c r="BF1" s="367">
        <v>58</v>
      </c>
      <c r="BG1" s="367">
        <v>59</v>
      </c>
      <c r="BH1" s="367">
        <v>60</v>
      </c>
      <c r="BI1" s="366">
        <v>61</v>
      </c>
      <c r="BJ1" s="367">
        <v>62</v>
      </c>
      <c r="BK1" s="367">
        <v>63</v>
      </c>
      <c r="BL1" s="367">
        <v>64</v>
      </c>
      <c r="BM1" s="366">
        <v>65</v>
      </c>
      <c r="BN1" s="367">
        <v>66</v>
      </c>
      <c r="BO1" s="367">
        <v>67</v>
      </c>
      <c r="BP1" s="367">
        <v>68</v>
      </c>
      <c r="BQ1" s="366">
        <v>69</v>
      </c>
      <c r="BR1" s="367">
        <v>70</v>
      </c>
      <c r="BS1" s="367">
        <v>71</v>
      </c>
      <c r="BT1" s="367">
        <v>72</v>
      </c>
      <c r="BU1" s="366">
        <v>73</v>
      </c>
      <c r="BV1" s="367">
        <v>74</v>
      </c>
      <c r="BW1" s="367">
        <v>75</v>
      </c>
      <c r="BX1" s="367">
        <v>76</v>
      </c>
      <c r="BY1" s="366">
        <v>77</v>
      </c>
      <c r="BZ1" s="367">
        <v>78</v>
      </c>
      <c r="CA1" s="367">
        <v>79</v>
      </c>
      <c r="CB1" s="367">
        <v>80</v>
      </c>
      <c r="CC1" s="366">
        <v>81</v>
      </c>
      <c r="CD1" s="367">
        <v>82</v>
      </c>
      <c r="CE1" s="367">
        <v>83</v>
      </c>
      <c r="CF1" s="367">
        <v>84</v>
      </c>
      <c r="CG1" s="366">
        <v>85</v>
      </c>
      <c r="CH1" s="368">
        <v>86</v>
      </c>
      <c r="CI1" s="368">
        <v>87</v>
      </c>
      <c r="CJ1" s="368">
        <v>88</v>
      </c>
      <c r="CK1" s="368">
        <v>89</v>
      </c>
      <c r="CL1" s="368">
        <v>90</v>
      </c>
      <c r="CM1" s="368">
        <v>91</v>
      </c>
      <c r="CN1" s="368">
        <v>92</v>
      </c>
      <c r="CO1" s="368">
        <v>93</v>
      </c>
      <c r="CP1" s="368">
        <v>94</v>
      </c>
      <c r="CQ1" s="368">
        <v>95</v>
      </c>
      <c r="CR1" s="368">
        <v>96</v>
      </c>
      <c r="CS1" s="368">
        <v>97</v>
      </c>
      <c r="CT1" s="368">
        <v>98</v>
      </c>
      <c r="CU1" s="368">
        <v>99</v>
      </c>
      <c r="CV1" s="368">
        <v>100</v>
      </c>
      <c r="CW1" s="368">
        <v>101</v>
      </c>
      <c r="CX1" s="368">
        <v>102</v>
      </c>
      <c r="CY1" s="368">
        <v>103</v>
      </c>
      <c r="CZ1" s="368">
        <v>104</v>
      </c>
      <c r="DA1" s="368">
        <v>105</v>
      </c>
      <c r="DB1" s="368">
        <v>106</v>
      </c>
      <c r="DC1" s="368">
        <v>107</v>
      </c>
      <c r="DD1" s="368">
        <v>108</v>
      </c>
      <c r="DE1" s="368">
        <v>109</v>
      </c>
      <c r="DF1" s="368">
        <v>110</v>
      </c>
      <c r="DG1" s="368">
        <v>111</v>
      </c>
      <c r="DH1" s="368">
        <v>112</v>
      </c>
      <c r="DI1" s="368">
        <v>113</v>
      </c>
      <c r="DJ1" s="368">
        <v>114</v>
      </c>
      <c r="DK1" s="368">
        <v>115</v>
      </c>
      <c r="DL1" s="368">
        <v>116</v>
      </c>
      <c r="DM1" s="368">
        <v>117</v>
      </c>
      <c r="DN1" s="368">
        <v>118</v>
      </c>
      <c r="DO1" s="368">
        <v>119</v>
      </c>
      <c r="DP1" s="368">
        <v>120</v>
      </c>
      <c r="DQ1" s="368">
        <v>121</v>
      </c>
      <c r="DR1" s="368">
        <v>122</v>
      </c>
      <c r="DS1" s="368">
        <v>123</v>
      </c>
      <c r="DT1" s="368">
        <v>124</v>
      </c>
      <c r="DU1" s="368">
        <v>125</v>
      </c>
      <c r="DV1" s="368">
        <v>126</v>
      </c>
      <c r="DW1" s="368">
        <v>127</v>
      </c>
      <c r="DX1" s="368">
        <v>128</v>
      </c>
      <c r="DY1" s="368">
        <v>129</v>
      </c>
      <c r="DZ1" s="368">
        <v>130</v>
      </c>
      <c r="EA1" s="368">
        <v>131</v>
      </c>
      <c r="EB1" s="368">
        <v>132</v>
      </c>
      <c r="EC1" s="368">
        <v>133</v>
      </c>
      <c r="ED1" s="368">
        <v>134</v>
      </c>
      <c r="EE1" s="368">
        <v>135</v>
      </c>
      <c r="EF1" s="368">
        <v>136</v>
      </c>
      <c r="EG1" s="368">
        <v>137</v>
      </c>
      <c r="EH1" s="368">
        <v>138</v>
      </c>
      <c r="EI1" s="368">
        <v>139</v>
      </c>
      <c r="EJ1" s="368">
        <v>140</v>
      </c>
      <c r="EK1" s="368">
        <v>141</v>
      </c>
      <c r="EL1" s="368">
        <v>142</v>
      </c>
      <c r="EM1" s="368">
        <v>143</v>
      </c>
      <c r="EN1" s="368">
        <v>144</v>
      </c>
      <c r="EO1" s="368">
        <v>145</v>
      </c>
      <c r="EP1" s="368">
        <v>146</v>
      </c>
      <c r="EQ1" s="368">
        <v>147</v>
      </c>
      <c r="ER1" s="368">
        <v>148</v>
      </c>
      <c r="ES1" s="368">
        <v>149</v>
      </c>
      <c r="ET1" s="368">
        <v>150</v>
      </c>
      <c r="EU1" s="368">
        <v>151</v>
      </c>
      <c r="EV1" s="368">
        <v>152</v>
      </c>
      <c r="EW1" s="368">
        <v>153</v>
      </c>
      <c r="EX1" s="368">
        <v>154</v>
      </c>
      <c r="EY1" s="368">
        <v>155</v>
      </c>
      <c r="EZ1" s="368">
        <v>156</v>
      </c>
      <c r="FA1" s="368">
        <v>157</v>
      </c>
      <c r="FB1" s="368">
        <v>158</v>
      </c>
      <c r="FC1" s="368">
        <v>159</v>
      </c>
      <c r="FD1" s="368">
        <v>160</v>
      </c>
      <c r="FE1" s="368">
        <v>161</v>
      </c>
      <c r="FF1" s="368">
        <v>162</v>
      </c>
      <c r="FG1" s="368">
        <v>163</v>
      </c>
      <c r="FH1" s="368">
        <v>164</v>
      </c>
      <c r="FI1" s="368">
        <v>165</v>
      </c>
      <c r="FJ1" s="368">
        <v>166</v>
      </c>
      <c r="FK1" s="368">
        <v>167</v>
      </c>
      <c r="FL1" s="369">
        <v>168</v>
      </c>
      <c r="FM1" s="369">
        <v>169</v>
      </c>
      <c r="FN1" s="369">
        <v>170</v>
      </c>
      <c r="FO1" s="350"/>
      <c r="FP1" s="350"/>
      <c r="FQ1" s="350"/>
    </row>
    <row r="2" spans="1:241" s="268" customFormat="1" ht="120" x14ac:dyDescent="0.2">
      <c r="A2" s="314" t="s">
        <v>1605</v>
      </c>
      <c r="B2" s="314" t="s">
        <v>161</v>
      </c>
      <c r="C2" s="314" t="s">
        <v>263</v>
      </c>
      <c r="D2" s="314" t="s">
        <v>326</v>
      </c>
      <c r="E2" s="314" t="s">
        <v>327</v>
      </c>
      <c r="F2" s="314" t="s">
        <v>328</v>
      </c>
      <c r="G2" s="314" t="s">
        <v>329</v>
      </c>
      <c r="H2" s="314" t="s">
        <v>2</v>
      </c>
      <c r="I2" s="314" t="s">
        <v>330</v>
      </c>
      <c r="J2" s="314" t="s">
        <v>3</v>
      </c>
      <c r="K2" s="314" t="s">
        <v>156</v>
      </c>
      <c r="L2" s="314" t="s">
        <v>62</v>
      </c>
      <c r="M2" s="314" t="s">
        <v>63</v>
      </c>
      <c r="N2" s="314" t="s">
        <v>64</v>
      </c>
      <c r="O2" s="314" t="s">
        <v>65</v>
      </c>
      <c r="P2" s="314" t="s">
        <v>66</v>
      </c>
      <c r="Q2" s="314" t="s">
        <v>67</v>
      </c>
      <c r="R2" s="314" t="s">
        <v>68</v>
      </c>
      <c r="S2" s="314" t="s">
        <v>69</v>
      </c>
      <c r="T2" s="314" t="s">
        <v>70</v>
      </c>
      <c r="U2" s="315" t="s">
        <v>71</v>
      </c>
      <c r="V2" s="315" t="s">
        <v>466</v>
      </c>
      <c r="W2" s="315" t="s">
        <v>528</v>
      </c>
      <c r="X2" s="315" t="s">
        <v>160</v>
      </c>
      <c r="Y2" s="314" t="s">
        <v>72</v>
      </c>
      <c r="Z2" s="314" t="s">
        <v>73</v>
      </c>
      <c r="AA2" s="314" t="s">
        <v>74</v>
      </c>
      <c r="AB2" s="314" t="s">
        <v>75</v>
      </c>
      <c r="AC2" s="314" t="s">
        <v>76</v>
      </c>
      <c r="AD2" s="314" t="s">
        <v>77</v>
      </c>
      <c r="AE2" s="314" t="s">
        <v>96</v>
      </c>
      <c r="AF2" s="314" t="s">
        <v>507</v>
      </c>
      <c r="AG2" s="314" t="s">
        <v>529</v>
      </c>
      <c r="AH2" s="314" t="s">
        <v>508</v>
      </c>
      <c r="AI2" s="314" t="s">
        <v>509</v>
      </c>
      <c r="AJ2" s="314" t="s">
        <v>510</v>
      </c>
      <c r="AK2" s="314" t="s">
        <v>511</v>
      </c>
      <c r="AL2" s="314" t="s">
        <v>51</v>
      </c>
      <c r="AM2" s="314" t="s">
        <v>52</v>
      </c>
      <c r="AN2" s="314" t="s">
        <v>53</v>
      </c>
      <c r="AO2" s="314" t="s">
        <v>54</v>
      </c>
      <c r="AP2" s="314" t="s">
        <v>1352</v>
      </c>
      <c r="AQ2" s="314" t="s">
        <v>530</v>
      </c>
      <c r="AR2" s="314" t="s">
        <v>55</v>
      </c>
      <c r="AS2" s="314" t="s">
        <v>56</v>
      </c>
      <c r="AT2" s="314" t="s">
        <v>57</v>
      </c>
      <c r="AU2" s="314" t="s">
        <v>531</v>
      </c>
      <c r="AV2" s="314" t="s">
        <v>59</v>
      </c>
      <c r="AW2" s="314" t="s">
        <v>813</v>
      </c>
      <c r="AX2" s="314" t="s">
        <v>60</v>
      </c>
      <c r="AY2" s="314" t="s">
        <v>532</v>
      </c>
      <c r="AZ2" s="314" t="s">
        <v>1353</v>
      </c>
      <c r="BA2" s="314" t="s">
        <v>1354</v>
      </c>
      <c r="BB2" s="314" t="s">
        <v>61</v>
      </c>
      <c r="BC2" s="314" t="s">
        <v>97</v>
      </c>
      <c r="BD2" s="314" t="s">
        <v>98</v>
      </c>
      <c r="BE2" s="314" t="s">
        <v>99</v>
      </c>
      <c r="BF2" s="314" t="s">
        <v>100</v>
      </c>
      <c r="BG2" s="314" t="s">
        <v>101</v>
      </c>
      <c r="BH2" s="314" t="s">
        <v>102</v>
      </c>
      <c r="BI2" s="314" t="s">
        <v>103</v>
      </c>
      <c r="BJ2" s="314" t="s">
        <v>104</v>
      </c>
      <c r="BK2" s="314" t="s">
        <v>105</v>
      </c>
      <c r="BL2" s="314" t="s">
        <v>106</v>
      </c>
      <c r="BM2" s="314" t="s">
        <v>107</v>
      </c>
      <c r="BN2" s="314" t="s">
        <v>108</v>
      </c>
      <c r="BO2" s="314" t="s">
        <v>109</v>
      </c>
      <c r="BP2" s="314" t="s">
        <v>110</v>
      </c>
      <c r="BQ2" s="314" t="s">
        <v>111</v>
      </c>
      <c r="BR2" s="314" t="s">
        <v>112</v>
      </c>
      <c r="BS2" s="314" t="s">
        <v>113</v>
      </c>
      <c r="BT2" s="314" t="s">
        <v>114</v>
      </c>
      <c r="BU2" s="314" t="s">
        <v>115</v>
      </c>
      <c r="BV2" s="314" t="s">
        <v>1355</v>
      </c>
      <c r="BW2" s="314" t="s">
        <v>80</v>
      </c>
      <c r="BX2" s="314" t="s">
        <v>533</v>
      </c>
      <c r="BY2" s="314" t="s">
        <v>534</v>
      </c>
      <c r="BZ2" s="314" t="s">
        <v>535</v>
      </c>
      <c r="CA2" s="314" t="s">
        <v>119</v>
      </c>
      <c r="CB2" s="314" t="s">
        <v>536</v>
      </c>
      <c r="CC2" s="314" t="s">
        <v>537</v>
      </c>
      <c r="CD2" s="314" t="s">
        <v>538</v>
      </c>
      <c r="CE2" s="314" t="s">
        <v>539</v>
      </c>
      <c r="CF2" s="314" t="s">
        <v>540</v>
      </c>
      <c r="CG2" s="314" t="s">
        <v>506</v>
      </c>
      <c r="CH2" s="314" t="s">
        <v>468</v>
      </c>
      <c r="CI2" s="314" t="s">
        <v>136</v>
      </c>
      <c r="CJ2" s="314" t="s">
        <v>141</v>
      </c>
      <c r="CK2" s="314" t="s">
        <v>138</v>
      </c>
      <c r="CL2" s="314" t="s">
        <v>148</v>
      </c>
      <c r="CM2" s="314" t="s">
        <v>145</v>
      </c>
      <c r="CN2" s="314" t="s">
        <v>153</v>
      </c>
      <c r="CO2" s="314" t="s">
        <v>469</v>
      </c>
      <c r="CP2" s="314" t="s">
        <v>470</v>
      </c>
      <c r="CQ2" s="314" t="s">
        <v>471</v>
      </c>
      <c r="CR2" s="314" t="s">
        <v>472</v>
      </c>
      <c r="CS2" s="314" t="s">
        <v>473</v>
      </c>
      <c r="CT2" s="314" t="s">
        <v>474</v>
      </c>
      <c r="CU2" s="314" t="s">
        <v>1356</v>
      </c>
      <c r="CV2" s="314" t="s">
        <v>475</v>
      </c>
      <c r="CW2" s="314" t="s">
        <v>152</v>
      </c>
      <c r="CX2" s="314" t="s">
        <v>476</v>
      </c>
      <c r="CY2" s="314" t="s">
        <v>477</v>
      </c>
      <c r="CZ2" s="314" t="s">
        <v>144</v>
      </c>
      <c r="DA2" s="314" t="s">
        <v>478</v>
      </c>
      <c r="DB2" s="314" t="s">
        <v>479</v>
      </c>
      <c r="DC2" s="314" t="s">
        <v>135</v>
      </c>
      <c r="DD2" s="314" t="s">
        <v>143</v>
      </c>
      <c r="DE2" s="314" t="s">
        <v>1357</v>
      </c>
      <c r="DF2" s="314" t="s">
        <v>147</v>
      </c>
      <c r="DG2" s="314" t="s">
        <v>480</v>
      </c>
      <c r="DH2" s="314" t="s">
        <v>481</v>
      </c>
      <c r="DI2" s="314" t="s">
        <v>1358</v>
      </c>
      <c r="DJ2" s="314" t="s">
        <v>482</v>
      </c>
      <c r="DK2" s="314" t="s">
        <v>483</v>
      </c>
      <c r="DL2" s="314" t="s">
        <v>484</v>
      </c>
      <c r="DM2" s="314" t="s">
        <v>485</v>
      </c>
      <c r="DN2" s="314" t="s">
        <v>486</v>
      </c>
      <c r="DO2" s="314" t="s">
        <v>146</v>
      </c>
      <c r="DP2" s="314" t="s">
        <v>487</v>
      </c>
      <c r="DQ2" s="314" t="s">
        <v>1359</v>
      </c>
      <c r="DR2" s="314" t="s">
        <v>612</v>
      </c>
      <c r="DS2" s="314" t="s">
        <v>488</v>
      </c>
      <c r="DT2" s="314" t="s">
        <v>150</v>
      </c>
      <c r="DU2" s="314" t="s">
        <v>489</v>
      </c>
      <c r="DV2" s="314" t="s">
        <v>490</v>
      </c>
      <c r="DW2" s="314" t="s">
        <v>491</v>
      </c>
      <c r="DX2" s="314" t="s">
        <v>492</v>
      </c>
      <c r="DY2" s="314" t="s">
        <v>1360</v>
      </c>
      <c r="DZ2" s="314" t="s">
        <v>493</v>
      </c>
      <c r="EA2" s="314" t="s">
        <v>494</v>
      </c>
      <c r="EB2" s="314" t="s">
        <v>495</v>
      </c>
      <c r="EC2" s="314" t="s">
        <v>496</v>
      </c>
      <c r="ED2" s="314" t="s">
        <v>137</v>
      </c>
      <c r="EE2" s="314" t="s">
        <v>497</v>
      </c>
      <c r="EF2" s="314" t="s">
        <v>142</v>
      </c>
      <c r="EG2" s="314" t="s">
        <v>498</v>
      </c>
      <c r="EH2" s="314" t="s">
        <v>1315</v>
      </c>
      <c r="EI2" s="314" t="s">
        <v>499</v>
      </c>
      <c r="EJ2" s="314" t="s">
        <v>140</v>
      </c>
      <c r="EK2" s="314" t="s">
        <v>139</v>
      </c>
      <c r="EL2" s="314" t="s">
        <v>151</v>
      </c>
      <c r="EM2" s="314" t="s">
        <v>500</v>
      </c>
      <c r="EN2" s="314" t="s">
        <v>501</v>
      </c>
      <c r="EO2" s="314" t="s">
        <v>502</v>
      </c>
      <c r="EP2" s="314" t="s">
        <v>503</v>
      </c>
      <c r="EQ2" s="314" t="s">
        <v>504</v>
      </c>
      <c r="ER2" s="314" t="s">
        <v>505</v>
      </c>
      <c r="ES2" s="314" t="s">
        <v>162</v>
      </c>
      <c r="ET2" s="314" t="s">
        <v>163</v>
      </c>
      <c r="EU2" s="314" t="s">
        <v>149</v>
      </c>
      <c r="EV2" s="314" t="s">
        <v>164</v>
      </c>
      <c r="EW2" s="314" t="s">
        <v>165</v>
      </c>
      <c r="EX2" s="314" t="s">
        <v>166</v>
      </c>
      <c r="EY2" s="314" t="s">
        <v>167</v>
      </c>
      <c r="EZ2" s="314" t="s">
        <v>168</v>
      </c>
      <c r="FA2" s="314" t="s">
        <v>169</v>
      </c>
      <c r="FB2" s="314" t="s">
        <v>170</v>
      </c>
      <c r="FC2" s="314" t="s">
        <v>541</v>
      </c>
      <c r="FD2" s="314" t="s">
        <v>613</v>
      </c>
      <c r="FE2" s="314" t="s">
        <v>171</v>
      </c>
      <c r="FF2" s="314" t="s">
        <v>172</v>
      </c>
      <c r="FG2" s="314" t="s">
        <v>173</v>
      </c>
      <c r="FH2" s="314" t="s">
        <v>177</v>
      </c>
      <c r="FI2" s="314" t="s">
        <v>174</v>
      </c>
      <c r="FJ2" s="314" t="s">
        <v>175</v>
      </c>
      <c r="FK2" s="314" t="s">
        <v>176</v>
      </c>
      <c r="FL2" s="316" t="s">
        <v>1573</v>
      </c>
      <c r="FM2" s="316" t="s">
        <v>1569</v>
      </c>
      <c r="FN2" s="316" t="s">
        <v>1574</v>
      </c>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row>
    <row r="3" spans="1:241" s="13" customFormat="1" ht="12.75" customHeight="1" x14ac:dyDescent="0.2">
      <c r="A3" s="370" t="s">
        <v>542</v>
      </c>
      <c r="B3" s="270">
        <v>20760699</v>
      </c>
      <c r="C3" s="270">
        <v>17127498</v>
      </c>
      <c r="D3" s="270">
        <v>7646274</v>
      </c>
      <c r="E3" s="270">
        <v>9477401</v>
      </c>
      <c r="F3" s="270">
        <v>6437959</v>
      </c>
      <c r="G3" s="270">
        <v>2411966</v>
      </c>
      <c r="H3" s="270">
        <v>6397951</v>
      </c>
      <c r="I3" s="270">
        <v>13374474</v>
      </c>
      <c r="J3" s="270">
        <v>7386225</v>
      </c>
      <c r="K3" s="270">
        <v>45347946</v>
      </c>
      <c r="L3" s="270">
        <v>60.7569814901724</v>
      </c>
      <c r="M3" s="270">
        <v>2598435</v>
      </c>
      <c r="N3" s="270">
        <v>1295077</v>
      </c>
      <c r="O3" s="270">
        <v>623559</v>
      </c>
      <c r="P3" s="270">
        <v>752194</v>
      </c>
      <c r="Q3" s="270">
        <v>221530</v>
      </c>
      <c r="R3" s="270">
        <v>72954</v>
      </c>
      <c r="S3" s="270">
        <v>23751</v>
      </c>
      <c r="T3" s="270">
        <v>22516</v>
      </c>
      <c r="U3" s="270">
        <v>4.5275093855226762</v>
      </c>
      <c r="V3" s="270">
        <v>1</v>
      </c>
      <c r="W3" s="270">
        <v>34</v>
      </c>
      <c r="X3" s="270">
        <v>53.831515684809055</v>
      </c>
      <c r="Y3" s="270">
        <v>2100330</v>
      </c>
      <c r="Z3" s="270">
        <v>2098236</v>
      </c>
      <c r="AA3" s="270">
        <v>2710330</v>
      </c>
      <c r="AB3" s="270">
        <v>3558945</v>
      </c>
      <c r="AC3" s="270">
        <v>4821591</v>
      </c>
      <c r="AD3" s="270">
        <v>4523253</v>
      </c>
      <c r="AE3" s="270">
        <v>780945</v>
      </c>
      <c r="AF3" s="270">
        <v>347581</v>
      </c>
      <c r="AG3" s="270">
        <v>114524</v>
      </c>
      <c r="AH3" s="270">
        <v>716691</v>
      </c>
      <c r="AI3" s="270">
        <v>82074</v>
      </c>
      <c r="AJ3" s="270">
        <v>383478</v>
      </c>
      <c r="AK3" s="270">
        <v>326977</v>
      </c>
      <c r="AL3" s="270">
        <v>867510</v>
      </c>
      <c r="AM3" s="270">
        <v>1211910</v>
      </c>
      <c r="AN3" s="270">
        <v>168481</v>
      </c>
      <c r="AO3" s="270">
        <v>337031</v>
      </c>
      <c r="AP3" s="270">
        <v>263512</v>
      </c>
      <c r="AQ3" s="270">
        <v>671259</v>
      </c>
      <c r="AR3" s="270">
        <v>81879</v>
      </c>
      <c r="AS3" s="270">
        <v>49104</v>
      </c>
      <c r="AT3" s="270">
        <v>322267</v>
      </c>
      <c r="AU3" s="270">
        <v>638419</v>
      </c>
      <c r="AV3" s="270">
        <v>457998</v>
      </c>
      <c r="AW3" s="270">
        <v>415553</v>
      </c>
      <c r="AX3" s="270">
        <v>1717698</v>
      </c>
      <c r="AY3" s="270">
        <v>138857</v>
      </c>
      <c r="AZ3" s="270">
        <v>821944</v>
      </c>
      <c r="BA3" s="270">
        <v>2029517</v>
      </c>
      <c r="BB3" s="270">
        <v>8596435</v>
      </c>
      <c r="BC3" s="270">
        <v>481037</v>
      </c>
      <c r="BD3" s="270">
        <v>2089990</v>
      </c>
      <c r="BE3" s="270">
        <v>394045</v>
      </c>
      <c r="BF3" s="270">
        <v>309946</v>
      </c>
      <c r="BG3" s="270">
        <v>175879</v>
      </c>
      <c r="BH3" s="270">
        <v>376551</v>
      </c>
      <c r="BI3" s="270">
        <v>722439</v>
      </c>
      <c r="BJ3" s="270">
        <v>84407</v>
      </c>
      <c r="BK3" s="270">
        <v>947224</v>
      </c>
      <c r="BL3" s="270">
        <v>1094428</v>
      </c>
      <c r="BM3" s="270">
        <v>2258974</v>
      </c>
      <c r="BN3" s="270">
        <v>365794</v>
      </c>
      <c r="BO3" s="270">
        <v>1305064</v>
      </c>
      <c r="BP3" s="270">
        <v>930993</v>
      </c>
      <c r="BQ3" s="270">
        <v>1210033</v>
      </c>
      <c r="BR3" s="270">
        <v>250698</v>
      </c>
      <c r="BS3" s="270">
        <v>104073</v>
      </c>
      <c r="BT3" s="270">
        <v>1929188</v>
      </c>
      <c r="BU3" s="270">
        <v>1066698</v>
      </c>
      <c r="BV3" s="270">
        <v>4</v>
      </c>
      <c r="BW3" s="270">
        <v>1030033</v>
      </c>
      <c r="BX3" s="270">
        <v>61957</v>
      </c>
      <c r="BY3" s="270">
        <v>735466</v>
      </c>
      <c r="BZ3" s="270">
        <v>114091</v>
      </c>
      <c r="CA3" s="270">
        <v>31465</v>
      </c>
      <c r="CB3" s="270">
        <v>1916</v>
      </c>
      <c r="CC3" s="270">
        <v>178</v>
      </c>
      <c r="CD3" s="270">
        <v>377211</v>
      </c>
      <c r="CE3" s="270">
        <v>22836</v>
      </c>
      <c r="CF3" s="270">
        <v>50627</v>
      </c>
      <c r="CG3" s="270">
        <v>15731751</v>
      </c>
      <c r="CH3" s="270">
        <v>4390</v>
      </c>
      <c r="CI3" s="270">
        <v>2041924</v>
      </c>
      <c r="CJ3" s="270">
        <v>715742</v>
      </c>
      <c r="CK3" s="270">
        <v>1203802</v>
      </c>
      <c r="CL3" s="270">
        <v>354890</v>
      </c>
      <c r="CM3" s="270">
        <v>740896</v>
      </c>
      <c r="CN3" s="270">
        <v>190268</v>
      </c>
      <c r="CO3" s="270">
        <v>9204</v>
      </c>
      <c r="CP3" s="270">
        <v>24908</v>
      </c>
      <c r="CQ3" s="270">
        <v>879</v>
      </c>
      <c r="CR3" s="270">
        <v>102048</v>
      </c>
      <c r="CS3" s="270"/>
      <c r="CT3" s="270">
        <v>26</v>
      </c>
      <c r="CU3" s="270">
        <v>276</v>
      </c>
      <c r="CV3" s="270">
        <v>107751</v>
      </c>
      <c r="CW3" s="270">
        <v>274065</v>
      </c>
      <c r="CX3" s="270">
        <v>78710</v>
      </c>
      <c r="CY3" s="270">
        <v>66492</v>
      </c>
      <c r="CZ3" s="270">
        <v>832441</v>
      </c>
      <c r="DA3" s="270">
        <v>219437</v>
      </c>
      <c r="DB3" s="270">
        <v>41776</v>
      </c>
      <c r="DC3" s="270">
        <v>3387603</v>
      </c>
      <c r="DD3" s="270">
        <v>1425208</v>
      </c>
      <c r="DE3" s="270">
        <v>242620</v>
      </c>
      <c r="DF3" s="270">
        <v>636157</v>
      </c>
      <c r="DG3" s="270">
        <v>17</v>
      </c>
      <c r="DH3" s="270">
        <v>9980</v>
      </c>
      <c r="DI3" s="270">
        <v>261</v>
      </c>
      <c r="DJ3" s="270">
        <v>146</v>
      </c>
      <c r="DK3" s="270"/>
      <c r="DL3" s="270">
        <v>24776</v>
      </c>
      <c r="DM3" s="270">
        <v>35829</v>
      </c>
      <c r="DN3" s="270">
        <v>11202</v>
      </c>
      <c r="DO3" s="270">
        <v>706909</v>
      </c>
      <c r="DP3" s="270">
        <v>17310</v>
      </c>
      <c r="DQ3" s="270">
        <v>3</v>
      </c>
      <c r="DR3" s="270">
        <v>177856</v>
      </c>
      <c r="DS3" s="270">
        <v>148646</v>
      </c>
      <c r="DT3" s="270">
        <v>669645</v>
      </c>
      <c r="DU3" s="270">
        <v>44635</v>
      </c>
      <c r="DV3" s="270">
        <v>2071</v>
      </c>
      <c r="DW3" s="270">
        <v>1761</v>
      </c>
      <c r="DX3" s="270">
        <v>211729</v>
      </c>
      <c r="DY3" s="270">
        <v>384909</v>
      </c>
      <c r="DZ3" s="270">
        <v>2422</v>
      </c>
      <c r="EA3" s="270">
        <v>170028</v>
      </c>
      <c r="EB3" s="270">
        <v>2111</v>
      </c>
      <c r="EC3" s="270">
        <v>194630</v>
      </c>
      <c r="ED3" s="270">
        <v>1526869</v>
      </c>
      <c r="EE3" s="270">
        <v>15678</v>
      </c>
      <c r="EF3" s="270">
        <v>1015664</v>
      </c>
      <c r="EG3" s="270">
        <v>3259</v>
      </c>
      <c r="EH3" s="270">
        <v>1672</v>
      </c>
      <c r="EI3" s="270">
        <v>181</v>
      </c>
      <c r="EJ3" s="270">
        <v>754171</v>
      </c>
      <c r="EK3" s="270">
        <v>794237</v>
      </c>
      <c r="EL3" s="270">
        <v>314231</v>
      </c>
      <c r="EM3" s="270">
        <v>26673</v>
      </c>
      <c r="EN3" s="270">
        <v>688</v>
      </c>
      <c r="EO3" s="270">
        <v>9085</v>
      </c>
      <c r="EP3" s="270">
        <v>95197</v>
      </c>
      <c r="EQ3" s="270">
        <v>3426</v>
      </c>
      <c r="ER3" s="270">
        <v>3352</v>
      </c>
      <c r="ES3" s="270">
        <v>338</v>
      </c>
      <c r="ET3" s="270">
        <v>16705</v>
      </c>
      <c r="EU3" s="270">
        <v>414322</v>
      </c>
      <c r="EV3" s="270">
        <v>89835</v>
      </c>
      <c r="EW3" s="270">
        <v>253</v>
      </c>
      <c r="EX3" s="270">
        <v>26</v>
      </c>
      <c r="EY3" s="270">
        <v>2426</v>
      </c>
      <c r="EZ3" s="270">
        <v>62419</v>
      </c>
      <c r="FA3" s="270">
        <v>451</v>
      </c>
      <c r="FB3" s="270">
        <v>3495</v>
      </c>
      <c r="FC3" s="270">
        <v>478</v>
      </c>
      <c r="FD3" s="270">
        <v>457</v>
      </c>
      <c r="FE3" s="270">
        <v>3641</v>
      </c>
      <c r="FF3" s="270">
        <v>8</v>
      </c>
      <c r="FG3" s="270">
        <v>1275</v>
      </c>
      <c r="FH3" s="270">
        <v>520</v>
      </c>
      <c r="FI3" s="270">
        <v>322</v>
      </c>
      <c r="FJ3" s="270">
        <v>60067</v>
      </c>
      <c r="FK3" s="270">
        <v>19885</v>
      </c>
      <c r="FL3" s="351">
        <f>B3-BB3</f>
        <v>12164264</v>
      </c>
      <c r="FM3" s="323">
        <f>C3-(F3+G3+H3)</f>
        <v>1879622</v>
      </c>
      <c r="FN3" s="324">
        <f>SUM(M3:T3)</f>
        <v>5610016</v>
      </c>
    </row>
    <row r="4" spans="1:241" s="13" customFormat="1" ht="12.75" customHeight="1" x14ac:dyDescent="0.2">
      <c r="A4" s="370"/>
      <c r="B4" s="270"/>
      <c r="C4" s="270"/>
      <c r="D4" s="270"/>
      <c r="E4" s="270"/>
      <c r="F4" s="270"/>
      <c r="G4" s="270"/>
      <c r="H4" s="270"/>
      <c r="I4" s="270"/>
      <c r="J4" s="270"/>
      <c r="K4" s="270"/>
      <c r="L4" s="270"/>
      <c r="M4" s="270"/>
      <c r="N4" s="270"/>
      <c r="O4" s="270"/>
      <c r="P4" s="270"/>
      <c r="Q4" s="270"/>
      <c r="R4" s="270"/>
      <c r="S4" s="270"/>
      <c r="T4" s="270"/>
      <c r="U4" s="270"/>
      <c r="V4" s="270"/>
      <c r="W4" s="270"/>
      <c r="X4" s="270"/>
      <c r="Y4" s="270"/>
      <c r="Z4" s="270"/>
      <c r="AA4" s="270"/>
      <c r="AB4" s="270"/>
      <c r="AC4" s="270"/>
      <c r="AD4" s="270"/>
      <c r="AE4" s="270"/>
      <c r="AF4" s="270"/>
      <c r="AG4" s="270"/>
      <c r="AH4" s="270"/>
      <c r="AI4" s="270"/>
      <c r="AJ4" s="270"/>
      <c r="AK4" s="270"/>
      <c r="AL4" s="270"/>
      <c r="AM4" s="270"/>
      <c r="AN4" s="270"/>
      <c r="AO4" s="270"/>
      <c r="AP4" s="270"/>
      <c r="AQ4" s="270"/>
      <c r="AR4" s="270"/>
      <c r="AS4" s="270"/>
      <c r="AT4" s="270"/>
      <c r="AU4" s="270"/>
      <c r="AV4" s="270"/>
      <c r="AW4" s="270"/>
      <c r="AX4" s="270"/>
      <c r="AY4" s="270"/>
      <c r="AZ4" s="270"/>
      <c r="BA4" s="270"/>
      <c r="BB4" s="270"/>
      <c r="BC4" s="270"/>
      <c r="BD4" s="270"/>
      <c r="BE4" s="270"/>
      <c r="BF4" s="270"/>
      <c r="BG4" s="270"/>
      <c r="BH4" s="270"/>
      <c r="BI4" s="270"/>
      <c r="BJ4" s="270"/>
      <c r="BK4" s="270"/>
      <c r="BL4" s="270"/>
      <c r="BM4" s="270"/>
      <c r="BN4" s="270"/>
      <c r="BO4" s="270"/>
      <c r="BP4" s="270"/>
      <c r="BQ4" s="270"/>
      <c r="BR4" s="270"/>
      <c r="BS4" s="270"/>
      <c r="BT4" s="270"/>
      <c r="BU4" s="270"/>
      <c r="BV4" s="270"/>
      <c r="BW4" s="270"/>
      <c r="BX4" s="270"/>
      <c r="BY4" s="270"/>
      <c r="BZ4" s="270"/>
      <c r="CA4" s="270"/>
      <c r="CB4" s="270"/>
      <c r="CC4" s="270"/>
      <c r="CD4" s="270"/>
      <c r="CE4" s="270"/>
      <c r="CF4" s="270"/>
      <c r="CG4" s="270"/>
      <c r="CH4" s="270"/>
      <c r="CI4" s="270"/>
      <c r="CJ4" s="270"/>
      <c r="CK4" s="270"/>
      <c r="CL4" s="270"/>
      <c r="CM4" s="270"/>
      <c r="CN4" s="270"/>
      <c r="CO4" s="270"/>
      <c r="CP4" s="270"/>
      <c r="CQ4" s="270"/>
      <c r="CR4" s="270"/>
      <c r="CS4" s="270"/>
      <c r="CT4" s="270"/>
      <c r="CU4" s="270"/>
      <c r="CV4" s="270"/>
      <c r="CW4" s="270"/>
      <c r="CX4" s="270"/>
      <c r="CY4" s="270"/>
      <c r="CZ4" s="270"/>
      <c r="DA4" s="270"/>
      <c r="DB4" s="270"/>
      <c r="DC4" s="270"/>
      <c r="DD4" s="270"/>
      <c r="DE4" s="270"/>
      <c r="DF4" s="270"/>
      <c r="DG4" s="270"/>
      <c r="DH4" s="270"/>
      <c r="DI4" s="270"/>
      <c r="DJ4" s="270"/>
      <c r="DK4" s="270"/>
      <c r="DL4" s="270"/>
      <c r="DM4" s="270"/>
      <c r="DN4" s="270"/>
      <c r="DO4" s="270"/>
      <c r="DP4" s="270"/>
      <c r="DQ4" s="270"/>
      <c r="DR4" s="270"/>
      <c r="DS4" s="270"/>
      <c r="DT4" s="270"/>
      <c r="DU4" s="270"/>
      <c r="DV4" s="270"/>
      <c r="DW4" s="270"/>
      <c r="DX4" s="270"/>
      <c r="DY4" s="270"/>
      <c r="DZ4" s="270"/>
      <c r="EA4" s="270"/>
      <c r="EB4" s="270"/>
      <c r="EC4" s="270"/>
      <c r="ED4" s="270"/>
      <c r="EE4" s="270"/>
      <c r="EF4" s="270"/>
      <c r="EG4" s="270"/>
      <c r="EH4" s="270"/>
      <c r="EI4" s="270"/>
      <c r="EJ4" s="270"/>
      <c r="EK4" s="270"/>
      <c r="EL4" s="270"/>
      <c r="EM4" s="270"/>
      <c r="EN4" s="270"/>
      <c r="EO4" s="270"/>
      <c r="EP4" s="270"/>
      <c r="EQ4" s="270"/>
      <c r="ER4" s="270"/>
      <c r="ES4" s="270"/>
      <c r="ET4" s="270"/>
      <c r="EU4" s="270"/>
      <c r="EV4" s="270"/>
      <c r="EW4" s="270"/>
      <c r="EX4" s="270"/>
      <c r="EY4" s="270"/>
      <c r="EZ4" s="270"/>
      <c r="FA4" s="270"/>
      <c r="FB4" s="270"/>
      <c r="FC4" s="270"/>
      <c r="FD4" s="270"/>
      <c r="FE4" s="270"/>
      <c r="FF4" s="270"/>
      <c r="FG4" s="270"/>
      <c r="FH4" s="270"/>
      <c r="FI4" s="270"/>
      <c r="FJ4" s="270"/>
      <c r="FK4" s="270"/>
      <c r="FL4" s="351"/>
      <c r="FM4" s="323"/>
      <c r="FN4" s="324"/>
    </row>
    <row r="5" spans="1:241" s="275" customFormat="1" ht="12" customHeight="1" x14ac:dyDescent="0.2">
      <c r="A5" s="370" t="s">
        <v>1321</v>
      </c>
      <c r="B5" s="270">
        <v>6336336</v>
      </c>
      <c r="C5" s="270">
        <v>5277030</v>
      </c>
      <c r="D5" s="270">
        <v>2361430</v>
      </c>
      <c r="E5" s="270">
        <v>2915147</v>
      </c>
      <c r="F5" s="270">
        <v>2014633</v>
      </c>
      <c r="G5" s="270">
        <v>734447</v>
      </c>
      <c r="H5" s="270">
        <v>2004331</v>
      </c>
      <c r="I5" s="270">
        <v>4016216</v>
      </c>
      <c r="J5" s="270">
        <v>2320120</v>
      </c>
      <c r="K5" s="270">
        <v>13544881</v>
      </c>
      <c r="L5" s="270">
        <v>58.698935082999569</v>
      </c>
      <c r="M5" s="270">
        <v>850744</v>
      </c>
      <c r="N5" s="270">
        <v>412128</v>
      </c>
      <c r="O5" s="270">
        <v>195001</v>
      </c>
      <c r="P5" s="270">
        <v>229038</v>
      </c>
      <c r="Q5" s="270">
        <v>63901</v>
      </c>
      <c r="R5" s="270">
        <v>21272</v>
      </c>
      <c r="S5" s="270">
        <v>7845</v>
      </c>
      <c r="T5" s="270">
        <v>8755</v>
      </c>
      <c r="U5" s="270">
        <v>4.4680540430143871</v>
      </c>
      <c r="V5" s="270">
        <v>1</v>
      </c>
      <c r="W5" s="270">
        <v>32</v>
      </c>
      <c r="X5" s="270">
        <v>53.550037739271048</v>
      </c>
      <c r="Y5" s="270">
        <v>647076</v>
      </c>
      <c r="Z5" s="270">
        <v>657897</v>
      </c>
      <c r="AA5" s="270">
        <v>800498</v>
      </c>
      <c r="AB5" s="270">
        <v>1109914</v>
      </c>
      <c r="AC5" s="270">
        <v>1522141</v>
      </c>
      <c r="AD5" s="270">
        <v>1355804</v>
      </c>
      <c r="AE5" s="270">
        <v>206348</v>
      </c>
      <c r="AF5" s="270">
        <v>109845</v>
      </c>
      <c r="AG5" s="270">
        <v>33372</v>
      </c>
      <c r="AH5" s="270">
        <v>235388</v>
      </c>
      <c r="AI5" s="270">
        <v>25258</v>
      </c>
      <c r="AJ5" s="270">
        <v>117175</v>
      </c>
      <c r="AK5" s="270">
        <v>101351</v>
      </c>
      <c r="AL5" s="270">
        <v>283895</v>
      </c>
      <c r="AM5" s="270">
        <v>360723</v>
      </c>
      <c r="AN5" s="270">
        <v>54707</v>
      </c>
      <c r="AO5" s="270">
        <v>93202</v>
      </c>
      <c r="AP5" s="270">
        <v>75983</v>
      </c>
      <c r="AQ5" s="270">
        <v>202676</v>
      </c>
      <c r="AR5" s="270">
        <v>26614</v>
      </c>
      <c r="AS5" s="270">
        <v>14780</v>
      </c>
      <c r="AT5" s="270">
        <v>102709</v>
      </c>
      <c r="AU5" s="270">
        <v>179100</v>
      </c>
      <c r="AV5" s="270">
        <v>141456</v>
      </c>
      <c r="AW5" s="270">
        <v>126549</v>
      </c>
      <c r="AX5" s="270">
        <v>501651</v>
      </c>
      <c r="AY5" s="270">
        <v>47123</v>
      </c>
      <c r="AZ5" s="270">
        <v>257830</v>
      </c>
      <c r="BA5" s="270">
        <v>615674</v>
      </c>
      <c r="BB5" s="270">
        <v>2629275</v>
      </c>
      <c r="BC5" s="270">
        <v>160658</v>
      </c>
      <c r="BD5" s="270">
        <v>613136</v>
      </c>
      <c r="BE5" s="270">
        <v>118025</v>
      </c>
      <c r="BF5" s="270">
        <v>102477</v>
      </c>
      <c r="BG5" s="270">
        <v>55651</v>
      </c>
      <c r="BH5" s="270">
        <v>113862</v>
      </c>
      <c r="BI5" s="270">
        <v>237559</v>
      </c>
      <c r="BJ5" s="270">
        <v>27090</v>
      </c>
      <c r="BK5" s="270">
        <v>299325</v>
      </c>
      <c r="BL5" s="270">
        <v>365789</v>
      </c>
      <c r="BM5" s="270">
        <v>721800</v>
      </c>
      <c r="BN5" s="270">
        <v>116723</v>
      </c>
      <c r="BO5" s="270">
        <v>427086</v>
      </c>
      <c r="BP5" s="270">
        <v>288970</v>
      </c>
      <c r="BQ5" s="270">
        <v>360300</v>
      </c>
      <c r="BR5" s="270">
        <v>72472</v>
      </c>
      <c r="BS5" s="270">
        <v>32222</v>
      </c>
      <c r="BT5" s="270">
        <v>515627</v>
      </c>
      <c r="BU5" s="270">
        <v>340040</v>
      </c>
      <c r="BV5" s="270">
        <v>2</v>
      </c>
      <c r="BW5" s="270">
        <v>308216</v>
      </c>
      <c r="BX5" s="270">
        <v>18613</v>
      </c>
      <c r="BY5" s="270">
        <v>235934</v>
      </c>
      <c r="BZ5" s="270">
        <v>38762</v>
      </c>
      <c r="CA5" s="270">
        <v>11832</v>
      </c>
      <c r="CB5" s="270">
        <v>478</v>
      </c>
      <c r="CC5" s="270">
        <v>68</v>
      </c>
      <c r="CD5" s="270">
        <v>111758</v>
      </c>
      <c r="CE5" s="270">
        <v>6798</v>
      </c>
      <c r="CF5" s="270">
        <v>15236</v>
      </c>
      <c r="CG5" s="270">
        <v>4837551</v>
      </c>
      <c r="CH5" s="270">
        <v>1161</v>
      </c>
      <c r="CI5" s="270">
        <v>673360</v>
      </c>
      <c r="CJ5" s="270">
        <v>237638</v>
      </c>
      <c r="CK5" s="270">
        <v>365503</v>
      </c>
      <c r="CL5" s="270">
        <v>113636</v>
      </c>
      <c r="CM5" s="270">
        <v>243010</v>
      </c>
      <c r="CN5" s="270">
        <v>61171</v>
      </c>
      <c r="CO5" s="270">
        <v>817</v>
      </c>
      <c r="CP5" s="270">
        <v>10592</v>
      </c>
      <c r="CQ5" s="270">
        <v>483</v>
      </c>
      <c r="CR5" s="270">
        <v>29011</v>
      </c>
      <c r="CS5" s="270"/>
      <c r="CT5" s="270">
        <v>24</v>
      </c>
      <c r="CU5" s="270">
        <v>276</v>
      </c>
      <c r="CV5" s="270">
        <v>43589</v>
      </c>
      <c r="CW5" s="270">
        <v>112012</v>
      </c>
      <c r="CX5" s="270">
        <v>24594</v>
      </c>
      <c r="CY5" s="270">
        <v>25033</v>
      </c>
      <c r="CZ5" s="270">
        <v>218353</v>
      </c>
      <c r="DA5" s="270">
        <v>78193</v>
      </c>
      <c r="DB5" s="270">
        <v>15807</v>
      </c>
      <c r="DC5" s="270">
        <v>1013844</v>
      </c>
      <c r="DD5" s="270">
        <v>457431</v>
      </c>
      <c r="DE5" s="270">
        <v>67936</v>
      </c>
      <c r="DF5" s="270">
        <v>191494</v>
      </c>
      <c r="DG5" s="270"/>
      <c r="DH5" s="270">
        <v>4843</v>
      </c>
      <c r="DI5" s="270">
        <v>4</v>
      </c>
      <c r="DJ5" s="270">
        <v>18</v>
      </c>
      <c r="DK5" s="270"/>
      <c r="DL5" s="270">
        <v>8832</v>
      </c>
      <c r="DM5" s="270">
        <v>6916</v>
      </c>
      <c r="DN5" s="270">
        <v>3087</v>
      </c>
      <c r="DO5" s="270">
        <v>216640</v>
      </c>
      <c r="DP5" s="270">
        <v>3918</v>
      </c>
      <c r="DQ5" s="270"/>
      <c r="DR5" s="270">
        <v>34195</v>
      </c>
      <c r="DS5" s="270">
        <v>32891</v>
      </c>
      <c r="DT5" s="270">
        <v>209429</v>
      </c>
      <c r="DU5" s="270">
        <v>16182</v>
      </c>
      <c r="DV5" s="270">
        <v>127</v>
      </c>
      <c r="DW5" s="270">
        <v>10</v>
      </c>
      <c r="DX5" s="270">
        <v>54409</v>
      </c>
      <c r="DY5" s="270">
        <v>123720</v>
      </c>
      <c r="DZ5" s="270">
        <v>123</v>
      </c>
      <c r="EA5" s="270">
        <v>47409</v>
      </c>
      <c r="EB5" s="270">
        <v>890</v>
      </c>
      <c r="EC5" s="270">
        <v>61020</v>
      </c>
      <c r="ED5" s="270">
        <v>460873</v>
      </c>
      <c r="EE5" s="270">
        <v>4562</v>
      </c>
      <c r="EF5" s="270">
        <v>318671</v>
      </c>
      <c r="EG5" s="270">
        <v>1468</v>
      </c>
      <c r="EH5" s="270">
        <v>1400</v>
      </c>
      <c r="EI5" s="270">
        <v>27</v>
      </c>
      <c r="EJ5" s="270">
        <v>243046</v>
      </c>
      <c r="EK5" s="270">
        <v>259590</v>
      </c>
      <c r="EL5" s="270">
        <v>48335</v>
      </c>
      <c r="EM5" s="270">
        <v>5868</v>
      </c>
      <c r="EN5" s="270"/>
      <c r="EO5" s="270">
        <v>3542</v>
      </c>
      <c r="EP5" s="270">
        <v>23884</v>
      </c>
      <c r="EQ5" s="270">
        <v>541</v>
      </c>
      <c r="ER5" s="270">
        <v>429</v>
      </c>
      <c r="ES5" s="270"/>
      <c r="ET5" s="270">
        <v>4037</v>
      </c>
      <c r="EU5" s="270">
        <v>84660</v>
      </c>
      <c r="EV5" s="270">
        <v>23187</v>
      </c>
      <c r="EW5" s="270">
        <v>86</v>
      </c>
      <c r="EX5" s="270">
        <v>24</v>
      </c>
      <c r="EY5" s="270">
        <v>1305</v>
      </c>
      <c r="EZ5" s="270">
        <v>17182</v>
      </c>
      <c r="FA5" s="270"/>
      <c r="FB5" s="270"/>
      <c r="FC5" s="270">
        <v>229</v>
      </c>
      <c r="FD5" s="270"/>
      <c r="FE5" s="270">
        <v>1429</v>
      </c>
      <c r="FF5" s="270"/>
      <c r="FG5" s="270">
        <v>902</v>
      </c>
      <c r="FH5" s="270"/>
      <c r="FI5" s="270"/>
      <c r="FJ5" s="270">
        <v>11623</v>
      </c>
      <c r="FK5" s="270">
        <v>9620</v>
      </c>
      <c r="FL5" s="351">
        <f t="shared" ref="FL5:FL9" si="0">B5-BB5</f>
        <v>3707061</v>
      </c>
      <c r="FM5" s="323">
        <f t="shared" ref="FM5:FM9" si="1">C5-(F5+G5+H5)</f>
        <v>523619</v>
      </c>
      <c r="FN5" s="324">
        <f t="shared" ref="FN5:FN9" si="2">SUM(M5:T5)</f>
        <v>1788684</v>
      </c>
      <c r="FO5" s="317"/>
      <c r="FP5" s="317"/>
      <c r="FQ5" s="317"/>
      <c r="FR5" s="317"/>
      <c r="FS5" s="317"/>
      <c r="FT5" s="317"/>
      <c r="FU5" s="317"/>
      <c r="FV5" s="317"/>
      <c r="FW5" s="317"/>
      <c r="FX5" s="317"/>
      <c r="FY5" s="317"/>
      <c r="FZ5" s="317"/>
      <c r="GA5" s="317"/>
      <c r="GB5" s="317"/>
      <c r="GC5" s="317"/>
      <c r="GD5" s="317"/>
      <c r="GE5" s="317"/>
      <c r="GF5" s="317"/>
      <c r="GG5" s="317"/>
      <c r="GH5" s="317"/>
      <c r="GI5" s="317"/>
      <c r="GJ5" s="317"/>
      <c r="GK5" s="317"/>
      <c r="GL5" s="317"/>
      <c r="GM5" s="317"/>
      <c r="GN5" s="317"/>
      <c r="GO5" s="317"/>
      <c r="GP5" s="317"/>
      <c r="GQ5" s="317"/>
      <c r="GR5" s="317"/>
      <c r="GS5" s="317"/>
      <c r="GT5" s="317"/>
      <c r="GU5" s="317"/>
      <c r="GV5" s="317"/>
      <c r="GW5" s="317"/>
      <c r="GX5" s="317"/>
      <c r="GY5" s="317"/>
      <c r="GZ5" s="317"/>
      <c r="HA5" s="317"/>
      <c r="HB5" s="317"/>
      <c r="HC5" s="317"/>
      <c r="HD5" s="317"/>
      <c r="HE5" s="317"/>
      <c r="HF5" s="317"/>
      <c r="HG5" s="317"/>
      <c r="HH5" s="317"/>
      <c r="HI5" s="317"/>
      <c r="HJ5" s="317"/>
      <c r="HK5" s="317"/>
      <c r="HL5" s="317"/>
      <c r="HM5" s="317"/>
      <c r="HN5" s="317"/>
      <c r="HO5" s="317"/>
      <c r="HP5" s="317"/>
      <c r="HQ5" s="317"/>
      <c r="HR5" s="317"/>
      <c r="HS5" s="317"/>
      <c r="HT5" s="317"/>
      <c r="HU5" s="317"/>
      <c r="HV5" s="317"/>
      <c r="HW5" s="317"/>
      <c r="HX5" s="317"/>
      <c r="HY5" s="317"/>
      <c r="HZ5" s="317"/>
      <c r="IA5" s="317"/>
      <c r="IB5" s="317"/>
      <c r="IC5" s="317"/>
      <c r="ID5" s="317"/>
      <c r="IE5" s="317"/>
      <c r="IF5" s="317"/>
      <c r="IG5" s="317"/>
    </row>
    <row r="6" spans="1:241" ht="12.75" customHeight="1" x14ac:dyDescent="0.2">
      <c r="A6" s="370" t="s">
        <v>1322</v>
      </c>
      <c r="B6" s="270">
        <v>6194217</v>
      </c>
      <c r="C6" s="270">
        <v>5100457</v>
      </c>
      <c r="D6" s="270">
        <v>2265389</v>
      </c>
      <c r="E6" s="270">
        <v>2832530</v>
      </c>
      <c r="F6" s="270">
        <v>1928805</v>
      </c>
      <c r="G6" s="270">
        <v>777805</v>
      </c>
      <c r="H6" s="270">
        <v>1812272</v>
      </c>
      <c r="I6" s="270">
        <v>4019863</v>
      </c>
      <c r="J6" s="270">
        <v>2174354</v>
      </c>
      <c r="K6" s="270">
        <v>13512683</v>
      </c>
      <c r="L6" s="270">
        <v>63.959071672073584</v>
      </c>
      <c r="M6" s="270">
        <v>717801</v>
      </c>
      <c r="N6" s="270">
        <v>350127</v>
      </c>
      <c r="O6" s="270">
        <v>171488</v>
      </c>
      <c r="P6" s="270">
        <v>212979</v>
      </c>
      <c r="Q6" s="270">
        <v>63894</v>
      </c>
      <c r="R6" s="270">
        <v>21278</v>
      </c>
      <c r="S6" s="270">
        <v>6953</v>
      </c>
      <c r="T6" s="270">
        <v>8121</v>
      </c>
      <c r="U6" s="270">
        <v>4.5393436958691034</v>
      </c>
      <c r="V6" s="270">
        <v>1</v>
      </c>
      <c r="W6" s="270">
        <v>34</v>
      </c>
      <c r="X6" s="270">
        <v>54.887111668174008</v>
      </c>
      <c r="Y6" s="270">
        <v>574085</v>
      </c>
      <c r="Z6" s="270">
        <v>626130</v>
      </c>
      <c r="AA6" s="270">
        <v>765658</v>
      </c>
      <c r="AB6" s="270">
        <v>1041859</v>
      </c>
      <c r="AC6" s="270">
        <v>1480475</v>
      </c>
      <c r="AD6" s="270">
        <v>1418120</v>
      </c>
      <c r="AE6" s="270">
        <v>247299</v>
      </c>
      <c r="AF6" s="270">
        <v>93843</v>
      </c>
      <c r="AG6" s="270">
        <v>31368</v>
      </c>
      <c r="AH6" s="270">
        <v>209195</v>
      </c>
      <c r="AI6" s="270">
        <v>23988</v>
      </c>
      <c r="AJ6" s="270">
        <v>107013</v>
      </c>
      <c r="AK6" s="270">
        <v>75516</v>
      </c>
      <c r="AL6" s="270">
        <v>239298</v>
      </c>
      <c r="AM6" s="270">
        <v>354198</v>
      </c>
      <c r="AN6" s="270">
        <v>48980</v>
      </c>
      <c r="AO6" s="270">
        <v>97532</v>
      </c>
      <c r="AP6" s="270">
        <v>81244</v>
      </c>
      <c r="AQ6" s="270">
        <v>200280</v>
      </c>
      <c r="AR6" s="270">
        <v>22968</v>
      </c>
      <c r="AS6" s="270">
        <v>14293</v>
      </c>
      <c r="AT6" s="270">
        <v>84740</v>
      </c>
      <c r="AU6" s="270">
        <v>185061</v>
      </c>
      <c r="AV6" s="270">
        <v>125955</v>
      </c>
      <c r="AW6" s="270">
        <v>122823</v>
      </c>
      <c r="AX6" s="270">
        <v>478684</v>
      </c>
      <c r="AY6" s="270">
        <v>37816</v>
      </c>
      <c r="AZ6" s="270">
        <v>256504</v>
      </c>
      <c r="BA6" s="270">
        <v>675265</v>
      </c>
      <c r="BB6" s="270">
        <v>2627653</v>
      </c>
      <c r="BC6" s="270">
        <v>141243</v>
      </c>
      <c r="BD6" s="270">
        <v>717089</v>
      </c>
      <c r="BE6" s="270">
        <v>114997</v>
      </c>
      <c r="BF6" s="270">
        <v>91320</v>
      </c>
      <c r="BG6" s="270">
        <v>51078</v>
      </c>
      <c r="BH6" s="270">
        <v>99155</v>
      </c>
      <c r="BI6" s="270">
        <v>212863</v>
      </c>
      <c r="BJ6" s="270">
        <v>24544</v>
      </c>
      <c r="BK6" s="270">
        <v>280471</v>
      </c>
      <c r="BL6" s="270">
        <v>324778</v>
      </c>
      <c r="BM6" s="270">
        <v>616826</v>
      </c>
      <c r="BN6" s="270">
        <v>105707</v>
      </c>
      <c r="BO6" s="270">
        <v>389739</v>
      </c>
      <c r="BP6" s="270">
        <v>265939</v>
      </c>
      <c r="BQ6" s="270">
        <v>378131</v>
      </c>
      <c r="BR6" s="270">
        <v>70926</v>
      </c>
      <c r="BS6" s="270">
        <v>25708</v>
      </c>
      <c r="BT6" s="270">
        <v>588573</v>
      </c>
      <c r="BU6" s="270">
        <v>297578</v>
      </c>
      <c r="BV6" s="270"/>
      <c r="BW6" s="270">
        <v>303792</v>
      </c>
      <c r="BX6" s="270">
        <v>17722</v>
      </c>
      <c r="BY6" s="270">
        <v>213258</v>
      </c>
      <c r="BZ6" s="270">
        <v>33087</v>
      </c>
      <c r="CA6" s="270">
        <v>8003</v>
      </c>
      <c r="CB6" s="270">
        <v>585</v>
      </c>
      <c r="CC6" s="270">
        <v>45</v>
      </c>
      <c r="CD6" s="270">
        <v>104390</v>
      </c>
      <c r="CE6" s="270">
        <v>5421</v>
      </c>
      <c r="CF6" s="270">
        <v>13333</v>
      </c>
      <c r="CG6" s="270">
        <v>4704613</v>
      </c>
      <c r="CH6" s="270">
        <v>117</v>
      </c>
      <c r="CI6" s="270">
        <v>580816</v>
      </c>
      <c r="CJ6" s="270">
        <v>204986</v>
      </c>
      <c r="CK6" s="270">
        <v>372699</v>
      </c>
      <c r="CL6" s="270">
        <v>97259</v>
      </c>
      <c r="CM6" s="270">
        <v>214334</v>
      </c>
      <c r="CN6" s="270">
        <v>55193</v>
      </c>
      <c r="CO6" s="270">
        <v>31</v>
      </c>
      <c r="CP6" s="270">
        <v>1106</v>
      </c>
      <c r="CQ6" s="270">
        <v>35</v>
      </c>
      <c r="CR6" s="270">
        <v>16462</v>
      </c>
      <c r="CS6" s="270"/>
      <c r="CT6" s="270"/>
      <c r="CU6" s="270"/>
      <c r="CV6" s="270">
        <v>22425</v>
      </c>
      <c r="CW6" s="270">
        <v>70806</v>
      </c>
      <c r="CX6" s="270">
        <v>20954</v>
      </c>
      <c r="CY6" s="270">
        <v>14626</v>
      </c>
      <c r="CZ6" s="270">
        <v>170175</v>
      </c>
      <c r="DA6" s="270">
        <v>60342</v>
      </c>
      <c r="DB6" s="270">
        <v>6756</v>
      </c>
      <c r="DC6" s="270">
        <v>1120830</v>
      </c>
      <c r="DD6" s="270">
        <v>366682</v>
      </c>
      <c r="DE6" s="270">
        <v>73435</v>
      </c>
      <c r="DF6" s="270">
        <v>227640</v>
      </c>
      <c r="DG6" s="270">
        <v>17</v>
      </c>
      <c r="DH6" s="270">
        <v>2753</v>
      </c>
      <c r="DI6" s="270">
        <v>3</v>
      </c>
      <c r="DJ6" s="270">
        <v>6</v>
      </c>
      <c r="DK6" s="270"/>
      <c r="DL6" s="270">
        <v>7033</v>
      </c>
      <c r="DM6" s="270">
        <v>8547</v>
      </c>
      <c r="DN6" s="270">
        <v>3847</v>
      </c>
      <c r="DO6" s="270">
        <v>200685</v>
      </c>
      <c r="DP6" s="270">
        <v>1729</v>
      </c>
      <c r="DQ6" s="270">
        <v>3</v>
      </c>
      <c r="DR6" s="270">
        <v>129702</v>
      </c>
      <c r="DS6" s="270">
        <v>46977</v>
      </c>
      <c r="DT6" s="270">
        <v>197021</v>
      </c>
      <c r="DU6" s="270">
        <v>11610</v>
      </c>
      <c r="DV6" s="270">
        <v>56</v>
      </c>
      <c r="DW6" s="270">
        <v>33</v>
      </c>
      <c r="DX6" s="270">
        <v>63093</v>
      </c>
      <c r="DY6" s="270">
        <v>113274</v>
      </c>
      <c r="DZ6" s="270"/>
      <c r="EA6" s="270">
        <v>37448</v>
      </c>
      <c r="EB6" s="270">
        <v>495</v>
      </c>
      <c r="EC6" s="270">
        <v>55942</v>
      </c>
      <c r="ED6" s="270">
        <v>435313</v>
      </c>
      <c r="EE6" s="270">
        <v>923</v>
      </c>
      <c r="EF6" s="270">
        <v>269189</v>
      </c>
      <c r="EG6" s="270">
        <v>398</v>
      </c>
      <c r="EH6" s="270"/>
      <c r="EI6" s="270">
        <v>42</v>
      </c>
      <c r="EJ6" s="270">
        <v>222841</v>
      </c>
      <c r="EK6" s="270">
        <v>226824</v>
      </c>
      <c r="EL6" s="270">
        <v>122535</v>
      </c>
      <c r="EM6" s="270">
        <v>6782</v>
      </c>
      <c r="EN6" s="270"/>
      <c r="EO6" s="270">
        <v>4377</v>
      </c>
      <c r="EP6" s="270">
        <v>31383</v>
      </c>
      <c r="EQ6" s="270">
        <v>1736</v>
      </c>
      <c r="ER6" s="270">
        <v>1388</v>
      </c>
      <c r="ES6" s="270">
        <v>2</v>
      </c>
      <c r="ET6" s="270">
        <v>7682</v>
      </c>
      <c r="EU6" s="270">
        <v>207394</v>
      </c>
      <c r="EV6" s="270">
        <v>19833</v>
      </c>
      <c r="EW6" s="270">
        <v>7</v>
      </c>
      <c r="EX6" s="270"/>
      <c r="EY6" s="270">
        <v>388</v>
      </c>
      <c r="EZ6" s="270">
        <v>11925</v>
      </c>
      <c r="FA6" s="270">
        <v>16</v>
      </c>
      <c r="FB6" s="270">
        <v>1238</v>
      </c>
      <c r="FC6" s="270">
        <v>21</v>
      </c>
      <c r="FD6" s="270">
        <v>34</v>
      </c>
      <c r="FE6" s="270">
        <v>2185</v>
      </c>
      <c r="FF6" s="270">
        <v>1</v>
      </c>
      <c r="FG6" s="270">
        <v>1</v>
      </c>
      <c r="FH6" s="270">
        <v>513</v>
      </c>
      <c r="FI6" s="270"/>
      <c r="FJ6" s="270">
        <v>32579</v>
      </c>
      <c r="FK6" s="270">
        <v>7950</v>
      </c>
      <c r="FL6" s="351">
        <f t="shared" si="0"/>
        <v>3566564</v>
      </c>
      <c r="FM6" s="323">
        <f t="shared" si="1"/>
        <v>581575</v>
      </c>
      <c r="FN6" s="324">
        <f t="shared" si="2"/>
        <v>1552641</v>
      </c>
      <c r="FP6" s="89"/>
      <c r="FR6" s="318"/>
      <c r="FS6" s="318"/>
      <c r="FT6" s="318"/>
      <c r="FU6" s="318"/>
      <c r="FV6" s="318"/>
      <c r="FW6" s="318"/>
      <c r="FX6" s="318"/>
      <c r="FY6" s="318"/>
      <c r="FZ6" s="318"/>
      <c r="GA6" s="318"/>
      <c r="GB6" s="318"/>
      <c r="GC6" s="318"/>
      <c r="GD6" s="318"/>
      <c r="GE6" s="318"/>
      <c r="GF6" s="318"/>
      <c r="GG6" s="318"/>
      <c r="GH6" s="318"/>
      <c r="GI6" s="318"/>
      <c r="GJ6" s="318"/>
      <c r="GK6" s="318"/>
      <c r="GL6" s="318"/>
      <c r="GM6" s="318"/>
      <c r="GN6" s="318"/>
      <c r="GO6" s="318"/>
      <c r="GP6" s="318"/>
      <c r="GQ6" s="318"/>
      <c r="GR6" s="318"/>
      <c r="GS6" s="318"/>
      <c r="GT6" s="318"/>
      <c r="GU6" s="318"/>
      <c r="GV6" s="318"/>
      <c r="GW6" s="318"/>
      <c r="GX6" s="318"/>
      <c r="GY6" s="318"/>
      <c r="GZ6" s="318"/>
      <c r="HA6" s="318"/>
      <c r="HB6" s="318"/>
      <c r="HC6" s="318"/>
      <c r="HD6" s="318"/>
      <c r="HE6" s="318"/>
      <c r="HF6" s="318"/>
      <c r="HG6" s="318"/>
      <c r="HH6" s="318"/>
      <c r="HI6" s="318"/>
      <c r="HJ6" s="318"/>
      <c r="HK6" s="318"/>
      <c r="HL6" s="318"/>
      <c r="HM6" s="318"/>
      <c r="HN6" s="318"/>
      <c r="HO6" s="318"/>
      <c r="HP6" s="318"/>
      <c r="HQ6" s="318"/>
      <c r="HR6" s="318"/>
      <c r="HS6" s="318"/>
      <c r="HT6" s="318"/>
      <c r="HU6" s="318"/>
      <c r="HV6" s="318"/>
      <c r="HW6" s="318"/>
      <c r="HX6" s="318"/>
      <c r="HY6" s="318"/>
      <c r="HZ6" s="318"/>
      <c r="IA6" s="318"/>
      <c r="IB6" s="318"/>
      <c r="IC6" s="318"/>
      <c r="ID6" s="318"/>
      <c r="IE6" s="318"/>
      <c r="IF6" s="318"/>
      <c r="IG6" s="318"/>
    </row>
    <row r="7" spans="1:241" ht="12.75" customHeight="1" x14ac:dyDescent="0.2">
      <c r="A7" s="370" t="s">
        <v>1323</v>
      </c>
      <c r="B7" s="270">
        <v>3166653</v>
      </c>
      <c r="C7" s="270">
        <v>2651021</v>
      </c>
      <c r="D7" s="270">
        <v>1167037</v>
      </c>
      <c r="E7" s="270">
        <v>1483441</v>
      </c>
      <c r="F7" s="270">
        <v>902804</v>
      </c>
      <c r="G7" s="270">
        <v>374635</v>
      </c>
      <c r="H7" s="270">
        <v>1017827</v>
      </c>
      <c r="I7" s="270">
        <v>2023466</v>
      </c>
      <c r="J7" s="270">
        <v>1143187</v>
      </c>
      <c r="K7" s="270">
        <v>7179483</v>
      </c>
      <c r="L7" s="270">
        <v>56.362005488015413</v>
      </c>
      <c r="M7" s="270">
        <v>396488</v>
      </c>
      <c r="N7" s="270">
        <v>196535</v>
      </c>
      <c r="O7" s="270">
        <v>92229</v>
      </c>
      <c r="P7" s="270">
        <v>100383</v>
      </c>
      <c r="Q7" s="270">
        <v>26402</v>
      </c>
      <c r="R7" s="270">
        <v>9066</v>
      </c>
      <c r="S7" s="270">
        <v>2602</v>
      </c>
      <c r="T7" s="270">
        <v>1730</v>
      </c>
      <c r="U7" s="270">
        <v>4.6437717315771492</v>
      </c>
      <c r="V7" s="270">
        <v>1</v>
      </c>
      <c r="W7" s="270">
        <v>32</v>
      </c>
      <c r="X7" s="270">
        <v>49.191254778180756</v>
      </c>
      <c r="Y7" s="270">
        <v>410573</v>
      </c>
      <c r="Z7" s="270">
        <v>348474</v>
      </c>
      <c r="AA7" s="270">
        <v>536600</v>
      </c>
      <c r="AB7" s="270">
        <v>567747</v>
      </c>
      <c r="AC7" s="270">
        <v>622332</v>
      </c>
      <c r="AD7" s="270">
        <v>535250</v>
      </c>
      <c r="AE7" s="270">
        <v>97353</v>
      </c>
      <c r="AF7" s="270">
        <v>64153</v>
      </c>
      <c r="AG7" s="270">
        <v>20261</v>
      </c>
      <c r="AH7" s="270">
        <v>92711</v>
      </c>
      <c r="AI7" s="270">
        <v>11845</v>
      </c>
      <c r="AJ7" s="270">
        <v>71335</v>
      </c>
      <c r="AK7" s="270">
        <v>71521</v>
      </c>
      <c r="AL7" s="270">
        <v>134574</v>
      </c>
      <c r="AM7" s="270">
        <v>182571</v>
      </c>
      <c r="AN7" s="270">
        <v>24176</v>
      </c>
      <c r="AO7" s="270">
        <v>59225</v>
      </c>
      <c r="AP7" s="270">
        <v>52393</v>
      </c>
      <c r="AQ7" s="270">
        <v>89676</v>
      </c>
      <c r="AR7" s="270">
        <v>13117</v>
      </c>
      <c r="AS7" s="270">
        <v>6817</v>
      </c>
      <c r="AT7" s="270">
        <v>59735</v>
      </c>
      <c r="AU7" s="270">
        <v>127238</v>
      </c>
      <c r="AV7" s="270">
        <v>73558</v>
      </c>
      <c r="AW7" s="270">
        <v>61751</v>
      </c>
      <c r="AX7" s="270">
        <v>302042</v>
      </c>
      <c r="AY7" s="270">
        <v>21825</v>
      </c>
      <c r="AZ7" s="270">
        <v>95746</v>
      </c>
      <c r="BA7" s="270">
        <v>318544</v>
      </c>
      <c r="BB7" s="270">
        <v>1211839</v>
      </c>
      <c r="BC7" s="270">
        <v>69083</v>
      </c>
      <c r="BD7" s="270">
        <v>294020</v>
      </c>
      <c r="BE7" s="270">
        <v>78006</v>
      </c>
      <c r="BF7" s="270">
        <v>52021</v>
      </c>
      <c r="BG7" s="270">
        <v>30877</v>
      </c>
      <c r="BH7" s="270">
        <v>76298</v>
      </c>
      <c r="BI7" s="270">
        <v>93362</v>
      </c>
      <c r="BJ7" s="270">
        <v>12418</v>
      </c>
      <c r="BK7" s="270">
        <v>142192</v>
      </c>
      <c r="BL7" s="270">
        <v>157545</v>
      </c>
      <c r="BM7" s="270">
        <v>363259</v>
      </c>
      <c r="BN7" s="270">
        <v>55922</v>
      </c>
      <c r="BO7" s="270">
        <v>173076</v>
      </c>
      <c r="BP7" s="270">
        <v>150095</v>
      </c>
      <c r="BQ7" s="270">
        <v>223786</v>
      </c>
      <c r="BR7" s="270">
        <v>55092</v>
      </c>
      <c r="BS7" s="270">
        <v>28220</v>
      </c>
      <c r="BT7" s="270">
        <v>274036</v>
      </c>
      <c r="BU7" s="270">
        <v>147581</v>
      </c>
      <c r="BV7" s="270">
        <v>2</v>
      </c>
      <c r="BW7" s="270">
        <v>174130</v>
      </c>
      <c r="BX7" s="270">
        <v>9086</v>
      </c>
      <c r="BY7" s="270">
        <v>94333</v>
      </c>
      <c r="BZ7" s="270">
        <v>8507</v>
      </c>
      <c r="CA7" s="270">
        <v>6288</v>
      </c>
      <c r="CB7" s="270">
        <v>390</v>
      </c>
      <c r="CC7" s="270">
        <v>20</v>
      </c>
      <c r="CD7" s="270">
        <v>69726</v>
      </c>
      <c r="CE7" s="270">
        <v>5512</v>
      </c>
      <c r="CF7" s="270">
        <v>8402</v>
      </c>
      <c r="CG7" s="270">
        <v>2448757</v>
      </c>
      <c r="CH7" s="270">
        <v>248</v>
      </c>
      <c r="CI7" s="270">
        <v>256669</v>
      </c>
      <c r="CJ7" s="270">
        <v>89195</v>
      </c>
      <c r="CK7" s="270">
        <v>133999</v>
      </c>
      <c r="CL7" s="270">
        <v>57811</v>
      </c>
      <c r="CM7" s="270">
        <v>94567</v>
      </c>
      <c r="CN7" s="270">
        <v>19259</v>
      </c>
      <c r="CO7" s="270">
        <v>8083</v>
      </c>
      <c r="CP7" s="270">
        <v>12411</v>
      </c>
      <c r="CQ7" s="270">
        <v>65</v>
      </c>
      <c r="CR7" s="270">
        <v>29379</v>
      </c>
      <c r="CS7" s="270"/>
      <c r="CT7" s="270">
        <v>2</v>
      </c>
      <c r="CU7" s="270"/>
      <c r="CV7" s="270">
        <v>23728</v>
      </c>
      <c r="CW7" s="270">
        <v>35228</v>
      </c>
      <c r="CX7" s="270">
        <v>20203</v>
      </c>
      <c r="CY7" s="270">
        <v>14929</v>
      </c>
      <c r="CZ7" s="270">
        <v>216361</v>
      </c>
      <c r="DA7" s="270">
        <v>35470</v>
      </c>
      <c r="DB7" s="270">
        <v>6348</v>
      </c>
      <c r="DC7" s="270">
        <v>359299</v>
      </c>
      <c r="DD7" s="270">
        <v>268268</v>
      </c>
      <c r="DE7" s="270">
        <v>56817</v>
      </c>
      <c r="DF7" s="270">
        <v>96593</v>
      </c>
      <c r="DG7" s="270"/>
      <c r="DH7" s="270">
        <v>1803</v>
      </c>
      <c r="DI7" s="270">
        <v>247</v>
      </c>
      <c r="DJ7" s="270">
        <v>112</v>
      </c>
      <c r="DK7" s="270"/>
      <c r="DL7" s="270">
        <v>1828</v>
      </c>
      <c r="DM7" s="270">
        <v>5210</v>
      </c>
      <c r="DN7" s="270">
        <v>821</v>
      </c>
      <c r="DO7" s="270">
        <v>98929</v>
      </c>
      <c r="DP7" s="270">
        <v>10218</v>
      </c>
      <c r="DQ7" s="270"/>
      <c r="DR7" s="270">
        <v>8045</v>
      </c>
      <c r="DS7" s="270">
        <v>25162</v>
      </c>
      <c r="DT7" s="270">
        <v>106091</v>
      </c>
      <c r="DU7" s="270">
        <v>10626</v>
      </c>
      <c r="DV7" s="270">
        <v>1888</v>
      </c>
      <c r="DW7" s="270">
        <v>1640</v>
      </c>
      <c r="DX7" s="270">
        <v>51425</v>
      </c>
      <c r="DY7" s="270">
        <v>78407</v>
      </c>
      <c r="DZ7" s="270">
        <v>360</v>
      </c>
      <c r="EA7" s="270">
        <v>48516</v>
      </c>
      <c r="EB7" s="270">
        <v>571</v>
      </c>
      <c r="EC7" s="270">
        <v>28132</v>
      </c>
      <c r="ED7" s="270">
        <v>268112</v>
      </c>
      <c r="EE7" s="270">
        <v>8670</v>
      </c>
      <c r="EF7" s="270">
        <v>143688</v>
      </c>
      <c r="EG7" s="270">
        <v>1044</v>
      </c>
      <c r="EH7" s="270">
        <v>272</v>
      </c>
      <c r="EI7" s="270">
        <v>31</v>
      </c>
      <c r="EJ7" s="270">
        <v>161029</v>
      </c>
      <c r="EK7" s="270">
        <v>114877</v>
      </c>
      <c r="EL7" s="270">
        <v>52024</v>
      </c>
      <c r="EM7" s="270">
        <v>11</v>
      </c>
      <c r="EN7" s="270"/>
      <c r="EO7" s="270">
        <v>24</v>
      </c>
      <c r="EP7" s="270">
        <v>19741</v>
      </c>
      <c r="EQ7" s="270">
        <v>702</v>
      </c>
      <c r="ER7" s="270">
        <v>783</v>
      </c>
      <c r="ES7" s="270">
        <v>73</v>
      </c>
      <c r="ET7" s="270">
        <v>1060</v>
      </c>
      <c r="EU7" s="270">
        <v>30560</v>
      </c>
      <c r="EV7" s="270">
        <v>17839</v>
      </c>
      <c r="EW7" s="270">
        <v>6</v>
      </c>
      <c r="EX7" s="270"/>
      <c r="EY7" s="270">
        <v>596</v>
      </c>
      <c r="EZ7" s="270">
        <v>23266</v>
      </c>
      <c r="FA7" s="270">
        <v>386</v>
      </c>
      <c r="FB7" s="270">
        <v>2256</v>
      </c>
      <c r="FC7" s="270">
        <v>108</v>
      </c>
      <c r="FD7" s="270">
        <v>2</v>
      </c>
      <c r="FE7" s="270">
        <v>26</v>
      </c>
      <c r="FF7" s="270">
        <v>1</v>
      </c>
      <c r="FG7" s="270"/>
      <c r="FH7" s="270">
        <v>7</v>
      </c>
      <c r="FI7" s="270"/>
      <c r="FJ7" s="270">
        <v>2313</v>
      </c>
      <c r="FK7" s="270">
        <v>2100</v>
      </c>
      <c r="FL7" s="351">
        <f t="shared" si="0"/>
        <v>1954814</v>
      </c>
      <c r="FM7" s="323">
        <f t="shared" si="1"/>
        <v>355755</v>
      </c>
      <c r="FN7" s="324">
        <f t="shared" si="2"/>
        <v>825435</v>
      </c>
      <c r="FP7" s="89"/>
      <c r="FR7" s="318"/>
      <c r="FS7" s="318"/>
      <c r="FT7" s="318"/>
      <c r="FU7" s="318"/>
      <c r="FV7" s="318"/>
      <c r="FW7" s="318"/>
      <c r="FX7" s="318"/>
      <c r="FY7" s="318"/>
      <c r="FZ7" s="318"/>
      <c r="GA7" s="318"/>
      <c r="GB7" s="318"/>
      <c r="GC7" s="318"/>
      <c r="GD7" s="318"/>
      <c r="GE7" s="318"/>
      <c r="GF7" s="318"/>
      <c r="GG7" s="318"/>
      <c r="GH7" s="318"/>
      <c r="GI7" s="318"/>
      <c r="GJ7" s="318"/>
      <c r="GK7" s="318"/>
      <c r="GL7" s="318"/>
      <c r="GM7" s="318"/>
      <c r="GN7" s="318"/>
      <c r="GO7" s="318"/>
      <c r="GP7" s="318"/>
      <c r="GQ7" s="318"/>
      <c r="GR7" s="318"/>
      <c r="GS7" s="318"/>
      <c r="GT7" s="318"/>
      <c r="GU7" s="318"/>
      <c r="GV7" s="318"/>
      <c r="GW7" s="318"/>
      <c r="GX7" s="318"/>
      <c r="GY7" s="318"/>
      <c r="GZ7" s="318"/>
      <c r="HA7" s="318"/>
      <c r="HB7" s="318"/>
      <c r="HC7" s="318"/>
      <c r="HD7" s="318"/>
      <c r="HE7" s="318"/>
      <c r="HF7" s="318"/>
      <c r="HG7" s="318"/>
      <c r="HH7" s="318"/>
      <c r="HI7" s="318"/>
      <c r="HJ7" s="318"/>
      <c r="HK7" s="318"/>
      <c r="HL7" s="318"/>
      <c r="HM7" s="318"/>
      <c r="HN7" s="318"/>
      <c r="HO7" s="318"/>
      <c r="HP7" s="318"/>
      <c r="HQ7" s="318"/>
      <c r="HR7" s="318"/>
      <c r="HS7" s="318"/>
      <c r="HT7" s="318"/>
      <c r="HU7" s="318"/>
      <c r="HV7" s="318"/>
      <c r="HW7" s="318"/>
      <c r="HX7" s="318"/>
      <c r="HY7" s="318"/>
      <c r="HZ7" s="318"/>
      <c r="IA7" s="318"/>
      <c r="IB7" s="318"/>
      <c r="IC7" s="318"/>
      <c r="ID7" s="318"/>
      <c r="IE7" s="318"/>
      <c r="IF7" s="318"/>
      <c r="IG7" s="318"/>
    </row>
    <row r="8" spans="1:241" ht="12.75" customHeight="1" x14ac:dyDescent="0.2">
      <c r="A8" s="370" t="s">
        <v>1579</v>
      </c>
      <c r="B8" s="270">
        <v>2158444</v>
      </c>
      <c r="C8" s="270">
        <v>1738545</v>
      </c>
      <c r="D8" s="270">
        <v>782690</v>
      </c>
      <c r="E8" s="270">
        <v>955743</v>
      </c>
      <c r="F8" s="270">
        <v>657863</v>
      </c>
      <c r="G8" s="270">
        <v>272904</v>
      </c>
      <c r="H8" s="270">
        <v>631744</v>
      </c>
      <c r="I8" s="270">
        <v>1397300</v>
      </c>
      <c r="J8" s="270">
        <v>761144</v>
      </c>
      <c r="K8" s="270">
        <v>4465282</v>
      </c>
      <c r="L8" s="270">
        <v>66.423780724266251</v>
      </c>
      <c r="M8" s="270">
        <v>254634</v>
      </c>
      <c r="N8" s="270">
        <v>123896</v>
      </c>
      <c r="O8" s="270">
        <v>66095</v>
      </c>
      <c r="P8" s="270">
        <v>89048</v>
      </c>
      <c r="Q8" s="270">
        <v>30504</v>
      </c>
      <c r="R8" s="270">
        <v>10444</v>
      </c>
      <c r="S8" s="270">
        <v>3627</v>
      </c>
      <c r="T8" s="270">
        <v>1953</v>
      </c>
      <c r="U8" s="270">
        <v>4.4092437502718322</v>
      </c>
      <c r="V8" s="270">
        <v>1</v>
      </c>
      <c r="W8" s="270">
        <v>36</v>
      </c>
      <c r="X8" s="270">
        <v>56.701314216370946</v>
      </c>
      <c r="Y8" s="270">
        <v>175028</v>
      </c>
      <c r="Z8" s="270">
        <v>200382</v>
      </c>
      <c r="AA8" s="270">
        <v>251096</v>
      </c>
      <c r="AB8" s="270">
        <v>354956</v>
      </c>
      <c r="AC8" s="270">
        <v>531133</v>
      </c>
      <c r="AD8" s="270">
        <v>530545</v>
      </c>
      <c r="AE8" s="270">
        <v>97471</v>
      </c>
      <c r="AF8" s="270">
        <v>30909</v>
      </c>
      <c r="AG8" s="270">
        <v>12215</v>
      </c>
      <c r="AH8" s="270">
        <v>76823</v>
      </c>
      <c r="AI8" s="270">
        <v>9109</v>
      </c>
      <c r="AJ8" s="270">
        <v>34771</v>
      </c>
      <c r="AK8" s="270">
        <v>35208</v>
      </c>
      <c r="AL8" s="270">
        <v>83230</v>
      </c>
      <c r="AM8" s="270">
        <v>128440</v>
      </c>
      <c r="AN8" s="270">
        <v>16695</v>
      </c>
      <c r="AO8" s="270">
        <v>39948</v>
      </c>
      <c r="AP8" s="270">
        <v>23703</v>
      </c>
      <c r="AQ8" s="270">
        <v>70495</v>
      </c>
      <c r="AR8" s="270">
        <v>8252</v>
      </c>
      <c r="AS8" s="270">
        <v>5093</v>
      </c>
      <c r="AT8" s="270">
        <v>32759</v>
      </c>
      <c r="AU8" s="270">
        <v>55438</v>
      </c>
      <c r="AV8" s="270">
        <v>51038</v>
      </c>
      <c r="AW8" s="270">
        <v>43269</v>
      </c>
      <c r="AX8" s="270">
        <v>174261</v>
      </c>
      <c r="AY8" s="270">
        <v>10965</v>
      </c>
      <c r="AZ8" s="270">
        <v>86718</v>
      </c>
      <c r="BA8" s="270">
        <v>231354</v>
      </c>
      <c r="BB8" s="270">
        <v>897751</v>
      </c>
      <c r="BC8" s="270">
        <v>46034</v>
      </c>
      <c r="BD8" s="270">
        <v>248567</v>
      </c>
      <c r="BE8" s="270">
        <v>39131</v>
      </c>
      <c r="BF8" s="270">
        <v>27686</v>
      </c>
      <c r="BG8" s="270">
        <v>17043</v>
      </c>
      <c r="BH8" s="270">
        <v>36961</v>
      </c>
      <c r="BI8" s="270">
        <v>76501</v>
      </c>
      <c r="BJ8" s="270">
        <v>8615</v>
      </c>
      <c r="BK8" s="270">
        <v>100751</v>
      </c>
      <c r="BL8" s="270">
        <v>102643</v>
      </c>
      <c r="BM8" s="270">
        <v>234881</v>
      </c>
      <c r="BN8" s="270">
        <v>36330</v>
      </c>
      <c r="BO8" s="270">
        <v>120396</v>
      </c>
      <c r="BP8" s="270">
        <v>89214</v>
      </c>
      <c r="BQ8" s="270">
        <v>110299</v>
      </c>
      <c r="BR8" s="270">
        <v>20210</v>
      </c>
      <c r="BS8" s="270">
        <v>7160</v>
      </c>
      <c r="BT8" s="270">
        <v>195393</v>
      </c>
      <c r="BU8" s="270">
        <v>123878</v>
      </c>
      <c r="BV8" s="270"/>
      <c r="BW8" s="270">
        <v>96852</v>
      </c>
      <c r="BX8" s="270">
        <v>7213</v>
      </c>
      <c r="BY8" s="270">
        <v>82917</v>
      </c>
      <c r="BZ8" s="270">
        <v>15598</v>
      </c>
      <c r="CA8" s="270">
        <v>2426</v>
      </c>
      <c r="CB8" s="270">
        <v>151</v>
      </c>
      <c r="CC8" s="270">
        <v>11</v>
      </c>
      <c r="CD8" s="270">
        <v>41995</v>
      </c>
      <c r="CE8" s="270">
        <v>2351</v>
      </c>
      <c r="CF8" s="270">
        <v>5962</v>
      </c>
      <c r="CG8" s="270">
        <v>1579921</v>
      </c>
      <c r="CH8" s="270">
        <v>242</v>
      </c>
      <c r="CI8" s="270">
        <v>224450</v>
      </c>
      <c r="CJ8" s="270">
        <v>72338</v>
      </c>
      <c r="CK8" s="270">
        <v>138470</v>
      </c>
      <c r="CL8" s="270">
        <v>34231</v>
      </c>
      <c r="CM8" s="270">
        <v>79312</v>
      </c>
      <c r="CN8" s="270">
        <v>32785</v>
      </c>
      <c r="CO8" s="270">
        <v>202</v>
      </c>
      <c r="CP8" s="270">
        <v>106</v>
      </c>
      <c r="CQ8" s="270">
        <v>64</v>
      </c>
      <c r="CR8" s="270">
        <v>4184</v>
      </c>
      <c r="CS8" s="270"/>
      <c r="CT8" s="270"/>
      <c r="CU8" s="270"/>
      <c r="CV8" s="270">
        <v>7145</v>
      </c>
      <c r="CW8" s="270">
        <v>25698</v>
      </c>
      <c r="CX8" s="270">
        <v>5416</v>
      </c>
      <c r="CY8" s="270">
        <v>3081</v>
      </c>
      <c r="CZ8" s="270">
        <v>64702</v>
      </c>
      <c r="DA8" s="270">
        <v>13024</v>
      </c>
      <c r="DB8" s="270">
        <v>55</v>
      </c>
      <c r="DC8" s="270">
        <v>441310</v>
      </c>
      <c r="DD8" s="270">
        <v>156871</v>
      </c>
      <c r="DE8" s="270">
        <v>17012</v>
      </c>
      <c r="DF8" s="270">
        <v>59593</v>
      </c>
      <c r="DG8" s="270"/>
      <c r="DH8" s="270"/>
      <c r="DI8" s="270"/>
      <c r="DJ8" s="270">
        <v>2</v>
      </c>
      <c r="DK8" s="270"/>
      <c r="DL8" s="270">
        <v>5183</v>
      </c>
      <c r="DM8" s="270">
        <v>10318</v>
      </c>
      <c r="DN8" s="270">
        <v>1096</v>
      </c>
      <c r="DO8" s="270">
        <v>84830</v>
      </c>
      <c r="DP8" s="270">
        <v>831</v>
      </c>
      <c r="DQ8" s="270"/>
      <c r="DR8" s="270">
        <v>5556</v>
      </c>
      <c r="DS8" s="270">
        <v>22038</v>
      </c>
      <c r="DT8" s="270">
        <v>47592</v>
      </c>
      <c r="DU8" s="270">
        <v>643</v>
      </c>
      <c r="DV8" s="270"/>
      <c r="DW8" s="270">
        <v>16</v>
      </c>
      <c r="DX8" s="270">
        <v>23914</v>
      </c>
      <c r="DY8" s="270">
        <v>41168</v>
      </c>
      <c r="DZ8" s="270">
        <v>12</v>
      </c>
      <c r="EA8" s="270">
        <v>20051</v>
      </c>
      <c r="EB8" s="270">
        <v>76</v>
      </c>
      <c r="EC8" s="270">
        <v>14614</v>
      </c>
      <c r="ED8" s="270">
        <v>130561</v>
      </c>
      <c r="EE8" s="270">
        <v>1040</v>
      </c>
      <c r="EF8" s="270">
        <v>95200</v>
      </c>
      <c r="EG8" s="270">
        <v>3</v>
      </c>
      <c r="EH8" s="270"/>
      <c r="EI8" s="270"/>
      <c r="EJ8" s="270">
        <v>64262</v>
      </c>
      <c r="EK8" s="270">
        <v>77404</v>
      </c>
      <c r="EL8" s="270">
        <v>34223</v>
      </c>
      <c r="EM8" s="270">
        <v>8471</v>
      </c>
      <c r="EN8" s="270">
        <v>688</v>
      </c>
      <c r="EO8" s="270">
        <v>7</v>
      </c>
      <c r="EP8" s="270">
        <v>7839</v>
      </c>
      <c r="EQ8" s="270">
        <v>199</v>
      </c>
      <c r="ER8" s="270">
        <v>402</v>
      </c>
      <c r="ES8" s="270">
        <v>121</v>
      </c>
      <c r="ET8" s="270">
        <v>1259</v>
      </c>
      <c r="EU8" s="270">
        <v>64004</v>
      </c>
      <c r="EV8" s="270">
        <v>8173</v>
      </c>
      <c r="EW8" s="270"/>
      <c r="EX8" s="270">
        <v>2</v>
      </c>
      <c r="EY8" s="270">
        <v>115</v>
      </c>
      <c r="EZ8" s="270">
        <v>4097</v>
      </c>
      <c r="FA8" s="270">
        <v>46</v>
      </c>
      <c r="FB8" s="270"/>
      <c r="FC8" s="270"/>
      <c r="FD8" s="270"/>
      <c r="FE8" s="270"/>
      <c r="FF8" s="270">
        <v>5</v>
      </c>
      <c r="FG8" s="270">
        <v>28</v>
      </c>
      <c r="FH8" s="270"/>
      <c r="FI8" s="270"/>
      <c r="FJ8" s="270">
        <v>1891</v>
      </c>
      <c r="FK8" s="270">
        <v>171</v>
      </c>
      <c r="FL8" s="351">
        <f t="shared" si="0"/>
        <v>1260693</v>
      </c>
      <c r="FM8" s="323">
        <f t="shared" si="1"/>
        <v>176034</v>
      </c>
      <c r="FN8" s="324">
        <f t="shared" si="2"/>
        <v>580201</v>
      </c>
      <c r="FP8" s="89"/>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row>
    <row r="9" spans="1:241" ht="12.75" customHeight="1" x14ac:dyDescent="0.2">
      <c r="A9" s="370" t="s">
        <v>1580</v>
      </c>
      <c r="B9" s="270">
        <v>2904694</v>
      </c>
      <c r="C9" s="270">
        <v>2360090</v>
      </c>
      <c r="D9" s="270">
        <v>1069570</v>
      </c>
      <c r="E9" s="270">
        <v>1290343</v>
      </c>
      <c r="F9" s="270">
        <v>933854</v>
      </c>
      <c r="G9" s="270">
        <v>252175</v>
      </c>
      <c r="H9" s="270">
        <v>931422</v>
      </c>
      <c r="I9" s="270">
        <v>1917385</v>
      </c>
      <c r="J9" s="270">
        <v>987309</v>
      </c>
      <c r="K9" s="270">
        <v>6644893</v>
      </c>
      <c r="L9" s="270">
        <v>59.613717549866465</v>
      </c>
      <c r="M9" s="270">
        <v>378768</v>
      </c>
      <c r="N9" s="270">
        <v>212391</v>
      </c>
      <c r="O9" s="270">
        <v>98746</v>
      </c>
      <c r="P9" s="270">
        <v>120746</v>
      </c>
      <c r="Q9" s="270">
        <v>36829</v>
      </c>
      <c r="R9" s="270">
        <v>10894</v>
      </c>
      <c r="S9" s="270">
        <v>2724</v>
      </c>
      <c r="T9" s="270">
        <v>1957</v>
      </c>
      <c r="U9" s="270">
        <v>4.5868372930692987</v>
      </c>
      <c r="V9" s="270">
        <v>1</v>
      </c>
      <c r="W9" s="270">
        <v>36</v>
      </c>
      <c r="X9" s="270">
        <v>55.081928990418966</v>
      </c>
      <c r="Y9" s="270">
        <v>293568</v>
      </c>
      <c r="Z9" s="270">
        <v>265328</v>
      </c>
      <c r="AA9" s="270">
        <v>356430</v>
      </c>
      <c r="AB9" s="270">
        <v>484378</v>
      </c>
      <c r="AC9" s="270">
        <v>665378</v>
      </c>
      <c r="AD9" s="270">
        <v>683477</v>
      </c>
      <c r="AE9" s="270">
        <v>132473</v>
      </c>
      <c r="AF9" s="270">
        <v>48827</v>
      </c>
      <c r="AG9" s="270">
        <v>17308</v>
      </c>
      <c r="AH9" s="270">
        <v>102569</v>
      </c>
      <c r="AI9" s="270">
        <v>11874</v>
      </c>
      <c r="AJ9" s="270">
        <v>53184</v>
      </c>
      <c r="AK9" s="270">
        <v>43381</v>
      </c>
      <c r="AL9" s="270">
        <v>126513</v>
      </c>
      <c r="AM9" s="270">
        <v>185978</v>
      </c>
      <c r="AN9" s="270">
        <v>23923</v>
      </c>
      <c r="AO9" s="270">
        <v>47124</v>
      </c>
      <c r="AP9" s="270">
        <v>30169</v>
      </c>
      <c r="AQ9" s="270">
        <v>108132</v>
      </c>
      <c r="AR9" s="270">
        <v>10928</v>
      </c>
      <c r="AS9" s="270">
        <v>8113</v>
      </c>
      <c r="AT9" s="270">
        <v>42293</v>
      </c>
      <c r="AU9" s="270">
        <v>91582</v>
      </c>
      <c r="AV9" s="270">
        <v>65987</v>
      </c>
      <c r="AW9" s="270">
        <v>61122</v>
      </c>
      <c r="AX9" s="270">
        <v>261060</v>
      </c>
      <c r="AY9" s="270">
        <v>21128</v>
      </c>
      <c r="AZ9" s="270">
        <v>124908</v>
      </c>
      <c r="BA9" s="270">
        <v>188680</v>
      </c>
      <c r="BB9" s="270">
        <v>1229911</v>
      </c>
      <c r="BC9" s="270">
        <v>64019</v>
      </c>
      <c r="BD9" s="270">
        <v>217165</v>
      </c>
      <c r="BE9" s="270">
        <v>43886</v>
      </c>
      <c r="BF9" s="270">
        <v>36442</v>
      </c>
      <c r="BG9" s="270">
        <v>21230</v>
      </c>
      <c r="BH9" s="270">
        <v>50271</v>
      </c>
      <c r="BI9" s="270">
        <v>102149</v>
      </c>
      <c r="BJ9" s="270">
        <v>11740</v>
      </c>
      <c r="BK9" s="270">
        <v>124465</v>
      </c>
      <c r="BL9" s="270">
        <v>143673</v>
      </c>
      <c r="BM9" s="270">
        <v>322206</v>
      </c>
      <c r="BN9" s="270">
        <v>51111</v>
      </c>
      <c r="BO9" s="270">
        <v>194513</v>
      </c>
      <c r="BP9" s="270">
        <v>136735</v>
      </c>
      <c r="BQ9" s="270">
        <v>137517</v>
      </c>
      <c r="BR9" s="270">
        <v>31998</v>
      </c>
      <c r="BS9" s="270">
        <v>10763</v>
      </c>
      <c r="BT9" s="270">
        <v>355555</v>
      </c>
      <c r="BU9" s="270">
        <v>157616</v>
      </c>
      <c r="BV9" s="270"/>
      <c r="BW9" s="270">
        <v>147036</v>
      </c>
      <c r="BX9" s="270">
        <v>9323</v>
      </c>
      <c r="BY9" s="270">
        <v>109024</v>
      </c>
      <c r="BZ9" s="270">
        <v>18137</v>
      </c>
      <c r="CA9" s="270">
        <v>2916</v>
      </c>
      <c r="CB9" s="270">
        <v>312</v>
      </c>
      <c r="CC9" s="270">
        <v>34</v>
      </c>
      <c r="CD9" s="270">
        <v>49338</v>
      </c>
      <c r="CE9" s="270">
        <v>2750</v>
      </c>
      <c r="CF9" s="270">
        <v>7694</v>
      </c>
      <c r="CG9" s="270">
        <v>2160562</v>
      </c>
      <c r="CH9" s="270">
        <v>2622</v>
      </c>
      <c r="CI9" s="270">
        <v>306606</v>
      </c>
      <c r="CJ9" s="270">
        <v>111585</v>
      </c>
      <c r="CK9" s="270">
        <v>192856</v>
      </c>
      <c r="CL9" s="270">
        <v>51953</v>
      </c>
      <c r="CM9" s="270">
        <v>109668</v>
      </c>
      <c r="CN9" s="270">
        <v>21860</v>
      </c>
      <c r="CO9" s="270">
        <v>71</v>
      </c>
      <c r="CP9" s="270">
        <v>693</v>
      </c>
      <c r="CQ9" s="270">
        <v>232</v>
      </c>
      <c r="CR9" s="270">
        <v>23012</v>
      </c>
      <c r="CS9" s="270"/>
      <c r="CT9" s="270"/>
      <c r="CU9" s="270"/>
      <c r="CV9" s="270">
        <v>10864</v>
      </c>
      <c r="CW9" s="270">
        <v>30321</v>
      </c>
      <c r="CX9" s="270">
        <v>7543</v>
      </c>
      <c r="CY9" s="270">
        <v>8823</v>
      </c>
      <c r="CZ9" s="270">
        <v>162850</v>
      </c>
      <c r="DA9" s="270">
        <v>32408</v>
      </c>
      <c r="DB9" s="270">
        <v>12810</v>
      </c>
      <c r="DC9" s="270">
        <v>452320</v>
      </c>
      <c r="DD9" s="270">
        <v>175956</v>
      </c>
      <c r="DE9" s="270">
        <v>27420</v>
      </c>
      <c r="DF9" s="270">
        <v>60837</v>
      </c>
      <c r="DG9" s="270"/>
      <c r="DH9" s="270">
        <v>581</v>
      </c>
      <c r="DI9" s="270">
        <v>7</v>
      </c>
      <c r="DJ9" s="270">
        <v>8</v>
      </c>
      <c r="DK9" s="270"/>
      <c r="DL9" s="270">
        <v>1900</v>
      </c>
      <c r="DM9" s="270">
        <v>4838</v>
      </c>
      <c r="DN9" s="270">
        <v>2351</v>
      </c>
      <c r="DO9" s="270">
        <v>105825</v>
      </c>
      <c r="DP9" s="270">
        <v>614</v>
      </c>
      <c r="DQ9" s="270"/>
      <c r="DR9" s="270">
        <v>358</v>
      </c>
      <c r="DS9" s="270">
        <v>21578</v>
      </c>
      <c r="DT9" s="270">
        <v>109512</v>
      </c>
      <c r="DU9" s="270">
        <v>5574</v>
      </c>
      <c r="DV9" s="270"/>
      <c r="DW9" s="270">
        <v>62</v>
      </c>
      <c r="DX9" s="270">
        <v>18888</v>
      </c>
      <c r="DY9" s="270">
        <v>28340</v>
      </c>
      <c r="DZ9" s="270">
        <v>1927</v>
      </c>
      <c r="EA9" s="270">
        <v>16604</v>
      </c>
      <c r="EB9" s="270">
        <v>79</v>
      </c>
      <c r="EC9" s="270">
        <v>34922</v>
      </c>
      <c r="ED9" s="270">
        <v>232010</v>
      </c>
      <c r="EE9" s="270">
        <v>483</v>
      </c>
      <c r="EF9" s="270">
        <v>188916</v>
      </c>
      <c r="EG9" s="270">
        <v>346</v>
      </c>
      <c r="EH9" s="270"/>
      <c r="EI9" s="270">
        <v>81</v>
      </c>
      <c r="EJ9" s="270">
        <v>62991</v>
      </c>
      <c r="EK9" s="270">
        <v>115492</v>
      </c>
      <c r="EL9" s="270">
        <v>57114</v>
      </c>
      <c r="EM9" s="270">
        <v>5541</v>
      </c>
      <c r="EN9" s="270"/>
      <c r="EO9" s="270">
        <v>1135</v>
      </c>
      <c r="EP9" s="270">
        <v>12350</v>
      </c>
      <c r="EQ9" s="270">
        <v>248</v>
      </c>
      <c r="ER9" s="270">
        <v>350</v>
      </c>
      <c r="ES9" s="270">
        <v>142</v>
      </c>
      <c r="ET9" s="270">
        <v>2667</v>
      </c>
      <c r="EU9" s="270">
        <v>27704</v>
      </c>
      <c r="EV9" s="270">
        <v>20803</v>
      </c>
      <c r="EW9" s="270">
        <v>154</v>
      </c>
      <c r="EX9" s="270"/>
      <c r="EY9" s="270">
        <v>22</v>
      </c>
      <c r="EZ9" s="270">
        <v>5949</v>
      </c>
      <c r="FA9" s="270">
        <v>3</v>
      </c>
      <c r="FB9" s="270">
        <v>1</v>
      </c>
      <c r="FC9" s="270">
        <v>120</v>
      </c>
      <c r="FD9" s="270">
        <v>421</v>
      </c>
      <c r="FE9" s="270">
        <v>1</v>
      </c>
      <c r="FF9" s="270">
        <v>1</v>
      </c>
      <c r="FG9" s="270">
        <v>344</v>
      </c>
      <c r="FH9" s="270"/>
      <c r="FI9" s="270">
        <v>322</v>
      </c>
      <c r="FJ9" s="270">
        <v>11661</v>
      </c>
      <c r="FK9" s="270">
        <v>44</v>
      </c>
      <c r="FL9" s="351">
        <f t="shared" si="0"/>
        <v>1674783</v>
      </c>
      <c r="FM9" s="323">
        <f t="shared" si="1"/>
        <v>242639</v>
      </c>
      <c r="FN9" s="324">
        <f t="shared" si="2"/>
        <v>863055</v>
      </c>
      <c r="FP9" s="89"/>
      <c r="FR9" s="318"/>
      <c r="FS9" s="318"/>
      <c r="FT9" s="318"/>
      <c r="FU9" s="318"/>
      <c r="FV9" s="318"/>
      <c r="FW9" s="318"/>
      <c r="FX9" s="318"/>
      <c r="FY9" s="318"/>
      <c r="FZ9" s="318"/>
      <c r="GA9" s="318"/>
      <c r="GB9" s="318"/>
      <c r="GC9" s="318"/>
      <c r="GD9" s="318"/>
      <c r="GE9" s="318"/>
      <c r="GF9" s="318"/>
      <c r="GG9" s="318"/>
      <c r="GH9" s="318"/>
      <c r="GI9" s="318"/>
      <c r="GJ9" s="318"/>
      <c r="GK9" s="318"/>
      <c r="GL9" s="318"/>
      <c r="GM9" s="318"/>
      <c r="GN9" s="318"/>
      <c r="GO9" s="318"/>
      <c r="GP9" s="318"/>
      <c r="GQ9" s="318"/>
      <c r="GR9" s="318"/>
      <c r="GS9" s="318"/>
      <c r="GT9" s="318"/>
      <c r="GU9" s="318"/>
      <c r="GV9" s="318"/>
      <c r="GW9" s="318"/>
      <c r="GX9" s="318"/>
      <c r="GY9" s="318"/>
      <c r="GZ9" s="318"/>
      <c r="HA9" s="318"/>
      <c r="HB9" s="318"/>
      <c r="HC9" s="318"/>
      <c r="HD9" s="318"/>
      <c r="HE9" s="318"/>
      <c r="HF9" s="318"/>
      <c r="HG9" s="318"/>
      <c r="HH9" s="318"/>
      <c r="HI9" s="318"/>
      <c r="HJ9" s="318"/>
      <c r="HK9" s="318"/>
      <c r="HL9" s="318"/>
      <c r="HM9" s="318"/>
      <c r="HN9" s="318"/>
      <c r="HO9" s="318"/>
      <c r="HP9" s="318"/>
      <c r="HQ9" s="318"/>
      <c r="HR9" s="318"/>
      <c r="HS9" s="318"/>
      <c r="HT9" s="318"/>
      <c r="HU9" s="318"/>
      <c r="HV9" s="318"/>
      <c r="HW9" s="318"/>
      <c r="HX9" s="318"/>
      <c r="HY9" s="318"/>
      <c r="HZ9" s="318"/>
      <c r="IA9" s="318"/>
      <c r="IB9" s="318"/>
      <c r="IC9" s="318"/>
      <c r="ID9" s="318"/>
      <c r="IE9" s="318"/>
      <c r="IF9" s="318"/>
      <c r="IG9" s="318"/>
    </row>
    <row r="10" spans="1:241" ht="12.75" customHeight="1" x14ac:dyDescent="0.2">
      <c r="A10" s="370"/>
      <c r="B10" s="270"/>
      <c r="C10" s="270"/>
      <c r="D10" s="270"/>
      <c r="E10" s="270"/>
      <c r="F10" s="270"/>
      <c r="G10" s="270"/>
      <c r="H10" s="270"/>
      <c r="I10" s="270"/>
      <c r="J10" s="270"/>
      <c r="L10" s="270"/>
      <c r="M10" s="270"/>
      <c r="N10" s="270"/>
      <c r="O10" s="270"/>
      <c r="P10" s="270"/>
      <c r="Q10" s="270"/>
      <c r="R10" s="270"/>
      <c r="S10" s="270"/>
      <c r="T10" s="270"/>
      <c r="Y10" s="270"/>
      <c r="Z10" s="270"/>
      <c r="AA10" s="270"/>
      <c r="AB10" s="270"/>
      <c r="AC10" s="270"/>
      <c r="AD10" s="270"/>
      <c r="AE10" s="270"/>
      <c r="AF10" s="270"/>
      <c r="AG10" s="270"/>
      <c r="AH10" s="270"/>
      <c r="AI10" s="270"/>
      <c r="AJ10" s="270"/>
      <c r="AK10" s="270"/>
      <c r="AL10" s="270"/>
      <c r="AM10" s="270"/>
      <c r="AN10" s="270"/>
      <c r="AO10" s="270"/>
      <c r="AP10" s="270"/>
      <c r="AQ10" s="270"/>
      <c r="AR10" s="270"/>
      <c r="AS10" s="270"/>
      <c r="AT10" s="270"/>
      <c r="AU10" s="270"/>
      <c r="AV10" s="270"/>
      <c r="AW10" s="270"/>
      <c r="AX10" s="270"/>
      <c r="AY10" s="270"/>
      <c r="AZ10" s="270"/>
      <c r="BA10" s="270"/>
      <c r="BB10" s="270"/>
      <c r="BC10" s="270"/>
      <c r="BD10" s="270"/>
      <c r="BE10" s="270"/>
      <c r="BF10" s="270"/>
      <c r="BG10" s="270"/>
      <c r="BH10" s="270"/>
      <c r="BI10" s="270"/>
      <c r="BJ10" s="270"/>
      <c r="BK10" s="270"/>
      <c r="BL10" s="270"/>
      <c r="BM10" s="270"/>
      <c r="BN10" s="270"/>
      <c r="BO10" s="270"/>
      <c r="BP10" s="270"/>
      <c r="BQ10" s="270"/>
      <c r="BR10" s="270"/>
      <c r="BS10" s="270"/>
      <c r="BT10" s="270"/>
      <c r="BU10" s="270"/>
      <c r="BV10" s="270"/>
      <c r="BW10" s="270"/>
      <c r="BX10" s="270"/>
      <c r="BY10" s="270"/>
      <c r="BZ10" s="270"/>
      <c r="CA10" s="270"/>
      <c r="CB10" s="270"/>
      <c r="CC10" s="270"/>
      <c r="CD10" s="270"/>
      <c r="CE10" s="270"/>
      <c r="CF10" s="270"/>
      <c r="CG10" s="270"/>
      <c r="CH10" s="270"/>
      <c r="CI10" s="270"/>
      <c r="CJ10" s="270"/>
      <c r="CK10" s="270"/>
      <c r="CL10" s="270"/>
      <c r="CM10" s="270"/>
      <c r="CN10" s="270"/>
      <c r="CO10" s="270"/>
      <c r="CP10" s="270"/>
      <c r="CQ10" s="270"/>
      <c r="CR10" s="270"/>
      <c r="CS10" s="270"/>
      <c r="CT10" s="270"/>
      <c r="CU10" s="270"/>
      <c r="CV10" s="270"/>
      <c r="CW10" s="270"/>
      <c r="CX10" s="270"/>
      <c r="CY10" s="270"/>
      <c r="CZ10" s="270"/>
      <c r="DA10" s="270"/>
      <c r="DB10" s="270"/>
      <c r="DC10" s="270"/>
      <c r="DD10" s="270"/>
      <c r="DE10" s="270"/>
      <c r="DF10" s="270"/>
      <c r="DG10" s="270"/>
      <c r="DH10" s="270"/>
      <c r="DI10" s="270"/>
      <c r="DJ10" s="270"/>
      <c r="DK10" s="270"/>
      <c r="DL10" s="270"/>
      <c r="DM10" s="270"/>
      <c r="DN10" s="270"/>
      <c r="DO10" s="270"/>
      <c r="DP10" s="270"/>
      <c r="DQ10" s="270"/>
      <c r="DR10" s="270"/>
      <c r="DS10" s="270"/>
      <c r="DT10" s="270"/>
      <c r="DU10" s="270"/>
      <c r="DV10" s="270"/>
      <c r="DW10" s="270"/>
      <c r="DX10" s="270"/>
      <c r="DY10" s="270"/>
      <c r="DZ10" s="270"/>
      <c r="EA10" s="270"/>
      <c r="EB10" s="270"/>
      <c r="EC10" s="270"/>
      <c r="ED10" s="270"/>
      <c r="EE10" s="270"/>
      <c r="EF10" s="270"/>
      <c r="EG10" s="270"/>
      <c r="EH10" s="270"/>
      <c r="EI10" s="270"/>
      <c r="EJ10" s="270"/>
      <c r="EK10" s="270"/>
      <c r="EL10" s="270"/>
      <c r="EM10" s="270"/>
      <c r="EN10" s="270"/>
      <c r="EO10" s="270"/>
      <c r="EP10" s="270"/>
      <c r="EQ10" s="270"/>
      <c r="ER10" s="270"/>
      <c r="ES10" s="270"/>
      <c r="ET10" s="270"/>
      <c r="EU10" s="270"/>
      <c r="EV10" s="270"/>
      <c r="EW10" s="270"/>
      <c r="EX10" s="270"/>
      <c r="EY10" s="270"/>
      <c r="EZ10" s="270"/>
      <c r="FA10" s="270"/>
      <c r="FB10" s="270"/>
      <c r="FC10" s="270"/>
      <c r="FD10" s="270"/>
      <c r="FE10" s="270"/>
      <c r="FF10" s="270"/>
      <c r="FG10" s="270"/>
      <c r="FH10" s="270"/>
      <c r="FI10" s="270"/>
      <c r="FJ10" s="270"/>
      <c r="FK10" s="270"/>
      <c r="FL10" s="351"/>
      <c r="FM10" s="323"/>
      <c r="FN10" s="324"/>
      <c r="FP10" s="89"/>
      <c r="FR10" s="318"/>
      <c r="FS10" s="318"/>
      <c r="FT10" s="318"/>
      <c r="FU10" s="318"/>
      <c r="FV10" s="318"/>
      <c r="FW10" s="318"/>
      <c r="FX10" s="318"/>
      <c r="FY10" s="318"/>
      <c r="FZ10" s="318"/>
      <c r="GA10" s="318"/>
      <c r="GB10" s="318"/>
      <c r="GC10" s="318"/>
      <c r="GD10" s="318"/>
      <c r="GE10" s="318"/>
      <c r="GF10" s="318"/>
      <c r="GG10" s="318"/>
      <c r="GH10" s="318"/>
      <c r="GI10" s="318"/>
      <c r="GJ10" s="318"/>
      <c r="GK10" s="318"/>
      <c r="GL10" s="318"/>
      <c r="GM10" s="318"/>
      <c r="GN10" s="318"/>
      <c r="GO10" s="318"/>
      <c r="GP10" s="318"/>
      <c r="GQ10" s="318"/>
      <c r="GR10" s="318"/>
      <c r="GS10" s="318"/>
      <c r="GT10" s="318"/>
      <c r="GU10" s="318"/>
      <c r="GV10" s="318"/>
      <c r="GW10" s="318"/>
      <c r="GX10" s="318"/>
      <c r="GY10" s="318"/>
      <c r="GZ10" s="318"/>
      <c r="HA10" s="318"/>
      <c r="HB10" s="318"/>
      <c r="HC10" s="318"/>
      <c r="HD10" s="318"/>
      <c r="HE10" s="318"/>
      <c r="HF10" s="318"/>
      <c r="HG10" s="318"/>
      <c r="HH10" s="318"/>
      <c r="HI10" s="318"/>
      <c r="HJ10" s="318"/>
      <c r="HK10" s="318"/>
      <c r="HL10" s="318"/>
      <c r="HM10" s="318"/>
      <c r="HN10" s="318"/>
      <c r="HO10" s="318"/>
      <c r="HP10" s="318"/>
      <c r="HQ10" s="318"/>
      <c r="HR10" s="318"/>
      <c r="HS10" s="318"/>
      <c r="HT10" s="318"/>
      <c r="HU10" s="318"/>
      <c r="HV10" s="318"/>
      <c r="HW10" s="318"/>
      <c r="HX10" s="318"/>
      <c r="HY10" s="318"/>
      <c r="HZ10" s="318"/>
      <c r="IA10" s="318"/>
      <c r="IB10" s="318"/>
      <c r="IC10" s="318"/>
      <c r="ID10" s="318"/>
      <c r="IE10" s="318"/>
      <c r="IF10" s="318"/>
      <c r="IG10" s="318"/>
    </row>
    <row r="11" spans="1:241" ht="12" customHeight="1" x14ac:dyDescent="0.2">
      <c r="A11" s="370" t="s">
        <v>206</v>
      </c>
      <c r="B11" s="270">
        <v>1800</v>
      </c>
      <c r="C11" s="270">
        <v>1185</v>
      </c>
      <c r="D11" s="270">
        <v>610</v>
      </c>
      <c r="E11" s="270">
        <v>575</v>
      </c>
      <c r="F11" s="270">
        <v>1000</v>
      </c>
      <c r="G11" s="270">
        <v>100</v>
      </c>
      <c r="H11" s="270">
        <v>25</v>
      </c>
      <c r="I11" s="270">
        <v>1785</v>
      </c>
      <c r="J11" s="270">
        <v>15</v>
      </c>
      <c r="K11" s="270">
        <v>75795</v>
      </c>
      <c r="L11" s="270" t="s">
        <v>1676</v>
      </c>
      <c r="M11" s="270" t="s">
        <v>1676</v>
      </c>
      <c r="N11" s="270">
        <v>0</v>
      </c>
      <c r="O11" s="270">
        <v>0</v>
      </c>
      <c r="P11" s="270">
        <v>0</v>
      </c>
      <c r="Q11" s="270">
        <v>0</v>
      </c>
      <c r="R11" s="270">
        <v>0</v>
      </c>
      <c r="S11" s="270">
        <v>0</v>
      </c>
      <c r="T11" s="270">
        <v>0</v>
      </c>
      <c r="U11" s="270">
        <v>65.351179673321241</v>
      </c>
      <c r="V11" s="270">
        <v>32</v>
      </c>
      <c r="W11" s="270" t="s">
        <v>1676</v>
      </c>
      <c r="X11" s="270">
        <v>47.409065472859538</v>
      </c>
      <c r="Y11" s="270" t="s">
        <v>1676</v>
      </c>
      <c r="Z11" s="270">
        <v>390</v>
      </c>
      <c r="AA11" s="270">
        <v>455</v>
      </c>
      <c r="AB11" s="270">
        <v>450</v>
      </c>
      <c r="AC11" s="270">
        <v>315</v>
      </c>
      <c r="AD11" s="270">
        <v>165</v>
      </c>
      <c r="AE11" s="270">
        <v>10</v>
      </c>
      <c r="AF11" s="270">
        <v>25</v>
      </c>
      <c r="AG11" s="270">
        <v>0</v>
      </c>
      <c r="AH11" s="270">
        <v>0</v>
      </c>
      <c r="AI11" s="270">
        <v>0</v>
      </c>
      <c r="AJ11" s="270">
        <v>0</v>
      </c>
      <c r="AK11" s="270">
        <v>0</v>
      </c>
      <c r="AL11" s="270">
        <v>0</v>
      </c>
      <c r="AM11" s="270">
        <v>0</v>
      </c>
      <c r="AN11" s="270">
        <v>0</v>
      </c>
      <c r="AO11" s="270">
        <v>0</v>
      </c>
      <c r="AP11" s="270">
        <v>0</v>
      </c>
      <c r="AQ11" s="270">
        <v>0</v>
      </c>
      <c r="AR11" s="270">
        <v>0</v>
      </c>
      <c r="AS11" s="270">
        <v>0</v>
      </c>
      <c r="AT11" s="270">
        <v>0</v>
      </c>
      <c r="AU11" s="270">
        <v>0</v>
      </c>
      <c r="AV11" s="270">
        <v>0</v>
      </c>
      <c r="AW11" s="270">
        <v>0</v>
      </c>
      <c r="AX11" s="270">
        <v>0</v>
      </c>
      <c r="AY11" s="270">
        <v>0</v>
      </c>
      <c r="AZ11" s="270">
        <v>0</v>
      </c>
      <c r="BA11" s="270">
        <v>0</v>
      </c>
      <c r="BB11" s="270">
        <v>1775</v>
      </c>
      <c r="BC11" s="270" t="s">
        <v>1676</v>
      </c>
      <c r="BD11" s="270">
        <v>0</v>
      </c>
      <c r="BE11" s="270">
        <v>0</v>
      </c>
      <c r="BF11" s="270">
        <v>0</v>
      </c>
      <c r="BG11" s="270">
        <v>1115</v>
      </c>
      <c r="BH11" s="270">
        <v>30</v>
      </c>
      <c r="BI11" s="270">
        <v>0</v>
      </c>
      <c r="BJ11" s="270">
        <v>0</v>
      </c>
      <c r="BK11" s="270" t="s">
        <v>1676</v>
      </c>
      <c r="BL11" s="270">
        <v>0</v>
      </c>
      <c r="BM11" s="270">
        <v>0</v>
      </c>
      <c r="BN11" s="270">
        <v>0</v>
      </c>
      <c r="BO11" s="270">
        <v>0</v>
      </c>
      <c r="BP11" s="270">
        <v>0</v>
      </c>
      <c r="BQ11" s="270">
        <v>0</v>
      </c>
      <c r="BR11" s="270">
        <v>0</v>
      </c>
      <c r="BS11" s="270" t="s">
        <v>1676</v>
      </c>
      <c r="BT11" s="270">
        <v>15</v>
      </c>
      <c r="BU11" s="270" t="s">
        <v>1676</v>
      </c>
      <c r="BV11" s="270"/>
      <c r="BW11" s="270">
        <v>25</v>
      </c>
      <c r="BX11" s="270">
        <v>0</v>
      </c>
      <c r="BY11" s="270">
        <v>0</v>
      </c>
      <c r="BZ11" s="270" t="s">
        <v>1676</v>
      </c>
      <c r="CA11" s="270">
        <v>0</v>
      </c>
      <c r="CB11" s="270">
        <v>0</v>
      </c>
      <c r="CC11" s="270">
        <v>0</v>
      </c>
      <c r="CD11" s="270" t="s">
        <v>1676</v>
      </c>
      <c r="CE11" s="270">
        <v>0</v>
      </c>
      <c r="CF11" s="270">
        <v>0</v>
      </c>
      <c r="CG11" s="270">
        <v>1180</v>
      </c>
      <c r="CH11" s="270" t="s">
        <v>1676</v>
      </c>
      <c r="CI11" s="270">
        <v>0</v>
      </c>
      <c r="CJ11" s="270">
        <v>0</v>
      </c>
      <c r="CK11" s="270">
        <v>0</v>
      </c>
      <c r="CL11" s="270">
        <v>0</v>
      </c>
      <c r="CM11" s="270">
        <v>0</v>
      </c>
      <c r="CN11" s="270">
        <v>0</v>
      </c>
      <c r="CO11" s="270">
        <v>0</v>
      </c>
      <c r="CP11" s="270">
        <v>0</v>
      </c>
      <c r="CQ11" s="270">
        <v>0</v>
      </c>
      <c r="CR11" s="270">
        <v>0</v>
      </c>
      <c r="CS11" s="270">
        <v>0</v>
      </c>
      <c r="CT11" s="270">
        <v>0</v>
      </c>
      <c r="CU11" s="270">
        <v>0</v>
      </c>
      <c r="CV11" s="270">
        <v>0</v>
      </c>
      <c r="CW11" s="270">
        <v>0</v>
      </c>
      <c r="CX11" s="270">
        <v>0</v>
      </c>
      <c r="CY11" s="270">
        <v>0</v>
      </c>
      <c r="CZ11" s="270">
        <v>0</v>
      </c>
      <c r="DA11" s="270">
        <v>0</v>
      </c>
      <c r="DB11" s="270">
        <v>0</v>
      </c>
      <c r="DC11" s="270">
        <v>0</v>
      </c>
      <c r="DD11" s="270">
        <v>0</v>
      </c>
      <c r="DE11" s="270">
        <v>0</v>
      </c>
      <c r="DF11" s="270">
        <v>0</v>
      </c>
      <c r="DG11" s="270">
        <v>0</v>
      </c>
      <c r="DH11" s="270">
        <v>0</v>
      </c>
      <c r="DI11" s="270">
        <v>0</v>
      </c>
      <c r="DJ11" s="270">
        <v>0</v>
      </c>
      <c r="DK11" s="270">
        <v>0</v>
      </c>
      <c r="DL11" s="270">
        <v>0</v>
      </c>
      <c r="DM11" s="270">
        <v>0</v>
      </c>
      <c r="DN11" s="270">
        <v>0</v>
      </c>
      <c r="DO11" s="270">
        <v>0</v>
      </c>
      <c r="DP11" s="270">
        <v>0</v>
      </c>
      <c r="DQ11" s="270"/>
      <c r="DR11" s="270">
        <v>0</v>
      </c>
      <c r="DS11" s="270">
        <v>0</v>
      </c>
      <c r="DT11" s="270">
        <v>0</v>
      </c>
      <c r="DU11" s="270">
        <v>0</v>
      </c>
      <c r="DV11" s="270">
        <v>0</v>
      </c>
      <c r="DW11" s="270">
        <v>0</v>
      </c>
      <c r="DX11" s="270">
        <v>0</v>
      </c>
      <c r="DY11" s="270">
        <v>0</v>
      </c>
      <c r="DZ11" s="270">
        <v>0</v>
      </c>
      <c r="EA11" s="270">
        <v>0</v>
      </c>
      <c r="EB11" s="270">
        <v>0</v>
      </c>
      <c r="EC11" s="270">
        <v>0</v>
      </c>
      <c r="ED11" s="270">
        <v>0</v>
      </c>
      <c r="EE11" s="270">
        <v>0</v>
      </c>
      <c r="EF11" s="270">
        <v>0</v>
      </c>
      <c r="EG11" s="270">
        <v>0</v>
      </c>
      <c r="EH11" s="270">
        <v>0</v>
      </c>
      <c r="EI11" s="270">
        <v>0</v>
      </c>
      <c r="EJ11" s="270">
        <v>0</v>
      </c>
      <c r="EK11" s="270">
        <v>0</v>
      </c>
      <c r="EL11" s="270">
        <v>0</v>
      </c>
      <c r="EM11" s="270">
        <v>0</v>
      </c>
      <c r="EN11" s="270">
        <v>0</v>
      </c>
      <c r="EO11" s="270" t="s">
        <v>1676</v>
      </c>
      <c r="EP11" s="270">
        <v>1435</v>
      </c>
      <c r="EQ11" s="270" t="s">
        <v>1676</v>
      </c>
      <c r="ER11" s="270">
        <v>0</v>
      </c>
      <c r="ES11" s="270">
        <v>0</v>
      </c>
      <c r="ET11" s="270">
        <v>355</v>
      </c>
      <c r="EU11" s="270">
        <v>0</v>
      </c>
      <c r="EV11" s="270">
        <v>0</v>
      </c>
      <c r="EW11" s="270">
        <v>0</v>
      </c>
      <c r="EX11" s="270">
        <v>0</v>
      </c>
      <c r="EY11" s="270">
        <v>0</v>
      </c>
      <c r="EZ11" s="270">
        <v>0</v>
      </c>
      <c r="FA11" s="270">
        <v>0</v>
      </c>
      <c r="FB11" s="270">
        <v>0</v>
      </c>
      <c r="FC11" s="270">
        <v>0</v>
      </c>
      <c r="FD11" s="270">
        <v>0</v>
      </c>
      <c r="FE11" s="270">
        <v>0</v>
      </c>
      <c r="FF11" s="270">
        <v>0</v>
      </c>
      <c r="FG11" s="270">
        <v>0</v>
      </c>
      <c r="FH11" s="270">
        <v>0</v>
      </c>
      <c r="FI11" s="270">
        <v>0</v>
      </c>
      <c r="FJ11" s="270">
        <v>0</v>
      </c>
      <c r="FK11" s="270">
        <v>0</v>
      </c>
      <c r="FL11" s="351">
        <v>25</v>
      </c>
      <c r="FM11" s="323">
        <v>60</v>
      </c>
      <c r="FN11" s="324" t="s">
        <v>1676</v>
      </c>
      <c r="FP11" s="89"/>
      <c r="FR11" s="318"/>
      <c r="FS11" s="318"/>
      <c r="FT11" s="318"/>
      <c r="FU11" s="318"/>
      <c r="FV11" s="318"/>
      <c r="FW11" s="318"/>
      <c r="FX11" s="318"/>
      <c r="FY11" s="318"/>
      <c r="FZ11" s="318"/>
      <c r="GA11" s="318"/>
      <c r="GB11" s="318"/>
      <c r="GC11" s="318"/>
      <c r="GD11" s="318"/>
      <c r="GE11" s="318"/>
      <c r="GF11" s="318"/>
      <c r="GG11" s="318"/>
      <c r="GH11" s="318"/>
      <c r="GI11" s="318"/>
      <c r="GJ11" s="318"/>
      <c r="GK11" s="318"/>
      <c r="GL11" s="318"/>
      <c r="GM11" s="318"/>
      <c r="GN11" s="318"/>
      <c r="GO11" s="318"/>
      <c r="GP11" s="318"/>
      <c r="GQ11" s="318"/>
      <c r="GR11" s="318"/>
      <c r="GS11" s="318"/>
      <c r="GT11" s="318"/>
      <c r="GU11" s="318"/>
      <c r="GV11" s="318"/>
      <c r="GW11" s="318"/>
      <c r="GX11" s="318"/>
      <c r="GY11" s="318"/>
      <c r="GZ11" s="318"/>
      <c r="HA11" s="318"/>
      <c r="HB11" s="318"/>
      <c r="HC11" s="318"/>
      <c r="HD11" s="318"/>
      <c r="HE11" s="318"/>
      <c r="HF11" s="318"/>
      <c r="HG11" s="318"/>
      <c r="HH11" s="318"/>
      <c r="HI11" s="318"/>
      <c r="HJ11" s="318"/>
      <c r="HK11" s="318"/>
      <c r="HL11" s="318"/>
      <c r="HM11" s="318"/>
      <c r="HN11" s="318"/>
      <c r="HO11" s="318"/>
      <c r="HP11" s="318"/>
      <c r="HQ11" s="318"/>
      <c r="HR11" s="318"/>
      <c r="HS11" s="318"/>
      <c r="HT11" s="318"/>
      <c r="HU11" s="318"/>
      <c r="HV11" s="318"/>
      <c r="HW11" s="318"/>
      <c r="HX11" s="318"/>
      <c r="HY11" s="318"/>
      <c r="HZ11" s="318"/>
      <c r="IA11" s="318"/>
      <c r="IB11" s="318"/>
      <c r="IC11" s="318"/>
      <c r="ID11" s="318"/>
      <c r="IE11" s="318"/>
      <c r="IF11" s="318"/>
      <c r="IG11" s="318"/>
    </row>
    <row r="12" spans="1:241" ht="12.75" customHeight="1" x14ac:dyDescent="0.2">
      <c r="A12" s="370" t="s">
        <v>402</v>
      </c>
      <c r="B12" s="270">
        <v>140215</v>
      </c>
      <c r="C12" s="270">
        <v>105140</v>
      </c>
      <c r="D12" s="270">
        <v>50235</v>
      </c>
      <c r="E12" s="270">
        <v>54900</v>
      </c>
      <c r="F12" s="270">
        <v>55570</v>
      </c>
      <c r="G12" s="270">
        <v>11850</v>
      </c>
      <c r="H12" s="270">
        <v>37400</v>
      </c>
      <c r="I12" s="270">
        <v>97315</v>
      </c>
      <c r="J12" s="270">
        <v>42900</v>
      </c>
      <c r="K12" s="270">
        <v>274380</v>
      </c>
      <c r="L12" s="270">
        <v>48.288452939861394</v>
      </c>
      <c r="M12" s="270">
        <v>21220</v>
      </c>
      <c r="N12" s="270">
        <v>6395</v>
      </c>
      <c r="O12" s="270">
        <v>2975</v>
      </c>
      <c r="P12" s="270">
        <v>3570</v>
      </c>
      <c r="Q12" s="270">
        <v>1020</v>
      </c>
      <c r="R12" s="270">
        <v>375</v>
      </c>
      <c r="S12" s="270">
        <v>110</v>
      </c>
      <c r="T12" s="270">
        <v>115</v>
      </c>
      <c r="U12" s="270">
        <v>4.3733139423384264</v>
      </c>
      <c r="V12" s="270">
        <v>1</v>
      </c>
      <c r="W12" s="270">
        <v>22</v>
      </c>
      <c r="X12" s="270">
        <v>60.539672791413452</v>
      </c>
      <c r="Y12" s="270">
        <v>55</v>
      </c>
      <c r="Z12" s="270">
        <v>12300</v>
      </c>
      <c r="AA12" s="270">
        <v>17685</v>
      </c>
      <c r="AB12" s="270">
        <v>31370</v>
      </c>
      <c r="AC12" s="270">
        <v>39875</v>
      </c>
      <c r="AD12" s="270">
        <v>34150</v>
      </c>
      <c r="AE12" s="270">
        <v>4595</v>
      </c>
      <c r="AF12" s="270">
        <v>685</v>
      </c>
      <c r="AG12" s="270">
        <v>715</v>
      </c>
      <c r="AH12" s="270">
        <v>3130</v>
      </c>
      <c r="AI12" s="270">
        <v>355</v>
      </c>
      <c r="AJ12" s="270">
        <v>3800</v>
      </c>
      <c r="AK12" s="270">
        <v>2565</v>
      </c>
      <c r="AL12" s="270">
        <v>8060</v>
      </c>
      <c r="AM12" s="270">
        <v>10905</v>
      </c>
      <c r="AN12" s="270">
        <v>2395</v>
      </c>
      <c r="AO12" s="270">
        <v>850</v>
      </c>
      <c r="AP12" s="270">
        <v>1065</v>
      </c>
      <c r="AQ12" s="270">
        <v>5530</v>
      </c>
      <c r="AR12" s="270">
        <v>405</v>
      </c>
      <c r="AS12" s="270">
        <v>10</v>
      </c>
      <c r="AT12" s="270">
        <v>10</v>
      </c>
      <c r="AU12" s="270">
        <v>0</v>
      </c>
      <c r="AV12" s="270">
        <v>2100</v>
      </c>
      <c r="AW12" s="270">
        <v>1875</v>
      </c>
      <c r="AX12" s="270">
        <v>16820</v>
      </c>
      <c r="AY12" s="270">
        <v>835</v>
      </c>
      <c r="AZ12" s="270">
        <v>3710</v>
      </c>
      <c r="BA12" s="270">
        <v>9605</v>
      </c>
      <c r="BB12" s="270">
        <v>64785</v>
      </c>
      <c r="BC12" s="270">
        <v>3020</v>
      </c>
      <c r="BD12" s="270">
        <v>9805</v>
      </c>
      <c r="BE12" s="270">
        <v>2235</v>
      </c>
      <c r="BF12" s="270">
        <v>1895</v>
      </c>
      <c r="BG12" s="270">
        <v>1435</v>
      </c>
      <c r="BH12" s="270">
        <v>1850</v>
      </c>
      <c r="BI12" s="270">
        <v>3035</v>
      </c>
      <c r="BJ12" s="270">
        <v>475</v>
      </c>
      <c r="BK12" s="270">
        <v>7045</v>
      </c>
      <c r="BL12" s="270">
        <v>8255</v>
      </c>
      <c r="BM12" s="270">
        <v>20590</v>
      </c>
      <c r="BN12" s="270">
        <v>2530</v>
      </c>
      <c r="BO12" s="270">
        <v>7565</v>
      </c>
      <c r="BP12" s="270">
        <v>5215</v>
      </c>
      <c r="BQ12" s="270">
        <v>55</v>
      </c>
      <c r="BR12" s="270">
        <v>0</v>
      </c>
      <c r="BS12" s="270">
        <v>145</v>
      </c>
      <c r="BT12" s="270">
        <v>14230</v>
      </c>
      <c r="BU12" s="270">
        <v>9915</v>
      </c>
      <c r="BV12" s="270"/>
      <c r="BW12" s="270">
        <v>5845</v>
      </c>
      <c r="BX12" s="270">
        <v>805</v>
      </c>
      <c r="BY12" s="270">
        <v>6055</v>
      </c>
      <c r="BZ12" s="270">
        <v>865</v>
      </c>
      <c r="CA12" s="270">
        <v>925</v>
      </c>
      <c r="CB12" s="270">
        <v>15</v>
      </c>
      <c r="CC12" s="270">
        <v>0</v>
      </c>
      <c r="CD12" s="270">
        <v>1560</v>
      </c>
      <c r="CE12" s="270">
        <v>40</v>
      </c>
      <c r="CF12" s="270">
        <v>680</v>
      </c>
      <c r="CG12" s="270">
        <v>94195</v>
      </c>
      <c r="CH12" s="270" t="s">
        <v>1676</v>
      </c>
      <c r="CI12" s="270">
        <v>12995</v>
      </c>
      <c r="CJ12" s="270">
        <v>6445</v>
      </c>
      <c r="CK12" s="270">
        <v>4885</v>
      </c>
      <c r="CL12" s="270">
        <v>3235</v>
      </c>
      <c r="CM12" s="270">
        <v>3200</v>
      </c>
      <c r="CN12" s="270">
        <v>3655</v>
      </c>
      <c r="CO12" s="270">
        <v>0</v>
      </c>
      <c r="CP12" s="270">
        <v>0</v>
      </c>
      <c r="CQ12" s="270">
        <v>0</v>
      </c>
      <c r="CR12" s="270">
        <v>1385</v>
      </c>
      <c r="CS12" s="270">
        <v>0</v>
      </c>
      <c r="CT12" s="270">
        <v>0</v>
      </c>
      <c r="CU12" s="270">
        <v>0</v>
      </c>
      <c r="CV12" s="270">
        <v>0</v>
      </c>
      <c r="CW12" s="270">
        <v>0</v>
      </c>
      <c r="CX12" s="270">
        <v>0</v>
      </c>
      <c r="CY12" s="270">
        <v>0</v>
      </c>
      <c r="CZ12" s="270">
        <v>15155</v>
      </c>
      <c r="DA12" s="270" t="s">
        <v>1676</v>
      </c>
      <c r="DB12" s="270">
        <v>1480</v>
      </c>
      <c r="DC12" s="270">
        <v>27730</v>
      </c>
      <c r="DD12" s="270">
        <v>25040</v>
      </c>
      <c r="DE12" s="270">
        <v>2970</v>
      </c>
      <c r="DF12" s="270">
        <v>4400</v>
      </c>
      <c r="DG12" s="270">
        <v>0</v>
      </c>
      <c r="DH12" s="270">
        <v>0</v>
      </c>
      <c r="DI12" s="270">
        <v>0</v>
      </c>
      <c r="DJ12" s="270">
        <v>0</v>
      </c>
      <c r="DK12" s="270">
        <v>0</v>
      </c>
      <c r="DL12" s="270">
        <v>0</v>
      </c>
      <c r="DM12" s="270">
        <v>0</v>
      </c>
      <c r="DN12" s="270">
        <v>55</v>
      </c>
      <c r="DO12" s="270">
        <v>8050</v>
      </c>
      <c r="DP12" s="270">
        <v>0</v>
      </c>
      <c r="DQ12" s="270"/>
      <c r="DR12" s="270">
        <v>0</v>
      </c>
      <c r="DS12" s="270">
        <v>430</v>
      </c>
      <c r="DT12" s="270">
        <v>7160</v>
      </c>
      <c r="DU12" s="270">
        <v>0</v>
      </c>
      <c r="DV12" s="270">
        <v>0</v>
      </c>
      <c r="DW12" s="270">
        <v>0</v>
      </c>
      <c r="DX12" s="270">
        <v>3850</v>
      </c>
      <c r="DY12" s="270">
        <v>10</v>
      </c>
      <c r="DZ12" s="270">
        <v>0</v>
      </c>
      <c r="EA12" s="270">
        <v>0</v>
      </c>
      <c r="EB12" s="270">
        <v>0</v>
      </c>
      <c r="EC12" s="270">
        <v>1220</v>
      </c>
      <c r="ED12" s="270">
        <v>0</v>
      </c>
      <c r="EE12" s="270">
        <v>0</v>
      </c>
      <c r="EF12" s="270">
        <v>4585</v>
      </c>
      <c r="EG12" s="270">
        <v>0</v>
      </c>
      <c r="EH12" s="270">
        <v>0</v>
      </c>
      <c r="EI12" s="270">
        <v>0</v>
      </c>
      <c r="EJ12" s="270">
        <v>0</v>
      </c>
      <c r="EK12" s="270">
        <v>0</v>
      </c>
      <c r="EL12" s="270">
        <v>0</v>
      </c>
      <c r="EM12" s="270">
        <v>0</v>
      </c>
      <c r="EN12" s="270">
        <v>0</v>
      </c>
      <c r="EO12" s="270">
        <v>0</v>
      </c>
      <c r="EP12" s="270">
        <v>0</v>
      </c>
      <c r="EQ12" s="270">
        <v>0</v>
      </c>
      <c r="ER12" s="270">
        <v>0</v>
      </c>
      <c r="ES12" s="270">
        <v>0</v>
      </c>
      <c r="ET12" s="270">
        <v>0</v>
      </c>
      <c r="EU12" s="270">
        <v>0</v>
      </c>
      <c r="EV12" s="270">
        <v>2280</v>
      </c>
      <c r="EW12" s="270" t="s">
        <v>1676</v>
      </c>
      <c r="EX12" s="270">
        <v>0</v>
      </c>
      <c r="EY12" s="270">
        <v>0</v>
      </c>
      <c r="EZ12" s="270">
        <v>0</v>
      </c>
      <c r="FA12" s="270">
        <v>0</v>
      </c>
      <c r="FB12" s="270">
        <v>0</v>
      </c>
      <c r="FC12" s="270">
        <v>0</v>
      </c>
      <c r="FD12" s="270">
        <v>0</v>
      </c>
      <c r="FE12" s="270">
        <v>0</v>
      </c>
      <c r="FF12" s="270">
        <v>0</v>
      </c>
      <c r="FG12" s="270">
        <v>0</v>
      </c>
      <c r="FH12" s="270">
        <v>0</v>
      </c>
      <c r="FI12" s="270">
        <v>0</v>
      </c>
      <c r="FJ12" s="270">
        <v>0</v>
      </c>
      <c r="FK12" s="270">
        <v>0</v>
      </c>
      <c r="FL12" s="351">
        <v>75430</v>
      </c>
      <c r="FM12" s="323">
        <v>315</v>
      </c>
      <c r="FN12" s="324">
        <v>35785</v>
      </c>
      <c r="FO12" s="270"/>
      <c r="FP12" s="89"/>
      <c r="FQ12" s="270"/>
      <c r="FR12" s="319"/>
      <c r="FS12" s="319"/>
      <c r="FT12" s="319"/>
      <c r="FU12" s="319"/>
      <c r="FV12" s="319"/>
      <c r="FW12" s="319"/>
      <c r="FX12" s="319"/>
      <c r="FY12" s="319"/>
      <c r="FZ12" s="319"/>
      <c r="GA12" s="319"/>
      <c r="GB12" s="319"/>
      <c r="GC12" s="319"/>
      <c r="GD12" s="319"/>
      <c r="GE12" s="319"/>
      <c r="GF12" s="319"/>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c r="HV12" s="319"/>
      <c r="HW12" s="319"/>
      <c r="HX12" s="319"/>
      <c r="HY12" s="319"/>
      <c r="HZ12" s="319"/>
      <c r="IA12" s="319"/>
      <c r="IB12" s="319"/>
      <c r="IC12" s="319"/>
      <c r="ID12" s="319"/>
      <c r="IE12" s="319"/>
      <c r="IF12" s="319"/>
      <c r="IG12" s="318"/>
    </row>
    <row r="13" spans="1:241" ht="12.75" customHeight="1" x14ac:dyDescent="0.2">
      <c r="A13" s="370" t="s">
        <v>389</v>
      </c>
      <c r="B13" s="270">
        <v>73020</v>
      </c>
      <c r="C13" s="270">
        <v>65565</v>
      </c>
      <c r="D13" s="270">
        <v>27525</v>
      </c>
      <c r="E13" s="270">
        <v>38035</v>
      </c>
      <c r="F13" s="270">
        <v>23860</v>
      </c>
      <c r="G13" s="270">
        <v>2415</v>
      </c>
      <c r="H13" s="270">
        <v>32640</v>
      </c>
      <c r="I13" s="270">
        <v>40720</v>
      </c>
      <c r="J13" s="270">
        <v>32300</v>
      </c>
      <c r="K13" s="270">
        <v>125910</v>
      </c>
      <c r="L13" s="270">
        <v>29.911111111111111</v>
      </c>
      <c r="M13" s="270">
        <v>21120</v>
      </c>
      <c r="N13" s="270">
        <v>5580</v>
      </c>
      <c r="O13" s="270">
        <v>1945</v>
      </c>
      <c r="P13" s="270">
        <v>1615</v>
      </c>
      <c r="Q13" s="270">
        <v>290</v>
      </c>
      <c r="R13" s="270">
        <v>40</v>
      </c>
      <c r="S13" s="270">
        <v>10</v>
      </c>
      <c r="T13" s="270">
        <v>0</v>
      </c>
      <c r="U13" s="270">
        <v>3.7420179925912858</v>
      </c>
      <c r="V13" s="270">
        <v>1</v>
      </c>
      <c r="W13" s="270">
        <v>19</v>
      </c>
      <c r="X13" s="270">
        <v>54.381967923464295</v>
      </c>
      <c r="Y13" s="270">
        <v>7160</v>
      </c>
      <c r="Z13" s="270">
        <v>7045</v>
      </c>
      <c r="AA13" s="270">
        <v>9155</v>
      </c>
      <c r="AB13" s="270">
        <v>12855</v>
      </c>
      <c r="AC13" s="270">
        <v>18115</v>
      </c>
      <c r="AD13" s="270">
        <v>16060</v>
      </c>
      <c r="AE13" s="270">
        <v>2470</v>
      </c>
      <c r="AF13" s="270">
        <v>390</v>
      </c>
      <c r="AG13" s="270">
        <v>365</v>
      </c>
      <c r="AH13" s="270">
        <v>1020</v>
      </c>
      <c r="AI13" s="270">
        <v>115</v>
      </c>
      <c r="AJ13" s="270">
        <v>485</v>
      </c>
      <c r="AK13" s="270">
        <v>1365</v>
      </c>
      <c r="AL13" s="270">
        <v>2950</v>
      </c>
      <c r="AM13" s="270">
        <v>5880</v>
      </c>
      <c r="AN13" s="270">
        <v>375</v>
      </c>
      <c r="AO13" s="270">
        <v>1245</v>
      </c>
      <c r="AP13" s="270">
        <v>2370</v>
      </c>
      <c r="AQ13" s="270">
        <v>5135</v>
      </c>
      <c r="AR13" s="270">
        <v>425</v>
      </c>
      <c r="AS13" s="270">
        <v>205</v>
      </c>
      <c r="AT13" s="270">
        <v>940</v>
      </c>
      <c r="AU13" s="270">
        <v>3575</v>
      </c>
      <c r="AV13" s="270">
        <v>460</v>
      </c>
      <c r="AW13" s="270">
        <v>1055</v>
      </c>
      <c r="AX13" s="270">
        <v>4850</v>
      </c>
      <c r="AY13" s="270">
        <v>10</v>
      </c>
      <c r="AZ13" s="270">
        <v>2260</v>
      </c>
      <c r="BA13" s="270">
        <v>7810</v>
      </c>
      <c r="BB13" s="270">
        <v>29735</v>
      </c>
      <c r="BC13" s="270">
        <v>2345</v>
      </c>
      <c r="BD13" s="270">
        <v>11215</v>
      </c>
      <c r="BE13" s="270">
        <v>1550</v>
      </c>
      <c r="BF13" s="270">
        <v>1210</v>
      </c>
      <c r="BG13" s="270">
        <v>310</v>
      </c>
      <c r="BH13" s="270">
        <v>720</v>
      </c>
      <c r="BI13" s="270">
        <v>1105</v>
      </c>
      <c r="BJ13" s="270">
        <v>250</v>
      </c>
      <c r="BK13" s="270">
        <v>3580</v>
      </c>
      <c r="BL13" s="270">
        <v>3800</v>
      </c>
      <c r="BM13" s="270">
        <v>8990</v>
      </c>
      <c r="BN13" s="270">
        <v>915</v>
      </c>
      <c r="BO13" s="270">
        <v>2740</v>
      </c>
      <c r="BP13" s="270">
        <v>5150</v>
      </c>
      <c r="BQ13" s="270">
        <v>6000</v>
      </c>
      <c r="BR13" s="270">
        <v>520</v>
      </c>
      <c r="BS13" s="270">
        <v>100</v>
      </c>
      <c r="BT13" s="270">
        <v>6795</v>
      </c>
      <c r="BU13" s="270">
        <v>2795</v>
      </c>
      <c r="BV13" s="270"/>
      <c r="BW13" s="270">
        <v>5470</v>
      </c>
      <c r="BX13" s="270">
        <v>180</v>
      </c>
      <c r="BY13" s="270">
        <v>2045</v>
      </c>
      <c r="BZ13" s="270">
        <v>405</v>
      </c>
      <c r="CA13" s="270">
        <v>35</v>
      </c>
      <c r="CB13" s="270" t="s">
        <v>1676</v>
      </c>
      <c r="CC13" s="270">
        <v>0</v>
      </c>
      <c r="CD13" s="270">
        <v>680</v>
      </c>
      <c r="CE13" s="270">
        <v>30</v>
      </c>
      <c r="CF13" s="270">
        <v>145</v>
      </c>
      <c r="CG13" s="270">
        <v>62045</v>
      </c>
      <c r="CH13" s="270">
        <v>0</v>
      </c>
      <c r="CI13" s="270">
        <v>7970</v>
      </c>
      <c r="CJ13" s="270">
        <v>6385</v>
      </c>
      <c r="CK13" s="270">
        <v>3460</v>
      </c>
      <c r="CL13" s="270">
        <v>145</v>
      </c>
      <c r="CM13" s="270">
        <v>1090</v>
      </c>
      <c r="CN13" s="270">
        <v>1125</v>
      </c>
      <c r="CO13" s="270">
        <v>0</v>
      </c>
      <c r="CP13" s="270">
        <v>0</v>
      </c>
      <c r="CQ13" s="270">
        <v>0</v>
      </c>
      <c r="CR13" s="270">
        <v>130</v>
      </c>
      <c r="CS13" s="270">
        <v>0</v>
      </c>
      <c r="CT13" s="270">
        <v>0</v>
      </c>
      <c r="CU13" s="270">
        <v>0</v>
      </c>
      <c r="CV13" s="270">
        <v>0</v>
      </c>
      <c r="CW13" s="270" t="s">
        <v>1676</v>
      </c>
      <c r="CX13" s="270">
        <v>0</v>
      </c>
      <c r="CY13" s="270">
        <v>0</v>
      </c>
      <c r="CZ13" s="270" t="s">
        <v>1676</v>
      </c>
      <c r="DA13" s="270">
        <v>0</v>
      </c>
      <c r="DB13" s="270">
        <v>0</v>
      </c>
      <c r="DC13" s="270">
        <v>9180</v>
      </c>
      <c r="DD13" s="270">
        <v>2970</v>
      </c>
      <c r="DE13" s="270">
        <v>0</v>
      </c>
      <c r="DF13" s="270">
        <v>3765</v>
      </c>
      <c r="DG13" s="270">
        <v>0</v>
      </c>
      <c r="DH13" s="270">
        <v>0</v>
      </c>
      <c r="DI13" s="270">
        <v>0</v>
      </c>
      <c r="DJ13" s="270">
        <v>0</v>
      </c>
      <c r="DK13" s="270">
        <v>0</v>
      </c>
      <c r="DL13" s="270">
        <v>0</v>
      </c>
      <c r="DM13" s="270">
        <v>40</v>
      </c>
      <c r="DN13" s="270">
        <v>0</v>
      </c>
      <c r="DO13" s="270">
        <v>2405</v>
      </c>
      <c r="DP13" s="270">
        <v>0</v>
      </c>
      <c r="DQ13" s="270"/>
      <c r="DR13" s="270">
        <v>2820</v>
      </c>
      <c r="DS13" s="270">
        <v>0</v>
      </c>
      <c r="DT13" s="270">
        <v>4640</v>
      </c>
      <c r="DU13" s="270">
        <v>0</v>
      </c>
      <c r="DV13" s="270">
        <v>0</v>
      </c>
      <c r="DW13" s="270">
        <v>0</v>
      </c>
      <c r="DX13" s="270">
        <v>0</v>
      </c>
      <c r="DY13" s="270">
        <v>6070</v>
      </c>
      <c r="DZ13" s="270">
        <v>0</v>
      </c>
      <c r="EA13" s="270">
        <v>175</v>
      </c>
      <c r="EB13" s="270">
        <v>0</v>
      </c>
      <c r="EC13" s="270">
        <v>435</v>
      </c>
      <c r="ED13" s="270">
        <v>6425</v>
      </c>
      <c r="EE13" s="270">
        <v>0</v>
      </c>
      <c r="EF13" s="270">
        <v>5375</v>
      </c>
      <c r="EG13" s="270">
        <v>200</v>
      </c>
      <c r="EH13" s="270">
        <v>0</v>
      </c>
      <c r="EI13" s="270">
        <v>0</v>
      </c>
      <c r="EJ13" s="270">
        <v>35</v>
      </c>
      <c r="EK13" s="270">
        <v>6455</v>
      </c>
      <c r="EL13" s="270">
        <v>1545</v>
      </c>
      <c r="EM13" s="270" t="s">
        <v>1676</v>
      </c>
      <c r="EN13" s="270">
        <v>0</v>
      </c>
      <c r="EO13" s="270">
        <v>0</v>
      </c>
      <c r="EP13" s="270">
        <v>0</v>
      </c>
      <c r="EQ13" s="270">
        <v>0</v>
      </c>
      <c r="ER13" s="270">
        <v>0</v>
      </c>
      <c r="ES13" s="270">
        <v>0</v>
      </c>
      <c r="ET13" s="270">
        <v>0</v>
      </c>
      <c r="EU13" s="270">
        <v>0</v>
      </c>
      <c r="EV13" s="270">
        <v>160</v>
      </c>
      <c r="EW13" s="270">
        <v>0</v>
      </c>
      <c r="EX13" s="270">
        <v>0</v>
      </c>
      <c r="EY13" s="270">
        <v>0</v>
      </c>
      <c r="EZ13" s="270">
        <v>0</v>
      </c>
      <c r="FA13" s="270">
        <v>0</v>
      </c>
      <c r="FB13" s="270">
        <v>0</v>
      </c>
      <c r="FC13" s="270">
        <v>0</v>
      </c>
      <c r="FD13" s="270">
        <v>0</v>
      </c>
      <c r="FE13" s="270">
        <v>0</v>
      </c>
      <c r="FF13" s="270">
        <v>0</v>
      </c>
      <c r="FG13" s="270">
        <v>0</v>
      </c>
      <c r="FH13" s="270">
        <v>0</v>
      </c>
      <c r="FI13" s="270">
        <v>0</v>
      </c>
      <c r="FJ13" s="270" t="s">
        <v>1676</v>
      </c>
      <c r="FK13" s="270" t="s">
        <v>1676</v>
      </c>
      <c r="FL13" s="351">
        <v>43285</v>
      </c>
      <c r="FM13" s="323">
        <v>6645</v>
      </c>
      <c r="FN13" s="324">
        <v>30600</v>
      </c>
      <c r="FO13" s="270"/>
      <c r="FP13" s="89"/>
      <c r="FQ13" s="270"/>
      <c r="FR13" s="319"/>
      <c r="FS13" s="319"/>
      <c r="FT13" s="319"/>
      <c r="FU13" s="319"/>
      <c r="FV13" s="319"/>
      <c r="FW13" s="319"/>
      <c r="FX13" s="319"/>
      <c r="FY13" s="319"/>
      <c r="FZ13" s="319"/>
      <c r="GA13" s="319"/>
      <c r="GB13" s="319"/>
      <c r="GC13" s="319"/>
      <c r="GD13" s="319"/>
      <c r="GE13" s="319"/>
      <c r="GF13" s="319"/>
      <c r="GG13" s="319"/>
      <c r="GH13" s="319"/>
      <c r="GI13" s="319"/>
      <c r="GJ13" s="319"/>
      <c r="GK13" s="319"/>
      <c r="GL13" s="319"/>
      <c r="GM13" s="319"/>
      <c r="GN13" s="319"/>
      <c r="GO13" s="319"/>
      <c r="GP13" s="319"/>
      <c r="GQ13" s="319"/>
      <c r="GR13" s="319"/>
      <c r="GS13" s="319"/>
      <c r="GT13" s="319"/>
      <c r="GU13" s="319"/>
      <c r="GV13" s="319"/>
      <c r="GW13" s="319"/>
      <c r="GX13" s="319"/>
      <c r="GY13" s="319"/>
      <c r="GZ13" s="319"/>
      <c r="HA13" s="319"/>
      <c r="HB13" s="319"/>
      <c r="HC13" s="319"/>
      <c r="HD13" s="319"/>
      <c r="HE13" s="319"/>
      <c r="HF13" s="319"/>
      <c r="HG13" s="319"/>
      <c r="HH13" s="319"/>
      <c r="HI13" s="319"/>
      <c r="HJ13" s="319"/>
      <c r="HK13" s="319"/>
      <c r="HL13" s="319"/>
      <c r="HM13" s="319"/>
      <c r="HN13" s="319"/>
      <c r="HO13" s="319"/>
      <c r="HP13" s="319"/>
      <c r="HQ13" s="319"/>
      <c r="HR13" s="319"/>
      <c r="HS13" s="319"/>
      <c r="HT13" s="319"/>
      <c r="HU13" s="319"/>
      <c r="HV13" s="319"/>
      <c r="HW13" s="319"/>
      <c r="HX13" s="319"/>
      <c r="HY13" s="319"/>
      <c r="HZ13" s="319"/>
      <c r="IA13" s="319"/>
      <c r="IB13" s="319"/>
      <c r="IC13" s="319"/>
      <c r="ID13" s="319"/>
      <c r="IE13" s="319"/>
      <c r="IF13" s="319"/>
      <c r="IG13" s="318"/>
    </row>
    <row r="14" spans="1:241" ht="12.75" customHeight="1" x14ac:dyDescent="0.2">
      <c r="A14" s="370" t="s">
        <v>381</v>
      </c>
      <c r="B14" s="270">
        <v>48060</v>
      </c>
      <c r="C14" s="270">
        <v>42595</v>
      </c>
      <c r="D14" s="270">
        <v>24210</v>
      </c>
      <c r="E14" s="270">
        <v>18385</v>
      </c>
      <c r="F14" s="270">
        <v>15735</v>
      </c>
      <c r="G14" s="270">
        <v>11700</v>
      </c>
      <c r="H14" s="270">
        <v>14845</v>
      </c>
      <c r="I14" s="270">
        <v>28345</v>
      </c>
      <c r="J14" s="270">
        <v>19715</v>
      </c>
      <c r="K14" s="270">
        <v>71145</v>
      </c>
      <c r="L14" s="270">
        <v>108.90219063667668</v>
      </c>
      <c r="M14" s="270">
        <v>4945</v>
      </c>
      <c r="N14" s="270">
        <v>2925</v>
      </c>
      <c r="O14" s="270">
        <v>1835</v>
      </c>
      <c r="P14" s="270">
        <v>1935</v>
      </c>
      <c r="Q14" s="270">
        <v>690</v>
      </c>
      <c r="R14" s="270">
        <v>350</v>
      </c>
      <c r="S14" s="270">
        <v>325</v>
      </c>
      <c r="T14" s="270">
        <v>645</v>
      </c>
      <c r="U14" s="270">
        <v>3.1697887774695968</v>
      </c>
      <c r="V14" s="270">
        <v>1</v>
      </c>
      <c r="W14" s="270">
        <v>48</v>
      </c>
      <c r="X14" s="270">
        <v>6.5658272077964055</v>
      </c>
      <c r="Y14" s="270">
        <v>42620</v>
      </c>
      <c r="Z14" s="270">
        <v>5400</v>
      </c>
      <c r="AA14" s="270">
        <v>0</v>
      </c>
      <c r="AB14" s="270">
        <v>0</v>
      </c>
      <c r="AC14" s="270">
        <v>0</v>
      </c>
      <c r="AD14" s="270">
        <v>0</v>
      </c>
      <c r="AE14" s="270">
        <v>0</v>
      </c>
      <c r="AF14" s="270">
        <v>1325</v>
      </c>
      <c r="AG14" s="270">
        <v>45</v>
      </c>
      <c r="AH14" s="270">
        <v>600</v>
      </c>
      <c r="AI14" s="270">
        <v>555</v>
      </c>
      <c r="AJ14" s="270">
        <v>1355</v>
      </c>
      <c r="AK14" s="270">
        <v>2785</v>
      </c>
      <c r="AL14" s="270">
        <v>1395</v>
      </c>
      <c r="AM14" s="270">
        <v>1120</v>
      </c>
      <c r="AN14" s="270">
        <v>20</v>
      </c>
      <c r="AO14" s="270">
        <v>525</v>
      </c>
      <c r="AP14" s="270">
        <v>895</v>
      </c>
      <c r="AQ14" s="270">
        <v>1120</v>
      </c>
      <c r="AR14" s="270">
        <v>770</v>
      </c>
      <c r="AS14" s="270">
        <v>30</v>
      </c>
      <c r="AT14" s="270">
        <v>55</v>
      </c>
      <c r="AU14" s="270">
        <v>0</v>
      </c>
      <c r="AV14" s="270">
        <v>2025</v>
      </c>
      <c r="AW14" s="270">
        <v>1015</v>
      </c>
      <c r="AX14" s="270">
        <v>5150</v>
      </c>
      <c r="AY14" s="270">
        <v>470</v>
      </c>
      <c r="AZ14" s="270">
        <v>1605</v>
      </c>
      <c r="BA14" s="270">
        <v>8070</v>
      </c>
      <c r="BB14" s="270">
        <v>17130</v>
      </c>
      <c r="BC14" s="270">
        <v>2630</v>
      </c>
      <c r="BD14" s="270">
        <v>3610</v>
      </c>
      <c r="BE14" s="270">
        <v>890</v>
      </c>
      <c r="BF14" s="270">
        <v>1575</v>
      </c>
      <c r="BG14" s="270">
        <v>155</v>
      </c>
      <c r="BH14" s="270">
        <v>1355</v>
      </c>
      <c r="BI14" s="270">
        <v>580</v>
      </c>
      <c r="BJ14" s="270">
        <v>505</v>
      </c>
      <c r="BK14" s="270">
        <v>375</v>
      </c>
      <c r="BL14" s="270">
        <v>4545</v>
      </c>
      <c r="BM14" s="270">
        <v>5105</v>
      </c>
      <c r="BN14" s="270">
        <v>915</v>
      </c>
      <c r="BO14" s="270">
        <v>2510</v>
      </c>
      <c r="BP14" s="270">
        <v>2620</v>
      </c>
      <c r="BQ14" s="270">
        <v>0</v>
      </c>
      <c r="BR14" s="270">
        <v>870</v>
      </c>
      <c r="BS14" s="270">
        <v>4340</v>
      </c>
      <c r="BT14" s="270">
        <v>4195</v>
      </c>
      <c r="BU14" s="270">
        <v>3805</v>
      </c>
      <c r="BV14" s="270"/>
      <c r="BW14" s="270">
        <v>2010</v>
      </c>
      <c r="BX14" s="270">
        <v>250</v>
      </c>
      <c r="BY14" s="270">
        <v>2465</v>
      </c>
      <c r="BZ14" s="270">
        <v>175</v>
      </c>
      <c r="CA14" s="270">
        <v>50</v>
      </c>
      <c r="CB14" s="270" t="s">
        <v>1676</v>
      </c>
      <c r="CC14" s="270" t="s">
        <v>1676</v>
      </c>
      <c r="CD14" s="270">
        <v>700</v>
      </c>
      <c r="CE14" s="270">
        <v>55</v>
      </c>
      <c r="CF14" s="270">
        <v>10</v>
      </c>
      <c r="CG14" s="270">
        <v>38885</v>
      </c>
      <c r="CH14" s="270" t="s">
        <v>1676</v>
      </c>
      <c r="CI14" s="270">
        <v>0</v>
      </c>
      <c r="CJ14" s="270">
        <v>3045</v>
      </c>
      <c r="CK14" s="270">
        <v>2250</v>
      </c>
      <c r="CL14" s="270">
        <v>2310</v>
      </c>
      <c r="CM14" s="270">
        <v>490</v>
      </c>
      <c r="CN14" s="270">
        <v>570</v>
      </c>
      <c r="CO14" s="270">
        <v>0</v>
      </c>
      <c r="CP14" s="270">
        <v>1265</v>
      </c>
      <c r="CQ14" s="270" t="s">
        <v>1676</v>
      </c>
      <c r="CR14" s="270">
        <v>0</v>
      </c>
      <c r="CS14" s="270">
        <v>0</v>
      </c>
      <c r="CT14" s="270">
        <v>0</v>
      </c>
      <c r="CU14" s="270">
        <v>0</v>
      </c>
      <c r="CV14" s="270">
        <v>935</v>
      </c>
      <c r="CW14" s="270">
        <v>2430</v>
      </c>
      <c r="CX14" s="270">
        <v>535</v>
      </c>
      <c r="CY14" s="270">
        <v>4810</v>
      </c>
      <c r="CZ14" s="270">
        <v>5055</v>
      </c>
      <c r="DA14" s="270">
        <v>0</v>
      </c>
      <c r="DB14" s="270">
        <v>1380</v>
      </c>
      <c r="DC14" s="270">
        <v>0</v>
      </c>
      <c r="DD14" s="270">
        <v>2460</v>
      </c>
      <c r="DE14" s="270">
        <v>1445</v>
      </c>
      <c r="DF14" s="270">
        <v>0</v>
      </c>
      <c r="DG14" s="270">
        <v>0</v>
      </c>
      <c r="DH14" s="270">
        <v>0</v>
      </c>
      <c r="DI14" s="270">
        <v>0</v>
      </c>
      <c r="DJ14" s="270">
        <v>0</v>
      </c>
      <c r="DK14" s="270">
        <v>0</v>
      </c>
      <c r="DL14" s="270">
        <v>0</v>
      </c>
      <c r="DM14" s="270">
        <v>0</v>
      </c>
      <c r="DN14" s="270">
        <v>0</v>
      </c>
      <c r="DO14" s="270">
        <v>0</v>
      </c>
      <c r="DP14" s="270">
        <v>1535</v>
      </c>
      <c r="DQ14" s="270"/>
      <c r="DR14" s="270">
        <v>0</v>
      </c>
      <c r="DS14" s="270">
        <v>65</v>
      </c>
      <c r="DT14" s="270">
        <v>0</v>
      </c>
      <c r="DU14" s="270">
        <v>0</v>
      </c>
      <c r="DV14" s="270">
        <v>0</v>
      </c>
      <c r="DW14" s="270">
        <v>0</v>
      </c>
      <c r="DX14" s="270">
        <v>1400</v>
      </c>
      <c r="DY14" s="270">
        <v>0</v>
      </c>
      <c r="DZ14" s="270">
        <v>0</v>
      </c>
      <c r="EA14" s="270">
        <v>0</v>
      </c>
      <c r="EB14" s="270">
        <v>0</v>
      </c>
      <c r="EC14" s="270">
        <v>1490</v>
      </c>
      <c r="ED14" s="270">
        <v>12150</v>
      </c>
      <c r="EE14" s="270">
        <v>560</v>
      </c>
      <c r="EF14" s="270">
        <v>0</v>
      </c>
      <c r="EG14" s="270">
        <v>0</v>
      </c>
      <c r="EH14" s="270">
        <v>0</v>
      </c>
      <c r="EI14" s="270">
        <v>0</v>
      </c>
      <c r="EJ14" s="270">
        <v>0</v>
      </c>
      <c r="EK14" s="270">
        <v>45</v>
      </c>
      <c r="EL14" s="270">
        <v>0</v>
      </c>
      <c r="EM14" s="270">
        <v>0</v>
      </c>
      <c r="EN14" s="270">
        <v>0</v>
      </c>
      <c r="EO14" s="270">
        <v>0</v>
      </c>
      <c r="EP14" s="270">
        <v>0</v>
      </c>
      <c r="EQ14" s="270">
        <v>20</v>
      </c>
      <c r="ER14" s="270">
        <v>0</v>
      </c>
      <c r="ES14" s="270">
        <v>0</v>
      </c>
      <c r="ET14" s="270">
        <v>0</v>
      </c>
      <c r="EU14" s="270">
        <v>0</v>
      </c>
      <c r="EV14" s="270">
        <v>1815</v>
      </c>
      <c r="EW14" s="270">
        <v>0</v>
      </c>
      <c r="EX14" s="270">
        <v>0</v>
      </c>
      <c r="EY14" s="270">
        <v>0</v>
      </c>
      <c r="EZ14" s="270">
        <v>0</v>
      </c>
      <c r="FA14" s="270">
        <v>0</v>
      </c>
      <c r="FB14" s="270">
        <v>0</v>
      </c>
      <c r="FC14" s="270">
        <v>0</v>
      </c>
      <c r="FD14" s="270">
        <v>0</v>
      </c>
      <c r="FE14" s="270">
        <v>0</v>
      </c>
      <c r="FF14" s="270">
        <v>0</v>
      </c>
      <c r="FG14" s="270">
        <v>0</v>
      </c>
      <c r="FH14" s="270">
        <v>0</v>
      </c>
      <c r="FI14" s="270">
        <v>0</v>
      </c>
      <c r="FJ14" s="270">
        <v>0</v>
      </c>
      <c r="FK14" s="270">
        <v>0</v>
      </c>
      <c r="FL14" s="351">
        <v>30925</v>
      </c>
      <c r="FM14" s="323">
        <v>310</v>
      </c>
      <c r="FN14" s="324">
        <v>13650</v>
      </c>
      <c r="FO14" s="270"/>
      <c r="FP14" s="89"/>
      <c r="FQ14" s="270"/>
      <c r="FR14" s="319"/>
      <c r="FS14" s="319"/>
      <c r="FT14" s="319"/>
      <c r="FU14" s="319"/>
      <c r="FV14" s="319"/>
      <c r="FW14" s="319"/>
      <c r="FX14" s="319"/>
      <c r="FY14" s="319"/>
      <c r="FZ14" s="319"/>
      <c r="GA14" s="319"/>
      <c r="GB14" s="319"/>
      <c r="GC14" s="319"/>
      <c r="GD14" s="319"/>
      <c r="GE14" s="319"/>
      <c r="GF14" s="319"/>
      <c r="GG14" s="319"/>
      <c r="GH14" s="319"/>
      <c r="GI14" s="319"/>
      <c r="GJ14" s="319"/>
      <c r="GK14" s="319"/>
      <c r="GL14" s="319"/>
      <c r="GM14" s="319"/>
      <c r="GN14" s="319"/>
      <c r="GO14" s="319"/>
      <c r="GP14" s="319"/>
      <c r="GQ14" s="319"/>
      <c r="GR14" s="319"/>
      <c r="GS14" s="319"/>
      <c r="GT14" s="319"/>
      <c r="GU14" s="319"/>
      <c r="GV14" s="319"/>
      <c r="GW14" s="319"/>
      <c r="GX14" s="319"/>
      <c r="GY14" s="319"/>
      <c r="GZ14" s="319"/>
      <c r="HA14" s="319"/>
      <c r="HB14" s="319"/>
      <c r="HC14" s="319"/>
      <c r="HD14" s="319"/>
      <c r="HE14" s="319"/>
      <c r="HF14" s="319"/>
      <c r="HG14" s="319"/>
      <c r="HH14" s="319"/>
      <c r="HI14" s="319"/>
      <c r="HJ14" s="319"/>
      <c r="HK14" s="319"/>
      <c r="HL14" s="319"/>
      <c r="HM14" s="319"/>
      <c r="HN14" s="319"/>
      <c r="HO14" s="319"/>
      <c r="HP14" s="319"/>
      <c r="HQ14" s="319"/>
      <c r="HR14" s="319"/>
      <c r="HS14" s="319"/>
      <c r="HT14" s="319"/>
      <c r="HU14" s="319"/>
      <c r="HV14" s="319"/>
      <c r="HW14" s="319"/>
      <c r="HX14" s="319"/>
      <c r="HY14" s="319"/>
      <c r="HZ14" s="319"/>
      <c r="IA14" s="319"/>
      <c r="IB14" s="319"/>
      <c r="IC14" s="319"/>
      <c r="ID14" s="319"/>
      <c r="IE14" s="319"/>
      <c r="IF14" s="319"/>
      <c r="IG14" s="318"/>
    </row>
    <row r="15" spans="1:241" ht="12.75" customHeight="1" x14ac:dyDescent="0.2">
      <c r="A15" s="370" t="s">
        <v>204</v>
      </c>
      <c r="B15" s="270">
        <v>83860</v>
      </c>
      <c r="C15" s="270">
        <v>74335</v>
      </c>
      <c r="D15" s="270">
        <v>32885</v>
      </c>
      <c r="E15" s="270">
        <v>41450</v>
      </c>
      <c r="F15" s="270">
        <v>26245</v>
      </c>
      <c r="G15" s="270">
        <v>6815</v>
      </c>
      <c r="H15" s="270">
        <v>32330</v>
      </c>
      <c r="I15" s="270">
        <v>51320</v>
      </c>
      <c r="J15" s="270">
        <v>32540</v>
      </c>
      <c r="K15" s="270">
        <v>174605</v>
      </c>
      <c r="L15" s="270">
        <v>65.982937195025968</v>
      </c>
      <c r="M15" s="270">
        <v>10600</v>
      </c>
      <c r="N15" s="270">
        <v>8205</v>
      </c>
      <c r="O15" s="270">
        <v>4530</v>
      </c>
      <c r="P15" s="270">
        <v>6865</v>
      </c>
      <c r="Q15" s="270">
        <v>1470</v>
      </c>
      <c r="R15" s="270">
        <v>85</v>
      </c>
      <c r="S15" s="270" t="s">
        <v>1676</v>
      </c>
      <c r="T15" s="270" t="s">
        <v>1676</v>
      </c>
      <c r="U15" s="270">
        <v>4.1685356278063805</v>
      </c>
      <c r="V15" s="270">
        <v>2</v>
      </c>
      <c r="W15" s="270">
        <v>48</v>
      </c>
      <c r="X15" s="270">
        <v>55.353312541824167</v>
      </c>
      <c r="Y15" s="270">
        <v>9385</v>
      </c>
      <c r="Z15" s="270">
        <v>6820</v>
      </c>
      <c r="AA15" s="270">
        <v>10905</v>
      </c>
      <c r="AB15" s="270">
        <v>12910</v>
      </c>
      <c r="AC15" s="270">
        <v>18080</v>
      </c>
      <c r="AD15" s="270">
        <v>21205</v>
      </c>
      <c r="AE15" s="270">
        <v>4375</v>
      </c>
      <c r="AF15" s="270">
        <v>1400</v>
      </c>
      <c r="AG15" s="270">
        <v>510</v>
      </c>
      <c r="AH15" s="270">
        <v>4110</v>
      </c>
      <c r="AI15" s="270">
        <v>320</v>
      </c>
      <c r="AJ15" s="270">
        <v>2000</v>
      </c>
      <c r="AK15" s="270">
        <v>2300</v>
      </c>
      <c r="AL15" s="270">
        <v>5975</v>
      </c>
      <c r="AM15" s="270">
        <v>7195</v>
      </c>
      <c r="AN15" s="270">
        <v>1015</v>
      </c>
      <c r="AO15" s="270">
        <v>2140</v>
      </c>
      <c r="AP15" s="270">
        <v>1560</v>
      </c>
      <c r="AQ15" s="270">
        <v>3130</v>
      </c>
      <c r="AR15" s="270">
        <v>365</v>
      </c>
      <c r="AS15" s="270">
        <v>285</v>
      </c>
      <c r="AT15" s="270">
        <v>1400</v>
      </c>
      <c r="AU15" s="270">
        <v>3820</v>
      </c>
      <c r="AV15" s="270">
        <v>1630</v>
      </c>
      <c r="AW15" s="270">
        <v>2155</v>
      </c>
      <c r="AX15" s="270">
        <v>10770</v>
      </c>
      <c r="AY15" s="270">
        <v>605</v>
      </c>
      <c r="AZ15" s="270">
        <v>3635</v>
      </c>
      <c r="BA15" s="270">
        <v>4165</v>
      </c>
      <c r="BB15" s="270">
        <v>23365</v>
      </c>
      <c r="BC15" s="270">
        <v>1915</v>
      </c>
      <c r="BD15" s="270">
        <v>5640</v>
      </c>
      <c r="BE15" s="270">
        <v>1230</v>
      </c>
      <c r="BF15" s="270">
        <v>1295</v>
      </c>
      <c r="BG15" s="270">
        <v>295</v>
      </c>
      <c r="BH15" s="270">
        <v>1225</v>
      </c>
      <c r="BI15" s="270">
        <v>4250</v>
      </c>
      <c r="BJ15" s="270">
        <v>245</v>
      </c>
      <c r="BK15" s="270">
        <v>5210</v>
      </c>
      <c r="BL15" s="270">
        <v>5050</v>
      </c>
      <c r="BM15" s="270">
        <v>14155</v>
      </c>
      <c r="BN15" s="270">
        <v>1550</v>
      </c>
      <c r="BO15" s="270">
        <v>4695</v>
      </c>
      <c r="BP15" s="270">
        <v>5300</v>
      </c>
      <c r="BQ15" s="270">
        <v>5185</v>
      </c>
      <c r="BR15" s="270">
        <v>2010</v>
      </c>
      <c r="BS15" s="270">
        <v>505</v>
      </c>
      <c r="BT15" s="270">
        <v>6710</v>
      </c>
      <c r="BU15" s="270">
        <v>3940</v>
      </c>
      <c r="BV15" s="270"/>
      <c r="BW15" s="270">
        <v>3930</v>
      </c>
      <c r="BX15" s="270">
        <v>235</v>
      </c>
      <c r="BY15" s="270">
        <v>3370</v>
      </c>
      <c r="BZ15" s="270">
        <v>345</v>
      </c>
      <c r="CA15" s="270">
        <v>35</v>
      </c>
      <c r="CB15" s="270" t="s">
        <v>1676</v>
      </c>
      <c r="CC15" s="270">
        <v>0</v>
      </c>
      <c r="CD15" s="270">
        <v>1730</v>
      </c>
      <c r="CE15" s="270">
        <v>80</v>
      </c>
      <c r="CF15" s="270">
        <v>475</v>
      </c>
      <c r="CG15" s="270">
        <v>68065</v>
      </c>
      <c r="CH15" s="270">
        <v>0</v>
      </c>
      <c r="CI15" s="270">
        <v>15070</v>
      </c>
      <c r="CJ15" s="270">
        <v>3110</v>
      </c>
      <c r="CK15" s="270">
        <v>5495</v>
      </c>
      <c r="CL15" s="270">
        <v>1165</v>
      </c>
      <c r="CM15" s="270">
        <v>4355</v>
      </c>
      <c r="CN15" s="270">
        <v>0</v>
      </c>
      <c r="CO15" s="270">
        <v>0</v>
      </c>
      <c r="CP15" s="270">
        <v>0</v>
      </c>
      <c r="CQ15" s="270">
        <v>0</v>
      </c>
      <c r="CR15" s="270">
        <v>2665</v>
      </c>
      <c r="CS15" s="270">
        <v>0</v>
      </c>
      <c r="CT15" s="270">
        <v>0</v>
      </c>
      <c r="CU15" s="270">
        <v>0</v>
      </c>
      <c r="CV15" s="270">
        <v>0</v>
      </c>
      <c r="CW15" s="270">
        <v>35</v>
      </c>
      <c r="CX15" s="270">
        <v>0</v>
      </c>
      <c r="CY15" s="270">
        <v>0</v>
      </c>
      <c r="CZ15" s="270">
        <v>2250</v>
      </c>
      <c r="DA15" s="270">
        <v>1150</v>
      </c>
      <c r="DB15" s="270">
        <v>945</v>
      </c>
      <c r="DC15" s="270">
        <v>1985</v>
      </c>
      <c r="DD15" s="270">
        <v>7035</v>
      </c>
      <c r="DE15" s="270">
        <v>2850</v>
      </c>
      <c r="DF15" s="270">
        <v>1975</v>
      </c>
      <c r="DG15" s="270">
        <v>0</v>
      </c>
      <c r="DH15" s="270">
        <v>0</v>
      </c>
      <c r="DI15" s="270">
        <v>0</v>
      </c>
      <c r="DJ15" s="270">
        <v>0</v>
      </c>
      <c r="DK15" s="270">
        <v>0</v>
      </c>
      <c r="DL15" s="270">
        <v>0</v>
      </c>
      <c r="DM15" s="270">
        <v>0</v>
      </c>
      <c r="DN15" s="270">
        <v>20</v>
      </c>
      <c r="DO15" s="270">
        <v>3430</v>
      </c>
      <c r="DP15" s="270">
        <v>0</v>
      </c>
      <c r="DQ15" s="270"/>
      <c r="DR15" s="270">
        <v>0</v>
      </c>
      <c r="DS15" s="270" t="s">
        <v>1676</v>
      </c>
      <c r="DT15" s="270">
        <v>6020</v>
      </c>
      <c r="DU15" s="270">
        <v>0</v>
      </c>
      <c r="DV15" s="270">
        <v>0</v>
      </c>
      <c r="DW15" s="270">
        <v>0</v>
      </c>
      <c r="DX15" s="270">
        <v>0</v>
      </c>
      <c r="DY15" s="270" t="s">
        <v>1676</v>
      </c>
      <c r="DZ15" s="270">
        <v>0</v>
      </c>
      <c r="EA15" s="270">
        <v>580</v>
      </c>
      <c r="EB15" s="270">
        <v>0</v>
      </c>
      <c r="EC15" s="270">
        <v>990</v>
      </c>
      <c r="ED15" s="270">
        <v>7875</v>
      </c>
      <c r="EE15" s="270">
        <v>0</v>
      </c>
      <c r="EF15" s="270">
        <v>7420</v>
      </c>
      <c r="EG15" s="270">
        <v>0</v>
      </c>
      <c r="EH15" s="270">
        <v>0</v>
      </c>
      <c r="EI15" s="270">
        <v>0</v>
      </c>
      <c r="EJ15" s="270">
        <v>375</v>
      </c>
      <c r="EK15" s="270">
        <v>5695</v>
      </c>
      <c r="EL15" s="270">
        <v>945</v>
      </c>
      <c r="EM15" s="270">
        <v>0</v>
      </c>
      <c r="EN15" s="270">
        <v>0</v>
      </c>
      <c r="EO15" s="270">
        <v>0</v>
      </c>
      <c r="EP15" s="270">
        <v>0</v>
      </c>
      <c r="EQ15" s="270">
        <v>0</v>
      </c>
      <c r="ER15" s="270">
        <v>0</v>
      </c>
      <c r="ES15" s="270">
        <v>0</v>
      </c>
      <c r="ET15" s="270">
        <v>0</v>
      </c>
      <c r="EU15" s="270" t="s">
        <v>1676</v>
      </c>
      <c r="EV15" s="270">
        <v>410</v>
      </c>
      <c r="EW15" s="270">
        <v>0</v>
      </c>
      <c r="EX15" s="270">
        <v>0</v>
      </c>
      <c r="EY15" s="270">
        <v>0</v>
      </c>
      <c r="EZ15" s="270">
        <v>0</v>
      </c>
      <c r="FA15" s="270">
        <v>0</v>
      </c>
      <c r="FB15" s="270">
        <v>0</v>
      </c>
      <c r="FC15" s="270">
        <v>0</v>
      </c>
      <c r="FD15" s="270">
        <v>0</v>
      </c>
      <c r="FE15" s="270">
        <v>0</v>
      </c>
      <c r="FF15" s="270">
        <v>0</v>
      </c>
      <c r="FG15" s="270">
        <v>0</v>
      </c>
      <c r="FH15" s="270">
        <v>0</v>
      </c>
      <c r="FI15" s="270">
        <v>0</v>
      </c>
      <c r="FJ15" s="270">
        <v>0</v>
      </c>
      <c r="FK15" s="270">
        <v>0</v>
      </c>
      <c r="FL15" s="351">
        <v>60495</v>
      </c>
      <c r="FM15" s="323">
        <v>8940</v>
      </c>
      <c r="FN15" s="324">
        <v>31765</v>
      </c>
      <c r="FO15" s="270"/>
      <c r="FP15" s="89"/>
      <c r="FQ15" s="270"/>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c r="HX15" s="319"/>
      <c r="HY15" s="319"/>
      <c r="HZ15" s="319"/>
      <c r="IA15" s="319"/>
      <c r="IB15" s="319"/>
      <c r="IC15" s="319"/>
      <c r="ID15" s="319"/>
      <c r="IE15" s="319"/>
      <c r="IF15" s="319"/>
      <c r="IG15" s="318"/>
    </row>
    <row r="16" spans="1:241" ht="12.75" customHeight="1" x14ac:dyDescent="0.2">
      <c r="A16" s="370" t="s">
        <v>333</v>
      </c>
      <c r="B16" s="270">
        <v>2180</v>
      </c>
      <c r="C16" s="270">
        <v>2175</v>
      </c>
      <c r="D16" s="270">
        <v>1015</v>
      </c>
      <c r="E16" s="270">
        <v>1165</v>
      </c>
      <c r="F16" s="270">
        <v>0</v>
      </c>
      <c r="G16" s="270">
        <v>0</v>
      </c>
      <c r="H16" s="270">
        <v>2175</v>
      </c>
      <c r="I16" s="270">
        <v>180</v>
      </c>
      <c r="J16" s="270">
        <v>1995</v>
      </c>
      <c r="K16" s="270">
        <v>385</v>
      </c>
      <c r="L16" s="270">
        <v>82.986899563318772</v>
      </c>
      <c r="M16" s="270">
        <v>315</v>
      </c>
      <c r="N16" s="270">
        <v>305</v>
      </c>
      <c r="O16" s="270">
        <v>245</v>
      </c>
      <c r="P16" s="270">
        <v>215</v>
      </c>
      <c r="Q16" s="270">
        <v>25</v>
      </c>
      <c r="R16" s="270">
        <v>10</v>
      </c>
      <c r="S16" s="270">
        <v>15</v>
      </c>
      <c r="T16" s="270">
        <v>20</v>
      </c>
      <c r="U16" s="270">
        <v>2.1263736263736264</v>
      </c>
      <c r="V16" s="270">
        <v>2</v>
      </c>
      <c r="W16" s="270">
        <v>56</v>
      </c>
      <c r="X16" s="270">
        <v>58.926963711529631</v>
      </c>
      <c r="Y16" s="270">
        <v>0</v>
      </c>
      <c r="Z16" s="270">
        <v>150</v>
      </c>
      <c r="AA16" s="270">
        <v>370</v>
      </c>
      <c r="AB16" s="270">
        <v>530</v>
      </c>
      <c r="AC16" s="270">
        <v>650</v>
      </c>
      <c r="AD16" s="270">
        <v>435</v>
      </c>
      <c r="AE16" s="270">
        <v>40</v>
      </c>
      <c r="AF16" s="270">
        <v>110</v>
      </c>
      <c r="AG16" s="270">
        <v>0</v>
      </c>
      <c r="AH16" s="270">
        <v>425</v>
      </c>
      <c r="AI16" s="270" t="s">
        <v>1676</v>
      </c>
      <c r="AJ16" s="270">
        <v>30</v>
      </c>
      <c r="AK16" s="270" t="s">
        <v>1676</v>
      </c>
      <c r="AL16" s="270">
        <v>480</v>
      </c>
      <c r="AM16" s="270">
        <v>410</v>
      </c>
      <c r="AN16" s="270">
        <v>25</v>
      </c>
      <c r="AO16" s="270">
        <v>0</v>
      </c>
      <c r="AP16" s="270">
        <v>20</v>
      </c>
      <c r="AQ16" s="270">
        <v>30</v>
      </c>
      <c r="AR16" s="270">
        <v>25</v>
      </c>
      <c r="AS16" s="270" t="s">
        <v>1676</v>
      </c>
      <c r="AT16" s="270">
        <v>0</v>
      </c>
      <c r="AU16" s="270">
        <v>0</v>
      </c>
      <c r="AV16" s="270">
        <v>45</v>
      </c>
      <c r="AW16" s="270">
        <v>155</v>
      </c>
      <c r="AX16" s="270">
        <v>0</v>
      </c>
      <c r="AY16" s="270">
        <v>115</v>
      </c>
      <c r="AZ16" s="270">
        <v>235</v>
      </c>
      <c r="BA16" s="270">
        <v>10</v>
      </c>
      <c r="BB16" s="270">
        <v>45</v>
      </c>
      <c r="BC16" s="270">
        <v>15</v>
      </c>
      <c r="BD16" s="270">
        <v>30</v>
      </c>
      <c r="BE16" s="270">
        <v>10</v>
      </c>
      <c r="BF16" s="270" t="s">
        <v>1676</v>
      </c>
      <c r="BG16" s="270" t="s">
        <v>1676</v>
      </c>
      <c r="BH16" s="270">
        <v>60</v>
      </c>
      <c r="BI16" s="270">
        <v>430</v>
      </c>
      <c r="BJ16" s="270" t="s">
        <v>1676</v>
      </c>
      <c r="BK16" s="270">
        <v>25</v>
      </c>
      <c r="BL16" s="270">
        <v>40</v>
      </c>
      <c r="BM16" s="270">
        <v>760</v>
      </c>
      <c r="BN16" s="270">
        <v>35</v>
      </c>
      <c r="BO16" s="270">
        <v>475</v>
      </c>
      <c r="BP16" s="270">
        <v>55</v>
      </c>
      <c r="BQ16" s="270">
        <v>0</v>
      </c>
      <c r="BR16" s="270">
        <v>0</v>
      </c>
      <c r="BS16" s="270" t="s">
        <v>1676</v>
      </c>
      <c r="BT16" s="270">
        <v>205</v>
      </c>
      <c r="BU16" s="270">
        <v>10</v>
      </c>
      <c r="BV16" s="270"/>
      <c r="BW16" s="270">
        <v>35</v>
      </c>
      <c r="BX16" s="270">
        <v>0</v>
      </c>
      <c r="BY16" s="270">
        <v>0</v>
      </c>
      <c r="BZ16" s="270">
        <v>0</v>
      </c>
      <c r="CA16" s="270">
        <v>0</v>
      </c>
      <c r="CB16" s="270">
        <v>0</v>
      </c>
      <c r="CC16" s="270">
        <v>0</v>
      </c>
      <c r="CD16" s="270" t="s">
        <v>1676</v>
      </c>
      <c r="CE16" s="270" t="s">
        <v>1676</v>
      </c>
      <c r="CF16" s="270">
        <v>0</v>
      </c>
      <c r="CG16" s="270">
        <v>2175</v>
      </c>
      <c r="CH16" s="270">
        <v>0</v>
      </c>
      <c r="CI16" s="270">
        <v>540</v>
      </c>
      <c r="CJ16" s="270">
        <v>55</v>
      </c>
      <c r="CK16" s="270">
        <v>345</v>
      </c>
      <c r="CL16" s="270">
        <v>45</v>
      </c>
      <c r="CM16" s="270">
        <v>435</v>
      </c>
      <c r="CN16" s="270">
        <v>0</v>
      </c>
      <c r="CO16" s="270">
        <v>0</v>
      </c>
      <c r="CP16" s="270">
        <v>0</v>
      </c>
      <c r="CQ16" s="270">
        <v>0</v>
      </c>
      <c r="CR16" s="270">
        <v>0</v>
      </c>
      <c r="CS16" s="270">
        <v>0</v>
      </c>
      <c r="CT16" s="270">
        <v>0</v>
      </c>
      <c r="CU16" s="270">
        <v>0</v>
      </c>
      <c r="CV16" s="270">
        <v>85</v>
      </c>
      <c r="CW16" s="270">
        <v>20</v>
      </c>
      <c r="CX16" s="270">
        <v>0</v>
      </c>
      <c r="CY16" s="270">
        <v>0</v>
      </c>
      <c r="CZ16" s="270">
        <v>0</v>
      </c>
      <c r="DA16" s="270">
        <v>105</v>
      </c>
      <c r="DB16" s="270">
        <v>0</v>
      </c>
      <c r="DC16" s="270" t="s">
        <v>1676</v>
      </c>
      <c r="DD16" s="270">
        <v>540</v>
      </c>
      <c r="DE16" s="270">
        <v>0</v>
      </c>
      <c r="DF16" s="270">
        <v>0</v>
      </c>
      <c r="DG16" s="270">
        <v>0</v>
      </c>
      <c r="DH16" s="270">
        <v>0</v>
      </c>
      <c r="DI16" s="270">
        <v>0</v>
      </c>
      <c r="DJ16" s="270">
        <v>0</v>
      </c>
      <c r="DK16" s="270">
        <v>0</v>
      </c>
      <c r="DL16" s="270">
        <v>0</v>
      </c>
      <c r="DM16" s="270">
        <v>0</v>
      </c>
      <c r="DN16" s="270">
        <v>0</v>
      </c>
      <c r="DO16" s="270">
        <v>0</v>
      </c>
      <c r="DP16" s="270">
        <v>0</v>
      </c>
      <c r="DQ16" s="270"/>
      <c r="DR16" s="270">
        <v>0</v>
      </c>
      <c r="DS16" s="270">
        <v>0</v>
      </c>
      <c r="DT16" s="270">
        <v>0</v>
      </c>
      <c r="DU16" s="270">
        <v>0</v>
      </c>
      <c r="DV16" s="270">
        <v>0</v>
      </c>
      <c r="DW16" s="270">
        <v>0</v>
      </c>
      <c r="DX16" s="270">
        <v>0</v>
      </c>
      <c r="DY16" s="270">
        <v>0</v>
      </c>
      <c r="DZ16" s="270">
        <v>0</v>
      </c>
      <c r="EA16" s="270">
        <v>0</v>
      </c>
      <c r="EB16" s="270">
        <v>0</v>
      </c>
      <c r="EC16" s="270">
        <v>0</v>
      </c>
      <c r="ED16" s="270">
        <v>0</v>
      </c>
      <c r="EE16" s="270">
        <v>0</v>
      </c>
      <c r="EF16" s="270">
        <v>0</v>
      </c>
      <c r="EG16" s="270">
        <v>0</v>
      </c>
      <c r="EH16" s="270">
        <v>0</v>
      </c>
      <c r="EI16" s="270">
        <v>0</v>
      </c>
      <c r="EJ16" s="270">
        <v>0</v>
      </c>
      <c r="EK16" s="270" t="s">
        <v>1676</v>
      </c>
      <c r="EL16" s="270">
        <v>0</v>
      </c>
      <c r="EM16" s="270">
        <v>0</v>
      </c>
      <c r="EN16" s="270">
        <v>0</v>
      </c>
      <c r="EO16" s="270">
        <v>0</v>
      </c>
      <c r="EP16" s="270">
        <v>0</v>
      </c>
      <c r="EQ16" s="270">
        <v>0</v>
      </c>
      <c r="ER16" s="270">
        <v>0</v>
      </c>
      <c r="ES16" s="270">
        <v>0</v>
      </c>
      <c r="ET16" s="270">
        <v>0</v>
      </c>
      <c r="EU16" s="270">
        <v>0</v>
      </c>
      <c r="EV16" s="270">
        <v>0</v>
      </c>
      <c r="EW16" s="270">
        <v>0</v>
      </c>
      <c r="EX16" s="270">
        <v>0</v>
      </c>
      <c r="EY16" s="270">
        <v>0</v>
      </c>
      <c r="EZ16" s="270">
        <v>0</v>
      </c>
      <c r="FA16" s="270">
        <v>0</v>
      </c>
      <c r="FB16" s="270">
        <v>0</v>
      </c>
      <c r="FC16" s="270">
        <v>0</v>
      </c>
      <c r="FD16" s="270">
        <v>0</v>
      </c>
      <c r="FE16" s="270">
        <v>0</v>
      </c>
      <c r="FF16" s="270">
        <v>0</v>
      </c>
      <c r="FG16" s="270">
        <v>0</v>
      </c>
      <c r="FH16" s="270">
        <v>0</v>
      </c>
      <c r="FI16" s="270">
        <v>0</v>
      </c>
      <c r="FJ16" s="270">
        <v>0</v>
      </c>
      <c r="FK16" s="270">
        <v>0</v>
      </c>
      <c r="FL16" s="351">
        <v>2130</v>
      </c>
      <c r="FM16" s="323">
        <v>0</v>
      </c>
      <c r="FN16" s="324">
        <v>1145</v>
      </c>
      <c r="FO16" s="270"/>
      <c r="FP16" s="89"/>
      <c r="FQ16" s="270"/>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c r="HX16" s="319"/>
      <c r="HY16" s="319"/>
      <c r="HZ16" s="319"/>
      <c r="IA16" s="319"/>
      <c r="IB16" s="319"/>
      <c r="IC16" s="319"/>
      <c r="ID16" s="319"/>
      <c r="IE16" s="319"/>
      <c r="IF16" s="319"/>
      <c r="IG16" s="318"/>
    </row>
    <row r="17" spans="1:241" ht="12.75" customHeight="1" x14ac:dyDescent="0.2">
      <c r="A17" s="370" t="s">
        <v>752</v>
      </c>
      <c r="B17" s="270">
        <v>2790</v>
      </c>
      <c r="C17" s="270">
        <v>2790</v>
      </c>
      <c r="D17" s="270">
        <v>1375</v>
      </c>
      <c r="E17" s="270">
        <v>1415</v>
      </c>
      <c r="F17" s="270">
        <v>0</v>
      </c>
      <c r="G17" s="270" t="s">
        <v>1676</v>
      </c>
      <c r="H17" s="270">
        <v>2785</v>
      </c>
      <c r="I17" s="270">
        <v>925</v>
      </c>
      <c r="J17" s="270">
        <v>1860</v>
      </c>
      <c r="K17" s="270">
        <v>1390</v>
      </c>
      <c r="L17" s="270">
        <v>43.054034048852699</v>
      </c>
      <c r="M17" s="270">
        <v>1420</v>
      </c>
      <c r="N17" s="270">
        <v>790</v>
      </c>
      <c r="O17" s="270">
        <v>315</v>
      </c>
      <c r="P17" s="270">
        <v>140</v>
      </c>
      <c r="Q17" s="270">
        <v>15</v>
      </c>
      <c r="R17" s="270">
        <v>10</v>
      </c>
      <c r="S17" s="270">
        <v>10</v>
      </c>
      <c r="T17" s="270">
        <v>10</v>
      </c>
      <c r="U17" s="270">
        <v>1.500539374325782</v>
      </c>
      <c r="V17" s="270">
        <v>1</v>
      </c>
      <c r="W17" s="270">
        <v>28</v>
      </c>
      <c r="X17" s="270">
        <v>55.70628366247756</v>
      </c>
      <c r="Y17" s="270">
        <v>0</v>
      </c>
      <c r="Z17" s="270">
        <v>165</v>
      </c>
      <c r="AA17" s="270">
        <v>545</v>
      </c>
      <c r="AB17" s="270">
        <v>890</v>
      </c>
      <c r="AC17" s="270">
        <v>865</v>
      </c>
      <c r="AD17" s="270">
        <v>310</v>
      </c>
      <c r="AE17" s="270">
        <v>10</v>
      </c>
      <c r="AF17" s="270">
        <v>505</v>
      </c>
      <c r="AG17" s="270">
        <v>0</v>
      </c>
      <c r="AH17" s="270">
        <v>45</v>
      </c>
      <c r="AI17" s="270" t="s">
        <v>1676</v>
      </c>
      <c r="AJ17" s="270">
        <v>10</v>
      </c>
      <c r="AK17" s="270" t="s">
        <v>1676</v>
      </c>
      <c r="AL17" s="270">
        <v>115</v>
      </c>
      <c r="AM17" s="270">
        <v>580</v>
      </c>
      <c r="AN17" s="270">
        <v>50</v>
      </c>
      <c r="AO17" s="270">
        <v>0</v>
      </c>
      <c r="AP17" s="270" t="s">
        <v>1676</v>
      </c>
      <c r="AQ17" s="270">
        <v>90</v>
      </c>
      <c r="AR17" s="270">
        <v>20</v>
      </c>
      <c r="AS17" s="270">
        <v>45</v>
      </c>
      <c r="AT17" s="270">
        <v>50</v>
      </c>
      <c r="AU17" s="270">
        <v>0</v>
      </c>
      <c r="AV17" s="270">
        <v>20</v>
      </c>
      <c r="AW17" s="270">
        <v>210</v>
      </c>
      <c r="AX17" s="270" t="s">
        <v>1676</v>
      </c>
      <c r="AY17" s="270">
        <v>600</v>
      </c>
      <c r="AZ17" s="270">
        <v>350</v>
      </c>
      <c r="BA17" s="270" t="s">
        <v>1676</v>
      </c>
      <c r="BB17" s="270">
        <v>65</v>
      </c>
      <c r="BC17" s="270" t="s">
        <v>1676</v>
      </c>
      <c r="BD17" s="270">
        <v>45</v>
      </c>
      <c r="BE17" s="270">
        <v>10</v>
      </c>
      <c r="BF17" s="270" t="s">
        <v>1676</v>
      </c>
      <c r="BG17" s="270" t="s">
        <v>1676</v>
      </c>
      <c r="BH17" s="270">
        <v>45</v>
      </c>
      <c r="BI17" s="270">
        <v>45</v>
      </c>
      <c r="BJ17" s="270" t="s">
        <v>1676</v>
      </c>
      <c r="BK17" s="270" t="s">
        <v>1676</v>
      </c>
      <c r="BL17" s="270">
        <v>15</v>
      </c>
      <c r="BM17" s="270">
        <v>730</v>
      </c>
      <c r="BN17" s="270">
        <v>15</v>
      </c>
      <c r="BO17" s="270">
        <v>1470</v>
      </c>
      <c r="BP17" s="270">
        <v>155</v>
      </c>
      <c r="BQ17" s="270">
        <v>0</v>
      </c>
      <c r="BR17" s="270">
        <v>0</v>
      </c>
      <c r="BS17" s="270" t="s">
        <v>1676</v>
      </c>
      <c r="BT17" s="270">
        <v>185</v>
      </c>
      <c r="BU17" s="270">
        <v>20</v>
      </c>
      <c r="BV17" s="270"/>
      <c r="BW17" s="270">
        <v>35</v>
      </c>
      <c r="BX17" s="270">
        <v>0</v>
      </c>
      <c r="BY17" s="270" t="s">
        <v>1676</v>
      </c>
      <c r="BZ17" s="270">
        <v>0</v>
      </c>
      <c r="CA17" s="270">
        <v>0</v>
      </c>
      <c r="CB17" s="270">
        <v>0</v>
      </c>
      <c r="CC17" s="270">
        <v>0</v>
      </c>
      <c r="CD17" s="270">
        <v>105</v>
      </c>
      <c r="CE17" s="270" t="s">
        <v>1676</v>
      </c>
      <c r="CF17" s="270">
        <v>0</v>
      </c>
      <c r="CG17" s="270">
        <v>2670</v>
      </c>
      <c r="CH17" s="270">
        <v>0</v>
      </c>
      <c r="CI17" s="270">
        <v>955</v>
      </c>
      <c r="CJ17" s="270">
        <v>95</v>
      </c>
      <c r="CK17" s="270">
        <v>730</v>
      </c>
      <c r="CL17" s="270">
        <v>20</v>
      </c>
      <c r="CM17" s="270">
        <v>45</v>
      </c>
      <c r="CN17" s="270">
        <v>0</v>
      </c>
      <c r="CO17" s="270">
        <v>0</v>
      </c>
      <c r="CP17" s="270">
        <v>0</v>
      </c>
      <c r="CQ17" s="270">
        <v>0</v>
      </c>
      <c r="CR17" s="270">
        <v>0</v>
      </c>
      <c r="CS17" s="270">
        <v>0</v>
      </c>
      <c r="CT17" s="270">
        <v>0</v>
      </c>
      <c r="CU17" s="270">
        <v>0</v>
      </c>
      <c r="CV17" s="270">
        <v>505</v>
      </c>
      <c r="CW17" s="270">
        <v>0</v>
      </c>
      <c r="CX17" s="270">
        <v>0</v>
      </c>
      <c r="CY17" s="270">
        <v>0</v>
      </c>
      <c r="CZ17" s="270">
        <v>0</v>
      </c>
      <c r="DA17" s="270">
        <v>320</v>
      </c>
      <c r="DB17" s="270">
        <v>0</v>
      </c>
      <c r="DC17" s="270">
        <v>0</v>
      </c>
      <c r="DD17" s="270" t="s">
        <v>1676</v>
      </c>
      <c r="DE17" s="270">
        <v>0</v>
      </c>
      <c r="DF17" s="270">
        <v>0</v>
      </c>
      <c r="DG17" s="270">
        <v>0</v>
      </c>
      <c r="DH17" s="270">
        <v>0</v>
      </c>
      <c r="DI17" s="270">
        <v>0</v>
      </c>
      <c r="DJ17" s="270">
        <v>0</v>
      </c>
      <c r="DK17" s="270">
        <v>0</v>
      </c>
      <c r="DL17" s="270">
        <v>0</v>
      </c>
      <c r="DM17" s="270">
        <v>0</v>
      </c>
      <c r="DN17" s="270">
        <v>0</v>
      </c>
      <c r="DO17" s="270">
        <v>0</v>
      </c>
      <c r="DP17" s="270">
        <v>0</v>
      </c>
      <c r="DQ17" s="270"/>
      <c r="DR17" s="270">
        <v>0</v>
      </c>
      <c r="DS17" s="270">
        <v>0</v>
      </c>
      <c r="DT17" s="270">
        <v>0</v>
      </c>
      <c r="DU17" s="270">
        <v>0</v>
      </c>
      <c r="DV17" s="270">
        <v>0</v>
      </c>
      <c r="DW17" s="270">
        <v>0</v>
      </c>
      <c r="DX17" s="270">
        <v>0</v>
      </c>
      <c r="DY17" s="270">
        <v>0</v>
      </c>
      <c r="DZ17" s="270">
        <v>0</v>
      </c>
      <c r="EA17" s="270">
        <v>0</v>
      </c>
      <c r="EB17" s="270">
        <v>0</v>
      </c>
      <c r="EC17" s="270">
        <v>0</v>
      </c>
      <c r="ED17" s="270">
        <v>0</v>
      </c>
      <c r="EE17" s="270">
        <v>0</v>
      </c>
      <c r="EF17" s="270">
        <v>0</v>
      </c>
      <c r="EG17" s="270">
        <v>0</v>
      </c>
      <c r="EH17" s="270">
        <v>0</v>
      </c>
      <c r="EI17" s="270">
        <v>0</v>
      </c>
      <c r="EJ17" s="270">
        <v>0</v>
      </c>
      <c r="EK17" s="270">
        <v>120</v>
      </c>
      <c r="EL17" s="270">
        <v>0</v>
      </c>
      <c r="EM17" s="270">
        <v>0</v>
      </c>
      <c r="EN17" s="270">
        <v>0</v>
      </c>
      <c r="EO17" s="270">
        <v>0</v>
      </c>
      <c r="EP17" s="270">
        <v>0</v>
      </c>
      <c r="EQ17" s="270">
        <v>0</v>
      </c>
      <c r="ER17" s="270">
        <v>0</v>
      </c>
      <c r="ES17" s="270">
        <v>0</v>
      </c>
      <c r="ET17" s="270">
        <v>0</v>
      </c>
      <c r="EU17" s="270">
        <v>0</v>
      </c>
      <c r="EV17" s="270">
        <v>0</v>
      </c>
      <c r="EW17" s="270">
        <v>0</v>
      </c>
      <c r="EX17" s="270">
        <v>0</v>
      </c>
      <c r="EY17" s="270">
        <v>0</v>
      </c>
      <c r="EZ17" s="270">
        <v>0</v>
      </c>
      <c r="FA17" s="270">
        <v>0</v>
      </c>
      <c r="FB17" s="270">
        <v>0</v>
      </c>
      <c r="FC17" s="270">
        <v>0</v>
      </c>
      <c r="FD17" s="270">
        <v>0</v>
      </c>
      <c r="FE17" s="270">
        <v>0</v>
      </c>
      <c r="FF17" s="270">
        <v>0</v>
      </c>
      <c r="FG17" s="270">
        <v>0</v>
      </c>
      <c r="FH17" s="270">
        <v>0</v>
      </c>
      <c r="FI17" s="270">
        <v>0</v>
      </c>
      <c r="FJ17" s="270">
        <v>0</v>
      </c>
      <c r="FK17" s="270">
        <v>0</v>
      </c>
      <c r="FL17" s="351">
        <v>2720</v>
      </c>
      <c r="FM17" s="323">
        <v>0</v>
      </c>
      <c r="FN17" s="324">
        <v>2700</v>
      </c>
      <c r="FO17" s="270"/>
      <c r="FP17" s="89"/>
      <c r="FQ17" s="270"/>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c r="HX17" s="319"/>
      <c r="HY17" s="319"/>
      <c r="HZ17" s="319"/>
      <c r="IA17" s="319"/>
      <c r="IB17" s="319"/>
      <c r="IC17" s="319"/>
      <c r="ID17" s="319"/>
      <c r="IE17" s="319"/>
      <c r="IF17" s="319"/>
      <c r="IG17" s="318"/>
    </row>
    <row r="18" spans="1:241" ht="12.75" customHeight="1" x14ac:dyDescent="0.2">
      <c r="A18" s="370" t="s">
        <v>741</v>
      </c>
      <c r="B18" s="270">
        <v>1205</v>
      </c>
      <c r="C18" s="270">
        <v>780</v>
      </c>
      <c r="D18" s="270">
        <v>390</v>
      </c>
      <c r="E18" s="270">
        <v>390</v>
      </c>
      <c r="F18" s="270">
        <v>0</v>
      </c>
      <c r="G18" s="270">
        <v>0</v>
      </c>
      <c r="H18" s="270">
        <v>780</v>
      </c>
      <c r="I18" s="270">
        <v>100</v>
      </c>
      <c r="J18" s="270">
        <v>1110</v>
      </c>
      <c r="K18" s="270">
        <v>205</v>
      </c>
      <c r="L18" s="270">
        <v>36.34832904884319</v>
      </c>
      <c r="M18" s="270">
        <v>425</v>
      </c>
      <c r="N18" s="270">
        <v>215</v>
      </c>
      <c r="O18" s="270">
        <v>105</v>
      </c>
      <c r="P18" s="270">
        <v>35</v>
      </c>
      <c r="Q18" s="270" t="s">
        <v>1676</v>
      </c>
      <c r="R18" s="270">
        <v>0</v>
      </c>
      <c r="S18" s="270" t="s">
        <v>1676</v>
      </c>
      <c r="T18" s="270">
        <v>0</v>
      </c>
      <c r="U18" s="270">
        <v>2.0505050505050506</v>
      </c>
      <c r="V18" s="270">
        <v>1</v>
      </c>
      <c r="W18" s="270">
        <v>27</v>
      </c>
      <c r="X18" s="270">
        <v>51.558139534883722</v>
      </c>
      <c r="Y18" s="270">
        <v>0</v>
      </c>
      <c r="Z18" s="270">
        <v>110</v>
      </c>
      <c r="AA18" s="270">
        <v>300</v>
      </c>
      <c r="AB18" s="270">
        <v>435</v>
      </c>
      <c r="AC18" s="270">
        <v>245</v>
      </c>
      <c r="AD18" s="270">
        <v>110</v>
      </c>
      <c r="AE18" s="270" t="s">
        <v>1676</v>
      </c>
      <c r="AF18" s="270">
        <v>355</v>
      </c>
      <c r="AG18" s="270" t="s">
        <v>1676</v>
      </c>
      <c r="AH18" s="270">
        <v>0</v>
      </c>
      <c r="AI18" s="270" t="s">
        <v>1676</v>
      </c>
      <c r="AJ18" s="270">
        <v>30</v>
      </c>
      <c r="AK18" s="270">
        <v>15</v>
      </c>
      <c r="AL18" s="270" t="s">
        <v>1676</v>
      </c>
      <c r="AM18" s="270">
        <v>230</v>
      </c>
      <c r="AN18" s="270">
        <v>10</v>
      </c>
      <c r="AO18" s="270">
        <v>0</v>
      </c>
      <c r="AP18" s="270">
        <v>0</v>
      </c>
      <c r="AQ18" s="270">
        <v>0</v>
      </c>
      <c r="AR18" s="270">
        <v>0</v>
      </c>
      <c r="AS18" s="270">
        <v>0</v>
      </c>
      <c r="AT18" s="270">
        <v>0</v>
      </c>
      <c r="AU18" s="270">
        <v>0</v>
      </c>
      <c r="AV18" s="270">
        <v>45</v>
      </c>
      <c r="AW18" s="270">
        <v>105</v>
      </c>
      <c r="AX18" s="270">
        <v>0</v>
      </c>
      <c r="AY18" s="270">
        <v>165</v>
      </c>
      <c r="AZ18" s="270">
        <v>200</v>
      </c>
      <c r="BA18" s="270">
        <v>40</v>
      </c>
      <c r="BB18" s="270" t="s">
        <v>1676</v>
      </c>
      <c r="BC18" s="270" t="s">
        <v>1676</v>
      </c>
      <c r="BD18" s="270">
        <v>50</v>
      </c>
      <c r="BE18" s="270" t="s">
        <v>1676</v>
      </c>
      <c r="BF18" s="270">
        <v>0</v>
      </c>
      <c r="BG18" s="270">
        <v>0</v>
      </c>
      <c r="BH18" s="270">
        <v>15</v>
      </c>
      <c r="BI18" s="270" t="s">
        <v>1676</v>
      </c>
      <c r="BJ18" s="270" t="s">
        <v>1676</v>
      </c>
      <c r="BK18" s="270" t="s">
        <v>1676</v>
      </c>
      <c r="BL18" s="270">
        <v>35</v>
      </c>
      <c r="BM18" s="270">
        <v>225</v>
      </c>
      <c r="BN18" s="270">
        <v>20</v>
      </c>
      <c r="BO18" s="270">
        <v>380</v>
      </c>
      <c r="BP18" s="270" t="s">
        <v>1676</v>
      </c>
      <c r="BQ18" s="270">
        <v>0</v>
      </c>
      <c r="BR18" s="270">
        <v>0</v>
      </c>
      <c r="BS18" s="270" t="s">
        <v>1676</v>
      </c>
      <c r="BT18" s="270">
        <v>25</v>
      </c>
      <c r="BU18" s="270" t="s">
        <v>1676</v>
      </c>
      <c r="BV18" s="270"/>
      <c r="BW18" s="270" t="s">
        <v>1676</v>
      </c>
      <c r="BX18" s="270">
        <v>0</v>
      </c>
      <c r="BY18" s="270" t="s">
        <v>1676</v>
      </c>
      <c r="BZ18" s="270">
        <v>0</v>
      </c>
      <c r="CA18" s="270">
        <v>0</v>
      </c>
      <c r="CB18" s="270">
        <v>0</v>
      </c>
      <c r="CC18" s="270">
        <v>0</v>
      </c>
      <c r="CD18" s="270" t="s">
        <v>1676</v>
      </c>
      <c r="CE18" s="270" t="s">
        <v>1676</v>
      </c>
      <c r="CF18" s="270">
        <v>0</v>
      </c>
      <c r="CG18" s="270">
        <v>775</v>
      </c>
      <c r="CH18" s="270">
        <v>0</v>
      </c>
      <c r="CI18" s="270">
        <v>160</v>
      </c>
      <c r="CJ18" s="270">
        <v>0</v>
      </c>
      <c r="CK18" s="270">
        <v>280</v>
      </c>
      <c r="CL18" s="270">
        <v>55</v>
      </c>
      <c r="CM18" s="270">
        <v>0</v>
      </c>
      <c r="CN18" s="270">
        <v>0</v>
      </c>
      <c r="CO18" s="270">
        <v>0</v>
      </c>
      <c r="CP18" s="270">
        <v>0</v>
      </c>
      <c r="CQ18" s="270">
        <v>0</v>
      </c>
      <c r="CR18" s="270">
        <v>0</v>
      </c>
      <c r="CS18" s="270">
        <v>0</v>
      </c>
      <c r="CT18" s="270">
        <v>0</v>
      </c>
      <c r="CU18" s="270">
        <v>0</v>
      </c>
      <c r="CV18" s="270">
        <v>115</v>
      </c>
      <c r="CW18" s="270">
        <v>0</v>
      </c>
      <c r="CX18" s="270">
        <v>0</v>
      </c>
      <c r="CY18" s="270">
        <v>0</v>
      </c>
      <c r="CZ18" s="270">
        <v>0</v>
      </c>
      <c r="DA18" s="270">
        <v>300</v>
      </c>
      <c r="DB18" s="270">
        <v>0</v>
      </c>
      <c r="DC18" s="270">
        <v>90</v>
      </c>
      <c r="DD18" s="270">
        <v>205</v>
      </c>
      <c r="DE18" s="270">
        <v>0</v>
      </c>
      <c r="DF18" s="270">
        <v>0</v>
      </c>
      <c r="DG18" s="270">
        <v>0</v>
      </c>
      <c r="DH18" s="270">
        <v>0</v>
      </c>
      <c r="DI18" s="270">
        <v>0</v>
      </c>
      <c r="DJ18" s="270">
        <v>0</v>
      </c>
      <c r="DK18" s="270">
        <v>0</v>
      </c>
      <c r="DL18" s="270">
        <v>0</v>
      </c>
      <c r="DM18" s="270">
        <v>0</v>
      </c>
      <c r="DN18" s="270">
        <v>0</v>
      </c>
      <c r="DO18" s="270">
        <v>0</v>
      </c>
      <c r="DP18" s="270">
        <v>0</v>
      </c>
      <c r="DQ18" s="270"/>
      <c r="DR18" s="270">
        <v>0</v>
      </c>
      <c r="DS18" s="270">
        <v>0</v>
      </c>
      <c r="DT18" s="270">
        <v>0</v>
      </c>
      <c r="DU18" s="270">
        <v>0</v>
      </c>
      <c r="DV18" s="270">
        <v>0</v>
      </c>
      <c r="DW18" s="270">
        <v>0</v>
      </c>
      <c r="DX18" s="270">
        <v>0</v>
      </c>
      <c r="DY18" s="270">
        <v>0</v>
      </c>
      <c r="DZ18" s="270">
        <v>0</v>
      </c>
      <c r="EA18" s="270">
        <v>0</v>
      </c>
      <c r="EB18" s="270">
        <v>0</v>
      </c>
      <c r="EC18" s="270">
        <v>0</v>
      </c>
      <c r="ED18" s="270">
        <v>0</v>
      </c>
      <c r="EE18" s="270">
        <v>0</v>
      </c>
      <c r="EF18" s="270">
        <v>0</v>
      </c>
      <c r="EG18" s="270">
        <v>0</v>
      </c>
      <c r="EH18" s="270">
        <v>0</v>
      </c>
      <c r="EI18" s="270">
        <v>0</v>
      </c>
      <c r="EJ18" s="270">
        <v>0</v>
      </c>
      <c r="EK18" s="270">
        <v>0</v>
      </c>
      <c r="EL18" s="270">
        <v>0</v>
      </c>
      <c r="EM18" s="270">
        <v>0</v>
      </c>
      <c r="EN18" s="270">
        <v>0</v>
      </c>
      <c r="EO18" s="270">
        <v>0</v>
      </c>
      <c r="EP18" s="270">
        <v>0</v>
      </c>
      <c r="EQ18" s="270">
        <v>0</v>
      </c>
      <c r="ER18" s="270">
        <v>0</v>
      </c>
      <c r="ES18" s="270">
        <v>0</v>
      </c>
      <c r="ET18" s="270">
        <v>0</v>
      </c>
      <c r="EU18" s="270">
        <v>0</v>
      </c>
      <c r="EV18" s="270">
        <v>0</v>
      </c>
      <c r="EW18" s="270">
        <v>0</v>
      </c>
      <c r="EX18" s="270">
        <v>0</v>
      </c>
      <c r="EY18" s="270">
        <v>0</v>
      </c>
      <c r="EZ18" s="270">
        <v>0</v>
      </c>
      <c r="FA18" s="270">
        <v>0</v>
      </c>
      <c r="FB18" s="270">
        <v>0</v>
      </c>
      <c r="FC18" s="270">
        <v>0</v>
      </c>
      <c r="FD18" s="270">
        <v>0</v>
      </c>
      <c r="FE18" s="270">
        <v>0</v>
      </c>
      <c r="FF18" s="270">
        <v>0</v>
      </c>
      <c r="FG18" s="270">
        <v>0</v>
      </c>
      <c r="FH18" s="270">
        <v>0</v>
      </c>
      <c r="FI18" s="270">
        <v>0</v>
      </c>
      <c r="FJ18" s="270">
        <v>0</v>
      </c>
      <c r="FK18" s="270">
        <v>0</v>
      </c>
      <c r="FL18" s="351">
        <v>1205</v>
      </c>
      <c r="FM18" s="323">
        <v>0</v>
      </c>
      <c r="FN18" s="324">
        <v>780</v>
      </c>
      <c r="FO18" s="270"/>
      <c r="FP18" s="89"/>
      <c r="FQ18" s="270"/>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c r="HV18" s="319"/>
      <c r="HW18" s="319"/>
      <c r="HX18" s="319"/>
      <c r="HY18" s="319"/>
      <c r="HZ18" s="319"/>
      <c r="IA18" s="319"/>
      <c r="IB18" s="319"/>
      <c r="IC18" s="319"/>
      <c r="ID18" s="319"/>
      <c r="IE18" s="319"/>
      <c r="IF18" s="319"/>
      <c r="IG18" s="318"/>
    </row>
    <row r="19" spans="1:241" ht="12.75" customHeight="1" x14ac:dyDescent="0.2">
      <c r="A19" s="370" t="s">
        <v>742</v>
      </c>
      <c r="B19" s="270">
        <v>595</v>
      </c>
      <c r="C19" s="270">
        <v>445</v>
      </c>
      <c r="D19" s="270">
        <v>170</v>
      </c>
      <c r="E19" s="270">
        <v>275</v>
      </c>
      <c r="F19" s="270">
        <v>0</v>
      </c>
      <c r="G19" s="270">
        <v>0</v>
      </c>
      <c r="H19" s="270">
        <v>445</v>
      </c>
      <c r="I19" s="270">
        <v>310</v>
      </c>
      <c r="J19" s="270">
        <v>285</v>
      </c>
      <c r="K19" s="270">
        <v>870</v>
      </c>
      <c r="L19" s="270">
        <v>30.621621621621621</v>
      </c>
      <c r="M19" s="270">
        <v>250</v>
      </c>
      <c r="N19" s="270">
        <v>135</v>
      </c>
      <c r="O19" s="270">
        <v>50</v>
      </c>
      <c r="P19" s="270" t="s">
        <v>1676</v>
      </c>
      <c r="Q19" s="270">
        <v>0</v>
      </c>
      <c r="R19" s="270">
        <v>0</v>
      </c>
      <c r="S19" s="270">
        <v>0</v>
      </c>
      <c r="T19" s="270">
        <v>0</v>
      </c>
      <c r="U19" s="270">
        <v>2.797427652733119</v>
      </c>
      <c r="V19" s="270">
        <v>2</v>
      </c>
      <c r="W19" s="270">
        <v>25</v>
      </c>
      <c r="X19" s="270">
        <v>50.509920634920633</v>
      </c>
      <c r="Y19" s="270">
        <v>0</v>
      </c>
      <c r="Z19" s="270">
        <v>65</v>
      </c>
      <c r="AA19" s="270">
        <v>140</v>
      </c>
      <c r="AB19" s="270">
        <v>150</v>
      </c>
      <c r="AC19" s="270">
        <v>105</v>
      </c>
      <c r="AD19" s="270">
        <v>40</v>
      </c>
      <c r="AE19" s="270" t="s">
        <v>1676</v>
      </c>
      <c r="AF19" s="270">
        <v>40</v>
      </c>
      <c r="AG19" s="270">
        <v>20</v>
      </c>
      <c r="AH19" s="270">
        <v>0</v>
      </c>
      <c r="AI19" s="270">
        <v>10</v>
      </c>
      <c r="AJ19" s="270">
        <v>70</v>
      </c>
      <c r="AK19" s="270" t="s">
        <v>1676</v>
      </c>
      <c r="AL19" s="270">
        <v>45</v>
      </c>
      <c r="AM19" s="270" t="s">
        <v>1676</v>
      </c>
      <c r="AN19" s="270">
        <v>60</v>
      </c>
      <c r="AO19" s="270">
        <v>0</v>
      </c>
      <c r="AP19" s="270">
        <v>0</v>
      </c>
      <c r="AQ19" s="270">
        <v>0</v>
      </c>
      <c r="AR19" s="270" t="s">
        <v>1676</v>
      </c>
      <c r="AS19" s="270" t="s">
        <v>1676</v>
      </c>
      <c r="AT19" s="270">
        <v>0</v>
      </c>
      <c r="AU19" s="270">
        <v>0</v>
      </c>
      <c r="AV19" s="270" t="s">
        <v>1676</v>
      </c>
      <c r="AW19" s="270">
        <v>25</v>
      </c>
      <c r="AX19" s="270">
        <v>0</v>
      </c>
      <c r="AY19" s="270">
        <v>65</v>
      </c>
      <c r="AZ19" s="270">
        <v>160</v>
      </c>
      <c r="BA19" s="270">
        <v>85</v>
      </c>
      <c r="BB19" s="270">
        <v>0</v>
      </c>
      <c r="BC19" s="270" t="s">
        <v>1676</v>
      </c>
      <c r="BD19" s="270" t="s">
        <v>1676</v>
      </c>
      <c r="BE19" s="270">
        <v>0</v>
      </c>
      <c r="BF19" s="270">
        <v>0</v>
      </c>
      <c r="BG19" s="270">
        <v>90</v>
      </c>
      <c r="BH19" s="270">
        <v>10</v>
      </c>
      <c r="BI19" s="270">
        <v>0</v>
      </c>
      <c r="BJ19" s="270" t="s">
        <v>1676</v>
      </c>
      <c r="BK19" s="270" t="s">
        <v>1676</v>
      </c>
      <c r="BL19" s="270">
        <v>60</v>
      </c>
      <c r="BM19" s="270">
        <v>90</v>
      </c>
      <c r="BN19" s="270" t="s">
        <v>1676</v>
      </c>
      <c r="BO19" s="270">
        <v>170</v>
      </c>
      <c r="BP19" s="270" t="s">
        <v>1676</v>
      </c>
      <c r="BQ19" s="270">
        <v>0</v>
      </c>
      <c r="BR19" s="270">
        <v>0</v>
      </c>
      <c r="BS19" s="270">
        <v>0</v>
      </c>
      <c r="BT19" s="270">
        <v>10</v>
      </c>
      <c r="BU19" s="270" t="s">
        <v>1676</v>
      </c>
      <c r="BV19" s="270"/>
      <c r="BW19" s="270">
        <v>0</v>
      </c>
      <c r="BX19" s="270">
        <v>0</v>
      </c>
      <c r="BY19" s="270">
        <v>0</v>
      </c>
      <c r="BZ19" s="270">
        <v>0</v>
      </c>
      <c r="CA19" s="270">
        <v>0</v>
      </c>
      <c r="CB19" s="270">
        <v>0</v>
      </c>
      <c r="CC19" s="270">
        <v>0</v>
      </c>
      <c r="CD19" s="270">
        <v>10</v>
      </c>
      <c r="CE19" s="270" t="s">
        <v>1676</v>
      </c>
      <c r="CF19" s="270" t="s">
        <v>1676</v>
      </c>
      <c r="CG19" s="270">
        <v>430</v>
      </c>
      <c r="CH19" s="270">
        <v>0</v>
      </c>
      <c r="CI19" s="270">
        <v>115</v>
      </c>
      <c r="CJ19" s="270">
        <v>70</v>
      </c>
      <c r="CK19" s="270">
        <v>170</v>
      </c>
      <c r="CL19" s="270">
        <v>80</v>
      </c>
      <c r="CM19" s="270">
        <v>0</v>
      </c>
      <c r="CN19" s="270">
        <v>0</v>
      </c>
      <c r="CO19" s="270">
        <v>0</v>
      </c>
      <c r="CP19" s="270">
        <v>0</v>
      </c>
      <c r="CQ19" s="270">
        <v>0</v>
      </c>
      <c r="CR19" s="270">
        <v>0</v>
      </c>
      <c r="CS19" s="270">
        <v>0</v>
      </c>
      <c r="CT19" s="270">
        <v>0</v>
      </c>
      <c r="CU19" s="270">
        <v>0</v>
      </c>
      <c r="CV19" s="270">
        <v>25</v>
      </c>
      <c r="CW19" s="270">
        <v>35</v>
      </c>
      <c r="CX19" s="270">
        <v>0</v>
      </c>
      <c r="CY19" s="270">
        <v>0</v>
      </c>
      <c r="CZ19" s="270">
        <v>0</v>
      </c>
      <c r="DA19" s="270">
        <v>95</v>
      </c>
      <c r="DB19" s="270">
        <v>0</v>
      </c>
      <c r="DC19" s="270">
        <v>0</v>
      </c>
      <c r="DD19" s="270">
        <v>0</v>
      </c>
      <c r="DE19" s="270">
        <v>0</v>
      </c>
      <c r="DF19" s="270">
        <v>0</v>
      </c>
      <c r="DG19" s="270">
        <v>0</v>
      </c>
      <c r="DH19" s="270">
        <v>0</v>
      </c>
      <c r="DI19" s="270">
        <v>0</v>
      </c>
      <c r="DJ19" s="270">
        <v>0</v>
      </c>
      <c r="DK19" s="270">
        <v>0</v>
      </c>
      <c r="DL19" s="270">
        <v>0</v>
      </c>
      <c r="DM19" s="270">
        <v>0</v>
      </c>
      <c r="DN19" s="270">
        <v>0</v>
      </c>
      <c r="DO19" s="270">
        <v>0</v>
      </c>
      <c r="DP19" s="270">
        <v>0</v>
      </c>
      <c r="DQ19" s="270"/>
      <c r="DR19" s="270">
        <v>0</v>
      </c>
      <c r="DS19" s="270">
        <v>0</v>
      </c>
      <c r="DT19" s="270">
        <v>0</v>
      </c>
      <c r="DU19" s="270">
        <v>0</v>
      </c>
      <c r="DV19" s="270">
        <v>0</v>
      </c>
      <c r="DW19" s="270">
        <v>0</v>
      </c>
      <c r="DX19" s="270">
        <v>0</v>
      </c>
      <c r="DY19" s="270">
        <v>0</v>
      </c>
      <c r="DZ19" s="270">
        <v>0</v>
      </c>
      <c r="EA19" s="270">
        <v>0</v>
      </c>
      <c r="EB19" s="270">
        <v>0</v>
      </c>
      <c r="EC19" s="270">
        <v>0</v>
      </c>
      <c r="ED19" s="270">
        <v>0</v>
      </c>
      <c r="EE19" s="270">
        <v>0</v>
      </c>
      <c r="EF19" s="270">
        <v>0</v>
      </c>
      <c r="EG19" s="270">
        <v>0</v>
      </c>
      <c r="EH19" s="270">
        <v>0</v>
      </c>
      <c r="EI19" s="270">
        <v>0</v>
      </c>
      <c r="EJ19" s="270">
        <v>0</v>
      </c>
      <c r="EK19" s="270">
        <v>0</v>
      </c>
      <c r="EL19" s="270">
        <v>0</v>
      </c>
      <c r="EM19" s="270">
        <v>0</v>
      </c>
      <c r="EN19" s="270">
        <v>0</v>
      </c>
      <c r="EO19" s="270">
        <v>0</v>
      </c>
      <c r="EP19" s="270">
        <v>0</v>
      </c>
      <c r="EQ19" s="270">
        <v>0</v>
      </c>
      <c r="ER19" s="270">
        <v>0</v>
      </c>
      <c r="ES19" s="270">
        <v>0</v>
      </c>
      <c r="ET19" s="270">
        <v>0</v>
      </c>
      <c r="EU19" s="270">
        <v>0</v>
      </c>
      <c r="EV19" s="270">
        <v>0</v>
      </c>
      <c r="EW19" s="270">
        <v>0</v>
      </c>
      <c r="EX19" s="270">
        <v>0</v>
      </c>
      <c r="EY19" s="270">
        <v>0</v>
      </c>
      <c r="EZ19" s="270">
        <v>0</v>
      </c>
      <c r="FA19" s="270">
        <v>0</v>
      </c>
      <c r="FB19" s="270">
        <v>0</v>
      </c>
      <c r="FC19" s="270">
        <v>0</v>
      </c>
      <c r="FD19" s="270">
        <v>0</v>
      </c>
      <c r="FE19" s="270">
        <v>0</v>
      </c>
      <c r="FF19" s="270">
        <v>0</v>
      </c>
      <c r="FG19" s="270">
        <v>0</v>
      </c>
      <c r="FH19" s="270">
        <v>0</v>
      </c>
      <c r="FI19" s="270">
        <v>0</v>
      </c>
      <c r="FJ19" s="270">
        <v>0</v>
      </c>
      <c r="FK19" s="270">
        <v>0</v>
      </c>
      <c r="FL19" s="351">
        <v>595</v>
      </c>
      <c r="FM19" s="323">
        <v>0</v>
      </c>
      <c r="FN19" s="324">
        <v>445</v>
      </c>
      <c r="FO19" s="270"/>
      <c r="FP19" s="89"/>
      <c r="FQ19" s="270"/>
      <c r="FR19" s="319"/>
      <c r="FS19" s="319"/>
      <c r="FT19" s="319"/>
      <c r="FU19" s="319"/>
      <c r="FV19" s="319"/>
      <c r="FW19" s="319"/>
      <c r="FX19" s="319"/>
      <c r="FY19" s="319"/>
      <c r="FZ19" s="319"/>
      <c r="GA19" s="319"/>
      <c r="GB19" s="319"/>
      <c r="GC19" s="319"/>
      <c r="GD19" s="319"/>
      <c r="GE19" s="319"/>
      <c r="GF19" s="319"/>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c r="HV19" s="319"/>
      <c r="HW19" s="319"/>
      <c r="HX19" s="319"/>
      <c r="HY19" s="319"/>
      <c r="HZ19" s="319"/>
      <c r="IA19" s="319"/>
      <c r="IB19" s="319"/>
      <c r="IC19" s="319"/>
      <c r="ID19" s="319"/>
      <c r="IE19" s="319"/>
      <c r="IF19" s="319"/>
      <c r="IG19" s="318"/>
    </row>
    <row r="20" spans="1:241" ht="12.75" customHeight="1" x14ac:dyDescent="0.2">
      <c r="A20" s="370" t="s">
        <v>1219</v>
      </c>
      <c r="B20" s="270">
        <v>110</v>
      </c>
      <c r="C20" s="270">
        <v>85</v>
      </c>
      <c r="D20" s="270">
        <v>45</v>
      </c>
      <c r="E20" s="270">
        <v>40</v>
      </c>
      <c r="F20" s="270">
        <v>0</v>
      </c>
      <c r="G20" s="270">
        <v>0</v>
      </c>
      <c r="H20" s="270">
        <v>85</v>
      </c>
      <c r="I20" s="270">
        <v>0</v>
      </c>
      <c r="J20" s="270">
        <v>110</v>
      </c>
      <c r="K20" s="270">
        <v>0</v>
      </c>
      <c r="L20" s="270">
        <v>39.162790697674417</v>
      </c>
      <c r="M20" s="270">
        <v>30</v>
      </c>
      <c r="N20" s="270">
        <v>30</v>
      </c>
      <c r="O20" s="270">
        <v>25</v>
      </c>
      <c r="P20" s="270" t="s">
        <v>1676</v>
      </c>
      <c r="Q20" s="270">
        <v>0</v>
      </c>
      <c r="R20" s="270">
        <v>0</v>
      </c>
      <c r="S20" s="270">
        <v>0</v>
      </c>
      <c r="T20" s="270">
        <v>0</v>
      </c>
      <c r="W20" s="270">
        <v>37</v>
      </c>
      <c r="X20" s="270">
        <v>73.697247706422019</v>
      </c>
      <c r="Y20" s="270">
        <v>0</v>
      </c>
      <c r="Z20" s="270">
        <v>0</v>
      </c>
      <c r="AA20" s="270" t="s">
        <v>1676</v>
      </c>
      <c r="AB20" s="270">
        <v>10</v>
      </c>
      <c r="AC20" s="270">
        <v>45</v>
      </c>
      <c r="AD20" s="270">
        <v>50</v>
      </c>
      <c r="AE20" s="270" t="s">
        <v>1676</v>
      </c>
      <c r="AF20" s="270">
        <v>0</v>
      </c>
      <c r="AG20" s="270">
        <v>0</v>
      </c>
      <c r="AH20" s="270">
        <v>110</v>
      </c>
      <c r="AI20" s="270">
        <v>0</v>
      </c>
      <c r="AJ20" s="270">
        <v>0</v>
      </c>
      <c r="AK20" s="270">
        <v>0</v>
      </c>
      <c r="AL20" s="270">
        <v>0</v>
      </c>
      <c r="AM20" s="270">
        <v>0</v>
      </c>
      <c r="AN20" s="270">
        <v>0</v>
      </c>
      <c r="AO20" s="270">
        <v>0</v>
      </c>
      <c r="AP20" s="270">
        <v>0</v>
      </c>
      <c r="AQ20" s="270">
        <v>0</v>
      </c>
      <c r="AR20" s="270">
        <v>0</v>
      </c>
      <c r="AS20" s="270">
        <v>0</v>
      </c>
      <c r="AT20" s="270">
        <v>0</v>
      </c>
      <c r="AU20" s="270">
        <v>0</v>
      </c>
      <c r="AV20" s="270">
        <v>0</v>
      </c>
      <c r="AW20" s="270">
        <v>0</v>
      </c>
      <c r="AX20" s="270">
        <v>0</v>
      </c>
      <c r="AY20" s="270">
        <v>0</v>
      </c>
      <c r="AZ20" s="270">
        <v>0</v>
      </c>
      <c r="BA20" s="270">
        <v>0</v>
      </c>
      <c r="BB20" s="270">
        <v>0</v>
      </c>
      <c r="BC20" s="270">
        <v>0</v>
      </c>
      <c r="BD20" s="270" t="s">
        <v>1676</v>
      </c>
      <c r="BE20" s="270">
        <v>0</v>
      </c>
      <c r="BF20" s="270">
        <v>0</v>
      </c>
      <c r="BG20" s="270">
        <v>0</v>
      </c>
      <c r="BH20" s="270">
        <v>0</v>
      </c>
      <c r="BI20" s="270">
        <v>85</v>
      </c>
      <c r="BJ20" s="270">
        <v>0</v>
      </c>
      <c r="BK20" s="270">
        <v>0</v>
      </c>
      <c r="BL20" s="270">
        <v>0</v>
      </c>
      <c r="BM20" s="270">
        <v>0</v>
      </c>
      <c r="BN20" s="270">
        <v>0</v>
      </c>
      <c r="BO20" s="270">
        <v>0</v>
      </c>
      <c r="BP20" s="270">
        <v>0</v>
      </c>
      <c r="BQ20" s="270">
        <v>0</v>
      </c>
      <c r="BR20" s="270">
        <v>0</v>
      </c>
      <c r="BS20" s="270">
        <v>0</v>
      </c>
      <c r="BT20" s="270">
        <v>0</v>
      </c>
      <c r="BU20" s="270">
        <v>0</v>
      </c>
      <c r="BV20" s="270"/>
      <c r="BW20" s="270">
        <v>0</v>
      </c>
      <c r="BX20" s="270">
        <v>0</v>
      </c>
      <c r="BY20" s="270">
        <v>0</v>
      </c>
      <c r="BZ20" s="270">
        <v>0</v>
      </c>
      <c r="CA20" s="270">
        <v>0</v>
      </c>
      <c r="CB20" s="270">
        <v>0</v>
      </c>
      <c r="CC20" s="270">
        <v>0</v>
      </c>
      <c r="CD20" s="270">
        <v>0</v>
      </c>
      <c r="CE20" s="270">
        <v>0</v>
      </c>
      <c r="CF20" s="270">
        <v>0</v>
      </c>
      <c r="CG20" s="270">
        <v>85</v>
      </c>
      <c r="CH20" s="270">
        <v>0</v>
      </c>
      <c r="CI20" s="270">
        <v>0</v>
      </c>
      <c r="CJ20" s="270">
        <v>0</v>
      </c>
      <c r="CK20" s="270">
        <v>0</v>
      </c>
      <c r="CL20" s="270">
        <v>0</v>
      </c>
      <c r="CM20" s="270">
        <v>110</v>
      </c>
      <c r="CN20" s="270">
        <v>0</v>
      </c>
      <c r="CO20" s="270">
        <v>0</v>
      </c>
      <c r="CP20" s="270">
        <v>0</v>
      </c>
      <c r="CQ20" s="270">
        <v>0</v>
      </c>
      <c r="CR20" s="270">
        <v>0</v>
      </c>
      <c r="CS20" s="270">
        <v>0</v>
      </c>
      <c r="CT20" s="270">
        <v>0</v>
      </c>
      <c r="CU20" s="270">
        <v>0</v>
      </c>
      <c r="CV20" s="270">
        <v>0</v>
      </c>
      <c r="CW20" s="270">
        <v>0</v>
      </c>
      <c r="CX20" s="270">
        <v>0</v>
      </c>
      <c r="CY20" s="270">
        <v>0</v>
      </c>
      <c r="CZ20" s="270">
        <v>0</v>
      </c>
      <c r="DA20" s="270">
        <v>0</v>
      </c>
      <c r="DB20" s="270">
        <v>0</v>
      </c>
      <c r="DC20" s="270">
        <v>0</v>
      </c>
      <c r="DD20" s="270">
        <v>0</v>
      </c>
      <c r="DE20" s="270">
        <v>0</v>
      </c>
      <c r="DF20" s="270">
        <v>0</v>
      </c>
      <c r="DG20" s="270">
        <v>0</v>
      </c>
      <c r="DH20" s="270">
        <v>0</v>
      </c>
      <c r="DI20" s="270">
        <v>0</v>
      </c>
      <c r="DJ20" s="270">
        <v>0</v>
      </c>
      <c r="DK20" s="270">
        <v>0</v>
      </c>
      <c r="DL20" s="270">
        <v>0</v>
      </c>
      <c r="DM20" s="270">
        <v>0</v>
      </c>
      <c r="DN20" s="270">
        <v>0</v>
      </c>
      <c r="DO20" s="270">
        <v>0</v>
      </c>
      <c r="DP20" s="270">
        <v>0</v>
      </c>
      <c r="DQ20" s="270"/>
      <c r="DR20" s="270">
        <v>0</v>
      </c>
      <c r="DS20" s="270">
        <v>0</v>
      </c>
      <c r="DT20" s="270">
        <v>0</v>
      </c>
      <c r="DU20" s="270">
        <v>0</v>
      </c>
      <c r="DV20" s="270">
        <v>0</v>
      </c>
      <c r="DW20" s="270">
        <v>0</v>
      </c>
      <c r="DX20" s="270">
        <v>0</v>
      </c>
      <c r="DY20" s="270">
        <v>0</v>
      </c>
      <c r="DZ20" s="270">
        <v>0</v>
      </c>
      <c r="EA20" s="270">
        <v>0</v>
      </c>
      <c r="EB20" s="270">
        <v>0</v>
      </c>
      <c r="EC20" s="270">
        <v>0</v>
      </c>
      <c r="ED20" s="270">
        <v>0</v>
      </c>
      <c r="EE20" s="270">
        <v>0</v>
      </c>
      <c r="EF20" s="270">
        <v>0</v>
      </c>
      <c r="EG20" s="270">
        <v>0</v>
      </c>
      <c r="EH20" s="270">
        <v>0</v>
      </c>
      <c r="EI20" s="270">
        <v>0</v>
      </c>
      <c r="EJ20" s="270">
        <v>0</v>
      </c>
      <c r="EK20" s="270">
        <v>0</v>
      </c>
      <c r="EL20" s="270">
        <v>0</v>
      </c>
      <c r="EM20" s="270">
        <v>0</v>
      </c>
      <c r="EN20" s="270">
        <v>0</v>
      </c>
      <c r="EO20" s="270">
        <v>0</v>
      </c>
      <c r="EP20" s="270">
        <v>0</v>
      </c>
      <c r="EQ20" s="270">
        <v>0</v>
      </c>
      <c r="ER20" s="270">
        <v>0</v>
      </c>
      <c r="ES20" s="270">
        <v>0</v>
      </c>
      <c r="ET20" s="270">
        <v>0</v>
      </c>
      <c r="EU20" s="270">
        <v>0</v>
      </c>
      <c r="EV20" s="270">
        <v>0</v>
      </c>
      <c r="EW20" s="270">
        <v>0</v>
      </c>
      <c r="EX20" s="270">
        <v>0</v>
      </c>
      <c r="EY20" s="270">
        <v>0</v>
      </c>
      <c r="EZ20" s="270">
        <v>0</v>
      </c>
      <c r="FA20" s="270">
        <v>0</v>
      </c>
      <c r="FB20" s="270">
        <v>0</v>
      </c>
      <c r="FC20" s="270">
        <v>0</v>
      </c>
      <c r="FD20" s="270">
        <v>0</v>
      </c>
      <c r="FE20" s="270">
        <v>0</v>
      </c>
      <c r="FF20" s="270">
        <v>0</v>
      </c>
      <c r="FG20" s="270">
        <v>0</v>
      </c>
      <c r="FH20" s="270">
        <v>0</v>
      </c>
      <c r="FI20" s="270">
        <v>0</v>
      </c>
      <c r="FJ20" s="270">
        <v>0</v>
      </c>
      <c r="FK20" s="270">
        <v>0</v>
      </c>
      <c r="FL20" s="351">
        <v>110</v>
      </c>
      <c r="FM20" s="323">
        <v>0</v>
      </c>
      <c r="FN20" s="324">
        <v>85</v>
      </c>
      <c r="FO20" s="270"/>
      <c r="FP20" s="89"/>
      <c r="FQ20" s="270"/>
      <c r="FR20" s="319"/>
      <c r="FS20" s="319"/>
      <c r="FT20" s="319"/>
      <c r="FU20" s="319"/>
      <c r="FV20" s="319"/>
      <c r="FW20" s="319"/>
      <c r="FX20" s="319"/>
      <c r="FY20" s="319"/>
      <c r="FZ20" s="319"/>
      <c r="GA20" s="319"/>
      <c r="GB20" s="319"/>
      <c r="GC20" s="319"/>
      <c r="GD20" s="319"/>
      <c r="GE20" s="319"/>
      <c r="GF20" s="319"/>
      <c r="GG20" s="319"/>
      <c r="GH20" s="319"/>
      <c r="GI20" s="319"/>
      <c r="GJ20" s="319"/>
      <c r="GK20" s="319"/>
      <c r="GL20" s="319"/>
      <c r="GM20" s="319"/>
      <c r="GN20" s="319"/>
      <c r="GO20" s="319"/>
      <c r="GP20" s="319"/>
      <c r="GQ20" s="319"/>
      <c r="GR20" s="319"/>
      <c r="GS20" s="319"/>
      <c r="GT20" s="319"/>
      <c r="GU20" s="319"/>
      <c r="GV20" s="319"/>
      <c r="GW20" s="319"/>
      <c r="GX20" s="319"/>
      <c r="GY20" s="319"/>
      <c r="GZ20" s="319"/>
      <c r="HA20" s="319"/>
      <c r="HB20" s="319"/>
      <c r="HC20" s="319"/>
      <c r="HD20" s="319"/>
      <c r="HE20" s="319"/>
      <c r="HF20" s="319"/>
      <c r="HG20" s="319"/>
      <c r="HH20" s="319"/>
      <c r="HI20" s="319"/>
      <c r="HJ20" s="319"/>
      <c r="HK20" s="319"/>
      <c r="HL20" s="319"/>
      <c r="HM20" s="319"/>
      <c r="HN20" s="319"/>
      <c r="HO20" s="319"/>
      <c r="HP20" s="319"/>
      <c r="HQ20" s="319"/>
      <c r="HR20" s="319"/>
      <c r="HS20" s="319"/>
      <c r="HT20" s="319"/>
      <c r="HU20" s="319"/>
      <c r="HV20" s="319"/>
      <c r="HW20" s="319"/>
      <c r="HX20" s="319"/>
      <c r="HY20" s="319"/>
      <c r="HZ20" s="319"/>
      <c r="IA20" s="319"/>
      <c r="IB20" s="319"/>
      <c r="IC20" s="319"/>
      <c r="ID20" s="319"/>
      <c r="IE20" s="319"/>
      <c r="IF20" s="319"/>
      <c r="IG20" s="318"/>
    </row>
    <row r="21" spans="1:241" ht="12.75" customHeight="1" x14ac:dyDescent="0.2">
      <c r="A21" s="370" t="s">
        <v>600</v>
      </c>
      <c r="B21" s="270">
        <v>4510</v>
      </c>
      <c r="C21" s="270">
        <v>2435</v>
      </c>
      <c r="D21" s="270">
        <v>1045</v>
      </c>
      <c r="E21" s="270">
        <v>1390</v>
      </c>
      <c r="F21" s="270">
        <v>0</v>
      </c>
      <c r="G21" s="270">
        <v>0</v>
      </c>
      <c r="H21" s="270">
        <v>2435</v>
      </c>
      <c r="I21" s="270">
        <v>475</v>
      </c>
      <c r="J21" s="270">
        <v>4035</v>
      </c>
      <c r="K21" s="270">
        <v>975</v>
      </c>
      <c r="L21" s="270">
        <v>58.035744322960468</v>
      </c>
      <c r="M21" s="270">
        <v>350</v>
      </c>
      <c r="N21" s="270">
        <v>1080</v>
      </c>
      <c r="O21" s="270">
        <v>715</v>
      </c>
      <c r="P21" s="270">
        <v>225</v>
      </c>
      <c r="Q21" s="270" t="s">
        <v>1676</v>
      </c>
      <c r="R21" s="270">
        <v>0</v>
      </c>
      <c r="S21" s="270" t="s">
        <v>1676</v>
      </c>
      <c r="T21" s="270" t="s">
        <v>1676</v>
      </c>
      <c r="U21" s="270">
        <v>2.041928721174004</v>
      </c>
      <c r="V21" s="270">
        <v>2</v>
      </c>
      <c r="W21" s="270">
        <v>54</v>
      </c>
      <c r="X21" s="270">
        <v>53.463842058562555</v>
      </c>
      <c r="Y21" s="270">
        <v>0</v>
      </c>
      <c r="Z21" s="270">
        <v>345</v>
      </c>
      <c r="AA21" s="270">
        <v>985</v>
      </c>
      <c r="AB21" s="270">
        <v>1620</v>
      </c>
      <c r="AC21" s="270">
        <v>1095</v>
      </c>
      <c r="AD21" s="270">
        <v>445</v>
      </c>
      <c r="AE21" s="270">
        <v>20</v>
      </c>
      <c r="AF21" s="270">
        <v>1115</v>
      </c>
      <c r="AG21" s="270" t="s">
        <v>1676</v>
      </c>
      <c r="AH21" s="270" t="s">
        <v>1676</v>
      </c>
      <c r="AI21" s="270">
        <v>35</v>
      </c>
      <c r="AJ21" s="270">
        <v>190</v>
      </c>
      <c r="AK21" s="270">
        <v>50</v>
      </c>
      <c r="AL21" s="270">
        <v>10</v>
      </c>
      <c r="AM21" s="270">
        <v>15</v>
      </c>
      <c r="AN21" s="270">
        <v>50</v>
      </c>
      <c r="AO21" s="270">
        <v>0</v>
      </c>
      <c r="AP21" s="270">
        <v>0</v>
      </c>
      <c r="AQ21" s="270">
        <v>10</v>
      </c>
      <c r="AR21" s="270" t="s">
        <v>1676</v>
      </c>
      <c r="AS21" s="270">
        <v>65</v>
      </c>
      <c r="AT21" s="270">
        <v>280</v>
      </c>
      <c r="AU21" s="270">
        <v>0</v>
      </c>
      <c r="AV21" s="270">
        <v>95</v>
      </c>
      <c r="AW21" s="270">
        <v>870</v>
      </c>
      <c r="AX21" s="270">
        <v>80</v>
      </c>
      <c r="AY21" s="270">
        <v>435</v>
      </c>
      <c r="AZ21" s="270">
        <v>1165</v>
      </c>
      <c r="BA21" s="270">
        <v>35</v>
      </c>
      <c r="BB21" s="270" t="s">
        <v>1676</v>
      </c>
      <c r="BC21" s="270" t="s">
        <v>1676</v>
      </c>
      <c r="BD21" s="270">
        <v>80</v>
      </c>
      <c r="BE21" s="270">
        <v>0</v>
      </c>
      <c r="BF21" s="270">
        <v>35</v>
      </c>
      <c r="BG21" s="270">
        <v>0</v>
      </c>
      <c r="BH21" s="270">
        <v>110</v>
      </c>
      <c r="BI21" s="270" t="s">
        <v>1676</v>
      </c>
      <c r="BJ21" s="270">
        <v>20</v>
      </c>
      <c r="BK21" s="270" t="s">
        <v>1676</v>
      </c>
      <c r="BL21" s="270">
        <v>185</v>
      </c>
      <c r="BM21" s="270">
        <v>170</v>
      </c>
      <c r="BN21" s="270">
        <v>45</v>
      </c>
      <c r="BO21" s="270">
        <v>1505</v>
      </c>
      <c r="BP21" s="270">
        <v>215</v>
      </c>
      <c r="BQ21" s="270">
        <v>0</v>
      </c>
      <c r="BR21" s="270">
        <v>0</v>
      </c>
      <c r="BS21" s="270" t="s">
        <v>1676</v>
      </c>
      <c r="BT21" s="270">
        <v>35</v>
      </c>
      <c r="BU21" s="270">
        <v>25</v>
      </c>
      <c r="BV21" s="270"/>
      <c r="BW21" s="270">
        <v>15</v>
      </c>
      <c r="BX21" s="270" t="s">
        <v>1676</v>
      </c>
      <c r="BY21" s="270" t="s">
        <v>1676</v>
      </c>
      <c r="BZ21" s="270">
        <v>0</v>
      </c>
      <c r="CA21" s="270" t="s">
        <v>1676</v>
      </c>
      <c r="CB21" s="270">
        <v>0</v>
      </c>
      <c r="CC21" s="270">
        <v>0</v>
      </c>
      <c r="CD21" s="270">
        <v>0</v>
      </c>
      <c r="CE21" s="270">
        <v>10</v>
      </c>
      <c r="CF21" s="270">
        <v>0</v>
      </c>
      <c r="CG21" s="270">
        <v>2420</v>
      </c>
      <c r="CH21" s="270">
        <v>0</v>
      </c>
      <c r="CI21" s="270">
        <v>305</v>
      </c>
      <c r="CJ21" s="270">
        <v>0</v>
      </c>
      <c r="CK21" s="270">
        <v>2280</v>
      </c>
      <c r="CL21" s="270">
        <v>325</v>
      </c>
      <c r="CM21" s="270">
        <v>0</v>
      </c>
      <c r="CN21" s="270">
        <v>0</v>
      </c>
      <c r="CO21" s="270">
        <v>0</v>
      </c>
      <c r="CP21" s="270">
        <v>0</v>
      </c>
      <c r="CQ21" s="270">
        <v>0</v>
      </c>
      <c r="CR21" s="270">
        <v>10</v>
      </c>
      <c r="CS21" s="270">
        <v>0</v>
      </c>
      <c r="CT21" s="270">
        <v>0</v>
      </c>
      <c r="CU21" s="270">
        <v>0</v>
      </c>
      <c r="CV21" s="270">
        <v>140</v>
      </c>
      <c r="CW21" s="270">
        <v>0</v>
      </c>
      <c r="CX21" s="270">
        <v>0</v>
      </c>
      <c r="CY21" s="270">
        <v>0</v>
      </c>
      <c r="CZ21" s="270">
        <v>0</v>
      </c>
      <c r="DA21" s="270">
        <v>1060</v>
      </c>
      <c r="DB21" s="270">
        <v>0</v>
      </c>
      <c r="DC21" s="270">
        <v>0</v>
      </c>
      <c r="DD21" s="270">
        <v>0</v>
      </c>
      <c r="DE21" s="270">
        <v>0</v>
      </c>
      <c r="DF21" s="270">
        <v>0</v>
      </c>
      <c r="DG21" s="270">
        <v>0</v>
      </c>
      <c r="DH21" s="270">
        <v>0</v>
      </c>
      <c r="DI21" s="270">
        <v>0</v>
      </c>
      <c r="DJ21" s="270">
        <v>0</v>
      </c>
      <c r="DK21" s="270">
        <v>0</v>
      </c>
      <c r="DL21" s="270">
        <v>0</v>
      </c>
      <c r="DM21" s="270">
        <v>0</v>
      </c>
      <c r="DN21" s="270">
        <v>0</v>
      </c>
      <c r="DO21" s="270">
        <v>0</v>
      </c>
      <c r="DP21" s="270">
        <v>0</v>
      </c>
      <c r="DQ21" s="270"/>
      <c r="DR21" s="270">
        <v>0</v>
      </c>
      <c r="DS21" s="270">
        <v>0</v>
      </c>
      <c r="DT21" s="270">
        <v>0</v>
      </c>
      <c r="DU21" s="270">
        <v>0</v>
      </c>
      <c r="DV21" s="270">
        <v>0</v>
      </c>
      <c r="DW21" s="270">
        <v>0</v>
      </c>
      <c r="DX21" s="270">
        <v>0</v>
      </c>
      <c r="DY21" s="270">
        <v>0</v>
      </c>
      <c r="DZ21" s="270">
        <v>0</v>
      </c>
      <c r="EA21" s="270">
        <v>0</v>
      </c>
      <c r="EB21" s="270">
        <v>0</v>
      </c>
      <c r="EC21" s="270">
        <v>0</v>
      </c>
      <c r="ED21" s="270">
        <v>0</v>
      </c>
      <c r="EE21" s="270">
        <v>0</v>
      </c>
      <c r="EF21" s="270">
        <v>0</v>
      </c>
      <c r="EG21" s="270">
        <v>0</v>
      </c>
      <c r="EH21" s="270">
        <v>0</v>
      </c>
      <c r="EI21" s="270">
        <v>0</v>
      </c>
      <c r="EJ21" s="270">
        <v>0</v>
      </c>
      <c r="EK21" s="270">
        <v>390</v>
      </c>
      <c r="EL21" s="270">
        <v>0</v>
      </c>
      <c r="EM21" s="270">
        <v>0</v>
      </c>
      <c r="EN21" s="270">
        <v>0</v>
      </c>
      <c r="EO21" s="270">
        <v>0</v>
      </c>
      <c r="EP21" s="270">
        <v>0</v>
      </c>
      <c r="EQ21" s="270">
        <v>0</v>
      </c>
      <c r="ER21" s="270">
        <v>0</v>
      </c>
      <c r="ES21" s="270">
        <v>0</v>
      </c>
      <c r="ET21" s="270">
        <v>0</v>
      </c>
      <c r="EU21" s="270">
        <v>0</v>
      </c>
      <c r="EV21" s="270" t="s">
        <v>1676</v>
      </c>
      <c r="EW21" s="270">
        <v>0</v>
      </c>
      <c r="EX21" s="270">
        <v>0</v>
      </c>
      <c r="EY21" s="270">
        <v>0</v>
      </c>
      <c r="EZ21" s="270">
        <v>0</v>
      </c>
      <c r="FA21" s="270">
        <v>0</v>
      </c>
      <c r="FB21" s="270">
        <v>0</v>
      </c>
      <c r="FC21" s="270">
        <v>0</v>
      </c>
      <c r="FD21" s="270">
        <v>0</v>
      </c>
      <c r="FE21" s="270">
        <v>0</v>
      </c>
      <c r="FF21" s="270">
        <v>0</v>
      </c>
      <c r="FG21" s="270">
        <v>0</v>
      </c>
      <c r="FH21" s="270">
        <v>0</v>
      </c>
      <c r="FI21" s="270">
        <v>0</v>
      </c>
      <c r="FJ21" s="270">
        <v>0</v>
      </c>
      <c r="FK21" s="270">
        <v>0</v>
      </c>
      <c r="FL21" s="351">
        <v>4505</v>
      </c>
      <c r="FM21" s="323">
        <v>0</v>
      </c>
      <c r="FN21" s="324">
        <v>2380</v>
      </c>
      <c r="FO21" s="270"/>
      <c r="FP21" s="89"/>
      <c r="FQ21" s="270"/>
      <c r="FR21" s="319"/>
      <c r="FS21" s="319"/>
      <c r="FT21" s="319"/>
      <c r="FU21" s="319"/>
      <c r="FV21" s="319"/>
      <c r="FW21" s="319"/>
      <c r="FX21" s="319"/>
      <c r="FY21" s="319"/>
      <c r="FZ21" s="319"/>
      <c r="GA21" s="319"/>
      <c r="GB21" s="319"/>
      <c r="GC21" s="319"/>
      <c r="GD21" s="319"/>
      <c r="GE21" s="319"/>
      <c r="GF21" s="319"/>
      <c r="GG21" s="319"/>
      <c r="GH21" s="319"/>
      <c r="GI21" s="319"/>
      <c r="GJ21" s="319"/>
      <c r="GK21" s="319"/>
      <c r="GL21" s="319"/>
      <c r="GM21" s="319"/>
      <c r="GN21" s="319"/>
      <c r="GO21" s="319"/>
      <c r="GP21" s="319"/>
      <c r="GQ21" s="319"/>
      <c r="GR21" s="319"/>
      <c r="GS21" s="319"/>
      <c r="GT21" s="319"/>
      <c r="GU21" s="319"/>
      <c r="GV21" s="319"/>
      <c r="GW21" s="319"/>
      <c r="GX21" s="319"/>
      <c r="GY21" s="319"/>
      <c r="GZ21" s="319"/>
      <c r="HA21" s="319"/>
      <c r="HB21" s="319"/>
      <c r="HC21" s="319"/>
      <c r="HD21" s="319"/>
      <c r="HE21" s="319"/>
      <c r="HF21" s="319"/>
      <c r="HG21" s="319"/>
      <c r="HH21" s="319"/>
      <c r="HI21" s="319"/>
      <c r="HJ21" s="319"/>
      <c r="HK21" s="319"/>
      <c r="HL21" s="319"/>
      <c r="HM21" s="319"/>
      <c r="HN21" s="319"/>
      <c r="HO21" s="319"/>
      <c r="HP21" s="319"/>
      <c r="HQ21" s="319"/>
      <c r="HR21" s="319"/>
      <c r="HS21" s="319"/>
      <c r="HT21" s="319"/>
      <c r="HU21" s="319"/>
      <c r="HV21" s="319"/>
      <c r="HW21" s="319"/>
      <c r="HX21" s="319"/>
      <c r="HY21" s="319"/>
      <c r="HZ21" s="319"/>
      <c r="IA21" s="319"/>
      <c r="IB21" s="319"/>
      <c r="IC21" s="319"/>
      <c r="ID21" s="319"/>
      <c r="IE21" s="319"/>
      <c r="IF21" s="319"/>
      <c r="IG21" s="318"/>
    </row>
    <row r="22" spans="1:241" ht="12.75" customHeight="1" x14ac:dyDescent="0.2">
      <c r="A22" s="370" t="s">
        <v>1549</v>
      </c>
      <c r="B22" s="270">
        <v>30</v>
      </c>
      <c r="C22" s="270">
        <v>30</v>
      </c>
      <c r="D22" s="270">
        <v>15</v>
      </c>
      <c r="E22" s="270">
        <v>20</v>
      </c>
      <c r="F22" s="270">
        <v>0</v>
      </c>
      <c r="G22" s="270">
        <v>0</v>
      </c>
      <c r="H22" s="270">
        <v>30</v>
      </c>
      <c r="I22" s="270" t="s">
        <v>1676</v>
      </c>
      <c r="J22" s="270">
        <v>30</v>
      </c>
      <c r="K22" s="270" t="s">
        <v>1676</v>
      </c>
      <c r="L22" s="270"/>
      <c r="M22" s="270">
        <v>0</v>
      </c>
      <c r="N22" s="270">
        <v>0</v>
      </c>
      <c r="O22" s="270">
        <v>0</v>
      </c>
      <c r="P22" s="270">
        <v>0</v>
      </c>
      <c r="Q22" s="270">
        <v>0</v>
      </c>
      <c r="R22" s="270">
        <v>0</v>
      </c>
      <c r="S22" s="270">
        <v>0</v>
      </c>
      <c r="T22" s="270">
        <v>0</v>
      </c>
      <c r="U22" s="270">
        <v>1</v>
      </c>
      <c r="V22" s="270">
        <v>1</v>
      </c>
      <c r="X22" s="270">
        <v>59.59375</v>
      </c>
      <c r="Y22" s="270">
        <v>0</v>
      </c>
      <c r="Z22" s="270" t="s">
        <v>1676</v>
      </c>
      <c r="AA22" s="270" t="s">
        <v>1676</v>
      </c>
      <c r="AB22" s="270">
        <v>10</v>
      </c>
      <c r="AC22" s="270" t="s">
        <v>1676</v>
      </c>
      <c r="AD22" s="270" t="s">
        <v>1676</v>
      </c>
      <c r="AE22" s="270" t="s">
        <v>1676</v>
      </c>
      <c r="AF22" s="270">
        <v>30</v>
      </c>
      <c r="AG22" s="270">
        <v>0</v>
      </c>
      <c r="AH22" s="270">
        <v>0</v>
      </c>
      <c r="AI22" s="270">
        <v>0</v>
      </c>
      <c r="AJ22" s="270">
        <v>0</v>
      </c>
      <c r="AK22" s="270">
        <v>0</v>
      </c>
      <c r="AL22" s="270">
        <v>0</v>
      </c>
      <c r="AM22" s="270">
        <v>0</v>
      </c>
      <c r="AN22" s="270">
        <v>0</v>
      </c>
      <c r="AO22" s="270">
        <v>0</v>
      </c>
      <c r="AP22" s="270">
        <v>0</v>
      </c>
      <c r="AQ22" s="270">
        <v>0</v>
      </c>
      <c r="AR22" s="270">
        <v>0</v>
      </c>
      <c r="AS22" s="270">
        <v>0</v>
      </c>
      <c r="AT22" s="270">
        <v>0</v>
      </c>
      <c r="AU22" s="270">
        <v>0</v>
      </c>
      <c r="AV22" s="270">
        <v>0</v>
      </c>
      <c r="AW22" s="270">
        <v>0</v>
      </c>
      <c r="AX22" s="270">
        <v>0</v>
      </c>
      <c r="AY22" s="270">
        <v>0</v>
      </c>
      <c r="AZ22" s="270">
        <v>0</v>
      </c>
      <c r="BA22" s="270">
        <v>0</v>
      </c>
      <c r="BB22" s="270">
        <v>0</v>
      </c>
      <c r="BC22" s="270">
        <v>0</v>
      </c>
      <c r="BD22" s="270">
        <v>0</v>
      </c>
      <c r="BE22" s="270">
        <v>0</v>
      </c>
      <c r="BF22" s="270">
        <v>0</v>
      </c>
      <c r="BG22" s="270">
        <v>0</v>
      </c>
      <c r="BH22" s="270">
        <v>30</v>
      </c>
      <c r="BI22" s="270">
        <v>0</v>
      </c>
      <c r="BJ22" s="270">
        <v>0</v>
      </c>
      <c r="BK22" s="270">
        <v>0</v>
      </c>
      <c r="BL22" s="270">
        <v>0</v>
      </c>
      <c r="BM22" s="270">
        <v>0</v>
      </c>
      <c r="BN22" s="270">
        <v>0</v>
      </c>
      <c r="BO22" s="270">
        <v>0</v>
      </c>
      <c r="BP22" s="270">
        <v>0</v>
      </c>
      <c r="BQ22" s="270">
        <v>0</v>
      </c>
      <c r="BR22" s="270">
        <v>0</v>
      </c>
      <c r="BS22" s="270">
        <v>0</v>
      </c>
      <c r="BT22" s="270">
        <v>0</v>
      </c>
      <c r="BU22" s="270">
        <v>0</v>
      </c>
      <c r="BV22" s="270"/>
      <c r="BW22" s="270">
        <v>0</v>
      </c>
      <c r="BX22" s="270">
        <v>0</v>
      </c>
      <c r="BY22" s="270">
        <v>0</v>
      </c>
      <c r="BZ22" s="270">
        <v>0</v>
      </c>
      <c r="CA22" s="270">
        <v>0</v>
      </c>
      <c r="CB22" s="270">
        <v>0</v>
      </c>
      <c r="CC22" s="270">
        <v>0</v>
      </c>
      <c r="CD22" s="270">
        <v>0</v>
      </c>
      <c r="CE22" s="270">
        <v>0</v>
      </c>
      <c r="CF22" s="270">
        <v>0</v>
      </c>
      <c r="CG22" s="270">
        <v>30</v>
      </c>
      <c r="CH22" s="270">
        <v>0</v>
      </c>
      <c r="CI22" s="270">
        <v>0</v>
      </c>
      <c r="CJ22" s="270">
        <v>0</v>
      </c>
      <c r="CK22" s="270">
        <v>30</v>
      </c>
      <c r="CL22" s="270">
        <v>0</v>
      </c>
      <c r="CM22" s="270">
        <v>0</v>
      </c>
      <c r="CN22" s="270">
        <v>0</v>
      </c>
      <c r="CO22" s="270">
        <v>0</v>
      </c>
      <c r="CP22" s="270">
        <v>0</v>
      </c>
      <c r="CQ22" s="270">
        <v>0</v>
      </c>
      <c r="CR22" s="270">
        <v>0</v>
      </c>
      <c r="CS22" s="270">
        <v>0</v>
      </c>
      <c r="CT22" s="270">
        <v>0</v>
      </c>
      <c r="CU22" s="270">
        <v>0</v>
      </c>
      <c r="CV22" s="270">
        <v>0</v>
      </c>
      <c r="CW22" s="270">
        <v>0</v>
      </c>
      <c r="CX22" s="270">
        <v>0</v>
      </c>
      <c r="CY22" s="270">
        <v>0</v>
      </c>
      <c r="CZ22" s="270">
        <v>0</v>
      </c>
      <c r="DA22" s="270">
        <v>0</v>
      </c>
      <c r="DB22" s="270">
        <v>0</v>
      </c>
      <c r="DC22" s="270">
        <v>0</v>
      </c>
      <c r="DD22" s="270">
        <v>0</v>
      </c>
      <c r="DE22" s="270">
        <v>0</v>
      </c>
      <c r="DF22" s="270">
        <v>0</v>
      </c>
      <c r="DG22" s="270">
        <v>0</v>
      </c>
      <c r="DH22" s="270">
        <v>0</v>
      </c>
      <c r="DI22" s="270">
        <v>0</v>
      </c>
      <c r="DJ22" s="270">
        <v>0</v>
      </c>
      <c r="DK22" s="270">
        <v>0</v>
      </c>
      <c r="DL22" s="270">
        <v>0</v>
      </c>
      <c r="DM22" s="270">
        <v>0</v>
      </c>
      <c r="DN22" s="270">
        <v>0</v>
      </c>
      <c r="DO22" s="270">
        <v>0</v>
      </c>
      <c r="DP22" s="270">
        <v>0</v>
      </c>
      <c r="DQ22" s="270"/>
      <c r="DR22" s="270">
        <v>0</v>
      </c>
      <c r="DS22" s="270">
        <v>0</v>
      </c>
      <c r="DT22" s="270">
        <v>0</v>
      </c>
      <c r="DU22" s="270">
        <v>0</v>
      </c>
      <c r="DV22" s="270">
        <v>0</v>
      </c>
      <c r="DW22" s="270">
        <v>0</v>
      </c>
      <c r="DX22" s="270">
        <v>0</v>
      </c>
      <c r="DY22" s="270">
        <v>0</v>
      </c>
      <c r="DZ22" s="270">
        <v>0</v>
      </c>
      <c r="EA22" s="270">
        <v>0</v>
      </c>
      <c r="EB22" s="270">
        <v>0</v>
      </c>
      <c r="EC22" s="270">
        <v>0</v>
      </c>
      <c r="ED22" s="270">
        <v>0</v>
      </c>
      <c r="EE22" s="270">
        <v>0</v>
      </c>
      <c r="EF22" s="270">
        <v>0</v>
      </c>
      <c r="EG22" s="270">
        <v>0</v>
      </c>
      <c r="EH22" s="270">
        <v>0</v>
      </c>
      <c r="EI22" s="270">
        <v>0</v>
      </c>
      <c r="EJ22" s="270">
        <v>0</v>
      </c>
      <c r="EK22" s="270">
        <v>0</v>
      </c>
      <c r="EL22" s="270">
        <v>0</v>
      </c>
      <c r="EM22" s="270">
        <v>0</v>
      </c>
      <c r="EN22" s="270">
        <v>0</v>
      </c>
      <c r="EO22" s="270">
        <v>0</v>
      </c>
      <c r="EP22" s="270">
        <v>0</v>
      </c>
      <c r="EQ22" s="270">
        <v>0</v>
      </c>
      <c r="ER22" s="270">
        <v>0</v>
      </c>
      <c r="ES22" s="270">
        <v>0</v>
      </c>
      <c r="ET22" s="270">
        <v>0</v>
      </c>
      <c r="EU22" s="270">
        <v>0</v>
      </c>
      <c r="EV22" s="270">
        <v>0</v>
      </c>
      <c r="EW22" s="270">
        <v>0</v>
      </c>
      <c r="EX22" s="270">
        <v>0</v>
      </c>
      <c r="EY22" s="270">
        <v>0</v>
      </c>
      <c r="EZ22" s="270">
        <v>0</v>
      </c>
      <c r="FA22" s="270">
        <v>0</v>
      </c>
      <c r="FB22" s="270">
        <v>0</v>
      </c>
      <c r="FC22" s="270">
        <v>0</v>
      </c>
      <c r="FD22" s="270">
        <v>0</v>
      </c>
      <c r="FE22" s="270">
        <v>0</v>
      </c>
      <c r="FF22" s="270">
        <v>0</v>
      </c>
      <c r="FG22" s="270">
        <v>0</v>
      </c>
      <c r="FH22" s="270">
        <v>0</v>
      </c>
      <c r="FI22" s="270">
        <v>0</v>
      </c>
      <c r="FJ22" s="270">
        <v>0</v>
      </c>
      <c r="FK22" s="270">
        <v>0</v>
      </c>
      <c r="FL22" s="351">
        <v>30</v>
      </c>
      <c r="FM22" s="323">
        <v>0</v>
      </c>
      <c r="FN22" s="324">
        <v>0</v>
      </c>
      <c r="FO22" s="270"/>
      <c r="FP22" s="89"/>
      <c r="FQ22" s="270"/>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c r="HX22" s="319"/>
      <c r="HY22" s="319"/>
      <c r="HZ22" s="319"/>
      <c r="IA22" s="319"/>
      <c r="IB22" s="319"/>
      <c r="IC22" s="319"/>
      <c r="ID22" s="319"/>
      <c r="IE22" s="319"/>
      <c r="IF22" s="319"/>
      <c r="IG22" s="318"/>
    </row>
    <row r="23" spans="1:241" ht="12.75" customHeight="1" x14ac:dyDescent="0.2">
      <c r="A23" s="370" t="s">
        <v>809</v>
      </c>
      <c r="B23" s="270">
        <v>1790</v>
      </c>
      <c r="C23" s="270">
        <v>1135</v>
      </c>
      <c r="D23" s="270">
        <v>495</v>
      </c>
      <c r="E23" s="270">
        <v>640</v>
      </c>
      <c r="F23" s="270">
        <v>0</v>
      </c>
      <c r="G23" s="270">
        <v>0</v>
      </c>
      <c r="H23" s="270">
        <v>1135</v>
      </c>
      <c r="I23" s="270">
        <v>0</v>
      </c>
      <c r="J23" s="270">
        <v>1790</v>
      </c>
      <c r="K23" s="270">
        <v>0</v>
      </c>
      <c r="L23" s="270">
        <v>13.578483245149911</v>
      </c>
      <c r="M23" s="270">
        <v>1110</v>
      </c>
      <c r="N23" s="270">
        <v>20</v>
      </c>
      <c r="O23" s="270" t="s">
        <v>1676</v>
      </c>
      <c r="P23" s="270">
        <v>0</v>
      </c>
      <c r="Q23" s="270">
        <v>0</v>
      </c>
      <c r="R23" s="270">
        <v>0</v>
      </c>
      <c r="S23" s="270">
        <v>0</v>
      </c>
      <c r="T23" s="270">
        <v>0</v>
      </c>
      <c r="W23" s="270">
        <v>13</v>
      </c>
      <c r="X23" s="270">
        <v>76.068638392857139</v>
      </c>
      <c r="Y23" s="270">
        <v>0</v>
      </c>
      <c r="Z23" s="270">
        <v>0</v>
      </c>
      <c r="AA23" s="270" t="s">
        <v>1676</v>
      </c>
      <c r="AB23" s="270">
        <v>75</v>
      </c>
      <c r="AC23" s="270">
        <v>635</v>
      </c>
      <c r="AD23" s="270">
        <v>1000</v>
      </c>
      <c r="AE23" s="270">
        <v>75</v>
      </c>
      <c r="AF23" s="270">
        <v>0</v>
      </c>
      <c r="AG23" s="270">
        <v>0</v>
      </c>
      <c r="AH23" s="270">
        <v>1790</v>
      </c>
      <c r="AI23" s="270">
        <v>0</v>
      </c>
      <c r="AJ23" s="270">
        <v>0</v>
      </c>
      <c r="AK23" s="270">
        <v>0</v>
      </c>
      <c r="AL23" s="270">
        <v>0</v>
      </c>
      <c r="AM23" s="270">
        <v>0</v>
      </c>
      <c r="AN23" s="270">
        <v>0</v>
      </c>
      <c r="AO23" s="270">
        <v>0</v>
      </c>
      <c r="AP23" s="270">
        <v>0</v>
      </c>
      <c r="AQ23" s="270">
        <v>0</v>
      </c>
      <c r="AR23" s="270">
        <v>0</v>
      </c>
      <c r="AS23" s="270">
        <v>0</v>
      </c>
      <c r="AT23" s="270">
        <v>0</v>
      </c>
      <c r="AU23" s="270">
        <v>0</v>
      </c>
      <c r="AV23" s="270">
        <v>0</v>
      </c>
      <c r="AW23" s="270">
        <v>0</v>
      </c>
      <c r="AX23" s="270">
        <v>0</v>
      </c>
      <c r="AY23" s="270">
        <v>0</v>
      </c>
      <c r="AZ23" s="270">
        <v>0</v>
      </c>
      <c r="BA23" s="270">
        <v>0</v>
      </c>
      <c r="BB23" s="270">
        <v>0</v>
      </c>
      <c r="BC23" s="270">
        <v>0</v>
      </c>
      <c r="BD23" s="270">
        <v>0</v>
      </c>
      <c r="BE23" s="270">
        <v>0</v>
      </c>
      <c r="BF23" s="270">
        <v>0</v>
      </c>
      <c r="BG23" s="270">
        <v>0</v>
      </c>
      <c r="BH23" s="270">
        <v>0</v>
      </c>
      <c r="BI23" s="270">
        <v>1135</v>
      </c>
      <c r="BJ23" s="270">
        <v>0</v>
      </c>
      <c r="BK23" s="270">
        <v>0</v>
      </c>
      <c r="BL23" s="270">
        <v>0</v>
      </c>
      <c r="BM23" s="270">
        <v>0</v>
      </c>
      <c r="BN23" s="270">
        <v>0</v>
      </c>
      <c r="BO23" s="270">
        <v>0</v>
      </c>
      <c r="BP23" s="270">
        <v>0</v>
      </c>
      <c r="BQ23" s="270">
        <v>0</v>
      </c>
      <c r="BR23" s="270">
        <v>0</v>
      </c>
      <c r="BS23" s="270">
        <v>0</v>
      </c>
      <c r="BT23" s="270">
        <v>0</v>
      </c>
      <c r="BU23" s="270">
        <v>0</v>
      </c>
      <c r="BV23" s="270"/>
      <c r="BW23" s="270">
        <v>0</v>
      </c>
      <c r="BX23" s="270">
        <v>0</v>
      </c>
      <c r="BY23" s="270">
        <v>0</v>
      </c>
      <c r="BZ23" s="270">
        <v>0</v>
      </c>
      <c r="CA23" s="270">
        <v>0</v>
      </c>
      <c r="CB23" s="270">
        <v>0</v>
      </c>
      <c r="CC23" s="270">
        <v>0</v>
      </c>
      <c r="CD23" s="270">
        <v>0</v>
      </c>
      <c r="CE23" s="270">
        <v>0</v>
      </c>
      <c r="CF23" s="270">
        <v>0</v>
      </c>
      <c r="CG23" s="270">
        <v>1135</v>
      </c>
      <c r="CH23" s="270">
        <v>0</v>
      </c>
      <c r="CI23" s="270">
        <v>0</v>
      </c>
      <c r="CJ23" s="270">
        <v>0</v>
      </c>
      <c r="CK23" s="270">
        <v>0</v>
      </c>
      <c r="CL23" s="270">
        <v>0</v>
      </c>
      <c r="CM23" s="270">
        <v>0</v>
      </c>
      <c r="CN23" s="270">
        <v>0</v>
      </c>
      <c r="CO23" s="270">
        <v>0</v>
      </c>
      <c r="CP23" s="270">
        <v>0</v>
      </c>
      <c r="CQ23" s="270">
        <v>0</v>
      </c>
      <c r="CR23" s="270">
        <v>0</v>
      </c>
      <c r="CS23" s="270">
        <v>0</v>
      </c>
      <c r="CT23" s="270">
        <v>0</v>
      </c>
      <c r="CU23" s="270">
        <v>0</v>
      </c>
      <c r="CV23" s="270">
        <v>0</v>
      </c>
      <c r="CW23" s="270">
        <v>0</v>
      </c>
      <c r="CX23" s="270">
        <v>0</v>
      </c>
      <c r="CY23" s="270">
        <v>0</v>
      </c>
      <c r="CZ23" s="270">
        <v>0</v>
      </c>
      <c r="DA23" s="270">
        <v>0</v>
      </c>
      <c r="DB23" s="270">
        <v>0</v>
      </c>
      <c r="DC23" s="270">
        <v>1790</v>
      </c>
      <c r="DD23" s="270">
        <v>0</v>
      </c>
      <c r="DE23" s="270">
        <v>0</v>
      </c>
      <c r="DF23" s="270">
        <v>0</v>
      </c>
      <c r="DG23" s="270">
        <v>0</v>
      </c>
      <c r="DH23" s="270">
        <v>0</v>
      </c>
      <c r="DI23" s="270">
        <v>0</v>
      </c>
      <c r="DJ23" s="270">
        <v>0</v>
      </c>
      <c r="DK23" s="270">
        <v>0</v>
      </c>
      <c r="DL23" s="270">
        <v>0</v>
      </c>
      <c r="DM23" s="270">
        <v>0</v>
      </c>
      <c r="DN23" s="270">
        <v>0</v>
      </c>
      <c r="DO23" s="270">
        <v>0</v>
      </c>
      <c r="DP23" s="270">
        <v>0</v>
      </c>
      <c r="DQ23" s="270"/>
      <c r="DR23" s="270">
        <v>0</v>
      </c>
      <c r="DS23" s="270">
        <v>0</v>
      </c>
      <c r="DT23" s="270">
        <v>0</v>
      </c>
      <c r="DU23" s="270">
        <v>0</v>
      </c>
      <c r="DV23" s="270">
        <v>0</v>
      </c>
      <c r="DW23" s="270">
        <v>0</v>
      </c>
      <c r="DX23" s="270">
        <v>0</v>
      </c>
      <c r="DY23" s="270">
        <v>0</v>
      </c>
      <c r="DZ23" s="270">
        <v>0</v>
      </c>
      <c r="EA23" s="270">
        <v>0</v>
      </c>
      <c r="EB23" s="270">
        <v>0</v>
      </c>
      <c r="EC23" s="270">
        <v>0</v>
      </c>
      <c r="ED23" s="270">
        <v>0</v>
      </c>
      <c r="EE23" s="270">
        <v>0</v>
      </c>
      <c r="EF23" s="270">
        <v>0</v>
      </c>
      <c r="EG23" s="270">
        <v>0</v>
      </c>
      <c r="EH23" s="270">
        <v>0</v>
      </c>
      <c r="EI23" s="270">
        <v>0</v>
      </c>
      <c r="EJ23" s="270">
        <v>0</v>
      </c>
      <c r="EK23" s="270">
        <v>0</v>
      </c>
      <c r="EL23" s="270">
        <v>0</v>
      </c>
      <c r="EM23" s="270">
        <v>0</v>
      </c>
      <c r="EN23" s="270">
        <v>0</v>
      </c>
      <c r="EO23" s="270">
        <v>0</v>
      </c>
      <c r="EP23" s="270">
        <v>0</v>
      </c>
      <c r="EQ23" s="270">
        <v>0</v>
      </c>
      <c r="ER23" s="270">
        <v>0</v>
      </c>
      <c r="ES23" s="270">
        <v>0</v>
      </c>
      <c r="ET23" s="270">
        <v>0</v>
      </c>
      <c r="EU23" s="270">
        <v>0</v>
      </c>
      <c r="EV23" s="270">
        <v>0</v>
      </c>
      <c r="EW23" s="270">
        <v>0</v>
      </c>
      <c r="EX23" s="270">
        <v>0</v>
      </c>
      <c r="EY23" s="270">
        <v>0</v>
      </c>
      <c r="EZ23" s="270">
        <v>0</v>
      </c>
      <c r="FA23" s="270">
        <v>0</v>
      </c>
      <c r="FB23" s="270">
        <v>0</v>
      </c>
      <c r="FC23" s="270">
        <v>0</v>
      </c>
      <c r="FD23" s="270">
        <v>0</v>
      </c>
      <c r="FE23" s="270">
        <v>0</v>
      </c>
      <c r="FF23" s="270">
        <v>0</v>
      </c>
      <c r="FG23" s="270">
        <v>0</v>
      </c>
      <c r="FH23" s="270">
        <v>0</v>
      </c>
      <c r="FI23" s="270">
        <v>0</v>
      </c>
      <c r="FJ23" s="270">
        <v>0</v>
      </c>
      <c r="FK23" s="270">
        <v>0</v>
      </c>
      <c r="FL23" s="351">
        <v>1790</v>
      </c>
      <c r="FM23" s="323">
        <v>0</v>
      </c>
      <c r="FN23" s="324">
        <v>1135</v>
      </c>
      <c r="FO23" s="270"/>
      <c r="FP23" s="89"/>
      <c r="FQ23" s="270"/>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c r="HX23" s="319"/>
      <c r="HY23" s="319"/>
      <c r="HZ23" s="319"/>
      <c r="IA23" s="319"/>
      <c r="IB23" s="319"/>
      <c r="IC23" s="319"/>
      <c r="ID23" s="319"/>
      <c r="IE23" s="319"/>
      <c r="IF23" s="319"/>
      <c r="IG23" s="318"/>
    </row>
    <row r="24" spans="1:241" ht="12.75" customHeight="1" x14ac:dyDescent="0.2">
      <c r="A24" s="370" t="s">
        <v>213</v>
      </c>
      <c r="B24" s="270">
        <v>3810</v>
      </c>
      <c r="C24" s="270">
        <v>2525</v>
      </c>
      <c r="D24" s="270">
        <v>1255</v>
      </c>
      <c r="E24" s="270">
        <v>1265</v>
      </c>
      <c r="F24" s="270">
        <v>1135</v>
      </c>
      <c r="G24" s="270">
        <v>780</v>
      </c>
      <c r="H24" s="270">
        <v>245</v>
      </c>
      <c r="I24" s="270">
        <v>3805</v>
      </c>
      <c r="J24" s="270" t="s">
        <v>1676</v>
      </c>
      <c r="K24" s="270">
        <v>176340</v>
      </c>
      <c r="L24" s="270"/>
      <c r="M24" s="270">
        <v>0</v>
      </c>
      <c r="N24" s="270">
        <v>0</v>
      </c>
      <c r="O24" s="270">
        <v>0</v>
      </c>
      <c r="P24" s="270">
        <v>0</v>
      </c>
      <c r="Q24" s="270">
        <v>0</v>
      </c>
      <c r="R24" s="270">
        <v>0</v>
      </c>
      <c r="S24" s="270">
        <v>0</v>
      </c>
      <c r="T24" s="270">
        <v>0</v>
      </c>
      <c r="U24" s="270">
        <v>70.44514767932489</v>
      </c>
      <c r="V24" s="270">
        <v>33</v>
      </c>
      <c r="X24" s="270">
        <v>46.893216746157925</v>
      </c>
      <c r="Y24" s="270">
        <v>10</v>
      </c>
      <c r="Z24" s="270">
        <v>730</v>
      </c>
      <c r="AA24" s="270">
        <v>1150</v>
      </c>
      <c r="AB24" s="270">
        <v>960</v>
      </c>
      <c r="AC24" s="270">
        <v>490</v>
      </c>
      <c r="AD24" s="270">
        <v>395</v>
      </c>
      <c r="AE24" s="270">
        <v>35</v>
      </c>
      <c r="AF24" s="270">
        <v>0</v>
      </c>
      <c r="AG24" s="270">
        <v>0</v>
      </c>
      <c r="AH24" s="270">
        <v>0</v>
      </c>
      <c r="AI24" s="270">
        <v>0</v>
      </c>
      <c r="AJ24" s="270">
        <v>0</v>
      </c>
      <c r="AK24" s="270">
        <v>0</v>
      </c>
      <c r="AL24" s="270">
        <v>0</v>
      </c>
      <c r="AM24" s="270">
        <v>0</v>
      </c>
      <c r="AN24" s="270">
        <v>0</v>
      </c>
      <c r="AO24" s="270">
        <v>0</v>
      </c>
      <c r="AP24" s="270">
        <v>0</v>
      </c>
      <c r="AQ24" s="270">
        <v>0</v>
      </c>
      <c r="AR24" s="270">
        <v>0</v>
      </c>
      <c r="AS24" s="270">
        <v>0</v>
      </c>
      <c r="AT24" s="270">
        <v>0</v>
      </c>
      <c r="AU24" s="270">
        <v>0</v>
      </c>
      <c r="AV24" s="270">
        <v>0</v>
      </c>
      <c r="AW24" s="270">
        <v>0</v>
      </c>
      <c r="AX24" s="270">
        <v>0</v>
      </c>
      <c r="AY24" s="270">
        <v>0</v>
      </c>
      <c r="AZ24" s="270">
        <v>0</v>
      </c>
      <c r="BA24" s="270">
        <v>0</v>
      </c>
      <c r="BB24" s="270">
        <v>3810</v>
      </c>
      <c r="BC24" s="270">
        <v>0</v>
      </c>
      <c r="BD24" s="270" t="s">
        <v>1676</v>
      </c>
      <c r="BE24" s="270">
        <v>0</v>
      </c>
      <c r="BF24" s="270" t="s">
        <v>1676</v>
      </c>
      <c r="BG24" s="270">
        <v>2235</v>
      </c>
      <c r="BH24" s="270">
        <v>10</v>
      </c>
      <c r="BI24" s="270">
        <v>0</v>
      </c>
      <c r="BJ24" s="270">
        <v>0</v>
      </c>
      <c r="BK24" s="270" t="s">
        <v>1676</v>
      </c>
      <c r="BL24" s="270" t="s">
        <v>1676</v>
      </c>
      <c r="BM24" s="270">
        <v>0</v>
      </c>
      <c r="BN24" s="270">
        <v>0</v>
      </c>
      <c r="BO24" s="270">
        <v>0</v>
      </c>
      <c r="BP24" s="270" t="s">
        <v>1676</v>
      </c>
      <c r="BQ24" s="270">
        <v>10</v>
      </c>
      <c r="BR24" s="270">
        <v>0</v>
      </c>
      <c r="BS24" s="270">
        <v>0</v>
      </c>
      <c r="BT24" s="270">
        <v>230</v>
      </c>
      <c r="BU24" s="270" t="s">
        <v>1676</v>
      </c>
      <c r="BV24" s="270"/>
      <c r="BW24" s="270">
        <v>25</v>
      </c>
      <c r="BX24" s="270">
        <v>0</v>
      </c>
      <c r="BY24" s="270">
        <v>20</v>
      </c>
      <c r="BZ24" s="270">
        <v>45</v>
      </c>
      <c r="CA24" s="270">
        <v>0</v>
      </c>
      <c r="CB24" s="270">
        <v>0</v>
      </c>
      <c r="CC24" s="270">
        <v>0</v>
      </c>
      <c r="CD24" s="270">
        <v>15</v>
      </c>
      <c r="CE24" s="270">
        <v>0</v>
      </c>
      <c r="CF24" s="270" t="s">
        <v>1676</v>
      </c>
      <c r="CG24" s="270">
        <v>2435</v>
      </c>
      <c r="CH24" s="270">
        <v>230</v>
      </c>
      <c r="CI24" s="270">
        <v>0</v>
      </c>
      <c r="CJ24" s="270">
        <v>0</v>
      </c>
      <c r="CK24" s="270">
        <v>0</v>
      </c>
      <c r="CL24" s="270">
        <v>0</v>
      </c>
      <c r="CM24" s="270">
        <v>0</v>
      </c>
      <c r="CN24" s="270">
        <v>0</v>
      </c>
      <c r="CO24" s="270">
        <v>0</v>
      </c>
      <c r="CP24" s="270">
        <v>0</v>
      </c>
      <c r="CQ24" s="270">
        <v>0</v>
      </c>
      <c r="CR24" s="270">
        <v>0</v>
      </c>
      <c r="CS24" s="270">
        <v>0</v>
      </c>
      <c r="CT24" s="270">
        <v>0</v>
      </c>
      <c r="CU24" s="270">
        <v>0</v>
      </c>
      <c r="CV24" s="270">
        <v>0</v>
      </c>
      <c r="CW24" s="270">
        <v>0</v>
      </c>
      <c r="CX24" s="270">
        <v>0</v>
      </c>
      <c r="CY24" s="270">
        <v>0</v>
      </c>
      <c r="CZ24" s="270">
        <v>0</v>
      </c>
      <c r="DA24" s="270">
        <v>0</v>
      </c>
      <c r="DB24" s="270">
        <v>0</v>
      </c>
      <c r="DC24" s="270">
        <v>0</v>
      </c>
      <c r="DD24" s="270">
        <v>0</v>
      </c>
      <c r="DE24" s="270">
        <v>0</v>
      </c>
      <c r="DF24" s="270">
        <v>0</v>
      </c>
      <c r="DG24" s="270">
        <v>0</v>
      </c>
      <c r="DH24" s="270">
        <v>0</v>
      </c>
      <c r="DI24" s="270">
        <v>0</v>
      </c>
      <c r="DJ24" s="270">
        <v>0</v>
      </c>
      <c r="DK24" s="270">
        <v>0</v>
      </c>
      <c r="DL24" s="270">
        <v>0</v>
      </c>
      <c r="DM24" s="270">
        <v>0</v>
      </c>
      <c r="DN24" s="270">
        <v>0</v>
      </c>
      <c r="DO24" s="270">
        <v>0</v>
      </c>
      <c r="DP24" s="270">
        <v>0</v>
      </c>
      <c r="DQ24" s="270"/>
      <c r="DR24" s="270">
        <v>0</v>
      </c>
      <c r="DS24" s="270">
        <v>0</v>
      </c>
      <c r="DT24" s="270">
        <v>0</v>
      </c>
      <c r="DU24" s="270">
        <v>0</v>
      </c>
      <c r="DV24" s="270">
        <v>0</v>
      </c>
      <c r="DW24" s="270">
        <v>0</v>
      </c>
      <c r="DX24" s="270">
        <v>0</v>
      </c>
      <c r="DY24" s="270">
        <v>0</v>
      </c>
      <c r="DZ24" s="270">
        <v>0</v>
      </c>
      <c r="EA24" s="270">
        <v>0</v>
      </c>
      <c r="EB24" s="270">
        <v>0</v>
      </c>
      <c r="EC24" s="270">
        <v>0</v>
      </c>
      <c r="ED24" s="270">
        <v>0</v>
      </c>
      <c r="EE24" s="270">
        <v>0</v>
      </c>
      <c r="EF24" s="270">
        <v>0</v>
      </c>
      <c r="EG24" s="270">
        <v>0</v>
      </c>
      <c r="EH24" s="270">
        <v>0</v>
      </c>
      <c r="EI24" s="270">
        <v>0</v>
      </c>
      <c r="EJ24" s="270">
        <v>0</v>
      </c>
      <c r="EK24" s="270">
        <v>0</v>
      </c>
      <c r="EL24" s="270">
        <v>0</v>
      </c>
      <c r="EM24" s="270">
        <v>0</v>
      </c>
      <c r="EN24" s="270">
        <v>0</v>
      </c>
      <c r="EO24" s="270">
        <v>0</v>
      </c>
      <c r="EP24" s="270">
        <v>2740</v>
      </c>
      <c r="EQ24" s="270">
        <v>35</v>
      </c>
      <c r="ER24" s="270">
        <v>355</v>
      </c>
      <c r="ES24" s="270">
        <v>0</v>
      </c>
      <c r="ET24" s="270">
        <v>445</v>
      </c>
      <c r="EU24" s="270">
        <v>0</v>
      </c>
      <c r="EV24" s="270">
        <v>0</v>
      </c>
      <c r="EW24" s="270">
        <v>0</v>
      </c>
      <c r="EX24" s="270">
        <v>0</v>
      </c>
      <c r="EY24" s="270">
        <v>0</v>
      </c>
      <c r="EZ24" s="270">
        <v>0</v>
      </c>
      <c r="FA24" s="270">
        <v>0</v>
      </c>
      <c r="FB24" s="270">
        <v>0</v>
      </c>
      <c r="FC24" s="270">
        <v>0</v>
      </c>
      <c r="FD24" s="270">
        <v>0</v>
      </c>
      <c r="FE24" s="270">
        <v>0</v>
      </c>
      <c r="FF24" s="270">
        <v>0</v>
      </c>
      <c r="FG24" s="270">
        <v>0</v>
      </c>
      <c r="FH24" s="270">
        <v>0</v>
      </c>
      <c r="FI24" s="270">
        <v>0</v>
      </c>
      <c r="FJ24" s="270">
        <v>0</v>
      </c>
      <c r="FK24" s="270">
        <v>0</v>
      </c>
      <c r="FL24" s="351">
        <v>0</v>
      </c>
      <c r="FM24" s="323">
        <v>360</v>
      </c>
      <c r="FN24" s="324">
        <v>0</v>
      </c>
      <c r="FO24" s="270"/>
      <c r="FP24" s="89"/>
      <c r="FQ24" s="270"/>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c r="HX24" s="319"/>
      <c r="HY24" s="319"/>
      <c r="HZ24" s="319"/>
      <c r="IA24" s="319"/>
      <c r="IB24" s="319"/>
      <c r="IC24" s="319"/>
      <c r="ID24" s="319"/>
      <c r="IE24" s="319"/>
      <c r="IF24" s="319"/>
      <c r="IG24" s="318"/>
    </row>
    <row r="25" spans="1:241" ht="12.75" customHeight="1" x14ac:dyDescent="0.2">
      <c r="A25" s="370" t="s">
        <v>406</v>
      </c>
      <c r="B25" s="270">
        <v>161295</v>
      </c>
      <c r="C25" s="270">
        <v>133115</v>
      </c>
      <c r="D25" s="270">
        <v>56500</v>
      </c>
      <c r="E25" s="270">
        <v>76595</v>
      </c>
      <c r="F25" s="270">
        <v>60100</v>
      </c>
      <c r="G25" s="270">
        <v>8185</v>
      </c>
      <c r="H25" s="270">
        <v>46475</v>
      </c>
      <c r="I25" s="270">
        <v>113655</v>
      </c>
      <c r="J25" s="270">
        <v>47645</v>
      </c>
      <c r="K25" s="270">
        <v>356560</v>
      </c>
      <c r="L25" s="270">
        <v>60.783532663077146</v>
      </c>
      <c r="M25" s="270">
        <v>19725</v>
      </c>
      <c r="N25" s="270">
        <v>7030</v>
      </c>
      <c r="O25" s="270">
        <v>4440</v>
      </c>
      <c r="P25" s="270">
        <v>8235</v>
      </c>
      <c r="Q25" s="270">
        <v>1970</v>
      </c>
      <c r="R25" s="270">
        <v>505</v>
      </c>
      <c r="S25" s="270">
        <v>60</v>
      </c>
      <c r="T25" s="270">
        <v>10</v>
      </c>
      <c r="U25" s="270">
        <v>4.1529382305739881</v>
      </c>
      <c r="V25" s="270">
        <v>1</v>
      </c>
      <c r="W25" s="270">
        <v>34</v>
      </c>
      <c r="X25" s="270">
        <v>53.696322847182969</v>
      </c>
      <c r="Y25" s="270">
        <v>17045</v>
      </c>
      <c r="Z25" s="270">
        <v>14845</v>
      </c>
      <c r="AA25" s="270">
        <v>21630</v>
      </c>
      <c r="AB25" s="270">
        <v>25880</v>
      </c>
      <c r="AC25" s="270">
        <v>31900</v>
      </c>
      <c r="AD25" s="270">
        <v>34995</v>
      </c>
      <c r="AE25" s="270">
        <v>7660</v>
      </c>
      <c r="AF25" s="270">
        <v>2310</v>
      </c>
      <c r="AG25" s="270">
        <v>3435</v>
      </c>
      <c r="AH25" s="270">
        <v>3705</v>
      </c>
      <c r="AI25" s="270">
        <v>875</v>
      </c>
      <c r="AJ25" s="270">
        <v>4045</v>
      </c>
      <c r="AK25" s="270">
        <v>2875</v>
      </c>
      <c r="AL25" s="270">
        <v>6055</v>
      </c>
      <c r="AM25" s="270">
        <v>9075</v>
      </c>
      <c r="AN25" s="270">
        <v>1160</v>
      </c>
      <c r="AO25" s="270">
        <v>825</v>
      </c>
      <c r="AP25" s="270">
        <v>1440</v>
      </c>
      <c r="AQ25" s="270">
        <v>4905</v>
      </c>
      <c r="AR25" s="270">
        <v>455</v>
      </c>
      <c r="AS25" s="270">
        <v>255</v>
      </c>
      <c r="AT25" s="270">
        <v>3215</v>
      </c>
      <c r="AU25" s="270">
        <v>8120</v>
      </c>
      <c r="AV25" s="270">
        <v>5080</v>
      </c>
      <c r="AW25" s="270">
        <v>3855</v>
      </c>
      <c r="AX25" s="270">
        <v>16885</v>
      </c>
      <c r="AY25" s="270">
        <v>1620</v>
      </c>
      <c r="AZ25" s="270">
        <v>5150</v>
      </c>
      <c r="BA25" s="270">
        <v>6700</v>
      </c>
      <c r="BB25" s="270">
        <v>69260</v>
      </c>
      <c r="BC25" s="270">
        <v>4515</v>
      </c>
      <c r="BD25" s="270">
        <v>10735</v>
      </c>
      <c r="BE25" s="270">
        <v>3065</v>
      </c>
      <c r="BF25" s="270">
        <v>2405</v>
      </c>
      <c r="BG25" s="270">
        <v>290</v>
      </c>
      <c r="BH25" s="270">
        <v>2685</v>
      </c>
      <c r="BI25" s="270">
        <v>3735</v>
      </c>
      <c r="BJ25" s="270">
        <v>835</v>
      </c>
      <c r="BK25" s="270">
        <v>7265</v>
      </c>
      <c r="BL25" s="270">
        <v>10330</v>
      </c>
      <c r="BM25" s="270">
        <v>17580</v>
      </c>
      <c r="BN25" s="270">
        <v>4055</v>
      </c>
      <c r="BO25" s="270">
        <v>9855</v>
      </c>
      <c r="BP25" s="270">
        <v>10130</v>
      </c>
      <c r="BQ25" s="270">
        <v>10980</v>
      </c>
      <c r="BR25" s="270">
        <v>4770</v>
      </c>
      <c r="BS25" s="270">
        <v>505</v>
      </c>
      <c r="BT25" s="270">
        <v>15935</v>
      </c>
      <c r="BU25" s="270">
        <v>6875</v>
      </c>
      <c r="BV25" s="270"/>
      <c r="BW25" s="270">
        <v>6570</v>
      </c>
      <c r="BX25" s="270">
        <v>305</v>
      </c>
      <c r="BY25" s="270">
        <v>4710</v>
      </c>
      <c r="BZ25" s="270">
        <v>440</v>
      </c>
      <c r="CA25" s="270">
        <v>260</v>
      </c>
      <c r="CB25" s="270">
        <v>25</v>
      </c>
      <c r="CC25" s="270">
        <v>0</v>
      </c>
      <c r="CD25" s="270">
        <v>3585</v>
      </c>
      <c r="CE25" s="270">
        <v>255</v>
      </c>
      <c r="CF25" s="270">
        <v>445</v>
      </c>
      <c r="CG25" s="270">
        <v>123090</v>
      </c>
      <c r="CH25" s="270">
        <v>0</v>
      </c>
      <c r="CI25" s="270">
        <v>13805</v>
      </c>
      <c r="CJ25" s="270">
        <v>5675</v>
      </c>
      <c r="CK25" s="270">
        <v>5150</v>
      </c>
      <c r="CL25" s="270">
        <v>4050</v>
      </c>
      <c r="CM25" s="270">
        <v>3875</v>
      </c>
      <c r="CN25" s="270">
        <v>1155</v>
      </c>
      <c r="CO25" s="270">
        <v>0</v>
      </c>
      <c r="CP25" s="270">
        <v>0</v>
      </c>
      <c r="CQ25" s="270">
        <v>0</v>
      </c>
      <c r="CR25" s="270">
        <v>2190</v>
      </c>
      <c r="CS25" s="270">
        <v>0</v>
      </c>
      <c r="CT25" s="270">
        <v>0</v>
      </c>
      <c r="CU25" s="270">
        <v>0</v>
      </c>
      <c r="CV25" s="270">
        <v>2095</v>
      </c>
      <c r="CW25" s="270">
        <v>0</v>
      </c>
      <c r="CX25" s="270">
        <v>0</v>
      </c>
      <c r="CY25" s="270">
        <v>0</v>
      </c>
      <c r="CZ25" s="270">
        <v>6320</v>
      </c>
      <c r="DA25" s="270">
        <v>1740</v>
      </c>
      <c r="DB25" s="270">
        <v>55</v>
      </c>
      <c r="DC25" s="270">
        <v>7115</v>
      </c>
      <c r="DD25" s="270">
        <v>16270</v>
      </c>
      <c r="DE25" s="270">
        <v>10300</v>
      </c>
      <c r="DF25" s="270">
        <v>1735</v>
      </c>
      <c r="DG25" s="270">
        <v>0</v>
      </c>
      <c r="DH25" s="270">
        <v>0</v>
      </c>
      <c r="DI25" s="270">
        <v>0</v>
      </c>
      <c r="DJ25" s="270">
        <v>0</v>
      </c>
      <c r="DK25" s="270">
        <v>0</v>
      </c>
      <c r="DL25" s="270">
        <v>0</v>
      </c>
      <c r="DM25" s="270" t="s">
        <v>1676</v>
      </c>
      <c r="DN25" s="270">
        <v>0</v>
      </c>
      <c r="DO25" s="270">
        <v>3005</v>
      </c>
      <c r="DP25" s="270">
        <v>0</v>
      </c>
      <c r="DQ25" s="270"/>
      <c r="DR25" s="270">
        <v>6370</v>
      </c>
      <c r="DS25" s="270">
        <v>2240</v>
      </c>
      <c r="DT25" s="270">
        <v>4575</v>
      </c>
      <c r="DU25" s="270" t="s">
        <v>1676</v>
      </c>
      <c r="DV25" s="270">
        <v>0</v>
      </c>
      <c r="DW25" s="270">
        <v>0</v>
      </c>
      <c r="DX25" s="270">
        <v>3945</v>
      </c>
      <c r="DY25" s="270">
        <v>70</v>
      </c>
      <c r="DZ25" s="270">
        <v>0</v>
      </c>
      <c r="EA25" s="270">
        <v>3370</v>
      </c>
      <c r="EB25" s="270">
        <v>0</v>
      </c>
      <c r="EC25" s="270">
        <v>1235</v>
      </c>
      <c r="ED25" s="270">
        <v>14610</v>
      </c>
      <c r="EE25" s="270">
        <v>0</v>
      </c>
      <c r="EF25" s="270">
        <v>18205</v>
      </c>
      <c r="EG25" s="270">
        <v>0</v>
      </c>
      <c r="EH25" s="270">
        <v>0</v>
      </c>
      <c r="EI25" s="270">
        <v>0</v>
      </c>
      <c r="EJ25" s="270">
        <v>4700</v>
      </c>
      <c r="EK25" s="270">
        <v>7810</v>
      </c>
      <c r="EL25" s="270">
        <v>2380</v>
      </c>
      <c r="EM25" s="270">
        <v>0</v>
      </c>
      <c r="EN25" s="270">
        <v>0</v>
      </c>
      <c r="EO25" s="270">
        <v>0</v>
      </c>
      <c r="EP25" s="270">
        <v>0</v>
      </c>
      <c r="EQ25" s="270">
        <v>0</v>
      </c>
      <c r="ER25" s="270">
        <v>0</v>
      </c>
      <c r="ES25" s="270">
        <v>0</v>
      </c>
      <c r="ET25" s="270" t="s">
        <v>1676</v>
      </c>
      <c r="EU25" s="270">
        <v>1405</v>
      </c>
      <c r="EV25" s="270">
        <v>5815</v>
      </c>
      <c r="EW25" s="270">
        <v>0</v>
      </c>
      <c r="EX25" s="270">
        <v>0</v>
      </c>
      <c r="EY25" s="270">
        <v>0</v>
      </c>
      <c r="EZ25" s="270">
        <v>20</v>
      </c>
      <c r="FA25" s="270" t="s">
        <v>1676</v>
      </c>
      <c r="FB25" s="270">
        <v>0</v>
      </c>
      <c r="FC25" s="270">
        <v>0</v>
      </c>
      <c r="FD25" s="270">
        <v>0</v>
      </c>
      <c r="FE25" s="270">
        <v>0</v>
      </c>
      <c r="FF25" s="270">
        <v>0</v>
      </c>
      <c r="FG25" s="270">
        <v>0</v>
      </c>
      <c r="FH25" s="270">
        <v>0</v>
      </c>
      <c r="FI25" s="270">
        <v>0</v>
      </c>
      <c r="FJ25" s="270">
        <v>0</v>
      </c>
      <c r="FK25" s="270">
        <v>0</v>
      </c>
      <c r="FL25" s="351">
        <v>92040</v>
      </c>
      <c r="FM25" s="323">
        <v>18355</v>
      </c>
      <c r="FN25" s="324">
        <v>41975</v>
      </c>
      <c r="FO25" s="270"/>
      <c r="FP25" s="89"/>
      <c r="FQ25" s="270"/>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c r="HV25" s="319"/>
      <c r="HW25" s="319"/>
      <c r="HX25" s="319"/>
      <c r="HY25" s="319"/>
      <c r="HZ25" s="319"/>
      <c r="IA25" s="319"/>
      <c r="IB25" s="319"/>
      <c r="IC25" s="319"/>
      <c r="ID25" s="319"/>
      <c r="IE25" s="319"/>
      <c r="IF25" s="319"/>
      <c r="IG25" s="318"/>
    </row>
    <row r="26" spans="1:241" ht="12.75" customHeight="1" x14ac:dyDescent="0.2">
      <c r="A26" s="370" t="s">
        <v>543</v>
      </c>
      <c r="B26" s="270">
        <v>2665</v>
      </c>
      <c r="C26" s="270">
        <v>2440</v>
      </c>
      <c r="D26" s="270">
        <v>1130</v>
      </c>
      <c r="E26" s="270">
        <v>1310</v>
      </c>
      <c r="F26" s="270">
        <v>0</v>
      </c>
      <c r="G26" s="270">
        <v>0</v>
      </c>
      <c r="H26" s="270">
        <v>2440</v>
      </c>
      <c r="I26" s="270">
        <v>1640</v>
      </c>
      <c r="J26" s="270">
        <v>1025</v>
      </c>
      <c r="K26" s="270">
        <v>2845</v>
      </c>
      <c r="L26" s="270">
        <v>54.595491803278691</v>
      </c>
      <c r="M26" s="270">
        <v>570</v>
      </c>
      <c r="N26" s="270">
        <v>840</v>
      </c>
      <c r="O26" s="270">
        <v>725</v>
      </c>
      <c r="P26" s="270">
        <v>295</v>
      </c>
      <c r="Q26" s="270" t="s">
        <v>1676</v>
      </c>
      <c r="R26" s="270" t="s">
        <v>1676</v>
      </c>
      <c r="S26" s="270">
        <v>0</v>
      </c>
      <c r="T26" s="270">
        <v>0</v>
      </c>
      <c r="U26" s="270">
        <v>1.8192307692307692</v>
      </c>
      <c r="V26" s="270">
        <v>2</v>
      </c>
      <c r="W26" s="270">
        <v>53</v>
      </c>
      <c r="X26" s="270">
        <v>63.963923337091316</v>
      </c>
      <c r="Y26" s="270">
        <v>0</v>
      </c>
      <c r="Z26" s="270">
        <v>45</v>
      </c>
      <c r="AA26" s="270">
        <v>190</v>
      </c>
      <c r="AB26" s="270">
        <v>640</v>
      </c>
      <c r="AC26" s="270">
        <v>1210</v>
      </c>
      <c r="AD26" s="270">
        <v>575</v>
      </c>
      <c r="AE26" s="270" t="s">
        <v>1676</v>
      </c>
      <c r="AF26" s="270">
        <v>225</v>
      </c>
      <c r="AG26" s="270">
        <v>0</v>
      </c>
      <c r="AH26" s="270">
        <v>0</v>
      </c>
      <c r="AI26" s="270">
        <v>0</v>
      </c>
      <c r="AJ26" s="270">
        <v>0</v>
      </c>
      <c r="AK26" s="270">
        <v>0</v>
      </c>
      <c r="AL26" s="270">
        <v>0</v>
      </c>
      <c r="AM26" s="270">
        <v>0</v>
      </c>
      <c r="AN26" s="270">
        <v>0</v>
      </c>
      <c r="AO26" s="270">
        <v>0</v>
      </c>
      <c r="AP26" s="270">
        <v>0</v>
      </c>
      <c r="AQ26" s="270">
        <v>0</v>
      </c>
      <c r="AR26" s="270">
        <v>0</v>
      </c>
      <c r="AS26" s="270">
        <v>0</v>
      </c>
      <c r="AT26" s="270">
        <v>0</v>
      </c>
      <c r="AU26" s="270">
        <v>0</v>
      </c>
      <c r="AV26" s="270">
        <v>10</v>
      </c>
      <c r="AW26" s="270">
        <v>125</v>
      </c>
      <c r="AX26" s="270">
        <v>0</v>
      </c>
      <c r="AY26" s="270">
        <v>160</v>
      </c>
      <c r="AZ26" s="270">
        <v>2025</v>
      </c>
      <c r="BA26" s="270" t="s">
        <v>1676</v>
      </c>
      <c r="BB26" s="270">
        <v>115</v>
      </c>
      <c r="BC26" s="270">
        <v>0</v>
      </c>
      <c r="BD26" s="270" t="s">
        <v>1676</v>
      </c>
      <c r="BE26" s="270">
        <v>0</v>
      </c>
      <c r="BF26" s="270">
        <v>0</v>
      </c>
      <c r="BG26" s="270">
        <v>0</v>
      </c>
      <c r="BH26" s="270">
        <v>70</v>
      </c>
      <c r="BI26" s="270">
        <v>0</v>
      </c>
      <c r="BJ26" s="270">
        <v>0</v>
      </c>
      <c r="BK26" s="270">
        <v>0</v>
      </c>
      <c r="BL26" s="270">
        <v>0</v>
      </c>
      <c r="BM26" s="270">
        <v>0</v>
      </c>
      <c r="BN26" s="270" t="s">
        <v>1676</v>
      </c>
      <c r="BO26" s="270">
        <v>2260</v>
      </c>
      <c r="BP26" s="270">
        <v>0</v>
      </c>
      <c r="BQ26" s="270">
        <v>0</v>
      </c>
      <c r="BR26" s="270">
        <v>0</v>
      </c>
      <c r="BS26" s="270" t="s">
        <v>1676</v>
      </c>
      <c r="BT26" s="270" t="s">
        <v>1676</v>
      </c>
      <c r="BU26" s="270">
        <v>95</v>
      </c>
      <c r="BV26" s="270"/>
      <c r="BW26" s="270" t="s">
        <v>1676</v>
      </c>
      <c r="BX26" s="270">
        <v>0</v>
      </c>
      <c r="BY26" s="270">
        <v>10</v>
      </c>
      <c r="BZ26" s="270">
        <v>0</v>
      </c>
      <c r="CA26" s="270">
        <v>0</v>
      </c>
      <c r="CB26" s="270">
        <v>0</v>
      </c>
      <c r="CC26" s="270">
        <v>0</v>
      </c>
      <c r="CD26" s="270">
        <v>35</v>
      </c>
      <c r="CE26" s="270">
        <v>0</v>
      </c>
      <c r="CF26" s="270">
        <v>0</v>
      </c>
      <c r="CG26" s="270">
        <v>2400</v>
      </c>
      <c r="CH26" s="270">
        <v>0</v>
      </c>
      <c r="CI26" s="270">
        <v>0</v>
      </c>
      <c r="CJ26" s="270">
        <v>0</v>
      </c>
      <c r="CK26" s="270">
        <v>2665</v>
      </c>
      <c r="CL26" s="270">
        <v>0</v>
      </c>
      <c r="CM26" s="270">
        <v>0</v>
      </c>
      <c r="CN26" s="270">
        <v>0</v>
      </c>
      <c r="CO26" s="270">
        <v>0</v>
      </c>
      <c r="CP26" s="270">
        <v>0</v>
      </c>
      <c r="CQ26" s="270">
        <v>0</v>
      </c>
      <c r="CR26" s="270">
        <v>0</v>
      </c>
      <c r="CS26" s="270">
        <v>0</v>
      </c>
      <c r="CT26" s="270">
        <v>0</v>
      </c>
      <c r="CU26" s="270">
        <v>0</v>
      </c>
      <c r="CV26" s="270">
        <v>0</v>
      </c>
      <c r="CW26" s="270">
        <v>0</v>
      </c>
      <c r="CX26" s="270">
        <v>0</v>
      </c>
      <c r="CY26" s="270">
        <v>0</v>
      </c>
      <c r="CZ26" s="270">
        <v>0</v>
      </c>
      <c r="DA26" s="270">
        <v>0</v>
      </c>
      <c r="DB26" s="270">
        <v>0</v>
      </c>
      <c r="DC26" s="270">
        <v>0</v>
      </c>
      <c r="DD26" s="270">
        <v>0</v>
      </c>
      <c r="DE26" s="270">
        <v>0</v>
      </c>
      <c r="DF26" s="270">
        <v>0</v>
      </c>
      <c r="DG26" s="270">
        <v>0</v>
      </c>
      <c r="DH26" s="270">
        <v>0</v>
      </c>
      <c r="DI26" s="270">
        <v>0</v>
      </c>
      <c r="DJ26" s="270">
        <v>0</v>
      </c>
      <c r="DK26" s="270">
        <v>0</v>
      </c>
      <c r="DL26" s="270">
        <v>0</v>
      </c>
      <c r="DM26" s="270">
        <v>0</v>
      </c>
      <c r="DN26" s="270">
        <v>0</v>
      </c>
      <c r="DO26" s="270">
        <v>0</v>
      </c>
      <c r="DP26" s="270">
        <v>0</v>
      </c>
      <c r="DQ26" s="270"/>
      <c r="DR26" s="270">
        <v>0</v>
      </c>
      <c r="DS26" s="270">
        <v>0</v>
      </c>
      <c r="DT26" s="270">
        <v>0</v>
      </c>
      <c r="DU26" s="270">
        <v>0</v>
      </c>
      <c r="DV26" s="270">
        <v>0</v>
      </c>
      <c r="DW26" s="270">
        <v>0</v>
      </c>
      <c r="DX26" s="270">
        <v>0</v>
      </c>
      <c r="DY26" s="270">
        <v>0</v>
      </c>
      <c r="DZ26" s="270">
        <v>0</v>
      </c>
      <c r="EA26" s="270">
        <v>0</v>
      </c>
      <c r="EB26" s="270">
        <v>0</v>
      </c>
      <c r="EC26" s="270">
        <v>0</v>
      </c>
      <c r="ED26" s="270">
        <v>0</v>
      </c>
      <c r="EE26" s="270">
        <v>0</v>
      </c>
      <c r="EF26" s="270">
        <v>0</v>
      </c>
      <c r="EG26" s="270">
        <v>0</v>
      </c>
      <c r="EH26" s="270">
        <v>0</v>
      </c>
      <c r="EI26" s="270">
        <v>0</v>
      </c>
      <c r="EJ26" s="270">
        <v>0</v>
      </c>
      <c r="EK26" s="270">
        <v>0</v>
      </c>
      <c r="EL26" s="270">
        <v>0</v>
      </c>
      <c r="EM26" s="270">
        <v>0</v>
      </c>
      <c r="EN26" s="270">
        <v>0</v>
      </c>
      <c r="EO26" s="270">
        <v>0</v>
      </c>
      <c r="EP26" s="270">
        <v>0</v>
      </c>
      <c r="EQ26" s="270">
        <v>0</v>
      </c>
      <c r="ER26" s="270">
        <v>0</v>
      </c>
      <c r="ES26" s="270">
        <v>0</v>
      </c>
      <c r="ET26" s="270">
        <v>0</v>
      </c>
      <c r="EU26" s="270">
        <v>0</v>
      </c>
      <c r="EV26" s="270">
        <v>0</v>
      </c>
      <c r="EW26" s="270">
        <v>0</v>
      </c>
      <c r="EX26" s="270">
        <v>0</v>
      </c>
      <c r="EY26" s="270">
        <v>0</v>
      </c>
      <c r="EZ26" s="270">
        <v>0</v>
      </c>
      <c r="FA26" s="270">
        <v>0</v>
      </c>
      <c r="FB26" s="270">
        <v>0</v>
      </c>
      <c r="FC26" s="270">
        <v>0</v>
      </c>
      <c r="FD26" s="270">
        <v>0</v>
      </c>
      <c r="FE26" s="270">
        <v>0</v>
      </c>
      <c r="FF26" s="270">
        <v>0</v>
      </c>
      <c r="FG26" s="270">
        <v>0</v>
      </c>
      <c r="FH26" s="270">
        <v>0</v>
      </c>
      <c r="FI26" s="270">
        <v>0</v>
      </c>
      <c r="FJ26" s="270">
        <v>0</v>
      </c>
      <c r="FK26" s="270">
        <v>0</v>
      </c>
      <c r="FL26" s="351">
        <v>2550</v>
      </c>
      <c r="FM26" s="323">
        <v>0</v>
      </c>
      <c r="FN26" s="324">
        <v>2440</v>
      </c>
      <c r="FO26" s="270"/>
      <c r="FP26" s="89"/>
      <c r="FQ26" s="270"/>
      <c r="FR26" s="319"/>
      <c r="FS26" s="319"/>
      <c r="FT26" s="319"/>
      <c r="FU26" s="319"/>
      <c r="FV26" s="319"/>
      <c r="FW26" s="319"/>
      <c r="FX26" s="319"/>
      <c r="FY26" s="319"/>
      <c r="FZ26" s="319"/>
      <c r="GA26" s="319"/>
      <c r="GB26" s="319"/>
      <c r="GC26" s="319"/>
      <c r="GD26" s="319"/>
      <c r="GE26" s="319"/>
      <c r="GF26" s="319"/>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c r="HV26" s="319"/>
      <c r="HW26" s="319"/>
      <c r="HX26" s="319"/>
      <c r="HY26" s="319"/>
      <c r="HZ26" s="319"/>
      <c r="IA26" s="319"/>
      <c r="IB26" s="319"/>
      <c r="IC26" s="319"/>
      <c r="ID26" s="319"/>
      <c r="IE26" s="319"/>
      <c r="IF26" s="319"/>
      <c r="IG26" s="318"/>
    </row>
    <row r="27" spans="1:241" ht="12.75" customHeight="1" x14ac:dyDescent="0.2">
      <c r="A27" s="370" t="s">
        <v>407</v>
      </c>
      <c r="B27" s="270">
        <v>87915</v>
      </c>
      <c r="C27" s="270">
        <v>73640</v>
      </c>
      <c r="D27" s="270">
        <v>32430</v>
      </c>
      <c r="E27" s="270">
        <v>41210</v>
      </c>
      <c r="F27" s="270">
        <v>33695</v>
      </c>
      <c r="G27" s="270">
        <v>8520</v>
      </c>
      <c r="H27" s="270">
        <v>22540</v>
      </c>
      <c r="I27" s="270">
        <v>60130</v>
      </c>
      <c r="J27" s="270">
        <v>27785</v>
      </c>
      <c r="K27" s="270">
        <v>148485</v>
      </c>
      <c r="L27" s="270">
        <v>48.713551652734104</v>
      </c>
      <c r="M27" s="270">
        <v>7190</v>
      </c>
      <c r="N27" s="270">
        <v>2805</v>
      </c>
      <c r="O27" s="270">
        <v>1220</v>
      </c>
      <c r="P27" s="270">
        <v>1370</v>
      </c>
      <c r="Q27" s="270">
        <v>295</v>
      </c>
      <c r="R27" s="270">
        <v>75</v>
      </c>
      <c r="S27" s="270">
        <v>35</v>
      </c>
      <c r="T27" s="270">
        <v>50</v>
      </c>
      <c r="U27" s="270">
        <v>3.255023993629639</v>
      </c>
      <c r="V27" s="270">
        <v>1</v>
      </c>
      <c r="W27" s="270">
        <v>26</v>
      </c>
      <c r="X27" s="270">
        <v>55.229020754955101</v>
      </c>
      <c r="Y27" s="270">
        <v>7040</v>
      </c>
      <c r="Z27" s="270">
        <v>9495</v>
      </c>
      <c r="AA27" s="270">
        <v>10760</v>
      </c>
      <c r="AB27" s="270">
        <v>15055</v>
      </c>
      <c r="AC27" s="270">
        <v>20805</v>
      </c>
      <c r="AD27" s="270">
        <v>20600</v>
      </c>
      <c r="AE27" s="270">
        <v>3165</v>
      </c>
      <c r="AF27" s="270">
        <v>435</v>
      </c>
      <c r="AG27" s="270">
        <v>385</v>
      </c>
      <c r="AH27" s="270">
        <v>2000</v>
      </c>
      <c r="AI27" s="270">
        <v>310</v>
      </c>
      <c r="AJ27" s="270">
        <v>1420</v>
      </c>
      <c r="AK27" s="270">
        <v>1135</v>
      </c>
      <c r="AL27" s="270">
        <v>4205</v>
      </c>
      <c r="AM27" s="270">
        <v>5260</v>
      </c>
      <c r="AN27" s="270">
        <v>610</v>
      </c>
      <c r="AO27" s="270">
        <v>560</v>
      </c>
      <c r="AP27" s="270">
        <v>425</v>
      </c>
      <c r="AQ27" s="270">
        <v>2245</v>
      </c>
      <c r="AR27" s="270">
        <v>290</v>
      </c>
      <c r="AS27" s="270">
        <v>200</v>
      </c>
      <c r="AT27" s="270">
        <v>1545</v>
      </c>
      <c r="AU27" s="270">
        <v>2840</v>
      </c>
      <c r="AV27" s="270">
        <v>2880</v>
      </c>
      <c r="AW27" s="270">
        <v>1465</v>
      </c>
      <c r="AX27" s="270">
        <v>8240</v>
      </c>
      <c r="AY27" s="270">
        <v>40</v>
      </c>
      <c r="AZ27" s="270">
        <v>3840</v>
      </c>
      <c r="BA27" s="270">
        <v>5305</v>
      </c>
      <c r="BB27" s="270">
        <v>42275</v>
      </c>
      <c r="BC27" s="270">
        <v>2445</v>
      </c>
      <c r="BD27" s="270">
        <v>5875</v>
      </c>
      <c r="BE27" s="270">
        <v>2135</v>
      </c>
      <c r="BF27" s="270">
        <v>1920</v>
      </c>
      <c r="BG27" s="270">
        <v>640</v>
      </c>
      <c r="BH27" s="270">
        <v>1060</v>
      </c>
      <c r="BI27" s="270">
        <v>2150</v>
      </c>
      <c r="BJ27" s="270">
        <v>340</v>
      </c>
      <c r="BK27" s="270">
        <v>4100</v>
      </c>
      <c r="BL27" s="270">
        <v>6120</v>
      </c>
      <c r="BM27" s="270">
        <v>11650</v>
      </c>
      <c r="BN27" s="270">
        <v>2500</v>
      </c>
      <c r="BO27" s="270">
        <v>4550</v>
      </c>
      <c r="BP27" s="270">
        <v>4155</v>
      </c>
      <c r="BQ27" s="270">
        <v>6165</v>
      </c>
      <c r="BR27" s="270">
        <v>1185</v>
      </c>
      <c r="BS27" s="270">
        <v>125</v>
      </c>
      <c r="BT27" s="270">
        <v>8265</v>
      </c>
      <c r="BU27" s="270">
        <v>4810</v>
      </c>
      <c r="BV27" s="270"/>
      <c r="BW27" s="270">
        <v>3435</v>
      </c>
      <c r="BX27" s="270">
        <v>235</v>
      </c>
      <c r="BY27" s="270">
        <v>3335</v>
      </c>
      <c r="BZ27" s="270">
        <v>850</v>
      </c>
      <c r="CA27" s="270">
        <v>160</v>
      </c>
      <c r="CB27" s="270">
        <v>25</v>
      </c>
      <c r="CC27" s="270">
        <v>0</v>
      </c>
      <c r="CD27" s="270">
        <v>1045</v>
      </c>
      <c r="CE27" s="270">
        <v>35</v>
      </c>
      <c r="CF27" s="270">
        <v>230</v>
      </c>
      <c r="CG27" s="270">
        <v>67725</v>
      </c>
      <c r="CH27" s="270">
        <v>0</v>
      </c>
      <c r="CI27" s="270">
        <v>7105</v>
      </c>
      <c r="CJ27" s="270">
        <v>2530</v>
      </c>
      <c r="CK27" s="270">
        <v>5690</v>
      </c>
      <c r="CL27" s="270">
        <v>1410</v>
      </c>
      <c r="CM27" s="270">
        <v>2100</v>
      </c>
      <c r="CN27" s="270">
        <v>655</v>
      </c>
      <c r="CO27" s="270">
        <v>0</v>
      </c>
      <c r="CP27" s="270">
        <v>0</v>
      </c>
      <c r="CQ27" s="270">
        <v>0</v>
      </c>
      <c r="CR27" s="270">
        <v>290</v>
      </c>
      <c r="CS27" s="270">
        <v>0</v>
      </c>
      <c r="CT27" s="270">
        <v>0</v>
      </c>
      <c r="CU27" s="270">
        <v>0</v>
      </c>
      <c r="CV27" s="270">
        <v>0</v>
      </c>
      <c r="CW27" s="270">
        <v>0</v>
      </c>
      <c r="CX27" s="270">
        <v>0</v>
      </c>
      <c r="CY27" s="270">
        <v>0</v>
      </c>
      <c r="CZ27" s="270">
        <v>4745</v>
      </c>
      <c r="DA27" s="270">
        <v>0</v>
      </c>
      <c r="DB27" s="270">
        <v>0</v>
      </c>
      <c r="DC27" s="270">
        <v>25320</v>
      </c>
      <c r="DD27" s="270">
        <v>11665</v>
      </c>
      <c r="DE27" s="270">
        <v>1245</v>
      </c>
      <c r="DF27" s="270">
        <v>3015</v>
      </c>
      <c r="DG27" s="270">
        <v>0</v>
      </c>
      <c r="DH27" s="270">
        <v>0</v>
      </c>
      <c r="DI27" s="270">
        <v>0</v>
      </c>
      <c r="DJ27" s="270">
        <v>0</v>
      </c>
      <c r="DK27" s="270">
        <v>0</v>
      </c>
      <c r="DL27" s="270">
        <v>0</v>
      </c>
      <c r="DM27" s="270" t="s">
        <v>1676</v>
      </c>
      <c r="DN27" s="270">
        <v>0</v>
      </c>
      <c r="DO27" s="270">
        <v>4115</v>
      </c>
      <c r="DP27" s="270">
        <v>0</v>
      </c>
      <c r="DQ27" s="270"/>
      <c r="DR27" s="270">
        <v>0</v>
      </c>
      <c r="DS27" s="270">
        <v>2315</v>
      </c>
      <c r="DT27" s="270">
        <v>460</v>
      </c>
      <c r="DU27" s="270">
        <v>0</v>
      </c>
      <c r="DV27" s="270">
        <v>0</v>
      </c>
      <c r="DW27" s="270">
        <v>0</v>
      </c>
      <c r="DX27" s="270">
        <v>0</v>
      </c>
      <c r="DY27" s="270">
        <v>0</v>
      </c>
      <c r="DZ27" s="270">
        <v>0</v>
      </c>
      <c r="EA27" s="270">
        <v>0</v>
      </c>
      <c r="EB27" s="270">
        <v>0</v>
      </c>
      <c r="EC27" s="270">
        <v>320</v>
      </c>
      <c r="ED27" s="270">
        <v>6010</v>
      </c>
      <c r="EE27" s="270">
        <v>0</v>
      </c>
      <c r="EF27" s="270">
        <v>775</v>
      </c>
      <c r="EG27" s="270">
        <v>0</v>
      </c>
      <c r="EH27" s="270">
        <v>0</v>
      </c>
      <c r="EI27" s="270">
        <v>0</v>
      </c>
      <c r="EJ27" s="270">
        <v>5785</v>
      </c>
      <c r="EK27" s="270">
        <v>2365</v>
      </c>
      <c r="EL27" s="270">
        <v>0</v>
      </c>
      <c r="EM27" s="270" t="s">
        <v>1676</v>
      </c>
      <c r="EN27" s="270">
        <v>0</v>
      </c>
      <c r="EO27" s="270">
        <v>0</v>
      </c>
      <c r="EP27" s="270">
        <v>0</v>
      </c>
      <c r="EQ27" s="270">
        <v>0</v>
      </c>
      <c r="ER27" s="270">
        <v>0</v>
      </c>
      <c r="ES27" s="270">
        <v>0</v>
      </c>
      <c r="ET27" s="270">
        <v>0</v>
      </c>
      <c r="EU27" s="270" t="s">
        <v>1676</v>
      </c>
      <c r="EV27" s="270">
        <v>0</v>
      </c>
      <c r="EW27" s="270">
        <v>0</v>
      </c>
      <c r="EX27" s="270">
        <v>0</v>
      </c>
      <c r="EY27" s="270">
        <v>0</v>
      </c>
      <c r="EZ27" s="270">
        <v>0</v>
      </c>
      <c r="FA27" s="270">
        <v>0</v>
      </c>
      <c r="FB27" s="270">
        <v>0</v>
      </c>
      <c r="FC27" s="270">
        <v>0</v>
      </c>
      <c r="FD27" s="270">
        <v>0</v>
      </c>
      <c r="FE27" s="270">
        <v>0</v>
      </c>
      <c r="FF27" s="270">
        <v>0</v>
      </c>
      <c r="FG27" s="270">
        <v>0</v>
      </c>
      <c r="FH27" s="270">
        <v>0</v>
      </c>
      <c r="FI27" s="270">
        <v>0</v>
      </c>
      <c r="FJ27" s="270">
        <v>0</v>
      </c>
      <c r="FK27" s="270">
        <v>0</v>
      </c>
      <c r="FL27" s="351">
        <v>45640</v>
      </c>
      <c r="FM27" s="323">
        <v>8885</v>
      </c>
      <c r="FN27" s="324">
        <v>13040</v>
      </c>
      <c r="FO27" s="270"/>
      <c r="FP27" s="89"/>
      <c r="FQ27" s="270"/>
      <c r="FR27" s="319"/>
      <c r="FS27" s="319"/>
      <c r="FT27" s="319"/>
      <c r="FU27" s="319"/>
      <c r="FV27" s="319"/>
      <c r="FW27" s="319"/>
      <c r="FX27" s="319"/>
      <c r="FY27" s="319"/>
      <c r="FZ27" s="319"/>
      <c r="GA27" s="319"/>
      <c r="GB27" s="319"/>
      <c r="GC27" s="319"/>
      <c r="GD27" s="319"/>
      <c r="GE27" s="319"/>
      <c r="GF27" s="319"/>
      <c r="GG27" s="319"/>
      <c r="GH27" s="319"/>
      <c r="GI27" s="319"/>
      <c r="GJ27" s="319"/>
      <c r="GK27" s="319"/>
      <c r="GL27" s="319"/>
      <c r="GM27" s="319"/>
      <c r="GN27" s="319"/>
      <c r="GO27" s="319"/>
      <c r="GP27" s="319"/>
      <c r="GQ27" s="319"/>
      <c r="GR27" s="319"/>
      <c r="GS27" s="319"/>
      <c r="GT27" s="319"/>
      <c r="GU27" s="319"/>
      <c r="GV27" s="319"/>
      <c r="GW27" s="319"/>
      <c r="GX27" s="319"/>
      <c r="GY27" s="319"/>
      <c r="GZ27" s="319"/>
      <c r="HA27" s="319"/>
      <c r="HB27" s="319"/>
      <c r="HC27" s="319"/>
      <c r="HD27" s="319"/>
      <c r="HE27" s="319"/>
      <c r="HF27" s="319"/>
      <c r="HG27" s="319"/>
      <c r="HH27" s="319"/>
      <c r="HI27" s="319"/>
      <c r="HJ27" s="319"/>
      <c r="HK27" s="319"/>
      <c r="HL27" s="319"/>
      <c r="HM27" s="319"/>
      <c r="HN27" s="319"/>
      <c r="HO27" s="319"/>
      <c r="HP27" s="319"/>
      <c r="HQ27" s="319"/>
      <c r="HR27" s="319"/>
      <c r="HS27" s="319"/>
      <c r="HT27" s="319"/>
      <c r="HU27" s="319"/>
      <c r="HV27" s="319"/>
      <c r="HW27" s="319"/>
      <c r="HX27" s="319"/>
      <c r="HY27" s="319"/>
      <c r="HZ27" s="319"/>
      <c r="IA27" s="319"/>
      <c r="IB27" s="319"/>
      <c r="IC27" s="319"/>
      <c r="ID27" s="319"/>
      <c r="IE27" s="319"/>
      <c r="IF27" s="319"/>
      <c r="IG27" s="318"/>
    </row>
    <row r="28" spans="1:241" s="267" customFormat="1" ht="12.75" customHeight="1" x14ac:dyDescent="0.2">
      <c r="A28" s="370" t="s">
        <v>743</v>
      </c>
      <c r="B28" s="270">
        <v>328440</v>
      </c>
      <c r="C28" s="270">
        <v>256575</v>
      </c>
      <c r="D28" s="270">
        <v>119530</v>
      </c>
      <c r="E28" s="270">
        <v>137040</v>
      </c>
      <c r="F28" s="270">
        <v>118420</v>
      </c>
      <c r="G28" s="270">
        <v>17510</v>
      </c>
      <c r="H28" s="270">
        <v>85795</v>
      </c>
      <c r="I28" s="270">
        <v>247355</v>
      </c>
      <c r="J28" s="270">
        <v>81085</v>
      </c>
      <c r="K28" s="270">
        <v>699630</v>
      </c>
      <c r="L28" s="270">
        <v>52.430348707222961</v>
      </c>
      <c r="M28" s="270">
        <v>38005</v>
      </c>
      <c r="N28" s="270">
        <v>21260</v>
      </c>
      <c r="O28" s="270">
        <v>9585</v>
      </c>
      <c r="P28" s="270">
        <v>10530</v>
      </c>
      <c r="Q28" s="270">
        <v>2895</v>
      </c>
      <c r="R28" s="270">
        <v>765</v>
      </c>
      <c r="S28" s="270">
        <v>100</v>
      </c>
      <c r="T28" s="270">
        <v>55</v>
      </c>
      <c r="U28" s="270">
        <v>3.9079841419018915</v>
      </c>
      <c r="V28" s="270">
        <v>1</v>
      </c>
      <c r="W28" s="270">
        <v>33</v>
      </c>
      <c r="X28" s="270">
        <v>46.950458054306537</v>
      </c>
      <c r="Y28" s="270">
        <v>46665</v>
      </c>
      <c r="Z28" s="270">
        <v>41725</v>
      </c>
      <c r="AA28" s="270">
        <v>58725</v>
      </c>
      <c r="AB28" s="270">
        <v>58550</v>
      </c>
      <c r="AC28" s="270">
        <v>61475</v>
      </c>
      <c r="AD28" s="270">
        <v>50115</v>
      </c>
      <c r="AE28" s="270">
        <v>7975</v>
      </c>
      <c r="AF28" s="270">
        <v>5920</v>
      </c>
      <c r="AG28" s="270">
        <v>1420</v>
      </c>
      <c r="AH28" s="270">
        <v>6185</v>
      </c>
      <c r="AI28" s="270">
        <v>1185</v>
      </c>
      <c r="AJ28" s="270">
        <v>8565</v>
      </c>
      <c r="AK28" s="270">
        <v>5980</v>
      </c>
      <c r="AL28" s="270">
        <v>12885</v>
      </c>
      <c r="AM28" s="270">
        <v>15870</v>
      </c>
      <c r="AN28" s="270">
        <v>2565</v>
      </c>
      <c r="AO28" s="270">
        <v>12645</v>
      </c>
      <c r="AP28" s="270">
        <v>5560</v>
      </c>
      <c r="AQ28" s="270">
        <v>10130</v>
      </c>
      <c r="AR28" s="270">
        <v>1050</v>
      </c>
      <c r="AS28" s="270">
        <v>480</v>
      </c>
      <c r="AT28" s="270">
        <v>5915</v>
      </c>
      <c r="AU28" s="270">
        <v>14930</v>
      </c>
      <c r="AV28" s="270">
        <v>5875</v>
      </c>
      <c r="AW28" s="270">
        <v>5725</v>
      </c>
      <c r="AX28" s="270">
        <v>33575</v>
      </c>
      <c r="AY28" s="270">
        <v>2555</v>
      </c>
      <c r="AZ28" s="270">
        <v>8190</v>
      </c>
      <c r="BA28" s="270">
        <v>21350</v>
      </c>
      <c r="BB28" s="270">
        <v>139880</v>
      </c>
      <c r="BC28" s="270">
        <v>8295</v>
      </c>
      <c r="BD28" s="270">
        <v>11990</v>
      </c>
      <c r="BE28" s="270">
        <v>6230</v>
      </c>
      <c r="BF28" s="270">
        <v>3975</v>
      </c>
      <c r="BG28" s="270">
        <v>1260</v>
      </c>
      <c r="BH28" s="270">
        <v>7170</v>
      </c>
      <c r="BI28" s="270">
        <v>5950</v>
      </c>
      <c r="BJ28" s="270">
        <v>1280</v>
      </c>
      <c r="BK28" s="270">
        <v>20905</v>
      </c>
      <c r="BL28" s="270">
        <v>17630</v>
      </c>
      <c r="BM28" s="270">
        <v>33860</v>
      </c>
      <c r="BN28" s="270">
        <v>4815</v>
      </c>
      <c r="BO28" s="270">
        <v>16250</v>
      </c>
      <c r="BP28" s="270">
        <v>15365</v>
      </c>
      <c r="BQ28" s="270">
        <v>22260</v>
      </c>
      <c r="BR28" s="270">
        <v>5070</v>
      </c>
      <c r="BS28" s="270">
        <v>2120</v>
      </c>
      <c r="BT28" s="270">
        <v>36620</v>
      </c>
      <c r="BU28" s="270">
        <v>18645</v>
      </c>
      <c r="BV28" s="270"/>
      <c r="BW28" s="270">
        <v>16880</v>
      </c>
      <c r="BX28" s="270">
        <v>1550</v>
      </c>
      <c r="BY28" s="270">
        <v>11010</v>
      </c>
      <c r="BZ28" s="270">
        <v>910</v>
      </c>
      <c r="CA28" s="270">
        <v>1430</v>
      </c>
      <c r="CB28" s="270">
        <v>50</v>
      </c>
      <c r="CC28" s="270" t="s">
        <v>1676</v>
      </c>
      <c r="CD28" s="270">
        <v>8195</v>
      </c>
      <c r="CE28" s="270">
        <v>380</v>
      </c>
      <c r="CF28" s="270">
        <v>865</v>
      </c>
      <c r="CG28" s="270">
        <v>232185</v>
      </c>
      <c r="CH28" s="270">
        <v>0</v>
      </c>
      <c r="CI28" s="270">
        <v>23210</v>
      </c>
      <c r="CJ28" s="270">
        <v>8540</v>
      </c>
      <c r="CK28" s="270">
        <v>12010</v>
      </c>
      <c r="CL28" s="270">
        <v>6580</v>
      </c>
      <c r="CM28" s="270">
        <v>6285</v>
      </c>
      <c r="CN28" s="270">
        <v>515</v>
      </c>
      <c r="CO28" s="270">
        <v>475</v>
      </c>
      <c r="CP28" s="270">
        <v>1590</v>
      </c>
      <c r="CQ28" s="270" t="s">
        <v>1676</v>
      </c>
      <c r="CR28" s="270">
        <v>3040</v>
      </c>
      <c r="CS28" s="270">
        <v>0</v>
      </c>
      <c r="CT28" s="270">
        <v>0</v>
      </c>
      <c r="CU28" s="270">
        <v>0</v>
      </c>
      <c r="CV28" s="270">
        <v>1975</v>
      </c>
      <c r="CW28" s="270">
        <v>3805</v>
      </c>
      <c r="CX28" s="270">
        <v>4360</v>
      </c>
      <c r="CY28" s="270">
        <v>2120</v>
      </c>
      <c r="CZ28" s="270">
        <v>32170</v>
      </c>
      <c r="DA28" s="270">
        <v>4560</v>
      </c>
      <c r="DB28" s="270">
        <v>15</v>
      </c>
      <c r="DC28" s="270">
        <v>30380</v>
      </c>
      <c r="DD28" s="270">
        <v>35680</v>
      </c>
      <c r="DE28" s="270">
        <v>6260</v>
      </c>
      <c r="DF28" s="270">
        <v>3820</v>
      </c>
      <c r="DG28" s="270">
        <v>0</v>
      </c>
      <c r="DH28" s="270">
        <v>430</v>
      </c>
      <c r="DI28" s="270">
        <v>0</v>
      </c>
      <c r="DJ28" s="270">
        <v>0</v>
      </c>
      <c r="DK28" s="270">
        <v>0</v>
      </c>
      <c r="DL28" s="270">
        <v>120</v>
      </c>
      <c r="DM28" s="270">
        <v>0</v>
      </c>
      <c r="DN28" s="270">
        <v>465</v>
      </c>
      <c r="DO28" s="270">
        <v>19455</v>
      </c>
      <c r="DP28" s="270">
        <v>0</v>
      </c>
      <c r="DQ28" s="270"/>
      <c r="DR28" s="270">
        <v>0</v>
      </c>
      <c r="DS28" s="270">
        <v>60</v>
      </c>
      <c r="DT28" s="270">
        <v>11130</v>
      </c>
      <c r="DU28" s="270">
        <v>260</v>
      </c>
      <c r="DV28" s="270">
        <v>0</v>
      </c>
      <c r="DW28" s="270">
        <v>185</v>
      </c>
      <c r="DX28" s="270">
        <v>14395</v>
      </c>
      <c r="DY28" s="270">
        <v>1140</v>
      </c>
      <c r="DZ28" s="270">
        <v>0</v>
      </c>
      <c r="EA28" s="270">
        <v>4595</v>
      </c>
      <c r="EB28" s="270">
        <v>30</v>
      </c>
      <c r="EC28" s="270">
        <v>2855</v>
      </c>
      <c r="ED28" s="270">
        <v>30340</v>
      </c>
      <c r="EE28" s="270">
        <v>175</v>
      </c>
      <c r="EF28" s="270">
        <v>20185</v>
      </c>
      <c r="EG28" s="270">
        <v>0</v>
      </c>
      <c r="EH28" s="270">
        <v>0</v>
      </c>
      <c r="EI28" s="270">
        <v>0</v>
      </c>
      <c r="EJ28" s="270">
        <v>6585</v>
      </c>
      <c r="EK28" s="270">
        <v>19065</v>
      </c>
      <c r="EL28" s="270">
        <v>4550</v>
      </c>
      <c r="EM28" s="270">
        <v>0</v>
      </c>
      <c r="EN28" s="270">
        <v>0</v>
      </c>
      <c r="EO28" s="270">
        <v>0</v>
      </c>
      <c r="EP28" s="270">
        <v>0</v>
      </c>
      <c r="EQ28" s="270">
        <v>0</v>
      </c>
      <c r="ER28" s="270">
        <v>0</v>
      </c>
      <c r="ES28" s="270">
        <v>0</v>
      </c>
      <c r="ET28" s="270" t="s">
        <v>1676</v>
      </c>
      <c r="EU28" s="270">
        <v>390</v>
      </c>
      <c r="EV28" s="270">
        <v>4455</v>
      </c>
      <c r="EW28" s="270">
        <v>0</v>
      </c>
      <c r="EX28" s="270">
        <v>0</v>
      </c>
      <c r="EY28" s="270">
        <v>0</v>
      </c>
      <c r="EZ28" s="270">
        <v>150</v>
      </c>
      <c r="FA28" s="270">
        <v>0</v>
      </c>
      <c r="FB28" s="270">
        <v>0</v>
      </c>
      <c r="FC28" s="270">
        <v>0</v>
      </c>
      <c r="FD28" s="270">
        <v>0</v>
      </c>
      <c r="FE28" s="270">
        <v>0</v>
      </c>
      <c r="FF28" s="270">
        <v>0</v>
      </c>
      <c r="FG28" s="270">
        <v>0</v>
      </c>
      <c r="FH28" s="270">
        <v>0</v>
      </c>
      <c r="FI28" s="270">
        <v>0</v>
      </c>
      <c r="FJ28" s="270">
        <v>20</v>
      </c>
      <c r="FK28" s="270">
        <v>10</v>
      </c>
      <c r="FL28" s="351">
        <v>188565</v>
      </c>
      <c r="FM28" s="323">
        <v>34850</v>
      </c>
      <c r="FN28" s="324">
        <v>83195</v>
      </c>
      <c r="FO28" s="270"/>
      <c r="FP28" s="89"/>
      <c r="FQ28" s="270"/>
      <c r="FR28" s="319"/>
      <c r="FS28" s="319"/>
      <c r="FT28" s="319"/>
      <c r="FU28" s="319"/>
      <c r="FV28" s="319"/>
      <c r="FW28" s="319"/>
      <c r="FX28" s="319"/>
      <c r="FY28" s="319"/>
      <c r="FZ28" s="319"/>
      <c r="GA28" s="319"/>
      <c r="GB28" s="319"/>
      <c r="GC28" s="319"/>
      <c r="GD28" s="319"/>
      <c r="GE28" s="319"/>
      <c r="GF28" s="319"/>
      <c r="GG28" s="319"/>
      <c r="GH28" s="319"/>
      <c r="GI28" s="319"/>
      <c r="GJ28" s="319"/>
      <c r="GK28" s="319"/>
      <c r="GL28" s="319"/>
      <c r="GM28" s="319"/>
      <c r="GN28" s="319"/>
      <c r="GO28" s="319"/>
      <c r="GP28" s="319"/>
      <c r="GQ28" s="319"/>
      <c r="GR28" s="319"/>
      <c r="GS28" s="319"/>
      <c r="GT28" s="319"/>
      <c r="GU28" s="319"/>
      <c r="GV28" s="319"/>
      <c r="GW28" s="319"/>
      <c r="GX28" s="319"/>
      <c r="GY28" s="319"/>
      <c r="GZ28" s="319"/>
      <c r="HA28" s="319"/>
      <c r="HB28" s="319"/>
      <c r="HC28" s="319"/>
      <c r="HD28" s="319"/>
      <c r="HE28" s="319"/>
      <c r="HF28" s="319"/>
      <c r="HG28" s="319"/>
      <c r="HH28" s="319"/>
      <c r="HI28" s="319"/>
      <c r="HJ28" s="319"/>
      <c r="HK28" s="319"/>
      <c r="HL28" s="319"/>
      <c r="HM28" s="319"/>
      <c r="HN28" s="319"/>
      <c r="HO28" s="319"/>
      <c r="HP28" s="319"/>
      <c r="HQ28" s="319"/>
      <c r="HR28" s="319"/>
      <c r="HS28" s="319"/>
      <c r="HT28" s="319"/>
      <c r="HU28" s="319"/>
      <c r="HV28" s="319"/>
      <c r="HW28" s="319"/>
      <c r="HX28" s="319"/>
      <c r="HY28" s="319"/>
      <c r="HZ28" s="319"/>
      <c r="IA28" s="319"/>
      <c r="IB28" s="319"/>
      <c r="IC28" s="319"/>
      <c r="ID28" s="320"/>
      <c r="IE28" s="320"/>
      <c r="IF28" s="320"/>
      <c r="IG28" s="321"/>
    </row>
    <row r="29" spans="1:241" ht="12.75" customHeight="1" x14ac:dyDescent="0.2">
      <c r="A29" s="370" t="s">
        <v>396</v>
      </c>
      <c r="B29" s="270">
        <v>141945</v>
      </c>
      <c r="C29" s="270">
        <v>118145</v>
      </c>
      <c r="D29" s="270">
        <v>50730</v>
      </c>
      <c r="E29" s="270">
        <v>67390</v>
      </c>
      <c r="F29" s="270">
        <v>52170</v>
      </c>
      <c r="G29" s="270">
        <v>9450</v>
      </c>
      <c r="H29" s="270">
        <v>35680</v>
      </c>
      <c r="I29" s="270">
        <v>103365</v>
      </c>
      <c r="J29" s="270">
        <v>38580</v>
      </c>
      <c r="K29" s="270">
        <v>257455</v>
      </c>
      <c r="L29" s="270">
        <v>47.900277823173724</v>
      </c>
      <c r="M29" s="270">
        <v>18890</v>
      </c>
      <c r="N29" s="270">
        <v>5695</v>
      </c>
      <c r="O29" s="270">
        <v>2015</v>
      </c>
      <c r="P29" s="270">
        <v>2240</v>
      </c>
      <c r="Q29" s="270">
        <v>1050</v>
      </c>
      <c r="R29" s="270">
        <v>415</v>
      </c>
      <c r="S29" s="270">
        <v>140</v>
      </c>
      <c r="T29" s="270">
        <v>150</v>
      </c>
      <c r="U29" s="270">
        <v>3.2265902198868033</v>
      </c>
      <c r="V29" s="270">
        <v>1</v>
      </c>
      <c r="W29" s="270">
        <v>18</v>
      </c>
      <c r="X29" s="270">
        <v>53.271724239392029</v>
      </c>
      <c r="Y29" s="270">
        <v>10235</v>
      </c>
      <c r="Z29" s="270">
        <v>18910</v>
      </c>
      <c r="AA29" s="270">
        <v>21655</v>
      </c>
      <c r="AB29" s="270">
        <v>23805</v>
      </c>
      <c r="AC29" s="270">
        <v>30475</v>
      </c>
      <c r="AD29" s="270">
        <v>29430</v>
      </c>
      <c r="AE29" s="270">
        <v>5175</v>
      </c>
      <c r="AF29" s="270">
        <v>1305</v>
      </c>
      <c r="AG29" s="270">
        <v>455</v>
      </c>
      <c r="AH29" s="270">
        <v>10</v>
      </c>
      <c r="AI29" s="270">
        <v>185</v>
      </c>
      <c r="AJ29" s="270">
        <v>2210</v>
      </c>
      <c r="AK29" s="270">
        <v>655</v>
      </c>
      <c r="AL29" s="270">
        <v>4315</v>
      </c>
      <c r="AM29" s="270">
        <v>8470</v>
      </c>
      <c r="AN29" s="270">
        <v>780</v>
      </c>
      <c r="AO29" s="270">
        <v>6740</v>
      </c>
      <c r="AP29" s="270">
        <v>1465</v>
      </c>
      <c r="AQ29" s="270">
        <v>3680</v>
      </c>
      <c r="AR29" s="270">
        <v>300</v>
      </c>
      <c r="AS29" s="270">
        <v>185</v>
      </c>
      <c r="AT29" s="270">
        <v>1585</v>
      </c>
      <c r="AU29" s="270">
        <v>4700</v>
      </c>
      <c r="AV29" s="270">
        <v>1060</v>
      </c>
      <c r="AW29" s="270">
        <v>1725</v>
      </c>
      <c r="AX29" s="270">
        <v>14530</v>
      </c>
      <c r="AY29" s="270">
        <v>380</v>
      </c>
      <c r="AZ29" s="270">
        <v>3225</v>
      </c>
      <c r="BA29" s="270">
        <v>10565</v>
      </c>
      <c r="BB29" s="270">
        <v>73420</v>
      </c>
      <c r="BC29" s="270">
        <v>3500</v>
      </c>
      <c r="BD29" s="270">
        <v>9745</v>
      </c>
      <c r="BE29" s="270">
        <v>2750</v>
      </c>
      <c r="BF29" s="270">
        <v>2390</v>
      </c>
      <c r="BG29" s="270">
        <v>850</v>
      </c>
      <c r="BH29" s="270">
        <v>1890</v>
      </c>
      <c r="BI29" s="270">
        <v>275</v>
      </c>
      <c r="BJ29" s="270">
        <v>365</v>
      </c>
      <c r="BK29" s="270">
        <v>11900</v>
      </c>
      <c r="BL29" s="270">
        <v>6870</v>
      </c>
      <c r="BM29" s="270">
        <v>13325</v>
      </c>
      <c r="BN29" s="270">
        <v>2610</v>
      </c>
      <c r="BO29" s="270">
        <v>7040</v>
      </c>
      <c r="BP29" s="270">
        <v>5730</v>
      </c>
      <c r="BQ29" s="270">
        <v>10150</v>
      </c>
      <c r="BR29" s="270">
        <v>1310</v>
      </c>
      <c r="BS29" s="270">
        <v>170</v>
      </c>
      <c r="BT29" s="270">
        <v>17965</v>
      </c>
      <c r="BU29" s="270">
        <v>7365</v>
      </c>
      <c r="BV29" s="270"/>
      <c r="BW29" s="270">
        <v>11945</v>
      </c>
      <c r="BX29" s="270">
        <v>510</v>
      </c>
      <c r="BY29" s="270">
        <v>5985</v>
      </c>
      <c r="BZ29" s="270">
        <v>855</v>
      </c>
      <c r="CA29" s="270">
        <v>280</v>
      </c>
      <c r="CB29" s="270">
        <v>25</v>
      </c>
      <c r="CC29" s="270" t="s">
        <v>1676</v>
      </c>
      <c r="CD29" s="270">
        <v>2290</v>
      </c>
      <c r="CE29" s="270">
        <v>100</v>
      </c>
      <c r="CF29" s="270">
        <v>150</v>
      </c>
      <c r="CG29" s="270">
        <v>107945</v>
      </c>
      <c r="CH29" s="270">
        <v>0</v>
      </c>
      <c r="CI29" s="270">
        <v>15215</v>
      </c>
      <c r="CJ29" s="270">
        <v>2900</v>
      </c>
      <c r="CK29" s="270">
        <v>4910</v>
      </c>
      <c r="CL29" s="270">
        <v>865</v>
      </c>
      <c r="CM29" s="270">
        <v>0</v>
      </c>
      <c r="CN29" s="270">
        <v>425</v>
      </c>
      <c r="CO29" s="270">
        <v>0</v>
      </c>
      <c r="CP29" s="270">
        <v>0</v>
      </c>
      <c r="CQ29" s="270">
        <v>0</v>
      </c>
      <c r="CR29" s="270">
        <v>0</v>
      </c>
      <c r="CS29" s="270">
        <v>0</v>
      </c>
      <c r="CT29" s="270">
        <v>0</v>
      </c>
      <c r="CU29" s="270">
        <v>0</v>
      </c>
      <c r="CV29" s="270">
        <v>0</v>
      </c>
      <c r="CW29" s="270">
        <v>0</v>
      </c>
      <c r="CX29" s="270">
        <v>1545</v>
      </c>
      <c r="CY29" s="270">
        <v>0</v>
      </c>
      <c r="CZ29" s="270">
        <v>12490</v>
      </c>
      <c r="DA29" s="270">
        <v>1395</v>
      </c>
      <c r="DB29" s="270">
        <v>0</v>
      </c>
      <c r="DC29" s="270">
        <v>30235</v>
      </c>
      <c r="DD29" s="270">
        <v>9180</v>
      </c>
      <c r="DE29" s="270">
        <v>370</v>
      </c>
      <c r="DF29" s="270">
        <v>7390</v>
      </c>
      <c r="DG29" s="270">
        <v>0</v>
      </c>
      <c r="DH29" s="270">
        <v>0</v>
      </c>
      <c r="DI29" s="270">
        <v>0</v>
      </c>
      <c r="DJ29" s="270">
        <v>0</v>
      </c>
      <c r="DK29" s="270">
        <v>0</v>
      </c>
      <c r="DL29" s="270">
        <v>0</v>
      </c>
      <c r="DM29" s="270">
        <v>0</v>
      </c>
      <c r="DN29" s="270">
        <v>440</v>
      </c>
      <c r="DO29" s="270">
        <v>9550</v>
      </c>
      <c r="DP29" s="270">
        <v>0</v>
      </c>
      <c r="DQ29" s="270"/>
      <c r="DR29" s="270">
        <v>0</v>
      </c>
      <c r="DS29" s="270" t="s">
        <v>1676</v>
      </c>
      <c r="DT29" s="270">
        <v>3350</v>
      </c>
      <c r="DU29" s="270">
        <v>0</v>
      </c>
      <c r="DV29" s="270">
        <v>0</v>
      </c>
      <c r="DW29" s="270">
        <v>0</v>
      </c>
      <c r="DX29" s="270">
        <v>1745</v>
      </c>
      <c r="DY29" s="270">
        <v>0</v>
      </c>
      <c r="DZ29" s="270">
        <v>0</v>
      </c>
      <c r="EA29" s="270" t="s">
        <v>1676</v>
      </c>
      <c r="EB29" s="270">
        <v>0</v>
      </c>
      <c r="EC29" s="270">
        <v>2370</v>
      </c>
      <c r="ED29" s="270">
        <v>9205</v>
      </c>
      <c r="EE29" s="270">
        <v>0</v>
      </c>
      <c r="EF29" s="270">
        <v>9750</v>
      </c>
      <c r="EG29" s="270">
        <v>0</v>
      </c>
      <c r="EH29" s="270">
        <v>0</v>
      </c>
      <c r="EI29" s="270">
        <v>0</v>
      </c>
      <c r="EJ29" s="270">
        <v>1105</v>
      </c>
      <c r="EK29" s="270">
        <v>14940</v>
      </c>
      <c r="EL29" s="270">
        <v>1750</v>
      </c>
      <c r="EM29" s="270">
        <v>0</v>
      </c>
      <c r="EN29" s="270">
        <v>0</v>
      </c>
      <c r="EO29" s="270">
        <v>0</v>
      </c>
      <c r="EP29" s="270" t="s">
        <v>1676</v>
      </c>
      <c r="EQ29" s="270">
        <v>0</v>
      </c>
      <c r="ER29" s="270">
        <v>0</v>
      </c>
      <c r="ES29" s="270">
        <v>0</v>
      </c>
      <c r="ET29" s="270">
        <v>0</v>
      </c>
      <c r="EU29" s="270">
        <v>0</v>
      </c>
      <c r="EV29" s="270">
        <v>790</v>
      </c>
      <c r="EW29" s="270">
        <v>0</v>
      </c>
      <c r="EX29" s="270">
        <v>0</v>
      </c>
      <c r="EY29" s="270">
        <v>0</v>
      </c>
      <c r="EZ29" s="270">
        <v>25</v>
      </c>
      <c r="FA29" s="270">
        <v>0</v>
      </c>
      <c r="FB29" s="270">
        <v>0</v>
      </c>
      <c r="FC29" s="270">
        <v>0</v>
      </c>
      <c r="FD29" s="270">
        <v>0</v>
      </c>
      <c r="FE29" s="270">
        <v>0</v>
      </c>
      <c r="FF29" s="270">
        <v>0</v>
      </c>
      <c r="FG29" s="270">
        <v>0</v>
      </c>
      <c r="FH29" s="270">
        <v>0</v>
      </c>
      <c r="FI29" s="270">
        <v>0</v>
      </c>
      <c r="FJ29" s="270">
        <v>0</v>
      </c>
      <c r="FK29" s="270" t="s">
        <v>1676</v>
      </c>
      <c r="FL29" s="351">
        <v>68525</v>
      </c>
      <c r="FM29" s="323">
        <v>20845</v>
      </c>
      <c r="FN29" s="324">
        <v>30595</v>
      </c>
      <c r="FO29" s="270"/>
      <c r="FP29" s="89"/>
      <c r="FQ29" s="270"/>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c r="HU29" s="319"/>
      <c r="HV29" s="319"/>
      <c r="HW29" s="319"/>
      <c r="HX29" s="319"/>
      <c r="HY29" s="319"/>
      <c r="HZ29" s="319"/>
      <c r="IA29" s="319"/>
      <c r="IB29" s="319"/>
      <c r="IC29" s="319"/>
      <c r="ID29" s="319"/>
      <c r="IE29" s="319"/>
      <c r="IF29" s="319"/>
      <c r="IG29" s="318"/>
    </row>
    <row r="30" spans="1:241" ht="12.75" customHeight="1" x14ac:dyDescent="0.2">
      <c r="A30" s="370" t="s">
        <v>385</v>
      </c>
      <c r="B30" s="270">
        <v>84260</v>
      </c>
      <c r="C30" s="270">
        <v>65325</v>
      </c>
      <c r="D30" s="270">
        <v>29535</v>
      </c>
      <c r="E30" s="270">
        <v>35790</v>
      </c>
      <c r="F30" s="270">
        <v>26575</v>
      </c>
      <c r="G30" s="270">
        <v>2485</v>
      </c>
      <c r="H30" s="270">
        <v>29380</v>
      </c>
      <c r="I30" s="270">
        <v>55435</v>
      </c>
      <c r="J30" s="270">
        <v>28825</v>
      </c>
      <c r="K30" s="270">
        <v>147945</v>
      </c>
      <c r="L30" s="270">
        <v>43.202514890800792</v>
      </c>
      <c r="M30" s="270">
        <v>15300</v>
      </c>
      <c r="N30" s="270">
        <v>4620</v>
      </c>
      <c r="O30" s="270">
        <v>2385</v>
      </c>
      <c r="P30" s="270">
        <v>2720</v>
      </c>
      <c r="Q30" s="270">
        <v>555</v>
      </c>
      <c r="R30" s="270">
        <v>75</v>
      </c>
      <c r="S30" s="270">
        <v>15</v>
      </c>
      <c r="T30" s="270">
        <v>15</v>
      </c>
      <c r="U30" s="270">
        <v>3.9324410778718941</v>
      </c>
      <c r="V30" s="270">
        <v>1</v>
      </c>
      <c r="W30" s="270">
        <v>22</v>
      </c>
      <c r="X30" s="270">
        <v>56.240960421943093</v>
      </c>
      <c r="Y30" s="270">
        <v>7315</v>
      </c>
      <c r="Z30" s="270">
        <v>7430</v>
      </c>
      <c r="AA30" s="270">
        <v>10395</v>
      </c>
      <c r="AB30" s="270">
        <v>14980</v>
      </c>
      <c r="AC30" s="270">
        <v>19170</v>
      </c>
      <c r="AD30" s="270">
        <v>20875</v>
      </c>
      <c r="AE30" s="270">
        <v>3925</v>
      </c>
      <c r="AF30" s="270">
        <v>395</v>
      </c>
      <c r="AG30" s="270">
        <v>410</v>
      </c>
      <c r="AH30" s="270">
        <v>2900</v>
      </c>
      <c r="AI30" s="270">
        <v>380</v>
      </c>
      <c r="AJ30" s="270">
        <v>1170</v>
      </c>
      <c r="AK30" s="270">
        <v>2255</v>
      </c>
      <c r="AL30" s="270">
        <v>4075</v>
      </c>
      <c r="AM30" s="270">
        <v>7570</v>
      </c>
      <c r="AN30" s="270">
        <v>615</v>
      </c>
      <c r="AO30" s="270">
        <v>1320</v>
      </c>
      <c r="AP30" s="270">
        <v>980</v>
      </c>
      <c r="AQ30" s="270">
        <v>2755</v>
      </c>
      <c r="AR30" s="270">
        <v>260</v>
      </c>
      <c r="AS30" s="270">
        <v>120</v>
      </c>
      <c r="AT30" s="270">
        <v>1245</v>
      </c>
      <c r="AU30" s="270">
        <v>2745</v>
      </c>
      <c r="AV30" s="270">
        <v>3040</v>
      </c>
      <c r="AW30" s="270">
        <v>1225</v>
      </c>
      <c r="AX30" s="270">
        <v>6050</v>
      </c>
      <c r="AY30" s="270">
        <v>25</v>
      </c>
      <c r="AZ30" s="270">
        <v>2245</v>
      </c>
      <c r="BA30" s="270">
        <v>5610</v>
      </c>
      <c r="BB30" s="270">
        <v>36855</v>
      </c>
      <c r="BC30" s="270">
        <v>1840</v>
      </c>
      <c r="BD30" s="270">
        <v>6390</v>
      </c>
      <c r="BE30" s="270">
        <v>1330</v>
      </c>
      <c r="BF30" s="270">
        <v>815</v>
      </c>
      <c r="BG30" s="270">
        <v>360</v>
      </c>
      <c r="BH30" s="270">
        <v>930</v>
      </c>
      <c r="BI30" s="270">
        <v>2850</v>
      </c>
      <c r="BJ30" s="270">
        <v>230</v>
      </c>
      <c r="BK30" s="270">
        <v>3760</v>
      </c>
      <c r="BL30" s="270">
        <v>4070</v>
      </c>
      <c r="BM30" s="270">
        <v>11425</v>
      </c>
      <c r="BN30" s="270">
        <v>2245</v>
      </c>
      <c r="BO30" s="270">
        <v>3470</v>
      </c>
      <c r="BP30" s="270">
        <v>3610</v>
      </c>
      <c r="BQ30" s="270">
        <v>4440</v>
      </c>
      <c r="BR30" s="270">
        <v>1190</v>
      </c>
      <c r="BS30" s="270">
        <v>400</v>
      </c>
      <c r="BT30" s="270">
        <v>7650</v>
      </c>
      <c r="BU30" s="270">
        <v>3850</v>
      </c>
      <c r="BV30" s="270"/>
      <c r="BW30" s="270">
        <v>4470</v>
      </c>
      <c r="BX30" s="270">
        <v>215</v>
      </c>
      <c r="BY30" s="270">
        <v>3020</v>
      </c>
      <c r="BZ30" s="270">
        <v>520</v>
      </c>
      <c r="CA30" s="270">
        <v>100</v>
      </c>
      <c r="CB30" s="270">
        <v>10</v>
      </c>
      <c r="CC30" s="270">
        <v>0</v>
      </c>
      <c r="CD30" s="270">
        <v>1195</v>
      </c>
      <c r="CE30" s="270">
        <v>70</v>
      </c>
      <c r="CF30" s="270">
        <v>135</v>
      </c>
      <c r="CG30" s="270">
        <v>60060</v>
      </c>
      <c r="CH30" s="270">
        <v>0</v>
      </c>
      <c r="CI30" s="270">
        <v>7530</v>
      </c>
      <c r="CJ30" s="270">
        <v>2660</v>
      </c>
      <c r="CK30" s="270">
        <v>2475</v>
      </c>
      <c r="CL30" s="270">
        <v>630</v>
      </c>
      <c r="CM30" s="270">
        <v>2880</v>
      </c>
      <c r="CN30" s="270">
        <v>3230</v>
      </c>
      <c r="CO30" s="270">
        <v>0</v>
      </c>
      <c r="CP30" s="270">
        <v>0</v>
      </c>
      <c r="CQ30" s="270">
        <v>0</v>
      </c>
      <c r="CR30" s="270">
        <v>0</v>
      </c>
      <c r="CS30" s="270">
        <v>0</v>
      </c>
      <c r="CT30" s="270">
        <v>0</v>
      </c>
      <c r="CU30" s="270">
        <v>0</v>
      </c>
      <c r="CV30" s="270">
        <v>0</v>
      </c>
      <c r="CW30" s="270">
        <v>2520</v>
      </c>
      <c r="CX30" s="270">
        <v>0</v>
      </c>
      <c r="CY30" s="270">
        <v>0</v>
      </c>
      <c r="CZ30" s="270">
        <v>5545</v>
      </c>
      <c r="DA30" s="270">
        <v>80</v>
      </c>
      <c r="DB30" s="270">
        <v>0</v>
      </c>
      <c r="DC30" s="270">
        <v>18835</v>
      </c>
      <c r="DD30" s="270">
        <v>13635</v>
      </c>
      <c r="DE30" s="270">
        <v>2570</v>
      </c>
      <c r="DF30" s="270">
        <v>1070</v>
      </c>
      <c r="DG30" s="270">
        <v>0</v>
      </c>
      <c r="DH30" s="270">
        <v>0</v>
      </c>
      <c r="DI30" s="270">
        <v>0</v>
      </c>
      <c r="DJ30" s="270">
        <v>0</v>
      </c>
      <c r="DK30" s="270">
        <v>0</v>
      </c>
      <c r="DL30" s="270">
        <v>0</v>
      </c>
      <c r="DM30" s="270">
        <v>0</v>
      </c>
      <c r="DN30" s="270">
        <v>0</v>
      </c>
      <c r="DO30" s="270">
        <v>2580</v>
      </c>
      <c r="DP30" s="270">
        <v>0</v>
      </c>
      <c r="DQ30" s="270"/>
      <c r="DR30" s="270">
        <v>0</v>
      </c>
      <c r="DS30" s="270">
        <v>425</v>
      </c>
      <c r="DT30" s="270">
        <v>675</v>
      </c>
      <c r="DU30" s="270">
        <v>0</v>
      </c>
      <c r="DV30" s="270">
        <v>0</v>
      </c>
      <c r="DW30" s="270">
        <v>0</v>
      </c>
      <c r="DX30" s="270">
        <v>0</v>
      </c>
      <c r="DY30" s="270">
        <v>380</v>
      </c>
      <c r="DZ30" s="270">
        <v>0</v>
      </c>
      <c r="EA30" s="270">
        <v>235</v>
      </c>
      <c r="EB30" s="270">
        <v>0</v>
      </c>
      <c r="EC30" s="270">
        <v>185</v>
      </c>
      <c r="ED30" s="270">
        <v>4805</v>
      </c>
      <c r="EE30" s="270">
        <v>0</v>
      </c>
      <c r="EF30" s="270">
        <v>3550</v>
      </c>
      <c r="EG30" s="270">
        <v>0</v>
      </c>
      <c r="EH30" s="270">
        <v>0</v>
      </c>
      <c r="EI30" s="270">
        <v>0</v>
      </c>
      <c r="EJ30" s="270">
        <v>715</v>
      </c>
      <c r="EK30" s="270">
        <v>4435</v>
      </c>
      <c r="EL30" s="270">
        <v>2385</v>
      </c>
      <c r="EM30" s="270">
        <v>0</v>
      </c>
      <c r="EN30" s="270">
        <v>0</v>
      </c>
      <c r="EO30" s="270">
        <v>0</v>
      </c>
      <c r="EP30" s="270">
        <v>0</v>
      </c>
      <c r="EQ30" s="270">
        <v>0</v>
      </c>
      <c r="ER30" s="270">
        <v>0</v>
      </c>
      <c r="ES30" s="270">
        <v>0</v>
      </c>
      <c r="ET30" s="270">
        <v>0</v>
      </c>
      <c r="EU30" s="270">
        <v>0</v>
      </c>
      <c r="EV30" s="270">
        <v>10</v>
      </c>
      <c r="EW30" s="270">
        <v>0</v>
      </c>
      <c r="EX30" s="270">
        <v>0</v>
      </c>
      <c r="EY30" s="270">
        <v>0</v>
      </c>
      <c r="EZ30" s="270">
        <v>0</v>
      </c>
      <c r="FA30" s="270">
        <v>0</v>
      </c>
      <c r="FB30" s="270">
        <v>0</v>
      </c>
      <c r="FC30" s="270">
        <v>0</v>
      </c>
      <c r="FD30" s="270">
        <v>0</v>
      </c>
      <c r="FE30" s="270">
        <v>0</v>
      </c>
      <c r="FF30" s="270">
        <v>0</v>
      </c>
      <c r="FG30" s="270">
        <v>0</v>
      </c>
      <c r="FH30" s="270">
        <v>0</v>
      </c>
      <c r="FI30" s="270">
        <v>0</v>
      </c>
      <c r="FJ30" s="270">
        <v>0</v>
      </c>
      <c r="FK30" s="270">
        <v>215</v>
      </c>
      <c r="FL30" s="351">
        <v>47400</v>
      </c>
      <c r="FM30" s="323">
        <v>6885</v>
      </c>
      <c r="FN30" s="324">
        <v>25685</v>
      </c>
      <c r="FO30" s="270"/>
      <c r="FP30" s="89"/>
      <c r="FQ30" s="270"/>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c r="HX30" s="319"/>
      <c r="HY30" s="319"/>
      <c r="HZ30" s="319"/>
      <c r="IA30" s="319"/>
      <c r="IB30" s="319"/>
      <c r="IC30" s="319"/>
      <c r="ID30" s="319"/>
      <c r="IE30" s="319"/>
      <c r="IF30" s="319"/>
      <c r="IG30" s="318"/>
    </row>
    <row r="31" spans="1:241" ht="12.75" customHeight="1" x14ac:dyDescent="0.2">
      <c r="A31" s="370" t="s">
        <v>564</v>
      </c>
      <c r="B31" s="270">
        <v>2375</v>
      </c>
      <c r="C31" s="270">
        <v>2375</v>
      </c>
      <c r="D31" s="270">
        <v>1025</v>
      </c>
      <c r="E31" s="270">
        <v>1350</v>
      </c>
      <c r="F31" s="270">
        <v>0</v>
      </c>
      <c r="G31" s="270">
        <v>0</v>
      </c>
      <c r="H31" s="270">
        <v>2375</v>
      </c>
      <c r="I31" s="270">
        <v>650</v>
      </c>
      <c r="J31" s="270">
        <v>1725</v>
      </c>
      <c r="K31" s="270">
        <v>1425</v>
      </c>
      <c r="L31" s="270">
        <v>44.974207188160676</v>
      </c>
      <c r="M31" s="270">
        <v>875</v>
      </c>
      <c r="N31" s="270">
        <v>890</v>
      </c>
      <c r="O31" s="270">
        <v>435</v>
      </c>
      <c r="P31" s="270">
        <v>145</v>
      </c>
      <c r="Q31" s="270">
        <v>10</v>
      </c>
      <c r="R31" s="270" t="s">
        <v>1676</v>
      </c>
      <c r="S31" s="270" t="s">
        <v>1676</v>
      </c>
      <c r="T31" s="270" t="s">
        <v>1676</v>
      </c>
      <c r="U31" s="270">
        <v>2.1920122887864824</v>
      </c>
      <c r="V31" s="270">
        <v>2</v>
      </c>
      <c r="W31" s="270">
        <v>39</v>
      </c>
      <c r="X31" s="270">
        <v>64.564740615773928</v>
      </c>
      <c r="Y31" s="270">
        <v>0</v>
      </c>
      <c r="Z31" s="270">
        <v>85</v>
      </c>
      <c r="AA31" s="270">
        <v>175</v>
      </c>
      <c r="AB31" s="270">
        <v>460</v>
      </c>
      <c r="AC31" s="270">
        <v>1005</v>
      </c>
      <c r="AD31" s="270">
        <v>630</v>
      </c>
      <c r="AE31" s="270">
        <v>10</v>
      </c>
      <c r="AF31" s="270">
        <v>340</v>
      </c>
      <c r="AG31" s="270">
        <v>0</v>
      </c>
      <c r="AH31" s="270">
        <v>550</v>
      </c>
      <c r="AI31" s="270">
        <v>35</v>
      </c>
      <c r="AJ31" s="270">
        <v>50</v>
      </c>
      <c r="AK31" s="270">
        <v>10</v>
      </c>
      <c r="AL31" s="270">
        <v>0</v>
      </c>
      <c r="AM31" s="270">
        <v>45</v>
      </c>
      <c r="AN31" s="270">
        <v>25</v>
      </c>
      <c r="AO31" s="270">
        <v>0</v>
      </c>
      <c r="AP31" s="270">
        <v>0</v>
      </c>
      <c r="AQ31" s="270">
        <v>45</v>
      </c>
      <c r="AR31" s="270">
        <v>20</v>
      </c>
      <c r="AS31" s="270">
        <v>30</v>
      </c>
      <c r="AT31" s="270">
        <v>70</v>
      </c>
      <c r="AU31" s="270">
        <v>0</v>
      </c>
      <c r="AV31" s="270">
        <v>20</v>
      </c>
      <c r="AW31" s="270">
        <v>135</v>
      </c>
      <c r="AX31" s="270" t="s">
        <v>1676</v>
      </c>
      <c r="AY31" s="270">
        <v>225</v>
      </c>
      <c r="AZ31" s="270">
        <v>745</v>
      </c>
      <c r="BA31" s="270">
        <v>10</v>
      </c>
      <c r="BB31" s="270">
        <v>30</v>
      </c>
      <c r="BC31" s="270">
        <v>0</v>
      </c>
      <c r="BD31" s="270">
        <v>35</v>
      </c>
      <c r="BE31" s="270">
        <v>0</v>
      </c>
      <c r="BF31" s="270">
        <v>0</v>
      </c>
      <c r="BG31" s="270">
        <v>0</v>
      </c>
      <c r="BH31" s="270">
        <v>60</v>
      </c>
      <c r="BI31" s="270">
        <v>555</v>
      </c>
      <c r="BJ31" s="270">
        <v>30</v>
      </c>
      <c r="BK31" s="270">
        <v>0</v>
      </c>
      <c r="BL31" s="270">
        <v>60</v>
      </c>
      <c r="BM31" s="270">
        <v>130</v>
      </c>
      <c r="BN31" s="270">
        <v>15</v>
      </c>
      <c r="BO31" s="270">
        <v>1310</v>
      </c>
      <c r="BP31" s="270">
        <v>140</v>
      </c>
      <c r="BQ31" s="270">
        <v>0</v>
      </c>
      <c r="BR31" s="270">
        <v>0</v>
      </c>
      <c r="BS31" s="270" t="s">
        <v>1676</v>
      </c>
      <c r="BT31" s="270" t="s">
        <v>1676</v>
      </c>
      <c r="BU31" s="270">
        <v>30</v>
      </c>
      <c r="BV31" s="270"/>
      <c r="BW31" s="270">
        <v>10</v>
      </c>
      <c r="BX31" s="270">
        <v>0</v>
      </c>
      <c r="BY31" s="270" t="s">
        <v>1676</v>
      </c>
      <c r="BZ31" s="270">
        <v>0</v>
      </c>
      <c r="CA31" s="270" t="s">
        <v>1676</v>
      </c>
      <c r="CB31" s="270">
        <v>0</v>
      </c>
      <c r="CC31" s="270">
        <v>0</v>
      </c>
      <c r="CD31" s="270">
        <v>15</v>
      </c>
      <c r="CE31" s="270" t="s">
        <v>1676</v>
      </c>
      <c r="CF31" s="270">
        <v>0</v>
      </c>
      <c r="CG31" s="270">
        <v>2355</v>
      </c>
      <c r="CH31" s="270">
        <v>0</v>
      </c>
      <c r="CI31" s="270">
        <v>150</v>
      </c>
      <c r="CJ31" s="270">
        <v>50</v>
      </c>
      <c r="CK31" s="270">
        <v>1400</v>
      </c>
      <c r="CL31" s="270">
        <v>95</v>
      </c>
      <c r="CM31" s="270">
        <v>555</v>
      </c>
      <c r="CN31" s="270">
        <v>0</v>
      </c>
      <c r="CO31" s="270">
        <v>0</v>
      </c>
      <c r="CP31" s="270">
        <v>0</v>
      </c>
      <c r="CQ31" s="270">
        <v>0</v>
      </c>
      <c r="CR31" s="270">
        <v>0</v>
      </c>
      <c r="CS31" s="270">
        <v>0</v>
      </c>
      <c r="CT31" s="270">
        <v>0</v>
      </c>
      <c r="CU31" s="270">
        <v>0</v>
      </c>
      <c r="CV31" s="270">
        <v>0</v>
      </c>
      <c r="CW31" s="270">
        <v>0</v>
      </c>
      <c r="CX31" s="270">
        <v>0</v>
      </c>
      <c r="CY31" s="270">
        <v>0</v>
      </c>
      <c r="CZ31" s="270">
        <v>0</v>
      </c>
      <c r="DA31" s="270">
        <v>0</v>
      </c>
      <c r="DB31" s="270">
        <v>0</v>
      </c>
      <c r="DC31" s="270">
        <v>0</v>
      </c>
      <c r="DD31" s="270">
        <v>0</v>
      </c>
      <c r="DE31" s="270">
        <v>0</v>
      </c>
      <c r="DF31" s="270">
        <v>0</v>
      </c>
      <c r="DG31" s="270">
        <v>0</v>
      </c>
      <c r="DH31" s="270">
        <v>0</v>
      </c>
      <c r="DI31" s="270">
        <v>0</v>
      </c>
      <c r="DJ31" s="270">
        <v>0</v>
      </c>
      <c r="DK31" s="270">
        <v>0</v>
      </c>
      <c r="DL31" s="270">
        <v>0</v>
      </c>
      <c r="DM31" s="270">
        <v>0</v>
      </c>
      <c r="DN31" s="270">
        <v>0</v>
      </c>
      <c r="DO31" s="270">
        <v>0</v>
      </c>
      <c r="DP31" s="270">
        <v>0</v>
      </c>
      <c r="DQ31" s="270"/>
      <c r="DR31" s="270">
        <v>0</v>
      </c>
      <c r="DS31" s="270">
        <v>0</v>
      </c>
      <c r="DT31" s="270">
        <v>0</v>
      </c>
      <c r="DU31" s="270">
        <v>0</v>
      </c>
      <c r="DV31" s="270">
        <v>0</v>
      </c>
      <c r="DW31" s="270">
        <v>0</v>
      </c>
      <c r="DX31" s="270">
        <v>0</v>
      </c>
      <c r="DY31" s="270">
        <v>0</v>
      </c>
      <c r="DZ31" s="270">
        <v>0</v>
      </c>
      <c r="EA31" s="270">
        <v>0</v>
      </c>
      <c r="EB31" s="270">
        <v>0</v>
      </c>
      <c r="EC31" s="270">
        <v>0</v>
      </c>
      <c r="ED31" s="270">
        <v>0</v>
      </c>
      <c r="EE31" s="270">
        <v>0</v>
      </c>
      <c r="EF31" s="270">
        <v>0</v>
      </c>
      <c r="EG31" s="270">
        <v>0</v>
      </c>
      <c r="EH31" s="270">
        <v>0</v>
      </c>
      <c r="EI31" s="270">
        <v>0</v>
      </c>
      <c r="EJ31" s="270">
        <v>0</v>
      </c>
      <c r="EK31" s="270">
        <v>130</v>
      </c>
      <c r="EL31" s="270">
        <v>0</v>
      </c>
      <c r="EM31" s="270">
        <v>0</v>
      </c>
      <c r="EN31" s="270">
        <v>0</v>
      </c>
      <c r="EO31" s="270">
        <v>0</v>
      </c>
      <c r="EP31" s="270">
        <v>0</v>
      </c>
      <c r="EQ31" s="270">
        <v>0</v>
      </c>
      <c r="ER31" s="270">
        <v>0</v>
      </c>
      <c r="ES31" s="270">
        <v>0</v>
      </c>
      <c r="ET31" s="270">
        <v>0</v>
      </c>
      <c r="EU31" s="270">
        <v>0</v>
      </c>
      <c r="EV31" s="270">
        <v>0</v>
      </c>
      <c r="EW31" s="270">
        <v>0</v>
      </c>
      <c r="EX31" s="270">
        <v>0</v>
      </c>
      <c r="EY31" s="270">
        <v>0</v>
      </c>
      <c r="EZ31" s="270">
        <v>0</v>
      </c>
      <c r="FA31" s="270">
        <v>0</v>
      </c>
      <c r="FB31" s="270">
        <v>0</v>
      </c>
      <c r="FC31" s="270">
        <v>0</v>
      </c>
      <c r="FD31" s="270">
        <v>0</v>
      </c>
      <c r="FE31" s="270">
        <v>0</v>
      </c>
      <c r="FF31" s="270">
        <v>0</v>
      </c>
      <c r="FG31" s="270">
        <v>0</v>
      </c>
      <c r="FH31" s="270">
        <v>0</v>
      </c>
      <c r="FI31" s="270">
        <v>0</v>
      </c>
      <c r="FJ31" s="270">
        <v>0</v>
      </c>
      <c r="FK31" s="270">
        <v>0</v>
      </c>
      <c r="FL31" s="351">
        <v>2345</v>
      </c>
      <c r="FM31" s="323">
        <v>0</v>
      </c>
      <c r="FN31" s="324">
        <v>2365</v>
      </c>
      <c r="FO31" s="270"/>
      <c r="FP31" s="89"/>
      <c r="FQ31" s="270"/>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c r="HV31" s="319"/>
      <c r="HW31" s="319"/>
      <c r="HX31" s="319"/>
      <c r="HY31" s="319"/>
      <c r="HZ31" s="319"/>
      <c r="IA31" s="319"/>
      <c r="IB31" s="319"/>
      <c r="IC31" s="319"/>
      <c r="ID31" s="319"/>
      <c r="IE31" s="319"/>
      <c r="IF31" s="319"/>
      <c r="IG31" s="318"/>
    </row>
    <row r="32" spans="1:241" ht="12.75" x14ac:dyDescent="0.2">
      <c r="A32" s="370" t="s">
        <v>233</v>
      </c>
      <c r="B32" s="270">
        <v>3135</v>
      </c>
      <c r="C32" s="270">
        <v>3135</v>
      </c>
      <c r="D32" s="270">
        <v>1435</v>
      </c>
      <c r="E32" s="270">
        <v>1700</v>
      </c>
      <c r="F32" s="270">
        <v>1055</v>
      </c>
      <c r="G32" s="270">
        <v>710</v>
      </c>
      <c r="H32" s="270">
        <v>610</v>
      </c>
      <c r="I32" s="270">
        <v>3135</v>
      </c>
      <c r="J32" s="270">
        <v>0</v>
      </c>
      <c r="K32" s="270">
        <v>104475</v>
      </c>
      <c r="L32" s="270"/>
      <c r="M32" s="270">
        <v>0</v>
      </c>
      <c r="N32" s="270">
        <v>0</v>
      </c>
      <c r="O32" s="270">
        <v>0</v>
      </c>
      <c r="P32" s="270">
        <v>0</v>
      </c>
      <c r="Q32" s="270">
        <v>0</v>
      </c>
      <c r="R32" s="270">
        <v>0</v>
      </c>
      <c r="S32" s="270">
        <v>0</v>
      </c>
      <c r="T32" s="270">
        <v>0</v>
      </c>
      <c r="U32" s="270">
        <v>33.492632283991959</v>
      </c>
      <c r="V32" s="270">
        <v>22</v>
      </c>
      <c r="X32" s="270">
        <v>69.600767754318625</v>
      </c>
      <c r="Y32" s="270" t="s">
        <v>1676</v>
      </c>
      <c r="Z32" s="270">
        <v>280</v>
      </c>
      <c r="AA32" s="270">
        <v>300</v>
      </c>
      <c r="AB32" s="270">
        <v>290</v>
      </c>
      <c r="AC32" s="270">
        <v>465</v>
      </c>
      <c r="AD32" s="270">
        <v>1290</v>
      </c>
      <c r="AE32" s="270">
        <v>495</v>
      </c>
      <c r="AF32" s="270">
        <v>0</v>
      </c>
      <c r="AG32" s="270">
        <v>0</v>
      </c>
      <c r="AH32" s="270">
        <v>0</v>
      </c>
      <c r="AI32" s="270">
        <v>0</v>
      </c>
      <c r="AJ32" s="270">
        <v>0</v>
      </c>
      <c r="AK32" s="270">
        <v>0</v>
      </c>
      <c r="AL32" s="270">
        <v>0</v>
      </c>
      <c r="AM32" s="270">
        <v>0</v>
      </c>
      <c r="AN32" s="270">
        <v>0</v>
      </c>
      <c r="AO32" s="270">
        <v>0</v>
      </c>
      <c r="AP32" s="270">
        <v>0</v>
      </c>
      <c r="AQ32" s="270">
        <v>0</v>
      </c>
      <c r="AR32" s="270">
        <v>0</v>
      </c>
      <c r="AS32" s="270">
        <v>0</v>
      </c>
      <c r="AT32" s="270">
        <v>0</v>
      </c>
      <c r="AU32" s="270">
        <v>0</v>
      </c>
      <c r="AV32" s="270">
        <v>0</v>
      </c>
      <c r="AW32" s="270">
        <v>0</v>
      </c>
      <c r="AX32" s="270">
        <v>0</v>
      </c>
      <c r="AY32" s="270">
        <v>0</v>
      </c>
      <c r="AZ32" s="270">
        <v>0</v>
      </c>
      <c r="BA32" s="270">
        <v>0</v>
      </c>
      <c r="BB32" s="270">
        <v>3135</v>
      </c>
      <c r="BC32" s="270">
        <v>40</v>
      </c>
      <c r="BD32" s="270">
        <v>15</v>
      </c>
      <c r="BE32" s="270">
        <v>10</v>
      </c>
      <c r="BF32" s="270">
        <v>20</v>
      </c>
      <c r="BG32" s="270">
        <v>955</v>
      </c>
      <c r="BH32" s="270">
        <v>60</v>
      </c>
      <c r="BI32" s="270">
        <v>0</v>
      </c>
      <c r="BJ32" s="270">
        <v>0</v>
      </c>
      <c r="BK32" s="270">
        <v>60</v>
      </c>
      <c r="BL32" s="270">
        <v>125</v>
      </c>
      <c r="BM32" s="270">
        <v>20</v>
      </c>
      <c r="BN32" s="270">
        <v>35</v>
      </c>
      <c r="BO32" s="270">
        <v>120</v>
      </c>
      <c r="BP32" s="270">
        <v>100</v>
      </c>
      <c r="BQ32" s="270">
        <v>0</v>
      </c>
      <c r="BR32" s="270">
        <v>0</v>
      </c>
      <c r="BS32" s="270">
        <v>0</v>
      </c>
      <c r="BT32" s="270">
        <v>560</v>
      </c>
      <c r="BU32" s="270">
        <v>300</v>
      </c>
      <c r="BV32" s="270"/>
      <c r="BW32" s="270">
        <v>720</v>
      </c>
      <c r="BX32" s="270" t="s">
        <v>1676</v>
      </c>
      <c r="BY32" s="270">
        <v>150</v>
      </c>
      <c r="BZ32" s="270">
        <v>80</v>
      </c>
      <c r="CA32" s="270" t="s">
        <v>1676</v>
      </c>
      <c r="CB32" s="270">
        <v>0</v>
      </c>
      <c r="CC32" s="270">
        <v>0</v>
      </c>
      <c r="CD32" s="270">
        <v>40</v>
      </c>
      <c r="CE32" s="270" t="s">
        <v>1676</v>
      </c>
      <c r="CF32" s="270">
        <v>60</v>
      </c>
      <c r="CG32" s="270">
        <v>2800</v>
      </c>
      <c r="CH32" s="270">
        <v>0</v>
      </c>
      <c r="CI32" s="270">
        <v>0</v>
      </c>
      <c r="CJ32" s="270">
        <v>0</v>
      </c>
      <c r="CK32" s="270">
        <v>0</v>
      </c>
      <c r="CL32" s="270">
        <v>0</v>
      </c>
      <c r="CM32" s="270">
        <v>0</v>
      </c>
      <c r="CN32" s="270">
        <v>0</v>
      </c>
      <c r="CO32" s="270">
        <v>0</v>
      </c>
      <c r="CP32" s="270">
        <v>0</v>
      </c>
      <c r="CQ32" s="270">
        <v>0</v>
      </c>
      <c r="CR32" s="270">
        <v>0</v>
      </c>
      <c r="CS32" s="270">
        <v>0</v>
      </c>
      <c r="CT32" s="270">
        <v>0</v>
      </c>
      <c r="CU32" s="270">
        <v>0</v>
      </c>
      <c r="CV32" s="270">
        <v>0</v>
      </c>
      <c r="CW32" s="270">
        <v>0</v>
      </c>
      <c r="CX32" s="270">
        <v>0</v>
      </c>
      <c r="CY32" s="270">
        <v>0</v>
      </c>
      <c r="CZ32" s="270">
        <v>0</v>
      </c>
      <c r="DA32" s="270">
        <v>0</v>
      </c>
      <c r="DB32" s="270">
        <v>0</v>
      </c>
      <c r="DC32" s="270">
        <v>0</v>
      </c>
      <c r="DD32" s="270">
        <v>0</v>
      </c>
      <c r="DE32" s="270">
        <v>0</v>
      </c>
      <c r="DF32" s="270">
        <v>0</v>
      </c>
      <c r="DG32" s="270">
        <v>0</v>
      </c>
      <c r="DH32" s="270">
        <v>0</v>
      </c>
      <c r="DI32" s="270">
        <v>0</v>
      </c>
      <c r="DJ32" s="270">
        <v>0</v>
      </c>
      <c r="DK32" s="270">
        <v>0</v>
      </c>
      <c r="DL32" s="270">
        <v>0</v>
      </c>
      <c r="DM32" s="270">
        <v>695</v>
      </c>
      <c r="DN32" s="270">
        <v>0</v>
      </c>
      <c r="DO32" s="270">
        <v>0</v>
      </c>
      <c r="DP32" s="270">
        <v>0</v>
      </c>
      <c r="DQ32" s="270"/>
      <c r="DR32" s="270">
        <v>0</v>
      </c>
      <c r="DS32" s="270">
        <v>0</v>
      </c>
      <c r="DT32" s="270">
        <v>0</v>
      </c>
      <c r="DU32" s="270">
        <v>0</v>
      </c>
      <c r="DV32" s="270">
        <v>0</v>
      </c>
      <c r="DW32" s="270">
        <v>0</v>
      </c>
      <c r="DX32" s="270">
        <v>0</v>
      </c>
      <c r="DY32" s="270">
        <v>0</v>
      </c>
      <c r="DZ32" s="270">
        <v>0</v>
      </c>
      <c r="EA32" s="270">
        <v>0</v>
      </c>
      <c r="EB32" s="270">
        <v>0</v>
      </c>
      <c r="EC32" s="270">
        <v>0</v>
      </c>
      <c r="ED32" s="270" t="s">
        <v>1676</v>
      </c>
      <c r="EE32" s="270">
        <v>0</v>
      </c>
      <c r="EF32" s="270">
        <v>605</v>
      </c>
      <c r="EG32" s="270">
        <v>0</v>
      </c>
      <c r="EH32" s="270">
        <v>0</v>
      </c>
      <c r="EI32" s="270">
        <v>0</v>
      </c>
      <c r="EJ32" s="270">
        <v>0</v>
      </c>
      <c r="EK32" s="270">
        <v>0</v>
      </c>
      <c r="EL32" s="270">
        <v>0</v>
      </c>
      <c r="EM32" s="270">
        <v>0</v>
      </c>
      <c r="EN32" s="270">
        <v>0</v>
      </c>
      <c r="EO32" s="270">
        <v>15</v>
      </c>
      <c r="EP32" s="270">
        <v>905</v>
      </c>
      <c r="EQ32" s="270">
        <v>35</v>
      </c>
      <c r="ER32" s="270">
        <v>0</v>
      </c>
      <c r="ES32" s="270">
        <v>0</v>
      </c>
      <c r="ET32" s="270">
        <v>605</v>
      </c>
      <c r="EU32" s="270">
        <v>0</v>
      </c>
      <c r="EV32" s="270">
        <v>0</v>
      </c>
      <c r="EW32" s="270">
        <v>0</v>
      </c>
      <c r="EX32" s="270">
        <v>0</v>
      </c>
      <c r="EY32" s="270">
        <v>0</v>
      </c>
      <c r="EZ32" s="270">
        <v>0</v>
      </c>
      <c r="FA32" s="270">
        <v>0</v>
      </c>
      <c r="FB32" s="270">
        <v>0</v>
      </c>
      <c r="FC32" s="270">
        <v>0</v>
      </c>
      <c r="FD32" s="270">
        <v>0</v>
      </c>
      <c r="FE32" s="270">
        <v>0</v>
      </c>
      <c r="FF32" s="270">
        <v>0</v>
      </c>
      <c r="FG32" s="270">
        <v>0</v>
      </c>
      <c r="FH32" s="270">
        <v>0</v>
      </c>
      <c r="FI32" s="270">
        <v>0</v>
      </c>
      <c r="FJ32" s="270">
        <v>275</v>
      </c>
      <c r="FK32" s="270">
        <v>0</v>
      </c>
      <c r="FL32" s="351">
        <v>0</v>
      </c>
      <c r="FM32" s="323">
        <v>760</v>
      </c>
      <c r="FN32" s="324">
        <v>0</v>
      </c>
      <c r="FO32" s="270"/>
      <c r="FP32" s="89"/>
      <c r="FQ32" s="270"/>
      <c r="FR32" s="319"/>
      <c r="FS32" s="319"/>
      <c r="FT32" s="319"/>
      <c r="FU32" s="319"/>
      <c r="FV32" s="319"/>
      <c r="FW32" s="319"/>
      <c r="FX32" s="319"/>
      <c r="FY32" s="319"/>
      <c r="FZ32" s="319"/>
      <c r="GA32" s="319"/>
      <c r="GB32" s="319"/>
      <c r="GC32" s="319"/>
      <c r="GD32" s="319"/>
      <c r="GE32" s="319"/>
      <c r="GF32" s="319"/>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c r="HV32" s="319"/>
      <c r="HW32" s="319"/>
      <c r="HX32" s="319"/>
      <c r="HY32" s="319"/>
      <c r="HZ32" s="319"/>
      <c r="IA32" s="319"/>
      <c r="IB32" s="319"/>
      <c r="IC32" s="319"/>
      <c r="ID32" s="319"/>
      <c r="IE32" s="319"/>
      <c r="IF32" s="319"/>
      <c r="IG32" s="318"/>
    </row>
    <row r="33" spans="1:241" ht="12.75" customHeight="1" x14ac:dyDescent="0.2">
      <c r="A33" s="370" t="s">
        <v>1223</v>
      </c>
      <c r="B33" s="270">
        <v>2480</v>
      </c>
      <c r="C33" s="270">
        <v>2480</v>
      </c>
      <c r="D33" s="270">
        <v>905</v>
      </c>
      <c r="E33" s="270">
        <v>1580</v>
      </c>
      <c r="F33" s="270">
        <v>0</v>
      </c>
      <c r="G33" s="270">
        <v>0</v>
      </c>
      <c r="H33" s="270">
        <v>2480</v>
      </c>
      <c r="I33" s="270">
        <v>530</v>
      </c>
      <c r="J33" s="270">
        <v>1950</v>
      </c>
      <c r="K33" s="270">
        <v>1210</v>
      </c>
      <c r="L33" s="270">
        <v>39.125413907284766</v>
      </c>
      <c r="M33" s="270">
        <v>1375</v>
      </c>
      <c r="N33" s="270">
        <v>570</v>
      </c>
      <c r="O33" s="270">
        <v>315</v>
      </c>
      <c r="P33" s="270">
        <v>120</v>
      </c>
      <c r="Q33" s="270">
        <v>20</v>
      </c>
      <c r="R33" s="270">
        <v>10</v>
      </c>
      <c r="S33" s="270" t="s">
        <v>1676</v>
      </c>
      <c r="T33" s="270" t="s">
        <v>1676</v>
      </c>
      <c r="U33" s="270">
        <v>2.274436090225564</v>
      </c>
      <c r="V33" s="270">
        <v>2</v>
      </c>
      <c r="W33" s="270">
        <v>25</v>
      </c>
      <c r="X33" s="270">
        <v>58.852001617468659</v>
      </c>
      <c r="Y33" s="270">
        <v>0</v>
      </c>
      <c r="Z33" s="270">
        <v>110</v>
      </c>
      <c r="AA33" s="270">
        <v>385</v>
      </c>
      <c r="AB33" s="270">
        <v>725</v>
      </c>
      <c r="AC33" s="270">
        <v>800</v>
      </c>
      <c r="AD33" s="270">
        <v>425</v>
      </c>
      <c r="AE33" s="270">
        <v>25</v>
      </c>
      <c r="AF33" s="270">
        <v>685</v>
      </c>
      <c r="AG33" s="270">
        <v>0</v>
      </c>
      <c r="AH33" s="270">
        <v>0</v>
      </c>
      <c r="AI33" s="270">
        <v>0</v>
      </c>
      <c r="AJ33" s="270">
        <v>0</v>
      </c>
      <c r="AK33" s="270">
        <v>0</v>
      </c>
      <c r="AL33" s="270">
        <v>0</v>
      </c>
      <c r="AM33" s="270">
        <v>0</v>
      </c>
      <c r="AN33" s="270">
        <v>0</v>
      </c>
      <c r="AO33" s="270">
        <v>0</v>
      </c>
      <c r="AP33" s="270">
        <v>0</v>
      </c>
      <c r="AQ33" s="270" t="s">
        <v>1676</v>
      </c>
      <c r="AR33" s="270">
        <v>0</v>
      </c>
      <c r="AS33" s="270">
        <v>0</v>
      </c>
      <c r="AT33" s="270">
        <v>0</v>
      </c>
      <c r="AU33" s="270">
        <v>0</v>
      </c>
      <c r="AV33" s="270">
        <v>20</v>
      </c>
      <c r="AW33" s="270">
        <v>215</v>
      </c>
      <c r="AX33" s="270">
        <v>0</v>
      </c>
      <c r="AY33" s="270">
        <v>450</v>
      </c>
      <c r="AZ33" s="270">
        <v>985</v>
      </c>
      <c r="BA33" s="270">
        <v>60</v>
      </c>
      <c r="BB33" s="270">
        <v>65</v>
      </c>
      <c r="BC33" s="270">
        <v>0</v>
      </c>
      <c r="BD33" s="270">
        <v>10</v>
      </c>
      <c r="BE33" s="270">
        <v>0</v>
      </c>
      <c r="BF33" s="270">
        <v>0</v>
      </c>
      <c r="BG33" s="270">
        <v>0</v>
      </c>
      <c r="BH33" s="270">
        <v>190</v>
      </c>
      <c r="BI33" s="270">
        <v>0</v>
      </c>
      <c r="BJ33" s="270">
        <v>0</v>
      </c>
      <c r="BK33" s="270" t="s">
        <v>1676</v>
      </c>
      <c r="BL33" s="270">
        <v>0</v>
      </c>
      <c r="BM33" s="270">
        <v>0</v>
      </c>
      <c r="BN33" s="270" t="s">
        <v>1676</v>
      </c>
      <c r="BO33" s="270">
        <v>2180</v>
      </c>
      <c r="BP33" s="270" t="s">
        <v>1676</v>
      </c>
      <c r="BQ33" s="270">
        <v>0</v>
      </c>
      <c r="BR33" s="270">
        <v>0</v>
      </c>
      <c r="BS33" s="270" t="s">
        <v>1676</v>
      </c>
      <c r="BT33" s="270">
        <v>25</v>
      </c>
      <c r="BU33" s="270">
        <v>55</v>
      </c>
      <c r="BV33" s="270"/>
      <c r="BW33" s="270" t="s">
        <v>1676</v>
      </c>
      <c r="BX33" s="270">
        <v>0</v>
      </c>
      <c r="BY33" s="270">
        <v>10</v>
      </c>
      <c r="BZ33" s="270">
        <v>0</v>
      </c>
      <c r="CA33" s="270">
        <v>0</v>
      </c>
      <c r="CB33" s="270">
        <v>0</v>
      </c>
      <c r="CC33" s="270">
        <v>0</v>
      </c>
      <c r="CD33" s="270">
        <v>40</v>
      </c>
      <c r="CE33" s="270" t="s">
        <v>1676</v>
      </c>
      <c r="CF33" s="270">
        <v>0</v>
      </c>
      <c r="CG33" s="270">
        <v>2430</v>
      </c>
      <c r="CH33" s="270">
        <v>0</v>
      </c>
      <c r="CI33" s="270">
        <v>0</v>
      </c>
      <c r="CJ33" s="270">
        <v>0</v>
      </c>
      <c r="CK33" s="270">
        <v>1570</v>
      </c>
      <c r="CL33" s="270">
        <v>0</v>
      </c>
      <c r="CM33" s="270">
        <v>0</v>
      </c>
      <c r="CN33" s="270">
        <v>0</v>
      </c>
      <c r="CO33" s="270">
        <v>0</v>
      </c>
      <c r="CP33" s="270">
        <v>0</v>
      </c>
      <c r="CQ33" s="270">
        <v>0</v>
      </c>
      <c r="CR33" s="270">
        <v>0</v>
      </c>
      <c r="CS33" s="270">
        <v>0</v>
      </c>
      <c r="CT33" s="270">
        <v>0</v>
      </c>
      <c r="CU33" s="270">
        <v>0</v>
      </c>
      <c r="CV33" s="270">
        <v>0</v>
      </c>
      <c r="CW33" s="270">
        <v>0</v>
      </c>
      <c r="CX33" s="270">
        <v>0</v>
      </c>
      <c r="CY33" s="270">
        <v>0</v>
      </c>
      <c r="CZ33" s="270">
        <v>0</v>
      </c>
      <c r="DA33" s="270">
        <v>910</v>
      </c>
      <c r="DB33" s="270">
        <v>0</v>
      </c>
      <c r="DC33" s="270">
        <v>0</v>
      </c>
      <c r="DD33" s="270">
        <v>0</v>
      </c>
      <c r="DE33" s="270">
        <v>0</v>
      </c>
      <c r="DF33" s="270">
        <v>0</v>
      </c>
      <c r="DG33" s="270">
        <v>0</v>
      </c>
      <c r="DH33" s="270">
        <v>0</v>
      </c>
      <c r="DI33" s="270">
        <v>0</v>
      </c>
      <c r="DJ33" s="270">
        <v>0</v>
      </c>
      <c r="DK33" s="270">
        <v>0</v>
      </c>
      <c r="DL33" s="270">
        <v>0</v>
      </c>
      <c r="DM33" s="270">
        <v>0</v>
      </c>
      <c r="DN33" s="270">
        <v>0</v>
      </c>
      <c r="DO33" s="270">
        <v>0</v>
      </c>
      <c r="DP33" s="270">
        <v>0</v>
      </c>
      <c r="DQ33" s="270"/>
      <c r="DR33" s="270">
        <v>0</v>
      </c>
      <c r="DS33" s="270">
        <v>0</v>
      </c>
      <c r="DT33" s="270">
        <v>0</v>
      </c>
      <c r="DU33" s="270">
        <v>0</v>
      </c>
      <c r="DV33" s="270">
        <v>0</v>
      </c>
      <c r="DW33" s="270">
        <v>0</v>
      </c>
      <c r="DX33" s="270">
        <v>0</v>
      </c>
      <c r="DY33" s="270">
        <v>0</v>
      </c>
      <c r="DZ33" s="270">
        <v>0</v>
      </c>
      <c r="EA33" s="270">
        <v>0</v>
      </c>
      <c r="EB33" s="270">
        <v>0</v>
      </c>
      <c r="EC33" s="270">
        <v>0</v>
      </c>
      <c r="ED33" s="270">
        <v>0</v>
      </c>
      <c r="EE33" s="270">
        <v>0</v>
      </c>
      <c r="EF33" s="270">
        <v>0</v>
      </c>
      <c r="EG33" s="270">
        <v>0</v>
      </c>
      <c r="EH33" s="270">
        <v>0</v>
      </c>
      <c r="EI33" s="270">
        <v>0</v>
      </c>
      <c r="EJ33" s="270">
        <v>0</v>
      </c>
      <c r="EK33" s="270">
        <v>0</v>
      </c>
      <c r="EL33" s="270">
        <v>0</v>
      </c>
      <c r="EM33" s="270">
        <v>0</v>
      </c>
      <c r="EN33" s="270">
        <v>0</v>
      </c>
      <c r="EO33" s="270">
        <v>0</v>
      </c>
      <c r="EP33" s="270">
        <v>0</v>
      </c>
      <c r="EQ33" s="270">
        <v>0</v>
      </c>
      <c r="ER33" s="270">
        <v>0</v>
      </c>
      <c r="ES33" s="270">
        <v>0</v>
      </c>
      <c r="ET33" s="270">
        <v>0</v>
      </c>
      <c r="EU33" s="270">
        <v>0</v>
      </c>
      <c r="EV33" s="270">
        <v>0</v>
      </c>
      <c r="EW33" s="270">
        <v>0</v>
      </c>
      <c r="EX33" s="270">
        <v>0</v>
      </c>
      <c r="EY33" s="270">
        <v>0</v>
      </c>
      <c r="EZ33" s="270">
        <v>0</v>
      </c>
      <c r="FA33" s="270">
        <v>0</v>
      </c>
      <c r="FB33" s="270">
        <v>0</v>
      </c>
      <c r="FC33" s="270">
        <v>0</v>
      </c>
      <c r="FD33" s="270">
        <v>0</v>
      </c>
      <c r="FE33" s="270">
        <v>0</v>
      </c>
      <c r="FF33" s="270">
        <v>0</v>
      </c>
      <c r="FG33" s="270">
        <v>0</v>
      </c>
      <c r="FH33" s="270">
        <v>0</v>
      </c>
      <c r="FI33" s="270">
        <v>0</v>
      </c>
      <c r="FJ33" s="270">
        <v>0</v>
      </c>
      <c r="FK33" s="270">
        <v>0</v>
      </c>
      <c r="FL33" s="351">
        <v>2415</v>
      </c>
      <c r="FM33" s="323">
        <v>0</v>
      </c>
      <c r="FN33" s="324">
        <v>2415</v>
      </c>
      <c r="FO33" s="270"/>
      <c r="FP33" s="89"/>
      <c r="FQ33" s="270"/>
      <c r="FR33" s="319"/>
      <c r="FS33" s="319"/>
      <c r="FT33" s="319"/>
      <c r="FU33" s="319"/>
      <c r="FV33" s="319"/>
      <c r="FW33" s="319"/>
      <c r="FX33" s="319"/>
      <c r="FY33" s="319"/>
      <c r="FZ33" s="319"/>
      <c r="GA33" s="319"/>
      <c r="GB33" s="319"/>
      <c r="GC33" s="319"/>
      <c r="GD33" s="319"/>
      <c r="GE33" s="319"/>
      <c r="GF33" s="319"/>
      <c r="GG33" s="319"/>
      <c r="GH33" s="319"/>
      <c r="GI33" s="319"/>
      <c r="GJ33" s="319"/>
      <c r="GK33" s="319"/>
      <c r="GL33" s="319"/>
      <c r="GM33" s="319"/>
      <c r="GN33" s="319"/>
      <c r="GO33" s="319"/>
      <c r="GP33" s="319"/>
      <c r="GQ33" s="319"/>
      <c r="GR33" s="319"/>
      <c r="GS33" s="319"/>
      <c r="GT33" s="319"/>
      <c r="GU33" s="319"/>
      <c r="GV33" s="319"/>
      <c r="GW33" s="319"/>
      <c r="GX33" s="319"/>
      <c r="GY33" s="319"/>
      <c r="GZ33" s="319"/>
      <c r="HA33" s="319"/>
      <c r="HB33" s="319"/>
      <c r="HC33" s="319"/>
      <c r="HD33" s="319"/>
      <c r="HE33" s="319"/>
      <c r="HF33" s="319"/>
      <c r="HG33" s="319"/>
      <c r="HH33" s="319"/>
      <c r="HI33" s="319"/>
      <c r="HJ33" s="319"/>
      <c r="HK33" s="319"/>
      <c r="HL33" s="319"/>
      <c r="HM33" s="319"/>
      <c r="HN33" s="319"/>
      <c r="HO33" s="319"/>
      <c r="HP33" s="319"/>
      <c r="HQ33" s="319"/>
      <c r="HR33" s="319"/>
      <c r="HS33" s="319"/>
      <c r="HT33" s="319"/>
      <c r="HU33" s="319"/>
      <c r="HV33" s="319"/>
      <c r="HW33" s="319"/>
      <c r="HX33" s="319"/>
      <c r="HY33" s="319"/>
      <c r="HZ33" s="319"/>
      <c r="IA33" s="319"/>
      <c r="IB33" s="319"/>
      <c r="IC33" s="319"/>
      <c r="ID33" s="319"/>
      <c r="IE33" s="319"/>
      <c r="IF33" s="319"/>
      <c r="IG33" s="318"/>
    </row>
    <row r="34" spans="1:241" s="272" customFormat="1" ht="12.75" customHeight="1" x14ac:dyDescent="0.2">
      <c r="A34" s="370" t="s">
        <v>251</v>
      </c>
      <c r="B34" s="270">
        <v>3395</v>
      </c>
      <c r="C34" s="270">
        <v>2245</v>
      </c>
      <c r="D34" s="270">
        <v>1115</v>
      </c>
      <c r="E34" s="270">
        <v>1125</v>
      </c>
      <c r="F34" s="270">
        <v>1890</v>
      </c>
      <c r="G34" s="270">
        <v>75</v>
      </c>
      <c r="H34" s="270">
        <v>110</v>
      </c>
      <c r="I34" s="270">
        <v>3395</v>
      </c>
      <c r="J34" s="270">
        <v>0</v>
      </c>
      <c r="K34" s="270">
        <v>243430</v>
      </c>
      <c r="L34" s="270"/>
      <c r="M34" s="270">
        <v>0</v>
      </c>
      <c r="N34" s="270">
        <v>0</v>
      </c>
      <c r="O34" s="270">
        <v>0</v>
      </c>
      <c r="P34" s="270">
        <v>0</v>
      </c>
      <c r="Q34" s="270">
        <v>0</v>
      </c>
      <c r="R34" s="270">
        <v>0</v>
      </c>
      <c r="S34" s="270">
        <v>0</v>
      </c>
      <c r="T34" s="270">
        <v>0</v>
      </c>
      <c r="U34" s="270">
        <v>107.19499105545617</v>
      </c>
      <c r="V34" s="270">
        <v>35</v>
      </c>
      <c r="W34" s="270"/>
      <c r="X34" s="270">
        <v>42.575874333135744</v>
      </c>
      <c r="Y34" s="270" t="s">
        <v>1676</v>
      </c>
      <c r="Z34" s="270">
        <v>830</v>
      </c>
      <c r="AA34" s="270">
        <v>1255</v>
      </c>
      <c r="AB34" s="270">
        <v>730</v>
      </c>
      <c r="AC34" s="270">
        <v>375</v>
      </c>
      <c r="AD34" s="270">
        <v>170</v>
      </c>
      <c r="AE34" s="270">
        <v>15</v>
      </c>
      <c r="AF34" s="270">
        <v>50</v>
      </c>
      <c r="AG34" s="270">
        <v>0</v>
      </c>
      <c r="AH34" s="270">
        <v>0</v>
      </c>
      <c r="AI34" s="270">
        <v>0</v>
      </c>
      <c r="AJ34" s="270">
        <v>0</v>
      </c>
      <c r="AK34" s="270">
        <v>0</v>
      </c>
      <c r="AL34" s="270">
        <v>0</v>
      </c>
      <c r="AM34" s="270">
        <v>0</v>
      </c>
      <c r="AN34" s="270">
        <v>0</v>
      </c>
      <c r="AO34" s="270">
        <v>0</v>
      </c>
      <c r="AP34" s="270">
        <v>0</v>
      </c>
      <c r="AQ34" s="270">
        <v>0</v>
      </c>
      <c r="AR34" s="270">
        <v>0</v>
      </c>
      <c r="AS34" s="270">
        <v>0</v>
      </c>
      <c r="AT34" s="270">
        <v>0</v>
      </c>
      <c r="AU34" s="270">
        <v>0</v>
      </c>
      <c r="AV34" s="270">
        <v>0</v>
      </c>
      <c r="AW34" s="270">
        <v>0</v>
      </c>
      <c r="AX34" s="270">
        <v>60</v>
      </c>
      <c r="AY34" s="270">
        <v>0</v>
      </c>
      <c r="AZ34" s="270">
        <v>0</v>
      </c>
      <c r="BA34" s="270">
        <v>0</v>
      </c>
      <c r="BB34" s="270">
        <v>3285</v>
      </c>
      <c r="BC34" s="270">
        <v>0</v>
      </c>
      <c r="BD34" s="270">
        <v>0</v>
      </c>
      <c r="BE34" s="270">
        <v>0</v>
      </c>
      <c r="BF34" s="270">
        <v>0</v>
      </c>
      <c r="BG34" s="270">
        <v>2130</v>
      </c>
      <c r="BH34" s="270">
        <v>60</v>
      </c>
      <c r="BI34" s="270">
        <v>0</v>
      </c>
      <c r="BJ34" s="270">
        <v>0</v>
      </c>
      <c r="BK34" s="270">
        <v>0</v>
      </c>
      <c r="BL34" s="270">
        <v>0</v>
      </c>
      <c r="BM34" s="270">
        <v>0</v>
      </c>
      <c r="BN34" s="270">
        <v>0</v>
      </c>
      <c r="BO34" s="270">
        <v>0</v>
      </c>
      <c r="BP34" s="270">
        <v>0</v>
      </c>
      <c r="BQ34" s="270">
        <v>0</v>
      </c>
      <c r="BR34" s="270">
        <v>0</v>
      </c>
      <c r="BS34" s="270">
        <v>0</v>
      </c>
      <c r="BT34" s="270">
        <v>15</v>
      </c>
      <c r="BU34" s="270" t="s">
        <v>1676</v>
      </c>
      <c r="BV34" s="270"/>
      <c r="BW34" s="270">
        <v>40</v>
      </c>
      <c r="BX34" s="270">
        <v>0</v>
      </c>
      <c r="BY34" s="270" t="s">
        <v>1676</v>
      </c>
      <c r="BZ34" s="270" t="s">
        <v>1676</v>
      </c>
      <c r="CA34" s="270" t="s">
        <v>1676</v>
      </c>
      <c r="CB34" s="270">
        <v>0</v>
      </c>
      <c r="CC34" s="270">
        <v>0</v>
      </c>
      <c r="CD34" s="270" t="s">
        <v>1676</v>
      </c>
      <c r="CE34" s="270" t="s">
        <v>1676</v>
      </c>
      <c r="CF34" s="270">
        <v>0</v>
      </c>
      <c r="CG34" s="270">
        <v>2225</v>
      </c>
      <c r="CH34" s="270">
        <v>0</v>
      </c>
      <c r="CI34" s="270">
        <v>0</v>
      </c>
      <c r="CJ34" s="270">
        <v>0</v>
      </c>
      <c r="CK34" s="270">
        <v>0</v>
      </c>
      <c r="CL34" s="270">
        <v>0</v>
      </c>
      <c r="CM34" s="270">
        <v>0</v>
      </c>
      <c r="CN34" s="270">
        <v>0</v>
      </c>
      <c r="CO34" s="270">
        <v>0</v>
      </c>
      <c r="CP34" s="270">
        <v>0</v>
      </c>
      <c r="CQ34" s="270">
        <v>0</v>
      </c>
      <c r="CR34" s="270">
        <v>0</v>
      </c>
      <c r="CS34" s="270">
        <v>0</v>
      </c>
      <c r="CT34" s="270">
        <v>0</v>
      </c>
      <c r="CU34" s="270">
        <v>0</v>
      </c>
      <c r="CV34" s="270">
        <v>0</v>
      </c>
      <c r="CW34" s="270">
        <v>0</v>
      </c>
      <c r="CX34" s="270">
        <v>0</v>
      </c>
      <c r="CY34" s="270">
        <v>0</v>
      </c>
      <c r="CZ34" s="270">
        <v>0</v>
      </c>
      <c r="DA34" s="270">
        <v>0</v>
      </c>
      <c r="DB34" s="270">
        <v>0</v>
      </c>
      <c r="DC34" s="270">
        <v>0</v>
      </c>
      <c r="DD34" s="270">
        <v>0</v>
      </c>
      <c r="DE34" s="270">
        <v>0</v>
      </c>
      <c r="DF34" s="270">
        <v>0</v>
      </c>
      <c r="DG34" s="270">
        <v>0</v>
      </c>
      <c r="DH34" s="270">
        <v>0</v>
      </c>
      <c r="DI34" s="270">
        <v>0</v>
      </c>
      <c r="DJ34" s="270">
        <v>0</v>
      </c>
      <c r="DK34" s="270">
        <v>0</v>
      </c>
      <c r="DL34" s="270">
        <v>0</v>
      </c>
      <c r="DM34" s="270">
        <v>0</v>
      </c>
      <c r="DN34" s="270">
        <v>0</v>
      </c>
      <c r="DO34" s="270">
        <v>0</v>
      </c>
      <c r="DP34" s="270">
        <v>0</v>
      </c>
      <c r="DQ34" s="270"/>
      <c r="DR34" s="270">
        <v>0</v>
      </c>
      <c r="DS34" s="270">
        <v>0</v>
      </c>
      <c r="DT34" s="270">
        <v>0</v>
      </c>
      <c r="DU34" s="270">
        <v>0</v>
      </c>
      <c r="DV34" s="270">
        <v>0</v>
      </c>
      <c r="DW34" s="270">
        <v>0</v>
      </c>
      <c r="DX34" s="270">
        <v>0</v>
      </c>
      <c r="DY34" s="270">
        <v>0</v>
      </c>
      <c r="DZ34" s="270">
        <v>0</v>
      </c>
      <c r="EA34" s="270">
        <v>0</v>
      </c>
      <c r="EB34" s="270">
        <v>0</v>
      </c>
      <c r="EC34" s="270">
        <v>0</v>
      </c>
      <c r="ED34" s="270">
        <v>0</v>
      </c>
      <c r="EE34" s="270">
        <v>0</v>
      </c>
      <c r="EF34" s="270">
        <v>0</v>
      </c>
      <c r="EG34" s="270">
        <v>0</v>
      </c>
      <c r="EH34" s="270">
        <v>0</v>
      </c>
      <c r="EI34" s="270">
        <v>0</v>
      </c>
      <c r="EJ34" s="270">
        <v>0</v>
      </c>
      <c r="EK34" s="270">
        <v>0</v>
      </c>
      <c r="EL34" s="270">
        <v>0</v>
      </c>
      <c r="EM34" s="270">
        <v>0</v>
      </c>
      <c r="EN34" s="270">
        <v>0</v>
      </c>
      <c r="EO34" s="270">
        <v>0</v>
      </c>
      <c r="EP34" s="270">
        <v>2780</v>
      </c>
      <c r="EQ34" s="270">
        <v>25</v>
      </c>
      <c r="ER34" s="270">
        <v>185</v>
      </c>
      <c r="ES34" s="270">
        <v>0</v>
      </c>
      <c r="ET34" s="270">
        <v>405</v>
      </c>
      <c r="EU34" s="270">
        <v>0</v>
      </c>
      <c r="EV34" s="270">
        <v>0</v>
      </c>
      <c r="EW34" s="270">
        <v>0</v>
      </c>
      <c r="EX34" s="270">
        <v>0</v>
      </c>
      <c r="EY34" s="270">
        <v>0</v>
      </c>
      <c r="EZ34" s="270">
        <v>0</v>
      </c>
      <c r="FA34" s="270">
        <v>0</v>
      </c>
      <c r="FB34" s="270">
        <v>0</v>
      </c>
      <c r="FC34" s="270">
        <v>0</v>
      </c>
      <c r="FD34" s="270">
        <v>0</v>
      </c>
      <c r="FE34" s="270">
        <v>0</v>
      </c>
      <c r="FF34" s="270">
        <v>0</v>
      </c>
      <c r="FG34" s="270">
        <v>0</v>
      </c>
      <c r="FH34" s="270">
        <v>0</v>
      </c>
      <c r="FI34" s="270">
        <v>0</v>
      </c>
      <c r="FJ34" s="270">
        <v>0</v>
      </c>
      <c r="FK34" s="270">
        <v>0</v>
      </c>
      <c r="FL34" s="351">
        <v>110</v>
      </c>
      <c r="FM34" s="323">
        <v>170</v>
      </c>
      <c r="FN34" s="324">
        <v>0</v>
      </c>
      <c r="FO34" s="13"/>
      <c r="FP34" s="89"/>
      <c r="FQ34" s="13"/>
      <c r="FR34" s="89"/>
      <c r="FS34" s="89"/>
      <c r="FT34" s="89"/>
      <c r="FU34" s="89"/>
      <c r="FV34" s="89"/>
      <c r="FW34" s="89"/>
      <c r="FX34" s="89"/>
      <c r="FY34" s="89"/>
      <c r="FZ34" s="89"/>
      <c r="GA34" s="89"/>
      <c r="GB34" s="89"/>
      <c r="GC34" s="89"/>
      <c r="GD34" s="89"/>
      <c r="GE34" s="89"/>
      <c r="GF34" s="89"/>
      <c r="GG34" s="89"/>
      <c r="GH34" s="89"/>
      <c r="GI34" s="89"/>
      <c r="GJ34" s="89"/>
      <c r="GK34" s="89"/>
      <c r="GL34" s="89"/>
      <c r="GM34" s="89"/>
      <c r="GN34" s="89"/>
      <c r="GO34" s="89"/>
      <c r="GP34" s="89"/>
      <c r="GQ34" s="89"/>
      <c r="GR34" s="89"/>
      <c r="GS34" s="89"/>
      <c r="GT34" s="89"/>
      <c r="GU34" s="89"/>
      <c r="GV34" s="89"/>
      <c r="GW34" s="89"/>
      <c r="GX34" s="89"/>
      <c r="GY34" s="89"/>
      <c r="GZ34" s="89"/>
      <c r="HA34" s="89"/>
      <c r="HB34" s="89"/>
      <c r="HC34" s="89"/>
      <c r="HD34" s="89"/>
      <c r="HE34" s="89"/>
      <c r="HF34" s="89"/>
      <c r="HG34" s="89"/>
      <c r="HH34" s="89"/>
      <c r="HI34" s="89"/>
      <c r="HJ34" s="89"/>
      <c r="HK34" s="89"/>
      <c r="HL34" s="89"/>
      <c r="HM34" s="89"/>
      <c r="HN34" s="89"/>
      <c r="HO34" s="89"/>
      <c r="HP34" s="89"/>
      <c r="HQ34" s="89"/>
      <c r="HR34" s="89"/>
      <c r="HS34" s="89"/>
      <c r="HT34" s="89"/>
      <c r="HU34" s="89"/>
      <c r="HV34" s="89"/>
      <c r="HW34" s="89"/>
      <c r="HX34" s="89"/>
      <c r="HY34" s="89"/>
      <c r="HZ34" s="89"/>
      <c r="IA34" s="89"/>
      <c r="IB34" s="89"/>
      <c r="IC34" s="89"/>
      <c r="ID34" s="89"/>
      <c r="IE34" s="89"/>
      <c r="IF34" s="89"/>
      <c r="IG34" s="322"/>
    </row>
    <row r="35" spans="1:241" ht="12.75" customHeight="1" x14ac:dyDescent="0.2">
      <c r="A35" s="370" t="s">
        <v>577</v>
      </c>
      <c r="B35" s="270">
        <v>4550</v>
      </c>
      <c r="C35" s="270">
        <v>3810</v>
      </c>
      <c r="D35" s="270">
        <v>1755</v>
      </c>
      <c r="E35" s="270">
        <v>2055</v>
      </c>
      <c r="F35" s="270">
        <v>460</v>
      </c>
      <c r="G35" s="270">
        <v>565</v>
      </c>
      <c r="H35" s="270">
        <v>880</v>
      </c>
      <c r="I35" s="270">
        <v>4550</v>
      </c>
      <c r="J35" s="270" t="s">
        <v>1676</v>
      </c>
      <c r="K35" s="270">
        <v>84460</v>
      </c>
      <c r="L35" s="270">
        <v>10</v>
      </c>
      <c r="M35" s="270">
        <v>10</v>
      </c>
      <c r="N35" s="270" t="s">
        <v>1676</v>
      </c>
      <c r="O35" s="270">
        <v>0</v>
      </c>
      <c r="P35" s="270">
        <v>0</v>
      </c>
      <c r="Q35" s="270">
        <v>0</v>
      </c>
      <c r="R35" s="270">
        <v>0</v>
      </c>
      <c r="S35" s="270">
        <v>0</v>
      </c>
      <c r="T35" s="270">
        <v>0</v>
      </c>
      <c r="U35" s="270">
        <v>22.020202020202021</v>
      </c>
      <c r="V35" s="270">
        <v>14</v>
      </c>
      <c r="W35" s="270">
        <v>8</v>
      </c>
      <c r="X35" s="270">
        <v>71.406153846153842</v>
      </c>
      <c r="Y35" s="270">
        <v>210</v>
      </c>
      <c r="Z35" s="270">
        <v>265</v>
      </c>
      <c r="AA35" s="270">
        <v>200</v>
      </c>
      <c r="AB35" s="270">
        <v>340</v>
      </c>
      <c r="AC35" s="270">
        <v>620</v>
      </c>
      <c r="AD35" s="270">
        <v>2130</v>
      </c>
      <c r="AE35" s="270">
        <v>790</v>
      </c>
      <c r="AF35" s="270">
        <v>0</v>
      </c>
      <c r="AG35" s="270">
        <v>0</v>
      </c>
      <c r="AH35" s="270">
        <v>0</v>
      </c>
      <c r="AI35" s="270">
        <v>0</v>
      </c>
      <c r="AJ35" s="270">
        <v>0</v>
      </c>
      <c r="AK35" s="270">
        <v>0</v>
      </c>
      <c r="AL35" s="270">
        <v>0</v>
      </c>
      <c r="AM35" s="270">
        <v>0</v>
      </c>
      <c r="AN35" s="270">
        <v>0</v>
      </c>
      <c r="AO35" s="270">
        <v>0</v>
      </c>
      <c r="AP35" s="270">
        <v>0</v>
      </c>
      <c r="AQ35" s="270">
        <v>120</v>
      </c>
      <c r="AR35" s="270">
        <v>0</v>
      </c>
      <c r="AS35" s="270">
        <v>0</v>
      </c>
      <c r="AT35" s="270">
        <v>0</v>
      </c>
      <c r="AU35" s="270">
        <v>0</v>
      </c>
      <c r="AV35" s="270">
        <v>25</v>
      </c>
      <c r="AW35" s="270">
        <v>0</v>
      </c>
      <c r="AX35" s="270">
        <v>150</v>
      </c>
      <c r="AY35" s="270">
        <v>0</v>
      </c>
      <c r="AZ35" s="270">
        <v>0</v>
      </c>
      <c r="BA35" s="270">
        <v>35</v>
      </c>
      <c r="BB35" s="270">
        <v>4225</v>
      </c>
      <c r="BC35" s="270" t="s">
        <v>1676</v>
      </c>
      <c r="BD35" s="270">
        <v>30</v>
      </c>
      <c r="BE35" s="270">
        <v>0</v>
      </c>
      <c r="BF35" s="270" t="s">
        <v>1676</v>
      </c>
      <c r="BG35" s="270" t="s">
        <v>1676</v>
      </c>
      <c r="BH35" s="270">
        <v>10</v>
      </c>
      <c r="BI35" s="270">
        <v>0</v>
      </c>
      <c r="BJ35" s="270">
        <v>0</v>
      </c>
      <c r="BK35" s="270">
        <v>45</v>
      </c>
      <c r="BL35" s="270">
        <v>50</v>
      </c>
      <c r="BM35" s="270">
        <v>15</v>
      </c>
      <c r="BN35" s="270" t="s">
        <v>1676</v>
      </c>
      <c r="BO35" s="270">
        <v>100</v>
      </c>
      <c r="BP35" s="270">
        <v>25</v>
      </c>
      <c r="BQ35" s="270">
        <v>0</v>
      </c>
      <c r="BR35" s="270">
        <v>0</v>
      </c>
      <c r="BS35" s="270">
        <v>0</v>
      </c>
      <c r="BT35" s="270">
        <v>3320</v>
      </c>
      <c r="BU35" s="270">
        <v>190</v>
      </c>
      <c r="BV35" s="270"/>
      <c r="BW35" s="270" t="s">
        <v>1676</v>
      </c>
      <c r="BX35" s="270">
        <v>0</v>
      </c>
      <c r="BY35" s="270">
        <v>35</v>
      </c>
      <c r="BZ35" s="270">
        <v>0</v>
      </c>
      <c r="CA35" s="270">
        <v>0</v>
      </c>
      <c r="CB35" s="270">
        <v>0</v>
      </c>
      <c r="CC35" s="270">
        <v>0</v>
      </c>
      <c r="CD35" s="270">
        <v>20</v>
      </c>
      <c r="CE35" s="270">
        <v>0</v>
      </c>
      <c r="CF35" s="270">
        <v>25</v>
      </c>
      <c r="CG35" s="270">
        <v>3730</v>
      </c>
      <c r="CH35" s="270">
        <v>0</v>
      </c>
      <c r="CI35" s="270">
        <v>0</v>
      </c>
      <c r="CJ35" s="270">
        <v>0</v>
      </c>
      <c r="CK35" s="270">
        <v>750</v>
      </c>
      <c r="CL35" s="270">
        <v>0</v>
      </c>
      <c r="CM35" s="270">
        <v>0</v>
      </c>
      <c r="CN35" s="270" t="s">
        <v>1676</v>
      </c>
      <c r="CO35" s="270" t="s">
        <v>1676</v>
      </c>
      <c r="CP35" s="270" t="s">
        <v>1676</v>
      </c>
      <c r="CQ35" s="270">
        <v>0</v>
      </c>
      <c r="CR35" s="270">
        <v>0</v>
      </c>
      <c r="CS35" s="270">
        <v>0</v>
      </c>
      <c r="CT35" s="270">
        <v>0</v>
      </c>
      <c r="CU35" s="270">
        <v>0</v>
      </c>
      <c r="CV35" s="270">
        <v>0</v>
      </c>
      <c r="CW35" s="270">
        <v>0</v>
      </c>
      <c r="CX35" s="270">
        <v>0</v>
      </c>
      <c r="CY35" s="270">
        <v>0</v>
      </c>
      <c r="CZ35" s="270">
        <v>0</v>
      </c>
      <c r="DA35" s="270">
        <v>0</v>
      </c>
      <c r="DB35" s="270">
        <v>0</v>
      </c>
      <c r="DC35" s="270">
        <v>0</v>
      </c>
      <c r="DD35" s="270">
        <v>0</v>
      </c>
      <c r="DE35" s="270">
        <v>0</v>
      </c>
      <c r="DF35" s="270">
        <v>0</v>
      </c>
      <c r="DG35" s="270">
        <v>0</v>
      </c>
      <c r="DH35" s="270">
        <v>0</v>
      </c>
      <c r="DI35" s="270">
        <v>0</v>
      </c>
      <c r="DJ35" s="270">
        <v>0</v>
      </c>
      <c r="DK35" s="270">
        <v>0</v>
      </c>
      <c r="DL35" s="270">
        <v>0</v>
      </c>
      <c r="DM35" s="270" t="s">
        <v>1676</v>
      </c>
      <c r="DN35" s="270">
        <v>170</v>
      </c>
      <c r="DO35" s="270">
        <v>0</v>
      </c>
      <c r="DP35" s="270">
        <v>0</v>
      </c>
      <c r="DQ35" s="270"/>
      <c r="DR35" s="270">
        <v>0</v>
      </c>
      <c r="DS35" s="270">
        <v>0</v>
      </c>
      <c r="DT35" s="270">
        <v>0</v>
      </c>
      <c r="DU35" s="270">
        <v>0</v>
      </c>
      <c r="DV35" s="270">
        <v>0</v>
      </c>
      <c r="DW35" s="270">
        <v>0</v>
      </c>
      <c r="DX35" s="270">
        <v>0</v>
      </c>
      <c r="DY35" s="270">
        <v>0</v>
      </c>
      <c r="DZ35" s="270">
        <v>0</v>
      </c>
      <c r="EA35" s="270">
        <v>0</v>
      </c>
      <c r="EB35" s="270">
        <v>0</v>
      </c>
      <c r="EC35" s="270">
        <v>0</v>
      </c>
      <c r="ED35" s="270">
        <v>365</v>
      </c>
      <c r="EE35" s="270">
        <v>0</v>
      </c>
      <c r="EF35" s="270">
        <v>2540</v>
      </c>
      <c r="EG35" s="270">
        <v>0</v>
      </c>
      <c r="EH35" s="270">
        <v>0</v>
      </c>
      <c r="EI35" s="270">
        <v>0</v>
      </c>
      <c r="EJ35" s="270">
        <v>0</v>
      </c>
      <c r="EK35" s="270">
        <v>0</v>
      </c>
      <c r="EL35" s="270">
        <v>0</v>
      </c>
      <c r="EM35" s="270">
        <v>0</v>
      </c>
      <c r="EN35" s="270">
        <v>0</v>
      </c>
      <c r="EO35" s="270">
        <v>575</v>
      </c>
      <c r="EP35" s="270">
        <v>0</v>
      </c>
      <c r="EQ35" s="270">
        <v>0</v>
      </c>
      <c r="ER35" s="270">
        <v>0</v>
      </c>
      <c r="ES35" s="270">
        <v>0</v>
      </c>
      <c r="ET35" s="270">
        <v>0</v>
      </c>
      <c r="EU35" s="270">
        <v>0</v>
      </c>
      <c r="EV35" s="270">
        <v>0</v>
      </c>
      <c r="EW35" s="270">
        <v>0</v>
      </c>
      <c r="EX35" s="270">
        <v>0</v>
      </c>
      <c r="EY35" s="270">
        <v>0</v>
      </c>
      <c r="EZ35" s="270">
        <v>0</v>
      </c>
      <c r="FA35" s="270">
        <v>0</v>
      </c>
      <c r="FB35" s="270">
        <v>0</v>
      </c>
      <c r="FC35" s="270">
        <v>0</v>
      </c>
      <c r="FD35" s="270">
        <v>0</v>
      </c>
      <c r="FE35" s="270">
        <v>0</v>
      </c>
      <c r="FF35" s="270">
        <v>0</v>
      </c>
      <c r="FG35" s="270">
        <v>0</v>
      </c>
      <c r="FH35" s="270">
        <v>145</v>
      </c>
      <c r="FI35" s="270">
        <v>0</v>
      </c>
      <c r="FJ35" s="270">
        <v>0</v>
      </c>
      <c r="FK35" s="270">
        <v>0</v>
      </c>
      <c r="FL35" s="351">
        <v>325</v>
      </c>
      <c r="FM35" s="323">
        <v>1900</v>
      </c>
      <c r="FN35" s="324">
        <v>10</v>
      </c>
      <c r="FO35" s="270"/>
      <c r="FP35" s="89"/>
      <c r="FQ35" s="270"/>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c r="HX35" s="319"/>
      <c r="HY35" s="319"/>
      <c r="HZ35" s="319"/>
      <c r="IA35" s="319"/>
      <c r="IB35" s="319"/>
      <c r="IC35" s="319"/>
      <c r="ID35" s="319"/>
      <c r="IE35" s="319"/>
      <c r="IF35" s="319"/>
      <c r="IG35" s="318"/>
    </row>
    <row r="36" spans="1:241" ht="12.75" customHeight="1" x14ac:dyDescent="0.2">
      <c r="A36" s="370" t="s">
        <v>244</v>
      </c>
      <c r="B36" s="270">
        <v>9370</v>
      </c>
      <c r="C36" s="270">
        <v>9355</v>
      </c>
      <c r="D36" s="270">
        <v>3615</v>
      </c>
      <c r="E36" s="270">
        <v>5735</v>
      </c>
      <c r="F36" s="270" t="s">
        <v>1676</v>
      </c>
      <c r="G36" s="270">
        <v>1070</v>
      </c>
      <c r="H36" s="270">
        <v>8280</v>
      </c>
      <c r="I36" s="270">
        <v>550</v>
      </c>
      <c r="J36" s="270">
        <v>8820</v>
      </c>
      <c r="K36" s="270">
        <v>585</v>
      </c>
      <c r="L36" s="270">
        <v>42.973296384935132</v>
      </c>
      <c r="M36" s="270">
        <v>4140</v>
      </c>
      <c r="N36" s="270">
        <v>2180</v>
      </c>
      <c r="O36" s="270">
        <v>840</v>
      </c>
      <c r="P36" s="270">
        <v>675</v>
      </c>
      <c r="Q36" s="270">
        <v>70</v>
      </c>
      <c r="R36" s="270" t="s">
        <v>1676</v>
      </c>
      <c r="S36" s="270">
        <v>10</v>
      </c>
      <c r="T36" s="270">
        <v>20</v>
      </c>
      <c r="U36" s="270">
        <v>1.0888888888888888</v>
      </c>
      <c r="V36" s="270">
        <v>1</v>
      </c>
      <c r="W36" s="270">
        <v>28</v>
      </c>
      <c r="X36" s="270">
        <v>50.079476725348307</v>
      </c>
      <c r="Y36" s="270">
        <v>335</v>
      </c>
      <c r="Z36" s="270">
        <v>1040</v>
      </c>
      <c r="AA36" s="270">
        <v>1865</v>
      </c>
      <c r="AB36" s="270">
        <v>3085</v>
      </c>
      <c r="AC36" s="270">
        <v>2050</v>
      </c>
      <c r="AD36" s="270">
        <v>840</v>
      </c>
      <c r="AE36" s="270">
        <v>40</v>
      </c>
      <c r="AF36" s="270">
        <v>1145</v>
      </c>
      <c r="AG36" s="270">
        <v>615</v>
      </c>
      <c r="AH36" s="270">
        <v>10</v>
      </c>
      <c r="AI36" s="270">
        <v>140</v>
      </c>
      <c r="AJ36" s="270">
        <v>320</v>
      </c>
      <c r="AK36" s="270">
        <v>485</v>
      </c>
      <c r="AL36" s="270" t="s">
        <v>1676</v>
      </c>
      <c r="AM36" s="270">
        <v>120</v>
      </c>
      <c r="AN36" s="270">
        <v>125</v>
      </c>
      <c r="AO36" s="270" t="s">
        <v>1676</v>
      </c>
      <c r="AP36" s="270">
        <v>70</v>
      </c>
      <c r="AQ36" s="270">
        <v>800</v>
      </c>
      <c r="AR36" s="270">
        <v>285</v>
      </c>
      <c r="AS36" s="270">
        <v>105</v>
      </c>
      <c r="AT36" s="270">
        <v>500</v>
      </c>
      <c r="AU36" s="270">
        <v>0</v>
      </c>
      <c r="AV36" s="270">
        <v>440</v>
      </c>
      <c r="AW36" s="270">
        <v>530</v>
      </c>
      <c r="AX36" s="270">
        <v>70</v>
      </c>
      <c r="AY36" s="270">
        <v>680</v>
      </c>
      <c r="AZ36" s="270">
        <v>905</v>
      </c>
      <c r="BA36" s="270">
        <v>1635</v>
      </c>
      <c r="BB36" s="270">
        <v>385</v>
      </c>
      <c r="BC36" s="270">
        <v>10</v>
      </c>
      <c r="BD36" s="270">
        <v>1235</v>
      </c>
      <c r="BE36" s="270">
        <v>10</v>
      </c>
      <c r="BF36" s="270">
        <v>80</v>
      </c>
      <c r="BG36" s="270" t="s">
        <v>1676</v>
      </c>
      <c r="BH36" s="270">
        <v>360</v>
      </c>
      <c r="BI36" s="270" t="s">
        <v>1676</v>
      </c>
      <c r="BJ36" s="270">
        <v>125</v>
      </c>
      <c r="BK36" s="270">
        <v>70</v>
      </c>
      <c r="BL36" s="270">
        <v>475</v>
      </c>
      <c r="BM36" s="270">
        <v>840</v>
      </c>
      <c r="BN36" s="270">
        <v>170</v>
      </c>
      <c r="BO36" s="270">
        <v>3455</v>
      </c>
      <c r="BP36" s="270">
        <v>1370</v>
      </c>
      <c r="BQ36" s="270" t="s">
        <v>1676</v>
      </c>
      <c r="BR36" s="270">
        <v>0</v>
      </c>
      <c r="BS36" s="270">
        <v>55</v>
      </c>
      <c r="BT36" s="270">
        <v>330</v>
      </c>
      <c r="BU36" s="270">
        <v>515</v>
      </c>
      <c r="BV36" s="270"/>
      <c r="BW36" s="270">
        <v>240</v>
      </c>
      <c r="BX36" s="270">
        <v>25</v>
      </c>
      <c r="BY36" s="270">
        <v>275</v>
      </c>
      <c r="BZ36" s="270" t="s">
        <v>1676</v>
      </c>
      <c r="CA36" s="270">
        <v>40</v>
      </c>
      <c r="CB36" s="270">
        <v>0</v>
      </c>
      <c r="CC36" s="270">
        <v>0</v>
      </c>
      <c r="CD36" s="270">
        <v>175</v>
      </c>
      <c r="CE36" s="270" t="s">
        <v>1676</v>
      </c>
      <c r="CF36" s="270" t="s">
        <v>1676</v>
      </c>
      <c r="CG36" s="270">
        <v>8830</v>
      </c>
      <c r="CH36" s="270">
        <v>0</v>
      </c>
      <c r="CI36" s="270">
        <v>1250</v>
      </c>
      <c r="CJ36" s="270">
        <v>1140</v>
      </c>
      <c r="CK36" s="270">
        <v>1045</v>
      </c>
      <c r="CL36" s="270">
        <v>730</v>
      </c>
      <c r="CM36" s="270" t="s">
        <v>1676</v>
      </c>
      <c r="CN36" s="270">
        <v>385</v>
      </c>
      <c r="CO36" s="270">
        <v>0</v>
      </c>
      <c r="CP36" s="270">
        <v>0</v>
      </c>
      <c r="CQ36" s="270">
        <v>0</v>
      </c>
      <c r="CR36" s="270">
        <v>0</v>
      </c>
      <c r="CS36" s="270">
        <v>0</v>
      </c>
      <c r="CT36" s="270">
        <v>0</v>
      </c>
      <c r="CU36" s="270">
        <v>0</v>
      </c>
      <c r="CV36" s="270">
        <v>0</v>
      </c>
      <c r="CW36" s="270">
        <v>185</v>
      </c>
      <c r="CX36" s="270">
        <v>0</v>
      </c>
      <c r="CY36" s="270">
        <v>0</v>
      </c>
      <c r="CZ36" s="270" t="s">
        <v>1676</v>
      </c>
      <c r="DA36" s="270">
        <v>3465</v>
      </c>
      <c r="DB36" s="270">
        <v>0</v>
      </c>
      <c r="DC36" s="270" t="s">
        <v>1676</v>
      </c>
      <c r="DD36" s="270">
        <v>0</v>
      </c>
      <c r="DE36" s="270">
        <v>0</v>
      </c>
      <c r="DF36" s="270">
        <v>35</v>
      </c>
      <c r="DG36" s="270">
        <v>0</v>
      </c>
      <c r="DH36" s="270">
        <v>0</v>
      </c>
      <c r="DI36" s="270">
        <v>0</v>
      </c>
      <c r="DJ36" s="270">
        <v>0</v>
      </c>
      <c r="DK36" s="270">
        <v>0</v>
      </c>
      <c r="DL36" s="270">
        <v>0</v>
      </c>
      <c r="DM36" s="270">
        <v>0</v>
      </c>
      <c r="DN36" s="270">
        <v>0</v>
      </c>
      <c r="DO36" s="270" t="s">
        <v>1676</v>
      </c>
      <c r="DP36" s="270">
        <v>0</v>
      </c>
      <c r="DQ36" s="270"/>
      <c r="DR36" s="270">
        <v>0</v>
      </c>
      <c r="DS36" s="270">
        <v>170</v>
      </c>
      <c r="DT36" s="270" t="s">
        <v>1676</v>
      </c>
      <c r="DU36" s="270">
        <v>0</v>
      </c>
      <c r="DV36" s="270">
        <v>0</v>
      </c>
      <c r="DW36" s="270">
        <v>0</v>
      </c>
      <c r="DX36" s="270">
        <v>0</v>
      </c>
      <c r="DY36" s="270">
        <v>110</v>
      </c>
      <c r="DZ36" s="270">
        <v>0</v>
      </c>
      <c r="EA36" s="270">
        <v>0</v>
      </c>
      <c r="EB36" s="270">
        <v>0</v>
      </c>
      <c r="EC36" s="270">
        <v>0</v>
      </c>
      <c r="ED36" s="270">
        <v>140</v>
      </c>
      <c r="EE36" s="270">
        <v>0</v>
      </c>
      <c r="EF36" s="270">
        <v>0</v>
      </c>
      <c r="EG36" s="270">
        <v>0</v>
      </c>
      <c r="EH36" s="270">
        <v>0</v>
      </c>
      <c r="EI36" s="270">
        <v>0</v>
      </c>
      <c r="EJ36" s="270">
        <v>0</v>
      </c>
      <c r="EK36" s="270">
        <v>685</v>
      </c>
      <c r="EL36" s="270">
        <v>0</v>
      </c>
      <c r="EM36" s="270">
        <v>0</v>
      </c>
      <c r="EN36" s="270">
        <v>0</v>
      </c>
      <c r="EO36" s="270">
        <v>0</v>
      </c>
      <c r="EP36" s="270">
        <v>0</v>
      </c>
      <c r="EQ36" s="270">
        <v>0</v>
      </c>
      <c r="ER36" s="270">
        <v>0</v>
      </c>
      <c r="ES36" s="270">
        <v>0</v>
      </c>
      <c r="ET36" s="270">
        <v>0</v>
      </c>
      <c r="EU36" s="270">
        <v>0</v>
      </c>
      <c r="EV36" s="270" t="s">
        <v>1676</v>
      </c>
      <c r="EW36" s="270">
        <v>0</v>
      </c>
      <c r="EX36" s="270">
        <v>0</v>
      </c>
      <c r="EY36" s="270">
        <v>0</v>
      </c>
      <c r="EZ36" s="270">
        <v>0</v>
      </c>
      <c r="FA36" s="270">
        <v>0</v>
      </c>
      <c r="FB36" s="270">
        <v>10</v>
      </c>
      <c r="FC36" s="270">
        <v>0</v>
      </c>
      <c r="FD36" s="270">
        <v>0</v>
      </c>
      <c r="FE36" s="270">
        <v>0</v>
      </c>
      <c r="FF36" s="270">
        <v>0</v>
      </c>
      <c r="FG36" s="270">
        <v>0</v>
      </c>
      <c r="FH36" s="270">
        <v>0</v>
      </c>
      <c r="FI36" s="270">
        <v>0</v>
      </c>
      <c r="FJ36" s="270">
        <v>0</v>
      </c>
      <c r="FK36" s="270">
        <v>0</v>
      </c>
      <c r="FL36" s="351">
        <v>8985</v>
      </c>
      <c r="FM36" s="323" t="s">
        <v>1676</v>
      </c>
      <c r="FN36" s="324">
        <v>7940</v>
      </c>
      <c r="FO36" s="270"/>
      <c r="FP36" s="89"/>
      <c r="FQ36" s="270"/>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c r="HX36" s="319"/>
      <c r="HY36" s="319"/>
      <c r="HZ36" s="319"/>
      <c r="IA36" s="319"/>
      <c r="IB36" s="319"/>
      <c r="IC36" s="319"/>
      <c r="ID36" s="319"/>
      <c r="IE36" s="319"/>
      <c r="IF36" s="319"/>
      <c r="IG36" s="318"/>
    </row>
    <row r="37" spans="1:241" ht="12.75" customHeight="1" x14ac:dyDescent="0.2">
      <c r="A37" s="370" t="s">
        <v>181</v>
      </c>
      <c r="B37" s="270">
        <v>70080</v>
      </c>
      <c r="C37" s="270">
        <v>65635</v>
      </c>
      <c r="D37" s="270">
        <v>29000</v>
      </c>
      <c r="E37" s="270">
        <v>36625</v>
      </c>
      <c r="F37" s="270">
        <v>16965</v>
      </c>
      <c r="G37" s="270">
        <v>10020</v>
      </c>
      <c r="H37" s="270">
        <v>19300</v>
      </c>
      <c r="I37" s="270">
        <v>48380</v>
      </c>
      <c r="J37" s="270">
        <v>21700</v>
      </c>
      <c r="K37" s="270">
        <v>157040</v>
      </c>
      <c r="L37" s="270">
        <v>76.431572850297513</v>
      </c>
      <c r="M37" s="270">
        <v>6780</v>
      </c>
      <c r="N37" s="270">
        <v>4480</v>
      </c>
      <c r="O37" s="270">
        <v>2400</v>
      </c>
      <c r="P37" s="270">
        <v>3420</v>
      </c>
      <c r="Q37" s="270">
        <v>1165</v>
      </c>
      <c r="R37" s="270">
        <v>470</v>
      </c>
      <c r="S37" s="270">
        <v>210</v>
      </c>
      <c r="T37" s="270">
        <v>65</v>
      </c>
      <c r="U37" s="270">
        <v>3.5346688265760111</v>
      </c>
      <c r="V37" s="270">
        <v>1</v>
      </c>
      <c r="W37" s="270">
        <v>45</v>
      </c>
      <c r="X37" s="270">
        <v>10.874688609455365</v>
      </c>
      <c r="Y37" s="270">
        <v>51145</v>
      </c>
      <c r="Z37" s="270">
        <v>9550</v>
      </c>
      <c r="AA37" s="270">
        <v>7545</v>
      </c>
      <c r="AB37" s="270">
        <v>700</v>
      </c>
      <c r="AC37" s="270">
        <v>300</v>
      </c>
      <c r="AD37" s="270">
        <v>100</v>
      </c>
      <c r="AE37" s="270" t="s">
        <v>1676</v>
      </c>
      <c r="AF37" s="270">
        <v>2000</v>
      </c>
      <c r="AG37" s="270">
        <v>60</v>
      </c>
      <c r="AH37" s="270">
        <v>1130</v>
      </c>
      <c r="AI37" s="270">
        <v>1150</v>
      </c>
      <c r="AJ37" s="270">
        <v>2310</v>
      </c>
      <c r="AK37" s="270">
        <v>1730</v>
      </c>
      <c r="AL37" s="270">
        <v>1375</v>
      </c>
      <c r="AM37" s="270">
        <v>1120</v>
      </c>
      <c r="AN37" s="270">
        <v>350</v>
      </c>
      <c r="AO37" s="270">
        <v>585</v>
      </c>
      <c r="AP37" s="270">
        <v>960</v>
      </c>
      <c r="AQ37" s="270">
        <v>1250</v>
      </c>
      <c r="AR37" s="270">
        <v>835</v>
      </c>
      <c r="AS37" s="270">
        <v>465</v>
      </c>
      <c r="AT37" s="270">
        <v>2670</v>
      </c>
      <c r="AU37" s="270">
        <v>8635</v>
      </c>
      <c r="AV37" s="270">
        <v>2650</v>
      </c>
      <c r="AW37" s="270">
        <v>1245</v>
      </c>
      <c r="AX37" s="270">
        <v>4645</v>
      </c>
      <c r="AY37" s="270">
        <v>210</v>
      </c>
      <c r="AZ37" s="270">
        <v>1395</v>
      </c>
      <c r="BA37" s="270">
        <v>8380</v>
      </c>
      <c r="BB37" s="270">
        <v>24930</v>
      </c>
      <c r="BC37" s="270">
        <v>2515</v>
      </c>
      <c r="BD37" s="270">
        <v>5565</v>
      </c>
      <c r="BE37" s="270">
        <v>2105</v>
      </c>
      <c r="BF37" s="270">
        <v>1345</v>
      </c>
      <c r="BG37" s="270">
        <v>325</v>
      </c>
      <c r="BH37" s="270">
        <v>1555</v>
      </c>
      <c r="BI37" s="270">
        <v>505</v>
      </c>
      <c r="BJ37" s="270">
        <v>1020</v>
      </c>
      <c r="BK37" s="270">
        <v>655</v>
      </c>
      <c r="BL37" s="270">
        <v>4575</v>
      </c>
      <c r="BM37" s="270">
        <v>4195</v>
      </c>
      <c r="BN37" s="270">
        <v>970</v>
      </c>
      <c r="BO37" s="270">
        <v>1290</v>
      </c>
      <c r="BP37" s="270">
        <v>2990</v>
      </c>
      <c r="BQ37" s="270">
        <v>11225</v>
      </c>
      <c r="BR37" s="270">
        <v>3550</v>
      </c>
      <c r="BS37" s="270">
        <v>5545</v>
      </c>
      <c r="BT37" s="270">
        <v>4880</v>
      </c>
      <c r="BU37" s="270">
        <v>4045</v>
      </c>
      <c r="BV37" s="270"/>
      <c r="BW37" s="270">
        <v>6780</v>
      </c>
      <c r="BX37" s="270">
        <v>225</v>
      </c>
      <c r="BY37" s="270">
        <v>2655</v>
      </c>
      <c r="BZ37" s="270">
        <v>190</v>
      </c>
      <c r="CA37" s="270">
        <v>60</v>
      </c>
      <c r="CB37" s="270" t="s">
        <v>1676</v>
      </c>
      <c r="CC37" s="270">
        <v>0</v>
      </c>
      <c r="CD37" s="270">
        <v>785</v>
      </c>
      <c r="CE37" s="270">
        <v>30</v>
      </c>
      <c r="CF37" s="270" t="s">
        <v>1676</v>
      </c>
      <c r="CG37" s="270">
        <v>61680</v>
      </c>
      <c r="CH37" s="270">
        <v>0</v>
      </c>
      <c r="CI37" s="270">
        <v>0</v>
      </c>
      <c r="CJ37" s="270">
        <v>1540</v>
      </c>
      <c r="CK37" s="270">
        <v>1445</v>
      </c>
      <c r="CL37" s="270">
        <v>3135</v>
      </c>
      <c r="CM37" s="270">
        <v>1080</v>
      </c>
      <c r="CN37" s="270">
        <v>0</v>
      </c>
      <c r="CO37" s="270">
        <v>0</v>
      </c>
      <c r="CP37" s="270">
        <v>160</v>
      </c>
      <c r="CQ37" s="270">
        <v>0</v>
      </c>
      <c r="CR37" s="270">
        <v>635</v>
      </c>
      <c r="CS37" s="270">
        <v>0</v>
      </c>
      <c r="CT37" s="270">
        <v>0</v>
      </c>
      <c r="CU37" s="270">
        <v>0</v>
      </c>
      <c r="CV37" s="270">
        <v>970</v>
      </c>
      <c r="CW37" s="270">
        <v>3485</v>
      </c>
      <c r="CX37" s="270">
        <v>420</v>
      </c>
      <c r="CY37" s="270">
        <v>3190</v>
      </c>
      <c r="CZ37" s="270">
        <v>6740</v>
      </c>
      <c r="DA37" s="270">
        <v>85</v>
      </c>
      <c r="DB37" s="270">
        <v>0</v>
      </c>
      <c r="DC37" s="270">
        <v>0</v>
      </c>
      <c r="DD37" s="270">
        <v>2660</v>
      </c>
      <c r="DE37" s="270">
        <v>890</v>
      </c>
      <c r="DF37" s="270">
        <v>3960</v>
      </c>
      <c r="DG37" s="270">
        <v>0</v>
      </c>
      <c r="DH37" s="270">
        <v>0</v>
      </c>
      <c r="DI37" s="270">
        <v>0</v>
      </c>
      <c r="DJ37" s="270" t="s">
        <v>1676</v>
      </c>
      <c r="DK37" s="270">
        <v>0</v>
      </c>
      <c r="DL37" s="270">
        <v>0</v>
      </c>
      <c r="DM37" s="270">
        <v>0</v>
      </c>
      <c r="DN37" s="270">
        <v>0</v>
      </c>
      <c r="DO37" s="270">
        <v>0</v>
      </c>
      <c r="DP37" s="270">
        <v>1105</v>
      </c>
      <c r="DQ37" s="270"/>
      <c r="DR37" s="270">
        <v>0</v>
      </c>
      <c r="DS37" s="270">
        <v>275</v>
      </c>
      <c r="DT37" s="270">
        <v>655</v>
      </c>
      <c r="DU37" s="270">
        <v>0</v>
      </c>
      <c r="DV37" s="270">
        <v>0</v>
      </c>
      <c r="DW37" s="270">
        <v>0</v>
      </c>
      <c r="DX37" s="270">
        <v>650</v>
      </c>
      <c r="DY37" s="270">
        <v>2880</v>
      </c>
      <c r="DZ37" s="270">
        <v>0</v>
      </c>
      <c r="EA37" s="270">
        <v>525</v>
      </c>
      <c r="EB37" s="270">
        <v>460</v>
      </c>
      <c r="EC37" s="270">
        <v>515</v>
      </c>
      <c r="ED37" s="270">
        <v>10225</v>
      </c>
      <c r="EE37" s="270">
        <v>155</v>
      </c>
      <c r="EF37" s="270">
        <v>0</v>
      </c>
      <c r="EG37" s="270">
        <v>0</v>
      </c>
      <c r="EH37" s="270">
        <v>0</v>
      </c>
      <c r="EI37" s="270">
        <v>0</v>
      </c>
      <c r="EJ37" s="270">
        <v>19340</v>
      </c>
      <c r="EK37" s="270">
        <v>1410</v>
      </c>
      <c r="EL37" s="270">
        <v>0</v>
      </c>
      <c r="EM37" s="270">
        <v>0</v>
      </c>
      <c r="EN37" s="270">
        <v>0</v>
      </c>
      <c r="EO37" s="270">
        <v>0</v>
      </c>
      <c r="EP37" s="270">
        <v>0</v>
      </c>
      <c r="EQ37" s="270">
        <v>55</v>
      </c>
      <c r="ER37" s="270">
        <v>0</v>
      </c>
      <c r="ES37" s="270">
        <v>0</v>
      </c>
      <c r="ET37" s="270">
        <v>0</v>
      </c>
      <c r="EU37" s="270">
        <v>0</v>
      </c>
      <c r="EV37" s="270">
        <v>1245</v>
      </c>
      <c r="EW37" s="270">
        <v>0</v>
      </c>
      <c r="EX37" s="270">
        <v>0</v>
      </c>
      <c r="EY37" s="270">
        <v>0</v>
      </c>
      <c r="EZ37" s="270">
        <v>0</v>
      </c>
      <c r="FA37" s="270">
        <v>0</v>
      </c>
      <c r="FB37" s="270">
        <v>0</v>
      </c>
      <c r="FC37" s="270">
        <v>0</v>
      </c>
      <c r="FD37" s="270">
        <v>0</v>
      </c>
      <c r="FE37" s="270">
        <v>0</v>
      </c>
      <c r="FF37" s="270">
        <v>0</v>
      </c>
      <c r="FG37" s="270">
        <v>0</v>
      </c>
      <c r="FH37" s="270">
        <v>0</v>
      </c>
      <c r="FI37" s="270">
        <v>0</v>
      </c>
      <c r="FJ37" s="270">
        <v>35</v>
      </c>
      <c r="FK37" s="270">
        <v>145</v>
      </c>
      <c r="FL37" s="351">
        <v>45155</v>
      </c>
      <c r="FM37" s="323">
        <v>19350</v>
      </c>
      <c r="FN37" s="324">
        <v>18990</v>
      </c>
      <c r="FO37" s="270"/>
      <c r="FP37" s="89"/>
      <c r="FQ37" s="270"/>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c r="HV37" s="319"/>
      <c r="HW37" s="319"/>
      <c r="HX37" s="319"/>
      <c r="HY37" s="319"/>
      <c r="HZ37" s="319"/>
      <c r="IA37" s="319"/>
      <c r="IB37" s="319"/>
      <c r="IC37" s="319"/>
      <c r="ID37" s="319"/>
      <c r="IE37" s="319"/>
      <c r="IF37" s="319"/>
      <c r="IG37" s="318"/>
    </row>
    <row r="38" spans="1:241" ht="12.75" customHeight="1" x14ac:dyDescent="0.2">
      <c r="A38" s="370" t="s">
        <v>262</v>
      </c>
      <c r="B38" s="270">
        <v>1360</v>
      </c>
      <c r="C38" s="270">
        <v>1360</v>
      </c>
      <c r="D38" s="270">
        <v>740</v>
      </c>
      <c r="E38" s="270">
        <v>610</v>
      </c>
      <c r="F38" s="270">
        <v>1330</v>
      </c>
      <c r="G38" s="270">
        <v>10</v>
      </c>
      <c r="H38" s="270">
        <v>0</v>
      </c>
      <c r="I38" s="270">
        <v>1360</v>
      </c>
      <c r="J38" s="270">
        <v>0</v>
      </c>
      <c r="K38" s="270">
        <v>66465</v>
      </c>
      <c r="L38" s="270"/>
      <c r="M38" s="270">
        <v>0</v>
      </c>
      <c r="N38" s="270">
        <v>0</v>
      </c>
      <c r="O38" s="270">
        <v>0</v>
      </c>
      <c r="P38" s="270">
        <v>0</v>
      </c>
      <c r="Q38" s="270">
        <v>0</v>
      </c>
      <c r="R38" s="270">
        <v>0</v>
      </c>
      <c r="S38" s="270">
        <v>0</v>
      </c>
      <c r="T38" s="270">
        <v>0</v>
      </c>
      <c r="X38" s="270">
        <v>42.559284116331099</v>
      </c>
      <c r="Y38" s="270">
        <v>0</v>
      </c>
      <c r="Z38" s="270">
        <v>395</v>
      </c>
      <c r="AA38" s="270">
        <v>420</v>
      </c>
      <c r="AB38" s="270">
        <v>285</v>
      </c>
      <c r="AC38" s="270">
        <v>130</v>
      </c>
      <c r="AD38" s="270">
        <v>100</v>
      </c>
      <c r="AE38" s="270">
        <v>10</v>
      </c>
      <c r="AF38" s="270">
        <v>25</v>
      </c>
      <c r="AG38" s="270">
        <v>0</v>
      </c>
      <c r="AH38" s="270">
        <v>0</v>
      </c>
      <c r="AI38" s="270">
        <v>0</v>
      </c>
      <c r="AJ38" s="270">
        <v>0</v>
      </c>
      <c r="AK38" s="270">
        <v>0</v>
      </c>
      <c r="AL38" s="270">
        <v>0</v>
      </c>
      <c r="AM38" s="270">
        <v>0</v>
      </c>
      <c r="AN38" s="270">
        <v>0</v>
      </c>
      <c r="AO38" s="270">
        <v>0</v>
      </c>
      <c r="AP38" s="270">
        <v>0</v>
      </c>
      <c r="AQ38" s="270">
        <v>0</v>
      </c>
      <c r="AR38" s="270">
        <v>0</v>
      </c>
      <c r="AS38" s="270">
        <v>0</v>
      </c>
      <c r="AT38" s="270">
        <v>0</v>
      </c>
      <c r="AU38" s="270">
        <v>0</v>
      </c>
      <c r="AV38" s="270">
        <v>0</v>
      </c>
      <c r="AW38" s="270">
        <v>0</v>
      </c>
      <c r="AX38" s="270" t="s">
        <v>1676</v>
      </c>
      <c r="AY38" s="270">
        <v>0</v>
      </c>
      <c r="AZ38" s="270">
        <v>0</v>
      </c>
      <c r="BA38" s="270">
        <v>0</v>
      </c>
      <c r="BB38" s="270">
        <v>1330</v>
      </c>
      <c r="BC38" s="270">
        <v>0</v>
      </c>
      <c r="BD38" s="270">
        <v>0</v>
      </c>
      <c r="BE38" s="270">
        <v>0</v>
      </c>
      <c r="BF38" s="270" t="s">
        <v>1676</v>
      </c>
      <c r="BG38" s="270">
        <v>1215</v>
      </c>
      <c r="BH38" s="270">
        <v>25</v>
      </c>
      <c r="BI38" s="270">
        <v>0</v>
      </c>
      <c r="BJ38" s="270">
        <v>0</v>
      </c>
      <c r="BK38" s="270">
        <v>0</v>
      </c>
      <c r="BL38" s="270" t="s">
        <v>1676</v>
      </c>
      <c r="BM38" s="270">
        <v>0</v>
      </c>
      <c r="BN38" s="270">
        <v>0</v>
      </c>
      <c r="BO38" s="270">
        <v>0</v>
      </c>
      <c r="BP38" s="270">
        <v>0</v>
      </c>
      <c r="BQ38" s="270">
        <v>0</v>
      </c>
      <c r="BR38" s="270">
        <v>0</v>
      </c>
      <c r="BS38" s="270">
        <v>0</v>
      </c>
      <c r="BT38" s="270">
        <v>75</v>
      </c>
      <c r="BU38" s="270">
        <v>0</v>
      </c>
      <c r="BV38" s="270"/>
      <c r="BW38" s="270">
        <v>40</v>
      </c>
      <c r="BX38" s="270">
        <v>0</v>
      </c>
      <c r="BY38" s="270">
        <v>20</v>
      </c>
      <c r="BZ38" s="270">
        <v>25</v>
      </c>
      <c r="CA38" s="270" t="s">
        <v>1676</v>
      </c>
      <c r="CB38" s="270">
        <v>0</v>
      </c>
      <c r="CC38" s="270">
        <v>0</v>
      </c>
      <c r="CD38" s="270">
        <v>10</v>
      </c>
      <c r="CE38" s="270" t="s">
        <v>1676</v>
      </c>
      <c r="CF38" s="270">
        <v>0</v>
      </c>
      <c r="CG38" s="270">
        <v>1295</v>
      </c>
      <c r="CH38" s="270">
        <v>0</v>
      </c>
      <c r="CI38" s="270">
        <v>0</v>
      </c>
      <c r="CJ38" s="270">
        <v>0</v>
      </c>
      <c r="CK38" s="270">
        <v>0</v>
      </c>
      <c r="CL38" s="270">
        <v>0</v>
      </c>
      <c r="CM38" s="270">
        <v>0</v>
      </c>
      <c r="CN38" s="270">
        <v>0</v>
      </c>
      <c r="CO38" s="270">
        <v>0</v>
      </c>
      <c r="CP38" s="270">
        <v>0</v>
      </c>
      <c r="CQ38" s="270">
        <v>0</v>
      </c>
      <c r="CR38" s="270">
        <v>0</v>
      </c>
      <c r="CS38" s="270">
        <v>0</v>
      </c>
      <c r="CT38" s="270">
        <v>0</v>
      </c>
      <c r="CU38" s="270">
        <v>0</v>
      </c>
      <c r="CV38" s="270">
        <v>0</v>
      </c>
      <c r="CW38" s="270">
        <v>0</v>
      </c>
      <c r="CX38" s="270">
        <v>0</v>
      </c>
      <c r="CY38" s="270">
        <v>0</v>
      </c>
      <c r="CZ38" s="270">
        <v>0</v>
      </c>
      <c r="DA38" s="270">
        <v>0</v>
      </c>
      <c r="DB38" s="270">
        <v>0</v>
      </c>
      <c r="DC38" s="270">
        <v>0</v>
      </c>
      <c r="DD38" s="270">
        <v>0</v>
      </c>
      <c r="DE38" s="270">
        <v>0</v>
      </c>
      <c r="DF38" s="270">
        <v>0</v>
      </c>
      <c r="DG38" s="270">
        <v>0</v>
      </c>
      <c r="DH38" s="270">
        <v>0</v>
      </c>
      <c r="DI38" s="270">
        <v>0</v>
      </c>
      <c r="DJ38" s="270">
        <v>0</v>
      </c>
      <c r="DK38" s="270">
        <v>0</v>
      </c>
      <c r="DL38" s="270">
        <v>0</v>
      </c>
      <c r="DM38" s="270">
        <v>0</v>
      </c>
      <c r="DN38" s="270">
        <v>0</v>
      </c>
      <c r="DO38" s="270">
        <v>0</v>
      </c>
      <c r="DP38" s="270">
        <v>0</v>
      </c>
      <c r="DQ38" s="270"/>
      <c r="DR38" s="270">
        <v>0</v>
      </c>
      <c r="DS38" s="270">
        <v>0</v>
      </c>
      <c r="DT38" s="270">
        <v>0</v>
      </c>
      <c r="DU38" s="270">
        <v>0</v>
      </c>
      <c r="DV38" s="270">
        <v>0</v>
      </c>
      <c r="DW38" s="270">
        <v>0</v>
      </c>
      <c r="DX38" s="270">
        <v>0</v>
      </c>
      <c r="DY38" s="270">
        <v>0</v>
      </c>
      <c r="DZ38" s="270">
        <v>0</v>
      </c>
      <c r="EA38" s="270">
        <v>0</v>
      </c>
      <c r="EB38" s="270">
        <v>0</v>
      </c>
      <c r="EC38" s="270">
        <v>0</v>
      </c>
      <c r="ED38" s="270">
        <v>0</v>
      </c>
      <c r="EE38" s="270">
        <v>0</v>
      </c>
      <c r="EF38" s="270">
        <v>0</v>
      </c>
      <c r="EG38" s="270">
        <v>0</v>
      </c>
      <c r="EH38" s="270">
        <v>0</v>
      </c>
      <c r="EI38" s="270">
        <v>0</v>
      </c>
      <c r="EJ38" s="270">
        <v>0</v>
      </c>
      <c r="EK38" s="270">
        <v>0</v>
      </c>
      <c r="EL38" s="270">
        <v>0</v>
      </c>
      <c r="EM38" s="270">
        <v>0</v>
      </c>
      <c r="EN38" s="270">
        <v>0</v>
      </c>
      <c r="EO38" s="270">
        <v>30</v>
      </c>
      <c r="EP38" s="270">
        <v>1150</v>
      </c>
      <c r="EQ38" s="270">
        <v>0</v>
      </c>
      <c r="ER38" s="270">
        <v>0</v>
      </c>
      <c r="ES38" s="270">
        <v>0</v>
      </c>
      <c r="ET38" s="270">
        <v>180</v>
      </c>
      <c r="EU38" s="270">
        <v>0</v>
      </c>
      <c r="EV38" s="270">
        <v>0</v>
      </c>
      <c r="EW38" s="270">
        <v>0</v>
      </c>
      <c r="EX38" s="270">
        <v>0</v>
      </c>
      <c r="EY38" s="270">
        <v>0</v>
      </c>
      <c r="EZ38" s="270">
        <v>0</v>
      </c>
      <c r="FA38" s="270">
        <v>0</v>
      </c>
      <c r="FB38" s="270">
        <v>0</v>
      </c>
      <c r="FC38" s="270">
        <v>0</v>
      </c>
      <c r="FD38" s="270">
        <v>0</v>
      </c>
      <c r="FE38" s="270">
        <v>0</v>
      </c>
      <c r="FF38" s="270">
        <v>0</v>
      </c>
      <c r="FG38" s="270">
        <v>0</v>
      </c>
      <c r="FH38" s="270">
        <v>0</v>
      </c>
      <c r="FI38" s="270">
        <v>0</v>
      </c>
      <c r="FJ38" s="270">
        <v>0</v>
      </c>
      <c r="FK38" s="270">
        <v>0</v>
      </c>
      <c r="FL38" s="351">
        <v>30</v>
      </c>
      <c r="FM38" s="323">
        <v>20</v>
      </c>
      <c r="FN38" s="324">
        <v>0</v>
      </c>
      <c r="FO38" s="270"/>
      <c r="FP38" s="89"/>
      <c r="FQ38" s="270"/>
      <c r="FR38" s="319"/>
      <c r="FS38" s="319"/>
      <c r="FT38" s="319"/>
      <c r="FU38" s="319"/>
      <c r="FV38" s="319"/>
      <c r="FW38" s="319"/>
      <c r="FX38" s="319"/>
      <c r="FY38" s="319"/>
      <c r="FZ38" s="319"/>
      <c r="GA38" s="319"/>
      <c r="GB38" s="319"/>
      <c r="GC38" s="319"/>
      <c r="GD38" s="319"/>
      <c r="GE38" s="319"/>
      <c r="GF38" s="319"/>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c r="HV38" s="319"/>
      <c r="HW38" s="319"/>
      <c r="HX38" s="319"/>
      <c r="HY38" s="319"/>
      <c r="HZ38" s="319"/>
      <c r="IA38" s="319"/>
      <c r="IB38" s="319"/>
      <c r="IC38" s="319"/>
      <c r="ID38" s="319"/>
      <c r="IE38" s="319"/>
      <c r="IF38" s="319"/>
      <c r="IG38" s="318"/>
    </row>
    <row r="39" spans="1:241" ht="12.75" customHeight="1" x14ac:dyDescent="0.2">
      <c r="A39" s="370" t="s">
        <v>245</v>
      </c>
      <c r="B39" s="270">
        <v>135750</v>
      </c>
      <c r="C39" s="270">
        <v>105525</v>
      </c>
      <c r="D39" s="270">
        <v>50135</v>
      </c>
      <c r="E39" s="270">
        <v>55385</v>
      </c>
      <c r="F39" s="270">
        <v>39715</v>
      </c>
      <c r="G39" s="270">
        <v>3040</v>
      </c>
      <c r="H39" s="270">
        <v>54795</v>
      </c>
      <c r="I39" s="270">
        <v>84695</v>
      </c>
      <c r="J39" s="270">
        <v>51050</v>
      </c>
      <c r="K39" s="270">
        <v>290035</v>
      </c>
      <c r="L39" s="270">
        <v>67.307013662260076</v>
      </c>
      <c r="M39" s="270">
        <v>17570</v>
      </c>
      <c r="N39" s="270">
        <v>7200</v>
      </c>
      <c r="O39" s="270">
        <v>2810</v>
      </c>
      <c r="P39" s="270">
        <v>4490</v>
      </c>
      <c r="Q39" s="270">
        <v>2615</v>
      </c>
      <c r="R39" s="270">
        <v>1100</v>
      </c>
      <c r="S39" s="270">
        <v>300</v>
      </c>
      <c r="T39" s="270">
        <v>70</v>
      </c>
      <c r="U39" s="270">
        <v>5.3176777320799058</v>
      </c>
      <c r="V39" s="270">
        <v>2</v>
      </c>
      <c r="W39" s="270">
        <v>32</v>
      </c>
      <c r="X39" s="270">
        <v>58.458538356278837</v>
      </c>
      <c r="Y39" s="270">
        <v>11015</v>
      </c>
      <c r="Z39" s="270">
        <v>10065</v>
      </c>
      <c r="AA39" s="270">
        <v>11715</v>
      </c>
      <c r="AB39" s="270">
        <v>23580</v>
      </c>
      <c r="AC39" s="270">
        <v>37620</v>
      </c>
      <c r="AD39" s="270">
        <v>35950</v>
      </c>
      <c r="AE39" s="270">
        <v>5250</v>
      </c>
      <c r="AF39" s="270">
        <v>855</v>
      </c>
      <c r="AG39" s="270">
        <v>605</v>
      </c>
      <c r="AH39" s="270">
        <v>4575</v>
      </c>
      <c r="AI39" s="270">
        <v>555</v>
      </c>
      <c r="AJ39" s="270">
        <v>2440</v>
      </c>
      <c r="AK39" s="270">
        <v>1715</v>
      </c>
      <c r="AL39" s="270">
        <v>4515</v>
      </c>
      <c r="AM39" s="270">
        <v>7635</v>
      </c>
      <c r="AN39" s="270">
        <v>935</v>
      </c>
      <c r="AO39" s="270">
        <v>5925</v>
      </c>
      <c r="AP39" s="270">
        <v>1595</v>
      </c>
      <c r="AQ39" s="270">
        <v>5075</v>
      </c>
      <c r="AR39" s="270">
        <v>390</v>
      </c>
      <c r="AS39" s="270">
        <v>220</v>
      </c>
      <c r="AT39" s="270">
        <v>1175</v>
      </c>
      <c r="AU39" s="270">
        <v>2860</v>
      </c>
      <c r="AV39" s="270">
        <v>4230</v>
      </c>
      <c r="AW39" s="270">
        <v>2170</v>
      </c>
      <c r="AX39" s="270">
        <v>11730</v>
      </c>
      <c r="AY39" s="270">
        <v>450</v>
      </c>
      <c r="AZ39" s="270">
        <v>4070</v>
      </c>
      <c r="BA39" s="270">
        <v>16380</v>
      </c>
      <c r="BB39" s="270">
        <v>55640</v>
      </c>
      <c r="BC39" s="270">
        <v>3660</v>
      </c>
      <c r="BD39" s="270">
        <v>22050</v>
      </c>
      <c r="BE39" s="270">
        <v>2700</v>
      </c>
      <c r="BF39" s="270">
        <v>1615</v>
      </c>
      <c r="BG39" s="270">
        <v>635</v>
      </c>
      <c r="BH39" s="270">
        <v>1260</v>
      </c>
      <c r="BI39" s="270">
        <v>4750</v>
      </c>
      <c r="BJ39" s="270">
        <v>560</v>
      </c>
      <c r="BK39" s="270">
        <v>9590</v>
      </c>
      <c r="BL39" s="270">
        <v>7865</v>
      </c>
      <c r="BM39" s="270">
        <v>12275</v>
      </c>
      <c r="BN39" s="270">
        <v>2925</v>
      </c>
      <c r="BO39" s="270">
        <v>4785</v>
      </c>
      <c r="BP39" s="270">
        <v>5025</v>
      </c>
      <c r="BQ39" s="270">
        <v>4940</v>
      </c>
      <c r="BR39" s="270">
        <v>1295</v>
      </c>
      <c r="BS39" s="270">
        <v>325</v>
      </c>
      <c r="BT39" s="270">
        <v>9960</v>
      </c>
      <c r="BU39" s="270">
        <v>4870</v>
      </c>
      <c r="BV39" s="270"/>
      <c r="BW39" s="270">
        <v>4435</v>
      </c>
      <c r="BX39" s="270">
        <v>195</v>
      </c>
      <c r="BY39" s="270">
        <v>3735</v>
      </c>
      <c r="BZ39" s="270">
        <v>725</v>
      </c>
      <c r="CA39" s="270">
        <v>140</v>
      </c>
      <c r="CB39" s="270" t="s">
        <v>1676</v>
      </c>
      <c r="CC39" s="270">
        <v>0</v>
      </c>
      <c r="CD39" s="270">
        <v>1830</v>
      </c>
      <c r="CE39" s="270">
        <v>35</v>
      </c>
      <c r="CF39" s="270">
        <v>315</v>
      </c>
      <c r="CG39" s="270">
        <v>98540</v>
      </c>
      <c r="CH39" s="270">
        <v>0</v>
      </c>
      <c r="CI39" s="270">
        <v>9725</v>
      </c>
      <c r="CJ39" s="270">
        <v>6200</v>
      </c>
      <c r="CK39" s="270">
        <v>5950</v>
      </c>
      <c r="CL39" s="270">
        <v>2105</v>
      </c>
      <c r="CM39" s="270">
        <v>4845</v>
      </c>
      <c r="CN39" s="270">
        <v>1430</v>
      </c>
      <c r="CO39" s="270">
        <v>0</v>
      </c>
      <c r="CP39" s="270">
        <v>0</v>
      </c>
      <c r="CQ39" s="270">
        <v>0</v>
      </c>
      <c r="CR39" s="270">
        <v>0</v>
      </c>
      <c r="CS39" s="270">
        <v>0</v>
      </c>
      <c r="CT39" s="270">
        <v>0</v>
      </c>
      <c r="CU39" s="270">
        <v>0</v>
      </c>
      <c r="CV39" s="270">
        <v>0</v>
      </c>
      <c r="CW39" s="270">
        <v>0</v>
      </c>
      <c r="CX39" s="270">
        <v>2280</v>
      </c>
      <c r="CY39" s="270">
        <v>40</v>
      </c>
      <c r="CZ39" s="270">
        <v>435</v>
      </c>
      <c r="DA39" s="270">
        <v>720</v>
      </c>
      <c r="DB39" s="270">
        <v>875</v>
      </c>
      <c r="DC39" s="270">
        <v>21730</v>
      </c>
      <c r="DD39" s="270">
        <v>12325</v>
      </c>
      <c r="DE39" s="270">
        <v>4260</v>
      </c>
      <c r="DF39" s="270">
        <v>8965</v>
      </c>
      <c r="DG39" s="270">
        <v>0</v>
      </c>
      <c r="DH39" s="270">
        <v>0</v>
      </c>
      <c r="DI39" s="270">
        <v>0</v>
      </c>
      <c r="DJ39" s="270">
        <v>0</v>
      </c>
      <c r="DK39" s="270">
        <v>0</v>
      </c>
      <c r="DL39" s="270">
        <v>0</v>
      </c>
      <c r="DM39" s="270">
        <v>205</v>
      </c>
      <c r="DN39" s="270" t="s">
        <v>1676</v>
      </c>
      <c r="DO39" s="270">
        <v>8505</v>
      </c>
      <c r="DP39" s="270">
        <v>0</v>
      </c>
      <c r="DQ39" s="270"/>
      <c r="DR39" s="270">
        <v>0</v>
      </c>
      <c r="DS39" s="270">
        <v>3560</v>
      </c>
      <c r="DT39" s="270">
        <v>8465</v>
      </c>
      <c r="DU39" s="270" t="s">
        <v>1676</v>
      </c>
      <c r="DV39" s="270">
        <v>0</v>
      </c>
      <c r="DW39" s="270" t="s">
        <v>1676</v>
      </c>
      <c r="DX39" s="270">
        <v>0</v>
      </c>
      <c r="DY39" s="270">
        <v>7885</v>
      </c>
      <c r="DZ39" s="270">
        <v>0</v>
      </c>
      <c r="EA39" s="270" t="s">
        <v>1676</v>
      </c>
      <c r="EB39" s="270">
        <v>0</v>
      </c>
      <c r="EC39" s="270" t="s">
        <v>1676</v>
      </c>
      <c r="ED39" s="270">
        <v>9810</v>
      </c>
      <c r="EE39" s="270">
        <v>0</v>
      </c>
      <c r="EF39" s="270">
        <v>6030</v>
      </c>
      <c r="EG39" s="270">
        <v>0</v>
      </c>
      <c r="EH39" s="270">
        <v>0</v>
      </c>
      <c r="EI39" s="270">
        <v>0</v>
      </c>
      <c r="EJ39" s="270">
        <v>3595</v>
      </c>
      <c r="EK39" s="270">
        <v>2515</v>
      </c>
      <c r="EL39" s="270">
        <v>1510</v>
      </c>
      <c r="EM39" s="270">
        <v>0</v>
      </c>
      <c r="EN39" s="270">
        <v>0</v>
      </c>
      <c r="EO39" s="270">
        <v>0</v>
      </c>
      <c r="EP39" s="270">
        <v>0</v>
      </c>
      <c r="EQ39" s="270">
        <v>0</v>
      </c>
      <c r="ER39" s="270">
        <v>0</v>
      </c>
      <c r="ES39" s="270">
        <v>0</v>
      </c>
      <c r="ET39" s="270">
        <v>0</v>
      </c>
      <c r="EU39" s="270">
        <v>0</v>
      </c>
      <c r="EV39" s="270">
        <v>0</v>
      </c>
      <c r="EW39" s="270">
        <v>0</v>
      </c>
      <c r="EX39" s="270">
        <v>0</v>
      </c>
      <c r="EY39" s="270">
        <v>0</v>
      </c>
      <c r="EZ39" s="270">
        <v>0</v>
      </c>
      <c r="FA39" s="270">
        <v>0</v>
      </c>
      <c r="FB39" s="270">
        <v>0</v>
      </c>
      <c r="FC39" s="270">
        <v>0</v>
      </c>
      <c r="FD39" s="270">
        <v>0</v>
      </c>
      <c r="FE39" s="270">
        <v>0</v>
      </c>
      <c r="FF39" s="270">
        <v>0</v>
      </c>
      <c r="FG39" s="270">
        <v>0</v>
      </c>
      <c r="FH39" s="270">
        <v>0</v>
      </c>
      <c r="FI39" s="270">
        <v>0</v>
      </c>
      <c r="FJ39" s="270">
        <v>1780</v>
      </c>
      <c r="FK39" s="270">
        <v>0</v>
      </c>
      <c r="FL39" s="351">
        <v>80110</v>
      </c>
      <c r="FM39" s="323">
        <v>7975</v>
      </c>
      <c r="FN39" s="324">
        <v>36160</v>
      </c>
      <c r="FO39" s="270"/>
      <c r="FP39" s="89"/>
      <c r="FQ39" s="270"/>
      <c r="FR39" s="319"/>
      <c r="FS39" s="319"/>
      <c r="FT39" s="319"/>
      <c r="FU39" s="319"/>
      <c r="FV39" s="319"/>
      <c r="FW39" s="319"/>
      <c r="FX39" s="319"/>
      <c r="FY39" s="319"/>
      <c r="FZ39" s="319"/>
      <c r="GA39" s="319"/>
      <c r="GB39" s="319"/>
      <c r="GC39" s="319"/>
      <c r="GD39" s="319"/>
      <c r="GE39" s="319"/>
      <c r="GF39" s="319"/>
      <c r="GG39" s="319"/>
      <c r="GH39" s="319"/>
      <c r="GI39" s="319"/>
      <c r="GJ39" s="319"/>
      <c r="GK39" s="319"/>
      <c r="GL39" s="319"/>
      <c r="GM39" s="319"/>
      <c r="GN39" s="319"/>
      <c r="GO39" s="319"/>
      <c r="GP39" s="319"/>
      <c r="GQ39" s="319"/>
      <c r="GR39" s="319"/>
      <c r="GS39" s="319"/>
      <c r="GT39" s="319"/>
      <c r="GU39" s="319"/>
      <c r="GV39" s="319"/>
      <c r="GW39" s="319"/>
      <c r="GX39" s="319"/>
      <c r="GY39" s="319"/>
      <c r="GZ39" s="319"/>
      <c r="HA39" s="319"/>
      <c r="HB39" s="319"/>
      <c r="HC39" s="319"/>
      <c r="HD39" s="319"/>
      <c r="HE39" s="319"/>
      <c r="HF39" s="319"/>
      <c r="HG39" s="319"/>
      <c r="HH39" s="319"/>
      <c r="HI39" s="319"/>
      <c r="HJ39" s="319"/>
      <c r="HK39" s="319"/>
      <c r="HL39" s="319"/>
      <c r="HM39" s="319"/>
      <c r="HN39" s="319"/>
      <c r="HO39" s="319"/>
      <c r="HP39" s="319"/>
      <c r="HQ39" s="319"/>
      <c r="HR39" s="319"/>
      <c r="HS39" s="319"/>
      <c r="HT39" s="319"/>
      <c r="HU39" s="319"/>
      <c r="HV39" s="319"/>
      <c r="HW39" s="319"/>
      <c r="HX39" s="319"/>
      <c r="HY39" s="319"/>
      <c r="HZ39" s="319"/>
      <c r="IA39" s="319"/>
      <c r="IB39" s="319"/>
      <c r="IC39" s="319"/>
      <c r="ID39" s="319"/>
      <c r="IE39" s="319"/>
      <c r="IF39" s="319"/>
      <c r="IG39" s="318"/>
    </row>
    <row r="40" spans="1:241" ht="12.75" customHeight="1" x14ac:dyDescent="0.2">
      <c r="A40" s="370" t="s">
        <v>358</v>
      </c>
      <c r="B40" s="270">
        <v>4790</v>
      </c>
      <c r="C40" s="270">
        <v>4790</v>
      </c>
      <c r="D40" s="270">
        <v>2340</v>
      </c>
      <c r="E40" s="270">
        <v>2450</v>
      </c>
      <c r="F40" s="270">
        <v>0</v>
      </c>
      <c r="G40" s="270">
        <v>0</v>
      </c>
      <c r="H40" s="270">
        <v>4790</v>
      </c>
      <c r="I40" s="270" t="s">
        <v>1676</v>
      </c>
      <c r="J40" s="270">
        <v>4785</v>
      </c>
      <c r="K40" s="270">
        <v>10</v>
      </c>
      <c r="L40" s="270">
        <v>47.041921041921043</v>
      </c>
      <c r="M40" s="270">
        <v>840</v>
      </c>
      <c r="N40" s="270">
        <v>1135</v>
      </c>
      <c r="O40" s="270">
        <v>330</v>
      </c>
      <c r="P40" s="270">
        <v>130</v>
      </c>
      <c r="Q40" s="270" t="s">
        <v>1676</v>
      </c>
      <c r="R40" s="270" t="s">
        <v>1676</v>
      </c>
      <c r="S40" s="270" t="s">
        <v>1676</v>
      </c>
      <c r="T40" s="270">
        <v>10</v>
      </c>
      <c r="U40" s="270">
        <v>2.2000000000000002</v>
      </c>
      <c r="V40" s="270">
        <v>2</v>
      </c>
      <c r="W40" s="270">
        <v>38</v>
      </c>
      <c r="X40" s="270">
        <v>55.444560451033617</v>
      </c>
      <c r="Y40" s="270">
        <v>0</v>
      </c>
      <c r="Z40" s="270">
        <v>410</v>
      </c>
      <c r="AA40" s="270">
        <v>960</v>
      </c>
      <c r="AB40" s="270">
        <v>1270</v>
      </c>
      <c r="AC40" s="270">
        <v>1450</v>
      </c>
      <c r="AD40" s="270">
        <v>685</v>
      </c>
      <c r="AE40" s="270">
        <v>20</v>
      </c>
      <c r="AF40" s="270">
        <v>150</v>
      </c>
      <c r="AG40" s="270">
        <v>0</v>
      </c>
      <c r="AH40" s="270">
        <v>870</v>
      </c>
      <c r="AI40" s="270">
        <v>0</v>
      </c>
      <c r="AJ40" s="270" t="s">
        <v>1676</v>
      </c>
      <c r="AK40" s="270">
        <v>0</v>
      </c>
      <c r="AL40" s="270">
        <v>1285</v>
      </c>
      <c r="AM40" s="270">
        <v>1475</v>
      </c>
      <c r="AN40" s="270">
        <v>0</v>
      </c>
      <c r="AO40" s="270">
        <v>0</v>
      </c>
      <c r="AP40" s="270">
        <v>0</v>
      </c>
      <c r="AQ40" s="270">
        <v>170</v>
      </c>
      <c r="AR40" s="270">
        <v>55</v>
      </c>
      <c r="AS40" s="270">
        <v>0</v>
      </c>
      <c r="AT40" s="270">
        <v>0</v>
      </c>
      <c r="AU40" s="270">
        <v>0</v>
      </c>
      <c r="AV40" s="270">
        <v>100</v>
      </c>
      <c r="AW40" s="270">
        <v>225</v>
      </c>
      <c r="AX40" s="270">
        <v>0</v>
      </c>
      <c r="AY40" s="270">
        <v>0</v>
      </c>
      <c r="AZ40" s="270">
        <v>305</v>
      </c>
      <c r="BA40" s="270" t="s">
        <v>1676</v>
      </c>
      <c r="BB40" s="270">
        <v>150</v>
      </c>
      <c r="BC40" s="270">
        <v>75</v>
      </c>
      <c r="BD40" s="270">
        <v>40</v>
      </c>
      <c r="BE40" s="270">
        <v>20</v>
      </c>
      <c r="BF40" s="270" t="s">
        <v>1676</v>
      </c>
      <c r="BG40" s="270">
        <v>0</v>
      </c>
      <c r="BH40" s="270">
        <v>155</v>
      </c>
      <c r="BI40" s="270">
        <v>890</v>
      </c>
      <c r="BJ40" s="270">
        <v>0</v>
      </c>
      <c r="BK40" s="270" t="s">
        <v>1676</v>
      </c>
      <c r="BL40" s="270">
        <v>0</v>
      </c>
      <c r="BM40" s="270">
        <v>2265</v>
      </c>
      <c r="BN40" s="270">
        <v>85</v>
      </c>
      <c r="BO40" s="270">
        <v>410</v>
      </c>
      <c r="BP40" s="270">
        <v>150</v>
      </c>
      <c r="BQ40" s="270">
        <v>0</v>
      </c>
      <c r="BR40" s="270">
        <v>0</v>
      </c>
      <c r="BS40" s="270">
        <v>0</v>
      </c>
      <c r="BT40" s="270">
        <v>545</v>
      </c>
      <c r="BU40" s="270" t="s">
        <v>1676</v>
      </c>
      <c r="BV40" s="270"/>
      <c r="BW40" s="270">
        <v>140</v>
      </c>
      <c r="BX40" s="270">
        <v>0</v>
      </c>
      <c r="BY40" s="270">
        <v>0</v>
      </c>
      <c r="BZ40" s="270">
        <v>0</v>
      </c>
      <c r="CA40" s="270">
        <v>0</v>
      </c>
      <c r="CB40" s="270">
        <v>0</v>
      </c>
      <c r="CC40" s="270">
        <v>0</v>
      </c>
      <c r="CD40" s="270" t="s">
        <v>1676</v>
      </c>
      <c r="CE40" s="270">
        <v>0</v>
      </c>
      <c r="CF40" s="270">
        <v>0</v>
      </c>
      <c r="CG40" s="270">
        <v>4785</v>
      </c>
      <c r="CH40" s="270">
        <v>0</v>
      </c>
      <c r="CI40" s="270">
        <v>1460</v>
      </c>
      <c r="CJ40" s="270">
        <v>230</v>
      </c>
      <c r="CK40" s="270">
        <v>635</v>
      </c>
      <c r="CL40" s="270">
        <v>0</v>
      </c>
      <c r="CM40" s="270">
        <v>895</v>
      </c>
      <c r="CN40" s="270">
        <v>0</v>
      </c>
      <c r="CO40" s="270">
        <v>0</v>
      </c>
      <c r="CP40" s="270">
        <v>0</v>
      </c>
      <c r="CQ40" s="270">
        <v>0</v>
      </c>
      <c r="CR40" s="270">
        <v>0</v>
      </c>
      <c r="CS40" s="270">
        <v>0</v>
      </c>
      <c r="CT40" s="270">
        <v>0</v>
      </c>
      <c r="CU40" s="270">
        <v>0</v>
      </c>
      <c r="CV40" s="270">
        <v>0</v>
      </c>
      <c r="CW40" s="270">
        <v>0</v>
      </c>
      <c r="CX40" s="270">
        <v>0</v>
      </c>
      <c r="CY40" s="270">
        <v>0</v>
      </c>
      <c r="CZ40" s="270">
        <v>0</v>
      </c>
      <c r="DA40" s="270">
        <v>0</v>
      </c>
      <c r="DB40" s="270">
        <v>0</v>
      </c>
      <c r="DC40" s="270">
        <v>0</v>
      </c>
      <c r="DD40" s="270">
        <v>1570</v>
      </c>
      <c r="DE40" s="270">
        <v>0</v>
      </c>
      <c r="DF40" s="270">
        <v>0</v>
      </c>
      <c r="DG40" s="270">
        <v>0</v>
      </c>
      <c r="DH40" s="270">
        <v>0</v>
      </c>
      <c r="DI40" s="270">
        <v>0</v>
      </c>
      <c r="DJ40" s="270">
        <v>0</v>
      </c>
      <c r="DK40" s="270">
        <v>0</v>
      </c>
      <c r="DL40" s="270">
        <v>0</v>
      </c>
      <c r="DM40" s="270">
        <v>0</v>
      </c>
      <c r="DN40" s="270">
        <v>0</v>
      </c>
      <c r="DO40" s="270">
        <v>0</v>
      </c>
      <c r="DP40" s="270">
        <v>0</v>
      </c>
      <c r="DQ40" s="270"/>
      <c r="DR40" s="270">
        <v>0</v>
      </c>
      <c r="DS40" s="270">
        <v>0</v>
      </c>
      <c r="DT40" s="270">
        <v>0</v>
      </c>
      <c r="DU40" s="270">
        <v>0</v>
      </c>
      <c r="DV40" s="270">
        <v>0</v>
      </c>
      <c r="DW40" s="270">
        <v>0</v>
      </c>
      <c r="DX40" s="270">
        <v>0</v>
      </c>
      <c r="DY40" s="270">
        <v>0</v>
      </c>
      <c r="DZ40" s="270">
        <v>0</v>
      </c>
      <c r="EA40" s="270">
        <v>0</v>
      </c>
      <c r="EB40" s="270">
        <v>0</v>
      </c>
      <c r="EC40" s="270">
        <v>0</v>
      </c>
      <c r="ED40" s="270">
        <v>0</v>
      </c>
      <c r="EE40" s="270">
        <v>0</v>
      </c>
      <c r="EF40" s="270">
        <v>0</v>
      </c>
      <c r="EG40" s="270">
        <v>0</v>
      </c>
      <c r="EH40" s="270">
        <v>0</v>
      </c>
      <c r="EI40" s="270">
        <v>0</v>
      </c>
      <c r="EJ40" s="270">
        <v>0</v>
      </c>
      <c r="EK40" s="270">
        <v>0</v>
      </c>
      <c r="EL40" s="270">
        <v>0</v>
      </c>
      <c r="EM40" s="270">
        <v>0</v>
      </c>
      <c r="EN40" s="270">
        <v>0</v>
      </c>
      <c r="EO40" s="270">
        <v>0</v>
      </c>
      <c r="EP40" s="270">
        <v>0</v>
      </c>
      <c r="EQ40" s="270">
        <v>0</v>
      </c>
      <c r="ER40" s="270">
        <v>0</v>
      </c>
      <c r="ES40" s="270">
        <v>0</v>
      </c>
      <c r="ET40" s="270">
        <v>0</v>
      </c>
      <c r="EU40" s="270">
        <v>0</v>
      </c>
      <c r="EV40" s="270">
        <v>0</v>
      </c>
      <c r="EW40" s="270">
        <v>0</v>
      </c>
      <c r="EX40" s="270">
        <v>0</v>
      </c>
      <c r="EY40" s="270">
        <v>0</v>
      </c>
      <c r="EZ40" s="270">
        <v>0</v>
      </c>
      <c r="FA40" s="270">
        <v>0</v>
      </c>
      <c r="FB40" s="270">
        <v>0</v>
      </c>
      <c r="FC40" s="270">
        <v>0</v>
      </c>
      <c r="FD40" s="270">
        <v>0</v>
      </c>
      <c r="FE40" s="270">
        <v>0</v>
      </c>
      <c r="FF40" s="270">
        <v>0</v>
      </c>
      <c r="FG40" s="270">
        <v>0</v>
      </c>
      <c r="FH40" s="270">
        <v>0</v>
      </c>
      <c r="FI40" s="270">
        <v>0</v>
      </c>
      <c r="FJ40" s="270">
        <v>0</v>
      </c>
      <c r="FK40" s="270">
        <v>0</v>
      </c>
      <c r="FL40" s="351">
        <v>4635</v>
      </c>
      <c r="FM40" s="323">
        <v>0</v>
      </c>
      <c r="FN40" s="324">
        <v>2455</v>
      </c>
      <c r="FO40" s="270"/>
      <c r="FP40" s="89"/>
      <c r="FQ40" s="270"/>
      <c r="FR40" s="319"/>
      <c r="FS40" s="319"/>
      <c r="FT40" s="319"/>
      <c r="FU40" s="319"/>
      <c r="FV40" s="319"/>
      <c r="FW40" s="319"/>
      <c r="FX40" s="319"/>
      <c r="FY40" s="319"/>
      <c r="FZ40" s="319"/>
      <c r="GA40" s="319"/>
      <c r="GB40" s="319"/>
      <c r="GC40" s="319"/>
      <c r="GD40" s="319"/>
      <c r="GE40" s="319"/>
      <c r="GF40" s="319"/>
      <c r="GG40" s="319"/>
      <c r="GH40" s="319"/>
      <c r="GI40" s="319"/>
      <c r="GJ40" s="319"/>
      <c r="GK40" s="319"/>
      <c r="GL40" s="319"/>
      <c r="GM40" s="319"/>
      <c r="GN40" s="319"/>
      <c r="GO40" s="319"/>
      <c r="GP40" s="319"/>
      <c r="GQ40" s="319"/>
      <c r="GR40" s="319"/>
      <c r="GS40" s="319"/>
      <c r="GT40" s="319"/>
      <c r="GU40" s="319"/>
      <c r="GV40" s="319"/>
      <c r="GW40" s="319"/>
      <c r="GX40" s="319"/>
      <c r="GY40" s="319"/>
      <c r="GZ40" s="319"/>
      <c r="HA40" s="319"/>
      <c r="HB40" s="319"/>
      <c r="HC40" s="319"/>
      <c r="HD40" s="319"/>
      <c r="HE40" s="319"/>
      <c r="HF40" s="319"/>
      <c r="HG40" s="319"/>
      <c r="HH40" s="319"/>
      <c r="HI40" s="319"/>
      <c r="HJ40" s="319"/>
      <c r="HK40" s="319"/>
      <c r="HL40" s="319"/>
      <c r="HM40" s="319"/>
      <c r="HN40" s="319"/>
      <c r="HO40" s="319"/>
      <c r="HP40" s="319"/>
      <c r="HQ40" s="319"/>
      <c r="HR40" s="319"/>
      <c r="HS40" s="319"/>
      <c r="HT40" s="319"/>
      <c r="HU40" s="319"/>
      <c r="HV40" s="319"/>
      <c r="HW40" s="319"/>
      <c r="HX40" s="319"/>
      <c r="HY40" s="319"/>
      <c r="HZ40" s="319"/>
      <c r="IA40" s="319"/>
      <c r="IB40" s="319"/>
      <c r="IC40" s="319"/>
      <c r="ID40" s="319"/>
      <c r="IE40" s="319"/>
      <c r="IF40" s="319"/>
      <c r="IG40" s="318"/>
    </row>
    <row r="41" spans="1:241" ht="12.75" customHeight="1" x14ac:dyDescent="0.2">
      <c r="A41" s="370" t="s">
        <v>1590</v>
      </c>
      <c r="B41" s="270" t="s">
        <v>1676</v>
      </c>
      <c r="C41" s="270" t="s">
        <v>1676</v>
      </c>
      <c r="D41" s="270" t="s">
        <v>1676</v>
      </c>
      <c r="E41" s="270">
        <v>0</v>
      </c>
      <c r="F41" s="270">
        <v>0</v>
      </c>
      <c r="G41" s="270" t="s">
        <v>1676</v>
      </c>
      <c r="H41" s="270">
        <v>0</v>
      </c>
      <c r="I41" s="270">
        <v>0</v>
      </c>
      <c r="J41" s="270" t="s">
        <v>1676</v>
      </c>
      <c r="K41" s="270">
        <v>0</v>
      </c>
      <c r="L41" s="270"/>
      <c r="M41" s="270">
        <v>0</v>
      </c>
      <c r="N41" s="270">
        <v>0</v>
      </c>
      <c r="O41" s="270">
        <v>0</v>
      </c>
      <c r="P41" s="270">
        <v>0</v>
      </c>
      <c r="Q41" s="270">
        <v>0</v>
      </c>
      <c r="R41" s="270">
        <v>0</v>
      </c>
      <c r="S41" s="270">
        <v>0</v>
      </c>
      <c r="T41" s="270">
        <v>0</v>
      </c>
      <c r="X41" s="270" t="s">
        <v>1676</v>
      </c>
      <c r="Y41" s="270">
        <v>0</v>
      </c>
      <c r="Z41" s="270">
        <v>0</v>
      </c>
      <c r="AA41" s="270" t="s">
        <v>1676</v>
      </c>
      <c r="AB41" s="270">
        <v>0</v>
      </c>
      <c r="AC41" s="270">
        <v>0</v>
      </c>
      <c r="AD41" s="270">
        <v>0</v>
      </c>
      <c r="AE41" s="270">
        <v>0</v>
      </c>
      <c r="AF41" s="270">
        <v>0</v>
      </c>
      <c r="AG41" s="270">
        <v>0</v>
      </c>
      <c r="AH41" s="270">
        <v>0</v>
      </c>
      <c r="AI41" s="270">
        <v>0</v>
      </c>
      <c r="AJ41" s="270">
        <v>0</v>
      </c>
      <c r="AK41" s="270">
        <v>0</v>
      </c>
      <c r="AL41" s="270">
        <v>0</v>
      </c>
      <c r="AM41" s="270">
        <v>0</v>
      </c>
      <c r="AN41" s="270">
        <v>0</v>
      </c>
      <c r="AO41" s="270">
        <v>0</v>
      </c>
      <c r="AP41" s="270">
        <v>0</v>
      </c>
      <c r="AQ41" s="270">
        <v>0</v>
      </c>
      <c r="AR41" s="270">
        <v>0</v>
      </c>
      <c r="AS41" s="270">
        <v>0</v>
      </c>
      <c r="AT41" s="270">
        <v>0</v>
      </c>
      <c r="AU41" s="270">
        <v>0</v>
      </c>
      <c r="AV41" s="270">
        <v>0</v>
      </c>
      <c r="AW41" s="270">
        <v>0</v>
      </c>
      <c r="AX41" s="270">
        <v>0</v>
      </c>
      <c r="AY41" s="270">
        <v>0</v>
      </c>
      <c r="AZ41" s="270" t="s">
        <v>1676</v>
      </c>
      <c r="BA41" s="270">
        <v>0</v>
      </c>
      <c r="BB41" s="270">
        <v>0</v>
      </c>
      <c r="BC41" s="270">
        <v>0</v>
      </c>
      <c r="BD41" s="270">
        <v>0</v>
      </c>
      <c r="BE41" s="270">
        <v>0</v>
      </c>
      <c r="BF41" s="270">
        <v>0</v>
      </c>
      <c r="BG41" s="270">
        <v>0</v>
      </c>
      <c r="BH41" s="270">
        <v>0</v>
      </c>
      <c r="BI41" s="270">
        <v>0</v>
      </c>
      <c r="BJ41" s="270">
        <v>0</v>
      </c>
      <c r="BK41" s="270">
        <v>0</v>
      </c>
      <c r="BL41" s="270">
        <v>0</v>
      </c>
      <c r="BM41" s="270">
        <v>0</v>
      </c>
      <c r="BN41" s="270">
        <v>0</v>
      </c>
      <c r="BO41" s="270" t="s">
        <v>1676</v>
      </c>
      <c r="BP41" s="270">
        <v>0</v>
      </c>
      <c r="BQ41" s="270">
        <v>0</v>
      </c>
      <c r="BR41" s="270">
        <v>0</v>
      </c>
      <c r="BS41" s="270">
        <v>0</v>
      </c>
      <c r="BT41" s="270">
        <v>0</v>
      </c>
      <c r="BU41" s="270">
        <v>0</v>
      </c>
      <c r="BV41" s="270"/>
      <c r="BW41" s="270">
        <v>0</v>
      </c>
      <c r="BX41" s="270">
        <v>0</v>
      </c>
      <c r="BY41" s="270">
        <v>0</v>
      </c>
      <c r="BZ41" s="270">
        <v>0</v>
      </c>
      <c r="CA41" s="270">
        <v>0</v>
      </c>
      <c r="CB41" s="270">
        <v>0</v>
      </c>
      <c r="CC41" s="270">
        <v>0</v>
      </c>
      <c r="CD41" s="270">
        <v>0</v>
      </c>
      <c r="CE41" s="270">
        <v>0</v>
      </c>
      <c r="CF41" s="270">
        <v>0</v>
      </c>
      <c r="CG41" s="270" t="s">
        <v>1676</v>
      </c>
      <c r="CH41" s="270">
        <v>0</v>
      </c>
      <c r="CI41" s="270">
        <v>0</v>
      </c>
      <c r="CJ41" s="270">
        <v>0</v>
      </c>
      <c r="CK41" s="270" t="s">
        <v>1676</v>
      </c>
      <c r="CL41" s="270">
        <v>0</v>
      </c>
      <c r="CM41" s="270">
        <v>0</v>
      </c>
      <c r="CN41" s="270">
        <v>0</v>
      </c>
      <c r="CO41" s="270">
        <v>0</v>
      </c>
      <c r="CP41" s="270">
        <v>0</v>
      </c>
      <c r="CQ41" s="270">
        <v>0</v>
      </c>
      <c r="CR41" s="270">
        <v>0</v>
      </c>
      <c r="CS41" s="270">
        <v>0</v>
      </c>
      <c r="CT41" s="270">
        <v>0</v>
      </c>
      <c r="CU41" s="270">
        <v>0</v>
      </c>
      <c r="CV41" s="270">
        <v>0</v>
      </c>
      <c r="CW41" s="270">
        <v>0</v>
      </c>
      <c r="CX41" s="270">
        <v>0</v>
      </c>
      <c r="CY41" s="270">
        <v>0</v>
      </c>
      <c r="CZ41" s="270">
        <v>0</v>
      </c>
      <c r="DA41" s="270">
        <v>0</v>
      </c>
      <c r="DB41" s="270">
        <v>0</v>
      </c>
      <c r="DC41" s="270">
        <v>0</v>
      </c>
      <c r="DD41" s="270">
        <v>0</v>
      </c>
      <c r="DE41" s="270">
        <v>0</v>
      </c>
      <c r="DF41" s="270">
        <v>0</v>
      </c>
      <c r="DG41" s="270">
        <v>0</v>
      </c>
      <c r="DH41" s="270">
        <v>0</v>
      </c>
      <c r="DI41" s="270">
        <v>0</v>
      </c>
      <c r="DJ41" s="270">
        <v>0</v>
      </c>
      <c r="DK41" s="270">
        <v>0</v>
      </c>
      <c r="DL41" s="270">
        <v>0</v>
      </c>
      <c r="DM41" s="270">
        <v>0</v>
      </c>
      <c r="DN41" s="270">
        <v>0</v>
      </c>
      <c r="DO41" s="270">
        <v>0</v>
      </c>
      <c r="DP41" s="270">
        <v>0</v>
      </c>
      <c r="DQ41" s="270"/>
      <c r="DR41" s="270">
        <v>0</v>
      </c>
      <c r="DS41" s="270">
        <v>0</v>
      </c>
      <c r="DT41" s="270">
        <v>0</v>
      </c>
      <c r="DU41" s="270">
        <v>0</v>
      </c>
      <c r="DV41" s="270">
        <v>0</v>
      </c>
      <c r="DW41" s="270">
        <v>0</v>
      </c>
      <c r="DX41" s="270">
        <v>0</v>
      </c>
      <c r="DY41" s="270">
        <v>0</v>
      </c>
      <c r="DZ41" s="270">
        <v>0</v>
      </c>
      <c r="EA41" s="270">
        <v>0</v>
      </c>
      <c r="EB41" s="270">
        <v>0</v>
      </c>
      <c r="EC41" s="270">
        <v>0</v>
      </c>
      <c r="ED41" s="270">
        <v>0</v>
      </c>
      <c r="EE41" s="270">
        <v>0</v>
      </c>
      <c r="EF41" s="270">
        <v>0</v>
      </c>
      <c r="EG41" s="270">
        <v>0</v>
      </c>
      <c r="EH41" s="270">
        <v>0</v>
      </c>
      <c r="EI41" s="270">
        <v>0</v>
      </c>
      <c r="EJ41" s="270">
        <v>0</v>
      </c>
      <c r="EK41" s="270">
        <v>0</v>
      </c>
      <c r="EL41" s="270">
        <v>0</v>
      </c>
      <c r="EM41" s="270">
        <v>0</v>
      </c>
      <c r="EN41" s="270">
        <v>0</v>
      </c>
      <c r="EO41" s="270">
        <v>0</v>
      </c>
      <c r="EP41" s="270">
        <v>0</v>
      </c>
      <c r="EQ41" s="270">
        <v>0</v>
      </c>
      <c r="ER41" s="270">
        <v>0</v>
      </c>
      <c r="ES41" s="270">
        <v>0</v>
      </c>
      <c r="ET41" s="270">
        <v>0</v>
      </c>
      <c r="EU41" s="270">
        <v>0</v>
      </c>
      <c r="EV41" s="270">
        <v>0</v>
      </c>
      <c r="EW41" s="270">
        <v>0</v>
      </c>
      <c r="EX41" s="270">
        <v>0</v>
      </c>
      <c r="EY41" s="270">
        <v>0</v>
      </c>
      <c r="EZ41" s="270">
        <v>0</v>
      </c>
      <c r="FA41" s="270">
        <v>0</v>
      </c>
      <c r="FB41" s="270">
        <v>0</v>
      </c>
      <c r="FC41" s="270">
        <v>0</v>
      </c>
      <c r="FD41" s="270">
        <v>0</v>
      </c>
      <c r="FE41" s="270">
        <v>0</v>
      </c>
      <c r="FF41" s="270">
        <v>0</v>
      </c>
      <c r="FG41" s="270">
        <v>0</v>
      </c>
      <c r="FH41" s="270">
        <v>0</v>
      </c>
      <c r="FI41" s="270">
        <v>0</v>
      </c>
      <c r="FJ41" s="270">
        <v>0</v>
      </c>
      <c r="FK41" s="270">
        <v>0</v>
      </c>
      <c r="FL41" s="351" t="s">
        <v>1676</v>
      </c>
      <c r="FM41" s="323">
        <v>0</v>
      </c>
      <c r="FN41" s="324">
        <v>0</v>
      </c>
      <c r="FO41" s="270"/>
      <c r="FP41" s="89"/>
      <c r="FQ41" s="270"/>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18"/>
    </row>
    <row r="42" spans="1:241" ht="12.75" customHeight="1" x14ac:dyDescent="0.2">
      <c r="A42" s="370" t="s">
        <v>12</v>
      </c>
      <c r="B42" s="270">
        <v>1800</v>
      </c>
      <c r="C42" s="270">
        <v>1800</v>
      </c>
      <c r="D42" s="270">
        <v>810</v>
      </c>
      <c r="E42" s="270">
        <v>990</v>
      </c>
      <c r="F42" s="270">
        <v>0</v>
      </c>
      <c r="G42" s="270">
        <v>0</v>
      </c>
      <c r="H42" s="270">
        <v>1800</v>
      </c>
      <c r="I42" s="270">
        <v>370</v>
      </c>
      <c r="J42" s="270">
        <v>1430</v>
      </c>
      <c r="K42" s="270">
        <v>1020</v>
      </c>
      <c r="L42" s="270">
        <v>78.408849557522117</v>
      </c>
      <c r="M42" s="270">
        <v>475</v>
      </c>
      <c r="N42" s="270">
        <v>435</v>
      </c>
      <c r="O42" s="270">
        <v>330</v>
      </c>
      <c r="P42" s="270">
        <v>315</v>
      </c>
      <c r="Q42" s="270">
        <v>75</v>
      </c>
      <c r="R42" s="270">
        <v>25</v>
      </c>
      <c r="S42" s="270">
        <v>25</v>
      </c>
      <c r="T42" s="270">
        <v>10</v>
      </c>
      <c r="U42" s="270">
        <v>2.7567567567567566</v>
      </c>
      <c r="V42" s="270">
        <v>3</v>
      </c>
      <c r="W42" s="270">
        <v>55</v>
      </c>
      <c r="X42" s="270">
        <v>63.055</v>
      </c>
      <c r="Y42" s="270">
        <v>0</v>
      </c>
      <c r="Z42" s="270">
        <v>85</v>
      </c>
      <c r="AA42" s="270">
        <v>180</v>
      </c>
      <c r="AB42" s="270">
        <v>420</v>
      </c>
      <c r="AC42" s="270">
        <v>595</v>
      </c>
      <c r="AD42" s="270">
        <v>495</v>
      </c>
      <c r="AE42" s="270">
        <v>25</v>
      </c>
      <c r="AF42" s="270">
        <v>175</v>
      </c>
      <c r="AG42" s="270">
        <v>0</v>
      </c>
      <c r="AH42" s="270">
        <v>480</v>
      </c>
      <c r="AI42" s="270" t="s">
        <v>1676</v>
      </c>
      <c r="AJ42" s="270">
        <v>15</v>
      </c>
      <c r="AK42" s="270" t="s">
        <v>1676</v>
      </c>
      <c r="AL42" s="270">
        <v>100</v>
      </c>
      <c r="AM42" s="270">
        <v>160</v>
      </c>
      <c r="AN42" s="270">
        <v>45</v>
      </c>
      <c r="AO42" s="270">
        <v>0</v>
      </c>
      <c r="AP42" s="270">
        <v>0</v>
      </c>
      <c r="AQ42" s="270">
        <v>60</v>
      </c>
      <c r="AR42" s="270">
        <v>25</v>
      </c>
      <c r="AS42" s="270">
        <v>0</v>
      </c>
      <c r="AT42" s="270">
        <v>20</v>
      </c>
      <c r="AU42" s="270">
        <v>0</v>
      </c>
      <c r="AV42" s="270">
        <v>15</v>
      </c>
      <c r="AW42" s="270">
        <v>160</v>
      </c>
      <c r="AX42" s="270" t="s">
        <v>1676</v>
      </c>
      <c r="AY42" s="270">
        <v>70</v>
      </c>
      <c r="AZ42" s="270">
        <v>420</v>
      </c>
      <c r="BA42" s="270" t="s">
        <v>1676</v>
      </c>
      <c r="BB42" s="270">
        <v>45</v>
      </c>
      <c r="BC42" s="270">
        <v>10</v>
      </c>
      <c r="BD42" s="270">
        <v>25</v>
      </c>
      <c r="BE42" s="270" t="s">
        <v>1676</v>
      </c>
      <c r="BF42" s="270" t="s">
        <v>1676</v>
      </c>
      <c r="BG42" s="270">
        <v>0</v>
      </c>
      <c r="BH42" s="270">
        <v>10</v>
      </c>
      <c r="BI42" s="270">
        <v>480</v>
      </c>
      <c r="BJ42" s="270" t="s">
        <v>1676</v>
      </c>
      <c r="BK42" s="270" t="s">
        <v>1676</v>
      </c>
      <c r="BL42" s="270">
        <v>20</v>
      </c>
      <c r="BM42" s="270">
        <v>365</v>
      </c>
      <c r="BN42" s="270" t="s">
        <v>1676</v>
      </c>
      <c r="BO42" s="270">
        <v>705</v>
      </c>
      <c r="BP42" s="270">
        <v>85</v>
      </c>
      <c r="BQ42" s="270">
        <v>0</v>
      </c>
      <c r="BR42" s="270">
        <v>0</v>
      </c>
      <c r="BS42" s="270" t="s">
        <v>1676</v>
      </c>
      <c r="BT42" s="270">
        <v>55</v>
      </c>
      <c r="BU42" s="270">
        <v>15</v>
      </c>
      <c r="BV42" s="270"/>
      <c r="BW42" s="270">
        <v>15</v>
      </c>
      <c r="BX42" s="270">
        <v>0</v>
      </c>
      <c r="BY42" s="270" t="s">
        <v>1676</v>
      </c>
      <c r="BZ42" s="270">
        <v>0</v>
      </c>
      <c r="CA42" s="270">
        <v>0</v>
      </c>
      <c r="CB42" s="270">
        <v>0</v>
      </c>
      <c r="CC42" s="270">
        <v>0</v>
      </c>
      <c r="CD42" s="270">
        <v>20</v>
      </c>
      <c r="CE42" s="270">
        <v>0</v>
      </c>
      <c r="CF42" s="270">
        <v>0</v>
      </c>
      <c r="CG42" s="270">
        <v>1780</v>
      </c>
      <c r="CH42" s="270">
        <v>0</v>
      </c>
      <c r="CI42" s="270">
        <v>135</v>
      </c>
      <c r="CJ42" s="270">
        <v>85</v>
      </c>
      <c r="CK42" s="270">
        <v>605</v>
      </c>
      <c r="CL42" s="270">
        <v>25</v>
      </c>
      <c r="CM42" s="270">
        <v>480</v>
      </c>
      <c r="CN42" s="270">
        <v>0</v>
      </c>
      <c r="CO42" s="270">
        <v>0</v>
      </c>
      <c r="CP42" s="270">
        <v>0</v>
      </c>
      <c r="CQ42" s="270">
        <v>0</v>
      </c>
      <c r="CR42" s="270">
        <v>0</v>
      </c>
      <c r="CS42" s="270">
        <v>0</v>
      </c>
      <c r="CT42" s="270">
        <v>0</v>
      </c>
      <c r="CU42" s="270">
        <v>0</v>
      </c>
      <c r="CV42" s="270">
        <v>0</v>
      </c>
      <c r="CW42" s="270">
        <v>0</v>
      </c>
      <c r="CX42" s="270">
        <v>0</v>
      </c>
      <c r="CY42" s="270">
        <v>0</v>
      </c>
      <c r="CZ42" s="270">
        <v>0</v>
      </c>
      <c r="DA42" s="270">
        <v>130</v>
      </c>
      <c r="DB42" s="270">
        <v>0</v>
      </c>
      <c r="DC42" s="270">
        <v>0</v>
      </c>
      <c r="DD42" s="270">
        <v>305</v>
      </c>
      <c r="DE42" s="270">
        <v>0</v>
      </c>
      <c r="DF42" s="270">
        <v>0</v>
      </c>
      <c r="DG42" s="270">
        <v>0</v>
      </c>
      <c r="DH42" s="270">
        <v>0</v>
      </c>
      <c r="DI42" s="270">
        <v>0</v>
      </c>
      <c r="DJ42" s="270">
        <v>0</v>
      </c>
      <c r="DK42" s="270">
        <v>0</v>
      </c>
      <c r="DL42" s="270">
        <v>0</v>
      </c>
      <c r="DM42" s="270">
        <v>0</v>
      </c>
      <c r="DN42" s="270">
        <v>0</v>
      </c>
      <c r="DO42" s="270">
        <v>0</v>
      </c>
      <c r="DP42" s="270">
        <v>0</v>
      </c>
      <c r="DQ42" s="270"/>
      <c r="DR42" s="270">
        <v>0</v>
      </c>
      <c r="DS42" s="270">
        <v>0</v>
      </c>
      <c r="DT42" s="270">
        <v>0</v>
      </c>
      <c r="DU42" s="270">
        <v>0</v>
      </c>
      <c r="DV42" s="270">
        <v>0</v>
      </c>
      <c r="DW42" s="270">
        <v>0</v>
      </c>
      <c r="DX42" s="270">
        <v>0</v>
      </c>
      <c r="DY42" s="270">
        <v>0</v>
      </c>
      <c r="DZ42" s="270">
        <v>0</v>
      </c>
      <c r="EA42" s="270">
        <v>0</v>
      </c>
      <c r="EB42" s="270">
        <v>0</v>
      </c>
      <c r="EC42" s="270">
        <v>0</v>
      </c>
      <c r="ED42" s="270">
        <v>0</v>
      </c>
      <c r="EE42" s="270">
        <v>0</v>
      </c>
      <c r="EF42" s="270">
        <v>0</v>
      </c>
      <c r="EG42" s="270">
        <v>0</v>
      </c>
      <c r="EH42" s="270">
        <v>0</v>
      </c>
      <c r="EI42" s="270">
        <v>0</v>
      </c>
      <c r="EJ42" s="270">
        <v>0</v>
      </c>
      <c r="EK42" s="270">
        <v>25</v>
      </c>
      <c r="EL42" s="270">
        <v>0</v>
      </c>
      <c r="EM42" s="270">
        <v>0</v>
      </c>
      <c r="EN42" s="270">
        <v>0</v>
      </c>
      <c r="EO42" s="270">
        <v>0</v>
      </c>
      <c r="EP42" s="270">
        <v>0</v>
      </c>
      <c r="EQ42" s="270">
        <v>0</v>
      </c>
      <c r="ER42" s="270">
        <v>0</v>
      </c>
      <c r="ES42" s="270">
        <v>0</v>
      </c>
      <c r="ET42" s="270">
        <v>0</v>
      </c>
      <c r="EU42" s="270">
        <v>0</v>
      </c>
      <c r="EV42" s="270">
        <v>0</v>
      </c>
      <c r="EW42" s="270">
        <v>0</v>
      </c>
      <c r="EX42" s="270">
        <v>0</v>
      </c>
      <c r="EY42" s="270">
        <v>0</v>
      </c>
      <c r="EZ42" s="270">
        <v>0</v>
      </c>
      <c r="FA42" s="270">
        <v>0</v>
      </c>
      <c r="FB42" s="270">
        <v>0</v>
      </c>
      <c r="FC42" s="270">
        <v>0</v>
      </c>
      <c r="FD42" s="270">
        <v>0</v>
      </c>
      <c r="FE42" s="270">
        <v>0</v>
      </c>
      <c r="FF42" s="270">
        <v>0</v>
      </c>
      <c r="FG42" s="270">
        <v>0</v>
      </c>
      <c r="FH42" s="270">
        <v>0</v>
      </c>
      <c r="FI42" s="270">
        <v>0</v>
      </c>
      <c r="FJ42" s="270">
        <v>0</v>
      </c>
      <c r="FK42" s="270">
        <v>0</v>
      </c>
      <c r="FL42" s="351">
        <v>1755</v>
      </c>
      <c r="FM42" s="323">
        <v>0</v>
      </c>
      <c r="FN42" s="324">
        <v>1695</v>
      </c>
      <c r="FO42" s="270"/>
      <c r="FP42" s="89"/>
      <c r="FQ42" s="270"/>
      <c r="FR42" s="319"/>
      <c r="FS42" s="319"/>
      <c r="FT42" s="319"/>
      <c r="FU42" s="319"/>
      <c r="FV42" s="319"/>
      <c r="FW42" s="319"/>
      <c r="FX42" s="319"/>
      <c r="FY42" s="319"/>
      <c r="FZ42" s="319"/>
      <c r="GA42" s="319"/>
      <c r="GB42" s="319"/>
      <c r="GC42" s="319"/>
      <c r="GD42" s="319"/>
      <c r="GE42" s="319"/>
      <c r="GF42" s="319"/>
      <c r="GG42" s="319"/>
      <c r="GH42" s="319"/>
      <c r="GI42" s="319"/>
      <c r="GJ42" s="319"/>
      <c r="GK42" s="319"/>
      <c r="GL42" s="319"/>
      <c r="GM42" s="319"/>
      <c r="GN42" s="319"/>
      <c r="GO42" s="319"/>
      <c r="GP42" s="319"/>
      <c r="GQ42" s="319"/>
      <c r="GR42" s="319"/>
      <c r="GS42" s="319"/>
      <c r="GT42" s="319"/>
      <c r="GU42" s="319"/>
      <c r="GV42" s="319"/>
      <c r="GW42" s="319"/>
      <c r="GX42" s="319"/>
      <c r="GY42" s="319"/>
      <c r="GZ42" s="319"/>
      <c r="HA42" s="319"/>
      <c r="HB42" s="319"/>
      <c r="HC42" s="319"/>
      <c r="HD42" s="319"/>
      <c r="HE42" s="319"/>
      <c r="HF42" s="319"/>
      <c r="HG42" s="319"/>
      <c r="HH42" s="319"/>
      <c r="HI42" s="319"/>
      <c r="HJ42" s="319"/>
      <c r="HK42" s="319"/>
      <c r="HL42" s="319"/>
      <c r="HM42" s="319"/>
      <c r="HN42" s="319"/>
      <c r="HO42" s="319"/>
      <c r="HP42" s="319"/>
      <c r="HQ42" s="319"/>
      <c r="HR42" s="319"/>
      <c r="HS42" s="319"/>
      <c r="HT42" s="319"/>
      <c r="HU42" s="319"/>
      <c r="HV42" s="319"/>
      <c r="HW42" s="319"/>
      <c r="HX42" s="319"/>
      <c r="HY42" s="319"/>
      <c r="HZ42" s="319"/>
      <c r="IA42" s="319"/>
      <c r="IB42" s="319"/>
      <c r="IC42" s="319"/>
      <c r="ID42" s="319"/>
      <c r="IE42" s="319"/>
      <c r="IF42" s="319"/>
      <c r="IG42" s="318"/>
    </row>
    <row r="43" spans="1:241" ht="12.75" customHeight="1" x14ac:dyDescent="0.2">
      <c r="A43" s="370" t="s">
        <v>14</v>
      </c>
      <c r="B43" s="270">
        <v>1180</v>
      </c>
      <c r="C43" s="270">
        <v>1180</v>
      </c>
      <c r="D43" s="270">
        <v>535</v>
      </c>
      <c r="E43" s="270">
        <v>645</v>
      </c>
      <c r="F43" s="270">
        <v>0</v>
      </c>
      <c r="G43" s="270">
        <v>0</v>
      </c>
      <c r="H43" s="270">
        <v>1180</v>
      </c>
      <c r="I43" s="270">
        <v>165</v>
      </c>
      <c r="J43" s="270">
        <v>1010</v>
      </c>
      <c r="K43" s="270">
        <v>385</v>
      </c>
      <c r="L43" s="270">
        <v>86.731685789938211</v>
      </c>
      <c r="M43" s="270">
        <v>245</v>
      </c>
      <c r="N43" s="270">
        <v>345</v>
      </c>
      <c r="O43" s="270">
        <v>200</v>
      </c>
      <c r="P43" s="270">
        <v>230</v>
      </c>
      <c r="Q43" s="270">
        <v>60</v>
      </c>
      <c r="R43" s="270">
        <v>15</v>
      </c>
      <c r="S43" s="270">
        <v>20</v>
      </c>
      <c r="T43" s="270">
        <v>15</v>
      </c>
      <c r="U43" s="270">
        <v>2.3113772455089818</v>
      </c>
      <c r="V43" s="270">
        <v>3</v>
      </c>
      <c r="W43" s="270">
        <v>56</v>
      </c>
      <c r="X43" s="270">
        <v>58.764255319148937</v>
      </c>
      <c r="Y43" s="270" t="s">
        <v>1676</v>
      </c>
      <c r="Z43" s="270">
        <v>85</v>
      </c>
      <c r="AA43" s="270">
        <v>210</v>
      </c>
      <c r="AB43" s="270">
        <v>290</v>
      </c>
      <c r="AC43" s="270">
        <v>320</v>
      </c>
      <c r="AD43" s="270">
        <v>250</v>
      </c>
      <c r="AE43" s="270">
        <v>25</v>
      </c>
      <c r="AF43" s="270">
        <v>135</v>
      </c>
      <c r="AG43" s="270">
        <v>0</v>
      </c>
      <c r="AH43" s="270">
        <v>215</v>
      </c>
      <c r="AI43" s="270" t="s">
        <v>1676</v>
      </c>
      <c r="AJ43" s="270">
        <v>40</v>
      </c>
      <c r="AK43" s="270">
        <v>30</v>
      </c>
      <c r="AL43" s="270">
        <v>25</v>
      </c>
      <c r="AM43" s="270">
        <v>120</v>
      </c>
      <c r="AN43" s="270">
        <v>0</v>
      </c>
      <c r="AO43" s="270">
        <v>0</v>
      </c>
      <c r="AP43" s="270">
        <v>0</v>
      </c>
      <c r="AQ43" s="270">
        <v>70</v>
      </c>
      <c r="AR43" s="270">
        <v>25</v>
      </c>
      <c r="AS43" s="270">
        <v>15</v>
      </c>
      <c r="AT43" s="270">
        <v>85</v>
      </c>
      <c r="AU43" s="270">
        <v>0</v>
      </c>
      <c r="AV43" s="270">
        <v>30</v>
      </c>
      <c r="AW43" s="270">
        <v>140</v>
      </c>
      <c r="AX43" s="270">
        <v>0</v>
      </c>
      <c r="AY43" s="270">
        <v>20</v>
      </c>
      <c r="AZ43" s="270">
        <v>180</v>
      </c>
      <c r="BA43" s="270">
        <v>20</v>
      </c>
      <c r="BB43" s="270">
        <v>35</v>
      </c>
      <c r="BC43" s="270" t="s">
        <v>1676</v>
      </c>
      <c r="BD43" s="270">
        <v>45</v>
      </c>
      <c r="BE43" s="270" t="s">
        <v>1676</v>
      </c>
      <c r="BF43" s="270" t="s">
        <v>1676</v>
      </c>
      <c r="BG43" s="270">
        <v>0</v>
      </c>
      <c r="BH43" s="270">
        <v>25</v>
      </c>
      <c r="BI43" s="270">
        <v>220</v>
      </c>
      <c r="BJ43" s="270" t="s">
        <v>1676</v>
      </c>
      <c r="BK43" s="270">
        <v>0</v>
      </c>
      <c r="BL43" s="270">
        <v>55</v>
      </c>
      <c r="BM43" s="270">
        <v>220</v>
      </c>
      <c r="BN43" s="270">
        <v>20</v>
      </c>
      <c r="BO43" s="270">
        <v>355</v>
      </c>
      <c r="BP43" s="270">
        <v>170</v>
      </c>
      <c r="BQ43" s="270">
        <v>0</v>
      </c>
      <c r="BR43" s="270">
        <v>0</v>
      </c>
      <c r="BS43" s="270" t="s">
        <v>1676</v>
      </c>
      <c r="BT43" s="270">
        <v>40</v>
      </c>
      <c r="BU43" s="270">
        <v>10</v>
      </c>
      <c r="BV43" s="270"/>
      <c r="BW43" s="270" t="s">
        <v>1676</v>
      </c>
      <c r="BX43" s="270">
        <v>0</v>
      </c>
      <c r="BY43" s="270">
        <v>0</v>
      </c>
      <c r="BZ43" s="270">
        <v>0</v>
      </c>
      <c r="CA43" s="270">
        <v>0</v>
      </c>
      <c r="CB43" s="270">
        <v>0</v>
      </c>
      <c r="CC43" s="270">
        <v>0</v>
      </c>
      <c r="CD43" s="270">
        <v>10</v>
      </c>
      <c r="CE43" s="270">
        <v>0</v>
      </c>
      <c r="CF43" s="270">
        <v>0</v>
      </c>
      <c r="CG43" s="270">
        <v>1170</v>
      </c>
      <c r="CH43" s="270">
        <v>0</v>
      </c>
      <c r="CI43" s="270">
        <v>110</v>
      </c>
      <c r="CJ43" s="270">
        <v>100</v>
      </c>
      <c r="CK43" s="270">
        <v>235</v>
      </c>
      <c r="CL43" s="270">
        <v>60</v>
      </c>
      <c r="CM43" s="270">
        <v>220</v>
      </c>
      <c r="CN43" s="270">
        <v>15</v>
      </c>
      <c r="CO43" s="270">
        <v>0</v>
      </c>
      <c r="CP43" s="270">
        <v>0</v>
      </c>
      <c r="CQ43" s="270">
        <v>0</v>
      </c>
      <c r="CR43" s="270">
        <v>0</v>
      </c>
      <c r="CS43" s="270">
        <v>0</v>
      </c>
      <c r="CT43" s="270">
        <v>0</v>
      </c>
      <c r="CU43" s="270">
        <v>0</v>
      </c>
      <c r="CV43" s="270">
        <v>0</v>
      </c>
      <c r="CW43" s="270">
        <v>0</v>
      </c>
      <c r="CX43" s="270">
        <v>0</v>
      </c>
      <c r="CY43" s="270">
        <v>0</v>
      </c>
      <c r="CZ43" s="270">
        <v>0</v>
      </c>
      <c r="DA43" s="270">
        <v>170</v>
      </c>
      <c r="DB43" s="270">
        <v>0</v>
      </c>
      <c r="DC43" s="270">
        <v>0</v>
      </c>
      <c r="DD43" s="270">
        <v>150</v>
      </c>
      <c r="DE43" s="270">
        <v>0</v>
      </c>
      <c r="DF43" s="270">
        <v>0</v>
      </c>
      <c r="DG43" s="270">
        <v>0</v>
      </c>
      <c r="DH43" s="270">
        <v>0</v>
      </c>
      <c r="DI43" s="270">
        <v>0</v>
      </c>
      <c r="DJ43" s="270">
        <v>0</v>
      </c>
      <c r="DK43" s="270">
        <v>0</v>
      </c>
      <c r="DL43" s="270">
        <v>0</v>
      </c>
      <c r="DM43" s="270">
        <v>0</v>
      </c>
      <c r="DN43" s="270">
        <v>0</v>
      </c>
      <c r="DO43" s="270">
        <v>0</v>
      </c>
      <c r="DP43" s="270">
        <v>0</v>
      </c>
      <c r="DQ43" s="270"/>
      <c r="DR43" s="270">
        <v>0</v>
      </c>
      <c r="DS43" s="270">
        <v>0</v>
      </c>
      <c r="DT43" s="270">
        <v>0</v>
      </c>
      <c r="DU43" s="270">
        <v>0</v>
      </c>
      <c r="DV43" s="270">
        <v>0</v>
      </c>
      <c r="DW43" s="270">
        <v>0</v>
      </c>
      <c r="DX43" s="270">
        <v>0</v>
      </c>
      <c r="DY43" s="270">
        <v>0</v>
      </c>
      <c r="DZ43" s="270">
        <v>0</v>
      </c>
      <c r="EA43" s="270">
        <v>0</v>
      </c>
      <c r="EB43" s="270">
        <v>0</v>
      </c>
      <c r="EC43" s="270">
        <v>0</v>
      </c>
      <c r="ED43" s="270">
        <v>0</v>
      </c>
      <c r="EE43" s="270">
        <v>0</v>
      </c>
      <c r="EF43" s="270">
        <v>0</v>
      </c>
      <c r="EG43" s="270">
        <v>0</v>
      </c>
      <c r="EH43" s="270">
        <v>0</v>
      </c>
      <c r="EI43" s="270">
        <v>0</v>
      </c>
      <c r="EJ43" s="270">
        <v>0</v>
      </c>
      <c r="EK43" s="270">
        <v>115</v>
      </c>
      <c r="EL43" s="270">
        <v>0</v>
      </c>
      <c r="EM43" s="270">
        <v>0</v>
      </c>
      <c r="EN43" s="270">
        <v>0</v>
      </c>
      <c r="EO43" s="270">
        <v>0</v>
      </c>
      <c r="EP43" s="270">
        <v>0</v>
      </c>
      <c r="EQ43" s="270">
        <v>0</v>
      </c>
      <c r="ER43" s="270">
        <v>0</v>
      </c>
      <c r="ES43" s="270">
        <v>0</v>
      </c>
      <c r="ET43" s="270">
        <v>0</v>
      </c>
      <c r="EU43" s="270">
        <v>0</v>
      </c>
      <c r="EV43" s="270">
        <v>0</v>
      </c>
      <c r="EW43" s="270">
        <v>0</v>
      </c>
      <c r="EX43" s="270">
        <v>0</v>
      </c>
      <c r="EY43" s="270">
        <v>0</v>
      </c>
      <c r="EZ43" s="270">
        <v>0</v>
      </c>
      <c r="FA43" s="270">
        <v>0</v>
      </c>
      <c r="FB43" s="270">
        <v>0</v>
      </c>
      <c r="FC43" s="270">
        <v>0</v>
      </c>
      <c r="FD43" s="270">
        <v>0</v>
      </c>
      <c r="FE43" s="270">
        <v>0</v>
      </c>
      <c r="FF43" s="270">
        <v>0</v>
      </c>
      <c r="FG43" s="270">
        <v>0</v>
      </c>
      <c r="FH43" s="270">
        <v>0</v>
      </c>
      <c r="FI43" s="270">
        <v>0</v>
      </c>
      <c r="FJ43" s="270">
        <v>0</v>
      </c>
      <c r="FK43" s="270">
        <v>0</v>
      </c>
      <c r="FL43" s="351">
        <v>1145</v>
      </c>
      <c r="FM43" s="323">
        <v>0</v>
      </c>
      <c r="FN43" s="324">
        <v>1135</v>
      </c>
      <c r="FO43" s="270"/>
      <c r="FP43" s="89"/>
      <c r="FQ43" s="270"/>
      <c r="FR43" s="319"/>
      <c r="FS43" s="319"/>
      <c r="FT43" s="319"/>
      <c r="FU43" s="319"/>
      <c r="FV43" s="319"/>
      <c r="FW43" s="319"/>
      <c r="FX43" s="319"/>
      <c r="FY43" s="319"/>
      <c r="FZ43" s="319"/>
      <c r="GA43" s="319"/>
      <c r="GB43" s="319"/>
      <c r="GC43" s="319"/>
      <c r="GD43" s="319"/>
      <c r="GE43" s="319"/>
      <c r="GF43" s="319"/>
      <c r="GG43" s="319"/>
      <c r="GH43" s="319"/>
      <c r="GI43" s="319"/>
      <c r="GJ43" s="319"/>
      <c r="GK43" s="319"/>
      <c r="GL43" s="319"/>
      <c r="GM43" s="319"/>
      <c r="GN43" s="319"/>
      <c r="GO43" s="319"/>
      <c r="GP43" s="319"/>
      <c r="GQ43" s="319"/>
      <c r="GR43" s="319"/>
      <c r="GS43" s="319"/>
      <c r="GT43" s="319"/>
      <c r="GU43" s="319"/>
      <c r="GV43" s="319"/>
      <c r="GW43" s="319"/>
      <c r="GX43" s="319"/>
      <c r="GY43" s="319"/>
      <c r="GZ43" s="319"/>
      <c r="HA43" s="319"/>
      <c r="HB43" s="319"/>
      <c r="HC43" s="319"/>
      <c r="HD43" s="319"/>
      <c r="HE43" s="319"/>
      <c r="HF43" s="319"/>
      <c r="HG43" s="319"/>
      <c r="HH43" s="319"/>
      <c r="HI43" s="319"/>
      <c r="HJ43" s="319"/>
      <c r="HK43" s="319"/>
      <c r="HL43" s="319"/>
      <c r="HM43" s="319"/>
      <c r="HN43" s="319"/>
      <c r="HO43" s="319"/>
      <c r="HP43" s="319"/>
      <c r="HQ43" s="319"/>
      <c r="HR43" s="319"/>
      <c r="HS43" s="319"/>
      <c r="HT43" s="319"/>
      <c r="HU43" s="319"/>
      <c r="HV43" s="319"/>
      <c r="HW43" s="319"/>
      <c r="HX43" s="319"/>
      <c r="HY43" s="319"/>
      <c r="HZ43" s="319"/>
      <c r="IA43" s="319"/>
      <c r="IB43" s="319"/>
      <c r="IC43" s="319"/>
      <c r="ID43" s="319"/>
      <c r="IE43" s="319"/>
      <c r="IF43" s="319"/>
      <c r="IG43" s="318"/>
    </row>
    <row r="44" spans="1:241" ht="12.75" customHeight="1" x14ac:dyDescent="0.2">
      <c r="A44" s="370" t="s">
        <v>16</v>
      </c>
      <c r="B44" s="270">
        <v>1700</v>
      </c>
      <c r="C44" s="270">
        <v>1700</v>
      </c>
      <c r="D44" s="270">
        <v>570</v>
      </c>
      <c r="E44" s="270">
        <v>1135</v>
      </c>
      <c r="F44" s="270">
        <v>0</v>
      </c>
      <c r="G44" s="270">
        <v>0</v>
      </c>
      <c r="H44" s="270">
        <v>1700</v>
      </c>
      <c r="I44" s="270">
        <v>330</v>
      </c>
      <c r="J44" s="270">
        <v>1375</v>
      </c>
      <c r="K44" s="270">
        <v>590</v>
      </c>
      <c r="L44" s="270">
        <v>88.162927981109803</v>
      </c>
      <c r="M44" s="270">
        <v>225</v>
      </c>
      <c r="N44" s="270">
        <v>435</v>
      </c>
      <c r="O44" s="270">
        <v>485</v>
      </c>
      <c r="P44" s="270">
        <v>390</v>
      </c>
      <c r="Q44" s="270">
        <v>100</v>
      </c>
      <c r="R44" s="270">
        <v>30</v>
      </c>
      <c r="S44" s="270">
        <v>15</v>
      </c>
      <c r="T44" s="270" t="s">
        <v>1676</v>
      </c>
      <c r="U44" s="270">
        <v>1.7987804878048781</v>
      </c>
      <c r="V44" s="270">
        <v>2</v>
      </c>
      <c r="W44" s="270">
        <v>70</v>
      </c>
      <c r="X44" s="270">
        <v>53.626107501476667</v>
      </c>
      <c r="Y44" s="270">
        <v>0</v>
      </c>
      <c r="Z44" s="270">
        <v>195</v>
      </c>
      <c r="AA44" s="270">
        <v>365</v>
      </c>
      <c r="AB44" s="270">
        <v>475</v>
      </c>
      <c r="AC44" s="270">
        <v>410</v>
      </c>
      <c r="AD44" s="270">
        <v>235</v>
      </c>
      <c r="AE44" s="270">
        <v>15</v>
      </c>
      <c r="AF44" s="270">
        <v>50</v>
      </c>
      <c r="AG44" s="270">
        <v>0</v>
      </c>
      <c r="AH44" s="270">
        <v>85</v>
      </c>
      <c r="AI44" s="270">
        <v>0</v>
      </c>
      <c r="AJ44" s="270">
        <v>20</v>
      </c>
      <c r="AK44" s="270">
        <v>15</v>
      </c>
      <c r="AL44" s="270">
        <v>135</v>
      </c>
      <c r="AM44" s="270">
        <v>150</v>
      </c>
      <c r="AN44" s="270">
        <v>0</v>
      </c>
      <c r="AO44" s="270">
        <v>0</v>
      </c>
      <c r="AP44" s="270" t="s">
        <v>1676</v>
      </c>
      <c r="AQ44" s="270">
        <v>180</v>
      </c>
      <c r="AR44" s="270">
        <v>30</v>
      </c>
      <c r="AS44" s="270">
        <v>65</v>
      </c>
      <c r="AT44" s="270">
        <v>270</v>
      </c>
      <c r="AU44" s="270">
        <v>0</v>
      </c>
      <c r="AV44" s="270">
        <v>40</v>
      </c>
      <c r="AW44" s="270">
        <v>180</v>
      </c>
      <c r="AX44" s="270">
        <v>0</v>
      </c>
      <c r="AY44" s="270">
        <v>200</v>
      </c>
      <c r="AZ44" s="270">
        <v>245</v>
      </c>
      <c r="BA44" s="270" t="s">
        <v>1676</v>
      </c>
      <c r="BB44" s="270">
        <v>30</v>
      </c>
      <c r="BC44" s="270" t="s">
        <v>1676</v>
      </c>
      <c r="BD44" s="270">
        <v>55</v>
      </c>
      <c r="BE44" s="270" t="s">
        <v>1676</v>
      </c>
      <c r="BF44" s="270">
        <v>10</v>
      </c>
      <c r="BG44" s="270">
        <v>0</v>
      </c>
      <c r="BH44" s="270">
        <v>15</v>
      </c>
      <c r="BI44" s="270">
        <v>90</v>
      </c>
      <c r="BJ44" s="270">
        <v>0</v>
      </c>
      <c r="BK44" s="270">
        <v>0</v>
      </c>
      <c r="BL44" s="270">
        <v>35</v>
      </c>
      <c r="BM44" s="270">
        <v>325</v>
      </c>
      <c r="BN44" s="270">
        <v>35</v>
      </c>
      <c r="BO44" s="270">
        <v>495</v>
      </c>
      <c r="BP44" s="270">
        <v>450</v>
      </c>
      <c r="BQ44" s="270" t="s">
        <v>1676</v>
      </c>
      <c r="BR44" s="270">
        <v>0</v>
      </c>
      <c r="BS44" s="270" t="s">
        <v>1676</v>
      </c>
      <c r="BT44" s="270">
        <v>135</v>
      </c>
      <c r="BU44" s="270">
        <v>25</v>
      </c>
      <c r="BV44" s="270"/>
      <c r="BW44" s="270">
        <v>25</v>
      </c>
      <c r="BX44" s="270">
        <v>0</v>
      </c>
      <c r="BY44" s="270">
        <v>0</v>
      </c>
      <c r="BZ44" s="270">
        <v>0</v>
      </c>
      <c r="CA44" s="270">
        <v>0</v>
      </c>
      <c r="CB44" s="270">
        <v>0</v>
      </c>
      <c r="CC44" s="270">
        <v>0</v>
      </c>
      <c r="CD44" s="270">
        <v>15</v>
      </c>
      <c r="CE44" s="270">
        <v>0</v>
      </c>
      <c r="CF44" s="270">
        <v>0</v>
      </c>
      <c r="CG44" s="270">
        <v>1685</v>
      </c>
      <c r="CH44" s="270">
        <v>0</v>
      </c>
      <c r="CI44" s="270">
        <v>240</v>
      </c>
      <c r="CJ44" s="270">
        <v>205</v>
      </c>
      <c r="CK44" s="270">
        <v>345</v>
      </c>
      <c r="CL44" s="270">
        <v>40</v>
      </c>
      <c r="CM44" s="270">
        <v>85</v>
      </c>
      <c r="CN44" s="270">
        <v>0</v>
      </c>
      <c r="CO44" s="270">
        <v>0</v>
      </c>
      <c r="CP44" s="270">
        <v>0</v>
      </c>
      <c r="CQ44" s="270">
        <v>0</v>
      </c>
      <c r="CR44" s="270">
        <v>0</v>
      </c>
      <c r="CS44" s="270">
        <v>0</v>
      </c>
      <c r="CT44" s="270">
        <v>0</v>
      </c>
      <c r="CU44" s="270">
        <v>0</v>
      </c>
      <c r="CV44" s="270">
        <v>0</v>
      </c>
      <c r="CW44" s="270">
        <v>0</v>
      </c>
      <c r="CX44" s="270">
        <v>0</v>
      </c>
      <c r="CY44" s="270">
        <v>0</v>
      </c>
      <c r="CZ44" s="270">
        <v>0</v>
      </c>
      <c r="DA44" s="270">
        <v>190</v>
      </c>
      <c r="DB44" s="270">
        <v>0</v>
      </c>
      <c r="DC44" s="270">
        <v>0</v>
      </c>
      <c r="DD44" s="270">
        <v>170</v>
      </c>
      <c r="DE44" s="270">
        <v>0</v>
      </c>
      <c r="DF44" s="270">
        <v>0</v>
      </c>
      <c r="DG44" s="270">
        <v>0</v>
      </c>
      <c r="DH44" s="270">
        <v>0</v>
      </c>
      <c r="DI44" s="270">
        <v>0</v>
      </c>
      <c r="DJ44" s="270">
        <v>0</v>
      </c>
      <c r="DK44" s="270">
        <v>0</v>
      </c>
      <c r="DL44" s="270">
        <v>0</v>
      </c>
      <c r="DM44" s="270">
        <v>0</v>
      </c>
      <c r="DN44" s="270">
        <v>0</v>
      </c>
      <c r="DO44" s="270">
        <v>0</v>
      </c>
      <c r="DP44" s="270">
        <v>0</v>
      </c>
      <c r="DQ44" s="270"/>
      <c r="DR44" s="270">
        <v>0</v>
      </c>
      <c r="DS44" s="270">
        <v>0</v>
      </c>
      <c r="DT44" s="270">
        <v>0</v>
      </c>
      <c r="DU44" s="270">
        <v>0</v>
      </c>
      <c r="DV44" s="270">
        <v>0</v>
      </c>
      <c r="DW44" s="270">
        <v>0</v>
      </c>
      <c r="DX44" s="270">
        <v>0</v>
      </c>
      <c r="DY44" s="270">
        <v>0</v>
      </c>
      <c r="DZ44" s="270">
        <v>0</v>
      </c>
      <c r="EA44" s="270">
        <v>0</v>
      </c>
      <c r="EB44" s="270">
        <v>0</v>
      </c>
      <c r="EC44" s="270">
        <v>0</v>
      </c>
      <c r="ED44" s="270">
        <v>0</v>
      </c>
      <c r="EE44" s="270">
        <v>0</v>
      </c>
      <c r="EF44" s="270">
        <v>0</v>
      </c>
      <c r="EG44" s="270">
        <v>0</v>
      </c>
      <c r="EH44" s="270">
        <v>0</v>
      </c>
      <c r="EI44" s="270">
        <v>0</v>
      </c>
      <c r="EJ44" s="270">
        <v>0</v>
      </c>
      <c r="EK44" s="270">
        <v>425</v>
      </c>
      <c r="EL44" s="270">
        <v>0</v>
      </c>
      <c r="EM44" s="270">
        <v>0</v>
      </c>
      <c r="EN44" s="270">
        <v>0</v>
      </c>
      <c r="EO44" s="270">
        <v>0</v>
      </c>
      <c r="EP44" s="270">
        <v>0</v>
      </c>
      <c r="EQ44" s="270">
        <v>0</v>
      </c>
      <c r="ER44" s="270">
        <v>0</v>
      </c>
      <c r="ES44" s="270">
        <v>0</v>
      </c>
      <c r="ET44" s="270">
        <v>0</v>
      </c>
      <c r="EU44" s="270">
        <v>0</v>
      </c>
      <c r="EV44" s="270">
        <v>0</v>
      </c>
      <c r="EW44" s="270">
        <v>0</v>
      </c>
      <c r="EX44" s="270">
        <v>0</v>
      </c>
      <c r="EY44" s="270">
        <v>0</v>
      </c>
      <c r="EZ44" s="270">
        <v>0</v>
      </c>
      <c r="FA44" s="270">
        <v>0</v>
      </c>
      <c r="FB44" s="270">
        <v>0</v>
      </c>
      <c r="FC44" s="270">
        <v>0</v>
      </c>
      <c r="FD44" s="270">
        <v>0</v>
      </c>
      <c r="FE44" s="270">
        <v>0</v>
      </c>
      <c r="FF44" s="270">
        <v>0</v>
      </c>
      <c r="FG44" s="270">
        <v>0</v>
      </c>
      <c r="FH44" s="270">
        <v>0</v>
      </c>
      <c r="FI44" s="270">
        <v>0</v>
      </c>
      <c r="FJ44" s="270">
        <v>0</v>
      </c>
      <c r="FK44" s="270">
        <v>0</v>
      </c>
      <c r="FL44" s="351">
        <v>1670</v>
      </c>
      <c r="FM44" s="323">
        <v>0</v>
      </c>
      <c r="FN44" s="324">
        <v>1695</v>
      </c>
      <c r="FO44" s="270"/>
      <c r="FP44" s="89"/>
      <c r="FQ44" s="270"/>
      <c r="FR44" s="319"/>
      <c r="FS44" s="319"/>
      <c r="FT44" s="319"/>
      <c r="FU44" s="319"/>
      <c r="FV44" s="319"/>
      <c r="FW44" s="319"/>
      <c r="FX44" s="319"/>
      <c r="FY44" s="319"/>
      <c r="FZ44" s="319"/>
      <c r="GA44" s="319"/>
      <c r="GB44" s="319"/>
      <c r="GC44" s="319"/>
      <c r="GD44" s="319"/>
      <c r="GE44" s="319"/>
      <c r="GF44" s="319"/>
      <c r="GG44" s="319"/>
      <c r="GH44" s="319"/>
      <c r="GI44" s="319"/>
      <c r="GJ44" s="319"/>
      <c r="GK44" s="319"/>
      <c r="GL44" s="319"/>
      <c r="GM44" s="319"/>
      <c r="GN44" s="319"/>
      <c r="GO44" s="319"/>
      <c r="GP44" s="319"/>
      <c r="GQ44" s="319"/>
      <c r="GR44" s="319"/>
      <c r="GS44" s="319"/>
      <c r="GT44" s="319"/>
      <c r="GU44" s="319"/>
      <c r="GV44" s="319"/>
      <c r="GW44" s="319"/>
      <c r="GX44" s="319"/>
      <c r="GY44" s="319"/>
      <c r="GZ44" s="319"/>
      <c r="HA44" s="319"/>
      <c r="HB44" s="319"/>
      <c r="HC44" s="319"/>
      <c r="HD44" s="319"/>
      <c r="HE44" s="319"/>
      <c r="HF44" s="319"/>
      <c r="HG44" s="319"/>
      <c r="HH44" s="319"/>
      <c r="HI44" s="319"/>
      <c r="HJ44" s="319"/>
      <c r="HK44" s="319"/>
      <c r="HL44" s="319"/>
      <c r="HM44" s="319"/>
      <c r="HN44" s="319"/>
      <c r="HO44" s="319"/>
      <c r="HP44" s="319"/>
      <c r="HQ44" s="319"/>
      <c r="HR44" s="319"/>
      <c r="HS44" s="319"/>
      <c r="HT44" s="319"/>
      <c r="HU44" s="319"/>
      <c r="HV44" s="319"/>
      <c r="HW44" s="319"/>
      <c r="HX44" s="319"/>
      <c r="HY44" s="319"/>
      <c r="HZ44" s="319"/>
      <c r="IA44" s="319"/>
      <c r="IB44" s="319"/>
      <c r="IC44" s="319"/>
      <c r="ID44" s="319"/>
      <c r="IE44" s="319"/>
      <c r="IF44" s="319"/>
      <c r="IG44" s="318"/>
    </row>
    <row r="45" spans="1:241" ht="12.75" customHeight="1" x14ac:dyDescent="0.2">
      <c r="A45" s="370" t="s">
        <v>322</v>
      </c>
      <c r="B45" s="270">
        <v>1205</v>
      </c>
      <c r="C45" s="270">
        <v>1205</v>
      </c>
      <c r="D45" s="270">
        <v>500</v>
      </c>
      <c r="E45" s="270">
        <v>700</v>
      </c>
      <c r="F45" s="270">
        <v>0</v>
      </c>
      <c r="G45" s="270">
        <v>0</v>
      </c>
      <c r="H45" s="270">
        <v>1205</v>
      </c>
      <c r="I45" s="270">
        <v>215</v>
      </c>
      <c r="J45" s="270">
        <v>990</v>
      </c>
      <c r="K45" s="270">
        <v>285</v>
      </c>
      <c r="L45" s="270">
        <v>108.01336675020886</v>
      </c>
      <c r="M45" s="270">
        <v>250</v>
      </c>
      <c r="N45" s="270">
        <v>285</v>
      </c>
      <c r="O45" s="270">
        <v>320</v>
      </c>
      <c r="P45" s="270">
        <v>180</v>
      </c>
      <c r="Q45" s="270">
        <v>35</v>
      </c>
      <c r="R45" s="270">
        <v>35</v>
      </c>
      <c r="S45" s="270">
        <v>45</v>
      </c>
      <c r="T45" s="270">
        <v>40</v>
      </c>
      <c r="U45" s="270">
        <v>1.3255813953488371</v>
      </c>
      <c r="V45" s="270">
        <v>1</v>
      </c>
      <c r="W45" s="270">
        <v>65</v>
      </c>
      <c r="X45" s="270">
        <v>53.988313856427382</v>
      </c>
      <c r="Y45" s="270">
        <v>0</v>
      </c>
      <c r="Z45" s="270">
        <v>95</v>
      </c>
      <c r="AA45" s="270">
        <v>255</v>
      </c>
      <c r="AB45" s="270">
        <v>395</v>
      </c>
      <c r="AC45" s="270">
        <v>325</v>
      </c>
      <c r="AD45" s="270">
        <v>125</v>
      </c>
      <c r="AE45" s="270" t="s">
        <v>1676</v>
      </c>
      <c r="AF45" s="270">
        <v>170</v>
      </c>
      <c r="AG45" s="270" t="s">
        <v>1676</v>
      </c>
      <c r="AH45" s="270">
        <v>0</v>
      </c>
      <c r="AI45" s="270">
        <v>0</v>
      </c>
      <c r="AJ45" s="270" t="s">
        <v>1676</v>
      </c>
      <c r="AK45" s="270">
        <v>0</v>
      </c>
      <c r="AL45" s="270">
        <v>85</v>
      </c>
      <c r="AM45" s="270">
        <v>200</v>
      </c>
      <c r="AN45" s="270" t="s">
        <v>1676</v>
      </c>
      <c r="AO45" s="270">
        <v>0</v>
      </c>
      <c r="AP45" s="270">
        <v>10</v>
      </c>
      <c r="AQ45" s="270">
        <v>160</v>
      </c>
      <c r="AR45" s="270">
        <v>30</v>
      </c>
      <c r="AS45" s="270">
        <v>35</v>
      </c>
      <c r="AT45" s="270">
        <v>120</v>
      </c>
      <c r="AU45" s="270">
        <v>0</v>
      </c>
      <c r="AV45" s="270">
        <v>35</v>
      </c>
      <c r="AW45" s="270">
        <v>165</v>
      </c>
      <c r="AX45" s="270">
        <v>0</v>
      </c>
      <c r="AY45" s="270">
        <v>55</v>
      </c>
      <c r="AZ45" s="270">
        <v>90</v>
      </c>
      <c r="BA45" s="270" t="s">
        <v>1676</v>
      </c>
      <c r="BB45" s="270">
        <v>45</v>
      </c>
      <c r="BC45" s="270">
        <v>15</v>
      </c>
      <c r="BD45" s="270">
        <v>35</v>
      </c>
      <c r="BE45" s="270" t="s">
        <v>1676</v>
      </c>
      <c r="BF45" s="270" t="s">
        <v>1676</v>
      </c>
      <c r="BG45" s="270" t="s">
        <v>1676</v>
      </c>
      <c r="BH45" s="270">
        <v>10</v>
      </c>
      <c r="BI45" s="270">
        <v>0</v>
      </c>
      <c r="BJ45" s="270">
        <v>0</v>
      </c>
      <c r="BK45" s="270" t="s">
        <v>1676</v>
      </c>
      <c r="BL45" s="270">
        <v>0</v>
      </c>
      <c r="BM45" s="270">
        <v>330</v>
      </c>
      <c r="BN45" s="270">
        <v>30</v>
      </c>
      <c r="BO45" s="270">
        <v>345</v>
      </c>
      <c r="BP45" s="270">
        <v>275</v>
      </c>
      <c r="BQ45" s="270">
        <v>0</v>
      </c>
      <c r="BR45" s="270">
        <v>0</v>
      </c>
      <c r="BS45" s="270" t="s">
        <v>1676</v>
      </c>
      <c r="BT45" s="270">
        <v>120</v>
      </c>
      <c r="BU45" s="270" t="s">
        <v>1676</v>
      </c>
      <c r="BV45" s="270"/>
      <c r="BW45" s="270">
        <v>25</v>
      </c>
      <c r="BX45" s="270">
        <v>0</v>
      </c>
      <c r="BY45" s="270">
        <v>0</v>
      </c>
      <c r="BZ45" s="270">
        <v>0</v>
      </c>
      <c r="CA45" s="270">
        <v>0</v>
      </c>
      <c r="CB45" s="270">
        <v>0</v>
      </c>
      <c r="CC45" s="270">
        <v>0</v>
      </c>
      <c r="CD45" s="270" t="s">
        <v>1676</v>
      </c>
      <c r="CE45" s="270">
        <v>0</v>
      </c>
      <c r="CF45" s="270">
        <v>0</v>
      </c>
      <c r="CG45" s="270">
        <v>1200</v>
      </c>
      <c r="CH45" s="270">
        <v>0</v>
      </c>
      <c r="CI45" s="270">
        <v>350</v>
      </c>
      <c r="CJ45" s="270">
        <v>200</v>
      </c>
      <c r="CK45" s="270">
        <v>105</v>
      </c>
      <c r="CL45" s="270">
        <v>0</v>
      </c>
      <c r="CM45" s="270">
        <v>0</v>
      </c>
      <c r="CN45" s="270">
        <v>0</v>
      </c>
      <c r="CO45" s="270">
        <v>0</v>
      </c>
      <c r="CP45" s="270">
        <v>0</v>
      </c>
      <c r="CQ45" s="270">
        <v>0</v>
      </c>
      <c r="CR45" s="270">
        <v>0</v>
      </c>
      <c r="CS45" s="270">
        <v>0</v>
      </c>
      <c r="CT45" s="270">
        <v>0</v>
      </c>
      <c r="CU45" s="270">
        <v>0</v>
      </c>
      <c r="CV45" s="270">
        <v>0</v>
      </c>
      <c r="CW45" s="270">
        <v>0</v>
      </c>
      <c r="CX45" s="270">
        <v>0</v>
      </c>
      <c r="CY45" s="270">
        <v>0</v>
      </c>
      <c r="CZ45" s="270">
        <v>0</v>
      </c>
      <c r="DA45" s="270">
        <v>255</v>
      </c>
      <c r="DB45" s="270">
        <v>0</v>
      </c>
      <c r="DC45" s="270">
        <v>0</v>
      </c>
      <c r="DD45" s="270">
        <v>100</v>
      </c>
      <c r="DE45" s="270">
        <v>0</v>
      </c>
      <c r="DF45" s="270">
        <v>0</v>
      </c>
      <c r="DG45" s="270">
        <v>0</v>
      </c>
      <c r="DH45" s="270">
        <v>0</v>
      </c>
      <c r="DI45" s="270">
        <v>0</v>
      </c>
      <c r="DJ45" s="270">
        <v>0</v>
      </c>
      <c r="DK45" s="270">
        <v>0</v>
      </c>
      <c r="DL45" s="270">
        <v>0</v>
      </c>
      <c r="DM45" s="270">
        <v>0</v>
      </c>
      <c r="DN45" s="270">
        <v>0</v>
      </c>
      <c r="DO45" s="270">
        <v>0</v>
      </c>
      <c r="DP45" s="270">
        <v>0</v>
      </c>
      <c r="DQ45" s="270"/>
      <c r="DR45" s="270">
        <v>0</v>
      </c>
      <c r="DS45" s="270">
        <v>0</v>
      </c>
      <c r="DT45" s="270">
        <v>0</v>
      </c>
      <c r="DU45" s="270">
        <v>0</v>
      </c>
      <c r="DV45" s="270">
        <v>0</v>
      </c>
      <c r="DW45" s="270">
        <v>0</v>
      </c>
      <c r="DX45" s="270">
        <v>0</v>
      </c>
      <c r="DY45" s="270">
        <v>0</v>
      </c>
      <c r="DZ45" s="270">
        <v>0</v>
      </c>
      <c r="EA45" s="270">
        <v>0</v>
      </c>
      <c r="EB45" s="270">
        <v>0</v>
      </c>
      <c r="EC45" s="270">
        <v>0</v>
      </c>
      <c r="ED45" s="270">
        <v>0</v>
      </c>
      <c r="EE45" s="270">
        <v>0</v>
      </c>
      <c r="EF45" s="270">
        <v>0</v>
      </c>
      <c r="EG45" s="270">
        <v>0</v>
      </c>
      <c r="EH45" s="270">
        <v>0</v>
      </c>
      <c r="EI45" s="270">
        <v>0</v>
      </c>
      <c r="EJ45" s="270">
        <v>0</v>
      </c>
      <c r="EK45" s="270">
        <v>190</v>
      </c>
      <c r="EL45" s="270">
        <v>0</v>
      </c>
      <c r="EM45" s="270">
        <v>0</v>
      </c>
      <c r="EN45" s="270">
        <v>0</v>
      </c>
      <c r="EO45" s="270">
        <v>0</v>
      </c>
      <c r="EP45" s="270">
        <v>0</v>
      </c>
      <c r="EQ45" s="270">
        <v>0</v>
      </c>
      <c r="ER45" s="270">
        <v>0</v>
      </c>
      <c r="ES45" s="270">
        <v>0</v>
      </c>
      <c r="ET45" s="270">
        <v>0</v>
      </c>
      <c r="EU45" s="270">
        <v>0</v>
      </c>
      <c r="EV45" s="270">
        <v>0</v>
      </c>
      <c r="EW45" s="270">
        <v>0</v>
      </c>
      <c r="EX45" s="270">
        <v>0</v>
      </c>
      <c r="EY45" s="270">
        <v>0</v>
      </c>
      <c r="EZ45" s="270">
        <v>0</v>
      </c>
      <c r="FA45" s="270">
        <v>0</v>
      </c>
      <c r="FB45" s="270">
        <v>0</v>
      </c>
      <c r="FC45" s="270">
        <v>0</v>
      </c>
      <c r="FD45" s="270">
        <v>0</v>
      </c>
      <c r="FE45" s="270">
        <v>0</v>
      </c>
      <c r="FF45" s="270">
        <v>0</v>
      </c>
      <c r="FG45" s="270">
        <v>0</v>
      </c>
      <c r="FH45" s="270">
        <v>0</v>
      </c>
      <c r="FI45" s="270">
        <v>0</v>
      </c>
      <c r="FJ45" s="270">
        <v>0</v>
      </c>
      <c r="FK45" s="270">
        <v>0</v>
      </c>
      <c r="FL45" s="351">
        <v>1160</v>
      </c>
      <c r="FM45" s="323">
        <v>0</v>
      </c>
      <c r="FN45" s="324">
        <v>1195</v>
      </c>
      <c r="FO45" s="270"/>
      <c r="FP45" s="89"/>
      <c r="FQ45" s="270"/>
      <c r="FR45" s="319"/>
      <c r="FS45" s="319"/>
      <c r="FT45" s="319"/>
      <c r="FU45" s="319"/>
      <c r="FV45" s="319"/>
      <c r="FW45" s="319"/>
      <c r="FX45" s="319"/>
      <c r="FY45" s="319"/>
      <c r="FZ45" s="319"/>
      <c r="GA45" s="319"/>
      <c r="GB45" s="319"/>
      <c r="GC45" s="319"/>
      <c r="GD45" s="319"/>
      <c r="GE45" s="319"/>
      <c r="GF45" s="319"/>
      <c r="GG45" s="319"/>
      <c r="GH45" s="319"/>
      <c r="GI45" s="319"/>
      <c r="GJ45" s="319"/>
      <c r="GK45" s="319"/>
      <c r="GL45" s="319"/>
      <c r="GM45" s="319"/>
      <c r="GN45" s="319"/>
      <c r="GO45" s="319"/>
      <c r="GP45" s="319"/>
      <c r="GQ45" s="319"/>
      <c r="GR45" s="319"/>
      <c r="GS45" s="319"/>
      <c r="GT45" s="319"/>
      <c r="GU45" s="319"/>
      <c r="GV45" s="319"/>
      <c r="GW45" s="319"/>
      <c r="GX45" s="319"/>
      <c r="GY45" s="319"/>
      <c r="GZ45" s="319"/>
      <c r="HA45" s="319"/>
      <c r="HB45" s="319"/>
      <c r="HC45" s="319"/>
      <c r="HD45" s="319"/>
      <c r="HE45" s="319"/>
      <c r="HF45" s="319"/>
      <c r="HG45" s="319"/>
      <c r="HH45" s="319"/>
      <c r="HI45" s="319"/>
      <c r="HJ45" s="319"/>
      <c r="HK45" s="319"/>
      <c r="HL45" s="319"/>
      <c r="HM45" s="319"/>
      <c r="HN45" s="319"/>
      <c r="HO45" s="319"/>
      <c r="HP45" s="319"/>
      <c r="HQ45" s="319"/>
      <c r="HR45" s="319"/>
      <c r="HS45" s="319"/>
      <c r="HT45" s="319"/>
      <c r="HU45" s="319"/>
      <c r="HV45" s="319"/>
      <c r="HW45" s="319"/>
      <c r="HX45" s="319"/>
      <c r="HY45" s="319"/>
      <c r="HZ45" s="319"/>
      <c r="IA45" s="319"/>
      <c r="IB45" s="319"/>
      <c r="IC45" s="319"/>
      <c r="ID45" s="319"/>
      <c r="IE45" s="319"/>
      <c r="IF45" s="319"/>
      <c r="IG45" s="318"/>
    </row>
    <row r="46" spans="1:241" ht="12.75" customHeight="1" x14ac:dyDescent="0.2">
      <c r="A46" s="370" t="s">
        <v>22</v>
      </c>
      <c r="B46" s="270">
        <v>3005</v>
      </c>
      <c r="C46" s="270">
        <v>3005</v>
      </c>
      <c r="D46" s="270">
        <v>1205</v>
      </c>
      <c r="E46" s="270">
        <v>1795</v>
      </c>
      <c r="F46" s="270">
        <v>0</v>
      </c>
      <c r="G46" s="270">
        <v>0</v>
      </c>
      <c r="H46" s="270">
        <v>3005</v>
      </c>
      <c r="I46" s="270">
        <v>575</v>
      </c>
      <c r="J46" s="270">
        <v>2425</v>
      </c>
      <c r="K46" s="270">
        <v>1175</v>
      </c>
      <c r="L46" s="270">
        <v>110.19417059579941</v>
      </c>
      <c r="M46" s="270">
        <v>635</v>
      </c>
      <c r="N46" s="270">
        <v>595</v>
      </c>
      <c r="O46" s="270">
        <v>470</v>
      </c>
      <c r="P46" s="270">
        <v>315</v>
      </c>
      <c r="Q46" s="270">
        <v>85</v>
      </c>
      <c r="R46" s="270">
        <v>55</v>
      </c>
      <c r="S46" s="270">
        <v>80</v>
      </c>
      <c r="T46" s="270">
        <v>100</v>
      </c>
      <c r="U46" s="270">
        <v>2.0399305555555554</v>
      </c>
      <c r="V46" s="270">
        <v>2</v>
      </c>
      <c r="W46" s="270">
        <v>57</v>
      </c>
      <c r="X46" s="270">
        <v>65.748664886515357</v>
      </c>
      <c r="Y46" s="270">
        <v>0</v>
      </c>
      <c r="Z46" s="270">
        <v>115</v>
      </c>
      <c r="AA46" s="270">
        <v>240</v>
      </c>
      <c r="AB46" s="270">
        <v>595</v>
      </c>
      <c r="AC46" s="270">
        <v>965</v>
      </c>
      <c r="AD46" s="270">
        <v>1000</v>
      </c>
      <c r="AE46" s="270">
        <v>80</v>
      </c>
      <c r="AF46" s="270">
        <v>230</v>
      </c>
      <c r="AG46" s="270">
        <v>0</v>
      </c>
      <c r="AH46" s="270">
        <v>980</v>
      </c>
      <c r="AI46" s="270">
        <v>0</v>
      </c>
      <c r="AJ46" s="270">
        <v>0</v>
      </c>
      <c r="AK46" s="270">
        <v>0</v>
      </c>
      <c r="AL46" s="270">
        <v>15</v>
      </c>
      <c r="AM46" s="270">
        <v>15</v>
      </c>
      <c r="AN46" s="270">
        <v>10</v>
      </c>
      <c r="AO46" s="270">
        <v>0</v>
      </c>
      <c r="AP46" s="270" t="s">
        <v>1676</v>
      </c>
      <c r="AQ46" s="270">
        <v>450</v>
      </c>
      <c r="AR46" s="270">
        <v>130</v>
      </c>
      <c r="AS46" s="270">
        <v>40</v>
      </c>
      <c r="AT46" s="270">
        <v>65</v>
      </c>
      <c r="AU46" s="270">
        <v>0</v>
      </c>
      <c r="AV46" s="270" t="s">
        <v>1676</v>
      </c>
      <c r="AW46" s="270">
        <v>115</v>
      </c>
      <c r="AX46" s="270">
        <v>25</v>
      </c>
      <c r="AY46" s="270">
        <v>60</v>
      </c>
      <c r="AZ46" s="270">
        <v>655</v>
      </c>
      <c r="BA46" s="270">
        <v>70</v>
      </c>
      <c r="BB46" s="270">
        <v>140</v>
      </c>
      <c r="BC46" s="270" t="s">
        <v>1676</v>
      </c>
      <c r="BD46" s="270">
        <v>15</v>
      </c>
      <c r="BE46" s="270" t="s">
        <v>1676</v>
      </c>
      <c r="BF46" s="270" t="s">
        <v>1676</v>
      </c>
      <c r="BG46" s="270">
        <v>0</v>
      </c>
      <c r="BH46" s="270">
        <v>40</v>
      </c>
      <c r="BI46" s="270">
        <v>1045</v>
      </c>
      <c r="BJ46" s="270">
        <v>0</v>
      </c>
      <c r="BK46" s="270" t="s">
        <v>1676</v>
      </c>
      <c r="BL46" s="270">
        <v>0</v>
      </c>
      <c r="BM46" s="270">
        <v>70</v>
      </c>
      <c r="BN46" s="270" t="s">
        <v>1676</v>
      </c>
      <c r="BO46" s="270">
        <v>990</v>
      </c>
      <c r="BP46" s="270">
        <v>645</v>
      </c>
      <c r="BQ46" s="270" t="s">
        <v>1676</v>
      </c>
      <c r="BR46" s="270">
        <v>0</v>
      </c>
      <c r="BS46" s="270">
        <v>10</v>
      </c>
      <c r="BT46" s="270">
        <v>75</v>
      </c>
      <c r="BU46" s="270">
        <v>55</v>
      </c>
      <c r="BV46" s="270"/>
      <c r="BW46" s="270">
        <v>40</v>
      </c>
      <c r="BX46" s="270">
        <v>0</v>
      </c>
      <c r="BY46" s="270" t="s">
        <v>1676</v>
      </c>
      <c r="BZ46" s="270">
        <v>0</v>
      </c>
      <c r="CA46" s="270" t="s">
        <v>1676</v>
      </c>
      <c r="CB46" s="270" t="s">
        <v>1676</v>
      </c>
      <c r="CC46" s="270">
        <v>0</v>
      </c>
      <c r="CD46" s="270">
        <v>50</v>
      </c>
      <c r="CE46" s="270" t="s">
        <v>1676</v>
      </c>
      <c r="CF46" s="270">
        <v>0</v>
      </c>
      <c r="CG46" s="270">
        <v>2940</v>
      </c>
      <c r="CH46" s="270">
        <v>0</v>
      </c>
      <c r="CI46" s="270">
        <v>50</v>
      </c>
      <c r="CJ46" s="270">
        <v>625</v>
      </c>
      <c r="CK46" s="270">
        <v>740</v>
      </c>
      <c r="CL46" s="270">
        <v>0</v>
      </c>
      <c r="CM46" s="270">
        <v>1045</v>
      </c>
      <c r="CN46" s="270" t="s">
        <v>1676</v>
      </c>
      <c r="CO46" s="270">
        <v>0</v>
      </c>
      <c r="CP46" s="270">
        <v>0</v>
      </c>
      <c r="CQ46" s="270">
        <v>0</v>
      </c>
      <c r="CR46" s="270">
        <v>0</v>
      </c>
      <c r="CS46" s="270">
        <v>0</v>
      </c>
      <c r="CT46" s="270">
        <v>0</v>
      </c>
      <c r="CU46" s="270">
        <v>0</v>
      </c>
      <c r="CV46" s="270">
        <v>0</v>
      </c>
      <c r="CW46" s="270">
        <v>0</v>
      </c>
      <c r="CX46" s="270">
        <v>0</v>
      </c>
      <c r="CY46" s="270">
        <v>0</v>
      </c>
      <c r="CZ46" s="270">
        <v>0</v>
      </c>
      <c r="DA46" s="270">
        <v>365</v>
      </c>
      <c r="DB46" s="270">
        <v>0</v>
      </c>
      <c r="DC46" s="270">
        <v>0</v>
      </c>
      <c r="DD46" s="270">
        <v>25</v>
      </c>
      <c r="DE46" s="270">
        <v>0</v>
      </c>
      <c r="DF46" s="270">
        <v>0</v>
      </c>
      <c r="DG46" s="270">
        <v>0</v>
      </c>
      <c r="DH46" s="270">
        <v>0</v>
      </c>
      <c r="DI46" s="270">
        <v>0</v>
      </c>
      <c r="DJ46" s="270">
        <v>0</v>
      </c>
      <c r="DK46" s="270">
        <v>0</v>
      </c>
      <c r="DL46" s="270">
        <v>0</v>
      </c>
      <c r="DM46" s="270">
        <v>0</v>
      </c>
      <c r="DN46" s="270">
        <v>0</v>
      </c>
      <c r="DO46" s="270">
        <v>0</v>
      </c>
      <c r="DP46" s="270">
        <v>0</v>
      </c>
      <c r="DQ46" s="270"/>
      <c r="DR46" s="270">
        <v>0</v>
      </c>
      <c r="DS46" s="270">
        <v>0</v>
      </c>
      <c r="DT46" s="270">
        <v>0</v>
      </c>
      <c r="DU46" s="270">
        <v>0</v>
      </c>
      <c r="DV46" s="270">
        <v>0</v>
      </c>
      <c r="DW46" s="270">
        <v>0</v>
      </c>
      <c r="DX46" s="270">
        <v>0</v>
      </c>
      <c r="DY46" s="270">
        <v>0</v>
      </c>
      <c r="DZ46" s="270">
        <v>0</v>
      </c>
      <c r="EA46" s="270">
        <v>0</v>
      </c>
      <c r="EB46" s="270">
        <v>0</v>
      </c>
      <c r="EC46" s="270">
        <v>0</v>
      </c>
      <c r="ED46" s="270">
        <v>0</v>
      </c>
      <c r="EE46" s="270">
        <v>0</v>
      </c>
      <c r="EF46" s="270">
        <v>0</v>
      </c>
      <c r="EG46" s="270">
        <v>0</v>
      </c>
      <c r="EH46" s="270">
        <v>0</v>
      </c>
      <c r="EI46" s="270">
        <v>0</v>
      </c>
      <c r="EJ46" s="270">
        <v>0</v>
      </c>
      <c r="EK46" s="270">
        <v>140</v>
      </c>
      <c r="EL46" s="270">
        <v>0</v>
      </c>
      <c r="EM46" s="270">
        <v>0</v>
      </c>
      <c r="EN46" s="270">
        <v>0</v>
      </c>
      <c r="EO46" s="270">
        <v>0</v>
      </c>
      <c r="EP46" s="270">
        <v>0</v>
      </c>
      <c r="EQ46" s="270">
        <v>0</v>
      </c>
      <c r="ER46" s="270">
        <v>0</v>
      </c>
      <c r="ES46" s="270">
        <v>0</v>
      </c>
      <c r="ET46" s="270">
        <v>0</v>
      </c>
      <c r="EU46" s="270">
        <v>0</v>
      </c>
      <c r="EV46" s="270" t="s">
        <v>1676</v>
      </c>
      <c r="EW46" s="270">
        <v>0</v>
      </c>
      <c r="EX46" s="270">
        <v>0</v>
      </c>
      <c r="EY46" s="270">
        <v>0</v>
      </c>
      <c r="EZ46" s="270">
        <v>0</v>
      </c>
      <c r="FA46" s="270">
        <v>0</v>
      </c>
      <c r="FB46" s="270">
        <v>0</v>
      </c>
      <c r="FC46" s="270">
        <v>0</v>
      </c>
      <c r="FD46" s="270">
        <v>0</v>
      </c>
      <c r="FE46" s="270">
        <v>0</v>
      </c>
      <c r="FF46" s="270">
        <v>0</v>
      </c>
      <c r="FG46" s="270">
        <v>0</v>
      </c>
      <c r="FH46" s="270">
        <v>0</v>
      </c>
      <c r="FI46" s="270">
        <v>0</v>
      </c>
      <c r="FJ46" s="270">
        <v>0</v>
      </c>
      <c r="FK46" s="270">
        <v>0</v>
      </c>
      <c r="FL46" s="351">
        <v>2865</v>
      </c>
      <c r="FM46" s="323">
        <v>0</v>
      </c>
      <c r="FN46" s="324">
        <v>2335</v>
      </c>
      <c r="FO46" s="270"/>
      <c r="FP46" s="89"/>
      <c r="FQ46" s="270"/>
      <c r="FR46" s="319"/>
      <c r="FS46" s="319"/>
      <c r="FT46" s="319"/>
      <c r="FU46" s="319"/>
      <c r="FV46" s="319"/>
      <c r="FW46" s="319"/>
      <c r="FX46" s="319"/>
      <c r="FY46" s="319"/>
      <c r="FZ46" s="319"/>
      <c r="GA46" s="319"/>
      <c r="GB46" s="319"/>
      <c r="GC46" s="319"/>
      <c r="GD46" s="319"/>
      <c r="GE46" s="319"/>
      <c r="GF46" s="319"/>
      <c r="GG46" s="319"/>
      <c r="GH46" s="319"/>
      <c r="GI46" s="319"/>
      <c r="GJ46" s="319"/>
      <c r="GK46" s="319"/>
      <c r="GL46" s="319"/>
      <c r="GM46" s="319"/>
      <c r="GN46" s="319"/>
      <c r="GO46" s="319"/>
      <c r="GP46" s="319"/>
      <c r="GQ46" s="319"/>
      <c r="GR46" s="319"/>
      <c r="GS46" s="319"/>
      <c r="GT46" s="319"/>
      <c r="GU46" s="319"/>
      <c r="GV46" s="319"/>
      <c r="GW46" s="319"/>
      <c r="GX46" s="319"/>
      <c r="GY46" s="319"/>
      <c r="GZ46" s="319"/>
      <c r="HA46" s="319"/>
      <c r="HB46" s="319"/>
      <c r="HC46" s="319"/>
      <c r="HD46" s="319"/>
      <c r="HE46" s="319"/>
      <c r="HF46" s="319"/>
      <c r="HG46" s="319"/>
      <c r="HH46" s="319"/>
      <c r="HI46" s="319"/>
      <c r="HJ46" s="319"/>
      <c r="HK46" s="319"/>
      <c r="HL46" s="319"/>
      <c r="HM46" s="319"/>
      <c r="HN46" s="319"/>
      <c r="HO46" s="319"/>
      <c r="HP46" s="319"/>
      <c r="HQ46" s="319"/>
      <c r="HR46" s="319"/>
      <c r="HS46" s="319"/>
      <c r="HT46" s="319"/>
      <c r="HU46" s="319"/>
      <c r="HV46" s="319"/>
      <c r="HW46" s="319"/>
      <c r="HX46" s="319"/>
      <c r="HY46" s="319"/>
      <c r="HZ46" s="319"/>
      <c r="IA46" s="319"/>
      <c r="IB46" s="319"/>
      <c r="IC46" s="319"/>
      <c r="ID46" s="319"/>
      <c r="IE46" s="319"/>
      <c r="IF46" s="319"/>
      <c r="IG46" s="318"/>
    </row>
    <row r="47" spans="1:241" ht="12.75" customHeight="1" x14ac:dyDescent="0.2">
      <c r="A47" s="370" t="s">
        <v>21</v>
      </c>
      <c r="B47" s="270">
        <v>1190</v>
      </c>
      <c r="C47" s="270">
        <v>1190</v>
      </c>
      <c r="D47" s="270">
        <v>515</v>
      </c>
      <c r="E47" s="270">
        <v>675</v>
      </c>
      <c r="F47" s="270">
        <v>0</v>
      </c>
      <c r="G47" s="270">
        <v>0</v>
      </c>
      <c r="H47" s="270">
        <v>1190</v>
      </c>
      <c r="I47" s="270" t="s">
        <v>1676</v>
      </c>
      <c r="J47" s="270">
        <v>1190</v>
      </c>
      <c r="K47" s="270">
        <v>10</v>
      </c>
      <c r="L47" s="270">
        <v>57.992105263157896</v>
      </c>
      <c r="M47" s="270">
        <v>475</v>
      </c>
      <c r="N47" s="270">
        <v>320</v>
      </c>
      <c r="O47" s="270">
        <v>160</v>
      </c>
      <c r="P47" s="270">
        <v>125</v>
      </c>
      <c r="Q47" s="270">
        <v>30</v>
      </c>
      <c r="R47" s="270">
        <v>10</v>
      </c>
      <c r="S47" s="270">
        <v>15</v>
      </c>
      <c r="T47" s="270" t="s">
        <v>1676</v>
      </c>
      <c r="U47" s="270">
        <v>9</v>
      </c>
      <c r="V47" s="270">
        <v>9</v>
      </c>
      <c r="W47" s="270">
        <v>36</v>
      </c>
      <c r="X47" s="270">
        <v>54.51223628691983</v>
      </c>
      <c r="Y47" s="270">
        <v>0</v>
      </c>
      <c r="Z47" s="270">
        <v>100</v>
      </c>
      <c r="AA47" s="270">
        <v>260</v>
      </c>
      <c r="AB47" s="270">
        <v>325</v>
      </c>
      <c r="AC47" s="270">
        <v>355</v>
      </c>
      <c r="AD47" s="270">
        <v>140</v>
      </c>
      <c r="AE47" s="270" t="s">
        <v>1676</v>
      </c>
      <c r="AF47" s="270">
        <v>90</v>
      </c>
      <c r="AG47" s="270">
        <v>0</v>
      </c>
      <c r="AH47" s="270">
        <v>350</v>
      </c>
      <c r="AI47" s="270">
        <v>0</v>
      </c>
      <c r="AJ47" s="270">
        <v>0</v>
      </c>
      <c r="AK47" s="270">
        <v>0</v>
      </c>
      <c r="AL47" s="270">
        <v>150</v>
      </c>
      <c r="AM47" s="270">
        <v>100</v>
      </c>
      <c r="AN47" s="270" t="s">
        <v>1676</v>
      </c>
      <c r="AO47" s="270">
        <v>0</v>
      </c>
      <c r="AP47" s="270" t="s">
        <v>1676</v>
      </c>
      <c r="AQ47" s="270">
        <v>10</v>
      </c>
      <c r="AR47" s="270">
        <v>30</v>
      </c>
      <c r="AS47" s="270">
        <v>10</v>
      </c>
      <c r="AT47" s="270">
        <v>145</v>
      </c>
      <c r="AU47" s="270">
        <v>0</v>
      </c>
      <c r="AV47" s="270">
        <v>25</v>
      </c>
      <c r="AW47" s="270">
        <v>85</v>
      </c>
      <c r="AX47" s="270">
        <v>0</v>
      </c>
      <c r="AY47" s="270">
        <v>10</v>
      </c>
      <c r="AZ47" s="270">
        <v>125</v>
      </c>
      <c r="BA47" s="270" t="s">
        <v>1676</v>
      </c>
      <c r="BB47" s="270">
        <v>40</v>
      </c>
      <c r="BC47" s="270" t="s">
        <v>1676</v>
      </c>
      <c r="BD47" s="270">
        <v>70</v>
      </c>
      <c r="BE47" s="270" t="s">
        <v>1676</v>
      </c>
      <c r="BF47" s="270">
        <v>0</v>
      </c>
      <c r="BG47" s="270">
        <v>0</v>
      </c>
      <c r="BH47" s="270">
        <v>45</v>
      </c>
      <c r="BI47" s="270">
        <v>365</v>
      </c>
      <c r="BJ47" s="270">
        <v>0</v>
      </c>
      <c r="BK47" s="270" t="s">
        <v>1676</v>
      </c>
      <c r="BL47" s="270">
        <v>0</v>
      </c>
      <c r="BM47" s="270">
        <v>255</v>
      </c>
      <c r="BN47" s="270">
        <v>25</v>
      </c>
      <c r="BO47" s="270">
        <v>210</v>
      </c>
      <c r="BP47" s="270">
        <v>135</v>
      </c>
      <c r="BQ47" s="270">
        <v>0</v>
      </c>
      <c r="BR47" s="270">
        <v>0</v>
      </c>
      <c r="BS47" s="270" t="s">
        <v>1676</v>
      </c>
      <c r="BT47" s="270">
        <v>35</v>
      </c>
      <c r="BU47" s="270">
        <v>15</v>
      </c>
      <c r="BV47" s="270"/>
      <c r="BW47" s="270">
        <v>10</v>
      </c>
      <c r="BX47" s="270">
        <v>0</v>
      </c>
      <c r="BY47" s="270" t="s">
        <v>1676</v>
      </c>
      <c r="BZ47" s="270">
        <v>0</v>
      </c>
      <c r="CA47" s="270">
        <v>0</v>
      </c>
      <c r="CB47" s="270">
        <v>0</v>
      </c>
      <c r="CC47" s="270">
        <v>0</v>
      </c>
      <c r="CD47" s="270" t="s">
        <v>1676</v>
      </c>
      <c r="CE47" s="270" t="s">
        <v>1676</v>
      </c>
      <c r="CF47" s="270">
        <v>0</v>
      </c>
      <c r="CG47" s="270">
        <v>1185</v>
      </c>
      <c r="CH47" s="270">
        <v>0</v>
      </c>
      <c r="CI47" s="270">
        <v>170</v>
      </c>
      <c r="CJ47" s="270">
        <v>45</v>
      </c>
      <c r="CK47" s="270">
        <v>225</v>
      </c>
      <c r="CL47" s="270">
        <v>0</v>
      </c>
      <c r="CM47" s="270">
        <v>370</v>
      </c>
      <c r="CN47" s="270">
        <v>0</v>
      </c>
      <c r="CO47" s="270">
        <v>0</v>
      </c>
      <c r="CP47" s="270">
        <v>0</v>
      </c>
      <c r="CQ47" s="270">
        <v>0</v>
      </c>
      <c r="CR47" s="270">
        <v>0</v>
      </c>
      <c r="CS47" s="270">
        <v>0</v>
      </c>
      <c r="CT47" s="270">
        <v>0</v>
      </c>
      <c r="CU47" s="270">
        <v>0</v>
      </c>
      <c r="CV47" s="270">
        <v>0</v>
      </c>
      <c r="CW47" s="270">
        <v>0</v>
      </c>
      <c r="CX47" s="270">
        <v>0</v>
      </c>
      <c r="CY47" s="270">
        <v>0</v>
      </c>
      <c r="CZ47" s="270">
        <v>0</v>
      </c>
      <c r="DA47" s="270">
        <v>45</v>
      </c>
      <c r="DB47" s="270">
        <v>0</v>
      </c>
      <c r="DC47" s="270">
        <v>0</v>
      </c>
      <c r="DD47" s="270">
        <v>160</v>
      </c>
      <c r="DE47" s="270">
        <v>0</v>
      </c>
      <c r="DF47" s="270">
        <v>0</v>
      </c>
      <c r="DG47" s="270">
        <v>0</v>
      </c>
      <c r="DH47" s="270">
        <v>0</v>
      </c>
      <c r="DI47" s="270">
        <v>0</v>
      </c>
      <c r="DJ47" s="270">
        <v>0</v>
      </c>
      <c r="DK47" s="270">
        <v>0</v>
      </c>
      <c r="DL47" s="270">
        <v>0</v>
      </c>
      <c r="DM47" s="270">
        <v>0</v>
      </c>
      <c r="DN47" s="270">
        <v>0</v>
      </c>
      <c r="DO47" s="270">
        <v>0</v>
      </c>
      <c r="DP47" s="270">
        <v>0</v>
      </c>
      <c r="DQ47" s="270"/>
      <c r="DR47" s="270">
        <v>0</v>
      </c>
      <c r="DS47" s="270">
        <v>0</v>
      </c>
      <c r="DT47" s="270">
        <v>0</v>
      </c>
      <c r="DU47" s="270">
        <v>0</v>
      </c>
      <c r="DV47" s="270">
        <v>0</v>
      </c>
      <c r="DW47" s="270">
        <v>0</v>
      </c>
      <c r="DX47" s="270">
        <v>0</v>
      </c>
      <c r="DY47" s="270">
        <v>0</v>
      </c>
      <c r="DZ47" s="270">
        <v>0</v>
      </c>
      <c r="EA47" s="270">
        <v>0</v>
      </c>
      <c r="EB47" s="270">
        <v>0</v>
      </c>
      <c r="EC47" s="270">
        <v>0</v>
      </c>
      <c r="ED47" s="270">
        <v>0</v>
      </c>
      <c r="EE47" s="270">
        <v>0</v>
      </c>
      <c r="EF47" s="270">
        <v>0</v>
      </c>
      <c r="EG47" s="270">
        <v>0</v>
      </c>
      <c r="EH47" s="270">
        <v>0</v>
      </c>
      <c r="EI47" s="270">
        <v>0</v>
      </c>
      <c r="EJ47" s="270">
        <v>0</v>
      </c>
      <c r="EK47" s="270">
        <v>180</v>
      </c>
      <c r="EL47" s="270">
        <v>0</v>
      </c>
      <c r="EM47" s="270">
        <v>0</v>
      </c>
      <c r="EN47" s="270">
        <v>0</v>
      </c>
      <c r="EO47" s="270">
        <v>0</v>
      </c>
      <c r="EP47" s="270">
        <v>0</v>
      </c>
      <c r="EQ47" s="270">
        <v>0</v>
      </c>
      <c r="ER47" s="270">
        <v>0</v>
      </c>
      <c r="ES47" s="270">
        <v>0</v>
      </c>
      <c r="ET47" s="270">
        <v>0</v>
      </c>
      <c r="EU47" s="270">
        <v>0</v>
      </c>
      <c r="EV47" s="270">
        <v>0</v>
      </c>
      <c r="EW47" s="270">
        <v>0</v>
      </c>
      <c r="EX47" s="270">
        <v>0</v>
      </c>
      <c r="EY47" s="270">
        <v>0</v>
      </c>
      <c r="EZ47" s="270">
        <v>0</v>
      </c>
      <c r="FA47" s="270">
        <v>0</v>
      </c>
      <c r="FB47" s="270">
        <v>0</v>
      </c>
      <c r="FC47" s="270">
        <v>0</v>
      </c>
      <c r="FD47" s="270">
        <v>0</v>
      </c>
      <c r="FE47" s="270">
        <v>0</v>
      </c>
      <c r="FF47" s="270">
        <v>0</v>
      </c>
      <c r="FG47" s="270">
        <v>0</v>
      </c>
      <c r="FH47" s="270">
        <v>0</v>
      </c>
      <c r="FI47" s="270">
        <v>0</v>
      </c>
      <c r="FJ47" s="270">
        <v>0</v>
      </c>
      <c r="FK47" s="270">
        <v>0</v>
      </c>
      <c r="FL47" s="351">
        <v>1150</v>
      </c>
      <c r="FM47" s="323">
        <v>0</v>
      </c>
      <c r="FN47" s="324">
        <v>1140</v>
      </c>
      <c r="FO47" s="270"/>
      <c r="FP47" s="89"/>
      <c r="FQ47" s="270"/>
      <c r="FR47" s="319"/>
      <c r="FS47" s="319"/>
      <c r="FT47" s="319"/>
      <c r="FU47" s="319"/>
      <c r="FV47" s="319"/>
      <c r="FW47" s="319"/>
      <c r="FX47" s="319"/>
      <c r="FY47" s="319"/>
      <c r="FZ47" s="319"/>
      <c r="GA47" s="319"/>
      <c r="GB47" s="319"/>
      <c r="GC47" s="319"/>
      <c r="GD47" s="319"/>
      <c r="GE47" s="319"/>
      <c r="GF47" s="319"/>
      <c r="GG47" s="319"/>
      <c r="GH47" s="319"/>
      <c r="GI47" s="319"/>
      <c r="GJ47" s="319"/>
      <c r="GK47" s="319"/>
      <c r="GL47" s="319"/>
      <c r="GM47" s="319"/>
      <c r="GN47" s="319"/>
      <c r="GO47" s="319"/>
      <c r="GP47" s="319"/>
      <c r="GQ47" s="319"/>
      <c r="GR47" s="319"/>
      <c r="GS47" s="319"/>
      <c r="GT47" s="319"/>
      <c r="GU47" s="319"/>
      <c r="GV47" s="319"/>
      <c r="GW47" s="319"/>
      <c r="GX47" s="319"/>
      <c r="GY47" s="319"/>
      <c r="GZ47" s="319"/>
      <c r="HA47" s="319"/>
      <c r="HB47" s="319"/>
      <c r="HC47" s="319"/>
      <c r="HD47" s="319"/>
      <c r="HE47" s="319"/>
      <c r="HF47" s="319"/>
      <c r="HG47" s="319"/>
      <c r="HH47" s="319"/>
      <c r="HI47" s="319"/>
      <c r="HJ47" s="319"/>
      <c r="HK47" s="319"/>
      <c r="HL47" s="319"/>
      <c r="HM47" s="319"/>
      <c r="HN47" s="319"/>
      <c r="HO47" s="319"/>
      <c r="HP47" s="319"/>
      <c r="HQ47" s="319"/>
      <c r="HR47" s="319"/>
      <c r="HS47" s="319"/>
      <c r="HT47" s="319"/>
      <c r="HU47" s="319"/>
      <c r="HV47" s="319"/>
      <c r="HW47" s="319"/>
      <c r="HX47" s="319"/>
      <c r="HY47" s="319"/>
      <c r="HZ47" s="319"/>
      <c r="IA47" s="319"/>
      <c r="IB47" s="319"/>
      <c r="IC47" s="319"/>
      <c r="ID47" s="319"/>
      <c r="IE47" s="319"/>
      <c r="IF47" s="319"/>
      <c r="IG47" s="318"/>
    </row>
    <row r="48" spans="1:241" ht="12.75" customHeight="1" x14ac:dyDescent="0.2">
      <c r="A48" s="370" t="s">
        <v>325</v>
      </c>
      <c r="B48" s="270">
        <v>1110</v>
      </c>
      <c r="C48" s="270">
        <v>1110</v>
      </c>
      <c r="D48" s="270">
        <v>445</v>
      </c>
      <c r="E48" s="270">
        <v>665</v>
      </c>
      <c r="F48" s="270">
        <v>0</v>
      </c>
      <c r="G48" s="270">
        <v>0</v>
      </c>
      <c r="H48" s="270">
        <v>1110</v>
      </c>
      <c r="I48" s="270">
        <v>215</v>
      </c>
      <c r="J48" s="270">
        <v>895</v>
      </c>
      <c r="K48" s="270">
        <v>575</v>
      </c>
      <c r="L48" s="270">
        <v>202.89433237271854</v>
      </c>
      <c r="M48" s="270">
        <v>220</v>
      </c>
      <c r="N48" s="270">
        <v>230</v>
      </c>
      <c r="O48" s="270">
        <v>105</v>
      </c>
      <c r="P48" s="270">
        <v>145</v>
      </c>
      <c r="Q48" s="270">
        <v>75</v>
      </c>
      <c r="R48" s="270">
        <v>55</v>
      </c>
      <c r="S48" s="270">
        <v>90</v>
      </c>
      <c r="T48" s="270">
        <v>120</v>
      </c>
      <c r="U48" s="270">
        <v>2.6620370370370372</v>
      </c>
      <c r="V48" s="270">
        <v>3</v>
      </c>
      <c r="W48" s="270">
        <v>79</v>
      </c>
      <c r="X48" s="270">
        <v>61.090090090090094</v>
      </c>
      <c r="Y48" s="270">
        <v>0</v>
      </c>
      <c r="Z48" s="270">
        <v>35</v>
      </c>
      <c r="AA48" s="270">
        <v>145</v>
      </c>
      <c r="AB48" s="270">
        <v>305</v>
      </c>
      <c r="AC48" s="270">
        <v>380</v>
      </c>
      <c r="AD48" s="270">
        <v>230</v>
      </c>
      <c r="AE48" s="270">
        <v>15</v>
      </c>
      <c r="AF48" s="270">
        <v>205</v>
      </c>
      <c r="AG48" s="270">
        <v>0</v>
      </c>
      <c r="AH48" s="270">
        <v>0</v>
      </c>
      <c r="AI48" s="270">
        <v>0</v>
      </c>
      <c r="AJ48" s="270">
        <v>0</v>
      </c>
      <c r="AK48" s="270">
        <v>0</v>
      </c>
      <c r="AL48" s="270">
        <v>0</v>
      </c>
      <c r="AM48" s="270">
        <v>0</v>
      </c>
      <c r="AN48" s="270">
        <v>0</v>
      </c>
      <c r="AO48" s="270">
        <v>0</v>
      </c>
      <c r="AP48" s="270">
        <v>0</v>
      </c>
      <c r="AQ48" s="270" t="s">
        <v>1676</v>
      </c>
      <c r="AR48" s="270">
        <v>0</v>
      </c>
      <c r="AS48" s="270">
        <v>0</v>
      </c>
      <c r="AT48" s="270">
        <v>0</v>
      </c>
      <c r="AU48" s="270">
        <v>0</v>
      </c>
      <c r="AV48" s="270" t="s">
        <v>1676</v>
      </c>
      <c r="AW48" s="270">
        <v>110</v>
      </c>
      <c r="AX48" s="270">
        <v>0</v>
      </c>
      <c r="AY48" s="270">
        <v>20</v>
      </c>
      <c r="AZ48" s="270">
        <v>405</v>
      </c>
      <c r="BA48" s="270">
        <v>340</v>
      </c>
      <c r="BB48" s="270">
        <v>15</v>
      </c>
      <c r="BC48" s="270">
        <v>0</v>
      </c>
      <c r="BD48" s="270" t="s">
        <v>1676</v>
      </c>
      <c r="BE48" s="270">
        <v>0</v>
      </c>
      <c r="BF48" s="270">
        <v>0</v>
      </c>
      <c r="BG48" s="270">
        <v>0</v>
      </c>
      <c r="BH48" s="270">
        <v>160</v>
      </c>
      <c r="BI48" s="270">
        <v>0</v>
      </c>
      <c r="BJ48" s="270">
        <v>0</v>
      </c>
      <c r="BK48" s="270">
        <v>0</v>
      </c>
      <c r="BL48" s="270">
        <v>0</v>
      </c>
      <c r="BM48" s="270">
        <v>20</v>
      </c>
      <c r="BN48" s="270" t="s">
        <v>1676</v>
      </c>
      <c r="BO48" s="270">
        <v>860</v>
      </c>
      <c r="BP48" s="270" t="s">
        <v>1676</v>
      </c>
      <c r="BQ48" s="270">
        <v>0</v>
      </c>
      <c r="BR48" s="270">
        <v>0</v>
      </c>
      <c r="BS48" s="270" t="s">
        <v>1676</v>
      </c>
      <c r="BT48" s="270">
        <v>45</v>
      </c>
      <c r="BU48" s="270">
        <v>10</v>
      </c>
      <c r="BV48" s="270"/>
      <c r="BW48" s="270" t="s">
        <v>1676</v>
      </c>
      <c r="BX48" s="270">
        <v>0</v>
      </c>
      <c r="BY48" s="270" t="s">
        <v>1676</v>
      </c>
      <c r="BZ48" s="270">
        <v>0</v>
      </c>
      <c r="CA48" s="270">
        <v>0</v>
      </c>
      <c r="CB48" s="270">
        <v>0</v>
      </c>
      <c r="CC48" s="270">
        <v>0</v>
      </c>
      <c r="CD48" s="270" t="s">
        <v>1676</v>
      </c>
      <c r="CE48" s="270">
        <v>0</v>
      </c>
      <c r="CF48" s="270">
        <v>0</v>
      </c>
      <c r="CG48" s="270">
        <v>1100</v>
      </c>
      <c r="CH48" s="270">
        <v>0</v>
      </c>
      <c r="CI48" s="270">
        <v>20</v>
      </c>
      <c r="CJ48" s="270">
        <v>10</v>
      </c>
      <c r="CK48" s="270">
        <v>525</v>
      </c>
      <c r="CL48" s="270">
        <v>0</v>
      </c>
      <c r="CM48" s="270">
        <v>0</v>
      </c>
      <c r="CN48" s="270">
        <v>0</v>
      </c>
      <c r="CO48" s="270">
        <v>0</v>
      </c>
      <c r="CP48" s="270">
        <v>0</v>
      </c>
      <c r="CQ48" s="270">
        <v>0</v>
      </c>
      <c r="CR48" s="270">
        <v>0</v>
      </c>
      <c r="CS48" s="270">
        <v>0</v>
      </c>
      <c r="CT48" s="270">
        <v>0</v>
      </c>
      <c r="CU48" s="270">
        <v>0</v>
      </c>
      <c r="CV48" s="270">
        <v>0</v>
      </c>
      <c r="CW48" s="270">
        <v>0</v>
      </c>
      <c r="CX48" s="270">
        <v>0</v>
      </c>
      <c r="CY48" s="270">
        <v>0</v>
      </c>
      <c r="CZ48" s="270">
        <v>0</v>
      </c>
      <c r="DA48" s="270">
        <v>555</v>
      </c>
      <c r="DB48" s="270">
        <v>0</v>
      </c>
      <c r="DC48" s="270">
        <v>0</v>
      </c>
      <c r="DD48" s="270">
        <v>0</v>
      </c>
      <c r="DE48" s="270">
        <v>0</v>
      </c>
      <c r="DF48" s="270">
        <v>0</v>
      </c>
      <c r="DG48" s="270">
        <v>0</v>
      </c>
      <c r="DH48" s="270">
        <v>0</v>
      </c>
      <c r="DI48" s="270">
        <v>0</v>
      </c>
      <c r="DJ48" s="270">
        <v>0</v>
      </c>
      <c r="DK48" s="270">
        <v>0</v>
      </c>
      <c r="DL48" s="270">
        <v>0</v>
      </c>
      <c r="DM48" s="270">
        <v>0</v>
      </c>
      <c r="DN48" s="270">
        <v>0</v>
      </c>
      <c r="DO48" s="270">
        <v>0</v>
      </c>
      <c r="DP48" s="270">
        <v>0</v>
      </c>
      <c r="DQ48" s="270"/>
      <c r="DR48" s="270">
        <v>0</v>
      </c>
      <c r="DS48" s="270">
        <v>0</v>
      </c>
      <c r="DT48" s="270">
        <v>0</v>
      </c>
      <c r="DU48" s="270">
        <v>0</v>
      </c>
      <c r="DV48" s="270">
        <v>0</v>
      </c>
      <c r="DW48" s="270">
        <v>0</v>
      </c>
      <c r="DX48" s="270">
        <v>0</v>
      </c>
      <c r="DY48" s="270">
        <v>0</v>
      </c>
      <c r="DZ48" s="270">
        <v>0</v>
      </c>
      <c r="EA48" s="270">
        <v>0</v>
      </c>
      <c r="EB48" s="270">
        <v>0</v>
      </c>
      <c r="EC48" s="270">
        <v>0</v>
      </c>
      <c r="ED48" s="270">
        <v>0</v>
      </c>
      <c r="EE48" s="270">
        <v>0</v>
      </c>
      <c r="EF48" s="270">
        <v>0</v>
      </c>
      <c r="EG48" s="270">
        <v>0</v>
      </c>
      <c r="EH48" s="270">
        <v>0</v>
      </c>
      <c r="EI48" s="270">
        <v>0</v>
      </c>
      <c r="EJ48" s="270">
        <v>0</v>
      </c>
      <c r="EK48" s="270">
        <v>0</v>
      </c>
      <c r="EL48" s="270">
        <v>0</v>
      </c>
      <c r="EM48" s="270">
        <v>0</v>
      </c>
      <c r="EN48" s="270">
        <v>0</v>
      </c>
      <c r="EO48" s="270">
        <v>0</v>
      </c>
      <c r="EP48" s="270">
        <v>0</v>
      </c>
      <c r="EQ48" s="270">
        <v>0</v>
      </c>
      <c r="ER48" s="270">
        <v>0</v>
      </c>
      <c r="ES48" s="270">
        <v>0</v>
      </c>
      <c r="ET48" s="270">
        <v>0</v>
      </c>
      <c r="EU48" s="270">
        <v>0</v>
      </c>
      <c r="EV48" s="270">
        <v>0</v>
      </c>
      <c r="EW48" s="270">
        <v>0</v>
      </c>
      <c r="EX48" s="270">
        <v>0</v>
      </c>
      <c r="EY48" s="270">
        <v>0</v>
      </c>
      <c r="EZ48" s="270">
        <v>0</v>
      </c>
      <c r="FA48" s="270">
        <v>0</v>
      </c>
      <c r="FB48" s="270">
        <v>0</v>
      </c>
      <c r="FC48" s="270">
        <v>0</v>
      </c>
      <c r="FD48" s="270">
        <v>0</v>
      </c>
      <c r="FE48" s="270">
        <v>0</v>
      </c>
      <c r="FF48" s="270">
        <v>0</v>
      </c>
      <c r="FG48" s="270">
        <v>0</v>
      </c>
      <c r="FH48" s="270">
        <v>0</v>
      </c>
      <c r="FI48" s="270">
        <v>0</v>
      </c>
      <c r="FJ48" s="270">
        <v>0</v>
      </c>
      <c r="FK48" s="270">
        <v>0</v>
      </c>
      <c r="FL48" s="351">
        <v>1095</v>
      </c>
      <c r="FM48" s="323">
        <v>0</v>
      </c>
      <c r="FN48" s="324">
        <v>1040</v>
      </c>
      <c r="FO48" s="270"/>
      <c r="FP48" s="89"/>
      <c r="FQ48" s="270"/>
      <c r="FR48" s="319"/>
      <c r="FS48" s="319"/>
      <c r="FT48" s="319"/>
      <c r="FU48" s="319"/>
      <c r="FV48" s="319"/>
      <c r="FW48" s="319"/>
      <c r="FX48" s="319"/>
      <c r="FY48" s="319"/>
      <c r="FZ48" s="319"/>
      <c r="GA48" s="319"/>
      <c r="GB48" s="319"/>
      <c r="GC48" s="319"/>
      <c r="GD48" s="319"/>
      <c r="GE48" s="319"/>
      <c r="GF48" s="319"/>
      <c r="GG48" s="319"/>
      <c r="GH48" s="319"/>
      <c r="GI48" s="319"/>
      <c r="GJ48" s="319"/>
      <c r="GK48" s="319"/>
      <c r="GL48" s="319"/>
      <c r="GM48" s="319"/>
      <c r="GN48" s="319"/>
      <c r="GO48" s="319"/>
      <c r="GP48" s="319"/>
      <c r="GQ48" s="319"/>
      <c r="GR48" s="319"/>
      <c r="GS48" s="319"/>
      <c r="GT48" s="319"/>
      <c r="GU48" s="319"/>
      <c r="GV48" s="319"/>
      <c r="GW48" s="319"/>
      <c r="GX48" s="319"/>
      <c r="GY48" s="319"/>
      <c r="GZ48" s="319"/>
      <c r="HA48" s="319"/>
      <c r="HB48" s="319"/>
      <c r="HC48" s="319"/>
      <c r="HD48" s="319"/>
      <c r="HE48" s="319"/>
      <c r="HF48" s="319"/>
      <c r="HG48" s="319"/>
      <c r="HH48" s="319"/>
      <c r="HI48" s="319"/>
      <c r="HJ48" s="319"/>
      <c r="HK48" s="319"/>
      <c r="HL48" s="319"/>
      <c r="HM48" s="319"/>
      <c r="HN48" s="319"/>
      <c r="HO48" s="319"/>
      <c r="HP48" s="319"/>
      <c r="HQ48" s="319"/>
      <c r="HR48" s="319"/>
      <c r="HS48" s="319"/>
      <c r="HT48" s="319"/>
      <c r="HU48" s="319"/>
      <c r="HV48" s="319"/>
      <c r="HW48" s="319"/>
      <c r="HX48" s="319"/>
      <c r="HY48" s="319"/>
      <c r="HZ48" s="319"/>
      <c r="IA48" s="319"/>
      <c r="IB48" s="319"/>
      <c r="IC48" s="319"/>
      <c r="ID48" s="319"/>
      <c r="IE48" s="319"/>
      <c r="IF48" s="319"/>
      <c r="IG48" s="318"/>
    </row>
    <row r="49" spans="1:241" ht="12.75" customHeight="1" x14ac:dyDescent="0.2">
      <c r="A49" s="370" t="s">
        <v>35</v>
      </c>
      <c r="B49" s="270">
        <v>4195</v>
      </c>
      <c r="C49" s="270">
        <v>4195</v>
      </c>
      <c r="D49" s="270">
        <v>1765</v>
      </c>
      <c r="E49" s="270">
        <v>2430</v>
      </c>
      <c r="F49" s="270">
        <v>0</v>
      </c>
      <c r="G49" s="270">
        <v>0</v>
      </c>
      <c r="H49" s="270">
        <v>4195</v>
      </c>
      <c r="I49" s="270">
        <v>425</v>
      </c>
      <c r="J49" s="270">
        <v>3770</v>
      </c>
      <c r="K49" s="270">
        <v>735</v>
      </c>
      <c r="L49" s="270">
        <v>72.076264971889515</v>
      </c>
      <c r="M49" s="270">
        <v>1355</v>
      </c>
      <c r="N49" s="270">
        <v>1145</v>
      </c>
      <c r="O49" s="270">
        <v>590</v>
      </c>
      <c r="P49" s="270">
        <v>700</v>
      </c>
      <c r="Q49" s="270">
        <v>140</v>
      </c>
      <c r="R49" s="270">
        <v>75</v>
      </c>
      <c r="S49" s="270">
        <v>55</v>
      </c>
      <c r="T49" s="270">
        <v>20</v>
      </c>
      <c r="U49" s="270">
        <v>1.7294117647058824</v>
      </c>
      <c r="V49" s="270">
        <v>1</v>
      </c>
      <c r="W49" s="270">
        <v>45</v>
      </c>
      <c r="X49" s="270">
        <v>55.201051876643554</v>
      </c>
      <c r="Y49" s="270">
        <v>0</v>
      </c>
      <c r="Z49" s="270">
        <v>375</v>
      </c>
      <c r="AA49" s="270">
        <v>935</v>
      </c>
      <c r="AB49" s="270">
        <v>1115</v>
      </c>
      <c r="AC49" s="270">
        <v>1020</v>
      </c>
      <c r="AD49" s="270">
        <v>695</v>
      </c>
      <c r="AE49" s="270">
        <v>45</v>
      </c>
      <c r="AF49" s="270">
        <v>465</v>
      </c>
      <c r="AG49" s="270" t="s">
        <v>1676</v>
      </c>
      <c r="AH49" s="270">
        <v>775</v>
      </c>
      <c r="AI49" s="270">
        <v>10</v>
      </c>
      <c r="AJ49" s="270">
        <v>15</v>
      </c>
      <c r="AK49" s="270" t="s">
        <v>1676</v>
      </c>
      <c r="AL49" s="270">
        <v>315</v>
      </c>
      <c r="AM49" s="270">
        <v>605</v>
      </c>
      <c r="AN49" s="270">
        <v>40</v>
      </c>
      <c r="AO49" s="270">
        <v>0</v>
      </c>
      <c r="AP49" s="270" t="s">
        <v>1676</v>
      </c>
      <c r="AQ49" s="270">
        <v>255</v>
      </c>
      <c r="AR49" s="270">
        <v>160</v>
      </c>
      <c r="AS49" s="270">
        <v>75</v>
      </c>
      <c r="AT49" s="270">
        <v>385</v>
      </c>
      <c r="AU49" s="270">
        <v>0</v>
      </c>
      <c r="AV49" s="270">
        <v>20</v>
      </c>
      <c r="AW49" s="270">
        <v>400</v>
      </c>
      <c r="AX49" s="270" t="s">
        <v>1676</v>
      </c>
      <c r="AY49" s="270">
        <v>90</v>
      </c>
      <c r="AZ49" s="270">
        <v>440</v>
      </c>
      <c r="BA49" s="270">
        <v>30</v>
      </c>
      <c r="BB49" s="270">
        <v>115</v>
      </c>
      <c r="BC49" s="270">
        <v>20</v>
      </c>
      <c r="BD49" s="270">
        <v>130</v>
      </c>
      <c r="BE49" s="270">
        <v>15</v>
      </c>
      <c r="BF49" s="270" t="s">
        <v>1676</v>
      </c>
      <c r="BG49" s="270">
        <v>0</v>
      </c>
      <c r="BH49" s="270">
        <v>130</v>
      </c>
      <c r="BI49" s="270">
        <v>765</v>
      </c>
      <c r="BJ49" s="270">
        <v>15</v>
      </c>
      <c r="BK49" s="270" t="s">
        <v>1676</v>
      </c>
      <c r="BL49" s="270">
        <v>20</v>
      </c>
      <c r="BM49" s="270">
        <v>860</v>
      </c>
      <c r="BN49" s="270">
        <v>20</v>
      </c>
      <c r="BO49" s="270">
        <v>1035</v>
      </c>
      <c r="BP49" s="270">
        <v>670</v>
      </c>
      <c r="BQ49" s="270">
        <v>0</v>
      </c>
      <c r="BR49" s="270">
        <v>0</v>
      </c>
      <c r="BS49" s="270">
        <v>10</v>
      </c>
      <c r="BT49" s="270">
        <v>295</v>
      </c>
      <c r="BU49" s="270">
        <v>35</v>
      </c>
      <c r="BV49" s="270"/>
      <c r="BW49" s="270">
        <v>175</v>
      </c>
      <c r="BX49" s="270">
        <v>0</v>
      </c>
      <c r="BY49" s="270">
        <v>0</v>
      </c>
      <c r="BZ49" s="270">
        <v>0</v>
      </c>
      <c r="CA49" s="270">
        <v>0</v>
      </c>
      <c r="CB49" s="270">
        <v>0</v>
      </c>
      <c r="CC49" s="270">
        <v>0</v>
      </c>
      <c r="CD49" s="270">
        <v>25</v>
      </c>
      <c r="CE49" s="270">
        <v>0</v>
      </c>
      <c r="CF49" s="270">
        <v>0</v>
      </c>
      <c r="CG49" s="270">
        <v>4170</v>
      </c>
      <c r="CH49" s="270">
        <v>0</v>
      </c>
      <c r="CI49" s="270">
        <v>195</v>
      </c>
      <c r="CJ49" s="270">
        <v>430</v>
      </c>
      <c r="CK49" s="270">
        <v>880</v>
      </c>
      <c r="CL49" s="270">
        <v>35</v>
      </c>
      <c r="CM49" s="270">
        <v>785</v>
      </c>
      <c r="CN49" s="270">
        <v>0</v>
      </c>
      <c r="CO49" s="270">
        <v>0</v>
      </c>
      <c r="CP49" s="270">
        <v>0</v>
      </c>
      <c r="CQ49" s="270">
        <v>0</v>
      </c>
      <c r="CR49" s="270">
        <v>0</v>
      </c>
      <c r="CS49" s="270">
        <v>0</v>
      </c>
      <c r="CT49" s="270">
        <v>0</v>
      </c>
      <c r="CU49" s="270">
        <v>0</v>
      </c>
      <c r="CV49" s="270">
        <v>0</v>
      </c>
      <c r="CW49" s="270">
        <v>0</v>
      </c>
      <c r="CX49" s="270">
        <v>0</v>
      </c>
      <c r="CY49" s="270">
        <v>0</v>
      </c>
      <c r="CZ49" s="270">
        <v>0</v>
      </c>
      <c r="DA49" s="270">
        <v>320</v>
      </c>
      <c r="DB49" s="270">
        <v>0</v>
      </c>
      <c r="DC49" s="270">
        <v>0</v>
      </c>
      <c r="DD49" s="270">
        <v>975</v>
      </c>
      <c r="DE49" s="270">
        <v>0</v>
      </c>
      <c r="DF49" s="270">
        <v>0</v>
      </c>
      <c r="DG49" s="270">
        <v>0</v>
      </c>
      <c r="DH49" s="270">
        <v>0</v>
      </c>
      <c r="DI49" s="270">
        <v>0</v>
      </c>
      <c r="DJ49" s="270">
        <v>0</v>
      </c>
      <c r="DK49" s="270">
        <v>0</v>
      </c>
      <c r="DL49" s="270">
        <v>0</v>
      </c>
      <c r="DM49" s="270">
        <v>0</v>
      </c>
      <c r="DN49" s="270">
        <v>0</v>
      </c>
      <c r="DO49" s="270">
        <v>0</v>
      </c>
      <c r="DP49" s="270">
        <v>0</v>
      </c>
      <c r="DQ49" s="270"/>
      <c r="DR49" s="270">
        <v>0</v>
      </c>
      <c r="DS49" s="270">
        <v>0</v>
      </c>
      <c r="DT49" s="270">
        <v>0</v>
      </c>
      <c r="DU49" s="270">
        <v>0</v>
      </c>
      <c r="DV49" s="270">
        <v>0</v>
      </c>
      <c r="DW49" s="270">
        <v>0</v>
      </c>
      <c r="DX49" s="270">
        <v>0</v>
      </c>
      <c r="DY49" s="270">
        <v>0</v>
      </c>
      <c r="DZ49" s="270">
        <v>0</v>
      </c>
      <c r="EA49" s="270">
        <v>0</v>
      </c>
      <c r="EB49" s="270">
        <v>0</v>
      </c>
      <c r="EC49" s="270">
        <v>0</v>
      </c>
      <c r="ED49" s="270">
        <v>0</v>
      </c>
      <c r="EE49" s="270">
        <v>0</v>
      </c>
      <c r="EF49" s="270">
        <v>0</v>
      </c>
      <c r="EG49" s="270">
        <v>0</v>
      </c>
      <c r="EH49" s="270">
        <v>0</v>
      </c>
      <c r="EI49" s="270">
        <v>0</v>
      </c>
      <c r="EJ49" s="270">
        <v>0</v>
      </c>
      <c r="EK49" s="270">
        <v>580</v>
      </c>
      <c r="EL49" s="270">
        <v>0</v>
      </c>
      <c r="EM49" s="270">
        <v>0</v>
      </c>
      <c r="EN49" s="270">
        <v>0</v>
      </c>
      <c r="EO49" s="270">
        <v>0</v>
      </c>
      <c r="EP49" s="270">
        <v>0</v>
      </c>
      <c r="EQ49" s="270">
        <v>0</v>
      </c>
      <c r="ER49" s="270">
        <v>0</v>
      </c>
      <c r="ES49" s="270">
        <v>0</v>
      </c>
      <c r="ET49" s="270">
        <v>0</v>
      </c>
      <c r="EU49" s="270">
        <v>0</v>
      </c>
      <c r="EV49" s="270">
        <v>0</v>
      </c>
      <c r="EW49" s="270">
        <v>0</v>
      </c>
      <c r="EX49" s="270">
        <v>0</v>
      </c>
      <c r="EY49" s="270">
        <v>0</v>
      </c>
      <c r="EZ49" s="270">
        <v>0</v>
      </c>
      <c r="FA49" s="270">
        <v>0</v>
      </c>
      <c r="FB49" s="270">
        <v>0</v>
      </c>
      <c r="FC49" s="270">
        <v>0</v>
      </c>
      <c r="FD49" s="270">
        <v>0</v>
      </c>
      <c r="FE49" s="270">
        <v>0</v>
      </c>
      <c r="FF49" s="270">
        <v>0</v>
      </c>
      <c r="FG49" s="270">
        <v>0</v>
      </c>
      <c r="FH49" s="270">
        <v>0</v>
      </c>
      <c r="FI49" s="270">
        <v>0</v>
      </c>
      <c r="FJ49" s="270">
        <v>0</v>
      </c>
      <c r="FK49" s="270">
        <v>0</v>
      </c>
      <c r="FL49" s="351">
        <v>4085</v>
      </c>
      <c r="FM49" s="323">
        <v>0</v>
      </c>
      <c r="FN49" s="324">
        <v>4090</v>
      </c>
      <c r="FO49" s="270"/>
      <c r="FP49" s="89"/>
      <c r="FQ49" s="270"/>
      <c r="FR49" s="319"/>
      <c r="FS49" s="319"/>
      <c r="FT49" s="319"/>
      <c r="FU49" s="319"/>
      <c r="FV49" s="319"/>
      <c r="FW49" s="319"/>
      <c r="FX49" s="319"/>
      <c r="FY49" s="319"/>
      <c r="FZ49" s="319"/>
      <c r="GA49" s="319"/>
      <c r="GB49" s="319"/>
      <c r="GC49" s="319"/>
      <c r="GD49" s="319"/>
      <c r="GE49" s="319"/>
      <c r="GF49" s="319"/>
      <c r="GG49" s="319"/>
      <c r="GH49" s="319"/>
      <c r="GI49" s="319"/>
      <c r="GJ49" s="319"/>
      <c r="GK49" s="319"/>
      <c r="GL49" s="319"/>
      <c r="GM49" s="319"/>
      <c r="GN49" s="319"/>
      <c r="GO49" s="319"/>
      <c r="GP49" s="319"/>
      <c r="GQ49" s="319"/>
      <c r="GR49" s="319"/>
      <c r="GS49" s="319"/>
      <c r="GT49" s="319"/>
      <c r="GU49" s="319"/>
      <c r="GV49" s="319"/>
      <c r="GW49" s="319"/>
      <c r="GX49" s="319"/>
      <c r="GY49" s="319"/>
      <c r="GZ49" s="319"/>
      <c r="HA49" s="319"/>
      <c r="HB49" s="319"/>
      <c r="HC49" s="319"/>
      <c r="HD49" s="319"/>
      <c r="HE49" s="319"/>
      <c r="HF49" s="319"/>
      <c r="HG49" s="319"/>
      <c r="HH49" s="319"/>
      <c r="HI49" s="319"/>
      <c r="HJ49" s="319"/>
      <c r="HK49" s="319"/>
      <c r="HL49" s="319"/>
      <c r="HM49" s="319"/>
      <c r="HN49" s="319"/>
      <c r="HO49" s="319"/>
      <c r="HP49" s="319"/>
      <c r="HQ49" s="319"/>
      <c r="HR49" s="319"/>
      <c r="HS49" s="319"/>
      <c r="HT49" s="319"/>
      <c r="HU49" s="319"/>
      <c r="HV49" s="319"/>
      <c r="HW49" s="319"/>
      <c r="HX49" s="319"/>
      <c r="HY49" s="319"/>
      <c r="HZ49" s="319"/>
      <c r="IA49" s="319"/>
      <c r="IB49" s="319"/>
      <c r="IC49" s="319"/>
      <c r="ID49" s="319"/>
      <c r="IE49" s="319"/>
      <c r="IF49" s="319"/>
      <c r="IG49" s="318"/>
    </row>
    <row r="50" spans="1:241" ht="12.75" customHeight="1" x14ac:dyDescent="0.2">
      <c r="A50" s="370" t="s">
        <v>318</v>
      </c>
      <c r="B50" s="270">
        <v>5165</v>
      </c>
      <c r="C50" s="270">
        <v>5165</v>
      </c>
      <c r="D50" s="270">
        <v>2320</v>
      </c>
      <c r="E50" s="270">
        <v>2845</v>
      </c>
      <c r="F50" s="270">
        <v>0</v>
      </c>
      <c r="G50" s="270">
        <v>0</v>
      </c>
      <c r="H50" s="270">
        <v>5165</v>
      </c>
      <c r="I50" s="270">
        <v>1180</v>
      </c>
      <c r="J50" s="270">
        <v>3985</v>
      </c>
      <c r="K50" s="270">
        <v>2785</v>
      </c>
      <c r="L50" s="270">
        <v>91.067137809187273</v>
      </c>
      <c r="M50" s="270">
        <v>1205</v>
      </c>
      <c r="N50" s="270">
        <v>1305</v>
      </c>
      <c r="O50" s="270">
        <v>770</v>
      </c>
      <c r="P50" s="270">
        <v>745</v>
      </c>
      <c r="Q50" s="270">
        <v>225</v>
      </c>
      <c r="R50" s="270">
        <v>100</v>
      </c>
      <c r="S50" s="270">
        <v>100</v>
      </c>
      <c r="T50" s="270">
        <v>80</v>
      </c>
      <c r="U50" s="270">
        <v>2.3553299492385786</v>
      </c>
      <c r="V50" s="270">
        <v>2</v>
      </c>
      <c r="W50" s="270">
        <v>53</v>
      </c>
      <c r="X50" s="270">
        <v>57.18454686289698</v>
      </c>
      <c r="Y50" s="270">
        <v>0</v>
      </c>
      <c r="Z50" s="270">
        <v>335</v>
      </c>
      <c r="AA50" s="270">
        <v>855</v>
      </c>
      <c r="AB50" s="270">
        <v>1590</v>
      </c>
      <c r="AC50" s="270">
        <v>1555</v>
      </c>
      <c r="AD50" s="270">
        <v>770</v>
      </c>
      <c r="AE50" s="270">
        <v>55</v>
      </c>
      <c r="AF50" s="270">
        <v>340</v>
      </c>
      <c r="AG50" s="270">
        <v>0</v>
      </c>
      <c r="AH50" s="270">
        <v>260</v>
      </c>
      <c r="AI50" s="270" t="s">
        <v>1676</v>
      </c>
      <c r="AJ50" s="270" t="s">
        <v>1676</v>
      </c>
      <c r="AK50" s="270">
        <v>0</v>
      </c>
      <c r="AL50" s="270">
        <v>485</v>
      </c>
      <c r="AM50" s="270">
        <v>605</v>
      </c>
      <c r="AN50" s="270">
        <v>135</v>
      </c>
      <c r="AO50" s="270">
        <v>0</v>
      </c>
      <c r="AP50" s="270" t="s">
        <v>1676</v>
      </c>
      <c r="AQ50" s="270" t="s">
        <v>1676</v>
      </c>
      <c r="AR50" s="270" t="s">
        <v>1676</v>
      </c>
      <c r="AS50" s="270">
        <v>40</v>
      </c>
      <c r="AT50" s="270">
        <v>110</v>
      </c>
      <c r="AU50" s="270">
        <v>0</v>
      </c>
      <c r="AV50" s="270">
        <v>125</v>
      </c>
      <c r="AW50" s="270">
        <v>935</v>
      </c>
      <c r="AX50" s="270" t="s">
        <v>1676</v>
      </c>
      <c r="AY50" s="270">
        <v>145</v>
      </c>
      <c r="AZ50" s="270">
        <v>1805</v>
      </c>
      <c r="BA50" s="270">
        <v>15</v>
      </c>
      <c r="BB50" s="270">
        <v>145</v>
      </c>
      <c r="BC50" s="270">
        <v>35</v>
      </c>
      <c r="BD50" s="270">
        <v>125</v>
      </c>
      <c r="BE50" s="270">
        <v>30</v>
      </c>
      <c r="BF50" s="270">
        <v>40</v>
      </c>
      <c r="BG50" s="270">
        <v>0</v>
      </c>
      <c r="BH50" s="270">
        <v>165</v>
      </c>
      <c r="BI50" s="270">
        <v>260</v>
      </c>
      <c r="BJ50" s="270">
        <v>0</v>
      </c>
      <c r="BK50" s="270" t="s">
        <v>1676</v>
      </c>
      <c r="BL50" s="270" t="s">
        <v>1676</v>
      </c>
      <c r="BM50" s="270">
        <v>1250</v>
      </c>
      <c r="BN50" s="270">
        <v>105</v>
      </c>
      <c r="BO50" s="270">
        <v>2675</v>
      </c>
      <c r="BP50" s="270">
        <v>135</v>
      </c>
      <c r="BQ50" s="270">
        <v>0</v>
      </c>
      <c r="BR50" s="270">
        <v>0</v>
      </c>
      <c r="BS50" s="270" t="s">
        <v>1676</v>
      </c>
      <c r="BT50" s="270">
        <v>255</v>
      </c>
      <c r="BU50" s="270">
        <v>40</v>
      </c>
      <c r="BV50" s="270"/>
      <c r="BW50" s="270">
        <v>45</v>
      </c>
      <c r="BX50" s="270">
        <v>0</v>
      </c>
      <c r="BY50" s="270">
        <v>10</v>
      </c>
      <c r="BZ50" s="270">
        <v>0</v>
      </c>
      <c r="CA50" s="270">
        <v>0</v>
      </c>
      <c r="CB50" s="270">
        <v>0</v>
      </c>
      <c r="CC50" s="270">
        <v>0</v>
      </c>
      <c r="CD50" s="270">
        <v>75</v>
      </c>
      <c r="CE50" s="270" t="s">
        <v>1676</v>
      </c>
      <c r="CF50" s="270">
        <v>0</v>
      </c>
      <c r="CG50" s="270">
        <v>5080</v>
      </c>
      <c r="CH50" s="270">
        <v>0</v>
      </c>
      <c r="CI50" s="270">
        <v>1035</v>
      </c>
      <c r="CJ50" s="270">
        <v>0</v>
      </c>
      <c r="CK50" s="270">
        <v>2695</v>
      </c>
      <c r="CL50" s="270">
        <v>0</v>
      </c>
      <c r="CM50" s="270">
        <v>260</v>
      </c>
      <c r="CN50" s="270">
        <v>0</v>
      </c>
      <c r="CO50" s="270">
        <v>0</v>
      </c>
      <c r="CP50" s="270">
        <v>0</v>
      </c>
      <c r="CQ50" s="270">
        <v>0</v>
      </c>
      <c r="CR50" s="270">
        <v>0</v>
      </c>
      <c r="CS50" s="270">
        <v>0</v>
      </c>
      <c r="CT50" s="270">
        <v>0</v>
      </c>
      <c r="CU50" s="270">
        <v>0</v>
      </c>
      <c r="CV50" s="270">
        <v>210</v>
      </c>
      <c r="CW50" s="270">
        <v>0</v>
      </c>
      <c r="CX50" s="270">
        <v>0</v>
      </c>
      <c r="CY50" s="270">
        <v>0</v>
      </c>
      <c r="CZ50" s="270">
        <v>0</v>
      </c>
      <c r="DA50" s="270">
        <v>0</v>
      </c>
      <c r="DB50" s="270">
        <v>0</v>
      </c>
      <c r="DC50" s="270">
        <v>0</v>
      </c>
      <c r="DD50" s="270">
        <v>780</v>
      </c>
      <c r="DE50" s="270">
        <v>0</v>
      </c>
      <c r="DF50" s="270">
        <v>0</v>
      </c>
      <c r="DG50" s="270">
        <v>0</v>
      </c>
      <c r="DH50" s="270">
        <v>0</v>
      </c>
      <c r="DI50" s="270">
        <v>0</v>
      </c>
      <c r="DJ50" s="270">
        <v>0</v>
      </c>
      <c r="DK50" s="270">
        <v>0</v>
      </c>
      <c r="DL50" s="270">
        <v>0</v>
      </c>
      <c r="DM50" s="270">
        <v>0</v>
      </c>
      <c r="DN50" s="270">
        <v>0</v>
      </c>
      <c r="DO50" s="270">
        <v>0</v>
      </c>
      <c r="DP50" s="270">
        <v>0</v>
      </c>
      <c r="DQ50" s="270"/>
      <c r="DR50" s="270">
        <v>0</v>
      </c>
      <c r="DS50" s="270">
        <v>0</v>
      </c>
      <c r="DT50" s="270">
        <v>0</v>
      </c>
      <c r="DU50" s="270">
        <v>0</v>
      </c>
      <c r="DV50" s="270">
        <v>0</v>
      </c>
      <c r="DW50" s="270">
        <v>0</v>
      </c>
      <c r="DX50" s="270">
        <v>0</v>
      </c>
      <c r="DY50" s="270">
        <v>0</v>
      </c>
      <c r="DZ50" s="270">
        <v>0</v>
      </c>
      <c r="EA50" s="270">
        <v>0</v>
      </c>
      <c r="EB50" s="270">
        <v>0</v>
      </c>
      <c r="EC50" s="270">
        <v>0</v>
      </c>
      <c r="ED50" s="270">
        <v>0</v>
      </c>
      <c r="EE50" s="270">
        <v>0</v>
      </c>
      <c r="EF50" s="270">
        <v>0</v>
      </c>
      <c r="EG50" s="270">
        <v>0</v>
      </c>
      <c r="EH50" s="270">
        <v>0</v>
      </c>
      <c r="EI50" s="270">
        <v>0</v>
      </c>
      <c r="EJ50" s="270">
        <v>0</v>
      </c>
      <c r="EK50" s="270">
        <v>185</v>
      </c>
      <c r="EL50" s="270">
        <v>0</v>
      </c>
      <c r="EM50" s="270">
        <v>0</v>
      </c>
      <c r="EN50" s="270">
        <v>0</v>
      </c>
      <c r="EO50" s="270">
        <v>0</v>
      </c>
      <c r="EP50" s="270">
        <v>0</v>
      </c>
      <c r="EQ50" s="270">
        <v>0</v>
      </c>
      <c r="ER50" s="270">
        <v>0</v>
      </c>
      <c r="ES50" s="270">
        <v>0</v>
      </c>
      <c r="ET50" s="270">
        <v>0</v>
      </c>
      <c r="EU50" s="270">
        <v>0</v>
      </c>
      <c r="EV50" s="270">
        <v>0</v>
      </c>
      <c r="EW50" s="270">
        <v>0</v>
      </c>
      <c r="EX50" s="270">
        <v>0</v>
      </c>
      <c r="EY50" s="270">
        <v>0</v>
      </c>
      <c r="EZ50" s="270">
        <v>0</v>
      </c>
      <c r="FA50" s="270">
        <v>0</v>
      </c>
      <c r="FB50" s="270">
        <v>0</v>
      </c>
      <c r="FC50" s="270">
        <v>0</v>
      </c>
      <c r="FD50" s="270">
        <v>0</v>
      </c>
      <c r="FE50" s="270">
        <v>0</v>
      </c>
      <c r="FF50" s="270">
        <v>0</v>
      </c>
      <c r="FG50" s="270">
        <v>0</v>
      </c>
      <c r="FH50" s="270">
        <v>0</v>
      </c>
      <c r="FI50" s="270">
        <v>0</v>
      </c>
      <c r="FJ50" s="270">
        <v>0</v>
      </c>
      <c r="FK50" s="270">
        <v>0</v>
      </c>
      <c r="FL50" s="351">
        <v>5020</v>
      </c>
      <c r="FM50" s="323">
        <v>0</v>
      </c>
      <c r="FN50" s="324">
        <v>4530</v>
      </c>
      <c r="FO50" s="270"/>
      <c r="FP50" s="89"/>
      <c r="FQ50" s="270"/>
      <c r="FR50" s="319"/>
      <c r="FS50" s="319"/>
      <c r="FT50" s="319"/>
      <c r="FU50" s="319"/>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319"/>
      <c r="GS50" s="319"/>
      <c r="GT50" s="319"/>
      <c r="GU50" s="319"/>
      <c r="GV50" s="319"/>
      <c r="GW50" s="319"/>
      <c r="GX50" s="319"/>
      <c r="GY50" s="319"/>
      <c r="GZ50" s="319"/>
      <c r="HA50" s="319"/>
      <c r="HB50" s="319"/>
      <c r="HC50" s="319"/>
      <c r="HD50" s="319"/>
      <c r="HE50" s="319"/>
      <c r="HF50" s="319"/>
      <c r="HG50" s="319"/>
      <c r="HH50" s="319"/>
      <c r="HI50" s="319"/>
      <c r="HJ50" s="319"/>
      <c r="HK50" s="319"/>
      <c r="HL50" s="319"/>
      <c r="HM50" s="319"/>
      <c r="HN50" s="319"/>
      <c r="HO50" s="319"/>
      <c r="HP50" s="319"/>
      <c r="HQ50" s="319"/>
      <c r="HR50" s="319"/>
      <c r="HS50" s="319"/>
      <c r="HT50" s="319"/>
      <c r="HU50" s="319"/>
      <c r="HV50" s="319"/>
      <c r="HW50" s="319"/>
      <c r="HX50" s="319"/>
      <c r="HY50" s="319"/>
      <c r="HZ50" s="319"/>
      <c r="IA50" s="319"/>
      <c r="IB50" s="319"/>
      <c r="IC50" s="319"/>
      <c r="ID50" s="319"/>
      <c r="IE50" s="319"/>
      <c r="IF50" s="319"/>
      <c r="IG50" s="318"/>
    </row>
    <row r="51" spans="1:241" ht="12.75" customHeight="1" x14ac:dyDescent="0.2">
      <c r="A51" s="370" t="s">
        <v>319</v>
      </c>
      <c r="B51" s="270">
        <v>7275</v>
      </c>
      <c r="C51" s="270">
        <v>7275</v>
      </c>
      <c r="D51" s="270">
        <v>2845</v>
      </c>
      <c r="E51" s="270">
        <v>4430</v>
      </c>
      <c r="F51" s="270">
        <v>0</v>
      </c>
      <c r="G51" s="270">
        <v>0</v>
      </c>
      <c r="H51" s="270">
        <v>7275</v>
      </c>
      <c r="I51" s="270">
        <v>725</v>
      </c>
      <c r="J51" s="270">
        <v>6550</v>
      </c>
      <c r="K51" s="270">
        <v>1425</v>
      </c>
      <c r="L51" s="270">
        <v>305.38320012064543</v>
      </c>
      <c r="M51" s="270">
        <v>850</v>
      </c>
      <c r="N51" s="270">
        <v>1170</v>
      </c>
      <c r="O51" s="270">
        <v>955</v>
      </c>
      <c r="P51" s="270">
        <v>725</v>
      </c>
      <c r="Q51" s="270">
        <v>395</v>
      </c>
      <c r="R51" s="270">
        <v>285</v>
      </c>
      <c r="S51" s="270">
        <v>600</v>
      </c>
      <c r="T51" s="270">
        <v>1655</v>
      </c>
      <c r="U51" s="270">
        <v>1.9614855570839065</v>
      </c>
      <c r="V51" s="270">
        <v>2</v>
      </c>
      <c r="W51" s="270">
        <v>119</v>
      </c>
      <c r="X51" s="270">
        <v>57.567203191635713</v>
      </c>
      <c r="Y51" s="270">
        <v>0</v>
      </c>
      <c r="Z51" s="270">
        <v>295</v>
      </c>
      <c r="AA51" s="270">
        <v>1075</v>
      </c>
      <c r="AB51" s="270">
        <v>2515</v>
      </c>
      <c r="AC51" s="270">
        <v>2435</v>
      </c>
      <c r="AD51" s="270">
        <v>920</v>
      </c>
      <c r="AE51" s="270">
        <v>25</v>
      </c>
      <c r="AF51" s="270">
        <v>1690</v>
      </c>
      <c r="AG51" s="270">
        <v>0</v>
      </c>
      <c r="AH51" s="270">
        <v>0</v>
      </c>
      <c r="AI51" s="270">
        <v>35</v>
      </c>
      <c r="AJ51" s="270">
        <v>100</v>
      </c>
      <c r="AK51" s="270">
        <v>20</v>
      </c>
      <c r="AL51" s="270">
        <v>285</v>
      </c>
      <c r="AM51" s="270">
        <v>770</v>
      </c>
      <c r="AN51" s="270">
        <v>0</v>
      </c>
      <c r="AO51" s="270">
        <v>0</v>
      </c>
      <c r="AP51" s="270" t="s">
        <v>1676</v>
      </c>
      <c r="AQ51" s="270">
        <v>60</v>
      </c>
      <c r="AR51" s="270">
        <v>35</v>
      </c>
      <c r="AS51" s="270">
        <v>30</v>
      </c>
      <c r="AT51" s="270">
        <v>175</v>
      </c>
      <c r="AU51" s="270">
        <v>0</v>
      </c>
      <c r="AV51" s="270">
        <v>10</v>
      </c>
      <c r="AW51" s="270">
        <v>325</v>
      </c>
      <c r="AX51" s="270">
        <v>0</v>
      </c>
      <c r="AY51" s="270">
        <v>1810</v>
      </c>
      <c r="AZ51" s="270">
        <v>1320</v>
      </c>
      <c r="BA51" s="270">
        <v>480</v>
      </c>
      <c r="BB51" s="270">
        <v>135</v>
      </c>
      <c r="BC51" s="270">
        <v>35</v>
      </c>
      <c r="BD51" s="270">
        <v>40</v>
      </c>
      <c r="BE51" s="270">
        <v>10</v>
      </c>
      <c r="BF51" s="270">
        <v>0</v>
      </c>
      <c r="BG51" s="270" t="s">
        <v>1676</v>
      </c>
      <c r="BH51" s="270">
        <v>230</v>
      </c>
      <c r="BI51" s="270" t="s">
        <v>1676</v>
      </c>
      <c r="BJ51" s="270">
        <v>30</v>
      </c>
      <c r="BK51" s="270" t="s">
        <v>1676</v>
      </c>
      <c r="BL51" s="270">
        <v>120</v>
      </c>
      <c r="BM51" s="270">
        <v>930</v>
      </c>
      <c r="BN51" s="270">
        <v>20</v>
      </c>
      <c r="BO51" s="270">
        <v>5195</v>
      </c>
      <c r="BP51" s="270">
        <v>275</v>
      </c>
      <c r="BQ51" s="270">
        <v>0</v>
      </c>
      <c r="BR51" s="270">
        <v>0</v>
      </c>
      <c r="BS51" s="270">
        <v>10</v>
      </c>
      <c r="BT51" s="270">
        <v>295</v>
      </c>
      <c r="BU51" s="270">
        <v>30</v>
      </c>
      <c r="BV51" s="270"/>
      <c r="BW51" s="270">
        <v>55</v>
      </c>
      <c r="BX51" s="270">
        <v>0</v>
      </c>
      <c r="BY51" s="270" t="s">
        <v>1676</v>
      </c>
      <c r="BZ51" s="270">
        <v>0</v>
      </c>
      <c r="CA51" s="270">
        <v>0</v>
      </c>
      <c r="CB51" s="270">
        <v>0</v>
      </c>
      <c r="CC51" s="270">
        <v>0</v>
      </c>
      <c r="CD51" s="270">
        <v>50</v>
      </c>
      <c r="CE51" s="270">
        <v>0</v>
      </c>
      <c r="CF51" s="270">
        <v>0</v>
      </c>
      <c r="CG51" s="270">
        <v>7225</v>
      </c>
      <c r="CH51" s="270">
        <v>0</v>
      </c>
      <c r="CI51" s="270">
        <v>820</v>
      </c>
      <c r="CJ51" s="270">
        <v>75</v>
      </c>
      <c r="CK51" s="270">
        <v>1570</v>
      </c>
      <c r="CL51" s="270">
        <v>165</v>
      </c>
      <c r="CM51" s="270">
        <v>0</v>
      </c>
      <c r="CN51" s="270">
        <v>0</v>
      </c>
      <c r="CO51" s="270">
        <v>0</v>
      </c>
      <c r="CP51" s="270">
        <v>0</v>
      </c>
      <c r="CQ51" s="270">
        <v>0</v>
      </c>
      <c r="CR51" s="270">
        <v>0</v>
      </c>
      <c r="CS51" s="270">
        <v>0</v>
      </c>
      <c r="CT51" s="270">
        <v>0</v>
      </c>
      <c r="CU51" s="270">
        <v>0</v>
      </c>
      <c r="CV51" s="270">
        <v>25</v>
      </c>
      <c r="CW51" s="270">
        <v>0</v>
      </c>
      <c r="CX51" s="270">
        <v>0</v>
      </c>
      <c r="CY51" s="270">
        <v>0</v>
      </c>
      <c r="CZ51" s="270">
        <v>0</v>
      </c>
      <c r="DA51" s="270">
        <v>3950</v>
      </c>
      <c r="DB51" s="270">
        <v>0</v>
      </c>
      <c r="DC51" s="270">
        <v>0</v>
      </c>
      <c r="DD51" s="270">
        <v>425</v>
      </c>
      <c r="DE51" s="270">
        <v>0</v>
      </c>
      <c r="DF51" s="270">
        <v>0</v>
      </c>
      <c r="DG51" s="270">
        <v>0</v>
      </c>
      <c r="DH51" s="270">
        <v>0</v>
      </c>
      <c r="DI51" s="270">
        <v>0</v>
      </c>
      <c r="DJ51" s="270">
        <v>0</v>
      </c>
      <c r="DK51" s="270">
        <v>0</v>
      </c>
      <c r="DL51" s="270">
        <v>0</v>
      </c>
      <c r="DM51" s="270">
        <v>0</v>
      </c>
      <c r="DN51" s="270">
        <v>0</v>
      </c>
      <c r="DO51" s="270">
        <v>0</v>
      </c>
      <c r="DP51" s="270">
        <v>0</v>
      </c>
      <c r="DQ51" s="270"/>
      <c r="DR51" s="270">
        <v>0</v>
      </c>
      <c r="DS51" s="270">
        <v>0</v>
      </c>
      <c r="DT51" s="270">
        <v>0</v>
      </c>
      <c r="DU51" s="270">
        <v>0</v>
      </c>
      <c r="DV51" s="270">
        <v>0</v>
      </c>
      <c r="DW51" s="270">
        <v>0</v>
      </c>
      <c r="DX51" s="270">
        <v>0</v>
      </c>
      <c r="DY51" s="270">
        <v>0</v>
      </c>
      <c r="DZ51" s="270">
        <v>0</v>
      </c>
      <c r="EA51" s="270">
        <v>0</v>
      </c>
      <c r="EB51" s="270">
        <v>0</v>
      </c>
      <c r="EC51" s="270">
        <v>0</v>
      </c>
      <c r="ED51" s="270">
        <v>0</v>
      </c>
      <c r="EE51" s="270">
        <v>0</v>
      </c>
      <c r="EF51" s="270">
        <v>0</v>
      </c>
      <c r="EG51" s="270">
        <v>0</v>
      </c>
      <c r="EH51" s="270">
        <v>0</v>
      </c>
      <c r="EI51" s="270">
        <v>0</v>
      </c>
      <c r="EJ51" s="270">
        <v>0</v>
      </c>
      <c r="EK51" s="270">
        <v>245</v>
      </c>
      <c r="EL51" s="270">
        <v>0</v>
      </c>
      <c r="EM51" s="270">
        <v>0</v>
      </c>
      <c r="EN51" s="270">
        <v>0</v>
      </c>
      <c r="EO51" s="270">
        <v>0</v>
      </c>
      <c r="EP51" s="270">
        <v>0</v>
      </c>
      <c r="EQ51" s="270">
        <v>0</v>
      </c>
      <c r="ER51" s="270">
        <v>0</v>
      </c>
      <c r="ES51" s="270">
        <v>0</v>
      </c>
      <c r="ET51" s="270">
        <v>0</v>
      </c>
      <c r="EU51" s="270">
        <v>0</v>
      </c>
      <c r="EV51" s="270">
        <v>0</v>
      </c>
      <c r="EW51" s="270">
        <v>0</v>
      </c>
      <c r="EX51" s="270">
        <v>0</v>
      </c>
      <c r="EY51" s="270">
        <v>0</v>
      </c>
      <c r="EZ51" s="270">
        <v>0</v>
      </c>
      <c r="FA51" s="270">
        <v>0</v>
      </c>
      <c r="FB51" s="270">
        <v>0</v>
      </c>
      <c r="FC51" s="270">
        <v>0</v>
      </c>
      <c r="FD51" s="270">
        <v>0</v>
      </c>
      <c r="FE51" s="270">
        <v>0</v>
      </c>
      <c r="FF51" s="270">
        <v>0</v>
      </c>
      <c r="FG51" s="270">
        <v>0</v>
      </c>
      <c r="FH51" s="270">
        <v>0</v>
      </c>
      <c r="FI51" s="270">
        <v>0</v>
      </c>
      <c r="FJ51" s="270">
        <v>0</v>
      </c>
      <c r="FK51" s="270">
        <v>0</v>
      </c>
      <c r="FL51" s="351">
        <v>7145</v>
      </c>
      <c r="FM51" s="323">
        <v>0</v>
      </c>
      <c r="FN51" s="324">
        <v>6630</v>
      </c>
      <c r="FO51" s="270"/>
      <c r="FP51" s="89"/>
      <c r="FQ51" s="270"/>
      <c r="FR51" s="319"/>
      <c r="FS51" s="319"/>
      <c r="FT51" s="319"/>
      <c r="FU51" s="319"/>
      <c r="FV51" s="319"/>
      <c r="FW51" s="319"/>
      <c r="FX51" s="319"/>
      <c r="FY51" s="319"/>
      <c r="FZ51" s="319"/>
      <c r="GA51" s="319"/>
      <c r="GB51" s="319"/>
      <c r="GC51" s="319"/>
      <c r="GD51" s="319"/>
      <c r="GE51" s="319"/>
      <c r="GF51" s="319"/>
      <c r="GG51" s="319"/>
      <c r="GH51" s="319"/>
      <c r="GI51" s="319"/>
      <c r="GJ51" s="319"/>
      <c r="GK51" s="319"/>
      <c r="GL51" s="319"/>
      <c r="GM51" s="319"/>
      <c r="GN51" s="319"/>
      <c r="GO51" s="319"/>
      <c r="GP51" s="319"/>
      <c r="GQ51" s="319"/>
      <c r="GR51" s="319"/>
      <c r="GS51" s="319"/>
      <c r="GT51" s="319"/>
      <c r="GU51" s="319"/>
      <c r="GV51" s="319"/>
      <c r="GW51" s="319"/>
      <c r="GX51" s="319"/>
      <c r="GY51" s="319"/>
      <c r="GZ51" s="319"/>
      <c r="HA51" s="319"/>
      <c r="HB51" s="319"/>
      <c r="HC51" s="319"/>
      <c r="HD51" s="319"/>
      <c r="HE51" s="319"/>
      <c r="HF51" s="319"/>
      <c r="HG51" s="319"/>
      <c r="HH51" s="319"/>
      <c r="HI51" s="319"/>
      <c r="HJ51" s="319"/>
      <c r="HK51" s="319"/>
      <c r="HL51" s="319"/>
      <c r="HM51" s="319"/>
      <c r="HN51" s="319"/>
      <c r="HO51" s="319"/>
      <c r="HP51" s="319"/>
      <c r="HQ51" s="319"/>
      <c r="HR51" s="319"/>
      <c r="HS51" s="319"/>
      <c r="HT51" s="319"/>
      <c r="HU51" s="319"/>
      <c r="HV51" s="319"/>
      <c r="HW51" s="319"/>
      <c r="HX51" s="319"/>
      <c r="HY51" s="319"/>
      <c r="HZ51" s="319"/>
      <c r="IA51" s="319"/>
      <c r="IB51" s="319"/>
      <c r="IC51" s="319"/>
      <c r="ID51" s="319"/>
      <c r="IE51" s="319"/>
      <c r="IF51" s="319"/>
      <c r="IG51" s="318"/>
    </row>
    <row r="52" spans="1:241" ht="12.75" customHeight="1" x14ac:dyDescent="0.2">
      <c r="A52" s="370" t="s">
        <v>13</v>
      </c>
      <c r="B52" s="270">
        <v>5345</v>
      </c>
      <c r="C52" s="270">
        <v>5345</v>
      </c>
      <c r="D52" s="270">
        <v>2515</v>
      </c>
      <c r="E52" s="270">
        <v>2810</v>
      </c>
      <c r="F52" s="270">
        <v>0</v>
      </c>
      <c r="G52" s="270">
        <v>0</v>
      </c>
      <c r="H52" s="270">
        <v>5345</v>
      </c>
      <c r="I52" s="270">
        <v>635</v>
      </c>
      <c r="J52" s="270">
        <v>4710</v>
      </c>
      <c r="K52" s="270">
        <v>1130</v>
      </c>
      <c r="L52" s="270">
        <v>137.91230112533955</v>
      </c>
      <c r="M52" s="270">
        <v>975</v>
      </c>
      <c r="N52" s="270">
        <v>1215</v>
      </c>
      <c r="O52" s="270">
        <v>1005</v>
      </c>
      <c r="P52" s="270">
        <v>1045</v>
      </c>
      <c r="Q52" s="270">
        <v>255</v>
      </c>
      <c r="R52" s="270">
        <v>160</v>
      </c>
      <c r="S52" s="270">
        <v>185</v>
      </c>
      <c r="T52" s="270">
        <v>310</v>
      </c>
      <c r="U52" s="270">
        <v>1.7739403453689169</v>
      </c>
      <c r="V52" s="270">
        <v>1</v>
      </c>
      <c r="W52" s="270">
        <v>70</v>
      </c>
      <c r="X52" s="270">
        <v>52.704549709792175</v>
      </c>
      <c r="Y52" s="270">
        <v>0</v>
      </c>
      <c r="Z52" s="270">
        <v>415</v>
      </c>
      <c r="AA52" s="270">
        <v>1285</v>
      </c>
      <c r="AB52" s="270">
        <v>1780</v>
      </c>
      <c r="AC52" s="270">
        <v>1400</v>
      </c>
      <c r="AD52" s="270">
        <v>445</v>
      </c>
      <c r="AE52" s="270">
        <v>10</v>
      </c>
      <c r="AF52" s="270">
        <v>510</v>
      </c>
      <c r="AG52" s="270" t="s">
        <v>1676</v>
      </c>
      <c r="AH52" s="270">
        <v>0</v>
      </c>
      <c r="AI52" s="270">
        <v>45</v>
      </c>
      <c r="AJ52" s="270">
        <v>165</v>
      </c>
      <c r="AK52" s="270">
        <v>25</v>
      </c>
      <c r="AL52" s="270">
        <v>335</v>
      </c>
      <c r="AM52" s="270">
        <v>805</v>
      </c>
      <c r="AN52" s="270" t="s">
        <v>1676</v>
      </c>
      <c r="AO52" s="270">
        <v>0</v>
      </c>
      <c r="AP52" s="270">
        <v>40</v>
      </c>
      <c r="AQ52" s="270">
        <v>260</v>
      </c>
      <c r="AR52" s="270">
        <v>400</v>
      </c>
      <c r="AS52" s="270">
        <v>155</v>
      </c>
      <c r="AT52" s="270">
        <v>260</v>
      </c>
      <c r="AU52" s="270">
        <v>0</v>
      </c>
      <c r="AV52" s="270">
        <v>15</v>
      </c>
      <c r="AW52" s="270">
        <v>710</v>
      </c>
      <c r="AX52" s="270" t="s">
        <v>1676</v>
      </c>
      <c r="AY52" s="270">
        <v>275</v>
      </c>
      <c r="AZ52" s="270">
        <v>1185</v>
      </c>
      <c r="BA52" s="270">
        <v>25</v>
      </c>
      <c r="BB52" s="270">
        <v>125</v>
      </c>
      <c r="BC52" s="270">
        <v>50</v>
      </c>
      <c r="BD52" s="270">
        <v>80</v>
      </c>
      <c r="BE52" s="270">
        <v>30</v>
      </c>
      <c r="BF52" s="270" t="s">
        <v>1676</v>
      </c>
      <c r="BG52" s="270" t="s">
        <v>1676</v>
      </c>
      <c r="BH52" s="270">
        <v>160</v>
      </c>
      <c r="BI52" s="270">
        <v>0</v>
      </c>
      <c r="BJ52" s="270">
        <v>45</v>
      </c>
      <c r="BK52" s="270">
        <v>0</v>
      </c>
      <c r="BL52" s="270">
        <v>180</v>
      </c>
      <c r="BM52" s="270">
        <v>1105</v>
      </c>
      <c r="BN52" s="270">
        <v>25</v>
      </c>
      <c r="BO52" s="270">
        <v>2200</v>
      </c>
      <c r="BP52" s="270">
        <v>650</v>
      </c>
      <c r="BQ52" s="270" t="s">
        <v>1676</v>
      </c>
      <c r="BR52" s="270">
        <v>0</v>
      </c>
      <c r="BS52" s="270">
        <v>15</v>
      </c>
      <c r="BT52" s="270">
        <v>415</v>
      </c>
      <c r="BU52" s="270">
        <v>25</v>
      </c>
      <c r="BV52" s="270"/>
      <c r="BW52" s="270">
        <v>355</v>
      </c>
      <c r="BX52" s="270">
        <v>0</v>
      </c>
      <c r="BY52" s="270" t="s">
        <v>1676</v>
      </c>
      <c r="BZ52" s="270">
        <v>0</v>
      </c>
      <c r="CA52" s="270">
        <v>0</v>
      </c>
      <c r="CB52" s="270">
        <v>0</v>
      </c>
      <c r="CC52" s="270">
        <v>0</v>
      </c>
      <c r="CD52" s="270">
        <v>15</v>
      </c>
      <c r="CE52" s="270" t="s">
        <v>1676</v>
      </c>
      <c r="CF52" s="270">
        <v>0</v>
      </c>
      <c r="CG52" s="270">
        <v>5325</v>
      </c>
      <c r="CH52" s="270">
        <v>0</v>
      </c>
      <c r="CI52" s="270">
        <v>1500</v>
      </c>
      <c r="CJ52" s="270">
        <v>665</v>
      </c>
      <c r="CK52" s="270">
        <v>1730</v>
      </c>
      <c r="CL52" s="270">
        <v>270</v>
      </c>
      <c r="CM52" s="270">
        <v>0</v>
      </c>
      <c r="CN52" s="270" t="s">
        <v>1676</v>
      </c>
      <c r="CO52" s="270">
        <v>0</v>
      </c>
      <c r="CP52" s="270">
        <v>0</v>
      </c>
      <c r="CQ52" s="270">
        <v>0</v>
      </c>
      <c r="CR52" s="270">
        <v>0</v>
      </c>
      <c r="CS52" s="270">
        <v>0</v>
      </c>
      <c r="CT52" s="270">
        <v>0</v>
      </c>
      <c r="CU52" s="270">
        <v>0</v>
      </c>
      <c r="CV52" s="270">
        <v>0</v>
      </c>
      <c r="CW52" s="270" t="s">
        <v>1676</v>
      </c>
      <c r="CX52" s="270">
        <v>0</v>
      </c>
      <c r="CY52" s="270">
        <v>0</v>
      </c>
      <c r="CZ52" s="270">
        <v>0</v>
      </c>
      <c r="DA52" s="270">
        <v>670</v>
      </c>
      <c r="DB52" s="270">
        <v>0</v>
      </c>
      <c r="DC52" s="270">
        <v>0</v>
      </c>
      <c r="DD52" s="270">
        <v>10</v>
      </c>
      <c r="DE52" s="270">
        <v>0</v>
      </c>
      <c r="DF52" s="270">
        <v>0</v>
      </c>
      <c r="DG52" s="270">
        <v>0</v>
      </c>
      <c r="DH52" s="270">
        <v>0</v>
      </c>
      <c r="DI52" s="270">
        <v>0</v>
      </c>
      <c r="DJ52" s="270">
        <v>0</v>
      </c>
      <c r="DK52" s="270">
        <v>0</v>
      </c>
      <c r="DL52" s="270">
        <v>0</v>
      </c>
      <c r="DM52" s="270">
        <v>0</v>
      </c>
      <c r="DN52" s="270">
        <v>0</v>
      </c>
      <c r="DO52" s="270">
        <v>0</v>
      </c>
      <c r="DP52" s="270">
        <v>0</v>
      </c>
      <c r="DQ52" s="270"/>
      <c r="DR52" s="270">
        <v>0</v>
      </c>
      <c r="DS52" s="270">
        <v>0</v>
      </c>
      <c r="DT52" s="270">
        <v>0</v>
      </c>
      <c r="DU52" s="270">
        <v>0</v>
      </c>
      <c r="DV52" s="270">
        <v>0</v>
      </c>
      <c r="DW52" s="270">
        <v>0</v>
      </c>
      <c r="DX52" s="270">
        <v>0</v>
      </c>
      <c r="DY52" s="270">
        <v>0</v>
      </c>
      <c r="DZ52" s="270">
        <v>0</v>
      </c>
      <c r="EA52" s="270">
        <v>0</v>
      </c>
      <c r="EB52" s="270">
        <v>0</v>
      </c>
      <c r="EC52" s="270">
        <v>0</v>
      </c>
      <c r="ED52" s="270">
        <v>0</v>
      </c>
      <c r="EE52" s="270">
        <v>0</v>
      </c>
      <c r="EF52" s="270">
        <v>0</v>
      </c>
      <c r="EG52" s="270">
        <v>0</v>
      </c>
      <c r="EH52" s="270">
        <v>0</v>
      </c>
      <c r="EI52" s="270">
        <v>0</v>
      </c>
      <c r="EJ52" s="270">
        <v>0</v>
      </c>
      <c r="EK52" s="270">
        <v>490</v>
      </c>
      <c r="EL52" s="270">
        <v>0</v>
      </c>
      <c r="EM52" s="270">
        <v>0</v>
      </c>
      <c r="EN52" s="270">
        <v>0</v>
      </c>
      <c r="EO52" s="270">
        <v>0</v>
      </c>
      <c r="EP52" s="270">
        <v>0</v>
      </c>
      <c r="EQ52" s="270">
        <v>0</v>
      </c>
      <c r="ER52" s="270">
        <v>0</v>
      </c>
      <c r="ES52" s="270">
        <v>0</v>
      </c>
      <c r="ET52" s="270">
        <v>0</v>
      </c>
      <c r="EU52" s="270">
        <v>0</v>
      </c>
      <c r="EV52" s="270">
        <v>0</v>
      </c>
      <c r="EW52" s="270">
        <v>0</v>
      </c>
      <c r="EX52" s="270">
        <v>0</v>
      </c>
      <c r="EY52" s="270">
        <v>0</v>
      </c>
      <c r="EZ52" s="270">
        <v>0</v>
      </c>
      <c r="FA52" s="270">
        <v>0</v>
      </c>
      <c r="FB52" s="270">
        <v>0</v>
      </c>
      <c r="FC52" s="270">
        <v>0</v>
      </c>
      <c r="FD52" s="270">
        <v>0</v>
      </c>
      <c r="FE52" s="270">
        <v>0</v>
      </c>
      <c r="FF52" s="270">
        <v>0</v>
      </c>
      <c r="FG52" s="270">
        <v>0</v>
      </c>
      <c r="FH52" s="270">
        <v>0</v>
      </c>
      <c r="FI52" s="270">
        <v>0</v>
      </c>
      <c r="FJ52" s="270">
        <v>0</v>
      </c>
      <c r="FK52" s="270">
        <v>0</v>
      </c>
      <c r="FL52" s="351">
        <v>5220</v>
      </c>
      <c r="FM52" s="323">
        <v>0</v>
      </c>
      <c r="FN52" s="324">
        <v>5155</v>
      </c>
      <c r="FO52" s="270"/>
      <c r="FP52" s="89"/>
      <c r="FQ52" s="270"/>
      <c r="FR52" s="319"/>
      <c r="FS52" s="319"/>
      <c r="FT52" s="319"/>
      <c r="FU52" s="319"/>
      <c r="FV52" s="319"/>
      <c r="FW52" s="319"/>
      <c r="FX52" s="319"/>
      <c r="FY52" s="319"/>
      <c r="FZ52" s="319"/>
      <c r="GA52" s="319"/>
      <c r="GB52" s="319"/>
      <c r="GC52" s="319"/>
      <c r="GD52" s="319"/>
      <c r="GE52" s="319"/>
      <c r="GF52" s="319"/>
      <c r="GG52" s="319"/>
      <c r="GH52" s="319"/>
      <c r="GI52" s="319"/>
      <c r="GJ52" s="319"/>
      <c r="GK52" s="319"/>
      <c r="GL52" s="319"/>
      <c r="GM52" s="319"/>
      <c r="GN52" s="319"/>
      <c r="GO52" s="319"/>
      <c r="GP52" s="319"/>
      <c r="GQ52" s="319"/>
      <c r="GR52" s="319"/>
      <c r="GS52" s="319"/>
      <c r="GT52" s="319"/>
      <c r="GU52" s="319"/>
      <c r="GV52" s="319"/>
      <c r="GW52" s="319"/>
      <c r="GX52" s="319"/>
      <c r="GY52" s="319"/>
      <c r="GZ52" s="319"/>
      <c r="HA52" s="319"/>
      <c r="HB52" s="319"/>
      <c r="HC52" s="319"/>
      <c r="HD52" s="319"/>
      <c r="HE52" s="319"/>
      <c r="HF52" s="319"/>
      <c r="HG52" s="319"/>
      <c r="HH52" s="319"/>
      <c r="HI52" s="319"/>
      <c r="HJ52" s="319"/>
      <c r="HK52" s="319"/>
      <c r="HL52" s="319"/>
      <c r="HM52" s="319"/>
      <c r="HN52" s="319"/>
      <c r="HO52" s="319"/>
      <c r="HP52" s="319"/>
      <c r="HQ52" s="319"/>
      <c r="HR52" s="319"/>
      <c r="HS52" s="319"/>
      <c r="HT52" s="319"/>
      <c r="HU52" s="319"/>
      <c r="HV52" s="319"/>
      <c r="HW52" s="319"/>
      <c r="HX52" s="319"/>
      <c r="HY52" s="319"/>
      <c r="HZ52" s="319"/>
      <c r="IA52" s="319"/>
      <c r="IB52" s="319"/>
      <c r="IC52" s="319"/>
      <c r="ID52" s="319"/>
      <c r="IE52" s="319"/>
      <c r="IF52" s="319"/>
      <c r="IG52" s="318"/>
    </row>
    <row r="53" spans="1:241" ht="12.75" customHeight="1" x14ac:dyDescent="0.2">
      <c r="A53" s="370" t="s">
        <v>15</v>
      </c>
      <c r="B53" s="270">
        <v>2265</v>
      </c>
      <c r="C53" s="270">
        <v>2265</v>
      </c>
      <c r="D53" s="270">
        <v>1105</v>
      </c>
      <c r="E53" s="270">
        <v>1155</v>
      </c>
      <c r="F53" s="270">
        <v>0</v>
      </c>
      <c r="G53" s="270">
        <v>0</v>
      </c>
      <c r="H53" s="270">
        <v>2265</v>
      </c>
      <c r="I53" s="270">
        <v>420</v>
      </c>
      <c r="J53" s="270">
        <v>1845</v>
      </c>
      <c r="K53" s="270">
        <v>660</v>
      </c>
      <c r="L53" s="270">
        <v>71.191489361702125</v>
      </c>
      <c r="M53" s="270">
        <v>645</v>
      </c>
      <c r="N53" s="270">
        <v>770</v>
      </c>
      <c r="O53" s="270">
        <v>355</v>
      </c>
      <c r="P53" s="270">
        <v>300</v>
      </c>
      <c r="Q53" s="270">
        <v>55</v>
      </c>
      <c r="R53" s="270">
        <v>30</v>
      </c>
      <c r="S53" s="270">
        <v>40</v>
      </c>
      <c r="T53" s="270">
        <v>20</v>
      </c>
      <c r="U53" s="270">
        <v>1.5799522673031026</v>
      </c>
      <c r="V53" s="270">
        <v>1</v>
      </c>
      <c r="W53" s="270">
        <v>45</v>
      </c>
      <c r="X53" s="270">
        <v>47.742093541202671</v>
      </c>
      <c r="Y53" s="270">
        <v>0</v>
      </c>
      <c r="Z53" s="270">
        <v>335</v>
      </c>
      <c r="AA53" s="270">
        <v>750</v>
      </c>
      <c r="AB53" s="270">
        <v>585</v>
      </c>
      <c r="AC53" s="270">
        <v>390</v>
      </c>
      <c r="AD53" s="270">
        <v>175</v>
      </c>
      <c r="AE53" s="270">
        <v>10</v>
      </c>
      <c r="AF53" s="270">
        <v>195</v>
      </c>
      <c r="AG53" s="270" t="s">
        <v>1676</v>
      </c>
      <c r="AH53" s="270">
        <v>130</v>
      </c>
      <c r="AI53" s="270">
        <v>30</v>
      </c>
      <c r="AJ53" s="270">
        <v>30</v>
      </c>
      <c r="AK53" s="270">
        <v>25</v>
      </c>
      <c r="AL53" s="270">
        <v>290</v>
      </c>
      <c r="AM53" s="270">
        <v>400</v>
      </c>
      <c r="AN53" s="270" t="s">
        <v>1676</v>
      </c>
      <c r="AO53" s="270">
        <v>0</v>
      </c>
      <c r="AP53" s="270">
        <v>10</v>
      </c>
      <c r="AQ53" s="270">
        <v>170</v>
      </c>
      <c r="AR53" s="270">
        <v>170</v>
      </c>
      <c r="AS53" s="270">
        <v>35</v>
      </c>
      <c r="AT53" s="270">
        <v>170</v>
      </c>
      <c r="AU53" s="270">
        <v>0</v>
      </c>
      <c r="AV53" s="270">
        <v>35</v>
      </c>
      <c r="AW53" s="270">
        <v>220</v>
      </c>
      <c r="AX53" s="270">
        <v>0</v>
      </c>
      <c r="AY53" s="270">
        <v>65</v>
      </c>
      <c r="AZ53" s="270">
        <v>230</v>
      </c>
      <c r="BA53" s="270" t="s">
        <v>1676</v>
      </c>
      <c r="BB53" s="270">
        <v>55</v>
      </c>
      <c r="BC53" s="270">
        <v>30</v>
      </c>
      <c r="BD53" s="270">
        <v>70</v>
      </c>
      <c r="BE53" s="270">
        <v>15</v>
      </c>
      <c r="BF53" s="270" t="s">
        <v>1676</v>
      </c>
      <c r="BG53" s="270" t="s">
        <v>1676</v>
      </c>
      <c r="BH53" s="270">
        <v>30</v>
      </c>
      <c r="BI53" s="270">
        <v>130</v>
      </c>
      <c r="BJ53" s="270">
        <v>25</v>
      </c>
      <c r="BK53" s="270">
        <v>0</v>
      </c>
      <c r="BL53" s="270">
        <v>50</v>
      </c>
      <c r="BM53" s="270">
        <v>630</v>
      </c>
      <c r="BN53" s="270">
        <v>40</v>
      </c>
      <c r="BO53" s="270">
        <v>505</v>
      </c>
      <c r="BP53" s="270">
        <v>365</v>
      </c>
      <c r="BQ53" s="270">
        <v>0</v>
      </c>
      <c r="BR53" s="270">
        <v>0</v>
      </c>
      <c r="BS53" s="270">
        <v>10</v>
      </c>
      <c r="BT53" s="270">
        <v>190</v>
      </c>
      <c r="BU53" s="270">
        <v>20</v>
      </c>
      <c r="BV53" s="270"/>
      <c r="BW53" s="270">
        <v>145</v>
      </c>
      <c r="BX53" s="270">
        <v>0</v>
      </c>
      <c r="BY53" s="270" t="s">
        <v>1676</v>
      </c>
      <c r="BZ53" s="270">
        <v>0</v>
      </c>
      <c r="CA53" s="270">
        <v>0</v>
      </c>
      <c r="CB53" s="270">
        <v>0</v>
      </c>
      <c r="CC53" s="270">
        <v>0</v>
      </c>
      <c r="CD53" s="270">
        <v>10</v>
      </c>
      <c r="CE53" s="270">
        <v>0</v>
      </c>
      <c r="CF53" s="270">
        <v>0</v>
      </c>
      <c r="CG53" s="270">
        <v>2250</v>
      </c>
      <c r="CH53" s="270">
        <v>0</v>
      </c>
      <c r="CI53" s="270">
        <v>300</v>
      </c>
      <c r="CJ53" s="270">
        <v>350</v>
      </c>
      <c r="CK53" s="270">
        <v>370</v>
      </c>
      <c r="CL53" s="270">
        <v>85</v>
      </c>
      <c r="CM53" s="270">
        <v>130</v>
      </c>
      <c r="CN53" s="270">
        <v>0</v>
      </c>
      <c r="CO53" s="270">
        <v>0</v>
      </c>
      <c r="CP53" s="270">
        <v>0</v>
      </c>
      <c r="CQ53" s="270">
        <v>0</v>
      </c>
      <c r="CR53" s="270">
        <v>0</v>
      </c>
      <c r="CS53" s="270">
        <v>0</v>
      </c>
      <c r="CT53" s="270">
        <v>0</v>
      </c>
      <c r="CU53" s="270">
        <v>0</v>
      </c>
      <c r="CV53" s="270">
        <v>0</v>
      </c>
      <c r="CW53" s="270">
        <v>0</v>
      </c>
      <c r="CX53" s="270">
        <v>0</v>
      </c>
      <c r="CY53" s="270">
        <v>0</v>
      </c>
      <c r="CZ53" s="270">
        <v>0</v>
      </c>
      <c r="DA53" s="270">
        <v>195</v>
      </c>
      <c r="DB53" s="270">
        <v>0</v>
      </c>
      <c r="DC53" s="270">
        <v>0</v>
      </c>
      <c r="DD53" s="270">
        <v>565</v>
      </c>
      <c r="DE53" s="270">
        <v>0</v>
      </c>
      <c r="DF53" s="270">
        <v>0</v>
      </c>
      <c r="DG53" s="270">
        <v>0</v>
      </c>
      <c r="DH53" s="270">
        <v>0</v>
      </c>
      <c r="DI53" s="270">
        <v>0</v>
      </c>
      <c r="DJ53" s="270">
        <v>0</v>
      </c>
      <c r="DK53" s="270">
        <v>0</v>
      </c>
      <c r="DL53" s="270">
        <v>0</v>
      </c>
      <c r="DM53" s="270">
        <v>0</v>
      </c>
      <c r="DN53" s="270">
        <v>0</v>
      </c>
      <c r="DO53" s="270">
        <v>0</v>
      </c>
      <c r="DP53" s="270">
        <v>0</v>
      </c>
      <c r="DQ53" s="270"/>
      <c r="DR53" s="270">
        <v>0</v>
      </c>
      <c r="DS53" s="270">
        <v>0</v>
      </c>
      <c r="DT53" s="270">
        <v>0</v>
      </c>
      <c r="DU53" s="270">
        <v>0</v>
      </c>
      <c r="DV53" s="270">
        <v>0</v>
      </c>
      <c r="DW53" s="270">
        <v>0</v>
      </c>
      <c r="DX53" s="270">
        <v>0</v>
      </c>
      <c r="DY53" s="270">
        <v>0</v>
      </c>
      <c r="DZ53" s="270">
        <v>0</v>
      </c>
      <c r="EA53" s="270">
        <v>0</v>
      </c>
      <c r="EB53" s="270">
        <v>0</v>
      </c>
      <c r="EC53" s="270">
        <v>0</v>
      </c>
      <c r="ED53" s="270">
        <v>0</v>
      </c>
      <c r="EE53" s="270">
        <v>0</v>
      </c>
      <c r="EF53" s="270">
        <v>0</v>
      </c>
      <c r="EG53" s="270">
        <v>0</v>
      </c>
      <c r="EH53" s="270">
        <v>0</v>
      </c>
      <c r="EI53" s="270">
        <v>0</v>
      </c>
      <c r="EJ53" s="270">
        <v>0</v>
      </c>
      <c r="EK53" s="270">
        <v>270</v>
      </c>
      <c r="EL53" s="270">
        <v>0</v>
      </c>
      <c r="EM53" s="270">
        <v>0</v>
      </c>
      <c r="EN53" s="270">
        <v>0</v>
      </c>
      <c r="EO53" s="270">
        <v>0</v>
      </c>
      <c r="EP53" s="270">
        <v>0</v>
      </c>
      <c r="EQ53" s="270">
        <v>0</v>
      </c>
      <c r="ER53" s="270">
        <v>0</v>
      </c>
      <c r="ES53" s="270">
        <v>0</v>
      </c>
      <c r="ET53" s="270">
        <v>0</v>
      </c>
      <c r="EU53" s="270">
        <v>0</v>
      </c>
      <c r="EV53" s="270">
        <v>0</v>
      </c>
      <c r="EW53" s="270">
        <v>0</v>
      </c>
      <c r="EX53" s="270">
        <v>0</v>
      </c>
      <c r="EY53" s="270">
        <v>0</v>
      </c>
      <c r="EZ53" s="270">
        <v>0</v>
      </c>
      <c r="FA53" s="270">
        <v>0</v>
      </c>
      <c r="FB53" s="270">
        <v>0</v>
      </c>
      <c r="FC53" s="270">
        <v>0</v>
      </c>
      <c r="FD53" s="270">
        <v>0</v>
      </c>
      <c r="FE53" s="270">
        <v>0</v>
      </c>
      <c r="FF53" s="270">
        <v>0</v>
      </c>
      <c r="FG53" s="270">
        <v>0</v>
      </c>
      <c r="FH53" s="270">
        <v>0</v>
      </c>
      <c r="FI53" s="270">
        <v>0</v>
      </c>
      <c r="FJ53" s="270">
        <v>0</v>
      </c>
      <c r="FK53" s="270">
        <v>0</v>
      </c>
      <c r="FL53" s="351">
        <v>2210</v>
      </c>
      <c r="FM53" s="323">
        <v>0</v>
      </c>
      <c r="FN53" s="324">
        <v>2210</v>
      </c>
      <c r="FO53" s="270"/>
      <c r="FP53" s="89"/>
      <c r="FQ53" s="270"/>
      <c r="FR53" s="319"/>
      <c r="FS53" s="319"/>
      <c r="FT53" s="319"/>
      <c r="FU53" s="319"/>
      <c r="FV53" s="319"/>
      <c r="FW53" s="319"/>
      <c r="FX53" s="319"/>
      <c r="FY53" s="319"/>
      <c r="FZ53" s="319"/>
      <c r="GA53" s="319"/>
      <c r="GB53" s="319"/>
      <c r="GC53" s="319"/>
      <c r="GD53" s="319"/>
      <c r="GE53" s="319"/>
      <c r="GF53" s="319"/>
      <c r="GG53" s="319"/>
      <c r="GH53" s="319"/>
      <c r="GI53" s="319"/>
      <c r="GJ53" s="319"/>
      <c r="GK53" s="319"/>
      <c r="GL53" s="319"/>
      <c r="GM53" s="319"/>
      <c r="GN53" s="319"/>
      <c r="GO53" s="319"/>
      <c r="GP53" s="319"/>
      <c r="GQ53" s="319"/>
      <c r="GR53" s="319"/>
      <c r="GS53" s="319"/>
      <c r="GT53" s="319"/>
      <c r="GU53" s="319"/>
      <c r="GV53" s="319"/>
      <c r="GW53" s="319"/>
      <c r="GX53" s="319"/>
      <c r="GY53" s="319"/>
      <c r="GZ53" s="319"/>
      <c r="HA53" s="319"/>
      <c r="HB53" s="319"/>
      <c r="HC53" s="319"/>
      <c r="HD53" s="319"/>
      <c r="HE53" s="319"/>
      <c r="HF53" s="319"/>
      <c r="HG53" s="319"/>
      <c r="HH53" s="319"/>
      <c r="HI53" s="319"/>
      <c r="HJ53" s="319"/>
      <c r="HK53" s="319"/>
      <c r="HL53" s="319"/>
      <c r="HM53" s="319"/>
      <c r="HN53" s="319"/>
      <c r="HO53" s="319"/>
      <c r="HP53" s="319"/>
      <c r="HQ53" s="319"/>
      <c r="HR53" s="319"/>
      <c r="HS53" s="319"/>
      <c r="HT53" s="319"/>
      <c r="HU53" s="319"/>
      <c r="HV53" s="319"/>
      <c r="HW53" s="319"/>
      <c r="HX53" s="319"/>
      <c r="HY53" s="319"/>
      <c r="HZ53" s="319"/>
      <c r="IA53" s="319"/>
      <c r="IB53" s="319"/>
      <c r="IC53" s="319"/>
      <c r="ID53" s="319"/>
      <c r="IE53" s="319"/>
      <c r="IF53" s="319"/>
      <c r="IG53" s="318"/>
    </row>
    <row r="54" spans="1:241" ht="12.75" customHeight="1" x14ac:dyDescent="0.2">
      <c r="A54" s="370" t="s">
        <v>320</v>
      </c>
      <c r="B54" s="270">
        <v>2710</v>
      </c>
      <c r="C54" s="270">
        <v>2710</v>
      </c>
      <c r="D54" s="270">
        <v>1165</v>
      </c>
      <c r="E54" s="270">
        <v>1545</v>
      </c>
      <c r="F54" s="270">
        <v>0</v>
      </c>
      <c r="G54" s="270">
        <v>0</v>
      </c>
      <c r="H54" s="270">
        <v>2710</v>
      </c>
      <c r="I54" s="270">
        <v>265</v>
      </c>
      <c r="J54" s="270">
        <v>2445</v>
      </c>
      <c r="K54" s="270">
        <v>465</v>
      </c>
      <c r="L54" s="270">
        <v>112.38368580060423</v>
      </c>
      <c r="M54" s="270">
        <v>430</v>
      </c>
      <c r="N54" s="270">
        <v>670</v>
      </c>
      <c r="O54" s="270">
        <v>620</v>
      </c>
      <c r="P54" s="270">
        <v>500</v>
      </c>
      <c r="Q54" s="270">
        <v>210</v>
      </c>
      <c r="R54" s="270">
        <v>95</v>
      </c>
      <c r="S54" s="270">
        <v>50</v>
      </c>
      <c r="T54" s="270">
        <v>75</v>
      </c>
      <c r="U54" s="270">
        <v>1.7547169811320755</v>
      </c>
      <c r="V54" s="270">
        <v>2</v>
      </c>
      <c r="W54" s="270">
        <v>71</v>
      </c>
      <c r="X54" s="270">
        <v>60.768576709796676</v>
      </c>
      <c r="Y54" s="270">
        <v>0</v>
      </c>
      <c r="Z54" s="270">
        <v>200</v>
      </c>
      <c r="AA54" s="270">
        <v>335</v>
      </c>
      <c r="AB54" s="270">
        <v>575</v>
      </c>
      <c r="AC54" s="270">
        <v>925</v>
      </c>
      <c r="AD54" s="270">
        <v>645</v>
      </c>
      <c r="AE54" s="270">
        <v>30</v>
      </c>
      <c r="AF54" s="270">
        <v>95</v>
      </c>
      <c r="AG54" s="270" t="s">
        <v>1676</v>
      </c>
      <c r="AH54" s="270">
        <v>850</v>
      </c>
      <c r="AI54" s="270">
        <v>20</v>
      </c>
      <c r="AJ54" s="270">
        <v>45</v>
      </c>
      <c r="AK54" s="270">
        <v>10</v>
      </c>
      <c r="AL54" s="270">
        <v>240</v>
      </c>
      <c r="AM54" s="270">
        <v>435</v>
      </c>
      <c r="AN54" s="270">
        <v>10</v>
      </c>
      <c r="AO54" s="270">
        <v>0</v>
      </c>
      <c r="AP54" s="270" t="s">
        <v>1676</v>
      </c>
      <c r="AQ54" s="270">
        <v>90</v>
      </c>
      <c r="AR54" s="270">
        <v>35</v>
      </c>
      <c r="AS54" s="270">
        <v>40</v>
      </c>
      <c r="AT54" s="270">
        <v>105</v>
      </c>
      <c r="AU54" s="270">
        <v>0</v>
      </c>
      <c r="AV54" s="270">
        <v>40</v>
      </c>
      <c r="AW54" s="270">
        <v>300</v>
      </c>
      <c r="AX54" s="270">
        <v>0</v>
      </c>
      <c r="AY54" s="270">
        <v>30</v>
      </c>
      <c r="AZ54" s="270">
        <v>305</v>
      </c>
      <c r="BA54" s="270">
        <v>25</v>
      </c>
      <c r="BB54" s="270">
        <v>35</v>
      </c>
      <c r="BC54" s="270">
        <v>40</v>
      </c>
      <c r="BD54" s="270">
        <v>55</v>
      </c>
      <c r="BE54" s="270">
        <v>10</v>
      </c>
      <c r="BF54" s="270" t="s">
        <v>1676</v>
      </c>
      <c r="BG54" s="270" t="s">
        <v>1676</v>
      </c>
      <c r="BH54" s="270">
        <v>35</v>
      </c>
      <c r="BI54" s="270">
        <v>855</v>
      </c>
      <c r="BJ54" s="270">
        <v>15</v>
      </c>
      <c r="BK54" s="270">
        <v>0</v>
      </c>
      <c r="BL54" s="270">
        <v>50</v>
      </c>
      <c r="BM54" s="270">
        <v>580</v>
      </c>
      <c r="BN54" s="270">
        <v>30</v>
      </c>
      <c r="BO54" s="270">
        <v>500</v>
      </c>
      <c r="BP54" s="270">
        <v>225</v>
      </c>
      <c r="BQ54" s="270">
        <v>0</v>
      </c>
      <c r="BR54" s="270">
        <v>0</v>
      </c>
      <c r="BS54" s="270" t="s">
        <v>1676</v>
      </c>
      <c r="BT54" s="270">
        <v>220</v>
      </c>
      <c r="BU54" s="270">
        <v>15</v>
      </c>
      <c r="BV54" s="270"/>
      <c r="BW54" s="270">
        <v>65</v>
      </c>
      <c r="BX54" s="270">
        <v>0</v>
      </c>
      <c r="BY54" s="270">
        <v>0</v>
      </c>
      <c r="BZ54" s="270">
        <v>0</v>
      </c>
      <c r="CA54" s="270" t="s">
        <v>1676</v>
      </c>
      <c r="CB54" s="270">
        <v>0</v>
      </c>
      <c r="CC54" s="270">
        <v>0</v>
      </c>
      <c r="CD54" s="270">
        <v>35</v>
      </c>
      <c r="CE54" s="270" t="s">
        <v>1676</v>
      </c>
      <c r="CF54" s="270">
        <v>0</v>
      </c>
      <c r="CG54" s="270">
        <v>2675</v>
      </c>
      <c r="CH54" s="270">
        <v>0</v>
      </c>
      <c r="CI54" s="270">
        <v>315</v>
      </c>
      <c r="CJ54" s="270">
        <v>115</v>
      </c>
      <c r="CK54" s="270">
        <v>445</v>
      </c>
      <c r="CL54" s="270">
        <v>80</v>
      </c>
      <c r="CM54" s="270">
        <v>855</v>
      </c>
      <c r="CN54" s="270">
        <v>0</v>
      </c>
      <c r="CO54" s="270">
        <v>0</v>
      </c>
      <c r="CP54" s="270">
        <v>0</v>
      </c>
      <c r="CQ54" s="270">
        <v>0</v>
      </c>
      <c r="CR54" s="270">
        <v>0</v>
      </c>
      <c r="CS54" s="270">
        <v>0</v>
      </c>
      <c r="CT54" s="270">
        <v>0</v>
      </c>
      <c r="CU54" s="270">
        <v>0</v>
      </c>
      <c r="CV54" s="270">
        <v>0</v>
      </c>
      <c r="CW54" s="270">
        <v>0</v>
      </c>
      <c r="CX54" s="270">
        <v>0</v>
      </c>
      <c r="CY54" s="270">
        <v>0</v>
      </c>
      <c r="CZ54" s="270">
        <v>0</v>
      </c>
      <c r="DA54" s="270">
        <v>130</v>
      </c>
      <c r="DB54" s="270">
        <v>0</v>
      </c>
      <c r="DC54" s="270" t="s">
        <v>1676</v>
      </c>
      <c r="DD54" s="270">
        <v>575</v>
      </c>
      <c r="DE54" s="270">
        <v>0</v>
      </c>
      <c r="DF54" s="270">
        <v>0</v>
      </c>
      <c r="DG54" s="270">
        <v>0</v>
      </c>
      <c r="DH54" s="270">
        <v>0</v>
      </c>
      <c r="DI54" s="270">
        <v>0</v>
      </c>
      <c r="DJ54" s="270">
        <v>0</v>
      </c>
      <c r="DK54" s="270">
        <v>0</v>
      </c>
      <c r="DL54" s="270">
        <v>0</v>
      </c>
      <c r="DM54" s="270">
        <v>0</v>
      </c>
      <c r="DN54" s="270">
        <v>0</v>
      </c>
      <c r="DO54" s="270">
        <v>0</v>
      </c>
      <c r="DP54" s="270">
        <v>0</v>
      </c>
      <c r="DQ54" s="270"/>
      <c r="DR54" s="270">
        <v>0</v>
      </c>
      <c r="DS54" s="270">
        <v>0</v>
      </c>
      <c r="DT54" s="270">
        <v>0</v>
      </c>
      <c r="DU54" s="270">
        <v>0</v>
      </c>
      <c r="DV54" s="270">
        <v>0</v>
      </c>
      <c r="DW54" s="270">
        <v>0</v>
      </c>
      <c r="DX54" s="270">
        <v>0</v>
      </c>
      <c r="DY54" s="270">
        <v>0</v>
      </c>
      <c r="DZ54" s="270">
        <v>0</v>
      </c>
      <c r="EA54" s="270">
        <v>0</v>
      </c>
      <c r="EB54" s="270">
        <v>0</v>
      </c>
      <c r="EC54" s="270">
        <v>0</v>
      </c>
      <c r="ED54" s="270">
        <v>0</v>
      </c>
      <c r="EE54" s="270">
        <v>0</v>
      </c>
      <c r="EF54" s="270">
        <v>0</v>
      </c>
      <c r="EG54" s="270">
        <v>0</v>
      </c>
      <c r="EH54" s="270">
        <v>0</v>
      </c>
      <c r="EI54" s="270">
        <v>0</v>
      </c>
      <c r="EJ54" s="270">
        <v>0</v>
      </c>
      <c r="EK54" s="270">
        <v>190</v>
      </c>
      <c r="EL54" s="270">
        <v>0</v>
      </c>
      <c r="EM54" s="270">
        <v>0</v>
      </c>
      <c r="EN54" s="270">
        <v>0</v>
      </c>
      <c r="EO54" s="270">
        <v>0</v>
      </c>
      <c r="EP54" s="270">
        <v>0</v>
      </c>
      <c r="EQ54" s="270">
        <v>0</v>
      </c>
      <c r="ER54" s="270">
        <v>0</v>
      </c>
      <c r="ES54" s="270">
        <v>0</v>
      </c>
      <c r="ET54" s="270">
        <v>0</v>
      </c>
      <c r="EU54" s="270">
        <v>0</v>
      </c>
      <c r="EV54" s="270">
        <v>0</v>
      </c>
      <c r="EW54" s="270">
        <v>0</v>
      </c>
      <c r="EX54" s="270">
        <v>0</v>
      </c>
      <c r="EY54" s="270">
        <v>0</v>
      </c>
      <c r="EZ54" s="270">
        <v>0</v>
      </c>
      <c r="FA54" s="270">
        <v>0</v>
      </c>
      <c r="FB54" s="270">
        <v>0</v>
      </c>
      <c r="FC54" s="270">
        <v>0</v>
      </c>
      <c r="FD54" s="270">
        <v>0</v>
      </c>
      <c r="FE54" s="270">
        <v>0</v>
      </c>
      <c r="FF54" s="270">
        <v>0</v>
      </c>
      <c r="FG54" s="270">
        <v>0</v>
      </c>
      <c r="FH54" s="270">
        <v>0</v>
      </c>
      <c r="FI54" s="270">
        <v>0</v>
      </c>
      <c r="FJ54" s="270">
        <v>0</v>
      </c>
      <c r="FK54" s="270">
        <v>0</v>
      </c>
      <c r="FL54" s="351">
        <v>2675</v>
      </c>
      <c r="FM54" s="323">
        <v>0</v>
      </c>
      <c r="FN54" s="324">
        <v>2650</v>
      </c>
      <c r="FO54" s="270"/>
      <c r="FP54" s="89"/>
      <c r="FQ54" s="270"/>
      <c r="FR54" s="319"/>
      <c r="FS54" s="319"/>
      <c r="FT54" s="319"/>
      <c r="FU54" s="319"/>
      <c r="FV54" s="319"/>
      <c r="FW54" s="319"/>
      <c r="FX54" s="319"/>
      <c r="FY54" s="319"/>
      <c r="FZ54" s="319"/>
      <c r="GA54" s="319"/>
      <c r="GB54" s="319"/>
      <c r="GC54" s="319"/>
      <c r="GD54" s="319"/>
      <c r="GE54" s="319"/>
      <c r="GF54" s="319"/>
      <c r="GG54" s="319"/>
      <c r="GH54" s="319"/>
      <c r="GI54" s="319"/>
      <c r="GJ54" s="319"/>
      <c r="GK54" s="319"/>
      <c r="GL54" s="319"/>
      <c r="GM54" s="319"/>
      <c r="GN54" s="319"/>
      <c r="GO54" s="319"/>
      <c r="GP54" s="319"/>
      <c r="GQ54" s="319"/>
      <c r="GR54" s="319"/>
      <c r="GS54" s="319"/>
      <c r="GT54" s="319"/>
      <c r="GU54" s="319"/>
      <c r="GV54" s="319"/>
      <c r="GW54" s="319"/>
      <c r="GX54" s="319"/>
      <c r="GY54" s="319"/>
      <c r="GZ54" s="319"/>
      <c r="HA54" s="319"/>
      <c r="HB54" s="319"/>
      <c r="HC54" s="319"/>
      <c r="HD54" s="319"/>
      <c r="HE54" s="319"/>
      <c r="HF54" s="319"/>
      <c r="HG54" s="319"/>
      <c r="HH54" s="319"/>
      <c r="HI54" s="319"/>
      <c r="HJ54" s="319"/>
      <c r="HK54" s="319"/>
      <c r="HL54" s="319"/>
      <c r="HM54" s="319"/>
      <c r="HN54" s="319"/>
      <c r="HO54" s="319"/>
      <c r="HP54" s="319"/>
      <c r="HQ54" s="319"/>
      <c r="HR54" s="319"/>
      <c r="HS54" s="319"/>
      <c r="HT54" s="319"/>
      <c r="HU54" s="319"/>
      <c r="HV54" s="319"/>
      <c r="HW54" s="319"/>
      <c r="HX54" s="319"/>
      <c r="HY54" s="319"/>
      <c r="HZ54" s="319"/>
      <c r="IA54" s="319"/>
      <c r="IB54" s="319"/>
      <c r="IC54" s="319"/>
      <c r="ID54" s="319"/>
      <c r="IE54" s="319"/>
      <c r="IF54" s="319"/>
      <c r="IG54" s="318"/>
    </row>
    <row r="55" spans="1:241" ht="12.75" customHeight="1" x14ac:dyDescent="0.2">
      <c r="A55" s="370" t="s">
        <v>17</v>
      </c>
      <c r="B55" s="270">
        <v>795</v>
      </c>
      <c r="C55" s="270">
        <v>795</v>
      </c>
      <c r="D55" s="270">
        <v>390</v>
      </c>
      <c r="E55" s="270">
        <v>405</v>
      </c>
      <c r="F55" s="270">
        <v>0</v>
      </c>
      <c r="G55" s="270">
        <v>0</v>
      </c>
      <c r="H55" s="270">
        <v>795</v>
      </c>
      <c r="I55" s="270">
        <v>435</v>
      </c>
      <c r="J55" s="270">
        <v>355</v>
      </c>
      <c r="K55" s="270">
        <v>1190</v>
      </c>
      <c r="L55" s="270">
        <v>60.66401062416999</v>
      </c>
      <c r="M55" s="270">
        <v>205</v>
      </c>
      <c r="N55" s="270">
        <v>235</v>
      </c>
      <c r="O55" s="270">
        <v>185</v>
      </c>
      <c r="P55" s="270">
        <v>115</v>
      </c>
      <c r="Q55" s="270">
        <v>0</v>
      </c>
      <c r="R55" s="270" t="s">
        <v>1676</v>
      </c>
      <c r="S55" s="270" t="s">
        <v>1676</v>
      </c>
      <c r="T55" s="270" t="s">
        <v>1676</v>
      </c>
      <c r="U55" s="270">
        <v>2.7208237986270021</v>
      </c>
      <c r="V55" s="270">
        <v>3</v>
      </c>
      <c r="W55" s="270">
        <v>52</v>
      </c>
      <c r="X55" s="270">
        <v>58.978562421185373</v>
      </c>
      <c r="Y55" s="270">
        <v>0</v>
      </c>
      <c r="Z55" s="270">
        <v>55</v>
      </c>
      <c r="AA55" s="270">
        <v>115</v>
      </c>
      <c r="AB55" s="270">
        <v>170</v>
      </c>
      <c r="AC55" s="270">
        <v>315</v>
      </c>
      <c r="AD55" s="270">
        <v>140</v>
      </c>
      <c r="AE55" s="270" t="s">
        <v>1676</v>
      </c>
      <c r="AF55" s="270">
        <v>10</v>
      </c>
      <c r="AG55" s="270">
        <v>0</v>
      </c>
      <c r="AH55" s="270" t="s">
        <v>1676</v>
      </c>
      <c r="AI55" s="270" t="s">
        <v>1676</v>
      </c>
      <c r="AJ55" s="270" t="s">
        <v>1676</v>
      </c>
      <c r="AK55" s="270">
        <v>0</v>
      </c>
      <c r="AL55" s="270">
        <v>0</v>
      </c>
      <c r="AM55" s="270">
        <v>45</v>
      </c>
      <c r="AN55" s="270" t="s">
        <v>1676</v>
      </c>
      <c r="AO55" s="270">
        <v>0</v>
      </c>
      <c r="AP55" s="270">
        <v>0</v>
      </c>
      <c r="AQ55" s="270">
        <v>115</v>
      </c>
      <c r="AR55" s="270">
        <v>50</v>
      </c>
      <c r="AS55" s="270">
        <v>15</v>
      </c>
      <c r="AT55" s="270">
        <v>45</v>
      </c>
      <c r="AU55" s="270">
        <v>0</v>
      </c>
      <c r="AV55" s="270" t="s">
        <v>1676</v>
      </c>
      <c r="AW55" s="270">
        <v>55</v>
      </c>
      <c r="AX55" s="270">
        <v>0</v>
      </c>
      <c r="AY55" s="270">
        <v>15</v>
      </c>
      <c r="AZ55" s="270">
        <v>410</v>
      </c>
      <c r="BA55" s="270" t="s">
        <v>1676</v>
      </c>
      <c r="BB55" s="270">
        <v>30</v>
      </c>
      <c r="BC55" s="270" t="s">
        <v>1676</v>
      </c>
      <c r="BD55" s="270">
        <v>10</v>
      </c>
      <c r="BE55" s="270">
        <v>0</v>
      </c>
      <c r="BF55" s="270">
        <v>0</v>
      </c>
      <c r="BG55" s="270">
        <v>0</v>
      </c>
      <c r="BH55" s="270" t="s">
        <v>1676</v>
      </c>
      <c r="BI55" s="270">
        <v>0</v>
      </c>
      <c r="BJ55" s="270" t="s">
        <v>1676</v>
      </c>
      <c r="BK55" s="270">
        <v>0</v>
      </c>
      <c r="BL55" s="270" t="s">
        <v>1676</v>
      </c>
      <c r="BM55" s="270">
        <v>70</v>
      </c>
      <c r="BN55" s="270" t="s">
        <v>1676</v>
      </c>
      <c r="BO55" s="270">
        <v>455</v>
      </c>
      <c r="BP55" s="270">
        <v>170</v>
      </c>
      <c r="BQ55" s="270">
        <v>0</v>
      </c>
      <c r="BR55" s="270">
        <v>0</v>
      </c>
      <c r="BS55" s="270" t="s">
        <v>1676</v>
      </c>
      <c r="BT55" s="270">
        <v>55</v>
      </c>
      <c r="BU55" s="270" t="s">
        <v>1676</v>
      </c>
      <c r="BV55" s="270"/>
      <c r="BW55" s="270">
        <v>15</v>
      </c>
      <c r="BX55" s="270">
        <v>0</v>
      </c>
      <c r="BY55" s="270" t="s">
        <v>1676</v>
      </c>
      <c r="BZ55" s="270">
        <v>0</v>
      </c>
      <c r="CA55" s="270">
        <v>0</v>
      </c>
      <c r="CB55" s="270">
        <v>0</v>
      </c>
      <c r="CC55" s="270">
        <v>0</v>
      </c>
      <c r="CD55" s="270">
        <v>10</v>
      </c>
      <c r="CE55" s="270">
        <v>0</v>
      </c>
      <c r="CF55" s="270">
        <v>0</v>
      </c>
      <c r="CG55" s="270">
        <v>785</v>
      </c>
      <c r="CH55" s="270">
        <v>0</v>
      </c>
      <c r="CI55" s="270">
        <v>35</v>
      </c>
      <c r="CJ55" s="270">
        <v>170</v>
      </c>
      <c r="CK55" s="270">
        <v>465</v>
      </c>
      <c r="CL55" s="270" t="s">
        <v>1676</v>
      </c>
      <c r="CM55" s="270">
        <v>0</v>
      </c>
      <c r="CN55" s="270">
        <v>0</v>
      </c>
      <c r="CO55" s="270">
        <v>0</v>
      </c>
      <c r="CP55" s="270">
        <v>0</v>
      </c>
      <c r="CQ55" s="270">
        <v>0</v>
      </c>
      <c r="CR55" s="270">
        <v>0</v>
      </c>
      <c r="CS55" s="270">
        <v>0</v>
      </c>
      <c r="CT55" s="270">
        <v>0</v>
      </c>
      <c r="CU55" s="270">
        <v>0</v>
      </c>
      <c r="CV55" s="270">
        <v>0</v>
      </c>
      <c r="CW55" s="270">
        <v>0</v>
      </c>
      <c r="CX55" s="270">
        <v>0</v>
      </c>
      <c r="CY55" s="270">
        <v>0</v>
      </c>
      <c r="CZ55" s="270">
        <v>0</v>
      </c>
      <c r="DA55" s="270" t="s">
        <v>1676</v>
      </c>
      <c r="DB55" s="270">
        <v>0</v>
      </c>
      <c r="DC55" s="270">
        <v>0</v>
      </c>
      <c r="DD55" s="270">
        <v>45</v>
      </c>
      <c r="DE55" s="270">
        <v>0</v>
      </c>
      <c r="DF55" s="270">
        <v>0</v>
      </c>
      <c r="DG55" s="270">
        <v>0</v>
      </c>
      <c r="DH55" s="270">
        <v>0</v>
      </c>
      <c r="DI55" s="270">
        <v>0</v>
      </c>
      <c r="DJ55" s="270">
        <v>0</v>
      </c>
      <c r="DK55" s="270">
        <v>0</v>
      </c>
      <c r="DL55" s="270">
        <v>0</v>
      </c>
      <c r="DM55" s="270">
        <v>0</v>
      </c>
      <c r="DN55" s="270">
        <v>0</v>
      </c>
      <c r="DO55" s="270">
        <v>0</v>
      </c>
      <c r="DP55" s="270">
        <v>0</v>
      </c>
      <c r="DQ55" s="270"/>
      <c r="DR55" s="270">
        <v>0</v>
      </c>
      <c r="DS55" s="270">
        <v>0</v>
      </c>
      <c r="DT55" s="270">
        <v>0</v>
      </c>
      <c r="DU55" s="270">
        <v>0</v>
      </c>
      <c r="DV55" s="270">
        <v>0</v>
      </c>
      <c r="DW55" s="270">
        <v>0</v>
      </c>
      <c r="DX55" s="270">
        <v>0</v>
      </c>
      <c r="DY55" s="270">
        <v>0</v>
      </c>
      <c r="DZ55" s="270">
        <v>0</v>
      </c>
      <c r="EA55" s="270">
        <v>0</v>
      </c>
      <c r="EB55" s="270">
        <v>0</v>
      </c>
      <c r="EC55" s="270">
        <v>0</v>
      </c>
      <c r="ED55" s="270">
        <v>0</v>
      </c>
      <c r="EE55" s="270">
        <v>0</v>
      </c>
      <c r="EF55" s="270">
        <v>0</v>
      </c>
      <c r="EG55" s="270">
        <v>0</v>
      </c>
      <c r="EH55" s="270">
        <v>0</v>
      </c>
      <c r="EI55" s="270">
        <v>0</v>
      </c>
      <c r="EJ55" s="270">
        <v>0</v>
      </c>
      <c r="EK55" s="270">
        <v>80</v>
      </c>
      <c r="EL55" s="270">
        <v>0</v>
      </c>
      <c r="EM55" s="270">
        <v>0</v>
      </c>
      <c r="EN55" s="270">
        <v>0</v>
      </c>
      <c r="EO55" s="270">
        <v>0</v>
      </c>
      <c r="EP55" s="270">
        <v>0</v>
      </c>
      <c r="EQ55" s="270">
        <v>0</v>
      </c>
      <c r="ER55" s="270">
        <v>0</v>
      </c>
      <c r="ES55" s="270">
        <v>0</v>
      </c>
      <c r="ET55" s="270">
        <v>0</v>
      </c>
      <c r="EU55" s="270">
        <v>0</v>
      </c>
      <c r="EV55" s="270">
        <v>0</v>
      </c>
      <c r="EW55" s="270">
        <v>0</v>
      </c>
      <c r="EX55" s="270">
        <v>0</v>
      </c>
      <c r="EY55" s="270">
        <v>0</v>
      </c>
      <c r="EZ55" s="270">
        <v>0</v>
      </c>
      <c r="FA55" s="270">
        <v>0</v>
      </c>
      <c r="FB55" s="270">
        <v>0</v>
      </c>
      <c r="FC55" s="270">
        <v>0</v>
      </c>
      <c r="FD55" s="270">
        <v>0</v>
      </c>
      <c r="FE55" s="270">
        <v>0</v>
      </c>
      <c r="FF55" s="270">
        <v>0</v>
      </c>
      <c r="FG55" s="270">
        <v>0</v>
      </c>
      <c r="FH55" s="270">
        <v>0</v>
      </c>
      <c r="FI55" s="270">
        <v>0</v>
      </c>
      <c r="FJ55" s="270">
        <v>0</v>
      </c>
      <c r="FK55" s="270">
        <v>0</v>
      </c>
      <c r="FL55" s="351">
        <v>765</v>
      </c>
      <c r="FM55" s="323">
        <v>0</v>
      </c>
      <c r="FN55" s="324">
        <v>755</v>
      </c>
      <c r="FO55" s="270"/>
      <c r="FP55" s="89"/>
      <c r="FQ55" s="270"/>
      <c r="FR55" s="319"/>
      <c r="FS55" s="319"/>
      <c r="FT55" s="319"/>
      <c r="FU55" s="319"/>
      <c r="FV55" s="319"/>
      <c r="FW55" s="319"/>
      <c r="FX55" s="319"/>
      <c r="FY55" s="319"/>
      <c r="FZ55" s="319"/>
      <c r="GA55" s="319"/>
      <c r="GB55" s="319"/>
      <c r="GC55" s="319"/>
      <c r="GD55" s="319"/>
      <c r="GE55" s="319"/>
      <c r="GF55" s="319"/>
      <c r="GG55" s="319"/>
      <c r="GH55" s="319"/>
      <c r="GI55" s="319"/>
      <c r="GJ55" s="319"/>
      <c r="GK55" s="319"/>
      <c r="GL55" s="319"/>
      <c r="GM55" s="319"/>
      <c r="GN55" s="319"/>
      <c r="GO55" s="319"/>
      <c r="GP55" s="319"/>
      <c r="GQ55" s="319"/>
      <c r="GR55" s="319"/>
      <c r="GS55" s="319"/>
      <c r="GT55" s="319"/>
      <c r="GU55" s="319"/>
      <c r="GV55" s="319"/>
      <c r="GW55" s="319"/>
      <c r="GX55" s="319"/>
      <c r="GY55" s="319"/>
      <c r="GZ55" s="319"/>
      <c r="HA55" s="319"/>
      <c r="HB55" s="319"/>
      <c r="HC55" s="319"/>
      <c r="HD55" s="319"/>
      <c r="HE55" s="319"/>
      <c r="HF55" s="319"/>
      <c r="HG55" s="319"/>
      <c r="HH55" s="319"/>
      <c r="HI55" s="319"/>
      <c r="HJ55" s="319"/>
      <c r="HK55" s="319"/>
      <c r="HL55" s="319"/>
      <c r="HM55" s="319"/>
      <c r="HN55" s="319"/>
      <c r="HO55" s="319"/>
      <c r="HP55" s="319"/>
      <c r="HQ55" s="319"/>
      <c r="HR55" s="319"/>
      <c r="HS55" s="319"/>
      <c r="HT55" s="319"/>
      <c r="HU55" s="319"/>
      <c r="HV55" s="319"/>
      <c r="HW55" s="319"/>
      <c r="HX55" s="319"/>
      <c r="HY55" s="319"/>
      <c r="HZ55" s="319"/>
      <c r="IA55" s="319"/>
      <c r="IB55" s="319"/>
      <c r="IC55" s="319"/>
      <c r="ID55" s="319"/>
      <c r="IE55" s="319"/>
      <c r="IF55" s="319"/>
      <c r="IG55" s="318"/>
    </row>
    <row r="56" spans="1:241" ht="12.75" customHeight="1" x14ac:dyDescent="0.2">
      <c r="A56" s="370" t="s">
        <v>321</v>
      </c>
      <c r="B56" s="270">
        <v>3235</v>
      </c>
      <c r="C56" s="270">
        <v>3235</v>
      </c>
      <c r="D56" s="270">
        <v>1325</v>
      </c>
      <c r="E56" s="270">
        <v>1910</v>
      </c>
      <c r="F56" s="270">
        <v>0</v>
      </c>
      <c r="G56" s="270">
        <v>0</v>
      </c>
      <c r="H56" s="270">
        <v>3235</v>
      </c>
      <c r="I56" s="270">
        <v>570</v>
      </c>
      <c r="J56" s="270">
        <v>2665</v>
      </c>
      <c r="K56" s="270">
        <v>1090</v>
      </c>
      <c r="L56" s="270">
        <v>89.940546145869334</v>
      </c>
      <c r="M56" s="270">
        <v>1055</v>
      </c>
      <c r="N56" s="270">
        <v>635</v>
      </c>
      <c r="O56" s="270">
        <v>375</v>
      </c>
      <c r="P56" s="270">
        <v>435</v>
      </c>
      <c r="Q56" s="270">
        <v>140</v>
      </c>
      <c r="R56" s="270">
        <v>110</v>
      </c>
      <c r="S56" s="270">
        <v>100</v>
      </c>
      <c r="T56" s="270">
        <v>40</v>
      </c>
      <c r="U56" s="270">
        <v>1.9124343257443082</v>
      </c>
      <c r="V56" s="270">
        <v>1</v>
      </c>
      <c r="W56" s="270">
        <v>46</v>
      </c>
      <c r="X56" s="270">
        <v>52.00868486352357</v>
      </c>
      <c r="Y56" s="270">
        <v>0</v>
      </c>
      <c r="Z56" s="270">
        <v>370</v>
      </c>
      <c r="AA56" s="270">
        <v>750</v>
      </c>
      <c r="AB56" s="270">
        <v>965</v>
      </c>
      <c r="AC56" s="270">
        <v>850</v>
      </c>
      <c r="AD56" s="270">
        <v>290</v>
      </c>
      <c r="AE56" s="270" t="s">
        <v>1676</v>
      </c>
      <c r="AF56" s="270">
        <v>115</v>
      </c>
      <c r="AG56" s="270" t="s">
        <v>1676</v>
      </c>
      <c r="AH56" s="270">
        <v>240</v>
      </c>
      <c r="AI56" s="270">
        <v>25</v>
      </c>
      <c r="AJ56" s="270">
        <v>75</v>
      </c>
      <c r="AK56" s="270">
        <v>10</v>
      </c>
      <c r="AL56" s="270">
        <v>235</v>
      </c>
      <c r="AM56" s="270">
        <v>425</v>
      </c>
      <c r="AN56" s="270">
        <v>30</v>
      </c>
      <c r="AO56" s="270">
        <v>0</v>
      </c>
      <c r="AP56" s="270" t="s">
        <v>1676</v>
      </c>
      <c r="AQ56" s="270">
        <v>460</v>
      </c>
      <c r="AR56" s="270">
        <v>80</v>
      </c>
      <c r="AS56" s="270">
        <v>40</v>
      </c>
      <c r="AT56" s="270">
        <v>220</v>
      </c>
      <c r="AU56" s="270">
        <v>0</v>
      </c>
      <c r="AV56" s="270">
        <v>40</v>
      </c>
      <c r="AW56" s="270">
        <v>555</v>
      </c>
      <c r="AX56" s="270" t="s">
        <v>1676</v>
      </c>
      <c r="AY56" s="270">
        <v>20</v>
      </c>
      <c r="AZ56" s="270">
        <v>555</v>
      </c>
      <c r="BA56" s="270">
        <v>15</v>
      </c>
      <c r="BB56" s="270">
        <v>90</v>
      </c>
      <c r="BC56" s="270">
        <v>20</v>
      </c>
      <c r="BD56" s="270">
        <v>80</v>
      </c>
      <c r="BE56" s="270" t="s">
        <v>1676</v>
      </c>
      <c r="BF56" s="270" t="s">
        <v>1676</v>
      </c>
      <c r="BG56" s="270">
        <v>0</v>
      </c>
      <c r="BH56" s="270">
        <v>55</v>
      </c>
      <c r="BI56" s="270">
        <v>240</v>
      </c>
      <c r="BJ56" s="270">
        <v>20</v>
      </c>
      <c r="BK56" s="270" t="s">
        <v>1676</v>
      </c>
      <c r="BL56" s="270">
        <v>75</v>
      </c>
      <c r="BM56" s="270">
        <v>700</v>
      </c>
      <c r="BN56" s="270">
        <v>45</v>
      </c>
      <c r="BO56" s="270">
        <v>1050</v>
      </c>
      <c r="BP56" s="270">
        <v>700</v>
      </c>
      <c r="BQ56" s="270">
        <v>0</v>
      </c>
      <c r="BR56" s="270">
        <v>0</v>
      </c>
      <c r="BS56" s="270" t="s">
        <v>1676</v>
      </c>
      <c r="BT56" s="270">
        <v>175</v>
      </c>
      <c r="BU56" s="270">
        <v>20</v>
      </c>
      <c r="BV56" s="270"/>
      <c r="BW56" s="270">
        <v>40</v>
      </c>
      <c r="BX56" s="270">
        <v>0</v>
      </c>
      <c r="BY56" s="270" t="s">
        <v>1676</v>
      </c>
      <c r="BZ56" s="270">
        <v>0</v>
      </c>
      <c r="CA56" s="270">
        <v>0</v>
      </c>
      <c r="CB56" s="270">
        <v>0</v>
      </c>
      <c r="CC56" s="270">
        <v>0</v>
      </c>
      <c r="CD56" s="270">
        <v>10</v>
      </c>
      <c r="CE56" s="270">
        <v>0</v>
      </c>
      <c r="CF56" s="270">
        <v>0</v>
      </c>
      <c r="CG56" s="270">
        <v>3225</v>
      </c>
      <c r="CH56" s="270">
        <v>0</v>
      </c>
      <c r="CI56" s="270">
        <v>345</v>
      </c>
      <c r="CJ56" s="270">
        <v>545</v>
      </c>
      <c r="CK56" s="270">
        <v>1030</v>
      </c>
      <c r="CL56" s="270">
        <v>110</v>
      </c>
      <c r="CM56" s="270">
        <v>240</v>
      </c>
      <c r="CN56" s="270" t="s">
        <v>1676</v>
      </c>
      <c r="CO56" s="270">
        <v>0</v>
      </c>
      <c r="CP56" s="270">
        <v>0</v>
      </c>
      <c r="CQ56" s="270">
        <v>0</v>
      </c>
      <c r="CR56" s="270">
        <v>0</v>
      </c>
      <c r="CS56" s="270">
        <v>0</v>
      </c>
      <c r="CT56" s="270">
        <v>0</v>
      </c>
      <c r="CU56" s="270">
        <v>0</v>
      </c>
      <c r="CV56" s="270">
        <v>0</v>
      </c>
      <c r="CW56" s="270">
        <v>0</v>
      </c>
      <c r="CX56" s="270">
        <v>0</v>
      </c>
      <c r="CY56" s="270">
        <v>0</v>
      </c>
      <c r="CZ56" s="270">
        <v>0</v>
      </c>
      <c r="DA56" s="270">
        <v>90</v>
      </c>
      <c r="DB56" s="270">
        <v>0</v>
      </c>
      <c r="DC56" s="270">
        <v>0</v>
      </c>
      <c r="DD56" s="270">
        <v>550</v>
      </c>
      <c r="DE56" s="270">
        <v>0</v>
      </c>
      <c r="DF56" s="270">
        <v>0</v>
      </c>
      <c r="DG56" s="270">
        <v>0</v>
      </c>
      <c r="DH56" s="270">
        <v>0</v>
      </c>
      <c r="DI56" s="270">
        <v>0</v>
      </c>
      <c r="DJ56" s="270">
        <v>0</v>
      </c>
      <c r="DK56" s="270">
        <v>0</v>
      </c>
      <c r="DL56" s="270">
        <v>0</v>
      </c>
      <c r="DM56" s="270">
        <v>0</v>
      </c>
      <c r="DN56" s="270">
        <v>0</v>
      </c>
      <c r="DO56" s="270">
        <v>0</v>
      </c>
      <c r="DP56" s="270">
        <v>0</v>
      </c>
      <c r="DQ56" s="270"/>
      <c r="DR56" s="270">
        <v>0</v>
      </c>
      <c r="DS56" s="270">
        <v>0</v>
      </c>
      <c r="DT56" s="270">
        <v>0</v>
      </c>
      <c r="DU56" s="270">
        <v>0</v>
      </c>
      <c r="DV56" s="270">
        <v>0</v>
      </c>
      <c r="DW56" s="270">
        <v>0</v>
      </c>
      <c r="DX56" s="270">
        <v>0</v>
      </c>
      <c r="DY56" s="270">
        <v>0</v>
      </c>
      <c r="DZ56" s="270">
        <v>0</v>
      </c>
      <c r="EA56" s="270">
        <v>0</v>
      </c>
      <c r="EB56" s="270">
        <v>0</v>
      </c>
      <c r="EC56" s="270">
        <v>0</v>
      </c>
      <c r="ED56" s="270">
        <v>0</v>
      </c>
      <c r="EE56" s="270">
        <v>0</v>
      </c>
      <c r="EF56" s="270">
        <v>0</v>
      </c>
      <c r="EG56" s="270">
        <v>0</v>
      </c>
      <c r="EH56" s="270">
        <v>0</v>
      </c>
      <c r="EI56" s="270">
        <v>0</v>
      </c>
      <c r="EJ56" s="270">
        <v>0</v>
      </c>
      <c r="EK56" s="270">
        <v>320</v>
      </c>
      <c r="EL56" s="270">
        <v>0</v>
      </c>
      <c r="EM56" s="270">
        <v>0</v>
      </c>
      <c r="EN56" s="270">
        <v>0</v>
      </c>
      <c r="EO56" s="270">
        <v>0</v>
      </c>
      <c r="EP56" s="270">
        <v>0</v>
      </c>
      <c r="EQ56" s="270">
        <v>0</v>
      </c>
      <c r="ER56" s="270">
        <v>0</v>
      </c>
      <c r="ES56" s="270">
        <v>0</v>
      </c>
      <c r="ET56" s="270">
        <v>0</v>
      </c>
      <c r="EU56" s="270">
        <v>0</v>
      </c>
      <c r="EV56" s="270">
        <v>0</v>
      </c>
      <c r="EW56" s="270">
        <v>0</v>
      </c>
      <c r="EX56" s="270">
        <v>0</v>
      </c>
      <c r="EY56" s="270">
        <v>0</v>
      </c>
      <c r="EZ56" s="270">
        <v>0</v>
      </c>
      <c r="FA56" s="270">
        <v>0</v>
      </c>
      <c r="FB56" s="270">
        <v>0</v>
      </c>
      <c r="FC56" s="270">
        <v>0</v>
      </c>
      <c r="FD56" s="270">
        <v>0</v>
      </c>
      <c r="FE56" s="270">
        <v>0</v>
      </c>
      <c r="FF56" s="270">
        <v>0</v>
      </c>
      <c r="FG56" s="270">
        <v>0</v>
      </c>
      <c r="FH56" s="270">
        <v>0</v>
      </c>
      <c r="FI56" s="270">
        <v>0</v>
      </c>
      <c r="FJ56" s="270">
        <v>0</v>
      </c>
      <c r="FK56" s="270">
        <v>0</v>
      </c>
      <c r="FL56" s="351">
        <v>3145</v>
      </c>
      <c r="FM56" s="323">
        <v>0</v>
      </c>
      <c r="FN56" s="324">
        <v>2895</v>
      </c>
      <c r="FO56" s="270"/>
      <c r="FP56" s="89"/>
      <c r="FQ56" s="270"/>
      <c r="FR56" s="319"/>
      <c r="FS56" s="319"/>
      <c r="FT56" s="319"/>
      <c r="FU56" s="319"/>
      <c r="FV56" s="319"/>
      <c r="FW56" s="319"/>
      <c r="FX56" s="319"/>
      <c r="FY56" s="319"/>
      <c r="FZ56" s="319"/>
      <c r="GA56" s="319"/>
      <c r="GB56" s="319"/>
      <c r="GC56" s="319"/>
      <c r="GD56" s="319"/>
      <c r="GE56" s="319"/>
      <c r="GF56" s="319"/>
      <c r="GG56" s="319"/>
      <c r="GH56" s="319"/>
      <c r="GI56" s="319"/>
      <c r="GJ56" s="319"/>
      <c r="GK56" s="319"/>
      <c r="GL56" s="319"/>
      <c r="GM56" s="319"/>
      <c r="GN56" s="319"/>
      <c r="GO56" s="319"/>
      <c r="GP56" s="319"/>
      <c r="GQ56" s="319"/>
      <c r="GR56" s="319"/>
      <c r="GS56" s="319"/>
      <c r="GT56" s="319"/>
      <c r="GU56" s="319"/>
      <c r="GV56" s="319"/>
      <c r="GW56" s="319"/>
      <c r="GX56" s="319"/>
      <c r="GY56" s="319"/>
      <c r="GZ56" s="319"/>
      <c r="HA56" s="319"/>
      <c r="HB56" s="319"/>
      <c r="HC56" s="319"/>
      <c r="HD56" s="319"/>
      <c r="HE56" s="319"/>
      <c r="HF56" s="319"/>
      <c r="HG56" s="319"/>
      <c r="HH56" s="319"/>
      <c r="HI56" s="319"/>
      <c r="HJ56" s="319"/>
      <c r="HK56" s="319"/>
      <c r="HL56" s="319"/>
      <c r="HM56" s="319"/>
      <c r="HN56" s="319"/>
      <c r="HO56" s="319"/>
      <c r="HP56" s="319"/>
      <c r="HQ56" s="319"/>
      <c r="HR56" s="319"/>
      <c r="HS56" s="319"/>
      <c r="HT56" s="319"/>
      <c r="HU56" s="319"/>
      <c r="HV56" s="319"/>
      <c r="HW56" s="319"/>
      <c r="HX56" s="319"/>
      <c r="HY56" s="319"/>
      <c r="HZ56" s="319"/>
      <c r="IA56" s="319"/>
      <c r="IB56" s="319"/>
      <c r="IC56" s="319"/>
      <c r="ID56" s="319"/>
      <c r="IE56" s="319"/>
      <c r="IF56" s="319"/>
      <c r="IG56" s="318"/>
    </row>
    <row r="57" spans="1:241" ht="12.75" customHeight="1" x14ac:dyDescent="0.2">
      <c r="A57" s="370" t="s">
        <v>18</v>
      </c>
      <c r="B57" s="270">
        <v>3265</v>
      </c>
      <c r="C57" s="270">
        <v>3265</v>
      </c>
      <c r="D57" s="270">
        <v>1390</v>
      </c>
      <c r="E57" s="270">
        <v>1875</v>
      </c>
      <c r="F57" s="270">
        <v>0</v>
      </c>
      <c r="G57" s="270">
        <v>0</v>
      </c>
      <c r="H57" s="270">
        <v>3265</v>
      </c>
      <c r="I57" s="270">
        <v>425</v>
      </c>
      <c r="J57" s="270">
        <v>2840</v>
      </c>
      <c r="K57" s="270">
        <v>985</v>
      </c>
      <c r="L57" s="270">
        <v>89.16268560361523</v>
      </c>
      <c r="M57" s="270">
        <v>670</v>
      </c>
      <c r="N57" s="270">
        <v>740</v>
      </c>
      <c r="O57" s="270">
        <v>705</v>
      </c>
      <c r="P57" s="270">
        <v>670</v>
      </c>
      <c r="Q57" s="270">
        <v>195</v>
      </c>
      <c r="R57" s="270">
        <v>45</v>
      </c>
      <c r="S57" s="270">
        <v>40</v>
      </c>
      <c r="T57" s="270">
        <v>35</v>
      </c>
      <c r="U57" s="270">
        <v>2.312206572769953</v>
      </c>
      <c r="V57" s="270">
        <v>2</v>
      </c>
      <c r="W57" s="270">
        <v>65</v>
      </c>
      <c r="X57" s="270">
        <v>57.477781182960463</v>
      </c>
      <c r="Y57" s="270">
        <v>0</v>
      </c>
      <c r="Z57" s="270">
        <v>230</v>
      </c>
      <c r="AA57" s="270">
        <v>515</v>
      </c>
      <c r="AB57" s="270">
        <v>950</v>
      </c>
      <c r="AC57" s="270">
        <v>975</v>
      </c>
      <c r="AD57" s="270">
        <v>575</v>
      </c>
      <c r="AE57" s="270">
        <v>15</v>
      </c>
      <c r="AF57" s="270">
        <v>115</v>
      </c>
      <c r="AG57" s="270">
        <v>0</v>
      </c>
      <c r="AH57" s="270">
        <v>495</v>
      </c>
      <c r="AI57" s="270">
        <v>10</v>
      </c>
      <c r="AJ57" s="270">
        <v>35</v>
      </c>
      <c r="AK57" s="270">
        <v>10</v>
      </c>
      <c r="AL57" s="270">
        <v>260</v>
      </c>
      <c r="AM57" s="270">
        <v>680</v>
      </c>
      <c r="AN57" s="270" t="s">
        <v>1676</v>
      </c>
      <c r="AO57" s="270">
        <v>0</v>
      </c>
      <c r="AP57" s="270">
        <v>35</v>
      </c>
      <c r="AQ57" s="270">
        <v>215</v>
      </c>
      <c r="AR57" s="270">
        <v>35</v>
      </c>
      <c r="AS57" s="270">
        <v>20</v>
      </c>
      <c r="AT57" s="270">
        <v>205</v>
      </c>
      <c r="AU57" s="270">
        <v>0</v>
      </c>
      <c r="AV57" s="270">
        <v>25</v>
      </c>
      <c r="AW57" s="270">
        <v>275</v>
      </c>
      <c r="AX57" s="270">
        <v>0</v>
      </c>
      <c r="AY57" s="270">
        <v>0</v>
      </c>
      <c r="AZ57" s="270">
        <v>745</v>
      </c>
      <c r="BA57" s="270">
        <v>0</v>
      </c>
      <c r="BB57" s="270">
        <v>90</v>
      </c>
      <c r="BC57" s="270">
        <v>25</v>
      </c>
      <c r="BD57" s="270">
        <v>65</v>
      </c>
      <c r="BE57" s="270">
        <v>25</v>
      </c>
      <c r="BF57" s="270" t="s">
        <v>1676</v>
      </c>
      <c r="BG57" s="270">
        <v>0</v>
      </c>
      <c r="BH57" s="270">
        <v>115</v>
      </c>
      <c r="BI57" s="270">
        <v>510</v>
      </c>
      <c r="BJ57" s="270">
        <v>10</v>
      </c>
      <c r="BK57" s="270" t="s">
        <v>1676</v>
      </c>
      <c r="BL57" s="270">
        <v>40</v>
      </c>
      <c r="BM57" s="270">
        <v>740</v>
      </c>
      <c r="BN57" s="270">
        <v>40</v>
      </c>
      <c r="BO57" s="270">
        <v>875</v>
      </c>
      <c r="BP57" s="270">
        <v>360</v>
      </c>
      <c r="BQ57" s="270">
        <v>0</v>
      </c>
      <c r="BR57" s="270">
        <v>0</v>
      </c>
      <c r="BS57" s="270">
        <v>10</v>
      </c>
      <c r="BT57" s="270">
        <v>355</v>
      </c>
      <c r="BU57" s="270">
        <v>25</v>
      </c>
      <c r="BV57" s="270"/>
      <c r="BW57" s="270">
        <v>75</v>
      </c>
      <c r="BX57" s="270">
        <v>0</v>
      </c>
      <c r="BY57" s="270" t="s">
        <v>1676</v>
      </c>
      <c r="BZ57" s="270">
        <v>0</v>
      </c>
      <c r="CA57" s="270">
        <v>0</v>
      </c>
      <c r="CB57" s="270">
        <v>0</v>
      </c>
      <c r="CC57" s="270">
        <v>0</v>
      </c>
      <c r="CD57" s="270">
        <v>30</v>
      </c>
      <c r="CE57" s="270">
        <v>0</v>
      </c>
      <c r="CF57" s="270">
        <v>0</v>
      </c>
      <c r="CG57" s="270">
        <v>3235</v>
      </c>
      <c r="CH57" s="270">
        <v>0</v>
      </c>
      <c r="CI57" s="270">
        <v>125</v>
      </c>
      <c r="CJ57" s="270">
        <v>260</v>
      </c>
      <c r="CK57" s="270">
        <v>1040</v>
      </c>
      <c r="CL57" s="270">
        <v>60</v>
      </c>
      <c r="CM57" s="270">
        <v>510</v>
      </c>
      <c r="CN57" s="270">
        <v>0</v>
      </c>
      <c r="CO57" s="270">
        <v>0</v>
      </c>
      <c r="CP57" s="270">
        <v>0</v>
      </c>
      <c r="CQ57" s="270">
        <v>0</v>
      </c>
      <c r="CR57" s="270">
        <v>0</v>
      </c>
      <c r="CS57" s="270">
        <v>0</v>
      </c>
      <c r="CT57" s="270">
        <v>0</v>
      </c>
      <c r="CU57" s="270">
        <v>0</v>
      </c>
      <c r="CV57" s="270">
        <v>0</v>
      </c>
      <c r="CW57" s="270">
        <v>0</v>
      </c>
      <c r="CX57" s="270">
        <v>0</v>
      </c>
      <c r="CY57" s="270">
        <v>0</v>
      </c>
      <c r="CZ57" s="270">
        <v>0</v>
      </c>
      <c r="DA57" s="270">
        <v>0</v>
      </c>
      <c r="DB57" s="270">
        <v>0</v>
      </c>
      <c r="DC57" s="270">
        <v>0</v>
      </c>
      <c r="DD57" s="270">
        <v>990</v>
      </c>
      <c r="DE57" s="270">
        <v>0</v>
      </c>
      <c r="DF57" s="270">
        <v>0</v>
      </c>
      <c r="DG57" s="270">
        <v>0</v>
      </c>
      <c r="DH57" s="270">
        <v>0</v>
      </c>
      <c r="DI57" s="270">
        <v>0</v>
      </c>
      <c r="DJ57" s="270">
        <v>0</v>
      </c>
      <c r="DK57" s="270">
        <v>0</v>
      </c>
      <c r="DL57" s="270">
        <v>0</v>
      </c>
      <c r="DM57" s="270">
        <v>0</v>
      </c>
      <c r="DN57" s="270">
        <v>0</v>
      </c>
      <c r="DO57" s="270">
        <v>0</v>
      </c>
      <c r="DP57" s="270">
        <v>0</v>
      </c>
      <c r="DQ57" s="270"/>
      <c r="DR57" s="270">
        <v>0</v>
      </c>
      <c r="DS57" s="270">
        <v>0</v>
      </c>
      <c r="DT57" s="270">
        <v>0</v>
      </c>
      <c r="DU57" s="270">
        <v>0</v>
      </c>
      <c r="DV57" s="270">
        <v>0</v>
      </c>
      <c r="DW57" s="270">
        <v>0</v>
      </c>
      <c r="DX57" s="270">
        <v>0</v>
      </c>
      <c r="DY57" s="270">
        <v>0</v>
      </c>
      <c r="DZ57" s="270">
        <v>0</v>
      </c>
      <c r="EA57" s="270">
        <v>0</v>
      </c>
      <c r="EB57" s="270">
        <v>0</v>
      </c>
      <c r="EC57" s="270">
        <v>0</v>
      </c>
      <c r="ED57" s="270">
        <v>0</v>
      </c>
      <c r="EE57" s="270">
        <v>0</v>
      </c>
      <c r="EF57" s="270">
        <v>0</v>
      </c>
      <c r="EG57" s="270">
        <v>0</v>
      </c>
      <c r="EH57" s="270">
        <v>0</v>
      </c>
      <c r="EI57" s="270">
        <v>0</v>
      </c>
      <c r="EJ57" s="270">
        <v>0</v>
      </c>
      <c r="EK57" s="270">
        <v>280</v>
      </c>
      <c r="EL57" s="270">
        <v>0</v>
      </c>
      <c r="EM57" s="270">
        <v>0</v>
      </c>
      <c r="EN57" s="270">
        <v>0</v>
      </c>
      <c r="EO57" s="270">
        <v>0</v>
      </c>
      <c r="EP57" s="270">
        <v>0</v>
      </c>
      <c r="EQ57" s="270">
        <v>0</v>
      </c>
      <c r="ER57" s="270">
        <v>0</v>
      </c>
      <c r="ES57" s="270">
        <v>0</v>
      </c>
      <c r="ET57" s="270">
        <v>0</v>
      </c>
      <c r="EU57" s="270">
        <v>0</v>
      </c>
      <c r="EV57" s="270">
        <v>0</v>
      </c>
      <c r="EW57" s="270">
        <v>0</v>
      </c>
      <c r="EX57" s="270">
        <v>0</v>
      </c>
      <c r="EY57" s="270">
        <v>0</v>
      </c>
      <c r="EZ57" s="270">
        <v>0</v>
      </c>
      <c r="FA57" s="270">
        <v>0</v>
      </c>
      <c r="FB57" s="270">
        <v>0</v>
      </c>
      <c r="FC57" s="270">
        <v>0</v>
      </c>
      <c r="FD57" s="270">
        <v>0</v>
      </c>
      <c r="FE57" s="270">
        <v>0</v>
      </c>
      <c r="FF57" s="270">
        <v>0</v>
      </c>
      <c r="FG57" s="270">
        <v>0</v>
      </c>
      <c r="FH57" s="270">
        <v>0</v>
      </c>
      <c r="FI57" s="270">
        <v>0</v>
      </c>
      <c r="FJ57" s="270">
        <v>0</v>
      </c>
      <c r="FK57" s="270">
        <v>0</v>
      </c>
      <c r="FL57" s="351">
        <v>3175</v>
      </c>
      <c r="FM57" s="323">
        <v>0</v>
      </c>
      <c r="FN57" s="324">
        <v>3100</v>
      </c>
      <c r="FO57" s="270"/>
      <c r="FP57" s="89"/>
      <c r="FQ57" s="270"/>
      <c r="FR57" s="319"/>
      <c r="FS57" s="319"/>
      <c r="FT57" s="319"/>
      <c r="FU57" s="319"/>
      <c r="FV57" s="319"/>
      <c r="FW57" s="319"/>
      <c r="FX57" s="319"/>
      <c r="FY57" s="319"/>
      <c r="FZ57" s="319"/>
      <c r="GA57" s="319"/>
      <c r="GB57" s="319"/>
      <c r="GC57" s="319"/>
      <c r="GD57" s="319"/>
      <c r="GE57" s="319"/>
      <c r="GF57" s="319"/>
      <c r="GG57" s="319"/>
      <c r="GH57" s="319"/>
      <c r="GI57" s="319"/>
      <c r="GJ57" s="319"/>
      <c r="GK57" s="319"/>
      <c r="GL57" s="319"/>
      <c r="GM57" s="319"/>
      <c r="GN57" s="319"/>
      <c r="GO57" s="319"/>
      <c r="GP57" s="319"/>
      <c r="GQ57" s="319"/>
      <c r="GR57" s="319"/>
      <c r="GS57" s="319"/>
      <c r="GT57" s="319"/>
      <c r="GU57" s="319"/>
      <c r="GV57" s="319"/>
      <c r="GW57" s="319"/>
      <c r="GX57" s="319"/>
      <c r="GY57" s="319"/>
      <c r="GZ57" s="319"/>
      <c r="HA57" s="319"/>
      <c r="HB57" s="319"/>
      <c r="HC57" s="319"/>
      <c r="HD57" s="319"/>
      <c r="HE57" s="319"/>
      <c r="HF57" s="319"/>
      <c r="HG57" s="319"/>
      <c r="HH57" s="319"/>
      <c r="HI57" s="319"/>
      <c r="HJ57" s="319"/>
      <c r="HK57" s="319"/>
      <c r="HL57" s="319"/>
      <c r="HM57" s="319"/>
      <c r="HN57" s="319"/>
      <c r="HO57" s="319"/>
      <c r="HP57" s="319"/>
      <c r="HQ57" s="319"/>
      <c r="HR57" s="319"/>
      <c r="HS57" s="319"/>
      <c r="HT57" s="319"/>
      <c r="HU57" s="319"/>
      <c r="HV57" s="319"/>
      <c r="HW57" s="319"/>
      <c r="HX57" s="319"/>
      <c r="HY57" s="319"/>
      <c r="HZ57" s="319"/>
      <c r="IA57" s="319"/>
      <c r="IB57" s="319"/>
      <c r="IC57" s="319"/>
      <c r="ID57" s="319"/>
      <c r="IE57" s="319"/>
      <c r="IF57" s="319"/>
      <c r="IG57" s="318"/>
    </row>
    <row r="58" spans="1:241" ht="12.75" customHeight="1" x14ac:dyDescent="0.2">
      <c r="A58" s="370" t="s">
        <v>19</v>
      </c>
      <c r="B58" s="270">
        <v>1865</v>
      </c>
      <c r="C58" s="270">
        <v>1865</v>
      </c>
      <c r="D58" s="270">
        <v>775</v>
      </c>
      <c r="E58" s="270">
        <v>1090</v>
      </c>
      <c r="F58" s="270">
        <v>0</v>
      </c>
      <c r="G58" s="270">
        <v>0</v>
      </c>
      <c r="H58" s="270">
        <v>1865</v>
      </c>
      <c r="I58" s="270">
        <v>315</v>
      </c>
      <c r="J58" s="270">
        <v>1555</v>
      </c>
      <c r="K58" s="270">
        <v>620</v>
      </c>
      <c r="L58" s="270">
        <v>138.55844980940279</v>
      </c>
      <c r="M58" s="270">
        <v>550</v>
      </c>
      <c r="N58" s="270">
        <v>255</v>
      </c>
      <c r="O58" s="270">
        <v>235</v>
      </c>
      <c r="P58" s="270">
        <v>175</v>
      </c>
      <c r="Q58" s="270">
        <v>65</v>
      </c>
      <c r="R58" s="270">
        <v>45</v>
      </c>
      <c r="S58" s="270">
        <v>135</v>
      </c>
      <c r="T58" s="270">
        <v>115</v>
      </c>
      <c r="U58" s="270">
        <v>1.9808917197452229</v>
      </c>
      <c r="V58" s="270">
        <v>2</v>
      </c>
      <c r="W58" s="270">
        <v>57</v>
      </c>
      <c r="X58" s="270">
        <v>56.650402144772116</v>
      </c>
      <c r="Y58" s="270">
        <v>0</v>
      </c>
      <c r="Z58" s="270">
        <v>155</v>
      </c>
      <c r="AA58" s="270">
        <v>335</v>
      </c>
      <c r="AB58" s="270">
        <v>470</v>
      </c>
      <c r="AC58" s="270">
        <v>590</v>
      </c>
      <c r="AD58" s="270">
        <v>310</v>
      </c>
      <c r="AE58" s="270" t="s">
        <v>1676</v>
      </c>
      <c r="AF58" s="270">
        <v>165</v>
      </c>
      <c r="AG58" s="270">
        <v>0</v>
      </c>
      <c r="AH58" s="270">
        <v>70</v>
      </c>
      <c r="AI58" s="270">
        <v>15</v>
      </c>
      <c r="AJ58" s="270">
        <v>60</v>
      </c>
      <c r="AK58" s="270">
        <v>20</v>
      </c>
      <c r="AL58" s="270">
        <v>195</v>
      </c>
      <c r="AM58" s="270">
        <v>400</v>
      </c>
      <c r="AN58" s="270">
        <v>10</v>
      </c>
      <c r="AO58" s="270">
        <v>0</v>
      </c>
      <c r="AP58" s="270" t="s">
        <v>1676</v>
      </c>
      <c r="AQ58" s="270">
        <v>145</v>
      </c>
      <c r="AR58" s="270">
        <v>100</v>
      </c>
      <c r="AS58" s="270">
        <v>50</v>
      </c>
      <c r="AT58" s="270">
        <v>80</v>
      </c>
      <c r="AU58" s="270">
        <v>0</v>
      </c>
      <c r="AV58" s="270">
        <v>30</v>
      </c>
      <c r="AW58" s="270">
        <v>125</v>
      </c>
      <c r="AX58" s="270" t="s">
        <v>1676</v>
      </c>
      <c r="AY58" s="270">
        <v>190</v>
      </c>
      <c r="AZ58" s="270">
        <v>195</v>
      </c>
      <c r="BA58" s="270">
        <v>0</v>
      </c>
      <c r="BB58" s="270">
        <v>25</v>
      </c>
      <c r="BC58" s="270">
        <v>65</v>
      </c>
      <c r="BD58" s="270">
        <v>35</v>
      </c>
      <c r="BE58" s="270">
        <v>15</v>
      </c>
      <c r="BF58" s="270" t="s">
        <v>1676</v>
      </c>
      <c r="BG58" s="270">
        <v>0</v>
      </c>
      <c r="BH58" s="270" t="s">
        <v>1676</v>
      </c>
      <c r="BI58" s="270">
        <v>75</v>
      </c>
      <c r="BJ58" s="270">
        <v>10</v>
      </c>
      <c r="BK58" s="270" t="s">
        <v>1676</v>
      </c>
      <c r="BL58" s="270">
        <v>75</v>
      </c>
      <c r="BM58" s="270">
        <v>435</v>
      </c>
      <c r="BN58" s="270">
        <v>25</v>
      </c>
      <c r="BO58" s="270">
        <v>560</v>
      </c>
      <c r="BP58" s="270">
        <v>260</v>
      </c>
      <c r="BQ58" s="270">
        <v>0</v>
      </c>
      <c r="BR58" s="270">
        <v>0</v>
      </c>
      <c r="BS58" s="270" t="s">
        <v>1676</v>
      </c>
      <c r="BT58" s="270">
        <v>195</v>
      </c>
      <c r="BU58" s="270">
        <v>10</v>
      </c>
      <c r="BV58" s="270"/>
      <c r="BW58" s="270">
        <v>95</v>
      </c>
      <c r="BX58" s="270">
        <v>0</v>
      </c>
      <c r="BY58" s="270">
        <v>0</v>
      </c>
      <c r="BZ58" s="270">
        <v>0</v>
      </c>
      <c r="CA58" s="270">
        <v>0</v>
      </c>
      <c r="CB58" s="270">
        <v>0</v>
      </c>
      <c r="CC58" s="270">
        <v>0</v>
      </c>
      <c r="CD58" s="270">
        <v>10</v>
      </c>
      <c r="CE58" s="270">
        <v>0</v>
      </c>
      <c r="CF58" s="270">
        <v>0</v>
      </c>
      <c r="CG58" s="270">
        <v>1860</v>
      </c>
      <c r="CH58" s="270">
        <v>0</v>
      </c>
      <c r="CI58" s="270">
        <v>320</v>
      </c>
      <c r="CJ58" s="270">
        <v>220</v>
      </c>
      <c r="CK58" s="270">
        <v>585</v>
      </c>
      <c r="CL58" s="270">
        <v>95</v>
      </c>
      <c r="CM58" s="270">
        <v>75</v>
      </c>
      <c r="CN58" s="270">
        <v>0</v>
      </c>
      <c r="CO58" s="270">
        <v>0</v>
      </c>
      <c r="CP58" s="270">
        <v>0</v>
      </c>
      <c r="CQ58" s="270">
        <v>0</v>
      </c>
      <c r="CR58" s="270">
        <v>0</v>
      </c>
      <c r="CS58" s="270">
        <v>0</v>
      </c>
      <c r="CT58" s="270">
        <v>0</v>
      </c>
      <c r="CU58" s="270">
        <v>0</v>
      </c>
      <c r="CV58" s="270">
        <v>0</v>
      </c>
      <c r="CW58" s="270">
        <v>0</v>
      </c>
      <c r="CX58" s="270">
        <v>0</v>
      </c>
      <c r="CY58" s="270">
        <v>0</v>
      </c>
      <c r="CZ58" s="270">
        <v>0</v>
      </c>
      <c r="DA58" s="270">
        <v>0</v>
      </c>
      <c r="DB58" s="270">
        <v>0</v>
      </c>
      <c r="DC58" s="270">
        <v>0</v>
      </c>
      <c r="DD58" s="270">
        <v>380</v>
      </c>
      <c r="DE58" s="270">
        <v>0</v>
      </c>
      <c r="DF58" s="270">
        <v>0</v>
      </c>
      <c r="DG58" s="270">
        <v>0</v>
      </c>
      <c r="DH58" s="270">
        <v>0</v>
      </c>
      <c r="DI58" s="270">
        <v>0</v>
      </c>
      <c r="DJ58" s="270">
        <v>0</v>
      </c>
      <c r="DK58" s="270">
        <v>0</v>
      </c>
      <c r="DL58" s="270">
        <v>0</v>
      </c>
      <c r="DM58" s="270">
        <v>0</v>
      </c>
      <c r="DN58" s="270">
        <v>0</v>
      </c>
      <c r="DO58" s="270">
        <v>0</v>
      </c>
      <c r="DP58" s="270">
        <v>0</v>
      </c>
      <c r="DQ58" s="270"/>
      <c r="DR58" s="270">
        <v>0</v>
      </c>
      <c r="DS58" s="270">
        <v>0</v>
      </c>
      <c r="DT58" s="270">
        <v>0</v>
      </c>
      <c r="DU58" s="270">
        <v>0</v>
      </c>
      <c r="DV58" s="270">
        <v>0</v>
      </c>
      <c r="DW58" s="270">
        <v>0</v>
      </c>
      <c r="DX58" s="270">
        <v>0</v>
      </c>
      <c r="DY58" s="270">
        <v>0</v>
      </c>
      <c r="DZ58" s="270">
        <v>0</v>
      </c>
      <c r="EA58" s="270">
        <v>0</v>
      </c>
      <c r="EB58" s="270">
        <v>0</v>
      </c>
      <c r="EC58" s="270">
        <v>0</v>
      </c>
      <c r="ED58" s="270">
        <v>0</v>
      </c>
      <c r="EE58" s="270">
        <v>0</v>
      </c>
      <c r="EF58" s="270">
        <v>0</v>
      </c>
      <c r="EG58" s="270">
        <v>0</v>
      </c>
      <c r="EH58" s="270">
        <v>0</v>
      </c>
      <c r="EI58" s="270">
        <v>0</v>
      </c>
      <c r="EJ58" s="270">
        <v>0</v>
      </c>
      <c r="EK58" s="270">
        <v>185</v>
      </c>
      <c r="EL58" s="270">
        <v>0</v>
      </c>
      <c r="EM58" s="270">
        <v>0</v>
      </c>
      <c r="EN58" s="270">
        <v>0</v>
      </c>
      <c r="EO58" s="270">
        <v>0</v>
      </c>
      <c r="EP58" s="270">
        <v>0</v>
      </c>
      <c r="EQ58" s="270">
        <v>0</v>
      </c>
      <c r="ER58" s="270">
        <v>0</v>
      </c>
      <c r="ES58" s="270">
        <v>0</v>
      </c>
      <c r="ET58" s="270">
        <v>0</v>
      </c>
      <c r="EU58" s="270">
        <v>0</v>
      </c>
      <c r="EV58" s="270">
        <v>10</v>
      </c>
      <c r="EW58" s="270">
        <v>0</v>
      </c>
      <c r="EX58" s="270">
        <v>0</v>
      </c>
      <c r="EY58" s="270">
        <v>0</v>
      </c>
      <c r="EZ58" s="270">
        <v>0</v>
      </c>
      <c r="FA58" s="270">
        <v>0</v>
      </c>
      <c r="FB58" s="270">
        <v>0</v>
      </c>
      <c r="FC58" s="270">
        <v>0</v>
      </c>
      <c r="FD58" s="270">
        <v>0</v>
      </c>
      <c r="FE58" s="270">
        <v>0</v>
      </c>
      <c r="FF58" s="270">
        <v>0</v>
      </c>
      <c r="FG58" s="270">
        <v>0</v>
      </c>
      <c r="FH58" s="270">
        <v>0</v>
      </c>
      <c r="FI58" s="270">
        <v>0</v>
      </c>
      <c r="FJ58" s="270">
        <v>0</v>
      </c>
      <c r="FK58" s="270">
        <v>0</v>
      </c>
      <c r="FL58" s="351">
        <v>1840</v>
      </c>
      <c r="FM58" s="323">
        <v>0</v>
      </c>
      <c r="FN58" s="324">
        <v>1575</v>
      </c>
      <c r="FO58" s="270"/>
      <c r="FP58" s="89"/>
      <c r="FQ58" s="270"/>
      <c r="FR58" s="319"/>
      <c r="FS58" s="319"/>
      <c r="FT58" s="319"/>
      <c r="FU58" s="319"/>
      <c r="FV58" s="319"/>
      <c r="FW58" s="319"/>
      <c r="FX58" s="319"/>
      <c r="FY58" s="319"/>
      <c r="FZ58" s="319"/>
      <c r="GA58" s="319"/>
      <c r="GB58" s="319"/>
      <c r="GC58" s="319"/>
      <c r="GD58" s="319"/>
      <c r="GE58" s="319"/>
      <c r="GF58" s="319"/>
      <c r="GG58" s="319"/>
      <c r="GH58" s="319"/>
      <c r="GI58" s="319"/>
      <c r="GJ58" s="319"/>
      <c r="GK58" s="319"/>
      <c r="GL58" s="319"/>
      <c r="GM58" s="319"/>
      <c r="GN58" s="319"/>
      <c r="GO58" s="319"/>
      <c r="GP58" s="319"/>
      <c r="GQ58" s="319"/>
      <c r="GR58" s="319"/>
      <c r="GS58" s="319"/>
      <c r="GT58" s="319"/>
      <c r="GU58" s="319"/>
      <c r="GV58" s="319"/>
      <c r="GW58" s="319"/>
      <c r="GX58" s="319"/>
      <c r="GY58" s="319"/>
      <c r="GZ58" s="319"/>
      <c r="HA58" s="319"/>
      <c r="HB58" s="319"/>
      <c r="HC58" s="319"/>
      <c r="HD58" s="319"/>
      <c r="HE58" s="319"/>
      <c r="HF58" s="319"/>
      <c r="HG58" s="319"/>
      <c r="HH58" s="319"/>
      <c r="HI58" s="319"/>
      <c r="HJ58" s="319"/>
      <c r="HK58" s="319"/>
      <c r="HL58" s="319"/>
      <c r="HM58" s="319"/>
      <c r="HN58" s="319"/>
      <c r="HO58" s="319"/>
      <c r="HP58" s="319"/>
      <c r="HQ58" s="319"/>
      <c r="HR58" s="319"/>
      <c r="HS58" s="319"/>
      <c r="HT58" s="319"/>
      <c r="HU58" s="319"/>
      <c r="HV58" s="319"/>
      <c r="HW58" s="319"/>
      <c r="HX58" s="319"/>
      <c r="HY58" s="319"/>
      <c r="HZ58" s="319"/>
      <c r="IA58" s="319"/>
      <c r="IB58" s="319"/>
      <c r="IC58" s="319"/>
      <c r="ID58" s="319"/>
      <c r="IE58" s="319"/>
      <c r="IF58" s="319"/>
      <c r="IG58" s="318"/>
    </row>
    <row r="59" spans="1:241" ht="12.75" customHeight="1" x14ac:dyDescent="0.2">
      <c r="A59" s="370" t="s">
        <v>23</v>
      </c>
      <c r="B59" s="270">
        <v>2985</v>
      </c>
      <c r="C59" s="270">
        <v>2985</v>
      </c>
      <c r="D59" s="270">
        <v>1150</v>
      </c>
      <c r="E59" s="270">
        <v>1830</v>
      </c>
      <c r="F59" s="270">
        <v>0</v>
      </c>
      <c r="G59" s="270">
        <v>0</v>
      </c>
      <c r="H59" s="270">
        <v>2985</v>
      </c>
      <c r="I59" s="270">
        <v>375</v>
      </c>
      <c r="J59" s="270">
        <v>2605</v>
      </c>
      <c r="K59" s="270">
        <v>575</v>
      </c>
      <c r="L59" s="270">
        <v>107.10765466620063</v>
      </c>
      <c r="M59" s="270">
        <v>885</v>
      </c>
      <c r="N59" s="270">
        <v>650</v>
      </c>
      <c r="O59" s="270">
        <v>375</v>
      </c>
      <c r="P59" s="270">
        <v>450</v>
      </c>
      <c r="Q59" s="270">
        <v>205</v>
      </c>
      <c r="R59" s="270">
        <v>95</v>
      </c>
      <c r="S59" s="270">
        <v>150</v>
      </c>
      <c r="T59" s="270">
        <v>55</v>
      </c>
      <c r="U59" s="270">
        <v>1.5345744680851063</v>
      </c>
      <c r="V59" s="270">
        <v>1</v>
      </c>
      <c r="W59" s="270">
        <v>53</v>
      </c>
      <c r="X59" s="270">
        <v>55.120457604306864</v>
      </c>
      <c r="Y59" s="270">
        <v>0</v>
      </c>
      <c r="Z59" s="270">
        <v>250</v>
      </c>
      <c r="AA59" s="270">
        <v>590</v>
      </c>
      <c r="AB59" s="270">
        <v>890</v>
      </c>
      <c r="AC59" s="270">
        <v>835</v>
      </c>
      <c r="AD59" s="270">
        <v>395</v>
      </c>
      <c r="AE59" s="270">
        <v>15</v>
      </c>
      <c r="AF59" s="270">
        <v>330</v>
      </c>
      <c r="AG59" s="270" t="s">
        <v>1676</v>
      </c>
      <c r="AH59" s="270">
        <v>225</v>
      </c>
      <c r="AI59" s="270" t="s">
        <v>1676</v>
      </c>
      <c r="AJ59" s="270">
        <v>20</v>
      </c>
      <c r="AK59" s="270" t="s">
        <v>1676</v>
      </c>
      <c r="AL59" s="270">
        <v>195</v>
      </c>
      <c r="AM59" s="270">
        <v>395</v>
      </c>
      <c r="AN59" s="270">
        <v>45</v>
      </c>
      <c r="AO59" s="270">
        <v>0</v>
      </c>
      <c r="AP59" s="270">
        <v>10</v>
      </c>
      <c r="AQ59" s="270">
        <v>170</v>
      </c>
      <c r="AR59" s="270">
        <v>15</v>
      </c>
      <c r="AS59" s="270">
        <v>35</v>
      </c>
      <c r="AT59" s="270">
        <v>215</v>
      </c>
      <c r="AU59" s="270">
        <v>0</v>
      </c>
      <c r="AV59" s="270">
        <v>55</v>
      </c>
      <c r="AW59" s="270">
        <v>235</v>
      </c>
      <c r="AX59" s="270" t="s">
        <v>1676</v>
      </c>
      <c r="AY59" s="270">
        <v>165</v>
      </c>
      <c r="AZ59" s="270">
        <v>405</v>
      </c>
      <c r="BA59" s="270">
        <v>420</v>
      </c>
      <c r="BB59" s="270">
        <v>30</v>
      </c>
      <c r="BC59" s="270">
        <v>10</v>
      </c>
      <c r="BD59" s="270">
        <v>70</v>
      </c>
      <c r="BE59" s="270">
        <v>10</v>
      </c>
      <c r="BF59" s="270" t="s">
        <v>1676</v>
      </c>
      <c r="BG59" s="270">
        <v>0</v>
      </c>
      <c r="BH59" s="270">
        <v>190</v>
      </c>
      <c r="BI59" s="270">
        <v>235</v>
      </c>
      <c r="BJ59" s="270" t="s">
        <v>1676</v>
      </c>
      <c r="BK59" s="270" t="s">
        <v>1676</v>
      </c>
      <c r="BL59" s="270">
        <v>20</v>
      </c>
      <c r="BM59" s="270">
        <v>615</v>
      </c>
      <c r="BN59" s="270">
        <v>55</v>
      </c>
      <c r="BO59" s="270">
        <v>1145</v>
      </c>
      <c r="BP59" s="270">
        <v>380</v>
      </c>
      <c r="BQ59" s="270">
        <v>0</v>
      </c>
      <c r="BR59" s="270">
        <v>0</v>
      </c>
      <c r="BS59" s="270" t="s">
        <v>1676</v>
      </c>
      <c r="BT59" s="270">
        <v>170</v>
      </c>
      <c r="BU59" s="270">
        <v>30</v>
      </c>
      <c r="BV59" s="270"/>
      <c r="BW59" s="270">
        <v>50</v>
      </c>
      <c r="BX59" s="270">
        <v>0</v>
      </c>
      <c r="BY59" s="270" t="s">
        <v>1676</v>
      </c>
      <c r="BZ59" s="270">
        <v>0</v>
      </c>
      <c r="CA59" s="270">
        <v>0</v>
      </c>
      <c r="CB59" s="270">
        <v>0</v>
      </c>
      <c r="CC59" s="270">
        <v>0</v>
      </c>
      <c r="CD59" s="270">
        <v>30</v>
      </c>
      <c r="CE59" s="270">
        <v>0</v>
      </c>
      <c r="CF59" s="270">
        <v>0</v>
      </c>
      <c r="CG59" s="270">
        <v>2950</v>
      </c>
      <c r="CH59" s="270">
        <v>0</v>
      </c>
      <c r="CI59" s="270">
        <v>205</v>
      </c>
      <c r="CJ59" s="270">
        <v>150</v>
      </c>
      <c r="CK59" s="270">
        <v>670</v>
      </c>
      <c r="CL59" s="270">
        <v>35</v>
      </c>
      <c r="CM59" s="270">
        <v>230</v>
      </c>
      <c r="CN59" s="270">
        <v>0</v>
      </c>
      <c r="CO59" s="270">
        <v>0</v>
      </c>
      <c r="CP59" s="270">
        <v>0</v>
      </c>
      <c r="CQ59" s="270">
        <v>0</v>
      </c>
      <c r="CR59" s="270">
        <v>0</v>
      </c>
      <c r="CS59" s="270">
        <v>0</v>
      </c>
      <c r="CT59" s="270">
        <v>0</v>
      </c>
      <c r="CU59" s="270">
        <v>0</v>
      </c>
      <c r="CV59" s="270">
        <v>0</v>
      </c>
      <c r="CW59" s="270" t="s">
        <v>1676</v>
      </c>
      <c r="CX59" s="270">
        <v>0</v>
      </c>
      <c r="CY59" s="270">
        <v>0</v>
      </c>
      <c r="CZ59" s="270">
        <v>0</v>
      </c>
      <c r="DA59" s="270">
        <v>730</v>
      </c>
      <c r="DB59" s="270">
        <v>0</v>
      </c>
      <c r="DC59" s="270">
        <v>0</v>
      </c>
      <c r="DD59" s="270">
        <v>640</v>
      </c>
      <c r="DE59" s="270">
        <v>0</v>
      </c>
      <c r="DF59" s="270">
        <v>0</v>
      </c>
      <c r="DG59" s="270">
        <v>0</v>
      </c>
      <c r="DH59" s="270">
        <v>0</v>
      </c>
      <c r="DI59" s="270">
        <v>0</v>
      </c>
      <c r="DJ59" s="270">
        <v>0</v>
      </c>
      <c r="DK59" s="270">
        <v>0</v>
      </c>
      <c r="DL59" s="270">
        <v>0</v>
      </c>
      <c r="DM59" s="270">
        <v>0</v>
      </c>
      <c r="DN59" s="270">
        <v>0</v>
      </c>
      <c r="DO59" s="270">
        <v>0</v>
      </c>
      <c r="DP59" s="270">
        <v>0</v>
      </c>
      <c r="DQ59" s="270"/>
      <c r="DR59" s="270">
        <v>0</v>
      </c>
      <c r="DS59" s="270">
        <v>0</v>
      </c>
      <c r="DT59" s="270">
        <v>0</v>
      </c>
      <c r="DU59" s="270">
        <v>0</v>
      </c>
      <c r="DV59" s="270">
        <v>0</v>
      </c>
      <c r="DW59" s="270">
        <v>0</v>
      </c>
      <c r="DX59" s="270">
        <v>0</v>
      </c>
      <c r="DY59" s="270">
        <v>0</v>
      </c>
      <c r="DZ59" s="270">
        <v>0</v>
      </c>
      <c r="EA59" s="270">
        <v>0</v>
      </c>
      <c r="EB59" s="270">
        <v>0</v>
      </c>
      <c r="EC59" s="270">
        <v>0</v>
      </c>
      <c r="ED59" s="270">
        <v>0</v>
      </c>
      <c r="EE59" s="270">
        <v>0</v>
      </c>
      <c r="EF59" s="270">
        <v>0</v>
      </c>
      <c r="EG59" s="270">
        <v>0</v>
      </c>
      <c r="EH59" s="270">
        <v>0</v>
      </c>
      <c r="EI59" s="270">
        <v>0</v>
      </c>
      <c r="EJ59" s="270">
        <v>0</v>
      </c>
      <c r="EK59" s="270">
        <v>320</v>
      </c>
      <c r="EL59" s="270">
        <v>0</v>
      </c>
      <c r="EM59" s="270">
        <v>0</v>
      </c>
      <c r="EN59" s="270">
        <v>0</v>
      </c>
      <c r="EO59" s="270">
        <v>0</v>
      </c>
      <c r="EP59" s="270">
        <v>0</v>
      </c>
      <c r="EQ59" s="270">
        <v>0</v>
      </c>
      <c r="ER59" s="270">
        <v>0</v>
      </c>
      <c r="ES59" s="270">
        <v>0</v>
      </c>
      <c r="ET59" s="270">
        <v>0</v>
      </c>
      <c r="EU59" s="270">
        <v>0</v>
      </c>
      <c r="EV59" s="270">
        <v>0</v>
      </c>
      <c r="EW59" s="270">
        <v>0</v>
      </c>
      <c r="EX59" s="270">
        <v>0</v>
      </c>
      <c r="EY59" s="270">
        <v>0</v>
      </c>
      <c r="EZ59" s="270">
        <v>0</v>
      </c>
      <c r="FA59" s="270">
        <v>0</v>
      </c>
      <c r="FB59" s="270">
        <v>0</v>
      </c>
      <c r="FC59" s="270">
        <v>0</v>
      </c>
      <c r="FD59" s="270">
        <v>0</v>
      </c>
      <c r="FE59" s="270">
        <v>0</v>
      </c>
      <c r="FF59" s="270">
        <v>0</v>
      </c>
      <c r="FG59" s="270">
        <v>0</v>
      </c>
      <c r="FH59" s="270">
        <v>0</v>
      </c>
      <c r="FI59" s="270">
        <v>0</v>
      </c>
      <c r="FJ59" s="270">
        <v>0</v>
      </c>
      <c r="FK59" s="270">
        <v>0</v>
      </c>
      <c r="FL59" s="351">
        <v>2950</v>
      </c>
      <c r="FM59" s="323">
        <v>0</v>
      </c>
      <c r="FN59" s="324">
        <v>2860</v>
      </c>
      <c r="FO59" s="270"/>
      <c r="FP59" s="89"/>
      <c r="FQ59" s="270"/>
      <c r="FR59" s="319"/>
      <c r="FS59" s="319"/>
      <c r="FT59" s="319"/>
      <c r="FU59" s="319"/>
      <c r="FV59" s="319"/>
      <c r="FW59" s="319"/>
      <c r="FX59" s="319"/>
      <c r="FY59" s="319"/>
      <c r="FZ59" s="319"/>
      <c r="GA59" s="319"/>
      <c r="GB59" s="319"/>
      <c r="GC59" s="319"/>
      <c r="GD59" s="319"/>
      <c r="GE59" s="319"/>
      <c r="GF59" s="319"/>
      <c r="GG59" s="319"/>
      <c r="GH59" s="319"/>
      <c r="GI59" s="319"/>
      <c r="GJ59" s="319"/>
      <c r="GK59" s="319"/>
      <c r="GL59" s="319"/>
      <c r="GM59" s="319"/>
      <c r="GN59" s="319"/>
      <c r="GO59" s="319"/>
      <c r="GP59" s="319"/>
      <c r="GQ59" s="319"/>
      <c r="GR59" s="319"/>
      <c r="GS59" s="319"/>
      <c r="GT59" s="319"/>
      <c r="GU59" s="319"/>
      <c r="GV59" s="319"/>
      <c r="GW59" s="319"/>
      <c r="GX59" s="319"/>
      <c r="GY59" s="319"/>
      <c r="GZ59" s="319"/>
      <c r="HA59" s="319"/>
      <c r="HB59" s="319"/>
      <c r="HC59" s="319"/>
      <c r="HD59" s="319"/>
      <c r="HE59" s="319"/>
      <c r="HF59" s="319"/>
      <c r="HG59" s="319"/>
      <c r="HH59" s="319"/>
      <c r="HI59" s="319"/>
      <c r="HJ59" s="319"/>
      <c r="HK59" s="319"/>
      <c r="HL59" s="319"/>
      <c r="HM59" s="319"/>
      <c r="HN59" s="319"/>
      <c r="HO59" s="319"/>
      <c r="HP59" s="319"/>
      <c r="HQ59" s="319"/>
      <c r="HR59" s="319"/>
      <c r="HS59" s="319"/>
      <c r="HT59" s="319"/>
      <c r="HU59" s="319"/>
      <c r="HV59" s="319"/>
      <c r="HW59" s="319"/>
      <c r="HX59" s="319"/>
      <c r="HY59" s="319"/>
      <c r="HZ59" s="319"/>
      <c r="IA59" s="319"/>
      <c r="IB59" s="319"/>
      <c r="IC59" s="319"/>
      <c r="ID59" s="319"/>
      <c r="IE59" s="319"/>
      <c r="IF59" s="319"/>
      <c r="IG59" s="318"/>
    </row>
    <row r="60" spans="1:241" ht="12.75" customHeight="1" x14ac:dyDescent="0.2">
      <c r="A60" s="370" t="s">
        <v>24</v>
      </c>
      <c r="B60" s="270">
        <v>565</v>
      </c>
      <c r="C60" s="270">
        <v>565</v>
      </c>
      <c r="D60" s="270">
        <v>225</v>
      </c>
      <c r="E60" s="270">
        <v>340</v>
      </c>
      <c r="F60" s="270">
        <v>0</v>
      </c>
      <c r="G60" s="270">
        <v>0</v>
      </c>
      <c r="H60" s="270">
        <v>565</v>
      </c>
      <c r="I60" s="270">
        <v>85</v>
      </c>
      <c r="J60" s="270">
        <v>480</v>
      </c>
      <c r="K60" s="270">
        <v>260</v>
      </c>
      <c r="L60" s="270">
        <v>70.458110516934042</v>
      </c>
      <c r="M60" s="270">
        <v>120</v>
      </c>
      <c r="N60" s="270">
        <v>165</v>
      </c>
      <c r="O60" s="270">
        <v>135</v>
      </c>
      <c r="P60" s="270">
        <v>105</v>
      </c>
      <c r="Q60" s="270">
        <v>25</v>
      </c>
      <c r="R60" s="270" t="s">
        <v>1676</v>
      </c>
      <c r="S60" s="270">
        <v>0</v>
      </c>
      <c r="T60" s="270">
        <v>0</v>
      </c>
      <c r="U60" s="270">
        <v>3.0465116279069768</v>
      </c>
      <c r="V60" s="270">
        <v>3</v>
      </c>
      <c r="W60" s="270">
        <v>59</v>
      </c>
      <c r="X60" s="270">
        <v>68.215547703180206</v>
      </c>
      <c r="Y60" s="270">
        <v>0</v>
      </c>
      <c r="Z60" s="270">
        <v>10</v>
      </c>
      <c r="AA60" s="270">
        <v>35</v>
      </c>
      <c r="AB60" s="270">
        <v>110</v>
      </c>
      <c r="AC60" s="270">
        <v>180</v>
      </c>
      <c r="AD60" s="270">
        <v>215</v>
      </c>
      <c r="AE60" s="270">
        <v>15</v>
      </c>
      <c r="AF60" s="270">
        <v>105</v>
      </c>
      <c r="AG60" s="270">
        <v>0</v>
      </c>
      <c r="AH60" s="270">
        <v>245</v>
      </c>
      <c r="AI60" s="270">
        <v>0</v>
      </c>
      <c r="AJ60" s="270">
        <v>0</v>
      </c>
      <c r="AK60" s="270">
        <v>0</v>
      </c>
      <c r="AL60" s="270" t="s">
        <v>1676</v>
      </c>
      <c r="AM60" s="270">
        <v>75</v>
      </c>
      <c r="AN60" s="270">
        <v>0</v>
      </c>
      <c r="AO60" s="270">
        <v>0</v>
      </c>
      <c r="AP60" s="270">
        <v>0</v>
      </c>
      <c r="AQ60" s="270">
        <v>0</v>
      </c>
      <c r="AR60" s="270">
        <v>0</v>
      </c>
      <c r="AS60" s="270">
        <v>0</v>
      </c>
      <c r="AT60" s="270">
        <v>0</v>
      </c>
      <c r="AU60" s="270">
        <v>0</v>
      </c>
      <c r="AV60" s="270" t="s">
        <v>1676</v>
      </c>
      <c r="AW60" s="270" t="s">
        <v>1676</v>
      </c>
      <c r="AX60" s="270">
        <v>0</v>
      </c>
      <c r="AY60" s="270">
        <v>0</v>
      </c>
      <c r="AZ60" s="270">
        <v>130</v>
      </c>
      <c r="BA60" s="270">
        <v>0</v>
      </c>
      <c r="BB60" s="270" t="s">
        <v>1676</v>
      </c>
      <c r="BC60" s="270" t="s">
        <v>1676</v>
      </c>
      <c r="BD60" s="270" t="s">
        <v>1676</v>
      </c>
      <c r="BE60" s="270">
        <v>0</v>
      </c>
      <c r="BF60" s="270">
        <v>0</v>
      </c>
      <c r="BG60" s="270">
        <v>0</v>
      </c>
      <c r="BH60" s="270">
        <v>105</v>
      </c>
      <c r="BI60" s="270">
        <v>245</v>
      </c>
      <c r="BJ60" s="270">
        <v>0</v>
      </c>
      <c r="BK60" s="270">
        <v>0</v>
      </c>
      <c r="BL60" s="270">
        <v>0</v>
      </c>
      <c r="BM60" s="270">
        <v>35</v>
      </c>
      <c r="BN60" s="270" t="s">
        <v>1676</v>
      </c>
      <c r="BO60" s="270">
        <v>130</v>
      </c>
      <c r="BP60" s="270" t="s">
        <v>1676</v>
      </c>
      <c r="BQ60" s="270">
        <v>0</v>
      </c>
      <c r="BR60" s="270">
        <v>0</v>
      </c>
      <c r="BS60" s="270">
        <v>0</v>
      </c>
      <c r="BT60" s="270">
        <v>25</v>
      </c>
      <c r="BU60" s="270" t="s">
        <v>1676</v>
      </c>
      <c r="BV60" s="270"/>
      <c r="BW60" s="270">
        <v>15</v>
      </c>
      <c r="BX60" s="270">
        <v>0</v>
      </c>
      <c r="BY60" s="270">
        <v>0</v>
      </c>
      <c r="BZ60" s="270">
        <v>0</v>
      </c>
      <c r="CA60" s="270">
        <v>0</v>
      </c>
      <c r="CB60" s="270">
        <v>0</v>
      </c>
      <c r="CC60" s="270">
        <v>0</v>
      </c>
      <c r="CD60" s="270">
        <v>10</v>
      </c>
      <c r="CE60" s="270">
        <v>0</v>
      </c>
      <c r="CF60" s="270">
        <v>0</v>
      </c>
      <c r="CG60" s="270">
        <v>555</v>
      </c>
      <c r="CH60" s="270">
        <v>0</v>
      </c>
      <c r="CI60" s="270">
        <v>0</v>
      </c>
      <c r="CJ60" s="270">
        <v>0</v>
      </c>
      <c r="CK60" s="270">
        <v>240</v>
      </c>
      <c r="CL60" s="270">
        <v>0</v>
      </c>
      <c r="CM60" s="270">
        <v>245</v>
      </c>
      <c r="CN60" s="270">
        <v>0</v>
      </c>
      <c r="CO60" s="270">
        <v>0</v>
      </c>
      <c r="CP60" s="270">
        <v>0</v>
      </c>
      <c r="CQ60" s="270">
        <v>0</v>
      </c>
      <c r="CR60" s="270">
        <v>0</v>
      </c>
      <c r="CS60" s="270">
        <v>0</v>
      </c>
      <c r="CT60" s="270">
        <v>0</v>
      </c>
      <c r="CU60" s="270">
        <v>0</v>
      </c>
      <c r="CV60" s="270">
        <v>0</v>
      </c>
      <c r="CW60" s="270">
        <v>0</v>
      </c>
      <c r="CX60" s="270">
        <v>0</v>
      </c>
      <c r="CY60" s="270">
        <v>0</v>
      </c>
      <c r="CZ60" s="270">
        <v>0</v>
      </c>
      <c r="DA60" s="270">
        <v>0</v>
      </c>
      <c r="DB60" s="270">
        <v>0</v>
      </c>
      <c r="DC60" s="270">
        <v>0</v>
      </c>
      <c r="DD60" s="270">
        <v>80</v>
      </c>
      <c r="DE60" s="270">
        <v>0</v>
      </c>
      <c r="DF60" s="270">
        <v>0</v>
      </c>
      <c r="DG60" s="270">
        <v>0</v>
      </c>
      <c r="DH60" s="270">
        <v>0</v>
      </c>
      <c r="DI60" s="270">
        <v>0</v>
      </c>
      <c r="DJ60" s="270">
        <v>0</v>
      </c>
      <c r="DK60" s="270">
        <v>0</v>
      </c>
      <c r="DL60" s="270">
        <v>0</v>
      </c>
      <c r="DM60" s="270">
        <v>0</v>
      </c>
      <c r="DN60" s="270">
        <v>0</v>
      </c>
      <c r="DO60" s="270">
        <v>0</v>
      </c>
      <c r="DP60" s="270">
        <v>0</v>
      </c>
      <c r="DQ60" s="270"/>
      <c r="DR60" s="270">
        <v>0</v>
      </c>
      <c r="DS60" s="270">
        <v>0</v>
      </c>
      <c r="DT60" s="270">
        <v>0</v>
      </c>
      <c r="DU60" s="270">
        <v>0</v>
      </c>
      <c r="DV60" s="270">
        <v>0</v>
      </c>
      <c r="DW60" s="270">
        <v>0</v>
      </c>
      <c r="DX60" s="270">
        <v>0</v>
      </c>
      <c r="DY60" s="270">
        <v>0</v>
      </c>
      <c r="DZ60" s="270">
        <v>0</v>
      </c>
      <c r="EA60" s="270">
        <v>0</v>
      </c>
      <c r="EB60" s="270">
        <v>0</v>
      </c>
      <c r="EC60" s="270">
        <v>0</v>
      </c>
      <c r="ED60" s="270">
        <v>0</v>
      </c>
      <c r="EE60" s="270">
        <v>0</v>
      </c>
      <c r="EF60" s="270">
        <v>0</v>
      </c>
      <c r="EG60" s="270">
        <v>0</v>
      </c>
      <c r="EH60" s="270">
        <v>0</v>
      </c>
      <c r="EI60" s="270">
        <v>0</v>
      </c>
      <c r="EJ60" s="270">
        <v>0</v>
      </c>
      <c r="EK60" s="270">
        <v>0</v>
      </c>
      <c r="EL60" s="270">
        <v>0</v>
      </c>
      <c r="EM60" s="270">
        <v>0</v>
      </c>
      <c r="EN60" s="270">
        <v>0</v>
      </c>
      <c r="EO60" s="270">
        <v>0</v>
      </c>
      <c r="EP60" s="270">
        <v>0</v>
      </c>
      <c r="EQ60" s="270">
        <v>0</v>
      </c>
      <c r="ER60" s="270">
        <v>0</v>
      </c>
      <c r="ES60" s="270">
        <v>0</v>
      </c>
      <c r="ET60" s="270">
        <v>0</v>
      </c>
      <c r="EU60" s="270">
        <v>0</v>
      </c>
      <c r="EV60" s="270">
        <v>0</v>
      </c>
      <c r="EW60" s="270">
        <v>0</v>
      </c>
      <c r="EX60" s="270">
        <v>0</v>
      </c>
      <c r="EY60" s="270">
        <v>0</v>
      </c>
      <c r="EZ60" s="270">
        <v>0</v>
      </c>
      <c r="FA60" s="270">
        <v>0</v>
      </c>
      <c r="FB60" s="270">
        <v>0</v>
      </c>
      <c r="FC60" s="270">
        <v>0</v>
      </c>
      <c r="FD60" s="270">
        <v>0</v>
      </c>
      <c r="FE60" s="270">
        <v>0</v>
      </c>
      <c r="FF60" s="270">
        <v>0</v>
      </c>
      <c r="FG60" s="270">
        <v>0</v>
      </c>
      <c r="FH60" s="270">
        <v>0</v>
      </c>
      <c r="FI60" s="270">
        <v>0</v>
      </c>
      <c r="FJ60" s="270">
        <v>0</v>
      </c>
      <c r="FK60" s="270">
        <v>0</v>
      </c>
      <c r="FL60" s="351">
        <v>560</v>
      </c>
      <c r="FM60" s="323">
        <v>0</v>
      </c>
      <c r="FN60" s="324">
        <v>560</v>
      </c>
      <c r="FO60" s="270"/>
      <c r="FP60" s="89"/>
      <c r="FQ60" s="270"/>
      <c r="FR60" s="319"/>
      <c r="FS60" s="319"/>
      <c r="FT60" s="319"/>
      <c r="FU60" s="319"/>
      <c r="FV60" s="319"/>
      <c r="FW60" s="319"/>
      <c r="FX60" s="319"/>
      <c r="FY60" s="319"/>
      <c r="FZ60" s="319"/>
      <c r="GA60" s="319"/>
      <c r="GB60" s="319"/>
      <c r="GC60" s="319"/>
      <c r="GD60" s="319"/>
      <c r="GE60" s="319"/>
      <c r="GF60" s="319"/>
      <c r="GG60" s="319"/>
      <c r="GH60" s="319"/>
      <c r="GI60" s="319"/>
      <c r="GJ60" s="319"/>
      <c r="GK60" s="319"/>
      <c r="GL60" s="319"/>
      <c r="GM60" s="319"/>
      <c r="GN60" s="319"/>
      <c r="GO60" s="319"/>
      <c r="GP60" s="319"/>
      <c r="GQ60" s="319"/>
      <c r="GR60" s="319"/>
      <c r="GS60" s="319"/>
      <c r="GT60" s="319"/>
      <c r="GU60" s="319"/>
      <c r="GV60" s="319"/>
      <c r="GW60" s="319"/>
      <c r="GX60" s="319"/>
      <c r="GY60" s="319"/>
      <c r="GZ60" s="319"/>
      <c r="HA60" s="319"/>
      <c r="HB60" s="319"/>
      <c r="HC60" s="319"/>
      <c r="HD60" s="319"/>
      <c r="HE60" s="319"/>
      <c r="HF60" s="319"/>
      <c r="HG60" s="319"/>
      <c r="HH60" s="319"/>
      <c r="HI60" s="319"/>
      <c r="HJ60" s="319"/>
      <c r="HK60" s="319"/>
      <c r="HL60" s="319"/>
      <c r="HM60" s="319"/>
      <c r="HN60" s="319"/>
      <c r="HO60" s="319"/>
      <c r="HP60" s="319"/>
      <c r="HQ60" s="319"/>
      <c r="HR60" s="319"/>
      <c r="HS60" s="319"/>
      <c r="HT60" s="319"/>
      <c r="HU60" s="319"/>
      <c r="HV60" s="319"/>
      <c r="HW60" s="319"/>
      <c r="HX60" s="319"/>
      <c r="HY60" s="319"/>
      <c r="HZ60" s="319"/>
      <c r="IA60" s="319"/>
      <c r="IB60" s="319"/>
      <c r="IC60" s="319"/>
      <c r="ID60" s="319"/>
      <c r="IE60" s="319"/>
      <c r="IF60" s="319"/>
      <c r="IG60" s="318"/>
    </row>
    <row r="61" spans="1:241" ht="12.75" customHeight="1" x14ac:dyDescent="0.2">
      <c r="A61" s="370" t="s">
        <v>323</v>
      </c>
      <c r="B61" s="270">
        <v>3450</v>
      </c>
      <c r="C61" s="270">
        <v>3450</v>
      </c>
      <c r="D61" s="270">
        <v>1625</v>
      </c>
      <c r="E61" s="270">
        <v>1825</v>
      </c>
      <c r="F61" s="270">
        <v>0</v>
      </c>
      <c r="G61" s="270">
        <v>0</v>
      </c>
      <c r="H61" s="270">
        <v>3450</v>
      </c>
      <c r="I61" s="270">
        <v>815</v>
      </c>
      <c r="J61" s="270">
        <v>2635</v>
      </c>
      <c r="K61" s="270">
        <v>1940</v>
      </c>
      <c r="L61" s="270">
        <v>89.673645320197039</v>
      </c>
      <c r="M61" s="270">
        <v>1405</v>
      </c>
      <c r="N61" s="270">
        <v>660</v>
      </c>
      <c r="O61" s="270">
        <v>425</v>
      </c>
      <c r="P61" s="270">
        <v>385</v>
      </c>
      <c r="Q61" s="270">
        <v>125</v>
      </c>
      <c r="R61" s="270">
        <v>75</v>
      </c>
      <c r="S61" s="270">
        <v>75</v>
      </c>
      <c r="T61" s="270">
        <v>95</v>
      </c>
      <c r="U61" s="270">
        <v>2.375</v>
      </c>
      <c r="V61" s="270">
        <v>3</v>
      </c>
      <c r="W61" s="270">
        <v>40</v>
      </c>
      <c r="X61" s="270">
        <v>54.815911730545878</v>
      </c>
      <c r="Y61" s="270">
        <v>0</v>
      </c>
      <c r="Z61" s="270">
        <v>315</v>
      </c>
      <c r="AA61" s="270">
        <v>615</v>
      </c>
      <c r="AB61" s="270">
        <v>1045</v>
      </c>
      <c r="AC61" s="270">
        <v>1070</v>
      </c>
      <c r="AD61" s="270">
        <v>395</v>
      </c>
      <c r="AE61" s="270" t="s">
        <v>1676</v>
      </c>
      <c r="AF61" s="270">
        <v>70</v>
      </c>
      <c r="AG61" s="270">
        <v>10</v>
      </c>
      <c r="AH61" s="270">
        <v>100</v>
      </c>
      <c r="AI61" s="270">
        <v>50</v>
      </c>
      <c r="AJ61" s="270">
        <v>105</v>
      </c>
      <c r="AK61" s="270">
        <v>65</v>
      </c>
      <c r="AL61" s="270">
        <v>80</v>
      </c>
      <c r="AM61" s="270">
        <v>330</v>
      </c>
      <c r="AN61" s="270">
        <v>50</v>
      </c>
      <c r="AO61" s="270">
        <v>0</v>
      </c>
      <c r="AP61" s="270">
        <v>15</v>
      </c>
      <c r="AQ61" s="270">
        <v>120</v>
      </c>
      <c r="AR61" s="270">
        <v>125</v>
      </c>
      <c r="AS61" s="270">
        <v>70</v>
      </c>
      <c r="AT61" s="270">
        <v>150</v>
      </c>
      <c r="AU61" s="270">
        <v>0</v>
      </c>
      <c r="AV61" s="270">
        <v>30</v>
      </c>
      <c r="AW61" s="270">
        <v>585</v>
      </c>
      <c r="AX61" s="270">
        <v>0</v>
      </c>
      <c r="AY61" s="270">
        <v>65</v>
      </c>
      <c r="AZ61" s="270">
        <v>1290</v>
      </c>
      <c r="BA61" s="270" t="s">
        <v>1676</v>
      </c>
      <c r="BB61" s="270">
        <v>145</v>
      </c>
      <c r="BC61" s="270">
        <v>15</v>
      </c>
      <c r="BD61" s="270">
        <v>55</v>
      </c>
      <c r="BE61" s="270" t="s">
        <v>1676</v>
      </c>
      <c r="BF61" s="270">
        <v>10</v>
      </c>
      <c r="BG61" s="270" t="s">
        <v>1676</v>
      </c>
      <c r="BH61" s="270">
        <v>55</v>
      </c>
      <c r="BI61" s="270">
        <v>105</v>
      </c>
      <c r="BJ61" s="270">
        <v>40</v>
      </c>
      <c r="BK61" s="270" t="s">
        <v>1676</v>
      </c>
      <c r="BL61" s="270">
        <v>135</v>
      </c>
      <c r="BM61" s="270">
        <v>700</v>
      </c>
      <c r="BN61" s="270">
        <v>40</v>
      </c>
      <c r="BO61" s="270">
        <v>1675</v>
      </c>
      <c r="BP61" s="270">
        <v>425</v>
      </c>
      <c r="BQ61" s="270">
        <v>0</v>
      </c>
      <c r="BR61" s="270">
        <v>0</v>
      </c>
      <c r="BS61" s="270">
        <v>10</v>
      </c>
      <c r="BT61" s="270">
        <v>120</v>
      </c>
      <c r="BU61" s="270">
        <v>30</v>
      </c>
      <c r="BV61" s="270"/>
      <c r="BW61" s="270">
        <v>25</v>
      </c>
      <c r="BX61" s="270">
        <v>0</v>
      </c>
      <c r="BY61" s="270" t="s">
        <v>1676</v>
      </c>
      <c r="BZ61" s="270">
        <v>0</v>
      </c>
      <c r="CA61" s="270" t="s">
        <v>1676</v>
      </c>
      <c r="CB61" s="270">
        <v>0</v>
      </c>
      <c r="CC61" s="270">
        <v>0</v>
      </c>
      <c r="CD61" s="270">
        <v>30</v>
      </c>
      <c r="CE61" s="270" t="s">
        <v>1676</v>
      </c>
      <c r="CF61" s="270">
        <v>0</v>
      </c>
      <c r="CG61" s="270">
        <v>3415</v>
      </c>
      <c r="CH61" s="270">
        <v>0</v>
      </c>
      <c r="CI61" s="270">
        <v>680</v>
      </c>
      <c r="CJ61" s="270">
        <v>255</v>
      </c>
      <c r="CK61" s="270">
        <v>1765</v>
      </c>
      <c r="CL61" s="270">
        <v>210</v>
      </c>
      <c r="CM61" s="270">
        <v>105</v>
      </c>
      <c r="CN61" s="270">
        <v>55</v>
      </c>
      <c r="CO61" s="270">
        <v>0</v>
      </c>
      <c r="CP61" s="270">
        <v>0</v>
      </c>
      <c r="CQ61" s="270">
        <v>0</v>
      </c>
      <c r="CR61" s="270">
        <v>0</v>
      </c>
      <c r="CS61" s="270">
        <v>0</v>
      </c>
      <c r="CT61" s="270">
        <v>0</v>
      </c>
      <c r="CU61" s="270">
        <v>0</v>
      </c>
      <c r="CV61" s="270">
        <v>0</v>
      </c>
      <c r="CW61" s="270">
        <v>0</v>
      </c>
      <c r="CX61" s="270">
        <v>0</v>
      </c>
      <c r="CY61" s="270">
        <v>0</v>
      </c>
      <c r="CZ61" s="270">
        <v>0</v>
      </c>
      <c r="DA61" s="270">
        <v>0</v>
      </c>
      <c r="DB61" s="270">
        <v>0</v>
      </c>
      <c r="DC61" s="270">
        <v>0</v>
      </c>
      <c r="DD61" s="270">
        <v>115</v>
      </c>
      <c r="DE61" s="270">
        <v>0</v>
      </c>
      <c r="DF61" s="270">
        <v>0</v>
      </c>
      <c r="DG61" s="270">
        <v>0</v>
      </c>
      <c r="DH61" s="270">
        <v>0</v>
      </c>
      <c r="DI61" s="270">
        <v>0</v>
      </c>
      <c r="DJ61" s="270">
        <v>0</v>
      </c>
      <c r="DK61" s="270">
        <v>0</v>
      </c>
      <c r="DL61" s="270">
        <v>0</v>
      </c>
      <c r="DM61" s="270">
        <v>0</v>
      </c>
      <c r="DN61" s="270">
        <v>0</v>
      </c>
      <c r="DO61" s="270">
        <v>0</v>
      </c>
      <c r="DP61" s="270">
        <v>0</v>
      </c>
      <c r="DQ61" s="270"/>
      <c r="DR61" s="270">
        <v>0</v>
      </c>
      <c r="DS61" s="270">
        <v>0</v>
      </c>
      <c r="DT61" s="270">
        <v>0</v>
      </c>
      <c r="DU61" s="270">
        <v>0</v>
      </c>
      <c r="DV61" s="270">
        <v>0</v>
      </c>
      <c r="DW61" s="270">
        <v>0</v>
      </c>
      <c r="DX61" s="270">
        <v>0</v>
      </c>
      <c r="DY61" s="270">
        <v>0</v>
      </c>
      <c r="DZ61" s="270">
        <v>0</v>
      </c>
      <c r="EA61" s="270">
        <v>0</v>
      </c>
      <c r="EB61" s="270">
        <v>0</v>
      </c>
      <c r="EC61" s="270">
        <v>0</v>
      </c>
      <c r="ED61" s="270">
        <v>0</v>
      </c>
      <c r="EE61" s="270">
        <v>0</v>
      </c>
      <c r="EF61" s="270">
        <v>0</v>
      </c>
      <c r="EG61" s="270">
        <v>0</v>
      </c>
      <c r="EH61" s="270">
        <v>0</v>
      </c>
      <c r="EI61" s="270">
        <v>0</v>
      </c>
      <c r="EJ61" s="270">
        <v>0</v>
      </c>
      <c r="EK61" s="270">
        <v>265</v>
      </c>
      <c r="EL61" s="270">
        <v>0</v>
      </c>
      <c r="EM61" s="270">
        <v>0</v>
      </c>
      <c r="EN61" s="270">
        <v>0</v>
      </c>
      <c r="EO61" s="270">
        <v>0</v>
      </c>
      <c r="EP61" s="270">
        <v>0</v>
      </c>
      <c r="EQ61" s="270">
        <v>0</v>
      </c>
      <c r="ER61" s="270">
        <v>0</v>
      </c>
      <c r="ES61" s="270">
        <v>0</v>
      </c>
      <c r="ET61" s="270">
        <v>0</v>
      </c>
      <c r="EU61" s="270">
        <v>0</v>
      </c>
      <c r="EV61" s="270" t="s">
        <v>1676</v>
      </c>
      <c r="EW61" s="270">
        <v>0</v>
      </c>
      <c r="EX61" s="270">
        <v>0</v>
      </c>
      <c r="EY61" s="270">
        <v>0</v>
      </c>
      <c r="EZ61" s="270">
        <v>0</v>
      </c>
      <c r="FA61" s="270">
        <v>0</v>
      </c>
      <c r="FB61" s="270">
        <v>0</v>
      </c>
      <c r="FC61" s="270">
        <v>0</v>
      </c>
      <c r="FD61" s="270">
        <v>0</v>
      </c>
      <c r="FE61" s="270">
        <v>0</v>
      </c>
      <c r="FF61" s="270">
        <v>0</v>
      </c>
      <c r="FG61" s="270">
        <v>0</v>
      </c>
      <c r="FH61" s="270">
        <v>0</v>
      </c>
      <c r="FI61" s="270">
        <v>0</v>
      </c>
      <c r="FJ61" s="270">
        <v>0</v>
      </c>
      <c r="FK61" s="270">
        <v>0</v>
      </c>
      <c r="FL61" s="351">
        <v>3305</v>
      </c>
      <c r="FM61" s="323">
        <v>0</v>
      </c>
      <c r="FN61" s="324">
        <v>3250</v>
      </c>
      <c r="FO61" s="270"/>
      <c r="FP61" s="89"/>
      <c r="FQ61" s="270"/>
      <c r="FR61" s="319"/>
      <c r="FS61" s="319"/>
      <c r="FT61" s="319"/>
      <c r="FU61" s="319"/>
      <c r="FV61" s="319"/>
      <c r="FW61" s="319"/>
      <c r="FX61" s="319"/>
      <c r="FY61" s="319"/>
      <c r="FZ61" s="319"/>
      <c r="GA61" s="319"/>
      <c r="GB61" s="319"/>
      <c r="GC61" s="319"/>
      <c r="GD61" s="319"/>
      <c r="GE61" s="319"/>
      <c r="GF61" s="319"/>
      <c r="GG61" s="319"/>
      <c r="GH61" s="319"/>
      <c r="GI61" s="319"/>
      <c r="GJ61" s="319"/>
      <c r="GK61" s="319"/>
      <c r="GL61" s="319"/>
      <c r="GM61" s="319"/>
      <c r="GN61" s="319"/>
      <c r="GO61" s="319"/>
      <c r="GP61" s="319"/>
      <c r="GQ61" s="319"/>
      <c r="GR61" s="319"/>
      <c r="GS61" s="319"/>
      <c r="GT61" s="319"/>
      <c r="GU61" s="319"/>
      <c r="GV61" s="319"/>
      <c r="GW61" s="319"/>
      <c r="GX61" s="319"/>
      <c r="GY61" s="319"/>
      <c r="GZ61" s="319"/>
      <c r="HA61" s="319"/>
      <c r="HB61" s="319"/>
      <c r="HC61" s="319"/>
      <c r="HD61" s="319"/>
      <c r="HE61" s="319"/>
      <c r="HF61" s="319"/>
      <c r="HG61" s="319"/>
      <c r="HH61" s="319"/>
      <c r="HI61" s="319"/>
      <c r="HJ61" s="319"/>
      <c r="HK61" s="319"/>
      <c r="HL61" s="319"/>
      <c r="HM61" s="319"/>
      <c r="HN61" s="319"/>
      <c r="HO61" s="319"/>
      <c r="HP61" s="319"/>
      <c r="HQ61" s="319"/>
      <c r="HR61" s="319"/>
      <c r="HS61" s="319"/>
      <c r="HT61" s="319"/>
      <c r="HU61" s="319"/>
      <c r="HV61" s="319"/>
      <c r="HW61" s="319"/>
      <c r="HX61" s="319"/>
      <c r="HY61" s="319"/>
      <c r="HZ61" s="319"/>
      <c r="IA61" s="319"/>
      <c r="IB61" s="319"/>
      <c r="IC61" s="319"/>
      <c r="ID61" s="319"/>
      <c r="IE61" s="319"/>
      <c r="IF61" s="319"/>
      <c r="IG61" s="318"/>
    </row>
    <row r="62" spans="1:241" ht="12.75" customHeight="1" x14ac:dyDescent="0.2">
      <c r="A62" s="370" t="s">
        <v>25</v>
      </c>
      <c r="B62" s="270">
        <v>1830</v>
      </c>
      <c r="C62" s="270">
        <v>1830</v>
      </c>
      <c r="D62" s="270">
        <v>735</v>
      </c>
      <c r="E62" s="270">
        <v>1095</v>
      </c>
      <c r="F62" s="270">
        <v>0</v>
      </c>
      <c r="G62" s="270">
        <v>0</v>
      </c>
      <c r="H62" s="270">
        <v>1830</v>
      </c>
      <c r="I62" s="270">
        <v>350</v>
      </c>
      <c r="J62" s="270">
        <v>1480</v>
      </c>
      <c r="K62" s="270">
        <v>660</v>
      </c>
      <c r="L62" s="270">
        <v>99.072316384180795</v>
      </c>
      <c r="M62" s="270">
        <v>395</v>
      </c>
      <c r="N62" s="270">
        <v>425</v>
      </c>
      <c r="O62" s="270">
        <v>400</v>
      </c>
      <c r="P62" s="270">
        <v>300</v>
      </c>
      <c r="Q62" s="270">
        <v>95</v>
      </c>
      <c r="R62" s="270">
        <v>60</v>
      </c>
      <c r="S62" s="270">
        <v>65</v>
      </c>
      <c r="T62" s="270">
        <v>25</v>
      </c>
      <c r="U62" s="270">
        <v>1.8806818181818181</v>
      </c>
      <c r="V62" s="270">
        <v>2</v>
      </c>
      <c r="W62" s="270">
        <v>63</v>
      </c>
      <c r="X62" s="270">
        <v>54.64786418400876</v>
      </c>
      <c r="Y62" s="270">
        <v>0</v>
      </c>
      <c r="Z62" s="270">
        <v>135</v>
      </c>
      <c r="AA62" s="270">
        <v>365</v>
      </c>
      <c r="AB62" s="270">
        <v>625</v>
      </c>
      <c r="AC62" s="270">
        <v>455</v>
      </c>
      <c r="AD62" s="270">
        <v>230</v>
      </c>
      <c r="AE62" s="270">
        <v>15</v>
      </c>
      <c r="AF62" s="270">
        <v>410</v>
      </c>
      <c r="AG62" s="270" t="s">
        <v>1676</v>
      </c>
      <c r="AH62" s="270" t="s">
        <v>1676</v>
      </c>
      <c r="AI62" s="270" t="s">
        <v>1676</v>
      </c>
      <c r="AJ62" s="270">
        <v>10</v>
      </c>
      <c r="AK62" s="270" t="s">
        <v>1676</v>
      </c>
      <c r="AL62" s="270">
        <v>0</v>
      </c>
      <c r="AM62" s="270" t="s">
        <v>1676</v>
      </c>
      <c r="AN62" s="270">
        <v>40</v>
      </c>
      <c r="AO62" s="270">
        <v>0</v>
      </c>
      <c r="AP62" s="270">
        <v>10</v>
      </c>
      <c r="AQ62" s="270">
        <v>195</v>
      </c>
      <c r="AR62" s="270">
        <v>60</v>
      </c>
      <c r="AS62" s="270">
        <v>45</v>
      </c>
      <c r="AT62" s="270">
        <v>160</v>
      </c>
      <c r="AU62" s="270">
        <v>0</v>
      </c>
      <c r="AV62" s="270">
        <v>45</v>
      </c>
      <c r="AW62" s="270">
        <v>235</v>
      </c>
      <c r="AX62" s="270">
        <v>0</v>
      </c>
      <c r="AY62" s="270">
        <v>170</v>
      </c>
      <c r="AZ62" s="270">
        <v>340</v>
      </c>
      <c r="BA62" s="270">
        <v>20</v>
      </c>
      <c r="BB62" s="270">
        <v>80</v>
      </c>
      <c r="BC62" s="270">
        <v>0</v>
      </c>
      <c r="BD62" s="270">
        <v>90</v>
      </c>
      <c r="BE62" s="270" t="s">
        <v>1676</v>
      </c>
      <c r="BF62" s="270" t="s">
        <v>1676</v>
      </c>
      <c r="BG62" s="270">
        <v>0</v>
      </c>
      <c r="BH62" s="270">
        <v>120</v>
      </c>
      <c r="BI62" s="270" t="s">
        <v>1676</v>
      </c>
      <c r="BJ62" s="270" t="s">
        <v>1676</v>
      </c>
      <c r="BK62" s="270" t="s">
        <v>1676</v>
      </c>
      <c r="BL62" s="270">
        <v>10</v>
      </c>
      <c r="BM62" s="270">
        <v>160</v>
      </c>
      <c r="BN62" s="270">
        <v>35</v>
      </c>
      <c r="BO62" s="270">
        <v>940</v>
      </c>
      <c r="BP62" s="270">
        <v>365</v>
      </c>
      <c r="BQ62" s="270" t="s">
        <v>1676</v>
      </c>
      <c r="BR62" s="270">
        <v>0</v>
      </c>
      <c r="BS62" s="270">
        <v>10</v>
      </c>
      <c r="BT62" s="270">
        <v>45</v>
      </c>
      <c r="BU62" s="270">
        <v>10</v>
      </c>
      <c r="BV62" s="270"/>
      <c r="BW62" s="270">
        <v>40</v>
      </c>
      <c r="BX62" s="270">
        <v>0</v>
      </c>
      <c r="BY62" s="270" t="s">
        <v>1676</v>
      </c>
      <c r="BZ62" s="270">
        <v>0</v>
      </c>
      <c r="CA62" s="270">
        <v>0</v>
      </c>
      <c r="CB62" s="270">
        <v>0</v>
      </c>
      <c r="CC62" s="270">
        <v>0</v>
      </c>
      <c r="CD62" s="270">
        <v>10</v>
      </c>
      <c r="CE62" s="270">
        <v>0</v>
      </c>
      <c r="CF62" s="270">
        <v>0</v>
      </c>
      <c r="CG62" s="270">
        <v>1820</v>
      </c>
      <c r="CH62" s="270">
        <v>0</v>
      </c>
      <c r="CI62" s="270">
        <v>160</v>
      </c>
      <c r="CJ62" s="270">
        <v>260</v>
      </c>
      <c r="CK62" s="270">
        <v>420</v>
      </c>
      <c r="CL62" s="270">
        <v>10</v>
      </c>
      <c r="CM62" s="270" t="s">
        <v>1676</v>
      </c>
      <c r="CN62" s="270">
        <v>10</v>
      </c>
      <c r="CO62" s="270">
        <v>0</v>
      </c>
      <c r="CP62" s="270">
        <v>0</v>
      </c>
      <c r="CQ62" s="270">
        <v>0</v>
      </c>
      <c r="CR62" s="270">
        <v>0</v>
      </c>
      <c r="CS62" s="270">
        <v>0</v>
      </c>
      <c r="CT62" s="270">
        <v>0</v>
      </c>
      <c r="CU62" s="270">
        <v>0</v>
      </c>
      <c r="CV62" s="270">
        <v>0</v>
      </c>
      <c r="CW62" s="270">
        <v>0</v>
      </c>
      <c r="CX62" s="270">
        <v>0</v>
      </c>
      <c r="CY62" s="270">
        <v>0</v>
      </c>
      <c r="CZ62" s="270">
        <v>0</v>
      </c>
      <c r="DA62" s="270">
        <v>665</v>
      </c>
      <c r="DB62" s="270">
        <v>0</v>
      </c>
      <c r="DC62" s="270">
        <v>0</v>
      </c>
      <c r="DD62" s="270">
        <v>40</v>
      </c>
      <c r="DE62" s="270">
        <v>0</v>
      </c>
      <c r="DF62" s="270">
        <v>0</v>
      </c>
      <c r="DG62" s="270">
        <v>0</v>
      </c>
      <c r="DH62" s="270">
        <v>0</v>
      </c>
      <c r="DI62" s="270">
        <v>0</v>
      </c>
      <c r="DJ62" s="270">
        <v>0</v>
      </c>
      <c r="DK62" s="270">
        <v>0</v>
      </c>
      <c r="DL62" s="270">
        <v>0</v>
      </c>
      <c r="DM62" s="270">
        <v>0</v>
      </c>
      <c r="DN62" s="270">
        <v>0</v>
      </c>
      <c r="DO62" s="270">
        <v>0</v>
      </c>
      <c r="DP62" s="270">
        <v>0</v>
      </c>
      <c r="DQ62" s="270"/>
      <c r="DR62" s="270">
        <v>0</v>
      </c>
      <c r="DS62" s="270">
        <v>0</v>
      </c>
      <c r="DT62" s="270">
        <v>0</v>
      </c>
      <c r="DU62" s="270">
        <v>0</v>
      </c>
      <c r="DV62" s="270">
        <v>0</v>
      </c>
      <c r="DW62" s="270">
        <v>0</v>
      </c>
      <c r="DX62" s="270">
        <v>0</v>
      </c>
      <c r="DY62" s="270">
        <v>0</v>
      </c>
      <c r="DZ62" s="270">
        <v>0</v>
      </c>
      <c r="EA62" s="270">
        <v>0</v>
      </c>
      <c r="EB62" s="270">
        <v>0</v>
      </c>
      <c r="EC62" s="270">
        <v>0</v>
      </c>
      <c r="ED62" s="270">
        <v>0</v>
      </c>
      <c r="EE62" s="270">
        <v>0</v>
      </c>
      <c r="EF62" s="270">
        <v>0</v>
      </c>
      <c r="EG62" s="270">
        <v>0</v>
      </c>
      <c r="EH62" s="270">
        <v>0</v>
      </c>
      <c r="EI62" s="270">
        <v>0</v>
      </c>
      <c r="EJ62" s="270">
        <v>0</v>
      </c>
      <c r="EK62" s="270">
        <v>245</v>
      </c>
      <c r="EL62" s="270">
        <v>0</v>
      </c>
      <c r="EM62" s="270">
        <v>0</v>
      </c>
      <c r="EN62" s="270">
        <v>0</v>
      </c>
      <c r="EO62" s="270">
        <v>0</v>
      </c>
      <c r="EP62" s="270">
        <v>0</v>
      </c>
      <c r="EQ62" s="270">
        <v>0</v>
      </c>
      <c r="ER62" s="270">
        <v>0</v>
      </c>
      <c r="ES62" s="270">
        <v>0</v>
      </c>
      <c r="ET62" s="270">
        <v>0</v>
      </c>
      <c r="EU62" s="270">
        <v>0</v>
      </c>
      <c r="EV62" s="270">
        <v>10</v>
      </c>
      <c r="EW62" s="270">
        <v>0</v>
      </c>
      <c r="EX62" s="270">
        <v>0</v>
      </c>
      <c r="EY62" s="270">
        <v>0</v>
      </c>
      <c r="EZ62" s="270">
        <v>0</v>
      </c>
      <c r="FA62" s="270">
        <v>0</v>
      </c>
      <c r="FB62" s="270">
        <v>0</v>
      </c>
      <c r="FC62" s="270">
        <v>0</v>
      </c>
      <c r="FD62" s="270">
        <v>0</v>
      </c>
      <c r="FE62" s="270">
        <v>0</v>
      </c>
      <c r="FF62" s="270">
        <v>0</v>
      </c>
      <c r="FG62" s="270">
        <v>0</v>
      </c>
      <c r="FH62" s="270">
        <v>0</v>
      </c>
      <c r="FI62" s="270">
        <v>0</v>
      </c>
      <c r="FJ62" s="270">
        <v>0</v>
      </c>
      <c r="FK62" s="270">
        <v>0</v>
      </c>
      <c r="FL62" s="351">
        <v>1750</v>
      </c>
      <c r="FM62" s="323">
        <v>0</v>
      </c>
      <c r="FN62" s="324">
        <v>1770</v>
      </c>
      <c r="FO62" s="270"/>
      <c r="FP62" s="89"/>
      <c r="FQ62" s="270"/>
      <c r="FR62" s="319"/>
      <c r="FS62" s="319"/>
      <c r="FT62" s="319"/>
      <c r="FU62" s="319"/>
      <c r="FV62" s="319"/>
      <c r="FW62" s="319"/>
      <c r="FX62" s="319"/>
      <c r="FY62" s="319"/>
      <c r="FZ62" s="319"/>
      <c r="GA62" s="319"/>
      <c r="GB62" s="319"/>
      <c r="GC62" s="319"/>
      <c r="GD62" s="319"/>
      <c r="GE62" s="319"/>
      <c r="GF62" s="319"/>
      <c r="GG62" s="319"/>
      <c r="GH62" s="319"/>
      <c r="GI62" s="319"/>
      <c r="GJ62" s="319"/>
      <c r="GK62" s="319"/>
      <c r="GL62" s="319"/>
      <c r="GM62" s="319"/>
      <c r="GN62" s="319"/>
      <c r="GO62" s="319"/>
      <c r="GP62" s="319"/>
      <c r="GQ62" s="319"/>
      <c r="GR62" s="319"/>
      <c r="GS62" s="319"/>
      <c r="GT62" s="319"/>
      <c r="GU62" s="319"/>
      <c r="GV62" s="319"/>
      <c r="GW62" s="319"/>
      <c r="GX62" s="319"/>
      <c r="GY62" s="319"/>
      <c r="GZ62" s="319"/>
      <c r="HA62" s="319"/>
      <c r="HB62" s="319"/>
      <c r="HC62" s="319"/>
      <c r="HD62" s="319"/>
      <c r="HE62" s="319"/>
      <c r="HF62" s="319"/>
      <c r="HG62" s="319"/>
      <c r="HH62" s="319"/>
      <c r="HI62" s="319"/>
      <c r="HJ62" s="319"/>
      <c r="HK62" s="319"/>
      <c r="HL62" s="319"/>
      <c r="HM62" s="319"/>
      <c r="HN62" s="319"/>
      <c r="HO62" s="319"/>
      <c r="HP62" s="319"/>
      <c r="HQ62" s="319"/>
      <c r="HR62" s="319"/>
      <c r="HS62" s="319"/>
      <c r="HT62" s="319"/>
      <c r="HU62" s="319"/>
      <c r="HV62" s="319"/>
      <c r="HW62" s="319"/>
      <c r="HX62" s="319"/>
      <c r="HY62" s="319"/>
      <c r="HZ62" s="319"/>
      <c r="IA62" s="319"/>
      <c r="IB62" s="319"/>
      <c r="IC62" s="319"/>
      <c r="ID62" s="319"/>
      <c r="IE62" s="319"/>
      <c r="IF62" s="319"/>
      <c r="IG62" s="318"/>
    </row>
    <row r="63" spans="1:241" ht="12.75" customHeight="1" x14ac:dyDescent="0.2">
      <c r="A63" s="370" t="s">
        <v>26</v>
      </c>
      <c r="B63" s="270">
        <v>7800</v>
      </c>
      <c r="C63" s="270">
        <v>7800</v>
      </c>
      <c r="D63" s="270">
        <v>3680</v>
      </c>
      <c r="E63" s="270">
        <v>4115</v>
      </c>
      <c r="F63" s="270">
        <v>0</v>
      </c>
      <c r="G63" s="270">
        <v>0</v>
      </c>
      <c r="H63" s="270">
        <v>7800</v>
      </c>
      <c r="I63" s="270">
        <v>505</v>
      </c>
      <c r="J63" s="270">
        <v>7295</v>
      </c>
      <c r="K63" s="270">
        <v>805</v>
      </c>
      <c r="L63" s="270">
        <v>86.263621123218783</v>
      </c>
      <c r="M63" s="270">
        <v>2330</v>
      </c>
      <c r="N63" s="270">
        <v>1865</v>
      </c>
      <c r="O63" s="270">
        <v>1125</v>
      </c>
      <c r="P63" s="270">
        <v>950</v>
      </c>
      <c r="Q63" s="270">
        <v>365</v>
      </c>
      <c r="R63" s="270">
        <v>190</v>
      </c>
      <c r="S63" s="270">
        <v>240</v>
      </c>
      <c r="T63" s="270">
        <v>90</v>
      </c>
      <c r="U63" s="270">
        <v>1.5869565217391304</v>
      </c>
      <c r="V63" s="270">
        <v>1</v>
      </c>
      <c r="W63" s="270">
        <v>48</v>
      </c>
      <c r="X63" s="270">
        <v>47.733504823151122</v>
      </c>
      <c r="Y63" s="270">
        <v>0</v>
      </c>
      <c r="Z63" s="270">
        <v>1055</v>
      </c>
      <c r="AA63" s="270">
        <v>2560</v>
      </c>
      <c r="AB63" s="270">
        <v>2220</v>
      </c>
      <c r="AC63" s="270">
        <v>1430</v>
      </c>
      <c r="AD63" s="270">
        <v>495</v>
      </c>
      <c r="AE63" s="270">
        <v>15</v>
      </c>
      <c r="AF63" s="270">
        <v>1555</v>
      </c>
      <c r="AG63" s="270" t="s">
        <v>1676</v>
      </c>
      <c r="AH63" s="270">
        <v>115</v>
      </c>
      <c r="AI63" s="270">
        <v>20</v>
      </c>
      <c r="AJ63" s="270">
        <v>55</v>
      </c>
      <c r="AK63" s="270">
        <v>890</v>
      </c>
      <c r="AL63" s="270">
        <v>650</v>
      </c>
      <c r="AM63" s="270">
        <v>820</v>
      </c>
      <c r="AN63" s="270">
        <v>60</v>
      </c>
      <c r="AO63" s="270">
        <v>0</v>
      </c>
      <c r="AP63" s="270" t="s">
        <v>1676</v>
      </c>
      <c r="AQ63" s="270">
        <v>550</v>
      </c>
      <c r="AR63" s="270">
        <v>130</v>
      </c>
      <c r="AS63" s="270">
        <v>60</v>
      </c>
      <c r="AT63" s="270">
        <v>285</v>
      </c>
      <c r="AU63" s="270">
        <v>0</v>
      </c>
      <c r="AV63" s="270">
        <v>230</v>
      </c>
      <c r="AW63" s="270">
        <v>730</v>
      </c>
      <c r="AX63" s="270">
        <v>0</v>
      </c>
      <c r="AY63" s="270">
        <v>360</v>
      </c>
      <c r="AZ63" s="270">
        <v>990</v>
      </c>
      <c r="BA63" s="270">
        <v>25</v>
      </c>
      <c r="BB63" s="270">
        <v>270</v>
      </c>
      <c r="BC63" s="270">
        <v>40</v>
      </c>
      <c r="BD63" s="270">
        <v>195</v>
      </c>
      <c r="BE63" s="270">
        <v>15</v>
      </c>
      <c r="BF63" s="270" t="s">
        <v>1676</v>
      </c>
      <c r="BG63" s="270" t="s">
        <v>1676</v>
      </c>
      <c r="BH63" s="270">
        <v>140</v>
      </c>
      <c r="BI63" s="270">
        <v>120</v>
      </c>
      <c r="BJ63" s="270">
        <v>15</v>
      </c>
      <c r="BK63" s="270">
        <v>20</v>
      </c>
      <c r="BL63" s="270">
        <v>80</v>
      </c>
      <c r="BM63" s="270">
        <v>2325</v>
      </c>
      <c r="BN63" s="270">
        <v>210</v>
      </c>
      <c r="BO63" s="270">
        <v>3295</v>
      </c>
      <c r="BP63" s="270">
        <v>775</v>
      </c>
      <c r="BQ63" s="270" t="s">
        <v>1676</v>
      </c>
      <c r="BR63" s="270">
        <v>0</v>
      </c>
      <c r="BS63" s="270">
        <v>15</v>
      </c>
      <c r="BT63" s="270">
        <v>485</v>
      </c>
      <c r="BU63" s="270">
        <v>35</v>
      </c>
      <c r="BV63" s="270"/>
      <c r="BW63" s="270">
        <v>45</v>
      </c>
      <c r="BX63" s="270">
        <v>0</v>
      </c>
      <c r="BY63" s="270" t="s">
        <v>1676</v>
      </c>
      <c r="BZ63" s="270">
        <v>0</v>
      </c>
      <c r="CA63" s="270">
        <v>0</v>
      </c>
      <c r="CB63" s="270">
        <v>0</v>
      </c>
      <c r="CC63" s="270">
        <v>0</v>
      </c>
      <c r="CD63" s="270">
        <v>25</v>
      </c>
      <c r="CE63" s="270">
        <v>0</v>
      </c>
      <c r="CF63" s="270">
        <v>0</v>
      </c>
      <c r="CG63" s="270">
        <v>7770</v>
      </c>
      <c r="CH63" s="270">
        <v>0</v>
      </c>
      <c r="CI63" s="270">
        <v>1780</v>
      </c>
      <c r="CJ63" s="270">
        <v>665</v>
      </c>
      <c r="CK63" s="270">
        <v>3025</v>
      </c>
      <c r="CL63" s="270">
        <v>115</v>
      </c>
      <c r="CM63" s="270">
        <v>120</v>
      </c>
      <c r="CN63" s="270">
        <v>860</v>
      </c>
      <c r="CO63" s="270">
        <v>0</v>
      </c>
      <c r="CP63" s="270">
        <v>0</v>
      </c>
      <c r="CQ63" s="270">
        <v>0</v>
      </c>
      <c r="CR63" s="270" t="s">
        <v>1676</v>
      </c>
      <c r="CS63" s="270">
        <v>0</v>
      </c>
      <c r="CT63" s="270">
        <v>0</v>
      </c>
      <c r="CU63" s="270">
        <v>0</v>
      </c>
      <c r="CV63" s="270">
        <v>0</v>
      </c>
      <c r="CW63" s="270">
        <v>0</v>
      </c>
      <c r="CX63" s="270">
        <v>0</v>
      </c>
      <c r="CY63" s="270">
        <v>0</v>
      </c>
      <c r="CZ63" s="270">
        <v>0</v>
      </c>
      <c r="DA63" s="270">
        <v>455</v>
      </c>
      <c r="DB63" s="270">
        <v>0</v>
      </c>
      <c r="DC63" s="270">
        <v>0</v>
      </c>
      <c r="DD63" s="270">
        <v>335</v>
      </c>
      <c r="DE63" s="270">
        <v>0</v>
      </c>
      <c r="DF63" s="270">
        <v>0</v>
      </c>
      <c r="DG63" s="270">
        <v>0</v>
      </c>
      <c r="DH63" s="270">
        <v>0</v>
      </c>
      <c r="DI63" s="270">
        <v>0</v>
      </c>
      <c r="DJ63" s="270">
        <v>0</v>
      </c>
      <c r="DK63" s="270">
        <v>0</v>
      </c>
      <c r="DL63" s="270">
        <v>0</v>
      </c>
      <c r="DM63" s="270">
        <v>0</v>
      </c>
      <c r="DN63" s="270">
        <v>0</v>
      </c>
      <c r="DO63" s="270">
        <v>0</v>
      </c>
      <c r="DP63" s="270">
        <v>0</v>
      </c>
      <c r="DQ63" s="270"/>
      <c r="DR63" s="270">
        <v>0</v>
      </c>
      <c r="DS63" s="270">
        <v>0</v>
      </c>
      <c r="DT63" s="270">
        <v>0</v>
      </c>
      <c r="DU63" s="270">
        <v>0</v>
      </c>
      <c r="DV63" s="270">
        <v>0</v>
      </c>
      <c r="DW63" s="270">
        <v>0</v>
      </c>
      <c r="DX63" s="270">
        <v>0</v>
      </c>
      <c r="DY63" s="270">
        <v>0</v>
      </c>
      <c r="DZ63" s="270">
        <v>0</v>
      </c>
      <c r="EA63" s="270">
        <v>0</v>
      </c>
      <c r="EB63" s="270">
        <v>0</v>
      </c>
      <c r="EC63" s="270">
        <v>0</v>
      </c>
      <c r="ED63" s="270">
        <v>0</v>
      </c>
      <c r="EE63" s="270">
        <v>0</v>
      </c>
      <c r="EF63" s="270">
        <v>0</v>
      </c>
      <c r="EG63" s="270">
        <v>0</v>
      </c>
      <c r="EH63" s="270">
        <v>0</v>
      </c>
      <c r="EI63" s="270">
        <v>0</v>
      </c>
      <c r="EJ63" s="270">
        <v>0</v>
      </c>
      <c r="EK63" s="270">
        <v>435</v>
      </c>
      <c r="EL63" s="270">
        <v>0</v>
      </c>
      <c r="EM63" s="270">
        <v>0</v>
      </c>
      <c r="EN63" s="270">
        <v>0</v>
      </c>
      <c r="EO63" s="270">
        <v>0</v>
      </c>
      <c r="EP63" s="270">
        <v>0</v>
      </c>
      <c r="EQ63" s="270">
        <v>0</v>
      </c>
      <c r="ER63" s="270">
        <v>0</v>
      </c>
      <c r="ES63" s="270">
        <v>0</v>
      </c>
      <c r="ET63" s="270">
        <v>0</v>
      </c>
      <c r="EU63" s="270">
        <v>0</v>
      </c>
      <c r="EV63" s="270" t="s">
        <v>1676</v>
      </c>
      <c r="EW63" s="270">
        <v>0</v>
      </c>
      <c r="EX63" s="270">
        <v>0</v>
      </c>
      <c r="EY63" s="270">
        <v>0</v>
      </c>
      <c r="EZ63" s="270">
        <v>0</v>
      </c>
      <c r="FA63" s="270">
        <v>0</v>
      </c>
      <c r="FB63" s="270">
        <v>0</v>
      </c>
      <c r="FC63" s="270">
        <v>0</v>
      </c>
      <c r="FD63" s="270">
        <v>0</v>
      </c>
      <c r="FE63" s="270">
        <v>0</v>
      </c>
      <c r="FF63" s="270">
        <v>0</v>
      </c>
      <c r="FG63" s="270">
        <v>0</v>
      </c>
      <c r="FH63" s="270">
        <v>0</v>
      </c>
      <c r="FI63" s="270">
        <v>0</v>
      </c>
      <c r="FJ63" s="270">
        <v>0</v>
      </c>
      <c r="FK63" s="270">
        <v>0</v>
      </c>
      <c r="FL63" s="351">
        <v>7535</v>
      </c>
      <c r="FM63" s="323">
        <v>0</v>
      </c>
      <c r="FN63" s="324">
        <v>7160</v>
      </c>
      <c r="FO63" s="270"/>
      <c r="FP63" s="89"/>
      <c r="FQ63" s="270"/>
      <c r="FR63" s="319"/>
      <c r="FS63" s="319"/>
      <c r="FT63" s="319"/>
      <c r="FU63" s="319"/>
      <c r="FV63" s="319"/>
      <c r="FW63" s="319"/>
      <c r="FX63" s="319"/>
      <c r="FY63" s="319"/>
      <c r="FZ63" s="319"/>
      <c r="GA63" s="319"/>
      <c r="GB63" s="319"/>
      <c r="GC63" s="319"/>
      <c r="GD63" s="319"/>
      <c r="GE63" s="319"/>
      <c r="GF63" s="319"/>
      <c r="GG63" s="319"/>
      <c r="GH63" s="319"/>
      <c r="GI63" s="319"/>
      <c r="GJ63" s="319"/>
      <c r="GK63" s="319"/>
      <c r="GL63" s="319"/>
      <c r="GM63" s="319"/>
      <c r="GN63" s="319"/>
      <c r="GO63" s="319"/>
      <c r="GP63" s="319"/>
      <c r="GQ63" s="319"/>
      <c r="GR63" s="319"/>
      <c r="GS63" s="319"/>
      <c r="GT63" s="319"/>
      <c r="GU63" s="319"/>
      <c r="GV63" s="319"/>
      <c r="GW63" s="319"/>
      <c r="GX63" s="319"/>
      <c r="GY63" s="319"/>
      <c r="GZ63" s="319"/>
      <c r="HA63" s="319"/>
      <c r="HB63" s="319"/>
      <c r="HC63" s="319"/>
      <c r="HD63" s="319"/>
      <c r="HE63" s="319"/>
      <c r="HF63" s="319"/>
      <c r="HG63" s="319"/>
      <c r="HH63" s="319"/>
      <c r="HI63" s="319"/>
      <c r="HJ63" s="319"/>
      <c r="HK63" s="319"/>
      <c r="HL63" s="319"/>
      <c r="HM63" s="319"/>
      <c r="HN63" s="319"/>
      <c r="HO63" s="319"/>
      <c r="HP63" s="319"/>
      <c r="HQ63" s="319"/>
      <c r="HR63" s="319"/>
      <c r="HS63" s="319"/>
      <c r="HT63" s="319"/>
      <c r="HU63" s="319"/>
      <c r="HV63" s="319"/>
      <c r="HW63" s="319"/>
      <c r="HX63" s="319"/>
      <c r="HY63" s="319"/>
      <c r="HZ63" s="319"/>
      <c r="IA63" s="319"/>
      <c r="IB63" s="319"/>
      <c r="IC63" s="319"/>
      <c r="ID63" s="319"/>
      <c r="IE63" s="319"/>
      <c r="IF63" s="319"/>
      <c r="IG63" s="318"/>
    </row>
    <row r="64" spans="1:241" ht="12.75" customHeight="1" x14ac:dyDescent="0.2">
      <c r="A64" s="370" t="s">
        <v>27</v>
      </c>
      <c r="B64" s="270">
        <v>1405</v>
      </c>
      <c r="C64" s="270">
        <v>1405</v>
      </c>
      <c r="D64" s="270">
        <v>645</v>
      </c>
      <c r="E64" s="270">
        <v>760</v>
      </c>
      <c r="F64" s="270">
        <v>0</v>
      </c>
      <c r="G64" s="270">
        <v>0</v>
      </c>
      <c r="H64" s="270">
        <v>1405</v>
      </c>
      <c r="I64" s="270">
        <v>315</v>
      </c>
      <c r="J64" s="270">
        <v>1090</v>
      </c>
      <c r="K64" s="270">
        <v>535</v>
      </c>
      <c r="L64" s="270">
        <v>64.428442844284433</v>
      </c>
      <c r="M64" s="270">
        <v>420</v>
      </c>
      <c r="N64" s="270">
        <v>285</v>
      </c>
      <c r="O64" s="270">
        <v>195</v>
      </c>
      <c r="P64" s="270">
        <v>140</v>
      </c>
      <c r="Q64" s="270">
        <v>30</v>
      </c>
      <c r="R64" s="270">
        <v>20</v>
      </c>
      <c r="S64" s="270">
        <v>10</v>
      </c>
      <c r="T64" s="270" t="s">
        <v>1676</v>
      </c>
      <c r="U64" s="270">
        <v>1.6813880126182965</v>
      </c>
      <c r="V64" s="270">
        <v>2</v>
      </c>
      <c r="W64" s="270">
        <v>42</v>
      </c>
      <c r="X64" s="270">
        <v>54.906695156695157</v>
      </c>
      <c r="Y64" s="270">
        <v>0</v>
      </c>
      <c r="Z64" s="270">
        <v>90</v>
      </c>
      <c r="AA64" s="270">
        <v>285</v>
      </c>
      <c r="AB64" s="270">
        <v>440</v>
      </c>
      <c r="AC64" s="270">
        <v>430</v>
      </c>
      <c r="AD64" s="270">
        <v>155</v>
      </c>
      <c r="AE64" s="270" t="s">
        <v>1676</v>
      </c>
      <c r="AF64" s="270">
        <v>160</v>
      </c>
      <c r="AG64" s="270">
        <v>0</v>
      </c>
      <c r="AH64" s="270">
        <v>0</v>
      </c>
      <c r="AI64" s="270">
        <v>0</v>
      </c>
      <c r="AJ64" s="270">
        <v>0</v>
      </c>
      <c r="AK64" s="270">
        <v>0</v>
      </c>
      <c r="AL64" s="270">
        <v>160</v>
      </c>
      <c r="AM64" s="270">
        <v>130</v>
      </c>
      <c r="AN64" s="270" t="s">
        <v>1676</v>
      </c>
      <c r="AO64" s="270">
        <v>0</v>
      </c>
      <c r="AP64" s="270">
        <v>0</v>
      </c>
      <c r="AQ64" s="270">
        <v>285</v>
      </c>
      <c r="AR64" s="270">
        <v>40</v>
      </c>
      <c r="AS64" s="270">
        <v>25</v>
      </c>
      <c r="AT64" s="270">
        <v>115</v>
      </c>
      <c r="AU64" s="270">
        <v>0</v>
      </c>
      <c r="AV64" s="270" t="s">
        <v>1676</v>
      </c>
      <c r="AW64" s="270">
        <v>125</v>
      </c>
      <c r="AX64" s="270">
        <v>0</v>
      </c>
      <c r="AY64" s="270">
        <v>40</v>
      </c>
      <c r="AZ64" s="270">
        <v>290</v>
      </c>
      <c r="BA64" s="270" t="s">
        <v>1676</v>
      </c>
      <c r="BB64" s="270">
        <v>25</v>
      </c>
      <c r="BC64" s="270" t="s">
        <v>1676</v>
      </c>
      <c r="BD64" s="270">
        <v>25</v>
      </c>
      <c r="BE64" s="270">
        <v>10</v>
      </c>
      <c r="BF64" s="270" t="s">
        <v>1676</v>
      </c>
      <c r="BG64" s="270">
        <v>0</v>
      </c>
      <c r="BH64" s="270">
        <v>30</v>
      </c>
      <c r="BI64" s="270">
        <v>0</v>
      </c>
      <c r="BJ64" s="270">
        <v>0</v>
      </c>
      <c r="BK64" s="270" t="s">
        <v>1676</v>
      </c>
      <c r="BL64" s="270">
        <v>0</v>
      </c>
      <c r="BM64" s="270">
        <v>250</v>
      </c>
      <c r="BN64" s="270" t="s">
        <v>1676</v>
      </c>
      <c r="BO64" s="270">
        <v>505</v>
      </c>
      <c r="BP64" s="270">
        <v>350</v>
      </c>
      <c r="BQ64" s="270">
        <v>0</v>
      </c>
      <c r="BR64" s="270">
        <v>0</v>
      </c>
      <c r="BS64" s="270" t="s">
        <v>1676</v>
      </c>
      <c r="BT64" s="270">
        <v>195</v>
      </c>
      <c r="BU64" s="270" t="s">
        <v>1676</v>
      </c>
      <c r="BV64" s="270"/>
      <c r="BW64" s="270">
        <v>20</v>
      </c>
      <c r="BX64" s="270">
        <v>0</v>
      </c>
      <c r="BY64" s="270">
        <v>0</v>
      </c>
      <c r="BZ64" s="270">
        <v>0</v>
      </c>
      <c r="CA64" s="270">
        <v>0</v>
      </c>
      <c r="CB64" s="270" t="s">
        <v>1676</v>
      </c>
      <c r="CC64" s="270">
        <v>0</v>
      </c>
      <c r="CD64" s="270" t="s">
        <v>1676</v>
      </c>
      <c r="CE64" s="270">
        <v>0</v>
      </c>
      <c r="CF64" s="270">
        <v>0</v>
      </c>
      <c r="CG64" s="270">
        <v>1400</v>
      </c>
      <c r="CH64" s="270">
        <v>0</v>
      </c>
      <c r="CI64" s="270">
        <v>65</v>
      </c>
      <c r="CJ64" s="270">
        <v>330</v>
      </c>
      <c r="CK64" s="270">
        <v>360</v>
      </c>
      <c r="CL64" s="270">
        <v>0</v>
      </c>
      <c r="CM64" s="270">
        <v>0</v>
      </c>
      <c r="CN64" s="270">
        <v>0</v>
      </c>
      <c r="CO64" s="270">
        <v>0</v>
      </c>
      <c r="CP64" s="270">
        <v>0</v>
      </c>
      <c r="CQ64" s="270">
        <v>0</v>
      </c>
      <c r="CR64" s="270">
        <v>0</v>
      </c>
      <c r="CS64" s="270">
        <v>0</v>
      </c>
      <c r="CT64" s="270">
        <v>0</v>
      </c>
      <c r="CU64" s="270">
        <v>0</v>
      </c>
      <c r="CV64" s="270">
        <v>0</v>
      </c>
      <c r="CW64" s="270">
        <v>0</v>
      </c>
      <c r="CX64" s="270">
        <v>0</v>
      </c>
      <c r="CY64" s="270">
        <v>0</v>
      </c>
      <c r="CZ64" s="270">
        <v>0</v>
      </c>
      <c r="DA64" s="270">
        <v>180</v>
      </c>
      <c r="DB64" s="270">
        <v>0</v>
      </c>
      <c r="DC64" s="270">
        <v>0</v>
      </c>
      <c r="DD64" s="270">
        <v>295</v>
      </c>
      <c r="DE64" s="270">
        <v>0</v>
      </c>
      <c r="DF64" s="270">
        <v>0</v>
      </c>
      <c r="DG64" s="270">
        <v>0</v>
      </c>
      <c r="DH64" s="270">
        <v>0</v>
      </c>
      <c r="DI64" s="270">
        <v>0</v>
      </c>
      <c r="DJ64" s="270">
        <v>0</v>
      </c>
      <c r="DK64" s="270">
        <v>0</v>
      </c>
      <c r="DL64" s="270">
        <v>0</v>
      </c>
      <c r="DM64" s="270">
        <v>0</v>
      </c>
      <c r="DN64" s="270">
        <v>0</v>
      </c>
      <c r="DO64" s="270">
        <v>0</v>
      </c>
      <c r="DP64" s="270">
        <v>0</v>
      </c>
      <c r="DQ64" s="270"/>
      <c r="DR64" s="270">
        <v>0</v>
      </c>
      <c r="DS64" s="270">
        <v>0</v>
      </c>
      <c r="DT64" s="270">
        <v>0</v>
      </c>
      <c r="DU64" s="270">
        <v>0</v>
      </c>
      <c r="DV64" s="270">
        <v>0</v>
      </c>
      <c r="DW64" s="270">
        <v>0</v>
      </c>
      <c r="DX64" s="270">
        <v>0</v>
      </c>
      <c r="DY64" s="270">
        <v>0</v>
      </c>
      <c r="DZ64" s="270">
        <v>0</v>
      </c>
      <c r="EA64" s="270">
        <v>0</v>
      </c>
      <c r="EB64" s="270">
        <v>0</v>
      </c>
      <c r="EC64" s="270">
        <v>0</v>
      </c>
      <c r="ED64" s="270">
        <v>0</v>
      </c>
      <c r="EE64" s="270">
        <v>0</v>
      </c>
      <c r="EF64" s="270">
        <v>0</v>
      </c>
      <c r="EG64" s="270">
        <v>0</v>
      </c>
      <c r="EH64" s="270">
        <v>0</v>
      </c>
      <c r="EI64" s="270">
        <v>0</v>
      </c>
      <c r="EJ64" s="270">
        <v>0</v>
      </c>
      <c r="EK64" s="270">
        <v>180</v>
      </c>
      <c r="EL64" s="270">
        <v>0</v>
      </c>
      <c r="EM64" s="270">
        <v>0</v>
      </c>
      <c r="EN64" s="270">
        <v>0</v>
      </c>
      <c r="EO64" s="270">
        <v>0</v>
      </c>
      <c r="EP64" s="270">
        <v>0</v>
      </c>
      <c r="EQ64" s="270">
        <v>0</v>
      </c>
      <c r="ER64" s="270">
        <v>0</v>
      </c>
      <c r="ES64" s="270">
        <v>0</v>
      </c>
      <c r="ET64" s="270">
        <v>0</v>
      </c>
      <c r="EU64" s="270">
        <v>0</v>
      </c>
      <c r="EV64" s="270">
        <v>0</v>
      </c>
      <c r="EW64" s="270">
        <v>0</v>
      </c>
      <c r="EX64" s="270">
        <v>0</v>
      </c>
      <c r="EY64" s="270">
        <v>0</v>
      </c>
      <c r="EZ64" s="270">
        <v>0</v>
      </c>
      <c r="FA64" s="270">
        <v>0</v>
      </c>
      <c r="FB64" s="270">
        <v>0</v>
      </c>
      <c r="FC64" s="270">
        <v>0</v>
      </c>
      <c r="FD64" s="270">
        <v>0</v>
      </c>
      <c r="FE64" s="270">
        <v>0</v>
      </c>
      <c r="FF64" s="270">
        <v>0</v>
      </c>
      <c r="FG64" s="270">
        <v>0</v>
      </c>
      <c r="FH64" s="270">
        <v>0</v>
      </c>
      <c r="FI64" s="270">
        <v>0</v>
      </c>
      <c r="FJ64" s="270">
        <v>0</v>
      </c>
      <c r="FK64" s="270">
        <v>0</v>
      </c>
      <c r="FL64" s="351">
        <v>1380</v>
      </c>
      <c r="FM64" s="323">
        <v>0</v>
      </c>
      <c r="FN64" s="324">
        <v>1110</v>
      </c>
      <c r="FO64" s="270"/>
      <c r="FP64" s="89"/>
      <c r="FQ64" s="270"/>
      <c r="FR64" s="319"/>
      <c r="FS64" s="319"/>
      <c r="FT64" s="319"/>
      <c r="FU64" s="319"/>
      <c r="FV64" s="319"/>
      <c r="FW64" s="319"/>
      <c r="FX64" s="319"/>
      <c r="FY64" s="319"/>
      <c r="FZ64" s="319"/>
      <c r="GA64" s="319"/>
      <c r="GB64" s="319"/>
      <c r="GC64" s="319"/>
      <c r="GD64" s="319"/>
      <c r="GE64" s="319"/>
      <c r="GF64" s="319"/>
      <c r="GG64" s="319"/>
      <c r="GH64" s="319"/>
      <c r="GI64" s="319"/>
      <c r="GJ64" s="319"/>
      <c r="GK64" s="319"/>
      <c r="GL64" s="319"/>
      <c r="GM64" s="319"/>
      <c r="GN64" s="319"/>
      <c r="GO64" s="319"/>
      <c r="GP64" s="319"/>
      <c r="GQ64" s="319"/>
      <c r="GR64" s="319"/>
      <c r="GS64" s="319"/>
      <c r="GT64" s="319"/>
      <c r="GU64" s="319"/>
      <c r="GV64" s="319"/>
      <c r="GW64" s="319"/>
      <c r="GX64" s="319"/>
      <c r="GY64" s="319"/>
      <c r="GZ64" s="319"/>
      <c r="HA64" s="319"/>
      <c r="HB64" s="319"/>
      <c r="HC64" s="319"/>
      <c r="HD64" s="319"/>
      <c r="HE64" s="319"/>
      <c r="HF64" s="319"/>
      <c r="HG64" s="319"/>
      <c r="HH64" s="319"/>
      <c r="HI64" s="319"/>
      <c r="HJ64" s="319"/>
      <c r="HK64" s="319"/>
      <c r="HL64" s="319"/>
      <c r="HM64" s="319"/>
      <c r="HN64" s="319"/>
      <c r="HO64" s="319"/>
      <c r="HP64" s="319"/>
      <c r="HQ64" s="319"/>
      <c r="HR64" s="319"/>
      <c r="HS64" s="319"/>
      <c r="HT64" s="319"/>
      <c r="HU64" s="319"/>
      <c r="HV64" s="319"/>
      <c r="HW64" s="319"/>
      <c r="HX64" s="319"/>
      <c r="HY64" s="319"/>
      <c r="HZ64" s="319"/>
      <c r="IA64" s="319"/>
      <c r="IB64" s="319"/>
      <c r="IC64" s="319"/>
      <c r="ID64" s="319"/>
      <c r="IE64" s="319"/>
      <c r="IF64" s="319"/>
      <c r="IG64" s="318"/>
    </row>
    <row r="65" spans="1:241" ht="12.75" customHeight="1" x14ac:dyDescent="0.2">
      <c r="A65" s="370" t="s">
        <v>28</v>
      </c>
      <c r="B65" s="270">
        <v>2905</v>
      </c>
      <c r="C65" s="270">
        <v>2905</v>
      </c>
      <c r="D65" s="270">
        <v>1325</v>
      </c>
      <c r="E65" s="270">
        <v>1575</v>
      </c>
      <c r="F65" s="270">
        <v>0</v>
      </c>
      <c r="G65" s="270">
        <v>0</v>
      </c>
      <c r="H65" s="270">
        <v>2905</v>
      </c>
      <c r="I65" s="270">
        <v>1050</v>
      </c>
      <c r="J65" s="270">
        <v>1855</v>
      </c>
      <c r="K65" s="270">
        <v>2090</v>
      </c>
      <c r="L65" s="270">
        <v>69.90153096729297</v>
      </c>
      <c r="M65" s="270">
        <v>810</v>
      </c>
      <c r="N65" s="270">
        <v>930</v>
      </c>
      <c r="O65" s="270">
        <v>505</v>
      </c>
      <c r="P65" s="270">
        <v>460</v>
      </c>
      <c r="Q65" s="270">
        <v>90</v>
      </c>
      <c r="R65" s="270">
        <v>35</v>
      </c>
      <c r="S65" s="270">
        <v>35</v>
      </c>
      <c r="T65" s="270">
        <v>10</v>
      </c>
      <c r="U65" s="270">
        <v>1.9904761904761905</v>
      </c>
      <c r="V65" s="270">
        <v>2</v>
      </c>
      <c r="W65" s="270">
        <v>49</v>
      </c>
      <c r="X65" s="270">
        <v>53.312306101344362</v>
      </c>
      <c r="Y65" s="270">
        <v>0</v>
      </c>
      <c r="Z65" s="270">
        <v>270</v>
      </c>
      <c r="AA65" s="270">
        <v>575</v>
      </c>
      <c r="AB65" s="270">
        <v>960</v>
      </c>
      <c r="AC65" s="270">
        <v>835</v>
      </c>
      <c r="AD65" s="270">
        <v>265</v>
      </c>
      <c r="AE65" s="270" t="s">
        <v>1676</v>
      </c>
      <c r="AF65" s="270">
        <v>125</v>
      </c>
      <c r="AG65" s="270">
        <v>0</v>
      </c>
      <c r="AH65" s="270">
        <v>0</v>
      </c>
      <c r="AI65" s="270" t="s">
        <v>1676</v>
      </c>
      <c r="AJ65" s="270">
        <v>35</v>
      </c>
      <c r="AK65" s="270">
        <v>10</v>
      </c>
      <c r="AL65" s="270">
        <v>150</v>
      </c>
      <c r="AM65" s="270">
        <v>365</v>
      </c>
      <c r="AN65" s="270">
        <v>40</v>
      </c>
      <c r="AO65" s="270">
        <v>0</v>
      </c>
      <c r="AP65" s="270" t="s">
        <v>1676</v>
      </c>
      <c r="AQ65" s="270" t="s">
        <v>1676</v>
      </c>
      <c r="AR65" s="270">
        <v>0</v>
      </c>
      <c r="AS65" s="270">
        <v>30</v>
      </c>
      <c r="AT65" s="270">
        <v>165</v>
      </c>
      <c r="AU65" s="270">
        <v>0</v>
      </c>
      <c r="AV65" s="270">
        <v>20</v>
      </c>
      <c r="AW65" s="270">
        <v>375</v>
      </c>
      <c r="AX65" s="270">
        <v>0</v>
      </c>
      <c r="AY65" s="270">
        <v>370</v>
      </c>
      <c r="AZ65" s="270">
        <v>1130</v>
      </c>
      <c r="BA65" s="270" t="s">
        <v>1676</v>
      </c>
      <c r="BB65" s="270">
        <v>70</v>
      </c>
      <c r="BC65" s="270">
        <v>10</v>
      </c>
      <c r="BD65" s="270">
        <v>65</v>
      </c>
      <c r="BE65" s="270" t="s">
        <v>1676</v>
      </c>
      <c r="BF65" s="270">
        <v>0</v>
      </c>
      <c r="BG65" s="270">
        <v>0</v>
      </c>
      <c r="BH65" s="270">
        <v>120</v>
      </c>
      <c r="BI65" s="270">
        <v>0</v>
      </c>
      <c r="BJ65" s="270" t="s">
        <v>1676</v>
      </c>
      <c r="BK65" s="270">
        <v>0</v>
      </c>
      <c r="BL65" s="270">
        <v>45</v>
      </c>
      <c r="BM65" s="270">
        <v>590</v>
      </c>
      <c r="BN65" s="270">
        <v>15</v>
      </c>
      <c r="BO65" s="270">
        <v>1730</v>
      </c>
      <c r="BP65" s="270">
        <v>175</v>
      </c>
      <c r="BQ65" s="270" t="s">
        <v>1676</v>
      </c>
      <c r="BR65" s="270">
        <v>0</v>
      </c>
      <c r="BS65" s="270" t="s">
        <v>1676</v>
      </c>
      <c r="BT65" s="270">
        <v>85</v>
      </c>
      <c r="BU65" s="270">
        <v>35</v>
      </c>
      <c r="BV65" s="270"/>
      <c r="BW65" s="270">
        <v>15</v>
      </c>
      <c r="BX65" s="270">
        <v>0</v>
      </c>
      <c r="BY65" s="270">
        <v>0</v>
      </c>
      <c r="BZ65" s="270">
        <v>0</v>
      </c>
      <c r="CA65" s="270">
        <v>0</v>
      </c>
      <c r="CB65" s="270">
        <v>0</v>
      </c>
      <c r="CC65" s="270">
        <v>0</v>
      </c>
      <c r="CD65" s="270">
        <v>20</v>
      </c>
      <c r="CE65" s="270" t="s">
        <v>1676</v>
      </c>
      <c r="CF65" s="270">
        <v>0</v>
      </c>
      <c r="CG65" s="270">
        <v>2885</v>
      </c>
      <c r="CH65" s="270">
        <v>0</v>
      </c>
      <c r="CI65" s="270">
        <v>545</v>
      </c>
      <c r="CJ65" s="270">
        <v>0</v>
      </c>
      <c r="CK65" s="270">
        <v>1500</v>
      </c>
      <c r="CL65" s="270">
        <v>55</v>
      </c>
      <c r="CM65" s="270">
        <v>0</v>
      </c>
      <c r="CN65" s="270">
        <v>0</v>
      </c>
      <c r="CO65" s="270">
        <v>0</v>
      </c>
      <c r="CP65" s="270">
        <v>0</v>
      </c>
      <c r="CQ65" s="270">
        <v>0</v>
      </c>
      <c r="CR65" s="270">
        <v>0</v>
      </c>
      <c r="CS65" s="270">
        <v>0</v>
      </c>
      <c r="CT65" s="270">
        <v>0</v>
      </c>
      <c r="CU65" s="270">
        <v>0</v>
      </c>
      <c r="CV65" s="270">
        <v>400</v>
      </c>
      <c r="CW65" s="270">
        <v>0</v>
      </c>
      <c r="CX65" s="270">
        <v>0</v>
      </c>
      <c r="CY65" s="270">
        <v>0</v>
      </c>
      <c r="CZ65" s="270">
        <v>0</v>
      </c>
      <c r="DA65" s="270">
        <v>0</v>
      </c>
      <c r="DB65" s="270">
        <v>0</v>
      </c>
      <c r="DC65" s="270">
        <v>0</v>
      </c>
      <c r="DD65" s="270">
        <v>160</v>
      </c>
      <c r="DE65" s="270">
        <v>0</v>
      </c>
      <c r="DF65" s="270">
        <v>0</v>
      </c>
      <c r="DG65" s="270">
        <v>0</v>
      </c>
      <c r="DH65" s="270">
        <v>0</v>
      </c>
      <c r="DI65" s="270">
        <v>0</v>
      </c>
      <c r="DJ65" s="270">
        <v>0</v>
      </c>
      <c r="DK65" s="270">
        <v>0</v>
      </c>
      <c r="DL65" s="270">
        <v>0</v>
      </c>
      <c r="DM65" s="270">
        <v>0</v>
      </c>
      <c r="DN65" s="270">
        <v>0</v>
      </c>
      <c r="DO65" s="270">
        <v>0</v>
      </c>
      <c r="DP65" s="270">
        <v>0</v>
      </c>
      <c r="DQ65" s="270"/>
      <c r="DR65" s="270">
        <v>0</v>
      </c>
      <c r="DS65" s="270">
        <v>0</v>
      </c>
      <c r="DT65" s="270">
        <v>0</v>
      </c>
      <c r="DU65" s="270">
        <v>0</v>
      </c>
      <c r="DV65" s="270">
        <v>0</v>
      </c>
      <c r="DW65" s="270">
        <v>0</v>
      </c>
      <c r="DX65" s="270">
        <v>0</v>
      </c>
      <c r="DY65" s="270">
        <v>0</v>
      </c>
      <c r="DZ65" s="270">
        <v>0</v>
      </c>
      <c r="EA65" s="270">
        <v>0</v>
      </c>
      <c r="EB65" s="270">
        <v>0</v>
      </c>
      <c r="EC65" s="270">
        <v>0</v>
      </c>
      <c r="ED65" s="270">
        <v>0</v>
      </c>
      <c r="EE65" s="270">
        <v>0</v>
      </c>
      <c r="EF65" s="270">
        <v>0</v>
      </c>
      <c r="EG65" s="270">
        <v>0</v>
      </c>
      <c r="EH65" s="270">
        <v>0</v>
      </c>
      <c r="EI65" s="270">
        <v>0</v>
      </c>
      <c r="EJ65" s="270">
        <v>0</v>
      </c>
      <c r="EK65" s="270">
        <v>245</v>
      </c>
      <c r="EL65" s="270">
        <v>0</v>
      </c>
      <c r="EM65" s="270">
        <v>0</v>
      </c>
      <c r="EN65" s="270">
        <v>0</v>
      </c>
      <c r="EO65" s="270">
        <v>0</v>
      </c>
      <c r="EP65" s="270">
        <v>0</v>
      </c>
      <c r="EQ65" s="270">
        <v>0</v>
      </c>
      <c r="ER65" s="270">
        <v>0</v>
      </c>
      <c r="ES65" s="270">
        <v>0</v>
      </c>
      <c r="ET65" s="270">
        <v>0</v>
      </c>
      <c r="EU65" s="270">
        <v>0</v>
      </c>
      <c r="EV65" s="270">
        <v>0</v>
      </c>
      <c r="EW65" s="270">
        <v>0</v>
      </c>
      <c r="EX65" s="270">
        <v>0</v>
      </c>
      <c r="EY65" s="270">
        <v>0</v>
      </c>
      <c r="EZ65" s="270">
        <v>0</v>
      </c>
      <c r="FA65" s="270">
        <v>0</v>
      </c>
      <c r="FB65" s="270">
        <v>0</v>
      </c>
      <c r="FC65" s="270">
        <v>0</v>
      </c>
      <c r="FD65" s="270">
        <v>0</v>
      </c>
      <c r="FE65" s="270">
        <v>0</v>
      </c>
      <c r="FF65" s="270">
        <v>0</v>
      </c>
      <c r="FG65" s="270">
        <v>0</v>
      </c>
      <c r="FH65" s="270">
        <v>0</v>
      </c>
      <c r="FI65" s="270">
        <v>0</v>
      </c>
      <c r="FJ65" s="270">
        <v>0</v>
      </c>
      <c r="FK65" s="270">
        <v>0</v>
      </c>
      <c r="FL65" s="351">
        <v>2835</v>
      </c>
      <c r="FM65" s="323">
        <v>0</v>
      </c>
      <c r="FN65" s="324">
        <v>2875</v>
      </c>
      <c r="FO65" s="270"/>
      <c r="FP65" s="89"/>
      <c r="FQ65" s="270"/>
      <c r="FR65" s="319"/>
      <c r="FS65" s="319"/>
      <c r="FT65" s="319"/>
      <c r="FU65" s="319"/>
      <c r="FV65" s="319"/>
      <c r="FW65" s="319"/>
      <c r="FX65" s="319"/>
      <c r="FY65" s="319"/>
      <c r="FZ65" s="319"/>
      <c r="GA65" s="319"/>
      <c r="GB65" s="319"/>
      <c r="GC65" s="319"/>
      <c r="GD65" s="319"/>
      <c r="GE65" s="319"/>
      <c r="GF65" s="319"/>
      <c r="GG65" s="319"/>
      <c r="GH65" s="319"/>
      <c r="GI65" s="319"/>
      <c r="GJ65" s="319"/>
      <c r="GK65" s="319"/>
      <c r="GL65" s="319"/>
      <c r="GM65" s="319"/>
      <c r="GN65" s="319"/>
      <c r="GO65" s="319"/>
      <c r="GP65" s="319"/>
      <c r="GQ65" s="319"/>
      <c r="GR65" s="319"/>
      <c r="GS65" s="319"/>
      <c r="GT65" s="319"/>
      <c r="GU65" s="319"/>
      <c r="GV65" s="319"/>
      <c r="GW65" s="319"/>
      <c r="GX65" s="319"/>
      <c r="GY65" s="319"/>
      <c r="GZ65" s="319"/>
      <c r="HA65" s="319"/>
      <c r="HB65" s="319"/>
      <c r="HC65" s="319"/>
      <c r="HD65" s="319"/>
      <c r="HE65" s="319"/>
      <c r="HF65" s="319"/>
      <c r="HG65" s="319"/>
      <c r="HH65" s="319"/>
      <c r="HI65" s="319"/>
      <c r="HJ65" s="319"/>
      <c r="HK65" s="319"/>
      <c r="HL65" s="319"/>
      <c r="HM65" s="319"/>
      <c r="HN65" s="319"/>
      <c r="HO65" s="319"/>
      <c r="HP65" s="319"/>
      <c r="HQ65" s="319"/>
      <c r="HR65" s="319"/>
      <c r="HS65" s="319"/>
      <c r="HT65" s="319"/>
      <c r="HU65" s="319"/>
      <c r="HV65" s="319"/>
      <c r="HW65" s="319"/>
      <c r="HX65" s="319"/>
      <c r="HY65" s="319"/>
      <c r="HZ65" s="319"/>
      <c r="IA65" s="319"/>
      <c r="IB65" s="319"/>
      <c r="IC65" s="319"/>
      <c r="ID65" s="319"/>
      <c r="IE65" s="319"/>
      <c r="IF65" s="319"/>
      <c r="IG65" s="318"/>
    </row>
    <row r="66" spans="1:241" ht="12.75" customHeight="1" x14ac:dyDescent="0.2">
      <c r="A66" s="370" t="s">
        <v>29</v>
      </c>
      <c r="B66" s="270">
        <v>2670</v>
      </c>
      <c r="C66" s="270">
        <v>2670</v>
      </c>
      <c r="D66" s="270">
        <v>1010</v>
      </c>
      <c r="E66" s="270">
        <v>1660</v>
      </c>
      <c r="F66" s="270">
        <v>0</v>
      </c>
      <c r="G66" s="270">
        <v>0</v>
      </c>
      <c r="H66" s="270">
        <v>2670</v>
      </c>
      <c r="I66" s="270">
        <v>705</v>
      </c>
      <c r="J66" s="270">
        <v>1965</v>
      </c>
      <c r="K66" s="270">
        <v>1420</v>
      </c>
      <c r="L66" s="270">
        <v>84.903365906623236</v>
      </c>
      <c r="M66" s="270">
        <v>715</v>
      </c>
      <c r="N66" s="270">
        <v>515</v>
      </c>
      <c r="O66" s="270">
        <v>215</v>
      </c>
      <c r="P66" s="270">
        <v>185</v>
      </c>
      <c r="Q66" s="270">
        <v>70</v>
      </c>
      <c r="R66" s="270">
        <v>50</v>
      </c>
      <c r="S66" s="270">
        <v>50</v>
      </c>
      <c r="T66" s="270">
        <v>40</v>
      </c>
      <c r="U66" s="270">
        <v>2.0070721357850072</v>
      </c>
      <c r="V66" s="270">
        <v>2</v>
      </c>
      <c r="W66" s="270">
        <v>40</v>
      </c>
      <c r="X66" s="270">
        <v>56.408078520196298</v>
      </c>
      <c r="Y66" s="270">
        <v>0</v>
      </c>
      <c r="Z66" s="270">
        <v>155</v>
      </c>
      <c r="AA66" s="270">
        <v>455</v>
      </c>
      <c r="AB66" s="270">
        <v>880</v>
      </c>
      <c r="AC66" s="270">
        <v>750</v>
      </c>
      <c r="AD66" s="270">
        <v>395</v>
      </c>
      <c r="AE66" s="270">
        <v>10</v>
      </c>
      <c r="AF66" s="270">
        <v>345</v>
      </c>
      <c r="AG66" s="270">
        <v>0</v>
      </c>
      <c r="AH66" s="270">
        <v>70</v>
      </c>
      <c r="AI66" s="270">
        <v>0</v>
      </c>
      <c r="AJ66" s="270">
        <v>0</v>
      </c>
      <c r="AK66" s="270" t="s">
        <v>1676</v>
      </c>
      <c r="AL66" s="270">
        <v>50</v>
      </c>
      <c r="AM66" s="270">
        <v>280</v>
      </c>
      <c r="AN66" s="270">
        <v>25</v>
      </c>
      <c r="AO66" s="270">
        <v>0</v>
      </c>
      <c r="AP66" s="270" t="s">
        <v>1676</v>
      </c>
      <c r="AQ66" s="270">
        <v>65</v>
      </c>
      <c r="AR66" s="270">
        <v>35</v>
      </c>
      <c r="AS66" s="270">
        <v>105</v>
      </c>
      <c r="AT66" s="270">
        <v>385</v>
      </c>
      <c r="AU66" s="270" t="s">
        <v>1676</v>
      </c>
      <c r="AV66" s="270">
        <v>60</v>
      </c>
      <c r="AW66" s="270">
        <v>255</v>
      </c>
      <c r="AX66" s="270">
        <v>0</v>
      </c>
      <c r="AY66" s="270">
        <v>55</v>
      </c>
      <c r="AZ66" s="270">
        <v>655</v>
      </c>
      <c r="BA66" s="270">
        <v>235</v>
      </c>
      <c r="BB66" s="270">
        <v>40</v>
      </c>
      <c r="BC66" s="270">
        <v>15</v>
      </c>
      <c r="BD66" s="270">
        <v>55</v>
      </c>
      <c r="BE66" s="270" t="s">
        <v>1676</v>
      </c>
      <c r="BF66" s="270" t="s">
        <v>1676</v>
      </c>
      <c r="BG66" s="270">
        <v>0</v>
      </c>
      <c r="BH66" s="270">
        <v>30</v>
      </c>
      <c r="BI66" s="270">
        <v>70</v>
      </c>
      <c r="BJ66" s="270">
        <v>0</v>
      </c>
      <c r="BK66" s="270" t="s">
        <v>1676</v>
      </c>
      <c r="BL66" s="270">
        <v>0</v>
      </c>
      <c r="BM66" s="270">
        <v>355</v>
      </c>
      <c r="BN66" s="270">
        <v>75</v>
      </c>
      <c r="BO66" s="270">
        <v>1295</v>
      </c>
      <c r="BP66" s="270">
        <v>550</v>
      </c>
      <c r="BQ66" s="270" t="s">
        <v>1676</v>
      </c>
      <c r="BR66" s="270">
        <v>0</v>
      </c>
      <c r="BS66" s="270" t="s">
        <v>1676</v>
      </c>
      <c r="BT66" s="270">
        <v>135</v>
      </c>
      <c r="BU66" s="270">
        <v>35</v>
      </c>
      <c r="BV66" s="270"/>
      <c r="BW66" s="270">
        <v>40</v>
      </c>
      <c r="BX66" s="270">
        <v>0</v>
      </c>
      <c r="BY66" s="270" t="s">
        <v>1676</v>
      </c>
      <c r="BZ66" s="270">
        <v>0</v>
      </c>
      <c r="CA66" s="270">
        <v>0</v>
      </c>
      <c r="CB66" s="270">
        <v>0</v>
      </c>
      <c r="CC66" s="270">
        <v>0</v>
      </c>
      <c r="CD66" s="270">
        <v>35</v>
      </c>
      <c r="CE66" s="270">
        <v>0</v>
      </c>
      <c r="CF66" s="270">
        <v>0</v>
      </c>
      <c r="CG66" s="270">
        <v>2635</v>
      </c>
      <c r="CH66" s="270">
        <v>0</v>
      </c>
      <c r="CI66" s="270">
        <v>490</v>
      </c>
      <c r="CJ66" s="270">
        <v>85</v>
      </c>
      <c r="CK66" s="270">
        <v>1375</v>
      </c>
      <c r="CL66" s="270">
        <v>0</v>
      </c>
      <c r="CM66" s="270">
        <v>70</v>
      </c>
      <c r="CN66" s="270" t="s">
        <v>1676</v>
      </c>
      <c r="CO66" s="270">
        <v>0</v>
      </c>
      <c r="CP66" s="270">
        <v>0</v>
      </c>
      <c r="CQ66" s="270">
        <v>0</v>
      </c>
      <c r="CR66" s="270">
        <v>0</v>
      </c>
      <c r="CS66" s="270">
        <v>0</v>
      </c>
      <c r="CT66" s="270">
        <v>0</v>
      </c>
      <c r="CU66" s="270">
        <v>0</v>
      </c>
      <c r="CV66" s="270" t="s">
        <v>1676</v>
      </c>
      <c r="CW66" s="270">
        <v>0</v>
      </c>
      <c r="CX66" s="270">
        <v>0</v>
      </c>
      <c r="CY66" s="270">
        <v>0</v>
      </c>
      <c r="CZ66" s="270">
        <v>0</v>
      </c>
      <c r="DA66" s="270" t="s">
        <v>1676</v>
      </c>
      <c r="DB66" s="270">
        <v>0</v>
      </c>
      <c r="DC66" s="270">
        <v>0</v>
      </c>
      <c r="DD66" s="270">
        <v>35</v>
      </c>
      <c r="DE66" s="270">
        <v>0</v>
      </c>
      <c r="DF66" s="270">
        <v>0</v>
      </c>
      <c r="DG66" s="270">
        <v>0</v>
      </c>
      <c r="DH66" s="270">
        <v>0</v>
      </c>
      <c r="DI66" s="270">
        <v>0</v>
      </c>
      <c r="DJ66" s="270">
        <v>0</v>
      </c>
      <c r="DK66" s="270">
        <v>0</v>
      </c>
      <c r="DL66" s="270">
        <v>0</v>
      </c>
      <c r="DM66" s="270">
        <v>0</v>
      </c>
      <c r="DN66" s="270">
        <v>0</v>
      </c>
      <c r="DO66" s="270">
        <v>0</v>
      </c>
      <c r="DP66" s="270">
        <v>0</v>
      </c>
      <c r="DQ66" s="270"/>
      <c r="DR66" s="270">
        <v>0</v>
      </c>
      <c r="DS66" s="270">
        <v>0</v>
      </c>
      <c r="DT66" s="270">
        <v>0</v>
      </c>
      <c r="DU66" s="270">
        <v>0</v>
      </c>
      <c r="DV66" s="270">
        <v>0</v>
      </c>
      <c r="DW66" s="270">
        <v>0</v>
      </c>
      <c r="DX66" s="270">
        <v>0</v>
      </c>
      <c r="DY66" s="270">
        <v>0</v>
      </c>
      <c r="DZ66" s="270">
        <v>0</v>
      </c>
      <c r="EA66" s="270">
        <v>0</v>
      </c>
      <c r="EB66" s="270">
        <v>0</v>
      </c>
      <c r="EC66" s="270">
        <v>0</v>
      </c>
      <c r="ED66" s="270">
        <v>0</v>
      </c>
      <c r="EE66" s="270">
        <v>0</v>
      </c>
      <c r="EF66" s="270">
        <v>0</v>
      </c>
      <c r="EG66" s="270">
        <v>0</v>
      </c>
      <c r="EH66" s="270">
        <v>0</v>
      </c>
      <c r="EI66" s="270">
        <v>0</v>
      </c>
      <c r="EJ66" s="270">
        <v>0</v>
      </c>
      <c r="EK66" s="270">
        <v>595</v>
      </c>
      <c r="EL66" s="270">
        <v>0</v>
      </c>
      <c r="EM66" s="270">
        <v>0</v>
      </c>
      <c r="EN66" s="270">
        <v>0</v>
      </c>
      <c r="EO66" s="270">
        <v>0</v>
      </c>
      <c r="EP66" s="270">
        <v>0</v>
      </c>
      <c r="EQ66" s="270">
        <v>0</v>
      </c>
      <c r="ER66" s="270">
        <v>0</v>
      </c>
      <c r="ES66" s="270">
        <v>0</v>
      </c>
      <c r="ET66" s="270">
        <v>0</v>
      </c>
      <c r="EU66" s="270">
        <v>0</v>
      </c>
      <c r="EV66" s="270">
        <v>0</v>
      </c>
      <c r="EW66" s="270">
        <v>0</v>
      </c>
      <c r="EX66" s="270">
        <v>0</v>
      </c>
      <c r="EY66" s="270">
        <v>0</v>
      </c>
      <c r="EZ66" s="270">
        <v>0</v>
      </c>
      <c r="FA66" s="270">
        <v>0</v>
      </c>
      <c r="FB66" s="270">
        <v>0</v>
      </c>
      <c r="FC66" s="270">
        <v>0</v>
      </c>
      <c r="FD66" s="270">
        <v>0</v>
      </c>
      <c r="FE66" s="270">
        <v>0</v>
      </c>
      <c r="FF66" s="270">
        <v>0</v>
      </c>
      <c r="FG66" s="270">
        <v>0</v>
      </c>
      <c r="FH66" s="270">
        <v>0</v>
      </c>
      <c r="FI66" s="270">
        <v>0</v>
      </c>
      <c r="FJ66" s="270">
        <v>0</v>
      </c>
      <c r="FK66" s="270">
        <v>0</v>
      </c>
      <c r="FL66" s="351">
        <v>2630</v>
      </c>
      <c r="FM66" s="323">
        <v>0</v>
      </c>
      <c r="FN66" s="324">
        <v>1840</v>
      </c>
      <c r="FO66" s="270"/>
      <c r="FP66" s="89"/>
      <c r="FQ66" s="270"/>
      <c r="FR66" s="319"/>
      <c r="FS66" s="319"/>
      <c r="FT66" s="319"/>
      <c r="FU66" s="319"/>
      <c r="FV66" s="319"/>
      <c r="FW66" s="319"/>
      <c r="FX66" s="319"/>
      <c r="FY66" s="319"/>
      <c r="FZ66" s="319"/>
      <c r="GA66" s="319"/>
      <c r="GB66" s="319"/>
      <c r="GC66" s="319"/>
      <c r="GD66" s="319"/>
      <c r="GE66" s="319"/>
      <c r="GF66" s="319"/>
      <c r="GG66" s="319"/>
      <c r="GH66" s="319"/>
      <c r="GI66" s="319"/>
      <c r="GJ66" s="319"/>
      <c r="GK66" s="319"/>
      <c r="GL66" s="319"/>
      <c r="GM66" s="319"/>
      <c r="GN66" s="319"/>
      <c r="GO66" s="319"/>
      <c r="GP66" s="319"/>
      <c r="GQ66" s="319"/>
      <c r="GR66" s="319"/>
      <c r="GS66" s="319"/>
      <c r="GT66" s="319"/>
      <c r="GU66" s="319"/>
      <c r="GV66" s="319"/>
      <c r="GW66" s="319"/>
      <c r="GX66" s="319"/>
      <c r="GY66" s="319"/>
      <c r="GZ66" s="319"/>
      <c r="HA66" s="319"/>
      <c r="HB66" s="319"/>
      <c r="HC66" s="319"/>
      <c r="HD66" s="319"/>
      <c r="HE66" s="319"/>
      <c r="HF66" s="319"/>
      <c r="HG66" s="319"/>
      <c r="HH66" s="319"/>
      <c r="HI66" s="319"/>
      <c r="HJ66" s="319"/>
      <c r="HK66" s="319"/>
      <c r="HL66" s="319"/>
      <c r="HM66" s="319"/>
      <c r="HN66" s="319"/>
      <c r="HO66" s="319"/>
      <c r="HP66" s="319"/>
      <c r="HQ66" s="319"/>
      <c r="HR66" s="319"/>
      <c r="HS66" s="319"/>
      <c r="HT66" s="319"/>
      <c r="HU66" s="319"/>
      <c r="HV66" s="319"/>
      <c r="HW66" s="319"/>
      <c r="HX66" s="319"/>
      <c r="HY66" s="319"/>
      <c r="HZ66" s="319"/>
      <c r="IA66" s="319"/>
      <c r="IB66" s="319"/>
      <c r="IC66" s="319"/>
      <c r="ID66" s="319"/>
      <c r="IE66" s="319"/>
      <c r="IF66" s="319"/>
      <c r="IG66" s="318"/>
    </row>
    <row r="67" spans="1:241" ht="12.75" customHeight="1" x14ac:dyDescent="0.2">
      <c r="A67" s="370" t="s">
        <v>30</v>
      </c>
      <c r="B67" s="270">
        <v>855</v>
      </c>
      <c r="C67" s="270">
        <v>855</v>
      </c>
      <c r="D67" s="270">
        <v>370</v>
      </c>
      <c r="E67" s="270">
        <v>485</v>
      </c>
      <c r="F67" s="270">
        <v>0</v>
      </c>
      <c r="G67" s="270">
        <v>0</v>
      </c>
      <c r="H67" s="270">
        <v>855</v>
      </c>
      <c r="I67" s="270">
        <v>130</v>
      </c>
      <c r="J67" s="270">
        <v>730</v>
      </c>
      <c r="K67" s="270">
        <v>240</v>
      </c>
      <c r="L67" s="270">
        <v>59.264524103831889</v>
      </c>
      <c r="M67" s="270">
        <v>325</v>
      </c>
      <c r="N67" s="270">
        <v>200</v>
      </c>
      <c r="O67" s="270">
        <v>140</v>
      </c>
      <c r="P67" s="270">
        <v>105</v>
      </c>
      <c r="Q67" s="270">
        <v>20</v>
      </c>
      <c r="R67" s="270">
        <v>10</v>
      </c>
      <c r="S67" s="270" t="s">
        <v>1676</v>
      </c>
      <c r="T67" s="270" t="s">
        <v>1676</v>
      </c>
      <c r="U67" s="270">
        <v>1.890625</v>
      </c>
      <c r="V67" s="270">
        <v>2</v>
      </c>
      <c r="W67" s="270">
        <v>39</v>
      </c>
      <c r="X67" s="270">
        <v>50.28654970760234</v>
      </c>
      <c r="Y67" s="270">
        <v>0</v>
      </c>
      <c r="Z67" s="270">
        <v>85</v>
      </c>
      <c r="AA67" s="270">
        <v>240</v>
      </c>
      <c r="AB67" s="270">
        <v>280</v>
      </c>
      <c r="AC67" s="270">
        <v>185</v>
      </c>
      <c r="AD67" s="270">
        <v>60</v>
      </c>
      <c r="AE67" s="270" t="s">
        <v>1676</v>
      </c>
      <c r="AF67" s="270">
        <v>50</v>
      </c>
      <c r="AG67" s="270">
        <v>0</v>
      </c>
      <c r="AH67" s="270">
        <v>0</v>
      </c>
      <c r="AI67" s="270">
        <v>0</v>
      </c>
      <c r="AJ67" s="270" t="s">
        <v>1676</v>
      </c>
      <c r="AK67" s="270">
        <v>0</v>
      </c>
      <c r="AL67" s="270">
        <v>155</v>
      </c>
      <c r="AM67" s="270">
        <v>225</v>
      </c>
      <c r="AN67" s="270">
        <v>0</v>
      </c>
      <c r="AO67" s="270">
        <v>0</v>
      </c>
      <c r="AP67" s="270" t="s">
        <v>1676</v>
      </c>
      <c r="AQ67" s="270">
        <v>75</v>
      </c>
      <c r="AR67" s="270">
        <v>15</v>
      </c>
      <c r="AS67" s="270">
        <v>30</v>
      </c>
      <c r="AT67" s="270">
        <v>90</v>
      </c>
      <c r="AU67" s="270">
        <v>0</v>
      </c>
      <c r="AV67" s="270">
        <v>0</v>
      </c>
      <c r="AW67" s="270">
        <v>50</v>
      </c>
      <c r="AX67" s="270">
        <v>0</v>
      </c>
      <c r="AY67" s="270">
        <v>10</v>
      </c>
      <c r="AZ67" s="270">
        <v>125</v>
      </c>
      <c r="BA67" s="270" t="s">
        <v>1676</v>
      </c>
      <c r="BB67" s="270">
        <v>20</v>
      </c>
      <c r="BC67" s="270">
        <v>15</v>
      </c>
      <c r="BD67" s="270">
        <v>30</v>
      </c>
      <c r="BE67" s="270" t="s">
        <v>1676</v>
      </c>
      <c r="BF67" s="270" t="s">
        <v>1676</v>
      </c>
      <c r="BG67" s="270">
        <v>0</v>
      </c>
      <c r="BH67" s="270">
        <v>10</v>
      </c>
      <c r="BI67" s="270" t="s">
        <v>1676</v>
      </c>
      <c r="BJ67" s="270">
        <v>0</v>
      </c>
      <c r="BK67" s="270">
        <v>0</v>
      </c>
      <c r="BL67" s="270">
        <v>0</v>
      </c>
      <c r="BM67" s="270">
        <v>255</v>
      </c>
      <c r="BN67" s="270" t="s">
        <v>1676</v>
      </c>
      <c r="BO67" s="270">
        <v>180</v>
      </c>
      <c r="BP67" s="270">
        <v>200</v>
      </c>
      <c r="BQ67" s="270">
        <v>0</v>
      </c>
      <c r="BR67" s="270">
        <v>0</v>
      </c>
      <c r="BS67" s="270">
        <v>0</v>
      </c>
      <c r="BT67" s="270">
        <v>120</v>
      </c>
      <c r="BU67" s="270">
        <v>15</v>
      </c>
      <c r="BV67" s="270"/>
      <c r="BW67" s="270">
        <v>25</v>
      </c>
      <c r="BX67" s="270" t="s">
        <v>1676</v>
      </c>
      <c r="BY67" s="270">
        <v>0</v>
      </c>
      <c r="BZ67" s="270">
        <v>0</v>
      </c>
      <c r="CA67" s="270">
        <v>0</v>
      </c>
      <c r="CB67" s="270">
        <v>0</v>
      </c>
      <c r="CC67" s="270">
        <v>0</v>
      </c>
      <c r="CD67" s="270" t="s">
        <v>1676</v>
      </c>
      <c r="CE67" s="270">
        <v>0</v>
      </c>
      <c r="CF67" s="270">
        <v>0</v>
      </c>
      <c r="CG67" s="270">
        <v>850</v>
      </c>
      <c r="CH67" s="270">
        <v>0</v>
      </c>
      <c r="CI67" s="270">
        <v>30</v>
      </c>
      <c r="CJ67" s="270">
        <v>100</v>
      </c>
      <c r="CK67" s="270">
        <v>170</v>
      </c>
      <c r="CL67" s="270">
        <v>0</v>
      </c>
      <c r="CM67" s="270">
        <v>0</v>
      </c>
      <c r="CN67" s="270">
        <v>0</v>
      </c>
      <c r="CO67" s="270">
        <v>0</v>
      </c>
      <c r="CP67" s="270">
        <v>0</v>
      </c>
      <c r="CQ67" s="270">
        <v>0</v>
      </c>
      <c r="CR67" s="270">
        <v>0</v>
      </c>
      <c r="CS67" s="270">
        <v>0</v>
      </c>
      <c r="CT67" s="270">
        <v>0</v>
      </c>
      <c r="CU67" s="270">
        <v>0</v>
      </c>
      <c r="CV67" s="270">
        <v>0</v>
      </c>
      <c r="CW67" s="270">
        <v>0</v>
      </c>
      <c r="CX67" s="270">
        <v>0</v>
      </c>
      <c r="CY67" s="270">
        <v>0</v>
      </c>
      <c r="CZ67" s="270">
        <v>0</v>
      </c>
      <c r="DA67" s="270">
        <v>30</v>
      </c>
      <c r="DB67" s="270">
        <v>0</v>
      </c>
      <c r="DC67" s="270">
        <v>0</v>
      </c>
      <c r="DD67" s="270">
        <v>385</v>
      </c>
      <c r="DE67" s="270">
        <v>0</v>
      </c>
      <c r="DF67" s="270">
        <v>0</v>
      </c>
      <c r="DG67" s="270">
        <v>0</v>
      </c>
      <c r="DH67" s="270">
        <v>0</v>
      </c>
      <c r="DI67" s="270">
        <v>0</v>
      </c>
      <c r="DJ67" s="270">
        <v>0</v>
      </c>
      <c r="DK67" s="270">
        <v>0</v>
      </c>
      <c r="DL67" s="270">
        <v>0</v>
      </c>
      <c r="DM67" s="270">
        <v>0</v>
      </c>
      <c r="DN67" s="270">
        <v>0</v>
      </c>
      <c r="DO67" s="270">
        <v>0</v>
      </c>
      <c r="DP67" s="270">
        <v>0</v>
      </c>
      <c r="DQ67" s="270"/>
      <c r="DR67" s="270">
        <v>0</v>
      </c>
      <c r="DS67" s="270">
        <v>0</v>
      </c>
      <c r="DT67" s="270">
        <v>0</v>
      </c>
      <c r="DU67" s="270">
        <v>0</v>
      </c>
      <c r="DV67" s="270">
        <v>0</v>
      </c>
      <c r="DW67" s="270">
        <v>0</v>
      </c>
      <c r="DX67" s="270">
        <v>0</v>
      </c>
      <c r="DY67" s="270">
        <v>0</v>
      </c>
      <c r="DZ67" s="270">
        <v>0</v>
      </c>
      <c r="EA67" s="270">
        <v>0</v>
      </c>
      <c r="EB67" s="270">
        <v>0</v>
      </c>
      <c r="EC67" s="270">
        <v>0</v>
      </c>
      <c r="ED67" s="270">
        <v>0</v>
      </c>
      <c r="EE67" s="270">
        <v>0</v>
      </c>
      <c r="EF67" s="270">
        <v>0</v>
      </c>
      <c r="EG67" s="270">
        <v>0</v>
      </c>
      <c r="EH67" s="270">
        <v>0</v>
      </c>
      <c r="EI67" s="270">
        <v>0</v>
      </c>
      <c r="EJ67" s="270">
        <v>0</v>
      </c>
      <c r="EK67" s="270">
        <v>140</v>
      </c>
      <c r="EL67" s="270">
        <v>0</v>
      </c>
      <c r="EM67" s="270">
        <v>0</v>
      </c>
      <c r="EN67" s="270">
        <v>0</v>
      </c>
      <c r="EO67" s="270">
        <v>0</v>
      </c>
      <c r="EP67" s="270">
        <v>0</v>
      </c>
      <c r="EQ67" s="270">
        <v>0</v>
      </c>
      <c r="ER67" s="270">
        <v>0</v>
      </c>
      <c r="ES67" s="270">
        <v>0</v>
      </c>
      <c r="ET67" s="270">
        <v>0</v>
      </c>
      <c r="EU67" s="270">
        <v>0</v>
      </c>
      <c r="EV67" s="270">
        <v>0</v>
      </c>
      <c r="EW67" s="270">
        <v>0</v>
      </c>
      <c r="EX67" s="270">
        <v>0</v>
      </c>
      <c r="EY67" s="270">
        <v>0</v>
      </c>
      <c r="EZ67" s="270">
        <v>0</v>
      </c>
      <c r="FA67" s="270">
        <v>0</v>
      </c>
      <c r="FB67" s="270">
        <v>0</v>
      </c>
      <c r="FC67" s="270">
        <v>0</v>
      </c>
      <c r="FD67" s="270">
        <v>0</v>
      </c>
      <c r="FE67" s="270">
        <v>0</v>
      </c>
      <c r="FF67" s="270">
        <v>0</v>
      </c>
      <c r="FG67" s="270">
        <v>0</v>
      </c>
      <c r="FH67" s="270">
        <v>0</v>
      </c>
      <c r="FI67" s="270">
        <v>0</v>
      </c>
      <c r="FJ67" s="270">
        <v>0</v>
      </c>
      <c r="FK67" s="270">
        <v>0</v>
      </c>
      <c r="FL67" s="351">
        <v>835</v>
      </c>
      <c r="FM67" s="323">
        <v>0</v>
      </c>
      <c r="FN67" s="324">
        <v>810</v>
      </c>
      <c r="FO67" s="270"/>
      <c r="FP67" s="89"/>
      <c r="FQ67" s="270"/>
      <c r="FR67" s="319"/>
      <c r="FS67" s="319"/>
      <c r="FT67" s="319"/>
      <c r="FU67" s="319"/>
      <c r="FV67" s="319"/>
      <c r="FW67" s="319"/>
      <c r="FX67" s="319"/>
      <c r="FY67" s="319"/>
      <c r="FZ67" s="319"/>
      <c r="GA67" s="319"/>
      <c r="GB67" s="319"/>
      <c r="GC67" s="319"/>
      <c r="GD67" s="319"/>
      <c r="GE67" s="319"/>
      <c r="GF67" s="319"/>
      <c r="GG67" s="319"/>
      <c r="GH67" s="319"/>
      <c r="GI67" s="319"/>
      <c r="GJ67" s="319"/>
      <c r="GK67" s="319"/>
      <c r="GL67" s="319"/>
      <c r="GM67" s="319"/>
      <c r="GN67" s="319"/>
      <c r="GO67" s="319"/>
      <c r="GP67" s="319"/>
      <c r="GQ67" s="319"/>
      <c r="GR67" s="319"/>
      <c r="GS67" s="319"/>
      <c r="GT67" s="319"/>
      <c r="GU67" s="319"/>
      <c r="GV67" s="319"/>
      <c r="GW67" s="319"/>
      <c r="GX67" s="319"/>
      <c r="GY67" s="319"/>
      <c r="GZ67" s="319"/>
      <c r="HA67" s="319"/>
      <c r="HB67" s="319"/>
      <c r="HC67" s="319"/>
      <c r="HD67" s="319"/>
      <c r="HE67" s="319"/>
      <c r="HF67" s="319"/>
      <c r="HG67" s="319"/>
      <c r="HH67" s="319"/>
      <c r="HI67" s="319"/>
      <c r="HJ67" s="319"/>
      <c r="HK67" s="319"/>
      <c r="HL67" s="319"/>
      <c r="HM67" s="319"/>
      <c r="HN67" s="319"/>
      <c r="HO67" s="319"/>
      <c r="HP67" s="319"/>
      <c r="HQ67" s="319"/>
      <c r="HR67" s="319"/>
      <c r="HS67" s="319"/>
      <c r="HT67" s="319"/>
      <c r="HU67" s="319"/>
      <c r="HV67" s="319"/>
      <c r="HW67" s="319"/>
      <c r="HX67" s="319"/>
      <c r="HY67" s="319"/>
      <c r="HZ67" s="319"/>
      <c r="IA67" s="319"/>
      <c r="IB67" s="319"/>
      <c r="IC67" s="319"/>
      <c r="ID67" s="319"/>
      <c r="IE67" s="319"/>
      <c r="IF67" s="319"/>
      <c r="IG67" s="318"/>
    </row>
    <row r="68" spans="1:241" ht="12.75" customHeight="1" x14ac:dyDescent="0.2">
      <c r="A68" s="370" t="s">
        <v>1215</v>
      </c>
      <c r="B68" s="270">
        <v>1135</v>
      </c>
      <c r="C68" s="270">
        <v>1135</v>
      </c>
      <c r="D68" s="270">
        <v>520</v>
      </c>
      <c r="E68" s="270">
        <v>615</v>
      </c>
      <c r="F68" s="270">
        <v>0</v>
      </c>
      <c r="G68" s="270">
        <v>0</v>
      </c>
      <c r="H68" s="270">
        <v>1135</v>
      </c>
      <c r="I68" s="270">
        <v>360</v>
      </c>
      <c r="J68" s="270">
        <v>775</v>
      </c>
      <c r="K68" s="270">
        <v>710</v>
      </c>
      <c r="L68" s="270">
        <v>90.87555555555555</v>
      </c>
      <c r="M68" s="270">
        <v>160</v>
      </c>
      <c r="N68" s="270">
        <v>305</v>
      </c>
      <c r="O68" s="270">
        <v>295</v>
      </c>
      <c r="P68" s="270">
        <v>255</v>
      </c>
      <c r="Q68" s="270">
        <v>55</v>
      </c>
      <c r="R68" s="270">
        <v>20</v>
      </c>
      <c r="S68" s="270">
        <v>25</v>
      </c>
      <c r="T68" s="270">
        <v>10</v>
      </c>
      <c r="U68" s="270">
        <v>1.9805013927576602</v>
      </c>
      <c r="V68" s="270">
        <v>2</v>
      </c>
      <c r="W68" s="270">
        <v>68</v>
      </c>
      <c r="X68" s="270">
        <v>49.180052956751986</v>
      </c>
      <c r="Y68" s="270">
        <v>0</v>
      </c>
      <c r="Z68" s="270">
        <v>155</v>
      </c>
      <c r="AA68" s="270">
        <v>310</v>
      </c>
      <c r="AB68" s="270">
        <v>345</v>
      </c>
      <c r="AC68" s="270">
        <v>250</v>
      </c>
      <c r="AD68" s="270">
        <v>70</v>
      </c>
      <c r="AE68" s="270" t="s">
        <v>1676</v>
      </c>
      <c r="AF68" s="270">
        <v>15</v>
      </c>
      <c r="AG68" s="270">
        <v>0</v>
      </c>
      <c r="AH68" s="270">
        <v>0</v>
      </c>
      <c r="AI68" s="270">
        <v>0</v>
      </c>
      <c r="AJ68" s="270">
        <v>0</v>
      </c>
      <c r="AK68" s="270">
        <v>0</v>
      </c>
      <c r="AL68" s="270">
        <v>10</v>
      </c>
      <c r="AM68" s="270">
        <v>150</v>
      </c>
      <c r="AN68" s="270">
        <v>0</v>
      </c>
      <c r="AO68" s="270">
        <v>0</v>
      </c>
      <c r="AP68" s="270" t="s">
        <v>1676</v>
      </c>
      <c r="AQ68" s="270">
        <v>100</v>
      </c>
      <c r="AR68" s="270">
        <v>50</v>
      </c>
      <c r="AS68" s="270">
        <v>40</v>
      </c>
      <c r="AT68" s="270">
        <v>170</v>
      </c>
      <c r="AU68" s="270">
        <v>0</v>
      </c>
      <c r="AV68" s="270" t="s">
        <v>1676</v>
      </c>
      <c r="AW68" s="270">
        <v>225</v>
      </c>
      <c r="AX68" s="270">
        <v>0</v>
      </c>
      <c r="AY68" s="270">
        <v>0</v>
      </c>
      <c r="AZ68" s="270">
        <v>320</v>
      </c>
      <c r="BA68" s="270" t="s">
        <v>1676</v>
      </c>
      <c r="BB68" s="270">
        <v>50</v>
      </c>
      <c r="BC68" s="270">
        <v>10</v>
      </c>
      <c r="BD68" s="270">
        <v>25</v>
      </c>
      <c r="BE68" s="270" t="s">
        <v>1676</v>
      </c>
      <c r="BF68" s="270">
        <v>0</v>
      </c>
      <c r="BG68" s="270">
        <v>0</v>
      </c>
      <c r="BH68" s="270">
        <v>20</v>
      </c>
      <c r="BI68" s="270" t="s">
        <v>1676</v>
      </c>
      <c r="BJ68" s="270">
        <v>0</v>
      </c>
      <c r="BK68" s="270" t="s">
        <v>1676</v>
      </c>
      <c r="BL68" s="270">
        <v>0</v>
      </c>
      <c r="BM68" s="270">
        <v>255</v>
      </c>
      <c r="BN68" s="270">
        <v>10</v>
      </c>
      <c r="BO68" s="270">
        <v>385</v>
      </c>
      <c r="BP68" s="270">
        <v>330</v>
      </c>
      <c r="BQ68" s="270">
        <v>0</v>
      </c>
      <c r="BR68" s="270">
        <v>0</v>
      </c>
      <c r="BS68" s="270" t="s">
        <v>1676</v>
      </c>
      <c r="BT68" s="270">
        <v>65</v>
      </c>
      <c r="BU68" s="270">
        <v>15</v>
      </c>
      <c r="BV68" s="270"/>
      <c r="BW68" s="270">
        <v>15</v>
      </c>
      <c r="BX68" s="270">
        <v>0</v>
      </c>
      <c r="BY68" s="270" t="s">
        <v>1676</v>
      </c>
      <c r="BZ68" s="270">
        <v>0</v>
      </c>
      <c r="CA68" s="270">
        <v>0</v>
      </c>
      <c r="CB68" s="270">
        <v>0</v>
      </c>
      <c r="CC68" s="270">
        <v>0</v>
      </c>
      <c r="CD68" s="270" t="s">
        <v>1676</v>
      </c>
      <c r="CE68" s="270">
        <v>0</v>
      </c>
      <c r="CF68" s="270">
        <v>0</v>
      </c>
      <c r="CG68" s="270">
        <v>1125</v>
      </c>
      <c r="CH68" s="270">
        <v>0</v>
      </c>
      <c r="CI68" s="270">
        <v>140</v>
      </c>
      <c r="CJ68" s="270">
        <v>150</v>
      </c>
      <c r="CK68" s="270">
        <v>425</v>
      </c>
      <c r="CL68" s="270">
        <v>0</v>
      </c>
      <c r="CM68" s="270">
        <v>0</v>
      </c>
      <c r="CN68" s="270">
        <v>0</v>
      </c>
      <c r="CO68" s="270">
        <v>0</v>
      </c>
      <c r="CP68" s="270">
        <v>0</v>
      </c>
      <c r="CQ68" s="270">
        <v>0</v>
      </c>
      <c r="CR68" s="270">
        <v>0</v>
      </c>
      <c r="CS68" s="270">
        <v>0</v>
      </c>
      <c r="CT68" s="270">
        <v>0</v>
      </c>
      <c r="CU68" s="270">
        <v>0</v>
      </c>
      <c r="CV68" s="270">
        <v>0</v>
      </c>
      <c r="CW68" s="270" t="s">
        <v>1676</v>
      </c>
      <c r="CX68" s="270">
        <v>0</v>
      </c>
      <c r="CY68" s="270">
        <v>0</v>
      </c>
      <c r="CZ68" s="270">
        <v>0</v>
      </c>
      <c r="DA68" s="270">
        <v>0</v>
      </c>
      <c r="DB68" s="270">
        <v>0</v>
      </c>
      <c r="DC68" s="270">
        <v>0</v>
      </c>
      <c r="DD68" s="270">
        <v>155</v>
      </c>
      <c r="DE68" s="270">
        <v>0</v>
      </c>
      <c r="DF68" s="270">
        <v>0</v>
      </c>
      <c r="DG68" s="270">
        <v>0</v>
      </c>
      <c r="DH68" s="270">
        <v>0</v>
      </c>
      <c r="DI68" s="270">
        <v>0</v>
      </c>
      <c r="DJ68" s="270">
        <v>0</v>
      </c>
      <c r="DK68" s="270">
        <v>0</v>
      </c>
      <c r="DL68" s="270">
        <v>0</v>
      </c>
      <c r="DM68" s="270">
        <v>0</v>
      </c>
      <c r="DN68" s="270">
        <v>0</v>
      </c>
      <c r="DO68" s="270">
        <v>0</v>
      </c>
      <c r="DP68" s="270">
        <v>0</v>
      </c>
      <c r="DQ68" s="270"/>
      <c r="DR68" s="270">
        <v>0</v>
      </c>
      <c r="DS68" s="270">
        <v>0</v>
      </c>
      <c r="DT68" s="270">
        <v>0</v>
      </c>
      <c r="DU68" s="270">
        <v>0</v>
      </c>
      <c r="DV68" s="270">
        <v>0</v>
      </c>
      <c r="DW68" s="270">
        <v>0</v>
      </c>
      <c r="DX68" s="270">
        <v>0</v>
      </c>
      <c r="DY68" s="270">
        <v>0</v>
      </c>
      <c r="DZ68" s="270">
        <v>0</v>
      </c>
      <c r="EA68" s="270">
        <v>0</v>
      </c>
      <c r="EB68" s="270">
        <v>0</v>
      </c>
      <c r="EC68" s="270">
        <v>0</v>
      </c>
      <c r="ED68" s="270">
        <v>0</v>
      </c>
      <c r="EE68" s="270">
        <v>0</v>
      </c>
      <c r="EF68" s="270">
        <v>0</v>
      </c>
      <c r="EG68" s="270">
        <v>0</v>
      </c>
      <c r="EH68" s="270">
        <v>0</v>
      </c>
      <c r="EI68" s="270">
        <v>0</v>
      </c>
      <c r="EJ68" s="270">
        <v>0</v>
      </c>
      <c r="EK68" s="270">
        <v>265</v>
      </c>
      <c r="EL68" s="270">
        <v>0</v>
      </c>
      <c r="EM68" s="270">
        <v>0</v>
      </c>
      <c r="EN68" s="270">
        <v>0</v>
      </c>
      <c r="EO68" s="270">
        <v>0</v>
      </c>
      <c r="EP68" s="270">
        <v>0</v>
      </c>
      <c r="EQ68" s="270">
        <v>0</v>
      </c>
      <c r="ER68" s="270">
        <v>0</v>
      </c>
      <c r="ES68" s="270">
        <v>0</v>
      </c>
      <c r="ET68" s="270">
        <v>0</v>
      </c>
      <c r="EU68" s="270">
        <v>0</v>
      </c>
      <c r="EV68" s="270">
        <v>0</v>
      </c>
      <c r="EW68" s="270">
        <v>0</v>
      </c>
      <c r="EX68" s="270">
        <v>0</v>
      </c>
      <c r="EY68" s="270">
        <v>0</v>
      </c>
      <c r="EZ68" s="270">
        <v>0</v>
      </c>
      <c r="FA68" s="270">
        <v>0</v>
      </c>
      <c r="FB68" s="270">
        <v>0</v>
      </c>
      <c r="FC68" s="270">
        <v>0</v>
      </c>
      <c r="FD68" s="270">
        <v>0</v>
      </c>
      <c r="FE68" s="270">
        <v>0</v>
      </c>
      <c r="FF68" s="270">
        <v>0</v>
      </c>
      <c r="FG68" s="270">
        <v>0</v>
      </c>
      <c r="FH68" s="270">
        <v>0</v>
      </c>
      <c r="FI68" s="270">
        <v>0</v>
      </c>
      <c r="FJ68" s="270">
        <v>0</v>
      </c>
      <c r="FK68" s="270">
        <v>0</v>
      </c>
      <c r="FL68" s="351">
        <v>1085</v>
      </c>
      <c r="FM68" s="323">
        <v>0</v>
      </c>
      <c r="FN68" s="324">
        <v>1125</v>
      </c>
      <c r="FO68" s="270"/>
      <c r="FP68" s="89"/>
      <c r="FQ68" s="270"/>
      <c r="FR68" s="319"/>
      <c r="FS68" s="319"/>
      <c r="FT68" s="319"/>
      <c r="FU68" s="319"/>
      <c r="FV68" s="319"/>
      <c r="FW68" s="319"/>
      <c r="FX68" s="319"/>
      <c r="FY68" s="319"/>
      <c r="FZ68" s="319"/>
      <c r="GA68" s="319"/>
      <c r="GB68" s="319"/>
      <c r="GC68" s="319"/>
      <c r="GD68" s="319"/>
      <c r="GE68" s="319"/>
      <c r="GF68" s="319"/>
      <c r="GG68" s="319"/>
      <c r="GH68" s="319"/>
      <c r="GI68" s="319"/>
      <c r="GJ68" s="319"/>
      <c r="GK68" s="319"/>
      <c r="GL68" s="319"/>
      <c r="GM68" s="319"/>
      <c r="GN68" s="319"/>
      <c r="GO68" s="319"/>
      <c r="GP68" s="319"/>
      <c r="GQ68" s="319"/>
      <c r="GR68" s="319"/>
      <c r="GS68" s="319"/>
      <c r="GT68" s="319"/>
      <c r="GU68" s="319"/>
      <c r="GV68" s="319"/>
      <c r="GW68" s="319"/>
      <c r="GX68" s="319"/>
      <c r="GY68" s="319"/>
      <c r="GZ68" s="319"/>
      <c r="HA68" s="319"/>
      <c r="HB68" s="319"/>
      <c r="HC68" s="319"/>
      <c r="HD68" s="319"/>
      <c r="HE68" s="319"/>
      <c r="HF68" s="319"/>
      <c r="HG68" s="319"/>
      <c r="HH68" s="319"/>
      <c r="HI68" s="319"/>
      <c r="HJ68" s="319"/>
      <c r="HK68" s="319"/>
      <c r="HL68" s="319"/>
      <c r="HM68" s="319"/>
      <c r="HN68" s="319"/>
      <c r="HO68" s="319"/>
      <c r="HP68" s="319"/>
      <c r="HQ68" s="319"/>
      <c r="HR68" s="319"/>
      <c r="HS68" s="319"/>
      <c r="HT68" s="319"/>
      <c r="HU68" s="319"/>
      <c r="HV68" s="319"/>
      <c r="HW68" s="319"/>
      <c r="HX68" s="319"/>
      <c r="HY68" s="319"/>
      <c r="HZ68" s="319"/>
      <c r="IA68" s="319"/>
      <c r="IB68" s="319"/>
      <c r="IC68" s="319"/>
      <c r="ID68" s="319"/>
      <c r="IE68" s="319"/>
      <c r="IF68" s="319"/>
      <c r="IG68" s="318"/>
    </row>
    <row r="69" spans="1:241" ht="12.75" customHeight="1" x14ac:dyDescent="0.2">
      <c r="A69" s="370" t="s">
        <v>31</v>
      </c>
      <c r="B69" s="270">
        <v>3210</v>
      </c>
      <c r="C69" s="270">
        <v>3210</v>
      </c>
      <c r="D69" s="270">
        <v>1520</v>
      </c>
      <c r="E69" s="270">
        <v>1690</v>
      </c>
      <c r="F69" s="270">
        <v>0</v>
      </c>
      <c r="G69" s="270">
        <v>0</v>
      </c>
      <c r="H69" s="270">
        <v>3210</v>
      </c>
      <c r="I69" s="270">
        <v>510</v>
      </c>
      <c r="J69" s="270">
        <v>2700</v>
      </c>
      <c r="K69" s="270">
        <v>1080</v>
      </c>
      <c r="L69" s="270">
        <v>98.039641502930024</v>
      </c>
      <c r="M69" s="270">
        <v>900</v>
      </c>
      <c r="N69" s="270">
        <v>500</v>
      </c>
      <c r="O69" s="270">
        <v>415</v>
      </c>
      <c r="P69" s="270">
        <v>690</v>
      </c>
      <c r="Q69" s="270">
        <v>190</v>
      </c>
      <c r="R69" s="270">
        <v>85</v>
      </c>
      <c r="S69" s="270">
        <v>90</v>
      </c>
      <c r="T69" s="270">
        <v>35</v>
      </c>
      <c r="U69" s="270">
        <v>2.107421875</v>
      </c>
      <c r="V69" s="270">
        <v>2</v>
      </c>
      <c r="W69" s="270">
        <v>63</v>
      </c>
      <c r="X69" s="270">
        <v>61.096663548487683</v>
      </c>
      <c r="Y69" s="270">
        <v>0</v>
      </c>
      <c r="Z69" s="270">
        <v>170</v>
      </c>
      <c r="AA69" s="270">
        <v>435</v>
      </c>
      <c r="AB69" s="270">
        <v>725</v>
      </c>
      <c r="AC69" s="270">
        <v>1105</v>
      </c>
      <c r="AD69" s="270">
        <v>735</v>
      </c>
      <c r="AE69" s="270">
        <v>35</v>
      </c>
      <c r="AF69" s="270">
        <v>70</v>
      </c>
      <c r="AG69" s="270">
        <v>0</v>
      </c>
      <c r="AH69" s="270">
        <v>830</v>
      </c>
      <c r="AI69" s="270">
        <v>0</v>
      </c>
      <c r="AJ69" s="270" t="s">
        <v>1676</v>
      </c>
      <c r="AK69" s="270">
        <v>0</v>
      </c>
      <c r="AL69" s="270">
        <v>150</v>
      </c>
      <c r="AM69" s="270">
        <v>675</v>
      </c>
      <c r="AN69" s="270" t="s">
        <v>1676</v>
      </c>
      <c r="AO69" s="270">
        <v>0</v>
      </c>
      <c r="AP69" s="270" t="s">
        <v>1676</v>
      </c>
      <c r="AQ69" s="270">
        <v>500</v>
      </c>
      <c r="AR69" s="270">
        <v>85</v>
      </c>
      <c r="AS69" s="270">
        <v>20</v>
      </c>
      <c r="AT69" s="270">
        <v>65</v>
      </c>
      <c r="AU69" s="270">
        <v>0</v>
      </c>
      <c r="AV69" s="270">
        <v>10</v>
      </c>
      <c r="AW69" s="270">
        <v>250</v>
      </c>
      <c r="AX69" s="270" t="s">
        <v>1676</v>
      </c>
      <c r="AY69" s="270">
        <v>100</v>
      </c>
      <c r="AZ69" s="270">
        <v>385</v>
      </c>
      <c r="BA69" s="270" t="s">
        <v>1676</v>
      </c>
      <c r="BB69" s="270">
        <v>55</v>
      </c>
      <c r="BC69" s="270">
        <v>30</v>
      </c>
      <c r="BD69" s="270">
        <v>55</v>
      </c>
      <c r="BE69" s="270">
        <v>35</v>
      </c>
      <c r="BF69" s="270" t="s">
        <v>1676</v>
      </c>
      <c r="BG69" s="270" t="s">
        <v>1676</v>
      </c>
      <c r="BH69" s="270">
        <v>10</v>
      </c>
      <c r="BI69" s="270">
        <v>855</v>
      </c>
      <c r="BJ69" s="270">
        <v>0</v>
      </c>
      <c r="BK69" s="270" t="s">
        <v>1676</v>
      </c>
      <c r="BL69" s="270" t="s">
        <v>1676</v>
      </c>
      <c r="BM69" s="270">
        <v>735</v>
      </c>
      <c r="BN69" s="270">
        <v>15</v>
      </c>
      <c r="BO69" s="270">
        <v>570</v>
      </c>
      <c r="BP69" s="270">
        <v>535</v>
      </c>
      <c r="BQ69" s="270">
        <v>0</v>
      </c>
      <c r="BR69" s="270">
        <v>0</v>
      </c>
      <c r="BS69" s="270" t="s">
        <v>1676</v>
      </c>
      <c r="BT69" s="270">
        <v>295</v>
      </c>
      <c r="BU69" s="270">
        <v>10</v>
      </c>
      <c r="BV69" s="270"/>
      <c r="BW69" s="270">
        <v>60</v>
      </c>
      <c r="BX69" s="270">
        <v>0</v>
      </c>
      <c r="BY69" s="270">
        <v>0</v>
      </c>
      <c r="BZ69" s="270">
        <v>0</v>
      </c>
      <c r="CA69" s="270">
        <v>0</v>
      </c>
      <c r="CB69" s="270">
        <v>0</v>
      </c>
      <c r="CC69" s="270">
        <v>0</v>
      </c>
      <c r="CD69" s="270">
        <v>10</v>
      </c>
      <c r="CE69" s="270" t="s">
        <v>1676</v>
      </c>
      <c r="CF69" s="270">
        <v>0</v>
      </c>
      <c r="CG69" s="270">
        <v>3200</v>
      </c>
      <c r="CH69" s="270">
        <v>0</v>
      </c>
      <c r="CI69" s="270">
        <v>775</v>
      </c>
      <c r="CJ69" s="270">
        <v>585</v>
      </c>
      <c r="CK69" s="270">
        <v>600</v>
      </c>
      <c r="CL69" s="270" t="s">
        <v>1676</v>
      </c>
      <c r="CM69" s="270">
        <v>855</v>
      </c>
      <c r="CN69" s="270">
        <v>0</v>
      </c>
      <c r="CO69" s="270">
        <v>0</v>
      </c>
      <c r="CP69" s="270">
        <v>0</v>
      </c>
      <c r="CQ69" s="270">
        <v>0</v>
      </c>
      <c r="CR69" s="270">
        <v>0</v>
      </c>
      <c r="CS69" s="270">
        <v>0</v>
      </c>
      <c r="CT69" s="270">
        <v>0</v>
      </c>
      <c r="CU69" s="270">
        <v>0</v>
      </c>
      <c r="CV69" s="270">
        <v>0</v>
      </c>
      <c r="CW69" s="270">
        <v>0</v>
      </c>
      <c r="CX69" s="270">
        <v>0</v>
      </c>
      <c r="CY69" s="270">
        <v>0</v>
      </c>
      <c r="CZ69" s="270">
        <v>0</v>
      </c>
      <c r="DA69" s="270">
        <v>0</v>
      </c>
      <c r="DB69" s="270">
        <v>0</v>
      </c>
      <c r="DC69" s="270">
        <v>0</v>
      </c>
      <c r="DD69" s="270">
        <v>285</v>
      </c>
      <c r="DE69" s="270">
        <v>0</v>
      </c>
      <c r="DF69" s="270">
        <v>0</v>
      </c>
      <c r="DG69" s="270">
        <v>0</v>
      </c>
      <c r="DH69" s="270">
        <v>0</v>
      </c>
      <c r="DI69" s="270">
        <v>0</v>
      </c>
      <c r="DJ69" s="270">
        <v>0</v>
      </c>
      <c r="DK69" s="270">
        <v>0</v>
      </c>
      <c r="DL69" s="270">
        <v>0</v>
      </c>
      <c r="DM69" s="270">
        <v>0</v>
      </c>
      <c r="DN69" s="270">
        <v>0</v>
      </c>
      <c r="DO69" s="270">
        <v>0</v>
      </c>
      <c r="DP69" s="270">
        <v>0</v>
      </c>
      <c r="DQ69" s="270"/>
      <c r="DR69" s="270">
        <v>0</v>
      </c>
      <c r="DS69" s="270">
        <v>0</v>
      </c>
      <c r="DT69" s="270">
        <v>0</v>
      </c>
      <c r="DU69" s="270">
        <v>0</v>
      </c>
      <c r="DV69" s="270">
        <v>0</v>
      </c>
      <c r="DW69" s="270">
        <v>0</v>
      </c>
      <c r="DX69" s="270">
        <v>0</v>
      </c>
      <c r="DY69" s="270">
        <v>0</v>
      </c>
      <c r="DZ69" s="270">
        <v>0</v>
      </c>
      <c r="EA69" s="270">
        <v>0</v>
      </c>
      <c r="EB69" s="270">
        <v>0</v>
      </c>
      <c r="EC69" s="270">
        <v>0</v>
      </c>
      <c r="ED69" s="270">
        <v>0</v>
      </c>
      <c r="EE69" s="270">
        <v>0</v>
      </c>
      <c r="EF69" s="270">
        <v>0</v>
      </c>
      <c r="EG69" s="270">
        <v>0</v>
      </c>
      <c r="EH69" s="270">
        <v>0</v>
      </c>
      <c r="EI69" s="270">
        <v>0</v>
      </c>
      <c r="EJ69" s="270">
        <v>0</v>
      </c>
      <c r="EK69" s="270">
        <v>110</v>
      </c>
      <c r="EL69" s="270">
        <v>0</v>
      </c>
      <c r="EM69" s="270">
        <v>0</v>
      </c>
      <c r="EN69" s="270">
        <v>0</v>
      </c>
      <c r="EO69" s="270">
        <v>0</v>
      </c>
      <c r="EP69" s="270">
        <v>0</v>
      </c>
      <c r="EQ69" s="270">
        <v>0</v>
      </c>
      <c r="ER69" s="270">
        <v>0</v>
      </c>
      <c r="ES69" s="270">
        <v>0</v>
      </c>
      <c r="ET69" s="270">
        <v>0</v>
      </c>
      <c r="EU69" s="270">
        <v>0</v>
      </c>
      <c r="EV69" s="270">
        <v>0</v>
      </c>
      <c r="EW69" s="270">
        <v>0</v>
      </c>
      <c r="EX69" s="270">
        <v>0</v>
      </c>
      <c r="EY69" s="270">
        <v>0</v>
      </c>
      <c r="EZ69" s="270">
        <v>0</v>
      </c>
      <c r="FA69" s="270">
        <v>0</v>
      </c>
      <c r="FB69" s="270">
        <v>0</v>
      </c>
      <c r="FC69" s="270">
        <v>0</v>
      </c>
      <c r="FD69" s="270">
        <v>0</v>
      </c>
      <c r="FE69" s="270">
        <v>0</v>
      </c>
      <c r="FF69" s="270">
        <v>0</v>
      </c>
      <c r="FG69" s="270">
        <v>0</v>
      </c>
      <c r="FH69" s="270">
        <v>0</v>
      </c>
      <c r="FI69" s="270">
        <v>0</v>
      </c>
      <c r="FJ69" s="270">
        <v>0</v>
      </c>
      <c r="FK69" s="270">
        <v>0</v>
      </c>
      <c r="FL69" s="351">
        <v>3155</v>
      </c>
      <c r="FM69" s="323">
        <v>0</v>
      </c>
      <c r="FN69" s="324">
        <v>2900</v>
      </c>
      <c r="FO69" s="270"/>
      <c r="FP69" s="89"/>
      <c r="FQ69" s="270"/>
      <c r="FR69" s="319"/>
      <c r="FS69" s="319"/>
      <c r="FT69" s="319"/>
      <c r="FU69" s="319"/>
      <c r="FV69" s="319"/>
      <c r="FW69" s="319"/>
      <c r="FX69" s="319"/>
      <c r="FY69" s="319"/>
      <c r="FZ69" s="319"/>
      <c r="GA69" s="319"/>
      <c r="GB69" s="319"/>
      <c r="GC69" s="319"/>
      <c r="GD69" s="319"/>
      <c r="GE69" s="319"/>
      <c r="GF69" s="319"/>
      <c r="GG69" s="319"/>
      <c r="GH69" s="319"/>
      <c r="GI69" s="319"/>
      <c r="GJ69" s="319"/>
      <c r="GK69" s="319"/>
      <c r="GL69" s="319"/>
      <c r="GM69" s="319"/>
      <c r="GN69" s="319"/>
      <c r="GO69" s="319"/>
      <c r="GP69" s="319"/>
      <c r="GQ69" s="319"/>
      <c r="GR69" s="319"/>
      <c r="GS69" s="319"/>
      <c r="GT69" s="319"/>
      <c r="GU69" s="319"/>
      <c r="GV69" s="319"/>
      <c r="GW69" s="319"/>
      <c r="GX69" s="319"/>
      <c r="GY69" s="319"/>
      <c r="GZ69" s="319"/>
      <c r="HA69" s="319"/>
      <c r="HB69" s="319"/>
      <c r="HC69" s="319"/>
      <c r="HD69" s="319"/>
      <c r="HE69" s="319"/>
      <c r="HF69" s="319"/>
      <c r="HG69" s="319"/>
      <c r="HH69" s="319"/>
      <c r="HI69" s="319"/>
      <c r="HJ69" s="319"/>
      <c r="HK69" s="319"/>
      <c r="HL69" s="319"/>
      <c r="HM69" s="319"/>
      <c r="HN69" s="319"/>
      <c r="HO69" s="319"/>
      <c r="HP69" s="319"/>
      <c r="HQ69" s="319"/>
      <c r="HR69" s="319"/>
      <c r="HS69" s="319"/>
      <c r="HT69" s="319"/>
      <c r="HU69" s="319"/>
      <c r="HV69" s="319"/>
      <c r="HW69" s="319"/>
      <c r="HX69" s="319"/>
      <c r="HY69" s="319"/>
      <c r="HZ69" s="319"/>
      <c r="IA69" s="319"/>
      <c r="IB69" s="319"/>
      <c r="IC69" s="319"/>
      <c r="ID69" s="319"/>
      <c r="IE69" s="319"/>
      <c r="IF69" s="319"/>
      <c r="IG69" s="318"/>
    </row>
    <row r="70" spans="1:241" ht="12.75" customHeight="1" x14ac:dyDescent="0.2">
      <c r="A70" s="370" t="s">
        <v>32</v>
      </c>
      <c r="B70" s="270">
        <v>465</v>
      </c>
      <c r="C70" s="270">
        <v>465</v>
      </c>
      <c r="D70" s="270">
        <v>210</v>
      </c>
      <c r="E70" s="270">
        <v>255</v>
      </c>
      <c r="F70" s="270">
        <v>0</v>
      </c>
      <c r="G70" s="270">
        <v>0</v>
      </c>
      <c r="H70" s="270">
        <v>465</v>
      </c>
      <c r="I70" s="270">
        <v>70</v>
      </c>
      <c r="J70" s="270">
        <v>395</v>
      </c>
      <c r="K70" s="270">
        <v>130</v>
      </c>
      <c r="L70" s="270">
        <v>142.43820224719101</v>
      </c>
      <c r="M70" s="270">
        <v>175</v>
      </c>
      <c r="N70" s="270">
        <v>95</v>
      </c>
      <c r="O70" s="270">
        <v>50</v>
      </c>
      <c r="P70" s="270">
        <v>30</v>
      </c>
      <c r="Q70" s="270">
        <v>25</v>
      </c>
      <c r="R70" s="270">
        <v>20</v>
      </c>
      <c r="S70" s="270">
        <v>15</v>
      </c>
      <c r="T70" s="270">
        <v>40</v>
      </c>
      <c r="U70" s="270">
        <v>1.9264705882352942</v>
      </c>
      <c r="V70" s="270">
        <v>1</v>
      </c>
      <c r="W70" s="270">
        <v>43</v>
      </c>
      <c r="X70" s="270">
        <v>55.372549019607845</v>
      </c>
      <c r="Y70" s="270">
        <v>0</v>
      </c>
      <c r="Z70" s="270">
        <v>30</v>
      </c>
      <c r="AA70" s="270">
        <v>110</v>
      </c>
      <c r="AB70" s="270">
        <v>125</v>
      </c>
      <c r="AC70" s="270">
        <v>105</v>
      </c>
      <c r="AD70" s="270">
        <v>80</v>
      </c>
      <c r="AE70" s="270" t="s">
        <v>1676</v>
      </c>
      <c r="AF70" s="270">
        <v>125</v>
      </c>
      <c r="AG70" s="270">
        <v>0</v>
      </c>
      <c r="AH70" s="270">
        <v>0</v>
      </c>
      <c r="AI70" s="270">
        <v>0</v>
      </c>
      <c r="AJ70" s="270" t="s">
        <v>1676</v>
      </c>
      <c r="AK70" s="270">
        <v>0</v>
      </c>
      <c r="AL70" s="270">
        <v>50</v>
      </c>
      <c r="AM70" s="270">
        <v>120</v>
      </c>
      <c r="AN70" s="270" t="s">
        <v>1676</v>
      </c>
      <c r="AO70" s="270">
        <v>0</v>
      </c>
      <c r="AP70" s="270" t="s">
        <v>1676</v>
      </c>
      <c r="AQ70" s="270">
        <v>0</v>
      </c>
      <c r="AR70" s="270">
        <v>0</v>
      </c>
      <c r="AS70" s="270">
        <v>0</v>
      </c>
      <c r="AT70" s="270">
        <v>0</v>
      </c>
      <c r="AU70" s="270">
        <v>0</v>
      </c>
      <c r="AV70" s="270">
        <v>35</v>
      </c>
      <c r="AW70" s="270">
        <v>35</v>
      </c>
      <c r="AX70" s="270">
        <v>0</v>
      </c>
      <c r="AY70" s="270">
        <v>15</v>
      </c>
      <c r="AZ70" s="270">
        <v>65</v>
      </c>
      <c r="BA70" s="270" t="s">
        <v>1676</v>
      </c>
      <c r="BB70" s="270" t="s">
        <v>1676</v>
      </c>
      <c r="BC70" s="270">
        <v>10</v>
      </c>
      <c r="BD70" s="270">
        <v>30</v>
      </c>
      <c r="BE70" s="270" t="s">
        <v>1676</v>
      </c>
      <c r="BF70" s="270">
        <v>0</v>
      </c>
      <c r="BG70" s="270">
        <v>0</v>
      </c>
      <c r="BH70" s="270">
        <v>10</v>
      </c>
      <c r="BI70" s="270">
        <v>0</v>
      </c>
      <c r="BJ70" s="270">
        <v>0</v>
      </c>
      <c r="BK70" s="270">
        <v>0</v>
      </c>
      <c r="BL70" s="270">
        <v>0</v>
      </c>
      <c r="BM70" s="270">
        <v>160</v>
      </c>
      <c r="BN70" s="270">
        <v>15</v>
      </c>
      <c r="BO70" s="270">
        <v>210</v>
      </c>
      <c r="BP70" s="270">
        <v>0</v>
      </c>
      <c r="BQ70" s="270">
        <v>0</v>
      </c>
      <c r="BR70" s="270">
        <v>0</v>
      </c>
      <c r="BS70" s="270" t="s">
        <v>1676</v>
      </c>
      <c r="BT70" s="270">
        <v>25</v>
      </c>
      <c r="BU70" s="270" t="s">
        <v>1676</v>
      </c>
      <c r="BV70" s="270"/>
      <c r="BW70" s="270" t="s">
        <v>1676</v>
      </c>
      <c r="BX70" s="270">
        <v>0</v>
      </c>
      <c r="BY70" s="270">
        <v>0</v>
      </c>
      <c r="BZ70" s="270">
        <v>0</v>
      </c>
      <c r="CA70" s="270">
        <v>0</v>
      </c>
      <c r="CB70" s="270">
        <v>0</v>
      </c>
      <c r="CC70" s="270">
        <v>0</v>
      </c>
      <c r="CD70" s="270" t="s">
        <v>1676</v>
      </c>
      <c r="CE70" s="270">
        <v>0</v>
      </c>
      <c r="CF70" s="270">
        <v>0</v>
      </c>
      <c r="CG70" s="270">
        <v>465</v>
      </c>
      <c r="CH70" s="270">
        <v>0</v>
      </c>
      <c r="CI70" s="270">
        <v>75</v>
      </c>
      <c r="CJ70" s="270">
        <v>0</v>
      </c>
      <c r="CK70" s="270">
        <v>65</v>
      </c>
      <c r="CL70" s="270">
        <v>0</v>
      </c>
      <c r="CM70" s="270">
        <v>0</v>
      </c>
      <c r="CN70" s="270">
        <v>0</v>
      </c>
      <c r="CO70" s="270">
        <v>0</v>
      </c>
      <c r="CP70" s="270">
        <v>0</v>
      </c>
      <c r="CQ70" s="270">
        <v>0</v>
      </c>
      <c r="CR70" s="270">
        <v>0</v>
      </c>
      <c r="CS70" s="270">
        <v>0</v>
      </c>
      <c r="CT70" s="270">
        <v>0</v>
      </c>
      <c r="CU70" s="270">
        <v>0</v>
      </c>
      <c r="CV70" s="270">
        <v>0</v>
      </c>
      <c r="CW70" s="270">
        <v>0</v>
      </c>
      <c r="CX70" s="270">
        <v>0</v>
      </c>
      <c r="CY70" s="270">
        <v>0</v>
      </c>
      <c r="CZ70" s="270">
        <v>0</v>
      </c>
      <c r="DA70" s="270">
        <v>155</v>
      </c>
      <c r="DB70" s="270">
        <v>0</v>
      </c>
      <c r="DC70" s="270">
        <v>0</v>
      </c>
      <c r="DD70" s="270">
        <v>170</v>
      </c>
      <c r="DE70" s="270">
        <v>0</v>
      </c>
      <c r="DF70" s="270">
        <v>0</v>
      </c>
      <c r="DG70" s="270">
        <v>0</v>
      </c>
      <c r="DH70" s="270">
        <v>0</v>
      </c>
      <c r="DI70" s="270">
        <v>0</v>
      </c>
      <c r="DJ70" s="270">
        <v>0</v>
      </c>
      <c r="DK70" s="270">
        <v>0</v>
      </c>
      <c r="DL70" s="270">
        <v>0</v>
      </c>
      <c r="DM70" s="270">
        <v>0</v>
      </c>
      <c r="DN70" s="270">
        <v>0</v>
      </c>
      <c r="DO70" s="270">
        <v>0</v>
      </c>
      <c r="DP70" s="270">
        <v>0</v>
      </c>
      <c r="DQ70" s="270"/>
      <c r="DR70" s="270">
        <v>0</v>
      </c>
      <c r="DS70" s="270">
        <v>0</v>
      </c>
      <c r="DT70" s="270">
        <v>0</v>
      </c>
      <c r="DU70" s="270">
        <v>0</v>
      </c>
      <c r="DV70" s="270">
        <v>0</v>
      </c>
      <c r="DW70" s="270">
        <v>0</v>
      </c>
      <c r="DX70" s="270">
        <v>0</v>
      </c>
      <c r="DY70" s="270">
        <v>0</v>
      </c>
      <c r="DZ70" s="270">
        <v>0</v>
      </c>
      <c r="EA70" s="270">
        <v>0</v>
      </c>
      <c r="EB70" s="270">
        <v>0</v>
      </c>
      <c r="EC70" s="270">
        <v>0</v>
      </c>
      <c r="ED70" s="270">
        <v>0</v>
      </c>
      <c r="EE70" s="270">
        <v>0</v>
      </c>
      <c r="EF70" s="270">
        <v>0</v>
      </c>
      <c r="EG70" s="270">
        <v>0</v>
      </c>
      <c r="EH70" s="270">
        <v>0</v>
      </c>
      <c r="EI70" s="270">
        <v>0</v>
      </c>
      <c r="EJ70" s="270">
        <v>0</v>
      </c>
      <c r="EK70" s="270">
        <v>0</v>
      </c>
      <c r="EL70" s="270">
        <v>0</v>
      </c>
      <c r="EM70" s="270">
        <v>0</v>
      </c>
      <c r="EN70" s="270">
        <v>0</v>
      </c>
      <c r="EO70" s="270">
        <v>0</v>
      </c>
      <c r="EP70" s="270">
        <v>0</v>
      </c>
      <c r="EQ70" s="270">
        <v>0</v>
      </c>
      <c r="ER70" s="270">
        <v>0</v>
      </c>
      <c r="ES70" s="270">
        <v>0</v>
      </c>
      <c r="ET70" s="270">
        <v>0</v>
      </c>
      <c r="EU70" s="270">
        <v>0</v>
      </c>
      <c r="EV70" s="270">
        <v>0</v>
      </c>
      <c r="EW70" s="270">
        <v>0</v>
      </c>
      <c r="EX70" s="270">
        <v>0</v>
      </c>
      <c r="EY70" s="270">
        <v>0</v>
      </c>
      <c r="EZ70" s="270">
        <v>0</v>
      </c>
      <c r="FA70" s="270">
        <v>0</v>
      </c>
      <c r="FB70" s="270">
        <v>0</v>
      </c>
      <c r="FC70" s="270">
        <v>0</v>
      </c>
      <c r="FD70" s="270">
        <v>0</v>
      </c>
      <c r="FE70" s="270">
        <v>0</v>
      </c>
      <c r="FF70" s="270">
        <v>0</v>
      </c>
      <c r="FG70" s="270">
        <v>0</v>
      </c>
      <c r="FH70" s="270">
        <v>0</v>
      </c>
      <c r="FI70" s="270">
        <v>0</v>
      </c>
      <c r="FJ70" s="270">
        <v>0</v>
      </c>
      <c r="FK70" s="270">
        <v>0</v>
      </c>
      <c r="FL70" s="351">
        <v>465</v>
      </c>
      <c r="FM70" s="323">
        <v>0</v>
      </c>
      <c r="FN70" s="324">
        <v>445</v>
      </c>
      <c r="FO70" s="270"/>
      <c r="FP70" s="89"/>
      <c r="FQ70" s="270"/>
      <c r="FR70" s="319"/>
      <c r="FS70" s="319"/>
      <c r="FT70" s="319"/>
      <c r="FU70" s="319"/>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319"/>
      <c r="GS70" s="319"/>
      <c r="GT70" s="319"/>
      <c r="GU70" s="319"/>
      <c r="GV70" s="319"/>
      <c r="GW70" s="319"/>
      <c r="GX70" s="319"/>
      <c r="GY70" s="319"/>
      <c r="GZ70" s="319"/>
      <c r="HA70" s="319"/>
      <c r="HB70" s="319"/>
      <c r="HC70" s="319"/>
      <c r="HD70" s="319"/>
      <c r="HE70" s="319"/>
      <c r="HF70" s="319"/>
      <c r="HG70" s="319"/>
      <c r="HH70" s="319"/>
      <c r="HI70" s="319"/>
      <c r="HJ70" s="319"/>
      <c r="HK70" s="319"/>
      <c r="HL70" s="319"/>
      <c r="HM70" s="319"/>
      <c r="HN70" s="319"/>
      <c r="HO70" s="319"/>
      <c r="HP70" s="319"/>
      <c r="HQ70" s="319"/>
      <c r="HR70" s="319"/>
      <c r="HS70" s="319"/>
      <c r="HT70" s="319"/>
      <c r="HU70" s="319"/>
      <c r="HV70" s="319"/>
      <c r="HW70" s="319"/>
      <c r="HX70" s="319"/>
      <c r="HY70" s="319"/>
      <c r="HZ70" s="319"/>
      <c r="IA70" s="319"/>
      <c r="IB70" s="319"/>
      <c r="IC70" s="319"/>
      <c r="ID70" s="319"/>
      <c r="IE70" s="319"/>
      <c r="IF70" s="319"/>
      <c r="IG70" s="318"/>
    </row>
    <row r="71" spans="1:241" ht="12.75" customHeight="1" x14ac:dyDescent="0.2">
      <c r="A71" s="370" t="s">
        <v>324</v>
      </c>
      <c r="B71" s="270">
        <v>1705</v>
      </c>
      <c r="C71" s="270">
        <v>1705</v>
      </c>
      <c r="D71" s="270">
        <v>940</v>
      </c>
      <c r="E71" s="270">
        <v>765</v>
      </c>
      <c r="F71" s="270">
        <v>0</v>
      </c>
      <c r="G71" s="270">
        <v>0</v>
      </c>
      <c r="H71" s="270">
        <v>1705</v>
      </c>
      <c r="I71" s="270">
        <v>320</v>
      </c>
      <c r="J71" s="270">
        <v>1385</v>
      </c>
      <c r="K71" s="270">
        <v>615</v>
      </c>
      <c r="L71" s="270">
        <v>77.788699234844032</v>
      </c>
      <c r="M71" s="270">
        <v>355</v>
      </c>
      <c r="N71" s="270">
        <v>560</v>
      </c>
      <c r="O71" s="270">
        <v>380</v>
      </c>
      <c r="P71" s="270">
        <v>305</v>
      </c>
      <c r="Q71" s="270">
        <v>40</v>
      </c>
      <c r="R71" s="270">
        <v>20</v>
      </c>
      <c r="S71" s="270">
        <v>25</v>
      </c>
      <c r="T71" s="270">
        <v>15</v>
      </c>
      <c r="U71" s="270">
        <v>1.9339622641509433</v>
      </c>
      <c r="V71" s="270">
        <v>2</v>
      </c>
      <c r="W71" s="270">
        <v>56</v>
      </c>
      <c r="X71" s="270">
        <v>61.406928948913681</v>
      </c>
      <c r="Y71" s="270">
        <v>0</v>
      </c>
      <c r="Z71" s="270">
        <v>120</v>
      </c>
      <c r="AA71" s="270">
        <v>175</v>
      </c>
      <c r="AB71" s="270">
        <v>350</v>
      </c>
      <c r="AC71" s="270">
        <v>635</v>
      </c>
      <c r="AD71" s="270">
        <v>410</v>
      </c>
      <c r="AE71" s="270">
        <v>10</v>
      </c>
      <c r="AF71" s="270" t="s">
        <v>1676</v>
      </c>
      <c r="AG71" s="270">
        <v>0</v>
      </c>
      <c r="AH71" s="270">
        <v>335</v>
      </c>
      <c r="AI71" s="270">
        <v>0</v>
      </c>
      <c r="AJ71" s="270">
        <v>0</v>
      </c>
      <c r="AK71" s="270">
        <v>0</v>
      </c>
      <c r="AL71" s="270">
        <v>95</v>
      </c>
      <c r="AM71" s="270">
        <v>230</v>
      </c>
      <c r="AN71" s="270">
        <v>25</v>
      </c>
      <c r="AO71" s="270">
        <v>0</v>
      </c>
      <c r="AP71" s="270" t="s">
        <v>1676</v>
      </c>
      <c r="AQ71" s="270">
        <v>130</v>
      </c>
      <c r="AR71" s="270">
        <v>160</v>
      </c>
      <c r="AS71" s="270">
        <v>0</v>
      </c>
      <c r="AT71" s="270">
        <v>0</v>
      </c>
      <c r="AU71" s="270">
        <v>0</v>
      </c>
      <c r="AV71" s="270" t="s">
        <v>1676</v>
      </c>
      <c r="AW71" s="270">
        <v>185</v>
      </c>
      <c r="AX71" s="270">
        <v>0</v>
      </c>
      <c r="AY71" s="270">
        <v>0</v>
      </c>
      <c r="AZ71" s="270">
        <v>460</v>
      </c>
      <c r="BA71" s="270" t="s">
        <v>1676</v>
      </c>
      <c r="BB71" s="270">
        <v>65</v>
      </c>
      <c r="BC71" s="270">
        <v>20</v>
      </c>
      <c r="BD71" s="270" t="s">
        <v>1676</v>
      </c>
      <c r="BE71" s="270">
        <v>10</v>
      </c>
      <c r="BF71" s="270" t="s">
        <v>1676</v>
      </c>
      <c r="BG71" s="270">
        <v>0</v>
      </c>
      <c r="BH71" s="270" t="s">
        <v>1676</v>
      </c>
      <c r="BI71" s="270">
        <v>345</v>
      </c>
      <c r="BJ71" s="270">
        <v>0</v>
      </c>
      <c r="BK71" s="270" t="s">
        <v>1676</v>
      </c>
      <c r="BL71" s="270">
        <v>0</v>
      </c>
      <c r="BM71" s="270">
        <v>465</v>
      </c>
      <c r="BN71" s="270">
        <v>10</v>
      </c>
      <c r="BO71" s="270">
        <v>470</v>
      </c>
      <c r="BP71" s="270">
        <v>245</v>
      </c>
      <c r="BQ71" s="270">
        <v>0</v>
      </c>
      <c r="BR71" s="270">
        <v>0</v>
      </c>
      <c r="BS71" s="270" t="s">
        <v>1676</v>
      </c>
      <c r="BT71" s="270">
        <v>80</v>
      </c>
      <c r="BU71" s="270">
        <v>15</v>
      </c>
      <c r="BV71" s="270"/>
      <c r="BW71" s="270">
        <v>20</v>
      </c>
      <c r="BX71" s="270">
        <v>0</v>
      </c>
      <c r="BY71" s="270" t="s">
        <v>1676</v>
      </c>
      <c r="BZ71" s="270">
        <v>0</v>
      </c>
      <c r="CA71" s="270">
        <v>0</v>
      </c>
      <c r="CB71" s="270">
        <v>0</v>
      </c>
      <c r="CC71" s="270">
        <v>0</v>
      </c>
      <c r="CD71" s="270">
        <v>35</v>
      </c>
      <c r="CE71" s="270">
        <v>0</v>
      </c>
      <c r="CF71" s="270">
        <v>0</v>
      </c>
      <c r="CG71" s="270">
        <v>1665</v>
      </c>
      <c r="CH71" s="270">
        <v>0</v>
      </c>
      <c r="CI71" s="270">
        <v>365</v>
      </c>
      <c r="CJ71" s="270">
        <v>310</v>
      </c>
      <c r="CK71" s="270">
        <v>500</v>
      </c>
      <c r="CL71" s="270">
        <v>0</v>
      </c>
      <c r="CM71" s="270">
        <v>345</v>
      </c>
      <c r="CN71" s="270">
        <v>0</v>
      </c>
      <c r="CO71" s="270">
        <v>0</v>
      </c>
      <c r="CP71" s="270">
        <v>0</v>
      </c>
      <c r="CQ71" s="270">
        <v>0</v>
      </c>
      <c r="CR71" s="270">
        <v>0</v>
      </c>
      <c r="CS71" s="270">
        <v>0</v>
      </c>
      <c r="CT71" s="270">
        <v>0</v>
      </c>
      <c r="CU71" s="270">
        <v>0</v>
      </c>
      <c r="CV71" s="270">
        <v>0</v>
      </c>
      <c r="CW71" s="270">
        <v>0</v>
      </c>
      <c r="CX71" s="270">
        <v>0</v>
      </c>
      <c r="CY71" s="270">
        <v>0</v>
      </c>
      <c r="CZ71" s="270">
        <v>0</v>
      </c>
      <c r="DA71" s="270">
        <v>0</v>
      </c>
      <c r="DB71" s="270">
        <v>0</v>
      </c>
      <c r="DC71" s="270">
        <v>0</v>
      </c>
      <c r="DD71" s="270">
        <v>185</v>
      </c>
      <c r="DE71" s="270">
        <v>0</v>
      </c>
      <c r="DF71" s="270">
        <v>0</v>
      </c>
      <c r="DG71" s="270">
        <v>0</v>
      </c>
      <c r="DH71" s="270">
        <v>0</v>
      </c>
      <c r="DI71" s="270">
        <v>0</v>
      </c>
      <c r="DJ71" s="270">
        <v>0</v>
      </c>
      <c r="DK71" s="270">
        <v>0</v>
      </c>
      <c r="DL71" s="270">
        <v>0</v>
      </c>
      <c r="DM71" s="270">
        <v>0</v>
      </c>
      <c r="DN71" s="270">
        <v>0</v>
      </c>
      <c r="DO71" s="270">
        <v>0</v>
      </c>
      <c r="DP71" s="270">
        <v>0</v>
      </c>
      <c r="DQ71" s="270"/>
      <c r="DR71" s="270">
        <v>0</v>
      </c>
      <c r="DS71" s="270">
        <v>0</v>
      </c>
      <c r="DT71" s="270">
        <v>0</v>
      </c>
      <c r="DU71" s="270">
        <v>0</v>
      </c>
      <c r="DV71" s="270">
        <v>0</v>
      </c>
      <c r="DW71" s="270">
        <v>0</v>
      </c>
      <c r="DX71" s="270">
        <v>0</v>
      </c>
      <c r="DY71" s="270">
        <v>0</v>
      </c>
      <c r="DZ71" s="270">
        <v>0</v>
      </c>
      <c r="EA71" s="270">
        <v>0</v>
      </c>
      <c r="EB71" s="270">
        <v>0</v>
      </c>
      <c r="EC71" s="270">
        <v>0</v>
      </c>
      <c r="ED71" s="270">
        <v>0</v>
      </c>
      <c r="EE71" s="270">
        <v>0</v>
      </c>
      <c r="EF71" s="270">
        <v>0</v>
      </c>
      <c r="EG71" s="270">
        <v>0</v>
      </c>
      <c r="EH71" s="270">
        <v>0</v>
      </c>
      <c r="EI71" s="270">
        <v>0</v>
      </c>
      <c r="EJ71" s="270">
        <v>0</v>
      </c>
      <c r="EK71" s="270">
        <v>0</v>
      </c>
      <c r="EL71" s="270">
        <v>0</v>
      </c>
      <c r="EM71" s="270">
        <v>0</v>
      </c>
      <c r="EN71" s="270">
        <v>0</v>
      </c>
      <c r="EO71" s="270">
        <v>0</v>
      </c>
      <c r="EP71" s="270">
        <v>0</v>
      </c>
      <c r="EQ71" s="270">
        <v>0</v>
      </c>
      <c r="ER71" s="270">
        <v>0</v>
      </c>
      <c r="ES71" s="270">
        <v>0</v>
      </c>
      <c r="ET71" s="270">
        <v>0</v>
      </c>
      <c r="EU71" s="270">
        <v>0</v>
      </c>
      <c r="EV71" s="270">
        <v>0</v>
      </c>
      <c r="EW71" s="270">
        <v>0</v>
      </c>
      <c r="EX71" s="270">
        <v>0</v>
      </c>
      <c r="EY71" s="270">
        <v>0</v>
      </c>
      <c r="EZ71" s="270">
        <v>0</v>
      </c>
      <c r="FA71" s="270">
        <v>0</v>
      </c>
      <c r="FB71" s="270">
        <v>0</v>
      </c>
      <c r="FC71" s="270">
        <v>0</v>
      </c>
      <c r="FD71" s="270">
        <v>0</v>
      </c>
      <c r="FE71" s="270">
        <v>0</v>
      </c>
      <c r="FF71" s="270">
        <v>0</v>
      </c>
      <c r="FG71" s="270">
        <v>0</v>
      </c>
      <c r="FH71" s="270">
        <v>0</v>
      </c>
      <c r="FI71" s="270">
        <v>0</v>
      </c>
      <c r="FJ71" s="270">
        <v>0</v>
      </c>
      <c r="FK71" s="270">
        <v>0</v>
      </c>
      <c r="FL71" s="351">
        <v>1640</v>
      </c>
      <c r="FM71" s="323">
        <v>0</v>
      </c>
      <c r="FN71" s="324">
        <v>1700</v>
      </c>
      <c r="FO71" s="270"/>
      <c r="FP71" s="89"/>
      <c r="FQ71" s="270"/>
      <c r="FR71" s="319"/>
      <c r="FS71" s="319"/>
      <c r="FT71" s="319"/>
      <c r="FU71" s="319"/>
      <c r="FV71" s="319"/>
      <c r="FW71" s="319"/>
      <c r="FX71" s="319"/>
      <c r="FY71" s="319"/>
      <c r="FZ71" s="319"/>
      <c r="GA71" s="319"/>
      <c r="GB71" s="319"/>
      <c r="GC71" s="319"/>
      <c r="GD71" s="319"/>
      <c r="GE71" s="319"/>
      <c r="GF71" s="319"/>
      <c r="GG71" s="319"/>
      <c r="GH71" s="319"/>
      <c r="GI71" s="319"/>
      <c r="GJ71" s="319"/>
      <c r="GK71" s="319"/>
      <c r="GL71" s="319"/>
      <c r="GM71" s="319"/>
      <c r="GN71" s="319"/>
      <c r="GO71" s="319"/>
      <c r="GP71" s="319"/>
      <c r="GQ71" s="319"/>
      <c r="GR71" s="319"/>
      <c r="GS71" s="319"/>
      <c r="GT71" s="319"/>
      <c r="GU71" s="319"/>
      <c r="GV71" s="319"/>
      <c r="GW71" s="319"/>
      <c r="GX71" s="319"/>
      <c r="GY71" s="319"/>
      <c r="GZ71" s="319"/>
      <c r="HA71" s="319"/>
      <c r="HB71" s="319"/>
      <c r="HC71" s="319"/>
      <c r="HD71" s="319"/>
      <c r="HE71" s="319"/>
      <c r="HF71" s="319"/>
      <c r="HG71" s="319"/>
      <c r="HH71" s="319"/>
      <c r="HI71" s="319"/>
      <c r="HJ71" s="319"/>
      <c r="HK71" s="319"/>
      <c r="HL71" s="319"/>
      <c r="HM71" s="319"/>
      <c r="HN71" s="319"/>
      <c r="HO71" s="319"/>
      <c r="HP71" s="319"/>
      <c r="HQ71" s="319"/>
      <c r="HR71" s="319"/>
      <c r="HS71" s="319"/>
      <c r="HT71" s="319"/>
      <c r="HU71" s="319"/>
      <c r="HV71" s="319"/>
      <c r="HW71" s="319"/>
      <c r="HX71" s="319"/>
      <c r="HY71" s="319"/>
      <c r="HZ71" s="319"/>
      <c r="IA71" s="319"/>
      <c r="IB71" s="319"/>
      <c r="IC71" s="319"/>
      <c r="ID71" s="319"/>
      <c r="IE71" s="319"/>
      <c r="IF71" s="319"/>
      <c r="IG71" s="318"/>
    </row>
    <row r="72" spans="1:241" ht="12.75" customHeight="1" x14ac:dyDescent="0.2">
      <c r="A72" s="370" t="s">
        <v>33</v>
      </c>
      <c r="B72" s="270">
        <v>1625</v>
      </c>
      <c r="C72" s="270">
        <v>1625</v>
      </c>
      <c r="D72" s="270">
        <v>700</v>
      </c>
      <c r="E72" s="270">
        <v>925</v>
      </c>
      <c r="F72" s="270">
        <v>0</v>
      </c>
      <c r="G72" s="270">
        <v>0</v>
      </c>
      <c r="H72" s="270">
        <v>1625</v>
      </c>
      <c r="I72" s="270">
        <v>350</v>
      </c>
      <c r="J72" s="270">
        <v>1275</v>
      </c>
      <c r="K72" s="270">
        <v>560</v>
      </c>
      <c r="L72" s="270">
        <v>119.63483146067416</v>
      </c>
      <c r="M72" s="270">
        <v>265</v>
      </c>
      <c r="N72" s="270">
        <v>380</v>
      </c>
      <c r="O72" s="270">
        <v>290</v>
      </c>
      <c r="P72" s="270">
        <v>380</v>
      </c>
      <c r="Q72" s="270">
        <v>115</v>
      </c>
      <c r="R72" s="270">
        <v>70</v>
      </c>
      <c r="S72" s="270">
        <v>60</v>
      </c>
      <c r="T72" s="270">
        <v>45</v>
      </c>
      <c r="U72" s="270">
        <v>1.6063218390804597</v>
      </c>
      <c r="V72" s="270">
        <v>2</v>
      </c>
      <c r="W72" s="270">
        <v>77</v>
      </c>
      <c r="X72" s="270">
        <v>56.239210850801477</v>
      </c>
      <c r="Y72" s="270">
        <v>0</v>
      </c>
      <c r="Z72" s="270">
        <v>65</v>
      </c>
      <c r="AA72" s="270">
        <v>320</v>
      </c>
      <c r="AB72" s="270">
        <v>530</v>
      </c>
      <c r="AC72" s="270">
        <v>520</v>
      </c>
      <c r="AD72" s="270">
        <v>180</v>
      </c>
      <c r="AE72" s="270" t="s">
        <v>1676</v>
      </c>
      <c r="AF72" s="270">
        <v>375</v>
      </c>
      <c r="AG72" s="270">
        <v>0</v>
      </c>
      <c r="AH72" s="270">
        <v>0</v>
      </c>
      <c r="AI72" s="270">
        <v>0</v>
      </c>
      <c r="AJ72" s="270" t="s">
        <v>1676</v>
      </c>
      <c r="AK72" s="270">
        <v>0</v>
      </c>
      <c r="AL72" s="270">
        <v>200</v>
      </c>
      <c r="AM72" s="270">
        <v>190</v>
      </c>
      <c r="AN72" s="270">
        <v>0</v>
      </c>
      <c r="AO72" s="270">
        <v>0</v>
      </c>
      <c r="AP72" s="270">
        <v>0</v>
      </c>
      <c r="AQ72" s="270" t="s">
        <v>1676</v>
      </c>
      <c r="AR72" s="270">
        <v>0</v>
      </c>
      <c r="AS72" s="270" t="s">
        <v>1676</v>
      </c>
      <c r="AT72" s="270" t="s">
        <v>1676</v>
      </c>
      <c r="AU72" s="270">
        <v>0</v>
      </c>
      <c r="AV72" s="270">
        <v>10</v>
      </c>
      <c r="AW72" s="270">
        <v>145</v>
      </c>
      <c r="AX72" s="270">
        <v>0</v>
      </c>
      <c r="AY72" s="270">
        <v>110</v>
      </c>
      <c r="AZ72" s="270">
        <v>455</v>
      </c>
      <c r="BA72" s="270">
        <v>60</v>
      </c>
      <c r="BB72" s="270">
        <v>65</v>
      </c>
      <c r="BC72" s="270" t="s">
        <v>1676</v>
      </c>
      <c r="BD72" s="270">
        <v>20</v>
      </c>
      <c r="BE72" s="270">
        <v>10</v>
      </c>
      <c r="BF72" s="270">
        <v>0</v>
      </c>
      <c r="BG72" s="270">
        <v>0</v>
      </c>
      <c r="BH72" s="270">
        <v>60</v>
      </c>
      <c r="BI72" s="270">
        <v>0</v>
      </c>
      <c r="BJ72" s="270">
        <v>0</v>
      </c>
      <c r="BK72" s="270">
        <v>0</v>
      </c>
      <c r="BL72" s="270">
        <v>0</v>
      </c>
      <c r="BM72" s="270">
        <v>265</v>
      </c>
      <c r="BN72" s="270">
        <v>10</v>
      </c>
      <c r="BO72" s="270">
        <v>1010</v>
      </c>
      <c r="BP72" s="270" t="s">
        <v>1676</v>
      </c>
      <c r="BQ72" s="270">
        <v>0</v>
      </c>
      <c r="BR72" s="270">
        <v>0</v>
      </c>
      <c r="BS72" s="270" t="s">
        <v>1676</v>
      </c>
      <c r="BT72" s="270">
        <v>220</v>
      </c>
      <c r="BU72" s="270">
        <v>10</v>
      </c>
      <c r="BV72" s="270"/>
      <c r="BW72" s="270">
        <v>15</v>
      </c>
      <c r="BX72" s="270">
        <v>0</v>
      </c>
      <c r="BY72" s="270" t="s">
        <v>1676</v>
      </c>
      <c r="BZ72" s="270">
        <v>0</v>
      </c>
      <c r="CA72" s="270">
        <v>0</v>
      </c>
      <c r="CB72" s="270">
        <v>0</v>
      </c>
      <c r="CC72" s="270">
        <v>0</v>
      </c>
      <c r="CD72" s="270">
        <v>10</v>
      </c>
      <c r="CE72" s="270">
        <v>0</v>
      </c>
      <c r="CF72" s="270">
        <v>0</v>
      </c>
      <c r="CG72" s="270">
        <v>1615</v>
      </c>
      <c r="CH72" s="270">
        <v>0</v>
      </c>
      <c r="CI72" s="270">
        <v>280</v>
      </c>
      <c r="CJ72" s="270">
        <v>0</v>
      </c>
      <c r="CK72" s="270">
        <v>575</v>
      </c>
      <c r="CL72" s="270" t="s">
        <v>1676</v>
      </c>
      <c r="CM72" s="270">
        <v>0</v>
      </c>
      <c r="CN72" s="270">
        <v>0</v>
      </c>
      <c r="CO72" s="270">
        <v>0</v>
      </c>
      <c r="CP72" s="270">
        <v>0</v>
      </c>
      <c r="CQ72" s="270">
        <v>0</v>
      </c>
      <c r="CR72" s="270">
        <v>0</v>
      </c>
      <c r="CS72" s="270">
        <v>0</v>
      </c>
      <c r="CT72" s="270">
        <v>0</v>
      </c>
      <c r="CU72" s="270">
        <v>0</v>
      </c>
      <c r="CV72" s="270">
        <v>0</v>
      </c>
      <c r="CW72" s="270">
        <v>0</v>
      </c>
      <c r="CX72" s="270">
        <v>0</v>
      </c>
      <c r="CY72" s="270">
        <v>0</v>
      </c>
      <c r="CZ72" s="270">
        <v>0</v>
      </c>
      <c r="DA72" s="270">
        <v>525</v>
      </c>
      <c r="DB72" s="270">
        <v>0</v>
      </c>
      <c r="DC72" s="270">
        <v>0</v>
      </c>
      <c r="DD72" s="270">
        <v>235</v>
      </c>
      <c r="DE72" s="270">
        <v>0</v>
      </c>
      <c r="DF72" s="270">
        <v>0</v>
      </c>
      <c r="DG72" s="270">
        <v>0</v>
      </c>
      <c r="DH72" s="270">
        <v>0</v>
      </c>
      <c r="DI72" s="270">
        <v>0</v>
      </c>
      <c r="DJ72" s="270">
        <v>0</v>
      </c>
      <c r="DK72" s="270">
        <v>0</v>
      </c>
      <c r="DL72" s="270">
        <v>0</v>
      </c>
      <c r="DM72" s="270">
        <v>0</v>
      </c>
      <c r="DN72" s="270">
        <v>0</v>
      </c>
      <c r="DO72" s="270">
        <v>0</v>
      </c>
      <c r="DP72" s="270">
        <v>0</v>
      </c>
      <c r="DQ72" s="270"/>
      <c r="DR72" s="270">
        <v>0</v>
      </c>
      <c r="DS72" s="270">
        <v>0</v>
      </c>
      <c r="DT72" s="270">
        <v>0</v>
      </c>
      <c r="DU72" s="270">
        <v>0</v>
      </c>
      <c r="DV72" s="270">
        <v>0</v>
      </c>
      <c r="DW72" s="270">
        <v>0</v>
      </c>
      <c r="DX72" s="270">
        <v>0</v>
      </c>
      <c r="DY72" s="270">
        <v>0</v>
      </c>
      <c r="DZ72" s="270">
        <v>0</v>
      </c>
      <c r="EA72" s="270">
        <v>0</v>
      </c>
      <c r="EB72" s="270">
        <v>0</v>
      </c>
      <c r="EC72" s="270">
        <v>0</v>
      </c>
      <c r="ED72" s="270">
        <v>0</v>
      </c>
      <c r="EE72" s="270">
        <v>0</v>
      </c>
      <c r="EF72" s="270">
        <v>0</v>
      </c>
      <c r="EG72" s="270">
        <v>0</v>
      </c>
      <c r="EH72" s="270">
        <v>0</v>
      </c>
      <c r="EI72" s="270">
        <v>0</v>
      </c>
      <c r="EJ72" s="270">
        <v>0</v>
      </c>
      <c r="EK72" s="270">
        <v>10</v>
      </c>
      <c r="EL72" s="270">
        <v>0</v>
      </c>
      <c r="EM72" s="270">
        <v>0</v>
      </c>
      <c r="EN72" s="270">
        <v>0</v>
      </c>
      <c r="EO72" s="270">
        <v>0</v>
      </c>
      <c r="EP72" s="270">
        <v>0</v>
      </c>
      <c r="EQ72" s="270">
        <v>0</v>
      </c>
      <c r="ER72" s="270">
        <v>0</v>
      </c>
      <c r="ES72" s="270">
        <v>0</v>
      </c>
      <c r="ET72" s="270">
        <v>0</v>
      </c>
      <c r="EU72" s="270">
        <v>0</v>
      </c>
      <c r="EV72" s="270">
        <v>0</v>
      </c>
      <c r="EW72" s="270">
        <v>0</v>
      </c>
      <c r="EX72" s="270">
        <v>0</v>
      </c>
      <c r="EY72" s="270">
        <v>0</v>
      </c>
      <c r="EZ72" s="270">
        <v>0</v>
      </c>
      <c r="FA72" s="270">
        <v>0</v>
      </c>
      <c r="FB72" s="270">
        <v>0</v>
      </c>
      <c r="FC72" s="270">
        <v>0</v>
      </c>
      <c r="FD72" s="270">
        <v>0</v>
      </c>
      <c r="FE72" s="270">
        <v>0</v>
      </c>
      <c r="FF72" s="270">
        <v>0</v>
      </c>
      <c r="FG72" s="270">
        <v>0</v>
      </c>
      <c r="FH72" s="270">
        <v>0</v>
      </c>
      <c r="FI72" s="270">
        <v>0</v>
      </c>
      <c r="FJ72" s="270">
        <v>0</v>
      </c>
      <c r="FK72" s="270">
        <v>0</v>
      </c>
      <c r="FL72" s="351">
        <v>1560</v>
      </c>
      <c r="FM72" s="323">
        <v>0</v>
      </c>
      <c r="FN72" s="324">
        <v>1600</v>
      </c>
      <c r="FO72" s="270"/>
      <c r="FP72" s="89"/>
      <c r="FQ72" s="270"/>
      <c r="FR72" s="319"/>
      <c r="FS72" s="319"/>
      <c r="FT72" s="319"/>
      <c r="FU72" s="319"/>
      <c r="FV72" s="319"/>
      <c r="FW72" s="319"/>
      <c r="FX72" s="319"/>
      <c r="FY72" s="319"/>
      <c r="FZ72" s="319"/>
      <c r="GA72" s="319"/>
      <c r="GB72" s="319"/>
      <c r="GC72" s="319"/>
      <c r="GD72" s="319"/>
      <c r="GE72" s="319"/>
      <c r="GF72" s="319"/>
      <c r="GG72" s="319"/>
      <c r="GH72" s="319"/>
      <c r="GI72" s="319"/>
      <c r="GJ72" s="319"/>
      <c r="GK72" s="319"/>
      <c r="GL72" s="319"/>
      <c r="GM72" s="319"/>
      <c r="GN72" s="319"/>
      <c r="GO72" s="319"/>
      <c r="GP72" s="319"/>
      <c r="GQ72" s="319"/>
      <c r="GR72" s="319"/>
      <c r="GS72" s="319"/>
      <c r="GT72" s="319"/>
      <c r="GU72" s="319"/>
      <c r="GV72" s="319"/>
      <c r="GW72" s="319"/>
      <c r="GX72" s="319"/>
      <c r="GY72" s="319"/>
      <c r="GZ72" s="319"/>
      <c r="HA72" s="319"/>
      <c r="HB72" s="319"/>
      <c r="HC72" s="319"/>
      <c r="HD72" s="319"/>
      <c r="HE72" s="319"/>
      <c r="HF72" s="319"/>
      <c r="HG72" s="319"/>
      <c r="HH72" s="319"/>
      <c r="HI72" s="319"/>
      <c r="HJ72" s="319"/>
      <c r="HK72" s="319"/>
      <c r="HL72" s="319"/>
      <c r="HM72" s="319"/>
      <c r="HN72" s="319"/>
      <c r="HO72" s="319"/>
      <c r="HP72" s="319"/>
      <c r="HQ72" s="319"/>
      <c r="HR72" s="319"/>
      <c r="HS72" s="319"/>
      <c r="HT72" s="319"/>
      <c r="HU72" s="319"/>
      <c r="HV72" s="319"/>
      <c r="HW72" s="319"/>
      <c r="HX72" s="319"/>
      <c r="HY72" s="319"/>
      <c r="HZ72" s="319"/>
      <c r="IA72" s="319"/>
      <c r="IB72" s="319"/>
      <c r="IC72" s="319"/>
      <c r="ID72" s="319"/>
      <c r="IE72" s="319"/>
      <c r="IF72" s="319"/>
      <c r="IG72" s="318"/>
    </row>
    <row r="73" spans="1:241" ht="12.75" customHeight="1" x14ac:dyDescent="0.2">
      <c r="A73" s="370" t="s">
        <v>34</v>
      </c>
      <c r="B73" s="270">
        <v>310</v>
      </c>
      <c r="C73" s="270">
        <v>310</v>
      </c>
      <c r="D73" s="270">
        <v>185</v>
      </c>
      <c r="E73" s="270">
        <v>125</v>
      </c>
      <c r="F73" s="270">
        <v>0</v>
      </c>
      <c r="G73" s="270">
        <v>0</v>
      </c>
      <c r="H73" s="270">
        <v>310</v>
      </c>
      <c r="I73" s="270">
        <v>15</v>
      </c>
      <c r="J73" s="270">
        <v>300</v>
      </c>
      <c r="K73" s="270">
        <v>15</v>
      </c>
      <c r="L73" s="270">
        <v>61.94736842105263</v>
      </c>
      <c r="M73" s="270">
        <v>80</v>
      </c>
      <c r="N73" s="270">
        <v>70</v>
      </c>
      <c r="O73" s="270">
        <v>85</v>
      </c>
      <c r="P73" s="270">
        <v>60</v>
      </c>
      <c r="Q73" s="270" t="s">
        <v>1676</v>
      </c>
      <c r="R73" s="270" t="s">
        <v>1676</v>
      </c>
      <c r="S73" s="270">
        <v>0</v>
      </c>
      <c r="T73" s="270">
        <v>0</v>
      </c>
      <c r="U73" s="270">
        <v>1</v>
      </c>
      <c r="V73" s="270">
        <v>1</v>
      </c>
      <c r="W73" s="270">
        <v>58</v>
      </c>
      <c r="X73" s="270">
        <v>54.472668810289392</v>
      </c>
      <c r="Y73" s="270">
        <v>0</v>
      </c>
      <c r="Z73" s="270">
        <v>20</v>
      </c>
      <c r="AA73" s="270">
        <v>60</v>
      </c>
      <c r="AB73" s="270">
        <v>115</v>
      </c>
      <c r="AC73" s="270">
        <v>85</v>
      </c>
      <c r="AD73" s="270">
        <v>30</v>
      </c>
      <c r="AE73" s="270">
        <v>0</v>
      </c>
      <c r="AF73" s="270">
        <v>10</v>
      </c>
      <c r="AG73" s="270" t="s">
        <v>1676</v>
      </c>
      <c r="AH73" s="270">
        <v>0</v>
      </c>
      <c r="AI73" s="270">
        <v>0</v>
      </c>
      <c r="AJ73" s="270">
        <v>0</v>
      </c>
      <c r="AK73" s="270">
        <v>0</v>
      </c>
      <c r="AL73" s="270">
        <v>0</v>
      </c>
      <c r="AM73" s="270" t="s">
        <v>1676</v>
      </c>
      <c r="AN73" s="270">
        <v>60</v>
      </c>
      <c r="AO73" s="270">
        <v>0</v>
      </c>
      <c r="AP73" s="270">
        <v>0</v>
      </c>
      <c r="AQ73" s="270" t="s">
        <v>1676</v>
      </c>
      <c r="AR73" s="270" t="s">
        <v>1676</v>
      </c>
      <c r="AS73" s="270" t="s">
        <v>1676</v>
      </c>
      <c r="AT73" s="270">
        <v>10</v>
      </c>
      <c r="AU73" s="270">
        <v>0</v>
      </c>
      <c r="AV73" s="270" t="s">
        <v>1676</v>
      </c>
      <c r="AW73" s="270">
        <v>170</v>
      </c>
      <c r="AX73" s="270">
        <v>0</v>
      </c>
      <c r="AY73" s="270" t="s">
        <v>1676</v>
      </c>
      <c r="AZ73" s="270">
        <v>30</v>
      </c>
      <c r="BA73" s="270" t="s">
        <v>1676</v>
      </c>
      <c r="BB73" s="270">
        <v>15</v>
      </c>
      <c r="BC73" s="270">
        <v>0</v>
      </c>
      <c r="BD73" s="270">
        <v>0</v>
      </c>
      <c r="BE73" s="270">
        <v>0</v>
      </c>
      <c r="BF73" s="270" t="s">
        <v>1676</v>
      </c>
      <c r="BG73" s="270">
        <v>0</v>
      </c>
      <c r="BH73" s="270" t="s">
        <v>1676</v>
      </c>
      <c r="BI73" s="270">
        <v>0</v>
      </c>
      <c r="BJ73" s="270">
        <v>0</v>
      </c>
      <c r="BK73" s="270">
        <v>0</v>
      </c>
      <c r="BL73" s="270">
        <v>0</v>
      </c>
      <c r="BM73" s="270">
        <v>230</v>
      </c>
      <c r="BN73" s="270" t="s">
        <v>1676</v>
      </c>
      <c r="BO73" s="270">
        <v>50</v>
      </c>
      <c r="BP73" s="270">
        <v>15</v>
      </c>
      <c r="BQ73" s="270">
        <v>0</v>
      </c>
      <c r="BR73" s="270">
        <v>0</v>
      </c>
      <c r="BS73" s="270">
        <v>0</v>
      </c>
      <c r="BT73" s="270" t="s">
        <v>1676</v>
      </c>
      <c r="BU73" s="270" t="s">
        <v>1676</v>
      </c>
      <c r="BV73" s="270"/>
      <c r="BW73" s="270" t="s">
        <v>1676</v>
      </c>
      <c r="BX73" s="270">
        <v>0</v>
      </c>
      <c r="BY73" s="270">
        <v>0</v>
      </c>
      <c r="BZ73" s="270">
        <v>0</v>
      </c>
      <c r="CA73" s="270">
        <v>0</v>
      </c>
      <c r="CB73" s="270">
        <v>0</v>
      </c>
      <c r="CC73" s="270">
        <v>0</v>
      </c>
      <c r="CD73" s="270" t="s">
        <v>1676</v>
      </c>
      <c r="CE73" s="270">
        <v>0</v>
      </c>
      <c r="CF73" s="270">
        <v>0</v>
      </c>
      <c r="CG73" s="270">
        <v>310</v>
      </c>
      <c r="CH73" s="270">
        <v>0</v>
      </c>
      <c r="CI73" s="270">
        <v>175</v>
      </c>
      <c r="CJ73" s="270" t="s">
        <v>1676</v>
      </c>
      <c r="CK73" s="270">
        <v>40</v>
      </c>
      <c r="CL73" s="270" t="s">
        <v>1676</v>
      </c>
      <c r="CM73" s="270">
        <v>0</v>
      </c>
      <c r="CN73" s="270">
        <v>0</v>
      </c>
      <c r="CO73" s="270">
        <v>0</v>
      </c>
      <c r="CP73" s="270">
        <v>0</v>
      </c>
      <c r="CQ73" s="270">
        <v>0</v>
      </c>
      <c r="CR73" s="270">
        <v>0</v>
      </c>
      <c r="CS73" s="270">
        <v>0</v>
      </c>
      <c r="CT73" s="270">
        <v>0</v>
      </c>
      <c r="CU73" s="270">
        <v>0</v>
      </c>
      <c r="CV73" s="270">
        <v>0</v>
      </c>
      <c r="CW73" s="270">
        <v>0</v>
      </c>
      <c r="CX73" s="270">
        <v>0</v>
      </c>
      <c r="CY73" s="270">
        <v>0</v>
      </c>
      <c r="CZ73" s="270">
        <v>0</v>
      </c>
      <c r="DA73" s="270">
        <v>15</v>
      </c>
      <c r="DB73" s="270">
        <v>0</v>
      </c>
      <c r="DC73" s="270">
        <v>0</v>
      </c>
      <c r="DD73" s="270">
        <v>65</v>
      </c>
      <c r="DE73" s="270">
        <v>0</v>
      </c>
      <c r="DF73" s="270">
        <v>0</v>
      </c>
      <c r="DG73" s="270">
        <v>0</v>
      </c>
      <c r="DH73" s="270">
        <v>0</v>
      </c>
      <c r="DI73" s="270">
        <v>0</v>
      </c>
      <c r="DJ73" s="270">
        <v>0</v>
      </c>
      <c r="DK73" s="270">
        <v>0</v>
      </c>
      <c r="DL73" s="270">
        <v>0</v>
      </c>
      <c r="DM73" s="270">
        <v>0</v>
      </c>
      <c r="DN73" s="270">
        <v>0</v>
      </c>
      <c r="DO73" s="270">
        <v>0</v>
      </c>
      <c r="DP73" s="270">
        <v>0</v>
      </c>
      <c r="DQ73" s="270"/>
      <c r="DR73" s="270">
        <v>0</v>
      </c>
      <c r="DS73" s="270">
        <v>0</v>
      </c>
      <c r="DT73" s="270">
        <v>0</v>
      </c>
      <c r="DU73" s="270">
        <v>0</v>
      </c>
      <c r="DV73" s="270">
        <v>0</v>
      </c>
      <c r="DW73" s="270">
        <v>0</v>
      </c>
      <c r="DX73" s="270">
        <v>0</v>
      </c>
      <c r="DY73" s="270">
        <v>0</v>
      </c>
      <c r="DZ73" s="270">
        <v>0</v>
      </c>
      <c r="EA73" s="270">
        <v>0</v>
      </c>
      <c r="EB73" s="270">
        <v>0</v>
      </c>
      <c r="EC73" s="270">
        <v>0</v>
      </c>
      <c r="ED73" s="270">
        <v>0</v>
      </c>
      <c r="EE73" s="270">
        <v>0</v>
      </c>
      <c r="EF73" s="270">
        <v>0</v>
      </c>
      <c r="EG73" s="270">
        <v>0</v>
      </c>
      <c r="EH73" s="270">
        <v>0</v>
      </c>
      <c r="EI73" s="270">
        <v>0</v>
      </c>
      <c r="EJ73" s="270">
        <v>0</v>
      </c>
      <c r="EK73" s="270">
        <v>15</v>
      </c>
      <c r="EL73" s="270">
        <v>0</v>
      </c>
      <c r="EM73" s="270">
        <v>0</v>
      </c>
      <c r="EN73" s="270">
        <v>0</v>
      </c>
      <c r="EO73" s="270">
        <v>0</v>
      </c>
      <c r="EP73" s="270">
        <v>0</v>
      </c>
      <c r="EQ73" s="270">
        <v>0</v>
      </c>
      <c r="ER73" s="270">
        <v>0</v>
      </c>
      <c r="ES73" s="270">
        <v>0</v>
      </c>
      <c r="ET73" s="270">
        <v>0</v>
      </c>
      <c r="EU73" s="270">
        <v>0</v>
      </c>
      <c r="EV73" s="270">
        <v>0</v>
      </c>
      <c r="EW73" s="270">
        <v>0</v>
      </c>
      <c r="EX73" s="270">
        <v>0</v>
      </c>
      <c r="EY73" s="270">
        <v>0</v>
      </c>
      <c r="EZ73" s="270">
        <v>0</v>
      </c>
      <c r="FA73" s="270">
        <v>0</v>
      </c>
      <c r="FB73" s="270">
        <v>0</v>
      </c>
      <c r="FC73" s="270">
        <v>0</v>
      </c>
      <c r="FD73" s="270">
        <v>0</v>
      </c>
      <c r="FE73" s="270">
        <v>0</v>
      </c>
      <c r="FF73" s="270">
        <v>0</v>
      </c>
      <c r="FG73" s="270">
        <v>0</v>
      </c>
      <c r="FH73" s="270">
        <v>0</v>
      </c>
      <c r="FI73" s="270">
        <v>0</v>
      </c>
      <c r="FJ73" s="270">
        <v>0</v>
      </c>
      <c r="FK73" s="270">
        <v>0</v>
      </c>
      <c r="FL73" s="351">
        <v>295</v>
      </c>
      <c r="FM73" s="323">
        <v>0</v>
      </c>
      <c r="FN73" s="324">
        <v>305</v>
      </c>
      <c r="FO73" s="270"/>
      <c r="FP73" s="89"/>
      <c r="FQ73" s="270"/>
      <c r="FR73" s="319"/>
      <c r="FS73" s="319"/>
      <c r="FT73" s="319"/>
      <c r="FU73" s="319"/>
      <c r="FV73" s="319"/>
      <c r="FW73" s="319"/>
      <c r="FX73" s="319"/>
      <c r="FY73" s="319"/>
      <c r="FZ73" s="319"/>
      <c r="GA73" s="319"/>
      <c r="GB73" s="319"/>
      <c r="GC73" s="319"/>
      <c r="GD73" s="319"/>
      <c r="GE73" s="319"/>
      <c r="GF73" s="319"/>
      <c r="GG73" s="319"/>
      <c r="GH73" s="319"/>
      <c r="GI73" s="319"/>
      <c r="GJ73" s="319"/>
      <c r="GK73" s="319"/>
      <c r="GL73" s="319"/>
      <c r="GM73" s="319"/>
      <c r="GN73" s="319"/>
      <c r="GO73" s="319"/>
      <c r="GP73" s="319"/>
      <c r="GQ73" s="319"/>
      <c r="GR73" s="319"/>
      <c r="GS73" s="319"/>
      <c r="GT73" s="319"/>
      <c r="GU73" s="319"/>
      <c r="GV73" s="319"/>
      <c r="GW73" s="319"/>
      <c r="GX73" s="319"/>
      <c r="GY73" s="319"/>
      <c r="GZ73" s="319"/>
      <c r="HA73" s="319"/>
      <c r="HB73" s="319"/>
      <c r="HC73" s="319"/>
      <c r="HD73" s="319"/>
      <c r="HE73" s="319"/>
      <c r="HF73" s="319"/>
      <c r="HG73" s="319"/>
      <c r="HH73" s="319"/>
      <c r="HI73" s="319"/>
      <c r="HJ73" s="319"/>
      <c r="HK73" s="319"/>
      <c r="HL73" s="319"/>
      <c r="HM73" s="319"/>
      <c r="HN73" s="319"/>
      <c r="HO73" s="319"/>
      <c r="HP73" s="319"/>
      <c r="HQ73" s="319"/>
      <c r="HR73" s="319"/>
      <c r="HS73" s="319"/>
      <c r="HT73" s="319"/>
      <c r="HU73" s="319"/>
      <c r="HV73" s="319"/>
      <c r="HW73" s="319"/>
      <c r="HX73" s="319"/>
      <c r="HY73" s="319"/>
      <c r="HZ73" s="319"/>
      <c r="IA73" s="319"/>
      <c r="IB73" s="319"/>
      <c r="IC73" s="319"/>
      <c r="ID73" s="319"/>
      <c r="IE73" s="319"/>
      <c r="IF73" s="319"/>
      <c r="IG73" s="318"/>
    </row>
    <row r="74" spans="1:241" ht="12.75" customHeight="1" x14ac:dyDescent="0.2">
      <c r="A74" s="370" t="s">
        <v>36</v>
      </c>
      <c r="B74" s="270">
        <v>1145</v>
      </c>
      <c r="C74" s="270">
        <v>1145</v>
      </c>
      <c r="D74" s="270">
        <v>400</v>
      </c>
      <c r="E74" s="270">
        <v>745</v>
      </c>
      <c r="F74" s="270">
        <v>0</v>
      </c>
      <c r="G74" s="270">
        <v>0</v>
      </c>
      <c r="H74" s="270">
        <v>1145</v>
      </c>
      <c r="I74" s="270">
        <v>195</v>
      </c>
      <c r="J74" s="270">
        <v>955</v>
      </c>
      <c r="K74" s="270">
        <v>380</v>
      </c>
      <c r="L74" s="270">
        <v>63.465116279069768</v>
      </c>
      <c r="M74" s="270">
        <v>345</v>
      </c>
      <c r="N74" s="270">
        <v>335</v>
      </c>
      <c r="O74" s="270">
        <v>220</v>
      </c>
      <c r="P74" s="270">
        <v>150</v>
      </c>
      <c r="Q74" s="270">
        <v>50</v>
      </c>
      <c r="R74" s="270">
        <v>15</v>
      </c>
      <c r="S74" s="270" t="s">
        <v>1676</v>
      </c>
      <c r="T74" s="270" t="s">
        <v>1676</v>
      </c>
      <c r="U74" s="270">
        <v>1.9637305699481866</v>
      </c>
      <c r="V74" s="270">
        <v>2</v>
      </c>
      <c r="W74" s="270">
        <v>48</v>
      </c>
      <c r="X74" s="270">
        <v>52.801225919439581</v>
      </c>
      <c r="Y74" s="270">
        <v>0</v>
      </c>
      <c r="Z74" s="270">
        <v>135</v>
      </c>
      <c r="AA74" s="270">
        <v>265</v>
      </c>
      <c r="AB74" s="270">
        <v>315</v>
      </c>
      <c r="AC74" s="270">
        <v>270</v>
      </c>
      <c r="AD74" s="270">
        <v>150</v>
      </c>
      <c r="AE74" s="270">
        <v>10</v>
      </c>
      <c r="AF74" s="270">
        <v>115</v>
      </c>
      <c r="AG74" s="270">
        <v>0</v>
      </c>
      <c r="AH74" s="270">
        <v>85</v>
      </c>
      <c r="AI74" s="270">
        <v>0</v>
      </c>
      <c r="AJ74" s="270">
        <v>0</v>
      </c>
      <c r="AK74" s="270">
        <v>30</v>
      </c>
      <c r="AL74" s="270">
        <v>125</v>
      </c>
      <c r="AM74" s="270">
        <v>145</v>
      </c>
      <c r="AN74" s="270">
        <v>0</v>
      </c>
      <c r="AO74" s="270">
        <v>0</v>
      </c>
      <c r="AP74" s="270" t="s">
        <v>1676</v>
      </c>
      <c r="AQ74" s="270" t="s">
        <v>1676</v>
      </c>
      <c r="AR74" s="270">
        <v>0</v>
      </c>
      <c r="AS74" s="270">
        <v>40</v>
      </c>
      <c r="AT74" s="270">
        <v>205</v>
      </c>
      <c r="AU74" s="270">
        <v>0</v>
      </c>
      <c r="AV74" s="270">
        <v>10</v>
      </c>
      <c r="AW74" s="270">
        <v>120</v>
      </c>
      <c r="AX74" s="270">
        <v>0</v>
      </c>
      <c r="AY74" s="270">
        <v>30</v>
      </c>
      <c r="AZ74" s="270">
        <v>200</v>
      </c>
      <c r="BA74" s="270" t="s">
        <v>1676</v>
      </c>
      <c r="BB74" s="270">
        <v>35</v>
      </c>
      <c r="BC74" s="270" t="s">
        <v>1676</v>
      </c>
      <c r="BD74" s="270">
        <v>40</v>
      </c>
      <c r="BE74" s="270" t="s">
        <v>1676</v>
      </c>
      <c r="BF74" s="270" t="s">
        <v>1676</v>
      </c>
      <c r="BG74" s="270">
        <v>0</v>
      </c>
      <c r="BH74" s="270">
        <v>35</v>
      </c>
      <c r="BI74" s="270">
        <v>90</v>
      </c>
      <c r="BJ74" s="270">
        <v>0</v>
      </c>
      <c r="BK74" s="270">
        <v>0</v>
      </c>
      <c r="BL74" s="270">
        <v>35</v>
      </c>
      <c r="BM74" s="270">
        <v>275</v>
      </c>
      <c r="BN74" s="270">
        <v>15</v>
      </c>
      <c r="BO74" s="270">
        <v>350</v>
      </c>
      <c r="BP74" s="270">
        <v>220</v>
      </c>
      <c r="BQ74" s="270" t="s">
        <v>1676</v>
      </c>
      <c r="BR74" s="270">
        <v>0</v>
      </c>
      <c r="BS74" s="270" t="s">
        <v>1676</v>
      </c>
      <c r="BT74" s="270">
        <v>40</v>
      </c>
      <c r="BU74" s="270">
        <v>20</v>
      </c>
      <c r="BV74" s="270"/>
      <c r="BW74" s="270">
        <v>25</v>
      </c>
      <c r="BX74" s="270">
        <v>0</v>
      </c>
      <c r="BY74" s="270" t="s">
        <v>1676</v>
      </c>
      <c r="BZ74" s="270">
        <v>0</v>
      </c>
      <c r="CA74" s="270">
        <v>0</v>
      </c>
      <c r="CB74" s="270">
        <v>0</v>
      </c>
      <c r="CC74" s="270">
        <v>0</v>
      </c>
      <c r="CD74" s="270" t="s">
        <v>1676</v>
      </c>
      <c r="CE74" s="270">
        <v>0</v>
      </c>
      <c r="CF74" s="270">
        <v>0</v>
      </c>
      <c r="CG74" s="270">
        <v>1140</v>
      </c>
      <c r="CH74" s="270">
        <v>0</v>
      </c>
      <c r="CI74" s="270">
        <v>325</v>
      </c>
      <c r="CJ74" s="270">
        <v>0</v>
      </c>
      <c r="CK74" s="270">
        <v>295</v>
      </c>
      <c r="CL74" s="270">
        <v>35</v>
      </c>
      <c r="CM74" s="270">
        <v>90</v>
      </c>
      <c r="CN74" s="270">
        <v>0</v>
      </c>
      <c r="CO74" s="270">
        <v>0</v>
      </c>
      <c r="CP74" s="270">
        <v>0</v>
      </c>
      <c r="CQ74" s="270">
        <v>0</v>
      </c>
      <c r="CR74" s="270">
        <v>0</v>
      </c>
      <c r="CS74" s="270">
        <v>0</v>
      </c>
      <c r="CT74" s="270">
        <v>0</v>
      </c>
      <c r="CU74" s="270">
        <v>0</v>
      </c>
      <c r="CV74" s="270">
        <v>0</v>
      </c>
      <c r="CW74" s="270">
        <v>0</v>
      </c>
      <c r="CX74" s="270">
        <v>0</v>
      </c>
      <c r="CY74" s="270">
        <v>0</v>
      </c>
      <c r="CZ74" s="270">
        <v>0</v>
      </c>
      <c r="DA74" s="270">
        <v>110</v>
      </c>
      <c r="DB74" s="270">
        <v>0</v>
      </c>
      <c r="DC74" s="270">
        <v>0</v>
      </c>
      <c r="DD74" s="270" t="s">
        <v>1676</v>
      </c>
      <c r="DE74" s="270">
        <v>0</v>
      </c>
      <c r="DF74" s="270">
        <v>0</v>
      </c>
      <c r="DG74" s="270">
        <v>0</v>
      </c>
      <c r="DH74" s="270">
        <v>0</v>
      </c>
      <c r="DI74" s="270">
        <v>0</v>
      </c>
      <c r="DJ74" s="270">
        <v>0</v>
      </c>
      <c r="DK74" s="270">
        <v>0</v>
      </c>
      <c r="DL74" s="270">
        <v>0</v>
      </c>
      <c r="DM74" s="270">
        <v>0</v>
      </c>
      <c r="DN74" s="270">
        <v>0</v>
      </c>
      <c r="DO74" s="270">
        <v>0</v>
      </c>
      <c r="DP74" s="270">
        <v>0</v>
      </c>
      <c r="DQ74" s="270"/>
      <c r="DR74" s="270">
        <v>0</v>
      </c>
      <c r="DS74" s="270">
        <v>0</v>
      </c>
      <c r="DT74" s="270">
        <v>0</v>
      </c>
      <c r="DU74" s="270">
        <v>0</v>
      </c>
      <c r="DV74" s="270">
        <v>0</v>
      </c>
      <c r="DW74" s="270">
        <v>0</v>
      </c>
      <c r="DX74" s="270">
        <v>0</v>
      </c>
      <c r="DY74" s="270">
        <v>0</v>
      </c>
      <c r="DZ74" s="270">
        <v>0</v>
      </c>
      <c r="EA74" s="270">
        <v>0</v>
      </c>
      <c r="EB74" s="270">
        <v>0</v>
      </c>
      <c r="EC74" s="270">
        <v>0</v>
      </c>
      <c r="ED74" s="270">
        <v>0</v>
      </c>
      <c r="EE74" s="270">
        <v>0</v>
      </c>
      <c r="EF74" s="270">
        <v>0</v>
      </c>
      <c r="EG74" s="270">
        <v>0</v>
      </c>
      <c r="EH74" s="270">
        <v>0</v>
      </c>
      <c r="EI74" s="270">
        <v>0</v>
      </c>
      <c r="EJ74" s="270">
        <v>0</v>
      </c>
      <c r="EK74" s="270">
        <v>290</v>
      </c>
      <c r="EL74" s="270">
        <v>0</v>
      </c>
      <c r="EM74" s="270">
        <v>0</v>
      </c>
      <c r="EN74" s="270">
        <v>0</v>
      </c>
      <c r="EO74" s="270">
        <v>0</v>
      </c>
      <c r="EP74" s="270">
        <v>0</v>
      </c>
      <c r="EQ74" s="270">
        <v>0</v>
      </c>
      <c r="ER74" s="270">
        <v>0</v>
      </c>
      <c r="ES74" s="270">
        <v>0</v>
      </c>
      <c r="ET74" s="270">
        <v>0</v>
      </c>
      <c r="EU74" s="270">
        <v>0</v>
      </c>
      <c r="EV74" s="270">
        <v>0</v>
      </c>
      <c r="EW74" s="270">
        <v>0</v>
      </c>
      <c r="EX74" s="270">
        <v>0</v>
      </c>
      <c r="EY74" s="270">
        <v>0</v>
      </c>
      <c r="EZ74" s="270">
        <v>0</v>
      </c>
      <c r="FA74" s="270">
        <v>0</v>
      </c>
      <c r="FB74" s="270">
        <v>0</v>
      </c>
      <c r="FC74" s="270">
        <v>0</v>
      </c>
      <c r="FD74" s="270">
        <v>0</v>
      </c>
      <c r="FE74" s="270">
        <v>0</v>
      </c>
      <c r="FF74" s="270">
        <v>0</v>
      </c>
      <c r="FG74" s="270">
        <v>0</v>
      </c>
      <c r="FH74" s="270">
        <v>0</v>
      </c>
      <c r="FI74" s="270">
        <v>0</v>
      </c>
      <c r="FJ74" s="270">
        <v>0</v>
      </c>
      <c r="FK74" s="270">
        <v>0</v>
      </c>
      <c r="FL74" s="351">
        <v>1110</v>
      </c>
      <c r="FM74" s="323">
        <v>0</v>
      </c>
      <c r="FN74" s="324">
        <v>1120</v>
      </c>
      <c r="FO74" s="270"/>
      <c r="FP74" s="89"/>
      <c r="FQ74" s="270"/>
      <c r="FR74" s="319"/>
      <c r="FS74" s="319"/>
      <c r="FT74" s="319"/>
      <c r="FU74" s="319"/>
      <c r="FV74" s="319"/>
      <c r="FW74" s="319"/>
      <c r="FX74" s="319"/>
      <c r="FY74" s="319"/>
      <c r="FZ74" s="319"/>
      <c r="GA74" s="319"/>
      <c r="GB74" s="319"/>
      <c r="GC74" s="319"/>
      <c r="GD74" s="319"/>
      <c r="GE74" s="319"/>
      <c r="GF74" s="319"/>
      <c r="GG74" s="319"/>
      <c r="GH74" s="319"/>
      <c r="GI74" s="319"/>
      <c r="GJ74" s="319"/>
      <c r="GK74" s="319"/>
      <c r="GL74" s="319"/>
      <c r="GM74" s="319"/>
      <c r="GN74" s="319"/>
      <c r="GO74" s="319"/>
      <c r="GP74" s="319"/>
      <c r="GQ74" s="319"/>
      <c r="GR74" s="319"/>
      <c r="GS74" s="319"/>
      <c r="GT74" s="319"/>
      <c r="GU74" s="319"/>
      <c r="GV74" s="319"/>
      <c r="GW74" s="319"/>
      <c r="GX74" s="319"/>
      <c r="GY74" s="319"/>
      <c r="GZ74" s="319"/>
      <c r="HA74" s="319"/>
      <c r="HB74" s="319"/>
      <c r="HC74" s="319"/>
      <c r="HD74" s="319"/>
      <c r="HE74" s="319"/>
      <c r="HF74" s="319"/>
      <c r="HG74" s="319"/>
      <c r="HH74" s="319"/>
      <c r="HI74" s="319"/>
      <c r="HJ74" s="319"/>
      <c r="HK74" s="319"/>
      <c r="HL74" s="319"/>
      <c r="HM74" s="319"/>
      <c r="HN74" s="319"/>
      <c r="HO74" s="319"/>
      <c r="HP74" s="319"/>
      <c r="HQ74" s="319"/>
      <c r="HR74" s="319"/>
      <c r="HS74" s="319"/>
      <c r="HT74" s="319"/>
      <c r="HU74" s="319"/>
      <c r="HV74" s="319"/>
      <c r="HW74" s="319"/>
      <c r="HX74" s="319"/>
      <c r="HY74" s="319"/>
      <c r="HZ74" s="319"/>
      <c r="IA74" s="319"/>
      <c r="IB74" s="319"/>
      <c r="IC74" s="319"/>
      <c r="ID74" s="319"/>
      <c r="IE74" s="319"/>
      <c r="IF74" s="319"/>
      <c r="IG74" s="318"/>
    </row>
    <row r="75" spans="1:241" s="267" customFormat="1" ht="12.75" customHeight="1" x14ac:dyDescent="0.2">
      <c r="A75" s="370" t="s">
        <v>331</v>
      </c>
      <c r="B75" s="270">
        <v>1060</v>
      </c>
      <c r="C75" s="270">
        <v>1060</v>
      </c>
      <c r="D75" s="270">
        <v>460</v>
      </c>
      <c r="E75" s="270">
        <v>600</v>
      </c>
      <c r="F75" s="270">
        <v>0</v>
      </c>
      <c r="G75" s="270">
        <v>0</v>
      </c>
      <c r="H75" s="270">
        <v>1060</v>
      </c>
      <c r="I75" s="270">
        <v>195</v>
      </c>
      <c r="J75" s="270">
        <v>865</v>
      </c>
      <c r="K75" s="270">
        <v>330</v>
      </c>
      <c r="L75" s="270">
        <v>78.867562380038393</v>
      </c>
      <c r="M75" s="270">
        <v>170</v>
      </c>
      <c r="N75" s="270">
        <v>275</v>
      </c>
      <c r="O75" s="270">
        <v>335</v>
      </c>
      <c r="P75" s="270">
        <v>185</v>
      </c>
      <c r="Q75" s="270">
        <v>55</v>
      </c>
      <c r="R75" s="270">
        <v>15</v>
      </c>
      <c r="S75" s="270" t="s">
        <v>1676</v>
      </c>
      <c r="T75" s="270" t="s">
        <v>1676</v>
      </c>
      <c r="U75" s="270">
        <v>1.7061855670103092</v>
      </c>
      <c r="V75" s="270">
        <v>2</v>
      </c>
      <c r="W75" s="270">
        <v>63</v>
      </c>
      <c r="X75" s="270">
        <v>59.655009451795841</v>
      </c>
      <c r="Y75" s="270">
        <v>0</v>
      </c>
      <c r="Z75" s="270">
        <v>65</v>
      </c>
      <c r="AA75" s="270">
        <v>170</v>
      </c>
      <c r="AB75" s="270">
        <v>260</v>
      </c>
      <c r="AC75" s="270">
        <v>310</v>
      </c>
      <c r="AD75" s="270">
        <v>245</v>
      </c>
      <c r="AE75" s="270">
        <v>10</v>
      </c>
      <c r="AF75" s="270">
        <v>80</v>
      </c>
      <c r="AG75" s="270" t="s">
        <v>1676</v>
      </c>
      <c r="AH75" s="270">
        <v>245</v>
      </c>
      <c r="AI75" s="270" t="s">
        <v>1676</v>
      </c>
      <c r="AJ75" s="270" t="s">
        <v>1676</v>
      </c>
      <c r="AK75" s="270" t="s">
        <v>1676</v>
      </c>
      <c r="AL75" s="270">
        <v>75</v>
      </c>
      <c r="AM75" s="270">
        <v>35</v>
      </c>
      <c r="AN75" s="270">
        <v>15</v>
      </c>
      <c r="AO75" s="270">
        <v>0</v>
      </c>
      <c r="AP75" s="270">
        <v>0</v>
      </c>
      <c r="AQ75" s="270">
        <v>15</v>
      </c>
      <c r="AR75" s="270">
        <v>20</v>
      </c>
      <c r="AS75" s="270">
        <v>20</v>
      </c>
      <c r="AT75" s="270">
        <v>80</v>
      </c>
      <c r="AU75" s="270">
        <v>0</v>
      </c>
      <c r="AV75" s="270">
        <v>45</v>
      </c>
      <c r="AW75" s="270">
        <v>105</v>
      </c>
      <c r="AX75" s="270">
        <v>0</v>
      </c>
      <c r="AY75" s="270">
        <v>75</v>
      </c>
      <c r="AZ75" s="270">
        <v>230</v>
      </c>
      <c r="BA75" s="270" t="s">
        <v>1676</v>
      </c>
      <c r="BB75" s="270">
        <v>25</v>
      </c>
      <c r="BC75" s="270" t="s">
        <v>1676</v>
      </c>
      <c r="BD75" s="270">
        <v>30</v>
      </c>
      <c r="BE75" s="270" t="s">
        <v>1676</v>
      </c>
      <c r="BF75" s="270" t="s">
        <v>1676</v>
      </c>
      <c r="BG75" s="270">
        <v>0</v>
      </c>
      <c r="BH75" s="270">
        <v>10</v>
      </c>
      <c r="BI75" s="270">
        <v>245</v>
      </c>
      <c r="BJ75" s="270">
        <v>0</v>
      </c>
      <c r="BK75" s="270">
        <v>0</v>
      </c>
      <c r="BL75" s="270" t="s">
        <v>1676</v>
      </c>
      <c r="BM75" s="270">
        <v>145</v>
      </c>
      <c r="BN75" s="270">
        <v>35</v>
      </c>
      <c r="BO75" s="270">
        <v>415</v>
      </c>
      <c r="BP75" s="270">
        <v>105</v>
      </c>
      <c r="BQ75" s="270">
        <v>0</v>
      </c>
      <c r="BR75" s="270">
        <v>0</v>
      </c>
      <c r="BS75" s="270">
        <v>0</v>
      </c>
      <c r="BT75" s="270">
        <v>45</v>
      </c>
      <c r="BU75" s="270">
        <v>10</v>
      </c>
      <c r="BV75" s="270"/>
      <c r="BW75" s="270" t="s">
        <v>1676</v>
      </c>
      <c r="BX75" s="270">
        <v>0</v>
      </c>
      <c r="BY75" s="270" t="s">
        <v>1676</v>
      </c>
      <c r="BZ75" s="270">
        <v>0</v>
      </c>
      <c r="CA75" s="270">
        <v>0</v>
      </c>
      <c r="CB75" s="270">
        <v>0</v>
      </c>
      <c r="CC75" s="270">
        <v>0</v>
      </c>
      <c r="CD75" s="270">
        <v>15</v>
      </c>
      <c r="CE75" s="270">
        <v>0</v>
      </c>
      <c r="CF75" s="270">
        <v>0</v>
      </c>
      <c r="CG75" s="270">
        <v>1045</v>
      </c>
      <c r="CH75" s="270">
        <v>0</v>
      </c>
      <c r="CI75" s="270">
        <v>100</v>
      </c>
      <c r="CJ75" s="270">
        <v>35</v>
      </c>
      <c r="CK75" s="270">
        <v>285</v>
      </c>
      <c r="CL75" s="270" t="s">
        <v>1676</v>
      </c>
      <c r="CM75" s="270">
        <v>245</v>
      </c>
      <c r="CN75" s="270" t="s">
        <v>1676</v>
      </c>
      <c r="CO75" s="270">
        <v>0</v>
      </c>
      <c r="CP75" s="270">
        <v>0</v>
      </c>
      <c r="CQ75" s="270">
        <v>0</v>
      </c>
      <c r="CR75" s="270">
        <v>0</v>
      </c>
      <c r="CS75" s="270">
        <v>0</v>
      </c>
      <c r="CT75" s="270">
        <v>0</v>
      </c>
      <c r="CU75" s="270">
        <v>0</v>
      </c>
      <c r="CV75" s="270">
        <v>0</v>
      </c>
      <c r="CW75" s="270">
        <v>0</v>
      </c>
      <c r="CX75" s="270">
        <v>0</v>
      </c>
      <c r="CY75" s="270">
        <v>0</v>
      </c>
      <c r="CZ75" s="270">
        <v>0</v>
      </c>
      <c r="DA75" s="270">
        <v>155</v>
      </c>
      <c r="DB75" s="270">
        <v>0</v>
      </c>
      <c r="DC75" s="270">
        <v>0</v>
      </c>
      <c r="DD75" s="270">
        <v>125</v>
      </c>
      <c r="DE75" s="270">
        <v>0</v>
      </c>
      <c r="DF75" s="270">
        <v>0</v>
      </c>
      <c r="DG75" s="270">
        <v>0</v>
      </c>
      <c r="DH75" s="270">
        <v>0</v>
      </c>
      <c r="DI75" s="270">
        <v>0</v>
      </c>
      <c r="DJ75" s="270">
        <v>0</v>
      </c>
      <c r="DK75" s="270">
        <v>0</v>
      </c>
      <c r="DL75" s="270">
        <v>0</v>
      </c>
      <c r="DM75" s="270">
        <v>0</v>
      </c>
      <c r="DN75" s="270">
        <v>0</v>
      </c>
      <c r="DO75" s="270">
        <v>0</v>
      </c>
      <c r="DP75" s="270">
        <v>0</v>
      </c>
      <c r="DQ75" s="270"/>
      <c r="DR75" s="270">
        <v>0</v>
      </c>
      <c r="DS75" s="270">
        <v>0</v>
      </c>
      <c r="DT75" s="270">
        <v>0</v>
      </c>
      <c r="DU75" s="270">
        <v>0</v>
      </c>
      <c r="DV75" s="270">
        <v>0</v>
      </c>
      <c r="DW75" s="270">
        <v>0</v>
      </c>
      <c r="DX75" s="270">
        <v>0</v>
      </c>
      <c r="DY75" s="270">
        <v>0</v>
      </c>
      <c r="DZ75" s="270">
        <v>0</v>
      </c>
      <c r="EA75" s="270">
        <v>0</v>
      </c>
      <c r="EB75" s="270">
        <v>0</v>
      </c>
      <c r="EC75" s="270">
        <v>0</v>
      </c>
      <c r="ED75" s="270">
        <v>0</v>
      </c>
      <c r="EE75" s="270">
        <v>0</v>
      </c>
      <c r="EF75" s="270">
        <v>0</v>
      </c>
      <c r="EG75" s="270">
        <v>0</v>
      </c>
      <c r="EH75" s="270">
        <v>0</v>
      </c>
      <c r="EI75" s="270">
        <v>0</v>
      </c>
      <c r="EJ75" s="270">
        <v>0</v>
      </c>
      <c r="EK75" s="270">
        <v>110</v>
      </c>
      <c r="EL75" s="270">
        <v>0</v>
      </c>
      <c r="EM75" s="270">
        <v>0</v>
      </c>
      <c r="EN75" s="270">
        <v>0</v>
      </c>
      <c r="EO75" s="270">
        <v>0</v>
      </c>
      <c r="EP75" s="270">
        <v>0</v>
      </c>
      <c r="EQ75" s="270">
        <v>0</v>
      </c>
      <c r="ER75" s="270">
        <v>0</v>
      </c>
      <c r="ES75" s="270">
        <v>0</v>
      </c>
      <c r="ET75" s="270">
        <v>0</v>
      </c>
      <c r="EU75" s="270">
        <v>0</v>
      </c>
      <c r="EV75" s="270" t="s">
        <v>1676</v>
      </c>
      <c r="EW75" s="270">
        <v>0</v>
      </c>
      <c r="EX75" s="270">
        <v>0</v>
      </c>
      <c r="EY75" s="270">
        <v>0</v>
      </c>
      <c r="EZ75" s="270">
        <v>0</v>
      </c>
      <c r="FA75" s="270">
        <v>0</v>
      </c>
      <c r="FB75" s="270">
        <v>0</v>
      </c>
      <c r="FC75" s="270">
        <v>0</v>
      </c>
      <c r="FD75" s="270">
        <v>0</v>
      </c>
      <c r="FE75" s="270">
        <v>0</v>
      </c>
      <c r="FF75" s="270">
        <v>0</v>
      </c>
      <c r="FG75" s="270">
        <v>0</v>
      </c>
      <c r="FH75" s="270">
        <v>0</v>
      </c>
      <c r="FI75" s="270">
        <v>0</v>
      </c>
      <c r="FJ75" s="270">
        <v>0</v>
      </c>
      <c r="FK75" s="270">
        <v>0</v>
      </c>
      <c r="FL75" s="351">
        <v>1040</v>
      </c>
      <c r="FM75" s="323">
        <v>0</v>
      </c>
      <c r="FN75" s="324">
        <v>1040</v>
      </c>
      <c r="FO75" s="270"/>
      <c r="FP75" s="89"/>
      <c r="FQ75" s="270"/>
      <c r="FR75" s="319"/>
      <c r="FS75" s="319"/>
      <c r="FT75" s="319"/>
      <c r="FU75" s="319"/>
      <c r="FV75" s="319"/>
      <c r="FW75" s="319"/>
      <c r="FX75" s="319"/>
      <c r="FY75" s="319"/>
      <c r="FZ75" s="319"/>
      <c r="GA75" s="319"/>
      <c r="GB75" s="319"/>
      <c r="GC75" s="319"/>
      <c r="GD75" s="319"/>
      <c r="GE75" s="319"/>
      <c r="GF75" s="319"/>
      <c r="GG75" s="319"/>
      <c r="GH75" s="319"/>
      <c r="GI75" s="319"/>
      <c r="GJ75" s="319"/>
      <c r="GK75" s="319"/>
      <c r="GL75" s="319"/>
      <c r="GM75" s="319"/>
      <c r="GN75" s="319"/>
      <c r="GO75" s="319"/>
      <c r="GP75" s="319"/>
      <c r="GQ75" s="319"/>
      <c r="GR75" s="319"/>
      <c r="GS75" s="319"/>
      <c r="GT75" s="319"/>
      <c r="GU75" s="319"/>
      <c r="GV75" s="319"/>
      <c r="GW75" s="319"/>
      <c r="GX75" s="319"/>
      <c r="GY75" s="319"/>
      <c r="GZ75" s="319"/>
      <c r="HA75" s="319"/>
      <c r="HB75" s="319"/>
      <c r="HC75" s="319"/>
      <c r="HD75" s="319"/>
      <c r="HE75" s="319"/>
      <c r="HF75" s="319"/>
      <c r="HG75" s="319"/>
      <c r="HH75" s="319"/>
      <c r="HI75" s="319"/>
      <c r="HJ75" s="319"/>
      <c r="HK75" s="319"/>
      <c r="HL75" s="319"/>
      <c r="HM75" s="319"/>
      <c r="HN75" s="319"/>
      <c r="HO75" s="319"/>
      <c r="HP75" s="319"/>
      <c r="HQ75" s="319"/>
      <c r="HR75" s="319"/>
      <c r="HS75" s="319"/>
      <c r="HT75" s="319"/>
      <c r="HU75" s="319"/>
      <c r="HV75" s="319"/>
      <c r="HW75" s="319"/>
      <c r="HX75" s="319"/>
      <c r="HY75" s="319"/>
      <c r="HZ75" s="319"/>
      <c r="IA75" s="319"/>
      <c r="IB75" s="319"/>
      <c r="IC75" s="319"/>
      <c r="ID75" s="320"/>
      <c r="IE75" s="320"/>
      <c r="IF75" s="320"/>
      <c r="IG75" s="321"/>
    </row>
    <row r="76" spans="1:241" ht="12.75" customHeight="1" x14ac:dyDescent="0.2">
      <c r="A76" s="370" t="s">
        <v>585</v>
      </c>
      <c r="B76" s="270">
        <v>2660</v>
      </c>
      <c r="C76" s="270">
        <v>2660</v>
      </c>
      <c r="D76" s="270">
        <v>1205</v>
      </c>
      <c r="E76" s="270">
        <v>1450</v>
      </c>
      <c r="F76" s="270">
        <v>0</v>
      </c>
      <c r="G76" s="270">
        <v>0</v>
      </c>
      <c r="H76" s="270">
        <v>2660</v>
      </c>
      <c r="I76" s="270">
        <v>430</v>
      </c>
      <c r="J76" s="270">
        <v>2230</v>
      </c>
      <c r="K76" s="270">
        <v>660</v>
      </c>
      <c r="L76" s="270">
        <v>86.031818181818181</v>
      </c>
      <c r="M76" s="270">
        <v>710</v>
      </c>
      <c r="N76" s="270">
        <v>680</v>
      </c>
      <c r="O76" s="270">
        <v>555</v>
      </c>
      <c r="P76" s="270">
        <v>455</v>
      </c>
      <c r="Q76" s="270">
        <v>105</v>
      </c>
      <c r="R76" s="270">
        <v>55</v>
      </c>
      <c r="S76" s="270">
        <v>45</v>
      </c>
      <c r="T76" s="270">
        <v>35</v>
      </c>
      <c r="U76" s="270">
        <v>1.5325581395348837</v>
      </c>
      <c r="V76" s="270">
        <v>1</v>
      </c>
      <c r="W76" s="270">
        <v>56</v>
      </c>
      <c r="X76" s="270">
        <v>51.011667293940533</v>
      </c>
      <c r="Y76" s="270">
        <v>0</v>
      </c>
      <c r="Z76" s="270">
        <v>310</v>
      </c>
      <c r="AA76" s="270">
        <v>600</v>
      </c>
      <c r="AB76" s="270">
        <v>885</v>
      </c>
      <c r="AC76" s="270">
        <v>700</v>
      </c>
      <c r="AD76" s="270">
        <v>160</v>
      </c>
      <c r="AE76" s="270" t="s">
        <v>1676</v>
      </c>
      <c r="AF76" s="270">
        <v>50</v>
      </c>
      <c r="AG76" s="270">
        <v>0</v>
      </c>
      <c r="AH76" s="270" t="s">
        <v>1676</v>
      </c>
      <c r="AI76" s="270">
        <v>30</v>
      </c>
      <c r="AJ76" s="270">
        <v>80</v>
      </c>
      <c r="AK76" s="270">
        <v>35</v>
      </c>
      <c r="AL76" s="270">
        <v>290</v>
      </c>
      <c r="AM76" s="270">
        <v>635</v>
      </c>
      <c r="AN76" s="270">
        <v>90</v>
      </c>
      <c r="AO76" s="270">
        <v>0</v>
      </c>
      <c r="AP76" s="270">
        <v>40</v>
      </c>
      <c r="AQ76" s="270">
        <v>80</v>
      </c>
      <c r="AR76" s="270">
        <v>120</v>
      </c>
      <c r="AS76" s="270">
        <v>60</v>
      </c>
      <c r="AT76" s="270">
        <v>260</v>
      </c>
      <c r="AU76" s="270">
        <v>0</v>
      </c>
      <c r="AV76" s="270">
        <v>15</v>
      </c>
      <c r="AW76" s="270">
        <v>360</v>
      </c>
      <c r="AX76" s="270">
        <v>0</v>
      </c>
      <c r="AY76" s="270" t="s">
        <v>1676</v>
      </c>
      <c r="AZ76" s="270">
        <v>460</v>
      </c>
      <c r="BA76" s="270" t="s">
        <v>1676</v>
      </c>
      <c r="BB76" s="270">
        <v>50</v>
      </c>
      <c r="BC76" s="270">
        <v>30</v>
      </c>
      <c r="BD76" s="270">
        <v>65</v>
      </c>
      <c r="BE76" s="270">
        <v>10</v>
      </c>
      <c r="BF76" s="270" t="s">
        <v>1676</v>
      </c>
      <c r="BG76" s="270" t="s">
        <v>1676</v>
      </c>
      <c r="BH76" s="270">
        <v>50</v>
      </c>
      <c r="BI76" s="270" t="s">
        <v>1676</v>
      </c>
      <c r="BJ76" s="270">
        <v>25</v>
      </c>
      <c r="BK76" s="270">
        <v>10</v>
      </c>
      <c r="BL76" s="270">
        <v>105</v>
      </c>
      <c r="BM76" s="270">
        <v>1075</v>
      </c>
      <c r="BN76" s="270">
        <v>30</v>
      </c>
      <c r="BO76" s="270">
        <v>545</v>
      </c>
      <c r="BP76" s="270">
        <v>460</v>
      </c>
      <c r="BQ76" s="270">
        <v>0</v>
      </c>
      <c r="BR76" s="270">
        <v>0</v>
      </c>
      <c r="BS76" s="270" t="s">
        <v>1676</v>
      </c>
      <c r="BT76" s="270">
        <v>195</v>
      </c>
      <c r="BU76" s="270">
        <v>25</v>
      </c>
      <c r="BV76" s="270"/>
      <c r="BW76" s="270">
        <v>35</v>
      </c>
      <c r="BX76" s="270">
        <v>0</v>
      </c>
      <c r="BY76" s="270" t="s">
        <v>1676</v>
      </c>
      <c r="BZ76" s="270">
        <v>0</v>
      </c>
      <c r="CA76" s="270" t="s">
        <v>1676</v>
      </c>
      <c r="CB76" s="270">
        <v>0</v>
      </c>
      <c r="CC76" s="270">
        <v>0</v>
      </c>
      <c r="CD76" s="270">
        <v>25</v>
      </c>
      <c r="CE76" s="270" t="s">
        <v>1676</v>
      </c>
      <c r="CF76" s="270">
        <v>0</v>
      </c>
      <c r="CG76" s="270">
        <v>2630</v>
      </c>
      <c r="CH76" s="270">
        <v>0</v>
      </c>
      <c r="CI76" s="270">
        <v>1200</v>
      </c>
      <c r="CJ76" s="270">
        <v>210</v>
      </c>
      <c r="CK76" s="270">
        <v>620</v>
      </c>
      <c r="CL76" s="270">
        <v>155</v>
      </c>
      <c r="CM76" s="270">
        <v>0</v>
      </c>
      <c r="CN76" s="270">
        <v>0</v>
      </c>
      <c r="CO76" s="270">
        <v>0</v>
      </c>
      <c r="CP76" s="270">
        <v>0</v>
      </c>
      <c r="CQ76" s="270">
        <v>0</v>
      </c>
      <c r="CR76" s="270">
        <v>0</v>
      </c>
      <c r="CS76" s="270">
        <v>0</v>
      </c>
      <c r="CT76" s="270">
        <v>0</v>
      </c>
      <c r="CU76" s="270">
        <v>0</v>
      </c>
      <c r="CV76" s="270">
        <v>0</v>
      </c>
      <c r="CW76" s="270">
        <v>0</v>
      </c>
      <c r="CX76" s="270">
        <v>0</v>
      </c>
      <c r="CY76" s="270">
        <v>0</v>
      </c>
      <c r="CZ76" s="270">
        <v>0</v>
      </c>
      <c r="DA76" s="270">
        <v>0</v>
      </c>
      <c r="DB76" s="270">
        <v>0</v>
      </c>
      <c r="DC76" s="270">
        <v>0</v>
      </c>
      <c r="DD76" s="270">
        <v>105</v>
      </c>
      <c r="DE76" s="270">
        <v>0</v>
      </c>
      <c r="DF76" s="270">
        <v>0</v>
      </c>
      <c r="DG76" s="270">
        <v>0</v>
      </c>
      <c r="DH76" s="270">
        <v>0</v>
      </c>
      <c r="DI76" s="270">
        <v>0</v>
      </c>
      <c r="DJ76" s="270">
        <v>0</v>
      </c>
      <c r="DK76" s="270">
        <v>0</v>
      </c>
      <c r="DL76" s="270">
        <v>0</v>
      </c>
      <c r="DM76" s="270">
        <v>0</v>
      </c>
      <c r="DN76" s="270">
        <v>0</v>
      </c>
      <c r="DO76" s="270">
        <v>0</v>
      </c>
      <c r="DP76" s="270">
        <v>0</v>
      </c>
      <c r="DQ76" s="270"/>
      <c r="DR76" s="270">
        <v>0</v>
      </c>
      <c r="DS76" s="270">
        <v>0</v>
      </c>
      <c r="DT76" s="270">
        <v>0</v>
      </c>
      <c r="DU76" s="270">
        <v>0</v>
      </c>
      <c r="DV76" s="270">
        <v>0</v>
      </c>
      <c r="DW76" s="270">
        <v>0</v>
      </c>
      <c r="DX76" s="270">
        <v>0</v>
      </c>
      <c r="DY76" s="270">
        <v>0</v>
      </c>
      <c r="DZ76" s="270">
        <v>0</v>
      </c>
      <c r="EA76" s="270">
        <v>0</v>
      </c>
      <c r="EB76" s="270">
        <v>0</v>
      </c>
      <c r="EC76" s="270">
        <v>0</v>
      </c>
      <c r="ED76" s="270">
        <v>0</v>
      </c>
      <c r="EE76" s="270">
        <v>0</v>
      </c>
      <c r="EF76" s="270">
        <v>0</v>
      </c>
      <c r="EG76" s="270">
        <v>0</v>
      </c>
      <c r="EH76" s="270">
        <v>0</v>
      </c>
      <c r="EI76" s="270">
        <v>0</v>
      </c>
      <c r="EJ76" s="270">
        <v>0</v>
      </c>
      <c r="EK76" s="270">
        <v>370</v>
      </c>
      <c r="EL76" s="270">
        <v>0</v>
      </c>
      <c r="EM76" s="270">
        <v>0</v>
      </c>
      <c r="EN76" s="270">
        <v>0</v>
      </c>
      <c r="EO76" s="270">
        <v>0</v>
      </c>
      <c r="EP76" s="270">
        <v>0</v>
      </c>
      <c r="EQ76" s="270">
        <v>0</v>
      </c>
      <c r="ER76" s="270">
        <v>0</v>
      </c>
      <c r="ES76" s="270">
        <v>0</v>
      </c>
      <c r="ET76" s="270">
        <v>0</v>
      </c>
      <c r="EU76" s="270">
        <v>0</v>
      </c>
      <c r="EV76" s="270">
        <v>0</v>
      </c>
      <c r="EW76" s="270">
        <v>0</v>
      </c>
      <c r="EX76" s="270">
        <v>0</v>
      </c>
      <c r="EY76" s="270">
        <v>0</v>
      </c>
      <c r="EZ76" s="270">
        <v>0</v>
      </c>
      <c r="FA76" s="270">
        <v>0</v>
      </c>
      <c r="FB76" s="270">
        <v>0</v>
      </c>
      <c r="FC76" s="270">
        <v>0</v>
      </c>
      <c r="FD76" s="270">
        <v>0</v>
      </c>
      <c r="FE76" s="270">
        <v>0</v>
      </c>
      <c r="FF76" s="270">
        <v>0</v>
      </c>
      <c r="FG76" s="270">
        <v>0</v>
      </c>
      <c r="FH76" s="270">
        <v>0</v>
      </c>
      <c r="FI76" s="270">
        <v>0</v>
      </c>
      <c r="FJ76" s="270">
        <v>0</v>
      </c>
      <c r="FK76" s="270">
        <v>0</v>
      </c>
      <c r="FL76" s="351">
        <v>2610</v>
      </c>
      <c r="FM76" s="323">
        <v>0</v>
      </c>
      <c r="FN76" s="324">
        <v>2640</v>
      </c>
      <c r="FO76" s="270"/>
      <c r="FP76" s="89"/>
      <c r="FQ76" s="270"/>
      <c r="FR76" s="319"/>
      <c r="FS76" s="319"/>
      <c r="FT76" s="319"/>
      <c r="FU76" s="319"/>
      <c r="FV76" s="319"/>
      <c r="FW76" s="319"/>
      <c r="FX76" s="319"/>
      <c r="FY76" s="319"/>
      <c r="FZ76" s="319"/>
      <c r="GA76" s="319"/>
      <c r="GB76" s="319"/>
      <c r="GC76" s="319"/>
      <c r="GD76" s="319"/>
      <c r="GE76" s="319"/>
      <c r="GF76" s="319"/>
      <c r="GG76" s="319"/>
      <c r="GH76" s="319"/>
      <c r="GI76" s="319"/>
      <c r="GJ76" s="319"/>
      <c r="GK76" s="319"/>
      <c r="GL76" s="319"/>
      <c r="GM76" s="319"/>
      <c r="GN76" s="319"/>
      <c r="GO76" s="319"/>
      <c r="GP76" s="319"/>
      <c r="GQ76" s="319"/>
      <c r="GR76" s="319"/>
      <c r="GS76" s="319"/>
      <c r="GT76" s="319"/>
      <c r="GU76" s="319"/>
      <c r="GV76" s="319"/>
      <c r="GW76" s="319"/>
      <c r="GX76" s="319"/>
      <c r="GY76" s="319"/>
      <c r="GZ76" s="319"/>
      <c r="HA76" s="319"/>
      <c r="HB76" s="319"/>
      <c r="HC76" s="319"/>
      <c r="HD76" s="319"/>
      <c r="HE76" s="319"/>
      <c r="HF76" s="319"/>
      <c r="HG76" s="319"/>
      <c r="HH76" s="319"/>
      <c r="HI76" s="319"/>
      <c r="HJ76" s="319"/>
      <c r="HK76" s="319"/>
      <c r="HL76" s="319"/>
      <c r="HM76" s="319"/>
      <c r="HN76" s="319"/>
      <c r="HO76" s="319"/>
      <c r="HP76" s="319"/>
      <c r="HQ76" s="319"/>
      <c r="HR76" s="319"/>
      <c r="HS76" s="319"/>
      <c r="HT76" s="319"/>
      <c r="HU76" s="319"/>
      <c r="HV76" s="319"/>
      <c r="HW76" s="319"/>
      <c r="HX76" s="319"/>
      <c r="HY76" s="319"/>
      <c r="HZ76" s="319"/>
      <c r="IA76" s="319"/>
      <c r="IB76" s="319"/>
      <c r="IC76" s="319"/>
      <c r="ID76" s="319"/>
      <c r="IE76" s="319"/>
      <c r="IF76" s="319"/>
      <c r="IG76" s="318"/>
    </row>
    <row r="77" spans="1:241" ht="12.75" customHeight="1" x14ac:dyDescent="0.2">
      <c r="A77" s="370" t="s">
        <v>39</v>
      </c>
      <c r="B77" s="270">
        <v>1115</v>
      </c>
      <c r="C77" s="270">
        <v>1115</v>
      </c>
      <c r="D77" s="270">
        <v>610</v>
      </c>
      <c r="E77" s="270">
        <v>505</v>
      </c>
      <c r="F77" s="270">
        <v>0</v>
      </c>
      <c r="G77" s="270">
        <v>0</v>
      </c>
      <c r="H77" s="270">
        <v>1115</v>
      </c>
      <c r="I77" s="270">
        <v>285</v>
      </c>
      <c r="J77" s="270">
        <v>830</v>
      </c>
      <c r="K77" s="270">
        <v>730</v>
      </c>
      <c r="L77" s="270">
        <v>78.071299638989174</v>
      </c>
      <c r="M77" s="270">
        <v>300</v>
      </c>
      <c r="N77" s="270">
        <v>295</v>
      </c>
      <c r="O77" s="270">
        <v>255</v>
      </c>
      <c r="P77" s="270">
        <v>150</v>
      </c>
      <c r="Q77" s="270">
        <v>60</v>
      </c>
      <c r="R77" s="270">
        <v>30</v>
      </c>
      <c r="S77" s="270">
        <v>15</v>
      </c>
      <c r="T77" s="270" t="s">
        <v>1676</v>
      </c>
      <c r="U77" s="270">
        <v>2.5594405594405596</v>
      </c>
      <c r="V77" s="270">
        <v>3</v>
      </c>
      <c r="W77" s="270">
        <v>55</v>
      </c>
      <c r="X77" s="270">
        <v>64.150672645739917</v>
      </c>
      <c r="Y77" s="270">
        <v>0</v>
      </c>
      <c r="Z77" s="270">
        <v>30</v>
      </c>
      <c r="AA77" s="270">
        <v>80</v>
      </c>
      <c r="AB77" s="270">
        <v>275</v>
      </c>
      <c r="AC77" s="270">
        <v>455</v>
      </c>
      <c r="AD77" s="270">
        <v>270</v>
      </c>
      <c r="AE77" s="270" t="s">
        <v>1676</v>
      </c>
      <c r="AF77" s="270">
        <v>70</v>
      </c>
      <c r="AG77" s="270" t="s">
        <v>1676</v>
      </c>
      <c r="AH77" s="270">
        <v>185</v>
      </c>
      <c r="AI77" s="270">
        <v>0</v>
      </c>
      <c r="AJ77" s="270">
        <v>0</v>
      </c>
      <c r="AK77" s="270">
        <v>0</v>
      </c>
      <c r="AL77" s="270">
        <v>0</v>
      </c>
      <c r="AM77" s="270">
        <v>0</v>
      </c>
      <c r="AN77" s="270">
        <v>0</v>
      </c>
      <c r="AO77" s="270">
        <v>0</v>
      </c>
      <c r="AP77" s="270">
        <v>0</v>
      </c>
      <c r="AQ77" s="270">
        <v>0</v>
      </c>
      <c r="AR77" s="270">
        <v>0</v>
      </c>
      <c r="AS77" s="270">
        <v>0</v>
      </c>
      <c r="AT77" s="270">
        <v>0</v>
      </c>
      <c r="AU77" s="270">
        <v>0</v>
      </c>
      <c r="AV77" s="270">
        <v>10</v>
      </c>
      <c r="AW77" s="270">
        <v>380</v>
      </c>
      <c r="AX77" s="270">
        <v>0</v>
      </c>
      <c r="AY77" s="270">
        <v>0</v>
      </c>
      <c r="AZ77" s="270">
        <v>440</v>
      </c>
      <c r="BA77" s="270" t="s">
        <v>1676</v>
      </c>
      <c r="BB77" s="270">
        <v>25</v>
      </c>
      <c r="BC77" s="270">
        <v>0</v>
      </c>
      <c r="BD77" s="270" t="s">
        <v>1676</v>
      </c>
      <c r="BE77" s="270">
        <v>0</v>
      </c>
      <c r="BF77" s="270" t="s">
        <v>1676</v>
      </c>
      <c r="BG77" s="270">
        <v>0</v>
      </c>
      <c r="BH77" s="270">
        <v>70</v>
      </c>
      <c r="BI77" s="270">
        <v>185</v>
      </c>
      <c r="BJ77" s="270">
        <v>0</v>
      </c>
      <c r="BK77" s="270" t="s">
        <v>1676</v>
      </c>
      <c r="BL77" s="270">
        <v>0</v>
      </c>
      <c r="BM77" s="270">
        <v>320</v>
      </c>
      <c r="BN77" s="270">
        <v>10</v>
      </c>
      <c r="BO77" s="270">
        <v>505</v>
      </c>
      <c r="BP77" s="270">
        <v>0</v>
      </c>
      <c r="BQ77" s="270">
        <v>0</v>
      </c>
      <c r="BR77" s="270">
        <v>0</v>
      </c>
      <c r="BS77" s="270">
        <v>0</v>
      </c>
      <c r="BT77" s="270" t="s">
        <v>1676</v>
      </c>
      <c r="BU77" s="270">
        <v>15</v>
      </c>
      <c r="BV77" s="270"/>
      <c r="BW77" s="270" t="s">
        <v>1676</v>
      </c>
      <c r="BX77" s="270">
        <v>0</v>
      </c>
      <c r="BY77" s="270" t="s">
        <v>1676</v>
      </c>
      <c r="BZ77" s="270">
        <v>0</v>
      </c>
      <c r="CA77" s="270">
        <v>0</v>
      </c>
      <c r="CB77" s="270">
        <v>0</v>
      </c>
      <c r="CC77" s="270">
        <v>0</v>
      </c>
      <c r="CD77" s="270" t="s">
        <v>1676</v>
      </c>
      <c r="CE77" s="270">
        <v>0</v>
      </c>
      <c r="CF77" s="270">
        <v>0</v>
      </c>
      <c r="CG77" s="270">
        <v>1110</v>
      </c>
      <c r="CH77" s="270">
        <v>0</v>
      </c>
      <c r="CI77" s="270">
        <v>330</v>
      </c>
      <c r="CJ77" s="270">
        <v>0</v>
      </c>
      <c r="CK77" s="270">
        <v>600</v>
      </c>
      <c r="CL77" s="270">
        <v>0</v>
      </c>
      <c r="CM77" s="270">
        <v>185</v>
      </c>
      <c r="CN77" s="270">
        <v>0</v>
      </c>
      <c r="CO77" s="270">
        <v>0</v>
      </c>
      <c r="CP77" s="270">
        <v>0</v>
      </c>
      <c r="CQ77" s="270">
        <v>0</v>
      </c>
      <c r="CR77" s="270">
        <v>0</v>
      </c>
      <c r="CS77" s="270">
        <v>0</v>
      </c>
      <c r="CT77" s="270">
        <v>0</v>
      </c>
      <c r="CU77" s="270">
        <v>0</v>
      </c>
      <c r="CV77" s="270">
        <v>0</v>
      </c>
      <c r="CW77" s="270">
        <v>0</v>
      </c>
      <c r="CX77" s="270">
        <v>0</v>
      </c>
      <c r="CY77" s="270">
        <v>0</v>
      </c>
      <c r="CZ77" s="270">
        <v>0</v>
      </c>
      <c r="DA77" s="270">
        <v>0</v>
      </c>
      <c r="DB77" s="270">
        <v>0</v>
      </c>
      <c r="DC77" s="270">
        <v>0</v>
      </c>
      <c r="DD77" s="270">
        <v>0</v>
      </c>
      <c r="DE77" s="270">
        <v>0</v>
      </c>
      <c r="DF77" s="270">
        <v>0</v>
      </c>
      <c r="DG77" s="270">
        <v>0</v>
      </c>
      <c r="DH77" s="270">
        <v>0</v>
      </c>
      <c r="DI77" s="270">
        <v>0</v>
      </c>
      <c r="DJ77" s="270">
        <v>0</v>
      </c>
      <c r="DK77" s="270">
        <v>0</v>
      </c>
      <c r="DL77" s="270">
        <v>0</v>
      </c>
      <c r="DM77" s="270">
        <v>0</v>
      </c>
      <c r="DN77" s="270">
        <v>0</v>
      </c>
      <c r="DO77" s="270">
        <v>0</v>
      </c>
      <c r="DP77" s="270">
        <v>0</v>
      </c>
      <c r="DQ77" s="270"/>
      <c r="DR77" s="270">
        <v>0</v>
      </c>
      <c r="DS77" s="270">
        <v>0</v>
      </c>
      <c r="DT77" s="270">
        <v>0</v>
      </c>
      <c r="DU77" s="270">
        <v>0</v>
      </c>
      <c r="DV77" s="270">
        <v>0</v>
      </c>
      <c r="DW77" s="270">
        <v>0</v>
      </c>
      <c r="DX77" s="270">
        <v>0</v>
      </c>
      <c r="DY77" s="270">
        <v>0</v>
      </c>
      <c r="DZ77" s="270">
        <v>0</v>
      </c>
      <c r="EA77" s="270">
        <v>0</v>
      </c>
      <c r="EB77" s="270">
        <v>0</v>
      </c>
      <c r="EC77" s="270">
        <v>0</v>
      </c>
      <c r="ED77" s="270">
        <v>0</v>
      </c>
      <c r="EE77" s="270">
        <v>0</v>
      </c>
      <c r="EF77" s="270">
        <v>0</v>
      </c>
      <c r="EG77" s="270">
        <v>0</v>
      </c>
      <c r="EH77" s="270">
        <v>0</v>
      </c>
      <c r="EI77" s="270">
        <v>0</v>
      </c>
      <c r="EJ77" s="270">
        <v>0</v>
      </c>
      <c r="EK77" s="270">
        <v>0</v>
      </c>
      <c r="EL77" s="270">
        <v>0</v>
      </c>
      <c r="EM77" s="270">
        <v>0</v>
      </c>
      <c r="EN77" s="270">
        <v>0</v>
      </c>
      <c r="EO77" s="270">
        <v>0</v>
      </c>
      <c r="EP77" s="270">
        <v>0</v>
      </c>
      <c r="EQ77" s="270">
        <v>0</v>
      </c>
      <c r="ER77" s="270">
        <v>0</v>
      </c>
      <c r="ES77" s="270">
        <v>0</v>
      </c>
      <c r="ET77" s="270">
        <v>0</v>
      </c>
      <c r="EU77" s="270">
        <v>0</v>
      </c>
      <c r="EV77" s="270">
        <v>0</v>
      </c>
      <c r="EW77" s="270">
        <v>0</v>
      </c>
      <c r="EX77" s="270">
        <v>0</v>
      </c>
      <c r="EY77" s="270">
        <v>0</v>
      </c>
      <c r="EZ77" s="270">
        <v>0</v>
      </c>
      <c r="FA77" s="270">
        <v>0</v>
      </c>
      <c r="FB77" s="270">
        <v>0</v>
      </c>
      <c r="FC77" s="270">
        <v>0</v>
      </c>
      <c r="FD77" s="270">
        <v>0</v>
      </c>
      <c r="FE77" s="270">
        <v>0</v>
      </c>
      <c r="FF77" s="270">
        <v>0</v>
      </c>
      <c r="FG77" s="270">
        <v>0</v>
      </c>
      <c r="FH77" s="270">
        <v>0</v>
      </c>
      <c r="FI77" s="270">
        <v>0</v>
      </c>
      <c r="FJ77" s="270">
        <v>0</v>
      </c>
      <c r="FK77" s="270">
        <v>0</v>
      </c>
      <c r="FL77" s="351">
        <v>1095</v>
      </c>
      <c r="FM77" s="323">
        <v>0</v>
      </c>
      <c r="FN77" s="324">
        <v>1110</v>
      </c>
      <c r="FO77" s="270"/>
      <c r="FP77" s="89"/>
      <c r="FQ77" s="270"/>
      <c r="FR77" s="319"/>
      <c r="FS77" s="319"/>
      <c r="FT77" s="319"/>
      <c r="FU77" s="319"/>
      <c r="FV77" s="319"/>
      <c r="FW77" s="319"/>
      <c r="FX77" s="319"/>
      <c r="FY77" s="319"/>
      <c r="FZ77" s="319"/>
      <c r="GA77" s="319"/>
      <c r="GB77" s="319"/>
      <c r="GC77" s="319"/>
      <c r="GD77" s="319"/>
      <c r="GE77" s="319"/>
      <c r="GF77" s="319"/>
      <c r="GG77" s="319"/>
      <c r="GH77" s="319"/>
      <c r="GI77" s="319"/>
      <c r="GJ77" s="319"/>
      <c r="GK77" s="319"/>
      <c r="GL77" s="319"/>
      <c r="GM77" s="319"/>
      <c r="GN77" s="319"/>
      <c r="GO77" s="319"/>
      <c r="GP77" s="319"/>
      <c r="GQ77" s="319"/>
      <c r="GR77" s="319"/>
      <c r="GS77" s="319"/>
      <c r="GT77" s="319"/>
      <c r="GU77" s="319"/>
      <c r="GV77" s="319"/>
      <c r="GW77" s="319"/>
      <c r="GX77" s="319"/>
      <c r="GY77" s="319"/>
      <c r="GZ77" s="319"/>
      <c r="HA77" s="319"/>
      <c r="HB77" s="319"/>
      <c r="HC77" s="319"/>
      <c r="HD77" s="319"/>
      <c r="HE77" s="319"/>
      <c r="HF77" s="319"/>
      <c r="HG77" s="319"/>
      <c r="HH77" s="319"/>
      <c r="HI77" s="319"/>
      <c r="HJ77" s="319"/>
      <c r="HK77" s="319"/>
      <c r="HL77" s="319"/>
      <c r="HM77" s="319"/>
      <c r="HN77" s="319"/>
      <c r="HO77" s="319"/>
      <c r="HP77" s="319"/>
      <c r="HQ77" s="319"/>
      <c r="HR77" s="319"/>
      <c r="HS77" s="319"/>
      <c r="HT77" s="319"/>
      <c r="HU77" s="319"/>
      <c r="HV77" s="319"/>
      <c r="HW77" s="319"/>
      <c r="HX77" s="319"/>
      <c r="HY77" s="319"/>
      <c r="HZ77" s="319"/>
      <c r="IA77" s="319"/>
      <c r="IB77" s="319"/>
      <c r="IC77" s="319"/>
      <c r="ID77" s="319"/>
      <c r="IE77" s="319"/>
      <c r="IF77" s="319"/>
      <c r="IG77" s="318"/>
    </row>
    <row r="78" spans="1:241" ht="12.75" customHeight="1" x14ac:dyDescent="0.2">
      <c r="A78" s="370" t="s">
        <v>37</v>
      </c>
      <c r="B78" s="270">
        <v>1155</v>
      </c>
      <c r="C78" s="270">
        <v>1155</v>
      </c>
      <c r="D78" s="270">
        <v>405</v>
      </c>
      <c r="E78" s="270">
        <v>750</v>
      </c>
      <c r="F78" s="270">
        <v>0</v>
      </c>
      <c r="G78" s="270">
        <v>0</v>
      </c>
      <c r="H78" s="270">
        <v>1155</v>
      </c>
      <c r="I78" s="270">
        <v>420</v>
      </c>
      <c r="J78" s="270">
        <v>735</v>
      </c>
      <c r="K78" s="270">
        <v>725</v>
      </c>
      <c r="L78" s="270">
        <v>70.345039508340648</v>
      </c>
      <c r="M78" s="270">
        <v>410</v>
      </c>
      <c r="N78" s="270">
        <v>300</v>
      </c>
      <c r="O78" s="270">
        <v>195</v>
      </c>
      <c r="P78" s="270">
        <v>155</v>
      </c>
      <c r="Q78" s="270">
        <v>35</v>
      </c>
      <c r="R78" s="270">
        <v>15</v>
      </c>
      <c r="S78" s="270">
        <v>20</v>
      </c>
      <c r="T78" s="270">
        <v>10</v>
      </c>
      <c r="U78" s="270">
        <v>1.7268408551068883</v>
      </c>
      <c r="V78" s="270">
        <v>1</v>
      </c>
      <c r="W78" s="270">
        <v>43</v>
      </c>
      <c r="X78" s="270">
        <v>51.236316246741964</v>
      </c>
      <c r="Y78" s="270">
        <v>0</v>
      </c>
      <c r="Z78" s="270">
        <v>115</v>
      </c>
      <c r="AA78" s="270">
        <v>285</v>
      </c>
      <c r="AB78" s="270">
        <v>385</v>
      </c>
      <c r="AC78" s="270">
        <v>285</v>
      </c>
      <c r="AD78" s="270">
        <v>80</v>
      </c>
      <c r="AE78" s="270" t="s">
        <v>1676</v>
      </c>
      <c r="AF78" s="270">
        <v>30</v>
      </c>
      <c r="AG78" s="270">
        <v>0</v>
      </c>
      <c r="AH78" s="270">
        <v>0</v>
      </c>
      <c r="AI78" s="270">
        <v>0</v>
      </c>
      <c r="AJ78" s="270">
        <v>0</v>
      </c>
      <c r="AK78" s="270">
        <v>0</v>
      </c>
      <c r="AL78" s="270">
        <v>135</v>
      </c>
      <c r="AM78" s="270">
        <v>210</v>
      </c>
      <c r="AN78" s="270" t="s">
        <v>1676</v>
      </c>
      <c r="AO78" s="270">
        <v>0</v>
      </c>
      <c r="AP78" s="270" t="s">
        <v>1676</v>
      </c>
      <c r="AQ78" s="270">
        <v>15</v>
      </c>
      <c r="AR78" s="270">
        <v>0</v>
      </c>
      <c r="AS78" s="270">
        <v>75</v>
      </c>
      <c r="AT78" s="270">
        <v>210</v>
      </c>
      <c r="AU78" s="270">
        <v>0</v>
      </c>
      <c r="AV78" s="270" t="s">
        <v>1676</v>
      </c>
      <c r="AW78" s="270">
        <v>170</v>
      </c>
      <c r="AX78" s="270">
        <v>0</v>
      </c>
      <c r="AY78" s="270">
        <v>40</v>
      </c>
      <c r="AZ78" s="270">
        <v>215</v>
      </c>
      <c r="BA78" s="270" t="s">
        <v>1676</v>
      </c>
      <c r="BB78" s="270">
        <v>30</v>
      </c>
      <c r="BC78" s="270">
        <v>10</v>
      </c>
      <c r="BD78" s="270">
        <v>45</v>
      </c>
      <c r="BE78" s="270" t="s">
        <v>1676</v>
      </c>
      <c r="BF78" s="270" t="s">
        <v>1676</v>
      </c>
      <c r="BG78" s="270">
        <v>0</v>
      </c>
      <c r="BH78" s="270">
        <v>15</v>
      </c>
      <c r="BI78" s="270">
        <v>0</v>
      </c>
      <c r="BJ78" s="270">
        <v>0</v>
      </c>
      <c r="BK78" s="270">
        <v>0</v>
      </c>
      <c r="BL78" s="270">
        <v>0</v>
      </c>
      <c r="BM78" s="270">
        <v>395</v>
      </c>
      <c r="BN78" s="270">
        <v>10</v>
      </c>
      <c r="BO78" s="270">
        <v>300</v>
      </c>
      <c r="BP78" s="270">
        <v>275</v>
      </c>
      <c r="BQ78" s="270">
        <v>0</v>
      </c>
      <c r="BR78" s="270">
        <v>0</v>
      </c>
      <c r="BS78" s="270" t="s">
        <v>1676</v>
      </c>
      <c r="BT78" s="270">
        <v>55</v>
      </c>
      <c r="BU78" s="270">
        <v>20</v>
      </c>
      <c r="BV78" s="270"/>
      <c r="BW78" s="270">
        <v>15</v>
      </c>
      <c r="BX78" s="270">
        <v>0</v>
      </c>
      <c r="BY78" s="270" t="s">
        <v>1676</v>
      </c>
      <c r="BZ78" s="270">
        <v>0</v>
      </c>
      <c r="CA78" s="270">
        <v>0</v>
      </c>
      <c r="CB78" s="270">
        <v>0</v>
      </c>
      <c r="CC78" s="270">
        <v>0</v>
      </c>
      <c r="CD78" s="270">
        <v>30</v>
      </c>
      <c r="CE78" s="270">
        <v>0</v>
      </c>
      <c r="CF78" s="270">
        <v>0</v>
      </c>
      <c r="CG78" s="270">
        <v>1120</v>
      </c>
      <c r="CH78" s="270">
        <v>0</v>
      </c>
      <c r="CI78" s="270">
        <v>420</v>
      </c>
      <c r="CJ78" s="270">
        <v>0</v>
      </c>
      <c r="CK78" s="270">
        <v>275</v>
      </c>
      <c r="CL78" s="270">
        <v>0</v>
      </c>
      <c r="CM78" s="270">
        <v>0</v>
      </c>
      <c r="CN78" s="270">
        <v>0</v>
      </c>
      <c r="CO78" s="270">
        <v>0</v>
      </c>
      <c r="CP78" s="270">
        <v>0</v>
      </c>
      <c r="CQ78" s="270">
        <v>0</v>
      </c>
      <c r="CR78" s="270">
        <v>0</v>
      </c>
      <c r="CS78" s="270">
        <v>0</v>
      </c>
      <c r="CT78" s="270">
        <v>0</v>
      </c>
      <c r="CU78" s="270">
        <v>0</v>
      </c>
      <c r="CV78" s="270">
        <v>65</v>
      </c>
      <c r="CW78" s="270">
        <v>0</v>
      </c>
      <c r="CX78" s="270">
        <v>0</v>
      </c>
      <c r="CY78" s="270">
        <v>0</v>
      </c>
      <c r="CZ78" s="270">
        <v>0</v>
      </c>
      <c r="DA78" s="270">
        <v>0</v>
      </c>
      <c r="DB78" s="270">
        <v>0</v>
      </c>
      <c r="DC78" s="270">
        <v>0</v>
      </c>
      <c r="DD78" s="270">
        <v>20</v>
      </c>
      <c r="DE78" s="270">
        <v>0</v>
      </c>
      <c r="DF78" s="270">
        <v>0</v>
      </c>
      <c r="DG78" s="270">
        <v>0</v>
      </c>
      <c r="DH78" s="270">
        <v>0</v>
      </c>
      <c r="DI78" s="270">
        <v>0</v>
      </c>
      <c r="DJ78" s="270">
        <v>0</v>
      </c>
      <c r="DK78" s="270">
        <v>0</v>
      </c>
      <c r="DL78" s="270">
        <v>0</v>
      </c>
      <c r="DM78" s="270">
        <v>0</v>
      </c>
      <c r="DN78" s="270">
        <v>0</v>
      </c>
      <c r="DO78" s="270">
        <v>0</v>
      </c>
      <c r="DP78" s="270">
        <v>0</v>
      </c>
      <c r="DQ78" s="270"/>
      <c r="DR78" s="270">
        <v>0</v>
      </c>
      <c r="DS78" s="270">
        <v>0</v>
      </c>
      <c r="DT78" s="270">
        <v>0</v>
      </c>
      <c r="DU78" s="270">
        <v>0</v>
      </c>
      <c r="DV78" s="270">
        <v>0</v>
      </c>
      <c r="DW78" s="270">
        <v>0</v>
      </c>
      <c r="DX78" s="270">
        <v>0</v>
      </c>
      <c r="DY78" s="270">
        <v>0</v>
      </c>
      <c r="DZ78" s="270">
        <v>0</v>
      </c>
      <c r="EA78" s="270">
        <v>0</v>
      </c>
      <c r="EB78" s="270">
        <v>0</v>
      </c>
      <c r="EC78" s="270">
        <v>0</v>
      </c>
      <c r="ED78" s="270">
        <v>0</v>
      </c>
      <c r="EE78" s="270">
        <v>0</v>
      </c>
      <c r="EF78" s="270">
        <v>0</v>
      </c>
      <c r="EG78" s="270">
        <v>0</v>
      </c>
      <c r="EH78" s="270">
        <v>0</v>
      </c>
      <c r="EI78" s="270">
        <v>0</v>
      </c>
      <c r="EJ78" s="270">
        <v>0</v>
      </c>
      <c r="EK78" s="270">
        <v>370</v>
      </c>
      <c r="EL78" s="270">
        <v>0</v>
      </c>
      <c r="EM78" s="270">
        <v>0</v>
      </c>
      <c r="EN78" s="270">
        <v>0</v>
      </c>
      <c r="EO78" s="270">
        <v>0</v>
      </c>
      <c r="EP78" s="270">
        <v>0</v>
      </c>
      <c r="EQ78" s="270">
        <v>0</v>
      </c>
      <c r="ER78" s="270">
        <v>0</v>
      </c>
      <c r="ES78" s="270">
        <v>0</v>
      </c>
      <c r="ET78" s="270">
        <v>0</v>
      </c>
      <c r="EU78" s="270">
        <v>0</v>
      </c>
      <c r="EV78" s="270">
        <v>0</v>
      </c>
      <c r="EW78" s="270">
        <v>0</v>
      </c>
      <c r="EX78" s="270">
        <v>0</v>
      </c>
      <c r="EY78" s="270">
        <v>0</v>
      </c>
      <c r="EZ78" s="270">
        <v>0</v>
      </c>
      <c r="FA78" s="270">
        <v>0</v>
      </c>
      <c r="FB78" s="270">
        <v>0</v>
      </c>
      <c r="FC78" s="270">
        <v>0</v>
      </c>
      <c r="FD78" s="270">
        <v>0</v>
      </c>
      <c r="FE78" s="270">
        <v>0</v>
      </c>
      <c r="FF78" s="270">
        <v>0</v>
      </c>
      <c r="FG78" s="270">
        <v>0</v>
      </c>
      <c r="FH78" s="270">
        <v>0</v>
      </c>
      <c r="FI78" s="270">
        <v>0</v>
      </c>
      <c r="FJ78" s="270">
        <v>0</v>
      </c>
      <c r="FK78" s="270">
        <v>0</v>
      </c>
      <c r="FL78" s="351">
        <v>1120</v>
      </c>
      <c r="FM78" s="323">
        <v>0</v>
      </c>
      <c r="FN78" s="324">
        <v>1140</v>
      </c>
      <c r="FO78" s="270"/>
      <c r="FP78" s="89"/>
      <c r="FQ78" s="270"/>
      <c r="FR78" s="319"/>
      <c r="FS78" s="319"/>
      <c r="FT78" s="319"/>
      <c r="FU78" s="319"/>
      <c r="FV78" s="319"/>
      <c r="FW78" s="319"/>
      <c r="FX78" s="319"/>
      <c r="FY78" s="319"/>
      <c r="FZ78" s="319"/>
      <c r="GA78" s="319"/>
      <c r="GB78" s="319"/>
      <c r="GC78" s="319"/>
      <c r="GD78" s="319"/>
      <c r="GE78" s="319"/>
      <c r="GF78" s="319"/>
      <c r="GG78" s="319"/>
      <c r="GH78" s="319"/>
      <c r="GI78" s="319"/>
      <c r="GJ78" s="319"/>
      <c r="GK78" s="319"/>
      <c r="GL78" s="319"/>
      <c r="GM78" s="319"/>
      <c r="GN78" s="319"/>
      <c r="GO78" s="319"/>
      <c r="GP78" s="319"/>
      <c r="GQ78" s="319"/>
      <c r="GR78" s="319"/>
      <c r="GS78" s="319"/>
      <c r="GT78" s="319"/>
      <c r="GU78" s="319"/>
      <c r="GV78" s="319"/>
      <c r="GW78" s="319"/>
      <c r="GX78" s="319"/>
      <c r="GY78" s="319"/>
      <c r="GZ78" s="319"/>
      <c r="HA78" s="319"/>
      <c r="HB78" s="319"/>
      <c r="HC78" s="319"/>
      <c r="HD78" s="319"/>
      <c r="HE78" s="319"/>
      <c r="HF78" s="319"/>
      <c r="HG78" s="319"/>
      <c r="HH78" s="319"/>
      <c r="HI78" s="319"/>
      <c r="HJ78" s="319"/>
      <c r="HK78" s="319"/>
      <c r="HL78" s="319"/>
      <c r="HM78" s="319"/>
      <c r="HN78" s="319"/>
      <c r="HO78" s="319"/>
      <c r="HP78" s="319"/>
      <c r="HQ78" s="319"/>
      <c r="HR78" s="319"/>
      <c r="HS78" s="319"/>
      <c r="HT78" s="319"/>
      <c r="HU78" s="319"/>
      <c r="HV78" s="319"/>
      <c r="HW78" s="319"/>
      <c r="HX78" s="319"/>
      <c r="HY78" s="319"/>
      <c r="HZ78" s="319"/>
      <c r="IA78" s="319"/>
      <c r="IB78" s="319"/>
      <c r="IC78" s="319"/>
      <c r="ID78" s="319"/>
      <c r="IE78" s="319"/>
      <c r="IF78" s="319"/>
      <c r="IG78" s="318"/>
    </row>
    <row r="79" spans="1:241" ht="12.75" customHeight="1" x14ac:dyDescent="0.2">
      <c r="A79" s="370" t="s">
        <v>38</v>
      </c>
      <c r="B79" s="270">
        <v>4190</v>
      </c>
      <c r="C79" s="270">
        <v>4190</v>
      </c>
      <c r="D79" s="270">
        <v>1970</v>
      </c>
      <c r="E79" s="270">
        <v>2220</v>
      </c>
      <c r="F79" s="270">
        <v>0</v>
      </c>
      <c r="G79" s="270">
        <v>0</v>
      </c>
      <c r="H79" s="270">
        <v>4190</v>
      </c>
      <c r="I79" s="270">
        <v>1105</v>
      </c>
      <c r="J79" s="270">
        <v>3085</v>
      </c>
      <c r="K79" s="270">
        <v>2030</v>
      </c>
      <c r="L79" s="270">
        <v>103.27407600208225</v>
      </c>
      <c r="M79" s="270">
        <v>930</v>
      </c>
      <c r="N79" s="270">
        <v>825</v>
      </c>
      <c r="O79" s="270">
        <v>660</v>
      </c>
      <c r="P79" s="270">
        <v>910</v>
      </c>
      <c r="Q79" s="270">
        <v>255</v>
      </c>
      <c r="R79" s="270">
        <v>110</v>
      </c>
      <c r="S79" s="270">
        <v>85</v>
      </c>
      <c r="T79" s="270">
        <v>70</v>
      </c>
      <c r="U79" s="270">
        <v>1.8369565217391304</v>
      </c>
      <c r="V79" s="270">
        <v>2</v>
      </c>
      <c r="W79" s="270">
        <v>66</v>
      </c>
      <c r="X79" s="270">
        <v>56.639273769708552</v>
      </c>
      <c r="Y79" s="270">
        <v>0</v>
      </c>
      <c r="Z79" s="270">
        <v>250</v>
      </c>
      <c r="AA79" s="270">
        <v>700</v>
      </c>
      <c r="AB79" s="270">
        <v>1270</v>
      </c>
      <c r="AC79" s="270">
        <v>1440</v>
      </c>
      <c r="AD79" s="270">
        <v>520</v>
      </c>
      <c r="AE79" s="270">
        <v>10</v>
      </c>
      <c r="AF79" s="270">
        <v>280</v>
      </c>
      <c r="AG79" s="270" t="s">
        <v>1676</v>
      </c>
      <c r="AH79" s="270">
        <v>0</v>
      </c>
      <c r="AI79" s="270">
        <v>0</v>
      </c>
      <c r="AJ79" s="270" t="s">
        <v>1676</v>
      </c>
      <c r="AK79" s="270">
        <v>35</v>
      </c>
      <c r="AL79" s="270">
        <v>225</v>
      </c>
      <c r="AM79" s="270">
        <v>545</v>
      </c>
      <c r="AN79" s="270" t="s">
        <v>1676</v>
      </c>
      <c r="AO79" s="270">
        <v>0</v>
      </c>
      <c r="AP79" s="270" t="s">
        <v>1676</v>
      </c>
      <c r="AQ79" s="270">
        <v>380</v>
      </c>
      <c r="AR79" s="270">
        <v>60</v>
      </c>
      <c r="AS79" s="270">
        <v>55</v>
      </c>
      <c r="AT79" s="270">
        <v>200</v>
      </c>
      <c r="AU79" s="270">
        <v>0</v>
      </c>
      <c r="AV79" s="270">
        <v>90</v>
      </c>
      <c r="AW79" s="270">
        <v>620</v>
      </c>
      <c r="AX79" s="270">
        <v>0</v>
      </c>
      <c r="AY79" s="270">
        <v>135</v>
      </c>
      <c r="AZ79" s="270">
        <v>1420</v>
      </c>
      <c r="BA79" s="270">
        <v>10</v>
      </c>
      <c r="BB79" s="270">
        <v>125</v>
      </c>
      <c r="BC79" s="270">
        <v>30</v>
      </c>
      <c r="BD79" s="270">
        <v>120</v>
      </c>
      <c r="BE79" s="270">
        <v>25</v>
      </c>
      <c r="BF79" s="270" t="s">
        <v>1676</v>
      </c>
      <c r="BG79" s="270">
        <v>0</v>
      </c>
      <c r="BH79" s="270">
        <v>195</v>
      </c>
      <c r="BI79" s="270">
        <v>0</v>
      </c>
      <c r="BJ79" s="270">
        <v>0</v>
      </c>
      <c r="BK79" s="270">
        <v>0</v>
      </c>
      <c r="BL79" s="270" t="s">
        <v>1676</v>
      </c>
      <c r="BM79" s="270">
        <v>940</v>
      </c>
      <c r="BN79" s="270">
        <v>70</v>
      </c>
      <c r="BO79" s="270">
        <v>1840</v>
      </c>
      <c r="BP79" s="270">
        <v>515</v>
      </c>
      <c r="BQ79" s="270">
        <v>0</v>
      </c>
      <c r="BR79" s="270">
        <v>0</v>
      </c>
      <c r="BS79" s="270">
        <v>15</v>
      </c>
      <c r="BT79" s="270">
        <v>285</v>
      </c>
      <c r="BU79" s="270">
        <v>85</v>
      </c>
      <c r="BV79" s="270"/>
      <c r="BW79" s="270">
        <v>70</v>
      </c>
      <c r="BX79" s="270">
        <v>0</v>
      </c>
      <c r="BY79" s="270" t="s">
        <v>1676</v>
      </c>
      <c r="BZ79" s="270">
        <v>0</v>
      </c>
      <c r="CA79" s="270">
        <v>0</v>
      </c>
      <c r="CB79" s="270">
        <v>0</v>
      </c>
      <c r="CC79" s="270">
        <v>0</v>
      </c>
      <c r="CD79" s="270">
        <v>30</v>
      </c>
      <c r="CE79" s="270" t="s">
        <v>1676</v>
      </c>
      <c r="CF79" s="270">
        <v>0</v>
      </c>
      <c r="CG79" s="270">
        <v>4155</v>
      </c>
      <c r="CH79" s="270">
        <v>0</v>
      </c>
      <c r="CI79" s="270">
        <v>1240</v>
      </c>
      <c r="CJ79" s="270">
        <v>435</v>
      </c>
      <c r="CK79" s="270">
        <v>2135</v>
      </c>
      <c r="CL79" s="270">
        <v>0</v>
      </c>
      <c r="CM79" s="270">
        <v>0</v>
      </c>
      <c r="CN79" s="270">
        <v>70</v>
      </c>
      <c r="CO79" s="270">
        <v>0</v>
      </c>
      <c r="CP79" s="270">
        <v>0</v>
      </c>
      <c r="CQ79" s="270">
        <v>0</v>
      </c>
      <c r="CR79" s="270">
        <v>0</v>
      </c>
      <c r="CS79" s="270">
        <v>0</v>
      </c>
      <c r="CT79" s="270">
        <v>0</v>
      </c>
      <c r="CU79" s="270">
        <v>0</v>
      </c>
      <c r="CV79" s="270">
        <v>0</v>
      </c>
      <c r="CW79" s="270" t="s">
        <v>1676</v>
      </c>
      <c r="CX79" s="270">
        <v>0</v>
      </c>
      <c r="CY79" s="270">
        <v>0</v>
      </c>
      <c r="CZ79" s="270">
        <v>0</v>
      </c>
      <c r="DA79" s="270">
        <v>0</v>
      </c>
      <c r="DB79" s="270">
        <v>0</v>
      </c>
      <c r="DC79" s="270">
        <v>0</v>
      </c>
      <c r="DD79" s="270" t="s">
        <v>1676</v>
      </c>
      <c r="DE79" s="270">
        <v>0</v>
      </c>
      <c r="DF79" s="270">
        <v>0</v>
      </c>
      <c r="DG79" s="270">
        <v>0</v>
      </c>
      <c r="DH79" s="270">
        <v>0</v>
      </c>
      <c r="DI79" s="270">
        <v>0</v>
      </c>
      <c r="DJ79" s="270">
        <v>0</v>
      </c>
      <c r="DK79" s="270">
        <v>0</v>
      </c>
      <c r="DL79" s="270">
        <v>0</v>
      </c>
      <c r="DM79" s="270">
        <v>0</v>
      </c>
      <c r="DN79" s="270">
        <v>0</v>
      </c>
      <c r="DO79" s="270">
        <v>0</v>
      </c>
      <c r="DP79" s="270">
        <v>0</v>
      </c>
      <c r="DQ79" s="270"/>
      <c r="DR79" s="270">
        <v>0</v>
      </c>
      <c r="DS79" s="270">
        <v>0</v>
      </c>
      <c r="DT79" s="270">
        <v>0</v>
      </c>
      <c r="DU79" s="270">
        <v>0</v>
      </c>
      <c r="DV79" s="270">
        <v>0</v>
      </c>
      <c r="DW79" s="270">
        <v>0</v>
      </c>
      <c r="DX79" s="270">
        <v>0</v>
      </c>
      <c r="DY79" s="270">
        <v>0</v>
      </c>
      <c r="DZ79" s="270">
        <v>0</v>
      </c>
      <c r="EA79" s="270">
        <v>0</v>
      </c>
      <c r="EB79" s="270">
        <v>0</v>
      </c>
      <c r="EC79" s="270">
        <v>0</v>
      </c>
      <c r="ED79" s="270">
        <v>0</v>
      </c>
      <c r="EE79" s="270">
        <v>0</v>
      </c>
      <c r="EF79" s="270">
        <v>0</v>
      </c>
      <c r="EG79" s="270">
        <v>0</v>
      </c>
      <c r="EH79" s="270">
        <v>0</v>
      </c>
      <c r="EI79" s="270">
        <v>0</v>
      </c>
      <c r="EJ79" s="270">
        <v>0</v>
      </c>
      <c r="EK79" s="270">
        <v>305</v>
      </c>
      <c r="EL79" s="270">
        <v>0</v>
      </c>
      <c r="EM79" s="270">
        <v>0</v>
      </c>
      <c r="EN79" s="270">
        <v>0</v>
      </c>
      <c r="EO79" s="270">
        <v>0</v>
      </c>
      <c r="EP79" s="270">
        <v>0</v>
      </c>
      <c r="EQ79" s="270">
        <v>0</v>
      </c>
      <c r="ER79" s="270">
        <v>0</v>
      </c>
      <c r="ES79" s="270">
        <v>0</v>
      </c>
      <c r="ET79" s="270">
        <v>0</v>
      </c>
      <c r="EU79" s="270">
        <v>0</v>
      </c>
      <c r="EV79" s="270">
        <v>0</v>
      </c>
      <c r="EW79" s="270">
        <v>0</v>
      </c>
      <c r="EX79" s="270">
        <v>0</v>
      </c>
      <c r="EY79" s="270">
        <v>0</v>
      </c>
      <c r="EZ79" s="270">
        <v>0</v>
      </c>
      <c r="FA79" s="270">
        <v>0</v>
      </c>
      <c r="FB79" s="270">
        <v>0</v>
      </c>
      <c r="FC79" s="270">
        <v>0</v>
      </c>
      <c r="FD79" s="270">
        <v>0</v>
      </c>
      <c r="FE79" s="270">
        <v>0</v>
      </c>
      <c r="FF79" s="270">
        <v>0</v>
      </c>
      <c r="FG79" s="270">
        <v>0</v>
      </c>
      <c r="FH79" s="270">
        <v>0</v>
      </c>
      <c r="FI79" s="270">
        <v>0</v>
      </c>
      <c r="FJ79" s="270">
        <v>0</v>
      </c>
      <c r="FK79" s="270">
        <v>0</v>
      </c>
      <c r="FL79" s="351">
        <v>4065</v>
      </c>
      <c r="FM79" s="323">
        <v>0</v>
      </c>
      <c r="FN79" s="324">
        <v>3840</v>
      </c>
      <c r="FO79" s="270"/>
      <c r="FP79" s="89"/>
      <c r="FQ79" s="270"/>
      <c r="FR79" s="319"/>
      <c r="FS79" s="319"/>
      <c r="FT79" s="319"/>
      <c r="FU79" s="319"/>
      <c r="FV79" s="319"/>
      <c r="FW79" s="319"/>
      <c r="FX79" s="319"/>
      <c r="FY79" s="319"/>
      <c r="FZ79" s="319"/>
      <c r="GA79" s="319"/>
      <c r="GB79" s="319"/>
      <c r="GC79" s="319"/>
      <c r="GD79" s="319"/>
      <c r="GE79" s="319"/>
      <c r="GF79" s="319"/>
      <c r="GG79" s="319"/>
      <c r="GH79" s="319"/>
      <c r="GI79" s="319"/>
      <c r="GJ79" s="319"/>
      <c r="GK79" s="319"/>
      <c r="GL79" s="319"/>
      <c r="GM79" s="319"/>
      <c r="GN79" s="319"/>
      <c r="GO79" s="319"/>
      <c r="GP79" s="319"/>
      <c r="GQ79" s="319"/>
      <c r="GR79" s="319"/>
      <c r="GS79" s="319"/>
      <c r="GT79" s="319"/>
      <c r="GU79" s="319"/>
      <c r="GV79" s="319"/>
      <c r="GW79" s="319"/>
      <c r="GX79" s="319"/>
      <c r="GY79" s="319"/>
      <c r="GZ79" s="319"/>
      <c r="HA79" s="319"/>
      <c r="HB79" s="319"/>
      <c r="HC79" s="319"/>
      <c r="HD79" s="319"/>
      <c r="HE79" s="319"/>
      <c r="HF79" s="319"/>
      <c r="HG79" s="319"/>
      <c r="HH79" s="319"/>
      <c r="HI79" s="319"/>
      <c r="HJ79" s="319"/>
      <c r="HK79" s="319"/>
      <c r="HL79" s="319"/>
      <c r="HM79" s="319"/>
      <c r="HN79" s="319"/>
      <c r="HO79" s="319"/>
      <c r="HP79" s="319"/>
      <c r="HQ79" s="319"/>
      <c r="HR79" s="319"/>
      <c r="HS79" s="319"/>
      <c r="HT79" s="319"/>
      <c r="HU79" s="319"/>
      <c r="HV79" s="319"/>
      <c r="HW79" s="319"/>
      <c r="HX79" s="319"/>
      <c r="HY79" s="319"/>
      <c r="HZ79" s="319"/>
      <c r="IA79" s="319"/>
      <c r="IB79" s="319"/>
      <c r="IC79" s="319"/>
      <c r="ID79" s="319"/>
      <c r="IE79" s="319"/>
      <c r="IF79" s="319"/>
      <c r="IG79" s="318"/>
    </row>
    <row r="80" spans="1:241" ht="12.75" customHeight="1" x14ac:dyDescent="0.2">
      <c r="A80" s="370" t="s">
        <v>586</v>
      </c>
      <c r="B80" s="270">
        <v>3005</v>
      </c>
      <c r="C80" s="270">
        <v>3005</v>
      </c>
      <c r="D80" s="270">
        <v>1345</v>
      </c>
      <c r="E80" s="270">
        <v>1660</v>
      </c>
      <c r="F80" s="270">
        <v>0</v>
      </c>
      <c r="G80" s="270">
        <v>0</v>
      </c>
      <c r="H80" s="270">
        <v>3005</v>
      </c>
      <c r="I80" s="270">
        <v>190</v>
      </c>
      <c r="J80" s="270">
        <v>2815</v>
      </c>
      <c r="K80" s="270">
        <v>235</v>
      </c>
      <c r="L80" s="270">
        <v>148.91901286061869</v>
      </c>
      <c r="M80" s="270">
        <v>450</v>
      </c>
      <c r="N80" s="270">
        <v>515</v>
      </c>
      <c r="O80" s="270">
        <v>510</v>
      </c>
      <c r="P80" s="270">
        <v>765</v>
      </c>
      <c r="Q80" s="270">
        <v>260</v>
      </c>
      <c r="R80" s="270">
        <v>115</v>
      </c>
      <c r="S80" s="270">
        <v>105</v>
      </c>
      <c r="T80" s="270">
        <v>155</v>
      </c>
      <c r="U80" s="270">
        <v>1.25</v>
      </c>
      <c r="V80" s="270">
        <v>1</v>
      </c>
      <c r="W80" s="270">
        <v>88</v>
      </c>
      <c r="X80" s="270">
        <v>61.712050599201064</v>
      </c>
      <c r="Y80" s="270">
        <v>0</v>
      </c>
      <c r="Z80" s="270">
        <v>125</v>
      </c>
      <c r="AA80" s="270">
        <v>370</v>
      </c>
      <c r="AB80" s="270">
        <v>750</v>
      </c>
      <c r="AC80" s="270">
        <v>1030</v>
      </c>
      <c r="AD80" s="270">
        <v>695</v>
      </c>
      <c r="AE80" s="270">
        <v>35</v>
      </c>
      <c r="AF80" s="270">
        <v>380</v>
      </c>
      <c r="AG80" s="270">
        <v>0</v>
      </c>
      <c r="AH80" s="270">
        <v>860</v>
      </c>
      <c r="AI80" s="270">
        <v>25</v>
      </c>
      <c r="AJ80" s="270">
        <v>115</v>
      </c>
      <c r="AK80" s="270">
        <v>30</v>
      </c>
      <c r="AL80" s="270" t="s">
        <v>1676</v>
      </c>
      <c r="AM80" s="270">
        <v>40</v>
      </c>
      <c r="AN80" s="270">
        <v>0</v>
      </c>
      <c r="AO80" s="270">
        <v>0</v>
      </c>
      <c r="AP80" s="270">
        <v>0</v>
      </c>
      <c r="AQ80" s="270">
        <v>45</v>
      </c>
      <c r="AR80" s="270">
        <v>25</v>
      </c>
      <c r="AS80" s="270">
        <v>10</v>
      </c>
      <c r="AT80" s="270">
        <v>105</v>
      </c>
      <c r="AU80" s="270">
        <v>0</v>
      </c>
      <c r="AV80" s="270" t="s">
        <v>1676</v>
      </c>
      <c r="AW80" s="270">
        <v>245</v>
      </c>
      <c r="AX80" s="270">
        <v>0</v>
      </c>
      <c r="AY80" s="270">
        <v>360</v>
      </c>
      <c r="AZ80" s="270">
        <v>525</v>
      </c>
      <c r="BA80" s="270">
        <v>120</v>
      </c>
      <c r="BB80" s="270">
        <v>115</v>
      </c>
      <c r="BC80" s="270" t="s">
        <v>1676</v>
      </c>
      <c r="BD80" s="270">
        <v>15</v>
      </c>
      <c r="BE80" s="270">
        <v>0</v>
      </c>
      <c r="BF80" s="270">
        <v>0</v>
      </c>
      <c r="BG80" s="270" t="s">
        <v>1676</v>
      </c>
      <c r="BH80" s="270">
        <v>95</v>
      </c>
      <c r="BI80" s="270">
        <v>895</v>
      </c>
      <c r="BJ80" s="270">
        <v>25</v>
      </c>
      <c r="BK80" s="270">
        <v>0</v>
      </c>
      <c r="BL80" s="270">
        <v>140</v>
      </c>
      <c r="BM80" s="270">
        <v>185</v>
      </c>
      <c r="BN80" s="270">
        <v>10</v>
      </c>
      <c r="BO80" s="270">
        <v>1390</v>
      </c>
      <c r="BP80" s="270">
        <v>170</v>
      </c>
      <c r="BQ80" s="270">
        <v>0</v>
      </c>
      <c r="BR80" s="270">
        <v>0</v>
      </c>
      <c r="BS80" s="270" t="s">
        <v>1676</v>
      </c>
      <c r="BT80" s="270">
        <v>55</v>
      </c>
      <c r="BU80" s="270">
        <v>10</v>
      </c>
      <c r="BV80" s="270"/>
      <c r="BW80" s="270">
        <v>15</v>
      </c>
      <c r="BX80" s="270">
        <v>0</v>
      </c>
      <c r="BY80" s="270" t="s">
        <v>1676</v>
      </c>
      <c r="BZ80" s="270">
        <v>0</v>
      </c>
      <c r="CA80" s="270">
        <v>0</v>
      </c>
      <c r="CB80" s="270">
        <v>0</v>
      </c>
      <c r="CC80" s="270">
        <v>0</v>
      </c>
      <c r="CD80" s="270">
        <v>20</v>
      </c>
      <c r="CE80" s="270">
        <v>0</v>
      </c>
      <c r="CF80" s="270">
        <v>0</v>
      </c>
      <c r="CG80" s="270">
        <v>2980</v>
      </c>
      <c r="CH80" s="270">
        <v>0</v>
      </c>
      <c r="CI80" s="270">
        <v>160</v>
      </c>
      <c r="CJ80" s="270">
        <v>70</v>
      </c>
      <c r="CK80" s="270">
        <v>755</v>
      </c>
      <c r="CL80" s="270">
        <v>185</v>
      </c>
      <c r="CM80" s="270">
        <v>895</v>
      </c>
      <c r="CN80" s="270">
        <v>0</v>
      </c>
      <c r="CO80" s="270">
        <v>0</v>
      </c>
      <c r="CP80" s="270">
        <v>0</v>
      </c>
      <c r="CQ80" s="270">
        <v>0</v>
      </c>
      <c r="CR80" s="270">
        <v>0</v>
      </c>
      <c r="CS80" s="270">
        <v>0</v>
      </c>
      <c r="CT80" s="270">
        <v>0</v>
      </c>
      <c r="CU80" s="270">
        <v>0</v>
      </c>
      <c r="CV80" s="270">
        <v>10</v>
      </c>
      <c r="CW80" s="270">
        <v>0</v>
      </c>
      <c r="CX80" s="270">
        <v>0</v>
      </c>
      <c r="CY80" s="270">
        <v>0</v>
      </c>
      <c r="CZ80" s="270">
        <v>0</v>
      </c>
      <c r="DA80" s="270">
        <v>770</v>
      </c>
      <c r="DB80" s="270">
        <v>0</v>
      </c>
      <c r="DC80" s="270">
        <v>0</v>
      </c>
      <c r="DD80" s="270">
        <v>35</v>
      </c>
      <c r="DE80" s="270">
        <v>0</v>
      </c>
      <c r="DF80" s="270">
        <v>0</v>
      </c>
      <c r="DG80" s="270">
        <v>0</v>
      </c>
      <c r="DH80" s="270">
        <v>0</v>
      </c>
      <c r="DI80" s="270">
        <v>0</v>
      </c>
      <c r="DJ80" s="270">
        <v>0</v>
      </c>
      <c r="DK80" s="270">
        <v>0</v>
      </c>
      <c r="DL80" s="270">
        <v>0</v>
      </c>
      <c r="DM80" s="270">
        <v>0</v>
      </c>
      <c r="DN80" s="270">
        <v>0</v>
      </c>
      <c r="DO80" s="270">
        <v>0</v>
      </c>
      <c r="DP80" s="270">
        <v>0</v>
      </c>
      <c r="DQ80" s="270"/>
      <c r="DR80" s="270">
        <v>0</v>
      </c>
      <c r="DS80" s="270">
        <v>0</v>
      </c>
      <c r="DT80" s="270">
        <v>0</v>
      </c>
      <c r="DU80" s="270">
        <v>0</v>
      </c>
      <c r="DV80" s="270">
        <v>0</v>
      </c>
      <c r="DW80" s="270">
        <v>0</v>
      </c>
      <c r="DX80" s="270">
        <v>0</v>
      </c>
      <c r="DY80" s="270">
        <v>0</v>
      </c>
      <c r="DZ80" s="270">
        <v>0</v>
      </c>
      <c r="EA80" s="270">
        <v>0</v>
      </c>
      <c r="EB80" s="270">
        <v>0</v>
      </c>
      <c r="EC80" s="270">
        <v>0</v>
      </c>
      <c r="ED80" s="270">
        <v>0</v>
      </c>
      <c r="EE80" s="270">
        <v>0</v>
      </c>
      <c r="EF80" s="270">
        <v>0</v>
      </c>
      <c r="EG80" s="270">
        <v>0</v>
      </c>
      <c r="EH80" s="270">
        <v>0</v>
      </c>
      <c r="EI80" s="270">
        <v>0</v>
      </c>
      <c r="EJ80" s="270">
        <v>0</v>
      </c>
      <c r="EK80" s="270">
        <v>130</v>
      </c>
      <c r="EL80" s="270">
        <v>0</v>
      </c>
      <c r="EM80" s="270">
        <v>0</v>
      </c>
      <c r="EN80" s="270">
        <v>0</v>
      </c>
      <c r="EO80" s="270">
        <v>0</v>
      </c>
      <c r="EP80" s="270">
        <v>0</v>
      </c>
      <c r="EQ80" s="270">
        <v>0</v>
      </c>
      <c r="ER80" s="270">
        <v>0</v>
      </c>
      <c r="ES80" s="270">
        <v>0</v>
      </c>
      <c r="ET80" s="270">
        <v>0</v>
      </c>
      <c r="EU80" s="270">
        <v>0</v>
      </c>
      <c r="EV80" s="270" t="s">
        <v>1676</v>
      </c>
      <c r="EW80" s="270">
        <v>0</v>
      </c>
      <c r="EX80" s="270">
        <v>0</v>
      </c>
      <c r="EY80" s="270">
        <v>0</v>
      </c>
      <c r="EZ80" s="270">
        <v>0</v>
      </c>
      <c r="FA80" s="270">
        <v>0</v>
      </c>
      <c r="FB80" s="270">
        <v>0</v>
      </c>
      <c r="FC80" s="270">
        <v>0</v>
      </c>
      <c r="FD80" s="270">
        <v>0</v>
      </c>
      <c r="FE80" s="270">
        <v>0</v>
      </c>
      <c r="FF80" s="270">
        <v>0</v>
      </c>
      <c r="FG80" s="270">
        <v>0</v>
      </c>
      <c r="FH80" s="270">
        <v>0</v>
      </c>
      <c r="FI80" s="270">
        <v>0</v>
      </c>
      <c r="FJ80" s="270">
        <v>0</v>
      </c>
      <c r="FK80" s="270">
        <v>0</v>
      </c>
      <c r="FL80" s="351">
        <v>2890</v>
      </c>
      <c r="FM80" s="323">
        <v>0</v>
      </c>
      <c r="FN80" s="324">
        <v>2875</v>
      </c>
      <c r="FO80" s="270"/>
      <c r="FP80" s="89"/>
      <c r="FQ80" s="270"/>
      <c r="FR80" s="319"/>
      <c r="FS80" s="319"/>
      <c r="FT80" s="319"/>
      <c r="FU80" s="319"/>
      <c r="FV80" s="319"/>
      <c r="FW80" s="319"/>
      <c r="FX80" s="319"/>
      <c r="FY80" s="319"/>
      <c r="FZ80" s="319"/>
      <c r="GA80" s="319"/>
      <c r="GB80" s="319"/>
      <c r="GC80" s="319"/>
      <c r="GD80" s="319"/>
      <c r="GE80" s="319"/>
      <c r="GF80" s="319"/>
      <c r="GG80" s="319"/>
      <c r="GH80" s="319"/>
      <c r="GI80" s="319"/>
      <c r="GJ80" s="319"/>
      <c r="GK80" s="319"/>
      <c r="GL80" s="319"/>
      <c r="GM80" s="319"/>
      <c r="GN80" s="319"/>
      <c r="GO80" s="319"/>
      <c r="GP80" s="319"/>
      <c r="GQ80" s="319"/>
      <c r="GR80" s="319"/>
      <c r="GS80" s="319"/>
      <c r="GT80" s="319"/>
      <c r="GU80" s="319"/>
      <c r="GV80" s="319"/>
      <c r="GW80" s="319"/>
      <c r="GX80" s="319"/>
      <c r="GY80" s="319"/>
      <c r="GZ80" s="319"/>
      <c r="HA80" s="319"/>
      <c r="HB80" s="319"/>
      <c r="HC80" s="319"/>
      <c r="HD80" s="319"/>
      <c r="HE80" s="319"/>
      <c r="HF80" s="319"/>
      <c r="HG80" s="319"/>
      <c r="HH80" s="319"/>
      <c r="HI80" s="319"/>
      <c r="HJ80" s="319"/>
      <c r="HK80" s="319"/>
      <c r="HL80" s="319"/>
      <c r="HM80" s="319"/>
      <c r="HN80" s="319"/>
      <c r="HO80" s="319"/>
      <c r="HP80" s="319"/>
      <c r="HQ80" s="319"/>
      <c r="HR80" s="319"/>
      <c r="HS80" s="319"/>
      <c r="HT80" s="319"/>
      <c r="HU80" s="319"/>
      <c r="HV80" s="319"/>
      <c r="HW80" s="319"/>
      <c r="HX80" s="319"/>
      <c r="HY80" s="319"/>
      <c r="HZ80" s="319"/>
      <c r="IA80" s="319"/>
      <c r="IB80" s="319"/>
      <c r="IC80" s="319"/>
      <c r="ID80" s="319"/>
      <c r="IE80" s="319"/>
      <c r="IF80" s="319"/>
      <c r="IG80" s="318"/>
    </row>
    <row r="81" spans="1:241" ht="12.75" customHeight="1" x14ac:dyDescent="0.2">
      <c r="A81" s="370" t="s">
        <v>44</v>
      </c>
      <c r="B81" s="270">
        <v>1000</v>
      </c>
      <c r="C81" s="270">
        <v>1000</v>
      </c>
      <c r="D81" s="270">
        <v>405</v>
      </c>
      <c r="E81" s="270">
        <v>590</v>
      </c>
      <c r="F81" s="270">
        <v>0</v>
      </c>
      <c r="G81" s="270">
        <v>0</v>
      </c>
      <c r="H81" s="270">
        <v>1000</v>
      </c>
      <c r="I81" s="270">
        <v>110</v>
      </c>
      <c r="J81" s="270">
        <v>890</v>
      </c>
      <c r="K81" s="270">
        <v>225</v>
      </c>
      <c r="L81" s="270">
        <v>111.58495145631068</v>
      </c>
      <c r="M81" s="270">
        <v>345</v>
      </c>
      <c r="N81" s="270">
        <v>130</v>
      </c>
      <c r="O81" s="270">
        <v>100</v>
      </c>
      <c r="P81" s="270">
        <v>105</v>
      </c>
      <c r="Q81" s="270">
        <v>30</v>
      </c>
      <c r="R81" s="270">
        <v>25</v>
      </c>
      <c r="S81" s="270">
        <v>45</v>
      </c>
      <c r="T81" s="270">
        <v>40</v>
      </c>
      <c r="U81" s="270">
        <v>2.1018518518518516</v>
      </c>
      <c r="V81" s="270">
        <v>2</v>
      </c>
      <c r="W81" s="270">
        <v>42</v>
      </c>
      <c r="X81" s="270">
        <v>56.394366197183096</v>
      </c>
      <c r="Y81" s="270">
        <v>0</v>
      </c>
      <c r="Z81" s="270">
        <v>80</v>
      </c>
      <c r="AA81" s="270">
        <v>180</v>
      </c>
      <c r="AB81" s="270">
        <v>300</v>
      </c>
      <c r="AC81" s="270">
        <v>260</v>
      </c>
      <c r="AD81" s="270">
        <v>155</v>
      </c>
      <c r="AE81" s="270">
        <v>20</v>
      </c>
      <c r="AF81" s="270">
        <v>160</v>
      </c>
      <c r="AG81" s="270" t="s">
        <v>1676</v>
      </c>
      <c r="AH81" s="270">
        <v>35</v>
      </c>
      <c r="AI81" s="270" t="s">
        <v>1676</v>
      </c>
      <c r="AJ81" s="270">
        <v>30</v>
      </c>
      <c r="AK81" s="270">
        <v>10</v>
      </c>
      <c r="AL81" s="270">
        <v>125</v>
      </c>
      <c r="AM81" s="270">
        <v>95</v>
      </c>
      <c r="AN81" s="270">
        <v>10</v>
      </c>
      <c r="AO81" s="270">
        <v>0</v>
      </c>
      <c r="AP81" s="270">
        <v>0</v>
      </c>
      <c r="AQ81" s="270">
        <v>115</v>
      </c>
      <c r="AR81" s="270">
        <v>25</v>
      </c>
      <c r="AS81" s="270">
        <v>25</v>
      </c>
      <c r="AT81" s="270">
        <v>20</v>
      </c>
      <c r="AU81" s="270">
        <v>0</v>
      </c>
      <c r="AV81" s="270">
        <v>10</v>
      </c>
      <c r="AW81" s="270">
        <v>65</v>
      </c>
      <c r="AX81" s="270">
        <v>0</v>
      </c>
      <c r="AY81" s="270">
        <v>85</v>
      </c>
      <c r="AZ81" s="270">
        <v>85</v>
      </c>
      <c r="BA81" s="270">
        <v>80</v>
      </c>
      <c r="BB81" s="270">
        <v>15</v>
      </c>
      <c r="BC81" s="270">
        <v>10</v>
      </c>
      <c r="BD81" s="270">
        <v>15</v>
      </c>
      <c r="BE81" s="270" t="s">
        <v>1676</v>
      </c>
      <c r="BF81" s="270" t="s">
        <v>1676</v>
      </c>
      <c r="BG81" s="270" t="s">
        <v>1676</v>
      </c>
      <c r="BH81" s="270">
        <v>45</v>
      </c>
      <c r="BI81" s="270">
        <v>35</v>
      </c>
      <c r="BJ81" s="270" t="s">
        <v>1676</v>
      </c>
      <c r="BK81" s="270" t="s">
        <v>1676</v>
      </c>
      <c r="BL81" s="270">
        <v>40</v>
      </c>
      <c r="BM81" s="270">
        <v>215</v>
      </c>
      <c r="BN81" s="270">
        <v>10</v>
      </c>
      <c r="BO81" s="270">
        <v>380</v>
      </c>
      <c r="BP81" s="270">
        <v>135</v>
      </c>
      <c r="BQ81" s="270">
        <v>0</v>
      </c>
      <c r="BR81" s="270">
        <v>0</v>
      </c>
      <c r="BS81" s="270" t="s">
        <v>1676</v>
      </c>
      <c r="BT81" s="270">
        <v>85</v>
      </c>
      <c r="BU81" s="270" t="s">
        <v>1676</v>
      </c>
      <c r="BV81" s="270"/>
      <c r="BW81" s="270">
        <v>10</v>
      </c>
      <c r="BX81" s="270" t="s">
        <v>1676</v>
      </c>
      <c r="BY81" s="270">
        <v>0</v>
      </c>
      <c r="BZ81" s="270">
        <v>0</v>
      </c>
      <c r="CA81" s="270">
        <v>0</v>
      </c>
      <c r="CB81" s="270">
        <v>0</v>
      </c>
      <c r="CC81" s="270">
        <v>0</v>
      </c>
      <c r="CD81" s="270" t="s">
        <v>1676</v>
      </c>
      <c r="CE81" s="270" t="s">
        <v>1676</v>
      </c>
      <c r="CF81" s="270">
        <v>0</v>
      </c>
      <c r="CG81" s="270">
        <v>990</v>
      </c>
      <c r="CH81" s="270">
        <v>0</v>
      </c>
      <c r="CI81" s="270">
        <v>95</v>
      </c>
      <c r="CJ81" s="270">
        <v>135</v>
      </c>
      <c r="CK81" s="270">
        <v>165</v>
      </c>
      <c r="CL81" s="270">
        <v>50</v>
      </c>
      <c r="CM81" s="270">
        <v>35</v>
      </c>
      <c r="CN81" s="270">
        <v>0</v>
      </c>
      <c r="CO81" s="270">
        <v>0</v>
      </c>
      <c r="CP81" s="270">
        <v>0</v>
      </c>
      <c r="CQ81" s="270">
        <v>0</v>
      </c>
      <c r="CR81" s="270">
        <v>0</v>
      </c>
      <c r="CS81" s="270">
        <v>0</v>
      </c>
      <c r="CT81" s="270">
        <v>0</v>
      </c>
      <c r="CU81" s="270">
        <v>0</v>
      </c>
      <c r="CV81" s="270">
        <v>0</v>
      </c>
      <c r="CW81" s="270">
        <v>0</v>
      </c>
      <c r="CX81" s="270">
        <v>0</v>
      </c>
      <c r="CY81" s="270">
        <v>0</v>
      </c>
      <c r="CZ81" s="270">
        <v>0</v>
      </c>
      <c r="DA81" s="270">
        <v>275</v>
      </c>
      <c r="DB81" s="270">
        <v>0</v>
      </c>
      <c r="DC81" s="270">
        <v>0</v>
      </c>
      <c r="DD81" s="270">
        <v>175</v>
      </c>
      <c r="DE81" s="270">
        <v>0</v>
      </c>
      <c r="DF81" s="270">
        <v>0</v>
      </c>
      <c r="DG81" s="270">
        <v>0</v>
      </c>
      <c r="DH81" s="270">
        <v>0</v>
      </c>
      <c r="DI81" s="270">
        <v>0</v>
      </c>
      <c r="DJ81" s="270">
        <v>0</v>
      </c>
      <c r="DK81" s="270">
        <v>0</v>
      </c>
      <c r="DL81" s="270">
        <v>0</v>
      </c>
      <c r="DM81" s="270">
        <v>0</v>
      </c>
      <c r="DN81" s="270">
        <v>0</v>
      </c>
      <c r="DO81" s="270">
        <v>0</v>
      </c>
      <c r="DP81" s="270">
        <v>0</v>
      </c>
      <c r="DQ81" s="270"/>
      <c r="DR81" s="270">
        <v>0</v>
      </c>
      <c r="DS81" s="270">
        <v>0</v>
      </c>
      <c r="DT81" s="270">
        <v>0</v>
      </c>
      <c r="DU81" s="270">
        <v>0</v>
      </c>
      <c r="DV81" s="270">
        <v>0</v>
      </c>
      <c r="DW81" s="270">
        <v>0</v>
      </c>
      <c r="DX81" s="270">
        <v>0</v>
      </c>
      <c r="DY81" s="270">
        <v>0</v>
      </c>
      <c r="DZ81" s="270">
        <v>0</v>
      </c>
      <c r="EA81" s="270">
        <v>0</v>
      </c>
      <c r="EB81" s="270">
        <v>0</v>
      </c>
      <c r="EC81" s="270">
        <v>0</v>
      </c>
      <c r="ED81" s="270">
        <v>0</v>
      </c>
      <c r="EE81" s="270">
        <v>0</v>
      </c>
      <c r="EF81" s="270">
        <v>0</v>
      </c>
      <c r="EG81" s="270">
        <v>0</v>
      </c>
      <c r="EH81" s="270">
        <v>0</v>
      </c>
      <c r="EI81" s="270">
        <v>0</v>
      </c>
      <c r="EJ81" s="270">
        <v>0</v>
      </c>
      <c r="EK81" s="270">
        <v>60</v>
      </c>
      <c r="EL81" s="270">
        <v>0</v>
      </c>
      <c r="EM81" s="270">
        <v>0</v>
      </c>
      <c r="EN81" s="270">
        <v>0</v>
      </c>
      <c r="EO81" s="270">
        <v>0</v>
      </c>
      <c r="EP81" s="270">
        <v>0</v>
      </c>
      <c r="EQ81" s="270">
        <v>0</v>
      </c>
      <c r="ER81" s="270">
        <v>0</v>
      </c>
      <c r="ES81" s="270">
        <v>0</v>
      </c>
      <c r="ET81" s="270">
        <v>0</v>
      </c>
      <c r="EU81" s="270">
        <v>0</v>
      </c>
      <c r="EV81" s="270" t="s">
        <v>1676</v>
      </c>
      <c r="EW81" s="270">
        <v>0</v>
      </c>
      <c r="EX81" s="270">
        <v>0</v>
      </c>
      <c r="EY81" s="270">
        <v>0</v>
      </c>
      <c r="EZ81" s="270">
        <v>0</v>
      </c>
      <c r="FA81" s="270">
        <v>0</v>
      </c>
      <c r="FB81" s="270">
        <v>0</v>
      </c>
      <c r="FC81" s="270">
        <v>0</v>
      </c>
      <c r="FD81" s="270">
        <v>0</v>
      </c>
      <c r="FE81" s="270">
        <v>0</v>
      </c>
      <c r="FF81" s="270">
        <v>0</v>
      </c>
      <c r="FG81" s="270">
        <v>0</v>
      </c>
      <c r="FH81" s="270">
        <v>0</v>
      </c>
      <c r="FI81" s="270">
        <v>0</v>
      </c>
      <c r="FJ81" s="270">
        <v>0</v>
      </c>
      <c r="FK81" s="270">
        <v>0</v>
      </c>
      <c r="FL81" s="351">
        <v>985</v>
      </c>
      <c r="FM81" s="323">
        <v>0</v>
      </c>
      <c r="FN81" s="324">
        <v>825</v>
      </c>
      <c r="FO81" s="270"/>
      <c r="FP81" s="89"/>
      <c r="FQ81" s="270"/>
      <c r="FR81" s="319"/>
      <c r="FS81" s="319"/>
      <c r="FT81" s="319"/>
      <c r="FU81" s="319"/>
      <c r="FV81" s="319"/>
      <c r="FW81" s="319"/>
      <c r="FX81" s="319"/>
      <c r="FY81" s="319"/>
      <c r="FZ81" s="319"/>
      <c r="GA81" s="319"/>
      <c r="GB81" s="319"/>
      <c r="GC81" s="319"/>
      <c r="GD81" s="319"/>
      <c r="GE81" s="319"/>
      <c r="GF81" s="319"/>
      <c r="GG81" s="319"/>
      <c r="GH81" s="319"/>
      <c r="GI81" s="319"/>
      <c r="GJ81" s="319"/>
      <c r="GK81" s="319"/>
      <c r="GL81" s="319"/>
      <c r="GM81" s="319"/>
      <c r="GN81" s="319"/>
      <c r="GO81" s="319"/>
      <c r="GP81" s="319"/>
      <c r="GQ81" s="319"/>
      <c r="GR81" s="319"/>
      <c r="GS81" s="319"/>
      <c r="GT81" s="319"/>
      <c r="GU81" s="319"/>
      <c r="GV81" s="319"/>
      <c r="GW81" s="319"/>
      <c r="GX81" s="319"/>
      <c r="GY81" s="319"/>
      <c r="GZ81" s="319"/>
      <c r="HA81" s="319"/>
      <c r="HB81" s="319"/>
      <c r="HC81" s="319"/>
      <c r="HD81" s="319"/>
      <c r="HE81" s="319"/>
      <c r="HF81" s="319"/>
      <c r="HG81" s="319"/>
      <c r="HH81" s="319"/>
      <c r="HI81" s="319"/>
      <c r="HJ81" s="319"/>
      <c r="HK81" s="319"/>
      <c r="HL81" s="319"/>
      <c r="HM81" s="319"/>
      <c r="HN81" s="319"/>
      <c r="HO81" s="319"/>
      <c r="HP81" s="319"/>
      <c r="HQ81" s="319"/>
      <c r="HR81" s="319"/>
      <c r="HS81" s="319"/>
      <c r="HT81" s="319"/>
      <c r="HU81" s="319"/>
      <c r="HV81" s="319"/>
      <c r="HW81" s="319"/>
      <c r="HX81" s="319"/>
      <c r="HY81" s="319"/>
      <c r="HZ81" s="319"/>
      <c r="IA81" s="319"/>
      <c r="IB81" s="319"/>
      <c r="IC81" s="319"/>
      <c r="ID81" s="319"/>
      <c r="IE81" s="319"/>
      <c r="IF81" s="319"/>
      <c r="IG81" s="318"/>
    </row>
    <row r="82" spans="1:241" ht="12.75" customHeight="1" x14ac:dyDescent="0.2">
      <c r="A82" s="370" t="s">
        <v>599</v>
      </c>
      <c r="B82" s="270">
        <v>2110</v>
      </c>
      <c r="C82" s="270">
        <v>2110</v>
      </c>
      <c r="D82" s="270">
        <v>880</v>
      </c>
      <c r="E82" s="270">
        <v>1180</v>
      </c>
      <c r="F82" s="270">
        <v>0</v>
      </c>
      <c r="G82" s="270">
        <v>0</v>
      </c>
      <c r="H82" s="270">
        <v>2110</v>
      </c>
      <c r="I82" s="270" t="s">
        <v>1676</v>
      </c>
      <c r="J82" s="270">
        <v>2105</v>
      </c>
      <c r="K82" s="270">
        <v>0</v>
      </c>
      <c r="L82" s="270"/>
      <c r="M82" s="270">
        <v>0</v>
      </c>
      <c r="N82" s="270">
        <v>0</v>
      </c>
      <c r="O82" s="270">
        <v>0</v>
      </c>
      <c r="P82" s="270">
        <v>0</v>
      </c>
      <c r="Q82" s="270">
        <v>0</v>
      </c>
      <c r="R82" s="270">
        <v>0</v>
      </c>
      <c r="S82" s="270">
        <v>0</v>
      </c>
      <c r="T82" s="270">
        <v>0</v>
      </c>
      <c r="U82" s="270">
        <v>0</v>
      </c>
      <c r="V82" s="270">
        <v>0</v>
      </c>
      <c r="X82" s="270">
        <v>73.421127427759359</v>
      </c>
      <c r="Y82" s="270">
        <v>0</v>
      </c>
      <c r="Z82" s="270">
        <v>25</v>
      </c>
      <c r="AA82" s="270">
        <v>35</v>
      </c>
      <c r="AB82" s="270">
        <v>175</v>
      </c>
      <c r="AC82" s="270">
        <v>760</v>
      </c>
      <c r="AD82" s="270">
        <v>1045</v>
      </c>
      <c r="AE82" s="270">
        <v>70</v>
      </c>
      <c r="AF82" s="270">
        <v>50</v>
      </c>
      <c r="AG82" s="270">
        <v>0</v>
      </c>
      <c r="AH82" s="270">
        <v>1780</v>
      </c>
      <c r="AI82" s="270">
        <v>10</v>
      </c>
      <c r="AJ82" s="270">
        <v>35</v>
      </c>
      <c r="AK82" s="270" t="s">
        <v>1676</v>
      </c>
      <c r="AL82" s="270">
        <v>0</v>
      </c>
      <c r="AM82" s="270">
        <v>0</v>
      </c>
      <c r="AN82" s="270">
        <v>0</v>
      </c>
      <c r="AO82" s="270">
        <v>0</v>
      </c>
      <c r="AP82" s="270">
        <v>0</v>
      </c>
      <c r="AQ82" s="270">
        <v>0</v>
      </c>
      <c r="AR82" s="270" t="s">
        <v>1676</v>
      </c>
      <c r="AS82" s="270">
        <v>0</v>
      </c>
      <c r="AT82" s="270">
        <v>0</v>
      </c>
      <c r="AU82" s="270">
        <v>0</v>
      </c>
      <c r="AV82" s="270">
        <v>200</v>
      </c>
      <c r="AW82" s="270">
        <v>10</v>
      </c>
      <c r="AX82" s="270">
        <v>0</v>
      </c>
      <c r="AY82" s="270">
        <v>0</v>
      </c>
      <c r="AZ82" s="270" t="s">
        <v>1676</v>
      </c>
      <c r="BA82" s="270">
        <v>0</v>
      </c>
      <c r="BB82" s="270">
        <v>20</v>
      </c>
      <c r="BC82" s="270">
        <v>0</v>
      </c>
      <c r="BD82" s="270">
        <v>155</v>
      </c>
      <c r="BE82" s="270">
        <v>0</v>
      </c>
      <c r="BF82" s="270">
        <v>0</v>
      </c>
      <c r="BG82" s="270">
        <v>0</v>
      </c>
      <c r="BH82" s="270">
        <v>55</v>
      </c>
      <c r="BI82" s="270">
        <v>1780</v>
      </c>
      <c r="BJ82" s="270">
        <v>0</v>
      </c>
      <c r="BK82" s="270" t="s">
        <v>1676</v>
      </c>
      <c r="BL82" s="270" t="s">
        <v>1676</v>
      </c>
      <c r="BM82" s="270" t="s">
        <v>1676</v>
      </c>
      <c r="BN82" s="270">
        <v>100</v>
      </c>
      <c r="BO82" s="270">
        <v>10</v>
      </c>
      <c r="BP82" s="270" t="s">
        <v>1676</v>
      </c>
      <c r="BQ82" s="270">
        <v>0</v>
      </c>
      <c r="BR82" s="270">
        <v>0</v>
      </c>
      <c r="BS82" s="270" t="s">
        <v>1676</v>
      </c>
      <c r="BT82" s="270">
        <v>0</v>
      </c>
      <c r="BU82" s="270" t="s">
        <v>1676</v>
      </c>
      <c r="BV82" s="270"/>
      <c r="BW82" s="270" t="s">
        <v>1676</v>
      </c>
      <c r="BX82" s="270">
        <v>0</v>
      </c>
      <c r="BY82" s="270" t="s">
        <v>1676</v>
      </c>
      <c r="BZ82" s="270">
        <v>0</v>
      </c>
      <c r="CA82" s="270">
        <v>0</v>
      </c>
      <c r="CB82" s="270">
        <v>0</v>
      </c>
      <c r="CC82" s="270">
        <v>0</v>
      </c>
      <c r="CD82" s="270">
        <v>10</v>
      </c>
      <c r="CE82" s="270">
        <v>0</v>
      </c>
      <c r="CF82" s="270">
        <v>0</v>
      </c>
      <c r="CG82" s="270">
        <v>2100</v>
      </c>
      <c r="CH82" s="270">
        <v>0</v>
      </c>
      <c r="CI82" s="270">
        <v>65</v>
      </c>
      <c r="CJ82" s="270">
        <v>0</v>
      </c>
      <c r="CK82" s="270">
        <v>30</v>
      </c>
      <c r="CL82" s="270">
        <v>0</v>
      </c>
      <c r="CM82" s="270">
        <v>1780</v>
      </c>
      <c r="CN82" s="270">
        <v>0</v>
      </c>
      <c r="CO82" s="270">
        <v>0</v>
      </c>
      <c r="CP82" s="270">
        <v>0</v>
      </c>
      <c r="CQ82" s="270">
        <v>0</v>
      </c>
      <c r="CR82" s="270">
        <v>0</v>
      </c>
      <c r="CS82" s="270">
        <v>0</v>
      </c>
      <c r="CT82" s="270">
        <v>0</v>
      </c>
      <c r="CU82" s="270">
        <v>0</v>
      </c>
      <c r="CV82" s="270">
        <v>0</v>
      </c>
      <c r="CW82" s="270">
        <v>230</v>
      </c>
      <c r="CX82" s="270">
        <v>0</v>
      </c>
      <c r="CY82" s="270">
        <v>0</v>
      </c>
      <c r="CZ82" s="270">
        <v>0</v>
      </c>
      <c r="DA82" s="270">
        <v>0</v>
      </c>
      <c r="DB82" s="270">
        <v>0</v>
      </c>
      <c r="DC82" s="270">
        <v>0</v>
      </c>
      <c r="DD82" s="270">
        <v>0</v>
      </c>
      <c r="DE82" s="270">
        <v>0</v>
      </c>
      <c r="DF82" s="270">
        <v>0</v>
      </c>
      <c r="DG82" s="270">
        <v>0</v>
      </c>
      <c r="DH82" s="270">
        <v>0</v>
      </c>
      <c r="DI82" s="270">
        <v>0</v>
      </c>
      <c r="DJ82" s="270">
        <v>0</v>
      </c>
      <c r="DK82" s="270">
        <v>0</v>
      </c>
      <c r="DL82" s="270">
        <v>0</v>
      </c>
      <c r="DM82" s="270">
        <v>0</v>
      </c>
      <c r="DN82" s="270">
        <v>0</v>
      </c>
      <c r="DO82" s="270">
        <v>0</v>
      </c>
      <c r="DP82" s="270">
        <v>0</v>
      </c>
      <c r="DQ82" s="270"/>
      <c r="DR82" s="270">
        <v>0</v>
      </c>
      <c r="DS82" s="270">
        <v>0</v>
      </c>
      <c r="DT82" s="270">
        <v>0</v>
      </c>
      <c r="DU82" s="270">
        <v>0</v>
      </c>
      <c r="DV82" s="270">
        <v>0</v>
      </c>
      <c r="DW82" s="270">
        <v>0</v>
      </c>
      <c r="DX82" s="270">
        <v>0</v>
      </c>
      <c r="DY82" s="270">
        <v>0</v>
      </c>
      <c r="DZ82" s="270">
        <v>0</v>
      </c>
      <c r="EA82" s="270">
        <v>0</v>
      </c>
      <c r="EB82" s="270">
        <v>0</v>
      </c>
      <c r="EC82" s="270">
        <v>0</v>
      </c>
      <c r="ED82" s="270">
        <v>0</v>
      </c>
      <c r="EE82" s="270">
        <v>0</v>
      </c>
      <c r="EF82" s="270">
        <v>0</v>
      </c>
      <c r="EG82" s="270">
        <v>0</v>
      </c>
      <c r="EH82" s="270">
        <v>0</v>
      </c>
      <c r="EI82" s="270">
        <v>0</v>
      </c>
      <c r="EJ82" s="270">
        <v>0</v>
      </c>
      <c r="EK82" s="270">
        <v>0</v>
      </c>
      <c r="EL82" s="270">
        <v>0</v>
      </c>
      <c r="EM82" s="270">
        <v>0</v>
      </c>
      <c r="EN82" s="270">
        <v>0</v>
      </c>
      <c r="EO82" s="270">
        <v>0</v>
      </c>
      <c r="EP82" s="270">
        <v>0</v>
      </c>
      <c r="EQ82" s="270">
        <v>0</v>
      </c>
      <c r="ER82" s="270">
        <v>0</v>
      </c>
      <c r="ES82" s="270">
        <v>0</v>
      </c>
      <c r="ET82" s="270">
        <v>0</v>
      </c>
      <c r="EU82" s="270">
        <v>0</v>
      </c>
      <c r="EV82" s="270">
        <v>0</v>
      </c>
      <c r="EW82" s="270">
        <v>0</v>
      </c>
      <c r="EX82" s="270">
        <v>0</v>
      </c>
      <c r="EY82" s="270">
        <v>0</v>
      </c>
      <c r="EZ82" s="270">
        <v>0</v>
      </c>
      <c r="FA82" s="270">
        <v>0</v>
      </c>
      <c r="FB82" s="270">
        <v>0</v>
      </c>
      <c r="FC82" s="270">
        <v>0</v>
      </c>
      <c r="FD82" s="270">
        <v>0</v>
      </c>
      <c r="FE82" s="270">
        <v>0</v>
      </c>
      <c r="FF82" s="270">
        <v>0</v>
      </c>
      <c r="FG82" s="270">
        <v>0</v>
      </c>
      <c r="FH82" s="270">
        <v>0</v>
      </c>
      <c r="FI82" s="270">
        <v>0</v>
      </c>
      <c r="FJ82" s="270">
        <v>0</v>
      </c>
      <c r="FK82" s="270">
        <v>0</v>
      </c>
      <c r="FL82" s="351">
        <v>2095</v>
      </c>
      <c r="FM82" s="323">
        <v>0</v>
      </c>
      <c r="FN82" s="324">
        <v>0</v>
      </c>
      <c r="FO82" s="270"/>
      <c r="FP82" s="89"/>
      <c r="FQ82" s="270"/>
      <c r="FR82" s="319"/>
      <c r="FS82" s="319"/>
      <c r="FT82" s="319"/>
      <c r="FU82" s="319"/>
      <c r="FV82" s="319"/>
      <c r="FW82" s="319"/>
      <c r="FX82" s="319"/>
      <c r="FY82" s="319"/>
      <c r="FZ82" s="319"/>
      <c r="GA82" s="319"/>
      <c r="GB82" s="319"/>
      <c r="GC82" s="319"/>
      <c r="GD82" s="319"/>
      <c r="GE82" s="319"/>
      <c r="GF82" s="319"/>
      <c r="GG82" s="319"/>
      <c r="GH82" s="319"/>
      <c r="GI82" s="319"/>
      <c r="GJ82" s="319"/>
      <c r="GK82" s="319"/>
      <c r="GL82" s="319"/>
      <c r="GM82" s="319"/>
      <c r="GN82" s="319"/>
      <c r="GO82" s="319"/>
      <c r="GP82" s="319"/>
      <c r="GQ82" s="319"/>
      <c r="GR82" s="319"/>
      <c r="GS82" s="319"/>
      <c r="GT82" s="319"/>
      <c r="GU82" s="319"/>
      <c r="GV82" s="319"/>
      <c r="GW82" s="319"/>
      <c r="GX82" s="319"/>
      <c r="GY82" s="319"/>
      <c r="GZ82" s="319"/>
      <c r="HA82" s="319"/>
      <c r="HB82" s="319"/>
      <c r="HC82" s="319"/>
      <c r="HD82" s="319"/>
      <c r="HE82" s="319"/>
      <c r="HF82" s="319"/>
      <c r="HG82" s="319"/>
      <c r="HH82" s="319"/>
      <c r="HI82" s="319"/>
      <c r="HJ82" s="319"/>
      <c r="HK82" s="319"/>
      <c r="HL82" s="319"/>
      <c r="HM82" s="319"/>
      <c r="HN82" s="319"/>
      <c r="HO82" s="319"/>
      <c r="HP82" s="319"/>
      <c r="HQ82" s="319"/>
      <c r="HR82" s="319"/>
      <c r="HS82" s="319"/>
      <c r="HT82" s="319"/>
      <c r="HU82" s="319"/>
      <c r="HV82" s="319"/>
      <c r="HW82" s="319"/>
      <c r="HX82" s="319"/>
      <c r="HY82" s="319"/>
      <c r="HZ82" s="319"/>
      <c r="IA82" s="319"/>
      <c r="IB82" s="319"/>
      <c r="IC82" s="319"/>
      <c r="ID82" s="319"/>
      <c r="IE82" s="319"/>
      <c r="IF82" s="319"/>
      <c r="IG82" s="318"/>
    </row>
    <row r="83" spans="1:241" ht="12.75" customHeight="1" x14ac:dyDescent="0.2">
      <c r="A83" s="370" t="s">
        <v>545</v>
      </c>
      <c r="B83" s="270">
        <v>1375</v>
      </c>
      <c r="C83" s="270">
        <v>1375</v>
      </c>
      <c r="D83" s="270">
        <v>655</v>
      </c>
      <c r="E83" s="270">
        <v>715</v>
      </c>
      <c r="F83" s="270">
        <v>0</v>
      </c>
      <c r="G83" s="270">
        <v>0</v>
      </c>
      <c r="H83" s="270">
        <v>1375</v>
      </c>
      <c r="I83" s="270">
        <v>470</v>
      </c>
      <c r="J83" s="270">
        <v>905</v>
      </c>
      <c r="K83" s="270">
        <v>810</v>
      </c>
      <c r="L83" s="270">
        <v>76.326621923937367</v>
      </c>
      <c r="M83" s="270">
        <v>405</v>
      </c>
      <c r="N83" s="270">
        <v>250</v>
      </c>
      <c r="O83" s="270">
        <v>255</v>
      </c>
      <c r="P83" s="270">
        <v>355</v>
      </c>
      <c r="Q83" s="270">
        <v>45</v>
      </c>
      <c r="R83" s="270">
        <v>15</v>
      </c>
      <c r="S83" s="270" t="s">
        <v>1676</v>
      </c>
      <c r="T83" s="270" t="s">
        <v>1676</v>
      </c>
      <c r="U83" s="270">
        <v>1.7139830508474576</v>
      </c>
      <c r="V83" s="270">
        <v>2</v>
      </c>
      <c r="W83" s="270">
        <v>60</v>
      </c>
      <c r="X83" s="270">
        <v>59.904069767441861</v>
      </c>
      <c r="Y83" s="270">
        <v>0</v>
      </c>
      <c r="Z83" s="270">
        <v>65</v>
      </c>
      <c r="AA83" s="270">
        <v>195</v>
      </c>
      <c r="AB83" s="270">
        <v>335</v>
      </c>
      <c r="AC83" s="270">
        <v>515</v>
      </c>
      <c r="AD83" s="270">
        <v>265</v>
      </c>
      <c r="AE83" s="270" t="s">
        <v>1676</v>
      </c>
      <c r="AF83" s="270">
        <v>20</v>
      </c>
      <c r="AG83" s="270">
        <v>0</v>
      </c>
      <c r="AH83" s="270">
        <v>190</v>
      </c>
      <c r="AI83" s="270">
        <v>0</v>
      </c>
      <c r="AJ83" s="270">
        <v>0</v>
      </c>
      <c r="AK83" s="270">
        <v>0</v>
      </c>
      <c r="AL83" s="270">
        <v>90</v>
      </c>
      <c r="AM83" s="270">
        <v>185</v>
      </c>
      <c r="AN83" s="270">
        <v>20</v>
      </c>
      <c r="AO83" s="270">
        <v>0</v>
      </c>
      <c r="AP83" s="270" t="s">
        <v>1676</v>
      </c>
      <c r="AQ83" s="270">
        <v>80</v>
      </c>
      <c r="AR83" s="270">
        <v>90</v>
      </c>
      <c r="AS83" s="270">
        <v>40</v>
      </c>
      <c r="AT83" s="270">
        <v>40</v>
      </c>
      <c r="AU83" s="270">
        <v>0</v>
      </c>
      <c r="AV83" s="270" t="s">
        <v>1676</v>
      </c>
      <c r="AW83" s="270">
        <v>115</v>
      </c>
      <c r="AX83" s="270">
        <v>0</v>
      </c>
      <c r="AY83" s="270">
        <v>0</v>
      </c>
      <c r="AZ83" s="270">
        <v>480</v>
      </c>
      <c r="BA83" s="270" t="s">
        <v>1676</v>
      </c>
      <c r="BB83" s="270">
        <v>30</v>
      </c>
      <c r="BC83" s="270" t="s">
        <v>1676</v>
      </c>
      <c r="BD83" s="270">
        <v>10</v>
      </c>
      <c r="BE83" s="270" t="s">
        <v>1676</v>
      </c>
      <c r="BF83" s="270" t="s">
        <v>1676</v>
      </c>
      <c r="BG83" s="270">
        <v>0</v>
      </c>
      <c r="BH83" s="270">
        <v>20</v>
      </c>
      <c r="BI83" s="270">
        <v>200</v>
      </c>
      <c r="BJ83" s="270">
        <v>0</v>
      </c>
      <c r="BK83" s="270">
        <v>0</v>
      </c>
      <c r="BL83" s="270">
        <v>0</v>
      </c>
      <c r="BM83" s="270">
        <v>345</v>
      </c>
      <c r="BN83" s="270" t="s">
        <v>1676</v>
      </c>
      <c r="BO83" s="270">
        <v>490</v>
      </c>
      <c r="BP83" s="270">
        <v>150</v>
      </c>
      <c r="BQ83" s="270">
        <v>0</v>
      </c>
      <c r="BR83" s="270">
        <v>0</v>
      </c>
      <c r="BS83" s="270">
        <v>0</v>
      </c>
      <c r="BT83" s="270">
        <v>90</v>
      </c>
      <c r="BU83" s="270" t="s">
        <v>1676</v>
      </c>
      <c r="BV83" s="270"/>
      <c r="BW83" s="270">
        <v>55</v>
      </c>
      <c r="BX83" s="270">
        <v>0</v>
      </c>
      <c r="BY83" s="270" t="s">
        <v>1676</v>
      </c>
      <c r="BZ83" s="270">
        <v>0</v>
      </c>
      <c r="CA83" s="270">
        <v>0</v>
      </c>
      <c r="CB83" s="270">
        <v>0</v>
      </c>
      <c r="CC83" s="270">
        <v>0</v>
      </c>
      <c r="CD83" s="270">
        <v>10</v>
      </c>
      <c r="CE83" s="270">
        <v>0</v>
      </c>
      <c r="CF83" s="270">
        <v>0</v>
      </c>
      <c r="CG83" s="270">
        <v>1365</v>
      </c>
      <c r="CH83" s="270">
        <v>0</v>
      </c>
      <c r="CI83" s="270">
        <v>305</v>
      </c>
      <c r="CJ83" s="270">
        <v>170</v>
      </c>
      <c r="CK83" s="270">
        <v>520</v>
      </c>
      <c r="CL83" s="270">
        <v>0</v>
      </c>
      <c r="CM83" s="270">
        <v>200</v>
      </c>
      <c r="CN83" s="270">
        <v>0</v>
      </c>
      <c r="CO83" s="270">
        <v>0</v>
      </c>
      <c r="CP83" s="270">
        <v>0</v>
      </c>
      <c r="CQ83" s="270">
        <v>0</v>
      </c>
      <c r="CR83" s="270">
        <v>0</v>
      </c>
      <c r="CS83" s="270">
        <v>0</v>
      </c>
      <c r="CT83" s="270">
        <v>0</v>
      </c>
      <c r="CU83" s="270">
        <v>0</v>
      </c>
      <c r="CV83" s="270">
        <v>0</v>
      </c>
      <c r="CW83" s="270">
        <v>0</v>
      </c>
      <c r="CX83" s="270">
        <v>0</v>
      </c>
      <c r="CY83" s="270">
        <v>0</v>
      </c>
      <c r="CZ83" s="270">
        <v>0</v>
      </c>
      <c r="DA83" s="270">
        <v>0</v>
      </c>
      <c r="DB83" s="270">
        <v>0</v>
      </c>
      <c r="DC83" s="270">
        <v>0</v>
      </c>
      <c r="DD83" s="270">
        <v>95</v>
      </c>
      <c r="DE83" s="270">
        <v>0</v>
      </c>
      <c r="DF83" s="270">
        <v>0</v>
      </c>
      <c r="DG83" s="270">
        <v>0</v>
      </c>
      <c r="DH83" s="270">
        <v>0</v>
      </c>
      <c r="DI83" s="270">
        <v>0</v>
      </c>
      <c r="DJ83" s="270">
        <v>0</v>
      </c>
      <c r="DK83" s="270">
        <v>0</v>
      </c>
      <c r="DL83" s="270">
        <v>0</v>
      </c>
      <c r="DM83" s="270">
        <v>0</v>
      </c>
      <c r="DN83" s="270">
        <v>0</v>
      </c>
      <c r="DO83" s="270">
        <v>0</v>
      </c>
      <c r="DP83" s="270">
        <v>0</v>
      </c>
      <c r="DQ83" s="270"/>
      <c r="DR83" s="270">
        <v>0</v>
      </c>
      <c r="DS83" s="270">
        <v>0</v>
      </c>
      <c r="DT83" s="270">
        <v>0</v>
      </c>
      <c r="DU83" s="270">
        <v>0</v>
      </c>
      <c r="DV83" s="270">
        <v>0</v>
      </c>
      <c r="DW83" s="270">
        <v>0</v>
      </c>
      <c r="DX83" s="270">
        <v>0</v>
      </c>
      <c r="DY83" s="270">
        <v>0</v>
      </c>
      <c r="DZ83" s="270">
        <v>0</v>
      </c>
      <c r="EA83" s="270">
        <v>0</v>
      </c>
      <c r="EB83" s="270">
        <v>0</v>
      </c>
      <c r="EC83" s="270">
        <v>0</v>
      </c>
      <c r="ED83" s="270">
        <v>0</v>
      </c>
      <c r="EE83" s="270">
        <v>0</v>
      </c>
      <c r="EF83" s="270">
        <v>0</v>
      </c>
      <c r="EG83" s="270">
        <v>0</v>
      </c>
      <c r="EH83" s="270">
        <v>0</v>
      </c>
      <c r="EI83" s="270">
        <v>0</v>
      </c>
      <c r="EJ83" s="270">
        <v>0</v>
      </c>
      <c r="EK83" s="270">
        <v>90</v>
      </c>
      <c r="EL83" s="270">
        <v>0</v>
      </c>
      <c r="EM83" s="270">
        <v>0</v>
      </c>
      <c r="EN83" s="270">
        <v>0</v>
      </c>
      <c r="EO83" s="270">
        <v>0</v>
      </c>
      <c r="EP83" s="270">
        <v>0</v>
      </c>
      <c r="EQ83" s="270">
        <v>0</v>
      </c>
      <c r="ER83" s="270">
        <v>0</v>
      </c>
      <c r="ES83" s="270">
        <v>0</v>
      </c>
      <c r="ET83" s="270">
        <v>0</v>
      </c>
      <c r="EU83" s="270">
        <v>0</v>
      </c>
      <c r="EV83" s="270">
        <v>0</v>
      </c>
      <c r="EW83" s="270">
        <v>0</v>
      </c>
      <c r="EX83" s="270">
        <v>0</v>
      </c>
      <c r="EY83" s="270">
        <v>0</v>
      </c>
      <c r="EZ83" s="270">
        <v>0</v>
      </c>
      <c r="FA83" s="270">
        <v>0</v>
      </c>
      <c r="FB83" s="270">
        <v>0</v>
      </c>
      <c r="FC83" s="270">
        <v>0</v>
      </c>
      <c r="FD83" s="270">
        <v>0</v>
      </c>
      <c r="FE83" s="270">
        <v>0</v>
      </c>
      <c r="FF83" s="270">
        <v>0</v>
      </c>
      <c r="FG83" s="270">
        <v>0</v>
      </c>
      <c r="FH83" s="270">
        <v>0</v>
      </c>
      <c r="FI83" s="270">
        <v>0</v>
      </c>
      <c r="FJ83" s="270">
        <v>0</v>
      </c>
      <c r="FK83" s="270">
        <v>0</v>
      </c>
      <c r="FL83" s="351">
        <v>1350</v>
      </c>
      <c r="FM83" s="323">
        <v>0</v>
      </c>
      <c r="FN83" s="324">
        <v>1340</v>
      </c>
      <c r="FO83" s="270"/>
      <c r="FP83" s="89"/>
      <c r="FQ83" s="270"/>
      <c r="FR83" s="319"/>
      <c r="FS83" s="319"/>
      <c r="FT83" s="319"/>
      <c r="FU83" s="319"/>
      <c r="FV83" s="319"/>
      <c r="FW83" s="319"/>
      <c r="FX83" s="319"/>
      <c r="FY83" s="319"/>
      <c r="FZ83" s="319"/>
      <c r="GA83" s="319"/>
      <c r="GB83" s="319"/>
      <c r="GC83" s="319"/>
      <c r="GD83" s="319"/>
      <c r="GE83" s="319"/>
      <c r="GF83" s="319"/>
      <c r="GG83" s="319"/>
      <c r="GH83" s="319"/>
      <c r="GI83" s="319"/>
      <c r="GJ83" s="319"/>
      <c r="GK83" s="319"/>
      <c r="GL83" s="319"/>
      <c r="GM83" s="319"/>
      <c r="GN83" s="319"/>
      <c r="GO83" s="319"/>
      <c r="GP83" s="319"/>
      <c r="GQ83" s="319"/>
      <c r="GR83" s="319"/>
      <c r="GS83" s="319"/>
      <c r="GT83" s="319"/>
      <c r="GU83" s="319"/>
      <c r="GV83" s="319"/>
      <c r="GW83" s="319"/>
      <c r="GX83" s="319"/>
      <c r="GY83" s="319"/>
      <c r="GZ83" s="319"/>
      <c r="HA83" s="319"/>
      <c r="HB83" s="319"/>
      <c r="HC83" s="319"/>
      <c r="HD83" s="319"/>
      <c r="HE83" s="319"/>
      <c r="HF83" s="319"/>
      <c r="HG83" s="319"/>
      <c r="HH83" s="319"/>
      <c r="HI83" s="319"/>
      <c r="HJ83" s="319"/>
      <c r="HK83" s="319"/>
      <c r="HL83" s="319"/>
      <c r="HM83" s="319"/>
      <c r="HN83" s="319"/>
      <c r="HO83" s="319"/>
      <c r="HP83" s="319"/>
      <c r="HQ83" s="319"/>
      <c r="HR83" s="319"/>
      <c r="HS83" s="319"/>
      <c r="HT83" s="319"/>
      <c r="HU83" s="319"/>
      <c r="HV83" s="319"/>
      <c r="HW83" s="319"/>
      <c r="HX83" s="319"/>
      <c r="HY83" s="319"/>
      <c r="HZ83" s="319"/>
      <c r="IA83" s="319"/>
      <c r="IB83" s="319"/>
      <c r="IC83" s="319"/>
      <c r="ID83" s="319"/>
      <c r="IE83" s="319"/>
      <c r="IF83" s="319"/>
      <c r="IG83" s="318"/>
    </row>
    <row r="84" spans="1:241" ht="12.75" customHeight="1" x14ac:dyDescent="0.2">
      <c r="A84" s="370" t="s">
        <v>550</v>
      </c>
      <c r="B84" s="270">
        <v>2350</v>
      </c>
      <c r="C84" s="270">
        <v>2350</v>
      </c>
      <c r="D84" s="270">
        <v>855</v>
      </c>
      <c r="E84" s="270">
        <v>1490</v>
      </c>
      <c r="F84" s="270">
        <v>0</v>
      </c>
      <c r="G84" s="270">
        <v>0</v>
      </c>
      <c r="H84" s="270">
        <v>2350</v>
      </c>
      <c r="I84" s="270">
        <v>600</v>
      </c>
      <c r="J84" s="270">
        <v>1745</v>
      </c>
      <c r="K84" s="270">
        <v>1280</v>
      </c>
      <c r="L84" s="270">
        <v>59.507971656333041</v>
      </c>
      <c r="M84" s="270">
        <v>980</v>
      </c>
      <c r="N84" s="270">
        <v>485</v>
      </c>
      <c r="O84" s="270">
        <v>360</v>
      </c>
      <c r="P84" s="270">
        <v>325</v>
      </c>
      <c r="Q84" s="270">
        <v>60</v>
      </c>
      <c r="R84" s="270">
        <v>15</v>
      </c>
      <c r="S84" s="270">
        <v>20</v>
      </c>
      <c r="T84" s="270">
        <v>10</v>
      </c>
      <c r="U84" s="270">
        <v>2.1264559068219633</v>
      </c>
      <c r="V84" s="270">
        <v>2</v>
      </c>
      <c r="W84" s="270">
        <v>38</v>
      </c>
      <c r="X84" s="270">
        <v>51.669952850407199</v>
      </c>
      <c r="Y84" s="270">
        <v>0</v>
      </c>
      <c r="Z84" s="270">
        <v>245</v>
      </c>
      <c r="AA84" s="270">
        <v>630</v>
      </c>
      <c r="AB84" s="270">
        <v>690</v>
      </c>
      <c r="AC84" s="270">
        <v>490</v>
      </c>
      <c r="AD84" s="270">
        <v>270</v>
      </c>
      <c r="AE84" s="270">
        <v>10</v>
      </c>
      <c r="AF84" s="270">
        <v>25</v>
      </c>
      <c r="AG84" s="270">
        <v>0</v>
      </c>
      <c r="AH84" s="270">
        <v>65</v>
      </c>
      <c r="AI84" s="270" t="s">
        <v>1676</v>
      </c>
      <c r="AJ84" s="270">
        <v>25</v>
      </c>
      <c r="AK84" s="270">
        <v>15</v>
      </c>
      <c r="AL84" s="270">
        <v>335</v>
      </c>
      <c r="AM84" s="270">
        <v>290</v>
      </c>
      <c r="AN84" s="270">
        <v>15</v>
      </c>
      <c r="AO84" s="270">
        <v>0</v>
      </c>
      <c r="AP84" s="270">
        <v>0</v>
      </c>
      <c r="AQ84" s="270">
        <v>145</v>
      </c>
      <c r="AR84" s="270">
        <v>70</v>
      </c>
      <c r="AS84" s="270">
        <v>85</v>
      </c>
      <c r="AT84" s="270">
        <v>405</v>
      </c>
      <c r="AU84" s="270">
        <v>0</v>
      </c>
      <c r="AV84" s="270">
        <v>50</v>
      </c>
      <c r="AW84" s="270">
        <v>185</v>
      </c>
      <c r="AX84" s="270">
        <v>0</v>
      </c>
      <c r="AY84" s="270">
        <v>10</v>
      </c>
      <c r="AZ84" s="270">
        <v>545</v>
      </c>
      <c r="BA84" s="270">
        <v>0</v>
      </c>
      <c r="BB84" s="270">
        <v>75</v>
      </c>
      <c r="BC84" s="270">
        <v>35</v>
      </c>
      <c r="BD84" s="270">
        <v>150</v>
      </c>
      <c r="BE84" s="270">
        <v>10</v>
      </c>
      <c r="BF84" s="270" t="s">
        <v>1676</v>
      </c>
      <c r="BG84" s="270">
        <v>0</v>
      </c>
      <c r="BH84" s="270">
        <v>10</v>
      </c>
      <c r="BI84" s="270">
        <v>65</v>
      </c>
      <c r="BJ84" s="270">
        <v>10</v>
      </c>
      <c r="BK84" s="270" t="s">
        <v>1676</v>
      </c>
      <c r="BL84" s="270">
        <v>35</v>
      </c>
      <c r="BM84" s="270">
        <v>570</v>
      </c>
      <c r="BN84" s="270">
        <v>35</v>
      </c>
      <c r="BO84" s="270">
        <v>595</v>
      </c>
      <c r="BP84" s="270">
        <v>585</v>
      </c>
      <c r="BQ84" s="270">
        <v>0</v>
      </c>
      <c r="BR84" s="270">
        <v>0</v>
      </c>
      <c r="BS84" s="270">
        <v>10</v>
      </c>
      <c r="BT84" s="270">
        <v>150</v>
      </c>
      <c r="BU84" s="270">
        <v>25</v>
      </c>
      <c r="BV84" s="270"/>
      <c r="BW84" s="270">
        <v>50</v>
      </c>
      <c r="BX84" s="270">
        <v>0</v>
      </c>
      <c r="BY84" s="270" t="s">
        <v>1676</v>
      </c>
      <c r="BZ84" s="270">
        <v>0</v>
      </c>
      <c r="CA84" s="270">
        <v>0</v>
      </c>
      <c r="CB84" s="270">
        <v>0</v>
      </c>
      <c r="CC84" s="270">
        <v>0</v>
      </c>
      <c r="CD84" s="270">
        <v>15</v>
      </c>
      <c r="CE84" s="270" t="s">
        <v>1676</v>
      </c>
      <c r="CF84" s="270">
        <v>0</v>
      </c>
      <c r="CG84" s="270">
        <v>2330</v>
      </c>
      <c r="CH84" s="270">
        <v>0</v>
      </c>
      <c r="CI84" s="270">
        <v>140</v>
      </c>
      <c r="CJ84" s="270">
        <v>205</v>
      </c>
      <c r="CK84" s="270">
        <v>615</v>
      </c>
      <c r="CL84" s="270">
        <v>50</v>
      </c>
      <c r="CM84" s="270">
        <v>65</v>
      </c>
      <c r="CN84" s="270" t="s">
        <v>1676</v>
      </c>
      <c r="CO84" s="270">
        <v>0</v>
      </c>
      <c r="CP84" s="270">
        <v>0</v>
      </c>
      <c r="CQ84" s="270">
        <v>0</v>
      </c>
      <c r="CR84" s="270" t="s">
        <v>1676</v>
      </c>
      <c r="CS84" s="270">
        <v>0</v>
      </c>
      <c r="CT84" s="270">
        <v>0</v>
      </c>
      <c r="CU84" s="270">
        <v>0</v>
      </c>
      <c r="CV84" s="270">
        <v>0</v>
      </c>
      <c r="CW84" s="270">
        <v>0</v>
      </c>
      <c r="CX84" s="270">
        <v>0</v>
      </c>
      <c r="CY84" s="270">
        <v>0</v>
      </c>
      <c r="CZ84" s="270">
        <v>0</v>
      </c>
      <c r="DA84" s="270">
        <v>25</v>
      </c>
      <c r="DB84" s="270">
        <v>0</v>
      </c>
      <c r="DC84" s="270">
        <v>0</v>
      </c>
      <c r="DD84" s="270">
        <v>645</v>
      </c>
      <c r="DE84" s="270">
        <v>0</v>
      </c>
      <c r="DF84" s="270">
        <v>0</v>
      </c>
      <c r="DG84" s="270">
        <v>0</v>
      </c>
      <c r="DH84" s="270">
        <v>0</v>
      </c>
      <c r="DI84" s="270">
        <v>0</v>
      </c>
      <c r="DJ84" s="270">
        <v>0</v>
      </c>
      <c r="DK84" s="270">
        <v>0</v>
      </c>
      <c r="DL84" s="270">
        <v>0</v>
      </c>
      <c r="DM84" s="270">
        <v>0</v>
      </c>
      <c r="DN84" s="270">
        <v>0</v>
      </c>
      <c r="DO84" s="270">
        <v>0</v>
      </c>
      <c r="DP84" s="270">
        <v>0</v>
      </c>
      <c r="DQ84" s="270"/>
      <c r="DR84" s="270">
        <v>0</v>
      </c>
      <c r="DS84" s="270">
        <v>0</v>
      </c>
      <c r="DT84" s="270">
        <v>0</v>
      </c>
      <c r="DU84" s="270">
        <v>0</v>
      </c>
      <c r="DV84" s="270">
        <v>0</v>
      </c>
      <c r="DW84" s="270">
        <v>0</v>
      </c>
      <c r="DX84" s="270">
        <v>0</v>
      </c>
      <c r="DY84" s="270">
        <v>0</v>
      </c>
      <c r="DZ84" s="270">
        <v>0</v>
      </c>
      <c r="EA84" s="270">
        <v>0</v>
      </c>
      <c r="EB84" s="270">
        <v>0</v>
      </c>
      <c r="EC84" s="270">
        <v>0</v>
      </c>
      <c r="ED84" s="270">
        <v>0</v>
      </c>
      <c r="EE84" s="270">
        <v>0</v>
      </c>
      <c r="EF84" s="270">
        <v>0</v>
      </c>
      <c r="EG84" s="270">
        <v>0</v>
      </c>
      <c r="EH84" s="270">
        <v>0</v>
      </c>
      <c r="EI84" s="270">
        <v>0</v>
      </c>
      <c r="EJ84" s="270">
        <v>0</v>
      </c>
      <c r="EK84" s="270">
        <v>595</v>
      </c>
      <c r="EL84" s="270">
        <v>0</v>
      </c>
      <c r="EM84" s="270">
        <v>0</v>
      </c>
      <c r="EN84" s="270">
        <v>0</v>
      </c>
      <c r="EO84" s="270">
        <v>0</v>
      </c>
      <c r="EP84" s="270">
        <v>0</v>
      </c>
      <c r="EQ84" s="270">
        <v>0</v>
      </c>
      <c r="ER84" s="270">
        <v>0</v>
      </c>
      <c r="ES84" s="270">
        <v>0</v>
      </c>
      <c r="ET84" s="270">
        <v>0</v>
      </c>
      <c r="EU84" s="270">
        <v>0</v>
      </c>
      <c r="EV84" s="270">
        <v>0</v>
      </c>
      <c r="EW84" s="270">
        <v>0</v>
      </c>
      <c r="EX84" s="270">
        <v>0</v>
      </c>
      <c r="EY84" s="270">
        <v>0</v>
      </c>
      <c r="EZ84" s="270">
        <v>0</v>
      </c>
      <c r="FA84" s="270">
        <v>0</v>
      </c>
      <c r="FB84" s="270">
        <v>0</v>
      </c>
      <c r="FC84" s="270">
        <v>0</v>
      </c>
      <c r="FD84" s="270">
        <v>0</v>
      </c>
      <c r="FE84" s="270">
        <v>0</v>
      </c>
      <c r="FF84" s="270">
        <v>0</v>
      </c>
      <c r="FG84" s="270">
        <v>0</v>
      </c>
      <c r="FH84" s="270">
        <v>0</v>
      </c>
      <c r="FI84" s="270">
        <v>0</v>
      </c>
      <c r="FJ84" s="270">
        <v>0</v>
      </c>
      <c r="FK84" s="270">
        <v>0</v>
      </c>
      <c r="FL84" s="351">
        <v>2275</v>
      </c>
      <c r="FM84" s="323">
        <v>0</v>
      </c>
      <c r="FN84" s="324">
        <v>2260</v>
      </c>
      <c r="FO84" s="270"/>
      <c r="FP84" s="89"/>
      <c r="FQ84" s="270"/>
      <c r="FR84" s="319"/>
      <c r="FS84" s="319"/>
      <c r="FT84" s="319"/>
      <c r="FU84" s="319"/>
      <c r="FV84" s="319"/>
      <c r="FW84" s="319"/>
      <c r="FX84" s="319"/>
      <c r="FY84" s="319"/>
      <c r="FZ84" s="319"/>
      <c r="GA84" s="319"/>
      <c r="GB84" s="319"/>
      <c r="GC84" s="319"/>
      <c r="GD84" s="319"/>
      <c r="GE84" s="319"/>
      <c r="GF84" s="319"/>
      <c r="GG84" s="319"/>
      <c r="GH84" s="319"/>
      <c r="GI84" s="319"/>
      <c r="GJ84" s="319"/>
      <c r="GK84" s="319"/>
      <c r="GL84" s="319"/>
      <c r="GM84" s="319"/>
      <c r="GN84" s="319"/>
      <c r="GO84" s="319"/>
      <c r="GP84" s="319"/>
      <c r="GQ84" s="319"/>
      <c r="GR84" s="319"/>
      <c r="GS84" s="319"/>
      <c r="GT84" s="319"/>
      <c r="GU84" s="319"/>
      <c r="GV84" s="319"/>
      <c r="GW84" s="319"/>
      <c r="GX84" s="319"/>
      <c r="GY84" s="319"/>
      <c r="GZ84" s="319"/>
      <c r="HA84" s="319"/>
      <c r="HB84" s="319"/>
      <c r="HC84" s="319"/>
      <c r="HD84" s="319"/>
      <c r="HE84" s="319"/>
      <c r="HF84" s="319"/>
      <c r="HG84" s="319"/>
      <c r="HH84" s="319"/>
      <c r="HI84" s="319"/>
      <c r="HJ84" s="319"/>
      <c r="HK84" s="319"/>
      <c r="HL84" s="319"/>
      <c r="HM84" s="319"/>
      <c r="HN84" s="319"/>
      <c r="HO84" s="319"/>
      <c r="HP84" s="319"/>
      <c r="HQ84" s="319"/>
      <c r="HR84" s="319"/>
      <c r="HS84" s="319"/>
      <c r="HT84" s="319"/>
      <c r="HU84" s="319"/>
      <c r="HV84" s="319"/>
      <c r="HW84" s="319"/>
      <c r="HX84" s="319"/>
      <c r="HY84" s="319"/>
      <c r="HZ84" s="319"/>
      <c r="IA84" s="319"/>
      <c r="IB84" s="319"/>
      <c r="IC84" s="319"/>
      <c r="ID84" s="319"/>
      <c r="IE84" s="319"/>
      <c r="IF84" s="319"/>
      <c r="IG84" s="318"/>
    </row>
    <row r="85" spans="1:241" ht="12.75" customHeight="1" x14ac:dyDescent="0.2">
      <c r="A85" s="370" t="s">
        <v>41</v>
      </c>
      <c r="B85" s="270">
        <v>830</v>
      </c>
      <c r="C85" s="270">
        <v>830</v>
      </c>
      <c r="D85" s="270">
        <v>435</v>
      </c>
      <c r="E85" s="270">
        <v>395</v>
      </c>
      <c r="F85" s="270">
        <v>0</v>
      </c>
      <c r="G85" s="270">
        <v>0</v>
      </c>
      <c r="H85" s="270">
        <v>830</v>
      </c>
      <c r="I85" s="270">
        <v>340</v>
      </c>
      <c r="J85" s="270">
        <v>490</v>
      </c>
      <c r="K85" s="270">
        <v>560</v>
      </c>
      <c r="L85" s="270">
        <v>81.432565789473685</v>
      </c>
      <c r="M85" s="270">
        <v>260</v>
      </c>
      <c r="N85" s="270">
        <v>150</v>
      </c>
      <c r="O85" s="270">
        <v>70</v>
      </c>
      <c r="P85" s="270">
        <v>70</v>
      </c>
      <c r="Q85" s="270">
        <v>15</v>
      </c>
      <c r="R85" s="270">
        <v>15</v>
      </c>
      <c r="S85" s="270">
        <v>15</v>
      </c>
      <c r="T85" s="270">
        <v>20</v>
      </c>
      <c r="U85" s="270">
        <v>1.6627218934911243</v>
      </c>
      <c r="V85" s="270">
        <v>1</v>
      </c>
      <c r="W85" s="270">
        <v>38</v>
      </c>
      <c r="X85" s="270">
        <v>58.194444444444443</v>
      </c>
      <c r="Y85" s="270">
        <v>0</v>
      </c>
      <c r="Z85" s="270">
        <v>45</v>
      </c>
      <c r="AA85" s="270">
        <v>135</v>
      </c>
      <c r="AB85" s="270">
        <v>245</v>
      </c>
      <c r="AC85" s="270">
        <v>255</v>
      </c>
      <c r="AD85" s="270">
        <v>145</v>
      </c>
      <c r="AE85" s="270" t="s">
        <v>1676</v>
      </c>
      <c r="AF85" s="270">
        <v>25</v>
      </c>
      <c r="AG85" s="270">
        <v>0</v>
      </c>
      <c r="AH85" s="270">
        <v>0</v>
      </c>
      <c r="AI85" s="270" t="s">
        <v>1676</v>
      </c>
      <c r="AJ85" s="270">
        <v>0</v>
      </c>
      <c r="AK85" s="270">
        <v>0</v>
      </c>
      <c r="AL85" s="270">
        <v>45</v>
      </c>
      <c r="AM85" s="270">
        <v>55</v>
      </c>
      <c r="AN85" s="270" t="s">
        <v>1676</v>
      </c>
      <c r="AO85" s="270">
        <v>0</v>
      </c>
      <c r="AP85" s="270">
        <v>15</v>
      </c>
      <c r="AQ85" s="270">
        <v>135</v>
      </c>
      <c r="AR85" s="270">
        <v>20</v>
      </c>
      <c r="AS85" s="270">
        <v>0</v>
      </c>
      <c r="AT85" s="270">
        <v>0</v>
      </c>
      <c r="AU85" s="270">
        <v>0</v>
      </c>
      <c r="AV85" s="270" t="s">
        <v>1676</v>
      </c>
      <c r="AW85" s="270">
        <v>125</v>
      </c>
      <c r="AX85" s="270">
        <v>0</v>
      </c>
      <c r="AY85" s="270">
        <v>160</v>
      </c>
      <c r="AZ85" s="270">
        <v>240</v>
      </c>
      <c r="BA85" s="270" t="s">
        <v>1676</v>
      </c>
      <c r="BB85" s="270">
        <v>10</v>
      </c>
      <c r="BC85" s="270" t="s">
        <v>1676</v>
      </c>
      <c r="BD85" s="270">
        <v>10</v>
      </c>
      <c r="BE85" s="270" t="s">
        <v>1676</v>
      </c>
      <c r="BF85" s="270">
        <v>0</v>
      </c>
      <c r="BG85" s="270">
        <v>0</v>
      </c>
      <c r="BH85" s="270">
        <v>25</v>
      </c>
      <c r="BI85" s="270">
        <v>0</v>
      </c>
      <c r="BJ85" s="270" t="s">
        <v>1676</v>
      </c>
      <c r="BK85" s="270">
        <v>15</v>
      </c>
      <c r="BL85" s="270">
        <v>0</v>
      </c>
      <c r="BM85" s="270">
        <v>155</v>
      </c>
      <c r="BN85" s="270" t="s">
        <v>1676</v>
      </c>
      <c r="BO85" s="270">
        <v>425</v>
      </c>
      <c r="BP85" s="270">
        <v>85</v>
      </c>
      <c r="BQ85" s="270">
        <v>0</v>
      </c>
      <c r="BR85" s="270">
        <v>0</v>
      </c>
      <c r="BS85" s="270" t="s">
        <v>1676</v>
      </c>
      <c r="BT85" s="270">
        <v>75</v>
      </c>
      <c r="BU85" s="270" t="s">
        <v>1676</v>
      </c>
      <c r="BV85" s="270"/>
      <c r="BW85" s="270">
        <v>20</v>
      </c>
      <c r="BX85" s="270">
        <v>0</v>
      </c>
      <c r="BY85" s="270">
        <v>0</v>
      </c>
      <c r="BZ85" s="270">
        <v>0</v>
      </c>
      <c r="CA85" s="270">
        <v>0</v>
      </c>
      <c r="CB85" s="270">
        <v>0</v>
      </c>
      <c r="CC85" s="270">
        <v>0</v>
      </c>
      <c r="CD85" s="270">
        <v>10</v>
      </c>
      <c r="CE85" s="270">
        <v>0</v>
      </c>
      <c r="CF85" s="270">
        <v>0</v>
      </c>
      <c r="CG85" s="270">
        <v>815</v>
      </c>
      <c r="CH85" s="270">
        <v>0</v>
      </c>
      <c r="CI85" s="270">
        <v>190</v>
      </c>
      <c r="CJ85" s="270">
        <v>155</v>
      </c>
      <c r="CK85" s="270">
        <v>285</v>
      </c>
      <c r="CL85" s="270" t="s">
        <v>1676</v>
      </c>
      <c r="CM85" s="270">
        <v>0</v>
      </c>
      <c r="CN85" s="270">
        <v>0</v>
      </c>
      <c r="CO85" s="270">
        <v>0</v>
      </c>
      <c r="CP85" s="270">
        <v>0</v>
      </c>
      <c r="CQ85" s="270">
        <v>0</v>
      </c>
      <c r="CR85" s="270">
        <v>0</v>
      </c>
      <c r="CS85" s="270">
        <v>0</v>
      </c>
      <c r="CT85" s="270">
        <v>0</v>
      </c>
      <c r="CU85" s="270">
        <v>0</v>
      </c>
      <c r="CV85" s="270">
        <v>170</v>
      </c>
      <c r="CW85" s="270">
        <v>0</v>
      </c>
      <c r="CX85" s="270">
        <v>0</v>
      </c>
      <c r="CY85" s="270">
        <v>0</v>
      </c>
      <c r="CZ85" s="270">
        <v>0</v>
      </c>
      <c r="DA85" s="270">
        <v>0</v>
      </c>
      <c r="DB85" s="270">
        <v>0</v>
      </c>
      <c r="DC85" s="270">
        <v>0</v>
      </c>
      <c r="DD85" s="270">
        <v>25</v>
      </c>
      <c r="DE85" s="270">
        <v>0</v>
      </c>
      <c r="DF85" s="270">
        <v>0</v>
      </c>
      <c r="DG85" s="270">
        <v>0</v>
      </c>
      <c r="DH85" s="270">
        <v>0</v>
      </c>
      <c r="DI85" s="270">
        <v>0</v>
      </c>
      <c r="DJ85" s="270">
        <v>0</v>
      </c>
      <c r="DK85" s="270">
        <v>0</v>
      </c>
      <c r="DL85" s="270">
        <v>0</v>
      </c>
      <c r="DM85" s="270">
        <v>0</v>
      </c>
      <c r="DN85" s="270">
        <v>0</v>
      </c>
      <c r="DO85" s="270">
        <v>0</v>
      </c>
      <c r="DP85" s="270">
        <v>0</v>
      </c>
      <c r="DQ85" s="270"/>
      <c r="DR85" s="270">
        <v>0</v>
      </c>
      <c r="DS85" s="270">
        <v>0</v>
      </c>
      <c r="DT85" s="270">
        <v>0</v>
      </c>
      <c r="DU85" s="270">
        <v>0</v>
      </c>
      <c r="DV85" s="270">
        <v>0</v>
      </c>
      <c r="DW85" s="270">
        <v>0</v>
      </c>
      <c r="DX85" s="270">
        <v>0</v>
      </c>
      <c r="DY85" s="270">
        <v>0</v>
      </c>
      <c r="DZ85" s="270">
        <v>0</v>
      </c>
      <c r="EA85" s="270">
        <v>0</v>
      </c>
      <c r="EB85" s="270">
        <v>0</v>
      </c>
      <c r="EC85" s="270">
        <v>0</v>
      </c>
      <c r="ED85" s="270">
        <v>0</v>
      </c>
      <c r="EE85" s="270">
        <v>0</v>
      </c>
      <c r="EF85" s="270">
        <v>0</v>
      </c>
      <c r="EG85" s="270">
        <v>0</v>
      </c>
      <c r="EH85" s="270">
        <v>0</v>
      </c>
      <c r="EI85" s="270">
        <v>0</v>
      </c>
      <c r="EJ85" s="270">
        <v>0</v>
      </c>
      <c r="EK85" s="270">
        <v>0</v>
      </c>
      <c r="EL85" s="270">
        <v>0</v>
      </c>
      <c r="EM85" s="270">
        <v>0</v>
      </c>
      <c r="EN85" s="270">
        <v>0</v>
      </c>
      <c r="EO85" s="270">
        <v>0</v>
      </c>
      <c r="EP85" s="270">
        <v>0</v>
      </c>
      <c r="EQ85" s="270">
        <v>0</v>
      </c>
      <c r="ER85" s="270">
        <v>0</v>
      </c>
      <c r="ES85" s="270">
        <v>0</v>
      </c>
      <c r="ET85" s="270">
        <v>0</v>
      </c>
      <c r="EU85" s="270">
        <v>0</v>
      </c>
      <c r="EV85" s="270">
        <v>0</v>
      </c>
      <c r="EW85" s="270">
        <v>0</v>
      </c>
      <c r="EX85" s="270">
        <v>0</v>
      </c>
      <c r="EY85" s="270">
        <v>0</v>
      </c>
      <c r="EZ85" s="270">
        <v>0</v>
      </c>
      <c r="FA85" s="270">
        <v>0</v>
      </c>
      <c r="FB85" s="270">
        <v>0</v>
      </c>
      <c r="FC85" s="270">
        <v>0</v>
      </c>
      <c r="FD85" s="270">
        <v>0</v>
      </c>
      <c r="FE85" s="270">
        <v>0</v>
      </c>
      <c r="FF85" s="270">
        <v>0</v>
      </c>
      <c r="FG85" s="270">
        <v>0</v>
      </c>
      <c r="FH85" s="270">
        <v>0</v>
      </c>
      <c r="FI85" s="270">
        <v>0</v>
      </c>
      <c r="FJ85" s="270">
        <v>0</v>
      </c>
      <c r="FK85" s="270">
        <v>0</v>
      </c>
      <c r="FL85" s="351">
        <v>820</v>
      </c>
      <c r="FM85" s="323">
        <v>0</v>
      </c>
      <c r="FN85" s="324">
        <v>610</v>
      </c>
      <c r="FO85" s="270"/>
      <c r="FP85" s="89"/>
      <c r="FQ85" s="270"/>
      <c r="FR85" s="319"/>
      <c r="FS85" s="319"/>
      <c r="FT85" s="319"/>
      <c r="FU85" s="319"/>
      <c r="FV85" s="319"/>
      <c r="FW85" s="319"/>
      <c r="FX85" s="319"/>
      <c r="FY85" s="319"/>
      <c r="FZ85" s="319"/>
      <c r="GA85" s="319"/>
      <c r="GB85" s="319"/>
      <c r="GC85" s="319"/>
      <c r="GD85" s="319"/>
      <c r="GE85" s="319"/>
      <c r="GF85" s="319"/>
      <c r="GG85" s="319"/>
      <c r="GH85" s="319"/>
      <c r="GI85" s="319"/>
      <c r="GJ85" s="319"/>
      <c r="GK85" s="319"/>
      <c r="GL85" s="319"/>
      <c r="GM85" s="319"/>
      <c r="GN85" s="319"/>
      <c r="GO85" s="319"/>
      <c r="GP85" s="319"/>
      <c r="GQ85" s="319"/>
      <c r="GR85" s="319"/>
      <c r="GS85" s="319"/>
      <c r="GT85" s="319"/>
      <c r="GU85" s="319"/>
      <c r="GV85" s="319"/>
      <c r="GW85" s="319"/>
      <c r="GX85" s="319"/>
      <c r="GY85" s="319"/>
      <c r="GZ85" s="319"/>
      <c r="HA85" s="319"/>
      <c r="HB85" s="319"/>
      <c r="HC85" s="319"/>
      <c r="HD85" s="319"/>
      <c r="HE85" s="319"/>
      <c r="HF85" s="319"/>
      <c r="HG85" s="319"/>
      <c r="HH85" s="319"/>
      <c r="HI85" s="319"/>
      <c r="HJ85" s="319"/>
      <c r="HK85" s="319"/>
      <c r="HL85" s="319"/>
      <c r="HM85" s="319"/>
      <c r="HN85" s="319"/>
      <c r="HO85" s="319"/>
      <c r="HP85" s="319"/>
      <c r="HQ85" s="319"/>
      <c r="HR85" s="319"/>
      <c r="HS85" s="319"/>
      <c r="HT85" s="319"/>
      <c r="HU85" s="319"/>
      <c r="HV85" s="319"/>
      <c r="HW85" s="319"/>
      <c r="HX85" s="319"/>
      <c r="HY85" s="319"/>
      <c r="HZ85" s="319"/>
      <c r="IA85" s="319"/>
      <c r="IB85" s="319"/>
      <c r="IC85" s="319"/>
      <c r="ID85" s="319"/>
      <c r="IE85" s="319"/>
      <c r="IF85" s="319"/>
      <c r="IG85" s="318"/>
    </row>
    <row r="86" spans="1:241" ht="12.75" customHeight="1" x14ac:dyDescent="0.2">
      <c r="A86" s="370" t="s">
        <v>40</v>
      </c>
      <c r="B86" s="270">
        <v>2895</v>
      </c>
      <c r="C86" s="270">
        <v>2895</v>
      </c>
      <c r="D86" s="270">
        <v>1395</v>
      </c>
      <c r="E86" s="270">
        <v>1495</v>
      </c>
      <c r="F86" s="270">
        <v>0</v>
      </c>
      <c r="G86" s="270">
        <v>0</v>
      </c>
      <c r="H86" s="270">
        <v>2895</v>
      </c>
      <c r="I86" s="270">
        <v>395</v>
      </c>
      <c r="J86" s="270">
        <v>2495</v>
      </c>
      <c r="K86" s="270">
        <v>825</v>
      </c>
      <c r="L86" s="270">
        <v>76.886561954624781</v>
      </c>
      <c r="M86" s="270">
        <v>635</v>
      </c>
      <c r="N86" s="270">
        <v>985</v>
      </c>
      <c r="O86" s="270">
        <v>595</v>
      </c>
      <c r="P86" s="270">
        <v>435</v>
      </c>
      <c r="Q86" s="270">
        <v>95</v>
      </c>
      <c r="R86" s="270">
        <v>45</v>
      </c>
      <c r="S86" s="270">
        <v>65</v>
      </c>
      <c r="T86" s="270">
        <v>15</v>
      </c>
      <c r="U86" s="270">
        <v>2.0806045340050376</v>
      </c>
      <c r="V86" s="270">
        <v>1</v>
      </c>
      <c r="W86" s="270">
        <v>53</v>
      </c>
      <c r="X86" s="270">
        <v>49.499134049186004</v>
      </c>
      <c r="Y86" s="270">
        <v>0</v>
      </c>
      <c r="Z86" s="270">
        <v>395</v>
      </c>
      <c r="AA86" s="270">
        <v>740</v>
      </c>
      <c r="AB86" s="270">
        <v>910</v>
      </c>
      <c r="AC86" s="270">
        <v>645</v>
      </c>
      <c r="AD86" s="270">
        <v>195</v>
      </c>
      <c r="AE86" s="270" t="s">
        <v>1676</v>
      </c>
      <c r="AF86" s="270">
        <v>125</v>
      </c>
      <c r="AG86" s="270">
        <v>0</v>
      </c>
      <c r="AH86" s="270">
        <v>0</v>
      </c>
      <c r="AI86" s="270">
        <v>0</v>
      </c>
      <c r="AJ86" s="270">
        <v>135</v>
      </c>
      <c r="AK86" s="270">
        <v>0</v>
      </c>
      <c r="AL86" s="270">
        <v>440</v>
      </c>
      <c r="AM86" s="270">
        <v>415</v>
      </c>
      <c r="AN86" s="270">
        <v>0</v>
      </c>
      <c r="AO86" s="270">
        <v>0</v>
      </c>
      <c r="AP86" s="270" t="s">
        <v>1676</v>
      </c>
      <c r="AQ86" s="270">
        <v>305</v>
      </c>
      <c r="AR86" s="270">
        <v>110</v>
      </c>
      <c r="AS86" s="270">
        <v>40</v>
      </c>
      <c r="AT86" s="270">
        <v>185</v>
      </c>
      <c r="AU86" s="270">
        <v>0</v>
      </c>
      <c r="AV86" s="270">
        <v>25</v>
      </c>
      <c r="AW86" s="270">
        <v>390</v>
      </c>
      <c r="AX86" s="270">
        <v>0</v>
      </c>
      <c r="AY86" s="270">
        <v>0</v>
      </c>
      <c r="AZ86" s="270">
        <v>635</v>
      </c>
      <c r="BA86" s="270" t="s">
        <v>1676</v>
      </c>
      <c r="BB86" s="270">
        <v>90</v>
      </c>
      <c r="BC86" s="270">
        <v>30</v>
      </c>
      <c r="BD86" s="270">
        <v>75</v>
      </c>
      <c r="BE86" s="270">
        <v>25</v>
      </c>
      <c r="BF86" s="270" t="s">
        <v>1676</v>
      </c>
      <c r="BG86" s="270">
        <v>0</v>
      </c>
      <c r="BH86" s="270">
        <v>135</v>
      </c>
      <c r="BI86" s="270">
        <v>0</v>
      </c>
      <c r="BJ86" s="270" t="s">
        <v>1676</v>
      </c>
      <c r="BK86" s="270" t="s">
        <v>1676</v>
      </c>
      <c r="BL86" s="270">
        <v>130</v>
      </c>
      <c r="BM86" s="270">
        <v>680</v>
      </c>
      <c r="BN86" s="270">
        <v>30</v>
      </c>
      <c r="BO86" s="270">
        <v>855</v>
      </c>
      <c r="BP86" s="270">
        <v>490</v>
      </c>
      <c r="BQ86" s="270">
        <v>0</v>
      </c>
      <c r="BR86" s="270">
        <v>0</v>
      </c>
      <c r="BS86" s="270">
        <v>10</v>
      </c>
      <c r="BT86" s="270">
        <v>370</v>
      </c>
      <c r="BU86" s="270">
        <v>25</v>
      </c>
      <c r="BV86" s="270"/>
      <c r="BW86" s="270">
        <v>30</v>
      </c>
      <c r="BX86" s="270">
        <v>0</v>
      </c>
      <c r="BY86" s="270" t="s">
        <v>1676</v>
      </c>
      <c r="BZ86" s="270" t="s">
        <v>1676</v>
      </c>
      <c r="CA86" s="270">
        <v>0</v>
      </c>
      <c r="CB86" s="270">
        <v>0</v>
      </c>
      <c r="CC86" s="270">
        <v>0</v>
      </c>
      <c r="CD86" s="270">
        <v>35</v>
      </c>
      <c r="CE86" s="270" t="s">
        <v>1676</v>
      </c>
      <c r="CF86" s="270">
        <v>0</v>
      </c>
      <c r="CG86" s="270">
        <v>2850</v>
      </c>
      <c r="CH86" s="270">
        <v>0</v>
      </c>
      <c r="CI86" s="270">
        <v>400</v>
      </c>
      <c r="CJ86" s="270">
        <v>415</v>
      </c>
      <c r="CK86" s="270">
        <v>1040</v>
      </c>
      <c r="CL86" s="270">
        <v>140</v>
      </c>
      <c r="CM86" s="270">
        <v>0</v>
      </c>
      <c r="CN86" s="270">
        <v>0</v>
      </c>
      <c r="CO86" s="270">
        <v>0</v>
      </c>
      <c r="CP86" s="270">
        <v>0</v>
      </c>
      <c r="CQ86" s="270">
        <v>0</v>
      </c>
      <c r="CR86" s="270">
        <v>0</v>
      </c>
      <c r="CS86" s="270">
        <v>0</v>
      </c>
      <c r="CT86" s="270">
        <v>0</v>
      </c>
      <c r="CU86" s="270">
        <v>0</v>
      </c>
      <c r="CV86" s="270">
        <v>0</v>
      </c>
      <c r="CW86" s="270">
        <v>10</v>
      </c>
      <c r="CX86" s="270">
        <v>0</v>
      </c>
      <c r="CY86" s="270">
        <v>0</v>
      </c>
      <c r="CZ86" s="270">
        <v>0</v>
      </c>
      <c r="DA86" s="270">
        <v>0</v>
      </c>
      <c r="DB86" s="270">
        <v>0</v>
      </c>
      <c r="DC86" s="270">
        <v>0</v>
      </c>
      <c r="DD86" s="270">
        <v>620</v>
      </c>
      <c r="DE86" s="270">
        <v>0</v>
      </c>
      <c r="DF86" s="270">
        <v>0</v>
      </c>
      <c r="DG86" s="270">
        <v>0</v>
      </c>
      <c r="DH86" s="270">
        <v>0</v>
      </c>
      <c r="DI86" s="270">
        <v>0</v>
      </c>
      <c r="DJ86" s="270">
        <v>0</v>
      </c>
      <c r="DK86" s="270">
        <v>0</v>
      </c>
      <c r="DL86" s="270">
        <v>0</v>
      </c>
      <c r="DM86" s="270">
        <v>0</v>
      </c>
      <c r="DN86" s="270">
        <v>0</v>
      </c>
      <c r="DO86" s="270">
        <v>0</v>
      </c>
      <c r="DP86" s="270">
        <v>0</v>
      </c>
      <c r="DQ86" s="270"/>
      <c r="DR86" s="270">
        <v>0</v>
      </c>
      <c r="DS86" s="270">
        <v>0</v>
      </c>
      <c r="DT86" s="270">
        <v>0</v>
      </c>
      <c r="DU86" s="270">
        <v>0</v>
      </c>
      <c r="DV86" s="270">
        <v>0</v>
      </c>
      <c r="DW86" s="270">
        <v>0</v>
      </c>
      <c r="DX86" s="270">
        <v>0</v>
      </c>
      <c r="DY86" s="270">
        <v>0</v>
      </c>
      <c r="DZ86" s="270">
        <v>0</v>
      </c>
      <c r="EA86" s="270">
        <v>0</v>
      </c>
      <c r="EB86" s="270">
        <v>0</v>
      </c>
      <c r="EC86" s="270">
        <v>0</v>
      </c>
      <c r="ED86" s="270">
        <v>0</v>
      </c>
      <c r="EE86" s="270">
        <v>0</v>
      </c>
      <c r="EF86" s="270">
        <v>0</v>
      </c>
      <c r="EG86" s="270">
        <v>0</v>
      </c>
      <c r="EH86" s="270">
        <v>0</v>
      </c>
      <c r="EI86" s="270">
        <v>0</v>
      </c>
      <c r="EJ86" s="270">
        <v>0</v>
      </c>
      <c r="EK86" s="270">
        <v>265</v>
      </c>
      <c r="EL86" s="270">
        <v>0</v>
      </c>
      <c r="EM86" s="270">
        <v>0</v>
      </c>
      <c r="EN86" s="270">
        <v>0</v>
      </c>
      <c r="EO86" s="270">
        <v>0</v>
      </c>
      <c r="EP86" s="270">
        <v>0</v>
      </c>
      <c r="EQ86" s="270">
        <v>0</v>
      </c>
      <c r="ER86" s="270">
        <v>0</v>
      </c>
      <c r="ES86" s="270">
        <v>0</v>
      </c>
      <c r="ET86" s="270">
        <v>0</v>
      </c>
      <c r="EU86" s="270">
        <v>0</v>
      </c>
      <c r="EV86" s="270">
        <v>0</v>
      </c>
      <c r="EW86" s="270">
        <v>0</v>
      </c>
      <c r="EX86" s="270">
        <v>0</v>
      </c>
      <c r="EY86" s="270">
        <v>0</v>
      </c>
      <c r="EZ86" s="270">
        <v>0</v>
      </c>
      <c r="FA86" s="270">
        <v>0</v>
      </c>
      <c r="FB86" s="270">
        <v>0</v>
      </c>
      <c r="FC86" s="270">
        <v>0</v>
      </c>
      <c r="FD86" s="270">
        <v>0</v>
      </c>
      <c r="FE86" s="270">
        <v>0</v>
      </c>
      <c r="FF86" s="270">
        <v>0</v>
      </c>
      <c r="FG86" s="270">
        <v>0</v>
      </c>
      <c r="FH86" s="270">
        <v>0</v>
      </c>
      <c r="FI86" s="270">
        <v>0</v>
      </c>
      <c r="FJ86" s="270">
        <v>0</v>
      </c>
      <c r="FK86" s="270">
        <v>0</v>
      </c>
      <c r="FL86" s="351">
        <v>2805</v>
      </c>
      <c r="FM86" s="323">
        <v>0</v>
      </c>
      <c r="FN86" s="324">
        <v>2865</v>
      </c>
      <c r="FO86" s="270"/>
      <c r="FP86" s="89"/>
      <c r="FQ86" s="270"/>
      <c r="FR86" s="319"/>
      <c r="FS86" s="319"/>
      <c r="FT86" s="319"/>
      <c r="FU86" s="319"/>
      <c r="FV86" s="319"/>
      <c r="FW86" s="319"/>
      <c r="FX86" s="319"/>
      <c r="FY86" s="319"/>
      <c r="FZ86" s="319"/>
      <c r="GA86" s="319"/>
      <c r="GB86" s="319"/>
      <c r="GC86" s="319"/>
      <c r="GD86" s="319"/>
      <c r="GE86" s="319"/>
      <c r="GF86" s="319"/>
      <c r="GG86" s="319"/>
      <c r="GH86" s="319"/>
      <c r="GI86" s="319"/>
      <c r="GJ86" s="319"/>
      <c r="GK86" s="319"/>
      <c r="GL86" s="319"/>
      <c r="GM86" s="319"/>
      <c r="GN86" s="319"/>
      <c r="GO86" s="319"/>
      <c r="GP86" s="319"/>
      <c r="GQ86" s="319"/>
      <c r="GR86" s="319"/>
      <c r="GS86" s="319"/>
      <c r="GT86" s="319"/>
      <c r="GU86" s="319"/>
      <c r="GV86" s="319"/>
      <c r="GW86" s="319"/>
      <c r="GX86" s="319"/>
      <c r="GY86" s="319"/>
      <c r="GZ86" s="319"/>
      <c r="HA86" s="319"/>
      <c r="HB86" s="319"/>
      <c r="HC86" s="319"/>
      <c r="HD86" s="319"/>
      <c r="HE86" s="319"/>
      <c r="HF86" s="319"/>
      <c r="HG86" s="319"/>
      <c r="HH86" s="319"/>
      <c r="HI86" s="319"/>
      <c r="HJ86" s="319"/>
      <c r="HK86" s="319"/>
      <c r="HL86" s="319"/>
      <c r="HM86" s="319"/>
      <c r="HN86" s="319"/>
      <c r="HO86" s="319"/>
      <c r="HP86" s="319"/>
      <c r="HQ86" s="319"/>
      <c r="HR86" s="319"/>
      <c r="HS86" s="319"/>
      <c r="HT86" s="319"/>
      <c r="HU86" s="319"/>
      <c r="HV86" s="319"/>
      <c r="HW86" s="319"/>
      <c r="HX86" s="319"/>
      <c r="HY86" s="319"/>
      <c r="HZ86" s="319"/>
      <c r="IA86" s="319"/>
      <c r="IB86" s="319"/>
      <c r="IC86" s="319"/>
      <c r="ID86" s="319"/>
      <c r="IE86" s="319"/>
      <c r="IF86" s="319"/>
      <c r="IG86" s="318"/>
    </row>
    <row r="87" spans="1:241" ht="12.75" customHeight="1" x14ac:dyDescent="0.2">
      <c r="A87" s="370" t="s">
        <v>42</v>
      </c>
      <c r="B87" s="270">
        <v>2870</v>
      </c>
      <c r="C87" s="270">
        <v>2870</v>
      </c>
      <c r="D87" s="270">
        <v>1370</v>
      </c>
      <c r="E87" s="270">
        <v>1495</v>
      </c>
      <c r="F87" s="270">
        <v>0</v>
      </c>
      <c r="G87" s="270">
        <v>0</v>
      </c>
      <c r="H87" s="270">
        <v>2870</v>
      </c>
      <c r="I87" s="270">
        <v>495</v>
      </c>
      <c r="J87" s="270">
        <v>2380</v>
      </c>
      <c r="K87" s="270">
        <v>580</v>
      </c>
      <c r="L87" s="270">
        <v>92.446225071225072</v>
      </c>
      <c r="M87" s="270">
        <v>470</v>
      </c>
      <c r="N87" s="270">
        <v>805</v>
      </c>
      <c r="O87" s="270">
        <v>745</v>
      </c>
      <c r="P87" s="270">
        <v>550</v>
      </c>
      <c r="Q87" s="270">
        <v>80</v>
      </c>
      <c r="R87" s="270">
        <v>50</v>
      </c>
      <c r="S87" s="270">
        <v>50</v>
      </c>
      <c r="T87" s="270">
        <v>55</v>
      </c>
      <c r="U87" s="270">
        <v>1.1781376518218623</v>
      </c>
      <c r="V87" s="270">
        <v>1</v>
      </c>
      <c r="W87" s="270">
        <v>65</v>
      </c>
      <c r="X87" s="270">
        <v>53.884668989547038</v>
      </c>
      <c r="Y87" s="270">
        <v>0</v>
      </c>
      <c r="Z87" s="270">
        <v>250</v>
      </c>
      <c r="AA87" s="270">
        <v>585</v>
      </c>
      <c r="AB87" s="270">
        <v>890</v>
      </c>
      <c r="AC87" s="270">
        <v>845</v>
      </c>
      <c r="AD87" s="270">
        <v>295</v>
      </c>
      <c r="AE87" s="270" t="s">
        <v>1676</v>
      </c>
      <c r="AF87" s="270">
        <v>205</v>
      </c>
      <c r="AG87" s="270">
        <v>0</v>
      </c>
      <c r="AH87" s="270">
        <v>0</v>
      </c>
      <c r="AI87" s="270">
        <v>0</v>
      </c>
      <c r="AJ87" s="270">
        <v>150</v>
      </c>
      <c r="AK87" s="270">
        <v>80</v>
      </c>
      <c r="AL87" s="270">
        <v>25</v>
      </c>
      <c r="AM87" s="270">
        <v>450</v>
      </c>
      <c r="AN87" s="270">
        <v>50</v>
      </c>
      <c r="AO87" s="270">
        <v>0</v>
      </c>
      <c r="AP87" s="270" t="s">
        <v>1676</v>
      </c>
      <c r="AQ87" s="270">
        <v>285</v>
      </c>
      <c r="AR87" s="270">
        <v>55</v>
      </c>
      <c r="AS87" s="270">
        <v>40</v>
      </c>
      <c r="AT87" s="270">
        <v>205</v>
      </c>
      <c r="AU87" s="270">
        <v>0</v>
      </c>
      <c r="AV87" s="270">
        <v>10</v>
      </c>
      <c r="AW87" s="270">
        <v>430</v>
      </c>
      <c r="AX87" s="270">
        <v>0</v>
      </c>
      <c r="AY87" s="270" t="s">
        <v>1676</v>
      </c>
      <c r="AZ87" s="270">
        <v>800</v>
      </c>
      <c r="BA87" s="270" t="s">
        <v>1676</v>
      </c>
      <c r="BB87" s="270">
        <v>75</v>
      </c>
      <c r="BC87" s="270">
        <v>15</v>
      </c>
      <c r="BD87" s="270">
        <v>45</v>
      </c>
      <c r="BE87" s="270" t="s">
        <v>1676</v>
      </c>
      <c r="BF87" s="270" t="s">
        <v>1676</v>
      </c>
      <c r="BG87" s="270" t="s">
        <v>1676</v>
      </c>
      <c r="BH87" s="270">
        <v>205</v>
      </c>
      <c r="BI87" s="270" t="s">
        <v>1676</v>
      </c>
      <c r="BJ87" s="270">
        <v>0</v>
      </c>
      <c r="BK87" s="270" t="s">
        <v>1676</v>
      </c>
      <c r="BL87" s="270">
        <v>205</v>
      </c>
      <c r="BM87" s="270">
        <v>715</v>
      </c>
      <c r="BN87" s="270">
        <v>15</v>
      </c>
      <c r="BO87" s="270">
        <v>950</v>
      </c>
      <c r="BP87" s="270">
        <v>460</v>
      </c>
      <c r="BQ87" s="270">
        <v>0</v>
      </c>
      <c r="BR87" s="270">
        <v>0</v>
      </c>
      <c r="BS87" s="270" t="s">
        <v>1676</v>
      </c>
      <c r="BT87" s="270">
        <v>165</v>
      </c>
      <c r="BU87" s="270">
        <v>25</v>
      </c>
      <c r="BV87" s="270"/>
      <c r="BW87" s="270">
        <v>55</v>
      </c>
      <c r="BX87" s="270">
        <v>0</v>
      </c>
      <c r="BY87" s="270" t="s">
        <v>1676</v>
      </c>
      <c r="BZ87" s="270">
        <v>0</v>
      </c>
      <c r="CA87" s="270">
        <v>0</v>
      </c>
      <c r="CB87" s="270">
        <v>0</v>
      </c>
      <c r="CC87" s="270">
        <v>0</v>
      </c>
      <c r="CD87" s="270" t="s">
        <v>1676</v>
      </c>
      <c r="CE87" s="270">
        <v>0</v>
      </c>
      <c r="CF87" s="270">
        <v>0</v>
      </c>
      <c r="CG87" s="270">
        <v>2865</v>
      </c>
      <c r="CH87" s="270">
        <v>0</v>
      </c>
      <c r="CI87" s="270">
        <v>795</v>
      </c>
      <c r="CJ87" s="270">
        <v>340</v>
      </c>
      <c r="CK87" s="270">
        <v>1185</v>
      </c>
      <c r="CL87" s="270">
        <v>245</v>
      </c>
      <c r="CM87" s="270" t="s">
        <v>1676</v>
      </c>
      <c r="CN87" s="270">
        <v>0</v>
      </c>
      <c r="CO87" s="270">
        <v>0</v>
      </c>
      <c r="CP87" s="270">
        <v>0</v>
      </c>
      <c r="CQ87" s="270">
        <v>0</v>
      </c>
      <c r="CR87" s="270">
        <v>0</v>
      </c>
      <c r="CS87" s="270">
        <v>0</v>
      </c>
      <c r="CT87" s="270">
        <v>0</v>
      </c>
      <c r="CU87" s="270">
        <v>0</v>
      </c>
      <c r="CV87" s="270" t="s">
        <v>1676</v>
      </c>
      <c r="CW87" s="270" t="s">
        <v>1676</v>
      </c>
      <c r="CX87" s="270">
        <v>0</v>
      </c>
      <c r="CY87" s="270">
        <v>0</v>
      </c>
      <c r="CZ87" s="270">
        <v>0</v>
      </c>
      <c r="DA87" s="270">
        <v>0</v>
      </c>
      <c r="DB87" s="270">
        <v>0</v>
      </c>
      <c r="DC87" s="270">
        <v>0</v>
      </c>
      <c r="DD87" s="270">
        <v>15</v>
      </c>
      <c r="DE87" s="270">
        <v>0</v>
      </c>
      <c r="DF87" s="270">
        <v>0</v>
      </c>
      <c r="DG87" s="270">
        <v>0</v>
      </c>
      <c r="DH87" s="270">
        <v>0</v>
      </c>
      <c r="DI87" s="270">
        <v>0</v>
      </c>
      <c r="DJ87" s="270">
        <v>0</v>
      </c>
      <c r="DK87" s="270">
        <v>0</v>
      </c>
      <c r="DL87" s="270">
        <v>0</v>
      </c>
      <c r="DM87" s="270">
        <v>0</v>
      </c>
      <c r="DN87" s="270">
        <v>0</v>
      </c>
      <c r="DO87" s="270">
        <v>0</v>
      </c>
      <c r="DP87" s="270">
        <v>0</v>
      </c>
      <c r="DQ87" s="270"/>
      <c r="DR87" s="270">
        <v>0</v>
      </c>
      <c r="DS87" s="270">
        <v>0</v>
      </c>
      <c r="DT87" s="270">
        <v>0</v>
      </c>
      <c r="DU87" s="270">
        <v>0</v>
      </c>
      <c r="DV87" s="270">
        <v>0</v>
      </c>
      <c r="DW87" s="270">
        <v>0</v>
      </c>
      <c r="DX87" s="270">
        <v>0</v>
      </c>
      <c r="DY87" s="270">
        <v>0</v>
      </c>
      <c r="DZ87" s="270">
        <v>0</v>
      </c>
      <c r="EA87" s="270">
        <v>0</v>
      </c>
      <c r="EB87" s="270">
        <v>0</v>
      </c>
      <c r="EC87" s="270">
        <v>0</v>
      </c>
      <c r="ED87" s="270">
        <v>0</v>
      </c>
      <c r="EE87" s="270">
        <v>0</v>
      </c>
      <c r="EF87" s="270">
        <v>0</v>
      </c>
      <c r="EG87" s="270">
        <v>0</v>
      </c>
      <c r="EH87" s="270">
        <v>0</v>
      </c>
      <c r="EI87" s="270">
        <v>0</v>
      </c>
      <c r="EJ87" s="270">
        <v>0</v>
      </c>
      <c r="EK87" s="270">
        <v>290</v>
      </c>
      <c r="EL87" s="270">
        <v>0</v>
      </c>
      <c r="EM87" s="270">
        <v>0</v>
      </c>
      <c r="EN87" s="270">
        <v>0</v>
      </c>
      <c r="EO87" s="270">
        <v>0</v>
      </c>
      <c r="EP87" s="270">
        <v>0</v>
      </c>
      <c r="EQ87" s="270">
        <v>0</v>
      </c>
      <c r="ER87" s="270">
        <v>0</v>
      </c>
      <c r="ES87" s="270">
        <v>0</v>
      </c>
      <c r="ET87" s="270">
        <v>0</v>
      </c>
      <c r="EU87" s="270">
        <v>0</v>
      </c>
      <c r="EV87" s="270">
        <v>0</v>
      </c>
      <c r="EW87" s="270">
        <v>0</v>
      </c>
      <c r="EX87" s="270">
        <v>0</v>
      </c>
      <c r="EY87" s="270">
        <v>0</v>
      </c>
      <c r="EZ87" s="270">
        <v>0</v>
      </c>
      <c r="FA87" s="270">
        <v>0</v>
      </c>
      <c r="FB87" s="270">
        <v>0</v>
      </c>
      <c r="FC87" s="270">
        <v>0</v>
      </c>
      <c r="FD87" s="270">
        <v>0</v>
      </c>
      <c r="FE87" s="270">
        <v>0</v>
      </c>
      <c r="FF87" s="270">
        <v>0</v>
      </c>
      <c r="FG87" s="270">
        <v>0</v>
      </c>
      <c r="FH87" s="270">
        <v>0</v>
      </c>
      <c r="FI87" s="270">
        <v>0</v>
      </c>
      <c r="FJ87" s="270">
        <v>0</v>
      </c>
      <c r="FK87" s="270">
        <v>0</v>
      </c>
      <c r="FL87" s="351">
        <v>2795</v>
      </c>
      <c r="FM87" s="323">
        <v>0</v>
      </c>
      <c r="FN87" s="324">
        <v>2810</v>
      </c>
      <c r="FO87" s="270"/>
      <c r="FP87" s="89"/>
      <c r="FQ87" s="270"/>
      <c r="FR87" s="319"/>
      <c r="FS87" s="319"/>
      <c r="FT87" s="319"/>
      <c r="FU87" s="319"/>
      <c r="FV87" s="319"/>
      <c r="FW87" s="319"/>
      <c r="FX87" s="319"/>
      <c r="FY87" s="319"/>
      <c r="FZ87" s="319"/>
      <c r="GA87" s="319"/>
      <c r="GB87" s="319"/>
      <c r="GC87" s="319"/>
      <c r="GD87" s="319"/>
      <c r="GE87" s="319"/>
      <c r="GF87" s="319"/>
      <c r="GG87" s="319"/>
      <c r="GH87" s="319"/>
      <c r="GI87" s="319"/>
      <c r="GJ87" s="319"/>
      <c r="GK87" s="319"/>
      <c r="GL87" s="319"/>
      <c r="GM87" s="319"/>
      <c r="GN87" s="319"/>
      <c r="GO87" s="319"/>
      <c r="GP87" s="319"/>
      <c r="GQ87" s="319"/>
      <c r="GR87" s="319"/>
      <c r="GS87" s="319"/>
      <c r="GT87" s="319"/>
      <c r="GU87" s="319"/>
      <c r="GV87" s="319"/>
      <c r="GW87" s="319"/>
      <c r="GX87" s="319"/>
      <c r="GY87" s="319"/>
      <c r="GZ87" s="319"/>
      <c r="HA87" s="319"/>
      <c r="HB87" s="319"/>
      <c r="HC87" s="319"/>
      <c r="HD87" s="319"/>
      <c r="HE87" s="319"/>
      <c r="HF87" s="319"/>
      <c r="HG87" s="319"/>
      <c r="HH87" s="319"/>
      <c r="HI87" s="319"/>
      <c r="HJ87" s="319"/>
      <c r="HK87" s="319"/>
      <c r="HL87" s="319"/>
      <c r="HM87" s="319"/>
      <c r="HN87" s="319"/>
      <c r="HO87" s="319"/>
      <c r="HP87" s="319"/>
      <c r="HQ87" s="319"/>
      <c r="HR87" s="319"/>
      <c r="HS87" s="319"/>
      <c r="HT87" s="319"/>
      <c r="HU87" s="319"/>
      <c r="HV87" s="319"/>
      <c r="HW87" s="319"/>
      <c r="HX87" s="319"/>
      <c r="HY87" s="319"/>
      <c r="HZ87" s="319"/>
      <c r="IA87" s="319"/>
      <c r="IB87" s="319"/>
      <c r="IC87" s="319"/>
      <c r="ID87" s="319"/>
      <c r="IE87" s="319"/>
      <c r="IF87" s="319"/>
      <c r="IG87" s="318"/>
    </row>
    <row r="88" spans="1:241" ht="12.75" customHeight="1" x14ac:dyDescent="0.2">
      <c r="A88" s="370" t="s">
        <v>556</v>
      </c>
      <c r="B88" s="270">
        <v>1640</v>
      </c>
      <c r="C88" s="270">
        <v>1640</v>
      </c>
      <c r="D88" s="270">
        <v>710</v>
      </c>
      <c r="E88" s="270">
        <v>930</v>
      </c>
      <c r="F88" s="270">
        <v>0</v>
      </c>
      <c r="G88" s="270">
        <v>0</v>
      </c>
      <c r="H88" s="270">
        <v>1640</v>
      </c>
      <c r="I88" s="270">
        <v>245</v>
      </c>
      <c r="J88" s="270">
        <v>1395</v>
      </c>
      <c r="K88" s="270">
        <v>535</v>
      </c>
      <c r="L88" s="270">
        <v>114.29847908745248</v>
      </c>
      <c r="M88" s="270">
        <v>290</v>
      </c>
      <c r="N88" s="270">
        <v>400</v>
      </c>
      <c r="O88" s="270">
        <v>330</v>
      </c>
      <c r="P88" s="270">
        <v>285</v>
      </c>
      <c r="Q88" s="270">
        <v>110</v>
      </c>
      <c r="R88" s="270">
        <v>60</v>
      </c>
      <c r="S88" s="270">
        <v>65</v>
      </c>
      <c r="T88" s="270">
        <v>40</v>
      </c>
      <c r="U88" s="270">
        <v>2.1975308641975309</v>
      </c>
      <c r="V88" s="270">
        <v>2</v>
      </c>
      <c r="W88" s="270">
        <v>68</v>
      </c>
      <c r="X88" s="270">
        <v>58.118581907090466</v>
      </c>
      <c r="Y88" s="270">
        <v>0</v>
      </c>
      <c r="Z88" s="270">
        <v>75</v>
      </c>
      <c r="AA88" s="270">
        <v>240</v>
      </c>
      <c r="AB88" s="270">
        <v>535</v>
      </c>
      <c r="AC88" s="270">
        <v>530</v>
      </c>
      <c r="AD88" s="270">
        <v>250</v>
      </c>
      <c r="AE88" s="270" t="s">
        <v>1676</v>
      </c>
      <c r="AF88" s="270">
        <v>240</v>
      </c>
      <c r="AG88" s="270">
        <v>0</v>
      </c>
      <c r="AH88" s="270">
        <v>20</v>
      </c>
      <c r="AI88" s="270">
        <v>0</v>
      </c>
      <c r="AJ88" s="270" t="s">
        <v>1676</v>
      </c>
      <c r="AK88" s="270">
        <v>0</v>
      </c>
      <c r="AL88" s="270">
        <v>45</v>
      </c>
      <c r="AM88" s="270">
        <v>100</v>
      </c>
      <c r="AN88" s="270" t="s">
        <v>1676</v>
      </c>
      <c r="AO88" s="270">
        <v>0</v>
      </c>
      <c r="AP88" s="270" t="s">
        <v>1676</v>
      </c>
      <c r="AQ88" s="270" t="s">
        <v>1676</v>
      </c>
      <c r="AR88" s="270" t="s">
        <v>1676</v>
      </c>
      <c r="AS88" s="270">
        <v>15</v>
      </c>
      <c r="AT88" s="270">
        <v>45</v>
      </c>
      <c r="AU88" s="270">
        <v>0</v>
      </c>
      <c r="AV88" s="270">
        <v>50</v>
      </c>
      <c r="AW88" s="270">
        <v>240</v>
      </c>
      <c r="AX88" s="270">
        <v>0</v>
      </c>
      <c r="AY88" s="270">
        <v>155</v>
      </c>
      <c r="AZ88" s="270">
        <v>610</v>
      </c>
      <c r="BA88" s="270">
        <v>65</v>
      </c>
      <c r="BB88" s="270">
        <v>50</v>
      </c>
      <c r="BC88" s="270" t="s">
        <v>1676</v>
      </c>
      <c r="BD88" s="270">
        <v>30</v>
      </c>
      <c r="BE88" s="270" t="s">
        <v>1676</v>
      </c>
      <c r="BF88" s="270">
        <v>0</v>
      </c>
      <c r="BG88" s="270">
        <v>0</v>
      </c>
      <c r="BH88" s="270">
        <v>60</v>
      </c>
      <c r="BI88" s="270">
        <v>20</v>
      </c>
      <c r="BJ88" s="270">
        <v>0</v>
      </c>
      <c r="BK88" s="270" t="s">
        <v>1676</v>
      </c>
      <c r="BL88" s="270">
        <v>0</v>
      </c>
      <c r="BM88" s="270">
        <v>210</v>
      </c>
      <c r="BN88" s="270">
        <v>35</v>
      </c>
      <c r="BO88" s="270">
        <v>1145</v>
      </c>
      <c r="BP88" s="270">
        <v>55</v>
      </c>
      <c r="BQ88" s="270">
        <v>0</v>
      </c>
      <c r="BR88" s="270">
        <v>0</v>
      </c>
      <c r="BS88" s="270" t="s">
        <v>1676</v>
      </c>
      <c r="BT88" s="270">
        <v>40</v>
      </c>
      <c r="BU88" s="270">
        <v>20</v>
      </c>
      <c r="BV88" s="270"/>
      <c r="BW88" s="270" t="s">
        <v>1676</v>
      </c>
      <c r="BX88" s="270">
        <v>0</v>
      </c>
      <c r="BY88" s="270">
        <v>0</v>
      </c>
      <c r="BZ88" s="270">
        <v>0</v>
      </c>
      <c r="CA88" s="270">
        <v>0</v>
      </c>
      <c r="CB88" s="270">
        <v>0</v>
      </c>
      <c r="CC88" s="270">
        <v>0</v>
      </c>
      <c r="CD88" s="270">
        <v>15</v>
      </c>
      <c r="CE88" s="270">
        <v>0</v>
      </c>
      <c r="CF88" s="270">
        <v>0</v>
      </c>
      <c r="CG88" s="270">
        <v>1625</v>
      </c>
      <c r="CH88" s="270">
        <v>0</v>
      </c>
      <c r="CI88" s="270">
        <v>225</v>
      </c>
      <c r="CJ88" s="270">
        <v>0</v>
      </c>
      <c r="CK88" s="270">
        <v>795</v>
      </c>
      <c r="CL88" s="270">
        <v>0</v>
      </c>
      <c r="CM88" s="270">
        <v>20</v>
      </c>
      <c r="CN88" s="270">
        <v>0</v>
      </c>
      <c r="CO88" s="270">
        <v>0</v>
      </c>
      <c r="CP88" s="270">
        <v>0</v>
      </c>
      <c r="CQ88" s="270">
        <v>0</v>
      </c>
      <c r="CR88" s="270">
        <v>0</v>
      </c>
      <c r="CS88" s="270">
        <v>0</v>
      </c>
      <c r="CT88" s="270">
        <v>0</v>
      </c>
      <c r="CU88" s="270">
        <v>0</v>
      </c>
      <c r="CV88" s="270">
        <v>0</v>
      </c>
      <c r="CW88" s="270">
        <v>0</v>
      </c>
      <c r="CX88" s="270">
        <v>0</v>
      </c>
      <c r="CY88" s="270">
        <v>0</v>
      </c>
      <c r="CZ88" s="270">
        <v>0</v>
      </c>
      <c r="DA88" s="270">
        <v>450</v>
      </c>
      <c r="DB88" s="270">
        <v>0</v>
      </c>
      <c r="DC88" s="270">
        <v>0</v>
      </c>
      <c r="DD88" s="270">
        <v>75</v>
      </c>
      <c r="DE88" s="270">
        <v>0</v>
      </c>
      <c r="DF88" s="270">
        <v>0</v>
      </c>
      <c r="DG88" s="270">
        <v>0</v>
      </c>
      <c r="DH88" s="270">
        <v>0</v>
      </c>
      <c r="DI88" s="270">
        <v>0</v>
      </c>
      <c r="DJ88" s="270">
        <v>0</v>
      </c>
      <c r="DK88" s="270">
        <v>0</v>
      </c>
      <c r="DL88" s="270">
        <v>0</v>
      </c>
      <c r="DM88" s="270">
        <v>0</v>
      </c>
      <c r="DN88" s="270">
        <v>0</v>
      </c>
      <c r="DO88" s="270">
        <v>0</v>
      </c>
      <c r="DP88" s="270">
        <v>0</v>
      </c>
      <c r="DQ88" s="270"/>
      <c r="DR88" s="270">
        <v>0</v>
      </c>
      <c r="DS88" s="270">
        <v>0</v>
      </c>
      <c r="DT88" s="270">
        <v>0</v>
      </c>
      <c r="DU88" s="270">
        <v>0</v>
      </c>
      <c r="DV88" s="270">
        <v>0</v>
      </c>
      <c r="DW88" s="270">
        <v>0</v>
      </c>
      <c r="DX88" s="270">
        <v>0</v>
      </c>
      <c r="DY88" s="270">
        <v>0</v>
      </c>
      <c r="DZ88" s="270">
        <v>0</v>
      </c>
      <c r="EA88" s="270">
        <v>0</v>
      </c>
      <c r="EB88" s="270">
        <v>0</v>
      </c>
      <c r="EC88" s="270">
        <v>0</v>
      </c>
      <c r="ED88" s="270">
        <v>0</v>
      </c>
      <c r="EE88" s="270">
        <v>0</v>
      </c>
      <c r="EF88" s="270">
        <v>0</v>
      </c>
      <c r="EG88" s="270">
        <v>0</v>
      </c>
      <c r="EH88" s="270">
        <v>0</v>
      </c>
      <c r="EI88" s="270">
        <v>0</v>
      </c>
      <c r="EJ88" s="270">
        <v>0</v>
      </c>
      <c r="EK88" s="270">
        <v>70</v>
      </c>
      <c r="EL88" s="270">
        <v>0</v>
      </c>
      <c r="EM88" s="270">
        <v>0</v>
      </c>
      <c r="EN88" s="270">
        <v>0</v>
      </c>
      <c r="EO88" s="270">
        <v>0</v>
      </c>
      <c r="EP88" s="270">
        <v>0</v>
      </c>
      <c r="EQ88" s="270">
        <v>0</v>
      </c>
      <c r="ER88" s="270">
        <v>0</v>
      </c>
      <c r="ES88" s="270">
        <v>0</v>
      </c>
      <c r="ET88" s="270">
        <v>0</v>
      </c>
      <c r="EU88" s="270">
        <v>0</v>
      </c>
      <c r="EV88" s="270">
        <v>0</v>
      </c>
      <c r="EW88" s="270">
        <v>0</v>
      </c>
      <c r="EX88" s="270">
        <v>0</v>
      </c>
      <c r="EY88" s="270">
        <v>0</v>
      </c>
      <c r="EZ88" s="270">
        <v>0</v>
      </c>
      <c r="FA88" s="270">
        <v>0</v>
      </c>
      <c r="FB88" s="270">
        <v>0</v>
      </c>
      <c r="FC88" s="270">
        <v>0</v>
      </c>
      <c r="FD88" s="270">
        <v>0</v>
      </c>
      <c r="FE88" s="270">
        <v>0</v>
      </c>
      <c r="FF88" s="270">
        <v>0</v>
      </c>
      <c r="FG88" s="270">
        <v>0</v>
      </c>
      <c r="FH88" s="270">
        <v>0</v>
      </c>
      <c r="FI88" s="270">
        <v>0</v>
      </c>
      <c r="FJ88" s="270">
        <v>0</v>
      </c>
      <c r="FK88" s="270">
        <v>0</v>
      </c>
      <c r="FL88" s="351">
        <v>1590</v>
      </c>
      <c r="FM88" s="323">
        <v>0</v>
      </c>
      <c r="FN88" s="324">
        <v>1580</v>
      </c>
      <c r="FO88" s="270"/>
      <c r="FP88" s="89"/>
      <c r="FQ88" s="270"/>
      <c r="FR88" s="319"/>
      <c r="FS88" s="319"/>
      <c r="FT88" s="319"/>
      <c r="FU88" s="319"/>
      <c r="FV88" s="319"/>
      <c r="FW88" s="319"/>
      <c r="FX88" s="319"/>
      <c r="FY88" s="319"/>
      <c r="FZ88" s="319"/>
      <c r="GA88" s="319"/>
      <c r="GB88" s="319"/>
      <c r="GC88" s="319"/>
      <c r="GD88" s="319"/>
      <c r="GE88" s="319"/>
      <c r="GF88" s="319"/>
      <c r="GG88" s="319"/>
      <c r="GH88" s="319"/>
      <c r="GI88" s="319"/>
      <c r="GJ88" s="319"/>
      <c r="GK88" s="319"/>
      <c r="GL88" s="319"/>
      <c r="GM88" s="319"/>
      <c r="GN88" s="319"/>
      <c r="GO88" s="319"/>
      <c r="GP88" s="319"/>
      <c r="GQ88" s="319"/>
      <c r="GR88" s="319"/>
      <c r="GS88" s="319"/>
      <c r="GT88" s="319"/>
      <c r="GU88" s="319"/>
      <c r="GV88" s="319"/>
      <c r="GW88" s="319"/>
      <c r="GX88" s="319"/>
      <c r="GY88" s="319"/>
      <c r="GZ88" s="319"/>
      <c r="HA88" s="319"/>
      <c r="HB88" s="319"/>
      <c r="HC88" s="319"/>
      <c r="HD88" s="319"/>
      <c r="HE88" s="319"/>
      <c r="HF88" s="319"/>
      <c r="HG88" s="319"/>
      <c r="HH88" s="319"/>
      <c r="HI88" s="319"/>
      <c r="HJ88" s="319"/>
      <c r="HK88" s="319"/>
      <c r="HL88" s="319"/>
      <c r="HM88" s="319"/>
      <c r="HN88" s="319"/>
      <c r="HO88" s="319"/>
      <c r="HP88" s="319"/>
      <c r="HQ88" s="319"/>
      <c r="HR88" s="319"/>
      <c r="HS88" s="319"/>
      <c r="HT88" s="319"/>
      <c r="HU88" s="319"/>
      <c r="HV88" s="319"/>
      <c r="HW88" s="319"/>
      <c r="HX88" s="319"/>
      <c r="HY88" s="319"/>
      <c r="HZ88" s="319"/>
      <c r="IA88" s="319"/>
      <c r="IB88" s="319"/>
      <c r="IC88" s="319"/>
      <c r="ID88" s="319"/>
      <c r="IE88" s="319"/>
      <c r="IF88" s="319"/>
      <c r="IG88" s="318"/>
    </row>
    <row r="89" spans="1:241" ht="12.75" customHeight="1" x14ac:dyDescent="0.2">
      <c r="A89" s="370" t="s">
        <v>43</v>
      </c>
      <c r="B89" s="270">
        <v>1240</v>
      </c>
      <c r="C89" s="270">
        <v>1240</v>
      </c>
      <c r="D89" s="270">
        <v>565</v>
      </c>
      <c r="E89" s="270">
        <v>675</v>
      </c>
      <c r="F89" s="270">
        <v>0</v>
      </c>
      <c r="G89" s="270">
        <v>0</v>
      </c>
      <c r="H89" s="270">
        <v>1240</v>
      </c>
      <c r="I89" s="270">
        <v>525</v>
      </c>
      <c r="J89" s="270">
        <v>715</v>
      </c>
      <c r="K89" s="270">
        <v>1205</v>
      </c>
      <c r="L89" s="270">
        <v>104.33948030176026</v>
      </c>
      <c r="M89" s="270">
        <v>170</v>
      </c>
      <c r="N89" s="270">
        <v>305</v>
      </c>
      <c r="O89" s="270">
        <v>310</v>
      </c>
      <c r="P89" s="270">
        <v>245</v>
      </c>
      <c r="Q89" s="270">
        <v>75</v>
      </c>
      <c r="R89" s="270">
        <v>30</v>
      </c>
      <c r="S89" s="270">
        <v>35</v>
      </c>
      <c r="T89" s="270">
        <v>20</v>
      </c>
      <c r="U89" s="270">
        <v>2.2952380952380951</v>
      </c>
      <c r="V89" s="270">
        <v>2</v>
      </c>
      <c r="W89" s="270">
        <v>70</v>
      </c>
      <c r="X89" s="270">
        <v>62.704508856682772</v>
      </c>
      <c r="Y89" s="270">
        <v>0</v>
      </c>
      <c r="Z89" s="270">
        <v>65</v>
      </c>
      <c r="AA89" s="270">
        <v>95</v>
      </c>
      <c r="AB89" s="270">
        <v>315</v>
      </c>
      <c r="AC89" s="270">
        <v>440</v>
      </c>
      <c r="AD89" s="270">
        <v>305</v>
      </c>
      <c r="AE89" s="270">
        <v>20</v>
      </c>
      <c r="AF89" s="270" t="s">
        <v>1676</v>
      </c>
      <c r="AG89" s="270">
        <v>0</v>
      </c>
      <c r="AH89" s="270">
        <v>140</v>
      </c>
      <c r="AI89" s="270">
        <v>0</v>
      </c>
      <c r="AJ89" s="270">
        <v>0</v>
      </c>
      <c r="AK89" s="270">
        <v>0</v>
      </c>
      <c r="AL89" s="270">
        <v>0</v>
      </c>
      <c r="AM89" s="270">
        <v>0</v>
      </c>
      <c r="AN89" s="270">
        <v>0</v>
      </c>
      <c r="AO89" s="270">
        <v>0</v>
      </c>
      <c r="AP89" s="270">
        <v>0</v>
      </c>
      <c r="AQ89" s="270">
        <v>100</v>
      </c>
      <c r="AR89" s="270">
        <v>75</v>
      </c>
      <c r="AS89" s="270">
        <v>0</v>
      </c>
      <c r="AT89" s="270">
        <v>0</v>
      </c>
      <c r="AU89" s="270">
        <v>0</v>
      </c>
      <c r="AV89" s="270" t="s">
        <v>1676</v>
      </c>
      <c r="AW89" s="270">
        <v>90</v>
      </c>
      <c r="AX89" s="270">
        <v>0</v>
      </c>
      <c r="AY89" s="270">
        <v>0</v>
      </c>
      <c r="AZ89" s="270">
        <v>770</v>
      </c>
      <c r="BA89" s="270">
        <v>10</v>
      </c>
      <c r="BB89" s="270">
        <v>55</v>
      </c>
      <c r="BC89" s="270">
        <v>0</v>
      </c>
      <c r="BD89" s="270">
        <v>10</v>
      </c>
      <c r="BE89" s="270">
        <v>0</v>
      </c>
      <c r="BF89" s="270">
        <v>0</v>
      </c>
      <c r="BG89" s="270">
        <v>0</v>
      </c>
      <c r="BH89" s="270" t="s">
        <v>1676</v>
      </c>
      <c r="BI89" s="270">
        <v>145</v>
      </c>
      <c r="BJ89" s="270">
        <v>0</v>
      </c>
      <c r="BK89" s="270">
        <v>0</v>
      </c>
      <c r="BL89" s="270">
        <v>0</v>
      </c>
      <c r="BM89" s="270">
        <v>30</v>
      </c>
      <c r="BN89" s="270" t="s">
        <v>1676</v>
      </c>
      <c r="BO89" s="270">
        <v>830</v>
      </c>
      <c r="BP89" s="270">
        <v>150</v>
      </c>
      <c r="BQ89" s="270">
        <v>0</v>
      </c>
      <c r="BR89" s="270">
        <v>0</v>
      </c>
      <c r="BS89" s="270">
        <v>10</v>
      </c>
      <c r="BT89" s="270">
        <v>10</v>
      </c>
      <c r="BU89" s="270">
        <v>30</v>
      </c>
      <c r="BV89" s="270"/>
      <c r="BW89" s="270">
        <v>15</v>
      </c>
      <c r="BX89" s="270">
        <v>0</v>
      </c>
      <c r="BY89" s="270">
        <v>0</v>
      </c>
      <c r="BZ89" s="270">
        <v>0</v>
      </c>
      <c r="CA89" s="270">
        <v>0</v>
      </c>
      <c r="CB89" s="270">
        <v>0</v>
      </c>
      <c r="CC89" s="270">
        <v>0</v>
      </c>
      <c r="CD89" s="270">
        <v>20</v>
      </c>
      <c r="CE89" s="270">
        <v>0</v>
      </c>
      <c r="CF89" s="270">
        <v>0</v>
      </c>
      <c r="CG89" s="270">
        <v>1220</v>
      </c>
      <c r="CH89" s="270">
        <v>0</v>
      </c>
      <c r="CI89" s="270">
        <v>30</v>
      </c>
      <c r="CJ89" s="270">
        <v>175</v>
      </c>
      <c r="CK89" s="270">
        <v>890</v>
      </c>
      <c r="CL89" s="270">
        <v>0</v>
      </c>
      <c r="CM89" s="270">
        <v>145</v>
      </c>
      <c r="CN89" s="270">
        <v>0</v>
      </c>
      <c r="CO89" s="270">
        <v>0</v>
      </c>
      <c r="CP89" s="270">
        <v>0</v>
      </c>
      <c r="CQ89" s="270">
        <v>0</v>
      </c>
      <c r="CR89" s="270">
        <v>0</v>
      </c>
      <c r="CS89" s="270">
        <v>0</v>
      </c>
      <c r="CT89" s="270">
        <v>0</v>
      </c>
      <c r="CU89" s="270">
        <v>0</v>
      </c>
      <c r="CV89" s="270">
        <v>0</v>
      </c>
      <c r="CW89" s="270">
        <v>0</v>
      </c>
      <c r="CX89" s="270">
        <v>0</v>
      </c>
      <c r="CY89" s="270">
        <v>0</v>
      </c>
      <c r="CZ89" s="270">
        <v>0</v>
      </c>
      <c r="DA89" s="270">
        <v>0</v>
      </c>
      <c r="DB89" s="270">
        <v>0</v>
      </c>
      <c r="DC89" s="270">
        <v>0</v>
      </c>
      <c r="DD89" s="270">
        <v>0</v>
      </c>
      <c r="DE89" s="270">
        <v>0</v>
      </c>
      <c r="DF89" s="270">
        <v>0</v>
      </c>
      <c r="DG89" s="270">
        <v>0</v>
      </c>
      <c r="DH89" s="270">
        <v>0</v>
      </c>
      <c r="DI89" s="270">
        <v>0</v>
      </c>
      <c r="DJ89" s="270">
        <v>0</v>
      </c>
      <c r="DK89" s="270">
        <v>0</v>
      </c>
      <c r="DL89" s="270">
        <v>0</v>
      </c>
      <c r="DM89" s="270">
        <v>0</v>
      </c>
      <c r="DN89" s="270">
        <v>0</v>
      </c>
      <c r="DO89" s="270">
        <v>0</v>
      </c>
      <c r="DP89" s="270">
        <v>0</v>
      </c>
      <c r="DQ89" s="270"/>
      <c r="DR89" s="270">
        <v>0</v>
      </c>
      <c r="DS89" s="270">
        <v>0</v>
      </c>
      <c r="DT89" s="270">
        <v>0</v>
      </c>
      <c r="DU89" s="270">
        <v>0</v>
      </c>
      <c r="DV89" s="270">
        <v>0</v>
      </c>
      <c r="DW89" s="270">
        <v>0</v>
      </c>
      <c r="DX89" s="270">
        <v>0</v>
      </c>
      <c r="DY89" s="270">
        <v>0</v>
      </c>
      <c r="DZ89" s="270">
        <v>0</v>
      </c>
      <c r="EA89" s="270">
        <v>0</v>
      </c>
      <c r="EB89" s="270">
        <v>0</v>
      </c>
      <c r="EC89" s="270">
        <v>0</v>
      </c>
      <c r="ED89" s="270">
        <v>0</v>
      </c>
      <c r="EE89" s="270">
        <v>0</v>
      </c>
      <c r="EF89" s="270">
        <v>0</v>
      </c>
      <c r="EG89" s="270">
        <v>0</v>
      </c>
      <c r="EH89" s="270">
        <v>0</v>
      </c>
      <c r="EI89" s="270">
        <v>0</v>
      </c>
      <c r="EJ89" s="270">
        <v>0</v>
      </c>
      <c r="EK89" s="270">
        <v>0</v>
      </c>
      <c r="EL89" s="270">
        <v>0</v>
      </c>
      <c r="EM89" s="270">
        <v>0</v>
      </c>
      <c r="EN89" s="270">
        <v>0</v>
      </c>
      <c r="EO89" s="270">
        <v>0</v>
      </c>
      <c r="EP89" s="270">
        <v>0</v>
      </c>
      <c r="EQ89" s="270">
        <v>0</v>
      </c>
      <c r="ER89" s="270">
        <v>0</v>
      </c>
      <c r="ES89" s="270">
        <v>0</v>
      </c>
      <c r="ET89" s="270">
        <v>0</v>
      </c>
      <c r="EU89" s="270">
        <v>0</v>
      </c>
      <c r="EV89" s="270">
        <v>0</v>
      </c>
      <c r="EW89" s="270">
        <v>0</v>
      </c>
      <c r="EX89" s="270">
        <v>0</v>
      </c>
      <c r="EY89" s="270">
        <v>0</v>
      </c>
      <c r="EZ89" s="270">
        <v>0</v>
      </c>
      <c r="FA89" s="270">
        <v>0</v>
      </c>
      <c r="FB89" s="270">
        <v>0</v>
      </c>
      <c r="FC89" s="270">
        <v>0</v>
      </c>
      <c r="FD89" s="270">
        <v>0</v>
      </c>
      <c r="FE89" s="270">
        <v>0</v>
      </c>
      <c r="FF89" s="270">
        <v>0</v>
      </c>
      <c r="FG89" s="270">
        <v>0</v>
      </c>
      <c r="FH89" s="270">
        <v>0</v>
      </c>
      <c r="FI89" s="270">
        <v>0</v>
      </c>
      <c r="FJ89" s="270">
        <v>0</v>
      </c>
      <c r="FK89" s="270">
        <v>0</v>
      </c>
      <c r="FL89" s="351">
        <v>1190</v>
      </c>
      <c r="FM89" s="323">
        <v>0</v>
      </c>
      <c r="FN89" s="324">
        <v>1195</v>
      </c>
      <c r="FO89" s="270"/>
      <c r="FP89" s="89"/>
      <c r="FQ89" s="270"/>
      <c r="FR89" s="319"/>
      <c r="FS89" s="319"/>
      <c r="FT89" s="319"/>
      <c r="FU89" s="319"/>
      <c r="FV89" s="319"/>
      <c r="FW89" s="319"/>
      <c r="FX89" s="319"/>
      <c r="FY89" s="319"/>
      <c r="FZ89" s="319"/>
      <c r="GA89" s="319"/>
      <c r="GB89" s="319"/>
      <c r="GC89" s="319"/>
      <c r="GD89" s="319"/>
      <c r="GE89" s="319"/>
      <c r="GF89" s="319"/>
      <c r="GG89" s="319"/>
      <c r="GH89" s="319"/>
      <c r="GI89" s="319"/>
      <c r="GJ89" s="319"/>
      <c r="GK89" s="319"/>
      <c r="GL89" s="319"/>
      <c r="GM89" s="319"/>
      <c r="GN89" s="319"/>
      <c r="GO89" s="319"/>
      <c r="GP89" s="319"/>
      <c r="GQ89" s="319"/>
      <c r="GR89" s="319"/>
      <c r="GS89" s="319"/>
      <c r="GT89" s="319"/>
      <c r="GU89" s="319"/>
      <c r="GV89" s="319"/>
      <c r="GW89" s="319"/>
      <c r="GX89" s="319"/>
      <c r="GY89" s="319"/>
      <c r="GZ89" s="319"/>
      <c r="HA89" s="319"/>
      <c r="HB89" s="319"/>
      <c r="HC89" s="319"/>
      <c r="HD89" s="319"/>
      <c r="HE89" s="319"/>
      <c r="HF89" s="319"/>
      <c r="HG89" s="319"/>
      <c r="HH89" s="319"/>
      <c r="HI89" s="319"/>
      <c r="HJ89" s="319"/>
      <c r="HK89" s="319"/>
      <c r="HL89" s="319"/>
      <c r="HM89" s="319"/>
      <c r="HN89" s="319"/>
      <c r="HO89" s="319"/>
      <c r="HP89" s="319"/>
      <c r="HQ89" s="319"/>
      <c r="HR89" s="319"/>
      <c r="HS89" s="319"/>
      <c r="HT89" s="319"/>
      <c r="HU89" s="319"/>
      <c r="HV89" s="319"/>
      <c r="HW89" s="319"/>
      <c r="HX89" s="319"/>
      <c r="HY89" s="319"/>
      <c r="HZ89" s="319"/>
      <c r="IA89" s="319"/>
      <c r="IB89" s="319"/>
      <c r="IC89" s="319"/>
      <c r="ID89" s="319"/>
      <c r="IE89" s="319"/>
      <c r="IF89" s="319"/>
      <c r="IG89" s="318"/>
    </row>
    <row r="90" spans="1:241" ht="12.75" customHeight="1" x14ac:dyDescent="0.2">
      <c r="A90" s="370" t="s">
        <v>45</v>
      </c>
      <c r="B90" s="270">
        <v>5065</v>
      </c>
      <c r="C90" s="270">
        <v>5065</v>
      </c>
      <c r="D90" s="270">
        <v>2180</v>
      </c>
      <c r="E90" s="270">
        <v>2880</v>
      </c>
      <c r="F90" s="270">
        <v>0</v>
      </c>
      <c r="G90" s="270">
        <v>0</v>
      </c>
      <c r="H90" s="270">
        <v>5065</v>
      </c>
      <c r="I90" s="270">
        <v>1295</v>
      </c>
      <c r="J90" s="270">
        <v>3770</v>
      </c>
      <c r="K90" s="270">
        <v>2095</v>
      </c>
      <c r="L90" s="270">
        <v>138.28580285182889</v>
      </c>
      <c r="M90" s="270">
        <v>1000</v>
      </c>
      <c r="N90" s="270">
        <v>1050</v>
      </c>
      <c r="O90" s="270">
        <v>940</v>
      </c>
      <c r="P90" s="270">
        <v>875</v>
      </c>
      <c r="Q90" s="270">
        <v>350</v>
      </c>
      <c r="R90" s="270">
        <v>160</v>
      </c>
      <c r="S90" s="270">
        <v>195</v>
      </c>
      <c r="T90" s="270">
        <v>270</v>
      </c>
      <c r="U90" s="270">
        <v>1.6202629543696829</v>
      </c>
      <c r="V90" s="270">
        <v>1</v>
      </c>
      <c r="W90" s="270">
        <v>71</v>
      </c>
      <c r="X90" s="270">
        <v>58.704905063291136</v>
      </c>
      <c r="Y90" s="270">
        <v>0</v>
      </c>
      <c r="Z90" s="270">
        <v>310</v>
      </c>
      <c r="AA90" s="270">
        <v>740</v>
      </c>
      <c r="AB90" s="270">
        <v>1425</v>
      </c>
      <c r="AC90" s="270">
        <v>1655</v>
      </c>
      <c r="AD90" s="270">
        <v>885</v>
      </c>
      <c r="AE90" s="270">
        <v>40</v>
      </c>
      <c r="AF90" s="270">
        <v>510</v>
      </c>
      <c r="AG90" s="270" t="s">
        <v>1676</v>
      </c>
      <c r="AH90" s="270">
        <v>955</v>
      </c>
      <c r="AI90" s="270">
        <v>0</v>
      </c>
      <c r="AJ90" s="270">
        <v>25</v>
      </c>
      <c r="AK90" s="270">
        <v>15</v>
      </c>
      <c r="AL90" s="270">
        <v>25</v>
      </c>
      <c r="AM90" s="270">
        <v>435</v>
      </c>
      <c r="AN90" s="270">
        <v>40</v>
      </c>
      <c r="AO90" s="270">
        <v>0</v>
      </c>
      <c r="AP90" s="270">
        <v>105</v>
      </c>
      <c r="AQ90" s="270">
        <v>375</v>
      </c>
      <c r="AR90" s="270">
        <v>65</v>
      </c>
      <c r="AS90" s="270">
        <v>80</v>
      </c>
      <c r="AT90" s="270">
        <v>280</v>
      </c>
      <c r="AU90" s="270">
        <v>0</v>
      </c>
      <c r="AV90" s="270">
        <v>25</v>
      </c>
      <c r="AW90" s="270">
        <v>415</v>
      </c>
      <c r="AX90" s="270">
        <v>0</v>
      </c>
      <c r="AY90" s="270">
        <v>75</v>
      </c>
      <c r="AZ90" s="270">
        <v>1445</v>
      </c>
      <c r="BA90" s="270" t="s">
        <v>1676</v>
      </c>
      <c r="BB90" s="270">
        <v>170</v>
      </c>
      <c r="BC90" s="270" t="s">
        <v>1676</v>
      </c>
      <c r="BD90" s="270">
        <v>75</v>
      </c>
      <c r="BE90" s="270" t="s">
        <v>1676</v>
      </c>
      <c r="BF90" s="270" t="s">
        <v>1676</v>
      </c>
      <c r="BG90" s="270">
        <v>0</v>
      </c>
      <c r="BH90" s="270">
        <v>155</v>
      </c>
      <c r="BI90" s="270">
        <v>995</v>
      </c>
      <c r="BJ90" s="270">
        <v>0</v>
      </c>
      <c r="BK90" s="270">
        <v>110</v>
      </c>
      <c r="BL90" s="270">
        <v>40</v>
      </c>
      <c r="BM90" s="270">
        <v>560</v>
      </c>
      <c r="BN90" s="270">
        <v>25</v>
      </c>
      <c r="BO90" s="270">
        <v>2010</v>
      </c>
      <c r="BP90" s="270">
        <v>615</v>
      </c>
      <c r="BQ90" s="270">
        <v>0</v>
      </c>
      <c r="BR90" s="270">
        <v>0</v>
      </c>
      <c r="BS90" s="270">
        <v>15</v>
      </c>
      <c r="BT90" s="270">
        <v>275</v>
      </c>
      <c r="BU90" s="270">
        <v>120</v>
      </c>
      <c r="BV90" s="270"/>
      <c r="BW90" s="270">
        <v>50</v>
      </c>
      <c r="BX90" s="270">
        <v>0</v>
      </c>
      <c r="BY90" s="270">
        <v>0</v>
      </c>
      <c r="BZ90" s="270">
        <v>0</v>
      </c>
      <c r="CA90" s="270">
        <v>0</v>
      </c>
      <c r="CB90" s="270">
        <v>0</v>
      </c>
      <c r="CC90" s="270">
        <v>0</v>
      </c>
      <c r="CD90" s="270">
        <v>20</v>
      </c>
      <c r="CE90" s="270">
        <v>0</v>
      </c>
      <c r="CF90" s="270">
        <v>0</v>
      </c>
      <c r="CG90" s="270">
        <v>5040</v>
      </c>
      <c r="CH90" s="270">
        <v>0</v>
      </c>
      <c r="CI90" s="270">
        <v>820</v>
      </c>
      <c r="CJ90" s="270">
        <v>430</v>
      </c>
      <c r="CK90" s="270">
        <v>2005</v>
      </c>
      <c r="CL90" s="270">
        <v>40</v>
      </c>
      <c r="CM90" s="270">
        <v>1000</v>
      </c>
      <c r="CN90" s="270">
        <v>0</v>
      </c>
      <c r="CO90" s="270">
        <v>0</v>
      </c>
      <c r="CP90" s="270">
        <v>0</v>
      </c>
      <c r="CQ90" s="270">
        <v>0</v>
      </c>
      <c r="CR90" s="270">
        <v>0</v>
      </c>
      <c r="CS90" s="270">
        <v>0</v>
      </c>
      <c r="CT90" s="270">
        <v>0</v>
      </c>
      <c r="CU90" s="270">
        <v>0</v>
      </c>
      <c r="CV90" s="270" t="s">
        <v>1676</v>
      </c>
      <c r="CW90" s="270">
        <v>0</v>
      </c>
      <c r="CX90" s="270">
        <v>0</v>
      </c>
      <c r="CY90" s="270">
        <v>0</v>
      </c>
      <c r="CZ90" s="270">
        <v>0</v>
      </c>
      <c r="DA90" s="270">
        <v>290</v>
      </c>
      <c r="DB90" s="270">
        <v>0</v>
      </c>
      <c r="DC90" s="270">
        <v>0</v>
      </c>
      <c r="DD90" s="270" t="s">
        <v>1676</v>
      </c>
      <c r="DE90" s="270">
        <v>0</v>
      </c>
      <c r="DF90" s="270">
        <v>0</v>
      </c>
      <c r="DG90" s="270">
        <v>0</v>
      </c>
      <c r="DH90" s="270">
        <v>0</v>
      </c>
      <c r="DI90" s="270">
        <v>0</v>
      </c>
      <c r="DJ90" s="270">
        <v>0</v>
      </c>
      <c r="DK90" s="270">
        <v>0</v>
      </c>
      <c r="DL90" s="270">
        <v>0</v>
      </c>
      <c r="DM90" s="270">
        <v>0</v>
      </c>
      <c r="DN90" s="270">
        <v>0</v>
      </c>
      <c r="DO90" s="270">
        <v>0</v>
      </c>
      <c r="DP90" s="270">
        <v>0</v>
      </c>
      <c r="DQ90" s="270"/>
      <c r="DR90" s="270">
        <v>0</v>
      </c>
      <c r="DS90" s="270">
        <v>0</v>
      </c>
      <c r="DT90" s="270">
        <v>0</v>
      </c>
      <c r="DU90" s="270">
        <v>0</v>
      </c>
      <c r="DV90" s="270">
        <v>0</v>
      </c>
      <c r="DW90" s="270">
        <v>0</v>
      </c>
      <c r="DX90" s="270">
        <v>0</v>
      </c>
      <c r="DY90" s="270">
        <v>0</v>
      </c>
      <c r="DZ90" s="270">
        <v>0</v>
      </c>
      <c r="EA90" s="270">
        <v>0</v>
      </c>
      <c r="EB90" s="270">
        <v>0</v>
      </c>
      <c r="EC90" s="270">
        <v>0</v>
      </c>
      <c r="ED90" s="270">
        <v>0</v>
      </c>
      <c r="EE90" s="270">
        <v>0</v>
      </c>
      <c r="EF90" s="270">
        <v>0</v>
      </c>
      <c r="EG90" s="270">
        <v>0</v>
      </c>
      <c r="EH90" s="270">
        <v>0</v>
      </c>
      <c r="EI90" s="270">
        <v>0</v>
      </c>
      <c r="EJ90" s="270">
        <v>0</v>
      </c>
      <c r="EK90" s="270">
        <v>470</v>
      </c>
      <c r="EL90" s="270">
        <v>0</v>
      </c>
      <c r="EM90" s="270">
        <v>0</v>
      </c>
      <c r="EN90" s="270">
        <v>0</v>
      </c>
      <c r="EO90" s="270">
        <v>0</v>
      </c>
      <c r="EP90" s="270">
        <v>0</v>
      </c>
      <c r="EQ90" s="270">
        <v>0</v>
      </c>
      <c r="ER90" s="270">
        <v>0</v>
      </c>
      <c r="ES90" s="270">
        <v>0</v>
      </c>
      <c r="ET90" s="270">
        <v>0</v>
      </c>
      <c r="EU90" s="270">
        <v>0</v>
      </c>
      <c r="EV90" s="270">
        <v>0</v>
      </c>
      <c r="EW90" s="270">
        <v>0</v>
      </c>
      <c r="EX90" s="270">
        <v>0</v>
      </c>
      <c r="EY90" s="270">
        <v>0</v>
      </c>
      <c r="EZ90" s="270">
        <v>0</v>
      </c>
      <c r="FA90" s="270">
        <v>0</v>
      </c>
      <c r="FB90" s="270">
        <v>0</v>
      </c>
      <c r="FC90" s="270">
        <v>0</v>
      </c>
      <c r="FD90" s="270">
        <v>0</v>
      </c>
      <c r="FE90" s="270">
        <v>0</v>
      </c>
      <c r="FF90" s="270">
        <v>0</v>
      </c>
      <c r="FG90" s="270">
        <v>0</v>
      </c>
      <c r="FH90" s="270">
        <v>0</v>
      </c>
      <c r="FI90" s="270">
        <v>0</v>
      </c>
      <c r="FJ90" s="270">
        <v>0</v>
      </c>
      <c r="FK90" s="270">
        <v>0</v>
      </c>
      <c r="FL90" s="351">
        <v>4895</v>
      </c>
      <c r="FM90" s="323">
        <v>0</v>
      </c>
      <c r="FN90" s="324">
        <v>4840</v>
      </c>
      <c r="FO90" s="270"/>
      <c r="FP90" s="89"/>
      <c r="FQ90" s="270"/>
      <c r="FR90" s="319"/>
      <c r="FS90" s="319"/>
      <c r="FT90" s="319"/>
      <c r="FU90" s="319"/>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319"/>
      <c r="GS90" s="319"/>
      <c r="GT90" s="319"/>
      <c r="GU90" s="319"/>
      <c r="GV90" s="319"/>
      <c r="GW90" s="319"/>
      <c r="GX90" s="319"/>
      <c r="GY90" s="319"/>
      <c r="GZ90" s="319"/>
      <c r="HA90" s="319"/>
      <c r="HB90" s="319"/>
      <c r="HC90" s="319"/>
      <c r="HD90" s="319"/>
      <c r="HE90" s="319"/>
      <c r="HF90" s="319"/>
      <c r="HG90" s="319"/>
      <c r="HH90" s="319"/>
      <c r="HI90" s="319"/>
      <c r="HJ90" s="319"/>
      <c r="HK90" s="319"/>
      <c r="HL90" s="319"/>
      <c r="HM90" s="319"/>
      <c r="HN90" s="319"/>
      <c r="HO90" s="319"/>
      <c r="HP90" s="319"/>
      <c r="HQ90" s="319"/>
      <c r="HR90" s="319"/>
      <c r="HS90" s="319"/>
      <c r="HT90" s="319"/>
      <c r="HU90" s="319"/>
      <c r="HV90" s="319"/>
      <c r="HW90" s="319"/>
      <c r="HX90" s="319"/>
      <c r="HY90" s="319"/>
      <c r="HZ90" s="319"/>
      <c r="IA90" s="319"/>
      <c r="IB90" s="319"/>
      <c r="IC90" s="319"/>
      <c r="ID90" s="319"/>
      <c r="IE90" s="319"/>
      <c r="IF90" s="319"/>
      <c r="IG90" s="318"/>
    </row>
    <row r="91" spans="1:241" ht="12.75" customHeight="1" x14ac:dyDescent="0.2">
      <c r="A91" s="370" t="s">
        <v>451</v>
      </c>
      <c r="B91" s="270">
        <v>95735</v>
      </c>
      <c r="C91" s="270">
        <v>85330</v>
      </c>
      <c r="D91" s="270">
        <v>33695</v>
      </c>
      <c r="E91" s="270">
        <v>51635</v>
      </c>
      <c r="F91" s="270">
        <v>36195</v>
      </c>
      <c r="G91" s="270">
        <v>4890</v>
      </c>
      <c r="H91" s="270">
        <v>24255</v>
      </c>
      <c r="I91" s="270">
        <v>71175</v>
      </c>
      <c r="J91" s="270">
        <v>24560</v>
      </c>
      <c r="K91" s="270">
        <v>220655</v>
      </c>
      <c r="L91" s="270">
        <v>48.732840638803943</v>
      </c>
      <c r="M91" s="270">
        <v>11215</v>
      </c>
      <c r="N91" s="270">
        <v>6000</v>
      </c>
      <c r="O91" s="270">
        <v>2585</v>
      </c>
      <c r="P91" s="270">
        <v>2910</v>
      </c>
      <c r="Q91" s="270">
        <v>665</v>
      </c>
      <c r="R91" s="270">
        <v>160</v>
      </c>
      <c r="S91" s="270">
        <v>10</v>
      </c>
      <c r="T91" s="270" t="s">
        <v>1676</v>
      </c>
      <c r="U91" s="270">
        <v>3.5276698400362672</v>
      </c>
      <c r="V91" s="270">
        <v>1</v>
      </c>
      <c r="W91" s="270">
        <v>32</v>
      </c>
      <c r="X91" s="270">
        <v>46.331618271170683</v>
      </c>
      <c r="Y91" s="270">
        <v>15185</v>
      </c>
      <c r="Z91" s="270">
        <v>14845</v>
      </c>
      <c r="AA91" s="270">
        <v>15090</v>
      </c>
      <c r="AB91" s="270">
        <v>13365</v>
      </c>
      <c r="AC91" s="270">
        <v>17840</v>
      </c>
      <c r="AD91" s="270">
        <v>16535</v>
      </c>
      <c r="AE91" s="270">
        <v>2570</v>
      </c>
      <c r="AF91" s="270">
        <v>750</v>
      </c>
      <c r="AG91" s="270">
        <v>710</v>
      </c>
      <c r="AH91" s="270">
        <v>3130</v>
      </c>
      <c r="AI91" s="270">
        <v>400</v>
      </c>
      <c r="AJ91" s="270">
        <v>1720</v>
      </c>
      <c r="AK91" s="270">
        <v>1745</v>
      </c>
      <c r="AL91" s="270">
        <v>5155</v>
      </c>
      <c r="AM91" s="270">
        <v>7285</v>
      </c>
      <c r="AN91" s="270">
        <v>820</v>
      </c>
      <c r="AO91" s="270">
        <v>365</v>
      </c>
      <c r="AP91" s="270">
        <v>440</v>
      </c>
      <c r="AQ91" s="270">
        <v>1535</v>
      </c>
      <c r="AR91" s="270">
        <v>395</v>
      </c>
      <c r="AS91" s="270">
        <v>200</v>
      </c>
      <c r="AT91" s="270">
        <v>1525</v>
      </c>
      <c r="AU91" s="270">
        <v>5815</v>
      </c>
      <c r="AV91" s="270">
        <v>1560</v>
      </c>
      <c r="AW91" s="270">
        <v>1800</v>
      </c>
      <c r="AX91" s="270">
        <v>5405</v>
      </c>
      <c r="AY91" s="270">
        <v>230</v>
      </c>
      <c r="AZ91" s="270">
        <v>3110</v>
      </c>
      <c r="BA91" s="270">
        <v>3040</v>
      </c>
      <c r="BB91" s="270">
        <v>48600</v>
      </c>
      <c r="BC91" s="270">
        <v>3460</v>
      </c>
      <c r="BD91" s="270">
        <v>5155</v>
      </c>
      <c r="BE91" s="270">
        <v>1165</v>
      </c>
      <c r="BF91" s="270">
        <v>880</v>
      </c>
      <c r="BG91" s="270">
        <v>800</v>
      </c>
      <c r="BH91" s="270">
        <v>1365</v>
      </c>
      <c r="BI91" s="270">
        <v>2925</v>
      </c>
      <c r="BJ91" s="270">
        <v>435</v>
      </c>
      <c r="BK91" s="270">
        <v>3755</v>
      </c>
      <c r="BL91" s="270">
        <v>7240</v>
      </c>
      <c r="BM91" s="270">
        <v>13580</v>
      </c>
      <c r="BN91" s="270">
        <v>1480</v>
      </c>
      <c r="BO91" s="270">
        <v>2860</v>
      </c>
      <c r="BP91" s="270">
        <v>3750</v>
      </c>
      <c r="BQ91" s="270">
        <v>15080</v>
      </c>
      <c r="BR91" s="270">
        <v>1955</v>
      </c>
      <c r="BS91" s="270">
        <v>230</v>
      </c>
      <c r="BT91" s="270">
        <v>7075</v>
      </c>
      <c r="BU91" s="270">
        <v>4930</v>
      </c>
      <c r="BV91" s="270"/>
      <c r="BW91" s="270">
        <v>7215</v>
      </c>
      <c r="BX91" s="270">
        <v>255</v>
      </c>
      <c r="BY91" s="270">
        <v>3975</v>
      </c>
      <c r="BZ91" s="270">
        <v>780</v>
      </c>
      <c r="CA91" s="270">
        <v>140</v>
      </c>
      <c r="CB91" s="270">
        <v>10</v>
      </c>
      <c r="CC91" s="270" t="s">
        <v>1676</v>
      </c>
      <c r="CD91" s="270">
        <v>1300</v>
      </c>
      <c r="CE91" s="270">
        <v>70</v>
      </c>
      <c r="CF91" s="270">
        <v>390</v>
      </c>
      <c r="CG91" s="270">
        <v>78405</v>
      </c>
      <c r="CH91" s="270" t="s">
        <v>1676</v>
      </c>
      <c r="CI91" s="270">
        <v>12445</v>
      </c>
      <c r="CJ91" s="270">
        <v>1720</v>
      </c>
      <c r="CK91" s="270">
        <v>4785</v>
      </c>
      <c r="CL91" s="270">
        <v>2005</v>
      </c>
      <c r="CM91" s="270">
        <v>3240</v>
      </c>
      <c r="CN91" s="270">
        <v>1415</v>
      </c>
      <c r="CO91" s="270">
        <v>0</v>
      </c>
      <c r="CP91" s="270">
        <v>0</v>
      </c>
      <c r="CQ91" s="270">
        <v>0</v>
      </c>
      <c r="CR91" s="270">
        <v>0</v>
      </c>
      <c r="CS91" s="270">
        <v>0</v>
      </c>
      <c r="CT91" s="270">
        <v>0</v>
      </c>
      <c r="CU91" s="270">
        <v>0</v>
      </c>
      <c r="CV91" s="270">
        <v>0</v>
      </c>
      <c r="CW91" s="270">
        <v>720</v>
      </c>
      <c r="CX91" s="270">
        <v>0</v>
      </c>
      <c r="CY91" s="270">
        <v>85</v>
      </c>
      <c r="CZ91" s="270">
        <v>45</v>
      </c>
      <c r="DA91" s="270">
        <v>340</v>
      </c>
      <c r="DB91" s="270">
        <v>0</v>
      </c>
      <c r="DC91" s="270">
        <v>24950</v>
      </c>
      <c r="DD91" s="270">
        <v>615</v>
      </c>
      <c r="DE91" s="270">
        <v>1780</v>
      </c>
      <c r="DF91" s="270">
        <v>1545</v>
      </c>
      <c r="DG91" s="270">
        <v>0</v>
      </c>
      <c r="DH91" s="270">
        <v>0</v>
      </c>
      <c r="DI91" s="270">
        <v>0</v>
      </c>
      <c r="DJ91" s="270">
        <v>0</v>
      </c>
      <c r="DK91" s="270">
        <v>0</v>
      </c>
      <c r="DL91" s="270">
        <v>0</v>
      </c>
      <c r="DM91" s="270">
        <v>0</v>
      </c>
      <c r="DN91" s="270">
        <v>0</v>
      </c>
      <c r="DO91" s="270">
        <v>950</v>
      </c>
      <c r="DP91" s="270">
        <v>0</v>
      </c>
      <c r="DQ91" s="270"/>
      <c r="DR91" s="270">
        <v>0</v>
      </c>
      <c r="DS91" s="270" t="s">
        <v>1676</v>
      </c>
      <c r="DT91" s="270">
        <v>770</v>
      </c>
      <c r="DU91" s="270">
        <v>0</v>
      </c>
      <c r="DV91" s="270">
        <v>0</v>
      </c>
      <c r="DW91" s="270">
        <v>0</v>
      </c>
      <c r="DX91" s="270">
        <v>0</v>
      </c>
      <c r="DY91" s="270">
        <v>0</v>
      </c>
      <c r="DZ91" s="270">
        <v>0</v>
      </c>
      <c r="EA91" s="270">
        <v>0</v>
      </c>
      <c r="EB91" s="270">
        <v>0</v>
      </c>
      <c r="EC91" s="270">
        <v>0</v>
      </c>
      <c r="ED91" s="270">
        <v>13420</v>
      </c>
      <c r="EE91" s="270">
        <v>0</v>
      </c>
      <c r="EF91" s="270">
        <v>6680</v>
      </c>
      <c r="EG91" s="270">
        <v>0</v>
      </c>
      <c r="EH91" s="270">
        <v>0</v>
      </c>
      <c r="EI91" s="270">
        <v>0</v>
      </c>
      <c r="EJ91" s="270">
        <v>0</v>
      </c>
      <c r="EK91" s="270">
        <v>18190</v>
      </c>
      <c r="EL91" s="270">
        <v>0</v>
      </c>
      <c r="EM91" s="270">
        <v>0</v>
      </c>
      <c r="EN91" s="270">
        <v>0</v>
      </c>
      <c r="EO91" s="270">
        <v>0</v>
      </c>
      <c r="EP91" s="270">
        <v>0</v>
      </c>
      <c r="EQ91" s="270">
        <v>0</v>
      </c>
      <c r="ER91" s="270">
        <v>0</v>
      </c>
      <c r="ES91" s="270">
        <v>0</v>
      </c>
      <c r="ET91" s="270">
        <v>0</v>
      </c>
      <c r="EU91" s="270" t="s">
        <v>1676</v>
      </c>
      <c r="EV91" s="270">
        <v>0</v>
      </c>
      <c r="EW91" s="270">
        <v>0</v>
      </c>
      <c r="EX91" s="270">
        <v>0</v>
      </c>
      <c r="EY91" s="270">
        <v>0</v>
      </c>
      <c r="EZ91" s="270">
        <v>0</v>
      </c>
      <c r="FA91" s="270">
        <v>0</v>
      </c>
      <c r="FB91" s="270">
        <v>0</v>
      </c>
      <c r="FC91" s="270">
        <v>0</v>
      </c>
      <c r="FD91" s="270">
        <v>0</v>
      </c>
      <c r="FE91" s="270">
        <v>0</v>
      </c>
      <c r="FF91" s="270">
        <v>0</v>
      </c>
      <c r="FG91" s="270">
        <v>0</v>
      </c>
      <c r="FH91" s="270">
        <v>0</v>
      </c>
      <c r="FI91" s="270">
        <v>0</v>
      </c>
      <c r="FJ91" s="270">
        <v>20</v>
      </c>
      <c r="FK91" s="270">
        <v>10</v>
      </c>
      <c r="FL91" s="351">
        <v>47140</v>
      </c>
      <c r="FM91" s="323">
        <v>19990</v>
      </c>
      <c r="FN91" s="324">
        <v>23545</v>
      </c>
      <c r="FO91" s="270"/>
      <c r="FP91" s="89"/>
      <c r="FQ91" s="270"/>
      <c r="FR91" s="319"/>
      <c r="FS91" s="319"/>
      <c r="FT91" s="319"/>
      <c r="FU91" s="319"/>
      <c r="FV91" s="319"/>
      <c r="FW91" s="319"/>
      <c r="FX91" s="319"/>
      <c r="FY91" s="319"/>
      <c r="FZ91" s="319"/>
      <c r="GA91" s="319"/>
      <c r="GB91" s="319"/>
      <c r="GC91" s="319"/>
      <c r="GD91" s="319"/>
      <c r="GE91" s="319"/>
      <c r="GF91" s="319"/>
      <c r="GG91" s="319"/>
      <c r="GH91" s="319"/>
      <c r="GI91" s="319"/>
      <c r="GJ91" s="319"/>
      <c r="GK91" s="319"/>
      <c r="GL91" s="319"/>
      <c r="GM91" s="319"/>
      <c r="GN91" s="319"/>
      <c r="GO91" s="319"/>
      <c r="GP91" s="319"/>
      <c r="GQ91" s="319"/>
      <c r="GR91" s="319"/>
      <c r="GS91" s="319"/>
      <c r="GT91" s="319"/>
      <c r="GU91" s="319"/>
      <c r="GV91" s="319"/>
      <c r="GW91" s="319"/>
      <c r="GX91" s="319"/>
      <c r="GY91" s="319"/>
      <c r="GZ91" s="319"/>
      <c r="HA91" s="319"/>
      <c r="HB91" s="319"/>
      <c r="HC91" s="319"/>
      <c r="HD91" s="319"/>
      <c r="HE91" s="319"/>
      <c r="HF91" s="319"/>
      <c r="HG91" s="319"/>
      <c r="HH91" s="319"/>
      <c r="HI91" s="319"/>
      <c r="HJ91" s="319"/>
      <c r="HK91" s="319"/>
      <c r="HL91" s="319"/>
      <c r="HM91" s="319"/>
      <c r="HN91" s="319"/>
      <c r="HO91" s="319"/>
      <c r="HP91" s="319"/>
      <c r="HQ91" s="319"/>
      <c r="HR91" s="319"/>
      <c r="HS91" s="319"/>
      <c r="HT91" s="319"/>
      <c r="HU91" s="319"/>
      <c r="HV91" s="319"/>
      <c r="HW91" s="319"/>
      <c r="HX91" s="319"/>
      <c r="HY91" s="319"/>
      <c r="HZ91" s="319"/>
      <c r="IA91" s="319"/>
      <c r="IB91" s="319"/>
      <c r="IC91" s="319"/>
      <c r="ID91" s="319"/>
      <c r="IE91" s="319"/>
      <c r="IF91" s="319"/>
      <c r="IG91" s="318"/>
    </row>
    <row r="92" spans="1:241" s="272" customFormat="1" ht="12.75" customHeight="1" x14ac:dyDescent="0.2">
      <c r="A92" s="370" t="s">
        <v>355</v>
      </c>
      <c r="B92" s="270">
        <v>3290</v>
      </c>
      <c r="C92" s="270">
        <v>3290</v>
      </c>
      <c r="D92" s="270">
        <v>1450</v>
      </c>
      <c r="E92" s="270">
        <v>1840</v>
      </c>
      <c r="F92" s="270">
        <v>0</v>
      </c>
      <c r="G92" s="270">
        <v>0</v>
      </c>
      <c r="H92" s="270">
        <v>3290</v>
      </c>
      <c r="I92" s="270">
        <v>0</v>
      </c>
      <c r="J92" s="270">
        <v>3290</v>
      </c>
      <c r="K92" s="270">
        <v>0</v>
      </c>
      <c r="L92" s="270">
        <v>81.742144177449163</v>
      </c>
      <c r="M92" s="270">
        <v>1145</v>
      </c>
      <c r="N92" s="270">
        <v>655</v>
      </c>
      <c r="O92" s="270">
        <v>675</v>
      </c>
      <c r="P92" s="270">
        <v>510</v>
      </c>
      <c r="Q92" s="270">
        <v>100</v>
      </c>
      <c r="R92" s="270">
        <v>60</v>
      </c>
      <c r="S92" s="270">
        <v>50</v>
      </c>
      <c r="T92" s="270">
        <v>50</v>
      </c>
      <c r="U92" s="270"/>
      <c r="V92" s="270"/>
      <c r="W92" s="270">
        <v>51</v>
      </c>
      <c r="X92" s="270">
        <v>59.80243161094225</v>
      </c>
      <c r="Y92" s="270">
        <v>0</v>
      </c>
      <c r="Z92" s="270">
        <v>210</v>
      </c>
      <c r="AA92" s="270">
        <v>420</v>
      </c>
      <c r="AB92" s="270">
        <v>900</v>
      </c>
      <c r="AC92" s="270">
        <v>1030</v>
      </c>
      <c r="AD92" s="270">
        <v>705</v>
      </c>
      <c r="AE92" s="270">
        <v>30</v>
      </c>
      <c r="AF92" s="270">
        <v>230</v>
      </c>
      <c r="AG92" s="270">
        <v>0</v>
      </c>
      <c r="AH92" s="270">
        <v>690</v>
      </c>
      <c r="AI92" s="270">
        <v>0</v>
      </c>
      <c r="AJ92" s="270">
        <v>0</v>
      </c>
      <c r="AK92" s="270">
        <v>0</v>
      </c>
      <c r="AL92" s="270">
        <v>370</v>
      </c>
      <c r="AM92" s="270">
        <v>540</v>
      </c>
      <c r="AN92" s="270">
        <v>0</v>
      </c>
      <c r="AO92" s="270">
        <v>0</v>
      </c>
      <c r="AP92" s="270">
        <v>25</v>
      </c>
      <c r="AQ92" s="270">
        <v>230</v>
      </c>
      <c r="AR92" s="270">
        <v>120</v>
      </c>
      <c r="AS92" s="270">
        <v>30</v>
      </c>
      <c r="AT92" s="270">
        <v>100</v>
      </c>
      <c r="AU92" s="270">
        <v>0</v>
      </c>
      <c r="AV92" s="270">
        <v>10</v>
      </c>
      <c r="AW92" s="270">
        <v>90</v>
      </c>
      <c r="AX92" s="270">
        <v>0</v>
      </c>
      <c r="AY92" s="270">
        <v>220</v>
      </c>
      <c r="AZ92" s="270">
        <v>445</v>
      </c>
      <c r="BA92" s="270">
        <v>90</v>
      </c>
      <c r="BB92" s="270">
        <v>100</v>
      </c>
      <c r="BC92" s="270">
        <v>25</v>
      </c>
      <c r="BD92" s="270">
        <v>20</v>
      </c>
      <c r="BE92" s="270">
        <v>25</v>
      </c>
      <c r="BF92" s="270" t="s">
        <v>1676</v>
      </c>
      <c r="BG92" s="270">
        <v>15</v>
      </c>
      <c r="BH92" s="270">
        <v>10</v>
      </c>
      <c r="BI92" s="270">
        <v>710</v>
      </c>
      <c r="BJ92" s="270">
        <v>0</v>
      </c>
      <c r="BK92" s="270">
        <v>25</v>
      </c>
      <c r="BL92" s="270">
        <v>0</v>
      </c>
      <c r="BM92" s="270">
        <v>750</v>
      </c>
      <c r="BN92" s="270" t="s">
        <v>1676</v>
      </c>
      <c r="BO92" s="270">
        <v>1075</v>
      </c>
      <c r="BP92" s="270">
        <v>385</v>
      </c>
      <c r="BQ92" s="270">
        <v>0</v>
      </c>
      <c r="BR92" s="270">
        <v>0</v>
      </c>
      <c r="BS92" s="270" t="s">
        <v>1676</v>
      </c>
      <c r="BT92" s="270">
        <v>190</v>
      </c>
      <c r="BU92" s="270">
        <v>10</v>
      </c>
      <c r="BV92" s="270"/>
      <c r="BW92" s="270">
        <v>45</v>
      </c>
      <c r="BX92" s="270">
        <v>0</v>
      </c>
      <c r="BY92" s="270">
        <v>0</v>
      </c>
      <c r="BZ92" s="270" t="s">
        <v>1676</v>
      </c>
      <c r="CA92" s="270" t="s">
        <v>1676</v>
      </c>
      <c r="CB92" s="270">
        <v>0</v>
      </c>
      <c r="CC92" s="270">
        <v>0</v>
      </c>
      <c r="CD92" s="270" t="s">
        <v>1676</v>
      </c>
      <c r="CE92" s="270">
        <v>0</v>
      </c>
      <c r="CF92" s="270">
        <v>0</v>
      </c>
      <c r="CG92" s="270">
        <v>3285</v>
      </c>
      <c r="CH92" s="270">
        <v>0</v>
      </c>
      <c r="CI92" s="270">
        <v>790</v>
      </c>
      <c r="CJ92" s="270">
        <v>370</v>
      </c>
      <c r="CK92" s="270">
        <v>600</v>
      </c>
      <c r="CL92" s="270">
        <v>0</v>
      </c>
      <c r="CM92" s="270">
        <v>710</v>
      </c>
      <c r="CN92" s="270">
        <v>0</v>
      </c>
      <c r="CO92" s="270">
        <v>0</v>
      </c>
      <c r="CP92" s="270">
        <v>0</v>
      </c>
      <c r="CQ92" s="270">
        <v>0</v>
      </c>
      <c r="CR92" s="270">
        <v>0</v>
      </c>
      <c r="CS92" s="270">
        <v>0</v>
      </c>
      <c r="CT92" s="270">
        <v>0</v>
      </c>
      <c r="CU92" s="270">
        <v>0</v>
      </c>
      <c r="CV92" s="270">
        <v>0</v>
      </c>
      <c r="CW92" s="270" t="s">
        <v>1676</v>
      </c>
      <c r="CX92" s="270">
        <v>0</v>
      </c>
      <c r="CY92" s="270">
        <v>0</v>
      </c>
      <c r="CZ92" s="270">
        <v>0</v>
      </c>
      <c r="DA92" s="270">
        <v>510</v>
      </c>
      <c r="DB92" s="270">
        <v>0</v>
      </c>
      <c r="DC92" s="270">
        <v>0</v>
      </c>
      <c r="DD92" s="270">
        <v>175</v>
      </c>
      <c r="DE92" s="270">
        <v>0</v>
      </c>
      <c r="DF92" s="270">
        <v>0</v>
      </c>
      <c r="DG92" s="270">
        <v>0</v>
      </c>
      <c r="DH92" s="270">
        <v>0</v>
      </c>
      <c r="DI92" s="270">
        <v>0</v>
      </c>
      <c r="DJ92" s="270">
        <v>0</v>
      </c>
      <c r="DK92" s="270">
        <v>0</v>
      </c>
      <c r="DL92" s="270">
        <v>0</v>
      </c>
      <c r="DM92" s="270">
        <v>0</v>
      </c>
      <c r="DN92" s="270">
        <v>0</v>
      </c>
      <c r="DO92" s="270">
        <v>0</v>
      </c>
      <c r="DP92" s="270">
        <v>0</v>
      </c>
      <c r="DQ92" s="270"/>
      <c r="DR92" s="270">
        <v>0</v>
      </c>
      <c r="DS92" s="270">
        <v>0</v>
      </c>
      <c r="DT92" s="270">
        <v>0</v>
      </c>
      <c r="DU92" s="270">
        <v>0</v>
      </c>
      <c r="DV92" s="270">
        <v>0</v>
      </c>
      <c r="DW92" s="270">
        <v>0</v>
      </c>
      <c r="DX92" s="270">
        <v>0</v>
      </c>
      <c r="DY92" s="270">
        <v>0</v>
      </c>
      <c r="DZ92" s="270">
        <v>0</v>
      </c>
      <c r="EA92" s="270">
        <v>0</v>
      </c>
      <c r="EB92" s="270">
        <v>0</v>
      </c>
      <c r="EC92" s="270">
        <v>0</v>
      </c>
      <c r="ED92" s="270">
        <v>0</v>
      </c>
      <c r="EE92" s="270">
        <v>0</v>
      </c>
      <c r="EF92" s="270">
        <v>0</v>
      </c>
      <c r="EG92" s="270">
        <v>0</v>
      </c>
      <c r="EH92" s="270">
        <v>0</v>
      </c>
      <c r="EI92" s="270">
        <v>0</v>
      </c>
      <c r="EJ92" s="270">
        <v>0</v>
      </c>
      <c r="EK92" s="270">
        <v>135</v>
      </c>
      <c r="EL92" s="270">
        <v>0</v>
      </c>
      <c r="EM92" s="270">
        <v>0</v>
      </c>
      <c r="EN92" s="270">
        <v>0</v>
      </c>
      <c r="EO92" s="270">
        <v>0</v>
      </c>
      <c r="EP92" s="270">
        <v>0</v>
      </c>
      <c r="EQ92" s="270">
        <v>0</v>
      </c>
      <c r="ER92" s="270">
        <v>0</v>
      </c>
      <c r="ES92" s="270">
        <v>0</v>
      </c>
      <c r="ET92" s="270">
        <v>0</v>
      </c>
      <c r="EU92" s="270">
        <v>0</v>
      </c>
      <c r="EV92" s="270">
        <v>0</v>
      </c>
      <c r="EW92" s="270">
        <v>0</v>
      </c>
      <c r="EX92" s="270">
        <v>0</v>
      </c>
      <c r="EY92" s="270">
        <v>0</v>
      </c>
      <c r="EZ92" s="270">
        <v>0</v>
      </c>
      <c r="FA92" s="270">
        <v>0</v>
      </c>
      <c r="FB92" s="270">
        <v>0</v>
      </c>
      <c r="FC92" s="270">
        <v>0</v>
      </c>
      <c r="FD92" s="270">
        <v>0</v>
      </c>
      <c r="FE92" s="270">
        <v>0</v>
      </c>
      <c r="FF92" s="270">
        <v>0</v>
      </c>
      <c r="FG92" s="270">
        <v>0</v>
      </c>
      <c r="FH92" s="270">
        <v>0</v>
      </c>
      <c r="FI92" s="270">
        <v>0</v>
      </c>
      <c r="FJ92" s="270">
        <v>0</v>
      </c>
      <c r="FK92" s="270">
        <v>0</v>
      </c>
      <c r="FL92" s="351">
        <v>3190</v>
      </c>
      <c r="FM92" s="323">
        <v>0</v>
      </c>
      <c r="FN92" s="324">
        <v>3245</v>
      </c>
      <c r="FO92" s="13"/>
      <c r="FP92" s="89"/>
      <c r="FQ92" s="13"/>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322"/>
    </row>
    <row r="93" spans="1:241" ht="12.75" customHeight="1" x14ac:dyDescent="0.2">
      <c r="A93" s="370" t="s">
        <v>259</v>
      </c>
      <c r="B93" s="270">
        <v>1320</v>
      </c>
      <c r="C93" s="270">
        <v>980</v>
      </c>
      <c r="D93" s="270">
        <v>555</v>
      </c>
      <c r="E93" s="270">
        <v>425</v>
      </c>
      <c r="F93" s="270">
        <v>520</v>
      </c>
      <c r="G93" s="270">
        <v>290</v>
      </c>
      <c r="H93" s="270">
        <v>125</v>
      </c>
      <c r="I93" s="270">
        <v>1320</v>
      </c>
      <c r="J93" s="270">
        <v>0</v>
      </c>
      <c r="K93" s="270">
        <v>60880</v>
      </c>
      <c r="L93" s="270" t="s">
        <v>1676</v>
      </c>
      <c r="M93" s="270" t="s">
        <v>1676</v>
      </c>
      <c r="N93" s="270">
        <v>0</v>
      </c>
      <c r="O93" s="270">
        <v>0</v>
      </c>
      <c r="P93" s="270" t="s">
        <v>1676</v>
      </c>
      <c r="Q93" s="270">
        <v>0</v>
      </c>
      <c r="R93" s="270">
        <v>0</v>
      </c>
      <c r="S93" s="270">
        <v>0</v>
      </c>
      <c r="T93" s="270">
        <v>0</v>
      </c>
      <c r="U93" s="270">
        <v>63.244588744588746</v>
      </c>
      <c r="V93" s="270">
        <v>32</v>
      </c>
      <c r="W93" s="270" t="s">
        <v>1676</v>
      </c>
      <c r="X93" s="270">
        <v>42.498857578065497</v>
      </c>
      <c r="Y93" s="270" t="s">
        <v>1676</v>
      </c>
      <c r="Z93" s="270">
        <v>375</v>
      </c>
      <c r="AA93" s="270">
        <v>395</v>
      </c>
      <c r="AB93" s="270">
        <v>300</v>
      </c>
      <c r="AC93" s="270">
        <v>160</v>
      </c>
      <c r="AD93" s="270">
        <v>75</v>
      </c>
      <c r="AE93" s="270">
        <v>10</v>
      </c>
      <c r="AF93" s="270">
        <v>0</v>
      </c>
      <c r="AG93" s="270">
        <v>0</v>
      </c>
      <c r="AH93" s="270">
        <v>0</v>
      </c>
      <c r="AI93" s="270">
        <v>0</v>
      </c>
      <c r="AJ93" s="270">
        <v>0</v>
      </c>
      <c r="AK93" s="270">
        <v>0</v>
      </c>
      <c r="AL93" s="270">
        <v>0</v>
      </c>
      <c r="AM93" s="270">
        <v>0</v>
      </c>
      <c r="AN93" s="270">
        <v>0</v>
      </c>
      <c r="AO93" s="270">
        <v>0</v>
      </c>
      <c r="AP93" s="270">
        <v>0</v>
      </c>
      <c r="AQ93" s="270" t="s">
        <v>1676</v>
      </c>
      <c r="AR93" s="270">
        <v>0</v>
      </c>
      <c r="AS93" s="270">
        <v>0</v>
      </c>
      <c r="AT93" s="270">
        <v>0</v>
      </c>
      <c r="AU93" s="270">
        <v>0</v>
      </c>
      <c r="AV93" s="270">
        <v>0</v>
      </c>
      <c r="AW93" s="270">
        <v>0</v>
      </c>
      <c r="AX93" s="270">
        <v>0</v>
      </c>
      <c r="AY93" s="270">
        <v>0</v>
      </c>
      <c r="AZ93" s="270">
        <v>0</v>
      </c>
      <c r="BA93" s="270">
        <v>0</v>
      </c>
      <c r="BB93" s="270">
        <v>1320</v>
      </c>
      <c r="BC93" s="270">
        <v>0</v>
      </c>
      <c r="BD93" s="270">
        <v>0</v>
      </c>
      <c r="BE93" s="270">
        <v>0</v>
      </c>
      <c r="BF93" s="270">
        <v>0</v>
      </c>
      <c r="BG93" s="270">
        <v>800</v>
      </c>
      <c r="BH93" s="270">
        <v>30</v>
      </c>
      <c r="BI93" s="270">
        <v>0</v>
      </c>
      <c r="BJ93" s="270">
        <v>0</v>
      </c>
      <c r="BK93" s="270">
        <v>0</v>
      </c>
      <c r="BL93" s="270">
        <v>0</v>
      </c>
      <c r="BM93" s="270">
        <v>0</v>
      </c>
      <c r="BN93" s="270">
        <v>0</v>
      </c>
      <c r="BO93" s="270">
        <v>0</v>
      </c>
      <c r="BP93" s="270" t="s">
        <v>1676</v>
      </c>
      <c r="BQ93" s="270">
        <v>0</v>
      </c>
      <c r="BR93" s="270">
        <v>0</v>
      </c>
      <c r="BS93" s="270">
        <v>0</v>
      </c>
      <c r="BT93" s="270">
        <v>150</v>
      </c>
      <c r="BU93" s="270" t="s">
        <v>1676</v>
      </c>
      <c r="BV93" s="270"/>
      <c r="BW93" s="270">
        <v>0</v>
      </c>
      <c r="BX93" s="270">
        <v>0</v>
      </c>
      <c r="BY93" s="270">
        <v>40</v>
      </c>
      <c r="BZ93" s="270" t="s">
        <v>1676</v>
      </c>
      <c r="CA93" s="270">
        <v>10</v>
      </c>
      <c r="CB93" s="270">
        <v>0</v>
      </c>
      <c r="CC93" s="270">
        <v>0</v>
      </c>
      <c r="CD93" s="270">
        <v>15</v>
      </c>
      <c r="CE93" s="270" t="s">
        <v>1676</v>
      </c>
      <c r="CF93" s="270" t="s">
        <v>1676</v>
      </c>
      <c r="CG93" s="270">
        <v>900</v>
      </c>
      <c r="CH93" s="270">
        <v>0</v>
      </c>
      <c r="CI93" s="270">
        <v>0</v>
      </c>
      <c r="CJ93" s="270">
        <v>0</v>
      </c>
      <c r="CK93" s="270">
        <v>0</v>
      </c>
      <c r="CL93" s="270">
        <v>0</v>
      </c>
      <c r="CM93" s="270">
        <v>0</v>
      </c>
      <c r="CN93" s="270">
        <v>0</v>
      </c>
      <c r="CO93" s="270">
        <v>0</v>
      </c>
      <c r="CP93" s="270">
        <v>0</v>
      </c>
      <c r="CQ93" s="270">
        <v>0</v>
      </c>
      <c r="CR93" s="270">
        <v>0</v>
      </c>
      <c r="CS93" s="270">
        <v>0</v>
      </c>
      <c r="CT93" s="270">
        <v>0</v>
      </c>
      <c r="CU93" s="270">
        <v>0</v>
      </c>
      <c r="CV93" s="270">
        <v>0</v>
      </c>
      <c r="CW93" s="270">
        <v>0</v>
      </c>
      <c r="CX93" s="270">
        <v>0</v>
      </c>
      <c r="CY93" s="270">
        <v>0</v>
      </c>
      <c r="CZ93" s="270">
        <v>0</v>
      </c>
      <c r="DA93" s="270">
        <v>0</v>
      </c>
      <c r="DB93" s="270">
        <v>0</v>
      </c>
      <c r="DC93" s="270">
        <v>0</v>
      </c>
      <c r="DD93" s="270">
        <v>0</v>
      </c>
      <c r="DE93" s="270">
        <v>0</v>
      </c>
      <c r="DF93" s="270">
        <v>0</v>
      </c>
      <c r="DG93" s="270">
        <v>0</v>
      </c>
      <c r="DH93" s="270">
        <v>0</v>
      </c>
      <c r="DI93" s="270">
        <v>0</v>
      </c>
      <c r="DJ93" s="270">
        <v>0</v>
      </c>
      <c r="DK93" s="270">
        <v>0</v>
      </c>
      <c r="DL93" s="270">
        <v>0</v>
      </c>
      <c r="DM93" s="270">
        <v>0</v>
      </c>
      <c r="DN93" s="270">
        <v>0</v>
      </c>
      <c r="DO93" s="270">
        <v>0</v>
      </c>
      <c r="DP93" s="270">
        <v>0</v>
      </c>
      <c r="DQ93" s="270"/>
      <c r="DR93" s="270">
        <v>0</v>
      </c>
      <c r="DS93" s="270">
        <v>0</v>
      </c>
      <c r="DT93" s="270">
        <v>0</v>
      </c>
      <c r="DU93" s="270">
        <v>0</v>
      </c>
      <c r="DV93" s="270">
        <v>0</v>
      </c>
      <c r="DW93" s="270">
        <v>0</v>
      </c>
      <c r="DX93" s="270">
        <v>0</v>
      </c>
      <c r="DY93" s="270">
        <v>0</v>
      </c>
      <c r="DZ93" s="270">
        <v>0</v>
      </c>
      <c r="EA93" s="270">
        <v>0</v>
      </c>
      <c r="EB93" s="270">
        <v>0</v>
      </c>
      <c r="EC93" s="270">
        <v>0</v>
      </c>
      <c r="ED93" s="270">
        <v>0</v>
      </c>
      <c r="EE93" s="270">
        <v>0</v>
      </c>
      <c r="EF93" s="270">
        <v>0</v>
      </c>
      <c r="EG93" s="270">
        <v>0</v>
      </c>
      <c r="EH93" s="270">
        <v>0</v>
      </c>
      <c r="EI93" s="270">
        <v>0</v>
      </c>
      <c r="EJ93" s="270">
        <v>0</v>
      </c>
      <c r="EK93" s="270">
        <v>0</v>
      </c>
      <c r="EL93" s="270">
        <v>0</v>
      </c>
      <c r="EM93" s="270">
        <v>0</v>
      </c>
      <c r="EN93" s="270">
        <v>0</v>
      </c>
      <c r="EO93" s="270">
        <v>15</v>
      </c>
      <c r="EP93" s="270">
        <v>1085</v>
      </c>
      <c r="EQ93" s="270">
        <v>25</v>
      </c>
      <c r="ER93" s="270">
        <v>35</v>
      </c>
      <c r="ES93" s="270">
        <v>0</v>
      </c>
      <c r="ET93" s="270">
        <v>160</v>
      </c>
      <c r="EU93" s="270">
        <v>0</v>
      </c>
      <c r="EV93" s="270">
        <v>0</v>
      </c>
      <c r="EW93" s="270">
        <v>0</v>
      </c>
      <c r="EX93" s="270">
        <v>0</v>
      </c>
      <c r="EY93" s="270">
        <v>0</v>
      </c>
      <c r="EZ93" s="270">
        <v>0</v>
      </c>
      <c r="FA93" s="270">
        <v>0</v>
      </c>
      <c r="FB93" s="270">
        <v>0</v>
      </c>
      <c r="FC93" s="270">
        <v>0</v>
      </c>
      <c r="FD93" s="270">
        <v>0</v>
      </c>
      <c r="FE93" s="270">
        <v>0</v>
      </c>
      <c r="FF93" s="270">
        <v>0</v>
      </c>
      <c r="FG93" s="270">
        <v>0</v>
      </c>
      <c r="FH93" s="270">
        <v>0</v>
      </c>
      <c r="FI93" s="270">
        <v>0</v>
      </c>
      <c r="FJ93" s="270">
        <v>0</v>
      </c>
      <c r="FK93" s="270">
        <v>0</v>
      </c>
      <c r="FL93" s="351" t="s">
        <v>1676</v>
      </c>
      <c r="FM93" s="323">
        <v>40</v>
      </c>
      <c r="FN93" s="324" t="s">
        <v>1676</v>
      </c>
      <c r="FO93" s="270"/>
      <c r="FP93" s="89"/>
      <c r="FQ93" s="270"/>
      <c r="FR93" s="319"/>
      <c r="FS93" s="319"/>
      <c r="FT93" s="319"/>
      <c r="FU93" s="319"/>
      <c r="FV93" s="319"/>
      <c r="FW93" s="319"/>
      <c r="FX93" s="319"/>
      <c r="FY93" s="319"/>
      <c r="FZ93" s="319"/>
      <c r="GA93" s="319"/>
      <c r="GB93" s="319"/>
      <c r="GC93" s="319"/>
      <c r="GD93" s="319"/>
      <c r="GE93" s="319"/>
      <c r="GF93" s="319"/>
      <c r="GG93" s="319"/>
      <c r="GH93" s="319"/>
      <c r="GI93" s="319"/>
      <c r="GJ93" s="319"/>
      <c r="GK93" s="319"/>
      <c r="GL93" s="319"/>
      <c r="GM93" s="319"/>
      <c r="GN93" s="319"/>
      <c r="GO93" s="319"/>
      <c r="GP93" s="319"/>
      <c r="GQ93" s="319"/>
      <c r="GR93" s="319"/>
      <c r="GS93" s="319"/>
      <c r="GT93" s="319"/>
      <c r="GU93" s="319"/>
      <c r="GV93" s="319"/>
      <c r="GW93" s="319"/>
      <c r="GX93" s="319"/>
      <c r="GY93" s="319"/>
      <c r="GZ93" s="319"/>
      <c r="HA93" s="319"/>
      <c r="HB93" s="319"/>
      <c r="HC93" s="319"/>
      <c r="HD93" s="319"/>
      <c r="HE93" s="319"/>
      <c r="HF93" s="319"/>
      <c r="HG93" s="319"/>
      <c r="HH93" s="319"/>
      <c r="HI93" s="319"/>
      <c r="HJ93" s="319"/>
      <c r="HK93" s="319"/>
      <c r="HL93" s="319"/>
      <c r="HM93" s="319"/>
      <c r="HN93" s="319"/>
      <c r="HO93" s="319"/>
      <c r="HP93" s="319"/>
      <c r="HQ93" s="319"/>
      <c r="HR93" s="319"/>
      <c r="HS93" s="319"/>
      <c r="HT93" s="319"/>
      <c r="HU93" s="319"/>
      <c r="HV93" s="319"/>
      <c r="HW93" s="319"/>
      <c r="HX93" s="319"/>
      <c r="HY93" s="319"/>
      <c r="HZ93" s="319"/>
      <c r="IA93" s="319"/>
      <c r="IB93" s="319"/>
      <c r="IC93" s="319"/>
      <c r="ID93" s="319"/>
      <c r="IE93" s="319"/>
      <c r="IF93" s="319"/>
      <c r="IG93" s="318"/>
    </row>
    <row r="94" spans="1:241" ht="12.75" customHeight="1" x14ac:dyDescent="0.2">
      <c r="A94" s="370" t="s">
        <v>367</v>
      </c>
      <c r="B94" s="270">
        <v>171595</v>
      </c>
      <c r="C94" s="270">
        <v>142055</v>
      </c>
      <c r="D94" s="270">
        <v>57225</v>
      </c>
      <c r="E94" s="270">
        <v>84825</v>
      </c>
      <c r="F94" s="270">
        <v>66185</v>
      </c>
      <c r="G94" s="270">
        <v>9230</v>
      </c>
      <c r="H94" s="270">
        <v>41335</v>
      </c>
      <c r="I94" s="270">
        <v>125745</v>
      </c>
      <c r="J94" s="270">
        <v>45855</v>
      </c>
      <c r="K94" s="270">
        <v>260680</v>
      </c>
      <c r="L94" s="270">
        <v>61.961526961028603</v>
      </c>
      <c r="M94" s="270">
        <v>20045</v>
      </c>
      <c r="N94" s="270">
        <v>8000</v>
      </c>
      <c r="O94" s="270">
        <v>3425</v>
      </c>
      <c r="P94" s="270">
        <v>4995</v>
      </c>
      <c r="Q94" s="270">
        <v>2455</v>
      </c>
      <c r="R94" s="270">
        <v>940</v>
      </c>
      <c r="S94" s="270">
        <v>225</v>
      </c>
      <c r="T94" s="270">
        <v>50</v>
      </c>
      <c r="U94" s="270">
        <v>2.5658699169662147</v>
      </c>
      <c r="V94" s="270">
        <v>1</v>
      </c>
      <c r="W94" s="270">
        <v>30</v>
      </c>
      <c r="X94" s="270">
        <v>47.070831854477753</v>
      </c>
      <c r="Y94" s="270">
        <v>21405</v>
      </c>
      <c r="Z94" s="270">
        <v>28080</v>
      </c>
      <c r="AA94" s="270">
        <v>30440</v>
      </c>
      <c r="AB94" s="270">
        <v>27795</v>
      </c>
      <c r="AC94" s="270">
        <v>31325</v>
      </c>
      <c r="AD94" s="270">
        <v>27025</v>
      </c>
      <c r="AE94" s="270">
        <v>5005</v>
      </c>
      <c r="AF94" s="270">
        <v>1955</v>
      </c>
      <c r="AG94" s="270">
        <v>690</v>
      </c>
      <c r="AH94" s="270">
        <v>2725</v>
      </c>
      <c r="AI94" s="270">
        <v>795</v>
      </c>
      <c r="AJ94" s="270">
        <v>2490</v>
      </c>
      <c r="AK94" s="270">
        <v>1775</v>
      </c>
      <c r="AL94" s="270">
        <v>6090</v>
      </c>
      <c r="AM94" s="270">
        <v>7860</v>
      </c>
      <c r="AN94" s="270">
        <v>1035</v>
      </c>
      <c r="AO94" s="270">
        <v>1130</v>
      </c>
      <c r="AP94" s="270">
        <v>1325</v>
      </c>
      <c r="AQ94" s="270">
        <v>6390</v>
      </c>
      <c r="AR94" s="270">
        <v>360</v>
      </c>
      <c r="AS94" s="270">
        <v>250</v>
      </c>
      <c r="AT94" s="270">
        <v>2455</v>
      </c>
      <c r="AU94" s="270">
        <v>6005</v>
      </c>
      <c r="AV94" s="270">
        <v>3485</v>
      </c>
      <c r="AW94" s="270">
        <v>2110</v>
      </c>
      <c r="AX94" s="270">
        <v>10235</v>
      </c>
      <c r="AY94" s="270">
        <v>405</v>
      </c>
      <c r="AZ94" s="270">
        <v>3945</v>
      </c>
      <c r="BA94" s="270">
        <v>13495</v>
      </c>
      <c r="BB94" s="270">
        <v>94590</v>
      </c>
      <c r="BC94" s="270">
        <v>3835</v>
      </c>
      <c r="BD94" s="270">
        <v>11395</v>
      </c>
      <c r="BE94" s="270">
        <v>3165</v>
      </c>
      <c r="BF94" s="270">
        <v>2225</v>
      </c>
      <c r="BG94" s="270">
        <v>1160</v>
      </c>
      <c r="BH94" s="270">
        <v>2255</v>
      </c>
      <c r="BI94" s="270">
        <v>2765</v>
      </c>
      <c r="BJ94" s="270">
        <v>925</v>
      </c>
      <c r="BK94" s="270">
        <v>5620</v>
      </c>
      <c r="BL94" s="270">
        <v>9715</v>
      </c>
      <c r="BM94" s="270">
        <v>14600</v>
      </c>
      <c r="BN94" s="270">
        <v>3250</v>
      </c>
      <c r="BO94" s="270">
        <v>7395</v>
      </c>
      <c r="BP94" s="270">
        <v>7325</v>
      </c>
      <c r="BQ94" s="270">
        <v>21240</v>
      </c>
      <c r="BR94" s="270">
        <v>2600</v>
      </c>
      <c r="BS94" s="270">
        <v>450</v>
      </c>
      <c r="BT94" s="270">
        <v>23560</v>
      </c>
      <c r="BU94" s="270">
        <v>9735</v>
      </c>
      <c r="BV94" s="270"/>
      <c r="BW94" s="270">
        <v>8840</v>
      </c>
      <c r="BX94" s="270">
        <v>480</v>
      </c>
      <c r="BY94" s="270">
        <v>6690</v>
      </c>
      <c r="BZ94" s="270">
        <v>1270</v>
      </c>
      <c r="CA94" s="270">
        <v>530</v>
      </c>
      <c r="CB94" s="270">
        <v>25</v>
      </c>
      <c r="CC94" s="270">
        <v>0</v>
      </c>
      <c r="CD94" s="270">
        <v>1780</v>
      </c>
      <c r="CE94" s="270">
        <v>65</v>
      </c>
      <c r="CF94" s="270">
        <v>265</v>
      </c>
      <c r="CG94" s="270">
        <v>130955</v>
      </c>
      <c r="CH94" s="270">
        <v>0</v>
      </c>
      <c r="CI94" s="270">
        <v>21500</v>
      </c>
      <c r="CJ94" s="270">
        <v>9185</v>
      </c>
      <c r="CK94" s="270">
        <v>5170</v>
      </c>
      <c r="CL94" s="270">
        <v>3410</v>
      </c>
      <c r="CM94" s="270">
        <v>2885</v>
      </c>
      <c r="CN94" s="270">
        <v>670</v>
      </c>
      <c r="CO94" s="270" t="s">
        <v>1676</v>
      </c>
      <c r="CP94" s="270">
        <v>0</v>
      </c>
      <c r="CQ94" s="270">
        <v>0</v>
      </c>
      <c r="CR94" s="270">
        <v>1090</v>
      </c>
      <c r="CS94" s="270">
        <v>0</v>
      </c>
      <c r="CT94" s="270">
        <v>0</v>
      </c>
      <c r="CU94" s="270">
        <v>0</v>
      </c>
      <c r="CV94" s="270">
        <v>0</v>
      </c>
      <c r="CW94" s="270">
        <v>4005</v>
      </c>
      <c r="CX94" s="270">
        <v>0</v>
      </c>
      <c r="CY94" s="270">
        <v>235</v>
      </c>
      <c r="CZ94" s="270">
        <v>7760</v>
      </c>
      <c r="DA94" s="270">
        <v>1625</v>
      </c>
      <c r="DB94" s="270">
        <v>0</v>
      </c>
      <c r="DC94" s="270">
        <v>15260</v>
      </c>
      <c r="DD94" s="270">
        <v>9490</v>
      </c>
      <c r="DE94" s="270">
        <v>2780</v>
      </c>
      <c r="DF94" s="270">
        <v>0</v>
      </c>
      <c r="DG94" s="270">
        <v>0</v>
      </c>
      <c r="DH94" s="270">
        <v>0</v>
      </c>
      <c r="DI94" s="270">
        <v>0</v>
      </c>
      <c r="DJ94" s="270">
        <v>0</v>
      </c>
      <c r="DK94" s="270">
        <v>0</v>
      </c>
      <c r="DL94" s="270">
        <v>0</v>
      </c>
      <c r="DM94" s="270">
        <v>70</v>
      </c>
      <c r="DN94" s="270" t="s">
        <v>1676</v>
      </c>
      <c r="DO94" s="270">
        <v>2490</v>
      </c>
      <c r="DP94" s="270">
        <v>0</v>
      </c>
      <c r="DQ94" s="270"/>
      <c r="DR94" s="270">
        <v>90</v>
      </c>
      <c r="DS94" s="270">
        <v>125</v>
      </c>
      <c r="DT94" s="270">
        <v>4485</v>
      </c>
      <c r="DU94" s="270">
        <v>2535</v>
      </c>
      <c r="DV94" s="270">
        <v>0</v>
      </c>
      <c r="DW94" s="270">
        <v>0</v>
      </c>
      <c r="DX94" s="270">
        <v>2190</v>
      </c>
      <c r="DY94" s="270">
        <v>3575</v>
      </c>
      <c r="DZ94" s="270">
        <v>0</v>
      </c>
      <c r="EA94" s="270">
        <v>840</v>
      </c>
      <c r="EB94" s="270">
        <v>0</v>
      </c>
      <c r="EC94" s="270">
        <v>1955</v>
      </c>
      <c r="ED94" s="270">
        <v>18290</v>
      </c>
      <c r="EE94" s="270">
        <v>0</v>
      </c>
      <c r="EF94" s="270">
        <v>16590</v>
      </c>
      <c r="EG94" s="270">
        <v>0</v>
      </c>
      <c r="EH94" s="270">
        <v>0</v>
      </c>
      <c r="EI94" s="270">
        <v>0</v>
      </c>
      <c r="EJ94" s="270">
        <v>4510</v>
      </c>
      <c r="EK94" s="270">
        <v>22100</v>
      </c>
      <c r="EL94" s="270">
        <v>95</v>
      </c>
      <c r="EM94" s="270">
        <v>1485</v>
      </c>
      <c r="EN94" s="270">
        <v>0</v>
      </c>
      <c r="EO94" s="270">
        <v>0</v>
      </c>
      <c r="EP94" s="270">
        <v>0</v>
      </c>
      <c r="EQ94" s="270">
        <v>0</v>
      </c>
      <c r="ER94" s="270">
        <v>0</v>
      </c>
      <c r="ES94" s="270">
        <v>0</v>
      </c>
      <c r="ET94" s="270">
        <v>0</v>
      </c>
      <c r="EU94" s="270">
        <v>10</v>
      </c>
      <c r="EV94" s="270">
        <v>0</v>
      </c>
      <c r="EW94" s="270">
        <v>10</v>
      </c>
      <c r="EX94" s="270">
        <v>0</v>
      </c>
      <c r="EY94" s="270">
        <v>0</v>
      </c>
      <c r="EZ94" s="270">
        <v>4085</v>
      </c>
      <c r="FA94" s="270">
        <v>0</v>
      </c>
      <c r="FB94" s="270">
        <v>0</v>
      </c>
      <c r="FC94" s="270">
        <v>0</v>
      </c>
      <c r="FD94" s="270">
        <v>0</v>
      </c>
      <c r="FE94" s="270">
        <v>0</v>
      </c>
      <c r="FF94" s="270">
        <v>0</v>
      </c>
      <c r="FG94" s="270">
        <v>0</v>
      </c>
      <c r="FH94" s="270">
        <v>0</v>
      </c>
      <c r="FI94" s="270">
        <v>0</v>
      </c>
      <c r="FJ94" s="270">
        <v>760</v>
      </c>
      <c r="FK94" s="270">
        <v>50</v>
      </c>
      <c r="FL94" s="351">
        <v>77005</v>
      </c>
      <c r="FM94" s="323">
        <v>25305</v>
      </c>
      <c r="FN94" s="324">
        <v>40130</v>
      </c>
      <c r="FO94" s="270"/>
      <c r="FP94" s="89"/>
      <c r="FQ94" s="270"/>
      <c r="FR94" s="319"/>
      <c r="FS94" s="319"/>
      <c r="FT94" s="319"/>
      <c r="FU94" s="319"/>
      <c r="FV94" s="319"/>
      <c r="FW94" s="319"/>
      <c r="FX94" s="319"/>
      <c r="FY94" s="319"/>
      <c r="FZ94" s="319"/>
      <c r="GA94" s="319"/>
      <c r="GB94" s="319"/>
      <c r="GC94" s="319"/>
      <c r="GD94" s="319"/>
      <c r="GE94" s="319"/>
      <c r="GF94" s="319"/>
      <c r="GG94" s="319"/>
      <c r="GH94" s="319"/>
      <c r="GI94" s="319"/>
      <c r="GJ94" s="319"/>
      <c r="GK94" s="319"/>
      <c r="GL94" s="319"/>
      <c r="GM94" s="319"/>
      <c r="GN94" s="319"/>
      <c r="GO94" s="319"/>
      <c r="GP94" s="319"/>
      <c r="GQ94" s="319"/>
      <c r="GR94" s="319"/>
      <c r="GS94" s="319"/>
      <c r="GT94" s="319"/>
      <c r="GU94" s="319"/>
      <c r="GV94" s="319"/>
      <c r="GW94" s="319"/>
      <c r="GX94" s="319"/>
      <c r="GY94" s="319"/>
      <c r="GZ94" s="319"/>
      <c r="HA94" s="319"/>
      <c r="HB94" s="319"/>
      <c r="HC94" s="319"/>
      <c r="HD94" s="319"/>
      <c r="HE94" s="319"/>
      <c r="HF94" s="319"/>
      <c r="HG94" s="319"/>
      <c r="HH94" s="319"/>
      <c r="HI94" s="319"/>
      <c r="HJ94" s="319"/>
      <c r="HK94" s="319"/>
      <c r="HL94" s="319"/>
      <c r="HM94" s="319"/>
      <c r="HN94" s="319"/>
      <c r="HO94" s="319"/>
      <c r="HP94" s="319"/>
      <c r="HQ94" s="319"/>
      <c r="HR94" s="319"/>
      <c r="HS94" s="319"/>
      <c r="HT94" s="319"/>
      <c r="HU94" s="319"/>
      <c r="HV94" s="319"/>
      <c r="HW94" s="319"/>
      <c r="HX94" s="319"/>
      <c r="HY94" s="319"/>
      <c r="HZ94" s="319"/>
      <c r="IA94" s="319"/>
      <c r="IB94" s="319"/>
      <c r="IC94" s="319"/>
      <c r="ID94" s="319"/>
      <c r="IE94" s="319"/>
      <c r="IF94" s="319"/>
      <c r="IG94" s="318"/>
    </row>
    <row r="95" spans="1:241" ht="12.75" customHeight="1" x14ac:dyDescent="0.2">
      <c r="A95" s="370" t="s">
        <v>243</v>
      </c>
      <c r="B95" s="270">
        <v>144205</v>
      </c>
      <c r="C95" s="270">
        <v>117810</v>
      </c>
      <c r="D95" s="270">
        <v>55765</v>
      </c>
      <c r="E95" s="270">
        <v>62020</v>
      </c>
      <c r="F95" s="270">
        <v>46170</v>
      </c>
      <c r="G95" s="270">
        <v>13135</v>
      </c>
      <c r="H95" s="270">
        <v>46540</v>
      </c>
      <c r="I95" s="270">
        <v>95150</v>
      </c>
      <c r="J95" s="270">
        <v>49060</v>
      </c>
      <c r="K95" s="270">
        <v>331690</v>
      </c>
      <c r="L95" s="270">
        <v>65.825511620617078</v>
      </c>
      <c r="M95" s="270">
        <v>17670</v>
      </c>
      <c r="N95" s="270">
        <v>10290</v>
      </c>
      <c r="O95" s="270">
        <v>6220</v>
      </c>
      <c r="P95" s="270">
        <v>7505</v>
      </c>
      <c r="Q95" s="270">
        <v>2035</v>
      </c>
      <c r="R95" s="270">
        <v>765</v>
      </c>
      <c r="S95" s="270">
        <v>105</v>
      </c>
      <c r="T95" s="270">
        <v>75</v>
      </c>
      <c r="U95" s="270">
        <v>4.74060641431827</v>
      </c>
      <c r="V95" s="270">
        <v>2</v>
      </c>
      <c r="W95" s="270">
        <v>42</v>
      </c>
      <c r="X95" s="270">
        <v>53.660450746187358</v>
      </c>
      <c r="Y95" s="270">
        <v>17365</v>
      </c>
      <c r="Z95" s="270">
        <v>12135</v>
      </c>
      <c r="AA95" s="270">
        <v>17445</v>
      </c>
      <c r="AB95" s="270">
        <v>25355</v>
      </c>
      <c r="AC95" s="270">
        <v>31335</v>
      </c>
      <c r="AD95" s="270">
        <v>31410</v>
      </c>
      <c r="AE95" s="270">
        <v>6605</v>
      </c>
      <c r="AF95" s="270">
        <v>2895</v>
      </c>
      <c r="AG95" s="270">
        <v>790</v>
      </c>
      <c r="AH95" s="270">
        <v>5105</v>
      </c>
      <c r="AI95" s="270">
        <v>785</v>
      </c>
      <c r="AJ95" s="270">
        <v>2825</v>
      </c>
      <c r="AK95" s="270">
        <v>1795</v>
      </c>
      <c r="AL95" s="270">
        <v>5695</v>
      </c>
      <c r="AM95" s="270">
        <v>9905</v>
      </c>
      <c r="AN95" s="270">
        <v>830</v>
      </c>
      <c r="AO95" s="270">
        <v>4340</v>
      </c>
      <c r="AP95" s="270">
        <v>2175</v>
      </c>
      <c r="AQ95" s="270">
        <v>5035</v>
      </c>
      <c r="AR95" s="270">
        <v>640</v>
      </c>
      <c r="AS95" s="270">
        <v>375</v>
      </c>
      <c r="AT95" s="270">
        <v>2070</v>
      </c>
      <c r="AU95" s="270">
        <v>5145</v>
      </c>
      <c r="AV95" s="270">
        <v>3470</v>
      </c>
      <c r="AW95" s="270">
        <v>2740</v>
      </c>
      <c r="AX95" s="270">
        <v>15285</v>
      </c>
      <c r="AY95" s="270">
        <v>1150</v>
      </c>
      <c r="AZ95" s="270">
        <v>6195</v>
      </c>
      <c r="BA95" s="270">
        <v>11850</v>
      </c>
      <c r="BB95" s="270">
        <v>53105</v>
      </c>
      <c r="BC95" s="270">
        <v>3270</v>
      </c>
      <c r="BD95" s="270">
        <v>10220</v>
      </c>
      <c r="BE95" s="270">
        <v>2180</v>
      </c>
      <c r="BF95" s="270">
        <v>1975</v>
      </c>
      <c r="BG95" s="270">
        <v>975</v>
      </c>
      <c r="BH95" s="270">
        <v>4195</v>
      </c>
      <c r="BI95" s="270">
        <v>5165</v>
      </c>
      <c r="BJ95" s="270">
        <v>835</v>
      </c>
      <c r="BK95" s="270">
        <v>8435</v>
      </c>
      <c r="BL95" s="270">
        <v>7085</v>
      </c>
      <c r="BM95" s="270">
        <v>15555</v>
      </c>
      <c r="BN95" s="270">
        <v>2535</v>
      </c>
      <c r="BO95" s="270">
        <v>8445</v>
      </c>
      <c r="BP95" s="270">
        <v>6800</v>
      </c>
      <c r="BQ95" s="270">
        <v>6825</v>
      </c>
      <c r="BR95" s="270">
        <v>1530</v>
      </c>
      <c r="BS95" s="270">
        <v>845</v>
      </c>
      <c r="BT95" s="270">
        <v>12335</v>
      </c>
      <c r="BU95" s="270">
        <v>9910</v>
      </c>
      <c r="BV95" s="270"/>
      <c r="BW95" s="270">
        <v>8690</v>
      </c>
      <c r="BX95" s="270">
        <v>670</v>
      </c>
      <c r="BY95" s="270">
        <v>5980</v>
      </c>
      <c r="BZ95" s="270">
        <v>1580</v>
      </c>
      <c r="CA95" s="270">
        <v>220</v>
      </c>
      <c r="CB95" s="270">
        <v>25</v>
      </c>
      <c r="CC95" s="270" t="s">
        <v>1676</v>
      </c>
      <c r="CD95" s="270">
        <v>1975</v>
      </c>
      <c r="CE95" s="270">
        <v>115</v>
      </c>
      <c r="CF95" s="270">
        <v>680</v>
      </c>
      <c r="CG95" s="270">
        <v>106565</v>
      </c>
      <c r="CH95" s="270">
        <v>100</v>
      </c>
      <c r="CI95" s="270">
        <v>14390</v>
      </c>
      <c r="CJ95" s="270">
        <v>4065</v>
      </c>
      <c r="CK95" s="270">
        <v>8415</v>
      </c>
      <c r="CL95" s="270">
        <v>3125</v>
      </c>
      <c r="CM95" s="270">
        <v>5260</v>
      </c>
      <c r="CN95" s="270">
        <v>0</v>
      </c>
      <c r="CO95" s="270">
        <v>0</v>
      </c>
      <c r="CP95" s="270">
        <v>220</v>
      </c>
      <c r="CQ95" s="270" t="s">
        <v>1676</v>
      </c>
      <c r="CR95" s="270">
        <v>945</v>
      </c>
      <c r="CS95" s="270">
        <v>0</v>
      </c>
      <c r="CT95" s="270">
        <v>0</v>
      </c>
      <c r="CU95" s="270">
        <v>0</v>
      </c>
      <c r="CV95" s="270">
        <v>2060</v>
      </c>
      <c r="CW95" s="270">
        <v>875</v>
      </c>
      <c r="CX95" s="270">
        <v>645</v>
      </c>
      <c r="CY95" s="270">
        <v>1715</v>
      </c>
      <c r="CZ95" s="270">
        <v>9235</v>
      </c>
      <c r="DA95" s="270">
        <v>2470</v>
      </c>
      <c r="DB95" s="270">
        <v>805</v>
      </c>
      <c r="DC95" s="270">
        <v>11025</v>
      </c>
      <c r="DD95" s="270">
        <v>9005</v>
      </c>
      <c r="DE95" s="270">
        <v>2760</v>
      </c>
      <c r="DF95" s="270">
        <v>585</v>
      </c>
      <c r="DG95" s="270">
        <v>0</v>
      </c>
      <c r="DH95" s="270">
        <v>0</v>
      </c>
      <c r="DI95" s="270">
        <v>0</v>
      </c>
      <c r="DJ95" s="270">
        <v>0</v>
      </c>
      <c r="DK95" s="270">
        <v>0</v>
      </c>
      <c r="DL95" s="270">
        <v>0</v>
      </c>
      <c r="DM95" s="270">
        <v>150</v>
      </c>
      <c r="DN95" s="270" t="s">
        <v>1676</v>
      </c>
      <c r="DO95" s="270">
        <v>6465</v>
      </c>
      <c r="DP95" s="270">
        <v>0</v>
      </c>
      <c r="DQ95" s="270"/>
      <c r="DR95" s="270">
        <v>0</v>
      </c>
      <c r="DS95" s="270">
        <v>1420</v>
      </c>
      <c r="DT95" s="270">
        <v>7160</v>
      </c>
      <c r="DU95" s="270">
        <v>755</v>
      </c>
      <c r="DV95" s="270">
        <v>0</v>
      </c>
      <c r="DW95" s="270">
        <v>55</v>
      </c>
      <c r="DX95" s="270">
        <v>1645</v>
      </c>
      <c r="DY95" s="270">
        <v>210</v>
      </c>
      <c r="DZ95" s="270">
        <v>0</v>
      </c>
      <c r="EA95" s="270">
        <v>2805</v>
      </c>
      <c r="EB95" s="270">
        <v>0</v>
      </c>
      <c r="EC95" s="270">
        <v>460</v>
      </c>
      <c r="ED95" s="270">
        <v>11735</v>
      </c>
      <c r="EE95" s="270">
        <v>0</v>
      </c>
      <c r="EF95" s="270">
        <v>14045</v>
      </c>
      <c r="EG95" s="270">
        <v>60</v>
      </c>
      <c r="EH95" s="270">
        <v>0</v>
      </c>
      <c r="EI95" s="270">
        <v>0</v>
      </c>
      <c r="EJ95" s="270">
        <v>0</v>
      </c>
      <c r="EK95" s="270">
        <v>7465</v>
      </c>
      <c r="EL95" s="270">
        <v>5350</v>
      </c>
      <c r="EM95" s="270">
        <v>0</v>
      </c>
      <c r="EN95" s="270">
        <v>0</v>
      </c>
      <c r="EO95" s="270">
        <v>0</v>
      </c>
      <c r="EP95" s="270">
        <v>0</v>
      </c>
      <c r="EQ95" s="270">
        <v>0</v>
      </c>
      <c r="ER95" s="270">
        <v>0</v>
      </c>
      <c r="ES95" s="270">
        <v>0</v>
      </c>
      <c r="ET95" s="270">
        <v>0</v>
      </c>
      <c r="EU95" s="270">
        <v>500</v>
      </c>
      <c r="EV95" s="270">
        <v>2310</v>
      </c>
      <c r="EW95" s="270">
        <v>0</v>
      </c>
      <c r="EX95" s="270">
        <v>0</v>
      </c>
      <c r="EY95" s="270">
        <v>0</v>
      </c>
      <c r="EZ95" s="270">
        <v>3785</v>
      </c>
      <c r="FA95" s="270">
        <v>0</v>
      </c>
      <c r="FB95" s="270">
        <v>0</v>
      </c>
      <c r="FC95" s="270">
        <v>120</v>
      </c>
      <c r="FD95" s="270">
        <v>0</v>
      </c>
      <c r="FE95" s="270">
        <v>0</v>
      </c>
      <c r="FF95" s="270">
        <v>0</v>
      </c>
      <c r="FG95" s="270">
        <v>0</v>
      </c>
      <c r="FH95" s="270">
        <v>0</v>
      </c>
      <c r="FI95" s="270">
        <v>0</v>
      </c>
      <c r="FJ95" s="270" t="s">
        <v>1676</v>
      </c>
      <c r="FK95" s="270">
        <v>0</v>
      </c>
      <c r="FL95" s="351">
        <v>91105</v>
      </c>
      <c r="FM95" s="323">
        <v>11960</v>
      </c>
      <c r="FN95" s="324">
        <v>44660</v>
      </c>
      <c r="FO95" s="270"/>
      <c r="FP95" s="89"/>
      <c r="FQ95" s="270"/>
      <c r="FR95" s="319"/>
      <c r="FS95" s="319"/>
      <c r="FT95" s="319"/>
      <c r="FU95" s="319"/>
      <c r="FV95" s="319"/>
      <c r="FW95" s="319"/>
      <c r="FX95" s="319"/>
      <c r="FY95" s="319"/>
      <c r="FZ95" s="319"/>
      <c r="GA95" s="319"/>
      <c r="GB95" s="319"/>
      <c r="GC95" s="319"/>
      <c r="GD95" s="319"/>
      <c r="GE95" s="319"/>
      <c r="GF95" s="319"/>
      <c r="GG95" s="319"/>
      <c r="GH95" s="319"/>
      <c r="GI95" s="319"/>
      <c r="GJ95" s="319"/>
      <c r="GK95" s="319"/>
      <c r="GL95" s="319"/>
      <c r="GM95" s="319"/>
      <c r="GN95" s="319"/>
      <c r="GO95" s="319"/>
      <c r="GP95" s="319"/>
      <c r="GQ95" s="319"/>
      <c r="GR95" s="319"/>
      <c r="GS95" s="319"/>
      <c r="GT95" s="319"/>
      <c r="GU95" s="319"/>
      <c r="GV95" s="319"/>
      <c r="GW95" s="319"/>
      <c r="GX95" s="319"/>
      <c r="GY95" s="319"/>
      <c r="GZ95" s="319"/>
      <c r="HA95" s="319"/>
      <c r="HB95" s="319"/>
      <c r="HC95" s="319"/>
      <c r="HD95" s="319"/>
      <c r="HE95" s="319"/>
      <c r="HF95" s="319"/>
      <c r="HG95" s="319"/>
      <c r="HH95" s="319"/>
      <c r="HI95" s="319"/>
      <c r="HJ95" s="319"/>
      <c r="HK95" s="319"/>
      <c r="HL95" s="319"/>
      <c r="HM95" s="319"/>
      <c r="HN95" s="319"/>
      <c r="HO95" s="319"/>
      <c r="HP95" s="319"/>
      <c r="HQ95" s="319"/>
      <c r="HR95" s="319"/>
      <c r="HS95" s="319"/>
      <c r="HT95" s="319"/>
      <c r="HU95" s="319"/>
      <c r="HV95" s="319"/>
      <c r="HW95" s="319"/>
      <c r="HX95" s="319"/>
      <c r="HY95" s="319"/>
      <c r="HZ95" s="319"/>
      <c r="IA95" s="319"/>
      <c r="IB95" s="319"/>
      <c r="IC95" s="319"/>
      <c r="ID95" s="319"/>
      <c r="IE95" s="319"/>
      <c r="IF95" s="319"/>
      <c r="IG95" s="318"/>
    </row>
    <row r="96" spans="1:241" ht="12.75" customHeight="1" x14ac:dyDescent="0.2">
      <c r="A96" s="370" t="s">
        <v>249</v>
      </c>
      <c r="B96" s="270">
        <v>122780</v>
      </c>
      <c r="C96" s="270">
        <v>115795</v>
      </c>
      <c r="D96" s="270">
        <v>51100</v>
      </c>
      <c r="E96" s="270">
        <v>64695</v>
      </c>
      <c r="F96" s="270">
        <v>42235</v>
      </c>
      <c r="G96" s="270">
        <v>19255</v>
      </c>
      <c r="H96" s="270">
        <v>37115</v>
      </c>
      <c r="I96" s="270">
        <v>72010</v>
      </c>
      <c r="J96" s="270">
        <v>50770</v>
      </c>
      <c r="K96" s="270">
        <v>252775</v>
      </c>
      <c r="L96" s="270">
        <v>63.031585386198074</v>
      </c>
      <c r="M96" s="270">
        <v>15375</v>
      </c>
      <c r="N96" s="270">
        <v>8545</v>
      </c>
      <c r="O96" s="270">
        <v>3460</v>
      </c>
      <c r="P96" s="270">
        <v>5740</v>
      </c>
      <c r="Q96" s="270">
        <v>2230</v>
      </c>
      <c r="R96" s="270">
        <v>555</v>
      </c>
      <c r="S96" s="270">
        <v>50</v>
      </c>
      <c r="T96" s="270">
        <v>10</v>
      </c>
      <c r="U96" s="270">
        <v>3.8882644022237156</v>
      </c>
      <c r="V96" s="270">
        <v>1</v>
      </c>
      <c r="W96" s="270">
        <v>36</v>
      </c>
      <c r="X96" s="270">
        <v>50.102365443829839</v>
      </c>
      <c r="Y96" s="270">
        <v>18830</v>
      </c>
      <c r="Z96" s="270">
        <v>11875</v>
      </c>
      <c r="AA96" s="270">
        <v>16420</v>
      </c>
      <c r="AB96" s="270">
        <v>21030</v>
      </c>
      <c r="AC96" s="270">
        <v>25835</v>
      </c>
      <c r="AD96" s="270">
        <v>24500</v>
      </c>
      <c r="AE96" s="270">
        <v>3630</v>
      </c>
      <c r="AF96" s="270">
        <v>2070</v>
      </c>
      <c r="AG96" s="270">
        <v>940</v>
      </c>
      <c r="AH96" s="270">
        <v>6540</v>
      </c>
      <c r="AI96" s="270">
        <v>405</v>
      </c>
      <c r="AJ96" s="270">
        <v>1765</v>
      </c>
      <c r="AK96" s="270">
        <v>1210</v>
      </c>
      <c r="AL96" s="270">
        <v>4515</v>
      </c>
      <c r="AM96" s="270">
        <v>9675</v>
      </c>
      <c r="AN96" s="270">
        <v>830</v>
      </c>
      <c r="AO96" s="270">
        <v>1965</v>
      </c>
      <c r="AP96" s="270">
        <v>990</v>
      </c>
      <c r="AQ96" s="270">
        <v>7265</v>
      </c>
      <c r="AR96" s="270">
        <v>365</v>
      </c>
      <c r="AS96" s="270">
        <v>300</v>
      </c>
      <c r="AT96" s="270">
        <v>1610</v>
      </c>
      <c r="AU96" s="270">
        <v>4925</v>
      </c>
      <c r="AV96" s="270">
        <v>4380</v>
      </c>
      <c r="AW96" s="270">
        <v>2045</v>
      </c>
      <c r="AX96" s="270">
        <v>10760</v>
      </c>
      <c r="AY96" s="270">
        <v>610</v>
      </c>
      <c r="AZ96" s="270">
        <v>4135</v>
      </c>
      <c r="BA96" s="270">
        <v>11980</v>
      </c>
      <c r="BB96" s="270">
        <v>43490</v>
      </c>
      <c r="BC96" s="270">
        <v>3555</v>
      </c>
      <c r="BD96" s="270">
        <v>12765</v>
      </c>
      <c r="BE96" s="270">
        <v>1615</v>
      </c>
      <c r="BF96" s="270">
        <v>1655</v>
      </c>
      <c r="BG96" s="270">
        <v>495</v>
      </c>
      <c r="BH96" s="270">
        <v>2280</v>
      </c>
      <c r="BI96" s="270">
        <v>6565</v>
      </c>
      <c r="BJ96" s="270">
        <v>420</v>
      </c>
      <c r="BK96" s="270">
        <v>5145</v>
      </c>
      <c r="BL96" s="270">
        <v>6065</v>
      </c>
      <c r="BM96" s="270">
        <v>11235</v>
      </c>
      <c r="BN96" s="270">
        <v>3810</v>
      </c>
      <c r="BO96" s="270">
        <v>7610</v>
      </c>
      <c r="BP96" s="270">
        <v>5995</v>
      </c>
      <c r="BQ96" s="270">
        <v>10085</v>
      </c>
      <c r="BR96" s="270">
        <v>1545</v>
      </c>
      <c r="BS96" s="270">
        <v>270</v>
      </c>
      <c r="BT96" s="270">
        <v>16825</v>
      </c>
      <c r="BU96" s="270">
        <v>7280</v>
      </c>
      <c r="BV96" s="270"/>
      <c r="BW96" s="270">
        <v>10575</v>
      </c>
      <c r="BX96" s="270">
        <v>375</v>
      </c>
      <c r="BY96" s="270">
        <v>5745</v>
      </c>
      <c r="BZ96" s="270">
        <v>495</v>
      </c>
      <c r="CA96" s="270">
        <v>130</v>
      </c>
      <c r="CB96" s="270">
        <v>35</v>
      </c>
      <c r="CC96" s="270" t="s">
        <v>1676</v>
      </c>
      <c r="CD96" s="270">
        <v>1775</v>
      </c>
      <c r="CE96" s="270">
        <v>550</v>
      </c>
      <c r="CF96" s="270">
        <v>480</v>
      </c>
      <c r="CG96" s="270">
        <v>106210</v>
      </c>
      <c r="CH96" s="270">
        <v>0</v>
      </c>
      <c r="CI96" s="270">
        <v>9665</v>
      </c>
      <c r="CJ96" s="270">
        <v>7625</v>
      </c>
      <c r="CK96" s="270">
        <v>6050</v>
      </c>
      <c r="CL96" s="270">
        <v>780</v>
      </c>
      <c r="CM96" s="270">
        <v>6785</v>
      </c>
      <c r="CN96" s="270">
        <v>1100</v>
      </c>
      <c r="CO96" s="270">
        <v>0</v>
      </c>
      <c r="CP96" s="270">
        <v>0</v>
      </c>
      <c r="CQ96" s="270">
        <v>0</v>
      </c>
      <c r="CR96" s="270">
        <v>0</v>
      </c>
      <c r="CS96" s="270">
        <v>0</v>
      </c>
      <c r="CT96" s="270">
        <v>0</v>
      </c>
      <c r="CU96" s="270">
        <v>0</v>
      </c>
      <c r="CV96" s="270">
        <v>0</v>
      </c>
      <c r="CW96" s="270">
        <v>4350</v>
      </c>
      <c r="CX96" s="270">
        <v>0</v>
      </c>
      <c r="CY96" s="270">
        <v>0</v>
      </c>
      <c r="CZ96" s="270">
        <v>7035</v>
      </c>
      <c r="DA96" s="270">
        <v>2550</v>
      </c>
      <c r="DB96" s="270">
        <v>0</v>
      </c>
      <c r="DC96" s="270">
        <v>29945</v>
      </c>
      <c r="DD96" s="270">
        <v>0</v>
      </c>
      <c r="DE96" s="270">
        <v>0</v>
      </c>
      <c r="DF96" s="270">
        <v>3905</v>
      </c>
      <c r="DG96" s="270">
        <v>0</v>
      </c>
      <c r="DH96" s="270">
        <v>0</v>
      </c>
      <c r="DI96" s="270">
        <v>0</v>
      </c>
      <c r="DJ96" s="270">
        <v>0</v>
      </c>
      <c r="DK96" s="270">
        <v>0</v>
      </c>
      <c r="DL96" s="270">
        <v>0</v>
      </c>
      <c r="DM96" s="270">
        <v>50</v>
      </c>
      <c r="DN96" s="270">
        <v>325</v>
      </c>
      <c r="DO96" s="270">
        <v>2450</v>
      </c>
      <c r="DP96" s="270">
        <v>0</v>
      </c>
      <c r="DQ96" s="270"/>
      <c r="DR96" s="270">
        <v>0</v>
      </c>
      <c r="DS96" s="270">
        <v>1490</v>
      </c>
      <c r="DT96" s="270">
        <v>680</v>
      </c>
      <c r="DU96" s="270">
        <v>0</v>
      </c>
      <c r="DV96" s="270">
        <v>0</v>
      </c>
      <c r="DW96" s="270">
        <v>0</v>
      </c>
      <c r="DX96" s="270">
        <v>0</v>
      </c>
      <c r="DY96" s="270">
        <v>150</v>
      </c>
      <c r="DZ96" s="270">
        <v>0</v>
      </c>
      <c r="EA96" s="270">
        <v>1385</v>
      </c>
      <c r="EB96" s="270">
        <v>0</v>
      </c>
      <c r="EC96" s="270">
        <v>1185</v>
      </c>
      <c r="ED96" s="270">
        <v>14825</v>
      </c>
      <c r="EE96" s="270">
        <v>0</v>
      </c>
      <c r="EF96" s="270">
        <v>25</v>
      </c>
      <c r="EG96" s="270">
        <v>0</v>
      </c>
      <c r="EH96" s="270">
        <v>0</v>
      </c>
      <c r="EI96" s="270">
        <v>0</v>
      </c>
      <c r="EJ96" s="270" t="s">
        <v>1676</v>
      </c>
      <c r="EK96" s="270">
        <v>10345</v>
      </c>
      <c r="EL96" s="270">
        <v>4495</v>
      </c>
      <c r="EM96" s="270">
        <v>135</v>
      </c>
      <c r="EN96" s="270">
        <v>0</v>
      </c>
      <c r="EO96" s="270">
        <v>0</v>
      </c>
      <c r="EP96" s="270">
        <v>0</v>
      </c>
      <c r="EQ96" s="270">
        <v>0</v>
      </c>
      <c r="ER96" s="270">
        <v>0</v>
      </c>
      <c r="ES96" s="270">
        <v>0</v>
      </c>
      <c r="ET96" s="270">
        <v>0</v>
      </c>
      <c r="EU96" s="270">
        <v>4730</v>
      </c>
      <c r="EV96" s="270">
        <v>710</v>
      </c>
      <c r="EW96" s="270">
        <v>0</v>
      </c>
      <c r="EX96" s="270">
        <v>0</v>
      </c>
      <c r="EY96" s="270">
        <v>0</v>
      </c>
      <c r="EZ96" s="270">
        <v>10</v>
      </c>
      <c r="FA96" s="270">
        <v>0</v>
      </c>
      <c r="FB96" s="270">
        <v>0</v>
      </c>
      <c r="FC96" s="270">
        <v>0</v>
      </c>
      <c r="FD96" s="270">
        <v>0</v>
      </c>
      <c r="FE96" s="270">
        <v>0</v>
      </c>
      <c r="FF96" s="270">
        <v>0</v>
      </c>
      <c r="FG96" s="270">
        <v>0</v>
      </c>
      <c r="FH96" s="270">
        <v>0</v>
      </c>
      <c r="FI96" s="270">
        <v>0</v>
      </c>
      <c r="FJ96" s="270">
        <v>0</v>
      </c>
      <c r="FK96" s="270">
        <v>0</v>
      </c>
      <c r="FL96" s="351">
        <v>79290</v>
      </c>
      <c r="FM96" s="323">
        <v>17190</v>
      </c>
      <c r="FN96" s="324">
        <v>35965</v>
      </c>
      <c r="FO96" s="270"/>
      <c r="FP96" s="89"/>
      <c r="FQ96" s="270"/>
      <c r="FR96" s="319"/>
      <c r="FS96" s="319"/>
      <c r="FT96" s="319"/>
      <c r="FU96" s="319"/>
      <c r="FV96" s="319"/>
      <c r="FW96" s="319"/>
      <c r="FX96" s="319"/>
      <c r="FY96" s="319"/>
      <c r="FZ96" s="319"/>
      <c r="GA96" s="319"/>
      <c r="GB96" s="319"/>
      <c r="GC96" s="319"/>
      <c r="GD96" s="319"/>
      <c r="GE96" s="319"/>
      <c r="GF96" s="319"/>
      <c r="GG96" s="319"/>
      <c r="GH96" s="319"/>
      <c r="GI96" s="319"/>
      <c r="GJ96" s="319"/>
      <c r="GK96" s="319"/>
      <c r="GL96" s="319"/>
      <c r="GM96" s="319"/>
      <c r="GN96" s="319"/>
      <c r="GO96" s="319"/>
      <c r="GP96" s="319"/>
      <c r="GQ96" s="319"/>
      <c r="GR96" s="319"/>
      <c r="GS96" s="319"/>
      <c r="GT96" s="319"/>
      <c r="GU96" s="319"/>
      <c r="GV96" s="319"/>
      <c r="GW96" s="319"/>
      <c r="GX96" s="319"/>
      <c r="GY96" s="319"/>
      <c r="GZ96" s="319"/>
      <c r="HA96" s="319"/>
      <c r="HB96" s="319"/>
      <c r="HC96" s="319"/>
      <c r="HD96" s="319"/>
      <c r="HE96" s="319"/>
      <c r="HF96" s="319"/>
      <c r="HG96" s="319"/>
      <c r="HH96" s="319"/>
      <c r="HI96" s="319"/>
      <c r="HJ96" s="319"/>
      <c r="HK96" s="319"/>
      <c r="HL96" s="319"/>
      <c r="HM96" s="319"/>
      <c r="HN96" s="319"/>
      <c r="HO96" s="319"/>
      <c r="HP96" s="319"/>
      <c r="HQ96" s="319"/>
      <c r="HR96" s="319"/>
      <c r="HS96" s="319"/>
      <c r="HT96" s="319"/>
      <c r="HU96" s="319"/>
      <c r="HV96" s="319"/>
      <c r="HW96" s="319"/>
      <c r="HX96" s="319"/>
      <c r="HY96" s="319"/>
      <c r="HZ96" s="319"/>
      <c r="IA96" s="319"/>
      <c r="IB96" s="319"/>
      <c r="IC96" s="319"/>
      <c r="ID96" s="319"/>
      <c r="IE96" s="319"/>
      <c r="IF96" s="319"/>
      <c r="IG96" s="318"/>
    </row>
    <row r="97" spans="1:241" ht="12.75" customHeight="1" x14ac:dyDescent="0.2">
      <c r="A97" s="370" t="s">
        <v>234</v>
      </c>
      <c r="B97" s="270">
        <v>135975</v>
      </c>
      <c r="C97" s="270">
        <v>119335</v>
      </c>
      <c r="D97" s="270">
        <v>52395</v>
      </c>
      <c r="E97" s="270">
        <v>66940</v>
      </c>
      <c r="F97" s="270">
        <v>52015</v>
      </c>
      <c r="G97" s="270">
        <v>18170</v>
      </c>
      <c r="H97" s="270">
        <v>35790</v>
      </c>
      <c r="I97" s="270">
        <v>87760</v>
      </c>
      <c r="J97" s="270">
        <v>48215</v>
      </c>
      <c r="K97" s="270">
        <v>248630</v>
      </c>
      <c r="L97" s="270">
        <v>47.752739184457248</v>
      </c>
      <c r="M97" s="270">
        <v>17485</v>
      </c>
      <c r="N97" s="270">
        <v>9015</v>
      </c>
      <c r="O97" s="270">
        <v>3645</v>
      </c>
      <c r="P97" s="270">
        <v>3915</v>
      </c>
      <c r="Q97" s="270">
        <v>975</v>
      </c>
      <c r="R97" s="270">
        <v>280</v>
      </c>
      <c r="S97" s="270">
        <v>85</v>
      </c>
      <c r="T97" s="270">
        <v>10</v>
      </c>
      <c r="U97" s="270">
        <v>3.4726295277712516</v>
      </c>
      <c r="V97" s="270">
        <v>1</v>
      </c>
      <c r="W97" s="270">
        <v>30</v>
      </c>
      <c r="X97" s="270">
        <v>52.871378848810529</v>
      </c>
      <c r="Y97" s="270">
        <v>15825</v>
      </c>
      <c r="Z97" s="270">
        <v>13410</v>
      </c>
      <c r="AA97" s="270">
        <v>16675</v>
      </c>
      <c r="AB97" s="270">
        <v>25630</v>
      </c>
      <c r="AC97" s="270">
        <v>30670</v>
      </c>
      <c r="AD97" s="270">
        <v>28225</v>
      </c>
      <c r="AE97" s="270">
        <v>5090</v>
      </c>
      <c r="AF97" s="270">
        <v>1900</v>
      </c>
      <c r="AG97" s="270">
        <v>705</v>
      </c>
      <c r="AH97" s="270">
        <v>3180</v>
      </c>
      <c r="AI97" s="270">
        <v>740</v>
      </c>
      <c r="AJ97" s="270">
        <v>2110</v>
      </c>
      <c r="AK97" s="270">
        <v>1800</v>
      </c>
      <c r="AL97" s="270">
        <v>6380</v>
      </c>
      <c r="AM97" s="270">
        <v>11085</v>
      </c>
      <c r="AN97" s="270">
        <v>955</v>
      </c>
      <c r="AO97" s="270">
        <v>1595</v>
      </c>
      <c r="AP97" s="270">
        <v>1245</v>
      </c>
      <c r="AQ97" s="270">
        <v>4075</v>
      </c>
      <c r="AR97" s="270">
        <v>605</v>
      </c>
      <c r="AS97" s="270">
        <v>225</v>
      </c>
      <c r="AT97" s="270">
        <v>2375</v>
      </c>
      <c r="AU97" s="270">
        <v>5030</v>
      </c>
      <c r="AV97" s="270">
        <v>2325</v>
      </c>
      <c r="AW97" s="270">
        <v>1990</v>
      </c>
      <c r="AX97" s="270">
        <v>9655</v>
      </c>
      <c r="AY97" s="270">
        <v>390</v>
      </c>
      <c r="AZ97" s="270">
        <v>4335</v>
      </c>
      <c r="BA97" s="270">
        <v>15480</v>
      </c>
      <c r="BB97" s="270">
        <v>57800</v>
      </c>
      <c r="BC97" s="270">
        <v>3120</v>
      </c>
      <c r="BD97" s="270">
        <v>15485</v>
      </c>
      <c r="BE97" s="270">
        <v>2700</v>
      </c>
      <c r="BF97" s="270">
        <v>2575</v>
      </c>
      <c r="BG97" s="270">
        <v>740</v>
      </c>
      <c r="BH97" s="270">
        <v>1815</v>
      </c>
      <c r="BI97" s="270">
        <v>3250</v>
      </c>
      <c r="BJ97" s="270">
        <v>785</v>
      </c>
      <c r="BK97" s="270">
        <v>6565</v>
      </c>
      <c r="BL97" s="270">
        <v>9915</v>
      </c>
      <c r="BM97" s="270">
        <v>17000</v>
      </c>
      <c r="BN97" s="270">
        <v>2685</v>
      </c>
      <c r="BO97" s="270">
        <v>8095</v>
      </c>
      <c r="BP97" s="270">
        <v>7415</v>
      </c>
      <c r="BQ97" s="270">
        <v>7765</v>
      </c>
      <c r="BR97" s="270">
        <v>2195</v>
      </c>
      <c r="BS97" s="270">
        <v>375</v>
      </c>
      <c r="BT97" s="270">
        <v>11680</v>
      </c>
      <c r="BU97" s="270">
        <v>6570</v>
      </c>
      <c r="BV97" s="270"/>
      <c r="BW97" s="270">
        <v>8600</v>
      </c>
      <c r="BX97" s="270">
        <v>345</v>
      </c>
      <c r="BY97" s="270">
        <v>5165</v>
      </c>
      <c r="BZ97" s="270">
        <v>750</v>
      </c>
      <c r="CA97" s="270">
        <v>190</v>
      </c>
      <c r="CB97" s="270" t="s">
        <v>1676</v>
      </c>
      <c r="CC97" s="270" t="s">
        <v>1676</v>
      </c>
      <c r="CD97" s="270">
        <v>1685</v>
      </c>
      <c r="CE97" s="270">
        <v>70</v>
      </c>
      <c r="CF97" s="270">
        <v>195</v>
      </c>
      <c r="CG97" s="270">
        <v>110930</v>
      </c>
      <c r="CH97" s="270">
        <v>0</v>
      </c>
      <c r="CI97" s="270">
        <v>24350</v>
      </c>
      <c r="CJ97" s="270">
        <v>5335</v>
      </c>
      <c r="CK97" s="270">
        <v>5775</v>
      </c>
      <c r="CL97" s="270">
        <v>2855</v>
      </c>
      <c r="CM97" s="270">
        <v>3270</v>
      </c>
      <c r="CN97" s="270">
        <v>300</v>
      </c>
      <c r="CO97" s="270">
        <v>0</v>
      </c>
      <c r="CP97" s="270">
        <v>0</v>
      </c>
      <c r="CQ97" s="270">
        <v>0</v>
      </c>
      <c r="CR97" s="270">
        <v>1300</v>
      </c>
      <c r="CS97" s="270">
        <v>0</v>
      </c>
      <c r="CT97" s="270">
        <v>0</v>
      </c>
      <c r="CU97" s="270">
        <v>0</v>
      </c>
      <c r="CV97" s="270">
        <v>0</v>
      </c>
      <c r="CW97" s="270">
        <v>1185</v>
      </c>
      <c r="CX97" s="270">
        <v>0</v>
      </c>
      <c r="CY97" s="270" t="s">
        <v>1676</v>
      </c>
      <c r="CZ97" s="270">
        <v>5985</v>
      </c>
      <c r="DA97" s="270">
        <v>1760</v>
      </c>
      <c r="DB97" s="270" t="s">
        <v>1676</v>
      </c>
      <c r="DC97" s="270">
        <v>25110</v>
      </c>
      <c r="DD97" s="270">
        <v>5905</v>
      </c>
      <c r="DE97" s="270">
        <v>1700</v>
      </c>
      <c r="DF97" s="270">
        <v>1335</v>
      </c>
      <c r="DG97" s="270">
        <v>0</v>
      </c>
      <c r="DH97" s="270">
        <v>0</v>
      </c>
      <c r="DI97" s="270">
        <v>0</v>
      </c>
      <c r="DJ97" s="270">
        <v>0</v>
      </c>
      <c r="DK97" s="270">
        <v>0</v>
      </c>
      <c r="DL97" s="270">
        <v>0</v>
      </c>
      <c r="DM97" s="270" t="s">
        <v>1676</v>
      </c>
      <c r="DN97" s="270">
        <v>0</v>
      </c>
      <c r="DO97" s="270">
        <v>2940</v>
      </c>
      <c r="DP97" s="270">
        <v>0</v>
      </c>
      <c r="DQ97" s="270"/>
      <c r="DR97" s="270">
        <v>0</v>
      </c>
      <c r="DS97" s="270">
        <v>15</v>
      </c>
      <c r="DT97" s="270">
        <v>3345</v>
      </c>
      <c r="DU97" s="270">
        <v>0</v>
      </c>
      <c r="DV97" s="270">
        <v>0</v>
      </c>
      <c r="DW97" s="270">
        <v>0</v>
      </c>
      <c r="DX97" s="270">
        <v>470</v>
      </c>
      <c r="DY97" s="270">
        <v>6275</v>
      </c>
      <c r="DZ97" s="270">
        <v>0</v>
      </c>
      <c r="EA97" s="270">
        <v>155</v>
      </c>
      <c r="EB97" s="270">
        <v>0</v>
      </c>
      <c r="EC97" s="270">
        <v>895</v>
      </c>
      <c r="ED97" s="270">
        <v>13095</v>
      </c>
      <c r="EE97" s="270">
        <v>0</v>
      </c>
      <c r="EF97" s="270">
        <v>7205</v>
      </c>
      <c r="EG97" s="270" t="s">
        <v>1676</v>
      </c>
      <c r="EH97" s="270">
        <v>0</v>
      </c>
      <c r="EI97" s="270">
        <v>0</v>
      </c>
      <c r="EJ97" s="270">
        <v>4195</v>
      </c>
      <c r="EK97" s="270">
        <v>4715</v>
      </c>
      <c r="EL97" s="270">
        <v>2730</v>
      </c>
      <c r="EM97" s="270" t="s">
        <v>1676</v>
      </c>
      <c r="EN97" s="270">
        <v>0</v>
      </c>
      <c r="EO97" s="270">
        <v>0</v>
      </c>
      <c r="EP97" s="270">
        <v>0</v>
      </c>
      <c r="EQ97" s="270">
        <v>0</v>
      </c>
      <c r="ER97" s="270">
        <v>0</v>
      </c>
      <c r="ES97" s="270">
        <v>0</v>
      </c>
      <c r="ET97" s="270">
        <v>0</v>
      </c>
      <c r="EU97" s="270">
        <v>0</v>
      </c>
      <c r="EV97" s="270">
        <v>520</v>
      </c>
      <c r="EW97" s="270">
        <v>0</v>
      </c>
      <c r="EX97" s="270">
        <v>0</v>
      </c>
      <c r="EY97" s="270">
        <v>0</v>
      </c>
      <c r="EZ97" s="270">
        <v>3110</v>
      </c>
      <c r="FA97" s="270">
        <v>0</v>
      </c>
      <c r="FB97" s="270">
        <v>0</v>
      </c>
      <c r="FC97" s="270">
        <v>0</v>
      </c>
      <c r="FD97" s="270">
        <v>0</v>
      </c>
      <c r="FE97" s="270">
        <v>0</v>
      </c>
      <c r="FF97" s="270">
        <v>0</v>
      </c>
      <c r="FG97" s="270">
        <v>0</v>
      </c>
      <c r="FH97" s="270">
        <v>0</v>
      </c>
      <c r="FI97" s="270">
        <v>0</v>
      </c>
      <c r="FJ97" s="270">
        <v>120</v>
      </c>
      <c r="FK97" s="270" t="s">
        <v>1676</v>
      </c>
      <c r="FL97" s="351">
        <v>78175</v>
      </c>
      <c r="FM97" s="323">
        <v>13360</v>
      </c>
      <c r="FN97" s="324">
        <v>35410</v>
      </c>
      <c r="FO97" s="270"/>
      <c r="FP97" s="89"/>
      <c r="FQ97" s="270"/>
      <c r="FR97" s="319"/>
      <c r="FS97" s="319"/>
      <c r="FT97" s="319"/>
      <c r="FU97" s="319"/>
      <c r="FV97" s="319"/>
      <c r="FW97" s="319"/>
      <c r="FX97" s="319"/>
      <c r="FY97" s="319"/>
      <c r="FZ97" s="319"/>
      <c r="GA97" s="319"/>
      <c r="GB97" s="319"/>
      <c r="GC97" s="319"/>
      <c r="GD97" s="319"/>
      <c r="GE97" s="319"/>
      <c r="GF97" s="319"/>
      <c r="GG97" s="319"/>
      <c r="GH97" s="319"/>
      <c r="GI97" s="319"/>
      <c r="GJ97" s="319"/>
      <c r="GK97" s="319"/>
      <c r="GL97" s="319"/>
      <c r="GM97" s="319"/>
      <c r="GN97" s="319"/>
      <c r="GO97" s="319"/>
      <c r="GP97" s="319"/>
      <c r="GQ97" s="319"/>
      <c r="GR97" s="319"/>
      <c r="GS97" s="319"/>
      <c r="GT97" s="319"/>
      <c r="GU97" s="319"/>
      <c r="GV97" s="319"/>
      <c r="GW97" s="319"/>
      <c r="GX97" s="319"/>
      <c r="GY97" s="319"/>
      <c r="GZ97" s="319"/>
      <c r="HA97" s="319"/>
      <c r="HB97" s="319"/>
      <c r="HC97" s="319"/>
      <c r="HD97" s="319"/>
      <c r="HE97" s="319"/>
      <c r="HF97" s="319"/>
      <c r="HG97" s="319"/>
      <c r="HH97" s="319"/>
      <c r="HI97" s="319"/>
      <c r="HJ97" s="319"/>
      <c r="HK97" s="319"/>
      <c r="HL97" s="319"/>
      <c r="HM97" s="319"/>
      <c r="HN97" s="319"/>
      <c r="HO97" s="319"/>
      <c r="HP97" s="319"/>
      <c r="HQ97" s="319"/>
      <c r="HR97" s="319"/>
      <c r="HS97" s="319"/>
      <c r="HT97" s="319"/>
      <c r="HU97" s="319"/>
      <c r="HV97" s="319"/>
      <c r="HW97" s="319"/>
      <c r="HX97" s="319"/>
      <c r="HY97" s="319"/>
      <c r="HZ97" s="319"/>
      <c r="IA97" s="319"/>
      <c r="IB97" s="319"/>
      <c r="IC97" s="319"/>
      <c r="ID97" s="319"/>
      <c r="IE97" s="319"/>
      <c r="IF97" s="319"/>
      <c r="IG97" s="318"/>
    </row>
    <row r="98" spans="1:241" ht="12.75" customHeight="1" x14ac:dyDescent="0.2">
      <c r="A98" s="370" t="s">
        <v>417</v>
      </c>
      <c r="B98" s="270">
        <v>201880</v>
      </c>
      <c r="C98" s="270">
        <v>152130</v>
      </c>
      <c r="D98" s="270">
        <v>70920</v>
      </c>
      <c r="E98" s="270">
        <v>81210</v>
      </c>
      <c r="F98" s="270">
        <v>47535</v>
      </c>
      <c r="G98" s="270">
        <v>42230</v>
      </c>
      <c r="H98" s="270">
        <v>49695</v>
      </c>
      <c r="I98" s="270">
        <v>125485</v>
      </c>
      <c r="J98" s="270">
        <v>76395</v>
      </c>
      <c r="K98" s="270">
        <v>389445</v>
      </c>
      <c r="L98" s="270">
        <v>58.199950312616458</v>
      </c>
      <c r="M98" s="270">
        <v>21615</v>
      </c>
      <c r="N98" s="270">
        <v>10965</v>
      </c>
      <c r="O98" s="270">
        <v>5065</v>
      </c>
      <c r="P98" s="270">
        <v>7770</v>
      </c>
      <c r="Q98" s="270">
        <v>2475</v>
      </c>
      <c r="R98" s="270">
        <v>380</v>
      </c>
      <c r="S98" s="270">
        <v>25</v>
      </c>
      <c r="T98" s="270" t="s">
        <v>1676</v>
      </c>
      <c r="U98" s="270">
        <v>4.916375928049737</v>
      </c>
      <c r="V98" s="270">
        <v>2</v>
      </c>
      <c r="W98" s="270">
        <v>35</v>
      </c>
      <c r="X98" s="270">
        <v>54.31882317562156</v>
      </c>
      <c r="Y98" s="270">
        <v>19885</v>
      </c>
      <c r="Z98" s="270">
        <v>19625</v>
      </c>
      <c r="AA98" s="270">
        <v>26475</v>
      </c>
      <c r="AB98" s="270">
        <v>34775</v>
      </c>
      <c r="AC98" s="270">
        <v>48635</v>
      </c>
      <c r="AD98" s="270">
        <v>42830</v>
      </c>
      <c r="AE98" s="270">
        <v>8795</v>
      </c>
      <c r="AF98" s="270">
        <v>5280</v>
      </c>
      <c r="AG98" s="270">
        <v>1385</v>
      </c>
      <c r="AH98" s="270">
        <v>4520</v>
      </c>
      <c r="AI98" s="270">
        <v>1030</v>
      </c>
      <c r="AJ98" s="270">
        <v>4350</v>
      </c>
      <c r="AK98" s="270">
        <v>2040</v>
      </c>
      <c r="AL98" s="270">
        <v>8820</v>
      </c>
      <c r="AM98" s="270">
        <v>9780</v>
      </c>
      <c r="AN98" s="270">
        <v>2735</v>
      </c>
      <c r="AO98" s="270">
        <v>1160</v>
      </c>
      <c r="AP98" s="270">
        <v>4940</v>
      </c>
      <c r="AQ98" s="270">
        <v>6150</v>
      </c>
      <c r="AR98" s="270">
        <v>795</v>
      </c>
      <c r="AS98" s="270">
        <v>360</v>
      </c>
      <c r="AT98" s="270">
        <v>2310</v>
      </c>
      <c r="AU98" s="270">
        <v>5405</v>
      </c>
      <c r="AV98" s="270">
        <v>3255</v>
      </c>
      <c r="AW98" s="270">
        <v>4000</v>
      </c>
      <c r="AX98" s="270">
        <v>19650</v>
      </c>
      <c r="AY98" s="270">
        <v>1990</v>
      </c>
      <c r="AZ98" s="270">
        <v>6605</v>
      </c>
      <c r="BA98" s="270">
        <v>35790</v>
      </c>
      <c r="BB98" s="270">
        <v>69535</v>
      </c>
      <c r="BC98" s="270">
        <v>3785</v>
      </c>
      <c r="BD98" s="270">
        <v>31145</v>
      </c>
      <c r="BE98" s="270">
        <v>5285</v>
      </c>
      <c r="BF98" s="270">
        <v>2220</v>
      </c>
      <c r="BG98" s="270">
        <v>1160</v>
      </c>
      <c r="BH98" s="270">
        <v>5240</v>
      </c>
      <c r="BI98" s="270">
        <v>4405</v>
      </c>
      <c r="BJ98" s="270">
        <v>1015</v>
      </c>
      <c r="BK98" s="270">
        <v>7120</v>
      </c>
      <c r="BL98" s="270">
        <v>7410</v>
      </c>
      <c r="BM98" s="270">
        <v>17480</v>
      </c>
      <c r="BN98" s="270">
        <v>1565</v>
      </c>
      <c r="BO98" s="270">
        <v>10405</v>
      </c>
      <c r="BP98" s="270">
        <v>7705</v>
      </c>
      <c r="BQ98" s="270">
        <v>7570</v>
      </c>
      <c r="BR98" s="270">
        <v>2845</v>
      </c>
      <c r="BS98" s="270">
        <v>1655</v>
      </c>
      <c r="BT98" s="270">
        <v>16090</v>
      </c>
      <c r="BU98" s="270">
        <v>11610</v>
      </c>
      <c r="BV98" s="270"/>
      <c r="BW98" s="270">
        <v>6415</v>
      </c>
      <c r="BX98" s="270">
        <v>1065</v>
      </c>
      <c r="BY98" s="270">
        <v>6175</v>
      </c>
      <c r="BZ98" s="270">
        <v>1335</v>
      </c>
      <c r="CA98" s="270">
        <v>250</v>
      </c>
      <c r="CB98" s="270">
        <v>10</v>
      </c>
      <c r="CC98" s="270" t="s">
        <v>1676</v>
      </c>
      <c r="CD98" s="270">
        <v>3790</v>
      </c>
      <c r="CE98" s="270">
        <v>85</v>
      </c>
      <c r="CF98" s="270">
        <v>370</v>
      </c>
      <c r="CG98" s="270">
        <v>139045</v>
      </c>
      <c r="CH98" s="270" t="s">
        <v>1676</v>
      </c>
      <c r="CI98" s="270">
        <v>19565</v>
      </c>
      <c r="CJ98" s="270">
        <v>5080</v>
      </c>
      <c r="CK98" s="270">
        <v>7500</v>
      </c>
      <c r="CL98" s="270">
        <v>4275</v>
      </c>
      <c r="CM98" s="270">
        <v>4615</v>
      </c>
      <c r="CN98" s="270">
        <v>0</v>
      </c>
      <c r="CO98" s="270" t="s">
        <v>1676</v>
      </c>
      <c r="CP98" s="270">
        <v>50</v>
      </c>
      <c r="CQ98" s="270" t="s">
        <v>1676</v>
      </c>
      <c r="CR98" s="270">
        <v>1600</v>
      </c>
      <c r="CS98" s="270">
        <v>0</v>
      </c>
      <c r="CT98" s="270">
        <v>0</v>
      </c>
      <c r="CU98" s="270">
        <v>0</v>
      </c>
      <c r="CV98" s="270">
        <v>5535</v>
      </c>
      <c r="CW98" s="270">
        <v>3300</v>
      </c>
      <c r="CX98" s="270">
        <v>0</v>
      </c>
      <c r="CY98" s="270">
        <v>2550</v>
      </c>
      <c r="CZ98" s="270">
        <v>7890</v>
      </c>
      <c r="DA98" s="270">
        <v>1835</v>
      </c>
      <c r="DB98" s="270" t="s">
        <v>1676</v>
      </c>
      <c r="DC98" s="270">
        <v>20405</v>
      </c>
      <c r="DD98" s="270">
        <v>12320</v>
      </c>
      <c r="DE98" s="270">
        <v>3405</v>
      </c>
      <c r="DF98" s="270">
        <v>7380</v>
      </c>
      <c r="DG98" s="270">
        <v>0</v>
      </c>
      <c r="DH98" s="270">
        <v>1440</v>
      </c>
      <c r="DI98" s="270">
        <v>0</v>
      </c>
      <c r="DJ98" s="270" t="s">
        <v>1676</v>
      </c>
      <c r="DK98" s="270">
        <v>0</v>
      </c>
      <c r="DL98" s="270">
        <v>2665</v>
      </c>
      <c r="DM98" s="270">
        <v>30</v>
      </c>
      <c r="DN98" s="270" t="s">
        <v>1676</v>
      </c>
      <c r="DO98" s="270">
        <v>3675</v>
      </c>
      <c r="DP98" s="270">
        <v>0</v>
      </c>
      <c r="DQ98" s="270"/>
      <c r="DR98" s="270">
        <v>6660</v>
      </c>
      <c r="DS98" s="270">
        <v>475</v>
      </c>
      <c r="DT98" s="270">
        <v>4370</v>
      </c>
      <c r="DU98" s="270">
        <v>1640</v>
      </c>
      <c r="DV98" s="270">
        <v>0</v>
      </c>
      <c r="DW98" s="270">
        <v>0</v>
      </c>
      <c r="DX98" s="270">
        <v>9985</v>
      </c>
      <c r="DY98" s="270">
        <v>9400</v>
      </c>
      <c r="DZ98" s="270">
        <v>0</v>
      </c>
      <c r="EA98" s="270">
        <v>3680</v>
      </c>
      <c r="EB98" s="270">
        <v>0</v>
      </c>
      <c r="EC98" s="270">
        <v>2560</v>
      </c>
      <c r="ED98" s="270">
        <v>12020</v>
      </c>
      <c r="EE98" s="270">
        <v>220</v>
      </c>
      <c r="EF98" s="270">
        <v>10075</v>
      </c>
      <c r="EG98" s="270">
        <v>0</v>
      </c>
      <c r="EH98" s="270">
        <v>0</v>
      </c>
      <c r="EI98" s="270">
        <v>40</v>
      </c>
      <c r="EJ98" s="270">
        <v>5760</v>
      </c>
      <c r="EK98" s="270">
        <v>3695</v>
      </c>
      <c r="EL98" s="270">
        <v>2490</v>
      </c>
      <c r="EM98" s="270">
        <v>0</v>
      </c>
      <c r="EN98" s="270">
        <v>0</v>
      </c>
      <c r="EO98" s="270">
        <v>0</v>
      </c>
      <c r="EP98" s="270" t="s">
        <v>1676</v>
      </c>
      <c r="EQ98" s="270">
        <v>0</v>
      </c>
      <c r="ER98" s="270" t="s">
        <v>1676</v>
      </c>
      <c r="ES98" s="270">
        <v>0</v>
      </c>
      <c r="ET98" s="270">
        <v>0</v>
      </c>
      <c r="EU98" s="270">
        <v>6050</v>
      </c>
      <c r="EV98" s="270">
        <v>2080</v>
      </c>
      <c r="EW98" s="270">
        <v>0</v>
      </c>
      <c r="EX98" s="270">
        <v>0</v>
      </c>
      <c r="EY98" s="270">
        <v>10</v>
      </c>
      <c r="EZ98" s="270">
        <v>5450</v>
      </c>
      <c r="FA98" s="270">
        <v>15</v>
      </c>
      <c r="FB98" s="270" t="s">
        <v>1676</v>
      </c>
      <c r="FC98" s="270" t="s">
        <v>1676</v>
      </c>
      <c r="FD98" s="270">
        <v>30</v>
      </c>
      <c r="FE98" s="270">
        <v>0</v>
      </c>
      <c r="FF98" s="270">
        <v>0</v>
      </c>
      <c r="FG98" s="270">
        <v>0</v>
      </c>
      <c r="FH98" s="270" t="s">
        <v>1676</v>
      </c>
      <c r="FI98" s="270">
        <v>0</v>
      </c>
      <c r="FJ98" s="270">
        <v>0</v>
      </c>
      <c r="FK98" s="270">
        <v>0</v>
      </c>
      <c r="FL98" s="351">
        <v>132350</v>
      </c>
      <c r="FM98" s="323">
        <v>12670</v>
      </c>
      <c r="FN98" s="324">
        <v>48300</v>
      </c>
      <c r="FO98" s="270"/>
      <c r="FP98" s="89"/>
      <c r="FQ98" s="270"/>
      <c r="FR98" s="319"/>
      <c r="FS98" s="319"/>
      <c r="FT98" s="319"/>
      <c r="FU98" s="319"/>
      <c r="FV98" s="319"/>
      <c r="FW98" s="319"/>
      <c r="FX98" s="319"/>
      <c r="FY98" s="319"/>
      <c r="FZ98" s="319"/>
      <c r="GA98" s="319"/>
      <c r="GB98" s="319"/>
      <c r="GC98" s="319"/>
      <c r="GD98" s="319"/>
      <c r="GE98" s="319"/>
      <c r="GF98" s="319"/>
      <c r="GG98" s="319"/>
      <c r="GH98" s="319"/>
      <c r="GI98" s="319"/>
      <c r="GJ98" s="319"/>
      <c r="GK98" s="319"/>
      <c r="GL98" s="319"/>
      <c r="GM98" s="319"/>
      <c r="GN98" s="319"/>
      <c r="GO98" s="319"/>
      <c r="GP98" s="319"/>
      <c r="GQ98" s="319"/>
      <c r="GR98" s="319"/>
      <c r="GS98" s="319"/>
      <c r="GT98" s="319"/>
      <c r="GU98" s="319"/>
      <c r="GV98" s="319"/>
      <c r="GW98" s="319"/>
      <c r="GX98" s="319"/>
      <c r="GY98" s="319"/>
      <c r="GZ98" s="319"/>
      <c r="HA98" s="319"/>
      <c r="HB98" s="319"/>
      <c r="HC98" s="319"/>
      <c r="HD98" s="319"/>
      <c r="HE98" s="319"/>
      <c r="HF98" s="319"/>
      <c r="HG98" s="319"/>
      <c r="HH98" s="319"/>
      <c r="HI98" s="319"/>
      <c r="HJ98" s="319"/>
      <c r="HK98" s="319"/>
      <c r="HL98" s="319"/>
      <c r="HM98" s="319"/>
      <c r="HN98" s="319"/>
      <c r="HO98" s="319"/>
      <c r="HP98" s="319"/>
      <c r="HQ98" s="319"/>
      <c r="HR98" s="319"/>
      <c r="HS98" s="319"/>
      <c r="HT98" s="319"/>
      <c r="HU98" s="319"/>
      <c r="HV98" s="319"/>
      <c r="HW98" s="319"/>
      <c r="HX98" s="319"/>
      <c r="HY98" s="319"/>
      <c r="HZ98" s="319"/>
      <c r="IA98" s="319"/>
      <c r="IB98" s="319"/>
      <c r="IC98" s="319"/>
      <c r="ID98" s="319"/>
      <c r="IE98" s="319"/>
      <c r="IF98" s="319"/>
      <c r="IG98" s="318"/>
    </row>
    <row r="99" spans="1:241" ht="12.75" customHeight="1" x14ac:dyDescent="0.2">
      <c r="A99" s="370" t="s">
        <v>195</v>
      </c>
      <c r="B99" s="270">
        <v>2150</v>
      </c>
      <c r="C99" s="270">
        <v>1630</v>
      </c>
      <c r="D99" s="270">
        <v>795</v>
      </c>
      <c r="E99" s="270">
        <v>835</v>
      </c>
      <c r="F99" s="270">
        <v>345</v>
      </c>
      <c r="G99" s="270">
        <v>360</v>
      </c>
      <c r="H99" s="270">
        <v>450</v>
      </c>
      <c r="I99" s="270">
        <v>2150</v>
      </c>
      <c r="J99" s="270">
        <v>0</v>
      </c>
      <c r="K99" s="270">
        <v>74050</v>
      </c>
      <c r="L99" s="270" t="s">
        <v>1676</v>
      </c>
      <c r="M99" s="270" t="s">
        <v>1676</v>
      </c>
      <c r="N99" s="270">
        <v>0</v>
      </c>
      <c r="O99" s="270">
        <v>0</v>
      </c>
      <c r="P99" s="270">
        <v>0</v>
      </c>
      <c r="Q99" s="270">
        <v>0</v>
      </c>
      <c r="R99" s="270">
        <v>0</v>
      </c>
      <c r="S99" s="270">
        <v>0</v>
      </c>
      <c r="T99" s="270">
        <v>0</v>
      </c>
      <c r="U99" s="270">
        <v>45.746002460024599</v>
      </c>
      <c r="V99" s="270">
        <v>16</v>
      </c>
      <c r="W99" s="270" t="s">
        <v>1676</v>
      </c>
      <c r="X99" s="270">
        <v>42.91120409112041</v>
      </c>
      <c r="Y99" s="270">
        <v>35</v>
      </c>
      <c r="Z99" s="270">
        <v>565</v>
      </c>
      <c r="AA99" s="270">
        <v>610</v>
      </c>
      <c r="AB99" s="270">
        <v>515</v>
      </c>
      <c r="AC99" s="270">
        <v>270</v>
      </c>
      <c r="AD99" s="270">
        <v>140</v>
      </c>
      <c r="AE99" s="270">
        <v>10</v>
      </c>
      <c r="AF99" s="270">
        <v>0</v>
      </c>
      <c r="AG99" s="270">
        <v>0</v>
      </c>
      <c r="AH99" s="270">
        <v>0</v>
      </c>
      <c r="AI99" s="270">
        <v>0</v>
      </c>
      <c r="AJ99" s="270">
        <v>0</v>
      </c>
      <c r="AK99" s="270">
        <v>0</v>
      </c>
      <c r="AL99" s="270">
        <v>0</v>
      </c>
      <c r="AM99" s="270">
        <v>0</v>
      </c>
      <c r="AN99" s="270">
        <v>0</v>
      </c>
      <c r="AO99" s="270">
        <v>0</v>
      </c>
      <c r="AP99" s="270">
        <v>0</v>
      </c>
      <c r="AQ99" s="270">
        <v>0</v>
      </c>
      <c r="AR99" s="270">
        <v>0</v>
      </c>
      <c r="AS99" s="270">
        <v>0</v>
      </c>
      <c r="AT99" s="270">
        <v>0</v>
      </c>
      <c r="AU99" s="270">
        <v>0</v>
      </c>
      <c r="AV99" s="270">
        <v>0</v>
      </c>
      <c r="AW99" s="270">
        <v>0</v>
      </c>
      <c r="AX99" s="270">
        <v>0</v>
      </c>
      <c r="AY99" s="270">
        <v>0</v>
      </c>
      <c r="AZ99" s="270">
        <v>0</v>
      </c>
      <c r="BA99" s="270">
        <v>0</v>
      </c>
      <c r="BB99" s="270">
        <v>2150</v>
      </c>
      <c r="BC99" s="270">
        <v>0</v>
      </c>
      <c r="BD99" s="270">
        <v>0</v>
      </c>
      <c r="BE99" s="270">
        <v>0</v>
      </c>
      <c r="BF99" s="270">
        <v>0</v>
      </c>
      <c r="BG99" s="270">
        <v>25</v>
      </c>
      <c r="BH99" s="270">
        <v>0</v>
      </c>
      <c r="BI99" s="270">
        <v>0</v>
      </c>
      <c r="BJ99" s="270">
        <v>0</v>
      </c>
      <c r="BK99" s="270">
        <v>0</v>
      </c>
      <c r="BL99" s="270">
        <v>0</v>
      </c>
      <c r="BM99" s="270">
        <v>0</v>
      </c>
      <c r="BN99" s="270">
        <v>0</v>
      </c>
      <c r="BO99" s="270">
        <v>0</v>
      </c>
      <c r="BP99" s="270">
        <v>0</v>
      </c>
      <c r="BQ99" s="270">
        <v>0</v>
      </c>
      <c r="BR99" s="270">
        <v>0</v>
      </c>
      <c r="BS99" s="270">
        <v>0</v>
      </c>
      <c r="BT99" s="270">
        <v>1605</v>
      </c>
      <c r="BU99" s="270">
        <v>0</v>
      </c>
      <c r="BV99" s="270"/>
      <c r="BW99" s="270">
        <v>0</v>
      </c>
      <c r="BX99" s="270">
        <v>0</v>
      </c>
      <c r="BY99" s="270">
        <v>0</v>
      </c>
      <c r="BZ99" s="270">
        <v>0</v>
      </c>
      <c r="CA99" s="270">
        <v>0</v>
      </c>
      <c r="CB99" s="270">
        <v>0</v>
      </c>
      <c r="CC99" s="270">
        <v>0</v>
      </c>
      <c r="CD99" s="270">
        <v>0</v>
      </c>
      <c r="CE99" s="270">
        <v>0</v>
      </c>
      <c r="CF99" s="270">
        <v>0</v>
      </c>
      <c r="CG99" s="270">
        <v>1630</v>
      </c>
      <c r="CH99" s="270">
        <v>100</v>
      </c>
      <c r="CI99" s="270">
        <v>0</v>
      </c>
      <c r="CJ99" s="270">
        <v>0</v>
      </c>
      <c r="CK99" s="270">
        <v>0</v>
      </c>
      <c r="CL99" s="270">
        <v>0</v>
      </c>
      <c r="CM99" s="270">
        <v>0</v>
      </c>
      <c r="CN99" s="270">
        <v>0</v>
      </c>
      <c r="CO99" s="270">
        <v>0</v>
      </c>
      <c r="CP99" s="270">
        <v>0</v>
      </c>
      <c r="CQ99" s="270">
        <v>0</v>
      </c>
      <c r="CR99" s="270">
        <v>0</v>
      </c>
      <c r="CS99" s="270">
        <v>0</v>
      </c>
      <c r="CT99" s="270">
        <v>0</v>
      </c>
      <c r="CU99" s="270">
        <v>0</v>
      </c>
      <c r="CV99" s="270">
        <v>0</v>
      </c>
      <c r="CW99" s="270">
        <v>0</v>
      </c>
      <c r="CX99" s="270">
        <v>0</v>
      </c>
      <c r="CY99" s="270">
        <v>0</v>
      </c>
      <c r="CZ99" s="270">
        <v>0</v>
      </c>
      <c r="DA99" s="270">
        <v>0</v>
      </c>
      <c r="DB99" s="270">
        <v>0</v>
      </c>
      <c r="DC99" s="270">
        <v>0</v>
      </c>
      <c r="DD99" s="270">
        <v>0</v>
      </c>
      <c r="DE99" s="270">
        <v>0</v>
      </c>
      <c r="DF99" s="270">
        <v>0</v>
      </c>
      <c r="DG99" s="270">
        <v>0</v>
      </c>
      <c r="DH99" s="270">
        <v>0</v>
      </c>
      <c r="DI99" s="270">
        <v>0</v>
      </c>
      <c r="DJ99" s="270">
        <v>0</v>
      </c>
      <c r="DK99" s="270">
        <v>0</v>
      </c>
      <c r="DL99" s="270">
        <v>0</v>
      </c>
      <c r="DM99" s="270">
        <v>0</v>
      </c>
      <c r="DN99" s="270">
        <v>0</v>
      </c>
      <c r="DO99" s="270">
        <v>0</v>
      </c>
      <c r="DP99" s="270">
        <v>0</v>
      </c>
      <c r="DQ99" s="270"/>
      <c r="DR99" s="270">
        <v>0</v>
      </c>
      <c r="DS99" s="270">
        <v>0</v>
      </c>
      <c r="DT99" s="270">
        <v>0</v>
      </c>
      <c r="DU99" s="270">
        <v>0</v>
      </c>
      <c r="DV99" s="270">
        <v>0</v>
      </c>
      <c r="DW99" s="270">
        <v>0</v>
      </c>
      <c r="DX99" s="270">
        <v>0</v>
      </c>
      <c r="DY99" s="270">
        <v>0</v>
      </c>
      <c r="DZ99" s="270">
        <v>0</v>
      </c>
      <c r="EA99" s="270">
        <v>0</v>
      </c>
      <c r="EB99" s="270">
        <v>0</v>
      </c>
      <c r="EC99" s="270">
        <v>0</v>
      </c>
      <c r="ED99" s="270">
        <v>0</v>
      </c>
      <c r="EE99" s="270">
        <v>0</v>
      </c>
      <c r="EF99" s="270">
        <v>0</v>
      </c>
      <c r="EG99" s="270">
        <v>0</v>
      </c>
      <c r="EH99" s="270">
        <v>0</v>
      </c>
      <c r="EI99" s="270">
        <v>0</v>
      </c>
      <c r="EJ99" s="270">
        <v>0</v>
      </c>
      <c r="EK99" s="270">
        <v>0</v>
      </c>
      <c r="EL99" s="270">
        <v>0</v>
      </c>
      <c r="EM99" s="270">
        <v>0</v>
      </c>
      <c r="EN99" s="270">
        <v>0</v>
      </c>
      <c r="EO99" s="270">
        <v>30</v>
      </c>
      <c r="EP99" s="270">
        <v>1640</v>
      </c>
      <c r="EQ99" s="270">
        <v>95</v>
      </c>
      <c r="ER99" s="270">
        <v>20</v>
      </c>
      <c r="ES99" s="270">
        <v>0</v>
      </c>
      <c r="ET99" s="270">
        <v>270</v>
      </c>
      <c r="EU99" s="270">
        <v>0</v>
      </c>
      <c r="EV99" s="270">
        <v>0</v>
      </c>
      <c r="EW99" s="270">
        <v>0</v>
      </c>
      <c r="EX99" s="270">
        <v>0</v>
      </c>
      <c r="EY99" s="270">
        <v>0</v>
      </c>
      <c r="EZ99" s="270">
        <v>0</v>
      </c>
      <c r="FA99" s="270">
        <v>0</v>
      </c>
      <c r="FB99" s="270">
        <v>0</v>
      </c>
      <c r="FC99" s="270">
        <v>0</v>
      </c>
      <c r="FD99" s="270">
        <v>0</v>
      </c>
      <c r="FE99" s="270">
        <v>0</v>
      </c>
      <c r="FF99" s="270">
        <v>0</v>
      </c>
      <c r="FG99" s="270">
        <v>0</v>
      </c>
      <c r="FH99" s="270">
        <v>0</v>
      </c>
      <c r="FI99" s="270">
        <v>0</v>
      </c>
      <c r="FJ99" s="270">
        <v>0</v>
      </c>
      <c r="FK99" s="270">
        <v>0</v>
      </c>
      <c r="FL99" s="351">
        <v>0</v>
      </c>
      <c r="FM99" s="323">
        <v>475</v>
      </c>
      <c r="FN99" s="324" t="s">
        <v>1676</v>
      </c>
      <c r="FO99" s="270"/>
      <c r="FP99" s="89"/>
      <c r="FQ99" s="270"/>
      <c r="FR99" s="319"/>
      <c r="FS99" s="319"/>
      <c r="FT99" s="319"/>
      <c r="FU99" s="319"/>
      <c r="FV99" s="319"/>
      <c r="FW99" s="319"/>
      <c r="FX99" s="319"/>
      <c r="FY99" s="319"/>
      <c r="FZ99" s="319"/>
      <c r="GA99" s="319"/>
      <c r="GB99" s="319"/>
      <c r="GC99" s="319"/>
      <c r="GD99" s="319"/>
      <c r="GE99" s="319"/>
      <c r="GF99" s="319"/>
      <c r="GG99" s="319"/>
      <c r="GH99" s="319"/>
      <c r="GI99" s="319"/>
      <c r="GJ99" s="319"/>
      <c r="GK99" s="319"/>
      <c r="GL99" s="319"/>
      <c r="GM99" s="319"/>
      <c r="GN99" s="319"/>
      <c r="GO99" s="319"/>
      <c r="GP99" s="319"/>
      <c r="GQ99" s="319"/>
      <c r="GR99" s="319"/>
      <c r="GS99" s="319"/>
      <c r="GT99" s="319"/>
      <c r="GU99" s="319"/>
      <c r="GV99" s="319"/>
      <c r="GW99" s="319"/>
      <c r="GX99" s="319"/>
      <c r="GY99" s="319"/>
      <c r="GZ99" s="319"/>
      <c r="HA99" s="319"/>
      <c r="HB99" s="319"/>
      <c r="HC99" s="319"/>
      <c r="HD99" s="319"/>
      <c r="HE99" s="319"/>
      <c r="HF99" s="319"/>
      <c r="HG99" s="319"/>
      <c r="HH99" s="319"/>
      <c r="HI99" s="319"/>
      <c r="HJ99" s="319"/>
      <c r="HK99" s="319"/>
      <c r="HL99" s="319"/>
      <c r="HM99" s="319"/>
      <c r="HN99" s="319"/>
      <c r="HO99" s="319"/>
      <c r="HP99" s="319"/>
      <c r="HQ99" s="319"/>
      <c r="HR99" s="319"/>
      <c r="HS99" s="319"/>
      <c r="HT99" s="319"/>
      <c r="HU99" s="319"/>
      <c r="HV99" s="319"/>
      <c r="HW99" s="319"/>
      <c r="HX99" s="319"/>
      <c r="HY99" s="319"/>
      <c r="HZ99" s="319"/>
      <c r="IA99" s="319"/>
      <c r="IB99" s="319"/>
      <c r="IC99" s="319"/>
      <c r="ID99" s="319"/>
      <c r="IE99" s="319"/>
      <c r="IF99" s="319"/>
      <c r="IG99" s="318"/>
    </row>
    <row r="100" spans="1:241" ht="12.75" customHeight="1" x14ac:dyDescent="0.2">
      <c r="A100" s="370" t="s">
        <v>549</v>
      </c>
      <c r="B100" s="270">
        <v>4095</v>
      </c>
      <c r="C100" s="270">
        <v>4090</v>
      </c>
      <c r="D100" s="270">
        <v>2230</v>
      </c>
      <c r="E100" s="270">
        <v>1860</v>
      </c>
      <c r="F100" s="270">
        <v>3750</v>
      </c>
      <c r="G100" s="270">
        <v>90</v>
      </c>
      <c r="H100" s="270">
        <v>25</v>
      </c>
      <c r="I100" s="270">
        <v>4090</v>
      </c>
      <c r="J100" s="270" t="s">
        <v>1676</v>
      </c>
      <c r="K100" s="270">
        <v>3995</v>
      </c>
      <c r="L100" s="270">
        <v>19.285714285714285</v>
      </c>
      <c r="M100" s="270">
        <v>20</v>
      </c>
      <c r="N100" s="270" t="s">
        <v>1676</v>
      </c>
      <c r="O100" s="270">
        <v>0</v>
      </c>
      <c r="P100" s="270">
        <v>0</v>
      </c>
      <c r="Q100" s="270">
        <v>0</v>
      </c>
      <c r="R100" s="270">
        <v>0</v>
      </c>
      <c r="S100" s="270">
        <v>0</v>
      </c>
      <c r="T100" s="270">
        <v>0</v>
      </c>
      <c r="U100" s="270">
        <v>0.97629521016617793</v>
      </c>
      <c r="V100" s="270">
        <v>0</v>
      </c>
      <c r="W100" s="270">
        <v>21</v>
      </c>
      <c r="X100" s="270">
        <v>3.7042842825715177</v>
      </c>
      <c r="Y100" s="270">
        <v>3910</v>
      </c>
      <c r="Z100" s="270">
        <v>180</v>
      </c>
      <c r="AA100" s="270">
        <v>0</v>
      </c>
      <c r="AB100" s="270">
        <v>0</v>
      </c>
      <c r="AC100" s="270" t="s">
        <v>1676</v>
      </c>
      <c r="AD100" s="270">
        <v>0</v>
      </c>
      <c r="AE100" s="270">
        <v>0</v>
      </c>
      <c r="AF100" s="270">
        <v>50</v>
      </c>
      <c r="AG100" s="270" t="s">
        <v>1676</v>
      </c>
      <c r="AH100" s="270">
        <v>0</v>
      </c>
      <c r="AI100" s="270">
        <v>0</v>
      </c>
      <c r="AJ100" s="270">
        <v>95</v>
      </c>
      <c r="AK100" s="270" t="s">
        <v>1676</v>
      </c>
      <c r="AL100" s="270" t="s">
        <v>1676</v>
      </c>
      <c r="AM100" s="270">
        <v>20</v>
      </c>
      <c r="AN100" s="270">
        <v>0</v>
      </c>
      <c r="AO100" s="270">
        <v>0</v>
      </c>
      <c r="AP100" s="270">
        <v>10</v>
      </c>
      <c r="AQ100" s="270">
        <v>0</v>
      </c>
      <c r="AR100" s="270">
        <v>0</v>
      </c>
      <c r="AS100" s="270">
        <v>0</v>
      </c>
      <c r="AT100" s="270">
        <v>0</v>
      </c>
      <c r="AU100" s="270">
        <v>0</v>
      </c>
      <c r="AV100" s="270">
        <v>75</v>
      </c>
      <c r="AW100" s="270" t="s">
        <v>1676</v>
      </c>
      <c r="AX100" s="270">
        <v>110</v>
      </c>
      <c r="AY100" s="270" t="s">
        <v>1676</v>
      </c>
      <c r="AZ100" s="270">
        <v>10</v>
      </c>
      <c r="BA100" s="270">
        <v>30</v>
      </c>
      <c r="BB100" s="270">
        <v>3680</v>
      </c>
      <c r="BC100" s="270">
        <v>655</v>
      </c>
      <c r="BD100" s="270" t="s">
        <v>1676</v>
      </c>
      <c r="BE100" s="270">
        <v>25</v>
      </c>
      <c r="BF100" s="270">
        <v>50</v>
      </c>
      <c r="BG100" s="270">
        <v>20</v>
      </c>
      <c r="BH100" s="270">
        <v>55</v>
      </c>
      <c r="BI100" s="270">
        <v>35</v>
      </c>
      <c r="BJ100" s="270">
        <v>30</v>
      </c>
      <c r="BK100" s="270">
        <v>35</v>
      </c>
      <c r="BL100" s="270">
        <v>930</v>
      </c>
      <c r="BM100" s="270">
        <v>170</v>
      </c>
      <c r="BN100" s="270">
        <v>95</v>
      </c>
      <c r="BO100" s="270">
        <v>70</v>
      </c>
      <c r="BP100" s="270">
        <v>110</v>
      </c>
      <c r="BQ100" s="270" t="s">
        <v>1676</v>
      </c>
      <c r="BR100" s="270">
        <v>435</v>
      </c>
      <c r="BS100" s="270">
        <v>30</v>
      </c>
      <c r="BT100" s="270">
        <v>1000</v>
      </c>
      <c r="BU100" s="270">
        <v>200</v>
      </c>
      <c r="BV100" s="270"/>
      <c r="BW100" s="270">
        <v>150</v>
      </c>
      <c r="BX100" s="270" t="s">
        <v>1676</v>
      </c>
      <c r="BY100" s="270">
        <v>150</v>
      </c>
      <c r="BZ100" s="270">
        <v>45</v>
      </c>
      <c r="CA100" s="270" t="s">
        <v>1676</v>
      </c>
      <c r="CB100" s="270" t="s">
        <v>1676</v>
      </c>
      <c r="CC100" s="270">
        <v>0</v>
      </c>
      <c r="CD100" s="270">
        <v>35</v>
      </c>
      <c r="CE100" s="270">
        <v>0</v>
      </c>
      <c r="CF100" s="270">
        <v>0</v>
      </c>
      <c r="CG100" s="270">
        <v>3855</v>
      </c>
      <c r="CH100" s="270">
        <v>0</v>
      </c>
      <c r="CI100" s="270">
        <v>0</v>
      </c>
      <c r="CJ100" s="270">
        <v>0</v>
      </c>
      <c r="CK100" s="270">
        <v>0</v>
      </c>
      <c r="CL100" s="270">
        <v>0</v>
      </c>
      <c r="CM100" s="270">
        <v>0</v>
      </c>
      <c r="CN100" s="270">
        <v>0</v>
      </c>
      <c r="CO100" s="270">
        <v>0</v>
      </c>
      <c r="CP100" s="270">
        <v>0</v>
      </c>
      <c r="CQ100" s="270">
        <v>0</v>
      </c>
      <c r="CR100" s="270">
        <v>0</v>
      </c>
      <c r="CS100" s="270">
        <v>0</v>
      </c>
      <c r="CT100" s="270">
        <v>0</v>
      </c>
      <c r="CU100" s="270">
        <v>0</v>
      </c>
      <c r="CV100" s="270">
        <v>0</v>
      </c>
      <c r="CW100" s="270">
        <v>0</v>
      </c>
      <c r="CX100" s="270">
        <v>0</v>
      </c>
      <c r="CY100" s="270">
        <v>0</v>
      </c>
      <c r="CZ100" s="270">
        <v>0</v>
      </c>
      <c r="DA100" s="270">
        <v>0</v>
      </c>
      <c r="DB100" s="270">
        <v>0</v>
      </c>
      <c r="DC100" s="270">
        <v>0</v>
      </c>
      <c r="DD100" s="270">
        <v>0</v>
      </c>
      <c r="DE100" s="270">
        <v>0</v>
      </c>
      <c r="DF100" s="270">
        <v>0</v>
      </c>
      <c r="DG100" s="270">
        <v>0</v>
      </c>
      <c r="DH100" s="270">
        <v>0</v>
      </c>
      <c r="DI100" s="270">
        <v>0</v>
      </c>
      <c r="DJ100" s="270">
        <v>0</v>
      </c>
      <c r="DK100" s="270">
        <v>0</v>
      </c>
      <c r="DL100" s="270">
        <v>0</v>
      </c>
      <c r="DM100" s="270">
        <v>0</v>
      </c>
      <c r="DN100" s="270">
        <v>0</v>
      </c>
      <c r="DO100" s="270">
        <v>0</v>
      </c>
      <c r="DP100" s="270">
        <v>0</v>
      </c>
      <c r="DQ100" s="270"/>
      <c r="DR100" s="270">
        <v>0</v>
      </c>
      <c r="DS100" s="270">
        <v>0</v>
      </c>
      <c r="DT100" s="270">
        <v>0</v>
      </c>
      <c r="DU100" s="270">
        <v>0</v>
      </c>
      <c r="DV100" s="270">
        <v>0</v>
      </c>
      <c r="DW100" s="270">
        <v>0</v>
      </c>
      <c r="DX100" s="270">
        <v>0</v>
      </c>
      <c r="DY100" s="270">
        <v>0</v>
      </c>
      <c r="DZ100" s="270">
        <v>0</v>
      </c>
      <c r="EA100" s="270">
        <v>0</v>
      </c>
      <c r="EB100" s="270">
        <v>0</v>
      </c>
      <c r="EC100" s="270">
        <v>0</v>
      </c>
      <c r="ED100" s="270">
        <v>4075</v>
      </c>
      <c r="EE100" s="270">
        <v>0</v>
      </c>
      <c r="EF100" s="270">
        <v>0</v>
      </c>
      <c r="EG100" s="270">
        <v>0</v>
      </c>
      <c r="EH100" s="270">
        <v>0</v>
      </c>
      <c r="EI100" s="270">
        <v>0</v>
      </c>
      <c r="EJ100" s="270">
        <v>0</v>
      </c>
      <c r="EK100" s="270">
        <v>0</v>
      </c>
      <c r="EL100" s="270">
        <v>15</v>
      </c>
      <c r="EM100" s="270">
        <v>0</v>
      </c>
      <c r="EN100" s="270">
        <v>0</v>
      </c>
      <c r="EO100" s="270">
        <v>0</v>
      </c>
      <c r="EP100" s="270">
        <v>0</v>
      </c>
      <c r="EQ100" s="270">
        <v>0</v>
      </c>
      <c r="ER100" s="270">
        <v>0</v>
      </c>
      <c r="ES100" s="270">
        <v>0</v>
      </c>
      <c r="ET100" s="270">
        <v>0</v>
      </c>
      <c r="EU100" s="270">
        <v>0</v>
      </c>
      <c r="EV100" s="270">
        <v>0</v>
      </c>
      <c r="EW100" s="270">
        <v>0</v>
      </c>
      <c r="EX100" s="270">
        <v>0</v>
      </c>
      <c r="EY100" s="270">
        <v>0</v>
      </c>
      <c r="EZ100" s="270">
        <v>0</v>
      </c>
      <c r="FA100" s="270">
        <v>0</v>
      </c>
      <c r="FB100" s="270">
        <v>0</v>
      </c>
      <c r="FC100" s="270">
        <v>0</v>
      </c>
      <c r="FD100" s="270">
        <v>0</v>
      </c>
      <c r="FE100" s="270">
        <v>0</v>
      </c>
      <c r="FF100" s="270">
        <v>0</v>
      </c>
      <c r="FG100" s="270">
        <v>0</v>
      </c>
      <c r="FH100" s="270">
        <v>0</v>
      </c>
      <c r="FI100" s="270">
        <v>0</v>
      </c>
      <c r="FJ100" s="270">
        <v>0</v>
      </c>
      <c r="FK100" s="270">
        <v>0</v>
      </c>
      <c r="FL100" s="351">
        <v>410</v>
      </c>
      <c r="FM100" s="323">
        <v>225</v>
      </c>
      <c r="FN100" s="324">
        <v>20</v>
      </c>
      <c r="FO100" s="270"/>
      <c r="FP100" s="89"/>
      <c r="FQ100" s="270"/>
      <c r="FR100" s="319"/>
      <c r="FS100" s="319"/>
      <c r="FT100" s="319"/>
      <c r="FU100" s="319"/>
      <c r="FV100" s="319"/>
      <c r="FW100" s="319"/>
      <c r="FX100" s="319"/>
      <c r="FY100" s="319"/>
      <c r="FZ100" s="319"/>
      <c r="GA100" s="319"/>
      <c r="GB100" s="319"/>
      <c r="GC100" s="319"/>
      <c r="GD100" s="319"/>
      <c r="GE100" s="319"/>
      <c r="GF100" s="319"/>
      <c r="GG100" s="319"/>
      <c r="GH100" s="319"/>
      <c r="GI100" s="319"/>
      <c r="GJ100" s="319"/>
      <c r="GK100" s="319"/>
      <c r="GL100" s="319"/>
      <c r="GM100" s="319"/>
      <c r="GN100" s="319"/>
      <c r="GO100" s="319"/>
      <c r="GP100" s="319"/>
      <c r="GQ100" s="319"/>
      <c r="GR100" s="319"/>
      <c r="GS100" s="319"/>
      <c r="GT100" s="319"/>
      <c r="GU100" s="319"/>
      <c r="GV100" s="319"/>
      <c r="GW100" s="319"/>
      <c r="GX100" s="319"/>
      <c r="GY100" s="319"/>
      <c r="GZ100" s="319"/>
      <c r="HA100" s="319"/>
      <c r="HB100" s="319"/>
      <c r="HC100" s="319"/>
      <c r="HD100" s="319"/>
      <c r="HE100" s="319"/>
      <c r="HF100" s="319"/>
      <c r="HG100" s="319"/>
      <c r="HH100" s="319"/>
      <c r="HI100" s="319"/>
      <c r="HJ100" s="319"/>
      <c r="HK100" s="319"/>
      <c r="HL100" s="319"/>
      <c r="HM100" s="319"/>
      <c r="HN100" s="319"/>
      <c r="HO100" s="319"/>
      <c r="HP100" s="319"/>
      <c r="HQ100" s="319"/>
      <c r="HR100" s="319"/>
      <c r="HS100" s="319"/>
      <c r="HT100" s="319"/>
      <c r="HU100" s="319"/>
      <c r="HV100" s="319"/>
      <c r="HW100" s="319"/>
      <c r="HX100" s="319"/>
      <c r="HY100" s="319"/>
      <c r="HZ100" s="319"/>
      <c r="IA100" s="319"/>
      <c r="IB100" s="319"/>
      <c r="IC100" s="319"/>
      <c r="ID100" s="319"/>
      <c r="IE100" s="319"/>
      <c r="IF100" s="319"/>
      <c r="IG100" s="318"/>
    </row>
    <row r="101" spans="1:241" ht="12.75" customHeight="1" x14ac:dyDescent="0.2">
      <c r="A101" s="370" t="s">
        <v>210</v>
      </c>
      <c r="B101" s="270">
        <v>4345</v>
      </c>
      <c r="C101" s="270">
        <v>3965</v>
      </c>
      <c r="D101" s="270">
        <v>2025</v>
      </c>
      <c r="E101" s="270">
        <v>1935</v>
      </c>
      <c r="F101" s="270">
        <v>1790</v>
      </c>
      <c r="G101" s="270">
        <v>1070</v>
      </c>
      <c r="H101" s="270">
        <v>370</v>
      </c>
      <c r="I101" s="270">
        <v>4345</v>
      </c>
      <c r="J101" s="270">
        <v>0</v>
      </c>
      <c r="K101" s="270">
        <v>259200</v>
      </c>
      <c r="L101" s="270"/>
      <c r="M101" s="270">
        <v>0</v>
      </c>
      <c r="N101" s="270">
        <v>0</v>
      </c>
      <c r="O101" s="270">
        <v>0</v>
      </c>
      <c r="P101" s="270">
        <v>0</v>
      </c>
      <c r="Q101" s="270">
        <v>0</v>
      </c>
      <c r="R101" s="270">
        <v>0</v>
      </c>
      <c r="S101" s="270">
        <v>0</v>
      </c>
      <c r="T101" s="270">
        <v>0</v>
      </c>
      <c r="U101" s="270">
        <v>66.94232209737828</v>
      </c>
      <c r="V101" s="270">
        <v>26</v>
      </c>
      <c r="X101" s="270">
        <v>48.532422417786009</v>
      </c>
      <c r="Y101" s="270">
        <v>15</v>
      </c>
      <c r="Z101" s="270">
        <v>960</v>
      </c>
      <c r="AA101" s="270">
        <v>1190</v>
      </c>
      <c r="AB101" s="270">
        <v>885</v>
      </c>
      <c r="AC101" s="270">
        <v>535</v>
      </c>
      <c r="AD101" s="270">
        <v>575</v>
      </c>
      <c r="AE101" s="270">
        <v>155</v>
      </c>
      <c r="AF101" s="270">
        <v>0</v>
      </c>
      <c r="AG101" s="270">
        <v>0</v>
      </c>
      <c r="AH101" s="270">
        <v>0</v>
      </c>
      <c r="AI101" s="270">
        <v>0</v>
      </c>
      <c r="AJ101" s="270">
        <v>0</v>
      </c>
      <c r="AK101" s="270">
        <v>0</v>
      </c>
      <c r="AL101" s="270">
        <v>0</v>
      </c>
      <c r="AM101" s="270">
        <v>0</v>
      </c>
      <c r="AN101" s="270">
        <v>0</v>
      </c>
      <c r="AO101" s="270">
        <v>0</v>
      </c>
      <c r="AP101" s="270">
        <v>0</v>
      </c>
      <c r="AQ101" s="270">
        <v>0</v>
      </c>
      <c r="AR101" s="270">
        <v>0</v>
      </c>
      <c r="AS101" s="270">
        <v>0</v>
      </c>
      <c r="AT101" s="270">
        <v>0</v>
      </c>
      <c r="AU101" s="270">
        <v>0</v>
      </c>
      <c r="AV101" s="270">
        <v>0</v>
      </c>
      <c r="AW101" s="270">
        <v>0</v>
      </c>
      <c r="AX101" s="270">
        <v>0</v>
      </c>
      <c r="AY101" s="270">
        <v>0</v>
      </c>
      <c r="AZ101" s="270">
        <v>0</v>
      </c>
      <c r="BA101" s="270">
        <v>0</v>
      </c>
      <c r="BB101" s="270">
        <v>4345</v>
      </c>
      <c r="BC101" s="270" t="s">
        <v>1676</v>
      </c>
      <c r="BD101" s="270" t="s">
        <v>1676</v>
      </c>
      <c r="BE101" s="270" t="s">
        <v>1676</v>
      </c>
      <c r="BF101" s="270">
        <v>30</v>
      </c>
      <c r="BG101" s="270">
        <v>2910</v>
      </c>
      <c r="BH101" s="270">
        <v>15</v>
      </c>
      <c r="BI101" s="270">
        <v>0</v>
      </c>
      <c r="BJ101" s="270" t="s">
        <v>1676</v>
      </c>
      <c r="BK101" s="270">
        <v>50</v>
      </c>
      <c r="BL101" s="270">
        <v>15</v>
      </c>
      <c r="BM101" s="270" t="s">
        <v>1676</v>
      </c>
      <c r="BN101" s="270">
        <v>0</v>
      </c>
      <c r="BO101" s="270">
        <v>15</v>
      </c>
      <c r="BP101" s="270">
        <v>10</v>
      </c>
      <c r="BQ101" s="270">
        <v>0</v>
      </c>
      <c r="BR101" s="270">
        <v>0</v>
      </c>
      <c r="BS101" s="270">
        <v>0</v>
      </c>
      <c r="BT101" s="270">
        <v>820</v>
      </c>
      <c r="BU101" s="270">
        <v>40</v>
      </c>
      <c r="BV101" s="270"/>
      <c r="BW101" s="270">
        <v>35</v>
      </c>
      <c r="BX101" s="270">
        <v>0</v>
      </c>
      <c r="BY101" s="270">
        <v>45</v>
      </c>
      <c r="BZ101" s="270">
        <v>45</v>
      </c>
      <c r="CA101" s="270">
        <v>0</v>
      </c>
      <c r="CB101" s="270">
        <v>0</v>
      </c>
      <c r="CC101" s="270">
        <v>0</v>
      </c>
      <c r="CD101" s="270">
        <v>10</v>
      </c>
      <c r="CE101" s="270">
        <v>0</v>
      </c>
      <c r="CF101" s="270" t="s">
        <v>1676</v>
      </c>
      <c r="CG101" s="270">
        <v>3860</v>
      </c>
      <c r="CH101" s="270">
        <v>0</v>
      </c>
      <c r="CI101" s="270">
        <v>0</v>
      </c>
      <c r="CJ101" s="270">
        <v>0</v>
      </c>
      <c r="CK101" s="270">
        <v>0</v>
      </c>
      <c r="CL101" s="270">
        <v>0</v>
      </c>
      <c r="CM101" s="270">
        <v>0</v>
      </c>
      <c r="CN101" s="270">
        <v>0</v>
      </c>
      <c r="CO101" s="270">
        <v>0</v>
      </c>
      <c r="CP101" s="270">
        <v>0</v>
      </c>
      <c r="CQ101" s="270">
        <v>0</v>
      </c>
      <c r="CR101" s="270">
        <v>0</v>
      </c>
      <c r="CS101" s="270">
        <v>0</v>
      </c>
      <c r="CT101" s="270">
        <v>0</v>
      </c>
      <c r="CU101" s="270">
        <v>0</v>
      </c>
      <c r="CV101" s="270">
        <v>0</v>
      </c>
      <c r="CW101" s="270">
        <v>0</v>
      </c>
      <c r="CX101" s="270">
        <v>0</v>
      </c>
      <c r="CY101" s="270">
        <v>0</v>
      </c>
      <c r="CZ101" s="270">
        <v>0</v>
      </c>
      <c r="DA101" s="270">
        <v>0</v>
      </c>
      <c r="DB101" s="270">
        <v>0</v>
      </c>
      <c r="DC101" s="270">
        <v>0</v>
      </c>
      <c r="DD101" s="270">
        <v>0</v>
      </c>
      <c r="DE101" s="270">
        <v>0</v>
      </c>
      <c r="DF101" s="270">
        <v>0</v>
      </c>
      <c r="DG101" s="270">
        <v>0</v>
      </c>
      <c r="DH101" s="270">
        <v>0</v>
      </c>
      <c r="DI101" s="270">
        <v>0</v>
      </c>
      <c r="DJ101" s="270">
        <v>0</v>
      </c>
      <c r="DK101" s="270">
        <v>0</v>
      </c>
      <c r="DL101" s="270">
        <v>0</v>
      </c>
      <c r="DM101" s="270">
        <v>0</v>
      </c>
      <c r="DN101" s="270" t="s">
        <v>1676</v>
      </c>
      <c r="DO101" s="270">
        <v>0</v>
      </c>
      <c r="DP101" s="270">
        <v>0</v>
      </c>
      <c r="DQ101" s="270"/>
      <c r="DR101" s="270">
        <v>0</v>
      </c>
      <c r="DS101" s="270">
        <v>0</v>
      </c>
      <c r="DT101" s="270">
        <v>0</v>
      </c>
      <c r="DU101" s="270">
        <v>0</v>
      </c>
      <c r="DV101" s="270">
        <v>0</v>
      </c>
      <c r="DW101" s="270">
        <v>0</v>
      </c>
      <c r="DX101" s="270">
        <v>0</v>
      </c>
      <c r="DY101" s="270">
        <v>0</v>
      </c>
      <c r="DZ101" s="270">
        <v>0</v>
      </c>
      <c r="EA101" s="270">
        <v>0</v>
      </c>
      <c r="EB101" s="270">
        <v>0</v>
      </c>
      <c r="EC101" s="270">
        <v>0</v>
      </c>
      <c r="ED101" s="270">
        <v>0</v>
      </c>
      <c r="EE101" s="270">
        <v>0</v>
      </c>
      <c r="EF101" s="270">
        <v>660</v>
      </c>
      <c r="EG101" s="270">
        <v>0</v>
      </c>
      <c r="EH101" s="270">
        <v>0</v>
      </c>
      <c r="EI101" s="270">
        <v>0</v>
      </c>
      <c r="EJ101" s="270">
        <v>0</v>
      </c>
      <c r="EK101" s="270">
        <v>0</v>
      </c>
      <c r="EL101" s="270">
        <v>0</v>
      </c>
      <c r="EM101" s="270">
        <v>0</v>
      </c>
      <c r="EN101" s="270">
        <v>0</v>
      </c>
      <c r="EO101" s="270">
        <v>10</v>
      </c>
      <c r="EP101" s="270">
        <v>3260</v>
      </c>
      <c r="EQ101" s="270">
        <v>20</v>
      </c>
      <c r="ER101" s="270" t="s">
        <v>1676</v>
      </c>
      <c r="ES101" s="270">
        <v>0</v>
      </c>
      <c r="ET101" s="270">
        <v>250</v>
      </c>
      <c r="EU101" s="270">
        <v>0</v>
      </c>
      <c r="EV101" s="270">
        <v>0</v>
      </c>
      <c r="EW101" s="270">
        <v>0</v>
      </c>
      <c r="EX101" s="270">
        <v>0</v>
      </c>
      <c r="EY101" s="270">
        <v>0</v>
      </c>
      <c r="EZ101" s="270">
        <v>0</v>
      </c>
      <c r="FA101" s="270">
        <v>0</v>
      </c>
      <c r="FB101" s="270">
        <v>0</v>
      </c>
      <c r="FC101" s="270">
        <v>0</v>
      </c>
      <c r="FD101" s="270">
        <v>0</v>
      </c>
      <c r="FE101" s="270" t="s">
        <v>1676</v>
      </c>
      <c r="FF101" s="270">
        <v>0</v>
      </c>
      <c r="FG101" s="270">
        <v>0</v>
      </c>
      <c r="FH101" s="270">
        <v>0</v>
      </c>
      <c r="FI101" s="270">
        <v>0</v>
      </c>
      <c r="FJ101" s="270">
        <v>135</v>
      </c>
      <c r="FK101" s="270">
        <v>0</v>
      </c>
      <c r="FL101" s="351">
        <v>0</v>
      </c>
      <c r="FM101" s="323">
        <v>735</v>
      </c>
      <c r="FN101" s="324">
        <v>0</v>
      </c>
      <c r="FO101" s="270"/>
      <c r="FP101" s="89"/>
      <c r="FQ101" s="270"/>
      <c r="FR101" s="319"/>
      <c r="FS101" s="319"/>
      <c r="FT101" s="319"/>
      <c r="FU101" s="319"/>
      <c r="FV101" s="319"/>
      <c r="FW101" s="319"/>
      <c r="FX101" s="319"/>
      <c r="FY101" s="319"/>
      <c r="FZ101" s="319"/>
      <c r="GA101" s="319"/>
      <c r="GB101" s="319"/>
      <c r="GC101" s="319"/>
      <c r="GD101" s="319"/>
      <c r="GE101" s="319"/>
      <c r="GF101" s="319"/>
      <c r="GG101" s="319"/>
      <c r="GH101" s="319"/>
      <c r="GI101" s="319"/>
      <c r="GJ101" s="319"/>
      <c r="GK101" s="319"/>
      <c r="GL101" s="319"/>
      <c r="GM101" s="319"/>
      <c r="GN101" s="319"/>
      <c r="GO101" s="319"/>
      <c r="GP101" s="319"/>
      <c r="GQ101" s="319"/>
      <c r="GR101" s="319"/>
      <c r="GS101" s="319"/>
      <c r="GT101" s="319"/>
      <c r="GU101" s="319"/>
      <c r="GV101" s="319"/>
      <c r="GW101" s="319"/>
      <c r="GX101" s="319"/>
      <c r="GY101" s="319"/>
      <c r="GZ101" s="319"/>
      <c r="HA101" s="319"/>
      <c r="HB101" s="319"/>
      <c r="HC101" s="319"/>
      <c r="HD101" s="319"/>
      <c r="HE101" s="319"/>
      <c r="HF101" s="319"/>
      <c r="HG101" s="319"/>
      <c r="HH101" s="319"/>
      <c r="HI101" s="319"/>
      <c r="HJ101" s="319"/>
      <c r="HK101" s="319"/>
      <c r="HL101" s="319"/>
      <c r="HM101" s="319"/>
      <c r="HN101" s="319"/>
      <c r="HO101" s="319"/>
      <c r="HP101" s="319"/>
      <c r="HQ101" s="319"/>
      <c r="HR101" s="319"/>
      <c r="HS101" s="319"/>
      <c r="HT101" s="319"/>
      <c r="HU101" s="319"/>
      <c r="HV101" s="319"/>
      <c r="HW101" s="319"/>
      <c r="HX101" s="319"/>
      <c r="HY101" s="319"/>
      <c r="HZ101" s="319"/>
      <c r="IA101" s="319"/>
      <c r="IB101" s="319"/>
      <c r="IC101" s="319"/>
      <c r="ID101" s="319"/>
      <c r="IE101" s="319"/>
      <c r="IF101" s="319"/>
      <c r="IG101" s="318"/>
    </row>
    <row r="102" spans="1:241" ht="12.75" customHeight="1" x14ac:dyDescent="0.2">
      <c r="A102" s="370" t="s">
        <v>184</v>
      </c>
      <c r="B102" s="270">
        <v>161600</v>
      </c>
      <c r="C102" s="270">
        <v>138920</v>
      </c>
      <c r="D102" s="270">
        <v>60670</v>
      </c>
      <c r="E102" s="270">
        <v>78215</v>
      </c>
      <c r="F102" s="270">
        <v>60605</v>
      </c>
      <c r="G102" s="270">
        <v>12040</v>
      </c>
      <c r="H102" s="270">
        <v>39730</v>
      </c>
      <c r="I102" s="270">
        <v>117575</v>
      </c>
      <c r="J102" s="270">
        <v>44025</v>
      </c>
      <c r="K102" s="270">
        <v>325310</v>
      </c>
      <c r="L102" s="270">
        <v>56.679475627125541</v>
      </c>
      <c r="M102" s="270">
        <v>13675</v>
      </c>
      <c r="N102" s="270">
        <v>9355</v>
      </c>
      <c r="O102" s="270">
        <v>5010</v>
      </c>
      <c r="P102" s="270">
        <v>4975</v>
      </c>
      <c r="Q102" s="270">
        <v>1020</v>
      </c>
      <c r="R102" s="270">
        <v>235</v>
      </c>
      <c r="S102" s="270">
        <v>95</v>
      </c>
      <c r="T102" s="270">
        <v>40</v>
      </c>
      <c r="U102" s="270">
        <v>3.3834824151250253</v>
      </c>
      <c r="V102" s="270">
        <v>1</v>
      </c>
      <c r="W102" s="270">
        <v>40</v>
      </c>
      <c r="X102" s="270">
        <v>45.570163831868214</v>
      </c>
      <c r="Y102" s="270">
        <v>28935</v>
      </c>
      <c r="Z102" s="270">
        <v>17800</v>
      </c>
      <c r="AA102" s="270">
        <v>30035</v>
      </c>
      <c r="AB102" s="270">
        <v>23755</v>
      </c>
      <c r="AC102" s="270">
        <v>26545</v>
      </c>
      <c r="AD102" s="270">
        <v>25860</v>
      </c>
      <c r="AE102" s="270">
        <v>4985</v>
      </c>
      <c r="AF102" s="270">
        <v>1760</v>
      </c>
      <c r="AG102" s="270">
        <v>445</v>
      </c>
      <c r="AH102" s="270">
        <v>700</v>
      </c>
      <c r="AI102" s="270">
        <v>550</v>
      </c>
      <c r="AJ102" s="270">
        <v>3820</v>
      </c>
      <c r="AK102" s="270">
        <v>3325</v>
      </c>
      <c r="AL102" s="270">
        <v>7795</v>
      </c>
      <c r="AM102" s="270">
        <v>10840</v>
      </c>
      <c r="AN102" s="270">
        <v>950</v>
      </c>
      <c r="AO102" s="270">
        <v>1445</v>
      </c>
      <c r="AP102" s="270">
        <v>875</v>
      </c>
      <c r="AQ102" s="270">
        <v>4335</v>
      </c>
      <c r="AR102" s="270">
        <v>1160</v>
      </c>
      <c r="AS102" s="270">
        <v>445</v>
      </c>
      <c r="AT102" s="270">
        <v>3850</v>
      </c>
      <c r="AU102" s="270">
        <v>11485</v>
      </c>
      <c r="AV102" s="270">
        <v>5950</v>
      </c>
      <c r="AW102" s="270">
        <v>3305</v>
      </c>
      <c r="AX102" s="270">
        <v>16925</v>
      </c>
      <c r="AY102" s="270">
        <v>390</v>
      </c>
      <c r="AZ102" s="270">
        <v>6010</v>
      </c>
      <c r="BA102" s="270">
        <v>7875</v>
      </c>
      <c r="BB102" s="270">
        <v>67370</v>
      </c>
      <c r="BC102" s="270">
        <v>5035</v>
      </c>
      <c r="BD102" s="270">
        <v>5725</v>
      </c>
      <c r="BE102" s="270">
        <v>2145</v>
      </c>
      <c r="BF102" s="270">
        <v>2325</v>
      </c>
      <c r="BG102" s="270">
        <v>910</v>
      </c>
      <c r="BH102" s="270">
        <v>1675</v>
      </c>
      <c r="BI102" s="270">
        <v>675</v>
      </c>
      <c r="BJ102" s="270">
        <v>565</v>
      </c>
      <c r="BK102" s="270">
        <v>5355</v>
      </c>
      <c r="BL102" s="270">
        <v>8625</v>
      </c>
      <c r="BM102" s="270">
        <v>22130</v>
      </c>
      <c r="BN102" s="270">
        <v>3210</v>
      </c>
      <c r="BO102" s="270">
        <v>8505</v>
      </c>
      <c r="BP102" s="270">
        <v>7970</v>
      </c>
      <c r="BQ102" s="270">
        <v>16365</v>
      </c>
      <c r="BR102" s="270">
        <v>7025</v>
      </c>
      <c r="BS102" s="270">
        <v>1405</v>
      </c>
      <c r="BT102" s="270">
        <v>18925</v>
      </c>
      <c r="BU102" s="270">
        <v>12680</v>
      </c>
      <c r="BV102" s="270"/>
      <c r="BW102" s="270">
        <v>7670</v>
      </c>
      <c r="BX102" s="270">
        <v>635</v>
      </c>
      <c r="BY102" s="270">
        <v>8580</v>
      </c>
      <c r="BZ102" s="270">
        <v>635</v>
      </c>
      <c r="CA102" s="270">
        <v>440</v>
      </c>
      <c r="CB102" s="270">
        <v>20</v>
      </c>
      <c r="CC102" s="270">
        <v>0</v>
      </c>
      <c r="CD102" s="270">
        <v>2675</v>
      </c>
      <c r="CE102" s="270">
        <v>80</v>
      </c>
      <c r="CF102" s="270">
        <v>360</v>
      </c>
      <c r="CG102" s="270">
        <v>125495</v>
      </c>
      <c r="CH102" s="270" t="s">
        <v>1676</v>
      </c>
      <c r="CI102" s="270">
        <v>13165</v>
      </c>
      <c r="CJ102" s="270">
        <v>3695</v>
      </c>
      <c r="CK102" s="270">
        <v>8695</v>
      </c>
      <c r="CL102" s="270">
        <v>2255</v>
      </c>
      <c r="CM102" s="270">
        <v>505</v>
      </c>
      <c r="CN102" s="270">
        <v>480</v>
      </c>
      <c r="CO102" s="270">
        <v>0</v>
      </c>
      <c r="CP102" s="270">
        <v>1985</v>
      </c>
      <c r="CQ102" s="270" t="s">
        <v>1676</v>
      </c>
      <c r="CR102" s="270">
        <v>20</v>
      </c>
      <c r="CS102" s="270">
        <v>0</v>
      </c>
      <c r="CT102" s="270">
        <v>0</v>
      </c>
      <c r="CU102" s="270">
        <v>0</v>
      </c>
      <c r="CV102" s="270">
        <v>0</v>
      </c>
      <c r="CW102" s="270">
        <v>4290</v>
      </c>
      <c r="CX102" s="270">
        <v>0</v>
      </c>
      <c r="CY102" s="270">
        <v>2040</v>
      </c>
      <c r="CZ102" s="270">
        <v>22420</v>
      </c>
      <c r="DA102" s="270">
        <v>850</v>
      </c>
      <c r="DB102" s="270">
        <v>1165</v>
      </c>
      <c r="DC102" s="270">
        <v>21615</v>
      </c>
      <c r="DD102" s="270">
        <v>16035</v>
      </c>
      <c r="DE102" s="270">
        <v>3515</v>
      </c>
      <c r="DF102" s="270">
        <v>1480</v>
      </c>
      <c r="DG102" s="270">
        <v>0</v>
      </c>
      <c r="DH102" s="270">
        <v>0</v>
      </c>
      <c r="DI102" s="270">
        <v>0</v>
      </c>
      <c r="DJ102" s="270">
        <v>0</v>
      </c>
      <c r="DK102" s="270">
        <v>0</v>
      </c>
      <c r="DL102" s="270">
        <v>0</v>
      </c>
      <c r="DM102" s="270">
        <v>0</v>
      </c>
      <c r="DN102" s="270">
        <v>40</v>
      </c>
      <c r="DO102" s="270">
        <v>2860</v>
      </c>
      <c r="DP102" s="270">
        <v>0</v>
      </c>
      <c r="DQ102" s="270"/>
      <c r="DR102" s="270">
        <v>0</v>
      </c>
      <c r="DS102" s="270">
        <v>625</v>
      </c>
      <c r="DT102" s="270">
        <v>5120</v>
      </c>
      <c r="DU102" s="270">
        <v>0</v>
      </c>
      <c r="DV102" s="270">
        <v>0</v>
      </c>
      <c r="DW102" s="270" t="s">
        <v>1676</v>
      </c>
      <c r="DX102" s="270">
        <v>125</v>
      </c>
      <c r="DY102" s="270">
        <v>460</v>
      </c>
      <c r="DZ102" s="270">
        <v>0</v>
      </c>
      <c r="EA102" s="270">
        <v>260</v>
      </c>
      <c r="EB102" s="270">
        <v>0</v>
      </c>
      <c r="EC102" s="270">
        <v>1095</v>
      </c>
      <c r="ED102" s="270">
        <v>22180</v>
      </c>
      <c r="EE102" s="270">
        <v>45</v>
      </c>
      <c r="EF102" s="270">
        <v>4200</v>
      </c>
      <c r="EG102" s="270">
        <v>0</v>
      </c>
      <c r="EH102" s="270">
        <v>0</v>
      </c>
      <c r="EI102" s="270">
        <v>0</v>
      </c>
      <c r="EJ102" s="270">
        <v>10030</v>
      </c>
      <c r="EK102" s="270">
        <v>7225</v>
      </c>
      <c r="EL102" s="270">
        <v>2445</v>
      </c>
      <c r="EM102" s="270">
        <v>0</v>
      </c>
      <c r="EN102" s="270">
        <v>0</v>
      </c>
      <c r="EO102" s="270">
        <v>0</v>
      </c>
      <c r="EP102" s="270">
        <v>0</v>
      </c>
      <c r="EQ102" s="270" t="s">
        <v>1676</v>
      </c>
      <c r="ER102" s="270">
        <v>0</v>
      </c>
      <c r="ES102" s="270">
        <v>0</v>
      </c>
      <c r="ET102" s="270">
        <v>0</v>
      </c>
      <c r="EU102" s="270">
        <v>10</v>
      </c>
      <c r="EV102" s="270">
        <v>0</v>
      </c>
      <c r="EW102" s="270">
        <v>0</v>
      </c>
      <c r="EX102" s="270">
        <v>0</v>
      </c>
      <c r="EY102" s="270">
        <v>0</v>
      </c>
      <c r="EZ102" s="270" t="s">
        <v>1676</v>
      </c>
      <c r="FA102" s="270">
        <v>0</v>
      </c>
      <c r="FB102" s="270">
        <v>0</v>
      </c>
      <c r="FC102" s="270">
        <v>0</v>
      </c>
      <c r="FD102" s="270">
        <v>0</v>
      </c>
      <c r="FE102" s="270">
        <v>0</v>
      </c>
      <c r="FF102" s="270">
        <v>0</v>
      </c>
      <c r="FG102" s="270">
        <v>0</v>
      </c>
      <c r="FH102" s="270">
        <v>0</v>
      </c>
      <c r="FI102" s="270">
        <v>0</v>
      </c>
      <c r="FJ102" s="270" t="s">
        <v>1676</v>
      </c>
      <c r="FK102" s="270">
        <v>655</v>
      </c>
      <c r="FL102" s="351">
        <v>94230</v>
      </c>
      <c r="FM102" s="323">
        <v>26545</v>
      </c>
      <c r="FN102" s="324">
        <v>34405</v>
      </c>
      <c r="FO102" s="270"/>
      <c r="FP102" s="89"/>
      <c r="FQ102" s="270"/>
      <c r="FR102" s="319"/>
      <c r="FS102" s="319"/>
      <c r="FT102" s="319"/>
      <c r="FU102" s="319"/>
      <c r="FV102" s="319"/>
      <c r="FW102" s="319"/>
      <c r="FX102" s="319"/>
      <c r="FY102" s="319"/>
      <c r="FZ102" s="319"/>
      <c r="GA102" s="319"/>
      <c r="GB102" s="319"/>
      <c r="GC102" s="319"/>
      <c r="GD102" s="319"/>
      <c r="GE102" s="319"/>
      <c r="GF102" s="319"/>
      <c r="GG102" s="319"/>
      <c r="GH102" s="319"/>
      <c r="GI102" s="319"/>
      <c r="GJ102" s="319"/>
      <c r="GK102" s="319"/>
      <c r="GL102" s="319"/>
      <c r="GM102" s="319"/>
      <c r="GN102" s="319"/>
      <c r="GO102" s="319"/>
      <c r="GP102" s="319"/>
      <c r="GQ102" s="319"/>
      <c r="GR102" s="319"/>
      <c r="GS102" s="319"/>
      <c r="GT102" s="319"/>
      <c r="GU102" s="319"/>
      <c r="GV102" s="319"/>
      <c r="GW102" s="319"/>
      <c r="GX102" s="319"/>
      <c r="GY102" s="319"/>
      <c r="GZ102" s="319"/>
      <c r="HA102" s="319"/>
      <c r="HB102" s="319"/>
      <c r="HC102" s="319"/>
      <c r="HD102" s="319"/>
      <c r="HE102" s="319"/>
      <c r="HF102" s="319"/>
      <c r="HG102" s="319"/>
      <c r="HH102" s="319"/>
      <c r="HI102" s="319"/>
      <c r="HJ102" s="319"/>
      <c r="HK102" s="319"/>
      <c r="HL102" s="319"/>
      <c r="HM102" s="319"/>
      <c r="HN102" s="319"/>
      <c r="HO102" s="319"/>
      <c r="HP102" s="319"/>
      <c r="HQ102" s="319"/>
      <c r="HR102" s="319"/>
      <c r="HS102" s="319"/>
      <c r="HT102" s="319"/>
      <c r="HU102" s="319"/>
      <c r="HV102" s="319"/>
      <c r="HW102" s="319"/>
      <c r="HX102" s="319"/>
      <c r="HY102" s="319"/>
      <c r="HZ102" s="319"/>
      <c r="IA102" s="319"/>
      <c r="IB102" s="319"/>
      <c r="IC102" s="319"/>
      <c r="ID102" s="319"/>
      <c r="IE102" s="319"/>
      <c r="IF102" s="319"/>
      <c r="IG102" s="318"/>
    </row>
    <row r="103" spans="1:241" ht="12.75" customHeight="1" x14ac:dyDescent="0.2">
      <c r="A103" s="370" t="s">
        <v>239</v>
      </c>
      <c r="B103" s="270">
        <v>2615</v>
      </c>
      <c r="C103" s="270">
        <v>2290</v>
      </c>
      <c r="D103" s="270">
        <v>1140</v>
      </c>
      <c r="E103" s="270">
        <v>1150</v>
      </c>
      <c r="F103" s="270">
        <v>1330</v>
      </c>
      <c r="G103" s="270">
        <v>360</v>
      </c>
      <c r="H103" s="270">
        <v>250</v>
      </c>
      <c r="I103" s="270">
        <v>2615</v>
      </c>
      <c r="J103" s="270">
        <v>0</v>
      </c>
      <c r="K103" s="270">
        <v>125200</v>
      </c>
      <c r="L103" s="270">
        <v>6.1807228915662646</v>
      </c>
      <c r="M103" s="270">
        <v>80</v>
      </c>
      <c r="N103" s="270" t="s">
        <v>1676</v>
      </c>
      <c r="O103" s="270">
        <v>0</v>
      </c>
      <c r="P103" s="270">
        <v>0</v>
      </c>
      <c r="Q103" s="270" t="s">
        <v>1676</v>
      </c>
      <c r="R103" s="270">
        <v>0</v>
      </c>
      <c r="S103" s="270">
        <v>0</v>
      </c>
      <c r="T103" s="270">
        <v>0</v>
      </c>
      <c r="U103" s="270">
        <v>48.375360923965353</v>
      </c>
      <c r="V103" s="270">
        <v>17</v>
      </c>
      <c r="W103" s="270">
        <v>2</v>
      </c>
      <c r="X103" s="270">
        <v>43.942484662576689</v>
      </c>
      <c r="Y103" s="270">
        <v>25</v>
      </c>
      <c r="Z103" s="270">
        <v>735</v>
      </c>
      <c r="AA103" s="270">
        <v>700</v>
      </c>
      <c r="AB103" s="270">
        <v>555</v>
      </c>
      <c r="AC103" s="270">
        <v>355</v>
      </c>
      <c r="AD103" s="270">
        <v>225</v>
      </c>
      <c r="AE103" s="270">
        <v>15</v>
      </c>
      <c r="AF103" s="270">
        <v>0</v>
      </c>
      <c r="AG103" s="270">
        <v>0</v>
      </c>
      <c r="AH103" s="270">
        <v>0</v>
      </c>
      <c r="AI103" s="270">
        <v>0</v>
      </c>
      <c r="AJ103" s="270">
        <v>0</v>
      </c>
      <c r="AK103" s="270">
        <v>0</v>
      </c>
      <c r="AL103" s="270">
        <v>0</v>
      </c>
      <c r="AM103" s="270">
        <v>0</v>
      </c>
      <c r="AN103" s="270">
        <v>0</v>
      </c>
      <c r="AO103" s="270">
        <v>0</v>
      </c>
      <c r="AP103" s="270">
        <v>0</v>
      </c>
      <c r="AQ103" s="270">
        <v>0</v>
      </c>
      <c r="AR103" s="270">
        <v>0</v>
      </c>
      <c r="AS103" s="270">
        <v>0</v>
      </c>
      <c r="AT103" s="270">
        <v>0</v>
      </c>
      <c r="AU103" s="270">
        <v>0</v>
      </c>
      <c r="AV103" s="270">
        <v>0</v>
      </c>
      <c r="AW103" s="270">
        <v>0</v>
      </c>
      <c r="AX103" s="270">
        <v>0</v>
      </c>
      <c r="AY103" s="270">
        <v>0</v>
      </c>
      <c r="AZ103" s="270">
        <v>0</v>
      </c>
      <c r="BA103" s="270">
        <v>0</v>
      </c>
      <c r="BB103" s="270">
        <v>2615</v>
      </c>
      <c r="BC103" s="270">
        <v>0</v>
      </c>
      <c r="BD103" s="270">
        <v>0</v>
      </c>
      <c r="BE103" s="270">
        <v>0</v>
      </c>
      <c r="BF103" s="270">
        <v>0</v>
      </c>
      <c r="BG103" s="270">
        <v>1950</v>
      </c>
      <c r="BH103" s="270">
        <v>10</v>
      </c>
      <c r="BI103" s="270">
        <v>0</v>
      </c>
      <c r="BJ103" s="270">
        <v>0</v>
      </c>
      <c r="BK103" s="270">
        <v>0</v>
      </c>
      <c r="BL103" s="270" t="s">
        <v>1676</v>
      </c>
      <c r="BM103" s="270">
        <v>0</v>
      </c>
      <c r="BN103" s="270">
        <v>0</v>
      </c>
      <c r="BO103" s="270">
        <v>0</v>
      </c>
      <c r="BP103" s="270">
        <v>0</v>
      </c>
      <c r="BQ103" s="270">
        <v>0</v>
      </c>
      <c r="BR103" s="270">
        <v>0</v>
      </c>
      <c r="BS103" s="270">
        <v>0</v>
      </c>
      <c r="BT103" s="270" t="s">
        <v>1676</v>
      </c>
      <c r="BU103" s="270">
        <v>0</v>
      </c>
      <c r="BV103" s="270"/>
      <c r="BW103" s="270">
        <v>325</v>
      </c>
      <c r="BX103" s="270">
        <v>0</v>
      </c>
      <c r="BY103" s="270" t="s">
        <v>1676</v>
      </c>
      <c r="BZ103" s="270">
        <v>10</v>
      </c>
      <c r="CA103" s="270">
        <v>0</v>
      </c>
      <c r="CB103" s="270">
        <v>0</v>
      </c>
      <c r="CC103" s="270">
        <v>0</v>
      </c>
      <c r="CD103" s="270" t="s">
        <v>1676</v>
      </c>
      <c r="CE103" s="270" t="s">
        <v>1676</v>
      </c>
      <c r="CF103" s="270" t="s">
        <v>1676</v>
      </c>
      <c r="CG103" s="270">
        <v>2265</v>
      </c>
      <c r="CH103" s="270">
        <v>0</v>
      </c>
      <c r="CI103" s="270">
        <v>0</v>
      </c>
      <c r="CJ103" s="270">
        <v>0</v>
      </c>
      <c r="CK103" s="270">
        <v>0</v>
      </c>
      <c r="CL103" s="270">
        <v>0</v>
      </c>
      <c r="CM103" s="270">
        <v>0</v>
      </c>
      <c r="CN103" s="270">
        <v>0</v>
      </c>
      <c r="CO103" s="270">
        <v>0</v>
      </c>
      <c r="CP103" s="270">
        <v>0</v>
      </c>
      <c r="CQ103" s="270">
        <v>0</v>
      </c>
      <c r="CR103" s="270">
        <v>0</v>
      </c>
      <c r="CS103" s="270">
        <v>0</v>
      </c>
      <c r="CT103" s="270">
        <v>0</v>
      </c>
      <c r="CU103" s="270">
        <v>0</v>
      </c>
      <c r="CV103" s="270">
        <v>0</v>
      </c>
      <c r="CW103" s="270">
        <v>0</v>
      </c>
      <c r="CX103" s="270">
        <v>0</v>
      </c>
      <c r="CY103" s="270">
        <v>0</v>
      </c>
      <c r="CZ103" s="270">
        <v>0</v>
      </c>
      <c r="DA103" s="270">
        <v>0</v>
      </c>
      <c r="DB103" s="270">
        <v>0</v>
      </c>
      <c r="DC103" s="270">
        <v>0</v>
      </c>
      <c r="DD103" s="270">
        <v>0</v>
      </c>
      <c r="DE103" s="270">
        <v>0</v>
      </c>
      <c r="DF103" s="270">
        <v>0</v>
      </c>
      <c r="DG103" s="270">
        <v>0</v>
      </c>
      <c r="DH103" s="270">
        <v>0</v>
      </c>
      <c r="DI103" s="270">
        <v>0</v>
      </c>
      <c r="DJ103" s="270">
        <v>0</v>
      </c>
      <c r="DK103" s="270">
        <v>0</v>
      </c>
      <c r="DL103" s="270">
        <v>0</v>
      </c>
      <c r="DM103" s="270">
        <v>0</v>
      </c>
      <c r="DN103" s="270">
        <v>0</v>
      </c>
      <c r="DO103" s="270">
        <v>0</v>
      </c>
      <c r="DP103" s="270">
        <v>0</v>
      </c>
      <c r="DQ103" s="270"/>
      <c r="DR103" s="270">
        <v>0</v>
      </c>
      <c r="DS103" s="270">
        <v>0</v>
      </c>
      <c r="DT103" s="270">
        <v>0</v>
      </c>
      <c r="DU103" s="270">
        <v>0</v>
      </c>
      <c r="DV103" s="270">
        <v>0</v>
      </c>
      <c r="DW103" s="270">
        <v>0</v>
      </c>
      <c r="DX103" s="270">
        <v>0</v>
      </c>
      <c r="DY103" s="270">
        <v>0</v>
      </c>
      <c r="DZ103" s="270">
        <v>0</v>
      </c>
      <c r="EA103" s="270">
        <v>0</v>
      </c>
      <c r="EB103" s="270">
        <v>0</v>
      </c>
      <c r="EC103" s="270">
        <v>0</v>
      </c>
      <c r="ED103" s="270">
        <v>0</v>
      </c>
      <c r="EE103" s="270">
        <v>0</v>
      </c>
      <c r="EF103" s="270">
        <v>0</v>
      </c>
      <c r="EG103" s="270">
        <v>0</v>
      </c>
      <c r="EH103" s="270">
        <v>0</v>
      </c>
      <c r="EI103" s="270">
        <v>0</v>
      </c>
      <c r="EJ103" s="270">
        <v>0</v>
      </c>
      <c r="EK103" s="270">
        <v>0</v>
      </c>
      <c r="EL103" s="270">
        <v>0</v>
      </c>
      <c r="EM103" s="270">
        <v>0</v>
      </c>
      <c r="EN103" s="270">
        <v>0</v>
      </c>
      <c r="EO103" s="270">
        <v>320</v>
      </c>
      <c r="EP103" s="270">
        <v>845</v>
      </c>
      <c r="EQ103" s="270">
        <v>90</v>
      </c>
      <c r="ER103" s="270">
        <v>0</v>
      </c>
      <c r="ES103" s="270">
        <v>0</v>
      </c>
      <c r="ET103" s="270">
        <v>225</v>
      </c>
      <c r="EU103" s="270">
        <v>0</v>
      </c>
      <c r="EV103" s="270">
        <v>0</v>
      </c>
      <c r="EW103" s="270">
        <v>0</v>
      </c>
      <c r="EX103" s="270">
        <v>0</v>
      </c>
      <c r="EY103" s="270">
        <v>0</v>
      </c>
      <c r="EZ103" s="270">
        <v>0</v>
      </c>
      <c r="FA103" s="270">
        <v>0</v>
      </c>
      <c r="FB103" s="270">
        <v>0</v>
      </c>
      <c r="FC103" s="270">
        <v>0</v>
      </c>
      <c r="FD103" s="270">
        <v>0</v>
      </c>
      <c r="FE103" s="270">
        <v>1135</v>
      </c>
      <c r="FF103" s="270">
        <v>0</v>
      </c>
      <c r="FG103" s="270">
        <v>0</v>
      </c>
      <c r="FH103" s="270">
        <v>0</v>
      </c>
      <c r="FI103" s="270">
        <v>0</v>
      </c>
      <c r="FJ103" s="270">
        <v>0</v>
      </c>
      <c r="FK103" s="270">
        <v>0</v>
      </c>
      <c r="FL103" s="351">
        <v>0</v>
      </c>
      <c r="FM103" s="323">
        <v>350</v>
      </c>
      <c r="FN103" s="324">
        <v>85</v>
      </c>
      <c r="FO103" s="270"/>
      <c r="FP103" s="89"/>
      <c r="FQ103" s="270"/>
      <c r="FR103" s="319"/>
      <c r="FS103" s="319"/>
      <c r="FT103" s="319"/>
      <c r="FU103" s="319"/>
      <c r="FV103" s="319"/>
      <c r="FW103" s="319"/>
      <c r="FX103" s="319"/>
      <c r="FY103" s="319"/>
      <c r="FZ103" s="319"/>
      <c r="GA103" s="319"/>
      <c r="GB103" s="319"/>
      <c r="GC103" s="319"/>
      <c r="GD103" s="319"/>
      <c r="GE103" s="319"/>
      <c r="GF103" s="319"/>
      <c r="GG103" s="319"/>
      <c r="GH103" s="319"/>
      <c r="GI103" s="319"/>
      <c r="GJ103" s="319"/>
      <c r="GK103" s="319"/>
      <c r="GL103" s="319"/>
      <c r="GM103" s="319"/>
      <c r="GN103" s="319"/>
      <c r="GO103" s="319"/>
      <c r="GP103" s="319"/>
      <c r="GQ103" s="319"/>
      <c r="GR103" s="319"/>
      <c r="GS103" s="319"/>
      <c r="GT103" s="319"/>
      <c r="GU103" s="319"/>
      <c r="GV103" s="319"/>
      <c r="GW103" s="319"/>
      <c r="GX103" s="319"/>
      <c r="GY103" s="319"/>
      <c r="GZ103" s="319"/>
      <c r="HA103" s="319"/>
      <c r="HB103" s="319"/>
      <c r="HC103" s="319"/>
      <c r="HD103" s="319"/>
      <c r="HE103" s="319"/>
      <c r="HF103" s="319"/>
      <c r="HG103" s="319"/>
      <c r="HH103" s="319"/>
      <c r="HI103" s="319"/>
      <c r="HJ103" s="319"/>
      <c r="HK103" s="319"/>
      <c r="HL103" s="319"/>
      <c r="HM103" s="319"/>
      <c r="HN103" s="319"/>
      <c r="HO103" s="319"/>
      <c r="HP103" s="319"/>
      <c r="HQ103" s="319"/>
      <c r="HR103" s="319"/>
      <c r="HS103" s="319"/>
      <c r="HT103" s="319"/>
      <c r="HU103" s="319"/>
      <c r="HV103" s="319"/>
      <c r="HW103" s="319"/>
      <c r="HX103" s="319"/>
      <c r="HY103" s="319"/>
      <c r="HZ103" s="319"/>
      <c r="IA103" s="319"/>
      <c r="IB103" s="319"/>
      <c r="IC103" s="319"/>
      <c r="ID103" s="319"/>
      <c r="IE103" s="319"/>
      <c r="IF103" s="319"/>
      <c r="IG103" s="318"/>
    </row>
    <row r="104" spans="1:241" ht="12.75" customHeight="1" x14ac:dyDescent="0.2">
      <c r="A104" s="370" t="s">
        <v>409</v>
      </c>
      <c r="B104" s="270">
        <v>98135</v>
      </c>
      <c r="C104" s="270">
        <v>82685</v>
      </c>
      <c r="D104" s="270">
        <v>35205</v>
      </c>
      <c r="E104" s="270">
        <v>47480</v>
      </c>
      <c r="F104" s="270">
        <v>36760</v>
      </c>
      <c r="G104" s="270">
        <v>8360</v>
      </c>
      <c r="H104" s="270">
        <v>27390</v>
      </c>
      <c r="I104" s="270">
        <v>66560</v>
      </c>
      <c r="J104" s="270">
        <v>31570</v>
      </c>
      <c r="K104" s="270">
        <v>170965</v>
      </c>
      <c r="L104" s="270">
        <v>37.656019165502094</v>
      </c>
      <c r="M104" s="270">
        <v>14580</v>
      </c>
      <c r="N104" s="270">
        <v>5260</v>
      </c>
      <c r="O104" s="270">
        <v>2480</v>
      </c>
      <c r="P104" s="270">
        <v>2470</v>
      </c>
      <c r="Q104" s="270">
        <v>215</v>
      </c>
      <c r="R104" s="270">
        <v>30</v>
      </c>
      <c r="S104" s="270" t="s">
        <v>1676</v>
      </c>
      <c r="T104" s="270" t="s">
        <v>1676</v>
      </c>
      <c r="U104" s="270">
        <v>3.2442894926665065</v>
      </c>
      <c r="V104" s="270">
        <v>1</v>
      </c>
      <c r="W104" s="270">
        <v>22</v>
      </c>
      <c r="X104" s="270">
        <v>55.117801200279111</v>
      </c>
      <c r="Y104" s="270">
        <v>8840</v>
      </c>
      <c r="Z104" s="270">
        <v>10165</v>
      </c>
      <c r="AA104" s="270">
        <v>10660</v>
      </c>
      <c r="AB104" s="270">
        <v>17990</v>
      </c>
      <c r="AC104" s="270">
        <v>22750</v>
      </c>
      <c r="AD104" s="270">
        <v>22400</v>
      </c>
      <c r="AE104" s="270">
        <v>4005</v>
      </c>
      <c r="AF104" s="270">
        <v>1045</v>
      </c>
      <c r="AG104" s="270">
        <v>600</v>
      </c>
      <c r="AH104" s="270">
        <v>1955</v>
      </c>
      <c r="AI104" s="270">
        <v>325</v>
      </c>
      <c r="AJ104" s="270">
        <v>1625</v>
      </c>
      <c r="AK104" s="270">
        <v>835</v>
      </c>
      <c r="AL104" s="270">
        <v>3980</v>
      </c>
      <c r="AM104" s="270">
        <v>9240</v>
      </c>
      <c r="AN104" s="270">
        <v>745</v>
      </c>
      <c r="AO104" s="270">
        <v>585</v>
      </c>
      <c r="AP104" s="270">
        <v>830</v>
      </c>
      <c r="AQ104" s="270">
        <v>3045</v>
      </c>
      <c r="AR104" s="270">
        <v>305</v>
      </c>
      <c r="AS104" s="270">
        <v>240</v>
      </c>
      <c r="AT104" s="270">
        <v>1745</v>
      </c>
      <c r="AU104" s="270">
        <v>2745</v>
      </c>
      <c r="AV104" s="270">
        <v>2155</v>
      </c>
      <c r="AW104" s="270">
        <v>1700</v>
      </c>
      <c r="AX104" s="270">
        <v>6800</v>
      </c>
      <c r="AY104" s="270">
        <v>55</v>
      </c>
      <c r="AZ104" s="270">
        <v>3770</v>
      </c>
      <c r="BA104" s="270">
        <v>6550</v>
      </c>
      <c r="BB104" s="270">
        <v>47260</v>
      </c>
      <c r="BC104" s="270">
        <v>2975</v>
      </c>
      <c r="BD104" s="270">
        <v>8940</v>
      </c>
      <c r="BE104" s="270">
        <v>2100</v>
      </c>
      <c r="BF104" s="270">
        <v>2000</v>
      </c>
      <c r="BG104" s="270">
        <v>980</v>
      </c>
      <c r="BH104" s="270">
        <v>1210</v>
      </c>
      <c r="BI104" s="270">
        <v>1980</v>
      </c>
      <c r="BJ104" s="270">
        <v>350</v>
      </c>
      <c r="BK104" s="270">
        <v>4360</v>
      </c>
      <c r="BL104" s="270">
        <v>6380</v>
      </c>
      <c r="BM104" s="270">
        <v>10925</v>
      </c>
      <c r="BN104" s="270">
        <v>2005</v>
      </c>
      <c r="BO104" s="270">
        <v>5610</v>
      </c>
      <c r="BP104" s="270">
        <v>3785</v>
      </c>
      <c r="BQ104" s="270">
        <v>7740</v>
      </c>
      <c r="BR104" s="270">
        <v>740</v>
      </c>
      <c r="BS104" s="270">
        <v>155</v>
      </c>
      <c r="BT104" s="270">
        <v>8620</v>
      </c>
      <c r="BU104" s="270">
        <v>5155</v>
      </c>
      <c r="BV104" s="270"/>
      <c r="BW104" s="270">
        <v>6665</v>
      </c>
      <c r="BX104" s="270">
        <v>250</v>
      </c>
      <c r="BY104" s="270">
        <v>4135</v>
      </c>
      <c r="BZ104" s="270">
        <v>1000</v>
      </c>
      <c r="CA104" s="270">
        <v>110</v>
      </c>
      <c r="CB104" s="270" t="s">
        <v>1676</v>
      </c>
      <c r="CC104" s="270">
        <v>0</v>
      </c>
      <c r="CD104" s="270">
        <v>1750</v>
      </c>
      <c r="CE104" s="270">
        <v>130</v>
      </c>
      <c r="CF104" s="270">
        <v>245</v>
      </c>
      <c r="CG104" s="270">
        <v>75060</v>
      </c>
      <c r="CH104" s="270">
        <v>0</v>
      </c>
      <c r="CI104" s="270">
        <v>15885</v>
      </c>
      <c r="CJ104" s="270">
        <v>3030</v>
      </c>
      <c r="CK104" s="270">
        <v>5485</v>
      </c>
      <c r="CL104" s="270">
        <v>1340</v>
      </c>
      <c r="CM104" s="270">
        <v>2005</v>
      </c>
      <c r="CN104" s="270">
        <v>955</v>
      </c>
      <c r="CO104" s="270">
        <v>0</v>
      </c>
      <c r="CP104" s="270">
        <v>0</v>
      </c>
      <c r="CQ104" s="270">
        <v>0</v>
      </c>
      <c r="CR104" s="270">
        <v>0</v>
      </c>
      <c r="CS104" s="270">
        <v>0</v>
      </c>
      <c r="CT104" s="270">
        <v>0</v>
      </c>
      <c r="CU104" s="270">
        <v>0</v>
      </c>
      <c r="CV104" s="270">
        <v>0</v>
      </c>
      <c r="CW104" s="270">
        <v>0</v>
      </c>
      <c r="CX104" s="270">
        <v>0</v>
      </c>
      <c r="CY104" s="270">
        <v>45</v>
      </c>
      <c r="CZ104" s="270">
        <v>2605</v>
      </c>
      <c r="DA104" s="270">
        <v>750</v>
      </c>
      <c r="DB104" s="270">
        <v>0</v>
      </c>
      <c r="DC104" s="270">
        <v>39485</v>
      </c>
      <c r="DD104" s="270">
        <v>1245</v>
      </c>
      <c r="DE104" s="270">
        <v>0</v>
      </c>
      <c r="DF104" s="270">
        <v>3715</v>
      </c>
      <c r="DG104" s="270">
        <v>0</v>
      </c>
      <c r="DH104" s="270">
        <v>0</v>
      </c>
      <c r="DI104" s="270">
        <v>0</v>
      </c>
      <c r="DJ104" s="270">
        <v>0</v>
      </c>
      <c r="DK104" s="270">
        <v>0</v>
      </c>
      <c r="DL104" s="270">
        <v>0</v>
      </c>
      <c r="DM104" s="270">
        <v>210</v>
      </c>
      <c r="DN104" s="270">
        <v>0</v>
      </c>
      <c r="DO104" s="270" t="s">
        <v>1676</v>
      </c>
      <c r="DP104" s="270">
        <v>0</v>
      </c>
      <c r="DQ104" s="270"/>
      <c r="DR104" s="270">
        <v>930</v>
      </c>
      <c r="DS104" s="270">
        <v>1555</v>
      </c>
      <c r="DT104" s="270">
        <v>0</v>
      </c>
      <c r="DU104" s="270">
        <v>0</v>
      </c>
      <c r="DV104" s="270">
        <v>0</v>
      </c>
      <c r="DW104" s="270">
        <v>0</v>
      </c>
      <c r="DX104" s="270" t="s">
        <v>1676</v>
      </c>
      <c r="DY104" s="270">
        <v>0</v>
      </c>
      <c r="DZ104" s="270">
        <v>0</v>
      </c>
      <c r="EA104" s="270">
        <v>0</v>
      </c>
      <c r="EB104" s="270">
        <v>0</v>
      </c>
      <c r="EC104" s="270">
        <v>0</v>
      </c>
      <c r="ED104" s="270">
        <v>8530</v>
      </c>
      <c r="EE104" s="270">
        <v>0</v>
      </c>
      <c r="EF104" s="270">
        <v>0</v>
      </c>
      <c r="EG104" s="270">
        <v>0</v>
      </c>
      <c r="EH104" s="270">
        <v>0</v>
      </c>
      <c r="EI104" s="270">
        <v>0</v>
      </c>
      <c r="EJ104" s="270">
        <v>1930</v>
      </c>
      <c r="EK104" s="270">
        <v>8425</v>
      </c>
      <c r="EL104" s="270">
        <v>0</v>
      </c>
      <c r="EM104" s="270">
        <v>0</v>
      </c>
      <c r="EN104" s="270">
        <v>0</v>
      </c>
      <c r="EO104" s="270">
        <v>0</v>
      </c>
      <c r="EP104" s="270">
        <v>0</v>
      </c>
      <c r="EQ104" s="270" t="s">
        <v>1676</v>
      </c>
      <c r="ER104" s="270">
        <v>0</v>
      </c>
      <c r="ES104" s="270">
        <v>0</v>
      </c>
      <c r="ET104" s="270">
        <v>0</v>
      </c>
      <c r="EU104" s="270">
        <v>0</v>
      </c>
      <c r="EV104" s="270">
        <v>0</v>
      </c>
      <c r="EW104" s="270">
        <v>0</v>
      </c>
      <c r="EX104" s="270">
        <v>0</v>
      </c>
      <c r="EY104" s="270">
        <v>0</v>
      </c>
      <c r="EZ104" s="270">
        <v>0</v>
      </c>
      <c r="FA104" s="270">
        <v>0</v>
      </c>
      <c r="FB104" s="270">
        <v>0</v>
      </c>
      <c r="FC104" s="270">
        <v>0</v>
      </c>
      <c r="FD104" s="270">
        <v>0</v>
      </c>
      <c r="FE104" s="270">
        <v>0</v>
      </c>
      <c r="FF104" s="270">
        <v>0</v>
      </c>
      <c r="FG104" s="270">
        <v>0</v>
      </c>
      <c r="FH104" s="270">
        <v>0</v>
      </c>
      <c r="FI104" s="270">
        <v>0</v>
      </c>
      <c r="FJ104" s="270" t="s">
        <v>1676</v>
      </c>
      <c r="FK104" s="270">
        <v>0</v>
      </c>
      <c r="FL104" s="351">
        <v>50875</v>
      </c>
      <c r="FM104" s="323">
        <v>10180</v>
      </c>
      <c r="FN104" s="324">
        <v>25045</v>
      </c>
      <c r="FO104" s="270"/>
      <c r="FP104" s="89"/>
      <c r="FQ104" s="270"/>
      <c r="FR104" s="319"/>
      <c r="FS104" s="319"/>
      <c r="FT104" s="319"/>
      <c r="FU104" s="319"/>
      <c r="FV104" s="319"/>
      <c r="FW104" s="319"/>
      <c r="FX104" s="319"/>
      <c r="FY104" s="319"/>
      <c r="FZ104" s="319"/>
      <c r="GA104" s="319"/>
      <c r="GB104" s="319"/>
      <c r="GC104" s="319"/>
      <c r="GD104" s="319"/>
      <c r="GE104" s="319"/>
      <c r="GF104" s="319"/>
      <c r="GG104" s="319"/>
      <c r="GH104" s="319"/>
      <c r="GI104" s="319"/>
      <c r="GJ104" s="319"/>
      <c r="GK104" s="319"/>
      <c r="GL104" s="319"/>
      <c r="GM104" s="319"/>
      <c r="GN104" s="319"/>
      <c r="GO104" s="319"/>
      <c r="GP104" s="319"/>
      <c r="GQ104" s="319"/>
      <c r="GR104" s="319"/>
      <c r="GS104" s="319"/>
      <c r="GT104" s="319"/>
      <c r="GU104" s="319"/>
      <c r="GV104" s="319"/>
      <c r="GW104" s="319"/>
      <c r="GX104" s="319"/>
      <c r="GY104" s="319"/>
      <c r="GZ104" s="319"/>
      <c r="HA104" s="319"/>
      <c r="HB104" s="319"/>
      <c r="HC104" s="319"/>
      <c r="HD104" s="319"/>
      <c r="HE104" s="319"/>
      <c r="HF104" s="319"/>
      <c r="HG104" s="319"/>
      <c r="HH104" s="319"/>
      <c r="HI104" s="319"/>
      <c r="HJ104" s="319"/>
      <c r="HK104" s="319"/>
      <c r="HL104" s="319"/>
      <c r="HM104" s="319"/>
      <c r="HN104" s="319"/>
      <c r="HO104" s="319"/>
      <c r="HP104" s="319"/>
      <c r="HQ104" s="319"/>
      <c r="HR104" s="319"/>
      <c r="HS104" s="319"/>
      <c r="HT104" s="319"/>
      <c r="HU104" s="319"/>
      <c r="HV104" s="319"/>
      <c r="HW104" s="319"/>
      <c r="HX104" s="319"/>
      <c r="HY104" s="319"/>
      <c r="HZ104" s="319"/>
      <c r="IA104" s="319"/>
      <c r="IB104" s="319"/>
      <c r="IC104" s="319"/>
      <c r="ID104" s="319"/>
      <c r="IE104" s="319"/>
      <c r="IF104" s="319"/>
      <c r="IG104" s="318"/>
    </row>
    <row r="105" spans="1:241" ht="12.75" customHeight="1" x14ac:dyDescent="0.2">
      <c r="A105" s="370" t="s">
        <v>737</v>
      </c>
      <c r="B105" s="270">
        <v>31810</v>
      </c>
      <c r="C105" s="270">
        <v>31810</v>
      </c>
      <c r="D105" s="270">
        <v>14390</v>
      </c>
      <c r="E105" s="270">
        <v>17395</v>
      </c>
      <c r="F105" s="270">
        <v>0</v>
      </c>
      <c r="G105" s="270">
        <v>4380</v>
      </c>
      <c r="H105" s="270">
        <v>26990</v>
      </c>
      <c r="I105" s="270">
        <v>1630</v>
      </c>
      <c r="J105" s="270">
        <v>30180</v>
      </c>
      <c r="K105" s="270">
        <v>2635</v>
      </c>
      <c r="L105" s="270">
        <v>412.55044172882612</v>
      </c>
      <c r="M105" s="270">
        <v>5130</v>
      </c>
      <c r="N105" s="270">
        <v>3290</v>
      </c>
      <c r="O105" s="270">
        <v>2305</v>
      </c>
      <c r="P105" s="270">
        <v>3100</v>
      </c>
      <c r="Q105" s="270">
        <v>930</v>
      </c>
      <c r="R105" s="270">
        <v>590</v>
      </c>
      <c r="S105" s="270">
        <v>735</v>
      </c>
      <c r="T105" s="270">
        <v>2820</v>
      </c>
      <c r="U105" s="270">
        <v>2.1686143572621037</v>
      </c>
      <c r="V105" s="270">
        <v>2</v>
      </c>
      <c r="W105" s="270">
        <v>72</v>
      </c>
      <c r="X105" s="270">
        <v>57.168280795037347</v>
      </c>
      <c r="Y105" s="270">
        <v>0</v>
      </c>
      <c r="Z105" s="270">
        <v>2970</v>
      </c>
      <c r="AA105" s="270">
        <v>5035</v>
      </c>
      <c r="AB105" s="270">
        <v>8230</v>
      </c>
      <c r="AC105" s="270">
        <v>9220</v>
      </c>
      <c r="AD105" s="270">
        <v>5820</v>
      </c>
      <c r="AE105" s="270">
        <v>320</v>
      </c>
      <c r="AF105" s="270">
        <v>2200</v>
      </c>
      <c r="AG105" s="270" t="s">
        <v>1676</v>
      </c>
      <c r="AH105" s="270">
        <v>375</v>
      </c>
      <c r="AI105" s="270">
        <v>195</v>
      </c>
      <c r="AJ105" s="270">
        <v>355</v>
      </c>
      <c r="AK105" s="270">
        <v>110</v>
      </c>
      <c r="AL105" s="270">
        <v>4910</v>
      </c>
      <c r="AM105" s="270">
        <v>6390</v>
      </c>
      <c r="AN105" s="270">
        <v>225</v>
      </c>
      <c r="AO105" s="270">
        <v>0</v>
      </c>
      <c r="AP105" s="270">
        <v>115</v>
      </c>
      <c r="AQ105" s="270">
        <v>35</v>
      </c>
      <c r="AR105" s="270">
        <v>150</v>
      </c>
      <c r="AS105" s="270">
        <v>235</v>
      </c>
      <c r="AT105" s="270">
        <v>935</v>
      </c>
      <c r="AU105" s="270">
        <v>0</v>
      </c>
      <c r="AV105" s="270">
        <v>4740</v>
      </c>
      <c r="AW105" s="270">
        <v>1315</v>
      </c>
      <c r="AX105" s="270">
        <v>40</v>
      </c>
      <c r="AY105" s="270">
        <v>300</v>
      </c>
      <c r="AZ105" s="270">
        <v>3025</v>
      </c>
      <c r="BA105" s="270">
        <v>4100</v>
      </c>
      <c r="BB105" s="270">
        <v>2050</v>
      </c>
      <c r="BC105" s="270">
        <v>230</v>
      </c>
      <c r="BD105" s="270">
        <v>5335</v>
      </c>
      <c r="BE105" s="270">
        <v>750</v>
      </c>
      <c r="BF105" s="270">
        <v>720</v>
      </c>
      <c r="BG105" s="270">
        <v>15</v>
      </c>
      <c r="BH105" s="270">
        <v>695</v>
      </c>
      <c r="BI105" s="270">
        <v>165</v>
      </c>
      <c r="BJ105" s="270" t="s">
        <v>1676</v>
      </c>
      <c r="BK105" s="270">
        <v>270</v>
      </c>
      <c r="BL105" s="270" t="s">
        <v>1676</v>
      </c>
      <c r="BM105" s="270">
        <v>8090</v>
      </c>
      <c r="BN105" s="270">
        <v>2515</v>
      </c>
      <c r="BO105" s="270">
        <v>6845</v>
      </c>
      <c r="BP105" s="270">
        <v>1225</v>
      </c>
      <c r="BQ105" s="270">
        <v>10</v>
      </c>
      <c r="BR105" s="270">
        <v>0</v>
      </c>
      <c r="BS105" s="270">
        <v>65</v>
      </c>
      <c r="BT105" s="270">
        <v>3405</v>
      </c>
      <c r="BU105" s="270">
        <v>125</v>
      </c>
      <c r="BV105" s="270"/>
      <c r="BW105" s="270">
        <v>1340</v>
      </c>
      <c r="BX105" s="270" t="s">
        <v>1676</v>
      </c>
      <c r="BY105" s="270">
        <v>70</v>
      </c>
      <c r="BZ105" s="270">
        <v>0</v>
      </c>
      <c r="CA105" s="270">
        <v>0</v>
      </c>
      <c r="CB105" s="270">
        <v>0</v>
      </c>
      <c r="CC105" s="270">
        <v>0</v>
      </c>
      <c r="CD105" s="270">
        <v>225</v>
      </c>
      <c r="CE105" s="270">
        <v>45</v>
      </c>
      <c r="CF105" s="270" t="s">
        <v>1676</v>
      </c>
      <c r="CG105" s="270">
        <v>31465</v>
      </c>
      <c r="CH105" s="270">
        <v>0</v>
      </c>
      <c r="CI105" s="270">
        <v>8415</v>
      </c>
      <c r="CJ105" s="270">
        <v>190</v>
      </c>
      <c r="CK105" s="270">
        <v>4110</v>
      </c>
      <c r="CL105" s="270">
        <v>0</v>
      </c>
      <c r="CM105" s="270">
        <v>140</v>
      </c>
      <c r="CN105" s="270">
        <v>0</v>
      </c>
      <c r="CO105" s="270">
        <v>0</v>
      </c>
      <c r="CP105" s="270">
        <v>0</v>
      </c>
      <c r="CQ105" s="270">
        <v>0</v>
      </c>
      <c r="CR105" s="270">
        <v>50</v>
      </c>
      <c r="CS105" s="270">
        <v>0</v>
      </c>
      <c r="CT105" s="270">
        <v>0</v>
      </c>
      <c r="CU105" s="270">
        <v>0</v>
      </c>
      <c r="CV105" s="270">
        <v>0</v>
      </c>
      <c r="CW105" s="270">
        <v>0</v>
      </c>
      <c r="CX105" s="270">
        <v>0</v>
      </c>
      <c r="CY105" s="270">
        <v>0</v>
      </c>
      <c r="CZ105" s="270">
        <v>0</v>
      </c>
      <c r="DA105" s="270">
        <v>2710</v>
      </c>
      <c r="DB105" s="270">
        <v>0</v>
      </c>
      <c r="DC105" s="270">
        <v>670</v>
      </c>
      <c r="DD105" s="270">
        <v>6580</v>
      </c>
      <c r="DE105" s="270">
        <v>140</v>
      </c>
      <c r="DF105" s="270">
        <v>0</v>
      </c>
      <c r="DG105" s="270">
        <v>0</v>
      </c>
      <c r="DH105" s="270">
        <v>0</v>
      </c>
      <c r="DI105" s="270">
        <v>0</v>
      </c>
      <c r="DJ105" s="270">
        <v>0</v>
      </c>
      <c r="DK105" s="270">
        <v>0</v>
      </c>
      <c r="DL105" s="270">
        <v>0</v>
      </c>
      <c r="DM105" s="270">
        <v>0</v>
      </c>
      <c r="DN105" s="270">
        <v>0</v>
      </c>
      <c r="DO105" s="270">
        <v>0</v>
      </c>
      <c r="DP105" s="270">
        <v>0</v>
      </c>
      <c r="DQ105" s="270"/>
      <c r="DR105" s="270">
        <v>0</v>
      </c>
      <c r="DS105" s="270">
        <v>6235</v>
      </c>
      <c r="DT105" s="270">
        <v>0</v>
      </c>
      <c r="DU105" s="270">
        <v>0</v>
      </c>
      <c r="DV105" s="270">
        <v>0</v>
      </c>
      <c r="DW105" s="270">
        <v>0</v>
      </c>
      <c r="DX105" s="270">
        <v>0</v>
      </c>
      <c r="DY105" s="270">
        <v>0</v>
      </c>
      <c r="DZ105" s="270">
        <v>0</v>
      </c>
      <c r="EA105" s="270">
        <v>0</v>
      </c>
      <c r="EB105" s="270">
        <v>0</v>
      </c>
      <c r="EC105" s="270">
        <v>1180</v>
      </c>
      <c r="ED105" s="270">
        <v>0</v>
      </c>
      <c r="EE105" s="270">
        <v>0</v>
      </c>
      <c r="EF105" s="270">
        <v>0</v>
      </c>
      <c r="EG105" s="270">
        <v>0</v>
      </c>
      <c r="EH105" s="270">
        <v>0</v>
      </c>
      <c r="EI105" s="270">
        <v>0</v>
      </c>
      <c r="EJ105" s="270">
        <v>0</v>
      </c>
      <c r="EK105" s="270">
        <v>1390</v>
      </c>
      <c r="EL105" s="270">
        <v>0</v>
      </c>
      <c r="EM105" s="270">
        <v>0</v>
      </c>
      <c r="EN105" s="270">
        <v>0</v>
      </c>
      <c r="EO105" s="270">
        <v>0</v>
      </c>
      <c r="EP105" s="270">
        <v>0</v>
      </c>
      <c r="EQ105" s="270">
        <v>0</v>
      </c>
      <c r="ER105" s="270">
        <v>0</v>
      </c>
      <c r="ES105" s="270">
        <v>0</v>
      </c>
      <c r="ET105" s="270">
        <v>0</v>
      </c>
      <c r="EU105" s="270">
        <v>0</v>
      </c>
      <c r="EV105" s="270">
        <v>0</v>
      </c>
      <c r="EW105" s="270">
        <v>0</v>
      </c>
      <c r="EX105" s="270">
        <v>0</v>
      </c>
      <c r="EY105" s="270">
        <v>0</v>
      </c>
      <c r="EZ105" s="270">
        <v>0</v>
      </c>
      <c r="FA105" s="270">
        <v>0</v>
      </c>
      <c r="FB105" s="270">
        <v>0</v>
      </c>
      <c r="FC105" s="270">
        <v>0</v>
      </c>
      <c r="FD105" s="270">
        <v>0</v>
      </c>
      <c r="FE105" s="270">
        <v>0</v>
      </c>
      <c r="FF105" s="270">
        <v>0</v>
      </c>
      <c r="FG105" s="270">
        <v>0</v>
      </c>
      <c r="FH105" s="270">
        <v>0</v>
      </c>
      <c r="FI105" s="270">
        <v>0</v>
      </c>
      <c r="FJ105" s="270">
        <v>0</v>
      </c>
      <c r="FK105" s="270">
        <v>0</v>
      </c>
      <c r="FL105" s="351">
        <v>29760</v>
      </c>
      <c r="FM105" s="323">
        <v>440</v>
      </c>
      <c r="FN105" s="324">
        <v>18905</v>
      </c>
      <c r="FO105" s="270"/>
      <c r="FP105" s="89"/>
      <c r="FQ105" s="270"/>
      <c r="FR105" s="319"/>
      <c r="FS105" s="319"/>
      <c r="FT105" s="319"/>
      <c r="FU105" s="319"/>
      <c r="FV105" s="319"/>
      <c r="FW105" s="319"/>
      <c r="FX105" s="319"/>
      <c r="FY105" s="319"/>
      <c r="FZ105" s="319"/>
      <c r="GA105" s="319"/>
      <c r="GB105" s="319"/>
      <c r="GC105" s="319"/>
      <c r="GD105" s="319"/>
      <c r="GE105" s="319"/>
      <c r="GF105" s="319"/>
      <c r="GG105" s="319"/>
      <c r="GH105" s="319"/>
      <c r="GI105" s="319"/>
      <c r="GJ105" s="319"/>
      <c r="GK105" s="319"/>
      <c r="GL105" s="319"/>
      <c r="GM105" s="319"/>
      <c r="GN105" s="319"/>
      <c r="GO105" s="319"/>
      <c r="GP105" s="319"/>
      <c r="GQ105" s="319"/>
      <c r="GR105" s="319"/>
      <c r="GS105" s="319"/>
      <c r="GT105" s="319"/>
      <c r="GU105" s="319"/>
      <c r="GV105" s="319"/>
      <c r="GW105" s="319"/>
      <c r="GX105" s="319"/>
      <c r="GY105" s="319"/>
      <c r="GZ105" s="319"/>
      <c r="HA105" s="319"/>
      <c r="HB105" s="319"/>
      <c r="HC105" s="319"/>
      <c r="HD105" s="319"/>
      <c r="HE105" s="319"/>
      <c r="HF105" s="319"/>
      <c r="HG105" s="319"/>
      <c r="HH105" s="319"/>
      <c r="HI105" s="319"/>
      <c r="HJ105" s="319"/>
      <c r="HK105" s="319"/>
      <c r="HL105" s="319"/>
      <c r="HM105" s="319"/>
      <c r="HN105" s="319"/>
      <c r="HO105" s="319"/>
      <c r="HP105" s="319"/>
      <c r="HQ105" s="319"/>
      <c r="HR105" s="319"/>
      <c r="HS105" s="319"/>
      <c r="HT105" s="319"/>
      <c r="HU105" s="319"/>
      <c r="HV105" s="319"/>
      <c r="HW105" s="319"/>
      <c r="HX105" s="319"/>
      <c r="HY105" s="319"/>
      <c r="HZ105" s="319"/>
      <c r="IA105" s="319"/>
      <c r="IB105" s="319"/>
      <c r="IC105" s="319"/>
      <c r="ID105" s="319"/>
      <c r="IE105" s="319"/>
      <c r="IF105" s="319"/>
      <c r="IG105" s="318"/>
    </row>
    <row r="106" spans="1:241" ht="12.75" customHeight="1" x14ac:dyDescent="0.2">
      <c r="A106" s="370" t="s">
        <v>569</v>
      </c>
      <c r="B106" s="270">
        <v>4410</v>
      </c>
      <c r="C106" s="270">
        <v>4410</v>
      </c>
      <c r="D106" s="270">
        <v>1975</v>
      </c>
      <c r="E106" s="270">
        <v>2435</v>
      </c>
      <c r="F106" s="270">
        <v>0</v>
      </c>
      <c r="G106" s="270">
        <v>30</v>
      </c>
      <c r="H106" s="270">
        <v>4380</v>
      </c>
      <c r="I106" s="270">
        <v>1105</v>
      </c>
      <c r="J106" s="270">
        <v>3305</v>
      </c>
      <c r="K106" s="270">
        <v>2570</v>
      </c>
      <c r="L106" s="270"/>
      <c r="M106" s="270">
        <v>0</v>
      </c>
      <c r="N106" s="270">
        <v>0</v>
      </c>
      <c r="O106" s="270">
        <v>0</v>
      </c>
      <c r="P106" s="270">
        <v>0</v>
      </c>
      <c r="Q106" s="270">
        <v>0</v>
      </c>
      <c r="R106" s="270">
        <v>0</v>
      </c>
      <c r="S106" s="270">
        <v>0</v>
      </c>
      <c r="T106" s="270">
        <v>0</v>
      </c>
      <c r="U106" s="270">
        <v>2.3143631436314362</v>
      </c>
      <c r="V106" s="270">
        <v>2</v>
      </c>
      <c r="X106" s="270">
        <v>57.947583390061268</v>
      </c>
      <c r="Y106" s="270">
        <v>0</v>
      </c>
      <c r="Z106" s="270">
        <v>295</v>
      </c>
      <c r="AA106" s="270">
        <v>675</v>
      </c>
      <c r="AB106" s="270">
        <v>1245</v>
      </c>
      <c r="AC106" s="270">
        <v>1445</v>
      </c>
      <c r="AD106" s="270">
        <v>705</v>
      </c>
      <c r="AE106" s="270">
        <v>40</v>
      </c>
      <c r="AF106" s="270">
        <v>255</v>
      </c>
      <c r="AG106" s="270" t="s">
        <v>1676</v>
      </c>
      <c r="AH106" s="270">
        <v>655</v>
      </c>
      <c r="AI106" s="270" t="s">
        <v>1676</v>
      </c>
      <c r="AJ106" s="270">
        <v>50</v>
      </c>
      <c r="AK106" s="270">
        <v>35</v>
      </c>
      <c r="AL106" s="270">
        <v>245</v>
      </c>
      <c r="AM106" s="270">
        <v>310</v>
      </c>
      <c r="AN106" s="270">
        <v>65</v>
      </c>
      <c r="AO106" s="270">
        <v>0</v>
      </c>
      <c r="AP106" s="270">
        <v>130</v>
      </c>
      <c r="AQ106" s="270">
        <v>15</v>
      </c>
      <c r="AR106" s="270">
        <v>20</v>
      </c>
      <c r="AS106" s="270">
        <v>55</v>
      </c>
      <c r="AT106" s="270">
        <v>205</v>
      </c>
      <c r="AU106" s="270">
        <v>0</v>
      </c>
      <c r="AV106" s="270">
        <v>45</v>
      </c>
      <c r="AW106" s="270">
        <v>475</v>
      </c>
      <c r="AX106" s="270">
        <v>0</v>
      </c>
      <c r="AY106" s="270">
        <v>110</v>
      </c>
      <c r="AZ106" s="270">
        <v>1625</v>
      </c>
      <c r="BA106" s="270" t="s">
        <v>1676</v>
      </c>
      <c r="BB106" s="270">
        <v>100</v>
      </c>
      <c r="BC106" s="270" t="s">
        <v>1676</v>
      </c>
      <c r="BD106" s="270">
        <v>90</v>
      </c>
      <c r="BE106" s="270" t="s">
        <v>1676</v>
      </c>
      <c r="BF106" s="270" t="s">
        <v>1676</v>
      </c>
      <c r="BG106" s="270" t="s">
        <v>1676</v>
      </c>
      <c r="BH106" s="270">
        <v>135</v>
      </c>
      <c r="BI106" s="270">
        <v>660</v>
      </c>
      <c r="BJ106" s="270" t="s">
        <v>1676</v>
      </c>
      <c r="BK106" s="270">
        <v>120</v>
      </c>
      <c r="BL106" s="270">
        <v>80</v>
      </c>
      <c r="BM106" s="270">
        <v>695</v>
      </c>
      <c r="BN106" s="270">
        <v>25</v>
      </c>
      <c r="BO106" s="270">
        <v>2105</v>
      </c>
      <c r="BP106" s="270">
        <v>230</v>
      </c>
      <c r="BQ106" s="270">
        <v>0</v>
      </c>
      <c r="BR106" s="270">
        <v>0</v>
      </c>
      <c r="BS106" s="270" t="s">
        <v>1676</v>
      </c>
      <c r="BT106" s="270">
        <v>120</v>
      </c>
      <c r="BU106" s="270">
        <v>60</v>
      </c>
      <c r="BV106" s="270"/>
      <c r="BW106" s="270">
        <v>70</v>
      </c>
      <c r="BX106" s="270">
        <v>0</v>
      </c>
      <c r="BY106" s="270">
        <v>10</v>
      </c>
      <c r="BZ106" s="270">
        <v>0</v>
      </c>
      <c r="CA106" s="270">
        <v>0</v>
      </c>
      <c r="CB106" s="270">
        <v>0</v>
      </c>
      <c r="CC106" s="270">
        <v>0</v>
      </c>
      <c r="CD106" s="270">
        <v>45</v>
      </c>
      <c r="CE106" s="270" t="s">
        <v>1676</v>
      </c>
      <c r="CF106" s="270" t="s">
        <v>1676</v>
      </c>
      <c r="CG106" s="270">
        <v>4355</v>
      </c>
      <c r="CH106" s="270">
        <v>0</v>
      </c>
      <c r="CI106" s="270">
        <v>700</v>
      </c>
      <c r="CJ106" s="270">
        <v>30</v>
      </c>
      <c r="CK106" s="270">
        <v>2290</v>
      </c>
      <c r="CL106" s="270">
        <v>95</v>
      </c>
      <c r="CM106" s="270">
        <v>665</v>
      </c>
      <c r="CN106" s="270">
        <v>0</v>
      </c>
      <c r="CO106" s="270">
        <v>0</v>
      </c>
      <c r="CP106" s="270">
        <v>0</v>
      </c>
      <c r="CQ106" s="270">
        <v>0</v>
      </c>
      <c r="CR106" s="270">
        <v>0</v>
      </c>
      <c r="CS106" s="270">
        <v>0</v>
      </c>
      <c r="CT106" s="270">
        <v>0</v>
      </c>
      <c r="CU106" s="270">
        <v>0</v>
      </c>
      <c r="CV106" s="270">
        <v>0</v>
      </c>
      <c r="CW106" s="270">
        <v>0</v>
      </c>
      <c r="CX106" s="270">
        <v>0</v>
      </c>
      <c r="CY106" s="270">
        <v>0</v>
      </c>
      <c r="CZ106" s="270">
        <v>0</v>
      </c>
      <c r="DA106" s="270" t="s">
        <v>1676</v>
      </c>
      <c r="DB106" s="270">
        <v>0</v>
      </c>
      <c r="DC106" s="270">
        <v>0</v>
      </c>
      <c r="DD106" s="270">
        <v>275</v>
      </c>
      <c r="DE106" s="270">
        <v>0</v>
      </c>
      <c r="DF106" s="270">
        <v>0</v>
      </c>
      <c r="DG106" s="270">
        <v>0</v>
      </c>
      <c r="DH106" s="270">
        <v>0</v>
      </c>
      <c r="DI106" s="270">
        <v>0</v>
      </c>
      <c r="DJ106" s="270">
        <v>0</v>
      </c>
      <c r="DK106" s="270">
        <v>0</v>
      </c>
      <c r="DL106" s="270">
        <v>0</v>
      </c>
      <c r="DM106" s="270">
        <v>0</v>
      </c>
      <c r="DN106" s="270">
        <v>0</v>
      </c>
      <c r="DO106" s="270">
        <v>0</v>
      </c>
      <c r="DP106" s="270">
        <v>0</v>
      </c>
      <c r="DQ106" s="270"/>
      <c r="DR106" s="270">
        <v>0</v>
      </c>
      <c r="DS106" s="270">
        <v>0</v>
      </c>
      <c r="DT106" s="270">
        <v>0</v>
      </c>
      <c r="DU106" s="270">
        <v>0</v>
      </c>
      <c r="DV106" s="270">
        <v>0</v>
      </c>
      <c r="DW106" s="270">
        <v>0</v>
      </c>
      <c r="DX106" s="270">
        <v>0</v>
      </c>
      <c r="DY106" s="270">
        <v>0</v>
      </c>
      <c r="DZ106" s="270">
        <v>0</v>
      </c>
      <c r="EA106" s="270">
        <v>0</v>
      </c>
      <c r="EB106" s="270">
        <v>0</v>
      </c>
      <c r="EC106" s="270">
        <v>0</v>
      </c>
      <c r="ED106" s="270">
        <v>0</v>
      </c>
      <c r="EE106" s="270">
        <v>0</v>
      </c>
      <c r="EF106" s="270">
        <v>0</v>
      </c>
      <c r="EG106" s="270">
        <v>0</v>
      </c>
      <c r="EH106" s="270">
        <v>0</v>
      </c>
      <c r="EI106" s="270">
        <v>0</v>
      </c>
      <c r="EJ106" s="270">
        <v>0</v>
      </c>
      <c r="EK106" s="270">
        <v>285</v>
      </c>
      <c r="EL106" s="270">
        <v>0</v>
      </c>
      <c r="EM106" s="270">
        <v>0</v>
      </c>
      <c r="EN106" s="270">
        <v>0</v>
      </c>
      <c r="EO106" s="270">
        <v>0</v>
      </c>
      <c r="EP106" s="270">
        <v>0</v>
      </c>
      <c r="EQ106" s="270">
        <v>0</v>
      </c>
      <c r="ER106" s="270">
        <v>0</v>
      </c>
      <c r="ES106" s="270">
        <v>0</v>
      </c>
      <c r="ET106" s="270">
        <v>0</v>
      </c>
      <c r="EU106" s="270">
        <v>0</v>
      </c>
      <c r="EV106" s="270">
        <v>65</v>
      </c>
      <c r="EW106" s="270">
        <v>0</v>
      </c>
      <c r="EX106" s="270">
        <v>0</v>
      </c>
      <c r="EY106" s="270">
        <v>0</v>
      </c>
      <c r="EZ106" s="270">
        <v>0</v>
      </c>
      <c r="FA106" s="270">
        <v>0</v>
      </c>
      <c r="FB106" s="270">
        <v>0</v>
      </c>
      <c r="FC106" s="270">
        <v>0</v>
      </c>
      <c r="FD106" s="270">
        <v>0</v>
      </c>
      <c r="FE106" s="270">
        <v>0</v>
      </c>
      <c r="FF106" s="270">
        <v>0</v>
      </c>
      <c r="FG106" s="270">
        <v>0</v>
      </c>
      <c r="FH106" s="270">
        <v>0</v>
      </c>
      <c r="FI106" s="270">
        <v>0</v>
      </c>
      <c r="FJ106" s="270">
        <v>0</v>
      </c>
      <c r="FK106" s="270">
        <v>0</v>
      </c>
      <c r="FL106" s="351">
        <v>4310</v>
      </c>
      <c r="FM106" s="323" t="s">
        <v>1676</v>
      </c>
      <c r="FN106" s="324">
        <v>0</v>
      </c>
      <c r="FO106" s="270"/>
      <c r="FP106" s="89"/>
      <c r="FQ106" s="270"/>
      <c r="FR106" s="319"/>
      <c r="FS106" s="319"/>
      <c r="FT106" s="319"/>
      <c r="FU106" s="319"/>
      <c r="FV106" s="319"/>
      <c r="FW106" s="319"/>
      <c r="FX106" s="319"/>
      <c r="FY106" s="319"/>
      <c r="FZ106" s="319"/>
      <c r="GA106" s="319"/>
      <c r="GB106" s="319"/>
      <c r="GC106" s="319"/>
      <c r="GD106" s="319"/>
      <c r="GE106" s="319"/>
      <c r="GF106" s="319"/>
      <c r="GG106" s="319"/>
      <c r="GH106" s="319"/>
      <c r="GI106" s="319"/>
      <c r="GJ106" s="319"/>
      <c r="GK106" s="319"/>
      <c r="GL106" s="319"/>
      <c r="GM106" s="319"/>
      <c r="GN106" s="319"/>
      <c r="GO106" s="319"/>
      <c r="GP106" s="319"/>
      <c r="GQ106" s="319"/>
      <c r="GR106" s="319"/>
      <c r="GS106" s="319"/>
      <c r="GT106" s="319"/>
      <c r="GU106" s="319"/>
      <c r="GV106" s="319"/>
      <c r="GW106" s="319"/>
      <c r="GX106" s="319"/>
      <c r="GY106" s="319"/>
      <c r="GZ106" s="319"/>
      <c r="HA106" s="319"/>
      <c r="HB106" s="319"/>
      <c r="HC106" s="319"/>
      <c r="HD106" s="319"/>
      <c r="HE106" s="319"/>
      <c r="HF106" s="319"/>
      <c r="HG106" s="319"/>
      <c r="HH106" s="319"/>
      <c r="HI106" s="319"/>
      <c r="HJ106" s="319"/>
      <c r="HK106" s="319"/>
      <c r="HL106" s="319"/>
      <c r="HM106" s="319"/>
      <c r="HN106" s="319"/>
      <c r="HO106" s="319"/>
      <c r="HP106" s="319"/>
      <c r="HQ106" s="319"/>
      <c r="HR106" s="319"/>
      <c r="HS106" s="319"/>
      <c r="HT106" s="319"/>
      <c r="HU106" s="319"/>
      <c r="HV106" s="319"/>
      <c r="HW106" s="319"/>
      <c r="HX106" s="319"/>
      <c r="HY106" s="319"/>
      <c r="HZ106" s="319"/>
      <c r="IA106" s="319"/>
      <c r="IB106" s="319"/>
      <c r="IC106" s="319"/>
      <c r="ID106" s="319"/>
      <c r="IE106" s="319"/>
      <c r="IF106" s="319"/>
      <c r="IG106" s="318"/>
    </row>
    <row r="107" spans="1:241" ht="12.75" customHeight="1" x14ac:dyDescent="0.2">
      <c r="A107" s="370" t="s">
        <v>747</v>
      </c>
      <c r="B107" s="270">
        <v>5215</v>
      </c>
      <c r="C107" s="270">
        <v>5215</v>
      </c>
      <c r="D107" s="270">
        <v>2000</v>
      </c>
      <c r="E107" s="270">
        <v>3220</v>
      </c>
      <c r="F107" s="270">
        <v>0</v>
      </c>
      <c r="G107" s="270" t="s">
        <v>1676</v>
      </c>
      <c r="H107" s="270">
        <v>5215</v>
      </c>
      <c r="I107" s="270">
        <v>775</v>
      </c>
      <c r="J107" s="270">
        <v>4440</v>
      </c>
      <c r="K107" s="270">
        <v>1645</v>
      </c>
      <c r="L107" s="270"/>
      <c r="M107" s="270">
        <v>0</v>
      </c>
      <c r="N107" s="270">
        <v>0</v>
      </c>
      <c r="O107" s="270">
        <v>0</v>
      </c>
      <c r="P107" s="270">
        <v>0</v>
      </c>
      <c r="Q107" s="270">
        <v>0</v>
      </c>
      <c r="R107" s="270">
        <v>0</v>
      </c>
      <c r="S107" s="270">
        <v>0</v>
      </c>
      <c r="T107" s="270">
        <v>0</v>
      </c>
      <c r="U107" s="270">
        <v>1.9135483870967742</v>
      </c>
      <c r="V107" s="270">
        <v>2</v>
      </c>
      <c r="X107" s="270">
        <v>53.940521872601686</v>
      </c>
      <c r="Y107" s="270">
        <v>0</v>
      </c>
      <c r="Z107" s="270">
        <v>475</v>
      </c>
      <c r="AA107" s="270">
        <v>1045</v>
      </c>
      <c r="AB107" s="270">
        <v>1655</v>
      </c>
      <c r="AC107" s="270">
        <v>1450</v>
      </c>
      <c r="AD107" s="270">
        <v>555</v>
      </c>
      <c r="AE107" s="270">
        <v>30</v>
      </c>
      <c r="AF107" s="270">
        <v>460</v>
      </c>
      <c r="AG107" s="270" t="s">
        <v>1676</v>
      </c>
      <c r="AH107" s="270">
        <v>375</v>
      </c>
      <c r="AI107" s="270">
        <v>0</v>
      </c>
      <c r="AJ107" s="270">
        <v>75</v>
      </c>
      <c r="AK107" s="270">
        <v>15</v>
      </c>
      <c r="AL107" s="270">
        <v>295</v>
      </c>
      <c r="AM107" s="270">
        <v>470</v>
      </c>
      <c r="AN107" s="270">
        <v>55</v>
      </c>
      <c r="AO107" s="270">
        <v>0</v>
      </c>
      <c r="AP107" s="270">
        <v>15</v>
      </c>
      <c r="AQ107" s="270">
        <v>30</v>
      </c>
      <c r="AR107" s="270" t="s">
        <v>1676</v>
      </c>
      <c r="AS107" s="270">
        <v>70</v>
      </c>
      <c r="AT107" s="270">
        <v>280</v>
      </c>
      <c r="AU107" s="270">
        <v>0</v>
      </c>
      <c r="AV107" s="270">
        <v>10</v>
      </c>
      <c r="AW107" s="270">
        <v>315</v>
      </c>
      <c r="AX107" s="270" t="s">
        <v>1676</v>
      </c>
      <c r="AY107" s="270">
        <v>125</v>
      </c>
      <c r="AZ107" s="270">
        <v>1030</v>
      </c>
      <c r="BA107" s="270">
        <v>230</v>
      </c>
      <c r="BB107" s="270">
        <v>1335</v>
      </c>
      <c r="BC107" s="270" t="s">
        <v>1676</v>
      </c>
      <c r="BD107" s="270">
        <v>55</v>
      </c>
      <c r="BE107" s="270">
        <v>10</v>
      </c>
      <c r="BF107" s="270" t="s">
        <v>1676</v>
      </c>
      <c r="BG107" s="270" t="s">
        <v>1676</v>
      </c>
      <c r="BH107" s="270">
        <v>130</v>
      </c>
      <c r="BI107" s="270">
        <v>380</v>
      </c>
      <c r="BJ107" s="270" t="s">
        <v>1676</v>
      </c>
      <c r="BK107" s="270" t="s">
        <v>1676</v>
      </c>
      <c r="BL107" s="270">
        <v>90</v>
      </c>
      <c r="BM107" s="270">
        <v>805</v>
      </c>
      <c r="BN107" s="270">
        <v>30</v>
      </c>
      <c r="BO107" s="270">
        <v>1815</v>
      </c>
      <c r="BP107" s="270">
        <v>305</v>
      </c>
      <c r="BQ107" s="270">
        <v>0</v>
      </c>
      <c r="BR107" s="270">
        <v>0</v>
      </c>
      <c r="BS107" s="270" t="s">
        <v>1676</v>
      </c>
      <c r="BT107" s="270">
        <v>1480</v>
      </c>
      <c r="BU107" s="270">
        <v>60</v>
      </c>
      <c r="BV107" s="270"/>
      <c r="BW107" s="270">
        <v>35</v>
      </c>
      <c r="BX107" s="270" t="s">
        <v>1676</v>
      </c>
      <c r="BY107" s="270" t="s">
        <v>1676</v>
      </c>
      <c r="BZ107" s="270">
        <v>0</v>
      </c>
      <c r="CA107" s="270">
        <v>0</v>
      </c>
      <c r="CB107" s="270">
        <v>0</v>
      </c>
      <c r="CC107" s="270">
        <v>0</v>
      </c>
      <c r="CD107" s="270">
        <v>55</v>
      </c>
      <c r="CE107" s="270">
        <v>25</v>
      </c>
      <c r="CF107" s="270">
        <v>0</v>
      </c>
      <c r="CG107" s="270">
        <v>5135</v>
      </c>
      <c r="CH107" s="270">
        <v>0</v>
      </c>
      <c r="CI107" s="270">
        <v>835</v>
      </c>
      <c r="CJ107" s="270">
        <v>0</v>
      </c>
      <c r="CK107" s="270">
        <v>2205</v>
      </c>
      <c r="CL107" s="270">
        <v>120</v>
      </c>
      <c r="CM107" s="270">
        <v>525</v>
      </c>
      <c r="CN107" s="270">
        <v>0</v>
      </c>
      <c r="CO107" s="270">
        <v>0</v>
      </c>
      <c r="CP107" s="270">
        <v>0</v>
      </c>
      <c r="CQ107" s="270">
        <v>0</v>
      </c>
      <c r="CR107" s="270">
        <v>0</v>
      </c>
      <c r="CS107" s="270">
        <v>0</v>
      </c>
      <c r="CT107" s="270">
        <v>0</v>
      </c>
      <c r="CU107" s="270">
        <v>0</v>
      </c>
      <c r="CV107" s="270">
        <v>0</v>
      </c>
      <c r="CW107" s="270">
        <v>0</v>
      </c>
      <c r="CX107" s="270">
        <v>0</v>
      </c>
      <c r="CY107" s="270">
        <v>0</v>
      </c>
      <c r="CZ107" s="270">
        <v>0</v>
      </c>
      <c r="DA107" s="270">
        <v>520</v>
      </c>
      <c r="DB107" s="270">
        <v>0</v>
      </c>
      <c r="DC107" s="270">
        <v>0</v>
      </c>
      <c r="DD107" s="270">
        <v>485</v>
      </c>
      <c r="DE107" s="270">
        <v>0</v>
      </c>
      <c r="DF107" s="270">
        <v>0</v>
      </c>
      <c r="DG107" s="270">
        <v>0</v>
      </c>
      <c r="DH107" s="270">
        <v>0</v>
      </c>
      <c r="DI107" s="270">
        <v>0</v>
      </c>
      <c r="DJ107" s="270">
        <v>0</v>
      </c>
      <c r="DK107" s="270">
        <v>0</v>
      </c>
      <c r="DL107" s="270">
        <v>0</v>
      </c>
      <c r="DM107" s="270">
        <v>0</v>
      </c>
      <c r="DN107" s="270">
        <v>0</v>
      </c>
      <c r="DO107" s="270">
        <v>0</v>
      </c>
      <c r="DP107" s="270">
        <v>0</v>
      </c>
      <c r="DQ107" s="270"/>
      <c r="DR107" s="270">
        <v>0</v>
      </c>
      <c r="DS107" s="270">
        <v>0</v>
      </c>
      <c r="DT107" s="270">
        <v>0</v>
      </c>
      <c r="DU107" s="270">
        <v>0</v>
      </c>
      <c r="DV107" s="270">
        <v>0</v>
      </c>
      <c r="DW107" s="270">
        <v>0</v>
      </c>
      <c r="DX107" s="270">
        <v>0</v>
      </c>
      <c r="DY107" s="270">
        <v>0</v>
      </c>
      <c r="DZ107" s="270">
        <v>0</v>
      </c>
      <c r="EA107" s="270">
        <v>0</v>
      </c>
      <c r="EB107" s="270">
        <v>0</v>
      </c>
      <c r="EC107" s="270">
        <v>0</v>
      </c>
      <c r="ED107" s="270">
        <v>0</v>
      </c>
      <c r="EE107" s="270">
        <v>0</v>
      </c>
      <c r="EF107" s="270">
        <v>0</v>
      </c>
      <c r="EG107" s="270">
        <v>0</v>
      </c>
      <c r="EH107" s="270">
        <v>0</v>
      </c>
      <c r="EI107" s="270">
        <v>0</v>
      </c>
      <c r="EJ107" s="270">
        <v>0</v>
      </c>
      <c r="EK107" s="270">
        <v>520</v>
      </c>
      <c r="EL107" s="270">
        <v>0</v>
      </c>
      <c r="EM107" s="270">
        <v>0</v>
      </c>
      <c r="EN107" s="270">
        <v>0</v>
      </c>
      <c r="EO107" s="270">
        <v>0</v>
      </c>
      <c r="EP107" s="270">
        <v>0</v>
      </c>
      <c r="EQ107" s="270">
        <v>0</v>
      </c>
      <c r="ER107" s="270">
        <v>0</v>
      </c>
      <c r="ES107" s="270">
        <v>0</v>
      </c>
      <c r="ET107" s="270">
        <v>0</v>
      </c>
      <c r="EU107" s="270">
        <v>0</v>
      </c>
      <c r="EV107" s="270">
        <v>0</v>
      </c>
      <c r="EW107" s="270">
        <v>0</v>
      </c>
      <c r="EX107" s="270">
        <v>0</v>
      </c>
      <c r="EY107" s="270">
        <v>0</v>
      </c>
      <c r="EZ107" s="270">
        <v>0</v>
      </c>
      <c r="FA107" s="270">
        <v>0</v>
      </c>
      <c r="FB107" s="270">
        <v>0</v>
      </c>
      <c r="FC107" s="270">
        <v>0</v>
      </c>
      <c r="FD107" s="270">
        <v>0</v>
      </c>
      <c r="FE107" s="270">
        <v>0</v>
      </c>
      <c r="FF107" s="270">
        <v>0</v>
      </c>
      <c r="FG107" s="270">
        <v>0</v>
      </c>
      <c r="FH107" s="270">
        <v>0</v>
      </c>
      <c r="FI107" s="270">
        <v>0</v>
      </c>
      <c r="FJ107" s="270">
        <v>0</v>
      </c>
      <c r="FK107" s="270">
        <v>0</v>
      </c>
      <c r="FL107" s="351">
        <v>3880</v>
      </c>
      <c r="FM107" s="323">
        <v>0</v>
      </c>
      <c r="FN107" s="324">
        <v>0</v>
      </c>
      <c r="FO107" s="270"/>
      <c r="FP107" s="89"/>
      <c r="FQ107" s="270"/>
      <c r="FR107" s="319"/>
      <c r="FS107" s="319"/>
      <c r="FT107" s="319"/>
      <c r="FU107" s="319"/>
      <c r="FV107" s="319"/>
      <c r="FW107" s="319"/>
      <c r="FX107" s="319"/>
      <c r="FY107" s="319"/>
      <c r="FZ107" s="319"/>
      <c r="GA107" s="319"/>
      <c r="GB107" s="319"/>
      <c r="GC107" s="319"/>
      <c r="GD107" s="319"/>
      <c r="GE107" s="319"/>
      <c r="GF107" s="319"/>
      <c r="GG107" s="319"/>
      <c r="GH107" s="319"/>
      <c r="GI107" s="319"/>
      <c r="GJ107" s="319"/>
      <c r="GK107" s="319"/>
      <c r="GL107" s="319"/>
      <c r="GM107" s="319"/>
      <c r="GN107" s="319"/>
      <c r="GO107" s="319"/>
      <c r="GP107" s="319"/>
      <c r="GQ107" s="319"/>
      <c r="GR107" s="319"/>
      <c r="GS107" s="319"/>
      <c r="GT107" s="319"/>
      <c r="GU107" s="319"/>
      <c r="GV107" s="319"/>
      <c r="GW107" s="319"/>
      <c r="GX107" s="319"/>
      <c r="GY107" s="319"/>
      <c r="GZ107" s="319"/>
      <c r="HA107" s="319"/>
      <c r="HB107" s="319"/>
      <c r="HC107" s="319"/>
      <c r="HD107" s="319"/>
      <c r="HE107" s="319"/>
      <c r="HF107" s="319"/>
      <c r="HG107" s="319"/>
      <c r="HH107" s="319"/>
      <c r="HI107" s="319"/>
      <c r="HJ107" s="319"/>
      <c r="HK107" s="319"/>
      <c r="HL107" s="319"/>
      <c r="HM107" s="319"/>
      <c r="HN107" s="319"/>
      <c r="HO107" s="319"/>
      <c r="HP107" s="319"/>
      <c r="HQ107" s="319"/>
      <c r="HR107" s="319"/>
      <c r="HS107" s="319"/>
      <c r="HT107" s="319"/>
      <c r="HU107" s="319"/>
      <c r="HV107" s="319"/>
      <c r="HW107" s="319"/>
      <c r="HX107" s="319"/>
      <c r="HY107" s="319"/>
      <c r="HZ107" s="319"/>
      <c r="IA107" s="319"/>
      <c r="IB107" s="319"/>
      <c r="IC107" s="319"/>
      <c r="ID107" s="319"/>
      <c r="IE107" s="319"/>
      <c r="IF107" s="319"/>
      <c r="IG107" s="318"/>
    </row>
    <row r="108" spans="1:241" ht="12.75" customHeight="1" x14ac:dyDescent="0.2">
      <c r="A108" s="370" t="s">
        <v>443</v>
      </c>
      <c r="B108" s="270">
        <v>135810</v>
      </c>
      <c r="C108" s="270">
        <v>117705</v>
      </c>
      <c r="D108" s="270">
        <v>56915</v>
      </c>
      <c r="E108" s="270">
        <v>60790</v>
      </c>
      <c r="F108" s="270">
        <v>38415</v>
      </c>
      <c r="G108" s="270">
        <v>26950</v>
      </c>
      <c r="H108" s="270">
        <v>44615</v>
      </c>
      <c r="I108" s="270">
        <v>75370</v>
      </c>
      <c r="J108" s="270">
        <v>60440</v>
      </c>
      <c r="K108" s="270">
        <v>232185</v>
      </c>
      <c r="L108" s="270">
        <v>58.22409555530033</v>
      </c>
      <c r="M108" s="270">
        <v>16565</v>
      </c>
      <c r="N108" s="270">
        <v>12880</v>
      </c>
      <c r="O108" s="270">
        <v>6415</v>
      </c>
      <c r="P108" s="270">
        <v>6295</v>
      </c>
      <c r="Q108" s="270">
        <v>885</v>
      </c>
      <c r="R108" s="270">
        <v>160</v>
      </c>
      <c r="S108" s="270">
        <v>115</v>
      </c>
      <c r="T108" s="270">
        <v>215</v>
      </c>
      <c r="U108" s="270">
        <v>3.9346129968623633</v>
      </c>
      <c r="V108" s="270">
        <v>1</v>
      </c>
      <c r="W108" s="270">
        <v>40</v>
      </c>
      <c r="X108" s="270">
        <v>56.968472955541408</v>
      </c>
      <c r="Y108" s="270">
        <v>10620</v>
      </c>
      <c r="Z108" s="270">
        <v>11090</v>
      </c>
      <c r="AA108" s="270">
        <v>14585</v>
      </c>
      <c r="AB108" s="270">
        <v>24195</v>
      </c>
      <c r="AC108" s="270">
        <v>38410</v>
      </c>
      <c r="AD108" s="270">
        <v>32695</v>
      </c>
      <c r="AE108" s="270">
        <v>4050</v>
      </c>
      <c r="AF108" s="270">
        <v>2250</v>
      </c>
      <c r="AG108" s="270">
        <v>145</v>
      </c>
      <c r="AH108" s="270">
        <v>14735</v>
      </c>
      <c r="AI108" s="270">
        <v>1150</v>
      </c>
      <c r="AJ108" s="270">
        <v>3740</v>
      </c>
      <c r="AK108" s="270">
        <v>4105</v>
      </c>
      <c r="AL108" s="270">
        <v>4225</v>
      </c>
      <c r="AM108" s="270">
        <v>5150</v>
      </c>
      <c r="AN108" s="270">
        <v>905</v>
      </c>
      <c r="AO108" s="270">
        <v>2545</v>
      </c>
      <c r="AP108" s="270">
        <v>1940</v>
      </c>
      <c r="AQ108" s="270">
        <v>8150</v>
      </c>
      <c r="AR108" s="270">
        <v>1270</v>
      </c>
      <c r="AS108" s="270">
        <v>255</v>
      </c>
      <c r="AT108" s="270">
        <v>1505</v>
      </c>
      <c r="AU108" s="270">
        <v>3055</v>
      </c>
      <c r="AV108" s="270">
        <v>2085</v>
      </c>
      <c r="AW108" s="270">
        <v>2260</v>
      </c>
      <c r="AX108" s="270">
        <v>10295</v>
      </c>
      <c r="AY108" s="270">
        <v>1470</v>
      </c>
      <c r="AZ108" s="270">
        <v>4880</v>
      </c>
      <c r="BA108" s="270">
        <v>15825</v>
      </c>
      <c r="BB108" s="270">
        <v>43890</v>
      </c>
      <c r="BC108" s="270">
        <v>3400</v>
      </c>
      <c r="BD108" s="270">
        <v>16835</v>
      </c>
      <c r="BE108" s="270">
        <v>2275</v>
      </c>
      <c r="BF108" s="270">
        <v>3330</v>
      </c>
      <c r="BG108" s="270">
        <v>855</v>
      </c>
      <c r="BH108" s="270">
        <v>2355</v>
      </c>
      <c r="BI108" s="270">
        <v>14200</v>
      </c>
      <c r="BJ108" s="270">
        <v>1125</v>
      </c>
      <c r="BK108" s="270">
        <v>6885</v>
      </c>
      <c r="BL108" s="270">
        <v>8730</v>
      </c>
      <c r="BM108" s="270">
        <v>13565</v>
      </c>
      <c r="BN108" s="270">
        <v>2230</v>
      </c>
      <c r="BO108" s="270">
        <v>8420</v>
      </c>
      <c r="BP108" s="270">
        <v>8050</v>
      </c>
      <c r="BQ108" s="270">
        <v>4870</v>
      </c>
      <c r="BR108" s="270">
        <v>1115</v>
      </c>
      <c r="BS108" s="270">
        <v>605</v>
      </c>
      <c r="BT108" s="270">
        <v>7260</v>
      </c>
      <c r="BU108" s="270">
        <v>5905</v>
      </c>
      <c r="BV108" s="270"/>
      <c r="BW108" s="270">
        <v>5695</v>
      </c>
      <c r="BX108" s="270">
        <v>260</v>
      </c>
      <c r="BY108" s="270">
        <v>4155</v>
      </c>
      <c r="BZ108" s="270">
        <v>560</v>
      </c>
      <c r="CA108" s="270">
        <v>300</v>
      </c>
      <c r="CB108" s="270" t="s">
        <v>1676</v>
      </c>
      <c r="CC108" s="270">
        <v>0</v>
      </c>
      <c r="CD108" s="270">
        <v>1585</v>
      </c>
      <c r="CE108" s="270">
        <v>80</v>
      </c>
      <c r="CF108" s="270">
        <v>190</v>
      </c>
      <c r="CG108" s="270">
        <v>110570</v>
      </c>
      <c r="CH108" s="270">
        <v>0</v>
      </c>
      <c r="CI108" s="270">
        <v>11015</v>
      </c>
      <c r="CJ108" s="270">
        <v>10175</v>
      </c>
      <c r="CK108" s="270">
        <v>8390</v>
      </c>
      <c r="CL108" s="270">
        <v>4590</v>
      </c>
      <c r="CM108" s="270">
        <v>15475</v>
      </c>
      <c r="CN108" s="270">
        <v>4330</v>
      </c>
      <c r="CO108" s="270">
        <v>0</v>
      </c>
      <c r="CP108" s="270">
        <v>0</v>
      </c>
      <c r="CQ108" s="270">
        <v>0</v>
      </c>
      <c r="CR108" s="270">
        <v>1370</v>
      </c>
      <c r="CS108" s="270">
        <v>0</v>
      </c>
      <c r="CT108" s="270">
        <v>0</v>
      </c>
      <c r="CU108" s="270">
        <v>0</v>
      </c>
      <c r="CV108" s="270">
        <v>0</v>
      </c>
      <c r="CW108" s="270">
        <v>0</v>
      </c>
      <c r="CX108" s="270">
        <v>0</v>
      </c>
      <c r="CY108" s="270">
        <v>0</v>
      </c>
      <c r="CZ108" s="270">
        <v>20805</v>
      </c>
      <c r="DA108" s="270">
        <v>0</v>
      </c>
      <c r="DB108" s="270">
        <v>20</v>
      </c>
      <c r="DC108" s="270">
        <v>0</v>
      </c>
      <c r="DD108" s="270">
        <v>8570</v>
      </c>
      <c r="DE108" s="270">
        <v>2390</v>
      </c>
      <c r="DF108" s="270">
        <v>6725</v>
      </c>
      <c r="DG108" s="270">
        <v>0</v>
      </c>
      <c r="DH108" s="270">
        <v>0</v>
      </c>
      <c r="DI108" s="270">
        <v>0</v>
      </c>
      <c r="DJ108" s="270">
        <v>0</v>
      </c>
      <c r="DK108" s="270">
        <v>0</v>
      </c>
      <c r="DL108" s="270">
        <v>0</v>
      </c>
      <c r="DM108" s="270">
        <v>80</v>
      </c>
      <c r="DN108" s="270">
        <v>0</v>
      </c>
      <c r="DO108" s="270">
        <v>4235</v>
      </c>
      <c r="DP108" s="270">
        <v>0</v>
      </c>
      <c r="DQ108" s="270"/>
      <c r="DR108" s="270">
        <v>0</v>
      </c>
      <c r="DS108" s="270" t="s">
        <v>1676</v>
      </c>
      <c r="DT108" s="270">
        <v>3770</v>
      </c>
      <c r="DU108" s="270">
        <v>0</v>
      </c>
      <c r="DV108" s="270">
        <v>0</v>
      </c>
      <c r="DW108" s="270">
        <v>0</v>
      </c>
      <c r="DX108" s="270">
        <v>2615</v>
      </c>
      <c r="DY108" s="270">
        <v>145</v>
      </c>
      <c r="DZ108" s="270">
        <v>0</v>
      </c>
      <c r="EA108" s="270">
        <v>780</v>
      </c>
      <c r="EB108" s="270" t="s">
        <v>1676</v>
      </c>
      <c r="EC108" s="270">
        <v>1275</v>
      </c>
      <c r="ED108" s="270">
        <v>8275</v>
      </c>
      <c r="EE108" s="270">
        <v>0</v>
      </c>
      <c r="EF108" s="270">
        <v>7815</v>
      </c>
      <c r="EG108" s="270">
        <v>0</v>
      </c>
      <c r="EH108" s="270">
        <v>0</v>
      </c>
      <c r="EI108" s="270">
        <v>0</v>
      </c>
      <c r="EJ108" s="270">
        <v>3635</v>
      </c>
      <c r="EK108" s="270">
        <v>3035</v>
      </c>
      <c r="EL108" s="270">
        <v>0</v>
      </c>
      <c r="EM108" s="270">
        <v>0</v>
      </c>
      <c r="EN108" s="270">
        <v>0</v>
      </c>
      <c r="EO108" s="270">
        <v>0</v>
      </c>
      <c r="EP108" s="270">
        <v>0</v>
      </c>
      <c r="EQ108" s="270">
        <v>0</v>
      </c>
      <c r="ER108" s="270">
        <v>0</v>
      </c>
      <c r="ES108" s="270">
        <v>0</v>
      </c>
      <c r="ET108" s="270">
        <v>0</v>
      </c>
      <c r="EU108" s="270">
        <v>6295</v>
      </c>
      <c r="EV108" s="270">
        <v>0</v>
      </c>
      <c r="EW108" s="270">
        <v>0</v>
      </c>
      <c r="EX108" s="270">
        <v>0</v>
      </c>
      <c r="EY108" s="270">
        <v>0</v>
      </c>
      <c r="EZ108" s="270">
        <v>0</v>
      </c>
      <c r="FA108" s="270">
        <v>0</v>
      </c>
      <c r="FB108" s="270">
        <v>0</v>
      </c>
      <c r="FC108" s="270">
        <v>0</v>
      </c>
      <c r="FD108" s="270">
        <v>0</v>
      </c>
      <c r="FE108" s="270">
        <v>0</v>
      </c>
      <c r="FF108" s="270">
        <v>0</v>
      </c>
      <c r="FG108" s="270">
        <v>0</v>
      </c>
      <c r="FH108" s="270">
        <v>0</v>
      </c>
      <c r="FI108" s="270">
        <v>0</v>
      </c>
      <c r="FJ108" s="270">
        <v>0</v>
      </c>
      <c r="FK108" s="270">
        <v>0</v>
      </c>
      <c r="FL108" s="351">
        <v>91920</v>
      </c>
      <c r="FM108" s="323">
        <v>7725</v>
      </c>
      <c r="FN108" s="324">
        <v>43535</v>
      </c>
      <c r="FO108" s="270"/>
      <c r="FP108" s="89"/>
      <c r="FQ108" s="270"/>
      <c r="FR108" s="319"/>
      <c r="FS108" s="319"/>
      <c r="FT108" s="319"/>
      <c r="FU108" s="319"/>
      <c r="FV108" s="319"/>
      <c r="FW108" s="319"/>
      <c r="FX108" s="319"/>
      <c r="FY108" s="319"/>
      <c r="FZ108" s="319"/>
      <c r="GA108" s="319"/>
      <c r="GB108" s="319"/>
      <c r="GC108" s="319"/>
      <c r="GD108" s="319"/>
      <c r="GE108" s="319"/>
      <c r="GF108" s="319"/>
      <c r="GG108" s="319"/>
      <c r="GH108" s="319"/>
      <c r="GI108" s="319"/>
      <c r="GJ108" s="319"/>
      <c r="GK108" s="319"/>
      <c r="GL108" s="319"/>
      <c r="GM108" s="319"/>
      <c r="GN108" s="319"/>
      <c r="GO108" s="319"/>
      <c r="GP108" s="319"/>
      <c r="GQ108" s="319"/>
      <c r="GR108" s="319"/>
      <c r="GS108" s="319"/>
      <c r="GT108" s="319"/>
      <c r="GU108" s="319"/>
      <c r="GV108" s="319"/>
      <c r="GW108" s="319"/>
      <c r="GX108" s="319"/>
      <c r="GY108" s="319"/>
      <c r="GZ108" s="319"/>
      <c r="HA108" s="319"/>
      <c r="HB108" s="319"/>
      <c r="HC108" s="319"/>
      <c r="HD108" s="319"/>
      <c r="HE108" s="319"/>
      <c r="HF108" s="319"/>
      <c r="HG108" s="319"/>
      <c r="HH108" s="319"/>
      <c r="HI108" s="319"/>
      <c r="HJ108" s="319"/>
      <c r="HK108" s="319"/>
      <c r="HL108" s="319"/>
      <c r="HM108" s="319"/>
      <c r="HN108" s="319"/>
      <c r="HO108" s="319"/>
      <c r="HP108" s="319"/>
      <c r="HQ108" s="319"/>
      <c r="HR108" s="319"/>
      <c r="HS108" s="319"/>
      <c r="HT108" s="319"/>
      <c r="HU108" s="319"/>
      <c r="HV108" s="319"/>
      <c r="HW108" s="319"/>
      <c r="HX108" s="319"/>
      <c r="HY108" s="319"/>
      <c r="HZ108" s="319"/>
      <c r="IA108" s="319"/>
      <c r="IB108" s="319"/>
      <c r="IC108" s="319"/>
      <c r="ID108" s="319"/>
      <c r="IE108" s="319"/>
      <c r="IF108" s="319"/>
      <c r="IG108" s="318"/>
    </row>
    <row r="109" spans="1:241" ht="12.75" customHeight="1" x14ac:dyDescent="0.2">
      <c r="A109" s="370" t="s">
        <v>738</v>
      </c>
      <c r="B109" s="270">
        <v>640</v>
      </c>
      <c r="C109" s="270">
        <v>635</v>
      </c>
      <c r="D109" s="270">
        <v>255</v>
      </c>
      <c r="E109" s="270">
        <v>380</v>
      </c>
      <c r="F109" s="270">
        <v>30</v>
      </c>
      <c r="G109" s="270">
        <v>40</v>
      </c>
      <c r="H109" s="270">
        <v>0</v>
      </c>
      <c r="I109" s="270">
        <v>640</v>
      </c>
      <c r="J109" s="270" t="s">
        <v>1676</v>
      </c>
      <c r="K109" s="270">
        <v>12815</v>
      </c>
      <c r="L109" s="270"/>
      <c r="M109" s="270">
        <v>0</v>
      </c>
      <c r="N109" s="270">
        <v>0</v>
      </c>
      <c r="O109" s="270">
        <v>0</v>
      </c>
      <c r="P109" s="270">
        <v>0</v>
      </c>
      <c r="Q109" s="270">
        <v>0</v>
      </c>
      <c r="R109" s="270">
        <v>0</v>
      </c>
      <c r="S109" s="270">
        <v>0</v>
      </c>
      <c r="T109" s="270">
        <v>0</v>
      </c>
      <c r="X109" s="270">
        <v>81.0546875</v>
      </c>
      <c r="Y109" s="270">
        <v>0</v>
      </c>
      <c r="Z109" s="270">
        <v>0</v>
      </c>
      <c r="AA109" s="270" t="s">
        <v>1676</v>
      </c>
      <c r="AB109" s="270">
        <v>25</v>
      </c>
      <c r="AC109" s="270">
        <v>125</v>
      </c>
      <c r="AD109" s="270">
        <v>360</v>
      </c>
      <c r="AE109" s="270">
        <v>130</v>
      </c>
      <c r="AF109" s="270">
        <v>0</v>
      </c>
      <c r="AG109" s="270">
        <v>0</v>
      </c>
      <c r="AH109" s="270">
        <v>0</v>
      </c>
      <c r="AI109" s="270">
        <v>0</v>
      </c>
      <c r="AJ109" s="270">
        <v>0</v>
      </c>
      <c r="AK109" s="270">
        <v>0</v>
      </c>
      <c r="AL109" s="270">
        <v>0</v>
      </c>
      <c r="AM109" s="270" t="s">
        <v>1676</v>
      </c>
      <c r="AN109" s="270">
        <v>0</v>
      </c>
      <c r="AO109" s="270">
        <v>0</v>
      </c>
      <c r="AP109" s="270">
        <v>0</v>
      </c>
      <c r="AQ109" s="270">
        <v>15</v>
      </c>
      <c r="AR109" s="270">
        <v>0</v>
      </c>
      <c r="AS109" s="270">
        <v>0</v>
      </c>
      <c r="AT109" s="270">
        <v>0</v>
      </c>
      <c r="AU109" s="270">
        <v>0</v>
      </c>
      <c r="AV109" s="270">
        <v>0</v>
      </c>
      <c r="AW109" s="270">
        <v>0</v>
      </c>
      <c r="AX109" s="270">
        <v>550</v>
      </c>
      <c r="AY109" s="270">
        <v>0</v>
      </c>
      <c r="AZ109" s="270">
        <v>0</v>
      </c>
      <c r="BA109" s="270">
        <v>0</v>
      </c>
      <c r="BB109" s="270">
        <v>75</v>
      </c>
      <c r="BC109" s="270">
        <v>15</v>
      </c>
      <c r="BD109" s="270">
        <v>60</v>
      </c>
      <c r="BE109" s="270" t="s">
        <v>1676</v>
      </c>
      <c r="BF109" s="270" t="s">
        <v>1676</v>
      </c>
      <c r="BG109" s="270" t="s">
        <v>1676</v>
      </c>
      <c r="BH109" s="270">
        <v>15</v>
      </c>
      <c r="BI109" s="270">
        <v>0</v>
      </c>
      <c r="BJ109" s="270">
        <v>0</v>
      </c>
      <c r="BK109" s="270">
        <v>125</v>
      </c>
      <c r="BL109" s="270">
        <v>30</v>
      </c>
      <c r="BM109" s="270">
        <v>15</v>
      </c>
      <c r="BN109" s="270">
        <v>10</v>
      </c>
      <c r="BO109" s="270">
        <v>40</v>
      </c>
      <c r="BP109" s="270">
        <v>15</v>
      </c>
      <c r="BQ109" s="270">
        <v>0</v>
      </c>
      <c r="BR109" s="270">
        <v>0</v>
      </c>
      <c r="BS109" s="270">
        <v>0</v>
      </c>
      <c r="BT109" s="270">
        <v>120</v>
      </c>
      <c r="BU109" s="270">
        <v>185</v>
      </c>
      <c r="BV109" s="270"/>
      <c r="BW109" s="270">
        <v>0</v>
      </c>
      <c r="BX109" s="270">
        <v>0</v>
      </c>
      <c r="BY109" s="270">
        <v>20</v>
      </c>
      <c r="BZ109" s="270">
        <v>0</v>
      </c>
      <c r="CA109" s="270">
        <v>0</v>
      </c>
      <c r="CB109" s="270">
        <v>0</v>
      </c>
      <c r="CC109" s="270">
        <v>0</v>
      </c>
      <c r="CD109" s="270">
        <v>20</v>
      </c>
      <c r="CE109" s="270">
        <v>0</v>
      </c>
      <c r="CF109" s="270">
        <v>10</v>
      </c>
      <c r="CG109" s="270">
        <v>585</v>
      </c>
      <c r="CH109" s="270">
        <v>0</v>
      </c>
      <c r="CI109" s="270">
        <v>0</v>
      </c>
      <c r="CJ109" s="270">
        <v>0</v>
      </c>
      <c r="CK109" s="270">
        <v>0</v>
      </c>
      <c r="CL109" s="270">
        <v>0</v>
      </c>
      <c r="CM109" s="270">
        <v>0</v>
      </c>
      <c r="CN109" s="270">
        <v>0</v>
      </c>
      <c r="CO109" s="270">
        <v>0</v>
      </c>
      <c r="CP109" s="270">
        <v>0</v>
      </c>
      <c r="CQ109" s="270">
        <v>0</v>
      </c>
      <c r="CR109" s="270">
        <v>0</v>
      </c>
      <c r="CS109" s="270">
        <v>0</v>
      </c>
      <c r="CT109" s="270">
        <v>0</v>
      </c>
      <c r="CU109" s="270">
        <v>0</v>
      </c>
      <c r="CV109" s="270">
        <v>0</v>
      </c>
      <c r="CW109" s="270">
        <v>0</v>
      </c>
      <c r="CX109" s="270">
        <v>0</v>
      </c>
      <c r="CY109" s="270">
        <v>0</v>
      </c>
      <c r="CZ109" s="270">
        <v>0</v>
      </c>
      <c r="DA109" s="270">
        <v>0</v>
      </c>
      <c r="DB109" s="270">
        <v>0</v>
      </c>
      <c r="DC109" s="270">
        <v>465</v>
      </c>
      <c r="DD109" s="270">
        <v>0</v>
      </c>
      <c r="DE109" s="270">
        <v>0</v>
      </c>
      <c r="DF109" s="270">
        <v>0</v>
      </c>
      <c r="DG109" s="270">
        <v>0</v>
      </c>
      <c r="DH109" s="270">
        <v>0</v>
      </c>
      <c r="DI109" s="270">
        <v>0</v>
      </c>
      <c r="DJ109" s="270">
        <v>0</v>
      </c>
      <c r="DK109" s="270">
        <v>0</v>
      </c>
      <c r="DL109" s="270">
        <v>0</v>
      </c>
      <c r="DM109" s="270">
        <v>175</v>
      </c>
      <c r="DN109" s="270">
        <v>0</v>
      </c>
      <c r="DO109" s="270">
        <v>0</v>
      </c>
      <c r="DP109" s="270">
        <v>0</v>
      </c>
      <c r="DQ109" s="270"/>
      <c r="DR109" s="270">
        <v>0</v>
      </c>
      <c r="DS109" s="270">
        <v>0</v>
      </c>
      <c r="DT109" s="270">
        <v>0</v>
      </c>
      <c r="DU109" s="270">
        <v>0</v>
      </c>
      <c r="DV109" s="270">
        <v>0</v>
      </c>
      <c r="DW109" s="270">
        <v>0</v>
      </c>
      <c r="DX109" s="270">
        <v>0</v>
      </c>
      <c r="DY109" s="270">
        <v>0</v>
      </c>
      <c r="DZ109" s="270">
        <v>0</v>
      </c>
      <c r="EA109" s="270">
        <v>0</v>
      </c>
      <c r="EB109" s="270">
        <v>0</v>
      </c>
      <c r="EC109" s="270">
        <v>0</v>
      </c>
      <c r="ED109" s="270">
        <v>0</v>
      </c>
      <c r="EE109" s="270">
        <v>0</v>
      </c>
      <c r="EF109" s="270">
        <v>0</v>
      </c>
      <c r="EG109" s="270">
        <v>0</v>
      </c>
      <c r="EH109" s="270">
        <v>0</v>
      </c>
      <c r="EI109" s="270">
        <v>0</v>
      </c>
      <c r="EJ109" s="270">
        <v>0</v>
      </c>
      <c r="EK109" s="270">
        <v>0</v>
      </c>
      <c r="EL109" s="270">
        <v>0</v>
      </c>
      <c r="EM109" s="270">
        <v>0</v>
      </c>
      <c r="EN109" s="270">
        <v>0</v>
      </c>
      <c r="EO109" s="270">
        <v>0</v>
      </c>
      <c r="EP109" s="270">
        <v>0</v>
      </c>
      <c r="EQ109" s="270">
        <v>0</v>
      </c>
      <c r="ER109" s="270">
        <v>0</v>
      </c>
      <c r="ES109" s="270">
        <v>0</v>
      </c>
      <c r="ET109" s="270">
        <v>0</v>
      </c>
      <c r="EU109" s="270">
        <v>0</v>
      </c>
      <c r="EV109" s="270">
        <v>0</v>
      </c>
      <c r="EW109" s="270">
        <v>0</v>
      </c>
      <c r="EX109" s="270">
        <v>0</v>
      </c>
      <c r="EY109" s="270">
        <v>0</v>
      </c>
      <c r="EZ109" s="270">
        <v>0</v>
      </c>
      <c r="FA109" s="270">
        <v>0</v>
      </c>
      <c r="FB109" s="270">
        <v>0</v>
      </c>
      <c r="FC109" s="270">
        <v>0</v>
      </c>
      <c r="FD109" s="270">
        <v>0</v>
      </c>
      <c r="FE109" s="270">
        <v>0</v>
      </c>
      <c r="FF109" s="270">
        <v>0</v>
      </c>
      <c r="FG109" s="270">
        <v>0</v>
      </c>
      <c r="FH109" s="270">
        <v>0</v>
      </c>
      <c r="FI109" s="270">
        <v>0</v>
      </c>
      <c r="FJ109" s="270">
        <v>0</v>
      </c>
      <c r="FK109" s="270">
        <v>0</v>
      </c>
      <c r="FL109" s="351">
        <v>565</v>
      </c>
      <c r="FM109" s="323">
        <v>570</v>
      </c>
      <c r="FN109" s="324">
        <v>0</v>
      </c>
      <c r="FO109" s="270"/>
      <c r="FP109" s="89"/>
      <c r="FQ109" s="270"/>
      <c r="FR109" s="319"/>
      <c r="FS109" s="319"/>
      <c r="FT109" s="319"/>
      <c r="FU109" s="319"/>
      <c r="FV109" s="319"/>
      <c r="FW109" s="319"/>
      <c r="FX109" s="319"/>
      <c r="FY109" s="319"/>
      <c r="FZ109" s="319"/>
      <c r="GA109" s="319"/>
      <c r="GB109" s="319"/>
      <c r="GC109" s="319"/>
      <c r="GD109" s="319"/>
      <c r="GE109" s="319"/>
      <c r="GF109" s="319"/>
      <c r="GG109" s="319"/>
      <c r="GH109" s="319"/>
      <c r="GI109" s="319"/>
      <c r="GJ109" s="319"/>
      <c r="GK109" s="319"/>
      <c r="GL109" s="319"/>
      <c r="GM109" s="319"/>
      <c r="GN109" s="319"/>
      <c r="GO109" s="319"/>
      <c r="GP109" s="319"/>
      <c r="GQ109" s="319"/>
      <c r="GR109" s="319"/>
      <c r="GS109" s="319"/>
      <c r="GT109" s="319"/>
      <c r="GU109" s="319"/>
      <c r="GV109" s="319"/>
      <c r="GW109" s="319"/>
      <c r="GX109" s="319"/>
      <c r="GY109" s="319"/>
      <c r="GZ109" s="319"/>
      <c r="HA109" s="319"/>
      <c r="HB109" s="319"/>
      <c r="HC109" s="319"/>
      <c r="HD109" s="319"/>
      <c r="HE109" s="319"/>
      <c r="HF109" s="319"/>
      <c r="HG109" s="319"/>
      <c r="HH109" s="319"/>
      <c r="HI109" s="319"/>
      <c r="HJ109" s="319"/>
      <c r="HK109" s="319"/>
      <c r="HL109" s="319"/>
      <c r="HM109" s="319"/>
      <c r="HN109" s="319"/>
      <c r="HO109" s="319"/>
      <c r="HP109" s="319"/>
      <c r="HQ109" s="319"/>
      <c r="HR109" s="319"/>
      <c r="HS109" s="319"/>
      <c r="HT109" s="319"/>
      <c r="HU109" s="319"/>
      <c r="HV109" s="319"/>
      <c r="HW109" s="319"/>
      <c r="HX109" s="319"/>
      <c r="HY109" s="319"/>
      <c r="HZ109" s="319"/>
      <c r="IA109" s="319"/>
      <c r="IB109" s="319"/>
      <c r="IC109" s="319"/>
      <c r="ID109" s="319"/>
      <c r="IE109" s="319"/>
      <c r="IF109" s="319"/>
      <c r="IG109" s="318"/>
    </row>
    <row r="110" spans="1:241" ht="12.75" customHeight="1" x14ac:dyDescent="0.2">
      <c r="A110" s="370" t="s">
        <v>356</v>
      </c>
      <c r="B110" s="270">
        <v>1565</v>
      </c>
      <c r="C110" s="270">
        <v>1565</v>
      </c>
      <c r="D110" s="270">
        <v>745</v>
      </c>
      <c r="E110" s="270">
        <v>820</v>
      </c>
      <c r="F110" s="270">
        <v>0</v>
      </c>
      <c r="G110" s="270">
        <v>0</v>
      </c>
      <c r="H110" s="270">
        <v>1565</v>
      </c>
      <c r="I110" s="270">
        <v>610</v>
      </c>
      <c r="J110" s="270">
        <v>955</v>
      </c>
      <c r="K110" s="270">
        <v>1600</v>
      </c>
      <c r="L110" s="270">
        <v>186.41762452107281</v>
      </c>
      <c r="M110" s="270">
        <v>30</v>
      </c>
      <c r="N110" s="270">
        <v>45</v>
      </c>
      <c r="O110" s="270">
        <v>30</v>
      </c>
      <c r="P110" s="270">
        <v>70</v>
      </c>
      <c r="Q110" s="270">
        <v>35</v>
      </c>
      <c r="R110" s="270">
        <v>15</v>
      </c>
      <c r="S110" s="270">
        <v>20</v>
      </c>
      <c r="T110" s="270">
        <v>20</v>
      </c>
      <c r="U110" s="270">
        <v>2.6213114754098359</v>
      </c>
      <c r="V110" s="270">
        <v>3</v>
      </c>
      <c r="W110" s="270">
        <v>112</v>
      </c>
      <c r="X110" s="270">
        <v>61.281789137380194</v>
      </c>
      <c r="Y110" s="270">
        <v>0</v>
      </c>
      <c r="Z110" s="270">
        <v>60</v>
      </c>
      <c r="AA110" s="270">
        <v>140</v>
      </c>
      <c r="AB110" s="270">
        <v>445</v>
      </c>
      <c r="AC110" s="270">
        <v>650</v>
      </c>
      <c r="AD110" s="270">
        <v>265</v>
      </c>
      <c r="AE110" s="270">
        <v>10</v>
      </c>
      <c r="AF110" s="270">
        <v>135</v>
      </c>
      <c r="AG110" s="270">
        <v>0</v>
      </c>
      <c r="AH110" s="270">
        <v>0</v>
      </c>
      <c r="AI110" s="270">
        <v>0</v>
      </c>
      <c r="AJ110" s="270">
        <v>0</v>
      </c>
      <c r="AK110" s="270">
        <v>0</v>
      </c>
      <c r="AL110" s="270">
        <v>0</v>
      </c>
      <c r="AM110" s="270">
        <v>0</v>
      </c>
      <c r="AN110" s="270">
        <v>0</v>
      </c>
      <c r="AO110" s="270">
        <v>0</v>
      </c>
      <c r="AP110" s="270">
        <v>0</v>
      </c>
      <c r="AQ110" s="270">
        <v>0</v>
      </c>
      <c r="AR110" s="270">
        <v>0</v>
      </c>
      <c r="AS110" s="270">
        <v>0</v>
      </c>
      <c r="AT110" s="270">
        <v>0</v>
      </c>
      <c r="AU110" s="270">
        <v>0</v>
      </c>
      <c r="AV110" s="270">
        <v>10</v>
      </c>
      <c r="AW110" s="270">
        <v>210</v>
      </c>
      <c r="AX110" s="270">
        <v>0</v>
      </c>
      <c r="AY110" s="270">
        <v>0</v>
      </c>
      <c r="AZ110" s="270">
        <v>1175</v>
      </c>
      <c r="BA110" s="270">
        <v>10</v>
      </c>
      <c r="BB110" s="270">
        <v>25</v>
      </c>
      <c r="BC110" s="270">
        <v>0</v>
      </c>
      <c r="BD110" s="270">
        <v>10</v>
      </c>
      <c r="BE110" s="270">
        <v>0</v>
      </c>
      <c r="BF110" s="270">
        <v>0</v>
      </c>
      <c r="BG110" s="270">
        <v>0</v>
      </c>
      <c r="BH110" s="270">
        <v>135</v>
      </c>
      <c r="BI110" s="270">
        <v>0</v>
      </c>
      <c r="BJ110" s="270">
        <v>0</v>
      </c>
      <c r="BK110" s="270" t="s">
        <v>1676</v>
      </c>
      <c r="BL110" s="270">
        <v>0</v>
      </c>
      <c r="BM110" s="270">
        <v>0</v>
      </c>
      <c r="BN110" s="270">
        <v>10</v>
      </c>
      <c r="BO110" s="270">
        <v>1305</v>
      </c>
      <c r="BP110" s="270">
        <v>0</v>
      </c>
      <c r="BQ110" s="270">
        <v>0</v>
      </c>
      <c r="BR110" s="270">
        <v>0</v>
      </c>
      <c r="BS110" s="270" t="s">
        <v>1676</v>
      </c>
      <c r="BT110" s="270">
        <v>0</v>
      </c>
      <c r="BU110" s="270">
        <v>100</v>
      </c>
      <c r="BV110" s="270"/>
      <c r="BW110" s="270" t="s">
        <v>1676</v>
      </c>
      <c r="BX110" s="270">
        <v>0</v>
      </c>
      <c r="BY110" s="270" t="s">
        <v>1676</v>
      </c>
      <c r="BZ110" s="270">
        <v>0</v>
      </c>
      <c r="CA110" s="270">
        <v>0</v>
      </c>
      <c r="CB110" s="270">
        <v>0</v>
      </c>
      <c r="CC110" s="270">
        <v>0</v>
      </c>
      <c r="CD110" s="270">
        <v>120</v>
      </c>
      <c r="CE110" s="270" t="s">
        <v>1676</v>
      </c>
      <c r="CF110" s="270">
        <v>0</v>
      </c>
      <c r="CG110" s="270">
        <v>1440</v>
      </c>
      <c r="CH110" s="270">
        <v>0</v>
      </c>
      <c r="CI110" s="270">
        <v>0</v>
      </c>
      <c r="CJ110" s="270">
        <v>0</v>
      </c>
      <c r="CK110" s="270">
        <v>1565</v>
      </c>
      <c r="CL110" s="270">
        <v>0</v>
      </c>
      <c r="CM110" s="270">
        <v>0</v>
      </c>
      <c r="CN110" s="270">
        <v>0</v>
      </c>
      <c r="CO110" s="270">
        <v>0</v>
      </c>
      <c r="CP110" s="270">
        <v>0</v>
      </c>
      <c r="CQ110" s="270">
        <v>0</v>
      </c>
      <c r="CR110" s="270">
        <v>0</v>
      </c>
      <c r="CS110" s="270">
        <v>0</v>
      </c>
      <c r="CT110" s="270">
        <v>0</v>
      </c>
      <c r="CU110" s="270">
        <v>0</v>
      </c>
      <c r="CV110" s="270">
        <v>0</v>
      </c>
      <c r="CW110" s="270">
        <v>0</v>
      </c>
      <c r="CX110" s="270">
        <v>0</v>
      </c>
      <c r="CY110" s="270">
        <v>0</v>
      </c>
      <c r="CZ110" s="270">
        <v>0</v>
      </c>
      <c r="DA110" s="270">
        <v>0</v>
      </c>
      <c r="DB110" s="270">
        <v>0</v>
      </c>
      <c r="DC110" s="270">
        <v>0</v>
      </c>
      <c r="DD110" s="270">
        <v>0</v>
      </c>
      <c r="DE110" s="270">
        <v>0</v>
      </c>
      <c r="DF110" s="270">
        <v>0</v>
      </c>
      <c r="DG110" s="270">
        <v>0</v>
      </c>
      <c r="DH110" s="270">
        <v>0</v>
      </c>
      <c r="DI110" s="270">
        <v>0</v>
      </c>
      <c r="DJ110" s="270">
        <v>0</v>
      </c>
      <c r="DK110" s="270">
        <v>0</v>
      </c>
      <c r="DL110" s="270">
        <v>0</v>
      </c>
      <c r="DM110" s="270">
        <v>0</v>
      </c>
      <c r="DN110" s="270">
        <v>0</v>
      </c>
      <c r="DO110" s="270">
        <v>0</v>
      </c>
      <c r="DP110" s="270">
        <v>0</v>
      </c>
      <c r="DQ110" s="270"/>
      <c r="DR110" s="270">
        <v>0</v>
      </c>
      <c r="DS110" s="270">
        <v>0</v>
      </c>
      <c r="DT110" s="270">
        <v>0</v>
      </c>
      <c r="DU110" s="270">
        <v>0</v>
      </c>
      <c r="DV110" s="270">
        <v>0</v>
      </c>
      <c r="DW110" s="270">
        <v>0</v>
      </c>
      <c r="DX110" s="270">
        <v>0</v>
      </c>
      <c r="DY110" s="270">
        <v>0</v>
      </c>
      <c r="DZ110" s="270">
        <v>0</v>
      </c>
      <c r="EA110" s="270">
        <v>0</v>
      </c>
      <c r="EB110" s="270">
        <v>0</v>
      </c>
      <c r="EC110" s="270">
        <v>0</v>
      </c>
      <c r="ED110" s="270">
        <v>0</v>
      </c>
      <c r="EE110" s="270">
        <v>0</v>
      </c>
      <c r="EF110" s="270">
        <v>0</v>
      </c>
      <c r="EG110" s="270">
        <v>0</v>
      </c>
      <c r="EH110" s="270">
        <v>0</v>
      </c>
      <c r="EI110" s="270">
        <v>0</v>
      </c>
      <c r="EJ110" s="270">
        <v>0</v>
      </c>
      <c r="EK110" s="270">
        <v>0</v>
      </c>
      <c r="EL110" s="270">
        <v>0</v>
      </c>
      <c r="EM110" s="270">
        <v>0</v>
      </c>
      <c r="EN110" s="270">
        <v>0</v>
      </c>
      <c r="EO110" s="270">
        <v>0</v>
      </c>
      <c r="EP110" s="270">
        <v>0</v>
      </c>
      <c r="EQ110" s="270">
        <v>0</v>
      </c>
      <c r="ER110" s="270">
        <v>0</v>
      </c>
      <c r="ES110" s="270">
        <v>0</v>
      </c>
      <c r="ET110" s="270">
        <v>0</v>
      </c>
      <c r="EU110" s="270">
        <v>0</v>
      </c>
      <c r="EV110" s="270">
        <v>0</v>
      </c>
      <c r="EW110" s="270">
        <v>0</v>
      </c>
      <c r="EX110" s="270">
        <v>0</v>
      </c>
      <c r="EY110" s="270">
        <v>0</v>
      </c>
      <c r="EZ110" s="270">
        <v>0</v>
      </c>
      <c r="FA110" s="270">
        <v>0</v>
      </c>
      <c r="FB110" s="270">
        <v>0</v>
      </c>
      <c r="FC110" s="270">
        <v>0</v>
      </c>
      <c r="FD110" s="270">
        <v>0</v>
      </c>
      <c r="FE110" s="270">
        <v>0</v>
      </c>
      <c r="FF110" s="270">
        <v>0</v>
      </c>
      <c r="FG110" s="270">
        <v>0</v>
      </c>
      <c r="FH110" s="270">
        <v>0</v>
      </c>
      <c r="FI110" s="270">
        <v>0</v>
      </c>
      <c r="FJ110" s="270">
        <v>0</v>
      </c>
      <c r="FK110" s="270">
        <v>0</v>
      </c>
      <c r="FL110" s="351">
        <v>1540</v>
      </c>
      <c r="FM110" s="323">
        <v>0</v>
      </c>
      <c r="FN110" s="324">
        <v>260</v>
      </c>
      <c r="FO110" s="270"/>
      <c r="FP110" s="89"/>
      <c r="FQ110" s="270"/>
      <c r="FR110" s="319"/>
      <c r="FS110" s="319"/>
      <c r="FT110" s="319"/>
      <c r="FU110" s="319"/>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319"/>
      <c r="GS110" s="319"/>
      <c r="GT110" s="319"/>
      <c r="GU110" s="319"/>
      <c r="GV110" s="319"/>
      <c r="GW110" s="319"/>
      <c r="GX110" s="319"/>
      <c r="GY110" s="319"/>
      <c r="GZ110" s="319"/>
      <c r="HA110" s="319"/>
      <c r="HB110" s="319"/>
      <c r="HC110" s="319"/>
      <c r="HD110" s="319"/>
      <c r="HE110" s="319"/>
      <c r="HF110" s="319"/>
      <c r="HG110" s="319"/>
      <c r="HH110" s="319"/>
      <c r="HI110" s="319"/>
      <c r="HJ110" s="319"/>
      <c r="HK110" s="319"/>
      <c r="HL110" s="319"/>
      <c r="HM110" s="319"/>
      <c r="HN110" s="319"/>
      <c r="HO110" s="319"/>
      <c r="HP110" s="319"/>
      <c r="HQ110" s="319"/>
      <c r="HR110" s="319"/>
      <c r="HS110" s="319"/>
      <c r="HT110" s="319"/>
      <c r="HU110" s="319"/>
      <c r="HV110" s="319"/>
      <c r="HW110" s="319"/>
      <c r="HX110" s="319"/>
      <c r="HY110" s="319"/>
      <c r="HZ110" s="319"/>
      <c r="IA110" s="319"/>
      <c r="IB110" s="319"/>
      <c r="IC110" s="319"/>
      <c r="ID110" s="319"/>
      <c r="IE110" s="319"/>
      <c r="IF110" s="319"/>
      <c r="IG110" s="318"/>
    </row>
    <row r="111" spans="1:241" ht="12.75" customHeight="1" x14ac:dyDescent="0.2">
      <c r="A111" s="370" t="s">
        <v>357</v>
      </c>
      <c r="B111" s="270">
        <v>3605</v>
      </c>
      <c r="C111" s="270">
        <v>3605</v>
      </c>
      <c r="D111" s="270">
        <v>1660</v>
      </c>
      <c r="E111" s="270">
        <v>1940</v>
      </c>
      <c r="F111" s="270">
        <v>0</v>
      </c>
      <c r="G111" s="270">
        <v>0</v>
      </c>
      <c r="H111" s="270">
        <v>3605</v>
      </c>
      <c r="I111" s="270" t="s">
        <v>1676</v>
      </c>
      <c r="J111" s="270">
        <v>3600</v>
      </c>
      <c r="K111" s="270" t="s">
        <v>1676</v>
      </c>
      <c r="L111" s="270">
        <v>48.843082636954506</v>
      </c>
      <c r="M111" s="270">
        <v>1350</v>
      </c>
      <c r="N111" s="270">
        <v>390</v>
      </c>
      <c r="O111" s="270">
        <v>195</v>
      </c>
      <c r="P111" s="270">
        <v>145</v>
      </c>
      <c r="Q111" s="270">
        <v>30</v>
      </c>
      <c r="R111" s="270">
        <v>10</v>
      </c>
      <c r="S111" s="270">
        <v>15</v>
      </c>
      <c r="T111" s="270">
        <v>20</v>
      </c>
      <c r="U111" s="270">
        <v>1</v>
      </c>
      <c r="V111" s="270">
        <v>1</v>
      </c>
      <c r="W111" s="270">
        <v>21</v>
      </c>
      <c r="X111" s="270">
        <v>51.175131834582295</v>
      </c>
      <c r="Y111" s="270">
        <v>0</v>
      </c>
      <c r="Z111" s="270">
        <v>395</v>
      </c>
      <c r="AA111" s="270">
        <v>855</v>
      </c>
      <c r="AB111" s="270">
        <v>1155</v>
      </c>
      <c r="AC111" s="270">
        <v>965</v>
      </c>
      <c r="AD111" s="270">
        <v>230</v>
      </c>
      <c r="AE111" s="270" t="s">
        <v>1676</v>
      </c>
      <c r="AF111" s="270">
        <v>55</v>
      </c>
      <c r="AG111" s="270" t="s">
        <v>1676</v>
      </c>
      <c r="AH111" s="270">
        <v>15</v>
      </c>
      <c r="AI111" s="270" t="s">
        <v>1676</v>
      </c>
      <c r="AJ111" s="270">
        <v>15</v>
      </c>
      <c r="AK111" s="270" t="s">
        <v>1676</v>
      </c>
      <c r="AL111" s="270">
        <v>1800</v>
      </c>
      <c r="AM111" s="270">
        <v>960</v>
      </c>
      <c r="AN111" s="270">
        <v>0</v>
      </c>
      <c r="AO111" s="270" t="s">
        <v>1676</v>
      </c>
      <c r="AP111" s="270">
        <v>55</v>
      </c>
      <c r="AQ111" s="270">
        <v>0</v>
      </c>
      <c r="AR111" s="270" t="s">
        <v>1676</v>
      </c>
      <c r="AS111" s="270">
        <v>0</v>
      </c>
      <c r="AT111" s="270">
        <v>0</v>
      </c>
      <c r="AU111" s="270">
        <v>0</v>
      </c>
      <c r="AV111" s="270">
        <v>305</v>
      </c>
      <c r="AW111" s="270">
        <v>235</v>
      </c>
      <c r="AX111" s="270">
        <v>0</v>
      </c>
      <c r="AY111" s="270">
        <v>0</v>
      </c>
      <c r="AZ111" s="270">
        <v>55</v>
      </c>
      <c r="BA111" s="270" t="s">
        <v>1676</v>
      </c>
      <c r="BB111" s="270">
        <v>90</v>
      </c>
      <c r="BC111" s="270">
        <v>50</v>
      </c>
      <c r="BD111" s="270">
        <v>175</v>
      </c>
      <c r="BE111" s="270">
        <v>30</v>
      </c>
      <c r="BF111" s="270" t="s">
        <v>1676</v>
      </c>
      <c r="BG111" s="270" t="s">
        <v>1676</v>
      </c>
      <c r="BH111" s="270">
        <v>55</v>
      </c>
      <c r="BI111" s="270" t="s">
        <v>1676</v>
      </c>
      <c r="BJ111" s="270">
        <v>0</v>
      </c>
      <c r="BK111" s="270">
        <v>55</v>
      </c>
      <c r="BL111" s="270" t="s">
        <v>1676</v>
      </c>
      <c r="BM111" s="270">
        <v>2465</v>
      </c>
      <c r="BN111" s="270">
        <v>245</v>
      </c>
      <c r="BO111" s="270">
        <v>125</v>
      </c>
      <c r="BP111" s="270" t="s">
        <v>1676</v>
      </c>
      <c r="BQ111" s="270">
        <v>0</v>
      </c>
      <c r="BR111" s="270">
        <v>0</v>
      </c>
      <c r="BS111" s="270" t="s">
        <v>1676</v>
      </c>
      <c r="BT111" s="270">
        <v>290</v>
      </c>
      <c r="BU111" s="270" t="s">
        <v>1676</v>
      </c>
      <c r="BV111" s="270"/>
      <c r="BW111" s="270">
        <v>90</v>
      </c>
      <c r="BX111" s="270">
        <v>0</v>
      </c>
      <c r="BY111" s="270" t="s">
        <v>1676</v>
      </c>
      <c r="BZ111" s="270">
        <v>0</v>
      </c>
      <c r="CA111" s="270">
        <v>0</v>
      </c>
      <c r="CB111" s="270">
        <v>0</v>
      </c>
      <c r="CC111" s="270">
        <v>0</v>
      </c>
      <c r="CD111" s="270">
        <v>10</v>
      </c>
      <c r="CE111" s="270" t="s">
        <v>1676</v>
      </c>
      <c r="CF111" s="270">
        <v>0</v>
      </c>
      <c r="CG111" s="270">
        <v>3590</v>
      </c>
      <c r="CH111" s="270">
        <v>0</v>
      </c>
      <c r="CI111" s="270">
        <v>490</v>
      </c>
      <c r="CJ111" s="270">
        <v>0</v>
      </c>
      <c r="CK111" s="270">
        <v>175</v>
      </c>
      <c r="CL111" s="270">
        <v>0</v>
      </c>
      <c r="CM111" s="270">
        <v>0</v>
      </c>
      <c r="CN111" s="270">
        <v>0</v>
      </c>
      <c r="CO111" s="270">
        <v>0</v>
      </c>
      <c r="CP111" s="270">
        <v>0</v>
      </c>
      <c r="CQ111" s="270">
        <v>0</v>
      </c>
      <c r="CR111" s="270">
        <v>0</v>
      </c>
      <c r="CS111" s="270">
        <v>0</v>
      </c>
      <c r="CT111" s="270">
        <v>0</v>
      </c>
      <c r="CU111" s="270">
        <v>0</v>
      </c>
      <c r="CV111" s="270">
        <v>0</v>
      </c>
      <c r="CW111" s="270">
        <v>185</v>
      </c>
      <c r="CX111" s="270">
        <v>0</v>
      </c>
      <c r="CY111" s="270">
        <v>0</v>
      </c>
      <c r="CZ111" s="270">
        <v>0</v>
      </c>
      <c r="DA111" s="270">
        <v>0</v>
      </c>
      <c r="DB111" s="270">
        <v>0</v>
      </c>
      <c r="DC111" s="270">
        <v>0</v>
      </c>
      <c r="DD111" s="270">
        <v>2760</v>
      </c>
      <c r="DE111" s="270">
        <v>0</v>
      </c>
      <c r="DF111" s="270">
        <v>0</v>
      </c>
      <c r="DG111" s="270">
        <v>0</v>
      </c>
      <c r="DH111" s="270">
        <v>0</v>
      </c>
      <c r="DI111" s="270">
        <v>0</v>
      </c>
      <c r="DJ111" s="270">
        <v>0</v>
      </c>
      <c r="DK111" s="270">
        <v>0</v>
      </c>
      <c r="DL111" s="270">
        <v>0</v>
      </c>
      <c r="DM111" s="270">
        <v>0</v>
      </c>
      <c r="DN111" s="270">
        <v>0</v>
      </c>
      <c r="DO111" s="270">
        <v>0</v>
      </c>
      <c r="DP111" s="270">
        <v>0</v>
      </c>
      <c r="DQ111" s="270"/>
      <c r="DR111" s="270">
        <v>0</v>
      </c>
      <c r="DS111" s="270">
        <v>0</v>
      </c>
      <c r="DT111" s="270">
        <v>0</v>
      </c>
      <c r="DU111" s="270">
        <v>0</v>
      </c>
      <c r="DV111" s="270">
        <v>0</v>
      </c>
      <c r="DW111" s="270">
        <v>0</v>
      </c>
      <c r="DX111" s="270">
        <v>0</v>
      </c>
      <c r="DY111" s="270">
        <v>0</v>
      </c>
      <c r="DZ111" s="270">
        <v>0</v>
      </c>
      <c r="EA111" s="270">
        <v>0</v>
      </c>
      <c r="EB111" s="270">
        <v>0</v>
      </c>
      <c r="EC111" s="270">
        <v>0</v>
      </c>
      <c r="ED111" s="270">
        <v>0</v>
      </c>
      <c r="EE111" s="270">
        <v>0</v>
      </c>
      <c r="EF111" s="270">
        <v>0</v>
      </c>
      <c r="EG111" s="270">
        <v>0</v>
      </c>
      <c r="EH111" s="270">
        <v>0</v>
      </c>
      <c r="EI111" s="270">
        <v>0</v>
      </c>
      <c r="EJ111" s="270">
        <v>0</v>
      </c>
      <c r="EK111" s="270">
        <v>0</v>
      </c>
      <c r="EL111" s="270">
        <v>0</v>
      </c>
      <c r="EM111" s="270">
        <v>0</v>
      </c>
      <c r="EN111" s="270">
        <v>0</v>
      </c>
      <c r="EO111" s="270">
        <v>0</v>
      </c>
      <c r="EP111" s="270">
        <v>0</v>
      </c>
      <c r="EQ111" s="270">
        <v>0</v>
      </c>
      <c r="ER111" s="270">
        <v>0</v>
      </c>
      <c r="ES111" s="270">
        <v>0</v>
      </c>
      <c r="ET111" s="270">
        <v>0</v>
      </c>
      <c r="EU111" s="270">
        <v>0</v>
      </c>
      <c r="EV111" s="270">
        <v>0</v>
      </c>
      <c r="EW111" s="270">
        <v>0</v>
      </c>
      <c r="EX111" s="270">
        <v>0</v>
      </c>
      <c r="EY111" s="270">
        <v>0</v>
      </c>
      <c r="EZ111" s="270">
        <v>0</v>
      </c>
      <c r="FA111" s="270">
        <v>0</v>
      </c>
      <c r="FB111" s="270">
        <v>0</v>
      </c>
      <c r="FC111" s="270">
        <v>0</v>
      </c>
      <c r="FD111" s="270">
        <v>0</v>
      </c>
      <c r="FE111" s="270">
        <v>0</v>
      </c>
      <c r="FF111" s="270">
        <v>0</v>
      </c>
      <c r="FG111" s="270">
        <v>0</v>
      </c>
      <c r="FH111" s="270">
        <v>0</v>
      </c>
      <c r="FI111" s="270">
        <v>0</v>
      </c>
      <c r="FJ111" s="270">
        <v>0</v>
      </c>
      <c r="FK111" s="270">
        <v>0</v>
      </c>
      <c r="FL111" s="351">
        <v>3515</v>
      </c>
      <c r="FM111" s="323">
        <v>0</v>
      </c>
      <c r="FN111" s="324">
        <v>2155</v>
      </c>
      <c r="FO111" s="270"/>
      <c r="FP111" s="89"/>
      <c r="FQ111" s="270"/>
      <c r="FR111" s="319"/>
      <c r="FS111" s="319"/>
      <c r="FT111" s="319"/>
      <c r="FU111" s="319"/>
      <c r="FV111" s="319"/>
      <c r="FW111" s="319"/>
      <c r="FX111" s="319"/>
      <c r="FY111" s="319"/>
      <c r="FZ111" s="319"/>
      <c r="GA111" s="319"/>
      <c r="GB111" s="319"/>
      <c r="GC111" s="319"/>
      <c r="GD111" s="319"/>
      <c r="GE111" s="319"/>
      <c r="GF111" s="319"/>
      <c r="GG111" s="319"/>
      <c r="GH111" s="319"/>
      <c r="GI111" s="319"/>
      <c r="GJ111" s="319"/>
      <c r="GK111" s="319"/>
      <c r="GL111" s="319"/>
      <c r="GM111" s="319"/>
      <c r="GN111" s="319"/>
      <c r="GO111" s="319"/>
      <c r="GP111" s="319"/>
      <c r="GQ111" s="319"/>
      <c r="GR111" s="319"/>
      <c r="GS111" s="319"/>
      <c r="GT111" s="319"/>
      <c r="GU111" s="319"/>
      <c r="GV111" s="319"/>
      <c r="GW111" s="319"/>
      <c r="GX111" s="319"/>
      <c r="GY111" s="319"/>
      <c r="GZ111" s="319"/>
      <c r="HA111" s="319"/>
      <c r="HB111" s="319"/>
      <c r="HC111" s="319"/>
      <c r="HD111" s="319"/>
      <c r="HE111" s="319"/>
      <c r="HF111" s="319"/>
      <c r="HG111" s="319"/>
      <c r="HH111" s="319"/>
      <c r="HI111" s="319"/>
      <c r="HJ111" s="319"/>
      <c r="HK111" s="319"/>
      <c r="HL111" s="319"/>
      <c r="HM111" s="319"/>
      <c r="HN111" s="319"/>
      <c r="HO111" s="319"/>
      <c r="HP111" s="319"/>
      <c r="HQ111" s="319"/>
      <c r="HR111" s="319"/>
      <c r="HS111" s="319"/>
      <c r="HT111" s="319"/>
      <c r="HU111" s="319"/>
      <c r="HV111" s="319"/>
      <c r="HW111" s="319"/>
      <c r="HX111" s="319"/>
      <c r="HY111" s="319"/>
      <c r="HZ111" s="319"/>
      <c r="IA111" s="319"/>
      <c r="IB111" s="319"/>
      <c r="IC111" s="319"/>
      <c r="ID111" s="319"/>
      <c r="IE111" s="319"/>
      <c r="IF111" s="319"/>
      <c r="IG111" s="318"/>
    </row>
    <row r="112" spans="1:241" ht="12.75" customHeight="1" x14ac:dyDescent="0.2">
      <c r="A112" s="370" t="s">
        <v>800</v>
      </c>
      <c r="B112" s="270">
        <v>3540</v>
      </c>
      <c r="C112" s="270">
        <v>1520</v>
      </c>
      <c r="D112" s="270">
        <v>690</v>
      </c>
      <c r="E112" s="270">
        <v>830</v>
      </c>
      <c r="F112" s="270">
        <v>0</v>
      </c>
      <c r="G112" s="270">
        <v>65</v>
      </c>
      <c r="H112" s="270">
        <v>1455</v>
      </c>
      <c r="I112" s="270">
        <v>0</v>
      </c>
      <c r="J112" s="270">
        <v>3540</v>
      </c>
      <c r="K112" s="270">
        <v>0</v>
      </c>
      <c r="L112" s="270">
        <v>49.127922971114167</v>
      </c>
      <c r="M112" s="270">
        <v>510</v>
      </c>
      <c r="N112" s="270">
        <v>550</v>
      </c>
      <c r="O112" s="270">
        <v>240</v>
      </c>
      <c r="P112" s="270">
        <v>145</v>
      </c>
      <c r="Q112" s="270">
        <v>10</v>
      </c>
      <c r="R112" s="270" t="s">
        <v>1676</v>
      </c>
      <c r="S112" s="270" t="s">
        <v>1676</v>
      </c>
      <c r="T112" s="270" t="s">
        <v>1676</v>
      </c>
      <c r="W112" s="270">
        <v>38</v>
      </c>
      <c r="Y112" s="270">
        <v>0</v>
      </c>
      <c r="Z112" s="270">
        <v>0</v>
      </c>
      <c r="AA112" s="270">
        <v>0</v>
      </c>
      <c r="AB112" s="270">
        <v>0</v>
      </c>
      <c r="AC112" s="270">
        <v>0</v>
      </c>
      <c r="AD112" s="270">
        <v>0</v>
      </c>
      <c r="AE112" s="270">
        <v>0</v>
      </c>
      <c r="AF112" s="270">
        <v>35</v>
      </c>
      <c r="AG112" s="270">
        <v>0</v>
      </c>
      <c r="AH112" s="270">
        <v>1035</v>
      </c>
      <c r="AI112" s="270" t="s">
        <v>1676</v>
      </c>
      <c r="AJ112" s="270">
        <v>0</v>
      </c>
      <c r="AK112" s="270">
        <v>0</v>
      </c>
      <c r="AL112" s="270">
        <v>585</v>
      </c>
      <c r="AM112" s="270">
        <v>430</v>
      </c>
      <c r="AN112" s="270">
        <v>0</v>
      </c>
      <c r="AO112" s="270">
        <v>0</v>
      </c>
      <c r="AP112" s="270">
        <v>15</v>
      </c>
      <c r="AQ112" s="270">
        <v>50</v>
      </c>
      <c r="AR112" s="270">
        <v>45</v>
      </c>
      <c r="AS112" s="270">
        <v>50</v>
      </c>
      <c r="AT112" s="270">
        <v>270</v>
      </c>
      <c r="AU112" s="270">
        <v>0</v>
      </c>
      <c r="AV112" s="270">
        <v>845</v>
      </c>
      <c r="AW112" s="270">
        <v>80</v>
      </c>
      <c r="AX112" s="270">
        <v>0</v>
      </c>
      <c r="AY112" s="270">
        <v>0</v>
      </c>
      <c r="AZ112" s="270">
        <v>95</v>
      </c>
      <c r="BA112" s="270" t="s">
        <v>1676</v>
      </c>
      <c r="BB112" s="270" t="s">
        <v>1676</v>
      </c>
      <c r="BC112" s="270" t="s">
        <v>1676</v>
      </c>
      <c r="BD112" s="270">
        <v>300</v>
      </c>
      <c r="BE112" s="270">
        <v>0</v>
      </c>
      <c r="BF112" s="270" t="s">
        <v>1676</v>
      </c>
      <c r="BG112" s="270">
        <v>0</v>
      </c>
      <c r="BH112" s="270">
        <v>10</v>
      </c>
      <c r="BI112" s="270">
        <v>345</v>
      </c>
      <c r="BJ112" s="270">
        <v>0</v>
      </c>
      <c r="BK112" s="270" t="s">
        <v>1676</v>
      </c>
      <c r="BL112" s="270">
        <v>0</v>
      </c>
      <c r="BM112" s="270">
        <v>590</v>
      </c>
      <c r="BN112" s="270">
        <v>20</v>
      </c>
      <c r="BO112" s="270">
        <v>60</v>
      </c>
      <c r="BP112" s="270">
        <v>160</v>
      </c>
      <c r="BQ112" s="270">
        <v>0</v>
      </c>
      <c r="BR112" s="270">
        <v>0</v>
      </c>
      <c r="BS112" s="270" t="s">
        <v>1676</v>
      </c>
      <c r="BT112" s="270" t="s">
        <v>1676</v>
      </c>
      <c r="BU112" s="270">
        <v>10</v>
      </c>
      <c r="BV112" s="270"/>
      <c r="BW112" s="270">
        <v>10</v>
      </c>
      <c r="BX112" s="270">
        <v>0</v>
      </c>
      <c r="BY112" s="270">
        <v>0</v>
      </c>
      <c r="BZ112" s="270">
        <v>0</v>
      </c>
      <c r="CA112" s="270">
        <v>0</v>
      </c>
      <c r="CB112" s="270">
        <v>0</v>
      </c>
      <c r="CC112" s="270">
        <v>0</v>
      </c>
      <c r="CD112" s="270" t="s">
        <v>1676</v>
      </c>
      <c r="CE112" s="270">
        <v>0</v>
      </c>
      <c r="CF112" s="270">
        <v>0</v>
      </c>
      <c r="CG112" s="270">
        <v>1520</v>
      </c>
      <c r="CH112" s="270">
        <v>0</v>
      </c>
      <c r="CI112" s="270">
        <v>1045</v>
      </c>
      <c r="CJ112" s="270">
        <v>95</v>
      </c>
      <c r="CK112" s="270">
        <v>100</v>
      </c>
      <c r="CL112" s="270">
        <v>0</v>
      </c>
      <c r="CM112" s="270">
        <v>1025</v>
      </c>
      <c r="CN112" s="270">
        <v>0</v>
      </c>
      <c r="CO112" s="270">
        <v>0</v>
      </c>
      <c r="CP112" s="270">
        <v>0</v>
      </c>
      <c r="CQ112" s="270">
        <v>0</v>
      </c>
      <c r="CR112" s="270">
        <v>0</v>
      </c>
      <c r="CS112" s="270">
        <v>0</v>
      </c>
      <c r="CT112" s="270">
        <v>0</v>
      </c>
      <c r="CU112" s="270">
        <v>0</v>
      </c>
      <c r="CV112" s="270">
        <v>0</v>
      </c>
      <c r="CW112" s="270">
        <v>940</v>
      </c>
      <c r="CX112" s="270">
        <v>0</v>
      </c>
      <c r="CY112" s="270">
        <v>0</v>
      </c>
      <c r="CZ112" s="270">
        <v>0</v>
      </c>
      <c r="DA112" s="270">
        <v>0</v>
      </c>
      <c r="DB112" s="270">
        <v>0</v>
      </c>
      <c r="DC112" s="270">
        <v>0</v>
      </c>
      <c r="DD112" s="270">
        <v>0</v>
      </c>
      <c r="DE112" s="270">
        <v>0</v>
      </c>
      <c r="DF112" s="270">
        <v>0</v>
      </c>
      <c r="DG112" s="270">
        <v>0</v>
      </c>
      <c r="DH112" s="270">
        <v>0</v>
      </c>
      <c r="DI112" s="270">
        <v>0</v>
      </c>
      <c r="DJ112" s="270">
        <v>0</v>
      </c>
      <c r="DK112" s="270">
        <v>0</v>
      </c>
      <c r="DL112" s="270">
        <v>0</v>
      </c>
      <c r="DM112" s="270">
        <v>0</v>
      </c>
      <c r="DN112" s="270">
        <v>0</v>
      </c>
      <c r="DO112" s="270">
        <v>0</v>
      </c>
      <c r="DP112" s="270">
        <v>0</v>
      </c>
      <c r="DQ112" s="270"/>
      <c r="DR112" s="270">
        <v>0</v>
      </c>
      <c r="DS112" s="270">
        <v>0</v>
      </c>
      <c r="DT112" s="270">
        <v>0</v>
      </c>
      <c r="DU112" s="270">
        <v>0</v>
      </c>
      <c r="DV112" s="270">
        <v>0</v>
      </c>
      <c r="DW112" s="270">
        <v>0</v>
      </c>
      <c r="DX112" s="270">
        <v>0</v>
      </c>
      <c r="DY112" s="270">
        <v>0</v>
      </c>
      <c r="DZ112" s="270">
        <v>0</v>
      </c>
      <c r="EA112" s="270">
        <v>0</v>
      </c>
      <c r="EB112" s="270">
        <v>0</v>
      </c>
      <c r="EC112" s="270">
        <v>0</v>
      </c>
      <c r="ED112" s="270">
        <v>0</v>
      </c>
      <c r="EE112" s="270">
        <v>0</v>
      </c>
      <c r="EF112" s="270">
        <v>0</v>
      </c>
      <c r="EG112" s="270">
        <v>0</v>
      </c>
      <c r="EH112" s="270">
        <v>0</v>
      </c>
      <c r="EI112" s="270">
        <v>0</v>
      </c>
      <c r="EJ112" s="270">
        <v>0</v>
      </c>
      <c r="EK112" s="270">
        <v>335</v>
      </c>
      <c r="EL112" s="270">
        <v>0</v>
      </c>
      <c r="EM112" s="270">
        <v>0</v>
      </c>
      <c r="EN112" s="270">
        <v>0</v>
      </c>
      <c r="EO112" s="270">
        <v>0</v>
      </c>
      <c r="EP112" s="270">
        <v>0</v>
      </c>
      <c r="EQ112" s="270">
        <v>0</v>
      </c>
      <c r="ER112" s="270">
        <v>0</v>
      </c>
      <c r="ES112" s="270">
        <v>0</v>
      </c>
      <c r="ET112" s="270">
        <v>0</v>
      </c>
      <c r="EU112" s="270">
        <v>0</v>
      </c>
      <c r="EV112" s="270">
        <v>0</v>
      </c>
      <c r="EW112" s="270">
        <v>0</v>
      </c>
      <c r="EX112" s="270">
        <v>0</v>
      </c>
      <c r="EY112" s="270">
        <v>0</v>
      </c>
      <c r="EZ112" s="270">
        <v>0</v>
      </c>
      <c r="FA112" s="270">
        <v>0</v>
      </c>
      <c r="FB112" s="270">
        <v>0</v>
      </c>
      <c r="FC112" s="270">
        <v>0</v>
      </c>
      <c r="FD112" s="270">
        <v>0</v>
      </c>
      <c r="FE112" s="270">
        <v>0</v>
      </c>
      <c r="FF112" s="270">
        <v>0</v>
      </c>
      <c r="FG112" s="270">
        <v>0</v>
      </c>
      <c r="FH112" s="270">
        <v>0</v>
      </c>
      <c r="FI112" s="270">
        <v>0</v>
      </c>
      <c r="FJ112" s="270">
        <v>0</v>
      </c>
      <c r="FK112" s="270">
        <v>0</v>
      </c>
      <c r="FL112" s="351">
        <v>3535</v>
      </c>
      <c r="FM112" s="323">
        <v>0</v>
      </c>
      <c r="FN112" s="324">
        <v>1455</v>
      </c>
      <c r="FO112" s="270"/>
      <c r="FP112" s="89"/>
      <c r="FQ112" s="270"/>
      <c r="FR112" s="319"/>
      <c r="FS112" s="319"/>
      <c r="FT112" s="319"/>
      <c r="FU112" s="319"/>
      <c r="FV112" s="319"/>
      <c r="FW112" s="319"/>
      <c r="FX112" s="319"/>
      <c r="FY112" s="319"/>
      <c r="FZ112" s="319"/>
      <c r="GA112" s="319"/>
      <c r="GB112" s="319"/>
      <c r="GC112" s="319"/>
      <c r="GD112" s="319"/>
      <c r="GE112" s="319"/>
      <c r="GF112" s="319"/>
      <c r="GG112" s="319"/>
      <c r="GH112" s="319"/>
      <c r="GI112" s="319"/>
      <c r="GJ112" s="319"/>
      <c r="GK112" s="319"/>
      <c r="GL112" s="319"/>
      <c r="GM112" s="319"/>
      <c r="GN112" s="319"/>
      <c r="GO112" s="319"/>
      <c r="GP112" s="319"/>
      <c r="GQ112" s="319"/>
      <c r="GR112" s="319"/>
      <c r="GS112" s="319"/>
      <c r="GT112" s="319"/>
      <c r="GU112" s="319"/>
      <c r="GV112" s="319"/>
      <c r="GW112" s="319"/>
      <c r="GX112" s="319"/>
      <c r="GY112" s="319"/>
      <c r="GZ112" s="319"/>
      <c r="HA112" s="319"/>
      <c r="HB112" s="319"/>
      <c r="HC112" s="319"/>
      <c r="HD112" s="319"/>
      <c r="HE112" s="319"/>
      <c r="HF112" s="319"/>
      <c r="HG112" s="319"/>
      <c r="HH112" s="319"/>
      <c r="HI112" s="319"/>
      <c r="HJ112" s="319"/>
      <c r="HK112" s="319"/>
      <c r="HL112" s="319"/>
      <c r="HM112" s="319"/>
      <c r="HN112" s="319"/>
      <c r="HO112" s="319"/>
      <c r="HP112" s="319"/>
      <c r="HQ112" s="319"/>
      <c r="HR112" s="319"/>
      <c r="HS112" s="319"/>
      <c r="HT112" s="319"/>
      <c r="HU112" s="319"/>
      <c r="HV112" s="319"/>
      <c r="HW112" s="319"/>
      <c r="HX112" s="319"/>
      <c r="HY112" s="319"/>
      <c r="HZ112" s="319"/>
      <c r="IA112" s="319"/>
      <c r="IB112" s="319"/>
      <c r="IC112" s="319"/>
      <c r="ID112" s="319"/>
      <c r="IE112" s="319"/>
      <c r="IF112" s="319"/>
      <c r="IG112" s="318"/>
    </row>
    <row r="113" spans="1:241" ht="12.75" customHeight="1" x14ac:dyDescent="0.2">
      <c r="A113" s="370" t="s">
        <v>428</v>
      </c>
      <c r="B113" s="270">
        <v>6140</v>
      </c>
      <c r="C113" s="270">
        <v>5570</v>
      </c>
      <c r="D113" s="270">
        <v>2430</v>
      </c>
      <c r="E113" s="270">
        <v>3140</v>
      </c>
      <c r="F113" s="270">
        <v>675</v>
      </c>
      <c r="G113" s="270">
        <v>985</v>
      </c>
      <c r="H113" s="270">
        <v>350</v>
      </c>
      <c r="I113" s="270">
        <v>6135</v>
      </c>
      <c r="J113" s="270">
        <v>10</v>
      </c>
      <c r="K113" s="270">
        <v>133320</v>
      </c>
      <c r="L113" s="270">
        <v>1.2</v>
      </c>
      <c r="M113" s="270">
        <v>10</v>
      </c>
      <c r="N113" s="270">
        <v>0</v>
      </c>
      <c r="O113" s="270">
        <v>0</v>
      </c>
      <c r="P113" s="270">
        <v>0</v>
      </c>
      <c r="Q113" s="270">
        <v>0</v>
      </c>
      <c r="R113" s="270">
        <v>0</v>
      </c>
      <c r="S113" s="270">
        <v>0</v>
      </c>
      <c r="T113" s="270">
        <v>0</v>
      </c>
      <c r="U113" s="270">
        <v>23.18855703490464</v>
      </c>
      <c r="V113" s="270">
        <v>14</v>
      </c>
      <c r="W113" s="270">
        <v>1</v>
      </c>
      <c r="X113" s="270">
        <v>73.846505551926839</v>
      </c>
      <c r="Y113" s="270" t="s">
        <v>1676</v>
      </c>
      <c r="Z113" s="270">
        <v>250</v>
      </c>
      <c r="AA113" s="270">
        <v>380</v>
      </c>
      <c r="AB113" s="270">
        <v>525</v>
      </c>
      <c r="AC113" s="270">
        <v>1165</v>
      </c>
      <c r="AD113" s="270">
        <v>2830</v>
      </c>
      <c r="AE113" s="270">
        <v>970</v>
      </c>
      <c r="AF113" s="270" t="s">
        <v>1676</v>
      </c>
      <c r="AG113" s="270">
        <v>0</v>
      </c>
      <c r="AH113" s="270">
        <v>0</v>
      </c>
      <c r="AI113" s="270" t="s">
        <v>1676</v>
      </c>
      <c r="AJ113" s="270" t="s">
        <v>1676</v>
      </c>
      <c r="AK113" s="270">
        <v>0</v>
      </c>
      <c r="AL113" s="270">
        <v>0</v>
      </c>
      <c r="AM113" s="270">
        <v>0</v>
      </c>
      <c r="AN113" s="270">
        <v>0</v>
      </c>
      <c r="AO113" s="270">
        <v>0</v>
      </c>
      <c r="AP113" s="270" t="s">
        <v>1676</v>
      </c>
      <c r="AQ113" s="270">
        <v>140</v>
      </c>
      <c r="AR113" s="270">
        <v>0</v>
      </c>
      <c r="AS113" s="270">
        <v>0</v>
      </c>
      <c r="AT113" s="270">
        <v>0</v>
      </c>
      <c r="AU113" s="270">
        <v>0</v>
      </c>
      <c r="AV113" s="270" t="s">
        <v>1676</v>
      </c>
      <c r="AW113" s="270" t="s">
        <v>1676</v>
      </c>
      <c r="AX113" s="270">
        <v>245</v>
      </c>
      <c r="AY113" s="270">
        <v>0</v>
      </c>
      <c r="AZ113" s="270" t="s">
        <v>1676</v>
      </c>
      <c r="BA113" s="270">
        <v>10</v>
      </c>
      <c r="BB113" s="270">
        <v>5720</v>
      </c>
      <c r="BC113" s="270">
        <v>135</v>
      </c>
      <c r="BD113" s="270">
        <v>280</v>
      </c>
      <c r="BE113" s="270">
        <v>10</v>
      </c>
      <c r="BF113" s="270">
        <v>75</v>
      </c>
      <c r="BG113" s="270">
        <v>725</v>
      </c>
      <c r="BH113" s="270">
        <v>120</v>
      </c>
      <c r="BI113" s="270" t="s">
        <v>1676</v>
      </c>
      <c r="BJ113" s="270">
        <v>10</v>
      </c>
      <c r="BK113" s="270">
        <v>815</v>
      </c>
      <c r="BL113" s="270">
        <v>600</v>
      </c>
      <c r="BM113" s="270">
        <v>210</v>
      </c>
      <c r="BN113" s="270">
        <v>105</v>
      </c>
      <c r="BO113" s="270">
        <v>345</v>
      </c>
      <c r="BP113" s="270">
        <v>255</v>
      </c>
      <c r="BQ113" s="270">
        <v>0</v>
      </c>
      <c r="BR113" s="270">
        <v>0</v>
      </c>
      <c r="BS113" s="270" t="s">
        <v>1676</v>
      </c>
      <c r="BT113" s="270">
        <v>625</v>
      </c>
      <c r="BU113" s="270">
        <v>1230</v>
      </c>
      <c r="BV113" s="270"/>
      <c r="BW113" s="270">
        <v>25</v>
      </c>
      <c r="BX113" s="270" t="s">
        <v>1676</v>
      </c>
      <c r="BY113" s="270">
        <v>160</v>
      </c>
      <c r="BZ113" s="270">
        <v>25</v>
      </c>
      <c r="CA113" s="270" t="s">
        <v>1676</v>
      </c>
      <c r="CB113" s="270">
        <v>0</v>
      </c>
      <c r="CC113" s="270">
        <v>0</v>
      </c>
      <c r="CD113" s="270">
        <v>195</v>
      </c>
      <c r="CE113" s="270">
        <v>10</v>
      </c>
      <c r="CF113" s="270">
        <v>315</v>
      </c>
      <c r="CG113" s="270">
        <v>4860</v>
      </c>
      <c r="CH113" s="270">
        <v>0</v>
      </c>
      <c r="CI113" s="270">
        <v>0</v>
      </c>
      <c r="CJ113" s="270">
        <v>0</v>
      </c>
      <c r="CK113" s="270">
        <v>0</v>
      </c>
      <c r="CL113" s="270">
        <v>0</v>
      </c>
      <c r="CM113" s="270">
        <v>0</v>
      </c>
      <c r="CN113" s="270">
        <v>0</v>
      </c>
      <c r="CO113" s="270">
        <v>0</v>
      </c>
      <c r="CP113" s="270">
        <v>0</v>
      </c>
      <c r="CQ113" s="270">
        <v>0</v>
      </c>
      <c r="CR113" s="270">
        <v>0</v>
      </c>
      <c r="CS113" s="270">
        <v>0</v>
      </c>
      <c r="CT113" s="270">
        <v>0</v>
      </c>
      <c r="CU113" s="270">
        <v>0</v>
      </c>
      <c r="CV113" s="270">
        <v>0</v>
      </c>
      <c r="CW113" s="270">
        <v>0</v>
      </c>
      <c r="CX113" s="270">
        <v>0</v>
      </c>
      <c r="CY113" s="270">
        <v>0</v>
      </c>
      <c r="CZ113" s="270">
        <v>0</v>
      </c>
      <c r="DA113" s="270">
        <v>0</v>
      </c>
      <c r="DB113" s="270">
        <v>0</v>
      </c>
      <c r="DC113" s="270">
        <v>0</v>
      </c>
      <c r="DD113" s="270">
        <v>0</v>
      </c>
      <c r="DE113" s="270">
        <v>0</v>
      </c>
      <c r="DF113" s="270">
        <v>0</v>
      </c>
      <c r="DG113" s="270">
        <v>0</v>
      </c>
      <c r="DH113" s="270">
        <v>0</v>
      </c>
      <c r="DI113" s="270">
        <v>0</v>
      </c>
      <c r="DJ113" s="270">
        <v>0</v>
      </c>
      <c r="DK113" s="270">
        <v>0</v>
      </c>
      <c r="DL113" s="270">
        <v>0</v>
      </c>
      <c r="DM113" s="270">
        <v>610</v>
      </c>
      <c r="DN113" s="270">
        <v>0</v>
      </c>
      <c r="DO113" s="270">
        <v>0</v>
      </c>
      <c r="DP113" s="270">
        <v>0</v>
      </c>
      <c r="DQ113" s="270"/>
      <c r="DR113" s="270">
        <v>0</v>
      </c>
      <c r="DS113" s="270">
        <v>0</v>
      </c>
      <c r="DT113" s="270">
        <v>0</v>
      </c>
      <c r="DU113" s="270">
        <v>0</v>
      </c>
      <c r="DV113" s="270">
        <v>0</v>
      </c>
      <c r="DW113" s="270">
        <v>0</v>
      </c>
      <c r="DX113" s="270">
        <v>0</v>
      </c>
      <c r="DY113" s="270">
        <v>0</v>
      </c>
      <c r="DZ113" s="270">
        <v>0</v>
      </c>
      <c r="EA113" s="270">
        <v>0</v>
      </c>
      <c r="EB113" s="270">
        <v>0</v>
      </c>
      <c r="EC113" s="270">
        <v>0</v>
      </c>
      <c r="ED113" s="270">
        <v>0</v>
      </c>
      <c r="EE113" s="270">
        <v>0</v>
      </c>
      <c r="EF113" s="270">
        <v>1425</v>
      </c>
      <c r="EG113" s="270">
        <v>0</v>
      </c>
      <c r="EH113" s="270">
        <v>0</v>
      </c>
      <c r="EI113" s="270">
        <v>0</v>
      </c>
      <c r="EJ113" s="270">
        <v>0</v>
      </c>
      <c r="EK113" s="270">
        <v>0</v>
      </c>
      <c r="EL113" s="270">
        <v>0</v>
      </c>
      <c r="EM113" s="270">
        <v>3030</v>
      </c>
      <c r="EN113" s="270">
        <v>0</v>
      </c>
      <c r="EO113" s="270">
        <v>0</v>
      </c>
      <c r="EP113" s="270">
        <v>980</v>
      </c>
      <c r="EQ113" s="270">
        <v>0</v>
      </c>
      <c r="ER113" s="270">
        <v>30</v>
      </c>
      <c r="ES113" s="270">
        <v>0</v>
      </c>
      <c r="ET113" s="270">
        <v>60</v>
      </c>
      <c r="EU113" s="270">
        <v>0</v>
      </c>
      <c r="EV113" s="270">
        <v>0</v>
      </c>
      <c r="EW113" s="270">
        <v>0</v>
      </c>
      <c r="EX113" s="270">
        <v>0</v>
      </c>
      <c r="EY113" s="270">
        <v>0</v>
      </c>
      <c r="EZ113" s="270">
        <v>0</v>
      </c>
      <c r="FA113" s="270">
        <v>0</v>
      </c>
      <c r="FB113" s="270">
        <v>0</v>
      </c>
      <c r="FC113" s="270">
        <v>0</v>
      </c>
      <c r="FD113" s="270">
        <v>0</v>
      </c>
      <c r="FE113" s="270">
        <v>0</v>
      </c>
      <c r="FF113" s="270">
        <v>0</v>
      </c>
      <c r="FG113" s="270">
        <v>0</v>
      </c>
      <c r="FH113" s="270">
        <v>0</v>
      </c>
      <c r="FI113" s="270">
        <v>0</v>
      </c>
      <c r="FJ113" s="270">
        <v>0</v>
      </c>
      <c r="FK113" s="270">
        <v>0</v>
      </c>
      <c r="FL113" s="351">
        <v>420</v>
      </c>
      <c r="FM113" s="323">
        <v>3560</v>
      </c>
      <c r="FN113" s="324">
        <v>10</v>
      </c>
      <c r="FO113" s="270"/>
      <c r="FP113" s="89"/>
      <c r="FQ113" s="270"/>
      <c r="FR113" s="319"/>
      <c r="FS113" s="319"/>
      <c r="FT113" s="319"/>
      <c r="FU113" s="319"/>
      <c r="FV113" s="319"/>
      <c r="FW113" s="319"/>
      <c r="FX113" s="319"/>
      <c r="FY113" s="319"/>
      <c r="FZ113" s="319"/>
      <c r="GA113" s="319"/>
      <c r="GB113" s="319"/>
      <c r="GC113" s="319"/>
      <c r="GD113" s="319"/>
      <c r="GE113" s="319"/>
      <c r="GF113" s="319"/>
      <c r="GG113" s="319"/>
      <c r="GH113" s="319"/>
      <c r="GI113" s="319"/>
      <c r="GJ113" s="319"/>
      <c r="GK113" s="319"/>
      <c r="GL113" s="319"/>
      <c r="GM113" s="319"/>
      <c r="GN113" s="319"/>
      <c r="GO113" s="319"/>
      <c r="GP113" s="319"/>
      <c r="GQ113" s="319"/>
      <c r="GR113" s="319"/>
      <c r="GS113" s="319"/>
      <c r="GT113" s="319"/>
      <c r="GU113" s="319"/>
      <c r="GV113" s="319"/>
      <c r="GW113" s="319"/>
      <c r="GX113" s="319"/>
      <c r="GY113" s="319"/>
      <c r="GZ113" s="319"/>
      <c r="HA113" s="319"/>
      <c r="HB113" s="319"/>
      <c r="HC113" s="319"/>
      <c r="HD113" s="319"/>
      <c r="HE113" s="319"/>
      <c r="HF113" s="319"/>
      <c r="HG113" s="319"/>
      <c r="HH113" s="319"/>
      <c r="HI113" s="319"/>
      <c r="HJ113" s="319"/>
      <c r="HK113" s="319"/>
      <c r="HL113" s="319"/>
      <c r="HM113" s="319"/>
      <c r="HN113" s="319"/>
      <c r="HO113" s="319"/>
      <c r="HP113" s="319"/>
      <c r="HQ113" s="319"/>
      <c r="HR113" s="319"/>
      <c r="HS113" s="319"/>
      <c r="HT113" s="319"/>
      <c r="HU113" s="319"/>
      <c r="HV113" s="319"/>
      <c r="HW113" s="319"/>
      <c r="HX113" s="319"/>
      <c r="HY113" s="319"/>
      <c r="HZ113" s="319"/>
      <c r="IA113" s="319"/>
      <c r="IB113" s="319"/>
      <c r="IC113" s="319"/>
      <c r="ID113" s="319"/>
      <c r="IE113" s="319"/>
      <c r="IF113" s="319"/>
      <c r="IG113" s="318"/>
    </row>
    <row r="114" spans="1:241" ht="12.75" customHeight="1" x14ac:dyDescent="0.2">
      <c r="A114" s="370" t="s">
        <v>433</v>
      </c>
      <c r="B114" s="270">
        <v>102705</v>
      </c>
      <c r="C114" s="270">
        <v>85085</v>
      </c>
      <c r="D114" s="270">
        <v>35860</v>
      </c>
      <c r="E114" s="270">
        <v>49220</v>
      </c>
      <c r="F114" s="270">
        <v>29665</v>
      </c>
      <c r="G114" s="270">
        <v>8870</v>
      </c>
      <c r="H114" s="270">
        <v>32295</v>
      </c>
      <c r="I114" s="270">
        <v>65975</v>
      </c>
      <c r="J114" s="270">
        <v>36730</v>
      </c>
      <c r="K114" s="270">
        <v>198865</v>
      </c>
      <c r="L114" s="270">
        <v>52.575015247001424</v>
      </c>
      <c r="M114" s="270">
        <v>13715</v>
      </c>
      <c r="N114" s="270">
        <v>7240</v>
      </c>
      <c r="O114" s="270">
        <v>2955</v>
      </c>
      <c r="P114" s="270">
        <v>4425</v>
      </c>
      <c r="Q114" s="270">
        <v>1035</v>
      </c>
      <c r="R114" s="270">
        <v>130</v>
      </c>
      <c r="S114" s="270" t="s">
        <v>1676</v>
      </c>
      <c r="T114" s="270" t="s">
        <v>1676</v>
      </c>
      <c r="U114" s="270">
        <v>4.0445065362738246</v>
      </c>
      <c r="V114" s="270">
        <v>1</v>
      </c>
      <c r="W114" s="270">
        <v>34</v>
      </c>
      <c r="X114" s="270">
        <v>54.640180563243277</v>
      </c>
      <c r="Y114" s="270">
        <v>8965</v>
      </c>
      <c r="Z114" s="270">
        <v>11785</v>
      </c>
      <c r="AA114" s="270">
        <v>14540</v>
      </c>
      <c r="AB114" s="270">
        <v>14420</v>
      </c>
      <c r="AC114" s="270">
        <v>22545</v>
      </c>
      <c r="AD114" s="270">
        <v>24305</v>
      </c>
      <c r="AE114" s="270">
        <v>4640</v>
      </c>
      <c r="AF114" s="270">
        <v>1260</v>
      </c>
      <c r="AG114" s="270">
        <v>555</v>
      </c>
      <c r="AH114" s="270">
        <v>3790</v>
      </c>
      <c r="AI114" s="270">
        <v>605</v>
      </c>
      <c r="AJ114" s="270">
        <v>1535</v>
      </c>
      <c r="AK114" s="270">
        <v>1875</v>
      </c>
      <c r="AL114" s="270">
        <v>5000</v>
      </c>
      <c r="AM114" s="270">
        <v>5240</v>
      </c>
      <c r="AN114" s="270">
        <v>595</v>
      </c>
      <c r="AO114" s="270">
        <v>675</v>
      </c>
      <c r="AP114" s="270">
        <v>2180</v>
      </c>
      <c r="AQ114" s="270">
        <v>5845</v>
      </c>
      <c r="AR114" s="270">
        <v>320</v>
      </c>
      <c r="AS114" s="270">
        <v>265</v>
      </c>
      <c r="AT114" s="270">
        <v>1410</v>
      </c>
      <c r="AU114" s="270">
        <v>2410</v>
      </c>
      <c r="AV114" s="270">
        <v>3010</v>
      </c>
      <c r="AW114" s="270">
        <v>1785</v>
      </c>
      <c r="AX114" s="270">
        <v>8040</v>
      </c>
      <c r="AY114" s="270">
        <v>425</v>
      </c>
      <c r="AZ114" s="270">
        <v>2800</v>
      </c>
      <c r="BA114" s="270">
        <v>6485</v>
      </c>
      <c r="BB114" s="270">
        <v>46610</v>
      </c>
      <c r="BC114" s="270">
        <v>2785</v>
      </c>
      <c r="BD114" s="270">
        <v>7900</v>
      </c>
      <c r="BE114" s="270">
        <v>1935</v>
      </c>
      <c r="BF114" s="270">
        <v>970</v>
      </c>
      <c r="BG114" s="270">
        <v>485</v>
      </c>
      <c r="BH114" s="270">
        <v>855</v>
      </c>
      <c r="BI114" s="270">
        <v>3795</v>
      </c>
      <c r="BJ114" s="270">
        <v>560</v>
      </c>
      <c r="BK114" s="270">
        <v>5165</v>
      </c>
      <c r="BL114" s="270">
        <v>5740</v>
      </c>
      <c r="BM114" s="270">
        <v>11535</v>
      </c>
      <c r="BN114" s="270">
        <v>2015</v>
      </c>
      <c r="BO114" s="270">
        <v>4085</v>
      </c>
      <c r="BP114" s="270">
        <v>4680</v>
      </c>
      <c r="BQ114" s="270">
        <v>11080</v>
      </c>
      <c r="BR114" s="270">
        <v>1195</v>
      </c>
      <c r="BS114" s="270">
        <v>165</v>
      </c>
      <c r="BT114" s="270">
        <v>9320</v>
      </c>
      <c r="BU114" s="270">
        <v>5300</v>
      </c>
      <c r="BV114" s="270"/>
      <c r="BW114" s="270">
        <v>5520</v>
      </c>
      <c r="BX114" s="270">
        <v>320</v>
      </c>
      <c r="BY114" s="270">
        <v>4105</v>
      </c>
      <c r="BZ114" s="270">
        <v>475</v>
      </c>
      <c r="CA114" s="270">
        <v>45</v>
      </c>
      <c r="CB114" s="270" t="s">
        <v>1676</v>
      </c>
      <c r="CC114" s="270">
        <v>0</v>
      </c>
      <c r="CD114" s="270">
        <v>1360</v>
      </c>
      <c r="CE114" s="270">
        <v>60</v>
      </c>
      <c r="CF114" s="270">
        <v>470</v>
      </c>
      <c r="CG114" s="270">
        <v>78245</v>
      </c>
      <c r="CH114" s="270">
        <v>0</v>
      </c>
      <c r="CI114" s="270">
        <v>14105</v>
      </c>
      <c r="CJ114" s="270">
        <v>6100</v>
      </c>
      <c r="CK114" s="270">
        <v>3845</v>
      </c>
      <c r="CL114" s="270">
        <v>1840</v>
      </c>
      <c r="CM114" s="270">
        <v>3810</v>
      </c>
      <c r="CN114" s="270">
        <v>1740</v>
      </c>
      <c r="CO114" s="270">
        <v>0</v>
      </c>
      <c r="CP114" s="270">
        <v>0</v>
      </c>
      <c r="CQ114" s="270">
        <v>0</v>
      </c>
      <c r="CR114" s="270">
        <v>0</v>
      </c>
      <c r="CS114" s="270">
        <v>0</v>
      </c>
      <c r="CT114" s="270">
        <v>0</v>
      </c>
      <c r="CU114" s="270">
        <v>0</v>
      </c>
      <c r="CV114" s="270" t="s">
        <v>1676</v>
      </c>
      <c r="CW114" s="270">
        <v>3550</v>
      </c>
      <c r="CX114" s="270" t="s">
        <v>1676</v>
      </c>
      <c r="CY114" s="270">
        <v>0</v>
      </c>
      <c r="CZ114" s="270">
        <v>4420</v>
      </c>
      <c r="DA114" s="270">
        <v>1350</v>
      </c>
      <c r="DB114" s="270">
        <v>0</v>
      </c>
      <c r="DC114" s="270">
        <v>15975</v>
      </c>
      <c r="DD114" s="270">
        <v>7345</v>
      </c>
      <c r="DE114" s="270">
        <v>330</v>
      </c>
      <c r="DF114" s="270">
        <v>4150</v>
      </c>
      <c r="DG114" s="270">
        <v>0</v>
      </c>
      <c r="DH114" s="270">
        <v>0</v>
      </c>
      <c r="DI114" s="270">
        <v>0</v>
      </c>
      <c r="DJ114" s="270">
        <v>0</v>
      </c>
      <c r="DK114" s="270">
        <v>0</v>
      </c>
      <c r="DL114" s="270">
        <v>0</v>
      </c>
      <c r="DM114" s="270" t="s">
        <v>1676</v>
      </c>
      <c r="DN114" s="270" t="s">
        <v>1676</v>
      </c>
      <c r="DO114" s="270">
        <v>2655</v>
      </c>
      <c r="DP114" s="270">
        <v>0</v>
      </c>
      <c r="DQ114" s="270"/>
      <c r="DR114" s="270">
        <v>0</v>
      </c>
      <c r="DS114" s="270">
        <v>110</v>
      </c>
      <c r="DT114" s="270">
        <v>2200</v>
      </c>
      <c r="DU114" s="270">
        <v>0</v>
      </c>
      <c r="DV114" s="270">
        <v>0</v>
      </c>
      <c r="DW114" s="270" t="s">
        <v>1676</v>
      </c>
      <c r="DX114" s="270">
        <v>20</v>
      </c>
      <c r="DY114" s="270">
        <v>0</v>
      </c>
      <c r="DZ114" s="270">
        <v>0</v>
      </c>
      <c r="EA114" s="270">
        <v>0</v>
      </c>
      <c r="EB114" s="270">
        <v>0</v>
      </c>
      <c r="EC114" s="270">
        <v>435</v>
      </c>
      <c r="ED114" s="270">
        <v>7610</v>
      </c>
      <c r="EE114" s="270">
        <v>0</v>
      </c>
      <c r="EF114" s="270">
        <v>6785</v>
      </c>
      <c r="EG114" s="270">
        <v>0</v>
      </c>
      <c r="EH114" s="270">
        <v>0</v>
      </c>
      <c r="EI114" s="270" t="s">
        <v>1676</v>
      </c>
      <c r="EJ114" s="270">
        <v>11590</v>
      </c>
      <c r="EK114" s="270">
        <v>2725</v>
      </c>
      <c r="EL114" s="270" t="s">
        <v>1676</v>
      </c>
      <c r="EM114" s="270">
        <v>0</v>
      </c>
      <c r="EN114" s="270">
        <v>0</v>
      </c>
      <c r="EO114" s="270">
        <v>0</v>
      </c>
      <c r="EP114" s="270">
        <v>0</v>
      </c>
      <c r="EQ114" s="270">
        <v>0</v>
      </c>
      <c r="ER114" s="270">
        <v>0</v>
      </c>
      <c r="ES114" s="270">
        <v>0</v>
      </c>
      <c r="ET114" s="270">
        <v>0</v>
      </c>
      <c r="EU114" s="270">
        <v>0</v>
      </c>
      <c r="EV114" s="270">
        <v>0</v>
      </c>
      <c r="EW114" s="270">
        <v>0</v>
      </c>
      <c r="EX114" s="270">
        <v>0</v>
      </c>
      <c r="EY114" s="270">
        <v>0</v>
      </c>
      <c r="EZ114" s="270">
        <v>0</v>
      </c>
      <c r="FA114" s="270">
        <v>0</v>
      </c>
      <c r="FB114" s="270">
        <v>0</v>
      </c>
      <c r="FC114" s="270">
        <v>0</v>
      </c>
      <c r="FD114" s="270">
        <v>0</v>
      </c>
      <c r="FE114" s="270">
        <v>0</v>
      </c>
      <c r="FF114" s="270">
        <v>0</v>
      </c>
      <c r="FG114" s="270">
        <v>0</v>
      </c>
      <c r="FH114" s="270">
        <v>0</v>
      </c>
      <c r="FI114" s="270">
        <v>0</v>
      </c>
      <c r="FJ114" s="270">
        <v>0</v>
      </c>
      <c r="FK114" s="270">
        <v>0</v>
      </c>
      <c r="FL114" s="351">
        <v>56095</v>
      </c>
      <c r="FM114" s="323">
        <v>14255</v>
      </c>
      <c r="FN114" s="324">
        <v>29515</v>
      </c>
      <c r="FO114" s="270"/>
      <c r="FP114" s="89"/>
      <c r="FQ114" s="270"/>
      <c r="FR114" s="319"/>
      <c r="FS114" s="319"/>
      <c r="FT114" s="319"/>
      <c r="FU114" s="319"/>
      <c r="FV114" s="319"/>
      <c r="FW114" s="319"/>
      <c r="FX114" s="319"/>
      <c r="FY114" s="319"/>
      <c r="FZ114" s="319"/>
      <c r="GA114" s="319"/>
      <c r="GB114" s="319"/>
      <c r="GC114" s="319"/>
      <c r="GD114" s="319"/>
      <c r="GE114" s="319"/>
      <c r="GF114" s="319"/>
      <c r="GG114" s="319"/>
      <c r="GH114" s="319"/>
      <c r="GI114" s="319"/>
      <c r="GJ114" s="319"/>
      <c r="GK114" s="319"/>
      <c r="GL114" s="319"/>
      <c r="GM114" s="319"/>
      <c r="GN114" s="319"/>
      <c r="GO114" s="319"/>
      <c r="GP114" s="319"/>
      <c r="GQ114" s="319"/>
      <c r="GR114" s="319"/>
      <c r="GS114" s="319"/>
      <c r="GT114" s="319"/>
      <c r="GU114" s="319"/>
      <c r="GV114" s="319"/>
      <c r="GW114" s="319"/>
      <c r="GX114" s="319"/>
      <c r="GY114" s="319"/>
      <c r="GZ114" s="319"/>
      <c r="HA114" s="319"/>
      <c r="HB114" s="319"/>
      <c r="HC114" s="319"/>
      <c r="HD114" s="319"/>
      <c r="HE114" s="319"/>
      <c r="HF114" s="319"/>
      <c r="HG114" s="319"/>
      <c r="HH114" s="319"/>
      <c r="HI114" s="319"/>
      <c r="HJ114" s="319"/>
      <c r="HK114" s="319"/>
      <c r="HL114" s="319"/>
      <c r="HM114" s="319"/>
      <c r="HN114" s="319"/>
      <c r="HO114" s="319"/>
      <c r="HP114" s="319"/>
      <c r="HQ114" s="319"/>
      <c r="HR114" s="319"/>
      <c r="HS114" s="319"/>
      <c r="HT114" s="319"/>
      <c r="HU114" s="319"/>
      <c r="HV114" s="319"/>
      <c r="HW114" s="319"/>
      <c r="HX114" s="319"/>
      <c r="HY114" s="319"/>
      <c r="HZ114" s="319"/>
      <c r="IA114" s="319"/>
      <c r="IB114" s="319"/>
      <c r="IC114" s="319"/>
      <c r="ID114" s="319"/>
      <c r="IE114" s="319"/>
      <c r="IF114" s="319"/>
      <c r="IG114" s="318"/>
    </row>
    <row r="115" spans="1:241" ht="12.75" customHeight="1" x14ac:dyDescent="0.2">
      <c r="A115" s="370" t="s">
        <v>248</v>
      </c>
      <c r="B115" s="270">
        <v>148795</v>
      </c>
      <c r="C115" s="270">
        <v>119670</v>
      </c>
      <c r="D115" s="270">
        <v>51795</v>
      </c>
      <c r="E115" s="270">
        <v>67870</v>
      </c>
      <c r="F115" s="270">
        <v>63840</v>
      </c>
      <c r="G115" s="270">
        <v>13920</v>
      </c>
      <c r="H115" s="270">
        <v>29620</v>
      </c>
      <c r="I115" s="270">
        <v>111670</v>
      </c>
      <c r="J115" s="270">
        <v>37125</v>
      </c>
      <c r="K115" s="270">
        <v>306280</v>
      </c>
      <c r="L115" s="270">
        <v>72.173615883925166</v>
      </c>
      <c r="M115" s="270">
        <v>8385</v>
      </c>
      <c r="N115" s="270">
        <v>6005</v>
      </c>
      <c r="O115" s="270">
        <v>4155</v>
      </c>
      <c r="P115" s="270">
        <v>5855</v>
      </c>
      <c r="Q115" s="270">
        <v>1370</v>
      </c>
      <c r="R115" s="270">
        <v>375</v>
      </c>
      <c r="S115" s="270">
        <v>25</v>
      </c>
      <c r="T115" s="270">
        <v>20</v>
      </c>
      <c r="U115" s="270">
        <v>3.6421188335691141</v>
      </c>
      <c r="V115" s="270">
        <v>1</v>
      </c>
      <c r="W115" s="270">
        <v>52</v>
      </c>
      <c r="X115" s="270">
        <v>54.016339033457378</v>
      </c>
      <c r="Y115" s="270">
        <v>18315</v>
      </c>
      <c r="Z115" s="270">
        <v>14605</v>
      </c>
      <c r="AA115" s="270">
        <v>16130</v>
      </c>
      <c r="AB115" s="270">
        <v>22600</v>
      </c>
      <c r="AC115" s="270">
        <v>34550</v>
      </c>
      <c r="AD115" s="270">
        <v>36130</v>
      </c>
      <c r="AE115" s="270">
        <v>5975</v>
      </c>
      <c r="AF115" s="270">
        <v>1525</v>
      </c>
      <c r="AG115" s="270">
        <v>1015</v>
      </c>
      <c r="AH115" s="270">
        <v>4995</v>
      </c>
      <c r="AI115" s="270">
        <v>840</v>
      </c>
      <c r="AJ115" s="270">
        <v>2755</v>
      </c>
      <c r="AK115" s="270">
        <v>1870</v>
      </c>
      <c r="AL115" s="270">
        <v>1410</v>
      </c>
      <c r="AM115" s="270">
        <v>1875</v>
      </c>
      <c r="AN115" s="270">
        <v>1085</v>
      </c>
      <c r="AO115" s="270">
        <v>915</v>
      </c>
      <c r="AP115" s="270">
        <v>1290</v>
      </c>
      <c r="AQ115" s="270">
        <v>1190</v>
      </c>
      <c r="AR115" s="270">
        <v>160</v>
      </c>
      <c r="AS115" s="270">
        <v>400</v>
      </c>
      <c r="AT115" s="270">
        <v>2780</v>
      </c>
      <c r="AU115" s="270">
        <v>4680</v>
      </c>
      <c r="AV115" s="270">
        <v>6950</v>
      </c>
      <c r="AW115" s="270">
        <v>2890</v>
      </c>
      <c r="AX115" s="270">
        <v>16405</v>
      </c>
      <c r="AY115" s="270">
        <v>75</v>
      </c>
      <c r="AZ115" s="270">
        <v>5875</v>
      </c>
      <c r="BA115" s="270">
        <v>13335</v>
      </c>
      <c r="BB115" s="270">
        <v>74480</v>
      </c>
      <c r="BC115" s="270">
        <v>5320</v>
      </c>
      <c r="BD115" s="270">
        <v>14200</v>
      </c>
      <c r="BE115" s="270">
        <v>1790</v>
      </c>
      <c r="BF115" s="270">
        <v>2635</v>
      </c>
      <c r="BG115" s="270">
        <v>750</v>
      </c>
      <c r="BH115" s="270">
        <v>1595</v>
      </c>
      <c r="BI115" s="270">
        <v>4980</v>
      </c>
      <c r="BJ115" s="270">
        <v>775</v>
      </c>
      <c r="BK115" s="270">
        <v>6750</v>
      </c>
      <c r="BL115" s="270">
        <v>11240</v>
      </c>
      <c r="BM115" s="270">
        <v>10570</v>
      </c>
      <c r="BN115" s="270">
        <v>4010</v>
      </c>
      <c r="BO115" s="270">
        <v>9460</v>
      </c>
      <c r="BP115" s="270">
        <v>5530</v>
      </c>
      <c r="BQ115" s="270">
        <v>8945</v>
      </c>
      <c r="BR115" s="270">
        <v>2210</v>
      </c>
      <c r="BS115" s="270">
        <v>250</v>
      </c>
      <c r="BT115" s="270">
        <v>12850</v>
      </c>
      <c r="BU115" s="270">
        <v>10740</v>
      </c>
      <c r="BV115" s="270"/>
      <c r="BW115" s="270">
        <v>5075</v>
      </c>
      <c r="BX115" s="270">
        <v>575</v>
      </c>
      <c r="BY115" s="270">
        <v>8160</v>
      </c>
      <c r="BZ115" s="270">
        <v>1060</v>
      </c>
      <c r="CA115" s="270">
        <v>300</v>
      </c>
      <c r="CB115" s="270" t="s">
        <v>1676</v>
      </c>
      <c r="CC115" s="270">
        <v>0</v>
      </c>
      <c r="CD115" s="270">
        <v>2490</v>
      </c>
      <c r="CE115" s="270">
        <v>70</v>
      </c>
      <c r="CF115" s="270">
        <v>270</v>
      </c>
      <c r="CG115" s="270">
        <v>106745</v>
      </c>
      <c r="CH115" s="270">
        <v>0</v>
      </c>
      <c r="CI115" s="270">
        <v>13360</v>
      </c>
      <c r="CJ115" s="270">
        <v>250</v>
      </c>
      <c r="CK115" s="270">
        <v>7865</v>
      </c>
      <c r="CL115" s="270">
        <v>2340</v>
      </c>
      <c r="CM115" s="270">
        <v>4910</v>
      </c>
      <c r="CN115" s="270">
        <v>1325</v>
      </c>
      <c r="CO115" s="270">
        <v>0</v>
      </c>
      <c r="CP115" s="270">
        <v>0</v>
      </c>
      <c r="CQ115" s="270">
        <v>0</v>
      </c>
      <c r="CR115" s="270">
        <v>0</v>
      </c>
      <c r="CS115" s="270">
        <v>0</v>
      </c>
      <c r="CT115" s="270">
        <v>0</v>
      </c>
      <c r="CU115" s="270">
        <v>0</v>
      </c>
      <c r="CV115" s="270" t="s">
        <v>1676</v>
      </c>
      <c r="CW115" s="270">
        <v>5515</v>
      </c>
      <c r="CX115" s="270">
        <v>0</v>
      </c>
      <c r="CY115" s="270">
        <v>0</v>
      </c>
      <c r="CZ115" s="270">
        <v>6255</v>
      </c>
      <c r="DA115" s="270">
        <v>780</v>
      </c>
      <c r="DB115" s="270">
        <v>0</v>
      </c>
      <c r="DC115" s="270">
        <v>51140</v>
      </c>
      <c r="DD115" s="270">
        <v>3830</v>
      </c>
      <c r="DE115" s="270">
        <v>0</v>
      </c>
      <c r="DF115" s="270">
        <v>4540</v>
      </c>
      <c r="DG115" s="270">
        <v>0</v>
      </c>
      <c r="DH115" s="270">
        <v>0</v>
      </c>
      <c r="DI115" s="270">
        <v>0</v>
      </c>
      <c r="DJ115" s="270">
        <v>0</v>
      </c>
      <c r="DK115" s="270">
        <v>0</v>
      </c>
      <c r="DL115" s="270">
        <v>0</v>
      </c>
      <c r="DM115" s="270">
        <v>0</v>
      </c>
      <c r="DN115" s="270">
        <v>0</v>
      </c>
      <c r="DO115" s="270">
        <v>3320</v>
      </c>
      <c r="DP115" s="270">
        <v>0</v>
      </c>
      <c r="DQ115" s="270"/>
      <c r="DR115" s="270">
        <v>0</v>
      </c>
      <c r="DS115" s="270">
        <v>3115</v>
      </c>
      <c r="DT115" s="270">
        <v>1010</v>
      </c>
      <c r="DU115" s="270">
        <v>0</v>
      </c>
      <c r="DV115" s="270">
        <v>0</v>
      </c>
      <c r="DW115" s="270">
        <v>0</v>
      </c>
      <c r="DX115" s="270">
        <v>0</v>
      </c>
      <c r="DY115" s="270">
        <v>1250</v>
      </c>
      <c r="DZ115" s="270">
        <v>0</v>
      </c>
      <c r="EA115" s="270" t="s">
        <v>1676</v>
      </c>
      <c r="EB115" s="270">
        <v>0</v>
      </c>
      <c r="EC115" s="270">
        <v>2870</v>
      </c>
      <c r="ED115" s="270">
        <v>16670</v>
      </c>
      <c r="EE115" s="270">
        <v>0</v>
      </c>
      <c r="EF115" s="270">
        <v>1260</v>
      </c>
      <c r="EG115" s="270">
        <v>0</v>
      </c>
      <c r="EH115" s="270">
        <v>0</v>
      </c>
      <c r="EI115" s="270">
        <v>0</v>
      </c>
      <c r="EJ115" s="270">
        <v>5550</v>
      </c>
      <c r="EK115" s="270">
        <v>6390</v>
      </c>
      <c r="EL115" s="270">
        <v>655</v>
      </c>
      <c r="EM115" s="270">
        <v>1210</v>
      </c>
      <c r="EN115" s="270">
        <v>0</v>
      </c>
      <c r="EO115" s="270">
        <v>0</v>
      </c>
      <c r="EP115" s="270">
        <v>0</v>
      </c>
      <c r="EQ115" s="270">
        <v>0</v>
      </c>
      <c r="ER115" s="270">
        <v>0</v>
      </c>
      <c r="ES115" s="270">
        <v>0</v>
      </c>
      <c r="ET115" s="270">
        <v>0</v>
      </c>
      <c r="EU115" s="270">
        <v>3380</v>
      </c>
      <c r="EV115" s="270">
        <v>0</v>
      </c>
      <c r="EW115" s="270">
        <v>0</v>
      </c>
      <c r="EX115" s="270">
        <v>0</v>
      </c>
      <c r="EY115" s="270">
        <v>0</v>
      </c>
      <c r="EZ115" s="270">
        <v>0</v>
      </c>
      <c r="FA115" s="270">
        <v>0</v>
      </c>
      <c r="FB115" s="270">
        <v>0</v>
      </c>
      <c r="FC115" s="270">
        <v>0</v>
      </c>
      <c r="FD115" s="270">
        <v>0</v>
      </c>
      <c r="FE115" s="270">
        <v>0</v>
      </c>
      <c r="FF115" s="270">
        <v>0</v>
      </c>
      <c r="FG115" s="270">
        <v>0</v>
      </c>
      <c r="FH115" s="270">
        <v>0</v>
      </c>
      <c r="FI115" s="270">
        <v>0</v>
      </c>
      <c r="FJ115" s="270">
        <v>0</v>
      </c>
      <c r="FK115" s="270">
        <v>0</v>
      </c>
      <c r="FL115" s="351">
        <v>74315</v>
      </c>
      <c r="FM115" s="323">
        <v>12290</v>
      </c>
      <c r="FN115" s="324">
        <v>26190</v>
      </c>
      <c r="FO115" s="270"/>
      <c r="FP115" s="89"/>
      <c r="FQ115" s="270"/>
      <c r="FR115" s="319"/>
      <c r="FS115" s="319"/>
      <c r="FT115" s="319"/>
      <c r="FU115" s="319"/>
      <c r="FV115" s="319"/>
      <c r="FW115" s="319"/>
      <c r="FX115" s="319"/>
      <c r="FY115" s="319"/>
      <c r="FZ115" s="319"/>
      <c r="GA115" s="319"/>
      <c r="GB115" s="319"/>
      <c r="GC115" s="319"/>
      <c r="GD115" s="319"/>
      <c r="GE115" s="319"/>
      <c r="GF115" s="319"/>
      <c r="GG115" s="319"/>
      <c r="GH115" s="319"/>
      <c r="GI115" s="319"/>
      <c r="GJ115" s="319"/>
      <c r="GK115" s="319"/>
      <c r="GL115" s="319"/>
      <c r="GM115" s="319"/>
      <c r="GN115" s="319"/>
      <c r="GO115" s="319"/>
      <c r="GP115" s="319"/>
      <c r="GQ115" s="319"/>
      <c r="GR115" s="319"/>
      <c r="GS115" s="319"/>
      <c r="GT115" s="319"/>
      <c r="GU115" s="319"/>
      <c r="GV115" s="319"/>
      <c r="GW115" s="319"/>
      <c r="GX115" s="319"/>
      <c r="GY115" s="319"/>
      <c r="GZ115" s="319"/>
      <c r="HA115" s="319"/>
      <c r="HB115" s="319"/>
      <c r="HC115" s="319"/>
      <c r="HD115" s="319"/>
      <c r="HE115" s="319"/>
      <c r="HF115" s="319"/>
      <c r="HG115" s="319"/>
      <c r="HH115" s="319"/>
      <c r="HI115" s="319"/>
      <c r="HJ115" s="319"/>
      <c r="HK115" s="319"/>
      <c r="HL115" s="319"/>
      <c r="HM115" s="319"/>
      <c r="HN115" s="319"/>
      <c r="HO115" s="319"/>
      <c r="HP115" s="319"/>
      <c r="HQ115" s="319"/>
      <c r="HR115" s="319"/>
      <c r="HS115" s="319"/>
      <c r="HT115" s="319"/>
      <c r="HU115" s="319"/>
      <c r="HV115" s="319"/>
      <c r="HW115" s="319"/>
      <c r="HX115" s="319"/>
      <c r="HY115" s="319"/>
      <c r="HZ115" s="319"/>
      <c r="IA115" s="319"/>
      <c r="IB115" s="319"/>
      <c r="IC115" s="319"/>
      <c r="ID115" s="319"/>
      <c r="IE115" s="319"/>
      <c r="IF115" s="319"/>
      <c r="IG115" s="318"/>
    </row>
    <row r="116" spans="1:241" ht="12.75" customHeight="1" x14ac:dyDescent="0.2">
      <c r="A116" s="370" t="s">
        <v>256</v>
      </c>
      <c r="B116" s="270">
        <v>3010</v>
      </c>
      <c r="C116" s="270">
        <v>3010</v>
      </c>
      <c r="D116" s="270">
        <v>1645</v>
      </c>
      <c r="E116" s="270">
        <v>1365</v>
      </c>
      <c r="F116" s="270">
        <v>1385</v>
      </c>
      <c r="G116" s="270">
        <v>1515</v>
      </c>
      <c r="H116" s="270">
        <v>45</v>
      </c>
      <c r="I116" s="270">
        <v>3010</v>
      </c>
      <c r="J116" s="270">
        <v>0</v>
      </c>
      <c r="K116" s="270">
        <v>119655</v>
      </c>
      <c r="L116" s="270"/>
      <c r="M116" s="270">
        <v>0</v>
      </c>
      <c r="N116" s="270">
        <v>0</v>
      </c>
      <c r="O116" s="270">
        <v>0</v>
      </c>
      <c r="P116" s="270">
        <v>0</v>
      </c>
      <c r="Q116" s="270">
        <v>0</v>
      </c>
      <c r="R116" s="270">
        <v>0</v>
      </c>
      <c r="S116" s="270">
        <v>0</v>
      </c>
      <c r="T116" s="270">
        <v>0</v>
      </c>
      <c r="U116" s="270">
        <v>61.441968040370057</v>
      </c>
      <c r="V116" s="270">
        <v>8</v>
      </c>
      <c r="X116" s="270">
        <v>32.048204787234042</v>
      </c>
      <c r="Y116" s="270">
        <v>540</v>
      </c>
      <c r="Z116" s="270">
        <v>1040</v>
      </c>
      <c r="AA116" s="270">
        <v>690</v>
      </c>
      <c r="AB116" s="270">
        <v>425</v>
      </c>
      <c r="AC116" s="270">
        <v>180</v>
      </c>
      <c r="AD116" s="270">
        <v>115</v>
      </c>
      <c r="AE116" s="270">
        <v>15</v>
      </c>
      <c r="AF116" s="270">
        <v>0</v>
      </c>
      <c r="AG116" s="270">
        <v>0</v>
      </c>
      <c r="AH116" s="270">
        <v>0</v>
      </c>
      <c r="AI116" s="270">
        <v>0</v>
      </c>
      <c r="AJ116" s="270">
        <v>0</v>
      </c>
      <c r="AK116" s="270">
        <v>0</v>
      </c>
      <c r="AL116" s="270">
        <v>0</v>
      </c>
      <c r="AM116" s="270">
        <v>0</v>
      </c>
      <c r="AN116" s="270">
        <v>0</v>
      </c>
      <c r="AO116" s="270">
        <v>0</v>
      </c>
      <c r="AP116" s="270">
        <v>0</v>
      </c>
      <c r="AQ116" s="270">
        <v>0</v>
      </c>
      <c r="AR116" s="270">
        <v>0</v>
      </c>
      <c r="AS116" s="270">
        <v>0</v>
      </c>
      <c r="AT116" s="270">
        <v>0</v>
      </c>
      <c r="AU116" s="270">
        <v>0</v>
      </c>
      <c r="AV116" s="270">
        <v>0</v>
      </c>
      <c r="AW116" s="270">
        <v>0</v>
      </c>
      <c r="AX116" s="270">
        <v>0</v>
      </c>
      <c r="AY116" s="270">
        <v>0</v>
      </c>
      <c r="AZ116" s="270">
        <v>0</v>
      </c>
      <c r="BA116" s="270">
        <v>0</v>
      </c>
      <c r="BB116" s="270">
        <v>3010</v>
      </c>
      <c r="BC116" s="270">
        <v>0</v>
      </c>
      <c r="BD116" s="270">
        <v>0</v>
      </c>
      <c r="BE116" s="270">
        <v>0</v>
      </c>
      <c r="BF116" s="270" t="s">
        <v>1676</v>
      </c>
      <c r="BG116" s="270">
        <v>1165</v>
      </c>
      <c r="BH116" s="270" t="s">
        <v>1676</v>
      </c>
      <c r="BI116" s="270">
        <v>0</v>
      </c>
      <c r="BJ116" s="270">
        <v>0</v>
      </c>
      <c r="BK116" s="270">
        <v>0</v>
      </c>
      <c r="BL116" s="270">
        <v>0</v>
      </c>
      <c r="BM116" s="270">
        <v>0</v>
      </c>
      <c r="BN116" s="270">
        <v>0</v>
      </c>
      <c r="BO116" s="270">
        <v>0</v>
      </c>
      <c r="BP116" s="270">
        <v>0</v>
      </c>
      <c r="BQ116" s="270">
        <v>0</v>
      </c>
      <c r="BR116" s="270">
        <v>0</v>
      </c>
      <c r="BS116" s="270">
        <v>0</v>
      </c>
      <c r="BT116" s="270">
        <v>1800</v>
      </c>
      <c r="BU116" s="270">
        <v>0</v>
      </c>
      <c r="BV116" s="270"/>
      <c r="BW116" s="270">
        <v>35</v>
      </c>
      <c r="BX116" s="270">
        <v>0</v>
      </c>
      <c r="BY116" s="270">
        <v>15</v>
      </c>
      <c r="BZ116" s="270">
        <v>15</v>
      </c>
      <c r="CA116" s="270" t="s">
        <v>1676</v>
      </c>
      <c r="CB116" s="270">
        <v>0</v>
      </c>
      <c r="CC116" s="270">
        <v>0</v>
      </c>
      <c r="CD116" s="270" t="s">
        <v>1676</v>
      </c>
      <c r="CE116" s="270">
        <v>0</v>
      </c>
      <c r="CF116" s="270">
        <v>0</v>
      </c>
      <c r="CG116" s="270">
        <v>2975</v>
      </c>
      <c r="CH116" s="270">
        <v>0</v>
      </c>
      <c r="CI116" s="270">
        <v>0</v>
      </c>
      <c r="CJ116" s="270">
        <v>0</v>
      </c>
      <c r="CK116" s="270">
        <v>0</v>
      </c>
      <c r="CL116" s="270">
        <v>0</v>
      </c>
      <c r="CM116" s="270">
        <v>0</v>
      </c>
      <c r="CN116" s="270">
        <v>0</v>
      </c>
      <c r="CO116" s="270">
        <v>0</v>
      </c>
      <c r="CP116" s="270">
        <v>0</v>
      </c>
      <c r="CQ116" s="270">
        <v>0</v>
      </c>
      <c r="CR116" s="270">
        <v>0</v>
      </c>
      <c r="CS116" s="270">
        <v>0</v>
      </c>
      <c r="CT116" s="270">
        <v>0</v>
      </c>
      <c r="CU116" s="270">
        <v>0</v>
      </c>
      <c r="CV116" s="270">
        <v>0</v>
      </c>
      <c r="CW116" s="270">
        <v>0</v>
      </c>
      <c r="CX116" s="270">
        <v>0</v>
      </c>
      <c r="CY116" s="270">
        <v>0</v>
      </c>
      <c r="CZ116" s="270">
        <v>0</v>
      </c>
      <c r="DA116" s="270">
        <v>0</v>
      </c>
      <c r="DB116" s="270">
        <v>0</v>
      </c>
      <c r="DC116" s="270">
        <v>0</v>
      </c>
      <c r="DD116" s="270">
        <v>0</v>
      </c>
      <c r="DE116" s="270">
        <v>0</v>
      </c>
      <c r="DF116" s="270">
        <v>0</v>
      </c>
      <c r="DG116" s="270">
        <v>0</v>
      </c>
      <c r="DH116" s="270">
        <v>0</v>
      </c>
      <c r="DI116" s="270">
        <v>0</v>
      </c>
      <c r="DJ116" s="270">
        <v>0</v>
      </c>
      <c r="DK116" s="270">
        <v>0</v>
      </c>
      <c r="DL116" s="270">
        <v>0</v>
      </c>
      <c r="DM116" s="270">
        <v>0</v>
      </c>
      <c r="DN116" s="270">
        <v>0</v>
      </c>
      <c r="DO116" s="270">
        <v>0</v>
      </c>
      <c r="DP116" s="270">
        <v>0</v>
      </c>
      <c r="DQ116" s="270"/>
      <c r="DR116" s="270">
        <v>0</v>
      </c>
      <c r="DS116" s="270">
        <v>0</v>
      </c>
      <c r="DT116" s="270">
        <v>0</v>
      </c>
      <c r="DU116" s="270">
        <v>0</v>
      </c>
      <c r="DV116" s="270">
        <v>0</v>
      </c>
      <c r="DW116" s="270">
        <v>0</v>
      </c>
      <c r="DX116" s="270">
        <v>0</v>
      </c>
      <c r="DY116" s="270">
        <v>0</v>
      </c>
      <c r="DZ116" s="270">
        <v>0</v>
      </c>
      <c r="EA116" s="270">
        <v>0</v>
      </c>
      <c r="EB116" s="270">
        <v>0</v>
      </c>
      <c r="EC116" s="270">
        <v>0</v>
      </c>
      <c r="ED116" s="270">
        <v>0</v>
      </c>
      <c r="EE116" s="270">
        <v>0</v>
      </c>
      <c r="EF116" s="270">
        <v>0</v>
      </c>
      <c r="EG116" s="270">
        <v>0</v>
      </c>
      <c r="EH116" s="270">
        <v>0</v>
      </c>
      <c r="EI116" s="270">
        <v>0</v>
      </c>
      <c r="EJ116" s="270">
        <v>0</v>
      </c>
      <c r="EK116" s="270">
        <v>0</v>
      </c>
      <c r="EL116" s="270">
        <v>0</v>
      </c>
      <c r="EM116" s="270">
        <v>0</v>
      </c>
      <c r="EN116" s="270">
        <v>0</v>
      </c>
      <c r="EO116" s="270">
        <v>850</v>
      </c>
      <c r="EP116" s="270">
        <v>1435</v>
      </c>
      <c r="EQ116" s="270">
        <v>470</v>
      </c>
      <c r="ER116" s="270">
        <v>0</v>
      </c>
      <c r="ES116" s="270">
        <v>0</v>
      </c>
      <c r="ET116" s="270">
        <v>255</v>
      </c>
      <c r="EU116" s="270">
        <v>0</v>
      </c>
      <c r="EV116" s="270">
        <v>0</v>
      </c>
      <c r="EW116" s="270">
        <v>0</v>
      </c>
      <c r="EX116" s="270">
        <v>0</v>
      </c>
      <c r="EY116" s="270">
        <v>0</v>
      </c>
      <c r="EZ116" s="270">
        <v>0</v>
      </c>
      <c r="FA116" s="270">
        <v>0</v>
      </c>
      <c r="FB116" s="270">
        <v>0</v>
      </c>
      <c r="FC116" s="270">
        <v>0</v>
      </c>
      <c r="FD116" s="270">
        <v>0</v>
      </c>
      <c r="FE116" s="270">
        <v>0</v>
      </c>
      <c r="FF116" s="270">
        <v>0</v>
      </c>
      <c r="FG116" s="270">
        <v>0</v>
      </c>
      <c r="FH116" s="270">
        <v>0</v>
      </c>
      <c r="FI116" s="270">
        <v>0</v>
      </c>
      <c r="FJ116" s="270">
        <v>0</v>
      </c>
      <c r="FK116" s="270">
        <v>0</v>
      </c>
      <c r="FL116" s="351">
        <v>0</v>
      </c>
      <c r="FM116" s="323">
        <v>65</v>
      </c>
      <c r="FN116" s="324">
        <v>0</v>
      </c>
      <c r="FO116" s="270"/>
      <c r="FP116" s="89"/>
      <c r="FQ116" s="270"/>
      <c r="FR116" s="319"/>
      <c r="FS116" s="319"/>
      <c r="FT116" s="319"/>
      <c r="FU116" s="319"/>
      <c r="FV116" s="319"/>
      <c r="FW116" s="319"/>
      <c r="FX116" s="319"/>
      <c r="FY116" s="319"/>
      <c r="FZ116" s="319"/>
      <c r="GA116" s="319"/>
      <c r="GB116" s="319"/>
      <c r="GC116" s="319"/>
      <c r="GD116" s="319"/>
      <c r="GE116" s="319"/>
      <c r="GF116" s="319"/>
      <c r="GG116" s="319"/>
      <c r="GH116" s="319"/>
      <c r="GI116" s="319"/>
      <c r="GJ116" s="319"/>
      <c r="GK116" s="319"/>
      <c r="GL116" s="319"/>
      <c r="GM116" s="319"/>
      <c r="GN116" s="319"/>
      <c r="GO116" s="319"/>
      <c r="GP116" s="319"/>
      <c r="GQ116" s="319"/>
      <c r="GR116" s="319"/>
      <c r="GS116" s="319"/>
      <c r="GT116" s="319"/>
      <c r="GU116" s="319"/>
      <c r="GV116" s="319"/>
      <c r="GW116" s="319"/>
      <c r="GX116" s="319"/>
      <c r="GY116" s="319"/>
      <c r="GZ116" s="319"/>
      <c r="HA116" s="319"/>
      <c r="HB116" s="319"/>
      <c r="HC116" s="319"/>
      <c r="HD116" s="319"/>
      <c r="HE116" s="319"/>
      <c r="HF116" s="319"/>
      <c r="HG116" s="319"/>
      <c r="HH116" s="319"/>
      <c r="HI116" s="319"/>
      <c r="HJ116" s="319"/>
      <c r="HK116" s="319"/>
      <c r="HL116" s="319"/>
      <c r="HM116" s="319"/>
      <c r="HN116" s="319"/>
      <c r="HO116" s="319"/>
      <c r="HP116" s="319"/>
      <c r="HQ116" s="319"/>
      <c r="HR116" s="319"/>
      <c r="HS116" s="319"/>
      <c r="HT116" s="319"/>
      <c r="HU116" s="319"/>
      <c r="HV116" s="319"/>
      <c r="HW116" s="319"/>
      <c r="HX116" s="319"/>
      <c r="HY116" s="319"/>
      <c r="HZ116" s="319"/>
      <c r="IA116" s="319"/>
      <c r="IB116" s="319"/>
      <c r="IC116" s="319"/>
      <c r="ID116" s="319"/>
      <c r="IE116" s="319"/>
      <c r="IF116" s="319"/>
      <c r="IG116" s="318"/>
    </row>
    <row r="117" spans="1:241" ht="12.75" customHeight="1" x14ac:dyDescent="0.2">
      <c r="A117" s="370" t="s">
        <v>426</v>
      </c>
      <c r="B117" s="270">
        <v>80165</v>
      </c>
      <c r="C117" s="270">
        <v>62620</v>
      </c>
      <c r="D117" s="270">
        <v>27385</v>
      </c>
      <c r="E117" s="270">
        <v>35230</v>
      </c>
      <c r="F117" s="270">
        <v>26430</v>
      </c>
      <c r="G117" s="270">
        <v>1060</v>
      </c>
      <c r="H117" s="270">
        <v>27405</v>
      </c>
      <c r="I117" s="270">
        <v>54815</v>
      </c>
      <c r="J117" s="270">
        <v>25350</v>
      </c>
      <c r="K117" s="270">
        <v>190055</v>
      </c>
      <c r="L117" s="270">
        <v>41.621599090564608</v>
      </c>
      <c r="M117" s="270">
        <v>15335</v>
      </c>
      <c r="N117" s="270">
        <v>5645</v>
      </c>
      <c r="O117" s="270">
        <v>2085</v>
      </c>
      <c r="P117" s="270">
        <v>2510</v>
      </c>
      <c r="Q117" s="270">
        <v>665</v>
      </c>
      <c r="R117" s="270">
        <v>125</v>
      </c>
      <c r="S117" s="270">
        <v>15</v>
      </c>
      <c r="T117" s="270">
        <v>15</v>
      </c>
      <c r="U117" s="270">
        <v>4.9522895945877723</v>
      </c>
      <c r="V117" s="270">
        <v>2</v>
      </c>
      <c r="W117" s="270">
        <v>24</v>
      </c>
      <c r="X117" s="270">
        <v>52.987998185821567</v>
      </c>
      <c r="Y117" s="270">
        <v>8820</v>
      </c>
      <c r="Z117" s="270">
        <v>7800</v>
      </c>
      <c r="AA117" s="270">
        <v>11675</v>
      </c>
      <c r="AB117" s="270">
        <v>14235</v>
      </c>
      <c r="AC117" s="270">
        <v>15965</v>
      </c>
      <c r="AD117" s="270">
        <v>17275</v>
      </c>
      <c r="AE117" s="270">
        <v>3600</v>
      </c>
      <c r="AF117" s="270">
        <v>1445</v>
      </c>
      <c r="AG117" s="270">
        <v>505</v>
      </c>
      <c r="AH117" s="270">
        <v>25</v>
      </c>
      <c r="AI117" s="270">
        <v>305</v>
      </c>
      <c r="AJ117" s="270">
        <v>1670</v>
      </c>
      <c r="AK117" s="270">
        <v>2420</v>
      </c>
      <c r="AL117" s="270">
        <v>3890</v>
      </c>
      <c r="AM117" s="270">
        <v>6215</v>
      </c>
      <c r="AN117" s="270">
        <v>585</v>
      </c>
      <c r="AO117" s="270">
        <v>1125</v>
      </c>
      <c r="AP117" s="270">
        <v>505</v>
      </c>
      <c r="AQ117" s="270">
        <v>3780</v>
      </c>
      <c r="AR117" s="270">
        <v>350</v>
      </c>
      <c r="AS117" s="270">
        <v>255</v>
      </c>
      <c r="AT117" s="270">
        <v>2175</v>
      </c>
      <c r="AU117" s="270">
        <v>3505</v>
      </c>
      <c r="AV117" s="270">
        <v>1150</v>
      </c>
      <c r="AW117" s="270">
        <v>1555</v>
      </c>
      <c r="AX117" s="270">
        <v>6540</v>
      </c>
      <c r="AY117" s="270">
        <v>310</v>
      </c>
      <c r="AZ117" s="270">
        <v>1855</v>
      </c>
      <c r="BA117" s="270">
        <v>3895</v>
      </c>
      <c r="BB117" s="270">
        <v>36100</v>
      </c>
      <c r="BC117" s="270">
        <v>3090</v>
      </c>
      <c r="BD117" s="270">
        <v>4275</v>
      </c>
      <c r="BE117" s="270">
        <v>1380</v>
      </c>
      <c r="BF117" s="270">
        <v>1225</v>
      </c>
      <c r="BG117" s="270">
        <v>420</v>
      </c>
      <c r="BH117" s="270">
        <v>845</v>
      </c>
      <c r="BI117" s="270">
        <v>70</v>
      </c>
      <c r="BJ117" s="270">
        <v>305</v>
      </c>
      <c r="BK117" s="270">
        <v>3215</v>
      </c>
      <c r="BL117" s="270">
        <v>4895</v>
      </c>
      <c r="BM117" s="270">
        <v>11635</v>
      </c>
      <c r="BN117" s="270">
        <v>1265</v>
      </c>
      <c r="BO117" s="270">
        <v>3900</v>
      </c>
      <c r="BP117" s="270">
        <v>4975</v>
      </c>
      <c r="BQ117" s="270">
        <v>5120</v>
      </c>
      <c r="BR117" s="270">
        <v>1520</v>
      </c>
      <c r="BS117" s="270">
        <v>150</v>
      </c>
      <c r="BT117" s="270">
        <v>7005</v>
      </c>
      <c r="BU117" s="270">
        <v>3350</v>
      </c>
      <c r="BV117" s="270"/>
      <c r="BW117" s="270">
        <v>3980</v>
      </c>
      <c r="BX117" s="270">
        <v>175</v>
      </c>
      <c r="BY117" s="270">
        <v>2650</v>
      </c>
      <c r="BZ117" s="270">
        <v>310</v>
      </c>
      <c r="CA117" s="270">
        <v>65</v>
      </c>
      <c r="CB117" s="270">
        <v>15</v>
      </c>
      <c r="CC117" s="270">
        <v>0</v>
      </c>
      <c r="CD117" s="270">
        <v>850</v>
      </c>
      <c r="CE117" s="270">
        <v>25</v>
      </c>
      <c r="CF117" s="270">
        <v>270</v>
      </c>
      <c r="CG117" s="270">
        <v>58260</v>
      </c>
      <c r="CH117" s="270">
        <v>0</v>
      </c>
      <c r="CI117" s="270">
        <v>11030</v>
      </c>
      <c r="CJ117" s="270">
        <v>3780</v>
      </c>
      <c r="CK117" s="270">
        <v>3665</v>
      </c>
      <c r="CL117" s="270">
        <v>940</v>
      </c>
      <c r="CM117" s="270">
        <v>0</v>
      </c>
      <c r="CN117" s="270">
        <v>910</v>
      </c>
      <c r="CO117" s="270">
        <v>210</v>
      </c>
      <c r="CP117" s="270">
        <v>0</v>
      </c>
      <c r="CQ117" s="270" t="s">
        <v>1676</v>
      </c>
      <c r="CR117" s="270">
        <v>1665</v>
      </c>
      <c r="CS117" s="270">
        <v>0</v>
      </c>
      <c r="CT117" s="270">
        <v>0</v>
      </c>
      <c r="CU117" s="270">
        <v>0</v>
      </c>
      <c r="CV117" s="270">
        <v>0</v>
      </c>
      <c r="CW117" s="270">
        <v>0</v>
      </c>
      <c r="CX117" s="270">
        <v>0</v>
      </c>
      <c r="CY117" s="270">
        <v>35</v>
      </c>
      <c r="CZ117" s="270">
        <v>3010</v>
      </c>
      <c r="DA117" s="270">
        <v>630</v>
      </c>
      <c r="DB117" s="270">
        <v>575</v>
      </c>
      <c r="DC117" s="270">
        <v>8070</v>
      </c>
      <c r="DD117" s="270">
        <v>8920</v>
      </c>
      <c r="DE117" s="270">
        <v>605</v>
      </c>
      <c r="DF117" s="270">
        <v>120</v>
      </c>
      <c r="DG117" s="270">
        <v>0</v>
      </c>
      <c r="DH117" s="270">
        <v>0</v>
      </c>
      <c r="DI117" s="270" t="s">
        <v>1676</v>
      </c>
      <c r="DJ117" s="270">
        <v>0</v>
      </c>
      <c r="DK117" s="270">
        <v>0</v>
      </c>
      <c r="DL117" s="270">
        <v>0</v>
      </c>
      <c r="DM117" s="270">
        <v>0</v>
      </c>
      <c r="DN117" s="270">
        <v>0</v>
      </c>
      <c r="DO117" s="270">
        <v>1785</v>
      </c>
      <c r="DP117" s="270">
        <v>0</v>
      </c>
      <c r="DQ117" s="270"/>
      <c r="DR117" s="270">
        <v>1655</v>
      </c>
      <c r="DS117" s="270">
        <v>40</v>
      </c>
      <c r="DT117" s="270">
        <v>4340</v>
      </c>
      <c r="DU117" s="270">
        <v>0</v>
      </c>
      <c r="DV117" s="270">
        <v>0</v>
      </c>
      <c r="DW117" s="270">
        <v>10</v>
      </c>
      <c r="DX117" s="270">
        <v>1940</v>
      </c>
      <c r="DY117" s="270" t="s">
        <v>1676</v>
      </c>
      <c r="DZ117" s="270">
        <v>0</v>
      </c>
      <c r="EA117" s="270">
        <v>10</v>
      </c>
      <c r="EB117" s="270">
        <v>0</v>
      </c>
      <c r="EC117" s="270">
        <v>820</v>
      </c>
      <c r="ED117" s="270">
        <v>7155</v>
      </c>
      <c r="EE117" s="270">
        <v>0</v>
      </c>
      <c r="EF117" s="270">
        <v>8280</v>
      </c>
      <c r="EG117" s="270">
        <v>170</v>
      </c>
      <c r="EH117" s="270">
        <v>0</v>
      </c>
      <c r="EI117" s="270">
        <v>0</v>
      </c>
      <c r="EJ117" s="270">
        <v>3805</v>
      </c>
      <c r="EK117" s="270">
        <v>2925</v>
      </c>
      <c r="EL117" s="270">
        <v>1155</v>
      </c>
      <c r="EM117" s="270" t="s">
        <v>1676</v>
      </c>
      <c r="EN117" s="270">
        <v>0</v>
      </c>
      <c r="EO117" s="270">
        <v>0</v>
      </c>
      <c r="EP117" s="270">
        <v>0</v>
      </c>
      <c r="EQ117" s="270">
        <v>0</v>
      </c>
      <c r="ER117" s="270">
        <v>0</v>
      </c>
      <c r="ES117" s="270">
        <v>0</v>
      </c>
      <c r="ET117" s="270">
        <v>0</v>
      </c>
      <c r="EU117" s="270">
        <v>0</v>
      </c>
      <c r="EV117" s="270">
        <v>0</v>
      </c>
      <c r="EW117" s="270">
        <v>0</v>
      </c>
      <c r="EX117" s="270">
        <v>0</v>
      </c>
      <c r="EY117" s="270" t="s">
        <v>1676</v>
      </c>
      <c r="EZ117" s="270">
        <v>1725</v>
      </c>
      <c r="FA117" s="270">
        <v>130</v>
      </c>
      <c r="FB117" s="270">
        <v>0</v>
      </c>
      <c r="FC117" s="270">
        <v>0</v>
      </c>
      <c r="FD117" s="270" t="s">
        <v>1676</v>
      </c>
      <c r="FE117" s="270">
        <v>0</v>
      </c>
      <c r="FF117" s="270">
        <v>0</v>
      </c>
      <c r="FG117" s="270">
        <v>0</v>
      </c>
      <c r="FH117" s="270">
        <v>0</v>
      </c>
      <c r="FI117" s="270">
        <v>0</v>
      </c>
      <c r="FJ117" s="270">
        <v>40</v>
      </c>
      <c r="FK117" s="270" t="s">
        <v>1676</v>
      </c>
      <c r="FL117" s="351">
        <v>44060</v>
      </c>
      <c r="FM117" s="323">
        <v>7730</v>
      </c>
      <c r="FN117" s="324">
        <v>26390</v>
      </c>
      <c r="FO117" s="270"/>
      <c r="FP117" s="89"/>
      <c r="FQ117" s="270"/>
      <c r="FR117" s="319"/>
      <c r="FS117" s="319"/>
      <c r="FT117" s="319"/>
      <c r="FU117" s="319"/>
      <c r="FV117" s="319"/>
      <c r="FW117" s="319"/>
      <c r="FX117" s="319"/>
      <c r="FY117" s="319"/>
      <c r="FZ117" s="319"/>
      <c r="GA117" s="319"/>
      <c r="GB117" s="319"/>
      <c r="GC117" s="319"/>
      <c r="GD117" s="319"/>
      <c r="GE117" s="319"/>
      <c r="GF117" s="319"/>
      <c r="GG117" s="319"/>
      <c r="GH117" s="319"/>
      <c r="GI117" s="319"/>
      <c r="GJ117" s="319"/>
      <c r="GK117" s="319"/>
      <c r="GL117" s="319"/>
      <c r="GM117" s="319"/>
      <c r="GN117" s="319"/>
      <c r="GO117" s="319"/>
      <c r="GP117" s="319"/>
      <c r="GQ117" s="319"/>
      <c r="GR117" s="319"/>
      <c r="GS117" s="319"/>
      <c r="GT117" s="319"/>
      <c r="GU117" s="319"/>
      <c r="GV117" s="319"/>
      <c r="GW117" s="319"/>
      <c r="GX117" s="319"/>
      <c r="GY117" s="319"/>
      <c r="GZ117" s="319"/>
      <c r="HA117" s="319"/>
      <c r="HB117" s="319"/>
      <c r="HC117" s="319"/>
      <c r="HD117" s="319"/>
      <c r="HE117" s="319"/>
      <c r="HF117" s="319"/>
      <c r="HG117" s="319"/>
      <c r="HH117" s="319"/>
      <c r="HI117" s="319"/>
      <c r="HJ117" s="319"/>
      <c r="HK117" s="319"/>
      <c r="HL117" s="319"/>
      <c r="HM117" s="319"/>
      <c r="HN117" s="319"/>
      <c r="HO117" s="319"/>
      <c r="HP117" s="319"/>
      <c r="HQ117" s="319"/>
      <c r="HR117" s="319"/>
      <c r="HS117" s="319"/>
      <c r="HT117" s="319"/>
      <c r="HU117" s="319"/>
      <c r="HV117" s="319"/>
      <c r="HW117" s="319"/>
      <c r="HX117" s="319"/>
      <c r="HY117" s="319"/>
      <c r="HZ117" s="319"/>
      <c r="IA117" s="319"/>
      <c r="IB117" s="319"/>
      <c r="IC117" s="319"/>
      <c r="ID117" s="319"/>
      <c r="IE117" s="319"/>
      <c r="IF117" s="319"/>
      <c r="IG117" s="318"/>
    </row>
    <row r="118" spans="1:241" ht="12.75" customHeight="1" x14ac:dyDescent="0.2">
      <c r="A118" s="370" t="s">
        <v>456</v>
      </c>
      <c r="B118" s="270">
        <v>2870</v>
      </c>
      <c r="C118" s="270">
        <v>2590</v>
      </c>
      <c r="D118" s="270">
        <v>1210</v>
      </c>
      <c r="E118" s="270">
        <v>1375</v>
      </c>
      <c r="F118" s="270">
        <v>825</v>
      </c>
      <c r="G118" s="270" t="s">
        <v>1676</v>
      </c>
      <c r="H118" s="270">
        <v>825</v>
      </c>
      <c r="I118" s="270">
        <v>2845</v>
      </c>
      <c r="J118" s="270">
        <v>25</v>
      </c>
      <c r="K118" s="270">
        <v>70035</v>
      </c>
      <c r="L118" s="270"/>
      <c r="M118" s="270">
        <v>0</v>
      </c>
      <c r="N118" s="270">
        <v>0</v>
      </c>
      <c r="O118" s="270">
        <v>0</v>
      </c>
      <c r="P118" s="270">
        <v>0</v>
      </c>
      <c r="Q118" s="270">
        <v>0</v>
      </c>
      <c r="R118" s="270">
        <v>0</v>
      </c>
      <c r="S118" s="270">
        <v>0</v>
      </c>
      <c r="T118" s="270">
        <v>0</v>
      </c>
      <c r="U118" s="270">
        <v>27.166342790516907</v>
      </c>
      <c r="V118" s="270">
        <v>14</v>
      </c>
      <c r="X118" s="270">
        <v>70.654545454545456</v>
      </c>
      <c r="Y118" s="270">
        <v>0</v>
      </c>
      <c r="Z118" s="270">
        <v>185</v>
      </c>
      <c r="AA118" s="270">
        <v>245</v>
      </c>
      <c r="AB118" s="270">
        <v>265</v>
      </c>
      <c r="AC118" s="270">
        <v>550</v>
      </c>
      <c r="AD118" s="270">
        <v>1235</v>
      </c>
      <c r="AE118" s="270">
        <v>380</v>
      </c>
      <c r="AF118" s="270">
        <v>0</v>
      </c>
      <c r="AG118" s="270">
        <v>0</v>
      </c>
      <c r="AH118" s="270">
        <v>0</v>
      </c>
      <c r="AI118" s="270">
        <v>0</v>
      </c>
      <c r="AJ118" s="270">
        <v>0</v>
      </c>
      <c r="AK118" s="270">
        <v>0</v>
      </c>
      <c r="AL118" s="270">
        <v>0</v>
      </c>
      <c r="AM118" s="270">
        <v>0</v>
      </c>
      <c r="AN118" s="270">
        <v>0</v>
      </c>
      <c r="AO118" s="270">
        <v>0</v>
      </c>
      <c r="AP118" s="270">
        <v>0</v>
      </c>
      <c r="AQ118" s="270">
        <v>0</v>
      </c>
      <c r="AR118" s="270">
        <v>0</v>
      </c>
      <c r="AS118" s="270">
        <v>0</v>
      </c>
      <c r="AT118" s="270">
        <v>0</v>
      </c>
      <c r="AU118" s="270">
        <v>0</v>
      </c>
      <c r="AV118" s="270">
        <v>0</v>
      </c>
      <c r="AW118" s="270">
        <v>0</v>
      </c>
      <c r="AX118" s="270">
        <v>0</v>
      </c>
      <c r="AY118" s="270">
        <v>0</v>
      </c>
      <c r="AZ118" s="270">
        <v>0</v>
      </c>
      <c r="BA118" s="270">
        <v>0</v>
      </c>
      <c r="BB118" s="270">
        <v>2870</v>
      </c>
      <c r="BC118" s="270">
        <v>65</v>
      </c>
      <c r="BD118" s="270">
        <v>240</v>
      </c>
      <c r="BE118" s="270">
        <v>45</v>
      </c>
      <c r="BF118" s="270">
        <v>40</v>
      </c>
      <c r="BG118" s="270">
        <v>485</v>
      </c>
      <c r="BH118" s="270">
        <v>115</v>
      </c>
      <c r="BI118" s="270" t="s">
        <v>1676</v>
      </c>
      <c r="BJ118" s="270" t="s">
        <v>1676</v>
      </c>
      <c r="BK118" s="270">
        <v>195</v>
      </c>
      <c r="BL118" s="270">
        <v>250</v>
      </c>
      <c r="BM118" s="270">
        <v>75</v>
      </c>
      <c r="BN118" s="270">
        <v>35</v>
      </c>
      <c r="BO118" s="270">
        <v>90</v>
      </c>
      <c r="BP118" s="270">
        <v>150</v>
      </c>
      <c r="BQ118" s="270">
        <v>0</v>
      </c>
      <c r="BR118" s="270">
        <v>0</v>
      </c>
      <c r="BS118" s="270" t="s">
        <v>1676</v>
      </c>
      <c r="BT118" s="270">
        <v>450</v>
      </c>
      <c r="BU118" s="270">
        <v>345</v>
      </c>
      <c r="BV118" s="270"/>
      <c r="BW118" s="270" t="s">
        <v>1676</v>
      </c>
      <c r="BX118" s="270">
        <v>0</v>
      </c>
      <c r="BY118" s="270">
        <v>30</v>
      </c>
      <c r="BZ118" s="270">
        <v>35</v>
      </c>
      <c r="CA118" s="270" t="s">
        <v>1676</v>
      </c>
      <c r="CB118" s="270">
        <v>0</v>
      </c>
      <c r="CC118" s="270">
        <v>0</v>
      </c>
      <c r="CD118" s="270">
        <v>30</v>
      </c>
      <c r="CE118" s="270" t="s">
        <v>1676</v>
      </c>
      <c r="CF118" s="270">
        <v>20</v>
      </c>
      <c r="CG118" s="270">
        <v>2465</v>
      </c>
      <c r="CH118" s="270" t="s">
        <v>1676</v>
      </c>
      <c r="CI118" s="270">
        <v>0</v>
      </c>
      <c r="CJ118" s="270">
        <v>0</v>
      </c>
      <c r="CK118" s="270">
        <v>0</v>
      </c>
      <c r="CL118" s="270">
        <v>0</v>
      </c>
      <c r="CM118" s="270">
        <v>0</v>
      </c>
      <c r="CN118" s="270">
        <v>0</v>
      </c>
      <c r="CO118" s="270">
        <v>0</v>
      </c>
      <c r="CP118" s="270">
        <v>0</v>
      </c>
      <c r="CQ118" s="270">
        <v>0</v>
      </c>
      <c r="CR118" s="270">
        <v>0</v>
      </c>
      <c r="CS118" s="270">
        <v>0</v>
      </c>
      <c r="CT118" s="270">
        <v>0</v>
      </c>
      <c r="CU118" s="270">
        <v>0</v>
      </c>
      <c r="CV118" s="270">
        <v>0</v>
      </c>
      <c r="CW118" s="270">
        <v>0</v>
      </c>
      <c r="CX118" s="270">
        <v>0</v>
      </c>
      <c r="CY118" s="270">
        <v>0</v>
      </c>
      <c r="CZ118" s="270">
        <v>0</v>
      </c>
      <c r="DA118" s="270">
        <v>0</v>
      </c>
      <c r="DB118" s="270">
        <v>0</v>
      </c>
      <c r="DC118" s="270">
        <v>2000</v>
      </c>
      <c r="DD118" s="270">
        <v>0</v>
      </c>
      <c r="DE118" s="270">
        <v>0</v>
      </c>
      <c r="DF118" s="270">
        <v>0</v>
      </c>
      <c r="DG118" s="270">
        <v>0</v>
      </c>
      <c r="DH118" s="270">
        <v>0</v>
      </c>
      <c r="DI118" s="270">
        <v>0</v>
      </c>
      <c r="DJ118" s="270">
        <v>0</v>
      </c>
      <c r="DK118" s="270">
        <v>0</v>
      </c>
      <c r="DL118" s="270">
        <v>0</v>
      </c>
      <c r="DM118" s="270">
        <v>0</v>
      </c>
      <c r="DN118" s="270">
        <v>0</v>
      </c>
      <c r="DO118" s="270">
        <v>0</v>
      </c>
      <c r="DP118" s="270">
        <v>0</v>
      </c>
      <c r="DQ118" s="270"/>
      <c r="DR118" s="270">
        <v>0</v>
      </c>
      <c r="DS118" s="270">
        <v>0</v>
      </c>
      <c r="DT118" s="270">
        <v>0</v>
      </c>
      <c r="DU118" s="270">
        <v>0</v>
      </c>
      <c r="DV118" s="270">
        <v>0</v>
      </c>
      <c r="DW118" s="270">
        <v>0</v>
      </c>
      <c r="DX118" s="270">
        <v>0</v>
      </c>
      <c r="DY118" s="270">
        <v>0</v>
      </c>
      <c r="DZ118" s="270">
        <v>0</v>
      </c>
      <c r="EA118" s="270">
        <v>0</v>
      </c>
      <c r="EB118" s="270">
        <v>0</v>
      </c>
      <c r="EC118" s="270">
        <v>0</v>
      </c>
      <c r="ED118" s="270" t="s">
        <v>1676</v>
      </c>
      <c r="EE118" s="270">
        <v>0</v>
      </c>
      <c r="EF118" s="270">
        <v>0</v>
      </c>
      <c r="EG118" s="270">
        <v>0</v>
      </c>
      <c r="EH118" s="270">
        <v>0</v>
      </c>
      <c r="EI118" s="270">
        <v>0</v>
      </c>
      <c r="EJ118" s="270">
        <v>0</v>
      </c>
      <c r="EK118" s="270">
        <v>0</v>
      </c>
      <c r="EL118" s="270">
        <v>0</v>
      </c>
      <c r="EM118" s="270">
        <v>0</v>
      </c>
      <c r="EN118" s="270">
        <v>0</v>
      </c>
      <c r="EO118" s="270">
        <v>10</v>
      </c>
      <c r="EP118" s="270">
        <v>700</v>
      </c>
      <c r="EQ118" s="270">
        <v>0</v>
      </c>
      <c r="ER118" s="270">
        <v>0</v>
      </c>
      <c r="ES118" s="270">
        <v>0</v>
      </c>
      <c r="ET118" s="270">
        <v>155</v>
      </c>
      <c r="EU118" s="270">
        <v>0</v>
      </c>
      <c r="EV118" s="270">
        <v>0</v>
      </c>
      <c r="EW118" s="270">
        <v>0</v>
      </c>
      <c r="EX118" s="270">
        <v>0</v>
      </c>
      <c r="EY118" s="270">
        <v>0</v>
      </c>
      <c r="EZ118" s="270">
        <v>0</v>
      </c>
      <c r="FA118" s="270">
        <v>0</v>
      </c>
      <c r="FB118" s="270">
        <v>0</v>
      </c>
      <c r="FC118" s="270">
        <v>0</v>
      </c>
      <c r="FD118" s="270">
        <v>0</v>
      </c>
      <c r="FE118" s="270">
        <v>0</v>
      </c>
      <c r="FF118" s="270">
        <v>0</v>
      </c>
      <c r="FG118" s="270">
        <v>0</v>
      </c>
      <c r="FH118" s="270">
        <v>0</v>
      </c>
      <c r="FI118" s="270">
        <v>0</v>
      </c>
      <c r="FJ118" s="270">
        <v>0</v>
      </c>
      <c r="FK118" s="270">
        <v>0</v>
      </c>
      <c r="FL118" s="351">
        <v>0</v>
      </c>
      <c r="FM118" s="323">
        <v>935</v>
      </c>
      <c r="FN118" s="324">
        <v>0</v>
      </c>
      <c r="FO118" s="270"/>
      <c r="FP118" s="89"/>
      <c r="FQ118" s="270"/>
      <c r="FR118" s="319"/>
      <c r="FS118" s="319"/>
      <c r="FT118" s="319"/>
      <c r="FU118" s="319"/>
      <c r="FV118" s="319"/>
      <c r="FW118" s="319"/>
      <c r="FX118" s="319"/>
      <c r="FY118" s="319"/>
      <c r="FZ118" s="319"/>
      <c r="GA118" s="319"/>
      <c r="GB118" s="319"/>
      <c r="GC118" s="319"/>
      <c r="GD118" s="319"/>
      <c r="GE118" s="319"/>
      <c r="GF118" s="319"/>
      <c r="GG118" s="319"/>
      <c r="GH118" s="319"/>
      <c r="GI118" s="319"/>
      <c r="GJ118" s="319"/>
      <c r="GK118" s="319"/>
      <c r="GL118" s="319"/>
      <c r="GM118" s="319"/>
      <c r="GN118" s="319"/>
      <c r="GO118" s="319"/>
      <c r="GP118" s="319"/>
      <c r="GQ118" s="319"/>
      <c r="GR118" s="319"/>
      <c r="GS118" s="319"/>
      <c r="GT118" s="319"/>
      <c r="GU118" s="319"/>
      <c r="GV118" s="319"/>
      <c r="GW118" s="319"/>
      <c r="GX118" s="319"/>
      <c r="GY118" s="319"/>
      <c r="GZ118" s="319"/>
      <c r="HA118" s="319"/>
      <c r="HB118" s="319"/>
      <c r="HC118" s="319"/>
      <c r="HD118" s="319"/>
      <c r="HE118" s="319"/>
      <c r="HF118" s="319"/>
      <c r="HG118" s="319"/>
      <c r="HH118" s="319"/>
      <c r="HI118" s="319"/>
      <c r="HJ118" s="319"/>
      <c r="HK118" s="319"/>
      <c r="HL118" s="319"/>
      <c r="HM118" s="319"/>
      <c r="HN118" s="319"/>
      <c r="HO118" s="319"/>
      <c r="HP118" s="319"/>
      <c r="HQ118" s="319"/>
      <c r="HR118" s="319"/>
      <c r="HS118" s="319"/>
      <c r="HT118" s="319"/>
      <c r="HU118" s="319"/>
      <c r="HV118" s="319"/>
      <c r="HW118" s="319"/>
      <c r="HX118" s="319"/>
      <c r="HY118" s="319"/>
      <c r="HZ118" s="319"/>
      <c r="IA118" s="319"/>
      <c r="IB118" s="319"/>
      <c r="IC118" s="319"/>
      <c r="ID118" s="319"/>
      <c r="IE118" s="319"/>
      <c r="IF118" s="319"/>
      <c r="IG118" s="318"/>
    </row>
    <row r="119" spans="1:241" ht="12.75" customHeight="1" x14ac:dyDescent="0.2">
      <c r="A119" s="370" t="s">
        <v>1385</v>
      </c>
      <c r="B119" s="270">
        <v>135</v>
      </c>
      <c r="C119" s="270">
        <v>135</v>
      </c>
      <c r="D119" s="270">
        <v>55</v>
      </c>
      <c r="E119" s="270">
        <v>80</v>
      </c>
      <c r="F119" s="270">
        <v>0</v>
      </c>
      <c r="G119" s="270">
        <v>0</v>
      </c>
      <c r="H119" s="270">
        <v>135</v>
      </c>
      <c r="I119" s="270">
        <v>135</v>
      </c>
      <c r="J119" s="270">
        <v>0</v>
      </c>
      <c r="K119" s="270" t="s">
        <v>1676</v>
      </c>
      <c r="L119" s="270">
        <v>3</v>
      </c>
      <c r="M119" s="270">
        <v>135</v>
      </c>
      <c r="N119" s="270">
        <v>0</v>
      </c>
      <c r="O119" s="270">
        <v>0</v>
      </c>
      <c r="P119" s="270">
        <v>0</v>
      </c>
      <c r="Q119" s="270">
        <v>0</v>
      </c>
      <c r="R119" s="270">
        <v>0</v>
      </c>
      <c r="S119" s="270">
        <v>0</v>
      </c>
      <c r="T119" s="270">
        <v>0</v>
      </c>
      <c r="U119" s="270">
        <v>1.5037593984962405E-2</v>
      </c>
      <c r="V119" s="270">
        <v>0</v>
      </c>
      <c r="W119" s="270">
        <v>3</v>
      </c>
      <c r="X119" s="270">
        <v>6.8421052631578947</v>
      </c>
      <c r="Y119" s="270">
        <v>130</v>
      </c>
      <c r="Z119" s="270" t="s">
        <v>1676</v>
      </c>
      <c r="AA119" s="270">
        <v>0</v>
      </c>
      <c r="AB119" s="270">
        <v>0</v>
      </c>
      <c r="AC119" s="270">
        <v>0</v>
      </c>
      <c r="AD119" s="270">
        <v>0</v>
      </c>
      <c r="AE119" s="270">
        <v>0</v>
      </c>
      <c r="AF119" s="270">
        <v>0</v>
      </c>
      <c r="AG119" s="270">
        <v>0</v>
      </c>
      <c r="AH119" s="270">
        <v>0</v>
      </c>
      <c r="AI119" s="270">
        <v>0</v>
      </c>
      <c r="AJ119" s="270">
        <v>0</v>
      </c>
      <c r="AK119" s="270">
        <v>130</v>
      </c>
      <c r="AL119" s="270">
        <v>0</v>
      </c>
      <c r="AM119" s="270">
        <v>0</v>
      </c>
      <c r="AN119" s="270">
        <v>0</v>
      </c>
      <c r="AO119" s="270">
        <v>0</v>
      </c>
      <c r="AP119" s="270">
        <v>0</v>
      </c>
      <c r="AQ119" s="270">
        <v>0</v>
      </c>
      <c r="AR119" s="270">
        <v>0</v>
      </c>
      <c r="AS119" s="270">
        <v>0</v>
      </c>
      <c r="AT119" s="270">
        <v>0</v>
      </c>
      <c r="AU119" s="270">
        <v>0</v>
      </c>
      <c r="AV119" s="270">
        <v>0</v>
      </c>
      <c r="AW119" s="270">
        <v>0</v>
      </c>
      <c r="AX119" s="270">
        <v>0</v>
      </c>
      <c r="AY119" s="270">
        <v>0</v>
      </c>
      <c r="AZ119" s="270">
        <v>0</v>
      </c>
      <c r="BA119" s="270">
        <v>0</v>
      </c>
      <c r="BB119" s="270" t="s">
        <v>1676</v>
      </c>
      <c r="BC119" s="270">
        <v>0</v>
      </c>
      <c r="BD119" s="270">
        <v>0</v>
      </c>
      <c r="BE119" s="270">
        <v>0</v>
      </c>
      <c r="BF119" s="270">
        <v>0</v>
      </c>
      <c r="BG119" s="270">
        <v>0</v>
      </c>
      <c r="BH119" s="270">
        <v>0</v>
      </c>
      <c r="BI119" s="270">
        <v>0</v>
      </c>
      <c r="BJ119" s="270">
        <v>0</v>
      </c>
      <c r="BK119" s="270">
        <v>0</v>
      </c>
      <c r="BL119" s="270">
        <v>0</v>
      </c>
      <c r="BM119" s="270">
        <v>135</v>
      </c>
      <c r="BN119" s="270">
        <v>0</v>
      </c>
      <c r="BO119" s="270">
        <v>0</v>
      </c>
      <c r="BP119" s="270">
        <v>0</v>
      </c>
      <c r="BQ119" s="270">
        <v>0</v>
      </c>
      <c r="BR119" s="270">
        <v>0</v>
      </c>
      <c r="BS119" s="270">
        <v>0</v>
      </c>
      <c r="BT119" s="270">
        <v>0</v>
      </c>
      <c r="BU119" s="270">
        <v>0</v>
      </c>
      <c r="BV119" s="270"/>
      <c r="BW119" s="270">
        <v>0</v>
      </c>
      <c r="BX119" s="270">
        <v>0</v>
      </c>
      <c r="BY119" s="270">
        <v>0</v>
      </c>
      <c r="BZ119" s="270">
        <v>0</v>
      </c>
      <c r="CA119" s="270">
        <v>0</v>
      </c>
      <c r="CB119" s="270">
        <v>0</v>
      </c>
      <c r="CC119" s="270">
        <v>0</v>
      </c>
      <c r="CD119" s="270">
        <v>0</v>
      </c>
      <c r="CE119" s="270">
        <v>0</v>
      </c>
      <c r="CF119" s="270">
        <v>0</v>
      </c>
      <c r="CG119" s="270">
        <v>135</v>
      </c>
      <c r="CH119" s="270">
        <v>0</v>
      </c>
      <c r="CI119" s="270">
        <v>0</v>
      </c>
      <c r="CJ119" s="270">
        <v>0</v>
      </c>
      <c r="CK119" s="270">
        <v>0</v>
      </c>
      <c r="CL119" s="270">
        <v>0</v>
      </c>
      <c r="CM119" s="270">
        <v>0</v>
      </c>
      <c r="CN119" s="270">
        <v>0</v>
      </c>
      <c r="CO119" s="270">
        <v>0</v>
      </c>
      <c r="CP119" s="270">
        <v>0</v>
      </c>
      <c r="CQ119" s="270">
        <v>0</v>
      </c>
      <c r="CR119" s="270">
        <v>0</v>
      </c>
      <c r="CS119" s="270">
        <v>0</v>
      </c>
      <c r="CT119" s="270">
        <v>0</v>
      </c>
      <c r="CU119" s="270">
        <v>0</v>
      </c>
      <c r="CV119" s="270">
        <v>0</v>
      </c>
      <c r="CW119" s="270">
        <v>0</v>
      </c>
      <c r="CX119" s="270">
        <v>0</v>
      </c>
      <c r="CY119" s="270">
        <v>0</v>
      </c>
      <c r="CZ119" s="270">
        <v>0</v>
      </c>
      <c r="DA119" s="270">
        <v>0</v>
      </c>
      <c r="DB119" s="270">
        <v>0</v>
      </c>
      <c r="DC119" s="270">
        <v>0</v>
      </c>
      <c r="DD119" s="270">
        <v>0</v>
      </c>
      <c r="DE119" s="270">
        <v>0</v>
      </c>
      <c r="DF119" s="270">
        <v>0</v>
      </c>
      <c r="DG119" s="270">
        <v>0</v>
      </c>
      <c r="DH119" s="270">
        <v>0</v>
      </c>
      <c r="DI119" s="270">
        <v>0</v>
      </c>
      <c r="DJ119" s="270">
        <v>0</v>
      </c>
      <c r="DK119" s="270">
        <v>0</v>
      </c>
      <c r="DL119" s="270">
        <v>0</v>
      </c>
      <c r="DM119" s="270">
        <v>0</v>
      </c>
      <c r="DN119" s="270">
        <v>0</v>
      </c>
      <c r="DO119" s="270">
        <v>0</v>
      </c>
      <c r="DP119" s="270">
        <v>0</v>
      </c>
      <c r="DQ119" s="270"/>
      <c r="DR119" s="270">
        <v>0</v>
      </c>
      <c r="DS119" s="270">
        <v>0</v>
      </c>
      <c r="DT119" s="270">
        <v>0</v>
      </c>
      <c r="DU119" s="270">
        <v>0</v>
      </c>
      <c r="DV119" s="270">
        <v>0</v>
      </c>
      <c r="DW119" s="270">
        <v>0</v>
      </c>
      <c r="DX119" s="270">
        <v>0</v>
      </c>
      <c r="DY119" s="270">
        <v>0</v>
      </c>
      <c r="DZ119" s="270">
        <v>0</v>
      </c>
      <c r="EA119" s="270">
        <v>0</v>
      </c>
      <c r="EB119" s="270">
        <v>0</v>
      </c>
      <c r="EC119" s="270">
        <v>0</v>
      </c>
      <c r="ED119" s="270">
        <v>0</v>
      </c>
      <c r="EE119" s="270">
        <v>0</v>
      </c>
      <c r="EF119" s="270">
        <v>0</v>
      </c>
      <c r="EG119" s="270">
        <v>0</v>
      </c>
      <c r="EH119" s="270">
        <v>0</v>
      </c>
      <c r="EI119" s="270">
        <v>0</v>
      </c>
      <c r="EJ119" s="270">
        <v>0</v>
      </c>
      <c r="EK119" s="270">
        <v>0</v>
      </c>
      <c r="EL119" s="270">
        <v>0</v>
      </c>
      <c r="EM119" s="270">
        <v>0</v>
      </c>
      <c r="EN119" s="270">
        <v>0</v>
      </c>
      <c r="EO119" s="270">
        <v>0</v>
      </c>
      <c r="EP119" s="270">
        <v>0</v>
      </c>
      <c r="EQ119" s="270">
        <v>0</v>
      </c>
      <c r="ER119" s="270">
        <v>0</v>
      </c>
      <c r="ES119" s="270">
        <v>0</v>
      </c>
      <c r="ET119" s="270">
        <v>0</v>
      </c>
      <c r="EU119" s="270">
        <v>0</v>
      </c>
      <c r="EV119" s="270">
        <v>0</v>
      </c>
      <c r="EW119" s="270">
        <v>0</v>
      </c>
      <c r="EX119" s="270">
        <v>0</v>
      </c>
      <c r="EY119" s="270">
        <v>0</v>
      </c>
      <c r="EZ119" s="270">
        <v>0</v>
      </c>
      <c r="FA119" s="270">
        <v>0</v>
      </c>
      <c r="FB119" s="270">
        <v>0</v>
      </c>
      <c r="FC119" s="270">
        <v>0</v>
      </c>
      <c r="FD119" s="270">
        <v>0</v>
      </c>
      <c r="FE119" s="270">
        <v>0</v>
      </c>
      <c r="FF119" s="270">
        <v>0</v>
      </c>
      <c r="FG119" s="270">
        <v>135</v>
      </c>
      <c r="FH119" s="270">
        <v>0</v>
      </c>
      <c r="FI119" s="270">
        <v>0</v>
      </c>
      <c r="FJ119" s="270">
        <v>0</v>
      </c>
      <c r="FK119" s="270">
        <v>0</v>
      </c>
      <c r="FL119" s="351">
        <v>130</v>
      </c>
      <c r="FM119" s="323">
        <v>0</v>
      </c>
      <c r="FN119" s="324">
        <v>135</v>
      </c>
      <c r="FO119" s="270"/>
      <c r="FP119" s="89"/>
      <c r="FQ119" s="270"/>
      <c r="FR119" s="319"/>
      <c r="FS119" s="319"/>
      <c r="FT119" s="319"/>
      <c r="FU119" s="319"/>
      <c r="FV119" s="319"/>
      <c r="FW119" s="319"/>
      <c r="FX119" s="319"/>
      <c r="FY119" s="319"/>
      <c r="FZ119" s="319"/>
      <c r="GA119" s="319"/>
      <c r="GB119" s="319"/>
      <c r="GC119" s="319"/>
      <c r="GD119" s="319"/>
      <c r="GE119" s="319"/>
      <c r="GF119" s="319"/>
      <c r="GG119" s="319"/>
      <c r="GH119" s="319"/>
      <c r="GI119" s="319"/>
      <c r="GJ119" s="319"/>
      <c r="GK119" s="319"/>
      <c r="GL119" s="319"/>
      <c r="GM119" s="319"/>
      <c r="GN119" s="319"/>
      <c r="GO119" s="319"/>
      <c r="GP119" s="319"/>
      <c r="GQ119" s="319"/>
      <c r="GR119" s="319"/>
      <c r="GS119" s="319"/>
      <c r="GT119" s="319"/>
      <c r="GU119" s="319"/>
      <c r="GV119" s="319"/>
      <c r="GW119" s="319"/>
      <c r="GX119" s="319"/>
      <c r="GY119" s="319"/>
      <c r="GZ119" s="319"/>
      <c r="HA119" s="319"/>
      <c r="HB119" s="319"/>
      <c r="HC119" s="319"/>
      <c r="HD119" s="319"/>
      <c r="HE119" s="319"/>
      <c r="HF119" s="319"/>
      <c r="HG119" s="319"/>
      <c r="HH119" s="319"/>
      <c r="HI119" s="319"/>
      <c r="HJ119" s="319"/>
      <c r="HK119" s="319"/>
      <c r="HL119" s="319"/>
      <c r="HM119" s="319"/>
      <c r="HN119" s="319"/>
      <c r="HO119" s="319"/>
      <c r="HP119" s="319"/>
      <c r="HQ119" s="319"/>
      <c r="HR119" s="319"/>
      <c r="HS119" s="319"/>
      <c r="HT119" s="319"/>
      <c r="HU119" s="319"/>
      <c r="HV119" s="319"/>
      <c r="HW119" s="319"/>
      <c r="HX119" s="319"/>
      <c r="HY119" s="319"/>
      <c r="HZ119" s="319"/>
      <c r="IA119" s="319"/>
      <c r="IB119" s="319"/>
      <c r="IC119" s="319"/>
      <c r="ID119" s="319"/>
      <c r="IE119" s="319"/>
      <c r="IF119" s="319"/>
      <c r="IG119" s="318"/>
    </row>
    <row r="120" spans="1:241" ht="12.75" customHeight="1" x14ac:dyDescent="0.2">
      <c r="A120" s="370" t="s">
        <v>566</v>
      </c>
      <c r="B120" s="270">
        <v>102345</v>
      </c>
      <c r="C120" s="270">
        <v>89155</v>
      </c>
      <c r="D120" s="270">
        <v>38875</v>
      </c>
      <c r="E120" s="270">
        <v>50270</v>
      </c>
      <c r="F120" s="270">
        <v>35685</v>
      </c>
      <c r="G120" s="270">
        <v>14850</v>
      </c>
      <c r="H120" s="270">
        <v>27785</v>
      </c>
      <c r="I120" s="270">
        <v>71030</v>
      </c>
      <c r="J120" s="270">
        <v>31315</v>
      </c>
      <c r="K120" s="270">
        <v>193390</v>
      </c>
      <c r="L120" s="270">
        <v>47.361891334996201</v>
      </c>
      <c r="M120" s="270">
        <v>13625</v>
      </c>
      <c r="N120" s="270">
        <v>6785</v>
      </c>
      <c r="O120" s="270">
        <v>2885</v>
      </c>
      <c r="P120" s="270">
        <v>3285</v>
      </c>
      <c r="Q120" s="270">
        <v>1050</v>
      </c>
      <c r="R120" s="270">
        <v>25</v>
      </c>
      <c r="S120" s="270" t="s">
        <v>1676</v>
      </c>
      <c r="T120" s="270">
        <v>0</v>
      </c>
      <c r="U120" s="270">
        <v>3.3523306443446854</v>
      </c>
      <c r="V120" s="270">
        <v>1</v>
      </c>
      <c r="W120" s="270">
        <v>30</v>
      </c>
      <c r="X120" s="270">
        <v>51.168474496701734</v>
      </c>
      <c r="Y120" s="270">
        <v>14055</v>
      </c>
      <c r="Z120" s="270">
        <v>9200</v>
      </c>
      <c r="AA120" s="270">
        <v>14930</v>
      </c>
      <c r="AB120" s="270">
        <v>17775</v>
      </c>
      <c r="AC120" s="270">
        <v>21405</v>
      </c>
      <c r="AD120" s="270">
        <v>21250</v>
      </c>
      <c r="AE120" s="270">
        <v>3410</v>
      </c>
      <c r="AF120" s="270">
        <v>915</v>
      </c>
      <c r="AG120" s="270">
        <v>470</v>
      </c>
      <c r="AH120" s="270" t="s">
        <v>1676</v>
      </c>
      <c r="AI120" s="270" t="s">
        <v>1676</v>
      </c>
      <c r="AJ120" s="270">
        <v>910</v>
      </c>
      <c r="AK120" s="270">
        <v>10</v>
      </c>
      <c r="AL120" s="270">
        <v>4745</v>
      </c>
      <c r="AM120" s="270">
        <v>8055</v>
      </c>
      <c r="AN120" s="270">
        <v>935</v>
      </c>
      <c r="AO120" s="270">
        <v>1005</v>
      </c>
      <c r="AP120" s="270">
        <v>585</v>
      </c>
      <c r="AQ120" s="270">
        <v>3370</v>
      </c>
      <c r="AR120" s="270">
        <v>670</v>
      </c>
      <c r="AS120" s="270">
        <v>380</v>
      </c>
      <c r="AT120" s="270">
        <v>2050</v>
      </c>
      <c r="AU120" s="270">
        <v>5025</v>
      </c>
      <c r="AV120" s="270">
        <v>1310</v>
      </c>
      <c r="AW120" s="270">
        <v>2580</v>
      </c>
      <c r="AX120" s="270">
        <v>8965</v>
      </c>
      <c r="AY120" s="270">
        <v>300</v>
      </c>
      <c r="AZ120" s="270">
        <v>3310</v>
      </c>
      <c r="BA120" s="270">
        <v>13835</v>
      </c>
      <c r="BB120" s="270">
        <v>42920</v>
      </c>
      <c r="BC120" s="270">
        <v>3250</v>
      </c>
      <c r="BD120" s="270">
        <v>11880</v>
      </c>
      <c r="BE120" s="270">
        <v>2390</v>
      </c>
      <c r="BF120" s="270">
        <v>1715</v>
      </c>
      <c r="BG120" s="270">
        <v>440</v>
      </c>
      <c r="BH120" s="270">
        <v>1075</v>
      </c>
      <c r="BI120" s="270">
        <v>125</v>
      </c>
      <c r="BJ120" s="270">
        <v>165</v>
      </c>
      <c r="BK120" s="270">
        <v>3650</v>
      </c>
      <c r="BL120" s="270">
        <v>6085</v>
      </c>
      <c r="BM120" s="270">
        <v>13600</v>
      </c>
      <c r="BN120" s="270">
        <v>2235</v>
      </c>
      <c r="BO120" s="270">
        <v>6005</v>
      </c>
      <c r="BP120" s="270">
        <v>6270</v>
      </c>
      <c r="BQ120" s="270">
        <v>7130</v>
      </c>
      <c r="BR120" s="270">
        <v>1115</v>
      </c>
      <c r="BS120" s="270">
        <v>165</v>
      </c>
      <c r="BT120" s="270">
        <v>10810</v>
      </c>
      <c r="BU120" s="270">
        <v>4110</v>
      </c>
      <c r="BV120" s="270"/>
      <c r="BW120" s="270">
        <v>6945</v>
      </c>
      <c r="BX120" s="270">
        <v>200</v>
      </c>
      <c r="BY120" s="270">
        <v>2940</v>
      </c>
      <c r="BZ120" s="270">
        <v>525</v>
      </c>
      <c r="CA120" s="270">
        <v>85</v>
      </c>
      <c r="CB120" s="270">
        <v>10</v>
      </c>
      <c r="CC120" s="270" t="s">
        <v>1676</v>
      </c>
      <c r="CD120" s="270">
        <v>945</v>
      </c>
      <c r="CE120" s="270">
        <v>30</v>
      </c>
      <c r="CF120" s="270">
        <v>360</v>
      </c>
      <c r="CG120" s="270">
        <v>84065</v>
      </c>
      <c r="CH120" s="270">
        <v>0</v>
      </c>
      <c r="CI120" s="270">
        <v>14525</v>
      </c>
      <c r="CJ120" s="270">
        <v>3960</v>
      </c>
      <c r="CK120" s="270">
        <v>4995</v>
      </c>
      <c r="CL120" s="270">
        <v>0</v>
      </c>
      <c r="CM120" s="270">
        <v>0</v>
      </c>
      <c r="CN120" s="270">
        <v>0</v>
      </c>
      <c r="CO120" s="270">
        <v>0</v>
      </c>
      <c r="CP120" s="270">
        <v>0</v>
      </c>
      <c r="CQ120" s="270">
        <v>0</v>
      </c>
      <c r="CR120" s="270">
        <v>0</v>
      </c>
      <c r="CS120" s="270">
        <v>0</v>
      </c>
      <c r="CT120" s="270">
        <v>0</v>
      </c>
      <c r="CU120" s="270">
        <v>0</v>
      </c>
      <c r="CV120" s="270">
        <v>0</v>
      </c>
      <c r="CW120" s="270">
        <v>0</v>
      </c>
      <c r="CX120" s="270">
        <v>0</v>
      </c>
      <c r="CY120" s="270">
        <v>50</v>
      </c>
      <c r="CZ120" s="270">
        <v>5450</v>
      </c>
      <c r="DA120" s="270">
        <v>850</v>
      </c>
      <c r="DB120" s="270">
        <v>0</v>
      </c>
      <c r="DC120" s="270">
        <v>6445</v>
      </c>
      <c r="DD120" s="270">
        <v>8285</v>
      </c>
      <c r="DE120" s="270">
        <v>3720</v>
      </c>
      <c r="DF120" s="270">
        <v>5135</v>
      </c>
      <c r="DG120" s="270">
        <v>0</v>
      </c>
      <c r="DH120" s="270">
        <v>0</v>
      </c>
      <c r="DI120" s="270">
        <v>0</v>
      </c>
      <c r="DJ120" s="270">
        <v>0</v>
      </c>
      <c r="DK120" s="270">
        <v>0</v>
      </c>
      <c r="DL120" s="270">
        <v>0</v>
      </c>
      <c r="DM120" s="270">
        <v>0</v>
      </c>
      <c r="DN120" s="270">
        <v>0</v>
      </c>
      <c r="DO120" s="270">
        <v>3610</v>
      </c>
      <c r="DP120" s="270">
        <v>0</v>
      </c>
      <c r="DQ120" s="270"/>
      <c r="DR120" s="270">
        <v>0</v>
      </c>
      <c r="DS120" s="270">
        <v>0</v>
      </c>
      <c r="DT120" s="270">
        <v>3880</v>
      </c>
      <c r="DU120" s="270">
        <v>0</v>
      </c>
      <c r="DV120" s="270">
        <v>0</v>
      </c>
      <c r="DW120" s="270">
        <v>0</v>
      </c>
      <c r="DX120" s="270">
        <v>3000</v>
      </c>
      <c r="DY120" s="270">
        <v>5890</v>
      </c>
      <c r="DZ120" s="270">
        <v>0</v>
      </c>
      <c r="EA120" s="270">
        <v>155</v>
      </c>
      <c r="EB120" s="270">
        <v>0</v>
      </c>
      <c r="EC120" s="270">
        <v>90</v>
      </c>
      <c r="ED120" s="270">
        <v>13390</v>
      </c>
      <c r="EE120" s="270">
        <v>0</v>
      </c>
      <c r="EF120" s="270">
        <v>8480</v>
      </c>
      <c r="EG120" s="270">
        <v>0</v>
      </c>
      <c r="EH120" s="270">
        <v>0</v>
      </c>
      <c r="EI120" s="270">
        <v>0</v>
      </c>
      <c r="EJ120" s="270">
        <v>590</v>
      </c>
      <c r="EK120" s="270">
        <v>8460</v>
      </c>
      <c r="EL120" s="270">
        <v>1060</v>
      </c>
      <c r="EM120" s="270">
        <v>0</v>
      </c>
      <c r="EN120" s="270">
        <v>0</v>
      </c>
      <c r="EO120" s="270">
        <v>0</v>
      </c>
      <c r="EP120" s="270">
        <v>0</v>
      </c>
      <c r="EQ120" s="270">
        <v>0</v>
      </c>
      <c r="ER120" s="270">
        <v>0</v>
      </c>
      <c r="ES120" s="270">
        <v>0</v>
      </c>
      <c r="ET120" s="270">
        <v>0</v>
      </c>
      <c r="EU120" s="270">
        <v>0</v>
      </c>
      <c r="EV120" s="270">
        <v>330</v>
      </c>
      <c r="EW120" s="270">
        <v>0</v>
      </c>
      <c r="EX120" s="270">
        <v>0</v>
      </c>
      <c r="EY120" s="270">
        <v>0</v>
      </c>
      <c r="EZ120" s="270">
        <v>0</v>
      </c>
      <c r="FA120" s="270">
        <v>0</v>
      </c>
      <c r="FB120" s="270">
        <v>0</v>
      </c>
      <c r="FC120" s="270">
        <v>0</v>
      </c>
      <c r="FD120" s="270">
        <v>0</v>
      </c>
      <c r="FE120" s="270">
        <v>0</v>
      </c>
      <c r="FF120" s="270">
        <v>0</v>
      </c>
      <c r="FG120" s="270">
        <v>0</v>
      </c>
      <c r="FH120" s="270">
        <v>0</v>
      </c>
      <c r="FI120" s="270">
        <v>0</v>
      </c>
      <c r="FJ120" s="270" t="s">
        <v>1676</v>
      </c>
      <c r="FK120" s="270">
        <v>0</v>
      </c>
      <c r="FL120" s="351">
        <v>59430</v>
      </c>
      <c r="FM120" s="323">
        <v>10835</v>
      </c>
      <c r="FN120" s="324">
        <v>27665</v>
      </c>
      <c r="FO120" s="270"/>
      <c r="FP120" s="89"/>
      <c r="FQ120" s="270"/>
      <c r="FR120" s="319"/>
      <c r="FS120" s="319"/>
      <c r="FT120" s="319"/>
      <c r="FU120" s="319"/>
      <c r="FV120" s="319"/>
      <c r="FW120" s="319"/>
      <c r="FX120" s="319"/>
      <c r="FY120" s="319"/>
      <c r="FZ120" s="319"/>
      <c r="GA120" s="319"/>
      <c r="GB120" s="319"/>
      <c r="GC120" s="319"/>
      <c r="GD120" s="319"/>
      <c r="GE120" s="319"/>
      <c r="GF120" s="319"/>
      <c r="GG120" s="319"/>
      <c r="GH120" s="319"/>
      <c r="GI120" s="319"/>
      <c r="GJ120" s="319"/>
      <c r="GK120" s="319"/>
      <c r="GL120" s="319"/>
      <c r="GM120" s="319"/>
      <c r="GN120" s="319"/>
      <c r="GO120" s="319"/>
      <c r="GP120" s="319"/>
      <c r="GQ120" s="319"/>
      <c r="GR120" s="319"/>
      <c r="GS120" s="319"/>
      <c r="GT120" s="319"/>
      <c r="GU120" s="319"/>
      <c r="GV120" s="319"/>
      <c r="GW120" s="319"/>
      <c r="GX120" s="319"/>
      <c r="GY120" s="319"/>
      <c r="GZ120" s="319"/>
      <c r="HA120" s="319"/>
      <c r="HB120" s="319"/>
      <c r="HC120" s="319"/>
      <c r="HD120" s="319"/>
      <c r="HE120" s="319"/>
      <c r="HF120" s="319"/>
      <c r="HG120" s="319"/>
      <c r="HH120" s="319"/>
      <c r="HI120" s="319"/>
      <c r="HJ120" s="319"/>
      <c r="HK120" s="319"/>
      <c r="HL120" s="319"/>
      <c r="HM120" s="319"/>
      <c r="HN120" s="319"/>
      <c r="HO120" s="319"/>
      <c r="HP120" s="319"/>
      <c r="HQ120" s="319"/>
      <c r="HR120" s="319"/>
      <c r="HS120" s="319"/>
      <c r="HT120" s="319"/>
      <c r="HU120" s="319"/>
      <c r="HV120" s="319"/>
      <c r="HW120" s="319"/>
      <c r="HX120" s="319"/>
      <c r="HY120" s="319"/>
      <c r="HZ120" s="319"/>
      <c r="IA120" s="319"/>
      <c r="IB120" s="319"/>
      <c r="IC120" s="319"/>
      <c r="ID120" s="319"/>
      <c r="IE120" s="319"/>
      <c r="IF120" s="319"/>
      <c r="IG120" s="318"/>
    </row>
    <row r="121" spans="1:241" ht="12.75" customHeight="1" x14ac:dyDescent="0.2">
      <c r="A121" s="370" t="s">
        <v>592</v>
      </c>
      <c r="B121" s="270">
        <v>7410</v>
      </c>
      <c r="C121" s="270">
        <v>7400</v>
      </c>
      <c r="D121" s="270">
        <v>3425</v>
      </c>
      <c r="E121" s="270">
        <v>3975</v>
      </c>
      <c r="F121" s="270">
        <v>260</v>
      </c>
      <c r="G121" s="270">
        <v>95</v>
      </c>
      <c r="H121" s="270">
        <v>5080</v>
      </c>
      <c r="I121" s="270">
        <v>2975</v>
      </c>
      <c r="J121" s="270">
        <v>4435</v>
      </c>
      <c r="K121" s="270">
        <v>54095</v>
      </c>
      <c r="L121" s="270">
        <v>49.548648115255574</v>
      </c>
      <c r="M121" s="270">
        <v>1445</v>
      </c>
      <c r="N121" s="270">
        <v>2150</v>
      </c>
      <c r="O121" s="270">
        <v>930</v>
      </c>
      <c r="P121" s="270">
        <v>515</v>
      </c>
      <c r="Q121" s="270">
        <v>20</v>
      </c>
      <c r="R121" s="270" t="s">
        <v>1676</v>
      </c>
      <c r="S121" s="270">
        <v>0</v>
      </c>
      <c r="T121" s="270">
        <v>0</v>
      </c>
      <c r="U121" s="270">
        <v>18.224016145307768</v>
      </c>
      <c r="V121" s="270">
        <v>13</v>
      </c>
      <c r="W121" s="270">
        <v>42</v>
      </c>
      <c r="X121" s="270">
        <v>64.76667566837699</v>
      </c>
      <c r="Y121" s="270">
        <v>10</v>
      </c>
      <c r="Z121" s="270">
        <v>420</v>
      </c>
      <c r="AA121" s="270">
        <v>995</v>
      </c>
      <c r="AB121" s="270">
        <v>1290</v>
      </c>
      <c r="AC121" s="270">
        <v>1810</v>
      </c>
      <c r="AD121" s="270">
        <v>2350</v>
      </c>
      <c r="AE121" s="270">
        <v>530</v>
      </c>
      <c r="AF121" s="270">
        <v>110</v>
      </c>
      <c r="AG121" s="270">
        <v>0</v>
      </c>
      <c r="AH121" s="270">
        <v>1190</v>
      </c>
      <c r="AI121" s="270">
        <v>55</v>
      </c>
      <c r="AJ121" s="270">
        <v>45</v>
      </c>
      <c r="AK121" s="270">
        <v>10</v>
      </c>
      <c r="AL121" s="270">
        <v>0</v>
      </c>
      <c r="AM121" s="270">
        <v>75</v>
      </c>
      <c r="AN121" s="270">
        <v>0</v>
      </c>
      <c r="AO121" s="270">
        <v>0</v>
      </c>
      <c r="AP121" s="270">
        <v>25</v>
      </c>
      <c r="AQ121" s="270">
        <v>60</v>
      </c>
      <c r="AR121" s="270">
        <v>535</v>
      </c>
      <c r="AS121" s="270">
        <v>20</v>
      </c>
      <c r="AT121" s="270">
        <v>60</v>
      </c>
      <c r="AU121" s="270">
        <v>0</v>
      </c>
      <c r="AV121" s="270">
        <v>660</v>
      </c>
      <c r="AW121" s="270">
        <v>240</v>
      </c>
      <c r="AX121" s="270">
        <v>1920</v>
      </c>
      <c r="AY121" s="270">
        <v>0</v>
      </c>
      <c r="AZ121" s="270">
        <v>1265</v>
      </c>
      <c r="BA121" s="270">
        <v>35</v>
      </c>
      <c r="BB121" s="270">
        <v>1105</v>
      </c>
      <c r="BC121" s="270">
        <v>60</v>
      </c>
      <c r="BD121" s="270">
        <v>515</v>
      </c>
      <c r="BE121" s="270">
        <v>15</v>
      </c>
      <c r="BF121" s="270">
        <v>60</v>
      </c>
      <c r="BG121" s="270">
        <v>90</v>
      </c>
      <c r="BH121" s="270">
        <v>225</v>
      </c>
      <c r="BI121" s="270">
        <v>1180</v>
      </c>
      <c r="BJ121" s="270">
        <v>35</v>
      </c>
      <c r="BK121" s="270">
        <v>200</v>
      </c>
      <c r="BL121" s="270">
        <v>265</v>
      </c>
      <c r="BM121" s="270">
        <v>250</v>
      </c>
      <c r="BN121" s="270">
        <v>480</v>
      </c>
      <c r="BO121" s="270">
        <v>1535</v>
      </c>
      <c r="BP121" s="270">
        <v>255</v>
      </c>
      <c r="BQ121" s="270">
        <v>0</v>
      </c>
      <c r="BR121" s="270">
        <v>0</v>
      </c>
      <c r="BS121" s="270" t="s">
        <v>1676</v>
      </c>
      <c r="BT121" s="270">
        <v>365</v>
      </c>
      <c r="BU121" s="270">
        <v>625</v>
      </c>
      <c r="BV121" s="270"/>
      <c r="BW121" s="270">
        <v>1235</v>
      </c>
      <c r="BX121" s="270">
        <v>0</v>
      </c>
      <c r="BY121" s="270">
        <v>75</v>
      </c>
      <c r="BZ121" s="270" t="s">
        <v>1676</v>
      </c>
      <c r="CA121" s="270">
        <v>0</v>
      </c>
      <c r="CB121" s="270" t="s">
        <v>1676</v>
      </c>
      <c r="CC121" s="270">
        <v>0</v>
      </c>
      <c r="CD121" s="270">
        <v>35</v>
      </c>
      <c r="CE121" s="270" t="s">
        <v>1676</v>
      </c>
      <c r="CF121" s="270">
        <v>60</v>
      </c>
      <c r="CG121" s="270">
        <v>7225</v>
      </c>
      <c r="CH121" s="270">
        <v>0</v>
      </c>
      <c r="CI121" s="270">
        <v>280</v>
      </c>
      <c r="CJ121" s="270">
        <v>115</v>
      </c>
      <c r="CK121" s="270">
        <v>645</v>
      </c>
      <c r="CL121" s="270">
        <v>50</v>
      </c>
      <c r="CM121" s="270">
        <v>1220</v>
      </c>
      <c r="CN121" s="270">
        <v>0</v>
      </c>
      <c r="CO121" s="270">
        <v>0</v>
      </c>
      <c r="CP121" s="270">
        <v>0</v>
      </c>
      <c r="CQ121" s="270">
        <v>0</v>
      </c>
      <c r="CR121" s="270">
        <v>0</v>
      </c>
      <c r="CS121" s="270">
        <v>0</v>
      </c>
      <c r="CT121" s="270">
        <v>0</v>
      </c>
      <c r="CU121" s="270">
        <v>0</v>
      </c>
      <c r="CV121" s="270">
        <v>0</v>
      </c>
      <c r="CW121" s="270">
        <v>0</v>
      </c>
      <c r="CX121" s="270">
        <v>0</v>
      </c>
      <c r="CY121" s="270">
        <v>0</v>
      </c>
      <c r="CZ121" s="270">
        <v>0</v>
      </c>
      <c r="DA121" s="270">
        <v>0</v>
      </c>
      <c r="DB121" s="270">
        <v>0</v>
      </c>
      <c r="DC121" s="270">
        <v>0</v>
      </c>
      <c r="DD121" s="270">
        <v>0</v>
      </c>
      <c r="DE121" s="270">
        <v>0</v>
      </c>
      <c r="DF121" s="270">
        <v>0</v>
      </c>
      <c r="DG121" s="270">
        <v>0</v>
      </c>
      <c r="DH121" s="270">
        <v>0</v>
      </c>
      <c r="DI121" s="270">
        <v>0</v>
      </c>
      <c r="DJ121" s="270">
        <v>0</v>
      </c>
      <c r="DK121" s="270">
        <v>0</v>
      </c>
      <c r="DL121" s="270">
        <v>0</v>
      </c>
      <c r="DM121" s="270">
        <v>165</v>
      </c>
      <c r="DN121" s="270" t="s">
        <v>1676</v>
      </c>
      <c r="DO121" s="270">
        <v>0</v>
      </c>
      <c r="DP121" s="270">
        <v>0</v>
      </c>
      <c r="DQ121" s="270"/>
      <c r="DR121" s="270">
        <v>0</v>
      </c>
      <c r="DS121" s="270">
        <v>580</v>
      </c>
      <c r="DT121" s="270">
        <v>0</v>
      </c>
      <c r="DU121" s="270">
        <v>0</v>
      </c>
      <c r="DV121" s="270">
        <v>0</v>
      </c>
      <c r="DW121" s="270">
        <v>0</v>
      </c>
      <c r="DX121" s="270">
        <v>0</v>
      </c>
      <c r="DY121" s="270">
        <v>0</v>
      </c>
      <c r="DZ121" s="270">
        <v>0</v>
      </c>
      <c r="EA121" s="270">
        <v>0</v>
      </c>
      <c r="EB121" s="270">
        <v>0</v>
      </c>
      <c r="EC121" s="270">
        <v>0</v>
      </c>
      <c r="ED121" s="270">
        <v>0</v>
      </c>
      <c r="EE121" s="270">
        <v>0</v>
      </c>
      <c r="EF121" s="270">
        <v>0</v>
      </c>
      <c r="EG121" s="270">
        <v>0</v>
      </c>
      <c r="EH121" s="270">
        <v>0</v>
      </c>
      <c r="EI121" s="270">
        <v>0</v>
      </c>
      <c r="EJ121" s="270">
        <v>0</v>
      </c>
      <c r="EK121" s="270">
        <v>75</v>
      </c>
      <c r="EL121" s="270">
        <v>0</v>
      </c>
      <c r="EM121" s="270" t="s">
        <v>1676</v>
      </c>
      <c r="EN121" s="270">
        <v>0</v>
      </c>
      <c r="EO121" s="270">
        <v>715</v>
      </c>
      <c r="EP121" s="270">
        <v>0</v>
      </c>
      <c r="EQ121" s="270">
        <v>0</v>
      </c>
      <c r="ER121" s="270">
        <v>0</v>
      </c>
      <c r="ES121" s="270">
        <v>0</v>
      </c>
      <c r="ET121" s="270">
        <v>85</v>
      </c>
      <c r="EU121" s="270">
        <v>0</v>
      </c>
      <c r="EV121" s="270">
        <v>0</v>
      </c>
      <c r="EW121" s="270">
        <v>0</v>
      </c>
      <c r="EX121" s="270">
        <v>0</v>
      </c>
      <c r="EY121" s="270">
        <v>0</v>
      </c>
      <c r="EZ121" s="270">
        <v>0</v>
      </c>
      <c r="FA121" s="270">
        <v>0</v>
      </c>
      <c r="FB121" s="270">
        <v>0</v>
      </c>
      <c r="FC121" s="270">
        <v>0</v>
      </c>
      <c r="FD121" s="270">
        <v>0</v>
      </c>
      <c r="FE121" s="270">
        <v>0</v>
      </c>
      <c r="FF121" s="270">
        <v>0</v>
      </c>
      <c r="FG121" s="270">
        <v>0</v>
      </c>
      <c r="FH121" s="270">
        <v>365</v>
      </c>
      <c r="FI121" s="270">
        <v>0</v>
      </c>
      <c r="FJ121" s="270">
        <v>2080</v>
      </c>
      <c r="FK121" s="270">
        <v>1035</v>
      </c>
      <c r="FL121" s="351">
        <v>6305</v>
      </c>
      <c r="FM121" s="323">
        <v>1965</v>
      </c>
      <c r="FN121" s="324">
        <v>5065</v>
      </c>
      <c r="FO121" s="270"/>
      <c r="FP121" s="89"/>
      <c r="FQ121" s="270"/>
      <c r="FR121" s="319"/>
      <c r="FS121" s="319"/>
      <c r="FT121" s="319"/>
      <c r="FU121" s="319"/>
      <c r="FV121" s="319"/>
      <c r="FW121" s="319"/>
      <c r="FX121" s="319"/>
      <c r="FY121" s="319"/>
      <c r="FZ121" s="319"/>
      <c r="GA121" s="319"/>
      <c r="GB121" s="319"/>
      <c r="GC121" s="319"/>
      <c r="GD121" s="319"/>
      <c r="GE121" s="319"/>
      <c r="GF121" s="319"/>
      <c r="GG121" s="319"/>
      <c r="GH121" s="319"/>
      <c r="GI121" s="319"/>
      <c r="GJ121" s="319"/>
      <c r="GK121" s="319"/>
      <c r="GL121" s="319"/>
      <c r="GM121" s="319"/>
      <c r="GN121" s="319"/>
      <c r="GO121" s="319"/>
      <c r="GP121" s="319"/>
      <c r="GQ121" s="319"/>
      <c r="GR121" s="319"/>
      <c r="GS121" s="319"/>
      <c r="GT121" s="319"/>
      <c r="GU121" s="319"/>
      <c r="GV121" s="319"/>
      <c r="GW121" s="319"/>
      <c r="GX121" s="319"/>
      <c r="GY121" s="319"/>
      <c r="GZ121" s="319"/>
      <c r="HA121" s="319"/>
      <c r="HB121" s="319"/>
      <c r="HC121" s="319"/>
      <c r="HD121" s="319"/>
      <c r="HE121" s="319"/>
      <c r="HF121" s="319"/>
      <c r="HG121" s="319"/>
      <c r="HH121" s="319"/>
      <c r="HI121" s="319"/>
      <c r="HJ121" s="319"/>
      <c r="HK121" s="319"/>
      <c r="HL121" s="319"/>
      <c r="HM121" s="319"/>
      <c r="HN121" s="319"/>
      <c r="HO121" s="319"/>
      <c r="HP121" s="319"/>
      <c r="HQ121" s="319"/>
      <c r="HR121" s="319"/>
      <c r="HS121" s="319"/>
      <c r="HT121" s="319"/>
      <c r="HU121" s="319"/>
      <c r="HV121" s="319"/>
      <c r="HW121" s="319"/>
      <c r="HX121" s="319"/>
      <c r="HY121" s="319"/>
      <c r="HZ121" s="319"/>
      <c r="IA121" s="319"/>
      <c r="IB121" s="319"/>
      <c r="IC121" s="319"/>
      <c r="ID121" s="319"/>
      <c r="IE121" s="319"/>
      <c r="IF121" s="319"/>
      <c r="IG121" s="318"/>
    </row>
    <row r="122" spans="1:241" ht="12.75" customHeight="1" x14ac:dyDescent="0.2">
      <c r="A122" s="370" t="s">
        <v>246</v>
      </c>
      <c r="B122" s="270">
        <v>1990</v>
      </c>
      <c r="C122" s="270">
        <v>1455</v>
      </c>
      <c r="D122" s="270">
        <v>775</v>
      </c>
      <c r="E122" s="270">
        <v>680</v>
      </c>
      <c r="F122" s="270">
        <v>1235</v>
      </c>
      <c r="G122" s="270">
        <v>0</v>
      </c>
      <c r="H122" s="270">
        <v>0</v>
      </c>
      <c r="I122" s="270">
        <v>1990</v>
      </c>
      <c r="J122" s="270">
        <v>0</v>
      </c>
      <c r="K122" s="270">
        <v>87740</v>
      </c>
      <c r="L122" s="270"/>
      <c r="M122" s="270">
        <v>0</v>
      </c>
      <c r="N122" s="270">
        <v>0</v>
      </c>
      <c r="O122" s="270">
        <v>0</v>
      </c>
      <c r="P122" s="270">
        <v>0</v>
      </c>
      <c r="Q122" s="270">
        <v>0</v>
      </c>
      <c r="R122" s="270">
        <v>0</v>
      </c>
      <c r="S122" s="270">
        <v>0</v>
      </c>
      <c r="T122" s="270">
        <v>0</v>
      </c>
      <c r="X122" s="270">
        <v>45.974811083123427</v>
      </c>
      <c r="Y122" s="270">
        <v>0</v>
      </c>
      <c r="Z122" s="270">
        <v>460</v>
      </c>
      <c r="AA122" s="270">
        <v>600</v>
      </c>
      <c r="AB122" s="270">
        <v>425</v>
      </c>
      <c r="AC122" s="270">
        <v>315</v>
      </c>
      <c r="AD122" s="270">
        <v>175</v>
      </c>
      <c r="AE122" s="270">
        <v>10</v>
      </c>
      <c r="AF122" s="270">
        <v>30</v>
      </c>
      <c r="AG122" s="270">
        <v>0</v>
      </c>
      <c r="AH122" s="270">
        <v>0</v>
      </c>
      <c r="AI122" s="270">
        <v>0</v>
      </c>
      <c r="AJ122" s="270" t="s">
        <v>1676</v>
      </c>
      <c r="AK122" s="270">
        <v>0</v>
      </c>
      <c r="AL122" s="270">
        <v>0</v>
      </c>
      <c r="AM122" s="270">
        <v>0</v>
      </c>
      <c r="AN122" s="270">
        <v>0</v>
      </c>
      <c r="AO122" s="270">
        <v>0</v>
      </c>
      <c r="AP122" s="270">
        <v>0</v>
      </c>
      <c r="AQ122" s="270" t="s">
        <v>1676</v>
      </c>
      <c r="AR122" s="270">
        <v>0</v>
      </c>
      <c r="AS122" s="270">
        <v>0</v>
      </c>
      <c r="AT122" s="270">
        <v>0</v>
      </c>
      <c r="AU122" s="270">
        <v>0</v>
      </c>
      <c r="AV122" s="270" t="s">
        <v>1676</v>
      </c>
      <c r="AW122" s="270">
        <v>0</v>
      </c>
      <c r="AX122" s="270">
        <v>75</v>
      </c>
      <c r="AY122" s="270">
        <v>0</v>
      </c>
      <c r="AZ122" s="270">
        <v>0</v>
      </c>
      <c r="BA122" s="270">
        <v>0</v>
      </c>
      <c r="BB122" s="270">
        <v>1880</v>
      </c>
      <c r="BC122" s="270">
        <v>0</v>
      </c>
      <c r="BD122" s="270" t="s">
        <v>1676</v>
      </c>
      <c r="BE122" s="270">
        <v>0</v>
      </c>
      <c r="BF122" s="270" t="s">
        <v>1676</v>
      </c>
      <c r="BG122" s="270">
        <v>1360</v>
      </c>
      <c r="BH122" s="270">
        <v>60</v>
      </c>
      <c r="BI122" s="270">
        <v>0</v>
      </c>
      <c r="BJ122" s="270">
        <v>0</v>
      </c>
      <c r="BK122" s="270">
        <v>0</v>
      </c>
      <c r="BL122" s="270">
        <v>0</v>
      </c>
      <c r="BM122" s="270">
        <v>0</v>
      </c>
      <c r="BN122" s="270">
        <v>0</v>
      </c>
      <c r="BO122" s="270">
        <v>0</v>
      </c>
      <c r="BP122" s="270">
        <v>0</v>
      </c>
      <c r="BQ122" s="270" t="s">
        <v>1676</v>
      </c>
      <c r="BR122" s="270">
        <v>0</v>
      </c>
      <c r="BS122" s="270" t="s">
        <v>1676</v>
      </c>
      <c r="BT122" s="270">
        <v>20</v>
      </c>
      <c r="BU122" s="270">
        <v>0</v>
      </c>
      <c r="BV122" s="270"/>
      <c r="BW122" s="270" t="s">
        <v>1676</v>
      </c>
      <c r="BX122" s="270" t="s">
        <v>1676</v>
      </c>
      <c r="BY122" s="270">
        <v>85</v>
      </c>
      <c r="BZ122" s="270">
        <v>115</v>
      </c>
      <c r="CA122" s="270" t="s">
        <v>1676</v>
      </c>
      <c r="CB122" s="270">
        <v>0</v>
      </c>
      <c r="CC122" s="270">
        <v>0</v>
      </c>
      <c r="CD122" s="270">
        <v>25</v>
      </c>
      <c r="CE122" s="270">
        <v>0</v>
      </c>
      <c r="CF122" s="270">
        <v>10</v>
      </c>
      <c r="CG122" s="270">
        <v>1215</v>
      </c>
      <c r="CH122" s="270">
        <v>0</v>
      </c>
      <c r="CI122" s="270">
        <v>0</v>
      </c>
      <c r="CJ122" s="270">
        <v>0</v>
      </c>
      <c r="CK122" s="270">
        <v>0</v>
      </c>
      <c r="CL122" s="270">
        <v>0</v>
      </c>
      <c r="CM122" s="270">
        <v>0</v>
      </c>
      <c r="CN122" s="270">
        <v>0</v>
      </c>
      <c r="CO122" s="270">
        <v>0</v>
      </c>
      <c r="CP122" s="270">
        <v>0</v>
      </c>
      <c r="CQ122" s="270">
        <v>0</v>
      </c>
      <c r="CR122" s="270">
        <v>0</v>
      </c>
      <c r="CS122" s="270">
        <v>0</v>
      </c>
      <c r="CT122" s="270">
        <v>0</v>
      </c>
      <c r="CU122" s="270">
        <v>0</v>
      </c>
      <c r="CV122" s="270">
        <v>0</v>
      </c>
      <c r="CW122" s="270">
        <v>0</v>
      </c>
      <c r="CX122" s="270">
        <v>0</v>
      </c>
      <c r="CY122" s="270">
        <v>0</v>
      </c>
      <c r="CZ122" s="270">
        <v>0</v>
      </c>
      <c r="DA122" s="270">
        <v>0</v>
      </c>
      <c r="DB122" s="270">
        <v>0</v>
      </c>
      <c r="DC122" s="270">
        <v>0</v>
      </c>
      <c r="DD122" s="270">
        <v>0</v>
      </c>
      <c r="DE122" s="270">
        <v>0</v>
      </c>
      <c r="DF122" s="270">
        <v>0</v>
      </c>
      <c r="DG122" s="270">
        <v>0</v>
      </c>
      <c r="DH122" s="270">
        <v>0</v>
      </c>
      <c r="DI122" s="270">
        <v>0</v>
      </c>
      <c r="DJ122" s="270">
        <v>0</v>
      </c>
      <c r="DK122" s="270">
        <v>0</v>
      </c>
      <c r="DL122" s="270">
        <v>0</v>
      </c>
      <c r="DM122" s="270">
        <v>0</v>
      </c>
      <c r="DN122" s="270">
        <v>0</v>
      </c>
      <c r="DO122" s="270">
        <v>0</v>
      </c>
      <c r="DP122" s="270">
        <v>0</v>
      </c>
      <c r="DQ122" s="270"/>
      <c r="DR122" s="270">
        <v>0</v>
      </c>
      <c r="DS122" s="270">
        <v>0</v>
      </c>
      <c r="DT122" s="270">
        <v>0</v>
      </c>
      <c r="DU122" s="270">
        <v>0</v>
      </c>
      <c r="DV122" s="270">
        <v>0</v>
      </c>
      <c r="DW122" s="270">
        <v>0</v>
      </c>
      <c r="DX122" s="270">
        <v>0</v>
      </c>
      <c r="DY122" s="270">
        <v>0</v>
      </c>
      <c r="DZ122" s="270">
        <v>0</v>
      </c>
      <c r="EA122" s="270">
        <v>0</v>
      </c>
      <c r="EB122" s="270">
        <v>0</v>
      </c>
      <c r="EC122" s="270">
        <v>0</v>
      </c>
      <c r="ED122" s="270">
        <v>0</v>
      </c>
      <c r="EE122" s="270">
        <v>0</v>
      </c>
      <c r="EF122" s="270">
        <v>0</v>
      </c>
      <c r="EG122" s="270">
        <v>0</v>
      </c>
      <c r="EH122" s="270">
        <v>0</v>
      </c>
      <c r="EI122" s="270">
        <v>0</v>
      </c>
      <c r="EJ122" s="270">
        <v>0</v>
      </c>
      <c r="EK122" s="270">
        <v>0</v>
      </c>
      <c r="EL122" s="270">
        <v>0</v>
      </c>
      <c r="EM122" s="270">
        <v>0</v>
      </c>
      <c r="EN122" s="270">
        <v>0</v>
      </c>
      <c r="EO122" s="270">
        <v>0</v>
      </c>
      <c r="EP122" s="270">
        <v>1475</v>
      </c>
      <c r="EQ122" s="270">
        <v>0</v>
      </c>
      <c r="ER122" s="270">
        <v>10</v>
      </c>
      <c r="ES122" s="270">
        <v>0</v>
      </c>
      <c r="ET122" s="270">
        <v>505</v>
      </c>
      <c r="EU122" s="270">
        <v>0</v>
      </c>
      <c r="EV122" s="270">
        <v>0</v>
      </c>
      <c r="EW122" s="270">
        <v>0</v>
      </c>
      <c r="EX122" s="270">
        <v>0</v>
      </c>
      <c r="EY122" s="270">
        <v>0</v>
      </c>
      <c r="EZ122" s="270">
        <v>0</v>
      </c>
      <c r="FA122" s="270">
        <v>0</v>
      </c>
      <c r="FB122" s="270">
        <v>0</v>
      </c>
      <c r="FC122" s="270">
        <v>0</v>
      </c>
      <c r="FD122" s="270">
        <v>0</v>
      </c>
      <c r="FE122" s="270">
        <v>0</v>
      </c>
      <c r="FF122" s="270">
        <v>0</v>
      </c>
      <c r="FG122" s="270">
        <v>0</v>
      </c>
      <c r="FH122" s="270">
        <v>0</v>
      </c>
      <c r="FI122" s="270">
        <v>0</v>
      </c>
      <c r="FJ122" s="270">
        <v>0</v>
      </c>
      <c r="FK122" s="270">
        <v>0</v>
      </c>
      <c r="FL122" s="351">
        <v>110</v>
      </c>
      <c r="FM122" s="323">
        <v>225</v>
      </c>
      <c r="FN122" s="324">
        <v>0</v>
      </c>
      <c r="FO122" s="270"/>
      <c r="FP122" s="89"/>
      <c r="FQ122" s="270"/>
      <c r="FR122" s="319"/>
      <c r="FS122" s="319"/>
      <c r="FT122" s="319"/>
      <c r="FU122" s="319"/>
      <c r="FV122" s="319"/>
      <c r="FW122" s="319"/>
      <c r="FX122" s="319"/>
      <c r="FY122" s="319"/>
      <c r="FZ122" s="319"/>
      <c r="GA122" s="319"/>
      <c r="GB122" s="319"/>
      <c r="GC122" s="319"/>
      <c r="GD122" s="319"/>
      <c r="GE122" s="319"/>
      <c r="GF122" s="319"/>
      <c r="GG122" s="319"/>
      <c r="GH122" s="319"/>
      <c r="GI122" s="319"/>
      <c r="GJ122" s="319"/>
      <c r="GK122" s="319"/>
      <c r="GL122" s="319"/>
      <c r="GM122" s="319"/>
      <c r="GN122" s="319"/>
      <c r="GO122" s="319"/>
      <c r="GP122" s="319"/>
      <c r="GQ122" s="319"/>
      <c r="GR122" s="319"/>
      <c r="GS122" s="319"/>
      <c r="GT122" s="319"/>
      <c r="GU122" s="319"/>
      <c r="GV122" s="319"/>
      <c r="GW122" s="319"/>
      <c r="GX122" s="319"/>
      <c r="GY122" s="319"/>
      <c r="GZ122" s="319"/>
      <c r="HA122" s="319"/>
      <c r="HB122" s="319"/>
      <c r="HC122" s="319"/>
      <c r="HD122" s="319"/>
      <c r="HE122" s="319"/>
      <c r="HF122" s="319"/>
      <c r="HG122" s="319"/>
      <c r="HH122" s="319"/>
      <c r="HI122" s="319"/>
      <c r="HJ122" s="319"/>
      <c r="HK122" s="319"/>
      <c r="HL122" s="319"/>
      <c r="HM122" s="319"/>
      <c r="HN122" s="319"/>
      <c r="HO122" s="319"/>
      <c r="HP122" s="319"/>
      <c r="HQ122" s="319"/>
      <c r="HR122" s="319"/>
      <c r="HS122" s="319"/>
      <c r="HT122" s="319"/>
      <c r="HU122" s="319"/>
      <c r="HV122" s="319"/>
      <c r="HW122" s="319"/>
      <c r="HX122" s="319"/>
      <c r="HY122" s="319"/>
      <c r="HZ122" s="319"/>
      <c r="IA122" s="319"/>
      <c r="IB122" s="319"/>
      <c r="IC122" s="319"/>
      <c r="ID122" s="319"/>
      <c r="IE122" s="319"/>
      <c r="IF122" s="319"/>
      <c r="IG122" s="318"/>
    </row>
    <row r="123" spans="1:241" ht="12.75" customHeight="1" x14ac:dyDescent="0.2">
      <c r="A123" s="370" t="s">
        <v>1595</v>
      </c>
      <c r="B123" s="270">
        <v>25</v>
      </c>
      <c r="C123" s="270">
        <v>25</v>
      </c>
      <c r="D123" s="270">
        <v>15</v>
      </c>
      <c r="E123" s="270">
        <v>15</v>
      </c>
      <c r="F123" s="270">
        <v>0</v>
      </c>
      <c r="G123" s="270">
        <v>0</v>
      </c>
      <c r="H123" s="270">
        <v>25</v>
      </c>
      <c r="I123" s="270">
        <v>0</v>
      </c>
      <c r="J123" s="270">
        <v>25</v>
      </c>
      <c r="K123" s="270">
        <v>0</v>
      </c>
      <c r="L123" s="270">
        <v>19.666666666666668</v>
      </c>
      <c r="M123" s="270">
        <v>25</v>
      </c>
      <c r="N123" s="270" t="s">
        <v>1676</v>
      </c>
      <c r="O123" s="270" t="s">
        <v>1676</v>
      </c>
      <c r="P123" s="270" t="s">
        <v>1676</v>
      </c>
      <c r="Q123" s="270">
        <v>0</v>
      </c>
      <c r="R123" s="270">
        <v>0</v>
      </c>
      <c r="S123" s="270">
        <v>0</v>
      </c>
      <c r="T123" s="270">
        <v>0</v>
      </c>
      <c r="W123" s="270">
        <v>14</v>
      </c>
      <c r="X123" s="270">
        <v>7.7407407407407405</v>
      </c>
      <c r="Y123" s="270">
        <v>25</v>
      </c>
      <c r="Z123" s="270">
        <v>0</v>
      </c>
      <c r="AA123" s="270">
        <v>0</v>
      </c>
      <c r="AB123" s="270">
        <v>0</v>
      </c>
      <c r="AC123" s="270">
        <v>0</v>
      </c>
      <c r="AD123" s="270">
        <v>0</v>
      </c>
      <c r="AE123" s="270">
        <v>0</v>
      </c>
      <c r="AF123" s="270">
        <v>0</v>
      </c>
      <c r="AG123" s="270">
        <v>0</v>
      </c>
      <c r="AH123" s="270">
        <v>0</v>
      </c>
      <c r="AI123" s="270">
        <v>0</v>
      </c>
      <c r="AJ123" s="270">
        <v>0</v>
      </c>
      <c r="AK123" s="270">
        <v>0</v>
      </c>
      <c r="AL123" s="270">
        <v>0</v>
      </c>
      <c r="AM123" s="270">
        <v>0</v>
      </c>
      <c r="AN123" s="270">
        <v>0</v>
      </c>
      <c r="AO123" s="270">
        <v>0</v>
      </c>
      <c r="AP123" s="270">
        <v>0</v>
      </c>
      <c r="AQ123" s="270">
        <v>0</v>
      </c>
      <c r="AR123" s="270">
        <v>0</v>
      </c>
      <c r="AS123" s="270">
        <v>0</v>
      </c>
      <c r="AT123" s="270">
        <v>0</v>
      </c>
      <c r="AU123" s="270">
        <v>0</v>
      </c>
      <c r="AV123" s="270">
        <v>0</v>
      </c>
      <c r="AW123" s="270">
        <v>0</v>
      </c>
      <c r="AX123" s="270">
        <v>0</v>
      </c>
      <c r="AY123" s="270">
        <v>0</v>
      </c>
      <c r="AZ123" s="270">
        <v>0</v>
      </c>
      <c r="BA123" s="270">
        <v>0</v>
      </c>
      <c r="BB123" s="270">
        <v>25</v>
      </c>
      <c r="BC123" s="270">
        <v>0</v>
      </c>
      <c r="BD123" s="270">
        <v>0</v>
      </c>
      <c r="BE123" s="270">
        <v>0</v>
      </c>
      <c r="BF123" s="270">
        <v>0</v>
      </c>
      <c r="BG123" s="270">
        <v>0</v>
      </c>
      <c r="BH123" s="270">
        <v>0</v>
      </c>
      <c r="BI123" s="270">
        <v>0</v>
      </c>
      <c r="BJ123" s="270">
        <v>0</v>
      </c>
      <c r="BK123" s="270">
        <v>0</v>
      </c>
      <c r="BL123" s="270">
        <v>0</v>
      </c>
      <c r="BM123" s="270">
        <v>0</v>
      </c>
      <c r="BN123" s="270">
        <v>0</v>
      </c>
      <c r="BO123" s="270">
        <v>0</v>
      </c>
      <c r="BP123" s="270">
        <v>0</v>
      </c>
      <c r="BQ123" s="270">
        <v>0</v>
      </c>
      <c r="BR123" s="270">
        <v>0</v>
      </c>
      <c r="BS123" s="270">
        <v>0</v>
      </c>
      <c r="BT123" s="270">
        <v>25</v>
      </c>
      <c r="BU123" s="270">
        <v>0</v>
      </c>
      <c r="BV123" s="270"/>
      <c r="BW123" s="270">
        <v>0</v>
      </c>
      <c r="BX123" s="270">
        <v>0</v>
      </c>
      <c r="BY123" s="270">
        <v>0</v>
      </c>
      <c r="BZ123" s="270">
        <v>0</v>
      </c>
      <c r="CA123" s="270">
        <v>0</v>
      </c>
      <c r="CB123" s="270">
        <v>0</v>
      </c>
      <c r="CC123" s="270">
        <v>0</v>
      </c>
      <c r="CD123" s="270">
        <v>0</v>
      </c>
      <c r="CE123" s="270">
        <v>0</v>
      </c>
      <c r="CF123" s="270">
        <v>0</v>
      </c>
      <c r="CG123" s="270">
        <v>25</v>
      </c>
      <c r="CH123" s="270">
        <v>0</v>
      </c>
      <c r="CI123" s="270">
        <v>0</v>
      </c>
      <c r="CJ123" s="270">
        <v>0</v>
      </c>
      <c r="CK123" s="270">
        <v>0</v>
      </c>
      <c r="CL123" s="270">
        <v>0</v>
      </c>
      <c r="CM123" s="270">
        <v>0</v>
      </c>
      <c r="CN123" s="270">
        <v>0</v>
      </c>
      <c r="CO123" s="270">
        <v>0</v>
      </c>
      <c r="CP123" s="270">
        <v>0</v>
      </c>
      <c r="CQ123" s="270">
        <v>0</v>
      </c>
      <c r="CR123" s="270">
        <v>0</v>
      </c>
      <c r="CS123" s="270">
        <v>0</v>
      </c>
      <c r="CT123" s="270">
        <v>0</v>
      </c>
      <c r="CU123" s="270">
        <v>0</v>
      </c>
      <c r="CV123" s="270">
        <v>0</v>
      </c>
      <c r="CW123" s="270">
        <v>0</v>
      </c>
      <c r="CX123" s="270">
        <v>0</v>
      </c>
      <c r="CY123" s="270">
        <v>0</v>
      </c>
      <c r="CZ123" s="270">
        <v>0</v>
      </c>
      <c r="DA123" s="270">
        <v>0</v>
      </c>
      <c r="DB123" s="270">
        <v>0</v>
      </c>
      <c r="DC123" s="270">
        <v>0</v>
      </c>
      <c r="DD123" s="270">
        <v>0</v>
      </c>
      <c r="DE123" s="270">
        <v>0</v>
      </c>
      <c r="DF123" s="270">
        <v>0</v>
      </c>
      <c r="DG123" s="270">
        <v>0</v>
      </c>
      <c r="DH123" s="270">
        <v>0</v>
      </c>
      <c r="DI123" s="270">
        <v>0</v>
      </c>
      <c r="DJ123" s="270">
        <v>0</v>
      </c>
      <c r="DK123" s="270">
        <v>0</v>
      </c>
      <c r="DL123" s="270">
        <v>0</v>
      </c>
      <c r="DM123" s="270">
        <v>0</v>
      </c>
      <c r="DN123" s="270">
        <v>0</v>
      </c>
      <c r="DO123" s="270">
        <v>0</v>
      </c>
      <c r="DP123" s="270">
        <v>0</v>
      </c>
      <c r="DQ123" s="270"/>
      <c r="DR123" s="270">
        <v>0</v>
      </c>
      <c r="DS123" s="270">
        <v>0</v>
      </c>
      <c r="DT123" s="270">
        <v>0</v>
      </c>
      <c r="DU123" s="270">
        <v>0</v>
      </c>
      <c r="DV123" s="270">
        <v>0</v>
      </c>
      <c r="DW123" s="270">
        <v>0</v>
      </c>
      <c r="DX123" s="270">
        <v>0</v>
      </c>
      <c r="DY123" s="270">
        <v>0</v>
      </c>
      <c r="DZ123" s="270">
        <v>0</v>
      </c>
      <c r="EA123" s="270">
        <v>0</v>
      </c>
      <c r="EB123" s="270">
        <v>0</v>
      </c>
      <c r="EC123" s="270">
        <v>0</v>
      </c>
      <c r="ED123" s="270">
        <v>0</v>
      </c>
      <c r="EE123" s="270">
        <v>0</v>
      </c>
      <c r="EF123" s="270">
        <v>0</v>
      </c>
      <c r="EG123" s="270">
        <v>0</v>
      </c>
      <c r="EH123" s="270">
        <v>0</v>
      </c>
      <c r="EI123" s="270">
        <v>0</v>
      </c>
      <c r="EJ123" s="270">
        <v>0</v>
      </c>
      <c r="EK123" s="270">
        <v>0</v>
      </c>
      <c r="EL123" s="270">
        <v>0</v>
      </c>
      <c r="EM123" s="270">
        <v>0</v>
      </c>
      <c r="EN123" s="270">
        <v>0</v>
      </c>
      <c r="EO123" s="270">
        <v>0</v>
      </c>
      <c r="EP123" s="270">
        <v>0</v>
      </c>
      <c r="EQ123" s="270">
        <v>0</v>
      </c>
      <c r="ER123" s="270">
        <v>0</v>
      </c>
      <c r="ES123" s="270">
        <v>0</v>
      </c>
      <c r="ET123" s="270">
        <v>0</v>
      </c>
      <c r="EU123" s="270">
        <v>0</v>
      </c>
      <c r="EV123" s="270">
        <v>0</v>
      </c>
      <c r="EW123" s="270">
        <v>0</v>
      </c>
      <c r="EX123" s="270">
        <v>0</v>
      </c>
      <c r="EY123" s="270">
        <v>0</v>
      </c>
      <c r="EZ123" s="270">
        <v>0</v>
      </c>
      <c r="FA123" s="270">
        <v>0</v>
      </c>
      <c r="FB123" s="270">
        <v>0</v>
      </c>
      <c r="FC123" s="270">
        <v>0</v>
      </c>
      <c r="FD123" s="270">
        <v>0</v>
      </c>
      <c r="FE123" s="270">
        <v>0</v>
      </c>
      <c r="FF123" s="270">
        <v>0</v>
      </c>
      <c r="FG123" s="270">
        <v>25</v>
      </c>
      <c r="FH123" s="270">
        <v>0</v>
      </c>
      <c r="FI123" s="270">
        <v>0</v>
      </c>
      <c r="FJ123" s="270">
        <v>0</v>
      </c>
      <c r="FK123" s="270">
        <v>0</v>
      </c>
      <c r="FL123" s="351">
        <v>0</v>
      </c>
      <c r="FM123" s="323">
        <v>0</v>
      </c>
      <c r="FN123" s="324">
        <v>25</v>
      </c>
      <c r="FO123" s="270"/>
      <c r="FP123" s="89"/>
      <c r="FQ123" s="270"/>
      <c r="FR123" s="319"/>
      <c r="FS123" s="319"/>
      <c r="FT123" s="319"/>
      <c r="FU123" s="319"/>
      <c r="FV123" s="319"/>
      <c r="FW123" s="319"/>
      <c r="FX123" s="319"/>
      <c r="FY123" s="319"/>
      <c r="FZ123" s="319"/>
      <c r="GA123" s="319"/>
      <c r="GB123" s="319"/>
      <c r="GC123" s="319"/>
      <c r="GD123" s="319"/>
      <c r="GE123" s="319"/>
      <c r="GF123" s="319"/>
      <c r="GG123" s="319"/>
      <c r="GH123" s="319"/>
      <c r="GI123" s="319"/>
      <c r="GJ123" s="319"/>
      <c r="GK123" s="319"/>
      <c r="GL123" s="319"/>
      <c r="GM123" s="319"/>
      <c r="GN123" s="319"/>
      <c r="GO123" s="319"/>
      <c r="GP123" s="319"/>
      <c r="GQ123" s="319"/>
      <c r="GR123" s="319"/>
      <c r="GS123" s="319"/>
      <c r="GT123" s="319"/>
      <c r="GU123" s="319"/>
      <c r="GV123" s="319"/>
      <c r="GW123" s="319"/>
      <c r="GX123" s="319"/>
      <c r="GY123" s="319"/>
      <c r="GZ123" s="319"/>
      <c r="HA123" s="319"/>
      <c r="HB123" s="319"/>
      <c r="HC123" s="319"/>
      <c r="HD123" s="319"/>
      <c r="HE123" s="319"/>
      <c r="HF123" s="319"/>
      <c r="HG123" s="319"/>
      <c r="HH123" s="319"/>
      <c r="HI123" s="319"/>
      <c r="HJ123" s="319"/>
      <c r="HK123" s="319"/>
      <c r="HL123" s="319"/>
      <c r="HM123" s="319"/>
      <c r="HN123" s="319"/>
      <c r="HO123" s="319"/>
      <c r="HP123" s="319"/>
      <c r="HQ123" s="319"/>
      <c r="HR123" s="319"/>
      <c r="HS123" s="319"/>
      <c r="HT123" s="319"/>
      <c r="HU123" s="319"/>
      <c r="HV123" s="319"/>
      <c r="HW123" s="319"/>
      <c r="HX123" s="319"/>
      <c r="HY123" s="319"/>
      <c r="HZ123" s="319"/>
      <c r="IA123" s="319"/>
      <c r="IB123" s="319"/>
      <c r="IC123" s="319"/>
      <c r="ID123" s="319"/>
      <c r="IE123" s="319"/>
      <c r="IF123" s="319"/>
      <c r="IG123" s="318"/>
    </row>
    <row r="124" spans="1:241" ht="12.75" customHeight="1" x14ac:dyDescent="0.2">
      <c r="A124" s="370" t="s">
        <v>797</v>
      </c>
      <c r="B124" s="270">
        <v>4565</v>
      </c>
      <c r="C124" s="270">
        <v>4160</v>
      </c>
      <c r="D124" s="270">
        <v>1940</v>
      </c>
      <c r="E124" s="270">
        <v>2220</v>
      </c>
      <c r="F124" s="270">
        <v>0</v>
      </c>
      <c r="G124" s="270">
        <v>0</v>
      </c>
      <c r="H124" s="270">
        <v>4160</v>
      </c>
      <c r="I124" s="270" t="s">
        <v>1676</v>
      </c>
      <c r="J124" s="270">
        <v>4565</v>
      </c>
      <c r="K124" s="270">
        <v>35</v>
      </c>
      <c r="L124" s="270">
        <v>69.883653846153848</v>
      </c>
      <c r="M124" s="270">
        <v>715</v>
      </c>
      <c r="N124" s="270">
        <v>1090</v>
      </c>
      <c r="O124" s="270">
        <v>1275</v>
      </c>
      <c r="P124" s="270">
        <v>1010</v>
      </c>
      <c r="Q124" s="270">
        <v>55</v>
      </c>
      <c r="R124" s="270">
        <v>15</v>
      </c>
      <c r="S124" s="270" t="s">
        <v>1676</v>
      </c>
      <c r="T124" s="270">
        <v>0</v>
      </c>
      <c r="U124" s="270">
        <v>18</v>
      </c>
      <c r="V124" s="270">
        <v>18</v>
      </c>
      <c r="W124" s="270">
        <v>65</v>
      </c>
      <c r="X124" s="270">
        <v>52.465264080648694</v>
      </c>
      <c r="Y124" s="270">
        <v>0</v>
      </c>
      <c r="Z124" s="270">
        <v>665</v>
      </c>
      <c r="AA124" s="270">
        <v>950</v>
      </c>
      <c r="AB124" s="270">
        <v>1225</v>
      </c>
      <c r="AC124" s="270">
        <v>1070</v>
      </c>
      <c r="AD124" s="270">
        <v>630</v>
      </c>
      <c r="AE124" s="270">
        <v>20</v>
      </c>
      <c r="AF124" s="270" t="s">
        <v>1676</v>
      </c>
      <c r="AG124" s="270">
        <v>0</v>
      </c>
      <c r="AH124" s="270">
        <v>560</v>
      </c>
      <c r="AI124" s="270" t="s">
        <v>1676</v>
      </c>
      <c r="AJ124" s="270">
        <v>35</v>
      </c>
      <c r="AK124" s="270">
        <v>2275</v>
      </c>
      <c r="AL124" s="270">
        <v>560</v>
      </c>
      <c r="AM124" s="270">
        <v>590</v>
      </c>
      <c r="AN124" s="270">
        <v>0</v>
      </c>
      <c r="AO124" s="270">
        <v>0</v>
      </c>
      <c r="AP124" s="270">
        <v>10</v>
      </c>
      <c r="AQ124" s="270">
        <v>35</v>
      </c>
      <c r="AR124" s="270">
        <v>40</v>
      </c>
      <c r="AS124" s="270">
        <v>10</v>
      </c>
      <c r="AT124" s="270">
        <v>70</v>
      </c>
      <c r="AU124" s="270">
        <v>0</v>
      </c>
      <c r="AV124" s="270">
        <v>25</v>
      </c>
      <c r="AW124" s="270">
        <v>100</v>
      </c>
      <c r="AX124" s="270">
        <v>0</v>
      </c>
      <c r="AY124" s="270" t="s">
        <v>1676</v>
      </c>
      <c r="AZ124" s="270">
        <v>95</v>
      </c>
      <c r="BA124" s="270">
        <v>20</v>
      </c>
      <c r="BB124" s="270">
        <v>130</v>
      </c>
      <c r="BC124" s="270">
        <v>35</v>
      </c>
      <c r="BD124" s="270">
        <v>25</v>
      </c>
      <c r="BE124" s="270">
        <v>15</v>
      </c>
      <c r="BF124" s="270">
        <v>0</v>
      </c>
      <c r="BG124" s="270" t="s">
        <v>1676</v>
      </c>
      <c r="BH124" s="270" t="s">
        <v>1676</v>
      </c>
      <c r="BI124" s="270">
        <v>475</v>
      </c>
      <c r="BJ124" s="270">
        <v>0</v>
      </c>
      <c r="BK124" s="270">
        <v>10</v>
      </c>
      <c r="BL124" s="270">
        <v>45</v>
      </c>
      <c r="BM124" s="270">
        <v>2675</v>
      </c>
      <c r="BN124" s="270">
        <v>15</v>
      </c>
      <c r="BO124" s="270">
        <v>175</v>
      </c>
      <c r="BP124" s="270">
        <v>95</v>
      </c>
      <c r="BQ124" s="270">
        <v>0</v>
      </c>
      <c r="BR124" s="270">
        <v>0</v>
      </c>
      <c r="BS124" s="270" t="s">
        <v>1676</v>
      </c>
      <c r="BT124" s="270">
        <v>215</v>
      </c>
      <c r="BU124" s="270">
        <v>325</v>
      </c>
      <c r="BV124" s="270"/>
      <c r="BW124" s="270">
        <v>60</v>
      </c>
      <c r="BX124" s="270">
        <v>0</v>
      </c>
      <c r="BY124" s="270">
        <v>30</v>
      </c>
      <c r="BZ124" s="270">
        <v>0</v>
      </c>
      <c r="CA124" s="270">
        <v>0</v>
      </c>
      <c r="CB124" s="270">
        <v>0</v>
      </c>
      <c r="CC124" s="270">
        <v>0</v>
      </c>
      <c r="CD124" s="270">
        <v>15</v>
      </c>
      <c r="CE124" s="270" t="s">
        <v>1676</v>
      </c>
      <c r="CF124" s="270">
        <v>0</v>
      </c>
      <c r="CG124" s="270">
        <v>4115</v>
      </c>
      <c r="CH124" s="270">
        <v>0</v>
      </c>
      <c r="CI124" s="270">
        <v>85</v>
      </c>
      <c r="CJ124" s="270">
        <v>80</v>
      </c>
      <c r="CK124" s="270">
        <v>185</v>
      </c>
      <c r="CL124" s="270">
        <v>45</v>
      </c>
      <c r="CM124" s="270">
        <v>600</v>
      </c>
      <c r="CN124" s="270">
        <v>2335</v>
      </c>
      <c r="CO124" s="270">
        <v>0</v>
      </c>
      <c r="CP124" s="270">
        <v>0</v>
      </c>
      <c r="CQ124" s="270">
        <v>0</v>
      </c>
      <c r="CR124" s="270">
        <v>0</v>
      </c>
      <c r="CS124" s="270">
        <v>0</v>
      </c>
      <c r="CT124" s="270">
        <v>0</v>
      </c>
      <c r="CU124" s="270">
        <v>0</v>
      </c>
      <c r="CV124" s="270">
        <v>0</v>
      </c>
      <c r="CW124" s="270">
        <v>0</v>
      </c>
      <c r="CX124" s="270">
        <v>0</v>
      </c>
      <c r="CY124" s="270">
        <v>0</v>
      </c>
      <c r="CZ124" s="270">
        <v>0</v>
      </c>
      <c r="DA124" s="270">
        <v>0</v>
      </c>
      <c r="DB124" s="270">
        <v>0</v>
      </c>
      <c r="DC124" s="270">
        <v>0</v>
      </c>
      <c r="DD124" s="270">
        <v>1155</v>
      </c>
      <c r="DE124" s="270">
        <v>0</v>
      </c>
      <c r="DF124" s="270">
        <v>0</v>
      </c>
      <c r="DG124" s="270">
        <v>0</v>
      </c>
      <c r="DH124" s="270">
        <v>0</v>
      </c>
      <c r="DI124" s="270">
        <v>0</v>
      </c>
      <c r="DJ124" s="270">
        <v>0</v>
      </c>
      <c r="DK124" s="270">
        <v>0</v>
      </c>
      <c r="DL124" s="270">
        <v>0</v>
      </c>
      <c r="DM124" s="270">
        <v>0</v>
      </c>
      <c r="DN124" s="270">
        <v>0</v>
      </c>
      <c r="DO124" s="270">
        <v>0</v>
      </c>
      <c r="DP124" s="270">
        <v>0</v>
      </c>
      <c r="DQ124" s="270"/>
      <c r="DR124" s="270">
        <v>0</v>
      </c>
      <c r="DS124" s="270">
        <v>0</v>
      </c>
      <c r="DT124" s="270">
        <v>0</v>
      </c>
      <c r="DU124" s="270">
        <v>0</v>
      </c>
      <c r="DV124" s="270">
        <v>0</v>
      </c>
      <c r="DW124" s="270">
        <v>0</v>
      </c>
      <c r="DX124" s="270">
        <v>0</v>
      </c>
      <c r="DY124" s="270">
        <v>0</v>
      </c>
      <c r="DZ124" s="270">
        <v>0</v>
      </c>
      <c r="EA124" s="270">
        <v>0</v>
      </c>
      <c r="EB124" s="270">
        <v>0</v>
      </c>
      <c r="EC124" s="270">
        <v>0</v>
      </c>
      <c r="ED124" s="270">
        <v>0</v>
      </c>
      <c r="EE124" s="270">
        <v>0</v>
      </c>
      <c r="EF124" s="270">
        <v>0</v>
      </c>
      <c r="EG124" s="270">
        <v>0</v>
      </c>
      <c r="EH124" s="270">
        <v>0</v>
      </c>
      <c r="EI124" s="270">
        <v>0</v>
      </c>
      <c r="EJ124" s="270">
        <v>0</v>
      </c>
      <c r="EK124" s="270">
        <v>85</v>
      </c>
      <c r="EL124" s="270">
        <v>0</v>
      </c>
      <c r="EM124" s="270">
        <v>0</v>
      </c>
      <c r="EN124" s="270">
        <v>0</v>
      </c>
      <c r="EO124" s="270">
        <v>0</v>
      </c>
      <c r="EP124" s="270">
        <v>0</v>
      </c>
      <c r="EQ124" s="270">
        <v>0</v>
      </c>
      <c r="ER124" s="270">
        <v>0</v>
      </c>
      <c r="ES124" s="270">
        <v>0</v>
      </c>
      <c r="ET124" s="270">
        <v>0</v>
      </c>
      <c r="EU124" s="270">
        <v>0</v>
      </c>
      <c r="EV124" s="270">
        <v>0</v>
      </c>
      <c r="EW124" s="270">
        <v>0</v>
      </c>
      <c r="EX124" s="270">
        <v>0</v>
      </c>
      <c r="EY124" s="270">
        <v>0</v>
      </c>
      <c r="EZ124" s="270">
        <v>0</v>
      </c>
      <c r="FA124" s="270">
        <v>0</v>
      </c>
      <c r="FB124" s="270">
        <v>0</v>
      </c>
      <c r="FC124" s="270">
        <v>0</v>
      </c>
      <c r="FD124" s="270">
        <v>0</v>
      </c>
      <c r="FE124" s="270">
        <v>0</v>
      </c>
      <c r="FF124" s="270">
        <v>0</v>
      </c>
      <c r="FG124" s="270">
        <v>0</v>
      </c>
      <c r="FH124" s="270">
        <v>0</v>
      </c>
      <c r="FI124" s="270">
        <v>0</v>
      </c>
      <c r="FJ124" s="270">
        <v>0</v>
      </c>
      <c r="FK124" s="270">
        <v>0</v>
      </c>
      <c r="FL124" s="351">
        <v>4435</v>
      </c>
      <c r="FM124" s="323">
        <v>0</v>
      </c>
      <c r="FN124" s="324">
        <v>4160</v>
      </c>
      <c r="FO124" s="270"/>
      <c r="FP124" s="89"/>
      <c r="FQ124" s="270"/>
      <c r="FR124" s="319"/>
      <c r="FS124" s="319"/>
      <c r="FT124" s="319"/>
      <c r="FU124" s="319"/>
      <c r="FV124" s="319"/>
      <c r="FW124" s="319"/>
      <c r="FX124" s="319"/>
      <c r="FY124" s="319"/>
      <c r="FZ124" s="319"/>
      <c r="GA124" s="319"/>
      <c r="GB124" s="319"/>
      <c r="GC124" s="319"/>
      <c r="GD124" s="319"/>
      <c r="GE124" s="319"/>
      <c r="GF124" s="319"/>
      <c r="GG124" s="319"/>
      <c r="GH124" s="319"/>
      <c r="GI124" s="319"/>
      <c r="GJ124" s="319"/>
      <c r="GK124" s="319"/>
      <c r="GL124" s="319"/>
      <c r="GM124" s="319"/>
      <c r="GN124" s="319"/>
      <c r="GO124" s="319"/>
      <c r="GP124" s="319"/>
      <c r="GQ124" s="319"/>
      <c r="GR124" s="319"/>
      <c r="GS124" s="319"/>
      <c r="GT124" s="319"/>
      <c r="GU124" s="319"/>
      <c r="GV124" s="319"/>
      <c r="GW124" s="319"/>
      <c r="GX124" s="319"/>
      <c r="GY124" s="319"/>
      <c r="GZ124" s="319"/>
      <c r="HA124" s="319"/>
      <c r="HB124" s="319"/>
      <c r="HC124" s="319"/>
      <c r="HD124" s="319"/>
      <c r="HE124" s="319"/>
      <c r="HF124" s="319"/>
      <c r="HG124" s="319"/>
      <c r="HH124" s="319"/>
      <c r="HI124" s="319"/>
      <c r="HJ124" s="319"/>
      <c r="HK124" s="319"/>
      <c r="HL124" s="319"/>
      <c r="HM124" s="319"/>
      <c r="HN124" s="319"/>
      <c r="HO124" s="319"/>
      <c r="HP124" s="319"/>
      <c r="HQ124" s="319"/>
      <c r="HR124" s="319"/>
      <c r="HS124" s="319"/>
      <c r="HT124" s="319"/>
      <c r="HU124" s="319"/>
      <c r="HV124" s="319"/>
      <c r="HW124" s="319"/>
      <c r="HX124" s="319"/>
      <c r="HY124" s="319"/>
      <c r="HZ124" s="319"/>
      <c r="IA124" s="319"/>
      <c r="IB124" s="319"/>
      <c r="IC124" s="319"/>
      <c r="ID124" s="319"/>
      <c r="IE124" s="319"/>
      <c r="IF124" s="319"/>
      <c r="IG124" s="318"/>
    </row>
    <row r="125" spans="1:241" ht="12.75" customHeight="1" x14ac:dyDescent="0.2">
      <c r="A125" s="370" t="s">
        <v>231</v>
      </c>
      <c r="B125" s="270">
        <v>20</v>
      </c>
      <c r="C125" s="270">
        <v>20</v>
      </c>
      <c r="D125" s="270">
        <v>10</v>
      </c>
      <c r="E125" s="270">
        <v>10</v>
      </c>
      <c r="F125" s="270">
        <v>15</v>
      </c>
      <c r="G125" s="270" t="s">
        <v>1676</v>
      </c>
      <c r="H125" s="270">
        <v>0</v>
      </c>
      <c r="I125" s="270">
        <v>20</v>
      </c>
      <c r="J125" s="270">
        <v>0</v>
      </c>
      <c r="K125" s="270">
        <v>740</v>
      </c>
      <c r="L125" s="270"/>
      <c r="M125" s="270">
        <v>0</v>
      </c>
      <c r="N125" s="270">
        <v>0</v>
      </c>
      <c r="O125" s="270">
        <v>0</v>
      </c>
      <c r="P125" s="270">
        <v>0</v>
      </c>
      <c r="Q125" s="270">
        <v>0</v>
      </c>
      <c r="R125" s="270">
        <v>0</v>
      </c>
      <c r="S125" s="270">
        <v>0</v>
      </c>
      <c r="T125" s="270">
        <v>0</v>
      </c>
      <c r="X125" s="270">
        <v>36.047619047619051</v>
      </c>
      <c r="Y125" s="270">
        <v>0</v>
      </c>
      <c r="Z125" s="270">
        <v>10</v>
      </c>
      <c r="AA125" s="270">
        <v>10</v>
      </c>
      <c r="AB125" s="270" t="s">
        <v>1676</v>
      </c>
      <c r="AC125" s="270" t="s">
        <v>1676</v>
      </c>
      <c r="AD125" s="270">
        <v>0</v>
      </c>
      <c r="AE125" s="270">
        <v>0</v>
      </c>
      <c r="AF125" s="270">
        <v>0</v>
      </c>
      <c r="AG125" s="270">
        <v>0</v>
      </c>
      <c r="AH125" s="270">
        <v>0</v>
      </c>
      <c r="AI125" s="270">
        <v>0</v>
      </c>
      <c r="AJ125" s="270">
        <v>0</v>
      </c>
      <c r="AK125" s="270">
        <v>0</v>
      </c>
      <c r="AL125" s="270">
        <v>0</v>
      </c>
      <c r="AM125" s="270">
        <v>0</v>
      </c>
      <c r="AN125" s="270">
        <v>0</v>
      </c>
      <c r="AO125" s="270">
        <v>0</v>
      </c>
      <c r="AP125" s="270">
        <v>0</v>
      </c>
      <c r="AQ125" s="270">
        <v>0</v>
      </c>
      <c r="AR125" s="270">
        <v>0</v>
      </c>
      <c r="AS125" s="270">
        <v>0</v>
      </c>
      <c r="AT125" s="270">
        <v>0</v>
      </c>
      <c r="AU125" s="270">
        <v>0</v>
      </c>
      <c r="AV125" s="270">
        <v>0</v>
      </c>
      <c r="AW125" s="270">
        <v>0</v>
      </c>
      <c r="AX125" s="270">
        <v>0</v>
      </c>
      <c r="AY125" s="270">
        <v>0</v>
      </c>
      <c r="AZ125" s="270">
        <v>0</v>
      </c>
      <c r="BA125" s="270">
        <v>0</v>
      </c>
      <c r="BB125" s="270">
        <v>20</v>
      </c>
      <c r="BC125" s="270">
        <v>0</v>
      </c>
      <c r="BD125" s="270">
        <v>0</v>
      </c>
      <c r="BE125" s="270">
        <v>0</v>
      </c>
      <c r="BF125" s="270">
        <v>0</v>
      </c>
      <c r="BG125" s="270" t="s">
        <v>1676</v>
      </c>
      <c r="BH125" s="270">
        <v>0</v>
      </c>
      <c r="BI125" s="270">
        <v>0</v>
      </c>
      <c r="BJ125" s="270">
        <v>0</v>
      </c>
      <c r="BK125" s="270">
        <v>0</v>
      </c>
      <c r="BL125" s="270">
        <v>0</v>
      </c>
      <c r="BM125" s="270">
        <v>0</v>
      </c>
      <c r="BN125" s="270">
        <v>0</v>
      </c>
      <c r="BO125" s="270">
        <v>0</v>
      </c>
      <c r="BP125" s="270">
        <v>0</v>
      </c>
      <c r="BQ125" s="270">
        <v>0</v>
      </c>
      <c r="BR125" s="270">
        <v>0</v>
      </c>
      <c r="BS125" s="270">
        <v>0</v>
      </c>
      <c r="BT125" s="270">
        <v>20</v>
      </c>
      <c r="BU125" s="270">
        <v>0</v>
      </c>
      <c r="BV125" s="270"/>
      <c r="BW125" s="270">
        <v>0</v>
      </c>
      <c r="BX125" s="270">
        <v>0</v>
      </c>
      <c r="BY125" s="270">
        <v>0</v>
      </c>
      <c r="BZ125" s="270">
        <v>0</v>
      </c>
      <c r="CA125" s="270">
        <v>0</v>
      </c>
      <c r="CB125" s="270">
        <v>0</v>
      </c>
      <c r="CC125" s="270">
        <v>0</v>
      </c>
      <c r="CD125" s="270">
        <v>0</v>
      </c>
      <c r="CE125" s="270">
        <v>0</v>
      </c>
      <c r="CF125" s="270">
        <v>0</v>
      </c>
      <c r="CG125" s="270">
        <v>20</v>
      </c>
      <c r="CH125" s="270">
        <v>0</v>
      </c>
      <c r="CI125" s="270">
        <v>0</v>
      </c>
      <c r="CJ125" s="270">
        <v>0</v>
      </c>
      <c r="CK125" s="270">
        <v>0</v>
      </c>
      <c r="CL125" s="270">
        <v>0</v>
      </c>
      <c r="CM125" s="270">
        <v>0</v>
      </c>
      <c r="CN125" s="270">
        <v>0</v>
      </c>
      <c r="CO125" s="270">
        <v>0</v>
      </c>
      <c r="CP125" s="270">
        <v>0</v>
      </c>
      <c r="CQ125" s="270">
        <v>0</v>
      </c>
      <c r="CR125" s="270">
        <v>0</v>
      </c>
      <c r="CS125" s="270">
        <v>0</v>
      </c>
      <c r="CT125" s="270">
        <v>0</v>
      </c>
      <c r="CU125" s="270">
        <v>0</v>
      </c>
      <c r="CV125" s="270">
        <v>0</v>
      </c>
      <c r="CW125" s="270">
        <v>0</v>
      </c>
      <c r="CX125" s="270">
        <v>0</v>
      </c>
      <c r="CY125" s="270">
        <v>0</v>
      </c>
      <c r="CZ125" s="270">
        <v>0</v>
      </c>
      <c r="DA125" s="270">
        <v>0</v>
      </c>
      <c r="DB125" s="270">
        <v>0</v>
      </c>
      <c r="DC125" s="270">
        <v>0</v>
      </c>
      <c r="DD125" s="270">
        <v>0</v>
      </c>
      <c r="DE125" s="270">
        <v>0</v>
      </c>
      <c r="DF125" s="270">
        <v>0</v>
      </c>
      <c r="DG125" s="270">
        <v>0</v>
      </c>
      <c r="DH125" s="270">
        <v>0</v>
      </c>
      <c r="DI125" s="270">
        <v>0</v>
      </c>
      <c r="DJ125" s="270">
        <v>0</v>
      </c>
      <c r="DK125" s="270">
        <v>0</v>
      </c>
      <c r="DL125" s="270">
        <v>0</v>
      </c>
      <c r="DM125" s="270">
        <v>0</v>
      </c>
      <c r="DN125" s="270">
        <v>0</v>
      </c>
      <c r="DO125" s="270">
        <v>0</v>
      </c>
      <c r="DP125" s="270">
        <v>0</v>
      </c>
      <c r="DQ125" s="270"/>
      <c r="DR125" s="270">
        <v>0</v>
      </c>
      <c r="DS125" s="270">
        <v>0</v>
      </c>
      <c r="DT125" s="270">
        <v>0</v>
      </c>
      <c r="DU125" s="270">
        <v>0</v>
      </c>
      <c r="DV125" s="270">
        <v>0</v>
      </c>
      <c r="DW125" s="270">
        <v>0</v>
      </c>
      <c r="DX125" s="270">
        <v>0</v>
      </c>
      <c r="DY125" s="270">
        <v>0</v>
      </c>
      <c r="DZ125" s="270">
        <v>0</v>
      </c>
      <c r="EA125" s="270">
        <v>0</v>
      </c>
      <c r="EB125" s="270">
        <v>0</v>
      </c>
      <c r="EC125" s="270">
        <v>0</v>
      </c>
      <c r="ED125" s="270">
        <v>0</v>
      </c>
      <c r="EE125" s="270">
        <v>0</v>
      </c>
      <c r="EF125" s="270">
        <v>0</v>
      </c>
      <c r="EG125" s="270">
        <v>0</v>
      </c>
      <c r="EH125" s="270">
        <v>0</v>
      </c>
      <c r="EI125" s="270">
        <v>0</v>
      </c>
      <c r="EJ125" s="270">
        <v>0</v>
      </c>
      <c r="EK125" s="270">
        <v>0</v>
      </c>
      <c r="EL125" s="270">
        <v>0</v>
      </c>
      <c r="EM125" s="270">
        <v>0</v>
      </c>
      <c r="EN125" s="270">
        <v>0</v>
      </c>
      <c r="EO125" s="270">
        <v>0</v>
      </c>
      <c r="EP125" s="270">
        <v>20</v>
      </c>
      <c r="EQ125" s="270">
        <v>0</v>
      </c>
      <c r="ER125" s="270">
        <v>0</v>
      </c>
      <c r="ES125" s="270">
        <v>0</v>
      </c>
      <c r="ET125" s="270" t="s">
        <v>1676</v>
      </c>
      <c r="EU125" s="270">
        <v>0</v>
      </c>
      <c r="EV125" s="270">
        <v>0</v>
      </c>
      <c r="EW125" s="270">
        <v>0</v>
      </c>
      <c r="EX125" s="270">
        <v>0</v>
      </c>
      <c r="EY125" s="270">
        <v>0</v>
      </c>
      <c r="EZ125" s="270">
        <v>0</v>
      </c>
      <c r="FA125" s="270">
        <v>0</v>
      </c>
      <c r="FB125" s="270">
        <v>0</v>
      </c>
      <c r="FC125" s="270">
        <v>0</v>
      </c>
      <c r="FD125" s="270">
        <v>0</v>
      </c>
      <c r="FE125" s="270">
        <v>0</v>
      </c>
      <c r="FF125" s="270">
        <v>0</v>
      </c>
      <c r="FG125" s="270">
        <v>0</v>
      </c>
      <c r="FH125" s="270">
        <v>0</v>
      </c>
      <c r="FI125" s="270">
        <v>0</v>
      </c>
      <c r="FJ125" s="270">
        <v>0</v>
      </c>
      <c r="FK125" s="270">
        <v>0</v>
      </c>
      <c r="FL125" s="351">
        <v>0</v>
      </c>
      <c r="FM125" s="323" t="s">
        <v>1676</v>
      </c>
      <c r="FN125" s="324">
        <v>0</v>
      </c>
      <c r="FO125" s="270"/>
      <c r="FP125" s="89"/>
      <c r="FQ125" s="270"/>
      <c r="FR125" s="319"/>
      <c r="FS125" s="319"/>
      <c r="FT125" s="319"/>
      <c r="FU125" s="319"/>
      <c r="FV125" s="319"/>
      <c r="FW125" s="319"/>
      <c r="FX125" s="319"/>
      <c r="FY125" s="319"/>
      <c r="FZ125" s="319"/>
      <c r="GA125" s="319"/>
      <c r="GB125" s="319"/>
      <c r="GC125" s="319"/>
      <c r="GD125" s="319"/>
      <c r="GE125" s="319"/>
      <c r="GF125" s="319"/>
      <c r="GG125" s="319"/>
      <c r="GH125" s="319"/>
      <c r="GI125" s="319"/>
      <c r="GJ125" s="319"/>
      <c r="GK125" s="319"/>
      <c r="GL125" s="319"/>
      <c r="GM125" s="319"/>
      <c r="GN125" s="319"/>
      <c r="GO125" s="319"/>
      <c r="GP125" s="319"/>
      <c r="GQ125" s="319"/>
      <c r="GR125" s="319"/>
      <c r="GS125" s="319"/>
      <c r="GT125" s="319"/>
      <c r="GU125" s="319"/>
      <c r="GV125" s="319"/>
      <c r="GW125" s="319"/>
      <c r="GX125" s="319"/>
      <c r="GY125" s="319"/>
      <c r="GZ125" s="319"/>
      <c r="HA125" s="319"/>
      <c r="HB125" s="319"/>
      <c r="HC125" s="319"/>
      <c r="HD125" s="319"/>
      <c r="HE125" s="319"/>
      <c r="HF125" s="319"/>
      <c r="HG125" s="319"/>
      <c r="HH125" s="319"/>
      <c r="HI125" s="319"/>
      <c r="HJ125" s="319"/>
      <c r="HK125" s="319"/>
      <c r="HL125" s="319"/>
      <c r="HM125" s="319"/>
      <c r="HN125" s="319"/>
      <c r="HO125" s="319"/>
      <c r="HP125" s="319"/>
      <c r="HQ125" s="319"/>
      <c r="HR125" s="319"/>
      <c r="HS125" s="319"/>
      <c r="HT125" s="319"/>
      <c r="HU125" s="319"/>
      <c r="HV125" s="319"/>
      <c r="HW125" s="319"/>
      <c r="HX125" s="319"/>
      <c r="HY125" s="319"/>
      <c r="HZ125" s="319"/>
      <c r="IA125" s="319"/>
      <c r="IB125" s="319"/>
      <c r="IC125" s="319"/>
      <c r="ID125" s="319"/>
      <c r="IE125" s="319"/>
      <c r="IF125" s="319"/>
      <c r="IG125" s="318"/>
    </row>
    <row r="126" spans="1:241" ht="12.75" customHeight="1" x14ac:dyDescent="0.2">
      <c r="A126" s="370" t="s">
        <v>463</v>
      </c>
      <c r="B126" s="270">
        <v>152795</v>
      </c>
      <c r="C126" s="270">
        <v>124605</v>
      </c>
      <c r="D126" s="270">
        <v>54685</v>
      </c>
      <c r="E126" s="270">
        <v>69910</v>
      </c>
      <c r="F126" s="270">
        <v>53025</v>
      </c>
      <c r="G126" s="270">
        <v>18555</v>
      </c>
      <c r="H126" s="270">
        <v>41675</v>
      </c>
      <c r="I126" s="270">
        <v>101755</v>
      </c>
      <c r="J126" s="270">
        <v>51040</v>
      </c>
      <c r="K126" s="270">
        <v>271065</v>
      </c>
      <c r="L126" s="270">
        <v>50.603255827030672</v>
      </c>
      <c r="M126" s="270">
        <v>16170</v>
      </c>
      <c r="N126" s="270">
        <v>8650</v>
      </c>
      <c r="O126" s="270">
        <v>4155</v>
      </c>
      <c r="P126" s="270">
        <v>5570</v>
      </c>
      <c r="Q126" s="270">
        <v>915</v>
      </c>
      <c r="R126" s="270">
        <v>85</v>
      </c>
      <c r="S126" s="270">
        <v>15</v>
      </c>
      <c r="T126" s="270" t="s">
        <v>1676</v>
      </c>
      <c r="U126" s="270">
        <v>3.5977576965899383</v>
      </c>
      <c r="V126" s="270">
        <v>1</v>
      </c>
      <c r="W126" s="270">
        <v>35</v>
      </c>
      <c r="X126" s="270">
        <v>56.608575745433399</v>
      </c>
      <c r="Y126" s="270">
        <v>11980</v>
      </c>
      <c r="Z126" s="270">
        <v>15375</v>
      </c>
      <c r="AA126" s="270">
        <v>17505</v>
      </c>
      <c r="AB126" s="270">
        <v>25400</v>
      </c>
      <c r="AC126" s="270">
        <v>36530</v>
      </c>
      <c r="AD126" s="270">
        <v>39035</v>
      </c>
      <c r="AE126" s="270">
        <v>6335</v>
      </c>
      <c r="AF126" s="270">
        <v>1810</v>
      </c>
      <c r="AG126" s="270">
        <v>730</v>
      </c>
      <c r="AH126" s="270">
        <v>8725</v>
      </c>
      <c r="AI126" s="270">
        <v>575</v>
      </c>
      <c r="AJ126" s="270">
        <v>2525</v>
      </c>
      <c r="AK126" s="270">
        <v>2070</v>
      </c>
      <c r="AL126" s="270">
        <v>8825</v>
      </c>
      <c r="AM126" s="270">
        <v>9050</v>
      </c>
      <c r="AN126" s="270">
        <v>1285</v>
      </c>
      <c r="AO126" s="270">
        <v>1160</v>
      </c>
      <c r="AP126" s="270">
        <v>1465</v>
      </c>
      <c r="AQ126" s="270">
        <v>3335</v>
      </c>
      <c r="AR126" s="270">
        <v>405</v>
      </c>
      <c r="AS126" s="270">
        <v>390</v>
      </c>
      <c r="AT126" s="270">
        <v>2150</v>
      </c>
      <c r="AU126" s="270">
        <v>4755</v>
      </c>
      <c r="AV126" s="270">
        <v>1885</v>
      </c>
      <c r="AW126" s="270">
        <v>3075</v>
      </c>
      <c r="AX126" s="270">
        <v>14755</v>
      </c>
      <c r="AY126" s="270">
        <v>1400</v>
      </c>
      <c r="AZ126" s="270">
        <v>6625</v>
      </c>
      <c r="BA126" s="270">
        <v>9710</v>
      </c>
      <c r="BB126" s="270">
        <v>66090</v>
      </c>
      <c r="BC126" s="270">
        <v>3850</v>
      </c>
      <c r="BD126" s="270">
        <v>8935</v>
      </c>
      <c r="BE126" s="270">
        <v>2645</v>
      </c>
      <c r="BF126" s="270">
        <v>2705</v>
      </c>
      <c r="BG126" s="270">
        <v>880</v>
      </c>
      <c r="BH126" s="270">
        <v>1765</v>
      </c>
      <c r="BI126" s="270">
        <v>9130</v>
      </c>
      <c r="BJ126" s="270">
        <v>695</v>
      </c>
      <c r="BK126" s="270">
        <v>6465</v>
      </c>
      <c r="BL126" s="270">
        <v>8675</v>
      </c>
      <c r="BM126" s="270">
        <v>18235</v>
      </c>
      <c r="BN126" s="270">
        <v>2370</v>
      </c>
      <c r="BO126" s="270">
        <v>11960</v>
      </c>
      <c r="BP126" s="270">
        <v>6615</v>
      </c>
      <c r="BQ126" s="270">
        <v>8390</v>
      </c>
      <c r="BR126" s="270">
        <v>1765</v>
      </c>
      <c r="BS126" s="270">
        <v>320</v>
      </c>
      <c r="BT126" s="270">
        <v>14655</v>
      </c>
      <c r="BU126" s="270">
        <v>8340</v>
      </c>
      <c r="BV126" s="270"/>
      <c r="BW126" s="270">
        <v>6200</v>
      </c>
      <c r="BX126" s="270">
        <v>490</v>
      </c>
      <c r="BY126" s="270">
        <v>6515</v>
      </c>
      <c r="BZ126" s="270">
        <v>1025</v>
      </c>
      <c r="CA126" s="270">
        <v>245</v>
      </c>
      <c r="CB126" s="270" t="s">
        <v>1676</v>
      </c>
      <c r="CC126" s="270" t="s">
        <v>1676</v>
      </c>
      <c r="CD126" s="270">
        <v>2260</v>
      </c>
      <c r="CE126" s="270">
        <v>245</v>
      </c>
      <c r="CF126" s="270">
        <v>530</v>
      </c>
      <c r="CG126" s="270">
        <v>113290</v>
      </c>
      <c r="CH126" s="270">
        <v>0</v>
      </c>
      <c r="CI126" s="270">
        <v>21515</v>
      </c>
      <c r="CJ126" s="270">
        <v>3565</v>
      </c>
      <c r="CK126" s="270">
        <v>9690</v>
      </c>
      <c r="CL126" s="270">
        <v>3570</v>
      </c>
      <c r="CM126" s="270">
        <v>8950</v>
      </c>
      <c r="CN126" s="270">
        <v>1250</v>
      </c>
      <c r="CO126" s="270">
        <v>0</v>
      </c>
      <c r="CP126" s="270">
        <v>600</v>
      </c>
      <c r="CQ126" s="270" t="s">
        <v>1676</v>
      </c>
      <c r="CR126" s="270">
        <v>0</v>
      </c>
      <c r="CS126" s="270">
        <v>0</v>
      </c>
      <c r="CT126" s="270">
        <v>0</v>
      </c>
      <c r="CU126" s="270">
        <v>0</v>
      </c>
      <c r="CV126" s="270" t="s">
        <v>1676</v>
      </c>
      <c r="CW126" s="270">
        <v>0</v>
      </c>
      <c r="CX126" s="270">
        <v>0</v>
      </c>
      <c r="CY126" s="270">
        <v>0</v>
      </c>
      <c r="CZ126" s="270">
        <v>12060</v>
      </c>
      <c r="DA126" s="270">
        <v>1750</v>
      </c>
      <c r="DB126" s="270">
        <v>0</v>
      </c>
      <c r="DC126" s="270">
        <v>46080</v>
      </c>
      <c r="DD126" s="270">
        <v>0</v>
      </c>
      <c r="DE126" s="270">
        <v>0</v>
      </c>
      <c r="DF126" s="270">
        <v>5645</v>
      </c>
      <c r="DG126" s="270">
        <v>0</v>
      </c>
      <c r="DH126" s="270">
        <v>0</v>
      </c>
      <c r="DI126" s="270">
        <v>0</v>
      </c>
      <c r="DJ126" s="270">
        <v>0</v>
      </c>
      <c r="DK126" s="270">
        <v>0</v>
      </c>
      <c r="DL126" s="270">
        <v>0</v>
      </c>
      <c r="DM126" s="270">
        <v>0</v>
      </c>
      <c r="DN126" s="270">
        <v>0</v>
      </c>
      <c r="DO126" s="270">
        <v>2845</v>
      </c>
      <c r="DP126" s="270">
        <v>0</v>
      </c>
      <c r="DQ126" s="270"/>
      <c r="DR126" s="270">
        <v>0</v>
      </c>
      <c r="DS126" s="270">
        <v>35</v>
      </c>
      <c r="DT126" s="270">
        <v>2885</v>
      </c>
      <c r="DU126" s="270">
        <v>0</v>
      </c>
      <c r="DV126" s="270">
        <v>0</v>
      </c>
      <c r="DW126" s="270">
        <v>0</v>
      </c>
      <c r="DX126" s="270">
        <v>795</v>
      </c>
      <c r="DY126" s="270">
        <v>0</v>
      </c>
      <c r="DZ126" s="270">
        <v>0</v>
      </c>
      <c r="EA126" s="270">
        <v>0</v>
      </c>
      <c r="EB126" s="270">
        <v>0</v>
      </c>
      <c r="EC126" s="270">
        <v>1205</v>
      </c>
      <c r="ED126" s="270">
        <v>7600</v>
      </c>
      <c r="EE126" s="270">
        <v>0</v>
      </c>
      <c r="EF126" s="270">
        <v>8450</v>
      </c>
      <c r="EG126" s="270">
        <v>0</v>
      </c>
      <c r="EH126" s="270">
        <v>0</v>
      </c>
      <c r="EI126" s="270">
        <v>0</v>
      </c>
      <c r="EJ126" s="270">
        <v>0</v>
      </c>
      <c r="EK126" s="270">
        <v>11115</v>
      </c>
      <c r="EL126" s="270">
        <v>2860</v>
      </c>
      <c r="EM126" s="270">
        <v>0</v>
      </c>
      <c r="EN126" s="270">
        <v>0</v>
      </c>
      <c r="EO126" s="270">
        <v>0</v>
      </c>
      <c r="EP126" s="270">
        <v>0</v>
      </c>
      <c r="EQ126" s="270">
        <v>0</v>
      </c>
      <c r="ER126" s="270">
        <v>0</v>
      </c>
      <c r="ES126" s="270">
        <v>0</v>
      </c>
      <c r="ET126" s="270">
        <v>0</v>
      </c>
      <c r="EU126" s="270" t="s">
        <v>1676</v>
      </c>
      <c r="EV126" s="270">
        <v>0</v>
      </c>
      <c r="EW126" s="270">
        <v>0</v>
      </c>
      <c r="EX126" s="270">
        <v>0</v>
      </c>
      <c r="EY126" s="270">
        <v>0</v>
      </c>
      <c r="EZ126" s="270">
        <v>0</v>
      </c>
      <c r="FA126" s="270">
        <v>0</v>
      </c>
      <c r="FB126" s="270">
        <v>0</v>
      </c>
      <c r="FC126" s="270">
        <v>0</v>
      </c>
      <c r="FD126" s="270">
        <v>0</v>
      </c>
      <c r="FE126" s="270">
        <v>0</v>
      </c>
      <c r="FF126" s="270">
        <v>0</v>
      </c>
      <c r="FG126" s="270">
        <v>0</v>
      </c>
      <c r="FH126" s="270">
        <v>0</v>
      </c>
      <c r="FI126" s="270">
        <v>0</v>
      </c>
      <c r="FJ126" s="270">
        <v>0</v>
      </c>
      <c r="FK126" s="270">
        <v>330</v>
      </c>
      <c r="FL126" s="351">
        <v>86705</v>
      </c>
      <c r="FM126" s="323">
        <v>11350</v>
      </c>
      <c r="FN126" s="324">
        <v>35565</v>
      </c>
      <c r="FO126" s="270"/>
      <c r="FP126" s="89"/>
      <c r="FQ126" s="270"/>
      <c r="FR126" s="319"/>
      <c r="FS126" s="319"/>
      <c r="FT126" s="319"/>
      <c r="FU126" s="319"/>
      <c r="FV126" s="319"/>
      <c r="FW126" s="319"/>
      <c r="FX126" s="319"/>
      <c r="FY126" s="319"/>
      <c r="FZ126" s="319"/>
      <c r="GA126" s="319"/>
      <c r="GB126" s="319"/>
      <c r="GC126" s="319"/>
      <c r="GD126" s="319"/>
      <c r="GE126" s="319"/>
      <c r="GF126" s="319"/>
      <c r="GG126" s="319"/>
      <c r="GH126" s="319"/>
      <c r="GI126" s="319"/>
      <c r="GJ126" s="319"/>
      <c r="GK126" s="319"/>
      <c r="GL126" s="319"/>
      <c r="GM126" s="319"/>
      <c r="GN126" s="319"/>
      <c r="GO126" s="319"/>
      <c r="GP126" s="319"/>
      <c r="GQ126" s="319"/>
      <c r="GR126" s="319"/>
      <c r="GS126" s="319"/>
      <c r="GT126" s="319"/>
      <c r="GU126" s="319"/>
      <c r="GV126" s="319"/>
      <c r="GW126" s="319"/>
      <c r="GX126" s="319"/>
      <c r="GY126" s="319"/>
      <c r="GZ126" s="319"/>
      <c r="HA126" s="319"/>
      <c r="HB126" s="319"/>
      <c r="HC126" s="319"/>
      <c r="HD126" s="319"/>
      <c r="HE126" s="319"/>
      <c r="HF126" s="319"/>
      <c r="HG126" s="319"/>
      <c r="HH126" s="319"/>
      <c r="HI126" s="319"/>
      <c r="HJ126" s="319"/>
      <c r="HK126" s="319"/>
      <c r="HL126" s="319"/>
      <c r="HM126" s="319"/>
      <c r="HN126" s="319"/>
      <c r="HO126" s="319"/>
      <c r="HP126" s="319"/>
      <c r="HQ126" s="319"/>
      <c r="HR126" s="319"/>
      <c r="HS126" s="319"/>
      <c r="HT126" s="319"/>
      <c r="HU126" s="319"/>
      <c r="HV126" s="319"/>
      <c r="HW126" s="319"/>
      <c r="HX126" s="319"/>
      <c r="HY126" s="319"/>
      <c r="HZ126" s="319"/>
      <c r="IA126" s="319"/>
      <c r="IB126" s="319"/>
      <c r="IC126" s="319"/>
      <c r="ID126" s="319"/>
      <c r="IE126" s="319"/>
      <c r="IF126" s="319"/>
      <c r="IG126" s="318"/>
    </row>
    <row r="127" spans="1:241" ht="12.75" customHeight="1" x14ac:dyDescent="0.2">
      <c r="A127" s="370" t="s">
        <v>749</v>
      </c>
      <c r="B127" s="270">
        <v>1845</v>
      </c>
      <c r="C127" s="270">
        <v>1845</v>
      </c>
      <c r="D127" s="270">
        <v>845</v>
      </c>
      <c r="E127" s="270">
        <v>1000</v>
      </c>
      <c r="F127" s="270">
        <v>0</v>
      </c>
      <c r="G127" s="270">
        <v>0</v>
      </c>
      <c r="H127" s="270">
        <v>1845</v>
      </c>
      <c r="I127" s="270">
        <v>225</v>
      </c>
      <c r="J127" s="270">
        <v>1620</v>
      </c>
      <c r="K127" s="270">
        <v>550</v>
      </c>
      <c r="L127" s="270">
        <v>47.203174603174602</v>
      </c>
      <c r="M127" s="270">
        <v>285</v>
      </c>
      <c r="N127" s="270">
        <v>200</v>
      </c>
      <c r="O127" s="270">
        <v>95</v>
      </c>
      <c r="P127" s="270">
        <v>40</v>
      </c>
      <c r="Q127" s="270" t="s">
        <v>1676</v>
      </c>
      <c r="R127" s="270" t="s">
        <v>1676</v>
      </c>
      <c r="S127" s="270" t="s">
        <v>1676</v>
      </c>
      <c r="T127" s="270" t="s">
        <v>1676</v>
      </c>
      <c r="U127" s="270">
        <v>2.4317180616740086</v>
      </c>
      <c r="V127" s="270">
        <v>2</v>
      </c>
      <c r="W127" s="270">
        <v>34</v>
      </c>
      <c r="X127" s="270">
        <v>58.232254400908573</v>
      </c>
      <c r="Y127" s="270">
        <v>0</v>
      </c>
      <c r="Z127" s="270">
        <v>85</v>
      </c>
      <c r="AA127" s="270">
        <v>295</v>
      </c>
      <c r="AB127" s="270">
        <v>535</v>
      </c>
      <c r="AC127" s="270">
        <v>525</v>
      </c>
      <c r="AD127" s="270">
        <v>305</v>
      </c>
      <c r="AE127" s="270">
        <v>15</v>
      </c>
      <c r="AF127" s="270">
        <v>250</v>
      </c>
      <c r="AG127" s="270">
        <v>0</v>
      </c>
      <c r="AH127" s="270">
        <v>145</v>
      </c>
      <c r="AI127" s="270" t="s">
        <v>1676</v>
      </c>
      <c r="AJ127" s="270" t="s">
        <v>1676</v>
      </c>
      <c r="AK127" s="270" t="s">
        <v>1676</v>
      </c>
      <c r="AL127" s="270">
        <v>145</v>
      </c>
      <c r="AM127" s="270">
        <v>315</v>
      </c>
      <c r="AN127" s="270">
        <v>20</v>
      </c>
      <c r="AO127" s="270">
        <v>0</v>
      </c>
      <c r="AP127" s="270">
        <v>25</v>
      </c>
      <c r="AQ127" s="270">
        <v>65</v>
      </c>
      <c r="AR127" s="270">
        <v>25</v>
      </c>
      <c r="AS127" s="270">
        <v>15</v>
      </c>
      <c r="AT127" s="270" t="s">
        <v>1676</v>
      </c>
      <c r="AU127" s="270">
        <v>0</v>
      </c>
      <c r="AV127" s="270">
        <v>25</v>
      </c>
      <c r="AW127" s="270">
        <v>140</v>
      </c>
      <c r="AX127" s="270">
        <v>0</v>
      </c>
      <c r="AY127" s="270">
        <v>175</v>
      </c>
      <c r="AZ127" s="270">
        <v>445</v>
      </c>
      <c r="BA127" s="270">
        <v>15</v>
      </c>
      <c r="BB127" s="270">
        <v>30</v>
      </c>
      <c r="BC127" s="270">
        <v>10</v>
      </c>
      <c r="BD127" s="270">
        <v>25</v>
      </c>
      <c r="BE127" s="270" t="s">
        <v>1676</v>
      </c>
      <c r="BF127" s="270" t="s">
        <v>1676</v>
      </c>
      <c r="BG127" s="270">
        <v>0</v>
      </c>
      <c r="BH127" s="270">
        <v>55</v>
      </c>
      <c r="BI127" s="270">
        <v>145</v>
      </c>
      <c r="BJ127" s="270" t="s">
        <v>1676</v>
      </c>
      <c r="BK127" s="270">
        <v>25</v>
      </c>
      <c r="BL127" s="270" t="s">
        <v>1676</v>
      </c>
      <c r="BM127" s="270">
        <v>395</v>
      </c>
      <c r="BN127" s="270">
        <v>10</v>
      </c>
      <c r="BO127" s="270">
        <v>900</v>
      </c>
      <c r="BP127" s="270">
        <v>90</v>
      </c>
      <c r="BQ127" s="270">
        <v>0</v>
      </c>
      <c r="BR127" s="270">
        <v>0</v>
      </c>
      <c r="BS127" s="270" t="s">
        <v>1676</v>
      </c>
      <c r="BT127" s="270">
        <v>145</v>
      </c>
      <c r="BU127" s="270" t="s">
        <v>1676</v>
      </c>
      <c r="BV127" s="270"/>
      <c r="BW127" s="270">
        <v>25</v>
      </c>
      <c r="BX127" s="270">
        <v>0</v>
      </c>
      <c r="BY127" s="270" t="s">
        <v>1676</v>
      </c>
      <c r="BZ127" s="270">
        <v>0</v>
      </c>
      <c r="CA127" s="270">
        <v>0</v>
      </c>
      <c r="CB127" s="270">
        <v>0</v>
      </c>
      <c r="CC127" s="270">
        <v>0</v>
      </c>
      <c r="CD127" s="270">
        <v>20</v>
      </c>
      <c r="CE127" s="270">
        <v>0</v>
      </c>
      <c r="CF127" s="270">
        <v>0</v>
      </c>
      <c r="CG127" s="270">
        <v>1820</v>
      </c>
      <c r="CH127" s="270">
        <v>0</v>
      </c>
      <c r="CI127" s="270">
        <v>310</v>
      </c>
      <c r="CJ127" s="270">
        <v>90</v>
      </c>
      <c r="CK127" s="270">
        <v>580</v>
      </c>
      <c r="CL127" s="270" t="s">
        <v>1676</v>
      </c>
      <c r="CM127" s="270">
        <v>145</v>
      </c>
      <c r="CN127" s="270">
        <v>0</v>
      </c>
      <c r="CO127" s="270">
        <v>0</v>
      </c>
      <c r="CP127" s="270">
        <v>0</v>
      </c>
      <c r="CQ127" s="270">
        <v>0</v>
      </c>
      <c r="CR127" s="270">
        <v>0</v>
      </c>
      <c r="CS127" s="270">
        <v>0</v>
      </c>
      <c r="CT127" s="270">
        <v>0</v>
      </c>
      <c r="CU127" s="270">
        <v>0</v>
      </c>
      <c r="CV127" s="270">
        <v>80</v>
      </c>
      <c r="CW127" s="270">
        <v>10</v>
      </c>
      <c r="CX127" s="270">
        <v>0</v>
      </c>
      <c r="CY127" s="270">
        <v>0</v>
      </c>
      <c r="CZ127" s="270">
        <v>0</v>
      </c>
      <c r="DA127" s="270">
        <v>310</v>
      </c>
      <c r="DB127" s="270">
        <v>0</v>
      </c>
      <c r="DC127" s="270">
        <v>0</v>
      </c>
      <c r="DD127" s="270">
        <v>290</v>
      </c>
      <c r="DE127" s="270">
        <v>0</v>
      </c>
      <c r="DF127" s="270">
        <v>0</v>
      </c>
      <c r="DG127" s="270">
        <v>0</v>
      </c>
      <c r="DH127" s="270">
        <v>0</v>
      </c>
      <c r="DI127" s="270">
        <v>0</v>
      </c>
      <c r="DJ127" s="270">
        <v>0</v>
      </c>
      <c r="DK127" s="270">
        <v>0</v>
      </c>
      <c r="DL127" s="270">
        <v>0</v>
      </c>
      <c r="DM127" s="270">
        <v>0</v>
      </c>
      <c r="DN127" s="270">
        <v>0</v>
      </c>
      <c r="DO127" s="270">
        <v>0</v>
      </c>
      <c r="DP127" s="270">
        <v>0</v>
      </c>
      <c r="DQ127" s="270"/>
      <c r="DR127" s="270">
        <v>0</v>
      </c>
      <c r="DS127" s="270">
        <v>0</v>
      </c>
      <c r="DT127" s="270">
        <v>0</v>
      </c>
      <c r="DU127" s="270">
        <v>0</v>
      </c>
      <c r="DV127" s="270">
        <v>0</v>
      </c>
      <c r="DW127" s="270">
        <v>0</v>
      </c>
      <c r="DX127" s="270">
        <v>0</v>
      </c>
      <c r="DY127" s="270">
        <v>0</v>
      </c>
      <c r="DZ127" s="270">
        <v>0</v>
      </c>
      <c r="EA127" s="270">
        <v>0</v>
      </c>
      <c r="EB127" s="270">
        <v>0</v>
      </c>
      <c r="EC127" s="270">
        <v>0</v>
      </c>
      <c r="ED127" s="270">
        <v>0</v>
      </c>
      <c r="EE127" s="270">
        <v>0</v>
      </c>
      <c r="EF127" s="270">
        <v>0</v>
      </c>
      <c r="EG127" s="270">
        <v>0</v>
      </c>
      <c r="EH127" s="270">
        <v>0</v>
      </c>
      <c r="EI127" s="270">
        <v>0</v>
      </c>
      <c r="EJ127" s="270">
        <v>0</v>
      </c>
      <c r="EK127" s="270">
        <v>25</v>
      </c>
      <c r="EL127" s="270">
        <v>0</v>
      </c>
      <c r="EM127" s="270">
        <v>0</v>
      </c>
      <c r="EN127" s="270">
        <v>0</v>
      </c>
      <c r="EO127" s="270">
        <v>0</v>
      </c>
      <c r="EP127" s="270">
        <v>0</v>
      </c>
      <c r="EQ127" s="270">
        <v>0</v>
      </c>
      <c r="ER127" s="270">
        <v>0</v>
      </c>
      <c r="ES127" s="270">
        <v>0</v>
      </c>
      <c r="ET127" s="270">
        <v>0</v>
      </c>
      <c r="EU127" s="270">
        <v>0</v>
      </c>
      <c r="EV127" s="270">
        <v>0</v>
      </c>
      <c r="EW127" s="270">
        <v>0</v>
      </c>
      <c r="EX127" s="270">
        <v>0</v>
      </c>
      <c r="EY127" s="270">
        <v>0</v>
      </c>
      <c r="EZ127" s="270">
        <v>0</v>
      </c>
      <c r="FA127" s="270">
        <v>0</v>
      </c>
      <c r="FB127" s="270">
        <v>0</v>
      </c>
      <c r="FC127" s="270">
        <v>0</v>
      </c>
      <c r="FD127" s="270">
        <v>0</v>
      </c>
      <c r="FE127" s="270">
        <v>0</v>
      </c>
      <c r="FF127" s="270">
        <v>0</v>
      </c>
      <c r="FG127" s="270">
        <v>0</v>
      </c>
      <c r="FH127" s="270">
        <v>0</v>
      </c>
      <c r="FI127" s="270">
        <v>0</v>
      </c>
      <c r="FJ127" s="270">
        <v>0</v>
      </c>
      <c r="FK127" s="270">
        <v>0</v>
      </c>
      <c r="FL127" s="351">
        <v>1815</v>
      </c>
      <c r="FM127" s="323">
        <v>0</v>
      </c>
      <c r="FN127" s="324">
        <v>630</v>
      </c>
      <c r="FO127" s="270"/>
      <c r="FP127" s="89"/>
      <c r="FQ127" s="270"/>
      <c r="FR127" s="319"/>
      <c r="FS127" s="319"/>
      <c r="FT127" s="319"/>
      <c r="FU127" s="319"/>
      <c r="FV127" s="319"/>
      <c r="FW127" s="319"/>
      <c r="FX127" s="319"/>
      <c r="FY127" s="319"/>
      <c r="FZ127" s="319"/>
      <c r="GA127" s="319"/>
      <c r="GB127" s="319"/>
      <c r="GC127" s="319"/>
      <c r="GD127" s="319"/>
      <c r="GE127" s="319"/>
      <c r="GF127" s="319"/>
      <c r="GG127" s="319"/>
      <c r="GH127" s="319"/>
      <c r="GI127" s="319"/>
      <c r="GJ127" s="319"/>
      <c r="GK127" s="319"/>
      <c r="GL127" s="319"/>
      <c r="GM127" s="319"/>
      <c r="GN127" s="319"/>
      <c r="GO127" s="319"/>
      <c r="GP127" s="319"/>
      <c r="GQ127" s="319"/>
      <c r="GR127" s="319"/>
      <c r="GS127" s="319"/>
      <c r="GT127" s="319"/>
      <c r="GU127" s="319"/>
      <c r="GV127" s="319"/>
      <c r="GW127" s="319"/>
      <c r="GX127" s="319"/>
      <c r="GY127" s="319"/>
      <c r="GZ127" s="319"/>
      <c r="HA127" s="319"/>
      <c r="HB127" s="319"/>
      <c r="HC127" s="319"/>
      <c r="HD127" s="319"/>
      <c r="HE127" s="319"/>
      <c r="HF127" s="319"/>
      <c r="HG127" s="319"/>
      <c r="HH127" s="319"/>
      <c r="HI127" s="319"/>
      <c r="HJ127" s="319"/>
      <c r="HK127" s="319"/>
      <c r="HL127" s="319"/>
      <c r="HM127" s="319"/>
      <c r="HN127" s="319"/>
      <c r="HO127" s="319"/>
      <c r="HP127" s="319"/>
      <c r="HQ127" s="319"/>
      <c r="HR127" s="319"/>
      <c r="HS127" s="319"/>
      <c r="HT127" s="319"/>
      <c r="HU127" s="319"/>
      <c r="HV127" s="319"/>
      <c r="HW127" s="319"/>
      <c r="HX127" s="319"/>
      <c r="HY127" s="319"/>
      <c r="HZ127" s="319"/>
      <c r="IA127" s="319"/>
      <c r="IB127" s="319"/>
      <c r="IC127" s="319"/>
      <c r="ID127" s="319"/>
      <c r="IE127" s="319"/>
      <c r="IF127" s="319"/>
      <c r="IG127" s="318"/>
    </row>
    <row r="128" spans="1:241" ht="12.75" customHeight="1" x14ac:dyDescent="0.2">
      <c r="A128" s="370" t="s">
        <v>376</v>
      </c>
      <c r="B128" s="270">
        <v>65265</v>
      </c>
      <c r="C128" s="270">
        <v>54325</v>
      </c>
      <c r="D128" s="270">
        <v>25145</v>
      </c>
      <c r="E128" s="270">
        <v>29180</v>
      </c>
      <c r="F128" s="270">
        <v>21105</v>
      </c>
      <c r="G128" s="270">
        <v>4395</v>
      </c>
      <c r="H128" s="270">
        <v>24145</v>
      </c>
      <c r="I128" s="270">
        <v>39700</v>
      </c>
      <c r="J128" s="270">
        <v>25570</v>
      </c>
      <c r="K128" s="270">
        <v>108755</v>
      </c>
      <c r="L128" s="270">
        <v>52.692582815294216</v>
      </c>
      <c r="M128" s="270">
        <v>12165</v>
      </c>
      <c r="N128" s="270">
        <v>4705</v>
      </c>
      <c r="O128" s="270">
        <v>2090</v>
      </c>
      <c r="P128" s="270">
        <v>3245</v>
      </c>
      <c r="Q128" s="270">
        <v>1080</v>
      </c>
      <c r="R128" s="270">
        <v>185</v>
      </c>
      <c r="S128" s="270">
        <v>10</v>
      </c>
      <c r="T128" s="270" t="s">
        <v>1676</v>
      </c>
      <c r="U128" s="270">
        <v>3.6702078824840974</v>
      </c>
      <c r="V128" s="270">
        <v>1</v>
      </c>
      <c r="W128" s="270">
        <v>28</v>
      </c>
      <c r="X128" s="270">
        <v>58.781759110904531</v>
      </c>
      <c r="Y128" s="270">
        <v>5185</v>
      </c>
      <c r="Z128" s="270">
        <v>5200</v>
      </c>
      <c r="AA128" s="270">
        <v>5815</v>
      </c>
      <c r="AB128" s="270">
        <v>10875</v>
      </c>
      <c r="AC128" s="270">
        <v>16795</v>
      </c>
      <c r="AD128" s="270">
        <v>17730</v>
      </c>
      <c r="AE128" s="270">
        <v>3190</v>
      </c>
      <c r="AF128" s="270">
        <v>435</v>
      </c>
      <c r="AG128" s="270">
        <v>385</v>
      </c>
      <c r="AH128" s="270">
        <v>3910</v>
      </c>
      <c r="AI128" s="270">
        <v>355</v>
      </c>
      <c r="AJ128" s="270">
        <v>1100</v>
      </c>
      <c r="AK128" s="270">
        <v>1415</v>
      </c>
      <c r="AL128" s="270">
        <v>3045</v>
      </c>
      <c r="AM128" s="270">
        <v>5820</v>
      </c>
      <c r="AN128" s="270">
        <v>505</v>
      </c>
      <c r="AO128" s="270">
        <v>1595</v>
      </c>
      <c r="AP128" s="270">
        <v>750</v>
      </c>
      <c r="AQ128" s="270">
        <v>4335</v>
      </c>
      <c r="AR128" s="270">
        <v>250</v>
      </c>
      <c r="AS128" s="270">
        <v>170</v>
      </c>
      <c r="AT128" s="270">
        <v>750</v>
      </c>
      <c r="AU128" s="270">
        <v>1540</v>
      </c>
      <c r="AV128" s="270">
        <v>1330</v>
      </c>
      <c r="AW128" s="270">
        <v>1190</v>
      </c>
      <c r="AX128" s="270">
        <v>4535</v>
      </c>
      <c r="AY128" s="270">
        <v>80</v>
      </c>
      <c r="AZ128" s="270">
        <v>3090</v>
      </c>
      <c r="BA128" s="270">
        <v>2180</v>
      </c>
      <c r="BB128" s="270">
        <v>26500</v>
      </c>
      <c r="BC128" s="270">
        <v>1620</v>
      </c>
      <c r="BD128" s="270">
        <v>3850</v>
      </c>
      <c r="BE128" s="270">
        <v>1205</v>
      </c>
      <c r="BF128" s="270">
        <v>1005</v>
      </c>
      <c r="BG128" s="270">
        <v>300</v>
      </c>
      <c r="BH128" s="270">
        <v>820</v>
      </c>
      <c r="BI128" s="270">
        <v>3965</v>
      </c>
      <c r="BJ128" s="270">
        <v>390</v>
      </c>
      <c r="BK128" s="270">
        <v>3280</v>
      </c>
      <c r="BL128" s="270">
        <v>3360</v>
      </c>
      <c r="BM128" s="270">
        <v>7820</v>
      </c>
      <c r="BN128" s="270">
        <v>1010</v>
      </c>
      <c r="BO128" s="270">
        <v>3305</v>
      </c>
      <c r="BP128" s="270">
        <v>4265</v>
      </c>
      <c r="BQ128" s="270">
        <v>3000</v>
      </c>
      <c r="BR128" s="270">
        <v>520</v>
      </c>
      <c r="BS128" s="270">
        <v>80</v>
      </c>
      <c r="BT128" s="270">
        <v>6145</v>
      </c>
      <c r="BU128" s="270">
        <v>4470</v>
      </c>
      <c r="BV128" s="270"/>
      <c r="BW128" s="270">
        <v>3930</v>
      </c>
      <c r="BX128" s="270">
        <v>255</v>
      </c>
      <c r="BY128" s="270">
        <v>3185</v>
      </c>
      <c r="BZ128" s="270">
        <v>505</v>
      </c>
      <c r="CA128" s="270">
        <v>55</v>
      </c>
      <c r="CB128" s="270">
        <v>15</v>
      </c>
      <c r="CC128" s="270">
        <v>0</v>
      </c>
      <c r="CD128" s="270">
        <v>1120</v>
      </c>
      <c r="CE128" s="270">
        <v>35</v>
      </c>
      <c r="CF128" s="270">
        <v>95</v>
      </c>
      <c r="CG128" s="270">
        <v>49070</v>
      </c>
      <c r="CH128" s="270">
        <v>0</v>
      </c>
      <c r="CI128" s="270">
        <v>8495</v>
      </c>
      <c r="CJ128" s="270">
        <v>4890</v>
      </c>
      <c r="CK128" s="270">
        <v>5485</v>
      </c>
      <c r="CL128" s="270">
        <v>1580</v>
      </c>
      <c r="CM128" s="270">
        <v>3945</v>
      </c>
      <c r="CN128" s="270">
        <v>1945</v>
      </c>
      <c r="CO128" s="270">
        <v>0</v>
      </c>
      <c r="CP128" s="270">
        <v>0</v>
      </c>
      <c r="CQ128" s="270">
        <v>0</v>
      </c>
      <c r="CR128" s="270">
        <v>0</v>
      </c>
      <c r="CS128" s="270">
        <v>0</v>
      </c>
      <c r="CT128" s="270">
        <v>0</v>
      </c>
      <c r="CU128" s="270">
        <v>0</v>
      </c>
      <c r="CV128" s="270">
        <v>0</v>
      </c>
      <c r="CW128" s="270">
        <v>0</v>
      </c>
      <c r="CX128" s="270">
        <v>0</v>
      </c>
      <c r="CY128" s="270">
        <v>45</v>
      </c>
      <c r="CZ128" s="270">
        <v>3455</v>
      </c>
      <c r="DA128" s="270">
        <v>15</v>
      </c>
      <c r="DB128" s="270">
        <v>0</v>
      </c>
      <c r="DC128" s="270">
        <v>9950</v>
      </c>
      <c r="DD128" s="270">
        <v>6090</v>
      </c>
      <c r="DE128" s="270">
        <v>0</v>
      </c>
      <c r="DF128" s="270">
        <v>815</v>
      </c>
      <c r="DG128" s="270">
        <v>0</v>
      </c>
      <c r="DH128" s="270">
        <v>0</v>
      </c>
      <c r="DI128" s="270">
        <v>0</v>
      </c>
      <c r="DJ128" s="270">
        <v>0</v>
      </c>
      <c r="DK128" s="270">
        <v>0</v>
      </c>
      <c r="DL128" s="270">
        <v>0</v>
      </c>
      <c r="DM128" s="270">
        <v>0</v>
      </c>
      <c r="DN128" s="270">
        <v>0</v>
      </c>
      <c r="DO128" s="270">
        <v>3130</v>
      </c>
      <c r="DP128" s="270">
        <v>0</v>
      </c>
      <c r="DQ128" s="270"/>
      <c r="DR128" s="270">
        <v>0</v>
      </c>
      <c r="DS128" s="270">
        <v>370</v>
      </c>
      <c r="DT128" s="270">
        <v>1400</v>
      </c>
      <c r="DU128" s="270">
        <v>0</v>
      </c>
      <c r="DV128" s="270">
        <v>0</v>
      </c>
      <c r="DW128" s="270">
        <v>0</v>
      </c>
      <c r="DX128" s="270">
        <v>1035</v>
      </c>
      <c r="DY128" s="270" t="s">
        <v>1676</v>
      </c>
      <c r="DZ128" s="270">
        <v>0</v>
      </c>
      <c r="EA128" s="270">
        <v>10</v>
      </c>
      <c r="EB128" s="270">
        <v>0</v>
      </c>
      <c r="EC128" s="270">
        <v>330</v>
      </c>
      <c r="ED128" s="270">
        <v>3420</v>
      </c>
      <c r="EE128" s="270" t="s">
        <v>1676</v>
      </c>
      <c r="EF128" s="270">
        <v>2160</v>
      </c>
      <c r="EG128" s="270">
        <v>0</v>
      </c>
      <c r="EH128" s="270">
        <v>0</v>
      </c>
      <c r="EI128" s="270">
        <v>0</v>
      </c>
      <c r="EJ128" s="270">
        <v>1930</v>
      </c>
      <c r="EK128" s="270">
        <v>1520</v>
      </c>
      <c r="EL128" s="270">
        <v>2425</v>
      </c>
      <c r="EM128" s="270" t="s">
        <v>1676</v>
      </c>
      <c r="EN128" s="270">
        <v>0</v>
      </c>
      <c r="EO128" s="270">
        <v>0</v>
      </c>
      <c r="EP128" s="270">
        <v>0</v>
      </c>
      <c r="EQ128" s="270">
        <v>0</v>
      </c>
      <c r="ER128" s="270">
        <v>0</v>
      </c>
      <c r="ES128" s="270">
        <v>0</v>
      </c>
      <c r="ET128" s="270">
        <v>0</v>
      </c>
      <c r="EU128" s="270">
        <v>205</v>
      </c>
      <c r="EV128" s="270">
        <v>600</v>
      </c>
      <c r="EW128" s="270">
        <v>0</v>
      </c>
      <c r="EX128" s="270">
        <v>0</v>
      </c>
      <c r="EY128" s="270">
        <v>0</v>
      </c>
      <c r="EZ128" s="270">
        <v>0</v>
      </c>
      <c r="FA128" s="270">
        <v>0</v>
      </c>
      <c r="FB128" s="270">
        <v>0</v>
      </c>
      <c r="FC128" s="270">
        <v>0</v>
      </c>
      <c r="FD128" s="270">
        <v>0</v>
      </c>
      <c r="FE128" s="270">
        <v>0</v>
      </c>
      <c r="FF128" s="270">
        <v>0</v>
      </c>
      <c r="FG128" s="270" t="s">
        <v>1676</v>
      </c>
      <c r="FH128" s="270">
        <v>0</v>
      </c>
      <c r="FI128" s="270">
        <v>0</v>
      </c>
      <c r="FJ128" s="270">
        <v>0</v>
      </c>
      <c r="FK128" s="270">
        <v>0</v>
      </c>
      <c r="FL128" s="351">
        <v>38765</v>
      </c>
      <c r="FM128" s="323">
        <v>4685</v>
      </c>
      <c r="FN128" s="324">
        <v>23485</v>
      </c>
      <c r="FO128" s="270"/>
      <c r="FP128" s="89"/>
      <c r="FQ128" s="270"/>
      <c r="FR128" s="319"/>
      <c r="FS128" s="319"/>
      <c r="FT128" s="319"/>
      <c r="FU128" s="319"/>
      <c r="FV128" s="319"/>
      <c r="FW128" s="319"/>
      <c r="FX128" s="319"/>
      <c r="FY128" s="319"/>
      <c r="FZ128" s="319"/>
      <c r="GA128" s="319"/>
      <c r="GB128" s="319"/>
      <c r="GC128" s="319"/>
      <c r="GD128" s="319"/>
      <c r="GE128" s="319"/>
      <c r="GF128" s="319"/>
      <c r="GG128" s="319"/>
      <c r="GH128" s="319"/>
      <c r="GI128" s="319"/>
      <c r="GJ128" s="319"/>
      <c r="GK128" s="319"/>
      <c r="GL128" s="319"/>
      <c r="GM128" s="319"/>
      <c r="GN128" s="319"/>
      <c r="GO128" s="319"/>
      <c r="GP128" s="319"/>
      <c r="GQ128" s="319"/>
      <c r="GR128" s="319"/>
      <c r="GS128" s="319"/>
      <c r="GT128" s="319"/>
      <c r="GU128" s="319"/>
      <c r="GV128" s="319"/>
      <c r="GW128" s="319"/>
      <c r="GX128" s="319"/>
      <c r="GY128" s="319"/>
      <c r="GZ128" s="319"/>
      <c r="HA128" s="319"/>
      <c r="HB128" s="319"/>
      <c r="HC128" s="319"/>
      <c r="HD128" s="319"/>
      <c r="HE128" s="319"/>
      <c r="HF128" s="319"/>
      <c r="HG128" s="319"/>
      <c r="HH128" s="319"/>
      <c r="HI128" s="319"/>
      <c r="HJ128" s="319"/>
      <c r="HK128" s="319"/>
      <c r="HL128" s="319"/>
      <c r="HM128" s="319"/>
      <c r="HN128" s="319"/>
      <c r="HO128" s="319"/>
      <c r="HP128" s="319"/>
      <c r="HQ128" s="319"/>
      <c r="HR128" s="319"/>
      <c r="HS128" s="319"/>
      <c r="HT128" s="319"/>
      <c r="HU128" s="319"/>
      <c r="HV128" s="319"/>
      <c r="HW128" s="319"/>
      <c r="HX128" s="319"/>
      <c r="HY128" s="319"/>
      <c r="HZ128" s="319"/>
      <c r="IA128" s="319"/>
      <c r="IB128" s="319"/>
      <c r="IC128" s="319"/>
      <c r="ID128" s="319"/>
      <c r="IE128" s="319"/>
      <c r="IF128" s="319"/>
      <c r="IG128" s="318"/>
    </row>
    <row r="129" spans="1:241" ht="12.75" customHeight="1" x14ac:dyDescent="0.2">
      <c r="A129" s="370" t="s">
        <v>399</v>
      </c>
      <c r="B129" s="270">
        <v>7265</v>
      </c>
      <c r="C129" s="270">
        <v>6310</v>
      </c>
      <c r="D129" s="270">
        <v>2645</v>
      </c>
      <c r="E129" s="270">
        <v>3665</v>
      </c>
      <c r="F129" s="270">
        <v>1435</v>
      </c>
      <c r="G129" s="270">
        <v>405</v>
      </c>
      <c r="H129" s="270">
        <v>2500</v>
      </c>
      <c r="I129" s="270">
        <v>4835</v>
      </c>
      <c r="J129" s="270">
        <v>2430</v>
      </c>
      <c r="K129" s="270">
        <v>156570</v>
      </c>
      <c r="L129" s="270">
        <v>49.753436426116842</v>
      </c>
      <c r="M129" s="270">
        <v>1225</v>
      </c>
      <c r="N129" s="270">
        <v>520</v>
      </c>
      <c r="O129" s="270">
        <v>290</v>
      </c>
      <c r="P129" s="270">
        <v>250</v>
      </c>
      <c r="Q129" s="270">
        <v>20</v>
      </c>
      <c r="R129" s="270" t="s">
        <v>1676</v>
      </c>
      <c r="S129" s="270" t="s">
        <v>1676</v>
      </c>
      <c r="T129" s="270">
        <v>15</v>
      </c>
      <c r="U129" s="270">
        <v>37.39827856025039</v>
      </c>
      <c r="V129" s="270">
        <v>22</v>
      </c>
      <c r="W129" s="270">
        <v>28</v>
      </c>
      <c r="X129" s="270">
        <v>63.936129121258105</v>
      </c>
      <c r="Y129" s="270" t="s">
        <v>1676</v>
      </c>
      <c r="Z129" s="270">
        <v>720</v>
      </c>
      <c r="AA129" s="270">
        <v>960</v>
      </c>
      <c r="AB129" s="270">
        <v>1135</v>
      </c>
      <c r="AC129" s="270">
        <v>1445</v>
      </c>
      <c r="AD129" s="270">
        <v>2230</v>
      </c>
      <c r="AE129" s="270">
        <v>750</v>
      </c>
      <c r="AF129" s="270">
        <v>120</v>
      </c>
      <c r="AG129" s="270">
        <v>0</v>
      </c>
      <c r="AH129" s="270" t="s">
        <v>1676</v>
      </c>
      <c r="AI129" s="270" t="s">
        <v>1676</v>
      </c>
      <c r="AJ129" s="270" t="s">
        <v>1676</v>
      </c>
      <c r="AK129" s="270">
        <v>230</v>
      </c>
      <c r="AL129" s="270">
        <v>890</v>
      </c>
      <c r="AM129" s="270">
        <v>355</v>
      </c>
      <c r="AN129" s="270">
        <v>0</v>
      </c>
      <c r="AO129" s="270">
        <v>0</v>
      </c>
      <c r="AP129" s="270">
        <v>20</v>
      </c>
      <c r="AQ129" s="270">
        <v>190</v>
      </c>
      <c r="AR129" s="270">
        <v>50</v>
      </c>
      <c r="AS129" s="270">
        <v>20</v>
      </c>
      <c r="AT129" s="270">
        <v>115</v>
      </c>
      <c r="AU129" s="270">
        <v>0</v>
      </c>
      <c r="AV129" s="270">
        <v>150</v>
      </c>
      <c r="AW129" s="270">
        <v>240</v>
      </c>
      <c r="AX129" s="270">
        <v>2090</v>
      </c>
      <c r="AY129" s="270">
        <v>0</v>
      </c>
      <c r="AZ129" s="270">
        <v>55</v>
      </c>
      <c r="BA129" s="270">
        <v>170</v>
      </c>
      <c r="BB129" s="270">
        <v>2560</v>
      </c>
      <c r="BC129" s="270">
        <v>60</v>
      </c>
      <c r="BD129" s="270">
        <v>280</v>
      </c>
      <c r="BE129" s="270">
        <v>35</v>
      </c>
      <c r="BF129" s="270">
        <v>35</v>
      </c>
      <c r="BG129" s="270">
        <v>830</v>
      </c>
      <c r="BH129" s="270">
        <v>190</v>
      </c>
      <c r="BI129" s="270" t="s">
        <v>1676</v>
      </c>
      <c r="BJ129" s="270" t="s">
        <v>1676</v>
      </c>
      <c r="BK129" s="270">
        <v>185</v>
      </c>
      <c r="BL129" s="270">
        <v>235</v>
      </c>
      <c r="BM129" s="270">
        <v>1510</v>
      </c>
      <c r="BN129" s="270">
        <v>215</v>
      </c>
      <c r="BO129" s="270">
        <v>350</v>
      </c>
      <c r="BP129" s="270">
        <v>305</v>
      </c>
      <c r="BQ129" s="270" t="s">
        <v>1676</v>
      </c>
      <c r="BR129" s="270">
        <v>0</v>
      </c>
      <c r="BS129" s="270" t="s">
        <v>1676</v>
      </c>
      <c r="BT129" s="270">
        <v>1025</v>
      </c>
      <c r="BU129" s="270">
        <v>890</v>
      </c>
      <c r="BV129" s="270"/>
      <c r="BW129" s="270">
        <v>160</v>
      </c>
      <c r="BX129" s="270">
        <v>0</v>
      </c>
      <c r="BY129" s="270">
        <v>135</v>
      </c>
      <c r="BZ129" s="270">
        <v>25</v>
      </c>
      <c r="CA129" s="270" t="s">
        <v>1676</v>
      </c>
      <c r="CB129" s="270">
        <v>0</v>
      </c>
      <c r="CC129" s="270">
        <v>0</v>
      </c>
      <c r="CD129" s="270">
        <v>140</v>
      </c>
      <c r="CE129" s="270">
        <v>10</v>
      </c>
      <c r="CF129" s="270">
        <v>80</v>
      </c>
      <c r="CG129" s="270">
        <v>5920</v>
      </c>
      <c r="CH129" s="270">
        <v>0</v>
      </c>
      <c r="CI129" s="270">
        <v>870</v>
      </c>
      <c r="CJ129" s="270">
        <v>115</v>
      </c>
      <c r="CK129" s="270">
        <v>245</v>
      </c>
      <c r="CL129" s="270">
        <v>0</v>
      </c>
      <c r="CM129" s="270">
        <v>0</v>
      </c>
      <c r="CN129" s="270">
        <v>245</v>
      </c>
      <c r="CO129" s="270">
        <v>0</v>
      </c>
      <c r="CP129" s="270">
        <v>0</v>
      </c>
      <c r="CQ129" s="270">
        <v>0</v>
      </c>
      <c r="CR129" s="270">
        <v>0</v>
      </c>
      <c r="CS129" s="270">
        <v>0</v>
      </c>
      <c r="CT129" s="270">
        <v>0</v>
      </c>
      <c r="CU129" s="270">
        <v>0</v>
      </c>
      <c r="CV129" s="270">
        <v>0</v>
      </c>
      <c r="CW129" s="270">
        <v>0</v>
      </c>
      <c r="CX129" s="270">
        <v>0</v>
      </c>
      <c r="CY129" s="270">
        <v>0</v>
      </c>
      <c r="CZ129" s="270">
        <v>0</v>
      </c>
      <c r="DA129" s="270">
        <v>45</v>
      </c>
      <c r="DB129" s="270">
        <v>0</v>
      </c>
      <c r="DC129" s="270">
        <v>1410</v>
      </c>
      <c r="DD129" s="270">
        <v>685</v>
      </c>
      <c r="DE129" s="270">
        <v>0</v>
      </c>
      <c r="DF129" s="270">
        <v>0</v>
      </c>
      <c r="DG129" s="270">
        <v>0</v>
      </c>
      <c r="DH129" s="270">
        <v>0</v>
      </c>
      <c r="DI129" s="270">
        <v>0</v>
      </c>
      <c r="DJ129" s="270">
        <v>0</v>
      </c>
      <c r="DK129" s="270">
        <v>0</v>
      </c>
      <c r="DL129" s="270">
        <v>0</v>
      </c>
      <c r="DM129" s="270">
        <v>0</v>
      </c>
      <c r="DN129" s="270">
        <v>0</v>
      </c>
      <c r="DO129" s="270">
        <v>0</v>
      </c>
      <c r="DP129" s="270">
        <v>0</v>
      </c>
      <c r="DQ129" s="270"/>
      <c r="DR129" s="270">
        <v>0</v>
      </c>
      <c r="DS129" s="270">
        <v>0</v>
      </c>
      <c r="DT129" s="270">
        <v>0</v>
      </c>
      <c r="DU129" s="270">
        <v>0</v>
      </c>
      <c r="DV129" s="270">
        <v>0</v>
      </c>
      <c r="DW129" s="270">
        <v>0</v>
      </c>
      <c r="DX129" s="270">
        <v>0</v>
      </c>
      <c r="DY129" s="270">
        <v>0</v>
      </c>
      <c r="DZ129" s="270">
        <v>0</v>
      </c>
      <c r="EA129" s="270">
        <v>0</v>
      </c>
      <c r="EB129" s="270">
        <v>0</v>
      </c>
      <c r="EC129" s="270">
        <v>0</v>
      </c>
      <c r="ED129" s="270">
        <v>0</v>
      </c>
      <c r="EE129" s="270">
        <v>0</v>
      </c>
      <c r="EF129" s="270">
        <v>1415</v>
      </c>
      <c r="EG129" s="270">
        <v>0</v>
      </c>
      <c r="EH129" s="270">
        <v>0</v>
      </c>
      <c r="EI129" s="270">
        <v>0</v>
      </c>
      <c r="EJ129" s="270">
        <v>0</v>
      </c>
      <c r="EK129" s="270">
        <v>160</v>
      </c>
      <c r="EL129" s="270">
        <v>0</v>
      </c>
      <c r="EM129" s="270">
        <v>70</v>
      </c>
      <c r="EN129" s="270">
        <v>0</v>
      </c>
      <c r="EO129" s="270" t="s">
        <v>1676</v>
      </c>
      <c r="EP129" s="270">
        <v>1605</v>
      </c>
      <c r="EQ129" s="270">
        <v>50</v>
      </c>
      <c r="ER129" s="270">
        <v>15</v>
      </c>
      <c r="ES129" s="270">
        <v>0</v>
      </c>
      <c r="ET129" s="270">
        <v>320</v>
      </c>
      <c r="EU129" s="270">
        <v>0</v>
      </c>
      <c r="EV129" s="270">
        <v>0</v>
      </c>
      <c r="EW129" s="270">
        <v>0</v>
      </c>
      <c r="EX129" s="270">
        <v>0</v>
      </c>
      <c r="EY129" s="270">
        <v>0</v>
      </c>
      <c r="EZ129" s="270">
        <v>0</v>
      </c>
      <c r="FA129" s="270">
        <v>0</v>
      </c>
      <c r="FB129" s="270">
        <v>0</v>
      </c>
      <c r="FC129" s="270">
        <v>0</v>
      </c>
      <c r="FD129" s="270">
        <v>0</v>
      </c>
      <c r="FE129" s="270">
        <v>0</v>
      </c>
      <c r="FF129" s="270">
        <v>0</v>
      </c>
      <c r="FG129" s="270">
        <v>0</v>
      </c>
      <c r="FH129" s="270">
        <v>0</v>
      </c>
      <c r="FI129" s="270">
        <v>0</v>
      </c>
      <c r="FJ129" s="270">
        <v>0</v>
      </c>
      <c r="FK129" s="270">
        <v>0</v>
      </c>
      <c r="FL129" s="351">
        <v>4705</v>
      </c>
      <c r="FM129" s="323">
        <v>1970</v>
      </c>
      <c r="FN129" s="324">
        <v>2330</v>
      </c>
      <c r="FO129" s="270"/>
      <c r="FP129" s="89"/>
      <c r="FQ129" s="270"/>
      <c r="FR129" s="319"/>
      <c r="FS129" s="319"/>
      <c r="FT129" s="319"/>
      <c r="FU129" s="319"/>
      <c r="FV129" s="319"/>
      <c r="FW129" s="319"/>
      <c r="FX129" s="319"/>
      <c r="FY129" s="319"/>
      <c r="FZ129" s="319"/>
      <c r="GA129" s="319"/>
      <c r="GB129" s="319"/>
      <c r="GC129" s="319"/>
      <c r="GD129" s="319"/>
      <c r="GE129" s="319"/>
      <c r="GF129" s="319"/>
      <c r="GG129" s="319"/>
      <c r="GH129" s="319"/>
      <c r="GI129" s="319"/>
      <c r="GJ129" s="319"/>
      <c r="GK129" s="319"/>
      <c r="GL129" s="319"/>
      <c r="GM129" s="319"/>
      <c r="GN129" s="319"/>
      <c r="GO129" s="319"/>
      <c r="GP129" s="319"/>
      <c r="GQ129" s="319"/>
      <c r="GR129" s="319"/>
      <c r="GS129" s="319"/>
      <c r="GT129" s="319"/>
      <c r="GU129" s="319"/>
      <c r="GV129" s="319"/>
      <c r="GW129" s="319"/>
      <c r="GX129" s="319"/>
      <c r="GY129" s="319"/>
      <c r="GZ129" s="319"/>
      <c r="HA129" s="319"/>
      <c r="HB129" s="319"/>
      <c r="HC129" s="319"/>
      <c r="HD129" s="319"/>
      <c r="HE129" s="319"/>
      <c r="HF129" s="319"/>
      <c r="HG129" s="319"/>
      <c r="HH129" s="319"/>
      <c r="HI129" s="319"/>
      <c r="HJ129" s="319"/>
      <c r="HK129" s="319"/>
      <c r="HL129" s="319"/>
      <c r="HM129" s="319"/>
      <c r="HN129" s="319"/>
      <c r="HO129" s="319"/>
      <c r="HP129" s="319"/>
      <c r="HQ129" s="319"/>
      <c r="HR129" s="319"/>
      <c r="HS129" s="319"/>
      <c r="HT129" s="319"/>
      <c r="HU129" s="319"/>
      <c r="HV129" s="319"/>
      <c r="HW129" s="319"/>
      <c r="HX129" s="319"/>
      <c r="HY129" s="319"/>
      <c r="HZ129" s="319"/>
      <c r="IA129" s="319"/>
      <c r="IB129" s="319"/>
      <c r="IC129" s="319"/>
      <c r="ID129" s="319"/>
      <c r="IE129" s="319"/>
      <c r="IF129" s="319"/>
      <c r="IG129" s="318"/>
    </row>
    <row r="130" spans="1:241" ht="12.75" customHeight="1" x14ac:dyDescent="0.2">
      <c r="A130" s="370" t="s">
        <v>335</v>
      </c>
      <c r="B130" s="270">
        <v>6075</v>
      </c>
      <c r="C130" s="270">
        <v>6075</v>
      </c>
      <c r="D130" s="270">
        <v>3135</v>
      </c>
      <c r="E130" s="270">
        <v>2940</v>
      </c>
      <c r="F130" s="270">
        <v>0</v>
      </c>
      <c r="G130" s="270">
        <v>0</v>
      </c>
      <c r="H130" s="270">
        <v>6075</v>
      </c>
      <c r="I130" s="270">
        <v>1480</v>
      </c>
      <c r="J130" s="270">
        <v>4595</v>
      </c>
      <c r="K130" s="270">
        <v>3615</v>
      </c>
      <c r="L130" s="270">
        <v>113.04421626152556</v>
      </c>
      <c r="M130" s="270">
        <v>2670</v>
      </c>
      <c r="N130" s="270">
        <v>805</v>
      </c>
      <c r="O130" s="270">
        <v>360</v>
      </c>
      <c r="P130" s="270">
        <v>340</v>
      </c>
      <c r="Q130" s="270">
        <v>140</v>
      </c>
      <c r="R130" s="270">
        <v>100</v>
      </c>
      <c r="S130" s="270">
        <v>105</v>
      </c>
      <c r="T130" s="270">
        <v>240</v>
      </c>
      <c r="U130" s="270">
        <v>2.4409182984469955</v>
      </c>
      <c r="V130" s="270">
        <v>2</v>
      </c>
      <c r="W130" s="270">
        <v>25</v>
      </c>
      <c r="X130" s="270">
        <v>61.737067545304775</v>
      </c>
      <c r="Y130" s="270">
        <v>0</v>
      </c>
      <c r="Z130" s="270">
        <v>290</v>
      </c>
      <c r="AA130" s="270">
        <v>630</v>
      </c>
      <c r="AB130" s="270">
        <v>1380</v>
      </c>
      <c r="AC130" s="270">
        <v>2425</v>
      </c>
      <c r="AD130" s="270">
        <v>1320</v>
      </c>
      <c r="AE130" s="270">
        <v>25</v>
      </c>
      <c r="AF130" s="270">
        <v>125</v>
      </c>
      <c r="AG130" s="270" t="s">
        <v>1676</v>
      </c>
      <c r="AH130" s="270" t="s">
        <v>1676</v>
      </c>
      <c r="AI130" s="270">
        <v>0</v>
      </c>
      <c r="AJ130" s="270">
        <v>160</v>
      </c>
      <c r="AK130" s="270">
        <v>75</v>
      </c>
      <c r="AL130" s="270">
        <v>90</v>
      </c>
      <c r="AM130" s="270">
        <v>680</v>
      </c>
      <c r="AN130" s="270">
        <v>165</v>
      </c>
      <c r="AO130" s="270">
        <v>1115</v>
      </c>
      <c r="AP130" s="270">
        <v>120</v>
      </c>
      <c r="AQ130" s="270">
        <v>765</v>
      </c>
      <c r="AR130" s="270">
        <v>35</v>
      </c>
      <c r="AS130" s="270">
        <v>0</v>
      </c>
      <c r="AT130" s="270">
        <v>0</v>
      </c>
      <c r="AU130" s="270">
        <v>0</v>
      </c>
      <c r="AV130" s="270">
        <v>30</v>
      </c>
      <c r="AW130" s="270">
        <v>220</v>
      </c>
      <c r="AX130" s="270">
        <v>155</v>
      </c>
      <c r="AY130" s="270">
        <v>40</v>
      </c>
      <c r="AZ130" s="270">
        <v>2000</v>
      </c>
      <c r="BA130" s="270">
        <v>145</v>
      </c>
      <c r="BB130" s="270">
        <v>150</v>
      </c>
      <c r="BC130" s="270" t="s">
        <v>1676</v>
      </c>
      <c r="BD130" s="270">
        <v>185</v>
      </c>
      <c r="BE130" s="270">
        <v>25</v>
      </c>
      <c r="BF130" s="270" t="s">
        <v>1676</v>
      </c>
      <c r="BG130" s="270">
        <v>0</v>
      </c>
      <c r="BH130" s="270">
        <v>115</v>
      </c>
      <c r="BI130" s="270">
        <v>0</v>
      </c>
      <c r="BJ130" s="270">
        <v>0</v>
      </c>
      <c r="BK130" s="270">
        <v>1390</v>
      </c>
      <c r="BL130" s="270">
        <v>155</v>
      </c>
      <c r="BM130" s="270">
        <v>890</v>
      </c>
      <c r="BN130" s="270">
        <v>30</v>
      </c>
      <c r="BO130" s="270">
        <v>2205</v>
      </c>
      <c r="BP130" s="270">
        <v>445</v>
      </c>
      <c r="BQ130" s="270">
        <v>0</v>
      </c>
      <c r="BR130" s="270">
        <v>0</v>
      </c>
      <c r="BS130" s="270">
        <v>20</v>
      </c>
      <c r="BT130" s="270">
        <v>440</v>
      </c>
      <c r="BU130" s="270">
        <v>115</v>
      </c>
      <c r="BV130" s="270"/>
      <c r="BW130" s="270">
        <v>65</v>
      </c>
      <c r="BX130" s="270">
        <v>0</v>
      </c>
      <c r="BY130" s="270" t="s">
        <v>1676</v>
      </c>
      <c r="BZ130" s="270">
        <v>0</v>
      </c>
      <c r="CA130" s="270">
        <v>0</v>
      </c>
      <c r="CB130" s="270">
        <v>0</v>
      </c>
      <c r="CC130" s="270">
        <v>0</v>
      </c>
      <c r="CD130" s="270">
        <v>40</v>
      </c>
      <c r="CE130" s="270" t="s">
        <v>1676</v>
      </c>
      <c r="CF130" s="270">
        <v>0</v>
      </c>
      <c r="CG130" s="270">
        <v>6025</v>
      </c>
      <c r="CH130" s="270">
        <v>0</v>
      </c>
      <c r="CI130" s="270">
        <v>920</v>
      </c>
      <c r="CJ130" s="270">
        <v>810</v>
      </c>
      <c r="CK130" s="270">
        <v>2465</v>
      </c>
      <c r="CL130" s="270">
        <v>180</v>
      </c>
      <c r="CM130" s="270">
        <v>0</v>
      </c>
      <c r="CN130" s="270">
        <v>0</v>
      </c>
      <c r="CO130" s="270">
        <v>0</v>
      </c>
      <c r="CP130" s="270">
        <v>0</v>
      </c>
      <c r="CQ130" s="270">
        <v>0</v>
      </c>
      <c r="CR130" s="270">
        <v>110</v>
      </c>
      <c r="CS130" s="270">
        <v>0</v>
      </c>
      <c r="CT130" s="270">
        <v>0</v>
      </c>
      <c r="CU130" s="270">
        <v>0</v>
      </c>
      <c r="CV130" s="270">
        <v>0</v>
      </c>
      <c r="CW130" s="270">
        <v>0</v>
      </c>
      <c r="CX130" s="270">
        <v>0</v>
      </c>
      <c r="CY130" s="270">
        <v>0</v>
      </c>
      <c r="CZ130" s="270">
        <v>0</v>
      </c>
      <c r="DA130" s="270" t="s">
        <v>1676</v>
      </c>
      <c r="DB130" s="270">
        <v>0</v>
      </c>
      <c r="DC130" s="270">
        <v>0</v>
      </c>
      <c r="DD130" s="270">
        <v>140</v>
      </c>
      <c r="DE130" s="270">
        <v>0</v>
      </c>
      <c r="DF130" s="270">
        <v>0</v>
      </c>
      <c r="DG130" s="270">
        <v>0</v>
      </c>
      <c r="DH130" s="270">
        <v>0</v>
      </c>
      <c r="DI130" s="270">
        <v>0</v>
      </c>
      <c r="DJ130" s="270">
        <v>0</v>
      </c>
      <c r="DK130" s="270">
        <v>0</v>
      </c>
      <c r="DL130" s="270">
        <v>0</v>
      </c>
      <c r="DM130" s="270">
        <v>0</v>
      </c>
      <c r="DN130" s="270">
        <v>0</v>
      </c>
      <c r="DO130" s="270">
        <v>1430</v>
      </c>
      <c r="DP130" s="270">
        <v>0</v>
      </c>
      <c r="DQ130" s="270"/>
      <c r="DR130" s="270">
        <v>0</v>
      </c>
      <c r="DS130" s="270">
        <v>15</v>
      </c>
      <c r="DT130" s="270">
        <v>0</v>
      </c>
      <c r="DU130" s="270">
        <v>0</v>
      </c>
      <c r="DV130" s="270">
        <v>0</v>
      </c>
      <c r="DW130" s="270">
        <v>0</v>
      </c>
      <c r="DX130" s="270">
        <v>0</v>
      </c>
      <c r="DY130" s="270">
        <v>0</v>
      </c>
      <c r="DZ130" s="270">
        <v>0</v>
      </c>
      <c r="EA130" s="270">
        <v>0</v>
      </c>
      <c r="EB130" s="270">
        <v>0</v>
      </c>
      <c r="EC130" s="270">
        <v>0</v>
      </c>
      <c r="ED130" s="270">
        <v>0</v>
      </c>
      <c r="EE130" s="270">
        <v>0</v>
      </c>
      <c r="EF130" s="270">
        <v>0</v>
      </c>
      <c r="EG130" s="270">
        <v>0</v>
      </c>
      <c r="EH130" s="270">
        <v>0</v>
      </c>
      <c r="EI130" s="270">
        <v>0</v>
      </c>
      <c r="EJ130" s="270">
        <v>0</v>
      </c>
      <c r="EK130" s="270">
        <v>0</v>
      </c>
      <c r="EL130" s="270">
        <v>0</v>
      </c>
      <c r="EM130" s="270">
        <v>0</v>
      </c>
      <c r="EN130" s="270">
        <v>0</v>
      </c>
      <c r="EO130" s="270">
        <v>0</v>
      </c>
      <c r="EP130" s="270">
        <v>0</v>
      </c>
      <c r="EQ130" s="270">
        <v>0</v>
      </c>
      <c r="ER130" s="270">
        <v>0</v>
      </c>
      <c r="ES130" s="270">
        <v>0</v>
      </c>
      <c r="ET130" s="270">
        <v>0</v>
      </c>
      <c r="EU130" s="270">
        <v>0</v>
      </c>
      <c r="EV130" s="270">
        <v>0</v>
      </c>
      <c r="EW130" s="270">
        <v>0</v>
      </c>
      <c r="EX130" s="270">
        <v>0</v>
      </c>
      <c r="EY130" s="270">
        <v>0</v>
      </c>
      <c r="EZ130" s="270">
        <v>0</v>
      </c>
      <c r="FA130" s="270">
        <v>0</v>
      </c>
      <c r="FB130" s="270">
        <v>0</v>
      </c>
      <c r="FC130" s="270">
        <v>0</v>
      </c>
      <c r="FD130" s="270">
        <v>0</v>
      </c>
      <c r="FE130" s="270">
        <v>0</v>
      </c>
      <c r="FF130" s="270">
        <v>0</v>
      </c>
      <c r="FG130" s="270">
        <v>0</v>
      </c>
      <c r="FH130" s="270">
        <v>0</v>
      </c>
      <c r="FI130" s="270">
        <v>0</v>
      </c>
      <c r="FJ130" s="270">
        <v>0</v>
      </c>
      <c r="FK130" s="270">
        <v>0</v>
      </c>
      <c r="FL130" s="351">
        <v>5925</v>
      </c>
      <c r="FM130" s="323">
        <v>0</v>
      </c>
      <c r="FN130" s="324">
        <v>4770</v>
      </c>
      <c r="FO130" s="270"/>
      <c r="FP130" s="89"/>
      <c r="FQ130" s="270"/>
      <c r="FR130" s="319"/>
      <c r="FS130" s="319"/>
      <c r="FT130" s="319"/>
      <c r="FU130" s="319"/>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319"/>
      <c r="GS130" s="319"/>
      <c r="GT130" s="319"/>
      <c r="GU130" s="319"/>
      <c r="GV130" s="319"/>
      <c r="GW130" s="319"/>
      <c r="GX130" s="319"/>
      <c r="GY130" s="319"/>
      <c r="GZ130" s="319"/>
      <c r="HA130" s="319"/>
      <c r="HB130" s="319"/>
      <c r="HC130" s="319"/>
      <c r="HD130" s="319"/>
      <c r="HE130" s="319"/>
      <c r="HF130" s="319"/>
      <c r="HG130" s="319"/>
      <c r="HH130" s="319"/>
      <c r="HI130" s="319"/>
      <c r="HJ130" s="319"/>
      <c r="HK130" s="319"/>
      <c r="HL130" s="319"/>
      <c r="HM130" s="319"/>
      <c r="HN130" s="319"/>
      <c r="HO130" s="319"/>
      <c r="HP130" s="319"/>
      <c r="HQ130" s="319"/>
      <c r="HR130" s="319"/>
      <c r="HS130" s="319"/>
      <c r="HT130" s="319"/>
      <c r="HU130" s="319"/>
      <c r="HV130" s="319"/>
      <c r="HW130" s="319"/>
      <c r="HX130" s="319"/>
      <c r="HY130" s="319"/>
      <c r="HZ130" s="319"/>
      <c r="IA130" s="319"/>
      <c r="IB130" s="319"/>
      <c r="IC130" s="319"/>
      <c r="ID130" s="319"/>
      <c r="IE130" s="319"/>
      <c r="IF130" s="319"/>
      <c r="IG130" s="318"/>
    </row>
    <row r="131" spans="1:241" ht="12.75" customHeight="1" x14ac:dyDescent="0.2">
      <c r="A131" s="370" t="s">
        <v>226</v>
      </c>
      <c r="B131" s="270">
        <v>147640</v>
      </c>
      <c r="C131" s="270">
        <v>130800</v>
      </c>
      <c r="D131" s="270">
        <v>57615</v>
      </c>
      <c r="E131" s="270">
        <v>73180</v>
      </c>
      <c r="F131" s="270">
        <v>47350</v>
      </c>
      <c r="G131" s="270">
        <v>23525</v>
      </c>
      <c r="H131" s="270">
        <v>48180</v>
      </c>
      <c r="I131" s="270">
        <v>84195</v>
      </c>
      <c r="J131" s="270">
        <v>63445</v>
      </c>
      <c r="K131" s="270">
        <v>231300</v>
      </c>
      <c r="L131" s="270">
        <v>46.86578405413357</v>
      </c>
      <c r="M131" s="270">
        <v>18840</v>
      </c>
      <c r="N131" s="270">
        <v>7800</v>
      </c>
      <c r="O131" s="270">
        <v>3175</v>
      </c>
      <c r="P131" s="270">
        <v>2990</v>
      </c>
      <c r="Q131" s="270">
        <v>715</v>
      </c>
      <c r="R131" s="270">
        <v>255</v>
      </c>
      <c r="S131" s="270">
        <v>95</v>
      </c>
      <c r="T131" s="270">
        <v>125</v>
      </c>
      <c r="U131" s="270">
        <v>3.427488630621526</v>
      </c>
      <c r="V131" s="270">
        <v>1</v>
      </c>
      <c r="W131" s="270">
        <v>25</v>
      </c>
      <c r="X131" s="270">
        <v>54.415672733703708</v>
      </c>
      <c r="Y131" s="270">
        <v>15590</v>
      </c>
      <c r="Z131" s="270">
        <v>11365</v>
      </c>
      <c r="AA131" s="270">
        <v>17490</v>
      </c>
      <c r="AB131" s="270">
        <v>29975</v>
      </c>
      <c r="AC131" s="270">
        <v>36605</v>
      </c>
      <c r="AD131" s="270">
        <v>31115</v>
      </c>
      <c r="AE131" s="270">
        <v>4990</v>
      </c>
      <c r="AF131" s="270">
        <v>1650</v>
      </c>
      <c r="AG131" s="270">
        <v>880</v>
      </c>
      <c r="AH131" s="270">
        <v>3155</v>
      </c>
      <c r="AI131" s="270">
        <v>835</v>
      </c>
      <c r="AJ131" s="270">
        <v>2795</v>
      </c>
      <c r="AK131" s="270">
        <v>1400</v>
      </c>
      <c r="AL131" s="270">
        <v>4310</v>
      </c>
      <c r="AM131" s="270">
        <v>11040</v>
      </c>
      <c r="AN131" s="270">
        <v>745</v>
      </c>
      <c r="AO131" s="270">
        <v>2055</v>
      </c>
      <c r="AP131" s="270">
        <v>2525</v>
      </c>
      <c r="AQ131" s="270">
        <v>5920</v>
      </c>
      <c r="AR131" s="270">
        <v>565</v>
      </c>
      <c r="AS131" s="270">
        <v>250</v>
      </c>
      <c r="AT131" s="270">
        <v>1830</v>
      </c>
      <c r="AU131" s="270">
        <v>5325</v>
      </c>
      <c r="AV131" s="270">
        <v>2565</v>
      </c>
      <c r="AW131" s="270">
        <v>3115</v>
      </c>
      <c r="AX131" s="270">
        <v>9470</v>
      </c>
      <c r="AY131" s="270">
        <v>545</v>
      </c>
      <c r="AZ131" s="270">
        <v>4985</v>
      </c>
      <c r="BA131" s="270">
        <v>30145</v>
      </c>
      <c r="BB131" s="270">
        <v>51540</v>
      </c>
      <c r="BC131" s="270">
        <v>2800</v>
      </c>
      <c r="BD131" s="270">
        <v>33565</v>
      </c>
      <c r="BE131" s="270">
        <v>2760</v>
      </c>
      <c r="BF131" s="270">
        <v>2475</v>
      </c>
      <c r="BG131" s="270">
        <v>560</v>
      </c>
      <c r="BH131" s="270">
        <v>2045</v>
      </c>
      <c r="BI131" s="270">
        <v>3290</v>
      </c>
      <c r="BJ131" s="270">
        <v>915</v>
      </c>
      <c r="BK131" s="270">
        <v>6280</v>
      </c>
      <c r="BL131" s="270">
        <v>8530</v>
      </c>
      <c r="BM131" s="270">
        <v>14520</v>
      </c>
      <c r="BN131" s="270">
        <v>1895</v>
      </c>
      <c r="BO131" s="270">
        <v>6960</v>
      </c>
      <c r="BP131" s="270">
        <v>7250</v>
      </c>
      <c r="BQ131" s="270">
        <v>7730</v>
      </c>
      <c r="BR131" s="270">
        <v>1845</v>
      </c>
      <c r="BS131" s="270">
        <v>430</v>
      </c>
      <c r="BT131" s="270">
        <v>7550</v>
      </c>
      <c r="BU131" s="270">
        <v>9965</v>
      </c>
      <c r="BV131" s="270"/>
      <c r="BW131" s="270">
        <v>9435</v>
      </c>
      <c r="BX131" s="270">
        <v>425</v>
      </c>
      <c r="BY131" s="270">
        <v>6560</v>
      </c>
      <c r="BZ131" s="270">
        <v>535</v>
      </c>
      <c r="CA131" s="270">
        <v>305</v>
      </c>
      <c r="CB131" s="270">
        <v>10</v>
      </c>
      <c r="CC131" s="270" t="s">
        <v>1676</v>
      </c>
      <c r="CD131" s="270">
        <v>2820</v>
      </c>
      <c r="CE131" s="270">
        <v>150</v>
      </c>
      <c r="CF131" s="270">
        <v>475</v>
      </c>
      <c r="CG131" s="270">
        <v>119525</v>
      </c>
      <c r="CH131" s="270">
        <v>0</v>
      </c>
      <c r="CI131" s="270">
        <v>10910</v>
      </c>
      <c r="CJ131" s="270">
        <v>5660</v>
      </c>
      <c r="CK131" s="270">
        <v>6645</v>
      </c>
      <c r="CL131" s="270">
        <v>4265</v>
      </c>
      <c r="CM131" s="270">
        <v>3240</v>
      </c>
      <c r="CN131" s="270">
        <v>55</v>
      </c>
      <c r="CO131" s="270">
        <v>0</v>
      </c>
      <c r="CP131" s="270">
        <v>0</v>
      </c>
      <c r="CQ131" s="270" t="s">
        <v>1676</v>
      </c>
      <c r="CR131" s="270">
        <v>570</v>
      </c>
      <c r="CS131" s="270">
        <v>0</v>
      </c>
      <c r="CT131" s="270">
        <v>0</v>
      </c>
      <c r="CU131" s="270">
        <v>0</v>
      </c>
      <c r="CV131" s="270">
        <v>0</v>
      </c>
      <c r="CW131" s="270">
        <v>5705</v>
      </c>
      <c r="CX131" s="270">
        <v>0</v>
      </c>
      <c r="CY131" s="270">
        <v>135</v>
      </c>
      <c r="CZ131" s="270">
        <v>5390</v>
      </c>
      <c r="DA131" s="270">
        <v>1020</v>
      </c>
      <c r="DB131" s="270" t="s">
        <v>1676</v>
      </c>
      <c r="DC131" s="270">
        <v>23005</v>
      </c>
      <c r="DD131" s="270">
        <v>13530</v>
      </c>
      <c r="DE131" s="270">
        <v>1680</v>
      </c>
      <c r="DF131" s="270">
        <v>4695</v>
      </c>
      <c r="DG131" s="270" t="s">
        <v>1676</v>
      </c>
      <c r="DH131" s="270">
        <v>0</v>
      </c>
      <c r="DI131" s="270" t="s">
        <v>1676</v>
      </c>
      <c r="DJ131" s="270">
        <v>0</v>
      </c>
      <c r="DK131" s="270">
        <v>0</v>
      </c>
      <c r="DL131" s="270">
        <v>0</v>
      </c>
      <c r="DM131" s="270">
        <v>0</v>
      </c>
      <c r="DN131" s="270">
        <v>200</v>
      </c>
      <c r="DO131" s="270">
        <v>4400</v>
      </c>
      <c r="DP131" s="270">
        <v>0</v>
      </c>
      <c r="DQ131" s="270"/>
      <c r="DR131" s="270">
        <v>70</v>
      </c>
      <c r="DS131" s="270" t="s">
        <v>1676</v>
      </c>
      <c r="DT131" s="270">
        <v>3115</v>
      </c>
      <c r="DU131" s="270">
        <v>0</v>
      </c>
      <c r="DV131" s="270">
        <v>0</v>
      </c>
      <c r="DW131" s="270">
        <v>0</v>
      </c>
      <c r="DX131" s="270">
        <v>3360</v>
      </c>
      <c r="DY131" s="270">
        <v>11795</v>
      </c>
      <c r="DZ131" s="270">
        <v>0</v>
      </c>
      <c r="EA131" s="270">
        <v>85</v>
      </c>
      <c r="EB131" s="270" t="s">
        <v>1676</v>
      </c>
      <c r="EC131" s="270">
        <v>470</v>
      </c>
      <c r="ED131" s="270">
        <v>13260</v>
      </c>
      <c r="EE131" s="270">
        <v>0</v>
      </c>
      <c r="EF131" s="270">
        <v>2335</v>
      </c>
      <c r="EG131" s="270">
        <v>0</v>
      </c>
      <c r="EH131" s="270">
        <v>0</v>
      </c>
      <c r="EI131" s="270">
        <v>0</v>
      </c>
      <c r="EJ131" s="270">
        <v>2585</v>
      </c>
      <c r="EK131" s="270">
        <v>3090</v>
      </c>
      <c r="EL131" s="270">
        <v>3975</v>
      </c>
      <c r="EM131" s="270">
        <v>10</v>
      </c>
      <c r="EN131" s="270">
        <v>0</v>
      </c>
      <c r="EO131" s="270">
        <v>0</v>
      </c>
      <c r="EP131" s="270">
        <v>0</v>
      </c>
      <c r="EQ131" s="270">
        <v>0</v>
      </c>
      <c r="ER131" s="270">
        <v>0</v>
      </c>
      <c r="ES131" s="270">
        <v>0</v>
      </c>
      <c r="ET131" s="270">
        <v>0</v>
      </c>
      <c r="EU131" s="270">
        <v>12315</v>
      </c>
      <c r="EV131" s="270">
        <v>0</v>
      </c>
      <c r="EW131" s="270">
        <v>0</v>
      </c>
      <c r="EX131" s="270">
        <v>0</v>
      </c>
      <c r="EY131" s="270">
        <v>0</v>
      </c>
      <c r="EZ131" s="270">
        <v>45</v>
      </c>
      <c r="FA131" s="270">
        <v>0</v>
      </c>
      <c r="FB131" s="270">
        <v>0</v>
      </c>
      <c r="FC131" s="270">
        <v>0</v>
      </c>
      <c r="FD131" s="270">
        <v>0</v>
      </c>
      <c r="FE131" s="270">
        <v>0</v>
      </c>
      <c r="FF131" s="270">
        <v>0</v>
      </c>
      <c r="FG131" s="270">
        <v>0</v>
      </c>
      <c r="FH131" s="270">
        <v>0</v>
      </c>
      <c r="FI131" s="270">
        <v>0</v>
      </c>
      <c r="FJ131" s="270">
        <v>0</v>
      </c>
      <c r="FK131" s="270">
        <v>0</v>
      </c>
      <c r="FL131" s="351">
        <v>96095</v>
      </c>
      <c r="FM131" s="323">
        <v>11745</v>
      </c>
      <c r="FN131" s="324">
        <v>33990</v>
      </c>
      <c r="FO131" s="270"/>
      <c r="FP131" s="89"/>
      <c r="FQ131" s="270"/>
      <c r="FR131" s="319"/>
      <c r="FS131" s="319"/>
      <c r="FT131" s="319"/>
      <c r="FU131" s="319"/>
      <c r="FV131" s="319"/>
      <c r="FW131" s="319"/>
      <c r="FX131" s="319"/>
      <c r="FY131" s="319"/>
      <c r="FZ131" s="319"/>
      <c r="GA131" s="319"/>
      <c r="GB131" s="319"/>
      <c r="GC131" s="319"/>
      <c r="GD131" s="319"/>
      <c r="GE131" s="319"/>
      <c r="GF131" s="319"/>
      <c r="GG131" s="319"/>
      <c r="GH131" s="319"/>
      <c r="GI131" s="319"/>
      <c r="GJ131" s="319"/>
      <c r="GK131" s="319"/>
      <c r="GL131" s="319"/>
      <c r="GM131" s="319"/>
      <c r="GN131" s="319"/>
      <c r="GO131" s="319"/>
      <c r="GP131" s="319"/>
      <c r="GQ131" s="319"/>
      <c r="GR131" s="319"/>
      <c r="GS131" s="319"/>
      <c r="GT131" s="319"/>
      <c r="GU131" s="319"/>
      <c r="GV131" s="319"/>
      <c r="GW131" s="319"/>
      <c r="GX131" s="319"/>
      <c r="GY131" s="319"/>
      <c r="GZ131" s="319"/>
      <c r="HA131" s="319"/>
      <c r="HB131" s="319"/>
      <c r="HC131" s="319"/>
      <c r="HD131" s="319"/>
      <c r="HE131" s="319"/>
      <c r="HF131" s="319"/>
      <c r="HG131" s="319"/>
      <c r="HH131" s="319"/>
      <c r="HI131" s="319"/>
      <c r="HJ131" s="319"/>
      <c r="HK131" s="319"/>
      <c r="HL131" s="319"/>
      <c r="HM131" s="319"/>
      <c r="HN131" s="319"/>
      <c r="HO131" s="319"/>
      <c r="HP131" s="319"/>
      <c r="HQ131" s="319"/>
      <c r="HR131" s="319"/>
      <c r="HS131" s="319"/>
      <c r="HT131" s="319"/>
      <c r="HU131" s="319"/>
      <c r="HV131" s="319"/>
      <c r="HW131" s="319"/>
      <c r="HX131" s="319"/>
      <c r="HY131" s="319"/>
      <c r="HZ131" s="319"/>
      <c r="IA131" s="319"/>
      <c r="IB131" s="319"/>
      <c r="IC131" s="319"/>
      <c r="ID131" s="319"/>
      <c r="IE131" s="319"/>
      <c r="IF131" s="319"/>
      <c r="IG131" s="318"/>
    </row>
    <row r="132" spans="1:241" ht="12.75" customHeight="1" x14ac:dyDescent="0.2">
      <c r="A132" s="370" t="s">
        <v>432</v>
      </c>
      <c r="B132" s="270">
        <v>42105</v>
      </c>
      <c r="C132" s="270">
        <v>35060</v>
      </c>
      <c r="D132" s="270">
        <v>15195</v>
      </c>
      <c r="E132" s="270">
        <v>19865</v>
      </c>
      <c r="F132" s="270">
        <v>15040</v>
      </c>
      <c r="G132" s="270">
        <v>2555</v>
      </c>
      <c r="H132" s="270">
        <v>14260</v>
      </c>
      <c r="I132" s="270">
        <v>26735</v>
      </c>
      <c r="J132" s="270">
        <v>15370</v>
      </c>
      <c r="K132" s="270">
        <v>102205</v>
      </c>
      <c r="L132" s="270">
        <v>63.417584760821661</v>
      </c>
      <c r="M132" s="270">
        <v>6475</v>
      </c>
      <c r="N132" s="270">
        <v>2585</v>
      </c>
      <c r="O132" s="270">
        <v>1260</v>
      </c>
      <c r="P132" s="270">
        <v>2745</v>
      </c>
      <c r="Q132" s="270">
        <v>825</v>
      </c>
      <c r="R132" s="270">
        <v>175</v>
      </c>
      <c r="S132" s="270" t="s">
        <v>1676</v>
      </c>
      <c r="T132" s="270">
        <v>0</v>
      </c>
      <c r="U132" s="270">
        <v>5.1711213673479737</v>
      </c>
      <c r="V132" s="270">
        <v>2</v>
      </c>
      <c r="W132" s="270">
        <v>35</v>
      </c>
      <c r="X132" s="270">
        <v>57.366161771360261</v>
      </c>
      <c r="Y132" s="270">
        <v>5185</v>
      </c>
      <c r="Z132" s="270">
        <v>2680</v>
      </c>
      <c r="AA132" s="270">
        <v>4005</v>
      </c>
      <c r="AB132" s="270">
        <v>5715</v>
      </c>
      <c r="AC132" s="270">
        <v>9875</v>
      </c>
      <c r="AD132" s="270">
        <v>12075</v>
      </c>
      <c r="AE132" s="270">
        <v>2450</v>
      </c>
      <c r="AF132" s="270">
        <v>225</v>
      </c>
      <c r="AG132" s="270">
        <v>360</v>
      </c>
      <c r="AH132" s="270">
        <v>3745</v>
      </c>
      <c r="AI132" s="270">
        <v>105</v>
      </c>
      <c r="AJ132" s="270">
        <v>700</v>
      </c>
      <c r="AK132" s="270">
        <v>360</v>
      </c>
      <c r="AL132" s="270">
        <v>3270</v>
      </c>
      <c r="AM132" s="270">
        <v>4120</v>
      </c>
      <c r="AN132" s="270">
        <v>300</v>
      </c>
      <c r="AO132" s="270" t="s">
        <v>1676</v>
      </c>
      <c r="AP132" s="270">
        <v>90</v>
      </c>
      <c r="AQ132" s="270">
        <v>385</v>
      </c>
      <c r="AR132" s="270">
        <v>105</v>
      </c>
      <c r="AS132" s="270">
        <v>130</v>
      </c>
      <c r="AT132" s="270">
        <v>640</v>
      </c>
      <c r="AU132" s="270">
        <v>1445</v>
      </c>
      <c r="AV132" s="270">
        <v>510</v>
      </c>
      <c r="AW132" s="270">
        <v>970</v>
      </c>
      <c r="AX132" s="270">
        <v>4230</v>
      </c>
      <c r="AY132" s="270">
        <v>30</v>
      </c>
      <c r="AZ132" s="270">
        <v>1885</v>
      </c>
      <c r="BA132" s="270">
        <v>1520</v>
      </c>
      <c r="BB132" s="270">
        <v>16980</v>
      </c>
      <c r="BC132" s="270">
        <v>1275</v>
      </c>
      <c r="BD132" s="270">
        <v>3340</v>
      </c>
      <c r="BE132" s="270">
        <v>485</v>
      </c>
      <c r="BF132" s="270">
        <v>430</v>
      </c>
      <c r="BG132" s="270">
        <v>295</v>
      </c>
      <c r="BH132" s="270">
        <v>375</v>
      </c>
      <c r="BI132" s="270">
        <v>3725</v>
      </c>
      <c r="BJ132" s="270">
        <v>140</v>
      </c>
      <c r="BK132" s="270">
        <v>1435</v>
      </c>
      <c r="BL132" s="270">
        <v>3100</v>
      </c>
      <c r="BM132" s="270">
        <v>6735</v>
      </c>
      <c r="BN132" s="270">
        <v>640</v>
      </c>
      <c r="BO132" s="270">
        <v>1740</v>
      </c>
      <c r="BP132" s="270">
        <v>1600</v>
      </c>
      <c r="BQ132" s="270">
        <v>2030</v>
      </c>
      <c r="BR132" s="270">
        <v>925</v>
      </c>
      <c r="BS132" s="270">
        <v>60</v>
      </c>
      <c r="BT132" s="270">
        <v>2630</v>
      </c>
      <c r="BU132" s="270">
        <v>2380</v>
      </c>
      <c r="BV132" s="270"/>
      <c r="BW132" s="270">
        <v>1715</v>
      </c>
      <c r="BX132" s="270">
        <v>160</v>
      </c>
      <c r="BY132" s="270">
        <v>2035</v>
      </c>
      <c r="BZ132" s="270">
        <v>255</v>
      </c>
      <c r="CA132" s="270">
        <v>25</v>
      </c>
      <c r="CB132" s="270" t="s">
        <v>1676</v>
      </c>
      <c r="CC132" s="270">
        <v>0</v>
      </c>
      <c r="CD132" s="270">
        <v>755</v>
      </c>
      <c r="CE132" s="270">
        <v>55</v>
      </c>
      <c r="CF132" s="270">
        <v>150</v>
      </c>
      <c r="CG132" s="270">
        <v>31620</v>
      </c>
      <c r="CH132" s="270">
        <v>0</v>
      </c>
      <c r="CI132" s="270">
        <v>6920</v>
      </c>
      <c r="CJ132" s="270">
        <v>225</v>
      </c>
      <c r="CK132" s="270">
        <v>2900</v>
      </c>
      <c r="CL132" s="270">
        <v>380</v>
      </c>
      <c r="CM132" s="270">
        <v>3820</v>
      </c>
      <c r="CN132" s="270">
        <v>305</v>
      </c>
      <c r="CO132" s="270">
        <v>0</v>
      </c>
      <c r="CP132" s="270">
        <v>0</v>
      </c>
      <c r="CQ132" s="270">
        <v>0</v>
      </c>
      <c r="CR132" s="270">
        <v>0</v>
      </c>
      <c r="CS132" s="270">
        <v>0</v>
      </c>
      <c r="CT132" s="270">
        <v>0</v>
      </c>
      <c r="CU132" s="270">
        <v>0</v>
      </c>
      <c r="CV132" s="270">
        <v>0</v>
      </c>
      <c r="CW132" s="270">
        <v>180</v>
      </c>
      <c r="CX132" s="270">
        <v>0</v>
      </c>
      <c r="CY132" s="270">
        <v>0</v>
      </c>
      <c r="CZ132" s="270">
        <v>40</v>
      </c>
      <c r="DA132" s="270">
        <v>0</v>
      </c>
      <c r="DB132" s="270">
        <v>345</v>
      </c>
      <c r="DC132" s="270">
        <v>4850</v>
      </c>
      <c r="DD132" s="270">
        <v>6820</v>
      </c>
      <c r="DE132" s="270">
        <v>1050</v>
      </c>
      <c r="DF132" s="270">
        <v>1285</v>
      </c>
      <c r="DG132" s="270">
        <v>0</v>
      </c>
      <c r="DH132" s="270">
        <v>0</v>
      </c>
      <c r="DI132" s="270">
        <v>0</v>
      </c>
      <c r="DJ132" s="270">
        <v>0</v>
      </c>
      <c r="DK132" s="270">
        <v>0</v>
      </c>
      <c r="DL132" s="270">
        <v>0</v>
      </c>
      <c r="DM132" s="270">
        <v>0</v>
      </c>
      <c r="DN132" s="270">
        <v>0</v>
      </c>
      <c r="DO132" s="270">
        <v>970</v>
      </c>
      <c r="DP132" s="270">
        <v>0</v>
      </c>
      <c r="DQ132" s="270"/>
      <c r="DR132" s="270">
        <v>0</v>
      </c>
      <c r="DS132" s="270">
        <v>0</v>
      </c>
      <c r="DT132" s="270">
        <v>3105</v>
      </c>
      <c r="DU132" s="270">
        <v>0</v>
      </c>
      <c r="DV132" s="270">
        <v>0</v>
      </c>
      <c r="DW132" s="270">
        <v>0</v>
      </c>
      <c r="DX132" s="270" t="s">
        <v>1676</v>
      </c>
      <c r="DY132" s="270">
        <v>0</v>
      </c>
      <c r="DZ132" s="270">
        <v>0</v>
      </c>
      <c r="EA132" s="270">
        <v>0</v>
      </c>
      <c r="EB132" s="270">
        <v>0</v>
      </c>
      <c r="EC132" s="270">
        <v>45</v>
      </c>
      <c r="ED132" s="270">
        <v>4905</v>
      </c>
      <c r="EE132" s="270">
        <v>0</v>
      </c>
      <c r="EF132" s="270">
        <v>890</v>
      </c>
      <c r="EG132" s="270">
        <v>0</v>
      </c>
      <c r="EH132" s="270">
        <v>0</v>
      </c>
      <c r="EI132" s="270">
        <v>0</v>
      </c>
      <c r="EJ132" s="270">
        <v>790</v>
      </c>
      <c r="EK132" s="270">
        <v>2265</v>
      </c>
      <c r="EL132" s="270" t="s">
        <v>1676</v>
      </c>
      <c r="EM132" s="270">
        <v>0</v>
      </c>
      <c r="EN132" s="270">
        <v>0</v>
      </c>
      <c r="EO132" s="270">
        <v>0</v>
      </c>
      <c r="EP132" s="270">
        <v>0</v>
      </c>
      <c r="EQ132" s="270">
        <v>0</v>
      </c>
      <c r="ER132" s="270">
        <v>0</v>
      </c>
      <c r="ES132" s="270">
        <v>0</v>
      </c>
      <c r="ET132" s="270">
        <v>0</v>
      </c>
      <c r="EU132" s="270">
        <v>0</v>
      </c>
      <c r="EV132" s="270" t="s">
        <v>1676</v>
      </c>
      <c r="EW132" s="270">
        <v>0</v>
      </c>
      <c r="EX132" s="270">
        <v>0</v>
      </c>
      <c r="EY132" s="270">
        <v>0</v>
      </c>
      <c r="EZ132" s="270">
        <v>0</v>
      </c>
      <c r="FA132" s="270">
        <v>0</v>
      </c>
      <c r="FB132" s="270">
        <v>0</v>
      </c>
      <c r="FC132" s="270">
        <v>0</v>
      </c>
      <c r="FD132" s="270">
        <v>0</v>
      </c>
      <c r="FE132" s="270">
        <v>0</v>
      </c>
      <c r="FF132" s="270">
        <v>0</v>
      </c>
      <c r="FG132" s="270">
        <v>0</v>
      </c>
      <c r="FH132" s="270">
        <v>0</v>
      </c>
      <c r="FI132" s="270">
        <v>0</v>
      </c>
      <c r="FJ132" s="270">
        <v>0</v>
      </c>
      <c r="FK132" s="270" t="s">
        <v>1676</v>
      </c>
      <c r="FL132" s="351">
        <v>25130</v>
      </c>
      <c r="FM132" s="323">
        <v>3205</v>
      </c>
      <c r="FN132" s="324">
        <v>14070</v>
      </c>
      <c r="FO132" s="270"/>
      <c r="FP132" s="89"/>
      <c r="FQ132" s="270"/>
      <c r="FR132" s="319"/>
      <c r="FS132" s="319"/>
      <c r="FT132" s="319"/>
      <c r="FU132" s="319"/>
      <c r="FV132" s="319"/>
      <c r="FW132" s="319"/>
      <c r="FX132" s="319"/>
      <c r="FY132" s="319"/>
      <c r="FZ132" s="319"/>
      <c r="GA132" s="319"/>
      <c r="GB132" s="319"/>
      <c r="GC132" s="319"/>
      <c r="GD132" s="319"/>
      <c r="GE132" s="319"/>
      <c r="GF132" s="319"/>
      <c r="GG132" s="319"/>
      <c r="GH132" s="319"/>
      <c r="GI132" s="319"/>
      <c r="GJ132" s="319"/>
      <c r="GK132" s="319"/>
      <c r="GL132" s="319"/>
      <c r="GM132" s="319"/>
      <c r="GN132" s="319"/>
      <c r="GO132" s="319"/>
      <c r="GP132" s="319"/>
      <c r="GQ132" s="319"/>
      <c r="GR132" s="319"/>
      <c r="GS132" s="319"/>
      <c r="GT132" s="319"/>
      <c r="GU132" s="319"/>
      <c r="GV132" s="319"/>
      <c r="GW132" s="319"/>
      <c r="GX132" s="319"/>
      <c r="GY132" s="319"/>
      <c r="GZ132" s="319"/>
      <c r="HA132" s="319"/>
      <c r="HB132" s="319"/>
      <c r="HC132" s="319"/>
      <c r="HD132" s="319"/>
      <c r="HE132" s="319"/>
      <c r="HF132" s="319"/>
      <c r="HG132" s="319"/>
      <c r="HH132" s="319"/>
      <c r="HI132" s="319"/>
      <c r="HJ132" s="319"/>
      <c r="HK132" s="319"/>
      <c r="HL132" s="319"/>
      <c r="HM132" s="319"/>
      <c r="HN132" s="319"/>
      <c r="HO132" s="319"/>
      <c r="HP132" s="319"/>
      <c r="HQ132" s="319"/>
      <c r="HR132" s="319"/>
      <c r="HS132" s="319"/>
      <c r="HT132" s="319"/>
      <c r="HU132" s="319"/>
      <c r="HV132" s="319"/>
      <c r="HW132" s="319"/>
      <c r="HX132" s="319"/>
      <c r="HY132" s="319"/>
      <c r="HZ132" s="319"/>
      <c r="IA132" s="319"/>
      <c r="IB132" s="319"/>
      <c r="IC132" s="319"/>
      <c r="ID132" s="319"/>
      <c r="IE132" s="319"/>
      <c r="IF132" s="319"/>
      <c r="IG132" s="318"/>
    </row>
    <row r="133" spans="1:241" ht="12.75" customHeight="1" x14ac:dyDescent="0.2">
      <c r="A133" s="370" t="s">
        <v>214</v>
      </c>
      <c r="B133" s="270">
        <v>218650</v>
      </c>
      <c r="C133" s="270">
        <v>173780</v>
      </c>
      <c r="D133" s="270">
        <v>79335</v>
      </c>
      <c r="E133" s="270">
        <v>94440</v>
      </c>
      <c r="F133" s="270">
        <v>74560</v>
      </c>
      <c r="G133" s="270">
        <v>15905</v>
      </c>
      <c r="H133" s="270">
        <v>65790</v>
      </c>
      <c r="I133" s="270">
        <v>151960</v>
      </c>
      <c r="J133" s="270">
        <v>66690</v>
      </c>
      <c r="K133" s="270">
        <v>397305</v>
      </c>
      <c r="L133" s="270">
        <v>69.726354801515399</v>
      </c>
      <c r="M133" s="270">
        <v>26285</v>
      </c>
      <c r="N133" s="270">
        <v>14415</v>
      </c>
      <c r="O133" s="270">
        <v>4910</v>
      </c>
      <c r="P133" s="270">
        <v>7890</v>
      </c>
      <c r="Q133" s="270">
        <v>4885</v>
      </c>
      <c r="R133" s="270">
        <v>1960</v>
      </c>
      <c r="S133" s="270">
        <v>350</v>
      </c>
      <c r="T133" s="270">
        <v>20</v>
      </c>
      <c r="U133" s="270">
        <v>3.6271461880873312</v>
      </c>
      <c r="V133" s="270">
        <v>1</v>
      </c>
      <c r="W133" s="270">
        <v>36</v>
      </c>
      <c r="X133" s="270">
        <v>56.148382067927194</v>
      </c>
      <c r="Y133" s="270">
        <v>21720</v>
      </c>
      <c r="Z133" s="270">
        <v>20100</v>
      </c>
      <c r="AA133" s="270">
        <v>23100</v>
      </c>
      <c r="AB133" s="270">
        <v>33415</v>
      </c>
      <c r="AC133" s="270">
        <v>55305</v>
      </c>
      <c r="AD133" s="270">
        <v>54090</v>
      </c>
      <c r="AE133" s="270">
        <v>10320</v>
      </c>
      <c r="AF133" s="270">
        <v>3340</v>
      </c>
      <c r="AG133" s="270">
        <v>1200</v>
      </c>
      <c r="AH133" s="270">
        <v>4875</v>
      </c>
      <c r="AI133" s="270">
        <v>1100</v>
      </c>
      <c r="AJ133" s="270">
        <v>5290</v>
      </c>
      <c r="AK133" s="270">
        <v>3240</v>
      </c>
      <c r="AL133" s="270">
        <v>9820</v>
      </c>
      <c r="AM133" s="270">
        <v>12975</v>
      </c>
      <c r="AN133" s="270">
        <v>1725</v>
      </c>
      <c r="AO133" s="270">
        <v>4155</v>
      </c>
      <c r="AP133" s="270">
        <v>2435</v>
      </c>
      <c r="AQ133" s="270">
        <v>14930</v>
      </c>
      <c r="AR133" s="270">
        <v>1000</v>
      </c>
      <c r="AS133" s="270">
        <v>720</v>
      </c>
      <c r="AT133" s="270">
        <v>3975</v>
      </c>
      <c r="AU133" s="270">
        <v>6565</v>
      </c>
      <c r="AV133" s="270">
        <v>5595</v>
      </c>
      <c r="AW133" s="270">
        <v>4210</v>
      </c>
      <c r="AX133" s="270">
        <v>22520</v>
      </c>
      <c r="AY133" s="270">
        <v>1685</v>
      </c>
      <c r="AZ133" s="270">
        <v>7720</v>
      </c>
      <c r="BA133" s="270">
        <v>9245</v>
      </c>
      <c r="BB133" s="270">
        <v>90335</v>
      </c>
      <c r="BC133" s="270">
        <v>5130</v>
      </c>
      <c r="BD133" s="270">
        <v>13240</v>
      </c>
      <c r="BE133" s="270">
        <v>2925</v>
      </c>
      <c r="BF133" s="270">
        <v>2565</v>
      </c>
      <c r="BG133" s="270">
        <v>1050</v>
      </c>
      <c r="BH133" s="270">
        <v>3040</v>
      </c>
      <c r="BI133" s="270">
        <v>4860</v>
      </c>
      <c r="BJ133" s="270">
        <v>1015</v>
      </c>
      <c r="BK133" s="270">
        <v>11165</v>
      </c>
      <c r="BL133" s="270">
        <v>13345</v>
      </c>
      <c r="BM133" s="270">
        <v>24520</v>
      </c>
      <c r="BN133" s="270">
        <v>4150</v>
      </c>
      <c r="BO133" s="270">
        <v>15660</v>
      </c>
      <c r="BP133" s="270">
        <v>13620</v>
      </c>
      <c r="BQ133" s="270">
        <v>10885</v>
      </c>
      <c r="BR133" s="270">
        <v>1745</v>
      </c>
      <c r="BS133" s="270">
        <v>560</v>
      </c>
      <c r="BT133" s="270">
        <v>21210</v>
      </c>
      <c r="BU133" s="270">
        <v>11570</v>
      </c>
      <c r="BV133" s="270"/>
      <c r="BW133" s="270">
        <v>11530</v>
      </c>
      <c r="BX133" s="270">
        <v>625</v>
      </c>
      <c r="BY133" s="270">
        <v>7650</v>
      </c>
      <c r="BZ133" s="270">
        <v>1040</v>
      </c>
      <c r="CA133" s="270">
        <v>160</v>
      </c>
      <c r="CB133" s="270">
        <v>15</v>
      </c>
      <c r="CC133" s="270" t="s">
        <v>1676</v>
      </c>
      <c r="CD133" s="270">
        <v>5575</v>
      </c>
      <c r="CE133" s="270">
        <v>140</v>
      </c>
      <c r="CF133" s="270">
        <v>335</v>
      </c>
      <c r="CG133" s="270">
        <v>158245</v>
      </c>
      <c r="CH133" s="270" t="s">
        <v>1676</v>
      </c>
      <c r="CI133" s="270">
        <v>16010</v>
      </c>
      <c r="CJ133" s="270">
        <v>16095</v>
      </c>
      <c r="CK133" s="270">
        <v>14525</v>
      </c>
      <c r="CL133" s="270">
        <v>4315</v>
      </c>
      <c r="CM133" s="270">
        <v>5015</v>
      </c>
      <c r="CN133" s="270">
        <v>3765</v>
      </c>
      <c r="CO133" s="270">
        <v>0</v>
      </c>
      <c r="CP133" s="270">
        <v>0</v>
      </c>
      <c r="CQ133" s="270" t="s">
        <v>1676</v>
      </c>
      <c r="CR133" s="270">
        <v>0</v>
      </c>
      <c r="CS133" s="270">
        <v>0</v>
      </c>
      <c r="CT133" s="270">
        <v>0</v>
      </c>
      <c r="CU133" s="270">
        <v>0</v>
      </c>
      <c r="CV133" s="270">
        <v>0</v>
      </c>
      <c r="CW133" s="270">
        <v>0</v>
      </c>
      <c r="CX133" s="270" t="s">
        <v>1676</v>
      </c>
      <c r="CY133" s="270">
        <v>65</v>
      </c>
      <c r="CZ133" s="270">
        <v>6175</v>
      </c>
      <c r="DA133" s="270">
        <v>2910</v>
      </c>
      <c r="DB133" s="270" t="s">
        <v>1676</v>
      </c>
      <c r="DC133" s="270">
        <v>60310</v>
      </c>
      <c r="DD133" s="270">
        <v>5040</v>
      </c>
      <c r="DE133" s="270">
        <v>1220</v>
      </c>
      <c r="DF133" s="270">
        <v>675</v>
      </c>
      <c r="DG133" s="270">
        <v>0</v>
      </c>
      <c r="DH133" s="270">
        <v>0</v>
      </c>
      <c r="DI133" s="270">
        <v>0</v>
      </c>
      <c r="DJ133" s="270">
        <v>0</v>
      </c>
      <c r="DK133" s="270">
        <v>0</v>
      </c>
      <c r="DL133" s="270">
        <v>0</v>
      </c>
      <c r="DM133" s="270">
        <v>125</v>
      </c>
      <c r="DN133" s="270">
        <v>0</v>
      </c>
      <c r="DO133" s="270">
        <v>7815</v>
      </c>
      <c r="DP133" s="270">
        <v>0</v>
      </c>
      <c r="DQ133" s="270"/>
      <c r="DR133" s="270">
        <v>0</v>
      </c>
      <c r="DS133" s="270">
        <v>3500</v>
      </c>
      <c r="DT133" s="270">
        <v>3970</v>
      </c>
      <c r="DU133" s="270">
        <v>0</v>
      </c>
      <c r="DV133" s="270">
        <v>0</v>
      </c>
      <c r="DW133" s="270">
        <v>0</v>
      </c>
      <c r="DX133" s="270">
        <v>2060</v>
      </c>
      <c r="DY133" s="270">
        <v>0</v>
      </c>
      <c r="DZ133" s="270">
        <v>0</v>
      </c>
      <c r="EA133" s="270">
        <v>1445</v>
      </c>
      <c r="EB133" s="270" t="s">
        <v>1676</v>
      </c>
      <c r="EC133" s="270">
        <v>1605</v>
      </c>
      <c r="ED133" s="270">
        <v>18450</v>
      </c>
      <c r="EE133" s="270" t="s">
        <v>1676</v>
      </c>
      <c r="EF133" s="270">
        <v>24415</v>
      </c>
      <c r="EG133" s="270">
        <v>0</v>
      </c>
      <c r="EH133" s="270">
        <v>0</v>
      </c>
      <c r="EI133" s="270">
        <v>0</v>
      </c>
      <c r="EJ133" s="270">
        <v>7990</v>
      </c>
      <c r="EK133" s="270">
        <v>7235</v>
      </c>
      <c r="EL133" s="270">
        <v>2915</v>
      </c>
      <c r="EM133" s="270">
        <v>10</v>
      </c>
      <c r="EN133" s="270">
        <v>0</v>
      </c>
      <c r="EO133" s="270">
        <v>0</v>
      </c>
      <c r="EP133" s="270">
        <v>0</v>
      </c>
      <c r="EQ133" s="270" t="s">
        <v>1676</v>
      </c>
      <c r="ER133" s="270">
        <v>0</v>
      </c>
      <c r="ES133" s="270">
        <v>0</v>
      </c>
      <c r="ET133" s="270">
        <v>0</v>
      </c>
      <c r="EU133" s="270">
        <v>600</v>
      </c>
      <c r="EV133" s="270">
        <v>385</v>
      </c>
      <c r="EW133" s="270">
        <v>0</v>
      </c>
      <c r="EX133" s="270">
        <v>0</v>
      </c>
      <c r="EY133" s="270">
        <v>0</v>
      </c>
      <c r="EZ133" s="270">
        <v>0</v>
      </c>
      <c r="FA133" s="270">
        <v>0</v>
      </c>
      <c r="FB133" s="270">
        <v>0</v>
      </c>
      <c r="FC133" s="270">
        <v>0</v>
      </c>
      <c r="FD133" s="270">
        <v>0</v>
      </c>
      <c r="FE133" s="270">
        <v>0</v>
      </c>
      <c r="FF133" s="270">
        <v>0</v>
      </c>
      <c r="FG133" s="270">
        <v>0</v>
      </c>
      <c r="FH133" s="270">
        <v>0</v>
      </c>
      <c r="FI133" s="270">
        <v>0</v>
      </c>
      <c r="FJ133" s="270">
        <v>0</v>
      </c>
      <c r="FK133" s="270" t="s">
        <v>1676</v>
      </c>
      <c r="FL133" s="351">
        <v>128315</v>
      </c>
      <c r="FM133" s="323">
        <v>17530</v>
      </c>
      <c r="FN133" s="324">
        <v>60710</v>
      </c>
      <c r="FO133" s="270"/>
      <c r="FP133" s="89"/>
      <c r="FQ133" s="270"/>
      <c r="FR133" s="319"/>
      <c r="FS133" s="319"/>
      <c r="FT133" s="319"/>
      <c r="FU133" s="319"/>
      <c r="FV133" s="319"/>
      <c r="FW133" s="319"/>
      <c r="FX133" s="319"/>
      <c r="FY133" s="319"/>
      <c r="FZ133" s="319"/>
      <c r="GA133" s="319"/>
      <c r="GB133" s="319"/>
      <c r="GC133" s="319"/>
      <c r="GD133" s="319"/>
      <c r="GE133" s="319"/>
      <c r="GF133" s="319"/>
      <c r="GG133" s="319"/>
      <c r="GH133" s="319"/>
      <c r="GI133" s="319"/>
      <c r="GJ133" s="319"/>
      <c r="GK133" s="319"/>
      <c r="GL133" s="319"/>
      <c r="GM133" s="319"/>
      <c r="GN133" s="319"/>
      <c r="GO133" s="319"/>
      <c r="GP133" s="319"/>
      <c r="GQ133" s="319"/>
      <c r="GR133" s="319"/>
      <c r="GS133" s="319"/>
      <c r="GT133" s="319"/>
      <c r="GU133" s="319"/>
      <c r="GV133" s="319"/>
      <c r="GW133" s="319"/>
      <c r="GX133" s="319"/>
      <c r="GY133" s="319"/>
      <c r="GZ133" s="319"/>
      <c r="HA133" s="319"/>
      <c r="HB133" s="319"/>
      <c r="HC133" s="319"/>
      <c r="HD133" s="319"/>
      <c r="HE133" s="319"/>
      <c r="HF133" s="319"/>
      <c r="HG133" s="319"/>
      <c r="HH133" s="319"/>
      <c r="HI133" s="319"/>
      <c r="HJ133" s="319"/>
      <c r="HK133" s="319"/>
      <c r="HL133" s="319"/>
      <c r="HM133" s="319"/>
      <c r="HN133" s="319"/>
      <c r="HO133" s="319"/>
      <c r="HP133" s="319"/>
      <c r="HQ133" s="319"/>
      <c r="HR133" s="319"/>
      <c r="HS133" s="319"/>
      <c r="HT133" s="319"/>
      <c r="HU133" s="319"/>
      <c r="HV133" s="319"/>
      <c r="HW133" s="319"/>
      <c r="HX133" s="319"/>
      <c r="HY133" s="319"/>
      <c r="HZ133" s="319"/>
      <c r="IA133" s="319"/>
      <c r="IB133" s="319"/>
      <c r="IC133" s="319"/>
      <c r="ID133" s="319"/>
      <c r="IE133" s="319"/>
      <c r="IF133" s="319"/>
      <c r="IG133" s="318"/>
    </row>
    <row r="134" spans="1:241" ht="12.75" customHeight="1" x14ac:dyDescent="0.2">
      <c r="A134" s="370" t="s">
        <v>250</v>
      </c>
      <c r="B134" s="270">
        <v>160305</v>
      </c>
      <c r="C134" s="270">
        <v>137295</v>
      </c>
      <c r="D134" s="270">
        <v>62490</v>
      </c>
      <c r="E134" s="270">
        <v>74790</v>
      </c>
      <c r="F134" s="270">
        <v>59340</v>
      </c>
      <c r="G134" s="270">
        <v>12775</v>
      </c>
      <c r="H134" s="270">
        <v>51330</v>
      </c>
      <c r="I134" s="270">
        <v>105895</v>
      </c>
      <c r="J134" s="270">
        <v>54410</v>
      </c>
      <c r="K134" s="270">
        <v>338865</v>
      </c>
      <c r="L134" s="270">
        <v>44.604962748085228</v>
      </c>
      <c r="M134" s="270">
        <v>22350</v>
      </c>
      <c r="N134" s="270">
        <v>14585</v>
      </c>
      <c r="O134" s="270">
        <v>5125</v>
      </c>
      <c r="P134" s="270">
        <v>4660</v>
      </c>
      <c r="Q134" s="270">
        <v>1070</v>
      </c>
      <c r="R134" s="270">
        <v>105</v>
      </c>
      <c r="S134" s="270">
        <v>15</v>
      </c>
      <c r="T134" s="270" t="s">
        <v>1676</v>
      </c>
      <c r="U134" s="270">
        <v>4.0925675512520225</v>
      </c>
      <c r="V134" s="270">
        <v>1</v>
      </c>
      <c r="W134" s="270">
        <v>33</v>
      </c>
      <c r="X134" s="270">
        <v>50.648654754981806</v>
      </c>
      <c r="Y134" s="270">
        <v>22945</v>
      </c>
      <c r="Z134" s="270">
        <v>16660</v>
      </c>
      <c r="AA134" s="270">
        <v>20395</v>
      </c>
      <c r="AB134" s="270">
        <v>27160</v>
      </c>
      <c r="AC134" s="270">
        <v>36375</v>
      </c>
      <c r="AD134" s="270">
        <v>31360</v>
      </c>
      <c r="AE134" s="270">
        <v>4870</v>
      </c>
      <c r="AF134" s="270">
        <v>1495</v>
      </c>
      <c r="AG134" s="270">
        <v>1030</v>
      </c>
      <c r="AH134" s="270">
        <v>3730</v>
      </c>
      <c r="AI134" s="270">
        <v>830</v>
      </c>
      <c r="AJ134" s="270">
        <v>3470</v>
      </c>
      <c r="AK134" s="270">
        <v>3790</v>
      </c>
      <c r="AL134" s="270">
        <v>9590</v>
      </c>
      <c r="AM134" s="270">
        <v>9795</v>
      </c>
      <c r="AN134" s="270">
        <v>1730</v>
      </c>
      <c r="AO134" s="270">
        <v>2495</v>
      </c>
      <c r="AP134" s="270">
        <v>1810</v>
      </c>
      <c r="AQ134" s="270">
        <v>5620</v>
      </c>
      <c r="AR134" s="270">
        <v>750</v>
      </c>
      <c r="AS134" s="270">
        <v>340</v>
      </c>
      <c r="AT134" s="270">
        <v>3970</v>
      </c>
      <c r="AU134" s="270">
        <v>6230</v>
      </c>
      <c r="AV134" s="270">
        <v>3055</v>
      </c>
      <c r="AW134" s="270">
        <v>3145</v>
      </c>
      <c r="AX134" s="270">
        <v>13345</v>
      </c>
      <c r="AY134" s="270">
        <v>960</v>
      </c>
      <c r="AZ134" s="270">
        <v>6075</v>
      </c>
      <c r="BA134" s="270">
        <v>7325</v>
      </c>
      <c r="BB134" s="270">
        <v>69740</v>
      </c>
      <c r="BC134" s="270">
        <v>6205</v>
      </c>
      <c r="BD134" s="270">
        <v>8290</v>
      </c>
      <c r="BE134" s="270">
        <v>3680</v>
      </c>
      <c r="BF134" s="270">
        <v>2250</v>
      </c>
      <c r="BG134" s="270">
        <v>830</v>
      </c>
      <c r="BH134" s="270">
        <v>2165</v>
      </c>
      <c r="BI134" s="270">
        <v>3925</v>
      </c>
      <c r="BJ134" s="270">
        <v>890</v>
      </c>
      <c r="BK134" s="270">
        <v>8510</v>
      </c>
      <c r="BL134" s="270">
        <v>13165</v>
      </c>
      <c r="BM134" s="270">
        <v>21745</v>
      </c>
      <c r="BN134" s="270">
        <v>3255</v>
      </c>
      <c r="BO134" s="270">
        <v>9240</v>
      </c>
      <c r="BP134" s="270">
        <v>7990</v>
      </c>
      <c r="BQ134" s="270">
        <v>9645</v>
      </c>
      <c r="BR134" s="270">
        <v>3230</v>
      </c>
      <c r="BS134" s="270">
        <v>615</v>
      </c>
      <c r="BT134" s="270">
        <v>15915</v>
      </c>
      <c r="BU134" s="270">
        <v>7695</v>
      </c>
      <c r="BV134" s="270"/>
      <c r="BW134" s="270">
        <v>8050</v>
      </c>
      <c r="BX134" s="270">
        <v>395</v>
      </c>
      <c r="BY134" s="270">
        <v>5300</v>
      </c>
      <c r="BZ134" s="270">
        <v>1080</v>
      </c>
      <c r="CA134" s="270">
        <v>385</v>
      </c>
      <c r="CB134" s="270" t="s">
        <v>1676</v>
      </c>
      <c r="CC134" s="270">
        <v>0</v>
      </c>
      <c r="CD134" s="270">
        <v>2950</v>
      </c>
      <c r="CE134" s="270">
        <v>245</v>
      </c>
      <c r="CF134" s="270">
        <v>340</v>
      </c>
      <c r="CG134" s="270">
        <v>126590</v>
      </c>
      <c r="CH134" s="270">
        <v>0</v>
      </c>
      <c r="CI134" s="270">
        <v>17750</v>
      </c>
      <c r="CJ134" s="270">
        <v>7435</v>
      </c>
      <c r="CK134" s="270">
        <v>8390</v>
      </c>
      <c r="CL134" s="270">
        <v>3285</v>
      </c>
      <c r="CM134" s="270">
        <v>4110</v>
      </c>
      <c r="CN134" s="270">
        <v>0</v>
      </c>
      <c r="CO134" s="270" t="s">
        <v>1676</v>
      </c>
      <c r="CP134" s="270">
        <v>0</v>
      </c>
      <c r="CQ134" s="270">
        <v>0</v>
      </c>
      <c r="CR134" s="270">
        <v>6090</v>
      </c>
      <c r="CS134" s="270">
        <v>0</v>
      </c>
      <c r="CT134" s="270">
        <v>0</v>
      </c>
      <c r="CU134" s="270">
        <v>0</v>
      </c>
      <c r="CV134" s="270">
        <v>0</v>
      </c>
      <c r="CW134" s="270">
        <v>0</v>
      </c>
      <c r="CX134" s="270">
        <v>0</v>
      </c>
      <c r="CY134" s="270">
        <v>0</v>
      </c>
      <c r="CZ134" s="270" t="s">
        <v>1676</v>
      </c>
      <c r="DA134" s="270">
        <v>1345</v>
      </c>
      <c r="DB134" s="270">
        <v>1895</v>
      </c>
      <c r="DC134" s="270">
        <v>53210</v>
      </c>
      <c r="DD134" s="270">
        <v>3675</v>
      </c>
      <c r="DE134" s="270">
        <v>0</v>
      </c>
      <c r="DF134" s="270">
        <v>1400</v>
      </c>
      <c r="DG134" s="270">
        <v>0</v>
      </c>
      <c r="DH134" s="270">
        <v>0</v>
      </c>
      <c r="DI134" s="270">
        <v>0</v>
      </c>
      <c r="DJ134" s="270">
        <v>0</v>
      </c>
      <c r="DK134" s="270">
        <v>0</v>
      </c>
      <c r="DL134" s="270">
        <v>0</v>
      </c>
      <c r="DM134" s="270">
        <v>635</v>
      </c>
      <c r="DN134" s="270" t="s">
        <v>1676</v>
      </c>
      <c r="DO134" s="270">
        <v>4310</v>
      </c>
      <c r="DP134" s="270">
        <v>0</v>
      </c>
      <c r="DQ134" s="270"/>
      <c r="DR134" s="270">
        <v>0</v>
      </c>
      <c r="DS134" s="270">
        <v>190</v>
      </c>
      <c r="DT134" s="270">
        <v>5050</v>
      </c>
      <c r="DU134" s="270">
        <v>0</v>
      </c>
      <c r="DV134" s="270">
        <v>0</v>
      </c>
      <c r="DW134" s="270">
        <v>0</v>
      </c>
      <c r="DX134" s="270">
        <v>165</v>
      </c>
      <c r="DY134" s="270">
        <v>170</v>
      </c>
      <c r="DZ134" s="270">
        <v>0</v>
      </c>
      <c r="EA134" s="270">
        <v>0</v>
      </c>
      <c r="EB134" s="270">
        <v>0</v>
      </c>
      <c r="EC134" s="270">
        <v>1125</v>
      </c>
      <c r="ED134" s="270">
        <v>19275</v>
      </c>
      <c r="EE134" s="270">
        <v>0</v>
      </c>
      <c r="EF134" s="270">
        <v>6755</v>
      </c>
      <c r="EG134" s="270">
        <v>0</v>
      </c>
      <c r="EH134" s="270">
        <v>0</v>
      </c>
      <c r="EI134" s="270">
        <v>0</v>
      </c>
      <c r="EJ134" s="270">
        <v>1910</v>
      </c>
      <c r="EK134" s="270">
        <v>10115</v>
      </c>
      <c r="EL134" s="270">
        <v>1640</v>
      </c>
      <c r="EM134" s="270">
        <v>0</v>
      </c>
      <c r="EN134" s="270">
        <v>0</v>
      </c>
      <c r="EO134" s="270">
        <v>0</v>
      </c>
      <c r="EP134" s="270">
        <v>0</v>
      </c>
      <c r="EQ134" s="270">
        <v>0</v>
      </c>
      <c r="ER134" s="270">
        <v>0</v>
      </c>
      <c r="ES134" s="270">
        <v>0</v>
      </c>
      <c r="ET134" s="270">
        <v>0</v>
      </c>
      <c r="EU134" s="270">
        <v>235</v>
      </c>
      <c r="EV134" s="270">
        <v>125</v>
      </c>
      <c r="EW134" s="270">
        <v>0</v>
      </c>
      <c r="EX134" s="270">
        <v>0</v>
      </c>
      <c r="EY134" s="270">
        <v>0</v>
      </c>
      <c r="EZ134" s="270">
        <v>0</v>
      </c>
      <c r="FA134" s="270">
        <v>0</v>
      </c>
      <c r="FB134" s="270">
        <v>0</v>
      </c>
      <c r="FC134" s="270">
        <v>0</v>
      </c>
      <c r="FD134" s="270">
        <v>0</v>
      </c>
      <c r="FE134" s="270">
        <v>0</v>
      </c>
      <c r="FF134" s="270">
        <v>0</v>
      </c>
      <c r="FG134" s="270">
        <v>0</v>
      </c>
      <c r="FH134" s="270">
        <v>0</v>
      </c>
      <c r="FI134" s="270">
        <v>0</v>
      </c>
      <c r="FJ134" s="270">
        <v>0</v>
      </c>
      <c r="FK134" s="270">
        <v>0</v>
      </c>
      <c r="FL134" s="351">
        <v>90565</v>
      </c>
      <c r="FM134" s="323">
        <v>13855</v>
      </c>
      <c r="FN134" s="324">
        <v>47915</v>
      </c>
      <c r="FO134" s="270"/>
      <c r="FP134" s="89"/>
      <c r="FQ134" s="270"/>
      <c r="FR134" s="319"/>
      <c r="FS134" s="319"/>
      <c r="FT134" s="319"/>
      <c r="FU134" s="319"/>
      <c r="FV134" s="319"/>
      <c r="FW134" s="319"/>
      <c r="FX134" s="319"/>
      <c r="FY134" s="319"/>
      <c r="FZ134" s="319"/>
      <c r="GA134" s="319"/>
      <c r="GB134" s="319"/>
      <c r="GC134" s="319"/>
      <c r="GD134" s="319"/>
      <c r="GE134" s="319"/>
      <c r="GF134" s="319"/>
      <c r="GG134" s="319"/>
      <c r="GH134" s="319"/>
      <c r="GI134" s="319"/>
      <c r="GJ134" s="319"/>
      <c r="GK134" s="319"/>
      <c r="GL134" s="319"/>
      <c r="GM134" s="319"/>
      <c r="GN134" s="319"/>
      <c r="GO134" s="319"/>
      <c r="GP134" s="319"/>
      <c r="GQ134" s="319"/>
      <c r="GR134" s="319"/>
      <c r="GS134" s="319"/>
      <c r="GT134" s="319"/>
      <c r="GU134" s="319"/>
      <c r="GV134" s="319"/>
      <c r="GW134" s="319"/>
      <c r="GX134" s="319"/>
      <c r="GY134" s="319"/>
      <c r="GZ134" s="319"/>
      <c r="HA134" s="319"/>
      <c r="HB134" s="319"/>
      <c r="HC134" s="319"/>
      <c r="HD134" s="319"/>
      <c r="HE134" s="319"/>
      <c r="HF134" s="319"/>
      <c r="HG134" s="319"/>
      <c r="HH134" s="319"/>
      <c r="HI134" s="319"/>
      <c r="HJ134" s="319"/>
      <c r="HK134" s="319"/>
      <c r="HL134" s="319"/>
      <c r="HM134" s="319"/>
      <c r="HN134" s="319"/>
      <c r="HO134" s="319"/>
      <c r="HP134" s="319"/>
      <c r="HQ134" s="319"/>
      <c r="HR134" s="319"/>
      <c r="HS134" s="319"/>
      <c r="HT134" s="319"/>
      <c r="HU134" s="319"/>
      <c r="HV134" s="319"/>
      <c r="HW134" s="319"/>
      <c r="HX134" s="319"/>
      <c r="HY134" s="319"/>
      <c r="HZ134" s="319"/>
      <c r="IA134" s="319"/>
      <c r="IB134" s="319"/>
      <c r="IC134" s="319"/>
      <c r="ID134" s="319"/>
      <c r="IE134" s="319"/>
      <c r="IF134" s="319"/>
      <c r="IG134" s="318"/>
    </row>
    <row r="135" spans="1:241" ht="12.75" customHeight="1" x14ac:dyDescent="0.2">
      <c r="A135" s="370" t="s">
        <v>228</v>
      </c>
      <c r="B135" s="270">
        <v>9115</v>
      </c>
      <c r="C135" s="270">
        <v>6030</v>
      </c>
      <c r="D135" s="270">
        <v>3305</v>
      </c>
      <c r="E135" s="270">
        <v>2725</v>
      </c>
      <c r="F135" s="270">
        <v>4615</v>
      </c>
      <c r="G135" s="270">
        <v>835</v>
      </c>
      <c r="H135" s="270">
        <v>435</v>
      </c>
      <c r="I135" s="270">
        <v>9115</v>
      </c>
      <c r="J135" s="270" t="s">
        <v>1676</v>
      </c>
      <c r="K135" s="270">
        <v>312760</v>
      </c>
      <c r="L135" s="270">
        <v>28.9</v>
      </c>
      <c r="M135" s="270">
        <v>15</v>
      </c>
      <c r="N135" s="270" t="s">
        <v>1676</v>
      </c>
      <c r="O135" s="270" t="s">
        <v>1676</v>
      </c>
      <c r="P135" s="270" t="s">
        <v>1676</v>
      </c>
      <c r="Q135" s="270">
        <v>0</v>
      </c>
      <c r="R135" s="270">
        <v>0</v>
      </c>
      <c r="S135" s="270">
        <v>0</v>
      </c>
      <c r="T135" s="270">
        <v>0</v>
      </c>
      <c r="U135" s="270">
        <v>52.755863342566947</v>
      </c>
      <c r="V135" s="270">
        <v>18</v>
      </c>
      <c r="W135" s="270">
        <v>8</v>
      </c>
      <c r="X135" s="270">
        <v>39.512800534283173</v>
      </c>
      <c r="Y135" s="270">
        <v>25</v>
      </c>
      <c r="Z135" s="270">
        <v>2680</v>
      </c>
      <c r="AA135" s="270">
        <v>3240</v>
      </c>
      <c r="AB135" s="270">
        <v>2060</v>
      </c>
      <c r="AC135" s="270">
        <v>680</v>
      </c>
      <c r="AD135" s="270">
        <v>285</v>
      </c>
      <c r="AE135" s="270">
        <v>20</v>
      </c>
      <c r="AF135" s="270">
        <v>0</v>
      </c>
      <c r="AG135" s="270">
        <v>0</v>
      </c>
      <c r="AH135" s="270">
        <v>0</v>
      </c>
      <c r="AI135" s="270">
        <v>0</v>
      </c>
      <c r="AJ135" s="270">
        <v>0</v>
      </c>
      <c r="AK135" s="270">
        <v>0</v>
      </c>
      <c r="AL135" s="270">
        <v>0</v>
      </c>
      <c r="AM135" s="270">
        <v>0</v>
      </c>
      <c r="AN135" s="270">
        <v>0</v>
      </c>
      <c r="AO135" s="270">
        <v>0</v>
      </c>
      <c r="AP135" s="270">
        <v>0</v>
      </c>
      <c r="AQ135" s="270">
        <v>0</v>
      </c>
      <c r="AR135" s="270">
        <v>0</v>
      </c>
      <c r="AS135" s="270">
        <v>0</v>
      </c>
      <c r="AT135" s="270">
        <v>0</v>
      </c>
      <c r="AU135" s="270">
        <v>0</v>
      </c>
      <c r="AV135" s="270">
        <v>0</v>
      </c>
      <c r="AW135" s="270">
        <v>0</v>
      </c>
      <c r="AX135" s="270">
        <v>0</v>
      </c>
      <c r="AY135" s="270">
        <v>0</v>
      </c>
      <c r="AZ135" s="270">
        <v>0</v>
      </c>
      <c r="BA135" s="270">
        <v>0</v>
      </c>
      <c r="BB135" s="270">
        <v>9115</v>
      </c>
      <c r="BC135" s="270" t="s">
        <v>1676</v>
      </c>
      <c r="BD135" s="270">
        <v>0</v>
      </c>
      <c r="BE135" s="270">
        <v>0</v>
      </c>
      <c r="BF135" s="270" t="s">
        <v>1676</v>
      </c>
      <c r="BG135" s="270">
        <v>5775</v>
      </c>
      <c r="BH135" s="270">
        <v>35</v>
      </c>
      <c r="BI135" s="270">
        <v>0</v>
      </c>
      <c r="BJ135" s="270">
        <v>0</v>
      </c>
      <c r="BK135" s="270">
        <v>0</v>
      </c>
      <c r="BL135" s="270" t="s">
        <v>1676</v>
      </c>
      <c r="BM135" s="270">
        <v>0</v>
      </c>
      <c r="BN135" s="270">
        <v>0</v>
      </c>
      <c r="BO135" s="270">
        <v>0</v>
      </c>
      <c r="BP135" s="270">
        <v>0</v>
      </c>
      <c r="BQ135" s="270">
        <v>0</v>
      </c>
      <c r="BR135" s="270">
        <v>0</v>
      </c>
      <c r="BS135" s="270">
        <v>0</v>
      </c>
      <c r="BT135" s="270">
        <v>135</v>
      </c>
      <c r="BU135" s="270" t="s">
        <v>1676</v>
      </c>
      <c r="BV135" s="270"/>
      <c r="BW135" s="270">
        <v>80</v>
      </c>
      <c r="BX135" s="270">
        <v>0</v>
      </c>
      <c r="BY135" s="270">
        <v>40</v>
      </c>
      <c r="BZ135" s="270">
        <v>55</v>
      </c>
      <c r="CA135" s="270">
        <v>15</v>
      </c>
      <c r="CB135" s="270" t="s">
        <v>1676</v>
      </c>
      <c r="CC135" s="270">
        <v>0</v>
      </c>
      <c r="CD135" s="270">
        <v>60</v>
      </c>
      <c r="CE135" s="270">
        <v>15</v>
      </c>
      <c r="CF135" s="270" t="s">
        <v>1676</v>
      </c>
      <c r="CG135" s="270">
        <v>5845</v>
      </c>
      <c r="CH135" s="270">
        <v>0</v>
      </c>
      <c r="CI135" s="270">
        <v>0</v>
      </c>
      <c r="CJ135" s="270">
        <v>0</v>
      </c>
      <c r="CK135" s="270">
        <v>0</v>
      </c>
      <c r="CL135" s="270">
        <v>0</v>
      </c>
      <c r="CM135" s="270">
        <v>0</v>
      </c>
      <c r="CN135" s="270">
        <v>0</v>
      </c>
      <c r="CO135" s="270">
        <v>0</v>
      </c>
      <c r="CP135" s="270">
        <v>0</v>
      </c>
      <c r="CQ135" s="270">
        <v>0</v>
      </c>
      <c r="CR135" s="270">
        <v>0</v>
      </c>
      <c r="CS135" s="270">
        <v>0</v>
      </c>
      <c r="CT135" s="270">
        <v>0</v>
      </c>
      <c r="CU135" s="270">
        <v>0</v>
      </c>
      <c r="CV135" s="270">
        <v>0</v>
      </c>
      <c r="CW135" s="270">
        <v>0</v>
      </c>
      <c r="CX135" s="270">
        <v>0</v>
      </c>
      <c r="CY135" s="270">
        <v>0</v>
      </c>
      <c r="CZ135" s="270">
        <v>0</v>
      </c>
      <c r="DA135" s="270">
        <v>0</v>
      </c>
      <c r="DB135" s="270">
        <v>0</v>
      </c>
      <c r="DC135" s="270">
        <v>0</v>
      </c>
      <c r="DD135" s="270">
        <v>0</v>
      </c>
      <c r="DE135" s="270">
        <v>0</v>
      </c>
      <c r="DF135" s="270">
        <v>0</v>
      </c>
      <c r="DG135" s="270">
        <v>0</v>
      </c>
      <c r="DH135" s="270">
        <v>0</v>
      </c>
      <c r="DI135" s="270">
        <v>0</v>
      </c>
      <c r="DJ135" s="270">
        <v>0</v>
      </c>
      <c r="DK135" s="270">
        <v>0</v>
      </c>
      <c r="DL135" s="270">
        <v>0</v>
      </c>
      <c r="DM135" s="270">
        <v>0</v>
      </c>
      <c r="DN135" s="270">
        <v>0</v>
      </c>
      <c r="DO135" s="270">
        <v>0</v>
      </c>
      <c r="DP135" s="270">
        <v>0</v>
      </c>
      <c r="DQ135" s="270"/>
      <c r="DR135" s="270">
        <v>0</v>
      </c>
      <c r="DS135" s="270">
        <v>0</v>
      </c>
      <c r="DT135" s="270">
        <v>0</v>
      </c>
      <c r="DU135" s="270">
        <v>0</v>
      </c>
      <c r="DV135" s="270">
        <v>0</v>
      </c>
      <c r="DW135" s="270">
        <v>0</v>
      </c>
      <c r="DX135" s="270">
        <v>0</v>
      </c>
      <c r="DY135" s="270">
        <v>0</v>
      </c>
      <c r="DZ135" s="270">
        <v>0</v>
      </c>
      <c r="EA135" s="270">
        <v>0</v>
      </c>
      <c r="EB135" s="270">
        <v>0</v>
      </c>
      <c r="EC135" s="270">
        <v>0</v>
      </c>
      <c r="ED135" s="270">
        <v>0</v>
      </c>
      <c r="EE135" s="270">
        <v>0</v>
      </c>
      <c r="EF135" s="270" t="s">
        <v>1676</v>
      </c>
      <c r="EG135" s="270">
        <v>0</v>
      </c>
      <c r="EH135" s="270">
        <v>0</v>
      </c>
      <c r="EI135" s="270">
        <v>0</v>
      </c>
      <c r="EJ135" s="270">
        <v>0</v>
      </c>
      <c r="EK135" s="270">
        <v>0</v>
      </c>
      <c r="EL135" s="270">
        <v>0</v>
      </c>
      <c r="EM135" s="270">
        <v>0</v>
      </c>
      <c r="EN135" s="270">
        <v>0</v>
      </c>
      <c r="EO135" s="270" t="s">
        <v>1676</v>
      </c>
      <c r="EP135" s="270">
        <v>8020</v>
      </c>
      <c r="EQ135" s="270">
        <v>160</v>
      </c>
      <c r="ER135" s="270">
        <v>295</v>
      </c>
      <c r="ES135" s="270">
        <v>0</v>
      </c>
      <c r="ET135" s="270">
        <v>635</v>
      </c>
      <c r="EU135" s="270">
        <v>0</v>
      </c>
      <c r="EV135" s="270">
        <v>0</v>
      </c>
      <c r="EW135" s="270">
        <v>0</v>
      </c>
      <c r="EX135" s="270">
        <v>0</v>
      </c>
      <c r="EY135" s="270">
        <v>0</v>
      </c>
      <c r="EZ135" s="270">
        <v>0</v>
      </c>
      <c r="FA135" s="270">
        <v>0</v>
      </c>
      <c r="FB135" s="270">
        <v>0</v>
      </c>
      <c r="FC135" s="270">
        <v>0</v>
      </c>
      <c r="FD135" s="270">
        <v>0</v>
      </c>
      <c r="FE135" s="270">
        <v>0</v>
      </c>
      <c r="FF135" s="270">
        <v>0</v>
      </c>
      <c r="FG135" s="270">
        <v>0</v>
      </c>
      <c r="FH135" s="270">
        <v>0</v>
      </c>
      <c r="FI135" s="270">
        <v>0</v>
      </c>
      <c r="FJ135" s="270">
        <v>0</v>
      </c>
      <c r="FK135" s="270">
        <v>0</v>
      </c>
      <c r="FL135" s="351">
        <v>0</v>
      </c>
      <c r="FM135" s="323">
        <v>150</v>
      </c>
      <c r="FN135" s="324">
        <v>20</v>
      </c>
      <c r="FO135" s="270"/>
      <c r="FP135" s="89"/>
      <c r="FQ135" s="270"/>
      <c r="FR135" s="319"/>
      <c r="FS135" s="319"/>
      <c r="FT135" s="319"/>
      <c r="FU135" s="319"/>
      <c r="FV135" s="319"/>
      <c r="FW135" s="319"/>
      <c r="FX135" s="319"/>
      <c r="FY135" s="319"/>
      <c r="FZ135" s="319"/>
      <c r="GA135" s="319"/>
      <c r="GB135" s="319"/>
      <c r="GC135" s="319"/>
      <c r="GD135" s="319"/>
      <c r="GE135" s="319"/>
      <c r="GF135" s="319"/>
      <c r="GG135" s="319"/>
      <c r="GH135" s="319"/>
      <c r="GI135" s="319"/>
      <c r="GJ135" s="319"/>
      <c r="GK135" s="319"/>
      <c r="GL135" s="319"/>
      <c r="GM135" s="319"/>
      <c r="GN135" s="319"/>
      <c r="GO135" s="319"/>
      <c r="GP135" s="319"/>
      <c r="GQ135" s="319"/>
      <c r="GR135" s="319"/>
      <c r="GS135" s="319"/>
      <c r="GT135" s="319"/>
      <c r="GU135" s="319"/>
      <c r="GV135" s="319"/>
      <c r="GW135" s="319"/>
      <c r="GX135" s="319"/>
      <c r="GY135" s="319"/>
      <c r="GZ135" s="319"/>
      <c r="HA135" s="319"/>
      <c r="HB135" s="319"/>
      <c r="HC135" s="319"/>
      <c r="HD135" s="319"/>
      <c r="HE135" s="319"/>
      <c r="HF135" s="319"/>
      <c r="HG135" s="319"/>
      <c r="HH135" s="319"/>
      <c r="HI135" s="319"/>
      <c r="HJ135" s="319"/>
      <c r="HK135" s="319"/>
      <c r="HL135" s="319"/>
      <c r="HM135" s="319"/>
      <c r="HN135" s="319"/>
      <c r="HO135" s="319"/>
      <c r="HP135" s="319"/>
      <c r="HQ135" s="319"/>
      <c r="HR135" s="319"/>
      <c r="HS135" s="319"/>
      <c r="HT135" s="319"/>
      <c r="HU135" s="319"/>
      <c r="HV135" s="319"/>
      <c r="HW135" s="319"/>
      <c r="HX135" s="319"/>
      <c r="HY135" s="319"/>
      <c r="HZ135" s="319"/>
      <c r="IA135" s="319"/>
      <c r="IB135" s="319"/>
      <c r="IC135" s="319"/>
      <c r="ID135" s="319"/>
      <c r="IE135" s="319"/>
      <c r="IF135" s="319"/>
      <c r="IG135" s="318"/>
    </row>
    <row r="136" spans="1:241" ht="12.75" customHeight="1" x14ac:dyDescent="0.2">
      <c r="A136" s="370" t="s">
        <v>397</v>
      </c>
      <c r="B136" s="270">
        <v>248405</v>
      </c>
      <c r="C136" s="270">
        <v>202060</v>
      </c>
      <c r="D136" s="270">
        <v>92730</v>
      </c>
      <c r="E136" s="270">
        <v>109315</v>
      </c>
      <c r="F136" s="270">
        <v>78485</v>
      </c>
      <c r="G136" s="270">
        <v>39080</v>
      </c>
      <c r="H136" s="270">
        <v>64820</v>
      </c>
      <c r="I136" s="270">
        <v>157215</v>
      </c>
      <c r="J136" s="270">
        <v>91190</v>
      </c>
      <c r="K136" s="270">
        <v>441760</v>
      </c>
      <c r="L136" s="270">
        <v>51.466151407702739</v>
      </c>
      <c r="M136" s="270">
        <v>29130</v>
      </c>
      <c r="N136" s="270">
        <v>15175</v>
      </c>
      <c r="O136" s="270">
        <v>6400</v>
      </c>
      <c r="P136" s="270">
        <v>8265</v>
      </c>
      <c r="Q136" s="270">
        <v>1785</v>
      </c>
      <c r="R136" s="270">
        <v>280</v>
      </c>
      <c r="S136" s="270">
        <v>70</v>
      </c>
      <c r="T136" s="270">
        <v>95</v>
      </c>
      <c r="U136" s="270">
        <v>3.8881890032604427</v>
      </c>
      <c r="V136" s="270">
        <v>1</v>
      </c>
      <c r="W136" s="270">
        <v>32</v>
      </c>
      <c r="X136" s="270">
        <v>57.024060963400125</v>
      </c>
      <c r="Y136" s="270">
        <v>25180</v>
      </c>
      <c r="Z136" s="270">
        <v>20400</v>
      </c>
      <c r="AA136" s="270">
        <v>23695</v>
      </c>
      <c r="AB136" s="270">
        <v>34915</v>
      </c>
      <c r="AC136" s="270">
        <v>64270</v>
      </c>
      <c r="AD136" s="270">
        <v>64130</v>
      </c>
      <c r="AE136" s="270">
        <v>11980</v>
      </c>
      <c r="AF136" s="270">
        <v>3320</v>
      </c>
      <c r="AG136" s="270">
        <v>1050</v>
      </c>
      <c r="AH136" s="270">
        <v>8490</v>
      </c>
      <c r="AI136" s="270">
        <v>885</v>
      </c>
      <c r="AJ136" s="270">
        <v>3680</v>
      </c>
      <c r="AK136" s="270">
        <v>4145</v>
      </c>
      <c r="AL136" s="270">
        <v>8675</v>
      </c>
      <c r="AM136" s="270">
        <v>15085</v>
      </c>
      <c r="AN136" s="270">
        <v>1800</v>
      </c>
      <c r="AO136" s="270">
        <v>3005</v>
      </c>
      <c r="AP136" s="270">
        <v>2735</v>
      </c>
      <c r="AQ136" s="270">
        <v>7700</v>
      </c>
      <c r="AR136" s="270">
        <v>835</v>
      </c>
      <c r="AS136" s="270">
        <v>610</v>
      </c>
      <c r="AT136" s="270">
        <v>3430</v>
      </c>
      <c r="AU136" s="270">
        <v>7065</v>
      </c>
      <c r="AV136" s="270">
        <v>2130</v>
      </c>
      <c r="AW136" s="270">
        <v>4480</v>
      </c>
      <c r="AX136" s="270">
        <v>19525</v>
      </c>
      <c r="AY136" s="270">
        <v>1745</v>
      </c>
      <c r="AZ136" s="270">
        <v>8060</v>
      </c>
      <c r="BA136" s="270">
        <v>35025</v>
      </c>
      <c r="BB136" s="270">
        <v>104930</v>
      </c>
      <c r="BC136" s="270">
        <v>6295</v>
      </c>
      <c r="BD136" s="270">
        <v>36405</v>
      </c>
      <c r="BE136" s="270">
        <v>6030</v>
      </c>
      <c r="BF136" s="270">
        <v>3545</v>
      </c>
      <c r="BG136" s="270">
        <v>1320</v>
      </c>
      <c r="BH136" s="270">
        <v>4200</v>
      </c>
      <c r="BI136" s="270">
        <v>8625</v>
      </c>
      <c r="BJ136" s="270">
        <v>1140</v>
      </c>
      <c r="BK136" s="270">
        <v>11300</v>
      </c>
      <c r="BL136" s="270">
        <v>13985</v>
      </c>
      <c r="BM136" s="270">
        <v>24715</v>
      </c>
      <c r="BN136" s="270">
        <v>2980</v>
      </c>
      <c r="BO136" s="270">
        <v>12070</v>
      </c>
      <c r="BP136" s="270">
        <v>12470</v>
      </c>
      <c r="BQ136" s="270">
        <v>11810</v>
      </c>
      <c r="BR136" s="270">
        <v>4540</v>
      </c>
      <c r="BS136" s="270">
        <v>555</v>
      </c>
      <c r="BT136" s="270">
        <v>20775</v>
      </c>
      <c r="BU136" s="270">
        <v>10485</v>
      </c>
      <c r="BV136" s="270"/>
      <c r="BW136" s="270">
        <v>8820</v>
      </c>
      <c r="BX136" s="270">
        <v>570</v>
      </c>
      <c r="BY136" s="270">
        <v>8435</v>
      </c>
      <c r="BZ136" s="270">
        <v>1580</v>
      </c>
      <c r="CA136" s="270">
        <v>185</v>
      </c>
      <c r="CB136" s="270">
        <v>20</v>
      </c>
      <c r="CC136" s="270">
        <v>0</v>
      </c>
      <c r="CD136" s="270">
        <v>3770</v>
      </c>
      <c r="CE136" s="270">
        <v>230</v>
      </c>
      <c r="CF136" s="270">
        <v>445</v>
      </c>
      <c r="CG136" s="270">
        <v>186820</v>
      </c>
      <c r="CH136" s="270">
        <v>0</v>
      </c>
      <c r="CI136" s="270">
        <v>29195</v>
      </c>
      <c r="CJ136" s="270">
        <v>9270</v>
      </c>
      <c r="CK136" s="270">
        <v>14300</v>
      </c>
      <c r="CL136" s="270">
        <v>4100</v>
      </c>
      <c r="CM136" s="270">
        <v>8740</v>
      </c>
      <c r="CN136" s="270">
        <v>3195</v>
      </c>
      <c r="CO136" s="270">
        <v>0</v>
      </c>
      <c r="CP136" s="270">
        <v>0</v>
      </c>
      <c r="CQ136" s="270" t="s">
        <v>1676</v>
      </c>
      <c r="CR136" s="270">
        <v>0</v>
      </c>
      <c r="CS136" s="270">
        <v>0</v>
      </c>
      <c r="CT136" s="270">
        <v>0</v>
      </c>
      <c r="CU136" s="270">
        <v>0</v>
      </c>
      <c r="CV136" s="270">
        <v>0</v>
      </c>
      <c r="CW136" s="270">
        <v>1020</v>
      </c>
      <c r="CX136" s="270">
        <v>0</v>
      </c>
      <c r="CY136" s="270">
        <v>0</v>
      </c>
      <c r="CZ136" s="270">
        <v>355</v>
      </c>
      <c r="DA136" s="270">
        <v>1340</v>
      </c>
      <c r="DB136" s="270">
        <v>790</v>
      </c>
      <c r="DC136" s="270">
        <v>49870</v>
      </c>
      <c r="DD136" s="270">
        <v>16315</v>
      </c>
      <c r="DE136" s="270">
        <v>3000</v>
      </c>
      <c r="DF136" s="270">
        <v>13700</v>
      </c>
      <c r="DG136" s="270">
        <v>15</v>
      </c>
      <c r="DH136" s="270">
        <v>0</v>
      </c>
      <c r="DI136" s="270">
        <v>0</v>
      </c>
      <c r="DJ136" s="270">
        <v>0</v>
      </c>
      <c r="DK136" s="270">
        <v>0</v>
      </c>
      <c r="DL136" s="270">
        <v>0</v>
      </c>
      <c r="DM136" s="270">
        <v>0</v>
      </c>
      <c r="DN136" s="270">
        <v>0</v>
      </c>
      <c r="DO136" s="270">
        <v>7020</v>
      </c>
      <c r="DP136" s="270">
        <v>0</v>
      </c>
      <c r="DQ136" s="270"/>
      <c r="DR136" s="270">
        <v>0</v>
      </c>
      <c r="DS136" s="270">
        <v>75</v>
      </c>
      <c r="DT136" s="270">
        <v>6120</v>
      </c>
      <c r="DU136" s="270">
        <v>0</v>
      </c>
      <c r="DV136" s="270">
        <v>0</v>
      </c>
      <c r="DW136" s="270">
        <v>0</v>
      </c>
      <c r="DX136" s="270">
        <v>1660</v>
      </c>
      <c r="DY136" s="270">
        <v>0</v>
      </c>
      <c r="DZ136" s="270">
        <v>0</v>
      </c>
      <c r="EA136" s="270">
        <v>1155</v>
      </c>
      <c r="EB136" s="270">
        <v>0</v>
      </c>
      <c r="EC136" s="270">
        <v>1250</v>
      </c>
      <c r="ED136" s="270">
        <v>22020</v>
      </c>
      <c r="EE136" s="270">
        <v>0</v>
      </c>
      <c r="EF136" s="270">
        <v>15280</v>
      </c>
      <c r="EG136" s="270">
        <v>400</v>
      </c>
      <c r="EH136" s="270">
        <v>0</v>
      </c>
      <c r="EI136" s="270">
        <v>0</v>
      </c>
      <c r="EJ136" s="270">
        <v>6365</v>
      </c>
      <c r="EK136" s="270">
        <v>8560</v>
      </c>
      <c r="EL136" s="270">
        <v>3455</v>
      </c>
      <c r="EM136" s="270">
        <v>0</v>
      </c>
      <c r="EN136" s="270">
        <v>0</v>
      </c>
      <c r="EO136" s="270">
        <v>0</v>
      </c>
      <c r="EP136" s="270">
        <v>0</v>
      </c>
      <c r="EQ136" s="270">
        <v>0</v>
      </c>
      <c r="ER136" s="270">
        <v>0</v>
      </c>
      <c r="ES136" s="270">
        <v>0</v>
      </c>
      <c r="ET136" s="270">
        <v>0</v>
      </c>
      <c r="EU136" s="270">
        <v>17400</v>
      </c>
      <c r="EV136" s="270">
        <v>815</v>
      </c>
      <c r="EW136" s="270">
        <v>0</v>
      </c>
      <c r="EX136" s="270">
        <v>0</v>
      </c>
      <c r="EY136" s="270">
        <v>0</v>
      </c>
      <c r="EZ136" s="270">
        <v>10</v>
      </c>
      <c r="FA136" s="270">
        <v>0</v>
      </c>
      <c r="FB136" s="270">
        <v>0</v>
      </c>
      <c r="FC136" s="270">
        <v>0</v>
      </c>
      <c r="FD136" s="270">
        <v>0</v>
      </c>
      <c r="FE136" s="270">
        <v>1335</v>
      </c>
      <c r="FF136" s="270">
        <v>0</v>
      </c>
      <c r="FG136" s="270">
        <v>0</v>
      </c>
      <c r="FH136" s="270">
        <v>0</v>
      </c>
      <c r="FI136" s="270">
        <v>0</v>
      </c>
      <c r="FJ136" s="270">
        <v>265</v>
      </c>
      <c r="FK136" s="270">
        <v>15</v>
      </c>
      <c r="FL136" s="351">
        <v>143475</v>
      </c>
      <c r="FM136" s="323">
        <v>19670</v>
      </c>
      <c r="FN136" s="324">
        <v>61200</v>
      </c>
      <c r="FO136" s="270"/>
      <c r="FP136" s="89"/>
      <c r="FQ136" s="270"/>
      <c r="FR136" s="319"/>
      <c r="FS136" s="319"/>
      <c r="FT136" s="319"/>
      <c r="FU136" s="319"/>
      <c r="FV136" s="319"/>
      <c r="FW136" s="319"/>
      <c r="FX136" s="319"/>
      <c r="FY136" s="319"/>
      <c r="FZ136" s="319"/>
      <c r="GA136" s="319"/>
      <c r="GB136" s="319"/>
      <c r="GC136" s="319"/>
      <c r="GD136" s="319"/>
      <c r="GE136" s="319"/>
      <c r="GF136" s="319"/>
      <c r="GG136" s="319"/>
      <c r="GH136" s="319"/>
      <c r="GI136" s="319"/>
      <c r="GJ136" s="319"/>
      <c r="GK136" s="319"/>
      <c r="GL136" s="319"/>
      <c r="GM136" s="319"/>
      <c r="GN136" s="319"/>
      <c r="GO136" s="319"/>
      <c r="GP136" s="319"/>
      <c r="GQ136" s="319"/>
      <c r="GR136" s="319"/>
      <c r="GS136" s="319"/>
      <c r="GT136" s="319"/>
      <c r="GU136" s="319"/>
      <c r="GV136" s="319"/>
      <c r="GW136" s="319"/>
      <c r="GX136" s="319"/>
      <c r="GY136" s="319"/>
      <c r="GZ136" s="319"/>
      <c r="HA136" s="319"/>
      <c r="HB136" s="319"/>
      <c r="HC136" s="319"/>
      <c r="HD136" s="319"/>
      <c r="HE136" s="319"/>
      <c r="HF136" s="319"/>
      <c r="HG136" s="319"/>
      <c r="HH136" s="319"/>
      <c r="HI136" s="319"/>
      <c r="HJ136" s="319"/>
      <c r="HK136" s="319"/>
      <c r="HL136" s="319"/>
      <c r="HM136" s="319"/>
      <c r="HN136" s="319"/>
      <c r="HO136" s="319"/>
      <c r="HP136" s="319"/>
      <c r="HQ136" s="319"/>
      <c r="HR136" s="319"/>
      <c r="HS136" s="319"/>
      <c r="HT136" s="319"/>
      <c r="HU136" s="319"/>
      <c r="HV136" s="319"/>
      <c r="HW136" s="319"/>
      <c r="HX136" s="319"/>
      <c r="HY136" s="319"/>
      <c r="HZ136" s="319"/>
      <c r="IA136" s="319"/>
      <c r="IB136" s="319"/>
      <c r="IC136" s="319"/>
      <c r="ID136" s="319"/>
      <c r="IE136" s="319"/>
      <c r="IF136" s="319"/>
      <c r="IG136" s="318"/>
    </row>
    <row r="137" spans="1:241" ht="12.75" customHeight="1" x14ac:dyDescent="0.2">
      <c r="A137" s="370" t="s">
        <v>240</v>
      </c>
      <c r="B137" s="270">
        <v>128865</v>
      </c>
      <c r="C137" s="270">
        <v>107480</v>
      </c>
      <c r="D137" s="270">
        <v>48795</v>
      </c>
      <c r="E137" s="270">
        <v>58685</v>
      </c>
      <c r="F137" s="270">
        <v>49005</v>
      </c>
      <c r="G137" s="270">
        <v>20045</v>
      </c>
      <c r="H137" s="270">
        <v>31355</v>
      </c>
      <c r="I137" s="270">
        <v>83500</v>
      </c>
      <c r="J137" s="270">
        <v>45365</v>
      </c>
      <c r="K137" s="270">
        <v>263335</v>
      </c>
      <c r="L137" s="270">
        <v>52.419280131236128</v>
      </c>
      <c r="M137" s="270">
        <v>14995</v>
      </c>
      <c r="N137" s="270">
        <v>7535</v>
      </c>
      <c r="O137" s="270">
        <v>3095</v>
      </c>
      <c r="P137" s="270">
        <v>3875</v>
      </c>
      <c r="Q137" s="270">
        <v>1245</v>
      </c>
      <c r="R137" s="270">
        <v>330</v>
      </c>
      <c r="S137" s="270" t="s">
        <v>1676</v>
      </c>
      <c r="T137" s="270" t="s">
        <v>1676</v>
      </c>
      <c r="U137" s="270">
        <v>4.2474140565931506</v>
      </c>
      <c r="V137" s="270">
        <v>1</v>
      </c>
      <c r="W137" s="270">
        <v>31</v>
      </c>
      <c r="X137" s="270">
        <v>60.003213036173719</v>
      </c>
      <c r="Y137" s="270">
        <v>9960</v>
      </c>
      <c r="Z137" s="270">
        <v>9520</v>
      </c>
      <c r="AA137" s="270">
        <v>11260</v>
      </c>
      <c r="AB137" s="270">
        <v>19310</v>
      </c>
      <c r="AC137" s="270">
        <v>33695</v>
      </c>
      <c r="AD137" s="270">
        <v>37465</v>
      </c>
      <c r="AE137" s="270">
        <v>7300</v>
      </c>
      <c r="AF137" s="270">
        <v>315</v>
      </c>
      <c r="AG137" s="270">
        <v>245</v>
      </c>
      <c r="AH137" s="270">
        <v>1520</v>
      </c>
      <c r="AI137" s="270">
        <v>120</v>
      </c>
      <c r="AJ137" s="270">
        <v>725</v>
      </c>
      <c r="AK137" s="270">
        <v>425</v>
      </c>
      <c r="AL137" s="270">
        <v>2140</v>
      </c>
      <c r="AM137" s="270">
        <v>2845</v>
      </c>
      <c r="AN137" s="270">
        <v>315</v>
      </c>
      <c r="AO137" s="270">
        <v>855</v>
      </c>
      <c r="AP137" s="270">
        <v>370</v>
      </c>
      <c r="AQ137" s="270">
        <v>1520</v>
      </c>
      <c r="AR137" s="270">
        <v>150</v>
      </c>
      <c r="AS137" s="270">
        <v>105</v>
      </c>
      <c r="AT137" s="270">
        <v>465</v>
      </c>
      <c r="AU137" s="270">
        <v>995</v>
      </c>
      <c r="AV137" s="270">
        <v>620</v>
      </c>
      <c r="AW137" s="270">
        <v>705</v>
      </c>
      <c r="AX137" s="270">
        <v>5360</v>
      </c>
      <c r="AY137" s="270">
        <v>80</v>
      </c>
      <c r="AZ137" s="270">
        <v>1170</v>
      </c>
      <c r="BA137" s="270">
        <v>5575</v>
      </c>
      <c r="BB137" s="270">
        <v>102250</v>
      </c>
      <c r="BC137" s="270">
        <v>1785</v>
      </c>
      <c r="BD137" s="270">
        <v>5700</v>
      </c>
      <c r="BE137" s="270">
        <v>1095</v>
      </c>
      <c r="BF137" s="270">
        <v>790</v>
      </c>
      <c r="BG137" s="270">
        <v>170</v>
      </c>
      <c r="BH137" s="270">
        <v>615</v>
      </c>
      <c r="BI137" s="270">
        <v>1555</v>
      </c>
      <c r="BJ137" s="270">
        <v>175</v>
      </c>
      <c r="BK137" s="270">
        <v>2390</v>
      </c>
      <c r="BL137" s="270">
        <v>2830</v>
      </c>
      <c r="BM137" s="270">
        <v>5270</v>
      </c>
      <c r="BN137" s="270">
        <v>565</v>
      </c>
      <c r="BO137" s="270">
        <v>1680</v>
      </c>
      <c r="BP137" s="270">
        <v>1840</v>
      </c>
      <c r="BQ137" s="270">
        <v>1485</v>
      </c>
      <c r="BR137" s="270">
        <v>295</v>
      </c>
      <c r="BS137" s="270">
        <v>65</v>
      </c>
      <c r="BT137" s="270">
        <v>75365</v>
      </c>
      <c r="BU137" s="270">
        <v>2475</v>
      </c>
      <c r="BV137" s="270"/>
      <c r="BW137" s="270">
        <v>1345</v>
      </c>
      <c r="BX137" s="270">
        <v>115</v>
      </c>
      <c r="BY137" s="270">
        <v>2070</v>
      </c>
      <c r="BZ137" s="270">
        <v>325</v>
      </c>
      <c r="CA137" s="270">
        <v>40</v>
      </c>
      <c r="CB137" s="270" t="s">
        <v>1676</v>
      </c>
      <c r="CC137" s="270" t="s">
        <v>1676</v>
      </c>
      <c r="CD137" s="270">
        <v>805</v>
      </c>
      <c r="CE137" s="270">
        <v>25</v>
      </c>
      <c r="CF137" s="270">
        <v>115</v>
      </c>
      <c r="CG137" s="270">
        <v>103980</v>
      </c>
      <c r="CH137" s="270">
        <v>0</v>
      </c>
      <c r="CI137" s="270">
        <v>13010</v>
      </c>
      <c r="CJ137" s="270">
        <v>4850</v>
      </c>
      <c r="CK137" s="270">
        <v>4615</v>
      </c>
      <c r="CL137" s="270">
        <v>2205</v>
      </c>
      <c r="CM137" s="270">
        <v>4605</v>
      </c>
      <c r="CN137" s="270">
        <v>0</v>
      </c>
      <c r="CO137" s="270">
        <v>0</v>
      </c>
      <c r="CP137" s="270">
        <v>0</v>
      </c>
      <c r="CQ137" s="270">
        <v>0</v>
      </c>
      <c r="CR137" s="270">
        <v>1910</v>
      </c>
      <c r="CS137" s="270">
        <v>0</v>
      </c>
      <c r="CT137" s="270">
        <v>0</v>
      </c>
      <c r="CU137" s="270">
        <v>0</v>
      </c>
      <c r="CV137" s="270">
        <v>0</v>
      </c>
      <c r="CW137" s="270">
        <v>0</v>
      </c>
      <c r="CX137" s="270">
        <v>0</v>
      </c>
      <c r="CY137" s="270">
        <v>0</v>
      </c>
      <c r="CZ137" s="270">
        <v>11805</v>
      </c>
      <c r="DA137" s="270">
        <v>0</v>
      </c>
      <c r="DB137" s="270">
        <v>0</v>
      </c>
      <c r="DC137" s="270">
        <v>8915</v>
      </c>
      <c r="DD137" s="270">
        <v>10565</v>
      </c>
      <c r="DE137" s="270">
        <v>1760</v>
      </c>
      <c r="DF137" s="270">
        <v>6625</v>
      </c>
      <c r="DG137" s="270">
        <v>0</v>
      </c>
      <c r="DH137" s="270">
        <v>0</v>
      </c>
      <c r="DI137" s="270">
        <v>0</v>
      </c>
      <c r="DJ137" s="270">
        <v>0</v>
      </c>
      <c r="DK137" s="270">
        <v>0</v>
      </c>
      <c r="DL137" s="270">
        <v>0</v>
      </c>
      <c r="DM137" s="270">
        <v>0</v>
      </c>
      <c r="DN137" s="270">
        <v>0</v>
      </c>
      <c r="DO137" s="270">
        <v>5105</v>
      </c>
      <c r="DP137" s="270">
        <v>0</v>
      </c>
      <c r="DQ137" s="270"/>
      <c r="DR137" s="270">
        <v>0</v>
      </c>
      <c r="DS137" s="270">
        <v>285</v>
      </c>
      <c r="DT137" s="270">
        <v>17910</v>
      </c>
      <c r="DU137" s="270">
        <v>0</v>
      </c>
      <c r="DV137" s="270">
        <v>0</v>
      </c>
      <c r="DW137" s="270">
        <v>0</v>
      </c>
      <c r="DX137" s="270">
        <v>0</v>
      </c>
      <c r="DY137" s="270">
        <v>0</v>
      </c>
      <c r="DZ137" s="270">
        <v>0</v>
      </c>
      <c r="EA137" s="270">
        <v>300</v>
      </c>
      <c r="EB137" s="270">
        <v>0</v>
      </c>
      <c r="EC137" s="270">
        <v>1625</v>
      </c>
      <c r="ED137" s="270">
        <v>8870</v>
      </c>
      <c r="EE137" s="270">
        <v>0</v>
      </c>
      <c r="EF137" s="270">
        <v>10265</v>
      </c>
      <c r="EG137" s="270">
        <v>0</v>
      </c>
      <c r="EH137" s="270">
        <v>0</v>
      </c>
      <c r="EI137" s="270">
        <v>0</v>
      </c>
      <c r="EJ137" s="270">
        <v>1040</v>
      </c>
      <c r="EK137" s="270">
        <v>3820</v>
      </c>
      <c r="EL137" s="270">
        <v>2365</v>
      </c>
      <c r="EM137" s="270">
        <v>0</v>
      </c>
      <c r="EN137" s="270">
        <v>0</v>
      </c>
      <c r="EO137" s="270">
        <v>0</v>
      </c>
      <c r="EP137" s="270">
        <v>0</v>
      </c>
      <c r="EQ137" s="270">
        <v>0</v>
      </c>
      <c r="ER137" s="270">
        <v>0</v>
      </c>
      <c r="ES137" s="270">
        <v>0</v>
      </c>
      <c r="ET137" s="270">
        <v>0</v>
      </c>
      <c r="EU137" s="270">
        <v>6395</v>
      </c>
      <c r="EV137" s="270">
        <v>30</v>
      </c>
      <c r="EW137" s="270">
        <v>0</v>
      </c>
      <c r="EX137" s="270">
        <v>0</v>
      </c>
      <c r="EY137" s="270">
        <v>0</v>
      </c>
      <c r="EZ137" s="270">
        <v>0</v>
      </c>
      <c r="FA137" s="270">
        <v>0</v>
      </c>
      <c r="FB137" s="270">
        <v>0</v>
      </c>
      <c r="FC137" s="270">
        <v>0</v>
      </c>
      <c r="FD137" s="270">
        <v>0</v>
      </c>
      <c r="FE137" s="270">
        <v>0</v>
      </c>
      <c r="FF137" s="270">
        <v>0</v>
      </c>
      <c r="FG137" s="270">
        <v>0</v>
      </c>
      <c r="FH137" s="270">
        <v>0</v>
      </c>
      <c r="FI137" s="270">
        <v>0</v>
      </c>
      <c r="FJ137" s="270">
        <v>0</v>
      </c>
      <c r="FK137" s="270">
        <v>0</v>
      </c>
      <c r="FL137" s="351">
        <v>26615</v>
      </c>
      <c r="FM137" s="323">
        <v>7080</v>
      </c>
      <c r="FN137" s="324">
        <v>31090</v>
      </c>
      <c r="FO137" s="270"/>
      <c r="FP137" s="89"/>
      <c r="FQ137" s="270"/>
      <c r="FR137" s="319"/>
      <c r="FS137" s="319"/>
      <c r="FT137" s="319"/>
      <c r="FU137" s="319"/>
      <c r="FV137" s="319"/>
      <c r="FW137" s="319"/>
      <c r="FX137" s="319"/>
      <c r="FY137" s="319"/>
      <c r="FZ137" s="319"/>
      <c r="GA137" s="319"/>
      <c r="GB137" s="319"/>
      <c r="GC137" s="319"/>
      <c r="GD137" s="319"/>
      <c r="GE137" s="319"/>
      <c r="GF137" s="319"/>
      <c r="GG137" s="319"/>
      <c r="GH137" s="319"/>
      <c r="GI137" s="319"/>
      <c r="GJ137" s="319"/>
      <c r="GK137" s="319"/>
      <c r="GL137" s="319"/>
      <c r="GM137" s="319"/>
      <c r="GN137" s="319"/>
      <c r="GO137" s="319"/>
      <c r="GP137" s="319"/>
      <c r="GQ137" s="319"/>
      <c r="GR137" s="319"/>
      <c r="GS137" s="319"/>
      <c r="GT137" s="319"/>
      <c r="GU137" s="319"/>
      <c r="GV137" s="319"/>
      <c r="GW137" s="319"/>
      <c r="GX137" s="319"/>
      <c r="GY137" s="319"/>
      <c r="GZ137" s="319"/>
      <c r="HA137" s="319"/>
      <c r="HB137" s="319"/>
      <c r="HC137" s="319"/>
      <c r="HD137" s="319"/>
      <c r="HE137" s="319"/>
      <c r="HF137" s="319"/>
      <c r="HG137" s="319"/>
      <c r="HH137" s="319"/>
      <c r="HI137" s="319"/>
      <c r="HJ137" s="319"/>
      <c r="HK137" s="319"/>
      <c r="HL137" s="319"/>
      <c r="HM137" s="319"/>
      <c r="HN137" s="319"/>
      <c r="HO137" s="319"/>
      <c r="HP137" s="319"/>
      <c r="HQ137" s="319"/>
      <c r="HR137" s="319"/>
      <c r="HS137" s="319"/>
      <c r="HT137" s="319"/>
      <c r="HU137" s="319"/>
      <c r="HV137" s="319"/>
      <c r="HW137" s="319"/>
      <c r="HX137" s="319"/>
      <c r="HY137" s="319"/>
      <c r="HZ137" s="319"/>
      <c r="IA137" s="319"/>
      <c r="IB137" s="319"/>
      <c r="IC137" s="319"/>
      <c r="ID137" s="319"/>
      <c r="IE137" s="319"/>
      <c r="IF137" s="319"/>
      <c r="IG137" s="318"/>
    </row>
    <row r="138" spans="1:241" ht="12.75" customHeight="1" x14ac:dyDescent="0.2">
      <c r="A138" s="370" t="s">
        <v>1530</v>
      </c>
      <c r="B138" s="270">
        <v>390</v>
      </c>
      <c r="C138" s="270">
        <v>390</v>
      </c>
      <c r="D138" s="270">
        <v>185</v>
      </c>
      <c r="E138" s="270">
        <v>205</v>
      </c>
      <c r="F138" s="270">
        <v>45</v>
      </c>
      <c r="G138" s="270">
        <v>0</v>
      </c>
      <c r="H138" s="270">
        <v>345</v>
      </c>
      <c r="I138" s="270">
        <v>375</v>
      </c>
      <c r="J138" s="270">
        <v>10</v>
      </c>
      <c r="K138" s="270">
        <v>6885</v>
      </c>
      <c r="L138" s="270">
        <v>2.65625</v>
      </c>
      <c r="M138" s="270">
        <v>65</v>
      </c>
      <c r="N138" s="270">
        <v>0</v>
      </c>
      <c r="O138" s="270">
        <v>0</v>
      </c>
      <c r="P138" s="270">
        <v>0</v>
      </c>
      <c r="Q138" s="270">
        <v>0</v>
      </c>
      <c r="R138" s="270">
        <v>0</v>
      </c>
      <c r="S138" s="270">
        <v>0</v>
      </c>
      <c r="T138" s="270">
        <v>0</v>
      </c>
      <c r="U138" s="270">
        <v>18.26790450928382</v>
      </c>
      <c r="V138" s="270">
        <v>14</v>
      </c>
      <c r="W138" s="270">
        <v>1</v>
      </c>
      <c r="X138" s="270">
        <v>79.951156812339335</v>
      </c>
      <c r="Y138" s="270">
        <v>0</v>
      </c>
      <c r="Z138" s="270">
        <v>0</v>
      </c>
      <c r="AA138" s="270" t="s">
        <v>1676</v>
      </c>
      <c r="AB138" s="270">
        <v>30</v>
      </c>
      <c r="AC138" s="270">
        <v>75</v>
      </c>
      <c r="AD138" s="270">
        <v>200</v>
      </c>
      <c r="AE138" s="270">
        <v>80</v>
      </c>
      <c r="AF138" s="270">
        <v>0</v>
      </c>
      <c r="AG138" s="270">
        <v>0</v>
      </c>
      <c r="AH138" s="270">
        <v>0</v>
      </c>
      <c r="AI138" s="270">
        <v>0</v>
      </c>
      <c r="AJ138" s="270">
        <v>0</v>
      </c>
      <c r="AK138" s="270">
        <v>0</v>
      </c>
      <c r="AL138" s="270">
        <v>0</v>
      </c>
      <c r="AM138" s="270">
        <v>0</v>
      </c>
      <c r="AN138" s="270">
        <v>0</v>
      </c>
      <c r="AO138" s="270">
        <v>0</v>
      </c>
      <c r="AP138" s="270">
        <v>0</v>
      </c>
      <c r="AQ138" s="270">
        <v>10</v>
      </c>
      <c r="AR138" s="270">
        <v>0</v>
      </c>
      <c r="AS138" s="270">
        <v>0</v>
      </c>
      <c r="AT138" s="270">
        <v>0</v>
      </c>
      <c r="AU138" s="270">
        <v>0</v>
      </c>
      <c r="AV138" s="270">
        <v>0</v>
      </c>
      <c r="AW138" s="270">
        <v>0</v>
      </c>
      <c r="AX138" s="270">
        <v>245</v>
      </c>
      <c r="AY138" s="270">
        <v>0</v>
      </c>
      <c r="AZ138" s="270">
        <v>0</v>
      </c>
      <c r="BA138" s="270">
        <v>25</v>
      </c>
      <c r="BB138" s="270">
        <v>105</v>
      </c>
      <c r="BC138" s="270" t="s">
        <v>1676</v>
      </c>
      <c r="BD138" s="270">
        <v>50</v>
      </c>
      <c r="BE138" s="270">
        <v>15</v>
      </c>
      <c r="BF138" s="270" t="s">
        <v>1676</v>
      </c>
      <c r="BG138" s="270" t="s">
        <v>1676</v>
      </c>
      <c r="BH138" s="270">
        <v>10</v>
      </c>
      <c r="BI138" s="270">
        <v>0</v>
      </c>
      <c r="BJ138" s="270" t="s">
        <v>1676</v>
      </c>
      <c r="BK138" s="270">
        <v>25</v>
      </c>
      <c r="BL138" s="270">
        <v>30</v>
      </c>
      <c r="BM138" s="270">
        <v>10</v>
      </c>
      <c r="BN138" s="270">
        <v>15</v>
      </c>
      <c r="BO138" s="270">
        <v>25</v>
      </c>
      <c r="BP138" s="270">
        <v>15</v>
      </c>
      <c r="BQ138" s="270">
        <v>0</v>
      </c>
      <c r="BR138" s="270">
        <v>0</v>
      </c>
      <c r="BS138" s="270">
        <v>0</v>
      </c>
      <c r="BT138" s="270">
        <v>80</v>
      </c>
      <c r="BU138" s="270">
        <v>105</v>
      </c>
      <c r="BV138" s="270"/>
      <c r="BW138" s="270">
        <v>0</v>
      </c>
      <c r="BX138" s="270">
        <v>0</v>
      </c>
      <c r="BY138" s="270">
        <v>10</v>
      </c>
      <c r="BZ138" s="270">
        <v>0</v>
      </c>
      <c r="CA138" s="270">
        <v>0</v>
      </c>
      <c r="CB138" s="270">
        <v>0</v>
      </c>
      <c r="CC138" s="270">
        <v>0</v>
      </c>
      <c r="CD138" s="270">
        <v>25</v>
      </c>
      <c r="CE138" s="270" t="s">
        <v>1676</v>
      </c>
      <c r="CF138" s="270">
        <v>20</v>
      </c>
      <c r="CG138" s="270">
        <v>330</v>
      </c>
      <c r="CH138" s="270">
        <v>0</v>
      </c>
      <c r="CI138" s="270">
        <v>0</v>
      </c>
      <c r="CJ138" s="270">
        <v>0</v>
      </c>
      <c r="CK138" s="270">
        <v>0</v>
      </c>
      <c r="CL138" s="270">
        <v>0</v>
      </c>
      <c r="CM138" s="270">
        <v>0</v>
      </c>
      <c r="CN138" s="270">
        <v>0</v>
      </c>
      <c r="CO138" s="270">
        <v>0</v>
      </c>
      <c r="CP138" s="270">
        <v>0</v>
      </c>
      <c r="CQ138" s="270">
        <v>0</v>
      </c>
      <c r="CR138" s="270">
        <v>0</v>
      </c>
      <c r="CS138" s="270">
        <v>0</v>
      </c>
      <c r="CT138" s="270">
        <v>0</v>
      </c>
      <c r="CU138" s="270">
        <v>0</v>
      </c>
      <c r="CV138" s="270">
        <v>0</v>
      </c>
      <c r="CW138" s="270">
        <v>0</v>
      </c>
      <c r="CX138" s="270">
        <v>0</v>
      </c>
      <c r="CY138" s="270">
        <v>0</v>
      </c>
      <c r="CZ138" s="270">
        <v>0</v>
      </c>
      <c r="DA138" s="270">
        <v>0</v>
      </c>
      <c r="DB138" s="270">
        <v>0</v>
      </c>
      <c r="DC138" s="270">
        <v>335</v>
      </c>
      <c r="DD138" s="270">
        <v>0</v>
      </c>
      <c r="DE138" s="270">
        <v>0</v>
      </c>
      <c r="DF138" s="270">
        <v>0</v>
      </c>
      <c r="DG138" s="270">
        <v>0</v>
      </c>
      <c r="DH138" s="270">
        <v>0</v>
      </c>
      <c r="DI138" s="270">
        <v>0</v>
      </c>
      <c r="DJ138" s="270">
        <v>0</v>
      </c>
      <c r="DK138" s="270">
        <v>0</v>
      </c>
      <c r="DL138" s="270">
        <v>0</v>
      </c>
      <c r="DM138" s="270">
        <v>0</v>
      </c>
      <c r="DN138" s="270">
        <v>55</v>
      </c>
      <c r="DO138" s="270">
        <v>0</v>
      </c>
      <c r="DP138" s="270">
        <v>0</v>
      </c>
      <c r="DQ138" s="270"/>
      <c r="DR138" s="270">
        <v>0</v>
      </c>
      <c r="DS138" s="270">
        <v>0</v>
      </c>
      <c r="DT138" s="270">
        <v>0</v>
      </c>
      <c r="DU138" s="270">
        <v>0</v>
      </c>
      <c r="DV138" s="270">
        <v>0</v>
      </c>
      <c r="DW138" s="270">
        <v>0</v>
      </c>
      <c r="DX138" s="270">
        <v>0</v>
      </c>
      <c r="DY138" s="270">
        <v>0</v>
      </c>
      <c r="DZ138" s="270">
        <v>0</v>
      </c>
      <c r="EA138" s="270">
        <v>0</v>
      </c>
      <c r="EB138" s="270">
        <v>0</v>
      </c>
      <c r="EC138" s="270">
        <v>0</v>
      </c>
      <c r="ED138" s="270">
        <v>0</v>
      </c>
      <c r="EE138" s="270">
        <v>0</v>
      </c>
      <c r="EF138" s="270">
        <v>0</v>
      </c>
      <c r="EG138" s="270">
        <v>0</v>
      </c>
      <c r="EH138" s="270">
        <v>0</v>
      </c>
      <c r="EI138" s="270">
        <v>0</v>
      </c>
      <c r="EJ138" s="270">
        <v>0</v>
      </c>
      <c r="EK138" s="270">
        <v>0</v>
      </c>
      <c r="EL138" s="270">
        <v>0</v>
      </c>
      <c r="EM138" s="270">
        <v>0</v>
      </c>
      <c r="EN138" s="270">
        <v>0</v>
      </c>
      <c r="EO138" s="270">
        <v>0</v>
      </c>
      <c r="EP138" s="270">
        <v>0</v>
      </c>
      <c r="EQ138" s="270">
        <v>0</v>
      </c>
      <c r="ER138" s="270">
        <v>0</v>
      </c>
      <c r="ES138" s="270">
        <v>0</v>
      </c>
      <c r="ET138" s="270">
        <v>0</v>
      </c>
      <c r="EU138" s="270">
        <v>0</v>
      </c>
      <c r="EV138" s="270">
        <v>0</v>
      </c>
      <c r="EW138" s="270">
        <v>0</v>
      </c>
      <c r="EX138" s="270">
        <v>0</v>
      </c>
      <c r="EY138" s="270">
        <v>0</v>
      </c>
      <c r="EZ138" s="270">
        <v>0</v>
      </c>
      <c r="FA138" s="270">
        <v>0</v>
      </c>
      <c r="FB138" s="270">
        <v>0</v>
      </c>
      <c r="FC138" s="270">
        <v>0</v>
      </c>
      <c r="FD138" s="270">
        <v>0</v>
      </c>
      <c r="FE138" s="270">
        <v>0</v>
      </c>
      <c r="FF138" s="270">
        <v>0</v>
      </c>
      <c r="FG138" s="270">
        <v>0</v>
      </c>
      <c r="FH138" s="270">
        <v>0</v>
      </c>
      <c r="FI138" s="270">
        <v>0</v>
      </c>
      <c r="FJ138" s="270">
        <v>0</v>
      </c>
      <c r="FK138" s="270">
        <v>0</v>
      </c>
      <c r="FL138" s="351">
        <v>280</v>
      </c>
      <c r="FM138" s="323">
        <v>0</v>
      </c>
      <c r="FN138" s="324">
        <v>65</v>
      </c>
      <c r="FO138" s="270"/>
      <c r="FP138" s="89"/>
      <c r="FQ138" s="270"/>
      <c r="FR138" s="319"/>
      <c r="FS138" s="319"/>
      <c r="FT138" s="319"/>
      <c r="FU138" s="319"/>
      <c r="FV138" s="319"/>
      <c r="FW138" s="319"/>
      <c r="FX138" s="319"/>
      <c r="FY138" s="319"/>
      <c r="FZ138" s="319"/>
      <c r="GA138" s="319"/>
      <c r="GB138" s="319"/>
      <c r="GC138" s="319"/>
      <c r="GD138" s="319"/>
      <c r="GE138" s="319"/>
      <c r="GF138" s="319"/>
      <c r="GG138" s="319"/>
      <c r="GH138" s="319"/>
      <c r="GI138" s="319"/>
      <c r="GJ138" s="319"/>
      <c r="GK138" s="319"/>
      <c r="GL138" s="319"/>
      <c r="GM138" s="319"/>
      <c r="GN138" s="319"/>
      <c r="GO138" s="319"/>
      <c r="GP138" s="319"/>
      <c r="GQ138" s="319"/>
      <c r="GR138" s="319"/>
      <c r="GS138" s="319"/>
      <c r="GT138" s="319"/>
      <c r="GU138" s="319"/>
      <c r="GV138" s="319"/>
      <c r="GW138" s="319"/>
      <c r="GX138" s="319"/>
      <c r="GY138" s="319"/>
      <c r="GZ138" s="319"/>
      <c r="HA138" s="319"/>
      <c r="HB138" s="319"/>
      <c r="HC138" s="319"/>
      <c r="HD138" s="319"/>
      <c r="HE138" s="319"/>
      <c r="HF138" s="319"/>
      <c r="HG138" s="319"/>
      <c r="HH138" s="319"/>
      <c r="HI138" s="319"/>
      <c r="HJ138" s="319"/>
      <c r="HK138" s="319"/>
      <c r="HL138" s="319"/>
      <c r="HM138" s="319"/>
      <c r="HN138" s="319"/>
      <c r="HO138" s="319"/>
      <c r="HP138" s="319"/>
      <c r="HQ138" s="319"/>
      <c r="HR138" s="319"/>
      <c r="HS138" s="319"/>
      <c r="HT138" s="319"/>
      <c r="HU138" s="319"/>
      <c r="HV138" s="319"/>
      <c r="HW138" s="319"/>
      <c r="HX138" s="319"/>
      <c r="HY138" s="319"/>
      <c r="HZ138" s="319"/>
      <c r="IA138" s="319"/>
      <c r="IB138" s="319"/>
      <c r="IC138" s="319"/>
      <c r="ID138" s="319"/>
      <c r="IE138" s="319"/>
      <c r="IF138" s="319"/>
      <c r="IG138" s="318"/>
    </row>
    <row r="139" spans="1:241" ht="12.75" customHeight="1" x14ac:dyDescent="0.2">
      <c r="A139" s="370" t="s">
        <v>796</v>
      </c>
      <c r="B139" s="270">
        <v>11405</v>
      </c>
      <c r="C139" s="270">
        <v>10500</v>
      </c>
      <c r="D139" s="270">
        <v>4765</v>
      </c>
      <c r="E139" s="270">
        <v>5730</v>
      </c>
      <c r="F139" s="270">
        <v>0</v>
      </c>
      <c r="G139" s="270">
        <v>0</v>
      </c>
      <c r="H139" s="270">
        <v>10500</v>
      </c>
      <c r="I139" s="270">
        <v>1260</v>
      </c>
      <c r="J139" s="270">
        <v>10145</v>
      </c>
      <c r="K139" s="270">
        <v>2755</v>
      </c>
      <c r="L139" s="270">
        <v>79.904190476190479</v>
      </c>
      <c r="M139" s="270">
        <v>2140</v>
      </c>
      <c r="N139" s="270">
        <v>2325</v>
      </c>
      <c r="O139" s="270">
        <v>2270</v>
      </c>
      <c r="P139" s="270">
        <v>3260</v>
      </c>
      <c r="Q139" s="270">
        <v>330</v>
      </c>
      <c r="R139" s="270">
        <v>90</v>
      </c>
      <c r="S139" s="270">
        <v>60</v>
      </c>
      <c r="T139" s="270">
        <v>20</v>
      </c>
      <c r="U139" s="270">
        <v>2.1855670103092781</v>
      </c>
      <c r="V139" s="270">
        <v>2</v>
      </c>
      <c r="W139" s="270">
        <v>71</v>
      </c>
      <c r="X139" s="270">
        <v>54.405094422485725</v>
      </c>
      <c r="Y139" s="270">
        <v>0</v>
      </c>
      <c r="Z139" s="270">
        <v>1365</v>
      </c>
      <c r="AA139" s="270">
        <v>2250</v>
      </c>
      <c r="AB139" s="270">
        <v>2940</v>
      </c>
      <c r="AC139" s="270">
        <v>2990</v>
      </c>
      <c r="AD139" s="270">
        <v>1765</v>
      </c>
      <c r="AE139" s="270">
        <v>80</v>
      </c>
      <c r="AF139" s="270">
        <v>285</v>
      </c>
      <c r="AG139" s="270">
        <v>0</v>
      </c>
      <c r="AH139" s="270">
        <v>1610</v>
      </c>
      <c r="AI139" s="270">
        <v>10</v>
      </c>
      <c r="AJ139" s="270">
        <v>130</v>
      </c>
      <c r="AK139" s="270">
        <v>3060</v>
      </c>
      <c r="AL139" s="270">
        <v>1575</v>
      </c>
      <c r="AM139" s="270">
        <v>1365</v>
      </c>
      <c r="AN139" s="270">
        <v>190</v>
      </c>
      <c r="AO139" s="270">
        <v>0</v>
      </c>
      <c r="AP139" s="270">
        <v>50</v>
      </c>
      <c r="AQ139" s="270">
        <v>130</v>
      </c>
      <c r="AR139" s="270">
        <v>150</v>
      </c>
      <c r="AS139" s="270">
        <v>110</v>
      </c>
      <c r="AT139" s="270">
        <v>260</v>
      </c>
      <c r="AU139" s="270">
        <v>0</v>
      </c>
      <c r="AV139" s="270">
        <v>65</v>
      </c>
      <c r="AW139" s="270">
        <v>750</v>
      </c>
      <c r="AX139" s="270">
        <v>0</v>
      </c>
      <c r="AY139" s="270">
        <v>0</v>
      </c>
      <c r="AZ139" s="270">
        <v>1240</v>
      </c>
      <c r="BA139" s="270">
        <v>35</v>
      </c>
      <c r="BB139" s="270">
        <v>390</v>
      </c>
      <c r="BC139" s="270">
        <v>55</v>
      </c>
      <c r="BD139" s="270">
        <v>100</v>
      </c>
      <c r="BE139" s="270">
        <v>115</v>
      </c>
      <c r="BF139" s="270" t="s">
        <v>1676</v>
      </c>
      <c r="BG139" s="270">
        <v>0</v>
      </c>
      <c r="BH139" s="270">
        <v>250</v>
      </c>
      <c r="BI139" s="270">
        <v>1270</v>
      </c>
      <c r="BJ139" s="270">
        <v>10</v>
      </c>
      <c r="BK139" s="270">
        <v>25</v>
      </c>
      <c r="BL139" s="270">
        <v>170</v>
      </c>
      <c r="BM139" s="270">
        <v>5725</v>
      </c>
      <c r="BN139" s="270">
        <v>60</v>
      </c>
      <c r="BO139" s="270">
        <v>1375</v>
      </c>
      <c r="BP139" s="270">
        <v>525</v>
      </c>
      <c r="BQ139" s="270">
        <v>0</v>
      </c>
      <c r="BR139" s="270">
        <v>0</v>
      </c>
      <c r="BS139" s="270">
        <v>10</v>
      </c>
      <c r="BT139" s="270">
        <v>520</v>
      </c>
      <c r="BU139" s="270">
        <v>175</v>
      </c>
      <c r="BV139" s="270"/>
      <c r="BW139" s="270">
        <v>125</v>
      </c>
      <c r="BX139" s="270">
        <v>0</v>
      </c>
      <c r="BY139" s="270">
        <v>30</v>
      </c>
      <c r="BZ139" s="270">
        <v>0</v>
      </c>
      <c r="CA139" s="270">
        <v>0</v>
      </c>
      <c r="CB139" s="270">
        <v>0</v>
      </c>
      <c r="CC139" s="270">
        <v>0</v>
      </c>
      <c r="CD139" s="270">
        <v>35</v>
      </c>
      <c r="CE139" s="270" t="s">
        <v>1676</v>
      </c>
      <c r="CF139" s="270">
        <v>0</v>
      </c>
      <c r="CG139" s="270">
        <v>10435</v>
      </c>
      <c r="CH139" s="270">
        <v>0</v>
      </c>
      <c r="CI139" s="270">
        <v>935</v>
      </c>
      <c r="CJ139" s="270">
        <v>290</v>
      </c>
      <c r="CK139" s="270">
        <v>1780</v>
      </c>
      <c r="CL139" s="270">
        <v>205</v>
      </c>
      <c r="CM139" s="270">
        <v>1625</v>
      </c>
      <c r="CN139" s="270">
        <v>3070</v>
      </c>
      <c r="CO139" s="270">
        <v>0</v>
      </c>
      <c r="CP139" s="270">
        <v>0</v>
      </c>
      <c r="CQ139" s="270">
        <v>0</v>
      </c>
      <c r="CR139" s="270">
        <v>0</v>
      </c>
      <c r="CS139" s="270">
        <v>0</v>
      </c>
      <c r="CT139" s="270">
        <v>0</v>
      </c>
      <c r="CU139" s="270">
        <v>0</v>
      </c>
      <c r="CV139" s="270">
        <v>0</v>
      </c>
      <c r="CW139" s="270">
        <v>0</v>
      </c>
      <c r="CX139" s="270">
        <v>0</v>
      </c>
      <c r="CY139" s="270">
        <v>0</v>
      </c>
      <c r="CZ139" s="270">
        <v>0</v>
      </c>
      <c r="DA139" s="270">
        <v>0</v>
      </c>
      <c r="DB139" s="270">
        <v>0</v>
      </c>
      <c r="DC139" s="270">
        <v>0</v>
      </c>
      <c r="DD139" s="270">
        <v>3075</v>
      </c>
      <c r="DE139" s="270">
        <v>0</v>
      </c>
      <c r="DF139" s="270">
        <v>0</v>
      </c>
      <c r="DG139" s="270">
        <v>0</v>
      </c>
      <c r="DH139" s="270">
        <v>0</v>
      </c>
      <c r="DI139" s="270">
        <v>0</v>
      </c>
      <c r="DJ139" s="270">
        <v>0</v>
      </c>
      <c r="DK139" s="270">
        <v>0</v>
      </c>
      <c r="DL139" s="270">
        <v>0</v>
      </c>
      <c r="DM139" s="270">
        <v>0</v>
      </c>
      <c r="DN139" s="270">
        <v>0</v>
      </c>
      <c r="DO139" s="270">
        <v>0</v>
      </c>
      <c r="DP139" s="270">
        <v>0</v>
      </c>
      <c r="DQ139" s="270"/>
      <c r="DR139" s="270">
        <v>0</v>
      </c>
      <c r="DS139" s="270">
        <v>0</v>
      </c>
      <c r="DT139" s="270">
        <v>0</v>
      </c>
      <c r="DU139" s="270">
        <v>0</v>
      </c>
      <c r="DV139" s="270">
        <v>0</v>
      </c>
      <c r="DW139" s="270">
        <v>0</v>
      </c>
      <c r="DX139" s="270">
        <v>0</v>
      </c>
      <c r="DY139" s="270">
        <v>0</v>
      </c>
      <c r="DZ139" s="270">
        <v>0</v>
      </c>
      <c r="EA139" s="270">
        <v>0</v>
      </c>
      <c r="EB139" s="270">
        <v>0</v>
      </c>
      <c r="EC139" s="270">
        <v>0</v>
      </c>
      <c r="ED139" s="270">
        <v>0</v>
      </c>
      <c r="EE139" s="270">
        <v>0</v>
      </c>
      <c r="EF139" s="270">
        <v>0</v>
      </c>
      <c r="EG139" s="270">
        <v>0</v>
      </c>
      <c r="EH139" s="270">
        <v>0</v>
      </c>
      <c r="EI139" s="270">
        <v>0</v>
      </c>
      <c r="EJ139" s="270">
        <v>0</v>
      </c>
      <c r="EK139" s="270">
        <v>420</v>
      </c>
      <c r="EL139" s="270">
        <v>0</v>
      </c>
      <c r="EM139" s="270">
        <v>0</v>
      </c>
      <c r="EN139" s="270">
        <v>0</v>
      </c>
      <c r="EO139" s="270">
        <v>0</v>
      </c>
      <c r="EP139" s="270">
        <v>0</v>
      </c>
      <c r="EQ139" s="270">
        <v>0</v>
      </c>
      <c r="ER139" s="270">
        <v>0</v>
      </c>
      <c r="ES139" s="270">
        <v>0</v>
      </c>
      <c r="ET139" s="270">
        <v>0</v>
      </c>
      <c r="EU139" s="270">
        <v>0</v>
      </c>
      <c r="EV139" s="270">
        <v>0</v>
      </c>
      <c r="EW139" s="270">
        <v>0</v>
      </c>
      <c r="EX139" s="270">
        <v>0</v>
      </c>
      <c r="EY139" s="270">
        <v>0</v>
      </c>
      <c r="EZ139" s="270">
        <v>0</v>
      </c>
      <c r="FA139" s="270">
        <v>0</v>
      </c>
      <c r="FB139" s="270">
        <v>0</v>
      </c>
      <c r="FC139" s="270">
        <v>0</v>
      </c>
      <c r="FD139" s="270">
        <v>0</v>
      </c>
      <c r="FE139" s="270">
        <v>0</v>
      </c>
      <c r="FF139" s="270">
        <v>0</v>
      </c>
      <c r="FG139" s="270">
        <v>0</v>
      </c>
      <c r="FH139" s="270">
        <v>0</v>
      </c>
      <c r="FI139" s="270">
        <v>0</v>
      </c>
      <c r="FJ139" s="270">
        <v>0</v>
      </c>
      <c r="FK139" s="270">
        <v>0</v>
      </c>
      <c r="FL139" s="351">
        <v>11010</v>
      </c>
      <c r="FM139" s="323">
        <v>0</v>
      </c>
      <c r="FN139" s="324">
        <v>10500</v>
      </c>
      <c r="FO139" s="270"/>
      <c r="FP139" s="89"/>
      <c r="FQ139" s="270"/>
      <c r="FR139" s="319"/>
      <c r="FS139" s="319"/>
      <c r="FT139" s="319"/>
      <c r="FU139" s="319"/>
      <c r="FV139" s="319"/>
      <c r="FW139" s="319"/>
      <c r="FX139" s="319"/>
      <c r="FY139" s="319"/>
      <c r="FZ139" s="319"/>
      <c r="GA139" s="319"/>
      <c r="GB139" s="319"/>
      <c r="GC139" s="319"/>
      <c r="GD139" s="319"/>
      <c r="GE139" s="319"/>
      <c r="GF139" s="319"/>
      <c r="GG139" s="319"/>
      <c r="GH139" s="319"/>
      <c r="GI139" s="319"/>
      <c r="GJ139" s="319"/>
      <c r="GK139" s="319"/>
      <c r="GL139" s="319"/>
      <c r="GM139" s="319"/>
      <c r="GN139" s="319"/>
      <c r="GO139" s="319"/>
      <c r="GP139" s="319"/>
      <c r="GQ139" s="319"/>
      <c r="GR139" s="319"/>
      <c r="GS139" s="319"/>
      <c r="GT139" s="319"/>
      <c r="GU139" s="319"/>
      <c r="GV139" s="319"/>
      <c r="GW139" s="319"/>
      <c r="GX139" s="319"/>
      <c r="GY139" s="319"/>
      <c r="GZ139" s="319"/>
      <c r="HA139" s="319"/>
      <c r="HB139" s="319"/>
      <c r="HC139" s="319"/>
      <c r="HD139" s="319"/>
      <c r="HE139" s="319"/>
      <c r="HF139" s="319"/>
      <c r="HG139" s="319"/>
      <c r="HH139" s="319"/>
      <c r="HI139" s="319"/>
      <c r="HJ139" s="319"/>
      <c r="HK139" s="319"/>
      <c r="HL139" s="319"/>
      <c r="HM139" s="319"/>
      <c r="HN139" s="319"/>
      <c r="HO139" s="319"/>
      <c r="HP139" s="319"/>
      <c r="HQ139" s="319"/>
      <c r="HR139" s="319"/>
      <c r="HS139" s="319"/>
      <c r="HT139" s="319"/>
      <c r="HU139" s="319"/>
      <c r="HV139" s="319"/>
      <c r="HW139" s="319"/>
      <c r="HX139" s="319"/>
      <c r="HY139" s="319"/>
      <c r="HZ139" s="319"/>
      <c r="IA139" s="319"/>
      <c r="IB139" s="319"/>
      <c r="IC139" s="319"/>
      <c r="ID139" s="319"/>
      <c r="IE139" s="319"/>
      <c r="IF139" s="319"/>
      <c r="IG139" s="318"/>
    </row>
    <row r="140" spans="1:241" ht="12.75" customHeight="1" x14ac:dyDescent="0.2">
      <c r="A140" s="370" t="s">
        <v>552</v>
      </c>
      <c r="B140" s="270">
        <v>121920</v>
      </c>
      <c r="C140" s="270">
        <v>102190</v>
      </c>
      <c r="D140" s="270">
        <v>44340</v>
      </c>
      <c r="E140" s="270">
        <v>57850</v>
      </c>
      <c r="F140" s="270">
        <v>43895</v>
      </c>
      <c r="G140" s="270">
        <v>6600</v>
      </c>
      <c r="H140" s="270">
        <v>41340</v>
      </c>
      <c r="I140" s="270">
        <v>82505</v>
      </c>
      <c r="J140" s="270">
        <v>39420</v>
      </c>
      <c r="K140" s="270">
        <v>262660</v>
      </c>
      <c r="L140" s="270">
        <v>51.677024434571891</v>
      </c>
      <c r="M140" s="270">
        <v>16050</v>
      </c>
      <c r="N140" s="270">
        <v>10880</v>
      </c>
      <c r="O140" s="270">
        <v>5640</v>
      </c>
      <c r="P140" s="270">
        <v>6120</v>
      </c>
      <c r="Q140" s="270">
        <v>815</v>
      </c>
      <c r="R140" s="270">
        <v>105</v>
      </c>
      <c r="S140" s="270">
        <v>0</v>
      </c>
      <c r="T140" s="270" t="s">
        <v>1676</v>
      </c>
      <c r="U140" s="270">
        <v>4.1291519705566628</v>
      </c>
      <c r="V140" s="270">
        <v>1</v>
      </c>
      <c r="W140" s="270">
        <v>38</v>
      </c>
      <c r="X140" s="270">
        <v>55.480584178653793</v>
      </c>
      <c r="Y140" s="270">
        <v>11770</v>
      </c>
      <c r="Z140" s="270">
        <v>11255</v>
      </c>
      <c r="AA140" s="270">
        <v>16130</v>
      </c>
      <c r="AB140" s="270">
        <v>20360</v>
      </c>
      <c r="AC140" s="270">
        <v>25465</v>
      </c>
      <c r="AD140" s="270">
        <v>29675</v>
      </c>
      <c r="AE140" s="270">
        <v>6695</v>
      </c>
      <c r="AF140" s="270">
        <v>2115</v>
      </c>
      <c r="AG140" s="270">
        <v>100</v>
      </c>
      <c r="AH140" s="270">
        <v>3790</v>
      </c>
      <c r="AI140" s="270">
        <v>280</v>
      </c>
      <c r="AJ140" s="270">
        <v>1885</v>
      </c>
      <c r="AK140" s="270">
        <v>1350</v>
      </c>
      <c r="AL140" s="270">
        <v>6475</v>
      </c>
      <c r="AM140" s="270">
        <v>9635</v>
      </c>
      <c r="AN140" s="270">
        <v>705</v>
      </c>
      <c r="AO140" s="270">
        <v>485</v>
      </c>
      <c r="AP140" s="270">
        <v>1225</v>
      </c>
      <c r="AQ140" s="270">
        <v>4160</v>
      </c>
      <c r="AR140" s="270">
        <v>495</v>
      </c>
      <c r="AS140" s="270">
        <v>380</v>
      </c>
      <c r="AT140" s="270">
        <v>2095</v>
      </c>
      <c r="AU140" s="270">
        <v>4345</v>
      </c>
      <c r="AV140" s="270">
        <v>1570</v>
      </c>
      <c r="AW140" s="270">
        <v>2055</v>
      </c>
      <c r="AX140" s="270">
        <v>12135</v>
      </c>
      <c r="AY140" s="270">
        <v>955</v>
      </c>
      <c r="AZ140" s="270">
        <v>7620</v>
      </c>
      <c r="BA140" s="270">
        <v>6480</v>
      </c>
      <c r="BB140" s="270">
        <v>51580</v>
      </c>
      <c r="BC140" s="270">
        <v>3475</v>
      </c>
      <c r="BD140" s="270">
        <v>4095</v>
      </c>
      <c r="BE140" s="270">
        <v>2020</v>
      </c>
      <c r="BF140" s="270">
        <v>1450</v>
      </c>
      <c r="BG140" s="270">
        <v>850</v>
      </c>
      <c r="BH140" s="270">
        <v>1335</v>
      </c>
      <c r="BI140" s="270">
        <v>4055</v>
      </c>
      <c r="BJ140" s="270">
        <v>360</v>
      </c>
      <c r="BK140" s="270">
        <v>4645</v>
      </c>
      <c r="BL140" s="270">
        <v>6560</v>
      </c>
      <c r="BM140" s="270">
        <v>15175</v>
      </c>
      <c r="BN140" s="270">
        <v>2060</v>
      </c>
      <c r="BO140" s="270">
        <v>12665</v>
      </c>
      <c r="BP140" s="270">
        <v>7960</v>
      </c>
      <c r="BQ140" s="270">
        <v>6825</v>
      </c>
      <c r="BR140" s="270">
        <v>2370</v>
      </c>
      <c r="BS140" s="270">
        <v>375</v>
      </c>
      <c r="BT140" s="270">
        <v>12325</v>
      </c>
      <c r="BU140" s="270">
        <v>8250</v>
      </c>
      <c r="BV140" s="270"/>
      <c r="BW140" s="270">
        <v>5355</v>
      </c>
      <c r="BX140" s="270">
        <v>400</v>
      </c>
      <c r="BY140" s="270">
        <v>5980</v>
      </c>
      <c r="BZ140" s="270">
        <v>725</v>
      </c>
      <c r="CA140" s="270">
        <v>205</v>
      </c>
      <c r="CB140" s="270">
        <v>20</v>
      </c>
      <c r="CC140" s="270">
        <v>0</v>
      </c>
      <c r="CD140" s="270">
        <v>2490</v>
      </c>
      <c r="CE140" s="270">
        <v>45</v>
      </c>
      <c r="CF140" s="270">
        <v>345</v>
      </c>
      <c r="CG140" s="270">
        <v>91980</v>
      </c>
      <c r="CH140" s="270">
        <v>0</v>
      </c>
      <c r="CI140" s="270">
        <v>16235</v>
      </c>
      <c r="CJ140" s="270">
        <v>3170</v>
      </c>
      <c r="CK140" s="270">
        <v>10125</v>
      </c>
      <c r="CL140" s="270">
        <v>1040</v>
      </c>
      <c r="CM140" s="270">
        <v>4020</v>
      </c>
      <c r="CN140" s="270">
        <v>585</v>
      </c>
      <c r="CO140" s="270">
        <v>0</v>
      </c>
      <c r="CP140" s="270">
        <v>405</v>
      </c>
      <c r="CQ140" s="270">
        <v>45</v>
      </c>
      <c r="CR140" s="270">
        <v>0</v>
      </c>
      <c r="CS140" s="270">
        <v>0</v>
      </c>
      <c r="CT140" s="270">
        <v>0</v>
      </c>
      <c r="CU140" s="270">
        <v>0</v>
      </c>
      <c r="CV140" s="270">
        <v>0</v>
      </c>
      <c r="CW140" s="270">
        <v>380</v>
      </c>
      <c r="CX140" s="270">
        <v>0</v>
      </c>
      <c r="CY140" s="270">
        <v>170</v>
      </c>
      <c r="CZ140" s="270">
        <v>16460</v>
      </c>
      <c r="DA140" s="270">
        <v>1790</v>
      </c>
      <c r="DB140" s="270" t="s">
        <v>1676</v>
      </c>
      <c r="DC140" s="270">
        <v>33815</v>
      </c>
      <c r="DD140" s="270">
        <v>0</v>
      </c>
      <c r="DE140" s="270">
        <v>0</v>
      </c>
      <c r="DF140" s="270">
        <v>0</v>
      </c>
      <c r="DG140" s="270">
        <v>0</v>
      </c>
      <c r="DH140" s="270">
        <v>0</v>
      </c>
      <c r="DI140" s="270" t="s">
        <v>1676</v>
      </c>
      <c r="DJ140" s="270">
        <v>0</v>
      </c>
      <c r="DK140" s="270">
        <v>0</v>
      </c>
      <c r="DL140" s="270">
        <v>0</v>
      </c>
      <c r="DM140" s="270">
        <v>0</v>
      </c>
      <c r="DN140" s="270" t="s">
        <v>1676</v>
      </c>
      <c r="DO140" s="270">
        <v>1890</v>
      </c>
      <c r="DP140" s="270" t="s">
        <v>1676</v>
      </c>
      <c r="DQ140" s="270"/>
      <c r="DR140" s="270">
        <v>0</v>
      </c>
      <c r="DS140" s="270">
        <v>70</v>
      </c>
      <c r="DT140" s="270">
        <v>0</v>
      </c>
      <c r="DU140" s="270">
        <v>0</v>
      </c>
      <c r="DV140" s="270">
        <v>0</v>
      </c>
      <c r="DW140" s="270">
        <v>0</v>
      </c>
      <c r="DX140" s="270">
        <v>4415</v>
      </c>
      <c r="DY140" s="270" t="s">
        <v>1676</v>
      </c>
      <c r="DZ140" s="270">
        <v>0</v>
      </c>
      <c r="EA140" s="270">
        <v>25</v>
      </c>
      <c r="EB140" s="270">
        <v>0</v>
      </c>
      <c r="EC140" s="270">
        <v>435</v>
      </c>
      <c r="ED140" s="270">
        <v>10765</v>
      </c>
      <c r="EE140" s="270" t="s">
        <v>1676</v>
      </c>
      <c r="EF140" s="270">
        <v>4555</v>
      </c>
      <c r="EG140" s="270">
        <v>0</v>
      </c>
      <c r="EH140" s="270">
        <v>0</v>
      </c>
      <c r="EI140" s="270">
        <v>0</v>
      </c>
      <c r="EJ140" s="270">
        <v>5025</v>
      </c>
      <c r="EK140" s="270">
        <v>2335</v>
      </c>
      <c r="EL140" s="270">
        <v>2105</v>
      </c>
      <c r="EM140" s="270">
        <v>0</v>
      </c>
      <c r="EN140" s="270">
        <v>0</v>
      </c>
      <c r="EO140" s="270">
        <v>0</v>
      </c>
      <c r="EP140" s="270">
        <v>0</v>
      </c>
      <c r="EQ140" s="270">
        <v>0</v>
      </c>
      <c r="ER140" s="270">
        <v>0</v>
      </c>
      <c r="ES140" s="270">
        <v>0</v>
      </c>
      <c r="ET140" s="270">
        <v>0</v>
      </c>
      <c r="EU140" s="270">
        <v>0</v>
      </c>
      <c r="EV140" s="270">
        <v>300</v>
      </c>
      <c r="EW140" s="270">
        <v>0</v>
      </c>
      <c r="EX140" s="270">
        <v>0</v>
      </c>
      <c r="EY140" s="270">
        <v>215</v>
      </c>
      <c r="EZ140" s="270">
        <v>1480</v>
      </c>
      <c r="FA140" s="270">
        <v>0</v>
      </c>
      <c r="FB140" s="270">
        <v>55</v>
      </c>
      <c r="FC140" s="270">
        <v>0</v>
      </c>
      <c r="FD140" s="270">
        <v>0</v>
      </c>
      <c r="FE140" s="270">
        <v>0</v>
      </c>
      <c r="FF140" s="270">
        <v>0</v>
      </c>
      <c r="FG140" s="270">
        <v>0</v>
      </c>
      <c r="FH140" s="270">
        <v>0</v>
      </c>
      <c r="FI140" s="270">
        <v>0</v>
      </c>
      <c r="FJ140" s="270">
        <v>0</v>
      </c>
      <c r="FK140" s="270">
        <v>0</v>
      </c>
      <c r="FL140" s="351">
        <v>70340</v>
      </c>
      <c r="FM140" s="323">
        <v>10360</v>
      </c>
      <c r="FN140" s="324">
        <v>39615</v>
      </c>
      <c r="FO140" s="270"/>
      <c r="FP140" s="89"/>
      <c r="FQ140" s="270"/>
      <c r="FR140" s="319"/>
      <c r="FS140" s="319"/>
      <c r="FT140" s="319"/>
      <c r="FU140" s="319"/>
      <c r="FV140" s="319"/>
      <c r="FW140" s="319"/>
      <c r="FX140" s="319"/>
      <c r="FY140" s="319"/>
      <c r="FZ140" s="319"/>
      <c r="GA140" s="319"/>
      <c r="GB140" s="319"/>
      <c r="GC140" s="319"/>
      <c r="GD140" s="319"/>
      <c r="GE140" s="319"/>
      <c r="GF140" s="319"/>
      <c r="GG140" s="319"/>
      <c r="GH140" s="319"/>
      <c r="GI140" s="319"/>
      <c r="GJ140" s="319"/>
      <c r="GK140" s="319"/>
      <c r="GL140" s="319"/>
      <c r="GM140" s="319"/>
      <c r="GN140" s="319"/>
      <c r="GO140" s="319"/>
      <c r="GP140" s="319"/>
      <c r="GQ140" s="319"/>
      <c r="GR140" s="319"/>
      <c r="GS140" s="319"/>
      <c r="GT140" s="319"/>
      <c r="GU140" s="319"/>
      <c r="GV140" s="319"/>
      <c r="GW140" s="319"/>
      <c r="GX140" s="319"/>
      <c r="GY140" s="319"/>
      <c r="GZ140" s="319"/>
      <c r="HA140" s="319"/>
      <c r="HB140" s="319"/>
      <c r="HC140" s="319"/>
      <c r="HD140" s="319"/>
      <c r="HE140" s="319"/>
      <c r="HF140" s="319"/>
      <c r="HG140" s="319"/>
      <c r="HH140" s="319"/>
      <c r="HI140" s="319"/>
      <c r="HJ140" s="319"/>
      <c r="HK140" s="319"/>
      <c r="HL140" s="319"/>
      <c r="HM140" s="319"/>
      <c r="HN140" s="319"/>
      <c r="HO140" s="319"/>
      <c r="HP140" s="319"/>
      <c r="HQ140" s="319"/>
      <c r="HR140" s="319"/>
      <c r="HS140" s="319"/>
      <c r="HT140" s="319"/>
      <c r="HU140" s="319"/>
      <c r="HV140" s="319"/>
      <c r="HW140" s="319"/>
      <c r="HX140" s="319"/>
      <c r="HY140" s="319"/>
      <c r="HZ140" s="319"/>
      <c r="IA140" s="319"/>
      <c r="IB140" s="319"/>
      <c r="IC140" s="319"/>
      <c r="ID140" s="319"/>
      <c r="IE140" s="319"/>
      <c r="IF140" s="319"/>
      <c r="IG140" s="318"/>
    </row>
    <row r="141" spans="1:241" ht="12.75" customHeight="1" x14ac:dyDescent="0.2">
      <c r="A141" s="370" t="s">
        <v>1598</v>
      </c>
      <c r="B141" s="270">
        <v>80</v>
      </c>
      <c r="C141" s="270">
        <v>60</v>
      </c>
      <c r="D141" s="270">
        <v>35</v>
      </c>
      <c r="E141" s="270">
        <v>25</v>
      </c>
      <c r="F141" s="270">
        <v>0</v>
      </c>
      <c r="G141" s="270" t="s">
        <v>1676</v>
      </c>
      <c r="H141" s="270">
        <v>60</v>
      </c>
      <c r="I141" s="270">
        <v>0</v>
      </c>
      <c r="J141" s="270">
        <v>80</v>
      </c>
      <c r="K141" s="270">
        <v>0</v>
      </c>
      <c r="L141" s="270">
        <v>28.896551724137932</v>
      </c>
      <c r="M141" s="270">
        <v>35</v>
      </c>
      <c r="N141" s="270">
        <v>20</v>
      </c>
      <c r="O141" s="270" t="s">
        <v>1676</v>
      </c>
      <c r="P141" s="270">
        <v>0</v>
      </c>
      <c r="Q141" s="270">
        <v>0</v>
      </c>
      <c r="R141" s="270">
        <v>0</v>
      </c>
      <c r="S141" s="270">
        <v>0</v>
      </c>
      <c r="T141" s="270">
        <v>0</v>
      </c>
      <c r="W141" s="270">
        <v>28</v>
      </c>
      <c r="Y141" s="270">
        <v>0</v>
      </c>
      <c r="Z141" s="270">
        <v>0</v>
      </c>
      <c r="AA141" s="270">
        <v>0</v>
      </c>
      <c r="AB141" s="270">
        <v>0</v>
      </c>
      <c r="AC141" s="270">
        <v>0</v>
      </c>
      <c r="AD141" s="270">
        <v>0</v>
      </c>
      <c r="AE141" s="270">
        <v>0</v>
      </c>
      <c r="AF141" s="270">
        <v>0</v>
      </c>
      <c r="AG141" s="270">
        <v>0</v>
      </c>
      <c r="AH141" s="270">
        <v>0</v>
      </c>
      <c r="AI141" s="270">
        <v>0</v>
      </c>
      <c r="AJ141" s="270">
        <v>0</v>
      </c>
      <c r="AK141" s="270">
        <v>0</v>
      </c>
      <c r="AL141" s="270">
        <v>0</v>
      </c>
      <c r="AM141" s="270">
        <v>0</v>
      </c>
      <c r="AN141" s="270">
        <v>0</v>
      </c>
      <c r="AO141" s="270">
        <v>0</v>
      </c>
      <c r="AP141" s="270">
        <v>0</v>
      </c>
      <c r="AQ141" s="270">
        <v>0</v>
      </c>
      <c r="AR141" s="270">
        <v>0</v>
      </c>
      <c r="AS141" s="270">
        <v>0</v>
      </c>
      <c r="AT141" s="270">
        <v>0</v>
      </c>
      <c r="AU141" s="270">
        <v>0</v>
      </c>
      <c r="AV141" s="270">
        <v>80</v>
      </c>
      <c r="AW141" s="270">
        <v>0</v>
      </c>
      <c r="AX141" s="270">
        <v>0</v>
      </c>
      <c r="AY141" s="270">
        <v>0</v>
      </c>
      <c r="AZ141" s="270">
        <v>0</v>
      </c>
      <c r="BA141" s="270">
        <v>0</v>
      </c>
      <c r="BB141" s="270">
        <v>0</v>
      </c>
      <c r="BC141" s="270">
        <v>0</v>
      </c>
      <c r="BD141" s="270">
        <v>60</v>
      </c>
      <c r="BE141" s="270">
        <v>0</v>
      </c>
      <c r="BF141" s="270">
        <v>0</v>
      </c>
      <c r="BG141" s="270">
        <v>0</v>
      </c>
      <c r="BH141" s="270">
        <v>0</v>
      </c>
      <c r="BI141" s="270">
        <v>0</v>
      </c>
      <c r="BJ141" s="270">
        <v>0</v>
      </c>
      <c r="BK141" s="270">
        <v>0</v>
      </c>
      <c r="BL141" s="270">
        <v>0</v>
      </c>
      <c r="BM141" s="270">
        <v>0</v>
      </c>
      <c r="BN141" s="270" t="s">
        <v>1676</v>
      </c>
      <c r="BO141" s="270">
        <v>0</v>
      </c>
      <c r="BP141" s="270">
        <v>0</v>
      </c>
      <c r="BQ141" s="270">
        <v>0</v>
      </c>
      <c r="BR141" s="270">
        <v>0</v>
      </c>
      <c r="BS141" s="270">
        <v>0</v>
      </c>
      <c r="BT141" s="270">
        <v>0</v>
      </c>
      <c r="BU141" s="270">
        <v>0</v>
      </c>
      <c r="BV141" s="270"/>
      <c r="BW141" s="270">
        <v>0</v>
      </c>
      <c r="BX141" s="270">
        <v>0</v>
      </c>
      <c r="BY141" s="270">
        <v>0</v>
      </c>
      <c r="BZ141" s="270">
        <v>0</v>
      </c>
      <c r="CA141" s="270">
        <v>0</v>
      </c>
      <c r="CB141" s="270">
        <v>0</v>
      </c>
      <c r="CC141" s="270">
        <v>0</v>
      </c>
      <c r="CD141" s="270">
        <v>0</v>
      </c>
      <c r="CE141" s="270">
        <v>0</v>
      </c>
      <c r="CF141" s="270">
        <v>0</v>
      </c>
      <c r="CG141" s="270">
        <v>60</v>
      </c>
      <c r="CH141" s="270">
        <v>0</v>
      </c>
      <c r="CI141" s="270">
        <v>0</v>
      </c>
      <c r="CJ141" s="270">
        <v>0</v>
      </c>
      <c r="CK141" s="270">
        <v>0</v>
      </c>
      <c r="CL141" s="270">
        <v>0</v>
      </c>
      <c r="CM141" s="270">
        <v>0</v>
      </c>
      <c r="CN141" s="270">
        <v>0</v>
      </c>
      <c r="CO141" s="270">
        <v>0</v>
      </c>
      <c r="CP141" s="270">
        <v>0</v>
      </c>
      <c r="CQ141" s="270">
        <v>0</v>
      </c>
      <c r="CR141" s="270">
        <v>0</v>
      </c>
      <c r="CS141" s="270">
        <v>0</v>
      </c>
      <c r="CT141" s="270">
        <v>0</v>
      </c>
      <c r="CU141" s="270">
        <v>0</v>
      </c>
      <c r="CV141" s="270">
        <v>0</v>
      </c>
      <c r="CW141" s="270">
        <v>80</v>
      </c>
      <c r="CX141" s="270">
        <v>0</v>
      </c>
      <c r="CY141" s="270">
        <v>0</v>
      </c>
      <c r="CZ141" s="270">
        <v>0</v>
      </c>
      <c r="DA141" s="270">
        <v>0</v>
      </c>
      <c r="DB141" s="270">
        <v>0</v>
      </c>
      <c r="DC141" s="270">
        <v>0</v>
      </c>
      <c r="DD141" s="270">
        <v>0</v>
      </c>
      <c r="DE141" s="270">
        <v>0</v>
      </c>
      <c r="DF141" s="270">
        <v>0</v>
      </c>
      <c r="DG141" s="270">
        <v>0</v>
      </c>
      <c r="DH141" s="270">
        <v>0</v>
      </c>
      <c r="DI141" s="270">
        <v>0</v>
      </c>
      <c r="DJ141" s="270">
        <v>0</v>
      </c>
      <c r="DK141" s="270">
        <v>0</v>
      </c>
      <c r="DL141" s="270">
        <v>0</v>
      </c>
      <c r="DM141" s="270">
        <v>0</v>
      </c>
      <c r="DN141" s="270">
        <v>0</v>
      </c>
      <c r="DO141" s="270">
        <v>0</v>
      </c>
      <c r="DP141" s="270">
        <v>0</v>
      </c>
      <c r="DQ141" s="270"/>
      <c r="DR141" s="270">
        <v>0</v>
      </c>
      <c r="DS141" s="270">
        <v>0</v>
      </c>
      <c r="DT141" s="270">
        <v>0</v>
      </c>
      <c r="DU141" s="270">
        <v>0</v>
      </c>
      <c r="DV141" s="270">
        <v>0</v>
      </c>
      <c r="DW141" s="270">
        <v>0</v>
      </c>
      <c r="DX141" s="270">
        <v>0</v>
      </c>
      <c r="DY141" s="270">
        <v>0</v>
      </c>
      <c r="DZ141" s="270">
        <v>0</v>
      </c>
      <c r="EA141" s="270">
        <v>0</v>
      </c>
      <c r="EB141" s="270">
        <v>0</v>
      </c>
      <c r="EC141" s="270">
        <v>0</v>
      </c>
      <c r="ED141" s="270">
        <v>0</v>
      </c>
      <c r="EE141" s="270">
        <v>0</v>
      </c>
      <c r="EF141" s="270">
        <v>0</v>
      </c>
      <c r="EG141" s="270">
        <v>0</v>
      </c>
      <c r="EH141" s="270">
        <v>0</v>
      </c>
      <c r="EI141" s="270">
        <v>0</v>
      </c>
      <c r="EJ141" s="270">
        <v>0</v>
      </c>
      <c r="EK141" s="270">
        <v>0</v>
      </c>
      <c r="EL141" s="270">
        <v>0</v>
      </c>
      <c r="EM141" s="270">
        <v>0</v>
      </c>
      <c r="EN141" s="270">
        <v>0</v>
      </c>
      <c r="EO141" s="270">
        <v>0</v>
      </c>
      <c r="EP141" s="270">
        <v>0</v>
      </c>
      <c r="EQ141" s="270">
        <v>0</v>
      </c>
      <c r="ER141" s="270">
        <v>0</v>
      </c>
      <c r="ES141" s="270">
        <v>0</v>
      </c>
      <c r="ET141" s="270">
        <v>0</v>
      </c>
      <c r="EU141" s="270">
        <v>0</v>
      </c>
      <c r="EV141" s="270">
        <v>0</v>
      </c>
      <c r="EW141" s="270">
        <v>0</v>
      </c>
      <c r="EX141" s="270">
        <v>0</v>
      </c>
      <c r="EY141" s="270">
        <v>0</v>
      </c>
      <c r="EZ141" s="270">
        <v>0</v>
      </c>
      <c r="FA141" s="270">
        <v>0</v>
      </c>
      <c r="FB141" s="270">
        <v>0</v>
      </c>
      <c r="FC141" s="270">
        <v>0</v>
      </c>
      <c r="FD141" s="270">
        <v>0</v>
      </c>
      <c r="FE141" s="270">
        <v>0</v>
      </c>
      <c r="FF141" s="270">
        <v>0</v>
      </c>
      <c r="FG141" s="270">
        <v>0</v>
      </c>
      <c r="FH141" s="270">
        <v>0</v>
      </c>
      <c r="FI141" s="270">
        <v>0</v>
      </c>
      <c r="FJ141" s="270">
        <v>0</v>
      </c>
      <c r="FK141" s="270">
        <v>0</v>
      </c>
      <c r="FL141" s="351">
        <v>80</v>
      </c>
      <c r="FM141" s="323">
        <v>0</v>
      </c>
      <c r="FN141" s="324">
        <v>60</v>
      </c>
      <c r="FO141" s="270"/>
      <c r="FP141" s="89"/>
      <c r="FQ141" s="270"/>
      <c r="FR141" s="319"/>
      <c r="FS141" s="319"/>
      <c r="FT141" s="319"/>
      <c r="FU141" s="319"/>
      <c r="FV141" s="319"/>
      <c r="FW141" s="319"/>
      <c r="FX141" s="319"/>
      <c r="FY141" s="319"/>
      <c r="FZ141" s="319"/>
      <c r="GA141" s="319"/>
      <c r="GB141" s="319"/>
      <c r="GC141" s="319"/>
      <c r="GD141" s="319"/>
      <c r="GE141" s="319"/>
      <c r="GF141" s="319"/>
      <c r="GG141" s="319"/>
      <c r="GH141" s="319"/>
      <c r="GI141" s="319"/>
      <c r="GJ141" s="319"/>
      <c r="GK141" s="319"/>
      <c r="GL141" s="319"/>
      <c r="GM141" s="319"/>
      <c r="GN141" s="319"/>
      <c r="GO141" s="319"/>
      <c r="GP141" s="319"/>
      <c r="GQ141" s="319"/>
      <c r="GR141" s="319"/>
      <c r="GS141" s="319"/>
      <c r="GT141" s="319"/>
      <c r="GU141" s="319"/>
      <c r="GV141" s="319"/>
      <c r="GW141" s="319"/>
      <c r="GX141" s="319"/>
      <c r="GY141" s="319"/>
      <c r="GZ141" s="319"/>
      <c r="HA141" s="319"/>
      <c r="HB141" s="319"/>
      <c r="HC141" s="319"/>
      <c r="HD141" s="319"/>
      <c r="HE141" s="319"/>
      <c r="HF141" s="319"/>
      <c r="HG141" s="319"/>
      <c r="HH141" s="319"/>
      <c r="HI141" s="319"/>
      <c r="HJ141" s="319"/>
      <c r="HK141" s="319"/>
      <c r="HL141" s="319"/>
      <c r="HM141" s="319"/>
      <c r="HN141" s="319"/>
      <c r="HO141" s="319"/>
      <c r="HP141" s="319"/>
      <c r="HQ141" s="319"/>
      <c r="HR141" s="319"/>
      <c r="HS141" s="319"/>
      <c r="HT141" s="319"/>
      <c r="HU141" s="319"/>
      <c r="HV141" s="319"/>
      <c r="HW141" s="319"/>
      <c r="HX141" s="319"/>
      <c r="HY141" s="319"/>
      <c r="HZ141" s="319"/>
      <c r="IA141" s="319"/>
      <c r="IB141" s="319"/>
      <c r="IC141" s="319"/>
      <c r="ID141" s="319"/>
      <c r="IE141" s="319"/>
      <c r="IF141" s="319"/>
      <c r="IG141" s="318"/>
    </row>
    <row r="142" spans="1:241" ht="12.75" customHeight="1" x14ac:dyDescent="0.2">
      <c r="A142" s="370" t="s">
        <v>1218</v>
      </c>
      <c r="B142" s="270">
        <v>2160</v>
      </c>
      <c r="C142" s="270">
        <v>1055</v>
      </c>
      <c r="D142" s="270">
        <v>425</v>
      </c>
      <c r="E142" s="270">
        <v>630</v>
      </c>
      <c r="F142" s="270">
        <v>0</v>
      </c>
      <c r="G142" s="270">
        <v>50</v>
      </c>
      <c r="H142" s="270">
        <v>1005</v>
      </c>
      <c r="I142" s="270">
        <v>0</v>
      </c>
      <c r="J142" s="270">
        <v>2160</v>
      </c>
      <c r="K142" s="270">
        <v>0</v>
      </c>
      <c r="L142" s="270">
        <v>54.651439920556108</v>
      </c>
      <c r="M142" s="270">
        <v>425</v>
      </c>
      <c r="N142" s="270">
        <v>310</v>
      </c>
      <c r="O142" s="270">
        <v>150</v>
      </c>
      <c r="P142" s="270">
        <v>110</v>
      </c>
      <c r="Q142" s="270" t="s">
        <v>1676</v>
      </c>
      <c r="R142" s="270" t="s">
        <v>1676</v>
      </c>
      <c r="S142" s="270">
        <v>0</v>
      </c>
      <c r="T142" s="270" t="s">
        <v>1676</v>
      </c>
      <c r="W142" s="270">
        <v>35</v>
      </c>
      <c r="Y142" s="270">
        <v>0</v>
      </c>
      <c r="Z142" s="270">
        <v>0</v>
      </c>
      <c r="AA142" s="270">
        <v>0</v>
      </c>
      <c r="AB142" s="270">
        <v>0</v>
      </c>
      <c r="AC142" s="270">
        <v>0</v>
      </c>
      <c r="AD142" s="270">
        <v>0</v>
      </c>
      <c r="AE142" s="270">
        <v>0</v>
      </c>
      <c r="AF142" s="270">
        <v>45</v>
      </c>
      <c r="AG142" s="270">
        <v>0</v>
      </c>
      <c r="AH142" s="270">
        <v>365</v>
      </c>
      <c r="AI142" s="270" t="s">
        <v>1676</v>
      </c>
      <c r="AJ142" s="270" t="s">
        <v>1676</v>
      </c>
      <c r="AK142" s="270" t="s">
        <v>1676</v>
      </c>
      <c r="AL142" s="270">
        <v>395</v>
      </c>
      <c r="AM142" s="270">
        <v>345</v>
      </c>
      <c r="AN142" s="270">
        <v>0</v>
      </c>
      <c r="AO142" s="270">
        <v>0</v>
      </c>
      <c r="AP142" s="270">
        <v>25</v>
      </c>
      <c r="AQ142" s="270" t="s">
        <v>1676</v>
      </c>
      <c r="AR142" s="270">
        <v>10</v>
      </c>
      <c r="AS142" s="270">
        <v>10</v>
      </c>
      <c r="AT142" s="270">
        <v>45</v>
      </c>
      <c r="AU142" s="270">
        <v>0</v>
      </c>
      <c r="AV142" s="270">
        <v>700</v>
      </c>
      <c r="AW142" s="270">
        <v>115</v>
      </c>
      <c r="AX142" s="270">
        <v>0</v>
      </c>
      <c r="AY142" s="270">
        <v>0</v>
      </c>
      <c r="AZ142" s="270">
        <v>85</v>
      </c>
      <c r="BA142" s="270" t="s">
        <v>1676</v>
      </c>
      <c r="BB142" s="270">
        <v>0</v>
      </c>
      <c r="BC142" s="270" t="s">
        <v>1676</v>
      </c>
      <c r="BD142" s="270">
        <v>300</v>
      </c>
      <c r="BE142" s="270">
        <v>0</v>
      </c>
      <c r="BF142" s="270">
        <v>0</v>
      </c>
      <c r="BG142" s="270">
        <v>0</v>
      </c>
      <c r="BH142" s="270">
        <v>15</v>
      </c>
      <c r="BI142" s="270">
        <v>120</v>
      </c>
      <c r="BJ142" s="270">
        <v>0</v>
      </c>
      <c r="BK142" s="270">
        <v>10</v>
      </c>
      <c r="BL142" s="270">
        <v>0</v>
      </c>
      <c r="BM142" s="270">
        <v>490</v>
      </c>
      <c r="BN142" s="270">
        <v>15</v>
      </c>
      <c r="BO142" s="270">
        <v>50</v>
      </c>
      <c r="BP142" s="270">
        <v>45</v>
      </c>
      <c r="BQ142" s="270">
        <v>0</v>
      </c>
      <c r="BR142" s="270">
        <v>0</v>
      </c>
      <c r="BS142" s="270">
        <v>0</v>
      </c>
      <c r="BT142" s="270" t="s">
        <v>1676</v>
      </c>
      <c r="BU142" s="270" t="s">
        <v>1676</v>
      </c>
      <c r="BV142" s="270"/>
      <c r="BW142" s="270" t="s">
        <v>1676</v>
      </c>
      <c r="BX142" s="270">
        <v>0</v>
      </c>
      <c r="BY142" s="270" t="s">
        <v>1676</v>
      </c>
      <c r="BZ142" s="270">
        <v>0</v>
      </c>
      <c r="CA142" s="270">
        <v>0</v>
      </c>
      <c r="CB142" s="270">
        <v>0</v>
      </c>
      <c r="CC142" s="270">
        <v>0</v>
      </c>
      <c r="CD142" s="270">
        <v>0</v>
      </c>
      <c r="CE142" s="270" t="s">
        <v>1676</v>
      </c>
      <c r="CF142" s="270">
        <v>0</v>
      </c>
      <c r="CG142" s="270">
        <v>1050</v>
      </c>
      <c r="CH142" s="270">
        <v>0</v>
      </c>
      <c r="CI142" s="270">
        <v>825</v>
      </c>
      <c r="CJ142" s="270">
        <v>15</v>
      </c>
      <c r="CK142" s="270">
        <v>105</v>
      </c>
      <c r="CL142" s="270">
        <v>0</v>
      </c>
      <c r="CM142" s="270">
        <v>355</v>
      </c>
      <c r="CN142" s="270">
        <v>0</v>
      </c>
      <c r="CO142" s="270">
        <v>0</v>
      </c>
      <c r="CP142" s="270">
        <v>0</v>
      </c>
      <c r="CQ142" s="270">
        <v>0</v>
      </c>
      <c r="CR142" s="270">
        <v>0</v>
      </c>
      <c r="CS142" s="270">
        <v>0</v>
      </c>
      <c r="CT142" s="270">
        <v>0</v>
      </c>
      <c r="CU142" s="270">
        <v>0</v>
      </c>
      <c r="CV142" s="270">
        <v>0</v>
      </c>
      <c r="CW142" s="270">
        <v>800</v>
      </c>
      <c r="CX142" s="270">
        <v>0</v>
      </c>
      <c r="CY142" s="270">
        <v>0</v>
      </c>
      <c r="CZ142" s="270">
        <v>0</v>
      </c>
      <c r="DA142" s="270">
        <v>0</v>
      </c>
      <c r="DB142" s="270">
        <v>0</v>
      </c>
      <c r="DC142" s="270">
        <v>0</v>
      </c>
      <c r="DD142" s="270">
        <v>0</v>
      </c>
      <c r="DE142" s="270">
        <v>0</v>
      </c>
      <c r="DF142" s="270">
        <v>0</v>
      </c>
      <c r="DG142" s="270">
        <v>0</v>
      </c>
      <c r="DH142" s="270">
        <v>0</v>
      </c>
      <c r="DI142" s="270">
        <v>0</v>
      </c>
      <c r="DJ142" s="270">
        <v>0</v>
      </c>
      <c r="DK142" s="270">
        <v>0</v>
      </c>
      <c r="DL142" s="270">
        <v>0</v>
      </c>
      <c r="DM142" s="270">
        <v>0</v>
      </c>
      <c r="DN142" s="270">
        <v>0</v>
      </c>
      <c r="DO142" s="270">
        <v>0</v>
      </c>
      <c r="DP142" s="270">
        <v>0</v>
      </c>
      <c r="DQ142" s="270"/>
      <c r="DR142" s="270">
        <v>0</v>
      </c>
      <c r="DS142" s="270">
        <v>0</v>
      </c>
      <c r="DT142" s="270">
        <v>0</v>
      </c>
      <c r="DU142" s="270">
        <v>0</v>
      </c>
      <c r="DV142" s="270">
        <v>0</v>
      </c>
      <c r="DW142" s="270">
        <v>0</v>
      </c>
      <c r="DX142" s="270">
        <v>0</v>
      </c>
      <c r="DY142" s="270">
        <v>0</v>
      </c>
      <c r="DZ142" s="270">
        <v>0</v>
      </c>
      <c r="EA142" s="270">
        <v>0</v>
      </c>
      <c r="EB142" s="270">
        <v>0</v>
      </c>
      <c r="EC142" s="270">
        <v>0</v>
      </c>
      <c r="ED142" s="270">
        <v>0</v>
      </c>
      <c r="EE142" s="270">
        <v>0</v>
      </c>
      <c r="EF142" s="270">
        <v>0</v>
      </c>
      <c r="EG142" s="270">
        <v>0</v>
      </c>
      <c r="EH142" s="270">
        <v>0</v>
      </c>
      <c r="EI142" s="270">
        <v>0</v>
      </c>
      <c r="EJ142" s="270">
        <v>0</v>
      </c>
      <c r="EK142" s="270">
        <v>60</v>
      </c>
      <c r="EL142" s="270">
        <v>0</v>
      </c>
      <c r="EM142" s="270">
        <v>0</v>
      </c>
      <c r="EN142" s="270">
        <v>0</v>
      </c>
      <c r="EO142" s="270">
        <v>0</v>
      </c>
      <c r="EP142" s="270">
        <v>0</v>
      </c>
      <c r="EQ142" s="270">
        <v>0</v>
      </c>
      <c r="ER142" s="270">
        <v>0</v>
      </c>
      <c r="ES142" s="270">
        <v>0</v>
      </c>
      <c r="ET142" s="270">
        <v>0</v>
      </c>
      <c r="EU142" s="270">
        <v>0</v>
      </c>
      <c r="EV142" s="270">
        <v>0</v>
      </c>
      <c r="EW142" s="270">
        <v>0</v>
      </c>
      <c r="EX142" s="270">
        <v>0</v>
      </c>
      <c r="EY142" s="270">
        <v>0</v>
      </c>
      <c r="EZ142" s="270">
        <v>0</v>
      </c>
      <c r="FA142" s="270">
        <v>0</v>
      </c>
      <c r="FB142" s="270">
        <v>0</v>
      </c>
      <c r="FC142" s="270">
        <v>0</v>
      </c>
      <c r="FD142" s="270">
        <v>0</v>
      </c>
      <c r="FE142" s="270">
        <v>0</v>
      </c>
      <c r="FF142" s="270">
        <v>0</v>
      </c>
      <c r="FG142" s="270">
        <v>0</v>
      </c>
      <c r="FH142" s="270">
        <v>0</v>
      </c>
      <c r="FI142" s="270">
        <v>0</v>
      </c>
      <c r="FJ142" s="270">
        <v>0</v>
      </c>
      <c r="FK142" s="270">
        <v>0</v>
      </c>
      <c r="FL142" s="351">
        <v>2160</v>
      </c>
      <c r="FM142" s="323">
        <v>0</v>
      </c>
      <c r="FN142" s="324">
        <v>1005</v>
      </c>
      <c r="FO142" s="270"/>
      <c r="FP142" s="89"/>
      <c r="FQ142" s="270"/>
      <c r="FR142" s="319"/>
      <c r="FS142" s="319"/>
      <c r="FT142" s="319"/>
      <c r="FU142" s="319"/>
      <c r="FV142" s="319"/>
      <c r="FW142" s="319"/>
      <c r="FX142" s="319"/>
      <c r="FY142" s="319"/>
      <c r="FZ142" s="319"/>
      <c r="GA142" s="319"/>
      <c r="GB142" s="319"/>
      <c r="GC142" s="319"/>
      <c r="GD142" s="319"/>
      <c r="GE142" s="319"/>
      <c r="GF142" s="319"/>
      <c r="GG142" s="319"/>
      <c r="GH142" s="319"/>
      <c r="GI142" s="319"/>
      <c r="GJ142" s="319"/>
      <c r="GK142" s="319"/>
      <c r="GL142" s="319"/>
      <c r="GM142" s="319"/>
      <c r="GN142" s="319"/>
      <c r="GO142" s="319"/>
      <c r="GP142" s="319"/>
      <c r="GQ142" s="319"/>
      <c r="GR142" s="319"/>
      <c r="GS142" s="319"/>
      <c r="GT142" s="319"/>
      <c r="GU142" s="319"/>
      <c r="GV142" s="319"/>
      <c r="GW142" s="319"/>
      <c r="GX142" s="319"/>
      <c r="GY142" s="319"/>
      <c r="GZ142" s="319"/>
      <c r="HA142" s="319"/>
      <c r="HB142" s="319"/>
      <c r="HC142" s="319"/>
      <c r="HD142" s="319"/>
      <c r="HE142" s="319"/>
      <c r="HF142" s="319"/>
      <c r="HG142" s="319"/>
      <c r="HH142" s="319"/>
      <c r="HI142" s="319"/>
      <c r="HJ142" s="319"/>
      <c r="HK142" s="319"/>
      <c r="HL142" s="319"/>
      <c r="HM142" s="319"/>
      <c r="HN142" s="319"/>
      <c r="HO142" s="319"/>
      <c r="HP142" s="319"/>
      <c r="HQ142" s="319"/>
      <c r="HR142" s="319"/>
      <c r="HS142" s="319"/>
      <c r="HT142" s="319"/>
      <c r="HU142" s="319"/>
      <c r="HV142" s="319"/>
      <c r="HW142" s="319"/>
      <c r="HX142" s="319"/>
      <c r="HY142" s="319"/>
      <c r="HZ142" s="319"/>
      <c r="IA142" s="319"/>
      <c r="IB142" s="319"/>
      <c r="IC142" s="319"/>
      <c r="ID142" s="319"/>
      <c r="IE142" s="319"/>
      <c r="IF142" s="319"/>
      <c r="IG142" s="318"/>
    </row>
    <row r="143" spans="1:241" s="267" customFormat="1" ht="12.75" customHeight="1" x14ac:dyDescent="0.2">
      <c r="A143" s="370" t="s">
        <v>1554</v>
      </c>
      <c r="B143" s="270">
        <v>5740</v>
      </c>
      <c r="C143" s="270">
        <v>4510</v>
      </c>
      <c r="D143" s="270">
        <v>2120</v>
      </c>
      <c r="E143" s="270">
        <v>2390</v>
      </c>
      <c r="F143" s="270">
        <v>3675</v>
      </c>
      <c r="G143" s="270">
        <v>325</v>
      </c>
      <c r="H143" s="270">
        <v>0</v>
      </c>
      <c r="I143" s="270">
        <v>5735</v>
      </c>
      <c r="J143" s="270" t="s">
        <v>1676</v>
      </c>
      <c r="K143" s="270">
        <v>234705</v>
      </c>
      <c r="L143" s="270"/>
      <c r="M143" s="270">
        <v>0</v>
      </c>
      <c r="N143" s="270">
        <v>0</v>
      </c>
      <c r="O143" s="270">
        <v>0</v>
      </c>
      <c r="P143" s="270">
        <v>0</v>
      </c>
      <c r="Q143" s="270">
        <v>0</v>
      </c>
      <c r="R143" s="270">
        <v>0</v>
      </c>
      <c r="S143" s="270">
        <v>0</v>
      </c>
      <c r="T143" s="270">
        <v>0</v>
      </c>
      <c r="U143" s="270"/>
      <c r="V143" s="270"/>
      <c r="W143" s="270"/>
      <c r="X143" s="270">
        <v>45.698548697324711</v>
      </c>
      <c r="Y143" s="270">
        <v>45</v>
      </c>
      <c r="Z143" s="270">
        <v>1595</v>
      </c>
      <c r="AA143" s="270">
        <v>1440</v>
      </c>
      <c r="AB143" s="270">
        <v>1135</v>
      </c>
      <c r="AC143" s="270">
        <v>685</v>
      </c>
      <c r="AD143" s="270">
        <v>675</v>
      </c>
      <c r="AE143" s="270">
        <v>140</v>
      </c>
      <c r="AF143" s="270">
        <v>0</v>
      </c>
      <c r="AG143" s="270">
        <v>0</v>
      </c>
      <c r="AH143" s="270">
        <v>0</v>
      </c>
      <c r="AI143" s="270">
        <v>0</v>
      </c>
      <c r="AJ143" s="270">
        <v>0</v>
      </c>
      <c r="AK143" s="270">
        <v>0</v>
      </c>
      <c r="AL143" s="270">
        <v>0</v>
      </c>
      <c r="AM143" s="270">
        <v>0</v>
      </c>
      <c r="AN143" s="270">
        <v>0</v>
      </c>
      <c r="AO143" s="270">
        <v>0</v>
      </c>
      <c r="AP143" s="270">
        <v>0</v>
      </c>
      <c r="AQ143" s="270">
        <v>0</v>
      </c>
      <c r="AR143" s="270">
        <v>0</v>
      </c>
      <c r="AS143" s="270">
        <v>0</v>
      </c>
      <c r="AT143" s="270">
        <v>0</v>
      </c>
      <c r="AU143" s="270">
        <v>0</v>
      </c>
      <c r="AV143" s="270">
        <v>0</v>
      </c>
      <c r="AW143" s="270">
        <v>0</v>
      </c>
      <c r="AX143" s="270">
        <v>0</v>
      </c>
      <c r="AY143" s="270">
        <v>0</v>
      </c>
      <c r="AZ143" s="270">
        <v>0</v>
      </c>
      <c r="BA143" s="270">
        <v>0</v>
      </c>
      <c r="BB143" s="270">
        <v>5740</v>
      </c>
      <c r="BC143" s="270">
        <v>0</v>
      </c>
      <c r="BD143" s="270">
        <v>0</v>
      </c>
      <c r="BE143" s="270">
        <v>0</v>
      </c>
      <c r="BF143" s="270">
        <v>0</v>
      </c>
      <c r="BG143" s="270">
        <v>1420</v>
      </c>
      <c r="BH143" s="270" t="s">
        <v>1676</v>
      </c>
      <c r="BI143" s="270">
        <v>0</v>
      </c>
      <c r="BJ143" s="270">
        <v>0</v>
      </c>
      <c r="BK143" s="270">
        <v>0</v>
      </c>
      <c r="BL143" s="270" t="s">
        <v>1676</v>
      </c>
      <c r="BM143" s="270">
        <v>0</v>
      </c>
      <c r="BN143" s="270">
        <v>0</v>
      </c>
      <c r="BO143" s="270">
        <v>0</v>
      </c>
      <c r="BP143" s="270">
        <v>0</v>
      </c>
      <c r="BQ143" s="270">
        <v>0</v>
      </c>
      <c r="BR143" s="270">
        <v>0</v>
      </c>
      <c r="BS143" s="270">
        <v>0</v>
      </c>
      <c r="BT143" s="270">
        <v>3065</v>
      </c>
      <c r="BU143" s="270">
        <v>0</v>
      </c>
      <c r="BV143" s="270"/>
      <c r="BW143" s="270">
        <v>15</v>
      </c>
      <c r="BX143" s="270">
        <v>0</v>
      </c>
      <c r="BY143" s="270" t="s">
        <v>1676</v>
      </c>
      <c r="BZ143" s="270">
        <v>0</v>
      </c>
      <c r="CA143" s="270">
        <v>0</v>
      </c>
      <c r="CB143" s="270">
        <v>0</v>
      </c>
      <c r="CC143" s="270">
        <v>0</v>
      </c>
      <c r="CD143" s="270" t="s">
        <v>1676</v>
      </c>
      <c r="CE143" s="270">
        <v>0</v>
      </c>
      <c r="CF143" s="270">
        <v>0</v>
      </c>
      <c r="CG143" s="270">
        <v>4505</v>
      </c>
      <c r="CH143" s="270">
        <v>0</v>
      </c>
      <c r="CI143" s="270">
        <v>0</v>
      </c>
      <c r="CJ143" s="270">
        <v>0</v>
      </c>
      <c r="CK143" s="270">
        <v>0</v>
      </c>
      <c r="CL143" s="270">
        <v>0</v>
      </c>
      <c r="CM143" s="270">
        <v>0</v>
      </c>
      <c r="CN143" s="270">
        <v>0</v>
      </c>
      <c r="CO143" s="270">
        <v>0</v>
      </c>
      <c r="CP143" s="270">
        <v>0</v>
      </c>
      <c r="CQ143" s="270">
        <v>0</v>
      </c>
      <c r="CR143" s="270">
        <v>0</v>
      </c>
      <c r="CS143" s="270">
        <v>0</v>
      </c>
      <c r="CT143" s="270">
        <v>0</v>
      </c>
      <c r="CU143" s="270">
        <v>0</v>
      </c>
      <c r="CV143" s="270">
        <v>0</v>
      </c>
      <c r="CW143" s="270">
        <v>0</v>
      </c>
      <c r="CX143" s="270">
        <v>0</v>
      </c>
      <c r="CY143" s="270">
        <v>0</v>
      </c>
      <c r="CZ143" s="270">
        <v>0</v>
      </c>
      <c r="DA143" s="270">
        <v>0</v>
      </c>
      <c r="DB143" s="270">
        <v>0</v>
      </c>
      <c r="DC143" s="270">
        <v>0</v>
      </c>
      <c r="DD143" s="270">
        <v>0</v>
      </c>
      <c r="DE143" s="270">
        <v>0</v>
      </c>
      <c r="DF143" s="270">
        <v>0</v>
      </c>
      <c r="DG143" s="270">
        <v>0</v>
      </c>
      <c r="DH143" s="270">
        <v>0</v>
      </c>
      <c r="DI143" s="270">
        <v>0</v>
      </c>
      <c r="DJ143" s="270">
        <v>0</v>
      </c>
      <c r="DK143" s="270">
        <v>0</v>
      </c>
      <c r="DL143" s="270">
        <v>0</v>
      </c>
      <c r="DM143" s="270">
        <v>0</v>
      </c>
      <c r="DN143" s="270">
        <v>0</v>
      </c>
      <c r="DO143" s="270">
        <v>0</v>
      </c>
      <c r="DP143" s="270">
        <v>0</v>
      </c>
      <c r="DQ143" s="270"/>
      <c r="DR143" s="270">
        <v>0</v>
      </c>
      <c r="DS143" s="270">
        <v>0</v>
      </c>
      <c r="DT143" s="270">
        <v>0</v>
      </c>
      <c r="DU143" s="270">
        <v>0</v>
      </c>
      <c r="DV143" s="270">
        <v>0</v>
      </c>
      <c r="DW143" s="270">
        <v>0</v>
      </c>
      <c r="DX143" s="270">
        <v>0</v>
      </c>
      <c r="DY143" s="270">
        <v>0</v>
      </c>
      <c r="DZ143" s="270">
        <v>0</v>
      </c>
      <c r="EA143" s="270">
        <v>0</v>
      </c>
      <c r="EB143" s="270">
        <v>0</v>
      </c>
      <c r="EC143" s="270">
        <v>0</v>
      </c>
      <c r="ED143" s="270">
        <v>0</v>
      </c>
      <c r="EE143" s="270">
        <v>0</v>
      </c>
      <c r="EF143" s="270">
        <v>0</v>
      </c>
      <c r="EG143" s="270">
        <v>0</v>
      </c>
      <c r="EH143" s="270">
        <v>0</v>
      </c>
      <c r="EI143" s="270">
        <v>0</v>
      </c>
      <c r="EJ143" s="270">
        <v>0</v>
      </c>
      <c r="EK143" s="270">
        <v>0</v>
      </c>
      <c r="EL143" s="270">
        <v>0</v>
      </c>
      <c r="EM143" s="270">
        <v>0</v>
      </c>
      <c r="EN143" s="270">
        <v>0</v>
      </c>
      <c r="EO143" s="270">
        <v>15</v>
      </c>
      <c r="EP143" s="270">
        <v>2850</v>
      </c>
      <c r="EQ143" s="270">
        <v>195</v>
      </c>
      <c r="ER143" s="270">
        <v>555</v>
      </c>
      <c r="ES143" s="270">
        <v>0</v>
      </c>
      <c r="ET143" s="270">
        <v>1395</v>
      </c>
      <c r="EU143" s="270">
        <v>0</v>
      </c>
      <c r="EV143" s="270">
        <v>0</v>
      </c>
      <c r="EW143" s="270">
        <v>0</v>
      </c>
      <c r="EX143" s="270">
        <v>0</v>
      </c>
      <c r="EY143" s="270">
        <v>0</v>
      </c>
      <c r="EZ143" s="270">
        <v>0</v>
      </c>
      <c r="FA143" s="270">
        <v>0</v>
      </c>
      <c r="FB143" s="270">
        <v>0</v>
      </c>
      <c r="FC143" s="270">
        <v>0</v>
      </c>
      <c r="FD143" s="270">
        <v>0</v>
      </c>
      <c r="FE143" s="270">
        <v>0</v>
      </c>
      <c r="FF143" s="270">
        <v>0</v>
      </c>
      <c r="FG143" s="270">
        <v>0</v>
      </c>
      <c r="FH143" s="270">
        <v>0</v>
      </c>
      <c r="FI143" s="270">
        <v>0</v>
      </c>
      <c r="FJ143" s="270">
        <v>0</v>
      </c>
      <c r="FK143" s="270">
        <v>0</v>
      </c>
      <c r="FL143" s="351">
        <v>0</v>
      </c>
      <c r="FM143" s="323">
        <v>515</v>
      </c>
      <c r="FN143" s="324">
        <v>0</v>
      </c>
      <c r="FO143" s="270"/>
      <c r="FP143" s="89"/>
      <c r="FQ143" s="270"/>
      <c r="FR143" s="319"/>
      <c r="FS143" s="319"/>
      <c r="FT143" s="319"/>
      <c r="FU143" s="319"/>
      <c r="FV143" s="319"/>
      <c r="FW143" s="319"/>
      <c r="FX143" s="319"/>
      <c r="FY143" s="319"/>
      <c r="FZ143" s="319"/>
      <c r="GA143" s="319"/>
      <c r="GB143" s="319"/>
      <c r="GC143" s="319"/>
      <c r="GD143" s="319"/>
      <c r="GE143" s="319"/>
      <c r="GF143" s="319"/>
      <c r="GG143" s="319"/>
      <c r="GH143" s="319"/>
      <c r="GI143" s="319"/>
      <c r="GJ143" s="319"/>
      <c r="GK143" s="319"/>
      <c r="GL143" s="319"/>
      <c r="GM143" s="319"/>
      <c r="GN143" s="319"/>
      <c r="GO143" s="319"/>
      <c r="GP143" s="319"/>
      <c r="GQ143" s="319"/>
      <c r="GR143" s="319"/>
      <c r="GS143" s="319"/>
      <c r="GT143" s="319"/>
      <c r="GU143" s="319"/>
      <c r="GV143" s="319"/>
      <c r="GW143" s="319"/>
      <c r="GX143" s="319"/>
      <c r="GY143" s="319"/>
      <c r="GZ143" s="319"/>
      <c r="HA143" s="319"/>
      <c r="HB143" s="319"/>
      <c r="HC143" s="319"/>
      <c r="HD143" s="319"/>
      <c r="HE143" s="319"/>
      <c r="HF143" s="319"/>
      <c r="HG143" s="319"/>
      <c r="HH143" s="319"/>
      <c r="HI143" s="319"/>
      <c r="HJ143" s="319"/>
      <c r="HK143" s="319"/>
      <c r="HL143" s="319"/>
      <c r="HM143" s="319"/>
      <c r="HN143" s="319"/>
      <c r="HO143" s="319"/>
      <c r="HP143" s="319"/>
      <c r="HQ143" s="319"/>
      <c r="HR143" s="319"/>
      <c r="HS143" s="319"/>
      <c r="HT143" s="319"/>
      <c r="HU143" s="319"/>
      <c r="HV143" s="319"/>
      <c r="HW143" s="319"/>
      <c r="HX143" s="319"/>
      <c r="HY143" s="319"/>
      <c r="HZ143" s="319"/>
      <c r="IA143" s="319"/>
      <c r="IB143" s="319"/>
      <c r="IC143" s="319"/>
      <c r="ID143" s="320"/>
      <c r="IE143" s="320"/>
      <c r="IF143" s="320"/>
      <c r="IG143" s="321"/>
    </row>
    <row r="144" spans="1:241" ht="12.75" customHeight="1" x14ac:dyDescent="0.2">
      <c r="A144" s="370" t="s">
        <v>336</v>
      </c>
      <c r="B144" s="270">
        <v>6450</v>
      </c>
      <c r="C144" s="270">
        <v>6450</v>
      </c>
      <c r="D144" s="270">
        <v>2775</v>
      </c>
      <c r="E144" s="270">
        <v>3675</v>
      </c>
      <c r="F144" s="270">
        <v>0</v>
      </c>
      <c r="G144" s="270">
        <v>0</v>
      </c>
      <c r="H144" s="270">
        <v>6450</v>
      </c>
      <c r="I144" s="270">
        <v>860</v>
      </c>
      <c r="J144" s="270">
        <v>5595</v>
      </c>
      <c r="K144" s="270">
        <v>1980</v>
      </c>
      <c r="L144" s="270">
        <v>95.776411226742354</v>
      </c>
      <c r="M144" s="270">
        <v>3320</v>
      </c>
      <c r="N144" s="270">
        <v>1195</v>
      </c>
      <c r="O144" s="270">
        <v>565</v>
      </c>
      <c r="P144" s="270">
        <v>500</v>
      </c>
      <c r="Q144" s="270">
        <v>225</v>
      </c>
      <c r="R144" s="270">
        <v>115</v>
      </c>
      <c r="S144" s="270">
        <v>160</v>
      </c>
      <c r="T144" s="270">
        <v>265</v>
      </c>
      <c r="U144" s="270">
        <v>2.3088578088578089</v>
      </c>
      <c r="V144" s="270">
        <v>2</v>
      </c>
      <c r="W144" s="270">
        <v>28</v>
      </c>
      <c r="X144" s="270">
        <v>54.878745536407394</v>
      </c>
      <c r="Y144" s="270">
        <v>0</v>
      </c>
      <c r="Z144" s="270">
        <v>430</v>
      </c>
      <c r="AA144" s="270">
        <v>1265</v>
      </c>
      <c r="AB144" s="270">
        <v>2145</v>
      </c>
      <c r="AC144" s="270">
        <v>1875</v>
      </c>
      <c r="AD144" s="270">
        <v>705</v>
      </c>
      <c r="AE144" s="270">
        <v>20</v>
      </c>
      <c r="AF144" s="270">
        <v>715</v>
      </c>
      <c r="AG144" s="270">
        <v>25</v>
      </c>
      <c r="AH144" s="270" t="s">
        <v>1676</v>
      </c>
      <c r="AI144" s="270">
        <v>10</v>
      </c>
      <c r="AJ144" s="270">
        <v>95</v>
      </c>
      <c r="AK144" s="270">
        <v>15</v>
      </c>
      <c r="AL144" s="270">
        <v>615</v>
      </c>
      <c r="AM144" s="270">
        <v>1250</v>
      </c>
      <c r="AN144" s="270">
        <v>85</v>
      </c>
      <c r="AO144" s="270">
        <v>0</v>
      </c>
      <c r="AP144" s="270">
        <v>0</v>
      </c>
      <c r="AQ144" s="270">
        <v>180</v>
      </c>
      <c r="AR144" s="270">
        <v>240</v>
      </c>
      <c r="AS144" s="270">
        <v>115</v>
      </c>
      <c r="AT144" s="270">
        <v>320</v>
      </c>
      <c r="AU144" s="270">
        <v>0</v>
      </c>
      <c r="AV144" s="270">
        <v>180</v>
      </c>
      <c r="AW144" s="270">
        <v>510</v>
      </c>
      <c r="AX144" s="270" t="s">
        <v>1676</v>
      </c>
      <c r="AY144" s="270">
        <v>200</v>
      </c>
      <c r="AZ144" s="270">
        <v>1685</v>
      </c>
      <c r="BA144" s="270">
        <v>45</v>
      </c>
      <c r="BB144" s="270">
        <v>155</v>
      </c>
      <c r="BC144" s="270">
        <v>90</v>
      </c>
      <c r="BD144" s="270">
        <v>105</v>
      </c>
      <c r="BE144" s="270">
        <v>55</v>
      </c>
      <c r="BF144" s="270" t="s">
        <v>1676</v>
      </c>
      <c r="BG144" s="270" t="s">
        <v>1676</v>
      </c>
      <c r="BH144" s="270">
        <v>230</v>
      </c>
      <c r="BI144" s="270" t="s">
        <v>1676</v>
      </c>
      <c r="BJ144" s="270" t="s">
        <v>1676</v>
      </c>
      <c r="BK144" s="270" t="s">
        <v>1676</v>
      </c>
      <c r="BL144" s="270">
        <v>95</v>
      </c>
      <c r="BM144" s="270">
        <v>1720</v>
      </c>
      <c r="BN144" s="270">
        <v>175</v>
      </c>
      <c r="BO144" s="270">
        <v>2700</v>
      </c>
      <c r="BP144" s="270">
        <v>660</v>
      </c>
      <c r="BQ144" s="270">
        <v>0</v>
      </c>
      <c r="BR144" s="270">
        <v>0</v>
      </c>
      <c r="BS144" s="270">
        <v>10</v>
      </c>
      <c r="BT144" s="270">
        <v>395</v>
      </c>
      <c r="BU144" s="270">
        <v>30</v>
      </c>
      <c r="BV144" s="270"/>
      <c r="BW144" s="270">
        <v>175</v>
      </c>
      <c r="BX144" s="270">
        <v>0</v>
      </c>
      <c r="BY144" s="270" t="s">
        <v>1676</v>
      </c>
      <c r="BZ144" s="270">
        <v>0</v>
      </c>
      <c r="CA144" s="270">
        <v>0</v>
      </c>
      <c r="CB144" s="270">
        <v>0</v>
      </c>
      <c r="CC144" s="270">
        <v>0</v>
      </c>
      <c r="CD144" s="270">
        <v>30</v>
      </c>
      <c r="CE144" s="270" t="s">
        <v>1676</v>
      </c>
      <c r="CF144" s="270">
        <v>0</v>
      </c>
      <c r="CG144" s="270">
        <v>6415</v>
      </c>
      <c r="CH144" s="270">
        <v>0</v>
      </c>
      <c r="CI144" s="270">
        <v>1820</v>
      </c>
      <c r="CJ144" s="270">
        <v>425</v>
      </c>
      <c r="CK144" s="270">
        <v>1985</v>
      </c>
      <c r="CL144" s="270">
        <v>115</v>
      </c>
      <c r="CM144" s="270">
        <v>0</v>
      </c>
      <c r="CN144" s="270">
        <v>0</v>
      </c>
      <c r="CO144" s="270">
        <v>0</v>
      </c>
      <c r="CP144" s="270">
        <v>0</v>
      </c>
      <c r="CQ144" s="270">
        <v>0</v>
      </c>
      <c r="CR144" s="270">
        <v>0</v>
      </c>
      <c r="CS144" s="270">
        <v>0</v>
      </c>
      <c r="CT144" s="270">
        <v>0</v>
      </c>
      <c r="CU144" s="270">
        <v>0</v>
      </c>
      <c r="CV144" s="270">
        <v>225</v>
      </c>
      <c r="CW144" s="270">
        <v>95</v>
      </c>
      <c r="CX144" s="270">
        <v>0</v>
      </c>
      <c r="CY144" s="270">
        <v>0</v>
      </c>
      <c r="CZ144" s="270">
        <v>0</v>
      </c>
      <c r="DA144" s="270">
        <v>730</v>
      </c>
      <c r="DB144" s="270">
        <v>0</v>
      </c>
      <c r="DC144" s="270">
        <v>0</v>
      </c>
      <c r="DD144" s="270">
        <v>570</v>
      </c>
      <c r="DE144" s="270">
        <v>0</v>
      </c>
      <c r="DF144" s="270">
        <v>0</v>
      </c>
      <c r="DG144" s="270">
        <v>0</v>
      </c>
      <c r="DH144" s="270">
        <v>0</v>
      </c>
      <c r="DI144" s="270">
        <v>0</v>
      </c>
      <c r="DJ144" s="270">
        <v>0</v>
      </c>
      <c r="DK144" s="270">
        <v>0</v>
      </c>
      <c r="DL144" s="270">
        <v>0</v>
      </c>
      <c r="DM144" s="270">
        <v>0</v>
      </c>
      <c r="DN144" s="270">
        <v>0</v>
      </c>
      <c r="DO144" s="270">
        <v>0</v>
      </c>
      <c r="DP144" s="270">
        <v>0</v>
      </c>
      <c r="DQ144" s="270"/>
      <c r="DR144" s="270">
        <v>0</v>
      </c>
      <c r="DS144" s="270">
        <v>0</v>
      </c>
      <c r="DT144" s="270">
        <v>0</v>
      </c>
      <c r="DU144" s="270">
        <v>0</v>
      </c>
      <c r="DV144" s="270">
        <v>0</v>
      </c>
      <c r="DW144" s="270">
        <v>0</v>
      </c>
      <c r="DX144" s="270">
        <v>0</v>
      </c>
      <c r="DY144" s="270">
        <v>0</v>
      </c>
      <c r="DZ144" s="270">
        <v>0</v>
      </c>
      <c r="EA144" s="270">
        <v>0</v>
      </c>
      <c r="EB144" s="270">
        <v>0</v>
      </c>
      <c r="EC144" s="270">
        <v>0</v>
      </c>
      <c r="ED144" s="270">
        <v>0</v>
      </c>
      <c r="EE144" s="270">
        <v>0</v>
      </c>
      <c r="EF144" s="270">
        <v>0</v>
      </c>
      <c r="EG144" s="270">
        <v>0</v>
      </c>
      <c r="EH144" s="270">
        <v>0</v>
      </c>
      <c r="EI144" s="270">
        <v>0</v>
      </c>
      <c r="EJ144" s="270">
        <v>0</v>
      </c>
      <c r="EK144" s="270">
        <v>480</v>
      </c>
      <c r="EL144" s="270">
        <v>0</v>
      </c>
      <c r="EM144" s="270">
        <v>0</v>
      </c>
      <c r="EN144" s="270">
        <v>0</v>
      </c>
      <c r="EO144" s="270">
        <v>0</v>
      </c>
      <c r="EP144" s="270">
        <v>0</v>
      </c>
      <c r="EQ144" s="270">
        <v>0</v>
      </c>
      <c r="ER144" s="270">
        <v>0</v>
      </c>
      <c r="ES144" s="270">
        <v>0</v>
      </c>
      <c r="ET144" s="270">
        <v>0</v>
      </c>
      <c r="EU144" s="270">
        <v>0</v>
      </c>
      <c r="EV144" s="270" t="s">
        <v>1676</v>
      </c>
      <c r="EW144" s="270">
        <v>0</v>
      </c>
      <c r="EX144" s="270">
        <v>0</v>
      </c>
      <c r="EY144" s="270">
        <v>0</v>
      </c>
      <c r="EZ144" s="270">
        <v>0</v>
      </c>
      <c r="FA144" s="270">
        <v>0</v>
      </c>
      <c r="FB144" s="270">
        <v>0</v>
      </c>
      <c r="FC144" s="270">
        <v>0</v>
      </c>
      <c r="FD144" s="270">
        <v>0</v>
      </c>
      <c r="FE144" s="270">
        <v>0</v>
      </c>
      <c r="FF144" s="270">
        <v>0</v>
      </c>
      <c r="FG144" s="270">
        <v>0</v>
      </c>
      <c r="FH144" s="270">
        <v>0</v>
      </c>
      <c r="FI144" s="270">
        <v>0</v>
      </c>
      <c r="FJ144" s="270">
        <v>0</v>
      </c>
      <c r="FK144" s="270">
        <v>0</v>
      </c>
      <c r="FL144" s="351">
        <v>6295</v>
      </c>
      <c r="FM144" s="323">
        <v>0</v>
      </c>
      <c r="FN144" s="324">
        <v>6340</v>
      </c>
      <c r="FO144" s="270"/>
      <c r="FP144" s="89"/>
      <c r="FQ144" s="270"/>
      <c r="FR144" s="319"/>
      <c r="FS144" s="319"/>
      <c r="FT144" s="319"/>
      <c r="FU144" s="319"/>
      <c r="FV144" s="319"/>
      <c r="FW144" s="319"/>
      <c r="FX144" s="319"/>
      <c r="FY144" s="319"/>
      <c r="FZ144" s="319"/>
      <c r="GA144" s="319"/>
      <c r="GB144" s="319"/>
      <c r="GC144" s="319"/>
      <c r="GD144" s="319"/>
      <c r="GE144" s="319"/>
      <c r="GF144" s="319"/>
      <c r="GG144" s="319"/>
      <c r="GH144" s="319"/>
      <c r="GI144" s="319"/>
      <c r="GJ144" s="319"/>
      <c r="GK144" s="319"/>
      <c r="GL144" s="319"/>
      <c r="GM144" s="319"/>
      <c r="GN144" s="319"/>
      <c r="GO144" s="319"/>
      <c r="GP144" s="319"/>
      <c r="GQ144" s="319"/>
      <c r="GR144" s="319"/>
      <c r="GS144" s="319"/>
      <c r="GT144" s="319"/>
      <c r="GU144" s="319"/>
      <c r="GV144" s="319"/>
      <c r="GW144" s="319"/>
      <c r="GX144" s="319"/>
      <c r="GY144" s="319"/>
      <c r="GZ144" s="319"/>
      <c r="HA144" s="319"/>
      <c r="HB144" s="319"/>
      <c r="HC144" s="319"/>
      <c r="HD144" s="319"/>
      <c r="HE144" s="319"/>
      <c r="HF144" s="319"/>
      <c r="HG144" s="319"/>
      <c r="HH144" s="319"/>
      <c r="HI144" s="319"/>
      <c r="HJ144" s="319"/>
      <c r="HK144" s="319"/>
      <c r="HL144" s="319"/>
      <c r="HM144" s="319"/>
      <c r="HN144" s="319"/>
      <c r="HO144" s="319"/>
      <c r="HP144" s="319"/>
      <c r="HQ144" s="319"/>
      <c r="HR144" s="319"/>
      <c r="HS144" s="319"/>
      <c r="HT144" s="319"/>
      <c r="HU144" s="319"/>
      <c r="HV144" s="319"/>
      <c r="HW144" s="319"/>
      <c r="HX144" s="319"/>
      <c r="HY144" s="319"/>
      <c r="HZ144" s="319"/>
      <c r="IA144" s="319"/>
      <c r="IB144" s="319"/>
      <c r="IC144" s="319"/>
      <c r="ID144" s="319"/>
      <c r="IE144" s="319"/>
      <c r="IF144" s="319"/>
      <c r="IG144" s="318"/>
    </row>
    <row r="145" spans="1:241" ht="12.75" customHeight="1" x14ac:dyDescent="0.2">
      <c r="A145" s="370" t="s">
        <v>361</v>
      </c>
      <c r="B145" s="270">
        <v>3770</v>
      </c>
      <c r="C145" s="270">
        <v>3770</v>
      </c>
      <c r="D145" s="270">
        <v>1830</v>
      </c>
      <c r="E145" s="270">
        <v>1935</v>
      </c>
      <c r="F145" s="270">
        <v>0</v>
      </c>
      <c r="G145" s="270">
        <v>0</v>
      </c>
      <c r="H145" s="270">
        <v>3770</v>
      </c>
      <c r="I145" s="270">
        <v>720</v>
      </c>
      <c r="J145" s="270">
        <v>3050</v>
      </c>
      <c r="K145" s="270">
        <v>1595</v>
      </c>
      <c r="L145" s="270">
        <v>156.81909547738692</v>
      </c>
      <c r="M145" s="270">
        <v>760</v>
      </c>
      <c r="N145" s="270">
        <v>750</v>
      </c>
      <c r="O145" s="270">
        <v>615</v>
      </c>
      <c r="P145" s="270">
        <v>810</v>
      </c>
      <c r="Q145" s="270">
        <v>240</v>
      </c>
      <c r="R145" s="270">
        <v>110</v>
      </c>
      <c r="S145" s="270">
        <v>100</v>
      </c>
      <c r="T145" s="270">
        <v>200</v>
      </c>
      <c r="U145" s="270">
        <v>2.2108183079056865</v>
      </c>
      <c r="V145" s="270">
        <v>2</v>
      </c>
      <c r="W145" s="270">
        <v>73</v>
      </c>
      <c r="X145" s="270">
        <v>55.366896918172159</v>
      </c>
      <c r="Y145" s="270">
        <v>0</v>
      </c>
      <c r="Z145" s="270">
        <v>280</v>
      </c>
      <c r="AA145" s="270">
        <v>730</v>
      </c>
      <c r="AB145" s="270">
        <v>1130</v>
      </c>
      <c r="AC145" s="270">
        <v>1130</v>
      </c>
      <c r="AD145" s="270">
        <v>480</v>
      </c>
      <c r="AE145" s="270">
        <v>15</v>
      </c>
      <c r="AF145" s="270">
        <v>115</v>
      </c>
      <c r="AG145" s="270">
        <v>0</v>
      </c>
      <c r="AH145" s="270">
        <v>315</v>
      </c>
      <c r="AI145" s="270">
        <v>30</v>
      </c>
      <c r="AJ145" s="270">
        <v>65</v>
      </c>
      <c r="AK145" s="270">
        <v>20</v>
      </c>
      <c r="AL145" s="270">
        <v>325</v>
      </c>
      <c r="AM145" s="270">
        <v>665</v>
      </c>
      <c r="AN145" s="270">
        <v>10</v>
      </c>
      <c r="AO145" s="270">
        <v>0</v>
      </c>
      <c r="AP145" s="270">
        <v>220</v>
      </c>
      <c r="AQ145" s="270">
        <v>130</v>
      </c>
      <c r="AR145" s="270">
        <v>105</v>
      </c>
      <c r="AS145" s="270">
        <v>50</v>
      </c>
      <c r="AT145" s="270">
        <v>125</v>
      </c>
      <c r="AU145" s="270">
        <v>0</v>
      </c>
      <c r="AV145" s="270">
        <v>215</v>
      </c>
      <c r="AW145" s="270">
        <v>350</v>
      </c>
      <c r="AX145" s="270">
        <v>0</v>
      </c>
      <c r="AY145" s="270">
        <v>0</v>
      </c>
      <c r="AZ145" s="270">
        <v>945</v>
      </c>
      <c r="BA145" s="270" t="s">
        <v>1676</v>
      </c>
      <c r="BB145" s="270">
        <v>85</v>
      </c>
      <c r="BC145" s="270">
        <v>10</v>
      </c>
      <c r="BD145" s="270">
        <v>115</v>
      </c>
      <c r="BE145" s="270">
        <v>50</v>
      </c>
      <c r="BF145" s="270">
        <v>0</v>
      </c>
      <c r="BG145" s="270">
        <v>0</v>
      </c>
      <c r="BH145" s="270">
        <v>120</v>
      </c>
      <c r="BI145" s="270">
        <v>315</v>
      </c>
      <c r="BJ145" s="270">
        <v>25</v>
      </c>
      <c r="BK145" s="270">
        <v>190</v>
      </c>
      <c r="BL145" s="270">
        <v>80</v>
      </c>
      <c r="BM145" s="270">
        <v>1115</v>
      </c>
      <c r="BN145" s="270">
        <v>140</v>
      </c>
      <c r="BO145" s="270">
        <v>1045</v>
      </c>
      <c r="BP145" s="270">
        <v>335</v>
      </c>
      <c r="BQ145" s="270">
        <v>0</v>
      </c>
      <c r="BR145" s="270">
        <v>0</v>
      </c>
      <c r="BS145" s="270" t="s">
        <v>1676</v>
      </c>
      <c r="BT145" s="270">
        <v>120</v>
      </c>
      <c r="BU145" s="270">
        <v>25</v>
      </c>
      <c r="BV145" s="270"/>
      <c r="BW145" s="270">
        <v>75</v>
      </c>
      <c r="BX145" s="270">
        <v>0</v>
      </c>
      <c r="BY145" s="270">
        <v>0</v>
      </c>
      <c r="BZ145" s="270">
        <v>0</v>
      </c>
      <c r="CA145" s="270">
        <v>0</v>
      </c>
      <c r="CB145" s="270">
        <v>0</v>
      </c>
      <c r="CC145" s="270">
        <v>0</v>
      </c>
      <c r="CD145" s="270" t="s">
        <v>1676</v>
      </c>
      <c r="CE145" s="270">
        <v>0</v>
      </c>
      <c r="CF145" s="270">
        <v>0</v>
      </c>
      <c r="CG145" s="270">
        <v>3765</v>
      </c>
      <c r="CH145" s="270">
        <v>0</v>
      </c>
      <c r="CI145" s="270">
        <v>1290</v>
      </c>
      <c r="CJ145" s="270">
        <v>245</v>
      </c>
      <c r="CK145" s="270">
        <v>1205</v>
      </c>
      <c r="CL145" s="270">
        <v>115</v>
      </c>
      <c r="CM145" s="270">
        <v>320</v>
      </c>
      <c r="CN145" s="270">
        <v>0</v>
      </c>
      <c r="CO145" s="270">
        <v>0</v>
      </c>
      <c r="CP145" s="270">
        <v>0</v>
      </c>
      <c r="CQ145" s="270">
        <v>0</v>
      </c>
      <c r="CR145" s="270">
        <v>0</v>
      </c>
      <c r="CS145" s="270">
        <v>0</v>
      </c>
      <c r="CT145" s="270">
        <v>0</v>
      </c>
      <c r="CU145" s="270">
        <v>0</v>
      </c>
      <c r="CV145" s="270">
        <v>0</v>
      </c>
      <c r="CW145" s="270">
        <v>0</v>
      </c>
      <c r="CX145" s="270">
        <v>0</v>
      </c>
      <c r="CY145" s="270">
        <v>0</v>
      </c>
      <c r="CZ145" s="270">
        <v>0</v>
      </c>
      <c r="DA145" s="270">
        <v>0</v>
      </c>
      <c r="DB145" s="270">
        <v>0</v>
      </c>
      <c r="DC145" s="270">
        <v>0</v>
      </c>
      <c r="DD145" s="270">
        <v>410</v>
      </c>
      <c r="DE145" s="270">
        <v>0</v>
      </c>
      <c r="DF145" s="270">
        <v>0</v>
      </c>
      <c r="DG145" s="270">
        <v>0</v>
      </c>
      <c r="DH145" s="270">
        <v>0</v>
      </c>
      <c r="DI145" s="270">
        <v>0</v>
      </c>
      <c r="DJ145" s="270">
        <v>0</v>
      </c>
      <c r="DK145" s="270">
        <v>0</v>
      </c>
      <c r="DL145" s="270">
        <v>0</v>
      </c>
      <c r="DM145" s="270">
        <v>0</v>
      </c>
      <c r="DN145" s="270">
        <v>0</v>
      </c>
      <c r="DO145" s="270">
        <v>0</v>
      </c>
      <c r="DP145" s="270">
        <v>0</v>
      </c>
      <c r="DQ145" s="270"/>
      <c r="DR145" s="270">
        <v>0</v>
      </c>
      <c r="DS145" s="270">
        <v>0</v>
      </c>
      <c r="DT145" s="270">
        <v>0</v>
      </c>
      <c r="DU145" s="270">
        <v>0</v>
      </c>
      <c r="DV145" s="270">
        <v>0</v>
      </c>
      <c r="DW145" s="270">
        <v>0</v>
      </c>
      <c r="DX145" s="270">
        <v>0</v>
      </c>
      <c r="DY145" s="270">
        <v>0</v>
      </c>
      <c r="DZ145" s="270">
        <v>0</v>
      </c>
      <c r="EA145" s="270">
        <v>0</v>
      </c>
      <c r="EB145" s="270">
        <v>0</v>
      </c>
      <c r="EC145" s="270">
        <v>0</v>
      </c>
      <c r="ED145" s="270">
        <v>0</v>
      </c>
      <c r="EE145" s="270">
        <v>0</v>
      </c>
      <c r="EF145" s="270">
        <v>0</v>
      </c>
      <c r="EG145" s="270">
        <v>0</v>
      </c>
      <c r="EH145" s="270">
        <v>0</v>
      </c>
      <c r="EI145" s="270">
        <v>0</v>
      </c>
      <c r="EJ145" s="270">
        <v>0</v>
      </c>
      <c r="EK145" s="270">
        <v>185</v>
      </c>
      <c r="EL145" s="270">
        <v>0</v>
      </c>
      <c r="EM145" s="270">
        <v>0</v>
      </c>
      <c r="EN145" s="270">
        <v>0</v>
      </c>
      <c r="EO145" s="270">
        <v>0</v>
      </c>
      <c r="EP145" s="270">
        <v>0</v>
      </c>
      <c r="EQ145" s="270">
        <v>0</v>
      </c>
      <c r="ER145" s="270">
        <v>0</v>
      </c>
      <c r="ES145" s="270">
        <v>0</v>
      </c>
      <c r="ET145" s="270">
        <v>0</v>
      </c>
      <c r="EU145" s="270">
        <v>0</v>
      </c>
      <c r="EV145" s="270">
        <v>0</v>
      </c>
      <c r="EW145" s="270">
        <v>0</v>
      </c>
      <c r="EX145" s="270">
        <v>0</v>
      </c>
      <c r="EY145" s="270">
        <v>0</v>
      </c>
      <c r="EZ145" s="270">
        <v>0</v>
      </c>
      <c r="FA145" s="270">
        <v>0</v>
      </c>
      <c r="FB145" s="270">
        <v>0</v>
      </c>
      <c r="FC145" s="270">
        <v>0</v>
      </c>
      <c r="FD145" s="270">
        <v>0</v>
      </c>
      <c r="FE145" s="270">
        <v>0</v>
      </c>
      <c r="FF145" s="270">
        <v>0</v>
      </c>
      <c r="FG145" s="270">
        <v>0</v>
      </c>
      <c r="FH145" s="270">
        <v>0</v>
      </c>
      <c r="FI145" s="270">
        <v>0</v>
      </c>
      <c r="FJ145" s="270">
        <v>0</v>
      </c>
      <c r="FK145" s="270">
        <v>0</v>
      </c>
      <c r="FL145" s="351">
        <v>3685</v>
      </c>
      <c r="FM145" s="323">
        <v>0</v>
      </c>
      <c r="FN145" s="324">
        <v>3580</v>
      </c>
      <c r="FO145" s="270"/>
      <c r="FP145" s="89"/>
      <c r="FQ145" s="270"/>
      <c r="FR145" s="319"/>
      <c r="FS145" s="319"/>
      <c r="FT145" s="319"/>
      <c r="FU145" s="319"/>
      <c r="FV145" s="319"/>
      <c r="FW145" s="319"/>
      <c r="FX145" s="319"/>
      <c r="FY145" s="319"/>
      <c r="FZ145" s="319"/>
      <c r="GA145" s="319"/>
      <c r="GB145" s="319"/>
      <c r="GC145" s="319"/>
      <c r="GD145" s="319"/>
      <c r="GE145" s="319"/>
      <c r="GF145" s="319"/>
      <c r="GG145" s="319"/>
      <c r="GH145" s="319"/>
      <c r="GI145" s="319"/>
      <c r="GJ145" s="319"/>
      <c r="GK145" s="319"/>
      <c r="GL145" s="319"/>
      <c r="GM145" s="319"/>
      <c r="GN145" s="319"/>
      <c r="GO145" s="319"/>
      <c r="GP145" s="319"/>
      <c r="GQ145" s="319"/>
      <c r="GR145" s="319"/>
      <c r="GS145" s="319"/>
      <c r="GT145" s="319"/>
      <c r="GU145" s="319"/>
      <c r="GV145" s="319"/>
      <c r="GW145" s="319"/>
      <c r="GX145" s="319"/>
      <c r="GY145" s="319"/>
      <c r="GZ145" s="319"/>
      <c r="HA145" s="319"/>
      <c r="HB145" s="319"/>
      <c r="HC145" s="319"/>
      <c r="HD145" s="319"/>
      <c r="HE145" s="319"/>
      <c r="HF145" s="319"/>
      <c r="HG145" s="319"/>
      <c r="HH145" s="319"/>
      <c r="HI145" s="319"/>
      <c r="HJ145" s="319"/>
      <c r="HK145" s="319"/>
      <c r="HL145" s="319"/>
      <c r="HM145" s="319"/>
      <c r="HN145" s="319"/>
      <c r="HO145" s="319"/>
      <c r="HP145" s="319"/>
      <c r="HQ145" s="319"/>
      <c r="HR145" s="319"/>
      <c r="HS145" s="319"/>
      <c r="HT145" s="319"/>
      <c r="HU145" s="319"/>
      <c r="HV145" s="319"/>
      <c r="HW145" s="319"/>
      <c r="HX145" s="319"/>
      <c r="HY145" s="319"/>
      <c r="HZ145" s="319"/>
      <c r="IA145" s="319"/>
      <c r="IB145" s="319"/>
      <c r="IC145" s="319"/>
      <c r="ID145" s="319"/>
      <c r="IE145" s="319"/>
      <c r="IF145" s="319"/>
      <c r="IG145" s="318"/>
    </row>
    <row r="146" spans="1:241" ht="12.75" customHeight="1" x14ac:dyDescent="0.2">
      <c r="A146" s="370" t="s">
        <v>337</v>
      </c>
      <c r="B146" s="270">
        <v>8005</v>
      </c>
      <c r="C146" s="270">
        <v>8005</v>
      </c>
      <c r="D146" s="270">
        <v>3435</v>
      </c>
      <c r="E146" s="270">
        <v>4565</v>
      </c>
      <c r="F146" s="270">
        <v>0</v>
      </c>
      <c r="G146" s="270">
        <v>0</v>
      </c>
      <c r="H146" s="270">
        <v>8005</v>
      </c>
      <c r="I146" s="270">
        <v>1340</v>
      </c>
      <c r="J146" s="270">
        <v>6660</v>
      </c>
      <c r="K146" s="270">
        <v>3065</v>
      </c>
      <c r="L146" s="270">
        <v>72.873902942694883</v>
      </c>
      <c r="M146" s="270">
        <v>3835</v>
      </c>
      <c r="N146" s="270">
        <v>1500</v>
      </c>
      <c r="O146" s="270">
        <v>920</v>
      </c>
      <c r="P146" s="270">
        <v>715</v>
      </c>
      <c r="Q146" s="270">
        <v>330</v>
      </c>
      <c r="R146" s="270">
        <v>155</v>
      </c>
      <c r="S146" s="270">
        <v>195</v>
      </c>
      <c r="T146" s="270">
        <v>95</v>
      </c>
      <c r="U146" s="270">
        <v>2.2839046199701936</v>
      </c>
      <c r="V146" s="270">
        <v>2</v>
      </c>
      <c r="W146" s="270">
        <v>30</v>
      </c>
      <c r="X146" s="270">
        <v>56.127765970746346</v>
      </c>
      <c r="Y146" s="270">
        <v>0</v>
      </c>
      <c r="Z146" s="270">
        <v>685</v>
      </c>
      <c r="AA146" s="270">
        <v>1440</v>
      </c>
      <c r="AB146" s="270">
        <v>2190</v>
      </c>
      <c r="AC146" s="270">
        <v>2435</v>
      </c>
      <c r="AD146" s="270">
        <v>1205</v>
      </c>
      <c r="AE146" s="270">
        <v>40</v>
      </c>
      <c r="AF146" s="270">
        <v>1070</v>
      </c>
      <c r="AG146" s="270" t="s">
        <v>1676</v>
      </c>
      <c r="AH146" s="270">
        <v>730</v>
      </c>
      <c r="AI146" s="270">
        <v>15</v>
      </c>
      <c r="AJ146" s="270">
        <v>115</v>
      </c>
      <c r="AK146" s="270">
        <v>445</v>
      </c>
      <c r="AL146" s="270">
        <v>400</v>
      </c>
      <c r="AM146" s="270">
        <v>635</v>
      </c>
      <c r="AN146" s="270">
        <v>165</v>
      </c>
      <c r="AO146" s="270">
        <v>0</v>
      </c>
      <c r="AP146" s="270">
        <v>15</v>
      </c>
      <c r="AQ146" s="270">
        <v>220</v>
      </c>
      <c r="AR146" s="270">
        <v>65</v>
      </c>
      <c r="AS146" s="270">
        <v>55</v>
      </c>
      <c r="AT146" s="270">
        <v>210</v>
      </c>
      <c r="AU146" s="270">
        <v>0</v>
      </c>
      <c r="AV146" s="270">
        <v>10</v>
      </c>
      <c r="AW146" s="270">
        <v>570</v>
      </c>
      <c r="AX146" s="270" t="s">
        <v>1676</v>
      </c>
      <c r="AY146" s="270">
        <v>990</v>
      </c>
      <c r="AZ146" s="270">
        <v>1920</v>
      </c>
      <c r="BA146" s="270">
        <v>150</v>
      </c>
      <c r="BB146" s="270">
        <v>210</v>
      </c>
      <c r="BC146" s="270">
        <v>30</v>
      </c>
      <c r="BD146" s="270">
        <v>50</v>
      </c>
      <c r="BE146" s="270">
        <v>25</v>
      </c>
      <c r="BF146" s="270" t="s">
        <v>1676</v>
      </c>
      <c r="BG146" s="270" t="s">
        <v>1676</v>
      </c>
      <c r="BH146" s="270">
        <v>240</v>
      </c>
      <c r="BI146" s="270">
        <v>755</v>
      </c>
      <c r="BJ146" s="270">
        <v>20</v>
      </c>
      <c r="BK146" s="270">
        <v>10</v>
      </c>
      <c r="BL146" s="270">
        <v>125</v>
      </c>
      <c r="BM146" s="270">
        <v>1565</v>
      </c>
      <c r="BN146" s="270">
        <v>15</v>
      </c>
      <c r="BO146" s="270">
        <v>4245</v>
      </c>
      <c r="BP146" s="270">
        <v>505</v>
      </c>
      <c r="BQ146" s="270">
        <v>0</v>
      </c>
      <c r="BR146" s="270">
        <v>0</v>
      </c>
      <c r="BS146" s="270" t="s">
        <v>1676</v>
      </c>
      <c r="BT146" s="270">
        <v>255</v>
      </c>
      <c r="BU146" s="270">
        <v>100</v>
      </c>
      <c r="BV146" s="270"/>
      <c r="BW146" s="270">
        <v>55</v>
      </c>
      <c r="BX146" s="270">
        <v>0</v>
      </c>
      <c r="BY146" s="270" t="s">
        <v>1676</v>
      </c>
      <c r="BZ146" s="270">
        <v>0</v>
      </c>
      <c r="CA146" s="270">
        <v>0</v>
      </c>
      <c r="CB146" s="270">
        <v>0</v>
      </c>
      <c r="CC146" s="270">
        <v>0</v>
      </c>
      <c r="CD146" s="270">
        <v>105</v>
      </c>
      <c r="CE146" s="270">
        <v>0</v>
      </c>
      <c r="CF146" s="270">
        <v>0</v>
      </c>
      <c r="CG146" s="270">
        <v>7895</v>
      </c>
      <c r="CH146" s="270">
        <v>0</v>
      </c>
      <c r="CI146" s="270">
        <v>660</v>
      </c>
      <c r="CJ146" s="270">
        <v>260</v>
      </c>
      <c r="CK146" s="270">
        <v>2715</v>
      </c>
      <c r="CL146" s="270">
        <v>145</v>
      </c>
      <c r="CM146" s="270">
        <v>755</v>
      </c>
      <c r="CN146" s="270">
        <v>0</v>
      </c>
      <c r="CO146" s="270">
        <v>0</v>
      </c>
      <c r="CP146" s="270">
        <v>0</v>
      </c>
      <c r="CQ146" s="270">
        <v>0</v>
      </c>
      <c r="CR146" s="270">
        <v>445</v>
      </c>
      <c r="CS146" s="270">
        <v>0</v>
      </c>
      <c r="CT146" s="270">
        <v>0</v>
      </c>
      <c r="CU146" s="270">
        <v>0</v>
      </c>
      <c r="CV146" s="270">
        <v>75</v>
      </c>
      <c r="CW146" s="270">
        <v>25</v>
      </c>
      <c r="CX146" s="270">
        <v>0</v>
      </c>
      <c r="CY146" s="270">
        <v>0</v>
      </c>
      <c r="CZ146" s="270">
        <v>0</v>
      </c>
      <c r="DA146" s="270">
        <v>1175</v>
      </c>
      <c r="DB146" s="270">
        <v>0</v>
      </c>
      <c r="DC146" s="270">
        <v>0</v>
      </c>
      <c r="DD146" s="270">
        <v>720</v>
      </c>
      <c r="DE146" s="270">
        <v>0</v>
      </c>
      <c r="DF146" s="270">
        <v>0</v>
      </c>
      <c r="DG146" s="270">
        <v>0</v>
      </c>
      <c r="DH146" s="270">
        <v>0</v>
      </c>
      <c r="DI146" s="270">
        <v>0</v>
      </c>
      <c r="DJ146" s="270">
        <v>0</v>
      </c>
      <c r="DK146" s="270">
        <v>0</v>
      </c>
      <c r="DL146" s="270">
        <v>0</v>
      </c>
      <c r="DM146" s="270">
        <v>0</v>
      </c>
      <c r="DN146" s="270">
        <v>0</v>
      </c>
      <c r="DO146" s="270">
        <v>0</v>
      </c>
      <c r="DP146" s="270">
        <v>0</v>
      </c>
      <c r="DQ146" s="270"/>
      <c r="DR146" s="270">
        <v>0</v>
      </c>
      <c r="DS146" s="270">
        <v>0</v>
      </c>
      <c r="DT146" s="270">
        <v>0</v>
      </c>
      <c r="DU146" s="270">
        <v>0</v>
      </c>
      <c r="DV146" s="270">
        <v>0</v>
      </c>
      <c r="DW146" s="270">
        <v>0</v>
      </c>
      <c r="DX146" s="270">
        <v>0</v>
      </c>
      <c r="DY146" s="270">
        <v>0</v>
      </c>
      <c r="DZ146" s="270">
        <v>0</v>
      </c>
      <c r="EA146" s="270" t="s">
        <v>1676</v>
      </c>
      <c r="EB146" s="270">
        <v>0</v>
      </c>
      <c r="EC146" s="270" t="s">
        <v>1676</v>
      </c>
      <c r="ED146" s="270">
        <v>0</v>
      </c>
      <c r="EE146" s="270">
        <v>0</v>
      </c>
      <c r="EF146" s="270">
        <v>0</v>
      </c>
      <c r="EG146" s="270">
        <v>0</v>
      </c>
      <c r="EH146" s="270">
        <v>0</v>
      </c>
      <c r="EI146" s="270">
        <v>0</v>
      </c>
      <c r="EJ146" s="270">
        <v>0</v>
      </c>
      <c r="EK146" s="270">
        <v>405</v>
      </c>
      <c r="EL146" s="270">
        <v>0</v>
      </c>
      <c r="EM146" s="270">
        <v>0</v>
      </c>
      <c r="EN146" s="270">
        <v>0</v>
      </c>
      <c r="EO146" s="270">
        <v>0</v>
      </c>
      <c r="EP146" s="270">
        <v>0</v>
      </c>
      <c r="EQ146" s="270">
        <v>0</v>
      </c>
      <c r="ER146" s="270">
        <v>0</v>
      </c>
      <c r="ES146" s="270">
        <v>0</v>
      </c>
      <c r="ET146" s="270">
        <v>0</v>
      </c>
      <c r="EU146" s="270">
        <v>0</v>
      </c>
      <c r="EV146" s="270">
        <v>540</v>
      </c>
      <c r="EW146" s="270">
        <v>0</v>
      </c>
      <c r="EX146" s="270">
        <v>0</v>
      </c>
      <c r="EY146" s="270">
        <v>0</v>
      </c>
      <c r="EZ146" s="270">
        <v>0</v>
      </c>
      <c r="FA146" s="270">
        <v>0</v>
      </c>
      <c r="FB146" s="270">
        <v>0</v>
      </c>
      <c r="FC146" s="270">
        <v>0</v>
      </c>
      <c r="FD146" s="270">
        <v>0</v>
      </c>
      <c r="FE146" s="270">
        <v>0</v>
      </c>
      <c r="FF146" s="270">
        <v>0</v>
      </c>
      <c r="FG146" s="270">
        <v>0</v>
      </c>
      <c r="FH146" s="270">
        <v>0</v>
      </c>
      <c r="FI146" s="270">
        <v>0</v>
      </c>
      <c r="FJ146" s="270">
        <v>0</v>
      </c>
      <c r="FK146" s="270">
        <v>80</v>
      </c>
      <c r="FL146" s="351">
        <v>7795</v>
      </c>
      <c r="FM146" s="323">
        <v>0</v>
      </c>
      <c r="FN146" s="324">
        <v>7750</v>
      </c>
      <c r="FO146" s="270"/>
      <c r="FP146" s="89"/>
      <c r="FQ146" s="270"/>
      <c r="FR146" s="319"/>
      <c r="FS146" s="319"/>
      <c r="FT146" s="319"/>
      <c r="FU146" s="319"/>
      <c r="FV146" s="319"/>
      <c r="FW146" s="319"/>
      <c r="FX146" s="319"/>
      <c r="FY146" s="319"/>
      <c r="FZ146" s="319"/>
      <c r="GA146" s="319"/>
      <c r="GB146" s="319"/>
      <c r="GC146" s="319"/>
      <c r="GD146" s="319"/>
      <c r="GE146" s="319"/>
      <c r="GF146" s="319"/>
      <c r="GG146" s="319"/>
      <c r="GH146" s="319"/>
      <c r="GI146" s="319"/>
      <c r="GJ146" s="319"/>
      <c r="GK146" s="319"/>
      <c r="GL146" s="319"/>
      <c r="GM146" s="319"/>
      <c r="GN146" s="319"/>
      <c r="GO146" s="319"/>
      <c r="GP146" s="319"/>
      <c r="GQ146" s="319"/>
      <c r="GR146" s="319"/>
      <c r="GS146" s="319"/>
      <c r="GT146" s="319"/>
      <c r="GU146" s="319"/>
      <c r="GV146" s="319"/>
      <c r="GW146" s="319"/>
      <c r="GX146" s="319"/>
      <c r="GY146" s="319"/>
      <c r="GZ146" s="319"/>
      <c r="HA146" s="319"/>
      <c r="HB146" s="319"/>
      <c r="HC146" s="319"/>
      <c r="HD146" s="319"/>
      <c r="HE146" s="319"/>
      <c r="HF146" s="319"/>
      <c r="HG146" s="319"/>
      <c r="HH146" s="319"/>
      <c r="HI146" s="319"/>
      <c r="HJ146" s="319"/>
      <c r="HK146" s="319"/>
      <c r="HL146" s="319"/>
      <c r="HM146" s="319"/>
      <c r="HN146" s="319"/>
      <c r="HO146" s="319"/>
      <c r="HP146" s="319"/>
      <c r="HQ146" s="319"/>
      <c r="HR146" s="319"/>
      <c r="HS146" s="319"/>
      <c r="HT146" s="319"/>
      <c r="HU146" s="319"/>
      <c r="HV146" s="319"/>
      <c r="HW146" s="319"/>
      <c r="HX146" s="319"/>
      <c r="HY146" s="319"/>
      <c r="HZ146" s="319"/>
      <c r="IA146" s="319"/>
      <c r="IB146" s="319"/>
      <c r="IC146" s="319"/>
      <c r="ID146" s="319"/>
      <c r="IE146" s="319"/>
      <c r="IF146" s="319"/>
      <c r="IG146" s="318"/>
    </row>
    <row r="147" spans="1:241" ht="12.75" customHeight="1" x14ac:dyDescent="0.2">
      <c r="A147" s="370" t="s">
        <v>1210</v>
      </c>
      <c r="B147" s="270">
        <v>375</v>
      </c>
      <c r="C147" s="270">
        <v>375</v>
      </c>
      <c r="D147" s="270">
        <v>225</v>
      </c>
      <c r="E147" s="270">
        <v>145</v>
      </c>
      <c r="F147" s="270">
        <v>0</v>
      </c>
      <c r="G147" s="270">
        <v>0</v>
      </c>
      <c r="H147" s="270">
        <v>375</v>
      </c>
      <c r="I147" s="270">
        <v>60</v>
      </c>
      <c r="J147" s="270">
        <v>310</v>
      </c>
      <c r="K147" s="270">
        <v>155</v>
      </c>
      <c r="L147" s="270">
        <v>49.759643916913944</v>
      </c>
      <c r="M147" s="270">
        <v>70</v>
      </c>
      <c r="N147" s="270">
        <v>160</v>
      </c>
      <c r="O147" s="270">
        <v>90</v>
      </c>
      <c r="P147" s="270">
        <v>15</v>
      </c>
      <c r="Q147" s="270">
        <v>0</v>
      </c>
      <c r="R147" s="270">
        <v>0</v>
      </c>
      <c r="S147" s="270">
        <v>0</v>
      </c>
      <c r="T147" s="270">
        <v>0</v>
      </c>
      <c r="U147" s="270">
        <v>2.5666666666666669</v>
      </c>
      <c r="V147" s="270">
        <v>3</v>
      </c>
      <c r="W147" s="270">
        <v>48</v>
      </c>
      <c r="X147" s="270">
        <v>54.68010752688172</v>
      </c>
      <c r="Y147" s="270">
        <v>0</v>
      </c>
      <c r="Z147" s="270">
        <v>30</v>
      </c>
      <c r="AA147" s="270">
        <v>60</v>
      </c>
      <c r="AB147" s="270">
        <v>130</v>
      </c>
      <c r="AC147" s="270">
        <v>110</v>
      </c>
      <c r="AD147" s="270">
        <v>45</v>
      </c>
      <c r="AE147" s="270">
        <v>0</v>
      </c>
      <c r="AF147" s="270" t="s">
        <v>1676</v>
      </c>
      <c r="AG147" s="270">
        <v>0</v>
      </c>
      <c r="AH147" s="270">
        <v>0</v>
      </c>
      <c r="AI147" s="270">
        <v>0</v>
      </c>
      <c r="AJ147" s="270">
        <v>0</v>
      </c>
      <c r="AK147" s="270">
        <v>0</v>
      </c>
      <c r="AL147" s="270">
        <v>0</v>
      </c>
      <c r="AM147" s="270">
        <v>0</v>
      </c>
      <c r="AN147" s="270">
        <v>0</v>
      </c>
      <c r="AO147" s="270">
        <v>0</v>
      </c>
      <c r="AP147" s="270">
        <v>0</v>
      </c>
      <c r="AQ147" s="270">
        <v>0</v>
      </c>
      <c r="AR147" s="270">
        <v>0</v>
      </c>
      <c r="AS147" s="270" t="s">
        <v>1676</v>
      </c>
      <c r="AT147" s="270">
        <v>70</v>
      </c>
      <c r="AU147" s="270">
        <v>0</v>
      </c>
      <c r="AV147" s="270" t="s">
        <v>1676</v>
      </c>
      <c r="AW147" s="270">
        <v>220</v>
      </c>
      <c r="AX147" s="270">
        <v>0</v>
      </c>
      <c r="AY147" s="270">
        <v>0</v>
      </c>
      <c r="AZ147" s="270">
        <v>60</v>
      </c>
      <c r="BA147" s="270">
        <v>0</v>
      </c>
      <c r="BB147" s="270" t="s">
        <v>1676</v>
      </c>
      <c r="BC147" s="270">
        <v>0</v>
      </c>
      <c r="BD147" s="270" t="s">
        <v>1676</v>
      </c>
      <c r="BE147" s="270">
        <v>0</v>
      </c>
      <c r="BF147" s="270">
        <v>0</v>
      </c>
      <c r="BG147" s="270">
        <v>0</v>
      </c>
      <c r="BH147" s="270" t="s">
        <v>1676</v>
      </c>
      <c r="BI147" s="270">
        <v>0</v>
      </c>
      <c r="BJ147" s="270">
        <v>0</v>
      </c>
      <c r="BK147" s="270">
        <v>0</v>
      </c>
      <c r="BL147" s="270">
        <v>0</v>
      </c>
      <c r="BM147" s="270">
        <v>205</v>
      </c>
      <c r="BN147" s="270" t="s">
        <v>1676</v>
      </c>
      <c r="BO147" s="270">
        <v>75</v>
      </c>
      <c r="BP147" s="270">
        <v>55</v>
      </c>
      <c r="BQ147" s="270">
        <v>0</v>
      </c>
      <c r="BR147" s="270">
        <v>0</v>
      </c>
      <c r="BS147" s="270" t="s">
        <v>1676</v>
      </c>
      <c r="BT147" s="270">
        <v>20</v>
      </c>
      <c r="BU147" s="270">
        <v>0</v>
      </c>
      <c r="BV147" s="270"/>
      <c r="BW147" s="270" t="s">
        <v>1676</v>
      </c>
      <c r="BX147" s="270">
        <v>0</v>
      </c>
      <c r="BY147" s="270">
        <v>0</v>
      </c>
      <c r="BZ147" s="270">
        <v>0</v>
      </c>
      <c r="CA147" s="270">
        <v>0</v>
      </c>
      <c r="CB147" s="270">
        <v>0</v>
      </c>
      <c r="CC147" s="270">
        <v>0</v>
      </c>
      <c r="CD147" s="270" t="s">
        <v>1676</v>
      </c>
      <c r="CE147" s="270">
        <v>0</v>
      </c>
      <c r="CF147" s="270">
        <v>0</v>
      </c>
      <c r="CG147" s="270">
        <v>370</v>
      </c>
      <c r="CH147" s="270">
        <v>0</v>
      </c>
      <c r="CI147" s="270">
        <v>210</v>
      </c>
      <c r="CJ147" s="270">
        <v>0</v>
      </c>
      <c r="CK147" s="270">
        <v>85</v>
      </c>
      <c r="CL147" s="270">
        <v>0</v>
      </c>
      <c r="CM147" s="270">
        <v>0</v>
      </c>
      <c r="CN147" s="270">
        <v>0</v>
      </c>
      <c r="CO147" s="270">
        <v>0</v>
      </c>
      <c r="CP147" s="270">
        <v>0</v>
      </c>
      <c r="CQ147" s="270">
        <v>0</v>
      </c>
      <c r="CR147" s="270">
        <v>0</v>
      </c>
      <c r="CS147" s="270">
        <v>0</v>
      </c>
      <c r="CT147" s="270">
        <v>0</v>
      </c>
      <c r="CU147" s="270">
        <v>0</v>
      </c>
      <c r="CV147" s="270">
        <v>0</v>
      </c>
      <c r="CW147" s="270">
        <v>0</v>
      </c>
      <c r="CX147" s="270">
        <v>0</v>
      </c>
      <c r="CY147" s="270">
        <v>0</v>
      </c>
      <c r="CZ147" s="270">
        <v>0</v>
      </c>
      <c r="DA147" s="270">
        <v>0</v>
      </c>
      <c r="DB147" s="270">
        <v>0</v>
      </c>
      <c r="DC147" s="270">
        <v>0</v>
      </c>
      <c r="DD147" s="270">
        <v>0</v>
      </c>
      <c r="DE147" s="270">
        <v>0</v>
      </c>
      <c r="DF147" s="270">
        <v>0</v>
      </c>
      <c r="DG147" s="270">
        <v>0</v>
      </c>
      <c r="DH147" s="270">
        <v>0</v>
      </c>
      <c r="DI147" s="270">
        <v>0</v>
      </c>
      <c r="DJ147" s="270">
        <v>0</v>
      </c>
      <c r="DK147" s="270">
        <v>0</v>
      </c>
      <c r="DL147" s="270">
        <v>0</v>
      </c>
      <c r="DM147" s="270">
        <v>0</v>
      </c>
      <c r="DN147" s="270">
        <v>0</v>
      </c>
      <c r="DO147" s="270">
        <v>0</v>
      </c>
      <c r="DP147" s="270">
        <v>0</v>
      </c>
      <c r="DQ147" s="270"/>
      <c r="DR147" s="270">
        <v>0</v>
      </c>
      <c r="DS147" s="270">
        <v>0</v>
      </c>
      <c r="DT147" s="270">
        <v>0</v>
      </c>
      <c r="DU147" s="270">
        <v>0</v>
      </c>
      <c r="DV147" s="270">
        <v>0</v>
      </c>
      <c r="DW147" s="270">
        <v>0</v>
      </c>
      <c r="DX147" s="270">
        <v>0</v>
      </c>
      <c r="DY147" s="270">
        <v>0</v>
      </c>
      <c r="DZ147" s="270">
        <v>0</v>
      </c>
      <c r="EA147" s="270">
        <v>0</v>
      </c>
      <c r="EB147" s="270">
        <v>0</v>
      </c>
      <c r="EC147" s="270">
        <v>0</v>
      </c>
      <c r="ED147" s="270">
        <v>0</v>
      </c>
      <c r="EE147" s="270">
        <v>0</v>
      </c>
      <c r="EF147" s="270">
        <v>0</v>
      </c>
      <c r="EG147" s="270">
        <v>0</v>
      </c>
      <c r="EH147" s="270">
        <v>0</v>
      </c>
      <c r="EI147" s="270">
        <v>0</v>
      </c>
      <c r="EJ147" s="270">
        <v>0</v>
      </c>
      <c r="EK147" s="270">
        <v>80</v>
      </c>
      <c r="EL147" s="270">
        <v>0</v>
      </c>
      <c r="EM147" s="270">
        <v>0</v>
      </c>
      <c r="EN147" s="270">
        <v>0</v>
      </c>
      <c r="EO147" s="270">
        <v>0</v>
      </c>
      <c r="EP147" s="270">
        <v>0</v>
      </c>
      <c r="EQ147" s="270">
        <v>0</v>
      </c>
      <c r="ER147" s="270">
        <v>0</v>
      </c>
      <c r="ES147" s="270">
        <v>0</v>
      </c>
      <c r="ET147" s="270">
        <v>0</v>
      </c>
      <c r="EU147" s="270">
        <v>0</v>
      </c>
      <c r="EV147" s="270">
        <v>0</v>
      </c>
      <c r="EW147" s="270">
        <v>0</v>
      </c>
      <c r="EX147" s="270">
        <v>0</v>
      </c>
      <c r="EY147" s="270">
        <v>0</v>
      </c>
      <c r="EZ147" s="270">
        <v>0</v>
      </c>
      <c r="FA147" s="270">
        <v>0</v>
      </c>
      <c r="FB147" s="270">
        <v>0</v>
      </c>
      <c r="FC147" s="270">
        <v>0</v>
      </c>
      <c r="FD147" s="270">
        <v>0</v>
      </c>
      <c r="FE147" s="270">
        <v>0</v>
      </c>
      <c r="FF147" s="270">
        <v>0</v>
      </c>
      <c r="FG147" s="270">
        <v>0</v>
      </c>
      <c r="FH147" s="270">
        <v>0</v>
      </c>
      <c r="FI147" s="270">
        <v>0</v>
      </c>
      <c r="FJ147" s="270">
        <v>0</v>
      </c>
      <c r="FK147" s="270">
        <v>0</v>
      </c>
      <c r="FL147" s="351">
        <v>365</v>
      </c>
      <c r="FM147" s="323">
        <v>0</v>
      </c>
      <c r="FN147" s="324">
        <v>335</v>
      </c>
      <c r="FO147" s="270"/>
      <c r="FP147" s="89"/>
      <c r="FQ147" s="270"/>
      <c r="FR147" s="319"/>
      <c r="FS147" s="319"/>
      <c r="FT147" s="319"/>
      <c r="FU147" s="319"/>
      <c r="FV147" s="319"/>
      <c r="FW147" s="319"/>
      <c r="FX147" s="319"/>
      <c r="FY147" s="319"/>
      <c r="FZ147" s="319"/>
      <c r="GA147" s="319"/>
      <c r="GB147" s="319"/>
      <c r="GC147" s="319"/>
      <c r="GD147" s="319"/>
      <c r="GE147" s="319"/>
      <c r="GF147" s="319"/>
      <c r="GG147" s="319"/>
      <c r="GH147" s="319"/>
      <c r="GI147" s="319"/>
      <c r="GJ147" s="319"/>
      <c r="GK147" s="319"/>
      <c r="GL147" s="319"/>
      <c r="GM147" s="319"/>
      <c r="GN147" s="319"/>
      <c r="GO147" s="319"/>
      <c r="GP147" s="319"/>
      <c r="GQ147" s="319"/>
      <c r="GR147" s="319"/>
      <c r="GS147" s="319"/>
      <c r="GT147" s="319"/>
      <c r="GU147" s="319"/>
      <c r="GV147" s="319"/>
      <c r="GW147" s="319"/>
      <c r="GX147" s="319"/>
      <c r="GY147" s="319"/>
      <c r="GZ147" s="319"/>
      <c r="HA147" s="319"/>
      <c r="HB147" s="319"/>
      <c r="HC147" s="319"/>
      <c r="HD147" s="319"/>
      <c r="HE147" s="319"/>
      <c r="HF147" s="319"/>
      <c r="HG147" s="319"/>
      <c r="HH147" s="319"/>
      <c r="HI147" s="319"/>
      <c r="HJ147" s="319"/>
      <c r="HK147" s="319"/>
      <c r="HL147" s="319"/>
      <c r="HM147" s="319"/>
      <c r="HN147" s="319"/>
      <c r="HO147" s="319"/>
      <c r="HP147" s="319"/>
      <c r="HQ147" s="319"/>
      <c r="HR147" s="319"/>
      <c r="HS147" s="319"/>
      <c r="HT147" s="319"/>
      <c r="HU147" s="319"/>
      <c r="HV147" s="319"/>
      <c r="HW147" s="319"/>
      <c r="HX147" s="319"/>
      <c r="HY147" s="319"/>
      <c r="HZ147" s="319"/>
      <c r="IA147" s="319"/>
      <c r="IB147" s="319"/>
      <c r="IC147" s="319"/>
      <c r="ID147" s="319"/>
      <c r="IE147" s="319"/>
      <c r="IF147" s="319"/>
      <c r="IG147" s="318"/>
    </row>
    <row r="148" spans="1:241" ht="12.75" customHeight="1" x14ac:dyDescent="0.2">
      <c r="A148" s="370" t="s">
        <v>398</v>
      </c>
      <c r="B148" s="270">
        <v>258285</v>
      </c>
      <c r="C148" s="270">
        <v>203050</v>
      </c>
      <c r="D148" s="270">
        <v>91945</v>
      </c>
      <c r="E148" s="270">
        <v>111105</v>
      </c>
      <c r="F148" s="270">
        <v>93965</v>
      </c>
      <c r="G148" s="270">
        <v>9970</v>
      </c>
      <c r="H148" s="270">
        <v>77535</v>
      </c>
      <c r="I148" s="270">
        <v>186075</v>
      </c>
      <c r="J148" s="270">
        <v>72210</v>
      </c>
      <c r="K148" s="270">
        <v>476935</v>
      </c>
      <c r="L148" s="270">
        <v>48.878929293488795</v>
      </c>
      <c r="M148" s="270">
        <v>33390</v>
      </c>
      <c r="N148" s="270">
        <v>18205</v>
      </c>
      <c r="O148" s="270">
        <v>8155</v>
      </c>
      <c r="P148" s="270">
        <v>11115</v>
      </c>
      <c r="Q148" s="270">
        <v>1215</v>
      </c>
      <c r="R148" s="270">
        <v>110</v>
      </c>
      <c r="S148" s="270">
        <v>20</v>
      </c>
      <c r="T148" s="270">
        <v>10</v>
      </c>
      <c r="U148" s="270">
        <v>3.6097071974614163</v>
      </c>
      <c r="V148" s="270">
        <v>1</v>
      </c>
      <c r="W148" s="270">
        <v>34</v>
      </c>
      <c r="X148" s="270">
        <v>55.046035205436382</v>
      </c>
      <c r="Y148" s="270">
        <v>26750</v>
      </c>
      <c r="Z148" s="270">
        <v>22820</v>
      </c>
      <c r="AA148" s="270">
        <v>34830</v>
      </c>
      <c r="AB148" s="270">
        <v>41805</v>
      </c>
      <c r="AC148" s="270">
        <v>54720</v>
      </c>
      <c r="AD148" s="270">
        <v>62895</v>
      </c>
      <c r="AE148" s="270">
        <v>13125</v>
      </c>
      <c r="AF148" s="270">
        <v>4405</v>
      </c>
      <c r="AG148" s="270">
        <v>1450</v>
      </c>
      <c r="AH148" s="270">
        <v>5385</v>
      </c>
      <c r="AI148" s="270">
        <v>1305</v>
      </c>
      <c r="AJ148" s="270">
        <v>3845</v>
      </c>
      <c r="AK148" s="270">
        <v>2855</v>
      </c>
      <c r="AL148" s="270">
        <v>11355</v>
      </c>
      <c r="AM148" s="270">
        <v>15155</v>
      </c>
      <c r="AN148" s="270">
        <v>2200</v>
      </c>
      <c r="AO148" s="270">
        <v>4830</v>
      </c>
      <c r="AP148" s="270">
        <v>2270</v>
      </c>
      <c r="AQ148" s="270">
        <v>11570</v>
      </c>
      <c r="AR148" s="270">
        <v>1050</v>
      </c>
      <c r="AS148" s="270">
        <v>630</v>
      </c>
      <c r="AT148" s="270">
        <v>4295</v>
      </c>
      <c r="AU148" s="270">
        <v>9665</v>
      </c>
      <c r="AV148" s="270">
        <v>7925</v>
      </c>
      <c r="AW148" s="270">
        <v>4925</v>
      </c>
      <c r="AX148" s="270">
        <v>24505</v>
      </c>
      <c r="AY148" s="270">
        <v>2120</v>
      </c>
      <c r="AZ148" s="270">
        <v>10080</v>
      </c>
      <c r="BA148" s="270">
        <v>7075</v>
      </c>
      <c r="BB148" s="270">
        <v>119395</v>
      </c>
      <c r="BC148" s="270">
        <v>6845</v>
      </c>
      <c r="BD148" s="270">
        <v>11795</v>
      </c>
      <c r="BE148" s="270">
        <v>2860</v>
      </c>
      <c r="BF148" s="270">
        <v>2640</v>
      </c>
      <c r="BG148" s="270">
        <v>1330</v>
      </c>
      <c r="BH148" s="270">
        <v>3105</v>
      </c>
      <c r="BI148" s="270">
        <v>5635</v>
      </c>
      <c r="BJ148" s="270">
        <v>1245</v>
      </c>
      <c r="BK148" s="270">
        <v>12015</v>
      </c>
      <c r="BL148" s="270">
        <v>14470</v>
      </c>
      <c r="BM148" s="270">
        <v>27880</v>
      </c>
      <c r="BN148" s="270">
        <v>6330</v>
      </c>
      <c r="BO148" s="270">
        <v>18375</v>
      </c>
      <c r="BP148" s="270">
        <v>13825</v>
      </c>
      <c r="BQ148" s="270">
        <v>13670</v>
      </c>
      <c r="BR148" s="270">
        <v>2380</v>
      </c>
      <c r="BS148" s="270">
        <v>535</v>
      </c>
      <c r="BT148" s="270">
        <v>27960</v>
      </c>
      <c r="BU148" s="270">
        <v>15330</v>
      </c>
      <c r="BV148" s="270"/>
      <c r="BW148" s="270">
        <v>14820</v>
      </c>
      <c r="BX148" s="270">
        <v>880</v>
      </c>
      <c r="BY148" s="270">
        <v>11565</v>
      </c>
      <c r="BZ148" s="270">
        <v>1565</v>
      </c>
      <c r="CA148" s="270">
        <v>345</v>
      </c>
      <c r="CB148" s="270">
        <v>15</v>
      </c>
      <c r="CC148" s="270" t="s">
        <v>1676</v>
      </c>
      <c r="CD148" s="270">
        <v>3305</v>
      </c>
      <c r="CE148" s="270">
        <v>105</v>
      </c>
      <c r="CF148" s="270">
        <v>775</v>
      </c>
      <c r="CG148" s="270">
        <v>184480</v>
      </c>
      <c r="CH148" s="270">
        <v>0</v>
      </c>
      <c r="CI148" s="270">
        <v>33815</v>
      </c>
      <c r="CJ148" s="270">
        <v>12065</v>
      </c>
      <c r="CK148" s="270">
        <v>16195</v>
      </c>
      <c r="CL148" s="270">
        <v>5785</v>
      </c>
      <c r="CM148" s="270">
        <v>5615</v>
      </c>
      <c r="CN148" s="270" t="s">
        <v>1676</v>
      </c>
      <c r="CO148" s="270">
        <v>0</v>
      </c>
      <c r="CP148" s="270">
        <v>0</v>
      </c>
      <c r="CQ148" s="270">
        <v>0</v>
      </c>
      <c r="CR148" s="270">
        <v>1970</v>
      </c>
      <c r="CS148" s="270">
        <v>0</v>
      </c>
      <c r="CT148" s="270">
        <v>0</v>
      </c>
      <c r="CU148" s="270">
        <v>0</v>
      </c>
      <c r="CV148" s="270">
        <v>0</v>
      </c>
      <c r="CW148" s="270">
        <v>4975</v>
      </c>
      <c r="CX148" s="270" t="s">
        <v>1676</v>
      </c>
      <c r="CY148" s="270" t="s">
        <v>1676</v>
      </c>
      <c r="CZ148" s="270">
        <v>21995</v>
      </c>
      <c r="DA148" s="270">
        <v>3215</v>
      </c>
      <c r="DB148" s="270">
        <v>0</v>
      </c>
      <c r="DC148" s="270">
        <v>59475</v>
      </c>
      <c r="DD148" s="270">
        <v>3610</v>
      </c>
      <c r="DE148" s="270">
        <v>3680</v>
      </c>
      <c r="DF148" s="270">
        <v>1045</v>
      </c>
      <c r="DG148" s="270">
        <v>0</v>
      </c>
      <c r="DH148" s="270">
        <v>0</v>
      </c>
      <c r="DI148" s="270">
        <v>0</v>
      </c>
      <c r="DJ148" s="270">
        <v>0</v>
      </c>
      <c r="DK148" s="270">
        <v>0</v>
      </c>
      <c r="DL148" s="270">
        <v>15</v>
      </c>
      <c r="DM148" s="270">
        <v>0</v>
      </c>
      <c r="DN148" s="270">
        <v>0</v>
      </c>
      <c r="DO148" s="270">
        <v>9700</v>
      </c>
      <c r="DP148" s="270">
        <v>0</v>
      </c>
      <c r="DQ148" s="270"/>
      <c r="DR148" s="270">
        <v>0</v>
      </c>
      <c r="DS148" s="270">
        <v>2570</v>
      </c>
      <c r="DT148" s="270">
        <v>10880</v>
      </c>
      <c r="DU148" s="270" t="s">
        <v>1676</v>
      </c>
      <c r="DV148" s="270">
        <v>0</v>
      </c>
      <c r="DW148" s="270">
        <v>0</v>
      </c>
      <c r="DX148" s="270">
        <v>710</v>
      </c>
      <c r="DY148" s="270">
        <v>30</v>
      </c>
      <c r="DZ148" s="270">
        <v>0</v>
      </c>
      <c r="EA148" s="270">
        <v>55</v>
      </c>
      <c r="EB148" s="270">
        <v>0</v>
      </c>
      <c r="EC148" s="270">
        <v>3170</v>
      </c>
      <c r="ED148" s="270">
        <v>23245</v>
      </c>
      <c r="EE148" s="270">
        <v>0</v>
      </c>
      <c r="EF148" s="270">
        <v>9765</v>
      </c>
      <c r="EG148" s="270">
        <v>0</v>
      </c>
      <c r="EH148" s="270">
        <v>0</v>
      </c>
      <c r="EI148" s="270">
        <v>0</v>
      </c>
      <c r="EJ148" s="270">
        <v>6055</v>
      </c>
      <c r="EK148" s="270">
        <v>10790</v>
      </c>
      <c r="EL148" s="270">
        <v>3765</v>
      </c>
      <c r="EM148" s="270">
        <v>1285</v>
      </c>
      <c r="EN148" s="270">
        <v>0</v>
      </c>
      <c r="EO148" s="270">
        <v>0</v>
      </c>
      <c r="EP148" s="270">
        <v>0</v>
      </c>
      <c r="EQ148" s="270">
        <v>0</v>
      </c>
      <c r="ER148" s="270">
        <v>0</v>
      </c>
      <c r="ES148" s="270">
        <v>0</v>
      </c>
      <c r="ET148" s="270">
        <v>0</v>
      </c>
      <c r="EU148" s="270">
        <v>105</v>
      </c>
      <c r="EV148" s="270">
        <v>105</v>
      </c>
      <c r="EW148" s="270">
        <v>0</v>
      </c>
      <c r="EX148" s="270">
        <v>0</v>
      </c>
      <c r="EY148" s="270">
        <v>20</v>
      </c>
      <c r="EZ148" s="270">
        <v>0</v>
      </c>
      <c r="FA148" s="270">
        <v>0</v>
      </c>
      <c r="FB148" s="270">
        <v>0</v>
      </c>
      <c r="FC148" s="270" t="s">
        <v>1676</v>
      </c>
      <c r="FD148" s="270">
        <v>0</v>
      </c>
      <c r="FE148" s="270">
        <v>0</v>
      </c>
      <c r="FF148" s="270" t="s">
        <v>1676</v>
      </c>
      <c r="FG148" s="270">
        <v>210</v>
      </c>
      <c r="FH148" s="270">
        <v>0</v>
      </c>
      <c r="FI148" s="270">
        <v>0</v>
      </c>
      <c r="FJ148" s="270">
        <v>2365</v>
      </c>
      <c r="FK148" s="270">
        <v>0</v>
      </c>
      <c r="FL148" s="351">
        <v>138885</v>
      </c>
      <c r="FM148" s="323">
        <v>21580</v>
      </c>
      <c r="FN148" s="324">
        <v>72215</v>
      </c>
      <c r="FO148" s="270"/>
      <c r="FP148" s="89"/>
      <c r="FQ148" s="270"/>
      <c r="FR148" s="319"/>
      <c r="FS148" s="319"/>
      <c r="FT148" s="319"/>
      <c r="FU148" s="319"/>
      <c r="FV148" s="319"/>
      <c r="FW148" s="319"/>
      <c r="FX148" s="319"/>
      <c r="FY148" s="319"/>
      <c r="FZ148" s="319"/>
      <c r="GA148" s="319"/>
      <c r="GB148" s="319"/>
      <c r="GC148" s="319"/>
      <c r="GD148" s="319"/>
      <c r="GE148" s="319"/>
      <c r="GF148" s="319"/>
      <c r="GG148" s="319"/>
      <c r="GH148" s="319"/>
      <c r="GI148" s="319"/>
      <c r="GJ148" s="319"/>
      <c r="GK148" s="319"/>
      <c r="GL148" s="319"/>
      <c r="GM148" s="319"/>
      <c r="GN148" s="319"/>
      <c r="GO148" s="319"/>
      <c r="GP148" s="319"/>
      <c r="GQ148" s="319"/>
      <c r="GR148" s="319"/>
      <c r="GS148" s="319"/>
      <c r="GT148" s="319"/>
      <c r="GU148" s="319"/>
      <c r="GV148" s="319"/>
      <c r="GW148" s="319"/>
      <c r="GX148" s="319"/>
      <c r="GY148" s="319"/>
      <c r="GZ148" s="319"/>
      <c r="HA148" s="319"/>
      <c r="HB148" s="319"/>
      <c r="HC148" s="319"/>
      <c r="HD148" s="319"/>
      <c r="HE148" s="319"/>
      <c r="HF148" s="319"/>
      <c r="HG148" s="319"/>
      <c r="HH148" s="319"/>
      <c r="HI148" s="319"/>
      <c r="HJ148" s="319"/>
      <c r="HK148" s="319"/>
      <c r="HL148" s="319"/>
      <c r="HM148" s="319"/>
      <c r="HN148" s="319"/>
      <c r="HO148" s="319"/>
      <c r="HP148" s="319"/>
      <c r="HQ148" s="319"/>
      <c r="HR148" s="319"/>
      <c r="HS148" s="319"/>
      <c r="HT148" s="319"/>
      <c r="HU148" s="319"/>
      <c r="HV148" s="319"/>
      <c r="HW148" s="319"/>
      <c r="HX148" s="319"/>
      <c r="HY148" s="319"/>
      <c r="HZ148" s="319"/>
      <c r="IA148" s="319"/>
      <c r="IB148" s="319"/>
      <c r="IC148" s="319"/>
      <c r="ID148" s="319"/>
      <c r="IE148" s="319"/>
      <c r="IF148" s="319"/>
      <c r="IG148" s="318"/>
    </row>
    <row r="149" spans="1:241" ht="12.75" customHeight="1" x14ac:dyDescent="0.2">
      <c r="A149" s="370" t="s">
        <v>739</v>
      </c>
      <c r="B149" s="270">
        <v>330</v>
      </c>
      <c r="C149" s="270">
        <v>330</v>
      </c>
      <c r="D149" s="270">
        <v>115</v>
      </c>
      <c r="E149" s="270">
        <v>210</v>
      </c>
      <c r="F149" s="270">
        <v>25</v>
      </c>
      <c r="G149" s="270">
        <v>40</v>
      </c>
      <c r="H149" s="270">
        <v>0</v>
      </c>
      <c r="I149" s="270">
        <v>330</v>
      </c>
      <c r="J149" s="270">
        <v>0</v>
      </c>
      <c r="K149" s="270">
        <v>7385</v>
      </c>
      <c r="L149" s="270"/>
      <c r="M149" s="270">
        <v>0</v>
      </c>
      <c r="N149" s="270">
        <v>0</v>
      </c>
      <c r="O149" s="270">
        <v>0</v>
      </c>
      <c r="P149" s="270">
        <v>0</v>
      </c>
      <c r="Q149" s="270">
        <v>0</v>
      </c>
      <c r="R149" s="270">
        <v>0</v>
      </c>
      <c r="S149" s="270">
        <v>0</v>
      </c>
      <c r="T149" s="270">
        <v>0</v>
      </c>
      <c r="X149" s="270">
        <v>80.656534954407292</v>
      </c>
      <c r="Y149" s="270">
        <v>0</v>
      </c>
      <c r="Z149" s="270">
        <v>0</v>
      </c>
      <c r="AA149" s="270" t="s">
        <v>1676</v>
      </c>
      <c r="AB149" s="270">
        <v>15</v>
      </c>
      <c r="AC149" s="270">
        <v>55</v>
      </c>
      <c r="AD149" s="270">
        <v>180</v>
      </c>
      <c r="AE149" s="270">
        <v>70</v>
      </c>
      <c r="AF149" s="270">
        <v>0</v>
      </c>
      <c r="AG149" s="270">
        <v>0</v>
      </c>
      <c r="AH149" s="270">
        <v>0</v>
      </c>
      <c r="AI149" s="270">
        <v>0</v>
      </c>
      <c r="AJ149" s="270">
        <v>0</v>
      </c>
      <c r="AK149" s="270">
        <v>0</v>
      </c>
      <c r="AL149" s="270">
        <v>0</v>
      </c>
      <c r="AM149" s="270" t="s">
        <v>1676</v>
      </c>
      <c r="AN149" s="270">
        <v>0</v>
      </c>
      <c r="AO149" s="270">
        <v>0</v>
      </c>
      <c r="AP149" s="270" t="s">
        <v>1676</v>
      </c>
      <c r="AQ149" s="270">
        <v>10</v>
      </c>
      <c r="AR149" s="270">
        <v>0</v>
      </c>
      <c r="AS149" s="270">
        <v>0</v>
      </c>
      <c r="AT149" s="270">
        <v>0</v>
      </c>
      <c r="AU149" s="270">
        <v>0</v>
      </c>
      <c r="AV149" s="270">
        <v>0</v>
      </c>
      <c r="AW149" s="270">
        <v>0</v>
      </c>
      <c r="AX149" s="270">
        <v>255</v>
      </c>
      <c r="AY149" s="270">
        <v>0</v>
      </c>
      <c r="AZ149" s="270">
        <v>0</v>
      </c>
      <c r="BA149" s="270">
        <v>0</v>
      </c>
      <c r="BB149" s="270">
        <v>60</v>
      </c>
      <c r="BC149" s="270">
        <v>10</v>
      </c>
      <c r="BD149" s="270">
        <v>40</v>
      </c>
      <c r="BE149" s="270">
        <v>0</v>
      </c>
      <c r="BF149" s="270" t="s">
        <v>1676</v>
      </c>
      <c r="BG149" s="270" t="s">
        <v>1676</v>
      </c>
      <c r="BH149" s="270" t="s">
        <v>1676</v>
      </c>
      <c r="BI149" s="270">
        <v>0</v>
      </c>
      <c r="BJ149" s="270" t="s">
        <v>1676</v>
      </c>
      <c r="BK149" s="270">
        <v>10</v>
      </c>
      <c r="BL149" s="270">
        <v>25</v>
      </c>
      <c r="BM149" s="270" t="s">
        <v>1676</v>
      </c>
      <c r="BN149" s="270">
        <v>10</v>
      </c>
      <c r="BO149" s="270">
        <v>25</v>
      </c>
      <c r="BP149" s="270">
        <v>20</v>
      </c>
      <c r="BQ149" s="270">
        <v>0</v>
      </c>
      <c r="BR149" s="270">
        <v>0</v>
      </c>
      <c r="BS149" s="270" t="s">
        <v>1676</v>
      </c>
      <c r="BT149" s="270">
        <v>55</v>
      </c>
      <c r="BU149" s="270">
        <v>115</v>
      </c>
      <c r="BV149" s="270"/>
      <c r="BW149" s="270">
        <v>0</v>
      </c>
      <c r="BX149" s="270">
        <v>0</v>
      </c>
      <c r="BY149" s="270">
        <v>20</v>
      </c>
      <c r="BZ149" s="270">
        <v>0</v>
      </c>
      <c r="CA149" s="270">
        <v>0</v>
      </c>
      <c r="CB149" s="270">
        <v>0</v>
      </c>
      <c r="CC149" s="270">
        <v>0</v>
      </c>
      <c r="CD149" s="270">
        <v>15</v>
      </c>
      <c r="CE149" s="270" t="s">
        <v>1676</v>
      </c>
      <c r="CF149" s="270" t="s">
        <v>1676</v>
      </c>
      <c r="CG149" s="270">
        <v>290</v>
      </c>
      <c r="CH149" s="270">
        <v>0</v>
      </c>
      <c r="CI149" s="270">
        <v>0</v>
      </c>
      <c r="CJ149" s="270">
        <v>0</v>
      </c>
      <c r="CK149" s="270">
        <v>0</v>
      </c>
      <c r="CL149" s="270">
        <v>0</v>
      </c>
      <c r="CM149" s="270">
        <v>0</v>
      </c>
      <c r="CN149" s="270">
        <v>0</v>
      </c>
      <c r="CO149" s="270">
        <v>0</v>
      </c>
      <c r="CP149" s="270">
        <v>0</v>
      </c>
      <c r="CQ149" s="270">
        <v>0</v>
      </c>
      <c r="CR149" s="270">
        <v>0</v>
      </c>
      <c r="CS149" s="270">
        <v>0</v>
      </c>
      <c r="CT149" s="270">
        <v>0</v>
      </c>
      <c r="CU149" s="270">
        <v>0</v>
      </c>
      <c r="CV149" s="270">
        <v>0</v>
      </c>
      <c r="CW149" s="270">
        <v>0</v>
      </c>
      <c r="CX149" s="270">
        <v>0</v>
      </c>
      <c r="CY149" s="270">
        <v>0</v>
      </c>
      <c r="CZ149" s="270">
        <v>0</v>
      </c>
      <c r="DA149" s="270">
        <v>0</v>
      </c>
      <c r="DB149" s="270">
        <v>0</v>
      </c>
      <c r="DC149" s="270">
        <v>170</v>
      </c>
      <c r="DD149" s="270">
        <v>0</v>
      </c>
      <c r="DE149" s="270">
        <v>0</v>
      </c>
      <c r="DF149" s="270">
        <v>0</v>
      </c>
      <c r="DG149" s="270">
        <v>0</v>
      </c>
      <c r="DH149" s="270">
        <v>0</v>
      </c>
      <c r="DI149" s="270">
        <v>0</v>
      </c>
      <c r="DJ149" s="270">
        <v>0</v>
      </c>
      <c r="DK149" s="270">
        <v>0</v>
      </c>
      <c r="DL149" s="270">
        <v>0</v>
      </c>
      <c r="DM149" s="270">
        <v>90</v>
      </c>
      <c r="DN149" s="270">
        <v>70</v>
      </c>
      <c r="DO149" s="270">
        <v>0</v>
      </c>
      <c r="DP149" s="270">
        <v>0</v>
      </c>
      <c r="DQ149" s="270"/>
      <c r="DR149" s="270">
        <v>0</v>
      </c>
      <c r="DS149" s="270">
        <v>0</v>
      </c>
      <c r="DT149" s="270">
        <v>0</v>
      </c>
      <c r="DU149" s="270">
        <v>0</v>
      </c>
      <c r="DV149" s="270">
        <v>0</v>
      </c>
      <c r="DW149" s="270">
        <v>0</v>
      </c>
      <c r="DX149" s="270">
        <v>0</v>
      </c>
      <c r="DY149" s="270">
        <v>0</v>
      </c>
      <c r="DZ149" s="270">
        <v>0</v>
      </c>
      <c r="EA149" s="270">
        <v>0</v>
      </c>
      <c r="EB149" s="270">
        <v>0</v>
      </c>
      <c r="EC149" s="270">
        <v>0</v>
      </c>
      <c r="ED149" s="270">
        <v>0</v>
      </c>
      <c r="EE149" s="270">
        <v>0</v>
      </c>
      <c r="EF149" s="270">
        <v>0</v>
      </c>
      <c r="EG149" s="270">
        <v>0</v>
      </c>
      <c r="EH149" s="270">
        <v>0</v>
      </c>
      <c r="EI149" s="270">
        <v>0</v>
      </c>
      <c r="EJ149" s="270">
        <v>0</v>
      </c>
      <c r="EK149" s="270">
        <v>0</v>
      </c>
      <c r="EL149" s="270">
        <v>0</v>
      </c>
      <c r="EM149" s="270">
        <v>0</v>
      </c>
      <c r="EN149" s="270">
        <v>0</v>
      </c>
      <c r="EO149" s="270">
        <v>0</v>
      </c>
      <c r="EP149" s="270">
        <v>0</v>
      </c>
      <c r="EQ149" s="270">
        <v>0</v>
      </c>
      <c r="ER149" s="270">
        <v>0</v>
      </c>
      <c r="ES149" s="270">
        <v>0</v>
      </c>
      <c r="ET149" s="270">
        <v>0</v>
      </c>
      <c r="EU149" s="270">
        <v>0</v>
      </c>
      <c r="EV149" s="270">
        <v>0</v>
      </c>
      <c r="EW149" s="270">
        <v>0</v>
      </c>
      <c r="EX149" s="270">
        <v>0</v>
      </c>
      <c r="EY149" s="270">
        <v>0</v>
      </c>
      <c r="EZ149" s="270">
        <v>0</v>
      </c>
      <c r="FA149" s="270">
        <v>0</v>
      </c>
      <c r="FB149" s="270">
        <v>0</v>
      </c>
      <c r="FC149" s="270">
        <v>0</v>
      </c>
      <c r="FD149" s="270">
        <v>0</v>
      </c>
      <c r="FE149" s="270">
        <v>0</v>
      </c>
      <c r="FF149" s="270">
        <v>0</v>
      </c>
      <c r="FG149" s="270">
        <v>0</v>
      </c>
      <c r="FH149" s="270">
        <v>0</v>
      </c>
      <c r="FI149" s="270">
        <v>0</v>
      </c>
      <c r="FJ149" s="270">
        <v>0</v>
      </c>
      <c r="FK149" s="270">
        <v>0</v>
      </c>
      <c r="FL149" s="351">
        <v>270</v>
      </c>
      <c r="FM149" s="323">
        <v>260</v>
      </c>
      <c r="FN149" s="324">
        <v>0</v>
      </c>
      <c r="FO149" s="270"/>
      <c r="FP149" s="89"/>
      <c r="FQ149" s="270"/>
      <c r="FR149" s="319"/>
      <c r="FS149" s="319"/>
      <c r="FT149" s="319"/>
      <c r="FU149" s="319"/>
      <c r="FV149" s="319"/>
      <c r="FW149" s="319"/>
      <c r="FX149" s="319"/>
      <c r="FY149" s="319"/>
      <c r="FZ149" s="319"/>
      <c r="GA149" s="319"/>
      <c r="GB149" s="319"/>
      <c r="GC149" s="319"/>
      <c r="GD149" s="319"/>
      <c r="GE149" s="319"/>
      <c r="GF149" s="319"/>
      <c r="GG149" s="319"/>
      <c r="GH149" s="319"/>
      <c r="GI149" s="319"/>
      <c r="GJ149" s="319"/>
      <c r="GK149" s="319"/>
      <c r="GL149" s="319"/>
      <c r="GM149" s="319"/>
      <c r="GN149" s="319"/>
      <c r="GO149" s="319"/>
      <c r="GP149" s="319"/>
      <c r="GQ149" s="319"/>
      <c r="GR149" s="319"/>
      <c r="GS149" s="319"/>
      <c r="GT149" s="319"/>
      <c r="GU149" s="319"/>
      <c r="GV149" s="319"/>
      <c r="GW149" s="319"/>
      <c r="GX149" s="319"/>
      <c r="GY149" s="319"/>
      <c r="GZ149" s="319"/>
      <c r="HA149" s="319"/>
      <c r="HB149" s="319"/>
      <c r="HC149" s="319"/>
      <c r="HD149" s="319"/>
      <c r="HE149" s="319"/>
      <c r="HF149" s="319"/>
      <c r="HG149" s="319"/>
      <c r="HH149" s="319"/>
      <c r="HI149" s="319"/>
      <c r="HJ149" s="319"/>
      <c r="HK149" s="319"/>
      <c r="HL149" s="319"/>
      <c r="HM149" s="319"/>
      <c r="HN149" s="319"/>
      <c r="HO149" s="319"/>
      <c r="HP149" s="319"/>
      <c r="HQ149" s="319"/>
      <c r="HR149" s="319"/>
      <c r="HS149" s="319"/>
      <c r="HT149" s="319"/>
      <c r="HU149" s="319"/>
      <c r="HV149" s="319"/>
      <c r="HW149" s="319"/>
      <c r="HX149" s="319"/>
      <c r="HY149" s="319"/>
      <c r="HZ149" s="319"/>
      <c r="IA149" s="319"/>
      <c r="IB149" s="319"/>
      <c r="IC149" s="319"/>
      <c r="ID149" s="319"/>
      <c r="IE149" s="319"/>
      <c r="IF149" s="319"/>
      <c r="IG149" s="318"/>
    </row>
    <row r="150" spans="1:241" ht="12.75" customHeight="1" x14ac:dyDescent="0.2">
      <c r="A150" s="370" t="s">
        <v>338</v>
      </c>
      <c r="B150" s="270">
        <v>8035</v>
      </c>
      <c r="C150" s="270">
        <v>8035</v>
      </c>
      <c r="D150" s="270">
        <v>3550</v>
      </c>
      <c r="E150" s="270">
        <v>4485</v>
      </c>
      <c r="F150" s="270">
        <v>0</v>
      </c>
      <c r="G150" s="270">
        <v>0</v>
      </c>
      <c r="H150" s="270">
        <v>8035</v>
      </c>
      <c r="I150" s="270">
        <v>1230</v>
      </c>
      <c r="J150" s="270">
        <v>6805</v>
      </c>
      <c r="K150" s="270">
        <v>2760</v>
      </c>
      <c r="L150" s="270">
        <v>91.096362717858042</v>
      </c>
      <c r="M150" s="270">
        <v>3550</v>
      </c>
      <c r="N150" s="270">
        <v>1245</v>
      </c>
      <c r="O150" s="270">
        <v>775</v>
      </c>
      <c r="P150" s="270">
        <v>1430</v>
      </c>
      <c r="Q150" s="270">
        <v>360</v>
      </c>
      <c r="R150" s="270">
        <v>190</v>
      </c>
      <c r="S150" s="270">
        <v>205</v>
      </c>
      <c r="T150" s="270">
        <v>165</v>
      </c>
      <c r="U150" s="270">
        <v>2.2402597402597402</v>
      </c>
      <c r="V150" s="270">
        <v>2</v>
      </c>
      <c r="W150" s="270">
        <v>36</v>
      </c>
      <c r="X150" s="270">
        <v>57.942379645796954</v>
      </c>
      <c r="Y150" s="270">
        <v>0</v>
      </c>
      <c r="Z150" s="270">
        <v>580</v>
      </c>
      <c r="AA150" s="270">
        <v>1305</v>
      </c>
      <c r="AB150" s="270">
        <v>2140</v>
      </c>
      <c r="AC150" s="270">
        <v>2430</v>
      </c>
      <c r="AD150" s="270">
        <v>1500</v>
      </c>
      <c r="AE150" s="270">
        <v>65</v>
      </c>
      <c r="AF150" s="270">
        <v>970</v>
      </c>
      <c r="AG150" s="270">
        <v>0</v>
      </c>
      <c r="AH150" s="270">
        <v>1360</v>
      </c>
      <c r="AI150" s="270">
        <v>15</v>
      </c>
      <c r="AJ150" s="270">
        <v>125</v>
      </c>
      <c r="AK150" s="270">
        <v>120</v>
      </c>
      <c r="AL150" s="270">
        <v>365</v>
      </c>
      <c r="AM150" s="270">
        <v>1040</v>
      </c>
      <c r="AN150" s="270">
        <v>120</v>
      </c>
      <c r="AO150" s="270">
        <v>0</v>
      </c>
      <c r="AP150" s="270">
        <v>150</v>
      </c>
      <c r="AQ150" s="270">
        <v>275</v>
      </c>
      <c r="AR150" s="270">
        <v>160</v>
      </c>
      <c r="AS150" s="270">
        <v>100</v>
      </c>
      <c r="AT150" s="270">
        <v>240</v>
      </c>
      <c r="AU150" s="270">
        <v>0</v>
      </c>
      <c r="AV150" s="270">
        <v>105</v>
      </c>
      <c r="AW150" s="270">
        <v>660</v>
      </c>
      <c r="AX150" s="270">
        <v>0</v>
      </c>
      <c r="AY150" s="270">
        <v>305</v>
      </c>
      <c r="AZ150" s="270">
        <v>1720</v>
      </c>
      <c r="BA150" s="270">
        <v>20</v>
      </c>
      <c r="BB150" s="270">
        <v>195</v>
      </c>
      <c r="BC150" s="270">
        <v>75</v>
      </c>
      <c r="BD150" s="270">
        <v>90</v>
      </c>
      <c r="BE150" s="270">
        <v>30</v>
      </c>
      <c r="BF150" s="270" t="s">
        <v>1676</v>
      </c>
      <c r="BG150" s="270" t="s">
        <v>1676</v>
      </c>
      <c r="BH150" s="270">
        <v>280</v>
      </c>
      <c r="BI150" s="270">
        <v>1385</v>
      </c>
      <c r="BJ150" s="270">
        <v>15</v>
      </c>
      <c r="BK150" s="270">
        <v>155</v>
      </c>
      <c r="BL150" s="270">
        <v>135</v>
      </c>
      <c r="BM150" s="270">
        <v>1480</v>
      </c>
      <c r="BN150" s="270">
        <v>95</v>
      </c>
      <c r="BO150" s="270">
        <v>3095</v>
      </c>
      <c r="BP150" s="270">
        <v>595</v>
      </c>
      <c r="BQ150" s="270">
        <v>0</v>
      </c>
      <c r="BR150" s="270">
        <v>0</v>
      </c>
      <c r="BS150" s="270" t="s">
        <v>1676</v>
      </c>
      <c r="BT150" s="270">
        <v>420</v>
      </c>
      <c r="BU150" s="270">
        <v>50</v>
      </c>
      <c r="BV150" s="270"/>
      <c r="BW150" s="270">
        <v>130</v>
      </c>
      <c r="BX150" s="270">
        <v>0</v>
      </c>
      <c r="BY150" s="270">
        <v>15</v>
      </c>
      <c r="BZ150" s="270">
        <v>0</v>
      </c>
      <c r="CA150" s="270">
        <v>0</v>
      </c>
      <c r="CB150" s="270">
        <v>0</v>
      </c>
      <c r="CC150" s="270">
        <v>0</v>
      </c>
      <c r="CD150" s="270">
        <v>160</v>
      </c>
      <c r="CE150" s="270">
        <v>150</v>
      </c>
      <c r="CF150" s="270">
        <v>0</v>
      </c>
      <c r="CG150" s="270">
        <v>7710</v>
      </c>
      <c r="CH150" s="270">
        <v>0</v>
      </c>
      <c r="CI150" s="270">
        <v>1840</v>
      </c>
      <c r="CJ150" s="270">
        <v>440</v>
      </c>
      <c r="CK150" s="270">
        <v>2095</v>
      </c>
      <c r="CL150" s="270">
        <v>170</v>
      </c>
      <c r="CM150" s="270">
        <v>1390</v>
      </c>
      <c r="CN150" s="270">
        <v>0</v>
      </c>
      <c r="CO150" s="270">
        <v>0</v>
      </c>
      <c r="CP150" s="270">
        <v>0</v>
      </c>
      <c r="CQ150" s="270">
        <v>0</v>
      </c>
      <c r="CR150" s="270">
        <v>100</v>
      </c>
      <c r="CS150" s="270">
        <v>0</v>
      </c>
      <c r="CT150" s="270">
        <v>0</v>
      </c>
      <c r="CU150" s="270">
        <v>0</v>
      </c>
      <c r="CV150" s="270">
        <v>500</v>
      </c>
      <c r="CW150" s="270">
        <v>60</v>
      </c>
      <c r="CX150" s="270">
        <v>0</v>
      </c>
      <c r="CY150" s="270">
        <v>0</v>
      </c>
      <c r="CZ150" s="270">
        <v>0</v>
      </c>
      <c r="DA150" s="270">
        <v>805</v>
      </c>
      <c r="DB150" s="270">
        <v>0</v>
      </c>
      <c r="DC150" s="270">
        <v>0</v>
      </c>
      <c r="DD150" s="270">
        <v>200</v>
      </c>
      <c r="DE150" s="270">
        <v>0</v>
      </c>
      <c r="DF150" s="270">
        <v>0</v>
      </c>
      <c r="DG150" s="270">
        <v>0</v>
      </c>
      <c r="DH150" s="270">
        <v>0</v>
      </c>
      <c r="DI150" s="270">
        <v>0</v>
      </c>
      <c r="DJ150" s="270">
        <v>0</v>
      </c>
      <c r="DK150" s="270">
        <v>0</v>
      </c>
      <c r="DL150" s="270">
        <v>0</v>
      </c>
      <c r="DM150" s="270">
        <v>0</v>
      </c>
      <c r="DN150" s="270">
        <v>0</v>
      </c>
      <c r="DO150" s="270">
        <v>0</v>
      </c>
      <c r="DP150" s="270">
        <v>0</v>
      </c>
      <c r="DQ150" s="270"/>
      <c r="DR150" s="270">
        <v>0</v>
      </c>
      <c r="DS150" s="270">
        <v>0</v>
      </c>
      <c r="DT150" s="270">
        <v>0</v>
      </c>
      <c r="DU150" s="270">
        <v>0</v>
      </c>
      <c r="DV150" s="270">
        <v>0</v>
      </c>
      <c r="DW150" s="270">
        <v>0</v>
      </c>
      <c r="DX150" s="270">
        <v>0</v>
      </c>
      <c r="DY150" s="270">
        <v>0</v>
      </c>
      <c r="DZ150" s="270">
        <v>0</v>
      </c>
      <c r="EA150" s="270">
        <v>0</v>
      </c>
      <c r="EB150" s="270">
        <v>0</v>
      </c>
      <c r="EC150" s="270">
        <v>0</v>
      </c>
      <c r="ED150" s="270">
        <v>0</v>
      </c>
      <c r="EE150" s="270">
        <v>0</v>
      </c>
      <c r="EF150" s="270">
        <v>0</v>
      </c>
      <c r="EG150" s="270">
        <v>0</v>
      </c>
      <c r="EH150" s="270">
        <v>0</v>
      </c>
      <c r="EI150" s="270">
        <v>0</v>
      </c>
      <c r="EJ150" s="270">
        <v>0</v>
      </c>
      <c r="EK150" s="270">
        <v>420</v>
      </c>
      <c r="EL150" s="270">
        <v>0</v>
      </c>
      <c r="EM150" s="270">
        <v>0</v>
      </c>
      <c r="EN150" s="270">
        <v>0</v>
      </c>
      <c r="EO150" s="270">
        <v>0</v>
      </c>
      <c r="EP150" s="270">
        <v>0</v>
      </c>
      <c r="EQ150" s="270">
        <v>0</v>
      </c>
      <c r="ER150" s="270">
        <v>0</v>
      </c>
      <c r="ES150" s="270">
        <v>0</v>
      </c>
      <c r="ET150" s="270">
        <v>0</v>
      </c>
      <c r="EU150" s="270">
        <v>0</v>
      </c>
      <c r="EV150" s="270">
        <v>20</v>
      </c>
      <c r="EW150" s="270">
        <v>0</v>
      </c>
      <c r="EX150" s="270">
        <v>0</v>
      </c>
      <c r="EY150" s="270">
        <v>0</v>
      </c>
      <c r="EZ150" s="270">
        <v>0</v>
      </c>
      <c r="FA150" s="270">
        <v>0</v>
      </c>
      <c r="FB150" s="270">
        <v>0</v>
      </c>
      <c r="FC150" s="270">
        <v>0</v>
      </c>
      <c r="FD150" s="270">
        <v>0</v>
      </c>
      <c r="FE150" s="270">
        <v>0</v>
      </c>
      <c r="FF150" s="270">
        <v>0</v>
      </c>
      <c r="FG150" s="270">
        <v>0</v>
      </c>
      <c r="FH150" s="270">
        <v>0</v>
      </c>
      <c r="FI150" s="270">
        <v>0</v>
      </c>
      <c r="FJ150" s="270">
        <v>0</v>
      </c>
      <c r="FK150" s="270">
        <v>0</v>
      </c>
      <c r="FL150" s="351">
        <v>7840</v>
      </c>
      <c r="FM150" s="323">
        <v>0</v>
      </c>
      <c r="FN150" s="324">
        <v>7920</v>
      </c>
      <c r="FO150" s="270"/>
      <c r="FP150" s="89"/>
      <c r="FQ150" s="270"/>
      <c r="FR150" s="319"/>
      <c r="FS150" s="319"/>
      <c r="FT150" s="319"/>
      <c r="FU150" s="319"/>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319"/>
      <c r="GS150" s="319"/>
      <c r="GT150" s="319"/>
      <c r="GU150" s="319"/>
      <c r="GV150" s="319"/>
      <c r="GW150" s="319"/>
      <c r="GX150" s="319"/>
      <c r="GY150" s="319"/>
      <c r="GZ150" s="319"/>
      <c r="HA150" s="319"/>
      <c r="HB150" s="319"/>
      <c r="HC150" s="319"/>
      <c r="HD150" s="319"/>
      <c r="HE150" s="319"/>
      <c r="HF150" s="319"/>
      <c r="HG150" s="319"/>
      <c r="HH150" s="319"/>
      <c r="HI150" s="319"/>
      <c r="HJ150" s="319"/>
      <c r="HK150" s="319"/>
      <c r="HL150" s="319"/>
      <c r="HM150" s="319"/>
      <c r="HN150" s="319"/>
      <c r="HO150" s="319"/>
      <c r="HP150" s="319"/>
      <c r="HQ150" s="319"/>
      <c r="HR150" s="319"/>
      <c r="HS150" s="319"/>
      <c r="HT150" s="319"/>
      <c r="HU150" s="319"/>
      <c r="HV150" s="319"/>
      <c r="HW150" s="319"/>
      <c r="HX150" s="319"/>
      <c r="HY150" s="319"/>
      <c r="HZ150" s="319"/>
      <c r="IA150" s="319"/>
      <c r="IB150" s="319"/>
      <c r="IC150" s="319"/>
      <c r="ID150" s="319"/>
      <c r="IE150" s="319"/>
      <c r="IF150" s="319"/>
      <c r="IG150" s="318"/>
    </row>
    <row r="151" spans="1:241" ht="12.75" customHeight="1" x14ac:dyDescent="0.2">
      <c r="A151" s="370" t="s">
        <v>554</v>
      </c>
      <c r="B151" s="270">
        <v>84925</v>
      </c>
      <c r="C151" s="270">
        <v>64365</v>
      </c>
      <c r="D151" s="270">
        <v>26760</v>
      </c>
      <c r="E151" s="270">
        <v>37605</v>
      </c>
      <c r="F151" s="270">
        <v>24290</v>
      </c>
      <c r="G151" s="270">
        <v>15825</v>
      </c>
      <c r="H151" s="270">
        <v>19955</v>
      </c>
      <c r="I151" s="270">
        <v>53480</v>
      </c>
      <c r="J151" s="270">
        <v>31445</v>
      </c>
      <c r="K151" s="270">
        <v>177365</v>
      </c>
      <c r="L151" s="270">
        <v>42.990117275003293</v>
      </c>
      <c r="M151" s="270">
        <v>8020</v>
      </c>
      <c r="N151" s="270">
        <v>3450</v>
      </c>
      <c r="O151" s="270">
        <v>1595</v>
      </c>
      <c r="P151" s="270">
        <v>1930</v>
      </c>
      <c r="Q151" s="270">
        <v>160</v>
      </c>
      <c r="R151" s="270">
        <v>20</v>
      </c>
      <c r="S151" s="270" t="s">
        <v>1676</v>
      </c>
      <c r="T151" s="270" t="s">
        <v>1676</v>
      </c>
      <c r="U151" s="270">
        <v>5.0403471669092808</v>
      </c>
      <c r="V151" s="270">
        <v>2</v>
      </c>
      <c r="W151" s="270">
        <v>28</v>
      </c>
      <c r="X151" s="270">
        <v>59.727920900466451</v>
      </c>
      <c r="Y151" s="270">
        <v>4530</v>
      </c>
      <c r="Z151" s="270">
        <v>5125</v>
      </c>
      <c r="AA151" s="270">
        <v>8525</v>
      </c>
      <c r="AB151" s="270">
        <v>17730</v>
      </c>
      <c r="AC151" s="270">
        <v>23585</v>
      </c>
      <c r="AD151" s="270">
        <v>21385</v>
      </c>
      <c r="AE151" s="270">
        <v>3340</v>
      </c>
      <c r="AF151" s="270">
        <v>590</v>
      </c>
      <c r="AG151" s="270">
        <v>1240</v>
      </c>
      <c r="AH151" s="270">
        <v>0</v>
      </c>
      <c r="AI151" s="270">
        <v>0</v>
      </c>
      <c r="AJ151" s="270">
        <v>685</v>
      </c>
      <c r="AK151" s="270">
        <v>0</v>
      </c>
      <c r="AL151" s="270">
        <v>4120</v>
      </c>
      <c r="AM151" s="270">
        <v>7280</v>
      </c>
      <c r="AN151" s="270">
        <v>685</v>
      </c>
      <c r="AO151" s="270">
        <v>485</v>
      </c>
      <c r="AP151" s="270">
        <v>2055</v>
      </c>
      <c r="AQ151" s="270">
        <v>2180</v>
      </c>
      <c r="AR151" s="270">
        <v>130</v>
      </c>
      <c r="AS151" s="270">
        <v>265</v>
      </c>
      <c r="AT151" s="270">
        <v>2300</v>
      </c>
      <c r="AU151" s="270">
        <v>1730</v>
      </c>
      <c r="AV151" s="270">
        <v>565</v>
      </c>
      <c r="AW151" s="270">
        <v>1900</v>
      </c>
      <c r="AX151" s="270">
        <v>6280</v>
      </c>
      <c r="AY151" s="270">
        <v>45</v>
      </c>
      <c r="AZ151" s="270">
        <v>3595</v>
      </c>
      <c r="BA151" s="270">
        <v>10410</v>
      </c>
      <c r="BB151" s="270">
        <v>38395</v>
      </c>
      <c r="BC151" s="270">
        <v>2005</v>
      </c>
      <c r="BD151" s="270">
        <v>12485</v>
      </c>
      <c r="BE151" s="270">
        <v>1825</v>
      </c>
      <c r="BF151" s="270">
        <v>1535</v>
      </c>
      <c r="BG151" s="270">
        <v>520</v>
      </c>
      <c r="BH151" s="270">
        <v>755</v>
      </c>
      <c r="BI151" s="270">
        <v>25</v>
      </c>
      <c r="BJ151" s="270">
        <v>75</v>
      </c>
      <c r="BK151" s="270">
        <v>2695</v>
      </c>
      <c r="BL151" s="270">
        <v>4710</v>
      </c>
      <c r="BM151" s="270">
        <v>9745</v>
      </c>
      <c r="BN151" s="270">
        <v>960</v>
      </c>
      <c r="BO151" s="270">
        <v>4535</v>
      </c>
      <c r="BP151" s="270">
        <v>3655</v>
      </c>
      <c r="BQ151" s="270">
        <v>2550</v>
      </c>
      <c r="BR151" s="270">
        <v>1205</v>
      </c>
      <c r="BS151" s="270">
        <v>70</v>
      </c>
      <c r="BT151" s="270">
        <v>7205</v>
      </c>
      <c r="BU151" s="270">
        <v>3845</v>
      </c>
      <c r="BV151" s="270"/>
      <c r="BW151" s="270">
        <v>3965</v>
      </c>
      <c r="BX151" s="270">
        <v>135</v>
      </c>
      <c r="BY151" s="270">
        <v>2870</v>
      </c>
      <c r="BZ151" s="270">
        <v>635</v>
      </c>
      <c r="CA151" s="270">
        <v>60</v>
      </c>
      <c r="CB151" s="270" t="s">
        <v>1676</v>
      </c>
      <c r="CC151" s="270">
        <v>0</v>
      </c>
      <c r="CD151" s="270">
        <v>1080</v>
      </c>
      <c r="CE151" s="270">
        <v>20</v>
      </c>
      <c r="CF151" s="270">
        <v>125</v>
      </c>
      <c r="CG151" s="270">
        <v>59440</v>
      </c>
      <c r="CH151" s="270">
        <v>0</v>
      </c>
      <c r="CI151" s="270">
        <v>7905</v>
      </c>
      <c r="CJ151" s="270">
        <v>1935</v>
      </c>
      <c r="CK151" s="270">
        <v>5240</v>
      </c>
      <c r="CL151" s="270">
        <v>0</v>
      </c>
      <c r="CM151" s="270">
        <v>0</v>
      </c>
      <c r="CN151" s="270">
        <v>0</v>
      </c>
      <c r="CO151" s="270">
        <v>0</v>
      </c>
      <c r="CP151" s="270">
        <v>0</v>
      </c>
      <c r="CQ151" s="270">
        <v>0</v>
      </c>
      <c r="CR151" s="270">
        <v>0</v>
      </c>
      <c r="CS151" s="270">
        <v>0</v>
      </c>
      <c r="CT151" s="270">
        <v>0</v>
      </c>
      <c r="CU151" s="270">
        <v>0</v>
      </c>
      <c r="CV151" s="270">
        <v>0</v>
      </c>
      <c r="CW151" s="270">
        <v>0</v>
      </c>
      <c r="CX151" s="270">
        <v>0</v>
      </c>
      <c r="CY151" s="270">
        <v>0</v>
      </c>
      <c r="CZ151" s="270">
        <v>435</v>
      </c>
      <c r="DA151" s="270">
        <v>645</v>
      </c>
      <c r="DB151" s="270">
        <v>485</v>
      </c>
      <c r="DC151" s="270">
        <v>11820</v>
      </c>
      <c r="DD151" s="270">
        <v>14440</v>
      </c>
      <c r="DE151" s="270">
        <v>0</v>
      </c>
      <c r="DF151" s="270">
        <v>3180</v>
      </c>
      <c r="DG151" s="270">
        <v>0</v>
      </c>
      <c r="DH151" s="270">
        <v>0</v>
      </c>
      <c r="DI151" s="270">
        <v>0</v>
      </c>
      <c r="DJ151" s="270">
        <v>0</v>
      </c>
      <c r="DK151" s="270">
        <v>0</v>
      </c>
      <c r="DL151" s="270">
        <v>0</v>
      </c>
      <c r="DM151" s="270">
        <v>0</v>
      </c>
      <c r="DN151" s="270">
        <v>240</v>
      </c>
      <c r="DO151" s="270">
        <v>5025</v>
      </c>
      <c r="DP151" s="270">
        <v>0</v>
      </c>
      <c r="DQ151" s="270"/>
      <c r="DR151" s="270">
        <v>0</v>
      </c>
      <c r="DS151" s="270">
        <v>0</v>
      </c>
      <c r="DT151" s="270">
        <v>8315</v>
      </c>
      <c r="DU151" s="270">
        <v>0</v>
      </c>
      <c r="DV151" s="270">
        <v>0</v>
      </c>
      <c r="DW151" s="270">
        <v>0</v>
      </c>
      <c r="DX151" s="270">
        <v>0</v>
      </c>
      <c r="DY151" s="270">
        <v>930</v>
      </c>
      <c r="DZ151" s="270">
        <v>0</v>
      </c>
      <c r="EA151" s="270">
        <v>0</v>
      </c>
      <c r="EB151" s="270">
        <v>0</v>
      </c>
      <c r="EC151" s="270">
        <v>3300</v>
      </c>
      <c r="ED151" s="270">
        <v>4515</v>
      </c>
      <c r="EE151" s="270">
        <v>0</v>
      </c>
      <c r="EF151" s="270">
        <v>670</v>
      </c>
      <c r="EG151" s="270">
        <v>0</v>
      </c>
      <c r="EH151" s="270">
        <v>0</v>
      </c>
      <c r="EI151" s="270">
        <v>0</v>
      </c>
      <c r="EJ151" s="270">
        <v>15</v>
      </c>
      <c r="EK151" s="270">
        <v>5410</v>
      </c>
      <c r="EL151" s="270">
        <v>0</v>
      </c>
      <c r="EM151" s="270">
        <v>0</v>
      </c>
      <c r="EN151" s="270">
        <v>0</v>
      </c>
      <c r="EO151" s="270">
        <v>0</v>
      </c>
      <c r="EP151" s="270">
        <v>0</v>
      </c>
      <c r="EQ151" s="270">
        <v>0</v>
      </c>
      <c r="ER151" s="270">
        <v>0</v>
      </c>
      <c r="ES151" s="270">
        <v>0</v>
      </c>
      <c r="ET151" s="270">
        <v>175</v>
      </c>
      <c r="EU151" s="270">
        <v>5535</v>
      </c>
      <c r="EV151" s="270">
        <v>225</v>
      </c>
      <c r="EW151" s="270">
        <v>0</v>
      </c>
      <c r="EX151" s="270">
        <v>0</v>
      </c>
      <c r="EY151" s="270">
        <v>0</v>
      </c>
      <c r="EZ151" s="270">
        <v>0</v>
      </c>
      <c r="FA151" s="270">
        <v>0</v>
      </c>
      <c r="FB151" s="270">
        <v>0</v>
      </c>
      <c r="FC151" s="270">
        <v>0</v>
      </c>
      <c r="FD151" s="270">
        <v>0</v>
      </c>
      <c r="FE151" s="270">
        <v>160</v>
      </c>
      <c r="FF151" s="270">
        <v>0</v>
      </c>
      <c r="FG151" s="270">
        <v>0</v>
      </c>
      <c r="FH151" s="270">
        <v>0</v>
      </c>
      <c r="FI151" s="270">
        <v>0</v>
      </c>
      <c r="FJ151" s="270">
        <v>4315</v>
      </c>
      <c r="FK151" s="270">
        <v>0</v>
      </c>
      <c r="FL151" s="351">
        <v>46530</v>
      </c>
      <c r="FM151" s="323">
        <v>4300</v>
      </c>
      <c r="FN151" s="324">
        <v>15180</v>
      </c>
      <c r="FO151" s="270"/>
      <c r="FP151" s="89"/>
      <c r="FQ151" s="270"/>
      <c r="FR151" s="319"/>
      <c r="FS151" s="319"/>
      <c r="FT151" s="319"/>
      <c r="FU151" s="319"/>
      <c r="FV151" s="319"/>
      <c r="FW151" s="319"/>
      <c r="FX151" s="319"/>
      <c r="FY151" s="319"/>
      <c r="FZ151" s="319"/>
      <c r="GA151" s="319"/>
      <c r="GB151" s="319"/>
      <c r="GC151" s="319"/>
      <c r="GD151" s="319"/>
      <c r="GE151" s="319"/>
      <c r="GF151" s="319"/>
      <c r="GG151" s="319"/>
      <c r="GH151" s="319"/>
      <c r="GI151" s="319"/>
      <c r="GJ151" s="319"/>
      <c r="GK151" s="319"/>
      <c r="GL151" s="319"/>
      <c r="GM151" s="319"/>
      <c r="GN151" s="319"/>
      <c r="GO151" s="319"/>
      <c r="GP151" s="319"/>
      <c r="GQ151" s="319"/>
      <c r="GR151" s="319"/>
      <c r="GS151" s="319"/>
      <c r="GT151" s="319"/>
      <c r="GU151" s="319"/>
      <c r="GV151" s="319"/>
      <c r="GW151" s="319"/>
      <c r="GX151" s="319"/>
      <c r="GY151" s="319"/>
      <c r="GZ151" s="319"/>
      <c r="HA151" s="319"/>
      <c r="HB151" s="319"/>
      <c r="HC151" s="319"/>
      <c r="HD151" s="319"/>
      <c r="HE151" s="319"/>
      <c r="HF151" s="319"/>
      <c r="HG151" s="319"/>
      <c r="HH151" s="319"/>
      <c r="HI151" s="319"/>
      <c r="HJ151" s="319"/>
      <c r="HK151" s="319"/>
      <c r="HL151" s="319"/>
      <c r="HM151" s="319"/>
      <c r="HN151" s="319"/>
      <c r="HO151" s="319"/>
      <c r="HP151" s="319"/>
      <c r="HQ151" s="319"/>
      <c r="HR151" s="319"/>
      <c r="HS151" s="319"/>
      <c r="HT151" s="319"/>
      <c r="HU151" s="319"/>
      <c r="HV151" s="319"/>
      <c r="HW151" s="319"/>
      <c r="HX151" s="319"/>
      <c r="HY151" s="319"/>
      <c r="HZ151" s="319"/>
      <c r="IA151" s="319"/>
      <c r="IB151" s="319"/>
      <c r="IC151" s="319"/>
      <c r="ID151" s="319"/>
      <c r="IE151" s="319"/>
      <c r="IF151" s="319"/>
      <c r="IG151" s="318"/>
    </row>
    <row r="152" spans="1:241" ht="12.75" customHeight="1" x14ac:dyDescent="0.2">
      <c r="A152" s="370" t="s">
        <v>445</v>
      </c>
      <c r="B152" s="270">
        <v>49435</v>
      </c>
      <c r="C152" s="270">
        <v>42620</v>
      </c>
      <c r="D152" s="270">
        <v>17805</v>
      </c>
      <c r="E152" s="270">
        <v>24815</v>
      </c>
      <c r="F152" s="270">
        <v>16755</v>
      </c>
      <c r="G152" s="270">
        <v>2175</v>
      </c>
      <c r="H152" s="270">
        <v>18440</v>
      </c>
      <c r="I152" s="270">
        <v>31025</v>
      </c>
      <c r="J152" s="270">
        <v>18410</v>
      </c>
      <c r="K152" s="270">
        <v>111875</v>
      </c>
      <c r="L152" s="270">
        <v>62.734757600657353</v>
      </c>
      <c r="M152" s="270">
        <v>7510</v>
      </c>
      <c r="N152" s="270">
        <v>3995</v>
      </c>
      <c r="O152" s="270">
        <v>2025</v>
      </c>
      <c r="P152" s="270">
        <v>3490</v>
      </c>
      <c r="Q152" s="270">
        <v>1030</v>
      </c>
      <c r="R152" s="270">
        <v>195</v>
      </c>
      <c r="S152" s="270" t="s">
        <v>1676</v>
      </c>
      <c r="T152" s="270" t="s">
        <v>1676</v>
      </c>
      <c r="U152" s="270">
        <v>4.6092197426290928</v>
      </c>
      <c r="V152" s="270">
        <v>2</v>
      </c>
      <c r="W152" s="270">
        <v>36</v>
      </c>
      <c r="X152" s="270">
        <v>57.227327593203633</v>
      </c>
      <c r="Y152" s="270">
        <v>3270</v>
      </c>
      <c r="Z152" s="270">
        <v>4600</v>
      </c>
      <c r="AA152" s="270">
        <v>6105</v>
      </c>
      <c r="AB152" s="270">
        <v>9020</v>
      </c>
      <c r="AC152" s="270">
        <v>11765</v>
      </c>
      <c r="AD152" s="270">
        <v>12310</v>
      </c>
      <c r="AE152" s="270">
        <v>2235</v>
      </c>
      <c r="AF152" s="270">
        <v>785</v>
      </c>
      <c r="AG152" s="270">
        <v>250</v>
      </c>
      <c r="AH152" s="270">
        <v>1650</v>
      </c>
      <c r="AI152" s="270">
        <v>45</v>
      </c>
      <c r="AJ152" s="270">
        <v>515</v>
      </c>
      <c r="AK152" s="270">
        <v>450</v>
      </c>
      <c r="AL152" s="270">
        <v>2765</v>
      </c>
      <c r="AM152" s="270">
        <v>4635</v>
      </c>
      <c r="AN152" s="270">
        <v>430</v>
      </c>
      <c r="AO152" s="270">
        <v>460</v>
      </c>
      <c r="AP152" s="270">
        <v>135</v>
      </c>
      <c r="AQ152" s="270">
        <v>2525</v>
      </c>
      <c r="AR152" s="270">
        <v>245</v>
      </c>
      <c r="AS152" s="270">
        <v>240</v>
      </c>
      <c r="AT152" s="270">
        <v>2450</v>
      </c>
      <c r="AU152" s="270">
        <v>2280</v>
      </c>
      <c r="AV152" s="270">
        <v>780</v>
      </c>
      <c r="AW152" s="270">
        <v>1155</v>
      </c>
      <c r="AX152" s="270">
        <v>5415</v>
      </c>
      <c r="AY152" s="270">
        <v>195</v>
      </c>
      <c r="AZ152" s="270">
        <v>2625</v>
      </c>
      <c r="BA152" s="270">
        <v>1135</v>
      </c>
      <c r="BB152" s="270">
        <v>18275</v>
      </c>
      <c r="BC152" s="270">
        <v>1075</v>
      </c>
      <c r="BD152" s="270">
        <v>2875</v>
      </c>
      <c r="BE152" s="270">
        <v>370</v>
      </c>
      <c r="BF152" s="270">
        <v>550</v>
      </c>
      <c r="BG152" s="270">
        <v>280</v>
      </c>
      <c r="BH152" s="270">
        <v>655</v>
      </c>
      <c r="BI152" s="270">
        <v>1725</v>
      </c>
      <c r="BJ152" s="270">
        <v>40</v>
      </c>
      <c r="BK152" s="270">
        <v>1925</v>
      </c>
      <c r="BL152" s="270">
        <v>2270</v>
      </c>
      <c r="BM152" s="270">
        <v>7665</v>
      </c>
      <c r="BN152" s="270">
        <v>885</v>
      </c>
      <c r="BO152" s="270">
        <v>3605</v>
      </c>
      <c r="BP152" s="270">
        <v>4105</v>
      </c>
      <c r="BQ152" s="270">
        <v>3095</v>
      </c>
      <c r="BR152" s="270">
        <v>575</v>
      </c>
      <c r="BS152" s="270">
        <v>70</v>
      </c>
      <c r="BT152" s="270">
        <v>5300</v>
      </c>
      <c r="BU152" s="270">
        <v>2480</v>
      </c>
      <c r="BV152" s="270"/>
      <c r="BW152" s="270">
        <v>3075</v>
      </c>
      <c r="BX152" s="270">
        <v>100</v>
      </c>
      <c r="BY152" s="270">
        <v>2060</v>
      </c>
      <c r="BZ152" s="270">
        <v>215</v>
      </c>
      <c r="CA152" s="270">
        <v>35</v>
      </c>
      <c r="CB152" s="270" t="s">
        <v>1676</v>
      </c>
      <c r="CC152" s="270" t="s">
        <v>1676</v>
      </c>
      <c r="CD152" s="270">
        <v>650</v>
      </c>
      <c r="CE152" s="270">
        <v>50</v>
      </c>
      <c r="CF152" s="270">
        <v>145</v>
      </c>
      <c r="CG152" s="270">
        <v>39350</v>
      </c>
      <c r="CH152" s="270">
        <v>0</v>
      </c>
      <c r="CI152" s="270">
        <v>6555</v>
      </c>
      <c r="CJ152" s="270">
        <v>2390</v>
      </c>
      <c r="CK152" s="270">
        <v>3975</v>
      </c>
      <c r="CL152" s="270">
        <v>0</v>
      </c>
      <c r="CM152" s="270">
        <v>1695</v>
      </c>
      <c r="CN152" s="270">
        <v>105</v>
      </c>
      <c r="CO152" s="270">
        <v>0</v>
      </c>
      <c r="CP152" s="270">
        <v>0</v>
      </c>
      <c r="CQ152" s="270">
        <v>0</v>
      </c>
      <c r="CR152" s="270">
        <v>370</v>
      </c>
      <c r="CS152" s="270">
        <v>0</v>
      </c>
      <c r="CT152" s="270">
        <v>0</v>
      </c>
      <c r="CU152" s="270">
        <v>0</v>
      </c>
      <c r="CV152" s="270">
        <v>0</v>
      </c>
      <c r="CW152" s="270">
        <v>595</v>
      </c>
      <c r="CX152" s="270">
        <v>0</v>
      </c>
      <c r="CY152" s="270">
        <v>45</v>
      </c>
      <c r="CZ152" s="270">
        <v>2715</v>
      </c>
      <c r="DA152" s="270">
        <v>850</v>
      </c>
      <c r="DB152" s="270">
        <v>0</v>
      </c>
      <c r="DC152" s="270">
        <v>20395</v>
      </c>
      <c r="DD152" s="270">
        <v>0</v>
      </c>
      <c r="DE152" s="270">
        <v>0</v>
      </c>
      <c r="DF152" s="270">
        <v>240</v>
      </c>
      <c r="DG152" s="270">
        <v>0</v>
      </c>
      <c r="DH152" s="270">
        <v>0</v>
      </c>
      <c r="DI152" s="270">
        <v>0</v>
      </c>
      <c r="DJ152" s="270">
        <v>0</v>
      </c>
      <c r="DK152" s="270">
        <v>0</v>
      </c>
      <c r="DL152" s="270">
        <v>0</v>
      </c>
      <c r="DM152" s="270">
        <v>0</v>
      </c>
      <c r="DN152" s="270">
        <v>0</v>
      </c>
      <c r="DO152" s="270">
        <v>0</v>
      </c>
      <c r="DP152" s="270">
        <v>0</v>
      </c>
      <c r="DQ152" s="270"/>
      <c r="DR152" s="270">
        <v>0</v>
      </c>
      <c r="DS152" s="270">
        <v>0</v>
      </c>
      <c r="DT152" s="270">
        <v>0</v>
      </c>
      <c r="DU152" s="270">
        <v>0</v>
      </c>
      <c r="DV152" s="270">
        <v>0</v>
      </c>
      <c r="DW152" s="270">
        <v>0</v>
      </c>
      <c r="DX152" s="270">
        <v>0</v>
      </c>
      <c r="DY152" s="270">
        <v>290</v>
      </c>
      <c r="DZ152" s="270">
        <v>0</v>
      </c>
      <c r="EA152" s="270">
        <v>0</v>
      </c>
      <c r="EB152" s="270">
        <v>0</v>
      </c>
      <c r="EC152" s="270">
        <v>0</v>
      </c>
      <c r="ED152" s="270">
        <v>3130</v>
      </c>
      <c r="EE152" s="270">
        <v>0</v>
      </c>
      <c r="EF152" s="270">
        <v>0</v>
      </c>
      <c r="EG152" s="270">
        <v>0</v>
      </c>
      <c r="EH152" s="270">
        <v>0</v>
      </c>
      <c r="EI152" s="270">
        <v>0</v>
      </c>
      <c r="EJ152" s="270">
        <v>2470</v>
      </c>
      <c r="EK152" s="270">
        <v>3165</v>
      </c>
      <c r="EL152" s="270">
        <v>455</v>
      </c>
      <c r="EM152" s="270">
        <v>0</v>
      </c>
      <c r="EN152" s="270">
        <v>0</v>
      </c>
      <c r="EO152" s="270">
        <v>0</v>
      </c>
      <c r="EP152" s="270">
        <v>0</v>
      </c>
      <c r="EQ152" s="270">
        <v>0</v>
      </c>
      <c r="ER152" s="270">
        <v>0</v>
      </c>
      <c r="ES152" s="270">
        <v>0</v>
      </c>
      <c r="ET152" s="270">
        <v>0</v>
      </c>
      <c r="EU152" s="270">
        <v>0</v>
      </c>
      <c r="EV152" s="270" t="s">
        <v>1676</v>
      </c>
      <c r="EW152" s="270">
        <v>0</v>
      </c>
      <c r="EX152" s="270">
        <v>0</v>
      </c>
      <c r="EY152" s="270">
        <v>0</v>
      </c>
      <c r="EZ152" s="270">
        <v>0</v>
      </c>
      <c r="FA152" s="270">
        <v>0</v>
      </c>
      <c r="FB152" s="270">
        <v>0</v>
      </c>
      <c r="FC152" s="270">
        <v>0</v>
      </c>
      <c r="FD152" s="270">
        <v>0</v>
      </c>
      <c r="FE152" s="270">
        <v>0</v>
      </c>
      <c r="FF152" s="270">
        <v>0</v>
      </c>
      <c r="FG152" s="270">
        <v>0</v>
      </c>
      <c r="FH152" s="270">
        <v>0</v>
      </c>
      <c r="FI152" s="270">
        <v>0</v>
      </c>
      <c r="FJ152" s="270">
        <v>0</v>
      </c>
      <c r="FK152" s="270">
        <v>0</v>
      </c>
      <c r="FL152" s="351">
        <v>31160</v>
      </c>
      <c r="FM152" s="323">
        <v>5250</v>
      </c>
      <c r="FN152" s="324">
        <v>18255</v>
      </c>
      <c r="FO152" s="270"/>
      <c r="FP152" s="89"/>
      <c r="FQ152" s="270"/>
      <c r="FR152" s="319"/>
      <c r="FS152" s="319"/>
      <c r="FT152" s="319"/>
      <c r="FU152" s="319"/>
      <c r="FV152" s="319"/>
      <c r="FW152" s="319"/>
      <c r="FX152" s="319"/>
      <c r="FY152" s="319"/>
      <c r="FZ152" s="319"/>
      <c r="GA152" s="319"/>
      <c r="GB152" s="319"/>
      <c r="GC152" s="319"/>
      <c r="GD152" s="319"/>
      <c r="GE152" s="319"/>
      <c r="GF152" s="319"/>
      <c r="GG152" s="319"/>
      <c r="GH152" s="319"/>
      <c r="GI152" s="319"/>
      <c r="GJ152" s="319"/>
      <c r="GK152" s="319"/>
      <c r="GL152" s="319"/>
      <c r="GM152" s="319"/>
      <c r="GN152" s="319"/>
      <c r="GO152" s="319"/>
      <c r="GP152" s="319"/>
      <c r="GQ152" s="319"/>
      <c r="GR152" s="319"/>
      <c r="GS152" s="319"/>
      <c r="GT152" s="319"/>
      <c r="GU152" s="319"/>
      <c r="GV152" s="319"/>
      <c r="GW152" s="319"/>
      <c r="GX152" s="319"/>
      <c r="GY152" s="319"/>
      <c r="GZ152" s="319"/>
      <c r="HA152" s="319"/>
      <c r="HB152" s="319"/>
      <c r="HC152" s="319"/>
      <c r="HD152" s="319"/>
      <c r="HE152" s="319"/>
      <c r="HF152" s="319"/>
      <c r="HG152" s="319"/>
      <c r="HH152" s="319"/>
      <c r="HI152" s="319"/>
      <c r="HJ152" s="319"/>
      <c r="HK152" s="319"/>
      <c r="HL152" s="319"/>
      <c r="HM152" s="319"/>
      <c r="HN152" s="319"/>
      <c r="HO152" s="319"/>
      <c r="HP152" s="319"/>
      <c r="HQ152" s="319"/>
      <c r="HR152" s="319"/>
      <c r="HS152" s="319"/>
      <c r="HT152" s="319"/>
      <c r="HU152" s="319"/>
      <c r="HV152" s="319"/>
      <c r="HW152" s="319"/>
      <c r="HX152" s="319"/>
      <c r="HY152" s="319"/>
      <c r="HZ152" s="319"/>
      <c r="IA152" s="319"/>
      <c r="IB152" s="319"/>
      <c r="IC152" s="319"/>
      <c r="ID152" s="319"/>
      <c r="IE152" s="319"/>
      <c r="IF152" s="319"/>
      <c r="IG152" s="318"/>
    </row>
    <row r="153" spans="1:241" ht="12.75" customHeight="1" x14ac:dyDescent="0.2">
      <c r="A153" s="370" t="s">
        <v>810</v>
      </c>
      <c r="B153" s="270">
        <v>3410</v>
      </c>
      <c r="C153" s="270">
        <v>3410</v>
      </c>
      <c r="D153" s="270">
        <v>1005</v>
      </c>
      <c r="E153" s="270">
        <v>2405</v>
      </c>
      <c r="F153" s="270">
        <v>490</v>
      </c>
      <c r="G153" s="270">
        <v>930</v>
      </c>
      <c r="H153" s="270">
        <v>75</v>
      </c>
      <c r="I153" s="270">
        <v>3410</v>
      </c>
      <c r="J153" s="270">
        <v>0</v>
      </c>
      <c r="K153" s="270">
        <v>66550</v>
      </c>
      <c r="L153" s="270"/>
      <c r="M153" s="270">
        <v>0</v>
      </c>
      <c r="N153" s="270">
        <v>0</v>
      </c>
      <c r="O153" s="270">
        <v>0</v>
      </c>
      <c r="P153" s="270">
        <v>0</v>
      </c>
      <c r="Q153" s="270">
        <v>0</v>
      </c>
      <c r="R153" s="270">
        <v>0</v>
      </c>
      <c r="S153" s="270">
        <v>0</v>
      </c>
      <c r="T153" s="270">
        <v>0</v>
      </c>
      <c r="U153" s="270">
        <v>19.516129032258064</v>
      </c>
      <c r="V153" s="270">
        <v>14</v>
      </c>
      <c r="X153" s="270">
        <v>66.723510419724093</v>
      </c>
      <c r="Y153" s="270">
        <v>10</v>
      </c>
      <c r="Z153" s="270">
        <v>570</v>
      </c>
      <c r="AA153" s="270">
        <v>385</v>
      </c>
      <c r="AB153" s="270">
        <v>65</v>
      </c>
      <c r="AC153" s="270">
        <v>375</v>
      </c>
      <c r="AD153" s="270">
        <v>1475</v>
      </c>
      <c r="AE153" s="270">
        <v>520</v>
      </c>
      <c r="AF153" s="270">
        <v>0</v>
      </c>
      <c r="AG153" s="270">
        <v>0</v>
      </c>
      <c r="AH153" s="270">
        <v>0</v>
      </c>
      <c r="AI153" s="270">
        <v>0</v>
      </c>
      <c r="AJ153" s="270" t="s">
        <v>1676</v>
      </c>
      <c r="AK153" s="270">
        <v>0</v>
      </c>
      <c r="AL153" s="270">
        <v>0</v>
      </c>
      <c r="AM153" s="270">
        <v>0</v>
      </c>
      <c r="AN153" s="270">
        <v>0</v>
      </c>
      <c r="AO153" s="270">
        <v>0</v>
      </c>
      <c r="AP153" s="270">
        <v>0</v>
      </c>
      <c r="AQ153" s="270">
        <v>160</v>
      </c>
      <c r="AR153" s="270">
        <v>0</v>
      </c>
      <c r="AS153" s="270">
        <v>0</v>
      </c>
      <c r="AT153" s="270">
        <v>950</v>
      </c>
      <c r="AU153" s="270">
        <v>0</v>
      </c>
      <c r="AV153" s="270" t="s">
        <v>1676</v>
      </c>
      <c r="AW153" s="270">
        <v>0</v>
      </c>
      <c r="AX153" s="270">
        <v>0</v>
      </c>
      <c r="AY153" s="270">
        <v>0</v>
      </c>
      <c r="AZ153" s="270">
        <v>0</v>
      </c>
      <c r="BA153" s="270">
        <v>15</v>
      </c>
      <c r="BB153" s="270">
        <v>2285</v>
      </c>
      <c r="BC153" s="270">
        <v>105</v>
      </c>
      <c r="BD153" s="270">
        <v>110</v>
      </c>
      <c r="BE153" s="270">
        <v>15</v>
      </c>
      <c r="BF153" s="270">
        <v>35</v>
      </c>
      <c r="BG153" s="270">
        <v>30</v>
      </c>
      <c r="BH153" s="270">
        <v>30</v>
      </c>
      <c r="BI153" s="270">
        <v>0</v>
      </c>
      <c r="BJ153" s="270" t="s">
        <v>1676</v>
      </c>
      <c r="BK153" s="270">
        <v>185</v>
      </c>
      <c r="BL153" s="270">
        <v>320</v>
      </c>
      <c r="BM153" s="270">
        <v>95</v>
      </c>
      <c r="BN153" s="270">
        <v>110</v>
      </c>
      <c r="BO153" s="270">
        <v>205</v>
      </c>
      <c r="BP153" s="270">
        <v>200</v>
      </c>
      <c r="BQ153" s="270">
        <v>950</v>
      </c>
      <c r="BR153" s="270">
        <v>0</v>
      </c>
      <c r="BS153" s="270" t="s">
        <v>1676</v>
      </c>
      <c r="BT153" s="270">
        <v>500</v>
      </c>
      <c r="BU153" s="270">
        <v>500</v>
      </c>
      <c r="BV153" s="270"/>
      <c r="BW153" s="270">
        <v>15</v>
      </c>
      <c r="BX153" s="270">
        <v>0</v>
      </c>
      <c r="BY153" s="270">
        <v>50</v>
      </c>
      <c r="BZ153" s="270">
        <v>0</v>
      </c>
      <c r="CA153" s="270">
        <v>0</v>
      </c>
      <c r="CB153" s="270">
        <v>0</v>
      </c>
      <c r="CC153" s="270">
        <v>0</v>
      </c>
      <c r="CD153" s="270">
        <v>50</v>
      </c>
      <c r="CE153" s="270" t="s">
        <v>1676</v>
      </c>
      <c r="CF153" s="270">
        <v>115</v>
      </c>
      <c r="CG153" s="270">
        <v>3195</v>
      </c>
      <c r="CH153" s="270">
        <v>0</v>
      </c>
      <c r="CI153" s="270">
        <v>0</v>
      </c>
      <c r="CJ153" s="270">
        <v>0</v>
      </c>
      <c r="CK153" s="270">
        <v>0</v>
      </c>
      <c r="CL153" s="270">
        <v>0</v>
      </c>
      <c r="CM153" s="270">
        <v>0</v>
      </c>
      <c r="CN153" s="270">
        <v>0</v>
      </c>
      <c r="CO153" s="270">
        <v>0</v>
      </c>
      <c r="CP153" s="270">
        <v>0</v>
      </c>
      <c r="CQ153" s="270">
        <v>0</v>
      </c>
      <c r="CR153" s="270">
        <v>0</v>
      </c>
      <c r="CS153" s="270">
        <v>0</v>
      </c>
      <c r="CT153" s="270">
        <v>0</v>
      </c>
      <c r="CU153" s="270">
        <v>0</v>
      </c>
      <c r="CV153" s="270">
        <v>0</v>
      </c>
      <c r="CW153" s="270">
        <v>0</v>
      </c>
      <c r="CX153" s="270">
        <v>0</v>
      </c>
      <c r="CY153" s="270">
        <v>0</v>
      </c>
      <c r="CZ153" s="270">
        <v>0</v>
      </c>
      <c r="DA153" s="270">
        <v>0</v>
      </c>
      <c r="DB153" s="270">
        <v>0</v>
      </c>
      <c r="DC153" s="270">
        <v>2180</v>
      </c>
      <c r="DD153" s="270">
        <v>0</v>
      </c>
      <c r="DE153" s="270">
        <v>0</v>
      </c>
      <c r="DF153" s="270">
        <v>0</v>
      </c>
      <c r="DG153" s="270">
        <v>0</v>
      </c>
      <c r="DH153" s="270">
        <v>0</v>
      </c>
      <c r="DI153" s="270">
        <v>0</v>
      </c>
      <c r="DJ153" s="270">
        <v>0</v>
      </c>
      <c r="DK153" s="270">
        <v>0</v>
      </c>
      <c r="DL153" s="270">
        <v>0</v>
      </c>
      <c r="DM153" s="270">
        <v>0</v>
      </c>
      <c r="DN153" s="270">
        <v>0</v>
      </c>
      <c r="DO153" s="270">
        <v>0</v>
      </c>
      <c r="DP153" s="270">
        <v>0</v>
      </c>
      <c r="DQ153" s="270"/>
      <c r="DR153" s="270">
        <v>0</v>
      </c>
      <c r="DS153" s="270">
        <v>0</v>
      </c>
      <c r="DT153" s="270">
        <v>0</v>
      </c>
      <c r="DU153" s="270">
        <v>0</v>
      </c>
      <c r="DV153" s="270">
        <v>0</v>
      </c>
      <c r="DW153" s="270">
        <v>0</v>
      </c>
      <c r="DX153" s="270">
        <v>0</v>
      </c>
      <c r="DY153" s="270">
        <v>0</v>
      </c>
      <c r="DZ153" s="270">
        <v>0</v>
      </c>
      <c r="EA153" s="270">
        <v>0</v>
      </c>
      <c r="EB153" s="270">
        <v>0</v>
      </c>
      <c r="EC153" s="270">
        <v>0</v>
      </c>
      <c r="ED153" s="270">
        <v>0</v>
      </c>
      <c r="EE153" s="270">
        <v>0</v>
      </c>
      <c r="EF153" s="270">
        <v>0</v>
      </c>
      <c r="EG153" s="270">
        <v>0</v>
      </c>
      <c r="EH153" s="270">
        <v>0</v>
      </c>
      <c r="EI153" s="270">
        <v>0</v>
      </c>
      <c r="EJ153" s="270">
        <v>0</v>
      </c>
      <c r="EK153" s="270">
        <v>965</v>
      </c>
      <c r="EL153" s="270">
        <v>0</v>
      </c>
      <c r="EM153" s="270">
        <v>270</v>
      </c>
      <c r="EN153" s="270">
        <v>0</v>
      </c>
      <c r="EO153" s="270">
        <v>0</v>
      </c>
      <c r="EP153" s="270">
        <v>0</v>
      </c>
      <c r="EQ153" s="270">
        <v>0</v>
      </c>
      <c r="ER153" s="270">
        <v>0</v>
      </c>
      <c r="ES153" s="270">
        <v>0</v>
      </c>
      <c r="ET153" s="270">
        <v>0</v>
      </c>
      <c r="EU153" s="270">
        <v>0</v>
      </c>
      <c r="EV153" s="270">
        <v>0</v>
      </c>
      <c r="EW153" s="270">
        <v>0</v>
      </c>
      <c r="EX153" s="270">
        <v>0</v>
      </c>
      <c r="EY153" s="270">
        <v>0</v>
      </c>
      <c r="EZ153" s="270">
        <v>0</v>
      </c>
      <c r="FA153" s="270">
        <v>0</v>
      </c>
      <c r="FB153" s="270">
        <v>0</v>
      </c>
      <c r="FC153" s="270">
        <v>0</v>
      </c>
      <c r="FD153" s="270">
        <v>0</v>
      </c>
      <c r="FE153" s="270">
        <v>0</v>
      </c>
      <c r="FF153" s="270">
        <v>0</v>
      </c>
      <c r="FG153" s="270">
        <v>0</v>
      </c>
      <c r="FH153" s="270">
        <v>0</v>
      </c>
      <c r="FI153" s="270">
        <v>0</v>
      </c>
      <c r="FJ153" s="270">
        <v>0</v>
      </c>
      <c r="FK153" s="270">
        <v>0</v>
      </c>
      <c r="FL153" s="351">
        <v>1125</v>
      </c>
      <c r="FM153" s="323">
        <v>1915</v>
      </c>
      <c r="FN153" s="324">
        <v>0</v>
      </c>
      <c r="FO153" s="270"/>
      <c r="FP153" s="89"/>
      <c r="FQ153" s="270"/>
      <c r="FR153" s="319"/>
      <c r="FS153" s="319"/>
      <c r="FT153" s="319"/>
      <c r="FU153" s="319"/>
      <c r="FV153" s="319"/>
      <c r="FW153" s="319"/>
      <c r="FX153" s="319"/>
      <c r="FY153" s="319"/>
      <c r="FZ153" s="319"/>
      <c r="GA153" s="319"/>
      <c r="GB153" s="319"/>
      <c r="GC153" s="319"/>
      <c r="GD153" s="319"/>
      <c r="GE153" s="319"/>
      <c r="GF153" s="319"/>
      <c r="GG153" s="319"/>
      <c r="GH153" s="319"/>
      <c r="GI153" s="319"/>
      <c r="GJ153" s="319"/>
      <c r="GK153" s="319"/>
      <c r="GL153" s="319"/>
      <c r="GM153" s="319"/>
      <c r="GN153" s="319"/>
      <c r="GO153" s="319"/>
      <c r="GP153" s="319"/>
      <c r="GQ153" s="319"/>
      <c r="GR153" s="319"/>
      <c r="GS153" s="319"/>
      <c r="GT153" s="319"/>
      <c r="GU153" s="319"/>
      <c r="GV153" s="319"/>
      <c r="GW153" s="319"/>
      <c r="GX153" s="319"/>
      <c r="GY153" s="319"/>
      <c r="GZ153" s="319"/>
      <c r="HA153" s="319"/>
      <c r="HB153" s="319"/>
      <c r="HC153" s="319"/>
      <c r="HD153" s="319"/>
      <c r="HE153" s="319"/>
      <c r="HF153" s="319"/>
      <c r="HG153" s="319"/>
      <c r="HH153" s="319"/>
      <c r="HI153" s="319"/>
      <c r="HJ153" s="319"/>
      <c r="HK153" s="319"/>
      <c r="HL153" s="319"/>
      <c r="HM153" s="319"/>
      <c r="HN153" s="319"/>
      <c r="HO153" s="319"/>
      <c r="HP153" s="319"/>
      <c r="HQ153" s="319"/>
      <c r="HR153" s="319"/>
      <c r="HS153" s="319"/>
      <c r="HT153" s="319"/>
      <c r="HU153" s="319"/>
      <c r="HV153" s="319"/>
      <c r="HW153" s="319"/>
      <c r="HX153" s="319"/>
      <c r="HY153" s="319"/>
      <c r="HZ153" s="319"/>
      <c r="IA153" s="319"/>
      <c r="IB153" s="319"/>
      <c r="IC153" s="319"/>
      <c r="ID153" s="319"/>
      <c r="IE153" s="319"/>
      <c r="IF153" s="319"/>
      <c r="IG153" s="318"/>
    </row>
    <row r="154" spans="1:241" s="272" customFormat="1" ht="12.75" customHeight="1" x14ac:dyDescent="0.2">
      <c r="A154" s="370" t="s">
        <v>200</v>
      </c>
      <c r="B154" s="270">
        <v>194450</v>
      </c>
      <c r="C154" s="270">
        <v>165090</v>
      </c>
      <c r="D154" s="270">
        <v>72155</v>
      </c>
      <c r="E154" s="270">
        <v>92930</v>
      </c>
      <c r="F154" s="270">
        <v>55775</v>
      </c>
      <c r="G154" s="270">
        <v>40725</v>
      </c>
      <c r="H154" s="270">
        <v>47480</v>
      </c>
      <c r="I154" s="270">
        <v>119395</v>
      </c>
      <c r="J154" s="270">
        <v>75055</v>
      </c>
      <c r="K154" s="270">
        <v>339150</v>
      </c>
      <c r="L154" s="270">
        <v>63.388367640019148</v>
      </c>
      <c r="M154" s="270">
        <v>17260</v>
      </c>
      <c r="N154" s="270">
        <v>10400</v>
      </c>
      <c r="O154" s="270">
        <v>4465</v>
      </c>
      <c r="P154" s="270">
        <v>6460</v>
      </c>
      <c r="Q154" s="270">
        <v>2370</v>
      </c>
      <c r="R154" s="270">
        <v>665</v>
      </c>
      <c r="S154" s="270">
        <v>145</v>
      </c>
      <c r="T154" s="270">
        <v>15</v>
      </c>
      <c r="U154" s="270">
        <v>3.7585164303083776</v>
      </c>
      <c r="V154" s="270">
        <v>1</v>
      </c>
      <c r="W154" s="270">
        <v>38</v>
      </c>
      <c r="X154" s="270">
        <v>54.793862417740442</v>
      </c>
      <c r="Y154" s="270">
        <v>19125</v>
      </c>
      <c r="Z154" s="270">
        <v>18645</v>
      </c>
      <c r="AA154" s="270">
        <v>23325</v>
      </c>
      <c r="AB154" s="270">
        <v>32355</v>
      </c>
      <c r="AC154" s="270">
        <v>48970</v>
      </c>
      <c r="AD154" s="270">
        <v>44365</v>
      </c>
      <c r="AE154" s="270">
        <v>7100</v>
      </c>
      <c r="AF154" s="270">
        <v>2325</v>
      </c>
      <c r="AG154" s="270">
        <v>1255</v>
      </c>
      <c r="AH154" s="270">
        <v>4945</v>
      </c>
      <c r="AI154" s="270">
        <v>740</v>
      </c>
      <c r="AJ154" s="270">
        <v>3335</v>
      </c>
      <c r="AK154" s="270">
        <v>2320</v>
      </c>
      <c r="AL154" s="270">
        <v>9165</v>
      </c>
      <c r="AM154" s="270">
        <v>12345</v>
      </c>
      <c r="AN154" s="270">
        <v>1320</v>
      </c>
      <c r="AO154" s="270">
        <v>2945</v>
      </c>
      <c r="AP154" s="270">
        <v>1755</v>
      </c>
      <c r="AQ154" s="270">
        <v>6555</v>
      </c>
      <c r="AR154" s="270">
        <v>740</v>
      </c>
      <c r="AS154" s="270">
        <v>355</v>
      </c>
      <c r="AT154" s="270">
        <v>2325</v>
      </c>
      <c r="AU154" s="270">
        <v>6105</v>
      </c>
      <c r="AV154" s="270">
        <v>2410</v>
      </c>
      <c r="AW154" s="270">
        <v>4060</v>
      </c>
      <c r="AX154" s="270">
        <v>15385</v>
      </c>
      <c r="AY154" s="270">
        <v>1075</v>
      </c>
      <c r="AZ154" s="270">
        <v>7180</v>
      </c>
      <c r="BA154" s="270">
        <v>34740</v>
      </c>
      <c r="BB154" s="270">
        <v>71075</v>
      </c>
      <c r="BC154" s="270">
        <v>4630</v>
      </c>
      <c r="BD154" s="270">
        <v>34845</v>
      </c>
      <c r="BE154" s="270">
        <v>3365</v>
      </c>
      <c r="BF154" s="270">
        <v>1985</v>
      </c>
      <c r="BG154" s="270">
        <v>850</v>
      </c>
      <c r="BH154" s="270">
        <v>3185</v>
      </c>
      <c r="BI154" s="270">
        <v>4995</v>
      </c>
      <c r="BJ154" s="270">
        <v>795</v>
      </c>
      <c r="BK154" s="270">
        <v>8925</v>
      </c>
      <c r="BL154" s="270">
        <v>10365</v>
      </c>
      <c r="BM154" s="270">
        <v>23160</v>
      </c>
      <c r="BN154" s="270">
        <v>2330</v>
      </c>
      <c r="BO154" s="270">
        <v>9290</v>
      </c>
      <c r="BP154" s="270">
        <v>7965</v>
      </c>
      <c r="BQ154" s="270">
        <v>13510</v>
      </c>
      <c r="BR154" s="270">
        <v>1570</v>
      </c>
      <c r="BS154" s="270">
        <v>420</v>
      </c>
      <c r="BT154" s="270">
        <v>12130</v>
      </c>
      <c r="BU154" s="270">
        <v>9555</v>
      </c>
      <c r="BV154" s="270"/>
      <c r="BW154" s="270">
        <v>11225</v>
      </c>
      <c r="BX154" s="270">
        <v>550</v>
      </c>
      <c r="BY154" s="270">
        <v>7010</v>
      </c>
      <c r="BZ154" s="270">
        <v>1210</v>
      </c>
      <c r="CA154" s="270">
        <v>150</v>
      </c>
      <c r="CB154" s="270" t="s">
        <v>1676</v>
      </c>
      <c r="CC154" s="270">
        <v>0</v>
      </c>
      <c r="CD154" s="270">
        <v>3055</v>
      </c>
      <c r="CE154" s="270">
        <v>110</v>
      </c>
      <c r="CF154" s="270">
        <v>500</v>
      </c>
      <c r="CG154" s="270">
        <v>152500</v>
      </c>
      <c r="CH154" s="270">
        <v>0</v>
      </c>
      <c r="CI154" s="270">
        <v>22715</v>
      </c>
      <c r="CJ154" s="270">
        <v>6655</v>
      </c>
      <c r="CK154" s="270">
        <v>14740</v>
      </c>
      <c r="CL154" s="270">
        <v>3440</v>
      </c>
      <c r="CM154" s="270">
        <v>5120</v>
      </c>
      <c r="CN154" s="270">
        <v>3235</v>
      </c>
      <c r="CO154" s="270">
        <v>0</v>
      </c>
      <c r="CP154" s="270">
        <v>0</v>
      </c>
      <c r="CQ154" s="270">
        <v>0</v>
      </c>
      <c r="CR154" s="270">
        <v>0</v>
      </c>
      <c r="CS154" s="270">
        <v>0</v>
      </c>
      <c r="CT154" s="270">
        <v>0</v>
      </c>
      <c r="CU154" s="270">
        <v>0</v>
      </c>
      <c r="CV154" s="270">
        <v>0</v>
      </c>
      <c r="CW154" s="270">
        <v>0</v>
      </c>
      <c r="CX154" s="270">
        <v>20</v>
      </c>
      <c r="CY154" s="270">
        <v>0</v>
      </c>
      <c r="CZ154" s="270">
        <v>100</v>
      </c>
      <c r="DA154" s="270">
        <v>3035</v>
      </c>
      <c r="DB154" s="270" t="s">
        <v>1676</v>
      </c>
      <c r="DC154" s="270">
        <v>29310</v>
      </c>
      <c r="DD154" s="270">
        <v>14285</v>
      </c>
      <c r="DE154" s="270">
        <v>1470</v>
      </c>
      <c r="DF154" s="270">
        <v>5360</v>
      </c>
      <c r="DG154" s="270">
        <v>0</v>
      </c>
      <c r="DH154" s="270">
        <v>0</v>
      </c>
      <c r="DI154" s="270">
        <v>0</v>
      </c>
      <c r="DJ154" s="270" t="s">
        <v>1676</v>
      </c>
      <c r="DK154" s="270">
        <v>0</v>
      </c>
      <c r="DL154" s="270">
        <v>900</v>
      </c>
      <c r="DM154" s="270">
        <v>6080</v>
      </c>
      <c r="DN154" s="270" t="s">
        <v>1676</v>
      </c>
      <c r="DO154" s="270">
        <v>5560</v>
      </c>
      <c r="DP154" s="270">
        <v>0</v>
      </c>
      <c r="DQ154" s="270"/>
      <c r="DR154" s="270">
        <v>0</v>
      </c>
      <c r="DS154" s="270">
        <v>170</v>
      </c>
      <c r="DT154" s="270">
        <v>6020</v>
      </c>
      <c r="DU154" s="270">
        <v>0</v>
      </c>
      <c r="DV154" s="270">
        <v>0</v>
      </c>
      <c r="DW154" s="270" t="s">
        <v>1676</v>
      </c>
      <c r="DX154" s="270">
        <v>3035</v>
      </c>
      <c r="DY154" s="270">
        <v>5760</v>
      </c>
      <c r="DZ154" s="270">
        <v>0</v>
      </c>
      <c r="EA154" s="270">
        <v>1750</v>
      </c>
      <c r="EB154" s="270">
        <v>0</v>
      </c>
      <c r="EC154" s="270">
        <v>715</v>
      </c>
      <c r="ED154" s="270">
        <v>16845</v>
      </c>
      <c r="EE154" s="270">
        <v>0</v>
      </c>
      <c r="EF154" s="270" t="s">
        <v>1676</v>
      </c>
      <c r="EG154" s="270">
        <v>0</v>
      </c>
      <c r="EH154" s="270">
        <v>0</v>
      </c>
      <c r="EI154" s="270">
        <v>0</v>
      </c>
      <c r="EJ154" s="270">
        <v>7395</v>
      </c>
      <c r="EK154" s="270">
        <v>7270</v>
      </c>
      <c r="EL154" s="270">
        <v>5870</v>
      </c>
      <c r="EM154" s="270">
        <v>430</v>
      </c>
      <c r="EN154" s="270">
        <v>0</v>
      </c>
      <c r="EO154" s="270">
        <v>0</v>
      </c>
      <c r="EP154" s="270">
        <v>0</v>
      </c>
      <c r="EQ154" s="270">
        <v>0</v>
      </c>
      <c r="ER154" s="270">
        <v>0</v>
      </c>
      <c r="ES154" s="270">
        <v>0</v>
      </c>
      <c r="ET154" s="270">
        <v>0</v>
      </c>
      <c r="EU154" s="270">
        <v>16995</v>
      </c>
      <c r="EV154" s="270" t="s">
        <v>1676</v>
      </c>
      <c r="EW154" s="270">
        <v>0</v>
      </c>
      <c r="EX154" s="270">
        <v>0</v>
      </c>
      <c r="EY154" s="270">
        <v>10</v>
      </c>
      <c r="EZ154" s="270">
        <v>0</v>
      </c>
      <c r="FA154" s="270">
        <v>0</v>
      </c>
      <c r="FB154" s="270">
        <v>0</v>
      </c>
      <c r="FC154" s="270">
        <v>0</v>
      </c>
      <c r="FD154" s="270">
        <v>0</v>
      </c>
      <c r="FE154" s="270">
        <v>0</v>
      </c>
      <c r="FF154" s="270">
        <v>0</v>
      </c>
      <c r="FG154" s="270">
        <v>0</v>
      </c>
      <c r="FH154" s="270">
        <v>0</v>
      </c>
      <c r="FI154" s="270">
        <v>0</v>
      </c>
      <c r="FJ154" s="270">
        <v>140</v>
      </c>
      <c r="FK154" s="270">
        <v>0</v>
      </c>
      <c r="FL154" s="351">
        <v>123375</v>
      </c>
      <c r="FM154" s="323">
        <v>21115</v>
      </c>
      <c r="FN154" s="324">
        <v>41780</v>
      </c>
      <c r="FO154" s="13"/>
      <c r="FP154" s="89"/>
      <c r="FQ154" s="13"/>
      <c r="FR154" s="89"/>
      <c r="FS154" s="89"/>
      <c r="FT154" s="89"/>
      <c r="FU154" s="89"/>
      <c r="FV154" s="89"/>
      <c r="FW154" s="89"/>
      <c r="FX154" s="89"/>
      <c r="FY154" s="89"/>
      <c r="FZ154" s="89"/>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9"/>
      <c r="HO154" s="89"/>
      <c r="HP154" s="89"/>
      <c r="HQ154" s="89"/>
      <c r="HR154" s="89"/>
      <c r="HS154" s="89"/>
      <c r="HT154" s="89"/>
      <c r="HU154" s="89"/>
      <c r="HV154" s="89"/>
      <c r="HW154" s="89"/>
      <c r="HX154" s="89"/>
      <c r="HY154" s="89"/>
      <c r="HZ154" s="89"/>
      <c r="IA154" s="89"/>
      <c r="IB154" s="89"/>
      <c r="IC154" s="89"/>
      <c r="ID154" s="89"/>
      <c r="IE154" s="89"/>
      <c r="IF154" s="89"/>
      <c r="IG154" s="322"/>
    </row>
    <row r="155" spans="1:241" ht="12.75" customHeight="1" x14ac:dyDescent="0.2">
      <c r="A155" s="370" t="s">
        <v>1599</v>
      </c>
      <c r="B155" s="270" t="s">
        <v>1676</v>
      </c>
      <c r="C155" s="270" t="s">
        <v>1676</v>
      </c>
      <c r="D155" s="270" t="s">
        <v>1676</v>
      </c>
      <c r="E155" s="270">
        <v>0</v>
      </c>
      <c r="F155" s="270">
        <v>0</v>
      </c>
      <c r="G155" s="270">
        <v>0</v>
      </c>
      <c r="H155" s="270">
        <v>0</v>
      </c>
      <c r="I155" s="270" t="s">
        <v>1676</v>
      </c>
      <c r="J155" s="270">
        <v>0</v>
      </c>
      <c r="K155" s="270">
        <v>0</v>
      </c>
      <c r="L155" s="270"/>
      <c r="M155" s="270">
        <v>0</v>
      </c>
      <c r="N155" s="270">
        <v>0</v>
      </c>
      <c r="O155" s="270">
        <v>0</v>
      </c>
      <c r="P155" s="270">
        <v>0</v>
      </c>
      <c r="Q155" s="270">
        <v>0</v>
      </c>
      <c r="R155" s="270">
        <v>0</v>
      </c>
      <c r="S155" s="270">
        <v>0</v>
      </c>
      <c r="T155" s="270">
        <v>0</v>
      </c>
      <c r="X155" s="270" t="s">
        <v>1676</v>
      </c>
      <c r="Y155" s="270">
        <v>0</v>
      </c>
      <c r="Z155" s="270">
        <v>0</v>
      </c>
      <c r="AA155" s="270" t="s">
        <v>1676</v>
      </c>
      <c r="AB155" s="270" t="s">
        <v>1676</v>
      </c>
      <c r="AC155" s="270" t="s">
        <v>1676</v>
      </c>
      <c r="AD155" s="270" t="s">
        <v>1676</v>
      </c>
      <c r="AE155" s="270">
        <v>0</v>
      </c>
      <c r="AF155" s="270">
        <v>0</v>
      </c>
      <c r="AG155" s="270">
        <v>0</v>
      </c>
      <c r="AH155" s="270">
        <v>0</v>
      </c>
      <c r="AI155" s="270">
        <v>0</v>
      </c>
      <c r="AJ155" s="270">
        <v>0</v>
      </c>
      <c r="AK155" s="270">
        <v>0</v>
      </c>
      <c r="AL155" s="270">
        <v>0</v>
      </c>
      <c r="AM155" s="270">
        <v>0</v>
      </c>
      <c r="AN155" s="270">
        <v>0</v>
      </c>
      <c r="AO155" s="270">
        <v>0</v>
      </c>
      <c r="AP155" s="270">
        <v>0</v>
      </c>
      <c r="AQ155" s="270">
        <v>0</v>
      </c>
      <c r="AR155" s="270" t="s">
        <v>1676</v>
      </c>
      <c r="AS155" s="270">
        <v>0</v>
      </c>
      <c r="AT155" s="270">
        <v>0</v>
      </c>
      <c r="AU155" s="270">
        <v>0</v>
      </c>
      <c r="AV155" s="270">
        <v>0</v>
      </c>
      <c r="AW155" s="270">
        <v>0</v>
      </c>
      <c r="AX155" s="270">
        <v>0</v>
      </c>
      <c r="AY155" s="270">
        <v>0</v>
      </c>
      <c r="AZ155" s="270">
        <v>0</v>
      </c>
      <c r="BA155" s="270">
        <v>0</v>
      </c>
      <c r="BB155" s="270" t="s">
        <v>1676</v>
      </c>
      <c r="BC155" s="270">
        <v>0</v>
      </c>
      <c r="BD155" s="270">
        <v>0</v>
      </c>
      <c r="BE155" s="270">
        <v>0</v>
      </c>
      <c r="BF155" s="270">
        <v>0</v>
      </c>
      <c r="BG155" s="270">
        <v>0</v>
      </c>
      <c r="BH155" s="270">
        <v>0</v>
      </c>
      <c r="BI155" s="270">
        <v>0</v>
      </c>
      <c r="BJ155" s="270">
        <v>0</v>
      </c>
      <c r="BK155" s="270">
        <v>0</v>
      </c>
      <c r="BL155" s="270">
        <v>0</v>
      </c>
      <c r="BM155" s="270">
        <v>0</v>
      </c>
      <c r="BN155" s="270">
        <v>0</v>
      </c>
      <c r="BO155" s="270">
        <v>0</v>
      </c>
      <c r="BP155" s="270">
        <v>0</v>
      </c>
      <c r="BQ155" s="270">
        <v>0</v>
      </c>
      <c r="BR155" s="270">
        <v>0</v>
      </c>
      <c r="BS155" s="270">
        <v>0</v>
      </c>
      <c r="BT155" s="270" t="s">
        <v>1676</v>
      </c>
      <c r="BU155" s="270">
        <v>0</v>
      </c>
      <c r="BV155" s="270"/>
      <c r="BW155" s="270">
        <v>0</v>
      </c>
      <c r="BX155" s="270">
        <v>0</v>
      </c>
      <c r="BY155" s="270">
        <v>0</v>
      </c>
      <c r="BZ155" s="270">
        <v>0</v>
      </c>
      <c r="CA155" s="270">
        <v>0</v>
      </c>
      <c r="CB155" s="270">
        <v>0</v>
      </c>
      <c r="CC155" s="270">
        <v>0</v>
      </c>
      <c r="CD155" s="270">
        <v>0</v>
      </c>
      <c r="CE155" s="270">
        <v>0</v>
      </c>
      <c r="CF155" s="270">
        <v>0</v>
      </c>
      <c r="CG155" s="270" t="s">
        <v>1676</v>
      </c>
      <c r="CH155" s="270">
        <v>0</v>
      </c>
      <c r="CI155" s="270">
        <v>0</v>
      </c>
      <c r="CJ155" s="270" t="s">
        <v>1676</v>
      </c>
      <c r="CK155" s="270">
        <v>0</v>
      </c>
      <c r="CL155" s="270">
        <v>0</v>
      </c>
      <c r="CM155" s="270">
        <v>0</v>
      </c>
      <c r="CN155" s="270">
        <v>0</v>
      </c>
      <c r="CO155" s="270">
        <v>0</v>
      </c>
      <c r="CP155" s="270">
        <v>0</v>
      </c>
      <c r="CQ155" s="270">
        <v>0</v>
      </c>
      <c r="CR155" s="270">
        <v>0</v>
      </c>
      <c r="CS155" s="270">
        <v>0</v>
      </c>
      <c r="CT155" s="270">
        <v>0</v>
      </c>
      <c r="CU155" s="270">
        <v>0</v>
      </c>
      <c r="CV155" s="270">
        <v>0</v>
      </c>
      <c r="CW155" s="270">
        <v>0</v>
      </c>
      <c r="CX155" s="270">
        <v>0</v>
      </c>
      <c r="CY155" s="270">
        <v>0</v>
      </c>
      <c r="CZ155" s="270">
        <v>0</v>
      </c>
      <c r="DA155" s="270">
        <v>0</v>
      </c>
      <c r="DB155" s="270">
        <v>0</v>
      </c>
      <c r="DC155" s="270">
        <v>0</v>
      </c>
      <c r="DD155" s="270">
        <v>0</v>
      </c>
      <c r="DE155" s="270">
        <v>0</v>
      </c>
      <c r="DF155" s="270">
        <v>0</v>
      </c>
      <c r="DG155" s="270">
        <v>0</v>
      </c>
      <c r="DH155" s="270">
        <v>0</v>
      </c>
      <c r="DI155" s="270">
        <v>0</v>
      </c>
      <c r="DJ155" s="270">
        <v>0</v>
      </c>
      <c r="DK155" s="270">
        <v>0</v>
      </c>
      <c r="DL155" s="270">
        <v>0</v>
      </c>
      <c r="DM155" s="270">
        <v>0</v>
      </c>
      <c r="DN155" s="270">
        <v>0</v>
      </c>
      <c r="DO155" s="270">
        <v>0</v>
      </c>
      <c r="DP155" s="270">
        <v>0</v>
      </c>
      <c r="DQ155" s="270"/>
      <c r="DR155" s="270">
        <v>0</v>
      </c>
      <c r="DS155" s="270">
        <v>0</v>
      </c>
      <c r="DT155" s="270">
        <v>0</v>
      </c>
      <c r="DU155" s="270">
        <v>0</v>
      </c>
      <c r="DV155" s="270">
        <v>0</v>
      </c>
      <c r="DW155" s="270">
        <v>0</v>
      </c>
      <c r="DX155" s="270">
        <v>0</v>
      </c>
      <c r="DY155" s="270">
        <v>0</v>
      </c>
      <c r="DZ155" s="270">
        <v>0</v>
      </c>
      <c r="EA155" s="270">
        <v>0</v>
      </c>
      <c r="EB155" s="270">
        <v>0</v>
      </c>
      <c r="EC155" s="270">
        <v>0</v>
      </c>
      <c r="ED155" s="270">
        <v>0</v>
      </c>
      <c r="EE155" s="270">
        <v>0</v>
      </c>
      <c r="EF155" s="270">
        <v>0</v>
      </c>
      <c r="EG155" s="270">
        <v>0</v>
      </c>
      <c r="EH155" s="270">
        <v>0</v>
      </c>
      <c r="EI155" s="270">
        <v>0</v>
      </c>
      <c r="EJ155" s="270">
        <v>0</v>
      </c>
      <c r="EK155" s="270">
        <v>0</v>
      </c>
      <c r="EL155" s="270">
        <v>0</v>
      </c>
      <c r="EM155" s="270">
        <v>0</v>
      </c>
      <c r="EN155" s="270">
        <v>0</v>
      </c>
      <c r="EO155" s="270">
        <v>0</v>
      </c>
      <c r="EP155" s="270">
        <v>0</v>
      </c>
      <c r="EQ155" s="270">
        <v>0</v>
      </c>
      <c r="ER155" s="270">
        <v>0</v>
      </c>
      <c r="ES155" s="270">
        <v>0</v>
      </c>
      <c r="ET155" s="270">
        <v>0</v>
      </c>
      <c r="EU155" s="270">
        <v>0</v>
      </c>
      <c r="EV155" s="270">
        <v>0</v>
      </c>
      <c r="EW155" s="270">
        <v>0</v>
      </c>
      <c r="EX155" s="270">
        <v>0</v>
      </c>
      <c r="EY155" s="270">
        <v>0</v>
      </c>
      <c r="EZ155" s="270">
        <v>0</v>
      </c>
      <c r="FA155" s="270">
        <v>0</v>
      </c>
      <c r="FB155" s="270">
        <v>0</v>
      </c>
      <c r="FC155" s="270">
        <v>0</v>
      </c>
      <c r="FD155" s="270">
        <v>0</v>
      </c>
      <c r="FE155" s="270">
        <v>0</v>
      </c>
      <c r="FF155" s="270">
        <v>0</v>
      </c>
      <c r="FG155" s="270">
        <v>0</v>
      </c>
      <c r="FH155" s="270">
        <v>0</v>
      </c>
      <c r="FI155" s="270">
        <v>0</v>
      </c>
      <c r="FJ155" s="270">
        <v>0</v>
      </c>
      <c r="FK155" s="270">
        <v>0</v>
      </c>
      <c r="FL155" s="351" t="s">
        <v>1676</v>
      </c>
      <c r="FM155" s="323" t="s">
        <v>1676</v>
      </c>
      <c r="FN155" s="324">
        <v>0</v>
      </c>
      <c r="FO155" s="270"/>
      <c r="FP155" s="89"/>
      <c r="FQ155" s="270"/>
      <c r="FR155" s="319"/>
      <c r="FS155" s="319"/>
      <c r="FT155" s="319"/>
      <c r="FU155" s="319"/>
      <c r="FV155" s="319"/>
      <c r="FW155" s="319"/>
      <c r="FX155" s="319"/>
      <c r="FY155" s="319"/>
      <c r="FZ155" s="319"/>
      <c r="GA155" s="319"/>
      <c r="GB155" s="319"/>
      <c r="GC155" s="319"/>
      <c r="GD155" s="319"/>
      <c r="GE155" s="319"/>
      <c r="GF155" s="319"/>
      <c r="GG155" s="319"/>
      <c r="GH155" s="319"/>
      <c r="GI155" s="319"/>
      <c r="GJ155" s="319"/>
      <c r="GK155" s="319"/>
      <c r="GL155" s="319"/>
      <c r="GM155" s="319"/>
      <c r="GN155" s="319"/>
      <c r="GO155" s="319"/>
      <c r="GP155" s="319"/>
      <c r="GQ155" s="319"/>
      <c r="GR155" s="319"/>
      <c r="GS155" s="319"/>
      <c r="GT155" s="319"/>
      <c r="GU155" s="319"/>
      <c r="GV155" s="319"/>
      <c r="GW155" s="319"/>
      <c r="GX155" s="319"/>
      <c r="GY155" s="319"/>
      <c r="GZ155" s="319"/>
      <c r="HA155" s="319"/>
      <c r="HB155" s="319"/>
      <c r="HC155" s="319"/>
      <c r="HD155" s="319"/>
      <c r="HE155" s="319"/>
      <c r="HF155" s="319"/>
      <c r="HG155" s="319"/>
      <c r="HH155" s="319"/>
      <c r="HI155" s="319"/>
      <c r="HJ155" s="319"/>
      <c r="HK155" s="319"/>
      <c r="HL155" s="319"/>
      <c r="HM155" s="319"/>
      <c r="HN155" s="319"/>
      <c r="HO155" s="319"/>
      <c r="HP155" s="319"/>
      <c r="HQ155" s="319"/>
      <c r="HR155" s="319"/>
      <c r="HS155" s="319"/>
      <c r="HT155" s="319"/>
      <c r="HU155" s="319"/>
      <c r="HV155" s="319"/>
      <c r="HW155" s="319"/>
      <c r="HX155" s="319"/>
      <c r="HY155" s="319"/>
      <c r="HZ155" s="319"/>
      <c r="IA155" s="319"/>
      <c r="IB155" s="319"/>
      <c r="IC155" s="319"/>
      <c r="ID155" s="319"/>
      <c r="IE155" s="319"/>
      <c r="IF155" s="319"/>
      <c r="IG155" s="318"/>
    </row>
    <row r="156" spans="1:241" ht="12.75" customHeight="1" x14ac:dyDescent="0.2">
      <c r="A156" s="370" t="s">
        <v>1372</v>
      </c>
      <c r="B156" s="270">
        <v>210</v>
      </c>
      <c r="C156" s="270">
        <v>210</v>
      </c>
      <c r="D156" s="270">
        <v>110</v>
      </c>
      <c r="E156" s="270">
        <v>100</v>
      </c>
      <c r="F156" s="270" t="s">
        <v>1676</v>
      </c>
      <c r="G156" s="270">
        <v>0</v>
      </c>
      <c r="H156" s="270">
        <v>0</v>
      </c>
      <c r="I156" s="270">
        <v>210</v>
      </c>
      <c r="J156" s="270">
        <v>0</v>
      </c>
      <c r="K156" s="270">
        <v>6740</v>
      </c>
      <c r="L156" s="270"/>
      <c r="M156" s="270">
        <v>0</v>
      </c>
      <c r="N156" s="270">
        <v>0</v>
      </c>
      <c r="O156" s="270">
        <v>0</v>
      </c>
      <c r="P156" s="270">
        <v>0</v>
      </c>
      <c r="Q156" s="270">
        <v>0</v>
      </c>
      <c r="R156" s="270">
        <v>0</v>
      </c>
      <c r="S156" s="270">
        <v>0</v>
      </c>
      <c r="T156" s="270">
        <v>0</v>
      </c>
      <c r="X156" s="270">
        <v>75.528571428571425</v>
      </c>
      <c r="Y156" s="270">
        <v>0</v>
      </c>
      <c r="Z156" s="270" t="s">
        <v>1676</v>
      </c>
      <c r="AA156" s="270" t="s">
        <v>1676</v>
      </c>
      <c r="AB156" s="270">
        <v>25</v>
      </c>
      <c r="AC156" s="270">
        <v>55</v>
      </c>
      <c r="AD156" s="270">
        <v>95</v>
      </c>
      <c r="AE156" s="270">
        <v>30</v>
      </c>
      <c r="AF156" s="270">
        <v>0</v>
      </c>
      <c r="AG156" s="270">
        <v>0</v>
      </c>
      <c r="AH156" s="270">
        <v>0</v>
      </c>
      <c r="AI156" s="270">
        <v>0</v>
      </c>
      <c r="AJ156" s="270">
        <v>0</v>
      </c>
      <c r="AK156" s="270">
        <v>0</v>
      </c>
      <c r="AL156" s="270">
        <v>0</v>
      </c>
      <c r="AM156" s="270">
        <v>0</v>
      </c>
      <c r="AN156" s="270">
        <v>0</v>
      </c>
      <c r="AO156" s="270">
        <v>0</v>
      </c>
      <c r="AP156" s="270">
        <v>0</v>
      </c>
      <c r="AQ156" s="270">
        <v>0</v>
      </c>
      <c r="AR156" s="270">
        <v>0</v>
      </c>
      <c r="AS156" s="270">
        <v>0</v>
      </c>
      <c r="AT156" s="270">
        <v>0</v>
      </c>
      <c r="AU156" s="270">
        <v>0</v>
      </c>
      <c r="AV156" s="270">
        <v>0</v>
      </c>
      <c r="AW156" s="270">
        <v>0</v>
      </c>
      <c r="AX156" s="270">
        <v>0</v>
      </c>
      <c r="AY156" s="270">
        <v>0</v>
      </c>
      <c r="AZ156" s="270">
        <v>0</v>
      </c>
      <c r="BA156" s="270">
        <v>0</v>
      </c>
      <c r="BB156" s="270">
        <v>210</v>
      </c>
      <c r="BC156" s="270">
        <v>0</v>
      </c>
      <c r="BD156" s="270">
        <v>0</v>
      </c>
      <c r="BE156" s="270">
        <v>0</v>
      </c>
      <c r="BF156" s="270">
        <v>0</v>
      </c>
      <c r="BG156" s="270">
        <v>0</v>
      </c>
      <c r="BH156" s="270">
        <v>0</v>
      </c>
      <c r="BI156" s="270">
        <v>0</v>
      </c>
      <c r="BJ156" s="270">
        <v>0</v>
      </c>
      <c r="BK156" s="270">
        <v>0</v>
      </c>
      <c r="BL156" s="270">
        <v>0</v>
      </c>
      <c r="BM156" s="270">
        <v>0</v>
      </c>
      <c r="BN156" s="270">
        <v>0</v>
      </c>
      <c r="BO156" s="270">
        <v>0</v>
      </c>
      <c r="BP156" s="270">
        <v>0</v>
      </c>
      <c r="BQ156" s="270">
        <v>0</v>
      </c>
      <c r="BR156" s="270">
        <v>0</v>
      </c>
      <c r="BS156" s="270">
        <v>0</v>
      </c>
      <c r="BT156" s="270">
        <v>210</v>
      </c>
      <c r="BU156" s="270">
        <v>0</v>
      </c>
      <c r="BV156" s="270"/>
      <c r="BW156" s="270">
        <v>0</v>
      </c>
      <c r="BX156" s="270">
        <v>0</v>
      </c>
      <c r="BY156" s="270">
        <v>0</v>
      </c>
      <c r="BZ156" s="270">
        <v>0</v>
      </c>
      <c r="CA156" s="270">
        <v>0</v>
      </c>
      <c r="CB156" s="270">
        <v>0</v>
      </c>
      <c r="CC156" s="270">
        <v>0</v>
      </c>
      <c r="CD156" s="270">
        <v>0</v>
      </c>
      <c r="CE156" s="270">
        <v>0</v>
      </c>
      <c r="CF156" s="270">
        <v>0</v>
      </c>
      <c r="CG156" s="270">
        <v>210</v>
      </c>
      <c r="CH156" s="270">
        <v>210</v>
      </c>
      <c r="CI156" s="270">
        <v>0</v>
      </c>
      <c r="CJ156" s="270">
        <v>0</v>
      </c>
      <c r="CK156" s="270">
        <v>0</v>
      </c>
      <c r="CL156" s="270">
        <v>0</v>
      </c>
      <c r="CM156" s="270">
        <v>0</v>
      </c>
      <c r="CN156" s="270">
        <v>0</v>
      </c>
      <c r="CO156" s="270">
        <v>0</v>
      </c>
      <c r="CP156" s="270">
        <v>0</v>
      </c>
      <c r="CQ156" s="270">
        <v>0</v>
      </c>
      <c r="CR156" s="270">
        <v>0</v>
      </c>
      <c r="CS156" s="270">
        <v>0</v>
      </c>
      <c r="CT156" s="270">
        <v>0</v>
      </c>
      <c r="CU156" s="270">
        <v>0</v>
      </c>
      <c r="CV156" s="270">
        <v>0</v>
      </c>
      <c r="CW156" s="270">
        <v>0</v>
      </c>
      <c r="CX156" s="270">
        <v>0</v>
      </c>
      <c r="CY156" s="270">
        <v>0</v>
      </c>
      <c r="CZ156" s="270">
        <v>0</v>
      </c>
      <c r="DA156" s="270">
        <v>0</v>
      </c>
      <c r="DB156" s="270">
        <v>0</v>
      </c>
      <c r="DC156" s="270">
        <v>0</v>
      </c>
      <c r="DD156" s="270">
        <v>0</v>
      </c>
      <c r="DE156" s="270">
        <v>0</v>
      </c>
      <c r="DF156" s="270">
        <v>0</v>
      </c>
      <c r="DG156" s="270">
        <v>0</v>
      </c>
      <c r="DH156" s="270">
        <v>0</v>
      </c>
      <c r="DI156" s="270">
        <v>0</v>
      </c>
      <c r="DJ156" s="270">
        <v>0</v>
      </c>
      <c r="DK156" s="270">
        <v>0</v>
      </c>
      <c r="DL156" s="270">
        <v>0</v>
      </c>
      <c r="DM156" s="270">
        <v>0</v>
      </c>
      <c r="DN156" s="270">
        <v>0</v>
      </c>
      <c r="DO156" s="270">
        <v>0</v>
      </c>
      <c r="DP156" s="270">
        <v>0</v>
      </c>
      <c r="DQ156" s="270"/>
      <c r="DR156" s="270">
        <v>0</v>
      </c>
      <c r="DS156" s="270">
        <v>0</v>
      </c>
      <c r="DT156" s="270">
        <v>0</v>
      </c>
      <c r="DU156" s="270">
        <v>0</v>
      </c>
      <c r="DV156" s="270">
        <v>0</v>
      </c>
      <c r="DW156" s="270">
        <v>0</v>
      </c>
      <c r="DX156" s="270">
        <v>0</v>
      </c>
      <c r="DY156" s="270">
        <v>0</v>
      </c>
      <c r="DZ156" s="270">
        <v>0</v>
      </c>
      <c r="EA156" s="270">
        <v>0</v>
      </c>
      <c r="EB156" s="270">
        <v>0</v>
      </c>
      <c r="EC156" s="270">
        <v>0</v>
      </c>
      <c r="ED156" s="270">
        <v>0</v>
      </c>
      <c r="EE156" s="270">
        <v>0</v>
      </c>
      <c r="EF156" s="270">
        <v>0</v>
      </c>
      <c r="EG156" s="270">
        <v>0</v>
      </c>
      <c r="EH156" s="270">
        <v>0</v>
      </c>
      <c r="EI156" s="270">
        <v>0</v>
      </c>
      <c r="EJ156" s="270">
        <v>0</v>
      </c>
      <c r="EK156" s="270">
        <v>0</v>
      </c>
      <c r="EL156" s="270">
        <v>0</v>
      </c>
      <c r="EM156" s="270">
        <v>0</v>
      </c>
      <c r="EN156" s="270">
        <v>0</v>
      </c>
      <c r="EO156" s="270">
        <v>0</v>
      </c>
      <c r="EP156" s="270">
        <v>0</v>
      </c>
      <c r="EQ156" s="270">
        <v>0</v>
      </c>
      <c r="ER156" s="270">
        <v>0</v>
      </c>
      <c r="ES156" s="270">
        <v>0</v>
      </c>
      <c r="ET156" s="270">
        <v>0</v>
      </c>
      <c r="EU156" s="270">
        <v>0</v>
      </c>
      <c r="EV156" s="270">
        <v>0</v>
      </c>
      <c r="EW156" s="270">
        <v>0</v>
      </c>
      <c r="EX156" s="270">
        <v>0</v>
      </c>
      <c r="EY156" s="270">
        <v>0</v>
      </c>
      <c r="EZ156" s="270">
        <v>0</v>
      </c>
      <c r="FA156" s="270">
        <v>0</v>
      </c>
      <c r="FB156" s="270">
        <v>0</v>
      </c>
      <c r="FC156" s="270">
        <v>0</v>
      </c>
      <c r="FD156" s="270">
        <v>0</v>
      </c>
      <c r="FE156" s="270">
        <v>0</v>
      </c>
      <c r="FF156" s="270">
        <v>0</v>
      </c>
      <c r="FG156" s="270">
        <v>0</v>
      </c>
      <c r="FH156" s="270">
        <v>0</v>
      </c>
      <c r="FI156" s="270">
        <v>0</v>
      </c>
      <c r="FJ156" s="270">
        <v>0</v>
      </c>
      <c r="FK156" s="270">
        <v>0</v>
      </c>
      <c r="FL156" s="351">
        <v>0</v>
      </c>
      <c r="FM156" s="323">
        <v>205</v>
      </c>
      <c r="FN156" s="324">
        <v>0</v>
      </c>
      <c r="FO156" s="270"/>
      <c r="FP156" s="89"/>
      <c r="FQ156" s="270"/>
      <c r="FR156" s="319"/>
      <c r="FS156" s="319"/>
      <c r="FT156" s="319"/>
      <c r="FU156" s="319"/>
      <c r="FV156" s="319"/>
      <c r="FW156" s="319"/>
      <c r="FX156" s="319"/>
      <c r="FY156" s="319"/>
      <c r="FZ156" s="319"/>
      <c r="GA156" s="319"/>
      <c r="GB156" s="319"/>
      <c r="GC156" s="319"/>
      <c r="GD156" s="319"/>
      <c r="GE156" s="319"/>
      <c r="GF156" s="319"/>
      <c r="GG156" s="319"/>
      <c r="GH156" s="319"/>
      <c r="GI156" s="319"/>
      <c r="GJ156" s="319"/>
      <c r="GK156" s="319"/>
      <c r="GL156" s="319"/>
      <c r="GM156" s="319"/>
      <c r="GN156" s="319"/>
      <c r="GO156" s="319"/>
      <c r="GP156" s="319"/>
      <c r="GQ156" s="319"/>
      <c r="GR156" s="319"/>
      <c r="GS156" s="319"/>
      <c r="GT156" s="319"/>
      <c r="GU156" s="319"/>
      <c r="GV156" s="319"/>
      <c r="GW156" s="319"/>
      <c r="GX156" s="319"/>
      <c r="GY156" s="319"/>
      <c r="GZ156" s="319"/>
      <c r="HA156" s="319"/>
      <c r="HB156" s="319"/>
      <c r="HC156" s="319"/>
      <c r="HD156" s="319"/>
      <c r="HE156" s="319"/>
      <c r="HF156" s="319"/>
      <c r="HG156" s="319"/>
      <c r="HH156" s="319"/>
      <c r="HI156" s="319"/>
      <c r="HJ156" s="319"/>
      <c r="HK156" s="319"/>
      <c r="HL156" s="319"/>
      <c r="HM156" s="319"/>
      <c r="HN156" s="319"/>
      <c r="HO156" s="319"/>
      <c r="HP156" s="319"/>
      <c r="HQ156" s="319"/>
      <c r="HR156" s="319"/>
      <c r="HS156" s="319"/>
      <c r="HT156" s="319"/>
      <c r="HU156" s="319"/>
      <c r="HV156" s="319"/>
      <c r="HW156" s="319"/>
      <c r="HX156" s="319"/>
      <c r="HY156" s="319"/>
      <c r="HZ156" s="319"/>
      <c r="IA156" s="319"/>
      <c r="IB156" s="319"/>
      <c r="IC156" s="319"/>
      <c r="ID156" s="319"/>
      <c r="IE156" s="319"/>
      <c r="IF156" s="319"/>
      <c r="IG156" s="318"/>
    </row>
    <row r="157" spans="1:241" ht="12.75" customHeight="1" x14ac:dyDescent="0.2">
      <c r="A157" s="370" t="s">
        <v>462</v>
      </c>
      <c r="B157" s="270">
        <v>53650</v>
      </c>
      <c r="C157" s="270">
        <v>42550</v>
      </c>
      <c r="D157" s="270">
        <v>22635</v>
      </c>
      <c r="E157" s="270">
        <v>19910</v>
      </c>
      <c r="F157" s="270">
        <v>705</v>
      </c>
      <c r="G157" s="270">
        <v>24360</v>
      </c>
      <c r="H157" s="270">
        <v>15850</v>
      </c>
      <c r="I157" s="270">
        <v>25585</v>
      </c>
      <c r="J157" s="270">
        <v>28065</v>
      </c>
      <c r="K157" s="270">
        <v>92280</v>
      </c>
      <c r="L157" s="270">
        <v>42.217538399079778</v>
      </c>
      <c r="M157" s="270">
        <v>7680</v>
      </c>
      <c r="N157" s="270">
        <v>3590</v>
      </c>
      <c r="O157" s="270">
        <v>1545</v>
      </c>
      <c r="P157" s="270">
        <v>1700</v>
      </c>
      <c r="Q157" s="270">
        <v>215</v>
      </c>
      <c r="R157" s="270">
        <v>45</v>
      </c>
      <c r="S157" s="270" t="s">
        <v>1676</v>
      </c>
      <c r="T157" s="270" t="s">
        <v>1676</v>
      </c>
      <c r="U157" s="270">
        <v>5.9044311377245506</v>
      </c>
      <c r="V157" s="270">
        <v>1</v>
      </c>
      <c r="W157" s="270">
        <v>28</v>
      </c>
      <c r="X157" s="270">
        <v>7.0070061964329016</v>
      </c>
      <c r="Y157" s="270">
        <v>46405</v>
      </c>
      <c r="Z157" s="270">
        <v>5070</v>
      </c>
      <c r="AA157" s="270">
        <v>210</v>
      </c>
      <c r="AB157" s="270">
        <v>85</v>
      </c>
      <c r="AC157" s="270">
        <v>35</v>
      </c>
      <c r="AD157" s="270" t="s">
        <v>1676</v>
      </c>
      <c r="AE157" s="270">
        <v>0</v>
      </c>
      <c r="AF157" s="270">
        <v>3600</v>
      </c>
      <c r="AG157" s="270">
        <v>60</v>
      </c>
      <c r="AH157" s="270">
        <v>690</v>
      </c>
      <c r="AI157" s="270">
        <v>465</v>
      </c>
      <c r="AJ157" s="270">
        <v>3360</v>
      </c>
      <c r="AK157" s="270">
        <v>1225</v>
      </c>
      <c r="AL157" s="270">
        <v>1975</v>
      </c>
      <c r="AM157" s="270">
        <v>410</v>
      </c>
      <c r="AN157" s="270">
        <v>35</v>
      </c>
      <c r="AO157" s="270">
        <v>835</v>
      </c>
      <c r="AP157" s="270">
        <v>1875</v>
      </c>
      <c r="AQ157" s="270">
        <v>1335</v>
      </c>
      <c r="AR157" s="270">
        <v>315</v>
      </c>
      <c r="AS157" s="270">
        <v>35</v>
      </c>
      <c r="AT157" s="270">
        <v>10</v>
      </c>
      <c r="AU157" s="270">
        <v>0</v>
      </c>
      <c r="AV157" s="270">
        <v>1565</v>
      </c>
      <c r="AW157" s="270">
        <v>820</v>
      </c>
      <c r="AX157" s="270">
        <v>14935</v>
      </c>
      <c r="AY157" s="270">
        <v>645</v>
      </c>
      <c r="AZ157" s="270">
        <v>1075</v>
      </c>
      <c r="BA157" s="270">
        <v>7265</v>
      </c>
      <c r="BB157" s="270">
        <v>11120</v>
      </c>
      <c r="BC157" s="270">
        <v>220</v>
      </c>
      <c r="BD157" s="270">
        <v>6995</v>
      </c>
      <c r="BE157" s="270">
        <v>880</v>
      </c>
      <c r="BF157" s="270">
        <v>2910</v>
      </c>
      <c r="BG157" s="270">
        <v>40</v>
      </c>
      <c r="BH157" s="270">
        <v>4305</v>
      </c>
      <c r="BI157" s="270">
        <v>490</v>
      </c>
      <c r="BJ157" s="270">
        <v>435</v>
      </c>
      <c r="BK157" s="270">
        <v>1310</v>
      </c>
      <c r="BL157" s="270">
        <v>1610</v>
      </c>
      <c r="BM157" s="270">
        <v>2595</v>
      </c>
      <c r="BN157" s="270">
        <v>445</v>
      </c>
      <c r="BO157" s="270">
        <v>5755</v>
      </c>
      <c r="BP157" s="270">
        <v>2360</v>
      </c>
      <c r="BQ157" s="270">
        <v>0</v>
      </c>
      <c r="BR157" s="270">
        <v>270</v>
      </c>
      <c r="BS157" s="270">
        <v>8895</v>
      </c>
      <c r="BT157" s="270">
        <v>1385</v>
      </c>
      <c r="BU157" s="270">
        <v>670</v>
      </c>
      <c r="BV157" s="270"/>
      <c r="BW157" s="270">
        <v>980</v>
      </c>
      <c r="BX157" s="270" t="s">
        <v>1676</v>
      </c>
      <c r="BY157" s="270">
        <v>45</v>
      </c>
      <c r="BZ157" s="270" t="s">
        <v>1676</v>
      </c>
      <c r="CA157" s="270" t="s">
        <v>1676</v>
      </c>
      <c r="CB157" s="270" t="s">
        <v>1676</v>
      </c>
      <c r="CC157" s="270">
        <v>0</v>
      </c>
      <c r="CD157" s="270">
        <v>2215</v>
      </c>
      <c r="CE157" s="270">
        <v>25</v>
      </c>
      <c r="CF157" s="270" t="s">
        <v>1676</v>
      </c>
      <c r="CG157" s="270">
        <v>40260</v>
      </c>
      <c r="CH157" s="270" t="s">
        <v>1676</v>
      </c>
      <c r="CI157" s="270">
        <v>0</v>
      </c>
      <c r="CJ157" s="270">
        <v>3785</v>
      </c>
      <c r="CK157" s="270">
        <v>1470</v>
      </c>
      <c r="CL157" s="270">
        <v>2205</v>
      </c>
      <c r="CM157" s="270">
        <v>715</v>
      </c>
      <c r="CN157" s="270">
        <v>0</v>
      </c>
      <c r="CO157" s="270">
        <v>0</v>
      </c>
      <c r="CP157" s="270">
        <v>475</v>
      </c>
      <c r="CQ157" s="270">
        <v>0</v>
      </c>
      <c r="CR157" s="270">
        <v>0</v>
      </c>
      <c r="CS157" s="270">
        <v>0</v>
      </c>
      <c r="CT157" s="270">
        <v>0</v>
      </c>
      <c r="CU157" s="270">
        <v>0</v>
      </c>
      <c r="CV157" s="270">
        <v>2165</v>
      </c>
      <c r="CW157" s="270">
        <v>1360</v>
      </c>
      <c r="CX157" s="270">
        <v>1795</v>
      </c>
      <c r="CY157" s="270">
        <v>2025</v>
      </c>
      <c r="CZ157" s="270">
        <v>0</v>
      </c>
      <c r="DA157" s="270">
        <v>25</v>
      </c>
      <c r="DB157" s="270">
        <v>2915</v>
      </c>
      <c r="DC157" s="270">
        <v>0</v>
      </c>
      <c r="DD157" s="270">
        <v>1940</v>
      </c>
      <c r="DE157" s="270">
        <v>1585</v>
      </c>
      <c r="DF157" s="270">
        <v>3695</v>
      </c>
      <c r="DG157" s="270">
        <v>0</v>
      </c>
      <c r="DH157" s="270">
        <v>0</v>
      </c>
      <c r="DI157" s="270">
        <v>175</v>
      </c>
      <c r="DJ157" s="270" t="s">
        <v>1676</v>
      </c>
      <c r="DK157" s="270">
        <v>0</v>
      </c>
      <c r="DL157" s="270">
        <v>485</v>
      </c>
      <c r="DM157" s="270">
        <v>0</v>
      </c>
      <c r="DN157" s="270" t="s">
        <v>1676</v>
      </c>
      <c r="DO157" s="270">
        <v>0</v>
      </c>
      <c r="DP157" s="270">
        <v>3045</v>
      </c>
      <c r="DQ157" s="270"/>
      <c r="DR157" s="270">
        <v>0</v>
      </c>
      <c r="DS157" s="270">
        <v>2660</v>
      </c>
      <c r="DT157" s="270">
        <v>2725</v>
      </c>
      <c r="DU157" s="270">
        <v>315</v>
      </c>
      <c r="DV157" s="270">
        <v>0</v>
      </c>
      <c r="DW157" s="270">
        <v>0</v>
      </c>
      <c r="DX157" s="270">
        <v>1085</v>
      </c>
      <c r="DY157" s="270">
        <v>3575</v>
      </c>
      <c r="DZ157" s="270">
        <v>0</v>
      </c>
      <c r="EA157" s="270">
        <v>0</v>
      </c>
      <c r="EB157" s="270">
        <v>0</v>
      </c>
      <c r="EC157" s="270">
        <v>5215</v>
      </c>
      <c r="ED157" s="270">
        <v>1620</v>
      </c>
      <c r="EE157" s="270">
        <v>4015</v>
      </c>
      <c r="EF157" s="270">
        <v>0</v>
      </c>
      <c r="EG157" s="270">
        <v>0</v>
      </c>
      <c r="EH157" s="270">
        <v>0</v>
      </c>
      <c r="EI157" s="270">
        <v>0</v>
      </c>
      <c r="EJ157" s="270">
        <v>0</v>
      </c>
      <c r="EK157" s="270">
        <v>0</v>
      </c>
      <c r="EL157" s="270">
        <v>0</v>
      </c>
      <c r="EM157" s="270">
        <v>0</v>
      </c>
      <c r="EN157" s="270">
        <v>0</v>
      </c>
      <c r="EO157" s="270">
        <v>0</v>
      </c>
      <c r="EP157" s="270">
        <v>0</v>
      </c>
      <c r="EQ157" s="270">
        <v>25</v>
      </c>
      <c r="ER157" s="270">
        <v>0</v>
      </c>
      <c r="ES157" s="270">
        <v>0</v>
      </c>
      <c r="ET157" s="270">
        <v>0</v>
      </c>
      <c r="EU157" s="270">
        <v>0</v>
      </c>
      <c r="EV157" s="270">
        <v>2555</v>
      </c>
      <c r="EW157" s="270">
        <v>0</v>
      </c>
      <c r="EX157" s="270">
        <v>0</v>
      </c>
      <c r="EY157" s="270">
        <v>0</v>
      </c>
      <c r="EZ157" s="270">
        <v>0</v>
      </c>
      <c r="FA157" s="270">
        <v>0</v>
      </c>
      <c r="FB157" s="270">
        <v>0</v>
      </c>
      <c r="FC157" s="270">
        <v>0</v>
      </c>
      <c r="FD157" s="270">
        <v>0</v>
      </c>
      <c r="FE157" s="270">
        <v>0</v>
      </c>
      <c r="FF157" s="270">
        <v>0</v>
      </c>
      <c r="FG157" s="270">
        <v>0</v>
      </c>
      <c r="FH157" s="270">
        <v>0</v>
      </c>
      <c r="FI157" s="270">
        <v>0</v>
      </c>
      <c r="FJ157" s="270">
        <v>0</v>
      </c>
      <c r="FK157" s="270">
        <v>0</v>
      </c>
      <c r="FL157" s="351">
        <v>42535</v>
      </c>
      <c r="FM157" s="323">
        <v>1630</v>
      </c>
      <c r="FN157" s="324">
        <v>14780</v>
      </c>
      <c r="FO157" s="270"/>
      <c r="FP157" s="89"/>
      <c r="FQ157" s="270"/>
      <c r="FR157" s="319"/>
      <c r="FS157" s="319"/>
      <c r="FT157" s="319"/>
      <c r="FU157" s="319"/>
      <c r="FV157" s="319"/>
      <c r="FW157" s="319"/>
      <c r="FX157" s="319"/>
      <c r="FY157" s="319"/>
      <c r="FZ157" s="319"/>
      <c r="GA157" s="319"/>
      <c r="GB157" s="319"/>
      <c r="GC157" s="319"/>
      <c r="GD157" s="319"/>
      <c r="GE157" s="319"/>
      <c r="GF157" s="319"/>
      <c r="GG157" s="319"/>
      <c r="GH157" s="319"/>
      <c r="GI157" s="319"/>
      <c r="GJ157" s="319"/>
      <c r="GK157" s="319"/>
      <c r="GL157" s="319"/>
      <c r="GM157" s="319"/>
      <c r="GN157" s="319"/>
      <c r="GO157" s="319"/>
      <c r="GP157" s="319"/>
      <c r="GQ157" s="319"/>
      <c r="GR157" s="319"/>
      <c r="GS157" s="319"/>
      <c r="GT157" s="319"/>
      <c r="GU157" s="319"/>
      <c r="GV157" s="319"/>
      <c r="GW157" s="319"/>
      <c r="GX157" s="319"/>
      <c r="GY157" s="319"/>
      <c r="GZ157" s="319"/>
      <c r="HA157" s="319"/>
      <c r="HB157" s="319"/>
      <c r="HC157" s="319"/>
      <c r="HD157" s="319"/>
      <c r="HE157" s="319"/>
      <c r="HF157" s="319"/>
      <c r="HG157" s="319"/>
      <c r="HH157" s="319"/>
      <c r="HI157" s="319"/>
      <c r="HJ157" s="319"/>
      <c r="HK157" s="319"/>
      <c r="HL157" s="319"/>
      <c r="HM157" s="319"/>
      <c r="HN157" s="319"/>
      <c r="HO157" s="319"/>
      <c r="HP157" s="319"/>
      <c r="HQ157" s="319"/>
      <c r="HR157" s="319"/>
      <c r="HS157" s="319"/>
      <c r="HT157" s="319"/>
      <c r="HU157" s="319"/>
      <c r="HV157" s="319"/>
      <c r="HW157" s="319"/>
      <c r="HX157" s="319"/>
      <c r="HY157" s="319"/>
      <c r="HZ157" s="319"/>
      <c r="IA157" s="319"/>
      <c r="IB157" s="319"/>
      <c r="IC157" s="319"/>
      <c r="ID157" s="319"/>
      <c r="IE157" s="319"/>
      <c r="IF157" s="319"/>
      <c r="IG157" s="318"/>
    </row>
    <row r="158" spans="1:241" ht="12.75" customHeight="1" x14ac:dyDescent="0.2">
      <c r="A158" s="370" t="s">
        <v>453</v>
      </c>
      <c r="B158" s="270">
        <v>119720</v>
      </c>
      <c r="C158" s="270">
        <v>100910</v>
      </c>
      <c r="D158" s="270">
        <v>45160</v>
      </c>
      <c r="E158" s="270">
        <v>55745</v>
      </c>
      <c r="F158" s="270">
        <v>46510</v>
      </c>
      <c r="G158" s="270">
        <v>12725</v>
      </c>
      <c r="H158" s="270">
        <v>31850</v>
      </c>
      <c r="I158" s="270">
        <v>82380</v>
      </c>
      <c r="J158" s="270">
        <v>37340</v>
      </c>
      <c r="K158" s="270">
        <v>227940</v>
      </c>
      <c r="L158" s="270">
        <v>75.503222178971498</v>
      </c>
      <c r="M158" s="270">
        <v>8925</v>
      </c>
      <c r="N158" s="270">
        <v>4680</v>
      </c>
      <c r="O158" s="270">
        <v>2680</v>
      </c>
      <c r="P158" s="270">
        <v>3985</v>
      </c>
      <c r="Q158" s="270">
        <v>2135</v>
      </c>
      <c r="R158" s="270">
        <v>675</v>
      </c>
      <c r="S158" s="270">
        <v>25</v>
      </c>
      <c r="T158" s="270">
        <v>10</v>
      </c>
      <c r="U158" s="270">
        <v>3.5784916157218967</v>
      </c>
      <c r="V158" s="270">
        <v>1</v>
      </c>
      <c r="W158" s="270">
        <v>43</v>
      </c>
      <c r="X158" s="270">
        <v>54.859799483070056</v>
      </c>
      <c r="Y158" s="270">
        <v>11375</v>
      </c>
      <c r="Z158" s="270">
        <v>10950</v>
      </c>
      <c r="AA158" s="270">
        <v>15305</v>
      </c>
      <c r="AB158" s="270">
        <v>21070</v>
      </c>
      <c r="AC158" s="270">
        <v>29115</v>
      </c>
      <c r="AD158" s="270">
        <v>26925</v>
      </c>
      <c r="AE158" s="270">
        <v>4805</v>
      </c>
      <c r="AF158" s="270">
        <v>1435</v>
      </c>
      <c r="AG158" s="270">
        <v>795</v>
      </c>
      <c r="AH158" s="270">
        <v>2810</v>
      </c>
      <c r="AI158" s="270">
        <v>350</v>
      </c>
      <c r="AJ158" s="270">
        <v>1430</v>
      </c>
      <c r="AK158" s="270">
        <v>1330</v>
      </c>
      <c r="AL158" s="270">
        <v>4110</v>
      </c>
      <c r="AM158" s="270">
        <v>6735</v>
      </c>
      <c r="AN158" s="270">
        <v>920</v>
      </c>
      <c r="AO158" s="270">
        <v>1860</v>
      </c>
      <c r="AP158" s="270">
        <v>1440</v>
      </c>
      <c r="AQ158" s="270">
        <v>3295</v>
      </c>
      <c r="AR158" s="270">
        <v>500</v>
      </c>
      <c r="AS158" s="270">
        <v>290</v>
      </c>
      <c r="AT158" s="270">
        <v>1730</v>
      </c>
      <c r="AU158" s="270">
        <v>4095</v>
      </c>
      <c r="AV158" s="270">
        <v>1220</v>
      </c>
      <c r="AW158" s="270">
        <v>2070</v>
      </c>
      <c r="AX158" s="270">
        <v>12210</v>
      </c>
      <c r="AY158" s="270">
        <v>315</v>
      </c>
      <c r="AZ158" s="270">
        <v>4720</v>
      </c>
      <c r="BA158" s="270">
        <v>15000</v>
      </c>
      <c r="BB158" s="270">
        <v>51055</v>
      </c>
      <c r="BC158" s="270">
        <v>3145</v>
      </c>
      <c r="BD158" s="270">
        <v>13995</v>
      </c>
      <c r="BE158" s="270">
        <v>1595</v>
      </c>
      <c r="BF158" s="270">
        <v>1925</v>
      </c>
      <c r="BG158" s="270">
        <v>980</v>
      </c>
      <c r="BH158" s="270">
        <v>1670</v>
      </c>
      <c r="BI158" s="270">
        <v>2930</v>
      </c>
      <c r="BJ158" s="270">
        <v>515</v>
      </c>
      <c r="BK158" s="270">
        <v>6080</v>
      </c>
      <c r="BL158" s="270">
        <v>7390</v>
      </c>
      <c r="BM158" s="270">
        <v>13800</v>
      </c>
      <c r="BN158" s="270">
        <v>2495</v>
      </c>
      <c r="BO158" s="270">
        <v>7130</v>
      </c>
      <c r="BP158" s="270">
        <v>5775</v>
      </c>
      <c r="BQ158" s="270">
        <v>5610</v>
      </c>
      <c r="BR158" s="270">
        <v>1350</v>
      </c>
      <c r="BS158" s="270">
        <v>290</v>
      </c>
      <c r="BT158" s="270">
        <v>11995</v>
      </c>
      <c r="BU158" s="270">
        <v>6975</v>
      </c>
      <c r="BV158" s="270"/>
      <c r="BW158" s="270">
        <v>5255</v>
      </c>
      <c r="BX158" s="270">
        <v>390</v>
      </c>
      <c r="BY158" s="270">
        <v>3835</v>
      </c>
      <c r="BZ158" s="270">
        <v>1405</v>
      </c>
      <c r="CA158" s="270">
        <v>115</v>
      </c>
      <c r="CB158" s="270">
        <v>15</v>
      </c>
      <c r="CC158" s="270" t="s">
        <v>1676</v>
      </c>
      <c r="CD158" s="270">
        <v>1775</v>
      </c>
      <c r="CE158" s="270">
        <v>40</v>
      </c>
      <c r="CF158" s="270">
        <v>640</v>
      </c>
      <c r="CG158" s="270">
        <v>92695</v>
      </c>
      <c r="CH158" s="270">
        <v>10</v>
      </c>
      <c r="CI158" s="270">
        <v>15850</v>
      </c>
      <c r="CJ158" s="270">
        <v>2590</v>
      </c>
      <c r="CK158" s="270">
        <v>8150</v>
      </c>
      <c r="CL158" s="270">
        <v>2005</v>
      </c>
      <c r="CM158" s="270">
        <v>2930</v>
      </c>
      <c r="CN158" s="270">
        <v>930</v>
      </c>
      <c r="CO158" s="270">
        <v>0</v>
      </c>
      <c r="CP158" s="270">
        <v>0</v>
      </c>
      <c r="CQ158" s="270">
        <v>0</v>
      </c>
      <c r="CR158" s="270">
        <v>0</v>
      </c>
      <c r="CS158" s="270">
        <v>0</v>
      </c>
      <c r="CT158" s="270">
        <v>0</v>
      </c>
      <c r="CU158" s="270">
        <v>0</v>
      </c>
      <c r="CV158" s="270">
        <v>0</v>
      </c>
      <c r="CW158" s="270" t="s">
        <v>1676</v>
      </c>
      <c r="CX158" s="270">
        <v>0</v>
      </c>
      <c r="CY158" s="270">
        <v>0</v>
      </c>
      <c r="CZ158" s="270">
        <v>3110</v>
      </c>
      <c r="DA158" s="270">
        <v>210</v>
      </c>
      <c r="DB158" s="270">
        <v>0</v>
      </c>
      <c r="DC158" s="270">
        <v>25015</v>
      </c>
      <c r="DD158" s="270">
        <v>8730</v>
      </c>
      <c r="DE158" s="270">
        <v>1810</v>
      </c>
      <c r="DF158" s="270">
        <v>4760</v>
      </c>
      <c r="DG158" s="270">
        <v>0</v>
      </c>
      <c r="DH158" s="270">
        <v>0</v>
      </c>
      <c r="DI158" s="270">
        <v>0</v>
      </c>
      <c r="DJ158" s="270">
        <v>0</v>
      </c>
      <c r="DK158" s="270">
        <v>0</v>
      </c>
      <c r="DL158" s="270">
        <v>0</v>
      </c>
      <c r="DM158" s="270">
        <v>0</v>
      </c>
      <c r="DN158" s="270">
        <v>70</v>
      </c>
      <c r="DO158" s="270">
        <v>4825</v>
      </c>
      <c r="DP158" s="270">
        <v>0</v>
      </c>
      <c r="DQ158" s="270"/>
      <c r="DR158" s="270">
        <v>0</v>
      </c>
      <c r="DS158" s="270">
        <v>55</v>
      </c>
      <c r="DT158" s="270">
        <v>3440</v>
      </c>
      <c r="DU158" s="270">
        <v>0</v>
      </c>
      <c r="DV158" s="270">
        <v>0</v>
      </c>
      <c r="DW158" s="270">
        <v>0</v>
      </c>
      <c r="DX158" s="270" t="s">
        <v>1676</v>
      </c>
      <c r="DY158" s="270">
        <v>4785</v>
      </c>
      <c r="DZ158" s="270">
        <v>0</v>
      </c>
      <c r="EA158" s="270">
        <v>850</v>
      </c>
      <c r="EB158" s="270">
        <v>0</v>
      </c>
      <c r="EC158" s="270">
        <v>750</v>
      </c>
      <c r="ED158" s="270">
        <v>10350</v>
      </c>
      <c r="EE158" s="270">
        <v>0</v>
      </c>
      <c r="EF158" s="270">
        <v>8015</v>
      </c>
      <c r="EG158" s="270">
        <v>0</v>
      </c>
      <c r="EH158" s="270">
        <v>0</v>
      </c>
      <c r="EI158" s="270">
        <v>0</v>
      </c>
      <c r="EJ158" s="270">
        <v>1680</v>
      </c>
      <c r="EK158" s="270">
        <v>5805</v>
      </c>
      <c r="EL158" s="270">
        <v>990</v>
      </c>
      <c r="EM158" s="270">
        <v>0</v>
      </c>
      <c r="EN158" s="270">
        <v>0</v>
      </c>
      <c r="EO158" s="270">
        <v>0</v>
      </c>
      <c r="EP158" s="270">
        <v>0</v>
      </c>
      <c r="EQ158" s="270">
        <v>0</v>
      </c>
      <c r="ER158" s="270">
        <v>0</v>
      </c>
      <c r="ES158" s="270">
        <v>120</v>
      </c>
      <c r="ET158" s="270">
        <v>10</v>
      </c>
      <c r="EU158" s="270">
        <v>1855</v>
      </c>
      <c r="EV158" s="270">
        <v>10</v>
      </c>
      <c r="EW158" s="270">
        <v>0</v>
      </c>
      <c r="EX158" s="270">
        <v>0</v>
      </c>
      <c r="EY158" s="270">
        <v>0</v>
      </c>
      <c r="EZ158" s="270">
        <v>0</v>
      </c>
      <c r="FA158" s="270">
        <v>0</v>
      </c>
      <c r="FB158" s="270">
        <v>0</v>
      </c>
      <c r="FC158" s="270">
        <v>0</v>
      </c>
      <c r="FD158" s="270">
        <v>0</v>
      </c>
      <c r="FE158" s="270">
        <v>0</v>
      </c>
      <c r="FF158" s="270">
        <v>0</v>
      </c>
      <c r="FG158" s="270">
        <v>0</v>
      </c>
      <c r="FH158" s="270">
        <v>0</v>
      </c>
      <c r="FI158" s="270">
        <v>0</v>
      </c>
      <c r="FJ158" s="270" t="s">
        <v>1676</v>
      </c>
      <c r="FK158" s="270">
        <v>0</v>
      </c>
      <c r="FL158" s="351">
        <v>68665</v>
      </c>
      <c r="FM158" s="323">
        <v>9825</v>
      </c>
      <c r="FN158" s="324">
        <v>23120</v>
      </c>
      <c r="FO158" s="270"/>
      <c r="FP158" s="89"/>
      <c r="FQ158" s="270"/>
      <c r="FR158" s="319"/>
      <c r="FS158" s="319"/>
      <c r="FT158" s="319"/>
      <c r="FU158" s="319"/>
      <c r="FV158" s="319"/>
      <c r="FW158" s="319"/>
      <c r="FX158" s="319"/>
      <c r="FY158" s="319"/>
      <c r="FZ158" s="319"/>
      <c r="GA158" s="319"/>
      <c r="GB158" s="319"/>
      <c r="GC158" s="319"/>
      <c r="GD158" s="319"/>
      <c r="GE158" s="319"/>
      <c r="GF158" s="319"/>
      <c r="GG158" s="319"/>
      <c r="GH158" s="319"/>
      <c r="GI158" s="319"/>
      <c r="GJ158" s="319"/>
      <c r="GK158" s="319"/>
      <c r="GL158" s="319"/>
      <c r="GM158" s="319"/>
      <c r="GN158" s="319"/>
      <c r="GO158" s="319"/>
      <c r="GP158" s="319"/>
      <c r="GQ158" s="319"/>
      <c r="GR158" s="319"/>
      <c r="GS158" s="319"/>
      <c r="GT158" s="319"/>
      <c r="GU158" s="319"/>
      <c r="GV158" s="319"/>
      <c r="GW158" s="319"/>
      <c r="GX158" s="319"/>
      <c r="GY158" s="319"/>
      <c r="GZ158" s="319"/>
      <c r="HA158" s="319"/>
      <c r="HB158" s="319"/>
      <c r="HC158" s="319"/>
      <c r="HD158" s="319"/>
      <c r="HE158" s="319"/>
      <c r="HF158" s="319"/>
      <c r="HG158" s="319"/>
      <c r="HH158" s="319"/>
      <c r="HI158" s="319"/>
      <c r="HJ158" s="319"/>
      <c r="HK158" s="319"/>
      <c r="HL158" s="319"/>
      <c r="HM158" s="319"/>
      <c r="HN158" s="319"/>
      <c r="HO158" s="319"/>
      <c r="HP158" s="319"/>
      <c r="HQ158" s="319"/>
      <c r="HR158" s="319"/>
      <c r="HS158" s="319"/>
      <c r="HT158" s="319"/>
      <c r="HU158" s="319"/>
      <c r="HV158" s="319"/>
      <c r="HW158" s="319"/>
      <c r="HX158" s="319"/>
      <c r="HY158" s="319"/>
      <c r="HZ158" s="319"/>
      <c r="IA158" s="319"/>
      <c r="IB158" s="319"/>
      <c r="IC158" s="319"/>
      <c r="ID158" s="319"/>
      <c r="IE158" s="319"/>
      <c r="IF158" s="319"/>
      <c r="IG158" s="318"/>
    </row>
    <row r="159" spans="1:241" ht="12.75" customHeight="1" x14ac:dyDescent="0.2">
      <c r="A159" s="370" t="s">
        <v>551</v>
      </c>
      <c r="B159" s="270">
        <v>192885</v>
      </c>
      <c r="C159" s="270">
        <v>178090</v>
      </c>
      <c r="D159" s="270">
        <v>83925</v>
      </c>
      <c r="E159" s="270">
        <v>94160</v>
      </c>
      <c r="F159" s="270">
        <v>48540</v>
      </c>
      <c r="G159" s="270">
        <v>19480</v>
      </c>
      <c r="H159" s="270">
        <v>92780</v>
      </c>
      <c r="I159" s="270">
        <v>108665</v>
      </c>
      <c r="J159" s="270">
        <v>84220</v>
      </c>
      <c r="K159" s="270">
        <v>384745</v>
      </c>
      <c r="L159" s="270">
        <v>55.49786207527324</v>
      </c>
      <c r="M159" s="270">
        <v>36360</v>
      </c>
      <c r="N159" s="270">
        <v>24670</v>
      </c>
      <c r="O159" s="270">
        <v>10905</v>
      </c>
      <c r="P159" s="270">
        <v>11425</v>
      </c>
      <c r="Q159" s="270">
        <v>2895</v>
      </c>
      <c r="R159" s="270">
        <v>1055</v>
      </c>
      <c r="S159" s="270">
        <v>130</v>
      </c>
      <c r="T159" s="270">
        <v>30</v>
      </c>
      <c r="U159" s="270">
        <v>4.1066483579356907</v>
      </c>
      <c r="V159" s="270">
        <v>1</v>
      </c>
      <c r="W159" s="270">
        <v>37</v>
      </c>
      <c r="X159" s="270">
        <v>43.258783713972186</v>
      </c>
      <c r="Y159" s="270">
        <v>34100</v>
      </c>
      <c r="Z159" s="270">
        <v>25005</v>
      </c>
      <c r="AA159" s="270">
        <v>35565</v>
      </c>
      <c r="AB159" s="270">
        <v>37005</v>
      </c>
      <c r="AC159" s="270">
        <v>34640</v>
      </c>
      <c r="AD159" s="270">
        <v>20880</v>
      </c>
      <c r="AE159" s="270">
        <v>2490</v>
      </c>
      <c r="AF159" s="270">
        <v>8240</v>
      </c>
      <c r="AG159" s="270">
        <v>2025</v>
      </c>
      <c r="AH159" s="270">
        <v>5590</v>
      </c>
      <c r="AI159" s="270">
        <v>1270</v>
      </c>
      <c r="AJ159" s="270">
        <v>6895</v>
      </c>
      <c r="AK159" s="270">
        <v>13680</v>
      </c>
      <c r="AL159" s="270">
        <v>10180</v>
      </c>
      <c r="AM159" s="270">
        <v>9300</v>
      </c>
      <c r="AN159" s="270">
        <v>940</v>
      </c>
      <c r="AO159" s="270">
        <v>5420</v>
      </c>
      <c r="AP159" s="270">
        <v>4150</v>
      </c>
      <c r="AQ159" s="270">
        <v>7535</v>
      </c>
      <c r="AR159" s="270">
        <v>1205</v>
      </c>
      <c r="AS159" s="270">
        <v>435</v>
      </c>
      <c r="AT159" s="270">
        <v>3200</v>
      </c>
      <c r="AU159" s="270">
        <v>6910</v>
      </c>
      <c r="AV159" s="270">
        <v>4885</v>
      </c>
      <c r="AW159" s="270">
        <v>4895</v>
      </c>
      <c r="AX159" s="270">
        <v>18180</v>
      </c>
      <c r="AY159" s="270">
        <v>1690</v>
      </c>
      <c r="AZ159" s="270">
        <v>5685</v>
      </c>
      <c r="BA159" s="270">
        <v>17330</v>
      </c>
      <c r="BB159" s="270">
        <v>53255</v>
      </c>
      <c r="BC159" s="270">
        <v>2655</v>
      </c>
      <c r="BD159" s="270">
        <v>13715</v>
      </c>
      <c r="BE159" s="270">
        <v>4015</v>
      </c>
      <c r="BF159" s="270">
        <v>3135</v>
      </c>
      <c r="BG159" s="270">
        <v>2140</v>
      </c>
      <c r="BH159" s="270">
        <v>9265</v>
      </c>
      <c r="BI159" s="270">
        <v>5625</v>
      </c>
      <c r="BJ159" s="270">
        <v>1330</v>
      </c>
      <c r="BK159" s="270">
        <v>10685</v>
      </c>
      <c r="BL159" s="270">
        <v>10155</v>
      </c>
      <c r="BM159" s="270">
        <v>32940</v>
      </c>
      <c r="BN159" s="270">
        <v>4000</v>
      </c>
      <c r="BO159" s="270">
        <v>13545</v>
      </c>
      <c r="BP159" s="270">
        <v>10945</v>
      </c>
      <c r="BQ159" s="270">
        <v>9200</v>
      </c>
      <c r="BR159" s="270">
        <v>1815</v>
      </c>
      <c r="BS159" s="270">
        <v>3895</v>
      </c>
      <c r="BT159" s="270">
        <v>15570</v>
      </c>
      <c r="BU159" s="270">
        <v>10815</v>
      </c>
      <c r="BV159" s="270"/>
      <c r="BW159" s="270">
        <v>12650</v>
      </c>
      <c r="BX159" s="270">
        <v>395</v>
      </c>
      <c r="BY159" s="270">
        <v>5085</v>
      </c>
      <c r="BZ159" s="270">
        <v>735</v>
      </c>
      <c r="CA159" s="270">
        <v>285</v>
      </c>
      <c r="CB159" s="270">
        <v>15</v>
      </c>
      <c r="CC159" s="270" t="s">
        <v>1676</v>
      </c>
      <c r="CD159" s="270">
        <v>3235</v>
      </c>
      <c r="CE159" s="270">
        <v>40</v>
      </c>
      <c r="CF159" s="270">
        <v>520</v>
      </c>
      <c r="CG159" s="270">
        <v>167770</v>
      </c>
      <c r="CH159" s="270">
        <v>0</v>
      </c>
      <c r="CI159" s="270">
        <v>14290</v>
      </c>
      <c r="CJ159" s="270">
        <v>7595</v>
      </c>
      <c r="CK159" s="270">
        <v>7245</v>
      </c>
      <c r="CL159" s="270">
        <v>6085</v>
      </c>
      <c r="CM159" s="270">
        <v>5475</v>
      </c>
      <c r="CN159" s="270">
        <v>4235</v>
      </c>
      <c r="CO159" s="270">
        <v>4880</v>
      </c>
      <c r="CP159" s="270">
        <v>2935</v>
      </c>
      <c r="CQ159" s="270">
        <v>0</v>
      </c>
      <c r="CR159" s="270">
        <v>0</v>
      </c>
      <c r="CS159" s="270">
        <v>0</v>
      </c>
      <c r="CT159" s="270" t="s">
        <v>1676</v>
      </c>
      <c r="CU159" s="270">
        <v>0</v>
      </c>
      <c r="CV159" s="270">
        <v>0</v>
      </c>
      <c r="CW159" s="270">
        <v>7655</v>
      </c>
      <c r="CX159" s="270">
        <v>3275</v>
      </c>
      <c r="CY159" s="270">
        <v>1275</v>
      </c>
      <c r="CZ159" s="270">
        <v>9180</v>
      </c>
      <c r="DA159" s="270">
        <v>5135</v>
      </c>
      <c r="DB159" s="270">
        <v>340</v>
      </c>
      <c r="DC159" s="270">
        <v>14605</v>
      </c>
      <c r="DD159" s="270">
        <v>19495</v>
      </c>
      <c r="DE159" s="270">
        <v>2985</v>
      </c>
      <c r="DF159" s="270">
        <v>1730</v>
      </c>
      <c r="DG159" s="270">
        <v>0</v>
      </c>
      <c r="DH159" s="270">
        <v>0</v>
      </c>
      <c r="DI159" s="270">
        <v>0</v>
      </c>
      <c r="DJ159" s="270">
        <v>0</v>
      </c>
      <c r="DK159" s="270">
        <v>0</v>
      </c>
      <c r="DL159" s="270">
        <v>0</v>
      </c>
      <c r="DM159" s="270">
        <v>0</v>
      </c>
      <c r="DN159" s="270">
        <v>15</v>
      </c>
      <c r="DO159" s="270">
        <v>7225</v>
      </c>
      <c r="DP159" s="270">
        <v>2370</v>
      </c>
      <c r="DQ159" s="270"/>
      <c r="DR159" s="270">
        <v>0</v>
      </c>
      <c r="DS159" s="270">
        <v>860</v>
      </c>
      <c r="DT159" s="270">
        <v>7960</v>
      </c>
      <c r="DU159" s="270">
        <v>785</v>
      </c>
      <c r="DV159" s="270">
        <v>0</v>
      </c>
      <c r="DW159" s="270">
        <v>180</v>
      </c>
      <c r="DX159" s="270">
        <v>5600</v>
      </c>
      <c r="DY159" s="270">
        <v>1915</v>
      </c>
      <c r="DZ159" s="270">
        <v>250</v>
      </c>
      <c r="EA159" s="270">
        <v>2250</v>
      </c>
      <c r="EB159" s="270">
        <v>0</v>
      </c>
      <c r="EC159" s="270">
        <v>1940</v>
      </c>
      <c r="ED159" s="270">
        <v>16460</v>
      </c>
      <c r="EE159" s="270">
        <v>4075</v>
      </c>
      <c r="EF159" s="270">
        <v>6125</v>
      </c>
      <c r="EG159" s="270">
        <v>75</v>
      </c>
      <c r="EH159" s="270">
        <v>0</v>
      </c>
      <c r="EI159" s="270">
        <v>30</v>
      </c>
      <c r="EJ159" s="270">
        <v>5725</v>
      </c>
      <c r="EK159" s="270">
        <v>6085</v>
      </c>
      <c r="EL159" s="270">
        <v>1330</v>
      </c>
      <c r="EM159" s="270">
        <v>0</v>
      </c>
      <c r="EN159" s="270">
        <v>0</v>
      </c>
      <c r="EO159" s="270">
        <v>0</v>
      </c>
      <c r="EP159" s="270">
        <v>0</v>
      </c>
      <c r="EQ159" s="270">
        <v>0</v>
      </c>
      <c r="ER159" s="270">
        <v>0</v>
      </c>
      <c r="ES159" s="270">
        <v>0</v>
      </c>
      <c r="ET159" s="270">
        <v>0</v>
      </c>
      <c r="EU159" s="270">
        <v>1085</v>
      </c>
      <c r="EV159" s="270">
        <v>1625</v>
      </c>
      <c r="EW159" s="270">
        <v>0</v>
      </c>
      <c r="EX159" s="270">
        <v>0</v>
      </c>
      <c r="EY159" s="270">
        <v>325</v>
      </c>
      <c r="EZ159" s="270" t="s">
        <v>1676</v>
      </c>
      <c r="FA159" s="270">
        <v>0</v>
      </c>
      <c r="FB159" s="270">
        <v>0</v>
      </c>
      <c r="FC159" s="270">
        <v>0</v>
      </c>
      <c r="FD159" s="270">
        <v>0</v>
      </c>
      <c r="FE159" s="270">
        <v>0</v>
      </c>
      <c r="FF159" s="270">
        <v>0</v>
      </c>
      <c r="FG159" s="270">
        <v>0</v>
      </c>
      <c r="FH159" s="270">
        <v>0</v>
      </c>
      <c r="FI159" s="270">
        <v>0</v>
      </c>
      <c r="FJ159" s="270">
        <v>0</v>
      </c>
      <c r="FK159" s="270">
        <v>180</v>
      </c>
      <c r="FL159" s="351">
        <v>139630</v>
      </c>
      <c r="FM159" s="323">
        <v>17290</v>
      </c>
      <c r="FN159" s="324">
        <v>87470</v>
      </c>
      <c r="FO159" s="270"/>
      <c r="FP159" s="89"/>
      <c r="FQ159" s="270"/>
      <c r="FR159" s="319"/>
      <c r="FS159" s="319"/>
      <c r="FT159" s="319"/>
      <c r="FU159" s="319"/>
      <c r="FV159" s="319"/>
      <c r="FW159" s="319"/>
      <c r="FX159" s="319"/>
      <c r="FY159" s="319"/>
      <c r="FZ159" s="319"/>
      <c r="GA159" s="319"/>
      <c r="GB159" s="319"/>
      <c r="GC159" s="319"/>
      <c r="GD159" s="319"/>
      <c r="GE159" s="319"/>
      <c r="GF159" s="319"/>
      <c r="GG159" s="319"/>
      <c r="GH159" s="319"/>
      <c r="GI159" s="319"/>
      <c r="GJ159" s="319"/>
      <c r="GK159" s="319"/>
      <c r="GL159" s="319"/>
      <c r="GM159" s="319"/>
      <c r="GN159" s="319"/>
      <c r="GO159" s="319"/>
      <c r="GP159" s="319"/>
      <c r="GQ159" s="319"/>
      <c r="GR159" s="319"/>
      <c r="GS159" s="319"/>
      <c r="GT159" s="319"/>
      <c r="GU159" s="319"/>
      <c r="GV159" s="319"/>
      <c r="GW159" s="319"/>
      <c r="GX159" s="319"/>
      <c r="GY159" s="319"/>
      <c r="GZ159" s="319"/>
      <c r="HA159" s="319"/>
      <c r="HB159" s="319"/>
      <c r="HC159" s="319"/>
      <c r="HD159" s="319"/>
      <c r="HE159" s="319"/>
      <c r="HF159" s="319"/>
      <c r="HG159" s="319"/>
      <c r="HH159" s="319"/>
      <c r="HI159" s="319"/>
      <c r="HJ159" s="319"/>
      <c r="HK159" s="319"/>
      <c r="HL159" s="319"/>
      <c r="HM159" s="319"/>
      <c r="HN159" s="319"/>
      <c r="HO159" s="319"/>
      <c r="HP159" s="319"/>
      <c r="HQ159" s="319"/>
      <c r="HR159" s="319"/>
      <c r="HS159" s="319"/>
      <c r="HT159" s="319"/>
      <c r="HU159" s="319"/>
      <c r="HV159" s="319"/>
      <c r="HW159" s="319"/>
      <c r="HX159" s="319"/>
      <c r="HY159" s="319"/>
      <c r="HZ159" s="319"/>
      <c r="IA159" s="319"/>
      <c r="IB159" s="319"/>
      <c r="IC159" s="319"/>
      <c r="ID159" s="319"/>
      <c r="IE159" s="319"/>
      <c r="IF159" s="319"/>
      <c r="IG159" s="318"/>
    </row>
    <row r="160" spans="1:241" ht="12.75" customHeight="1" x14ac:dyDescent="0.2">
      <c r="A160" s="370" t="s">
        <v>560</v>
      </c>
      <c r="B160" s="270">
        <v>131635</v>
      </c>
      <c r="C160" s="270">
        <v>109470</v>
      </c>
      <c r="D160" s="270">
        <v>47710</v>
      </c>
      <c r="E160" s="270">
        <v>61750</v>
      </c>
      <c r="F160" s="270">
        <v>45320</v>
      </c>
      <c r="G160" s="270">
        <v>9545</v>
      </c>
      <c r="H160" s="270">
        <v>43090</v>
      </c>
      <c r="I160" s="270">
        <v>86525</v>
      </c>
      <c r="J160" s="270">
        <v>45110</v>
      </c>
      <c r="K160" s="270">
        <v>280685</v>
      </c>
      <c r="L160" s="270">
        <v>54.53197928735252</v>
      </c>
      <c r="M160" s="270">
        <v>17555</v>
      </c>
      <c r="N160" s="270">
        <v>11535</v>
      </c>
      <c r="O160" s="270">
        <v>5260</v>
      </c>
      <c r="P160" s="270">
        <v>6265</v>
      </c>
      <c r="Q160" s="270">
        <v>1395</v>
      </c>
      <c r="R160" s="270">
        <v>225</v>
      </c>
      <c r="S160" s="270">
        <v>50</v>
      </c>
      <c r="T160" s="270" t="s">
        <v>1676</v>
      </c>
      <c r="U160" s="270">
        <v>4.3106760031518068</v>
      </c>
      <c r="V160" s="270">
        <v>1</v>
      </c>
      <c r="W160" s="270">
        <v>36</v>
      </c>
      <c r="X160" s="270">
        <v>55.170052079278825</v>
      </c>
      <c r="Y160" s="270">
        <v>12425</v>
      </c>
      <c r="Z160" s="270">
        <v>12435</v>
      </c>
      <c r="AA160" s="270">
        <v>17095</v>
      </c>
      <c r="AB160" s="270">
        <v>22530</v>
      </c>
      <c r="AC160" s="270">
        <v>29215</v>
      </c>
      <c r="AD160" s="270">
        <v>30925</v>
      </c>
      <c r="AE160" s="270">
        <v>6215</v>
      </c>
      <c r="AF160" s="270">
        <v>1735</v>
      </c>
      <c r="AG160" s="270">
        <v>1100</v>
      </c>
      <c r="AH160" s="270">
        <v>6495</v>
      </c>
      <c r="AI160" s="270">
        <v>535</v>
      </c>
      <c r="AJ160" s="270">
        <v>2150</v>
      </c>
      <c r="AK160" s="270">
        <v>1105</v>
      </c>
      <c r="AL160" s="270">
        <v>7145</v>
      </c>
      <c r="AM160" s="270">
        <v>11865</v>
      </c>
      <c r="AN160" s="270">
        <v>1490</v>
      </c>
      <c r="AO160" s="270">
        <v>1985</v>
      </c>
      <c r="AP160" s="270">
        <v>1030</v>
      </c>
      <c r="AQ160" s="270">
        <v>4595</v>
      </c>
      <c r="AR160" s="270">
        <v>500</v>
      </c>
      <c r="AS160" s="270">
        <v>550</v>
      </c>
      <c r="AT160" s="270">
        <v>2760</v>
      </c>
      <c r="AU160" s="270">
        <v>5185</v>
      </c>
      <c r="AV160" s="270">
        <v>1880</v>
      </c>
      <c r="AW160" s="270">
        <v>2825</v>
      </c>
      <c r="AX160" s="270">
        <v>11895</v>
      </c>
      <c r="AY160" s="270">
        <v>710</v>
      </c>
      <c r="AZ160" s="270">
        <v>6115</v>
      </c>
      <c r="BA160" s="270">
        <v>5700</v>
      </c>
      <c r="BB160" s="270">
        <v>52285</v>
      </c>
      <c r="BC160" s="270">
        <v>3115</v>
      </c>
      <c r="BD160" s="270">
        <v>6065</v>
      </c>
      <c r="BE160" s="270">
        <v>2295</v>
      </c>
      <c r="BF160" s="270">
        <v>1705</v>
      </c>
      <c r="BG160" s="270">
        <v>795</v>
      </c>
      <c r="BH160" s="270">
        <v>2045</v>
      </c>
      <c r="BI160" s="270">
        <v>6625</v>
      </c>
      <c r="BJ160" s="270">
        <v>505</v>
      </c>
      <c r="BK160" s="270">
        <v>5525</v>
      </c>
      <c r="BL160" s="270">
        <v>7585</v>
      </c>
      <c r="BM160" s="270">
        <v>18320</v>
      </c>
      <c r="BN160" s="270">
        <v>2445</v>
      </c>
      <c r="BO160" s="270">
        <v>8655</v>
      </c>
      <c r="BP160" s="270">
        <v>7735</v>
      </c>
      <c r="BQ160" s="270">
        <v>7485</v>
      </c>
      <c r="BR160" s="270">
        <v>2065</v>
      </c>
      <c r="BS160" s="270">
        <v>220</v>
      </c>
      <c r="BT160" s="270">
        <v>11390</v>
      </c>
      <c r="BU160" s="270">
        <v>6865</v>
      </c>
      <c r="BV160" s="270"/>
      <c r="BW160" s="270">
        <v>8035</v>
      </c>
      <c r="BX160" s="270">
        <v>360</v>
      </c>
      <c r="BY160" s="270">
        <v>4610</v>
      </c>
      <c r="BZ160" s="270">
        <v>1090</v>
      </c>
      <c r="CA160" s="270">
        <v>80</v>
      </c>
      <c r="CB160" s="270">
        <v>20</v>
      </c>
      <c r="CC160" s="270" t="s">
        <v>1676</v>
      </c>
      <c r="CD160" s="270">
        <v>1500</v>
      </c>
      <c r="CE160" s="270">
        <v>120</v>
      </c>
      <c r="CF160" s="270">
        <v>380</v>
      </c>
      <c r="CG160" s="270">
        <v>101315</v>
      </c>
      <c r="CH160" s="270">
        <v>0</v>
      </c>
      <c r="CI160" s="270">
        <v>18770</v>
      </c>
      <c r="CJ160" s="270">
        <v>4265</v>
      </c>
      <c r="CK160" s="270">
        <v>10245</v>
      </c>
      <c r="CL160" s="270">
        <v>2475</v>
      </c>
      <c r="CM160" s="270">
        <v>6535</v>
      </c>
      <c r="CN160" s="270">
        <v>725</v>
      </c>
      <c r="CO160" s="270">
        <v>0</v>
      </c>
      <c r="CP160" s="270">
        <v>0</v>
      </c>
      <c r="CQ160" s="270">
        <v>0</v>
      </c>
      <c r="CR160" s="270" t="s">
        <v>1676</v>
      </c>
      <c r="CS160" s="270">
        <v>0</v>
      </c>
      <c r="CT160" s="270">
        <v>0</v>
      </c>
      <c r="CU160" s="270">
        <v>0</v>
      </c>
      <c r="CV160" s="270">
        <v>0</v>
      </c>
      <c r="CW160" s="270">
        <v>95</v>
      </c>
      <c r="CX160" s="270">
        <v>0</v>
      </c>
      <c r="CY160" s="270" t="s">
        <v>1676</v>
      </c>
      <c r="CZ160" s="270">
        <v>2855</v>
      </c>
      <c r="DA160" s="270">
        <v>1435</v>
      </c>
      <c r="DB160" s="270">
        <v>0</v>
      </c>
      <c r="DC160" s="270">
        <v>20110</v>
      </c>
      <c r="DD160" s="270">
        <v>18040</v>
      </c>
      <c r="DE160" s="270">
        <v>175</v>
      </c>
      <c r="DF160" s="270">
        <v>300</v>
      </c>
      <c r="DG160" s="270">
        <v>0</v>
      </c>
      <c r="DH160" s="270">
        <v>0</v>
      </c>
      <c r="DI160" s="270">
        <v>0</v>
      </c>
      <c r="DJ160" s="270">
        <v>0</v>
      </c>
      <c r="DK160" s="270">
        <v>0</v>
      </c>
      <c r="DL160" s="270" t="s">
        <v>1676</v>
      </c>
      <c r="DM160" s="270">
        <v>0</v>
      </c>
      <c r="DN160" s="270">
        <v>625</v>
      </c>
      <c r="DO160" s="270">
        <v>5930</v>
      </c>
      <c r="DP160" s="270">
        <v>0</v>
      </c>
      <c r="DQ160" s="270"/>
      <c r="DR160" s="270">
        <v>0</v>
      </c>
      <c r="DS160" s="270">
        <v>60</v>
      </c>
      <c r="DT160" s="270">
        <v>4330</v>
      </c>
      <c r="DU160" s="270">
        <v>0</v>
      </c>
      <c r="DV160" s="270">
        <v>0</v>
      </c>
      <c r="DW160" s="270">
        <v>0</v>
      </c>
      <c r="DX160" s="270" t="s">
        <v>1676</v>
      </c>
      <c r="DY160" s="270">
        <v>165</v>
      </c>
      <c r="DZ160" s="270">
        <v>0</v>
      </c>
      <c r="EA160" s="270">
        <v>155</v>
      </c>
      <c r="EB160" s="270">
        <v>0</v>
      </c>
      <c r="EC160" s="270">
        <v>2855</v>
      </c>
      <c r="ED160" s="270">
        <v>11145</v>
      </c>
      <c r="EE160" s="270">
        <v>0</v>
      </c>
      <c r="EF160" s="270">
        <v>6595</v>
      </c>
      <c r="EG160" s="270">
        <v>0</v>
      </c>
      <c r="EH160" s="270">
        <v>0</v>
      </c>
      <c r="EI160" s="270">
        <v>0</v>
      </c>
      <c r="EJ160" s="270">
        <v>5645</v>
      </c>
      <c r="EK160" s="270">
        <v>4450</v>
      </c>
      <c r="EL160" s="270">
        <v>1825</v>
      </c>
      <c r="EM160" s="270">
        <v>0</v>
      </c>
      <c r="EN160" s="270">
        <v>0</v>
      </c>
      <c r="EO160" s="270">
        <v>0</v>
      </c>
      <c r="EP160" s="270">
        <v>0</v>
      </c>
      <c r="EQ160" s="270">
        <v>0</v>
      </c>
      <c r="ER160" s="270">
        <v>0</v>
      </c>
      <c r="ES160" s="270">
        <v>0</v>
      </c>
      <c r="ET160" s="270">
        <v>0</v>
      </c>
      <c r="EU160" s="270">
        <v>90</v>
      </c>
      <c r="EV160" s="270">
        <v>1550</v>
      </c>
      <c r="EW160" s="270">
        <v>0</v>
      </c>
      <c r="EX160" s="270">
        <v>0</v>
      </c>
      <c r="EY160" s="270">
        <v>0</v>
      </c>
      <c r="EZ160" s="270">
        <v>145</v>
      </c>
      <c r="FA160" s="270">
        <v>0</v>
      </c>
      <c r="FB160" s="270">
        <v>0</v>
      </c>
      <c r="FC160" s="270">
        <v>0</v>
      </c>
      <c r="FD160" s="270">
        <v>0</v>
      </c>
      <c r="FE160" s="270">
        <v>0</v>
      </c>
      <c r="FF160" s="270">
        <v>0</v>
      </c>
      <c r="FG160" s="270">
        <v>0</v>
      </c>
      <c r="FH160" s="270">
        <v>0</v>
      </c>
      <c r="FI160" s="270">
        <v>0</v>
      </c>
      <c r="FJ160" s="270">
        <v>30</v>
      </c>
      <c r="FK160" s="270" t="s">
        <v>1676</v>
      </c>
      <c r="FL160" s="351">
        <v>79350</v>
      </c>
      <c r="FM160" s="323">
        <v>11515</v>
      </c>
      <c r="FN160" s="324">
        <v>42295</v>
      </c>
      <c r="FO160" s="270"/>
      <c r="FP160" s="89"/>
      <c r="FQ160" s="270"/>
      <c r="FR160" s="319"/>
      <c r="FS160" s="319"/>
      <c r="FT160" s="319"/>
      <c r="FU160" s="319"/>
      <c r="FV160" s="319"/>
      <c r="FW160" s="319"/>
      <c r="FX160" s="319"/>
      <c r="FY160" s="319"/>
      <c r="FZ160" s="319"/>
      <c r="GA160" s="319"/>
      <c r="GB160" s="319"/>
      <c r="GC160" s="319"/>
      <c r="GD160" s="319"/>
      <c r="GE160" s="319"/>
      <c r="GF160" s="319"/>
      <c r="GG160" s="319"/>
      <c r="GH160" s="319"/>
      <c r="GI160" s="319"/>
      <c r="GJ160" s="319"/>
      <c r="GK160" s="319"/>
      <c r="GL160" s="319"/>
      <c r="GM160" s="319"/>
      <c r="GN160" s="319"/>
      <c r="GO160" s="319"/>
      <c r="GP160" s="319"/>
      <c r="GQ160" s="319"/>
      <c r="GR160" s="319"/>
      <c r="GS160" s="319"/>
      <c r="GT160" s="319"/>
      <c r="GU160" s="319"/>
      <c r="GV160" s="319"/>
      <c r="GW160" s="319"/>
      <c r="GX160" s="319"/>
      <c r="GY160" s="319"/>
      <c r="GZ160" s="319"/>
      <c r="HA160" s="319"/>
      <c r="HB160" s="319"/>
      <c r="HC160" s="319"/>
      <c r="HD160" s="319"/>
      <c r="HE160" s="319"/>
      <c r="HF160" s="319"/>
      <c r="HG160" s="319"/>
      <c r="HH160" s="319"/>
      <c r="HI160" s="319"/>
      <c r="HJ160" s="319"/>
      <c r="HK160" s="319"/>
      <c r="HL160" s="319"/>
      <c r="HM160" s="319"/>
      <c r="HN160" s="319"/>
      <c r="HO160" s="319"/>
      <c r="HP160" s="319"/>
      <c r="HQ160" s="319"/>
      <c r="HR160" s="319"/>
      <c r="HS160" s="319"/>
      <c r="HT160" s="319"/>
      <c r="HU160" s="319"/>
      <c r="HV160" s="319"/>
      <c r="HW160" s="319"/>
      <c r="HX160" s="319"/>
      <c r="HY160" s="319"/>
      <c r="HZ160" s="319"/>
      <c r="IA160" s="319"/>
      <c r="IB160" s="319"/>
      <c r="IC160" s="319"/>
      <c r="ID160" s="319"/>
      <c r="IE160" s="319"/>
      <c r="IF160" s="319"/>
      <c r="IG160" s="318"/>
    </row>
    <row r="161" spans="1:241" ht="12.75" customHeight="1" x14ac:dyDescent="0.2">
      <c r="A161" s="370" t="s">
        <v>388</v>
      </c>
      <c r="B161" s="270">
        <v>64150</v>
      </c>
      <c r="C161" s="270">
        <v>59755</v>
      </c>
      <c r="D161" s="270">
        <v>27995</v>
      </c>
      <c r="E161" s="270">
        <v>31760</v>
      </c>
      <c r="F161" s="270">
        <v>19560</v>
      </c>
      <c r="G161" s="270">
        <v>11525</v>
      </c>
      <c r="H161" s="270">
        <v>24725</v>
      </c>
      <c r="I161" s="270">
        <v>31495</v>
      </c>
      <c r="J161" s="270">
        <v>32655</v>
      </c>
      <c r="K161" s="270">
        <v>112050</v>
      </c>
      <c r="L161" s="270">
        <v>44.499937172774871</v>
      </c>
      <c r="M161" s="270">
        <v>14400</v>
      </c>
      <c r="N161" s="270">
        <v>4405</v>
      </c>
      <c r="O161" s="270">
        <v>1660</v>
      </c>
      <c r="P161" s="270">
        <v>2005</v>
      </c>
      <c r="Q161" s="270">
        <v>1215</v>
      </c>
      <c r="R161" s="270">
        <v>190</v>
      </c>
      <c r="S161" s="270">
        <v>0</v>
      </c>
      <c r="T161" s="270" t="s">
        <v>1676</v>
      </c>
      <c r="U161" s="270">
        <v>4.1214114397848682</v>
      </c>
      <c r="V161" s="270">
        <v>1</v>
      </c>
      <c r="W161" s="270">
        <v>21</v>
      </c>
      <c r="X161" s="270">
        <v>56.973208040482263</v>
      </c>
      <c r="Y161" s="270">
        <v>6150</v>
      </c>
      <c r="Z161" s="270">
        <v>4150</v>
      </c>
      <c r="AA161" s="270">
        <v>6620</v>
      </c>
      <c r="AB161" s="270">
        <v>12285</v>
      </c>
      <c r="AC161" s="270">
        <v>16520</v>
      </c>
      <c r="AD161" s="270">
        <v>15550</v>
      </c>
      <c r="AE161" s="270">
        <v>2750</v>
      </c>
      <c r="AF161" s="270">
        <v>510</v>
      </c>
      <c r="AG161" s="270">
        <v>700</v>
      </c>
      <c r="AH161" s="270">
        <v>1710</v>
      </c>
      <c r="AI161" s="270">
        <v>275</v>
      </c>
      <c r="AJ161" s="270">
        <v>670</v>
      </c>
      <c r="AK161" s="270">
        <v>1035</v>
      </c>
      <c r="AL161" s="270">
        <v>4415</v>
      </c>
      <c r="AM161" s="270">
        <v>8050</v>
      </c>
      <c r="AN161" s="270">
        <v>415</v>
      </c>
      <c r="AO161" s="270">
        <v>360</v>
      </c>
      <c r="AP161" s="270">
        <v>965</v>
      </c>
      <c r="AQ161" s="270">
        <v>2975</v>
      </c>
      <c r="AR161" s="270">
        <v>330</v>
      </c>
      <c r="AS161" s="270">
        <v>165</v>
      </c>
      <c r="AT161" s="270">
        <v>920</v>
      </c>
      <c r="AU161" s="270">
        <v>1815</v>
      </c>
      <c r="AV161" s="270">
        <v>705</v>
      </c>
      <c r="AW161" s="270">
        <v>1305</v>
      </c>
      <c r="AX161" s="270">
        <v>4010</v>
      </c>
      <c r="AY161" s="270">
        <v>15</v>
      </c>
      <c r="AZ161" s="270">
        <v>3460</v>
      </c>
      <c r="BA161" s="270">
        <v>8085</v>
      </c>
      <c r="BB161" s="270">
        <v>21260</v>
      </c>
      <c r="BC161" s="270">
        <v>1670</v>
      </c>
      <c r="BD161" s="270">
        <v>11605</v>
      </c>
      <c r="BE161" s="270">
        <v>1225</v>
      </c>
      <c r="BF161" s="270">
        <v>1485</v>
      </c>
      <c r="BG161" s="270">
        <v>380</v>
      </c>
      <c r="BH161" s="270">
        <v>925</v>
      </c>
      <c r="BI161" s="270">
        <v>1845</v>
      </c>
      <c r="BJ161" s="270">
        <v>310</v>
      </c>
      <c r="BK161" s="270">
        <v>2485</v>
      </c>
      <c r="BL161" s="270">
        <v>3515</v>
      </c>
      <c r="BM161" s="270">
        <v>11055</v>
      </c>
      <c r="BN161" s="270">
        <v>835</v>
      </c>
      <c r="BO161" s="270">
        <v>3565</v>
      </c>
      <c r="BP161" s="270">
        <v>3125</v>
      </c>
      <c r="BQ161" s="270">
        <v>2445</v>
      </c>
      <c r="BR161" s="270">
        <v>675</v>
      </c>
      <c r="BS161" s="270">
        <v>185</v>
      </c>
      <c r="BT161" s="270">
        <v>5600</v>
      </c>
      <c r="BU161" s="270">
        <v>2865</v>
      </c>
      <c r="BV161" s="270"/>
      <c r="BW161" s="270">
        <v>3965</v>
      </c>
      <c r="BX161" s="270">
        <v>160</v>
      </c>
      <c r="BY161" s="270">
        <v>2175</v>
      </c>
      <c r="BZ161" s="270">
        <v>280</v>
      </c>
      <c r="CA161" s="270">
        <v>20</v>
      </c>
      <c r="CB161" s="270" t="s">
        <v>1676</v>
      </c>
      <c r="CC161" s="270" t="s">
        <v>1676</v>
      </c>
      <c r="CD161" s="270">
        <v>1040</v>
      </c>
      <c r="CE161" s="270">
        <v>35</v>
      </c>
      <c r="CF161" s="270">
        <v>215</v>
      </c>
      <c r="CG161" s="270">
        <v>55835</v>
      </c>
      <c r="CH161" s="270">
        <v>0</v>
      </c>
      <c r="CI161" s="270">
        <v>14255</v>
      </c>
      <c r="CJ161" s="270">
        <v>3200</v>
      </c>
      <c r="CK161" s="270">
        <v>4620</v>
      </c>
      <c r="CL161" s="270">
        <v>700</v>
      </c>
      <c r="CM161" s="270">
        <v>1840</v>
      </c>
      <c r="CN161" s="270">
        <v>355</v>
      </c>
      <c r="CO161" s="270">
        <v>0</v>
      </c>
      <c r="CP161" s="270">
        <v>0</v>
      </c>
      <c r="CQ161" s="270">
        <v>0</v>
      </c>
      <c r="CR161" s="270">
        <v>585</v>
      </c>
      <c r="CS161" s="270">
        <v>0</v>
      </c>
      <c r="CT161" s="270">
        <v>0</v>
      </c>
      <c r="CU161" s="270">
        <v>0</v>
      </c>
      <c r="CV161" s="270">
        <v>0</v>
      </c>
      <c r="CW161" s="270">
        <v>60</v>
      </c>
      <c r="CX161" s="270">
        <v>0</v>
      </c>
      <c r="CY161" s="270">
        <v>0</v>
      </c>
      <c r="CZ161" s="270">
        <v>10</v>
      </c>
      <c r="DA161" s="270">
        <v>35</v>
      </c>
      <c r="DB161" s="270">
        <v>0</v>
      </c>
      <c r="DC161" s="270">
        <v>7425</v>
      </c>
      <c r="DD161" s="270">
        <v>3030</v>
      </c>
      <c r="DE161" s="270">
        <v>340</v>
      </c>
      <c r="DF161" s="270">
        <v>5185</v>
      </c>
      <c r="DG161" s="270">
        <v>0</v>
      </c>
      <c r="DH161" s="270">
        <v>0</v>
      </c>
      <c r="DI161" s="270">
        <v>0</v>
      </c>
      <c r="DJ161" s="270">
        <v>0</v>
      </c>
      <c r="DK161" s="270">
        <v>0</v>
      </c>
      <c r="DL161" s="270">
        <v>0</v>
      </c>
      <c r="DM161" s="270">
        <v>0</v>
      </c>
      <c r="DN161" s="270">
        <v>0</v>
      </c>
      <c r="DO161" s="270">
        <v>1270</v>
      </c>
      <c r="DP161" s="270">
        <v>0</v>
      </c>
      <c r="DQ161" s="270"/>
      <c r="DR161" s="270">
        <v>0</v>
      </c>
      <c r="DS161" s="270">
        <v>130</v>
      </c>
      <c r="DT161" s="270">
        <v>985</v>
      </c>
      <c r="DU161" s="270">
        <v>0</v>
      </c>
      <c r="DV161" s="270">
        <v>0</v>
      </c>
      <c r="DW161" s="270">
        <v>0</v>
      </c>
      <c r="DX161" s="270" t="s">
        <v>1676</v>
      </c>
      <c r="DY161" s="270">
        <v>4680</v>
      </c>
      <c r="DZ161" s="270">
        <v>0</v>
      </c>
      <c r="EA161" s="270">
        <v>335</v>
      </c>
      <c r="EB161" s="270">
        <v>0</v>
      </c>
      <c r="EC161" s="270">
        <v>390</v>
      </c>
      <c r="ED161" s="270">
        <v>5380</v>
      </c>
      <c r="EE161" s="270">
        <v>0</v>
      </c>
      <c r="EF161" s="270">
        <v>4435</v>
      </c>
      <c r="EG161" s="270">
        <v>0</v>
      </c>
      <c r="EH161" s="270">
        <v>0</v>
      </c>
      <c r="EI161" s="270">
        <v>0</v>
      </c>
      <c r="EJ161" s="270">
        <v>2065</v>
      </c>
      <c r="EK161" s="270">
        <v>1315</v>
      </c>
      <c r="EL161" s="270">
        <v>265</v>
      </c>
      <c r="EM161" s="270">
        <v>280</v>
      </c>
      <c r="EN161" s="270">
        <v>0</v>
      </c>
      <c r="EO161" s="270">
        <v>0</v>
      </c>
      <c r="EP161" s="270">
        <v>0</v>
      </c>
      <c r="EQ161" s="270">
        <v>0</v>
      </c>
      <c r="ER161" s="270">
        <v>0</v>
      </c>
      <c r="ES161" s="270">
        <v>0</v>
      </c>
      <c r="ET161" s="270">
        <v>0</v>
      </c>
      <c r="EU161" s="270">
        <v>0</v>
      </c>
      <c r="EV161" s="270">
        <v>820</v>
      </c>
      <c r="EW161" s="270">
        <v>0</v>
      </c>
      <c r="EX161" s="270">
        <v>0</v>
      </c>
      <c r="EY161" s="270">
        <v>0</v>
      </c>
      <c r="EZ161" s="270">
        <v>0</v>
      </c>
      <c r="FA161" s="270">
        <v>0</v>
      </c>
      <c r="FB161" s="270">
        <v>0</v>
      </c>
      <c r="FC161" s="270">
        <v>0</v>
      </c>
      <c r="FD161" s="270">
        <v>0</v>
      </c>
      <c r="FE161" s="270">
        <v>0</v>
      </c>
      <c r="FF161" s="270">
        <v>0</v>
      </c>
      <c r="FG161" s="270">
        <v>160</v>
      </c>
      <c r="FH161" s="270">
        <v>0</v>
      </c>
      <c r="FI161" s="270">
        <v>0</v>
      </c>
      <c r="FJ161" s="270">
        <v>0</v>
      </c>
      <c r="FK161" s="270">
        <v>0</v>
      </c>
      <c r="FL161" s="351">
        <v>42895</v>
      </c>
      <c r="FM161" s="323">
        <v>3950</v>
      </c>
      <c r="FN161" s="324">
        <v>23875</v>
      </c>
      <c r="FO161" s="270"/>
      <c r="FP161" s="89"/>
      <c r="FQ161" s="270"/>
      <c r="FR161" s="319"/>
      <c r="FS161" s="319"/>
      <c r="FT161" s="319"/>
      <c r="FU161" s="319"/>
      <c r="FV161" s="319"/>
      <c r="FW161" s="319"/>
      <c r="FX161" s="319"/>
      <c r="FY161" s="319"/>
      <c r="FZ161" s="319"/>
      <c r="GA161" s="319"/>
      <c r="GB161" s="319"/>
      <c r="GC161" s="319"/>
      <c r="GD161" s="319"/>
      <c r="GE161" s="319"/>
      <c r="GF161" s="319"/>
      <c r="GG161" s="319"/>
      <c r="GH161" s="319"/>
      <c r="GI161" s="319"/>
      <c r="GJ161" s="319"/>
      <c r="GK161" s="319"/>
      <c r="GL161" s="319"/>
      <c r="GM161" s="319"/>
      <c r="GN161" s="319"/>
      <c r="GO161" s="319"/>
      <c r="GP161" s="319"/>
      <c r="GQ161" s="319"/>
      <c r="GR161" s="319"/>
      <c r="GS161" s="319"/>
      <c r="GT161" s="319"/>
      <c r="GU161" s="319"/>
      <c r="GV161" s="319"/>
      <c r="GW161" s="319"/>
      <c r="GX161" s="319"/>
      <c r="GY161" s="319"/>
      <c r="GZ161" s="319"/>
      <c r="HA161" s="319"/>
      <c r="HB161" s="319"/>
      <c r="HC161" s="319"/>
      <c r="HD161" s="319"/>
      <c r="HE161" s="319"/>
      <c r="HF161" s="319"/>
      <c r="HG161" s="319"/>
      <c r="HH161" s="319"/>
      <c r="HI161" s="319"/>
      <c r="HJ161" s="319"/>
      <c r="HK161" s="319"/>
      <c r="HL161" s="319"/>
      <c r="HM161" s="319"/>
      <c r="HN161" s="319"/>
      <c r="HO161" s="319"/>
      <c r="HP161" s="319"/>
      <c r="HQ161" s="319"/>
      <c r="HR161" s="319"/>
      <c r="HS161" s="319"/>
      <c r="HT161" s="319"/>
      <c r="HU161" s="319"/>
      <c r="HV161" s="319"/>
      <c r="HW161" s="319"/>
      <c r="HX161" s="319"/>
      <c r="HY161" s="319"/>
      <c r="HZ161" s="319"/>
      <c r="IA161" s="319"/>
      <c r="IB161" s="319"/>
      <c r="IC161" s="319"/>
      <c r="ID161" s="319"/>
      <c r="IE161" s="319"/>
      <c r="IF161" s="319"/>
      <c r="IG161" s="318"/>
    </row>
    <row r="162" spans="1:241" ht="12.75" customHeight="1" x14ac:dyDescent="0.2">
      <c r="A162" s="370" t="s">
        <v>801</v>
      </c>
      <c r="B162" s="270">
        <v>630</v>
      </c>
      <c r="C162" s="270">
        <v>630</v>
      </c>
      <c r="D162" s="270">
        <v>475</v>
      </c>
      <c r="E162" s="270">
        <v>160</v>
      </c>
      <c r="F162" s="270">
        <v>0</v>
      </c>
      <c r="G162" s="270">
        <v>0</v>
      </c>
      <c r="H162" s="270">
        <v>630</v>
      </c>
      <c r="I162" s="270" t="s">
        <v>1676</v>
      </c>
      <c r="J162" s="270">
        <v>630</v>
      </c>
      <c r="K162" s="270" t="s">
        <v>1676</v>
      </c>
      <c r="L162" s="270"/>
      <c r="M162" s="270">
        <v>0</v>
      </c>
      <c r="N162" s="270">
        <v>0</v>
      </c>
      <c r="O162" s="270">
        <v>0</v>
      </c>
      <c r="P162" s="270">
        <v>0</v>
      </c>
      <c r="Q162" s="270">
        <v>0</v>
      </c>
      <c r="R162" s="270">
        <v>0</v>
      </c>
      <c r="S162" s="270">
        <v>0</v>
      </c>
      <c r="T162" s="270">
        <v>0</v>
      </c>
      <c r="U162" s="270">
        <v>6</v>
      </c>
      <c r="V162" s="270">
        <v>6</v>
      </c>
      <c r="X162" s="270">
        <v>52.295238095238098</v>
      </c>
      <c r="Y162" s="270">
        <v>0</v>
      </c>
      <c r="Z162" s="270">
        <v>30</v>
      </c>
      <c r="AA162" s="270">
        <v>245</v>
      </c>
      <c r="AB162" s="270">
        <v>140</v>
      </c>
      <c r="AC162" s="270">
        <v>130</v>
      </c>
      <c r="AD162" s="270">
        <v>85</v>
      </c>
      <c r="AE162" s="270" t="s">
        <v>1676</v>
      </c>
      <c r="AF162" s="270">
        <v>120</v>
      </c>
      <c r="AG162" s="270">
        <v>0</v>
      </c>
      <c r="AH162" s="270">
        <v>0</v>
      </c>
      <c r="AI162" s="270">
        <v>0</v>
      </c>
      <c r="AJ162" s="270">
        <v>0</v>
      </c>
      <c r="AK162" s="270">
        <v>0</v>
      </c>
      <c r="AL162" s="270">
        <v>0</v>
      </c>
      <c r="AM162" s="270">
        <v>0</v>
      </c>
      <c r="AN162" s="270">
        <v>0</v>
      </c>
      <c r="AO162" s="270">
        <v>0</v>
      </c>
      <c r="AP162" s="270">
        <v>0</v>
      </c>
      <c r="AQ162" s="270">
        <v>0</v>
      </c>
      <c r="AR162" s="270">
        <v>255</v>
      </c>
      <c r="AS162" s="270">
        <v>0</v>
      </c>
      <c r="AT162" s="270">
        <v>0</v>
      </c>
      <c r="AU162" s="270">
        <v>0</v>
      </c>
      <c r="AV162" s="270" t="s">
        <v>1676</v>
      </c>
      <c r="AW162" s="270">
        <v>165</v>
      </c>
      <c r="AX162" s="270">
        <v>0</v>
      </c>
      <c r="AY162" s="270">
        <v>0</v>
      </c>
      <c r="AZ162" s="270">
        <v>75</v>
      </c>
      <c r="BA162" s="270">
        <v>10</v>
      </c>
      <c r="BB162" s="270">
        <v>0</v>
      </c>
      <c r="BC162" s="270">
        <v>0</v>
      </c>
      <c r="BD162" s="270" t="s">
        <v>1676</v>
      </c>
      <c r="BE162" s="270">
        <v>0</v>
      </c>
      <c r="BF162" s="270">
        <v>0</v>
      </c>
      <c r="BG162" s="270">
        <v>0</v>
      </c>
      <c r="BH162" s="270">
        <v>120</v>
      </c>
      <c r="BI162" s="270">
        <v>0</v>
      </c>
      <c r="BJ162" s="270">
        <v>0</v>
      </c>
      <c r="BK162" s="270">
        <v>0</v>
      </c>
      <c r="BL162" s="270">
        <v>0</v>
      </c>
      <c r="BM162" s="270">
        <v>165</v>
      </c>
      <c r="BN162" s="270" t="s">
        <v>1676</v>
      </c>
      <c r="BO162" s="270">
        <v>85</v>
      </c>
      <c r="BP162" s="270">
        <v>0</v>
      </c>
      <c r="BQ162" s="270">
        <v>0</v>
      </c>
      <c r="BR162" s="270">
        <v>0</v>
      </c>
      <c r="BS162" s="270" t="s">
        <v>1676</v>
      </c>
      <c r="BT162" s="270">
        <v>0</v>
      </c>
      <c r="BU162" s="270" t="s">
        <v>1676</v>
      </c>
      <c r="BV162" s="270"/>
      <c r="BW162" s="270">
        <v>255</v>
      </c>
      <c r="BX162" s="270">
        <v>0</v>
      </c>
      <c r="BY162" s="270" t="s">
        <v>1676</v>
      </c>
      <c r="BZ162" s="270">
        <v>0</v>
      </c>
      <c r="CA162" s="270">
        <v>0</v>
      </c>
      <c r="CB162" s="270">
        <v>0</v>
      </c>
      <c r="CC162" s="270">
        <v>0</v>
      </c>
      <c r="CD162" s="270" t="s">
        <v>1676</v>
      </c>
      <c r="CE162" s="270">
        <v>0</v>
      </c>
      <c r="CF162" s="270">
        <v>0</v>
      </c>
      <c r="CG162" s="270">
        <v>630</v>
      </c>
      <c r="CH162" s="270">
        <v>0</v>
      </c>
      <c r="CI162" s="270">
        <v>165</v>
      </c>
      <c r="CJ162" s="270">
        <v>225</v>
      </c>
      <c r="CK162" s="270">
        <v>240</v>
      </c>
      <c r="CL162" s="270">
        <v>0</v>
      </c>
      <c r="CM162" s="270">
        <v>0</v>
      </c>
      <c r="CN162" s="270">
        <v>0</v>
      </c>
      <c r="CO162" s="270">
        <v>0</v>
      </c>
      <c r="CP162" s="270">
        <v>0</v>
      </c>
      <c r="CQ162" s="270">
        <v>0</v>
      </c>
      <c r="CR162" s="270">
        <v>0</v>
      </c>
      <c r="CS162" s="270">
        <v>0</v>
      </c>
      <c r="CT162" s="270">
        <v>0</v>
      </c>
      <c r="CU162" s="270">
        <v>0</v>
      </c>
      <c r="CV162" s="270">
        <v>0</v>
      </c>
      <c r="CW162" s="270">
        <v>0</v>
      </c>
      <c r="CX162" s="270">
        <v>0</v>
      </c>
      <c r="CY162" s="270">
        <v>0</v>
      </c>
      <c r="CZ162" s="270">
        <v>0</v>
      </c>
      <c r="DA162" s="270">
        <v>0</v>
      </c>
      <c r="DB162" s="270">
        <v>0</v>
      </c>
      <c r="DC162" s="270">
        <v>0</v>
      </c>
      <c r="DD162" s="270">
        <v>0</v>
      </c>
      <c r="DE162" s="270">
        <v>0</v>
      </c>
      <c r="DF162" s="270">
        <v>0</v>
      </c>
      <c r="DG162" s="270">
        <v>0</v>
      </c>
      <c r="DH162" s="270">
        <v>0</v>
      </c>
      <c r="DI162" s="270">
        <v>0</v>
      </c>
      <c r="DJ162" s="270">
        <v>0</v>
      </c>
      <c r="DK162" s="270">
        <v>0</v>
      </c>
      <c r="DL162" s="270">
        <v>0</v>
      </c>
      <c r="DM162" s="270">
        <v>0</v>
      </c>
      <c r="DN162" s="270">
        <v>0</v>
      </c>
      <c r="DO162" s="270">
        <v>0</v>
      </c>
      <c r="DP162" s="270">
        <v>0</v>
      </c>
      <c r="DQ162" s="270"/>
      <c r="DR162" s="270">
        <v>0</v>
      </c>
      <c r="DS162" s="270">
        <v>0</v>
      </c>
      <c r="DT162" s="270">
        <v>0</v>
      </c>
      <c r="DU162" s="270">
        <v>0</v>
      </c>
      <c r="DV162" s="270">
        <v>0</v>
      </c>
      <c r="DW162" s="270">
        <v>0</v>
      </c>
      <c r="DX162" s="270">
        <v>0</v>
      </c>
      <c r="DY162" s="270">
        <v>0</v>
      </c>
      <c r="DZ162" s="270">
        <v>0</v>
      </c>
      <c r="EA162" s="270">
        <v>0</v>
      </c>
      <c r="EB162" s="270">
        <v>0</v>
      </c>
      <c r="EC162" s="270">
        <v>0</v>
      </c>
      <c r="ED162" s="270">
        <v>0</v>
      </c>
      <c r="EE162" s="270">
        <v>0</v>
      </c>
      <c r="EF162" s="270">
        <v>0</v>
      </c>
      <c r="EG162" s="270">
        <v>0</v>
      </c>
      <c r="EH162" s="270">
        <v>0</v>
      </c>
      <c r="EI162" s="270">
        <v>0</v>
      </c>
      <c r="EJ162" s="270">
        <v>0</v>
      </c>
      <c r="EK162" s="270">
        <v>0</v>
      </c>
      <c r="EL162" s="270">
        <v>0</v>
      </c>
      <c r="EM162" s="270">
        <v>0</v>
      </c>
      <c r="EN162" s="270">
        <v>0</v>
      </c>
      <c r="EO162" s="270">
        <v>0</v>
      </c>
      <c r="EP162" s="270">
        <v>0</v>
      </c>
      <c r="EQ162" s="270">
        <v>0</v>
      </c>
      <c r="ER162" s="270">
        <v>0</v>
      </c>
      <c r="ES162" s="270">
        <v>0</v>
      </c>
      <c r="ET162" s="270">
        <v>0</v>
      </c>
      <c r="EU162" s="270">
        <v>0</v>
      </c>
      <c r="EV162" s="270">
        <v>0</v>
      </c>
      <c r="EW162" s="270">
        <v>0</v>
      </c>
      <c r="EX162" s="270">
        <v>0</v>
      </c>
      <c r="EY162" s="270">
        <v>0</v>
      </c>
      <c r="EZ162" s="270">
        <v>0</v>
      </c>
      <c r="FA162" s="270">
        <v>0</v>
      </c>
      <c r="FB162" s="270">
        <v>0</v>
      </c>
      <c r="FC162" s="270">
        <v>0</v>
      </c>
      <c r="FD162" s="270">
        <v>0</v>
      </c>
      <c r="FE162" s="270">
        <v>0</v>
      </c>
      <c r="FF162" s="270">
        <v>0</v>
      </c>
      <c r="FG162" s="270">
        <v>0</v>
      </c>
      <c r="FH162" s="270">
        <v>0</v>
      </c>
      <c r="FI162" s="270">
        <v>0</v>
      </c>
      <c r="FJ162" s="270">
        <v>0</v>
      </c>
      <c r="FK162" s="270">
        <v>0</v>
      </c>
      <c r="FL162" s="351">
        <v>630</v>
      </c>
      <c r="FM162" s="323">
        <v>0</v>
      </c>
      <c r="FN162" s="324">
        <v>0</v>
      </c>
      <c r="FO162" s="270"/>
      <c r="FP162" s="89"/>
      <c r="FQ162" s="270"/>
      <c r="FR162" s="319"/>
      <c r="FS162" s="319"/>
      <c r="FT162" s="319"/>
      <c r="FU162" s="319"/>
      <c r="FV162" s="319"/>
      <c r="FW162" s="319"/>
      <c r="FX162" s="319"/>
      <c r="FY162" s="319"/>
      <c r="FZ162" s="319"/>
      <c r="GA162" s="319"/>
      <c r="GB162" s="319"/>
      <c r="GC162" s="319"/>
      <c r="GD162" s="319"/>
      <c r="GE162" s="319"/>
      <c r="GF162" s="319"/>
      <c r="GG162" s="319"/>
      <c r="GH162" s="319"/>
      <c r="GI162" s="319"/>
      <c r="GJ162" s="319"/>
      <c r="GK162" s="319"/>
      <c r="GL162" s="319"/>
      <c r="GM162" s="319"/>
      <c r="GN162" s="319"/>
      <c r="GO162" s="319"/>
      <c r="GP162" s="319"/>
      <c r="GQ162" s="319"/>
      <c r="GR162" s="319"/>
      <c r="GS162" s="319"/>
      <c r="GT162" s="319"/>
      <c r="GU162" s="319"/>
      <c r="GV162" s="319"/>
      <c r="GW162" s="319"/>
      <c r="GX162" s="319"/>
      <c r="GY162" s="319"/>
      <c r="GZ162" s="319"/>
      <c r="HA162" s="319"/>
      <c r="HB162" s="319"/>
      <c r="HC162" s="319"/>
      <c r="HD162" s="319"/>
      <c r="HE162" s="319"/>
      <c r="HF162" s="319"/>
      <c r="HG162" s="319"/>
      <c r="HH162" s="319"/>
      <c r="HI162" s="319"/>
      <c r="HJ162" s="319"/>
      <c r="HK162" s="319"/>
      <c r="HL162" s="319"/>
      <c r="HM162" s="319"/>
      <c r="HN162" s="319"/>
      <c r="HO162" s="319"/>
      <c r="HP162" s="319"/>
      <c r="HQ162" s="319"/>
      <c r="HR162" s="319"/>
      <c r="HS162" s="319"/>
      <c r="HT162" s="319"/>
      <c r="HU162" s="319"/>
      <c r="HV162" s="319"/>
      <c r="HW162" s="319"/>
      <c r="HX162" s="319"/>
      <c r="HY162" s="319"/>
      <c r="HZ162" s="319"/>
      <c r="IA162" s="319"/>
      <c r="IB162" s="319"/>
      <c r="IC162" s="319"/>
      <c r="ID162" s="319"/>
      <c r="IE162" s="319"/>
      <c r="IF162" s="319"/>
      <c r="IG162" s="318"/>
    </row>
    <row r="163" spans="1:241" ht="12.75" customHeight="1" x14ac:dyDescent="0.2">
      <c r="A163" s="370" t="s">
        <v>1546</v>
      </c>
      <c r="B163" s="270">
        <v>30</v>
      </c>
      <c r="C163" s="270">
        <v>30</v>
      </c>
      <c r="D163" s="270">
        <v>15</v>
      </c>
      <c r="E163" s="270">
        <v>15</v>
      </c>
      <c r="F163" s="270">
        <v>0</v>
      </c>
      <c r="G163" s="270">
        <v>0</v>
      </c>
      <c r="H163" s="270">
        <v>30</v>
      </c>
      <c r="I163" s="270">
        <v>0</v>
      </c>
      <c r="J163" s="270">
        <v>30</v>
      </c>
      <c r="K163" s="270">
        <v>0</v>
      </c>
      <c r="L163" s="270"/>
      <c r="M163" s="270">
        <v>0</v>
      </c>
      <c r="N163" s="270">
        <v>0</v>
      </c>
      <c r="O163" s="270">
        <v>0</v>
      </c>
      <c r="P163" s="270">
        <v>0</v>
      </c>
      <c r="Q163" s="270">
        <v>0</v>
      </c>
      <c r="R163" s="270">
        <v>0</v>
      </c>
      <c r="S163" s="270">
        <v>0</v>
      </c>
      <c r="T163" s="270">
        <v>0</v>
      </c>
      <c r="X163" s="270">
        <v>65.551724137931032</v>
      </c>
      <c r="Y163" s="270">
        <v>0</v>
      </c>
      <c r="Z163" s="270">
        <v>0</v>
      </c>
      <c r="AA163" s="270" t="s">
        <v>1676</v>
      </c>
      <c r="AB163" s="270" t="s">
        <v>1676</v>
      </c>
      <c r="AC163" s="270">
        <v>10</v>
      </c>
      <c r="AD163" s="270" t="s">
        <v>1676</v>
      </c>
      <c r="AE163" s="270" t="s">
        <v>1676</v>
      </c>
      <c r="AF163" s="270">
        <v>0</v>
      </c>
      <c r="AG163" s="270">
        <v>0</v>
      </c>
      <c r="AH163" s="270">
        <v>20</v>
      </c>
      <c r="AI163" s="270" t="s">
        <v>1676</v>
      </c>
      <c r="AJ163" s="270">
        <v>0</v>
      </c>
      <c r="AK163" s="270">
        <v>0</v>
      </c>
      <c r="AL163" s="270">
        <v>0</v>
      </c>
      <c r="AM163" s="270" t="s">
        <v>1676</v>
      </c>
      <c r="AN163" s="270">
        <v>0</v>
      </c>
      <c r="AO163" s="270">
        <v>0</v>
      </c>
      <c r="AP163" s="270">
        <v>0</v>
      </c>
      <c r="AQ163" s="270">
        <v>0</v>
      </c>
      <c r="AR163" s="270">
        <v>0</v>
      </c>
      <c r="AS163" s="270">
        <v>0</v>
      </c>
      <c r="AT163" s="270" t="s">
        <v>1676</v>
      </c>
      <c r="AU163" s="270">
        <v>0</v>
      </c>
      <c r="AV163" s="270">
        <v>0</v>
      </c>
      <c r="AW163" s="270" t="s">
        <v>1676</v>
      </c>
      <c r="AX163" s="270">
        <v>0</v>
      </c>
      <c r="AY163" s="270">
        <v>0</v>
      </c>
      <c r="AZ163" s="270" t="s">
        <v>1676</v>
      </c>
      <c r="BA163" s="270">
        <v>0</v>
      </c>
      <c r="BB163" s="270">
        <v>0</v>
      </c>
      <c r="BC163" s="270">
        <v>0</v>
      </c>
      <c r="BD163" s="270">
        <v>0</v>
      </c>
      <c r="BE163" s="270">
        <v>0</v>
      </c>
      <c r="BF163" s="270">
        <v>0</v>
      </c>
      <c r="BG163" s="270">
        <v>0</v>
      </c>
      <c r="BH163" s="270">
        <v>0</v>
      </c>
      <c r="BI163" s="270">
        <v>20</v>
      </c>
      <c r="BJ163" s="270" t="s">
        <v>1676</v>
      </c>
      <c r="BK163" s="270">
        <v>0</v>
      </c>
      <c r="BL163" s="270">
        <v>0</v>
      </c>
      <c r="BM163" s="270" t="s">
        <v>1676</v>
      </c>
      <c r="BN163" s="270" t="s">
        <v>1676</v>
      </c>
      <c r="BO163" s="270" t="s">
        <v>1676</v>
      </c>
      <c r="BP163" s="270" t="s">
        <v>1676</v>
      </c>
      <c r="BQ163" s="270">
        <v>0</v>
      </c>
      <c r="BR163" s="270">
        <v>0</v>
      </c>
      <c r="BS163" s="270">
        <v>0</v>
      </c>
      <c r="BT163" s="270" t="s">
        <v>1676</v>
      </c>
      <c r="BU163" s="270">
        <v>0</v>
      </c>
      <c r="BV163" s="270"/>
      <c r="BW163" s="270">
        <v>0</v>
      </c>
      <c r="BX163" s="270">
        <v>0</v>
      </c>
      <c r="BY163" s="270">
        <v>0</v>
      </c>
      <c r="BZ163" s="270">
        <v>0</v>
      </c>
      <c r="CA163" s="270">
        <v>0</v>
      </c>
      <c r="CB163" s="270">
        <v>0</v>
      </c>
      <c r="CC163" s="270">
        <v>0</v>
      </c>
      <c r="CD163" s="270">
        <v>0</v>
      </c>
      <c r="CE163" s="270">
        <v>0</v>
      </c>
      <c r="CF163" s="270">
        <v>0</v>
      </c>
      <c r="CG163" s="270">
        <v>30</v>
      </c>
      <c r="CH163" s="270">
        <v>0</v>
      </c>
      <c r="CI163" s="270" t="s">
        <v>1676</v>
      </c>
      <c r="CJ163" s="270">
        <v>0</v>
      </c>
      <c r="CK163" s="270" t="s">
        <v>1676</v>
      </c>
      <c r="CL163" s="270" t="s">
        <v>1676</v>
      </c>
      <c r="CM163" s="270">
        <v>20</v>
      </c>
      <c r="CN163" s="270">
        <v>0</v>
      </c>
      <c r="CO163" s="270">
        <v>0</v>
      </c>
      <c r="CP163" s="270">
        <v>0</v>
      </c>
      <c r="CQ163" s="270">
        <v>0</v>
      </c>
      <c r="CR163" s="270">
        <v>0</v>
      </c>
      <c r="CS163" s="270">
        <v>0</v>
      </c>
      <c r="CT163" s="270">
        <v>0</v>
      </c>
      <c r="CU163" s="270">
        <v>0</v>
      </c>
      <c r="CV163" s="270">
        <v>0</v>
      </c>
      <c r="CW163" s="270">
        <v>0</v>
      </c>
      <c r="CX163" s="270">
        <v>0</v>
      </c>
      <c r="CY163" s="270">
        <v>0</v>
      </c>
      <c r="CZ163" s="270">
        <v>0</v>
      </c>
      <c r="DA163" s="270">
        <v>0</v>
      </c>
      <c r="DB163" s="270">
        <v>0</v>
      </c>
      <c r="DC163" s="270">
        <v>0</v>
      </c>
      <c r="DD163" s="270">
        <v>0</v>
      </c>
      <c r="DE163" s="270">
        <v>0</v>
      </c>
      <c r="DF163" s="270">
        <v>0</v>
      </c>
      <c r="DG163" s="270">
        <v>0</v>
      </c>
      <c r="DH163" s="270">
        <v>0</v>
      </c>
      <c r="DI163" s="270">
        <v>0</v>
      </c>
      <c r="DJ163" s="270">
        <v>0</v>
      </c>
      <c r="DK163" s="270">
        <v>0</v>
      </c>
      <c r="DL163" s="270">
        <v>0</v>
      </c>
      <c r="DM163" s="270">
        <v>0</v>
      </c>
      <c r="DN163" s="270">
        <v>0</v>
      </c>
      <c r="DO163" s="270">
        <v>0</v>
      </c>
      <c r="DP163" s="270">
        <v>0</v>
      </c>
      <c r="DQ163" s="270"/>
      <c r="DR163" s="270">
        <v>0</v>
      </c>
      <c r="DS163" s="270">
        <v>0</v>
      </c>
      <c r="DT163" s="270">
        <v>0</v>
      </c>
      <c r="DU163" s="270">
        <v>0</v>
      </c>
      <c r="DV163" s="270">
        <v>0</v>
      </c>
      <c r="DW163" s="270">
        <v>0</v>
      </c>
      <c r="DX163" s="270">
        <v>0</v>
      </c>
      <c r="DY163" s="270">
        <v>0</v>
      </c>
      <c r="DZ163" s="270">
        <v>0</v>
      </c>
      <c r="EA163" s="270">
        <v>0</v>
      </c>
      <c r="EB163" s="270">
        <v>0</v>
      </c>
      <c r="EC163" s="270">
        <v>0</v>
      </c>
      <c r="ED163" s="270">
        <v>0</v>
      </c>
      <c r="EE163" s="270">
        <v>0</v>
      </c>
      <c r="EF163" s="270">
        <v>0</v>
      </c>
      <c r="EG163" s="270">
        <v>0</v>
      </c>
      <c r="EH163" s="270">
        <v>0</v>
      </c>
      <c r="EI163" s="270">
        <v>0</v>
      </c>
      <c r="EJ163" s="270">
        <v>0</v>
      </c>
      <c r="EK163" s="270" t="s">
        <v>1676</v>
      </c>
      <c r="EL163" s="270">
        <v>0</v>
      </c>
      <c r="EM163" s="270">
        <v>0</v>
      </c>
      <c r="EN163" s="270">
        <v>0</v>
      </c>
      <c r="EO163" s="270">
        <v>0</v>
      </c>
      <c r="EP163" s="270">
        <v>0</v>
      </c>
      <c r="EQ163" s="270">
        <v>0</v>
      </c>
      <c r="ER163" s="270">
        <v>0</v>
      </c>
      <c r="ES163" s="270">
        <v>0</v>
      </c>
      <c r="ET163" s="270">
        <v>0</v>
      </c>
      <c r="EU163" s="270">
        <v>0</v>
      </c>
      <c r="EV163" s="270">
        <v>0</v>
      </c>
      <c r="EW163" s="270">
        <v>0</v>
      </c>
      <c r="EX163" s="270">
        <v>0</v>
      </c>
      <c r="EY163" s="270">
        <v>0</v>
      </c>
      <c r="EZ163" s="270">
        <v>0</v>
      </c>
      <c r="FA163" s="270">
        <v>0</v>
      </c>
      <c r="FB163" s="270">
        <v>0</v>
      </c>
      <c r="FC163" s="270">
        <v>0</v>
      </c>
      <c r="FD163" s="270">
        <v>0</v>
      </c>
      <c r="FE163" s="270">
        <v>0</v>
      </c>
      <c r="FF163" s="270">
        <v>0</v>
      </c>
      <c r="FG163" s="270">
        <v>0</v>
      </c>
      <c r="FH163" s="270">
        <v>0</v>
      </c>
      <c r="FI163" s="270">
        <v>0</v>
      </c>
      <c r="FJ163" s="270">
        <v>0</v>
      </c>
      <c r="FK163" s="270">
        <v>0</v>
      </c>
      <c r="FL163" s="351">
        <v>30</v>
      </c>
      <c r="FM163" s="323">
        <v>0</v>
      </c>
      <c r="FN163" s="324">
        <v>0</v>
      </c>
      <c r="FO163" s="270"/>
      <c r="FP163" s="89"/>
      <c r="FQ163" s="270"/>
      <c r="FR163" s="319"/>
      <c r="FS163" s="319"/>
      <c r="FT163" s="319"/>
      <c r="FU163" s="319"/>
      <c r="FV163" s="319"/>
      <c r="FW163" s="319"/>
      <c r="FX163" s="319"/>
      <c r="FY163" s="319"/>
      <c r="FZ163" s="319"/>
      <c r="GA163" s="319"/>
      <c r="GB163" s="319"/>
      <c r="GC163" s="319"/>
      <c r="GD163" s="319"/>
      <c r="GE163" s="319"/>
      <c r="GF163" s="319"/>
      <c r="GG163" s="319"/>
      <c r="GH163" s="319"/>
      <c r="GI163" s="319"/>
      <c r="GJ163" s="319"/>
      <c r="GK163" s="319"/>
      <c r="GL163" s="319"/>
      <c r="GM163" s="319"/>
      <c r="GN163" s="319"/>
      <c r="GO163" s="319"/>
      <c r="GP163" s="319"/>
      <c r="GQ163" s="319"/>
      <c r="GR163" s="319"/>
      <c r="GS163" s="319"/>
      <c r="GT163" s="319"/>
      <c r="GU163" s="319"/>
      <c r="GV163" s="319"/>
      <c r="GW163" s="319"/>
      <c r="GX163" s="319"/>
      <c r="GY163" s="319"/>
      <c r="GZ163" s="319"/>
      <c r="HA163" s="319"/>
      <c r="HB163" s="319"/>
      <c r="HC163" s="319"/>
      <c r="HD163" s="319"/>
      <c r="HE163" s="319"/>
      <c r="HF163" s="319"/>
      <c r="HG163" s="319"/>
      <c r="HH163" s="319"/>
      <c r="HI163" s="319"/>
      <c r="HJ163" s="319"/>
      <c r="HK163" s="319"/>
      <c r="HL163" s="319"/>
      <c r="HM163" s="319"/>
      <c r="HN163" s="319"/>
      <c r="HO163" s="319"/>
      <c r="HP163" s="319"/>
      <c r="HQ163" s="319"/>
      <c r="HR163" s="319"/>
      <c r="HS163" s="319"/>
      <c r="HT163" s="319"/>
      <c r="HU163" s="319"/>
      <c r="HV163" s="319"/>
      <c r="HW163" s="319"/>
      <c r="HX163" s="319"/>
      <c r="HY163" s="319"/>
      <c r="HZ163" s="319"/>
      <c r="IA163" s="319"/>
      <c r="IB163" s="319"/>
      <c r="IC163" s="319"/>
      <c r="ID163" s="319"/>
      <c r="IE163" s="319"/>
      <c r="IF163" s="319"/>
      <c r="IG163" s="318"/>
    </row>
    <row r="164" spans="1:241" ht="12.75" customHeight="1" x14ac:dyDescent="0.2">
      <c r="A164" s="370" t="s">
        <v>548</v>
      </c>
      <c r="B164" s="270">
        <v>2305</v>
      </c>
      <c r="C164" s="270">
        <v>2280</v>
      </c>
      <c r="D164" s="270">
        <v>940</v>
      </c>
      <c r="E164" s="270">
        <v>1340</v>
      </c>
      <c r="F164" s="270">
        <v>0</v>
      </c>
      <c r="G164" s="270">
        <v>2075</v>
      </c>
      <c r="H164" s="270" t="s">
        <v>1676</v>
      </c>
      <c r="I164" s="270">
        <v>2305</v>
      </c>
      <c r="J164" s="270">
        <v>0</v>
      </c>
      <c r="K164" s="270">
        <v>64550</v>
      </c>
      <c r="L164" s="270"/>
      <c r="M164" s="270">
        <v>0</v>
      </c>
      <c r="N164" s="270">
        <v>0</v>
      </c>
      <c r="O164" s="270">
        <v>0</v>
      </c>
      <c r="P164" s="270">
        <v>0</v>
      </c>
      <c r="Q164" s="270">
        <v>0</v>
      </c>
      <c r="R164" s="270">
        <v>0</v>
      </c>
      <c r="S164" s="270">
        <v>0</v>
      </c>
      <c r="T164" s="270">
        <v>0</v>
      </c>
      <c r="U164" s="270">
        <v>28.349582784365392</v>
      </c>
      <c r="V164" s="270">
        <v>23</v>
      </c>
      <c r="X164" s="270">
        <v>80.240451388888886</v>
      </c>
      <c r="Y164" s="270">
        <v>0</v>
      </c>
      <c r="Z164" s="270">
        <v>10</v>
      </c>
      <c r="AA164" s="270">
        <v>25</v>
      </c>
      <c r="AB164" s="270">
        <v>130</v>
      </c>
      <c r="AC164" s="270">
        <v>375</v>
      </c>
      <c r="AD164" s="270">
        <v>1310</v>
      </c>
      <c r="AE164" s="270">
        <v>450</v>
      </c>
      <c r="AF164" s="270">
        <v>0</v>
      </c>
      <c r="AG164" s="270">
        <v>0</v>
      </c>
      <c r="AH164" s="270">
        <v>0</v>
      </c>
      <c r="AI164" s="270">
        <v>0</v>
      </c>
      <c r="AJ164" s="270">
        <v>0</v>
      </c>
      <c r="AK164" s="270">
        <v>0</v>
      </c>
      <c r="AL164" s="270">
        <v>0</v>
      </c>
      <c r="AM164" s="270">
        <v>0</v>
      </c>
      <c r="AN164" s="270">
        <v>0</v>
      </c>
      <c r="AO164" s="270">
        <v>0</v>
      </c>
      <c r="AP164" s="270">
        <v>0</v>
      </c>
      <c r="AQ164" s="270">
        <v>0</v>
      </c>
      <c r="AR164" s="270">
        <v>0</v>
      </c>
      <c r="AS164" s="270">
        <v>0</v>
      </c>
      <c r="AT164" s="270">
        <v>0</v>
      </c>
      <c r="AU164" s="270">
        <v>0</v>
      </c>
      <c r="AV164" s="270">
        <v>0</v>
      </c>
      <c r="AW164" s="270">
        <v>0</v>
      </c>
      <c r="AX164" s="270">
        <v>0</v>
      </c>
      <c r="AY164" s="270">
        <v>0</v>
      </c>
      <c r="AZ164" s="270">
        <v>0</v>
      </c>
      <c r="BA164" s="270">
        <v>0</v>
      </c>
      <c r="BB164" s="270">
        <v>2305</v>
      </c>
      <c r="BC164" s="270">
        <v>0</v>
      </c>
      <c r="BD164" s="270">
        <v>0</v>
      </c>
      <c r="BE164" s="270">
        <v>0</v>
      </c>
      <c r="BF164" s="270">
        <v>0</v>
      </c>
      <c r="BG164" s="270">
        <v>0</v>
      </c>
      <c r="BH164" s="270">
        <v>0</v>
      </c>
      <c r="BI164" s="270">
        <v>0</v>
      </c>
      <c r="BJ164" s="270">
        <v>0</v>
      </c>
      <c r="BK164" s="270">
        <v>0</v>
      </c>
      <c r="BL164" s="270">
        <v>0</v>
      </c>
      <c r="BM164" s="270">
        <v>0</v>
      </c>
      <c r="BN164" s="270">
        <v>0</v>
      </c>
      <c r="BO164" s="270" t="s">
        <v>1676</v>
      </c>
      <c r="BP164" s="270">
        <v>0</v>
      </c>
      <c r="BQ164" s="270">
        <v>0</v>
      </c>
      <c r="BR164" s="270">
        <v>0</v>
      </c>
      <c r="BS164" s="270">
        <v>0</v>
      </c>
      <c r="BT164" s="270">
        <v>2280</v>
      </c>
      <c r="BU164" s="270" t="s">
        <v>1676</v>
      </c>
      <c r="BV164" s="270"/>
      <c r="BW164" s="270">
        <v>0</v>
      </c>
      <c r="BX164" s="270">
        <v>0</v>
      </c>
      <c r="BY164" s="270">
        <v>0</v>
      </c>
      <c r="BZ164" s="270">
        <v>0</v>
      </c>
      <c r="CA164" s="270">
        <v>0</v>
      </c>
      <c r="CB164" s="270">
        <v>0</v>
      </c>
      <c r="CC164" s="270">
        <v>0</v>
      </c>
      <c r="CD164" s="270">
        <v>0</v>
      </c>
      <c r="CE164" s="270">
        <v>0</v>
      </c>
      <c r="CF164" s="270">
        <v>0</v>
      </c>
      <c r="CG164" s="270">
        <v>2280</v>
      </c>
      <c r="CH164" s="270">
        <v>0</v>
      </c>
      <c r="CI164" s="270">
        <v>0</v>
      </c>
      <c r="CJ164" s="270">
        <v>0</v>
      </c>
      <c r="CK164" s="270">
        <v>0</v>
      </c>
      <c r="CL164" s="270">
        <v>0</v>
      </c>
      <c r="CM164" s="270">
        <v>0</v>
      </c>
      <c r="CN164" s="270">
        <v>0</v>
      </c>
      <c r="CO164" s="270">
        <v>0</v>
      </c>
      <c r="CP164" s="270">
        <v>0</v>
      </c>
      <c r="CQ164" s="270">
        <v>0</v>
      </c>
      <c r="CR164" s="270">
        <v>0</v>
      </c>
      <c r="CS164" s="270">
        <v>0</v>
      </c>
      <c r="CT164" s="270">
        <v>0</v>
      </c>
      <c r="CU164" s="270">
        <v>0</v>
      </c>
      <c r="CV164" s="270">
        <v>0</v>
      </c>
      <c r="CW164" s="270">
        <v>0</v>
      </c>
      <c r="CX164" s="270">
        <v>0</v>
      </c>
      <c r="CY164" s="270">
        <v>0</v>
      </c>
      <c r="CZ164" s="270">
        <v>0</v>
      </c>
      <c r="DA164" s="270">
        <v>0</v>
      </c>
      <c r="DB164" s="270">
        <v>0</v>
      </c>
      <c r="DC164" s="270">
        <v>25</v>
      </c>
      <c r="DD164" s="270">
        <v>0</v>
      </c>
      <c r="DE164" s="270" t="s">
        <v>1676</v>
      </c>
      <c r="DF164" s="270">
        <v>0</v>
      </c>
      <c r="DG164" s="270">
        <v>0</v>
      </c>
      <c r="DH164" s="270">
        <v>0</v>
      </c>
      <c r="DI164" s="270">
        <v>0</v>
      </c>
      <c r="DJ164" s="270">
        <v>0</v>
      </c>
      <c r="DK164" s="270">
        <v>0</v>
      </c>
      <c r="DL164" s="270">
        <v>0</v>
      </c>
      <c r="DM164" s="270">
        <v>1855</v>
      </c>
      <c r="DN164" s="270">
        <v>0</v>
      </c>
      <c r="DO164" s="270">
        <v>0</v>
      </c>
      <c r="DP164" s="270">
        <v>0</v>
      </c>
      <c r="DQ164" s="270"/>
      <c r="DR164" s="270">
        <v>0</v>
      </c>
      <c r="DS164" s="270">
        <v>0</v>
      </c>
      <c r="DT164" s="270">
        <v>0</v>
      </c>
      <c r="DU164" s="270">
        <v>0</v>
      </c>
      <c r="DV164" s="270">
        <v>0</v>
      </c>
      <c r="DW164" s="270">
        <v>0</v>
      </c>
      <c r="DX164" s="270">
        <v>0</v>
      </c>
      <c r="DY164" s="270">
        <v>0</v>
      </c>
      <c r="DZ164" s="270">
        <v>0</v>
      </c>
      <c r="EA164" s="270">
        <v>0</v>
      </c>
      <c r="EB164" s="270">
        <v>0</v>
      </c>
      <c r="EC164" s="270">
        <v>0</v>
      </c>
      <c r="ED164" s="270">
        <v>0</v>
      </c>
      <c r="EE164" s="270">
        <v>0</v>
      </c>
      <c r="EF164" s="270">
        <v>425</v>
      </c>
      <c r="EG164" s="270">
        <v>0</v>
      </c>
      <c r="EH164" s="270">
        <v>0</v>
      </c>
      <c r="EI164" s="270">
        <v>0</v>
      </c>
      <c r="EJ164" s="270">
        <v>0</v>
      </c>
      <c r="EK164" s="270">
        <v>0</v>
      </c>
      <c r="EL164" s="270">
        <v>0</v>
      </c>
      <c r="EM164" s="270">
        <v>0</v>
      </c>
      <c r="EN164" s="270">
        <v>0</v>
      </c>
      <c r="EO164" s="270">
        <v>0</v>
      </c>
      <c r="EP164" s="270">
        <v>0</v>
      </c>
      <c r="EQ164" s="270">
        <v>0</v>
      </c>
      <c r="ER164" s="270">
        <v>0</v>
      </c>
      <c r="ES164" s="270">
        <v>0</v>
      </c>
      <c r="ET164" s="270">
        <v>0</v>
      </c>
      <c r="EU164" s="270">
        <v>0</v>
      </c>
      <c r="EV164" s="270">
        <v>0</v>
      </c>
      <c r="EW164" s="270">
        <v>0</v>
      </c>
      <c r="EX164" s="270">
        <v>0</v>
      </c>
      <c r="EY164" s="270">
        <v>0</v>
      </c>
      <c r="EZ164" s="270">
        <v>0</v>
      </c>
      <c r="FA164" s="270">
        <v>0</v>
      </c>
      <c r="FB164" s="270">
        <v>0</v>
      </c>
      <c r="FC164" s="270">
        <v>0</v>
      </c>
      <c r="FD164" s="270">
        <v>0</v>
      </c>
      <c r="FE164" s="270">
        <v>0</v>
      </c>
      <c r="FF164" s="270">
        <v>0</v>
      </c>
      <c r="FG164" s="270">
        <v>0</v>
      </c>
      <c r="FH164" s="270">
        <v>0</v>
      </c>
      <c r="FI164" s="270">
        <v>0</v>
      </c>
      <c r="FJ164" s="270">
        <v>0</v>
      </c>
      <c r="FK164" s="270">
        <v>0</v>
      </c>
      <c r="FL164" s="351">
        <v>0</v>
      </c>
      <c r="FM164" s="323">
        <v>210</v>
      </c>
      <c r="FN164" s="324">
        <v>0</v>
      </c>
      <c r="FO164" s="270"/>
      <c r="FP164" s="89"/>
      <c r="FQ164" s="270"/>
      <c r="FR164" s="319"/>
      <c r="FS164" s="319"/>
      <c r="FT164" s="319"/>
      <c r="FU164" s="319"/>
      <c r="FV164" s="319"/>
      <c r="FW164" s="319"/>
      <c r="FX164" s="319"/>
      <c r="FY164" s="319"/>
      <c r="FZ164" s="319"/>
      <c r="GA164" s="319"/>
      <c r="GB164" s="319"/>
      <c r="GC164" s="319"/>
      <c r="GD164" s="319"/>
      <c r="GE164" s="319"/>
      <c r="GF164" s="319"/>
      <c r="GG164" s="319"/>
      <c r="GH164" s="319"/>
      <c r="GI164" s="319"/>
      <c r="GJ164" s="319"/>
      <c r="GK164" s="319"/>
      <c r="GL164" s="319"/>
      <c r="GM164" s="319"/>
      <c r="GN164" s="319"/>
      <c r="GO164" s="319"/>
      <c r="GP164" s="319"/>
      <c r="GQ164" s="319"/>
      <c r="GR164" s="319"/>
      <c r="GS164" s="319"/>
      <c r="GT164" s="319"/>
      <c r="GU164" s="319"/>
      <c r="GV164" s="319"/>
      <c r="GW164" s="319"/>
      <c r="GX164" s="319"/>
      <c r="GY164" s="319"/>
      <c r="GZ164" s="319"/>
      <c r="HA164" s="319"/>
      <c r="HB164" s="319"/>
      <c r="HC164" s="319"/>
      <c r="HD164" s="319"/>
      <c r="HE164" s="319"/>
      <c r="HF164" s="319"/>
      <c r="HG164" s="319"/>
      <c r="HH164" s="319"/>
      <c r="HI164" s="319"/>
      <c r="HJ164" s="319"/>
      <c r="HK164" s="319"/>
      <c r="HL164" s="319"/>
      <c r="HM164" s="319"/>
      <c r="HN164" s="319"/>
      <c r="HO164" s="319"/>
      <c r="HP164" s="319"/>
      <c r="HQ164" s="319"/>
      <c r="HR164" s="319"/>
      <c r="HS164" s="319"/>
      <c r="HT164" s="319"/>
      <c r="HU164" s="319"/>
      <c r="HV164" s="319"/>
      <c r="HW164" s="319"/>
      <c r="HX164" s="319"/>
      <c r="HY164" s="319"/>
      <c r="HZ164" s="319"/>
      <c r="IA164" s="319"/>
      <c r="IB164" s="319"/>
      <c r="IC164" s="319"/>
      <c r="ID164" s="319"/>
      <c r="IE164" s="319"/>
      <c r="IF164" s="319"/>
      <c r="IG164" s="318"/>
    </row>
    <row r="165" spans="1:241" ht="12.75" customHeight="1" x14ac:dyDescent="0.2">
      <c r="A165" s="370" t="s">
        <v>230</v>
      </c>
      <c r="B165" s="270">
        <v>3225</v>
      </c>
      <c r="C165" s="270">
        <v>1915</v>
      </c>
      <c r="D165" s="270">
        <v>940</v>
      </c>
      <c r="E165" s="270">
        <v>970</v>
      </c>
      <c r="F165" s="270">
        <v>345</v>
      </c>
      <c r="G165" s="270">
        <v>220</v>
      </c>
      <c r="H165" s="270">
        <v>205</v>
      </c>
      <c r="I165" s="270">
        <v>3225</v>
      </c>
      <c r="J165" s="270" t="s">
        <v>1676</v>
      </c>
      <c r="K165" s="270">
        <v>156210</v>
      </c>
      <c r="L165" s="270" t="s">
        <v>1676</v>
      </c>
      <c r="M165" s="270" t="s">
        <v>1676</v>
      </c>
      <c r="N165" s="270">
        <v>0</v>
      </c>
      <c r="O165" s="270">
        <v>0</v>
      </c>
      <c r="P165" s="270">
        <v>0</v>
      </c>
      <c r="Q165" s="270">
        <v>0</v>
      </c>
      <c r="R165" s="270">
        <v>0</v>
      </c>
      <c r="S165" s="270">
        <v>0</v>
      </c>
      <c r="T165" s="270">
        <v>0</v>
      </c>
      <c r="U165" s="270">
        <v>77.187793427230048</v>
      </c>
      <c r="V165" s="270">
        <v>20</v>
      </c>
      <c r="W165" s="270" t="s">
        <v>1676</v>
      </c>
      <c r="X165" s="270">
        <v>43.350296596940368</v>
      </c>
      <c r="Y165" s="270">
        <v>45</v>
      </c>
      <c r="Z165" s="270">
        <v>930</v>
      </c>
      <c r="AA165" s="270">
        <v>835</v>
      </c>
      <c r="AB165" s="270">
        <v>700</v>
      </c>
      <c r="AC165" s="270">
        <v>405</v>
      </c>
      <c r="AD165" s="270">
        <v>270</v>
      </c>
      <c r="AE165" s="270">
        <v>15</v>
      </c>
      <c r="AF165" s="270">
        <v>25</v>
      </c>
      <c r="AG165" s="270">
        <v>0</v>
      </c>
      <c r="AH165" s="270">
        <v>0</v>
      </c>
      <c r="AI165" s="270">
        <v>0</v>
      </c>
      <c r="AJ165" s="270">
        <v>0</v>
      </c>
      <c r="AK165" s="270">
        <v>0</v>
      </c>
      <c r="AL165" s="270">
        <v>0</v>
      </c>
      <c r="AM165" s="270">
        <v>0</v>
      </c>
      <c r="AN165" s="270">
        <v>0</v>
      </c>
      <c r="AO165" s="270">
        <v>0</v>
      </c>
      <c r="AP165" s="270">
        <v>0</v>
      </c>
      <c r="AQ165" s="270">
        <v>0</v>
      </c>
      <c r="AR165" s="270">
        <v>0</v>
      </c>
      <c r="AS165" s="270">
        <v>0</v>
      </c>
      <c r="AT165" s="270">
        <v>0</v>
      </c>
      <c r="AU165" s="270">
        <v>0</v>
      </c>
      <c r="AV165" s="270">
        <v>0</v>
      </c>
      <c r="AW165" s="270">
        <v>0</v>
      </c>
      <c r="AX165" s="270">
        <v>0</v>
      </c>
      <c r="AY165" s="270">
        <v>0</v>
      </c>
      <c r="AZ165" s="270">
        <v>0</v>
      </c>
      <c r="BA165" s="270">
        <v>0</v>
      </c>
      <c r="BB165" s="270">
        <v>3200</v>
      </c>
      <c r="BC165" s="270">
        <v>0</v>
      </c>
      <c r="BD165" s="270">
        <v>0</v>
      </c>
      <c r="BE165" s="270">
        <v>0</v>
      </c>
      <c r="BF165" s="270">
        <v>0</v>
      </c>
      <c r="BG165" s="270">
        <v>1235</v>
      </c>
      <c r="BH165" s="270">
        <v>85</v>
      </c>
      <c r="BI165" s="270">
        <v>0</v>
      </c>
      <c r="BJ165" s="270">
        <v>0</v>
      </c>
      <c r="BK165" s="270">
        <v>0</v>
      </c>
      <c r="BL165" s="270">
        <v>0</v>
      </c>
      <c r="BM165" s="270">
        <v>0</v>
      </c>
      <c r="BN165" s="270">
        <v>0</v>
      </c>
      <c r="BO165" s="270">
        <v>0</v>
      </c>
      <c r="BP165" s="270">
        <v>0</v>
      </c>
      <c r="BQ165" s="270">
        <v>0</v>
      </c>
      <c r="BR165" s="270">
        <v>0</v>
      </c>
      <c r="BS165" s="270">
        <v>0</v>
      </c>
      <c r="BT165" s="270">
        <v>585</v>
      </c>
      <c r="BU165" s="270">
        <v>0</v>
      </c>
      <c r="BV165" s="270"/>
      <c r="BW165" s="270" t="s">
        <v>1676</v>
      </c>
      <c r="BX165" s="270">
        <v>0</v>
      </c>
      <c r="BY165" s="270">
        <v>45</v>
      </c>
      <c r="BZ165" s="270">
        <v>30</v>
      </c>
      <c r="CA165" s="270" t="s">
        <v>1676</v>
      </c>
      <c r="CB165" s="270">
        <v>0</v>
      </c>
      <c r="CC165" s="270">
        <v>0</v>
      </c>
      <c r="CD165" s="270" t="s">
        <v>1676</v>
      </c>
      <c r="CE165" s="270" t="s">
        <v>1676</v>
      </c>
      <c r="CF165" s="270">
        <v>0</v>
      </c>
      <c r="CG165" s="270">
        <v>1830</v>
      </c>
      <c r="CH165" s="270">
        <v>0</v>
      </c>
      <c r="CI165" s="270">
        <v>0</v>
      </c>
      <c r="CJ165" s="270">
        <v>0</v>
      </c>
      <c r="CK165" s="270">
        <v>0</v>
      </c>
      <c r="CL165" s="270">
        <v>0</v>
      </c>
      <c r="CM165" s="270">
        <v>0</v>
      </c>
      <c r="CN165" s="270">
        <v>0</v>
      </c>
      <c r="CO165" s="270">
        <v>0</v>
      </c>
      <c r="CP165" s="270">
        <v>0</v>
      </c>
      <c r="CQ165" s="270">
        <v>0</v>
      </c>
      <c r="CR165" s="270">
        <v>0</v>
      </c>
      <c r="CS165" s="270">
        <v>0</v>
      </c>
      <c r="CT165" s="270">
        <v>0</v>
      </c>
      <c r="CU165" s="270">
        <v>0</v>
      </c>
      <c r="CV165" s="270">
        <v>0</v>
      </c>
      <c r="CW165" s="270">
        <v>0</v>
      </c>
      <c r="CX165" s="270">
        <v>0</v>
      </c>
      <c r="CY165" s="270">
        <v>0</v>
      </c>
      <c r="CZ165" s="270">
        <v>0</v>
      </c>
      <c r="DA165" s="270">
        <v>0</v>
      </c>
      <c r="DB165" s="270">
        <v>0</v>
      </c>
      <c r="DC165" s="270">
        <v>0</v>
      </c>
      <c r="DD165" s="270">
        <v>0</v>
      </c>
      <c r="DE165" s="270">
        <v>0</v>
      </c>
      <c r="DF165" s="270">
        <v>0</v>
      </c>
      <c r="DG165" s="270">
        <v>0</v>
      </c>
      <c r="DH165" s="270">
        <v>0</v>
      </c>
      <c r="DI165" s="270">
        <v>0</v>
      </c>
      <c r="DJ165" s="270">
        <v>0</v>
      </c>
      <c r="DK165" s="270">
        <v>0</v>
      </c>
      <c r="DL165" s="270">
        <v>0</v>
      </c>
      <c r="DM165" s="270">
        <v>0</v>
      </c>
      <c r="DN165" s="270">
        <v>0</v>
      </c>
      <c r="DO165" s="270">
        <v>0</v>
      </c>
      <c r="DP165" s="270">
        <v>0</v>
      </c>
      <c r="DQ165" s="270"/>
      <c r="DR165" s="270">
        <v>0</v>
      </c>
      <c r="DS165" s="270">
        <v>0</v>
      </c>
      <c r="DT165" s="270">
        <v>0</v>
      </c>
      <c r="DU165" s="270">
        <v>0</v>
      </c>
      <c r="DV165" s="270">
        <v>0</v>
      </c>
      <c r="DW165" s="270">
        <v>0</v>
      </c>
      <c r="DX165" s="270">
        <v>0</v>
      </c>
      <c r="DY165" s="270">
        <v>0</v>
      </c>
      <c r="DZ165" s="270">
        <v>0</v>
      </c>
      <c r="EA165" s="270">
        <v>0</v>
      </c>
      <c r="EB165" s="270">
        <v>0</v>
      </c>
      <c r="EC165" s="270">
        <v>0</v>
      </c>
      <c r="ED165" s="270">
        <v>0</v>
      </c>
      <c r="EE165" s="270">
        <v>0</v>
      </c>
      <c r="EF165" s="270">
        <v>0</v>
      </c>
      <c r="EG165" s="270">
        <v>0</v>
      </c>
      <c r="EH165" s="270">
        <v>0</v>
      </c>
      <c r="EI165" s="270">
        <v>0</v>
      </c>
      <c r="EJ165" s="270">
        <v>0</v>
      </c>
      <c r="EK165" s="270">
        <v>0</v>
      </c>
      <c r="EL165" s="270">
        <v>0</v>
      </c>
      <c r="EM165" s="270">
        <v>0</v>
      </c>
      <c r="EN165" s="270">
        <v>0</v>
      </c>
      <c r="EO165" s="270">
        <v>120</v>
      </c>
      <c r="EP165" s="270">
        <v>2240</v>
      </c>
      <c r="EQ165" s="270">
        <v>415</v>
      </c>
      <c r="ER165" s="270">
        <v>0</v>
      </c>
      <c r="ES165" s="270">
        <v>0</v>
      </c>
      <c r="ET165" s="270">
        <v>445</v>
      </c>
      <c r="EU165" s="270">
        <v>0</v>
      </c>
      <c r="EV165" s="270">
        <v>0</v>
      </c>
      <c r="EW165" s="270">
        <v>0</v>
      </c>
      <c r="EX165" s="270">
        <v>0</v>
      </c>
      <c r="EY165" s="270">
        <v>0</v>
      </c>
      <c r="EZ165" s="270">
        <v>0</v>
      </c>
      <c r="FA165" s="270">
        <v>0</v>
      </c>
      <c r="FB165" s="270">
        <v>0</v>
      </c>
      <c r="FC165" s="270">
        <v>0</v>
      </c>
      <c r="FD165" s="270">
        <v>0</v>
      </c>
      <c r="FE165" s="270">
        <v>0</v>
      </c>
      <c r="FF165" s="270">
        <v>0</v>
      </c>
      <c r="FG165" s="270">
        <v>0</v>
      </c>
      <c r="FH165" s="270">
        <v>0</v>
      </c>
      <c r="FI165" s="270">
        <v>0</v>
      </c>
      <c r="FJ165" s="270">
        <v>0</v>
      </c>
      <c r="FK165" s="270">
        <v>0</v>
      </c>
      <c r="FL165" s="351">
        <v>25</v>
      </c>
      <c r="FM165" s="323">
        <v>1145</v>
      </c>
      <c r="FN165" s="324" t="s">
        <v>1676</v>
      </c>
      <c r="FO165" s="270"/>
      <c r="FP165" s="89"/>
      <c r="FQ165" s="270"/>
      <c r="FR165" s="319"/>
      <c r="FS165" s="319"/>
      <c r="FT165" s="319"/>
      <c r="FU165" s="319"/>
      <c r="FV165" s="319"/>
      <c r="FW165" s="319"/>
      <c r="FX165" s="319"/>
      <c r="FY165" s="319"/>
      <c r="FZ165" s="319"/>
      <c r="GA165" s="319"/>
      <c r="GB165" s="319"/>
      <c r="GC165" s="319"/>
      <c r="GD165" s="319"/>
      <c r="GE165" s="319"/>
      <c r="GF165" s="319"/>
      <c r="GG165" s="319"/>
      <c r="GH165" s="319"/>
      <c r="GI165" s="319"/>
      <c r="GJ165" s="319"/>
      <c r="GK165" s="319"/>
      <c r="GL165" s="319"/>
      <c r="GM165" s="319"/>
      <c r="GN165" s="319"/>
      <c r="GO165" s="319"/>
      <c r="GP165" s="319"/>
      <c r="GQ165" s="319"/>
      <c r="GR165" s="319"/>
      <c r="GS165" s="319"/>
      <c r="GT165" s="319"/>
      <c r="GU165" s="319"/>
      <c r="GV165" s="319"/>
      <c r="GW165" s="319"/>
      <c r="GX165" s="319"/>
      <c r="GY165" s="319"/>
      <c r="GZ165" s="319"/>
      <c r="HA165" s="319"/>
      <c r="HB165" s="319"/>
      <c r="HC165" s="319"/>
      <c r="HD165" s="319"/>
      <c r="HE165" s="319"/>
      <c r="HF165" s="319"/>
      <c r="HG165" s="319"/>
      <c r="HH165" s="319"/>
      <c r="HI165" s="319"/>
      <c r="HJ165" s="319"/>
      <c r="HK165" s="319"/>
      <c r="HL165" s="319"/>
      <c r="HM165" s="319"/>
      <c r="HN165" s="319"/>
      <c r="HO165" s="319"/>
      <c r="HP165" s="319"/>
      <c r="HQ165" s="319"/>
      <c r="HR165" s="319"/>
      <c r="HS165" s="319"/>
      <c r="HT165" s="319"/>
      <c r="HU165" s="319"/>
      <c r="HV165" s="319"/>
      <c r="HW165" s="319"/>
      <c r="HX165" s="319"/>
      <c r="HY165" s="319"/>
      <c r="HZ165" s="319"/>
      <c r="IA165" s="319"/>
      <c r="IB165" s="319"/>
      <c r="IC165" s="319"/>
      <c r="ID165" s="319"/>
      <c r="IE165" s="319"/>
      <c r="IF165" s="319"/>
      <c r="IG165" s="318"/>
    </row>
    <row r="166" spans="1:241" ht="12.75" customHeight="1" x14ac:dyDescent="0.2">
      <c r="A166" s="370" t="s">
        <v>186</v>
      </c>
      <c r="B166" s="270">
        <v>85720</v>
      </c>
      <c r="C166" s="270">
        <v>71980</v>
      </c>
      <c r="D166" s="270">
        <v>26670</v>
      </c>
      <c r="E166" s="270">
        <v>45305</v>
      </c>
      <c r="F166" s="270">
        <v>22595</v>
      </c>
      <c r="G166" s="270">
        <v>3955</v>
      </c>
      <c r="H166" s="270">
        <v>25085</v>
      </c>
      <c r="I166" s="270">
        <v>59645</v>
      </c>
      <c r="J166" s="270">
        <v>26075</v>
      </c>
      <c r="K166" s="270">
        <v>150095</v>
      </c>
      <c r="L166" s="270">
        <v>45.71093716765219</v>
      </c>
      <c r="M166" s="270">
        <v>9915</v>
      </c>
      <c r="N166" s="270">
        <v>7355</v>
      </c>
      <c r="O166" s="270">
        <v>3175</v>
      </c>
      <c r="P166" s="270">
        <v>2800</v>
      </c>
      <c r="Q166" s="270">
        <v>215</v>
      </c>
      <c r="R166" s="270">
        <v>20</v>
      </c>
      <c r="S166" s="270">
        <v>25</v>
      </c>
      <c r="T166" s="270" t="s">
        <v>1676</v>
      </c>
      <c r="U166" s="270">
        <v>3.050453178386562</v>
      </c>
      <c r="V166" s="270">
        <v>1</v>
      </c>
      <c r="W166" s="270">
        <v>36</v>
      </c>
      <c r="X166" s="270">
        <v>41.761398702952867</v>
      </c>
      <c r="Y166" s="270">
        <v>10775</v>
      </c>
      <c r="Z166" s="270">
        <v>14385</v>
      </c>
      <c r="AA166" s="270">
        <v>22850</v>
      </c>
      <c r="AB166" s="270">
        <v>14690</v>
      </c>
      <c r="AC166" s="270">
        <v>10755</v>
      </c>
      <c r="AD166" s="270">
        <v>8295</v>
      </c>
      <c r="AE166" s="270">
        <v>1360</v>
      </c>
      <c r="AF166" s="270">
        <v>620</v>
      </c>
      <c r="AG166" s="270">
        <v>230</v>
      </c>
      <c r="AH166" s="270">
        <v>95</v>
      </c>
      <c r="AI166" s="270">
        <v>115</v>
      </c>
      <c r="AJ166" s="270">
        <v>1190</v>
      </c>
      <c r="AK166" s="270">
        <v>3545</v>
      </c>
      <c r="AL166" s="270">
        <v>4740</v>
      </c>
      <c r="AM166" s="270">
        <v>6910</v>
      </c>
      <c r="AN166" s="270">
        <v>520</v>
      </c>
      <c r="AO166" s="270">
        <v>0</v>
      </c>
      <c r="AP166" s="270">
        <v>80</v>
      </c>
      <c r="AQ166" s="270">
        <v>1020</v>
      </c>
      <c r="AR166" s="270">
        <v>515</v>
      </c>
      <c r="AS166" s="270">
        <v>295</v>
      </c>
      <c r="AT166" s="270">
        <v>3535</v>
      </c>
      <c r="AU166" s="270">
        <v>6095</v>
      </c>
      <c r="AV166" s="270">
        <v>1220</v>
      </c>
      <c r="AW166" s="270">
        <v>1320</v>
      </c>
      <c r="AX166" s="270">
        <v>7200</v>
      </c>
      <c r="AY166" s="270">
        <v>220</v>
      </c>
      <c r="AZ166" s="270">
        <v>1970</v>
      </c>
      <c r="BA166" s="270">
        <v>2450</v>
      </c>
      <c r="BB166" s="270">
        <v>41835</v>
      </c>
      <c r="BC166" s="270">
        <v>2210</v>
      </c>
      <c r="BD166" s="270">
        <v>2290</v>
      </c>
      <c r="BE166" s="270">
        <v>4095</v>
      </c>
      <c r="BF166" s="270">
        <v>1065</v>
      </c>
      <c r="BG166" s="270">
        <v>240</v>
      </c>
      <c r="BH166" s="270">
        <v>610</v>
      </c>
      <c r="BI166" s="270">
        <v>125</v>
      </c>
      <c r="BJ166" s="270">
        <v>155</v>
      </c>
      <c r="BK166" s="270">
        <v>1630</v>
      </c>
      <c r="BL166" s="270">
        <v>3355</v>
      </c>
      <c r="BM166" s="270">
        <v>13020</v>
      </c>
      <c r="BN166" s="270">
        <v>1220</v>
      </c>
      <c r="BO166" s="270">
        <v>2820</v>
      </c>
      <c r="BP166" s="270">
        <v>2965</v>
      </c>
      <c r="BQ166" s="270">
        <v>15220</v>
      </c>
      <c r="BR166" s="270">
        <v>2585</v>
      </c>
      <c r="BS166" s="270">
        <v>250</v>
      </c>
      <c r="BT166" s="270">
        <v>7090</v>
      </c>
      <c r="BU166" s="270">
        <v>2840</v>
      </c>
      <c r="BV166" s="270"/>
      <c r="BW166" s="270">
        <v>8200</v>
      </c>
      <c r="BX166" s="270">
        <v>240</v>
      </c>
      <c r="BY166" s="270">
        <v>2005</v>
      </c>
      <c r="BZ166" s="270">
        <v>225</v>
      </c>
      <c r="CA166" s="270">
        <v>135</v>
      </c>
      <c r="CB166" s="270" t="s">
        <v>1676</v>
      </c>
      <c r="CC166" s="270">
        <v>0</v>
      </c>
      <c r="CD166" s="270">
        <v>790</v>
      </c>
      <c r="CE166" s="270">
        <v>15</v>
      </c>
      <c r="CF166" s="270">
        <v>180</v>
      </c>
      <c r="CG166" s="270">
        <v>68380</v>
      </c>
      <c r="CH166" s="270" t="s">
        <v>1676</v>
      </c>
      <c r="CI166" s="270">
        <v>7665</v>
      </c>
      <c r="CJ166" s="270">
        <v>1325</v>
      </c>
      <c r="CK166" s="270">
        <v>2485</v>
      </c>
      <c r="CL166" s="270">
        <v>500</v>
      </c>
      <c r="CM166" s="270">
        <v>75</v>
      </c>
      <c r="CN166" s="270">
        <v>0</v>
      </c>
      <c r="CO166" s="270">
        <v>0</v>
      </c>
      <c r="CP166" s="270">
        <v>0</v>
      </c>
      <c r="CQ166" s="270">
        <v>0</v>
      </c>
      <c r="CR166" s="270">
        <v>3915</v>
      </c>
      <c r="CS166" s="270">
        <v>0</v>
      </c>
      <c r="CT166" s="270">
        <v>0</v>
      </c>
      <c r="CU166" s="270">
        <v>0</v>
      </c>
      <c r="CV166" s="270">
        <v>0</v>
      </c>
      <c r="CW166" s="270">
        <v>80</v>
      </c>
      <c r="CX166" s="270">
        <v>0</v>
      </c>
      <c r="CY166" s="270">
        <v>165</v>
      </c>
      <c r="CZ166" s="270">
        <v>8425</v>
      </c>
      <c r="DA166" s="270">
        <v>865</v>
      </c>
      <c r="DB166" s="270">
        <v>200</v>
      </c>
      <c r="DC166" s="270">
        <v>14830</v>
      </c>
      <c r="DD166" s="270">
        <v>9455</v>
      </c>
      <c r="DE166" s="270">
        <v>0</v>
      </c>
      <c r="DF166" s="270">
        <v>0</v>
      </c>
      <c r="DG166" s="270">
        <v>0</v>
      </c>
      <c r="DH166" s="270">
        <v>0</v>
      </c>
      <c r="DI166" s="270">
        <v>0</v>
      </c>
      <c r="DJ166" s="270">
        <v>0</v>
      </c>
      <c r="DK166" s="270">
        <v>0</v>
      </c>
      <c r="DL166" s="270">
        <v>0</v>
      </c>
      <c r="DM166" s="270">
        <v>0</v>
      </c>
      <c r="DN166" s="270">
        <v>0</v>
      </c>
      <c r="DO166" s="270">
        <v>1080</v>
      </c>
      <c r="DP166" s="270">
        <v>0</v>
      </c>
      <c r="DQ166" s="270"/>
      <c r="DR166" s="270">
        <v>0</v>
      </c>
      <c r="DS166" s="270">
        <v>0</v>
      </c>
      <c r="DT166" s="270">
        <v>345</v>
      </c>
      <c r="DU166" s="270">
        <v>0</v>
      </c>
      <c r="DV166" s="270">
        <v>0</v>
      </c>
      <c r="DW166" s="270">
        <v>840</v>
      </c>
      <c r="DX166" s="270">
        <v>0</v>
      </c>
      <c r="DY166" s="270">
        <v>0</v>
      </c>
      <c r="DZ166" s="270">
        <v>0</v>
      </c>
      <c r="EA166" s="270">
        <v>210</v>
      </c>
      <c r="EB166" s="270">
        <v>0</v>
      </c>
      <c r="EC166" s="270">
        <v>160</v>
      </c>
      <c r="ED166" s="270">
        <v>10370</v>
      </c>
      <c r="EE166" s="270">
        <v>0</v>
      </c>
      <c r="EF166" s="270">
        <v>630</v>
      </c>
      <c r="EG166" s="270">
        <v>0</v>
      </c>
      <c r="EH166" s="270">
        <v>0</v>
      </c>
      <c r="EI166" s="270">
        <v>0</v>
      </c>
      <c r="EJ166" s="270">
        <v>15165</v>
      </c>
      <c r="EK166" s="270">
        <v>3240</v>
      </c>
      <c r="EL166" s="270" t="s">
        <v>1676</v>
      </c>
      <c r="EM166" s="270">
        <v>0</v>
      </c>
      <c r="EN166" s="270">
        <v>0</v>
      </c>
      <c r="EO166" s="270">
        <v>0</v>
      </c>
      <c r="EP166" s="270">
        <v>0</v>
      </c>
      <c r="EQ166" s="270">
        <v>0</v>
      </c>
      <c r="ER166" s="270">
        <v>0</v>
      </c>
      <c r="ES166" s="270">
        <v>0</v>
      </c>
      <c r="ET166" s="270">
        <v>0</v>
      </c>
      <c r="EU166" s="270">
        <v>0</v>
      </c>
      <c r="EV166" s="270" t="s">
        <v>1676</v>
      </c>
      <c r="EW166" s="270">
        <v>0</v>
      </c>
      <c r="EX166" s="270">
        <v>0</v>
      </c>
      <c r="EY166" s="270" t="s">
        <v>1676</v>
      </c>
      <c r="EZ166" s="270">
        <v>3395</v>
      </c>
      <c r="FA166" s="270">
        <v>0</v>
      </c>
      <c r="FB166" s="270">
        <v>0</v>
      </c>
      <c r="FC166" s="270" t="s">
        <v>1676</v>
      </c>
      <c r="FD166" s="270">
        <v>0</v>
      </c>
      <c r="FE166" s="270">
        <v>0</v>
      </c>
      <c r="FF166" s="270">
        <v>0</v>
      </c>
      <c r="FG166" s="270">
        <v>0</v>
      </c>
      <c r="FH166" s="270">
        <v>0</v>
      </c>
      <c r="FI166" s="270">
        <v>0</v>
      </c>
      <c r="FJ166" s="270">
        <v>0</v>
      </c>
      <c r="FK166" s="270">
        <v>290</v>
      </c>
      <c r="FL166" s="351">
        <v>43885</v>
      </c>
      <c r="FM166" s="323">
        <v>20345</v>
      </c>
      <c r="FN166" s="324">
        <v>23505</v>
      </c>
      <c r="FO166" s="270"/>
      <c r="FP166" s="89"/>
      <c r="FQ166" s="270"/>
      <c r="FR166" s="319"/>
      <c r="FS166" s="319"/>
      <c r="FT166" s="319"/>
      <c r="FU166" s="319"/>
      <c r="FV166" s="319"/>
      <c r="FW166" s="319"/>
      <c r="FX166" s="319"/>
      <c r="FY166" s="319"/>
      <c r="FZ166" s="319"/>
      <c r="GA166" s="319"/>
      <c r="GB166" s="319"/>
      <c r="GC166" s="319"/>
      <c r="GD166" s="319"/>
      <c r="GE166" s="319"/>
      <c r="GF166" s="319"/>
      <c r="GG166" s="319"/>
      <c r="GH166" s="319"/>
      <c r="GI166" s="319"/>
      <c r="GJ166" s="319"/>
      <c r="GK166" s="319"/>
      <c r="GL166" s="319"/>
      <c r="GM166" s="319"/>
      <c r="GN166" s="319"/>
      <c r="GO166" s="319"/>
      <c r="GP166" s="319"/>
      <c r="GQ166" s="319"/>
      <c r="GR166" s="319"/>
      <c r="GS166" s="319"/>
      <c r="GT166" s="319"/>
      <c r="GU166" s="319"/>
      <c r="GV166" s="319"/>
      <c r="GW166" s="319"/>
      <c r="GX166" s="319"/>
      <c r="GY166" s="319"/>
      <c r="GZ166" s="319"/>
      <c r="HA166" s="319"/>
      <c r="HB166" s="319"/>
      <c r="HC166" s="319"/>
      <c r="HD166" s="319"/>
      <c r="HE166" s="319"/>
      <c r="HF166" s="319"/>
      <c r="HG166" s="319"/>
      <c r="HH166" s="319"/>
      <c r="HI166" s="319"/>
      <c r="HJ166" s="319"/>
      <c r="HK166" s="319"/>
      <c r="HL166" s="319"/>
      <c r="HM166" s="319"/>
      <c r="HN166" s="319"/>
      <c r="HO166" s="319"/>
      <c r="HP166" s="319"/>
      <c r="HQ166" s="319"/>
      <c r="HR166" s="319"/>
      <c r="HS166" s="319"/>
      <c r="HT166" s="319"/>
      <c r="HU166" s="319"/>
      <c r="HV166" s="319"/>
      <c r="HW166" s="319"/>
      <c r="HX166" s="319"/>
      <c r="HY166" s="319"/>
      <c r="HZ166" s="319"/>
      <c r="IA166" s="319"/>
      <c r="IB166" s="319"/>
      <c r="IC166" s="319"/>
      <c r="ID166" s="319"/>
      <c r="IE166" s="319"/>
      <c r="IF166" s="319"/>
      <c r="IG166" s="318"/>
    </row>
    <row r="167" spans="1:241" ht="12.75" customHeight="1" x14ac:dyDescent="0.2">
      <c r="A167" s="370" t="s">
        <v>354</v>
      </c>
      <c r="B167" s="270">
        <v>3030</v>
      </c>
      <c r="C167" s="270">
        <v>3030</v>
      </c>
      <c r="D167" s="270">
        <v>1295</v>
      </c>
      <c r="E167" s="270">
        <v>1735</v>
      </c>
      <c r="F167" s="270">
        <v>0</v>
      </c>
      <c r="G167" s="270">
        <v>0</v>
      </c>
      <c r="H167" s="270">
        <v>3030</v>
      </c>
      <c r="I167" s="270">
        <v>1455</v>
      </c>
      <c r="J167" s="270">
        <v>1575</v>
      </c>
      <c r="K167" s="270">
        <v>4470</v>
      </c>
      <c r="L167" s="270">
        <v>58.506484149855908</v>
      </c>
      <c r="M167" s="270">
        <v>1630</v>
      </c>
      <c r="N167" s="270">
        <v>590</v>
      </c>
      <c r="O167" s="270">
        <v>180</v>
      </c>
      <c r="P167" s="270">
        <v>185</v>
      </c>
      <c r="Q167" s="270">
        <v>85</v>
      </c>
      <c r="R167" s="270">
        <v>40</v>
      </c>
      <c r="S167" s="270">
        <v>40</v>
      </c>
      <c r="T167" s="270">
        <v>25</v>
      </c>
      <c r="U167" s="270">
        <v>3.0665751544269044</v>
      </c>
      <c r="V167" s="270">
        <v>3</v>
      </c>
      <c r="W167" s="270">
        <v>24</v>
      </c>
      <c r="X167" s="270">
        <v>61.605810498514359</v>
      </c>
      <c r="Y167" s="270">
        <v>0</v>
      </c>
      <c r="Z167" s="270">
        <v>110</v>
      </c>
      <c r="AA167" s="270">
        <v>300</v>
      </c>
      <c r="AB167" s="270">
        <v>805</v>
      </c>
      <c r="AC167" s="270">
        <v>1225</v>
      </c>
      <c r="AD167" s="270">
        <v>570</v>
      </c>
      <c r="AE167" s="270">
        <v>15</v>
      </c>
      <c r="AF167" s="270">
        <v>475</v>
      </c>
      <c r="AG167" s="270">
        <v>0</v>
      </c>
      <c r="AH167" s="270">
        <v>0</v>
      </c>
      <c r="AI167" s="270">
        <v>0</v>
      </c>
      <c r="AJ167" s="270">
        <v>0</v>
      </c>
      <c r="AK167" s="270">
        <v>0</v>
      </c>
      <c r="AL167" s="270">
        <v>0</v>
      </c>
      <c r="AM167" s="270">
        <v>0</v>
      </c>
      <c r="AN167" s="270">
        <v>0</v>
      </c>
      <c r="AO167" s="270">
        <v>0</v>
      </c>
      <c r="AP167" s="270">
        <v>0</v>
      </c>
      <c r="AQ167" s="270">
        <v>0</v>
      </c>
      <c r="AR167" s="270">
        <v>0</v>
      </c>
      <c r="AS167" s="270">
        <v>15</v>
      </c>
      <c r="AT167" s="270">
        <v>30</v>
      </c>
      <c r="AU167" s="270">
        <v>0</v>
      </c>
      <c r="AV167" s="270">
        <v>35</v>
      </c>
      <c r="AW167" s="270">
        <v>265</v>
      </c>
      <c r="AX167" s="270">
        <v>0</v>
      </c>
      <c r="AY167" s="270">
        <v>30</v>
      </c>
      <c r="AZ167" s="270">
        <v>2095</v>
      </c>
      <c r="BA167" s="270" t="s">
        <v>1676</v>
      </c>
      <c r="BB167" s="270">
        <v>85</v>
      </c>
      <c r="BC167" s="270">
        <v>0</v>
      </c>
      <c r="BD167" s="270">
        <v>15</v>
      </c>
      <c r="BE167" s="270">
        <v>0</v>
      </c>
      <c r="BF167" s="270">
        <v>0</v>
      </c>
      <c r="BG167" s="270">
        <v>0</v>
      </c>
      <c r="BH167" s="270">
        <v>385</v>
      </c>
      <c r="BI167" s="270">
        <v>0</v>
      </c>
      <c r="BJ167" s="270">
        <v>0</v>
      </c>
      <c r="BK167" s="270">
        <v>0</v>
      </c>
      <c r="BL167" s="270">
        <v>0</v>
      </c>
      <c r="BM167" s="270">
        <v>0</v>
      </c>
      <c r="BN167" s="270">
        <v>20</v>
      </c>
      <c r="BO167" s="270">
        <v>2480</v>
      </c>
      <c r="BP167" s="270">
        <v>45</v>
      </c>
      <c r="BQ167" s="270">
        <v>0</v>
      </c>
      <c r="BR167" s="270">
        <v>0</v>
      </c>
      <c r="BS167" s="270" t="s">
        <v>1676</v>
      </c>
      <c r="BT167" s="270">
        <v>15</v>
      </c>
      <c r="BU167" s="270">
        <v>60</v>
      </c>
      <c r="BV167" s="270"/>
      <c r="BW167" s="270" t="s">
        <v>1676</v>
      </c>
      <c r="BX167" s="270">
        <v>0</v>
      </c>
      <c r="BY167" s="270" t="s">
        <v>1676</v>
      </c>
      <c r="BZ167" s="270">
        <v>0</v>
      </c>
      <c r="CA167" s="270">
        <v>0</v>
      </c>
      <c r="CB167" s="270">
        <v>0</v>
      </c>
      <c r="CC167" s="270">
        <v>0</v>
      </c>
      <c r="CD167" s="270">
        <v>180</v>
      </c>
      <c r="CE167" s="270" t="s">
        <v>1676</v>
      </c>
      <c r="CF167" s="270">
        <v>0</v>
      </c>
      <c r="CG167" s="270">
        <v>2845</v>
      </c>
      <c r="CH167" s="270">
        <v>0</v>
      </c>
      <c r="CI167" s="270">
        <v>0</v>
      </c>
      <c r="CJ167" s="270">
        <v>0</v>
      </c>
      <c r="CK167" s="270">
        <v>2980</v>
      </c>
      <c r="CL167" s="270">
        <v>0</v>
      </c>
      <c r="CM167" s="270">
        <v>0</v>
      </c>
      <c r="CN167" s="270">
        <v>0</v>
      </c>
      <c r="CO167" s="270">
        <v>0</v>
      </c>
      <c r="CP167" s="270">
        <v>0</v>
      </c>
      <c r="CQ167" s="270">
        <v>0</v>
      </c>
      <c r="CR167" s="270">
        <v>0</v>
      </c>
      <c r="CS167" s="270">
        <v>0</v>
      </c>
      <c r="CT167" s="270">
        <v>0</v>
      </c>
      <c r="CU167" s="270">
        <v>0</v>
      </c>
      <c r="CV167" s="270">
        <v>0</v>
      </c>
      <c r="CW167" s="270">
        <v>0</v>
      </c>
      <c r="CX167" s="270">
        <v>0</v>
      </c>
      <c r="CY167" s="270">
        <v>0</v>
      </c>
      <c r="CZ167" s="270">
        <v>0</v>
      </c>
      <c r="DA167" s="270">
        <v>0</v>
      </c>
      <c r="DB167" s="270">
        <v>0</v>
      </c>
      <c r="DC167" s="270">
        <v>0</v>
      </c>
      <c r="DD167" s="270">
        <v>0</v>
      </c>
      <c r="DE167" s="270">
        <v>0</v>
      </c>
      <c r="DF167" s="270">
        <v>0</v>
      </c>
      <c r="DG167" s="270">
        <v>0</v>
      </c>
      <c r="DH167" s="270">
        <v>0</v>
      </c>
      <c r="DI167" s="270">
        <v>0</v>
      </c>
      <c r="DJ167" s="270">
        <v>0</v>
      </c>
      <c r="DK167" s="270">
        <v>0</v>
      </c>
      <c r="DL167" s="270">
        <v>0</v>
      </c>
      <c r="DM167" s="270">
        <v>0</v>
      </c>
      <c r="DN167" s="270">
        <v>0</v>
      </c>
      <c r="DO167" s="270">
        <v>0</v>
      </c>
      <c r="DP167" s="270">
        <v>0</v>
      </c>
      <c r="DQ167" s="270"/>
      <c r="DR167" s="270">
        <v>0</v>
      </c>
      <c r="DS167" s="270">
        <v>0</v>
      </c>
      <c r="DT167" s="270">
        <v>0</v>
      </c>
      <c r="DU167" s="270">
        <v>0</v>
      </c>
      <c r="DV167" s="270">
        <v>0</v>
      </c>
      <c r="DW167" s="270">
        <v>0</v>
      </c>
      <c r="DX167" s="270">
        <v>0</v>
      </c>
      <c r="DY167" s="270">
        <v>0</v>
      </c>
      <c r="DZ167" s="270">
        <v>0</v>
      </c>
      <c r="EA167" s="270">
        <v>0</v>
      </c>
      <c r="EB167" s="270">
        <v>0</v>
      </c>
      <c r="EC167" s="270">
        <v>0</v>
      </c>
      <c r="ED167" s="270">
        <v>0</v>
      </c>
      <c r="EE167" s="270">
        <v>0</v>
      </c>
      <c r="EF167" s="270">
        <v>0</v>
      </c>
      <c r="EG167" s="270">
        <v>0</v>
      </c>
      <c r="EH167" s="270">
        <v>0</v>
      </c>
      <c r="EI167" s="270">
        <v>0</v>
      </c>
      <c r="EJ167" s="270">
        <v>0</v>
      </c>
      <c r="EK167" s="270">
        <v>50</v>
      </c>
      <c r="EL167" s="270">
        <v>0</v>
      </c>
      <c r="EM167" s="270">
        <v>0</v>
      </c>
      <c r="EN167" s="270">
        <v>0</v>
      </c>
      <c r="EO167" s="270">
        <v>0</v>
      </c>
      <c r="EP167" s="270">
        <v>0</v>
      </c>
      <c r="EQ167" s="270">
        <v>0</v>
      </c>
      <c r="ER167" s="270">
        <v>0</v>
      </c>
      <c r="ES167" s="270">
        <v>0</v>
      </c>
      <c r="ET167" s="270">
        <v>0</v>
      </c>
      <c r="EU167" s="270">
        <v>0</v>
      </c>
      <c r="EV167" s="270">
        <v>0</v>
      </c>
      <c r="EW167" s="270">
        <v>0</v>
      </c>
      <c r="EX167" s="270">
        <v>0</v>
      </c>
      <c r="EY167" s="270">
        <v>0</v>
      </c>
      <c r="EZ167" s="270">
        <v>0</v>
      </c>
      <c r="FA167" s="270">
        <v>0</v>
      </c>
      <c r="FB167" s="270">
        <v>0</v>
      </c>
      <c r="FC167" s="270">
        <v>0</v>
      </c>
      <c r="FD167" s="270">
        <v>0</v>
      </c>
      <c r="FE167" s="270">
        <v>0</v>
      </c>
      <c r="FF167" s="270">
        <v>0</v>
      </c>
      <c r="FG167" s="270">
        <v>0</v>
      </c>
      <c r="FH167" s="270">
        <v>0</v>
      </c>
      <c r="FI167" s="270">
        <v>0</v>
      </c>
      <c r="FJ167" s="270">
        <v>0</v>
      </c>
      <c r="FK167" s="270">
        <v>0</v>
      </c>
      <c r="FL167" s="351">
        <v>2945</v>
      </c>
      <c r="FM167" s="323">
        <v>0</v>
      </c>
      <c r="FN167" s="324">
        <v>2775</v>
      </c>
      <c r="FO167" s="270"/>
      <c r="FP167" s="89"/>
      <c r="FQ167" s="270"/>
      <c r="FR167" s="319"/>
      <c r="FS167" s="319"/>
      <c r="FT167" s="319"/>
      <c r="FU167" s="319"/>
      <c r="FV167" s="319"/>
      <c r="FW167" s="319"/>
      <c r="FX167" s="319"/>
      <c r="FY167" s="319"/>
      <c r="FZ167" s="319"/>
      <c r="GA167" s="319"/>
      <c r="GB167" s="319"/>
      <c r="GC167" s="319"/>
      <c r="GD167" s="319"/>
      <c r="GE167" s="319"/>
      <c r="GF167" s="319"/>
      <c r="GG167" s="319"/>
      <c r="GH167" s="319"/>
      <c r="GI167" s="319"/>
      <c r="GJ167" s="319"/>
      <c r="GK167" s="319"/>
      <c r="GL167" s="319"/>
      <c r="GM167" s="319"/>
      <c r="GN167" s="319"/>
      <c r="GO167" s="319"/>
      <c r="GP167" s="319"/>
      <c r="GQ167" s="319"/>
      <c r="GR167" s="319"/>
      <c r="GS167" s="319"/>
      <c r="GT167" s="319"/>
      <c r="GU167" s="319"/>
      <c r="GV167" s="319"/>
      <c r="GW167" s="319"/>
      <c r="GX167" s="319"/>
      <c r="GY167" s="319"/>
      <c r="GZ167" s="319"/>
      <c r="HA167" s="319"/>
      <c r="HB167" s="319"/>
      <c r="HC167" s="319"/>
      <c r="HD167" s="319"/>
      <c r="HE167" s="319"/>
      <c r="HF167" s="319"/>
      <c r="HG167" s="319"/>
      <c r="HH167" s="319"/>
      <c r="HI167" s="319"/>
      <c r="HJ167" s="319"/>
      <c r="HK167" s="319"/>
      <c r="HL167" s="319"/>
      <c r="HM167" s="319"/>
      <c r="HN167" s="319"/>
      <c r="HO167" s="319"/>
      <c r="HP167" s="319"/>
      <c r="HQ167" s="319"/>
      <c r="HR167" s="319"/>
      <c r="HS167" s="319"/>
      <c r="HT167" s="319"/>
      <c r="HU167" s="319"/>
      <c r="HV167" s="319"/>
      <c r="HW167" s="319"/>
      <c r="HX167" s="319"/>
      <c r="HY167" s="319"/>
      <c r="HZ167" s="319"/>
      <c r="IA167" s="319"/>
      <c r="IB167" s="319"/>
      <c r="IC167" s="319"/>
      <c r="ID167" s="319"/>
      <c r="IE167" s="319"/>
      <c r="IF167" s="319"/>
      <c r="IG167" s="318"/>
    </row>
    <row r="168" spans="1:241" ht="12.75" customHeight="1" x14ac:dyDescent="0.2">
      <c r="A168" s="370" t="s">
        <v>744</v>
      </c>
      <c r="B168" s="270">
        <v>335</v>
      </c>
      <c r="C168" s="270">
        <v>335</v>
      </c>
      <c r="D168" s="270">
        <v>115</v>
      </c>
      <c r="E168" s="270">
        <v>220</v>
      </c>
      <c r="F168" s="270">
        <v>0</v>
      </c>
      <c r="G168" s="270">
        <v>0</v>
      </c>
      <c r="H168" s="270">
        <v>0</v>
      </c>
      <c r="I168" s="270">
        <v>335</v>
      </c>
      <c r="J168" s="270">
        <v>0</v>
      </c>
      <c r="K168" s="270">
        <v>9580</v>
      </c>
      <c r="L168" s="270"/>
      <c r="M168" s="270">
        <v>0</v>
      </c>
      <c r="N168" s="270">
        <v>0</v>
      </c>
      <c r="O168" s="270">
        <v>0</v>
      </c>
      <c r="P168" s="270">
        <v>0</v>
      </c>
      <c r="Q168" s="270">
        <v>0</v>
      </c>
      <c r="R168" s="270">
        <v>0</v>
      </c>
      <c r="S168" s="270">
        <v>0</v>
      </c>
      <c r="T168" s="270">
        <v>0</v>
      </c>
      <c r="X168" s="270">
        <v>83.211309523809518</v>
      </c>
      <c r="Y168" s="270">
        <v>0</v>
      </c>
      <c r="Z168" s="270">
        <v>0</v>
      </c>
      <c r="AA168" s="270" t="s">
        <v>1676</v>
      </c>
      <c r="AB168" s="270" t="s">
        <v>1676</v>
      </c>
      <c r="AC168" s="270">
        <v>50</v>
      </c>
      <c r="AD168" s="270">
        <v>190</v>
      </c>
      <c r="AE168" s="270">
        <v>85</v>
      </c>
      <c r="AF168" s="270">
        <v>0</v>
      </c>
      <c r="AG168" s="270">
        <v>0</v>
      </c>
      <c r="AH168" s="270">
        <v>0</v>
      </c>
      <c r="AI168" s="270">
        <v>0</v>
      </c>
      <c r="AJ168" s="270">
        <v>0</v>
      </c>
      <c r="AK168" s="270">
        <v>0</v>
      </c>
      <c r="AL168" s="270">
        <v>0</v>
      </c>
      <c r="AM168" s="270">
        <v>0</v>
      </c>
      <c r="AN168" s="270">
        <v>0</v>
      </c>
      <c r="AO168" s="270">
        <v>0</v>
      </c>
      <c r="AP168" s="270">
        <v>0</v>
      </c>
      <c r="AQ168" s="270">
        <v>0</v>
      </c>
      <c r="AR168" s="270">
        <v>0</v>
      </c>
      <c r="AS168" s="270">
        <v>0</v>
      </c>
      <c r="AT168" s="270">
        <v>0</v>
      </c>
      <c r="AU168" s="270">
        <v>0</v>
      </c>
      <c r="AV168" s="270">
        <v>0</v>
      </c>
      <c r="AW168" s="270">
        <v>0</v>
      </c>
      <c r="AX168" s="270">
        <v>0</v>
      </c>
      <c r="AY168" s="270">
        <v>0</v>
      </c>
      <c r="AZ168" s="270">
        <v>0</v>
      </c>
      <c r="BA168" s="270">
        <v>0</v>
      </c>
      <c r="BB168" s="270">
        <v>335</v>
      </c>
      <c r="BC168" s="270">
        <v>0</v>
      </c>
      <c r="BD168" s="270">
        <v>0</v>
      </c>
      <c r="BE168" s="270">
        <v>0</v>
      </c>
      <c r="BF168" s="270">
        <v>0</v>
      </c>
      <c r="BG168" s="270">
        <v>0</v>
      </c>
      <c r="BH168" s="270">
        <v>0</v>
      </c>
      <c r="BI168" s="270">
        <v>0</v>
      </c>
      <c r="BJ168" s="270">
        <v>0</v>
      </c>
      <c r="BK168" s="270">
        <v>0</v>
      </c>
      <c r="BL168" s="270">
        <v>0</v>
      </c>
      <c r="BM168" s="270">
        <v>0</v>
      </c>
      <c r="BN168" s="270">
        <v>0</v>
      </c>
      <c r="BO168" s="270">
        <v>0</v>
      </c>
      <c r="BP168" s="270">
        <v>0</v>
      </c>
      <c r="BQ168" s="270">
        <v>0</v>
      </c>
      <c r="BR168" s="270">
        <v>0</v>
      </c>
      <c r="BS168" s="270">
        <v>0</v>
      </c>
      <c r="BT168" s="270">
        <v>335</v>
      </c>
      <c r="BU168" s="270">
        <v>0</v>
      </c>
      <c r="BV168" s="270"/>
      <c r="BW168" s="270">
        <v>0</v>
      </c>
      <c r="BX168" s="270">
        <v>0</v>
      </c>
      <c r="BY168" s="270">
        <v>0</v>
      </c>
      <c r="BZ168" s="270">
        <v>0</v>
      </c>
      <c r="CA168" s="270">
        <v>0</v>
      </c>
      <c r="CB168" s="270">
        <v>0</v>
      </c>
      <c r="CC168" s="270">
        <v>0</v>
      </c>
      <c r="CD168" s="270">
        <v>0</v>
      </c>
      <c r="CE168" s="270">
        <v>0</v>
      </c>
      <c r="CF168" s="270">
        <v>0</v>
      </c>
      <c r="CG168" s="270">
        <v>335</v>
      </c>
      <c r="CH168" s="270">
        <v>0</v>
      </c>
      <c r="CI168" s="270">
        <v>0</v>
      </c>
      <c r="CJ168" s="270">
        <v>0</v>
      </c>
      <c r="CK168" s="270">
        <v>0</v>
      </c>
      <c r="CL168" s="270">
        <v>0</v>
      </c>
      <c r="CM168" s="270">
        <v>0</v>
      </c>
      <c r="CN168" s="270">
        <v>0</v>
      </c>
      <c r="CO168" s="270">
        <v>0</v>
      </c>
      <c r="CP168" s="270">
        <v>0</v>
      </c>
      <c r="CQ168" s="270">
        <v>0</v>
      </c>
      <c r="CR168" s="270">
        <v>0</v>
      </c>
      <c r="CS168" s="270">
        <v>0</v>
      </c>
      <c r="CT168" s="270">
        <v>0</v>
      </c>
      <c r="CU168" s="270">
        <v>0</v>
      </c>
      <c r="CV168" s="270">
        <v>0</v>
      </c>
      <c r="CW168" s="270">
        <v>0</v>
      </c>
      <c r="CX168" s="270">
        <v>0</v>
      </c>
      <c r="CY168" s="270">
        <v>0</v>
      </c>
      <c r="CZ168" s="270">
        <v>0</v>
      </c>
      <c r="DA168" s="270">
        <v>0</v>
      </c>
      <c r="DB168" s="270">
        <v>0</v>
      </c>
      <c r="DC168" s="270">
        <v>0</v>
      </c>
      <c r="DD168" s="270">
        <v>0</v>
      </c>
      <c r="DE168" s="270">
        <v>0</v>
      </c>
      <c r="DF168" s="270">
        <v>0</v>
      </c>
      <c r="DG168" s="270">
        <v>0</v>
      </c>
      <c r="DH168" s="270">
        <v>0</v>
      </c>
      <c r="DI168" s="270">
        <v>0</v>
      </c>
      <c r="DJ168" s="270">
        <v>0</v>
      </c>
      <c r="DK168" s="270">
        <v>0</v>
      </c>
      <c r="DL168" s="270">
        <v>0</v>
      </c>
      <c r="DM168" s="270">
        <v>0</v>
      </c>
      <c r="DN168" s="270">
        <v>0</v>
      </c>
      <c r="DO168" s="270">
        <v>0</v>
      </c>
      <c r="DP168" s="270">
        <v>0</v>
      </c>
      <c r="DQ168" s="270"/>
      <c r="DR168" s="270">
        <v>0</v>
      </c>
      <c r="DS168" s="270">
        <v>0</v>
      </c>
      <c r="DT168" s="270">
        <v>0</v>
      </c>
      <c r="DU168" s="270">
        <v>0</v>
      </c>
      <c r="DV168" s="270">
        <v>0</v>
      </c>
      <c r="DW168" s="270">
        <v>0</v>
      </c>
      <c r="DX168" s="270">
        <v>0</v>
      </c>
      <c r="DY168" s="270">
        <v>0</v>
      </c>
      <c r="DZ168" s="270">
        <v>0</v>
      </c>
      <c r="EA168" s="270">
        <v>0</v>
      </c>
      <c r="EB168" s="270">
        <v>0</v>
      </c>
      <c r="EC168" s="270">
        <v>0</v>
      </c>
      <c r="ED168" s="270">
        <v>0</v>
      </c>
      <c r="EE168" s="270">
        <v>0</v>
      </c>
      <c r="EF168" s="270">
        <v>0</v>
      </c>
      <c r="EG168" s="270">
        <v>0</v>
      </c>
      <c r="EH168" s="270">
        <v>0</v>
      </c>
      <c r="EI168" s="270">
        <v>0</v>
      </c>
      <c r="EJ168" s="270">
        <v>0</v>
      </c>
      <c r="EK168" s="270">
        <v>0</v>
      </c>
      <c r="EL168" s="270">
        <v>0</v>
      </c>
      <c r="EM168" s="270">
        <v>0</v>
      </c>
      <c r="EN168" s="270">
        <v>0</v>
      </c>
      <c r="EO168" s="270">
        <v>0</v>
      </c>
      <c r="EP168" s="270">
        <v>0</v>
      </c>
      <c r="EQ168" s="270">
        <v>0</v>
      </c>
      <c r="ER168" s="270">
        <v>0</v>
      </c>
      <c r="ES168" s="270">
        <v>0</v>
      </c>
      <c r="ET168" s="270">
        <v>0</v>
      </c>
      <c r="EU168" s="270">
        <v>0</v>
      </c>
      <c r="EV168" s="270">
        <v>0</v>
      </c>
      <c r="EW168" s="270">
        <v>0</v>
      </c>
      <c r="EX168" s="270">
        <v>0</v>
      </c>
      <c r="EY168" s="270">
        <v>0</v>
      </c>
      <c r="EZ168" s="270">
        <v>0</v>
      </c>
      <c r="FA168" s="270">
        <v>0</v>
      </c>
      <c r="FB168" s="270">
        <v>0</v>
      </c>
      <c r="FC168" s="270">
        <v>0</v>
      </c>
      <c r="FD168" s="270">
        <v>0</v>
      </c>
      <c r="FE168" s="270">
        <v>0</v>
      </c>
      <c r="FF168" s="270">
        <v>0</v>
      </c>
      <c r="FG168" s="270">
        <v>0</v>
      </c>
      <c r="FH168" s="270">
        <v>0</v>
      </c>
      <c r="FI168" s="270">
        <v>0</v>
      </c>
      <c r="FJ168" s="270">
        <v>335</v>
      </c>
      <c r="FK168" s="270">
        <v>0</v>
      </c>
      <c r="FL168" s="351">
        <v>0</v>
      </c>
      <c r="FM168" s="323">
        <v>335</v>
      </c>
      <c r="FN168" s="324">
        <v>0</v>
      </c>
      <c r="FO168" s="270"/>
      <c r="FP168" s="89"/>
      <c r="FQ168" s="270"/>
      <c r="FR168" s="319"/>
      <c r="FS168" s="319"/>
      <c r="FT168" s="319"/>
      <c r="FU168" s="319"/>
      <c r="FV168" s="319"/>
      <c r="FW168" s="319"/>
      <c r="FX168" s="319"/>
      <c r="FY168" s="319"/>
      <c r="FZ168" s="319"/>
      <c r="GA168" s="319"/>
      <c r="GB168" s="319"/>
      <c r="GC168" s="319"/>
      <c r="GD168" s="319"/>
      <c r="GE168" s="319"/>
      <c r="GF168" s="319"/>
      <c r="GG168" s="319"/>
      <c r="GH168" s="319"/>
      <c r="GI168" s="319"/>
      <c r="GJ168" s="319"/>
      <c r="GK168" s="319"/>
      <c r="GL168" s="319"/>
      <c r="GM168" s="319"/>
      <c r="GN168" s="319"/>
      <c r="GO168" s="319"/>
      <c r="GP168" s="319"/>
      <c r="GQ168" s="319"/>
      <c r="GR168" s="319"/>
      <c r="GS168" s="319"/>
      <c r="GT168" s="319"/>
      <c r="GU168" s="319"/>
      <c r="GV168" s="319"/>
      <c r="GW168" s="319"/>
      <c r="GX168" s="319"/>
      <c r="GY168" s="319"/>
      <c r="GZ168" s="319"/>
      <c r="HA168" s="319"/>
      <c r="HB168" s="319"/>
      <c r="HC168" s="319"/>
      <c r="HD168" s="319"/>
      <c r="HE168" s="319"/>
      <c r="HF168" s="319"/>
      <c r="HG168" s="319"/>
      <c r="HH168" s="319"/>
      <c r="HI168" s="319"/>
      <c r="HJ168" s="319"/>
      <c r="HK168" s="319"/>
      <c r="HL168" s="319"/>
      <c r="HM168" s="319"/>
      <c r="HN168" s="319"/>
      <c r="HO168" s="319"/>
      <c r="HP168" s="319"/>
      <c r="HQ168" s="319"/>
      <c r="HR168" s="319"/>
      <c r="HS168" s="319"/>
      <c r="HT168" s="319"/>
      <c r="HU168" s="319"/>
      <c r="HV168" s="319"/>
      <c r="HW168" s="319"/>
      <c r="HX168" s="319"/>
      <c r="HY168" s="319"/>
      <c r="HZ168" s="319"/>
      <c r="IA168" s="319"/>
      <c r="IB168" s="319"/>
      <c r="IC168" s="319"/>
      <c r="ID168" s="319"/>
      <c r="IE168" s="319"/>
      <c r="IF168" s="319"/>
      <c r="IG168" s="318"/>
    </row>
    <row r="169" spans="1:241" s="267" customFormat="1" ht="12.75" customHeight="1" x14ac:dyDescent="0.2">
      <c r="A169" s="370" t="s">
        <v>1326</v>
      </c>
      <c r="B169" s="270">
        <v>95</v>
      </c>
      <c r="C169" s="270">
        <v>95</v>
      </c>
      <c r="D169" s="270">
        <v>45</v>
      </c>
      <c r="E169" s="270">
        <v>50</v>
      </c>
      <c r="F169" s="270">
        <v>0</v>
      </c>
      <c r="G169" s="270">
        <v>0</v>
      </c>
      <c r="H169" s="270">
        <v>95</v>
      </c>
      <c r="I169" s="270">
        <v>0</v>
      </c>
      <c r="J169" s="270">
        <v>95</v>
      </c>
      <c r="K169" s="270">
        <v>0</v>
      </c>
      <c r="L169" s="270">
        <v>161.29347826086956</v>
      </c>
      <c r="M169" s="270">
        <v>10</v>
      </c>
      <c r="N169" s="270">
        <v>20</v>
      </c>
      <c r="O169" s="270">
        <v>15</v>
      </c>
      <c r="P169" s="270">
        <v>20</v>
      </c>
      <c r="Q169" s="270">
        <v>10</v>
      </c>
      <c r="R169" s="270" t="s">
        <v>1676</v>
      </c>
      <c r="S169" s="270" t="s">
        <v>1676</v>
      </c>
      <c r="T169" s="270" t="s">
        <v>1676</v>
      </c>
      <c r="U169" s="270"/>
      <c r="V169" s="270"/>
      <c r="W169" s="270">
        <v>87</v>
      </c>
      <c r="X169" s="270">
        <v>54.935483870967744</v>
      </c>
      <c r="Y169" s="270">
        <v>0</v>
      </c>
      <c r="Z169" s="270" t="s">
        <v>1676</v>
      </c>
      <c r="AA169" s="270">
        <v>20</v>
      </c>
      <c r="AB169" s="270">
        <v>30</v>
      </c>
      <c r="AC169" s="270">
        <v>35</v>
      </c>
      <c r="AD169" s="270" t="s">
        <v>1676</v>
      </c>
      <c r="AE169" s="270">
        <v>0</v>
      </c>
      <c r="AF169" s="270">
        <v>40</v>
      </c>
      <c r="AG169" s="270">
        <v>0</v>
      </c>
      <c r="AH169" s="270">
        <v>0</v>
      </c>
      <c r="AI169" s="270">
        <v>0</v>
      </c>
      <c r="AJ169" s="270">
        <v>0</v>
      </c>
      <c r="AK169" s="270">
        <v>0</v>
      </c>
      <c r="AL169" s="270">
        <v>0</v>
      </c>
      <c r="AM169" s="270">
        <v>0</v>
      </c>
      <c r="AN169" s="270">
        <v>0</v>
      </c>
      <c r="AO169" s="270">
        <v>0</v>
      </c>
      <c r="AP169" s="270">
        <v>0</v>
      </c>
      <c r="AQ169" s="270">
        <v>0</v>
      </c>
      <c r="AR169" s="270">
        <v>0</v>
      </c>
      <c r="AS169" s="270">
        <v>0</v>
      </c>
      <c r="AT169" s="270">
        <v>0</v>
      </c>
      <c r="AU169" s="270">
        <v>0</v>
      </c>
      <c r="AV169" s="270">
        <v>0</v>
      </c>
      <c r="AW169" s="270">
        <v>0</v>
      </c>
      <c r="AX169" s="270">
        <v>0</v>
      </c>
      <c r="AY169" s="270">
        <v>50</v>
      </c>
      <c r="AZ169" s="270" t="s">
        <v>1676</v>
      </c>
      <c r="BA169" s="270">
        <v>0</v>
      </c>
      <c r="BB169" s="270" t="s">
        <v>1676</v>
      </c>
      <c r="BC169" s="270">
        <v>0</v>
      </c>
      <c r="BD169" s="270">
        <v>0</v>
      </c>
      <c r="BE169" s="270">
        <v>0</v>
      </c>
      <c r="BF169" s="270">
        <v>0</v>
      </c>
      <c r="BG169" s="270">
        <v>0</v>
      </c>
      <c r="BH169" s="270">
        <v>0</v>
      </c>
      <c r="BI169" s="270">
        <v>0</v>
      </c>
      <c r="BJ169" s="270">
        <v>0</v>
      </c>
      <c r="BK169" s="270">
        <v>0</v>
      </c>
      <c r="BL169" s="270">
        <v>0</v>
      </c>
      <c r="BM169" s="270">
        <v>0</v>
      </c>
      <c r="BN169" s="270">
        <v>0</v>
      </c>
      <c r="BO169" s="270">
        <v>95</v>
      </c>
      <c r="BP169" s="270">
        <v>0</v>
      </c>
      <c r="BQ169" s="270">
        <v>0</v>
      </c>
      <c r="BR169" s="270">
        <v>0</v>
      </c>
      <c r="BS169" s="270">
        <v>0</v>
      </c>
      <c r="BT169" s="270" t="s">
        <v>1676</v>
      </c>
      <c r="BU169" s="270">
        <v>0</v>
      </c>
      <c r="BV169" s="270"/>
      <c r="BW169" s="270">
        <v>0</v>
      </c>
      <c r="BX169" s="270">
        <v>0</v>
      </c>
      <c r="BY169" s="270">
        <v>0</v>
      </c>
      <c r="BZ169" s="270">
        <v>0</v>
      </c>
      <c r="CA169" s="270">
        <v>0</v>
      </c>
      <c r="CB169" s="270">
        <v>0</v>
      </c>
      <c r="CC169" s="270">
        <v>0</v>
      </c>
      <c r="CD169" s="270" t="s">
        <v>1676</v>
      </c>
      <c r="CE169" s="270">
        <v>0</v>
      </c>
      <c r="CF169" s="270">
        <v>0</v>
      </c>
      <c r="CG169" s="270">
        <v>95</v>
      </c>
      <c r="CH169" s="270">
        <v>0</v>
      </c>
      <c r="CI169" s="270">
        <v>0</v>
      </c>
      <c r="CJ169" s="270">
        <v>0</v>
      </c>
      <c r="CK169" s="270">
        <v>0</v>
      </c>
      <c r="CL169" s="270">
        <v>0</v>
      </c>
      <c r="CM169" s="270">
        <v>0</v>
      </c>
      <c r="CN169" s="270">
        <v>0</v>
      </c>
      <c r="CO169" s="270">
        <v>0</v>
      </c>
      <c r="CP169" s="270">
        <v>0</v>
      </c>
      <c r="CQ169" s="270">
        <v>0</v>
      </c>
      <c r="CR169" s="270">
        <v>0</v>
      </c>
      <c r="CS169" s="270">
        <v>0</v>
      </c>
      <c r="CT169" s="270">
        <v>0</v>
      </c>
      <c r="CU169" s="270">
        <v>0</v>
      </c>
      <c r="CV169" s="270">
        <v>95</v>
      </c>
      <c r="CW169" s="270">
        <v>0</v>
      </c>
      <c r="CX169" s="270">
        <v>0</v>
      </c>
      <c r="CY169" s="270">
        <v>0</v>
      </c>
      <c r="CZ169" s="270">
        <v>0</v>
      </c>
      <c r="DA169" s="270">
        <v>0</v>
      </c>
      <c r="DB169" s="270">
        <v>0</v>
      </c>
      <c r="DC169" s="270">
        <v>0</v>
      </c>
      <c r="DD169" s="270">
        <v>0</v>
      </c>
      <c r="DE169" s="270">
        <v>0</v>
      </c>
      <c r="DF169" s="270">
        <v>0</v>
      </c>
      <c r="DG169" s="270">
        <v>0</v>
      </c>
      <c r="DH169" s="270">
        <v>0</v>
      </c>
      <c r="DI169" s="270">
        <v>0</v>
      </c>
      <c r="DJ169" s="270">
        <v>0</v>
      </c>
      <c r="DK169" s="270">
        <v>0</v>
      </c>
      <c r="DL169" s="270">
        <v>0</v>
      </c>
      <c r="DM169" s="270">
        <v>0</v>
      </c>
      <c r="DN169" s="270">
        <v>0</v>
      </c>
      <c r="DO169" s="270">
        <v>0</v>
      </c>
      <c r="DP169" s="270">
        <v>0</v>
      </c>
      <c r="DQ169" s="270"/>
      <c r="DR169" s="270">
        <v>0</v>
      </c>
      <c r="DS169" s="270">
        <v>0</v>
      </c>
      <c r="DT169" s="270">
        <v>0</v>
      </c>
      <c r="DU169" s="270">
        <v>0</v>
      </c>
      <c r="DV169" s="270">
        <v>0</v>
      </c>
      <c r="DW169" s="270">
        <v>0</v>
      </c>
      <c r="DX169" s="270">
        <v>0</v>
      </c>
      <c r="DY169" s="270">
        <v>0</v>
      </c>
      <c r="DZ169" s="270">
        <v>0</v>
      </c>
      <c r="EA169" s="270">
        <v>0</v>
      </c>
      <c r="EB169" s="270">
        <v>0</v>
      </c>
      <c r="EC169" s="270">
        <v>0</v>
      </c>
      <c r="ED169" s="270">
        <v>0</v>
      </c>
      <c r="EE169" s="270">
        <v>0</v>
      </c>
      <c r="EF169" s="270">
        <v>0</v>
      </c>
      <c r="EG169" s="270">
        <v>0</v>
      </c>
      <c r="EH169" s="270">
        <v>0</v>
      </c>
      <c r="EI169" s="270">
        <v>0</v>
      </c>
      <c r="EJ169" s="270">
        <v>0</v>
      </c>
      <c r="EK169" s="270">
        <v>0</v>
      </c>
      <c r="EL169" s="270">
        <v>0</v>
      </c>
      <c r="EM169" s="270">
        <v>0</v>
      </c>
      <c r="EN169" s="270">
        <v>0</v>
      </c>
      <c r="EO169" s="270">
        <v>0</v>
      </c>
      <c r="EP169" s="270">
        <v>0</v>
      </c>
      <c r="EQ169" s="270">
        <v>0</v>
      </c>
      <c r="ER169" s="270">
        <v>0</v>
      </c>
      <c r="ES169" s="270">
        <v>0</v>
      </c>
      <c r="ET169" s="270">
        <v>0</v>
      </c>
      <c r="EU169" s="270">
        <v>0</v>
      </c>
      <c r="EV169" s="270">
        <v>0</v>
      </c>
      <c r="EW169" s="270">
        <v>0</v>
      </c>
      <c r="EX169" s="270">
        <v>0</v>
      </c>
      <c r="EY169" s="270">
        <v>0</v>
      </c>
      <c r="EZ169" s="270">
        <v>0</v>
      </c>
      <c r="FA169" s="270">
        <v>0</v>
      </c>
      <c r="FB169" s="270">
        <v>0</v>
      </c>
      <c r="FC169" s="270">
        <v>0</v>
      </c>
      <c r="FD169" s="270">
        <v>0</v>
      </c>
      <c r="FE169" s="270">
        <v>0</v>
      </c>
      <c r="FF169" s="270">
        <v>0</v>
      </c>
      <c r="FG169" s="270">
        <v>0</v>
      </c>
      <c r="FH169" s="270">
        <v>0</v>
      </c>
      <c r="FI169" s="270">
        <v>0</v>
      </c>
      <c r="FJ169" s="270">
        <v>0</v>
      </c>
      <c r="FK169" s="270">
        <v>0</v>
      </c>
      <c r="FL169" s="351">
        <v>90</v>
      </c>
      <c r="FM169" s="323">
        <v>0</v>
      </c>
      <c r="FN169" s="324">
        <v>90</v>
      </c>
      <c r="FO169" s="270"/>
      <c r="FP169" s="89"/>
      <c r="FQ169" s="270"/>
      <c r="FR169" s="319"/>
      <c r="FS169" s="319"/>
      <c r="FT169" s="319"/>
      <c r="FU169" s="319"/>
      <c r="FV169" s="319"/>
      <c r="FW169" s="319"/>
      <c r="FX169" s="319"/>
      <c r="FY169" s="319"/>
      <c r="FZ169" s="319"/>
      <c r="GA169" s="319"/>
      <c r="GB169" s="319"/>
      <c r="GC169" s="319"/>
      <c r="GD169" s="319"/>
      <c r="GE169" s="319"/>
      <c r="GF169" s="319"/>
      <c r="GG169" s="319"/>
      <c r="GH169" s="319"/>
      <c r="GI169" s="319"/>
      <c r="GJ169" s="319"/>
      <c r="GK169" s="319"/>
      <c r="GL169" s="319"/>
      <c r="GM169" s="319"/>
      <c r="GN169" s="319"/>
      <c r="GO169" s="319"/>
      <c r="GP169" s="319"/>
      <c r="GQ169" s="319"/>
      <c r="GR169" s="319"/>
      <c r="GS169" s="319"/>
      <c r="GT169" s="319"/>
      <c r="GU169" s="319"/>
      <c r="GV169" s="319"/>
      <c r="GW169" s="319"/>
      <c r="GX169" s="319"/>
      <c r="GY169" s="319"/>
      <c r="GZ169" s="319"/>
      <c r="HA169" s="319"/>
      <c r="HB169" s="319"/>
      <c r="HC169" s="319"/>
      <c r="HD169" s="319"/>
      <c r="HE169" s="319"/>
      <c r="HF169" s="319"/>
      <c r="HG169" s="319"/>
      <c r="HH169" s="319"/>
      <c r="HI169" s="319"/>
      <c r="HJ169" s="319"/>
      <c r="HK169" s="319"/>
      <c r="HL169" s="319"/>
      <c r="HM169" s="319"/>
      <c r="HN169" s="319"/>
      <c r="HO169" s="319"/>
      <c r="HP169" s="319"/>
      <c r="HQ169" s="319"/>
      <c r="HR169" s="319"/>
      <c r="HS169" s="319"/>
      <c r="HT169" s="319"/>
      <c r="HU169" s="319"/>
      <c r="HV169" s="319"/>
      <c r="HW169" s="319"/>
      <c r="HX169" s="319"/>
      <c r="HY169" s="319"/>
      <c r="HZ169" s="319"/>
      <c r="IA169" s="319"/>
      <c r="IB169" s="319"/>
      <c r="IC169" s="319"/>
      <c r="ID169" s="320"/>
      <c r="IE169" s="320"/>
      <c r="IF169" s="320"/>
      <c r="IG169" s="321"/>
    </row>
    <row r="170" spans="1:241" ht="12.75" customHeight="1" x14ac:dyDescent="0.2">
      <c r="A170" s="370" t="s">
        <v>221</v>
      </c>
      <c r="B170" s="270">
        <v>191000</v>
      </c>
      <c r="C170" s="270">
        <v>160680</v>
      </c>
      <c r="D170" s="270">
        <v>73590</v>
      </c>
      <c r="E170" s="270">
        <v>87090</v>
      </c>
      <c r="F170" s="270">
        <v>53915</v>
      </c>
      <c r="G170" s="270">
        <v>33035</v>
      </c>
      <c r="H170" s="270">
        <v>58740</v>
      </c>
      <c r="I170" s="270">
        <v>115375</v>
      </c>
      <c r="J170" s="270">
        <v>75625</v>
      </c>
      <c r="K170" s="270">
        <v>355100</v>
      </c>
      <c r="L170" s="270">
        <v>77.70237476165714</v>
      </c>
      <c r="M170" s="270">
        <v>21955</v>
      </c>
      <c r="N170" s="270">
        <v>13070</v>
      </c>
      <c r="O170" s="270">
        <v>6880</v>
      </c>
      <c r="P170" s="270">
        <v>9535</v>
      </c>
      <c r="Q170" s="270">
        <v>4255</v>
      </c>
      <c r="R170" s="270">
        <v>1475</v>
      </c>
      <c r="S170" s="270">
        <v>255</v>
      </c>
      <c r="T170" s="270">
        <v>275</v>
      </c>
      <c r="U170" s="270">
        <v>4.1733758141503445</v>
      </c>
      <c r="V170" s="270">
        <v>2</v>
      </c>
      <c r="W170" s="270">
        <v>42</v>
      </c>
      <c r="X170" s="270">
        <v>54.475437540736642</v>
      </c>
      <c r="Y170" s="270">
        <v>16915</v>
      </c>
      <c r="Z170" s="270">
        <v>19330</v>
      </c>
      <c r="AA170" s="270">
        <v>22885</v>
      </c>
      <c r="AB170" s="270">
        <v>35135</v>
      </c>
      <c r="AC170" s="270">
        <v>50625</v>
      </c>
      <c r="AD170" s="270">
        <v>39930</v>
      </c>
      <c r="AE170" s="270">
        <v>5445</v>
      </c>
      <c r="AF170" s="270">
        <v>3930</v>
      </c>
      <c r="AG170" s="270">
        <v>1395</v>
      </c>
      <c r="AH170" s="270">
        <v>6565</v>
      </c>
      <c r="AI170" s="270">
        <v>920</v>
      </c>
      <c r="AJ170" s="270">
        <v>3820</v>
      </c>
      <c r="AK170" s="270">
        <v>4200</v>
      </c>
      <c r="AL170" s="270">
        <v>8160</v>
      </c>
      <c r="AM170" s="270">
        <v>12185</v>
      </c>
      <c r="AN170" s="270">
        <v>1830</v>
      </c>
      <c r="AO170" s="270">
        <v>4830</v>
      </c>
      <c r="AP170" s="270">
        <v>2985</v>
      </c>
      <c r="AQ170" s="270">
        <v>6665</v>
      </c>
      <c r="AR170" s="270">
        <v>845</v>
      </c>
      <c r="AS170" s="270">
        <v>520</v>
      </c>
      <c r="AT170" s="270">
        <v>3810</v>
      </c>
      <c r="AU170" s="270">
        <v>5045</v>
      </c>
      <c r="AV170" s="270">
        <v>5630</v>
      </c>
      <c r="AW170" s="270">
        <v>4110</v>
      </c>
      <c r="AX170" s="270">
        <v>14780</v>
      </c>
      <c r="AY170" s="270">
        <v>2665</v>
      </c>
      <c r="AZ170" s="270">
        <v>6300</v>
      </c>
      <c r="BA170" s="270">
        <v>26635</v>
      </c>
      <c r="BB170" s="270">
        <v>63190</v>
      </c>
      <c r="BC170" s="270">
        <v>3620</v>
      </c>
      <c r="BD170" s="270">
        <v>27515</v>
      </c>
      <c r="BE170" s="270">
        <v>3780</v>
      </c>
      <c r="BF170" s="270">
        <v>2540</v>
      </c>
      <c r="BG170" s="270">
        <v>1155</v>
      </c>
      <c r="BH170" s="270">
        <v>4095</v>
      </c>
      <c r="BI170" s="270">
        <v>6625</v>
      </c>
      <c r="BJ170" s="270">
        <v>875</v>
      </c>
      <c r="BK170" s="270">
        <v>10925</v>
      </c>
      <c r="BL170" s="270">
        <v>11755</v>
      </c>
      <c r="BM170" s="270">
        <v>22615</v>
      </c>
      <c r="BN170" s="270">
        <v>3360</v>
      </c>
      <c r="BO170" s="270">
        <v>10840</v>
      </c>
      <c r="BP170" s="270">
        <v>8685</v>
      </c>
      <c r="BQ170" s="270">
        <v>7775</v>
      </c>
      <c r="BR170" s="270">
        <v>3260</v>
      </c>
      <c r="BS170" s="270">
        <v>835</v>
      </c>
      <c r="BT170" s="270">
        <v>8710</v>
      </c>
      <c r="BU170" s="270">
        <v>11355</v>
      </c>
      <c r="BV170" s="270"/>
      <c r="BW170" s="270">
        <v>10360</v>
      </c>
      <c r="BX170" s="270">
        <v>720</v>
      </c>
      <c r="BY170" s="270">
        <v>8105</v>
      </c>
      <c r="BZ170" s="270">
        <v>1020</v>
      </c>
      <c r="CA170" s="270">
        <v>390</v>
      </c>
      <c r="CB170" s="270">
        <v>10</v>
      </c>
      <c r="CC170" s="270" t="s">
        <v>1676</v>
      </c>
      <c r="CD170" s="270">
        <v>4380</v>
      </c>
      <c r="CE170" s="270">
        <v>195</v>
      </c>
      <c r="CF170" s="270">
        <v>275</v>
      </c>
      <c r="CG170" s="270">
        <v>145580</v>
      </c>
      <c r="CH170" s="270">
        <v>0</v>
      </c>
      <c r="CI170" s="270">
        <v>20115</v>
      </c>
      <c r="CJ170" s="270">
        <v>6050</v>
      </c>
      <c r="CK170" s="270">
        <v>6705</v>
      </c>
      <c r="CL170" s="270">
        <v>3405</v>
      </c>
      <c r="CM170" s="270">
        <v>6635</v>
      </c>
      <c r="CN170" s="270">
        <v>100</v>
      </c>
      <c r="CO170" s="270">
        <v>0</v>
      </c>
      <c r="CP170" s="270">
        <v>0</v>
      </c>
      <c r="CQ170" s="270">
        <v>475</v>
      </c>
      <c r="CR170" s="270">
        <v>3390</v>
      </c>
      <c r="CS170" s="270">
        <v>0</v>
      </c>
      <c r="CT170" s="270">
        <v>0</v>
      </c>
      <c r="CU170" s="270">
        <v>0</v>
      </c>
      <c r="CV170" s="270">
        <v>2880</v>
      </c>
      <c r="CW170" s="270">
        <v>8090</v>
      </c>
      <c r="CX170" s="270">
        <v>1705</v>
      </c>
      <c r="CY170" s="270">
        <v>1365</v>
      </c>
      <c r="CZ170" s="270">
        <v>975</v>
      </c>
      <c r="DA170" s="270">
        <v>2225</v>
      </c>
      <c r="DB170" s="270">
        <v>0</v>
      </c>
      <c r="DC170" s="270">
        <v>18025</v>
      </c>
      <c r="DD170" s="270">
        <v>17580</v>
      </c>
      <c r="DE170" s="270">
        <v>4395</v>
      </c>
      <c r="DF170" s="270">
        <v>6230</v>
      </c>
      <c r="DG170" s="270">
        <v>0</v>
      </c>
      <c r="DH170" s="270">
        <v>0</v>
      </c>
      <c r="DI170" s="270">
        <v>0</v>
      </c>
      <c r="DJ170" s="270">
        <v>0</v>
      </c>
      <c r="DK170" s="270">
        <v>0</v>
      </c>
      <c r="DL170" s="270">
        <v>1145</v>
      </c>
      <c r="DM170" s="270">
        <v>130</v>
      </c>
      <c r="DN170" s="270" t="s">
        <v>1676</v>
      </c>
      <c r="DO170" s="270">
        <v>5670</v>
      </c>
      <c r="DP170" s="270">
        <v>0</v>
      </c>
      <c r="DQ170" s="270"/>
      <c r="DR170" s="270">
        <v>1160</v>
      </c>
      <c r="DS170" s="270">
        <v>60</v>
      </c>
      <c r="DT170" s="270">
        <v>6325</v>
      </c>
      <c r="DU170" s="270">
        <v>195</v>
      </c>
      <c r="DV170" s="270">
        <v>0</v>
      </c>
      <c r="DW170" s="270">
        <v>0</v>
      </c>
      <c r="DX170" s="270">
        <v>5045</v>
      </c>
      <c r="DY170" s="270">
        <v>11040</v>
      </c>
      <c r="DZ170" s="270">
        <v>0</v>
      </c>
      <c r="EA170" s="270">
        <v>2595</v>
      </c>
      <c r="EB170" s="270">
        <v>0</v>
      </c>
      <c r="EC170" s="270">
        <v>3275</v>
      </c>
      <c r="ED170" s="270">
        <v>7745</v>
      </c>
      <c r="EE170" s="270" t="s">
        <v>1676</v>
      </c>
      <c r="EF170" s="270">
        <v>9065</v>
      </c>
      <c r="EG170" s="270">
        <v>0</v>
      </c>
      <c r="EH170" s="270">
        <v>0</v>
      </c>
      <c r="EI170" s="270">
        <v>0</v>
      </c>
      <c r="EJ170" s="270">
        <v>2505</v>
      </c>
      <c r="EK170" s="270">
        <v>12555</v>
      </c>
      <c r="EL170" s="270">
        <v>5010</v>
      </c>
      <c r="EM170" s="270">
        <v>0</v>
      </c>
      <c r="EN170" s="270">
        <v>0</v>
      </c>
      <c r="EO170" s="270">
        <v>0</v>
      </c>
      <c r="EP170" s="270">
        <v>0</v>
      </c>
      <c r="EQ170" s="270">
        <v>0</v>
      </c>
      <c r="ER170" s="270">
        <v>0</v>
      </c>
      <c r="ES170" s="270">
        <v>0</v>
      </c>
      <c r="ET170" s="270">
        <v>0</v>
      </c>
      <c r="EU170" s="270">
        <v>4940</v>
      </c>
      <c r="EV170" s="270">
        <v>2080</v>
      </c>
      <c r="EW170" s="270">
        <v>70</v>
      </c>
      <c r="EX170" s="270">
        <v>0</v>
      </c>
      <c r="EY170" s="270">
        <v>0</v>
      </c>
      <c r="EZ170" s="270">
        <v>55</v>
      </c>
      <c r="FA170" s="270">
        <v>0</v>
      </c>
      <c r="FB170" s="270">
        <v>0</v>
      </c>
      <c r="FC170" s="270">
        <v>0</v>
      </c>
      <c r="FD170" s="270">
        <v>0</v>
      </c>
      <c r="FE170" s="270">
        <v>0</v>
      </c>
      <c r="FF170" s="270">
        <v>0</v>
      </c>
      <c r="FG170" s="270">
        <v>0</v>
      </c>
      <c r="FH170" s="270">
        <v>0</v>
      </c>
      <c r="FI170" s="270">
        <v>0</v>
      </c>
      <c r="FJ170" s="270">
        <v>0</v>
      </c>
      <c r="FK170" s="270">
        <v>0</v>
      </c>
      <c r="FL170" s="351">
        <v>127810</v>
      </c>
      <c r="FM170" s="323">
        <v>14990</v>
      </c>
      <c r="FN170" s="324">
        <v>57690</v>
      </c>
      <c r="FO170" s="270"/>
      <c r="FP170" s="89"/>
      <c r="FQ170" s="270"/>
      <c r="FR170" s="319"/>
      <c r="FS170" s="319"/>
      <c r="FT170" s="319"/>
      <c r="FU170" s="319"/>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319"/>
      <c r="GS170" s="319"/>
      <c r="GT170" s="319"/>
      <c r="GU170" s="319"/>
      <c r="GV170" s="319"/>
      <c r="GW170" s="319"/>
      <c r="GX170" s="319"/>
      <c r="GY170" s="319"/>
      <c r="GZ170" s="319"/>
      <c r="HA170" s="319"/>
      <c r="HB170" s="319"/>
      <c r="HC170" s="319"/>
      <c r="HD170" s="319"/>
      <c r="HE170" s="319"/>
      <c r="HF170" s="319"/>
      <c r="HG170" s="319"/>
      <c r="HH170" s="319"/>
      <c r="HI170" s="319"/>
      <c r="HJ170" s="319"/>
      <c r="HK170" s="319"/>
      <c r="HL170" s="319"/>
      <c r="HM170" s="319"/>
      <c r="HN170" s="319"/>
      <c r="HO170" s="319"/>
      <c r="HP170" s="319"/>
      <c r="HQ170" s="319"/>
      <c r="HR170" s="319"/>
      <c r="HS170" s="319"/>
      <c r="HT170" s="319"/>
      <c r="HU170" s="319"/>
      <c r="HV170" s="319"/>
      <c r="HW170" s="319"/>
      <c r="HX170" s="319"/>
      <c r="HY170" s="319"/>
      <c r="HZ170" s="319"/>
      <c r="IA170" s="319"/>
      <c r="IB170" s="319"/>
      <c r="IC170" s="319"/>
      <c r="ID170" s="319"/>
      <c r="IE170" s="319"/>
      <c r="IF170" s="319"/>
      <c r="IG170" s="318"/>
    </row>
    <row r="171" spans="1:241" ht="12.75" customHeight="1" x14ac:dyDescent="0.2">
      <c r="A171" s="370" t="s">
        <v>582</v>
      </c>
      <c r="B171" s="270">
        <v>2590</v>
      </c>
      <c r="C171" s="270">
        <v>2060</v>
      </c>
      <c r="D171" s="270">
        <v>1010</v>
      </c>
      <c r="E171" s="270">
        <v>1050</v>
      </c>
      <c r="F171" s="270">
        <v>1345</v>
      </c>
      <c r="G171" s="270">
        <v>410</v>
      </c>
      <c r="H171" s="270">
        <v>155</v>
      </c>
      <c r="I171" s="270">
        <v>2415</v>
      </c>
      <c r="J171" s="270">
        <v>170</v>
      </c>
      <c r="K171" s="270">
        <v>77810</v>
      </c>
      <c r="L171" s="270">
        <v>84.511111111111106</v>
      </c>
      <c r="M171" s="270">
        <v>30</v>
      </c>
      <c r="N171" s="270" t="s">
        <v>1676</v>
      </c>
      <c r="O171" s="270" t="s">
        <v>1676</v>
      </c>
      <c r="P171" s="270" t="s">
        <v>1676</v>
      </c>
      <c r="Q171" s="270" t="s">
        <v>1676</v>
      </c>
      <c r="R171" s="270" t="s">
        <v>1676</v>
      </c>
      <c r="S171" s="270" t="s">
        <v>1676</v>
      </c>
      <c r="T171" s="270" t="s">
        <v>1676</v>
      </c>
      <c r="U171" s="270">
        <v>46.115264797507791</v>
      </c>
      <c r="V171" s="270">
        <v>12</v>
      </c>
      <c r="W171" s="270">
        <v>21</v>
      </c>
      <c r="X171" s="270">
        <v>54.988299531981276</v>
      </c>
      <c r="Y171" s="270" t="s">
        <v>1676</v>
      </c>
      <c r="Z171" s="270">
        <v>440</v>
      </c>
      <c r="AA171" s="270">
        <v>530</v>
      </c>
      <c r="AB171" s="270">
        <v>530</v>
      </c>
      <c r="AC171" s="270">
        <v>355</v>
      </c>
      <c r="AD171" s="270">
        <v>570</v>
      </c>
      <c r="AE171" s="270">
        <v>140</v>
      </c>
      <c r="AF171" s="270">
        <v>10</v>
      </c>
      <c r="AG171" s="270">
        <v>0</v>
      </c>
      <c r="AH171" s="270" t="s">
        <v>1676</v>
      </c>
      <c r="AI171" s="270" t="s">
        <v>1676</v>
      </c>
      <c r="AJ171" s="270" t="s">
        <v>1676</v>
      </c>
      <c r="AK171" s="270" t="s">
        <v>1676</v>
      </c>
      <c r="AL171" s="270">
        <v>0</v>
      </c>
      <c r="AM171" s="270" t="s">
        <v>1676</v>
      </c>
      <c r="AN171" s="270">
        <v>0</v>
      </c>
      <c r="AO171" s="270">
        <v>0</v>
      </c>
      <c r="AP171" s="270">
        <v>0</v>
      </c>
      <c r="AQ171" s="270">
        <v>20</v>
      </c>
      <c r="AR171" s="270">
        <v>0</v>
      </c>
      <c r="AS171" s="270">
        <v>0</v>
      </c>
      <c r="AT171" s="270">
        <v>0</v>
      </c>
      <c r="AU171" s="270">
        <v>0</v>
      </c>
      <c r="AV171" s="270">
        <v>25</v>
      </c>
      <c r="AW171" s="270">
        <v>0</v>
      </c>
      <c r="AX171" s="270">
        <v>215</v>
      </c>
      <c r="AY171" s="270">
        <v>0</v>
      </c>
      <c r="AZ171" s="270" t="s">
        <v>1676</v>
      </c>
      <c r="BA171" s="270">
        <v>130</v>
      </c>
      <c r="BB171" s="270">
        <v>2170</v>
      </c>
      <c r="BC171" s="270">
        <v>15</v>
      </c>
      <c r="BD171" s="270">
        <v>165</v>
      </c>
      <c r="BE171" s="270">
        <v>35</v>
      </c>
      <c r="BF171" s="270">
        <v>20</v>
      </c>
      <c r="BG171" s="270">
        <v>835</v>
      </c>
      <c r="BH171" s="270">
        <v>45</v>
      </c>
      <c r="BI171" s="270">
        <v>0</v>
      </c>
      <c r="BJ171" s="270" t="s">
        <v>1676</v>
      </c>
      <c r="BK171" s="270">
        <v>60</v>
      </c>
      <c r="BL171" s="270">
        <v>65</v>
      </c>
      <c r="BM171" s="270">
        <v>25</v>
      </c>
      <c r="BN171" s="270">
        <v>35</v>
      </c>
      <c r="BO171" s="270">
        <v>65</v>
      </c>
      <c r="BP171" s="270">
        <v>30</v>
      </c>
      <c r="BQ171" s="270">
        <v>0</v>
      </c>
      <c r="BR171" s="270">
        <v>0</v>
      </c>
      <c r="BS171" s="270">
        <v>0</v>
      </c>
      <c r="BT171" s="270">
        <v>515</v>
      </c>
      <c r="BU171" s="270">
        <v>135</v>
      </c>
      <c r="BV171" s="270"/>
      <c r="BW171" s="270">
        <v>15</v>
      </c>
      <c r="BX171" s="270">
        <v>0</v>
      </c>
      <c r="BY171" s="270">
        <v>45</v>
      </c>
      <c r="BZ171" s="270">
        <v>20</v>
      </c>
      <c r="CA171" s="270" t="s">
        <v>1676</v>
      </c>
      <c r="CB171" s="270">
        <v>0</v>
      </c>
      <c r="CC171" s="270" t="s">
        <v>1676</v>
      </c>
      <c r="CD171" s="270">
        <v>30</v>
      </c>
      <c r="CE171" s="270" t="s">
        <v>1676</v>
      </c>
      <c r="CF171" s="270">
        <v>10</v>
      </c>
      <c r="CG171" s="270">
        <v>1940</v>
      </c>
      <c r="CH171" s="270">
        <v>30</v>
      </c>
      <c r="CI171" s="270">
        <v>0</v>
      </c>
      <c r="CJ171" s="270">
        <v>0</v>
      </c>
      <c r="CK171" s="270" t="s">
        <v>1676</v>
      </c>
      <c r="CL171" s="270">
        <v>0</v>
      </c>
      <c r="CM171" s="270">
        <v>0</v>
      </c>
      <c r="CN171" s="270">
        <v>0</v>
      </c>
      <c r="CO171" s="270">
        <v>0</v>
      </c>
      <c r="CP171" s="270">
        <v>0</v>
      </c>
      <c r="CQ171" s="270">
        <v>0</v>
      </c>
      <c r="CR171" s="270">
        <v>0</v>
      </c>
      <c r="CS171" s="270">
        <v>0</v>
      </c>
      <c r="CT171" s="270">
        <v>0</v>
      </c>
      <c r="CU171" s="270">
        <v>0</v>
      </c>
      <c r="CV171" s="270">
        <v>0</v>
      </c>
      <c r="CW171" s="270">
        <v>0</v>
      </c>
      <c r="CX171" s="270">
        <v>0</v>
      </c>
      <c r="CY171" s="270">
        <v>0</v>
      </c>
      <c r="CZ171" s="270">
        <v>0</v>
      </c>
      <c r="DA171" s="270">
        <v>0</v>
      </c>
      <c r="DB171" s="270">
        <v>0</v>
      </c>
      <c r="DC171" s="270" t="s">
        <v>1676</v>
      </c>
      <c r="DD171" s="270">
        <v>0</v>
      </c>
      <c r="DE171" s="270">
        <v>0</v>
      </c>
      <c r="DF171" s="270">
        <v>0</v>
      </c>
      <c r="DG171" s="270">
        <v>0</v>
      </c>
      <c r="DH171" s="270">
        <v>0</v>
      </c>
      <c r="DI171" s="270">
        <v>0</v>
      </c>
      <c r="DJ171" s="270">
        <v>0</v>
      </c>
      <c r="DK171" s="270">
        <v>0</v>
      </c>
      <c r="DL171" s="270">
        <v>0</v>
      </c>
      <c r="DM171" s="270">
        <v>0</v>
      </c>
      <c r="DN171" s="270">
        <v>0</v>
      </c>
      <c r="DO171" s="270">
        <v>0</v>
      </c>
      <c r="DP171" s="270">
        <v>0</v>
      </c>
      <c r="DQ171" s="270"/>
      <c r="DR171" s="270">
        <v>0</v>
      </c>
      <c r="DS171" s="270">
        <v>0</v>
      </c>
      <c r="DT171" s="270">
        <v>0</v>
      </c>
      <c r="DU171" s="270">
        <v>0</v>
      </c>
      <c r="DV171" s="270">
        <v>0</v>
      </c>
      <c r="DW171" s="270">
        <v>0</v>
      </c>
      <c r="DX171" s="270">
        <v>0</v>
      </c>
      <c r="DY171" s="270">
        <v>0</v>
      </c>
      <c r="DZ171" s="270">
        <v>0</v>
      </c>
      <c r="EA171" s="270">
        <v>0</v>
      </c>
      <c r="EB171" s="270">
        <v>0</v>
      </c>
      <c r="EC171" s="270">
        <v>0</v>
      </c>
      <c r="ED171" s="270">
        <v>0</v>
      </c>
      <c r="EE171" s="270">
        <v>0</v>
      </c>
      <c r="EF171" s="270" t="s">
        <v>1676</v>
      </c>
      <c r="EG171" s="270">
        <v>0</v>
      </c>
      <c r="EH171" s="270">
        <v>0</v>
      </c>
      <c r="EI171" s="270">
        <v>0</v>
      </c>
      <c r="EJ171" s="270">
        <v>0</v>
      </c>
      <c r="EK171" s="270">
        <v>0</v>
      </c>
      <c r="EL171" s="270">
        <v>0</v>
      </c>
      <c r="EM171" s="270">
        <v>835</v>
      </c>
      <c r="EN171" s="270">
        <v>0</v>
      </c>
      <c r="EO171" s="270">
        <v>15</v>
      </c>
      <c r="EP171" s="270">
        <v>1500</v>
      </c>
      <c r="EQ171" s="270" t="s">
        <v>1676</v>
      </c>
      <c r="ER171" s="270">
        <v>50</v>
      </c>
      <c r="ES171" s="270">
        <v>0</v>
      </c>
      <c r="ET171" s="270">
        <v>0</v>
      </c>
      <c r="EU171" s="270">
        <v>0</v>
      </c>
      <c r="EV171" s="270">
        <v>0</v>
      </c>
      <c r="EW171" s="270">
        <v>0</v>
      </c>
      <c r="EX171" s="270">
        <v>0</v>
      </c>
      <c r="EY171" s="270">
        <v>0</v>
      </c>
      <c r="EZ171" s="270">
        <v>0</v>
      </c>
      <c r="FA171" s="270">
        <v>0</v>
      </c>
      <c r="FB171" s="270">
        <v>0</v>
      </c>
      <c r="FC171" s="270">
        <v>0</v>
      </c>
      <c r="FD171" s="270">
        <v>0</v>
      </c>
      <c r="FE171" s="270">
        <v>0</v>
      </c>
      <c r="FF171" s="270">
        <v>0</v>
      </c>
      <c r="FG171" s="270">
        <v>0</v>
      </c>
      <c r="FH171" s="270">
        <v>0</v>
      </c>
      <c r="FI171" s="270">
        <v>0</v>
      </c>
      <c r="FJ171" s="270">
        <v>15</v>
      </c>
      <c r="FK171" s="270">
        <v>130</v>
      </c>
      <c r="FL171" s="351">
        <v>420</v>
      </c>
      <c r="FM171" s="323">
        <v>150</v>
      </c>
      <c r="FN171" s="324">
        <v>45</v>
      </c>
      <c r="FO171" s="270"/>
      <c r="FP171" s="89"/>
      <c r="FQ171" s="270"/>
      <c r="FR171" s="319"/>
      <c r="FS171" s="319"/>
      <c r="FT171" s="319"/>
      <c r="FU171" s="319"/>
      <c r="FV171" s="319"/>
      <c r="FW171" s="319"/>
      <c r="FX171" s="319"/>
      <c r="FY171" s="319"/>
      <c r="FZ171" s="319"/>
      <c r="GA171" s="319"/>
      <c r="GB171" s="319"/>
      <c r="GC171" s="319"/>
      <c r="GD171" s="319"/>
      <c r="GE171" s="319"/>
      <c r="GF171" s="319"/>
      <c r="GG171" s="319"/>
      <c r="GH171" s="319"/>
      <c r="GI171" s="319"/>
      <c r="GJ171" s="319"/>
      <c r="GK171" s="319"/>
      <c r="GL171" s="319"/>
      <c r="GM171" s="319"/>
      <c r="GN171" s="319"/>
      <c r="GO171" s="319"/>
      <c r="GP171" s="319"/>
      <c r="GQ171" s="319"/>
      <c r="GR171" s="319"/>
      <c r="GS171" s="319"/>
      <c r="GT171" s="319"/>
      <c r="GU171" s="319"/>
      <c r="GV171" s="319"/>
      <c r="GW171" s="319"/>
      <c r="GX171" s="319"/>
      <c r="GY171" s="319"/>
      <c r="GZ171" s="319"/>
      <c r="HA171" s="319"/>
      <c r="HB171" s="319"/>
      <c r="HC171" s="319"/>
      <c r="HD171" s="319"/>
      <c r="HE171" s="319"/>
      <c r="HF171" s="319"/>
      <c r="HG171" s="319"/>
      <c r="HH171" s="319"/>
      <c r="HI171" s="319"/>
      <c r="HJ171" s="319"/>
      <c r="HK171" s="319"/>
      <c r="HL171" s="319"/>
      <c r="HM171" s="319"/>
      <c r="HN171" s="319"/>
      <c r="HO171" s="319"/>
      <c r="HP171" s="319"/>
      <c r="HQ171" s="319"/>
      <c r="HR171" s="319"/>
      <c r="HS171" s="319"/>
      <c r="HT171" s="319"/>
      <c r="HU171" s="319"/>
      <c r="HV171" s="319"/>
      <c r="HW171" s="319"/>
      <c r="HX171" s="319"/>
      <c r="HY171" s="319"/>
      <c r="HZ171" s="319"/>
      <c r="IA171" s="319"/>
      <c r="IB171" s="319"/>
      <c r="IC171" s="319"/>
      <c r="ID171" s="319"/>
      <c r="IE171" s="319"/>
      <c r="IF171" s="319"/>
      <c r="IG171" s="318"/>
    </row>
    <row r="172" spans="1:241" ht="12.75" customHeight="1" x14ac:dyDescent="0.2">
      <c r="A172" s="370" t="s">
        <v>1551</v>
      </c>
      <c r="B172" s="270" t="s">
        <v>1676</v>
      </c>
      <c r="C172" s="270" t="s">
        <v>1676</v>
      </c>
      <c r="D172" s="270" t="s">
        <v>1676</v>
      </c>
      <c r="E172" s="270" t="s">
        <v>1676</v>
      </c>
      <c r="F172" s="270">
        <v>0</v>
      </c>
      <c r="G172" s="270">
        <v>0</v>
      </c>
      <c r="H172" s="270" t="s">
        <v>1676</v>
      </c>
      <c r="I172" s="270">
        <v>0</v>
      </c>
      <c r="J172" s="270" t="s">
        <v>1676</v>
      </c>
      <c r="K172" s="270">
        <v>0</v>
      </c>
      <c r="L172" s="270" t="s">
        <v>1676</v>
      </c>
      <c r="M172" s="270">
        <v>0</v>
      </c>
      <c r="N172" s="270" t="s">
        <v>1676</v>
      </c>
      <c r="O172" s="270">
        <v>0</v>
      </c>
      <c r="P172" s="270">
        <v>0</v>
      </c>
      <c r="Q172" s="270">
        <v>0</v>
      </c>
      <c r="R172" s="270">
        <v>0</v>
      </c>
      <c r="S172" s="270">
        <v>0</v>
      </c>
      <c r="T172" s="270">
        <v>0</v>
      </c>
      <c r="W172" s="270" t="s">
        <v>1676</v>
      </c>
      <c r="X172" s="270" t="s">
        <v>1676</v>
      </c>
      <c r="Y172" s="270">
        <v>0</v>
      </c>
      <c r="Z172" s="270">
        <v>0</v>
      </c>
      <c r="AA172" s="270">
        <v>0</v>
      </c>
      <c r="AB172" s="270" t="s">
        <v>1676</v>
      </c>
      <c r="AC172" s="270" t="s">
        <v>1676</v>
      </c>
      <c r="AD172" s="270" t="s">
        <v>1676</v>
      </c>
      <c r="AE172" s="270">
        <v>0</v>
      </c>
      <c r="AF172" s="270" t="s">
        <v>1676</v>
      </c>
      <c r="AG172" s="270">
        <v>0</v>
      </c>
      <c r="AH172" s="270">
        <v>0</v>
      </c>
      <c r="AI172" s="270">
        <v>0</v>
      </c>
      <c r="AJ172" s="270">
        <v>0</v>
      </c>
      <c r="AK172" s="270">
        <v>0</v>
      </c>
      <c r="AL172" s="270">
        <v>0</v>
      </c>
      <c r="AM172" s="270">
        <v>0</v>
      </c>
      <c r="AN172" s="270">
        <v>0</v>
      </c>
      <c r="AO172" s="270">
        <v>0</v>
      </c>
      <c r="AP172" s="270">
        <v>0</v>
      </c>
      <c r="AQ172" s="270">
        <v>0</v>
      </c>
      <c r="AR172" s="270">
        <v>0</v>
      </c>
      <c r="AS172" s="270">
        <v>0</v>
      </c>
      <c r="AT172" s="270">
        <v>0</v>
      </c>
      <c r="AU172" s="270">
        <v>0</v>
      </c>
      <c r="AV172" s="270">
        <v>0</v>
      </c>
      <c r="AW172" s="270">
        <v>0</v>
      </c>
      <c r="AX172" s="270">
        <v>0</v>
      </c>
      <c r="AY172" s="270">
        <v>0</v>
      </c>
      <c r="AZ172" s="270">
        <v>0</v>
      </c>
      <c r="BA172" s="270">
        <v>0</v>
      </c>
      <c r="BB172" s="270">
        <v>0</v>
      </c>
      <c r="BC172" s="270">
        <v>0</v>
      </c>
      <c r="BD172" s="270">
        <v>0</v>
      </c>
      <c r="BE172" s="270">
        <v>0</v>
      </c>
      <c r="BF172" s="270">
        <v>0</v>
      </c>
      <c r="BG172" s="270">
        <v>0</v>
      </c>
      <c r="BH172" s="270" t="s">
        <v>1676</v>
      </c>
      <c r="BI172" s="270">
        <v>0</v>
      </c>
      <c r="BJ172" s="270">
        <v>0</v>
      </c>
      <c r="BK172" s="270">
        <v>0</v>
      </c>
      <c r="BL172" s="270">
        <v>0</v>
      </c>
      <c r="BM172" s="270">
        <v>0</v>
      </c>
      <c r="BN172" s="270">
        <v>0</v>
      </c>
      <c r="BO172" s="270">
        <v>0</v>
      </c>
      <c r="BP172" s="270">
        <v>0</v>
      </c>
      <c r="BQ172" s="270">
        <v>0</v>
      </c>
      <c r="BR172" s="270">
        <v>0</v>
      </c>
      <c r="BS172" s="270">
        <v>0</v>
      </c>
      <c r="BT172" s="270">
        <v>0</v>
      </c>
      <c r="BU172" s="270">
        <v>0</v>
      </c>
      <c r="BV172" s="270"/>
      <c r="BW172" s="270">
        <v>0</v>
      </c>
      <c r="BX172" s="270">
        <v>0</v>
      </c>
      <c r="BY172" s="270">
        <v>0</v>
      </c>
      <c r="BZ172" s="270">
        <v>0</v>
      </c>
      <c r="CA172" s="270">
        <v>0</v>
      </c>
      <c r="CB172" s="270">
        <v>0</v>
      </c>
      <c r="CC172" s="270">
        <v>0</v>
      </c>
      <c r="CD172" s="270">
        <v>0</v>
      </c>
      <c r="CE172" s="270">
        <v>0</v>
      </c>
      <c r="CF172" s="270">
        <v>0</v>
      </c>
      <c r="CG172" s="270" t="s">
        <v>1676</v>
      </c>
      <c r="CH172" s="270">
        <v>0</v>
      </c>
      <c r="CI172" s="270">
        <v>0</v>
      </c>
      <c r="CJ172" s="270">
        <v>0</v>
      </c>
      <c r="CK172" s="270" t="s">
        <v>1676</v>
      </c>
      <c r="CL172" s="270">
        <v>0</v>
      </c>
      <c r="CM172" s="270">
        <v>0</v>
      </c>
      <c r="CN172" s="270">
        <v>0</v>
      </c>
      <c r="CO172" s="270">
        <v>0</v>
      </c>
      <c r="CP172" s="270">
        <v>0</v>
      </c>
      <c r="CQ172" s="270">
        <v>0</v>
      </c>
      <c r="CR172" s="270">
        <v>0</v>
      </c>
      <c r="CS172" s="270">
        <v>0</v>
      </c>
      <c r="CT172" s="270">
        <v>0</v>
      </c>
      <c r="CU172" s="270">
        <v>0</v>
      </c>
      <c r="CV172" s="270">
        <v>0</v>
      </c>
      <c r="CW172" s="270">
        <v>0</v>
      </c>
      <c r="CX172" s="270">
        <v>0</v>
      </c>
      <c r="CY172" s="270">
        <v>0</v>
      </c>
      <c r="CZ172" s="270">
        <v>0</v>
      </c>
      <c r="DA172" s="270">
        <v>0</v>
      </c>
      <c r="DB172" s="270">
        <v>0</v>
      </c>
      <c r="DC172" s="270">
        <v>0</v>
      </c>
      <c r="DD172" s="270">
        <v>0</v>
      </c>
      <c r="DE172" s="270">
        <v>0</v>
      </c>
      <c r="DF172" s="270">
        <v>0</v>
      </c>
      <c r="DG172" s="270">
        <v>0</v>
      </c>
      <c r="DH172" s="270">
        <v>0</v>
      </c>
      <c r="DI172" s="270">
        <v>0</v>
      </c>
      <c r="DJ172" s="270">
        <v>0</v>
      </c>
      <c r="DK172" s="270">
        <v>0</v>
      </c>
      <c r="DL172" s="270">
        <v>0</v>
      </c>
      <c r="DM172" s="270">
        <v>0</v>
      </c>
      <c r="DN172" s="270">
        <v>0</v>
      </c>
      <c r="DO172" s="270">
        <v>0</v>
      </c>
      <c r="DP172" s="270">
        <v>0</v>
      </c>
      <c r="DQ172" s="270"/>
      <c r="DR172" s="270">
        <v>0</v>
      </c>
      <c r="DS172" s="270">
        <v>0</v>
      </c>
      <c r="DT172" s="270">
        <v>0</v>
      </c>
      <c r="DU172" s="270">
        <v>0</v>
      </c>
      <c r="DV172" s="270">
        <v>0</v>
      </c>
      <c r="DW172" s="270">
        <v>0</v>
      </c>
      <c r="DX172" s="270">
        <v>0</v>
      </c>
      <c r="DY172" s="270">
        <v>0</v>
      </c>
      <c r="DZ172" s="270">
        <v>0</v>
      </c>
      <c r="EA172" s="270">
        <v>0</v>
      </c>
      <c r="EB172" s="270">
        <v>0</v>
      </c>
      <c r="EC172" s="270">
        <v>0</v>
      </c>
      <c r="ED172" s="270">
        <v>0</v>
      </c>
      <c r="EE172" s="270">
        <v>0</v>
      </c>
      <c r="EF172" s="270">
        <v>0</v>
      </c>
      <c r="EG172" s="270">
        <v>0</v>
      </c>
      <c r="EH172" s="270">
        <v>0</v>
      </c>
      <c r="EI172" s="270">
        <v>0</v>
      </c>
      <c r="EJ172" s="270">
        <v>0</v>
      </c>
      <c r="EK172" s="270">
        <v>0</v>
      </c>
      <c r="EL172" s="270">
        <v>0</v>
      </c>
      <c r="EM172" s="270">
        <v>0</v>
      </c>
      <c r="EN172" s="270">
        <v>0</v>
      </c>
      <c r="EO172" s="270">
        <v>0</v>
      </c>
      <c r="EP172" s="270">
        <v>0</v>
      </c>
      <c r="EQ172" s="270">
        <v>0</v>
      </c>
      <c r="ER172" s="270">
        <v>0</v>
      </c>
      <c r="ES172" s="270">
        <v>0</v>
      </c>
      <c r="ET172" s="270">
        <v>0</v>
      </c>
      <c r="EU172" s="270">
        <v>0</v>
      </c>
      <c r="EV172" s="270">
        <v>0</v>
      </c>
      <c r="EW172" s="270">
        <v>0</v>
      </c>
      <c r="EX172" s="270">
        <v>0</v>
      </c>
      <c r="EY172" s="270">
        <v>0</v>
      </c>
      <c r="EZ172" s="270">
        <v>0</v>
      </c>
      <c r="FA172" s="270">
        <v>0</v>
      </c>
      <c r="FB172" s="270">
        <v>0</v>
      </c>
      <c r="FC172" s="270">
        <v>0</v>
      </c>
      <c r="FD172" s="270">
        <v>0</v>
      </c>
      <c r="FE172" s="270">
        <v>0</v>
      </c>
      <c r="FF172" s="270">
        <v>0</v>
      </c>
      <c r="FG172" s="270">
        <v>0</v>
      </c>
      <c r="FH172" s="270">
        <v>0</v>
      </c>
      <c r="FI172" s="270">
        <v>0</v>
      </c>
      <c r="FJ172" s="270">
        <v>0</v>
      </c>
      <c r="FK172" s="270">
        <v>0</v>
      </c>
      <c r="FL172" s="351" t="s">
        <v>1676</v>
      </c>
      <c r="FM172" s="323">
        <v>0</v>
      </c>
      <c r="FN172" s="324" t="s">
        <v>1676</v>
      </c>
      <c r="FO172" s="270"/>
      <c r="FP172" s="89"/>
      <c r="FQ172" s="270"/>
      <c r="FR172" s="319"/>
      <c r="FS172" s="319"/>
      <c r="FT172" s="319"/>
      <c r="FU172" s="319"/>
      <c r="FV172" s="319"/>
      <c r="FW172" s="319"/>
      <c r="FX172" s="319"/>
      <c r="FY172" s="319"/>
      <c r="FZ172" s="319"/>
      <c r="GA172" s="319"/>
      <c r="GB172" s="319"/>
      <c r="GC172" s="319"/>
      <c r="GD172" s="319"/>
      <c r="GE172" s="319"/>
      <c r="GF172" s="319"/>
      <c r="GG172" s="319"/>
      <c r="GH172" s="319"/>
      <c r="GI172" s="319"/>
      <c r="GJ172" s="319"/>
      <c r="GK172" s="319"/>
      <c r="GL172" s="319"/>
      <c r="GM172" s="319"/>
      <c r="GN172" s="319"/>
      <c r="GO172" s="319"/>
      <c r="GP172" s="319"/>
      <c r="GQ172" s="319"/>
      <c r="GR172" s="319"/>
      <c r="GS172" s="319"/>
      <c r="GT172" s="319"/>
      <c r="GU172" s="319"/>
      <c r="GV172" s="319"/>
      <c r="GW172" s="319"/>
      <c r="GX172" s="319"/>
      <c r="GY172" s="319"/>
      <c r="GZ172" s="319"/>
      <c r="HA172" s="319"/>
      <c r="HB172" s="319"/>
      <c r="HC172" s="319"/>
      <c r="HD172" s="319"/>
      <c r="HE172" s="319"/>
      <c r="HF172" s="319"/>
      <c r="HG172" s="319"/>
      <c r="HH172" s="319"/>
      <c r="HI172" s="319"/>
      <c r="HJ172" s="319"/>
      <c r="HK172" s="319"/>
      <c r="HL172" s="319"/>
      <c r="HM172" s="319"/>
      <c r="HN172" s="319"/>
      <c r="HO172" s="319"/>
      <c r="HP172" s="319"/>
      <c r="HQ172" s="319"/>
      <c r="HR172" s="319"/>
      <c r="HS172" s="319"/>
      <c r="HT172" s="319"/>
      <c r="HU172" s="319"/>
      <c r="HV172" s="319"/>
      <c r="HW172" s="319"/>
      <c r="HX172" s="319"/>
      <c r="HY172" s="319"/>
      <c r="HZ172" s="319"/>
      <c r="IA172" s="319"/>
      <c r="IB172" s="319"/>
      <c r="IC172" s="319"/>
      <c r="ID172" s="319"/>
      <c r="IE172" s="319"/>
      <c r="IF172" s="319"/>
      <c r="IG172" s="318"/>
    </row>
    <row r="173" spans="1:241" s="272" customFormat="1" ht="12.75" customHeight="1" x14ac:dyDescent="0.2">
      <c r="A173" s="370" t="s">
        <v>257</v>
      </c>
      <c r="B173" s="270">
        <v>254340</v>
      </c>
      <c r="C173" s="270">
        <v>220270</v>
      </c>
      <c r="D173" s="270">
        <v>88910</v>
      </c>
      <c r="E173" s="270">
        <v>131360</v>
      </c>
      <c r="F173" s="270">
        <v>52435</v>
      </c>
      <c r="G173" s="270">
        <v>44415</v>
      </c>
      <c r="H173" s="270">
        <v>87415</v>
      </c>
      <c r="I173" s="270">
        <v>142235</v>
      </c>
      <c r="J173" s="270">
        <v>112110</v>
      </c>
      <c r="K173" s="270">
        <v>455735</v>
      </c>
      <c r="L173" s="270">
        <v>47.402486688569162</v>
      </c>
      <c r="M173" s="270">
        <v>40575</v>
      </c>
      <c r="N173" s="270">
        <v>13120</v>
      </c>
      <c r="O173" s="270">
        <v>6405</v>
      </c>
      <c r="P173" s="270">
        <v>6905</v>
      </c>
      <c r="Q173" s="270">
        <v>2280</v>
      </c>
      <c r="R173" s="270">
        <v>885</v>
      </c>
      <c r="S173" s="270">
        <v>260</v>
      </c>
      <c r="T173" s="270">
        <v>185</v>
      </c>
      <c r="U173" s="270">
        <v>4.1455802670255339</v>
      </c>
      <c r="V173" s="270">
        <v>1</v>
      </c>
      <c r="W173" s="270">
        <v>21</v>
      </c>
      <c r="X173" s="270">
        <v>50.148953030213399</v>
      </c>
      <c r="Y173" s="270">
        <v>24535</v>
      </c>
      <c r="Z173" s="270">
        <v>24600</v>
      </c>
      <c r="AA173" s="270">
        <v>48985</v>
      </c>
      <c r="AB173" s="270">
        <v>51425</v>
      </c>
      <c r="AC173" s="270">
        <v>55770</v>
      </c>
      <c r="AD173" s="270">
        <v>37510</v>
      </c>
      <c r="AE173" s="270">
        <v>5735</v>
      </c>
      <c r="AF173" s="270">
        <v>4520</v>
      </c>
      <c r="AG173" s="270">
        <v>1760</v>
      </c>
      <c r="AH173" s="270">
        <v>6140</v>
      </c>
      <c r="AI173" s="270">
        <v>615</v>
      </c>
      <c r="AJ173" s="270">
        <v>5825</v>
      </c>
      <c r="AK173" s="270">
        <v>2140</v>
      </c>
      <c r="AL173" s="270">
        <v>8085</v>
      </c>
      <c r="AM173" s="270">
        <v>11030</v>
      </c>
      <c r="AN173" s="270">
        <v>2510</v>
      </c>
      <c r="AO173" s="270">
        <v>6110</v>
      </c>
      <c r="AP173" s="270">
        <v>8295</v>
      </c>
      <c r="AQ173" s="270">
        <v>6955</v>
      </c>
      <c r="AR173" s="270">
        <v>635</v>
      </c>
      <c r="AS173" s="270">
        <v>595</v>
      </c>
      <c r="AT173" s="270">
        <v>6120</v>
      </c>
      <c r="AU173" s="270">
        <v>12015</v>
      </c>
      <c r="AV173" s="270">
        <v>4750</v>
      </c>
      <c r="AW173" s="270">
        <v>3745</v>
      </c>
      <c r="AX173" s="270">
        <v>21660</v>
      </c>
      <c r="AY173" s="270">
        <v>1555</v>
      </c>
      <c r="AZ173" s="270">
        <v>4950</v>
      </c>
      <c r="BA173" s="270">
        <v>51455</v>
      </c>
      <c r="BB173" s="270">
        <v>82865</v>
      </c>
      <c r="BC173" s="270">
        <v>4805</v>
      </c>
      <c r="BD173" s="270">
        <v>41365</v>
      </c>
      <c r="BE173" s="270">
        <v>8650</v>
      </c>
      <c r="BF173" s="270">
        <v>4915</v>
      </c>
      <c r="BG173" s="270">
        <v>265</v>
      </c>
      <c r="BH173" s="270">
        <v>11865</v>
      </c>
      <c r="BI173" s="270">
        <v>6705</v>
      </c>
      <c r="BJ173" s="270">
        <v>810</v>
      </c>
      <c r="BK173" s="270">
        <v>13760</v>
      </c>
      <c r="BL173" s="270">
        <v>9070</v>
      </c>
      <c r="BM173" s="270">
        <v>19595</v>
      </c>
      <c r="BN173" s="270">
        <v>2875</v>
      </c>
      <c r="BO173" s="270">
        <v>8620</v>
      </c>
      <c r="BP173" s="270">
        <v>13080</v>
      </c>
      <c r="BQ173" s="270">
        <v>27295</v>
      </c>
      <c r="BR173" s="270">
        <v>4065</v>
      </c>
      <c r="BS173" s="270">
        <v>1075</v>
      </c>
      <c r="BT173" s="270">
        <v>14500</v>
      </c>
      <c r="BU173" s="270">
        <v>8515</v>
      </c>
      <c r="BV173" s="270"/>
      <c r="BW173" s="270">
        <v>18450</v>
      </c>
      <c r="BX173" s="270">
        <v>780</v>
      </c>
      <c r="BY173" s="270">
        <v>4235</v>
      </c>
      <c r="BZ173" s="270">
        <v>370</v>
      </c>
      <c r="CA173" s="270">
        <v>450</v>
      </c>
      <c r="CB173" s="270">
        <v>30</v>
      </c>
      <c r="CC173" s="270" t="s">
        <v>1676</v>
      </c>
      <c r="CD173" s="270">
        <v>7620</v>
      </c>
      <c r="CE173" s="270">
        <v>355</v>
      </c>
      <c r="CF173" s="270">
        <v>890</v>
      </c>
      <c r="CG173" s="270">
        <v>205540</v>
      </c>
      <c r="CH173" s="270">
        <v>15</v>
      </c>
      <c r="CI173" s="270">
        <v>15535</v>
      </c>
      <c r="CJ173" s="270">
        <v>5200</v>
      </c>
      <c r="CK173" s="270">
        <v>6040</v>
      </c>
      <c r="CL173" s="270">
        <v>5490</v>
      </c>
      <c r="CM173" s="270">
        <v>6625</v>
      </c>
      <c r="CN173" s="270">
        <v>1075</v>
      </c>
      <c r="CO173" s="270">
        <v>0</v>
      </c>
      <c r="CP173" s="270">
        <v>0</v>
      </c>
      <c r="CQ173" s="270">
        <v>0</v>
      </c>
      <c r="CR173" s="270">
        <v>0</v>
      </c>
      <c r="CS173" s="270">
        <v>0</v>
      </c>
      <c r="CT173" s="270">
        <v>0</v>
      </c>
      <c r="CU173" s="270">
        <v>0</v>
      </c>
      <c r="CV173" s="270">
        <v>2880</v>
      </c>
      <c r="CW173" s="270">
        <v>2635</v>
      </c>
      <c r="CX173" s="270">
        <v>1615</v>
      </c>
      <c r="CY173" s="270">
        <v>315</v>
      </c>
      <c r="CZ173" s="270">
        <v>11335</v>
      </c>
      <c r="DA173" s="270">
        <v>1240</v>
      </c>
      <c r="DB173" s="270">
        <v>105</v>
      </c>
      <c r="DC173" s="270">
        <v>5400</v>
      </c>
      <c r="DD173" s="270">
        <v>24085</v>
      </c>
      <c r="DE173" s="270">
        <v>10560</v>
      </c>
      <c r="DF173" s="270">
        <v>17445</v>
      </c>
      <c r="DG173" s="270">
        <v>0</v>
      </c>
      <c r="DH173" s="270">
        <v>380</v>
      </c>
      <c r="DI173" s="270">
        <v>25</v>
      </c>
      <c r="DJ173" s="270">
        <v>0</v>
      </c>
      <c r="DK173" s="270">
        <v>0</v>
      </c>
      <c r="DL173" s="270">
        <v>240</v>
      </c>
      <c r="DM173" s="270">
        <v>0</v>
      </c>
      <c r="DN173" s="270">
        <v>0</v>
      </c>
      <c r="DO173" s="270">
        <v>8950</v>
      </c>
      <c r="DP173" s="270">
        <v>0</v>
      </c>
      <c r="DQ173" s="270"/>
      <c r="DR173" s="270">
        <v>0</v>
      </c>
      <c r="DS173" s="270">
        <v>135</v>
      </c>
      <c r="DT173" s="270">
        <v>9040</v>
      </c>
      <c r="DU173" s="270">
        <v>845</v>
      </c>
      <c r="DV173" s="270">
        <v>0</v>
      </c>
      <c r="DW173" s="270">
        <v>260</v>
      </c>
      <c r="DX173" s="270">
        <v>7050</v>
      </c>
      <c r="DY173" s="270">
        <v>18775</v>
      </c>
      <c r="DZ173" s="270" t="s">
        <v>1676</v>
      </c>
      <c r="EA173" s="270">
        <v>11415</v>
      </c>
      <c r="EB173" s="270">
        <v>0</v>
      </c>
      <c r="EC173" s="270">
        <v>1695</v>
      </c>
      <c r="ED173" s="270">
        <v>14020</v>
      </c>
      <c r="EE173" s="270">
        <v>185</v>
      </c>
      <c r="EF173" s="270">
        <v>11605</v>
      </c>
      <c r="EG173" s="270">
        <v>0</v>
      </c>
      <c r="EH173" s="270">
        <v>0</v>
      </c>
      <c r="EI173" s="270">
        <v>0</v>
      </c>
      <c r="EJ173" s="270">
        <v>22790</v>
      </c>
      <c r="EK173" s="270">
        <v>10130</v>
      </c>
      <c r="EL173" s="270">
        <v>11365</v>
      </c>
      <c r="EM173" s="270">
        <v>0</v>
      </c>
      <c r="EN173" s="270">
        <v>0</v>
      </c>
      <c r="EO173" s="270">
        <v>0</v>
      </c>
      <c r="EP173" s="270" t="s">
        <v>1676</v>
      </c>
      <c r="EQ173" s="270">
        <v>0</v>
      </c>
      <c r="ER173" s="270">
        <v>0</v>
      </c>
      <c r="ES173" s="270">
        <v>0</v>
      </c>
      <c r="ET173" s="270">
        <v>0</v>
      </c>
      <c r="EU173" s="270">
        <v>5925</v>
      </c>
      <c r="EV173" s="270">
        <v>70</v>
      </c>
      <c r="EW173" s="270">
        <v>0</v>
      </c>
      <c r="EX173" s="270">
        <v>0</v>
      </c>
      <c r="EY173" s="270">
        <v>0</v>
      </c>
      <c r="EZ173" s="270">
        <v>775</v>
      </c>
      <c r="FA173" s="270">
        <v>0</v>
      </c>
      <c r="FB173" s="270">
        <v>0</v>
      </c>
      <c r="FC173" s="270" t="s">
        <v>1676</v>
      </c>
      <c r="FD173" s="270">
        <v>0</v>
      </c>
      <c r="FE173" s="270">
        <v>0</v>
      </c>
      <c r="FF173" s="270">
        <v>0</v>
      </c>
      <c r="FG173" s="270">
        <v>0</v>
      </c>
      <c r="FH173" s="270">
        <v>0</v>
      </c>
      <c r="FI173" s="270">
        <v>0</v>
      </c>
      <c r="FJ173" s="270">
        <v>195</v>
      </c>
      <c r="FK173" s="270">
        <v>885</v>
      </c>
      <c r="FL173" s="351">
        <v>171475</v>
      </c>
      <c r="FM173" s="323">
        <v>36010</v>
      </c>
      <c r="FN173" s="324">
        <v>70615</v>
      </c>
      <c r="FO173" s="13"/>
      <c r="FP173" s="89"/>
      <c r="FQ173" s="13"/>
      <c r="FR173" s="89"/>
      <c r="FS173" s="89"/>
      <c r="FT173" s="89"/>
      <c r="FU173" s="89"/>
      <c r="FV173" s="89"/>
      <c r="FW173" s="89"/>
      <c r="FX173" s="89"/>
      <c r="FY173" s="89"/>
      <c r="FZ173" s="89"/>
      <c r="GA173" s="89"/>
      <c r="GB173" s="89"/>
      <c r="GC173" s="89"/>
      <c r="GD173" s="89"/>
      <c r="GE173" s="89"/>
      <c r="GF173" s="89"/>
      <c r="GG173" s="89"/>
      <c r="GH173" s="89"/>
      <c r="GI173" s="89"/>
      <c r="GJ173" s="89"/>
      <c r="GK173" s="89"/>
      <c r="GL173" s="89"/>
      <c r="GM173" s="89"/>
      <c r="GN173" s="89"/>
      <c r="GO173" s="89"/>
      <c r="GP173" s="89"/>
      <c r="GQ173" s="89"/>
      <c r="GR173" s="89"/>
      <c r="GS173" s="89"/>
      <c r="GT173" s="89"/>
      <c r="GU173" s="89"/>
      <c r="GV173" s="89"/>
      <c r="GW173" s="89"/>
      <c r="GX173" s="89"/>
      <c r="GY173" s="89"/>
      <c r="GZ173" s="89"/>
      <c r="HA173" s="89"/>
      <c r="HB173" s="89"/>
      <c r="HC173" s="89"/>
      <c r="HD173" s="89"/>
      <c r="HE173" s="89"/>
      <c r="HF173" s="89"/>
      <c r="HG173" s="89"/>
      <c r="HH173" s="89"/>
      <c r="HI173" s="89"/>
      <c r="HJ173" s="89"/>
      <c r="HK173" s="89"/>
      <c r="HL173" s="89"/>
      <c r="HM173" s="89"/>
      <c r="HN173" s="89"/>
      <c r="HO173" s="89"/>
      <c r="HP173" s="89"/>
      <c r="HQ173" s="89"/>
      <c r="HR173" s="89"/>
      <c r="HS173" s="89"/>
      <c r="HT173" s="89"/>
      <c r="HU173" s="89"/>
      <c r="HV173" s="89"/>
      <c r="HW173" s="89"/>
      <c r="HX173" s="89"/>
      <c r="HY173" s="89"/>
      <c r="HZ173" s="89"/>
      <c r="IA173" s="89"/>
      <c r="IB173" s="89"/>
      <c r="IC173" s="89"/>
      <c r="ID173" s="89"/>
      <c r="IE173" s="89"/>
      <c r="IF173" s="89"/>
      <c r="IG173" s="322"/>
    </row>
    <row r="174" spans="1:241" ht="12.75" customHeight="1" x14ac:dyDescent="0.2">
      <c r="A174" s="370" t="s">
        <v>748</v>
      </c>
      <c r="B174" s="270">
        <v>40095</v>
      </c>
      <c r="C174" s="270">
        <v>34195</v>
      </c>
      <c r="D174" s="270">
        <v>15555</v>
      </c>
      <c r="E174" s="270">
        <v>18640</v>
      </c>
      <c r="F174" s="270">
        <v>13270</v>
      </c>
      <c r="G174" s="270">
        <v>2195</v>
      </c>
      <c r="H174" s="270">
        <v>16285</v>
      </c>
      <c r="I174" s="270">
        <v>23705</v>
      </c>
      <c r="J174" s="270">
        <v>16390</v>
      </c>
      <c r="K174" s="270">
        <v>107185</v>
      </c>
      <c r="L174" s="270">
        <v>63.607314850969672</v>
      </c>
      <c r="M174" s="270">
        <v>8385</v>
      </c>
      <c r="N174" s="270">
        <v>2560</v>
      </c>
      <c r="O174" s="270">
        <v>1150</v>
      </c>
      <c r="P174" s="270">
        <v>2000</v>
      </c>
      <c r="Q174" s="270">
        <v>860</v>
      </c>
      <c r="R174" s="270">
        <v>275</v>
      </c>
      <c r="S174" s="270">
        <v>20</v>
      </c>
      <c r="T174" s="270">
        <v>115</v>
      </c>
      <c r="U174" s="270">
        <v>5.8308365595017673</v>
      </c>
      <c r="V174" s="270">
        <v>2</v>
      </c>
      <c r="W174" s="270">
        <v>27</v>
      </c>
      <c r="X174" s="270">
        <v>60.408092646615444</v>
      </c>
      <c r="Y174" s="270">
        <v>2895</v>
      </c>
      <c r="Z174" s="270">
        <v>2535</v>
      </c>
      <c r="AA174" s="270">
        <v>3245</v>
      </c>
      <c r="AB174" s="270">
        <v>6200</v>
      </c>
      <c r="AC174" s="270">
        <v>11760</v>
      </c>
      <c r="AD174" s="270">
        <v>11170</v>
      </c>
      <c r="AE174" s="270">
        <v>1965</v>
      </c>
      <c r="AF174" s="270">
        <v>535</v>
      </c>
      <c r="AG174" s="270">
        <v>210</v>
      </c>
      <c r="AH174" s="270">
        <v>1815</v>
      </c>
      <c r="AI174" s="270">
        <v>145</v>
      </c>
      <c r="AJ174" s="270">
        <v>765</v>
      </c>
      <c r="AK174" s="270">
        <v>580</v>
      </c>
      <c r="AL174" s="270">
        <v>2405</v>
      </c>
      <c r="AM174" s="270">
        <v>3095</v>
      </c>
      <c r="AN174" s="270">
        <v>310</v>
      </c>
      <c r="AO174" s="270">
        <v>75</v>
      </c>
      <c r="AP174" s="270">
        <v>1130</v>
      </c>
      <c r="AQ174" s="270">
        <v>1680</v>
      </c>
      <c r="AR174" s="270">
        <v>150</v>
      </c>
      <c r="AS174" s="270">
        <v>105</v>
      </c>
      <c r="AT174" s="270">
        <v>485</v>
      </c>
      <c r="AU174" s="270">
        <v>995</v>
      </c>
      <c r="AV174" s="270">
        <v>480</v>
      </c>
      <c r="AW174" s="270">
        <v>915</v>
      </c>
      <c r="AX174" s="270">
        <v>3820</v>
      </c>
      <c r="AY174" s="270">
        <v>210</v>
      </c>
      <c r="AZ174" s="270">
        <v>1870</v>
      </c>
      <c r="BA174" s="270">
        <v>4295</v>
      </c>
      <c r="BB174" s="270">
        <v>14020</v>
      </c>
      <c r="BC174" s="270">
        <v>1400</v>
      </c>
      <c r="BD174" s="270">
        <v>6570</v>
      </c>
      <c r="BE174" s="270">
        <v>690</v>
      </c>
      <c r="BF174" s="270">
        <v>410</v>
      </c>
      <c r="BG174" s="270">
        <v>395</v>
      </c>
      <c r="BH174" s="270">
        <v>580</v>
      </c>
      <c r="BI174" s="270">
        <v>1950</v>
      </c>
      <c r="BJ174" s="270">
        <v>160</v>
      </c>
      <c r="BK174" s="270">
        <v>1615</v>
      </c>
      <c r="BL174" s="270">
        <v>2075</v>
      </c>
      <c r="BM174" s="270">
        <v>4475</v>
      </c>
      <c r="BN174" s="270">
        <v>470</v>
      </c>
      <c r="BO174" s="270">
        <v>2110</v>
      </c>
      <c r="BP174" s="270">
        <v>1720</v>
      </c>
      <c r="BQ174" s="270">
        <v>1300</v>
      </c>
      <c r="BR174" s="270">
        <v>460</v>
      </c>
      <c r="BS174" s="270">
        <v>60</v>
      </c>
      <c r="BT174" s="270">
        <v>4115</v>
      </c>
      <c r="BU174" s="270">
        <v>1965</v>
      </c>
      <c r="BV174" s="270"/>
      <c r="BW174" s="270">
        <v>1675</v>
      </c>
      <c r="BX174" s="270">
        <v>165</v>
      </c>
      <c r="BY174" s="270">
        <v>1815</v>
      </c>
      <c r="BZ174" s="270">
        <v>295</v>
      </c>
      <c r="CA174" s="270">
        <v>35</v>
      </c>
      <c r="CB174" s="270" t="s">
        <v>1676</v>
      </c>
      <c r="CC174" s="270" t="s">
        <v>1676</v>
      </c>
      <c r="CD174" s="270">
        <v>1025</v>
      </c>
      <c r="CE174" s="270">
        <v>35</v>
      </c>
      <c r="CF174" s="270">
        <v>75</v>
      </c>
      <c r="CG174" s="270">
        <v>30745</v>
      </c>
      <c r="CH174" s="270">
        <v>0</v>
      </c>
      <c r="CI174" s="270">
        <v>4575</v>
      </c>
      <c r="CJ174" s="270">
        <v>1235</v>
      </c>
      <c r="CK174" s="270">
        <v>2745</v>
      </c>
      <c r="CL174" s="270">
        <v>615</v>
      </c>
      <c r="CM174" s="270">
        <v>2020</v>
      </c>
      <c r="CN174" s="270">
        <v>585</v>
      </c>
      <c r="CO174" s="270">
        <v>0</v>
      </c>
      <c r="CP174" s="270">
        <v>0</v>
      </c>
      <c r="CQ174" s="270">
        <v>0</v>
      </c>
      <c r="CR174" s="270">
        <v>180</v>
      </c>
      <c r="CS174" s="270">
        <v>0</v>
      </c>
      <c r="CT174" s="270">
        <v>0</v>
      </c>
      <c r="CU174" s="270">
        <v>0</v>
      </c>
      <c r="CV174" s="270">
        <v>0</v>
      </c>
      <c r="CW174" s="270">
        <v>0</v>
      </c>
      <c r="CX174" s="270">
        <v>0</v>
      </c>
      <c r="CY174" s="270">
        <v>0</v>
      </c>
      <c r="CZ174" s="270" t="s">
        <v>1676</v>
      </c>
      <c r="DA174" s="270">
        <v>555</v>
      </c>
      <c r="DB174" s="270">
        <v>0</v>
      </c>
      <c r="DC174" s="270">
        <v>13135</v>
      </c>
      <c r="DD174" s="270">
        <v>180</v>
      </c>
      <c r="DE174" s="270">
        <v>0</v>
      </c>
      <c r="DF174" s="270">
        <v>0</v>
      </c>
      <c r="DG174" s="270">
        <v>0</v>
      </c>
      <c r="DH174" s="270">
        <v>0</v>
      </c>
      <c r="DI174" s="270">
        <v>0</v>
      </c>
      <c r="DJ174" s="270">
        <v>0</v>
      </c>
      <c r="DK174" s="270">
        <v>0</v>
      </c>
      <c r="DL174" s="270">
        <v>0</v>
      </c>
      <c r="DM174" s="270">
        <v>0</v>
      </c>
      <c r="DN174" s="270" t="s">
        <v>1676</v>
      </c>
      <c r="DO174" s="270">
        <v>685</v>
      </c>
      <c r="DP174" s="270">
        <v>0</v>
      </c>
      <c r="DQ174" s="270"/>
      <c r="DR174" s="270">
        <v>0</v>
      </c>
      <c r="DS174" s="270" t="s">
        <v>1676</v>
      </c>
      <c r="DT174" s="270">
        <v>265</v>
      </c>
      <c r="DU174" s="270">
        <v>0</v>
      </c>
      <c r="DV174" s="270">
        <v>0</v>
      </c>
      <c r="DW174" s="270">
        <v>0</v>
      </c>
      <c r="DX174" s="270" t="s">
        <v>1676</v>
      </c>
      <c r="DY174" s="270">
        <v>850</v>
      </c>
      <c r="DZ174" s="270">
        <v>0</v>
      </c>
      <c r="EA174" s="270">
        <v>0</v>
      </c>
      <c r="EB174" s="270">
        <v>0</v>
      </c>
      <c r="EC174" s="270">
        <v>0</v>
      </c>
      <c r="ED174" s="270">
        <v>2700</v>
      </c>
      <c r="EE174" s="270">
        <v>0</v>
      </c>
      <c r="EF174" s="270">
        <v>80</v>
      </c>
      <c r="EG174" s="270">
        <v>0</v>
      </c>
      <c r="EH174" s="270">
        <v>0</v>
      </c>
      <c r="EI174" s="270">
        <v>0</v>
      </c>
      <c r="EJ174" s="270">
        <v>0</v>
      </c>
      <c r="EK174" s="270">
        <v>1755</v>
      </c>
      <c r="EL174" s="270">
        <v>325</v>
      </c>
      <c r="EM174" s="270">
        <v>0</v>
      </c>
      <c r="EN174" s="270">
        <v>0</v>
      </c>
      <c r="EO174" s="270">
        <v>0</v>
      </c>
      <c r="EP174" s="270">
        <v>300</v>
      </c>
      <c r="EQ174" s="270" t="s">
        <v>1676</v>
      </c>
      <c r="ER174" s="270">
        <v>0</v>
      </c>
      <c r="ES174" s="270">
        <v>0</v>
      </c>
      <c r="ET174" s="270">
        <v>70</v>
      </c>
      <c r="EU174" s="270">
        <v>2690</v>
      </c>
      <c r="EV174" s="270">
        <v>0</v>
      </c>
      <c r="EW174" s="270">
        <v>0</v>
      </c>
      <c r="EX174" s="270">
        <v>0</v>
      </c>
      <c r="EY174" s="270">
        <v>0</v>
      </c>
      <c r="EZ174" s="270">
        <v>1530</v>
      </c>
      <c r="FA174" s="270">
        <v>0</v>
      </c>
      <c r="FB174" s="270">
        <v>0</v>
      </c>
      <c r="FC174" s="270">
        <v>0</v>
      </c>
      <c r="FD174" s="270">
        <v>0</v>
      </c>
      <c r="FE174" s="270">
        <v>0</v>
      </c>
      <c r="FF174" s="270">
        <v>0</v>
      </c>
      <c r="FG174" s="270">
        <v>0</v>
      </c>
      <c r="FH174" s="270">
        <v>0</v>
      </c>
      <c r="FI174" s="270">
        <v>0</v>
      </c>
      <c r="FJ174" s="270">
        <v>3010</v>
      </c>
      <c r="FK174" s="270">
        <v>0</v>
      </c>
      <c r="FL174" s="351">
        <v>26075</v>
      </c>
      <c r="FM174" s="323">
        <v>2445</v>
      </c>
      <c r="FN174" s="324">
        <v>15365</v>
      </c>
      <c r="FO174" s="270"/>
      <c r="FP174" s="89"/>
      <c r="FQ174" s="270"/>
      <c r="FR174" s="319"/>
      <c r="FS174" s="319"/>
      <c r="FT174" s="319"/>
      <c r="FU174" s="319"/>
      <c r="FV174" s="319"/>
      <c r="FW174" s="319"/>
      <c r="FX174" s="319"/>
      <c r="FY174" s="319"/>
      <c r="FZ174" s="319"/>
      <c r="GA174" s="319"/>
      <c r="GB174" s="319"/>
      <c r="GC174" s="319"/>
      <c r="GD174" s="319"/>
      <c r="GE174" s="319"/>
      <c r="GF174" s="319"/>
      <c r="GG174" s="319"/>
      <c r="GH174" s="319"/>
      <c r="GI174" s="319"/>
      <c r="GJ174" s="319"/>
      <c r="GK174" s="319"/>
      <c r="GL174" s="319"/>
      <c r="GM174" s="319"/>
      <c r="GN174" s="319"/>
      <c r="GO174" s="319"/>
      <c r="GP174" s="319"/>
      <c r="GQ174" s="319"/>
      <c r="GR174" s="319"/>
      <c r="GS174" s="319"/>
      <c r="GT174" s="319"/>
      <c r="GU174" s="319"/>
      <c r="GV174" s="319"/>
      <c r="GW174" s="319"/>
      <c r="GX174" s="319"/>
      <c r="GY174" s="319"/>
      <c r="GZ174" s="319"/>
      <c r="HA174" s="319"/>
      <c r="HB174" s="319"/>
      <c r="HC174" s="319"/>
      <c r="HD174" s="319"/>
      <c r="HE174" s="319"/>
      <c r="HF174" s="319"/>
      <c r="HG174" s="319"/>
      <c r="HH174" s="319"/>
      <c r="HI174" s="319"/>
      <c r="HJ174" s="319"/>
      <c r="HK174" s="319"/>
      <c r="HL174" s="319"/>
      <c r="HM174" s="319"/>
      <c r="HN174" s="319"/>
      <c r="HO174" s="319"/>
      <c r="HP174" s="319"/>
      <c r="HQ174" s="319"/>
      <c r="HR174" s="319"/>
      <c r="HS174" s="319"/>
      <c r="HT174" s="319"/>
      <c r="HU174" s="319"/>
      <c r="HV174" s="319"/>
      <c r="HW174" s="319"/>
      <c r="HX174" s="319"/>
      <c r="HY174" s="319"/>
      <c r="HZ174" s="319"/>
      <c r="IA174" s="319"/>
      <c r="IB174" s="319"/>
      <c r="IC174" s="319"/>
      <c r="ID174" s="319"/>
      <c r="IE174" s="319"/>
      <c r="IF174" s="319"/>
      <c r="IG174" s="318"/>
    </row>
    <row r="175" spans="1:241" ht="12.75" customHeight="1" x14ac:dyDescent="0.2">
      <c r="A175" s="370" t="s">
        <v>414</v>
      </c>
      <c r="B175" s="270">
        <v>79690</v>
      </c>
      <c r="C175" s="270">
        <v>66120</v>
      </c>
      <c r="D175" s="270">
        <v>30110</v>
      </c>
      <c r="E175" s="270">
        <v>36015</v>
      </c>
      <c r="F175" s="270">
        <v>24915</v>
      </c>
      <c r="G175" s="270">
        <v>10805</v>
      </c>
      <c r="H175" s="270">
        <v>25810</v>
      </c>
      <c r="I175" s="270">
        <v>47110</v>
      </c>
      <c r="J175" s="270">
        <v>32580</v>
      </c>
      <c r="K175" s="270">
        <v>151340</v>
      </c>
      <c r="L175" s="270">
        <v>77.060529566571788</v>
      </c>
      <c r="M175" s="270">
        <v>8115</v>
      </c>
      <c r="N175" s="270">
        <v>3150</v>
      </c>
      <c r="O175" s="270">
        <v>1605</v>
      </c>
      <c r="P175" s="270">
        <v>3180</v>
      </c>
      <c r="Q175" s="270">
        <v>1865</v>
      </c>
      <c r="R175" s="270">
        <v>490</v>
      </c>
      <c r="S175" s="270">
        <v>170</v>
      </c>
      <c r="T175" s="270">
        <v>50</v>
      </c>
      <c r="U175" s="270">
        <v>4.3893105719932404</v>
      </c>
      <c r="V175" s="270">
        <v>2</v>
      </c>
      <c r="W175" s="270">
        <v>36</v>
      </c>
      <c r="X175" s="270">
        <v>60.029957884278957</v>
      </c>
      <c r="Y175" s="270">
        <v>6015</v>
      </c>
      <c r="Z175" s="270">
        <v>6000</v>
      </c>
      <c r="AA175" s="270">
        <v>7165</v>
      </c>
      <c r="AB175" s="270">
        <v>11645</v>
      </c>
      <c r="AC175" s="270">
        <v>20495</v>
      </c>
      <c r="AD175" s="270">
        <v>23980</v>
      </c>
      <c r="AE175" s="270">
        <v>4215</v>
      </c>
      <c r="AF175" s="270">
        <v>710</v>
      </c>
      <c r="AG175" s="270">
        <v>430</v>
      </c>
      <c r="AH175" s="270">
        <v>7315</v>
      </c>
      <c r="AI175" s="270">
        <v>380</v>
      </c>
      <c r="AJ175" s="270">
        <v>1435</v>
      </c>
      <c r="AK175" s="270">
        <v>825</v>
      </c>
      <c r="AL175" s="270">
        <v>3320</v>
      </c>
      <c r="AM175" s="270">
        <v>4925</v>
      </c>
      <c r="AN175" s="270">
        <v>625</v>
      </c>
      <c r="AO175" s="270">
        <v>15</v>
      </c>
      <c r="AP175" s="270">
        <v>325</v>
      </c>
      <c r="AQ175" s="270">
        <v>2550</v>
      </c>
      <c r="AR175" s="270">
        <v>360</v>
      </c>
      <c r="AS175" s="270">
        <v>195</v>
      </c>
      <c r="AT175" s="270">
        <v>1210</v>
      </c>
      <c r="AU175" s="270">
        <v>1925</v>
      </c>
      <c r="AV175" s="270">
        <v>2515</v>
      </c>
      <c r="AW175" s="270">
        <v>2255</v>
      </c>
      <c r="AX175" s="270">
        <v>6825</v>
      </c>
      <c r="AY175" s="270">
        <v>90</v>
      </c>
      <c r="AZ175" s="270">
        <v>3980</v>
      </c>
      <c r="BA175" s="270">
        <v>5730</v>
      </c>
      <c r="BB175" s="270">
        <v>31750</v>
      </c>
      <c r="BC175" s="270">
        <v>2150</v>
      </c>
      <c r="BD175" s="270">
        <v>6185</v>
      </c>
      <c r="BE175" s="270">
        <v>1785</v>
      </c>
      <c r="BF175" s="270">
        <v>1095</v>
      </c>
      <c r="BG175" s="270">
        <v>445</v>
      </c>
      <c r="BH175" s="270">
        <v>930</v>
      </c>
      <c r="BI175" s="270">
        <v>7315</v>
      </c>
      <c r="BJ175" s="270">
        <v>320</v>
      </c>
      <c r="BK175" s="270">
        <v>3645</v>
      </c>
      <c r="BL175" s="270">
        <v>5195</v>
      </c>
      <c r="BM175" s="270">
        <v>8200</v>
      </c>
      <c r="BN175" s="270">
        <v>2660</v>
      </c>
      <c r="BO175" s="270">
        <v>6135</v>
      </c>
      <c r="BP175" s="270">
        <v>3435</v>
      </c>
      <c r="BQ175" s="270">
        <v>3260</v>
      </c>
      <c r="BR175" s="270">
        <v>725</v>
      </c>
      <c r="BS175" s="270">
        <v>265</v>
      </c>
      <c r="BT175" s="270">
        <v>6645</v>
      </c>
      <c r="BU175" s="270">
        <v>3170</v>
      </c>
      <c r="BV175" s="270"/>
      <c r="BW175" s="270">
        <v>2555</v>
      </c>
      <c r="BX175" s="270">
        <v>155</v>
      </c>
      <c r="BY175" s="270">
        <v>2340</v>
      </c>
      <c r="BZ175" s="270">
        <v>475</v>
      </c>
      <c r="CA175" s="270">
        <v>50</v>
      </c>
      <c r="CB175" s="270">
        <v>10</v>
      </c>
      <c r="CC175" s="270">
        <v>0</v>
      </c>
      <c r="CD175" s="270">
        <v>1130</v>
      </c>
      <c r="CE175" s="270">
        <v>50</v>
      </c>
      <c r="CF175" s="270">
        <v>140</v>
      </c>
      <c r="CG175" s="270">
        <v>61770</v>
      </c>
      <c r="CH175" s="270">
        <v>0</v>
      </c>
      <c r="CI175" s="270">
        <v>9495</v>
      </c>
      <c r="CJ175" s="270">
        <v>2270</v>
      </c>
      <c r="CK175" s="270">
        <v>5535</v>
      </c>
      <c r="CL175" s="270">
        <v>985</v>
      </c>
      <c r="CM175" s="270">
        <v>7455</v>
      </c>
      <c r="CN175" s="270">
        <v>460</v>
      </c>
      <c r="CO175" s="270">
        <v>0</v>
      </c>
      <c r="CP175" s="270">
        <v>0</v>
      </c>
      <c r="CQ175" s="270">
        <v>0</v>
      </c>
      <c r="CR175" s="270">
        <v>0</v>
      </c>
      <c r="CS175" s="270">
        <v>0</v>
      </c>
      <c r="CT175" s="270">
        <v>0</v>
      </c>
      <c r="CU175" s="270">
        <v>0</v>
      </c>
      <c r="CV175" s="270">
        <v>0</v>
      </c>
      <c r="CW175" s="270">
        <v>100</v>
      </c>
      <c r="CX175" s="270">
        <v>0</v>
      </c>
      <c r="CY175" s="270">
        <v>0</v>
      </c>
      <c r="CZ175" s="270">
        <v>270</v>
      </c>
      <c r="DA175" s="270">
        <v>660</v>
      </c>
      <c r="DB175" s="270">
        <v>0</v>
      </c>
      <c r="DC175" s="270">
        <v>27540</v>
      </c>
      <c r="DD175" s="270">
        <v>515</v>
      </c>
      <c r="DE175" s="270">
        <v>0</v>
      </c>
      <c r="DF175" s="270">
        <v>2440</v>
      </c>
      <c r="DG175" s="270">
        <v>0</v>
      </c>
      <c r="DH175" s="270">
        <v>0</v>
      </c>
      <c r="DI175" s="270">
        <v>0</v>
      </c>
      <c r="DJ175" s="270">
        <v>0</v>
      </c>
      <c r="DK175" s="270">
        <v>0</v>
      </c>
      <c r="DL175" s="270">
        <v>0</v>
      </c>
      <c r="DM175" s="270">
        <v>0</v>
      </c>
      <c r="DN175" s="270" t="s">
        <v>1676</v>
      </c>
      <c r="DO175" s="270">
        <v>1750</v>
      </c>
      <c r="DP175" s="270">
        <v>0</v>
      </c>
      <c r="DQ175" s="270"/>
      <c r="DR175" s="270">
        <v>2385</v>
      </c>
      <c r="DS175" s="270">
        <v>2255</v>
      </c>
      <c r="DT175" s="270">
        <v>3655</v>
      </c>
      <c r="DU175" s="270">
        <v>0</v>
      </c>
      <c r="DV175" s="270">
        <v>0</v>
      </c>
      <c r="DW175" s="270">
        <v>0</v>
      </c>
      <c r="DX175" s="270">
        <v>645</v>
      </c>
      <c r="DY175" s="270">
        <v>125</v>
      </c>
      <c r="DZ175" s="270">
        <v>0</v>
      </c>
      <c r="EA175" s="270" t="s">
        <v>1676</v>
      </c>
      <c r="EB175" s="270">
        <v>0</v>
      </c>
      <c r="EC175" s="270">
        <v>385</v>
      </c>
      <c r="ED175" s="270">
        <v>3285</v>
      </c>
      <c r="EE175" s="270">
        <v>0</v>
      </c>
      <c r="EF175" s="270">
        <v>0</v>
      </c>
      <c r="EG175" s="270">
        <v>0</v>
      </c>
      <c r="EH175" s="270">
        <v>0</v>
      </c>
      <c r="EI175" s="270">
        <v>0</v>
      </c>
      <c r="EJ175" s="270">
        <v>5755</v>
      </c>
      <c r="EK175" s="270">
        <v>960</v>
      </c>
      <c r="EL175" s="270">
        <v>0</v>
      </c>
      <c r="EM175" s="270">
        <v>20</v>
      </c>
      <c r="EN175" s="270">
        <v>0</v>
      </c>
      <c r="EO175" s="270">
        <v>0</v>
      </c>
      <c r="EP175" s="270">
        <v>0</v>
      </c>
      <c r="EQ175" s="270">
        <v>0</v>
      </c>
      <c r="ER175" s="270">
        <v>0</v>
      </c>
      <c r="ES175" s="270">
        <v>0</v>
      </c>
      <c r="ET175" s="270">
        <v>0</v>
      </c>
      <c r="EU175" s="270">
        <v>725</v>
      </c>
      <c r="EV175" s="270" t="s">
        <v>1676</v>
      </c>
      <c r="EW175" s="270">
        <v>0</v>
      </c>
      <c r="EX175" s="270">
        <v>0</v>
      </c>
      <c r="EY175" s="270" t="s">
        <v>1676</v>
      </c>
      <c r="EZ175" s="270">
        <v>0</v>
      </c>
      <c r="FA175" s="270">
        <v>0</v>
      </c>
      <c r="FB175" s="270">
        <v>0</v>
      </c>
      <c r="FC175" s="270">
        <v>0</v>
      </c>
      <c r="FD175" s="270">
        <v>0</v>
      </c>
      <c r="FE175" s="270">
        <v>0</v>
      </c>
      <c r="FF175" s="270">
        <v>0</v>
      </c>
      <c r="FG175" s="270" t="s">
        <v>1676</v>
      </c>
      <c r="FH175" s="270">
        <v>0</v>
      </c>
      <c r="FI175" s="270">
        <v>0</v>
      </c>
      <c r="FJ175" s="270" t="s">
        <v>1676</v>
      </c>
      <c r="FK175" s="270" t="s">
        <v>1676</v>
      </c>
      <c r="FL175" s="351">
        <v>47940</v>
      </c>
      <c r="FM175" s="323">
        <v>4595</v>
      </c>
      <c r="FN175" s="324">
        <v>18620</v>
      </c>
      <c r="FO175" s="270"/>
      <c r="FP175" s="89"/>
      <c r="FQ175" s="270"/>
      <c r="FR175" s="319"/>
      <c r="FS175" s="319"/>
      <c r="FT175" s="319"/>
      <c r="FU175" s="319"/>
      <c r="FV175" s="319"/>
      <c r="FW175" s="319"/>
      <c r="FX175" s="319"/>
      <c r="FY175" s="319"/>
      <c r="FZ175" s="319"/>
      <c r="GA175" s="319"/>
      <c r="GB175" s="319"/>
      <c r="GC175" s="319"/>
      <c r="GD175" s="319"/>
      <c r="GE175" s="319"/>
      <c r="GF175" s="319"/>
      <c r="GG175" s="319"/>
      <c r="GH175" s="319"/>
      <c r="GI175" s="319"/>
      <c r="GJ175" s="319"/>
      <c r="GK175" s="319"/>
      <c r="GL175" s="319"/>
      <c r="GM175" s="319"/>
      <c r="GN175" s="319"/>
      <c r="GO175" s="319"/>
      <c r="GP175" s="319"/>
      <c r="GQ175" s="319"/>
      <c r="GR175" s="319"/>
      <c r="GS175" s="319"/>
      <c r="GT175" s="319"/>
      <c r="GU175" s="319"/>
      <c r="GV175" s="319"/>
      <c r="GW175" s="319"/>
      <c r="GX175" s="319"/>
      <c r="GY175" s="319"/>
      <c r="GZ175" s="319"/>
      <c r="HA175" s="319"/>
      <c r="HB175" s="319"/>
      <c r="HC175" s="319"/>
      <c r="HD175" s="319"/>
      <c r="HE175" s="319"/>
      <c r="HF175" s="319"/>
      <c r="HG175" s="319"/>
      <c r="HH175" s="319"/>
      <c r="HI175" s="319"/>
      <c r="HJ175" s="319"/>
      <c r="HK175" s="319"/>
      <c r="HL175" s="319"/>
      <c r="HM175" s="319"/>
      <c r="HN175" s="319"/>
      <c r="HO175" s="319"/>
      <c r="HP175" s="319"/>
      <c r="HQ175" s="319"/>
      <c r="HR175" s="319"/>
      <c r="HS175" s="319"/>
      <c r="HT175" s="319"/>
      <c r="HU175" s="319"/>
      <c r="HV175" s="319"/>
      <c r="HW175" s="319"/>
      <c r="HX175" s="319"/>
      <c r="HY175" s="319"/>
      <c r="HZ175" s="319"/>
      <c r="IA175" s="319"/>
      <c r="IB175" s="319"/>
      <c r="IC175" s="319"/>
      <c r="ID175" s="319"/>
      <c r="IE175" s="319"/>
      <c r="IF175" s="319"/>
      <c r="IG175" s="318"/>
    </row>
    <row r="176" spans="1:241" ht="12.75" customHeight="1" x14ac:dyDescent="0.2">
      <c r="A176" s="370" t="s">
        <v>255</v>
      </c>
      <c r="B176" s="270">
        <v>3975</v>
      </c>
      <c r="C176" s="270">
        <v>3060</v>
      </c>
      <c r="D176" s="270">
        <v>1585</v>
      </c>
      <c r="E176" s="270">
        <v>1475</v>
      </c>
      <c r="F176" s="270">
        <v>2050</v>
      </c>
      <c r="G176" s="270">
        <v>550</v>
      </c>
      <c r="H176" s="270">
        <v>395</v>
      </c>
      <c r="I176" s="270">
        <v>3975</v>
      </c>
      <c r="J176" s="270">
        <v>0</v>
      </c>
      <c r="K176" s="270">
        <v>158770</v>
      </c>
      <c r="L176" s="270" t="s">
        <v>1676</v>
      </c>
      <c r="M176" s="270" t="s">
        <v>1676</v>
      </c>
      <c r="N176" s="270">
        <v>0</v>
      </c>
      <c r="O176" s="270">
        <v>0</v>
      </c>
      <c r="P176" s="270">
        <v>0</v>
      </c>
      <c r="Q176" s="270">
        <v>0</v>
      </c>
      <c r="R176" s="270">
        <v>0</v>
      </c>
      <c r="S176" s="270">
        <v>0</v>
      </c>
      <c r="T176" s="270">
        <v>0</v>
      </c>
      <c r="U176" s="270">
        <v>54.523709167544787</v>
      </c>
      <c r="V176" s="270">
        <v>13</v>
      </c>
      <c r="W176" s="270" t="s">
        <v>1676</v>
      </c>
      <c r="X176" s="270">
        <v>44.489420654911839</v>
      </c>
      <c r="Y176" s="270">
        <v>0</v>
      </c>
      <c r="Z176" s="270">
        <v>995</v>
      </c>
      <c r="AA176" s="270">
        <v>1145</v>
      </c>
      <c r="AB176" s="270">
        <v>1000</v>
      </c>
      <c r="AC176" s="270">
        <v>525</v>
      </c>
      <c r="AD176" s="270">
        <v>280</v>
      </c>
      <c r="AE176" s="270">
        <v>25</v>
      </c>
      <c r="AF176" s="270">
        <v>0</v>
      </c>
      <c r="AG176" s="270">
        <v>0</v>
      </c>
      <c r="AH176" s="270">
        <v>0</v>
      </c>
      <c r="AI176" s="270">
        <v>0</v>
      </c>
      <c r="AJ176" s="270">
        <v>0</v>
      </c>
      <c r="AK176" s="270">
        <v>0</v>
      </c>
      <c r="AL176" s="270">
        <v>0</v>
      </c>
      <c r="AM176" s="270">
        <v>0</v>
      </c>
      <c r="AN176" s="270">
        <v>0</v>
      </c>
      <c r="AO176" s="270">
        <v>0</v>
      </c>
      <c r="AP176" s="270">
        <v>0</v>
      </c>
      <c r="AQ176" s="270">
        <v>0</v>
      </c>
      <c r="AR176" s="270">
        <v>0</v>
      </c>
      <c r="AS176" s="270">
        <v>0</v>
      </c>
      <c r="AT176" s="270">
        <v>0</v>
      </c>
      <c r="AU176" s="270">
        <v>0</v>
      </c>
      <c r="AV176" s="270">
        <v>0</v>
      </c>
      <c r="AW176" s="270">
        <v>0</v>
      </c>
      <c r="AX176" s="270">
        <v>0</v>
      </c>
      <c r="AY176" s="270">
        <v>0</v>
      </c>
      <c r="AZ176" s="270">
        <v>0</v>
      </c>
      <c r="BA176" s="270">
        <v>0</v>
      </c>
      <c r="BB176" s="270">
        <v>3975</v>
      </c>
      <c r="BC176" s="270">
        <v>0</v>
      </c>
      <c r="BD176" s="270">
        <v>0</v>
      </c>
      <c r="BE176" s="270">
        <v>0</v>
      </c>
      <c r="BF176" s="270">
        <v>0</v>
      </c>
      <c r="BG176" s="270">
        <v>80</v>
      </c>
      <c r="BH176" s="270">
        <v>0</v>
      </c>
      <c r="BI176" s="270">
        <v>0</v>
      </c>
      <c r="BJ176" s="270">
        <v>0</v>
      </c>
      <c r="BK176" s="270">
        <v>0</v>
      </c>
      <c r="BL176" s="270">
        <v>0</v>
      </c>
      <c r="BM176" s="270">
        <v>0</v>
      </c>
      <c r="BN176" s="270">
        <v>0</v>
      </c>
      <c r="BO176" s="270">
        <v>0</v>
      </c>
      <c r="BP176" s="270">
        <v>0</v>
      </c>
      <c r="BQ176" s="270">
        <v>0</v>
      </c>
      <c r="BR176" s="270">
        <v>0</v>
      </c>
      <c r="BS176" s="270">
        <v>0</v>
      </c>
      <c r="BT176" s="270">
        <v>2980</v>
      </c>
      <c r="BU176" s="270">
        <v>0</v>
      </c>
      <c r="BV176" s="270"/>
      <c r="BW176" s="270">
        <v>0</v>
      </c>
      <c r="BX176" s="270">
        <v>0</v>
      </c>
      <c r="BY176" s="270" t="s">
        <v>1676</v>
      </c>
      <c r="BZ176" s="270" t="s">
        <v>1676</v>
      </c>
      <c r="CA176" s="270">
        <v>0</v>
      </c>
      <c r="CB176" s="270">
        <v>0</v>
      </c>
      <c r="CC176" s="270">
        <v>0</v>
      </c>
      <c r="CD176" s="270">
        <v>0</v>
      </c>
      <c r="CE176" s="270">
        <v>0</v>
      </c>
      <c r="CF176" s="270" t="s">
        <v>1676</v>
      </c>
      <c r="CG176" s="270">
        <v>3060</v>
      </c>
      <c r="CH176" s="270">
        <v>1015</v>
      </c>
      <c r="CI176" s="270">
        <v>0</v>
      </c>
      <c r="CJ176" s="270">
        <v>0</v>
      </c>
      <c r="CK176" s="270">
        <v>0</v>
      </c>
      <c r="CL176" s="270">
        <v>0</v>
      </c>
      <c r="CM176" s="270">
        <v>0</v>
      </c>
      <c r="CN176" s="270">
        <v>0</v>
      </c>
      <c r="CO176" s="270">
        <v>0</v>
      </c>
      <c r="CP176" s="270">
        <v>0</v>
      </c>
      <c r="CQ176" s="270">
        <v>0</v>
      </c>
      <c r="CR176" s="270">
        <v>0</v>
      </c>
      <c r="CS176" s="270">
        <v>0</v>
      </c>
      <c r="CT176" s="270">
        <v>0</v>
      </c>
      <c r="CU176" s="270">
        <v>0</v>
      </c>
      <c r="CV176" s="270">
        <v>0</v>
      </c>
      <c r="CW176" s="270">
        <v>0</v>
      </c>
      <c r="CX176" s="270">
        <v>0</v>
      </c>
      <c r="CY176" s="270">
        <v>0</v>
      </c>
      <c r="CZ176" s="270">
        <v>0</v>
      </c>
      <c r="DA176" s="270">
        <v>0</v>
      </c>
      <c r="DB176" s="270">
        <v>0</v>
      </c>
      <c r="DC176" s="270">
        <v>0</v>
      </c>
      <c r="DD176" s="270">
        <v>0</v>
      </c>
      <c r="DE176" s="270">
        <v>0</v>
      </c>
      <c r="DF176" s="270">
        <v>0</v>
      </c>
      <c r="DG176" s="270">
        <v>0</v>
      </c>
      <c r="DH176" s="270">
        <v>0</v>
      </c>
      <c r="DI176" s="270">
        <v>0</v>
      </c>
      <c r="DJ176" s="270">
        <v>0</v>
      </c>
      <c r="DK176" s="270">
        <v>0</v>
      </c>
      <c r="DL176" s="270">
        <v>0</v>
      </c>
      <c r="DM176" s="270">
        <v>65</v>
      </c>
      <c r="DN176" s="270">
        <v>0</v>
      </c>
      <c r="DO176" s="270">
        <v>0</v>
      </c>
      <c r="DP176" s="270">
        <v>0</v>
      </c>
      <c r="DQ176" s="270"/>
      <c r="DR176" s="270">
        <v>0</v>
      </c>
      <c r="DS176" s="270">
        <v>0</v>
      </c>
      <c r="DT176" s="270">
        <v>0</v>
      </c>
      <c r="DU176" s="270">
        <v>0</v>
      </c>
      <c r="DV176" s="270">
        <v>0</v>
      </c>
      <c r="DW176" s="270">
        <v>0</v>
      </c>
      <c r="DX176" s="270">
        <v>0</v>
      </c>
      <c r="DY176" s="270">
        <v>0</v>
      </c>
      <c r="DZ176" s="270">
        <v>0</v>
      </c>
      <c r="EA176" s="270">
        <v>0</v>
      </c>
      <c r="EB176" s="270">
        <v>0</v>
      </c>
      <c r="EC176" s="270">
        <v>0</v>
      </c>
      <c r="ED176" s="270">
        <v>0</v>
      </c>
      <c r="EE176" s="270">
        <v>0</v>
      </c>
      <c r="EF176" s="270">
        <v>0</v>
      </c>
      <c r="EG176" s="270">
        <v>0</v>
      </c>
      <c r="EH176" s="270">
        <v>0</v>
      </c>
      <c r="EI176" s="270">
        <v>0</v>
      </c>
      <c r="EJ176" s="270">
        <v>0</v>
      </c>
      <c r="EK176" s="270">
        <v>0</v>
      </c>
      <c r="EL176" s="270">
        <v>0</v>
      </c>
      <c r="EM176" s="270">
        <v>0</v>
      </c>
      <c r="EN176" s="270">
        <v>0</v>
      </c>
      <c r="EO176" s="270">
        <v>15</v>
      </c>
      <c r="EP176" s="270">
        <v>2220</v>
      </c>
      <c r="EQ176" s="270">
        <v>0</v>
      </c>
      <c r="ER176" s="270">
        <v>75</v>
      </c>
      <c r="ES176" s="270">
        <v>135</v>
      </c>
      <c r="ET176" s="270">
        <v>450</v>
      </c>
      <c r="EU176" s="270">
        <v>0</v>
      </c>
      <c r="EV176" s="270">
        <v>0</v>
      </c>
      <c r="EW176" s="270">
        <v>0</v>
      </c>
      <c r="EX176" s="270">
        <v>0</v>
      </c>
      <c r="EY176" s="270">
        <v>0</v>
      </c>
      <c r="EZ176" s="270">
        <v>0</v>
      </c>
      <c r="FA176" s="270">
        <v>0</v>
      </c>
      <c r="FB176" s="270">
        <v>0</v>
      </c>
      <c r="FC176" s="270">
        <v>0</v>
      </c>
      <c r="FD176" s="270">
        <v>0</v>
      </c>
      <c r="FE176" s="270">
        <v>0</v>
      </c>
      <c r="FF176" s="270">
        <v>0</v>
      </c>
      <c r="FG176" s="270">
        <v>0</v>
      </c>
      <c r="FH176" s="270">
        <v>0</v>
      </c>
      <c r="FI176" s="270">
        <v>0</v>
      </c>
      <c r="FJ176" s="270">
        <v>0</v>
      </c>
      <c r="FK176" s="270">
        <v>0</v>
      </c>
      <c r="FL176" s="351">
        <v>0</v>
      </c>
      <c r="FM176" s="323">
        <v>65</v>
      </c>
      <c r="FN176" s="324" t="s">
        <v>1676</v>
      </c>
      <c r="FO176" s="270"/>
      <c r="FP176" s="89"/>
      <c r="FQ176" s="270"/>
      <c r="FR176" s="319"/>
      <c r="FS176" s="319"/>
      <c r="FT176" s="319"/>
      <c r="FU176" s="319"/>
      <c r="FV176" s="319"/>
      <c r="FW176" s="319"/>
      <c r="FX176" s="319"/>
      <c r="FY176" s="319"/>
      <c r="FZ176" s="319"/>
      <c r="GA176" s="319"/>
      <c r="GB176" s="319"/>
      <c r="GC176" s="319"/>
      <c r="GD176" s="319"/>
      <c r="GE176" s="319"/>
      <c r="GF176" s="319"/>
      <c r="GG176" s="319"/>
      <c r="GH176" s="319"/>
      <c r="GI176" s="319"/>
      <c r="GJ176" s="319"/>
      <c r="GK176" s="319"/>
      <c r="GL176" s="319"/>
      <c r="GM176" s="319"/>
      <c r="GN176" s="319"/>
      <c r="GO176" s="319"/>
      <c r="GP176" s="319"/>
      <c r="GQ176" s="319"/>
      <c r="GR176" s="319"/>
      <c r="GS176" s="319"/>
      <c r="GT176" s="319"/>
      <c r="GU176" s="319"/>
      <c r="GV176" s="319"/>
      <c r="GW176" s="319"/>
      <c r="GX176" s="319"/>
      <c r="GY176" s="319"/>
      <c r="GZ176" s="319"/>
      <c r="HA176" s="319"/>
      <c r="HB176" s="319"/>
      <c r="HC176" s="319"/>
      <c r="HD176" s="319"/>
      <c r="HE176" s="319"/>
      <c r="HF176" s="319"/>
      <c r="HG176" s="319"/>
      <c r="HH176" s="319"/>
      <c r="HI176" s="319"/>
      <c r="HJ176" s="319"/>
      <c r="HK176" s="319"/>
      <c r="HL176" s="319"/>
      <c r="HM176" s="319"/>
      <c r="HN176" s="319"/>
      <c r="HO176" s="319"/>
      <c r="HP176" s="319"/>
      <c r="HQ176" s="319"/>
      <c r="HR176" s="319"/>
      <c r="HS176" s="319"/>
      <c r="HT176" s="319"/>
      <c r="HU176" s="319"/>
      <c r="HV176" s="319"/>
      <c r="HW176" s="319"/>
      <c r="HX176" s="319"/>
      <c r="HY176" s="319"/>
      <c r="HZ176" s="319"/>
      <c r="IA176" s="319"/>
      <c r="IB176" s="319"/>
      <c r="IC176" s="319"/>
      <c r="ID176" s="319"/>
      <c r="IE176" s="319"/>
      <c r="IF176" s="319"/>
      <c r="IG176" s="318"/>
    </row>
    <row r="177" spans="1:241" ht="12.75" customHeight="1" x14ac:dyDescent="0.2">
      <c r="A177" s="370" t="s">
        <v>607</v>
      </c>
      <c r="B177" s="270">
        <v>2315</v>
      </c>
      <c r="C177" s="270">
        <v>2315</v>
      </c>
      <c r="D177" s="270">
        <v>875</v>
      </c>
      <c r="E177" s="270">
        <v>1440</v>
      </c>
      <c r="F177" s="270">
        <v>0</v>
      </c>
      <c r="G177" s="270">
        <v>0</v>
      </c>
      <c r="H177" s="270">
        <v>0</v>
      </c>
      <c r="I177" s="270">
        <v>2315</v>
      </c>
      <c r="J177" s="270">
        <v>0</v>
      </c>
      <c r="K177" s="270">
        <v>53540</v>
      </c>
      <c r="L177" s="270"/>
      <c r="M177" s="270">
        <v>0</v>
      </c>
      <c r="N177" s="270">
        <v>0</v>
      </c>
      <c r="O177" s="270">
        <v>0</v>
      </c>
      <c r="P177" s="270">
        <v>0</v>
      </c>
      <c r="Q177" s="270">
        <v>0</v>
      </c>
      <c r="R177" s="270">
        <v>0</v>
      </c>
      <c r="S177" s="270">
        <v>0</v>
      </c>
      <c r="T177" s="270">
        <v>0</v>
      </c>
      <c r="X177" s="270">
        <v>83.084628670120892</v>
      </c>
      <c r="Y177" s="270" t="s">
        <v>1676</v>
      </c>
      <c r="Z177" s="270" t="s">
        <v>1676</v>
      </c>
      <c r="AA177" s="270">
        <v>10</v>
      </c>
      <c r="AB177" s="270">
        <v>60</v>
      </c>
      <c r="AC177" s="270">
        <v>285</v>
      </c>
      <c r="AD177" s="270">
        <v>1350</v>
      </c>
      <c r="AE177" s="270">
        <v>605</v>
      </c>
      <c r="AF177" s="270">
        <v>0</v>
      </c>
      <c r="AG177" s="270">
        <v>0</v>
      </c>
      <c r="AH177" s="270">
        <v>0</v>
      </c>
      <c r="AI177" s="270">
        <v>0</v>
      </c>
      <c r="AJ177" s="270">
        <v>0</v>
      </c>
      <c r="AK177" s="270">
        <v>0</v>
      </c>
      <c r="AL177" s="270">
        <v>0</v>
      </c>
      <c r="AM177" s="270">
        <v>0</v>
      </c>
      <c r="AN177" s="270">
        <v>0</v>
      </c>
      <c r="AO177" s="270">
        <v>0</v>
      </c>
      <c r="AP177" s="270">
        <v>0</v>
      </c>
      <c r="AQ177" s="270" t="s">
        <v>1676</v>
      </c>
      <c r="AR177" s="270">
        <v>0</v>
      </c>
      <c r="AS177" s="270">
        <v>0</v>
      </c>
      <c r="AT177" s="270">
        <v>0</v>
      </c>
      <c r="AU177" s="270">
        <v>0</v>
      </c>
      <c r="AV177" s="270">
        <v>0</v>
      </c>
      <c r="AW177" s="270">
        <v>0</v>
      </c>
      <c r="AX177" s="270">
        <v>85</v>
      </c>
      <c r="AY177" s="270">
        <v>0</v>
      </c>
      <c r="AZ177" s="270">
        <v>0</v>
      </c>
      <c r="BA177" s="270">
        <v>10</v>
      </c>
      <c r="BB177" s="270">
        <v>2225</v>
      </c>
      <c r="BC177" s="270" t="s">
        <v>1676</v>
      </c>
      <c r="BD177" s="270" t="s">
        <v>1676</v>
      </c>
      <c r="BE177" s="270">
        <v>0</v>
      </c>
      <c r="BF177" s="270" t="s">
        <v>1676</v>
      </c>
      <c r="BG177" s="270" t="s">
        <v>1676</v>
      </c>
      <c r="BH177" s="270" t="s">
        <v>1676</v>
      </c>
      <c r="BI177" s="270">
        <v>0</v>
      </c>
      <c r="BJ177" s="270">
        <v>0</v>
      </c>
      <c r="BK177" s="270" t="s">
        <v>1676</v>
      </c>
      <c r="BL177" s="270" t="s">
        <v>1676</v>
      </c>
      <c r="BM177" s="270">
        <v>0</v>
      </c>
      <c r="BN177" s="270">
        <v>0</v>
      </c>
      <c r="BO177" s="270">
        <v>10</v>
      </c>
      <c r="BP177" s="270" t="s">
        <v>1676</v>
      </c>
      <c r="BQ177" s="270">
        <v>0</v>
      </c>
      <c r="BR177" s="270">
        <v>0</v>
      </c>
      <c r="BS177" s="270">
        <v>0</v>
      </c>
      <c r="BT177" s="270">
        <v>2245</v>
      </c>
      <c r="BU177" s="270">
        <v>40</v>
      </c>
      <c r="BV177" s="270"/>
      <c r="BW177" s="270" t="s">
        <v>1676</v>
      </c>
      <c r="BX177" s="270">
        <v>0</v>
      </c>
      <c r="BY177" s="270" t="s">
        <v>1676</v>
      </c>
      <c r="BZ177" s="270">
        <v>0</v>
      </c>
      <c r="CA177" s="270">
        <v>0</v>
      </c>
      <c r="CB177" s="270">
        <v>0</v>
      </c>
      <c r="CC177" s="270">
        <v>0</v>
      </c>
      <c r="CD177" s="270">
        <v>0</v>
      </c>
      <c r="CE177" s="270">
        <v>0</v>
      </c>
      <c r="CF177" s="270">
        <v>0</v>
      </c>
      <c r="CG177" s="270">
        <v>2315</v>
      </c>
      <c r="CH177" s="270">
        <v>0</v>
      </c>
      <c r="CI177" s="270">
        <v>0</v>
      </c>
      <c r="CJ177" s="270">
        <v>0</v>
      </c>
      <c r="CK177" s="270">
        <v>0</v>
      </c>
      <c r="CL177" s="270">
        <v>0</v>
      </c>
      <c r="CM177" s="270">
        <v>0</v>
      </c>
      <c r="CN177" s="270">
        <v>0</v>
      </c>
      <c r="CO177" s="270">
        <v>0</v>
      </c>
      <c r="CP177" s="270">
        <v>0</v>
      </c>
      <c r="CQ177" s="270">
        <v>0</v>
      </c>
      <c r="CR177" s="270">
        <v>0</v>
      </c>
      <c r="CS177" s="270">
        <v>0</v>
      </c>
      <c r="CT177" s="270">
        <v>0</v>
      </c>
      <c r="CU177" s="270">
        <v>0</v>
      </c>
      <c r="CV177" s="270">
        <v>0</v>
      </c>
      <c r="CW177" s="270">
        <v>0</v>
      </c>
      <c r="CX177" s="270">
        <v>0</v>
      </c>
      <c r="CY177" s="270">
        <v>0</v>
      </c>
      <c r="CZ177" s="270">
        <v>0</v>
      </c>
      <c r="DA177" s="270">
        <v>0</v>
      </c>
      <c r="DB177" s="270">
        <v>0</v>
      </c>
      <c r="DC177" s="270">
        <v>0</v>
      </c>
      <c r="DD177" s="270">
        <v>0</v>
      </c>
      <c r="DE177" s="270">
        <v>0</v>
      </c>
      <c r="DF177" s="270">
        <v>0</v>
      </c>
      <c r="DG177" s="270">
        <v>0</v>
      </c>
      <c r="DH177" s="270">
        <v>0</v>
      </c>
      <c r="DI177" s="270">
        <v>0</v>
      </c>
      <c r="DJ177" s="270">
        <v>0</v>
      </c>
      <c r="DK177" s="270">
        <v>0</v>
      </c>
      <c r="DL177" s="270">
        <v>0</v>
      </c>
      <c r="DM177" s="270">
        <v>0</v>
      </c>
      <c r="DN177" s="270">
        <v>0</v>
      </c>
      <c r="DO177" s="270">
        <v>0</v>
      </c>
      <c r="DP177" s="270">
        <v>0</v>
      </c>
      <c r="DQ177" s="270"/>
      <c r="DR177" s="270">
        <v>0</v>
      </c>
      <c r="DS177" s="270">
        <v>0</v>
      </c>
      <c r="DT177" s="270">
        <v>0</v>
      </c>
      <c r="DU177" s="270">
        <v>0</v>
      </c>
      <c r="DV177" s="270">
        <v>0</v>
      </c>
      <c r="DW177" s="270">
        <v>0</v>
      </c>
      <c r="DX177" s="270">
        <v>0</v>
      </c>
      <c r="DY177" s="270">
        <v>0</v>
      </c>
      <c r="DZ177" s="270">
        <v>0</v>
      </c>
      <c r="EA177" s="270">
        <v>0</v>
      </c>
      <c r="EB177" s="270">
        <v>0</v>
      </c>
      <c r="EC177" s="270">
        <v>0</v>
      </c>
      <c r="ED177" s="270">
        <v>0</v>
      </c>
      <c r="EE177" s="270">
        <v>0</v>
      </c>
      <c r="EF177" s="270">
        <v>0</v>
      </c>
      <c r="EG177" s="270">
        <v>0</v>
      </c>
      <c r="EH177" s="270">
        <v>0</v>
      </c>
      <c r="EI177" s="270">
        <v>0</v>
      </c>
      <c r="EJ177" s="270">
        <v>0</v>
      </c>
      <c r="EK177" s="270">
        <v>0</v>
      </c>
      <c r="EL177" s="270">
        <v>0</v>
      </c>
      <c r="EM177" s="270">
        <v>2315</v>
      </c>
      <c r="EN177" s="270">
        <v>0</v>
      </c>
      <c r="EO177" s="270">
        <v>0</v>
      </c>
      <c r="EP177" s="270">
        <v>0</v>
      </c>
      <c r="EQ177" s="270">
        <v>0</v>
      </c>
      <c r="ER177" s="270">
        <v>0</v>
      </c>
      <c r="ES177" s="270">
        <v>0</v>
      </c>
      <c r="ET177" s="270">
        <v>0</v>
      </c>
      <c r="EU177" s="270">
        <v>0</v>
      </c>
      <c r="EV177" s="270">
        <v>0</v>
      </c>
      <c r="EW177" s="270">
        <v>0</v>
      </c>
      <c r="EX177" s="270">
        <v>0</v>
      </c>
      <c r="EY177" s="270">
        <v>0</v>
      </c>
      <c r="EZ177" s="270">
        <v>0</v>
      </c>
      <c r="FA177" s="270">
        <v>0</v>
      </c>
      <c r="FB177" s="270">
        <v>0</v>
      </c>
      <c r="FC177" s="270">
        <v>0</v>
      </c>
      <c r="FD177" s="270">
        <v>0</v>
      </c>
      <c r="FE177" s="270">
        <v>0</v>
      </c>
      <c r="FF177" s="270">
        <v>0</v>
      </c>
      <c r="FG177" s="270">
        <v>0</v>
      </c>
      <c r="FH177" s="270">
        <v>0</v>
      </c>
      <c r="FI177" s="270">
        <v>0</v>
      </c>
      <c r="FJ177" s="270">
        <v>0</v>
      </c>
      <c r="FK177" s="270">
        <v>0</v>
      </c>
      <c r="FL177" s="351">
        <v>90</v>
      </c>
      <c r="FM177" s="323">
        <v>2315</v>
      </c>
      <c r="FN177" s="324">
        <v>0</v>
      </c>
      <c r="FO177" s="270"/>
      <c r="FP177" s="89"/>
      <c r="FQ177" s="270"/>
      <c r="FR177" s="319"/>
      <c r="FS177" s="319"/>
      <c r="FT177" s="319"/>
      <c r="FU177" s="319"/>
      <c r="FV177" s="319"/>
      <c r="FW177" s="319"/>
      <c r="FX177" s="319"/>
      <c r="FY177" s="319"/>
      <c r="FZ177" s="319"/>
      <c r="GA177" s="319"/>
      <c r="GB177" s="319"/>
      <c r="GC177" s="319"/>
      <c r="GD177" s="319"/>
      <c r="GE177" s="319"/>
      <c r="GF177" s="319"/>
      <c r="GG177" s="319"/>
      <c r="GH177" s="319"/>
      <c r="GI177" s="319"/>
      <c r="GJ177" s="319"/>
      <c r="GK177" s="319"/>
      <c r="GL177" s="319"/>
      <c r="GM177" s="319"/>
      <c r="GN177" s="319"/>
      <c r="GO177" s="319"/>
      <c r="GP177" s="319"/>
      <c r="GQ177" s="319"/>
      <c r="GR177" s="319"/>
      <c r="GS177" s="319"/>
      <c r="GT177" s="319"/>
      <c r="GU177" s="319"/>
      <c r="GV177" s="319"/>
      <c r="GW177" s="319"/>
      <c r="GX177" s="319"/>
      <c r="GY177" s="319"/>
      <c r="GZ177" s="319"/>
      <c r="HA177" s="319"/>
      <c r="HB177" s="319"/>
      <c r="HC177" s="319"/>
      <c r="HD177" s="319"/>
      <c r="HE177" s="319"/>
      <c r="HF177" s="319"/>
      <c r="HG177" s="319"/>
      <c r="HH177" s="319"/>
      <c r="HI177" s="319"/>
      <c r="HJ177" s="319"/>
      <c r="HK177" s="319"/>
      <c r="HL177" s="319"/>
      <c r="HM177" s="319"/>
      <c r="HN177" s="319"/>
      <c r="HO177" s="319"/>
      <c r="HP177" s="319"/>
      <c r="HQ177" s="319"/>
      <c r="HR177" s="319"/>
      <c r="HS177" s="319"/>
      <c r="HT177" s="319"/>
      <c r="HU177" s="319"/>
      <c r="HV177" s="319"/>
      <c r="HW177" s="319"/>
      <c r="HX177" s="319"/>
      <c r="HY177" s="319"/>
      <c r="HZ177" s="319"/>
      <c r="IA177" s="319"/>
      <c r="IB177" s="319"/>
      <c r="IC177" s="319"/>
      <c r="ID177" s="319"/>
      <c r="IE177" s="319"/>
      <c r="IF177" s="319"/>
      <c r="IG177" s="318"/>
    </row>
    <row r="178" spans="1:241" ht="12.75" customHeight="1" x14ac:dyDescent="0.2">
      <c r="A178" s="370" t="s">
        <v>457</v>
      </c>
      <c r="B178" s="270">
        <v>108315</v>
      </c>
      <c r="C178" s="270">
        <v>95965</v>
      </c>
      <c r="D178" s="270">
        <v>41925</v>
      </c>
      <c r="E178" s="270">
        <v>54040</v>
      </c>
      <c r="F178" s="270">
        <v>36935</v>
      </c>
      <c r="G178" s="270">
        <v>11940</v>
      </c>
      <c r="H178" s="270">
        <v>35830</v>
      </c>
      <c r="I178" s="270">
        <v>64945</v>
      </c>
      <c r="J178" s="270">
        <v>43370</v>
      </c>
      <c r="K178" s="270">
        <v>221495</v>
      </c>
      <c r="L178" s="270">
        <v>60.585608985608985</v>
      </c>
      <c r="M178" s="270">
        <v>13700</v>
      </c>
      <c r="N178" s="270">
        <v>5620</v>
      </c>
      <c r="O178" s="270">
        <v>3170</v>
      </c>
      <c r="P178" s="270">
        <v>3920</v>
      </c>
      <c r="Q178" s="270">
        <v>1095</v>
      </c>
      <c r="R178" s="270">
        <v>900</v>
      </c>
      <c r="S178" s="270">
        <v>55</v>
      </c>
      <c r="T178" s="270">
        <v>30</v>
      </c>
      <c r="U178" s="270">
        <v>4.2090985520784683</v>
      </c>
      <c r="V178" s="270">
        <v>1</v>
      </c>
      <c r="W178" s="270">
        <v>32</v>
      </c>
      <c r="X178" s="270">
        <v>54.868804820004804</v>
      </c>
      <c r="Y178" s="270">
        <v>9640</v>
      </c>
      <c r="Z178" s="270">
        <v>10990</v>
      </c>
      <c r="AA178" s="270">
        <v>12585</v>
      </c>
      <c r="AB178" s="270">
        <v>19690</v>
      </c>
      <c r="AC178" s="270">
        <v>25700</v>
      </c>
      <c r="AD178" s="270">
        <v>23265</v>
      </c>
      <c r="AE178" s="270">
        <v>4440</v>
      </c>
      <c r="AF178" s="270">
        <v>995</v>
      </c>
      <c r="AG178" s="270">
        <v>595</v>
      </c>
      <c r="AH178" s="270">
        <v>6155</v>
      </c>
      <c r="AI178" s="270">
        <v>305</v>
      </c>
      <c r="AJ178" s="270">
        <v>1355</v>
      </c>
      <c r="AK178" s="270">
        <v>2830</v>
      </c>
      <c r="AL178" s="270">
        <v>3080</v>
      </c>
      <c r="AM178" s="270">
        <v>8790</v>
      </c>
      <c r="AN178" s="270">
        <v>755</v>
      </c>
      <c r="AO178" s="270">
        <v>3255</v>
      </c>
      <c r="AP178" s="270">
        <v>620</v>
      </c>
      <c r="AQ178" s="270">
        <v>3305</v>
      </c>
      <c r="AR178" s="270">
        <v>325</v>
      </c>
      <c r="AS178" s="270">
        <v>130</v>
      </c>
      <c r="AT178" s="270">
        <v>1295</v>
      </c>
      <c r="AU178" s="270">
        <v>3345</v>
      </c>
      <c r="AV178" s="270">
        <v>1135</v>
      </c>
      <c r="AW178" s="270">
        <v>1760</v>
      </c>
      <c r="AX178" s="270">
        <v>11025</v>
      </c>
      <c r="AY178" s="270">
        <v>320</v>
      </c>
      <c r="AZ178" s="270">
        <v>3235</v>
      </c>
      <c r="BA178" s="270">
        <v>11115</v>
      </c>
      <c r="BB178" s="270">
        <v>42595</v>
      </c>
      <c r="BC178" s="270">
        <v>2700</v>
      </c>
      <c r="BD178" s="270">
        <v>9015</v>
      </c>
      <c r="BE178" s="270">
        <v>2000</v>
      </c>
      <c r="BF178" s="270">
        <v>2100</v>
      </c>
      <c r="BG178" s="270">
        <v>725</v>
      </c>
      <c r="BH178" s="270">
        <v>1265</v>
      </c>
      <c r="BI178" s="270">
        <v>6435</v>
      </c>
      <c r="BJ178" s="270">
        <v>400</v>
      </c>
      <c r="BK178" s="270">
        <v>5570</v>
      </c>
      <c r="BL178" s="270">
        <v>7765</v>
      </c>
      <c r="BM178" s="270">
        <v>14500</v>
      </c>
      <c r="BN178" s="270">
        <v>2025</v>
      </c>
      <c r="BO178" s="270">
        <v>4555</v>
      </c>
      <c r="BP178" s="270">
        <v>5120</v>
      </c>
      <c r="BQ178" s="270">
        <v>8170</v>
      </c>
      <c r="BR178" s="270">
        <v>1480</v>
      </c>
      <c r="BS178" s="270">
        <v>380</v>
      </c>
      <c r="BT178" s="270">
        <v>10765</v>
      </c>
      <c r="BU178" s="270">
        <v>5320</v>
      </c>
      <c r="BV178" s="270"/>
      <c r="BW178" s="270">
        <v>5675</v>
      </c>
      <c r="BX178" s="270">
        <v>295</v>
      </c>
      <c r="BY178" s="270">
        <v>4310</v>
      </c>
      <c r="BZ178" s="270">
        <v>940</v>
      </c>
      <c r="CA178" s="270">
        <v>135</v>
      </c>
      <c r="CB178" s="270">
        <v>45</v>
      </c>
      <c r="CC178" s="270">
        <v>0</v>
      </c>
      <c r="CD178" s="270">
        <v>1270</v>
      </c>
      <c r="CE178" s="270">
        <v>55</v>
      </c>
      <c r="CF178" s="270">
        <v>365</v>
      </c>
      <c r="CG178" s="270">
        <v>88560</v>
      </c>
      <c r="CH178" s="270">
        <v>0</v>
      </c>
      <c r="CI178" s="270">
        <v>8600</v>
      </c>
      <c r="CJ178" s="270">
        <v>3050</v>
      </c>
      <c r="CK178" s="270">
        <v>4640</v>
      </c>
      <c r="CL178" s="270">
        <v>1120</v>
      </c>
      <c r="CM178" s="270">
        <v>6535</v>
      </c>
      <c r="CN178" s="270">
        <v>2920</v>
      </c>
      <c r="CO178" s="270">
        <v>0</v>
      </c>
      <c r="CP178" s="270">
        <v>0</v>
      </c>
      <c r="CQ178" s="270" t="s">
        <v>1676</v>
      </c>
      <c r="CR178" s="270">
        <v>0</v>
      </c>
      <c r="CS178" s="270">
        <v>0</v>
      </c>
      <c r="CT178" s="270">
        <v>0</v>
      </c>
      <c r="CU178" s="270">
        <v>0</v>
      </c>
      <c r="CV178" s="270">
        <v>0</v>
      </c>
      <c r="CW178" s="270">
        <v>265</v>
      </c>
      <c r="CX178" s="270">
        <v>0</v>
      </c>
      <c r="CY178" s="270">
        <v>30</v>
      </c>
      <c r="CZ178" s="270">
        <v>5980</v>
      </c>
      <c r="DA178" s="270">
        <v>820</v>
      </c>
      <c r="DB178" s="270">
        <v>0</v>
      </c>
      <c r="DC178" s="270">
        <v>36820</v>
      </c>
      <c r="DD178" s="270">
        <v>0</v>
      </c>
      <c r="DE178" s="270">
        <v>0</v>
      </c>
      <c r="DF178" s="270">
        <v>3480</v>
      </c>
      <c r="DG178" s="270">
        <v>0</v>
      </c>
      <c r="DH178" s="270">
        <v>0</v>
      </c>
      <c r="DI178" s="270">
        <v>0</v>
      </c>
      <c r="DJ178" s="270">
        <v>0</v>
      </c>
      <c r="DK178" s="270">
        <v>0</v>
      </c>
      <c r="DL178" s="270">
        <v>0</v>
      </c>
      <c r="DM178" s="270">
        <v>0</v>
      </c>
      <c r="DN178" s="270">
        <v>0</v>
      </c>
      <c r="DO178" s="270">
        <v>5310</v>
      </c>
      <c r="DP178" s="270">
        <v>0</v>
      </c>
      <c r="DQ178" s="270"/>
      <c r="DR178" s="270">
        <v>0</v>
      </c>
      <c r="DS178" s="270">
        <v>0</v>
      </c>
      <c r="DT178" s="270">
        <v>4015</v>
      </c>
      <c r="DU178" s="270">
        <v>0</v>
      </c>
      <c r="DV178" s="270">
        <v>0</v>
      </c>
      <c r="DW178" s="270">
        <v>0</v>
      </c>
      <c r="DX178" s="270">
        <v>90</v>
      </c>
      <c r="DY178" s="270">
        <v>1570</v>
      </c>
      <c r="DZ178" s="270">
        <v>0</v>
      </c>
      <c r="EA178" s="270">
        <v>120</v>
      </c>
      <c r="EB178" s="270">
        <v>0</v>
      </c>
      <c r="EC178" s="270">
        <v>230</v>
      </c>
      <c r="ED178" s="270">
        <v>8525</v>
      </c>
      <c r="EE178" s="270">
        <v>0</v>
      </c>
      <c r="EF178" s="270">
        <v>1000</v>
      </c>
      <c r="EG178" s="270">
        <v>0</v>
      </c>
      <c r="EH178" s="270">
        <v>0</v>
      </c>
      <c r="EI178" s="270">
        <v>0</v>
      </c>
      <c r="EJ178" s="270">
        <v>885</v>
      </c>
      <c r="EK178" s="270">
        <v>8140</v>
      </c>
      <c r="EL178" s="270">
        <v>1410</v>
      </c>
      <c r="EM178" s="270">
        <v>0</v>
      </c>
      <c r="EN178" s="270">
        <v>0</v>
      </c>
      <c r="EO178" s="270">
        <v>0</v>
      </c>
      <c r="EP178" s="270">
        <v>0</v>
      </c>
      <c r="EQ178" s="270">
        <v>0</v>
      </c>
      <c r="ER178" s="270">
        <v>0</v>
      </c>
      <c r="ES178" s="270">
        <v>0</v>
      </c>
      <c r="ET178" s="270">
        <v>0</v>
      </c>
      <c r="EU178" s="270">
        <v>2745</v>
      </c>
      <c r="EV178" s="270">
        <v>0</v>
      </c>
      <c r="EW178" s="270">
        <v>0</v>
      </c>
      <c r="EX178" s="270">
        <v>0</v>
      </c>
      <c r="EY178" s="270">
        <v>0</v>
      </c>
      <c r="EZ178" s="270">
        <v>0</v>
      </c>
      <c r="FA178" s="270">
        <v>0</v>
      </c>
      <c r="FB178" s="270">
        <v>10</v>
      </c>
      <c r="FC178" s="270">
        <v>0</v>
      </c>
      <c r="FD178" s="270">
        <v>0</v>
      </c>
      <c r="FE178" s="270">
        <v>0</v>
      </c>
      <c r="FF178" s="270">
        <v>0</v>
      </c>
      <c r="FG178" s="270">
        <v>0</v>
      </c>
      <c r="FH178" s="270">
        <v>0</v>
      </c>
      <c r="FI178" s="270">
        <v>0</v>
      </c>
      <c r="FJ178" s="270" t="s">
        <v>1676</v>
      </c>
      <c r="FK178" s="270">
        <v>0</v>
      </c>
      <c r="FL178" s="351">
        <v>65720</v>
      </c>
      <c r="FM178" s="323">
        <v>11260</v>
      </c>
      <c r="FN178" s="324">
        <v>28490</v>
      </c>
      <c r="FO178" s="270"/>
      <c r="FP178" s="89"/>
      <c r="FQ178" s="270"/>
      <c r="FR178" s="319"/>
      <c r="FS178" s="319"/>
      <c r="FT178" s="319"/>
      <c r="FU178" s="319"/>
      <c r="FV178" s="319"/>
      <c r="FW178" s="319"/>
      <c r="FX178" s="319"/>
      <c r="FY178" s="319"/>
      <c r="FZ178" s="319"/>
      <c r="GA178" s="319"/>
      <c r="GB178" s="319"/>
      <c r="GC178" s="319"/>
      <c r="GD178" s="319"/>
      <c r="GE178" s="319"/>
      <c r="GF178" s="319"/>
      <c r="GG178" s="319"/>
      <c r="GH178" s="319"/>
      <c r="GI178" s="319"/>
      <c r="GJ178" s="319"/>
      <c r="GK178" s="319"/>
      <c r="GL178" s="319"/>
      <c r="GM178" s="319"/>
      <c r="GN178" s="319"/>
      <c r="GO178" s="319"/>
      <c r="GP178" s="319"/>
      <c r="GQ178" s="319"/>
      <c r="GR178" s="319"/>
      <c r="GS178" s="319"/>
      <c r="GT178" s="319"/>
      <c r="GU178" s="319"/>
      <c r="GV178" s="319"/>
      <c r="GW178" s="319"/>
      <c r="GX178" s="319"/>
      <c r="GY178" s="319"/>
      <c r="GZ178" s="319"/>
      <c r="HA178" s="319"/>
      <c r="HB178" s="319"/>
      <c r="HC178" s="319"/>
      <c r="HD178" s="319"/>
      <c r="HE178" s="319"/>
      <c r="HF178" s="319"/>
      <c r="HG178" s="319"/>
      <c r="HH178" s="319"/>
      <c r="HI178" s="319"/>
      <c r="HJ178" s="319"/>
      <c r="HK178" s="319"/>
      <c r="HL178" s="319"/>
      <c r="HM178" s="319"/>
      <c r="HN178" s="319"/>
      <c r="HO178" s="319"/>
      <c r="HP178" s="319"/>
      <c r="HQ178" s="319"/>
      <c r="HR178" s="319"/>
      <c r="HS178" s="319"/>
      <c r="HT178" s="319"/>
      <c r="HU178" s="319"/>
      <c r="HV178" s="319"/>
      <c r="HW178" s="319"/>
      <c r="HX178" s="319"/>
      <c r="HY178" s="319"/>
      <c r="HZ178" s="319"/>
      <c r="IA178" s="319"/>
      <c r="IB178" s="319"/>
      <c r="IC178" s="319"/>
      <c r="ID178" s="319"/>
      <c r="IE178" s="319"/>
      <c r="IF178" s="319"/>
      <c r="IG178" s="318"/>
    </row>
    <row r="179" spans="1:241" ht="12.75" x14ac:dyDescent="0.2">
      <c r="A179" s="370" t="s">
        <v>1327</v>
      </c>
      <c r="B179" s="270">
        <v>5155</v>
      </c>
      <c r="C179" s="270">
        <v>5155</v>
      </c>
      <c r="D179" s="270">
        <v>2095</v>
      </c>
      <c r="E179" s="270">
        <v>3055</v>
      </c>
      <c r="F179" s="270">
        <v>0</v>
      </c>
      <c r="G179" s="270">
        <v>0</v>
      </c>
      <c r="H179" s="270">
        <v>5155</v>
      </c>
      <c r="I179" s="270">
        <v>1330</v>
      </c>
      <c r="J179" s="270">
        <v>3825</v>
      </c>
      <c r="K179" s="270">
        <v>2480</v>
      </c>
      <c r="L179" s="270">
        <v>91.53145973154362</v>
      </c>
      <c r="M179" s="270">
        <v>540</v>
      </c>
      <c r="N179" s="270">
        <v>1070</v>
      </c>
      <c r="O179" s="270">
        <v>1630</v>
      </c>
      <c r="P179" s="270">
        <v>1115</v>
      </c>
      <c r="Q179" s="270">
        <v>230</v>
      </c>
      <c r="R179" s="270">
        <v>90</v>
      </c>
      <c r="S179" s="270">
        <v>60</v>
      </c>
      <c r="T179" s="270">
        <v>35</v>
      </c>
      <c r="U179" s="270">
        <v>1.8674698795180722</v>
      </c>
      <c r="V179" s="270">
        <v>2</v>
      </c>
      <c r="W179" s="270">
        <v>72</v>
      </c>
      <c r="X179" s="270">
        <v>56.944271844660193</v>
      </c>
      <c r="Y179" s="270">
        <v>0</v>
      </c>
      <c r="Z179" s="270">
        <v>310</v>
      </c>
      <c r="AA179" s="270">
        <v>890</v>
      </c>
      <c r="AB179" s="270">
        <v>1545</v>
      </c>
      <c r="AC179" s="270">
        <v>1690</v>
      </c>
      <c r="AD179" s="270">
        <v>690</v>
      </c>
      <c r="AE179" s="270">
        <v>25</v>
      </c>
      <c r="AF179" s="270">
        <v>630</v>
      </c>
      <c r="AG179" s="270">
        <v>0</v>
      </c>
      <c r="AH179" s="270">
        <v>295</v>
      </c>
      <c r="AI179" s="270">
        <v>10</v>
      </c>
      <c r="AJ179" s="270">
        <v>50</v>
      </c>
      <c r="AK179" s="270" t="s">
        <v>1676</v>
      </c>
      <c r="AL179" s="270">
        <v>15</v>
      </c>
      <c r="AM179" s="270">
        <v>240</v>
      </c>
      <c r="AN179" s="270">
        <v>105</v>
      </c>
      <c r="AO179" s="270" t="s">
        <v>1676</v>
      </c>
      <c r="AP179" s="270">
        <v>20</v>
      </c>
      <c r="AQ179" s="270">
        <v>105</v>
      </c>
      <c r="AR179" s="270" t="s">
        <v>1676</v>
      </c>
      <c r="AS179" s="270">
        <v>155</v>
      </c>
      <c r="AT179" s="270">
        <v>240</v>
      </c>
      <c r="AU179" s="270">
        <v>0</v>
      </c>
      <c r="AV179" s="270">
        <v>170</v>
      </c>
      <c r="AW179" s="270">
        <v>675</v>
      </c>
      <c r="AX179" s="270">
        <v>10</v>
      </c>
      <c r="AY179" s="270">
        <v>275</v>
      </c>
      <c r="AZ179" s="270">
        <v>1980</v>
      </c>
      <c r="BA179" s="270">
        <v>40</v>
      </c>
      <c r="BB179" s="270">
        <v>140</v>
      </c>
      <c r="BC179" s="270">
        <v>10</v>
      </c>
      <c r="BD179" s="270">
        <v>110</v>
      </c>
      <c r="BE179" s="270" t="s">
        <v>1676</v>
      </c>
      <c r="BF179" s="270" t="s">
        <v>1676</v>
      </c>
      <c r="BG179" s="270" t="s">
        <v>1676</v>
      </c>
      <c r="BH179" s="270">
        <v>190</v>
      </c>
      <c r="BI179" s="270">
        <v>310</v>
      </c>
      <c r="BJ179" s="270" t="s">
        <v>1676</v>
      </c>
      <c r="BK179" s="270">
        <v>15</v>
      </c>
      <c r="BL179" s="270">
        <v>50</v>
      </c>
      <c r="BM179" s="270">
        <v>575</v>
      </c>
      <c r="BN179" s="270">
        <v>125</v>
      </c>
      <c r="BO179" s="270">
        <v>3075</v>
      </c>
      <c r="BP179" s="270">
        <v>470</v>
      </c>
      <c r="BQ179" s="270">
        <v>0</v>
      </c>
      <c r="BR179" s="270">
        <v>0</v>
      </c>
      <c r="BS179" s="270">
        <v>10</v>
      </c>
      <c r="BT179" s="270">
        <v>100</v>
      </c>
      <c r="BU179" s="270">
        <v>35</v>
      </c>
      <c r="BV179" s="270"/>
      <c r="BW179" s="270">
        <v>55</v>
      </c>
      <c r="BX179" s="270" t="s">
        <v>1676</v>
      </c>
      <c r="BY179" s="270">
        <v>10</v>
      </c>
      <c r="BZ179" s="270">
        <v>0</v>
      </c>
      <c r="CA179" s="270">
        <v>0</v>
      </c>
      <c r="CB179" s="270">
        <v>0</v>
      </c>
      <c r="CC179" s="270">
        <v>0</v>
      </c>
      <c r="CD179" s="270">
        <v>25</v>
      </c>
      <c r="CE179" s="270">
        <v>0</v>
      </c>
      <c r="CF179" s="270" t="s">
        <v>1676</v>
      </c>
      <c r="CG179" s="270">
        <v>5120</v>
      </c>
      <c r="CH179" s="270">
        <v>0</v>
      </c>
      <c r="CI179" s="270">
        <v>660</v>
      </c>
      <c r="CJ179" s="270">
        <v>100</v>
      </c>
      <c r="CK179" s="270">
        <v>2270</v>
      </c>
      <c r="CL179" s="270">
        <v>55</v>
      </c>
      <c r="CM179" s="270">
        <v>305</v>
      </c>
      <c r="CN179" s="270">
        <v>0</v>
      </c>
      <c r="CO179" s="270">
        <v>0</v>
      </c>
      <c r="CP179" s="270">
        <v>0</v>
      </c>
      <c r="CQ179" s="270">
        <v>0</v>
      </c>
      <c r="CR179" s="270">
        <v>0</v>
      </c>
      <c r="CS179" s="270">
        <v>0</v>
      </c>
      <c r="CT179" s="270">
        <v>0</v>
      </c>
      <c r="CU179" s="270">
        <v>0</v>
      </c>
      <c r="CV179" s="270" t="s">
        <v>1676</v>
      </c>
      <c r="CW179" s="270">
        <v>0</v>
      </c>
      <c r="CX179" s="270">
        <v>0</v>
      </c>
      <c r="CY179" s="270">
        <v>0</v>
      </c>
      <c r="CZ179" s="270">
        <v>0</v>
      </c>
      <c r="DA179" s="270">
        <v>430</v>
      </c>
      <c r="DB179" s="270">
        <v>0</v>
      </c>
      <c r="DC179" s="270">
        <v>0</v>
      </c>
      <c r="DD179" s="270">
        <v>40</v>
      </c>
      <c r="DE179" s="270">
        <v>0</v>
      </c>
      <c r="DF179" s="270">
        <v>0</v>
      </c>
      <c r="DG179" s="270">
        <v>0</v>
      </c>
      <c r="DH179" s="270">
        <v>0</v>
      </c>
      <c r="DI179" s="270">
        <v>0</v>
      </c>
      <c r="DJ179" s="270">
        <v>0</v>
      </c>
      <c r="DK179" s="270">
        <v>0</v>
      </c>
      <c r="DL179" s="270">
        <v>0</v>
      </c>
      <c r="DM179" s="270">
        <v>0</v>
      </c>
      <c r="DN179" s="270">
        <v>0</v>
      </c>
      <c r="DO179" s="270">
        <v>0</v>
      </c>
      <c r="DP179" s="270">
        <v>0</v>
      </c>
      <c r="DQ179" s="270"/>
      <c r="DR179" s="270">
        <v>0</v>
      </c>
      <c r="DS179" s="270">
        <v>0</v>
      </c>
      <c r="DT179" s="270">
        <v>0</v>
      </c>
      <c r="DU179" s="270">
        <v>0</v>
      </c>
      <c r="DV179" s="270">
        <v>0</v>
      </c>
      <c r="DW179" s="270">
        <v>0</v>
      </c>
      <c r="DX179" s="270">
        <v>0</v>
      </c>
      <c r="DY179" s="270" t="s">
        <v>1676</v>
      </c>
      <c r="DZ179" s="270">
        <v>0</v>
      </c>
      <c r="EA179" s="270" t="s">
        <v>1676</v>
      </c>
      <c r="EB179" s="270">
        <v>0</v>
      </c>
      <c r="EC179" s="270">
        <v>175</v>
      </c>
      <c r="ED179" s="270">
        <v>0</v>
      </c>
      <c r="EE179" s="270">
        <v>0</v>
      </c>
      <c r="EF179" s="270">
        <v>0</v>
      </c>
      <c r="EG179" s="270">
        <v>0</v>
      </c>
      <c r="EH179" s="270">
        <v>0</v>
      </c>
      <c r="EI179" s="270">
        <v>0</v>
      </c>
      <c r="EJ179" s="270">
        <v>0</v>
      </c>
      <c r="EK179" s="270">
        <v>790</v>
      </c>
      <c r="EL179" s="270">
        <v>0</v>
      </c>
      <c r="EM179" s="270" t="s">
        <v>1676</v>
      </c>
      <c r="EN179" s="270">
        <v>0</v>
      </c>
      <c r="EO179" s="270">
        <v>0</v>
      </c>
      <c r="EP179" s="270">
        <v>0</v>
      </c>
      <c r="EQ179" s="270">
        <v>0</v>
      </c>
      <c r="ER179" s="270">
        <v>0</v>
      </c>
      <c r="ES179" s="270">
        <v>0</v>
      </c>
      <c r="ET179" s="270">
        <v>0</v>
      </c>
      <c r="EU179" s="270">
        <v>0</v>
      </c>
      <c r="EV179" s="270">
        <v>315</v>
      </c>
      <c r="EW179" s="270">
        <v>0</v>
      </c>
      <c r="EX179" s="270">
        <v>0</v>
      </c>
      <c r="EY179" s="270">
        <v>0</v>
      </c>
      <c r="EZ179" s="270" t="s">
        <v>1676</v>
      </c>
      <c r="FA179" s="270">
        <v>0</v>
      </c>
      <c r="FB179" s="270">
        <v>0</v>
      </c>
      <c r="FC179" s="270">
        <v>0</v>
      </c>
      <c r="FD179" s="270">
        <v>0</v>
      </c>
      <c r="FE179" s="270">
        <v>0</v>
      </c>
      <c r="FF179" s="270">
        <v>0</v>
      </c>
      <c r="FG179" s="270">
        <v>0</v>
      </c>
      <c r="FH179" s="270">
        <v>0</v>
      </c>
      <c r="FI179" s="270">
        <v>0</v>
      </c>
      <c r="FJ179" s="270">
        <v>0</v>
      </c>
      <c r="FK179" s="270">
        <v>0</v>
      </c>
      <c r="FL179" s="351">
        <v>5015</v>
      </c>
      <c r="FM179" s="323">
        <v>0</v>
      </c>
      <c r="FN179" s="324">
        <v>4770</v>
      </c>
      <c r="FO179" s="270"/>
      <c r="FP179" s="89"/>
      <c r="FQ179" s="270"/>
      <c r="FR179" s="319"/>
      <c r="FS179" s="319"/>
      <c r="FT179" s="319"/>
      <c r="FU179" s="319"/>
      <c r="FV179" s="319"/>
      <c r="FW179" s="319"/>
      <c r="FX179" s="319"/>
      <c r="FY179" s="319"/>
      <c r="FZ179" s="319"/>
      <c r="GA179" s="319"/>
      <c r="GB179" s="319"/>
      <c r="GC179" s="319"/>
      <c r="GD179" s="319"/>
      <c r="GE179" s="319"/>
      <c r="GF179" s="319"/>
      <c r="GG179" s="319"/>
      <c r="GH179" s="319"/>
      <c r="GI179" s="319"/>
      <c r="GJ179" s="319"/>
      <c r="GK179" s="319"/>
      <c r="GL179" s="319"/>
      <c r="GM179" s="319"/>
      <c r="GN179" s="319"/>
      <c r="GO179" s="319"/>
      <c r="GP179" s="319"/>
      <c r="GQ179" s="319"/>
      <c r="GR179" s="319"/>
      <c r="GS179" s="319"/>
      <c r="GT179" s="319"/>
      <c r="GU179" s="319"/>
      <c r="GV179" s="319"/>
      <c r="GW179" s="319"/>
      <c r="GX179" s="319"/>
      <c r="GY179" s="319"/>
      <c r="GZ179" s="319"/>
      <c r="HA179" s="319"/>
      <c r="HB179" s="319"/>
      <c r="HC179" s="319"/>
      <c r="HD179" s="319"/>
      <c r="HE179" s="319"/>
      <c r="HF179" s="319"/>
      <c r="HG179" s="319"/>
      <c r="HH179" s="319"/>
      <c r="HI179" s="319"/>
      <c r="HJ179" s="319"/>
      <c r="HK179" s="319"/>
      <c r="HL179" s="319"/>
      <c r="HM179" s="319"/>
      <c r="HN179" s="319"/>
      <c r="HO179" s="319"/>
      <c r="HP179" s="319"/>
      <c r="HQ179" s="319"/>
      <c r="HR179" s="319"/>
      <c r="HS179" s="319"/>
      <c r="HT179" s="319"/>
      <c r="HU179" s="319"/>
      <c r="HV179" s="319"/>
      <c r="HW179" s="319"/>
      <c r="HX179" s="319"/>
      <c r="HY179" s="319"/>
      <c r="HZ179" s="319"/>
      <c r="IA179" s="319"/>
      <c r="IB179" s="319"/>
      <c r="IC179" s="319"/>
      <c r="ID179" s="319"/>
      <c r="IE179" s="319"/>
      <c r="IF179" s="319"/>
      <c r="IG179" s="318"/>
    </row>
    <row r="180" spans="1:241" ht="12.75" customHeight="1" x14ac:dyDescent="0.2">
      <c r="A180" s="370" t="s">
        <v>435</v>
      </c>
      <c r="B180" s="270">
        <v>271025</v>
      </c>
      <c r="C180" s="270">
        <v>212835</v>
      </c>
      <c r="D180" s="270">
        <v>91800</v>
      </c>
      <c r="E180" s="270">
        <v>121020</v>
      </c>
      <c r="F180" s="270">
        <v>60130</v>
      </c>
      <c r="G180" s="270">
        <v>26745</v>
      </c>
      <c r="H180" s="270">
        <v>96500</v>
      </c>
      <c r="I180" s="270">
        <v>171675</v>
      </c>
      <c r="J180" s="270">
        <v>99350</v>
      </c>
      <c r="K180" s="270">
        <v>565605</v>
      </c>
      <c r="L180" s="270"/>
      <c r="M180" s="270">
        <v>0</v>
      </c>
      <c r="N180" s="270">
        <v>0</v>
      </c>
      <c r="O180" s="270">
        <v>0</v>
      </c>
      <c r="P180" s="270">
        <v>0</v>
      </c>
      <c r="Q180" s="270">
        <v>0</v>
      </c>
      <c r="R180" s="270">
        <v>0</v>
      </c>
      <c r="S180" s="270">
        <v>0</v>
      </c>
      <c r="T180" s="270">
        <v>0</v>
      </c>
      <c r="U180" s="270">
        <v>4.9022420183150794</v>
      </c>
      <c r="V180" s="270">
        <v>2</v>
      </c>
      <c r="X180" s="270">
        <v>52.866433879178203</v>
      </c>
      <c r="Y180" s="270">
        <v>26635</v>
      </c>
      <c r="Z180" s="270">
        <v>26315</v>
      </c>
      <c r="AA180" s="270">
        <v>42590</v>
      </c>
      <c r="AB180" s="270">
        <v>51095</v>
      </c>
      <c r="AC180" s="270">
        <v>57065</v>
      </c>
      <c r="AD180" s="270">
        <v>53890</v>
      </c>
      <c r="AE180" s="270">
        <v>10800</v>
      </c>
      <c r="AF180" s="270">
        <v>5055</v>
      </c>
      <c r="AG180" s="270">
        <v>1750</v>
      </c>
      <c r="AH180" s="270">
        <v>9245</v>
      </c>
      <c r="AI180" s="270">
        <v>535</v>
      </c>
      <c r="AJ180" s="270">
        <v>4625</v>
      </c>
      <c r="AK180" s="270">
        <v>11525</v>
      </c>
      <c r="AL180" s="270">
        <v>10255</v>
      </c>
      <c r="AM180" s="270">
        <v>13760</v>
      </c>
      <c r="AN180" s="270">
        <v>4025</v>
      </c>
      <c r="AO180" s="270">
        <v>5715</v>
      </c>
      <c r="AP180" s="270">
        <v>6210</v>
      </c>
      <c r="AQ180" s="270">
        <v>5090</v>
      </c>
      <c r="AR180" s="270">
        <v>895</v>
      </c>
      <c r="AS180" s="270">
        <v>570</v>
      </c>
      <c r="AT180" s="270">
        <v>4605</v>
      </c>
      <c r="AU180" s="270">
        <v>10195</v>
      </c>
      <c r="AV180" s="270">
        <v>6535</v>
      </c>
      <c r="AW180" s="270">
        <v>5320</v>
      </c>
      <c r="AX180" s="270">
        <v>30885</v>
      </c>
      <c r="AY180" s="270">
        <v>2705</v>
      </c>
      <c r="AZ180" s="270">
        <v>8950</v>
      </c>
      <c r="BA180" s="270">
        <v>28460</v>
      </c>
      <c r="BB180" s="270">
        <v>94110</v>
      </c>
      <c r="BC180" s="270">
        <v>4600</v>
      </c>
      <c r="BD180" s="270">
        <v>24400</v>
      </c>
      <c r="BE180" s="270">
        <v>7440</v>
      </c>
      <c r="BF180" s="270">
        <v>7025</v>
      </c>
      <c r="BG180" s="270">
        <v>1180</v>
      </c>
      <c r="BH180" s="270">
        <v>6665</v>
      </c>
      <c r="BI180" s="270">
        <v>9585</v>
      </c>
      <c r="BJ180" s="270">
        <v>450</v>
      </c>
      <c r="BK180" s="270">
        <v>13015</v>
      </c>
      <c r="BL180" s="270">
        <v>8940</v>
      </c>
      <c r="BM180" s="270">
        <v>34540</v>
      </c>
      <c r="BN180" s="270">
        <v>4915</v>
      </c>
      <c r="BO180" s="270">
        <v>14265</v>
      </c>
      <c r="BP180" s="270">
        <v>10010</v>
      </c>
      <c r="BQ180" s="270">
        <v>18390</v>
      </c>
      <c r="BR180" s="270">
        <v>4735</v>
      </c>
      <c r="BS180" s="270">
        <v>1225</v>
      </c>
      <c r="BT180" s="270">
        <v>17485</v>
      </c>
      <c r="BU180" s="270">
        <v>11155</v>
      </c>
      <c r="BV180" s="270"/>
      <c r="BW180" s="270">
        <v>12815</v>
      </c>
      <c r="BX180" s="270">
        <v>1130</v>
      </c>
      <c r="BY180" s="270">
        <v>7405</v>
      </c>
      <c r="BZ180" s="270">
        <v>605</v>
      </c>
      <c r="CA180" s="270">
        <v>625</v>
      </c>
      <c r="CB180" s="270">
        <v>30</v>
      </c>
      <c r="CC180" s="270" t="s">
        <v>1676</v>
      </c>
      <c r="CD180" s="270">
        <v>4390</v>
      </c>
      <c r="CE180" s="270">
        <v>225</v>
      </c>
      <c r="CF180" s="270">
        <v>605</v>
      </c>
      <c r="CG180" s="270">
        <v>197825</v>
      </c>
      <c r="CH180" s="270">
        <v>0</v>
      </c>
      <c r="CI180" s="270">
        <v>25840</v>
      </c>
      <c r="CJ180" s="270">
        <v>4370</v>
      </c>
      <c r="CK180" s="270">
        <v>10890</v>
      </c>
      <c r="CL180" s="270">
        <v>1975</v>
      </c>
      <c r="CM180" s="270">
        <v>9280</v>
      </c>
      <c r="CN180" s="270">
        <v>955</v>
      </c>
      <c r="CO180" s="270">
        <v>1570</v>
      </c>
      <c r="CP180" s="270">
        <v>2010</v>
      </c>
      <c r="CQ180" s="270" t="s">
        <v>1676</v>
      </c>
      <c r="CR180" s="270">
        <v>8225</v>
      </c>
      <c r="CS180" s="270">
        <v>0</v>
      </c>
      <c r="CT180" s="270">
        <v>0</v>
      </c>
      <c r="CU180" s="270">
        <v>0</v>
      </c>
      <c r="CV180" s="270">
        <v>5135</v>
      </c>
      <c r="CW180" s="270">
        <v>65</v>
      </c>
      <c r="CX180" s="270">
        <v>1280</v>
      </c>
      <c r="CY180" s="270">
        <v>1040</v>
      </c>
      <c r="CZ180" s="270">
        <v>9895</v>
      </c>
      <c r="DA180" s="270">
        <v>2330</v>
      </c>
      <c r="DB180" s="270">
        <v>110</v>
      </c>
      <c r="DC180" s="270">
        <v>36860</v>
      </c>
      <c r="DD180" s="270">
        <v>19510</v>
      </c>
      <c r="DE180" s="270">
        <v>9690</v>
      </c>
      <c r="DF180" s="270">
        <v>10530</v>
      </c>
      <c r="DG180" s="270">
        <v>0</v>
      </c>
      <c r="DH180" s="270">
        <v>0</v>
      </c>
      <c r="DI180" s="270">
        <v>0</v>
      </c>
      <c r="DJ180" s="270">
        <v>0</v>
      </c>
      <c r="DK180" s="270">
        <v>0</v>
      </c>
      <c r="DL180" s="270">
        <v>800</v>
      </c>
      <c r="DM180" s="270">
        <v>875</v>
      </c>
      <c r="DN180" s="270" t="s">
        <v>1676</v>
      </c>
      <c r="DO180" s="270">
        <v>11685</v>
      </c>
      <c r="DP180" s="270">
        <v>2785</v>
      </c>
      <c r="DQ180" s="270"/>
      <c r="DR180" s="270">
        <v>0</v>
      </c>
      <c r="DS180" s="270">
        <v>3685</v>
      </c>
      <c r="DT180" s="270">
        <v>7555</v>
      </c>
      <c r="DU180" s="270">
        <v>0</v>
      </c>
      <c r="DV180" s="270">
        <v>0</v>
      </c>
      <c r="DW180" s="270">
        <v>150</v>
      </c>
      <c r="DX180" s="270">
        <v>2720</v>
      </c>
      <c r="DY180" s="270">
        <v>2460</v>
      </c>
      <c r="DZ180" s="270">
        <v>60</v>
      </c>
      <c r="EA180" s="270">
        <v>7325</v>
      </c>
      <c r="EB180" s="270">
        <v>540</v>
      </c>
      <c r="EC180" s="270">
        <v>2460</v>
      </c>
      <c r="ED180" s="270">
        <v>17980</v>
      </c>
      <c r="EE180" s="270">
        <v>25</v>
      </c>
      <c r="EF180" s="270">
        <v>11810</v>
      </c>
      <c r="EG180" s="270" t="s">
        <v>1676</v>
      </c>
      <c r="EH180" s="270">
        <v>0</v>
      </c>
      <c r="EI180" s="270">
        <v>0</v>
      </c>
      <c r="EJ180" s="270">
        <v>11970</v>
      </c>
      <c r="EK180" s="270">
        <v>8765</v>
      </c>
      <c r="EL180" s="270">
        <v>3730</v>
      </c>
      <c r="EM180" s="270">
        <v>0</v>
      </c>
      <c r="EN180" s="270">
        <v>0</v>
      </c>
      <c r="EO180" s="270">
        <v>0</v>
      </c>
      <c r="EP180" s="270" t="s">
        <v>1676</v>
      </c>
      <c r="EQ180" s="270">
        <v>0</v>
      </c>
      <c r="ER180" s="270">
        <v>0</v>
      </c>
      <c r="ES180" s="270">
        <v>0</v>
      </c>
      <c r="ET180" s="270">
        <v>0</v>
      </c>
      <c r="EU180" s="270">
        <v>700</v>
      </c>
      <c r="EV180" s="270">
        <v>810</v>
      </c>
      <c r="EW180" s="270">
        <v>0</v>
      </c>
      <c r="EX180" s="270">
        <v>0</v>
      </c>
      <c r="EY180" s="270">
        <v>45</v>
      </c>
      <c r="EZ180" s="270">
        <v>10400</v>
      </c>
      <c r="FA180" s="270">
        <v>0</v>
      </c>
      <c r="FB180" s="270">
        <v>0</v>
      </c>
      <c r="FC180" s="270" t="s">
        <v>1676</v>
      </c>
      <c r="FD180" s="270">
        <v>0</v>
      </c>
      <c r="FE180" s="270">
        <v>0</v>
      </c>
      <c r="FF180" s="270" t="s">
        <v>1676</v>
      </c>
      <c r="FG180" s="270">
        <v>0</v>
      </c>
      <c r="FH180" s="270" t="s">
        <v>1676</v>
      </c>
      <c r="FI180" s="270">
        <v>0</v>
      </c>
      <c r="FJ180" s="270">
        <v>95</v>
      </c>
      <c r="FK180" s="270" t="s">
        <v>1676</v>
      </c>
      <c r="FL180" s="351">
        <v>176915</v>
      </c>
      <c r="FM180" s="323">
        <v>29455</v>
      </c>
      <c r="FN180" s="324">
        <v>0</v>
      </c>
      <c r="FO180" s="270"/>
      <c r="FP180" s="89"/>
      <c r="FQ180" s="270"/>
      <c r="FR180" s="319"/>
      <c r="FS180" s="319"/>
      <c r="FT180" s="319"/>
      <c r="FU180" s="319"/>
      <c r="FV180" s="319"/>
      <c r="FW180" s="319"/>
      <c r="FX180" s="319"/>
      <c r="FY180" s="319"/>
      <c r="FZ180" s="319"/>
      <c r="GA180" s="319"/>
      <c r="GB180" s="319"/>
      <c r="GC180" s="319"/>
      <c r="GD180" s="319"/>
      <c r="GE180" s="319"/>
      <c r="GF180" s="319"/>
      <c r="GG180" s="319"/>
      <c r="GH180" s="319"/>
      <c r="GI180" s="319"/>
      <c r="GJ180" s="319"/>
      <c r="GK180" s="319"/>
      <c r="GL180" s="319"/>
      <c r="GM180" s="319"/>
      <c r="GN180" s="319"/>
      <c r="GO180" s="319"/>
      <c r="GP180" s="319"/>
      <c r="GQ180" s="319"/>
      <c r="GR180" s="319"/>
      <c r="GS180" s="319"/>
      <c r="GT180" s="319"/>
      <c r="GU180" s="319"/>
      <c r="GV180" s="319"/>
      <c r="GW180" s="319"/>
      <c r="GX180" s="319"/>
      <c r="GY180" s="319"/>
      <c r="GZ180" s="319"/>
      <c r="HA180" s="319"/>
      <c r="HB180" s="319"/>
      <c r="HC180" s="319"/>
      <c r="HD180" s="319"/>
      <c r="HE180" s="319"/>
      <c r="HF180" s="319"/>
      <c r="HG180" s="319"/>
      <c r="HH180" s="319"/>
      <c r="HI180" s="319"/>
      <c r="HJ180" s="319"/>
      <c r="HK180" s="319"/>
      <c r="HL180" s="319"/>
      <c r="HM180" s="319"/>
      <c r="HN180" s="319"/>
      <c r="HO180" s="319"/>
      <c r="HP180" s="319"/>
      <c r="HQ180" s="319"/>
      <c r="HR180" s="319"/>
      <c r="HS180" s="319"/>
      <c r="HT180" s="319"/>
      <c r="HU180" s="319"/>
      <c r="HV180" s="319"/>
      <c r="HW180" s="319"/>
      <c r="HX180" s="319"/>
      <c r="HY180" s="319"/>
      <c r="HZ180" s="319"/>
      <c r="IA180" s="319"/>
      <c r="IB180" s="319"/>
      <c r="IC180" s="319"/>
      <c r="ID180" s="319"/>
      <c r="IE180" s="319"/>
      <c r="IF180" s="319"/>
      <c r="IG180" s="318"/>
    </row>
    <row r="181" spans="1:241" ht="12.75" customHeight="1" x14ac:dyDescent="0.2">
      <c r="A181" s="370" t="s">
        <v>808</v>
      </c>
      <c r="B181" s="270">
        <v>325</v>
      </c>
      <c r="C181" s="270">
        <v>325</v>
      </c>
      <c r="D181" s="270">
        <v>325</v>
      </c>
      <c r="E181" s="270">
        <v>0</v>
      </c>
      <c r="F181" s="270">
        <v>0</v>
      </c>
      <c r="G181" s="270">
        <v>0</v>
      </c>
      <c r="H181" s="270">
        <v>325</v>
      </c>
      <c r="I181" s="270">
        <v>0</v>
      </c>
      <c r="J181" s="270">
        <v>325</v>
      </c>
      <c r="K181" s="270">
        <v>0</v>
      </c>
      <c r="L181" s="270"/>
      <c r="M181" s="270">
        <v>0</v>
      </c>
      <c r="N181" s="270">
        <v>0</v>
      </c>
      <c r="O181" s="270">
        <v>0</v>
      </c>
      <c r="P181" s="270">
        <v>0</v>
      </c>
      <c r="Q181" s="270">
        <v>0</v>
      </c>
      <c r="R181" s="270">
        <v>0</v>
      </c>
      <c r="S181" s="270">
        <v>0</v>
      </c>
      <c r="T181" s="270">
        <v>0</v>
      </c>
      <c r="X181" s="270">
        <v>38.671779141104295</v>
      </c>
      <c r="Y181" s="270">
        <v>0</v>
      </c>
      <c r="Z181" s="270">
        <v>20</v>
      </c>
      <c r="AA181" s="270">
        <v>245</v>
      </c>
      <c r="AB181" s="270">
        <v>55</v>
      </c>
      <c r="AC181" s="270" t="s">
        <v>1676</v>
      </c>
      <c r="AD181" s="270">
        <v>0</v>
      </c>
      <c r="AE181" s="270">
        <v>0</v>
      </c>
      <c r="AF181" s="270">
        <v>0</v>
      </c>
      <c r="AG181" s="270">
        <v>0</v>
      </c>
      <c r="AH181" s="270">
        <v>0</v>
      </c>
      <c r="AI181" s="270">
        <v>0</v>
      </c>
      <c r="AJ181" s="270">
        <v>0</v>
      </c>
      <c r="AK181" s="270">
        <v>0</v>
      </c>
      <c r="AL181" s="270">
        <v>0</v>
      </c>
      <c r="AM181" s="270">
        <v>0</v>
      </c>
      <c r="AN181" s="270">
        <v>0</v>
      </c>
      <c r="AO181" s="270">
        <v>0</v>
      </c>
      <c r="AP181" s="270">
        <v>0</v>
      </c>
      <c r="AQ181" s="270">
        <v>0</v>
      </c>
      <c r="AR181" s="270">
        <v>325</v>
      </c>
      <c r="AS181" s="270">
        <v>0</v>
      </c>
      <c r="AT181" s="270">
        <v>0</v>
      </c>
      <c r="AU181" s="270">
        <v>0</v>
      </c>
      <c r="AV181" s="270">
        <v>0</v>
      </c>
      <c r="AW181" s="270">
        <v>0</v>
      </c>
      <c r="AX181" s="270">
        <v>0</v>
      </c>
      <c r="AY181" s="270">
        <v>0</v>
      </c>
      <c r="AZ181" s="270">
        <v>0</v>
      </c>
      <c r="BA181" s="270" t="s">
        <v>1676</v>
      </c>
      <c r="BB181" s="270">
        <v>0</v>
      </c>
      <c r="BC181" s="270">
        <v>0</v>
      </c>
      <c r="BD181" s="270">
        <v>0</v>
      </c>
      <c r="BE181" s="270">
        <v>0</v>
      </c>
      <c r="BF181" s="270">
        <v>0</v>
      </c>
      <c r="BG181" s="270">
        <v>0</v>
      </c>
      <c r="BH181" s="270">
        <v>0</v>
      </c>
      <c r="BI181" s="270">
        <v>0</v>
      </c>
      <c r="BJ181" s="270">
        <v>0</v>
      </c>
      <c r="BK181" s="270">
        <v>0</v>
      </c>
      <c r="BL181" s="270">
        <v>0</v>
      </c>
      <c r="BM181" s="270">
        <v>0</v>
      </c>
      <c r="BN181" s="270">
        <v>0</v>
      </c>
      <c r="BO181" s="270">
        <v>0</v>
      </c>
      <c r="BP181" s="270">
        <v>0</v>
      </c>
      <c r="BQ181" s="270">
        <v>0</v>
      </c>
      <c r="BR181" s="270">
        <v>0</v>
      </c>
      <c r="BS181" s="270">
        <v>0</v>
      </c>
      <c r="BT181" s="270">
        <v>0</v>
      </c>
      <c r="BU181" s="270">
        <v>0</v>
      </c>
      <c r="BV181" s="270"/>
      <c r="BW181" s="270">
        <v>325</v>
      </c>
      <c r="BX181" s="270">
        <v>0</v>
      </c>
      <c r="BY181" s="270">
        <v>0</v>
      </c>
      <c r="BZ181" s="270">
        <v>0</v>
      </c>
      <c r="CA181" s="270">
        <v>0</v>
      </c>
      <c r="CB181" s="270">
        <v>0</v>
      </c>
      <c r="CC181" s="270">
        <v>0</v>
      </c>
      <c r="CD181" s="270" t="s">
        <v>1676</v>
      </c>
      <c r="CE181" s="270">
        <v>0</v>
      </c>
      <c r="CF181" s="270">
        <v>0</v>
      </c>
      <c r="CG181" s="270">
        <v>325</v>
      </c>
      <c r="CH181" s="270">
        <v>0</v>
      </c>
      <c r="CI181" s="270">
        <v>0</v>
      </c>
      <c r="CJ181" s="270">
        <v>325</v>
      </c>
      <c r="CK181" s="270">
        <v>0</v>
      </c>
      <c r="CL181" s="270">
        <v>0</v>
      </c>
      <c r="CM181" s="270">
        <v>0</v>
      </c>
      <c r="CN181" s="270">
        <v>0</v>
      </c>
      <c r="CO181" s="270">
        <v>0</v>
      </c>
      <c r="CP181" s="270">
        <v>0</v>
      </c>
      <c r="CQ181" s="270">
        <v>0</v>
      </c>
      <c r="CR181" s="270">
        <v>0</v>
      </c>
      <c r="CS181" s="270">
        <v>0</v>
      </c>
      <c r="CT181" s="270">
        <v>0</v>
      </c>
      <c r="CU181" s="270">
        <v>0</v>
      </c>
      <c r="CV181" s="270">
        <v>0</v>
      </c>
      <c r="CW181" s="270">
        <v>0</v>
      </c>
      <c r="CX181" s="270">
        <v>0</v>
      </c>
      <c r="CY181" s="270">
        <v>0</v>
      </c>
      <c r="CZ181" s="270">
        <v>0</v>
      </c>
      <c r="DA181" s="270">
        <v>0</v>
      </c>
      <c r="DB181" s="270">
        <v>0</v>
      </c>
      <c r="DC181" s="270">
        <v>0</v>
      </c>
      <c r="DD181" s="270">
        <v>0</v>
      </c>
      <c r="DE181" s="270">
        <v>0</v>
      </c>
      <c r="DF181" s="270">
        <v>0</v>
      </c>
      <c r="DG181" s="270">
        <v>0</v>
      </c>
      <c r="DH181" s="270">
        <v>0</v>
      </c>
      <c r="DI181" s="270">
        <v>0</v>
      </c>
      <c r="DJ181" s="270">
        <v>0</v>
      </c>
      <c r="DK181" s="270">
        <v>0</v>
      </c>
      <c r="DL181" s="270">
        <v>0</v>
      </c>
      <c r="DM181" s="270">
        <v>0</v>
      </c>
      <c r="DN181" s="270">
        <v>0</v>
      </c>
      <c r="DO181" s="270">
        <v>0</v>
      </c>
      <c r="DP181" s="270">
        <v>0</v>
      </c>
      <c r="DQ181" s="270"/>
      <c r="DR181" s="270">
        <v>0</v>
      </c>
      <c r="DS181" s="270">
        <v>0</v>
      </c>
      <c r="DT181" s="270">
        <v>0</v>
      </c>
      <c r="DU181" s="270">
        <v>0</v>
      </c>
      <c r="DV181" s="270">
        <v>0</v>
      </c>
      <c r="DW181" s="270">
        <v>0</v>
      </c>
      <c r="DX181" s="270">
        <v>0</v>
      </c>
      <c r="DY181" s="270">
        <v>0</v>
      </c>
      <c r="DZ181" s="270">
        <v>0</v>
      </c>
      <c r="EA181" s="270">
        <v>0</v>
      </c>
      <c r="EB181" s="270">
        <v>0</v>
      </c>
      <c r="EC181" s="270">
        <v>0</v>
      </c>
      <c r="ED181" s="270">
        <v>0</v>
      </c>
      <c r="EE181" s="270">
        <v>0</v>
      </c>
      <c r="EF181" s="270">
        <v>0</v>
      </c>
      <c r="EG181" s="270">
        <v>0</v>
      </c>
      <c r="EH181" s="270">
        <v>0</v>
      </c>
      <c r="EI181" s="270">
        <v>0</v>
      </c>
      <c r="EJ181" s="270">
        <v>0</v>
      </c>
      <c r="EK181" s="270">
        <v>0</v>
      </c>
      <c r="EL181" s="270">
        <v>0</v>
      </c>
      <c r="EM181" s="270">
        <v>0</v>
      </c>
      <c r="EN181" s="270">
        <v>0</v>
      </c>
      <c r="EO181" s="270">
        <v>0</v>
      </c>
      <c r="EP181" s="270">
        <v>0</v>
      </c>
      <c r="EQ181" s="270">
        <v>0</v>
      </c>
      <c r="ER181" s="270">
        <v>0</v>
      </c>
      <c r="ES181" s="270">
        <v>0</v>
      </c>
      <c r="ET181" s="270">
        <v>0</v>
      </c>
      <c r="EU181" s="270">
        <v>0</v>
      </c>
      <c r="EV181" s="270">
        <v>0</v>
      </c>
      <c r="EW181" s="270">
        <v>0</v>
      </c>
      <c r="EX181" s="270">
        <v>0</v>
      </c>
      <c r="EY181" s="270">
        <v>0</v>
      </c>
      <c r="EZ181" s="270">
        <v>0</v>
      </c>
      <c r="FA181" s="270">
        <v>0</v>
      </c>
      <c r="FB181" s="270">
        <v>0</v>
      </c>
      <c r="FC181" s="270">
        <v>0</v>
      </c>
      <c r="FD181" s="270">
        <v>0</v>
      </c>
      <c r="FE181" s="270">
        <v>0</v>
      </c>
      <c r="FF181" s="270">
        <v>0</v>
      </c>
      <c r="FG181" s="270">
        <v>0</v>
      </c>
      <c r="FH181" s="270">
        <v>0</v>
      </c>
      <c r="FI181" s="270">
        <v>0</v>
      </c>
      <c r="FJ181" s="270">
        <v>0</v>
      </c>
      <c r="FK181" s="270">
        <v>0</v>
      </c>
      <c r="FL181" s="351">
        <v>325</v>
      </c>
      <c r="FM181" s="323">
        <v>0</v>
      </c>
      <c r="FN181" s="324">
        <v>0</v>
      </c>
      <c r="FO181" s="270"/>
      <c r="FP181" s="89"/>
      <c r="FQ181" s="270"/>
      <c r="FR181" s="319"/>
      <c r="FS181" s="319"/>
      <c r="FT181" s="319"/>
      <c r="FU181" s="319"/>
      <c r="FV181" s="319"/>
      <c r="FW181" s="319"/>
      <c r="FX181" s="319"/>
      <c r="FY181" s="319"/>
      <c r="FZ181" s="319"/>
      <c r="GA181" s="319"/>
      <c r="GB181" s="319"/>
      <c r="GC181" s="319"/>
      <c r="GD181" s="319"/>
      <c r="GE181" s="319"/>
      <c r="GF181" s="319"/>
      <c r="GG181" s="319"/>
      <c r="GH181" s="319"/>
      <c r="GI181" s="319"/>
      <c r="GJ181" s="319"/>
      <c r="GK181" s="319"/>
      <c r="GL181" s="319"/>
      <c r="GM181" s="319"/>
      <c r="GN181" s="319"/>
      <c r="GO181" s="319"/>
      <c r="GP181" s="319"/>
      <c r="GQ181" s="319"/>
      <c r="GR181" s="319"/>
      <c r="GS181" s="319"/>
      <c r="GT181" s="319"/>
      <c r="GU181" s="319"/>
      <c r="GV181" s="319"/>
      <c r="GW181" s="319"/>
      <c r="GX181" s="319"/>
      <c r="GY181" s="319"/>
      <c r="GZ181" s="319"/>
      <c r="HA181" s="319"/>
      <c r="HB181" s="319"/>
      <c r="HC181" s="319"/>
      <c r="HD181" s="319"/>
      <c r="HE181" s="319"/>
      <c r="HF181" s="319"/>
      <c r="HG181" s="319"/>
      <c r="HH181" s="319"/>
      <c r="HI181" s="319"/>
      <c r="HJ181" s="319"/>
      <c r="HK181" s="319"/>
      <c r="HL181" s="319"/>
      <c r="HM181" s="319"/>
      <c r="HN181" s="319"/>
      <c r="HO181" s="319"/>
      <c r="HP181" s="319"/>
      <c r="HQ181" s="319"/>
      <c r="HR181" s="319"/>
      <c r="HS181" s="319"/>
      <c r="HT181" s="319"/>
      <c r="HU181" s="319"/>
      <c r="HV181" s="319"/>
      <c r="HW181" s="319"/>
      <c r="HX181" s="319"/>
      <c r="HY181" s="319"/>
      <c r="HZ181" s="319"/>
      <c r="IA181" s="319"/>
      <c r="IB181" s="319"/>
      <c r="IC181" s="319"/>
      <c r="ID181" s="319"/>
      <c r="IE181" s="319"/>
      <c r="IF181" s="319"/>
      <c r="IG181" s="318"/>
    </row>
    <row r="182" spans="1:241" ht="12.75" customHeight="1" x14ac:dyDescent="0.2">
      <c r="A182" s="370" t="s">
        <v>374</v>
      </c>
      <c r="B182" s="270">
        <v>93035</v>
      </c>
      <c r="C182" s="270">
        <v>81750</v>
      </c>
      <c r="D182" s="270">
        <v>30630</v>
      </c>
      <c r="E182" s="270">
        <v>51115</v>
      </c>
      <c r="F182" s="270">
        <v>33530</v>
      </c>
      <c r="G182" s="270">
        <v>2085</v>
      </c>
      <c r="H182" s="270">
        <v>24645</v>
      </c>
      <c r="I182" s="270">
        <v>70420</v>
      </c>
      <c r="J182" s="270">
        <v>22610</v>
      </c>
      <c r="K182" s="270">
        <v>157130</v>
      </c>
      <c r="L182" s="270">
        <v>47.755669766682985</v>
      </c>
      <c r="M182" s="270">
        <v>10730</v>
      </c>
      <c r="N182" s="270">
        <v>7190</v>
      </c>
      <c r="O182" s="270">
        <v>2945</v>
      </c>
      <c r="P182" s="270">
        <v>3125</v>
      </c>
      <c r="Q182" s="270">
        <v>450</v>
      </c>
      <c r="R182" s="270">
        <v>70</v>
      </c>
      <c r="S182" s="270" t="s">
        <v>1676</v>
      </c>
      <c r="T182" s="270" t="s">
        <v>1676</v>
      </c>
      <c r="U182" s="270">
        <v>2.6586474555688664</v>
      </c>
      <c r="V182" s="270">
        <v>1</v>
      </c>
      <c r="W182" s="270">
        <v>35</v>
      </c>
      <c r="X182" s="270">
        <v>48.219465086254743</v>
      </c>
      <c r="Y182" s="270">
        <v>14110</v>
      </c>
      <c r="Z182" s="270">
        <v>9660</v>
      </c>
      <c r="AA182" s="270">
        <v>19245</v>
      </c>
      <c r="AB182" s="270">
        <v>11765</v>
      </c>
      <c r="AC182" s="270">
        <v>14930</v>
      </c>
      <c r="AD182" s="270">
        <v>17125</v>
      </c>
      <c r="AE182" s="270">
        <v>4575</v>
      </c>
      <c r="AF182" s="270">
        <v>1125</v>
      </c>
      <c r="AG182" s="270">
        <v>395</v>
      </c>
      <c r="AH182" s="270">
        <v>3115</v>
      </c>
      <c r="AI182" s="270">
        <v>340</v>
      </c>
      <c r="AJ182" s="270">
        <v>1500</v>
      </c>
      <c r="AK182" s="270">
        <v>1335</v>
      </c>
      <c r="AL182" s="270">
        <v>4030</v>
      </c>
      <c r="AM182" s="270">
        <v>5440</v>
      </c>
      <c r="AN182" s="270">
        <v>575</v>
      </c>
      <c r="AO182" s="270">
        <v>845</v>
      </c>
      <c r="AP182" s="270">
        <v>450</v>
      </c>
      <c r="AQ182" s="270">
        <v>2350</v>
      </c>
      <c r="AR182" s="270">
        <v>400</v>
      </c>
      <c r="AS182" s="270">
        <v>295</v>
      </c>
      <c r="AT182" s="270">
        <v>2045</v>
      </c>
      <c r="AU182" s="270">
        <v>5095</v>
      </c>
      <c r="AV182" s="270">
        <v>1640</v>
      </c>
      <c r="AW182" s="270">
        <v>2110</v>
      </c>
      <c r="AX182" s="270">
        <v>8265</v>
      </c>
      <c r="AY182" s="270">
        <v>550</v>
      </c>
      <c r="AZ182" s="270">
        <v>2535</v>
      </c>
      <c r="BA182" s="270">
        <v>3470</v>
      </c>
      <c r="BB182" s="270">
        <v>45130</v>
      </c>
      <c r="BC182" s="270">
        <v>2100</v>
      </c>
      <c r="BD182" s="270">
        <v>3630</v>
      </c>
      <c r="BE182" s="270">
        <v>910</v>
      </c>
      <c r="BF182" s="270">
        <v>820</v>
      </c>
      <c r="BG182" s="270">
        <v>680</v>
      </c>
      <c r="BH182" s="270">
        <v>1200</v>
      </c>
      <c r="BI182" s="270">
        <v>3260</v>
      </c>
      <c r="BJ182" s="270">
        <v>405</v>
      </c>
      <c r="BK182" s="270">
        <v>3570</v>
      </c>
      <c r="BL182" s="270">
        <v>6295</v>
      </c>
      <c r="BM182" s="270">
        <v>10460</v>
      </c>
      <c r="BN182" s="270">
        <v>1740</v>
      </c>
      <c r="BO182" s="270">
        <v>4810</v>
      </c>
      <c r="BP182" s="270">
        <v>4700</v>
      </c>
      <c r="BQ182" s="270">
        <v>14790</v>
      </c>
      <c r="BR182" s="270">
        <v>2315</v>
      </c>
      <c r="BS182" s="270">
        <v>170</v>
      </c>
      <c r="BT182" s="270">
        <v>8355</v>
      </c>
      <c r="BU182" s="270">
        <v>4510</v>
      </c>
      <c r="BV182" s="270"/>
      <c r="BW182" s="270">
        <v>7035</v>
      </c>
      <c r="BX182" s="270">
        <v>260</v>
      </c>
      <c r="BY182" s="270">
        <v>3955</v>
      </c>
      <c r="BZ182" s="270">
        <v>530</v>
      </c>
      <c r="CA182" s="270">
        <v>85</v>
      </c>
      <c r="CB182" s="270">
        <v>10</v>
      </c>
      <c r="CC182" s="270">
        <v>0</v>
      </c>
      <c r="CD182" s="270">
        <v>1455</v>
      </c>
      <c r="CE182" s="270">
        <v>90</v>
      </c>
      <c r="CF182" s="270">
        <v>345</v>
      </c>
      <c r="CG182" s="270">
        <v>75025</v>
      </c>
      <c r="CH182" s="270">
        <v>0</v>
      </c>
      <c r="CI182" s="270">
        <v>10590</v>
      </c>
      <c r="CJ182" s="270">
        <v>2060</v>
      </c>
      <c r="CK182" s="270">
        <v>5120</v>
      </c>
      <c r="CL182" s="270">
        <v>1245</v>
      </c>
      <c r="CM182" s="270">
        <v>3220</v>
      </c>
      <c r="CN182" s="270">
        <v>0</v>
      </c>
      <c r="CO182" s="270">
        <v>100</v>
      </c>
      <c r="CP182" s="270">
        <v>0</v>
      </c>
      <c r="CQ182" s="270" t="s">
        <v>1676</v>
      </c>
      <c r="CR182" s="270">
        <v>1020</v>
      </c>
      <c r="CS182" s="270">
        <v>0</v>
      </c>
      <c r="CT182" s="270">
        <v>0</v>
      </c>
      <c r="CU182" s="270">
        <v>0</v>
      </c>
      <c r="CV182" s="270">
        <v>0</v>
      </c>
      <c r="CW182" s="270">
        <v>935</v>
      </c>
      <c r="CX182" s="270">
        <v>0</v>
      </c>
      <c r="CY182" s="270">
        <v>15</v>
      </c>
      <c r="CZ182" s="270">
        <v>4890</v>
      </c>
      <c r="DA182" s="270">
        <v>1860</v>
      </c>
      <c r="DB182" s="270">
        <v>0</v>
      </c>
      <c r="DC182" s="270">
        <v>27690</v>
      </c>
      <c r="DD182" s="270">
        <v>0</v>
      </c>
      <c r="DE182" s="270">
        <v>0</v>
      </c>
      <c r="DF182" s="270">
        <v>45</v>
      </c>
      <c r="DG182" s="270">
        <v>0</v>
      </c>
      <c r="DH182" s="270">
        <v>0</v>
      </c>
      <c r="DI182" s="270">
        <v>0</v>
      </c>
      <c r="DJ182" s="270">
        <v>0</v>
      </c>
      <c r="DK182" s="270">
        <v>0</v>
      </c>
      <c r="DL182" s="270">
        <v>0</v>
      </c>
      <c r="DM182" s="270">
        <v>0</v>
      </c>
      <c r="DN182" s="270">
        <v>0</v>
      </c>
      <c r="DO182" s="270">
        <v>10</v>
      </c>
      <c r="DP182" s="270">
        <v>0</v>
      </c>
      <c r="DQ182" s="270"/>
      <c r="DR182" s="270">
        <v>0</v>
      </c>
      <c r="DS182" s="270" t="s">
        <v>1676</v>
      </c>
      <c r="DT182" s="270">
        <v>0</v>
      </c>
      <c r="DU182" s="270">
        <v>0</v>
      </c>
      <c r="DV182" s="270">
        <v>0</v>
      </c>
      <c r="DW182" s="270">
        <v>0</v>
      </c>
      <c r="DX182" s="270">
        <v>0</v>
      </c>
      <c r="DY182" s="270" t="s">
        <v>1676</v>
      </c>
      <c r="DZ182" s="270">
        <v>0</v>
      </c>
      <c r="EA182" s="270">
        <v>260</v>
      </c>
      <c r="EB182" s="270">
        <v>0</v>
      </c>
      <c r="EC182" s="270" t="s">
        <v>1676</v>
      </c>
      <c r="ED182" s="270">
        <v>13090</v>
      </c>
      <c r="EE182" s="270">
        <v>0</v>
      </c>
      <c r="EF182" s="270">
        <v>0</v>
      </c>
      <c r="EG182" s="270">
        <v>0</v>
      </c>
      <c r="EH182" s="270">
        <v>0</v>
      </c>
      <c r="EI182" s="270">
        <v>0</v>
      </c>
      <c r="EJ182" s="270">
        <v>19125</v>
      </c>
      <c r="EK182" s="270" t="s">
        <v>1676</v>
      </c>
      <c r="EL182" s="270">
        <v>15</v>
      </c>
      <c r="EM182" s="270">
        <v>0</v>
      </c>
      <c r="EN182" s="270">
        <v>0</v>
      </c>
      <c r="EO182" s="270">
        <v>0</v>
      </c>
      <c r="EP182" s="270">
        <v>0</v>
      </c>
      <c r="EQ182" s="270">
        <v>0</v>
      </c>
      <c r="ER182" s="270">
        <v>0</v>
      </c>
      <c r="ES182" s="270">
        <v>0</v>
      </c>
      <c r="ET182" s="270">
        <v>0</v>
      </c>
      <c r="EU182" s="270" t="s">
        <v>1676</v>
      </c>
      <c r="EV182" s="270">
        <v>210</v>
      </c>
      <c r="EW182" s="270">
        <v>0</v>
      </c>
      <c r="EX182" s="270">
        <v>0</v>
      </c>
      <c r="EY182" s="270">
        <v>0</v>
      </c>
      <c r="EZ182" s="270">
        <v>125</v>
      </c>
      <c r="FA182" s="270" t="s">
        <v>1676</v>
      </c>
      <c r="FB182" s="270">
        <v>0</v>
      </c>
      <c r="FC182" s="270">
        <v>0</v>
      </c>
      <c r="FD182" s="270">
        <v>0</v>
      </c>
      <c r="FE182" s="270">
        <v>0</v>
      </c>
      <c r="FF182" s="270">
        <v>0</v>
      </c>
      <c r="FG182" s="270">
        <v>0</v>
      </c>
      <c r="FH182" s="270">
        <v>0</v>
      </c>
      <c r="FI182" s="270">
        <v>0</v>
      </c>
      <c r="FJ182" s="270">
        <v>1390</v>
      </c>
      <c r="FK182" s="270" t="s">
        <v>1676</v>
      </c>
      <c r="FL182" s="351">
        <v>47900</v>
      </c>
      <c r="FM182" s="323">
        <v>21490</v>
      </c>
      <c r="FN182" s="324">
        <v>24515</v>
      </c>
      <c r="FO182" s="270"/>
      <c r="FP182" s="89"/>
      <c r="FQ182" s="270"/>
      <c r="FR182" s="319"/>
      <c r="FS182" s="319"/>
      <c r="FT182" s="319"/>
      <c r="FU182" s="319"/>
      <c r="FV182" s="319"/>
      <c r="FW182" s="319"/>
      <c r="FX182" s="319"/>
      <c r="FY182" s="319"/>
      <c r="FZ182" s="319"/>
      <c r="GA182" s="319"/>
      <c r="GB182" s="319"/>
      <c r="GC182" s="319"/>
      <c r="GD182" s="319"/>
      <c r="GE182" s="319"/>
      <c r="GF182" s="319"/>
      <c r="GG182" s="319"/>
      <c r="GH182" s="319"/>
      <c r="GI182" s="319"/>
      <c r="GJ182" s="319"/>
      <c r="GK182" s="319"/>
      <c r="GL182" s="319"/>
      <c r="GM182" s="319"/>
      <c r="GN182" s="319"/>
      <c r="GO182" s="319"/>
      <c r="GP182" s="319"/>
      <c r="GQ182" s="319"/>
      <c r="GR182" s="319"/>
      <c r="GS182" s="319"/>
      <c r="GT182" s="319"/>
      <c r="GU182" s="319"/>
      <c r="GV182" s="319"/>
      <c r="GW182" s="319"/>
      <c r="GX182" s="319"/>
      <c r="GY182" s="319"/>
      <c r="GZ182" s="319"/>
      <c r="HA182" s="319"/>
      <c r="HB182" s="319"/>
      <c r="HC182" s="319"/>
      <c r="HD182" s="319"/>
      <c r="HE182" s="319"/>
      <c r="HF182" s="319"/>
      <c r="HG182" s="319"/>
      <c r="HH182" s="319"/>
      <c r="HI182" s="319"/>
      <c r="HJ182" s="319"/>
      <c r="HK182" s="319"/>
      <c r="HL182" s="319"/>
      <c r="HM182" s="319"/>
      <c r="HN182" s="319"/>
      <c r="HO182" s="319"/>
      <c r="HP182" s="319"/>
      <c r="HQ182" s="319"/>
      <c r="HR182" s="319"/>
      <c r="HS182" s="319"/>
      <c r="HT182" s="319"/>
      <c r="HU182" s="319"/>
      <c r="HV182" s="319"/>
      <c r="HW182" s="319"/>
      <c r="HX182" s="319"/>
      <c r="HY182" s="319"/>
      <c r="HZ182" s="319"/>
      <c r="IA182" s="319"/>
      <c r="IB182" s="319"/>
      <c r="IC182" s="319"/>
      <c r="ID182" s="319"/>
      <c r="IE182" s="319"/>
      <c r="IF182" s="319"/>
      <c r="IG182" s="318"/>
    </row>
    <row r="183" spans="1:241" ht="12.75" customHeight="1" x14ac:dyDescent="0.2">
      <c r="A183" s="370" t="s">
        <v>219</v>
      </c>
      <c r="B183" s="270">
        <v>3340</v>
      </c>
      <c r="C183" s="270">
        <v>2460</v>
      </c>
      <c r="D183" s="270">
        <v>1215</v>
      </c>
      <c r="E183" s="270">
        <v>1250</v>
      </c>
      <c r="F183" s="270">
        <v>2025</v>
      </c>
      <c r="G183" s="270">
        <v>365</v>
      </c>
      <c r="H183" s="270" t="s">
        <v>1676</v>
      </c>
      <c r="I183" s="270">
        <v>3100</v>
      </c>
      <c r="J183" s="270">
        <v>240</v>
      </c>
      <c r="K183" s="270">
        <v>84480</v>
      </c>
      <c r="L183" s="270"/>
      <c r="M183" s="270">
        <v>0</v>
      </c>
      <c r="N183" s="270">
        <v>0</v>
      </c>
      <c r="O183" s="270">
        <v>0</v>
      </c>
      <c r="P183" s="270">
        <v>0</v>
      </c>
      <c r="Q183" s="270">
        <v>0</v>
      </c>
      <c r="R183" s="270">
        <v>0</v>
      </c>
      <c r="S183" s="270">
        <v>0</v>
      </c>
      <c r="T183" s="270">
        <v>0</v>
      </c>
      <c r="U183" s="270">
        <v>38.616068376068377</v>
      </c>
      <c r="V183" s="270">
        <v>18</v>
      </c>
      <c r="X183" s="270">
        <v>44.837342152736021</v>
      </c>
      <c r="Y183" s="270">
        <v>10</v>
      </c>
      <c r="Z183" s="270">
        <v>895</v>
      </c>
      <c r="AA183" s="270">
        <v>870</v>
      </c>
      <c r="AB183" s="270">
        <v>785</v>
      </c>
      <c r="AC183" s="270">
        <v>460</v>
      </c>
      <c r="AD183" s="270">
        <v>255</v>
      </c>
      <c r="AE183" s="270">
        <v>45</v>
      </c>
      <c r="AF183" s="270">
        <v>25</v>
      </c>
      <c r="AG183" s="270">
        <v>0</v>
      </c>
      <c r="AH183" s="270">
        <v>0</v>
      </c>
      <c r="AI183" s="270">
        <v>0</v>
      </c>
      <c r="AJ183" s="270">
        <v>0</v>
      </c>
      <c r="AK183" s="270">
        <v>0</v>
      </c>
      <c r="AL183" s="270">
        <v>0</v>
      </c>
      <c r="AM183" s="270">
        <v>0</v>
      </c>
      <c r="AN183" s="270">
        <v>0</v>
      </c>
      <c r="AO183" s="270">
        <v>0</v>
      </c>
      <c r="AP183" s="270">
        <v>0</v>
      </c>
      <c r="AQ183" s="270" t="s">
        <v>1676</v>
      </c>
      <c r="AR183" s="270">
        <v>0</v>
      </c>
      <c r="AS183" s="270">
        <v>0</v>
      </c>
      <c r="AT183" s="270">
        <v>0</v>
      </c>
      <c r="AU183" s="270">
        <v>0</v>
      </c>
      <c r="AV183" s="270">
        <v>40</v>
      </c>
      <c r="AW183" s="270">
        <v>0</v>
      </c>
      <c r="AX183" s="270">
        <v>165</v>
      </c>
      <c r="AY183" s="270">
        <v>0</v>
      </c>
      <c r="AZ183" s="270">
        <v>0</v>
      </c>
      <c r="BA183" s="270">
        <v>245</v>
      </c>
      <c r="BB183" s="270">
        <v>2860</v>
      </c>
      <c r="BC183" s="270" t="s">
        <v>1676</v>
      </c>
      <c r="BD183" s="270">
        <v>20</v>
      </c>
      <c r="BE183" s="270" t="s">
        <v>1676</v>
      </c>
      <c r="BF183" s="270" t="s">
        <v>1676</v>
      </c>
      <c r="BG183" s="270">
        <v>1665</v>
      </c>
      <c r="BH183" s="270">
        <v>50</v>
      </c>
      <c r="BI183" s="270">
        <v>0</v>
      </c>
      <c r="BJ183" s="270" t="s">
        <v>1676</v>
      </c>
      <c r="BK183" s="270">
        <v>15</v>
      </c>
      <c r="BL183" s="270">
        <v>35</v>
      </c>
      <c r="BM183" s="270" t="s">
        <v>1676</v>
      </c>
      <c r="BN183" s="270">
        <v>10</v>
      </c>
      <c r="BO183" s="270">
        <v>260</v>
      </c>
      <c r="BP183" s="270">
        <v>20</v>
      </c>
      <c r="BQ183" s="270">
        <v>0</v>
      </c>
      <c r="BR183" s="270">
        <v>0</v>
      </c>
      <c r="BS183" s="270">
        <v>0</v>
      </c>
      <c r="BT183" s="270">
        <v>355</v>
      </c>
      <c r="BU183" s="270">
        <v>30</v>
      </c>
      <c r="BV183" s="270"/>
      <c r="BW183" s="270" t="s">
        <v>1676</v>
      </c>
      <c r="BX183" s="270">
        <v>0</v>
      </c>
      <c r="BY183" s="270">
        <v>20</v>
      </c>
      <c r="BZ183" s="270">
        <v>85</v>
      </c>
      <c r="CA183" s="270" t="s">
        <v>1676</v>
      </c>
      <c r="CB183" s="270">
        <v>0</v>
      </c>
      <c r="CC183" s="270">
        <v>0</v>
      </c>
      <c r="CD183" s="270">
        <v>10</v>
      </c>
      <c r="CE183" s="270" t="s">
        <v>1676</v>
      </c>
      <c r="CF183" s="270">
        <v>10</v>
      </c>
      <c r="CG183" s="270">
        <v>2330</v>
      </c>
      <c r="CH183" s="270">
        <v>0</v>
      </c>
      <c r="CI183" s="270">
        <v>0</v>
      </c>
      <c r="CJ183" s="270">
        <v>0</v>
      </c>
      <c r="CK183" s="270">
        <v>0</v>
      </c>
      <c r="CL183" s="270">
        <v>0</v>
      </c>
      <c r="CM183" s="270">
        <v>0</v>
      </c>
      <c r="CN183" s="270">
        <v>0</v>
      </c>
      <c r="CO183" s="270">
        <v>0</v>
      </c>
      <c r="CP183" s="270">
        <v>0</v>
      </c>
      <c r="CQ183" s="270">
        <v>0</v>
      </c>
      <c r="CR183" s="270">
        <v>0</v>
      </c>
      <c r="CS183" s="270">
        <v>0</v>
      </c>
      <c r="CT183" s="270">
        <v>0</v>
      </c>
      <c r="CU183" s="270">
        <v>0</v>
      </c>
      <c r="CV183" s="270">
        <v>0</v>
      </c>
      <c r="CW183" s="270">
        <v>0</v>
      </c>
      <c r="CX183" s="270">
        <v>0</v>
      </c>
      <c r="CY183" s="270">
        <v>0</v>
      </c>
      <c r="CZ183" s="270">
        <v>0</v>
      </c>
      <c r="DA183" s="270">
        <v>0</v>
      </c>
      <c r="DB183" s="270">
        <v>0</v>
      </c>
      <c r="DC183" s="270">
        <v>470</v>
      </c>
      <c r="DD183" s="270">
        <v>0</v>
      </c>
      <c r="DE183" s="270">
        <v>0</v>
      </c>
      <c r="DF183" s="270">
        <v>0</v>
      </c>
      <c r="DG183" s="270">
        <v>0</v>
      </c>
      <c r="DH183" s="270">
        <v>0</v>
      </c>
      <c r="DI183" s="270">
        <v>0</v>
      </c>
      <c r="DJ183" s="270">
        <v>0</v>
      </c>
      <c r="DK183" s="270">
        <v>0</v>
      </c>
      <c r="DL183" s="270">
        <v>0</v>
      </c>
      <c r="DM183" s="270">
        <v>0</v>
      </c>
      <c r="DN183" s="270">
        <v>0</v>
      </c>
      <c r="DO183" s="270">
        <v>0</v>
      </c>
      <c r="DP183" s="270">
        <v>0</v>
      </c>
      <c r="DQ183" s="270"/>
      <c r="DR183" s="270">
        <v>0</v>
      </c>
      <c r="DS183" s="270">
        <v>0</v>
      </c>
      <c r="DT183" s="270">
        <v>0</v>
      </c>
      <c r="DU183" s="270">
        <v>0</v>
      </c>
      <c r="DV183" s="270">
        <v>0</v>
      </c>
      <c r="DW183" s="270">
        <v>0</v>
      </c>
      <c r="DX183" s="270">
        <v>0</v>
      </c>
      <c r="DY183" s="270">
        <v>0</v>
      </c>
      <c r="DZ183" s="270">
        <v>0</v>
      </c>
      <c r="EA183" s="270">
        <v>0</v>
      </c>
      <c r="EB183" s="270">
        <v>0</v>
      </c>
      <c r="EC183" s="270">
        <v>250</v>
      </c>
      <c r="ED183" s="270">
        <v>0</v>
      </c>
      <c r="EE183" s="270">
        <v>0</v>
      </c>
      <c r="EF183" s="270">
        <v>0</v>
      </c>
      <c r="EG183" s="270">
        <v>0</v>
      </c>
      <c r="EH183" s="270">
        <v>0</v>
      </c>
      <c r="EI183" s="270">
        <v>0</v>
      </c>
      <c r="EJ183" s="270">
        <v>0</v>
      </c>
      <c r="EK183" s="270">
        <v>0</v>
      </c>
      <c r="EL183" s="270">
        <v>0</v>
      </c>
      <c r="EM183" s="270">
        <v>0</v>
      </c>
      <c r="EN183" s="270">
        <v>0</v>
      </c>
      <c r="EO183" s="270">
        <v>0</v>
      </c>
      <c r="EP183" s="270">
        <v>2615</v>
      </c>
      <c r="EQ183" s="270">
        <v>0</v>
      </c>
      <c r="ER183" s="270">
        <v>10</v>
      </c>
      <c r="ES183" s="270">
        <v>0</v>
      </c>
      <c r="ET183" s="270">
        <v>0</v>
      </c>
      <c r="EU183" s="270">
        <v>0</v>
      </c>
      <c r="EV183" s="270">
        <v>0</v>
      </c>
      <c r="EW183" s="270">
        <v>0</v>
      </c>
      <c r="EX183" s="270">
        <v>0</v>
      </c>
      <c r="EY183" s="270">
        <v>0</v>
      </c>
      <c r="EZ183" s="270">
        <v>0</v>
      </c>
      <c r="FA183" s="270">
        <v>0</v>
      </c>
      <c r="FB183" s="270">
        <v>0</v>
      </c>
      <c r="FC183" s="270">
        <v>0</v>
      </c>
      <c r="FD183" s="270">
        <v>0</v>
      </c>
      <c r="FE183" s="270">
        <v>0</v>
      </c>
      <c r="FF183" s="270">
        <v>0</v>
      </c>
      <c r="FG183" s="270">
        <v>0</v>
      </c>
      <c r="FH183" s="270">
        <v>0</v>
      </c>
      <c r="FI183" s="270">
        <v>0</v>
      </c>
      <c r="FJ183" s="270">
        <v>0</v>
      </c>
      <c r="FK183" s="270">
        <v>0</v>
      </c>
      <c r="FL183" s="351">
        <v>480</v>
      </c>
      <c r="FM183" s="323">
        <v>65</v>
      </c>
      <c r="FN183" s="324">
        <v>0</v>
      </c>
      <c r="FO183" s="270"/>
      <c r="FP183" s="89"/>
      <c r="FQ183" s="270"/>
      <c r="FR183" s="319"/>
      <c r="FS183" s="319"/>
      <c r="FT183" s="319"/>
      <c r="FU183" s="319"/>
      <c r="FV183" s="319"/>
      <c r="FW183" s="319"/>
      <c r="FX183" s="319"/>
      <c r="FY183" s="319"/>
      <c r="FZ183" s="319"/>
      <c r="GA183" s="319"/>
      <c r="GB183" s="319"/>
      <c r="GC183" s="319"/>
      <c r="GD183" s="319"/>
      <c r="GE183" s="319"/>
      <c r="GF183" s="319"/>
      <c r="GG183" s="319"/>
      <c r="GH183" s="319"/>
      <c r="GI183" s="319"/>
      <c r="GJ183" s="319"/>
      <c r="GK183" s="319"/>
      <c r="GL183" s="319"/>
      <c r="GM183" s="319"/>
      <c r="GN183" s="319"/>
      <c r="GO183" s="319"/>
      <c r="GP183" s="319"/>
      <c r="GQ183" s="319"/>
      <c r="GR183" s="319"/>
      <c r="GS183" s="319"/>
      <c r="GT183" s="319"/>
      <c r="GU183" s="319"/>
      <c r="GV183" s="319"/>
      <c r="GW183" s="319"/>
      <c r="GX183" s="319"/>
      <c r="GY183" s="319"/>
      <c r="GZ183" s="319"/>
      <c r="HA183" s="319"/>
      <c r="HB183" s="319"/>
      <c r="HC183" s="319"/>
      <c r="HD183" s="319"/>
      <c r="HE183" s="319"/>
      <c r="HF183" s="319"/>
      <c r="HG183" s="319"/>
      <c r="HH183" s="319"/>
      <c r="HI183" s="319"/>
      <c r="HJ183" s="319"/>
      <c r="HK183" s="319"/>
      <c r="HL183" s="319"/>
      <c r="HM183" s="319"/>
      <c r="HN183" s="319"/>
      <c r="HO183" s="319"/>
      <c r="HP183" s="319"/>
      <c r="HQ183" s="319"/>
      <c r="HR183" s="319"/>
      <c r="HS183" s="319"/>
      <c r="HT183" s="319"/>
      <c r="HU183" s="319"/>
      <c r="HV183" s="319"/>
      <c r="HW183" s="319"/>
      <c r="HX183" s="319"/>
      <c r="HY183" s="319"/>
      <c r="HZ183" s="319"/>
      <c r="IA183" s="319"/>
      <c r="IB183" s="319"/>
      <c r="IC183" s="319"/>
      <c r="ID183" s="319"/>
      <c r="IE183" s="319"/>
      <c r="IF183" s="319"/>
      <c r="IG183" s="318"/>
    </row>
    <row r="184" spans="1:241" ht="12.75" customHeight="1" x14ac:dyDescent="0.2">
      <c r="A184" s="370" t="s">
        <v>247</v>
      </c>
      <c r="B184" s="270">
        <v>154430</v>
      </c>
      <c r="C184" s="270">
        <v>133555</v>
      </c>
      <c r="D184" s="270">
        <v>56470</v>
      </c>
      <c r="E184" s="270">
        <v>77025</v>
      </c>
      <c r="F184" s="270">
        <v>49355</v>
      </c>
      <c r="G184" s="270">
        <v>18715</v>
      </c>
      <c r="H184" s="270">
        <v>46680</v>
      </c>
      <c r="I184" s="270">
        <v>100400</v>
      </c>
      <c r="J184" s="270">
        <v>54035</v>
      </c>
      <c r="K184" s="270">
        <v>322325</v>
      </c>
      <c r="L184" s="270">
        <v>66.587563609283848</v>
      </c>
      <c r="M184" s="270">
        <v>9620</v>
      </c>
      <c r="N184" s="270">
        <v>5650</v>
      </c>
      <c r="O184" s="270">
        <v>3455</v>
      </c>
      <c r="P184" s="270">
        <v>3705</v>
      </c>
      <c r="Q184" s="270">
        <v>1150</v>
      </c>
      <c r="R184" s="270">
        <v>430</v>
      </c>
      <c r="S184" s="270">
        <v>90</v>
      </c>
      <c r="T184" s="270">
        <v>70</v>
      </c>
      <c r="U184" s="270">
        <v>3.9882862917955335</v>
      </c>
      <c r="V184" s="270">
        <v>1</v>
      </c>
      <c r="W184" s="270">
        <v>41</v>
      </c>
      <c r="X184" s="270">
        <v>50.830127158539248</v>
      </c>
      <c r="Y184" s="270">
        <v>17025</v>
      </c>
      <c r="Z184" s="270">
        <v>20620</v>
      </c>
      <c r="AA184" s="270">
        <v>22570</v>
      </c>
      <c r="AB184" s="270">
        <v>25140</v>
      </c>
      <c r="AC184" s="270">
        <v>34655</v>
      </c>
      <c r="AD184" s="270">
        <v>29540</v>
      </c>
      <c r="AE184" s="270">
        <v>4260</v>
      </c>
      <c r="AF184" s="270">
        <v>4165</v>
      </c>
      <c r="AG184" s="270">
        <v>850</v>
      </c>
      <c r="AH184" s="270">
        <v>2975</v>
      </c>
      <c r="AI184" s="270">
        <v>850</v>
      </c>
      <c r="AJ184" s="270">
        <v>3320</v>
      </c>
      <c r="AK184" s="270">
        <v>2420</v>
      </c>
      <c r="AL184" s="270">
        <v>6570</v>
      </c>
      <c r="AM184" s="270">
        <v>7880</v>
      </c>
      <c r="AN184" s="270">
        <v>780</v>
      </c>
      <c r="AO184" s="270">
        <v>1095</v>
      </c>
      <c r="AP184" s="270">
        <v>3990</v>
      </c>
      <c r="AQ184" s="270">
        <v>5475</v>
      </c>
      <c r="AR184" s="270">
        <v>415</v>
      </c>
      <c r="AS184" s="270">
        <v>295</v>
      </c>
      <c r="AT184" s="270">
        <v>2205</v>
      </c>
      <c r="AU184" s="270">
        <v>4430</v>
      </c>
      <c r="AV184" s="270">
        <v>6060</v>
      </c>
      <c r="AW184" s="270">
        <v>2765</v>
      </c>
      <c r="AX184" s="270">
        <v>11980</v>
      </c>
      <c r="AY184" s="270">
        <v>2860</v>
      </c>
      <c r="AZ184" s="270">
        <v>4560</v>
      </c>
      <c r="BA184" s="270">
        <v>9880</v>
      </c>
      <c r="BB184" s="270">
        <v>68610</v>
      </c>
      <c r="BC184" s="270">
        <v>5240</v>
      </c>
      <c r="BD184" s="270">
        <v>12480</v>
      </c>
      <c r="BE184" s="270">
        <v>2675</v>
      </c>
      <c r="BF184" s="270">
        <v>2425</v>
      </c>
      <c r="BG184" s="270">
        <v>560</v>
      </c>
      <c r="BH184" s="270">
        <v>3965</v>
      </c>
      <c r="BI184" s="270">
        <v>2830</v>
      </c>
      <c r="BJ184" s="270">
        <v>860</v>
      </c>
      <c r="BK184" s="270">
        <v>7990</v>
      </c>
      <c r="BL184" s="270">
        <v>9050</v>
      </c>
      <c r="BM184" s="270">
        <v>14525</v>
      </c>
      <c r="BN184" s="270">
        <v>3500</v>
      </c>
      <c r="BO184" s="270">
        <v>8200</v>
      </c>
      <c r="BP184" s="270">
        <v>7795</v>
      </c>
      <c r="BQ184" s="270">
        <v>15680</v>
      </c>
      <c r="BR184" s="270">
        <v>1415</v>
      </c>
      <c r="BS184" s="270">
        <v>550</v>
      </c>
      <c r="BT184" s="270">
        <v>13595</v>
      </c>
      <c r="BU184" s="270">
        <v>10385</v>
      </c>
      <c r="BV184" s="270"/>
      <c r="BW184" s="270">
        <v>9835</v>
      </c>
      <c r="BX184" s="270">
        <v>680</v>
      </c>
      <c r="BY184" s="270">
        <v>6720</v>
      </c>
      <c r="BZ184" s="270">
        <v>860</v>
      </c>
      <c r="CA184" s="270">
        <v>305</v>
      </c>
      <c r="CB184" s="270">
        <v>20</v>
      </c>
      <c r="CC184" s="270" t="s">
        <v>1676</v>
      </c>
      <c r="CD184" s="270">
        <v>3655</v>
      </c>
      <c r="CE184" s="270">
        <v>195</v>
      </c>
      <c r="CF184" s="270">
        <v>350</v>
      </c>
      <c r="CG184" s="270">
        <v>120765</v>
      </c>
      <c r="CH184" s="270">
        <v>0</v>
      </c>
      <c r="CI184" s="270">
        <v>16820</v>
      </c>
      <c r="CJ184" s="270">
        <v>6990</v>
      </c>
      <c r="CK184" s="270">
        <v>6955</v>
      </c>
      <c r="CL184" s="270">
        <v>3005</v>
      </c>
      <c r="CM184" s="270">
        <v>2935</v>
      </c>
      <c r="CN184" s="270">
        <v>0</v>
      </c>
      <c r="CO184" s="270">
        <v>0</v>
      </c>
      <c r="CP184" s="270">
        <v>0</v>
      </c>
      <c r="CQ184" s="270">
        <v>0</v>
      </c>
      <c r="CR184" s="270">
        <v>1015</v>
      </c>
      <c r="CS184" s="270">
        <v>0</v>
      </c>
      <c r="CT184" s="270">
        <v>0</v>
      </c>
      <c r="CU184" s="270">
        <v>0</v>
      </c>
      <c r="CV184" s="270">
        <v>3555</v>
      </c>
      <c r="CW184" s="270">
        <v>9055</v>
      </c>
      <c r="CX184" s="270">
        <v>0</v>
      </c>
      <c r="CY184" s="270">
        <v>85</v>
      </c>
      <c r="CZ184" s="270">
        <v>365</v>
      </c>
      <c r="DA184" s="270">
        <v>2255</v>
      </c>
      <c r="DB184" s="270" t="s">
        <v>1676</v>
      </c>
      <c r="DC184" s="270">
        <v>14850</v>
      </c>
      <c r="DD184" s="270">
        <v>14260</v>
      </c>
      <c r="DE184" s="270">
        <v>1140</v>
      </c>
      <c r="DF184" s="270">
        <v>685</v>
      </c>
      <c r="DG184" s="270">
        <v>0</v>
      </c>
      <c r="DH184" s="270">
        <v>0</v>
      </c>
      <c r="DI184" s="270">
        <v>0</v>
      </c>
      <c r="DJ184" s="270">
        <v>0</v>
      </c>
      <c r="DK184" s="270">
        <v>0</v>
      </c>
      <c r="DL184" s="270">
        <v>15</v>
      </c>
      <c r="DM184" s="270">
        <v>80</v>
      </c>
      <c r="DN184" s="270" t="s">
        <v>1676</v>
      </c>
      <c r="DO184" s="270">
        <v>3630</v>
      </c>
      <c r="DP184" s="270">
        <v>15</v>
      </c>
      <c r="DQ184" s="270"/>
      <c r="DR184" s="270">
        <v>0</v>
      </c>
      <c r="DS184" s="270">
        <v>50</v>
      </c>
      <c r="DT184" s="270">
        <v>10330</v>
      </c>
      <c r="DU184" s="270">
        <v>0</v>
      </c>
      <c r="DV184" s="270">
        <v>0</v>
      </c>
      <c r="DW184" s="270">
        <v>0</v>
      </c>
      <c r="DX184" s="270">
        <v>2930</v>
      </c>
      <c r="DY184" s="270">
        <v>1905</v>
      </c>
      <c r="DZ184" s="270">
        <v>0</v>
      </c>
      <c r="EA184" s="270">
        <v>2850</v>
      </c>
      <c r="EB184" s="270">
        <v>0</v>
      </c>
      <c r="EC184" s="270" t="s">
        <v>1676</v>
      </c>
      <c r="ED184" s="270">
        <v>13245</v>
      </c>
      <c r="EE184" s="270">
        <v>110</v>
      </c>
      <c r="EF184" s="270">
        <v>8775</v>
      </c>
      <c r="EG184" s="270">
        <v>0</v>
      </c>
      <c r="EH184" s="270">
        <v>1100</v>
      </c>
      <c r="EI184" s="270" t="s">
        <v>1676</v>
      </c>
      <c r="EJ184" s="270">
        <v>3625</v>
      </c>
      <c r="EK184" s="270">
        <v>8180</v>
      </c>
      <c r="EL184" s="270">
        <v>10575</v>
      </c>
      <c r="EM184" s="270">
        <v>0</v>
      </c>
      <c r="EN184" s="270">
        <v>0</v>
      </c>
      <c r="EO184" s="270">
        <v>0</v>
      </c>
      <c r="EP184" s="270">
        <v>0</v>
      </c>
      <c r="EQ184" s="270">
        <v>0</v>
      </c>
      <c r="ER184" s="270">
        <v>0</v>
      </c>
      <c r="ES184" s="270">
        <v>0</v>
      </c>
      <c r="ET184" s="270">
        <v>0</v>
      </c>
      <c r="EU184" s="270">
        <v>720</v>
      </c>
      <c r="EV184" s="270">
        <v>2035</v>
      </c>
      <c r="EW184" s="270">
        <v>0</v>
      </c>
      <c r="EX184" s="270">
        <v>25</v>
      </c>
      <c r="EY184" s="270">
        <v>0</v>
      </c>
      <c r="EZ184" s="270">
        <v>30</v>
      </c>
      <c r="FA184" s="270">
        <v>0</v>
      </c>
      <c r="FB184" s="270">
        <v>0</v>
      </c>
      <c r="FC184" s="270">
        <v>230</v>
      </c>
      <c r="FD184" s="270">
        <v>0</v>
      </c>
      <c r="FE184" s="270">
        <v>0</v>
      </c>
      <c r="FF184" s="270">
        <v>0</v>
      </c>
      <c r="FG184" s="270">
        <v>0</v>
      </c>
      <c r="FH184" s="270">
        <v>0</v>
      </c>
      <c r="FI184" s="270">
        <v>0</v>
      </c>
      <c r="FJ184" s="270">
        <v>0</v>
      </c>
      <c r="FK184" s="270">
        <v>0</v>
      </c>
      <c r="FL184" s="351">
        <v>85820</v>
      </c>
      <c r="FM184" s="323">
        <v>18805</v>
      </c>
      <c r="FN184" s="324">
        <v>24170</v>
      </c>
      <c r="FO184" s="270"/>
      <c r="FP184" s="89"/>
      <c r="FQ184" s="270"/>
      <c r="FR184" s="319"/>
      <c r="FS184" s="319"/>
      <c r="FT184" s="319"/>
      <c r="FU184" s="319"/>
      <c r="FV184" s="319"/>
      <c r="FW184" s="319"/>
      <c r="FX184" s="319"/>
      <c r="FY184" s="319"/>
      <c r="FZ184" s="319"/>
      <c r="GA184" s="319"/>
      <c r="GB184" s="319"/>
      <c r="GC184" s="319"/>
      <c r="GD184" s="319"/>
      <c r="GE184" s="319"/>
      <c r="GF184" s="319"/>
      <c r="GG184" s="319"/>
      <c r="GH184" s="319"/>
      <c r="GI184" s="319"/>
      <c r="GJ184" s="319"/>
      <c r="GK184" s="319"/>
      <c r="GL184" s="319"/>
      <c r="GM184" s="319"/>
      <c r="GN184" s="319"/>
      <c r="GO184" s="319"/>
      <c r="GP184" s="319"/>
      <c r="GQ184" s="319"/>
      <c r="GR184" s="319"/>
      <c r="GS184" s="319"/>
      <c r="GT184" s="319"/>
      <c r="GU184" s="319"/>
      <c r="GV184" s="319"/>
      <c r="GW184" s="319"/>
      <c r="GX184" s="319"/>
      <c r="GY184" s="319"/>
      <c r="GZ184" s="319"/>
      <c r="HA184" s="319"/>
      <c r="HB184" s="319"/>
      <c r="HC184" s="319"/>
      <c r="HD184" s="319"/>
      <c r="HE184" s="319"/>
      <c r="HF184" s="319"/>
      <c r="HG184" s="319"/>
      <c r="HH184" s="319"/>
      <c r="HI184" s="319"/>
      <c r="HJ184" s="319"/>
      <c r="HK184" s="319"/>
      <c r="HL184" s="319"/>
      <c r="HM184" s="319"/>
      <c r="HN184" s="319"/>
      <c r="HO184" s="319"/>
      <c r="HP184" s="319"/>
      <c r="HQ184" s="319"/>
      <c r="HR184" s="319"/>
      <c r="HS184" s="319"/>
      <c r="HT184" s="319"/>
      <c r="HU184" s="319"/>
      <c r="HV184" s="319"/>
      <c r="HW184" s="319"/>
      <c r="HX184" s="319"/>
      <c r="HY184" s="319"/>
      <c r="HZ184" s="319"/>
      <c r="IA184" s="319"/>
      <c r="IB184" s="319"/>
      <c r="IC184" s="319"/>
      <c r="ID184" s="319"/>
      <c r="IE184" s="319"/>
      <c r="IF184" s="319"/>
      <c r="IG184" s="318"/>
    </row>
    <row r="185" spans="1:241" ht="12.75" customHeight="1" x14ac:dyDescent="0.2">
      <c r="A185" s="370" t="s">
        <v>807</v>
      </c>
      <c r="B185" s="270">
        <v>115</v>
      </c>
      <c r="C185" s="270">
        <v>115</v>
      </c>
      <c r="D185" s="270">
        <v>40</v>
      </c>
      <c r="E185" s="270">
        <v>75</v>
      </c>
      <c r="F185" s="270">
        <v>0</v>
      </c>
      <c r="G185" s="270">
        <v>0</v>
      </c>
      <c r="H185" s="270">
        <v>115</v>
      </c>
      <c r="I185" s="270" t="s">
        <v>1676</v>
      </c>
      <c r="J185" s="270">
        <v>115</v>
      </c>
      <c r="K185" s="270" t="s">
        <v>1676</v>
      </c>
      <c r="L185" s="270"/>
      <c r="M185" s="270">
        <v>0</v>
      </c>
      <c r="N185" s="270">
        <v>0</v>
      </c>
      <c r="O185" s="270">
        <v>0</v>
      </c>
      <c r="P185" s="270">
        <v>0</v>
      </c>
      <c r="Q185" s="270">
        <v>0</v>
      </c>
      <c r="R185" s="270">
        <v>0</v>
      </c>
      <c r="S185" s="270">
        <v>0</v>
      </c>
      <c r="T185" s="270">
        <v>0</v>
      </c>
      <c r="U185" s="270">
        <v>1</v>
      </c>
      <c r="V185" s="270">
        <v>1</v>
      </c>
      <c r="X185" s="270">
        <v>61.434782608695649</v>
      </c>
      <c r="Y185" s="270">
        <v>0</v>
      </c>
      <c r="Z185" s="270" t="s">
        <v>1676</v>
      </c>
      <c r="AA185" s="270">
        <v>15</v>
      </c>
      <c r="AB185" s="270">
        <v>40</v>
      </c>
      <c r="AC185" s="270">
        <v>30</v>
      </c>
      <c r="AD185" s="270">
        <v>25</v>
      </c>
      <c r="AE185" s="270">
        <v>0</v>
      </c>
      <c r="AF185" s="270">
        <v>110</v>
      </c>
      <c r="AG185" s="270">
        <v>0</v>
      </c>
      <c r="AH185" s="270">
        <v>0</v>
      </c>
      <c r="AI185" s="270">
        <v>0</v>
      </c>
      <c r="AJ185" s="270">
        <v>0</v>
      </c>
      <c r="AK185" s="270">
        <v>0</v>
      </c>
      <c r="AL185" s="270">
        <v>0</v>
      </c>
      <c r="AM185" s="270">
        <v>0</v>
      </c>
      <c r="AN185" s="270">
        <v>0</v>
      </c>
      <c r="AO185" s="270">
        <v>0</v>
      </c>
      <c r="AP185" s="270">
        <v>0</v>
      </c>
      <c r="AQ185" s="270">
        <v>0</v>
      </c>
      <c r="AR185" s="270">
        <v>0</v>
      </c>
      <c r="AS185" s="270">
        <v>0</v>
      </c>
      <c r="AT185" s="270">
        <v>0</v>
      </c>
      <c r="AU185" s="270">
        <v>0</v>
      </c>
      <c r="AV185" s="270">
        <v>0</v>
      </c>
      <c r="AW185" s="270" t="s">
        <v>1676</v>
      </c>
      <c r="AX185" s="270">
        <v>0</v>
      </c>
      <c r="AY185" s="270">
        <v>0</v>
      </c>
      <c r="AZ185" s="270" t="s">
        <v>1676</v>
      </c>
      <c r="BA185" s="270" t="s">
        <v>1676</v>
      </c>
      <c r="BB185" s="270" t="s">
        <v>1676</v>
      </c>
      <c r="BC185" s="270">
        <v>0</v>
      </c>
      <c r="BD185" s="270">
        <v>0</v>
      </c>
      <c r="BE185" s="270">
        <v>0</v>
      </c>
      <c r="BF185" s="270">
        <v>0</v>
      </c>
      <c r="BG185" s="270">
        <v>0</v>
      </c>
      <c r="BH185" s="270">
        <v>110</v>
      </c>
      <c r="BI185" s="270">
        <v>0</v>
      </c>
      <c r="BJ185" s="270">
        <v>0</v>
      </c>
      <c r="BK185" s="270">
        <v>0</v>
      </c>
      <c r="BL185" s="270">
        <v>0</v>
      </c>
      <c r="BM185" s="270" t="s">
        <v>1676</v>
      </c>
      <c r="BN185" s="270">
        <v>0</v>
      </c>
      <c r="BO185" s="270" t="s">
        <v>1676</v>
      </c>
      <c r="BP185" s="270">
        <v>0</v>
      </c>
      <c r="BQ185" s="270">
        <v>0</v>
      </c>
      <c r="BR185" s="270">
        <v>0</v>
      </c>
      <c r="BS185" s="270">
        <v>0</v>
      </c>
      <c r="BT185" s="270" t="s">
        <v>1676</v>
      </c>
      <c r="BU185" s="270">
        <v>0</v>
      </c>
      <c r="BV185" s="270"/>
      <c r="BW185" s="270">
        <v>0</v>
      </c>
      <c r="BX185" s="270">
        <v>0</v>
      </c>
      <c r="BY185" s="270">
        <v>0</v>
      </c>
      <c r="BZ185" s="270">
        <v>0</v>
      </c>
      <c r="CA185" s="270">
        <v>0</v>
      </c>
      <c r="CB185" s="270">
        <v>0</v>
      </c>
      <c r="CC185" s="270">
        <v>0</v>
      </c>
      <c r="CD185" s="270">
        <v>0</v>
      </c>
      <c r="CE185" s="270">
        <v>0</v>
      </c>
      <c r="CF185" s="270">
        <v>0</v>
      </c>
      <c r="CG185" s="270">
        <v>115</v>
      </c>
      <c r="CH185" s="270">
        <v>0</v>
      </c>
      <c r="CI185" s="270" t="s">
        <v>1676</v>
      </c>
      <c r="CJ185" s="270">
        <v>0</v>
      </c>
      <c r="CK185" s="270">
        <v>115</v>
      </c>
      <c r="CL185" s="270">
        <v>0</v>
      </c>
      <c r="CM185" s="270">
        <v>0</v>
      </c>
      <c r="CN185" s="270">
        <v>0</v>
      </c>
      <c r="CO185" s="270">
        <v>0</v>
      </c>
      <c r="CP185" s="270">
        <v>0</v>
      </c>
      <c r="CQ185" s="270">
        <v>0</v>
      </c>
      <c r="CR185" s="270">
        <v>0</v>
      </c>
      <c r="CS185" s="270">
        <v>0</v>
      </c>
      <c r="CT185" s="270">
        <v>0</v>
      </c>
      <c r="CU185" s="270">
        <v>0</v>
      </c>
      <c r="CV185" s="270">
        <v>0</v>
      </c>
      <c r="CW185" s="270">
        <v>0</v>
      </c>
      <c r="CX185" s="270">
        <v>0</v>
      </c>
      <c r="CY185" s="270">
        <v>0</v>
      </c>
      <c r="CZ185" s="270">
        <v>0</v>
      </c>
      <c r="DA185" s="270">
        <v>0</v>
      </c>
      <c r="DB185" s="270">
        <v>0</v>
      </c>
      <c r="DC185" s="270">
        <v>0</v>
      </c>
      <c r="DD185" s="270">
        <v>0</v>
      </c>
      <c r="DE185" s="270">
        <v>0</v>
      </c>
      <c r="DF185" s="270">
        <v>0</v>
      </c>
      <c r="DG185" s="270">
        <v>0</v>
      </c>
      <c r="DH185" s="270">
        <v>0</v>
      </c>
      <c r="DI185" s="270">
        <v>0</v>
      </c>
      <c r="DJ185" s="270">
        <v>0</v>
      </c>
      <c r="DK185" s="270">
        <v>0</v>
      </c>
      <c r="DL185" s="270">
        <v>0</v>
      </c>
      <c r="DM185" s="270">
        <v>0</v>
      </c>
      <c r="DN185" s="270">
        <v>0</v>
      </c>
      <c r="DO185" s="270">
        <v>0</v>
      </c>
      <c r="DP185" s="270">
        <v>0</v>
      </c>
      <c r="DQ185" s="270"/>
      <c r="DR185" s="270">
        <v>0</v>
      </c>
      <c r="DS185" s="270">
        <v>0</v>
      </c>
      <c r="DT185" s="270">
        <v>0</v>
      </c>
      <c r="DU185" s="270">
        <v>0</v>
      </c>
      <c r="DV185" s="270">
        <v>0</v>
      </c>
      <c r="DW185" s="270">
        <v>0</v>
      </c>
      <c r="DX185" s="270">
        <v>0</v>
      </c>
      <c r="DY185" s="270">
        <v>0</v>
      </c>
      <c r="DZ185" s="270">
        <v>0</v>
      </c>
      <c r="EA185" s="270">
        <v>0</v>
      </c>
      <c r="EB185" s="270">
        <v>0</v>
      </c>
      <c r="EC185" s="270">
        <v>0</v>
      </c>
      <c r="ED185" s="270">
        <v>0</v>
      </c>
      <c r="EE185" s="270">
        <v>0</v>
      </c>
      <c r="EF185" s="270">
        <v>0</v>
      </c>
      <c r="EG185" s="270">
        <v>0</v>
      </c>
      <c r="EH185" s="270">
        <v>0</v>
      </c>
      <c r="EI185" s="270">
        <v>0</v>
      </c>
      <c r="EJ185" s="270">
        <v>0</v>
      </c>
      <c r="EK185" s="270">
        <v>0</v>
      </c>
      <c r="EL185" s="270">
        <v>0</v>
      </c>
      <c r="EM185" s="270">
        <v>0</v>
      </c>
      <c r="EN185" s="270">
        <v>0</v>
      </c>
      <c r="EO185" s="270">
        <v>0</v>
      </c>
      <c r="EP185" s="270">
        <v>0</v>
      </c>
      <c r="EQ185" s="270">
        <v>0</v>
      </c>
      <c r="ER185" s="270">
        <v>0</v>
      </c>
      <c r="ES185" s="270">
        <v>0</v>
      </c>
      <c r="ET185" s="270">
        <v>0</v>
      </c>
      <c r="EU185" s="270">
        <v>0</v>
      </c>
      <c r="EV185" s="270">
        <v>0</v>
      </c>
      <c r="EW185" s="270">
        <v>0</v>
      </c>
      <c r="EX185" s="270">
        <v>0</v>
      </c>
      <c r="EY185" s="270">
        <v>0</v>
      </c>
      <c r="EZ185" s="270">
        <v>0</v>
      </c>
      <c r="FA185" s="270">
        <v>0</v>
      </c>
      <c r="FB185" s="270">
        <v>0</v>
      </c>
      <c r="FC185" s="270">
        <v>0</v>
      </c>
      <c r="FD185" s="270">
        <v>0</v>
      </c>
      <c r="FE185" s="270">
        <v>0</v>
      </c>
      <c r="FF185" s="270">
        <v>0</v>
      </c>
      <c r="FG185" s="270">
        <v>0</v>
      </c>
      <c r="FH185" s="270">
        <v>0</v>
      </c>
      <c r="FI185" s="270">
        <v>0</v>
      </c>
      <c r="FJ185" s="270">
        <v>0</v>
      </c>
      <c r="FK185" s="270">
        <v>0</v>
      </c>
      <c r="FL185" s="351">
        <v>115</v>
      </c>
      <c r="FM185" s="323">
        <v>0</v>
      </c>
      <c r="FN185" s="324">
        <v>0</v>
      </c>
      <c r="FO185" s="270"/>
      <c r="FP185" s="89"/>
      <c r="FQ185" s="270"/>
      <c r="FR185" s="319"/>
      <c r="FS185" s="319"/>
      <c r="FT185" s="319"/>
      <c r="FU185" s="319"/>
      <c r="FV185" s="319"/>
      <c r="FW185" s="319"/>
      <c r="FX185" s="319"/>
      <c r="FY185" s="319"/>
      <c r="FZ185" s="319"/>
      <c r="GA185" s="319"/>
      <c r="GB185" s="319"/>
      <c r="GC185" s="319"/>
      <c r="GD185" s="319"/>
      <c r="GE185" s="319"/>
      <c r="GF185" s="319"/>
      <c r="GG185" s="319"/>
      <c r="GH185" s="319"/>
      <c r="GI185" s="319"/>
      <c r="GJ185" s="319"/>
      <c r="GK185" s="319"/>
      <c r="GL185" s="319"/>
      <c r="GM185" s="319"/>
      <c r="GN185" s="319"/>
      <c r="GO185" s="319"/>
      <c r="GP185" s="319"/>
      <c r="GQ185" s="319"/>
      <c r="GR185" s="319"/>
      <c r="GS185" s="319"/>
      <c r="GT185" s="319"/>
      <c r="GU185" s="319"/>
      <c r="GV185" s="319"/>
      <c r="GW185" s="319"/>
      <c r="GX185" s="319"/>
      <c r="GY185" s="319"/>
      <c r="GZ185" s="319"/>
      <c r="HA185" s="319"/>
      <c r="HB185" s="319"/>
      <c r="HC185" s="319"/>
      <c r="HD185" s="319"/>
      <c r="HE185" s="319"/>
      <c r="HF185" s="319"/>
      <c r="HG185" s="319"/>
      <c r="HH185" s="319"/>
      <c r="HI185" s="319"/>
      <c r="HJ185" s="319"/>
      <c r="HK185" s="319"/>
      <c r="HL185" s="319"/>
      <c r="HM185" s="319"/>
      <c r="HN185" s="319"/>
      <c r="HO185" s="319"/>
      <c r="HP185" s="319"/>
      <c r="HQ185" s="319"/>
      <c r="HR185" s="319"/>
      <c r="HS185" s="319"/>
      <c r="HT185" s="319"/>
      <c r="HU185" s="319"/>
      <c r="HV185" s="319"/>
      <c r="HW185" s="319"/>
      <c r="HX185" s="319"/>
      <c r="HY185" s="319"/>
      <c r="HZ185" s="319"/>
      <c r="IA185" s="319"/>
      <c r="IB185" s="319"/>
      <c r="IC185" s="319"/>
      <c r="ID185" s="319"/>
      <c r="IE185" s="319"/>
      <c r="IF185" s="319"/>
      <c r="IG185" s="318"/>
    </row>
    <row r="186" spans="1:241" ht="12.75" customHeight="1" x14ac:dyDescent="0.2">
      <c r="A186" s="370" t="s">
        <v>411</v>
      </c>
      <c r="B186" s="270">
        <v>1970</v>
      </c>
      <c r="C186" s="270">
        <v>1535</v>
      </c>
      <c r="D186" s="270">
        <v>725</v>
      </c>
      <c r="E186" s="270">
        <v>810</v>
      </c>
      <c r="F186" s="270">
        <v>945</v>
      </c>
      <c r="G186" s="270">
        <v>400</v>
      </c>
      <c r="H186" s="270">
        <v>55</v>
      </c>
      <c r="I186" s="270">
        <v>1970</v>
      </c>
      <c r="J186" s="270">
        <v>0</v>
      </c>
      <c r="K186" s="270">
        <v>115210</v>
      </c>
      <c r="L186" s="270"/>
      <c r="M186" s="270">
        <v>0</v>
      </c>
      <c r="N186" s="270">
        <v>0</v>
      </c>
      <c r="O186" s="270">
        <v>0</v>
      </c>
      <c r="P186" s="270">
        <v>0</v>
      </c>
      <c r="Q186" s="270">
        <v>0</v>
      </c>
      <c r="R186" s="270">
        <v>0</v>
      </c>
      <c r="S186" s="270">
        <v>0</v>
      </c>
      <c r="T186" s="270">
        <v>0</v>
      </c>
      <c r="U186" s="270">
        <v>73.72281879194631</v>
      </c>
      <c r="V186" s="270">
        <v>25</v>
      </c>
      <c r="X186" s="270">
        <v>41.932133676092548</v>
      </c>
      <c r="Y186" s="270">
        <v>10</v>
      </c>
      <c r="Z186" s="270">
        <v>650</v>
      </c>
      <c r="AA186" s="270">
        <v>565</v>
      </c>
      <c r="AB186" s="270">
        <v>350</v>
      </c>
      <c r="AC186" s="270">
        <v>205</v>
      </c>
      <c r="AD186" s="270">
        <v>150</v>
      </c>
      <c r="AE186" s="270">
        <v>10</v>
      </c>
      <c r="AF186" s="270">
        <v>40</v>
      </c>
      <c r="AG186" s="270">
        <v>0</v>
      </c>
      <c r="AH186" s="270">
        <v>0</v>
      </c>
      <c r="AI186" s="270">
        <v>0</v>
      </c>
      <c r="AJ186" s="270">
        <v>0</v>
      </c>
      <c r="AK186" s="270">
        <v>0</v>
      </c>
      <c r="AL186" s="270">
        <v>0</v>
      </c>
      <c r="AM186" s="270">
        <v>0</v>
      </c>
      <c r="AN186" s="270">
        <v>0</v>
      </c>
      <c r="AO186" s="270">
        <v>0</v>
      </c>
      <c r="AP186" s="270">
        <v>0</v>
      </c>
      <c r="AQ186" s="270">
        <v>0</v>
      </c>
      <c r="AR186" s="270">
        <v>0</v>
      </c>
      <c r="AS186" s="270">
        <v>0</v>
      </c>
      <c r="AT186" s="270">
        <v>0</v>
      </c>
      <c r="AU186" s="270">
        <v>0</v>
      </c>
      <c r="AV186" s="270">
        <v>0</v>
      </c>
      <c r="AW186" s="270">
        <v>0</v>
      </c>
      <c r="AX186" s="270">
        <v>0</v>
      </c>
      <c r="AY186" s="270">
        <v>0</v>
      </c>
      <c r="AZ186" s="270">
        <v>0</v>
      </c>
      <c r="BA186" s="270">
        <v>0</v>
      </c>
      <c r="BB186" s="270">
        <v>1930</v>
      </c>
      <c r="BC186" s="270">
        <v>0</v>
      </c>
      <c r="BD186" s="270">
        <v>0</v>
      </c>
      <c r="BE186" s="270">
        <v>0</v>
      </c>
      <c r="BF186" s="270" t="s">
        <v>1676</v>
      </c>
      <c r="BG186" s="270">
        <v>1125</v>
      </c>
      <c r="BH186" s="270">
        <v>40</v>
      </c>
      <c r="BI186" s="270">
        <v>0</v>
      </c>
      <c r="BJ186" s="270">
        <v>0</v>
      </c>
      <c r="BK186" s="270" t="s">
        <v>1676</v>
      </c>
      <c r="BL186" s="270" t="s">
        <v>1676</v>
      </c>
      <c r="BM186" s="270">
        <v>0</v>
      </c>
      <c r="BN186" s="270">
        <v>0</v>
      </c>
      <c r="BO186" s="270">
        <v>0</v>
      </c>
      <c r="BP186" s="270">
        <v>0</v>
      </c>
      <c r="BQ186" s="270">
        <v>0</v>
      </c>
      <c r="BR186" s="270">
        <v>0</v>
      </c>
      <c r="BS186" s="270">
        <v>0</v>
      </c>
      <c r="BT186" s="270">
        <v>45</v>
      </c>
      <c r="BU186" s="270">
        <v>0</v>
      </c>
      <c r="BV186" s="270"/>
      <c r="BW186" s="270">
        <v>320</v>
      </c>
      <c r="BX186" s="270">
        <v>0</v>
      </c>
      <c r="BY186" s="270">
        <v>40</v>
      </c>
      <c r="BZ186" s="270">
        <v>40</v>
      </c>
      <c r="CA186" s="270" t="s">
        <v>1676</v>
      </c>
      <c r="CB186" s="270">
        <v>0</v>
      </c>
      <c r="CC186" s="270">
        <v>0</v>
      </c>
      <c r="CD186" s="270">
        <v>75</v>
      </c>
      <c r="CE186" s="270">
        <v>0</v>
      </c>
      <c r="CF186" s="270">
        <v>0</v>
      </c>
      <c r="CG186" s="270">
        <v>1380</v>
      </c>
      <c r="CH186" s="270">
        <v>0</v>
      </c>
      <c r="CI186" s="270">
        <v>0</v>
      </c>
      <c r="CJ186" s="270">
        <v>0</v>
      </c>
      <c r="CK186" s="270">
        <v>0</v>
      </c>
      <c r="CL186" s="270">
        <v>0</v>
      </c>
      <c r="CM186" s="270">
        <v>0</v>
      </c>
      <c r="CN186" s="270">
        <v>0</v>
      </c>
      <c r="CO186" s="270">
        <v>0</v>
      </c>
      <c r="CP186" s="270">
        <v>0</v>
      </c>
      <c r="CQ186" s="270">
        <v>0</v>
      </c>
      <c r="CR186" s="270">
        <v>0</v>
      </c>
      <c r="CS186" s="270">
        <v>0</v>
      </c>
      <c r="CT186" s="270">
        <v>0</v>
      </c>
      <c r="CU186" s="270">
        <v>0</v>
      </c>
      <c r="CV186" s="270">
        <v>0</v>
      </c>
      <c r="CW186" s="270">
        <v>0</v>
      </c>
      <c r="CX186" s="270">
        <v>0</v>
      </c>
      <c r="CY186" s="270">
        <v>0</v>
      </c>
      <c r="CZ186" s="270">
        <v>0</v>
      </c>
      <c r="DA186" s="270">
        <v>0</v>
      </c>
      <c r="DB186" s="270">
        <v>0</v>
      </c>
      <c r="DC186" s="270">
        <v>0</v>
      </c>
      <c r="DD186" s="270">
        <v>0</v>
      </c>
      <c r="DE186" s="270">
        <v>0</v>
      </c>
      <c r="DF186" s="270">
        <v>0</v>
      </c>
      <c r="DG186" s="270">
        <v>0</v>
      </c>
      <c r="DH186" s="270">
        <v>0</v>
      </c>
      <c r="DI186" s="270">
        <v>0</v>
      </c>
      <c r="DJ186" s="270">
        <v>0</v>
      </c>
      <c r="DK186" s="270">
        <v>0</v>
      </c>
      <c r="DL186" s="270">
        <v>0</v>
      </c>
      <c r="DM186" s="270">
        <v>0</v>
      </c>
      <c r="DN186" s="270">
        <v>0</v>
      </c>
      <c r="DO186" s="270">
        <v>0</v>
      </c>
      <c r="DP186" s="270">
        <v>0</v>
      </c>
      <c r="DQ186" s="270"/>
      <c r="DR186" s="270">
        <v>0</v>
      </c>
      <c r="DS186" s="270">
        <v>0</v>
      </c>
      <c r="DT186" s="270">
        <v>0</v>
      </c>
      <c r="DU186" s="270">
        <v>0</v>
      </c>
      <c r="DV186" s="270">
        <v>0</v>
      </c>
      <c r="DW186" s="270">
        <v>0</v>
      </c>
      <c r="DX186" s="270">
        <v>0</v>
      </c>
      <c r="DY186" s="270">
        <v>0</v>
      </c>
      <c r="DZ186" s="270">
        <v>0</v>
      </c>
      <c r="EA186" s="270">
        <v>0</v>
      </c>
      <c r="EB186" s="270">
        <v>0</v>
      </c>
      <c r="EC186" s="270">
        <v>0</v>
      </c>
      <c r="ED186" s="270">
        <v>0</v>
      </c>
      <c r="EE186" s="270">
        <v>0</v>
      </c>
      <c r="EF186" s="270">
        <v>0</v>
      </c>
      <c r="EG186" s="270">
        <v>0</v>
      </c>
      <c r="EH186" s="270">
        <v>0</v>
      </c>
      <c r="EI186" s="270">
        <v>0</v>
      </c>
      <c r="EJ186" s="270">
        <v>0</v>
      </c>
      <c r="EK186" s="270">
        <v>0</v>
      </c>
      <c r="EL186" s="270">
        <v>0</v>
      </c>
      <c r="EM186" s="270">
        <v>0</v>
      </c>
      <c r="EN186" s="270">
        <v>0</v>
      </c>
      <c r="EO186" s="270">
        <v>340</v>
      </c>
      <c r="EP186" s="270">
        <v>1215</v>
      </c>
      <c r="EQ186" s="270">
        <v>45</v>
      </c>
      <c r="ER186" s="270">
        <v>40</v>
      </c>
      <c r="ES186" s="270">
        <v>0</v>
      </c>
      <c r="ET186" s="270">
        <v>330</v>
      </c>
      <c r="EU186" s="270">
        <v>0</v>
      </c>
      <c r="EV186" s="270">
        <v>0</v>
      </c>
      <c r="EW186" s="270">
        <v>0</v>
      </c>
      <c r="EX186" s="270">
        <v>0</v>
      </c>
      <c r="EY186" s="270">
        <v>0</v>
      </c>
      <c r="EZ186" s="270">
        <v>0</v>
      </c>
      <c r="FA186" s="270">
        <v>0</v>
      </c>
      <c r="FB186" s="270">
        <v>0</v>
      </c>
      <c r="FC186" s="270">
        <v>0</v>
      </c>
      <c r="FD186" s="270">
        <v>0</v>
      </c>
      <c r="FE186" s="270">
        <v>0</v>
      </c>
      <c r="FF186" s="270">
        <v>0</v>
      </c>
      <c r="FG186" s="270">
        <v>0</v>
      </c>
      <c r="FH186" s="270">
        <v>0</v>
      </c>
      <c r="FI186" s="270">
        <v>0</v>
      </c>
      <c r="FJ186" s="270">
        <v>0</v>
      </c>
      <c r="FK186" s="270">
        <v>0</v>
      </c>
      <c r="FL186" s="351">
        <v>40</v>
      </c>
      <c r="FM186" s="323">
        <v>140</v>
      </c>
      <c r="FN186" s="324">
        <v>0</v>
      </c>
      <c r="FO186" s="270"/>
      <c r="FP186" s="89"/>
      <c r="FQ186" s="270"/>
      <c r="FR186" s="319"/>
      <c r="FS186" s="319"/>
      <c r="FT186" s="319"/>
      <c r="FU186" s="319"/>
      <c r="FV186" s="319"/>
      <c r="FW186" s="319"/>
      <c r="FX186" s="319"/>
      <c r="FY186" s="319"/>
      <c r="FZ186" s="319"/>
      <c r="GA186" s="319"/>
      <c r="GB186" s="319"/>
      <c r="GC186" s="319"/>
      <c r="GD186" s="319"/>
      <c r="GE186" s="319"/>
      <c r="GF186" s="319"/>
      <c r="GG186" s="319"/>
      <c r="GH186" s="319"/>
      <c r="GI186" s="319"/>
      <c r="GJ186" s="319"/>
      <c r="GK186" s="319"/>
      <c r="GL186" s="319"/>
      <c r="GM186" s="319"/>
      <c r="GN186" s="319"/>
      <c r="GO186" s="319"/>
      <c r="GP186" s="319"/>
      <c r="GQ186" s="319"/>
      <c r="GR186" s="319"/>
      <c r="GS186" s="319"/>
      <c r="GT186" s="319"/>
      <c r="GU186" s="319"/>
      <c r="GV186" s="319"/>
      <c r="GW186" s="319"/>
      <c r="GX186" s="319"/>
      <c r="GY186" s="319"/>
      <c r="GZ186" s="319"/>
      <c r="HA186" s="319"/>
      <c r="HB186" s="319"/>
      <c r="HC186" s="319"/>
      <c r="HD186" s="319"/>
      <c r="HE186" s="319"/>
      <c r="HF186" s="319"/>
      <c r="HG186" s="319"/>
      <c r="HH186" s="319"/>
      <c r="HI186" s="319"/>
      <c r="HJ186" s="319"/>
      <c r="HK186" s="319"/>
      <c r="HL186" s="319"/>
      <c r="HM186" s="319"/>
      <c r="HN186" s="319"/>
      <c r="HO186" s="319"/>
      <c r="HP186" s="319"/>
      <c r="HQ186" s="319"/>
      <c r="HR186" s="319"/>
      <c r="HS186" s="319"/>
      <c r="HT186" s="319"/>
      <c r="HU186" s="319"/>
      <c r="HV186" s="319"/>
      <c r="HW186" s="319"/>
      <c r="HX186" s="319"/>
      <c r="HY186" s="319"/>
      <c r="HZ186" s="319"/>
      <c r="IA186" s="319"/>
      <c r="IB186" s="319"/>
      <c r="IC186" s="319"/>
      <c r="ID186" s="319"/>
      <c r="IE186" s="319"/>
      <c r="IF186" s="319"/>
      <c r="IG186" s="318"/>
    </row>
    <row r="187" spans="1:241" ht="12.75" customHeight="1" x14ac:dyDescent="0.2">
      <c r="A187" s="370" t="s">
        <v>812</v>
      </c>
      <c r="B187" s="270">
        <v>115</v>
      </c>
      <c r="C187" s="270">
        <v>115</v>
      </c>
      <c r="D187" s="270">
        <v>40</v>
      </c>
      <c r="E187" s="270">
        <v>75</v>
      </c>
      <c r="F187" s="270" t="s">
        <v>1676</v>
      </c>
      <c r="G187" s="270">
        <v>115</v>
      </c>
      <c r="H187" s="270">
        <v>0</v>
      </c>
      <c r="I187" s="270">
        <v>115</v>
      </c>
      <c r="J187" s="270">
        <v>0</v>
      </c>
      <c r="K187" s="270">
        <v>1260</v>
      </c>
      <c r="L187" s="270"/>
      <c r="M187" s="270">
        <v>0</v>
      </c>
      <c r="N187" s="270">
        <v>0</v>
      </c>
      <c r="O187" s="270">
        <v>0</v>
      </c>
      <c r="P187" s="270">
        <v>0</v>
      </c>
      <c r="Q187" s="270">
        <v>0</v>
      </c>
      <c r="R187" s="270">
        <v>0</v>
      </c>
      <c r="S187" s="270">
        <v>0</v>
      </c>
      <c r="T187" s="270">
        <v>0</v>
      </c>
      <c r="X187" s="270">
        <v>63.930434782608693</v>
      </c>
      <c r="Y187" s="270">
        <v>0</v>
      </c>
      <c r="Z187" s="270" t="s">
        <v>1676</v>
      </c>
      <c r="AA187" s="270">
        <v>15</v>
      </c>
      <c r="AB187" s="270">
        <v>20</v>
      </c>
      <c r="AC187" s="270">
        <v>30</v>
      </c>
      <c r="AD187" s="270">
        <v>40</v>
      </c>
      <c r="AE187" s="270" t="s">
        <v>1676</v>
      </c>
      <c r="AF187" s="270">
        <v>0</v>
      </c>
      <c r="AG187" s="270">
        <v>0</v>
      </c>
      <c r="AH187" s="270">
        <v>0</v>
      </c>
      <c r="AI187" s="270">
        <v>0</v>
      </c>
      <c r="AJ187" s="270">
        <v>0</v>
      </c>
      <c r="AK187" s="270">
        <v>0</v>
      </c>
      <c r="AL187" s="270">
        <v>0</v>
      </c>
      <c r="AM187" s="270">
        <v>0</v>
      </c>
      <c r="AN187" s="270">
        <v>0</v>
      </c>
      <c r="AO187" s="270">
        <v>0</v>
      </c>
      <c r="AP187" s="270">
        <v>0</v>
      </c>
      <c r="AQ187" s="270">
        <v>0</v>
      </c>
      <c r="AR187" s="270">
        <v>0</v>
      </c>
      <c r="AS187" s="270">
        <v>0</v>
      </c>
      <c r="AT187" s="270">
        <v>0</v>
      </c>
      <c r="AU187" s="270">
        <v>0</v>
      </c>
      <c r="AV187" s="270">
        <v>0</v>
      </c>
      <c r="AW187" s="270">
        <v>0</v>
      </c>
      <c r="AX187" s="270">
        <v>0</v>
      </c>
      <c r="AY187" s="270">
        <v>0</v>
      </c>
      <c r="AZ187" s="270">
        <v>0</v>
      </c>
      <c r="BA187" s="270">
        <v>0</v>
      </c>
      <c r="BB187" s="270">
        <v>115</v>
      </c>
      <c r="BC187" s="270">
        <v>0</v>
      </c>
      <c r="BD187" s="270">
        <v>0</v>
      </c>
      <c r="BE187" s="270">
        <v>0</v>
      </c>
      <c r="BF187" s="270">
        <v>0</v>
      </c>
      <c r="BG187" s="270">
        <v>0</v>
      </c>
      <c r="BH187" s="270">
        <v>0</v>
      </c>
      <c r="BI187" s="270">
        <v>0</v>
      </c>
      <c r="BJ187" s="270">
        <v>0</v>
      </c>
      <c r="BK187" s="270">
        <v>0</v>
      </c>
      <c r="BL187" s="270">
        <v>0</v>
      </c>
      <c r="BM187" s="270">
        <v>0</v>
      </c>
      <c r="BN187" s="270">
        <v>0</v>
      </c>
      <c r="BO187" s="270">
        <v>0</v>
      </c>
      <c r="BP187" s="270">
        <v>0</v>
      </c>
      <c r="BQ187" s="270">
        <v>0</v>
      </c>
      <c r="BR187" s="270">
        <v>0</v>
      </c>
      <c r="BS187" s="270">
        <v>0</v>
      </c>
      <c r="BT187" s="270">
        <v>115</v>
      </c>
      <c r="BU187" s="270">
        <v>0</v>
      </c>
      <c r="BV187" s="270"/>
      <c r="BW187" s="270">
        <v>0</v>
      </c>
      <c r="BX187" s="270">
        <v>0</v>
      </c>
      <c r="BY187" s="270">
        <v>0</v>
      </c>
      <c r="BZ187" s="270">
        <v>0</v>
      </c>
      <c r="CA187" s="270">
        <v>0</v>
      </c>
      <c r="CB187" s="270">
        <v>0</v>
      </c>
      <c r="CC187" s="270">
        <v>0</v>
      </c>
      <c r="CD187" s="270">
        <v>0</v>
      </c>
      <c r="CE187" s="270">
        <v>0</v>
      </c>
      <c r="CF187" s="270">
        <v>0</v>
      </c>
      <c r="CG187" s="270">
        <v>115</v>
      </c>
      <c r="CH187" s="270">
        <v>0</v>
      </c>
      <c r="CI187" s="270">
        <v>0</v>
      </c>
      <c r="CJ187" s="270">
        <v>0</v>
      </c>
      <c r="CK187" s="270">
        <v>0</v>
      </c>
      <c r="CL187" s="270">
        <v>0</v>
      </c>
      <c r="CM187" s="270">
        <v>0</v>
      </c>
      <c r="CN187" s="270">
        <v>0</v>
      </c>
      <c r="CO187" s="270">
        <v>0</v>
      </c>
      <c r="CP187" s="270">
        <v>0</v>
      </c>
      <c r="CQ187" s="270">
        <v>0</v>
      </c>
      <c r="CR187" s="270">
        <v>0</v>
      </c>
      <c r="CS187" s="270">
        <v>0</v>
      </c>
      <c r="CT187" s="270">
        <v>0</v>
      </c>
      <c r="CU187" s="270">
        <v>0</v>
      </c>
      <c r="CV187" s="270">
        <v>0</v>
      </c>
      <c r="CW187" s="270">
        <v>0</v>
      </c>
      <c r="CX187" s="270">
        <v>0</v>
      </c>
      <c r="CY187" s="270">
        <v>0</v>
      </c>
      <c r="CZ187" s="270">
        <v>0</v>
      </c>
      <c r="DA187" s="270">
        <v>0</v>
      </c>
      <c r="DB187" s="270">
        <v>0</v>
      </c>
      <c r="DC187" s="270">
        <v>0</v>
      </c>
      <c r="DD187" s="270">
        <v>0</v>
      </c>
      <c r="DE187" s="270">
        <v>0</v>
      </c>
      <c r="DF187" s="270">
        <v>0</v>
      </c>
      <c r="DG187" s="270">
        <v>0</v>
      </c>
      <c r="DH187" s="270">
        <v>0</v>
      </c>
      <c r="DI187" s="270">
        <v>0</v>
      </c>
      <c r="DJ187" s="270">
        <v>0</v>
      </c>
      <c r="DK187" s="270">
        <v>0</v>
      </c>
      <c r="DL187" s="270">
        <v>0</v>
      </c>
      <c r="DM187" s="270">
        <v>115</v>
      </c>
      <c r="DN187" s="270">
        <v>0</v>
      </c>
      <c r="DO187" s="270">
        <v>0</v>
      </c>
      <c r="DP187" s="270">
        <v>0</v>
      </c>
      <c r="DQ187" s="270"/>
      <c r="DR187" s="270">
        <v>0</v>
      </c>
      <c r="DS187" s="270">
        <v>0</v>
      </c>
      <c r="DT187" s="270">
        <v>0</v>
      </c>
      <c r="DU187" s="270">
        <v>0</v>
      </c>
      <c r="DV187" s="270">
        <v>0</v>
      </c>
      <c r="DW187" s="270">
        <v>0</v>
      </c>
      <c r="DX187" s="270">
        <v>0</v>
      </c>
      <c r="DY187" s="270">
        <v>0</v>
      </c>
      <c r="DZ187" s="270">
        <v>0</v>
      </c>
      <c r="EA187" s="270">
        <v>0</v>
      </c>
      <c r="EB187" s="270">
        <v>0</v>
      </c>
      <c r="EC187" s="270">
        <v>0</v>
      </c>
      <c r="ED187" s="270">
        <v>0</v>
      </c>
      <c r="EE187" s="270">
        <v>0</v>
      </c>
      <c r="EF187" s="270">
        <v>0</v>
      </c>
      <c r="EG187" s="270">
        <v>0</v>
      </c>
      <c r="EH187" s="270">
        <v>0</v>
      </c>
      <c r="EI187" s="270">
        <v>0</v>
      </c>
      <c r="EJ187" s="270">
        <v>0</v>
      </c>
      <c r="EK187" s="270">
        <v>0</v>
      </c>
      <c r="EL187" s="270">
        <v>0</v>
      </c>
      <c r="EM187" s="270">
        <v>0</v>
      </c>
      <c r="EN187" s="270">
        <v>0</v>
      </c>
      <c r="EO187" s="270">
        <v>0</v>
      </c>
      <c r="EP187" s="270">
        <v>0</v>
      </c>
      <c r="EQ187" s="270">
        <v>0</v>
      </c>
      <c r="ER187" s="270">
        <v>0</v>
      </c>
      <c r="ES187" s="270">
        <v>0</v>
      </c>
      <c r="ET187" s="270">
        <v>0</v>
      </c>
      <c r="EU187" s="270">
        <v>0</v>
      </c>
      <c r="EV187" s="270">
        <v>0</v>
      </c>
      <c r="EW187" s="270">
        <v>0</v>
      </c>
      <c r="EX187" s="270">
        <v>0</v>
      </c>
      <c r="EY187" s="270">
        <v>0</v>
      </c>
      <c r="EZ187" s="270">
        <v>0</v>
      </c>
      <c r="FA187" s="270">
        <v>0</v>
      </c>
      <c r="FB187" s="270">
        <v>0</v>
      </c>
      <c r="FC187" s="270">
        <v>0</v>
      </c>
      <c r="FD187" s="270">
        <v>0</v>
      </c>
      <c r="FE187" s="270">
        <v>0</v>
      </c>
      <c r="FF187" s="270">
        <v>0</v>
      </c>
      <c r="FG187" s="270">
        <v>0</v>
      </c>
      <c r="FH187" s="270">
        <v>0</v>
      </c>
      <c r="FI187" s="270">
        <v>0</v>
      </c>
      <c r="FJ187" s="270">
        <v>0</v>
      </c>
      <c r="FK187" s="270">
        <v>0</v>
      </c>
      <c r="FL187" s="351">
        <v>0</v>
      </c>
      <c r="FM187" s="323">
        <v>0</v>
      </c>
      <c r="FN187" s="324">
        <v>0</v>
      </c>
      <c r="FO187" s="270"/>
      <c r="FP187" s="89"/>
      <c r="FQ187" s="270"/>
      <c r="FR187" s="319"/>
      <c r="FS187" s="319"/>
      <c r="FT187" s="319"/>
      <c r="FU187" s="319"/>
      <c r="FV187" s="319"/>
      <c r="FW187" s="319"/>
      <c r="FX187" s="319"/>
      <c r="FY187" s="319"/>
      <c r="FZ187" s="319"/>
      <c r="GA187" s="319"/>
      <c r="GB187" s="319"/>
      <c r="GC187" s="319"/>
      <c r="GD187" s="319"/>
      <c r="GE187" s="319"/>
      <c r="GF187" s="319"/>
      <c r="GG187" s="319"/>
      <c r="GH187" s="319"/>
      <c r="GI187" s="319"/>
      <c r="GJ187" s="319"/>
      <c r="GK187" s="319"/>
      <c r="GL187" s="319"/>
      <c r="GM187" s="319"/>
      <c r="GN187" s="319"/>
      <c r="GO187" s="319"/>
      <c r="GP187" s="319"/>
      <c r="GQ187" s="319"/>
      <c r="GR187" s="319"/>
      <c r="GS187" s="319"/>
      <c r="GT187" s="319"/>
      <c r="GU187" s="319"/>
      <c r="GV187" s="319"/>
      <c r="GW187" s="319"/>
      <c r="GX187" s="319"/>
      <c r="GY187" s="319"/>
      <c r="GZ187" s="319"/>
      <c r="HA187" s="319"/>
      <c r="HB187" s="319"/>
      <c r="HC187" s="319"/>
      <c r="HD187" s="319"/>
      <c r="HE187" s="319"/>
      <c r="HF187" s="319"/>
      <c r="HG187" s="319"/>
      <c r="HH187" s="319"/>
      <c r="HI187" s="319"/>
      <c r="HJ187" s="319"/>
      <c r="HK187" s="319"/>
      <c r="HL187" s="319"/>
      <c r="HM187" s="319"/>
      <c r="HN187" s="319"/>
      <c r="HO187" s="319"/>
      <c r="HP187" s="319"/>
      <c r="HQ187" s="319"/>
      <c r="HR187" s="319"/>
      <c r="HS187" s="319"/>
      <c r="HT187" s="319"/>
      <c r="HU187" s="319"/>
      <c r="HV187" s="319"/>
      <c r="HW187" s="319"/>
      <c r="HX187" s="319"/>
      <c r="HY187" s="319"/>
      <c r="HZ187" s="319"/>
      <c r="IA187" s="319"/>
      <c r="IB187" s="319"/>
      <c r="IC187" s="319"/>
      <c r="ID187" s="319"/>
      <c r="IE187" s="319"/>
      <c r="IF187" s="319"/>
      <c r="IG187" s="318"/>
    </row>
    <row r="188" spans="1:241" ht="12.75" customHeight="1" x14ac:dyDescent="0.2">
      <c r="A188" s="370" t="s">
        <v>188</v>
      </c>
      <c r="B188" s="270">
        <v>237305</v>
      </c>
      <c r="C188" s="270">
        <v>195430</v>
      </c>
      <c r="D188" s="270">
        <v>90740</v>
      </c>
      <c r="E188" s="270">
        <v>104675</v>
      </c>
      <c r="F188" s="270">
        <v>77330</v>
      </c>
      <c r="G188" s="270">
        <v>23050</v>
      </c>
      <c r="H188" s="270">
        <v>71850</v>
      </c>
      <c r="I188" s="270">
        <v>166920</v>
      </c>
      <c r="J188" s="270">
        <v>70385</v>
      </c>
      <c r="K188" s="270">
        <v>677325</v>
      </c>
      <c r="L188" s="270">
        <v>62.70028958260685</v>
      </c>
      <c r="M188" s="270">
        <v>28480</v>
      </c>
      <c r="N188" s="270">
        <v>14870</v>
      </c>
      <c r="O188" s="270">
        <v>7635</v>
      </c>
      <c r="P188" s="270">
        <v>9990</v>
      </c>
      <c r="Q188" s="270">
        <v>3355</v>
      </c>
      <c r="R188" s="270">
        <v>1220</v>
      </c>
      <c r="S188" s="270">
        <v>370</v>
      </c>
      <c r="T188" s="270">
        <v>40</v>
      </c>
      <c r="U188" s="270">
        <v>5.4189139534140649</v>
      </c>
      <c r="V188" s="270">
        <v>2</v>
      </c>
      <c r="W188" s="270">
        <v>37</v>
      </c>
      <c r="X188" s="270">
        <v>49.677834654696625</v>
      </c>
      <c r="Y188" s="270">
        <v>35095</v>
      </c>
      <c r="Z188" s="270">
        <v>26670</v>
      </c>
      <c r="AA188" s="270">
        <v>32020</v>
      </c>
      <c r="AB188" s="270">
        <v>39045</v>
      </c>
      <c r="AC188" s="270">
        <v>51490</v>
      </c>
      <c r="AD188" s="270">
        <v>44015</v>
      </c>
      <c r="AE188" s="270">
        <v>7410</v>
      </c>
      <c r="AF188" s="270">
        <v>5560</v>
      </c>
      <c r="AG188" s="270">
        <v>2390</v>
      </c>
      <c r="AH188" s="270">
        <v>8290</v>
      </c>
      <c r="AI188" s="270">
        <v>890</v>
      </c>
      <c r="AJ188" s="270">
        <v>5820</v>
      </c>
      <c r="AK188" s="270">
        <v>4045</v>
      </c>
      <c r="AL188" s="270">
        <v>9015</v>
      </c>
      <c r="AM188" s="270">
        <v>10250</v>
      </c>
      <c r="AN188" s="270">
        <v>3710</v>
      </c>
      <c r="AO188" s="270">
        <v>7455</v>
      </c>
      <c r="AP188" s="270">
        <v>4735</v>
      </c>
      <c r="AQ188" s="270">
        <v>6705</v>
      </c>
      <c r="AR188" s="270">
        <v>1215</v>
      </c>
      <c r="AS188" s="270">
        <v>455</v>
      </c>
      <c r="AT188" s="270">
        <v>2690</v>
      </c>
      <c r="AU188" s="270">
        <v>9595</v>
      </c>
      <c r="AV188" s="270">
        <v>5815</v>
      </c>
      <c r="AW188" s="270">
        <v>6655</v>
      </c>
      <c r="AX188" s="270">
        <v>23365</v>
      </c>
      <c r="AY188" s="270">
        <v>3120</v>
      </c>
      <c r="AZ188" s="270">
        <v>8985</v>
      </c>
      <c r="BA188" s="270">
        <v>18295</v>
      </c>
      <c r="BB188" s="270">
        <v>88255</v>
      </c>
      <c r="BC188" s="270">
        <v>5195</v>
      </c>
      <c r="BD188" s="270">
        <v>18045</v>
      </c>
      <c r="BE188" s="270">
        <v>3015</v>
      </c>
      <c r="BF188" s="270">
        <v>3770</v>
      </c>
      <c r="BG188" s="270">
        <v>1600</v>
      </c>
      <c r="BH188" s="270">
        <v>4665</v>
      </c>
      <c r="BI188" s="270">
        <v>8270</v>
      </c>
      <c r="BJ188" s="270">
        <v>855</v>
      </c>
      <c r="BK188" s="270">
        <v>14900</v>
      </c>
      <c r="BL188" s="270">
        <v>12270</v>
      </c>
      <c r="BM188" s="270">
        <v>22895</v>
      </c>
      <c r="BN188" s="270">
        <v>4570</v>
      </c>
      <c r="BO188" s="270">
        <v>18160</v>
      </c>
      <c r="BP188" s="270">
        <v>11335</v>
      </c>
      <c r="BQ188" s="270">
        <v>12045</v>
      </c>
      <c r="BR188" s="270">
        <v>2765</v>
      </c>
      <c r="BS188" s="270">
        <v>3550</v>
      </c>
      <c r="BT188" s="270">
        <v>17510</v>
      </c>
      <c r="BU188" s="270">
        <v>17355</v>
      </c>
      <c r="BV188" s="270"/>
      <c r="BW188" s="270">
        <v>12660</v>
      </c>
      <c r="BX188" s="270">
        <v>1375</v>
      </c>
      <c r="BY188" s="270">
        <v>10410</v>
      </c>
      <c r="BZ188" s="270">
        <v>1925</v>
      </c>
      <c r="CA188" s="270">
        <v>735</v>
      </c>
      <c r="CB188" s="270">
        <v>30</v>
      </c>
      <c r="CC188" s="270" t="s">
        <v>1676</v>
      </c>
      <c r="CD188" s="270">
        <v>5830</v>
      </c>
      <c r="CE188" s="270">
        <v>315</v>
      </c>
      <c r="CF188" s="270">
        <v>935</v>
      </c>
      <c r="CG188" s="270">
        <v>173865</v>
      </c>
      <c r="CH188" s="270">
        <v>0</v>
      </c>
      <c r="CI188" s="270">
        <v>19550</v>
      </c>
      <c r="CJ188" s="270">
        <v>8055</v>
      </c>
      <c r="CK188" s="270">
        <v>9705</v>
      </c>
      <c r="CL188" s="270">
        <v>3725</v>
      </c>
      <c r="CM188" s="270">
        <v>8450</v>
      </c>
      <c r="CN188" s="270">
        <v>2480</v>
      </c>
      <c r="CO188" s="270">
        <v>185</v>
      </c>
      <c r="CP188" s="270">
        <v>1325</v>
      </c>
      <c r="CQ188" s="270">
        <v>0</v>
      </c>
      <c r="CR188" s="270">
        <v>0</v>
      </c>
      <c r="CS188" s="270">
        <v>0</v>
      </c>
      <c r="CT188" s="270">
        <v>0</v>
      </c>
      <c r="CU188" s="270">
        <v>0</v>
      </c>
      <c r="CV188" s="270">
        <v>4290</v>
      </c>
      <c r="CW188" s="270">
        <v>7265</v>
      </c>
      <c r="CX188" s="270">
        <v>3495</v>
      </c>
      <c r="CY188" s="270">
        <v>3885</v>
      </c>
      <c r="CZ188" s="270">
        <v>15330</v>
      </c>
      <c r="DA188" s="270">
        <v>2710</v>
      </c>
      <c r="DB188" s="270">
        <v>0</v>
      </c>
      <c r="DC188" s="270">
        <v>15130</v>
      </c>
      <c r="DD188" s="270">
        <v>22020</v>
      </c>
      <c r="DE188" s="270">
        <v>1040</v>
      </c>
      <c r="DF188" s="270">
        <v>2380</v>
      </c>
      <c r="DG188" s="270">
        <v>0</v>
      </c>
      <c r="DH188" s="270">
        <v>0</v>
      </c>
      <c r="DI188" s="270">
        <v>0</v>
      </c>
      <c r="DJ188" s="270" t="s">
        <v>1676</v>
      </c>
      <c r="DK188" s="270">
        <v>0</v>
      </c>
      <c r="DL188" s="270">
        <v>155</v>
      </c>
      <c r="DM188" s="270">
        <v>160</v>
      </c>
      <c r="DN188" s="270">
        <v>0</v>
      </c>
      <c r="DO188" s="270">
        <v>16720</v>
      </c>
      <c r="DP188" s="270">
        <v>1355</v>
      </c>
      <c r="DQ188" s="270"/>
      <c r="DR188" s="270">
        <v>0</v>
      </c>
      <c r="DS188" s="270">
        <v>1395</v>
      </c>
      <c r="DT188" s="270">
        <v>9500</v>
      </c>
      <c r="DU188" s="270">
        <v>940</v>
      </c>
      <c r="DV188" s="270">
        <v>0</v>
      </c>
      <c r="DW188" s="270" t="s">
        <v>1676</v>
      </c>
      <c r="DX188" s="270">
        <v>1605</v>
      </c>
      <c r="DY188" s="270">
        <v>2580</v>
      </c>
      <c r="DZ188" s="270">
        <v>0</v>
      </c>
      <c r="EA188" s="270">
        <v>3120</v>
      </c>
      <c r="EB188" s="270">
        <v>0</v>
      </c>
      <c r="EC188" s="270">
        <v>6950</v>
      </c>
      <c r="ED188" s="270">
        <v>16555</v>
      </c>
      <c r="EE188" s="270">
        <v>520</v>
      </c>
      <c r="EF188" s="270">
        <v>15235</v>
      </c>
      <c r="EG188" s="270">
        <v>0</v>
      </c>
      <c r="EH188" s="270">
        <v>0</v>
      </c>
      <c r="EI188" s="270">
        <v>0</v>
      </c>
      <c r="EJ188" s="270">
        <v>18620</v>
      </c>
      <c r="EK188" s="270">
        <v>6525</v>
      </c>
      <c r="EL188" s="270">
        <v>0</v>
      </c>
      <c r="EM188" s="270">
        <v>0</v>
      </c>
      <c r="EN188" s="270">
        <v>0</v>
      </c>
      <c r="EO188" s="270">
        <v>0</v>
      </c>
      <c r="EP188" s="270">
        <v>0</v>
      </c>
      <c r="EQ188" s="270">
        <v>0</v>
      </c>
      <c r="ER188" s="270">
        <v>0</v>
      </c>
      <c r="ES188" s="270">
        <v>0</v>
      </c>
      <c r="ET188" s="270">
        <v>0</v>
      </c>
      <c r="EU188" s="270">
        <v>2440</v>
      </c>
      <c r="EV188" s="270">
        <v>1900</v>
      </c>
      <c r="EW188" s="270">
        <v>0</v>
      </c>
      <c r="EX188" s="270">
        <v>0</v>
      </c>
      <c r="EY188" s="270">
        <v>0</v>
      </c>
      <c r="EZ188" s="270">
        <v>0</v>
      </c>
      <c r="FA188" s="270">
        <v>0</v>
      </c>
      <c r="FB188" s="270">
        <v>0</v>
      </c>
      <c r="FC188" s="270">
        <v>0</v>
      </c>
      <c r="FD188" s="270">
        <v>0</v>
      </c>
      <c r="FE188" s="270">
        <v>0</v>
      </c>
      <c r="FF188" s="270">
        <v>0</v>
      </c>
      <c r="FG188" s="270">
        <v>0</v>
      </c>
      <c r="FH188" s="270">
        <v>0</v>
      </c>
      <c r="FI188" s="270">
        <v>0</v>
      </c>
      <c r="FJ188" s="270">
        <v>10</v>
      </c>
      <c r="FK188" s="270" t="s">
        <v>1676</v>
      </c>
      <c r="FL188" s="351">
        <v>149050</v>
      </c>
      <c r="FM188" s="323">
        <v>23200</v>
      </c>
      <c r="FN188" s="324">
        <v>65955</v>
      </c>
      <c r="FO188" s="270"/>
      <c r="FP188" s="89"/>
      <c r="FQ188" s="270"/>
      <c r="FR188" s="319"/>
      <c r="FS188" s="319"/>
      <c r="FT188" s="319"/>
      <c r="FU188" s="319"/>
      <c r="FV188" s="319"/>
      <c r="FW188" s="319"/>
      <c r="FX188" s="319"/>
      <c r="FY188" s="319"/>
      <c r="FZ188" s="319"/>
      <c r="GA188" s="319"/>
      <c r="GB188" s="319"/>
      <c r="GC188" s="319"/>
      <c r="GD188" s="319"/>
      <c r="GE188" s="319"/>
      <c r="GF188" s="319"/>
      <c r="GG188" s="319"/>
      <c r="GH188" s="319"/>
      <c r="GI188" s="319"/>
      <c r="GJ188" s="319"/>
      <c r="GK188" s="319"/>
      <c r="GL188" s="319"/>
      <c r="GM188" s="319"/>
      <c r="GN188" s="319"/>
      <c r="GO188" s="319"/>
      <c r="GP188" s="319"/>
      <c r="GQ188" s="319"/>
      <c r="GR188" s="319"/>
      <c r="GS188" s="319"/>
      <c r="GT188" s="319"/>
      <c r="GU188" s="319"/>
      <c r="GV188" s="319"/>
      <c r="GW188" s="319"/>
      <c r="GX188" s="319"/>
      <c r="GY188" s="319"/>
      <c r="GZ188" s="319"/>
      <c r="HA188" s="319"/>
      <c r="HB188" s="319"/>
      <c r="HC188" s="319"/>
      <c r="HD188" s="319"/>
      <c r="HE188" s="319"/>
      <c r="HF188" s="319"/>
      <c r="HG188" s="319"/>
      <c r="HH188" s="319"/>
      <c r="HI188" s="319"/>
      <c r="HJ188" s="319"/>
      <c r="HK188" s="319"/>
      <c r="HL188" s="319"/>
      <c r="HM188" s="319"/>
      <c r="HN188" s="319"/>
      <c r="HO188" s="319"/>
      <c r="HP188" s="319"/>
      <c r="HQ188" s="319"/>
      <c r="HR188" s="319"/>
      <c r="HS188" s="319"/>
      <c r="HT188" s="319"/>
      <c r="HU188" s="319"/>
      <c r="HV188" s="319"/>
      <c r="HW188" s="319"/>
      <c r="HX188" s="319"/>
      <c r="HY188" s="319"/>
      <c r="HZ188" s="319"/>
      <c r="IA188" s="319"/>
      <c r="IB188" s="319"/>
      <c r="IC188" s="319"/>
      <c r="ID188" s="319"/>
      <c r="IE188" s="319"/>
      <c r="IF188" s="319"/>
      <c r="IG188" s="318"/>
    </row>
    <row r="189" spans="1:241" ht="12.75" customHeight="1" x14ac:dyDescent="0.2">
      <c r="A189" s="370" t="s">
        <v>198</v>
      </c>
      <c r="B189" s="270">
        <v>10750</v>
      </c>
      <c r="C189" s="270">
        <v>6090</v>
      </c>
      <c r="D189" s="270">
        <v>2845</v>
      </c>
      <c r="E189" s="270">
        <v>3245</v>
      </c>
      <c r="F189" s="270">
        <v>5095</v>
      </c>
      <c r="G189" s="270">
        <v>505</v>
      </c>
      <c r="H189" s="270">
        <v>395</v>
      </c>
      <c r="I189" s="270">
        <v>10720</v>
      </c>
      <c r="J189" s="270">
        <v>30</v>
      </c>
      <c r="K189" s="270">
        <v>214260</v>
      </c>
      <c r="L189" s="270" t="s">
        <v>1676</v>
      </c>
      <c r="M189" s="270" t="s">
        <v>1676</v>
      </c>
      <c r="N189" s="270">
        <v>0</v>
      </c>
      <c r="O189" s="270">
        <v>0</v>
      </c>
      <c r="P189" s="270">
        <v>0</v>
      </c>
      <c r="Q189" s="270">
        <v>0</v>
      </c>
      <c r="R189" s="270">
        <v>0</v>
      </c>
      <c r="S189" s="270">
        <v>0</v>
      </c>
      <c r="T189" s="270">
        <v>0</v>
      </c>
      <c r="U189" s="270">
        <v>37.969347396176666</v>
      </c>
      <c r="V189" s="270">
        <v>17</v>
      </c>
      <c r="W189" s="270" t="s">
        <v>1676</v>
      </c>
      <c r="X189" s="270">
        <v>60.141150112023901</v>
      </c>
      <c r="Y189" s="270">
        <v>20</v>
      </c>
      <c r="Z189" s="270">
        <v>1735</v>
      </c>
      <c r="AA189" s="270">
        <v>1620</v>
      </c>
      <c r="AB189" s="270">
        <v>1470</v>
      </c>
      <c r="AC189" s="270">
        <v>1775</v>
      </c>
      <c r="AD189" s="270">
        <v>3230</v>
      </c>
      <c r="AE189" s="270">
        <v>865</v>
      </c>
      <c r="AF189" s="270">
        <v>0</v>
      </c>
      <c r="AG189" s="270">
        <v>0</v>
      </c>
      <c r="AH189" s="270">
        <v>0</v>
      </c>
      <c r="AI189" s="270">
        <v>0</v>
      </c>
      <c r="AJ189" s="270">
        <v>0</v>
      </c>
      <c r="AK189" s="270">
        <v>0</v>
      </c>
      <c r="AL189" s="270">
        <v>0</v>
      </c>
      <c r="AM189" s="270">
        <v>0</v>
      </c>
      <c r="AN189" s="270">
        <v>0</v>
      </c>
      <c r="AO189" s="270">
        <v>0</v>
      </c>
      <c r="AP189" s="270">
        <v>0</v>
      </c>
      <c r="AQ189" s="270">
        <v>60</v>
      </c>
      <c r="AR189" s="270">
        <v>0</v>
      </c>
      <c r="AS189" s="270">
        <v>0</v>
      </c>
      <c r="AT189" s="270">
        <v>0</v>
      </c>
      <c r="AU189" s="270">
        <v>0</v>
      </c>
      <c r="AV189" s="270" t="s">
        <v>1676</v>
      </c>
      <c r="AW189" s="270">
        <v>0</v>
      </c>
      <c r="AX189" s="270">
        <v>3845</v>
      </c>
      <c r="AY189" s="270">
        <v>0</v>
      </c>
      <c r="AZ189" s="270">
        <v>0</v>
      </c>
      <c r="BA189" s="270">
        <v>0</v>
      </c>
      <c r="BB189" s="270">
        <v>6845</v>
      </c>
      <c r="BC189" s="270">
        <v>65</v>
      </c>
      <c r="BD189" s="270">
        <v>265</v>
      </c>
      <c r="BE189" s="270" t="s">
        <v>1676</v>
      </c>
      <c r="BF189" s="270">
        <v>55</v>
      </c>
      <c r="BG189" s="270">
        <v>1465</v>
      </c>
      <c r="BH189" s="270">
        <v>215</v>
      </c>
      <c r="BI189" s="270" t="s">
        <v>1676</v>
      </c>
      <c r="BJ189" s="270">
        <v>10</v>
      </c>
      <c r="BK189" s="270">
        <v>680</v>
      </c>
      <c r="BL189" s="270">
        <v>480</v>
      </c>
      <c r="BM189" s="270">
        <v>200</v>
      </c>
      <c r="BN189" s="270">
        <v>150</v>
      </c>
      <c r="BO189" s="270">
        <v>540</v>
      </c>
      <c r="BP189" s="270">
        <v>240</v>
      </c>
      <c r="BQ189" s="270">
        <v>0</v>
      </c>
      <c r="BR189" s="270">
        <v>0</v>
      </c>
      <c r="BS189" s="270">
        <v>0</v>
      </c>
      <c r="BT189" s="270">
        <v>175</v>
      </c>
      <c r="BU189" s="270">
        <v>975</v>
      </c>
      <c r="BV189" s="270"/>
      <c r="BW189" s="270">
        <v>565</v>
      </c>
      <c r="BX189" s="270" t="s">
        <v>1676</v>
      </c>
      <c r="BY189" s="270">
        <v>60</v>
      </c>
      <c r="BZ189" s="270">
        <v>0</v>
      </c>
      <c r="CA189" s="270" t="s">
        <v>1676</v>
      </c>
      <c r="CB189" s="270">
        <v>0</v>
      </c>
      <c r="CC189" s="270">
        <v>0</v>
      </c>
      <c r="CD189" s="270">
        <v>125</v>
      </c>
      <c r="CE189" s="270" t="s">
        <v>1676</v>
      </c>
      <c r="CF189" s="270">
        <v>120</v>
      </c>
      <c r="CG189" s="270">
        <v>5785</v>
      </c>
      <c r="CH189" s="270">
        <v>0</v>
      </c>
      <c r="CI189" s="270">
        <v>0</v>
      </c>
      <c r="CJ189" s="270">
        <v>0</v>
      </c>
      <c r="CK189" s="270">
        <v>0</v>
      </c>
      <c r="CL189" s="270">
        <v>0</v>
      </c>
      <c r="CM189" s="270">
        <v>0</v>
      </c>
      <c r="CN189" s="270">
        <v>0</v>
      </c>
      <c r="CO189" s="270">
        <v>0</v>
      </c>
      <c r="CP189" s="270">
        <v>0</v>
      </c>
      <c r="CQ189" s="270">
        <v>0</v>
      </c>
      <c r="CR189" s="270">
        <v>0</v>
      </c>
      <c r="CS189" s="270">
        <v>0</v>
      </c>
      <c r="CT189" s="270">
        <v>0</v>
      </c>
      <c r="CU189" s="270">
        <v>0</v>
      </c>
      <c r="CV189" s="270">
        <v>0</v>
      </c>
      <c r="CW189" s="270">
        <v>0</v>
      </c>
      <c r="CX189" s="270">
        <v>0</v>
      </c>
      <c r="CY189" s="270">
        <v>0</v>
      </c>
      <c r="CZ189" s="270">
        <v>0</v>
      </c>
      <c r="DA189" s="270">
        <v>0</v>
      </c>
      <c r="DB189" s="270">
        <v>0</v>
      </c>
      <c r="DC189" s="270">
        <v>1280</v>
      </c>
      <c r="DD189" s="270">
        <v>0</v>
      </c>
      <c r="DE189" s="270">
        <v>0</v>
      </c>
      <c r="DF189" s="270">
        <v>0</v>
      </c>
      <c r="DG189" s="270">
        <v>0</v>
      </c>
      <c r="DH189" s="270">
        <v>0</v>
      </c>
      <c r="DI189" s="270">
        <v>0</v>
      </c>
      <c r="DJ189" s="270">
        <v>0</v>
      </c>
      <c r="DK189" s="270">
        <v>0</v>
      </c>
      <c r="DL189" s="270">
        <v>0</v>
      </c>
      <c r="DM189" s="270">
        <v>1665</v>
      </c>
      <c r="DN189" s="270">
        <v>10</v>
      </c>
      <c r="DO189" s="270">
        <v>0</v>
      </c>
      <c r="DP189" s="270">
        <v>0</v>
      </c>
      <c r="DQ189" s="270"/>
      <c r="DR189" s="270">
        <v>0</v>
      </c>
      <c r="DS189" s="270">
        <v>0</v>
      </c>
      <c r="DT189" s="270">
        <v>0</v>
      </c>
      <c r="DU189" s="270">
        <v>0</v>
      </c>
      <c r="DV189" s="270">
        <v>0</v>
      </c>
      <c r="DW189" s="270">
        <v>0</v>
      </c>
      <c r="DX189" s="270">
        <v>0</v>
      </c>
      <c r="DY189" s="270">
        <v>0</v>
      </c>
      <c r="DZ189" s="270">
        <v>0</v>
      </c>
      <c r="EA189" s="270">
        <v>0</v>
      </c>
      <c r="EB189" s="270">
        <v>0</v>
      </c>
      <c r="EC189" s="270">
        <v>0</v>
      </c>
      <c r="ED189" s="270">
        <v>0</v>
      </c>
      <c r="EE189" s="270">
        <v>0</v>
      </c>
      <c r="EF189" s="270">
        <v>1155</v>
      </c>
      <c r="EG189" s="270">
        <v>0</v>
      </c>
      <c r="EH189" s="270">
        <v>0</v>
      </c>
      <c r="EI189" s="270">
        <v>0</v>
      </c>
      <c r="EJ189" s="270">
        <v>0</v>
      </c>
      <c r="EK189" s="270">
        <v>0</v>
      </c>
      <c r="EL189" s="270">
        <v>0</v>
      </c>
      <c r="EM189" s="270">
        <v>0</v>
      </c>
      <c r="EN189" s="270">
        <v>0</v>
      </c>
      <c r="EO189" s="270">
        <v>770</v>
      </c>
      <c r="EP189" s="270">
        <v>4040</v>
      </c>
      <c r="EQ189" s="270">
        <v>65</v>
      </c>
      <c r="ER189" s="270">
        <v>165</v>
      </c>
      <c r="ES189" s="270">
        <v>0</v>
      </c>
      <c r="ET189" s="270">
        <v>1600</v>
      </c>
      <c r="EU189" s="270">
        <v>0</v>
      </c>
      <c r="EV189" s="270">
        <v>0</v>
      </c>
      <c r="EW189" s="270">
        <v>0</v>
      </c>
      <c r="EX189" s="270">
        <v>0</v>
      </c>
      <c r="EY189" s="270">
        <v>0</v>
      </c>
      <c r="EZ189" s="270">
        <v>0</v>
      </c>
      <c r="FA189" s="270">
        <v>0</v>
      </c>
      <c r="FB189" s="270">
        <v>0</v>
      </c>
      <c r="FC189" s="270">
        <v>0</v>
      </c>
      <c r="FD189" s="270">
        <v>0</v>
      </c>
      <c r="FE189" s="270">
        <v>0</v>
      </c>
      <c r="FF189" s="270">
        <v>0</v>
      </c>
      <c r="FG189" s="270">
        <v>0</v>
      </c>
      <c r="FH189" s="270">
        <v>0</v>
      </c>
      <c r="FI189" s="270">
        <v>0</v>
      </c>
      <c r="FJ189" s="270">
        <v>0</v>
      </c>
      <c r="FK189" s="270">
        <v>0</v>
      </c>
      <c r="FL189" s="351">
        <v>3905</v>
      </c>
      <c r="FM189" s="323">
        <v>95</v>
      </c>
      <c r="FN189" s="324" t="s">
        <v>1676</v>
      </c>
      <c r="FO189" s="270"/>
      <c r="FP189" s="89"/>
      <c r="FQ189" s="270"/>
      <c r="FR189" s="319"/>
      <c r="FS189" s="319"/>
      <c r="FT189" s="319"/>
      <c r="FU189" s="319"/>
      <c r="FV189" s="319"/>
      <c r="FW189" s="319"/>
      <c r="FX189" s="319"/>
      <c r="FY189" s="319"/>
      <c r="FZ189" s="319"/>
      <c r="GA189" s="319"/>
      <c r="GB189" s="319"/>
      <c r="GC189" s="319"/>
      <c r="GD189" s="319"/>
      <c r="GE189" s="319"/>
      <c r="GF189" s="319"/>
      <c r="GG189" s="319"/>
      <c r="GH189" s="319"/>
      <c r="GI189" s="319"/>
      <c r="GJ189" s="319"/>
      <c r="GK189" s="319"/>
      <c r="GL189" s="319"/>
      <c r="GM189" s="319"/>
      <c r="GN189" s="319"/>
      <c r="GO189" s="319"/>
      <c r="GP189" s="319"/>
      <c r="GQ189" s="319"/>
      <c r="GR189" s="319"/>
      <c r="GS189" s="319"/>
      <c r="GT189" s="319"/>
      <c r="GU189" s="319"/>
      <c r="GV189" s="319"/>
      <c r="GW189" s="319"/>
      <c r="GX189" s="319"/>
      <c r="GY189" s="319"/>
      <c r="GZ189" s="319"/>
      <c r="HA189" s="319"/>
      <c r="HB189" s="319"/>
      <c r="HC189" s="319"/>
      <c r="HD189" s="319"/>
      <c r="HE189" s="319"/>
      <c r="HF189" s="319"/>
      <c r="HG189" s="319"/>
      <c r="HH189" s="319"/>
      <c r="HI189" s="319"/>
      <c r="HJ189" s="319"/>
      <c r="HK189" s="319"/>
      <c r="HL189" s="319"/>
      <c r="HM189" s="319"/>
      <c r="HN189" s="319"/>
      <c r="HO189" s="319"/>
      <c r="HP189" s="319"/>
      <c r="HQ189" s="319"/>
      <c r="HR189" s="319"/>
      <c r="HS189" s="319"/>
      <c r="HT189" s="319"/>
      <c r="HU189" s="319"/>
      <c r="HV189" s="319"/>
      <c r="HW189" s="319"/>
      <c r="HX189" s="319"/>
      <c r="HY189" s="319"/>
      <c r="HZ189" s="319"/>
      <c r="IA189" s="319"/>
      <c r="IB189" s="319"/>
      <c r="IC189" s="319"/>
      <c r="ID189" s="319"/>
      <c r="IE189" s="319"/>
      <c r="IF189" s="319"/>
      <c r="IG189" s="318"/>
    </row>
    <row r="190" spans="1:241" ht="12.75" customHeight="1" x14ac:dyDescent="0.2">
      <c r="A190" s="370" t="s">
        <v>425</v>
      </c>
      <c r="B190" s="270">
        <v>173625</v>
      </c>
      <c r="C190" s="270">
        <v>137765</v>
      </c>
      <c r="D190" s="270">
        <v>55525</v>
      </c>
      <c r="E190" s="270">
        <v>82235</v>
      </c>
      <c r="F190" s="270">
        <v>59920</v>
      </c>
      <c r="G190" s="270">
        <v>11430</v>
      </c>
      <c r="H190" s="270">
        <v>39810</v>
      </c>
      <c r="I190" s="270">
        <v>127050</v>
      </c>
      <c r="J190" s="270">
        <v>46575</v>
      </c>
      <c r="K190" s="270">
        <v>358605</v>
      </c>
      <c r="L190" s="270">
        <v>57.449683710394737</v>
      </c>
      <c r="M190" s="270">
        <v>19790</v>
      </c>
      <c r="N190" s="270">
        <v>7165</v>
      </c>
      <c r="O190" s="270">
        <v>2805</v>
      </c>
      <c r="P190" s="270">
        <v>3220</v>
      </c>
      <c r="Q190" s="270">
        <v>1865</v>
      </c>
      <c r="R190" s="270">
        <v>1145</v>
      </c>
      <c r="S190" s="270">
        <v>145</v>
      </c>
      <c r="T190" s="270">
        <v>65</v>
      </c>
      <c r="U190" s="270">
        <v>3.8418390135973159</v>
      </c>
      <c r="V190" s="270">
        <v>1</v>
      </c>
      <c r="W190" s="270">
        <v>26</v>
      </c>
      <c r="X190" s="270">
        <v>48.296804057975834</v>
      </c>
      <c r="Y190" s="270">
        <v>26440</v>
      </c>
      <c r="Z190" s="270">
        <v>20080</v>
      </c>
      <c r="AA190" s="270">
        <v>29620</v>
      </c>
      <c r="AB190" s="270">
        <v>27550</v>
      </c>
      <c r="AC190" s="270">
        <v>30155</v>
      </c>
      <c r="AD190" s="270">
        <v>31585</v>
      </c>
      <c r="AE190" s="270">
        <v>7075</v>
      </c>
      <c r="AF190" s="270">
        <v>1745</v>
      </c>
      <c r="AG190" s="270">
        <v>370</v>
      </c>
      <c r="AH190" s="270">
        <v>75</v>
      </c>
      <c r="AI190" s="270">
        <v>780</v>
      </c>
      <c r="AJ190" s="270">
        <v>3850</v>
      </c>
      <c r="AK190" s="270">
        <v>1295</v>
      </c>
      <c r="AL190" s="270">
        <v>7125</v>
      </c>
      <c r="AM190" s="270">
        <v>11850</v>
      </c>
      <c r="AN190" s="270">
        <v>960</v>
      </c>
      <c r="AO190" s="270">
        <v>1130</v>
      </c>
      <c r="AP190" s="270">
        <v>1880</v>
      </c>
      <c r="AQ190" s="270">
        <v>2035</v>
      </c>
      <c r="AR190" s="270">
        <v>515</v>
      </c>
      <c r="AS190" s="270">
        <v>300</v>
      </c>
      <c r="AT190" s="270">
        <v>3160</v>
      </c>
      <c r="AU190" s="270">
        <v>8150</v>
      </c>
      <c r="AV190" s="270">
        <v>4255</v>
      </c>
      <c r="AW190" s="270">
        <v>2705</v>
      </c>
      <c r="AX190" s="270">
        <v>14015</v>
      </c>
      <c r="AY190" s="270">
        <v>390</v>
      </c>
      <c r="AZ190" s="270">
        <v>4370</v>
      </c>
      <c r="BA190" s="270">
        <v>14025</v>
      </c>
      <c r="BB190" s="270">
        <v>88645</v>
      </c>
      <c r="BC190" s="270">
        <v>4825</v>
      </c>
      <c r="BD190" s="270">
        <v>13865</v>
      </c>
      <c r="BE190" s="270">
        <v>4210</v>
      </c>
      <c r="BF190" s="270">
        <v>2315</v>
      </c>
      <c r="BG190" s="270">
        <v>530</v>
      </c>
      <c r="BH190" s="270">
        <v>2075</v>
      </c>
      <c r="BI190" s="270">
        <v>250</v>
      </c>
      <c r="BJ190" s="270">
        <v>940</v>
      </c>
      <c r="BK190" s="270">
        <v>4510</v>
      </c>
      <c r="BL190" s="270">
        <v>11570</v>
      </c>
      <c r="BM190" s="270">
        <v>17730</v>
      </c>
      <c r="BN190" s="270">
        <v>3720</v>
      </c>
      <c r="BO190" s="270">
        <v>7240</v>
      </c>
      <c r="BP190" s="270">
        <v>7200</v>
      </c>
      <c r="BQ190" s="270">
        <v>14540</v>
      </c>
      <c r="BR190" s="270">
        <v>5055</v>
      </c>
      <c r="BS190" s="270">
        <v>510</v>
      </c>
      <c r="BT190" s="270">
        <v>15365</v>
      </c>
      <c r="BU190" s="270">
        <v>6965</v>
      </c>
      <c r="BV190" s="270"/>
      <c r="BW190" s="270">
        <v>14350</v>
      </c>
      <c r="BX190" s="270">
        <v>365</v>
      </c>
      <c r="BY190" s="270">
        <v>5300</v>
      </c>
      <c r="BZ190" s="270">
        <v>590</v>
      </c>
      <c r="CA190" s="270">
        <v>210</v>
      </c>
      <c r="CB190" s="270">
        <v>30</v>
      </c>
      <c r="CC190" s="270">
        <v>0</v>
      </c>
      <c r="CD190" s="270">
        <v>1485</v>
      </c>
      <c r="CE190" s="270">
        <v>25</v>
      </c>
      <c r="CF190" s="270">
        <v>590</v>
      </c>
      <c r="CG190" s="270">
        <v>129170</v>
      </c>
      <c r="CH190" s="270">
        <v>0</v>
      </c>
      <c r="CI190" s="270">
        <v>17405</v>
      </c>
      <c r="CJ190" s="270">
        <v>1990</v>
      </c>
      <c r="CK190" s="270">
        <v>6285</v>
      </c>
      <c r="CL190" s="270">
        <v>4075</v>
      </c>
      <c r="CM190" s="270">
        <v>25</v>
      </c>
      <c r="CN190" s="270">
        <v>0</v>
      </c>
      <c r="CO190" s="270">
        <v>0</v>
      </c>
      <c r="CP190" s="270">
        <v>0</v>
      </c>
      <c r="CQ190" s="270">
        <v>0</v>
      </c>
      <c r="CR190" s="270">
        <v>0</v>
      </c>
      <c r="CS190" s="270">
        <v>0</v>
      </c>
      <c r="CT190" s="270">
        <v>0</v>
      </c>
      <c r="CU190" s="270">
        <v>0</v>
      </c>
      <c r="CV190" s="270">
        <v>0</v>
      </c>
      <c r="CW190" s="270">
        <v>55</v>
      </c>
      <c r="CX190" s="270">
        <v>0</v>
      </c>
      <c r="CY190" s="270">
        <v>710</v>
      </c>
      <c r="CZ190" s="270">
        <v>14055</v>
      </c>
      <c r="DA190" s="270">
        <v>2280</v>
      </c>
      <c r="DB190" s="270" t="s">
        <v>1676</v>
      </c>
      <c r="DC190" s="270">
        <v>28640</v>
      </c>
      <c r="DD190" s="270">
        <v>10700</v>
      </c>
      <c r="DE190" s="270">
        <v>2090</v>
      </c>
      <c r="DF190" s="270">
        <v>775</v>
      </c>
      <c r="DG190" s="270">
        <v>0</v>
      </c>
      <c r="DH190" s="270">
        <v>0</v>
      </c>
      <c r="DI190" s="270">
        <v>0</v>
      </c>
      <c r="DJ190" s="270">
        <v>0</v>
      </c>
      <c r="DK190" s="270">
        <v>0</v>
      </c>
      <c r="DL190" s="270">
        <v>0</v>
      </c>
      <c r="DM190" s="270">
        <v>0</v>
      </c>
      <c r="DN190" s="270">
        <v>0</v>
      </c>
      <c r="DO190" s="270">
        <v>3105</v>
      </c>
      <c r="DP190" s="270">
        <v>25</v>
      </c>
      <c r="DQ190" s="270"/>
      <c r="DR190" s="270">
        <v>25</v>
      </c>
      <c r="DS190" s="270">
        <v>1715</v>
      </c>
      <c r="DT190" s="270">
        <v>7095</v>
      </c>
      <c r="DU190" s="270">
        <v>0</v>
      </c>
      <c r="DV190" s="270">
        <v>0</v>
      </c>
      <c r="DW190" s="270" t="s">
        <v>1676</v>
      </c>
      <c r="DX190" s="270" t="s">
        <v>1676</v>
      </c>
      <c r="DY190" s="270">
        <v>4585</v>
      </c>
      <c r="DZ190" s="270">
        <v>0</v>
      </c>
      <c r="EA190" s="270">
        <v>365</v>
      </c>
      <c r="EB190" s="270">
        <v>0</v>
      </c>
      <c r="EC190" s="270">
        <v>650</v>
      </c>
      <c r="ED190" s="270">
        <v>23160</v>
      </c>
      <c r="EE190" s="270">
        <v>0</v>
      </c>
      <c r="EF190" s="270">
        <v>12405</v>
      </c>
      <c r="EG190" s="270">
        <v>0</v>
      </c>
      <c r="EH190" s="270">
        <v>0</v>
      </c>
      <c r="EI190" s="270">
        <v>0</v>
      </c>
      <c r="EJ190" s="270">
        <v>15885</v>
      </c>
      <c r="EK190" s="270">
        <v>6335</v>
      </c>
      <c r="EL190" s="270">
        <v>3890</v>
      </c>
      <c r="EM190" s="270" t="s">
        <v>1676</v>
      </c>
      <c r="EN190" s="270">
        <v>0</v>
      </c>
      <c r="EO190" s="270">
        <v>0</v>
      </c>
      <c r="EP190" s="270">
        <v>0</v>
      </c>
      <c r="EQ190" s="270">
        <v>0</v>
      </c>
      <c r="ER190" s="270">
        <v>0</v>
      </c>
      <c r="ES190" s="270">
        <v>0</v>
      </c>
      <c r="ET190" s="270">
        <v>0</v>
      </c>
      <c r="EU190" s="270">
        <v>820</v>
      </c>
      <c r="EV190" s="270" t="s">
        <v>1676</v>
      </c>
      <c r="EW190" s="270">
        <v>0</v>
      </c>
      <c r="EX190" s="270">
        <v>0</v>
      </c>
      <c r="EY190" s="270">
        <v>0</v>
      </c>
      <c r="EZ190" s="270">
        <v>4445</v>
      </c>
      <c r="FA190" s="270">
        <v>0</v>
      </c>
      <c r="FB190" s="270">
        <v>0</v>
      </c>
      <c r="FC190" s="270">
        <v>0</v>
      </c>
      <c r="FD190" s="270">
        <v>0</v>
      </c>
      <c r="FE190" s="270">
        <v>0</v>
      </c>
      <c r="FF190" s="270">
        <v>0</v>
      </c>
      <c r="FG190" s="270">
        <v>0</v>
      </c>
      <c r="FH190" s="270">
        <v>0</v>
      </c>
      <c r="FI190" s="270">
        <v>0</v>
      </c>
      <c r="FJ190" s="270">
        <v>25</v>
      </c>
      <c r="FK190" s="270" t="s">
        <v>1676</v>
      </c>
      <c r="FL190" s="351">
        <v>84980</v>
      </c>
      <c r="FM190" s="323">
        <v>26600</v>
      </c>
      <c r="FN190" s="324">
        <v>36200</v>
      </c>
      <c r="FO190" s="270"/>
      <c r="FP190" s="89"/>
      <c r="FQ190" s="270"/>
      <c r="FR190" s="319"/>
      <c r="FS190" s="319"/>
      <c r="FT190" s="319"/>
      <c r="FU190" s="319"/>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319"/>
      <c r="GS190" s="319"/>
      <c r="GT190" s="319"/>
      <c r="GU190" s="319"/>
      <c r="GV190" s="319"/>
      <c r="GW190" s="319"/>
      <c r="GX190" s="319"/>
      <c r="GY190" s="319"/>
      <c r="GZ190" s="319"/>
      <c r="HA190" s="319"/>
      <c r="HB190" s="319"/>
      <c r="HC190" s="319"/>
      <c r="HD190" s="319"/>
      <c r="HE190" s="319"/>
      <c r="HF190" s="319"/>
      <c r="HG190" s="319"/>
      <c r="HH190" s="319"/>
      <c r="HI190" s="319"/>
      <c r="HJ190" s="319"/>
      <c r="HK190" s="319"/>
      <c r="HL190" s="319"/>
      <c r="HM190" s="319"/>
      <c r="HN190" s="319"/>
      <c r="HO190" s="319"/>
      <c r="HP190" s="319"/>
      <c r="HQ190" s="319"/>
      <c r="HR190" s="319"/>
      <c r="HS190" s="319"/>
      <c r="HT190" s="319"/>
      <c r="HU190" s="319"/>
      <c r="HV190" s="319"/>
      <c r="HW190" s="319"/>
      <c r="HX190" s="319"/>
      <c r="HY190" s="319"/>
      <c r="HZ190" s="319"/>
      <c r="IA190" s="319"/>
      <c r="IB190" s="319"/>
      <c r="IC190" s="319"/>
      <c r="ID190" s="319"/>
      <c r="IE190" s="319"/>
      <c r="IF190" s="319"/>
      <c r="IG190" s="318"/>
    </row>
    <row r="191" spans="1:241" ht="12.75" customHeight="1" x14ac:dyDescent="0.2">
      <c r="A191" s="370" t="s">
        <v>591</v>
      </c>
      <c r="B191" s="270">
        <v>705</v>
      </c>
      <c r="C191" s="270">
        <v>705</v>
      </c>
      <c r="D191" s="270">
        <v>180</v>
      </c>
      <c r="E191" s="270">
        <v>525</v>
      </c>
      <c r="F191" s="270">
        <v>45</v>
      </c>
      <c r="G191" s="270">
        <v>500</v>
      </c>
      <c r="H191" s="270">
        <v>0</v>
      </c>
      <c r="I191" s="270">
        <v>265</v>
      </c>
      <c r="J191" s="270">
        <v>440</v>
      </c>
      <c r="K191" s="270">
        <v>5415</v>
      </c>
      <c r="L191" s="270"/>
      <c r="M191" s="270">
        <v>0</v>
      </c>
      <c r="N191" s="270">
        <v>0</v>
      </c>
      <c r="O191" s="270">
        <v>0</v>
      </c>
      <c r="P191" s="270">
        <v>0</v>
      </c>
      <c r="Q191" s="270">
        <v>0</v>
      </c>
      <c r="R191" s="270">
        <v>0</v>
      </c>
      <c r="S191" s="270">
        <v>0</v>
      </c>
      <c r="T191" s="270">
        <v>0</v>
      </c>
      <c r="X191" s="270">
        <v>69.726628895184135</v>
      </c>
      <c r="Y191" s="270">
        <v>0</v>
      </c>
      <c r="Z191" s="270">
        <v>30</v>
      </c>
      <c r="AA191" s="270">
        <v>40</v>
      </c>
      <c r="AB191" s="270">
        <v>65</v>
      </c>
      <c r="AC191" s="270">
        <v>250</v>
      </c>
      <c r="AD191" s="270">
        <v>280</v>
      </c>
      <c r="AE191" s="270">
        <v>45</v>
      </c>
      <c r="AF191" s="270">
        <v>0</v>
      </c>
      <c r="AG191" s="270">
        <v>0</v>
      </c>
      <c r="AH191" s="270">
        <v>0</v>
      </c>
      <c r="AI191" s="270">
        <v>0</v>
      </c>
      <c r="AJ191" s="270">
        <v>0</v>
      </c>
      <c r="AK191" s="270">
        <v>0</v>
      </c>
      <c r="AL191" s="270">
        <v>0</v>
      </c>
      <c r="AM191" s="270">
        <v>0</v>
      </c>
      <c r="AN191" s="270">
        <v>0</v>
      </c>
      <c r="AO191" s="270">
        <v>0</v>
      </c>
      <c r="AP191" s="270">
        <v>0</v>
      </c>
      <c r="AQ191" s="270">
        <v>15</v>
      </c>
      <c r="AR191" s="270">
        <v>0</v>
      </c>
      <c r="AS191" s="270">
        <v>0</v>
      </c>
      <c r="AT191" s="270">
        <v>0</v>
      </c>
      <c r="AU191" s="270">
        <v>0</v>
      </c>
      <c r="AV191" s="270">
        <v>0</v>
      </c>
      <c r="AW191" s="270">
        <v>0</v>
      </c>
      <c r="AX191" s="270">
        <v>10</v>
      </c>
      <c r="AY191" s="270">
        <v>0</v>
      </c>
      <c r="AZ191" s="270">
        <v>0</v>
      </c>
      <c r="BA191" s="270">
        <v>430</v>
      </c>
      <c r="BB191" s="270">
        <v>245</v>
      </c>
      <c r="BC191" s="270" t="s">
        <v>1676</v>
      </c>
      <c r="BD191" s="270">
        <v>135</v>
      </c>
      <c r="BE191" s="270">
        <v>80</v>
      </c>
      <c r="BF191" s="270">
        <v>110</v>
      </c>
      <c r="BG191" s="270" t="s">
        <v>1676</v>
      </c>
      <c r="BH191" s="270">
        <v>10</v>
      </c>
      <c r="BI191" s="270">
        <v>0</v>
      </c>
      <c r="BJ191" s="270">
        <v>0</v>
      </c>
      <c r="BK191" s="270">
        <v>35</v>
      </c>
      <c r="BL191" s="270">
        <v>20</v>
      </c>
      <c r="BM191" s="270">
        <v>100</v>
      </c>
      <c r="BN191" s="270">
        <v>10</v>
      </c>
      <c r="BO191" s="270">
        <v>25</v>
      </c>
      <c r="BP191" s="270">
        <v>25</v>
      </c>
      <c r="BQ191" s="270">
        <v>0</v>
      </c>
      <c r="BR191" s="270">
        <v>0</v>
      </c>
      <c r="BS191" s="270">
        <v>0</v>
      </c>
      <c r="BT191" s="270">
        <v>55</v>
      </c>
      <c r="BU191" s="270">
        <v>75</v>
      </c>
      <c r="BV191" s="270"/>
      <c r="BW191" s="270">
        <v>20</v>
      </c>
      <c r="BX191" s="270" t="s">
        <v>1676</v>
      </c>
      <c r="BY191" s="270" t="s">
        <v>1676</v>
      </c>
      <c r="BZ191" s="270" t="s">
        <v>1676</v>
      </c>
      <c r="CA191" s="270">
        <v>0</v>
      </c>
      <c r="CB191" s="270">
        <v>0</v>
      </c>
      <c r="CC191" s="270">
        <v>0</v>
      </c>
      <c r="CD191" s="270" t="s">
        <v>1676</v>
      </c>
      <c r="CE191" s="270">
        <v>0</v>
      </c>
      <c r="CF191" s="270" t="s">
        <v>1676</v>
      </c>
      <c r="CG191" s="270">
        <v>695</v>
      </c>
      <c r="CH191" s="270">
        <v>0</v>
      </c>
      <c r="CI191" s="270">
        <v>0</v>
      </c>
      <c r="CJ191" s="270">
        <v>0</v>
      </c>
      <c r="CK191" s="270">
        <v>0</v>
      </c>
      <c r="CL191" s="270">
        <v>0</v>
      </c>
      <c r="CM191" s="270">
        <v>0</v>
      </c>
      <c r="CN191" s="270">
        <v>0</v>
      </c>
      <c r="CO191" s="270">
        <v>0</v>
      </c>
      <c r="CP191" s="270">
        <v>0</v>
      </c>
      <c r="CQ191" s="270">
        <v>0</v>
      </c>
      <c r="CR191" s="270">
        <v>0</v>
      </c>
      <c r="CS191" s="270">
        <v>0</v>
      </c>
      <c r="CT191" s="270">
        <v>0</v>
      </c>
      <c r="CU191" s="270">
        <v>0</v>
      </c>
      <c r="CV191" s="270">
        <v>0</v>
      </c>
      <c r="CW191" s="270">
        <v>0</v>
      </c>
      <c r="CX191" s="270">
        <v>0</v>
      </c>
      <c r="CY191" s="270">
        <v>0</v>
      </c>
      <c r="CZ191" s="270">
        <v>0</v>
      </c>
      <c r="DA191" s="270">
        <v>0</v>
      </c>
      <c r="DB191" s="270">
        <v>0</v>
      </c>
      <c r="DC191" s="270">
        <v>705</v>
      </c>
      <c r="DD191" s="270">
        <v>0</v>
      </c>
      <c r="DE191" s="270">
        <v>0</v>
      </c>
      <c r="DF191" s="270">
        <v>0</v>
      </c>
      <c r="DG191" s="270">
        <v>0</v>
      </c>
      <c r="DH191" s="270">
        <v>0</v>
      </c>
      <c r="DI191" s="270">
        <v>0</v>
      </c>
      <c r="DJ191" s="270">
        <v>0</v>
      </c>
      <c r="DK191" s="270">
        <v>0</v>
      </c>
      <c r="DL191" s="270">
        <v>0</v>
      </c>
      <c r="DM191" s="270">
        <v>0</v>
      </c>
      <c r="DN191" s="270">
        <v>0</v>
      </c>
      <c r="DO191" s="270">
        <v>0</v>
      </c>
      <c r="DP191" s="270">
        <v>0</v>
      </c>
      <c r="DQ191" s="270"/>
      <c r="DR191" s="270">
        <v>0</v>
      </c>
      <c r="DS191" s="270">
        <v>0</v>
      </c>
      <c r="DT191" s="270">
        <v>0</v>
      </c>
      <c r="DU191" s="270">
        <v>0</v>
      </c>
      <c r="DV191" s="270">
        <v>0</v>
      </c>
      <c r="DW191" s="270">
        <v>0</v>
      </c>
      <c r="DX191" s="270">
        <v>0</v>
      </c>
      <c r="DY191" s="270">
        <v>0</v>
      </c>
      <c r="DZ191" s="270">
        <v>0</v>
      </c>
      <c r="EA191" s="270">
        <v>0</v>
      </c>
      <c r="EB191" s="270">
        <v>0</v>
      </c>
      <c r="EC191" s="270">
        <v>0</v>
      </c>
      <c r="ED191" s="270">
        <v>0</v>
      </c>
      <c r="EE191" s="270">
        <v>0</v>
      </c>
      <c r="EF191" s="270">
        <v>0</v>
      </c>
      <c r="EG191" s="270">
        <v>0</v>
      </c>
      <c r="EH191" s="270">
        <v>0</v>
      </c>
      <c r="EI191" s="270">
        <v>0</v>
      </c>
      <c r="EJ191" s="270">
        <v>0</v>
      </c>
      <c r="EK191" s="270">
        <v>0</v>
      </c>
      <c r="EL191" s="270">
        <v>0</v>
      </c>
      <c r="EM191" s="270">
        <v>0</v>
      </c>
      <c r="EN191" s="270">
        <v>0</v>
      </c>
      <c r="EO191" s="270">
        <v>0</v>
      </c>
      <c r="EP191" s="270">
        <v>0</v>
      </c>
      <c r="EQ191" s="270">
        <v>0</v>
      </c>
      <c r="ER191" s="270">
        <v>0</v>
      </c>
      <c r="ES191" s="270">
        <v>0</v>
      </c>
      <c r="ET191" s="270">
        <v>0</v>
      </c>
      <c r="EU191" s="270">
        <v>0</v>
      </c>
      <c r="EV191" s="270">
        <v>0</v>
      </c>
      <c r="EW191" s="270">
        <v>0</v>
      </c>
      <c r="EX191" s="270">
        <v>0</v>
      </c>
      <c r="EY191" s="270">
        <v>0</v>
      </c>
      <c r="EZ191" s="270">
        <v>0</v>
      </c>
      <c r="FA191" s="270">
        <v>0</v>
      </c>
      <c r="FB191" s="270">
        <v>0</v>
      </c>
      <c r="FC191" s="270">
        <v>0</v>
      </c>
      <c r="FD191" s="270">
        <v>0</v>
      </c>
      <c r="FE191" s="270">
        <v>0</v>
      </c>
      <c r="FF191" s="270">
        <v>0</v>
      </c>
      <c r="FG191" s="270">
        <v>0</v>
      </c>
      <c r="FH191" s="270">
        <v>0</v>
      </c>
      <c r="FI191" s="270">
        <v>0</v>
      </c>
      <c r="FJ191" s="270">
        <v>0</v>
      </c>
      <c r="FK191" s="270">
        <v>0</v>
      </c>
      <c r="FL191" s="351">
        <v>460</v>
      </c>
      <c r="FM191" s="323">
        <v>160</v>
      </c>
      <c r="FN191" s="324">
        <v>0</v>
      </c>
      <c r="FO191" s="270"/>
      <c r="FP191" s="89"/>
      <c r="FQ191" s="270"/>
      <c r="FR191" s="319"/>
      <c r="FS191" s="319"/>
      <c r="FT191" s="319"/>
      <c r="FU191" s="319"/>
      <c r="FV191" s="319"/>
      <c r="FW191" s="319"/>
      <c r="FX191" s="319"/>
      <c r="FY191" s="319"/>
      <c r="FZ191" s="319"/>
      <c r="GA191" s="319"/>
      <c r="GB191" s="319"/>
      <c r="GC191" s="319"/>
      <c r="GD191" s="319"/>
      <c r="GE191" s="319"/>
      <c r="GF191" s="319"/>
      <c r="GG191" s="319"/>
      <c r="GH191" s="319"/>
      <c r="GI191" s="319"/>
      <c r="GJ191" s="319"/>
      <c r="GK191" s="319"/>
      <c r="GL191" s="319"/>
      <c r="GM191" s="319"/>
      <c r="GN191" s="319"/>
      <c r="GO191" s="319"/>
      <c r="GP191" s="319"/>
      <c r="GQ191" s="319"/>
      <c r="GR191" s="319"/>
      <c r="GS191" s="319"/>
      <c r="GT191" s="319"/>
      <c r="GU191" s="319"/>
      <c r="GV191" s="319"/>
      <c r="GW191" s="319"/>
      <c r="GX191" s="319"/>
      <c r="GY191" s="319"/>
      <c r="GZ191" s="319"/>
      <c r="HA191" s="319"/>
      <c r="HB191" s="319"/>
      <c r="HC191" s="319"/>
      <c r="HD191" s="319"/>
      <c r="HE191" s="319"/>
      <c r="HF191" s="319"/>
      <c r="HG191" s="319"/>
      <c r="HH191" s="319"/>
      <c r="HI191" s="319"/>
      <c r="HJ191" s="319"/>
      <c r="HK191" s="319"/>
      <c r="HL191" s="319"/>
      <c r="HM191" s="319"/>
      <c r="HN191" s="319"/>
      <c r="HO191" s="319"/>
      <c r="HP191" s="319"/>
      <c r="HQ191" s="319"/>
      <c r="HR191" s="319"/>
      <c r="HS191" s="319"/>
      <c r="HT191" s="319"/>
      <c r="HU191" s="319"/>
      <c r="HV191" s="319"/>
      <c r="HW191" s="319"/>
      <c r="HX191" s="319"/>
      <c r="HY191" s="319"/>
      <c r="HZ191" s="319"/>
      <c r="IA191" s="319"/>
      <c r="IB191" s="319"/>
      <c r="IC191" s="319"/>
      <c r="ID191" s="319"/>
      <c r="IE191" s="319"/>
      <c r="IF191" s="319"/>
      <c r="IG191" s="318"/>
    </row>
    <row r="192" spans="1:241" ht="12.75" customHeight="1" x14ac:dyDescent="0.2">
      <c r="A192" s="370" t="s">
        <v>464</v>
      </c>
      <c r="B192" s="270">
        <v>1285</v>
      </c>
      <c r="C192" s="270">
        <v>1010</v>
      </c>
      <c r="D192" s="270">
        <v>550</v>
      </c>
      <c r="E192" s="270">
        <v>465</v>
      </c>
      <c r="F192" s="270">
        <v>825</v>
      </c>
      <c r="G192" s="270">
        <v>45</v>
      </c>
      <c r="H192" s="270">
        <v>45</v>
      </c>
      <c r="I192" s="270">
        <v>1285</v>
      </c>
      <c r="J192" s="270">
        <v>0</v>
      </c>
      <c r="K192" s="270">
        <v>82415</v>
      </c>
      <c r="L192" s="270" t="s">
        <v>1676</v>
      </c>
      <c r="M192" s="270" t="s">
        <v>1676</v>
      </c>
      <c r="N192" s="270">
        <v>0</v>
      </c>
      <c r="O192" s="270">
        <v>0</v>
      </c>
      <c r="P192" s="270">
        <v>0</v>
      </c>
      <c r="Q192" s="270">
        <v>0</v>
      </c>
      <c r="R192" s="270">
        <v>0</v>
      </c>
      <c r="S192" s="270">
        <v>0</v>
      </c>
      <c r="T192" s="270">
        <v>0</v>
      </c>
      <c r="U192" s="270">
        <v>79.673116089613032</v>
      </c>
      <c r="V192" s="270">
        <v>31</v>
      </c>
      <c r="W192" s="270" t="s">
        <v>1676</v>
      </c>
      <c r="X192" s="270">
        <v>46.432283464566929</v>
      </c>
      <c r="Y192" s="270">
        <v>10</v>
      </c>
      <c r="Z192" s="270">
        <v>310</v>
      </c>
      <c r="AA192" s="270">
        <v>330</v>
      </c>
      <c r="AB192" s="270">
        <v>270</v>
      </c>
      <c r="AC192" s="270">
        <v>190</v>
      </c>
      <c r="AD192" s="270">
        <v>145</v>
      </c>
      <c r="AE192" s="270">
        <v>10</v>
      </c>
      <c r="AF192" s="270" t="s">
        <v>1676</v>
      </c>
      <c r="AG192" s="270">
        <v>0</v>
      </c>
      <c r="AH192" s="270">
        <v>0</v>
      </c>
      <c r="AI192" s="270">
        <v>0</v>
      </c>
      <c r="AJ192" s="270">
        <v>0</v>
      </c>
      <c r="AK192" s="270">
        <v>0</v>
      </c>
      <c r="AL192" s="270">
        <v>0</v>
      </c>
      <c r="AM192" s="270">
        <v>0</v>
      </c>
      <c r="AN192" s="270">
        <v>0</v>
      </c>
      <c r="AO192" s="270">
        <v>0</v>
      </c>
      <c r="AP192" s="270">
        <v>0</v>
      </c>
      <c r="AQ192" s="270">
        <v>0</v>
      </c>
      <c r="AR192" s="270">
        <v>0</v>
      </c>
      <c r="AS192" s="270">
        <v>0</v>
      </c>
      <c r="AT192" s="270">
        <v>0</v>
      </c>
      <c r="AU192" s="270">
        <v>0</v>
      </c>
      <c r="AV192" s="270">
        <v>0</v>
      </c>
      <c r="AW192" s="270">
        <v>0</v>
      </c>
      <c r="AX192" s="270">
        <v>0</v>
      </c>
      <c r="AY192" s="270">
        <v>0</v>
      </c>
      <c r="AZ192" s="270">
        <v>0</v>
      </c>
      <c r="BA192" s="270">
        <v>0</v>
      </c>
      <c r="BB192" s="270">
        <v>1280</v>
      </c>
      <c r="BC192" s="270">
        <v>0</v>
      </c>
      <c r="BD192" s="270">
        <v>0</v>
      </c>
      <c r="BE192" s="270">
        <v>0</v>
      </c>
      <c r="BF192" s="270">
        <v>0</v>
      </c>
      <c r="BG192" s="270">
        <v>610</v>
      </c>
      <c r="BH192" s="270">
        <v>10</v>
      </c>
      <c r="BI192" s="270" t="s">
        <v>1676</v>
      </c>
      <c r="BJ192" s="270">
        <v>0</v>
      </c>
      <c r="BK192" s="270">
        <v>0</v>
      </c>
      <c r="BL192" s="270">
        <v>0</v>
      </c>
      <c r="BM192" s="270">
        <v>0</v>
      </c>
      <c r="BN192" s="270">
        <v>0</v>
      </c>
      <c r="BO192" s="270">
        <v>0</v>
      </c>
      <c r="BP192" s="270" t="s">
        <v>1676</v>
      </c>
      <c r="BQ192" s="270">
        <v>0</v>
      </c>
      <c r="BR192" s="270">
        <v>0</v>
      </c>
      <c r="BS192" s="270">
        <v>0</v>
      </c>
      <c r="BT192" s="270">
        <v>370</v>
      </c>
      <c r="BU192" s="270">
        <v>0</v>
      </c>
      <c r="BV192" s="270"/>
      <c r="BW192" s="270">
        <v>15</v>
      </c>
      <c r="BX192" s="270">
        <v>0</v>
      </c>
      <c r="BY192" s="270">
        <v>30</v>
      </c>
      <c r="BZ192" s="270">
        <v>40</v>
      </c>
      <c r="CA192" s="270" t="s">
        <v>1676</v>
      </c>
      <c r="CB192" s="270">
        <v>0</v>
      </c>
      <c r="CC192" s="270">
        <v>0</v>
      </c>
      <c r="CD192" s="270">
        <v>15</v>
      </c>
      <c r="CE192" s="270">
        <v>10</v>
      </c>
      <c r="CF192" s="270">
        <v>0</v>
      </c>
      <c r="CG192" s="270">
        <v>915</v>
      </c>
      <c r="CH192" s="270" t="s">
        <v>1676</v>
      </c>
      <c r="CI192" s="270">
        <v>0</v>
      </c>
      <c r="CJ192" s="270">
        <v>0</v>
      </c>
      <c r="CK192" s="270">
        <v>0</v>
      </c>
      <c r="CL192" s="270">
        <v>0</v>
      </c>
      <c r="CM192" s="270">
        <v>0</v>
      </c>
      <c r="CN192" s="270">
        <v>0</v>
      </c>
      <c r="CO192" s="270">
        <v>0</v>
      </c>
      <c r="CP192" s="270">
        <v>0</v>
      </c>
      <c r="CQ192" s="270">
        <v>0</v>
      </c>
      <c r="CR192" s="270">
        <v>0</v>
      </c>
      <c r="CS192" s="270">
        <v>0</v>
      </c>
      <c r="CT192" s="270">
        <v>0</v>
      </c>
      <c r="CU192" s="270">
        <v>0</v>
      </c>
      <c r="CV192" s="270">
        <v>0</v>
      </c>
      <c r="CW192" s="270">
        <v>0</v>
      </c>
      <c r="CX192" s="270">
        <v>0</v>
      </c>
      <c r="CY192" s="270">
        <v>0</v>
      </c>
      <c r="CZ192" s="270" t="s">
        <v>1676</v>
      </c>
      <c r="DA192" s="270">
        <v>0</v>
      </c>
      <c r="DB192" s="270">
        <v>0</v>
      </c>
      <c r="DC192" s="270">
        <v>0</v>
      </c>
      <c r="DD192" s="270">
        <v>0</v>
      </c>
      <c r="DE192" s="270">
        <v>0</v>
      </c>
      <c r="DF192" s="270">
        <v>0</v>
      </c>
      <c r="DG192" s="270">
        <v>0</v>
      </c>
      <c r="DH192" s="270">
        <v>0</v>
      </c>
      <c r="DI192" s="270">
        <v>0</v>
      </c>
      <c r="DJ192" s="270">
        <v>0</v>
      </c>
      <c r="DK192" s="270">
        <v>0</v>
      </c>
      <c r="DL192" s="270">
        <v>0</v>
      </c>
      <c r="DM192" s="270">
        <v>0</v>
      </c>
      <c r="DN192" s="270">
        <v>0</v>
      </c>
      <c r="DO192" s="270">
        <v>0</v>
      </c>
      <c r="DP192" s="270">
        <v>0</v>
      </c>
      <c r="DQ192" s="270"/>
      <c r="DR192" s="270">
        <v>0</v>
      </c>
      <c r="DS192" s="270">
        <v>0</v>
      </c>
      <c r="DT192" s="270">
        <v>0</v>
      </c>
      <c r="DU192" s="270">
        <v>0</v>
      </c>
      <c r="DV192" s="270">
        <v>0</v>
      </c>
      <c r="DW192" s="270">
        <v>0</v>
      </c>
      <c r="DX192" s="270">
        <v>0</v>
      </c>
      <c r="DY192" s="270">
        <v>0</v>
      </c>
      <c r="DZ192" s="270">
        <v>0</v>
      </c>
      <c r="EA192" s="270">
        <v>0</v>
      </c>
      <c r="EB192" s="270">
        <v>0</v>
      </c>
      <c r="EC192" s="270">
        <v>0</v>
      </c>
      <c r="ED192" s="270">
        <v>0</v>
      </c>
      <c r="EE192" s="270">
        <v>0</v>
      </c>
      <c r="EF192" s="270">
        <v>0</v>
      </c>
      <c r="EG192" s="270">
        <v>0</v>
      </c>
      <c r="EH192" s="270">
        <v>0</v>
      </c>
      <c r="EI192" s="270">
        <v>0</v>
      </c>
      <c r="EJ192" s="270">
        <v>0</v>
      </c>
      <c r="EK192" s="270">
        <v>0</v>
      </c>
      <c r="EL192" s="270">
        <v>0</v>
      </c>
      <c r="EM192" s="270">
        <v>0</v>
      </c>
      <c r="EN192" s="270">
        <v>0</v>
      </c>
      <c r="EO192" s="270" t="s">
        <v>1676</v>
      </c>
      <c r="EP192" s="270">
        <v>940</v>
      </c>
      <c r="EQ192" s="270">
        <v>60</v>
      </c>
      <c r="ER192" s="270" t="s">
        <v>1676</v>
      </c>
      <c r="ES192" s="270">
        <v>0</v>
      </c>
      <c r="ET192" s="270">
        <v>280</v>
      </c>
      <c r="EU192" s="270">
        <v>0</v>
      </c>
      <c r="EV192" s="270">
        <v>0</v>
      </c>
      <c r="EW192" s="270">
        <v>0</v>
      </c>
      <c r="EX192" s="270">
        <v>0</v>
      </c>
      <c r="EY192" s="270">
        <v>0</v>
      </c>
      <c r="EZ192" s="270">
        <v>0</v>
      </c>
      <c r="FA192" s="270">
        <v>0</v>
      </c>
      <c r="FB192" s="270">
        <v>0</v>
      </c>
      <c r="FC192" s="270">
        <v>0</v>
      </c>
      <c r="FD192" s="270">
        <v>0</v>
      </c>
      <c r="FE192" s="270">
        <v>0</v>
      </c>
      <c r="FF192" s="270">
        <v>0</v>
      </c>
      <c r="FG192" s="270">
        <v>0</v>
      </c>
      <c r="FH192" s="270">
        <v>0</v>
      </c>
      <c r="FI192" s="270">
        <v>0</v>
      </c>
      <c r="FJ192" s="270">
        <v>0</v>
      </c>
      <c r="FK192" s="270">
        <v>0</v>
      </c>
      <c r="FL192" s="351" t="s">
        <v>1676</v>
      </c>
      <c r="FM192" s="323">
        <v>100</v>
      </c>
      <c r="FN192" s="324" t="s">
        <v>1676</v>
      </c>
      <c r="FO192" s="270"/>
      <c r="FP192" s="89"/>
      <c r="FQ192" s="270"/>
      <c r="FR192" s="319"/>
      <c r="FS192" s="319"/>
      <c r="FT192" s="319"/>
      <c r="FU192" s="319"/>
      <c r="FV192" s="319"/>
      <c r="FW192" s="319"/>
      <c r="FX192" s="319"/>
      <c r="FY192" s="319"/>
      <c r="FZ192" s="319"/>
      <c r="GA192" s="319"/>
      <c r="GB192" s="319"/>
      <c r="GC192" s="319"/>
      <c r="GD192" s="319"/>
      <c r="GE192" s="319"/>
      <c r="GF192" s="319"/>
      <c r="GG192" s="319"/>
      <c r="GH192" s="319"/>
      <c r="GI192" s="319"/>
      <c r="GJ192" s="319"/>
      <c r="GK192" s="319"/>
      <c r="GL192" s="319"/>
      <c r="GM192" s="319"/>
      <c r="GN192" s="319"/>
      <c r="GO192" s="319"/>
      <c r="GP192" s="319"/>
      <c r="GQ192" s="319"/>
      <c r="GR192" s="319"/>
      <c r="GS192" s="319"/>
      <c r="GT192" s="319"/>
      <c r="GU192" s="319"/>
      <c r="GV192" s="319"/>
      <c r="GW192" s="319"/>
      <c r="GX192" s="319"/>
      <c r="GY192" s="319"/>
      <c r="GZ192" s="319"/>
      <c r="HA192" s="319"/>
      <c r="HB192" s="319"/>
      <c r="HC192" s="319"/>
      <c r="HD192" s="319"/>
      <c r="HE192" s="319"/>
      <c r="HF192" s="319"/>
      <c r="HG192" s="319"/>
      <c r="HH192" s="319"/>
      <c r="HI192" s="319"/>
      <c r="HJ192" s="319"/>
      <c r="HK192" s="319"/>
      <c r="HL192" s="319"/>
      <c r="HM192" s="319"/>
      <c r="HN192" s="319"/>
      <c r="HO192" s="319"/>
      <c r="HP192" s="319"/>
      <c r="HQ192" s="319"/>
      <c r="HR192" s="319"/>
      <c r="HS192" s="319"/>
      <c r="HT192" s="319"/>
      <c r="HU192" s="319"/>
      <c r="HV192" s="319"/>
      <c r="HW192" s="319"/>
      <c r="HX192" s="319"/>
      <c r="HY192" s="319"/>
      <c r="HZ192" s="319"/>
      <c r="IA192" s="319"/>
      <c r="IB192" s="319"/>
      <c r="IC192" s="319"/>
      <c r="ID192" s="319"/>
      <c r="IE192" s="319"/>
      <c r="IF192" s="319"/>
      <c r="IG192" s="318"/>
    </row>
    <row r="193" spans="1:241" ht="12.75" customHeight="1" x14ac:dyDescent="0.2">
      <c r="A193" s="370" t="s">
        <v>1550</v>
      </c>
      <c r="B193" s="270">
        <v>10</v>
      </c>
      <c r="C193" s="270">
        <v>10</v>
      </c>
      <c r="D193" s="270" t="s">
        <v>1676</v>
      </c>
      <c r="E193" s="270" t="s">
        <v>1676</v>
      </c>
      <c r="F193" s="270">
        <v>0</v>
      </c>
      <c r="G193" s="270">
        <v>0</v>
      </c>
      <c r="H193" s="270">
        <v>10</v>
      </c>
      <c r="I193" s="270" t="s">
        <v>1676</v>
      </c>
      <c r="J193" s="270">
        <v>10</v>
      </c>
      <c r="K193" s="270" t="s">
        <v>1676</v>
      </c>
      <c r="L193" s="270"/>
      <c r="M193" s="270">
        <v>0</v>
      </c>
      <c r="N193" s="270">
        <v>0</v>
      </c>
      <c r="O193" s="270">
        <v>0</v>
      </c>
      <c r="P193" s="270">
        <v>0</v>
      </c>
      <c r="Q193" s="270">
        <v>0</v>
      </c>
      <c r="R193" s="270">
        <v>0</v>
      </c>
      <c r="S193" s="270">
        <v>0</v>
      </c>
      <c r="T193" s="270">
        <v>0</v>
      </c>
      <c r="U193" s="270">
        <v>1</v>
      </c>
      <c r="V193" s="270">
        <v>1</v>
      </c>
      <c r="X193" s="270">
        <v>61.9</v>
      </c>
      <c r="Y193" s="270">
        <v>0</v>
      </c>
      <c r="Z193" s="270">
        <v>0</v>
      </c>
      <c r="AA193" s="270" t="s">
        <v>1676</v>
      </c>
      <c r="AB193" s="270" t="s">
        <v>1676</v>
      </c>
      <c r="AC193" s="270" t="s">
        <v>1676</v>
      </c>
      <c r="AD193" s="270" t="s">
        <v>1676</v>
      </c>
      <c r="AE193" s="270">
        <v>0</v>
      </c>
      <c r="AF193" s="270">
        <v>10</v>
      </c>
      <c r="AG193" s="270">
        <v>0</v>
      </c>
      <c r="AH193" s="270">
        <v>0</v>
      </c>
      <c r="AI193" s="270">
        <v>0</v>
      </c>
      <c r="AJ193" s="270">
        <v>0</v>
      </c>
      <c r="AK193" s="270">
        <v>0</v>
      </c>
      <c r="AL193" s="270">
        <v>0</v>
      </c>
      <c r="AM193" s="270">
        <v>0</v>
      </c>
      <c r="AN193" s="270">
        <v>0</v>
      </c>
      <c r="AO193" s="270">
        <v>0</v>
      </c>
      <c r="AP193" s="270">
        <v>0</v>
      </c>
      <c r="AQ193" s="270">
        <v>0</v>
      </c>
      <c r="AR193" s="270">
        <v>0</v>
      </c>
      <c r="AS193" s="270">
        <v>0</v>
      </c>
      <c r="AT193" s="270">
        <v>0</v>
      </c>
      <c r="AU193" s="270">
        <v>0</v>
      </c>
      <c r="AV193" s="270">
        <v>0</v>
      </c>
      <c r="AW193" s="270" t="s">
        <v>1676</v>
      </c>
      <c r="AX193" s="270">
        <v>0</v>
      </c>
      <c r="AY193" s="270">
        <v>0</v>
      </c>
      <c r="AZ193" s="270">
        <v>0</v>
      </c>
      <c r="BA193" s="270">
        <v>0</v>
      </c>
      <c r="BB193" s="270">
        <v>0</v>
      </c>
      <c r="BC193" s="270">
        <v>0</v>
      </c>
      <c r="BD193" s="270">
        <v>0</v>
      </c>
      <c r="BE193" s="270">
        <v>0</v>
      </c>
      <c r="BF193" s="270">
        <v>0</v>
      </c>
      <c r="BG193" s="270">
        <v>0</v>
      </c>
      <c r="BH193" s="270">
        <v>10</v>
      </c>
      <c r="BI193" s="270">
        <v>0</v>
      </c>
      <c r="BJ193" s="270">
        <v>0</v>
      </c>
      <c r="BK193" s="270">
        <v>0</v>
      </c>
      <c r="BL193" s="270">
        <v>0</v>
      </c>
      <c r="BM193" s="270" t="s">
        <v>1676</v>
      </c>
      <c r="BN193" s="270">
        <v>0</v>
      </c>
      <c r="BO193" s="270">
        <v>0</v>
      </c>
      <c r="BP193" s="270">
        <v>0</v>
      </c>
      <c r="BQ193" s="270">
        <v>0</v>
      </c>
      <c r="BR193" s="270">
        <v>0</v>
      </c>
      <c r="BS193" s="270">
        <v>0</v>
      </c>
      <c r="BT193" s="270">
        <v>0</v>
      </c>
      <c r="BU193" s="270">
        <v>0</v>
      </c>
      <c r="BV193" s="270"/>
      <c r="BW193" s="270">
        <v>0</v>
      </c>
      <c r="BX193" s="270">
        <v>0</v>
      </c>
      <c r="BY193" s="270">
        <v>0</v>
      </c>
      <c r="BZ193" s="270">
        <v>0</v>
      </c>
      <c r="CA193" s="270">
        <v>0</v>
      </c>
      <c r="CB193" s="270">
        <v>0</v>
      </c>
      <c r="CC193" s="270">
        <v>0</v>
      </c>
      <c r="CD193" s="270">
        <v>0</v>
      </c>
      <c r="CE193" s="270">
        <v>0</v>
      </c>
      <c r="CF193" s="270">
        <v>0</v>
      </c>
      <c r="CG193" s="270">
        <v>10</v>
      </c>
      <c r="CH193" s="270">
        <v>0</v>
      </c>
      <c r="CI193" s="270" t="s">
        <v>1676</v>
      </c>
      <c r="CJ193" s="270">
        <v>0</v>
      </c>
      <c r="CK193" s="270">
        <v>10</v>
      </c>
      <c r="CL193" s="270">
        <v>0</v>
      </c>
      <c r="CM193" s="270">
        <v>0</v>
      </c>
      <c r="CN193" s="270">
        <v>0</v>
      </c>
      <c r="CO193" s="270">
        <v>0</v>
      </c>
      <c r="CP193" s="270">
        <v>0</v>
      </c>
      <c r="CQ193" s="270">
        <v>0</v>
      </c>
      <c r="CR193" s="270">
        <v>0</v>
      </c>
      <c r="CS193" s="270">
        <v>0</v>
      </c>
      <c r="CT193" s="270">
        <v>0</v>
      </c>
      <c r="CU193" s="270">
        <v>0</v>
      </c>
      <c r="CV193" s="270">
        <v>0</v>
      </c>
      <c r="CW193" s="270">
        <v>0</v>
      </c>
      <c r="CX193" s="270">
        <v>0</v>
      </c>
      <c r="CY193" s="270">
        <v>0</v>
      </c>
      <c r="CZ193" s="270">
        <v>0</v>
      </c>
      <c r="DA193" s="270">
        <v>0</v>
      </c>
      <c r="DB193" s="270">
        <v>0</v>
      </c>
      <c r="DC193" s="270">
        <v>0</v>
      </c>
      <c r="DD193" s="270">
        <v>0</v>
      </c>
      <c r="DE193" s="270">
        <v>0</v>
      </c>
      <c r="DF193" s="270">
        <v>0</v>
      </c>
      <c r="DG193" s="270">
        <v>0</v>
      </c>
      <c r="DH193" s="270">
        <v>0</v>
      </c>
      <c r="DI193" s="270">
        <v>0</v>
      </c>
      <c r="DJ193" s="270">
        <v>0</v>
      </c>
      <c r="DK193" s="270">
        <v>0</v>
      </c>
      <c r="DL193" s="270">
        <v>0</v>
      </c>
      <c r="DM193" s="270">
        <v>0</v>
      </c>
      <c r="DN193" s="270">
        <v>0</v>
      </c>
      <c r="DO193" s="270">
        <v>0</v>
      </c>
      <c r="DP193" s="270">
        <v>0</v>
      </c>
      <c r="DQ193" s="270"/>
      <c r="DR193" s="270">
        <v>0</v>
      </c>
      <c r="DS193" s="270">
        <v>0</v>
      </c>
      <c r="DT193" s="270">
        <v>0</v>
      </c>
      <c r="DU193" s="270">
        <v>0</v>
      </c>
      <c r="DV193" s="270">
        <v>0</v>
      </c>
      <c r="DW193" s="270">
        <v>0</v>
      </c>
      <c r="DX193" s="270">
        <v>0</v>
      </c>
      <c r="DY193" s="270">
        <v>0</v>
      </c>
      <c r="DZ193" s="270">
        <v>0</v>
      </c>
      <c r="EA193" s="270">
        <v>0</v>
      </c>
      <c r="EB193" s="270">
        <v>0</v>
      </c>
      <c r="EC193" s="270">
        <v>0</v>
      </c>
      <c r="ED193" s="270">
        <v>0</v>
      </c>
      <c r="EE193" s="270">
        <v>0</v>
      </c>
      <c r="EF193" s="270">
        <v>0</v>
      </c>
      <c r="EG193" s="270">
        <v>0</v>
      </c>
      <c r="EH193" s="270">
        <v>0</v>
      </c>
      <c r="EI193" s="270">
        <v>0</v>
      </c>
      <c r="EJ193" s="270">
        <v>0</v>
      </c>
      <c r="EK193" s="270">
        <v>0</v>
      </c>
      <c r="EL193" s="270">
        <v>0</v>
      </c>
      <c r="EM193" s="270">
        <v>0</v>
      </c>
      <c r="EN193" s="270">
        <v>0</v>
      </c>
      <c r="EO193" s="270">
        <v>0</v>
      </c>
      <c r="EP193" s="270">
        <v>0</v>
      </c>
      <c r="EQ193" s="270">
        <v>0</v>
      </c>
      <c r="ER193" s="270">
        <v>0</v>
      </c>
      <c r="ES193" s="270">
        <v>0</v>
      </c>
      <c r="ET193" s="270">
        <v>0</v>
      </c>
      <c r="EU193" s="270">
        <v>0</v>
      </c>
      <c r="EV193" s="270">
        <v>0</v>
      </c>
      <c r="EW193" s="270">
        <v>0</v>
      </c>
      <c r="EX193" s="270">
        <v>0</v>
      </c>
      <c r="EY193" s="270">
        <v>0</v>
      </c>
      <c r="EZ193" s="270">
        <v>0</v>
      </c>
      <c r="FA193" s="270">
        <v>0</v>
      </c>
      <c r="FB193" s="270">
        <v>0</v>
      </c>
      <c r="FC193" s="270">
        <v>0</v>
      </c>
      <c r="FD193" s="270">
        <v>0</v>
      </c>
      <c r="FE193" s="270">
        <v>0</v>
      </c>
      <c r="FF193" s="270">
        <v>0</v>
      </c>
      <c r="FG193" s="270">
        <v>0</v>
      </c>
      <c r="FH193" s="270">
        <v>0</v>
      </c>
      <c r="FI193" s="270">
        <v>0</v>
      </c>
      <c r="FJ193" s="270">
        <v>0</v>
      </c>
      <c r="FK193" s="270">
        <v>0</v>
      </c>
      <c r="FL193" s="351">
        <v>10</v>
      </c>
      <c r="FM193" s="323">
        <v>0</v>
      </c>
      <c r="FN193" s="324">
        <v>0</v>
      </c>
      <c r="FO193" s="270"/>
      <c r="FP193" s="89"/>
      <c r="FQ193" s="270"/>
      <c r="FR193" s="319"/>
      <c r="FS193" s="319"/>
      <c r="FT193" s="319"/>
      <c r="FU193" s="319"/>
      <c r="FV193" s="319"/>
      <c r="FW193" s="319"/>
      <c r="FX193" s="319"/>
      <c r="FY193" s="319"/>
      <c r="FZ193" s="319"/>
      <c r="GA193" s="319"/>
      <c r="GB193" s="319"/>
      <c r="GC193" s="319"/>
      <c r="GD193" s="319"/>
      <c r="GE193" s="319"/>
      <c r="GF193" s="319"/>
      <c r="GG193" s="319"/>
      <c r="GH193" s="319"/>
      <c r="GI193" s="319"/>
      <c r="GJ193" s="319"/>
      <c r="GK193" s="319"/>
      <c r="GL193" s="319"/>
      <c r="GM193" s="319"/>
      <c r="GN193" s="319"/>
      <c r="GO193" s="319"/>
      <c r="GP193" s="319"/>
      <c r="GQ193" s="319"/>
      <c r="GR193" s="319"/>
      <c r="GS193" s="319"/>
      <c r="GT193" s="319"/>
      <c r="GU193" s="319"/>
      <c r="GV193" s="319"/>
      <c r="GW193" s="319"/>
      <c r="GX193" s="319"/>
      <c r="GY193" s="319"/>
      <c r="GZ193" s="319"/>
      <c r="HA193" s="319"/>
      <c r="HB193" s="319"/>
      <c r="HC193" s="319"/>
      <c r="HD193" s="319"/>
      <c r="HE193" s="319"/>
      <c r="HF193" s="319"/>
      <c r="HG193" s="319"/>
      <c r="HH193" s="319"/>
      <c r="HI193" s="319"/>
      <c r="HJ193" s="319"/>
      <c r="HK193" s="319"/>
      <c r="HL193" s="319"/>
      <c r="HM193" s="319"/>
      <c r="HN193" s="319"/>
      <c r="HO193" s="319"/>
      <c r="HP193" s="319"/>
      <c r="HQ193" s="319"/>
      <c r="HR193" s="319"/>
      <c r="HS193" s="319"/>
      <c r="HT193" s="319"/>
      <c r="HU193" s="319"/>
      <c r="HV193" s="319"/>
      <c r="HW193" s="319"/>
      <c r="HX193" s="319"/>
      <c r="HY193" s="319"/>
      <c r="HZ193" s="319"/>
      <c r="IA193" s="319"/>
      <c r="IB193" s="319"/>
      <c r="IC193" s="319"/>
      <c r="ID193" s="319"/>
      <c r="IE193" s="319"/>
      <c r="IF193" s="319"/>
      <c r="IG193" s="318"/>
    </row>
    <row r="194" spans="1:241" ht="12.75" customHeight="1" x14ac:dyDescent="0.2">
      <c r="A194" s="370" t="s">
        <v>380</v>
      </c>
      <c r="B194" s="270">
        <v>14770</v>
      </c>
      <c r="C194" s="270">
        <v>13435</v>
      </c>
      <c r="D194" s="270">
        <v>8605</v>
      </c>
      <c r="E194" s="270">
        <v>4830</v>
      </c>
      <c r="F194" s="270">
        <v>2950</v>
      </c>
      <c r="G194" s="270">
        <v>1245</v>
      </c>
      <c r="H194" s="270">
        <v>7260</v>
      </c>
      <c r="I194" s="270">
        <v>10490</v>
      </c>
      <c r="J194" s="270">
        <v>4280</v>
      </c>
      <c r="K194" s="270">
        <v>52685</v>
      </c>
      <c r="L194" s="270">
        <v>37.894253513287879</v>
      </c>
      <c r="M194" s="270">
        <v>3885</v>
      </c>
      <c r="N194" s="270">
        <v>1915</v>
      </c>
      <c r="O194" s="270">
        <v>840</v>
      </c>
      <c r="P194" s="270">
        <v>475</v>
      </c>
      <c r="Q194" s="270">
        <v>50</v>
      </c>
      <c r="R194" s="270" t="s">
        <v>1676</v>
      </c>
      <c r="S194" s="270">
        <v>10</v>
      </c>
      <c r="T194" s="270" t="s">
        <v>1676</v>
      </c>
      <c r="U194" s="270">
        <v>5.7336933045356373</v>
      </c>
      <c r="V194" s="270">
        <v>3</v>
      </c>
      <c r="W194" s="270">
        <v>27</v>
      </c>
      <c r="X194" s="270">
        <v>63.660230352303522</v>
      </c>
      <c r="Y194" s="270" t="s">
        <v>1676</v>
      </c>
      <c r="Z194" s="270">
        <v>635</v>
      </c>
      <c r="AA194" s="270">
        <v>970</v>
      </c>
      <c r="AB194" s="270">
        <v>3345</v>
      </c>
      <c r="AC194" s="270">
        <v>6045</v>
      </c>
      <c r="AD194" s="270">
        <v>3630</v>
      </c>
      <c r="AE194" s="270">
        <v>135</v>
      </c>
      <c r="AF194" s="270">
        <v>10</v>
      </c>
      <c r="AG194" s="270">
        <v>25</v>
      </c>
      <c r="AH194" s="270">
        <v>0</v>
      </c>
      <c r="AI194" s="270">
        <v>0</v>
      </c>
      <c r="AJ194" s="270">
        <v>1470</v>
      </c>
      <c r="AK194" s="270">
        <v>40</v>
      </c>
      <c r="AL194" s="270" t="s">
        <v>1676</v>
      </c>
      <c r="AM194" s="270" t="s">
        <v>1676</v>
      </c>
      <c r="AN194" s="270">
        <v>0</v>
      </c>
      <c r="AO194" s="270">
        <v>9535</v>
      </c>
      <c r="AP194" s="270">
        <v>295</v>
      </c>
      <c r="AQ194" s="270">
        <v>15</v>
      </c>
      <c r="AR194" s="270">
        <v>0</v>
      </c>
      <c r="AS194" s="270">
        <v>0</v>
      </c>
      <c r="AT194" s="270">
        <v>0</v>
      </c>
      <c r="AU194" s="270">
        <v>0</v>
      </c>
      <c r="AV194" s="270">
        <v>30</v>
      </c>
      <c r="AW194" s="270">
        <v>435</v>
      </c>
      <c r="AX194" s="270">
        <v>1140</v>
      </c>
      <c r="AY194" s="270">
        <v>0</v>
      </c>
      <c r="AZ194" s="270">
        <v>15</v>
      </c>
      <c r="BA194" s="270">
        <v>845</v>
      </c>
      <c r="BB194" s="270">
        <v>905</v>
      </c>
      <c r="BC194" s="270">
        <v>15</v>
      </c>
      <c r="BD194" s="270">
        <v>1015</v>
      </c>
      <c r="BE194" s="270">
        <v>40</v>
      </c>
      <c r="BF194" s="270">
        <v>410</v>
      </c>
      <c r="BG194" s="270">
        <v>0</v>
      </c>
      <c r="BH194" s="270">
        <v>10</v>
      </c>
      <c r="BI194" s="270">
        <v>0</v>
      </c>
      <c r="BJ194" s="270">
        <v>0</v>
      </c>
      <c r="BK194" s="270">
        <v>9905</v>
      </c>
      <c r="BL194" s="270">
        <v>620</v>
      </c>
      <c r="BM194" s="270">
        <v>45</v>
      </c>
      <c r="BN194" s="270" t="s">
        <v>1676</v>
      </c>
      <c r="BO194" s="270">
        <v>15</v>
      </c>
      <c r="BP194" s="270">
        <v>0</v>
      </c>
      <c r="BQ194" s="270">
        <v>0</v>
      </c>
      <c r="BR194" s="270">
        <v>0</v>
      </c>
      <c r="BS194" s="270">
        <v>165</v>
      </c>
      <c r="BT194" s="270">
        <v>765</v>
      </c>
      <c r="BU194" s="270">
        <v>285</v>
      </c>
      <c r="BV194" s="270"/>
      <c r="BW194" s="270">
        <v>140</v>
      </c>
      <c r="BX194" s="270" t="s">
        <v>1676</v>
      </c>
      <c r="BY194" s="270">
        <v>90</v>
      </c>
      <c r="BZ194" s="270">
        <v>0</v>
      </c>
      <c r="CA194" s="270" t="s">
        <v>1676</v>
      </c>
      <c r="CB194" s="270">
        <v>0</v>
      </c>
      <c r="CC194" s="270">
        <v>0</v>
      </c>
      <c r="CD194" s="270">
        <v>1415</v>
      </c>
      <c r="CE194" s="270">
        <v>15</v>
      </c>
      <c r="CF194" s="270">
        <v>100</v>
      </c>
      <c r="CG194" s="270">
        <v>11805</v>
      </c>
      <c r="CH194" s="270">
        <v>0</v>
      </c>
      <c r="CI194" s="270">
        <v>0</v>
      </c>
      <c r="CJ194" s="270">
        <v>0</v>
      </c>
      <c r="CK194" s="270">
        <v>0</v>
      </c>
      <c r="CL194" s="270">
        <v>0</v>
      </c>
      <c r="CM194" s="270">
        <v>0</v>
      </c>
      <c r="CN194" s="270">
        <v>40</v>
      </c>
      <c r="CO194" s="270">
        <v>0</v>
      </c>
      <c r="CP194" s="270">
        <v>0</v>
      </c>
      <c r="CQ194" s="270">
        <v>0</v>
      </c>
      <c r="CR194" s="270">
        <v>0</v>
      </c>
      <c r="CS194" s="270">
        <v>0</v>
      </c>
      <c r="CT194" s="270">
        <v>0</v>
      </c>
      <c r="CU194" s="270">
        <v>0</v>
      </c>
      <c r="CV194" s="270">
        <v>0</v>
      </c>
      <c r="CW194" s="270">
        <v>0</v>
      </c>
      <c r="CX194" s="270">
        <v>3950</v>
      </c>
      <c r="CY194" s="270">
        <v>0</v>
      </c>
      <c r="CZ194" s="270">
        <v>0</v>
      </c>
      <c r="DA194" s="270" t="s">
        <v>1676</v>
      </c>
      <c r="DB194" s="270">
        <v>0</v>
      </c>
      <c r="DC194" s="270">
        <v>0</v>
      </c>
      <c r="DD194" s="270">
        <v>0</v>
      </c>
      <c r="DE194" s="270">
        <v>0</v>
      </c>
      <c r="DF194" s="270">
        <v>0</v>
      </c>
      <c r="DG194" s="270">
        <v>0</v>
      </c>
      <c r="DH194" s="270">
        <v>0</v>
      </c>
      <c r="DI194" s="270">
        <v>0</v>
      </c>
      <c r="DJ194" s="270">
        <v>0</v>
      </c>
      <c r="DK194" s="270">
        <v>0</v>
      </c>
      <c r="DL194" s="270">
        <v>0</v>
      </c>
      <c r="DM194" s="270">
        <v>0</v>
      </c>
      <c r="DN194" s="270">
        <v>0</v>
      </c>
      <c r="DO194" s="270">
        <v>9605</v>
      </c>
      <c r="DP194" s="270">
        <v>0</v>
      </c>
      <c r="DQ194" s="270"/>
      <c r="DR194" s="270">
        <v>0</v>
      </c>
      <c r="DS194" s="270">
        <v>0</v>
      </c>
      <c r="DT194" s="270">
        <v>1175</v>
      </c>
      <c r="DU194" s="270">
        <v>0</v>
      </c>
      <c r="DV194" s="270">
        <v>0</v>
      </c>
      <c r="DW194" s="270">
        <v>0</v>
      </c>
      <c r="DX194" s="270">
        <v>0</v>
      </c>
      <c r="DY194" s="270">
        <v>0</v>
      </c>
      <c r="DZ194" s="270">
        <v>0</v>
      </c>
      <c r="EA194" s="270">
        <v>0</v>
      </c>
      <c r="EB194" s="270">
        <v>0</v>
      </c>
      <c r="EC194" s="270">
        <v>0</v>
      </c>
      <c r="ED194" s="270">
        <v>0</v>
      </c>
      <c r="EE194" s="270">
        <v>0</v>
      </c>
      <c r="EF194" s="270">
        <v>0</v>
      </c>
      <c r="EG194" s="270">
        <v>0</v>
      </c>
      <c r="EH194" s="270">
        <v>0</v>
      </c>
      <c r="EI194" s="270">
        <v>0</v>
      </c>
      <c r="EJ194" s="270">
        <v>0</v>
      </c>
      <c r="EK194" s="270">
        <v>0</v>
      </c>
      <c r="EL194" s="270">
        <v>0</v>
      </c>
      <c r="EM194" s="270">
        <v>0</v>
      </c>
      <c r="EN194" s="270">
        <v>0</v>
      </c>
      <c r="EO194" s="270">
        <v>0</v>
      </c>
      <c r="EP194" s="270">
        <v>0</v>
      </c>
      <c r="EQ194" s="270">
        <v>0</v>
      </c>
      <c r="ER194" s="270">
        <v>0</v>
      </c>
      <c r="ES194" s="270">
        <v>0</v>
      </c>
      <c r="ET194" s="270">
        <v>0</v>
      </c>
      <c r="EU194" s="270">
        <v>0</v>
      </c>
      <c r="EV194" s="270">
        <v>0</v>
      </c>
      <c r="EW194" s="270">
        <v>0</v>
      </c>
      <c r="EX194" s="270">
        <v>0</v>
      </c>
      <c r="EY194" s="270">
        <v>0</v>
      </c>
      <c r="EZ194" s="270">
        <v>0</v>
      </c>
      <c r="FA194" s="270">
        <v>0</v>
      </c>
      <c r="FB194" s="270">
        <v>0</v>
      </c>
      <c r="FC194" s="270">
        <v>0</v>
      </c>
      <c r="FD194" s="270">
        <v>0</v>
      </c>
      <c r="FE194" s="270">
        <v>0</v>
      </c>
      <c r="FF194" s="270">
        <v>0</v>
      </c>
      <c r="FG194" s="270">
        <v>0</v>
      </c>
      <c r="FH194" s="270">
        <v>0</v>
      </c>
      <c r="FI194" s="270">
        <v>0</v>
      </c>
      <c r="FJ194" s="270">
        <v>0</v>
      </c>
      <c r="FK194" s="270">
        <v>0</v>
      </c>
      <c r="FL194" s="351">
        <v>13870</v>
      </c>
      <c r="FM194" s="323">
        <v>1980</v>
      </c>
      <c r="FN194" s="324">
        <v>7185</v>
      </c>
      <c r="FO194" s="270"/>
      <c r="FP194" s="89"/>
      <c r="FQ194" s="270"/>
      <c r="FR194" s="319"/>
      <c r="FS194" s="319"/>
      <c r="FT194" s="319"/>
      <c r="FU194" s="319"/>
      <c r="FV194" s="319"/>
      <c r="FW194" s="319"/>
      <c r="FX194" s="319"/>
      <c r="FY194" s="319"/>
      <c r="FZ194" s="319"/>
      <c r="GA194" s="319"/>
      <c r="GB194" s="319"/>
      <c r="GC194" s="319"/>
      <c r="GD194" s="319"/>
      <c r="GE194" s="319"/>
      <c r="GF194" s="319"/>
      <c r="GG194" s="319"/>
      <c r="GH194" s="319"/>
      <c r="GI194" s="319"/>
      <c r="GJ194" s="319"/>
      <c r="GK194" s="319"/>
      <c r="GL194" s="319"/>
      <c r="GM194" s="319"/>
      <c r="GN194" s="319"/>
      <c r="GO194" s="319"/>
      <c r="GP194" s="319"/>
      <c r="GQ194" s="319"/>
      <c r="GR194" s="319"/>
      <c r="GS194" s="319"/>
      <c r="GT194" s="319"/>
      <c r="GU194" s="319"/>
      <c r="GV194" s="319"/>
      <c r="GW194" s="319"/>
      <c r="GX194" s="319"/>
      <c r="GY194" s="319"/>
      <c r="GZ194" s="319"/>
      <c r="HA194" s="319"/>
      <c r="HB194" s="319"/>
      <c r="HC194" s="319"/>
      <c r="HD194" s="319"/>
      <c r="HE194" s="319"/>
      <c r="HF194" s="319"/>
      <c r="HG194" s="319"/>
      <c r="HH194" s="319"/>
      <c r="HI194" s="319"/>
      <c r="HJ194" s="319"/>
      <c r="HK194" s="319"/>
      <c r="HL194" s="319"/>
      <c r="HM194" s="319"/>
      <c r="HN194" s="319"/>
      <c r="HO194" s="319"/>
      <c r="HP194" s="319"/>
      <c r="HQ194" s="319"/>
      <c r="HR194" s="319"/>
      <c r="HS194" s="319"/>
      <c r="HT194" s="319"/>
      <c r="HU194" s="319"/>
      <c r="HV194" s="319"/>
      <c r="HW194" s="319"/>
      <c r="HX194" s="319"/>
      <c r="HY194" s="319"/>
      <c r="HZ194" s="319"/>
      <c r="IA194" s="319"/>
      <c r="IB194" s="319"/>
      <c r="IC194" s="319"/>
      <c r="ID194" s="319"/>
      <c r="IE194" s="319"/>
      <c r="IF194" s="319"/>
      <c r="IG194" s="318"/>
    </row>
    <row r="195" spans="1:241" ht="12.75" customHeight="1" x14ac:dyDescent="0.2">
      <c r="A195" s="370" t="s">
        <v>404</v>
      </c>
      <c r="B195" s="270">
        <v>42720</v>
      </c>
      <c r="C195" s="270">
        <v>42600</v>
      </c>
      <c r="D195" s="270">
        <v>4395</v>
      </c>
      <c r="E195" s="270">
        <v>38195</v>
      </c>
      <c r="F195" s="270">
        <v>1560</v>
      </c>
      <c r="G195" s="270">
        <v>1705</v>
      </c>
      <c r="H195" s="270">
        <v>8485</v>
      </c>
      <c r="I195" s="270">
        <v>34335</v>
      </c>
      <c r="J195" s="270">
        <v>8385</v>
      </c>
      <c r="K195" s="270">
        <v>51660</v>
      </c>
      <c r="L195" s="270">
        <v>28.156524926686217</v>
      </c>
      <c r="M195" s="270">
        <v>5350</v>
      </c>
      <c r="N195" s="270">
        <v>1580</v>
      </c>
      <c r="O195" s="270">
        <v>785</v>
      </c>
      <c r="P195" s="270">
        <v>455</v>
      </c>
      <c r="Q195" s="270">
        <v>15</v>
      </c>
      <c r="R195" s="270">
        <v>0</v>
      </c>
      <c r="S195" s="270">
        <v>0</v>
      </c>
      <c r="T195" s="270">
        <v>0</v>
      </c>
      <c r="U195" s="270">
        <v>1.5053750910415149</v>
      </c>
      <c r="V195" s="270">
        <v>1</v>
      </c>
      <c r="W195" s="270">
        <v>18</v>
      </c>
      <c r="X195" s="270">
        <v>25.205807509730544</v>
      </c>
      <c r="Y195" s="270">
        <v>8525</v>
      </c>
      <c r="Z195" s="270">
        <v>14660</v>
      </c>
      <c r="AA195" s="270">
        <v>13645</v>
      </c>
      <c r="AB195" s="270">
        <v>1765</v>
      </c>
      <c r="AC195" s="270">
        <v>880</v>
      </c>
      <c r="AD195" s="270">
        <v>325</v>
      </c>
      <c r="AE195" s="270">
        <v>10</v>
      </c>
      <c r="AF195" s="270">
        <v>55</v>
      </c>
      <c r="AG195" s="270">
        <v>0</v>
      </c>
      <c r="AH195" s="270">
        <v>10</v>
      </c>
      <c r="AI195" s="270">
        <v>0</v>
      </c>
      <c r="AJ195" s="270">
        <v>735</v>
      </c>
      <c r="AK195" s="270">
        <v>0</v>
      </c>
      <c r="AL195" s="270" t="s">
        <v>1676</v>
      </c>
      <c r="AM195" s="270">
        <v>35</v>
      </c>
      <c r="AN195" s="270">
        <v>0</v>
      </c>
      <c r="AO195" s="270">
        <v>0</v>
      </c>
      <c r="AP195" s="270">
        <v>35</v>
      </c>
      <c r="AQ195" s="270">
        <v>450</v>
      </c>
      <c r="AR195" s="270">
        <v>40</v>
      </c>
      <c r="AS195" s="270">
        <v>555</v>
      </c>
      <c r="AT195" s="270">
        <v>8655</v>
      </c>
      <c r="AU195" s="270">
        <v>9225</v>
      </c>
      <c r="AV195" s="270">
        <v>515</v>
      </c>
      <c r="AW195" s="270">
        <v>690</v>
      </c>
      <c r="AX195" s="270">
        <v>30</v>
      </c>
      <c r="AY195" s="270">
        <v>0</v>
      </c>
      <c r="AZ195" s="270">
        <v>0</v>
      </c>
      <c r="BA195" s="270">
        <v>235</v>
      </c>
      <c r="BB195" s="270">
        <v>21445</v>
      </c>
      <c r="BC195" s="270">
        <v>25</v>
      </c>
      <c r="BD195" s="270">
        <v>1425</v>
      </c>
      <c r="BE195" s="270">
        <v>40</v>
      </c>
      <c r="BF195" s="270">
        <v>10</v>
      </c>
      <c r="BG195" s="270" t="s">
        <v>1676</v>
      </c>
      <c r="BH195" s="270" t="s">
        <v>1676</v>
      </c>
      <c r="BI195" s="270">
        <v>10</v>
      </c>
      <c r="BJ195" s="270" t="s">
        <v>1676</v>
      </c>
      <c r="BK195" s="270">
        <v>10</v>
      </c>
      <c r="BL195" s="270">
        <v>15</v>
      </c>
      <c r="BM195" s="270">
        <v>95</v>
      </c>
      <c r="BN195" s="270">
        <v>40</v>
      </c>
      <c r="BO195" s="270">
        <v>15</v>
      </c>
      <c r="BP195" s="270">
        <v>4950</v>
      </c>
      <c r="BQ195" s="270">
        <v>23985</v>
      </c>
      <c r="BR195" s="270">
        <v>2300</v>
      </c>
      <c r="BS195" s="270">
        <v>360</v>
      </c>
      <c r="BT195" s="270">
        <v>405</v>
      </c>
      <c r="BU195" s="270">
        <v>175</v>
      </c>
      <c r="BV195" s="270"/>
      <c r="BW195" s="270">
        <v>8735</v>
      </c>
      <c r="BX195" s="270" t="s">
        <v>1676</v>
      </c>
      <c r="BY195" s="270">
        <v>75</v>
      </c>
      <c r="BZ195" s="270" t="s">
        <v>1676</v>
      </c>
      <c r="CA195" s="270">
        <v>10</v>
      </c>
      <c r="CB195" s="270">
        <v>0</v>
      </c>
      <c r="CC195" s="270">
        <v>0</v>
      </c>
      <c r="CD195" s="270">
        <v>465</v>
      </c>
      <c r="CE195" s="270">
        <v>15</v>
      </c>
      <c r="CF195" s="270" t="s">
        <v>1676</v>
      </c>
      <c r="CG195" s="270">
        <v>42020</v>
      </c>
      <c r="CH195" s="270">
        <v>0</v>
      </c>
      <c r="CI195" s="270">
        <v>0</v>
      </c>
      <c r="CJ195" s="270">
        <v>0</v>
      </c>
      <c r="CK195" s="270">
        <v>0</v>
      </c>
      <c r="CL195" s="270">
        <v>0</v>
      </c>
      <c r="CM195" s="270">
        <v>0</v>
      </c>
      <c r="CN195" s="270">
        <v>0</v>
      </c>
      <c r="CO195" s="270">
        <v>0</v>
      </c>
      <c r="CP195" s="270">
        <v>0</v>
      </c>
      <c r="CQ195" s="270">
        <v>0</v>
      </c>
      <c r="CR195" s="270">
        <v>0</v>
      </c>
      <c r="CS195" s="270">
        <v>0</v>
      </c>
      <c r="CT195" s="270">
        <v>0</v>
      </c>
      <c r="CU195" s="270">
        <v>0</v>
      </c>
      <c r="CV195" s="270">
        <v>0</v>
      </c>
      <c r="CW195" s="270">
        <v>0</v>
      </c>
      <c r="CX195" s="270">
        <v>0</v>
      </c>
      <c r="CY195" s="270">
        <v>0</v>
      </c>
      <c r="CZ195" s="270">
        <v>0</v>
      </c>
      <c r="DA195" s="270">
        <v>0</v>
      </c>
      <c r="DB195" s="270">
        <v>0</v>
      </c>
      <c r="DC195" s="270">
        <v>0</v>
      </c>
      <c r="DD195" s="270">
        <v>0</v>
      </c>
      <c r="DE195" s="270">
        <v>0</v>
      </c>
      <c r="DF195" s="270">
        <v>0</v>
      </c>
      <c r="DG195" s="270">
        <v>0</v>
      </c>
      <c r="DH195" s="270">
        <v>0</v>
      </c>
      <c r="DI195" s="270">
        <v>0</v>
      </c>
      <c r="DJ195" s="270">
        <v>0</v>
      </c>
      <c r="DK195" s="270">
        <v>0</v>
      </c>
      <c r="DL195" s="270">
        <v>0</v>
      </c>
      <c r="DM195" s="270">
        <v>0</v>
      </c>
      <c r="DN195" s="270">
        <v>0</v>
      </c>
      <c r="DO195" s="270">
        <v>0</v>
      </c>
      <c r="DP195" s="270">
        <v>0</v>
      </c>
      <c r="DQ195" s="270"/>
      <c r="DR195" s="270">
        <v>0</v>
      </c>
      <c r="DS195" s="270">
        <v>0</v>
      </c>
      <c r="DT195" s="270">
        <v>0</v>
      </c>
      <c r="DU195" s="270">
        <v>0</v>
      </c>
      <c r="DV195" s="270">
        <v>0</v>
      </c>
      <c r="DW195" s="270">
        <v>0</v>
      </c>
      <c r="DX195" s="270">
        <v>0</v>
      </c>
      <c r="DY195" s="270">
        <v>0</v>
      </c>
      <c r="DZ195" s="270">
        <v>0</v>
      </c>
      <c r="EA195" s="270">
        <v>0</v>
      </c>
      <c r="EB195" s="270">
        <v>0</v>
      </c>
      <c r="EC195" s="270">
        <v>0</v>
      </c>
      <c r="ED195" s="270">
        <v>8465</v>
      </c>
      <c r="EE195" s="270">
        <v>0</v>
      </c>
      <c r="EF195" s="270">
        <v>0</v>
      </c>
      <c r="EG195" s="270">
        <v>0</v>
      </c>
      <c r="EH195" s="270">
        <v>0</v>
      </c>
      <c r="EI195" s="270">
        <v>0</v>
      </c>
      <c r="EJ195" s="270">
        <v>22415</v>
      </c>
      <c r="EK195" s="270">
        <v>11835</v>
      </c>
      <c r="EL195" s="270">
        <v>0</v>
      </c>
      <c r="EM195" s="270">
        <v>0</v>
      </c>
      <c r="EN195" s="270">
        <v>0</v>
      </c>
      <c r="EO195" s="270">
        <v>0</v>
      </c>
      <c r="EP195" s="270">
        <v>0</v>
      </c>
      <c r="EQ195" s="270">
        <v>0</v>
      </c>
      <c r="ER195" s="270">
        <v>0</v>
      </c>
      <c r="ES195" s="270">
        <v>0</v>
      </c>
      <c r="ET195" s="270">
        <v>0</v>
      </c>
      <c r="EU195" s="270">
        <v>0</v>
      </c>
      <c r="EV195" s="270">
        <v>0</v>
      </c>
      <c r="EW195" s="270">
        <v>0</v>
      </c>
      <c r="EX195" s="270">
        <v>0</v>
      </c>
      <c r="EY195" s="270">
        <v>0</v>
      </c>
      <c r="EZ195" s="270">
        <v>0</v>
      </c>
      <c r="FA195" s="270">
        <v>0</v>
      </c>
      <c r="FB195" s="270">
        <v>0</v>
      </c>
      <c r="FC195" s="270">
        <v>0</v>
      </c>
      <c r="FD195" s="270">
        <v>0</v>
      </c>
      <c r="FE195" s="270">
        <v>0</v>
      </c>
      <c r="FF195" s="270">
        <v>0</v>
      </c>
      <c r="FG195" s="270">
        <v>0</v>
      </c>
      <c r="FH195" s="270">
        <v>0</v>
      </c>
      <c r="FI195" s="270">
        <v>0</v>
      </c>
      <c r="FJ195" s="270">
        <v>0</v>
      </c>
      <c r="FK195" s="270">
        <v>0</v>
      </c>
      <c r="FL195" s="351">
        <v>21275</v>
      </c>
      <c r="FM195" s="323">
        <v>30850</v>
      </c>
      <c r="FN195" s="324">
        <v>8185</v>
      </c>
      <c r="FO195" s="270"/>
      <c r="FP195" s="89"/>
      <c r="FQ195" s="270"/>
      <c r="FR195" s="319"/>
      <c r="FS195" s="319"/>
      <c r="FT195" s="319"/>
      <c r="FU195" s="319"/>
      <c r="FV195" s="319"/>
      <c r="FW195" s="319"/>
      <c r="FX195" s="319"/>
      <c r="FY195" s="319"/>
      <c r="FZ195" s="319"/>
      <c r="GA195" s="319"/>
      <c r="GB195" s="319"/>
      <c r="GC195" s="319"/>
      <c r="GD195" s="319"/>
      <c r="GE195" s="319"/>
      <c r="GF195" s="319"/>
      <c r="GG195" s="319"/>
      <c r="GH195" s="319"/>
      <c r="GI195" s="319"/>
      <c r="GJ195" s="319"/>
      <c r="GK195" s="319"/>
      <c r="GL195" s="319"/>
      <c r="GM195" s="319"/>
      <c r="GN195" s="319"/>
      <c r="GO195" s="319"/>
      <c r="GP195" s="319"/>
      <c r="GQ195" s="319"/>
      <c r="GR195" s="319"/>
      <c r="GS195" s="319"/>
      <c r="GT195" s="319"/>
      <c r="GU195" s="319"/>
      <c r="GV195" s="319"/>
      <c r="GW195" s="319"/>
      <c r="GX195" s="319"/>
      <c r="GY195" s="319"/>
      <c r="GZ195" s="319"/>
      <c r="HA195" s="319"/>
      <c r="HB195" s="319"/>
      <c r="HC195" s="319"/>
      <c r="HD195" s="319"/>
      <c r="HE195" s="319"/>
      <c r="HF195" s="319"/>
      <c r="HG195" s="319"/>
      <c r="HH195" s="319"/>
      <c r="HI195" s="319"/>
      <c r="HJ195" s="319"/>
      <c r="HK195" s="319"/>
      <c r="HL195" s="319"/>
      <c r="HM195" s="319"/>
      <c r="HN195" s="319"/>
      <c r="HO195" s="319"/>
      <c r="HP195" s="319"/>
      <c r="HQ195" s="319"/>
      <c r="HR195" s="319"/>
      <c r="HS195" s="319"/>
      <c r="HT195" s="319"/>
      <c r="HU195" s="319"/>
      <c r="HV195" s="319"/>
      <c r="HW195" s="319"/>
      <c r="HX195" s="319"/>
      <c r="HY195" s="319"/>
      <c r="HZ195" s="319"/>
      <c r="IA195" s="319"/>
      <c r="IB195" s="319"/>
      <c r="IC195" s="319"/>
      <c r="ID195" s="319"/>
      <c r="IE195" s="319"/>
      <c r="IF195" s="319"/>
      <c r="IG195" s="318"/>
    </row>
    <row r="196" spans="1:241" ht="12.75" customHeight="1" x14ac:dyDescent="0.2">
      <c r="A196" s="370" t="s">
        <v>609</v>
      </c>
      <c r="B196" s="270">
        <v>1100</v>
      </c>
      <c r="C196" s="270">
        <v>1025</v>
      </c>
      <c r="D196" s="270">
        <v>450</v>
      </c>
      <c r="E196" s="270">
        <v>575</v>
      </c>
      <c r="F196" s="270">
        <v>10</v>
      </c>
      <c r="G196" s="270">
        <v>0</v>
      </c>
      <c r="H196" s="270">
        <v>305</v>
      </c>
      <c r="I196" s="270">
        <v>1100</v>
      </c>
      <c r="J196" s="270">
        <v>0</v>
      </c>
      <c r="K196" s="270">
        <v>21125</v>
      </c>
      <c r="L196" s="270">
        <v>6.1428571428571432</v>
      </c>
      <c r="M196" s="270">
        <v>40</v>
      </c>
      <c r="N196" s="270" t="s">
        <v>1676</v>
      </c>
      <c r="O196" s="270">
        <v>0</v>
      </c>
      <c r="P196" s="270">
        <v>0</v>
      </c>
      <c r="Q196" s="270">
        <v>0</v>
      </c>
      <c r="R196" s="270">
        <v>0</v>
      </c>
      <c r="S196" s="270">
        <v>0</v>
      </c>
      <c r="T196" s="270">
        <v>0</v>
      </c>
      <c r="U196" s="270">
        <v>20.720388349514565</v>
      </c>
      <c r="V196" s="270">
        <v>17</v>
      </c>
      <c r="W196" s="270">
        <v>2</v>
      </c>
      <c r="X196" s="270">
        <v>78.550408719346052</v>
      </c>
      <c r="Y196" s="270">
        <v>0</v>
      </c>
      <c r="Z196" s="270" t="s">
        <v>1676</v>
      </c>
      <c r="AA196" s="270">
        <v>15</v>
      </c>
      <c r="AB196" s="270">
        <v>70</v>
      </c>
      <c r="AC196" s="270">
        <v>250</v>
      </c>
      <c r="AD196" s="270">
        <v>595</v>
      </c>
      <c r="AE196" s="270">
        <v>165</v>
      </c>
      <c r="AF196" s="270">
        <v>0</v>
      </c>
      <c r="AG196" s="270">
        <v>0</v>
      </c>
      <c r="AH196" s="270">
        <v>0</v>
      </c>
      <c r="AI196" s="270">
        <v>0</v>
      </c>
      <c r="AJ196" s="270">
        <v>0</v>
      </c>
      <c r="AK196" s="270">
        <v>0</v>
      </c>
      <c r="AL196" s="270">
        <v>0</v>
      </c>
      <c r="AM196" s="270">
        <v>0</v>
      </c>
      <c r="AN196" s="270">
        <v>0</v>
      </c>
      <c r="AO196" s="270">
        <v>0</v>
      </c>
      <c r="AP196" s="270">
        <v>0</v>
      </c>
      <c r="AQ196" s="270">
        <v>0</v>
      </c>
      <c r="AR196" s="270">
        <v>0</v>
      </c>
      <c r="AS196" s="270">
        <v>0</v>
      </c>
      <c r="AT196" s="270">
        <v>0</v>
      </c>
      <c r="AU196" s="270">
        <v>0</v>
      </c>
      <c r="AV196" s="270">
        <v>0</v>
      </c>
      <c r="AW196" s="270">
        <v>0</v>
      </c>
      <c r="AX196" s="270">
        <v>825</v>
      </c>
      <c r="AY196" s="270">
        <v>0</v>
      </c>
      <c r="AZ196" s="270">
        <v>0</v>
      </c>
      <c r="BA196" s="270">
        <v>0</v>
      </c>
      <c r="BB196" s="270">
        <v>275</v>
      </c>
      <c r="BC196" s="270">
        <v>25</v>
      </c>
      <c r="BD196" s="270">
        <v>15</v>
      </c>
      <c r="BE196" s="270" t="s">
        <v>1676</v>
      </c>
      <c r="BF196" s="270" t="s">
        <v>1676</v>
      </c>
      <c r="BG196" s="270">
        <v>25</v>
      </c>
      <c r="BH196" s="270">
        <v>10</v>
      </c>
      <c r="BI196" s="270">
        <v>0</v>
      </c>
      <c r="BJ196" s="270" t="s">
        <v>1676</v>
      </c>
      <c r="BK196" s="270">
        <v>190</v>
      </c>
      <c r="BL196" s="270">
        <v>40</v>
      </c>
      <c r="BM196" s="270">
        <v>40</v>
      </c>
      <c r="BN196" s="270">
        <v>20</v>
      </c>
      <c r="BO196" s="270">
        <v>50</v>
      </c>
      <c r="BP196" s="270">
        <v>30</v>
      </c>
      <c r="BQ196" s="270">
        <v>0</v>
      </c>
      <c r="BR196" s="270">
        <v>0</v>
      </c>
      <c r="BS196" s="270">
        <v>0</v>
      </c>
      <c r="BT196" s="270">
        <v>275</v>
      </c>
      <c r="BU196" s="270">
        <v>240</v>
      </c>
      <c r="BV196" s="270"/>
      <c r="BW196" s="270">
        <v>55</v>
      </c>
      <c r="BX196" s="270" t="s">
        <v>1676</v>
      </c>
      <c r="BY196" s="270">
        <v>350</v>
      </c>
      <c r="BZ196" s="270" t="s">
        <v>1676</v>
      </c>
      <c r="CA196" s="270">
        <v>0</v>
      </c>
      <c r="CB196" s="270">
        <v>0</v>
      </c>
      <c r="CC196" s="270">
        <v>0</v>
      </c>
      <c r="CD196" s="270" t="s">
        <v>1676</v>
      </c>
      <c r="CE196" s="270" t="s">
        <v>1676</v>
      </c>
      <c r="CF196" s="270" t="s">
        <v>1676</v>
      </c>
      <c r="CG196" s="270">
        <v>665</v>
      </c>
      <c r="CH196" s="270">
        <v>0</v>
      </c>
      <c r="CI196" s="270">
        <v>0</v>
      </c>
      <c r="CJ196" s="270">
        <v>0</v>
      </c>
      <c r="CK196" s="270">
        <v>0</v>
      </c>
      <c r="CL196" s="270">
        <v>0</v>
      </c>
      <c r="CM196" s="270">
        <v>0</v>
      </c>
      <c r="CN196" s="270">
        <v>0</v>
      </c>
      <c r="CO196" s="270">
        <v>0</v>
      </c>
      <c r="CP196" s="270">
        <v>0</v>
      </c>
      <c r="CQ196" s="270">
        <v>0</v>
      </c>
      <c r="CR196" s="270">
        <v>0</v>
      </c>
      <c r="CS196" s="270">
        <v>0</v>
      </c>
      <c r="CT196" s="270">
        <v>0</v>
      </c>
      <c r="CU196" s="270">
        <v>0</v>
      </c>
      <c r="CV196" s="270">
        <v>0</v>
      </c>
      <c r="CW196" s="270">
        <v>0</v>
      </c>
      <c r="CX196" s="270">
        <v>0</v>
      </c>
      <c r="CY196" s="270">
        <v>0</v>
      </c>
      <c r="CZ196" s="270">
        <v>0</v>
      </c>
      <c r="DA196" s="270">
        <v>0</v>
      </c>
      <c r="DB196" s="270">
        <v>0</v>
      </c>
      <c r="DC196" s="270">
        <v>0</v>
      </c>
      <c r="DD196" s="270">
        <v>0</v>
      </c>
      <c r="DE196" s="270">
        <v>0</v>
      </c>
      <c r="DF196" s="270">
        <v>0</v>
      </c>
      <c r="DG196" s="270">
        <v>0</v>
      </c>
      <c r="DH196" s="270">
        <v>0</v>
      </c>
      <c r="DI196" s="270">
        <v>0</v>
      </c>
      <c r="DJ196" s="270">
        <v>0</v>
      </c>
      <c r="DK196" s="270">
        <v>0</v>
      </c>
      <c r="DL196" s="270">
        <v>0</v>
      </c>
      <c r="DM196" s="270">
        <v>145</v>
      </c>
      <c r="DN196" s="270">
        <v>0</v>
      </c>
      <c r="DO196" s="270">
        <v>0</v>
      </c>
      <c r="DP196" s="270">
        <v>0</v>
      </c>
      <c r="DQ196" s="270"/>
      <c r="DR196" s="270">
        <v>0</v>
      </c>
      <c r="DS196" s="270">
        <v>0</v>
      </c>
      <c r="DT196" s="270">
        <v>0</v>
      </c>
      <c r="DU196" s="270">
        <v>0</v>
      </c>
      <c r="DV196" s="270">
        <v>0</v>
      </c>
      <c r="DW196" s="270">
        <v>0</v>
      </c>
      <c r="DX196" s="270">
        <v>0</v>
      </c>
      <c r="DY196" s="270">
        <v>0</v>
      </c>
      <c r="DZ196" s="270">
        <v>0</v>
      </c>
      <c r="EA196" s="270">
        <v>0</v>
      </c>
      <c r="EB196" s="270">
        <v>0</v>
      </c>
      <c r="EC196" s="270">
        <v>0</v>
      </c>
      <c r="ED196" s="270">
        <v>0</v>
      </c>
      <c r="EE196" s="270">
        <v>0</v>
      </c>
      <c r="EF196" s="270">
        <v>940</v>
      </c>
      <c r="EG196" s="270">
        <v>0</v>
      </c>
      <c r="EH196" s="270">
        <v>0</v>
      </c>
      <c r="EI196" s="270">
        <v>0</v>
      </c>
      <c r="EJ196" s="270">
        <v>0</v>
      </c>
      <c r="EK196" s="270">
        <v>0</v>
      </c>
      <c r="EL196" s="270">
        <v>0</v>
      </c>
      <c r="EM196" s="270">
        <v>15</v>
      </c>
      <c r="EN196" s="270">
        <v>0</v>
      </c>
      <c r="EO196" s="270">
        <v>0</v>
      </c>
      <c r="EP196" s="270">
        <v>0</v>
      </c>
      <c r="EQ196" s="270">
        <v>0</v>
      </c>
      <c r="ER196" s="270">
        <v>0</v>
      </c>
      <c r="ES196" s="270">
        <v>0</v>
      </c>
      <c r="ET196" s="270">
        <v>0</v>
      </c>
      <c r="EU196" s="270">
        <v>0</v>
      </c>
      <c r="EV196" s="270">
        <v>0</v>
      </c>
      <c r="EW196" s="270">
        <v>0</v>
      </c>
      <c r="EX196" s="270">
        <v>0</v>
      </c>
      <c r="EY196" s="270">
        <v>0</v>
      </c>
      <c r="EZ196" s="270">
        <v>0</v>
      </c>
      <c r="FA196" s="270">
        <v>0</v>
      </c>
      <c r="FB196" s="270">
        <v>0</v>
      </c>
      <c r="FC196" s="270">
        <v>0</v>
      </c>
      <c r="FD196" s="270">
        <v>0</v>
      </c>
      <c r="FE196" s="270">
        <v>0</v>
      </c>
      <c r="FF196" s="270">
        <v>0</v>
      </c>
      <c r="FG196" s="270">
        <v>0</v>
      </c>
      <c r="FH196" s="270">
        <v>0</v>
      </c>
      <c r="FI196" s="270">
        <v>0</v>
      </c>
      <c r="FJ196" s="270">
        <v>0</v>
      </c>
      <c r="FK196" s="270">
        <v>0</v>
      </c>
      <c r="FL196" s="351">
        <v>825</v>
      </c>
      <c r="FM196" s="323">
        <v>710</v>
      </c>
      <c r="FN196" s="324">
        <v>40</v>
      </c>
      <c r="FO196" s="270"/>
      <c r="FP196" s="89"/>
      <c r="FQ196" s="270"/>
      <c r="FR196" s="319"/>
      <c r="FS196" s="319"/>
      <c r="FT196" s="319"/>
      <c r="FU196" s="319"/>
      <c r="FV196" s="319"/>
      <c r="FW196" s="319"/>
      <c r="FX196" s="319"/>
      <c r="FY196" s="319"/>
      <c r="FZ196" s="319"/>
      <c r="GA196" s="319"/>
      <c r="GB196" s="319"/>
      <c r="GC196" s="319"/>
      <c r="GD196" s="319"/>
      <c r="GE196" s="319"/>
      <c r="GF196" s="319"/>
      <c r="GG196" s="319"/>
      <c r="GH196" s="319"/>
      <c r="GI196" s="319"/>
      <c r="GJ196" s="319"/>
      <c r="GK196" s="319"/>
      <c r="GL196" s="319"/>
      <c r="GM196" s="319"/>
      <c r="GN196" s="319"/>
      <c r="GO196" s="319"/>
      <c r="GP196" s="319"/>
      <c r="GQ196" s="319"/>
      <c r="GR196" s="319"/>
      <c r="GS196" s="319"/>
      <c r="GT196" s="319"/>
      <c r="GU196" s="319"/>
      <c r="GV196" s="319"/>
      <c r="GW196" s="319"/>
      <c r="GX196" s="319"/>
      <c r="GY196" s="319"/>
      <c r="GZ196" s="319"/>
      <c r="HA196" s="319"/>
      <c r="HB196" s="319"/>
      <c r="HC196" s="319"/>
      <c r="HD196" s="319"/>
      <c r="HE196" s="319"/>
      <c r="HF196" s="319"/>
      <c r="HG196" s="319"/>
      <c r="HH196" s="319"/>
      <c r="HI196" s="319"/>
      <c r="HJ196" s="319"/>
      <c r="HK196" s="319"/>
      <c r="HL196" s="319"/>
      <c r="HM196" s="319"/>
      <c r="HN196" s="319"/>
      <c r="HO196" s="319"/>
      <c r="HP196" s="319"/>
      <c r="HQ196" s="319"/>
      <c r="HR196" s="319"/>
      <c r="HS196" s="319"/>
      <c r="HT196" s="319"/>
      <c r="HU196" s="319"/>
      <c r="HV196" s="319"/>
      <c r="HW196" s="319"/>
      <c r="HX196" s="319"/>
      <c r="HY196" s="319"/>
      <c r="HZ196" s="319"/>
      <c r="IA196" s="319"/>
      <c r="IB196" s="319"/>
      <c r="IC196" s="319"/>
      <c r="ID196" s="319"/>
      <c r="IE196" s="319"/>
      <c r="IF196" s="319"/>
      <c r="IG196" s="318"/>
    </row>
    <row r="197" spans="1:241" ht="12.75" customHeight="1" x14ac:dyDescent="0.2">
      <c r="A197" s="370" t="s">
        <v>1373</v>
      </c>
      <c r="B197" s="270">
        <v>315</v>
      </c>
      <c r="C197" s="270">
        <v>315</v>
      </c>
      <c r="D197" s="270">
        <v>105</v>
      </c>
      <c r="E197" s="270">
        <v>210</v>
      </c>
      <c r="F197" s="270" t="s">
        <v>1676</v>
      </c>
      <c r="G197" s="270">
        <v>0</v>
      </c>
      <c r="H197" s="270">
        <v>0</v>
      </c>
      <c r="I197" s="270">
        <v>315</v>
      </c>
      <c r="J197" s="270">
        <v>0</v>
      </c>
      <c r="K197" s="270">
        <v>8030</v>
      </c>
      <c r="L197" s="270"/>
      <c r="M197" s="270">
        <v>0</v>
      </c>
      <c r="N197" s="270">
        <v>0</v>
      </c>
      <c r="O197" s="270">
        <v>0</v>
      </c>
      <c r="P197" s="270">
        <v>0</v>
      </c>
      <c r="Q197" s="270">
        <v>0</v>
      </c>
      <c r="R197" s="270">
        <v>0</v>
      </c>
      <c r="S197" s="270">
        <v>0</v>
      </c>
      <c r="T197" s="270">
        <v>0</v>
      </c>
      <c r="X197" s="270">
        <v>82.72784810126582</v>
      </c>
      <c r="Y197" s="270">
        <v>0</v>
      </c>
      <c r="Z197" s="270">
        <v>0</v>
      </c>
      <c r="AA197" s="270" t="s">
        <v>1676</v>
      </c>
      <c r="AB197" s="270" t="s">
        <v>1676</v>
      </c>
      <c r="AC197" s="270">
        <v>50</v>
      </c>
      <c r="AD197" s="270">
        <v>195</v>
      </c>
      <c r="AE197" s="270">
        <v>70</v>
      </c>
      <c r="AF197" s="270">
        <v>0</v>
      </c>
      <c r="AG197" s="270">
        <v>0</v>
      </c>
      <c r="AH197" s="270">
        <v>0</v>
      </c>
      <c r="AI197" s="270">
        <v>0</v>
      </c>
      <c r="AJ197" s="270">
        <v>0</v>
      </c>
      <c r="AK197" s="270">
        <v>0</v>
      </c>
      <c r="AL197" s="270">
        <v>0</v>
      </c>
      <c r="AM197" s="270">
        <v>0</v>
      </c>
      <c r="AN197" s="270">
        <v>0</v>
      </c>
      <c r="AO197" s="270">
        <v>0</v>
      </c>
      <c r="AP197" s="270">
        <v>0</v>
      </c>
      <c r="AQ197" s="270">
        <v>0</v>
      </c>
      <c r="AR197" s="270">
        <v>0</v>
      </c>
      <c r="AS197" s="270">
        <v>0</v>
      </c>
      <c r="AT197" s="270">
        <v>0</v>
      </c>
      <c r="AU197" s="270">
        <v>0</v>
      </c>
      <c r="AV197" s="270">
        <v>0</v>
      </c>
      <c r="AW197" s="270">
        <v>0</v>
      </c>
      <c r="AX197" s="270">
        <v>0</v>
      </c>
      <c r="AY197" s="270">
        <v>0</v>
      </c>
      <c r="AZ197" s="270">
        <v>0</v>
      </c>
      <c r="BA197" s="270">
        <v>0</v>
      </c>
      <c r="BB197" s="270">
        <v>315</v>
      </c>
      <c r="BC197" s="270">
        <v>0</v>
      </c>
      <c r="BD197" s="270">
        <v>0</v>
      </c>
      <c r="BE197" s="270">
        <v>0</v>
      </c>
      <c r="BF197" s="270">
        <v>0</v>
      </c>
      <c r="BG197" s="270">
        <v>0</v>
      </c>
      <c r="BH197" s="270">
        <v>0</v>
      </c>
      <c r="BI197" s="270">
        <v>0</v>
      </c>
      <c r="BJ197" s="270">
        <v>0</v>
      </c>
      <c r="BK197" s="270">
        <v>0</v>
      </c>
      <c r="BL197" s="270">
        <v>0</v>
      </c>
      <c r="BM197" s="270">
        <v>0</v>
      </c>
      <c r="BN197" s="270">
        <v>0</v>
      </c>
      <c r="BO197" s="270">
        <v>0</v>
      </c>
      <c r="BP197" s="270">
        <v>0</v>
      </c>
      <c r="BQ197" s="270">
        <v>0</v>
      </c>
      <c r="BR197" s="270">
        <v>0</v>
      </c>
      <c r="BS197" s="270">
        <v>0</v>
      </c>
      <c r="BT197" s="270">
        <v>315</v>
      </c>
      <c r="BU197" s="270">
        <v>0</v>
      </c>
      <c r="BV197" s="270"/>
      <c r="BW197" s="270">
        <v>0</v>
      </c>
      <c r="BX197" s="270">
        <v>0</v>
      </c>
      <c r="BY197" s="270">
        <v>0</v>
      </c>
      <c r="BZ197" s="270">
        <v>0</v>
      </c>
      <c r="CA197" s="270">
        <v>0</v>
      </c>
      <c r="CB197" s="270">
        <v>0</v>
      </c>
      <c r="CC197" s="270">
        <v>0</v>
      </c>
      <c r="CD197" s="270">
        <v>0</v>
      </c>
      <c r="CE197" s="270">
        <v>0</v>
      </c>
      <c r="CF197" s="270">
        <v>0</v>
      </c>
      <c r="CG197" s="270">
        <v>315</v>
      </c>
      <c r="CH197" s="270">
        <v>315</v>
      </c>
      <c r="CI197" s="270">
        <v>0</v>
      </c>
      <c r="CJ197" s="270">
        <v>0</v>
      </c>
      <c r="CK197" s="270">
        <v>0</v>
      </c>
      <c r="CL197" s="270">
        <v>0</v>
      </c>
      <c r="CM197" s="270">
        <v>0</v>
      </c>
      <c r="CN197" s="270">
        <v>0</v>
      </c>
      <c r="CO197" s="270">
        <v>0</v>
      </c>
      <c r="CP197" s="270">
        <v>0</v>
      </c>
      <c r="CQ197" s="270">
        <v>0</v>
      </c>
      <c r="CR197" s="270">
        <v>0</v>
      </c>
      <c r="CS197" s="270">
        <v>0</v>
      </c>
      <c r="CT197" s="270">
        <v>0</v>
      </c>
      <c r="CU197" s="270">
        <v>0</v>
      </c>
      <c r="CV197" s="270">
        <v>0</v>
      </c>
      <c r="CW197" s="270">
        <v>0</v>
      </c>
      <c r="CX197" s="270">
        <v>0</v>
      </c>
      <c r="CY197" s="270">
        <v>0</v>
      </c>
      <c r="CZ197" s="270">
        <v>0</v>
      </c>
      <c r="DA197" s="270">
        <v>0</v>
      </c>
      <c r="DB197" s="270">
        <v>0</v>
      </c>
      <c r="DC197" s="270">
        <v>0</v>
      </c>
      <c r="DD197" s="270">
        <v>0</v>
      </c>
      <c r="DE197" s="270">
        <v>0</v>
      </c>
      <c r="DF197" s="270">
        <v>0</v>
      </c>
      <c r="DG197" s="270">
        <v>0</v>
      </c>
      <c r="DH197" s="270">
        <v>0</v>
      </c>
      <c r="DI197" s="270">
        <v>0</v>
      </c>
      <c r="DJ197" s="270">
        <v>0</v>
      </c>
      <c r="DK197" s="270">
        <v>0</v>
      </c>
      <c r="DL197" s="270">
        <v>0</v>
      </c>
      <c r="DM197" s="270">
        <v>0</v>
      </c>
      <c r="DN197" s="270">
        <v>0</v>
      </c>
      <c r="DO197" s="270">
        <v>0</v>
      </c>
      <c r="DP197" s="270">
        <v>0</v>
      </c>
      <c r="DQ197" s="270"/>
      <c r="DR197" s="270">
        <v>0</v>
      </c>
      <c r="DS197" s="270">
        <v>0</v>
      </c>
      <c r="DT197" s="270">
        <v>0</v>
      </c>
      <c r="DU197" s="270">
        <v>0</v>
      </c>
      <c r="DV197" s="270">
        <v>0</v>
      </c>
      <c r="DW197" s="270">
        <v>0</v>
      </c>
      <c r="DX197" s="270">
        <v>0</v>
      </c>
      <c r="DY197" s="270">
        <v>0</v>
      </c>
      <c r="DZ197" s="270">
        <v>0</v>
      </c>
      <c r="EA197" s="270">
        <v>0</v>
      </c>
      <c r="EB197" s="270">
        <v>0</v>
      </c>
      <c r="EC197" s="270">
        <v>0</v>
      </c>
      <c r="ED197" s="270">
        <v>0</v>
      </c>
      <c r="EE197" s="270">
        <v>0</v>
      </c>
      <c r="EF197" s="270">
        <v>0</v>
      </c>
      <c r="EG197" s="270">
        <v>0</v>
      </c>
      <c r="EH197" s="270">
        <v>0</v>
      </c>
      <c r="EI197" s="270">
        <v>0</v>
      </c>
      <c r="EJ197" s="270">
        <v>0</v>
      </c>
      <c r="EK197" s="270">
        <v>0</v>
      </c>
      <c r="EL197" s="270">
        <v>0</v>
      </c>
      <c r="EM197" s="270">
        <v>0</v>
      </c>
      <c r="EN197" s="270">
        <v>0</v>
      </c>
      <c r="EO197" s="270">
        <v>0</v>
      </c>
      <c r="EP197" s="270">
        <v>0</v>
      </c>
      <c r="EQ197" s="270">
        <v>0</v>
      </c>
      <c r="ER197" s="270">
        <v>0</v>
      </c>
      <c r="ES197" s="270">
        <v>0</v>
      </c>
      <c r="ET197" s="270">
        <v>0</v>
      </c>
      <c r="EU197" s="270">
        <v>0</v>
      </c>
      <c r="EV197" s="270">
        <v>0</v>
      </c>
      <c r="EW197" s="270">
        <v>0</v>
      </c>
      <c r="EX197" s="270">
        <v>0</v>
      </c>
      <c r="EY197" s="270">
        <v>0</v>
      </c>
      <c r="EZ197" s="270">
        <v>0</v>
      </c>
      <c r="FA197" s="270">
        <v>0</v>
      </c>
      <c r="FB197" s="270">
        <v>0</v>
      </c>
      <c r="FC197" s="270">
        <v>0</v>
      </c>
      <c r="FD197" s="270">
        <v>0</v>
      </c>
      <c r="FE197" s="270">
        <v>0</v>
      </c>
      <c r="FF197" s="270">
        <v>0</v>
      </c>
      <c r="FG197" s="270">
        <v>0</v>
      </c>
      <c r="FH197" s="270">
        <v>0</v>
      </c>
      <c r="FI197" s="270">
        <v>0</v>
      </c>
      <c r="FJ197" s="270">
        <v>0</v>
      </c>
      <c r="FK197" s="270">
        <v>0</v>
      </c>
      <c r="FL197" s="351">
        <v>0</v>
      </c>
      <c r="FM197" s="323">
        <v>310</v>
      </c>
      <c r="FN197" s="324">
        <v>0</v>
      </c>
      <c r="FO197" s="270"/>
      <c r="FP197" s="89"/>
      <c r="FQ197" s="270"/>
      <c r="FR197" s="319"/>
      <c r="FS197" s="319"/>
      <c r="FT197" s="319"/>
      <c r="FU197" s="319"/>
      <c r="FV197" s="319"/>
      <c r="FW197" s="319"/>
      <c r="FX197" s="319"/>
      <c r="FY197" s="319"/>
      <c r="FZ197" s="319"/>
      <c r="GA197" s="319"/>
      <c r="GB197" s="319"/>
      <c r="GC197" s="319"/>
      <c r="GD197" s="319"/>
      <c r="GE197" s="319"/>
      <c r="GF197" s="319"/>
      <c r="GG197" s="319"/>
      <c r="GH197" s="319"/>
      <c r="GI197" s="319"/>
      <c r="GJ197" s="319"/>
      <c r="GK197" s="319"/>
      <c r="GL197" s="319"/>
      <c r="GM197" s="319"/>
      <c r="GN197" s="319"/>
      <c r="GO197" s="319"/>
      <c r="GP197" s="319"/>
      <c r="GQ197" s="319"/>
      <c r="GR197" s="319"/>
      <c r="GS197" s="319"/>
      <c r="GT197" s="319"/>
      <c r="GU197" s="319"/>
      <c r="GV197" s="319"/>
      <c r="GW197" s="319"/>
      <c r="GX197" s="319"/>
      <c r="GY197" s="319"/>
      <c r="GZ197" s="319"/>
      <c r="HA197" s="319"/>
      <c r="HB197" s="319"/>
      <c r="HC197" s="319"/>
      <c r="HD197" s="319"/>
      <c r="HE197" s="319"/>
      <c r="HF197" s="319"/>
      <c r="HG197" s="319"/>
      <c r="HH197" s="319"/>
      <c r="HI197" s="319"/>
      <c r="HJ197" s="319"/>
      <c r="HK197" s="319"/>
      <c r="HL197" s="319"/>
      <c r="HM197" s="319"/>
      <c r="HN197" s="319"/>
      <c r="HO197" s="319"/>
      <c r="HP197" s="319"/>
      <c r="HQ197" s="319"/>
      <c r="HR197" s="319"/>
      <c r="HS197" s="319"/>
      <c r="HT197" s="319"/>
      <c r="HU197" s="319"/>
      <c r="HV197" s="319"/>
      <c r="HW197" s="319"/>
      <c r="HX197" s="319"/>
      <c r="HY197" s="319"/>
      <c r="HZ197" s="319"/>
      <c r="IA197" s="319"/>
      <c r="IB197" s="319"/>
      <c r="IC197" s="319"/>
      <c r="ID197" s="319"/>
      <c r="IE197" s="319"/>
      <c r="IF197" s="319"/>
      <c r="IG197" s="318"/>
    </row>
    <row r="198" spans="1:241" ht="12.75" customHeight="1" x14ac:dyDescent="0.2">
      <c r="A198" s="370" t="s">
        <v>1220</v>
      </c>
      <c r="B198" s="270">
        <v>237305</v>
      </c>
      <c r="C198" s="270">
        <v>179920</v>
      </c>
      <c r="D198" s="270">
        <v>84215</v>
      </c>
      <c r="E198" s="270">
        <v>95695</v>
      </c>
      <c r="F198" s="270">
        <v>79480</v>
      </c>
      <c r="G198" s="270">
        <v>34630</v>
      </c>
      <c r="H198" s="270">
        <v>50325</v>
      </c>
      <c r="I198" s="270">
        <v>162385</v>
      </c>
      <c r="J198" s="270">
        <v>74920</v>
      </c>
      <c r="K198" s="270">
        <v>427685</v>
      </c>
      <c r="L198" s="270">
        <v>49.003680507544026</v>
      </c>
      <c r="M198" s="270">
        <v>28340</v>
      </c>
      <c r="N198" s="270">
        <v>9990</v>
      </c>
      <c r="O198" s="270">
        <v>3485</v>
      </c>
      <c r="P198" s="270">
        <v>4225</v>
      </c>
      <c r="Q198" s="270">
        <v>1960</v>
      </c>
      <c r="R198" s="270">
        <v>1010</v>
      </c>
      <c r="S198" s="270">
        <v>160</v>
      </c>
      <c r="T198" s="270">
        <v>15</v>
      </c>
      <c r="U198" s="270">
        <v>4.0451958247836561</v>
      </c>
      <c r="V198" s="270">
        <v>1</v>
      </c>
      <c r="W198" s="270">
        <v>22</v>
      </c>
      <c r="X198" s="270">
        <v>55.736714371033564</v>
      </c>
      <c r="Y198" s="270">
        <v>14945</v>
      </c>
      <c r="Z198" s="270">
        <v>24075</v>
      </c>
      <c r="AA198" s="270">
        <v>35835</v>
      </c>
      <c r="AB198" s="270">
        <v>46515</v>
      </c>
      <c r="AC198" s="270">
        <v>49725</v>
      </c>
      <c r="AD198" s="270">
        <v>54485</v>
      </c>
      <c r="AE198" s="270">
        <v>10525</v>
      </c>
      <c r="AF198" s="270">
        <v>950</v>
      </c>
      <c r="AG198" s="270">
        <v>715</v>
      </c>
      <c r="AH198" s="270">
        <v>3670</v>
      </c>
      <c r="AI198" s="270">
        <v>765</v>
      </c>
      <c r="AJ198" s="270">
        <v>3715</v>
      </c>
      <c r="AK198" s="270">
        <v>2820</v>
      </c>
      <c r="AL198" s="270">
        <v>10865</v>
      </c>
      <c r="AM198" s="270">
        <v>22480</v>
      </c>
      <c r="AN198" s="270">
        <v>1235</v>
      </c>
      <c r="AO198" s="270">
        <v>2785</v>
      </c>
      <c r="AP198" s="270">
        <v>2290</v>
      </c>
      <c r="AQ198" s="270">
        <v>6430</v>
      </c>
      <c r="AR198" s="270">
        <v>545</v>
      </c>
      <c r="AS198" s="270">
        <v>430</v>
      </c>
      <c r="AT198" s="270">
        <v>3385</v>
      </c>
      <c r="AU198" s="270">
        <v>4615</v>
      </c>
      <c r="AV198" s="270">
        <v>3160</v>
      </c>
      <c r="AW198" s="270">
        <v>3105</v>
      </c>
      <c r="AX198" s="270">
        <v>22055</v>
      </c>
      <c r="AY198" s="270">
        <v>610</v>
      </c>
      <c r="AZ198" s="270">
        <v>4690</v>
      </c>
      <c r="BA198" s="270">
        <v>21965</v>
      </c>
      <c r="BB198" s="270">
        <v>114025</v>
      </c>
      <c r="BC198" s="270">
        <v>5185</v>
      </c>
      <c r="BD198" s="270">
        <v>18200</v>
      </c>
      <c r="BE198" s="270">
        <v>5610</v>
      </c>
      <c r="BF198" s="270">
        <v>3025</v>
      </c>
      <c r="BG198" s="270">
        <v>1115</v>
      </c>
      <c r="BH198" s="270">
        <v>1835</v>
      </c>
      <c r="BI198" s="270">
        <v>3815</v>
      </c>
      <c r="BJ198" s="270">
        <v>900</v>
      </c>
      <c r="BK198" s="270">
        <v>10125</v>
      </c>
      <c r="BL198" s="270">
        <v>11500</v>
      </c>
      <c r="BM198" s="270">
        <v>30500</v>
      </c>
      <c r="BN198" s="270">
        <v>4705</v>
      </c>
      <c r="BO198" s="270">
        <v>8750</v>
      </c>
      <c r="BP198" s="270">
        <v>10615</v>
      </c>
      <c r="BQ198" s="270">
        <v>10950</v>
      </c>
      <c r="BR198" s="270">
        <v>1695</v>
      </c>
      <c r="BS198" s="270">
        <v>350</v>
      </c>
      <c r="BT198" s="270">
        <v>27690</v>
      </c>
      <c r="BU198" s="270">
        <v>11140</v>
      </c>
      <c r="BV198" s="270"/>
      <c r="BW198" s="270">
        <v>12220</v>
      </c>
      <c r="BX198" s="270">
        <v>665</v>
      </c>
      <c r="BY198" s="270">
        <v>8350</v>
      </c>
      <c r="BZ198" s="270">
        <v>620</v>
      </c>
      <c r="CA198" s="270">
        <v>800</v>
      </c>
      <c r="CB198" s="270">
        <v>50</v>
      </c>
      <c r="CC198" s="270" t="s">
        <v>1676</v>
      </c>
      <c r="CD198" s="270">
        <v>4150</v>
      </c>
      <c r="CE198" s="270">
        <v>285</v>
      </c>
      <c r="CF198" s="270">
        <v>520</v>
      </c>
      <c r="CG198" s="270">
        <v>164480</v>
      </c>
      <c r="CH198" s="270">
        <v>0</v>
      </c>
      <c r="CI198" s="270">
        <v>22010</v>
      </c>
      <c r="CJ198" s="270">
        <v>6825</v>
      </c>
      <c r="CK198" s="270">
        <v>6160</v>
      </c>
      <c r="CL198" s="270">
        <v>4410</v>
      </c>
      <c r="CM198" s="270">
        <v>3605</v>
      </c>
      <c r="CN198" s="270">
        <v>260</v>
      </c>
      <c r="CO198" s="270">
        <v>0</v>
      </c>
      <c r="CP198" s="270">
        <v>0</v>
      </c>
      <c r="CQ198" s="270" t="s">
        <v>1676</v>
      </c>
      <c r="CR198" s="270">
        <v>4710</v>
      </c>
      <c r="CS198" s="270">
        <v>0</v>
      </c>
      <c r="CT198" s="270">
        <v>0</v>
      </c>
      <c r="CU198" s="270">
        <v>0</v>
      </c>
      <c r="CV198" s="270">
        <v>0</v>
      </c>
      <c r="CW198" s="270" t="s">
        <v>1676</v>
      </c>
      <c r="CX198" s="270">
        <v>0</v>
      </c>
      <c r="CY198" s="270">
        <v>0</v>
      </c>
      <c r="CZ198" s="270">
        <v>25690</v>
      </c>
      <c r="DA198" s="270">
        <v>40</v>
      </c>
      <c r="DB198" s="270">
        <v>40</v>
      </c>
      <c r="DC198" s="270">
        <v>58610</v>
      </c>
      <c r="DD198" s="270">
        <v>32970</v>
      </c>
      <c r="DE198" s="270">
        <v>2140</v>
      </c>
      <c r="DF198" s="270">
        <v>6400</v>
      </c>
      <c r="DG198" s="270">
        <v>0</v>
      </c>
      <c r="DH198" s="270">
        <v>0</v>
      </c>
      <c r="DI198" s="270">
        <v>0</v>
      </c>
      <c r="DJ198" s="270">
        <v>0</v>
      </c>
      <c r="DK198" s="270">
        <v>0</v>
      </c>
      <c r="DL198" s="270">
        <v>0</v>
      </c>
      <c r="DM198" s="270">
        <v>90</v>
      </c>
      <c r="DN198" s="270" t="s">
        <v>1676</v>
      </c>
      <c r="DO198" s="270">
        <v>6580</v>
      </c>
      <c r="DP198" s="270" t="s">
        <v>1676</v>
      </c>
      <c r="DQ198" s="270"/>
      <c r="DR198" s="270">
        <v>0</v>
      </c>
      <c r="DS198" s="270">
        <v>935</v>
      </c>
      <c r="DT198" s="270">
        <v>4525</v>
      </c>
      <c r="DU198" s="270">
        <v>4330</v>
      </c>
      <c r="DV198" s="270">
        <v>0</v>
      </c>
      <c r="DW198" s="270" t="s">
        <v>1676</v>
      </c>
      <c r="DX198" s="270" t="s">
        <v>1676</v>
      </c>
      <c r="DY198" s="270">
        <v>5395</v>
      </c>
      <c r="DZ198" s="270">
        <v>0</v>
      </c>
      <c r="EA198" s="270" t="s">
        <v>1676</v>
      </c>
      <c r="EB198" s="270">
        <v>0</v>
      </c>
      <c r="EC198" s="270">
        <v>3285</v>
      </c>
      <c r="ED198" s="270">
        <v>13170</v>
      </c>
      <c r="EE198" s="270">
        <v>0</v>
      </c>
      <c r="EF198" s="270">
        <v>8530</v>
      </c>
      <c r="EG198" s="270">
        <v>0</v>
      </c>
      <c r="EH198" s="270">
        <v>0</v>
      </c>
      <c r="EI198" s="270">
        <v>0</v>
      </c>
      <c r="EJ198" s="270">
        <v>8210</v>
      </c>
      <c r="EK198" s="270">
        <v>5620</v>
      </c>
      <c r="EL198" s="270">
        <v>2720</v>
      </c>
      <c r="EM198" s="270">
        <v>0</v>
      </c>
      <c r="EN198" s="270">
        <v>0</v>
      </c>
      <c r="EO198" s="270">
        <v>0</v>
      </c>
      <c r="EP198" s="270">
        <v>0</v>
      </c>
      <c r="EQ198" s="270" t="s">
        <v>1676</v>
      </c>
      <c r="ER198" s="270">
        <v>0</v>
      </c>
      <c r="ES198" s="270">
        <v>10</v>
      </c>
      <c r="ET198" s="270">
        <v>0</v>
      </c>
      <c r="EU198" s="270" t="s">
        <v>1676</v>
      </c>
      <c r="EV198" s="270">
        <v>10</v>
      </c>
      <c r="EW198" s="270">
        <v>0</v>
      </c>
      <c r="EX198" s="270">
        <v>0</v>
      </c>
      <c r="EY198" s="270">
        <v>0</v>
      </c>
      <c r="EZ198" s="270">
        <v>0</v>
      </c>
      <c r="FA198" s="270">
        <v>0</v>
      </c>
      <c r="FB198" s="270">
        <v>0</v>
      </c>
      <c r="FC198" s="270">
        <v>0</v>
      </c>
      <c r="FD198" s="270">
        <v>0</v>
      </c>
      <c r="FE198" s="270">
        <v>0</v>
      </c>
      <c r="FF198" s="270">
        <v>0</v>
      </c>
      <c r="FG198" s="270">
        <v>0</v>
      </c>
      <c r="FH198" s="270">
        <v>0</v>
      </c>
      <c r="FI198" s="270">
        <v>0</v>
      </c>
      <c r="FJ198" s="270">
        <v>0</v>
      </c>
      <c r="FK198" s="270">
        <v>0</v>
      </c>
      <c r="FL198" s="351">
        <v>123280</v>
      </c>
      <c r="FM198" s="323">
        <v>15490</v>
      </c>
      <c r="FN198" s="324">
        <v>49180</v>
      </c>
      <c r="FO198" s="270"/>
      <c r="FP198" s="89"/>
      <c r="FQ198" s="270"/>
      <c r="FR198" s="319"/>
      <c r="FS198" s="319"/>
      <c r="FT198" s="319"/>
      <c r="FU198" s="319"/>
      <c r="FV198" s="319"/>
      <c r="FW198" s="319"/>
      <c r="FX198" s="319"/>
      <c r="FY198" s="319"/>
      <c r="FZ198" s="319"/>
      <c r="GA198" s="319"/>
      <c r="GB198" s="319"/>
      <c r="GC198" s="319"/>
      <c r="GD198" s="319"/>
      <c r="GE198" s="319"/>
      <c r="GF198" s="319"/>
      <c r="GG198" s="319"/>
      <c r="GH198" s="319"/>
      <c r="GI198" s="319"/>
      <c r="GJ198" s="319"/>
      <c r="GK198" s="319"/>
      <c r="GL198" s="319"/>
      <c r="GM198" s="319"/>
      <c r="GN198" s="319"/>
      <c r="GO198" s="319"/>
      <c r="GP198" s="319"/>
      <c r="GQ198" s="319"/>
      <c r="GR198" s="319"/>
      <c r="GS198" s="319"/>
      <c r="GT198" s="319"/>
      <c r="GU198" s="319"/>
      <c r="GV198" s="319"/>
      <c r="GW198" s="319"/>
      <c r="GX198" s="319"/>
      <c r="GY198" s="319"/>
      <c r="GZ198" s="319"/>
      <c r="HA198" s="319"/>
      <c r="HB198" s="319"/>
      <c r="HC198" s="319"/>
      <c r="HD198" s="319"/>
      <c r="HE198" s="319"/>
      <c r="HF198" s="319"/>
      <c r="HG198" s="319"/>
      <c r="HH198" s="319"/>
      <c r="HI198" s="319"/>
      <c r="HJ198" s="319"/>
      <c r="HK198" s="319"/>
      <c r="HL198" s="319"/>
      <c r="HM198" s="319"/>
      <c r="HN198" s="319"/>
      <c r="HO198" s="319"/>
      <c r="HP198" s="319"/>
      <c r="HQ198" s="319"/>
      <c r="HR198" s="319"/>
      <c r="HS198" s="319"/>
      <c r="HT198" s="319"/>
      <c r="HU198" s="319"/>
      <c r="HV198" s="319"/>
      <c r="HW198" s="319"/>
      <c r="HX198" s="319"/>
      <c r="HY198" s="319"/>
      <c r="HZ198" s="319"/>
      <c r="IA198" s="319"/>
      <c r="IB198" s="319"/>
      <c r="IC198" s="319"/>
      <c r="ID198" s="319"/>
      <c r="IE198" s="319"/>
      <c r="IF198" s="319"/>
      <c r="IG198" s="318"/>
    </row>
    <row r="199" spans="1:241" ht="12.75" customHeight="1" x14ac:dyDescent="0.2">
      <c r="A199" s="370" t="s">
        <v>386</v>
      </c>
      <c r="B199" s="270">
        <v>143115</v>
      </c>
      <c r="C199" s="270">
        <v>118535</v>
      </c>
      <c r="D199" s="270">
        <v>47045</v>
      </c>
      <c r="E199" s="270">
        <v>71485</v>
      </c>
      <c r="F199" s="270">
        <v>48525</v>
      </c>
      <c r="G199" s="270">
        <v>13120</v>
      </c>
      <c r="H199" s="270">
        <v>32020</v>
      </c>
      <c r="I199" s="270">
        <v>105700</v>
      </c>
      <c r="J199" s="270">
        <v>37415</v>
      </c>
      <c r="K199" s="270">
        <v>241330</v>
      </c>
      <c r="L199" s="270">
        <v>54.730691561558579</v>
      </c>
      <c r="M199" s="270">
        <v>14145</v>
      </c>
      <c r="N199" s="270">
        <v>7040</v>
      </c>
      <c r="O199" s="270">
        <v>3150</v>
      </c>
      <c r="P199" s="270">
        <v>4170</v>
      </c>
      <c r="Q199" s="270">
        <v>1420</v>
      </c>
      <c r="R199" s="270">
        <v>280</v>
      </c>
      <c r="S199" s="270" t="s">
        <v>1676</v>
      </c>
      <c r="T199" s="270">
        <v>0</v>
      </c>
      <c r="U199" s="270">
        <v>3.0277274971202894</v>
      </c>
      <c r="V199" s="270">
        <v>1</v>
      </c>
      <c r="W199" s="270">
        <v>32</v>
      </c>
      <c r="X199" s="270">
        <v>49.059711579071667</v>
      </c>
      <c r="Y199" s="270">
        <v>18030</v>
      </c>
      <c r="Z199" s="270">
        <v>18935</v>
      </c>
      <c r="AA199" s="270">
        <v>24625</v>
      </c>
      <c r="AB199" s="270">
        <v>22080</v>
      </c>
      <c r="AC199" s="270">
        <v>25785</v>
      </c>
      <c r="AD199" s="270">
        <v>26980</v>
      </c>
      <c r="AE199" s="270">
        <v>4700</v>
      </c>
      <c r="AF199" s="270">
        <v>1055</v>
      </c>
      <c r="AG199" s="270">
        <v>740</v>
      </c>
      <c r="AH199" s="270">
        <v>3165</v>
      </c>
      <c r="AI199" s="270">
        <v>475</v>
      </c>
      <c r="AJ199" s="270">
        <v>2980</v>
      </c>
      <c r="AK199" s="270">
        <v>3860</v>
      </c>
      <c r="AL199" s="270">
        <v>5780</v>
      </c>
      <c r="AM199" s="270">
        <v>7535</v>
      </c>
      <c r="AN199" s="270">
        <v>810</v>
      </c>
      <c r="AO199" s="270">
        <v>1485</v>
      </c>
      <c r="AP199" s="270">
        <v>450</v>
      </c>
      <c r="AQ199" s="270">
        <v>3425</v>
      </c>
      <c r="AR199" s="270">
        <v>475</v>
      </c>
      <c r="AS199" s="270">
        <v>240</v>
      </c>
      <c r="AT199" s="270">
        <v>1280</v>
      </c>
      <c r="AU199" s="270">
        <v>5995</v>
      </c>
      <c r="AV199" s="270">
        <v>1615</v>
      </c>
      <c r="AW199" s="270">
        <v>1875</v>
      </c>
      <c r="AX199" s="270">
        <v>12195</v>
      </c>
      <c r="AY199" s="270">
        <v>720</v>
      </c>
      <c r="AZ199" s="270">
        <v>2715</v>
      </c>
      <c r="BA199" s="270">
        <v>12885</v>
      </c>
      <c r="BB199" s="270">
        <v>71365</v>
      </c>
      <c r="BC199" s="270">
        <v>3600</v>
      </c>
      <c r="BD199" s="270">
        <v>10465</v>
      </c>
      <c r="BE199" s="270">
        <v>2700</v>
      </c>
      <c r="BF199" s="270">
        <v>2745</v>
      </c>
      <c r="BG199" s="270">
        <v>770</v>
      </c>
      <c r="BH199" s="270">
        <v>2000</v>
      </c>
      <c r="BI199" s="270">
        <v>3280</v>
      </c>
      <c r="BJ199" s="270">
        <v>630</v>
      </c>
      <c r="BK199" s="270">
        <v>4860</v>
      </c>
      <c r="BL199" s="270">
        <v>8820</v>
      </c>
      <c r="BM199" s="270">
        <v>16005</v>
      </c>
      <c r="BN199" s="270">
        <v>2030</v>
      </c>
      <c r="BO199" s="270">
        <v>5420</v>
      </c>
      <c r="BP199" s="270">
        <v>5260</v>
      </c>
      <c r="BQ199" s="270">
        <v>15665</v>
      </c>
      <c r="BR199" s="270">
        <v>2745</v>
      </c>
      <c r="BS199" s="270">
        <v>670</v>
      </c>
      <c r="BT199" s="270">
        <v>14525</v>
      </c>
      <c r="BU199" s="270">
        <v>5800</v>
      </c>
      <c r="BV199" s="270"/>
      <c r="BW199" s="270">
        <v>10540</v>
      </c>
      <c r="BX199" s="270">
        <v>350</v>
      </c>
      <c r="BY199" s="270">
        <v>4395</v>
      </c>
      <c r="BZ199" s="270">
        <v>700</v>
      </c>
      <c r="CA199" s="270">
        <v>315</v>
      </c>
      <c r="CB199" s="270">
        <v>10</v>
      </c>
      <c r="CC199" s="270" t="s">
        <v>1676</v>
      </c>
      <c r="CD199" s="270">
        <v>2545</v>
      </c>
      <c r="CE199" s="270">
        <v>130</v>
      </c>
      <c r="CF199" s="270">
        <v>270</v>
      </c>
      <c r="CG199" s="270">
        <v>109820</v>
      </c>
      <c r="CH199" s="270">
        <v>0</v>
      </c>
      <c r="CI199" s="270">
        <v>16285</v>
      </c>
      <c r="CJ199" s="270">
        <v>3335</v>
      </c>
      <c r="CK199" s="270">
        <v>5085</v>
      </c>
      <c r="CL199" s="270">
        <v>2855</v>
      </c>
      <c r="CM199" s="270">
        <v>3210</v>
      </c>
      <c r="CN199" s="270">
        <v>4535</v>
      </c>
      <c r="CO199" s="270">
        <v>0</v>
      </c>
      <c r="CP199" s="270">
        <v>0</v>
      </c>
      <c r="CQ199" s="270">
        <v>0</v>
      </c>
      <c r="CR199" s="270">
        <v>0</v>
      </c>
      <c r="CS199" s="270">
        <v>0</v>
      </c>
      <c r="CT199" s="270">
        <v>0</v>
      </c>
      <c r="CU199" s="270">
        <v>0</v>
      </c>
      <c r="CV199" s="270">
        <v>0</v>
      </c>
      <c r="CW199" s="270">
        <v>330</v>
      </c>
      <c r="CX199" s="270">
        <v>0</v>
      </c>
      <c r="CY199" s="270">
        <v>115</v>
      </c>
      <c r="CZ199" s="270">
        <v>3165</v>
      </c>
      <c r="DA199" s="270">
        <v>315</v>
      </c>
      <c r="DB199" s="270">
        <v>0</v>
      </c>
      <c r="DC199" s="270">
        <v>33225</v>
      </c>
      <c r="DD199" s="270">
        <v>4675</v>
      </c>
      <c r="DE199" s="270">
        <v>0</v>
      </c>
      <c r="DF199" s="270">
        <v>3900</v>
      </c>
      <c r="DG199" s="270">
        <v>0</v>
      </c>
      <c r="DH199" s="270">
        <v>0</v>
      </c>
      <c r="DI199" s="270">
        <v>0</v>
      </c>
      <c r="DJ199" s="270">
        <v>0</v>
      </c>
      <c r="DK199" s="270">
        <v>0</v>
      </c>
      <c r="DL199" s="270">
        <v>0</v>
      </c>
      <c r="DM199" s="270">
        <v>0</v>
      </c>
      <c r="DN199" s="270">
        <v>0</v>
      </c>
      <c r="DO199" s="270">
        <v>3745</v>
      </c>
      <c r="DP199" s="270">
        <v>0</v>
      </c>
      <c r="DQ199" s="270"/>
      <c r="DR199" s="270">
        <v>0</v>
      </c>
      <c r="DS199" s="270">
        <v>30</v>
      </c>
      <c r="DT199" s="270">
        <v>665</v>
      </c>
      <c r="DU199" s="270">
        <v>0</v>
      </c>
      <c r="DV199" s="270">
        <v>0</v>
      </c>
      <c r="DW199" s="270">
        <v>0</v>
      </c>
      <c r="DX199" s="270">
        <v>270</v>
      </c>
      <c r="DY199" s="270">
        <v>4065</v>
      </c>
      <c r="DZ199" s="270">
        <v>0</v>
      </c>
      <c r="EA199" s="270">
        <v>450</v>
      </c>
      <c r="EB199" s="270">
        <v>10</v>
      </c>
      <c r="EC199" s="270">
        <v>1200</v>
      </c>
      <c r="ED199" s="270">
        <v>16115</v>
      </c>
      <c r="EE199" s="270" t="s">
        <v>1676</v>
      </c>
      <c r="EF199" s="270">
        <v>13055</v>
      </c>
      <c r="EG199" s="270">
        <v>0</v>
      </c>
      <c r="EH199" s="270">
        <v>0</v>
      </c>
      <c r="EI199" s="270">
        <v>0</v>
      </c>
      <c r="EJ199" s="270">
        <v>13635</v>
      </c>
      <c r="EK199" s="270">
        <v>2080</v>
      </c>
      <c r="EL199" s="270">
        <v>6765</v>
      </c>
      <c r="EM199" s="270">
        <v>0</v>
      </c>
      <c r="EN199" s="270">
        <v>0</v>
      </c>
      <c r="EO199" s="270">
        <v>0</v>
      </c>
      <c r="EP199" s="270">
        <v>0</v>
      </c>
      <c r="EQ199" s="270">
        <v>0</v>
      </c>
      <c r="ER199" s="270">
        <v>0</v>
      </c>
      <c r="ES199" s="270">
        <v>0</v>
      </c>
      <c r="ET199" s="270">
        <v>0</v>
      </c>
      <c r="EU199" s="270">
        <v>0</v>
      </c>
      <c r="EV199" s="270">
        <v>0</v>
      </c>
      <c r="EW199" s="270">
        <v>0</v>
      </c>
      <c r="EX199" s="270">
        <v>0</v>
      </c>
      <c r="EY199" s="270" t="s">
        <v>1676</v>
      </c>
      <c r="EZ199" s="270">
        <v>0</v>
      </c>
      <c r="FA199" s="270">
        <v>0</v>
      </c>
      <c r="FB199" s="270">
        <v>0</v>
      </c>
      <c r="FC199" s="270">
        <v>0</v>
      </c>
      <c r="FD199" s="270">
        <v>0</v>
      </c>
      <c r="FE199" s="270">
        <v>0</v>
      </c>
      <c r="FF199" s="270">
        <v>0</v>
      </c>
      <c r="FG199" s="270">
        <v>0</v>
      </c>
      <c r="FH199" s="270">
        <v>0</v>
      </c>
      <c r="FI199" s="270">
        <v>0</v>
      </c>
      <c r="FJ199" s="270">
        <v>0</v>
      </c>
      <c r="FK199" s="270" t="s">
        <v>1676</v>
      </c>
      <c r="FL199" s="351">
        <v>71750</v>
      </c>
      <c r="FM199" s="323">
        <v>24875</v>
      </c>
      <c r="FN199" s="324">
        <v>30205</v>
      </c>
      <c r="FO199" s="270"/>
      <c r="FP199" s="89"/>
      <c r="FQ199" s="270"/>
      <c r="FR199" s="319"/>
      <c r="FS199" s="319"/>
      <c r="FT199" s="319"/>
      <c r="FU199" s="319"/>
      <c r="FV199" s="319"/>
      <c r="FW199" s="319"/>
      <c r="FX199" s="319"/>
      <c r="FY199" s="319"/>
      <c r="FZ199" s="319"/>
      <c r="GA199" s="319"/>
      <c r="GB199" s="319"/>
      <c r="GC199" s="319"/>
      <c r="GD199" s="319"/>
      <c r="GE199" s="319"/>
      <c r="GF199" s="319"/>
      <c r="GG199" s="319"/>
      <c r="GH199" s="319"/>
      <c r="GI199" s="319"/>
      <c r="GJ199" s="319"/>
      <c r="GK199" s="319"/>
      <c r="GL199" s="319"/>
      <c r="GM199" s="319"/>
      <c r="GN199" s="319"/>
      <c r="GO199" s="319"/>
      <c r="GP199" s="319"/>
      <c r="GQ199" s="319"/>
      <c r="GR199" s="319"/>
      <c r="GS199" s="319"/>
      <c r="GT199" s="319"/>
      <c r="GU199" s="319"/>
      <c r="GV199" s="319"/>
      <c r="GW199" s="319"/>
      <c r="GX199" s="319"/>
      <c r="GY199" s="319"/>
      <c r="GZ199" s="319"/>
      <c r="HA199" s="319"/>
      <c r="HB199" s="319"/>
      <c r="HC199" s="319"/>
      <c r="HD199" s="319"/>
      <c r="HE199" s="319"/>
      <c r="HF199" s="319"/>
      <c r="HG199" s="319"/>
      <c r="HH199" s="319"/>
      <c r="HI199" s="319"/>
      <c r="HJ199" s="319"/>
      <c r="HK199" s="319"/>
      <c r="HL199" s="319"/>
      <c r="HM199" s="319"/>
      <c r="HN199" s="319"/>
      <c r="HO199" s="319"/>
      <c r="HP199" s="319"/>
      <c r="HQ199" s="319"/>
      <c r="HR199" s="319"/>
      <c r="HS199" s="319"/>
      <c r="HT199" s="319"/>
      <c r="HU199" s="319"/>
      <c r="HV199" s="319"/>
      <c r="HW199" s="319"/>
      <c r="HX199" s="319"/>
      <c r="HY199" s="319"/>
      <c r="HZ199" s="319"/>
      <c r="IA199" s="319"/>
      <c r="IB199" s="319"/>
      <c r="IC199" s="319"/>
      <c r="ID199" s="319"/>
      <c r="IE199" s="319"/>
      <c r="IF199" s="319"/>
      <c r="IG199" s="318"/>
    </row>
    <row r="200" spans="1:241" ht="12.75" customHeight="1" x14ac:dyDescent="0.2">
      <c r="A200" s="370" t="s">
        <v>224</v>
      </c>
      <c r="B200" s="270">
        <v>137050</v>
      </c>
      <c r="C200" s="270">
        <v>121295</v>
      </c>
      <c r="D200" s="270">
        <v>53585</v>
      </c>
      <c r="E200" s="270">
        <v>67685</v>
      </c>
      <c r="F200" s="270">
        <v>56540</v>
      </c>
      <c r="G200" s="270">
        <v>9155</v>
      </c>
      <c r="H200" s="270">
        <v>42545</v>
      </c>
      <c r="I200" s="270">
        <v>91990</v>
      </c>
      <c r="J200" s="270">
        <v>45060</v>
      </c>
      <c r="K200" s="270">
        <v>263370</v>
      </c>
      <c r="L200" s="270">
        <v>70.541325117304538</v>
      </c>
      <c r="M200" s="270">
        <v>14275</v>
      </c>
      <c r="N200" s="270">
        <v>8865</v>
      </c>
      <c r="O200" s="270">
        <v>3260</v>
      </c>
      <c r="P200" s="270">
        <v>4980</v>
      </c>
      <c r="Q200" s="270">
        <v>2615</v>
      </c>
      <c r="R200" s="270">
        <v>1270</v>
      </c>
      <c r="S200" s="270">
        <v>95</v>
      </c>
      <c r="T200" s="270">
        <v>15</v>
      </c>
      <c r="U200" s="270">
        <v>3.4379131013987805</v>
      </c>
      <c r="V200" s="270">
        <v>1</v>
      </c>
      <c r="W200" s="270">
        <v>39</v>
      </c>
      <c r="X200" s="270">
        <v>54.255725439337539</v>
      </c>
      <c r="Y200" s="270">
        <v>13505</v>
      </c>
      <c r="Z200" s="270">
        <v>13165</v>
      </c>
      <c r="AA200" s="270">
        <v>18265</v>
      </c>
      <c r="AB200" s="270">
        <v>26045</v>
      </c>
      <c r="AC200" s="270">
        <v>28940</v>
      </c>
      <c r="AD200" s="270">
        <v>30955</v>
      </c>
      <c r="AE200" s="270">
        <v>5985</v>
      </c>
      <c r="AF200" s="270">
        <v>1355</v>
      </c>
      <c r="AG200" s="270">
        <v>1385</v>
      </c>
      <c r="AH200" s="270">
        <v>4925</v>
      </c>
      <c r="AI200" s="270">
        <v>410</v>
      </c>
      <c r="AJ200" s="270">
        <v>2385</v>
      </c>
      <c r="AK200" s="270">
        <v>720</v>
      </c>
      <c r="AL200" s="270">
        <v>5980</v>
      </c>
      <c r="AM200" s="270">
        <v>12680</v>
      </c>
      <c r="AN200" s="270">
        <v>1235</v>
      </c>
      <c r="AO200" s="270">
        <v>1825</v>
      </c>
      <c r="AP200" s="270">
        <v>830</v>
      </c>
      <c r="AQ200" s="270">
        <v>3505</v>
      </c>
      <c r="AR200" s="270">
        <v>470</v>
      </c>
      <c r="AS200" s="270">
        <v>395</v>
      </c>
      <c r="AT200" s="270">
        <v>2510</v>
      </c>
      <c r="AU200" s="270">
        <v>5900</v>
      </c>
      <c r="AV200" s="270">
        <v>1625</v>
      </c>
      <c r="AW200" s="270">
        <v>3255</v>
      </c>
      <c r="AX200" s="270">
        <v>15345</v>
      </c>
      <c r="AY200" s="270">
        <v>990</v>
      </c>
      <c r="AZ200" s="270">
        <v>4930</v>
      </c>
      <c r="BA200" s="270">
        <v>9710</v>
      </c>
      <c r="BB200" s="270">
        <v>54680</v>
      </c>
      <c r="BC200" s="270">
        <v>2540</v>
      </c>
      <c r="BD200" s="270">
        <v>7540</v>
      </c>
      <c r="BE200" s="270">
        <v>2045</v>
      </c>
      <c r="BF200" s="270">
        <v>2660</v>
      </c>
      <c r="BG200" s="270">
        <v>930</v>
      </c>
      <c r="BH200" s="270">
        <v>1795</v>
      </c>
      <c r="BI200" s="270">
        <v>5450</v>
      </c>
      <c r="BJ200" s="270">
        <v>510</v>
      </c>
      <c r="BK200" s="270">
        <v>5765</v>
      </c>
      <c r="BL200" s="270">
        <v>7855</v>
      </c>
      <c r="BM200" s="270">
        <v>18390</v>
      </c>
      <c r="BN200" s="270">
        <v>3010</v>
      </c>
      <c r="BO200" s="270">
        <v>8960</v>
      </c>
      <c r="BP200" s="270">
        <v>7120</v>
      </c>
      <c r="BQ200" s="270">
        <v>7630</v>
      </c>
      <c r="BR200" s="270">
        <v>1980</v>
      </c>
      <c r="BS200" s="270">
        <v>415</v>
      </c>
      <c r="BT200" s="270">
        <v>17620</v>
      </c>
      <c r="BU200" s="270">
        <v>10265</v>
      </c>
      <c r="BV200" s="270"/>
      <c r="BW200" s="270">
        <v>8825</v>
      </c>
      <c r="BX200" s="270">
        <v>765</v>
      </c>
      <c r="BY200" s="270">
        <v>8080</v>
      </c>
      <c r="BZ200" s="270">
        <v>1175</v>
      </c>
      <c r="CA200" s="270">
        <v>305</v>
      </c>
      <c r="CB200" s="270">
        <v>25</v>
      </c>
      <c r="CC200" s="270" t="s">
        <v>1676</v>
      </c>
      <c r="CD200" s="270">
        <v>2900</v>
      </c>
      <c r="CE200" s="270">
        <v>145</v>
      </c>
      <c r="CF200" s="270">
        <v>415</v>
      </c>
      <c r="CG200" s="270">
        <v>107485</v>
      </c>
      <c r="CH200" s="270">
        <v>0</v>
      </c>
      <c r="CI200" s="270">
        <v>17865</v>
      </c>
      <c r="CJ200" s="270">
        <v>3055</v>
      </c>
      <c r="CK200" s="270">
        <v>6480</v>
      </c>
      <c r="CL200" s="270">
        <v>2785</v>
      </c>
      <c r="CM200" s="270">
        <v>5175</v>
      </c>
      <c r="CN200" s="270">
        <v>0</v>
      </c>
      <c r="CO200" s="270">
        <v>0</v>
      </c>
      <c r="CP200" s="270">
        <v>0</v>
      </c>
      <c r="CQ200" s="270">
        <v>0</v>
      </c>
      <c r="CR200" s="270">
        <v>0</v>
      </c>
      <c r="CS200" s="270">
        <v>0</v>
      </c>
      <c r="CT200" s="270">
        <v>0</v>
      </c>
      <c r="CU200" s="270">
        <v>0</v>
      </c>
      <c r="CV200" s="270">
        <v>0</v>
      </c>
      <c r="CW200" s="270">
        <v>0</v>
      </c>
      <c r="CX200" s="270" t="s">
        <v>1676</v>
      </c>
      <c r="CY200" s="270">
        <v>0</v>
      </c>
      <c r="CZ200" s="270">
        <v>20900</v>
      </c>
      <c r="DA200" s="270">
        <v>1515</v>
      </c>
      <c r="DB200" s="270">
        <v>0</v>
      </c>
      <c r="DC200" s="270">
        <v>17635</v>
      </c>
      <c r="DD200" s="270">
        <v>10770</v>
      </c>
      <c r="DE200" s="270">
        <v>940</v>
      </c>
      <c r="DF200" s="270">
        <v>1820</v>
      </c>
      <c r="DG200" s="270">
        <v>0</v>
      </c>
      <c r="DH200" s="270">
        <v>0</v>
      </c>
      <c r="DI200" s="270" t="s">
        <v>1676</v>
      </c>
      <c r="DJ200" s="270">
        <v>0</v>
      </c>
      <c r="DK200" s="270">
        <v>0</v>
      </c>
      <c r="DL200" s="270">
        <v>0</v>
      </c>
      <c r="DM200" s="270">
        <v>0</v>
      </c>
      <c r="DN200" s="270">
        <v>0</v>
      </c>
      <c r="DO200" s="270">
        <v>3080</v>
      </c>
      <c r="DP200" s="270">
        <v>0</v>
      </c>
      <c r="DQ200" s="270"/>
      <c r="DR200" s="270">
        <v>0</v>
      </c>
      <c r="DS200" s="270">
        <v>0</v>
      </c>
      <c r="DT200" s="270">
        <v>3180</v>
      </c>
      <c r="DU200" s="270">
        <v>0</v>
      </c>
      <c r="DV200" s="270">
        <v>0</v>
      </c>
      <c r="DW200" s="270">
        <v>0</v>
      </c>
      <c r="DX200" s="270">
        <v>0</v>
      </c>
      <c r="DY200" s="270">
        <v>240</v>
      </c>
      <c r="DZ200" s="270">
        <v>0</v>
      </c>
      <c r="EA200" s="270">
        <v>140</v>
      </c>
      <c r="EB200" s="270">
        <v>0</v>
      </c>
      <c r="EC200" s="270">
        <v>1510</v>
      </c>
      <c r="ED200" s="270">
        <v>11685</v>
      </c>
      <c r="EE200" s="270">
        <v>0</v>
      </c>
      <c r="EF200" s="270">
        <v>15170</v>
      </c>
      <c r="EG200" s="270">
        <v>0</v>
      </c>
      <c r="EH200" s="270">
        <v>0</v>
      </c>
      <c r="EI200" s="270">
        <v>0</v>
      </c>
      <c r="EJ200" s="270">
        <v>760</v>
      </c>
      <c r="EK200" s="270">
        <v>6570</v>
      </c>
      <c r="EL200" s="270">
        <v>3125</v>
      </c>
      <c r="EM200" s="270">
        <v>0</v>
      </c>
      <c r="EN200" s="270">
        <v>0</v>
      </c>
      <c r="EO200" s="270">
        <v>0</v>
      </c>
      <c r="EP200" s="270">
        <v>0</v>
      </c>
      <c r="EQ200" s="270">
        <v>0</v>
      </c>
      <c r="ER200" s="270">
        <v>0</v>
      </c>
      <c r="ES200" s="270">
        <v>0</v>
      </c>
      <c r="ET200" s="270">
        <v>0</v>
      </c>
      <c r="EU200" s="270">
        <v>185</v>
      </c>
      <c r="EV200" s="270">
        <v>2460</v>
      </c>
      <c r="EW200" s="270">
        <v>0</v>
      </c>
      <c r="EX200" s="270">
        <v>0</v>
      </c>
      <c r="EY200" s="270">
        <v>0</v>
      </c>
      <c r="EZ200" s="270">
        <v>0</v>
      </c>
      <c r="FA200" s="270">
        <v>0</v>
      </c>
      <c r="FB200" s="270">
        <v>0</v>
      </c>
      <c r="FC200" s="270">
        <v>0</v>
      </c>
      <c r="FD200" s="270">
        <v>0</v>
      </c>
      <c r="FE200" s="270">
        <v>0</v>
      </c>
      <c r="FF200" s="270">
        <v>0</v>
      </c>
      <c r="FG200" s="270">
        <v>0</v>
      </c>
      <c r="FH200" s="270">
        <v>0</v>
      </c>
      <c r="FI200" s="270">
        <v>0</v>
      </c>
      <c r="FJ200" s="270">
        <v>0</v>
      </c>
      <c r="FK200" s="270">
        <v>0</v>
      </c>
      <c r="FL200" s="351">
        <v>82370</v>
      </c>
      <c r="FM200" s="323">
        <v>13055</v>
      </c>
      <c r="FN200" s="324">
        <v>35380</v>
      </c>
      <c r="FO200" s="270"/>
      <c r="FP200" s="89"/>
      <c r="FQ200" s="270"/>
      <c r="FR200" s="319"/>
      <c r="FS200" s="319"/>
      <c r="FT200" s="319"/>
      <c r="FU200" s="319"/>
      <c r="FV200" s="319"/>
      <c r="FW200" s="319"/>
      <c r="FX200" s="319"/>
      <c r="FY200" s="319"/>
      <c r="FZ200" s="319"/>
      <c r="GA200" s="319"/>
      <c r="GB200" s="319"/>
      <c r="GC200" s="319"/>
      <c r="GD200" s="319"/>
      <c r="GE200" s="319"/>
      <c r="GF200" s="319"/>
      <c r="GG200" s="319"/>
      <c r="GH200" s="319"/>
      <c r="GI200" s="319"/>
      <c r="GJ200" s="319"/>
      <c r="GK200" s="319"/>
      <c r="GL200" s="319"/>
      <c r="GM200" s="319"/>
      <c r="GN200" s="319"/>
      <c r="GO200" s="319"/>
      <c r="GP200" s="319"/>
      <c r="GQ200" s="319"/>
      <c r="GR200" s="319"/>
      <c r="GS200" s="319"/>
      <c r="GT200" s="319"/>
      <c r="GU200" s="319"/>
      <c r="GV200" s="319"/>
      <c r="GW200" s="319"/>
      <c r="GX200" s="319"/>
      <c r="GY200" s="319"/>
      <c r="GZ200" s="319"/>
      <c r="HA200" s="319"/>
      <c r="HB200" s="319"/>
      <c r="HC200" s="319"/>
      <c r="HD200" s="319"/>
      <c r="HE200" s="319"/>
      <c r="HF200" s="319"/>
      <c r="HG200" s="319"/>
      <c r="HH200" s="319"/>
      <c r="HI200" s="319"/>
      <c r="HJ200" s="319"/>
      <c r="HK200" s="319"/>
      <c r="HL200" s="319"/>
      <c r="HM200" s="319"/>
      <c r="HN200" s="319"/>
      <c r="HO200" s="319"/>
      <c r="HP200" s="319"/>
      <c r="HQ200" s="319"/>
      <c r="HR200" s="319"/>
      <c r="HS200" s="319"/>
      <c r="HT200" s="319"/>
      <c r="HU200" s="319"/>
      <c r="HV200" s="319"/>
      <c r="HW200" s="319"/>
      <c r="HX200" s="319"/>
      <c r="HY200" s="319"/>
      <c r="HZ200" s="319"/>
      <c r="IA200" s="319"/>
      <c r="IB200" s="319"/>
      <c r="IC200" s="319"/>
      <c r="ID200" s="319"/>
      <c r="IE200" s="319"/>
      <c r="IF200" s="319"/>
      <c r="IG200" s="318"/>
    </row>
    <row r="201" spans="1:241" ht="12.75" customHeight="1" x14ac:dyDescent="0.2">
      <c r="A201" s="370" t="s">
        <v>1553</v>
      </c>
      <c r="B201" s="270">
        <v>380665</v>
      </c>
      <c r="C201" s="270">
        <v>315675</v>
      </c>
      <c r="D201" s="270">
        <v>144005</v>
      </c>
      <c r="E201" s="270">
        <v>171645</v>
      </c>
      <c r="F201" s="270">
        <v>103760</v>
      </c>
      <c r="G201" s="270">
        <v>55735</v>
      </c>
      <c r="H201" s="270">
        <v>114180</v>
      </c>
      <c r="I201" s="270">
        <v>242520</v>
      </c>
      <c r="J201" s="270">
        <v>138145</v>
      </c>
      <c r="K201" s="270">
        <v>798990</v>
      </c>
      <c r="L201" s="270">
        <v>60.235014992013603</v>
      </c>
      <c r="M201" s="270">
        <v>50245</v>
      </c>
      <c r="N201" s="270">
        <v>25210</v>
      </c>
      <c r="O201" s="270">
        <v>10925</v>
      </c>
      <c r="P201" s="270">
        <v>13355</v>
      </c>
      <c r="Q201" s="270">
        <v>4395</v>
      </c>
      <c r="R201" s="270">
        <v>2100</v>
      </c>
      <c r="S201" s="270">
        <v>505</v>
      </c>
      <c r="T201" s="270">
        <v>330</v>
      </c>
      <c r="U201" s="270">
        <v>4.3181315207081887</v>
      </c>
      <c r="V201" s="270">
        <v>1</v>
      </c>
      <c r="W201" s="270">
        <v>33</v>
      </c>
      <c r="X201" s="270">
        <v>45.169931841723283</v>
      </c>
      <c r="Y201" s="270">
        <v>71765</v>
      </c>
      <c r="Z201" s="270">
        <v>47550</v>
      </c>
      <c r="AA201" s="270">
        <v>56185</v>
      </c>
      <c r="AB201" s="270">
        <v>60740</v>
      </c>
      <c r="AC201" s="270">
        <v>73670</v>
      </c>
      <c r="AD201" s="270">
        <v>57115</v>
      </c>
      <c r="AE201" s="270">
        <v>7690</v>
      </c>
      <c r="AF201" s="270">
        <v>4710</v>
      </c>
      <c r="AG201" s="270">
        <v>2610</v>
      </c>
      <c r="AH201" s="270">
        <v>11630</v>
      </c>
      <c r="AI201" s="270">
        <v>1650</v>
      </c>
      <c r="AJ201" s="270">
        <v>11040</v>
      </c>
      <c r="AK201" s="270">
        <v>9315</v>
      </c>
      <c r="AL201" s="270">
        <v>13390</v>
      </c>
      <c r="AM201" s="270">
        <v>15675</v>
      </c>
      <c r="AN201" s="270">
        <v>4040</v>
      </c>
      <c r="AO201" s="270">
        <v>10920</v>
      </c>
      <c r="AP201" s="270">
        <v>5910</v>
      </c>
      <c r="AQ201" s="270">
        <v>9560</v>
      </c>
      <c r="AR201" s="270">
        <v>1725</v>
      </c>
      <c r="AS201" s="270">
        <v>870</v>
      </c>
      <c r="AT201" s="270">
        <v>9610</v>
      </c>
      <c r="AU201" s="270">
        <v>13645</v>
      </c>
      <c r="AV201" s="270">
        <v>8935</v>
      </c>
      <c r="AW201" s="270">
        <v>6835</v>
      </c>
      <c r="AX201" s="270">
        <v>25815</v>
      </c>
      <c r="AY201" s="270">
        <v>1600</v>
      </c>
      <c r="AZ201" s="270">
        <v>10420</v>
      </c>
      <c r="BA201" s="270">
        <v>44740</v>
      </c>
      <c r="BB201" s="270">
        <v>156015</v>
      </c>
      <c r="BC201" s="270">
        <v>8955</v>
      </c>
      <c r="BD201" s="270">
        <v>29800</v>
      </c>
      <c r="BE201" s="270">
        <v>8390</v>
      </c>
      <c r="BF201" s="270">
        <v>9765</v>
      </c>
      <c r="BG201" s="270">
        <v>1565</v>
      </c>
      <c r="BH201" s="270">
        <v>4870</v>
      </c>
      <c r="BI201" s="270">
        <v>11715</v>
      </c>
      <c r="BJ201" s="270">
        <v>1815</v>
      </c>
      <c r="BK201" s="270">
        <v>20475</v>
      </c>
      <c r="BL201" s="270">
        <v>23400</v>
      </c>
      <c r="BM201" s="270">
        <v>42410</v>
      </c>
      <c r="BN201" s="270">
        <v>5870</v>
      </c>
      <c r="BO201" s="270">
        <v>18140</v>
      </c>
      <c r="BP201" s="270">
        <v>19845</v>
      </c>
      <c r="BQ201" s="270">
        <v>24895</v>
      </c>
      <c r="BR201" s="270">
        <v>4415</v>
      </c>
      <c r="BS201" s="270">
        <v>5145</v>
      </c>
      <c r="BT201" s="270">
        <v>25915</v>
      </c>
      <c r="BU201" s="270">
        <v>20675</v>
      </c>
      <c r="BV201" s="270"/>
      <c r="BW201" s="270">
        <v>27625</v>
      </c>
      <c r="BX201" s="270">
        <v>1140</v>
      </c>
      <c r="BY201" s="270">
        <v>11875</v>
      </c>
      <c r="BZ201" s="270">
        <v>1300</v>
      </c>
      <c r="CA201" s="270">
        <v>855</v>
      </c>
      <c r="CB201" s="270">
        <v>55</v>
      </c>
      <c r="CC201" s="270" t="s">
        <v>1676</v>
      </c>
      <c r="CD201" s="270">
        <v>8730</v>
      </c>
      <c r="CE201" s="270">
        <v>385</v>
      </c>
      <c r="CF201" s="270">
        <v>720</v>
      </c>
      <c r="CG201" s="270">
        <v>290615</v>
      </c>
      <c r="CH201" s="270">
        <v>0</v>
      </c>
      <c r="CI201" s="270">
        <v>31600</v>
      </c>
      <c r="CJ201" s="270">
        <v>11645</v>
      </c>
      <c r="CK201" s="270">
        <v>14150</v>
      </c>
      <c r="CL201" s="270">
        <v>9010</v>
      </c>
      <c r="CM201" s="270">
        <v>12460</v>
      </c>
      <c r="CN201" s="270">
        <v>5660</v>
      </c>
      <c r="CO201" s="270">
        <v>460</v>
      </c>
      <c r="CP201" s="270">
        <v>3310</v>
      </c>
      <c r="CQ201" s="270">
        <v>0</v>
      </c>
      <c r="CR201" s="270">
        <v>275</v>
      </c>
      <c r="CS201" s="270">
        <v>0</v>
      </c>
      <c r="CT201" s="270">
        <v>0</v>
      </c>
      <c r="CU201" s="270">
        <v>0</v>
      </c>
      <c r="CV201" s="270">
        <v>1230</v>
      </c>
      <c r="CW201" s="270">
        <v>9765</v>
      </c>
      <c r="CX201" s="270">
        <v>4710</v>
      </c>
      <c r="CY201" s="270">
        <v>6520</v>
      </c>
      <c r="CZ201" s="270">
        <v>17105</v>
      </c>
      <c r="DA201" s="270">
        <v>3895</v>
      </c>
      <c r="DB201" s="270">
        <v>3000</v>
      </c>
      <c r="DC201" s="270">
        <v>31445</v>
      </c>
      <c r="DD201" s="270">
        <v>31145</v>
      </c>
      <c r="DE201" s="270">
        <v>1255</v>
      </c>
      <c r="DF201" s="270">
        <v>19030</v>
      </c>
      <c r="DG201" s="270">
        <v>0</v>
      </c>
      <c r="DH201" s="270">
        <v>0</v>
      </c>
      <c r="DI201" s="270">
        <v>0</v>
      </c>
      <c r="DJ201" s="270" t="s">
        <v>1676</v>
      </c>
      <c r="DK201" s="270">
        <v>0</v>
      </c>
      <c r="DL201" s="270">
        <v>285</v>
      </c>
      <c r="DM201" s="270">
        <v>1085</v>
      </c>
      <c r="DN201" s="270" t="s">
        <v>1676</v>
      </c>
      <c r="DO201" s="270">
        <v>14350</v>
      </c>
      <c r="DP201" s="270">
        <v>185</v>
      </c>
      <c r="DQ201" s="270"/>
      <c r="DR201" s="270">
        <v>14865</v>
      </c>
      <c r="DS201" s="270">
        <v>125</v>
      </c>
      <c r="DT201" s="270">
        <v>17330</v>
      </c>
      <c r="DU201" s="270">
        <v>575</v>
      </c>
      <c r="DV201" s="270">
        <v>0</v>
      </c>
      <c r="DW201" s="270" t="s">
        <v>1676</v>
      </c>
      <c r="DX201" s="270">
        <v>9160</v>
      </c>
      <c r="DY201" s="270">
        <v>4485</v>
      </c>
      <c r="DZ201" s="270">
        <v>0</v>
      </c>
      <c r="EA201" s="270">
        <v>235</v>
      </c>
      <c r="EB201" s="270" t="s">
        <v>1676</v>
      </c>
      <c r="EC201" s="270">
        <v>3095</v>
      </c>
      <c r="ED201" s="270">
        <v>37380</v>
      </c>
      <c r="EE201" s="270">
        <v>715</v>
      </c>
      <c r="EF201" s="270">
        <v>14285</v>
      </c>
      <c r="EG201" s="270" t="s">
        <v>1676</v>
      </c>
      <c r="EH201" s="270">
        <v>0</v>
      </c>
      <c r="EI201" s="270">
        <v>0</v>
      </c>
      <c r="EJ201" s="270">
        <v>27430</v>
      </c>
      <c r="EK201" s="270">
        <v>12925</v>
      </c>
      <c r="EL201" s="270">
        <v>3080</v>
      </c>
      <c r="EM201" s="270">
        <v>0</v>
      </c>
      <c r="EN201" s="270">
        <v>0</v>
      </c>
      <c r="EO201" s="270">
        <v>0</v>
      </c>
      <c r="EP201" s="270">
        <v>0</v>
      </c>
      <c r="EQ201" s="270">
        <v>105</v>
      </c>
      <c r="ER201" s="270">
        <v>0</v>
      </c>
      <c r="ES201" s="270">
        <v>0</v>
      </c>
      <c r="ET201" s="270">
        <v>0</v>
      </c>
      <c r="EU201" s="270" t="s">
        <v>1676</v>
      </c>
      <c r="EV201" s="270">
        <v>1280</v>
      </c>
      <c r="EW201" s="270">
        <v>0</v>
      </c>
      <c r="EX201" s="270">
        <v>0</v>
      </c>
      <c r="EY201" s="270" t="s">
        <v>1676</v>
      </c>
      <c r="EZ201" s="270">
        <v>0</v>
      </c>
      <c r="FA201" s="270">
        <v>0</v>
      </c>
      <c r="FB201" s="270">
        <v>0</v>
      </c>
      <c r="FC201" s="270">
        <v>0</v>
      </c>
      <c r="FD201" s="270">
        <v>0</v>
      </c>
      <c r="FE201" s="270">
        <v>0</v>
      </c>
      <c r="FF201" s="270">
        <v>0</v>
      </c>
      <c r="FG201" s="270">
        <v>0</v>
      </c>
      <c r="FH201" s="270">
        <v>0</v>
      </c>
      <c r="FI201" s="270">
        <v>0</v>
      </c>
      <c r="FJ201" s="270">
        <v>0</v>
      </c>
      <c r="FK201" s="270">
        <v>10</v>
      </c>
      <c r="FL201" s="351">
        <v>224650</v>
      </c>
      <c r="FM201" s="323">
        <v>42000</v>
      </c>
      <c r="FN201" s="324">
        <v>107055</v>
      </c>
      <c r="FO201" s="270"/>
      <c r="FP201" s="89"/>
      <c r="FQ201" s="270"/>
      <c r="FR201" s="319"/>
      <c r="FS201" s="319"/>
      <c r="FT201" s="319"/>
      <c r="FU201" s="319"/>
      <c r="FV201" s="319"/>
      <c r="FW201" s="319"/>
      <c r="FX201" s="319"/>
      <c r="FY201" s="319"/>
      <c r="FZ201" s="319"/>
      <c r="GA201" s="319"/>
      <c r="GB201" s="319"/>
      <c r="GC201" s="319"/>
      <c r="GD201" s="319"/>
      <c r="GE201" s="319"/>
      <c r="GF201" s="319"/>
      <c r="GG201" s="319"/>
      <c r="GH201" s="319"/>
      <c r="GI201" s="319"/>
      <c r="GJ201" s="319"/>
      <c r="GK201" s="319"/>
      <c r="GL201" s="319"/>
      <c r="GM201" s="319"/>
      <c r="GN201" s="319"/>
      <c r="GO201" s="319"/>
      <c r="GP201" s="319"/>
      <c r="GQ201" s="319"/>
      <c r="GR201" s="319"/>
      <c r="GS201" s="319"/>
      <c r="GT201" s="319"/>
      <c r="GU201" s="319"/>
      <c r="GV201" s="319"/>
      <c r="GW201" s="319"/>
      <c r="GX201" s="319"/>
      <c r="GY201" s="319"/>
      <c r="GZ201" s="319"/>
      <c r="HA201" s="319"/>
      <c r="HB201" s="319"/>
      <c r="HC201" s="319"/>
      <c r="HD201" s="319"/>
      <c r="HE201" s="319"/>
      <c r="HF201" s="319"/>
      <c r="HG201" s="319"/>
      <c r="HH201" s="319"/>
      <c r="HI201" s="319"/>
      <c r="HJ201" s="319"/>
      <c r="HK201" s="319"/>
      <c r="HL201" s="319"/>
      <c r="HM201" s="319"/>
      <c r="HN201" s="319"/>
      <c r="HO201" s="319"/>
      <c r="HP201" s="319"/>
      <c r="HQ201" s="319"/>
      <c r="HR201" s="319"/>
      <c r="HS201" s="319"/>
      <c r="HT201" s="319"/>
      <c r="HU201" s="319"/>
      <c r="HV201" s="319"/>
      <c r="HW201" s="319"/>
      <c r="HX201" s="319"/>
      <c r="HY201" s="319"/>
      <c r="HZ201" s="319"/>
      <c r="IA201" s="319"/>
      <c r="IB201" s="319"/>
      <c r="IC201" s="319"/>
      <c r="ID201" s="319"/>
      <c r="IE201" s="319"/>
      <c r="IF201" s="319"/>
      <c r="IG201" s="318"/>
    </row>
    <row r="202" spans="1:241" ht="12.75" customHeight="1" x14ac:dyDescent="0.2">
      <c r="A202" s="370" t="s">
        <v>465</v>
      </c>
      <c r="B202" s="270">
        <v>108360</v>
      </c>
      <c r="C202" s="270">
        <v>82260</v>
      </c>
      <c r="D202" s="270">
        <v>36025</v>
      </c>
      <c r="E202" s="270">
        <v>46235</v>
      </c>
      <c r="F202" s="270">
        <v>39090</v>
      </c>
      <c r="G202" s="270">
        <v>8570</v>
      </c>
      <c r="H202" s="270">
        <v>23345</v>
      </c>
      <c r="I202" s="270">
        <v>82175</v>
      </c>
      <c r="J202" s="270">
        <v>26185</v>
      </c>
      <c r="K202" s="270">
        <v>217445</v>
      </c>
      <c r="L202" s="270">
        <v>68.873406966864906</v>
      </c>
      <c r="M202" s="270">
        <v>9220</v>
      </c>
      <c r="N202" s="270">
        <v>5175</v>
      </c>
      <c r="O202" s="270">
        <v>2180</v>
      </c>
      <c r="P202" s="270">
        <v>3685</v>
      </c>
      <c r="Q202" s="270">
        <v>1425</v>
      </c>
      <c r="R202" s="270">
        <v>565</v>
      </c>
      <c r="S202" s="270">
        <v>95</v>
      </c>
      <c r="T202" s="270">
        <v>20</v>
      </c>
      <c r="U202" s="270">
        <v>3.8280898499143805</v>
      </c>
      <c r="V202" s="270">
        <v>1</v>
      </c>
      <c r="W202" s="270">
        <v>38</v>
      </c>
      <c r="X202" s="270">
        <v>51.93906614469099</v>
      </c>
      <c r="Y202" s="270">
        <v>14585</v>
      </c>
      <c r="Z202" s="270">
        <v>11315</v>
      </c>
      <c r="AA202" s="270">
        <v>13540</v>
      </c>
      <c r="AB202" s="270">
        <v>16450</v>
      </c>
      <c r="AC202" s="270">
        <v>25170</v>
      </c>
      <c r="AD202" s="270">
        <v>22925</v>
      </c>
      <c r="AE202" s="270">
        <v>4065</v>
      </c>
      <c r="AF202" s="270">
        <v>1460</v>
      </c>
      <c r="AG202" s="270">
        <v>960</v>
      </c>
      <c r="AH202" s="270">
        <v>45</v>
      </c>
      <c r="AI202" s="270">
        <v>715</v>
      </c>
      <c r="AJ202" s="270">
        <v>2485</v>
      </c>
      <c r="AK202" s="270">
        <v>900</v>
      </c>
      <c r="AL202" s="270">
        <v>3920</v>
      </c>
      <c r="AM202" s="270">
        <v>5810</v>
      </c>
      <c r="AN202" s="270">
        <v>740</v>
      </c>
      <c r="AO202" s="270">
        <v>1640</v>
      </c>
      <c r="AP202" s="270">
        <v>905</v>
      </c>
      <c r="AQ202" s="270">
        <v>3370</v>
      </c>
      <c r="AR202" s="270">
        <v>540</v>
      </c>
      <c r="AS202" s="270">
        <v>270</v>
      </c>
      <c r="AT202" s="270">
        <v>1515</v>
      </c>
      <c r="AU202" s="270">
        <v>4955</v>
      </c>
      <c r="AV202" s="270">
        <v>2115</v>
      </c>
      <c r="AW202" s="270">
        <v>1795</v>
      </c>
      <c r="AX202" s="270">
        <v>11705</v>
      </c>
      <c r="AY202" s="270">
        <v>295</v>
      </c>
      <c r="AZ202" s="270">
        <v>2995</v>
      </c>
      <c r="BA202" s="270">
        <v>7895</v>
      </c>
      <c r="BB202" s="270">
        <v>51330</v>
      </c>
      <c r="BC202" s="270">
        <v>3270</v>
      </c>
      <c r="BD202" s="270">
        <v>7220</v>
      </c>
      <c r="BE202" s="270">
        <v>2030</v>
      </c>
      <c r="BF202" s="270">
        <v>1665</v>
      </c>
      <c r="BG202" s="270">
        <v>535</v>
      </c>
      <c r="BH202" s="270">
        <v>1415</v>
      </c>
      <c r="BI202" s="270">
        <v>125</v>
      </c>
      <c r="BJ202" s="270">
        <v>690</v>
      </c>
      <c r="BK202" s="270">
        <v>4970</v>
      </c>
      <c r="BL202" s="270">
        <v>7575</v>
      </c>
      <c r="BM202" s="270">
        <v>10415</v>
      </c>
      <c r="BN202" s="270">
        <v>1945</v>
      </c>
      <c r="BO202" s="270">
        <v>7025</v>
      </c>
      <c r="BP202" s="270">
        <v>5140</v>
      </c>
      <c r="BQ202" s="270">
        <v>6120</v>
      </c>
      <c r="BR202" s="270">
        <v>1460</v>
      </c>
      <c r="BS202" s="270">
        <v>370</v>
      </c>
      <c r="BT202" s="270">
        <v>9820</v>
      </c>
      <c r="BU202" s="270">
        <v>4765</v>
      </c>
      <c r="BV202" s="270"/>
      <c r="BW202" s="270">
        <v>5720</v>
      </c>
      <c r="BX202" s="270">
        <v>295</v>
      </c>
      <c r="BY202" s="270">
        <v>3445</v>
      </c>
      <c r="BZ202" s="270">
        <v>530</v>
      </c>
      <c r="CA202" s="270">
        <v>100</v>
      </c>
      <c r="CB202" s="270">
        <v>15</v>
      </c>
      <c r="CC202" s="270" t="s">
        <v>1676</v>
      </c>
      <c r="CD202" s="270">
        <v>1530</v>
      </c>
      <c r="CE202" s="270">
        <v>85</v>
      </c>
      <c r="CF202" s="270">
        <v>125</v>
      </c>
      <c r="CG202" s="270">
        <v>76140</v>
      </c>
      <c r="CH202" s="270">
        <v>0</v>
      </c>
      <c r="CI202" s="270">
        <v>12850</v>
      </c>
      <c r="CJ202" s="270">
        <v>3975</v>
      </c>
      <c r="CK202" s="270">
        <v>5385</v>
      </c>
      <c r="CL202" s="270">
        <v>3445</v>
      </c>
      <c r="CM202" s="270">
        <v>0</v>
      </c>
      <c r="CN202" s="270">
        <v>0</v>
      </c>
      <c r="CO202" s="270">
        <v>0</v>
      </c>
      <c r="CP202" s="270">
        <v>0</v>
      </c>
      <c r="CQ202" s="270">
        <v>0</v>
      </c>
      <c r="CR202" s="270">
        <v>0</v>
      </c>
      <c r="CS202" s="270">
        <v>0</v>
      </c>
      <c r="CT202" s="270">
        <v>0</v>
      </c>
      <c r="CU202" s="270">
        <v>0</v>
      </c>
      <c r="CV202" s="270">
        <v>0</v>
      </c>
      <c r="CW202" s="270">
        <v>0</v>
      </c>
      <c r="CX202" s="270">
        <v>0</v>
      </c>
      <c r="CY202" s="270">
        <v>775</v>
      </c>
      <c r="CZ202" s="270">
        <v>40</v>
      </c>
      <c r="DA202" s="270">
        <v>945</v>
      </c>
      <c r="DB202" s="270">
        <v>0</v>
      </c>
      <c r="DC202" s="270">
        <v>30345</v>
      </c>
      <c r="DD202" s="270">
        <v>5520</v>
      </c>
      <c r="DE202" s="270">
        <v>0</v>
      </c>
      <c r="DF202" s="270">
        <v>2205</v>
      </c>
      <c r="DG202" s="270">
        <v>0</v>
      </c>
      <c r="DH202" s="270">
        <v>0</v>
      </c>
      <c r="DI202" s="270">
        <v>0</v>
      </c>
      <c r="DJ202" s="270">
        <v>0</v>
      </c>
      <c r="DK202" s="270">
        <v>0</v>
      </c>
      <c r="DL202" s="270">
        <v>0</v>
      </c>
      <c r="DM202" s="270">
        <v>0</v>
      </c>
      <c r="DN202" s="270">
        <v>0</v>
      </c>
      <c r="DO202" s="270">
        <v>3890</v>
      </c>
      <c r="DP202" s="270">
        <v>0</v>
      </c>
      <c r="DQ202" s="270"/>
      <c r="DR202" s="270">
        <v>0</v>
      </c>
      <c r="DS202" s="270">
        <v>1170</v>
      </c>
      <c r="DT202" s="270">
        <v>625</v>
      </c>
      <c r="DU202" s="270">
        <v>0</v>
      </c>
      <c r="DV202" s="270">
        <v>0</v>
      </c>
      <c r="DW202" s="270">
        <v>0</v>
      </c>
      <c r="DX202" s="270">
        <v>0</v>
      </c>
      <c r="DY202" s="270">
        <v>880</v>
      </c>
      <c r="DZ202" s="270">
        <v>1925</v>
      </c>
      <c r="EA202" s="270">
        <v>175</v>
      </c>
      <c r="EB202" s="270">
        <v>0</v>
      </c>
      <c r="EC202" s="270">
        <v>1105</v>
      </c>
      <c r="ED202" s="270">
        <v>13175</v>
      </c>
      <c r="EE202" s="270">
        <v>0</v>
      </c>
      <c r="EF202" s="270">
        <v>7840</v>
      </c>
      <c r="EG202" s="270">
        <v>0</v>
      </c>
      <c r="EH202" s="270">
        <v>0</v>
      </c>
      <c r="EI202" s="270">
        <v>0</v>
      </c>
      <c r="EJ202" s="270">
        <v>1085</v>
      </c>
      <c r="EK202" s="270">
        <v>7465</v>
      </c>
      <c r="EL202" s="270">
        <v>1965</v>
      </c>
      <c r="EM202" s="270" t="s">
        <v>1676</v>
      </c>
      <c r="EN202" s="270">
        <v>0</v>
      </c>
      <c r="EO202" s="270">
        <v>0</v>
      </c>
      <c r="EP202" s="270">
        <v>0</v>
      </c>
      <c r="EQ202" s="270">
        <v>0</v>
      </c>
      <c r="ER202" s="270">
        <v>0</v>
      </c>
      <c r="ES202" s="270">
        <v>0</v>
      </c>
      <c r="ET202" s="270">
        <v>0</v>
      </c>
      <c r="EU202" s="270">
        <v>395</v>
      </c>
      <c r="EV202" s="270">
        <v>1175</v>
      </c>
      <c r="EW202" s="270">
        <v>0</v>
      </c>
      <c r="EX202" s="270">
        <v>0</v>
      </c>
      <c r="EY202" s="270">
        <v>0</v>
      </c>
      <c r="EZ202" s="270">
        <v>0</v>
      </c>
      <c r="FA202" s="270">
        <v>0</v>
      </c>
      <c r="FB202" s="270">
        <v>0</v>
      </c>
      <c r="FC202" s="270">
        <v>0</v>
      </c>
      <c r="FD202" s="270">
        <v>0</v>
      </c>
      <c r="FE202" s="270">
        <v>0</v>
      </c>
      <c r="FF202" s="270">
        <v>0</v>
      </c>
      <c r="FG202" s="270">
        <v>0</v>
      </c>
      <c r="FH202" s="270">
        <v>0</v>
      </c>
      <c r="FI202" s="270">
        <v>0</v>
      </c>
      <c r="FJ202" s="270">
        <v>0</v>
      </c>
      <c r="FK202" s="270">
        <v>0</v>
      </c>
      <c r="FL202" s="351">
        <v>57030</v>
      </c>
      <c r="FM202" s="323">
        <v>11260</v>
      </c>
      <c r="FN202" s="324">
        <v>22365</v>
      </c>
      <c r="FO202" s="270"/>
      <c r="FP202" s="89"/>
      <c r="FQ202" s="270"/>
      <c r="FR202" s="319"/>
      <c r="FS202" s="319"/>
      <c r="FT202" s="319"/>
      <c r="FU202" s="319"/>
      <c r="FV202" s="319"/>
      <c r="FW202" s="319"/>
      <c r="FX202" s="319"/>
      <c r="FY202" s="319"/>
      <c r="FZ202" s="319"/>
      <c r="GA202" s="319"/>
      <c r="GB202" s="319"/>
      <c r="GC202" s="319"/>
      <c r="GD202" s="319"/>
      <c r="GE202" s="319"/>
      <c r="GF202" s="319"/>
      <c r="GG202" s="319"/>
      <c r="GH202" s="319"/>
      <c r="GI202" s="319"/>
      <c r="GJ202" s="319"/>
      <c r="GK202" s="319"/>
      <c r="GL202" s="319"/>
      <c r="GM202" s="319"/>
      <c r="GN202" s="319"/>
      <c r="GO202" s="319"/>
      <c r="GP202" s="319"/>
      <c r="GQ202" s="319"/>
      <c r="GR202" s="319"/>
      <c r="GS202" s="319"/>
      <c r="GT202" s="319"/>
      <c r="GU202" s="319"/>
      <c r="GV202" s="319"/>
      <c r="GW202" s="319"/>
      <c r="GX202" s="319"/>
      <c r="GY202" s="319"/>
      <c r="GZ202" s="319"/>
      <c r="HA202" s="319"/>
      <c r="HB202" s="319"/>
      <c r="HC202" s="319"/>
      <c r="HD202" s="319"/>
      <c r="HE202" s="319"/>
      <c r="HF202" s="319"/>
      <c r="HG202" s="319"/>
      <c r="HH202" s="319"/>
      <c r="HI202" s="319"/>
      <c r="HJ202" s="319"/>
      <c r="HK202" s="319"/>
      <c r="HL202" s="319"/>
      <c r="HM202" s="319"/>
      <c r="HN202" s="319"/>
      <c r="HO202" s="319"/>
      <c r="HP202" s="319"/>
      <c r="HQ202" s="319"/>
      <c r="HR202" s="319"/>
      <c r="HS202" s="319"/>
      <c r="HT202" s="319"/>
      <c r="HU202" s="319"/>
      <c r="HV202" s="319"/>
      <c r="HW202" s="319"/>
      <c r="HX202" s="319"/>
      <c r="HY202" s="319"/>
      <c r="HZ202" s="319"/>
      <c r="IA202" s="319"/>
      <c r="IB202" s="319"/>
      <c r="IC202" s="319"/>
      <c r="ID202" s="319"/>
      <c r="IE202" s="319"/>
      <c r="IF202" s="319"/>
      <c r="IG202" s="318"/>
    </row>
    <row r="203" spans="1:241" ht="12.75" customHeight="1" x14ac:dyDescent="0.2">
      <c r="A203" s="370" t="s">
        <v>218</v>
      </c>
      <c r="B203" s="270">
        <v>3530</v>
      </c>
      <c r="C203" s="270">
        <v>3155</v>
      </c>
      <c r="D203" s="270">
        <v>1660</v>
      </c>
      <c r="E203" s="270">
        <v>1490</v>
      </c>
      <c r="F203" s="270">
        <v>2145</v>
      </c>
      <c r="G203" s="270">
        <v>580</v>
      </c>
      <c r="H203" s="270">
        <v>105</v>
      </c>
      <c r="I203" s="270">
        <v>3530</v>
      </c>
      <c r="J203" s="270">
        <v>0</v>
      </c>
      <c r="K203" s="270">
        <v>126545</v>
      </c>
      <c r="L203" s="270" t="s">
        <v>1676</v>
      </c>
      <c r="M203" s="270" t="s">
        <v>1676</v>
      </c>
      <c r="N203" s="270">
        <v>0</v>
      </c>
      <c r="O203" s="270">
        <v>0</v>
      </c>
      <c r="P203" s="270">
        <v>0</v>
      </c>
      <c r="Q203" s="270">
        <v>0</v>
      </c>
      <c r="R203" s="270">
        <v>0</v>
      </c>
      <c r="S203" s="270">
        <v>0</v>
      </c>
      <c r="T203" s="270">
        <v>0</v>
      </c>
      <c r="U203" s="270">
        <v>39.55393295718553</v>
      </c>
      <c r="V203" s="270">
        <v>15</v>
      </c>
      <c r="W203" s="270" t="s">
        <v>1676</v>
      </c>
      <c r="X203" s="270">
        <v>44.674520892240025</v>
      </c>
      <c r="Y203" s="270">
        <v>0</v>
      </c>
      <c r="Z203" s="270">
        <v>680</v>
      </c>
      <c r="AA203" s="270">
        <v>975</v>
      </c>
      <c r="AB203" s="270">
        <v>965</v>
      </c>
      <c r="AC203" s="270">
        <v>365</v>
      </c>
      <c r="AD203" s="270">
        <v>195</v>
      </c>
      <c r="AE203" s="270" t="s">
        <v>1676</v>
      </c>
      <c r="AF203" s="270" t="s">
        <v>1676</v>
      </c>
      <c r="AG203" s="270">
        <v>0</v>
      </c>
      <c r="AH203" s="270">
        <v>0</v>
      </c>
      <c r="AI203" s="270">
        <v>0</v>
      </c>
      <c r="AJ203" s="270">
        <v>0</v>
      </c>
      <c r="AK203" s="270">
        <v>0</v>
      </c>
      <c r="AL203" s="270">
        <v>0</v>
      </c>
      <c r="AM203" s="270">
        <v>0</v>
      </c>
      <c r="AN203" s="270">
        <v>0</v>
      </c>
      <c r="AO203" s="270">
        <v>0</v>
      </c>
      <c r="AP203" s="270">
        <v>0</v>
      </c>
      <c r="AQ203" s="270">
        <v>0</v>
      </c>
      <c r="AR203" s="270">
        <v>0</v>
      </c>
      <c r="AS203" s="270">
        <v>0</v>
      </c>
      <c r="AT203" s="270">
        <v>0</v>
      </c>
      <c r="AU203" s="270">
        <v>0</v>
      </c>
      <c r="AV203" s="270">
        <v>0</v>
      </c>
      <c r="AW203" s="270">
        <v>0</v>
      </c>
      <c r="AX203" s="270">
        <v>65</v>
      </c>
      <c r="AY203" s="270">
        <v>0</v>
      </c>
      <c r="AZ203" s="270">
        <v>0</v>
      </c>
      <c r="BA203" s="270" t="s">
        <v>1676</v>
      </c>
      <c r="BB203" s="270">
        <v>3460</v>
      </c>
      <c r="BC203" s="270">
        <v>0</v>
      </c>
      <c r="BD203" s="270">
        <v>0</v>
      </c>
      <c r="BE203" s="270">
        <v>0</v>
      </c>
      <c r="BF203" s="270">
        <v>0</v>
      </c>
      <c r="BG203" s="270">
        <v>2020</v>
      </c>
      <c r="BH203" s="270" t="s">
        <v>1676</v>
      </c>
      <c r="BI203" s="270">
        <v>0</v>
      </c>
      <c r="BJ203" s="270">
        <v>0</v>
      </c>
      <c r="BK203" s="270">
        <v>0</v>
      </c>
      <c r="BL203" s="270">
        <v>0</v>
      </c>
      <c r="BM203" s="270">
        <v>0</v>
      </c>
      <c r="BN203" s="270">
        <v>0</v>
      </c>
      <c r="BO203" s="270">
        <v>0</v>
      </c>
      <c r="BP203" s="270">
        <v>0</v>
      </c>
      <c r="BQ203" s="270">
        <v>0</v>
      </c>
      <c r="BR203" s="270">
        <v>0</v>
      </c>
      <c r="BS203" s="270">
        <v>0</v>
      </c>
      <c r="BT203" s="270">
        <v>765</v>
      </c>
      <c r="BU203" s="270">
        <v>0</v>
      </c>
      <c r="BV203" s="270"/>
      <c r="BW203" s="270">
        <v>370</v>
      </c>
      <c r="BX203" s="270">
        <v>0</v>
      </c>
      <c r="BY203" s="270">
        <v>155</v>
      </c>
      <c r="BZ203" s="270">
        <v>120</v>
      </c>
      <c r="CA203" s="270">
        <v>25</v>
      </c>
      <c r="CB203" s="270" t="s">
        <v>1676</v>
      </c>
      <c r="CC203" s="270">
        <v>10</v>
      </c>
      <c r="CD203" s="270">
        <v>50</v>
      </c>
      <c r="CE203" s="270">
        <v>10</v>
      </c>
      <c r="CF203" s="270" t="s">
        <v>1676</v>
      </c>
      <c r="CG203" s="270">
        <v>2780</v>
      </c>
      <c r="CH203" s="270">
        <v>210</v>
      </c>
      <c r="CI203" s="270">
        <v>0</v>
      </c>
      <c r="CJ203" s="270">
        <v>0</v>
      </c>
      <c r="CK203" s="270">
        <v>0</v>
      </c>
      <c r="CL203" s="270">
        <v>0</v>
      </c>
      <c r="CM203" s="270">
        <v>0</v>
      </c>
      <c r="CN203" s="270">
        <v>0</v>
      </c>
      <c r="CO203" s="270">
        <v>0</v>
      </c>
      <c r="CP203" s="270">
        <v>0</v>
      </c>
      <c r="CQ203" s="270">
        <v>0</v>
      </c>
      <c r="CR203" s="270">
        <v>0</v>
      </c>
      <c r="CS203" s="270">
        <v>0</v>
      </c>
      <c r="CT203" s="270">
        <v>0</v>
      </c>
      <c r="CU203" s="270">
        <v>0</v>
      </c>
      <c r="CV203" s="270">
        <v>0</v>
      </c>
      <c r="CW203" s="270">
        <v>0</v>
      </c>
      <c r="CX203" s="270">
        <v>0</v>
      </c>
      <c r="CY203" s="270">
        <v>0</v>
      </c>
      <c r="CZ203" s="270">
        <v>0</v>
      </c>
      <c r="DA203" s="270">
        <v>0</v>
      </c>
      <c r="DB203" s="270">
        <v>0</v>
      </c>
      <c r="DC203" s="270">
        <v>0</v>
      </c>
      <c r="DD203" s="270">
        <v>0</v>
      </c>
      <c r="DE203" s="270">
        <v>0</v>
      </c>
      <c r="DF203" s="270">
        <v>0</v>
      </c>
      <c r="DG203" s="270">
        <v>0</v>
      </c>
      <c r="DH203" s="270">
        <v>0</v>
      </c>
      <c r="DI203" s="270">
        <v>0</v>
      </c>
      <c r="DJ203" s="270">
        <v>0</v>
      </c>
      <c r="DK203" s="270">
        <v>0</v>
      </c>
      <c r="DL203" s="270">
        <v>0</v>
      </c>
      <c r="DM203" s="270">
        <v>330</v>
      </c>
      <c r="DN203" s="270">
        <v>0</v>
      </c>
      <c r="DO203" s="270">
        <v>0</v>
      </c>
      <c r="DP203" s="270">
        <v>0</v>
      </c>
      <c r="DQ203" s="270"/>
      <c r="DR203" s="270">
        <v>0</v>
      </c>
      <c r="DS203" s="270">
        <v>0</v>
      </c>
      <c r="DT203" s="270">
        <v>0</v>
      </c>
      <c r="DU203" s="270">
        <v>0</v>
      </c>
      <c r="DV203" s="270">
        <v>0</v>
      </c>
      <c r="DW203" s="270">
        <v>0</v>
      </c>
      <c r="DX203" s="270">
        <v>0</v>
      </c>
      <c r="DY203" s="270">
        <v>0</v>
      </c>
      <c r="DZ203" s="270">
        <v>0</v>
      </c>
      <c r="EA203" s="270">
        <v>0</v>
      </c>
      <c r="EB203" s="270">
        <v>0</v>
      </c>
      <c r="EC203" s="270">
        <v>0</v>
      </c>
      <c r="ED203" s="270">
        <v>0</v>
      </c>
      <c r="EE203" s="270">
        <v>0</v>
      </c>
      <c r="EF203" s="270">
        <v>0</v>
      </c>
      <c r="EG203" s="270">
        <v>0</v>
      </c>
      <c r="EH203" s="270">
        <v>0</v>
      </c>
      <c r="EI203" s="270">
        <v>0</v>
      </c>
      <c r="EJ203" s="270">
        <v>0</v>
      </c>
      <c r="EK203" s="270">
        <v>0</v>
      </c>
      <c r="EL203" s="270">
        <v>0</v>
      </c>
      <c r="EM203" s="270">
        <v>0</v>
      </c>
      <c r="EN203" s="270">
        <v>0</v>
      </c>
      <c r="EO203" s="270">
        <v>375</v>
      </c>
      <c r="EP203" s="270">
        <v>2270</v>
      </c>
      <c r="EQ203" s="270">
        <v>0</v>
      </c>
      <c r="ER203" s="270" t="s">
        <v>1676</v>
      </c>
      <c r="ES203" s="270">
        <v>0</v>
      </c>
      <c r="ET203" s="270">
        <v>340</v>
      </c>
      <c r="EU203" s="270">
        <v>0</v>
      </c>
      <c r="EV203" s="270">
        <v>0</v>
      </c>
      <c r="EW203" s="270">
        <v>0</v>
      </c>
      <c r="EX203" s="270">
        <v>0</v>
      </c>
      <c r="EY203" s="270">
        <v>0</v>
      </c>
      <c r="EZ203" s="270">
        <v>0</v>
      </c>
      <c r="FA203" s="270">
        <v>0</v>
      </c>
      <c r="FB203" s="270">
        <v>0</v>
      </c>
      <c r="FC203" s="270">
        <v>0</v>
      </c>
      <c r="FD203" s="270">
        <v>0</v>
      </c>
      <c r="FE203" s="270">
        <v>0</v>
      </c>
      <c r="FF203" s="270">
        <v>0</v>
      </c>
      <c r="FG203" s="270">
        <v>0</v>
      </c>
      <c r="FH203" s="270">
        <v>0</v>
      </c>
      <c r="FI203" s="270">
        <v>0</v>
      </c>
      <c r="FJ203" s="270">
        <v>0</v>
      </c>
      <c r="FK203" s="270">
        <v>0</v>
      </c>
      <c r="FL203" s="351">
        <v>70</v>
      </c>
      <c r="FM203" s="323">
        <v>325</v>
      </c>
      <c r="FN203" s="324" t="s">
        <v>1676</v>
      </c>
      <c r="FO203" s="270"/>
      <c r="FP203" s="89"/>
      <c r="FQ203" s="270"/>
      <c r="FR203" s="319"/>
      <c r="FS203" s="319"/>
      <c r="FT203" s="319"/>
      <c r="FU203" s="319"/>
      <c r="FV203" s="319"/>
      <c r="FW203" s="319"/>
      <c r="FX203" s="319"/>
      <c r="FY203" s="319"/>
      <c r="FZ203" s="319"/>
      <c r="GA203" s="319"/>
      <c r="GB203" s="319"/>
      <c r="GC203" s="319"/>
      <c r="GD203" s="319"/>
      <c r="GE203" s="319"/>
      <c r="GF203" s="319"/>
      <c r="GG203" s="319"/>
      <c r="GH203" s="319"/>
      <c r="GI203" s="319"/>
      <c r="GJ203" s="319"/>
      <c r="GK203" s="319"/>
      <c r="GL203" s="319"/>
      <c r="GM203" s="319"/>
      <c r="GN203" s="319"/>
      <c r="GO203" s="319"/>
      <c r="GP203" s="319"/>
      <c r="GQ203" s="319"/>
      <c r="GR203" s="319"/>
      <c r="GS203" s="319"/>
      <c r="GT203" s="319"/>
      <c r="GU203" s="319"/>
      <c r="GV203" s="319"/>
      <c r="GW203" s="319"/>
      <c r="GX203" s="319"/>
      <c r="GY203" s="319"/>
      <c r="GZ203" s="319"/>
      <c r="HA203" s="319"/>
      <c r="HB203" s="319"/>
      <c r="HC203" s="319"/>
      <c r="HD203" s="319"/>
      <c r="HE203" s="319"/>
      <c r="HF203" s="319"/>
      <c r="HG203" s="319"/>
      <c r="HH203" s="319"/>
      <c r="HI203" s="319"/>
      <c r="HJ203" s="319"/>
      <c r="HK203" s="319"/>
      <c r="HL203" s="319"/>
      <c r="HM203" s="319"/>
      <c r="HN203" s="319"/>
      <c r="HO203" s="319"/>
      <c r="HP203" s="319"/>
      <c r="HQ203" s="319"/>
      <c r="HR203" s="319"/>
      <c r="HS203" s="319"/>
      <c r="HT203" s="319"/>
      <c r="HU203" s="319"/>
      <c r="HV203" s="319"/>
      <c r="HW203" s="319"/>
      <c r="HX203" s="319"/>
      <c r="HY203" s="319"/>
      <c r="HZ203" s="319"/>
      <c r="IA203" s="319"/>
      <c r="IB203" s="319"/>
      <c r="IC203" s="319"/>
      <c r="ID203" s="319"/>
      <c r="IE203" s="319"/>
      <c r="IF203" s="319"/>
      <c r="IG203" s="318"/>
    </row>
    <row r="204" spans="1:241" ht="12.75" customHeight="1" x14ac:dyDescent="0.2">
      <c r="A204" s="370" t="s">
        <v>382</v>
      </c>
      <c r="B204" s="270">
        <v>96860</v>
      </c>
      <c r="C204" s="270">
        <v>82785</v>
      </c>
      <c r="D204" s="270">
        <v>35165</v>
      </c>
      <c r="E204" s="270">
        <v>47620</v>
      </c>
      <c r="F204" s="270">
        <v>37620</v>
      </c>
      <c r="G204" s="270">
        <v>2730</v>
      </c>
      <c r="H204" s="270">
        <v>31920</v>
      </c>
      <c r="I204" s="270">
        <v>65260</v>
      </c>
      <c r="J204" s="270">
        <v>31605</v>
      </c>
      <c r="K204" s="270">
        <v>177795</v>
      </c>
      <c r="L204" s="270">
        <v>37.267019209327515</v>
      </c>
      <c r="M204" s="270">
        <v>19465</v>
      </c>
      <c r="N204" s="270">
        <v>6210</v>
      </c>
      <c r="O204" s="270">
        <v>2275</v>
      </c>
      <c r="P204" s="270">
        <v>2860</v>
      </c>
      <c r="Q204" s="270">
        <v>500</v>
      </c>
      <c r="R204" s="270">
        <v>65</v>
      </c>
      <c r="S204" s="270">
        <v>10</v>
      </c>
      <c r="T204" s="270" t="s">
        <v>1676</v>
      </c>
      <c r="U204" s="270">
        <v>3.4939648935765146</v>
      </c>
      <c r="V204" s="270">
        <v>1</v>
      </c>
      <c r="W204" s="270">
        <v>20</v>
      </c>
      <c r="X204" s="270">
        <v>54.083268318966056</v>
      </c>
      <c r="Y204" s="270">
        <v>9050</v>
      </c>
      <c r="Z204" s="270">
        <v>11260</v>
      </c>
      <c r="AA204" s="270">
        <v>11665</v>
      </c>
      <c r="AB204" s="270">
        <v>18040</v>
      </c>
      <c r="AC204" s="270">
        <v>20310</v>
      </c>
      <c r="AD204" s="270">
        <v>22340</v>
      </c>
      <c r="AE204" s="270">
        <v>3845</v>
      </c>
      <c r="AF204" s="270">
        <v>1150</v>
      </c>
      <c r="AG204" s="270">
        <v>460</v>
      </c>
      <c r="AH204" s="270">
        <v>5415</v>
      </c>
      <c r="AI204" s="270">
        <v>395</v>
      </c>
      <c r="AJ204" s="270">
        <v>1385</v>
      </c>
      <c r="AK204" s="270">
        <v>355</v>
      </c>
      <c r="AL204" s="270">
        <v>4370</v>
      </c>
      <c r="AM204" s="270">
        <v>9940</v>
      </c>
      <c r="AN204" s="270">
        <v>790</v>
      </c>
      <c r="AO204" s="270" t="s">
        <v>1676</v>
      </c>
      <c r="AP204" s="270">
        <v>240</v>
      </c>
      <c r="AQ204" s="270">
        <v>2605</v>
      </c>
      <c r="AR204" s="270">
        <v>300</v>
      </c>
      <c r="AS204" s="270">
        <v>150</v>
      </c>
      <c r="AT204" s="270">
        <v>1725</v>
      </c>
      <c r="AU204" s="270">
        <v>3230</v>
      </c>
      <c r="AV204" s="270">
        <v>1515</v>
      </c>
      <c r="AW204" s="270">
        <v>1545</v>
      </c>
      <c r="AX204" s="270">
        <v>9980</v>
      </c>
      <c r="AY204" s="270">
        <v>100</v>
      </c>
      <c r="AZ204" s="270">
        <v>3525</v>
      </c>
      <c r="BA204" s="270">
        <v>2795</v>
      </c>
      <c r="BB204" s="270">
        <v>44885</v>
      </c>
      <c r="BC204" s="270">
        <v>2720</v>
      </c>
      <c r="BD204" s="270">
        <v>5675</v>
      </c>
      <c r="BE204" s="270">
        <v>1600</v>
      </c>
      <c r="BF204" s="270">
        <v>980</v>
      </c>
      <c r="BG204" s="270">
        <v>1100</v>
      </c>
      <c r="BH204" s="270">
        <v>1365</v>
      </c>
      <c r="BI204" s="270">
        <v>5645</v>
      </c>
      <c r="BJ204" s="270">
        <v>440</v>
      </c>
      <c r="BK204" s="270">
        <v>3625</v>
      </c>
      <c r="BL204" s="270">
        <v>5280</v>
      </c>
      <c r="BM204" s="270">
        <v>13445</v>
      </c>
      <c r="BN204" s="270">
        <v>1465</v>
      </c>
      <c r="BO204" s="270">
        <v>5415</v>
      </c>
      <c r="BP204" s="270">
        <v>4330</v>
      </c>
      <c r="BQ204" s="270">
        <v>8025</v>
      </c>
      <c r="BR204" s="270">
        <v>1430</v>
      </c>
      <c r="BS204" s="270">
        <v>175</v>
      </c>
      <c r="BT204" s="270">
        <v>9830</v>
      </c>
      <c r="BU204" s="270">
        <v>5465</v>
      </c>
      <c r="BV204" s="270"/>
      <c r="BW204" s="270">
        <v>4780</v>
      </c>
      <c r="BX204" s="270">
        <v>400</v>
      </c>
      <c r="BY204" s="270">
        <v>4770</v>
      </c>
      <c r="BZ204" s="270">
        <v>810</v>
      </c>
      <c r="CA204" s="270">
        <v>155</v>
      </c>
      <c r="CB204" s="270" t="s">
        <v>1676</v>
      </c>
      <c r="CC204" s="270">
        <v>0</v>
      </c>
      <c r="CD204" s="270">
        <v>1660</v>
      </c>
      <c r="CE204" s="270">
        <v>165</v>
      </c>
      <c r="CF204" s="270">
        <v>210</v>
      </c>
      <c r="CG204" s="270">
        <v>74610</v>
      </c>
      <c r="CH204" s="270">
        <v>0</v>
      </c>
      <c r="CI204" s="270">
        <v>12635</v>
      </c>
      <c r="CJ204" s="270">
        <v>2770</v>
      </c>
      <c r="CK204" s="270">
        <v>5045</v>
      </c>
      <c r="CL204" s="270">
        <v>2235</v>
      </c>
      <c r="CM204" s="270">
        <v>5640</v>
      </c>
      <c r="CN204" s="270">
        <v>75</v>
      </c>
      <c r="CO204" s="270">
        <v>0</v>
      </c>
      <c r="CP204" s="270">
        <v>0</v>
      </c>
      <c r="CQ204" s="270">
        <v>0</v>
      </c>
      <c r="CR204" s="270">
        <v>0</v>
      </c>
      <c r="CS204" s="270">
        <v>0</v>
      </c>
      <c r="CT204" s="270">
        <v>0</v>
      </c>
      <c r="CU204" s="270">
        <v>0</v>
      </c>
      <c r="CV204" s="270">
        <v>0</v>
      </c>
      <c r="CW204" s="270">
        <v>0</v>
      </c>
      <c r="CX204" s="270">
        <v>0</v>
      </c>
      <c r="CY204" s="270">
        <v>0</v>
      </c>
      <c r="CZ204" s="270">
        <v>13360</v>
      </c>
      <c r="DA204" s="270">
        <v>670</v>
      </c>
      <c r="DB204" s="270">
        <v>0</v>
      </c>
      <c r="DC204" s="270">
        <v>29260</v>
      </c>
      <c r="DD204" s="270">
        <v>2005</v>
      </c>
      <c r="DE204" s="270">
        <v>25</v>
      </c>
      <c r="DF204" s="270">
        <v>1180</v>
      </c>
      <c r="DG204" s="270">
        <v>0</v>
      </c>
      <c r="DH204" s="270">
        <v>0</v>
      </c>
      <c r="DI204" s="270">
        <v>0</v>
      </c>
      <c r="DJ204" s="270">
        <v>0</v>
      </c>
      <c r="DK204" s="270">
        <v>0</v>
      </c>
      <c r="DL204" s="270">
        <v>0</v>
      </c>
      <c r="DM204" s="270">
        <v>375</v>
      </c>
      <c r="DN204" s="270" t="s">
        <v>1676</v>
      </c>
      <c r="DO204" s="270">
        <v>1030</v>
      </c>
      <c r="DP204" s="270">
        <v>0</v>
      </c>
      <c r="DQ204" s="270"/>
      <c r="DR204" s="270">
        <v>0</v>
      </c>
      <c r="DS204" s="270" t="s">
        <v>1676</v>
      </c>
      <c r="DT204" s="270">
        <v>10</v>
      </c>
      <c r="DU204" s="270">
        <v>0</v>
      </c>
      <c r="DV204" s="270">
        <v>0</v>
      </c>
      <c r="DW204" s="270">
        <v>0</v>
      </c>
      <c r="DX204" s="270">
        <v>80</v>
      </c>
      <c r="DY204" s="270">
        <v>0</v>
      </c>
      <c r="DZ204" s="270">
        <v>0</v>
      </c>
      <c r="EA204" s="270">
        <v>0</v>
      </c>
      <c r="EB204" s="270">
        <v>0</v>
      </c>
      <c r="EC204" s="270">
        <v>280</v>
      </c>
      <c r="ED204" s="270">
        <v>8330</v>
      </c>
      <c r="EE204" s="270">
        <v>0</v>
      </c>
      <c r="EF204" s="270">
        <v>205</v>
      </c>
      <c r="EG204" s="270">
        <v>0</v>
      </c>
      <c r="EH204" s="270">
        <v>0</v>
      </c>
      <c r="EI204" s="270">
        <v>0</v>
      </c>
      <c r="EJ204" s="270">
        <v>4685</v>
      </c>
      <c r="EK204" s="270">
        <v>2790</v>
      </c>
      <c r="EL204" s="270">
        <v>2920</v>
      </c>
      <c r="EM204" s="270">
        <v>0</v>
      </c>
      <c r="EN204" s="270">
        <v>0</v>
      </c>
      <c r="EO204" s="270">
        <v>0</v>
      </c>
      <c r="EP204" s="270">
        <v>0</v>
      </c>
      <c r="EQ204" s="270">
        <v>0</v>
      </c>
      <c r="ER204" s="270">
        <v>0</v>
      </c>
      <c r="ES204" s="270">
        <v>0</v>
      </c>
      <c r="ET204" s="270">
        <v>0</v>
      </c>
      <c r="EU204" s="270">
        <v>310</v>
      </c>
      <c r="EV204" s="270">
        <v>945</v>
      </c>
      <c r="EW204" s="270">
        <v>0</v>
      </c>
      <c r="EX204" s="270">
        <v>0</v>
      </c>
      <c r="EY204" s="270">
        <v>0</v>
      </c>
      <c r="EZ204" s="270">
        <v>0</v>
      </c>
      <c r="FA204" s="270">
        <v>0</v>
      </c>
      <c r="FB204" s="270">
        <v>0</v>
      </c>
      <c r="FC204" s="270">
        <v>0</v>
      </c>
      <c r="FD204" s="270">
        <v>0</v>
      </c>
      <c r="FE204" s="270">
        <v>0</v>
      </c>
      <c r="FF204" s="270">
        <v>0</v>
      </c>
      <c r="FG204" s="270">
        <v>0</v>
      </c>
      <c r="FH204" s="270">
        <v>0</v>
      </c>
      <c r="FI204" s="270">
        <v>0</v>
      </c>
      <c r="FJ204" s="270">
        <v>0</v>
      </c>
      <c r="FK204" s="270">
        <v>0</v>
      </c>
      <c r="FL204" s="351">
        <v>51975</v>
      </c>
      <c r="FM204" s="323">
        <v>10515</v>
      </c>
      <c r="FN204" s="324">
        <v>31390</v>
      </c>
      <c r="FO204" s="270"/>
      <c r="FP204" s="89"/>
      <c r="FQ204" s="270"/>
      <c r="FR204" s="319"/>
      <c r="FS204" s="319"/>
      <c r="FT204" s="319"/>
      <c r="FU204" s="319"/>
      <c r="FV204" s="319"/>
      <c r="FW204" s="319"/>
      <c r="FX204" s="319"/>
      <c r="FY204" s="319"/>
      <c r="FZ204" s="319"/>
      <c r="GA204" s="319"/>
      <c r="GB204" s="319"/>
      <c r="GC204" s="319"/>
      <c r="GD204" s="319"/>
      <c r="GE204" s="319"/>
      <c r="GF204" s="319"/>
      <c r="GG204" s="319"/>
      <c r="GH204" s="319"/>
      <c r="GI204" s="319"/>
      <c r="GJ204" s="319"/>
      <c r="GK204" s="319"/>
      <c r="GL204" s="319"/>
      <c r="GM204" s="319"/>
      <c r="GN204" s="319"/>
      <c r="GO204" s="319"/>
      <c r="GP204" s="319"/>
      <c r="GQ204" s="319"/>
      <c r="GR204" s="319"/>
      <c r="GS204" s="319"/>
      <c r="GT204" s="319"/>
      <c r="GU204" s="319"/>
      <c r="GV204" s="319"/>
      <c r="GW204" s="319"/>
      <c r="GX204" s="319"/>
      <c r="GY204" s="319"/>
      <c r="GZ204" s="319"/>
      <c r="HA204" s="319"/>
      <c r="HB204" s="319"/>
      <c r="HC204" s="319"/>
      <c r="HD204" s="319"/>
      <c r="HE204" s="319"/>
      <c r="HF204" s="319"/>
      <c r="HG204" s="319"/>
      <c r="HH204" s="319"/>
      <c r="HI204" s="319"/>
      <c r="HJ204" s="319"/>
      <c r="HK204" s="319"/>
      <c r="HL204" s="319"/>
      <c r="HM204" s="319"/>
      <c r="HN204" s="319"/>
      <c r="HO204" s="319"/>
      <c r="HP204" s="319"/>
      <c r="HQ204" s="319"/>
      <c r="HR204" s="319"/>
      <c r="HS204" s="319"/>
      <c r="HT204" s="319"/>
      <c r="HU204" s="319"/>
      <c r="HV204" s="319"/>
      <c r="HW204" s="319"/>
      <c r="HX204" s="319"/>
      <c r="HY204" s="319"/>
      <c r="HZ204" s="319"/>
      <c r="IA204" s="319"/>
      <c r="IB204" s="319"/>
      <c r="IC204" s="319"/>
      <c r="ID204" s="319"/>
      <c r="IE204" s="319"/>
      <c r="IF204" s="319"/>
      <c r="IG204" s="318"/>
    </row>
    <row r="205" spans="1:241" ht="12.75" customHeight="1" x14ac:dyDescent="0.2">
      <c r="A205" s="370" t="s">
        <v>183</v>
      </c>
      <c r="B205" s="270">
        <v>112555</v>
      </c>
      <c r="C205" s="270">
        <v>93680</v>
      </c>
      <c r="D205" s="270">
        <v>42500</v>
      </c>
      <c r="E205" s="270">
        <v>51180</v>
      </c>
      <c r="F205" s="270">
        <v>39070</v>
      </c>
      <c r="G205" s="270">
        <v>14930</v>
      </c>
      <c r="H205" s="270">
        <v>29850</v>
      </c>
      <c r="I205" s="270">
        <v>74770</v>
      </c>
      <c r="J205" s="270">
        <v>37790</v>
      </c>
      <c r="K205" s="270">
        <v>210365</v>
      </c>
      <c r="L205" s="270">
        <v>60.834317252943023</v>
      </c>
      <c r="M205" s="270">
        <v>13320</v>
      </c>
      <c r="N205" s="270">
        <v>6890</v>
      </c>
      <c r="O205" s="270">
        <v>2790</v>
      </c>
      <c r="P205" s="270">
        <v>3465</v>
      </c>
      <c r="Q205" s="270">
        <v>1290</v>
      </c>
      <c r="R205" s="270">
        <v>540</v>
      </c>
      <c r="S205" s="270">
        <v>250</v>
      </c>
      <c r="T205" s="270">
        <v>80</v>
      </c>
      <c r="U205" s="270">
        <v>3.7597430715935336</v>
      </c>
      <c r="V205" s="270">
        <v>1</v>
      </c>
      <c r="W205" s="270">
        <v>33</v>
      </c>
      <c r="X205" s="270">
        <v>56.280360936233158</v>
      </c>
      <c r="Y205" s="270">
        <v>10230</v>
      </c>
      <c r="Z205" s="270">
        <v>10150</v>
      </c>
      <c r="AA205" s="270">
        <v>13950</v>
      </c>
      <c r="AB205" s="270">
        <v>17395</v>
      </c>
      <c r="AC205" s="270">
        <v>26495</v>
      </c>
      <c r="AD205" s="270">
        <v>28055</v>
      </c>
      <c r="AE205" s="270">
        <v>5710</v>
      </c>
      <c r="AF205" s="270">
        <v>2085</v>
      </c>
      <c r="AG205" s="270">
        <v>1080</v>
      </c>
      <c r="AH205" s="270">
        <v>2290</v>
      </c>
      <c r="AI205" s="270">
        <v>795</v>
      </c>
      <c r="AJ205" s="270">
        <v>2760</v>
      </c>
      <c r="AK205" s="270">
        <v>1590</v>
      </c>
      <c r="AL205" s="270">
        <v>3890</v>
      </c>
      <c r="AM205" s="270">
        <v>4560</v>
      </c>
      <c r="AN205" s="270">
        <v>715</v>
      </c>
      <c r="AO205" s="270">
        <v>830</v>
      </c>
      <c r="AP205" s="270">
        <v>1430</v>
      </c>
      <c r="AQ205" s="270">
        <v>3125</v>
      </c>
      <c r="AR205" s="270">
        <v>380</v>
      </c>
      <c r="AS205" s="270">
        <v>240</v>
      </c>
      <c r="AT205" s="270">
        <v>1750</v>
      </c>
      <c r="AU205" s="270">
        <v>4360</v>
      </c>
      <c r="AV205" s="270">
        <v>7485</v>
      </c>
      <c r="AW205" s="270">
        <v>2570</v>
      </c>
      <c r="AX205" s="270">
        <v>9855</v>
      </c>
      <c r="AY205" s="270">
        <v>460</v>
      </c>
      <c r="AZ205" s="270">
        <v>4190</v>
      </c>
      <c r="BA205" s="270">
        <v>12820</v>
      </c>
      <c r="BB205" s="270">
        <v>43295</v>
      </c>
      <c r="BC205" s="270">
        <v>2490</v>
      </c>
      <c r="BD205" s="270">
        <v>16740</v>
      </c>
      <c r="BE205" s="270">
        <v>2005</v>
      </c>
      <c r="BF205" s="270">
        <v>1405</v>
      </c>
      <c r="BG205" s="270">
        <v>515</v>
      </c>
      <c r="BH205" s="270">
        <v>2270</v>
      </c>
      <c r="BI205" s="270">
        <v>2230</v>
      </c>
      <c r="BJ205" s="270">
        <v>420</v>
      </c>
      <c r="BK205" s="270">
        <v>4845</v>
      </c>
      <c r="BL205" s="270">
        <v>5300</v>
      </c>
      <c r="BM205" s="270">
        <v>9660</v>
      </c>
      <c r="BN205" s="270">
        <v>3230</v>
      </c>
      <c r="BO205" s="270">
        <v>5500</v>
      </c>
      <c r="BP205" s="270">
        <v>5170</v>
      </c>
      <c r="BQ205" s="270">
        <v>6500</v>
      </c>
      <c r="BR205" s="270">
        <v>1460</v>
      </c>
      <c r="BS205" s="270">
        <v>575</v>
      </c>
      <c r="BT205" s="270">
        <v>9390</v>
      </c>
      <c r="BU205" s="270">
        <v>8770</v>
      </c>
      <c r="BV205" s="270"/>
      <c r="BW205" s="270">
        <v>5205</v>
      </c>
      <c r="BX205" s="270">
        <v>410</v>
      </c>
      <c r="BY205" s="270">
        <v>7105</v>
      </c>
      <c r="BZ205" s="270">
        <v>530</v>
      </c>
      <c r="CA205" s="270">
        <v>215</v>
      </c>
      <c r="CB205" s="270">
        <v>10</v>
      </c>
      <c r="CC205" s="270" t="s">
        <v>1676</v>
      </c>
      <c r="CD205" s="270">
        <v>2495</v>
      </c>
      <c r="CE205" s="270">
        <v>215</v>
      </c>
      <c r="CF205" s="270">
        <v>215</v>
      </c>
      <c r="CG205" s="270">
        <v>82470</v>
      </c>
      <c r="CH205" s="270">
        <v>0</v>
      </c>
      <c r="CI205" s="270">
        <v>11820</v>
      </c>
      <c r="CJ205" s="270">
        <v>3555</v>
      </c>
      <c r="CK205" s="270">
        <v>5005</v>
      </c>
      <c r="CL205" s="270">
        <v>2745</v>
      </c>
      <c r="CM205" s="270">
        <v>2130</v>
      </c>
      <c r="CN205" s="270">
        <v>375</v>
      </c>
      <c r="CO205" s="270">
        <v>0</v>
      </c>
      <c r="CP205" s="270">
        <v>0</v>
      </c>
      <c r="CQ205" s="270">
        <v>0</v>
      </c>
      <c r="CR205" s="270">
        <v>1030</v>
      </c>
      <c r="CS205" s="270">
        <v>0</v>
      </c>
      <c r="CT205" s="270">
        <v>0</v>
      </c>
      <c r="CU205" s="270">
        <v>0</v>
      </c>
      <c r="CV205" s="270">
        <v>0</v>
      </c>
      <c r="CW205" s="270">
        <v>12885</v>
      </c>
      <c r="CX205" s="270">
        <v>0</v>
      </c>
      <c r="CY205" s="270">
        <v>50</v>
      </c>
      <c r="CZ205" s="270">
        <v>1550</v>
      </c>
      <c r="DA205" s="270">
        <v>2390</v>
      </c>
      <c r="DB205" s="270">
        <v>270</v>
      </c>
      <c r="DC205" s="270">
        <v>14275</v>
      </c>
      <c r="DD205" s="270">
        <v>8770</v>
      </c>
      <c r="DE205" s="270">
        <v>1580</v>
      </c>
      <c r="DF205" s="270">
        <v>15</v>
      </c>
      <c r="DG205" s="270">
        <v>0</v>
      </c>
      <c r="DH205" s="270">
        <v>0</v>
      </c>
      <c r="DI205" s="270">
        <v>0</v>
      </c>
      <c r="DJ205" s="270">
        <v>0</v>
      </c>
      <c r="DK205" s="270">
        <v>0</v>
      </c>
      <c r="DL205" s="270">
        <v>0</v>
      </c>
      <c r="DM205" s="270">
        <v>0</v>
      </c>
      <c r="DN205" s="270">
        <v>0</v>
      </c>
      <c r="DO205" s="270">
        <v>2340</v>
      </c>
      <c r="DP205" s="270">
        <v>0</v>
      </c>
      <c r="DQ205" s="270"/>
      <c r="DR205" s="270">
        <v>65</v>
      </c>
      <c r="DS205" s="270">
        <v>10</v>
      </c>
      <c r="DT205" s="270">
        <v>3060</v>
      </c>
      <c r="DU205" s="270">
        <v>0</v>
      </c>
      <c r="DV205" s="270">
        <v>0</v>
      </c>
      <c r="DW205" s="270">
        <v>0</v>
      </c>
      <c r="DX205" s="270">
        <v>2445</v>
      </c>
      <c r="DY205" s="270">
        <v>5785</v>
      </c>
      <c r="DZ205" s="270">
        <v>0</v>
      </c>
      <c r="EA205" s="270">
        <v>1045</v>
      </c>
      <c r="EB205" s="270">
        <v>0</v>
      </c>
      <c r="EC205" s="270">
        <v>525</v>
      </c>
      <c r="ED205" s="270">
        <v>5325</v>
      </c>
      <c r="EE205" s="270" t="s">
        <v>1676</v>
      </c>
      <c r="EF205" s="270">
        <v>8315</v>
      </c>
      <c r="EG205" s="270">
        <v>0</v>
      </c>
      <c r="EH205" s="270">
        <v>0</v>
      </c>
      <c r="EI205" s="270">
        <v>0</v>
      </c>
      <c r="EJ205" s="270">
        <v>7460</v>
      </c>
      <c r="EK205" s="270">
        <v>2645</v>
      </c>
      <c r="EL205" s="270">
        <v>1315</v>
      </c>
      <c r="EM205" s="270">
        <v>0</v>
      </c>
      <c r="EN205" s="270">
        <v>0</v>
      </c>
      <c r="EO205" s="270">
        <v>0</v>
      </c>
      <c r="EP205" s="270">
        <v>0</v>
      </c>
      <c r="EQ205" s="270">
        <v>0</v>
      </c>
      <c r="ER205" s="270">
        <v>0</v>
      </c>
      <c r="ES205" s="270">
        <v>0</v>
      </c>
      <c r="ET205" s="270">
        <v>0</v>
      </c>
      <c r="EU205" s="270">
        <v>175</v>
      </c>
      <c r="EV205" s="270">
        <v>75</v>
      </c>
      <c r="EW205" s="270">
        <v>0</v>
      </c>
      <c r="EX205" s="270">
        <v>0</v>
      </c>
      <c r="EY205" s="270">
        <v>0</v>
      </c>
      <c r="EZ205" s="270">
        <v>3530</v>
      </c>
      <c r="FA205" s="270">
        <v>0</v>
      </c>
      <c r="FB205" s="270">
        <v>0</v>
      </c>
      <c r="FC205" s="270" t="s">
        <v>1676</v>
      </c>
      <c r="FD205" s="270">
        <v>0</v>
      </c>
      <c r="FE205" s="270">
        <v>0</v>
      </c>
      <c r="FF205" s="270">
        <v>0</v>
      </c>
      <c r="FG205" s="270">
        <v>0</v>
      </c>
      <c r="FH205" s="270">
        <v>0</v>
      </c>
      <c r="FI205" s="270">
        <v>0</v>
      </c>
      <c r="FJ205" s="270">
        <v>0</v>
      </c>
      <c r="FK205" s="270">
        <v>0</v>
      </c>
      <c r="FL205" s="351">
        <v>69265</v>
      </c>
      <c r="FM205" s="323">
        <v>9835</v>
      </c>
      <c r="FN205" s="324">
        <v>28625</v>
      </c>
      <c r="FO205" s="270"/>
      <c r="FP205" s="89"/>
      <c r="FQ205" s="270"/>
      <c r="FR205" s="319"/>
      <c r="FS205" s="319"/>
      <c r="FT205" s="319"/>
      <c r="FU205" s="319"/>
      <c r="FV205" s="319"/>
      <c r="FW205" s="319"/>
      <c r="FX205" s="319"/>
      <c r="FY205" s="319"/>
      <c r="FZ205" s="319"/>
      <c r="GA205" s="319"/>
      <c r="GB205" s="319"/>
      <c r="GC205" s="319"/>
      <c r="GD205" s="319"/>
      <c r="GE205" s="319"/>
      <c r="GF205" s="319"/>
      <c r="GG205" s="319"/>
      <c r="GH205" s="319"/>
      <c r="GI205" s="319"/>
      <c r="GJ205" s="319"/>
      <c r="GK205" s="319"/>
      <c r="GL205" s="319"/>
      <c r="GM205" s="319"/>
      <c r="GN205" s="319"/>
      <c r="GO205" s="319"/>
      <c r="GP205" s="319"/>
      <c r="GQ205" s="319"/>
      <c r="GR205" s="319"/>
      <c r="GS205" s="319"/>
      <c r="GT205" s="319"/>
      <c r="GU205" s="319"/>
      <c r="GV205" s="319"/>
      <c r="GW205" s="319"/>
      <c r="GX205" s="319"/>
      <c r="GY205" s="319"/>
      <c r="GZ205" s="319"/>
      <c r="HA205" s="319"/>
      <c r="HB205" s="319"/>
      <c r="HC205" s="319"/>
      <c r="HD205" s="319"/>
      <c r="HE205" s="319"/>
      <c r="HF205" s="319"/>
      <c r="HG205" s="319"/>
      <c r="HH205" s="319"/>
      <c r="HI205" s="319"/>
      <c r="HJ205" s="319"/>
      <c r="HK205" s="319"/>
      <c r="HL205" s="319"/>
      <c r="HM205" s="319"/>
      <c r="HN205" s="319"/>
      <c r="HO205" s="319"/>
      <c r="HP205" s="319"/>
      <c r="HQ205" s="319"/>
      <c r="HR205" s="319"/>
      <c r="HS205" s="319"/>
      <c r="HT205" s="319"/>
      <c r="HU205" s="319"/>
      <c r="HV205" s="319"/>
      <c r="HW205" s="319"/>
      <c r="HX205" s="319"/>
      <c r="HY205" s="319"/>
      <c r="HZ205" s="319"/>
      <c r="IA205" s="319"/>
      <c r="IB205" s="319"/>
      <c r="IC205" s="319"/>
      <c r="ID205" s="319"/>
      <c r="IE205" s="319"/>
      <c r="IF205" s="319"/>
      <c r="IG205" s="318"/>
    </row>
    <row r="206" spans="1:241" ht="12.75" customHeight="1" x14ac:dyDescent="0.2">
      <c r="A206" s="370" t="s">
        <v>583</v>
      </c>
      <c r="B206" s="270">
        <v>199240</v>
      </c>
      <c r="C206" s="270">
        <v>157230</v>
      </c>
      <c r="D206" s="270">
        <v>67110</v>
      </c>
      <c r="E206" s="270">
        <v>90125</v>
      </c>
      <c r="F206" s="270">
        <v>63075</v>
      </c>
      <c r="G206" s="270">
        <v>23985</v>
      </c>
      <c r="H206" s="270">
        <v>46925</v>
      </c>
      <c r="I206" s="270">
        <v>136535</v>
      </c>
      <c r="J206" s="270">
        <v>62700</v>
      </c>
      <c r="K206" s="270">
        <v>368110</v>
      </c>
      <c r="L206" s="270">
        <v>49.362429935529612</v>
      </c>
      <c r="M206" s="270">
        <v>22230</v>
      </c>
      <c r="N206" s="270">
        <v>9730</v>
      </c>
      <c r="O206" s="270">
        <v>4560</v>
      </c>
      <c r="P206" s="270">
        <v>7610</v>
      </c>
      <c r="Q206" s="270">
        <v>885</v>
      </c>
      <c r="R206" s="270">
        <v>110</v>
      </c>
      <c r="S206" s="270" t="s">
        <v>1676</v>
      </c>
      <c r="T206" s="270" t="s">
        <v>1676</v>
      </c>
      <c r="U206" s="270">
        <v>3.871706047256708</v>
      </c>
      <c r="V206" s="270">
        <v>1</v>
      </c>
      <c r="W206" s="270">
        <v>31</v>
      </c>
      <c r="X206" s="270">
        <v>53.733764636885724</v>
      </c>
      <c r="Y206" s="270">
        <v>19505</v>
      </c>
      <c r="Z206" s="270">
        <v>24085</v>
      </c>
      <c r="AA206" s="270">
        <v>25080</v>
      </c>
      <c r="AB206" s="270">
        <v>31390</v>
      </c>
      <c r="AC206" s="270">
        <v>45250</v>
      </c>
      <c r="AD206" s="270">
        <v>45350</v>
      </c>
      <c r="AE206" s="270">
        <v>7965</v>
      </c>
      <c r="AF206" s="270">
        <v>2310</v>
      </c>
      <c r="AG206" s="270">
        <v>1040</v>
      </c>
      <c r="AH206" s="270">
        <v>3150</v>
      </c>
      <c r="AI206" s="270">
        <v>650</v>
      </c>
      <c r="AJ206" s="270">
        <v>2810</v>
      </c>
      <c r="AK206" s="270">
        <v>4050</v>
      </c>
      <c r="AL206" s="270">
        <v>6255</v>
      </c>
      <c r="AM206" s="270">
        <v>9150</v>
      </c>
      <c r="AN206" s="270">
        <v>1470</v>
      </c>
      <c r="AO206" s="270">
        <v>1485</v>
      </c>
      <c r="AP206" s="270">
        <v>2605</v>
      </c>
      <c r="AQ206" s="270">
        <v>4445</v>
      </c>
      <c r="AR206" s="270">
        <v>600</v>
      </c>
      <c r="AS206" s="270">
        <v>360</v>
      </c>
      <c r="AT206" s="270">
        <v>1670</v>
      </c>
      <c r="AU206" s="270">
        <v>6440</v>
      </c>
      <c r="AV206" s="270">
        <v>4770</v>
      </c>
      <c r="AW206" s="270">
        <v>3670</v>
      </c>
      <c r="AX206" s="270">
        <v>12720</v>
      </c>
      <c r="AY206" s="270">
        <v>1670</v>
      </c>
      <c r="AZ206" s="270">
        <v>7205</v>
      </c>
      <c r="BA206" s="270">
        <v>23390</v>
      </c>
      <c r="BB206" s="270">
        <v>97320</v>
      </c>
      <c r="BC206" s="270">
        <v>4870</v>
      </c>
      <c r="BD206" s="270">
        <v>24010</v>
      </c>
      <c r="BE206" s="270">
        <v>3775</v>
      </c>
      <c r="BF206" s="270">
        <v>2460</v>
      </c>
      <c r="BG206" s="270">
        <v>960</v>
      </c>
      <c r="BH206" s="270">
        <v>2995</v>
      </c>
      <c r="BI206" s="270">
        <v>2970</v>
      </c>
      <c r="BJ206" s="270">
        <v>685</v>
      </c>
      <c r="BK206" s="270">
        <v>6135</v>
      </c>
      <c r="BL206" s="270">
        <v>11040</v>
      </c>
      <c r="BM206" s="270">
        <v>17510</v>
      </c>
      <c r="BN206" s="270">
        <v>3515</v>
      </c>
      <c r="BO206" s="270">
        <v>11100</v>
      </c>
      <c r="BP206" s="270">
        <v>8275</v>
      </c>
      <c r="BQ206" s="270">
        <v>15350</v>
      </c>
      <c r="BR206" s="270">
        <v>1620</v>
      </c>
      <c r="BS206" s="270">
        <v>405</v>
      </c>
      <c r="BT206" s="270">
        <v>14890</v>
      </c>
      <c r="BU206" s="270">
        <v>14300</v>
      </c>
      <c r="BV206" s="270"/>
      <c r="BW206" s="270">
        <v>10360</v>
      </c>
      <c r="BX206" s="270">
        <v>675</v>
      </c>
      <c r="BY206" s="270">
        <v>9990</v>
      </c>
      <c r="BZ206" s="270">
        <v>1045</v>
      </c>
      <c r="CA206" s="270">
        <v>405</v>
      </c>
      <c r="CB206" s="270" t="s">
        <v>1676</v>
      </c>
      <c r="CC206" s="270" t="s">
        <v>1676</v>
      </c>
      <c r="CD206" s="270">
        <v>2730</v>
      </c>
      <c r="CE206" s="270">
        <v>330</v>
      </c>
      <c r="CF206" s="270">
        <v>410</v>
      </c>
      <c r="CG206" s="270">
        <v>141635</v>
      </c>
      <c r="CH206" s="270">
        <v>0</v>
      </c>
      <c r="CI206" s="270">
        <v>17185</v>
      </c>
      <c r="CJ206" s="270">
        <v>6595</v>
      </c>
      <c r="CK206" s="270">
        <v>8375</v>
      </c>
      <c r="CL206" s="270">
        <v>2980</v>
      </c>
      <c r="CM206" s="270">
        <v>3080</v>
      </c>
      <c r="CN206" s="270">
        <v>4880</v>
      </c>
      <c r="CO206" s="270">
        <v>0</v>
      </c>
      <c r="CP206" s="270">
        <v>0</v>
      </c>
      <c r="CQ206" s="270" t="s">
        <v>1676</v>
      </c>
      <c r="CR206" s="270">
        <v>0</v>
      </c>
      <c r="CS206" s="270">
        <v>0</v>
      </c>
      <c r="CT206" s="270">
        <v>0</v>
      </c>
      <c r="CU206" s="270">
        <v>0</v>
      </c>
      <c r="CV206" s="270">
        <v>0</v>
      </c>
      <c r="CW206" s="270">
        <v>9570</v>
      </c>
      <c r="CX206" s="270">
        <v>0</v>
      </c>
      <c r="CY206" s="270">
        <v>0</v>
      </c>
      <c r="CZ206" s="270">
        <v>350</v>
      </c>
      <c r="DA206" s="270">
        <v>5005</v>
      </c>
      <c r="DB206" s="270">
        <v>0</v>
      </c>
      <c r="DC206" s="270">
        <v>19710</v>
      </c>
      <c r="DD206" s="270">
        <v>15575</v>
      </c>
      <c r="DE206" s="270">
        <v>0</v>
      </c>
      <c r="DF206" s="270">
        <v>9535</v>
      </c>
      <c r="DG206" s="270">
        <v>0</v>
      </c>
      <c r="DH206" s="270">
        <v>0</v>
      </c>
      <c r="DI206" s="270">
        <v>0</v>
      </c>
      <c r="DJ206" s="270">
        <v>0</v>
      </c>
      <c r="DK206" s="270">
        <v>0</v>
      </c>
      <c r="DL206" s="270">
        <v>0</v>
      </c>
      <c r="DM206" s="270">
        <v>0</v>
      </c>
      <c r="DN206" s="270" t="s">
        <v>1676</v>
      </c>
      <c r="DO206" s="270">
        <v>5440</v>
      </c>
      <c r="DP206" s="270">
        <v>0</v>
      </c>
      <c r="DQ206" s="270"/>
      <c r="DR206" s="270">
        <v>0</v>
      </c>
      <c r="DS206" s="270">
        <v>45</v>
      </c>
      <c r="DT206" s="270">
        <v>9035</v>
      </c>
      <c r="DU206" s="270">
        <v>0</v>
      </c>
      <c r="DV206" s="270">
        <v>0</v>
      </c>
      <c r="DW206" s="270">
        <v>0</v>
      </c>
      <c r="DX206" s="270">
        <v>0</v>
      </c>
      <c r="DY206" s="270">
        <v>9155</v>
      </c>
      <c r="DZ206" s="270">
        <v>0</v>
      </c>
      <c r="EA206" s="270">
        <v>2005</v>
      </c>
      <c r="EB206" s="270">
        <v>0</v>
      </c>
      <c r="EC206" s="270">
        <v>1180</v>
      </c>
      <c r="ED206" s="270">
        <v>14765</v>
      </c>
      <c r="EE206" s="270">
        <v>0</v>
      </c>
      <c r="EF206" s="270">
        <v>27795</v>
      </c>
      <c r="EG206" s="270">
        <v>0</v>
      </c>
      <c r="EH206" s="270">
        <v>0</v>
      </c>
      <c r="EI206" s="270">
        <v>0</v>
      </c>
      <c r="EJ206" s="270">
        <v>11205</v>
      </c>
      <c r="EK206" s="270">
        <v>4785</v>
      </c>
      <c r="EL206" s="270">
        <v>7220</v>
      </c>
      <c r="EM206" s="270">
        <v>0</v>
      </c>
      <c r="EN206" s="270">
        <v>0</v>
      </c>
      <c r="EO206" s="270">
        <v>0</v>
      </c>
      <c r="EP206" s="270">
        <v>0</v>
      </c>
      <c r="EQ206" s="270">
        <v>0</v>
      </c>
      <c r="ER206" s="270">
        <v>0</v>
      </c>
      <c r="ES206" s="270">
        <v>0</v>
      </c>
      <c r="ET206" s="270">
        <v>0</v>
      </c>
      <c r="EU206" s="270">
        <v>1895</v>
      </c>
      <c r="EV206" s="270">
        <v>1330</v>
      </c>
      <c r="EW206" s="270">
        <v>0</v>
      </c>
      <c r="EX206" s="270">
        <v>0</v>
      </c>
      <c r="EY206" s="270">
        <v>0</v>
      </c>
      <c r="EZ206" s="270">
        <v>0</v>
      </c>
      <c r="FA206" s="270">
        <v>0</v>
      </c>
      <c r="FB206" s="270">
        <v>0</v>
      </c>
      <c r="FC206" s="270">
        <v>0</v>
      </c>
      <c r="FD206" s="270">
        <v>0</v>
      </c>
      <c r="FE206" s="270">
        <v>135</v>
      </c>
      <c r="FF206" s="270">
        <v>0</v>
      </c>
      <c r="FG206" s="270">
        <v>0</v>
      </c>
      <c r="FH206" s="270">
        <v>0</v>
      </c>
      <c r="FI206" s="270">
        <v>0</v>
      </c>
      <c r="FJ206" s="270">
        <v>415</v>
      </c>
      <c r="FK206" s="270">
        <v>0</v>
      </c>
      <c r="FL206" s="351">
        <v>101920</v>
      </c>
      <c r="FM206" s="323">
        <v>23250</v>
      </c>
      <c r="FN206" s="324">
        <v>45135</v>
      </c>
      <c r="FO206" s="270"/>
      <c r="FP206" s="89"/>
      <c r="FQ206" s="270"/>
      <c r="FR206" s="319"/>
      <c r="FS206" s="319"/>
      <c r="FT206" s="319"/>
      <c r="FU206" s="319"/>
      <c r="FV206" s="319"/>
      <c r="FW206" s="319"/>
      <c r="FX206" s="319"/>
      <c r="FY206" s="319"/>
      <c r="FZ206" s="319"/>
      <c r="GA206" s="319"/>
      <c r="GB206" s="319"/>
      <c r="GC206" s="319"/>
      <c r="GD206" s="319"/>
      <c r="GE206" s="319"/>
      <c r="GF206" s="319"/>
      <c r="GG206" s="319"/>
      <c r="GH206" s="319"/>
      <c r="GI206" s="319"/>
      <c r="GJ206" s="319"/>
      <c r="GK206" s="319"/>
      <c r="GL206" s="319"/>
      <c r="GM206" s="319"/>
      <c r="GN206" s="319"/>
      <c r="GO206" s="319"/>
      <c r="GP206" s="319"/>
      <c r="GQ206" s="319"/>
      <c r="GR206" s="319"/>
      <c r="GS206" s="319"/>
      <c r="GT206" s="319"/>
      <c r="GU206" s="319"/>
      <c r="GV206" s="319"/>
      <c r="GW206" s="319"/>
      <c r="GX206" s="319"/>
      <c r="GY206" s="319"/>
      <c r="GZ206" s="319"/>
      <c r="HA206" s="319"/>
      <c r="HB206" s="319"/>
      <c r="HC206" s="319"/>
      <c r="HD206" s="319"/>
      <c r="HE206" s="319"/>
      <c r="HF206" s="319"/>
      <c r="HG206" s="319"/>
      <c r="HH206" s="319"/>
      <c r="HI206" s="319"/>
      <c r="HJ206" s="319"/>
      <c r="HK206" s="319"/>
      <c r="HL206" s="319"/>
      <c r="HM206" s="319"/>
      <c r="HN206" s="319"/>
      <c r="HO206" s="319"/>
      <c r="HP206" s="319"/>
      <c r="HQ206" s="319"/>
      <c r="HR206" s="319"/>
      <c r="HS206" s="319"/>
      <c r="HT206" s="319"/>
      <c r="HU206" s="319"/>
      <c r="HV206" s="319"/>
      <c r="HW206" s="319"/>
      <c r="HX206" s="319"/>
      <c r="HY206" s="319"/>
      <c r="HZ206" s="319"/>
      <c r="IA206" s="319"/>
      <c r="IB206" s="319"/>
      <c r="IC206" s="319"/>
      <c r="ID206" s="319"/>
      <c r="IE206" s="319"/>
      <c r="IF206" s="319"/>
      <c r="IG206" s="318"/>
    </row>
    <row r="207" spans="1:241" ht="12.75" customHeight="1" x14ac:dyDescent="0.2">
      <c r="A207" s="370" t="s">
        <v>802</v>
      </c>
      <c r="B207" s="270">
        <v>10</v>
      </c>
      <c r="C207" s="270">
        <v>10</v>
      </c>
      <c r="D207" s="270" t="s">
        <v>1676</v>
      </c>
      <c r="E207" s="270" t="s">
        <v>1676</v>
      </c>
      <c r="F207" s="270">
        <v>0</v>
      </c>
      <c r="G207" s="270">
        <v>0</v>
      </c>
      <c r="H207" s="270">
        <v>10</v>
      </c>
      <c r="I207" s="270">
        <v>0</v>
      </c>
      <c r="J207" s="270">
        <v>10</v>
      </c>
      <c r="K207" s="270">
        <v>0</v>
      </c>
      <c r="L207" s="270"/>
      <c r="M207" s="270">
        <v>0</v>
      </c>
      <c r="N207" s="270">
        <v>0</v>
      </c>
      <c r="O207" s="270">
        <v>0</v>
      </c>
      <c r="P207" s="270">
        <v>0</v>
      </c>
      <c r="Q207" s="270">
        <v>0</v>
      </c>
      <c r="R207" s="270">
        <v>0</v>
      </c>
      <c r="S207" s="270">
        <v>0</v>
      </c>
      <c r="T207" s="270">
        <v>0</v>
      </c>
      <c r="X207" s="270">
        <v>63.18181818181818</v>
      </c>
      <c r="Y207" s="270">
        <v>0</v>
      </c>
      <c r="Z207" s="270">
        <v>0</v>
      </c>
      <c r="AA207" s="270" t="s">
        <v>1676</v>
      </c>
      <c r="AB207" s="270" t="s">
        <v>1676</v>
      </c>
      <c r="AC207" s="270" t="s">
        <v>1676</v>
      </c>
      <c r="AD207" s="270" t="s">
        <v>1676</v>
      </c>
      <c r="AE207" s="270">
        <v>0</v>
      </c>
      <c r="AF207" s="270">
        <v>10</v>
      </c>
      <c r="AG207" s="270">
        <v>0</v>
      </c>
      <c r="AH207" s="270">
        <v>0</v>
      </c>
      <c r="AI207" s="270">
        <v>0</v>
      </c>
      <c r="AJ207" s="270">
        <v>0</v>
      </c>
      <c r="AK207" s="270">
        <v>0</v>
      </c>
      <c r="AL207" s="270">
        <v>0</v>
      </c>
      <c r="AM207" s="270">
        <v>0</v>
      </c>
      <c r="AN207" s="270">
        <v>0</v>
      </c>
      <c r="AO207" s="270">
        <v>0</v>
      </c>
      <c r="AP207" s="270">
        <v>0</v>
      </c>
      <c r="AQ207" s="270">
        <v>0</v>
      </c>
      <c r="AR207" s="270">
        <v>0</v>
      </c>
      <c r="AS207" s="270">
        <v>0</v>
      </c>
      <c r="AT207" s="270">
        <v>0</v>
      </c>
      <c r="AU207" s="270">
        <v>0</v>
      </c>
      <c r="AV207" s="270">
        <v>0</v>
      </c>
      <c r="AW207" s="270" t="s">
        <v>1676</v>
      </c>
      <c r="AX207" s="270">
        <v>0</v>
      </c>
      <c r="AY207" s="270">
        <v>0</v>
      </c>
      <c r="AZ207" s="270">
        <v>0</v>
      </c>
      <c r="BA207" s="270">
        <v>0</v>
      </c>
      <c r="BB207" s="270">
        <v>0</v>
      </c>
      <c r="BC207" s="270">
        <v>0</v>
      </c>
      <c r="BD207" s="270">
        <v>0</v>
      </c>
      <c r="BE207" s="270">
        <v>0</v>
      </c>
      <c r="BF207" s="270">
        <v>0</v>
      </c>
      <c r="BG207" s="270">
        <v>0</v>
      </c>
      <c r="BH207" s="270">
        <v>10</v>
      </c>
      <c r="BI207" s="270">
        <v>0</v>
      </c>
      <c r="BJ207" s="270">
        <v>0</v>
      </c>
      <c r="BK207" s="270">
        <v>0</v>
      </c>
      <c r="BL207" s="270">
        <v>0</v>
      </c>
      <c r="BM207" s="270">
        <v>0</v>
      </c>
      <c r="BN207" s="270">
        <v>0</v>
      </c>
      <c r="BO207" s="270" t="s">
        <v>1676</v>
      </c>
      <c r="BP207" s="270">
        <v>0</v>
      </c>
      <c r="BQ207" s="270">
        <v>0</v>
      </c>
      <c r="BR207" s="270">
        <v>0</v>
      </c>
      <c r="BS207" s="270">
        <v>0</v>
      </c>
      <c r="BT207" s="270">
        <v>0</v>
      </c>
      <c r="BU207" s="270">
        <v>0</v>
      </c>
      <c r="BV207" s="270"/>
      <c r="BW207" s="270">
        <v>0</v>
      </c>
      <c r="BX207" s="270">
        <v>0</v>
      </c>
      <c r="BY207" s="270">
        <v>0</v>
      </c>
      <c r="BZ207" s="270">
        <v>0</v>
      </c>
      <c r="CA207" s="270">
        <v>0</v>
      </c>
      <c r="CB207" s="270">
        <v>0</v>
      </c>
      <c r="CC207" s="270">
        <v>0</v>
      </c>
      <c r="CD207" s="270">
        <v>0</v>
      </c>
      <c r="CE207" s="270">
        <v>0</v>
      </c>
      <c r="CF207" s="270">
        <v>0</v>
      </c>
      <c r="CG207" s="270">
        <v>10</v>
      </c>
      <c r="CH207" s="270">
        <v>0</v>
      </c>
      <c r="CI207" s="270">
        <v>0</v>
      </c>
      <c r="CJ207" s="270">
        <v>0</v>
      </c>
      <c r="CK207" s="270">
        <v>10</v>
      </c>
      <c r="CL207" s="270">
        <v>0</v>
      </c>
      <c r="CM207" s="270">
        <v>0</v>
      </c>
      <c r="CN207" s="270">
        <v>0</v>
      </c>
      <c r="CO207" s="270">
        <v>0</v>
      </c>
      <c r="CP207" s="270">
        <v>0</v>
      </c>
      <c r="CQ207" s="270">
        <v>0</v>
      </c>
      <c r="CR207" s="270">
        <v>0</v>
      </c>
      <c r="CS207" s="270">
        <v>0</v>
      </c>
      <c r="CT207" s="270">
        <v>0</v>
      </c>
      <c r="CU207" s="270">
        <v>0</v>
      </c>
      <c r="CV207" s="270">
        <v>0</v>
      </c>
      <c r="CW207" s="270">
        <v>0</v>
      </c>
      <c r="CX207" s="270">
        <v>0</v>
      </c>
      <c r="CY207" s="270">
        <v>0</v>
      </c>
      <c r="CZ207" s="270">
        <v>0</v>
      </c>
      <c r="DA207" s="270">
        <v>0</v>
      </c>
      <c r="DB207" s="270">
        <v>0</v>
      </c>
      <c r="DC207" s="270">
        <v>0</v>
      </c>
      <c r="DD207" s="270">
        <v>0</v>
      </c>
      <c r="DE207" s="270">
        <v>0</v>
      </c>
      <c r="DF207" s="270">
        <v>0</v>
      </c>
      <c r="DG207" s="270">
        <v>0</v>
      </c>
      <c r="DH207" s="270">
        <v>0</v>
      </c>
      <c r="DI207" s="270">
        <v>0</v>
      </c>
      <c r="DJ207" s="270">
        <v>0</v>
      </c>
      <c r="DK207" s="270">
        <v>0</v>
      </c>
      <c r="DL207" s="270">
        <v>0</v>
      </c>
      <c r="DM207" s="270">
        <v>0</v>
      </c>
      <c r="DN207" s="270">
        <v>0</v>
      </c>
      <c r="DO207" s="270">
        <v>0</v>
      </c>
      <c r="DP207" s="270">
        <v>0</v>
      </c>
      <c r="DQ207" s="270"/>
      <c r="DR207" s="270">
        <v>0</v>
      </c>
      <c r="DS207" s="270">
        <v>0</v>
      </c>
      <c r="DT207" s="270">
        <v>0</v>
      </c>
      <c r="DU207" s="270">
        <v>0</v>
      </c>
      <c r="DV207" s="270">
        <v>0</v>
      </c>
      <c r="DW207" s="270">
        <v>0</v>
      </c>
      <c r="DX207" s="270">
        <v>0</v>
      </c>
      <c r="DY207" s="270">
        <v>0</v>
      </c>
      <c r="DZ207" s="270">
        <v>0</v>
      </c>
      <c r="EA207" s="270">
        <v>0</v>
      </c>
      <c r="EB207" s="270">
        <v>0</v>
      </c>
      <c r="EC207" s="270">
        <v>0</v>
      </c>
      <c r="ED207" s="270">
        <v>0</v>
      </c>
      <c r="EE207" s="270">
        <v>0</v>
      </c>
      <c r="EF207" s="270">
        <v>0</v>
      </c>
      <c r="EG207" s="270">
        <v>0</v>
      </c>
      <c r="EH207" s="270">
        <v>0</v>
      </c>
      <c r="EI207" s="270">
        <v>0</v>
      </c>
      <c r="EJ207" s="270">
        <v>0</v>
      </c>
      <c r="EK207" s="270">
        <v>0</v>
      </c>
      <c r="EL207" s="270">
        <v>0</v>
      </c>
      <c r="EM207" s="270">
        <v>0</v>
      </c>
      <c r="EN207" s="270">
        <v>0</v>
      </c>
      <c r="EO207" s="270">
        <v>0</v>
      </c>
      <c r="EP207" s="270">
        <v>0</v>
      </c>
      <c r="EQ207" s="270">
        <v>0</v>
      </c>
      <c r="ER207" s="270">
        <v>0</v>
      </c>
      <c r="ES207" s="270">
        <v>0</v>
      </c>
      <c r="ET207" s="270">
        <v>0</v>
      </c>
      <c r="EU207" s="270">
        <v>0</v>
      </c>
      <c r="EV207" s="270">
        <v>0</v>
      </c>
      <c r="EW207" s="270">
        <v>0</v>
      </c>
      <c r="EX207" s="270">
        <v>0</v>
      </c>
      <c r="EY207" s="270">
        <v>0</v>
      </c>
      <c r="EZ207" s="270">
        <v>0</v>
      </c>
      <c r="FA207" s="270">
        <v>0</v>
      </c>
      <c r="FB207" s="270">
        <v>0</v>
      </c>
      <c r="FC207" s="270">
        <v>0</v>
      </c>
      <c r="FD207" s="270">
        <v>0</v>
      </c>
      <c r="FE207" s="270">
        <v>0</v>
      </c>
      <c r="FF207" s="270">
        <v>0</v>
      </c>
      <c r="FG207" s="270">
        <v>0</v>
      </c>
      <c r="FH207" s="270">
        <v>0</v>
      </c>
      <c r="FI207" s="270">
        <v>0</v>
      </c>
      <c r="FJ207" s="270">
        <v>0</v>
      </c>
      <c r="FK207" s="270">
        <v>0</v>
      </c>
      <c r="FL207" s="351">
        <v>10</v>
      </c>
      <c r="FM207" s="323">
        <v>0</v>
      </c>
      <c r="FN207" s="324">
        <v>0</v>
      </c>
      <c r="FO207" s="270"/>
      <c r="FP207" s="89"/>
      <c r="FQ207" s="270"/>
      <c r="FR207" s="319"/>
      <c r="FS207" s="319"/>
      <c r="FT207" s="319"/>
      <c r="FU207" s="319"/>
      <c r="FV207" s="319"/>
      <c r="FW207" s="319"/>
      <c r="FX207" s="319"/>
      <c r="FY207" s="319"/>
      <c r="FZ207" s="319"/>
      <c r="GA207" s="319"/>
      <c r="GB207" s="319"/>
      <c r="GC207" s="319"/>
      <c r="GD207" s="319"/>
      <c r="GE207" s="319"/>
      <c r="GF207" s="319"/>
      <c r="GG207" s="319"/>
      <c r="GH207" s="319"/>
      <c r="GI207" s="319"/>
      <c r="GJ207" s="319"/>
      <c r="GK207" s="319"/>
      <c r="GL207" s="319"/>
      <c r="GM207" s="319"/>
      <c r="GN207" s="319"/>
      <c r="GO207" s="319"/>
      <c r="GP207" s="319"/>
      <c r="GQ207" s="319"/>
      <c r="GR207" s="319"/>
      <c r="GS207" s="319"/>
      <c r="GT207" s="319"/>
      <c r="GU207" s="319"/>
      <c r="GV207" s="319"/>
      <c r="GW207" s="319"/>
      <c r="GX207" s="319"/>
      <c r="GY207" s="319"/>
      <c r="GZ207" s="319"/>
      <c r="HA207" s="319"/>
      <c r="HB207" s="319"/>
      <c r="HC207" s="319"/>
      <c r="HD207" s="319"/>
      <c r="HE207" s="319"/>
      <c r="HF207" s="319"/>
      <c r="HG207" s="319"/>
      <c r="HH207" s="319"/>
      <c r="HI207" s="319"/>
      <c r="HJ207" s="319"/>
      <c r="HK207" s="319"/>
      <c r="HL207" s="319"/>
      <c r="HM207" s="319"/>
      <c r="HN207" s="319"/>
      <c r="HO207" s="319"/>
      <c r="HP207" s="319"/>
      <c r="HQ207" s="319"/>
      <c r="HR207" s="319"/>
      <c r="HS207" s="319"/>
      <c r="HT207" s="319"/>
      <c r="HU207" s="319"/>
      <c r="HV207" s="319"/>
      <c r="HW207" s="319"/>
      <c r="HX207" s="319"/>
      <c r="HY207" s="319"/>
      <c r="HZ207" s="319"/>
      <c r="IA207" s="319"/>
      <c r="IB207" s="319"/>
      <c r="IC207" s="319"/>
      <c r="ID207" s="319"/>
      <c r="IE207" s="319"/>
      <c r="IF207" s="319"/>
      <c r="IG207" s="318"/>
    </row>
    <row r="208" spans="1:241" ht="12.75" customHeight="1" x14ac:dyDescent="0.2">
      <c r="A208" s="370" t="s">
        <v>190</v>
      </c>
      <c r="B208" s="270">
        <v>7820</v>
      </c>
      <c r="C208" s="270">
        <v>7175</v>
      </c>
      <c r="D208" s="270">
        <v>2885</v>
      </c>
      <c r="E208" s="270">
        <v>4290</v>
      </c>
      <c r="F208" s="270">
        <v>2110</v>
      </c>
      <c r="G208" s="270">
        <v>2890</v>
      </c>
      <c r="H208" s="270">
        <v>1495</v>
      </c>
      <c r="I208" s="270">
        <v>4220</v>
      </c>
      <c r="J208" s="270">
        <v>3600</v>
      </c>
      <c r="K208" s="270">
        <v>150960</v>
      </c>
      <c r="L208" s="270">
        <v>74.831288343558285</v>
      </c>
      <c r="M208" s="270">
        <v>525</v>
      </c>
      <c r="N208" s="270">
        <v>355</v>
      </c>
      <c r="O208" s="270">
        <v>130</v>
      </c>
      <c r="P208" s="270">
        <v>195</v>
      </c>
      <c r="Q208" s="270">
        <v>15</v>
      </c>
      <c r="R208" s="270">
        <v>15</v>
      </c>
      <c r="S208" s="270">
        <v>60</v>
      </c>
      <c r="T208" s="270">
        <v>15</v>
      </c>
      <c r="U208" s="270">
        <v>38.932337186354665</v>
      </c>
      <c r="V208" s="270">
        <v>18</v>
      </c>
      <c r="W208" s="270">
        <v>38</v>
      </c>
      <c r="X208" s="270">
        <v>59.801231874759402</v>
      </c>
      <c r="Y208" s="270">
        <v>0</v>
      </c>
      <c r="Z208" s="270">
        <v>780</v>
      </c>
      <c r="AA208" s="270">
        <v>1195</v>
      </c>
      <c r="AB208" s="270">
        <v>1555</v>
      </c>
      <c r="AC208" s="270">
        <v>2055</v>
      </c>
      <c r="AD208" s="270">
        <v>1885</v>
      </c>
      <c r="AE208" s="270">
        <v>320</v>
      </c>
      <c r="AF208" s="270">
        <v>395</v>
      </c>
      <c r="AG208" s="270">
        <v>0</v>
      </c>
      <c r="AH208" s="270">
        <v>0</v>
      </c>
      <c r="AI208" s="270">
        <v>0</v>
      </c>
      <c r="AJ208" s="270" t="s">
        <v>1676</v>
      </c>
      <c r="AK208" s="270">
        <v>10</v>
      </c>
      <c r="AL208" s="270">
        <v>0</v>
      </c>
      <c r="AM208" s="270">
        <v>0</v>
      </c>
      <c r="AN208" s="270">
        <v>0</v>
      </c>
      <c r="AO208" s="270">
        <v>0</v>
      </c>
      <c r="AP208" s="270" t="s">
        <v>1676</v>
      </c>
      <c r="AQ208" s="270">
        <v>70</v>
      </c>
      <c r="AR208" s="270">
        <v>0</v>
      </c>
      <c r="AS208" s="270" t="s">
        <v>1676</v>
      </c>
      <c r="AT208" s="270">
        <v>0</v>
      </c>
      <c r="AU208" s="270">
        <v>0</v>
      </c>
      <c r="AV208" s="270">
        <v>0</v>
      </c>
      <c r="AW208" s="270">
        <v>85</v>
      </c>
      <c r="AX208" s="270">
        <v>215</v>
      </c>
      <c r="AY208" s="270">
        <v>135</v>
      </c>
      <c r="AZ208" s="270">
        <v>95</v>
      </c>
      <c r="BA208" s="270">
        <v>2695</v>
      </c>
      <c r="BB208" s="270">
        <v>4115</v>
      </c>
      <c r="BC208" s="270">
        <v>50</v>
      </c>
      <c r="BD208" s="270">
        <v>225</v>
      </c>
      <c r="BE208" s="270">
        <v>370</v>
      </c>
      <c r="BF208" s="270">
        <v>60</v>
      </c>
      <c r="BG208" s="270">
        <v>1655</v>
      </c>
      <c r="BH208" s="270">
        <v>535</v>
      </c>
      <c r="BI208" s="270" t="s">
        <v>1676</v>
      </c>
      <c r="BJ208" s="270" t="s">
        <v>1676</v>
      </c>
      <c r="BK208" s="270">
        <v>295</v>
      </c>
      <c r="BL208" s="270">
        <v>150</v>
      </c>
      <c r="BM208" s="270">
        <v>45</v>
      </c>
      <c r="BN208" s="270">
        <v>55</v>
      </c>
      <c r="BO208" s="270">
        <v>2370</v>
      </c>
      <c r="BP208" s="270">
        <v>105</v>
      </c>
      <c r="BQ208" s="270">
        <v>0</v>
      </c>
      <c r="BR208" s="270">
        <v>0</v>
      </c>
      <c r="BS208" s="270" t="s">
        <v>1676</v>
      </c>
      <c r="BT208" s="270">
        <v>835</v>
      </c>
      <c r="BU208" s="270">
        <v>345</v>
      </c>
      <c r="BV208" s="270"/>
      <c r="BW208" s="270">
        <v>75</v>
      </c>
      <c r="BX208" s="270" t="s">
        <v>1676</v>
      </c>
      <c r="BY208" s="270">
        <v>95</v>
      </c>
      <c r="BZ208" s="270">
        <v>75</v>
      </c>
      <c r="CA208" s="270" t="s">
        <v>1676</v>
      </c>
      <c r="CB208" s="270">
        <v>15</v>
      </c>
      <c r="CC208" s="270">
        <v>0</v>
      </c>
      <c r="CD208" s="270">
        <v>100</v>
      </c>
      <c r="CE208" s="270" t="s">
        <v>1676</v>
      </c>
      <c r="CF208" s="270">
        <v>80</v>
      </c>
      <c r="CG208" s="270">
        <v>6795</v>
      </c>
      <c r="CH208" s="270">
        <v>0</v>
      </c>
      <c r="CI208" s="270" t="s">
        <v>1676</v>
      </c>
      <c r="CJ208" s="270">
        <v>0</v>
      </c>
      <c r="CK208" s="270">
        <v>0</v>
      </c>
      <c r="CL208" s="270">
        <v>0</v>
      </c>
      <c r="CM208" s="270">
        <v>0</v>
      </c>
      <c r="CN208" s="270">
        <v>0</v>
      </c>
      <c r="CO208" s="270">
        <v>0</v>
      </c>
      <c r="CP208" s="270">
        <v>0</v>
      </c>
      <c r="CQ208" s="270">
        <v>0</v>
      </c>
      <c r="CR208" s="270">
        <v>0</v>
      </c>
      <c r="CS208" s="270">
        <v>0</v>
      </c>
      <c r="CT208" s="270">
        <v>0</v>
      </c>
      <c r="CU208" s="270">
        <v>0</v>
      </c>
      <c r="CV208" s="270">
        <v>0</v>
      </c>
      <c r="CW208" s="270">
        <v>0</v>
      </c>
      <c r="CX208" s="270">
        <v>0</v>
      </c>
      <c r="CY208" s="270">
        <v>0</v>
      </c>
      <c r="CZ208" s="270">
        <v>0</v>
      </c>
      <c r="DA208" s="270">
        <v>160</v>
      </c>
      <c r="DB208" s="270">
        <v>0</v>
      </c>
      <c r="DC208" s="270" t="s">
        <v>1676</v>
      </c>
      <c r="DD208" s="270">
        <v>0</v>
      </c>
      <c r="DE208" s="270">
        <v>0</v>
      </c>
      <c r="DF208" s="270">
        <v>455</v>
      </c>
      <c r="DG208" s="270">
        <v>0</v>
      </c>
      <c r="DH208" s="270">
        <v>0</v>
      </c>
      <c r="DI208" s="270">
        <v>0</v>
      </c>
      <c r="DJ208" s="270">
        <v>0</v>
      </c>
      <c r="DK208" s="270">
        <v>0</v>
      </c>
      <c r="DL208" s="270">
        <v>0</v>
      </c>
      <c r="DM208" s="270">
        <v>830</v>
      </c>
      <c r="DN208" s="270">
        <v>0</v>
      </c>
      <c r="DO208" s="270">
        <v>0</v>
      </c>
      <c r="DP208" s="270">
        <v>0</v>
      </c>
      <c r="DQ208" s="270"/>
      <c r="DR208" s="270">
        <v>0</v>
      </c>
      <c r="DS208" s="270">
        <v>0</v>
      </c>
      <c r="DT208" s="270">
        <v>0</v>
      </c>
      <c r="DU208" s="270">
        <v>0</v>
      </c>
      <c r="DV208" s="270">
        <v>0</v>
      </c>
      <c r="DW208" s="270">
        <v>0</v>
      </c>
      <c r="DX208" s="270">
        <v>0</v>
      </c>
      <c r="DY208" s="270">
        <v>0</v>
      </c>
      <c r="DZ208" s="270">
        <v>0</v>
      </c>
      <c r="EA208" s="270">
        <v>185</v>
      </c>
      <c r="EB208" s="270">
        <v>0</v>
      </c>
      <c r="EC208" s="270">
        <v>2235</v>
      </c>
      <c r="ED208" s="270">
        <v>0</v>
      </c>
      <c r="EE208" s="270">
        <v>0</v>
      </c>
      <c r="EF208" s="270">
        <v>1110</v>
      </c>
      <c r="EG208" s="270">
        <v>0</v>
      </c>
      <c r="EH208" s="270">
        <v>0</v>
      </c>
      <c r="EI208" s="270">
        <v>0</v>
      </c>
      <c r="EJ208" s="270">
        <v>0</v>
      </c>
      <c r="EK208" s="270">
        <v>0</v>
      </c>
      <c r="EL208" s="270">
        <v>0</v>
      </c>
      <c r="EM208" s="270">
        <v>0</v>
      </c>
      <c r="EN208" s="270">
        <v>0</v>
      </c>
      <c r="EO208" s="270">
        <v>210</v>
      </c>
      <c r="EP208" s="270">
        <v>2085</v>
      </c>
      <c r="EQ208" s="270">
        <v>0</v>
      </c>
      <c r="ER208" s="270">
        <v>180</v>
      </c>
      <c r="ES208" s="270">
        <v>0</v>
      </c>
      <c r="ET208" s="270">
        <v>285</v>
      </c>
      <c r="EU208" s="270">
        <v>75</v>
      </c>
      <c r="EV208" s="270">
        <v>0</v>
      </c>
      <c r="EW208" s="270">
        <v>0</v>
      </c>
      <c r="EX208" s="270">
        <v>0</v>
      </c>
      <c r="EY208" s="270">
        <v>0</v>
      </c>
      <c r="EZ208" s="270">
        <v>0</v>
      </c>
      <c r="FA208" s="270">
        <v>0</v>
      </c>
      <c r="FB208" s="270">
        <v>0</v>
      </c>
      <c r="FC208" s="270">
        <v>0</v>
      </c>
      <c r="FD208" s="270">
        <v>0</v>
      </c>
      <c r="FE208" s="270">
        <v>0</v>
      </c>
      <c r="FF208" s="270">
        <v>0</v>
      </c>
      <c r="FG208" s="270">
        <v>0</v>
      </c>
      <c r="FH208" s="270">
        <v>0</v>
      </c>
      <c r="FI208" s="270">
        <v>0</v>
      </c>
      <c r="FJ208" s="270">
        <v>0</v>
      </c>
      <c r="FK208" s="270">
        <v>10</v>
      </c>
      <c r="FL208" s="351">
        <v>3700</v>
      </c>
      <c r="FM208" s="323">
        <v>680</v>
      </c>
      <c r="FN208" s="324">
        <v>1305</v>
      </c>
      <c r="FO208" s="270"/>
      <c r="FP208" s="89"/>
      <c r="FQ208" s="270"/>
      <c r="FR208" s="319"/>
      <c r="FS208" s="319"/>
      <c r="FT208" s="319"/>
      <c r="FU208" s="319"/>
      <c r="FV208" s="319"/>
      <c r="FW208" s="319"/>
      <c r="FX208" s="319"/>
      <c r="FY208" s="319"/>
      <c r="FZ208" s="319"/>
      <c r="GA208" s="319"/>
      <c r="GB208" s="319"/>
      <c r="GC208" s="319"/>
      <c r="GD208" s="319"/>
      <c r="GE208" s="319"/>
      <c r="GF208" s="319"/>
      <c r="GG208" s="319"/>
      <c r="GH208" s="319"/>
      <c r="GI208" s="319"/>
      <c r="GJ208" s="319"/>
      <c r="GK208" s="319"/>
      <c r="GL208" s="319"/>
      <c r="GM208" s="319"/>
      <c r="GN208" s="319"/>
      <c r="GO208" s="319"/>
      <c r="GP208" s="319"/>
      <c r="GQ208" s="319"/>
      <c r="GR208" s="319"/>
      <c r="GS208" s="319"/>
      <c r="GT208" s="319"/>
      <c r="GU208" s="319"/>
      <c r="GV208" s="319"/>
      <c r="GW208" s="319"/>
      <c r="GX208" s="319"/>
      <c r="GY208" s="319"/>
      <c r="GZ208" s="319"/>
      <c r="HA208" s="319"/>
      <c r="HB208" s="319"/>
      <c r="HC208" s="319"/>
      <c r="HD208" s="319"/>
      <c r="HE208" s="319"/>
      <c r="HF208" s="319"/>
      <c r="HG208" s="319"/>
      <c r="HH208" s="319"/>
      <c r="HI208" s="319"/>
      <c r="HJ208" s="319"/>
      <c r="HK208" s="319"/>
      <c r="HL208" s="319"/>
      <c r="HM208" s="319"/>
      <c r="HN208" s="319"/>
      <c r="HO208" s="319"/>
      <c r="HP208" s="319"/>
      <c r="HQ208" s="319"/>
      <c r="HR208" s="319"/>
      <c r="HS208" s="319"/>
      <c r="HT208" s="319"/>
      <c r="HU208" s="319"/>
      <c r="HV208" s="319"/>
      <c r="HW208" s="319"/>
      <c r="HX208" s="319"/>
      <c r="HY208" s="319"/>
      <c r="HZ208" s="319"/>
      <c r="IA208" s="319"/>
      <c r="IB208" s="319"/>
      <c r="IC208" s="319"/>
      <c r="ID208" s="319"/>
      <c r="IE208" s="319"/>
      <c r="IF208" s="319"/>
      <c r="IG208" s="318"/>
    </row>
    <row r="209" spans="1:241" ht="12.75" customHeight="1" x14ac:dyDescent="0.2">
      <c r="A209" s="370" t="s">
        <v>1600</v>
      </c>
      <c r="B209" s="270">
        <v>125</v>
      </c>
      <c r="C209" s="270">
        <v>125</v>
      </c>
      <c r="D209" s="270">
        <v>95</v>
      </c>
      <c r="E209" s="270">
        <v>35</v>
      </c>
      <c r="F209" s="270">
        <v>0</v>
      </c>
      <c r="G209" s="270">
        <v>0</v>
      </c>
      <c r="H209" s="270">
        <v>125</v>
      </c>
      <c r="I209" s="270">
        <v>0</v>
      </c>
      <c r="J209" s="270">
        <v>125</v>
      </c>
      <c r="K209" s="270">
        <v>0</v>
      </c>
      <c r="L209" s="270" t="s">
        <v>1676</v>
      </c>
      <c r="M209" s="270">
        <v>0</v>
      </c>
      <c r="N209" s="270" t="s">
        <v>1676</v>
      </c>
      <c r="O209" s="270">
        <v>0</v>
      </c>
      <c r="P209" s="270">
        <v>0</v>
      </c>
      <c r="Q209" s="270">
        <v>0</v>
      </c>
      <c r="R209" s="270">
        <v>0</v>
      </c>
      <c r="S209" s="270">
        <v>0</v>
      </c>
      <c r="T209" s="270">
        <v>0</v>
      </c>
      <c r="W209" s="270" t="s">
        <v>1676</v>
      </c>
      <c r="X209" s="270">
        <v>61.889763779527556</v>
      </c>
      <c r="Y209" s="270">
        <v>0</v>
      </c>
      <c r="Z209" s="270">
        <v>10</v>
      </c>
      <c r="AA209" s="270">
        <v>10</v>
      </c>
      <c r="AB209" s="270">
        <v>25</v>
      </c>
      <c r="AC209" s="270">
        <v>50</v>
      </c>
      <c r="AD209" s="270">
        <v>30</v>
      </c>
      <c r="AE209" s="270" t="s">
        <v>1676</v>
      </c>
      <c r="AF209" s="270" t="s">
        <v>1676</v>
      </c>
      <c r="AG209" s="270">
        <v>0</v>
      </c>
      <c r="AH209" s="270">
        <v>0</v>
      </c>
      <c r="AI209" s="270">
        <v>0</v>
      </c>
      <c r="AJ209" s="270">
        <v>0</v>
      </c>
      <c r="AK209" s="270">
        <v>0</v>
      </c>
      <c r="AL209" s="270">
        <v>0</v>
      </c>
      <c r="AM209" s="270">
        <v>0</v>
      </c>
      <c r="AN209" s="270">
        <v>0</v>
      </c>
      <c r="AO209" s="270">
        <v>0</v>
      </c>
      <c r="AP209" s="270">
        <v>0</v>
      </c>
      <c r="AQ209" s="270">
        <v>0</v>
      </c>
      <c r="AR209" s="270">
        <v>0</v>
      </c>
      <c r="AS209" s="270">
        <v>0</v>
      </c>
      <c r="AT209" s="270">
        <v>0</v>
      </c>
      <c r="AU209" s="270">
        <v>0</v>
      </c>
      <c r="AV209" s="270" t="s">
        <v>1676</v>
      </c>
      <c r="AW209" s="270">
        <v>105</v>
      </c>
      <c r="AX209" s="270">
        <v>0</v>
      </c>
      <c r="AY209" s="270">
        <v>0</v>
      </c>
      <c r="AZ209" s="270">
        <v>15</v>
      </c>
      <c r="BA209" s="270" t="s">
        <v>1676</v>
      </c>
      <c r="BB209" s="270">
        <v>0</v>
      </c>
      <c r="BC209" s="270">
        <v>0</v>
      </c>
      <c r="BD209" s="270">
        <v>0</v>
      </c>
      <c r="BE209" s="270">
        <v>0</v>
      </c>
      <c r="BF209" s="270">
        <v>0</v>
      </c>
      <c r="BG209" s="270">
        <v>0</v>
      </c>
      <c r="BH209" s="270" t="s">
        <v>1676</v>
      </c>
      <c r="BI209" s="270">
        <v>0</v>
      </c>
      <c r="BJ209" s="270">
        <v>0</v>
      </c>
      <c r="BK209" s="270">
        <v>0</v>
      </c>
      <c r="BL209" s="270">
        <v>0</v>
      </c>
      <c r="BM209" s="270">
        <v>105</v>
      </c>
      <c r="BN209" s="270" t="s">
        <v>1676</v>
      </c>
      <c r="BO209" s="270">
        <v>20</v>
      </c>
      <c r="BP209" s="270">
        <v>0</v>
      </c>
      <c r="BQ209" s="270">
        <v>0</v>
      </c>
      <c r="BR209" s="270">
        <v>0</v>
      </c>
      <c r="BS209" s="270">
        <v>0</v>
      </c>
      <c r="BT209" s="270">
        <v>0</v>
      </c>
      <c r="BU209" s="270">
        <v>0</v>
      </c>
      <c r="BV209" s="270"/>
      <c r="BW209" s="270">
        <v>0</v>
      </c>
      <c r="BX209" s="270">
        <v>0</v>
      </c>
      <c r="BY209" s="270">
        <v>0</v>
      </c>
      <c r="BZ209" s="270">
        <v>0</v>
      </c>
      <c r="CA209" s="270">
        <v>0</v>
      </c>
      <c r="CB209" s="270">
        <v>0</v>
      </c>
      <c r="CC209" s="270">
        <v>0</v>
      </c>
      <c r="CD209" s="270" t="s">
        <v>1676</v>
      </c>
      <c r="CE209" s="270">
        <v>0</v>
      </c>
      <c r="CF209" s="270">
        <v>0</v>
      </c>
      <c r="CG209" s="270">
        <v>125</v>
      </c>
      <c r="CH209" s="270">
        <v>0</v>
      </c>
      <c r="CI209" s="270">
        <v>105</v>
      </c>
      <c r="CJ209" s="270">
        <v>0</v>
      </c>
      <c r="CK209" s="270">
        <v>25</v>
      </c>
      <c r="CL209" s="270">
        <v>0</v>
      </c>
      <c r="CM209" s="270">
        <v>0</v>
      </c>
      <c r="CN209" s="270">
        <v>0</v>
      </c>
      <c r="CO209" s="270">
        <v>0</v>
      </c>
      <c r="CP209" s="270">
        <v>0</v>
      </c>
      <c r="CQ209" s="270">
        <v>0</v>
      </c>
      <c r="CR209" s="270">
        <v>0</v>
      </c>
      <c r="CS209" s="270">
        <v>0</v>
      </c>
      <c r="CT209" s="270">
        <v>0</v>
      </c>
      <c r="CU209" s="270">
        <v>0</v>
      </c>
      <c r="CV209" s="270">
        <v>0</v>
      </c>
      <c r="CW209" s="270">
        <v>0</v>
      </c>
      <c r="CX209" s="270">
        <v>0</v>
      </c>
      <c r="CY209" s="270">
        <v>0</v>
      </c>
      <c r="CZ209" s="270">
        <v>0</v>
      </c>
      <c r="DA209" s="270">
        <v>0</v>
      </c>
      <c r="DB209" s="270">
        <v>0</v>
      </c>
      <c r="DC209" s="270">
        <v>0</v>
      </c>
      <c r="DD209" s="270">
        <v>0</v>
      </c>
      <c r="DE209" s="270">
        <v>0</v>
      </c>
      <c r="DF209" s="270">
        <v>0</v>
      </c>
      <c r="DG209" s="270">
        <v>0</v>
      </c>
      <c r="DH209" s="270">
        <v>0</v>
      </c>
      <c r="DI209" s="270">
        <v>0</v>
      </c>
      <c r="DJ209" s="270">
        <v>0</v>
      </c>
      <c r="DK209" s="270">
        <v>0</v>
      </c>
      <c r="DL209" s="270">
        <v>0</v>
      </c>
      <c r="DM209" s="270">
        <v>0</v>
      </c>
      <c r="DN209" s="270">
        <v>0</v>
      </c>
      <c r="DO209" s="270">
        <v>0</v>
      </c>
      <c r="DP209" s="270">
        <v>0</v>
      </c>
      <c r="DQ209" s="270"/>
      <c r="DR209" s="270">
        <v>0</v>
      </c>
      <c r="DS209" s="270">
        <v>0</v>
      </c>
      <c r="DT209" s="270">
        <v>0</v>
      </c>
      <c r="DU209" s="270">
        <v>0</v>
      </c>
      <c r="DV209" s="270">
        <v>0</v>
      </c>
      <c r="DW209" s="270">
        <v>0</v>
      </c>
      <c r="DX209" s="270">
        <v>0</v>
      </c>
      <c r="DY209" s="270">
        <v>0</v>
      </c>
      <c r="DZ209" s="270">
        <v>0</v>
      </c>
      <c r="EA209" s="270">
        <v>0</v>
      </c>
      <c r="EB209" s="270">
        <v>0</v>
      </c>
      <c r="EC209" s="270">
        <v>0</v>
      </c>
      <c r="ED209" s="270">
        <v>0</v>
      </c>
      <c r="EE209" s="270">
        <v>0</v>
      </c>
      <c r="EF209" s="270">
        <v>0</v>
      </c>
      <c r="EG209" s="270">
        <v>0</v>
      </c>
      <c r="EH209" s="270">
        <v>0</v>
      </c>
      <c r="EI209" s="270">
        <v>0</v>
      </c>
      <c r="EJ209" s="270">
        <v>0</v>
      </c>
      <c r="EK209" s="270">
        <v>0</v>
      </c>
      <c r="EL209" s="270">
        <v>0</v>
      </c>
      <c r="EM209" s="270">
        <v>0</v>
      </c>
      <c r="EN209" s="270">
        <v>0</v>
      </c>
      <c r="EO209" s="270">
        <v>0</v>
      </c>
      <c r="EP209" s="270">
        <v>0</v>
      </c>
      <c r="EQ209" s="270">
        <v>0</v>
      </c>
      <c r="ER209" s="270">
        <v>0</v>
      </c>
      <c r="ES209" s="270">
        <v>0</v>
      </c>
      <c r="ET209" s="270">
        <v>0</v>
      </c>
      <c r="EU209" s="270">
        <v>0</v>
      </c>
      <c r="EV209" s="270">
        <v>0</v>
      </c>
      <c r="EW209" s="270">
        <v>0</v>
      </c>
      <c r="EX209" s="270">
        <v>0</v>
      </c>
      <c r="EY209" s="270">
        <v>0</v>
      </c>
      <c r="EZ209" s="270">
        <v>0</v>
      </c>
      <c r="FA209" s="270">
        <v>0</v>
      </c>
      <c r="FB209" s="270">
        <v>0</v>
      </c>
      <c r="FC209" s="270">
        <v>0</v>
      </c>
      <c r="FD209" s="270">
        <v>0</v>
      </c>
      <c r="FE209" s="270">
        <v>0</v>
      </c>
      <c r="FF209" s="270">
        <v>0</v>
      </c>
      <c r="FG209" s="270">
        <v>0</v>
      </c>
      <c r="FH209" s="270">
        <v>0</v>
      </c>
      <c r="FI209" s="270">
        <v>0</v>
      </c>
      <c r="FJ209" s="270">
        <v>0</v>
      </c>
      <c r="FK209" s="270">
        <v>0</v>
      </c>
      <c r="FL209" s="351">
        <v>125</v>
      </c>
      <c r="FM209" s="323">
        <v>0</v>
      </c>
      <c r="FN209" s="324" t="s">
        <v>1676</v>
      </c>
      <c r="FO209" s="270"/>
      <c r="FP209" s="89"/>
      <c r="FQ209" s="270"/>
      <c r="FR209" s="319"/>
      <c r="FS209" s="319"/>
      <c r="FT209" s="319"/>
      <c r="FU209" s="319"/>
      <c r="FV209" s="319"/>
      <c r="FW209" s="319"/>
      <c r="FX209" s="319"/>
      <c r="FY209" s="319"/>
      <c r="FZ209" s="319"/>
      <c r="GA209" s="319"/>
      <c r="GB209" s="319"/>
      <c r="GC209" s="319"/>
      <c r="GD209" s="319"/>
      <c r="GE209" s="319"/>
      <c r="GF209" s="319"/>
      <c r="GG209" s="319"/>
      <c r="GH209" s="319"/>
      <c r="GI209" s="319"/>
      <c r="GJ209" s="319"/>
      <c r="GK209" s="319"/>
      <c r="GL209" s="319"/>
      <c r="GM209" s="319"/>
      <c r="GN209" s="319"/>
      <c r="GO209" s="319"/>
      <c r="GP209" s="319"/>
      <c r="GQ209" s="319"/>
      <c r="GR209" s="319"/>
      <c r="GS209" s="319"/>
      <c r="GT209" s="319"/>
      <c r="GU209" s="319"/>
      <c r="GV209" s="319"/>
      <c r="GW209" s="319"/>
      <c r="GX209" s="319"/>
      <c r="GY209" s="319"/>
      <c r="GZ209" s="319"/>
      <c r="HA209" s="319"/>
      <c r="HB209" s="319"/>
      <c r="HC209" s="319"/>
      <c r="HD209" s="319"/>
      <c r="HE209" s="319"/>
      <c r="HF209" s="319"/>
      <c r="HG209" s="319"/>
      <c r="HH209" s="319"/>
      <c r="HI209" s="319"/>
      <c r="HJ209" s="319"/>
      <c r="HK209" s="319"/>
      <c r="HL209" s="319"/>
      <c r="HM209" s="319"/>
      <c r="HN209" s="319"/>
      <c r="HO209" s="319"/>
      <c r="HP209" s="319"/>
      <c r="HQ209" s="319"/>
      <c r="HR209" s="319"/>
      <c r="HS209" s="319"/>
      <c r="HT209" s="319"/>
      <c r="HU209" s="319"/>
      <c r="HV209" s="319"/>
      <c r="HW209" s="319"/>
      <c r="HX209" s="319"/>
      <c r="HY209" s="319"/>
      <c r="HZ209" s="319"/>
      <c r="IA209" s="319"/>
      <c r="IB209" s="319"/>
      <c r="IC209" s="319"/>
      <c r="ID209" s="319"/>
      <c r="IE209" s="319"/>
      <c r="IF209" s="319"/>
      <c r="IG209" s="318"/>
    </row>
    <row r="210" spans="1:241" ht="12.75" customHeight="1" x14ac:dyDescent="0.2">
      <c r="A210" s="370" t="s">
        <v>395</v>
      </c>
      <c r="B210" s="270">
        <v>99405</v>
      </c>
      <c r="C210" s="270">
        <v>77900</v>
      </c>
      <c r="D210" s="270">
        <v>34005</v>
      </c>
      <c r="E210" s="270">
        <v>43895</v>
      </c>
      <c r="F210" s="270">
        <v>38705</v>
      </c>
      <c r="G210" s="270">
        <v>11390</v>
      </c>
      <c r="H210" s="270">
        <v>20130</v>
      </c>
      <c r="I210" s="270">
        <v>71735</v>
      </c>
      <c r="J210" s="270">
        <v>27675</v>
      </c>
      <c r="K210" s="270">
        <v>178550</v>
      </c>
      <c r="L210" s="270">
        <v>64.273472054684362</v>
      </c>
      <c r="M210" s="270">
        <v>9175</v>
      </c>
      <c r="N210" s="270">
        <v>4445</v>
      </c>
      <c r="O210" s="270">
        <v>1615</v>
      </c>
      <c r="P210" s="270">
        <v>2785</v>
      </c>
      <c r="Q210" s="270">
        <v>1275</v>
      </c>
      <c r="R210" s="270">
        <v>540</v>
      </c>
      <c r="S210" s="270">
        <v>60</v>
      </c>
      <c r="T210" s="270">
        <v>10</v>
      </c>
      <c r="U210" s="270">
        <v>3.4690513797268419</v>
      </c>
      <c r="V210" s="270">
        <v>1</v>
      </c>
      <c r="W210" s="270">
        <v>33</v>
      </c>
      <c r="X210" s="270">
        <v>52.656642025035978</v>
      </c>
      <c r="Y210" s="270">
        <v>10490</v>
      </c>
      <c r="Z210" s="270">
        <v>10750</v>
      </c>
      <c r="AA210" s="270">
        <v>14990</v>
      </c>
      <c r="AB210" s="270">
        <v>16380</v>
      </c>
      <c r="AC210" s="270">
        <v>22405</v>
      </c>
      <c r="AD210" s="270">
        <v>19970</v>
      </c>
      <c r="AE210" s="270">
        <v>4075</v>
      </c>
      <c r="AF210" s="270">
        <v>720</v>
      </c>
      <c r="AG210" s="270">
        <v>555</v>
      </c>
      <c r="AH210" s="270">
        <v>1480</v>
      </c>
      <c r="AI210" s="270">
        <v>435</v>
      </c>
      <c r="AJ210" s="270">
        <v>1705</v>
      </c>
      <c r="AK210" s="270">
        <v>860</v>
      </c>
      <c r="AL210" s="270">
        <v>3235</v>
      </c>
      <c r="AM210" s="270">
        <v>5470</v>
      </c>
      <c r="AN210" s="270">
        <v>840</v>
      </c>
      <c r="AO210" s="270">
        <v>795</v>
      </c>
      <c r="AP210" s="270">
        <v>345</v>
      </c>
      <c r="AQ210" s="270">
        <v>3330</v>
      </c>
      <c r="AR210" s="270">
        <v>295</v>
      </c>
      <c r="AS210" s="270">
        <v>265</v>
      </c>
      <c r="AT210" s="270">
        <v>1200</v>
      </c>
      <c r="AU210" s="270">
        <v>3545</v>
      </c>
      <c r="AV210" s="270">
        <v>1520</v>
      </c>
      <c r="AW210" s="270">
        <v>1310</v>
      </c>
      <c r="AX210" s="270">
        <v>9445</v>
      </c>
      <c r="AY210" s="270">
        <v>400</v>
      </c>
      <c r="AZ210" s="270">
        <v>2765</v>
      </c>
      <c r="BA210" s="270">
        <v>9130</v>
      </c>
      <c r="BB210" s="270">
        <v>49770</v>
      </c>
      <c r="BC210" s="270">
        <v>2790</v>
      </c>
      <c r="BD210" s="270">
        <v>11070</v>
      </c>
      <c r="BE210" s="270">
        <v>1395</v>
      </c>
      <c r="BF210" s="270">
        <v>1340</v>
      </c>
      <c r="BG210" s="270">
        <v>330</v>
      </c>
      <c r="BH210" s="270">
        <v>735</v>
      </c>
      <c r="BI210" s="270">
        <v>1565</v>
      </c>
      <c r="BJ210" s="270">
        <v>450</v>
      </c>
      <c r="BK210" s="270">
        <v>2950</v>
      </c>
      <c r="BL210" s="270">
        <v>5780</v>
      </c>
      <c r="BM210" s="270">
        <v>9260</v>
      </c>
      <c r="BN210" s="270">
        <v>1265</v>
      </c>
      <c r="BO210" s="270">
        <v>3410</v>
      </c>
      <c r="BP210" s="270">
        <v>4020</v>
      </c>
      <c r="BQ210" s="270">
        <v>6940</v>
      </c>
      <c r="BR210" s="270">
        <v>480</v>
      </c>
      <c r="BS210" s="270">
        <v>155</v>
      </c>
      <c r="BT210" s="270">
        <v>17995</v>
      </c>
      <c r="BU210" s="270">
        <v>4030</v>
      </c>
      <c r="BV210" s="270"/>
      <c r="BW210" s="270">
        <v>1950</v>
      </c>
      <c r="BX210" s="270">
        <v>280</v>
      </c>
      <c r="BY210" s="270">
        <v>3365</v>
      </c>
      <c r="BZ210" s="270">
        <v>360</v>
      </c>
      <c r="CA210" s="270">
        <v>125</v>
      </c>
      <c r="CB210" s="270">
        <v>10</v>
      </c>
      <c r="CC210" s="270" t="s">
        <v>1676</v>
      </c>
      <c r="CD210" s="270">
        <v>1215</v>
      </c>
      <c r="CE210" s="270">
        <v>75</v>
      </c>
      <c r="CF210" s="270">
        <v>90</v>
      </c>
      <c r="CG210" s="270">
        <v>72370</v>
      </c>
      <c r="CH210" s="270">
        <v>0</v>
      </c>
      <c r="CI210" s="270">
        <v>10765</v>
      </c>
      <c r="CJ210" s="270">
        <v>3450</v>
      </c>
      <c r="CK210" s="270">
        <v>4845</v>
      </c>
      <c r="CL210" s="270">
        <v>1605</v>
      </c>
      <c r="CM210" s="270">
        <v>1525</v>
      </c>
      <c r="CN210" s="270">
        <v>165</v>
      </c>
      <c r="CO210" s="270">
        <v>0</v>
      </c>
      <c r="CP210" s="270">
        <v>0</v>
      </c>
      <c r="CQ210" s="270" t="s">
        <v>1676</v>
      </c>
      <c r="CR210" s="270">
        <v>440</v>
      </c>
      <c r="CS210" s="270">
        <v>0</v>
      </c>
      <c r="CT210" s="270">
        <v>0</v>
      </c>
      <c r="CU210" s="270">
        <v>0</v>
      </c>
      <c r="CV210" s="270">
        <v>0</v>
      </c>
      <c r="CW210" s="270">
        <v>0</v>
      </c>
      <c r="CX210" s="270">
        <v>0</v>
      </c>
      <c r="CY210" s="270">
        <v>10</v>
      </c>
      <c r="CZ210" s="270">
        <v>8935</v>
      </c>
      <c r="DA210" s="270">
        <v>480</v>
      </c>
      <c r="DB210" s="270">
        <v>0</v>
      </c>
      <c r="DC210" s="270">
        <v>26795</v>
      </c>
      <c r="DD210" s="270">
        <v>2685</v>
      </c>
      <c r="DE210" s="270">
        <v>0</v>
      </c>
      <c r="DF210" s="270">
        <v>4365</v>
      </c>
      <c r="DG210" s="270">
        <v>0</v>
      </c>
      <c r="DH210" s="270">
        <v>0</v>
      </c>
      <c r="DI210" s="270">
        <v>0</v>
      </c>
      <c r="DJ210" s="270">
        <v>0</v>
      </c>
      <c r="DK210" s="270">
        <v>0</v>
      </c>
      <c r="DL210" s="270">
        <v>0</v>
      </c>
      <c r="DM210" s="270">
        <v>0</v>
      </c>
      <c r="DN210" s="270">
        <v>0</v>
      </c>
      <c r="DO210" s="270">
        <v>2645</v>
      </c>
      <c r="DP210" s="270">
        <v>0</v>
      </c>
      <c r="DQ210" s="270"/>
      <c r="DR210" s="270" t="s">
        <v>1676</v>
      </c>
      <c r="DS210" s="270">
        <v>1060</v>
      </c>
      <c r="DT210" s="270">
        <v>4475</v>
      </c>
      <c r="DU210" s="270">
        <v>0</v>
      </c>
      <c r="DV210" s="270">
        <v>0</v>
      </c>
      <c r="DW210" s="270">
        <v>0</v>
      </c>
      <c r="DX210" s="270">
        <v>1265</v>
      </c>
      <c r="DY210" s="270">
        <v>2565</v>
      </c>
      <c r="DZ210" s="270">
        <v>0</v>
      </c>
      <c r="EA210" s="270" t="s">
        <v>1676</v>
      </c>
      <c r="EB210" s="270">
        <v>0</v>
      </c>
      <c r="EC210" s="270">
        <v>160</v>
      </c>
      <c r="ED210" s="270">
        <v>8655</v>
      </c>
      <c r="EE210" s="270">
        <v>0</v>
      </c>
      <c r="EF210" s="270">
        <v>0</v>
      </c>
      <c r="EG210" s="270">
        <v>0</v>
      </c>
      <c r="EH210" s="270">
        <v>0</v>
      </c>
      <c r="EI210" s="270">
        <v>0</v>
      </c>
      <c r="EJ210" s="270">
        <v>0</v>
      </c>
      <c r="EK210" s="270">
        <v>8950</v>
      </c>
      <c r="EL210" s="270">
        <v>250</v>
      </c>
      <c r="EM210" s="270">
        <v>0</v>
      </c>
      <c r="EN210" s="270">
        <v>0</v>
      </c>
      <c r="EO210" s="270">
        <v>0</v>
      </c>
      <c r="EP210" s="270">
        <v>0</v>
      </c>
      <c r="EQ210" s="270">
        <v>0</v>
      </c>
      <c r="ER210" s="270">
        <v>0</v>
      </c>
      <c r="ES210" s="270">
        <v>0</v>
      </c>
      <c r="ET210" s="270">
        <v>0</v>
      </c>
      <c r="EU210" s="270">
        <v>990</v>
      </c>
      <c r="EV210" s="270" t="s">
        <v>1676</v>
      </c>
      <c r="EW210" s="270">
        <v>0</v>
      </c>
      <c r="EX210" s="270">
        <v>0</v>
      </c>
      <c r="EY210" s="270">
        <v>0</v>
      </c>
      <c r="EZ210" s="270" t="s">
        <v>1676</v>
      </c>
      <c r="FA210" s="270">
        <v>0</v>
      </c>
      <c r="FB210" s="270">
        <v>0</v>
      </c>
      <c r="FC210" s="270">
        <v>0</v>
      </c>
      <c r="FD210" s="270">
        <v>0</v>
      </c>
      <c r="FE210" s="270">
        <v>0</v>
      </c>
      <c r="FF210" s="270">
        <v>0</v>
      </c>
      <c r="FG210" s="270">
        <v>0</v>
      </c>
      <c r="FH210" s="270">
        <v>0</v>
      </c>
      <c r="FI210" s="270">
        <v>0</v>
      </c>
      <c r="FJ210" s="270">
        <v>1960</v>
      </c>
      <c r="FK210" s="270">
        <v>365</v>
      </c>
      <c r="FL210" s="351">
        <v>49640</v>
      </c>
      <c r="FM210" s="323">
        <v>7675</v>
      </c>
      <c r="FN210" s="324">
        <v>19895</v>
      </c>
      <c r="FO210" s="270"/>
      <c r="FP210" s="89"/>
      <c r="FQ210" s="270"/>
      <c r="FR210" s="319"/>
      <c r="FS210" s="319"/>
      <c r="FT210" s="319"/>
      <c r="FU210" s="319"/>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319"/>
      <c r="GS210" s="319"/>
      <c r="GT210" s="319"/>
      <c r="GU210" s="319"/>
      <c r="GV210" s="319"/>
      <c r="GW210" s="319"/>
      <c r="GX210" s="319"/>
      <c r="GY210" s="319"/>
      <c r="GZ210" s="319"/>
      <c r="HA210" s="319"/>
      <c r="HB210" s="319"/>
      <c r="HC210" s="319"/>
      <c r="HD210" s="319"/>
      <c r="HE210" s="319"/>
      <c r="HF210" s="319"/>
      <c r="HG210" s="319"/>
      <c r="HH210" s="319"/>
      <c r="HI210" s="319"/>
      <c r="HJ210" s="319"/>
      <c r="HK210" s="319"/>
      <c r="HL210" s="319"/>
      <c r="HM210" s="319"/>
      <c r="HN210" s="319"/>
      <c r="HO210" s="319"/>
      <c r="HP210" s="319"/>
      <c r="HQ210" s="319"/>
      <c r="HR210" s="319"/>
      <c r="HS210" s="319"/>
      <c r="HT210" s="319"/>
      <c r="HU210" s="319"/>
      <c r="HV210" s="319"/>
      <c r="HW210" s="319"/>
      <c r="HX210" s="319"/>
      <c r="HY210" s="319"/>
      <c r="HZ210" s="319"/>
      <c r="IA210" s="319"/>
      <c r="IB210" s="319"/>
      <c r="IC210" s="319"/>
      <c r="ID210" s="319"/>
      <c r="IE210" s="319"/>
      <c r="IF210" s="319"/>
      <c r="IG210" s="318"/>
    </row>
    <row r="211" spans="1:241" ht="12.75" customHeight="1" x14ac:dyDescent="0.2">
      <c r="A211" s="370" t="s">
        <v>811</v>
      </c>
      <c r="B211" s="270">
        <v>38665</v>
      </c>
      <c r="C211" s="270">
        <v>38665</v>
      </c>
      <c r="D211" s="270">
        <v>18445</v>
      </c>
      <c r="E211" s="270">
        <v>20215</v>
      </c>
      <c r="F211" s="270">
        <v>2620</v>
      </c>
      <c r="G211" s="270">
        <v>25</v>
      </c>
      <c r="H211" s="270">
        <v>36010</v>
      </c>
      <c r="I211" s="270">
        <v>3760</v>
      </c>
      <c r="J211" s="270">
        <v>34910</v>
      </c>
      <c r="K211" s="270">
        <v>2015</v>
      </c>
      <c r="L211" s="270">
        <v>54.34505810673587</v>
      </c>
      <c r="M211" s="270">
        <v>10715</v>
      </c>
      <c r="N211" s="270">
        <v>11325</v>
      </c>
      <c r="O211" s="270">
        <v>7780</v>
      </c>
      <c r="P211" s="270">
        <v>5340</v>
      </c>
      <c r="Q211" s="270">
        <v>230</v>
      </c>
      <c r="R211" s="270">
        <v>40</v>
      </c>
      <c r="S211" s="270">
        <v>15</v>
      </c>
      <c r="T211" s="270" t="s">
        <v>1676</v>
      </c>
      <c r="U211" s="270">
        <v>0.53604682096302203</v>
      </c>
      <c r="V211" s="270">
        <v>0</v>
      </c>
      <c r="W211" s="270">
        <v>48</v>
      </c>
      <c r="X211" s="270">
        <v>62.787547190865411</v>
      </c>
      <c r="Y211" s="270">
        <v>1180</v>
      </c>
      <c r="Z211" s="270">
        <v>2025</v>
      </c>
      <c r="AA211" s="270">
        <v>2945</v>
      </c>
      <c r="AB211" s="270">
        <v>6500</v>
      </c>
      <c r="AC211" s="270">
        <v>14060</v>
      </c>
      <c r="AD211" s="270">
        <v>11135</v>
      </c>
      <c r="AE211" s="270">
        <v>685</v>
      </c>
      <c r="AF211" s="270">
        <v>0</v>
      </c>
      <c r="AG211" s="270">
        <v>0</v>
      </c>
      <c r="AH211" s="270">
        <v>36515</v>
      </c>
      <c r="AI211" s="270">
        <v>0</v>
      </c>
      <c r="AJ211" s="270" t="s">
        <v>1676</v>
      </c>
      <c r="AK211" s="270">
        <v>0</v>
      </c>
      <c r="AL211" s="270">
        <v>0</v>
      </c>
      <c r="AM211" s="270">
        <v>0</v>
      </c>
      <c r="AN211" s="270">
        <v>0</v>
      </c>
      <c r="AO211" s="270">
        <v>0</v>
      </c>
      <c r="AP211" s="270">
        <v>10</v>
      </c>
      <c r="AQ211" s="270">
        <v>0</v>
      </c>
      <c r="AR211" s="270">
        <v>0</v>
      </c>
      <c r="AS211" s="270">
        <v>0</v>
      </c>
      <c r="AT211" s="270">
        <v>0</v>
      </c>
      <c r="AU211" s="270">
        <v>0</v>
      </c>
      <c r="AV211" s="270">
        <v>15</v>
      </c>
      <c r="AW211" s="270">
        <v>0</v>
      </c>
      <c r="AX211" s="270" t="s">
        <v>1676</v>
      </c>
      <c r="AY211" s="270">
        <v>0</v>
      </c>
      <c r="AZ211" s="270">
        <v>0</v>
      </c>
      <c r="BA211" s="270">
        <v>230</v>
      </c>
      <c r="BB211" s="270">
        <v>1890</v>
      </c>
      <c r="BC211" s="270">
        <v>10</v>
      </c>
      <c r="BD211" s="270">
        <v>1130</v>
      </c>
      <c r="BE211" s="270" t="s">
        <v>1676</v>
      </c>
      <c r="BF211" s="270">
        <v>30</v>
      </c>
      <c r="BG211" s="270">
        <v>0</v>
      </c>
      <c r="BH211" s="270">
        <v>25</v>
      </c>
      <c r="BI211" s="270">
        <v>35950</v>
      </c>
      <c r="BJ211" s="270" t="s">
        <v>1676</v>
      </c>
      <c r="BK211" s="270" t="s">
        <v>1676</v>
      </c>
      <c r="BL211" s="270" t="s">
        <v>1676</v>
      </c>
      <c r="BM211" s="270">
        <v>0</v>
      </c>
      <c r="BN211" s="270">
        <v>120</v>
      </c>
      <c r="BO211" s="270">
        <v>10</v>
      </c>
      <c r="BP211" s="270">
        <v>0</v>
      </c>
      <c r="BQ211" s="270">
        <v>0</v>
      </c>
      <c r="BR211" s="270">
        <v>0</v>
      </c>
      <c r="BS211" s="270">
        <v>505</v>
      </c>
      <c r="BT211" s="270">
        <v>10</v>
      </c>
      <c r="BU211" s="270">
        <v>670</v>
      </c>
      <c r="BV211" s="270"/>
      <c r="BW211" s="270">
        <v>190</v>
      </c>
      <c r="BX211" s="270" t="s">
        <v>1676</v>
      </c>
      <c r="BY211" s="270">
        <v>130</v>
      </c>
      <c r="BZ211" s="270">
        <v>0</v>
      </c>
      <c r="CA211" s="270">
        <v>10</v>
      </c>
      <c r="CB211" s="270" t="s">
        <v>1676</v>
      </c>
      <c r="CC211" s="270">
        <v>0</v>
      </c>
      <c r="CD211" s="270">
        <v>2070</v>
      </c>
      <c r="CE211" s="270">
        <v>415</v>
      </c>
      <c r="CF211" s="270">
        <v>0</v>
      </c>
      <c r="CG211" s="270">
        <v>36035</v>
      </c>
      <c r="CH211" s="270">
        <v>0</v>
      </c>
      <c r="CI211" s="270">
        <v>0</v>
      </c>
      <c r="CJ211" s="270">
        <v>0</v>
      </c>
      <c r="CK211" s="270">
        <v>0</v>
      </c>
      <c r="CL211" s="270">
        <v>0</v>
      </c>
      <c r="CM211" s="270">
        <v>38190</v>
      </c>
      <c r="CN211" s="270">
        <v>0</v>
      </c>
      <c r="CO211" s="270">
        <v>0</v>
      </c>
      <c r="CP211" s="270">
        <v>0</v>
      </c>
      <c r="CQ211" s="270">
        <v>0</v>
      </c>
      <c r="CR211" s="270">
        <v>0</v>
      </c>
      <c r="CS211" s="270">
        <v>0</v>
      </c>
      <c r="CT211" s="270">
        <v>0</v>
      </c>
      <c r="CU211" s="270">
        <v>0</v>
      </c>
      <c r="CV211" s="270">
        <v>0</v>
      </c>
      <c r="CW211" s="270">
        <v>0</v>
      </c>
      <c r="CX211" s="270">
        <v>0</v>
      </c>
      <c r="CY211" s="270">
        <v>0</v>
      </c>
      <c r="CZ211" s="270">
        <v>0</v>
      </c>
      <c r="DA211" s="270">
        <v>0</v>
      </c>
      <c r="DB211" s="270">
        <v>0</v>
      </c>
      <c r="DC211" s="270">
        <v>0</v>
      </c>
      <c r="DD211" s="270">
        <v>0</v>
      </c>
      <c r="DE211" s="270">
        <v>0</v>
      </c>
      <c r="DF211" s="270">
        <v>0</v>
      </c>
      <c r="DG211" s="270">
        <v>0</v>
      </c>
      <c r="DH211" s="270">
        <v>0</v>
      </c>
      <c r="DI211" s="270">
        <v>0</v>
      </c>
      <c r="DJ211" s="270">
        <v>0</v>
      </c>
      <c r="DK211" s="270">
        <v>0</v>
      </c>
      <c r="DL211" s="270">
        <v>0</v>
      </c>
      <c r="DM211" s="270">
        <v>0</v>
      </c>
      <c r="DN211" s="270">
        <v>0</v>
      </c>
      <c r="DO211" s="270">
        <v>0</v>
      </c>
      <c r="DP211" s="270">
        <v>0</v>
      </c>
      <c r="DQ211" s="270"/>
      <c r="DR211" s="270">
        <v>0</v>
      </c>
      <c r="DS211" s="270">
        <v>0</v>
      </c>
      <c r="DT211" s="270">
        <v>0</v>
      </c>
      <c r="DU211" s="270">
        <v>0</v>
      </c>
      <c r="DV211" s="270">
        <v>0</v>
      </c>
      <c r="DW211" s="270">
        <v>0</v>
      </c>
      <c r="DX211" s="270">
        <v>0</v>
      </c>
      <c r="DY211" s="270">
        <v>480</v>
      </c>
      <c r="DZ211" s="270">
        <v>0</v>
      </c>
      <c r="EA211" s="270">
        <v>0</v>
      </c>
      <c r="EB211" s="270">
        <v>0</v>
      </c>
      <c r="EC211" s="270">
        <v>0</v>
      </c>
      <c r="ED211" s="270">
        <v>0</v>
      </c>
      <c r="EE211" s="270">
        <v>0</v>
      </c>
      <c r="EF211" s="270">
        <v>0</v>
      </c>
      <c r="EG211" s="270">
        <v>0</v>
      </c>
      <c r="EH211" s="270">
        <v>0</v>
      </c>
      <c r="EI211" s="270">
        <v>0</v>
      </c>
      <c r="EJ211" s="270">
        <v>0</v>
      </c>
      <c r="EK211" s="270">
        <v>0</v>
      </c>
      <c r="EL211" s="270">
        <v>0</v>
      </c>
      <c r="EM211" s="270">
        <v>0</v>
      </c>
      <c r="EN211" s="270">
        <v>0</v>
      </c>
      <c r="EO211" s="270">
        <v>0</v>
      </c>
      <c r="EP211" s="270">
        <v>0</v>
      </c>
      <c r="EQ211" s="270">
        <v>0</v>
      </c>
      <c r="ER211" s="270">
        <v>0</v>
      </c>
      <c r="ES211" s="270">
        <v>0</v>
      </c>
      <c r="ET211" s="270">
        <v>0</v>
      </c>
      <c r="EU211" s="270">
        <v>0</v>
      </c>
      <c r="EV211" s="270">
        <v>0</v>
      </c>
      <c r="EW211" s="270">
        <v>0</v>
      </c>
      <c r="EX211" s="270">
        <v>0</v>
      </c>
      <c r="EY211" s="270">
        <v>0</v>
      </c>
      <c r="EZ211" s="270">
        <v>0</v>
      </c>
      <c r="FA211" s="270">
        <v>0</v>
      </c>
      <c r="FB211" s="270">
        <v>0</v>
      </c>
      <c r="FC211" s="270">
        <v>0</v>
      </c>
      <c r="FD211" s="270">
        <v>0</v>
      </c>
      <c r="FE211" s="270">
        <v>0</v>
      </c>
      <c r="FF211" s="270">
        <v>0</v>
      </c>
      <c r="FG211" s="270">
        <v>0</v>
      </c>
      <c r="FH211" s="270">
        <v>0</v>
      </c>
      <c r="FI211" s="270">
        <v>0</v>
      </c>
      <c r="FJ211" s="270">
        <v>0</v>
      </c>
      <c r="FK211" s="270">
        <v>0</v>
      </c>
      <c r="FL211" s="351">
        <v>36775</v>
      </c>
      <c r="FM211" s="323" t="s">
        <v>1676</v>
      </c>
      <c r="FN211" s="324">
        <v>35450</v>
      </c>
      <c r="FO211" s="270"/>
      <c r="FP211" s="89"/>
      <c r="FQ211" s="270"/>
      <c r="FR211" s="319"/>
      <c r="FS211" s="319"/>
      <c r="FT211" s="319"/>
      <c r="FU211" s="319"/>
      <c r="FV211" s="319"/>
      <c r="FW211" s="319"/>
      <c r="FX211" s="319"/>
      <c r="FY211" s="319"/>
      <c r="FZ211" s="319"/>
      <c r="GA211" s="319"/>
      <c r="GB211" s="319"/>
      <c r="GC211" s="319"/>
      <c r="GD211" s="319"/>
      <c r="GE211" s="319"/>
      <c r="GF211" s="319"/>
      <c r="GG211" s="319"/>
      <c r="GH211" s="319"/>
      <c r="GI211" s="319"/>
      <c r="GJ211" s="319"/>
      <c r="GK211" s="319"/>
      <c r="GL211" s="319"/>
      <c r="GM211" s="319"/>
      <c r="GN211" s="319"/>
      <c r="GO211" s="319"/>
      <c r="GP211" s="319"/>
      <c r="GQ211" s="319"/>
      <c r="GR211" s="319"/>
      <c r="GS211" s="319"/>
      <c r="GT211" s="319"/>
      <c r="GU211" s="319"/>
      <c r="GV211" s="319"/>
      <c r="GW211" s="319"/>
      <c r="GX211" s="319"/>
      <c r="GY211" s="319"/>
      <c r="GZ211" s="319"/>
      <c r="HA211" s="319"/>
      <c r="HB211" s="319"/>
      <c r="HC211" s="319"/>
      <c r="HD211" s="319"/>
      <c r="HE211" s="319"/>
      <c r="HF211" s="319"/>
      <c r="HG211" s="319"/>
      <c r="HH211" s="319"/>
      <c r="HI211" s="319"/>
      <c r="HJ211" s="319"/>
      <c r="HK211" s="319"/>
      <c r="HL211" s="319"/>
      <c r="HM211" s="319"/>
      <c r="HN211" s="319"/>
      <c r="HO211" s="319"/>
      <c r="HP211" s="319"/>
      <c r="HQ211" s="319"/>
      <c r="HR211" s="319"/>
      <c r="HS211" s="319"/>
      <c r="HT211" s="319"/>
      <c r="HU211" s="319"/>
      <c r="HV211" s="319"/>
      <c r="HW211" s="319"/>
      <c r="HX211" s="319"/>
      <c r="HY211" s="319"/>
      <c r="HZ211" s="319"/>
      <c r="IA211" s="319"/>
      <c r="IB211" s="319"/>
      <c r="IC211" s="319"/>
      <c r="ID211" s="319"/>
      <c r="IE211" s="319"/>
      <c r="IF211" s="319"/>
      <c r="IG211" s="318"/>
    </row>
    <row r="212" spans="1:241" ht="12.75" customHeight="1" x14ac:dyDescent="0.2">
      <c r="A212" s="370" t="s">
        <v>793</v>
      </c>
      <c r="B212" s="270">
        <v>85</v>
      </c>
      <c r="C212" s="270">
        <v>80</v>
      </c>
      <c r="D212" s="270">
        <v>50</v>
      </c>
      <c r="E212" s="270">
        <v>30</v>
      </c>
      <c r="F212" s="270">
        <v>0</v>
      </c>
      <c r="G212" s="270">
        <v>0</v>
      </c>
      <c r="H212" s="270" t="s">
        <v>1676</v>
      </c>
      <c r="I212" s="270">
        <v>85</v>
      </c>
      <c r="J212" s="270">
        <v>0</v>
      </c>
      <c r="K212" s="270">
        <v>5295</v>
      </c>
      <c r="L212" s="270" t="s">
        <v>1676</v>
      </c>
      <c r="M212" s="270" t="s">
        <v>1676</v>
      </c>
      <c r="N212" s="270">
        <v>0</v>
      </c>
      <c r="O212" s="270">
        <v>0</v>
      </c>
      <c r="P212" s="270" t="s">
        <v>1676</v>
      </c>
      <c r="Q212" s="270">
        <v>0</v>
      </c>
      <c r="R212" s="270">
        <v>0</v>
      </c>
      <c r="S212" s="270">
        <v>0</v>
      </c>
      <c r="T212" s="270">
        <v>0</v>
      </c>
      <c r="U212" s="270">
        <v>65.592592592592595</v>
      </c>
      <c r="V212" s="270">
        <v>47</v>
      </c>
      <c r="W212" s="270" t="s">
        <v>1676</v>
      </c>
      <c r="X212" s="270">
        <v>62.583333333333336</v>
      </c>
      <c r="Y212" s="270">
        <v>0</v>
      </c>
      <c r="Z212" s="270" t="s">
        <v>1676</v>
      </c>
      <c r="AA212" s="270" t="s">
        <v>1676</v>
      </c>
      <c r="AB212" s="270">
        <v>25</v>
      </c>
      <c r="AC212" s="270">
        <v>30</v>
      </c>
      <c r="AD212" s="270">
        <v>20</v>
      </c>
      <c r="AE212" s="270">
        <v>0</v>
      </c>
      <c r="AF212" s="270">
        <v>0</v>
      </c>
      <c r="AG212" s="270">
        <v>0</v>
      </c>
      <c r="AH212" s="270">
        <v>0</v>
      </c>
      <c r="AI212" s="270">
        <v>0</v>
      </c>
      <c r="AJ212" s="270">
        <v>0</v>
      </c>
      <c r="AK212" s="270">
        <v>0</v>
      </c>
      <c r="AL212" s="270">
        <v>0</v>
      </c>
      <c r="AM212" s="270">
        <v>0</v>
      </c>
      <c r="AN212" s="270">
        <v>0</v>
      </c>
      <c r="AO212" s="270">
        <v>0</v>
      </c>
      <c r="AP212" s="270">
        <v>0</v>
      </c>
      <c r="AQ212" s="270">
        <v>0</v>
      </c>
      <c r="AR212" s="270">
        <v>0</v>
      </c>
      <c r="AS212" s="270">
        <v>0</v>
      </c>
      <c r="AT212" s="270">
        <v>0</v>
      </c>
      <c r="AU212" s="270">
        <v>0</v>
      </c>
      <c r="AV212" s="270">
        <v>0</v>
      </c>
      <c r="AW212" s="270">
        <v>0</v>
      </c>
      <c r="AX212" s="270">
        <v>10</v>
      </c>
      <c r="AY212" s="270">
        <v>0</v>
      </c>
      <c r="AZ212" s="270">
        <v>0</v>
      </c>
      <c r="BA212" s="270">
        <v>0</v>
      </c>
      <c r="BB212" s="270">
        <v>75</v>
      </c>
      <c r="BC212" s="270">
        <v>0</v>
      </c>
      <c r="BD212" s="270">
        <v>0</v>
      </c>
      <c r="BE212" s="270">
        <v>0</v>
      </c>
      <c r="BF212" s="270">
        <v>0</v>
      </c>
      <c r="BG212" s="270">
        <v>0</v>
      </c>
      <c r="BH212" s="270">
        <v>0</v>
      </c>
      <c r="BI212" s="270">
        <v>0</v>
      </c>
      <c r="BJ212" s="270">
        <v>0</v>
      </c>
      <c r="BK212" s="270" t="s">
        <v>1676</v>
      </c>
      <c r="BL212" s="270">
        <v>0</v>
      </c>
      <c r="BM212" s="270">
        <v>0</v>
      </c>
      <c r="BN212" s="270">
        <v>0</v>
      </c>
      <c r="BO212" s="270">
        <v>0</v>
      </c>
      <c r="BP212" s="270">
        <v>0</v>
      </c>
      <c r="BQ212" s="270">
        <v>0</v>
      </c>
      <c r="BR212" s="270">
        <v>0</v>
      </c>
      <c r="BS212" s="270">
        <v>0</v>
      </c>
      <c r="BT212" s="270">
        <v>75</v>
      </c>
      <c r="BU212" s="270">
        <v>0</v>
      </c>
      <c r="BV212" s="270"/>
      <c r="BW212" s="270">
        <v>0</v>
      </c>
      <c r="BX212" s="270">
        <v>0</v>
      </c>
      <c r="BY212" s="270">
        <v>0</v>
      </c>
      <c r="BZ212" s="270">
        <v>0</v>
      </c>
      <c r="CA212" s="270">
        <v>0</v>
      </c>
      <c r="CB212" s="270">
        <v>0</v>
      </c>
      <c r="CC212" s="270">
        <v>0</v>
      </c>
      <c r="CD212" s="270">
        <v>0</v>
      </c>
      <c r="CE212" s="270">
        <v>0</v>
      </c>
      <c r="CF212" s="270">
        <v>0</v>
      </c>
      <c r="CG212" s="270">
        <v>80</v>
      </c>
      <c r="CH212" s="270">
        <v>0</v>
      </c>
      <c r="CI212" s="270">
        <v>0</v>
      </c>
      <c r="CJ212" s="270">
        <v>0</v>
      </c>
      <c r="CK212" s="270">
        <v>0</v>
      </c>
      <c r="CL212" s="270">
        <v>0</v>
      </c>
      <c r="CM212" s="270">
        <v>0</v>
      </c>
      <c r="CN212" s="270">
        <v>0</v>
      </c>
      <c r="CO212" s="270">
        <v>0</v>
      </c>
      <c r="CP212" s="270">
        <v>0</v>
      </c>
      <c r="CQ212" s="270">
        <v>0</v>
      </c>
      <c r="CR212" s="270">
        <v>0</v>
      </c>
      <c r="CS212" s="270">
        <v>0</v>
      </c>
      <c r="CT212" s="270">
        <v>0</v>
      </c>
      <c r="CU212" s="270">
        <v>0</v>
      </c>
      <c r="CV212" s="270">
        <v>0</v>
      </c>
      <c r="CW212" s="270">
        <v>0</v>
      </c>
      <c r="CX212" s="270">
        <v>0</v>
      </c>
      <c r="CY212" s="270">
        <v>0</v>
      </c>
      <c r="CZ212" s="270">
        <v>0</v>
      </c>
      <c r="DA212" s="270">
        <v>0</v>
      </c>
      <c r="DB212" s="270">
        <v>0</v>
      </c>
      <c r="DC212" s="270">
        <v>0</v>
      </c>
      <c r="DD212" s="270">
        <v>0</v>
      </c>
      <c r="DE212" s="270">
        <v>0</v>
      </c>
      <c r="DF212" s="270">
        <v>0</v>
      </c>
      <c r="DG212" s="270">
        <v>0</v>
      </c>
      <c r="DH212" s="270">
        <v>0</v>
      </c>
      <c r="DI212" s="270">
        <v>0</v>
      </c>
      <c r="DJ212" s="270">
        <v>0</v>
      </c>
      <c r="DK212" s="270">
        <v>0</v>
      </c>
      <c r="DL212" s="270">
        <v>0</v>
      </c>
      <c r="DM212" s="270">
        <v>85</v>
      </c>
      <c r="DN212" s="270">
        <v>0</v>
      </c>
      <c r="DO212" s="270">
        <v>0</v>
      </c>
      <c r="DP212" s="270">
        <v>0</v>
      </c>
      <c r="DQ212" s="270"/>
      <c r="DR212" s="270">
        <v>0</v>
      </c>
      <c r="DS212" s="270">
        <v>0</v>
      </c>
      <c r="DT212" s="270">
        <v>0</v>
      </c>
      <c r="DU212" s="270">
        <v>0</v>
      </c>
      <c r="DV212" s="270">
        <v>0</v>
      </c>
      <c r="DW212" s="270">
        <v>0</v>
      </c>
      <c r="DX212" s="270">
        <v>0</v>
      </c>
      <c r="DY212" s="270">
        <v>0</v>
      </c>
      <c r="DZ212" s="270">
        <v>0</v>
      </c>
      <c r="EA212" s="270">
        <v>0</v>
      </c>
      <c r="EB212" s="270">
        <v>0</v>
      </c>
      <c r="EC212" s="270">
        <v>0</v>
      </c>
      <c r="ED212" s="270">
        <v>0</v>
      </c>
      <c r="EE212" s="270">
        <v>0</v>
      </c>
      <c r="EF212" s="270">
        <v>0</v>
      </c>
      <c r="EG212" s="270">
        <v>0</v>
      </c>
      <c r="EH212" s="270">
        <v>0</v>
      </c>
      <c r="EI212" s="270">
        <v>0</v>
      </c>
      <c r="EJ212" s="270">
        <v>0</v>
      </c>
      <c r="EK212" s="270">
        <v>0</v>
      </c>
      <c r="EL212" s="270">
        <v>0</v>
      </c>
      <c r="EM212" s="270">
        <v>0</v>
      </c>
      <c r="EN212" s="270">
        <v>0</v>
      </c>
      <c r="EO212" s="270">
        <v>0</v>
      </c>
      <c r="EP212" s="270">
        <v>0</v>
      </c>
      <c r="EQ212" s="270">
        <v>0</v>
      </c>
      <c r="ER212" s="270">
        <v>0</v>
      </c>
      <c r="ES212" s="270">
        <v>0</v>
      </c>
      <c r="ET212" s="270">
        <v>0</v>
      </c>
      <c r="EU212" s="270">
        <v>0</v>
      </c>
      <c r="EV212" s="270">
        <v>0</v>
      </c>
      <c r="EW212" s="270">
        <v>0</v>
      </c>
      <c r="EX212" s="270">
        <v>0</v>
      </c>
      <c r="EY212" s="270">
        <v>0</v>
      </c>
      <c r="EZ212" s="270">
        <v>0</v>
      </c>
      <c r="FA212" s="270">
        <v>0</v>
      </c>
      <c r="FB212" s="270">
        <v>0</v>
      </c>
      <c r="FC212" s="270">
        <v>0</v>
      </c>
      <c r="FD212" s="270">
        <v>0</v>
      </c>
      <c r="FE212" s="270">
        <v>0</v>
      </c>
      <c r="FF212" s="270">
        <v>0</v>
      </c>
      <c r="FG212" s="270">
        <v>0</v>
      </c>
      <c r="FH212" s="270">
        <v>0</v>
      </c>
      <c r="FI212" s="270">
        <v>0</v>
      </c>
      <c r="FJ212" s="270">
        <v>0</v>
      </c>
      <c r="FK212" s="270">
        <v>0</v>
      </c>
      <c r="FL212" s="351">
        <v>10</v>
      </c>
      <c r="FM212" s="323">
        <v>75</v>
      </c>
      <c r="FN212" s="324" t="s">
        <v>1676</v>
      </c>
      <c r="FO212" s="270"/>
      <c r="FP212" s="89"/>
      <c r="FQ212" s="270"/>
      <c r="FR212" s="319"/>
      <c r="FS212" s="319"/>
      <c r="FT212" s="319"/>
      <c r="FU212" s="319"/>
      <c r="FV212" s="319"/>
      <c r="FW212" s="319"/>
      <c r="FX212" s="319"/>
      <c r="FY212" s="319"/>
      <c r="FZ212" s="319"/>
      <c r="GA212" s="319"/>
      <c r="GB212" s="319"/>
      <c r="GC212" s="319"/>
      <c r="GD212" s="319"/>
      <c r="GE212" s="319"/>
      <c r="GF212" s="319"/>
      <c r="GG212" s="319"/>
      <c r="GH212" s="319"/>
      <c r="GI212" s="319"/>
      <c r="GJ212" s="319"/>
      <c r="GK212" s="319"/>
      <c r="GL212" s="319"/>
      <c r="GM212" s="319"/>
      <c r="GN212" s="319"/>
      <c r="GO212" s="319"/>
      <c r="GP212" s="319"/>
      <c r="GQ212" s="319"/>
      <c r="GR212" s="319"/>
      <c r="GS212" s="319"/>
      <c r="GT212" s="319"/>
      <c r="GU212" s="319"/>
      <c r="GV212" s="319"/>
      <c r="GW212" s="319"/>
      <c r="GX212" s="319"/>
      <c r="GY212" s="319"/>
      <c r="GZ212" s="319"/>
      <c r="HA212" s="319"/>
      <c r="HB212" s="319"/>
      <c r="HC212" s="319"/>
      <c r="HD212" s="319"/>
      <c r="HE212" s="319"/>
      <c r="HF212" s="319"/>
      <c r="HG212" s="319"/>
      <c r="HH212" s="319"/>
      <c r="HI212" s="319"/>
      <c r="HJ212" s="319"/>
      <c r="HK212" s="319"/>
      <c r="HL212" s="319"/>
      <c r="HM212" s="319"/>
      <c r="HN212" s="319"/>
      <c r="HO212" s="319"/>
      <c r="HP212" s="319"/>
      <c r="HQ212" s="319"/>
      <c r="HR212" s="319"/>
      <c r="HS212" s="319"/>
      <c r="HT212" s="319"/>
      <c r="HU212" s="319"/>
      <c r="HV212" s="319"/>
      <c r="HW212" s="319"/>
      <c r="HX212" s="319"/>
      <c r="HY212" s="319"/>
      <c r="HZ212" s="319"/>
      <c r="IA212" s="319"/>
      <c r="IB212" s="319"/>
      <c r="IC212" s="319"/>
      <c r="ID212" s="319"/>
      <c r="IE212" s="319"/>
      <c r="IF212" s="319"/>
      <c r="IG212" s="318"/>
    </row>
    <row r="213" spans="1:241" ht="12.75" customHeight="1" x14ac:dyDescent="0.2">
      <c r="A213" s="370" t="s">
        <v>339</v>
      </c>
      <c r="B213" s="270">
        <v>3800</v>
      </c>
      <c r="C213" s="270">
        <v>3800</v>
      </c>
      <c r="D213" s="270">
        <v>1525</v>
      </c>
      <c r="E213" s="270">
        <v>2275</v>
      </c>
      <c r="F213" s="270">
        <v>0</v>
      </c>
      <c r="G213" s="270">
        <v>0</v>
      </c>
      <c r="H213" s="270">
        <v>3800</v>
      </c>
      <c r="I213" s="270">
        <v>735</v>
      </c>
      <c r="J213" s="270">
        <v>3060</v>
      </c>
      <c r="K213" s="270">
        <v>2095</v>
      </c>
      <c r="L213" s="270">
        <v>95.460635174806512</v>
      </c>
      <c r="M213" s="270">
        <v>1125</v>
      </c>
      <c r="N213" s="270">
        <v>670</v>
      </c>
      <c r="O213" s="270">
        <v>725</v>
      </c>
      <c r="P213" s="270">
        <v>755</v>
      </c>
      <c r="Q213" s="270">
        <v>250</v>
      </c>
      <c r="R213" s="270">
        <v>95</v>
      </c>
      <c r="S213" s="270">
        <v>75</v>
      </c>
      <c r="T213" s="270">
        <v>50</v>
      </c>
      <c r="U213" s="270">
        <v>2.8426051560379917</v>
      </c>
      <c r="V213" s="270">
        <v>3</v>
      </c>
      <c r="W213" s="270">
        <v>63</v>
      </c>
      <c r="X213" s="270">
        <v>56.876943346508561</v>
      </c>
      <c r="Y213" s="270">
        <v>0</v>
      </c>
      <c r="Z213" s="270">
        <v>330</v>
      </c>
      <c r="AA213" s="270">
        <v>625</v>
      </c>
      <c r="AB213" s="270">
        <v>990</v>
      </c>
      <c r="AC213" s="270">
        <v>1210</v>
      </c>
      <c r="AD213" s="270">
        <v>625</v>
      </c>
      <c r="AE213" s="270">
        <v>10</v>
      </c>
      <c r="AF213" s="270">
        <v>125</v>
      </c>
      <c r="AG213" s="270">
        <v>0</v>
      </c>
      <c r="AH213" s="270">
        <v>460</v>
      </c>
      <c r="AI213" s="270">
        <v>10</v>
      </c>
      <c r="AJ213" s="270">
        <v>70</v>
      </c>
      <c r="AK213" s="270">
        <v>240</v>
      </c>
      <c r="AL213" s="270">
        <v>70</v>
      </c>
      <c r="AM213" s="270">
        <v>255</v>
      </c>
      <c r="AN213" s="270">
        <v>70</v>
      </c>
      <c r="AO213" s="270">
        <v>0</v>
      </c>
      <c r="AP213" s="270" t="s">
        <v>1676</v>
      </c>
      <c r="AQ213" s="270">
        <v>255</v>
      </c>
      <c r="AR213" s="270">
        <v>75</v>
      </c>
      <c r="AS213" s="270">
        <v>120</v>
      </c>
      <c r="AT213" s="270">
        <v>560</v>
      </c>
      <c r="AU213" s="270">
        <v>0</v>
      </c>
      <c r="AV213" s="270">
        <v>110</v>
      </c>
      <c r="AW213" s="270">
        <v>475</v>
      </c>
      <c r="AX213" s="270" t="s">
        <v>1676</v>
      </c>
      <c r="AY213" s="270">
        <v>10</v>
      </c>
      <c r="AZ213" s="270">
        <v>790</v>
      </c>
      <c r="BA213" s="270">
        <v>10</v>
      </c>
      <c r="BB213" s="270">
        <v>90</v>
      </c>
      <c r="BC213" s="270" t="s">
        <v>1676</v>
      </c>
      <c r="BD213" s="270">
        <v>170</v>
      </c>
      <c r="BE213" s="270" t="s">
        <v>1676</v>
      </c>
      <c r="BF213" s="270">
        <v>0</v>
      </c>
      <c r="BG213" s="270">
        <v>0</v>
      </c>
      <c r="BH213" s="270">
        <v>130</v>
      </c>
      <c r="BI213" s="270">
        <v>460</v>
      </c>
      <c r="BJ213" s="270" t="s">
        <v>1676</v>
      </c>
      <c r="BK213" s="270" t="s">
        <v>1676</v>
      </c>
      <c r="BL213" s="270">
        <v>75</v>
      </c>
      <c r="BM213" s="270">
        <v>830</v>
      </c>
      <c r="BN213" s="270">
        <v>70</v>
      </c>
      <c r="BO213" s="270">
        <v>935</v>
      </c>
      <c r="BP213" s="270">
        <v>785</v>
      </c>
      <c r="BQ213" s="270">
        <v>0</v>
      </c>
      <c r="BR213" s="270">
        <v>0</v>
      </c>
      <c r="BS213" s="270" t="s">
        <v>1676</v>
      </c>
      <c r="BT213" s="270">
        <v>160</v>
      </c>
      <c r="BU213" s="270">
        <v>20</v>
      </c>
      <c r="BV213" s="270"/>
      <c r="BW213" s="270">
        <v>155</v>
      </c>
      <c r="BX213" s="270">
        <v>0</v>
      </c>
      <c r="BY213" s="270" t="s">
        <v>1676</v>
      </c>
      <c r="BZ213" s="270">
        <v>0</v>
      </c>
      <c r="CA213" s="270">
        <v>0</v>
      </c>
      <c r="CB213" s="270">
        <v>0</v>
      </c>
      <c r="CC213" s="270">
        <v>0</v>
      </c>
      <c r="CD213" s="270">
        <v>50</v>
      </c>
      <c r="CE213" s="270">
        <v>0</v>
      </c>
      <c r="CF213" s="270">
        <v>0</v>
      </c>
      <c r="CG213" s="270">
        <v>3750</v>
      </c>
      <c r="CH213" s="270">
        <v>0</v>
      </c>
      <c r="CI213" s="270">
        <v>700</v>
      </c>
      <c r="CJ213" s="270">
        <v>285</v>
      </c>
      <c r="CK213" s="270">
        <v>955</v>
      </c>
      <c r="CL213" s="270">
        <v>80</v>
      </c>
      <c r="CM213" s="270">
        <v>460</v>
      </c>
      <c r="CN213" s="270">
        <v>0</v>
      </c>
      <c r="CO213" s="270">
        <v>0</v>
      </c>
      <c r="CP213" s="270">
        <v>0</v>
      </c>
      <c r="CQ213" s="270">
        <v>0</v>
      </c>
      <c r="CR213" s="270">
        <v>235</v>
      </c>
      <c r="CS213" s="270">
        <v>0</v>
      </c>
      <c r="CT213" s="270">
        <v>0</v>
      </c>
      <c r="CU213" s="270">
        <v>0</v>
      </c>
      <c r="CV213" s="270">
        <v>0</v>
      </c>
      <c r="CW213" s="270">
        <v>220</v>
      </c>
      <c r="CX213" s="270">
        <v>0</v>
      </c>
      <c r="CY213" s="270">
        <v>0</v>
      </c>
      <c r="CZ213" s="270">
        <v>0</v>
      </c>
      <c r="DA213" s="270">
        <v>0</v>
      </c>
      <c r="DB213" s="270">
        <v>0</v>
      </c>
      <c r="DC213" s="270">
        <v>0</v>
      </c>
      <c r="DD213" s="270" t="s">
        <v>1676</v>
      </c>
      <c r="DE213" s="270">
        <v>0</v>
      </c>
      <c r="DF213" s="270">
        <v>0</v>
      </c>
      <c r="DG213" s="270">
        <v>0</v>
      </c>
      <c r="DH213" s="270">
        <v>0</v>
      </c>
      <c r="DI213" s="270">
        <v>0</v>
      </c>
      <c r="DJ213" s="270">
        <v>0</v>
      </c>
      <c r="DK213" s="270">
        <v>0</v>
      </c>
      <c r="DL213" s="270">
        <v>0</v>
      </c>
      <c r="DM213" s="270">
        <v>0</v>
      </c>
      <c r="DN213" s="270">
        <v>0</v>
      </c>
      <c r="DO213" s="270">
        <v>0</v>
      </c>
      <c r="DP213" s="270">
        <v>0</v>
      </c>
      <c r="DQ213" s="270"/>
      <c r="DR213" s="270">
        <v>0</v>
      </c>
      <c r="DS213" s="270">
        <v>40</v>
      </c>
      <c r="DT213" s="270">
        <v>0</v>
      </c>
      <c r="DU213" s="270">
        <v>0</v>
      </c>
      <c r="DV213" s="270">
        <v>0</v>
      </c>
      <c r="DW213" s="270">
        <v>0</v>
      </c>
      <c r="DX213" s="270">
        <v>0</v>
      </c>
      <c r="DY213" s="270">
        <v>0</v>
      </c>
      <c r="DZ213" s="270">
        <v>0</v>
      </c>
      <c r="EA213" s="270">
        <v>0</v>
      </c>
      <c r="EB213" s="270">
        <v>0</v>
      </c>
      <c r="EC213" s="270">
        <v>0</v>
      </c>
      <c r="ED213" s="270">
        <v>0</v>
      </c>
      <c r="EE213" s="270">
        <v>0</v>
      </c>
      <c r="EF213" s="270">
        <v>0</v>
      </c>
      <c r="EG213" s="270">
        <v>0</v>
      </c>
      <c r="EH213" s="270">
        <v>0</v>
      </c>
      <c r="EI213" s="270">
        <v>0</v>
      </c>
      <c r="EJ213" s="270">
        <v>0</v>
      </c>
      <c r="EK213" s="270">
        <v>815</v>
      </c>
      <c r="EL213" s="270">
        <v>0</v>
      </c>
      <c r="EM213" s="270">
        <v>0</v>
      </c>
      <c r="EN213" s="270">
        <v>0</v>
      </c>
      <c r="EO213" s="270">
        <v>0</v>
      </c>
      <c r="EP213" s="270">
        <v>0</v>
      </c>
      <c r="EQ213" s="270">
        <v>0</v>
      </c>
      <c r="ER213" s="270">
        <v>0</v>
      </c>
      <c r="ES213" s="270">
        <v>0</v>
      </c>
      <c r="ET213" s="270">
        <v>0</v>
      </c>
      <c r="EU213" s="270">
        <v>0</v>
      </c>
      <c r="EV213" s="270">
        <v>10</v>
      </c>
      <c r="EW213" s="270">
        <v>0</v>
      </c>
      <c r="EX213" s="270">
        <v>0</v>
      </c>
      <c r="EY213" s="270">
        <v>0</v>
      </c>
      <c r="EZ213" s="270">
        <v>0</v>
      </c>
      <c r="FA213" s="270">
        <v>0</v>
      </c>
      <c r="FB213" s="270">
        <v>0</v>
      </c>
      <c r="FC213" s="270">
        <v>0</v>
      </c>
      <c r="FD213" s="270">
        <v>0</v>
      </c>
      <c r="FE213" s="270">
        <v>0</v>
      </c>
      <c r="FF213" s="270">
        <v>0</v>
      </c>
      <c r="FG213" s="270">
        <v>0</v>
      </c>
      <c r="FH213" s="270">
        <v>0</v>
      </c>
      <c r="FI213" s="270">
        <v>0</v>
      </c>
      <c r="FJ213" s="270">
        <v>0</v>
      </c>
      <c r="FK213" s="270">
        <v>0</v>
      </c>
      <c r="FL213" s="351">
        <v>3705</v>
      </c>
      <c r="FM213" s="323">
        <v>0</v>
      </c>
      <c r="FN213" s="324">
        <v>3745</v>
      </c>
      <c r="FO213" s="270"/>
      <c r="FP213" s="89"/>
      <c r="FQ213" s="270"/>
      <c r="FR213" s="319"/>
      <c r="FS213" s="319"/>
      <c r="FT213" s="319"/>
      <c r="FU213" s="319"/>
      <c r="FV213" s="319"/>
      <c r="FW213" s="319"/>
      <c r="FX213" s="319"/>
      <c r="FY213" s="319"/>
      <c r="FZ213" s="319"/>
      <c r="GA213" s="319"/>
      <c r="GB213" s="319"/>
      <c r="GC213" s="319"/>
      <c r="GD213" s="319"/>
      <c r="GE213" s="319"/>
      <c r="GF213" s="319"/>
      <c r="GG213" s="319"/>
      <c r="GH213" s="319"/>
      <c r="GI213" s="319"/>
      <c r="GJ213" s="319"/>
      <c r="GK213" s="319"/>
      <c r="GL213" s="319"/>
      <c r="GM213" s="319"/>
      <c r="GN213" s="319"/>
      <c r="GO213" s="319"/>
      <c r="GP213" s="319"/>
      <c r="GQ213" s="319"/>
      <c r="GR213" s="319"/>
      <c r="GS213" s="319"/>
      <c r="GT213" s="319"/>
      <c r="GU213" s="319"/>
      <c r="GV213" s="319"/>
      <c r="GW213" s="319"/>
      <c r="GX213" s="319"/>
      <c r="GY213" s="319"/>
      <c r="GZ213" s="319"/>
      <c r="HA213" s="319"/>
      <c r="HB213" s="319"/>
      <c r="HC213" s="319"/>
      <c r="HD213" s="319"/>
      <c r="HE213" s="319"/>
      <c r="HF213" s="319"/>
      <c r="HG213" s="319"/>
      <c r="HH213" s="319"/>
      <c r="HI213" s="319"/>
      <c r="HJ213" s="319"/>
      <c r="HK213" s="319"/>
      <c r="HL213" s="319"/>
      <c r="HM213" s="319"/>
      <c r="HN213" s="319"/>
      <c r="HO213" s="319"/>
      <c r="HP213" s="319"/>
      <c r="HQ213" s="319"/>
      <c r="HR213" s="319"/>
      <c r="HS213" s="319"/>
      <c r="HT213" s="319"/>
      <c r="HU213" s="319"/>
      <c r="HV213" s="319"/>
      <c r="HW213" s="319"/>
      <c r="HX213" s="319"/>
      <c r="HY213" s="319"/>
      <c r="HZ213" s="319"/>
      <c r="IA213" s="319"/>
      <c r="IB213" s="319"/>
      <c r="IC213" s="319"/>
      <c r="ID213" s="319"/>
      <c r="IE213" s="319"/>
      <c r="IF213" s="319"/>
      <c r="IG213" s="318"/>
    </row>
    <row r="214" spans="1:241" ht="12.75" customHeight="1" x14ac:dyDescent="0.2">
      <c r="A214" s="370" t="s">
        <v>49</v>
      </c>
      <c r="B214" s="270">
        <v>6165</v>
      </c>
      <c r="C214" s="270">
        <v>6165</v>
      </c>
      <c r="D214" s="270">
        <v>2805</v>
      </c>
      <c r="E214" s="270">
        <v>3355</v>
      </c>
      <c r="F214" s="270">
        <v>0</v>
      </c>
      <c r="G214" s="270">
        <v>0</v>
      </c>
      <c r="H214" s="270">
        <v>6165</v>
      </c>
      <c r="I214" s="270">
        <v>1840</v>
      </c>
      <c r="J214" s="270">
        <v>4325</v>
      </c>
      <c r="K214" s="270">
        <v>5050</v>
      </c>
      <c r="L214" s="270">
        <v>179.55766035227651</v>
      </c>
      <c r="M214" s="270">
        <v>2410</v>
      </c>
      <c r="N214" s="270">
        <v>1090</v>
      </c>
      <c r="O214" s="270">
        <v>490</v>
      </c>
      <c r="P214" s="270">
        <v>675</v>
      </c>
      <c r="Q214" s="270">
        <v>335</v>
      </c>
      <c r="R214" s="270">
        <v>210</v>
      </c>
      <c r="S214" s="270">
        <v>240</v>
      </c>
      <c r="T214" s="270">
        <v>575</v>
      </c>
      <c r="U214" s="270">
        <v>2.7415852334419109</v>
      </c>
      <c r="V214" s="270">
        <v>2</v>
      </c>
      <c r="W214" s="270">
        <v>42</v>
      </c>
      <c r="X214" s="270">
        <v>58.130053580126642</v>
      </c>
      <c r="Y214" s="270">
        <v>0</v>
      </c>
      <c r="Z214" s="270">
        <v>355</v>
      </c>
      <c r="AA214" s="270">
        <v>1040</v>
      </c>
      <c r="AB214" s="270">
        <v>1660</v>
      </c>
      <c r="AC214" s="270">
        <v>2015</v>
      </c>
      <c r="AD214" s="270">
        <v>1055</v>
      </c>
      <c r="AE214" s="270">
        <v>35</v>
      </c>
      <c r="AF214" s="270">
        <v>1455</v>
      </c>
      <c r="AG214" s="270">
        <v>0</v>
      </c>
      <c r="AH214" s="270">
        <v>515</v>
      </c>
      <c r="AI214" s="270">
        <v>10</v>
      </c>
      <c r="AJ214" s="270">
        <v>55</v>
      </c>
      <c r="AK214" s="270">
        <v>15</v>
      </c>
      <c r="AL214" s="270">
        <v>55</v>
      </c>
      <c r="AM214" s="270">
        <v>150</v>
      </c>
      <c r="AN214" s="270">
        <v>95</v>
      </c>
      <c r="AO214" s="270">
        <v>0</v>
      </c>
      <c r="AP214" s="270" t="s">
        <v>1676</v>
      </c>
      <c r="AQ214" s="270">
        <v>315</v>
      </c>
      <c r="AR214" s="270">
        <v>80</v>
      </c>
      <c r="AS214" s="270">
        <v>70</v>
      </c>
      <c r="AT214" s="270">
        <v>140</v>
      </c>
      <c r="AU214" s="270">
        <v>0</v>
      </c>
      <c r="AV214" s="270">
        <v>45</v>
      </c>
      <c r="AW214" s="270">
        <v>405</v>
      </c>
      <c r="AX214" s="270" t="s">
        <v>1676</v>
      </c>
      <c r="AY214" s="270">
        <v>1135</v>
      </c>
      <c r="AZ214" s="270">
        <v>1440</v>
      </c>
      <c r="BA214" s="270">
        <v>15</v>
      </c>
      <c r="BB214" s="270">
        <v>170</v>
      </c>
      <c r="BC214" s="270">
        <v>10</v>
      </c>
      <c r="BD214" s="270">
        <v>30</v>
      </c>
      <c r="BE214" s="270">
        <v>10</v>
      </c>
      <c r="BF214" s="270" t="s">
        <v>1676</v>
      </c>
      <c r="BG214" s="270">
        <v>0</v>
      </c>
      <c r="BH214" s="270">
        <v>355</v>
      </c>
      <c r="BI214" s="270">
        <v>530</v>
      </c>
      <c r="BJ214" s="270">
        <v>10</v>
      </c>
      <c r="BK214" s="270" t="s">
        <v>1676</v>
      </c>
      <c r="BL214" s="270">
        <v>70</v>
      </c>
      <c r="BM214" s="270">
        <v>435</v>
      </c>
      <c r="BN214" s="270">
        <v>25</v>
      </c>
      <c r="BO214" s="270">
        <v>3885</v>
      </c>
      <c r="BP214" s="270">
        <v>535</v>
      </c>
      <c r="BQ214" s="270">
        <v>0</v>
      </c>
      <c r="BR214" s="270">
        <v>0</v>
      </c>
      <c r="BS214" s="270" t="s">
        <v>1676</v>
      </c>
      <c r="BT214" s="270">
        <v>75</v>
      </c>
      <c r="BU214" s="270">
        <v>95</v>
      </c>
      <c r="BV214" s="270"/>
      <c r="BW214" s="270">
        <v>80</v>
      </c>
      <c r="BX214" s="270">
        <v>0</v>
      </c>
      <c r="BY214" s="270">
        <v>10</v>
      </c>
      <c r="BZ214" s="270">
        <v>0</v>
      </c>
      <c r="CA214" s="270">
        <v>0</v>
      </c>
      <c r="CB214" s="270">
        <v>0</v>
      </c>
      <c r="CC214" s="270">
        <v>0</v>
      </c>
      <c r="CD214" s="270">
        <v>50</v>
      </c>
      <c r="CE214" s="270" t="s">
        <v>1676</v>
      </c>
      <c r="CF214" s="270">
        <v>0</v>
      </c>
      <c r="CG214" s="270">
        <v>6110</v>
      </c>
      <c r="CH214" s="270">
        <v>0</v>
      </c>
      <c r="CI214" s="270">
        <v>380</v>
      </c>
      <c r="CJ214" s="270">
        <v>400</v>
      </c>
      <c r="CK214" s="270">
        <v>4155</v>
      </c>
      <c r="CL214" s="270">
        <v>90</v>
      </c>
      <c r="CM214" s="270">
        <v>530</v>
      </c>
      <c r="CN214" s="270">
        <v>0</v>
      </c>
      <c r="CO214" s="270">
        <v>0</v>
      </c>
      <c r="CP214" s="270">
        <v>0</v>
      </c>
      <c r="CQ214" s="270">
        <v>0</v>
      </c>
      <c r="CR214" s="270">
        <v>0</v>
      </c>
      <c r="CS214" s="270">
        <v>0</v>
      </c>
      <c r="CT214" s="270">
        <v>0</v>
      </c>
      <c r="CU214" s="270">
        <v>0</v>
      </c>
      <c r="CV214" s="270">
        <v>0</v>
      </c>
      <c r="CW214" s="270">
        <v>30</v>
      </c>
      <c r="CX214" s="270">
        <v>0</v>
      </c>
      <c r="CY214" s="270">
        <v>0</v>
      </c>
      <c r="CZ214" s="270">
        <v>0</v>
      </c>
      <c r="DA214" s="270">
        <v>200</v>
      </c>
      <c r="DB214" s="270">
        <v>0</v>
      </c>
      <c r="DC214" s="270">
        <v>0</v>
      </c>
      <c r="DD214" s="270">
        <v>115</v>
      </c>
      <c r="DE214" s="270">
        <v>0</v>
      </c>
      <c r="DF214" s="270">
        <v>0</v>
      </c>
      <c r="DG214" s="270">
        <v>0</v>
      </c>
      <c r="DH214" s="270">
        <v>0</v>
      </c>
      <c r="DI214" s="270">
        <v>0</v>
      </c>
      <c r="DJ214" s="270">
        <v>0</v>
      </c>
      <c r="DK214" s="270">
        <v>0</v>
      </c>
      <c r="DL214" s="270">
        <v>0</v>
      </c>
      <c r="DM214" s="270">
        <v>0</v>
      </c>
      <c r="DN214" s="270">
        <v>0</v>
      </c>
      <c r="DO214" s="270">
        <v>0</v>
      </c>
      <c r="DP214" s="270">
        <v>0</v>
      </c>
      <c r="DQ214" s="270"/>
      <c r="DR214" s="270">
        <v>0</v>
      </c>
      <c r="DS214" s="270">
        <v>0</v>
      </c>
      <c r="DT214" s="270">
        <v>0</v>
      </c>
      <c r="DU214" s="270">
        <v>0</v>
      </c>
      <c r="DV214" s="270">
        <v>0</v>
      </c>
      <c r="DW214" s="270">
        <v>0</v>
      </c>
      <c r="DX214" s="270">
        <v>0</v>
      </c>
      <c r="DY214" s="270">
        <v>0</v>
      </c>
      <c r="DZ214" s="270">
        <v>0</v>
      </c>
      <c r="EA214" s="270">
        <v>0</v>
      </c>
      <c r="EB214" s="270">
        <v>0</v>
      </c>
      <c r="EC214" s="270">
        <v>0</v>
      </c>
      <c r="ED214" s="270">
        <v>0</v>
      </c>
      <c r="EE214" s="270">
        <v>0</v>
      </c>
      <c r="EF214" s="270">
        <v>0</v>
      </c>
      <c r="EG214" s="270">
        <v>0</v>
      </c>
      <c r="EH214" s="270">
        <v>0</v>
      </c>
      <c r="EI214" s="270">
        <v>0</v>
      </c>
      <c r="EJ214" s="270">
        <v>0</v>
      </c>
      <c r="EK214" s="270">
        <v>265</v>
      </c>
      <c r="EL214" s="270">
        <v>0</v>
      </c>
      <c r="EM214" s="270">
        <v>0</v>
      </c>
      <c r="EN214" s="270">
        <v>0</v>
      </c>
      <c r="EO214" s="270">
        <v>0</v>
      </c>
      <c r="EP214" s="270">
        <v>0</v>
      </c>
      <c r="EQ214" s="270">
        <v>0</v>
      </c>
      <c r="ER214" s="270">
        <v>0</v>
      </c>
      <c r="ES214" s="270">
        <v>0</v>
      </c>
      <c r="ET214" s="270">
        <v>0</v>
      </c>
      <c r="EU214" s="270">
        <v>0</v>
      </c>
      <c r="EV214" s="270">
        <v>0</v>
      </c>
      <c r="EW214" s="270">
        <v>0</v>
      </c>
      <c r="EX214" s="270">
        <v>0</v>
      </c>
      <c r="EY214" s="270">
        <v>0</v>
      </c>
      <c r="EZ214" s="270">
        <v>0</v>
      </c>
      <c r="FA214" s="270">
        <v>0</v>
      </c>
      <c r="FB214" s="270">
        <v>0</v>
      </c>
      <c r="FC214" s="270">
        <v>0</v>
      </c>
      <c r="FD214" s="270">
        <v>0</v>
      </c>
      <c r="FE214" s="270">
        <v>0</v>
      </c>
      <c r="FF214" s="270">
        <v>0</v>
      </c>
      <c r="FG214" s="270">
        <v>0</v>
      </c>
      <c r="FH214" s="270">
        <v>0</v>
      </c>
      <c r="FI214" s="270">
        <v>0</v>
      </c>
      <c r="FJ214" s="270">
        <v>0</v>
      </c>
      <c r="FK214" s="270">
        <v>0</v>
      </c>
      <c r="FL214" s="351">
        <v>5995</v>
      </c>
      <c r="FM214" s="323">
        <v>0</v>
      </c>
      <c r="FN214" s="324">
        <v>6020</v>
      </c>
      <c r="FO214" s="270"/>
      <c r="FP214" s="89"/>
      <c r="FQ214" s="270"/>
      <c r="FR214" s="319"/>
      <c r="FS214" s="319"/>
      <c r="FT214" s="319"/>
      <c r="FU214" s="319"/>
      <c r="FV214" s="319"/>
      <c r="FW214" s="319"/>
      <c r="FX214" s="319"/>
      <c r="FY214" s="319"/>
      <c r="FZ214" s="319"/>
      <c r="GA214" s="319"/>
      <c r="GB214" s="319"/>
      <c r="GC214" s="319"/>
      <c r="GD214" s="319"/>
      <c r="GE214" s="319"/>
      <c r="GF214" s="319"/>
      <c r="GG214" s="319"/>
      <c r="GH214" s="319"/>
      <c r="GI214" s="319"/>
      <c r="GJ214" s="319"/>
      <c r="GK214" s="319"/>
      <c r="GL214" s="319"/>
      <c r="GM214" s="319"/>
      <c r="GN214" s="319"/>
      <c r="GO214" s="319"/>
      <c r="GP214" s="319"/>
      <c r="GQ214" s="319"/>
      <c r="GR214" s="319"/>
      <c r="GS214" s="319"/>
      <c r="GT214" s="319"/>
      <c r="GU214" s="319"/>
      <c r="GV214" s="319"/>
      <c r="GW214" s="319"/>
      <c r="GX214" s="319"/>
      <c r="GY214" s="319"/>
      <c r="GZ214" s="319"/>
      <c r="HA214" s="319"/>
      <c r="HB214" s="319"/>
      <c r="HC214" s="319"/>
      <c r="HD214" s="319"/>
      <c r="HE214" s="319"/>
      <c r="HF214" s="319"/>
      <c r="HG214" s="319"/>
      <c r="HH214" s="319"/>
      <c r="HI214" s="319"/>
      <c r="HJ214" s="319"/>
      <c r="HK214" s="319"/>
      <c r="HL214" s="319"/>
      <c r="HM214" s="319"/>
      <c r="HN214" s="319"/>
      <c r="HO214" s="319"/>
      <c r="HP214" s="319"/>
      <c r="HQ214" s="319"/>
      <c r="HR214" s="319"/>
      <c r="HS214" s="319"/>
      <c r="HT214" s="319"/>
      <c r="HU214" s="319"/>
      <c r="HV214" s="319"/>
      <c r="HW214" s="319"/>
      <c r="HX214" s="319"/>
      <c r="HY214" s="319"/>
      <c r="HZ214" s="319"/>
      <c r="IA214" s="319"/>
      <c r="IB214" s="319"/>
      <c r="IC214" s="319"/>
      <c r="ID214" s="319"/>
      <c r="IE214" s="319"/>
      <c r="IF214" s="319"/>
      <c r="IG214" s="318"/>
    </row>
    <row r="215" spans="1:241" ht="12.75" customHeight="1" x14ac:dyDescent="0.2">
      <c r="A215" s="370" t="s">
        <v>1582</v>
      </c>
      <c r="B215" s="270">
        <v>1665</v>
      </c>
      <c r="C215" s="270">
        <v>1665</v>
      </c>
      <c r="D215" s="270">
        <v>690</v>
      </c>
      <c r="E215" s="270">
        <v>970</v>
      </c>
      <c r="F215" s="270">
        <v>0</v>
      </c>
      <c r="G215" s="270">
        <v>1665</v>
      </c>
      <c r="H215" s="270">
        <v>0</v>
      </c>
      <c r="I215" s="270">
        <v>0</v>
      </c>
      <c r="J215" s="270">
        <v>1665</v>
      </c>
      <c r="K215" s="270">
        <v>0</v>
      </c>
      <c r="L215" s="270"/>
      <c r="M215" s="270">
        <v>0</v>
      </c>
      <c r="N215" s="270">
        <v>0</v>
      </c>
      <c r="O215" s="270">
        <v>0</v>
      </c>
      <c r="P215" s="270">
        <v>0</v>
      </c>
      <c r="Q215" s="270">
        <v>0</v>
      </c>
      <c r="R215" s="270">
        <v>0</v>
      </c>
      <c r="S215" s="270">
        <v>0</v>
      </c>
      <c r="T215" s="270">
        <v>0</v>
      </c>
      <c r="X215" s="270">
        <v>74.31009615384616</v>
      </c>
      <c r="Y215" s="270">
        <v>0</v>
      </c>
      <c r="Z215" s="270" t="s">
        <v>1676</v>
      </c>
      <c r="AA215" s="270">
        <v>10</v>
      </c>
      <c r="AB215" s="270">
        <v>125</v>
      </c>
      <c r="AC215" s="270">
        <v>650</v>
      </c>
      <c r="AD215" s="270">
        <v>815</v>
      </c>
      <c r="AE215" s="270">
        <v>60</v>
      </c>
      <c r="AF215" s="270">
        <v>0</v>
      </c>
      <c r="AG215" s="270">
        <v>0</v>
      </c>
      <c r="AH215" s="270">
        <v>1655</v>
      </c>
      <c r="AI215" s="270">
        <v>0</v>
      </c>
      <c r="AJ215" s="270">
        <v>0</v>
      </c>
      <c r="AK215" s="270">
        <v>0</v>
      </c>
      <c r="AL215" s="270">
        <v>0</v>
      </c>
      <c r="AM215" s="270">
        <v>0</v>
      </c>
      <c r="AN215" s="270">
        <v>0</v>
      </c>
      <c r="AO215" s="270">
        <v>0</v>
      </c>
      <c r="AP215" s="270">
        <v>0</v>
      </c>
      <c r="AQ215" s="270">
        <v>0</v>
      </c>
      <c r="AR215" s="270">
        <v>0</v>
      </c>
      <c r="AS215" s="270">
        <v>0</v>
      </c>
      <c r="AT215" s="270">
        <v>0</v>
      </c>
      <c r="AU215" s="270">
        <v>0</v>
      </c>
      <c r="AV215" s="270">
        <v>0</v>
      </c>
      <c r="AW215" s="270">
        <v>0</v>
      </c>
      <c r="AX215" s="270">
        <v>0</v>
      </c>
      <c r="AY215" s="270">
        <v>0</v>
      </c>
      <c r="AZ215" s="270">
        <v>0</v>
      </c>
      <c r="BA215" s="270">
        <v>0</v>
      </c>
      <c r="BB215" s="270">
        <v>10</v>
      </c>
      <c r="BC215" s="270">
        <v>0</v>
      </c>
      <c r="BD215" s="270">
        <v>0</v>
      </c>
      <c r="BE215" s="270">
        <v>0</v>
      </c>
      <c r="BF215" s="270">
        <v>0</v>
      </c>
      <c r="BG215" s="270">
        <v>0</v>
      </c>
      <c r="BH215" s="270">
        <v>0</v>
      </c>
      <c r="BI215" s="270">
        <v>1665</v>
      </c>
      <c r="BJ215" s="270">
        <v>0</v>
      </c>
      <c r="BK215" s="270">
        <v>0</v>
      </c>
      <c r="BL215" s="270">
        <v>0</v>
      </c>
      <c r="BM215" s="270">
        <v>0</v>
      </c>
      <c r="BN215" s="270">
        <v>0</v>
      </c>
      <c r="BO215" s="270">
        <v>0</v>
      </c>
      <c r="BP215" s="270">
        <v>0</v>
      </c>
      <c r="BQ215" s="270">
        <v>0</v>
      </c>
      <c r="BR215" s="270">
        <v>0</v>
      </c>
      <c r="BS215" s="270">
        <v>0</v>
      </c>
      <c r="BT215" s="270" t="s">
        <v>1676</v>
      </c>
      <c r="BU215" s="270">
        <v>0</v>
      </c>
      <c r="BV215" s="270"/>
      <c r="BW215" s="270">
        <v>0</v>
      </c>
      <c r="BX215" s="270">
        <v>0</v>
      </c>
      <c r="BY215" s="270">
        <v>0</v>
      </c>
      <c r="BZ215" s="270">
        <v>0</v>
      </c>
      <c r="CA215" s="270">
        <v>0</v>
      </c>
      <c r="CB215" s="270">
        <v>0</v>
      </c>
      <c r="CC215" s="270">
        <v>0</v>
      </c>
      <c r="CD215" s="270">
        <v>0</v>
      </c>
      <c r="CE215" s="270">
        <v>0</v>
      </c>
      <c r="CF215" s="270">
        <v>0</v>
      </c>
      <c r="CG215" s="270">
        <v>1665</v>
      </c>
      <c r="CH215" s="270">
        <v>0</v>
      </c>
      <c r="CI215" s="270">
        <v>0</v>
      </c>
      <c r="CJ215" s="270">
        <v>0</v>
      </c>
      <c r="CK215" s="270">
        <v>0</v>
      </c>
      <c r="CL215" s="270">
        <v>0</v>
      </c>
      <c r="CM215" s="270">
        <v>1665</v>
      </c>
      <c r="CN215" s="270">
        <v>0</v>
      </c>
      <c r="CO215" s="270">
        <v>0</v>
      </c>
      <c r="CP215" s="270">
        <v>0</v>
      </c>
      <c r="CQ215" s="270">
        <v>0</v>
      </c>
      <c r="CR215" s="270">
        <v>0</v>
      </c>
      <c r="CS215" s="270">
        <v>0</v>
      </c>
      <c r="CT215" s="270">
        <v>0</v>
      </c>
      <c r="CU215" s="270">
        <v>0</v>
      </c>
      <c r="CV215" s="270">
        <v>0</v>
      </c>
      <c r="CW215" s="270">
        <v>0</v>
      </c>
      <c r="CX215" s="270">
        <v>0</v>
      </c>
      <c r="CY215" s="270">
        <v>0</v>
      </c>
      <c r="CZ215" s="270">
        <v>0</v>
      </c>
      <c r="DA215" s="270">
        <v>0</v>
      </c>
      <c r="DB215" s="270">
        <v>0</v>
      </c>
      <c r="DC215" s="270">
        <v>0</v>
      </c>
      <c r="DD215" s="270">
        <v>0</v>
      </c>
      <c r="DE215" s="270">
        <v>0</v>
      </c>
      <c r="DF215" s="270">
        <v>0</v>
      </c>
      <c r="DG215" s="270">
        <v>0</v>
      </c>
      <c r="DH215" s="270">
        <v>0</v>
      </c>
      <c r="DI215" s="270">
        <v>0</v>
      </c>
      <c r="DJ215" s="270">
        <v>0</v>
      </c>
      <c r="DK215" s="270">
        <v>0</v>
      </c>
      <c r="DL215" s="270">
        <v>0</v>
      </c>
      <c r="DM215" s="270">
        <v>0</v>
      </c>
      <c r="DN215" s="270">
        <v>0</v>
      </c>
      <c r="DO215" s="270">
        <v>0</v>
      </c>
      <c r="DP215" s="270">
        <v>0</v>
      </c>
      <c r="DQ215" s="270"/>
      <c r="DR215" s="270">
        <v>0</v>
      </c>
      <c r="DS215" s="270">
        <v>0</v>
      </c>
      <c r="DT215" s="270">
        <v>0</v>
      </c>
      <c r="DU215" s="270">
        <v>0</v>
      </c>
      <c r="DV215" s="270">
        <v>0</v>
      </c>
      <c r="DW215" s="270">
        <v>0</v>
      </c>
      <c r="DX215" s="270">
        <v>0</v>
      </c>
      <c r="DY215" s="270">
        <v>0</v>
      </c>
      <c r="DZ215" s="270">
        <v>0</v>
      </c>
      <c r="EA215" s="270">
        <v>0</v>
      </c>
      <c r="EB215" s="270">
        <v>0</v>
      </c>
      <c r="EC215" s="270">
        <v>0</v>
      </c>
      <c r="ED215" s="270">
        <v>0</v>
      </c>
      <c r="EE215" s="270">
        <v>0</v>
      </c>
      <c r="EF215" s="270">
        <v>0</v>
      </c>
      <c r="EG215" s="270">
        <v>0</v>
      </c>
      <c r="EH215" s="270">
        <v>0</v>
      </c>
      <c r="EI215" s="270">
        <v>0</v>
      </c>
      <c r="EJ215" s="270">
        <v>0</v>
      </c>
      <c r="EK215" s="270">
        <v>0</v>
      </c>
      <c r="EL215" s="270">
        <v>0</v>
      </c>
      <c r="EM215" s="270">
        <v>0</v>
      </c>
      <c r="EN215" s="270">
        <v>0</v>
      </c>
      <c r="EO215" s="270">
        <v>0</v>
      </c>
      <c r="EP215" s="270">
        <v>0</v>
      </c>
      <c r="EQ215" s="270">
        <v>0</v>
      </c>
      <c r="ER215" s="270">
        <v>0</v>
      </c>
      <c r="ES215" s="270">
        <v>0</v>
      </c>
      <c r="ET215" s="270">
        <v>0</v>
      </c>
      <c r="EU215" s="270">
        <v>0</v>
      </c>
      <c r="EV215" s="270">
        <v>0</v>
      </c>
      <c r="EW215" s="270">
        <v>0</v>
      </c>
      <c r="EX215" s="270">
        <v>0</v>
      </c>
      <c r="EY215" s="270">
        <v>0</v>
      </c>
      <c r="EZ215" s="270">
        <v>0</v>
      </c>
      <c r="FA215" s="270">
        <v>0</v>
      </c>
      <c r="FB215" s="270">
        <v>0</v>
      </c>
      <c r="FC215" s="270">
        <v>0</v>
      </c>
      <c r="FD215" s="270">
        <v>0</v>
      </c>
      <c r="FE215" s="270">
        <v>0</v>
      </c>
      <c r="FF215" s="270">
        <v>0</v>
      </c>
      <c r="FG215" s="270">
        <v>0</v>
      </c>
      <c r="FH215" s="270">
        <v>0</v>
      </c>
      <c r="FI215" s="270">
        <v>0</v>
      </c>
      <c r="FJ215" s="270">
        <v>0</v>
      </c>
      <c r="FK215" s="270">
        <v>0</v>
      </c>
      <c r="FL215" s="351">
        <v>1655</v>
      </c>
      <c r="FM215" s="323">
        <v>0</v>
      </c>
      <c r="FN215" s="324">
        <v>0</v>
      </c>
      <c r="FO215" s="270"/>
      <c r="FP215" s="89"/>
      <c r="FQ215" s="270"/>
      <c r="FR215" s="319"/>
      <c r="FS215" s="319"/>
      <c r="FT215" s="319"/>
      <c r="FU215" s="319"/>
      <c r="FV215" s="319"/>
      <c r="FW215" s="319"/>
      <c r="FX215" s="319"/>
      <c r="FY215" s="319"/>
      <c r="FZ215" s="319"/>
      <c r="GA215" s="319"/>
      <c r="GB215" s="319"/>
      <c r="GC215" s="319"/>
      <c r="GD215" s="319"/>
      <c r="GE215" s="319"/>
      <c r="GF215" s="319"/>
      <c r="GG215" s="319"/>
      <c r="GH215" s="319"/>
      <c r="GI215" s="319"/>
      <c r="GJ215" s="319"/>
      <c r="GK215" s="319"/>
      <c r="GL215" s="319"/>
      <c r="GM215" s="319"/>
      <c r="GN215" s="319"/>
      <c r="GO215" s="319"/>
      <c r="GP215" s="319"/>
      <c r="GQ215" s="319"/>
      <c r="GR215" s="319"/>
      <c r="GS215" s="319"/>
      <c r="GT215" s="319"/>
      <c r="GU215" s="319"/>
      <c r="GV215" s="319"/>
      <c r="GW215" s="319"/>
      <c r="GX215" s="319"/>
      <c r="GY215" s="319"/>
      <c r="GZ215" s="319"/>
      <c r="HA215" s="319"/>
      <c r="HB215" s="319"/>
      <c r="HC215" s="319"/>
      <c r="HD215" s="319"/>
      <c r="HE215" s="319"/>
      <c r="HF215" s="319"/>
      <c r="HG215" s="319"/>
      <c r="HH215" s="319"/>
      <c r="HI215" s="319"/>
      <c r="HJ215" s="319"/>
      <c r="HK215" s="319"/>
      <c r="HL215" s="319"/>
      <c r="HM215" s="319"/>
      <c r="HN215" s="319"/>
      <c r="HO215" s="319"/>
      <c r="HP215" s="319"/>
      <c r="HQ215" s="319"/>
      <c r="HR215" s="319"/>
      <c r="HS215" s="319"/>
      <c r="HT215" s="319"/>
      <c r="HU215" s="319"/>
      <c r="HV215" s="319"/>
      <c r="HW215" s="319"/>
      <c r="HX215" s="319"/>
      <c r="HY215" s="319"/>
      <c r="HZ215" s="319"/>
      <c r="IA215" s="319"/>
      <c r="IB215" s="319"/>
      <c r="IC215" s="319"/>
      <c r="ID215" s="319"/>
      <c r="IE215" s="319"/>
      <c r="IF215" s="319"/>
      <c r="IG215" s="318"/>
    </row>
    <row r="216" spans="1:241" ht="12.75" customHeight="1" x14ac:dyDescent="0.2">
      <c r="A216" s="370" t="s">
        <v>1526</v>
      </c>
      <c r="B216" s="270">
        <v>350</v>
      </c>
      <c r="C216" s="270">
        <v>350</v>
      </c>
      <c r="D216" s="270">
        <v>160</v>
      </c>
      <c r="E216" s="270">
        <v>190</v>
      </c>
      <c r="F216" s="270">
        <v>0</v>
      </c>
      <c r="G216" s="270">
        <v>350</v>
      </c>
      <c r="H216" s="270">
        <v>0</v>
      </c>
      <c r="I216" s="270">
        <v>0</v>
      </c>
      <c r="J216" s="270">
        <v>350</v>
      </c>
      <c r="K216" s="270">
        <v>0</v>
      </c>
      <c r="L216" s="270"/>
      <c r="M216" s="270">
        <v>0</v>
      </c>
      <c r="N216" s="270">
        <v>0</v>
      </c>
      <c r="O216" s="270">
        <v>0</v>
      </c>
      <c r="P216" s="270">
        <v>0</v>
      </c>
      <c r="Q216" s="270">
        <v>0</v>
      </c>
      <c r="R216" s="270">
        <v>0</v>
      </c>
      <c r="S216" s="270">
        <v>0</v>
      </c>
      <c r="T216" s="270">
        <v>0</v>
      </c>
      <c r="X216" s="270">
        <v>74.263610315186241</v>
      </c>
      <c r="Y216" s="270">
        <v>0</v>
      </c>
      <c r="Z216" s="270">
        <v>0</v>
      </c>
      <c r="AA216" s="270" t="s">
        <v>1676</v>
      </c>
      <c r="AB216" s="270">
        <v>25</v>
      </c>
      <c r="AC216" s="270">
        <v>130</v>
      </c>
      <c r="AD216" s="270">
        <v>175</v>
      </c>
      <c r="AE216" s="270">
        <v>10</v>
      </c>
      <c r="AF216" s="270">
        <v>0</v>
      </c>
      <c r="AG216" s="270">
        <v>0</v>
      </c>
      <c r="AH216" s="270">
        <v>345</v>
      </c>
      <c r="AI216" s="270">
        <v>0</v>
      </c>
      <c r="AJ216" s="270">
        <v>0</v>
      </c>
      <c r="AK216" s="270">
        <v>0</v>
      </c>
      <c r="AL216" s="270">
        <v>0</v>
      </c>
      <c r="AM216" s="270">
        <v>0</v>
      </c>
      <c r="AN216" s="270">
        <v>0</v>
      </c>
      <c r="AO216" s="270">
        <v>0</v>
      </c>
      <c r="AP216" s="270">
        <v>0</v>
      </c>
      <c r="AQ216" s="270">
        <v>0</v>
      </c>
      <c r="AR216" s="270">
        <v>0</v>
      </c>
      <c r="AS216" s="270">
        <v>0</v>
      </c>
      <c r="AT216" s="270">
        <v>0</v>
      </c>
      <c r="AU216" s="270">
        <v>0</v>
      </c>
      <c r="AV216" s="270">
        <v>0</v>
      </c>
      <c r="AW216" s="270">
        <v>0</v>
      </c>
      <c r="AX216" s="270">
        <v>0</v>
      </c>
      <c r="AY216" s="270">
        <v>0</v>
      </c>
      <c r="AZ216" s="270">
        <v>0</v>
      </c>
      <c r="BA216" s="270">
        <v>0</v>
      </c>
      <c r="BB216" s="270" t="s">
        <v>1676</v>
      </c>
      <c r="BC216" s="270">
        <v>0</v>
      </c>
      <c r="BD216" s="270">
        <v>0</v>
      </c>
      <c r="BE216" s="270">
        <v>0</v>
      </c>
      <c r="BF216" s="270">
        <v>0</v>
      </c>
      <c r="BG216" s="270">
        <v>0</v>
      </c>
      <c r="BH216" s="270">
        <v>0</v>
      </c>
      <c r="BI216" s="270">
        <v>350</v>
      </c>
      <c r="BJ216" s="270">
        <v>0</v>
      </c>
      <c r="BK216" s="270">
        <v>0</v>
      </c>
      <c r="BL216" s="270">
        <v>0</v>
      </c>
      <c r="BM216" s="270">
        <v>0</v>
      </c>
      <c r="BN216" s="270">
        <v>0</v>
      </c>
      <c r="BO216" s="270">
        <v>0</v>
      </c>
      <c r="BP216" s="270">
        <v>0</v>
      </c>
      <c r="BQ216" s="270">
        <v>0</v>
      </c>
      <c r="BR216" s="270">
        <v>0</v>
      </c>
      <c r="BS216" s="270">
        <v>0</v>
      </c>
      <c r="BT216" s="270">
        <v>0</v>
      </c>
      <c r="BU216" s="270">
        <v>0</v>
      </c>
      <c r="BV216" s="270"/>
      <c r="BW216" s="270">
        <v>0</v>
      </c>
      <c r="BX216" s="270">
        <v>0</v>
      </c>
      <c r="BY216" s="270">
        <v>0</v>
      </c>
      <c r="BZ216" s="270">
        <v>0</v>
      </c>
      <c r="CA216" s="270">
        <v>0</v>
      </c>
      <c r="CB216" s="270">
        <v>0</v>
      </c>
      <c r="CC216" s="270">
        <v>0</v>
      </c>
      <c r="CD216" s="270">
        <v>0</v>
      </c>
      <c r="CE216" s="270">
        <v>0</v>
      </c>
      <c r="CF216" s="270">
        <v>0</v>
      </c>
      <c r="CG216" s="270">
        <v>350</v>
      </c>
      <c r="CH216" s="270">
        <v>0</v>
      </c>
      <c r="CI216" s="270">
        <v>0</v>
      </c>
      <c r="CJ216" s="270">
        <v>0</v>
      </c>
      <c r="CK216" s="270">
        <v>0</v>
      </c>
      <c r="CL216" s="270">
        <v>0</v>
      </c>
      <c r="CM216" s="270">
        <v>350</v>
      </c>
      <c r="CN216" s="270">
        <v>0</v>
      </c>
      <c r="CO216" s="270">
        <v>0</v>
      </c>
      <c r="CP216" s="270">
        <v>0</v>
      </c>
      <c r="CQ216" s="270">
        <v>0</v>
      </c>
      <c r="CR216" s="270">
        <v>0</v>
      </c>
      <c r="CS216" s="270">
        <v>0</v>
      </c>
      <c r="CT216" s="270">
        <v>0</v>
      </c>
      <c r="CU216" s="270">
        <v>0</v>
      </c>
      <c r="CV216" s="270">
        <v>0</v>
      </c>
      <c r="CW216" s="270">
        <v>0</v>
      </c>
      <c r="CX216" s="270">
        <v>0</v>
      </c>
      <c r="CY216" s="270">
        <v>0</v>
      </c>
      <c r="CZ216" s="270">
        <v>0</v>
      </c>
      <c r="DA216" s="270">
        <v>0</v>
      </c>
      <c r="DB216" s="270">
        <v>0</v>
      </c>
      <c r="DC216" s="270">
        <v>0</v>
      </c>
      <c r="DD216" s="270">
        <v>0</v>
      </c>
      <c r="DE216" s="270">
        <v>0</v>
      </c>
      <c r="DF216" s="270">
        <v>0</v>
      </c>
      <c r="DG216" s="270">
        <v>0</v>
      </c>
      <c r="DH216" s="270">
        <v>0</v>
      </c>
      <c r="DI216" s="270">
        <v>0</v>
      </c>
      <c r="DJ216" s="270">
        <v>0</v>
      </c>
      <c r="DK216" s="270">
        <v>0</v>
      </c>
      <c r="DL216" s="270">
        <v>0</v>
      </c>
      <c r="DM216" s="270">
        <v>0</v>
      </c>
      <c r="DN216" s="270">
        <v>0</v>
      </c>
      <c r="DO216" s="270">
        <v>0</v>
      </c>
      <c r="DP216" s="270">
        <v>0</v>
      </c>
      <c r="DQ216" s="270"/>
      <c r="DR216" s="270">
        <v>0</v>
      </c>
      <c r="DS216" s="270">
        <v>0</v>
      </c>
      <c r="DT216" s="270">
        <v>0</v>
      </c>
      <c r="DU216" s="270">
        <v>0</v>
      </c>
      <c r="DV216" s="270">
        <v>0</v>
      </c>
      <c r="DW216" s="270">
        <v>0</v>
      </c>
      <c r="DX216" s="270">
        <v>0</v>
      </c>
      <c r="DY216" s="270">
        <v>0</v>
      </c>
      <c r="DZ216" s="270">
        <v>0</v>
      </c>
      <c r="EA216" s="270">
        <v>0</v>
      </c>
      <c r="EB216" s="270">
        <v>0</v>
      </c>
      <c r="EC216" s="270">
        <v>0</v>
      </c>
      <c r="ED216" s="270">
        <v>0</v>
      </c>
      <c r="EE216" s="270">
        <v>0</v>
      </c>
      <c r="EF216" s="270">
        <v>0</v>
      </c>
      <c r="EG216" s="270">
        <v>0</v>
      </c>
      <c r="EH216" s="270">
        <v>0</v>
      </c>
      <c r="EI216" s="270">
        <v>0</v>
      </c>
      <c r="EJ216" s="270">
        <v>0</v>
      </c>
      <c r="EK216" s="270">
        <v>0</v>
      </c>
      <c r="EL216" s="270">
        <v>0</v>
      </c>
      <c r="EM216" s="270">
        <v>0</v>
      </c>
      <c r="EN216" s="270">
        <v>0</v>
      </c>
      <c r="EO216" s="270">
        <v>0</v>
      </c>
      <c r="EP216" s="270">
        <v>0</v>
      </c>
      <c r="EQ216" s="270">
        <v>0</v>
      </c>
      <c r="ER216" s="270">
        <v>0</v>
      </c>
      <c r="ES216" s="270">
        <v>0</v>
      </c>
      <c r="ET216" s="270">
        <v>0</v>
      </c>
      <c r="EU216" s="270">
        <v>0</v>
      </c>
      <c r="EV216" s="270">
        <v>0</v>
      </c>
      <c r="EW216" s="270">
        <v>0</v>
      </c>
      <c r="EX216" s="270">
        <v>0</v>
      </c>
      <c r="EY216" s="270">
        <v>0</v>
      </c>
      <c r="EZ216" s="270">
        <v>0</v>
      </c>
      <c r="FA216" s="270">
        <v>0</v>
      </c>
      <c r="FB216" s="270">
        <v>0</v>
      </c>
      <c r="FC216" s="270">
        <v>0</v>
      </c>
      <c r="FD216" s="270">
        <v>0</v>
      </c>
      <c r="FE216" s="270">
        <v>0</v>
      </c>
      <c r="FF216" s="270">
        <v>0</v>
      </c>
      <c r="FG216" s="270">
        <v>0</v>
      </c>
      <c r="FH216" s="270">
        <v>0</v>
      </c>
      <c r="FI216" s="270">
        <v>0</v>
      </c>
      <c r="FJ216" s="270">
        <v>0</v>
      </c>
      <c r="FK216" s="270">
        <v>0</v>
      </c>
      <c r="FL216" s="351">
        <v>345</v>
      </c>
      <c r="FM216" s="323">
        <v>0</v>
      </c>
      <c r="FN216" s="324">
        <v>0</v>
      </c>
      <c r="FO216" s="270"/>
      <c r="FP216" s="89"/>
      <c r="FQ216" s="270"/>
      <c r="FR216" s="319"/>
      <c r="FS216" s="319"/>
      <c r="FT216" s="319"/>
      <c r="FU216" s="319"/>
      <c r="FV216" s="319"/>
      <c r="FW216" s="319"/>
      <c r="FX216" s="319"/>
      <c r="FY216" s="319"/>
      <c r="FZ216" s="319"/>
      <c r="GA216" s="319"/>
      <c r="GB216" s="319"/>
      <c r="GC216" s="319"/>
      <c r="GD216" s="319"/>
      <c r="GE216" s="319"/>
      <c r="GF216" s="319"/>
      <c r="GG216" s="319"/>
      <c r="GH216" s="319"/>
      <c r="GI216" s="319"/>
      <c r="GJ216" s="319"/>
      <c r="GK216" s="319"/>
      <c r="GL216" s="319"/>
      <c r="GM216" s="319"/>
      <c r="GN216" s="319"/>
      <c r="GO216" s="319"/>
      <c r="GP216" s="319"/>
      <c r="GQ216" s="319"/>
      <c r="GR216" s="319"/>
      <c r="GS216" s="319"/>
      <c r="GT216" s="319"/>
      <c r="GU216" s="319"/>
      <c r="GV216" s="319"/>
      <c r="GW216" s="319"/>
      <c r="GX216" s="319"/>
      <c r="GY216" s="319"/>
      <c r="GZ216" s="319"/>
      <c r="HA216" s="319"/>
      <c r="HB216" s="319"/>
      <c r="HC216" s="319"/>
      <c r="HD216" s="319"/>
      <c r="HE216" s="319"/>
      <c r="HF216" s="319"/>
      <c r="HG216" s="319"/>
      <c r="HH216" s="319"/>
      <c r="HI216" s="319"/>
      <c r="HJ216" s="319"/>
      <c r="HK216" s="319"/>
      <c r="HL216" s="319"/>
      <c r="HM216" s="319"/>
      <c r="HN216" s="319"/>
      <c r="HO216" s="319"/>
      <c r="HP216" s="319"/>
      <c r="HQ216" s="319"/>
      <c r="HR216" s="319"/>
      <c r="HS216" s="319"/>
      <c r="HT216" s="319"/>
      <c r="HU216" s="319"/>
      <c r="HV216" s="319"/>
      <c r="HW216" s="319"/>
      <c r="HX216" s="319"/>
      <c r="HY216" s="319"/>
      <c r="HZ216" s="319"/>
      <c r="IA216" s="319"/>
      <c r="IB216" s="319"/>
      <c r="IC216" s="319"/>
      <c r="ID216" s="319"/>
      <c r="IE216" s="319"/>
      <c r="IF216" s="319"/>
      <c r="IG216" s="318"/>
    </row>
    <row r="217" spans="1:241" ht="12.75" customHeight="1" x14ac:dyDescent="0.2">
      <c r="A217" s="370" t="s">
        <v>1528</v>
      </c>
      <c r="B217" s="270">
        <v>3035</v>
      </c>
      <c r="C217" s="270">
        <v>3035</v>
      </c>
      <c r="D217" s="270">
        <v>1275</v>
      </c>
      <c r="E217" s="270">
        <v>1760</v>
      </c>
      <c r="F217" s="270">
        <v>0</v>
      </c>
      <c r="G217" s="270">
        <v>3035</v>
      </c>
      <c r="H217" s="270">
        <v>0</v>
      </c>
      <c r="I217" s="270">
        <v>0</v>
      </c>
      <c r="J217" s="270">
        <v>3035</v>
      </c>
      <c r="K217" s="270">
        <v>0</v>
      </c>
      <c r="L217" s="270"/>
      <c r="M217" s="270">
        <v>0</v>
      </c>
      <c r="N217" s="270">
        <v>0</v>
      </c>
      <c r="O217" s="270">
        <v>0</v>
      </c>
      <c r="P217" s="270">
        <v>0</v>
      </c>
      <c r="Q217" s="270">
        <v>0</v>
      </c>
      <c r="R217" s="270">
        <v>0</v>
      </c>
      <c r="S217" s="270">
        <v>0</v>
      </c>
      <c r="T217" s="270">
        <v>0</v>
      </c>
      <c r="X217" s="270">
        <v>75.583594264996705</v>
      </c>
      <c r="Y217" s="270" t="s">
        <v>1676</v>
      </c>
      <c r="Z217" s="270" t="s">
        <v>1676</v>
      </c>
      <c r="AA217" s="270">
        <v>10</v>
      </c>
      <c r="AB217" s="270">
        <v>185</v>
      </c>
      <c r="AC217" s="270">
        <v>1050</v>
      </c>
      <c r="AD217" s="270">
        <v>1670</v>
      </c>
      <c r="AE217" s="270">
        <v>115</v>
      </c>
      <c r="AF217" s="270">
        <v>0</v>
      </c>
      <c r="AG217" s="270">
        <v>0</v>
      </c>
      <c r="AH217" s="270">
        <v>2985</v>
      </c>
      <c r="AI217" s="270">
        <v>0</v>
      </c>
      <c r="AJ217" s="270">
        <v>0</v>
      </c>
      <c r="AK217" s="270">
        <v>0</v>
      </c>
      <c r="AL217" s="270">
        <v>0</v>
      </c>
      <c r="AM217" s="270">
        <v>0</v>
      </c>
      <c r="AN217" s="270">
        <v>0</v>
      </c>
      <c r="AO217" s="270">
        <v>0</v>
      </c>
      <c r="AP217" s="270">
        <v>0</v>
      </c>
      <c r="AQ217" s="270">
        <v>0</v>
      </c>
      <c r="AR217" s="270">
        <v>0</v>
      </c>
      <c r="AS217" s="270">
        <v>0</v>
      </c>
      <c r="AT217" s="270">
        <v>0</v>
      </c>
      <c r="AU217" s="270">
        <v>0</v>
      </c>
      <c r="AV217" s="270">
        <v>0</v>
      </c>
      <c r="AW217" s="270">
        <v>0</v>
      </c>
      <c r="AX217" s="270">
        <v>0</v>
      </c>
      <c r="AY217" s="270">
        <v>0</v>
      </c>
      <c r="AZ217" s="270">
        <v>0</v>
      </c>
      <c r="BA217" s="270">
        <v>0</v>
      </c>
      <c r="BB217" s="270">
        <v>50</v>
      </c>
      <c r="BC217" s="270">
        <v>0</v>
      </c>
      <c r="BD217" s="270">
        <v>0</v>
      </c>
      <c r="BE217" s="270">
        <v>0</v>
      </c>
      <c r="BF217" s="270">
        <v>0</v>
      </c>
      <c r="BG217" s="270">
        <v>0</v>
      </c>
      <c r="BH217" s="270">
        <v>0</v>
      </c>
      <c r="BI217" s="270">
        <v>3025</v>
      </c>
      <c r="BJ217" s="270">
        <v>0</v>
      </c>
      <c r="BK217" s="270">
        <v>0</v>
      </c>
      <c r="BL217" s="270">
        <v>0</v>
      </c>
      <c r="BM217" s="270">
        <v>0</v>
      </c>
      <c r="BN217" s="270">
        <v>0</v>
      </c>
      <c r="BO217" s="270">
        <v>0</v>
      </c>
      <c r="BP217" s="270">
        <v>0</v>
      </c>
      <c r="BQ217" s="270">
        <v>0</v>
      </c>
      <c r="BR217" s="270">
        <v>0</v>
      </c>
      <c r="BS217" s="270">
        <v>0</v>
      </c>
      <c r="BT217" s="270">
        <v>10</v>
      </c>
      <c r="BU217" s="270">
        <v>0</v>
      </c>
      <c r="BV217" s="270"/>
      <c r="BW217" s="270">
        <v>0</v>
      </c>
      <c r="BX217" s="270">
        <v>0</v>
      </c>
      <c r="BY217" s="270">
        <v>0</v>
      </c>
      <c r="BZ217" s="270">
        <v>0</v>
      </c>
      <c r="CA217" s="270">
        <v>0</v>
      </c>
      <c r="CB217" s="270">
        <v>0</v>
      </c>
      <c r="CC217" s="270">
        <v>0</v>
      </c>
      <c r="CD217" s="270">
        <v>0</v>
      </c>
      <c r="CE217" s="270">
        <v>0</v>
      </c>
      <c r="CF217" s="270">
        <v>0</v>
      </c>
      <c r="CG217" s="270">
        <v>3035</v>
      </c>
      <c r="CH217" s="270">
        <v>0</v>
      </c>
      <c r="CI217" s="270">
        <v>0</v>
      </c>
      <c r="CJ217" s="270">
        <v>0</v>
      </c>
      <c r="CK217" s="270">
        <v>0</v>
      </c>
      <c r="CL217" s="270">
        <v>0</v>
      </c>
      <c r="CM217" s="270">
        <v>3035</v>
      </c>
      <c r="CN217" s="270">
        <v>0</v>
      </c>
      <c r="CO217" s="270">
        <v>0</v>
      </c>
      <c r="CP217" s="270">
        <v>0</v>
      </c>
      <c r="CQ217" s="270">
        <v>0</v>
      </c>
      <c r="CR217" s="270">
        <v>0</v>
      </c>
      <c r="CS217" s="270">
        <v>0</v>
      </c>
      <c r="CT217" s="270">
        <v>0</v>
      </c>
      <c r="CU217" s="270">
        <v>0</v>
      </c>
      <c r="CV217" s="270">
        <v>0</v>
      </c>
      <c r="CW217" s="270">
        <v>0</v>
      </c>
      <c r="CX217" s="270">
        <v>0</v>
      </c>
      <c r="CY217" s="270">
        <v>0</v>
      </c>
      <c r="CZ217" s="270">
        <v>0</v>
      </c>
      <c r="DA217" s="270">
        <v>0</v>
      </c>
      <c r="DB217" s="270">
        <v>0</v>
      </c>
      <c r="DC217" s="270">
        <v>0</v>
      </c>
      <c r="DD217" s="270">
        <v>0</v>
      </c>
      <c r="DE217" s="270">
        <v>0</v>
      </c>
      <c r="DF217" s="270">
        <v>0</v>
      </c>
      <c r="DG217" s="270">
        <v>0</v>
      </c>
      <c r="DH217" s="270">
        <v>0</v>
      </c>
      <c r="DI217" s="270">
        <v>0</v>
      </c>
      <c r="DJ217" s="270">
        <v>0</v>
      </c>
      <c r="DK217" s="270">
        <v>0</v>
      </c>
      <c r="DL217" s="270">
        <v>0</v>
      </c>
      <c r="DM217" s="270">
        <v>0</v>
      </c>
      <c r="DN217" s="270">
        <v>0</v>
      </c>
      <c r="DO217" s="270">
        <v>0</v>
      </c>
      <c r="DP217" s="270">
        <v>0</v>
      </c>
      <c r="DQ217" s="270"/>
      <c r="DR217" s="270">
        <v>0</v>
      </c>
      <c r="DS217" s="270">
        <v>0</v>
      </c>
      <c r="DT217" s="270">
        <v>0</v>
      </c>
      <c r="DU217" s="270">
        <v>0</v>
      </c>
      <c r="DV217" s="270">
        <v>0</v>
      </c>
      <c r="DW217" s="270">
        <v>0</v>
      </c>
      <c r="DX217" s="270">
        <v>0</v>
      </c>
      <c r="DY217" s="270">
        <v>0</v>
      </c>
      <c r="DZ217" s="270">
        <v>0</v>
      </c>
      <c r="EA217" s="270">
        <v>0</v>
      </c>
      <c r="EB217" s="270">
        <v>0</v>
      </c>
      <c r="EC217" s="270">
        <v>0</v>
      </c>
      <c r="ED217" s="270">
        <v>0</v>
      </c>
      <c r="EE217" s="270">
        <v>0</v>
      </c>
      <c r="EF217" s="270">
        <v>0</v>
      </c>
      <c r="EG217" s="270">
        <v>0</v>
      </c>
      <c r="EH217" s="270">
        <v>0</v>
      </c>
      <c r="EI217" s="270">
        <v>0</v>
      </c>
      <c r="EJ217" s="270">
        <v>0</v>
      </c>
      <c r="EK217" s="270">
        <v>0</v>
      </c>
      <c r="EL217" s="270">
        <v>0</v>
      </c>
      <c r="EM217" s="270">
        <v>0</v>
      </c>
      <c r="EN217" s="270">
        <v>0</v>
      </c>
      <c r="EO217" s="270">
        <v>0</v>
      </c>
      <c r="EP217" s="270">
        <v>0</v>
      </c>
      <c r="EQ217" s="270">
        <v>0</v>
      </c>
      <c r="ER217" s="270">
        <v>0</v>
      </c>
      <c r="ES217" s="270">
        <v>0</v>
      </c>
      <c r="ET217" s="270">
        <v>0</v>
      </c>
      <c r="EU217" s="270">
        <v>0</v>
      </c>
      <c r="EV217" s="270">
        <v>0</v>
      </c>
      <c r="EW217" s="270">
        <v>0</v>
      </c>
      <c r="EX217" s="270">
        <v>0</v>
      </c>
      <c r="EY217" s="270">
        <v>0</v>
      </c>
      <c r="EZ217" s="270">
        <v>0</v>
      </c>
      <c r="FA217" s="270">
        <v>0</v>
      </c>
      <c r="FB217" s="270">
        <v>0</v>
      </c>
      <c r="FC217" s="270">
        <v>0</v>
      </c>
      <c r="FD217" s="270">
        <v>0</v>
      </c>
      <c r="FE217" s="270">
        <v>0</v>
      </c>
      <c r="FF217" s="270">
        <v>0</v>
      </c>
      <c r="FG217" s="270">
        <v>0</v>
      </c>
      <c r="FH217" s="270">
        <v>0</v>
      </c>
      <c r="FI217" s="270">
        <v>0</v>
      </c>
      <c r="FJ217" s="270">
        <v>0</v>
      </c>
      <c r="FK217" s="270">
        <v>0</v>
      </c>
      <c r="FL217" s="351">
        <v>2985</v>
      </c>
      <c r="FM217" s="323">
        <v>0</v>
      </c>
      <c r="FN217" s="324">
        <v>0</v>
      </c>
      <c r="FO217" s="270"/>
      <c r="FP217" s="89"/>
      <c r="FQ217" s="270"/>
      <c r="FR217" s="319"/>
      <c r="FS217" s="319"/>
      <c r="FT217" s="319"/>
      <c r="FU217" s="319"/>
      <c r="FV217" s="319"/>
      <c r="FW217" s="319"/>
      <c r="FX217" s="319"/>
      <c r="FY217" s="319"/>
      <c r="FZ217" s="319"/>
      <c r="GA217" s="319"/>
      <c r="GB217" s="319"/>
      <c r="GC217" s="319"/>
      <c r="GD217" s="319"/>
      <c r="GE217" s="319"/>
      <c r="GF217" s="319"/>
      <c r="GG217" s="319"/>
      <c r="GH217" s="319"/>
      <c r="GI217" s="319"/>
      <c r="GJ217" s="319"/>
      <c r="GK217" s="319"/>
      <c r="GL217" s="319"/>
      <c r="GM217" s="319"/>
      <c r="GN217" s="319"/>
      <c r="GO217" s="319"/>
      <c r="GP217" s="319"/>
      <c r="GQ217" s="319"/>
      <c r="GR217" s="319"/>
      <c r="GS217" s="319"/>
      <c r="GT217" s="319"/>
      <c r="GU217" s="319"/>
      <c r="GV217" s="319"/>
      <c r="GW217" s="319"/>
      <c r="GX217" s="319"/>
      <c r="GY217" s="319"/>
      <c r="GZ217" s="319"/>
      <c r="HA217" s="319"/>
      <c r="HB217" s="319"/>
      <c r="HC217" s="319"/>
      <c r="HD217" s="319"/>
      <c r="HE217" s="319"/>
      <c r="HF217" s="319"/>
      <c r="HG217" s="319"/>
      <c r="HH217" s="319"/>
      <c r="HI217" s="319"/>
      <c r="HJ217" s="319"/>
      <c r="HK217" s="319"/>
      <c r="HL217" s="319"/>
      <c r="HM217" s="319"/>
      <c r="HN217" s="319"/>
      <c r="HO217" s="319"/>
      <c r="HP217" s="319"/>
      <c r="HQ217" s="319"/>
      <c r="HR217" s="319"/>
      <c r="HS217" s="319"/>
      <c r="HT217" s="319"/>
      <c r="HU217" s="319"/>
      <c r="HV217" s="319"/>
      <c r="HW217" s="319"/>
      <c r="HX217" s="319"/>
      <c r="HY217" s="319"/>
      <c r="HZ217" s="319"/>
      <c r="IA217" s="319"/>
      <c r="IB217" s="319"/>
      <c r="IC217" s="319"/>
      <c r="ID217" s="319"/>
      <c r="IE217" s="319"/>
      <c r="IF217" s="319"/>
      <c r="IG217" s="318"/>
    </row>
    <row r="218" spans="1:241" ht="12.75" customHeight="1" x14ac:dyDescent="0.2">
      <c r="A218" s="370" t="s">
        <v>1581</v>
      </c>
      <c r="B218" s="270">
        <v>690</v>
      </c>
      <c r="C218" s="270">
        <v>690</v>
      </c>
      <c r="D218" s="270">
        <v>365</v>
      </c>
      <c r="E218" s="270">
        <v>325</v>
      </c>
      <c r="F218" s="270">
        <v>0</v>
      </c>
      <c r="G218" s="270">
        <v>690</v>
      </c>
      <c r="H218" s="270">
        <v>0</v>
      </c>
      <c r="I218" s="270">
        <v>0</v>
      </c>
      <c r="J218" s="270">
        <v>690</v>
      </c>
      <c r="K218" s="270">
        <v>0</v>
      </c>
      <c r="L218" s="270"/>
      <c r="M218" s="270">
        <v>0</v>
      </c>
      <c r="N218" s="270">
        <v>0</v>
      </c>
      <c r="O218" s="270">
        <v>0</v>
      </c>
      <c r="P218" s="270">
        <v>0</v>
      </c>
      <c r="Q218" s="270">
        <v>0</v>
      </c>
      <c r="R218" s="270">
        <v>0</v>
      </c>
      <c r="S218" s="270">
        <v>0</v>
      </c>
      <c r="T218" s="270">
        <v>0</v>
      </c>
      <c r="X218" s="270">
        <v>73.752173913043478</v>
      </c>
      <c r="Y218" s="270">
        <v>0</v>
      </c>
      <c r="Z218" s="270">
        <v>0</v>
      </c>
      <c r="AA218" s="270" t="s">
        <v>1676</v>
      </c>
      <c r="AB218" s="270">
        <v>45</v>
      </c>
      <c r="AC218" s="270">
        <v>310</v>
      </c>
      <c r="AD218" s="270">
        <v>315</v>
      </c>
      <c r="AE218" s="270">
        <v>20</v>
      </c>
      <c r="AF218" s="270">
        <v>0</v>
      </c>
      <c r="AG218" s="270">
        <v>0</v>
      </c>
      <c r="AH218" s="270">
        <v>670</v>
      </c>
      <c r="AI218" s="270">
        <v>0</v>
      </c>
      <c r="AJ218" s="270">
        <v>0</v>
      </c>
      <c r="AK218" s="270">
        <v>0</v>
      </c>
      <c r="AL218" s="270">
        <v>0</v>
      </c>
      <c r="AM218" s="270">
        <v>0</v>
      </c>
      <c r="AN218" s="270">
        <v>0</v>
      </c>
      <c r="AO218" s="270">
        <v>0</v>
      </c>
      <c r="AP218" s="270">
        <v>0</v>
      </c>
      <c r="AQ218" s="270">
        <v>0</v>
      </c>
      <c r="AR218" s="270">
        <v>0</v>
      </c>
      <c r="AS218" s="270">
        <v>0</v>
      </c>
      <c r="AT218" s="270">
        <v>0</v>
      </c>
      <c r="AU218" s="270">
        <v>0</v>
      </c>
      <c r="AV218" s="270">
        <v>0</v>
      </c>
      <c r="AW218" s="270">
        <v>0</v>
      </c>
      <c r="AX218" s="270">
        <v>0</v>
      </c>
      <c r="AY218" s="270">
        <v>0</v>
      </c>
      <c r="AZ218" s="270">
        <v>0</v>
      </c>
      <c r="BA218" s="270">
        <v>0</v>
      </c>
      <c r="BB218" s="270">
        <v>20</v>
      </c>
      <c r="BC218" s="270">
        <v>0</v>
      </c>
      <c r="BD218" s="270">
        <v>0</v>
      </c>
      <c r="BE218" s="270">
        <v>0</v>
      </c>
      <c r="BF218" s="270">
        <v>0</v>
      </c>
      <c r="BG218" s="270">
        <v>0</v>
      </c>
      <c r="BH218" s="270">
        <v>0</v>
      </c>
      <c r="BI218" s="270">
        <v>685</v>
      </c>
      <c r="BJ218" s="270">
        <v>0</v>
      </c>
      <c r="BK218" s="270">
        <v>0</v>
      </c>
      <c r="BL218" s="270">
        <v>0</v>
      </c>
      <c r="BM218" s="270">
        <v>0</v>
      </c>
      <c r="BN218" s="270">
        <v>0</v>
      </c>
      <c r="BO218" s="270">
        <v>0</v>
      </c>
      <c r="BP218" s="270">
        <v>0</v>
      </c>
      <c r="BQ218" s="270">
        <v>0</v>
      </c>
      <c r="BR218" s="270">
        <v>0</v>
      </c>
      <c r="BS218" s="270">
        <v>0</v>
      </c>
      <c r="BT218" s="270" t="s">
        <v>1676</v>
      </c>
      <c r="BU218" s="270">
        <v>0</v>
      </c>
      <c r="BV218" s="270"/>
      <c r="BW218" s="270">
        <v>0</v>
      </c>
      <c r="BX218" s="270">
        <v>0</v>
      </c>
      <c r="BY218" s="270">
        <v>0</v>
      </c>
      <c r="BZ218" s="270">
        <v>0</v>
      </c>
      <c r="CA218" s="270">
        <v>0</v>
      </c>
      <c r="CB218" s="270">
        <v>0</v>
      </c>
      <c r="CC218" s="270">
        <v>0</v>
      </c>
      <c r="CD218" s="270">
        <v>0</v>
      </c>
      <c r="CE218" s="270">
        <v>0</v>
      </c>
      <c r="CF218" s="270">
        <v>0</v>
      </c>
      <c r="CG218" s="270">
        <v>690</v>
      </c>
      <c r="CH218" s="270">
        <v>0</v>
      </c>
      <c r="CI218" s="270">
        <v>0</v>
      </c>
      <c r="CJ218" s="270">
        <v>0</v>
      </c>
      <c r="CK218" s="270">
        <v>0</v>
      </c>
      <c r="CL218" s="270">
        <v>0</v>
      </c>
      <c r="CM218" s="270">
        <v>690</v>
      </c>
      <c r="CN218" s="270">
        <v>0</v>
      </c>
      <c r="CO218" s="270">
        <v>0</v>
      </c>
      <c r="CP218" s="270">
        <v>0</v>
      </c>
      <c r="CQ218" s="270">
        <v>0</v>
      </c>
      <c r="CR218" s="270">
        <v>0</v>
      </c>
      <c r="CS218" s="270">
        <v>0</v>
      </c>
      <c r="CT218" s="270">
        <v>0</v>
      </c>
      <c r="CU218" s="270">
        <v>0</v>
      </c>
      <c r="CV218" s="270">
        <v>0</v>
      </c>
      <c r="CW218" s="270">
        <v>0</v>
      </c>
      <c r="CX218" s="270">
        <v>0</v>
      </c>
      <c r="CY218" s="270">
        <v>0</v>
      </c>
      <c r="CZ218" s="270">
        <v>0</v>
      </c>
      <c r="DA218" s="270">
        <v>0</v>
      </c>
      <c r="DB218" s="270">
        <v>0</v>
      </c>
      <c r="DC218" s="270">
        <v>0</v>
      </c>
      <c r="DD218" s="270">
        <v>0</v>
      </c>
      <c r="DE218" s="270">
        <v>0</v>
      </c>
      <c r="DF218" s="270">
        <v>0</v>
      </c>
      <c r="DG218" s="270">
        <v>0</v>
      </c>
      <c r="DH218" s="270">
        <v>0</v>
      </c>
      <c r="DI218" s="270">
        <v>0</v>
      </c>
      <c r="DJ218" s="270">
        <v>0</v>
      </c>
      <c r="DK218" s="270">
        <v>0</v>
      </c>
      <c r="DL218" s="270">
        <v>0</v>
      </c>
      <c r="DM218" s="270">
        <v>0</v>
      </c>
      <c r="DN218" s="270">
        <v>0</v>
      </c>
      <c r="DO218" s="270">
        <v>0</v>
      </c>
      <c r="DP218" s="270">
        <v>0</v>
      </c>
      <c r="DQ218" s="270"/>
      <c r="DR218" s="270">
        <v>0</v>
      </c>
      <c r="DS218" s="270">
        <v>0</v>
      </c>
      <c r="DT218" s="270">
        <v>0</v>
      </c>
      <c r="DU218" s="270">
        <v>0</v>
      </c>
      <c r="DV218" s="270">
        <v>0</v>
      </c>
      <c r="DW218" s="270">
        <v>0</v>
      </c>
      <c r="DX218" s="270">
        <v>0</v>
      </c>
      <c r="DY218" s="270">
        <v>0</v>
      </c>
      <c r="DZ218" s="270">
        <v>0</v>
      </c>
      <c r="EA218" s="270">
        <v>0</v>
      </c>
      <c r="EB218" s="270">
        <v>0</v>
      </c>
      <c r="EC218" s="270">
        <v>0</v>
      </c>
      <c r="ED218" s="270">
        <v>0</v>
      </c>
      <c r="EE218" s="270">
        <v>0</v>
      </c>
      <c r="EF218" s="270">
        <v>0</v>
      </c>
      <c r="EG218" s="270">
        <v>0</v>
      </c>
      <c r="EH218" s="270">
        <v>0</v>
      </c>
      <c r="EI218" s="270">
        <v>0</v>
      </c>
      <c r="EJ218" s="270">
        <v>0</v>
      </c>
      <c r="EK218" s="270">
        <v>0</v>
      </c>
      <c r="EL218" s="270">
        <v>0</v>
      </c>
      <c r="EM218" s="270">
        <v>0</v>
      </c>
      <c r="EN218" s="270">
        <v>0</v>
      </c>
      <c r="EO218" s="270">
        <v>0</v>
      </c>
      <c r="EP218" s="270">
        <v>0</v>
      </c>
      <c r="EQ218" s="270">
        <v>0</v>
      </c>
      <c r="ER218" s="270">
        <v>0</v>
      </c>
      <c r="ES218" s="270">
        <v>0</v>
      </c>
      <c r="ET218" s="270">
        <v>0</v>
      </c>
      <c r="EU218" s="270">
        <v>0</v>
      </c>
      <c r="EV218" s="270">
        <v>0</v>
      </c>
      <c r="EW218" s="270">
        <v>0</v>
      </c>
      <c r="EX218" s="270">
        <v>0</v>
      </c>
      <c r="EY218" s="270">
        <v>0</v>
      </c>
      <c r="EZ218" s="270">
        <v>0</v>
      </c>
      <c r="FA218" s="270">
        <v>0</v>
      </c>
      <c r="FB218" s="270">
        <v>0</v>
      </c>
      <c r="FC218" s="270">
        <v>0</v>
      </c>
      <c r="FD218" s="270">
        <v>0</v>
      </c>
      <c r="FE218" s="270">
        <v>0</v>
      </c>
      <c r="FF218" s="270">
        <v>0</v>
      </c>
      <c r="FG218" s="270">
        <v>0</v>
      </c>
      <c r="FH218" s="270">
        <v>0</v>
      </c>
      <c r="FI218" s="270">
        <v>0</v>
      </c>
      <c r="FJ218" s="270">
        <v>0</v>
      </c>
      <c r="FK218" s="270">
        <v>0</v>
      </c>
      <c r="FL218" s="351">
        <v>670</v>
      </c>
      <c r="FM218" s="323">
        <v>0</v>
      </c>
      <c r="FN218" s="324">
        <v>0</v>
      </c>
      <c r="FO218" s="270"/>
      <c r="FP218" s="89"/>
      <c r="FQ218" s="270"/>
      <c r="FR218" s="319"/>
      <c r="FS218" s="319"/>
      <c r="FT218" s="319"/>
      <c r="FU218" s="319"/>
      <c r="FV218" s="319"/>
      <c r="FW218" s="319"/>
      <c r="FX218" s="319"/>
      <c r="FY218" s="319"/>
      <c r="FZ218" s="319"/>
      <c r="GA218" s="319"/>
      <c r="GB218" s="319"/>
      <c r="GC218" s="319"/>
      <c r="GD218" s="319"/>
      <c r="GE218" s="319"/>
      <c r="GF218" s="319"/>
      <c r="GG218" s="319"/>
      <c r="GH218" s="319"/>
      <c r="GI218" s="319"/>
      <c r="GJ218" s="319"/>
      <c r="GK218" s="319"/>
      <c r="GL218" s="319"/>
      <c r="GM218" s="319"/>
      <c r="GN218" s="319"/>
      <c r="GO218" s="319"/>
      <c r="GP218" s="319"/>
      <c r="GQ218" s="319"/>
      <c r="GR218" s="319"/>
      <c r="GS218" s="319"/>
      <c r="GT218" s="319"/>
      <c r="GU218" s="319"/>
      <c r="GV218" s="319"/>
      <c r="GW218" s="319"/>
      <c r="GX218" s="319"/>
      <c r="GY218" s="319"/>
      <c r="GZ218" s="319"/>
      <c r="HA218" s="319"/>
      <c r="HB218" s="319"/>
      <c r="HC218" s="319"/>
      <c r="HD218" s="319"/>
      <c r="HE218" s="319"/>
      <c r="HF218" s="319"/>
      <c r="HG218" s="319"/>
      <c r="HH218" s="319"/>
      <c r="HI218" s="319"/>
      <c r="HJ218" s="319"/>
      <c r="HK218" s="319"/>
      <c r="HL218" s="319"/>
      <c r="HM218" s="319"/>
      <c r="HN218" s="319"/>
      <c r="HO218" s="319"/>
      <c r="HP218" s="319"/>
      <c r="HQ218" s="319"/>
      <c r="HR218" s="319"/>
      <c r="HS218" s="319"/>
      <c r="HT218" s="319"/>
      <c r="HU218" s="319"/>
      <c r="HV218" s="319"/>
      <c r="HW218" s="319"/>
      <c r="HX218" s="319"/>
      <c r="HY218" s="319"/>
      <c r="HZ218" s="319"/>
      <c r="IA218" s="319"/>
      <c r="IB218" s="319"/>
      <c r="IC218" s="319"/>
      <c r="ID218" s="319"/>
      <c r="IE218" s="319"/>
      <c r="IF218" s="319"/>
      <c r="IG218" s="318"/>
    </row>
    <row r="219" spans="1:241" ht="12.75" customHeight="1" x14ac:dyDescent="0.2">
      <c r="A219" s="370" t="s">
        <v>1363</v>
      </c>
      <c r="B219" s="270">
        <v>2445</v>
      </c>
      <c r="C219" s="270">
        <v>2445</v>
      </c>
      <c r="D219" s="270">
        <v>1045</v>
      </c>
      <c r="E219" s="270">
        <v>1400</v>
      </c>
      <c r="F219" s="270">
        <v>0</v>
      </c>
      <c r="G219" s="270">
        <v>2445</v>
      </c>
      <c r="H219" s="270">
        <v>0</v>
      </c>
      <c r="I219" s="270">
        <v>0</v>
      </c>
      <c r="J219" s="270">
        <v>2445</v>
      </c>
      <c r="K219" s="270">
        <v>0</v>
      </c>
      <c r="L219" s="270"/>
      <c r="M219" s="270">
        <v>0</v>
      </c>
      <c r="N219" s="270">
        <v>0</v>
      </c>
      <c r="O219" s="270">
        <v>0</v>
      </c>
      <c r="P219" s="270">
        <v>0</v>
      </c>
      <c r="Q219" s="270">
        <v>0</v>
      </c>
      <c r="R219" s="270">
        <v>0</v>
      </c>
      <c r="S219" s="270">
        <v>0</v>
      </c>
      <c r="T219" s="270">
        <v>0</v>
      </c>
      <c r="X219" s="270">
        <v>74.171440261865797</v>
      </c>
      <c r="Y219" s="270">
        <v>0</v>
      </c>
      <c r="Z219" s="270" t="s">
        <v>1676</v>
      </c>
      <c r="AA219" s="270" t="s">
        <v>1676</v>
      </c>
      <c r="AB219" s="270">
        <v>170</v>
      </c>
      <c r="AC219" s="270">
        <v>990</v>
      </c>
      <c r="AD219" s="270">
        <v>1205</v>
      </c>
      <c r="AE219" s="270">
        <v>70</v>
      </c>
      <c r="AF219" s="270">
        <v>0</v>
      </c>
      <c r="AG219" s="270">
        <v>0</v>
      </c>
      <c r="AH219" s="270">
        <v>2365</v>
      </c>
      <c r="AI219" s="270">
        <v>0</v>
      </c>
      <c r="AJ219" s="270">
        <v>0</v>
      </c>
      <c r="AK219" s="270">
        <v>0</v>
      </c>
      <c r="AL219" s="270">
        <v>0</v>
      </c>
      <c r="AM219" s="270">
        <v>0</v>
      </c>
      <c r="AN219" s="270">
        <v>0</v>
      </c>
      <c r="AO219" s="270">
        <v>0</v>
      </c>
      <c r="AP219" s="270">
        <v>0</v>
      </c>
      <c r="AQ219" s="270">
        <v>0</v>
      </c>
      <c r="AR219" s="270">
        <v>0</v>
      </c>
      <c r="AS219" s="270">
        <v>0</v>
      </c>
      <c r="AT219" s="270">
        <v>0</v>
      </c>
      <c r="AU219" s="270">
        <v>0</v>
      </c>
      <c r="AV219" s="270">
        <v>0</v>
      </c>
      <c r="AW219" s="270">
        <v>0</v>
      </c>
      <c r="AX219" s="270">
        <v>0</v>
      </c>
      <c r="AY219" s="270">
        <v>0</v>
      </c>
      <c r="AZ219" s="270">
        <v>0</v>
      </c>
      <c r="BA219" s="270">
        <v>0</v>
      </c>
      <c r="BB219" s="270">
        <v>80</v>
      </c>
      <c r="BC219" s="270">
        <v>0</v>
      </c>
      <c r="BD219" s="270">
        <v>0</v>
      </c>
      <c r="BE219" s="270">
        <v>0</v>
      </c>
      <c r="BF219" s="270">
        <v>0</v>
      </c>
      <c r="BG219" s="270">
        <v>0</v>
      </c>
      <c r="BH219" s="270">
        <v>0</v>
      </c>
      <c r="BI219" s="270">
        <v>2425</v>
      </c>
      <c r="BJ219" s="270">
        <v>0</v>
      </c>
      <c r="BK219" s="270">
        <v>0</v>
      </c>
      <c r="BL219" s="270">
        <v>0</v>
      </c>
      <c r="BM219" s="270">
        <v>0</v>
      </c>
      <c r="BN219" s="270">
        <v>0</v>
      </c>
      <c r="BO219" s="270">
        <v>0</v>
      </c>
      <c r="BP219" s="270">
        <v>0</v>
      </c>
      <c r="BQ219" s="270">
        <v>0</v>
      </c>
      <c r="BR219" s="270">
        <v>0</v>
      </c>
      <c r="BS219" s="270">
        <v>0</v>
      </c>
      <c r="BT219" s="270">
        <v>20</v>
      </c>
      <c r="BU219" s="270">
        <v>0</v>
      </c>
      <c r="BV219" s="270"/>
      <c r="BW219" s="270">
        <v>0</v>
      </c>
      <c r="BX219" s="270">
        <v>0</v>
      </c>
      <c r="BY219" s="270">
        <v>0</v>
      </c>
      <c r="BZ219" s="270">
        <v>0</v>
      </c>
      <c r="CA219" s="270">
        <v>0</v>
      </c>
      <c r="CB219" s="270">
        <v>0</v>
      </c>
      <c r="CC219" s="270">
        <v>0</v>
      </c>
      <c r="CD219" s="270">
        <v>0</v>
      </c>
      <c r="CE219" s="270">
        <v>0</v>
      </c>
      <c r="CF219" s="270">
        <v>0</v>
      </c>
      <c r="CG219" s="270">
        <v>2445</v>
      </c>
      <c r="CH219" s="270">
        <v>0</v>
      </c>
      <c r="CI219" s="270">
        <v>0</v>
      </c>
      <c r="CJ219" s="270">
        <v>0</v>
      </c>
      <c r="CK219" s="270">
        <v>0</v>
      </c>
      <c r="CL219" s="270">
        <v>0</v>
      </c>
      <c r="CM219" s="270">
        <v>2445</v>
      </c>
      <c r="CN219" s="270">
        <v>0</v>
      </c>
      <c r="CO219" s="270">
        <v>0</v>
      </c>
      <c r="CP219" s="270">
        <v>0</v>
      </c>
      <c r="CQ219" s="270">
        <v>0</v>
      </c>
      <c r="CR219" s="270">
        <v>0</v>
      </c>
      <c r="CS219" s="270">
        <v>0</v>
      </c>
      <c r="CT219" s="270">
        <v>0</v>
      </c>
      <c r="CU219" s="270">
        <v>0</v>
      </c>
      <c r="CV219" s="270">
        <v>0</v>
      </c>
      <c r="CW219" s="270">
        <v>0</v>
      </c>
      <c r="CX219" s="270">
        <v>0</v>
      </c>
      <c r="CY219" s="270">
        <v>0</v>
      </c>
      <c r="CZ219" s="270">
        <v>0</v>
      </c>
      <c r="DA219" s="270">
        <v>0</v>
      </c>
      <c r="DB219" s="270">
        <v>0</v>
      </c>
      <c r="DC219" s="270">
        <v>0</v>
      </c>
      <c r="DD219" s="270">
        <v>0</v>
      </c>
      <c r="DE219" s="270">
        <v>0</v>
      </c>
      <c r="DF219" s="270">
        <v>0</v>
      </c>
      <c r="DG219" s="270">
        <v>0</v>
      </c>
      <c r="DH219" s="270">
        <v>0</v>
      </c>
      <c r="DI219" s="270">
        <v>0</v>
      </c>
      <c r="DJ219" s="270">
        <v>0</v>
      </c>
      <c r="DK219" s="270">
        <v>0</v>
      </c>
      <c r="DL219" s="270">
        <v>0</v>
      </c>
      <c r="DM219" s="270">
        <v>0</v>
      </c>
      <c r="DN219" s="270">
        <v>0</v>
      </c>
      <c r="DO219" s="270">
        <v>0</v>
      </c>
      <c r="DP219" s="270">
        <v>0</v>
      </c>
      <c r="DQ219" s="270"/>
      <c r="DR219" s="270">
        <v>0</v>
      </c>
      <c r="DS219" s="270">
        <v>0</v>
      </c>
      <c r="DT219" s="270">
        <v>0</v>
      </c>
      <c r="DU219" s="270">
        <v>0</v>
      </c>
      <c r="DV219" s="270">
        <v>0</v>
      </c>
      <c r="DW219" s="270">
        <v>0</v>
      </c>
      <c r="DX219" s="270">
        <v>0</v>
      </c>
      <c r="DY219" s="270">
        <v>0</v>
      </c>
      <c r="DZ219" s="270">
        <v>0</v>
      </c>
      <c r="EA219" s="270">
        <v>0</v>
      </c>
      <c r="EB219" s="270">
        <v>0</v>
      </c>
      <c r="EC219" s="270">
        <v>0</v>
      </c>
      <c r="ED219" s="270">
        <v>0</v>
      </c>
      <c r="EE219" s="270">
        <v>0</v>
      </c>
      <c r="EF219" s="270">
        <v>0</v>
      </c>
      <c r="EG219" s="270">
        <v>0</v>
      </c>
      <c r="EH219" s="270">
        <v>0</v>
      </c>
      <c r="EI219" s="270">
        <v>0</v>
      </c>
      <c r="EJ219" s="270">
        <v>0</v>
      </c>
      <c r="EK219" s="270">
        <v>0</v>
      </c>
      <c r="EL219" s="270">
        <v>0</v>
      </c>
      <c r="EM219" s="270">
        <v>0</v>
      </c>
      <c r="EN219" s="270">
        <v>0</v>
      </c>
      <c r="EO219" s="270">
        <v>0</v>
      </c>
      <c r="EP219" s="270">
        <v>0</v>
      </c>
      <c r="EQ219" s="270">
        <v>0</v>
      </c>
      <c r="ER219" s="270">
        <v>0</v>
      </c>
      <c r="ES219" s="270">
        <v>0</v>
      </c>
      <c r="ET219" s="270">
        <v>0</v>
      </c>
      <c r="EU219" s="270">
        <v>0</v>
      </c>
      <c r="EV219" s="270">
        <v>0</v>
      </c>
      <c r="EW219" s="270">
        <v>0</v>
      </c>
      <c r="EX219" s="270">
        <v>0</v>
      </c>
      <c r="EY219" s="270">
        <v>0</v>
      </c>
      <c r="EZ219" s="270">
        <v>0</v>
      </c>
      <c r="FA219" s="270">
        <v>0</v>
      </c>
      <c r="FB219" s="270">
        <v>0</v>
      </c>
      <c r="FC219" s="270">
        <v>0</v>
      </c>
      <c r="FD219" s="270">
        <v>0</v>
      </c>
      <c r="FE219" s="270">
        <v>0</v>
      </c>
      <c r="FF219" s="270">
        <v>0</v>
      </c>
      <c r="FG219" s="270">
        <v>0</v>
      </c>
      <c r="FH219" s="270">
        <v>0</v>
      </c>
      <c r="FI219" s="270">
        <v>0</v>
      </c>
      <c r="FJ219" s="270">
        <v>0</v>
      </c>
      <c r="FK219" s="270">
        <v>0</v>
      </c>
      <c r="FL219" s="351">
        <v>2365</v>
      </c>
      <c r="FM219" s="323">
        <v>0</v>
      </c>
      <c r="FN219" s="324">
        <v>0</v>
      </c>
      <c r="FO219" s="270"/>
      <c r="FP219" s="89"/>
      <c r="FQ219" s="270"/>
      <c r="FR219" s="319"/>
      <c r="FS219" s="319"/>
      <c r="FT219" s="319"/>
      <c r="FU219" s="319"/>
      <c r="FV219" s="319"/>
      <c r="FW219" s="319"/>
      <c r="FX219" s="319"/>
      <c r="FY219" s="319"/>
      <c r="FZ219" s="319"/>
      <c r="GA219" s="319"/>
      <c r="GB219" s="319"/>
      <c r="GC219" s="319"/>
      <c r="GD219" s="319"/>
      <c r="GE219" s="319"/>
      <c r="GF219" s="319"/>
      <c r="GG219" s="319"/>
      <c r="GH219" s="319"/>
      <c r="GI219" s="319"/>
      <c r="GJ219" s="319"/>
      <c r="GK219" s="319"/>
      <c r="GL219" s="319"/>
      <c r="GM219" s="319"/>
      <c r="GN219" s="319"/>
      <c r="GO219" s="319"/>
      <c r="GP219" s="319"/>
      <c r="GQ219" s="319"/>
      <c r="GR219" s="319"/>
      <c r="GS219" s="319"/>
      <c r="GT219" s="319"/>
      <c r="GU219" s="319"/>
      <c r="GV219" s="319"/>
      <c r="GW219" s="319"/>
      <c r="GX219" s="319"/>
      <c r="GY219" s="319"/>
      <c r="GZ219" s="319"/>
      <c r="HA219" s="319"/>
      <c r="HB219" s="319"/>
      <c r="HC219" s="319"/>
      <c r="HD219" s="319"/>
      <c r="HE219" s="319"/>
      <c r="HF219" s="319"/>
      <c r="HG219" s="319"/>
      <c r="HH219" s="319"/>
      <c r="HI219" s="319"/>
      <c r="HJ219" s="319"/>
      <c r="HK219" s="319"/>
      <c r="HL219" s="319"/>
      <c r="HM219" s="319"/>
      <c r="HN219" s="319"/>
      <c r="HO219" s="319"/>
      <c r="HP219" s="319"/>
      <c r="HQ219" s="319"/>
      <c r="HR219" s="319"/>
      <c r="HS219" s="319"/>
      <c r="HT219" s="319"/>
      <c r="HU219" s="319"/>
      <c r="HV219" s="319"/>
      <c r="HW219" s="319"/>
      <c r="HX219" s="319"/>
      <c r="HY219" s="319"/>
      <c r="HZ219" s="319"/>
      <c r="IA219" s="319"/>
      <c r="IB219" s="319"/>
      <c r="IC219" s="319"/>
      <c r="ID219" s="319"/>
      <c r="IE219" s="319"/>
      <c r="IF219" s="319"/>
      <c r="IG219" s="318"/>
    </row>
    <row r="220" spans="1:241" ht="12.75" customHeight="1" x14ac:dyDescent="0.2">
      <c r="A220" s="370" t="s">
        <v>1364</v>
      </c>
      <c r="B220" s="270">
        <v>1565</v>
      </c>
      <c r="C220" s="270">
        <v>1565</v>
      </c>
      <c r="D220" s="270">
        <v>690</v>
      </c>
      <c r="E220" s="270">
        <v>875</v>
      </c>
      <c r="F220" s="270">
        <v>0</v>
      </c>
      <c r="G220" s="270">
        <v>1565</v>
      </c>
      <c r="H220" s="270">
        <v>0</v>
      </c>
      <c r="I220" s="270">
        <v>0</v>
      </c>
      <c r="J220" s="270">
        <v>1565</v>
      </c>
      <c r="K220" s="270">
        <v>0</v>
      </c>
      <c r="L220" s="270"/>
      <c r="M220" s="270">
        <v>0</v>
      </c>
      <c r="N220" s="270">
        <v>0</v>
      </c>
      <c r="O220" s="270">
        <v>0</v>
      </c>
      <c r="P220" s="270">
        <v>0</v>
      </c>
      <c r="Q220" s="270">
        <v>0</v>
      </c>
      <c r="R220" s="270">
        <v>0</v>
      </c>
      <c r="S220" s="270">
        <v>0</v>
      </c>
      <c r="T220" s="270">
        <v>0</v>
      </c>
      <c r="X220" s="270">
        <v>74.658349328214967</v>
      </c>
      <c r="Y220" s="270">
        <v>0</v>
      </c>
      <c r="Z220" s="270" t="s">
        <v>1676</v>
      </c>
      <c r="AA220" s="270" t="s">
        <v>1676</v>
      </c>
      <c r="AB220" s="270">
        <v>95</v>
      </c>
      <c r="AC220" s="270">
        <v>600</v>
      </c>
      <c r="AD220" s="270">
        <v>815</v>
      </c>
      <c r="AE220" s="270">
        <v>45</v>
      </c>
      <c r="AF220" s="270">
        <v>0</v>
      </c>
      <c r="AG220" s="270">
        <v>0</v>
      </c>
      <c r="AH220" s="270">
        <v>1535</v>
      </c>
      <c r="AI220" s="270">
        <v>0</v>
      </c>
      <c r="AJ220" s="270">
        <v>0</v>
      </c>
      <c r="AK220" s="270">
        <v>0</v>
      </c>
      <c r="AL220" s="270">
        <v>0</v>
      </c>
      <c r="AM220" s="270">
        <v>0</v>
      </c>
      <c r="AN220" s="270">
        <v>0</v>
      </c>
      <c r="AO220" s="270">
        <v>0</v>
      </c>
      <c r="AP220" s="270">
        <v>0</v>
      </c>
      <c r="AQ220" s="270">
        <v>0</v>
      </c>
      <c r="AR220" s="270">
        <v>0</v>
      </c>
      <c r="AS220" s="270">
        <v>0</v>
      </c>
      <c r="AT220" s="270">
        <v>0</v>
      </c>
      <c r="AU220" s="270">
        <v>0</v>
      </c>
      <c r="AV220" s="270" t="s">
        <v>1676</v>
      </c>
      <c r="AW220" s="270">
        <v>0</v>
      </c>
      <c r="AX220" s="270">
        <v>0</v>
      </c>
      <c r="AY220" s="270">
        <v>0</v>
      </c>
      <c r="AZ220" s="270">
        <v>0</v>
      </c>
      <c r="BA220" s="270">
        <v>0</v>
      </c>
      <c r="BB220" s="270">
        <v>25</v>
      </c>
      <c r="BC220" s="270">
        <v>0</v>
      </c>
      <c r="BD220" s="270" t="s">
        <v>1676</v>
      </c>
      <c r="BE220" s="270">
        <v>0</v>
      </c>
      <c r="BF220" s="270">
        <v>0</v>
      </c>
      <c r="BG220" s="270">
        <v>0</v>
      </c>
      <c r="BH220" s="270">
        <v>0</v>
      </c>
      <c r="BI220" s="270">
        <v>1555</v>
      </c>
      <c r="BJ220" s="270">
        <v>0</v>
      </c>
      <c r="BK220" s="270">
        <v>0</v>
      </c>
      <c r="BL220" s="270">
        <v>0</v>
      </c>
      <c r="BM220" s="270">
        <v>0</v>
      </c>
      <c r="BN220" s="270" t="s">
        <v>1676</v>
      </c>
      <c r="BO220" s="270">
        <v>0</v>
      </c>
      <c r="BP220" s="270">
        <v>0</v>
      </c>
      <c r="BQ220" s="270">
        <v>0</v>
      </c>
      <c r="BR220" s="270">
        <v>0</v>
      </c>
      <c r="BS220" s="270">
        <v>0</v>
      </c>
      <c r="BT220" s="270" t="s">
        <v>1676</v>
      </c>
      <c r="BU220" s="270">
        <v>0</v>
      </c>
      <c r="BV220" s="270"/>
      <c r="BW220" s="270">
        <v>0</v>
      </c>
      <c r="BX220" s="270">
        <v>0</v>
      </c>
      <c r="BY220" s="270">
        <v>0</v>
      </c>
      <c r="BZ220" s="270">
        <v>0</v>
      </c>
      <c r="CA220" s="270">
        <v>0</v>
      </c>
      <c r="CB220" s="270">
        <v>0</v>
      </c>
      <c r="CC220" s="270">
        <v>0</v>
      </c>
      <c r="CD220" s="270">
        <v>0</v>
      </c>
      <c r="CE220" s="270">
        <v>0</v>
      </c>
      <c r="CF220" s="270">
        <v>0</v>
      </c>
      <c r="CG220" s="270">
        <v>1565</v>
      </c>
      <c r="CH220" s="270">
        <v>0</v>
      </c>
      <c r="CI220" s="270">
        <v>0</v>
      </c>
      <c r="CJ220" s="270">
        <v>0</v>
      </c>
      <c r="CK220" s="270">
        <v>0</v>
      </c>
      <c r="CL220" s="270">
        <v>0</v>
      </c>
      <c r="CM220" s="270">
        <v>1565</v>
      </c>
      <c r="CN220" s="270">
        <v>0</v>
      </c>
      <c r="CO220" s="270">
        <v>0</v>
      </c>
      <c r="CP220" s="270">
        <v>0</v>
      </c>
      <c r="CQ220" s="270">
        <v>0</v>
      </c>
      <c r="CR220" s="270">
        <v>0</v>
      </c>
      <c r="CS220" s="270">
        <v>0</v>
      </c>
      <c r="CT220" s="270">
        <v>0</v>
      </c>
      <c r="CU220" s="270">
        <v>0</v>
      </c>
      <c r="CV220" s="270">
        <v>0</v>
      </c>
      <c r="CW220" s="270">
        <v>0</v>
      </c>
      <c r="CX220" s="270">
        <v>0</v>
      </c>
      <c r="CY220" s="270">
        <v>0</v>
      </c>
      <c r="CZ220" s="270">
        <v>0</v>
      </c>
      <c r="DA220" s="270">
        <v>0</v>
      </c>
      <c r="DB220" s="270">
        <v>0</v>
      </c>
      <c r="DC220" s="270">
        <v>0</v>
      </c>
      <c r="DD220" s="270">
        <v>0</v>
      </c>
      <c r="DE220" s="270">
        <v>0</v>
      </c>
      <c r="DF220" s="270">
        <v>0</v>
      </c>
      <c r="DG220" s="270">
        <v>0</v>
      </c>
      <c r="DH220" s="270">
        <v>0</v>
      </c>
      <c r="DI220" s="270">
        <v>0</v>
      </c>
      <c r="DJ220" s="270">
        <v>0</v>
      </c>
      <c r="DK220" s="270">
        <v>0</v>
      </c>
      <c r="DL220" s="270">
        <v>0</v>
      </c>
      <c r="DM220" s="270">
        <v>0</v>
      </c>
      <c r="DN220" s="270">
        <v>0</v>
      </c>
      <c r="DO220" s="270">
        <v>0</v>
      </c>
      <c r="DP220" s="270">
        <v>0</v>
      </c>
      <c r="DQ220" s="270"/>
      <c r="DR220" s="270">
        <v>0</v>
      </c>
      <c r="DS220" s="270">
        <v>0</v>
      </c>
      <c r="DT220" s="270">
        <v>0</v>
      </c>
      <c r="DU220" s="270">
        <v>0</v>
      </c>
      <c r="DV220" s="270">
        <v>0</v>
      </c>
      <c r="DW220" s="270">
        <v>0</v>
      </c>
      <c r="DX220" s="270">
        <v>0</v>
      </c>
      <c r="DY220" s="270">
        <v>0</v>
      </c>
      <c r="DZ220" s="270">
        <v>0</v>
      </c>
      <c r="EA220" s="270">
        <v>0</v>
      </c>
      <c r="EB220" s="270">
        <v>0</v>
      </c>
      <c r="EC220" s="270">
        <v>0</v>
      </c>
      <c r="ED220" s="270">
        <v>0</v>
      </c>
      <c r="EE220" s="270">
        <v>0</v>
      </c>
      <c r="EF220" s="270">
        <v>0</v>
      </c>
      <c r="EG220" s="270">
        <v>0</v>
      </c>
      <c r="EH220" s="270">
        <v>0</v>
      </c>
      <c r="EI220" s="270">
        <v>0</v>
      </c>
      <c r="EJ220" s="270">
        <v>0</v>
      </c>
      <c r="EK220" s="270">
        <v>0</v>
      </c>
      <c r="EL220" s="270">
        <v>0</v>
      </c>
      <c r="EM220" s="270">
        <v>0</v>
      </c>
      <c r="EN220" s="270">
        <v>0</v>
      </c>
      <c r="EO220" s="270">
        <v>0</v>
      </c>
      <c r="EP220" s="270">
        <v>0</v>
      </c>
      <c r="EQ220" s="270">
        <v>0</v>
      </c>
      <c r="ER220" s="270">
        <v>0</v>
      </c>
      <c r="ES220" s="270">
        <v>0</v>
      </c>
      <c r="ET220" s="270">
        <v>0</v>
      </c>
      <c r="EU220" s="270">
        <v>0</v>
      </c>
      <c r="EV220" s="270">
        <v>0</v>
      </c>
      <c r="EW220" s="270">
        <v>0</v>
      </c>
      <c r="EX220" s="270">
        <v>0</v>
      </c>
      <c r="EY220" s="270">
        <v>0</v>
      </c>
      <c r="EZ220" s="270">
        <v>0</v>
      </c>
      <c r="FA220" s="270">
        <v>0</v>
      </c>
      <c r="FB220" s="270">
        <v>0</v>
      </c>
      <c r="FC220" s="270">
        <v>0</v>
      </c>
      <c r="FD220" s="270">
        <v>0</v>
      </c>
      <c r="FE220" s="270">
        <v>0</v>
      </c>
      <c r="FF220" s="270">
        <v>0</v>
      </c>
      <c r="FG220" s="270">
        <v>0</v>
      </c>
      <c r="FH220" s="270">
        <v>0</v>
      </c>
      <c r="FI220" s="270">
        <v>0</v>
      </c>
      <c r="FJ220" s="270">
        <v>0</v>
      </c>
      <c r="FK220" s="270">
        <v>0</v>
      </c>
      <c r="FL220" s="351">
        <v>1535</v>
      </c>
      <c r="FM220" s="323">
        <v>0</v>
      </c>
      <c r="FN220" s="324">
        <v>0</v>
      </c>
      <c r="FO220" s="270"/>
      <c r="FP220" s="89"/>
      <c r="FQ220" s="270"/>
      <c r="FR220" s="319"/>
      <c r="FS220" s="319"/>
      <c r="FT220" s="319"/>
      <c r="FU220" s="319"/>
      <c r="FV220" s="319"/>
      <c r="FW220" s="319"/>
      <c r="FX220" s="319"/>
      <c r="FY220" s="319"/>
      <c r="FZ220" s="319"/>
      <c r="GA220" s="319"/>
      <c r="GB220" s="319"/>
      <c r="GC220" s="319"/>
      <c r="GD220" s="319"/>
      <c r="GE220" s="319"/>
      <c r="GF220" s="319"/>
      <c r="GG220" s="319"/>
      <c r="GH220" s="319"/>
      <c r="GI220" s="319"/>
      <c r="GJ220" s="319"/>
      <c r="GK220" s="319"/>
      <c r="GL220" s="319"/>
      <c r="GM220" s="319"/>
      <c r="GN220" s="319"/>
      <c r="GO220" s="319"/>
      <c r="GP220" s="319"/>
      <c r="GQ220" s="319"/>
      <c r="GR220" s="319"/>
      <c r="GS220" s="319"/>
      <c r="GT220" s="319"/>
      <c r="GU220" s="319"/>
      <c r="GV220" s="319"/>
      <c r="GW220" s="319"/>
      <c r="GX220" s="319"/>
      <c r="GY220" s="319"/>
      <c r="GZ220" s="319"/>
      <c r="HA220" s="319"/>
      <c r="HB220" s="319"/>
      <c r="HC220" s="319"/>
      <c r="HD220" s="319"/>
      <c r="HE220" s="319"/>
      <c r="HF220" s="319"/>
      <c r="HG220" s="319"/>
      <c r="HH220" s="319"/>
      <c r="HI220" s="319"/>
      <c r="HJ220" s="319"/>
      <c r="HK220" s="319"/>
      <c r="HL220" s="319"/>
      <c r="HM220" s="319"/>
      <c r="HN220" s="319"/>
      <c r="HO220" s="319"/>
      <c r="HP220" s="319"/>
      <c r="HQ220" s="319"/>
      <c r="HR220" s="319"/>
      <c r="HS220" s="319"/>
      <c r="HT220" s="319"/>
      <c r="HU220" s="319"/>
      <c r="HV220" s="319"/>
      <c r="HW220" s="319"/>
      <c r="HX220" s="319"/>
      <c r="HY220" s="319"/>
      <c r="HZ220" s="319"/>
      <c r="IA220" s="319"/>
      <c r="IB220" s="319"/>
      <c r="IC220" s="319"/>
      <c r="ID220" s="319"/>
      <c r="IE220" s="319"/>
      <c r="IF220" s="319"/>
      <c r="IG220" s="318"/>
    </row>
    <row r="221" spans="1:241" ht="12.75" customHeight="1" x14ac:dyDescent="0.2">
      <c r="A221" s="370" t="s">
        <v>1527</v>
      </c>
      <c r="B221" s="270">
        <v>1195</v>
      </c>
      <c r="C221" s="270">
        <v>1195</v>
      </c>
      <c r="D221" s="270">
        <v>505</v>
      </c>
      <c r="E221" s="270">
        <v>685</v>
      </c>
      <c r="F221" s="270">
        <v>0</v>
      </c>
      <c r="G221" s="270">
        <v>1195</v>
      </c>
      <c r="H221" s="270">
        <v>0</v>
      </c>
      <c r="I221" s="270">
        <v>0</v>
      </c>
      <c r="J221" s="270">
        <v>1195</v>
      </c>
      <c r="K221" s="270">
        <v>0</v>
      </c>
      <c r="L221" s="270"/>
      <c r="M221" s="270">
        <v>0</v>
      </c>
      <c r="N221" s="270">
        <v>0</v>
      </c>
      <c r="O221" s="270">
        <v>0</v>
      </c>
      <c r="P221" s="270">
        <v>0</v>
      </c>
      <c r="Q221" s="270">
        <v>0</v>
      </c>
      <c r="R221" s="270">
        <v>0</v>
      </c>
      <c r="S221" s="270">
        <v>0</v>
      </c>
      <c r="T221" s="270">
        <v>0</v>
      </c>
      <c r="X221" s="270">
        <v>74.818943839061191</v>
      </c>
      <c r="Y221" s="270">
        <v>0</v>
      </c>
      <c r="Z221" s="270" t="s">
        <v>1676</v>
      </c>
      <c r="AA221" s="270">
        <v>10</v>
      </c>
      <c r="AB221" s="270">
        <v>65</v>
      </c>
      <c r="AC221" s="270">
        <v>450</v>
      </c>
      <c r="AD221" s="270">
        <v>640</v>
      </c>
      <c r="AE221" s="270">
        <v>25</v>
      </c>
      <c r="AF221" s="270">
        <v>0</v>
      </c>
      <c r="AG221" s="270">
        <v>0</v>
      </c>
      <c r="AH221" s="270">
        <v>1155</v>
      </c>
      <c r="AI221" s="270">
        <v>0</v>
      </c>
      <c r="AJ221" s="270">
        <v>0</v>
      </c>
      <c r="AK221" s="270">
        <v>0</v>
      </c>
      <c r="AL221" s="270">
        <v>0</v>
      </c>
      <c r="AM221" s="270">
        <v>0</v>
      </c>
      <c r="AN221" s="270">
        <v>0</v>
      </c>
      <c r="AO221" s="270">
        <v>0</v>
      </c>
      <c r="AP221" s="270">
        <v>0</v>
      </c>
      <c r="AQ221" s="270">
        <v>0</v>
      </c>
      <c r="AR221" s="270">
        <v>0</v>
      </c>
      <c r="AS221" s="270">
        <v>0</v>
      </c>
      <c r="AT221" s="270">
        <v>0</v>
      </c>
      <c r="AU221" s="270">
        <v>0</v>
      </c>
      <c r="AV221" s="270" t="s">
        <v>1676</v>
      </c>
      <c r="AW221" s="270">
        <v>0</v>
      </c>
      <c r="AX221" s="270">
        <v>0</v>
      </c>
      <c r="AY221" s="270">
        <v>0</v>
      </c>
      <c r="AZ221" s="270">
        <v>0</v>
      </c>
      <c r="BA221" s="270">
        <v>0</v>
      </c>
      <c r="BB221" s="270">
        <v>35</v>
      </c>
      <c r="BC221" s="270">
        <v>0</v>
      </c>
      <c r="BD221" s="270">
        <v>0</v>
      </c>
      <c r="BE221" s="270">
        <v>0</v>
      </c>
      <c r="BF221" s="270">
        <v>0</v>
      </c>
      <c r="BG221" s="270">
        <v>0</v>
      </c>
      <c r="BH221" s="270">
        <v>0</v>
      </c>
      <c r="BI221" s="270">
        <v>1185</v>
      </c>
      <c r="BJ221" s="270">
        <v>0</v>
      </c>
      <c r="BK221" s="270">
        <v>0</v>
      </c>
      <c r="BL221" s="270">
        <v>0</v>
      </c>
      <c r="BM221" s="270">
        <v>0</v>
      </c>
      <c r="BN221" s="270" t="s">
        <v>1676</v>
      </c>
      <c r="BO221" s="270">
        <v>0</v>
      </c>
      <c r="BP221" s="270">
        <v>0</v>
      </c>
      <c r="BQ221" s="270">
        <v>0</v>
      </c>
      <c r="BR221" s="270">
        <v>0</v>
      </c>
      <c r="BS221" s="270">
        <v>0</v>
      </c>
      <c r="BT221" s="270">
        <v>10</v>
      </c>
      <c r="BU221" s="270">
        <v>0</v>
      </c>
      <c r="BV221" s="270"/>
      <c r="BW221" s="270">
        <v>0</v>
      </c>
      <c r="BX221" s="270">
        <v>0</v>
      </c>
      <c r="BY221" s="270">
        <v>0</v>
      </c>
      <c r="BZ221" s="270">
        <v>0</v>
      </c>
      <c r="CA221" s="270">
        <v>0</v>
      </c>
      <c r="CB221" s="270">
        <v>0</v>
      </c>
      <c r="CC221" s="270">
        <v>0</v>
      </c>
      <c r="CD221" s="270">
        <v>0</v>
      </c>
      <c r="CE221" s="270">
        <v>0</v>
      </c>
      <c r="CF221" s="270">
        <v>0</v>
      </c>
      <c r="CG221" s="270">
        <v>1195</v>
      </c>
      <c r="CH221" s="270">
        <v>0</v>
      </c>
      <c r="CI221" s="270">
        <v>0</v>
      </c>
      <c r="CJ221" s="270">
        <v>0</v>
      </c>
      <c r="CK221" s="270">
        <v>0</v>
      </c>
      <c r="CL221" s="270">
        <v>0</v>
      </c>
      <c r="CM221" s="270">
        <v>1195</v>
      </c>
      <c r="CN221" s="270">
        <v>0</v>
      </c>
      <c r="CO221" s="270">
        <v>0</v>
      </c>
      <c r="CP221" s="270">
        <v>0</v>
      </c>
      <c r="CQ221" s="270">
        <v>0</v>
      </c>
      <c r="CR221" s="270">
        <v>0</v>
      </c>
      <c r="CS221" s="270">
        <v>0</v>
      </c>
      <c r="CT221" s="270">
        <v>0</v>
      </c>
      <c r="CU221" s="270">
        <v>0</v>
      </c>
      <c r="CV221" s="270">
        <v>0</v>
      </c>
      <c r="CW221" s="270">
        <v>0</v>
      </c>
      <c r="CX221" s="270">
        <v>0</v>
      </c>
      <c r="CY221" s="270">
        <v>0</v>
      </c>
      <c r="CZ221" s="270">
        <v>0</v>
      </c>
      <c r="DA221" s="270">
        <v>0</v>
      </c>
      <c r="DB221" s="270">
        <v>0</v>
      </c>
      <c r="DC221" s="270">
        <v>0</v>
      </c>
      <c r="DD221" s="270">
        <v>0</v>
      </c>
      <c r="DE221" s="270">
        <v>0</v>
      </c>
      <c r="DF221" s="270">
        <v>0</v>
      </c>
      <c r="DG221" s="270">
        <v>0</v>
      </c>
      <c r="DH221" s="270">
        <v>0</v>
      </c>
      <c r="DI221" s="270">
        <v>0</v>
      </c>
      <c r="DJ221" s="270">
        <v>0</v>
      </c>
      <c r="DK221" s="270">
        <v>0</v>
      </c>
      <c r="DL221" s="270">
        <v>0</v>
      </c>
      <c r="DM221" s="270">
        <v>0</v>
      </c>
      <c r="DN221" s="270">
        <v>0</v>
      </c>
      <c r="DO221" s="270">
        <v>0</v>
      </c>
      <c r="DP221" s="270">
        <v>0</v>
      </c>
      <c r="DQ221" s="270"/>
      <c r="DR221" s="270">
        <v>0</v>
      </c>
      <c r="DS221" s="270">
        <v>0</v>
      </c>
      <c r="DT221" s="270">
        <v>0</v>
      </c>
      <c r="DU221" s="270">
        <v>0</v>
      </c>
      <c r="DV221" s="270">
        <v>0</v>
      </c>
      <c r="DW221" s="270">
        <v>0</v>
      </c>
      <c r="DX221" s="270">
        <v>0</v>
      </c>
      <c r="DY221" s="270">
        <v>0</v>
      </c>
      <c r="DZ221" s="270">
        <v>0</v>
      </c>
      <c r="EA221" s="270">
        <v>0</v>
      </c>
      <c r="EB221" s="270">
        <v>0</v>
      </c>
      <c r="EC221" s="270">
        <v>0</v>
      </c>
      <c r="ED221" s="270">
        <v>0</v>
      </c>
      <c r="EE221" s="270">
        <v>0</v>
      </c>
      <c r="EF221" s="270">
        <v>0</v>
      </c>
      <c r="EG221" s="270">
        <v>0</v>
      </c>
      <c r="EH221" s="270">
        <v>0</v>
      </c>
      <c r="EI221" s="270">
        <v>0</v>
      </c>
      <c r="EJ221" s="270">
        <v>0</v>
      </c>
      <c r="EK221" s="270">
        <v>0</v>
      </c>
      <c r="EL221" s="270">
        <v>0</v>
      </c>
      <c r="EM221" s="270">
        <v>0</v>
      </c>
      <c r="EN221" s="270">
        <v>0</v>
      </c>
      <c r="EO221" s="270">
        <v>0</v>
      </c>
      <c r="EP221" s="270">
        <v>0</v>
      </c>
      <c r="EQ221" s="270">
        <v>0</v>
      </c>
      <c r="ER221" s="270">
        <v>0</v>
      </c>
      <c r="ES221" s="270">
        <v>0</v>
      </c>
      <c r="ET221" s="270">
        <v>0</v>
      </c>
      <c r="EU221" s="270">
        <v>0</v>
      </c>
      <c r="EV221" s="270">
        <v>0</v>
      </c>
      <c r="EW221" s="270">
        <v>0</v>
      </c>
      <c r="EX221" s="270">
        <v>0</v>
      </c>
      <c r="EY221" s="270">
        <v>0</v>
      </c>
      <c r="EZ221" s="270">
        <v>0</v>
      </c>
      <c r="FA221" s="270">
        <v>0</v>
      </c>
      <c r="FB221" s="270">
        <v>0</v>
      </c>
      <c r="FC221" s="270">
        <v>0</v>
      </c>
      <c r="FD221" s="270">
        <v>0</v>
      </c>
      <c r="FE221" s="270">
        <v>0</v>
      </c>
      <c r="FF221" s="270">
        <v>0</v>
      </c>
      <c r="FG221" s="270">
        <v>0</v>
      </c>
      <c r="FH221" s="270">
        <v>0</v>
      </c>
      <c r="FI221" s="270">
        <v>0</v>
      </c>
      <c r="FJ221" s="270">
        <v>0</v>
      </c>
      <c r="FK221" s="270">
        <v>0</v>
      </c>
      <c r="FL221" s="351">
        <v>1155</v>
      </c>
      <c r="FM221" s="323">
        <v>0</v>
      </c>
      <c r="FN221" s="324">
        <v>0</v>
      </c>
      <c r="FO221" s="270"/>
      <c r="FP221" s="89"/>
      <c r="FQ221" s="270"/>
      <c r="FR221" s="319"/>
      <c r="FS221" s="319"/>
      <c r="FT221" s="319"/>
      <c r="FU221" s="319"/>
      <c r="FV221" s="319"/>
      <c r="FW221" s="319"/>
      <c r="FX221" s="319"/>
      <c r="FY221" s="319"/>
      <c r="FZ221" s="319"/>
      <c r="GA221" s="319"/>
      <c r="GB221" s="319"/>
      <c r="GC221" s="319"/>
      <c r="GD221" s="319"/>
      <c r="GE221" s="319"/>
      <c r="GF221" s="319"/>
      <c r="GG221" s="319"/>
      <c r="GH221" s="319"/>
      <c r="GI221" s="319"/>
      <c r="GJ221" s="319"/>
      <c r="GK221" s="319"/>
      <c r="GL221" s="319"/>
      <c r="GM221" s="319"/>
      <c r="GN221" s="319"/>
      <c r="GO221" s="319"/>
      <c r="GP221" s="319"/>
      <c r="GQ221" s="319"/>
      <c r="GR221" s="319"/>
      <c r="GS221" s="319"/>
      <c r="GT221" s="319"/>
      <c r="GU221" s="319"/>
      <c r="GV221" s="319"/>
      <c r="GW221" s="319"/>
      <c r="GX221" s="319"/>
      <c r="GY221" s="319"/>
      <c r="GZ221" s="319"/>
      <c r="HA221" s="319"/>
      <c r="HB221" s="319"/>
      <c r="HC221" s="319"/>
      <c r="HD221" s="319"/>
      <c r="HE221" s="319"/>
      <c r="HF221" s="319"/>
      <c r="HG221" s="319"/>
      <c r="HH221" s="319"/>
      <c r="HI221" s="319"/>
      <c r="HJ221" s="319"/>
      <c r="HK221" s="319"/>
      <c r="HL221" s="319"/>
      <c r="HM221" s="319"/>
      <c r="HN221" s="319"/>
      <c r="HO221" s="319"/>
      <c r="HP221" s="319"/>
      <c r="HQ221" s="319"/>
      <c r="HR221" s="319"/>
      <c r="HS221" s="319"/>
      <c r="HT221" s="319"/>
      <c r="HU221" s="319"/>
      <c r="HV221" s="319"/>
      <c r="HW221" s="319"/>
      <c r="HX221" s="319"/>
      <c r="HY221" s="319"/>
      <c r="HZ221" s="319"/>
      <c r="IA221" s="319"/>
      <c r="IB221" s="319"/>
      <c r="IC221" s="319"/>
      <c r="ID221" s="319"/>
      <c r="IE221" s="319"/>
      <c r="IF221" s="319"/>
      <c r="IG221" s="318"/>
    </row>
    <row r="222" spans="1:241" ht="12.75" customHeight="1" x14ac:dyDescent="0.2">
      <c r="A222" s="370" t="s">
        <v>448</v>
      </c>
      <c r="B222" s="270">
        <v>233445</v>
      </c>
      <c r="C222" s="270">
        <v>183465</v>
      </c>
      <c r="D222" s="270">
        <v>84730</v>
      </c>
      <c r="E222" s="270">
        <v>98035</v>
      </c>
      <c r="F222" s="270">
        <v>58560</v>
      </c>
      <c r="G222" s="270">
        <v>33440</v>
      </c>
      <c r="H222" s="270">
        <v>73290</v>
      </c>
      <c r="I222" s="270">
        <v>140465</v>
      </c>
      <c r="J222" s="270">
        <v>92980</v>
      </c>
      <c r="K222" s="270">
        <v>348215</v>
      </c>
      <c r="L222" s="270">
        <v>59.074169456605716</v>
      </c>
      <c r="M222" s="270">
        <v>30320</v>
      </c>
      <c r="N222" s="270">
        <v>15940</v>
      </c>
      <c r="O222" s="270">
        <v>6705</v>
      </c>
      <c r="P222" s="270">
        <v>7685</v>
      </c>
      <c r="Q222" s="270">
        <v>3880</v>
      </c>
      <c r="R222" s="270">
        <v>1415</v>
      </c>
      <c r="S222" s="270">
        <v>70</v>
      </c>
      <c r="T222" s="270">
        <v>0</v>
      </c>
      <c r="U222" s="270">
        <v>3.8217154241375693</v>
      </c>
      <c r="V222" s="270">
        <v>1</v>
      </c>
      <c r="W222" s="270">
        <v>34</v>
      </c>
      <c r="X222" s="270">
        <v>57.832023122387241</v>
      </c>
      <c r="Y222" s="270">
        <v>18070</v>
      </c>
      <c r="Z222" s="270">
        <v>19860</v>
      </c>
      <c r="AA222" s="270">
        <v>23575</v>
      </c>
      <c r="AB222" s="270">
        <v>38805</v>
      </c>
      <c r="AC222" s="270">
        <v>63260</v>
      </c>
      <c r="AD222" s="270">
        <v>59045</v>
      </c>
      <c r="AE222" s="270">
        <v>9885</v>
      </c>
      <c r="AF222" s="270">
        <v>2500</v>
      </c>
      <c r="AG222" s="270">
        <v>1415</v>
      </c>
      <c r="AH222" s="270">
        <v>6715</v>
      </c>
      <c r="AI222" s="270">
        <v>950</v>
      </c>
      <c r="AJ222" s="270">
        <v>4385</v>
      </c>
      <c r="AK222" s="270">
        <v>4200</v>
      </c>
      <c r="AL222" s="270">
        <v>10810</v>
      </c>
      <c r="AM222" s="270">
        <v>17915</v>
      </c>
      <c r="AN222" s="270">
        <v>2050</v>
      </c>
      <c r="AO222" s="270">
        <v>4855</v>
      </c>
      <c r="AP222" s="270">
        <v>4515</v>
      </c>
      <c r="AQ222" s="270">
        <v>7720</v>
      </c>
      <c r="AR222" s="270">
        <v>740</v>
      </c>
      <c r="AS222" s="270">
        <v>485</v>
      </c>
      <c r="AT222" s="270">
        <v>1845</v>
      </c>
      <c r="AU222" s="270">
        <v>5580</v>
      </c>
      <c r="AV222" s="270">
        <v>6910</v>
      </c>
      <c r="AW222" s="270">
        <v>3760</v>
      </c>
      <c r="AX222" s="270">
        <v>14005</v>
      </c>
      <c r="AY222" s="270">
        <v>1600</v>
      </c>
      <c r="AZ222" s="270">
        <v>7760</v>
      </c>
      <c r="BA222" s="270">
        <v>33100</v>
      </c>
      <c r="BB222" s="270">
        <v>89630</v>
      </c>
      <c r="BC222" s="270">
        <v>4300</v>
      </c>
      <c r="BD222" s="270">
        <v>41095</v>
      </c>
      <c r="BE222" s="270">
        <v>3660</v>
      </c>
      <c r="BF222" s="270">
        <v>2860</v>
      </c>
      <c r="BG222" s="270">
        <v>970</v>
      </c>
      <c r="BH222" s="270">
        <v>2360</v>
      </c>
      <c r="BI222" s="270">
        <v>6855</v>
      </c>
      <c r="BJ222" s="270">
        <v>910</v>
      </c>
      <c r="BK222" s="270">
        <v>11445</v>
      </c>
      <c r="BL222" s="270">
        <v>10215</v>
      </c>
      <c r="BM222" s="270">
        <v>23225</v>
      </c>
      <c r="BN222" s="270">
        <v>3580</v>
      </c>
      <c r="BO222" s="270">
        <v>10865</v>
      </c>
      <c r="BP222" s="270">
        <v>9025</v>
      </c>
      <c r="BQ222" s="270">
        <v>12665</v>
      </c>
      <c r="BR222" s="270">
        <v>1805</v>
      </c>
      <c r="BS222" s="270">
        <v>1040</v>
      </c>
      <c r="BT222" s="270">
        <v>14980</v>
      </c>
      <c r="BU222" s="270">
        <v>10845</v>
      </c>
      <c r="BV222" s="270"/>
      <c r="BW222" s="270">
        <v>10770</v>
      </c>
      <c r="BX222" s="270">
        <v>605</v>
      </c>
      <c r="BY222" s="270">
        <v>7685</v>
      </c>
      <c r="BZ222" s="270">
        <v>745</v>
      </c>
      <c r="CA222" s="270">
        <v>210</v>
      </c>
      <c r="CB222" s="270">
        <v>15</v>
      </c>
      <c r="CC222" s="270" t="s">
        <v>1676</v>
      </c>
      <c r="CD222" s="270">
        <v>5085</v>
      </c>
      <c r="CE222" s="270">
        <v>390</v>
      </c>
      <c r="CF222" s="270">
        <v>365</v>
      </c>
      <c r="CG222" s="270">
        <v>168365</v>
      </c>
      <c r="CH222" s="270">
        <v>0</v>
      </c>
      <c r="CI222" s="270">
        <v>21580</v>
      </c>
      <c r="CJ222" s="270">
        <v>8385</v>
      </c>
      <c r="CK222" s="270">
        <v>9965</v>
      </c>
      <c r="CL222" s="270">
        <v>5025</v>
      </c>
      <c r="CM222" s="270">
        <v>7055</v>
      </c>
      <c r="CN222" s="270">
        <v>3590</v>
      </c>
      <c r="CO222" s="270">
        <v>10</v>
      </c>
      <c r="CP222" s="270">
        <v>0</v>
      </c>
      <c r="CQ222" s="270">
        <v>0</v>
      </c>
      <c r="CR222" s="270">
        <v>0</v>
      </c>
      <c r="CS222" s="270">
        <v>0</v>
      </c>
      <c r="CT222" s="270">
        <v>0</v>
      </c>
      <c r="CU222" s="270">
        <v>0</v>
      </c>
      <c r="CV222" s="270">
        <v>0</v>
      </c>
      <c r="CW222" s="270">
        <v>6270</v>
      </c>
      <c r="CX222" s="270">
        <v>980</v>
      </c>
      <c r="CY222" s="270">
        <v>1970</v>
      </c>
      <c r="CZ222" s="270">
        <v>25</v>
      </c>
      <c r="DA222" s="270">
        <v>2200</v>
      </c>
      <c r="DB222" s="270">
        <v>2025</v>
      </c>
      <c r="DC222" s="270">
        <v>7740</v>
      </c>
      <c r="DD222" s="270">
        <v>29135</v>
      </c>
      <c r="DE222" s="270">
        <v>5760</v>
      </c>
      <c r="DF222" s="270">
        <v>10150</v>
      </c>
      <c r="DG222" s="270">
        <v>0</v>
      </c>
      <c r="DH222" s="270">
        <v>0</v>
      </c>
      <c r="DI222" s="270">
        <v>0</v>
      </c>
      <c r="DJ222" s="270">
        <v>0</v>
      </c>
      <c r="DK222" s="270">
        <v>0</v>
      </c>
      <c r="DL222" s="270">
        <v>0</v>
      </c>
      <c r="DM222" s="270">
        <v>75</v>
      </c>
      <c r="DN222" s="270">
        <v>10</v>
      </c>
      <c r="DO222" s="270">
        <v>8070</v>
      </c>
      <c r="DP222" s="270">
        <v>0</v>
      </c>
      <c r="DQ222" s="270"/>
      <c r="DR222" s="270">
        <v>0</v>
      </c>
      <c r="DS222" s="270">
        <v>3980</v>
      </c>
      <c r="DT222" s="270">
        <v>10160</v>
      </c>
      <c r="DU222" s="270">
        <v>0</v>
      </c>
      <c r="DV222" s="270">
        <v>0</v>
      </c>
      <c r="DW222" s="270">
        <v>0</v>
      </c>
      <c r="DX222" s="270">
        <v>6325</v>
      </c>
      <c r="DY222" s="270">
        <v>3135</v>
      </c>
      <c r="DZ222" s="270">
        <v>0</v>
      </c>
      <c r="EA222" s="270">
        <v>1900</v>
      </c>
      <c r="EB222" s="270">
        <v>0</v>
      </c>
      <c r="EC222" s="270">
        <v>2025</v>
      </c>
      <c r="ED222" s="270">
        <v>9445</v>
      </c>
      <c r="EE222" s="270">
        <v>0</v>
      </c>
      <c r="EF222" s="270">
        <v>24330</v>
      </c>
      <c r="EG222" s="270">
        <v>0</v>
      </c>
      <c r="EH222" s="270">
        <v>0</v>
      </c>
      <c r="EI222" s="270">
        <v>0</v>
      </c>
      <c r="EJ222" s="270">
        <v>8575</v>
      </c>
      <c r="EK222" s="270">
        <v>9605</v>
      </c>
      <c r="EL222" s="270">
        <v>4900</v>
      </c>
      <c r="EM222" s="270">
        <v>0</v>
      </c>
      <c r="EN222" s="270">
        <v>0</v>
      </c>
      <c r="EO222" s="270">
        <v>0</v>
      </c>
      <c r="EP222" s="270">
        <v>0</v>
      </c>
      <c r="EQ222" s="270">
        <v>0</v>
      </c>
      <c r="ER222" s="270">
        <v>0</v>
      </c>
      <c r="ES222" s="270" t="s">
        <v>1676</v>
      </c>
      <c r="ET222" s="270">
        <v>0</v>
      </c>
      <c r="EU222" s="270">
        <v>18990</v>
      </c>
      <c r="EV222" s="270">
        <v>35</v>
      </c>
      <c r="EW222" s="270">
        <v>0</v>
      </c>
      <c r="EX222" s="270">
        <v>0</v>
      </c>
      <c r="EY222" s="270">
        <v>0</v>
      </c>
      <c r="EZ222" s="270">
        <v>0</v>
      </c>
      <c r="FA222" s="270">
        <v>0</v>
      </c>
      <c r="FB222" s="270">
        <v>0</v>
      </c>
      <c r="FC222" s="270">
        <v>0</v>
      </c>
      <c r="FD222" s="270">
        <v>0</v>
      </c>
      <c r="FE222" s="270" t="s">
        <v>1676</v>
      </c>
      <c r="FF222" s="270">
        <v>0</v>
      </c>
      <c r="FG222" s="270">
        <v>0</v>
      </c>
      <c r="FH222" s="270">
        <v>0</v>
      </c>
      <c r="FI222" s="270">
        <v>0</v>
      </c>
      <c r="FJ222" s="270">
        <v>0</v>
      </c>
      <c r="FK222" s="270">
        <v>15</v>
      </c>
      <c r="FL222" s="351">
        <v>143815</v>
      </c>
      <c r="FM222" s="323">
        <v>18175</v>
      </c>
      <c r="FN222" s="324">
        <v>66010</v>
      </c>
      <c r="FO222" s="270"/>
      <c r="FP222" s="89"/>
      <c r="FQ222" s="270"/>
      <c r="FR222" s="319"/>
      <c r="FS222" s="319"/>
      <c r="FT222" s="319"/>
      <c r="FU222" s="319"/>
      <c r="FV222" s="319"/>
      <c r="FW222" s="319"/>
      <c r="FX222" s="319"/>
      <c r="FY222" s="319"/>
      <c r="FZ222" s="319"/>
      <c r="GA222" s="319"/>
      <c r="GB222" s="319"/>
      <c r="GC222" s="319"/>
      <c r="GD222" s="319"/>
      <c r="GE222" s="319"/>
      <c r="GF222" s="319"/>
      <c r="GG222" s="319"/>
      <c r="GH222" s="319"/>
      <c r="GI222" s="319"/>
      <c r="GJ222" s="319"/>
      <c r="GK222" s="319"/>
      <c r="GL222" s="319"/>
      <c r="GM222" s="319"/>
      <c r="GN222" s="319"/>
      <c r="GO222" s="319"/>
      <c r="GP222" s="319"/>
      <c r="GQ222" s="319"/>
      <c r="GR222" s="319"/>
      <c r="GS222" s="319"/>
      <c r="GT222" s="319"/>
      <c r="GU222" s="319"/>
      <c r="GV222" s="319"/>
      <c r="GW222" s="319"/>
      <c r="GX222" s="319"/>
      <c r="GY222" s="319"/>
      <c r="GZ222" s="319"/>
      <c r="HA222" s="319"/>
      <c r="HB222" s="319"/>
      <c r="HC222" s="319"/>
      <c r="HD222" s="319"/>
      <c r="HE222" s="319"/>
      <c r="HF222" s="319"/>
      <c r="HG222" s="319"/>
      <c r="HH222" s="319"/>
      <c r="HI222" s="319"/>
      <c r="HJ222" s="319"/>
      <c r="HK222" s="319"/>
      <c r="HL222" s="319"/>
      <c r="HM222" s="319"/>
      <c r="HN222" s="319"/>
      <c r="HO222" s="319"/>
      <c r="HP222" s="319"/>
      <c r="HQ222" s="319"/>
      <c r="HR222" s="319"/>
      <c r="HS222" s="319"/>
      <c r="HT222" s="319"/>
      <c r="HU222" s="319"/>
      <c r="HV222" s="319"/>
      <c r="HW222" s="319"/>
      <c r="HX222" s="319"/>
      <c r="HY222" s="319"/>
      <c r="HZ222" s="319"/>
      <c r="IA222" s="319"/>
      <c r="IB222" s="319"/>
      <c r="IC222" s="319"/>
      <c r="ID222" s="319"/>
      <c r="IE222" s="319"/>
      <c r="IF222" s="319"/>
      <c r="IG222" s="318"/>
    </row>
    <row r="223" spans="1:241" ht="12.75" customHeight="1" x14ac:dyDescent="0.2">
      <c r="A223" s="370" t="s">
        <v>601</v>
      </c>
      <c r="B223" s="270">
        <v>3590</v>
      </c>
      <c r="C223" s="270">
        <v>2860</v>
      </c>
      <c r="D223" s="270">
        <v>1380</v>
      </c>
      <c r="E223" s="270">
        <v>1480</v>
      </c>
      <c r="F223" s="270">
        <v>1960</v>
      </c>
      <c r="G223" s="270" t="s">
        <v>1676</v>
      </c>
      <c r="H223" s="270">
        <v>805</v>
      </c>
      <c r="I223" s="270">
        <v>3590</v>
      </c>
      <c r="J223" s="270" t="s">
        <v>1676</v>
      </c>
      <c r="K223" s="270">
        <v>148650</v>
      </c>
      <c r="L223" s="270"/>
      <c r="M223" s="270">
        <v>0</v>
      </c>
      <c r="N223" s="270">
        <v>0</v>
      </c>
      <c r="O223" s="270">
        <v>0</v>
      </c>
      <c r="P223" s="270">
        <v>0</v>
      </c>
      <c r="Q223" s="270">
        <v>0</v>
      </c>
      <c r="R223" s="270">
        <v>0</v>
      </c>
      <c r="S223" s="270">
        <v>0</v>
      </c>
      <c r="T223" s="270">
        <v>0</v>
      </c>
      <c r="U223" s="270">
        <v>54.811764705882354</v>
      </c>
      <c r="V223" s="270">
        <v>21</v>
      </c>
      <c r="X223" s="270">
        <v>45.625522429646139</v>
      </c>
      <c r="Y223" s="270">
        <v>20</v>
      </c>
      <c r="Z223" s="270">
        <v>910</v>
      </c>
      <c r="AA223" s="270">
        <v>920</v>
      </c>
      <c r="AB223" s="270">
        <v>815</v>
      </c>
      <c r="AC223" s="270">
        <v>605</v>
      </c>
      <c r="AD223" s="270">
        <v>295</v>
      </c>
      <c r="AE223" s="270">
        <v>20</v>
      </c>
      <c r="AF223" s="270">
        <v>0</v>
      </c>
      <c r="AG223" s="270">
        <v>0</v>
      </c>
      <c r="AH223" s="270">
        <v>0</v>
      </c>
      <c r="AI223" s="270">
        <v>0</v>
      </c>
      <c r="AJ223" s="270">
        <v>0</v>
      </c>
      <c r="AK223" s="270">
        <v>0</v>
      </c>
      <c r="AL223" s="270">
        <v>0</v>
      </c>
      <c r="AM223" s="270">
        <v>0</v>
      </c>
      <c r="AN223" s="270">
        <v>0</v>
      </c>
      <c r="AO223" s="270">
        <v>0</v>
      </c>
      <c r="AP223" s="270">
        <v>0</v>
      </c>
      <c r="AQ223" s="270">
        <v>0</v>
      </c>
      <c r="AR223" s="270">
        <v>0</v>
      </c>
      <c r="AS223" s="270">
        <v>0</v>
      </c>
      <c r="AT223" s="270">
        <v>0</v>
      </c>
      <c r="AU223" s="270">
        <v>0</v>
      </c>
      <c r="AV223" s="270">
        <v>0</v>
      </c>
      <c r="AW223" s="270">
        <v>0</v>
      </c>
      <c r="AX223" s="270">
        <v>0</v>
      </c>
      <c r="AY223" s="270">
        <v>0</v>
      </c>
      <c r="AZ223" s="270">
        <v>0</v>
      </c>
      <c r="BA223" s="270">
        <v>0</v>
      </c>
      <c r="BB223" s="270">
        <v>3590</v>
      </c>
      <c r="BC223" s="270">
        <v>0</v>
      </c>
      <c r="BD223" s="270">
        <v>0</v>
      </c>
      <c r="BE223" s="270">
        <v>0</v>
      </c>
      <c r="BF223" s="270">
        <v>0</v>
      </c>
      <c r="BG223" s="270">
        <v>1690</v>
      </c>
      <c r="BH223" s="270">
        <v>15</v>
      </c>
      <c r="BI223" s="270">
        <v>0</v>
      </c>
      <c r="BJ223" s="270">
        <v>0</v>
      </c>
      <c r="BK223" s="270">
        <v>0</v>
      </c>
      <c r="BL223" s="270">
        <v>0</v>
      </c>
      <c r="BM223" s="270">
        <v>0</v>
      </c>
      <c r="BN223" s="270">
        <v>0</v>
      </c>
      <c r="BO223" s="270">
        <v>0</v>
      </c>
      <c r="BP223" s="270">
        <v>0</v>
      </c>
      <c r="BQ223" s="270">
        <v>0</v>
      </c>
      <c r="BR223" s="270">
        <v>0</v>
      </c>
      <c r="BS223" s="270">
        <v>0</v>
      </c>
      <c r="BT223" s="270">
        <v>1140</v>
      </c>
      <c r="BU223" s="270">
        <v>0</v>
      </c>
      <c r="BV223" s="270"/>
      <c r="BW223" s="270">
        <v>15</v>
      </c>
      <c r="BX223" s="270">
        <v>0</v>
      </c>
      <c r="BY223" s="270">
        <v>0</v>
      </c>
      <c r="BZ223" s="270">
        <v>0</v>
      </c>
      <c r="CA223" s="270">
        <v>0</v>
      </c>
      <c r="CB223" s="270">
        <v>0</v>
      </c>
      <c r="CC223" s="270">
        <v>0</v>
      </c>
      <c r="CD223" s="270">
        <v>0</v>
      </c>
      <c r="CE223" s="270">
        <v>0</v>
      </c>
      <c r="CF223" s="270">
        <v>0</v>
      </c>
      <c r="CG223" s="270">
        <v>2860</v>
      </c>
      <c r="CH223" s="270" t="s">
        <v>1676</v>
      </c>
      <c r="CI223" s="270">
        <v>0</v>
      </c>
      <c r="CJ223" s="270">
        <v>0</v>
      </c>
      <c r="CK223" s="270">
        <v>0</v>
      </c>
      <c r="CL223" s="270">
        <v>0</v>
      </c>
      <c r="CM223" s="270">
        <v>0</v>
      </c>
      <c r="CN223" s="270">
        <v>0</v>
      </c>
      <c r="CO223" s="270">
        <v>0</v>
      </c>
      <c r="CP223" s="270">
        <v>0</v>
      </c>
      <c r="CQ223" s="270">
        <v>0</v>
      </c>
      <c r="CR223" s="270">
        <v>0</v>
      </c>
      <c r="CS223" s="270">
        <v>0</v>
      </c>
      <c r="CT223" s="270">
        <v>0</v>
      </c>
      <c r="CU223" s="270">
        <v>0</v>
      </c>
      <c r="CV223" s="270">
        <v>0</v>
      </c>
      <c r="CW223" s="270">
        <v>0</v>
      </c>
      <c r="CX223" s="270">
        <v>0</v>
      </c>
      <c r="CY223" s="270">
        <v>0</v>
      </c>
      <c r="CZ223" s="270">
        <v>0</v>
      </c>
      <c r="DA223" s="270">
        <v>0</v>
      </c>
      <c r="DB223" s="270">
        <v>0</v>
      </c>
      <c r="DC223" s="270">
        <v>0</v>
      </c>
      <c r="DD223" s="270">
        <v>0</v>
      </c>
      <c r="DE223" s="270">
        <v>0</v>
      </c>
      <c r="DF223" s="270">
        <v>0</v>
      </c>
      <c r="DG223" s="270">
        <v>0</v>
      </c>
      <c r="DH223" s="270">
        <v>0</v>
      </c>
      <c r="DI223" s="270">
        <v>0</v>
      </c>
      <c r="DJ223" s="270">
        <v>0</v>
      </c>
      <c r="DK223" s="270">
        <v>0</v>
      </c>
      <c r="DL223" s="270">
        <v>0</v>
      </c>
      <c r="DM223" s="270">
        <v>0</v>
      </c>
      <c r="DN223" s="270">
        <v>0</v>
      </c>
      <c r="DO223" s="270">
        <v>0</v>
      </c>
      <c r="DP223" s="270">
        <v>0</v>
      </c>
      <c r="DQ223" s="270"/>
      <c r="DR223" s="270">
        <v>0</v>
      </c>
      <c r="DS223" s="270">
        <v>0</v>
      </c>
      <c r="DT223" s="270">
        <v>0</v>
      </c>
      <c r="DU223" s="270">
        <v>0</v>
      </c>
      <c r="DV223" s="270">
        <v>0</v>
      </c>
      <c r="DW223" s="270">
        <v>0</v>
      </c>
      <c r="DX223" s="270">
        <v>0</v>
      </c>
      <c r="DY223" s="270">
        <v>0</v>
      </c>
      <c r="DZ223" s="270">
        <v>0</v>
      </c>
      <c r="EA223" s="270">
        <v>0</v>
      </c>
      <c r="EB223" s="270">
        <v>0</v>
      </c>
      <c r="EC223" s="270">
        <v>0</v>
      </c>
      <c r="ED223" s="270">
        <v>0</v>
      </c>
      <c r="EE223" s="270">
        <v>0</v>
      </c>
      <c r="EF223" s="270">
        <v>0</v>
      </c>
      <c r="EG223" s="270">
        <v>0</v>
      </c>
      <c r="EH223" s="270">
        <v>0</v>
      </c>
      <c r="EI223" s="270">
        <v>0</v>
      </c>
      <c r="EJ223" s="270">
        <v>0</v>
      </c>
      <c r="EK223" s="270">
        <v>0</v>
      </c>
      <c r="EL223" s="270">
        <v>0</v>
      </c>
      <c r="EM223" s="270">
        <v>0</v>
      </c>
      <c r="EN223" s="270">
        <v>0</v>
      </c>
      <c r="EO223" s="270">
        <v>30</v>
      </c>
      <c r="EP223" s="270">
        <v>2695</v>
      </c>
      <c r="EQ223" s="270">
        <v>45</v>
      </c>
      <c r="ER223" s="270">
        <v>45</v>
      </c>
      <c r="ES223" s="270">
        <v>0</v>
      </c>
      <c r="ET223" s="270">
        <v>295</v>
      </c>
      <c r="EU223" s="270">
        <v>0</v>
      </c>
      <c r="EV223" s="270">
        <v>0</v>
      </c>
      <c r="EW223" s="270">
        <v>0</v>
      </c>
      <c r="EX223" s="270">
        <v>0</v>
      </c>
      <c r="EY223" s="270">
        <v>0</v>
      </c>
      <c r="EZ223" s="270">
        <v>0</v>
      </c>
      <c r="FA223" s="270">
        <v>0</v>
      </c>
      <c r="FB223" s="270">
        <v>0</v>
      </c>
      <c r="FC223" s="270">
        <v>0</v>
      </c>
      <c r="FD223" s="270">
        <v>0</v>
      </c>
      <c r="FE223" s="270">
        <v>0</v>
      </c>
      <c r="FF223" s="270">
        <v>0</v>
      </c>
      <c r="FG223" s="270">
        <v>0</v>
      </c>
      <c r="FH223" s="270">
        <v>0</v>
      </c>
      <c r="FI223" s="270">
        <v>0</v>
      </c>
      <c r="FJ223" s="270">
        <v>20</v>
      </c>
      <c r="FK223" s="270">
        <v>465</v>
      </c>
      <c r="FL223" s="351">
        <v>0</v>
      </c>
      <c r="FM223" s="323">
        <v>95</v>
      </c>
      <c r="FN223" s="324">
        <v>0</v>
      </c>
      <c r="FO223" s="270"/>
      <c r="FP223" s="89"/>
      <c r="FQ223" s="270"/>
      <c r="FR223" s="319"/>
      <c r="FS223" s="319"/>
      <c r="FT223" s="319"/>
      <c r="FU223" s="319"/>
      <c r="FV223" s="319"/>
      <c r="FW223" s="319"/>
      <c r="FX223" s="319"/>
      <c r="FY223" s="319"/>
      <c r="FZ223" s="319"/>
      <c r="GA223" s="319"/>
      <c r="GB223" s="319"/>
      <c r="GC223" s="319"/>
      <c r="GD223" s="319"/>
      <c r="GE223" s="319"/>
      <c r="GF223" s="319"/>
      <c r="GG223" s="319"/>
      <c r="GH223" s="319"/>
      <c r="GI223" s="319"/>
      <c r="GJ223" s="319"/>
      <c r="GK223" s="319"/>
      <c r="GL223" s="319"/>
      <c r="GM223" s="319"/>
      <c r="GN223" s="319"/>
      <c r="GO223" s="319"/>
      <c r="GP223" s="319"/>
      <c r="GQ223" s="319"/>
      <c r="GR223" s="319"/>
      <c r="GS223" s="319"/>
      <c r="GT223" s="319"/>
      <c r="GU223" s="319"/>
      <c r="GV223" s="319"/>
      <c r="GW223" s="319"/>
      <c r="GX223" s="319"/>
      <c r="GY223" s="319"/>
      <c r="GZ223" s="319"/>
      <c r="HA223" s="319"/>
      <c r="HB223" s="319"/>
      <c r="HC223" s="319"/>
      <c r="HD223" s="319"/>
      <c r="HE223" s="319"/>
      <c r="HF223" s="319"/>
      <c r="HG223" s="319"/>
      <c r="HH223" s="319"/>
      <c r="HI223" s="319"/>
      <c r="HJ223" s="319"/>
      <c r="HK223" s="319"/>
      <c r="HL223" s="319"/>
      <c r="HM223" s="319"/>
      <c r="HN223" s="319"/>
      <c r="HO223" s="319"/>
      <c r="HP223" s="319"/>
      <c r="HQ223" s="319"/>
      <c r="HR223" s="319"/>
      <c r="HS223" s="319"/>
      <c r="HT223" s="319"/>
      <c r="HU223" s="319"/>
      <c r="HV223" s="319"/>
      <c r="HW223" s="319"/>
      <c r="HX223" s="319"/>
      <c r="HY223" s="319"/>
      <c r="HZ223" s="319"/>
      <c r="IA223" s="319"/>
      <c r="IB223" s="319"/>
      <c r="IC223" s="319"/>
      <c r="ID223" s="319"/>
      <c r="IE223" s="319"/>
      <c r="IF223" s="319"/>
      <c r="IG223" s="318"/>
    </row>
    <row r="224" spans="1:241" ht="12.75" customHeight="1" x14ac:dyDescent="0.2">
      <c r="A224" s="370" t="s">
        <v>547</v>
      </c>
      <c r="B224" s="270">
        <v>4150</v>
      </c>
      <c r="C224" s="270">
        <v>3185</v>
      </c>
      <c r="D224" s="270">
        <v>830</v>
      </c>
      <c r="E224" s="270">
        <v>1000</v>
      </c>
      <c r="F224" s="270">
        <v>85</v>
      </c>
      <c r="G224" s="270">
        <v>925</v>
      </c>
      <c r="H224" s="270">
        <v>0</v>
      </c>
      <c r="I224" s="270">
        <v>4150</v>
      </c>
      <c r="J224" s="270">
        <v>0</v>
      </c>
      <c r="K224" s="270">
        <v>70510</v>
      </c>
      <c r="L224" s="270"/>
      <c r="M224" s="270">
        <v>0</v>
      </c>
      <c r="N224" s="270">
        <v>0</v>
      </c>
      <c r="O224" s="270">
        <v>0</v>
      </c>
      <c r="P224" s="270">
        <v>0</v>
      </c>
      <c r="Q224" s="270">
        <v>0</v>
      </c>
      <c r="R224" s="270">
        <v>0</v>
      </c>
      <c r="S224" s="270">
        <v>0</v>
      </c>
      <c r="T224" s="270">
        <v>0</v>
      </c>
      <c r="X224" s="270">
        <v>72.029908345393153</v>
      </c>
      <c r="Y224" s="270">
        <v>95</v>
      </c>
      <c r="Z224" s="270">
        <v>375</v>
      </c>
      <c r="AA224" s="270">
        <v>160</v>
      </c>
      <c r="AB224" s="270">
        <v>220</v>
      </c>
      <c r="AC224" s="270">
        <v>615</v>
      </c>
      <c r="AD224" s="270">
        <v>1930</v>
      </c>
      <c r="AE224" s="270">
        <v>750</v>
      </c>
      <c r="AF224" s="270">
        <v>0</v>
      </c>
      <c r="AG224" s="270">
        <v>0</v>
      </c>
      <c r="AH224" s="270">
        <v>0</v>
      </c>
      <c r="AI224" s="270">
        <v>0</v>
      </c>
      <c r="AJ224" s="270">
        <v>0</v>
      </c>
      <c r="AK224" s="270">
        <v>0</v>
      </c>
      <c r="AL224" s="270">
        <v>0</v>
      </c>
      <c r="AM224" s="270">
        <v>0</v>
      </c>
      <c r="AN224" s="270">
        <v>0</v>
      </c>
      <c r="AO224" s="270">
        <v>0</v>
      </c>
      <c r="AP224" s="270">
        <v>0</v>
      </c>
      <c r="AQ224" s="270">
        <v>0</v>
      </c>
      <c r="AR224" s="270">
        <v>0</v>
      </c>
      <c r="AS224" s="270">
        <v>0</v>
      </c>
      <c r="AT224" s="270">
        <v>0</v>
      </c>
      <c r="AU224" s="270">
        <v>0</v>
      </c>
      <c r="AV224" s="270">
        <v>0</v>
      </c>
      <c r="AW224" s="270">
        <v>0</v>
      </c>
      <c r="AX224" s="270">
        <v>1000</v>
      </c>
      <c r="AY224" s="270">
        <v>0</v>
      </c>
      <c r="AZ224" s="270">
        <v>0</v>
      </c>
      <c r="BA224" s="270">
        <v>10</v>
      </c>
      <c r="BB224" s="270">
        <v>3135</v>
      </c>
      <c r="BC224" s="270">
        <v>20</v>
      </c>
      <c r="BD224" s="270">
        <v>115</v>
      </c>
      <c r="BE224" s="270" t="s">
        <v>1676</v>
      </c>
      <c r="BF224" s="270">
        <v>10</v>
      </c>
      <c r="BG224" s="270" t="s">
        <v>1676</v>
      </c>
      <c r="BH224" s="270">
        <v>30</v>
      </c>
      <c r="BI224" s="270">
        <v>0</v>
      </c>
      <c r="BJ224" s="270" t="s">
        <v>1676</v>
      </c>
      <c r="BK224" s="270">
        <v>120</v>
      </c>
      <c r="BL224" s="270">
        <v>80</v>
      </c>
      <c r="BM224" s="270">
        <v>30</v>
      </c>
      <c r="BN224" s="270">
        <v>30</v>
      </c>
      <c r="BO224" s="270">
        <v>80</v>
      </c>
      <c r="BP224" s="270">
        <v>45</v>
      </c>
      <c r="BQ224" s="270">
        <v>0</v>
      </c>
      <c r="BR224" s="270">
        <v>0</v>
      </c>
      <c r="BS224" s="270">
        <v>0</v>
      </c>
      <c r="BT224" s="270">
        <v>2075</v>
      </c>
      <c r="BU224" s="270">
        <v>240</v>
      </c>
      <c r="BV224" s="270"/>
      <c r="BW224" s="270">
        <v>300</v>
      </c>
      <c r="BX224" s="270" t="s">
        <v>1676</v>
      </c>
      <c r="BY224" s="270" t="s">
        <v>1676</v>
      </c>
      <c r="BZ224" s="270">
        <v>0</v>
      </c>
      <c r="CA224" s="270">
        <v>0</v>
      </c>
      <c r="CB224" s="270">
        <v>0</v>
      </c>
      <c r="CC224" s="270">
        <v>0</v>
      </c>
      <c r="CD224" s="270">
        <v>45</v>
      </c>
      <c r="CE224" s="270" t="s">
        <v>1676</v>
      </c>
      <c r="CF224" s="270">
        <v>35</v>
      </c>
      <c r="CG224" s="270">
        <v>3090</v>
      </c>
      <c r="CH224" s="270">
        <v>0</v>
      </c>
      <c r="CI224" s="270">
        <v>0</v>
      </c>
      <c r="CJ224" s="270">
        <v>0</v>
      </c>
      <c r="CK224" s="270">
        <v>0</v>
      </c>
      <c r="CL224" s="270">
        <v>0</v>
      </c>
      <c r="CM224" s="270">
        <v>0</v>
      </c>
      <c r="CN224" s="270">
        <v>0</v>
      </c>
      <c r="CO224" s="270">
        <v>0</v>
      </c>
      <c r="CP224" s="270">
        <v>0</v>
      </c>
      <c r="CQ224" s="270">
        <v>0</v>
      </c>
      <c r="CR224" s="270">
        <v>0</v>
      </c>
      <c r="CS224" s="270">
        <v>0</v>
      </c>
      <c r="CT224" s="270">
        <v>0</v>
      </c>
      <c r="CU224" s="270">
        <v>0</v>
      </c>
      <c r="CV224" s="270">
        <v>0</v>
      </c>
      <c r="CW224" s="270">
        <v>0</v>
      </c>
      <c r="CX224" s="270">
        <v>0</v>
      </c>
      <c r="CY224" s="270">
        <v>0</v>
      </c>
      <c r="CZ224" s="270">
        <v>0</v>
      </c>
      <c r="DA224" s="270">
        <v>0</v>
      </c>
      <c r="DB224" s="270">
        <v>0</v>
      </c>
      <c r="DC224" s="270">
        <v>0</v>
      </c>
      <c r="DD224" s="270">
        <v>0</v>
      </c>
      <c r="DE224" s="270">
        <v>0</v>
      </c>
      <c r="DF224" s="270">
        <v>0</v>
      </c>
      <c r="DG224" s="270">
        <v>0</v>
      </c>
      <c r="DH224" s="270">
        <v>0</v>
      </c>
      <c r="DI224" s="270">
        <v>0</v>
      </c>
      <c r="DJ224" s="270">
        <v>0</v>
      </c>
      <c r="DK224" s="270">
        <v>0</v>
      </c>
      <c r="DL224" s="270">
        <v>0</v>
      </c>
      <c r="DM224" s="270">
        <v>220</v>
      </c>
      <c r="DN224" s="270">
        <v>455</v>
      </c>
      <c r="DO224" s="270">
        <v>0</v>
      </c>
      <c r="DP224" s="270">
        <v>0</v>
      </c>
      <c r="DQ224" s="270"/>
      <c r="DR224" s="270">
        <v>0</v>
      </c>
      <c r="DS224" s="270">
        <v>0</v>
      </c>
      <c r="DT224" s="270">
        <v>0</v>
      </c>
      <c r="DU224" s="270">
        <v>0</v>
      </c>
      <c r="DV224" s="270">
        <v>0</v>
      </c>
      <c r="DW224" s="270">
        <v>0</v>
      </c>
      <c r="DX224" s="270">
        <v>0</v>
      </c>
      <c r="DY224" s="270">
        <v>0</v>
      </c>
      <c r="DZ224" s="270">
        <v>0</v>
      </c>
      <c r="EA224" s="270">
        <v>0</v>
      </c>
      <c r="EB224" s="270">
        <v>0</v>
      </c>
      <c r="EC224" s="270">
        <v>0</v>
      </c>
      <c r="ED224" s="270">
        <v>220</v>
      </c>
      <c r="EE224" s="270">
        <v>0</v>
      </c>
      <c r="EF224" s="270">
        <v>2860</v>
      </c>
      <c r="EG224" s="270">
        <v>0</v>
      </c>
      <c r="EH224" s="270">
        <v>0</v>
      </c>
      <c r="EI224" s="270">
        <v>0</v>
      </c>
      <c r="EJ224" s="270">
        <v>0</v>
      </c>
      <c r="EK224" s="270">
        <v>0</v>
      </c>
      <c r="EL224" s="270">
        <v>0</v>
      </c>
      <c r="EM224" s="270">
        <v>0</v>
      </c>
      <c r="EN224" s="270">
        <v>0</v>
      </c>
      <c r="EO224" s="270">
        <v>390</v>
      </c>
      <c r="EP224" s="270">
        <v>0</v>
      </c>
      <c r="EQ224" s="270">
        <v>0</v>
      </c>
      <c r="ER224" s="270">
        <v>0</v>
      </c>
      <c r="ES224" s="270">
        <v>0</v>
      </c>
      <c r="ET224" s="270">
        <v>0</v>
      </c>
      <c r="EU224" s="270">
        <v>0</v>
      </c>
      <c r="EV224" s="270">
        <v>0</v>
      </c>
      <c r="EW224" s="270">
        <v>0</v>
      </c>
      <c r="EX224" s="270">
        <v>0</v>
      </c>
      <c r="EY224" s="270">
        <v>0</v>
      </c>
      <c r="EZ224" s="270">
        <v>0</v>
      </c>
      <c r="FA224" s="270">
        <v>0</v>
      </c>
      <c r="FB224" s="270">
        <v>0</v>
      </c>
      <c r="FC224" s="270">
        <v>0</v>
      </c>
      <c r="FD224" s="270">
        <v>0</v>
      </c>
      <c r="FE224" s="270">
        <v>0</v>
      </c>
      <c r="FF224" s="270">
        <v>0</v>
      </c>
      <c r="FG224" s="270">
        <v>0</v>
      </c>
      <c r="FH224" s="270">
        <v>0</v>
      </c>
      <c r="FI224" s="270">
        <v>0</v>
      </c>
      <c r="FJ224" s="270">
        <v>0</v>
      </c>
      <c r="FK224" s="270">
        <v>0</v>
      </c>
      <c r="FL224" s="351">
        <v>1010</v>
      </c>
      <c r="FM224" s="323">
        <v>2180</v>
      </c>
      <c r="FN224" s="324">
        <v>0</v>
      </c>
      <c r="FO224" s="270"/>
      <c r="FP224" s="89"/>
      <c r="FQ224" s="270"/>
      <c r="FR224" s="319"/>
      <c r="FS224" s="319"/>
      <c r="FT224" s="319"/>
      <c r="FU224" s="319"/>
      <c r="FV224" s="319"/>
      <c r="FW224" s="319"/>
      <c r="FX224" s="319"/>
      <c r="FY224" s="319"/>
      <c r="FZ224" s="319"/>
      <c r="GA224" s="319"/>
      <c r="GB224" s="319"/>
      <c r="GC224" s="319"/>
      <c r="GD224" s="319"/>
      <c r="GE224" s="319"/>
      <c r="GF224" s="319"/>
      <c r="GG224" s="319"/>
      <c r="GH224" s="319"/>
      <c r="GI224" s="319"/>
      <c r="GJ224" s="319"/>
      <c r="GK224" s="319"/>
      <c r="GL224" s="319"/>
      <c r="GM224" s="319"/>
      <c r="GN224" s="319"/>
      <c r="GO224" s="319"/>
      <c r="GP224" s="319"/>
      <c r="GQ224" s="319"/>
      <c r="GR224" s="319"/>
      <c r="GS224" s="319"/>
      <c r="GT224" s="319"/>
      <c r="GU224" s="319"/>
      <c r="GV224" s="319"/>
      <c r="GW224" s="319"/>
      <c r="GX224" s="319"/>
      <c r="GY224" s="319"/>
      <c r="GZ224" s="319"/>
      <c r="HA224" s="319"/>
      <c r="HB224" s="319"/>
      <c r="HC224" s="319"/>
      <c r="HD224" s="319"/>
      <c r="HE224" s="319"/>
      <c r="HF224" s="319"/>
      <c r="HG224" s="319"/>
      <c r="HH224" s="319"/>
      <c r="HI224" s="319"/>
      <c r="HJ224" s="319"/>
      <c r="HK224" s="319"/>
      <c r="HL224" s="319"/>
      <c r="HM224" s="319"/>
      <c r="HN224" s="319"/>
      <c r="HO224" s="319"/>
      <c r="HP224" s="319"/>
      <c r="HQ224" s="319"/>
      <c r="HR224" s="319"/>
      <c r="HS224" s="319"/>
      <c r="HT224" s="319"/>
      <c r="HU224" s="319"/>
      <c r="HV224" s="319"/>
      <c r="HW224" s="319"/>
      <c r="HX224" s="319"/>
      <c r="HY224" s="319"/>
      <c r="HZ224" s="319"/>
      <c r="IA224" s="319"/>
      <c r="IB224" s="319"/>
      <c r="IC224" s="319"/>
      <c r="ID224" s="319"/>
      <c r="IE224" s="319"/>
      <c r="IF224" s="319"/>
      <c r="IG224" s="318"/>
    </row>
    <row r="225" spans="1:241" ht="12.75" customHeight="1" x14ac:dyDescent="0.2">
      <c r="A225" s="370" t="s">
        <v>571</v>
      </c>
      <c r="B225" s="270">
        <v>171310</v>
      </c>
      <c r="C225" s="270">
        <v>141705</v>
      </c>
      <c r="D225" s="270">
        <v>60340</v>
      </c>
      <c r="E225" s="270">
        <v>81355</v>
      </c>
      <c r="F225" s="270">
        <v>55470</v>
      </c>
      <c r="G225" s="270">
        <v>7620</v>
      </c>
      <c r="H225" s="270">
        <v>56785</v>
      </c>
      <c r="I225" s="270">
        <v>118710</v>
      </c>
      <c r="J225" s="270">
        <v>52600</v>
      </c>
      <c r="K225" s="270">
        <v>359820</v>
      </c>
      <c r="L225" s="270">
        <v>53.708409774711967</v>
      </c>
      <c r="M225" s="270">
        <v>29145</v>
      </c>
      <c r="N225" s="270">
        <v>11595</v>
      </c>
      <c r="O225" s="270">
        <v>4945</v>
      </c>
      <c r="P225" s="270">
        <v>5385</v>
      </c>
      <c r="Q225" s="270">
        <v>2030</v>
      </c>
      <c r="R225" s="270">
        <v>975</v>
      </c>
      <c r="S225" s="270">
        <v>330</v>
      </c>
      <c r="T225" s="270">
        <v>105</v>
      </c>
      <c r="U225" s="270">
        <v>4.0130528739127129</v>
      </c>
      <c r="V225" s="270">
        <v>1</v>
      </c>
      <c r="W225" s="270">
        <v>28</v>
      </c>
      <c r="X225" s="270">
        <v>55.799014774809002</v>
      </c>
      <c r="Y225" s="270">
        <v>5400</v>
      </c>
      <c r="Z225" s="270">
        <v>21760</v>
      </c>
      <c r="AA225" s="270">
        <v>30225</v>
      </c>
      <c r="AB225" s="270">
        <v>30230</v>
      </c>
      <c r="AC225" s="270">
        <v>38705</v>
      </c>
      <c r="AD225" s="270">
        <v>36905</v>
      </c>
      <c r="AE225" s="270">
        <v>7470</v>
      </c>
      <c r="AF225" s="270">
        <v>4550</v>
      </c>
      <c r="AG225" s="270">
        <v>1710</v>
      </c>
      <c r="AH225" s="270">
        <v>275</v>
      </c>
      <c r="AI225" s="270">
        <v>290</v>
      </c>
      <c r="AJ225" s="270">
        <v>2250</v>
      </c>
      <c r="AK225" s="270">
        <v>190</v>
      </c>
      <c r="AL225" s="270">
        <v>5580</v>
      </c>
      <c r="AM225" s="270">
        <v>9875</v>
      </c>
      <c r="AN225" s="270">
        <v>1040</v>
      </c>
      <c r="AO225" s="270">
        <v>1150</v>
      </c>
      <c r="AP225" s="270">
        <v>2895</v>
      </c>
      <c r="AQ225" s="270">
        <v>10450</v>
      </c>
      <c r="AR225" s="270">
        <v>370</v>
      </c>
      <c r="AS225" s="270">
        <v>240</v>
      </c>
      <c r="AT225" s="270">
        <v>3070</v>
      </c>
      <c r="AU225" s="270">
        <v>7105</v>
      </c>
      <c r="AV225" s="270">
        <v>6235</v>
      </c>
      <c r="AW225" s="270">
        <v>2975</v>
      </c>
      <c r="AX225" s="270">
        <v>11545</v>
      </c>
      <c r="AY225" s="270">
        <v>1445</v>
      </c>
      <c r="AZ225" s="270">
        <v>7085</v>
      </c>
      <c r="BA225" s="270">
        <v>14925</v>
      </c>
      <c r="BB225" s="270">
        <v>76055</v>
      </c>
      <c r="BC225" s="270">
        <v>2590</v>
      </c>
      <c r="BD225" s="270">
        <v>15030</v>
      </c>
      <c r="BE225" s="270">
        <v>4270</v>
      </c>
      <c r="BF225" s="270">
        <v>1865</v>
      </c>
      <c r="BG225" s="270">
        <v>1185</v>
      </c>
      <c r="BH225" s="270">
        <v>3995</v>
      </c>
      <c r="BI225" s="270">
        <v>110</v>
      </c>
      <c r="BJ225" s="270">
        <v>150</v>
      </c>
      <c r="BK225" s="270">
        <v>6525</v>
      </c>
      <c r="BL225" s="270">
        <v>6360</v>
      </c>
      <c r="BM225" s="270">
        <v>15365</v>
      </c>
      <c r="BN225" s="270">
        <v>4105</v>
      </c>
      <c r="BO225" s="270">
        <v>9900</v>
      </c>
      <c r="BP225" s="270">
        <v>11015</v>
      </c>
      <c r="BQ225" s="270">
        <v>15705</v>
      </c>
      <c r="BR225" s="270">
        <v>3245</v>
      </c>
      <c r="BS225" s="270">
        <v>365</v>
      </c>
      <c r="BT225" s="270">
        <v>18515</v>
      </c>
      <c r="BU225" s="270">
        <v>12160</v>
      </c>
      <c r="BV225" s="270"/>
      <c r="BW225" s="270">
        <v>9250</v>
      </c>
      <c r="BX225" s="270">
        <v>860</v>
      </c>
      <c r="BY225" s="270">
        <v>6860</v>
      </c>
      <c r="BZ225" s="270">
        <v>1410</v>
      </c>
      <c r="CA225" s="270">
        <v>255</v>
      </c>
      <c r="CB225" s="270">
        <v>20</v>
      </c>
      <c r="CC225" s="270" t="s">
        <v>1676</v>
      </c>
      <c r="CD225" s="270">
        <v>4120</v>
      </c>
      <c r="CE225" s="270">
        <v>130</v>
      </c>
      <c r="CF225" s="270">
        <v>470</v>
      </c>
      <c r="CG225" s="270">
        <v>127580</v>
      </c>
      <c r="CH225" s="270">
        <v>0</v>
      </c>
      <c r="CI225" s="270">
        <v>20525</v>
      </c>
      <c r="CJ225" s="270">
        <v>10930</v>
      </c>
      <c r="CK225" s="270">
        <v>9230</v>
      </c>
      <c r="CL225" s="270">
        <v>0</v>
      </c>
      <c r="CM225" s="270">
        <v>0</v>
      </c>
      <c r="CN225" s="270">
        <v>0</v>
      </c>
      <c r="CO225" s="270">
        <v>0</v>
      </c>
      <c r="CP225" s="270">
        <v>0</v>
      </c>
      <c r="CQ225" s="270">
        <v>0</v>
      </c>
      <c r="CR225" s="270">
        <v>0</v>
      </c>
      <c r="CS225" s="270">
        <v>0</v>
      </c>
      <c r="CT225" s="270">
        <v>0</v>
      </c>
      <c r="CU225" s="270">
        <v>0</v>
      </c>
      <c r="CV225" s="270">
        <v>3900</v>
      </c>
      <c r="CW225" s="270">
        <v>8600</v>
      </c>
      <c r="CX225" s="270">
        <v>10</v>
      </c>
      <c r="CY225" s="270">
        <v>0</v>
      </c>
      <c r="CZ225" s="270">
        <v>12165</v>
      </c>
      <c r="DA225" s="270">
        <v>970</v>
      </c>
      <c r="DB225" s="270">
        <v>0</v>
      </c>
      <c r="DC225" s="270">
        <v>31585</v>
      </c>
      <c r="DD225" s="270">
        <v>11830</v>
      </c>
      <c r="DE225" s="270">
        <v>640</v>
      </c>
      <c r="DF225" s="270">
        <v>3510</v>
      </c>
      <c r="DG225" s="270">
        <v>0</v>
      </c>
      <c r="DH225" s="270">
        <v>0</v>
      </c>
      <c r="DI225" s="270">
        <v>0</v>
      </c>
      <c r="DJ225" s="270">
        <v>0</v>
      </c>
      <c r="DK225" s="270">
        <v>0</v>
      </c>
      <c r="DL225" s="270">
        <v>1525</v>
      </c>
      <c r="DM225" s="270">
        <v>0</v>
      </c>
      <c r="DN225" s="270">
        <v>0</v>
      </c>
      <c r="DO225" s="270">
        <v>2750</v>
      </c>
      <c r="DP225" s="270">
        <v>0</v>
      </c>
      <c r="DQ225" s="270"/>
      <c r="DR225" s="270">
        <v>0</v>
      </c>
      <c r="DS225" s="270">
        <v>205</v>
      </c>
      <c r="DT225" s="270">
        <v>3565</v>
      </c>
      <c r="DU225" s="270">
        <v>645</v>
      </c>
      <c r="DV225" s="270">
        <v>0</v>
      </c>
      <c r="DW225" s="270">
        <v>0</v>
      </c>
      <c r="DX225" s="270">
        <v>4305</v>
      </c>
      <c r="DY225" s="270">
        <v>35</v>
      </c>
      <c r="DZ225" s="270">
        <v>0</v>
      </c>
      <c r="EA225" s="270">
        <v>4425</v>
      </c>
      <c r="EB225" s="270">
        <v>20</v>
      </c>
      <c r="EC225" s="270">
        <v>945</v>
      </c>
      <c r="ED225" s="270">
        <v>5355</v>
      </c>
      <c r="EE225" s="270">
        <v>0</v>
      </c>
      <c r="EF225" s="270">
        <v>8970</v>
      </c>
      <c r="EG225" s="270">
        <v>0</v>
      </c>
      <c r="EH225" s="270">
        <v>0</v>
      </c>
      <c r="EI225" s="270">
        <v>0</v>
      </c>
      <c r="EJ225" s="270">
        <v>6165</v>
      </c>
      <c r="EK225" s="270">
        <v>8885</v>
      </c>
      <c r="EL225" s="270">
        <v>7485</v>
      </c>
      <c r="EM225" s="270" t="s">
        <v>1676</v>
      </c>
      <c r="EN225" s="270">
        <v>0</v>
      </c>
      <c r="EO225" s="270">
        <v>0</v>
      </c>
      <c r="EP225" s="270">
        <v>185</v>
      </c>
      <c r="EQ225" s="270">
        <v>0</v>
      </c>
      <c r="ER225" s="270">
        <v>0</v>
      </c>
      <c r="ES225" s="270">
        <v>0</v>
      </c>
      <c r="ET225" s="270">
        <v>0</v>
      </c>
      <c r="EU225" s="270">
        <v>0</v>
      </c>
      <c r="EV225" s="270">
        <v>680</v>
      </c>
      <c r="EW225" s="270">
        <v>0</v>
      </c>
      <c r="EX225" s="270">
        <v>0</v>
      </c>
      <c r="EY225" s="270">
        <v>0</v>
      </c>
      <c r="EZ225" s="270">
        <v>1260</v>
      </c>
      <c r="FA225" s="270">
        <v>0</v>
      </c>
      <c r="FB225" s="270">
        <v>0</v>
      </c>
      <c r="FC225" s="270">
        <v>0</v>
      </c>
      <c r="FD225" s="270">
        <v>0</v>
      </c>
      <c r="FE225" s="270">
        <v>0</v>
      </c>
      <c r="FF225" s="270">
        <v>0</v>
      </c>
      <c r="FG225" s="270">
        <v>0</v>
      </c>
      <c r="FH225" s="270">
        <v>0</v>
      </c>
      <c r="FI225" s="270">
        <v>0</v>
      </c>
      <c r="FJ225" s="270">
        <v>0</v>
      </c>
      <c r="FK225" s="270" t="s">
        <v>1676</v>
      </c>
      <c r="FL225" s="351">
        <v>95255</v>
      </c>
      <c r="FM225" s="323">
        <v>21830</v>
      </c>
      <c r="FN225" s="324">
        <v>54510</v>
      </c>
      <c r="FO225" s="270"/>
      <c r="FP225" s="89"/>
      <c r="FQ225" s="270"/>
      <c r="FR225" s="319"/>
      <c r="FS225" s="319"/>
      <c r="FT225" s="319"/>
      <c r="FU225" s="319"/>
      <c r="FV225" s="319"/>
      <c r="FW225" s="319"/>
      <c r="FX225" s="319"/>
      <c r="FY225" s="319"/>
      <c r="FZ225" s="319"/>
      <c r="GA225" s="319"/>
      <c r="GB225" s="319"/>
      <c r="GC225" s="319"/>
      <c r="GD225" s="319"/>
      <c r="GE225" s="319"/>
      <c r="GF225" s="319"/>
      <c r="GG225" s="319"/>
      <c r="GH225" s="319"/>
      <c r="GI225" s="319"/>
      <c r="GJ225" s="319"/>
      <c r="GK225" s="319"/>
      <c r="GL225" s="319"/>
      <c r="GM225" s="319"/>
      <c r="GN225" s="319"/>
      <c r="GO225" s="319"/>
      <c r="GP225" s="319"/>
      <c r="GQ225" s="319"/>
      <c r="GR225" s="319"/>
      <c r="GS225" s="319"/>
      <c r="GT225" s="319"/>
      <c r="GU225" s="319"/>
      <c r="GV225" s="319"/>
      <c r="GW225" s="319"/>
      <c r="GX225" s="319"/>
      <c r="GY225" s="319"/>
      <c r="GZ225" s="319"/>
      <c r="HA225" s="319"/>
      <c r="HB225" s="319"/>
      <c r="HC225" s="319"/>
      <c r="HD225" s="319"/>
      <c r="HE225" s="319"/>
      <c r="HF225" s="319"/>
      <c r="HG225" s="319"/>
      <c r="HH225" s="319"/>
      <c r="HI225" s="319"/>
      <c r="HJ225" s="319"/>
      <c r="HK225" s="319"/>
      <c r="HL225" s="319"/>
      <c r="HM225" s="319"/>
      <c r="HN225" s="319"/>
      <c r="HO225" s="319"/>
      <c r="HP225" s="319"/>
      <c r="HQ225" s="319"/>
      <c r="HR225" s="319"/>
      <c r="HS225" s="319"/>
      <c r="HT225" s="319"/>
      <c r="HU225" s="319"/>
      <c r="HV225" s="319"/>
      <c r="HW225" s="319"/>
      <c r="HX225" s="319"/>
      <c r="HY225" s="319"/>
      <c r="HZ225" s="319"/>
      <c r="IA225" s="319"/>
      <c r="IB225" s="319"/>
      <c r="IC225" s="319"/>
      <c r="ID225" s="319"/>
      <c r="IE225" s="319"/>
      <c r="IF225" s="319"/>
      <c r="IG225" s="318"/>
    </row>
    <row r="226" spans="1:241" ht="12.75" customHeight="1" x14ac:dyDescent="0.2">
      <c r="A226" s="370" t="s">
        <v>455</v>
      </c>
      <c r="B226" s="270">
        <v>89350</v>
      </c>
      <c r="C226" s="270">
        <v>79335</v>
      </c>
      <c r="D226" s="270">
        <v>36195</v>
      </c>
      <c r="E226" s="270">
        <v>43140</v>
      </c>
      <c r="F226" s="270">
        <v>35980</v>
      </c>
      <c r="G226" s="270">
        <v>9625</v>
      </c>
      <c r="H226" s="270">
        <v>27430</v>
      </c>
      <c r="I226" s="270">
        <v>56760</v>
      </c>
      <c r="J226" s="270">
        <v>32590</v>
      </c>
      <c r="K226" s="270">
        <v>186015</v>
      </c>
      <c r="L226" s="270">
        <v>70.825536961391492</v>
      </c>
      <c r="M226" s="270">
        <v>9365</v>
      </c>
      <c r="N226" s="270">
        <v>5520</v>
      </c>
      <c r="O226" s="270">
        <v>2080</v>
      </c>
      <c r="P226" s="270">
        <v>3045</v>
      </c>
      <c r="Q226" s="270">
        <v>1880</v>
      </c>
      <c r="R226" s="270">
        <v>875</v>
      </c>
      <c r="S226" s="270" t="s">
        <v>1676</v>
      </c>
      <c r="T226" s="270" t="s">
        <v>1676</v>
      </c>
      <c r="U226" s="270">
        <v>3.9850446568637703</v>
      </c>
      <c r="V226" s="270">
        <v>1</v>
      </c>
      <c r="W226" s="270">
        <v>38</v>
      </c>
      <c r="X226" s="270">
        <v>56.19783475362037</v>
      </c>
      <c r="Y226" s="270">
        <v>9230</v>
      </c>
      <c r="Z226" s="270">
        <v>7105</v>
      </c>
      <c r="AA226" s="270">
        <v>8380</v>
      </c>
      <c r="AB226" s="270">
        <v>14345</v>
      </c>
      <c r="AC226" s="270">
        <v>23475</v>
      </c>
      <c r="AD226" s="270">
        <v>22195</v>
      </c>
      <c r="AE226" s="270">
        <v>3160</v>
      </c>
      <c r="AF226" s="270">
        <v>670</v>
      </c>
      <c r="AG226" s="270">
        <v>500</v>
      </c>
      <c r="AH226" s="270">
        <v>3265</v>
      </c>
      <c r="AI226" s="270">
        <v>240</v>
      </c>
      <c r="AJ226" s="270">
        <v>1590</v>
      </c>
      <c r="AK226" s="270">
        <v>805</v>
      </c>
      <c r="AL226" s="270">
        <v>5630</v>
      </c>
      <c r="AM226" s="270">
        <v>6255</v>
      </c>
      <c r="AN226" s="270">
        <v>755</v>
      </c>
      <c r="AO226" s="270">
        <v>1825</v>
      </c>
      <c r="AP226" s="270">
        <v>970</v>
      </c>
      <c r="AQ226" s="270">
        <v>2570</v>
      </c>
      <c r="AR226" s="270">
        <v>230</v>
      </c>
      <c r="AS226" s="270">
        <v>245</v>
      </c>
      <c r="AT226" s="270">
        <v>1520</v>
      </c>
      <c r="AU226" s="270">
        <v>2775</v>
      </c>
      <c r="AV226" s="270">
        <v>695</v>
      </c>
      <c r="AW226" s="270">
        <v>1375</v>
      </c>
      <c r="AX226" s="270">
        <v>9465</v>
      </c>
      <c r="AY226" s="270">
        <v>180</v>
      </c>
      <c r="AZ226" s="270">
        <v>3255</v>
      </c>
      <c r="BA226" s="270">
        <v>11345</v>
      </c>
      <c r="BB226" s="270">
        <v>33190</v>
      </c>
      <c r="BC226" s="270">
        <v>3415</v>
      </c>
      <c r="BD226" s="270">
        <v>11865</v>
      </c>
      <c r="BE226" s="270">
        <v>1270</v>
      </c>
      <c r="BF226" s="270">
        <v>1600</v>
      </c>
      <c r="BG226" s="270">
        <v>445</v>
      </c>
      <c r="BH226" s="270">
        <v>1535</v>
      </c>
      <c r="BI226" s="270">
        <v>3345</v>
      </c>
      <c r="BJ226" s="270">
        <v>365</v>
      </c>
      <c r="BK226" s="270">
        <v>6395</v>
      </c>
      <c r="BL226" s="270">
        <v>6865</v>
      </c>
      <c r="BM226" s="270">
        <v>13280</v>
      </c>
      <c r="BN226" s="270">
        <v>1285</v>
      </c>
      <c r="BO226" s="270">
        <v>3935</v>
      </c>
      <c r="BP226" s="270">
        <v>4370</v>
      </c>
      <c r="BQ226" s="270">
        <v>4245</v>
      </c>
      <c r="BR226" s="270">
        <v>1130</v>
      </c>
      <c r="BS226" s="270">
        <v>195</v>
      </c>
      <c r="BT226" s="270">
        <v>5120</v>
      </c>
      <c r="BU226" s="270">
        <v>4280</v>
      </c>
      <c r="BV226" s="270"/>
      <c r="BW226" s="270">
        <v>4415</v>
      </c>
      <c r="BX226" s="270">
        <v>305</v>
      </c>
      <c r="BY226" s="270">
        <v>3420</v>
      </c>
      <c r="BZ226" s="270">
        <v>645</v>
      </c>
      <c r="CA226" s="270">
        <v>85</v>
      </c>
      <c r="CB226" s="270">
        <v>10</v>
      </c>
      <c r="CC226" s="270">
        <v>0</v>
      </c>
      <c r="CD226" s="270">
        <v>925</v>
      </c>
      <c r="CE226" s="270">
        <v>85</v>
      </c>
      <c r="CF226" s="270">
        <v>315</v>
      </c>
      <c r="CG226" s="270">
        <v>73550</v>
      </c>
      <c r="CH226" s="270">
        <v>0</v>
      </c>
      <c r="CI226" s="270">
        <v>14450</v>
      </c>
      <c r="CJ226" s="270">
        <v>2510</v>
      </c>
      <c r="CK226" s="270">
        <v>4920</v>
      </c>
      <c r="CL226" s="270">
        <v>1600</v>
      </c>
      <c r="CM226" s="270">
        <v>3330</v>
      </c>
      <c r="CN226" s="270">
        <v>705</v>
      </c>
      <c r="CO226" s="270">
        <v>0</v>
      </c>
      <c r="CP226" s="270">
        <v>0</v>
      </c>
      <c r="CQ226" s="270">
        <v>0</v>
      </c>
      <c r="CR226" s="270">
        <v>0</v>
      </c>
      <c r="CS226" s="270">
        <v>0</v>
      </c>
      <c r="CT226" s="270">
        <v>0</v>
      </c>
      <c r="CU226" s="270">
        <v>0</v>
      </c>
      <c r="CV226" s="270">
        <v>0</v>
      </c>
      <c r="CW226" s="270">
        <v>0</v>
      </c>
      <c r="CX226" s="270">
        <v>0</v>
      </c>
      <c r="CY226" s="270">
        <v>0</v>
      </c>
      <c r="CZ226" s="270">
        <v>200</v>
      </c>
      <c r="DA226" s="270">
        <v>280</v>
      </c>
      <c r="DB226" s="270">
        <v>0</v>
      </c>
      <c r="DC226" s="270">
        <v>22305</v>
      </c>
      <c r="DD226" s="270">
        <v>5855</v>
      </c>
      <c r="DE226" s="270">
        <v>70</v>
      </c>
      <c r="DF226" s="270">
        <v>3305</v>
      </c>
      <c r="DG226" s="270">
        <v>0</v>
      </c>
      <c r="DH226" s="270">
        <v>0</v>
      </c>
      <c r="DI226" s="270">
        <v>0</v>
      </c>
      <c r="DJ226" s="270">
        <v>0</v>
      </c>
      <c r="DK226" s="270">
        <v>0</v>
      </c>
      <c r="DL226" s="270">
        <v>30</v>
      </c>
      <c r="DM226" s="270">
        <v>250</v>
      </c>
      <c r="DN226" s="270">
        <v>0</v>
      </c>
      <c r="DO226" s="270">
        <v>3720</v>
      </c>
      <c r="DP226" s="270">
        <v>0</v>
      </c>
      <c r="DQ226" s="270"/>
      <c r="DR226" s="270">
        <v>0</v>
      </c>
      <c r="DS226" s="270">
        <v>50</v>
      </c>
      <c r="DT226" s="270">
        <v>1740</v>
      </c>
      <c r="DU226" s="270">
        <v>0</v>
      </c>
      <c r="DV226" s="270">
        <v>0</v>
      </c>
      <c r="DW226" s="270">
        <v>0</v>
      </c>
      <c r="DX226" s="270">
        <v>680</v>
      </c>
      <c r="DY226" s="270">
        <v>0</v>
      </c>
      <c r="DZ226" s="270">
        <v>0</v>
      </c>
      <c r="EA226" s="270">
        <v>25</v>
      </c>
      <c r="EB226" s="270">
        <v>0</v>
      </c>
      <c r="EC226" s="270">
        <v>575</v>
      </c>
      <c r="ED226" s="270">
        <v>8650</v>
      </c>
      <c r="EE226" s="270">
        <v>0</v>
      </c>
      <c r="EF226" s="270">
        <v>2890</v>
      </c>
      <c r="EG226" s="270">
        <v>0</v>
      </c>
      <c r="EH226" s="270">
        <v>0</v>
      </c>
      <c r="EI226" s="270">
        <v>0</v>
      </c>
      <c r="EJ226" s="270">
        <v>3095</v>
      </c>
      <c r="EK226" s="270">
        <v>2475</v>
      </c>
      <c r="EL226" s="270">
        <v>425</v>
      </c>
      <c r="EM226" s="270">
        <v>0</v>
      </c>
      <c r="EN226" s="270">
        <v>0</v>
      </c>
      <c r="EO226" s="270">
        <v>0</v>
      </c>
      <c r="EP226" s="270">
        <v>0</v>
      </c>
      <c r="EQ226" s="270">
        <v>0</v>
      </c>
      <c r="ER226" s="270">
        <v>0</v>
      </c>
      <c r="ES226" s="270">
        <v>0</v>
      </c>
      <c r="ET226" s="270">
        <v>0</v>
      </c>
      <c r="EU226" s="270">
        <v>5215</v>
      </c>
      <c r="EV226" s="270">
        <v>0</v>
      </c>
      <c r="EW226" s="270">
        <v>0</v>
      </c>
      <c r="EX226" s="270">
        <v>0</v>
      </c>
      <c r="EY226" s="270">
        <v>0</v>
      </c>
      <c r="EZ226" s="270">
        <v>0</v>
      </c>
      <c r="FA226" s="270">
        <v>0</v>
      </c>
      <c r="FB226" s="270">
        <v>0</v>
      </c>
      <c r="FC226" s="270">
        <v>0</v>
      </c>
      <c r="FD226" s="270">
        <v>0</v>
      </c>
      <c r="FE226" s="270">
        <v>0</v>
      </c>
      <c r="FF226" s="270">
        <v>0</v>
      </c>
      <c r="FG226" s="270">
        <v>0</v>
      </c>
      <c r="FH226" s="270">
        <v>0</v>
      </c>
      <c r="FI226" s="270">
        <v>0</v>
      </c>
      <c r="FJ226" s="270">
        <v>0</v>
      </c>
      <c r="FK226" s="270">
        <v>0</v>
      </c>
      <c r="FL226" s="351">
        <v>56160</v>
      </c>
      <c r="FM226" s="323">
        <v>6300</v>
      </c>
      <c r="FN226" s="324">
        <v>22765</v>
      </c>
      <c r="FO226" s="270"/>
      <c r="FP226" s="89"/>
      <c r="FQ226" s="270"/>
      <c r="FR226" s="319"/>
      <c r="FS226" s="319"/>
      <c r="FT226" s="319"/>
      <c r="FU226" s="319"/>
      <c r="FV226" s="319"/>
      <c r="FW226" s="319"/>
      <c r="FX226" s="319"/>
      <c r="FY226" s="319"/>
      <c r="FZ226" s="319"/>
      <c r="GA226" s="319"/>
      <c r="GB226" s="319"/>
      <c r="GC226" s="319"/>
      <c r="GD226" s="319"/>
      <c r="GE226" s="319"/>
      <c r="GF226" s="319"/>
      <c r="GG226" s="319"/>
      <c r="GH226" s="319"/>
      <c r="GI226" s="319"/>
      <c r="GJ226" s="319"/>
      <c r="GK226" s="319"/>
      <c r="GL226" s="319"/>
      <c r="GM226" s="319"/>
      <c r="GN226" s="319"/>
      <c r="GO226" s="319"/>
      <c r="GP226" s="319"/>
      <c r="GQ226" s="319"/>
      <c r="GR226" s="319"/>
      <c r="GS226" s="319"/>
      <c r="GT226" s="319"/>
      <c r="GU226" s="319"/>
      <c r="GV226" s="319"/>
      <c r="GW226" s="319"/>
      <c r="GX226" s="319"/>
      <c r="GY226" s="319"/>
      <c r="GZ226" s="319"/>
      <c r="HA226" s="319"/>
      <c r="HB226" s="319"/>
      <c r="HC226" s="319"/>
      <c r="HD226" s="319"/>
      <c r="HE226" s="319"/>
      <c r="HF226" s="319"/>
      <c r="HG226" s="319"/>
      <c r="HH226" s="319"/>
      <c r="HI226" s="319"/>
      <c r="HJ226" s="319"/>
      <c r="HK226" s="319"/>
      <c r="HL226" s="319"/>
      <c r="HM226" s="319"/>
      <c r="HN226" s="319"/>
      <c r="HO226" s="319"/>
      <c r="HP226" s="319"/>
      <c r="HQ226" s="319"/>
      <c r="HR226" s="319"/>
      <c r="HS226" s="319"/>
      <c r="HT226" s="319"/>
      <c r="HU226" s="319"/>
      <c r="HV226" s="319"/>
      <c r="HW226" s="319"/>
      <c r="HX226" s="319"/>
      <c r="HY226" s="319"/>
      <c r="HZ226" s="319"/>
      <c r="IA226" s="319"/>
      <c r="IB226" s="319"/>
      <c r="IC226" s="319"/>
      <c r="ID226" s="319"/>
      <c r="IE226" s="319"/>
      <c r="IF226" s="319"/>
      <c r="IG226" s="318"/>
    </row>
    <row r="227" spans="1:241" ht="12.75" customHeight="1" x14ac:dyDescent="0.2">
      <c r="A227" s="370" t="s">
        <v>340</v>
      </c>
      <c r="B227" s="270">
        <v>2600</v>
      </c>
      <c r="C227" s="270">
        <v>2600</v>
      </c>
      <c r="D227" s="270">
        <v>1045</v>
      </c>
      <c r="E227" s="270">
        <v>1555</v>
      </c>
      <c r="F227" s="270">
        <v>0</v>
      </c>
      <c r="G227" s="270">
        <v>0</v>
      </c>
      <c r="H227" s="270">
        <v>2600</v>
      </c>
      <c r="I227" s="270">
        <v>410</v>
      </c>
      <c r="J227" s="270">
        <v>2185</v>
      </c>
      <c r="K227" s="270">
        <v>935</v>
      </c>
      <c r="L227" s="270">
        <v>89.96682464454976</v>
      </c>
      <c r="M227" s="270">
        <v>440</v>
      </c>
      <c r="N227" s="270">
        <v>470</v>
      </c>
      <c r="O227" s="270">
        <v>380</v>
      </c>
      <c r="P227" s="270">
        <v>305</v>
      </c>
      <c r="Q227" s="270">
        <v>35</v>
      </c>
      <c r="R227" s="270">
        <v>15</v>
      </c>
      <c r="S227" s="270">
        <v>15</v>
      </c>
      <c r="T227" s="270">
        <v>30</v>
      </c>
      <c r="U227" s="270">
        <v>2.2694174757281553</v>
      </c>
      <c r="V227" s="270">
        <v>2</v>
      </c>
      <c r="W227" s="270">
        <v>56</v>
      </c>
      <c r="X227" s="270">
        <v>57.373456790123456</v>
      </c>
      <c r="Y227" s="270">
        <v>0</v>
      </c>
      <c r="Z227" s="270">
        <v>200</v>
      </c>
      <c r="AA227" s="270">
        <v>405</v>
      </c>
      <c r="AB227" s="270">
        <v>740</v>
      </c>
      <c r="AC227" s="270">
        <v>790</v>
      </c>
      <c r="AD227" s="270">
        <v>435</v>
      </c>
      <c r="AE227" s="270">
        <v>20</v>
      </c>
      <c r="AF227" s="270">
        <v>180</v>
      </c>
      <c r="AG227" s="270">
        <v>0</v>
      </c>
      <c r="AH227" s="270">
        <v>160</v>
      </c>
      <c r="AI227" s="270" t="s">
        <v>1676</v>
      </c>
      <c r="AJ227" s="270" t="s">
        <v>1676</v>
      </c>
      <c r="AK227" s="270" t="s">
        <v>1676</v>
      </c>
      <c r="AL227" s="270">
        <v>210</v>
      </c>
      <c r="AM227" s="270">
        <v>360</v>
      </c>
      <c r="AN227" s="270">
        <v>30</v>
      </c>
      <c r="AO227" s="270">
        <v>0</v>
      </c>
      <c r="AP227" s="270">
        <v>15</v>
      </c>
      <c r="AQ227" s="270">
        <v>145</v>
      </c>
      <c r="AR227" s="270">
        <v>50</v>
      </c>
      <c r="AS227" s="270">
        <v>40</v>
      </c>
      <c r="AT227" s="270">
        <v>175</v>
      </c>
      <c r="AU227" s="270">
        <v>0</v>
      </c>
      <c r="AV227" s="270">
        <v>80</v>
      </c>
      <c r="AW227" s="270">
        <v>280</v>
      </c>
      <c r="AX227" s="270">
        <v>0</v>
      </c>
      <c r="AY227" s="270">
        <v>80</v>
      </c>
      <c r="AZ227" s="270">
        <v>725</v>
      </c>
      <c r="BA227" s="270">
        <v>15</v>
      </c>
      <c r="BB227" s="270">
        <v>50</v>
      </c>
      <c r="BC227" s="270">
        <v>15</v>
      </c>
      <c r="BD227" s="270">
        <v>80</v>
      </c>
      <c r="BE227" s="270" t="s">
        <v>1676</v>
      </c>
      <c r="BF227" s="270" t="s">
        <v>1676</v>
      </c>
      <c r="BG227" s="270" t="s">
        <v>1676</v>
      </c>
      <c r="BH227" s="270">
        <v>80</v>
      </c>
      <c r="BI227" s="270">
        <v>160</v>
      </c>
      <c r="BJ227" s="270">
        <v>0</v>
      </c>
      <c r="BK227" s="270">
        <v>20</v>
      </c>
      <c r="BL227" s="270">
        <v>0</v>
      </c>
      <c r="BM227" s="270">
        <v>545</v>
      </c>
      <c r="BN227" s="270">
        <v>55</v>
      </c>
      <c r="BO227" s="270">
        <v>1035</v>
      </c>
      <c r="BP227" s="270">
        <v>335</v>
      </c>
      <c r="BQ227" s="270">
        <v>0</v>
      </c>
      <c r="BR227" s="270">
        <v>0</v>
      </c>
      <c r="BS227" s="270" t="s">
        <v>1676</v>
      </c>
      <c r="BT227" s="270">
        <v>175</v>
      </c>
      <c r="BU227" s="270">
        <v>35</v>
      </c>
      <c r="BV227" s="270"/>
      <c r="BW227" s="270">
        <v>60</v>
      </c>
      <c r="BX227" s="270">
        <v>0</v>
      </c>
      <c r="BY227" s="270">
        <v>0</v>
      </c>
      <c r="BZ227" s="270">
        <v>0</v>
      </c>
      <c r="CA227" s="270">
        <v>0</v>
      </c>
      <c r="CB227" s="270">
        <v>0</v>
      </c>
      <c r="CC227" s="270">
        <v>0</v>
      </c>
      <c r="CD227" s="270">
        <v>40</v>
      </c>
      <c r="CE227" s="270">
        <v>0</v>
      </c>
      <c r="CF227" s="270">
        <v>0</v>
      </c>
      <c r="CG227" s="270">
        <v>2560</v>
      </c>
      <c r="CH227" s="270">
        <v>0</v>
      </c>
      <c r="CI227" s="270">
        <v>420</v>
      </c>
      <c r="CJ227" s="270">
        <v>190</v>
      </c>
      <c r="CK227" s="270">
        <v>955</v>
      </c>
      <c r="CL227" s="270">
        <v>0</v>
      </c>
      <c r="CM227" s="270">
        <v>160</v>
      </c>
      <c r="CN227" s="270">
        <v>0</v>
      </c>
      <c r="CO227" s="270">
        <v>0</v>
      </c>
      <c r="CP227" s="270">
        <v>0</v>
      </c>
      <c r="CQ227" s="270">
        <v>0</v>
      </c>
      <c r="CR227" s="270">
        <v>0</v>
      </c>
      <c r="CS227" s="270">
        <v>0</v>
      </c>
      <c r="CT227" s="270">
        <v>0</v>
      </c>
      <c r="CU227" s="270">
        <v>0</v>
      </c>
      <c r="CV227" s="270">
        <v>30</v>
      </c>
      <c r="CW227" s="270">
        <v>65</v>
      </c>
      <c r="CX227" s="270">
        <v>0</v>
      </c>
      <c r="CY227" s="270">
        <v>0</v>
      </c>
      <c r="CZ227" s="270">
        <v>0</v>
      </c>
      <c r="DA227" s="270">
        <v>175</v>
      </c>
      <c r="DB227" s="270">
        <v>0</v>
      </c>
      <c r="DC227" s="270">
        <v>0</v>
      </c>
      <c r="DD227" s="270">
        <v>345</v>
      </c>
      <c r="DE227" s="270">
        <v>0</v>
      </c>
      <c r="DF227" s="270">
        <v>0</v>
      </c>
      <c r="DG227" s="270">
        <v>0</v>
      </c>
      <c r="DH227" s="270">
        <v>0</v>
      </c>
      <c r="DI227" s="270">
        <v>0</v>
      </c>
      <c r="DJ227" s="270">
        <v>0</v>
      </c>
      <c r="DK227" s="270">
        <v>0</v>
      </c>
      <c r="DL227" s="270">
        <v>0</v>
      </c>
      <c r="DM227" s="270">
        <v>0</v>
      </c>
      <c r="DN227" s="270">
        <v>0</v>
      </c>
      <c r="DO227" s="270">
        <v>0</v>
      </c>
      <c r="DP227" s="270">
        <v>0</v>
      </c>
      <c r="DQ227" s="270"/>
      <c r="DR227" s="270">
        <v>0</v>
      </c>
      <c r="DS227" s="270">
        <v>0</v>
      </c>
      <c r="DT227" s="270">
        <v>0</v>
      </c>
      <c r="DU227" s="270">
        <v>0</v>
      </c>
      <c r="DV227" s="270">
        <v>0</v>
      </c>
      <c r="DW227" s="270">
        <v>0</v>
      </c>
      <c r="DX227" s="270">
        <v>0</v>
      </c>
      <c r="DY227" s="270">
        <v>0</v>
      </c>
      <c r="DZ227" s="270">
        <v>0</v>
      </c>
      <c r="EA227" s="270">
        <v>0</v>
      </c>
      <c r="EB227" s="270">
        <v>0</v>
      </c>
      <c r="EC227" s="270">
        <v>0</v>
      </c>
      <c r="ED227" s="270">
        <v>0</v>
      </c>
      <c r="EE227" s="270">
        <v>0</v>
      </c>
      <c r="EF227" s="270">
        <v>0</v>
      </c>
      <c r="EG227" s="270">
        <v>0</v>
      </c>
      <c r="EH227" s="270">
        <v>0</v>
      </c>
      <c r="EI227" s="270">
        <v>0</v>
      </c>
      <c r="EJ227" s="270">
        <v>0</v>
      </c>
      <c r="EK227" s="270">
        <v>265</v>
      </c>
      <c r="EL227" s="270">
        <v>0</v>
      </c>
      <c r="EM227" s="270">
        <v>0</v>
      </c>
      <c r="EN227" s="270">
        <v>0</v>
      </c>
      <c r="EO227" s="270">
        <v>0</v>
      </c>
      <c r="EP227" s="270">
        <v>0</v>
      </c>
      <c r="EQ227" s="270">
        <v>0</v>
      </c>
      <c r="ER227" s="270">
        <v>0</v>
      </c>
      <c r="ES227" s="270">
        <v>0</v>
      </c>
      <c r="ET227" s="270">
        <v>0</v>
      </c>
      <c r="EU227" s="270">
        <v>0</v>
      </c>
      <c r="EV227" s="270">
        <v>0</v>
      </c>
      <c r="EW227" s="270">
        <v>0</v>
      </c>
      <c r="EX227" s="270">
        <v>0</v>
      </c>
      <c r="EY227" s="270">
        <v>0</v>
      </c>
      <c r="EZ227" s="270">
        <v>0</v>
      </c>
      <c r="FA227" s="270">
        <v>0</v>
      </c>
      <c r="FB227" s="270">
        <v>0</v>
      </c>
      <c r="FC227" s="270">
        <v>0</v>
      </c>
      <c r="FD227" s="270">
        <v>0</v>
      </c>
      <c r="FE227" s="270">
        <v>0</v>
      </c>
      <c r="FF227" s="270">
        <v>0</v>
      </c>
      <c r="FG227" s="270">
        <v>0</v>
      </c>
      <c r="FH227" s="270">
        <v>0</v>
      </c>
      <c r="FI227" s="270">
        <v>0</v>
      </c>
      <c r="FJ227" s="270">
        <v>0</v>
      </c>
      <c r="FK227" s="270">
        <v>0</v>
      </c>
      <c r="FL227" s="351">
        <v>2550</v>
      </c>
      <c r="FM227" s="323">
        <v>0</v>
      </c>
      <c r="FN227" s="324">
        <v>1690</v>
      </c>
      <c r="FO227" s="270"/>
      <c r="FP227" s="89"/>
      <c r="FQ227" s="270"/>
      <c r="FR227" s="319"/>
      <c r="FS227" s="319"/>
      <c r="FT227" s="319"/>
      <c r="FU227" s="319"/>
      <c r="FV227" s="319"/>
      <c r="FW227" s="319"/>
      <c r="FX227" s="319"/>
      <c r="FY227" s="319"/>
      <c r="FZ227" s="319"/>
      <c r="GA227" s="319"/>
      <c r="GB227" s="319"/>
      <c r="GC227" s="319"/>
      <c r="GD227" s="319"/>
      <c r="GE227" s="319"/>
      <c r="GF227" s="319"/>
      <c r="GG227" s="319"/>
      <c r="GH227" s="319"/>
      <c r="GI227" s="319"/>
      <c r="GJ227" s="319"/>
      <c r="GK227" s="319"/>
      <c r="GL227" s="319"/>
      <c r="GM227" s="319"/>
      <c r="GN227" s="319"/>
      <c r="GO227" s="319"/>
      <c r="GP227" s="319"/>
      <c r="GQ227" s="319"/>
      <c r="GR227" s="319"/>
      <c r="GS227" s="319"/>
      <c r="GT227" s="319"/>
      <c r="GU227" s="319"/>
      <c r="GV227" s="319"/>
      <c r="GW227" s="319"/>
      <c r="GX227" s="319"/>
      <c r="GY227" s="319"/>
      <c r="GZ227" s="319"/>
      <c r="HA227" s="319"/>
      <c r="HB227" s="319"/>
      <c r="HC227" s="319"/>
      <c r="HD227" s="319"/>
      <c r="HE227" s="319"/>
      <c r="HF227" s="319"/>
      <c r="HG227" s="319"/>
      <c r="HH227" s="319"/>
      <c r="HI227" s="319"/>
      <c r="HJ227" s="319"/>
      <c r="HK227" s="319"/>
      <c r="HL227" s="319"/>
      <c r="HM227" s="319"/>
      <c r="HN227" s="319"/>
      <c r="HO227" s="319"/>
      <c r="HP227" s="319"/>
      <c r="HQ227" s="319"/>
      <c r="HR227" s="319"/>
      <c r="HS227" s="319"/>
      <c r="HT227" s="319"/>
      <c r="HU227" s="319"/>
      <c r="HV227" s="319"/>
      <c r="HW227" s="319"/>
      <c r="HX227" s="319"/>
      <c r="HY227" s="319"/>
      <c r="HZ227" s="319"/>
      <c r="IA227" s="319"/>
      <c r="IB227" s="319"/>
      <c r="IC227" s="319"/>
      <c r="ID227" s="319"/>
      <c r="IE227" s="319"/>
      <c r="IF227" s="319"/>
      <c r="IG227" s="318"/>
    </row>
    <row r="228" spans="1:241" ht="12.75" customHeight="1" x14ac:dyDescent="0.2">
      <c r="A228" s="370" t="s">
        <v>373</v>
      </c>
      <c r="B228" s="270">
        <v>3100</v>
      </c>
      <c r="C228" s="270">
        <v>2485</v>
      </c>
      <c r="D228" s="270">
        <v>1275</v>
      </c>
      <c r="E228" s="270">
        <v>1210</v>
      </c>
      <c r="F228" s="270">
        <v>950</v>
      </c>
      <c r="G228" s="270">
        <v>1445</v>
      </c>
      <c r="H228" s="270">
        <v>40</v>
      </c>
      <c r="I228" s="270">
        <v>3100</v>
      </c>
      <c r="J228" s="270">
        <v>0</v>
      </c>
      <c r="K228" s="270">
        <v>93985</v>
      </c>
      <c r="L228" s="270"/>
      <c r="M228" s="270">
        <v>0</v>
      </c>
      <c r="N228" s="270">
        <v>0</v>
      </c>
      <c r="O228" s="270">
        <v>0</v>
      </c>
      <c r="P228" s="270">
        <v>0</v>
      </c>
      <c r="Q228" s="270">
        <v>0</v>
      </c>
      <c r="R228" s="270">
        <v>0</v>
      </c>
      <c r="S228" s="270">
        <v>0</v>
      </c>
      <c r="T228" s="270">
        <v>0</v>
      </c>
      <c r="U228" s="270">
        <v>40.419943250912041</v>
      </c>
      <c r="V228" s="270">
        <v>23</v>
      </c>
      <c r="X228" s="270">
        <v>49.302242443938901</v>
      </c>
      <c r="Y228" s="270">
        <v>15</v>
      </c>
      <c r="Z228" s="270">
        <v>750</v>
      </c>
      <c r="AA228" s="270">
        <v>785</v>
      </c>
      <c r="AB228" s="270">
        <v>535</v>
      </c>
      <c r="AC228" s="270">
        <v>330</v>
      </c>
      <c r="AD228" s="270">
        <v>515</v>
      </c>
      <c r="AE228" s="270">
        <v>140</v>
      </c>
      <c r="AF228" s="270">
        <v>0</v>
      </c>
      <c r="AG228" s="270">
        <v>0</v>
      </c>
      <c r="AH228" s="270">
        <v>0</v>
      </c>
      <c r="AI228" s="270">
        <v>0</v>
      </c>
      <c r="AJ228" s="270">
        <v>0</v>
      </c>
      <c r="AK228" s="270">
        <v>0</v>
      </c>
      <c r="AL228" s="270">
        <v>0</v>
      </c>
      <c r="AM228" s="270">
        <v>0</v>
      </c>
      <c r="AN228" s="270">
        <v>0</v>
      </c>
      <c r="AO228" s="270">
        <v>0</v>
      </c>
      <c r="AP228" s="270">
        <v>0</v>
      </c>
      <c r="AQ228" s="270">
        <v>0</v>
      </c>
      <c r="AR228" s="270">
        <v>0</v>
      </c>
      <c r="AS228" s="270">
        <v>0</v>
      </c>
      <c r="AT228" s="270">
        <v>0</v>
      </c>
      <c r="AU228" s="270">
        <v>0</v>
      </c>
      <c r="AV228" s="270">
        <v>0</v>
      </c>
      <c r="AW228" s="270">
        <v>0</v>
      </c>
      <c r="AX228" s="270">
        <v>0</v>
      </c>
      <c r="AY228" s="270">
        <v>0</v>
      </c>
      <c r="AZ228" s="270">
        <v>0</v>
      </c>
      <c r="BA228" s="270">
        <v>0</v>
      </c>
      <c r="BB228" s="270">
        <v>3100</v>
      </c>
      <c r="BC228" s="270">
        <v>25</v>
      </c>
      <c r="BD228" s="270">
        <v>10</v>
      </c>
      <c r="BE228" s="270">
        <v>15</v>
      </c>
      <c r="BF228" s="270">
        <v>125</v>
      </c>
      <c r="BG228" s="270">
        <v>1535</v>
      </c>
      <c r="BH228" s="270" t="s">
        <v>1676</v>
      </c>
      <c r="BI228" s="270">
        <v>0</v>
      </c>
      <c r="BJ228" s="270">
        <v>0</v>
      </c>
      <c r="BK228" s="270">
        <v>0</v>
      </c>
      <c r="BL228" s="270">
        <v>0</v>
      </c>
      <c r="BM228" s="270">
        <v>0</v>
      </c>
      <c r="BN228" s="270">
        <v>0</v>
      </c>
      <c r="BO228" s="270">
        <v>0</v>
      </c>
      <c r="BP228" s="270">
        <v>0</v>
      </c>
      <c r="BQ228" s="270">
        <v>0</v>
      </c>
      <c r="BR228" s="270">
        <v>0</v>
      </c>
      <c r="BS228" s="270">
        <v>0</v>
      </c>
      <c r="BT228" s="270">
        <v>745</v>
      </c>
      <c r="BU228" s="270">
        <v>0</v>
      </c>
      <c r="BV228" s="270"/>
      <c r="BW228" s="270">
        <v>25</v>
      </c>
      <c r="BX228" s="270">
        <v>0</v>
      </c>
      <c r="BY228" s="270" t="s">
        <v>1676</v>
      </c>
      <c r="BZ228" s="270" t="s">
        <v>1676</v>
      </c>
      <c r="CA228" s="270">
        <v>0</v>
      </c>
      <c r="CB228" s="270">
        <v>0</v>
      </c>
      <c r="CC228" s="270">
        <v>0</v>
      </c>
      <c r="CD228" s="270">
        <v>0</v>
      </c>
      <c r="CE228" s="270">
        <v>0</v>
      </c>
      <c r="CF228" s="270">
        <v>0</v>
      </c>
      <c r="CG228" s="270">
        <v>2480</v>
      </c>
      <c r="CH228" s="270">
        <v>0</v>
      </c>
      <c r="CI228" s="270">
        <v>0</v>
      </c>
      <c r="CJ228" s="270">
        <v>0</v>
      </c>
      <c r="CK228" s="270">
        <v>0</v>
      </c>
      <c r="CL228" s="270">
        <v>0</v>
      </c>
      <c r="CM228" s="270">
        <v>0</v>
      </c>
      <c r="CN228" s="270">
        <v>0</v>
      </c>
      <c r="CO228" s="270">
        <v>0</v>
      </c>
      <c r="CP228" s="270">
        <v>0</v>
      </c>
      <c r="CQ228" s="270">
        <v>0</v>
      </c>
      <c r="CR228" s="270">
        <v>0</v>
      </c>
      <c r="CS228" s="270">
        <v>0</v>
      </c>
      <c r="CT228" s="270">
        <v>0</v>
      </c>
      <c r="CU228" s="270">
        <v>0</v>
      </c>
      <c r="CV228" s="270">
        <v>0</v>
      </c>
      <c r="CW228" s="270">
        <v>0</v>
      </c>
      <c r="CX228" s="270">
        <v>0</v>
      </c>
      <c r="CY228" s="270">
        <v>0</v>
      </c>
      <c r="CZ228" s="270">
        <v>0</v>
      </c>
      <c r="DA228" s="270">
        <v>0</v>
      </c>
      <c r="DB228" s="270">
        <v>0</v>
      </c>
      <c r="DC228" s="270">
        <v>0</v>
      </c>
      <c r="DD228" s="270">
        <v>0</v>
      </c>
      <c r="DE228" s="270">
        <v>0</v>
      </c>
      <c r="DF228" s="270">
        <v>0</v>
      </c>
      <c r="DG228" s="270">
        <v>0</v>
      </c>
      <c r="DH228" s="270">
        <v>0</v>
      </c>
      <c r="DI228" s="270">
        <v>0</v>
      </c>
      <c r="DJ228" s="270">
        <v>0</v>
      </c>
      <c r="DK228" s="270">
        <v>0</v>
      </c>
      <c r="DL228" s="270">
        <v>0</v>
      </c>
      <c r="DM228" s="270">
        <v>0</v>
      </c>
      <c r="DN228" s="270">
        <v>0</v>
      </c>
      <c r="DO228" s="270">
        <v>0</v>
      </c>
      <c r="DP228" s="270">
        <v>0</v>
      </c>
      <c r="DQ228" s="270"/>
      <c r="DR228" s="270">
        <v>0</v>
      </c>
      <c r="DS228" s="270">
        <v>0</v>
      </c>
      <c r="DT228" s="270">
        <v>0</v>
      </c>
      <c r="DU228" s="270">
        <v>0</v>
      </c>
      <c r="DV228" s="270">
        <v>0</v>
      </c>
      <c r="DW228" s="270">
        <v>0</v>
      </c>
      <c r="DX228" s="270">
        <v>0</v>
      </c>
      <c r="DY228" s="270">
        <v>0</v>
      </c>
      <c r="DZ228" s="270">
        <v>0</v>
      </c>
      <c r="EA228" s="270">
        <v>0</v>
      </c>
      <c r="EB228" s="270">
        <v>0</v>
      </c>
      <c r="EC228" s="270">
        <v>0</v>
      </c>
      <c r="ED228" s="270">
        <v>0</v>
      </c>
      <c r="EE228" s="270">
        <v>0</v>
      </c>
      <c r="EF228" s="270">
        <v>720</v>
      </c>
      <c r="EG228" s="270">
        <v>0</v>
      </c>
      <c r="EH228" s="270">
        <v>0</v>
      </c>
      <c r="EI228" s="270">
        <v>0</v>
      </c>
      <c r="EJ228" s="270">
        <v>0</v>
      </c>
      <c r="EK228" s="270">
        <v>0</v>
      </c>
      <c r="EL228" s="270">
        <v>0</v>
      </c>
      <c r="EM228" s="270">
        <v>0</v>
      </c>
      <c r="EN228" s="270">
        <v>0</v>
      </c>
      <c r="EO228" s="270">
        <v>0</v>
      </c>
      <c r="EP228" s="270">
        <v>2205</v>
      </c>
      <c r="EQ228" s="270">
        <v>45</v>
      </c>
      <c r="ER228" s="270">
        <v>0</v>
      </c>
      <c r="ES228" s="270">
        <v>0</v>
      </c>
      <c r="ET228" s="270">
        <v>45</v>
      </c>
      <c r="EU228" s="270">
        <v>0</v>
      </c>
      <c r="EV228" s="270">
        <v>0</v>
      </c>
      <c r="EW228" s="270">
        <v>0</v>
      </c>
      <c r="EX228" s="270">
        <v>0</v>
      </c>
      <c r="EY228" s="270">
        <v>0</v>
      </c>
      <c r="EZ228" s="270">
        <v>0</v>
      </c>
      <c r="FA228" s="270">
        <v>0</v>
      </c>
      <c r="FB228" s="270">
        <v>0</v>
      </c>
      <c r="FC228" s="270">
        <v>0</v>
      </c>
      <c r="FD228" s="270">
        <v>0</v>
      </c>
      <c r="FE228" s="270">
        <v>0</v>
      </c>
      <c r="FF228" s="270">
        <v>0</v>
      </c>
      <c r="FG228" s="270">
        <v>0</v>
      </c>
      <c r="FH228" s="270">
        <v>0</v>
      </c>
      <c r="FI228" s="270">
        <v>0</v>
      </c>
      <c r="FJ228" s="270">
        <v>0</v>
      </c>
      <c r="FK228" s="270">
        <v>0</v>
      </c>
      <c r="FL228" s="351">
        <v>0</v>
      </c>
      <c r="FM228" s="323">
        <v>50</v>
      </c>
      <c r="FN228" s="324">
        <v>0</v>
      </c>
      <c r="FO228" s="270"/>
      <c r="FP228" s="89"/>
      <c r="FQ228" s="270"/>
      <c r="FR228" s="319"/>
      <c r="FS228" s="319"/>
      <c r="FT228" s="319"/>
      <c r="FU228" s="319"/>
      <c r="FV228" s="319"/>
      <c r="FW228" s="319"/>
      <c r="FX228" s="319"/>
      <c r="FY228" s="319"/>
      <c r="FZ228" s="319"/>
      <c r="GA228" s="319"/>
      <c r="GB228" s="319"/>
      <c r="GC228" s="319"/>
      <c r="GD228" s="319"/>
      <c r="GE228" s="319"/>
      <c r="GF228" s="319"/>
      <c r="GG228" s="319"/>
      <c r="GH228" s="319"/>
      <c r="GI228" s="319"/>
      <c r="GJ228" s="319"/>
      <c r="GK228" s="319"/>
      <c r="GL228" s="319"/>
      <c r="GM228" s="319"/>
      <c r="GN228" s="319"/>
      <c r="GO228" s="319"/>
      <c r="GP228" s="319"/>
      <c r="GQ228" s="319"/>
      <c r="GR228" s="319"/>
      <c r="GS228" s="319"/>
      <c r="GT228" s="319"/>
      <c r="GU228" s="319"/>
      <c r="GV228" s="319"/>
      <c r="GW228" s="319"/>
      <c r="GX228" s="319"/>
      <c r="GY228" s="319"/>
      <c r="GZ228" s="319"/>
      <c r="HA228" s="319"/>
      <c r="HB228" s="319"/>
      <c r="HC228" s="319"/>
      <c r="HD228" s="319"/>
      <c r="HE228" s="319"/>
      <c r="HF228" s="319"/>
      <c r="HG228" s="319"/>
      <c r="HH228" s="319"/>
      <c r="HI228" s="319"/>
      <c r="HJ228" s="319"/>
      <c r="HK228" s="319"/>
      <c r="HL228" s="319"/>
      <c r="HM228" s="319"/>
      <c r="HN228" s="319"/>
      <c r="HO228" s="319"/>
      <c r="HP228" s="319"/>
      <c r="HQ228" s="319"/>
      <c r="HR228" s="319"/>
      <c r="HS228" s="319"/>
      <c r="HT228" s="319"/>
      <c r="HU228" s="319"/>
      <c r="HV228" s="319"/>
      <c r="HW228" s="319"/>
      <c r="HX228" s="319"/>
      <c r="HY228" s="319"/>
      <c r="HZ228" s="319"/>
      <c r="IA228" s="319"/>
      <c r="IB228" s="319"/>
      <c r="IC228" s="319"/>
      <c r="ID228" s="319"/>
      <c r="IE228" s="319"/>
      <c r="IF228" s="319"/>
      <c r="IG228" s="318"/>
    </row>
    <row r="229" spans="1:241" ht="12.75" customHeight="1" x14ac:dyDescent="0.2">
      <c r="A229" s="370" t="s">
        <v>48</v>
      </c>
      <c r="B229" s="270">
        <v>8425</v>
      </c>
      <c r="C229" s="270">
        <v>7905</v>
      </c>
      <c r="D229" s="270">
        <v>3710</v>
      </c>
      <c r="E229" s="270">
        <v>4190</v>
      </c>
      <c r="F229" s="270">
        <v>0</v>
      </c>
      <c r="G229" s="270">
        <v>0</v>
      </c>
      <c r="H229" s="270">
        <v>7905</v>
      </c>
      <c r="I229" s="270">
        <v>665</v>
      </c>
      <c r="J229" s="270">
        <v>7760</v>
      </c>
      <c r="K229" s="270">
        <v>1505</v>
      </c>
      <c r="L229" s="270">
        <v>23.162637640804963</v>
      </c>
      <c r="M229" s="270">
        <v>6065</v>
      </c>
      <c r="N229" s="270">
        <v>1325</v>
      </c>
      <c r="O229" s="270">
        <v>375</v>
      </c>
      <c r="P229" s="270">
        <v>130</v>
      </c>
      <c r="Q229" s="270" t="s">
        <v>1676</v>
      </c>
      <c r="R229" s="270" t="s">
        <v>1676</v>
      </c>
      <c r="S229" s="270">
        <v>0</v>
      </c>
      <c r="T229" s="270">
        <v>0</v>
      </c>
      <c r="U229" s="270">
        <v>2.1533646322378717</v>
      </c>
      <c r="V229" s="270">
        <v>2</v>
      </c>
      <c r="W229" s="270">
        <v>16</v>
      </c>
      <c r="X229" s="270">
        <v>53.73272273105745</v>
      </c>
      <c r="Y229" s="270">
        <v>0</v>
      </c>
      <c r="Z229" s="270">
        <v>645</v>
      </c>
      <c r="AA229" s="270">
        <v>2040</v>
      </c>
      <c r="AB229" s="270">
        <v>2495</v>
      </c>
      <c r="AC229" s="270">
        <v>2175</v>
      </c>
      <c r="AD229" s="270">
        <v>1020</v>
      </c>
      <c r="AE229" s="270">
        <v>35</v>
      </c>
      <c r="AF229" s="270">
        <v>225</v>
      </c>
      <c r="AG229" s="270" t="s">
        <v>1676</v>
      </c>
      <c r="AH229" s="270">
        <v>920</v>
      </c>
      <c r="AI229" s="270" t="s">
        <v>1676</v>
      </c>
      <c r="AJ229" s="270">
        <v>10</v>
      </c>
      <c r="AK229" s="270" t="s">
        <v>1676</v>
      </c>
      <c r="AL229" s="270">
        <v>2550</v>
      </c>
      <c r="AM229" s="270">
        <v>1455</v>
      </c>
      <c r="AN229" s="270">
        <v>105</v>
      </c>
      <c r="AO229" s="270">
        <v>0</v>
      </c>
      <c r="AP229" s="270">
        <v>25</v>
      </c>
      <c r="AQ229" s="270">
        <v>115</v>
      </c>
      <c r="AR229" s="270">
        <v>90</v>
      </c>
      <c r="AS229" s="270">
        <v>15</v>
      </c>
      <c r="AT229" s="270">
        <v>60</v>
      </c>
      <c r="AU229" s="270">
        <v>0</v>
      </c>
      <c r="AV229" s="270">
        <v>400</v>
      </c>
      <c r="AW229" s="270">
        <v>625</v>
      </c>
      <c r="AX229" s="270">
        <v>0</v>
      </c>
      <c r="AY229" s="270">
        <v>0</v>
      </c>
      <c r="AZ229" s="270">
        <v>1495</v>
      </c>
      <c r="BA229" s="270" t="s">
        <v>1676</v>
      </c>
      <c r="BB229" s="270">
        <v>325</v>
      </c>
      <c r="BC229" s="270">
        <v>125</v>
      </c>
      <c r="BD229" s="270">
        <v>315</v>
      </c>
      <c r="BE229" s="270">
        <v>50</v>
      </c>
      <c r="BF229" s="270" t="s">
        <v>1676</v>
      </c>
      <c r="BG229" s="270">
        <v>0</v>
      </c>
      <c r="BH229" s="270">
        <v>210</v>
      </c>
      <c r="BI229" s="270">
        <v>725</v>
      </c>
      <c r="BJ229" s="270">
        <v>0</v>
      </c>
      <c r="BK229" s="270">
        <v>10</v>
      </c>
      <c r="BL229" s="270" t="s">
        <v>1676</v>
      </c>
      <c r="BM229" s="270">
        <v>3450</v>
      </c>
      <c r="BN229" s="270">
        <v>325</v>
      </c>
      <c r="BO229" s="270">
        <v>1725</v>
      </c>
      <c r="BP229" s="270">
        <v>135</v>
      </c>
      <c r="BQ229" s="270" t="s">
        <v>1676</v>
      </c>
      <c r="BR229" s="270">
        <v>0</v>
      </c>
      <c r="BS229" s="270" t="s">
        <v>1676</v>
      </c>
      <c r="BT229" s="270">
        <v>665</v>
      </c>
      <c r="BU229" s="270" t="s">
        <v>1676</v>
      </c>
      <c r="BV229" s="270"/>
      <c r="BW229" s="270">
        <v>155</v>
      </c>
      <c r="BX229" s="270">
        <v>0</v>
      </c>
      <c r="BY229" s="270" t="s">
        <v>1676</v>
      </c>
      <c r="BZ229" s="270">
        <v>0</v>
      </c>
      <c r="CA229" s="270">
        <v>0</v>
      </c>
      <c r="CB229" s="270">
        <v>0</v>
      </c>
      <c r="CC229" s="270">
        <v>0</v>
      </c>
      <c r="CD229" s="270">
        <v>10</v>
      </c>
      <c r="CE229" s="270" t="s">
        <v>1676</v>
      </c>
      <c r="CF229" s="270">
        <v>0</v>
      </c>
      <c r="CG229" s="270">
        <v>7890</v>
      </c>
      <c r="CH229" s="270">
        <v>0</v>
      </c>
      <c r="CI229" s="270">
        <v>1805</v>
      </c>
      <c r="CJ229" s="270">
        <v>195</v>
      </c>
      <c r="CK229" s="270">
        <v>2065</v>
      </c>
      <c r="CL229" s="270">
        <v>0</v>
      </c>
      <c r="CM229" s="270">
        <v>945</v>
      </c>
      <c r="CN229" s="270">
        <v>0</v>
      </c>
      <c r="CO229" s="270">
        <v>0</v>
      </c>
      <c r="CP229" s="270">
        <v>0</v>
      </c>
      <c r="CQ229" s="270">
        <v>0</v>
      </c>
      <c r="CR229" s="270">
        <v>0</v>
      </c>
      <c r="CS229" s="270">
        <v>0</v>
      </c>
      <c r="CT229" s="270">
        <v>0</v>
      </c>
      <c r="CU229" s="270">
        <v>0</v>
      </c>
      <c r="CV229" s="270">
        <v>0</v>
      </c>
      <c r="CW229" s="270">
        <v>0</v>
      </c>
      <c r="CX229" s="270">
        <v>0</v>
      </c>
      <c r="CY229" s="270">
        <v>0</v>
      </c>
      <c r="CZ229" s="270">
        <v>0</v>
      </c>
      <c r="DA229" s="270">
        <v>0</v>
      </c>
      <c r="DB229" s="270">
        <v>0</v>
      </c>
      <c r="DC229" s="270">
        <v>0</v>
      </c>
      <c r="DD229" s="270">
        <v>3335</v>
      </c>
      <c r="DE229" s="270">
        <v>0</v>
      </c>
      <c r="DF229" s="270">
        <v>0</v>
      </c>
      <c r="DG229" s="270">
        <v>0</v>
      </c>
      <c r="DH229" s="270">
        <v>0</v>
      </c>
      <c r="DI229" s="270">
        <v>0</v>
      </c>
      <c r="DJ229" s="270">
        <v>0</v>
      </c>
      <c r="DK229" s="270">
        <v>0</v>
      </c>
      <c r="DL229" s="270">
        <v>0</v>
      </c>
      <c r="DM229" s="270">
        <v>0</v>
      </c>
      <c r="DN229" s="270">
        <v>0</v>
      </c>
      <c r="DO229" s="270">
        <v>0</v>
      </c>
      <c r="DP229" s="270">
        <v>0</v>
      </c>
      <c r="DQ229" s="270"/>
      <c r="DR229" s="270">
        <v>0</v>
      </c>
      <c r="DS229" s="270">
        <v>0</v>
      </c>
      <c r="DT229" s="270">
        <v>0</v>
      </c>
      <c r="DU229" s="270">
        <v>0</v>
      </c>
      <c r="DV229" s="270">
        <v>0</v>
      </c>
      <c r="DW229" s="270">
        <v>0</v>
      </c>
      <c r="DX229" s="270">
        <v>0</v>
      </c>
      <c r="DY229" s="270">
        <v>0</v>
      </c>
      <c r="DZ229" s="270">
        <v>0</v>
      </c>
      <c r="EA229" s="270">
        <v>0</v>
      </c>
      <c r="EB229" s="270">
        <v>0</v>
      </c>
      <c r="EC229" s="270">
        <v>0</v>
      </c>
      <c r="ED229" s="270">
        <v>0</v>
      </c>
      <c r="EE229" s="270">
        <v>0</v>
      </c>
      <c r="EF229" s="270">
        <v>0</v>
      </c>
      <c r="EG229" s="270">
        <v>0</v>
      </c>
      <c r="EH229" s="270">
        <v>0</v>
      </c>
      <c r="EI229" s="270">
        <v>0</v>
      </c>
      <c r="EJ229" s="270">
        <v>0</v>
      </c>
      <c r="EK229" s="270">
        <v>85</v>
      </c>
      <c r="EL229" s="270">
        <v>0</v>
      </c>
      <c r="EM229" s="270">
        <v>0</v>
      </c>
      <c r="EN229" s="270">
        <v>0</v>
      </c>
      <c r="EO229" s="270">
        <v>0</v>
      </c>
      <c r="EP229" s="270">
        <v>0</v>
      </c>
      <c r="EQ229" s="270">
        <v>0</v>
      </c>
      <c r="ER229" s="270">
        <v>0</v>
      </c>
      <c r="ES229" s="270">
        <v>0</v>
      </c>
      <c r="ET229" s="270">
        <v>0</v>
      </c>
      <c r="EU229" s="270">
        <v>0</v>
      </c>
      <c r="EV229" s="270">
        <v>0</v>
      </c>
      <c r="EW229" s="270">
        <v>0</v>
      </c>
      <c r="EX229" s="270">
        <v>0</v>
      </c>
      <c r="EY229" s="270">
        <v>0</v>
      </c>
      <c r="EZ229" s="270">
        <v>0</v>
      </c>
      <c r="FA229" s="270">
        <v>0</v>
      </c>
      <c r="FB229" s="270">
        <v>0</v>
      </c>
      <c r="FC229" s="270">
        <v>0</v>
      </c>
      <c r="FD229" s="270">
        <v>0</v>
      </c>
      <c r="FE229" s="270">
        <v>0</v>
      </c>
      <c r="FF229" s="270">
        <v>0</v>
      </c>
      <c r="FG229" s="270">
        <v>0</v>
      </c>
      <c r="FH229" s="270">
        <v>0</v>
      </c>
      <c r="FI229" s="270">
        <v>0</v>
      </c>
      <c r="FJ229" s="270">
        <v>0</v>
      </c>
      <c r="FK229" s="270">
        <v>0</v>
      </c>
      <c r="FL229" s="351">
        <v>8100</v>
      </c>
      <c r="FM229" s="323">
        <v>0</v>
      </c>
      <c r="FN229" s="324">
        <v>7900</v>
      </c>
      <c r="FO229" s="270"/>
      <c r="FP229" s="89"/>
      <c r="FQ229" s="270"/>
      <c r="FR229" s="319"/>
      <c r="FS229" s="319"/>
      <c r="FT229" s="319"/>
      <c r="FU229" s="319"/>
      <c r="FV229" s="319"/>
      <c r="FW229" s="319"/>
      <c r="FX229" s="319"/>
      <c r="FY229" s="319"/>
      <c r="FZ229" s="319"/>
      <c r="GA229" s="319"/>
      <c r="GB229" s="319"/>
      <c r="GC229" s="319"/>
      <c r="GD229" s="319"/>
      <c r="GE229" s="319"/>
      <c r="GF229" s="319"/>
      <c r="GG229" s="319"/>
      <c r="GH229" s="319"/>
      <c r="GI229" s="319"/>
      <c r="GJ229" s="319"/>
      <c r="GK229" s="319"/>
      <c r="GL229" s="319"/>
      <c r="GM229" s="319"/>
      <c r="GN229" s="319"/>
      <c r="GO229" s="319"/>
      <c r="GP229" s="319"/>
      <c r="GQ229" s="319"/>
      <c r="GR229" s="319"/>
      <c r="GS229" s="319"/>
      <c r="GT229" s="319"/>
      <c r="GU229" s="319"/>
      <c r="GV229" s="319"/>
      <c r="GW229" s="319"/>
      <c r="GX229" s="319"/>
      <c r="GY229" s="319"/>
      <c r="GZ229" s="319"/>
      <c r="HA229" s="319"/>
      <c r="HB229" s="319"/>
      <c r="HC229" s="319"/>
      <c r="HD229" s="319"/>
      <c r="HE229" s="319"/>
      <c r="HF229" s="319"/>
      <c r="HG229" s="319"/>
      <c r="HH229" s="319"/>
      <c r="HI229" s="319"/>
      <c r="HJ229" s="319"/>
      <c r="HK229" s="319"/>
      <c r="HL229" s="319"/>
      <c r="HM229" s="319"/>
      <c r="HN229" s="319"/>
      <c r="HO229" s="319"/>
      <c r="HP229" s="319"/>
      <c r="HQ229" s="319"/>
      <c r="HR229" s="319"/>
      <c r="HS229" s="319"/>
      <c r="HT229" s="319"/>
      <c r="HU229" s="319"/>
      <c r="HV229" s="319"/>
      <c r="HW229" s="319"/>
      <c r="HX229" s="319"/>
      <c r="HY229" s="319"/>
      <c r="HZ229" s="319"/>
      <c r="IA229" s="319"/>
      <c r="IB229" s="319"/>
      <c r="IC229" s="319"/>
      <c r="ID229" s="319"/>
      <c r="IE229" s="319"/>
      <c r="IF229" s="319"/>
      <c r="IG229" s="318"/>
    </row>
    <row r="230" spans="1:241" ht="12.75" customHeight="1" x14ac:dyDescent="0.2">
      <c r="A230" s="370" t="s">
        <v>371</v>
      </c>
      <c r="B230" s="270">
        <v>95235</v>
      </c>
      <c r="C230" s="270">
        <v>80620</v>
      </c>
      <c r="D230" s="270">
        <v>35025</v>
      </c>
      <c r="E230" s="270">
        <v>45595</v>
      </c>
      <c r="F230" s="270">
        <v>35665</v>
      </c>
      <c r="G230" s="270">
        <v>12985</v>
      </c>
      <c r="H230" s="270">
        <v>20705</v>
      </c>
      <c r="I230" s="270">
        <v>63580</v>
      </c>
      <c r="J230" s="270">
        <v>31655</v>
      </c>
      <c r="K230" s="270">
        <v>189795</v>
      </c>
      <c r="L230" s="270">
        <v>59.962695924764887</v>
      </c>
      <c r="M230" s="270">
        <v>6825</v>
      </c>
      <c r="N230" s="270">
        <v>3955</v>
      </c>
      <c r="O230" s="270">
        <v>1685</v>
      </c>
      <c r="P230" s="270">
        <v>2690</v>
      </c>
      <c r="Q230" s="270">
        <v>605</v>
      </c>
      <c r="R230" s="270">
        <v>80</v>
      </c>
      <c r="S230" s="270">
        <v>50</v>
      </c>
      <c r="T230" s="270">
        <v>60</v>
      </c>
      <c r="U230" s="270">
        <v>3.9076382230744646</v>
      </c>
      <c r="V230" s="270">
        <v>1</v>
      </c>
      <c r="W230" s="270">
        <v>37</v>
      </c>
      <c r="X230" s="270">
        <v>48.449986974763803</v>
      </c>
      <c r="Y230" s="270">
        <v>16770</v>
      </c>
      <c r="Z230" s="270">
        <v>8595</v>
      </c>
      <c r="AA230" s="270">
        <v>12600</v>
      </c>
      <c r="AB230" s="270">
        <v>14960</v>
      </c>
      <c r="AC230" s="270">
        <v>17295</v>
      </c>
      <c r="AD230" s="270">
        <v>18310</v>
      </c>
      <c r="AE230" s="270">
        <v>3215</v>
      </c>
      <c r="AF230" s="270">
        <v>630</v>
      </c>
      <c r="AG230" s="270">
        <v>865</v>
      </c>
      <c r="AH230" s="270">
        <v>4590</v>
      </c>
      <c r="AI230" s="270">
        <v>25</v>
      </c>
      <c r="AJ230" s="270">
        <v>1145</v>
      </c>
      <c r="AK230" s="270">
        <v>10</v>
      </c>
      <c r="AL230" s="270">
        <v>4075</v>
      </c>
      <c r="AM230" s="270">
        <v>4595</v>
      </c>
      <c r="AN230" s="270">
        <v>730</v>
      </c>
      <c r="AO230" s="270">
        <v>490</v>
      </c>
      <c r="AP230" s="270">
        <v>325</v>
      </c>
      <c r="AQ230" s="270">
        <v>3270</v>
      </c>
      <c r="AR230" s="270">
        <v>245</v>
      </c>
      <c r="AS230" s="270">
        <v>140</v>
      </c>
      <c r="AT230" s="270">
        <v>1645</v>
      </c>
      <c r="AU230" s="270">
        <v>4710</v>
      </c>
      <c r="AV230" s="270">
        <v>1550</v>
      </c>
      <c r="AW230" s="270">
        <v>1815</v>
      </c>
      <c r="AX230" s="270">
        <v>9520</v>
      </c>
      <c r="AY230" s="270">
        <v>215</v>
      </c>
      <c r="AZ230" s="270">
        <v>2600</v>
      </c>
      <c r="BA230" s="270">
        <v>10215</v>
      </c>
      <c r="BB230" s="270">
        <v>41830</v>
      </c>
      <c r="BC230" s="270">
        <v>2990</v>
      </c>
      <c r="BD230" s="270">
        <v>10030</v>
      </c>
      <c r="BE230" s="270">
        <v>2555</v>
      </c>
      <c r="BF230" s="270">
        <v>1370</v>
      </c>
      <c r="BG230" s="270">
        <v>610</v>
      </c>
      <c r="BH230" s="270">
        <v>1015</v>
      </c>
      <c r="BI230" s="270">
        <v>4735</v>
      </c>
      <c r="BJ230" s="270">
        <v>155</v>
      </c>
      <c r="BK230" s="270">
        <v>3420</v>
      </c>
      <c r="BL230" s="270">
        <v>5810</v>
      </c>
      <c r="BM230" s="270">
        <v>9410</v>
      </c>
      <c r="BN230" s="270">
        <v>1740</v>
      </c>
      <c r="BO230" s="270">
        <v>4150</v>
      </c>
      <c r="BP230" s="270">
        <v>6005</v>
      </c>
      <c r="BQ230" s="270">
        <v>6510</v>
      </c>
      <c r="BR230" s="270">
        <v>2455</v>
      </c>
      <c r="BS230" s="270">
        <v>250</v>
      </c>
      <c r="BT230" s="270">
        <v>8475</v>
      </c>
      <c r="BU230" s="270">
        <v>3965</v>
      </c>
      <c r="BV230" s="270"/>
      <c r="BW230" s="270">
        <v>4970</v>
      </c>
      <c r="BX230" s="270">
        <v>205</v>
      </c>
      <c r="BY230" s="270">
        <v>2730</v>
      </c>
      <c r="BZ230" s="270">
        <v>295</v>
      </c>
      <c r="CA230" s="270">
        <v>110</v>
      </c>
      <c r="CB230" s="270">
        <v>25</v>
      </c>
      <c r="CC230" s="270">
        <v>0</v>
      </c>
      <c r="CD230" s="270">
        <v>1045</v>
      </c>
      <c r="CE230" s="270">
        <v>10</v>
      </c>
      <c r="CF230" s="270">
        <v>225</v>
      </c>
      <c r="CG230" s="270">
        <v>75975</v>
      </c>
      <c r="CH230" s="270">
        <v>0</v>
      </c>
      <c r="CI230" s="270">
        <v>7920</v>
      </c>
      <c r="CJ230" s="270">
        <v>3695</v>
      </c>
      <c r="CK230" s="270">
        <v>3855</v>
      </c>
      <c r="CL230" s="270">
        <v>0</v>
      </c>
      <c r="CM230" s="270">
        <v>4690</v>
      </c>
      <c r="CN230" s="270">
        <v>0</v>
      </c>
      <c r="CO230" s="270">
        <v>0</v>
      </c>
      <c r="CP230" s="270">
        <v>0</v>
      </c>
      <c r="CQ230" s="270">
        <v>0</v>
      </c>
      <c r="CR230" s="270">
        <v>0</v>
      </c>
      <c r="CS230" s="270">
        <v>0</v>
      </c>
      <c r="CT230" s="270">
        <v>0</v>
      </c>
      <c r="CU230" s="270">
        <v>0</v>
      </c>
      <c r="CV230" s="270">
        <v>0</v>
      </c>
      <c r="CW230" s="270">
        <v>0</v>
      </c>
      <c r="CX230" s="270">
        <v>0</v>
      </c>
      <c r="CY230" s="270">
        <v>0</v>
      </c>
      <c r="CZ230" s="270">
        <v>7085</v>
      </c>
      <c r="DA230" s="270">
        <v>1340</v>
      </c>
      <c r="DB230" s="270">
        <v>250</v>
      </c>
      <c r="DC230" s="270">
        <v>6565</v>
      </c>
      <c r="DD230" s="270">
        <v>8235</v>
      </c>
      <c r="DE230" s="270">
        <v>925</v>
      </c>
      <c r="DF230" s="270">
        <v>3510</v>
      </c>
      <c r="DG230" s="270">
        <v>0</v>
      </c>
      <c r="DH230" s="270">
        <v>0</v>
      </c>
      <c r="DI230" s="270">
        <v>0</v>
      </c>
      <c r="DJ230" s="270">
        <v>0</v>
      </c>
      <c r="DK230" s="270">
        <v>0</v>
      </c>
      <c r="DL230" s="270">
        <v>0</v>
      </c>
      <c r="DM230" s="270">
        <v>0</v>
      </c>
      <c r="DN230" s="270">
        <v>0</v>
      </c>
      <c r="DO230" s="270">
        <v>2095</v>
      </c>
      <c r="DP230" s="270">
        <v>0</v>
      </c>
      <c r="DQ230" s="270"/>
      <c r="DR230" s="270">
        <v>0</v>
      </c>
      <c r="DS230" s="270">
        <v>630</v>
      </c>
      <c r="DT230" s="270">
        <v>2595</v>
      </c>
      <c r="DU230" s="270">
        <v>110</v>
      </c>
      <c r="DV230" s="270">
        <v>0</v>
      </c>
      <c r="DW230" s="270">
        <v>0</v>
      </c>
      <c r="DX230" s="270">
        <v>2165</v>
      </c>
      <c r="DY230" s="270">
        <v>325</v>
      </c>
      <c r="DZ230" s="270">
        <v>0</v>
      </c>
      <c r="EA230" s="270">
        <v>0</v>
      </c>
      <c r="EB230" s="270">
        <v>0</v>
      </c>
      <c r="EC230" s="270">
        <v>160</v>
      </c>
      <c r="ED230" s="270">
        <v>16485</v>
      </c>
      <c r="EE230" s="270">
        <v>0</v>
      </c>
      <c r="EF230" s="270">
        <v>7855</v>
      </c>
      <c r="EG230" s="270">
        <v>0</v>
      </c>
      <c r="EH230" s="270">
        <v>0</v>
      </c>
      <c r="EI230" s="270">
        <v>0</v>
      </c>
      <c r="EJ230" s="270">
        <v>2715</v>
      </c>
      <c r="EK230" s="270">
        <v>5215</v>
      </c>
      <c r="EL230" s="270">
        <v>1015</v>
      </c>
      <c r="EM230" s="270">
        <v>0</v>
      </c>
      <c r="EN230" s="270">
        <v>0</v>
      </c>
      <c r="EO230" s="270">
        <v>0</v>
      </c>
      <c r="EP230" s="270">
        <v>0</v>
      </c>
      <c r="EQ230" s="270">
        <v>0</v>
      </c>
      <c r="ER230" s="270">
        <v>0</v>
      </c>
      <c r="ES230" s="270">
        <v>0</v>
      </c>
      <c r="ET230" s="270">
        <v>0</v>
      </c>
      <c r="EU230" s="270">
        <v>5795</v>
      </c>
      <c r="EV230" s="270" t="s">
        <v>1676</v>
      </c>
      <c r="EW230" s="270">
        <v>0</v>
      </c>
      <c r="EX230" s="270">
        <v>0</v>
      </c>
      <c r="EY230" s="270">
        <v>0</v>
      </c>
      <c r="EZ230" s="270">
        <v>0</v>
      </c>
      <c r="FA230" s="270">
        <v>0</v>
      </c>
      <c r="FB230" s="270">
        <v>0</v>
      </c>
      <c r="FC230" s="270">
        <v>0</v>
      </c>
      <c r="FD230" s="270">
        <v>0</v>
      </c>
      <c r="FE230" s="270">
        <v>0</v>
      </c>
      <c r="FF230" s="270">
        <v>0</v>
      </c>
      <c r="FG230" s="270">
        <v>0</v>
      </c>
      <c r="FH230" s="270">
        <v>0</v>
      </c>
      <c r="FI230" s="270">
        <v>0</v>
      </c>
      <c r="FJ230" s="270">
        <v>0</v>
      </c>
      <c r="FK230" s="270">
        <v>0</v>
      </c>
      <c r="FL230" s="351">
        <v>53405</v>
      </c>
      <c r="FM230" s="323">
        <v>11265</v>
      </c>
      <c r="FN230" s="324">
        <v>15950</v>
      </c>
      <c r="FO230" s="270"/>
      <c r="FP230" s="89"/>
      <c r="FQ230" s="270"/>
      <c r="FR230" s="319"/>
      <c r="FS230" s="319"/>
      <c r="FT230" s="319"/>
      <c r="FU230" s="319"/>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319"/>
      <c r="GS230" s="319"/>
      <c r="GT230" s="319"/>
      <c r="GU230" s="319"/>
      <c r="GV230" s="319"/>
      <c r="GW230" s="319"/>
      <c r="GX230" s="319"/>
      <c r="GY230" s="319"/>
      <c r="GZ230" s="319"/>
      <c r="HA230" s="319"/>
      <c r="HB230" s="319"/>
      <c r="HC230" s="319"/>
      <c r="HD230" s="319"/>
      <c r="HE230" s="319"/>
      <c r="HF230" s="319"/>
      <c r="HG230" s="319"/>
      <c r="HH230" s="319"/>
      <c r="HI230" s="319"/>
      <c r="HJ230" s="319"/>
      <c r="HK230" s="319"/>
      <c r="HL230" s="319"/>
      <c r="HM230" s="319"/>
      <c r="HN230" s="319"/>
      <c r="HO230" s="319"/>
      <c r="HP230" s="319"/>
      <c r="HQ230" s="319"/>
      <c r="HR230" s="319"/>
      <c r="HS230" s="319"/>
      <c r="HT230" s="319"/>
      <c r="HU230" s="319"/>
      <c r="HV230" s="319"/>
      <c r="HW230" s="319"/>
      <c r="HX230" s="319"/>
      <c r="HY230" s="319"/>
      <c r="HZ230" s="319"/>
      <c r="IA230" s="319"/>
      <c r="IB230" s="319"/>
      <c r="IC230" s="319"/>
      <c r="ID230" s="319"/>
      <c r="IE230" s="319"/>
      <c r="IF230" s="319"/>
      <c r="IG230" s="318"/>
    </row>
    <row r="231" spans="1:241" ht="12.75" customHeight="1" x14ac:dyDescent="0.2">
      <c r="A231" s="370" t="s">
        <v>447</v>
      </c>
      <c r="B231" s="270">
        <v>2680</v>
      </c>
      <c r="C231" s="270">
        <v>2395</v>
      </c>
      <c r="D231" s="270">
        <v>1370</v>
      </c>
      <c r="E231" s="270">
        <v>1025</v>
      </c>
      <c r="F231" s="270">
        <v>1285</v>
      </c>
      <c r="G231" s="270">
        <v>1015</v>
      </c>
      <c r="H231" s="270">
        <v>45</v>
      </c>
      <c r="I231" s="270">
        <v>2680</v>
      </c>
      <c r="J231" s="270">
        <v>0</v>
      </c>
      <c r="K231" s="270">
        <v>58120</v>
      </c>
      <c r="L231" s="270"/>
      <c r="M231" s="270">
        <v>0</v>
      </c>
      <c r="N231" s="270">
        <v>0</v>
      </c>
      <c r="O231" s="270">
        <v>0</v>
      </c>
      <c r="P231" s="270">
        <v>0</v>
      </c>
      <c r="Q231" s="270">
        <v>0</v>
      </c>
      <c r="R231" s="270">
        <v>0</v>
      </c>
      <c r="S231" s="270">
        <v>0</v>
      </c>
      <c r="T231" s="270">
        <v>0</v>
      </c>
      <c r="U231" s="270">
        <v>22.534217279726263</v>
      </c>
      <c r="V231" s="270">
        <v>5</v>
      </c>
      <c r="X231" s="270">
        <v>37.882154882154879</v>
      </c>
      <c r="Y231" s="270">
        <v>445</v>
      </c>
      <c r="Z231" s="270">
        <v>740</v>
      </c>
      <c r="AA231" s="270">
        <v>545</v>
      </c>
      <c r="AB231" s="270">
        <v>430</v>
      </c>
      <c r="AC231" s="270">
        <v>240</v>
      </c>
      <c r="AD231" s="270">
        <v>235</v>
      </c>
      <c r="AE231" s="270">
        <v>40</v>
      </c>
      <c r="AF231" s="270">
        <v>0</v>
      </c>
      <c r="AG231" s="270">
        <v>0</v>
      </c>
      <c r="AH231" s="270">
        <v>0</v>
      </c>
      <c r="AI231" s="270">
        <v>0</v>
      </c>
      <c r="AJ231" s="270">
        <v>0</v>
      </c>
      <c r="AK231" s="270">
        <v>0</v>
      </c>
      <c r="AL231" s="270">
        <v>0</v>
      </c>
      <c r="AM231" s="270">
        <v>0</v>
      </c>
      <c r="AN231" s="270">
        <v>0</v>
      </c>
      <c r="AO231" s="270">
        <v>0</v>
      </c>
      <c r="AP231" s="270">
        <v>0</v>
      </c>
      <c r="AQ231" s="270">
        <v>0</v>
      </c>
      <c r="AR231" s="270">
        <v>0</v>
      </c>
      <c r="AS231" s="270">
        <v>0</v>
      </c>
      <c r="AT231" s="270">
        <v>0</v>
      </c>
      <c r="AU231" s="270">
        <v>0</v>
      </c>
      <c r="AV231" s="270">
        <v>0</v>
      </c>
      <c r="AW231" s="270">
        <v>0</v>
      </c>
      <c r="AX231" s="270">
        <v>0</v>
      </c>
      <c r="AY231" s="270">
        <v>0</v>
      </c>
      <c r="AZ231" s="270">
        <v>0</v>
      </c>
      <c r="BA231" s="270">
        <v>0</v>
      </c>
      <c r="BB231" s="270">
        <v>2680</v>
      </c>
      <c r="BC231" s="270" t="s">
        <v>1676</v>
      </c>
      <c r="BD231" s="270">
        <v>0</v>
      </c>
      <c r="BE231" s="270" t="s">
        <v>1676</v>
      </c>
      <c r="BF231" s="270" t="s">
        <v>1676</v>
      </c>
      <c r="BG231" s="270">
        <v>1360</v>
      </c>
      <c r="BH231" s="270">
        <v>130</v>
      </c>
      <c r="BI231" s="270" t="s">
        <v>1676</v>
      </c>
      <c r="BJ231" s="270" t="s">
        <v>1676</v>
      </c>
      <c r="BK231" s="270" t="s">
        <v>1676</v>
      </c>
      <c r="BL231" s="270" t="s">
        <v>1676</v>
      </c>
      <c r="BM231" s="270" t="s">
        <v>1676</v>
      </c>
      <c r="BN231" s="270" t="s">
        <v>1676</v>
      </c>
      <c r="BO231" s="270" t="s">
        <v>1676</v>
      </c>
      <c r="BP231" s="270" t="s">
        <v>1676</v>
      </c>
      <c r="BQ231" s="270">
        <v>0</v>
      </c>
      <c r="BR231" s="270">
        <v>0</v>
      </c>
      <c r="BS231" s="270">
        <v>0</v>
      </c>
      <c r="BT231" s="270">
        <v>185</v>
      </c>
      <c r="BU231" s="270" t="s">
        <v>1676</v>
      </c>
      <c r="BV231" s="270"/>
      <c r="BW231" s="270">
        <v>680</v>
      </c>
      <c r="BX231" s="270">
        <v>0</v>
      </c>
      <c r="BY231" s="270">
        <v>15</v>
      </c>
      <c r="BZ231" s="270">
        <v>35</v>
      </c>
      <c r="CA231" s="270" t="s">
        <v>1676</v>
      </c>
      <c r="CB231" s="270" t="s">
        <v>1676</v>
      </c>
      <c r="CC231" s="270">
        <v>0</v>
      </c>
      <c r="CD231" s="270" t="s">
        <v>1676</v>
      </c>
      <c r="CE231" s="270">
        <v>0</v>
      </c>
      <c r="CF231" s="270" t="s">
        <v>1676</v>
      </c>
      <c r="CG231" s="270">
        <v>2335</v>
      </c>
      <c r="CH231" s="270">
        <v>0</v>
      </c>
      <c r="CI231" s="270">
        <v>0</v>
      </c>
      <c r="CJ231" s="270">
        <v>0</v>
      </c>
      <c r="CK231" s="270">
        <v>0</v>
      </c>
      <c r="CL231" s="270">
        <v>0</v>
      </c>
      <c r="CM231" s="270">
        <v>0</v>
      </c>
      <c r="CN231" s="270">
        <v>0</v>
      </c>
      <c r="CO231" s="270">
        <v>0</v>
      </c>
      <c r="CP231" s="270">
        <v>0</v>
      </c>
      <c r="CQ231" s="270">
        <v>0</v>
      </c>
      <c r="CR231" s="270">
        <v>0</v>
      </c>
      <c r="CS231" s="270">
        <v>0</v>
      </c>
      <c r="CT231" s="270">
        <v>0</v>
      </c>
      <c r="CU231" s="270">
        <v>0</v>
      </c>
      <c r="CV231" s="270">
        <v>0</v>
      </c>
      <c r="CW231" s="270">
        <v>0</v>
      </c>
      <c r="CX231" s="270">
        <v>0</v>
      </c>
      <c r="CY231" s="270">
        <v>0</v>
      </c>
      <c r="CZ231" s="270">
        <v>0</v>
      </c>
      <c r="DA231" s="270">
        <v>0</v>
      </c>
      <c r="DB231" s="270">
        <v>0</v>
      </c>
      <c r="DC231" s="270">
        <v>0</v>
      </c>
      <c r="DD231" s="270">
        <v>0</v>
      </c>
      <c r="DE231" s="270">
        <v>0</v>
      </c>
      <c r="DF231" s="270">
        <v>0</v>
      </c>
      <c r="DG231" s="270">
        <v>0</v>
      </c>
      <c r="DH231" s="270">
        <v>0</v>
      </c>
      <c r="DI231" s="270">
        <v>0</v>
      </c>
      <c r="DJ231" s="270">
        <v>0</v>
      </c>
      <c r="DK231" s="270">
        <v>0</v>
      </c>
      <c r="DL231" s="270">
        <v>0</v>
      </c>
      <c r="DM231" s="270">
        <v>0</v>
      </c>
      <c r="DN231" s="270">
        <v>0</v>
      </c>
      <c r="DO231" s="270">
        <v>0</v>
      </c>
      <c r="DP231" s="270">
        <v>0</v>
      </c>
      <c r="DQ231" s="270"/>
      <c r="DR231" s="270">
        <v>0</v>
      </c>
      <c r="DS231" s="270">
        <v>0</v>
      </c>
      <c r="DT231" s="270">
        <v>0</v>
      </c>
      <c r="DU231" s="270">
        <v>0</v>
      </c>
      <c r="DV231" s="270">
        <v>0</v>
      </c>
      <c r="DW231" s="270">
        <v>0</v>
      </c>
      <c r="DX231" s="270">
        <v>0</v>
      </c>
      <c r="DY231" s="270">
        <v>0</v>
      </c>
      <c r="DZ231" s="270">
        <v>0</v>
      </c>
      <c r="EA231" s="270">
        <v>0</v>
      </c>
      <c r="EB231" s="270">
        <v>0</v>
      </c>
      <c r="EC231" s="270">
        <v>0</v>
      </c>
      <c r="ED231" s="270">
        <v>0</v>
      </c>
      <c r="EE231" s="270">
        <v>0</v>
      </c>
      <c r="EF231" s="270">
        <v>0</v>
      </c>
      <c r="EG231" s="270">
        <v>0</v>
      </c>
      <c r="EH231" s="270">
        <v>0</v>
      </c>
      <c r="EI231" s="270">
        <v>0</v>
      </c>
      <c r="EJ231" s="270">
        <v>0</v>
      </c>
      <c r="EK231" s="270">
        <v>0</v>
      </c>
      <c r="EL231" s="270">
        <v>0</v>
      </c>
      <c r="EM231" s="270">
        <v>0</v>
      </c>
      <c r="EN231" s="270">
        <v>0</v>
      </c>
      <c r="EO231" s="270">
        <v>620</v>
      </c>
      <c r="EP231" s="270">
        <v>1620</v>
      </c>
      <c r="EQ231" s="270">
        <v>70</v>
      </c>
      <c r="ER231" s="270">
        <v>0</v>
      </c>
      <c r="ES231" s="270">
        <v>0</v>
      </c>
      <c r="ET231" s="270">
        <v>370</v>
      </c>
      <c r="EU231" s="270">
        <v>0</v>
      </c>
      <c r="EV231" s="270">
        <v>0</v>
      </c>
      <c r="EW231" s="270">
        <v>0</v>
      </c>
      <c r="EX231" s="270">
        <v>0</v>
      </c>
      <c r="EY231" s="270">
        <v>0</v>
      </c>
      <c r="EZ231" s="270">
        <v>0</v>
      </c>
      <c r="FA231" s="270">
        <v>0</v>
      </c>
      <c r="FB231" s="270">
        <v>0</v>
      </c>
      <c r="FC231" s="270">
        <v>0</v>
      </c>
      <c r="FD231" s="270">
        <v>0</v>
      </c>
      <c r="FE231" s="270">
        <v>0</v>
      </c>
      <c r="FF231" s="270">
        <v>0</v>
      </c>
      <c r="FG231" s="270">
        <v>0</v>
      </c>
      <c r="FH231" s="270">
        <v>0</v>
      </c>
      <c r="FI231" s="270">
        <v>0</v>
      </c>
      <c r="FJ231" s="270">
        <v>0</v>
      </c>
      <c r="FK231" s="270">
        <v>0</v>
      </c>
      <c r="FL231" s="351">
        <v>0</v>
      </c>
      <c r="FM231" s="323">
        <v>45</v>
      </c>
      <c r="FN231" s="324">
        <v>0</v>
      </c>
      <c r="FO231" s="270"/>
      <c r="FP231" s="89"/>
      <c r="FQ231" s="270"/>
      <c r="FR231" s="319"/>
      <c r="FS231" s="319"/>
      <c r="FT231" s="319"/>
      <c r="FU231" s="319"/>
      <c r="FV231" s="319"/>
      <c r="FW231" s="319"/>
      <c r="FX231" s="319"/>
      <c r="FY231" s="319"/>
      <c r="FZ231" s="319"/>
      <c r="GA231" s="319"/>
      <c r="GB231" s="319"/>
      <c r="GC231" s="319"/>
      <c r="GD231" s="319"/>
      <c r="GE231" s="319"/>
      <c r="GF231" s="319"/>
      <c r="GG231" s="319"/>
      <c r="GH231" s="319"/>
      <c r="GI231" s="319"/>
      <c r="GJ231" s="319"/>
      <c r="GK231" s="319"/>
      <c r="GL231" s="319"/>
      <c r="GM231" s="319"/>
      <c r="GN231" s="319"/>
      <c r="GO231" s="319"/>
      <c r="GP231" s="319"/>
      <c r="GQ231" s="319"/>
      <c r="GR231" s="319"/>
      <c r="GS231" s="319"/>
      <c r="GT231" s="319"/>
      <c r="GU231" s="319"/>
      <c r="GV231" s="319"/>
      <c r="GW231" s="319"/>
      <c r="GX231" s="319"/>
      <c r="GY231" s="319"/>
      <c r="GZ231" s="319"/>
      <c r="HA231" s="319"/>
      <c r="HB231" s="319"/>
      <c r="HC231" s="319"/>
      <c r="HD231" s="319"/>
      <c r="HE231" s="319"/>
      <c r="HF231" s="319"/>
      <c r="HG231" s="319"/>
      <c r="HH231" s="319"/>
      <c r="HI231" s="319"/>
      <c r="HJ231" s="319"/>
      <c r="HK231" s="319"/>
      <c r="HL231" s="319"/>
      <c r="HM231" s="319"/>
      <c r="HN231" s="319"/>
      <c r="HO231" s="319"/>
      <c r="HP231" s="319"/>
      <c r="HQ231" s="319"/>
      <c r="HR231" s="319"/>
      <c r="HS231" s="319"/>
      <c r="HT231" s="319"/>
      <c r="HU231" s="319"/>
      <c r="HV231" s="319"/>
      <c r="HW231" s="319"/>
      <c r="HX231" s="319"/>
      <c r="HY231" s="319"/>
      <c r="HZ231" s="319"/>
      <c r="IA231" s="319"/>
      <c r="IB231" s="319"/>
      <c r="IC231" s="319"/>
      <c r="ID231" s="319"/>
      <c r="IE231" s="319"/>
      <c r="IF231" s="319"/>
      <c r="IG231" s="318"/>
    </row>
    <row r="232" spans="1:241" ht="12.75" customHeight="1" x14ac:dyDescent="0.2">
      <c r="A232" s="370" t="s">
        <v>215</v>
      </c>
      <c r="B232" s="270">
        <v>122200</v>
      </c>
      <c r="C232" s="270">
        <v>95840</v>
      </c>
      <c r="D232" s="270">
        <v>42680</v>
      </c>
      <c r="E232" s="270">
        <v>53160</v>
      </c>
      <c r="F232" s="270">
        <v>46705</v>
      </c>
      <c r="G232" s="270">
        <v>23045</v>
      </c>
      <c r="H232" s="270">
        <v>18210</v>
      </c>
      <c r="I232" s="270">
        <v>87580</v>
      </c>
      <c r="J232" s="270">
        <v>34620</v>
      </c>
      <c r="K232" s="270">
        <v>198550</v>
      </c>
      <c r="L232" s="270">
        <v>64.141018214584534</v>
      </c>
      <c r="M232" s="270">
        <v>6610</v>
      </c>
      <c r="N232" s="270">
        <v>3995</v>
      </c>
      <c r="O232" s="270">
        <v>2065</v>
      </c>
      <c r="P232" s="270">
        <v>2180</v>
      </c>
      <c r="Q232" s="270">
        <v>430</v>
      </c>
      <c r="R232" s="270">
        <v>100</v>
      </c>
      <c r="S232" s="270">
        <v>30</v>
      </c>
      <c r="T232" s="270">
        <v>130</v>
      </c>
      <c r="U232" s="270">
        <v>3.2314692833022911</v>
      </c>
      <c r="V232" s="270">
        <v>1</v>
      </c>
      <c r="W232" s="270">
        <v>37</v>
      </c>
      <c r="X232" s="270">
        <v>54.914476803724028</v>
      </c>
      <c r="Y232" s="270">
        <v>11740</v>
      </c>
      <c r="Z232" s="270">
        <v>10995</v>
      </c>
      <c r="AA232" s="270">
        <v>14090</v>
      </c>
      <c r="AB232" s="270">
        <v>21515</v>
      </c>
      <c r="AC232" s="270">
        <v>31025</v>
      </c>
      <c r="AD232" s="270">
        <v>27720</v>
      </c>
      <c r="AE232" s="270">
        <v>3815</v>
      </c>
      <c r="AF232" s="270">
        <v>1525</v>
      </c>
      <c r="AG232" s="270">
        <v>930</v>
      </c>
      <c r="AH232" s="270">
        <v>0</v>
      </c>
      <c r="AI232" s="270" t="s">
        <v>1676</v>
      </c>
      <c r="AJ232" s="270">
        <v>1765</v>
      </c>
      <c r="AK232" s="270">
        <v>435</v>
      </c>
      <c r="AL232" s="270">
        <v>6050</v>
      </c>
      <c r="AM232" s="270">
        <v>7005</v>
      </c>
      <c r="AN232" s="270">
        <v>990</v>
      </c>
      <c r="AO232" s="270">
        <v>580</v>
      </c>
      <c r="AP232" s="270">
        <v>260</v>
      </c>
      <c r="AQ232" s="270">
        <v>5755</v>
      </c>
      <c r="AR232" s="270">
        <v>435</v>
      </c>
      <c r="AS232" s="270">
        <v>175</v>
      </c>
      <c r="AT232" s="270">
        <v>2095</v>
      </c>
      <c r="AU232" s="270">
        <v>2700</v>
      </c>
      <c r="AV232" s="270">
        <v>980</v>
      </c>
      <c r="AW232" s="270">
        <v>2145</v>
      </c>
      <c r="AX232" s="270">
        <v>7600</v>
      </c>
      <c r="AY232" s="270">
        <v>420</v>
      </c>
      <c r="AZ232" s="270">
        <v>4350</v>
      </c>
      <c r="BA232" s="270">
        <v>13455</v>
      </c>
      <c r="BB232" s="270">
        <v>62545</v>
      </c>
      <c r="BC232" s="270">
        <v>4775</v>
      </c>
      <c r="BD232" s="270">
        <v>12255</v>
      </c>
      <c r="BE232" s="270">
        <v>3090</v>
      </c>
      <c r="BF232" s="270">
        <v>2275</v>
      </c>
      <c r="BG232" s="270">
        <v>720</v>
      </c>
      <c r="BH232" s="270">
        <v>1325</v>
      </c>
      <c r="BI232" s="270">
        <v>110</v>
      </c>
      <c r="BJ232" s="270">
        <v>285</v>
      </c>
      <c r="BK232" s="270">
        <v>5240</v>
      </c>
      <c r="BL232" s="270">
        <v>9065</v>
      </c>
      <c r="BM232" s="270">
        <v>14600</v>
      </c>
      <c r="BN232" s="270">
        <v>1645</v>
      </c>
      <c r="BO232" s="270">
        <v>7105</v>
      </c>
      <c r="BP232" s="270">
        <v>5845</v>
      </c>
      <c r="BQ232" s="270">
        <v>5750</v>
      </c>
      <c r="BR232" s="270">
        <v>1570</v>
      </c>
      <c r="BS232" s="270">
        <v>165</v>
      </c>
      <c r="BT232" s="270">
        <v>10250</v>
      </c>
      <c r="BU232" s="270">
        <v>4935</v>
      </c>
      <c r="BV232" s="270"/>
      <c r="BW232" s="270">
        <v>4830</v>
      </c>
      <c r="BX232" s="270">
        <v>225</v>
      </c>
      <c r="BY232" s="270">
        <v>4035</v>
      </c>
      <c r="BZ232" s="270">
        <v>795</v>
      </c>
      <c r="CA232" s="270">
        <v>110</v>
      </c>
      <c r="CB232" s="270">
        <v>15</v>
      </c>
      <c r="CC232" s="270" t="s">
        <v>1676</v>
      </c>
      <c r="CD232" s="270">
        <v>2945</v>
      </c>
      <c r="CE232" s="270">
        <v>90</v>
      </c>
      <c r="CF232" s="270">
        <v>385</v>
      </c>
      <c r="CG232" s="270">
        <v>87240</v>
      </c>
      <c r="CH232" s="270">
        <v>0</v>
      </c>
      <c r="CI232" s="270">
        <v>9395</v>
      </c>
      <c r="CJ232" s="270">
        <v>4430</v>
      </c>
      <c r="CK232" s="270">
        <v>7050</v>
      </c>
      <c r="CL232" s="270">
        <v>0</v>
      </c>
      <c r="CM232" s="270">
        <v>0</v>
      </c>
      <c r="CN232" s="270" t="s">
        <v>1676</v>
      </c>
      <c r="CO232" s="270">
        <v>0</v>
      </c>
      <c r="CP232" s="270">
        <v>0</v>
      </c>
      <c r="CQ232" s="270">
        <v>0</v>
      </c>
      <c r="CR232" s="270">
        <v>0</v>
      </c>
      <c r="CS232" s="270">
        <v>0</v>
      </c>
      <c r="CT232" s="270">
        <v>0</v>
      </c>
      <c r="CU232" s="270">
        <v>0</v>
      </c>
      <c r="CV232" s="270">
        <v>0</v>
      </c>
      <c r="CW232" s="270">
        <v>0</v>
      </c>
      <c r="CX232" s="270">
        <v>0</v>
      </c>
      <c r="CY232" s="270">
        <v>0</v>
      </c>
      <c r="CZ232" s="270">
        <v>155</v>
      </c>
      <c r="DA232" s="270">
        <v>770</v>
      </c>
      <c r="DB232" s="270">
        <v>0</v>
      </c>
      <c r="DC232" s="270">
        <v>25680</v>
      </c>
      <c r="DD232" s="270">
        <v>16395</v>
      </c>
      <c r="DE232" s="270">
        <v>0</v>
      </c>
      <c r="DF232" s="270">
        <v>3590</v>
      </c>
      <c r="DG232" s="270">
        <v>0</v>
      </c>
      <c r="DH232" s="270">
        <v>0</v>
      </c>
      <c r="DI232" s="270">
        <v>0</v>
      </c>
      <c r="DJ232" s="270">
        <v>0</v>
      </c>
      <c r="DK232" s="270">
        <v>0</v>
      </c>
      <c r="DL232" s="270">
        <v>0</v>
      </c>
      <c r="DM232" s="270">
        <v>0</v>
      </c>
      <c r="DN232" s="270">
        <v>10</v>
      </c>
      <c r="DO232" s="270">
        <v>3870</v>
      </c>
      <c r="DP232" s="270">
        <v>0</v>
      </c>
      <c r="DQ232" s="270"/>
      <c r="DR232" s="270">
        <v>0</v>
      </c>
      <c r="DS232" s="270">
        <v>0</v>
      </c>
      <c r="DT232" s="270">
        <v>16180</v>
      </c>
      <c r="DU232" s="270">
        <v>0</v>
      </c>
      <c r="DV232" s="270">
        <v>0</v>
      </c>
      <c r="DW232" s="270">
        <v>0</v>
      </c>
      <c r="DX232" s="270">
        <v>0</v>
      </c>
      <c r="DY232" s="270">
        <v>0</v>
      </c>
      <c r="DZ232" s="270">
        <v>0</v>
      </c>
      <c r="EA232" s="270">
        <v>0</v>
      </c>
      <c r="EB232" s="270">
        <v>0</v>
      </c>
      <c r="EC232" s="270">
        <v>530</v>
      </c>
      <c r="ED232" s="270">
        <v>7905</v>
      </c>
      <c r="EE232" s="270">
        <v>0</v>
      </c>
      <c r="EF232" s="270">
        <v>6170</v>
      </c>
      <c r="EG232" s="270">
        <v>440</v>
      </c>
      <c r="EH232" s="270">
        <v>0</v>
      </c>
      <c r="EI232" s="270">
        <v>0</v>
      </c>
      <c r="EJ232" s="270">
        <v>5595</v>
      </c>
      <c r="EK232" s="270">
        <v>6150</v>
      </c>
      <c r="EL232" s="270" t="s">
        <v>1676</v>
      </c>
      <c r="EM232" s="270">
        <v>0</v>
      </c>
      <c r="EN232" s="270">
        <v>0</v>
      </c>
      <c r="EO232" s="270">
        <v>0</v>
      </c>
      <c r="EP232" s="270">
        <v>0</v>
      </c>
      <c r="EQ232" s="270">
        <v>0</v>
      </c>
      <c r="ER232" s="270">
        <v>0</v>
      </c>
      <c r="ES232" s="270">
        <v>0</v>
      </c>
      <c r="ET232" s="270">
        <v>0</v>
      </c>
      <c r="EU232" s="270">
        <v>6095</v>
      </c>
      <c r="EV232" s="270">
        <v>0</v>
      </c>
      <c r="EW232" s="270">
        <v>0</v>
      </c>
      <c r="EX232" s="270">
        <v>0</v>
      </c>
      <c r="EY232" s="270" t="s">
        <v>1676</v>
      </c>
      <c r="EZ232" s="270">
        <v>1780</v>
      </c>
      <c r="FA232" s="270">
        <v>0</v>
      </c>
      <c r="FB232" s="270">
        <v>0</v>
      </c>
      <c r="FC232" s="270">
        <v>0</v>
      </c>
      <c r="FD232" s="270">
        <v>0</v>
      </c>
      <c r="FE232" s="270">
        <v>0</v>
      </c>
      <c r="FF232" s="270">
        <v>0</v>
      </c>
      <c r="FG232" s="270">
        <v>0</v>
      </c>
      <c r="FH232" s="270">
        <v>0</v>
      </c>
      <c r="FI232" s="270">
        <v>0</v>
      </c>
      <c r="FJ232" s="270">
        <v>0</v>
      </c>
      <c r="FK232" s="270">
        <v>0</v>
      </c>
      <c r="FL232" s="351">
        <v>59655</v>
      </c>
      <c r="FM232" s="323">
        <v>7885</v>
      </c>
      <c r="FN232" s="324">
        <v>15535</v>
      </c>
      <c r="FO232" s="270"/>
      <c r="FP232" s="89"/>
      <c r="FQ232" s="270"/>
      <c r="FR232" s="319"/>
      <c r="FS232" s="319"/>
      <c r="FT232" s="319"/>
      <c r="FU232" s="319"/>
      <c r="FV232" s="319"/>
      <c r="FW232" s="319"/>
      <c r="FX232" s="319"/>
      <c r="FY232" s="319"/>
      <c r="FZ232" s="319"/>
      <c r="GA232" s="319"/>
      <c r="GB232" s="319"/>
      <c r="GC232" s="319"/>
      <c r="GD232" s="319"/>
      <c r="GE232" s="319"/>
      <c r="GF232" s="319"/>
      <c r="GG232" s="319"/>
      <c r="GH232" s="319"/>
      <c r="GI232" s="319"/>
      <c r="GJ232" s="319"/>
      <c r="GK232" s="319"/>
      <c r="GL232" s="319"/>
      <c r="GM232" s="319"/>
      <c r="GN232" s="319"/>
      <c r="GO232" s="319"/>
      <c r="GP232" s="319"/>
      <c r="GQ232" s="319"/>
      <c r="GR232" s="319"/>
      <c r="GS232" s="319"/>
      <c r="GT232" s="319"/>
      <c r="GU232" s="319"/>
      <c r="GV232" s="319"/>
      <c r="GW232" s="319"/>
      <c r="GX232" s="319"/>
      <c r="GY232" s="319"/>
      <c r="GZ232" s="319"/>
      <c r="HA232" s="319"/>
      <c r="HB232" s="319"/>
      <c r="HC232" s="319"/>
      <c r="HD232" s="319"/>
      <c r="HE232" s="319"/>
      <c r="HF232" s="319"/>
      <c r="HG232" s="319"/>
      <c r="HH232" s="319"/>
      <c r="HI232" s="319"/>
      <c r="HJ232" s="319"/>
      <c r="HK232" s="319"/>
      <c r="HL232" s="319"/>
      <c r="HM232" s="319"/>
      <c r="HN232" s="319"/>
      <c r="HO232" s="319"/>
      <c r="HP232" s="319"/>
      <c r="HQ232" s="319"/>
      <c r="HR232" s="319"/>
      <c r="HS232" s="319"/>
      <c r="HT232" s="319"/>
      <c r="HU232" s="319"/>
      <c r="HV232" s="319"/>
      <c r="HW232" s="319"/>
      <c r="HX232" s="319"/>
      <c r="HY232" s="319"/>
      <c r="HZ232" s="319"/>
      <c r="IA232" s="319"/>
      <c r="IB232" s="319"/>
      <c r="IC232" s="319"/>
      <c r="ID232" s="319"/>
      <c r="IE232" s="319"/>
      <c r="IF232" s="319"/>
      <c r="IG232" s="318"/>
    </row>
    <row r="233" spans="1:241" ht="12.75" customHeight="1" x14ac:dyDescent="0.2">
      <c r="A233" s="370" t="s">
        <v>413</v>
      </c>
      <c r="B233" s="270">
        <v>164115</v>
      </c>
      <c r="C233" s="270">
        <v>135365</v>
      </c>
      <c r="D233" s="270">
        <v>61590</v>
      </c>
      <c r="E233" s="270">
        <v>73770</v>
      </c>
      <c r="F233" s="270">
        <v>54790</v>
      </c>
      <c r="G233" s="270">
        <v>20945</v>
      </c>
      <c r="H233" s="270">
        <v>45065</v>
      </c>
      <c r="I233" s="270">
        <v>109880</v>
      </c>
      <c r="J233" s="270">
        <v>54235</v>
      </c>
      <c r="K233" s="270">
        <v>308815</v>
      </c>
      <c r="L233" s="270">
        <v>54.83327571504298</v>
      </c>
      <c r="M233" s="270">
        <v>17205</v>
      </c>
      <c r="N233" s="270">
        <v>11890</v>
      </c>
      <c r="O233" s="270">
        <v>5885</v>
      </c>
      <c r="P233" s="270">
        <v>7085</v>
      </c>
      <c r="Q233" s="270">
        <v>1135</v>
      </c>
      <c r="R233" s="270">
        <v>175</v>
      </c>
      <c r="S233" s="270">
        <v>15</v>
      </c>
      <c r="T233" s="270" t="s">
        <v>1676</v>
      </c>
      <c r="U233" s="270">
        <v>3.7983083052405759</v>
      </c>
      <c r="V233" s="270">
        <v>1</v>
      </c>
      <c r="W233" s="270">
        <v>40</v>
      </c>
      <c r="X233" s="270">
        <v>54.765313532857007</v>
      </c>
      <c r="Y233" s="270">
        <v>18830</v>
      </c>
      <c r="Z233" s="270">
        <v>14385</v>
      </c>
      <c r="AA233" s="270">
        <v>19015</v>
      </c>
      <c r="AB233" s="270">
        <v>25160</v>
      </c>
      <c r="AC233" s="270">
        <v>40165</v>
      </c>
      <c r="AD233" s="270">
        <v>38685</v>
      </c>
      <c r="AE233" s="270">
        <v>7325</v>
      </c>
      <c r="AF233" s="270">
        <v>1735</v>
      </c>
      <c r="AG233" s="270">
        <v>1040</v>
      </c>
      <c r="AH233" s="270">
        <v>4800</v>
      </c>
      <c r="AI233" s="270">
        <v>840</v>
      </c>
      <c r="AJ233" s="270">
        <v>2545</v>
      </c>
      <c r="AK233" s="270">
        <v>2875</v>
      </c>
      <c r="AL233" s="270">
        <v>6975</v>
      </c>
      <c r="AM233" s="270">
        <v>10145</v>
      </c>
      <c r="AN233" s="270">
        <v>1495</v>
      </c>
      <c r="AO233" s="270">
        <v>935</v>
      </c>
      <c r="AP233" s="270">
        <v>895</v>
      </c>
      <c r="AQ233" s="270">
        <v>7775</v>
      </c>
      <c r="AR233" s="270">
        <v>695</v>
      </c>
      <c r="AS233" s="270">
        <v>410</v>
      </c>
      <c r="AT233" s="270">
        <v>2210</v>
      </c>
      <c r="AU233" s="270">
        <v>6700</v>
      </c>
      <c r="AV233" s="270">
        <v>3005</v>
      </c>
      <c r="AW233" s="270">
        <v>3345</v>
      </c>
      <c r="AX233" s="270">
        <v>10365</v>
      </c>
      <c r="AY233" s="270">
        <v>830</v>
      </c>
      <c r="AZ233" s="270">
        <v>6560</v>
      </c>
      <c r="BA233" s="270">
        <v>13230</v>
      </c>
      <c r="BB233" s="270">
        <v>74710</v>
      </c>
      <c r="BC233" s="270">
        <v>4655</v>
      </c>
      <c r="BD233" s="270">
        <v>17985</v>
      </c>
      <c r="BE233" s="270">
        <v>2525</v>
      </c>
      <c r="BF233" s="270">
        <v>2005</v>
      </c>
      <c r="BG233" s="270">
        <v>765</v>
      </c>
      <c r="BH233" s="270">
        <v>1975</v>
      </c>
      <c r="BI233" s="270">
        <v>4955</v>
      </c>
      <c r="BJ233" s="270">
        <v>840</v>
      </c>
      <c r="BK233" s="270">
        <v>6555</v>
      </c>
      <c r="BL233" s="270">
        <v>9665</v>
      </c>
      <c r="BM233" s="270">
        <v>17480</v>
      </c>
      <c r="BN233" s="270">
        <v>2715</v>
      </c>
      <c r="BO233" s="270">
        <v>8275</v>
      </c>
      <c r="BP233" s="270">
        <v>7895</v>
      </c>
      <c r="BQ233" s="270">
        <v>8585</v>
      </c>
      <c r="BR233" s="270">
        <v>1640</v>
      </c>
      <c r="BS233" s="270">
        <v>445</v>
      </c>
      <c r="BT233" s="270">
        <v>18855</v>
      </c>
      <c r="BU233" s="270">
        <v>8735</v>
      </c>
      <c r="BV233" s="270"/>
      <c r="BW233" s="270">
        <v>8815</v>
      </c>
      <c r="BX233" s="270">
        <v>560</v>
      </c>
      <c r="BY233" s="270">
        <v>7085</v>
      </c>
      <c r="BZ233" s="270">
        <v>1105</v>
      </c>
      <c r="CA233" s="270">
        <v>230</v>
      </c>
      <c r="CB233" s="270">
        <v>20</v>
      </c>
      <c r="CC233" s="270" t="s">
        <v>1676</v>
      </c>
      <c r="CD233" s="270">
        <v>2830</v>
      </c>
      <c r="CE233" s="270">
        <v>150</v>
      </c>
      <c r="CF233" s="270">
        <v>335</v>
      </c>
      <c r="CG233" s="270">
        <v>123050</v>
      </c>
      <c r="CH233" s="270">
        <v>0</v>
      </c>
      <c r="CI233" s="270">
        <v>16415</v>
      </c>
      <c r="CJ233" s="270">
        <v>7640</v>
      </c>
      <c r="CK233" s="270">
        <v>10480</v>
      </c>
      <c r="CL233" s="270">
        <v>3750</v>
      </c>
      <c r="CM233" s="270">
        <v>4975</v>
      </c>
      <c r="CN233" s="270">
        <v>2610</v>
      </c>
      <c r="CO233" s="270">
        <v>0</v>
      </c>
      <c r="CP233" s="270">
        <v>0</v>
      </c>
      <c r="CQ233" s="270" t="s">
        <v>1676</v>
      </c>
      <c r="CR233" s="270">
        <v>0</v>
      </c>
      <c r="CS233" s="270">
        <v>0</v>
      </c>
      <c r="CT233" s="270">
        <v>0</v>
      </c>
      <c r="CU233" s="270">
        <v>0</v>
      </c>
      <c r="CV233" s="270">
        <v>0</v>
      </c>
      <c r="CW233" s="270">
        <v>2345</v>
      </c>
      <c r="CX233" s="270">
        <v>0</v>
      </c>
      <c r="CY233" s="270">
        <v>140</v>
      </c>
      <c r="CZ233" s="270">
        <v>3505</v>
      </c>
      <c r="DA233" s="270">
        <v>1745</v>
      </c>
      <c r="DB233" s="270">
        <v>20</v>
      </c>
      <c r="DC233" s="270">
        <v>24410</v>
      </c>
      <c r="DD233" s="270">
        <v>13695</v>
      </c>
      <c r="DE233" s="270">
        <v>5480</v>
      </c>
      <c r="DF233" s="270">
        <v>4040</v>
      </c>
      <c r="DG233" s="270">
        <v>0</v>
      </c>
      <c r="DH233" s="270">
        <v>0</v>
      </c>
      <c r="DI233" s="270">
        <v>0</v>
      </c>
      <c r="DJ233" s="270">
        <v>0</v>
      </c>
      <c r="DK233" s="270">
        <v>0</v>
      </c>
      <c r="DL233" s="270">
        <v>0</v>
      </c>
      <c r="DM233" s="270">
        <v>0</v>
      </c>
      <c r="DN233" s="270">
        <v>15</v>
      </c>
      <c r="DO233" s="270">
        <v>3400</v>
      </c>
      <c r="DP233" s="270">
        <v>0</v>
      </c>
      <c r="DQ233" s="270"/>
      <c r="DR233" s="270">
        <v>0</v>
      </c>
      <c r="DS233" s="270">
        <v>0</v>
      </c>
      <c r="DT233" s="270">
        <v>6830</v>
      </c>
      <c r="DU233" s="270">
        <v>0</v>
      </c>
      <c r="DV233" s="270">
        <v>0</v>
      </c>
      <c r="DW233" s="270" t="s">
        <v>1676</v>
      </c>
      <c r="DX233" s="270">
        <v>5130</v>
      </c>
      <c r="DY233" s="270">
        <v>7470</v>
      </c>
      <c r="DZ233" s="270">
        <v>0</v>
      </c>
      <c r="EA233" s="270" t="s">
        <v>1676</v>
      </c>
      <c r="EB233" s="270">
        <v>0</v>
      </c>
      <c r="EC233" s="270">
        <v>165</v>
      </c>
      <c r="ED233" s="270">
        <v>14220</v>
      </c>
      <c r="EE233" s="270">
        <v>160</v>
      </c>
      <c r="EF233" s="270">
        <v>10265</v>
      </c>
      <c r="EG233" s="270">
        <v>0</v>
      </c>
      <c r="EH233" s="270">
        <v>0</v>
      </c>
      <c r="EI233" s="270">
        <v>0</v>
      </c>
      <c r="EJ233" s="270">
        <v>5275</v>
      </c>
      <c r="EK233" s="270">
        <v>5240</v>
      </c>
      <c r="EL233" s="270">
        <v>4300</v>
      </c>
      <c r="EM233" s="270">
        <v>0</v>
      </c>
      <c r="EN233" s="270">
        <v>0</v>
      </c>
      <c r="EO233" s="270">
        <v>0</v>
      </c>
      <c r="EP233" s="270">
        <v>15</v>
      </c>
      <c r="EQ233" s="270">
        <v>0</v>
      </c>
      <c r="ER233" s="270">
        <v>0</v>
      </c>
      <c r="ES233" s="270">
        <v>0</v>
      </c>
      <c r="ET233" s="270">
        <v>0</v>
      </c>
      <c r="EU233" s="270">
        <v>0</v>
      </c>
      <c r="EV233" s="270">
        <v>185</v>
      </c>
      <c r="EW233" s="270">
        <v>0</v>
      </c>
      <c r="EX233" s="270">
        <v>0</v>
      </c>
      <c r="EY233" s="270">
        <v>0</v>
      </c>
      <c r="EZ233" s="270">
        <v>0</v>
      </c>
      <c r="FA233" s="270">
        <v>0</v>
      </c>
      <c r="FB233" s="270">
        <v>0</v>
      </c>
      <c r="FC233" s="270">
        <v>0</v>
      </c>
      <c r="FD233" s="270">
        <v>0</v>
      </c>
      <c r="FE233" s="270">
        <v>0</v>
      </c>
      <c r="FF233" s="270">
        <v>0</v>
      </c>
      <c r="FG233" s="270">
        <v>0</v>
      </c>
      <c r="FH233" s="270">
        <v>0</v>
      </c>
      <c r="FI233" s="270">
        <v>0</v>
      </c>
      <c r="FJ233" s="270">
        <v>180</v>
      </c>
      <c r="FK233" s="270" t="s">
        <v>1676</v>
      </c>
      <c r="FL233" s="351">
        <v>89405</v>
      </c>
      <c r="FM233" s="323">
        <v>14565</v>
      </c>
      <c r="FN233" s="324">
        <v>43390</v>
      </c>
      <c r="FO233" s="270"/>
      <c r="FP233" s="89"/>
      <c r="FQ233" s="270"/>
      <c r="FR233" s="319"/>
      <c r="FS233" s="319"/>
      <c r="FT233" s="319"/>
      <c r="FU233" s="319"/>
      <c r="FV233" s="319"/>
      <c r="FW233" s="319"/>
      <c r="FX233" s="319"/>
      <c r="FY233" s="319"/>
      <c r="FZ233" s="319"/>
      <c r="GA233" s="319"/>
      <c r="GB233" s="319"/>
      <c r="GC233" s="319"/>
      <c r="GD233" s="319"/>
      <c r="GE233" s="319"/>
      <c r="GF233" s="319"/>
      <c r="GG233" s="319"/>
      <c r="GH233" s="319"/>
      <c r="GI233" s="319"/>
      <c r="GJ233" s="319"/>
      <c r="GK233" s="319"/>
      <c r="GL233" s="319"/>
      <c r="GM233" s="319"/>
      <c r="GN233" s="319"/>
      <c r="GO233" s="319"/>
      <c r="GP233" s="319"/>
      <c r="GQ233" s="319"/>
      <c r="GR233" s="319"/>
      <c r="GS233" s="319"/>
      <c r="GT233" s="319"/>
      <c r="GU233" s="319"/>
      <c r="GV233" s="319"/>
      <c r="GW233" s="319"/>
      <c r="GX233" s="319"/>
      <c r="GY233" s="319"/>
      <c r="GZ233" s="319"/>
      <c r="HA233" s="319"/>
      <c r="HB233" s="319"/>
      <c r="HC233" s="319"/>
      <c r="HD233" s="319"/>
      <c r="HE233" s="319"/>
      <c r="HF233" s="319"/>
      <c r="HG233" s="319"/>
      <c r="HH233" s="319"/>
      <c r="HI233" s="319"/>
      <c r="HJ233" s="319"/>
      <c r="HK233" s="319"/>
      <c r="HL233" s="319"/>
      <c r="HM233" s="319"/>
      <c r="HN233" s="319"/>
      <c r="HO233" s="319"/>
      <c r="HP233" s="319"/>
      <c r="HQ233" s="319"/>
      <c r="HR233" s="319"/>
      <c r="HS233" s="319"/>
      <c r="HT233" s="319"/>
      <c r="HU233" s="319"/>
      <c r="HV233" s="319"/>
      <c r="HW233" s="319"/>
      <c r="HX233" s="319"/>
      <c r="HY233" s="319"/>
      <c r="HZ233" s="319"/>
      <c r="IA233" s="319"/>
      <c r="IB233" s="319"/>
      <c r="IC233" s="319"/>
      <c r="ID233" s="319"/>
      <c r="IE233" s="319"/>
      <c r="IF233" s="319"/>
      <c r="IG233" s="318"/>
    </row>
    <row r="234" spans="1:241" ht="12.75" customHeight="1" x14ac:dyDescent="0.2">
      <c r="A234" s="370" t="s">
        <v>208</v>
      </c>
      <c r="B234" s="270">
        <v>3115</v>
      </c>
      <c r="C234" s="270">
        <v>2630</v>
      </c>
      <c r="D234" s="270">
        <v>1520</v>
      </c>
      <c r="E234" s="270">
        <v>1110</v>
      </c>
      <c r="F234" s="270">
        <v>2355</v>
      </c>
      <c r="G234" s="270">
        <v>275</v>
      </c>
      <c r="H234" s="270">
        <v>0</v>
      </c>
      <c r="I234" s="270">
        <v>3115</v>
      </c>
      <c r="J234" s="270">
        <v>0</v>
      </c>
      <c r="K234" s="270">
        <v>99865</v>
      </c>
      <c r="L234" s="270"/>
      <c r="M234" s="270">
        <v>0</v>
      </c>
      <c r="N234" s="270">
        <v>0</v>
      </c>
      <c r="O234" s="270">
        <v>0</v>
      </c>
      <c r="P234" s="270">
        <v>0</v>
      </c>
      <c r="Q234" s="270">
        <v>0</v>
      </c>
      <c r="R234" s="270">
        <v>0</v>
      </c>
      <c r="S234" s="270">
        <v>0</v>
      </c>
      <c r="T234" s="270">
        <v>0</v>
      </c>
      <c r="X234" s="270">
        <v>43.386597938144327</v>
      </c>
      <c r="Y234" s="270">
        <v>10</v>
      </c>
      <c r="Z234" s="270">
        <v>860</v>
      </c>
      <c r="AA234" s="270">
        <v>920</v>
      </c>
      <c r="AB234" s="270">
        <v>680</v>
      </c>
      <c r="AC234" s="270">
        <v>405</v>
      </c>
      <c r="AD234" s="270">
        <v>220</v>
      </c>
      <c r="AE234" s="270">
        <v>10</v>
      </c>
      <c r="AF234" s="270">
        <v>0</v>
      </c>
      <c r="AG234" s="270">
        <v>0</v>
      </c>
      <c r="AH234" s="270">
        <v>0</v>
      </c>
      <c r="AI234" s="270">
        <v>0</v>
      </c>
      <c r="AJ234" s="270">
        <v>0</v>
      </c>
      <c r="AK234" s="270">
        <v>0</v>
      </c>
      <c r="AL234" s="270">
        <v>0</v>
      </c>
      <c r="AM234" s="270">
        <v>0</v>
      </c>
      <c r="AN234" s="270">
        <v>0</v>
      </c>
      <c r="AO234" s="270">
        <v>0</v>
      </c>
      <c r="AP234" s="270">
        <v>0</v>
      </c>
      <c r="AQ234" s="270">
        <v>0</v>
      </c>
      <c r="AR234" s="270">
        <v>0</v>
      </c>
      <c r="AS234" s="270">
        <v>0</v>
      </c>
      <c r="AT234" s="270">
        <v>0</v>
      </c>
      <c r="AU234" s="270">
        <v>0</v>
      </c>
      <c r="AV234" s="270">
        <v>0</v>
      </c>
      <c r="AW234" s="270">
        <v>0</v>
      </c>
      <c r="AX234" s="270">
        <v>0</v>
      </c>
      <c r="AY234" s="270">
        <v>0</v>
      </c>
      <c r="AZ234" s="270">
        <v>0</v>
      </c>
      <c r="BA234" s="270">
        <v>0</v>
      </c>
      <c r="BB234" s="270">
        <v>3115</v>
      </c>
      <c r="BC234" s="270">
        <v>0</v>
      </c>
      <c r="BD234" s="270">
        <v>0</v>
      </c>
      <c r="BE234" s="270">
        <v>0</v>
      </c>
      <c r="BF234" s="270">
        <v>0</v>
      </c>
      <c r="BG234" s="270">
        <v>1095</v>
      </c>
      <c r="BH234" s="270" t="s">
        <v>1676</v>
      </c>
      <c r="BI234" s="270">
        <v>0</v>
      </c>
      <c r="BJ234" s="270">
        <v>0</v>
      </c>
      <c r="BK234" s="270">
        <v>0</v>
      </c>
      <c r="BL234" s="270">
        <v>0</v>
      </c>
      <c r="BM234" s="270">
        <v>0</v>
      </c>
      <c r="BN234" s="270">
        <v>0</v>
      </c>
      <c r="BO234" s="270">
        <v>0</v>
      </c>
      <c r="BP234" s="270">
        <v>0</v>
      </c>
      <c r="BQ234" s="270">
        <v>0</v>
      </c>
      <c r="BR234" s="270">
        <v>0</v>
      </c>
      <c r="BS234" s="270">
        <v>0</v>
      </c>
      <c r="BT234" s="270">
        <v>1500</v>
      </c>
      <c r="BU234" s="270" t="s">
        <v>1676</v>
      </c>
      <c r="BV234" s="270"/>
      <c r="BW234" s="270">
        <v>35</v>
      </c>
      <c r="BX234" s="270">
        <v>0</v>
      </c>
      <c r="BY234" s="270">
        <v>55</v>
      </c>
      <c r="BZ234" s="270">
        <v>40</v>
      </c>
      <c r="CA234" s="270" t="s">
        <v>1676</v>
      </c>
      <c r="CB234" s="270">
        <v>0</v>
      </c>
      <c r="CC234" s="270" t="s">
        <v>1676</v>
      </c>
      <c r="CD234" s="270">
        <v>45</v>
      </c>
      <c r="CE234" s="270">
        <v>10</v>
      </c>
      <c r="CF234" s="270">
        <v>80</v>
      </c>
      <c r="CG234" s="270">
        <v>2390</v>
      </c>
      <c r="CH234" s="270">
        <v>0</v>
      </c>
      <c r="CI234" s="270">
        <v>0</v>
      </c>
      <c r="CJ234" s="270">
        <v>0</v>
      </c>
      <c r="CK234" s="270">
        <v>0</v>
      </c>
      <c r="CL234" s="270">
        <v>0</v>
      </c>
      <c r="CM234" s="270">
        <v>0</v>
      </c>
      <c r="CN234" s="270">
        <v>0</v>
      </c>
      <c r="CO234" s="270">
        <v>0</v>
      </c>
      <c r="CP234" s="270">
        <v>0</v>
      </c>
      <c r="CQ234" s="270">
        <v>0</v>
      </c>
      <c r="CR234" s="270">
        <v>0</v>
      </c>
      <c r="CS234" s="270">
        <v>0</v>
      </c>
      <c r="CT234" s="270">
        <v>0</v>
      </c>
      <c r="CU234" s="270">
        <v>0</v>
      </c>
      <c r="CV234" s="270">
        <v>0</v>
      </c>
      <c r="CW234" s="270">
        <v>0</v>
      </c>
      <c r="CX234" s="270">
        <v>0</v>
      </c>
      <c r="CY234" s="270">
        <v>0</v>
      </c>
      <c r="CZ234" s="270">
        <v>0</v>
      </c>
      <c r="DA234" s="270">
        <v>0</v>
      </c>
      <c r="DB234" s="270">
        <v>0</v>
      </c>
      <c r="DC234" s="270">
        <v>0</v>
      </c>
      <c r="DD234" s="270">
        <v>0</v>
      </c>
      <c r="DE234" s="270">
        <v>0</v>
      </c>
      <c r="DF234" s="270">
        <v>0</v>
      </c>
      <c r="DG234" s="270">
        <v>0</v>
      </c>
      <c r="DH234" s="270">
        <v>0</v>
      </c>
      <c r="DI234" s="270">
        <v>0</v>
      </c>
      <c r="DJ234" s="270">
        <v>0</v>
      </c>
      <c r="DK234" s="270">
        <v>0</v>
      </c>
      <c r="DL234" s="270">
        <v>0</v>
      </c>
      <c r="DM234" s="270">
        <v>0</v>
      </c>
      <c r="DN234" s="270">
        <v>0</v>
      </c>
      <c r="DO234" s="270">
        <v>0</v>
      </c>
      <c r="DP234" s="270">
        <v>0</v>
      </c>
      <c r="DQ234" s="270"/>
      <c r="DR234" s="270">
        <v>0</v>
      </c>
      <c r="DS234" s="270">
        <v>0</v>
      </c>
      <c r="DT234" s="270">
        <v>0</v>
      </c>
      <c r="DU234" s="270">
        <v>0</v>
      </c>
      <c r="DV234" s="270">
        <v>0</v>
      </c>
      <c r="DW234" s="270">
        <v>0</v>
      </c>
      <c r="DX234" s="270">
        <v>0</v>
      </c>
      <c r="DY234" s="270">
        <v>0</v>
      </c>
      <c r="DZ234" s="270">
        <v>0</v>
      </c>
      <c r="EA234" s="270">
        <v>0</v>
      </c>
      <c r="EB234" s="270">
        <v>0</v>
      </c>
      <c r="EC234" s="270">
        <v>0</v>
      </c>
      <c r="ED234" s="270">
        <v>0</v>
      </c>
      <c r="EE234" s="270">
        <v>0</v>
      </c>
      <c r="EF234" s="270">
        <v>0</v>
      </c>
      <c r="EG234" s="270">
        <v>0</v>
      </c>
      <c r="EH234" s="270">
        <v>0</v>
      </c>
      <c r="EI234" s="270">
        <v>0</v>
      </c>
      <c r="EJ234" s="270">
        <v>0</v>
      </c>
      <c r="EK234" s="270">
        <v>0</v>
      </c>
      <c r="EL234" s="270">
        <v>0</v>
      </c>
      <c r="EM234" s="270">
        <v>0</v>
      </c>
      <c r="EN234" s="270">
        <v>0</v>
      </c>
      <c r="EO234" s="270">
        <v>10</v>
      </c>
      <c r="EP234" s="270">
        <v>2885</v>
      </c>
      <c r="EQ234" s="270">
        <v>40</v>
      </c>
      <c r="ER234" s="270">
        <v>20</v>
      </c>
      <c r="ES234" s="270">
        <v>0</v>
      </c>
      <c r="ET234" s="270">
        <v>165</v>
      </c>
      <c r="EU234" s="270">
        <v>0</v>
      </c>
      <c r="EV234" s="270">
        <v>0</v>
      </c>
      <c r="EW234" s="270">
        <v>0</v>
      </c>
      <c r="EX234" s="270">
        <v>0</v>
      </c>
      <c r="EY234" s="270">
        <v>0</v>
      </c>
      <c r="EZ234" s="270">
        <v>0</v>
      </c>
      <c r="FA234" s="270">
        <v>0</v>
      </c>
      <c r="FB234" s="270">
        <v>0</v>
      </c>
      <c r="FC234" s="270">
        <v>0</v>
      </c>
      <c r="FD234" s="270">
        <v>0</v>
      </c>
      <c r="FE234" s="270">
        <v>0</v>
      </c>
      <c r="FF234" s="270">
        <v>0</v>
      </c>
      <c r="FG234" s="270">
        <v>0</v>
      </c>
      <c r="FH234" s="270">
        <v>0</v>
      </c>
      <c r="FI234" s="270">
        <v>0</v>
      </c>
      <c r="FJ234" s="270">
        <v>0</v>
      </c>
      <c r="FK234" s="270">
        <v>0</v>
      </c>
      <c r="FL234" s="351">
        <v>0</v>
      </c>
      <c r="FM234" s="323">
        <v>0</v>
      </c>
      <c r="FN234" s="324">
        <v>0</v>
      </c>
      <c r="FO234" s="270"/>
      <c r="FP234" s="89"/>
      <c r="FQ234" s="270"/>
      <c r="FR234" s="319"/>
      <c r="FS234" s="319"/>
      <c r="FT234" s="319"/>
      <c r="FU234" s="319"/>
      <c r="FV234" s="319"/>
      <c r="FW234" s="319"/>
      <c r="FX234" s="319"/>
      <c r="FY234" s="319"/>
      <c r="FZ234" s="319"/>
      <c r="GA234" s="319"/>
      <c r="GB234" s="319"/>
      <c r="GC234" s="319"/>
      <c r="GD234" s="319"/>
      <c r="GE234" s="319"/>
      <c r="GF234" s="319"/>
      <c r="GG234" s="319"/>
      <c r="GH234" s="319"/>
      <c r="GI234" s="319"/>
      <c r="GJ234" s="319"/>
      <c r="GK234" s="319"/>
      <c r="GL234" s="319"/>
      <c r="GM234" s="319"/>
      <c r="GN234" s="319"/>
      <c r="GO234" s="319"/>
      <c r="GP234" s="319"/>
      <c r="GQ234" s="319"/>
      <c r="GR234" s="319"/>
      <c r="GS234" s="319"/>
      <c r="GT234" s="319"/>
      <c r="GU234" s="319"/>
      <c r="GV234" s="319"/>
      <c r="GW234" s="319"/>
      <c r="GX234" s="319"/>
      <c r="GY234" s="319"/>
      <c r="GZ234" s="319"/>
      <c r="HA234" s="319"/>
      <c r="HB234" s="319"/>
      <c r="HC234" s="319"/>
      <c r="HD234" s="319"/>
      <c r="HE234" s="319"/>
      <c r="HF234" s="319"/>
      <c r="HG234" s="319"/>
      <c r="HH234" s="319"/>
      <c r="HI234" s="319"/>
      <c r="HJ234" s="319"/>
      <c r="HK234" s="319"/>
      <c r="HL234" s="319"/>
      <c r="HM234" s="319"/>
      <c r="HN234" s="319"/>
      <c r="HO234" s="319"/>
      <c r="HP234" s="319"/>
      <c r="HQ234" s="319"/>
      <c r="HR234" s="319"/>
      <c r="HS234" s="319"/>
      <c r="HT234" s="319"/>
      <c r="HU234" s="319"/>
      <c r="HV234" s="319"/>
      <c r="HW234" s="319"/>
      <c r="HX234" s="319"/>
      <c r="HY234" s="319"/>
      <c r="HZ234" s="319"/>
      <c r="IA234" s="319"/>
      <c r="IB234" s="319"/>
      <c r="IC234" s="319"/>
      <c r="ID234" s="319"/>
      <c r="IE234" s="319"/>
      <c r="IF234" s="319"/>
      <c r="IG234" s="318"/>
    </row>
    <row r="235" spans="1:241" ht="12.75" customHeight="1" x14ac:dyDescent="0.2">
      <c r="A235" s="370" t="s">
        <v>458</v>
      </c>
      <c r="B235" s="270">
        <v>127550</v>
      </c>
      <c r="C235" s="270">
        <v>113300</v>
      </c>
      <c r="D235" s="270">
        <v>48160</v>
      </c>
      <c r="E235" s="270">
        <v>65130</v>
      </c>
      <c r="F235" s="270">
        <v>48585</v>
      </c>
      <c r="G235" s="270">
        <v>13880</v>
      </c>
      <c r="H235" s="270">
        <v>33520</v>
      </c>
      <c r="I235" s="270">
        <v>88010</v>
      </c>
      <c r="J235" s="270">
        <v>39540</v>
      </c>
      <c r="K235" s="270">
        <v>269470</v>
      </c>
      <c r="L235" s="270">
        <v>55.976916900843037</v>
      </c>
      <c r="M235" s="270">
        <v>2060</v>
      </c>
      <c r="N235" s="270">
        <v>1175</v>
      </c>
      <c r="O235" s="270">
        <v>755</v>
      </c>
      <c r="P235" s="270">
        <v>810</v>
      </c>
      <c r="Q235" s="270">
        <v>140</v>
      </c>
      <c r="R235" s="270">
        <v>35</v>
      </c>
      <c r="S235" s="270" t="s">
        <v>1676</v>
      </c>
      <c r="T235" s="270" t="s">
        <v>1676</v>
      </c>
      <c r="U235" s="270">
        <v>3.6953314350043045</v>
      </c>
      <c r="V235" s="270">
        <v>1</v>
      </c>
      <c r="W235" s="270">
        <v>40</v>
      </c>
      <c r="X235" s="270">
        <v>50.590451796095337</v>
      </c>
      <c r="Y235" s="270">
        <v>15360</v>
      </c>
      <c r="Z235" s="270">
        <v>15755</v>
      </c>
      <c r="AA235" s="270">
        <v>19160</v>
      </c>
      <c r="AB235" s="270">
        <v>20385</v>
      </c>
      <c r="AC235" s="270">
        <v>28090</v>
      </c>
      <c r="AD235" s="270">
        <v>24185</v>
      </c>
      <c r="AE235" s="270">
        <v>4205</v>
      </c>
      <c r="AF235" s="270">
        <v>1420</v>
      </c>
      <c r="AG235" s="270">
        <v>685</v>
      </c>
      <c r="AH235" s="270">
        <v>3045</v>
      </c>
      <c r="AI235" s="270">
        <v>400</v>
      </c>
      <c r="AJ235" s="270">
        <v>2270</v>
      </c>
      <c r="AK235" s="270">
        <v>3200</v>
      </c>
      <c r="AL235" s="270">
        <v>3890</v>
      </c>
      <c r="AM235" s="270">
        <v>6085</v>
      </c>
      <c r="AN235" s="270">
        <v>910</v>
      </c>
      <c r="AO235" s="270">
        <v>1725</v>
      </c>
      <c r="AP235" s="270">
        <v>2260</v>
      </c>
      <c r="AQ235" s="270">
        <v>3405</v>
      </c>
      <c r="AR235" s="270">
        <v>335</v>
      </c>
      <c r="AS235" s="270">
        <v>325</v>
      </c>
      <c r="AT235" s="270">
        <v>1545</v>
      </c>
      <c r="AU235" s="270">
        <v>5190</v>
      </c>
      <c r="AV235" s="270">
        <v>2255</v>
      </c>
      <c r="AW235" s="270">
        <v>1985</v>
      </c>
      <c r="AX235" s="270">
        <v>11740</v>
      </c>
      <c r="AY235" s="270">
        <v>745</v>
      </c>
      <c r="AZ235" s="270">
        <v>3710</v>
      </c>
      <c r="BA235" s="270">
        <v>15635</v>
      </c>
      <c r="BB235" s="270">
        <v>54795</v>
      </c>
      <c r="BC235" s="270">
        <v>3615</v>
      </c>
      <c r="BD235" s="270">
        <v>14160</v>
      </c>
      <c r="BE235" s="270">
        <v>2355</v>
      </c>
      <c r="BF235" s="270">
        <v>3335</v>
      </c>
      <c r="BG235" s="270">
        <v>1335</v>
      </c>
      <c r="BH235" s="270">
        <v>2380</v>
      </c>
      <c r="BI235" s="270">
        <v>3170</v>
      </c>
      <c r="BJ235" s="270">
        <v>545</v>
      </c>
      <c r="BK235" s="270">
        <v>6100</v>
      </c>
      <c r="BL235" s="270">
        <v>7945</v>
      </c>
      <c r="BM235" s="270">
        <v>13205</v>
      </c>
      <c r="BN235" s="270">
        <v>2170</v>
      </c>
      <c r="BO235" s="270">
        <v>5635</v>
      </c>
      <c r="BP235" s="270">
        <v>5355</v>
      </c>
      <c r="BQ235" s="270">
        <v>11540</v>
      </c>
      <c r="BR235" s="270">
        <v>1640</v>
      </c>
      <c r="BS235" s="270">
        <v>445</v>
      </c>
      <c r="BT235" s="270">
        <v>13135</v>
      </c>
      <c r="BU235" s="270">
        <v>8030</v>
      </c>
      <c r="BV235" s="270"/>
      <c r="BW235" s="270">
        <v>7220</v>
      </c>
      <c r="BX235" s="270">
        <v>415</v>
      </c>
      <c r="BY235" s="270">
        <v>5855</v>
      </c>
      <c r="BZ235" s="270">
        <v>1450</v>
      </c>
      <c r="CA235" s="270">
        <v>215</v>
      </c>
      <c r="CB235" s="270">
        <v>15</v>
      </c>
      <c r="CC235" s="270" t="s">
        <v>1676</v>
      </c>
      <c r="CD235" s="270">
        <v>2555</v>
      </c>
      <c r="CE235" s="270">
        <v>160</v>
      </c>
      <c r="CF235" s="270">
        <v>280</v>
      </c>
      <c r="CG235" s="270">
        <v>102355</v>
      </c>
      <c r="CH235" s="270">
        <v>0</v>
      </c>
      <c r="CI235" s="270">
        <v>13530</v>
      </c>
      <c r="CJ235" s="270">
        <v>2260</v>
      </c>
      <c r="CK235" s="270">
        <v>5480</v>
      </c>
      <c r="CL235" s="270">
        <v>2260</v>
      </c>
      <c r="CM235" s="270">
        <v>3305</v>
      </c>
      <c r="CN235" s="270">
        <v>3505</v>
      </c>
      <c r="CO235" s="270">
        <v>0</v>
      </c>
      <c r="CP235" s="270">
        <v>0</v>
      </c>
      <c r="CQ235" s="270" t="s">
        <v>1676</v>
      </c>
      <c r="CR235" s="270">
        <v>0</v>
      </c>
      <c r="CS235" s="270">
        <v>0</v>
      </c>
      <c r="CT235" s="270">
        <v>0</v>
      </c>
      <c r="CU235" s="270">
        <v>0</v>
      </c>
      <c r="CV235" s="270">
        <v>0</v>
      </c>
      <c r="CW235" s="270">
        <v>1255</v>
      </c>
      <c r="CX235" s="270" t="s">
        <v>1676</v>
      </c>
      <c r="CY235" s="270">
        <v>0</v>
      </c>
      <c r="CZ235" s="270">
        <v>6940</v>
      </c>
      <c r="DA235" s="270">
        <v>1670</v>
      </c>
      <c r="DB235" s="270">
        <v>0</v>
      </c>
      <c r="DC235" s="270">
        <v>15605</v>
      </c>
      <c r="DD235" s="270">
        <v>8670</v>
      </c>
      <c r="DE235" s="270">
        <v>7760</v>
      </c>
      <c r="DF235" s="270">
        <v>5800</v>
      </c>
      <c r="DG235" s="270">
        <v>0</v>
      </c>
      <c r="DH235" s="270">
        <v>0</v>
      </c>
      <c r="DI235" s="270">
        <v>0</v>
      </c>
      <c r="DJ235" s="270">
        <v>0</v>
      </c>
      <c r="DK235" s="270">
        <v>0</v>
      </c>
      <c r="DL235" s="270">
        <v>0</v>
      </c>
      <c r="DM235" s="270" t="s">
        <v>1676</v>
      </c>
      <c r="DN235" s="270">
        <v>0</v>
      </c>
      <c r="DO235" s="270">
        <v>5500</v>
      </c>
      <c r="DP235" s="270">
        <v>0</v>
      </c>
      <c r="DQ235" s="270"/>
      <c r="DR235" s="270">
        <v>0</v>
      </c>
      <c r="DS235" s="270">
        <v>15</v>
      </c>
      <c r="DT235" s="270">
        <v>3360</v>
      </c>
      <c r="DU235" s="270">
        <v>0</v>
      </c>
      <c r="DV235" s="270">
        <v>25</v>
      </c>
      <c r="DW235" s="270">
        <v>0</v>
      </c>
      <c r="DX235" s="270">
        <v>1495</v>
      </c>
      <c r="DY235" s="270">
        <v>0</v>
      </c>
      <c r="DZ235" s="270">
        <v>0</v>
      </c>
      <c r="EA235" s="270">
        <v>420</v>
      </c>
      <c r="EB235" s="270">
        <v>0</v>
      </c>
      <c r="EC235" s="270">
        <v>565</v>
      </c>
      <c r="ED235" s="270">
        <v>13635</v>
      </c>
      <c r="EE235" s="270">
        <v>0</v>
      </c>
      <c r="EF235" s="270">
        <v>55</v>
      </c>
      <c r="EG235" s="270">
        <v>0</v>
      </c>
      <c r="EH235" s="270">
        <v>0</v>
      </c>
      <c r="EI235" s="270">
        <v>0</v>
      </c>
      <c r="EJ235" s="270">
        <v>8795</v>
      </c>
      <c r="EK235" s="270">
        <v>6700</v>
      </c>
      <c r="EL235" s="270" t="s">
        <v>1676</v>
      </c>
      <c r="EM235" s="270">
        <v>0</v>
      </c>
      <c r="EN235" s="270">
        <v>0</v>
      </c>
      <c r="EO235" s="270">
        <v>0</v>
      </c>
      <c r="EP235" s="270">
        <v>0</v>
      </c>
      <c r="EQ235" s="270">
        <v>0</v>
      </c>
      <c r="ER235" s="270">
        <v>0</v>
      </c>
      <c r="ES235" s="270">
        <v>0</v>
      </c>
      <c r="ET235" s="270">
        <v>0</v>
      </c>
      <c r="EU235" s="270">
        <v>7755</v>
      </c>
      <c r="EV235" s="270">
        <v>1085</v>
      </c>
      <c r="EW235" s="270">
        <v>0</v>
      </c>
      <c r="EX235" s="270">
        <v>0</v>
      </c>
      <c r="EY235" s="270">
        <v>15</v>
      </c>
      <c r="EZ235" s="270">
        <v>0</v>
      </c>
      <c r="FA235" s="270">
        <v>0</v>
      </c>
      <c r="FB235" s="270">
        <v>0</v>
      </c>
      <c r="FC235" s="270">
        <v>0</v>
      </c>
      <c r="FD235" s="270">
        <v>0</v>
      </c>
      <c r="FE235" s="270">
        <v>0</v>
      </c>
      <c r="FF235" s="270">
        <v>0</v>
      </c>
      <c r="FG235" s="270">
        <v>0</v>
      </c>
      <c r="FH235" s="270">
        <v>0</v>
      </c>
      <c r="FI235" s="270">
        <v>0</v>
      </c>
      <c r="FJ235" s="270">
        <v>90</v>
      </c>
      <c r="FK235" s="270" t="s">
        <v>1676</v>
      </c>
      <c r="FL235" s="351">
        <v>72755</v>
      </c>
      <c r="FM235" s="323">
        <v>17320</v>
      </c>
      <c r="FN235" s="324">
        <v>4980</v>
      </c>
      <c r="FO235" s="270"/>
      <c r="FP235" s="89"/>
      <c r="FQ235" s="270"/>
      <c r="FR235" s="319"/>
      <c r="FS235" s="319"/>
      <c r="FT235" s="319"/>
      <c r="FU235" s="319"/>
      <c r="FV235" s="319"/>
      <c r="FW235" s="319"/>
      <c r="FX235" s="319"/>
      <c r="FY235" s="319"/>
      <c r="FZ235" s="319"/>
      <c r="GA235" s="319"/>
      <c r="GB235" s="319"/>
      <c r="GC235" s="319"/>
      <c r="GD235" s="319"/>
      <c r="GE235" s="319"/>
      <c r="GF235" s="319"/>
      <c r="GG235" s="319"/>
      <c r="GH235" s="319"/>
      <c r="GI235" s="319"/>
      <c r="GJ235" s="319"/>
      <c r="GK235" s="319"/>
      <c r="GL235" s="319"/>
      <c r="GM235" s="319"/>
      <c r="GN235" s="319"/>
      <c r="GO235" s="319"/>
      <c r="GP235" s="319"/>
      <c r="GQ235" s="319"/>
      <c r="GR235" s="319"/>
      <c r="GS235" s="319"/>
      <c r="GT235" s="319"/>
      <c r="GU235" s="319"/>
      <c r="GV235" s="319"/>
      <c r="GW235" s="319"/>
      <c r="GX235" s="319"/>
      <c r="GY235" s="319"/>
      <c r="GZ235" s="319"/>
      <c r="HA235" s="319"/>
      <c r="HB235" s="319"/>
      <c r="HC235" s="319"/>
      <c r="HD235" s="319"/>
      <c r="HE235" s="319"/>
      <c r="HF235" s="319"/>
      <c r="HG235" s="319"/>
      <c r="HH235" s="319"/>
      <c r="HI235" s="319"/>
      <c r="HJ235" s="319"/>
      <c r="HK235" s="319"/>
      <c r="HL235" s="319"/>
      <c r="HM235" s="319"/>
      <c r="HN235" s="319"/>
      <c r="HO235" s="319"/>
      <c r="HP235" s="319"/>
      <c r="HQ235" s="319"/>
      <c r="HR235" s="319"/>
      <c r="HS235" s="319"/>
      <c r="HT235" s="319"/>
      <c r="HU235" s="319"/>
      <c r="HV235" s="319"/>
      <c r="HW235" s="319"/>
      <c r="HX235" s="319"/>
      <c r="HY235" s="319"/>
      <c r="HZ235" s="319"/>
      <c r="IA235" s="319"/>
      <c r="IB235" s="319"/>
      <c r="IC235" s="319"/>
      <c r="ID235" s="319"/>
      <c r="IE235" s="319"/>
      <c r="IF235" s="319"/>
      <c r="IG235" s="318"/>
    </row>
    <row r="236" spans="1:241" ht="12.75" customHeight="1" x14ac:dyDescent="0.2">
      <c r="A236" s="370" t="s">
        <v>461</v>
      </c>
      <c r="B236" s="270">
        <v>2920</v>
      </c>
      <c r="C236" s="270">
        <v>2615</v>
      </c>
      <c r="D236" s="270">
        <v>1170</v>
      </c>
      <c r="E236" s="270">
        <v>1450</v>
      </c>
      <c r="F236" s="270">
        <v>845</v>
      </c>
      <c r="G236" s="270">
        <v>1765</v>
      </c>
      <c r="H236" s="270">
        <v>10</v>
      </c>
      <c r="I236" s="270">
        <v>2920</v>
      </c>
      <c r="J236" s="270">
        <v>0</v>
      </c>
      <c r="K236" s="270">
        <v>117675</v>
      </c>
      <c r="L236" s="270"/>
      <c r="M236" s="270">
        <v>0</v>
      </c>
      <c r="N236" s="270">
        <v>0</v>
      </c>
      <c r="O236" s="270">
        <v>0</v>
      </c>
      <c r="P236" s="270">
        <v>0</v>
      </c>
      <c r="Q236" s="270">
        <v>0</v>
      </c>
      <c r="R236" s="270">
        <v>0</v>
      </c>
      <c r="S236" s="270">
        <v>0</v>
      </c>
      <c r="T236" s="270">
        <v>0</v>
      </c>
      <c r="U236" s="270">
        <v>41.613744946710767</v>
      </c>
      <c r="V236" s="270">
        <v>25</v>
      </c>
      <c r="X236" s="270">
        <v>58.257242029482342</v>
      </c>
      <c r="Y236" s="270">
        <v>25</v>
      </c>
      <c r="Z236" s="270">
        <v>480</v>
      </c>
      <c r="AA236" s="270">
        <v>405</v>
      </c>
      <c r="AB236" s="270">
        <v>450</v>
      </c>
      <c r="AC236" s="270">
        <v>595</v>
      </c>
      <c r="AD236" s="270">
        <v>780</v>
      </c>
      <c r="AE236" s="270">
        <v>180</v>
      </c>
      <c r="AF236" s="270">
        <v>0</v>
      </c>
      <c r="AG236" s="270">
        <v>0</v>
      </c>
      <c r="AH236" s="270">
        <v>0</v>
      </c>
      <c r="AI236" s="270">
        <v>0</v>
      </c>
      <c r="AJ236" s="270">
        <v>0</v>
      </c>
      <c r="AK236" s="270">
        <v>0</v>
      </c>
      <c r="AL236" s="270">
        <v>0</v>
      </c>
      <c r="AM236" s="270">
        <v>0</v>
      </c>
      <c r="AN236" s="270">
        <v>0</v>
      </c>
      <c r="AO236" s="270">
        <v>0</v>
      </c>
      <c r="AP236" s="270">
        <v>0</v>
      </c>
      <c r="AQ236" s="270">
        <v>0</v>
      </c>
      <c r="AR236" s="270">
        <v>0</v>
      </c>
      <c r="AS236" s="270">
        <v>0</v>
      </c>
      <c r="AT236" s="270">
        <v>0</v>
      </c>
      <c r="AU236" s="270">
        <v>0</v>
      </c>
      <c r="AV236" s="270">
        <v>0</v>
      </c>
      <c r="AW236" s="270">
        <v>0</v>
      </c>
      <c r="AX236" s="270">
        <v>0</v>
      </c>
      <c r="AY236" s="270">
        <v>0</v>
      </c>
      <c r="AZ236" s="270">
        <v>0</v>
      </c>
      <c r="BA236" s="270">
        <v>0</v>
      </c>
      <c r="BB236" s="270">
        <v>2920</v>
      </c>
      <c r="BC236" s="270">
        <v>0</v>
      </c>
      <c r="BD236" s="270">
        <v>0</v>
      </c>
      <c r="BE236" s="270">
        <v>0</v>
      </c>
      <c r="BF236" s="270">
        <v>0</v>
      </c>
      <c r="BG236" s="270">
        <v>365</v>
      </c>
      <c r="BH236" s="270">
        <v>20</v>
      </c>
      <c r="BI236" s="270">
        <v>0</v>
      </c>
      <c r="BJ236" s="270">
        <v>0</v>
      </c>
      <c r="BK236" s="270">
        <v>0</v>
      </c>
      <c r="BL236" s="270">
        <v>0</v>
      </c>
      <c r="BM236" s="270">
        <v>0</v>
      </c>
      <c r="BN236" s="270">
        <v>0</v>
      </c>
      <c r="BO236" s="270">
        <v>0</v>
      </c>
      <c r="BP236" s="270">
        <v>0</v>
      </c>
      <c r="BQ236" s="270">
        <v>0</v>
      </c>
      <c r="BR236" s="270">
        <v>0</v>
      </c>
      <c r="BS236" s="270">
        <v>0</v>
      </c>
      <c r="BT236" s="270">
        <v>2235</v>
      </c>
      <c r="BU236" s="270">
        <v>0</v>
      </c>
      <c r="BV236" s="270"/>
      <c r="BW236" s="270" t="s">
        <v>1676</v>
      </c>
      <c r="BX236" s="270" t="s">
        <v>1676</v>
      </c>
      <c r="BY236" s="270">
        <v>10</v>
      </c>
      <c r="BZ236" s="270">
        <v>30</v>
      </c>
      <c r="CA236" s="270">
        <v>0</v>
      </c>
      <c r="CB236" s="270">
        <v>0</v>
      </c>
      <c r="CC236" s="270">
        <v>0</v>
      </c>
      <c r="CD236" s="270">
        <v>10</v>
      </c>
      <c r="CE236" s="270">
        <v>0</v>
      </c>
      <c r="CF236" s="270">
        <v>0</v>
      </c>
      <c r="CG236" s="270">
        <v>2565</v>
      </c>
      <c r="CH236" s="270">
        <v>0</v>
      </c>
      <c r="CI236" s="270">
        <v>0</v>
      </c>
      <c r="CJ236" s="270">
        <v>0</v>
      </c>
      <c r="CK236" s="270">
        <v>0</v>
      </c>
      <c r="CL236" s="270">
        <v>0</v>
      </c>
      <c r="CM236" s="270">
        <v>0</v>
      </c>
      <c r="CN236" s="270">
        <v>0</v>
      </c>
      <c r="CO236" s="270">
        <v>0</v>
      </c>
      <c r="CP236" s="270">
        <v>0</v>
      </c>
      <c r="CQ236" s="270">
        <v>0</v>
      </c>
      <c r="CR236" s="270">
        <v>0</v>
      </c>
      <c r="CS236" s="270">
        <v>0</v>
      </c>
      <c r="CT236" s="270">
        <v>0</v>
      </c>
      <c r="CU236" s="270">
        <v>0</v>
      </c>
      <c r="CV236" s="270">
        <v>0</v>
      </c>
      <c r="CW236" s="270">
        <v>0</v>
      </c>
      <c r="CX236" s="270">
        <v>0</v>
      </c>
      <c r="CY236" s="270">
        <v>0</v>
      </c>
      <c r="CZ236" s="270">
        <v>0</v>
      </c>
      <c r="DA236" s="270">
        <v>0</v>
      </c>
      <c r="DB236" s="270">
        <v>0</v>
      </c>
      <c r="DC236" s="270">
        <v>0</v>
      </c>
      <c r="DD236" s="270">
        <v>0</v>
      </c>
      <c r="DE236" s="270">
        <v>0</v>
      </c>
      <c r="DF236" s="270">
        <v>0</v>
      </c>
      <c r="DG236" s="270">
        <v>0</v>
      </c>
      <c r="DH236" s="270">
        <v>0</v>
      </c>
      <c r="DI236" s="270">
        <v>0</v>
      </c>
      <c r="DJ236" s="270">
        <v>0</v>
      </c>
      <c r="DK236" s="270">
        <v>0</v>
      </c>
      <c r="DL236" s="270">
        <v>0</v>
      </c>
      <c r="DM236" s="270">
        <v>840</v>
      </c>
      <c r="DN236" s="270">
        <v>660</v>
      </c>
      <c r="DO236" s="270">
        <v>0</v>
      </c>
      <c r="DP236" s="270">
        <v>0</v>
      </c>
      <c r="DQ236" s="270"/>
      <c r="DR236" s="270">
        <v>0</v>
      </c>
      <c r="DS236" s="270">
        <v>0</v>
      </c>
      <c r="DT236" s="270">
        <v>0</v>
      </c>
      <c r="DU236" s="270">
        <v>0</v>
      </c>
      <c r="DV236" s="270">
        <v>0</v>
      </c>
      <c r="DW236" s="270">
        <v>0</v>
      </c>
      <c r="DX236" s="270">
        <v>0</v>
      </c>
      <c r="DY236" s="270">
        <v>0</v>
      </c>
      <c r="DZ236" s="270">
        <v>0</v>
      </c>
      <c r="EA236" s="270">
        <v>0</v>
      </c>
      <c r="EB236" s="270">
        <v>0</v>
      </c>
      <c r="EC236" s="270">
        <v>0</v>
      </c>
      <c r="ED236" s="270">
        <v>0</v>
      </c>
      <c r="EE236" s="270">
        <v>0</v>
      </c>
      <c r="EF236" s="270">
        <v>0</v>
      </c>
      <c r="EG236" s="270">
        <v>0</v>
      </c>
      <c r="EH236" s="270">
        <v>0</v>
      </c>
      <c r="EI236" s="270">
        <v>0</v>
      </c>
      <c r="EJ236" s="270">
        <v>0</v>
      </c>
      <c r="EK236" s="270">
        <v>0</v>
      </c>
      <c r="EL236" s="270">
        <v>0</v>
      </c>
      <c r="EM236" s="270">
        <v>0</v>
      </c>
      <c r="EN236" s="270">
        <v>0</v>
      </c>
      <c r="EO236" s="270">
        <v>0</v>
      </c>
      <c r="EP236" s="270">
        <v>1130</v>
      </c>
      <c r="EQ236" s="270">
        <v>135</v>
      </c>
      <c r="ER236" s="270">
        <v>45</v>
      </c>
      <c r="ES236" s="270">
        <v>0</v>
      </c>
      <c r="ET236" s="270">
        <v>110</v>
      </c>
      <c r="EU236" s="270">
        <v>0</v>
      </c>
      <c r="EV236" s="270">
        <v>0</v>
      </c>
      <c r="EW236" s="270">
        <v>0</v>
      </c>
      <c r="EX236" s="270">
        <v>0</v>
      </c>
      <c r="EY236" s="270">
        <v>0</v>
      </c>
      <c r="EZ236" s="270">
        <v>0</v>
      </c>
      <c r="FA236" s="270">
        <v>0</v>
      </c>
      <c r="FB236" s="270">
        <v>0</v>
      </c>
      <c r="FC236" s="270">
        <v>0</v>
      </c>
      <c r="FD236" s="270">
        <v>0</v>
      </c>
      <c r="FE236" s="270">
        <v>0</v>
      </c>
      <c r="FF236" s="270">
        <v>0</v>
      </c>
      <c r="FG236" s="270">
        <v>0</v>
      </c>
      <c r="FH236" s="270">
        <v>0</v>
      </c>
      <c r="FI236" s="270">
        <v>0</v>
      </c>
      <c r="FJ236" s="270">
        <v>0</v>
      </c>
      <c r="FK236" s="270">
        <v>0</v>
      </c>
      <c r="FL236" s="351">
        <v>0</v>
      </c>
      <c r="FM236" s="323" t="s">
        <v>1676</v>
      </c>
      <c r="FN236" s="324">
        <v>0</v>
      </c>
      <c r="FO236" s="270"/>
      <c r="FP236" s="89"/>
      <c r="FQ236" s="270"/>
      <c r="FR236" s="319"/>
      <c r="FS236" s="319"/>
      <c r="FT236" s="319"/>
      <c r="FU236" s="319"/>
      <c r="FV236" s="319"/>
      <c r="FW236" s="319"/>
      <c r="FX236" s="319"/>
      <c r="FY236" s="319"/>
      <c r="FZ236" s="319"/>
      <c r="GA236" s="319"/>
      <c r="GB236" s="319"/>
      <c r="GC236" s="319"/>
      <c r="GD236" s="319"/>
      <c r="GE236" s="319"/>
      <c r="GF236" s="319"/>
      <c r="GG236" s="319"/>
      <c r="GH236" s="319"/>
      <c r="GI236" s="319"/>
      <c r="GJ236" s="319"/>
      <c r="GK236" s="319"/>
      <c r="GL236" s="319"/>
      <c r="GM236" s="319"/>
      <c r="GN236" s="319"/>
      <c r="GO236" s="319"/>
      <c r="GP236" s="319"/>
      <c r="GQ236" s="319"/>
      <c r="GR236" s="319"/>
      <c r="GS236" s="319"/>
      <c r="GT236" s="319"/>
      <c r="GU236" s="319"/>
      <c r="GV236" s="319"/>
      <c r="GW236" s="319"/>
      <c r="GX236" s="319"/>
      <c r="GY236" s="319"/>
      <c r="GZ236" s="319"/>
      <c r="HA236" s="319"/>
      <c r="HB236" s="319"/>
      <c r="HC236" s="319"/>
      <c r="HD236" s="319"/>
      <c r="HE236" s="319"/>
      <c r="HF236" s="319"/>
      <c r="HG236" s="319"/>
      <c r="HH236" s="319"/>
      <c r="HI236" s="319"/>
      <c r="HJ236" s="319"/>
      <c r="HK236" s="319"/>
      <c r="HL236" s="319"/>
      <c r="HM236" s="319"/>
      <c r="HN236" s="319"/>
      <c r="HO236" s="319"/>
      <c r="HP236" s="319"/>
      <c r="HQ236" s="319"/>
      <c r="HR236" s="319"/>
      <c r="HS236" s="319"/>
      <c r="HT236" s="319"/>
      <c r="HU236" s="319"/>
      <c r="HV236" s="319"/>
      <c r="HW236" s="319"/>
      <c r="HX236" s="319"/>
      <c r="HY236" s="319"/>
      <c r="HZ236" s="319"/>
      <c r="IA236" s="319"/>
      <c r="IB236" s="319"/>
      <c r="IC236" s="319"/>
      <c r="ID236" s="319"/>
      <c r="IE236" s="319"/>
      <c r="IF236" s="319"/>
      <c r="IG236" s="318"/>
    </row>
    <row r="237" spans="1:241" ht="12.75" customHeight="1" x14ac:dyDescent="0.2">
      <c r="A237" s="370" t="s">
        <v>384</v>
      </c>
      <c r="B237" s="270">
        <v>59810</v>
      </c>
      <c r="C237" s="270">
        <v>51615</v>
      </c>
      <c r="D237" s="270">
        <v>23015</v>
      </c>
      <c r="E237" s="270">
        <v>28600</v>
      </c>
      <c r="F237" s="270">
        <v>20690</v>
      </c>
      <c r="G237" s="270">
        <v>8370</v>
      </c>
      <c r="H237" s="270">
        <v>17685</v>
      </c>
      <c r="I237" s="270">
        <v>39505</v>
      </c>
      <c r="J237" s="270">
        <v>20305</v>
      </c>
      <c r="K237" s="270">
        <v>97580</v>
      </c>
      <c r="L237" s="270">
        <v>75.856399187404776</v>
      </c>
      <c r="M237" s="270">
        <v>6060</v>
      </c>
      <c r="N237" s="270">
        <v>2990</v>
      </c>
      <c r="O237" s="270">
        <v>1825</v>
      </c>
      <c r="P237" s="270">
        <v>3190</v>
      </c>
      <c r="Q237" s="270">
        <v>1130</v>
      </c>
      <c r="R237" s="270">
        <v>385</v>
      </c>
      <c r="S237" s="270">
        <v>165</v>
      </c>
      <c r="T237" s="270" t="s">
        <v>1676</v>
      </c>
      <c r="U237" s="270">
        <v>3.1043133120406834</v>
      </c>
      <c r="V237" s="270">
        <v>1</v>
      </c>
      <c r="W237" s="270">
        <v>44</v>
      </c>
      <c r="X237" s="270">
        <v>57.938579568108231</v>
      </c>
      <c r="Y237" s="270">
        <v>5220</v>
      </c>
      <c r="Z237" s="270">
        <v>5115</v>
      </c>
      <c r="AA237" s="270">
        <v>5665</v>
      </c>
      <c r="AB237" s="270">
        <v>8875</v>
      </c>
      <c r="AC237" s="270">
        <v>16220</v>
      </c>
      <c r="AD237" s="270">
        <v>15840</v>
      </c>
      <c r="AE237" s="270">
        <v>2760</v>
      </c>
      <c r="AF237" s="270">
        <v>695</v>
      </c>
      <c r="AG237" s="270">
        <v>495</v>
      </c>
      <c r="AH237" s="270">
        <v>2145</v>
      </c>
      <c r="AI237" s="270">
        <v>80</v>
      </c>
      <c r="AJ237" s="270">
        <v>710</v>
      </c>
      <c r="AK237" s="270">
        <v>995</v>
      </c>
      <c r="AL237" s="270">
        <v>2385</v>
      </c>
      <c r="AM237" s="270">
        <v>3955</v>
      </c>
      <c r="AN237" s="270">
        <v>465</v>
      </c>
      <c r="AO237" s="270" t="s">
        <v>1676</v>
      </c>
      <c r="AP237" s="270">
        <v>550</v>
      </c>
      <c r="AQ237" s="270">
        <v>2790</v>
      </c>
      <c r="AR237" s="270">
        <v>235</v>
      </c>
      <c r="AS237" s="270">
        <v>235</v>
      </c>
      <c r="AT237" s="270">
        <v>995</v>
      </c>
      <c r="AU237" s="270">
        <v>1265</v>
      </c>
      <c r="AV237" s="270">
        <v>1555</v>
      </c>
      <c r="AW237" s="270">
        <v>1355</v>
      </c>
      <c r="AX237" s="270">
        <v>5585</v>
      </c>
      <c r="AY237" s="270">
        <v>90</v>
      </c>
      <c r="AZ237" s="270">
        <v>2415</v>
      </c>
      <c r="BA237" s="270">
        <v>7260</v>
      </c>
      <c r="BB237" s="270">
        <v>23560</v>
      </c>
      <c r="BC237" s="270">
        <v>1185</v>
      </c>
      <c r="BD237" s="270">
        <v>8330</v>
      </c>
      <c r="BE237" s="270">
        <v>1250</v>
      </c>
      <c r="BF237" s="270">
        <v>1015</v>
      </c>
      <c r="BG237" s="270">
        <v>280</v>
      </c>
      <c r="BH237" s="270">
        <v>1160</v>
      </c>
      <c r="BI237" s="270">
        <v>2220</v>
      </c>
      <c r="BJ237" s="270">
        <v>60</v>
      </c>
      <c r="BK237" s="270">
        <v>2750</v>
      </c>
      <c r="BL237" s="270">
        <v>3195</v>
      </c>
      <c r="BM237" s="270">
        <v>6895</v>
      </c>
      <c r="BN237" s="270">
        <v>1005</v>
      </c>
      <c r="BO237" s="270">
        <v>4075</v>
      </c>
      <c r="BP237" s="270">
        <v>2815</v>
      </c>
      <c r="BQ237" s="270">
        <v>3490</v>
      </c>
      <c r="BR237" s="270">
        <v>620</v>
      </c>
      <c r="BS237" s="270">
        <v>85</v>
      </c>
      <c r="BT237" s="270">
        <v>5280</v>
      </c>
      <c r="BU237" s="270">
        <v>2935</v>
      </c>
      <c r="BV237" s="270"/>
      <c r="BW237" s="270">
        <v>2970</v>
      </c>
      <c r="BX237" s="270">
        <v>155</v>
      </c>
      <c r="BY237" s="270">
        <v>2095</v>
      </c>
      <c r="BZ237" s="270">
        <v>470</v>
      </c>
      <c r="CA237" s="270">
        <v>30</v>
      </c>
      <c r="CB237" s="270" t="s">
        <v>1676</v>
      </c>
      <c r="CC237" s="270">
        <v>0</v>
      </c>
      <c r="CD237" s="270">
        <v>875</v>
      </c>
      <c r="CE237" s="270">
        <v>75</v>
      </c>
      <c r="CF237" s="270">
        <v>100</v>
      </c>
      <c r="CG237" s="270">
        <v>47805</v>
      </c>
      <c r="CH237" s="270">
        <v>0</v>
      </c>
      <c r="CI237" s="270">
        <v>7235</v>
      </c>
      <c r="CJ237" s="270">
        <v>2600</v>
      </c>
      <c r="CK237" s="270">
        <v>3705</v>
      </c>
      <c r="CL237" s="270" t="s">
        <v>1676</v>
      </c>
      <c r="CM237" s="270">
        <v>2225</v>
      </c>
      <c r="CN237" s="270">
        <v>250</v>
      </c>
      <c r="CO237" s="270" t="s">
        <v>1676</v>
      </c>
      <c r="CP237" s="270">
        <v>0</v>
      </c>
      <c r="CQ237" s="270">
        <v>0</v>
      </c>
      <c r="CR237" s="270">
        <v>65</v>
      </c>
      <c r="CS237" s="270">
        <v>0</v>
      </c>
      <c r="CT237" s="270">
        <v>0</v>
      </c>
      <c r="CU237" s="270">
        <v>0</v>
      </c>
      <c r="CV237" s="270">
        <v>0</v>
      </c>
      <c r="CW237" s="270">
        <v>35</v>
      </c>
      <c r="CX237" s="270">
        <v>0</v>
      </c>
      <c r="CY237" s="270">
        <v>0</v>
      </c>
      <c r="CZ237" s="270" t="s">
        <v>1676</v>
      </c>
      <c r="DA237" s="270">
        <v>280</v>
      </c>
      <c r="DB237" s="270">
        <v>0</v>
      </c>
      <c r="DC237" s="270">
        <v>21505</v>
      </c>
      <c r="DD237" s="270">
        <v>0</v>
      </c>
      <c r="DE237" s="270">
        <v>90</v>
      </c>
      <c r="DF237" s="270">
        <v>2790</v>
      </c>
      <c r="DG237" s="270">
        <v>0</v>
      </c>
      <c r="DH237" s="270">
        <v>0</v>
      </c>
      <c r="DI237" s="270">
        <v>0</v>
      </c>
      <c r="DJ237" s="270">
        <v>0</v>
      </c>
      <c r="DK237" s="270">
        <v>0</v>
      </c>
      <c r="DL237" s="270">
        <v>0</v>
      </c>
      <c r="DM237" s="270">
        <v>0</v>
      </c>
      <c r="DN237" s="270">
        <v>0</v>
      </c>
      <c r="DO237" s="270">
        <v>375</v>
      </c>
      <c r="DP237" s="270">
        <v>0</v>
      </c>
      <c r="DQ237" s="270"/>
      <c r="DR237" s="270">
        <v>0</v>
      </c>
      <c r="DS237" s="270">
        <v>180</v>
      </c>
      <c r="DT237" s="270">
        <v>1525</v>
      </c>
      <c r="DU237" s="270">
        <v>0</v>
      </c>
      <c r="DV237" s="270">
        <v>0</v>
      </c>
      <c r="DW237" s="270">
        <v>0</v>
      </c>
      <c r="DX237" s="270">
        <v>160</v>
      </c>
      <c r="DY237" s="270">
        <v>75</v>
      </c>
      <c r="DZ237" s="270">
        <v>0</v>
      </c>
      <c r="EA237" s="270">
        <v>450</v>
      </c>
      <c r="EB237" s="270">
        <v>0</v>
      </c>
      <c r="EC237" s="270">
        <v>285</v>
      </c>
      <c r="ED237" s="270">
        <v>4405</v>
      </c>
      <c r="EE237" s="270">
        <v>0</v>
      </c>
      <c r="EF237" s="270">
        <v>170</v>
      </c>
      <c r="EG237" s="270">
        <v>0</v>
      </c>
      <c r="EH237" s="270">
        <v>0</v>
      </c>
      <c r="EI237" s="270">
        <v>0</v>
      </c>
      <c r="EJ237" s="270">
        <v>2510</v>
      </c>
      <c r="EK237" s="270">
        <v>2235</v>
      </c>
      <c r="EL237" s="270">
        <v>580</v>
      </c>
      <c r="EM237" s="270">
        <v>1245</v>
      </c>
      <c r="EN237" s="270">
        <v>690</v>
      </c>
      <c r="EO237" s="270">
        <v>0</v>
      </c>
      <c r="EP237" s="270">
        <v>0</v>
      </c>
      <c r="EQ237" s="270">
        <v>0</v>
      </c>
      <c r="ER237" s="270">
        <v>0</v>
      </c>
      <c r="ES237" s="270">
        <v>0</v>
      </c>
      <c r="ET237" s="270">
        <v>0</v>
      </c>
      <c r="EU237" s="270">
        <v>2720</v>
      </c>
      <c r="EV237" s="270">
        <v>1130</v>
      </c>
      <c r="EW237" s="270">
        <v>0</v>
      </c>
      <c r="EX237" s="270">
        <v>0</v>
      </c>
      <c r="EY237" s="270">
        <v>0</v>
      </c>
      <c r="EZ237" s="270" t="s">
        <v>1676</v>
      </c>
      <c r="FA237" s="270">
        <v>0</v>
      </c>
      <c r="FB237" s="270">
        <v>0</v>
      </c>
      <c r="FC237" s="270">
        <v>0</v>
      </c>
      <c r="FD237" s="270">
        <v>0</v>
      </c>
      <c r="FE237" s="270">
        <v>0</v>
      </c>
      <c r="FF237" s="270">
        <v>0</v>
      </c>
      <c r="FG237" s="270">
        <v>0</v>
      </c>
      <c r="FH237" s="270">
        <v>0</v>
      </c>
      <c r="FI237" s="270">
        <v>0</v>
      </c>
      <c r="FJ237" s="270">
        <v>285</v>
      </c>
      <c r="FK237" s="270" t="s">
        <v>1676</v>
      </c>
      <c r="FL237" s="351">
        <v>36250</v>
      </c>
      <c r="FM237" s="323">
        <v>4870</v>
      </c>
      <c r="FN237" s="324">
        <v>15750</v>
      </c>
      <c r="FO237" s="270"/>
      <c r="FP237" s="89"/>
      <c r="FQ237" s="270"/>
      <c r="FR237" s="319"/>
      <c r="FS237" s="319"/>
      <c r="FT237" s="319"/>
      <c r="FU237" s="319"/>
      <c r="FV237" s="319"/>
      <c r="FW237" s="319"/>
      <c r="FX237" s="319"/>
      <c r="FY237" s="319"/>
      <c r="FZ237" s="319"/>
      <c r="GA237" s="319"/>
      <c r="GB237" s="319"/>
      <c r="GC237" s="319"/>
      <c r="GD237" s="319"/>
      <c r="GE237" s="319"/>
      <c r="GF237" s="319"/>
      <c r="GG237" s="319"/>
      <c r="GH237" s="319"/>
      <c r="GI237" s="319"/>
      <c r="GJ237" s="319"/>
      <c r="GK237" s="319"/>
      <c r="GL237" s="319"/>
      <c r="GM237" s="319"/>
      <c r="GN237" s="319"/>
      <c r="GO237" s="319"/>
      <c r="GP237" s="319"/>
      <c r="GQ237" s="319"/>
      <c r="GR237" s="319"/>
      <c r="GS237" s="319"/>
      <c r="GT237" s="319"/>
      <c r="GU237" s="319"/>
      <c r="GV237" s="319"/>
      <c r="GW237" s="319"/>
      <c r="GX237" s="319"/>
      <c r="GY237" s="319"/>
      <c r="GZ237" s="319"/>
      <c r="HA237" s="319"/>
      <c r="HB237" s="319"/>
      <c r="HC237" s="319"/>
      <c r="HD237" s="319"/>
      <c r="HE237" s="319"/>
      <c r="HF237" s="319"/>
      <c r="HG237" s="319"/>
      <c r="HH237" s="319"/>
      <c r="HI237" s="319"/>
      <c r="HJ237" s="319"/>
      <c r="HK237" s="319"/>
      <c r="HL237" s="319"/>
      <c r="HM237" s="319"/>
      <c r="HN237" s="319"/>
      <c r="HO237" s="319"/>
      <c r="HP237" s="319"/>
      <c r="HQ237" s="319"/>
      <c r="HR237" s="319"/>
      <c r="HS237" s="319"/>
      <c r="HT237" s="319"/>
      <c r="HU237" s="319"/>
      <c r="HV237" s="319"/>
      <c r="HW237" s="319"/>
      <c r="HX237" s="319"/>
      <c r="HY237" s="319"/>
      <c r="HZ237" s="319"/>
      <c r="IA237" s="319"/>
      <c r="IB237" s="319"/>
      <c r="IC237" s="319"/>
      <c r="ID237" s="319"/>
      <c r="IE237" s="319"/>
      <c r="IF237" s="319"/>
      <c r="IG237" s="318"/>
    </row>
    <row r="238" spans="1:241" ht="12.75" customHeight="1" x14ac:dyDescent="0.2">
      <c r="A238" s="370" t="s">
        <v>581</v>
      </c>
      <c r="B238" s="270">
        <v>124880</v>
      </c>
      <c r="C238" s="270">
        <v>113005</v>
      </c>
      <c r="D238" s="270">
        <v>51335</v>
      </c>
      <c r="E238" s="270">
        <v>61670</v>
      </c>
      <c r="F238" s="270">
        <v>41650</v>
      </c>
      <c r="G238" s="270">
        <v>24835</v>
      </c>
      <c r="H238" s="270">
        <v>36335</v>
      </c>
      <c r="I238" s="270">
        <v>70910</v>
      </c>
      <c r="J238" s="270">
        <v>53970</v>
      </c>
      <c r="K238" s="270">
        <v>260270</v>
      </c>
      <c r="L238" s="270">
        <v>65.617823035323894</v>
      </c>
      <c r="M238" s="270">
        <v>17140</v>
      </c>
      <c r="N238" s="270">
        <v>6535</v>
      </c>
      <c r="O238" s="270">
        <v>2770</v>
      </c>
      <c r="P238" s="270">
        <v>4895</v>
      </c>
      <c r="Q238" s="270">
        <v>2020</v>
      </c>
      <c r="R238" s="270">
        <v>990</v>
      </c>
      <c r="S238" s="270">
        <v>360</v>
      </c>
      <c r="T238" s="270">
        <v>50</v>
      </c>
      <c r="U238" s="270">
        <v>4.4047607107634184</v>
      </c>
      <c r="V238" s="270">
        <v>2</v>
      </c>
      <c r="W238" s="270">
        <v>30</v>
      </c>
      <c r="X238" s="270">
        <v>57.145292530274538</v>
      </c>
      <c r="Y238" s="270">
        <v>9860</v>
      </c>
      <c r="Z238" s="270">
        <v>11525</v>
      </c>
      <c r="AA238" s="270">
        <v>12905</v>
      </c>
      <c r="AB238" s="270">
        <v>20475</v>
      </c>
      <c r="AC238" s="270">
        <v>33565</v>
      </c>
      <c r="AD238" s="270">
        <v>31650</v>
      </c>
      <c r="AE238" s="270">
        <v>4645</v>
      </c>
      <c r="AF238" s="270">
        <v>1445</v>
      </c>
      <c r="AG238" s="270">
        <v>695</v>
      </c>
      <c r="AH238" s="270">
        <v>7910</v>
      </c>
      <c r="AI238" s="270">
        <v>300</v>
      </c>
      <c r="AJ238" s="270">
        <v>1815</v>
      </c>
      <c r="AK238" s="270">
        <v>1880</v>
      </c>
      <c r="AL238" s="270">
        <v>7385</v>
      </c>
      <c r="AM238" s="270">
        <v>9655</v>
      </c>
      <c r="AN238" s="270">
        <v>1080</v>
      </c>
      <c r="AO238" s="270">
        <v>2360</v>
      </c>
      <c r="AP238" s="270">
        <v>400</v>
      </c>
      <c r="AQ238" s="270">
        <v>8080</v>
      </c>
      <c r="AR238" s="270">
        <v>395</v>
      </c>
      <c r="AS238" s="270">
        <v>350</v>
      </c>
      <c r="AT238" s="270">
        <v>2975</v>
      </c>
      <c r="AU238" s="270">
        <v>3940</v>
      </c>
      <c r="AV238" s="270">
        <v>1035</v>
      </c>
      <c r="AW238" s="270">
        <v>2095</v>
      </c>
      <c r="AX238" s="270">
        <v>12070</v>
      </c>
      <c r="AY238" s="270">
        <v>80</v>
      </c>
      <c r="AZ238" s="270">
        <v>4270</v>
      </c>
      <c r="BA238" s="270">
        <v>13835</v>
      </c>
      <c r="BB238" s="270">
        <v>40830</v>
      </c>
      <c r="BC238" s="270">
        <v>2965</v>
      </c>
      <c r="BD238" s="270">
        <v>13880</v>
      </c>
      <c r="BE238" s="270">
        <v>2680</v>
      </c>
      <c r="BF238" s="270">
        <v>1495</v>
      </c>
      <c r="BG238" s="270">
        <v>525</v>
      </c>
      <c r="BH238" s="270">
        <v>1350</v>
      </c>
      <c r="BI238" s="270">
        <v>8095</v>
      </c>
      <c r="BJ238" s="270">
        <v>385</v>
      </c>
      <c r="BK238" s="270">
        <v>6375</v>
      </c>
      <c r="BL238" s="270">
        <v>7565</v>
      </c>
      <c r="BM238" s="270">
        <v>18330</v>
      </c>
      <c r="BN238" s="270">
        <v>1555</v>
      </c>
      <c r="BO238" s="270">
        <v>7100</v>
      </c>
      <c r="BP238" s="270">
        <v>6915</v>
      </c>
      <c r="BQ238" s="270">
        <v>7825</v>
      </c>
      <c r="BR238" s="270">
        <v>1340</v>
      </c>
      <c r="BS238" s="270">
        <v>160</v>
      </c>
      <c r="BT238" s="270">
        <v>12340</v>
      </c>
      <c r="BU238" s="270">
        <v>4860</v>
      </c>
      <c r="BV238" s="270"/>
      <c r="BW238" s="270">
        <v>7265</v>
      </c>
      <c r="BX238" s="270">
        <v>325</v>
      </c>
      <c r="BY238" s="270">
        <v>3595</v>
      </c>
      <c r="BZ238" s="270">
        <v>680</v>
      </c>
      <c r="CA238" s="270">
        <v>120</v>
      </c>
      <c r="CB238" s="270" t="s">
        <v>1676</v>
      </c>
      <c r="CC238" s="270">
        <v>0</v>
      </c>
      <c r="CD238" s="270">
        <v>1715</v>
      </c>
      <c r="CE238" s="270">
        <v>70</v>
      </c>
      <c r="CF238" s="270">
        <v>245</v>
      </c>
      <c r="CG238" s="270">
        <v>106250</v>
      </c>
      <c r="CH238" s="270">
        <v>0</v>
      </c>
      <c r="CI238" s="270">
        <v>19365</v>
      </c>
      <c r="CJ238" s="270">
        <v>9250</v>
      </c>
      <c r="CK238" s="270">
        <v>5395</v>
      </c>
      <c r="CL238" s="270">
        <v>1835</v>
      </c>
      <c r="CM238" s="270">
        <v>8275</v>
      </c>
      <c r="CN238" s="270">
        <v>2085</v>
      </c>
      <c r="CO238" s="270">
        <v>0</v>
      </c>
      <c r="CP238" s="270">
        <v>0</v>
      </c>
      <c r="CQ238" s="270">
        <v>0</v>
      </c>
      <c r="CR238" s="270">
        <v>0</v>
      </c>
      <c r="CS238" s="270">
        <v>0</v>
      </c>
      <c r="CT238" s="270">
        <v>0</v>
      </c>
      <c r="CU238" s="270">
        <v>0</v>
      </c>
      <c r="CV238" s="270">
        <v>0</v>
      </c>
      <c r="CW238" s="270">
        <v>100</v>
      </c>
      <c r="CX238" s="270">
        <v>0</v>
      </c>
      <c r="CY238" s="270">
        <v>0</v>
      </c>
      <c r="CZ238" s="270">
        <v>385</v>
      </c>
      <c r="DA238" s="270">
        <v>1500</v>
      </c>
      <c r="DB238" s="270">
        <v>0</v>
      </c>
      <c r="DC238" s="270">
        <v>26205</v>
      </c>
      <c r="DD238" s="270">
        <v>5400</v>
      </c>
      <c r="DE238" s="270">
        <v>0</v>
      </c>
      <c r="DF238" s="270">
        <v>3405</v>
      </c>
      <c r="DG238" s="270">
        <v>0</v>
      </c>
      <c r="DH238" s="270">
        <v>0</v>
      </c>
      <c r="DI238" s="270">
        <v>0</v>
      </c>
      <c r="DJ238" s="270">
        <v>0</v>
      </c>
      <c r="DK238" s="270">
        <v>0</v>
      </c>
      <c r="DL238" s="270">
        <v>80</v>
      </c>
      <c r="DM238" s="270">
        <v>55</v>
      </c>
      <c r="DN238" s="270">
        <v>0</v>
      </c>
      <c r="DO238" s="270">
        <v>3940</v>
      </c>
      <c r="DP238" s="270">
        <v>0</v>
      </c>
      <c r="DQ238" s="270"/>
      <c r="DR238" s="270">
        <v>0</v>
      </c>
      <c r="DS238" s="270">
        <v>10</v>
      </c>
      <c r="DT238" s="270">
        <v>3105</v>
      </c>
      <c r="DU238" s="270">
        <v>0</v>
      </c>
      <c r="DV238" s="270">
        <v>0</v>
      </c>
      <c r="DW238" s="270">
        <v>0</v>
      </c>
      <c r="DX238" s="270">
        <v>0</v>
      </c>
      <c r="DY238" s="270">
        <v>6370</v>
      </c>
      <c r="DZ238" s="270">
        <v>0</v>
      </c>
      <c r="EA238" s="270">
        <v>80</v>
      </c>
      <c r="EB238" s="270">
        <v>0</v>
      </c>
      <c r="EC238" s="270">
        <v>1435</v>
      </c>
      <c r="ED238" s="270">
        <v>8250</v>
      </c>
      <c r="EE238" s="270">
        <v>0</v>
      </c>
      <c r="EF238" s="270">
        <v>7575</v>
      </c>
      <c r="EG238" s="270">
        <v>0</v>
      </c>
      <c r="EH238" s="270">
        <v>0</v>
      </c>
      <c r="EI238" s="270">
        <v>0</v>
      </c>
      <c r="EJ238" s="270">
        <v>185</v>
      </c>
      <c r="EK238" s="270">
        <v>10425</v>
      </c>
      <c r="EL238" s="270">
        <v>175</v>
      </c>
      <c r="EM238" s="270">
        <v>0</v>
      </c>
      <c r="EN238" s="270">
        <v>0</v>
      </c>
      <c r="EO238" s="270">
        <v>0</v>
      </c>
      <c r="EP238" s="270">
        <v>0</v>
      </c>
      <c r="EQ238" s="270">
        <v>0</v>
      </c>
      <c r="ER238" s="270">
        <v>0</v>
      </c>
      <c r="ES238" s="270">
        <v>0</v>
      </c>
      <c r="ET238" s="270">
        <v>0</v>
      </c>
      <c r="EU238" s="270">
        <v>0</v>
      </c>
      <c r="EV238" s="270">
        <v>0</v>
      </c>
      <c r="EW238" s="270">
        <v>0</v>
      </c>
      <c r="EX238" s="270">
        <v>0</v>
      </c>
      <c r="EY238" s="270">
        <v>0</v>
      </c>
      <c r="EZ238" s="270">
        <v>0</v>
      </c>
      <c r="FA238" s="270">
        <v>0</v>
      </c>
      <c r="FB238" s="270">
        <v>0</v>
      </c>
      <c r="FC238" s="270">
        <v>0</v>
      </c>
      <c r="FD238" s="270">
        <v>0</v>
      </c>
      <c r="FE238" s="270">
        <v>0</v>
      </c>
      <c r="FF238" s="270">
        <v>0</v>
      </c>
      <c r="FG238" s="270">
        <v>0</v>
      </c>
      <c r="FH238" s="270">
        <v>0</v>
      </c>
      <c r="FI238" s="270">
        <v>0</v>
      </c>
      <c r="FJ238" s="270">
        <v>0</v>
      </c>
      <c r="FK238" s="270">
        <v>0</v>
      </c>
      <c r="FL238" s="351">
        <v>84050</v>
      </c>
      <c r="FM238" s="323">
        <v>10185</v>
      </c>
      <c r="FN238" s="324">
        <v>34765</v>
      </c>
      <c r="FO238" s="270"/>
      <c r="FP238" s="89"/>
      <c r="FQ238" s="270"/>
      <c r="FR238" s="319"/>
      <c r="FS238" s="319"/>
      <c r="FT238" s="319"/>
      <c r="FU238" s="319"/>
      <c r="FV238" s="319"/>
      <c r="FW238" s="319"/>
      <c r="FX238" s="319"/>
      <c r="FY238" s="319"/>
      <c r="FZ238" s="319"/>
      <c r="GA238" s="319"/>
      <c r="GB238" s="319"/>
      <c r="GC238" s="319"/>
      <c r="GD238" s="319"/>
      <c r="GE238" s="319"/>
      <c r="GF238" s="319"/>
      <c r="GG238" s="319"/>
      <c r="GH238" s="319"/>
      <c r="GI238" s="319"/>
      <c r="GJ238" s="319"/>
      <c r="GK238" s="319"/>
      <c r="GL238" s="319"/>
      <c r="GM238" s="319"/>
      <c r="GN238" s="319"/>
      <c r="GO238" s="319"/>
      <c r="GP238" s="319"/>
      <c r="GQ238" s="319"/>
      <c r="GR238" s="319"/>
      <c r="GS238" s="319"/>
      <c r="GT238" s="319"/>
      <c r="GU238" s="319"/>
      <c r="GV238" s="319"/>
      <c r="GW238" s="319"/>
      <c r="GX238" s="319"/>
      <c r="GY238" s="319"/>
      <c r="GZ238" s="319"/>
      <c r="HA238" s="319"/>
      <c r="HB238" s="319"/>
      <c r="HC238" s="319"/>
      <c r="HD238" s="319"/>
      <c r="HE238" s="319"/>
      <c r="HF238" s="319"/>
      <c r="HG238" s="319"/>
      <c r="HH238" s="319"/>
      <c r="HI238" s="319"/>
      <c r="HJ238" s="319"/>
      <c r="HK238" s="319"/>
      <c r="HL238" s="319"/>
      <c r="HM238" s="319"/>
      <c r="HN238" s="319"/>
      <c r="HO238" s="319"/>
      <c r="HP238" s="319"/>
      <c r="HQ238" s="319"/>
      <c r="HR238" s="319"/>
      <c r="HS238" s="319"/>
      <c r="HT238" s="319"/>
      <c r="HU238" s="319"/>
      <c r="HV238" s="319"/>
      <c r="HW238" s="319"/>
      <c r="HX238" s="319"/>
      <c r="HY238" s="319"/>
      <c r="HZ238" s="319"/>
      <c r="IA238" s="319"/>
      <c r="IB238" s="319"/>
      <c r="IC238" s="319"/>
      <c r="ID238" s="319"/>
      <c r="IE238" s="319"/>
      <c r="IF238" s="319"/>
      <c r="IG238" s="318"/>
    </row>
    <row r="239" spans="1:241" s="272" customFormat="1" ht="12.75" customHeight="1" x14ac:dyDescent="0.2">
      <c r="A239" s="370" t="s">
        <v>238</v>
      </c>
      <c r="B239" s="270">
        <v>3400</v>
      </c>
      <c r="C239" s="270">
        <v>2305</v>
      </c>
      <c r="D239" s="270">
        <v>1315</v>
      </c>
      <c r="E239" s="270">
        <v>990</v>
      </c>
      <c r="F239" s="270">
        <v>1880</v>
      </c>
      <c r="G239" s="270">
        <v>365</v>
      </c>
      <c r="H239" s="270">
        <v>50</v>
      </c>
      <c r="I239" s="270">
        <v>3400</v>
      </c>
      <c r="J239" s="270">
        <v>0</v>
      </c>
      <c r="K239" s="270">
        <v>226720</v>
      </c>
      <c r="L239" s="270" t="s">
        <v>1676</v>
      </c>
      <c r="M239" s="270" t="s">
        <v>1676</v>
      </c>
      <c r="N239" s="270" t="s">
        <v>1676</v>
      </c>
      <c r="O239" s="270">
        <v>0</v>
      </c>
      <c r="P239" s="270">
        <v>0</v>
      </c>
      <c r="Q239" s="270">
        <v>0</v>
      </c>
      <c r="R239" s="270">
        <v>0</v>
      </c>
      <c r="S239" s="270">
        <v>0</v>
      </c>
      <c r="T239" s="270">
        <v>0</v>
      </c>
      <c r="U239" s="270">
        <v>103.90959252971138</v>
      </c>
      <c r="V239" s="270">
        <v>35</v>
      </c>
      <c r="W239" s="270" t="s">
        <v>1676</v>
      </c>
      <c r="X239" s="270">
        <v>45.036829699469649</v>
      </c>
      <c r="Y239" s="270">
        <v>40</v>
      </c>
      <c r="Z239" s="270">
        <v>775</v>
      </c>
      <c r="AA239" s="270">
        <v>960</v>
      </c>
      <c r="AB239" s="270">
        <v>865</v>
      </c>
      <c r="AC239" s="270">
        <v>455</v>
      </c>
      <c r="AD239" s="270">
        <v>280</v>
      </c>
      <c r="AE239" s="270">
        <v>25</v>
      </c>
      <c r="AF239" s="270">
        <v>0</v>
      </c>
      <c r="AG239" s="270">
        <v>0</v>
      </c>
      <c r="AH239" s="270">
        <v>0</v>
      </c>
      <c r="AI239" s="270">
        <v>0</v>
      </c>
      <c r="AJ239" s="270">
        <v>0</v>
      </c>
      <c r="AK239" s="270">
        <v>0</v>
      </c>
      <c r="AL239" s="270">
        <v>0</v>
      </c>
      <c r="AM239" s="270">
        <v>0</v>
      </c>
      <c r="AN239" s="270">
        <v>0</v>
      </c>
      <c r="AO239" s="270">
        <v>0</v>
      </c>
      <c r="AP239" s="270">
        <v>0</v>
      </c>
      <c r="AQ239" s="270">
        <v>0</v>
      </c>
      <c r="AR239" s="270">
        <v>0</v>
      </c>
      <c r="AS239" s="270">
        <v>0</v>
      </c>
      <c r="AT239" s="270">
        <v>0</v>
      </c>
      <c r="AU239" s="270">
        <v>0</v>
      </c>
      <c r="AV239" s="270">
        <v>0</v>
      </c>
      <c r="AW239" s="270">
        <v>0</v>
      </c>
      <c r="AX239" s="270">
        <v>0</v>
      </c>
      <c r="AY239" s="270">
        <v>0</v>
      </c>
      <c r="AZ239" s="270">
        <v>0</v>
      </c>
      <c r="BA239" s="270">
        <v>0</v>
      </c>
      <c r="BB239" s="270">
        <v>3400</v>
      </c>
      <c r="BC239" s="270">
        <v>0</v>
      </c>
      <c r="BD239" s="270" t="s">
        <v>1676</v>
      </c>
      <c r="BE239" s="270">
        <v>0</v>
      </c>
      <c r="BF239" s="270" t="s">
        <v>1676</v>
      </c>
      <c r="BG239" s="270">
        <v>1580</v>
      </c>
      <c r="BH239" s="270">
        <v>130</v>
      </c>
      <c r="BI239" s="270">
        <v>0</v>
      </c>
      <c r="BJ239" s="270">
        <v>0</v>
      </c>
      <c r="BK239" s="270">
        <v>30</v>
      </c>
      <c r="BL239" s="270">
        <v>0</v>
      </c>
      <c r="BM239" s="270">
        <v>0</v>
      </c>
      <c r="BN239" s="270">
        <v>0</v>
      </c>
      <c r="BO239" s="270" t="s">
        <v>1676</v>
      </c>
      <c r="BP239" s="270">
        <v>0</v>
      </c>
      <c r="BQ239" s="270" t="s">
        <v>1676</v>
      </c>
      <c r="BR239" s="270">
        <v>0</v>
      </c>
      <c r="BS239" s="270" t="s">
        <v>1676</v>
      </c>
      <c r="BT239" s="270">
        <v>475</v>
      </c>
      <c r="BU239" s="270">
        <v>55</v>
      </c>
      <c r="BV239" s="270"/>
      <c r="BW239" s="270">
        <v>20</v>
      </c>
      <c r="BX239" s="270">
        <v>0</v>
      </c>
      <c r="BY239" s="270" t="s">
        <v>1676</v>
      </c>
      <c r="BZ239" s="270" t="s">
        <v>1676</v>
      </c>
      <c r="CA239" s="270">
        <v>0</v>
      </c>
      <c r="CB239" s="270">
        <v>0</v>
      </c>
      <c r="CC239" s="270">
        <v>0</v>
      </c>
      <c r="CD239" s="270">
        <v>0</v>
      </c>
      <c r="CE239" s="270">
        <v>0</v>
      </c>
      <c r="CF239" s="270">
        <v>0</v>
      </c>
      <c r="CG239" s="270">
        <v>2300</v>
      </c>
      <c r="CH239" s="270">
        <v>65</v>
      </c>
      <c r="CI239" s="270">
        <v>0</v>
      </c>
      <c r="CJ239" s="270">
        <v>0</v>
      </c>
      <c r="CK239" s="270">
        <v>0</v>
      </c>
      <c r="CL239" s="270">
        <v>0</v>
      </c>
      <c r="CM239" s="270">
        <v>0</v>
      </c>
      <c r="CN239" s="270">
        <v>0</v>
      </c>
      <c r="CO239" s="270">
        <v>0</v>
      </c>
      <c r="CP239" s="270">
        <v>0</v>
      </c>
      <c r="CQ239" s="270">
        <v>0</v>
      </c>
      <c r="CR239" s="270">
        <v>0</v>
      </c>
      <c r="CS239" s="270">
        <v>0</v>
      </c>
      <c r="CT239" s="270">
        <v>0</v>
      </c>
      <c r="CU239" s="270">
        <v>0</v>
      </c>
      <c r="CV239" s="270">
        <v>0</v>
      </c>
      <c r="CW239" s="270">
        <v>0</v>
      </c>
      <c r="CX239" s="270">
        <v>0</v>
      </c>
      <c r="CY239" s="270">
        <v>0</v>
      </c>
      <c r="CZ239" s="270">
        <v>0</v>
      </c>
      <c r="DA239" s="270">
        <v>0</v>
      </c>
      <c r="DB239" s="270">
        <v>0</v>
      </c>
      <c r="DC239" s="270">
        <v>0</v>
      </c>
      <c r="DD239" s="270">
        <v>0</v>
      </c>
      <c r="DE239" s="270">
        <v>0</v>
      </c>
      <c r="DF239" s="270">
        <v>0</v>
      </c>
      <c r="DG239" s="270">
        <v>0</v>
      </c>
      <c r="DH239" s="270">
        <v>0</v>
      </c>
      <c r="DI239" s="270">
        <v>0</v>
      </c>
      <c r="DJ239" s="270">
        <v>0</v>
      </c>
      <c r="DK239" s="270">
        <v>0</v>
      </c>
      <c r="DL239" s="270">
        <v>0</v>
      </c>
      <c r="DM239" s="270">
        <v>140</v>
      </c>
      <c r="DN239" s="270">
        <v>0</v>
      </c>
      <c r="DO239" s="270">
        <v>0</v>
      </c>
      <c r="DP239" s="270">
        <v>0</v>
      </c>
      <c r="DQ239" s="270"/>
      <c r="DR239" s="270">
        <v>0</v>
      </c>
      <c r="DS239" s="270">
        <v>0</v>
      </c>
      <c r="DT239" s="270">
        <v>0</v>
      </c>
      <c r="DU239" s="270">
        <v>0</v>
      </c>
      <c r="DV239" s="270">
        <v>0</v>
      </c>
      <c r="DW239" s="270">
        <v>0</v>
      </c>
      <c r="DX239" s="270">
        <v>0</v>
      </c>
      <c r="DY239" s="270">
        <v>0</v>
      </c>
      <c r="DZ239" s="270">
        <v>0</v>
      </c>
      <c r="EA239" s="270">
        <v>0</v>
      </c>
      <c r="EB239" s="270">
        <v>0</v>
      </c>
      <c r="EC239" s="270">
        <v>0</v>
      </c>
      <c r="ED239" s="270">
        <v>0</v>
      </c>
      <c r="EE239" s="270">
        <v>0</v>
      </c>
      <c r="EF239" s="270">
        <v>0</v>
      </c>
      <c r="EG239" s="270">
        <v>0</v>
      </c>
      <c r="EH239" s="270">
        <v>0</v>
      </c>
      <c r="EI239" s="270">
        <v>0</v>
      </c>
      <c r="EJ239" s="270">
        <v>0</v>
      </c>
      <c r="EK239" s="270">
        <v>0</v>
      </c>
      <c r="EL239" s="270">
        <v>0</v>
      </c>
      <c r="EM239" s="270">
        <v>0</v>
      </c>
      <c r="EN239" s="270">
        <v>0</v>
      </c>
      <c r="EO239" s="270">
        <v>125</v>
      </c>
      <c r="EP239" s="270">
        <v>2475</v>
      </c>
      <c r="EQ239" s="270">
        <v>60</v>
      </c>
      <c r="ER239" s="270">
        <v>45</v>
      </c>
      <c r="ES239" s="270">
        <v>0</v>
      </c>
      <c r="ET239" s="270">
        <v>490</v>
      </c>
      <c r="EU239" s="270">
        <v>0</v>
      </c>
      <c r="EV239" s="270">
        <v>0</v>
      </c>
      <c r="EW239" s="270">
        <v>0</v>
      </c>
      <c r="EX239" s="270">
        <v>0</v>
      </c>
      <c r="EY239" s="270">
        <v>0</v>
      </c>
      <c r="EZ239" s="270">
        <v>0</v>
      </c>
      <c r="FA239" s="270">
        <v>0</v>
      </c>
      <c r="FB239" s="270">
        <v>0</v>
      </c>
      <c r="FC239" s="270">
        <v>0</v>
      </c>
      <c r="FD239" s="270">
        <v>0</v>
      </c>
      <c r="FE239" s="270">
        <v>0</v>
      </c>
      <c r="FF239" s="270">
        <v>0</v>
      </c>
      <c r="FG239" s="270">
        <v>0</v>
      </c>
      <c r="FH239" s="270">
        <v>0</v>
      </c>
      <c r="FI239" s="270">
        <v>0</v>
      </c>
      <c r="FJ239" s="270">
        <v>0</v>
      </c>
      <c r="FK239" s="270">
        <v>0</v>
      </c>
      <c r="FL239" s="351">
        <v>0</v>
      </c>
      <c r="FM239" s="323" t="s">
        <v>1676</v>
      </c>
      <c r="FN239" s="324" t="s">
        <v>1676</v>
      </c>
      <c r="FO239" s="13"/>
      <c r="FP239" s="89"/>
      <c r="FQ239" s="13"/>
      <c r="FR239" s="89"/>
      <c r="FS239" s="89"/>
      <c r="FT239" s="89"/>
      <c r="FU239" s="89"/>
      <c r="FV239" s="89"/>
      <c r="FW239" s="89"/>
      <c r="FX239" s="89"/>
      <c r="FY239" s="89"/>
      <c r="FZ239" s="89"/>
      <c r="GA239" s="89"/>
      <c r="GB239" s="89"/>
      <c r="GC239" s="89"/>
      <c r="GD239" s="89"/>
      <c r="GE239" s="89"/>
      <c r="GF239" s="89"/>
      <c r="GG239" s="89"/>
      <c r="GH239" s="89"/>
      <c r="GI239" s="89"/>
      <c r="GJ239" s="89"/>
      <c r="GK239" s="89"/>
      <c r="GL239" s="89"/>
      <c r="GM239" s="89"/>
      <c r="GN239" s="89"/>
      <c r="GO239" s="89"/>
      <c r="GP239" s="89"/>
      <c r="GQ239" s="89"/>
      <c r="GR239" s="89"/>
      <c r="GS239" s="89"/>
      <c r="GT239" s="89"/>
      <c r="GU239" s="89"/>
      <c r="GV239" s="89"/>
      <c r="GW239" s="89"/>
      <c r="GX239" s="89"/>
      <c r="GY239" s="89"/>
      <c r="GZ239" s="89"/>
      <c r="HA239" s="89"/>
      <c r="HB239" s="89"/>
      <c r="HC239" s="89"/>
      <c r="HD239" s="89"/>
      <c r="HE239" s="89"/>
      <c r="HF239" s="89"/>
      <c r="HG239" s="89"/>
      <c r="HH239" s="89"/>
      <c r="HI239" s="89"/>
      <c r="HJ239" s="89"/>
      <c r="HK239" s="89"/>
      <c r="HL239" s="89"/>
      <c r="HM239" s="89"/>
      <c r="HN239" s="89"/>
      <c r="HO239" s="89"/>
      <c r="HP239" s="89"/>
      <c r="HQ239" s="89"/>
      <c r="HR239" s="89"/>
      <c r="HS239" s="89"/>
      <c r="HT239" s="89"/>
      <c r="HU239" s="89"/>
      <c r="HV239" s="89"/>
      <c r="HW239" s="89"/>
      <c r="HX239" s="89"/>
      <c r="HY239" s="89"/>
      <c r="HZ239" s="89"/>
      <c r="IA239" s="89"/>
      <c r="IB239" s="89"/>
      <c r="IC239" s="89"/>
      <c r="ID239" s="89"/>
      <c r="IE239" s="89"/>
      <c r="IF239" s="89"/>
      <c r="IG239" s="322"/>
    </row>
    <row r="240" spans="1:241" ht="12.75" customHeight="1" x14ac:dyDescent="0.2">
      <c r="A240" s="370" t="s">
        <v>201</v>
      </c>
      <c r="B240" s="270">
        <v>157680</v>
      </c>
      <c r="C240" s="270">
        <v>124915</v>
      </c>
      <c r="D240" s="270">
        <v>55875</v>
      </c>
      <c r="E240" s="270">
        <v>69040</v>
      </c>
      <c r="F240" s="270">
        <v>60675</v>
      </c>
      <c r="G240" s="270">
        <v>22100</v>
      </c>
      <c r="H240" s="270">
        <v>34810</v>
      </c>
      <c r="I240" s="270">
        <v>107185</v>
      </c>
      <c r="J240" s="270">
        <v>50495</v>
      </c>
      <c r="K240" s="270">
        <v>288155</v>
      </c>
      <c r="L240" s="270">
        <v>38.142327347057964</v>
      </c>
      <c r="M240" s="270">
        <v>19215</v>
      </c>
      <c r="N240" s="270">
        <v>7910</v>
      </c>
      <c r="O240" s="270">
        <v>3890</v>
      </c>
      <c r="P240" s="270">
        <v>2885</v>
      </c>
      <c r="Q240" s="270">
        <v>295</v>
      </c>
      <c r="R240" s="270">
        <v>45</v>
      </c>
      <c r="S240" s="270" t="s">
        <v>1676</v>
      </c>
      <c r="T240" s="270" t="s">
        <v>1676</v>
      </c>
      <c r="U240" s="270">
        <v>3.8304033092037231</v>
      </c>
      <c r="V240" s="270">
        <v>1</v>
      </c>
      <c r="W240" s="270">
        <v>26</v>
      </c>
      <c r="X240" s="270">
        <v>59.710440167607032</v>
      </c>
      <c r="Y240" s="270">
        <v>9860</v>
      </c>
      <c r="Z240" s="270">
        <v>10545</v>
      </c>
      <c r="AA240" s="270">
        <v>15710</v>
      </c>
      <c r="AB240" s="270">
        <v>28715</v>
      </c>
      <c r="AC240" s="270">
        <v>43490</v>
      </c>
      <c r="AD240" s="270">
        <v>41480</v>
      </c>
      <c r="AE240" s="270">
        <v>7715</v>
      </c>
      <c r="AF240" s="270">
        <v>2280</v>
      </c>
      <c r="AG240" s="270">
        <v>520</v>
      </c>
      <c r="AH240" s="270">
        <v>50</v>
      </c>
      <c r="AI240" s="270">
        <v>55</v>
      </c>
      <c r="AJ240" s="270">
        <v>1780</v>
      </c>
      <c r="AK240" s="270">
        <v>1525</v>
      </c>
      <c r="AL240" s="270">
        <v>7350</v>
      </c>
      <c r="AM240" s="270">
        <v>12090</v>
      </c>
      <c r="AN240" s="270">
        <v>1470</v>
      </c>
      <c r="AO240" s="270">
        <v>810</v>
      </c>
      <c r="AP240" s="270">
        <v>3535</v>
      </c>
      <c r="AQ240" s="270">
        <v>2320</v>
      </c>
      <c r="AR240" s="270">
        <v>485</v>
      </c>
      <c r="AS240" s="270">
        <v>350</v>
      </c>
      <c r="AT240" s="270">
        <v>2250</v>
      </c>
      <c r="AU240" s="270">
        <v>3145</v>
      </c>
      <c r="AV240" s="270">
        <v>1990</v>
      </c>
      <c r="AW240" s="270">
        <v>3005</v>
      </c>
      <c r="AX240" s="270">
        <v>12235</v>
      </c>
      <c r="AY240" s="270">
        <v>750</v>
      </c>
      <c r="AZ240" s="270">
        <v>9875</v>
      </c>
      <c r="BA240" s="270">
        <v>12935</v>
      </c>
      <c r="BB240" s="270">
        <v>76885</v>
      </c>
      <c r="BC240" s="270">
        <v>4575</v>
      </c>
      <c r="BD240" s="270">
        <v>21200</v>
      </c>
      <c r="BE240" s="270">
        <v>1600</v>
      </c>
      <c r="BF240" s="270">
        <v>1860</v>
      </c>
      <c r="BG240" s="270">
        <v>1640</v>
      </c>
      <c r="BH240" s="270">
        <v>2800</v>
      </c>
      <c r="BI240" s="270">
        <v>165</v>
      </c>
      <c r="BJ240" s="270">
        <v>275</v>
      </c>
      <c r="BK240" s="270">
        <v>7125</v>
      </c>
      <c r="BL240" s="270">
        <v>8675</v>
      </c>
      <c r="BM240" s="270">
        <v>18420</v>
      </c>
      <c r="BN240" s="270">
        <v>2405</v>
      </c>
      <c r="BO240" s="270">
        <v>12980</v>
      </c>
      <c r="BP240" s="270">
        <v>4825</v>
      </c>
      <c r="BQ240" s="270">
        <v>4860</v>
      </c>
      <c r="BR240" s="270">
        <v>1080</v>
      </c>
      <c r="BS240" s="270">
        <v>360</v>
      </c>
      <c r="BT240" s="270">
        <v>13500</v>
      </c>
      <c r="BU240" s="270">
        <v>10555</v>
      </c>
      <c r="BV240" s="270"/>
      <c r="BW240" s="270">
        <v>6015</v>
      </c>
      <c r="BX240" s="270">
        <v>515</v>
      </c>
      <c r="BY240" s="270">
        <v>7780</v>
      </c>
      <c r="BZ240" s="270">
        <v>1790</v>
      </c>
      <c r="CA240" s="270">
        <v>250</v>
      </c>
      <c r="CB240" s="270">
        <v>10</v>
      </c>
      <c r="CC240" s="270" t="s">
        <v>1676</v>
      </c>
      <c r="CD240" s="270">
        <v>2000</v>
      </c>
      <c r="CE240" s="270">
        <v>90</v>
      </c>
      <c r="CF240" s="270">
        <v>165</v>
      </c>
      <c r="CG240" s="270">
        <v>112305</v>
      </c>
      <c r="CH240" s="270">
        <v>0</v>
      </c>
      <c r="CI240" s="270">
        <v>18795</v>
      </c>
      <c r="CJ240" s="270">
        <v>860</v>
      </c>
      <c r="CK240" s="270">
        <v>13655</v>
      </c>
      <c r="CL240" s="270">
        <v>0</v>
      </c>
      <c r="CM240" s="270">
        <v>0</v>
      </c>
      <c r="CN240" s="270">
        <v>810</v>
      </c>
      <c r="CO240" s="270">
        <v>0</v>
      </c>
      <c r="CP240" s="270">
        <v>0</v>
      </c>
      <c r="CQ240" s="270">
        <v>0</v>
      </c>
      <c r="CR240" s="270">
        <v>0</v>
      </c>
      <c r="CS240" s="270">
        <v>0</v>
      </c>
      <c r="CT240" s="270">
        <v>0</v>
      </c>
      <c r="CU240" s="270">
        <v>0</v>
      </c>
      <c r="CV240" s="270">
        <v>0</v>
      </c>
      <c r="CW240" s="270">
        <v>1510</v>
      </c>
      <c r="CX240" s="270">
        <v>0</v>
      </c>
      <c r="CY240" s="270">
        <v>0</v>
      </c>
      <c r="CZ240" s="270">
        <v>80</v>
      </c>
      <c r="DA240" s="270">
        <v>1840</v>
      </c>
      <c r="DB240" s="270">
        <v>0</v>
      </c>
      <c r="DC240" s="270">
        <v>38770</v>
      </c>
      <c r="DD240" s="270">
        <v>13470</v>
      </c>
      <c r="DE240" s="270">
        <v>680</v>
      </c>
      <c r="DF240" s="270">
        <v>4660</v>
      </c>
      <c r="DG240" s="270">
        <v>0</v>
      </c>
      <c r="DH240" s="270">
        <v>0</v>
      </c>
      <c r="DI240" s="270">
        <v>0</v>
      </c>
      <c r="DJ240" s="270">
        <v>0</v>
      </c>
      <c r="DK240" s="270">
        <v>0</v>
      </c>
      <c r="DL240" s="270">
        <v>0</v>
      </c>
      <c r="DM240" s="270">
        <v>0</v>
      </c>
      <c r="DN240" s="270">
        <v>905</v>
      </c>
      <c r="DO240" s="270">
        <v>6170</v>
      </c>
      <c r="DP240" s="270">
        <v>0</v>
      </c>
      <c r="DQ240" s="270"/>
      <c r="DR240" s="270">
        <v>0</v>
      </c>
      <c r="DS240" s="270">
        <v>0</v>
      </c>
      <c r="DT240" s="270">
        <v>7115</v>
      </c>
      <c r="DU240" s="270">
        <v>0</v>
      </c>
      <c r="DV240" s="270">
        <v>0</v>
      </c>
      <c r="DW240" s="270">
        <v>0</v>
      </c>
      <c r="DX240" s="270">
        <v>0</v>
      </c>
      <c r="DY240" s="270">
        <v>680</v>
      </c>
      <c r="DZ240" s="270">
        <v>0</v>
      </c>
      <c r="EA240" s="270">
        <v>0</v>
      </c>
      <c r="EB240" s="270">
        <v>0</v>
      </c>
      <c r="EC240" s="270">
        <v>250</v>
      </c>
      <c r="ED240" s="270">
        <v>6245</v>
      </c>
      <c r="EE240" s="270">
        <v>0</v>
      </c>
      <c r="EF240" s="270">
        <v>19895</v>
      </c>
      <c r="EG240" s="270">
        <v>0</v>
      </c>
      <c r="EH240" s="270">
        <v>0</v>
      </c>
      <c r="EI240" s="270">
        <v>0</v>
      </c>
      <c r="EJ240" s="270">
        <v>6860</v>
      </c>
      <c r="EK240" s="270">
        <v>3240</v>
      </c>
      <c r="EL240" s="270">
        <v>0</v>
      </c>
      <c r="EM240" s="270">
        <v>0</v>
      </c>
      <c r="EN240" s="270">
        <v>0</v>
      </c>
      <c r="EO240" s="270">
        <v>0</v>
      </c>
      <c r="EP240" s="270">
        <v>0</v>
      </c>
      <c r="EQ240" s="270">
        <v>0</v>
      </c>
      <c r="ER240" s="270">
        <v>0</v>
      </c>
      <c r="ES240" s="270">
        <v>0</v>
      </c>
      <c r="ET240" s="270">
        <v>115</v>
      </c>
      <c r="EU240" s="270">
        <v>10250</v>
      </c>
      <c r="EV240" s="270">
        <v>85</v>
      </c>
      <c r="EW240" s="270">
        <v>0</v>
      </c>
      <c r="EX240" s="270">
        <v>0</v>
      </c>
      <c r="EY240" s="270">
        <v>0</v>
      </c>
      <c r="EZ240" s="270">
        <v>0</v>
      </c>
      <c r="FA240" s="270">
        <v>0</v>
      </c>
      <c r="FB240" s="270">
        <v>0</v>
      </c>
      <c r="FC240" s="270">
        <v>0</v>
      </c>
      <c r="FD240" s="270">
        <v>0</v>
      </c>
      <c r="FE240" s="270">
        <v>0</v>
      </c>
      <c r="FF240" s="270">
        <v>0</v>
      </c>
      <c r="FG240" s="270">
        <v>740</v>
      </c>
      <c r="FH240" s="270">
        <v>0</v>
      </c>
      <c r="FI240" s="270">
        <v>0</v>
      </c>
      <c r="FJ240" s="270">
        <v>0</v>
      </c>
      <c r="FK240" s="270">
        <v>0</v>
      </c>
      <c r="FL240" s="351">
        <v>80800</v>
      </c>
      <c r="FM240" s="323">
        <v>7330</v>
      </c>
      <c r="FN240" s="324">
        <v>34245</v>
      </c>
      <c r="FO240" s="270"/>
      <c r="FP240" s="89"/>
      <c r="FQ240" s="270"/>
      <c r="FR240" s="319"/>
      <c r="FS240" s="319"/>
      <c r="FT240" s="319"/>
      <c r="FU240" s="319"/>
      <c r="FV240" s="319"/>
      <c r="FW240" s="319"/>
      <c r="FX240" s="319"/>
      <c r="FY240" s="319"/>
      <c r="FZ240" s="319"/>
      <c r="GA240" s="319"/>
      <c r="GB240" s="319"/>
      <c r="GC240" s="319"/>
      <c r="GD240" s="319"/>
      <c r="GE240" s="319"/>
      <c r="GF240" s="319"/>
      <c r="GG240" s="319"/>
      <c r="GH240" s="319"/>
      <c r="GI240" s="319"/>
      <c r="GJ240" s="319"/>
      <c r="GK240" s="319"/>
      <c r="GL240" s="319"/>
      <c r="GM240" s="319"/>
      <c r="GN240" s="319"/>
      <c r="GO240" s="319"/>
      <c r="GP240" s="319"/>
      <c r="GQ240" s="319"/>
      <c r="GR240" s="319"/>
      <c r="GS240" s="319"/>
      <c r="GT240" s="319"/>
      <c r="GU240" s="319"/>
      <c r="GV240" s="319"/>
      <c r="GW240" s="319"/>
      <c r="GX240" s="319"/>
      <c r="GY240" s="319"/>
      <c r="GZ240" s="319"/>
      <c r="HA240" s="319"/>
      <c r="HB240" s="319"/>
      <c r="HC240" s="319"/>
      <c r="HD240" s="319"/>
      <c r="HE240" s="319"/>
      <c r="HF240" s="319"/>
      <c r="HG240" s="319"/>
      <c r="HH240" s="319"/>
      <c r="HI240" s="319"/>
      <c r="HJ240" s="319"/>
      <c r="HK240" s="319"/>
      <c r="HL240" s="319"/>
      <c r="HM240" s="319"/>
      <c r="HN240" s="319"/>
      <c r="HO240" s="319"/>
      <c r="HP240" s="319"/>
      <c r="HQ240" s="319"/>
      <c r="HR240" s="319"/>
      <c r="HS240" s="319"/>
      <c r="HT240" s="319"/>
      <c r="HU240" s="319"/>
      <c r="HV240" s="319"/>
      <c r="HW240" s="319"/>
      <c r="HX240" s="319"/>
      <c r="HY240" s="319"/>
      <c r="HZ240" s="319"/>
      <c r="IA240" s="319"/>
      <c r="IB240" s="319"/>
      <c r="IC240" s="319"/>
      <c r="ID240" s="319"/>
      <c r="IE240" s="319"/>
      <c r="IF240" s="319"/>
      <c r="IG240" s="318"/>
    </row>
    <row r="241" spans="1:241" ht="12.75" customHeight="1" x14ac:dyDescent="0.2">
      <c r="A241" s="370" t="s">
        <v>235</v>
      </c>
      <c r="B241" s="270">
        <v>287870</v>
      </c>
      <c r="C241" s="270">
        <v>225735</v>
      </c>
      <c r="D241" s="270">
        <v>101210</v>
      </c>
      <c r="E241" s="270">
        <v>124510</v>
      </c>
      <c r="F241" s="270">
        <v>83585</v>
      </c>
      <c r="G241" s="270">
        <v>18830</v>
      </c>
      <c r="H241" s="270">
        <v>90740</v>
      </c>
      <c r="I241" s="270">
        <v>199195</v>
      </c>
      <c r="J241" s="270">
        <v>88675</v>
      </c>
      <c r="K241" s="270">
        <v>589445</v>
      </c>
      <c r="L241" s="270">
        <v>38.954559468753708</v>
      </c>
      <c r="M241" s="270">
        <v>53305</v>
      </c>
      <c r="N241" s="270">
        <v>12295</v>
      </c>
      <c r="O241" s="270">
        <v>6580</v>
      </c>
      <c r="P241" s="270">
        <v>9630</v>
      </c>
      <c r="Q241" s="270">
        <v>2125</v>
      </c>
      <c r="R241" s="270">
        <v>335</v>
      </c>
      <c r="S241" s="270">
        <v>50</v>
      </c>
      <c r="T241" s="270">
        <v>10</v>
      </c>
      <c r="U241" s="270">
        <v>4.1926937138006108</v>
      </c>
      <c r="V241" s="270">
        <v>1</v>
      </c>
      <c r="W241" s="270">
        <v>14</v>
      </c>
      <c r="X241" s="270">
        <v>52.915772239683129</v>
      </c>
      <c r="Y241" s="270">
        <v>30555</v>
      </c>
      <c r="Z241" s="270">
        <v>32670</v>
      </c>
      <c r="AA241" s="270">
        <v>36545</v>
      </c>
      <c r="AB241" s="270">
        <v>47105</v>
      </c>
      <c r="AC241" s="270">
        <v>69550</v>
      </c>
      <c r="AD241" s="270">
        <v>59430</v>
      </c>
      <c r="AE241" s="270">
        <v>9965</v>
      </c>
      <c r="AF241" s="270">
        <v>6230</v>
      </c>
      <c r="AG241" s="270">
        <v>1725</v>
      </c>
      <c r="AH241" s="270">
        <v>8940</v>
      </c>
      <c r="AI241" s="270">
        <v>1055</v>
      </c>
      <c r="AJ241" s="270">
        <v>5430</v>
      </c>
      <c r="AK241" s="270">
        <v>1675</v>
      </c>
      <c r="AL241" s="270">
        <v>8180</v>
      </c>
      <c r="AM241" s="270">
        <v>7895</v>
      </c>
      <c r="AN241" s="270">
        <v>3050</v>
      </c>
      <c r="AO241" s="270">
        <v>3960</v>
      </c>
      <c r="AP241" s="270">
        <v>6755</v>
      </c>
      <c r="AQ241" s="270">
        <v>10015</v>
      </c>
      <c r="AR241" s="270">
        <v>1040</v>
      </c>
      <c r="AS241" s="270">
        <v>365</v>
      </c>
      <c r="AT241" s="270">
        <v>2705</v>
      </c>
      <c r="AU241" s="270">
        <v>9215</v>
      </c>
      <c r="AV241" s="270">
        <v>3755</v>
      </c>
      <c r="AW241" s="270">
        <v>5260</v>
      </c>
      <c r="AX241" s="270">
        <v>19565</v>
      </c>
      <c r="AY241" s="270">
        <v>1950</v>
      </c>
      <c r="AZ241" s="270">
        <v>10165</v>
      </c>
      <c r="BA241" s="270">
        <v>41335</v>
      </c>
      <c r="BB241" s="270">
        <v>127605</v>
      </c>
      <c r="BC241" s="270">
        <v>7435</v>
      </c>
      <c r="BD241" s="270">
        <v>42890</v>
      </c>
      <c r="BE241" s="270">
        <v>6475</v>
      </c>
      <c r="BF241" s="270">
        <v>2915</v>
      </c>
      <c r="BG241" s="270">
        <v>1670</v>
      </c>
      <c r="BH241" s="270">
        <v>6090</v>
      </c>
      <c r="BI241" s="270">
        <v>8985</v>
      </c>
      <c r="BJ241" s="270">
        <v>1165</v>
      </c>
      <c r="BK241" s="270">
        <v>11965</v>
      </c>
      <c r="BL241" s="270">
        <v>12570</v>
      </c>
      <c r="BM241" s="270">
        <v>17685</v>
      </c>
      <c r="BN241" s="270">
        <v>3160</v>
      </c>
      <c r="BO241" s="270">
        <v>12145</v>
      </c>
      <c r="BP241" s="270">
        <v>8975</v>
      </c>
      <c r="BQ241" s="270">
        <v>19430</v>
      </c>
      <c r="BR241" s="270">
        <v>2485</v>
      </c>
      <c r="BS241" s="270">
        <v>1940</v>
      </c>
      <c r="BT241" s="270">
        <v>24895</v>
      </c>
      <c r="BU241" s="270">
        <v>16025</v>
      </c>
      <c r="BV241" s="270"/>
      <c r="BW241" s="270">
        <v>16835</v>
      </c>
      <c r="BX241" s="270">
        <v>1230</v>
      </c>
      <c r="BY241" s="270">
        <v>9780</v>
      </c>
      <c r="BZ241" s="270">
        <v>1495</v>
      </c>
      <c r="CA241" s="270">
        <v>580</v>
      </c>
      <c r="CB241" s="270">
        <v>30</v>
      </c>
      <c r="CC241" s="270" t="s">
        <v>1676</v>
      </c>
      <c r="CD241" s="270">
        <v>7605</v>
      </c>
      <c r="CE241" s="270">
        <v>220</v>
      </c>
      <c r="CF241" s="270">
        <v>955</v>
      </c>
      <c r="CG241" s="270">
        <v>203840</v>
      </c>
      <c r="CH241" s="270">
        <v>0</v>
      </c>
      <c r="CI241" s="270">
        <v>21030</v>
      </c>
      <c r="CJ241" s="270">
        <v>11485</v>
      </c>
      <c r="CK241" s="270">
        <v>13880</v>
      </c>
      <c r="CL241" s="270">
        <v>4450</v>
      </c>
      <c r="CM241" s="270">
        <v>9055</v>
      </c>
      <c r="CN241" s="270">
        <v>1395</v>
      </c>
      <c r="CO241" s="270" t="s">
        <v>1676</v>
      </c>
      <c r="CP241" s="270">
        <v>0</v>
      </c>
      <c r="CQ241" s="270">
        <v>0</v>
      </c>
      <c r="CR241" s="270">
        <v>225</v>
      </c>
      <c r="CS241" s="270">
        <v>0</v>
      </c>
      <c r="CT241" s="270">
        <v>0</v>
      </c>
      <c r="CU241" s="270">
        <v>0</v>
      </c>
      <c r="CV241" s="270">
        <v>3800</v>
      </c>
      <c r="CW241" s="270">
        <v>3755</v>
      </c>
      <c r="CX241" s="270">
        <v>2010</v>
      </c>
      <c r="CY241" s="270">
        <v>3120</v>
      </c>
      <c r="CZ241" s="270">
        <v>4280</v>
      </c>
      <c r="DA241" s="270">
        <v>1980</v>
      </c>
      <c r="DB241" s="270">
        <v>0</v>
      </c>
      <c r="DC241" s="270">
        <v>42405</v>
      </c>
      <c r="DD241" s="270">
        <v>20345</v>
      </c>
      <c r="DE241" s="270">
        <v>2590</v>
      </c>
      <c r="DF241" s="270">
        <v>13395</v>
      </c>
      <c r="DG241" s="270">
        <v>0</v>
      </c>
      <c r="DH241" s="270">
        <v>0</v>
      </c>
      <c r="DI241" s="270">
        <v>0</v>
      </c>
      <c r="DJ241" s="270">
        <v>0</v>
      </c>
      <c r="DK241" s="270">
        <v>0</v>
      </c>
      <c r="DL241" s="270">
        <v>985</v>
      </c>
      <c r="DM241" s="270">
        <v>545</v>
      </c>
      <c r="DN241" s="270">
        <v>540</v>
      </c>
      <c r="DO241" s="270">
        <v>7190</v>
      </c>
      <c r="DP241" s="270">
        <v>0</v>
      </c>
      <c r="DQ241" s="270"/>
      <c r="DR241" s="270">
        <v>0</v>
      </c>
      <c r="DS241" s="270" t="s">
        <v>1676</v>
      </c>
      <c r="DT241" s="270">
        <v>20335</v>
      </c>
      <c r="DU241" s="270">
        <v>1190</v>
      </c>
      <c r="DV241" s="270">
        <v>0</v>
      </c>
      <c r="DW241" s="270">
        <v>20</v>
      </c>
      <c r="DX241" s="270">
        <v>2265</v>
      </c>
      <c r="DY241" s="270">
        <v>4140</v>
      </c>
      <c r="DZ241" s="270">
        <v>0</v>
      </c>
      <c r="EA241" s="270">
        <v>3660</v>
      </c>
      <c r="EB241" s="270">
        <v>0</v>
      </c>
      <c r="EC241" s="270">
        <v>3085</v>
      </c>
      <c r="ED241" s="270">
        <v>21620</v>
      </c>
      <c r="EE241" s="270">
        <v>195</v>
      </c>
      <c r="EF241" s="270">
        <v>11180</v>
      </c>
      <c r="EG241" s="270">
        <v>0</v>
      </c>
      <c r="EH241" s="270">
        <v>0</v>
      </c>
      <c r="EI241" s="270">
        <v>0</v>
      </c>
      <c r="EJ241" s="270">
        <v>14725</v>
      </c>
      <c r="EK241" s="270">
        <v>4245</v>
      </c>
      <c r="EL241" s="270">
        <v>7350</v>
      </c>
      <c r="EM241" s="270">
        <v>0</v>
      </c>
      <c r="EN241" s="270">
        <v>0</v>
      </c>
      <c r="EO241" s="270">
        <v>0</v>
      </c>
      <c r="EP241" s="270">
        <v>0</v>
      </c>
      <c r="EQ241" s="270">
        <v>0</v>
      </c>
      <c r="ER241" s="270">
        <v>0</v>
      </c>
      <c r="ES241" s="270">
        <v>0</v>
      </c>
      <c r="ET241" s="270">
        <v>0</v>
      </c>
      <c r="EU241" s="270">
        <v>25390</v>
      </c>
      <c r="EV241" s="270">
        <v>10</v>
      </c>
      <c r="EW241" s="270">
        <v>0</v>
      </c>
      <c r="EX241" s="270">
        <v>0</v>
      </c>
      <c r="EY241" s="270">
        <v>0</v>
      </c>
      <c r="EZ241" s="270">
        <v>0</v>
      </c>
      <c r="FA241" s="270">
        <v>0</v>
      </c>
      <c r="FB241" s="270">
        <v>0</v>
      </c>
      <c r="FC241" s="270">
        <v>0</v>
      </c>
      <c r="FD241" s="270">
        <v>0</v>
      </c>
      <c r="FE241" s="270">
        <v>0</v>
      </c>
      <c r="FF241" s="270">
        <v>0</v>
      </c>
      <c r="FG241" s="270">
        <v>0</v>
      </c>
      <c r="FH241" s="270">
        <v>0</v>
      </c>
      <c r="FI241" s="270">
        <v>0</v>
      </c>
      <c r="FJ241" s="270">
        <v>0</v>
      </c>
      <c r="FK241" s="270">
        <v>0</v>
      </c>
      <c r="FL241" s="351">
        <v>160265</v>
      </c>
      <c r="FM241" s="323">
        <v>32585</v>
      </c>
      <c r="FN241" s="324">
        <v>84330</v>
      </c>
      <c r="FO241" s="270"/>
      <c r="FP241" s="89"/>
      <c r="FQ241" s="270"/>
      <c r="FR241" s="319"/>
      <c r="FS241" s="319"/>
      <c r="FT241" s="319"/>
      <c r="FU241" s="319"/>
      <c r="FV241" s="319"/>
      <c r="FW241" s="319"/>
      <c r="FX241" s="319"/>
      <c r="FY241" s="319"/>
      <c r="FZ241" s="319"/>
      <c r="GA241" s="319"/>
      <c r="GB241" s="319"/>
      <c r="GC241" s="319"/>
      <c r="GD241" s="319"/>
      <c r="GE241" s="319"/>
      <c r="GF241" s="319"/>
      <c r="GG241" s="319"/>
      <c r="GH241" s="319"/>
      <c r="GI241" s="319"/>
      <c r="GJ241" s="319"/>
      <c r="GK241" s="319"/>
      <c r="GL241" s="319"/>
      <c r="GM241" s="319"/>
      <c r="GN241" s="319"/>
      <c r="GO241" s="319"/>
      <c r="GP241" s="319"/>
      <c r="GQ241" s="319"/>
      <c r="GR241" s="319"/>
      <c r="GS241" s="319"/>
      <c r="GT241" s="319"/>
      <c r="GU241" s="319"/>
      <c r="GV241" s="319"/>
      <c r="GW241" s="319"/>
      <c r="GX241" s="319"/>
      <c r="GY241" s="319"/>
      <c r="GZ241" s="319"/>
      <c r="HA241" s="319"/>
      <c r="HB241" s="319"/>
      <c r="HC241" s="319"/>
      <c r="HD241" s="319"/>
      <c r="HE241" s="319"/>
      <c r="HF241" s="319"/>
      <c r="HG241" s="319"/>
      <c r="HH241" s="319"/>
      <c r="HI241" s="319"/>
      <c r="HJ241" s="319"/>
      <c r="HK241" s="319"/>
      <c r="HL241" s="319"/>
      <c r="HM241" s="319"/>
      <c r="HN241" s="319"/>
      <c r="HO241" s="319"/>
      <c r="HP241" s="319"/>
      <c r="HQ241" s="319"/>
      <c r="HR241" s="319"/>
      <c r="HS241" s="319"/>
      <c r="HT241" s="319"/>
      <c r="HU241" s="319"/>
      <c r="HV241" s="319"/>
      <c r="HW241" s="319"/>
      <c r="HX241" s="319"/>
      <c r="HY241" s="319"/>
      <c r="HZ241" s="319"/>
      <c r="IA241" s="319"/>
      <c r="IB241" s="319"/>
      <c r="IC241" s="319"/>
      <c r="ID241" s="319"/>
      <c r="IE241" s="319"/>
      <c r="IF241" s="319"/>
      <c r="IG241" s="318"/>
    </row>
    <row r="242" spans="1:241" ht="12.75" customHeight="1" x14ac:dyDescent="0.2">
      <c r="A242" s="370" t="s">
        <v>420</v>
      </c>
      <c r="B242" s="270">
        <v>4280</v>
      </c>
      <c r="C242" s="270">
        <v>3415</v>
      </c>
      <c r="D242" s="270">
        <v>1765</v>
      </c>
      <c r="E242" s="270">
        <v>1645</v>
      </c>
      <c r="F242" s="270">
        <v>1010</v>
      </c>
      <c r="G242" s="270">
        <v>1560</v>
      </c>
      <c r="H242" s="270">
        <v>520</v>
      </c>
      <c r="I242" s="270">
        <v>4280</v>
      </c>
      <c r="J242" s="270">
        <v>0</v>
      </c>
      <c r="K242" s="270">
        <v>224190</v>
      </c>
      <c r="L242" s="270">
        <v>45.94736842105263</v>
      </c>
      <c r="M242" s="270">
        <v>40</v>
      </c>
      <c r="N242" s="270" t="s">
        <v>1676</v>
      </c>
      <c r="O242" s="270" t="s">
        <v>1676</v>
      </c>
      <c r="P242" s="270" t="s">
        <v>1676</v>
      </c>
      <c r="Q242" s="270" t="s">
        <v>1676</v>
      </c>
      <c r="R242" s="270">
        <v>0</v>
      </c>
      <c r="S242" s="270" t="s">
        <v>1676</v>
      </c>
      <c r="T242" s="270">
        <v>0</v>
      </c>
      <c r="U242" s="270">
        <v>68.065967940813806</v>
      </c>
      <c r="V242" s="270">
        <v>23</v>
      </c>
      <c r="W242" s="270">
        <v>14</v>
      </c>
      <c r="X242" s="270">
        <v>55.28951081843838</v>
      </c>
      <c r="Y242" s="270">
        <v>20</v>
      </c>
      <c r="Z242" s="270">
        <v>735</v>
      </c>
      <c r="AA242" s="270">
        <v>935</v>
      </c>
      <c r="AB242" s="270">
        <v>620</v>
      </c>
      <c r="AC242" s="270">
        <v>740</v>
      </c>
      <c r="AD242" s="270">
        <v>955</v>
      </c>
      <c r="AE242" s="270">
        <v>250</v>
      </c>
      <c r="AF242" s="270">
        <v>25</v>
      </c>
      <c r="AG242" s="270">
        <v>0</v>
      </c>
      <c r="AH242" s="270">
        <v>0</v>
      </c>
      <c r="AI242" s="270">
        <v>0</v>
      </c>
      <c r="AJ242" s="270">
        <v>0</v>
      </c>
      <c r="AK242" s="270">
        <v>0</v>
      </c>
      <c r="AL242" s="270">
        <v>0</v>
      </c>
      <c r="AM242" s="270">
        <v>0</v>
      </c>
      <c r="AN242" s="270">
        <v>0</v>
      </c>
      <c r="AO242" s="270">
        <v>0</v>
      </c>
      <c r="AP242" s="270">
        <v>0</v>
      </c>
      <c r="AQ242" s="270">
        <v>0</v>
      </c>
      <c r="AR242" s="270">
        <v>0</v>
      </c>
      <c r="AS242" s="270">
        <v>0</v>
      </c>
      <c r="AT242" s="270">
        <v>0</v>
      </c>
      <c r="AU242" s="270">
        <v>0</v>
      </c>
      <c r="AV242" s="270">
        <v>0</v>
      </c>
      <c r="AW242" s="270">
        <v>0</v>
      </c>
      <c r="AX242" s="270">
        <v>0</v>
      </c>
      <c r="AY242" s="270">
        <v>0</v>
      </c>
      <c r="AZ242" s="270">
        <v>0</v>
      </c>
      <c r="BA242" s="270">
        <v>0</v>
      </c>
      <c r="BB242" s="270">
        <v>4255</v>
      </c>
      <c r="BC242" s="270">
        <v>60</v>
      </c>
      <c r="BD242" s="270">
        <v>240</v>
      </c>
      <c r="BE242" s="270" t="s">
        <v>1676</v>
      </c>
      <c r="BF242" s="270">
        <v>10</v>
      </c>
      <c r="BG242" s="270">
        <v>1935</v>
      </c>
      <c r="BH242" s="270">
        <v>145</v>
      </c>
      <c r="BI242" s="270">
        <v>0</v>
      </c>
      <c r="BJ242" s="270" t="s">
        <v>1676</v>
      </c>
      <c r="BK242" s="270">
        <v>70</v>
      </c>
      <c r="BL242" s="270">
        <v>100</v>
      </c>
      <c r="BM242" s="270">
        <v>35</v>
      </c>
      <c r="BN242" s="270">
        <v>20</v>
      </c>
      <c r="BO242" s="270">
        <v>65</v>
      </c>
      <c r="BP242" s="270">
        <v>20</v>
      </c>
      <c r="BQ242" s="270">
        <v>20</v>
      </c>
      <c r="BR242" s="270" t="s">
        <v>1676</v>
      </c>
      <c r="BS242" s="270" t="s">
        <v>1676</v>
      </c>
      <c r="BT242" s="270">
        <v>410</v>
      </c>
      <c r="BU242" s="270">
        <v>245</v>
      </c>
      <c r="BV242" s="270"/>
      <c r="BW242" s="270">
        <v>30</v>
      </c>
      <c r="BX242" s="270">
        <v>0</v>
      </c>
      <c r="BY242" s="270">
        <v>180</v>
      </c>
      <c r="BZ242" s="270">
        <v>165</v>
      </c>
      <c r="CA242" s="270">
        <v>15</v>
      </c>
      <c r="CB242" s="270">
        <v>0</v>
      </c>
      <c r="CC242" s="270" t="s">
        <v>1676</v>
      </c>
      <c r="CD242" s="270">
        <v>155</v>
      </c>
      <c r="CE242" s="270">
        <v>15</v>
      </c>
      <c r="CF242" s="270">
        <v>25</v>
      </c>
      <c r="CG242" s="270">
        <v>2855</v>
      </c>
      <c r="CH242" s="270">
        <v>0</v>
      </c>
      <c r="CI242" s="270">
        <v>0</v>
      </c>
      <c r="CJ242" s="270">
        <v>0</v>
      </c>
      <c r="CK242" s="270">
        <v>0</v>
      </c>
      <c r="CL242" s="270">
        <v>0</v>
      </c>
      <c r="CM242" s="270">
        <v>0</v>
      </c>
      <c r="CN242" s="270">
        <v>0</v>
      </c>
      <c r="CO242" s="270">
        <v>0</v>
      </c>
      <c r="CP242" s="270">
        <v>0</v>
      </c>
      <c r="CQ242" s="270">
        <v>0</v>
      </c>
      <c r="CR242" s="270">
        <v>0</v>
      </c>
      <c r="CS242" s="270">
        <v>0</v>
      </c>
      <c r="CT242" s="270">
        <v>0</v>
      </c>
      <c r="CU242" s="270">
        <v>0</v>
      </c>
      <c r="CV242" s="270">
        <v>0</v>
      </c>
      <c r="CW242" s="270">
        <v>0</v>
      </c>
      <c r="CX242" s="270">
        <v>0</v>
      </c>
      <c r="CY242" s="270">
        <v>0</v>
      </c>
      <c r="CZ242" s="270">
        <v>0</v>
      </c>
      <c r="DA242" s="270">
        <v>0</v>
      </c>
      <c r="DB242" s="270">
        <v>0</v>
      </c>
      <c r="DC242" s="270">
        <v>0</v>
      </c>
      <c r="DD242" s="270">
        <v>0</v>
      </c>
      <c r="DE242" s="270">
        <v>0</v>
      </c>
      <c r="DF242" s="270">
        <v>0</v>
      </c>
      <c r="DG242" s="270">
        <v>0</v>
      </c>
      <c r="DH242" s="270">
        <v>0</v>
      </c>
      <c r="DI242" s="270">
        <v>0</v>
      </c>
      <c r="DJ242" s="270">
        <v>0</v>
      </c>
      <c r="DK242" s="270">
        <v>0</v>
      </c>
      <c r="DL242" s="270">
        <v>0</v>
      </c>
      <c r="DM242" s="270">
        <v>0</v>
      </c>
      <c r="DN242" s="270">
        <v>270</v>
      </c>
      <c r="DO242" s="270">
        <v>0</v>
      </c>
      <c r="DP242" s="270">
        <v>0</v>
      </c>
      <c r="DQ242" s="270"/>
      <c r="DR242" s="270">
        <v>0</v>
      </c>
      <c r="DS242" s="270">
        <v>0</v>
      </c>
      <c r="DT242" s="270">
        <v>0</v>
      </c>
      <c r="DU242" s="270">
        <v>0</v>
      </c>
      <c r="DV242" s="270">
        <v>0</v>
      </c>
      <c r="DW242" s="270">
        <v>0</v>
      </c>
      <c r="DX242" s="270">
        <v>0</v>
      </c>
      <c r="DY242" s="270">
        <v>0</v>
      </c>
      <c r="DZ242" s="270">
        <v>0</v>
      </c>
      <c r="EA242" s="270">
        <v>0</v>
      </c>
      <c r="EB242" s="270">
        <v>0</v>
      </c>
      <c r="EC242" s="270">
        <v>0</v>
      </c>
      <c r="ED242" s="270">
        <v>0</v>
      </c>
      <c r="EE242" s="270">
        <v>0</v>
      </c>
      <c r="EF242" s="270">
        <v>965</v>
      </c>
      <c r="EG242" s="270">
        <v>0</v>
      </c>
      <c r="EH242" s="270">
        <v>0</v>
      </c>
      <c r="EI242" s="270">
        <v>0</v>
      </c>
      <c r="EJ242" s="270">
        <v>0</v>
      </c>
      <c r="EK242" s="270">
        <v>0</v>
      </c>
      <c r="EL242" s="270">
        <v>0</v>
      </c>
      <c r="EM242" s="270">
        <v>0</v>
      </c>
      <c r="EN242" s="270">
        <v>0</v>
      </c>
      <c r="EO242" s="270">
        <v>15</v>
      </c>
      <c r="EP242" s="270">
        <v>2085</v>
      </c>
      <c r="EQ242" s="270">
        <v>105</v>
      </c>
      <c r="ER242" s="270">
        <v>205</v>
      </c>
      <c r="ES242" s="270" t="s">
        <v>1676</v>
      </c>
      <c r="ET242" s="270">
        <v>625</v>
      </c>
      <c r="EU242" s="270">
        <v>0</v>
      </c>
      <c r="EV242" s="270">
        <v>0</v>
      </c>
      <c r="EW242" s="270">
        <v>0</v>
      </c>
      <c r="EX242" s="270">
        <v>0</v>
      </c>
      <c r="EY242" s="270">
        <v>0</v>
      </c>
      <c r="EZ242" s="270">
        <v>0</v>
      </c>
      <c r="FA242" s="270">
        <v>0</v>
      </c>
      <c r="FB242" s="270">
        <v>0</v>
      </c>
      <c r="FC242" s="270">
        <v>0</v>
      </c>
      <c r="FD242" s="270">
        <v>0</v>
      </c>
      <c r="FE242" s="270">
        <v>0</v>
      </c>
      <c r="FF242" s="270">
        <v>0</v>
      </c>
      <c r="FG242" s="270">
        <v>0</v>
      </c>
      <c r="FH242" s="270">
        <v>0</v>
      </c>
      <c r="FI242" s="270">
        <v>0</v>
      </c>
      <c r="FJ242" s="270" t="s">
        <v>1676</v>
      </c>
      <c r="FK242" s="270">
        <v>0</v>
      </c>
      <c r="FL242" s="351">
        <v>25</v>
      </c>
      <c r="FM242" s="323">
        <v>320</v>
      </c>
      <c r="FN242" s="324">
        <v>55</v>
      </c>
      <c r="FO242" s="270"/>
      <c r="FP242" s="89"/>
      <c r="FQ242" s="270"/>
      <c r="FR242" s="319"/>
      <c r="FS242" s="319"/>
      <c r="FT242" s="319"/>
      <c r="FU242" s="319"/>
      <c r="FV242" s="319"/>
      <c r="FW242" s="319"/>
      <c r="FX242" s="319"/>
      <c r="FY242" s="319"/>
      <c r="FZ242" s="319"/>
      <c r="GA242" s="319"/>
      <c r="GB242" s="319"/>
      <c r="GC242" s="319"/>
      <c r="GD242" s="319"/>
      <c r="GE242" s="319"/>
      <c r="GF242" s="319"/>
      <c r="GG242" s="319"/>
      <c r="GH242" s="319"/>
      <c r="GI242" s="319"/>
      <c r="GJ242" s="319"/>
      <c r="GK242" s="319"/>
      <c r="GL242" s="319"/>
      <c r="GM242" s="319"/>
      <c r="GN242" s="319"/>
      <c r="GO242" s="319"/>
      <c r="GP242" s="319"/>
      <c r="GQ242" s="319"/>
      <c r="GR242" s="319"/>
      <c r="GS242" s="319"/>
      <c r="GT242" s="319"/>
      <c r="GU242" s="319"/>
      <c r="GV242" s="319"/>
      <c r="GW242" s="319"/>
      <c r="GX242" s="319"/>
      <c r="GY242" s="319"/>
      <c r="GZ242" s="319"/>
      <c r="HA242" s="319"/>
      <c r="HB242" s="319"/>
      <c r="HC242" s="319"/>
      <c r="HD242" s="319"/>
      <c r="HE242" s="319"/>
      <c r="HF242" s="319"/>
      <c r="HG242" s="319"/>
      <c r="HH242" s="319"/>
      <c r="HI242" s="319"/>
      <c r="HJ242" s="319"/>
      <c r="HK242" s="319"/>
      <c r="HL242" s="319"/>
      <c r="HM242" s="319"/>
      <c r="HN242" s="319"/>
      <c r="HO242" s="319"/>
      <c r="HP242" s="319"/>
      <c r="HQ242" s="319"/>
      <c r="HR242" s="319"/>
      <c r="HS242" s="319"/>
      <c r="HT242" s="319"/>
      <c r="HU242" s="319"/>
      <c r="HV242" s="319"/>
      <c r="HW242" s="319"/>
      <c r="HX242" s="319"/>
      <c r="HY242" s="319"/>
      <c r="HZ242" s="319"/>
      <c r="IA242" s="319"/>
      <c r="IB242" s="319"/>
      <c r="IC242" s="319"/>
      <c r="ID242" s="319"/>
      <c r="IE242" s="319"/>
      <c r="IF242" s="319"/>
      <c r="IG242" s="318"/>
    </row>
    <row r="243" spans="1:241" ht="12.75" customHeight="1" x14ac:dyDescent="0.2">
      <c r="A243" s="370" t="s">
        <v>568</v>
      </c>
      <c r="B243" s="270">
        <v>850</v>
      </c>
      <c r="C243" s="270">
        <v>850</v>
      </c>
      <c r="D243" s="270">
        <v>470</v>
      </c>
      <c r="E243" s="270">
        <v>380</v>
      </c>
      <c r="F243" s="270">
        <v>0</v>
      </c>
      <c r="G243" s="270">
        <v>0</v>
      </c>
      <c r="H243" s="270">
        <v>850</v>
      </c>
      <c r="I243" s="270">
        <v>105</v>
      </c>
      <c r="J243" s="270">
        <v>745</v>
      </c>
      <c r="K243" s="270">
        <v>325</v>
      </c>
      <c r="L243" s="270">
        <v>99.324292452830193</v>
      </c>
      <c r="M243" s="270">
        <v>150</v>
      </c>
      <c r="N243" s="270">
        <v>215</v>
      </c>
      <c r="O243" s="270">
        <v>245</v>
      </c>
      <c r="P243" s="270">
        <v>165</v>
      </c>
      <c r="Q243" s="270">
        <v>25</v>
      </c>
      <c r="R243" s="270">
        <v>10</v>
      </c>
      <c r="S243" s="270" t="s">
        <v>1676</v>
      </c>
      <c r="T243" s="270">
        <v>30</v>
      </c>
      <c r="U243" s="270">
        <v>3.0952380952380953</v>
      </c>
      <c r="V243" s="270">
        <v>3</v>
      </c>
      <c r="W243" s="270">
        <v>67</v>
      </c>
      <c r="X243" s="270">
        <v>64.489386792452834</v>
      </c>
      <c r="Y243" s="270">
        <v>0</v>
      </c>
      <c r="Z243" s="270">
        <v>40</v>
      </c>
      <c r="AA243" s="270">
        <v>85</v>
      </c>
      <c r="AB243" s="270">
        <v>150</v>
      </c>
      <c r="AC243" s="270">
        <v>295</v>
      </c>
      <c r="AD243" s="270">
        <v>255</v>
      </c>
      <c r="AE243" s="270">
        <v>25</v>
      </c>
      <c r="AF243" s="270">
        <v>60</v>
      </c>
      <c r="AG243" s="270">
        <v>0</v>
      </c>
      <c r="AH243" s="270">
        <v>10</v>
      </c>
      <c r="AI243" s="270">
        <v>40</v>
      </c>
      <c r="AJ243" s="270">
        <v>70</v>
      </c>
      <c r="AK243" s="270">
        <v>10</v>
      </c>
      <c r="AL243" s="270">
        <v>0</v>
      </c>
      <c r="AM243" s="270">
        <v>0</v>
      </c>
      <c r="AN243" s="270">
        <v>0</v>
      </c>
      <c r="AO243" s="270">
        <v>0</v>
      </c>
      <c r="AP243" s="270">
        <v>0</v>
      </c>
      <c r="AQ243" s="270">
        <v>10</v>
      </c>
      <c r="AR243" s="270">
        <v>15</v>
      </c>
      <c r="AS243" s="270" t="s">
        <v>1676</v>
      </c>
      <c r="AT243" s="270">
        <v>40</v>
      </c>
      <c r="AU243" s="270">
        <v>0</v>
      </c>
      <c r="AV243" s="270">
        <v>235</v>
      </c>
      <c r="AW243" s="270">
        <v>190</v>
      </c>
      <c r="AX243" s="270">
        <v>0</v>
      </c>
      <c r="AY243" s="270">
        <v>35</v>
      </c>
      <c r="AZ243" s="270">
        <v>110</v>
      </c>
      <c r="BA243" s="270" t="s">
        <v>1676</v>
      </c>
      <c r="BB243" s="270">
        <v>25</v>
      </c>
      <c r="BC243" s="270" t="s">
        <v>1676</v>
      </c>
      <c r="BD243" s="270">
        <v>310</v>
      </c>
      <c r="BE243" s="270" t="s">
        <v>1676</v>
      </c>
      <c r="BF243" s="270">
        <v>0</v>
      </c>
      <c r="BG243" s="270">
        <v>0</v>
      </c>
      <c r="BH243" s="270">
        <v>30</v>
      </c>
      <c r="BI243" s="270" t="s">
        <v>1676</v>
      </c>
      <c r="BJ243" s="270" t="s">
        <v>1676</v>
      </c>
      <c r="BK243" s="270">
        <v>0</v>
      </c>
      <c r="BL243" s="270">
        <v>0</v>
      </c>
      <c r="BM243" s="270">
        <v>165</v>
      </c>
      <c r="BN243" s="270">
        <v>60</v>
      </c>
      <c r="BO243" s="270">
        <v>200</v>
      </c>
      <c r="BP243" s="270">
        <v>60</v>
      </c>
      <c r="BQ243" s="270">
        <v>0</v>
      </c>
      <c r="BR243" s="270">
        <v>0</v>
      </c>
      <c r="BS243" s="270" t="s">
        <v>1676</v>
      </c>
      <c r="BT243" s="270">
        <v>10</v>
      </c>
      <c r="BU243" s="270" t="s">
        <v>1676</v>
      </c>
      <c r="BV243" s="270"/>
      <c r="BW243" s="270" t="s">
        <v>1676</v>
      </c>
      <c r="BX243" s="270">
        <v>0</v>
      </c>
      <c r="BY243" s="270">
        <v>0</v>
      </c>
      <c r="BZ243" s="270">
        <v>0</v>
      </c>
      <c r="CA243" s="270">
        <v>0</v>
      </c>
      <c r="CB243" s="270">
        <v>0</v>
      </c>
      <c r="CC243" s="270">
        <v>0</v>
      </c>
      <c r="CD243" s="270" t="s">
        <v>1676</v>
      </c>
      <c r="CE243" s="270">
        <v>0</v>
      </c>
      <c r="CF243" s="270">
        <v>0</v>
      </c>
      <c r="CG243" s="270">
        <v>840</v>
      </c>
      <c r="CH243" s="270">
        <v>0</v>
      </c>
      <c r="CI243" s="270">
        <v>165</v>
      </c>
      <c r="CJ243" s="270">
        <v>25</v>
      </c>
      <c r="CK243" s="270">
        <v>165</v>
      </c>
      <c r="CL243" s="270">
        <v>0</v>
      </c>
      <c r="CM243" s="270">
        <v>0</v>
      </c>
      <c r="CN243" s="270">
        <v>0</v>
      </c>
      <c r="CO243" s="270">
        <v>0</v>
      </c>
      <c r="CP243" s="270">
        <v>0</v>
      </c>
      <c r="CQ243" s="270">
        <v>0</v>
      </c>
      <c r="CR243" s="270">
        <v>0</v>
      </c>
      <c r="CS243" s="270">
        <v>0</v>
      </c>
      <c r="CT243" s="270">
        <v>0</v>
      </c>
      <c r="CU243" s="270">
        <v>0</v>
      </c>
      <c r="CV243" s="270">
        <v>0</v>
      </c>
      <c r="CW243" s="270">
        <v>0</v>
      </c>
      <c r="CX243" s="270">
        <v>0</v>
      </c>
      <c r="CY243" s="270">
        <v>0</v>
      </c>
      <c r="CZ243" s="270">
        <v>0</v>
      </c>
      <c r="DA243" s="270">
        <v>70</v>
      </c>
      <c r="DB243" s="270">
        <v>0</v>
      </c>
      <c r="DC243" s="270">
        <v>0</v>
      </c>
      <c r="DD243" s="270">
        <v>0</v>
      </c>
      <c r="DE243" s="270">
        <v>0</v>
      </c>
      <c r="DF243" s="270">
        <v>0</v>
      </c>
      <c r="DG243" s="270">
        <v>0</v>
      </c>
      <c r="DH243" s="270">
        <v>0</v>
      </c>
      <c r="DI243" s="270">
        <v>0</v>
      </c>
      <c r="DJ243" s="270">
        <v>0</v>
      </c>
      <c r="DK243" s="270">
        <v>0</v>
      </c>
      <c r="DL243" s="270">
        <v>0</v>
      </c>
      <c r="DM243" s="270">
        <v>0</v>
      </c>
      <c r="DN243" s="270">
        <v>0</v>
      </c>
      <c r="DO243" s="270">
        <v>0</v>
      </c>
      <c r="DP243" s="270">
        <v>0</v>
      </c>
      <c r="DQ243" s="270"/>
      <c r="DR243" s="270">
        <v>0</v>
      </c>
      <c r="DS243" s="270">
        <v>370</v>
      </c>
      <c r="DT243" s="270">
        <v>0</v>
      </c>
      <c r="DU243" s="270">
        <v>0</v>
      </c>
      <c r="DV243" s="270">
        <v>0</v>
      </c>
      <c r="DW243" s="270">
        <v>0</v>
      </c>
      <c r="DX243" s="270">
        <v>0</v>
      </c>
      <c r="DY243" s="270">
        <v>0</v>
      </c>
      <c r="DZ243" s="270">
        <v>0</v>
      </c>
      <c r="EA243" s="270">
        <v>0</v>
      </c>
      <c r="EB243" s="270">
        <v>0</v>
      </c>
      <c r="EC243" s="270">
        <v>0</v>
      </c>
      <c r="ED243" s="270">
        <v>0</v>
      </c>
      <c r="EE243" s="270">
        <v>0</v>
      </c>
      <c r="EF243" s="270">
        <v>0</v>
      </c>
      <c r="EG243" s="270">
        <v>0</v>
      </c>
      <c r="EH243" s="270">
        <v>0</v>
      </c>
      <c r="EI243" s="270">
        <v>0</v>
      </c>
      <c r="EJ243" s="270">
        <v>0</v>
      </c>
      <c r="EK243" s="270">
        <v>55</v>
      </c>
      <c r="EL243" s="270">
        <v>0</v>
      </c>
      <c r="EM243" s="270">
        <v>0</v>
      </c>
      <c r="EN243" s="270">
        <v>0</v>
      </c>
      <c r="EO243" s="270">
        <v>0</v>
      </c>
      <c r="EP243" s="270">
        <v>0</v>
      </c>
      <c r="EQ243" s="270">
        <v>0</v>
      </c>
      <c r="ER243" s="270">
        <v>0</v>
      </c>
      <c r="ES243" s="270">
        <v>0</v>
      </c>
      <c r="ET243" s="270">
        <v>0</v>
      </c>
      <c r="EU243" s="270">
        <v>0</v>
      </c>
      <c r="EV243" s="270">
        <v>0</v>
      </c>
      <c r="EW243" s="270">
        <v>0</v>
      </c>
      <c r="EX243" s="270">
        <v>0</v>
      </c>
      <c r="EY243" s="270">
        <v>0</v>
      </c>
      <c r="EZ243" s="270">
        <v>0</v>
      </c>
      <c r="FA243" s="270">
        <v>0</v>
      </c>
      <c r="FB243" s="270">
        <v>0</v>
      </c>
      <c r="FC243" s="270">
        <v>0</v>
      </c>
      <c r="FD243" s="270">
        <v>0</v>
      </c>
      <c r="FE243" s="270">
        <v>0</v>
      </c>
      <c r="FF243" s="270">
        <v>0</v>
      </c>
      <c r="FG243" s="270">
        <v>0</v>
      </c>
      <c r="FH243" s="270">
        <v>0</v>
      </c>
      <c r="FI243" s="270">
        <v>0</v>
      </c>
      <c r="FJ243" s="270">
        <v>0</v>
      </c>
      <c r="FK243" s="270">
        <v>0</v>
      </c>
      <c r="FL243" s="351">
        <v>825</v>
      </c>
      <c r="FM243" s="323">
        <v>0</v>
      </c>
      <c r="FN243" s="324">
        <v>850</v>
      </c>
      <c r="FO243" s="270"/>
      <c r="FP243" s="89"/>
      <c r="FQ243" s="270"/>
      <c r="FR243" s="319"/>
      <c r="FS243" s="319"/>
      <c r="FT243" s="319"/>
      <c r="FU243" s="319"/>
      <c r="FV243" s="319"/>
      <c r="FW243" s="319"/>
      <c r="FX243" s="319"/>
      <c r="FY243" s="319"/>
      <c r="FZ243" s="319"/>
      <c r="GA243" s="319"/>
      <c r="GB243" s="319"/>
      <c r="GC243" s="319"/>
      <c r="GD243" s="319"/>
      <c r="GE243" s="319"/>
      <c r="GF243" s="319"/>
      <c r="GG243" s="319"/>
      <c r="GH243" s="319"/>
      <c r="GI243" s="319"/>
      <c r="GJ243" s="319"/>
      <c r="GK243" s="319"/>
      <c r="GL243" s="319"/>
      <c r="GM243" s="319"/>
      <c r="GN243" s="319"/>
      <c r="GO243" s="319"/>
      <c r="GP243" s="319"/>
      <c r="GQ243" s="319"/>
      <c r="GR243" s="319"/>
      <c r="GS243" s="319"/>
      <c r="GT243" s="319"/>
      <c r="GU243" s="319"/>
      <c r="GV243" s="319"/>
      <c r="GW243" s="319"/>
      <c r="GX243" s="319"/>
      <c r="GY243" s="319"/>
      <c r="GZ243" s="319"/>
      <c r="HA243" s="319"/>
      <c r="HB243" s="319"/>
      <c r="HC243" s="319"/>
      <c r="HD243" s="319"/>
      <c r="HE243" s="319"/>
      <c r="HF243" s="319"/>
      <c r="HG243" s="319"/>
      <c r="HH243" s="319"/>
      <c r="HI243" s="319"/>
      <c r="HJ243" s="319"/>
      <c r="HK243" s="319"/>
      <c r="HL243" s="319"/>
      <c r="HM243" s="319"/>
      <c r="HN243" s="319"/>
      <c r="HO243" s="319"/>
      <c r="HP243" s="319"/>
      <c r="HQ243" s="319"/>
      <c r="HR243" s="319"/>
      <c r="HS243" s="319"/>
      <c r="HT243" s="319"/>
      <c r="HU243" s="319"/>
      <c r="HV243" s="319"/>
      <c r="HW243" s="319"/>
      <c r="HX243" s="319"/>
      <c r="HY243" s="319"/>
      <c r="HZ243" s="319"/>
      <c r="IA243" s="319"/>
      <c r="IB243" s="319"/>
      <c r="IC243" s="319"/>
      <c r="ID243" s="319"/>
      <c r="IE243" s="319"/>
      <c r="IF243" s="319"/>
      <c r="IG243" s="318"/>
    </row>
    <row r="244" spans="1:241" ht="12.75" customHeight="1" x14ac:dyDescent="0.2">
      <c r="A244" s="370" t="s">
        <v>268</v>
      </c>
      <c r="B244" s="270">
        <v>1675</v>
      </c>
      <c r="C244" s="270">
        <v>1675</v>
      </c>
      <c r="D244" s="270">
        <v>535</v>
      </c>
      <c r="E244" s="270">
        <v>1140</v>
      </c>
      <c r="F244" s="270">
        <v>0</v>
      </c>
      <c r="G244" s="270">
        <v>0</v>
      </c>
      <c r="H244" s="270">
        <v>1675</v>
      </c>
      <c r="I244" s="270">
        <v>630</v>
      </c>
      <c r="J244" s="270">
        <v>1045</v>
      </c>
      <c r="K244" s="270">
        <v>1500</v>
      </c>
      <c r="L244" s="270">
        <v>57.627462686567164</v>
      </c>
      <c r="M244" s="270">
        <v>565</v>
      </c>
      <c r="N244" s="270">
        <v>430</v>
      </c>
      <c r="O244" s="270">
        <v>400</v>
      </c>
      <c r="P244" s="270">
        <v>240</v>
      </c>
      <c r="Q244" s="270">
        <v>30</v>
      </c>
      <c r="R244" s="270" t="s">
        <v>1676</v>
      </c>
      <c r="S244" s="270" t="s">
        <v>1676</v>
      </c>
      <c r="T244" s="270" t="s">
        <v>1676</v>
      </c>
      <c r="U244" s="270">
        <v>2.3831478537360891</v>
      </c>
      <c r="V244" s="270">
        <v>2</v>
      </c>
      <c r="W244" s="270">
        <v>49</v>
      </c>
      <c r="X244" s="270">
        <v>50.389322135572883</v>
      </c>
      <c r="Y244" s="270">
        <v>75</v>
      </c>
      <c r="Z244" s="270">
        <v>200</v>
      </c>
      <c r="AA244" s="270">
        <v>345</v>
      </c>
      <c r="AB244" s="270">
        <v>440</v>
      </c>
      <c r="AC244" s="270">
        <v>420</v>
      </c>
      <c r="AD244" s="270">
        <v>185</v>
      </c>
      <c r="AE244" s="270" t="s">
        <v>1676</v>
      </c>
      <c r="AF244" s="270">
        <v>10</v>
      </c>
      <c r="AG244" s="270">
        <v>0</v>
      </c>
      <c r="AH244" s="270">
        <v>60</v>
      </c>
      <c r="AI244" s="270">
        <v>30</v>
      </c>
      <c r="AJ244" s="270">
        <v>65</v>
      </c>
      <c r="AK244" s="270">
        <v>100</v>
      </c>
      <c r="AL244" s="270">
        <v>15</v>
      </c>
      <c r="AM244" s="270">
        <v>10</v>
      </c>
      <c r="AN244" s="270" t="s">
        <v>1676</v>
      </c>
      <c r="AO244" s="270">
        <v>0</v>
      </c>
      <c r="AP244" s="270">
        <v>0</v>
      </c>
      <c r="AQ244" s="270">
        <v>20</v>
      </c>
      <c r="AR244" s="270" t="s">
        <v>1676</v>
      </c>
      <c r="AS244" s="270">
        <v>145</v>
      </c>
      <c r="AT244" s="270">
        <v>355</v>
      </c>
      <c r="AU244" s="270">
        <v>0</v>
      </c>
      <c r="AV244" s="270" t="s">
        <v>1676</v>
      </c>
      <c r="AW244" s="270">
        <v>220</v>
      </c>
      <c r="AX244" s="270">
        <v>0</v>
      </c>
      <c r="AY244" s="270">
        <v>50</v>
      </c>
      <c r="AZ244" s="270">
        <v>540</v>
      </c>
      <c r="BA244" s="270">
        <v>0</v>
      </c>
      <c r="BB244" s="270">
        <v>40</v>
      </c>
      <c r="BC244" s="270" t="s">
        <v>1676</v>
      </c>
      <c r="BD244" s="270">
        <v>70</v>
      </c>
      <c r="BE244" s="270">
        <v>0</v>
      </c>
      <c r="BF244" s="270" t="s">
        <v>1676</v>
      </c>
      <c r="BG244" s="270">
        <v>0</v>
      </c>
      <c r="BH244" s="270" t="s">
        <v>1676</v>
      </c>
      <c r="BI244" s="270">
        <v>60</v>
      </c>
      <c r="BJ244" s="270">
        <v>30</v>
      </c>
      <c r="BK244" s="270">
        <v>0</v>
      </c>
      <c r="BL244" s="270">
        <v>170</v>
      </c>
      <c r="BM244" s="270">
        <v>125</v>
      </c>
      <c r="BN244" s="270" t="s">
        <v>1676</v>
      </c>
      <c r="BO244" s="270">
        <v>625</v>
      </c>
      <c r="BP244" s="270">
        <v>535</v>
      </c>
      <c r="BQ244" s="270">
        <v>0</v>
      </c>
      <c r="BR244" s="270">
        <v>0</v>
      </c>
      <c r="BS244" s="270" t="s">
        <v>1676</v>
      </c>
      <c r="BT244" s="270">
        <v>25</v>
      </c>
      <c r="BU244" s="270">
        <v>20</v>
      </c>
      <c r="BV244" s="270"/>
      <c r="BW244" s="270">
        <v>10</v>
      </c>
      <c r="BX244" s="270">
        <v>0</v>
      </c>
      <c r="BY244" s="270">
        <v>0</v>
      </c>
      <c r="BZ244" s="270">
        <v>0</v>
      </c>
      <c r="CA244" s="270">
        <v>0</v>
      </c>
      <c r="CB244" s="270">
        <v>0</v>
      </c>
      <c r="CC244" s="270">
        <v>0</v>
      </c>
      <c r="CD244" s="270" t="s">
        <v>1676</v>
      </c>
      <c r="CE244" s="270" t="s">
        <v>1676</v>
      </c>
      <c r="CF244" s="270">
        <v>0</v>
      </c>
      <c r="CG244" s="270">
        <v>1670</v>
      </c>
      <c r="CH244" s="270">
        <v>0</v>
      </c>
      <c r="CI244" s="270">
        <v>115</v>
      </c>
      <c r="CJ244" s="270">
        <v>10</v>
      </c>
      <c r="CK244" s="270">
        <v>635</v>
      </c>
      <c r="CL244" s="270">
        <v>205</v>
      </c>
      <c r="CM244" s="270">
        <v>60</v>
      </c>
      <c r="CN244" s="270">
        <v>0</v>
      </c>
      <c r="CO244" s="270">
        <v>0</v>
      </c>
      <c r="CP244" s="270">
        <v>0</v>
      </c>
      <c r="CQ244" s="270">
        <v>0</v>
      </c>
      <c r="CR244" s="270">
        <v>0</v>
      </c>
      <c r="CS244" s="270">
        <v>0</v>
      </c>
      <c r="CT244" s="270">
        <v>0</v>
      </c>
      <c r="CU244" s="270">
        <v>0</v>
      </c>
      <c r="CV244" s="270" t="s">
        <v>1676</v>
      </c>
      <c r="CW244" s="270">
        <v>0</v>
      </c>
      <c r="CX244" s="270">
        <v>0</v>
      </c>
      <c r="CY244" s="270">
        <v>0</v>
      </c>
      <c r="CZ244" s="270">
        <v>0</v>
      </c>
      <c r="DA244" s="270">
        <v>0</v>
      </c>
      <c r="DB244" s="270">
        <v>0</v>
      </c>
      <c r="DC244" s="270">
        <v>0</v>
      </c>
      <c r="DD244" s="270">
        <v>10</v>
      </c>
      <c r="DE244" s="270">
        <v>0</v>
      </c>
      <c r="DF244" s="270">
        <v>0</v>
      </c>
      <c r="DG244" s="270">
        <v>0</v>
      </c>
      <c r="DH244" s="270">
        <v>0</v>
      </c>
      <c r="DI244" s="270">
        <v>0</v>
      </c>
      <c r="DJ244" s="270">
        <v>0</v>
      </c>
      <c r="DK244" s="270">
        <v>0</v>
      </c>
      <c r="DL244" s="270">
        <v>0</v>
      </c>
      <c r="DM244" s="270">
        <v>0</v>
      </c>
      <c r="DN244" s="270">
        <v>0</v>
      </c>
      <c r="DO244" s="270">
        <v>0</v>
      </c>
      <c r="DP244" s="270">
        <v>0</v>
      </c>
      <c r="DQ244" s="270"/>
      <c r="DR244" s="270">
        <v>0</v>
      </c>
      <c r="DS244" s="270">
        <v>0</v>
      </c>
      <c r="DT244" s="270">
        <v>0</v>
      </c>
      <c r="DU244" s="270">
        <v>0</v>
      </c>
      <c r="DV244" s="270">
        <v>0</v>
      </c>
      <c r="DW244" s="270">
        <v>0</v>
      </c>
      <c r="DX244" s="270">
        <v>0</v>
      </c>
      <c r="DY244" s="270">
        <v>0</v>
      </c>
      <c r="DZ244" s="270">
        <v>0</v>
      </c>
      <c r="EA244" s="270">
        <v>0</v>
      </c>
      <c r="EB244" s="270">
        <v>0</v>
      </c>
      <c r="EC244" s="270">
        <v>0</v>
      </c>
      <c r="ED244" s="270">
        <v>0</v>
      </c>
      <c r="EE244" s="270">
        <v>0</v>
      </c>
      <c r="EF244" s="270">
        <v>0</v>
      </c>
      <c r="EG244" s="270">
        <v>0</v>
      </c>
      <c r="EH244" s="270">
        <v>0</v>
      </c>
      <c r="EI244" s="270">
        <v>0</v>
      </c>
      <c r="EJ244" s="270">
        <v>0</v>
      </c>
      <c r="EK244" s="270">
        <v>640</v>
      </c>
      <c r="EL244" s="270">
        <v>0</v>
      </c>
      <c r="EM244" s="270">
        <v>0</v>
      </c>
      <c r="EN244" s="270">
        <v>0</v>
      </c>
      <c r="EO244" s="270">
        <v>0</v>
      </c>
      <c r="EP244" s="270">
        <v>0</v>
      </c>
      <c r="EQ244" s="270">
        <v>0</v>
      </c>
      <c r="ER244" s="270">
        <v>0</v>
      </c>
      <c r="ES244" s="270">
        <v>0</v>
      </c>
      <c r="ET244" s="270">
        <v>0</v>
      </c>
      <c r="EU244" s="270">
        <v>0</v>
      </c>
      <c r="EV244" s="270">
        <v>0</v>
      </c>
      <c r="EW244" s="270">
        <v>0</v>
      </c>
      <c r="EX244" s="270">
        <v>0</v>
      </c>
      <c r="EY244" s="270">
        <v>0</v>
      </c>
      <c r="EZ244" s="270">
        <v>0</v>
      </c>
      <c r="FA244" s="270">
        <v>0</v>
      </c>
      <c r="FB244" s="270">
        <v>0</v>
      </c>
      <c r="FC244" s="270">
        <v>0</v>
      </c>
      <c r="FD244" s="270">
        <v>0</v>
      </c>
      <c r="FE244" s="270">
        <v>0</v>
      </c>
      <c r="FF244" s="270">
        <v>0</v>
      </c>
      <c r="FG244" s="270">
        <v>0</v>
      </c>
      <c r="FH244" s="270">
        <v>0</v>
      </c>
      <c r="FI244" s="270">
        <v>0</v>
      </c>
      <c r="FJ244" s="270">
        <v>0</v>
      </c>
      <c r="FK244" s="270">
        <v>0</v>
      </c>
      <c r="FL244" s="351">
        <v>1635</v>
      </c>
      <c r="FM244" s="323">
        <v>0</v>
      </c>
      <c r="FN244" s="324">
        <v>1675</v>
      </c>
      <c r="FO244" s="270"/>
      <c r="FP244" s="89"/>
      <c r="FQ244" s="270"/>
      <c r="FR244" s="319"/>
      <c r="FS244" s="319"/>
      <c r="FT244" s="319"/>
      <c r="FU244" s="319"/>
      <c r="FV244" s="319"/>
      <c r="FW244" s="319"/>
      <c r="FX244" s="319"/>
      <c r="FY244" s="319"/>
      <c r="FZ244" s="319"/>
      <c r="GA244" s="319"/>
      <c r="GB244" s="319"/>
      <c r="GC244" s="319"/>
      <c r="GD244" s="319"/>
      <c r="GE244" s="319"/>
      <c r="GF244" s="319"/>
      <c r="GG244" s="319"/>
      <c r="GH244" s="319"/>
      <c r="GI244" s="319"/>
      <c r="GJ244" s="319"/>
      <c r="GK244" s="319"/>
      <c r="GL244" s="319"/>
      <c r="GM244" s="319"/>
      <c r="GN244" s="319"/>
      <c r="GO244" s="319"/>
      <c r="GP244" s="319"/>
      <c r="GQ244" s="319"/>
      <c r="GR244" s="319"/>
      <c r="GS244" s="319"/>
      <c r="GT244" s="319"/>
      <c r="GU244" s="319"/>
      <c r="GV244" s="319"/>
      <c r="GW244" s="319"/>
      <c r="GX244" s="319"/>
      <c r="GY244" s="319"/>
      <c r="GZ244" s="319"/>
      <c r="HA244" s="319"/>
      <c r="HB244" s="319"/>
      <c r="HC244" s="319"/>
      <c r="HD244" s="319"/>
      <c r="HE244" s="319"/>
      <c r="HF244" s="319"/>
      <c r="HG244" s="319"/>
      <c r="HH244" s="319"/>
      <c r="HI244" s="319"/>
      <c r="HJ244" s="319"/>
      <c r="HK244" s="319"/>
      <c r="HL244" s="319"/>
      <c r="HM244" s="319"/>
      <c r="HN244" s="319"/>
      <c r="HO244" s="319"/>
      <c r="HP244" s="319"/>
      <c r="HQ244" s="319"/>
      <c r="HR244" s="319"/>
      <c r="HS244" s="319"/>
      <c r="HT244" s="319"/>
      <c r="HU244" s="319"/>
      <c r="HV244" s="319"/>
      <c r="HW244" s="319"/>
      <c r="HX244" s="319"/>
      <c r="HY244" s="319"/>
      <c r="HZ244" s="319"/>
      <c r="IA244" s="319"/>
      <c r="IB244" s="319"/>
      <c r="IC244" s="319"/>
      <c r="ID244" s="319"/>
      <c r="IE244" s="319"/>
      <c r="IF244" s="319"/>
      <c r="IG244" s="318"/>
    </row>
    <row r="245" spans="1:241" ht="12.75" customHeight="1" x14ac:dyDescent="0.2">
      <c r="A245" s="370" t="s">
        <v>605</v>
      </c>
      <c r="B245" s="270">
        <v>635</v>
      </c>
      <c r="C245" s="270">
        <v>635</v>
      </c>
      <c r="D245" s="270">
        <v>305</v>
      </c>
      <c r="E245" s="270">
        <v>330</v>
      </c>
      <c r="F245" s="270">
        <v>0</v>
      </c>
      <c r="G245" s="270">
        <v>0</v>
      </c>
      <c r="H245" s="270">
        <v>635</v>
      </c>
      <c r="I245" s="270">
        <v>415</v>
      </c>
      <c r="J245" s="270">
        <v>220</v>
      </c>
      <c r="K245" s="270">
        <v>1415</v>
      </c>
      <c r="L245" s="270">
        <v>116.68720379146919</v>
      </c>
      <c r="M245" s="270">
        <v>120</v>
      </c>
      <c r="N245" s="270">
        <v>140</v>
      </c>
      <c r="O245" s="270">
        <v>110</v>
      </c>
      <c r="P245" s="270">
        <v>155</v>
      </c>
      <c r="Q245" s="270">
        <v>50</v>
      </c>
      <c r="R245" s="270">
        <v>30</v>
      </c>
      <c r="S245" s="270">
        <v>15</v>
      </c>
      <c r="T245" s="270">
        <v>15</v>
      </c>
      <c r="U245" s="270">
        <v>3.4048192771084338</v>
      </c>
      <c r="V245" s="270">
        <v>2</v>
      </c>
      <c r="W245" s="270">
        <v>76</v>
      </c>
      <c r="X245" s="270">
        <v>56.859788359788361</v>
      </c>
      <c r="Y245" s="270">
        <v>0</v>
      </c>
      <c r="Z245" s="270">
        <v>20</v>
      </c>
      <c r="AA245" s="270">
        <v>60</v>
      </c>
      <c r="AB245" s="270">
        <v>130</v>
      </c>
      <c r="AC245" s="270">
        <v>105</v>
      </c>
      <c r="AD245" s="270">
        <v>55</v>
      </c>
      <c r="AE245" s="270" t="s">
        <v>1676</v>
      </c>
      <c r="AF245" s="270">
        <v>65</v>
      </c>
      <c r="AG245" s="270">
        <v>105</v>
      </c>
      <c r="AH245" s="270">
        <v>0</v>
      </c>
      <c r="AI245" s="270">
        <v>0</v>
      </c>
      <c r="AJ245" s="270">
        <v>0</v>
      </c>
      <c r="AK245" s="270">
        <v>0</v>
      </c>
      <c r="AL245" s="270">
        <v>0</v>
      </c>
      <c r="AM245" s="270">
        <v>0</v>
      </c>
      <c r="AN245" s="270">
        <v>0</v>
      </c>
      <c r="AO245" s="270">
        <v>0</v>
      </c>
      <c r="AP245" s="270">
        <v>0</v>
      </c>
      <c r="AQ245" s="270" t="s">
        <v>1676</v>
      </c>
      <c r="AR245" s="270">
        <v>0</v>
      </c>
      <c r="AS245" s="270">
        <v>10</v>
      </c>
      <c r="AT245" s="270" t="s">
        <v>1676</v>
      </c>
      <c r="AU245" s="270">
        <v>0</v>
      </c>
      <c r="AV245" s="270" t="s">
        <v>1676</v>
      </c>
      <c r="AW245" s="270">
        <v>100</v>
      </c>
      <c r="AX245" s="270">
        <v>0</v>
      </c>
      <c r="AY245" s="270">
        <v>65</v>
      </c>
      <c r="AZ245" s="270">
        <v>125</v>
      </c>
      <c r="BA245" s="270">
        <v>135</v>
      </c>
      <c r="BB245" s="270">
        <v>10</v>
      </c>
      <c r="BC245" s="270">
        <v>0</v>
      </c>
      <c r="BD245" s="270">
        <v>0</v>
      </c>
      <c r="BE245" s="270">
        <v>0</v>
      </c>
      <c r="BF245" s="270">
        <v>0</v>
      </c>
      <c r="BG245" s="270">
        <v>245</v>
      </c>
      <c r="BH245" s="270" t="s">
        <v>1676</v>
      </c>
      <c r="BI245" s="270">
        <v>0</v>
      </c>
      <c r="BJ245" s="270">
        <v>0</v>
      </c>
      <c r="BK245" s="270">
        <v>0</v>
      </c>
      <c r="BL245" s="270">
        <v>0</v>
      </c>
      <c r="BM245" s="270">
        <v>100</v>
      </c>
      <c r="BN245" s="270" t="s">
        <v>1676</v>
      </c>
      <c r="BO245" s="270">
        <v>260</v>
      </c>
      <c r="BP245" s="270" t="s">
        <v>1676</v>
      </c>
      <c r="BQ245" s="270">
        <v>0</v>
      </c>
      <c r="BR245" s="270">
        <v>0</v>
      </c>
      <c r="BS245" s="270">
        <v>0</v>
      </c>
      <c r="BT245" s="270">
        <v>0</v>
      </c>
      <c r="BU245" s="270">
        <v>10</v>
      </c>
      <c r="BV245" s="270"/>
      <c r="BW245" s="270" t="s">
        <v>1676</v>
      </c>
      <c r="BX245" s="270">
        <v>0</v>
      </c>
      <c r="BY245" s="270">
        <v>0</v>
      </c>
      <c r="BZ245" s="270">
        <v>0</v>
      </c>
      <c r="CA245" s="270">
        <v>0</v>
      </c>
      <c r="CB245" s="270">
        <v>0</v>
      </c>
      <c r="CC245" s="270">
        <v>0</v>
      </c>
      <c r="CD245" s="270">
        <v>15</v>
      </c>
      <c r="CE245" s="270">
        <v>0</v>
      </c>
      <c r="CF245" s="270" t="s">
        <v>1676</v>
      </c>
      <c r="CG245" s="270">
        <v>615</v>
      </c>
      <c r="CH245" s="270">
        <v>0</v>
      </c>
      <c r="CI245" s="270">
        <v>100</v>
      </c>
      <c r="CJ245" s="270">
        <v>150</v>
      </c>
      <c r="CK245" s="270">
        <v>265</v>
      </c>
      <c r="CL245" s="270">
        <v>0</v>
      </c>
      <c r="CM245" s="270">
        <v>0</v>
      </c>
      <c r="CN245" s="270">
        <v>0</v>
      </c>
      <c r="CO245" s="270">
        <v>0</v>
      </c>
      <c r="CP245" s="270">
        <v>0</v>
      </c>
      <c r="CQ245" s="270">
        <v>0</v>
      </c>
      <c r="CR245" s="270">
        <v>0</v>
      </c>
      <c r="CS245" s="270">
        <v>0</v>
      </c>
      <c r="CT245" s="270">
        <v>0</v>
      </c>
      <c r="CU245" s="270">
        <v>0</v>
      </c>
      <c r="CV245" s="270" t="s">
        <v>1676</v>
      </c>
      <c r="CW245" s="270">
        <v>110</v>
      </c>
      <c r="CX245" s="270">
        <v>0</v>
      </c>
      <c r="CY245" s="270">
        <v>0</v>
      </c>
      <c r="CZ245" s="270">
        <v>0</v>
      </c>
      <c r="DA245" s="270">
        <v>0</v>
      </c>
      <c r="DB245" s="270">
        <v>0</v>
      </c>
      <c r="DC245" s="270">
        <v>0</v>
      </c>
      <c r="DD245" s="270">
        <v>0</v>
      </c>
      <c r="DE245" s="270">
        <v>0</v>
      </c>
      <c r="DF245" s="270">
        <v>0</v>
      </c>
      <c r="DG245" s="270">
        <v>0</v>
      </c>
      <c r="DH245" s="270">
        <v>0</v>
      </c>
      <c r="DI245" s="270">
        <v>0</v>
      </c>
      <c r="DJ245" s="270">
        <v>0</v>
      </c>
      <c r="DK245" s="270">
        <v>0</v>
      </c>
      <c r="DL245" s="270">
        <v>0</v>
      </c>
      <c r="DM245" s="270">
        <v>0</v>
      </c>
      <c r="DN245" s="270">
        <v>0</v>
      </c>
      <c r="DO245" s="270">
        <v>0</v>
      </c>
      <c r="DP245" s="270">
        <v>0</v>
      </c>
      <c r="DQ245" s="270"/>
      <c r="DR245" s="270">
        <v>0</v>
      </c>
      <c r="DS245" s="270">
        <v>0</v>
      </c>
      <c r="DT245" s="270">
        <v>0</v>
      </c>
      <c r="DU245" s="270">
        <v>0</v>
      </c>
      <c r="DV245" s="270">
        <v>0</v>
      </c>
      <c r="DW245" s="270">
        <v>0</v>
      </c>
      <c r="DX245" s="270">
        <v>0</v>
      </c>
      <c r="DY245" s="270">
        <v>0</v>
      </c>
      <c r="DZ245" s="270">
        <v>0</v>
      </c>
      <c r="EA245" s="270">
        <v>0</v>
      </c>
      <c r="EB245" s="270">
        <v>0</v>
      </c>
      <c r="EC245" s="270">
        <v>0</v>
      </c>
      <c r="ED245" s="270">
        <v>0</v>
      </c>
      <c r="EE245" s="270">
        <v>0</v>
      </c>
      <c r="EF245" s="270">
        <v>0</v>
      </c>
      <c r="EG245" s="270">
        <v>0</v>
      </c>
      <c r="EH245" s="270">
        <v>0</v>
      </c>
      <c r="EI245" s="270">
        <v>0</v>
      </c>
      <c r="EJ245" s="270">
        <v>0</v>
      </c>
      <c r="EK245" s="270">
        <v>0</v>
      </c>
      <c r="EL245" s="270">
        <v>0</v>
      </c>
      <c r="EM245" s="270">
        <v>0</v>
      </c>
      <c r="EN245" s="270">
        <v>0</v>
      </c>
      <c r="EO245" s="270">
        <v>0</v>
      </c>
      <c r="EP245" s="270">
        <v>0</v>
      </c>
      <c r="EQ245" s="270">
        <v>0</v>
      </c>
      <c r="ER245" s="270">
        <v>0</v>
      </c>
      <c r="ES245" s="270">
        <v>0</v>
      </c>
      <c r="ET245" s="270">
        <v>0</v>
      </c>
      <c r="EU245" s="270">
        <v>0</v>
      </c>
      <c r="EV245" s="270">
        <v>0</v>
      </c>
      <c r="EW245" s="270">
        <v>0</v>
      </c>
      <c r="EX245" s="270">
        <v>0</v>
      </c>
      <c r="EY245" s="270">
        <v>0</v>
      </c>
      <c r="EZ245" s="270">
        <v>0</v>
      </c>
      <c r="FA245" s="270">
        <v>0</v>
      </c>
      <c r="FB245" s="270">
        <v>0</v>
      </c>
      <c r="FC245" s="270">
        <v>0</v>
      </c>
      <c r="FD245" s="270">
        <v>0</v>
      </c>
      <c r="FE245" s="270">
        <v>0</v>
      </c>
      <c r="FF245" s="270">
        <v>0</v>
      </c>
      <c r="FG245" s="270">
        <v>0</v>
      </c>
      <c r="FH245" s="270">
        <v>0</v>
      </c>
      <c r="FI245" s="270">
        <v>0</v>
      </c>
      <c r="FJ245" s="270">
        <v>0</v>
      </c>
      <c r="FK245" s="270">
        <v>0</v>
      </c>
      <c r="FL245" s="351">
        <v>620</v>
      </c>
      <c r="FM245" s="323">
        <v>0</v>
      </c>
      <c r="FN245" s="324">
        <v>635</v>
      </c>
      <c r="FO245" s="270"/>
      <c r="FP245" s="89"/>
      <c r="FQ245" s="270"/>
      <c r="FR245" s="319"/>
      <c r="FS245" s="319"/>
      <c r="FT245" s="319"/>
      <c r="FU245" s="319"/>
      <c r="FV245" s="319"/>
      <c r="FW245" s="319"/>
      <c r="FX245" s="319"/>
      <c r="FY245" s="319"/>
      <c r="FZ245" s="319"/>
      <c r="GA245" s="319"/>
      <c r="GB245" s="319"/>
      <c r="GC245" s="319"/>
      <c r="GD245" s="319"/>
      <c r="GE245" s="319"/>
      <c r="GF245" s="319"/>
      <c r="GG245" s="319"/>
      <c r="GH245" s="319"/>
      <c r="GI245" s="319"/>
      <c r="GJ245" s="319"/>
      <c r="GK245" s="319"/>
      <c r="GL245" s="319"/>
      <c r="GM245" s="319"/>
      <c r="GN245" s="319"/>
      <c r="GO245" s="319"/>
      <c r="GP245" s="319"/>
      <c r="GQ245" s="319"/>
      <c r="GR245" s="319"/>
      <c r="GS245" s="319"/>
      <c r="GT245" s="319"/>
      <c r="GU245" s="319"/>
      <c r="GV245" s="319"/>
      <c r="GW245" s="319"/>
      <c r="GX245" s="319"/>
      <c r="GY245" s="319"/>
      <c r="GZ245" s="319"/>
      <c r="HA245" s="319"/>
      <c r="HB245" s="319"/>
      <c r="HC245" s="319"/>
      <c r="HD245" s="319"/>
      <c r="HE245" s="319"/>
      <c r="HF245" s="319"/>
      <c r="HG245" s="319"/>
      <c r="HH245" s="319"/>
      <c r="HI245" s="319"/>
      <c r="HJ245" s="319"/>
      <c r="HK245" s="319"/>
      <c r="HL245" s="319"/>
      <c r="HM245" s="319"/>
      <c r="HN245" s="319"/>
      <c r="HO245" s="319"/>
      <c r="HP245" s="319"/>
      <c r="HQ245" s="319"/>
      <c r="HR245" s="319"/>
      <c r="HS245" s="319"/>
      <c r="HT245" s="319"/>
      <c r="HU245" s="319"/>
      <c r="HV245" s="319"/>
      <c r="HW245" s="319"/>
      <c r="HX245" s="319"/>
      <c r="HY245" s="319"/>
      <c r="HZ245" s="319"/>
      <c r="IA245" s="319"/>
      <c r="IB245" s="319"/>
      <c r="IC245" s="319"/>
      <c r="ID245" s="319"/>
      <c r="IE245" s="319"/>
      <c r="IF245" s="319"/>
      <c r="IG245" s="318"/>
    </row>
    <row r="246" spans="1:241" ht="12.75" customHeight="1" x14ac:dyDescent="0.2">
      <c r="A246" s="370" t="s">
        <v>795</v>
      </c>
      <c r="B246" s="270">
        <v>2200</v>
      </c>
      <c r="C246" s="270">
        <v>2200</v>
      </c>
      <c r="D246" s="270">
        <v>1040</v>
      </c>
      <c r="E246" s="270">
        <v>1160</v>
      </c>
      <c r="F246" s="270">
        <v>0</v>
      </c>
      <c r="G246" s="270">
        <v>0</v>
      </c>
      <c r="H246" s="270">
        <v>2200</v>
      </c>
      <c r="I246" s="270">
        <v>345</v>
      </c>
      <c r="J246" s="270">
        <v>1855</v>
      </c>
      <c r="K246" s="270">
        <v>615</v>
      </c>
      <c r="L246" s="270">
        <v>42.354716981132079</v>
      </c>
      <c r="M246" s="270">
        <v>1115</v>
      </c>
      <c r="N246" s="270">
        <v>505</v>
      </c>
      <c r="O246" s="270">
        <v>335</v>
      </c>
      <c r="P246" s="270">
        <v>120</v>
      </c>
      <c r="Q246" s="270">
        <v>25</v>
      </c>
      <c r="R246" s="270">
        <v>10</v>
      </c>
      <c r="S246" s="270" t="s">
        <v>1676</v>
      </c>
      <c r="T246" s="270" t="s">
        <v>1676</v>
      </c>
      <c r="U246" s="270">
        <v>1.9682080924855492</v>
      </c>
      <c r="V246" s="270">
        <v>2</v>
      </c>
      <c r="W246" s="270">
        <v>28</v>
      </c>
      <c r="X246" s="270">
        <v>59.609445958219801</v>
      </c>
      <c r="Y246" s="270">
        <v>0</v>
      </c>
      <c r="Z246" s="270">
        <v>125</v>
      </c>
      <c r="AA246" s="270">
        <v>350</v>
      </c>
      <c r="AB246" s="270">
        <v>550</v>
      </c>
      <c r="AC246" s="270">
        <v>660</v>
      </c>
      <c r="AD246" s="270">
        <v>495</v>
      </c>
      <c r="AE246" s="270">
        <v>15</v>
      </c>
      <c r="AF246" s="270">
        <v>455</v>
      </c>
      <c r="AG246" s="270">
        <v>0</v>
      </c>
      <c r="AH246" s="270">
        <v>470</v>
      </c>
      <c r="AI246" s="270">
        <v>0</v>
      </c>
      <c r="AJ246" s="270">
        <v>0</v>
      </c>
      <c r="AK246" s="270">
        <v>0</v>
      </c>
      <c r="AL246" s="270">
        <v>430</v>
      </c>
      <c r="AM246" s="270" t="s">
        <v>1676</v>
      </c>
      <c r="AN246" s="270">
        <v>0</v>
      </c>
      <c r="AO246" s="270">
        <v>0</v>
      </c>
      <c r="AP246" s="270">
        <v>0</v>
      </c>
      <c r="AQ246" s="270" t="s">
        <v>1676</v>
      </c>
      <c r="AR246" s="270">
        <v>0</v>
      </c>
      <c r="AS246" s="270">
        <v>0</v>
      </c>
      <c r="AT246" s="270">
        <v>0</v>
      </c>
      <c r="AU246" s="270">
        <v>0</v>
      </c>
      <c r="AV246" s="270" t="s">
        <v>1676</v>
      </c>
      <c r="AW246" s="270">
        <v>160</v>
      </c>
      <c r="AX246" s="270">
        <v>0</v>
      </c>
      <c r="AY246" s="270">
        <v>205</v>
      </c>
      <c r="AZ246" s="270">
        <v>365</v>
      </c>
      <c r="BA246" s="270">
        <v>70</v>
      </c>
      <c r="BB246" s="270">
        <v>40</v>
      </c>
      <c r="BC246" s="270" t="s">
        <v>1676</v>
      </c>
      <c r="BD246" s="270" t="s">
        <v>1676</v>
      </c>
      <c r="BE246" s="270">
        <v>25</v>
      </c>
      <c r="BF246" s="270">
        <v>0</v>
      </c>
      <c r="BG246" s="270">
        <v>0</v>
      </c>
      <c r="BH246" s="270">
        <v>130</v>
      </c>
      <c r="BI246" s="270">
        <v>485</v>
      </c>
      <c r="BJ246" s="270">
        <v>0</v>
      </c>
      <c r="BK246" s="270">
        <v>0</v>
      </c>
      <c r="BL246" s="270" t="s">
        <v>1676</v>
      </c>
      <c r="BM246" s="270">
        <v>330</v>
      </c>
      <c r="BN246" s="270" t="s">
        <v>1676</v>
      </c>
      <c r="BO246" s="270">
        <v>1010</v>
      </c>
      <c r="BP246" s="270" t="s">
        <v>1676</v>
      </c>
      <c r="BQ246" s="270">
        <v>0</v>
      </c>
      <c r="BR246" s="270">
        <v>0</v>
      </c>
      <c r="BS246" s="270" t="s">
        <v>1676</v>
      </c>
      <c r="BT246" s="270">
        <v>195</v>
      </c>
      <c r="BU246" s="270" t="s">
        <v>1676</v>
      </c>
      <c r="BV246" s="270"/>
      <c r="BW246" s="270" t="s">
        <v>1676</v>
      </c>
      <c r="BX246" s="270">
        <v>0</v>
      </c>
      <c r="BY246" s="270">
        <v>0</v>
      </c>
      <c r="BZ246" s="270">
        <v>0</v>
      </c>
      <c r="CA246" s="270">
        <v>0</v>
      </c>
      <c r="CB246" s="270">
        <v>0</v>
      </c>
      <c r="CC246" s="270">
        <v>0</v>
      </c>
      <c r="CD246" s="270">
        <v>15</v>
      </c>
      <c r="CE246" s="270" t="s">
        <v>1676</v>
      </c>
      <c r="CF246" s="270">
        <v>0</v>
      </c>
      <c r="CG246" s="270">
        <v>2185</v>
      </c>
      <c r="CH246" s="270">
        <v>0</v>
      </c>
      <c r="CI246" s="270">
        <v>80</v>
      </c>
      <c r="CJ246" s="270">
        <v>0</v>
      </c>
      <c r="CK246" s="270">
        <v>655</v>
      </c>
      <c r="CL246" s="270">
        <v>0</v>
      </c>
      <c r="CM246" s="270">
        <v>485</v>
      </c>
      <c r="CN246" s="270">
        <v>0</v>
      </c>
      <c r="CO246" s="270">
        <v>0</v>
      </c>
      <c r="CP246" s="270">
        <v>0</v>
      </c>
      <c r="CQ246" s="270">
        <v>0</v>
      </c>
      <c r="CR246" s="270">
        <v>0</v>
      </c>
      <c r="CS246" s="270">
        <v>0</v>
      </c>
      <c r="CT246" s="270">
        <v>0</v>
      </c>
      <c r="CU246" s="270">
        <v>0</v>
      </c>
      <c r="CV246" s="270">
        <v>60</v>
      </c>
      <c r="CW246" s="270">
        <v>0</v>
      </c>
      <c r="CX246" s="270">
        <v>0</v>
      </c>
      <c r="CY246" s="270">
        <v>0</v>
      </c>
      <c r="CZ246" s="270">
        <v>0</v>
      </c>
      <c r="DA246" s="270">
        <v>475</v>
      </c>
      <c r="DB246" s="270">
        <v>0</v>
      </c>
      <c r="DC246" s="270">
        <v>0</v>
      </c>
      <c r="DD246" s="270">
        <v>445</v>
      </c>
      <c r="DE246" s="270">
        <v>0</v>
      </c>
      <c r="DF246" s="270">
        <v>0</v>
      </c>
      <c r="DG246" s="270">
        <v>0</v>
      </c>
      <c r="DH246" s="270">
        <v>0</v>
      </c>
      <c r="DI246" s="270">
        <v>0</v>
      </c>
      <c r="DJ246" s="270">
        <v>0</v>
      </c>
      <c r="DK246" s="270">
        <v>0</v>
      </c>
      <c r="DL246" s="270">
        <v>0</v>
      </c>
      <c r="DM246" s="270">
        <v>0</v>
      </c>
      <c r="DN246" s="270">
        <v>0</v>
      </c>
      <c r="DO246" s="270">
        <v>0</v>
      </c>
      <c r="DP246" s="270">
        <v>0</v>
      </c>
      <c r="DQ246" s="270"/>
      <c r="DR246" s="270">
        <v>0</v>
      </c>
      <c r="DS246" s="270">
        <v>0</v>
      </c>
      <c r="DT246" s="270">
        <v>0</v>
      </c>
      <c r="DU246" s="270">
        <v>0</v>
      </c>
      <c r="DV246" s="270">
        <v>0</v>
      </c>
      <c r="DW246" s="270">
        <v>0</v>
      </c>
      <c r="DX246" s="270">
        <v>0</v>
      </c>
      <c r="DY246" s="270">
        <v>0</v>
      </c>
      <c r="DZ246" s="270">
        <v>0</v>
      </c>
      <c r="EA246" s="270">
        <v>0</v>
      </c>
      <c r="EB246" s="270">
        <v>0</v>
      </c>
      <c r="EC246" s="270">
        <v>0</v>
      </c>
      <c r="ED246" s="270">
        <v>0</v>
      </c>
      <c r="EE246" s="270">
        <v>0</v>
      </c>
      <c r="EF246" s="270">
        <v>0</v>
      </c>
      <c r="EG246" s="270">
        <v>0</v>
      </c>
      <c r="EH246" s="270">
        <v>0</v>
      </c>
      <c r="EI246" s="270">
        <v>0</v>
      </c>
      <c r="EJ246" s="270">
        <v>0</v>
      </c>
      <c r="EK246" s="270">
        <v>0</v>
      </c>
      <c r="EL246" s="270">
        <v>0</v>
      </c>
      <c r="EM246" s="270">
        <v>0</v>
      </c>
      <c r="EN246" s="270">
        <v>0</v>
      </c>
      <c r="EO246" s="270">
        <v>0</v>
      </c>
      <c r="EP246" s="270">
        <v>0</v>
      </c>
      <c r="EQ246" s="270">
        <v>0</v>
      </c>
      <c r="ER246" s="270">
        <v>0</v>
      </c>
      <c r="ES246" s="270">
        <v>0</v>
      </c>
      <c r="ET246" s="270">
        <v>0</v>
      </c>
      <c r="EU246" s="270">
        <v>0</v>
      </c>
      <c r="EV246" s="270">
        <v>0</v>
      </c>
      <c r="EW246" s="270">
        <v>0</v>
      </c>
      <c r="EX246" s="270">
        <v>0</v>
      </c>
      <c r="EY246" s="270">
        <v>0</v>
      </c>
      <c r="EZ246" s="270">
        <v>0</v>
      </c>
      <c r="FA246" s="270">
        <v>0</v>
      </c>
      <c r="FB246" s="270">
        <v>0</v>
      </c>
      <c r="FC246" s="270">
        <v>0</v>
      </c>
      <c r="FD246" s="270">
        <v>0</v>
      </c>
      <c r="FE246" s="270">
        <v>0</v>
      </c>
      <c r="FF246" s="270">
        <v>0</v>
      </c>
      <c r="FG246" s="270">
        <v>0</v>
      </c>
      <c r="FH246" s="270">
        <v>0</v>
      </c>
      <c r="FI246" s="270">
        <v>0</v>
      </c>
      <c r="FJ246" s="270">
        <v>0</v>
      </c>
      <c r="FK246" s="270">
        <v>0</v>
      </c>
      <c r="FL246" s="351">
        <v>2160</v>
      </c>
      <c r="FM246" s="323">
        <v>0</v>
      </c>
      <c r="FN246" s="324">
        <v>2120</v>
      </c>
      <c r="FO246" s="270"/>
      <c r="FP246" s="89"/>
      <c r="FQ246" s="270"/>
      <c r="FR246" s="319"/>
      <c r="FS246" s="319"/>
      <c r="FT246" s="319"/>
      <c r="FU246" s="319"/>
      <c r="FV246" s="319"/>
      <c r="FW246" s="319"/>
      <c r="FX246" s="319"/>
      <c r="FY246" s="319"/>
      <c r="FZ246" s="319"/>
      <c r="GA246" s="319"/>
      <c r="GB246" s="319"/>
      <c r="GC246" s="319"/>
      <c r="GD246" s="319"/>
      <c r="GE246" s="319"/>
      <c r="GF246" s="319"/>
      <c r="GG246" s="319"/>
      <c r="GH246" s="319"/>
      <c r="GI246" s="319"/>
      <c r="GJ246" s="319"/>
      <c r="GK246" s="319"/>
      <c r="GL246" s="319"/>
      <c r="GM246" s="319"/>
      <c r="GN246" s="319"/>
      <c r="GO246" s="319"/>
      <c r="GP246" s="319"/>
      <c r="GQ246" s="319"/>
      <c r="GR246" s="319"/>
      <c r="GS246" s="319"/>
      <c r="GT246" s="319"/>
      <c r="GU246" s="319"/>
      <c r="GV246" s="319"/>
      <c r="GW246" s="319"/>
      <c r="GX246" s="319"/>
      <c r="GY246" s="319"/>
      <c r="GZ246" s="319"/>
      <c r="HA246" s="319"/>
      <c r="HB246" s="319"/>
      <c r="HC246" s="319"/>
      <c r="HD246" s="319"/>
      <c r="HE246" s="319"/>
      <c r="HF246" s="319"/>
      <c r="HG246" s="319"/>
      <c r="HH246" s="319"/>
      <c r="HI246" s="319"/>
      <c r="HJ246" s="319"/>
      <c r="HK246" s="319"/>
      <c r="HL246" s="319"/>
      <c r="HM246" s="319"/>
      <c r="HN246" s="319"/>
      <c r="HO246" s="319"/>
      <c r="HP246" s="319"/>
      <c r="HQ246" s="319"/>
      <c r="HR246" s="319"/>
      <c r="HS246" s="319"/>
      <c r="HT246" s="319"/>
      <c r="HU246" s="319"/>
      <c r="HV246" s="319"/>
      <c r="HW246" s="319"/>
      <c r="HX246" s="319"/>
      <c r="HY246" s="319"/>
      <c r="HZ246" s="319"/>
      <c r="IA246" s="319"/>
      <c r="IB246" s="319"/>
      <c r="IC246" s="319"/>
      <c r="ID246" s="319"/>
      <c r="IE246" s="319"/>
      <c r="IF246" s="319"/>
      <c r="IG246" s="318"/>
    </row>
    <row r="247" spans="1:241" ht="12.75" customHeight="1" x14ac:dyDescent="0.2">
      <c r="A247" s="370" t="s">
        <v>544</v>
      </c>
      <c r="B247" s="270">
        <v>455</v>
      </c>
      <c r="C247" s="270">
        <v>455</v>
      </c>
      <c r="D247" s="270">
        <v>210</v>
      </c>
      <c r="E247" s="270">
        <v>240</v>
      </c>
      <c r="F247" s="270">
        <v>0</v>
      </c>
      <c r="G247" s="270">
        <v>0</v>
      </c>
      <c r="H247" s="270">
        <v>455</v>
      </c>
      <c r="I247" s="270">
        <v>210</v>
      </c>
      <c r="J247" s="270">
        <v>240</v>
      </c>
      <c r="K247" s="270">
        <v>480</v>
      </c>
      <c r="L247" s="270">
        <v>54.395143487858718</v>
      </c>
      <c r="M247" s="270">
        <v>145</v>
      </c>
      <c r="N247" s="270">
        <v>160</v>
      </c>
      <c r="O247" s="270">
        <v>85</v>
      </c>
      <c r="P247" s="270">
        <v>55</v>
      </c>
      <c r="Q247" s="270" t="s">
        <v>1676</v>
      </c>
      <c r="R247" s="270" t="s">
        <v>1676</v>
      </c>
      <c r="S247" s="270" t="s">
        <v>1676</v>
      </c>
      <c r="T247" s="270">
        <v>0</v>
      </c>
      <c r="U247" s="270">
        <v>2.2594339622641511</v>
      </c>
      <c r="V247" s="270">
        <v>2</v>
      </c>
      <c r="W247" s="270">
        <v>42</v>
      </c>
      <c r="X247" s="270">
        <v>56.633554083885208</v>
      </c>
      <c r="Y247" s="270">
        <v>0</v>
      </c>
      <c r="Z247" s="270">
        <v>35</v>
      </c>
      <c r="AA247" s="270">
        <v>75</v>
      </c>
      <c r="AB247" s="270">
        <v>120</v>
      </c>
      <c r="AC247" s="270">
        <v>160</v>
      </c>
      <c r="AD247" s="270">
        <v>60</v>
      </c>
      <c r="AE247" s="270" t="s">
        <v>1676</v>
      </c>
      <c r="AF247" s="270">
        <v>15</v>
      </c>
      <c r="AG247" s="270">
        <v>0</v>
      </c>
      <c r="AH247" s="270">
        <v>0</v>
      </c>
      <c r="AI247" s="270">
        <v>0</v>
      </c>
      <c r="AJ247" s="270">
        <v>0</v>
      </c>
      <c r="AK247" s="270">
        <v>0</v>
      </c>
      <c r="AL247" s="270" t="s">
        <v>1676</v>
      </c>
      <c r="AM247" s="270">
        <v>130</v>
      </c>
      <c r="AN247" s="270">
        <v>0</v>
      </c>
      <c r="AO247" s="270">
        <v>0</v>
      </c>
      <c r="AP247" s="270">
        <v>0</v>
      </c>
      <c r="AQ247" s="270">
        <v>0</v>
      </c>
      <c r="AR247" s="270">
        <v>0</v>
      </c>
      <c r="AS247" s="270">
        <v>0</v>
      </c>
      <c r="AT247" s="270">
        <v>0</v>
      </c>
      <c r="AU247" s="270">
        <v>0</v>
      </c>
      <c r="AV247" s="270" t="s">
        <v>1676</v>
      </c>
      <c r="AW247" s="270">
        <v>35</v>
      </c>
      <c r="AX247" s="270">
        <v>0</v>
      </c>
      <c r="AY247" s="270">
        <v>40</v>
      </c>
      <c r="AZ247" s="270">
        <v>230</v>
      </c>
      <c r="BA247" s="270" t="s">
        <v>1676</v>
      </c>
      <c r="BB247" s="270" t="s">
        <v>1676</v>
      </c>
      <c r="BC247" s="270" t="s">
        <v>1676</v>
      </c>
      <c r="BD247" s="270">
        <v>10</v>
      </c>
      <c r="BE247" s="270">
        <v>0</v>
      </c>
      <c r="BF247" s="270">
        <v>0</v>
      </c>
      <c r="BG247" s="270">
        <v>0</v>
      </c>
      <c r="BH247" s="270">
        <v>15</v>
      </c>
      <c r="BI247" s="270">
        <v>0</v>
      </c>
      <c r="BJ247" s="270">
        <v>0</v>
      </c>
      <c r="BK247" s="270">
        <v>0</v>
      </c>
      <c r="BL247" s="270">
        <v>0</v>
      </c>
      <c r="BM247" s="270">
        <v>90</v>
      </c>
      <c r="BN247" s="270" t="s">
        <v>1676</v>
      </c>
      <c r="BO247" s="270">
        <v>305</v>
      </c>
      <c r="BP247" s="270">
        <v>0</v>
      </c>
      <c r="BQ247" s="270">
        <v>0</v>
      </c>
      <c r="BR247" s="270">
        <v>0</v>
      </c>
      <c r="BS247" s="270">
        <v>0</v>
      </c>
      <c r="BT247" s="270">
        <v>25</v>
      </c>
      <c r="BU247" s="270">
        <v>0</v>
      </c>
      <c r="BV247" s="270"/>
      <c r="BW247" s="270" t="s">
        <v>1676</v>
      </c>
      <c r="BX247" s="270">
        <v>0</v>
      </c>
      <c r="BY247" s="270">
        <v>0</v>
      </c>
      <c r="BZ247" s="270">
        <v>0</v>
      </c>
      <c r="CA247" s="270">
        <v>0</v>
      </c>
      <c r="CB247" s="270">
        <v>0</v>
      </c>
      <c r="CC247" s="270">
        <v>0</v>
      </c>
      <c r="CD247" s="270" t="s">
        <v>1676</v>
      </c>
      <c r="CE247" s="270">
        <v>0</v>
      </c>
      <c r="CF247" s="270">
        <v>0</v>
      </c>
      <c r="CG247" s="270">
        <v>450</v>
      </c>
      <c r="CH247" s="270">
        <v>0</v>
      </c>
      <c r="CI247" s="270">
        <v>130</v>
      </c>
      <c r="CJ247" s="270">
        <v>0</v>
      </c>
      <c r="CK247" s="270">
        <v>285</v>
      </c>
      <c r="CL247" s="270">
        <v>0</v>
      </c>
      <c r="CM247" s="270">
        <v>0</v>
      </c>
      <c r="CN247" s="270">
        <v>0</v>
      </c>
      <c r="CO247" s="270">
        <v>0</v>
      </c>
      <c r="CP247" s="270">
        <v>0</v>
      </c>
      <c r="CQ247" s="270">
        <v>0</v>
      </c>
      <c r="CR247" s="270">
        <v>0</v>
      </c>
      <c r="CS247" s="270">
        <v>0</v>
      </c>
      <c r="CT247" s="270">
        <v>0</v>
      </c>
      <c r="CU247" s="270">
        <v>0</v>
      </c>
      <c r="CV247" s="270">
        <v>40</v>
      </c>
      <c r="CW247" s="270">
        <v>0</v>
      </c>
      <c r="CX247" s="270">
        <v>0</v>
      </c>
      <c r="CY247" s="270">
        <v>0</v>
      </c>
      <c r="CZ247" s="270">
        <v>0</v>
      </c>
      <c r="DA247" s="270">
        <v>0</v>
      </c>
      <c r="DB247" s="270">
        <v>0</v>
      </c>
      <c r="DC247" s="270">
        <v>0</v>
      </c>
      <c r="DD247" s="270">
        <v>0</v>
      </c>
      <c r="DE247" s="270">
        <v>0</v>
      </c>
      <c r="DF247" s="270">
        <v>0</v>
      </c>
      <c r="DG247" s="270">
        <v>0</v>
      </c>
      <c r="DH247" s="270">
        <v>0</v>
      </c>
      <c r="DI247" s="270">
        <v>0</v>
      </c>
      <c r="DJ247" s="270">
        <v>0</v>
      </c>
      <c r="DK247" s="270">
        <v>0</v>
      </c>
      <c r="DL247" s="270">
        <v>0</v>
      </c>
      <c r="DM247" s="270">
        <v>0</v>
      </c>
      <c r="DN247" s="270">
        <v>0</v>
      </c>
      <c r="DO247" s="270">
        <v>0</v>
      </c>
      <c r="DP247" s="270">
        <v>0</v>
      </c>
      <c r="DQ247" s="270"/>
      <c r="DR247" s="270">
        <v>0</v>
      </c>
      <c r="DS247" s="270">
        <v>0</v>
      </c>
      <c r="DT247" s="270">
        <v>0</v>
      </c>
      <c r="DU247" s="270">
        <v>0</v>
      </c>
      <c r="DV247" s="270">
        <v>0</v>
      </c>
      <c r="DW247" s="270">
        <v>0</v>
      </c>
      <c r="DX247" s="270">
        <v>0</v>
      </c>
      <c r="DY247" s="270">
        <v>0</v>
      </c>
      <c r="DZ247" s="270">
        <v>0</v>
      </c>
      <c r="EA247" s="270">
        <v>0</v>
      </c>
      <c r="EB247" s="270">
        <v>0</v>
      </c>
      <c r="EC247" s="270">
        <v>0</v>
      </c>
      <c r="ED247" s="270">
        <v>0</v>
      </c>
      <c r="EE247" s="270">
        <v>0</v>
      </c>
      <c r="EF247" s="270">
        <v>0</v>
      </c>
      <c r="EG247" s="270">
        <v>0</v>
      </c>
      <c r="EH247" s="270">
        <v>0</v>
      </c>
      <c r="EI247" s="270">
        <v>0</v>
      </c>
      <c r="EJ247" s="270">
        <v>0</v>
      </c>
      <c r="EK247" s="270">
        <v>0</v>
      </c>
      <c r="EL247" s="270">
        <v>0</v>
      </c>
      <c r="EM247" s="270">
        <v>0</v>
      </c>
      <c r="EN247" s="270">
        <v>0</v>
      </c>
      <c r="EO247" s="270">
        <v>0</v>
      </c>
      <c r="EP247" s="270">
        <v>0</v>
      </c>
      <c r="EQ247" s="270">
        <v>0</v>
      </c>
      <c r="ER247" s="270">
        <v>0</v>
      </c>
      <c r="ES247" s="270">
        <v>0</v>
      </c>
      <c r="ET247" s="270">
        <v>0</v>
      </c>
      <c r="EU247" s="270">
        <v>0</v>
      </c>
      <c r="EV247" s="270">
        <v>0</v>
      </c>
      <c r="EW247" s="270">
        <v>0</v>
      </c>
      <c r="EX247" s="270">
        <v>0</v>
      </c>
      <c r="EY247" s="270">
        <v>0</v>
      </c>
      <c r="EZ247" s="270">
        <v>0</v>
      </c>
      <c r="FA247" s="270">
        <v>0</v>
      </c>
      <c r="FB247" s="270">
        <v>0</v>
      </c>
      <c r="FC247" s="270">
        <v>0</v>
      </c>
      <c r="FD247" s="270">
        <v>0</v>
      </c>
      <c r="FE247" s="270">
        <v>0</v>
      </c>
      <c r="FF247" s="270">
        <v>0</v>
      </c>
      <c r="FG247" s="270">
        <v>0</v>
      </c>
      <c r="FH247" s="270">
        <v>0</v>
      </c>
      <c r="FI247" s="270">
        <v>0</v>
      </c>
      <c r="FJ247" s="270">
        <v>0</v>
      </c>
      <c r="FK247" s="270">
        <v>0</v>
      </c>
      <c r="FL247" s="351">
        <v>450</v>
      </c>
      <c r="FM247" s="323">
        <v>0</v>
      </c>
      <c r="FN247" s="324">
        <v>455</v>
      </c>
      <c r="FO247" s="270"/>
      <c r="FP247" s="89"/>
      <c r="FQ247" s="270"/>
      <c r="FR247" s="319"/>
      <c r="FS247" s="319"/>
      <c r="FT247" s="319"/>
      <c r="FU247" s="319"/>
      <c r="FV247" s="319"/>
      <c r="FW247" s="319"/>
      <c r="FX247" s="319"/>
      <c r="FY247" s="319"/>
      <c r="FZ247" s="319"/>
      <c r="GA247" s="319"/>
      <c r="GB247" s="319"/>
      <c r="GC247" s="319"/>
      <c r="GD247" s="319"/>
      <c r="GE247" s="319"/>
      <c r="GF247" s="319"/>
      <c r="GG247" s="319"/>
      <c r="GH247" s="319"/>
      <c r="GI247" s="319"/>
      <c r="GJ247" s="319"/>
      <c r="GK247" s="319"/>
      <c r="GL247" s="319"/>
      <c r="GM247" s="319"/>
      <c r="GN247" s="319"/>
      <c r="GO247" s="319"/>
      <c r="GP247" s="319"/>
      <c r="GQ247" s="319"/>
      <c r="GR247" s="319"/>
      <c r="GS247" s="319"/>
      <c r="GT247" s="319"/>
      <c r="GU247" s="319"/>
      <c r="GV247" s="319"/>
      <c r="GW247" s="319"/>
      <c r="GX247" s="319"/>
      <c r="GY247" s="319"/>
      <c r="GZ247" s="319"/>
      <c r="HA247" s="319"/>
      <c r="HB247" s="319"/>
      <c r="HC247" s="319"/>
      <c r="HD247" s="319"/>
      <c r="HE247" s="319"/>
      <c r="HF247" s="319"/>
      <c r="HG247" s="319"/>
      <c r="HH247" s="319"/>
      <c r="HI247" s="319"/>
      <c r="HJ247" s="319"/>
      <c r="HK247" s="319"/>
      <c r="HL247" s="319"/>
      <c r="HM247" s="319"/>
      <c r="HN247" s="319"/>
      <c r="HO247" s="319"/>
      <c r="HP247" s="319"/>
      <c r="HQ247" s="319"/>
      <c r="HR247" s="319"/>
      <c r="HS247" s="319"/>
      <c r="HT247" s="319"/>
      <c r="HU247" s="319"/>
      <c r="HV247" s="319"/>
      <c r="HW247" s="319"/>
      <c r="HX247" s="319"/>
      <c r="HY247" s="319"/>
      <c r="HZ247" s="319"/>
      <c r="IA247" s="319"/>
      <c r="IB247" s="319"/>
      <c r="IC247" s="319"/>
      <c r="ID247" s="319"/>
      <c r="IE247" s="319"/>
      <c r="IF247" s="319"/>
      <c r="IG247" s="318"/>
    </row>
    <row r="248" spans="1:241" ht="12.75" customHeight="1" x14ac:dyDescent="0.2">
      <c r="A248" s="370" t="s">
        <v>610</v>
      </c>
      <c r="B248" s="270">
        <v>105</v>
      </c>
      <c r="C248" s="270">
        <v>105</v>
      </c>
      <c r="D248" s="270">
        <v>65</v>
      </c>
      <c r="E248" s="270">
        <v>40</v>
      </c>
      <c r="F248" s="270">
        <v>0</v>
      </c>
      <c r="G248" s="270">
        <v>0</v>
      </c>
      <c r="H248" s="270">
        <v>105</v>
      </c>
      <c r="I248" s="270">
        <v>45</v>
      </c>
      <c r="J248" s="270">
        <v>60</v>
      </c>
      <c r="K248" s="270">
        <v>140</v>
      </c>
      <c r="L248" s="270">
        <v>67.647619047619045</v>
      </c>
      <c r="M248" s="270">
        <v>25</v>
      </c>
      <c r="N248" s="270">
        <v>30</v>
      </c>
      <c r="O248" s="270">
        <v>25</v>
      </c>
      <c r="P248" s="270">
        <v>20</v>
      </c>
      <c r="Q248" s="270" t="s">
        <v>1676</v>
      </c>
      <c r="R248" s="270">
        <v>0</v>
      </c>
      <c r="S248" s="270">
        <v>0</v>
      </c>
      <c r="T248" s="270">
        <v>0</v>
      </c>
      <c r="U248" s="270">
        <v>3.021276595744681</v>
      </c>
      <c r="V248" s="270">
        <v>3</v>
      </c>
      <c r="W248" s="270">
        <v>56</v>
      </c>
      <c r="X248" s="270">
        <v>64.228571428571428</v>
      </c>
      <c r="Y248" s="270">
        <v>0</v>
      </c>
      <c r="Z248" s="270" t="s">
        <v>1676</v>
      </c>
      <c r="AA248" s="270">
        <v>10</v>
      </c>
      <c r="AB248" s="270">
        <v>20</v>
      </c>
      <c r="AC248" s="270">
        <v>40</v>
      </c>
      <c r="AD248" s="270">
        <v>30</v>
      </c>
      <c r="AE248" s="270">
        <v>0</v>
      </c>
      <c r="AF248" s="270" t="s">
        <v>1676</v>
      </c>
      <c r="AG248" s="270">
        <v>0</v>
      </c>
      <c r="AH248" s="270">
        <v>0</v>
      </c>
      <c r="AI248" s="270">
        <v>0</v>
      </c>
      <c r="AJ248" s="270">
        <v>0</v>
      </c>
      <c r="AK248" s="270">
        <v>0</v>
      </c>
      <c r="AL248" s="270">
        <v>0</v>
      </c>
      <c r="AM248" s="270">
        <v>0</v>
      </c>
      <c r="AN248" s="270">
        <v>0</v>
      </c>
      <c r="AO248" s="270">
        <v>0</v>
      </c>
      <c r="AP248" s="270">
        <v>0</v>
      </c>
      <c r="AQ248" s="270">
        <v>0</v>
      </c>
      <c r="AR248" s="270">
        <v>0</v>
      </c>
      <c r="AS248" s="270">
        <v>0</v>
      </c>
      <c r="AT248" s="270">
        <v>0</v>
      </c>
      <c r="AU248" s="270">
        <v>0</v>
      </c>
      <c r="AV248" s="270" t="s">
        <v>1676</v>
      </c>
      <c r="AW248" s="270">
        <v>40</v>
      </c>
      <c r="AX248" s="270">
        <v>0</v>
      </c>
      <c r="AY248" s="270">
        <v>0</v>
      </c>
      <c r="AZ248" s="270">
        <v>55</v>
      </c>
      <c r="BA248" s="270">
        <v>0</v>
      </c>
      <c r="BB248" s="270" t="s">
        <v>1676</v>
      </c>
      <c r="BC248" s="270">
        <v>0</v>
      </c>
      <c r="BD248" s="270" t="s">
        <v>1676</v>
      </c>
      <c r="BE248" s="270">
        <v>0</v>
      </c>
      <c r="BF248" s="270">
        <v>0</v>
      </c>
      <c r="BG248" s="270">
        <v>0</v>
      </c>
      <c r="BH248" s="270" t="s">
        <v>1676</v>
      </c>
      <c r="BI248" s="270">
        <v>0</v>
      </c>
      <c r="BJ248" s="270">
        <v>0</v>
      </c>
      <c r="BK248" s="270">
        <v>0</v>
      </c>
      <c r="BL248" s="270">
        <v>0</v>
      </c>
      <c r="BM248" s="270">
        <v>35</v>
      </c>
      <c r="BN248" s="270">
        <v>0</v>
      </c>
      <c r="BO248" s="270">
        <v>60</v>
      </c>
      <c r="BP248" s="270">
        <v>0</v>
      </c>
      <c r="BQ248" s="270">
        <v>0</v>
      </c>
      <c r="BR248" s="270">
        <v>0</v>
      </c>
      <c r="BS248" s="270">
        <v>0</v>
      </c>
      <c r="BT248" s="270" t="s">
        <v>1676</v>
      </c>
      <c r="BU248" s="270" t="s">
        <v>1676</v>
      </c>
      <c r="BV248" s="270"/>
      <c r="BW248" s="270">
        <v>0</v>
      </c>
      <c r="BX248" s="270">
        <v>0</v>
      </c>
      <c r="BY248" s="270" t="s">
        <v>1676</v>
      </c>
      <c r="BZ248" s="270">
        <v>0</v>
      </c>
      <c r="CA248" s="270">
        <v>0</v>
      </c>
      <c r="CB248" s="270">
        <v>0</v>
      </c>
      <c r="CC248" s="270">
        <v>0</v>
      </c>
      <c r="CD248" s="270" t="s">
        <v>1676</v>
      </c>
      <c r="CE248" s="270">
        <v>0</v>
      </c>
      <c r="CF248" s="270">
        <v>0</v>
      </c>
      <c r="CG248" s="270">
        <v>100</v>
      </c>
      <c r="CH248" s="270">
        <v>0</v>
      </c>
      <c r="CI248" s="270">
        <v>35</v>
      </c>
      <c r="CJ248" s="270">
        <v>0</v>
      </c>
      <c r="CK248" s="270">
        <v>70</v>
      </c>
      <c r="CL248" s="270">
        <v>0</v>
      </c>
      <c r="CM248" s="270">
        <v>0</v>
      </c>
      <c r="CN248" s="270">
        <v>0</v>
      </c>
      <c r="CO248" s="270">
        <v>0</v>
      </c>
      <c r="CP248" s="270">
        <v>0</v>
      </c>
      <c r="CQ248" s="270">
        <v>0</v>
      </c>
      <c r="CR248" s="270">
        <v>0</v>
      </c>
      <c r="CS248" s="270">
        <v>0</v>
      </c>
      <c r="CT248" s="270">
        <v>0</v>
      </c>
      <c r="CU248" s="270">
        <v>0</v>
      </c>
      <c r="CV248" s="270">
        <v>0</v>
      </c>
      <c r="CW248" s="270">
        <v>0</v>
      </c>
      <c r="CX248" s="270">
        <v>0</v>
      </c>
      <c r="CY248" s="270">
        <v>0</v>
      </c>
      <c r="CZ248" s="270">
        <v>0</v>
      </c>
      <c r="DA248" s="270">
        <v>0</v>
      </c>
      <c r="DB248" s="270">
        <v>0</v>
      </c>
      <c r="DC248" s="270">
        <v>0</v>
      </c>
      <c r="DD248" s="270">
        <v>0</v>
      </c>
      <c r="DE248" s="270">
        <v>0</v>
      </c>
      <c r="DF248" s="270">
        <v>0</v>
      </c>
      <c r="DG248" s="270">
        <v>0</v>
      </c>
      <c r="DH248" s="270">
        <v>0</v>
      </c>
      <c r="DI248" s="270">
        <v>0</v>
      </c>
      <c r="DJ248" s="270">
        <v>0</v>
      </c>
      <c r="DK248" s="270">
        <v>0</v>
      </c>
      <c r="DL248" s="270">
        <v>0</v>
      </c>
      <c r="DM248" s="270">
        <v>0</v>
      </c>
      <c r="DN248" s="270">
        <v>0</v>
      </c>
      <c r="DO248" s="270">
        <v>0</v>
      </c>
      <c r="DP248" s="270">
        <v>0</v>
      </c>
      <c r="DQ248" s="270"/>
      <c r="DR248" s="270">
        <v>0</v>
      </c>
      <c r="DS248" s="270">
        <v>0</v>
      </c>
      <c r="DT248" s="270">
        <v>0</v>
      </c>
      <c r="DU248" s="270">
        <v>0</v>
      </c>
      <c r="DV248" s="270">
        <v>0</v>
      </c>
      <c r="DW248" s="270">
        <v>0</v>
      </c>
      <c r="DX248" s="270">
        <v>0</v>
      </c>
      <c r="DY248" s="270">
        <v>0</v>
      </c>
      <c r="DZ248" s="270">
        <v>0</v>
      </c>
      <c r="EA248" s="270">
        <v>0</v>
      </c>
      <c r="EB248" s="270">
        <v>0</v>
      </c>
      <c r="EC248" s="270">
        <v>0</v>
      </c>
      <c r="ED248" s="270">
        <v>0</v>
      </c>
      <c r="EE248" s="270">
        <v>0</v>
      </c>
      <c r="EF248" s="270">
        <v>0</v>
      </c>
      <c r="EG248" s="270">
        <v>0</v>
      </c>
      <c r="EH248" s="270">
        <v>0</v>
      </c>
      <c r="EI248" s="270">
        <v>0</v>
      </c>
      <c r="EJ248" s="270">
        <v>0</v>
      </c>
      <c r="EK248" s="270">
        <v>0</v>
      </c>
      <c r="EL248" s="270">
        <v>0</v>
      </c>
      <c r="EM248" s="270">
        <v>0</v>
      </c>
      <c r="EN248" s="270">
        <v>0</v>
      </c>
      <c r="EO248" s="270">
        <v>0</v>
      </c>
      <c r="EP248" s="270">
        <v>0</v>
      </c>
      <c r="EQ248" s="270">
        <v>0</v>
      </c>
      <c r="ER248" s="270">
        <v>0</v>
      </c>
      <c r="ES248" s="270">
        <v>0</v>
      </c>
      <c r="ET248" s="270">
        <v>0</v>
      </c>
      <c r="EU248" s="270">
        <v>0</v>
      </c>
      <c r="EV248" s="270">
        <v>0</v>
      </c>
      <c r="EW248" s="270">
        <v>0</v>
      </c>
      <c r="EX248" s="270">
        <v>0</v>
      </c>
      <c r="EY248" s="270">
        <v>0</v>
      </c>
      <c r="EZ248" s="270">
        <v>0</v>
      </c>
      <c r="FA248" s="270">
        <v>0</v>
      </c>
      <c r="FB248" s="270">
        <v>0</v>
      </c>
      <c r="FC248" s="270">
        <v>0</v>
      </c>
      <c r="FD248" s="270">
        <v>0</v>
      </c>
      <c r="FE248" s="270">
        <v>0</v>
      </c>
      <c r="FF248" s="270">
        <v>0</v>
      </c>
      <c r="FG248" s="270">
        <v>0</v>
      </c>
      <c r="FH248" s="270">
        <v>0</v>
      </c>
      <c r="FI248" s="270">
        <v>0</v>
      </c>
      <c r="FJ248" s="270">
        <v>0</v>
      </c>
      <c r="FK248" s="270">
        <v>0</v>
      </c>
      <c r="FL248" s="351">
        <v>100</v>
      </c>
      <c r="FM248" s="323">
        <v>0</v>
      </c>
      <c r="FN248" s="324">
        <v>105</v>
      </c>
      <c r="FO248" s="270"/>
      <c r="FP248" s="89"/>
      <c r="FQ248" s="270"/>
      <c r="FR248" s="319"/>
      <c r="FS248" s="319"/>
      <c r="FT248" s="319"/>
      <c r="FU248" s="319"/>
      <c r="FV248" s="319"/>
      <c r="FW248" s="319"/>
      <c r="FX248" s="319"/>
      <c r="FY248" s="319"/>
      <c r="FZ248" s="319"/>
      <c r="GA248" s="319"/>
      <c r="GB248" s="319"/>
      <c r="GC248" s="319"/>
      <c r="GD248" s="319"/>
      <c r="GE248" s="319"/>
      <c r="GF248" s="319"/>
      <c r="GG248" s="319"/>
      <c r="GH248" s="319"/>
      <c r="GI248" s="319"/>
      <c r="GJ248" s="319"/>
      <c r="GK248" s="319"/>
      <c r="GL248" s="319"/>
      <c r="GM248" s="319"/>
      <c r="GN248" s="319"/>
      <c r="GO248" s="319"/>
      <c r="GP248" s="319"/>
      <c r="GQ248" s="319"/>
      <c r="GR248" s="319"/>
      <c r="GS248" s="319"/>
      <c r="GT248" s="319"/>
      <c r="GU248" s="319"/>
      <c r="GV248" s="319"/>
      <c r="GW248" s="319"/>
      <c r="GX248" s="319"/>
      <c r="GY248" s="319"/>
      <c r="GZ248" s="319"/>
      <c r="HA248" s="319"/>
      <c r="HB248" s="319"/>
      <c r="HC248" s="319"/>
      <c r="HD248" s="319"/>
      <c r="HE248" s="319"/>
      <c r="HF248" s="319"/>
      <c r="HG248" s="319"/>
      <c r="HH248" s="319"/>
      <c r="HI248" s="319"/>
      <c r="HJ248" s="319"/>
      <c r="HK248" s="319"/>
      <c r="HL248" s="319"/>
      <c r="HM248" s="319"/>
      <c r="HN248" s="319"/>
      <c r="HO248" s="319"/>
      <c r="HP248" s="319"/>
      <c r="HQ248" s="319"/>
      <c r="HR248" s="319"/>
      <c r="HS248" s="319"/>
      <c r="HT248" s="319"/>
      <c r="HU248" s="319"/>
      <c r="HV248" s="319"/>
      <c r="HW248" s="319"/>
      <c r="HX248" s="319"/>
      <c r="HY248" s="319"/>
      <c r="HZ248" s="319"/>
      <c r="IA248" s="319"/>
      <c r="IB248" s="319"/>
      <c r="IC248" s="319"/>
      <c r="ID248" s="319"/>
      <c r="IE248" s="319"/>
      <c r="IF248" s="319"/>
      <c r="IG248" s="318"/>
    </row>
    <row r="249" spans="1:241" ht="12.75" customHeight="1" x14ac:dyDescent="0.2">
      <c r="A249" s="370" t="s">
        <v>561</v>
      </c>
      <c r="B249" s="270">
        <v>1235</v>
      </c>
      <c r="C249" s="270">
        <v>1235</v>
      </c>
      <c r="D249" s="270">
        <v>515</v>
      </c>
      <c r="E249" s="270">
        <v>720</v>
      </c>
      <c r="F249" s="270">
        <v>0</v>
      </c>
      <c r="G249" s="270">
        <v>0</v>
      </c>
      <c r="H249" s="270">
        <v>1235</v>
      </c>
      <c r="I249" s="270">
        <v>375</v>
      </c>
      <c r="J249" s="270">
        <v>860</v>
      </c>
      <c r="K249" s="270">
        <v>880</v>
      </c>
      <c r="L249" s="270">
        <v>82.562144597887894</v>
      </c>
      <c r="M249" s="270">
        <v>660</v>
      </c>
      <c r="N249" s="270">
        <v>155</v>
      </c>
      <c r="O249" s="270">
        <v>125</v>
      </c>
      <c r="P249" s="270">
        <v>145</v>
      </c>
      <c r="Q249" s="270">
        <v>50</v>
      </c>
      <c r="R249" s="270">
        <v>35</v>
      </c>
      <c r="S249" s="270">
        <v>40</v>
      </c>
      <c r="T249" s="270">
        <v>20</v>
      </c>
      <c r="U249" s="270">
        <v>2.3565683646112601</v>
      </c>
      <c r="V249" s="270">
        <v>2</v>
      </c>
      <c r="W249" s="270">
        <v>24</v>
      </c>
      <c r="X249" s="270">
        <v>58.982968369829685</v>
      </c>
      <c r="Y249" s="270">
        <v>0</v>
      </c>
      <c r="Z249" s="270">
        <v>65</v>
      </c>
      <c r="AA249" s="270">
        <v>195</v>
      </c>
      <c r="AB249" s="270">
        <v>315</v>
      </c>
      <c r="AC249" s="270">
        <v>410</v>
      </c>
      <c r="AD249" s="270">
        <v>240</v>
      </c>
      <c r="AE249" s="270" t="s">
        <v>1676</v>
      </c>
      <c r="AF249" s="270">
        <v>410</v>
      </c>
      <c r="AG249" s="270">
        <v>0</v>
      </c>
      <c r="AH249" s="270">
        <v>0</v>
      </c>
      <c r="AI249" s="270">
        <v>0</v>
      </c>
      <c r="AJ249" s="270">
        <v>0</v>
      </c>
      <c r="AK249" s="270">
        <v>0</v>
      </c>
      <c r="AL249" s="270" t="s">
        <v>1676</v>
      </c>
      <c r="AM249" s="270">
        <v>0</v>
      </c>
      <c r="AN249" s="270">
        <v>15</v>
      </c>
      <c r="AO249" s="270">
        <v>0</v>
      </c>
      <c r="AP249" s="270">
        <v>0</v>
      </c>
      <c r="AQ249" s="270">
        <v>25</v>
      </c>
      <c r="AR249" s="270" t="s">
        <v>1676</v>
      </c>
      <c r="AS249" s="270">
        <v>30</v>
      </c>
      <c r="AT249" s="270">
        <v>70</v>
      </c>
      <c r="AU249" s="270">
        <v>0</v>
      </c>
      <c r="AV249" s="270" t="s">
        <v>1676</v>
      </c>
      <c r="AW249" s="270">
        <v>65</v>
      </c>
      <c r="AX249" s="270">
        <v>0</v>
      </c>
      <c r="AY249" s="270">
        <v>220</v>
      </c>
      <c r="AZ249" s="270">
        <v>355</v>
      </c>
      <c r="BA249" s="270">
        <v>20</v>
      </c>
      <c r="BB249" s="270">
        <v>10</v>
      </c>
      <c r="BC249" s="270">
        <v>0</v>
      </c>
      <c r="BD249" s="270">
        <v>15</v>
      </c>
      <c r="BE249" s="270">
        <v>0</v>
      </c>
      <c r="BF249" s="270" t="s">
        <v>1676</v>
      </c>
      <c r="BG249" s="270">
        <v>0</v>
      </c>
      <c r="BH249" s="270">
        <v>25</v>
      </c>
      <c r="BI249" s="270">
        <v>0</v>
      </c>
      <c r="BJ249" s="270">
        <v>0</v>
      </c>
      <c r="BK249" s="270">
        <v>0</v>
      </c>
      <c r="BL249" s="270">
        <v>0</v>
      </c>
      <c r="BM249" s="270">
        <v>40</v>
      </c>
      <c r="BN249" s="270">
        <v>0</v>
      </c>
      <c r="BO249" s="270">
        <v>995</v>
      </c>
      <c r="BP249" s="270">
        <v>110</v>
      </c>
      <c r="BQ249" s="270">
        <v>0</v>
      </c>
      <c r="BR249" s="270">
        <v>0</v>
      </c>
      <c r="BS249" s="270" t="s">
        <v>1676</v>
      </c>
      <c r="BT249" s="270">
        <v>10</v>
      </c>
      <c r="BU249" s="270">
        <v>20</v>
      </c>
      <c r="BV249" s="270"/>
      <c r="BW249" s="270">
        <v>15</v>
      </c>
      <c r="BX249" s="270">
        <v>0</v>
      </c>
      <c r="BY249" s="270">
        <v>0</v>
      </c>
      <c r="BZ249" s="270">
        <v>0</v>
      </c>
      <c r="CA249" s="270">
        <v>0</v>
      </c>
      <c r="CB249" s="270">
        <v>0</v>
      </c>
      <c r="CC249" s="270">
        <v>0</v>
      </c>
      <c r="CD249" s="270">
        <v>10</v>
      </c>
      <c r="CE249" s="270">
        <v>0</v>
      </c>
      <c r="CF249" s="270">
        <v>0</v>
      </c>
      <c r="CG249" s="270">
        <v>1225</v>
      </c>
      <c r="CH249" s="270">
        <v>0</v>
      </c>
      <c r="CI249" s="270">
        <v>45</v>
      </c>
      <c r="CJ249" s="270">
        <v>25</v>
      </c>
      <c r="CK249" s="270">
        <v>545</v>
      </c>
      <c r="CL249" s="270">
        <v>0</v>
      </c>
      <c r="CM249" s="270">
        <v>0</v>
      </c>
      <c r="CN249" s="270">
        <v>0</v>
      </c>
      <c r="CO249" s="270">
        <v>0</v>
      </c>
      <c r="CP249" s="270">
        <v>0</v>
      </c>
      <c r="CQ249" s="270">
        <v>0</v>
      </c>
      <c r="CR249" s="270">
        <v>0</v>
      </c>
      <c r="CS249" s="270">
        <v>0</v>
      </c>
      <c r="CT249" s="270">
        <v>0</v>
      </c>
      <c r="CU249" s="270">
        <v>0</v>
      </c>
      <c r="CV249" s="270">
        <v>0</v>
      </c>
      <c r="CW249" s="270">
        <v>0</v>
      </c>
      <c r="CX249" s="270">
        <v>0</v>
      </c>
      <c r="CY249" s="270">
        <v>0</v>
      </c>
      <c r="CZ249" s="270">
        <v>0</v>
      </c>
      <c r="DA249" s="270">
        <v>495</v>
      </c>
      <c r="DB249" s="270">
        <v>0</v>
      </c>
      <c r="DC249" s="270">
        <v>0</v>
      </c>
      <c r="DD249" s="270">
        <v>0</v>
      </c>
      <c r="DE249" s="270">
        <v>0</v>
      </c>
      <c r="DF249" s="270">
        <v>0</v>
      </c>
      <c r="DG249" s="270">
        <v>0</v>
      </c>
      <c r="DH249" s="270">
        <v>0</v>
      </c>
      <c r="DI249" s="270">
        <v>0</v>
      </c>
      <c r="DJ249" s="270">
        <v>0</v>
      </c>
      <c r="DK249" s="270">
        <v>0</v>
      </c>
      <c r="DL249" s="270">
        <v>0</v>
      </c>
      <c r="DM249" s="270">
        <v>0</v>
      </c>
      <c r="DN249" s="270">
        <v>0</v>
      </c>
      <c r="DO249" s="270">
        <v>0</v>
      </c>
      <c r="DP249" s="270">
        <v>0</v>
      </c>
      <c r="DQ249" s="270"/>
      <c r="DR249" s="270">
        <v>0</v>
      </c>
      <c r="DS249" s="270">
        <v>0</v>
      </c>
      <c r="DT249" s="270">
        <v>0</v>
      </c>
      <c r="DU249" s="270">
        <v>0</v>
      </c>
      <c r="DV249" s="270">
        <v>0</v>
      </c>
      <c r="DW249" s="270">
        <v>0</v>
      </c>
      <c r="DX249" s="270">
        <v>0</v>
      </c>
      <c r="DY249" s="270">
        <v>0</v>
      </c>
      <c r="DZ249" s="270">
        <v>0</v>
      </c>
      <c r="EA249" s="270">
        <v>0</v>
      </c>
      <c r="EB249" s="270">
        <v>0</v>
      </c>
      <c r="EC249" s="270">
        <v>0</v>
      </c>
      <c r="ED249" s="270">
        <v>0</v>
      </c>
      <c r="EE249" s="270">
        <v>0</v>
      </c>
      <c r="EF249" s="270">
        <v>0</v>
      </c>
      <c r="EG249" s="270">
        <v>0</v>
      </c>
      <c r="EH249" s="270">
        <v>0</v>
      </c>
      <c r="EI249" s="270">
        <v>0</v>
      </c>
      <c r="EJ249" s="270">
        <v>0</v>
      </c>
      <c r="EK249" s="270">
        <v>125</v>
      </c>
      <c r="EL249" s="270">
        <v>0</v>
      </c>
      <c r="EM249" s="270">
        <v>0</v>
      </c>
      <c r="EN249" s="270">
        <v>0</v>
      </c>
      <c r="EO249" s="270">
        <v>0</v>
      </c>
      <c r="EP249" s="270">
        <v>0</v>
      </c>
      <c r="EQ249" s="270">
        <v>0</v>
      </c>
      <c r="ER249" s="270">
        <v>0</v>
      </c>
      <c r="ES249" s="270">
        <v>0</v>
      </c>
      <c r="ET249" s="270">
        <v>0</v>
      </c>
      <c r="EU249" s="270">
        <v>0</v>
      </c>
      <c r="EV249" s="270" t="s">
        <v>1676</v>
      </c>
      <c r="EW249" s="270">
        <v>0</v>
      </c>
      <c r="EX249" s="270">
        <v>0</v>
      </c>
      <c r="EY249" s="270">
        <v>0</v>
      </c>
      <c r="EZ249" s="270">
        <v>0</v>
      </c>
      <c r="FA249" s="270">
        <v>0</v>
      </c>
      <c r="FB249" s="270">
        <v>0</v>
      </c>
      <c r="FC249" s="270">
        <v>0</v>
      </c>
      <c r="FD249" s="270">
        <v>0</v>
      </c>
      <c r="FE249" s="270">
        <v>0</v>
      </c>
      <c r="FF249" s="270">
        <v>0</v>
      </c>
      <c r="FG249" s="270">
        <v>0</v>
      </c>
      <c r="FH249" s="270">
        <v>0</v>
      </c>
      <c r="FI249" s="270">
        <v>0</v>
      </c>
      <c r="FJ249" s="270">
        <v>0</v>
      </c>
      <c r="FK249" s="270">
        <v>0</v>
      </c>
      <c r="FL249" s="351">
        <v>1225</v>
      </c>
      <c r="FM249" s="323">
        <v>0</v>
      </c>
      <c r="FN249" s="324">
        <v>1230</v>
      </c>
      <c r="FO249" s="270"/>
      <c r="FP249" s="89"/>
      <c r="FQ249" s="270"/>
      <c r="FR249" s="319"/>
      <c r="FS249" s="319"/>
      <c r="FT249" s="319"/>
      <c r="FU249" s="319"/>
      <c r="FV249" s="319"/>
      <c r="FW249" s="319"/>
      <c r="FX249" s="319"/>
      <c r="FY249" s="319"/>
      <c r="FZ249" s="319"/>
      <c r="GA249" s="319"/>
      <c r="GB249" s="319"/>
      <c r="GC249" s="319"/>
      <c r="GD249" s="319"/>
      <c r="GE249" s="319"/>
      <c r="GF249" s="319"/>
      <c r="GG249" s="319"/>
      <c r="GH249" s="319"/>
      <c r="GI249" s="319"/>
      <c r="GJ249" s="319"/>
      <c r="GK249" s="319"/>
      <c r="GL249" s="319"/>
      <c r="GM249" s="319"/>
      <c r="GN249" s="319"/>
      <c r="GO249" s="319"/>
      <c r="GP249" s="319"/>
      <c r="GQ249" s="319"/>
      <c r="GR249" s="319"/>
      <c r="GS249" s="319"/>
      <c r="GT249" s="319"/>
      <c r="GU249" s="319"/>
      <c r="GV249" s="319"/>
      <c r="GW249" s="319"/>
      <c r="GX249" s="319"/>
      <c r="GY249" s="319"/>
      <c r="GZ249" s="319"/>
      <c r="HA249" s="319"/>
      <c r="HB249" s="319"/>
      <c r="HC249" s="319"/>
      <c r="HD249" s="319"/>
      <c r="HE249" s="319"/>
      <c r="HF249" s="319"/>
      <c r="HG249" s="319"/>
      <c r="HH249" s="319"/>
      <c r="HI249" s="319"/>
      <c r="HJ249" s="319"/>
      <c r="HK249" s="319"/>
      <c r="HL249" s="319"/>
      <c r="HM249" s="319"/>
      <c r="HN249" s="319"/>
      <c r="HO249" s="319"/>
      <c r="HP249" s="319"/>
      <c r="HQ249" s="319"/>
      <c r="HR249" s="319"/>
      <c r="HS249" s="319"/>
      <c r="HT249" s="319"/>
      <c r="HU249" s="319"/>
      <c r="HV249" s="319"/>
      <c r="HW249" s="319"/>
      <c r="HX249" s="319"/>
      <c r="HY249" s="319"/>
      <c r="HZ249" s="319"/>
      <c r="IA249" s="319"/>
      <c r="IB249" s="319"/>
      <c r="IC249" s="319"/>
      <c r="ID249" s="319"/>
      <c r="IE249" s="319"/>
      <c r="IF249" s="319"/>
      <c r="IG249" s="318"/>
    </row>
    <row r="250" spans="1:241" ht="12.75" customHeight="1" x14ac:dyDescent="0.2">
      <c r="A250" s="370" t="s">
        <v>270</v>
      </c>
      <c r="B250" s="270">
        <v>2055</v>
      </c>
      <c r="C250" s="270">
        <v>2055</v>
      </c>
      <c r="D250" s="270">
        <v>990</v>
      </c>
      <c r="E250" s="270">
        <v>1065</v>
      </c>
      <c r="F250" s="270">
        <v>0</v>
      </c>
      <c r="G250" s="270">
        <v>0</v>
      </c>
      <c r="H250" s="270">
        <v>2055</v>
      </c>
      <c r="I250" s="270">
        <v>1030</v>
      </c>
      <c r="J250" s="270">
        <v>1025</v>
      </c>
      <c r="K250" s="270">
        <v>2405</v>
      </c>
      <c r="L250" s="270">
        <v>43.682238442822381</v>
      </c>
      <c r="M250" s="270">
        <v>1450</v>
      </c>
      <c r="N250" s="270">
        <v>155</v>
      </c>
      <c r="O250" s="270">
        <v>160</v>
      </c>
      <c r="P250" s="270">
        <v>260</v>
      </c>
      <c r="Q250" s="270">
        <v>15</v>
      </c>
      <c r="R250" s="270" t="s">
        <v>1676</v>
      </c>
      <c r="S250" s="270" t="s">
        <v>1676</v>
      </c>
      <c r="T250" s="270" t="s">
        <v>1676</v>
      </c>
      <c r="U250" s="270">
        <v>2.3339805825242719</v>
      </c>
      <c r="V250" s="270">
        <v>2</v>
      </c>
      <c r="W250" s="270">
        <v>14</v>
      </c>
      <c r="X250" s="270">
        <v>59.105160662122685</v>
      </c>
      <c r="Y250" s="270">
        <v>0</v>
      </c>
      <c r="Z250" s="270">
        <v>115</v>
      </c>
      <c r="AA250" s="270">
        <v>245</v>
      </c>
      <c r="AB250" s="270">
        <v>565</v>
      </c>
      <c r="AC250" s="270">
        <v>795</v>
      </c>
      <c r="AD250" s="270">
        <v>325</v>
      </c>
      <c r="AE250" s="270" t="s">
        <v>1676</v>
      </c>
      <c r="AF250" s="270">
        <v>170</v>
      </c>
      <c r="AG250" s="270">
        <v>0</v>
      </c>
      <c r="AH250" s="270">
        <v>0</v>
      </c>
      <c r="AI250" s="270">
        <v>30</v>
      </c>
      <c r="AJ250" s="270">
        <v>125</v>
      </c>
      <c r="AK250" s="270">
        <v>35</v>
      </c>
      <c r="AL250" s="270">
        <v>105</v>
      </c>
      <c r="AM250" s="270">
        <v>40</v>
      </c>
      <c r="AN250" s="270">
        <v>0</v>
      </c>
      <c r="AO250" s="270">
        <v>0</v>
      </c>
      <c r="AP250" s="270">
        <v>0</v>
      </c>
      <c r="AQ250" s="270" t="s">
        <v>1676</v>
      </c>
      <c r="AR250" s="270">
        <v>0</v>
      </c>
      <c r="AS250" s="270">
        <v>0</v>
      </c>
      <c r="AT250" s="270">
        <v>0</v>
      </c>
      <c r="AU250" s="270">
        <v>0</v>
      </c>
      <c r="AV250" s="270" t="s">
        <v>1676</v>
      </c>
      <c r="AW250" s="270">
        <v>175</v>
      </c>
      <c r="AX250" s="270">
        <v>0</v>
      </c>
      <c r="AY250" s="270">
        <v>90</v>
      </c>
      <c r="AZ250" s="270">
        <v>1260</v>
      </c>
      <c r="BA250" s="270" t="s">
        <v>1676</v>
      </c>
      <c r="BB250" s="270">
        <v>20</v>
      </c>
      <c r="BC250" s="270">
        <v>0</v>
      </c>
      <c r="BD250" s="270">
        <v>15</v>
      </c>
      <c r="BE250" s="270" t="s">
        <v>1676</v>
      </c>
      <c r="BF250" s="270">
        <v>0</v>
      </c>
      <c r="BG250" s="270" t="s">
        <v>1676</v>
      </c>
      <c r="BH250" s="270">
        <v>20</v>
      </c>
      <c r="BI250" s="270">
        <v>0</v>
      </c>
      <c r="BJ250" s="270">
        <v>30</v>
      </c>
      <c r="BK250" s="270">
        <v>0</v>
      </c>
      <c r="BL250" s="270">
        <v>145</v>
      </c>
      <c r="BM250" s="270">
        <v>205</v>
      </c>
      <c r="BN250" s="270" t="s">
        <v>1676</v>
      </c>
      <c r="BO250" s="270">
        <v>1565</v>
      </c>
      <c r="BP250" s="270">
        <v>0</v>
      </c>
      <c r="BQ250" s="270">
        <v>0</v>
      </c>
      <c r="BR250" s="270">
        <v>0</v>
      </c>
      <c r="BS250" s="270" t="s">
        <v>1676</v>
      </c>
      <c r="BT250" s="270">
        <v>30</v>
      </c>
      <c r="BU250" s="270">
        <v>40</v>
      </c>
      <c r="BV250" s="270"/>
      <c r="BW250" s="270" t="s">
        <v>1676</v>
      </c>
      <c r="BX250" s="270">
        <v>0</v>
      </c>
      <c r="BY250" s="270" t="s">
        <v>1676</v>
      </c>
      <c r="BZ250" s="270">
        <v>0</v>
      </c>
      <c r="CA250" s="270">
        <v>0</v>
      </c>
      <c r="CB250" s="270">
        <v>0</v>
      </c>
      <c r="CC250" s="270">
        <v>0</v>
      </c>
      <c r="CD250" s="270">
        <v>35</v>
      </c>
      <c r="CE250" s="270">
        <v>0</v>
      </c>
      <c r="CF250" s="270">
        <v>0</v>
      </c>
      <c r="CG250" s="270">
        <v>2015</v>
      </c>
      <c r="CH250" s="270">
        <v>0</v>
      </c>
      <c r="CI250" s="270">
        <v>90</v>
      </c>
      <c r="CJ250" s="270">
        <v>0</v>
      </c>
      <c r="CK250" s="270">
        <v>1605</v>
      </c>
      <c r="CL250" s="270">
        <v>190</v>
      </c>
      <c r="CM250" s="270">
        <v>0</v>
      </c>
      <c r="CN250" s="270">
        <v>0</v>
      </c>
      <c r="CO250" s="270">
        <v>0</v>
      </c>
      <c r="CP250" s="270">
        <v>0</v>
      </c>
      <c r="CQ250" s="270">
        <v>0</v>
      </c>
      <c r="CR250" s="270">
        <v>0</v>
      </c>
      <c r="CS250" s="270">
        <v>0</v>
      </c>
      <c r="CT250" s="270">
        <v>0</v>
      </c>
      <c r="CU250" s="270">
        <v>0</v>
      </c>
      <c r="CV250" s="270">
        <v>0</v>
      </c>
      <c r="CW250" s="270">
        <v>0</v>
      </c>
      <c r="CX250" s="270">
        <v>0</v>
      </c>
      <c r="CY250" s="270">
        <v>0</v>
      </c>
      <c r="CZ250" s="270">
        <v>0</v>
      </c>
      <c r="DA250" s="270">
        <v>25</v>
      </c>
      <c r="DB250" s="270">
        <v>0</v>
      </c>
      <c r="DC250" s="270">
        <v>0</v>
      </c>
      <c r="DD250" s="270">
        <v>145</v>
      </c>
      <c r="DE250" s="270">
        <v>0</v>
      </c>
      <c r="DF250" s="270">
        <v>0</v>
      </c>
      <c r="DG250" s="270">
        <v>0</v>
      </c>
      <c r="DH250" s="270">
        <v>0</v>
      </c>
      <c r="DI250" s="270">
        <v>0</v>
      </c>
      <c r="DJ250" s="270">
        <v>0</v>
      </c>
      <c r="DK250" s="270">
        <v>0</v>
      </c>
      <c r="DL250" s="270">
        <v>0</v>
      </c>
      <c r="DM250" s="270">
        <v>0</v>
      </c>
      <c r="DN250" s="270">
        <v>0</v>
      </c>
      <c r="DO250" s="270">
        <v>0</v>
      </c>
      <c r="DP250" s="270">
        <v>0</v>
      </c>
      <c r="DQ250" s="270"/>
      <c r="DR250" s="270">
        <v>0</v>
      </c>
      <c r="DS250" s="270">
        <v>0</v>
      </c>
      <c r="DT250" s="270">
        <v>0</v>
      </c>
      <c r="DU250" s="270">
        <v>0</v>
      </c>
      <c r="DV250" s="270">
        <v>0</v>
      </c>
      <c r="DW250" s="270">
        <v>0</v>
      </c>
      <c r="DX250" s="270">
        <v>0</v>
      </c>
      <c r="DY250" s="270">
        <v>0</v>
      </c>
      <c r="DZ250" s="270">
        <v>0</v>
      </c>
      <c r="EA250" s="270">
        <v>0</v>
      </c>
      <c r="EB250" s="270">
        <v>0</v>
      </c>
      <c r="EC250" s="270">
        <v>0</v>
      </c>
      <c r="ED250" s="270" t="s">
        <v>1676</v>
      </c>
      <c r="EE250" s="270">
        <v>0</v>
      </c>
      <c r="EF250" s="270">
        <v>0</v>
      </c>
      <c r="EG250" s="270">
        <v>0</v>
      </c>
      <c r="EH250" s="270">
        <v>0</v>
      </c>
      <c r="EI250" s="270">
        <v>0</v>
      </c>
      <c r="EJ250" s="270">
        <v>0</v>
      </c>
      <c r="EK250" s="270">
        <v>0</v>
      </c>
      <c r="EL250" s="270">
        <v>0</v>
      </c>
      <c r="EM250" s="270">
        <v>0</v>
      </c>
      <c r="EN250" s="270">
        <v>0</v>
      </c>
      <c r="EO250" s="270">
        <v>0</v>
      </c>
      <c r="EP250" s="270">
        <v>0</v>
      </c>
      <c r="EQ250" s="270">
        <v>0</v>
      </c>
      <c r="ER250" s="270">
        <v>0</v>
      </c>
      <c r="ES250" s="270">
        <v>0</v>
      </c>
      <c r="ET250" s="270">
        <v>0</v>
      </c>
      <c r="EU250" s="270">
        <v>0</v>
      </c>
      <c r="EV250" s="270">
        <v>0</v>
      </c>
      <c r="EW250" s="270">
        <v>0</v>
      </c>
      <c r="EX250" s="270">
        <v>0</v>
      </c>
      <c r="EY250" s="270">
        <v>0</v>
      </c>
      <c r="EZ250" s="270">
        <v>0</v>
      </c>
      <c r="FA250" s="270">
        <v>0</v>
      </c>
      <c r="FB250" s="270">
        <v>0</v>
      </c>
      <c r="FC250" s="270">
        <v>0</v>
      </c>
      <c r="FD250" s="270">
        <v>0</v>
      </c>
      <c r="FE250" s="270">
        <v>0</v>
      </c>
      <c r="FF250" s="270">
        <v>0</v>
      </c>
      <c r="FG250" s="270">
        <v>0</v>
      </c>
      <c r="FH250" s="270">
        <v>0</v>
      </c>
      <c r="FI250" s="270">
        <v>0</v>
      </c>
      <c r="FJ250" s="270">
        <v>0</v>
      </c>
      <c r="FK250" s="270">
        <v>0</v>
      </c>
      <c r="FL250" s="351">
        <v>2035</v>
      </c>
      <c r="FM250" s="323">
        <v>0</v>
      </c>
      <c r="FN250" s="324">
        <v>2055</v>
      </c>
      <c r="FO250" s="270"/>
      <c r="FP250" s="89"/>
      <c r="FQ250" s="270"/>
      <c r="FR250" s="319"/>
      <c r="FS250" s="319"/>
      <c r="FT250" s="319"/>
      <c r="FU250" s="319"/>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319"/>
      <c r="GS250" s="319"/>
      <c r="GT250" s="319"/>
      <c r="GU250" s="319"/>
      <c r="GV250" s="319"/>
      <c r="GW250" s="319"/>
      <c r="GX250" s="319"/>
      <c r="GY250" s="319"/>
      <c r="GZ250" s="319"/>
      <c r="HA250" s="319"/>
      <c r="HB250" s="319"/>
      <c r="HC250" s="319"/>
      <c r="HD250" s="319"/>
      <c r="HE250" s="319"/>
      <c r="HF250" s="319"/>
      <c r="HG250" s="319"/>
      <c r="HH250" s="319"/>
      <c r="HI250" s="319"/>
      <c r="HJ250" s="319"/>
      <c r="HK250" s="319"/>
      <c r="HL250" s="319"/>
      <c r="HM250" s="319"/>
      <c r="HN250" s="319"/>
      <c r="HO250" s="319"/>
      <c r="HP250" s="319"/>
      <c r="HQ250" s="319"/>
      <c r="HR250" s="319"/>
      <c r="HS250" s="319"/>
      <c r="HT250" s="319"/>
      <c r="HU250" s="319"/>
      <c r="HV250" s="319"/>
      <c r="HW250" s="319"/>
      <c r="HX250" s="319"/>
      <c r="HY250" s="319"/>
      <c r="HZ250" s="319"/>
      <c r="IA250" s="319"/>
      <c r="IB250" s="319"/>
      <c r="IC250" s="319"/>
      <c r="ID250" s="319"/>
      <c r="IE250" s="319"/>
      <c r="IF250" s="319"/>
      <c r="IG250" s="318"/>
    </row>
    <row r="251" spans="1:241" ht="12.75" customHeight="1" x14ac:dyDescent="0.2">
      <c r="A251" s="370" t="s">
        <v>272</v>
      </c>
      <c r="B251" s="270">
        <v>195</v>
      </c>
      <c r="C251" s="270">
        <v>195</v>
      </c>
      <c r="D251" s="270">
        <v>95</v>
      </c>
      <c r="E251" s="270">
        <v>105</v>
      </c>
      <c r="F251" s="270">
        <v>0</v>
      </c>
      <c r="G251" s="270">
        <v>0</v>
      </c>
      <c r="H251" s="270">
        <v>195</v>
      </c>
      <c r="I251" s="270">
        <v>85</v>
      </c>
      <c r="J251" s="270">
        <v>110</v>
      </c>
      <c r="K251" s="270">
        <v>135</v>
      </c>
      <c r="L251" s="270">
        <v>120.04060913705584</v>
      </c>
      <c r="M251" s="270">
        <v>80</v>
      </c>
      <c r="N251" s="270">
        <v>40</v>
      </c>
      <c r="O251" s="270">
        <v>20</v>
      </c>
      <c r="P251" s="270">
        <v>15</v>
      </c>
      <c r="Q251" s="270">
        <v>15</v>
      </c>
      <c r="R251" s="270">
        <v>15</v>
      </c>
      <c r="S251" s="270">
        <v>10</v>
      </c>
      <c r="T251" s="270" t="s">
        <v>1676</v>
      </c>
      <c r="U251" s="270">
        <v>1.611764705882353</v>
      </c>
      <c r="V251" s="270">
        <v>1</v>
      </c>
      <c r="W251" s="270">
        <v>42</v>
      </c>
      <c r="X251" s="270">
        <v>50.274111675126903</v>
      </c>
      <c r="Y251" s="270">
        <v>0</v>
      </c>
      <c r="Z251" s="270">
        <v>25</v>
      </c>
      <c r="AA251" s="270">
        <v>55</v>
      </c>
      <c r="AB251" s="270">
        <v>50</v>
      </c>
      <c r="AC251" s="270">
        <v>55</v>
      </c>
      <c r="AD251" s="270">
        <v>10</v>
      </c>
      <c r="AE251" s="270" t="s">
        <v>1676</v>
      </c>
      <c r="AF251" s="270">
        <v>25</v>
      </c>
      <c r="AG251" s="270">
        <v>0</v>
      </c>
      <c r="AH251" s="270">
        <v>0</v>
      </c>
      <c r="AI251" s="270">
        <v>0</v>
      </c>
      <c r="AJ251" s="270">
        <v>0</v>
      </c>
      <c r="AK251" s="270">
        <v>0</v>
      </c>
      <c r="AL251" s="270">
        <v>0</v>
      </c>
      <c r="AM251" s="270">
        <v>35</v>
      </c>
      <c r="AN251" s="270">
        <v>0</v>
      </c>
      <c r="AO251" s="270">
        <v>25</v>
      </c>
      <c r="AP251" s="270" t="s">
        <v>1676</v>
      </c>
      <c r="AQ251" s="270">
        <v>0</v>
      </c>
      <c r="AR251" s="270">
        <v>0</v>
      </c>
      <c r="AS251" s="270">
        <v>0</v>
      </c>
      <c r="AT251" s="270">
        <v>0</v>
      </c>
      <c r="AU251" s="270">
        <v>0</v>
      </c>
      <c r="AV251" s="270">
        <v>0</v>
      </c>
      <c r="AW251" s="270" t="s">
        <v>1676</v>
      </c>
      <c r="AX251" s="270">
        <v>0</v>
      </c>
      <c r="AY251" s="270">
        <v>50</v>
      </c>
      <c r="AZ251" s="270">
        <v>50</v>
      </c>
      <c r="BA251" s="270" t="s">
        <v>1676</v>
      </c>
      <c r="BB251" s="270" t="s">
        <v>1676</v>
      </c>
      <c r="BC251" s="270" t="s">
        <v>1676</v>
      </c>
      <c r="BD251" s="270" t="s">
        <v>1676</v>
      </c>
      <c r="BE251" s="270">
        <v>0</v>
      </c>
      <c r="BF251" s="270">
        <v>0</v>
      </c>
      <c r="BG251" s="270">
        <v>0</v>
      </c>
      <c r="BH251" s="270">
        <v>0</v>
      </c>
      <c r="BI251" s="270">
        <v>0</v>
      </c>
      <c r="BJ251" s="270">
        <v>0</v>
      </c>
      <c r="BK251" s="270">
        <v>25</v>
      </c>
      <c r="BL251" s="270">
        <v>0</v>
      </c>
      <c r="BM251" s="270">
        <v>35</v>
      </c>
      <c r="BN251" s="270" t="s">
        <v>1676</v>
      </c>
      <c r="BO251" s="270">
        <v>130</v>
      </c>
      <c r="BP251" s="270">
        <v>0</v>
      </c>
      <c r="BQ251" s="270">
        <v>0</v>
      </c>
      <c r="BR251" s="270">
        <v>0</v>
      </c>
      <c r="BS251" s="270">
        <v>0</v>
      </c>
      <c r="BT251" s="270" t="s">
        <v>1676</v>
      </c>
      <c r="BU251" s="270" t="s">
        <v>1676</v>
      </c>
      <c r="BV251" s="270"/>
      <c r="BW251" s="270" t="s">
        <v>1676</v>
      </c>
      <c r="BX251" s="270">
        <v>0</v>
      </c>
      <c r="BY251" s="270">
        <v>0</v>
      </c>
      <c r="BZ251" s="270">
        <v>0</v>
      </c>
      <c r="CA251" s="270">
        <v>0</v>
      </c>
      <c r="CB251" s="270">
        <v>0</v>
      </c>
      <c r="CC251" s="270">
        <v>0</v>
      </c>
      <c r="CD251" s="270" t="s">
        <v>1676</v>
      </c>
      <c r="CE251" s="270">
        <v>0</v>
      </c>
      <c r="CF251" s="270">
        <v>0</v>
      </c>
      <c r="CG251" s="270">
        <v>195</v>
      </c>
      <c r="CH251" s="270">
        <v>0</v>
      </c>
      <c r="CI251" s="270">
        <v>40</v>
      </c>
      <c r="CJ251" s="270">
        <v>0</v>
      </c>
      <c r="CK251" s="270">
        <v>130</v>
      </c>
      <c r="CL251" s="270">
        <v>0</v>
      </c>
      <c r="CM251" s="270">
        <v>0</v>
      </c>
      <c r="CN251" s="270">
        <v>0</v>
      </c>
      <c r="CO251" s="270">
        <v>0</v>
      </c>
      <c r="CP251" s="270">
        <v>0</v>
      </c>
      <c r="CQ251" s="270">
        <v>0</v>
      </c>
      <c r="CR251" s="270">
        <v>0</v>
      </c>
      <c r="CS251" s="270">
        <v>0</v>
      </c>
      <c r="CT251" s="270">
        <v>0</v>
      </c>
      <c r="CU251" s="270">
        <v>0</v>
      </c>
      <c r="CV251" s="270">
        <v>0</v>
      </c>
      <c r="CW251" s="270">
        <v>0</v>
      </c>
      <c r="CX251" s="270">
        <v>0</v>
      </c>
      <c r="CY251" s="270">
        <v>0</v>
      </c>
      <c r="CZ251" s="270">
        <v>0</v>
      </c>
      <c r="DA251" s="270">
        <v>0</v>
      </c>
      <c r="DB251" s="270">
        <v>0</v>
      </c>
      <c r="DC251" s="270">
        <v>0</v>
      </c>
      <c r="DD251" s="270">
        <v>0</v>
      </c>
      <c r="DE251" s="270">
        <v>0</v>
      </c>
      <c r="DF251" s="270">
        <v>0</v>
      </c>
      <c r="DG251" s="270">
        <v>0</v>
      </c>
      <c r="DH251" s="270">
        <v>0</v>
      </c>
      <c r="DI251" s="270">
        <v>0</v>
      </c>
      <c r="DJ251" s="270">
        <v>0</v>
      </c>
      <c r="DK251" s="270">
        <v>0</v>
      </c>
      <c r="DL251" s="270">
        <v>0</v>
      </c>
      <c r="DM251" s="270">
        <v>0</v>
      </c>
      <c r="DN251" s="270">
        <v>0</v>
      </c>
      <c r="DO251" s="270">
        <v>25</v>
      </c>
      <c r="DP251" s="270">
        <v>0</v>
      </c>
      <c r="DQ251" s="270"/>
      <c r="DR251" s="270">
        <v>0</v>
      </c>
      <c r="DS251" s="270">
        <v>0</v>
      </c>
      <c r="DT251" s="270">
        <v>0</v>
      </c>
      <c r="DU251" s="270">
        <v>0</v>
      </c>
      <c r="DV251" s="270">
        <v>0</v>
      </c>
      <c r="DW251" s="270">
        <v>0</v>
      </c>
      <c r="DX251" s="270">
        <v>0</v>
      </c>
      <c r="DY251" s="270">
        <v>0</v>
      </c>
      <c r="DZ251" s="270">
        <v>0</v>
      </c>
      <c r="EA251" s="270">
        <v>0</v>
      </c>
      <c r="EB251" s="270">
        <v>0</v>
      </c>
      <c r="EC251" s="270">
        <v>0</v>
      </c>
      <c r="ED251" s="270">
        <v>0</v>
      </c>
      <c r="EE251" s="270">
        <v>0</v>
      </c>
      <c r="EF251" s="270">
        <v>0</v>
      </c>
      <c r="EG251" s="270">
        <v>0</v>
      </c>
      <c r="EH251" s="270">
        <v>0</v>
      </c>
      <c r="EI251" s="270">
        <v>0</v>
      </c>
      <c r="EJ251" s="270">
        <v>0</v>
      </c>
      <c r="EK251" s="270">
        <v>0</v>
      </c>
      <c r="EL251" s="270">
        <v>0</v>
      </c>
      <c r="EM251" s="270">
        <v>0</v>
      </c>
      <c r="EN251" s="270">
        <v>0</v>
      </c>
      <c r="EO251" s="270">
        <v>0</v>
      </c>
      <c r="EP251" s="270">
        <v>0</v>
      </c>
      <c r="EQ251" s="270">
        <v>0</v>
      </c>
      <c r="ER251" s="270">
        <v>0</v>
      </c>
      <c r="ES251" s="270">
        <v>0</v>
      </c>
      <c r="ET251" s="270">
        <v>0</v>
      </c>
      <c r="EU251" s="270">
        <v>0</v>
      </c>
      <c r="EV251" s="270">
        <v>0</v>
      </c>
      <c r="EW251" s="270">
        <v>0</v>
      </c>
      <c r="EX251" s="270">
        <v>0</v>
      </c>
      <c r="EY251" s="270">
        <v>0</v>
      </c>
      <c r="EZ251" s="270">
        <v>0</v>
      </c>
      <c r="FA251" s="270">
        <v>0</v>
      </c>
      <c r="FB251" s="270">
        <v>0</v>
      </c>
      <c r="FC251" s="270">
        <v>0</v>
      </c>
      <c r="FD251" s="270">
        <v>0</v>
      </c>
      <c r="FE251" s="270">
        <v>0</v>
      </c>
      <c r="FF251" s="270">
        <v>0</v>
      </c>
      <c r="FG251" s="270">
        <v>0</v>
      </c>
      <c r="FH251" s="270">
        <v>0</v>
      </c>
      <c r="FI251" s="270">
        <v>0</v>
      </c>
      <c r="FJ251" s="270">
        <v>0</v>
      </c>
      <c r="FK251" s="270">
        <v>0</v>
      </c>
      <c r="FL251" s="351">
        <v>195</v>
      </c>
      <c r="FM251" s="323">
        <v>0</v>
      </c>
      <c r="FN251" s="324">
        <v>195</v>
      </c>
      <c r="FO251" s="270"/>
      <c r="FP251" s="89"/>
      <c r="FQ251" s="270"/>
      <c r="FR251" s="319"/>
      <c r="FS251" s="319"/>
      <c r="FT251" s="319"/>
      <c r="FU251" s="319"/>
      <c r="FV251" s="319"/>
      <c r="FW251" s="319"/>
      <c r="FX251" s="319"/>
      <c r="FY251" s="319"/>
      <c r="FZ251" s="319"/>
      <c r="GA251" s="319"/>
      <c r="GB251" s="319"/>
      <c r="GC251" s="319"/>
      <c r="GD251" s="319"/>
      <c r="GE251" s="319"/>
      <c r="GF251" s="319"/>
      <c r="GG251" s="319"/>
      <c r="GH251" s="319"/>
      <c r="GI251" s="319"/>
      <c r="GJ251" s="319"/>
      <c r="GK251" s="319"/>
      <c r="GL251" s="319"/>
      <c r="GM251" s="319"/>
      <c r="GN251" s="319"/>
      <c r="GO251" s="319"/>
      <c r="GP251" s="319"/>
      <c r="GQ251" s="319"/>
      <c r="GR251" s="319"/>
      <c r="GS251" s="319"/>
      <c r="GT251" s="319"/>
      <c r="GU251" s="319"/>
      <c r="GV251" s="319"/>
      <c r="GW251" s="319"/>
      <c r="GX251" s="319"/>
      <c r="GY251" s="319"/>
      <c r="GZ251" s="319"/>
      <c r="HA251" s="319"/>
      <c r="HB251" s="319"/>
      <c r="HC251" s="319"/>
      <c r="HD251" s="319"/>
      <c r="HE251" s="319"/>
      <c r="HF251" s="319"/>
      <c r="HG251" s="319"/>
      <c r="HH251" s="319"/>
      <c r="HI251" s="319"/>
      <c r="HJ251" s="319"/>
      <c r="HK251" s="319"/>
      <c r="HL251" s="319"/>
      <c r="HM251" s="319"/>
      <c r="HN251" s="319"/>
      <c r="HO251" s="319"/>
      <c r="HP251" s="319"/>
      <c r="HQ251" s="319"/>
      <c r="HR251" s="319"/>
      <c r="HS251" s="319"/>
      <c r="HT251" s="319"/>
      <c r="HU251" s="319"/>
      <c r="HV251" s="319"/>
      <c r="HW251" s="319"/>
      <c r="HX251" s="319"/>
      <c r="HY251" s="319"/>
      <c r="HZ251" s="319"/>
      <c r="IA251" s="319"/>
      <c r="IB251" s="319"/>
      <c r="IC251" s="319"/>
      <c r="ID251" s="319"/>
      <c r="IE251" s="319"/>
      <c r="IF251" s="319"/>
      <c r="IG251" s="318"/>
    </row>
    <row r="252" spans="1:241" ht="12.75" customHeight="1" x14ac:dyDescent="0.2">
      <c r="A252" s="370" t="s">
        <v>606</v>
      </c>
      <c r="B252" s="270">
        <v>465</v>
      </c>
      <c r="C252" s="270">
        <v>465</v>
      </c>
      <c r="D252" s="270">
        <v>235</v>
      </c>
      <c r="E252" s="270">
        <v>230</v>
      </c>
      <c r="F252" s="270">
        <v>0</v>
      </c>
      <c r="G252" s="270">
        <v>0</v>
      </c>
      <c r="H252" s="270">
        <v>465</v>
      </c>
      <c r="I252" s="270">
        <v>245</v>
      </c>
      <c r="J252" s="270">
        <v>225</v>
      </c>
      <c r="K252" s="270">
        <v>515</v>
      </c>
      <c r="L252" s="270">
        <v>39.13276231263383</v>
      </c>
      <c r="M252" s="270">
        <v>290</v>
      </c>
      <c r="N252" s="270">
        <v>85</v>
      </c>
      <c r="O252" s="270">
        <v>45</v>
      </c>
      <c r="P252" s="270">
        <v>35</v>
      </c>
      <c r="Q252" s="270" t="s">
        <v>1676</v>
      </c>
      <c r="R252" s="270" t="s">
        <v>1676</v>
      </c>
      <c r="S252" s="270" t="s">
        <v>1676</v>
      </c>
      <c r="T252" s="270">
        <v>0</v>
      </c>
      <c r="U252" s="270">
        <v>2.1152263374485596</v>
      </c>
      <c r="V252" s="270">
        <v>2</v>
      </c>
      <c r="W252" s="270">
        <v>21</v>
      </c>
      <c r="X252" s="270">
        <v>57.950749464668093</v>
      </c>
      <c r="Y252" s="270">
        <v>0</v>
      </c>
      <c r="Z252" s="270">
        <v>25</v>
      </c>
      <c r="AA252" s="270">
        <v>65</v>
      </c>
      <c r="AB252" s="270">
        <v>150</v>
      </c>
      <c r="AC252" s="270">
        <v>165</v>
      </c>
      <c r="AD252" s="270">
        <v>60</v>
      </c>
      <c r="AE252" s="270" t="s">
        <v>1676</v>
      </c>
      <c r="AF252" s="270">
        <v>45</v>
      </c>
      <c r="AG252" s="270">
        <v>0</v>
      </c>
      <c r="AH252" s="270">
        <v>0</v>
      </c>
      <c r="AI252" s="270">
        <v>0</v>
      </c>
      <c r="AJ252" s="270">
        <v>0</v>
      </c>
      <c r="AK252" s="270">
        <v>0</v>
      </c>
      <c r="AL252" s="270">
        <v>0</v>
      </c>
      <c r="AM252" s="270">
        <v>0</v>
      </c>
      <c r="AN252" s="270">
        <v>30</v>
      </c>
      <c r="AO252" s="270">
        <v>0</v>
      </c>
      <c r="AP252" s="270">
        <v>0</v>
      </c>
      <c r="AQ252" s="270">
        <v>10</v>
      </c>
      <c r="AR252" s="270">
        <v>10</v>
      </c>
      <c r="AS252" s="270">
        <v>0</v>
      </c>
      <c r="AT252" s="270">
        <v>0</v>
      </c>
      <c r="AU252" s="270">
        <v>0</v>
      </c>
      <c r="AV252" s="270" t="s">
        <v>1676</v>
      </c>
      <c r="AW252" s="270">
        <v>70</v>
      </c>
      <c r="AX252" s="270" t="s">
        <v>1676</v>
      </c>
      <c r="AY252" s="270">
        <v>0</v>
      </c>
      <c r="AZ252" s="270">
        <v>290</v>
      </c>
      <c r="BA252" s="270">
        <v>0</v>
      </c>
      <c r="BB252" s="270">
        <v>10</v>
      </c>
      <c r="BC252" s="270">
        <v>0</v>
      </c>
      <c r="BD252" s="270" t="s">
        <v>1676</v>
      </c>
      <c r="BE252" s="270">
        <v>0</v>
      </c>
      <c r="BF252" s="270">
        <v>0</v>
      </c>
      <c r="BG252" s="270">
        <v>0</v>
      </c>
      <c r="BH252" s="270">
        <v>30</v>
      </c>
      <c r="BI252" s="270">
        <v>0</v>
      </c>
      <c r="BJ252" s="270">
        <v>0</v>
      </c>
      <c r="BK252" s="270">
        <v>0</v>
      </c>
      <c r="BL252" s="270">
        <v>0</v>
      </c>
      <c r="BM252" s="270">
        <v>90</v>
      </c>
      <c r="BN252" s="270" t="s">
        <v>1676</v>
      </c>
      <c r="BO252" s="270">
        <v>300</v>
      </c>
      <c r="BP252" s="270">
        <v>15</v>
      </c>
      <c r="BQ252" s="270">
        <v>0</v>
      </c>
      <c r="BR252" s="270">
        <v>0</v>
      </c>
      <c r="BS252" s="270" t="s">
        <v>1676</v>
      </c>
      <c r="BT252" s="270">
        <v>15</v>
      </c>
      <c r="BU252" s="270">
        <v>15</v>
      </c>
      <c r="BV252" s="270"/>
      <c r="BW252" s="270" t="s">
        <v>1676</v>
      </c>
      <c r="BX252" s="270">
        <v>0</v>
      </c>
      <c r="BY252" s="270">
        <v>0</v>
      </c>
      <c r="BZ252" s="270">
        <v>0</v>
      </c>
      <c r="CA252" s="270">
        <v>0</v>
      </c>
      <c r="CB252" s="270">
        <v>0</v>
      </c>
      <c r="CC252" s="270">
        <v>0</v>
      </c>
      <c r="CD252" s="270" t="s">
        <v>1676</v>
      </c>
      <c r="CE252" s="270">
        <v>0</v>
      </c>
      <c r="CF252" s="270">
        <v>0</v>
      </c>
      <c r="CG252" s="270">
        <v>465</v>
      </c>
      <c r="CH252" s="270">
        <v>0</v>
      </c>
      <c r="CI252" s="270">
        <v>90</v>
      </c>
      <c r="CJ252" s="270">
        <v>20</v>
      </c>
      <c r="CK252" s="270">
        <v>320</v>
      </c>
      <c r="CL252" s="270">
        <v>0</v>
      </c>
      <c r="CM252" s="270">
        <v>0</v>
      </c>
      <c r="CN252" s="270">
        <v>0</v>
      </c>
      <c r="CO252" s="270">
        <v>0</v>
      </c>
      <c r="CP252" s="270">
        <v>0</v>
      </c>
      <c r="CQ252" s="270">
        <v>0</v>
      </c>
      <c r="CR252" s="270">
        <v>0</v>
      </c>
      <c r="CS252" s="270">
        <v>0</v>
      </c>
      <c r="CT252" s="270">
        <v>0</v>
      </c>
      <c r="CU252" s="270">
        <v>0</v>
      </c>
      <c r="CV252" s="270">
        <v>0</v>
      </c>
      <c r="CW252" s="270">
        <v>0</v>
      </c>
      <c r="CX252" s="270">
        <v>0</v>
      </c>
      <c r="CY252" s="270">
        <v>0</v>
      </c>
      <c r="CZ252" s="270">
        <v>0</v>
      </c>
      <c r="DA252" s="270">
        <v>0</v>
      </c>
      <c r="DB252" s="270">
        <v>0</v>
      </c>
      <c r="DC252" s="270">
        <v>0</v>
      </c>
      <c r="DD252" s="270">
        <v>0</v>
      </c>
      <c r="DE252" s="270">
        <v>0</v>
      </c>
      <c r="DF252" s="270">
        <v>0</v>
      </c>
      <c r="DG252" s="270">
        <v>0</v>
      </c>
      <c r="DH252" s="270">
        <v>0</v>
      </c>
      <c r="DI252" s="270">
        <v>0</v>
      </c>
      <c r="DJ252" s="270">
        <v>0</v>
      </c>
      <c r="DK252" s="270">
        <v>0</v>
      </c>
      <c r="DL252" s="270">
        <v>0</v>
      </c>
      <c r="DM252" s="270">
        <v>0</v>
      </c>
      <c r="DN252" s="270">
        <v>0</v>
      </c>
      <c r="DO252" s="270">
        <v>0</v>
      </c>
      <c r="DP252" s="270">
        <v>0</v>
      </c>
      <c r="DQ252" s="270"/>
      <c r="DR252" s="270">
        <v>0</v>
      </c>
      <c r="DS252" s="270">
        <v>0</v>
      </c>
      <c r="DT252" s="270">
        <v>40</v>
      </c>
      <c r="DU252" s="270">
        <v>0</v>
      </c>
      <c r="DV252" s="270">
        <v>0</v>
      </c>
      <c r="DW252" s="270">
        <v>0</v>
      </c>
      <c r="DX252" s="270">
        <v>0</v>
      </c>
      <c r="DY252" s="270">
        <v>0</v>
      </c>
      <c r="DZ252" s="270">
        <v>0</v>
      </c>
      <c r="EA252" s="270">
        <v>0</v>
      </c>
      <c r="EB252" s="270">
        <v>0</v>
      </c>
      <c r="EC252" s="270">
        <v>0</v>
      </c>
      <c r="ED252" s="270">
        <v>0</v>
      </c>
      <c r="EE252" s="270">
        <v>0</v>
      </c>
      <c r="EF252" s="270">
        <v>0</v>
      </c>
      <c r="EG252" s="270">
        <v>0</v>
      </c>
      <c r="EH252" s="270">
        <v>0</v>
      </c>
      <c r="EI252" s="270">
        <v>0</v>
      </c>
      <c r="EJ252" s="270">
        <v>0</v>
      </c>
      <c r="EK252" s="270">
        <v>0</v>
      </c>
      <c r="EL252" s="270">
        <v>0</v>
      </c>
      <c r="EM252" s="270">
        <v>0</v>
      </c>
      <c r="EN252" s="270">
        <v>0</v>
      </c>
      <c r="EO252" s="270">
        <v>0</v>
      </c>
      <c r="EP252" s="270">
        <v>0</v>
      </c>
      <c r="EQ252" s="270">
        <v>0</v>
      </c>
      <c r="ER252" s="270">
        <v>0</v>
      </c>
      <c r="ES252" s="270">
        <v>0</v>
      </c>
      <c r="ET252" s="270">
        <v>0</v>
      </c>
      <c r="EU252" s="270">
        <v>0</v>
      </c>
      <c r="EV252" s="270">
        <v>0</v>
      </c>
      <c r="EW252" s="270">
        <v>0</v>
      </c>
      <c r="EX252" s="270">
        <v>0</v>
      </c>
      <c r="EY252" s="270">
        <v>0</v>
      </c>
      <c r="EZ252" s="270">
        <v>0</v>
      </c>
      <c r="FA252" s="270">
        <v>0</v>
      </c>
      <c r="FB252" s="270">
        <v>0</v>
      </c>
      <c r="FC252" s="270">
        <v>0</v>
      </c>
      <c r="FD252" s="270">
        <v>0</v>
      </c>
      <c r="FE252" s="270">
        <v>0</v>
      </c>
      <c r="FF252" s="270">
        <v>0</v>
      </c>
      <c r="FG252" s="270">
        <v>0</v>
      </c>
      <c r="FH252" s="270">
        <v>0</v>
      </c>
      <c r="FI252" s="270">
        <v>0</v>
      </c>
      <c r="FJ252" s="270">
        <v>0</v>
      </c>
      <c r="FK252" s="270">
        <v>0</v>
      </c>
      <c r="FL252" s="351">
        <v>455</v>
      </c>
      <c r="FM252" s="323">
        <v>0</v>
      </c>
      <c r="FN252" s="324">
        <v>465</v>
      </c>
      <c r="FO252" s="270"/>
      <c r="FP252" s="89"/>
      <c r="FQ252" s="270"/>
      <c r="FR252" s="319"/>
      <c r="FS252" s="319"/>
      <c r="FT252" s="319"/>
      <c r="FU252" s="319"/>
      <c r="FV252" s="319"/>
      <c r="FW252" s="319"/>
      <c r="FX252" s="319"/>
      <c r="FY252" s="319"/>
      <c r="FZ252" s="319"/>
      <c r="GA252" s="319"/>
      <c r="GB252" s="319"/>
      <c r="GC252" s="319"/>
      <c r="GD252" s="319"/>
      <c r="GE252" s="319"/>
      <c r="GF252" s="319"/>
      <c r="GG252" s="319"/>
      <c r="GH252" s="319"/>
      <c r="GI252" s="319"/>
      <c r="GJ252" s="319"/>
      <c r="GK252" s="319"/>
      <c r="GL252" s="319"/>
      <c r="GM252" s="319"/>
      <c r="GN252" s="319"/>
      <c r="GO252" s="319"/>
      <c r="GP252" s="319"/>
      <c r="GQ252" s="319"/>
      <c r="GR252" s="319"/>
      <c r="GS252" s="319"/>
      <c r="GT252" s="319"/>
      <c r="GU252" s="319"/>
      <c r="GV252" s="319"/>
      <c r="GW252" s="319"/>
      <c r="GX252" s="319"/>
      <c r="GY252" s="319"/>
      <c r="GZ252" s="319"/>
      <c r="HA252" s="319"/>
      <c r="HB252" s="319"/>
      <c r="HC252" s="319"/>
      <c r="HD252" s="319"/>
      <c r="HE252" s="319"/>
      <c r="HF252" s="319"/>
      <c r="HG252" s="319"/>
      <c r="HH252" s="319"/>
      <c r="HI252" s="319"/>
      <c r="HJ252" s="319"/>
      <c r="HK252" s="319"/>
      <c r="HL252" s="319"/>
      <c r="HM252" s="319"/>
      <c r="HN252" s="319"/>
      <c r="HO252" s="319"/>
      <c r="HP252" s="319"/>
      <c r="HQ252" s="319"/>
      <c r="HR252" s="319"/>
      <c r="HS252" s="319"/>
      <c r="HT252" s="319"/>
      <c r="HU252" s="319"/>
      <c r="HV252" s="319"/>
      <c r="HW252" s="319"/>
      <c r="HX252" s="319"/>
      <c r="HY252" s="319"/>
      <c r="HZ252" s="319"/>
      <c r="IA252" s="319"/>
      <c r="IB252" s="319"/>
      <c r="IC252" s="319"/>
      <c r="ID252" s="319"/>
      <c r="IE252" s="319"/>
      <c r="IF252" s="319"/>
      <c r="IG252" s="318"/>
    </row>
    <row r="253" spans="1:241" ht="12.75" customHeight="1" x14ac:dyDescent="0.2">
      <c r="A253" s="370" t="s">
        <v>273</v>
      </c>
      <c r="B253" s="270">
        <v>635</v>
      </c>
      <c r="C253" s="270">
        <v>635</v>
      </c>
      <c r="D253" s="270">
        <v>340</v>
      </c>
      <c r="E253" s="270">
        <v>295</v>
      </c>
      <c r="F253" s="270">
        <v>0</v>
      </c>
      <c r="G253" s="270">
        <v>0</v>
      </c>
      <c r="H253" s="270">
        <v>635</v>
      </c>
      <c r="I253" s="270">
        <v>255</v>
      </c>
      <c r="J253" s="270">
        <v>380</v>
      </c>
      <c r="K253" s="270">
        <v>670</v>
      </c>
      <c r="L253" s="270">
        <v>80.193700787401568</v>
      </c>
      <c r="M253" s="270">
        <v>50</v>
      </c>
      <c r="N253" s="270">
        <v>145</v>
      </c>
      <c r="O253" s="270">
        <v>265</v>
      </c>
      <c r="P253" s="270">
        <v>165</v>
      </c>
      <c r="Q253" s="270" t="s">
        <v>1676</v>
      </c>
      <c r="R253" s="270" t="s">
        <v>1676</v>
      </c>
      <c r="S253" s="270" t="s">
        <v>1676</v>
      </c>
      <c r="T253" s="270" t="s">
        <v>1676</v>
      </c>
      <c r="U253" s="270">
        <v>2.6313725490196078</v>
      </c>
      <c r="V253" s="270">
        <v>3</v>
      </c>
      <c r="W253" s="270">
        <v>75</v>
      </c>
      <c r="X253" s="270">
        <v>60.955835962145109</v>
      </c>
      <c r="Y253" s="270">
        <v>0</v>
      </c>
      <c r="Z253" s="270">
        <v>30</v>
      </c>
      <c r="AA253" s="270">
        <v>60</v>
      </c>
      <c r="AB253" s="270">
        <v>160</v>
      </c>
      <c r="AC253" s="270">
        <v>270</v>
      </c>
      <c r="AD253" s="270">
        <v>110</v>
      </c>
      <c r="AE253" s="270" t="s">
        <v>1676</v>
      </c>
      <c r="AF253" s="270" t="s">
        <v>1676</v>
      </c>
      <c r="AG253" s="270">
        <v>0</v>
      </c>
      <c r="AH253" s="270">
        <v>0</v>
      </c>
      <c r="AI253" s="270">
        <v>10</v>
      </c>
      <c r="AJ253" s="270">
        <v>45</v>
      </c>
      <c r="AK253" s="270" t="s">
        <v>1676</v>
      </c>
      <c r="AL253" s="270" t="s">
        <v>1676</v>
      </c>
      <c r="AM253" s="270">
        <v>45</v>
      </c>
      <c r="AN253" s="270">
        <v>45</v>
      </c>
      <c r="AO253" s="270">
        <v>0</v>
      </c>
      <c r="AP253" s="270" t="s">
        <v>1676</v>
      </c>
      <c r="AQ253" s="270" t="s">
        <v>1676</v>
      </c>
      <c r="AR253" s="270">
        <v>0</v>
      </c>
      <c r="AS253" s="270">
        <v>0</v>
      </c>
      <c r="AT253" s="270" t="s">
        <v>1676</v>
      </c>
      <c r="AU253" s="270">
        <v>0</v>
      </c>
      <c r="AV253" s="270" t="s">
        <v>1676</v>
      </c>
      <c r="AW253" s="270">
        <v>160</v>
      </c>
      <c r="AX253" s="270">
        <v>0</v>
      </c>
      <c r="AY253" s="270">
        <v>0</v>
      </c>
      <c r="AZ253" s="270">
        <v>295</v>
      </c>
      <c r="BA253" s="270" t="s">
        <v>1676</v>
      </c>
      <c r="BB253" s="270">
        <v>10</v>
      </c>
      <c r="BC253" s="270">
        <v>0</v>
      </c>
      <c r="BD253" s="270" t="s">
        <v>1676</v>
      </c>
      <c r="BE253" s="270">
        <v>0</v>
      </c>
      <c r="BF253" s="270">
        <v>0</v>
      </c>
      <c r="BG253" s="270" t="s">
        <v>1676</v>
      </c>
      <c r="BH253" s="270" t="s">
        <v>1676</v>
      </c>
      <c r="BI253" s="270">
        <v>0</v>
      </c>
      <c r="BJ253" s="270">
        <v>10</v>
      </c>
      <c r="BK253" s="270">
        <v>0</v>
      </c>
      <c r="BL253" s="270">
        <v>40</v>
      </c>
      <c r="BM253" s="270">
        <v>225</v>
      </c>
      <c r="BN253" s="270" t="s">
        <v>1676</v>
      </c>
      <c r="BO253" s="270">
        <v>325</v>
      </c>
      <c r="BP253" s="270" t="s">
        <v>1676</v>
      </c>
      <c r="BQ253" s="270">
        <v>0</v>
      </c>
      <c r="BR253" s="270">
        <v>0</v>
      </c>
      <c r="BS253" s="270" t="s">
        <v>1676</v>
      </c>
      <c r="BT253" s="270" t="s">
        <v>1676</v>
      </c>
      <c r="BU253" s="270" t="s">
        <v>1676</v>
      </c>
      <c r="BV253" s="270"/>
      <c r="BW253" s="270" t="s">
        <v>1676</v>
      </c>
      <c r="BX253" s="270">
        <v>0</v>
      </c>
      <c r="BY253" s="270">
        <v>0</v>
      </c>
      <c r="BZ253" s="270">
        <v>0</v>
      </c>
      <c r="CA253" s="270">
        <v>0</v>
      </c>
      <c r="CB253" s="270">
        <v>0</v>
      </c>
      <c r="CC253" s="270">
        <v>0</v>
      </c>
      <c r="CD253" s="270" t="s">
        <v>1676</v>
      </c>
      <c r="CE253" s="270">
        <v>0</v>
      </c>
      <c r="CF253" s="270">
        <v>0</v>
      </c>
      <c r="CG253" s="270">
        <v>630</v>
      </c>
      <c r="CH253" s="270">
        <v>0</v>
      </c>
      <c r="CI253" s="270">
        <v>235</v>
      </c>
      <c r="CJ253" s="270">
        <v>0</v>
      </c>
      <c r="CK253" s="270">
        <v>340</v>
      </c>
      <c r="CL253" s="270">
        <v>60</v>
      </c>
      <c r="CM253" s="270">
        <v>0</v>
      </c>
      <c r="CN253" s="270">
        <v>0</v>
      </c>
      <c r="CO253" s="270">
        <v>0</v>
      </c>
      <c r="CP253" s="270">
        <v>0</v>
      </c>
      <c r="CQ253" s="270">
        <v>0</v>
      </c>
      <c r="CR253" s="270">
        <v>0</v>
      </c>
      <c r="CS253" s="270">
        <v>0</v>
      </c>
      <c r="CT253" s="270">
        <v>0</v>
      </c>
      <c r="CU253" s="270">
        <v>0</v>
      </c>
      <c r="CV253" s="270">
        <v>0</v>
      </c>
      <c r="CW253" s="270">
        <v>0</v>
      </c>
      <c r="CX253" s="270">
        <v>0</v>
      </c>
      <c r="CY253" s="270">
        <v>0</v>
      </c>
      <c r="CZ253" s="270">
        <v>0</v>
      </c>
      <c r="DA253" s="270">
        <v>0</v>
      </c>
      <c r="DB253" s="270">
        <v>0</v>
      </c>
      <c r="DC253" s="270">
        <v>0</v>
      </c>
      <c r="DD253" s="270">
        <v>0</v>
      </c>
      <c r="DE253" s="270">
        <v>0</v>
      </c>
      <c r="DF253" s="270">
        <v>0</v>
      </c>
      <c r="DG253" s="270">
        <v>0</v>
      </c>
      <c r="DH253" s="270">
        <v>0</v>
      </c>
      <c r="DI253" s="270">
        <v>0</v>
      </c>
      <c r="DJ253" s="270">
        <v>0</v>
      </c>
      <c r="DK253" s="270">
        <v>0</v>
      </c>
      <c r="DL253" s="270">
        <v>0</v>
      </c>
      <c r="DM253" s="270">
        <v>0</v>
      </c>
      <c r="DN253" s="270">
        <v>0</v>
      </c>
      <c r="DO253" s="270">
        <v>0</v>
      </c>
      <c r="DP253" s="270">
        <v>0</v>
      </c>
      <c r="DQ253" s="270"/>
      <c r="DR253" s="270">
        <v>0</v>
      </c>
      <c r="DS253" s="270">
        <v>0</v>
      </c>
      <c r="DT253" s="270">
        <v>0</v>
      </c>
      <c r="DU253" s="270">
        <v>0</v>
      </c>
      <c r="DV253" s="270">
        <v>0</v>
      </c>
      <c r="DW253" s="270">
        <v>0</v>
      </c>
      <c r="DX253" s="270">
        <v>0</v>
      </c>
      <c r="DY253" s="270">
        <v>0</v>
      </c>
      <c r="DZ253" s="270">
        <v>0</v>
      </c>
      <c r="EA253" s="270">
        <v>0</v>
      </c>
      <c r="EB253" s="270">
        <v>0</v>
      </c>
      <c r="EC253" s="270">
        <v>0</v>
      </c>
      <c r="ED253" s="270">
        <v>0</v>
      </c>
      <c r="EE253" s="270">
        <v>0</v>
      </c>
      <c r="EF253" s="270">
        <v>0</v>
      </c>
      <c r="EG253" s="270">
        <v>0</v>
      </c>
      <c r="EH253" s="270">
        <v>0</v>
      </c>
      <c r="EI253" s="270">
        <v>0</v>
      </c>
      <c r="EJ253" s="270">
        <v>0</v>
      </c>
      <c r="EK253" s="270" t="s">
        <v>1676</v>
      </c>
      <c r="EL253" s="270">
        <v>0</v>
      </c>
      <c r="EM253" s="270">
        <v>0</v>
      </c>
      <c r="EN253" s="270">
        <v>0</v>
      </c>
      <c r="EO253" s="270">
        <v>0</v>
      </c>
      <c r="EP253" s="270">
        <v>0</v>
      </c>
      <c r="EQ253" s="270">
        <v>0</v>
      </c>
      <c r="ER253" s="270">
        <v>0</v>
      </c>
      <c r="ES253" s="270">
        <v>0</v>
      </c>
      <c r="ET253" s="270">
        <v>0</v>
      </c>
      <c r="EU253" s="270">
        <v>0</v>
      </c>
      <c r="EV253" s="270">
        <v>0</v>
      </c>
      <c r="EW253" s="270">
        <v>0</v>
      </c>
      <c r="EX253" s="270">
        <v>0</v>
      </c>
      <c r="EY253" s="270">
        <v>0</v>
      </c>
      <c r="EZ253" s="270">
        <v>0</v>
      </c>
      <c r="FA253" s="270">
        <v>0</v>
      </c>
      <c r="FB253" s="270">
        <v>0</v>
      </c>
      <c r="FC253" s="270">
        <v>0</v>
      </c>
      <c r="FD253" s="270">
        <v>0</v>
      </c>
      <c r="FE253" s="270">
        <v>0</v>
      </c>
      <c r="FF253" s="270">
        <v>0</v>
      </c>
      <c r="FG253" s="270">
        <v>0</v>
      </c>
      <c r="FH253" s="270">
        <v>0</v>
      </c>
      <c r="FI253" s="270">
        <v>0</v>
      </c>
      <c r="FJ253" s="270">
        <v>0</v>
      </c>
      <c r="FK253" s="270">
        <v>0</v>
      </c>
      <c r="FL253" s="351">
        <v>625</v>
      </c>
      <c r="FM253" s="323">
        <v>0</v>
      </c>
      <c r="FN253" s="324">
        <v>635</v>
      </c>
      <c r="FO253" s="270"/>
      <c r="FP253" s="89"/>
      <c r="FQ253" s="270"/>
      <c r="FR253" s="319"/>
      <c r="FS253" s="319"/>
      <c r="FT253" s="319"/>
      <c r="FU253" s="319"/>
      <c r="FV253" s="319"/>
      <c r="FW253" s="319"/>
      <c r="FX253" s="319"/>
      <c r="FY253" s="319"/>
      <c r="FZ253" s="319"/>
      <c r="GA253" s="319"/>
      <c r="GB253" s="319"/>
      <c r="GC253" s="319"/>
      <c r="GD253" s="319"/>
      <c r="GE253" s="319"/>
      <c r="GF253" s="319"/>
      <c r="GG253" s="319"/>
      <c r="GH253" s="319"/>
      <c r="GI253" s="319"/>
      <c r="GJ253" s="319"/>
      <c r="GK253" s="319"/>
      <c r="GL253" s="319"/>
      <c r="GM253" s="319"/>
      <c r="GN253" s="319"/>
      <c r="GO253" s="319"/>
      <c r="GP253" s="319"/>
      <c r="GQ253" s="319"/>
      <c r="GR253" s="319"/>
      <c r="GS253" s="319"/>
      <c r="GT253" s="319"/>
      <c r="GU253" s="319"/>
      <c r="GV253" s="319"/>
      <c r="GW253" s="319"/>
      <c r="GX253" s="319"/>
      <c r="GY253" s="319"/>
      <c r="GZ253" s="319"/>
      <c r="HA253" s="319"/>
      <c r="HB253" s="319"/>
      <c r="HC253" s="319"/>
      <c r="HD253" s="319"/>
      <c r="HE253" s="319"/>
      <c r="HF253" s="319"/>
      <c r="HG253" s="319"/>
      <c r="HH253" s="319"/>
      <c r="HI253" s="319"/>
      <c r="HJ253" s="319"/>
      <c r="HK253" s="319"/>
      <c r="HL253" s="319"/>
      <c r="HM253" s="319"/>
      <c r="HN253" s="319"/>
      <c r="HO253" s="319"/>
      <c r="HP253" s="319"/>
      <c r="HQ253" s="319"/>
      <c r="HR253" s="319"/>
      <c r="HS253" s="319"/>
      <c r="HT253" s="319"/>
      <c r="HU253" s="319"/>
      <c r="HV253" s="319"/>
      <c r="HW253" s="319"/>
      <c r="HX253" s="319"/>
      <c r="HY253" s="319"/>
      <c r="HZ253" s="319"/>
      <c r="IA253" s="319"/>
      <c r="IB253" s="319"/>
      <c r="IC253" s="319"/>
      <c r="ID253" s="319"/>
      <c r="IE253" s="319"/>
      <c r="IF253" s="319"/>
      <c r="IG253" s="318"/>
    </row>
    <row r="254" spans="1:241" ht="12.75" customHeight="1" x14ac:dyDescent="0.2">
      <c r="A254" s="370" t="s">
        <v>275</v>
      </c>
      <c r="B254" s="270">
        <v>4395</v>
      </c>
      <c r="C254" s="270">
        <v>4395</v>
      </c>
      <c r="D254" s="270">
        <v>1890</v>
      </c>
      <c r="E254" s="270">
        <v>2505</v>
      </c>
      <c r="F254" s="270">
        <v>0</v>
      </c>
      <c r="G254" s="270">
        <v>0</v>
      </c>
      <c r="H254" s="270">
        <v>4395</v>
      </c>
      <c r="I254" s="270">
        <v>1035</v>
      </c>
      <c r="J254" s="270">
        <v>3360</v>
      </c>
      <c r="K254" s="270">
        <v>1865</v>
      </c>
      <c r="L254" s="270">
        <v>88.251649601820247</v>
      </c>
      <c r="M254" s="270">
        <v>1105</v>
      </c>
      <c r="N254" s="270">
        <v>1415</v>
      </c>
      <c r="O254" s="270">
        <v>815</v>
      </c>
      <c r="P254" s="270">
        <v>675</v>
      </c>
      <c r="Q254" s="270">
        <v>145</v>
      </c>
      <c r="R254" s="270">
        <v>90</v>
      </c>
      <c r="S254" s="270">
        <v>75</v>
      </c>
      <c r="T254" s="270">
        <v>75</v>
      </c>
      <c r="U254" s="270">
        <v>1.7992277992277992</v>
      </c>
      <c r="V254" s="270">
        <v>2</v>
      </c>
      <c r="W254" s="270">
        <v>52</v>
      </c>
      <c r="X254" s="270">
        <v>51.100478468899524</v>
      </c>
      <c r="Y254" s="270">
        <v>0</v>
      </c>
      <c r="Z254" s="270">
        <v>635</v>
      </c>
      <c r="AA254" s="270">
        <v>935</v>
      </c>
      <c r="AB254" s="270">
        <v>1290</v>
      </c>
      <c r="AC254" s="270">
        <v>1155</v>
      </c>
      <c r="AD254" s="270">
        <v>365</v>
      </c>
      <c r="AE254" s="270">
        <v>10</v>
      </c>
      <c r="AF254" s="270">
        <v>195</v>
      </c>
      <c r="AG254" s="270">
        <v>0</v>
      </c>
      <c r="AH254" s="270">
        <v>0</v>
      </c>
      <c r="AI254" s="270" t="s">
        <v>1676</v>
      </c>
      <c r="AJ254" s="270">
        <v>230</v>
      </c>
      <c r="AK254" s="270">
        <v>125</v>
      </c>
      <c r="AL254" s="270">
        <v>70</v>
      </c>
      <c r="AM254" s="270">
        <v>1125</v>
      </c>
      <c r="AN254" s="270">
        <v>95</v>
      </c>
      <c r="AO254" s="270">
        <v>0</v>
      </c>
      <c r="AP254" s="270">
        <v>20</v>
      </c>
      <c r="AQ254" s="270">
        <v>215</v>
      </c>
      <c r="AR254" s="270">
        <v>0</v>
      </c>
      <c r="AS254" s="270">
        <v>275</v>
      </c>
      <c r="AT254" s="270">
        <v>15</v>
      </c>
      <c r="AU254" s="270">
        <v>0</v>
      </c>
      <c r="AV254" s="270">
        <v>15</v>
      </c>
      <c r="AW254" s="270">
        <v>530</v>
      </c>
      <c r="AX254" s="270" t="s">
        <v>1676</v>
      </c>
      <c r="AY254" s="270" t="s">
        <v>1676</v>
      </c>
      <c r="AZ254" s="270">
        <v>1370</v>
      </c>
      <c r="BA254" s="270">
        <v>15</v>
      </c>
      <c r="BB254" s="270">
        <v>85</v>
      </c>
      <c r="BC254" s="270">
        <v>65</v>
      </c>
      <c r="BD254" s="270">
        <v>70</v>
      </c>
      <c r="BE254" s="270">
        <v>10</v>
      </c>
      <c r="BF254" s="270" t="s">
        <v>1676</v>
      </c>
      <c r="BG254" s="270" t="s">
        <v>1676</v>
      </c>
      <c r="BH254" s="270">
        <v>200</v>
      </c>
      <c r="BI254" s="270">
        <v>0</v>
      </c>
      <c r="BJ254" s="270" t="s">
        <v>1676</v>
      </c>
      <c r="BK254" s="270">
        <v>0</v>
      </c>
      <c r="BL254" s="270">
        <v>335</v>
      </c>
      <c r="BM254" s="270">
        <v>1240</v>
      </c>
      <c r="BN254" s="270">
        <v>35</v>
      </c>
      <c r="BO254" s="270">
        <v>1590</v>
      </c>
      <c r="BP254" s="270">
        <v>480</v>
      </c>
      <c r="BQ254" s="270">
        <v>0</v>
      </c>
      <c r="BR254" s="270">
        <v>0</v>
      </c>
      <c r="BS254" s="270" t="s">
        <v>1676</v>
      </c>
      <c r="BT254" s="270">
        <v>270</v>
      </c>
      <c r="BU254" s="270">
        <v>50</v>
      </c>
      <c r="BV254" s="270"/>
      <c r="BW254" s="270">
        <v>40</v>
      </c>
      <c r="BX254" s="270">
        <v>0</v>
      </c>
      <c r="BY254" s="270" t="s">
        <v>1676</v>
      </c>
      <c r="BZ254" s="270">
        <v>0</v>
      </c>
      <c r="CA254" s="270">
        <v>0</v>
      </c>
      <c r="CB254" s="270">
        <v>0</v>
      </c>
      <c r="CC254" s="270">
        <v>0</v>
      </c>
      <c r="CD254" s="270">
        <v>60</v>
      </c>
      <c r="CE254" s="270">
        <v>10</v>
      </c>
      <c r="CF254" s="270">
        <v>0</v>
      </c>
      <c r="CG254" s="270">
        <v>4320</v>
      </c>
      <c r="CH254" s="270">
        <v>0</v>
      </c>
      <c r="CI254" s="270">
        <v>1605</v>
      </c>
      <c r="CJ254" s="270">
        <v>10</v>
      </c>
      <c r="CK254" s="270">
        <v>1855</v>
      </c>
      <c r="CL254" s="270">
        <v>370</v>
      </c>
      <c r="CM254" s="270">
        <v>0</v>
      </c>
      <c r="CN254" s="270">
        <v>0</v>
      </c>
      <c r="CO254" s="270">
        <v>0</v>
      </c>
      <c r="CP254" s="270">
        <v>0</v>
      </c>
      <c r="CQ254" s="270">
        <v>0</v>
      </c>
      <c r="CR254" s="270">
        <v>0</v>
      </c>
      <c r="CS254" s="270">
        <v>0</v>
      </c>
      <c r="CT254" s="270">
        <v>0</v>
      </c>
      <c r="CU254" s="270">
        <v>0</v>
      </c>
      <c r="CV254" s="270">
        <v>0</v>
      </c>
      <c r="CW254" s="270" t="s">
        <v>1676</v>
      </c>
      <c r="CX254" s="270">
        <v>0</v>
      </c>
      <c r="CY254" s="270">
        <v>0</v>
      </c>
      <c r="CZ254" s="270">
        <v>0</v>
      </c>
      <c r="DA254" s="270">
        <v>0</v>
      </c>
      <c r="DB254" s="270">
        <v>0</v>
      </c>
      <c r="DC254" s="270">
        <v>0</v>
      </c>
      <c r="DD254" s="270">
        <v>0</v>
      </c>
      <c r="DE254" s="270">
        <v>0</v>
      </c>
      <c r="DF254" s="270">
        <v>0</v>
      </c>
      <c r="DG254" s="270">
        <v>0</v>
      </c>
      <c r="DH254" s="270">
        <v>0</v>
      </c>
      <c r="DI254" s="270">
        <v>0</v>
      </c>
      <c r="DJ254" s="270">
        <v>0</v>
      </c>
      <c r="DK254" s="270">
        <v>0</v>
      </c>
      <c r="DL254" s="270">
        <v>0</v>
      </c>
      <c r="DM254" s="270">
        <v>0</v>
      </c>
      <c r="DN254" s="270">
        <v>0</v>
      </c>
      <c r="DO254" s="270">
        <v>0</v>
      </c>
      <c r="DP254" s="270">
        <v>0</v>
      </c>
      <c r="DQ254" s="270"/>
      <c r="DR254" s="270">
        <v>0</v>
      </c>
      <c r="DS254" s="270">
        <v>0</v>
      </c>
      <c r="DT254" s="270">
        <v>0</v>
      </c>
      <c r="DU254" s="270">
        <v>0</v>
      </c>
      <c r="DV254" s="270">
        <v>0</v>
      </c>
      <c r="DW254" s="270">
        <v>0</v>
      </c>
      <c r="DX254" s="270">
        <v>0</v>
      </c>
      <c r="DY254" s="270">
        <v>0</v>
      </c>
      <c r="DZ254" s="270">
        <v>0</v>
      </c>
      <c r="EA254" s="270">
        <v>0</v>
      </c>
      <c r="EB254" s="270">
        <v>0</v>
      </c>
      <c r="EC254" s="270">
        <v>0</v>
      </c>
      <c r="ED254" s="270">
        <v>0</v>
      </c>
      <c r="EE254" s="270">
        <v>0</v>
      </c>
      <c r="EF254" s="270">
        <v>0</v>
      </c>
      <c r="EG254" s="270">
        <v>0</v>
      </c>
      <c r="EH254" s="270">
        <v>0</v>
      </c>
      <c r="EI254" s="270">
        <v>0</v>
      </c>
      <c r="EJ254" s="270">
        <v>0</v>
      </c>
      <c r="EK254" s="270">
        <v>550</v>
      </c>
      <c r="EL254" s="270">
        <v>0</v>
      </c>
      <c r="EM254" s="270">
        <v>0</v>
      </c>
      <c r="EN254" s="270">
        <v>0</v>
      </c>
      <c r="EO254" s="270">
        <v>0</v>
      </c>
      <c r="EP254" s="270">
        <v>0</v>
      </c>
      <c r="EQ254" s="270">
        <v>0</v>
      </c>
      <c r="ER254" s="270">
        <v>0</v>
      </c>
      <c r="ES254" s="270">
        <v>0</v>
      </c>
      <c r="ET254" s="270">
        <v>0</v>
      </c>
      <c r="EU254" s="270">
        <v>0</v>
      </c>
      <c r="EV254" s="270">
        <v>0</v>
      </c>
      <c r="EW254" s="270">
        <v>0</v>
      </c>
      <c r="EX254" s="270">
        <v>0</v>
      </c>
      <c r="EY254" s="270">
        <v>0</v>
      </c>
      <c r="EZ254" s="270">
        <v>0</v>
      </c>
      <c r="FA254" s="270">
        <v>0</v>
      </c>
      <c r="FB254" s="270">
        <v>0</v>
      </c>
      <c r="FC254" s="270">
        <v>0</v>
      </c>
      <c r="FD254" s="270">
        <v>0</v>
      </c>
      <c r="FE254" s="270">
        <v>0</v>
      </c>
      <c r="FF254" s="270">
        <v>0</v>
      </c>
      <c r="FG254" s="270">
        <v>0</v>
      </c>
      <c r="FH254" s="270">
        <v>0</v>
      </c>
      <c r="FI254" s="270">
        <v>0</v>
      </c>
      <c r="FJ254" s="270">
        <v>0</v>
      </c>
      <c r="FK254" s="270">
        <v>0</v>
      </c>
      <c r="FL254" s="351">
        <v>4310</v>
      </c>
      <c r="FM254" s="323">
        <v>0</v>
      </c>
      <c r="FN254" s="324">
        <v>4395</v>
      </c>
      <c r="FO254" s="270"/>
      <c r="FP254" s="89"/>
      <c r="FQ254" s="270"/>
      <c r="FR254" s="319"/>
      <c r="FS254" s="319"/>
      <c r="FT254" s="319"/>
      <c r="FU254" s="319"/>
      <c r="FV254" s="319"/>
      <c r="FW254" s="319"/>
      <c r="FX254" s="319"/>
      <c r="FY254" s="319"/>
      <c r="FZ254" s="319"/>
      <c r="GA254" s="319"/>
      <c r="GB254" s="319"/>
      <c r="GC254" s="319"/>
      <c r="GD254" s="319"/>
      <c r="GE254" s="319"/>
      <c r="GF254" s="319"/>
      <c r="GG254" s="319"/>
      <c r="GH254" s="319"/>
      <c r="GI254" s="319"/>
      <c r="GJ254" s="319"/>
      <c r="GK254" s="319"/>
      <c r="GL254" s="319"/>
      <c r="GM254" s="319"/>
      <c r="GN254" s="319"/>
      <c r="GO254" s="319"/>
      <c r="GP254" s="319"/>
      <c r="GQ254" s="319"/>
      <c r="GR254" s="319"/>
      <c r="GS254" s="319"/>
      <c r="GT254" s="319"/>
      <c r="GU254" s="319"/>
      <c r="GV254" s="319"/>
      <c r="GW254" s="319"/>
      <c r="GX254" s="319"/>
      <c r="GY254" s="319"/>
      <c r="GZ254" s="319"/>
      <c r="HA254" s="319"/>
      <c r="HB254" s="319"/>
      <c r="HC254" s="319"/>
      <c r="HD254" s="319"/>
      <c r="HE254" s="319"/>
      <c r="HF254" s="319"/>
      <c r="HG254" s="319"/>
      <c r="HH254" s="319"/>
      <c r="HI254" s="319"/>
      <c r="HJ254" s="319"/>
      <c r="HK254" s="319"/>
      <c r="HL254" s="319"/>
      <c r="HM254" s="319"/>
      <c r="HN254" s="319"/>
      <c r="HO254" s="319"/>
      <c r="HP254" s="319"/>
      <c r="HQ254" s="319"/>
      <c r="HR254" s="319"/>
      <c r="HS254" s="319"/>
      <c r="HT254" s="319"/>
      <c r="HU254" s="319"/>
      <c r="HV254" s="319"/>
      <c r="HW254" s="319"/>
      <c r="HX254" s="319"/>
      <c r="HY254" s="319"/>
      <c r="HZ254" s="319"/>
      <c r="IA254" s="319"/>
      <c r="IB254" s="319"/>
      <c r="IC254" s="319"/>
      <c r="ID254" s="319"/>
      <c r="IE254" s="319"/>
      <c r="IF254" s="319"/>
      <c r="IG254" s="318"/>
    </row>
    <row r="255" spans="1:241" ht="12.75" customHeight="1" x14ac:dyDescent="0.2">
      <c r="A255" s="370" t="s">
        <v>276</v>
      </c>
      <c r="B255" s="270">
        <v>1610</v>
      </c>
      <c r="C255" s="270">
        <v>1610</v>
      </c>
      <c r="D255" s="270">
        <v>940</v>
      </c>
      <c r="E255" s="270">
        <v>670</v>
      </c>
      <c r="F255" s="270">
        <v>0</v>
      </c>
      <c r="G255" s="270">
        <v>0</v>
      </c>
      <c r="H255" s="270">
        <v>1610</v>
      </c>
      <c r="I255" s="270">
        <v>480</v>
      </c>
      <c r="J255" s="270">
        <v>1130</v>
      </c>
      <c r="K255" s="270">
        <v>1045</v>
      </c>
      <c r="L255" s="270">
        <v>47.405590062111798</v>
      </c>
      <c r="M255" s="270">
        <v>725</v>
      </c>
      <c r="N255" s="270">
        <v>375</v>
      </c>
      <c r="O255" s="270">
        <v>295</v>
      </c>
      <c r="P255" s="270">
        <v>195</v>
      </c>
      <c r="Q255" s="270">
        <v>10</v>
      </c>
      <c r="R255" s="270">
        <v>10</v>
      </c>
      <c r="S255" s="270" t="s">
        <v>1676</v>
      </c>
      <c r="T255" s="270">
        <v>0</v>
      </c>
      <c r="U255" s="270">
        <v>2.1882845188284521</v>
      </c>
      <c r="V255" s="270">
        <v>2</v>
      </c>
      <c r="W255" s="270">
        <v>35</v>
      </c>
      <c r="X255" s="270">
        <v>56.13921690490988</v>
      </c>
      <c r="Y255" s="270">
        <v>0</v>
      </c>
      <c r="Z255" s="270">
        <v>115</v>
      </c>
      <c r="AA255" s="270">
        <v>275</v>
      </c>
      <c r="AB255" s="270">
        <v>480</v>
      </c>
      <c r="AC255" s="270">
        <v>545</v>
      </c>
      <c r="AD255" s="270">
        <v>195</v>
      </c>
      <c r="AE255" s="270">
        <v>0</v>
      </c>
      <c r="AF255" s="270">
        <v>60</v>
      </c>
      <c r="AG255" s="270">
        <v>0</v>
      </c>
      <c r="AH255" s="270">
        <v>0</v>
      </c>
      <c r="AI255" s="270">
        <v>45</v>
      </c>
      <c r="AJ255" s="270">
        <v>165</v>
      </c>
      <c r="AK255" s="270">
        <v>20</v>
      </c>
      <c r="AL255" s="270" t="s">
        <v>1676</v>
      </c>
      <c r="AM255" s="270">
        <v>0</v>
      </c>
      <c r="AN255" s="270">
        <v>80</v>
      </c>
      <c r="AO255" s="270">
        <v>0</v>
      </c>
      <c r="AP255" s="270">
        <v>0</v>
      </c>
      <c r="AQ255" s="270">
        <v>20</v>
      </c>
      <c r="AR255" s="270" t="s">
        <v>1676</v>
      </c>
      <c r="AS255" s="270">
        <v>0</v>
      </c>
      <c r="AT255" s="270">
        <v>0</v>
      </c>
      <c r="AU255" s="270">
        <v>0</v>
      </c>
      <c r="AV255" s="270">
        <v>10</v>
      </c>
      <c r="AW255" s="270">
        <v>595</v>
      </c>
      <c r="AX255" s="270">
        <v>0</v>
      </c>
      <c r="AY255" s="270" t="s">
        <v>1676</v>
      </c>
      <c r="AZ255" s="270">
        <v>555</v>
      </c>
      <c r="BA255" s="270">
        <v>0</v>
      </c>
      <c r="BB255" s="270">
        <v>50</v>
      </c>
      <c r="BC255" s="270">
        <v>0</v>
      </c>
      <c r="BD255" s="270">
        <v>10</v>
      </c>
      <c r="BE255" s="270">
        <v>0</v>
      </c>
      <c r="BF255" s="270">
        <v>0</v>
      </c>
      <c r="BG255" s="270" t="s">
        <v>1676</v>
      </c>
      <c r="BH255" s="270">
        <v>60</v>
      </c>
      <c r="BI255" s="270">
        <v>0</v>
      </c>
      <c r="BJ255" s="270">
        <v>40</v>
      </c>
      <c r="BK255" s="270">
        <v>0</v>
      </c>
      <c r="BL255" s="270">
        <v>175</v>
      </c>
      <c r="BM255" s="270">
        <v>655</v>
      </c>
      <c r="BN255" s="270" t="s">
        <v>1676</v>
      </c>
      <c r="BO255" s="270">
        <v>615</v>
      </c>
      <c r="BP255" s="270">
        <v>10</v>
      </c>
      <c r="BQ255" s="270">
        <v>0</v>
      </c>
      <c r="BR255" s="270">
        <v>0</v>
      </c>
      <c r="BS255" s="270" t="s">
        <v>1676</v>
      </c>
      <c r="BT255" s="270">
        <v>10</v>
      </c>
      <c r="BU255" s="270">
        <v>10</v>
      </c>
      <c r="BV255" s="270"/>
      <c r="BW255" s="270">
        <v>15</v>
      </c>
      <c r="BX255" s="270">
        <v>0</v>
      </c>
      <c r="BY255" s="270" t="s">
        <v>1676</v>
      </c>
      <c r="BZ255" s="270">
        <v>0</v>
      </c>
      <c r="CA255" s="270">
        <v>0</v>
      </c>
      <c r="CB255" s="270">
        <v>0</v>
      </c>
      <c r="CC255" s="270">
        <v>0</v>
      </c>
      <c r="CD255" s="270" t="s">
        <v>1676</v>
      </c>
      <c r="CE255" s="270">
        <v>0</v>
      </c>
      <c r="CF255" s="270">
        <v>0</v>
      </c>
      <c r="CG255" s="270">
        <v>1605</v>
      </c>
      <c r="CH255" s="270">
        <v>0</v>
      </c>
      <c r="CI255" s="270">
        <v>675</v>
      </c>
      <c r="CJ255" s="270">
        <v>10</v>
      </c>
      <c r="CK255" s="270">
        <v>695</v>
      </c>
      <c r="CL255" s="270">
        <v>230</v>
      </c>
      <c r="CM255" s="270">
        <v>0</v>
      </c>
      <c r="CN255" s="270">
        <v>0</v>
      </c>
      <c r="CO255" s="270">
        <v>0</v>
      </c>
      <c r="CP255" s="270">
        <v>0</v>
      </c>
      <c r="CQ255" s="270">
        <v>0</v>
      </c>
      <c r="CR255" s="270">
        <v>0</v>
      </c>
      <c r="CS255" s="270">
        <v>0</v>
      </c>
      <c r="CT255" s="270">
        <v>0</v>
      </c>
      <c r="CU255" s="270">
        <v>0</v>
      </c>
      <c r="CV255" s="270">
        <v>0</v>
      </c>
      <c r="CW255" s="270">
        <v>0</v>
      </c>
      <c r="CX255" s="270">
        <v>0</v>
      </c>
      <c r="CY255" s="270">
        <v>0</v>
      </c>
      <c r="CZ255" s="270">
        <v>0</v>
      </c>
      <c r="DA255" s="270">
        <v>0</v>
      </c>
      <c r="DB255" s="270">
        <v>0</v>
      </c>
      <c r="DC255" s="270">
        <v>0</v>
      </c>
      <c r="DD255" s="270">
        <v>0</v>
      </c>
      <c r="DE255" s="270">
        <v>0</v>
      </c>
      <c r="DF255" s="270">
        <v>0</v>
      </c>
      <c r="DG255" s="270">
        <v>0</v>
      </c>
      <c r="DH255" s="270">
        <v>0</v>
      </c>
      <c r="DI255" s="270">
        <v>0</v>
      </c>
      <c r="DJ255" s="270">
        <v>0</v>
      </c>
      <c r="DK255" s="270">
        <v>0</v>
      </c>
      <c r="DL255" s="270">
        <v>0</v>
      </c>
      <c r="DM255" s="270">
        <v>0</v>
      </c>
      <c r="DN255" s="270">
        <v>0</v>
      </c>
      <c r="DO255" s="270">
        <v>0</v>
      </c>
      <c r="DP255" s="270">
        <v>0</v>
      </c>
      <c r="DQ255" s="270"/>
      <c r="DR255" s="270">
        <v>0</v>
      </c>
      <c r="DS255" s="270">
        <v>0</v>
      </c>
      <c r="DT255" s="270">
        <v>0</v>
      </c>
      <c r="DU255" s="270">
        <v>0</v>
      </c>
      <c r="DV255" s="270">
        <v>0</v>
      </c>
      <c r="DW255" s="270">
        <v>0</v>
      </c>
      <c r="DX255" s="270">
        <v>0</v>
      </c>
      <c r="DY255" s="270">
        <v>0</v>
      </c>
      <c r="DZ255" s="270">
        <v>0</v>
      </c>
      <c r="EA255" s="270">
        <v>0</v>
      </c>
      <c r="EB255" s="270">
        <v>0</v>
      </c>
      <c r="EC255" s="270">
        <v>0</v>
      </c>
      <c r="ED255" s="270">
        <v>0</v>
      </c>
      <c r="EE255" s="270">
        <v>0</v>
      </c>
      <c r="EF255" s="270">
        <v>0</v>
      </c>
      <c r="EG255" s="270">
        <v>0</v>
      </c>
      <c r="EH255" s="270">
        <v>0</v>
      </c>
      <c r="EI255" s="270">
        <v>0</v>
      </c>
      <c r="EJ255" s="270">
        <v>0</v>
      </c>
      <c r="EK255" s="270">
        <v>0</v>
      </c>
      <c r="EL255" s="270">
        <v>0</v>
      </c>
      <c r="EM255" s="270">
        <v>0</v>
      </c>
      <c r="EN255" s="270">
        <v>0</v>
      </c>
      <c r="EO255" s="270">
        <v>0</v>
      </c>
      <c r="EP255" s="270">
        <v>0</v>
      </c>
      <c r="EQ255" s="270">
        <v>0</v>
      </c>
      <c r="ER255" s="270">
        <v>0</v>
      </c>
      <c r="ES255" s="270">
        <v>0</v>
      </c>
      <c r="ET255" s="270">
        <v>0</v>
      </c>
      <c r="EU255" s="270">
        <v>0</v>
      </c>
      <c r="EV255" s="270">
        <v>0</v>
      </c>
      <c r="EW255" s="270">
        <v>0</v>
      </c>
      <c r="EX255" s="270">
        <v>0</v>
      </c>
      <c r="EY255" s="270">
        <v>0</v>
      </c>
      <c r="EZ255" s="270">
        <v>0</v>
      </c>
      <c r="FA255" s="270">
        <v>0</v>
      </c>
      <c r="FB255" s="270">
        <v>0</v>
      </c>
      <c r="FC255" s="270">
        <v>0</v>
      </c>
      <c r="FD255" s="270">
        <v>0</v>
      </c>
      <c r="FE255" s="270">
        <v>0</v>
      </c>
      <c r="FF255" s="270">
        <v>0</v>
      </c>
      <c r="FG255" s="270">
        <v>0</v>
      </c>
      <c r="FH255" s="270">
        <v>0</v>
      </c>
      <c r="FI255" s="270">
        <v>0</v>
      </c>
      <c r="FJ255" s="270">
        <v>0</v>
      </c>
      <c r="FK255" s="270">
        <v>0</v>
      </c>
      <c r="FL255" s="351">
        <v>1560</v>
      </c>
      <c r="FM255" s="323">
        <v>0</v>
      </c>
      <c r="FN255" s="324">
        <v>1610</v>
      </c>
      <c r="FO255" s="270"/>
      <c r="FP255" s="89"/>
      <c r="FQ255" s="270"/>
      <c r="FR255" s="319"/>
      <c r="FS255" s="319"/>
      <c r="FT255" s="319"/>
      <c r="FU255" s="319"/>
      <c r="FV255" s="319"/>
      <c r="FW255" s="319"/>
      <c r="FX255" s="319"/>
      <c r="FY255" s="319"/>
      <c r="FZ255" s="319"/>
      <c r="GA255" s="319"/>
      <c r="GB255" s="319"/>
      <c r="GC255" s="319"/>
      <c r="GD255" s="319"/>
      <c r="GE255" s="319"/>
      <c r="GF255" s="319"/>
      <c r="GG255" s="319"/>
      <c r="GH255" s="319"/>
      <c r="GI255" s="319"/>
      <c r="GJ255" s="319"/>
      <c r="GK255" s="319"/>
      <c r="GL255" s="319"/>
      <c r="GM255" s="319"/>
      <c r="GN255" s="319"/>
      <c r="GO255" s="319"/>
      <c r="GP255" s="319"/>
      <c r="GQ255" s="319"/>
      <c r="GR255" s="319"/>
      <c r="GS255" s="319"/>
      <c r="GT255" s="319"/>
      <c r="GU255" s="319"/>
      <c r="GV255" s="319"/>
      <c r="GW255" s="319"/>
      <c r="GX255" s="319"/>
      <c r="GY255" s="319"/>
      <c r="GZ255" s="319"/>
      <c r="HA255" s="319"/>
      <c r="HB255" s="319"/>
      <c r="HC255" s="319"/>
      <c r="HD255" s="319"/>
      <c r="HE255" s="319"/>
      <c r="HF255" s="319"/>
      <c r="HG255" s="319"/>
      <c r="HH255" s="319"/>
      <c r="HI255" s="319"/>
      <c r="HJ255" s="319"/>
      <c r="HK255" s="319"/>
      <c r="HL255" s="319"/>
      <c r="HM255" s="319"/>
      <c r="HN255" s="319"/>
      <c r="HO255" s="319"/>
      <c r="HP255" s="319"/>
      <c r="HQ255" s="319"/>
      <c r="HR255" s="319"/>
      <c r="HS255" s="319"/>
      <c r="HT255" s="319"/>
      <c r="HU255" s="319"/>
      <c r="HV255" s="319"/>
      <c r="HW255" s="319"/>
      <c r="HX255" s="319"/>
      <c r="HY255" s="319"/>
      <c r="HZ255" s="319"/>
      <c r="IA255" s="319"/>
      <c r="IB255" s="319"/>
      <c r="IC255" s="319"/>
      <c r="ID255" s="319"/>
      <c r="IE255" s="319"/>
      <c r="IF255" s="319"/>
      <c r="IG255" s="318"/>
    </row>
    <row r="256" spans="1:241" ht="12.75" customHeight="1" x14ac:dyDescent="0.2">
      <c r="A256" s="370" t="s">
        <v>277</v>
      </c>
      <c r="B256" s="270">
        <v>370</v>
      </c>
      <c r="C256" s="270">
        <v>370</v>
      </c>
      <c r="D256" s="270">
        <v>235</v>
      </c>
      <c r="E256" s="270">
        <v>135</v>
      </c>
      <c r="F256" s="270">
        <v>0</v>
      </c>
      <c r="G256" s="270">
        <v>0</v>
      </c>
      <c r="H256" s="270">
        <v>370</v>
      </c>
      <c r="I256" s="270">
        <v>165</v>
      </c>
      <c r="J256" s="270">
        <v>205</v>
      </c>
      <c r="K256" s="270">
        <v>275</v>
      </c>
      <c r="L256" s="270">
        <v>56.361185983827497</v>
      </c>
      <c r="M256" s="270">
        <v>90</v>
      </c>
      <c r="N256" s="270">
        <v>155</v>
      </c>
      <c r="O256" s="270">
        <v>85</v>
      </c>
      <c r="P256" s="270">
        <v>35</v>
      </c>
      <c r="Q256" s="270" t="s">
        <v>1676</v>
      </c>
      <c r="R256" s="270">
        <v>0</v>
      </c>
      <c r="S256" s="270" t="s">
        <v>1676</v>
      </c>
      <c r="T256" s="270" t="s">
        <v>1676</v>
      </c>
      <c r="U256" s="270">
        <v>1.6787878787878787</v>
      </c>
      <c r="V256" s="270">
        <v>1</v>
      </c>
      <c r="W256" s="270">
        <v>44</v>
      </c>
      <c r="X256" s="270">
        <v>50.983827493261458</v>
      </c>
      <c r="Y256" s="270">
        <v>0</v>
      </c>
      <c r="Z256" s="270">
        <v>25</v>
      </c>
      <c r="AA256" s="270">
        <v>135</v>
      </c>
      <c r="AB256" s="270">
        <v>85</v>
      </c>
      <c r="AC256" s="270">
        <v>90</v>
      </c>
      <c r="AD256" s="270">
        <v>35</v>
      </c>
      <c r="AE256" s="270" t="s">
        <v>1676</v>
      </c>
      <c r="AF256" s="270">
        <v>0</v>
      </c>
      <c r="AG256" s="270">
        <v>0</v>
      </c>
      <c r="AH256" s="270">
        <v>0</v>
      </c>
      <c r="AI256" s="270">
        <v>0</v>
      </c>
      <c r="AJ256" s="270">
        <v>0</v>
      </c>
      <c r="AK256" s="270">
        <v>0</v>
      </c>
      <c r="AL256" s="270">
        <v>0</v>
      </c>
      <c r="AM256" s="270">
        <v>0</v>
      </c>
      <c r="AN256" s="270">
        <v>0</v>
      </c>
      <c r="AO256" s="270">
        <v>0</v>
      </c>
      <c r="AP256" s="270">
        <v>0</v>
      </c>
      <c r="AQ256" s="270">
        <v>0</v>
      </c>
      <c r="AR256" s="270">
        <v>125</v>
      </c>
      <c r="AS256" s="270">
        <v>0</v>
      </c>
      <c r="AT256" s="270">
        <v>0</v>
      </c>
      <c r="AU256" s="270">
        <v>0</v>
      </c>
      <c r="AV256" s="270">
        <v>0</v>
      </c>
      <c r="AW256" s="270">
        <v>10</v>
      </c>
      <c r="AX256" s="270">
        <v>0</v>
      </c>
      <c r="AY256" s="270">
        <v>0</v>
      </c>
      <c r="AZ256" s="270">
        <v>230</v>
      </c>
      <c r="BA256" s="270">
        <v>0</v>
      </c>
      <c r="BB256" s="270">
        <v>10</v>
      </c>
      <c r="BC256" s="270">
        <v>0</v>
      </c>
      <c r="BD256" s="270">
        <v>0</v>
      </c>
      <c r="BE256" s="270">
        <v>0</v>
      </c>
      <c r="BF256" s="270">
        <v>0</v>
      </c>
      <c r="BG256" s="270">
        <v>0</v>
      </c>
      <c r="BH256" s="270">
        <v>0</v>
      </c>
      <c r="BI256" s="270">
        <v>0</v>
      </c>
      <c r="BJ256" s="270">
        <v>0</v>
      </c>
      <c r="BK256" s="270">
        <v>0</v>
      </c>
      <c r="BL256" s="270">
        <v>0</v>
      </c>
      <c r="BM256" s="270">
        <v>0</v>
      </c>
      <c r="BN256" s="270">
        <v>0</v>
      </c>
      <c r="BO256" s="270">
        <v>240</v>
      </c>
      <c r="BP256" s="270">
        <v>0</v>
      </c>
      <c r="BQ256" s="270">
        <v>0</v>
      </c>
      <c r="BR256" s="270">
        <v>0</v>
      </c>
      <c r="BS256" s="270" t="s">
        <v>1676</v>
      </c>
      <c r="BT256" s="270">
        <v>0</v>
      </c>
      <c r="BU256" s="270" t="s">
        <v>1676</v>
      </c>
      <c r="BV256" s="270"/>
      <c r="BW256" s="270">
        <v>125</v>
      </c>
      <c r="BX256" s="270">
        <v>0</v>
      </c>
      <c r="BY256" s="270">
        <v>0</v>
      </c>
      <c r="BZ256" s="270">
        <v>0</v>
      </c>
      <c r="CA256" s="270">
        <v>0</v>
      </c>
      <c r="CB256" s="270">
        <v>0</v>
      </c>
      <c r="CC256" s="270">
        <v>0</v>
      </c>
      <c r="CD256" s="270" t="s">
        <v>1676</v>
      </c>
      <c r="CE256" s="270">
        <v>0</v>
      </c>
      <c r="CF256" s="270">
        <v>0</v>
      </c>
      <c r="CG256" s="270">
        <v>365</v>
      </c>
      <c r="CH256" s="270">
        <v>0</v>
      </c>
      <c r="CI256" s="270">
        <v>0</v>
      </c>
      <c r="CJ256" s="270">
        <v>125</v>
      </c>
      <c r="CK256" s="270">
        <v>245</v>
      </c>
      <c r="CL256" s="270">
        <v>0</v>
      </c>
      <c r="CM256" s="270">
        <v>0</v>
      </c>
      <c r="CN256" s="270">
        <v>0</v>
      </c>
      <c r="CO256" s="270">
        <v>0</v>
      </c>
      <c r="CP256" s="270">
        <v>0</v>
      </c>
      <c r="CQ256" s="270">
        <v>0</v>
      </c>
      <c r="CR256" s="270">
        <v>0</v>
      </c>
      <c r="CS256" s="270">
        <v>0</v>
      </c>
      <c r="CT256" s="270">
        <v>0</v>
      </c>
      <c r="CU256" s="270">
        <v>0</v>
      </c>
      <c r="CV256" s="270">
        <v>0</v>
      </c>
      <c r="CW256" s="270">
        <v>0</v>
      </c>
      <c r="CX256" s="270">
        <v>0</v>
      </c>
      <c r="CY256" s="270">
        <v>0</v>
      </c>
      <c r="CZ256" s="270">
        <v>0</v>
      </c>
      <c r="DA256" s="270">
        <v>0</v>
      </c>
      <c r="DB256" s="270">
        <v>0</v>
      </c>
      <c r="DC256" s="270">
        <v>0</v>
      </c>
      <c r="DD256" s="270">
        <v>0</v>
      </c>
      <c r="DE256" s="270">
        <v>0</v>
      </c>
      <c r="DF256" s="270">
        <v>0</v>
      </c>
      <c r="DG256" s="270">
        <v>0</v>
      </c>
      <c r="DH256" s="270">
        <v>0</v>
      </c>
      <c r="DI256" s="270">
        <v>0</v>
      </c>
      <c r="DJ256" s="270">
        <v>0</v>
      </c>
      <c r="DK256" s="270">
        <v>0</v>
      </c>
      <c r="DL256" s="270">
        <v>0</v>
      </c>
      <c r="DM256" s="270">
        <v>0</v>
      </c>
      <c r="DN256" s="270">
        <v>0</v>
      </c>
      <c r="DO256" s="270">
        <v>0</v>
      </c>
      <c r="DP256" s="270">
        <v>0</v>
      </c>
      <c r="DQ256" s="270"/>
      <c r="DR256" s="270">
        <v>0</v>
      </c>
      <c r="DS256" s="270">
        <v>0</v>
      </c>
      <c r="DT256" s="270">
        <v>0</v>
      </c>
      <c r="DU256" s="270">
        <v>0</v>
      </c>
      <c r="DV256" s="270">
        <v>0</v>
      </c>
      <c r="DW256" s="270">
        <v>0</v>
      </c>
      <c r="DX256" s="270">
        <v>0</v>
      </c>
      <c r="DY256" s="270">
        <v>0</v>
      </c>
      <c r="DZ256" s="270">
        <v>0</v>
      </c>
      <c r="EA256" s="270">
        <v>0</v>
      </c>
      <c r="EB256" s="270">
        <v>0</v>
      </c>
      <c r="EC256" s="270">
        <v>0</v>
      </c>
      <c r="ED256" s="270">
        <v>0</v>
      </c>
      <c r="EE256" s="270">
        <v>0</v>
      </c>
      <c r="EF256" s="270">
        <v>0</v>
      </c>
      <c r="EG256" s="270">
        <v>0</v>
      </c>
      <c r="EH256" s="270">
        <v>0</v>
      </c>
      <c r="EI256" s="270">
        <v>0</v>
      </c>
      <c r="EJ256" s="270">
        <v>0</v>
      </c>
      <c r="EK256" s="270">
        <v>0</v>
      </c>
      <c r="EL256" s="270">
        <v>0</v>
      </c>
      <c r="EM256" s="270">
        <v>0</v>
      </c>
      <c r="EN256" s="270">
        <v>0</v>
      </c>
      <c r="EO256" s="270">
        <v>0</v>
      </c>
      <c r="EP256" s="270">
        <v>0</v>
      </c>
      <c r="EQ256" s="270">
        <v>0</v>
      </c>
      <c r="ER256" s="270">
        <v>0</v>
      </c>
      <c r="ES256" s="270">
        <v>0</v>
      </c>
      <c r="ET256" s="270">
        <v>0</v>
      </c>
      <c r="EU256" s="270">
        <v>0</v>
      </c>
      <c r="EV256" s="270">
        <v>0</v>
      </c>
      <c r="EW256" s="270">
        <v>0</v>
      </c>
      <c r="EX256" s="270">
        <v>0</v>
      </c>
      <c r="EY256" s="270">
        <v>0</v>
      </c>
      <c r="EZ256" s="270">
        <v>0</v>
      </c>
      <c r="FA256" s="270">
        <v>0</v>
      </c>
      <c r="FB256" s="270">
        <v>0</v>
      </c>
      <c r="FC256" s="270">
        <v>0</v>
      </c>
      <c r="FD256" s="270">
        <v>0</v>
      </c>
      <c r="FE256" s="270">
        <v>0</v>
      </c>
      <c r="FF256" s="270">
        <v>0</v>
      </c>
      <c r="FG256" s="270">
        <v>0</v>
      </c>
      <c r="FH256" s="270">
        <v>0</v>
      </c>
      <c r="FI256" s="270">
        <v>0</v>
      </c>
      <c r="FJ256" s="270">
        <v>0</v>
      </c>
      <c r="FK256" s="270">
        <v>0</v>
      </c>
      <c r="FL256" s="351">
        <v>365</v>
      </c>
      <c r="FM256" s="323">
        <v>0</v>
      </c>
      <c r="FN256" s="324">
        <v>370</v>
      </c>
      <c r="FO256" s="270"/>
      <c r="FP256" s="89"/>
      <c r="FQ256" s="270"/>
      <c r="FR256" s="319"/>
      <c r="FS256" s="319"/>
      <c r="FT256" s="319"/>
      <c r="FU256" s="319"/>
      <c r="FV256" s="319"/>
      <c r="FW256" s="319"/>
      <c r="FX256" s="319"/>
      <c r="FY256" s="319"/>
      <c r="FZ256" s="319"/>
      <c r="GA256" s="319"/>
      <c r="GB256" s="319"/>
      <c r="GC256" s="319"/>
      <c r="GD256" s="319"/>
      <c r="GE256" s="319"/>
      <c r="GF256" s="319"/>
      <c r="GG256" s="319"/>
      <c r="GH256" s="319"/>
      <c r="GI256" s="319"/>
      <c r="GJ256" s="319"/>
      <c r="GK256" s="319"/>
      <c r="GL256" s="319"/>
      <c r="GM256" s="319"/>
      <c r="GN256" s="319"/>
      <c r="GO256" s="319"/>
      <c r="GP256" s="319"/>
      <c r="GQ256" s="319"/>
      <c r="GR256" s="319"/>
      <c r="GS256" s="319"/>
      <c r="GT256" s="319"/>
      <c r="GU256" s="319"/>
      <c r="GV256" s="319"/>
      <c r="GW256" s="319"/>
      <c r="GX256" s="319"/>
      <c r="GY256" s="319"/>
      <c r="GZ256" s="319"/>
      <c r="HA256" s="319"/>
      <c r="HB256" s="319"/>
      <c r="HC256" s="319"/>
      <c r="HD256" s="319"/>
      <c r="HE256" s="319"/>
      <c r="HF256" s="319"/>
      <c r="HG256" s="319"/>
      <c r="HH256" s="319"/>
      <c r="HI256" s="319"/>
      <c r="HJ256" s="319"/>
      <c r="HK256" s="319"/>
      <c r="HL256" s="319"/>
      <c r="HM256" s="319"/>
      <c r="HN256" s="319"/>
      <c r="HO256" s="319"/>
      <c r="HP256" s="319"/>
      <c r="HQ256" s="319"/>
      <c r="HR256" s="319"/>
      <c r="HS256" s="319"/>
      <c r="HT256" s="319"/>
      <c r="HU256" s="319"/>
      <c r="HV256" s="319"/>
      <c r="HW256" s="319"/>
      <c r="HX256" s="319"/>
      <c r="HY256" s="319"/>
      <c r="HZ256" s="319"/>
      <c r="IA256" s="319"/>
      <c r="IB256" s="319"/>
      <c r="IC256" s="319"/>
      <c r="ID256" s="319"/>
      <c r="IE256" s="319"/>
      <c r="IF256" s="319"/>
      <c r="IG256" s="318"/>
    </row>
    <row r="257" spans="1:241" ht="12.75" customHeight="1" x14ac:dyDescent="0.2">
      <c r="A257" s="370" t="s">
        <v>278</v>
      </c>
      <c r="B257" s="270">
        <v>2565</v>
      </c>
      <c r="C257" s="270">
        <v>2565</v>
      </c>
      <c r="D257" s="270">
        <v>1205</v>
      </c>
      <c r="E257" s="270">
        <v>1355</v>
      </c>
      <c r="F257" s="270">
        <v>0</v>
      </c>
      <c r="G257" s="270">
        <v>0</v>
      </c>
      <c r="H257" s="270">
        <v>2565</v>
      </c>
      <c r="I257" s="270">
        <v>995</v>
      </c>
      <c r="J257" s="270">
        <v>1570</v>
      </c>
      <c r="K257" s="270">
        <v>2265</v>
      </c>
      <c r="L257" s="270">
        <v>64.948848106208516</v>
      </c>
      <c r="M257" s="270">
        <v>610</v>
      </c>
      <c r="N257" s="270">
        <v>850</v>
      </c>
      <c r="O257" s="270">
        <v>620</v>
      </c>
      <c r="P257" s="270">
        <v>400</v>
      </c>
      <c r="Q257" s="270">
        <v>45</v>
      </c>
      <c r="R257" s="270">
        <v>15</v>
      </c>
      <c r="S257" s="270">
        <v>10</v>
      </c>
      <c r="T257" s="270">
        <v>10</v>
      </c>
      <c r="U257" s="270">
        <v>2.2806841046277664</v>
      </c>
      <c r="V257" s="270">
        <v>2</v>
      </c>
      <c r="W257" s="270">
        <v>53</v>
      </c>
      <c r="X257" s="270">
        <v>58.671868903628557</v>
      </c>
      <c r="Y257" s="270">
        <v>0</v>
      </c>
      <c r="Z257" s="270">
        <v>105</v>
      </c>
      <c r="AA257" s="270">
        <v>330</v>
      </c>
      <c r="AB257" s="270">
        <v>825</v>
      </c>
      <c r="AC257" s="270">
        <v>940</v>
      </c>
      <c r="AD257" s="270">
        <v>360</v>
      </c>
      <c r="AE257" s="270" t="s">
        <v>1676</v>
      </c>
      <c r="AF257" s="270">
        <v>285</v>
      </c>
      <c r="AG257" s="270">
        <v>0</v>
      </c>
      <c r="AH257" s="270">
        <v>0</v>
      </c>
      <c r="AI257" s="270">
        <v>0</v>
      </c>
      <c r="AJ257" s="270">
        <v>0</v>
      </c>
      <c r="AK257" s="270">
        <v>0</v>
      </c>
      <c r="AL257" s="270">
        <v>15</v>
      </c>
      <c r="AM257" s="270">
        <v>0</v>
      </c>
      <c r="AN257" s="270">
        <v>0</v>
      </c>
      <c r="AO257" s="270">
        <v>0</v>
      </c>
      <c r="AP257" s="270">
        <v>0</v>
      </c>
      <c r="AQ257" s="270">
        <v>15</v>
      </c>
      <c r="AR257" s="270">
        <v>0</v>
      </c>
      <c r="AS257" s="270">
        <v>0</v>
      </c>
      <c r="AT257" s="270">
        <v>0</v>
      </c>
      <c r="AU257" s="270">
        <v>0</v>
      </c>
      <c r="AV257" s="270">
        <v>25</v>
      </c>
      <c r="AW257" s="270">
        <v>275</v>
      </c>
      <c r="AX257" s="270" t="s">
        <v>1676</v>
      </c>
      <c r="AY257" s="270">
        <v>165</v>
      </c>
      <c r="AZ257" s="270">
        <v>1715</v>
      </c>
      <c r="BA257" s="270" t="s">
        <v>1676</v>
      </c>
      <c r="BB257" s="270">
        <v>70</v>
      </c>
      <c r="BC257" s="270" t="s">
        <v>1676</v>
      </c>
      <c r="BD257" s="270">
        <v>20</v>
      </c>
      <c r="BE257" s="270">
        <v>0</v>
      </c>
      <c r="BF257" s="270" t="s">
        <v>1676</v>
      </c>
      <c r="BG257" s="270">
        <v>0</v>
      </c>
      <c r="BH257" s="270">
        <v>140</v>
      </c>
      <c r="BI257" s="270">
        <v>0</v>
      </c>
      <c r="BJ257" s="270">
        <v>0</v>
      </c>
      <c r="BK257" s="270">
        <v>0</v>
      </c>
      <c r="BL257" s="270">
        <v>0</v>
      </c>
      <c r="BM257" s="270">
        <v>25</v>
      </c>
      <c r="BN257" s="270">
        <v>10</v>
      </c>
      <c r="BO257" s="270">
        <v>2280</v>
      </c>
      <c r="BP257" s="270" t="s">
        <v>1676</v>
      </c>
      <c r="BQ257" s="270">
        <v>0</v>
      </c>
      <c r="BR257" s="270">
        <v>0</v>
      </c>
      <c r="BS257" s="270">
        <v>10</v>
      </c>
      <c r="BT257" s="270">
        <v>10</v>
      </c>
      <c r="BU257" s="270">
        <v>55</v>
      </c>
      <c r="BV257" s="270"/>
      <c r="BW257" s="270">
        <v>10</v>
      </c>
      <c r="BX257" s="270">
        <v>0</v>
      </c>
      <c r="BY257" s="270" t="s">
        <v>1676</v>
      </c>
      <c r="BZ257" s="270">
        <v>0</v>
      </c>
      <c r="CA257" s="270">
        <v>0</v>
      </c>
      <c r="CB257" s="270">
        <v>0</v>
      </c>
      <c r="CC257" s="270">
        <v>0</v>
      </c>
      <c r="CD257" s="270">
        <v>115</v>
      </c>
      <c r="CE257" s="270" t="s">
        <v>1676</v>
      </c>
      <c r="CF257" s="270">
        <v>0</v>
      </c>
      <c r="CG257" s="270">
        <v>2445</v>
      </c>
      <c r="CH257" s="270">
        <v>0</v>
      </c>
      <c r="CI257" s="270">
        <v>25</v>
      </c>
      <c r="CJ257" s="270">
        <v>0</v>
      </c>
      <c r="CK257" s="270">
        <v>2540</v>
      </c>
      <c r="CL257" s="270">
        <v>0</v>
      </c>
      <c r="CM257" s="270">
        <v>0</v>
      </c>
      <c r="CN257" s="270">
        <v>0</v>
      </c>
      <c r="CO257" s="270">
        <v>0</v>
      </c>
      <c r="CP257" s="270">
        <v>0</v>
      </c>
      <c r="CQ257" s="270">
        <v>0</v>
      </c>
      <c r="CR257" s="270">
        <v>0</v>
      </c>
      <c r="CS257" s="270">
        <v>0</v>
      </c>
      <c r="CT257" s="270">
        <v>0</v>
      </c>
      <c r="CU257" s="270">
        <v>0</v>
      </c>
      <c r="CV257" s="270">
        <v>0</v>
      </c>
      <c r="CW257" s="270">
        <v>0</v>
      </c>
      <c r="CX257" s="270">
        <v>0</v>
      </c>
      <c r="CY257" s="270">
        <v>0</v>
      </c>
      <c r="CZ257" s="270">
        <v>0</v>
      </c>
      <c r="DA257" s="270">
        <v>0</v>
      </c>
      <c r="DB257" s="270">
        <v>0</v>
      </c>
      <c r="DC257" s="270">
        <v>0</v>
      </c>
      <c r="DD257" s="270">
        <v>0</v>
      </c>
      <c r="DE257" s="270">
        <v>0</v>
      </c>
      <c r="DF257" s="270">
        <v>0</v>
      </c>
      <c r="DG257" s="270">
        <v>0</v>
      </c>
      <c r="DH257" s="270">
        <v>0</v>
      </c>
      <c r="DI257" s="270">
        <v>0</v>
      </c>
      <c r="DJ257" s="270">
        <v>0</v>
      </c>
      <c r="DK257" s="270">
        <v>0</v>
      </c>
      <c r="DL257" s="270">
        <v>0</v>
      </c>
      <c r="DM257" s="270">
        <v>0</v>
      </c>
      <c r="DN257" s="270">
        <v>0</v>
      </c>
      <c r="DO257" s="270">
        <v>0</v>
      </c>
      <c r="DP257" s="270">
        <v>0</v>
      </c>
      <c r="DQ257" s="270"/>
      <c r="DR257" s="270">
        <v>0</v>
      </c>
      <c r="DS257" s="270">
        <v>0</v>
      </c>
      <c r="DT257" s="270">
        <v>0</v>
      </c>
      <c r="DU257" s="270">
        <v>0</v>
      </c>
      <c r="DV257" s="270">
        <v>0</v>
      </c>
      <c r="DW257" s="270">
        <v>0</v>
      </c>
      <c r="DX257" s="270">
        <v>0</v>
      </c>
      <c r="DY257" s="270">
        <v>0</v>
      </c>
      <c r="DZ257" s="270">
        <v>0</v>
      </c>
      <c r="EA257" s="270">
        <v>0</v>
      </c>
      <c r="EB257" s="270">
        <v>0</v>
      </c>
      <c r="EC257" s="270">
        <v>0</v>
      </c>
      <c r="ED257" s="270">
        <v>0</v>
      </c>
      <c r="EE257" s="270">
        <v>0</v>
      </c>
      <c r="EF257" s="270">
        <v>0</v>
      </c>
      <c r="EG257" s="270">
        <v>0</v>
      </c>
      <c r="EH257" s="270">
        <v>0</v>
      </c>
      <c r="EI257" s="270">
        <v>0</v>
      </c>
      <c r="EJ257" s="270">
        <v>0</v>
      </c>
      <c r="EK257" s="270">
        <v>0</v>
      </c>
      <c r="EL257" s="270">
        <v>0</v>
      </c>
      <c r="EM257" s="270">
        <v>0</v>
      </c>
      <c r="EN257" s="270">
        <v>0</v>
      </c>
      <c r="EO257" s="270">
        <v>0</v>
      </c>
      <c r="EP257" s="270">
        <v>0</v>
      </c>
      <c r="EQ257" s="270">
        <v>0</v>
      </c>
      <c r="ER257" s="270">
        <v>0</v>
      </c>
      <c r="ES257" s="270">
        <v>0</v>
      </c>
      <c r="ET257" s="270">
        <v>0</v>
      </c>
      <c r="EU257" s="270">
        <v>0</v>
      </c>
      <c r="EV257" s="270">
        <v>0</v>
      </c>
      <c r="EW257" s="270">
        <v>0</v>
      </c>
      <c r="EX257" s="270">
        <v>0</v>
      </c>
      <c r="EY257" s="270">
        <v>0</v>
      </c>
      <c r="EZ257" s="270">
        <v>0</v>
      </c>
      <c r="FA257" s="270">
        <v>0</v>
      </c>
      <c r="FB257" s="270">
        <v>0</v>
      </c>
      <c r="FC257" s="270">
        <v>0</v>
      </c>
      <c r="FD257" s="270">
        <v>0</v>
      </c>
      <c r="FE257" s="270">
        <v>0</v>
      </c>
      <c r="FF257" s="270">
        <v>0</v>
      </c>
      <c r="FG257" s="270">
        <v>0</v>
      </c>
      <c r="FH257" s="270">
        <v>0</v>
      </c>
      <c r="FI257" s="270">
        <v>0</v>
      </c>
      <c r="FJ257" s="270">
        <v>0</v>
      </c>
      <c r="FK257" s="270">
        <v>0</v>
      </c>
      <c r="FL257" s="351">
        <v>2495</v>
      </c>
      <c r="FM257" s="323">
        <v>0</v>
      </c>
      <c r="FN257" s="324">
        <v>2560</v>
      </c>
      <c r="FO257" s="270"/>
      <c r="FP257" s="89"/>
      <c r="FQ257" s="270"/>
      <c r="FR257" s="319"/>
      <c r="FS257" s="319"/>
      <c r="FT257" s="319"/>
      <c r="FU257" s="319"/>
      <c r="FV257" s="319"/>
      <c r="FW257" s="319"/>
      <c r="FX257" s="319"/>
      <c r="FY257" s="319"/>
      <c r="FZ257" s="319"/>
      <c r="GA257" s="319"/>
      <c r="GB257" s="319"/>
      <c r="GC257" s="319"/>
      <c r="GD257" s="319"/>
      <c r="GE257" s="319"/>
      <c r="GF257" s="319"/>
      <c r="GG257" s="319"/>
      <c r="GH257" s="319"/>
      <c r="GI257" s="319"/>
      <c r="GJ257" s="319"/>
      <c r="GK257" s="319"/>
      <c r="GL257" s="319"/>
      <c r="GM257" s="319"/>
      <c r="GN257" s="319"/>
      <c r="GO257" s="319"/>
      <c r="GP257" s="319"/>
      <c r="GQ257" s="319"/>
      <c r="GR257" s="319"/>
      <c r="GS257" s="319"/>
      <c r="GT257" s="319"/>
      <c r="GU257" s="319"/>
      <c r="GV257" s="319"/>
      <c r="GW257" s="319"/>
      <c r="GX257" s="319"/>
      <c r="GY257" s="319"/>
      <c r="GZ257" s="319"/>
      <c r="HA257" s="319"/>
      <c r="HB257" s="319"/>
      <c r="HC257" s="319"/>
      <c r="HD257" s="319"/>
      <c r="HE257" s="319"/>
      <c r="HF257" s="319"/>
      <c r="HG257" s="319"/>
      <c r="HH257" s="319"/>
      <c r="HI257" s="319"/>
      <c r="HJ257" s="319"/>
      <c r="HK257" s="319"/>
      <c r="HL257" s="319"/>
      <c r="HM257" s="319"/>
      <c r="HN257" s="319"/>
      <c r="HO257" s="319"/>
      <c r="HP257" s="319"/>
      <c r="HQ257" s="319"/>
      <c r="HR257" s="319"/>
      <c r="HS257" s="319"/>
      <c r="HT257" s="319"/>
      <c r="HU257" s="319"/>
      <c r="HV257" s="319"/>
      <c r="HW257" s="319"/>
      <c r="HX257" s="319"/>
      <c r="HY257" s="319"/>
      <c r="HZ257" s="319"/>
      <c r="IA257" s="319"/>
      <c r="IB257" s="319"/>
      <c r="IC257" s="319"/>
      <c r="ID257" s="319"/>
      <c r="IE257" s="319"/>
      <c r="IF257" s="319"/>
      <c r="IG257" s="318"/>
    </row>
    <row r="258" spans="1:241" ht="12.75" customHeight="1" x14ac:dyDescent="0.2">
      <c r="A258" s="370" t="s">
        <v>279</v>
      </c>
      <c r="B258" s="270">
        <v>2445</v>
      </c>
      <c r="C258" s="270">
        <v>2445</v>
      </c>
      <c r="D258" s="270">
        <v>1320</v>
      </c>
      <c r="E258" s="270">
        <v>1125</v>
      </c>
      <c r="F258" s="270">
        <v>0</v>
      </c>
      <c r="G258" s="270">
        <v>0</v>
      </c>
      <c r="H258" s="270">
        <v>2445</v>
      </c>
      <c r="I258" s="270">
        <v>790</v>
      </c>
      <c r="J258" s="270">
        <v>1655</v>
      </c>
      <c r="K258" s="270">
        <v>1440</v>
      </c>
      <c r="L258" s="270">
        <v>62.270237121831563</v>
      </c>
      <c r="M258" s="270">
        <v>740</v>
      </c>
      <c r="N258" s="270">
        <v>520</v>
      </c>
      <c r="O258" s="270">
        <v>560</v>
      </c>
      <c r="P258" s="270">
        <v>590</v>
      </c>
      <c r="Q258" s="270">
        <v>20</v>
      </c>
      <c r="R258" s="270" t="s">
        <v>1676</v>
      </c>
      <c r="S258" s="270" t="s">
        <v>1676</v>
      </c>
      <c r="T258" s="270" t="s">
        <v>1676</v>
      </c>
      <c r="U258" s="270">
        <v>1.8263624841571611</v>
      </c>
      <c r="V258" s="270">
        <v>1</v>
      </c>
      <c r="W258" s="270">
        <v>57</v>
      </c>
      <c r="X258" s="270">
        <v>53.56421052631579</v>
      </c>
      <c r="Y258" s="270">
        <v>0</v>
      </c>
      <c r="Z258" s="270">
        <v>235</v>
      </c>
      <c r="AA258" s="270">
        <v>470</v>
      </c>
      <c r="AB258" s="270">
        <v>740</v>
      </c>
      <c r="AC258" s="270">
        <v>700</v>
      </c>
      <c r="AD258" s="270">
        <v>235</v>
      </c>
      <c r="AE258" s="270" t="s">
        <v>1676</v>
      </c>
      <c r="AF258" s="270">
        <v>50</v>
      </c>
      <c r="AG258" s="270">
        <v>65</v>
      </c>
      <c r="AH258" s="270">
        <v>0</v>
      </c>
      <c r="AI258" s="270">
        <v>0</v>
      </c>
      <c r="AJ258" s="270" t="s">
        <v>1676</v>
      </c>
      <c r="AK258" s="270">
        <v>0</v>
      </c>
      <c r="AL258" s="270">
        <v>425</v>
      </c>
      <c r="AM258" s="270">
        <v>320</v>
      </c>
      <c r="AN258" s="270">
        <v>105</v>
      </c>
      <c r="AO258" s="270">
        <v>0</v>
      </c>
      <c r="AP258" s="270">
        <v>0</v>
      </c>
      <c r="AQ258" s="270" t="s">
        <v>1676</v>
      </c>
      <c r="AR258" s="270">
        <v>70</v>
      </c>
      <c r="AS258" s="270">
        <v>0</v>
      </c>
      <c r="AT258" s="270">
        <v>0</v>
      </c>
      <c r="AU258" s="270">
        <v>0</v>
      </c>
      <c r="AV258" s="270">
        <v>30</v>
      </c>
      <c r="AW258" s="270">
        <v>450</v>
      </c>
      <c r="AX258" s="270">
        <v>0</v>
      </c>
      <c r="AY258" s="270">
        <v>225</v>
      </c>
      <c r="AZ258" s="270">
        <v>630</v>
      </c>
      <c r="BA258" s="270" t="s">
        <v>1676</v>
      </c>
      <c r="BB258" s="270">
        <v>65</v>
      </c>
      <c r="BC258" s="270">
        <v>10</v>
      </c>
      <c r="BD258" s="270">
        <v>50</v>
      </c>
      <c r="BE258" s="270">
        <v>15</v>
      </c>
      <c r="BF258" s="270" t="s">
        <v>1676</v>
      </c>
      <c r="BG258" s="270">
        <v>65</v>
      </c>
      <c r="BH258" s="270">
        <v>25</v>
      </c>
      <c r="BI258" s="270">
        <v>0</v>
      </c>
      <c r="BJ258" s="270">
        <v>0</v>
      </c>
      <c r="BK258" s="270" t="s">
        <v>1676</v>
      </c>
      <c r="BL258" s="270">
        <v>0</v>
      </c>
      <c r="BM258" s="270">
        <v>870</v>
      </c>
      <c r="BN258" s="270">
        <v>40</v>
      </c>
      <c r="BO258" s="270">
        <v>990</v>
      </c>
      <c r="BP258" s="270">
        <v>45</v>
      </c>
      <c r="BQ258" s="270">
        <v>0</v>
      </c>
      <c r="BR258" s="270">
        <v>0</v>
      </c>
      <c r="BS258" s="270">
        <v>10</v>
      </c>
      <c r="BT258" s="270">
        <v>235</v>
      </c>
      <c r="BU258" s="270">
        <v>30</v>
      </c>
      <c r="BV258" s="270"/>
      <c r="BW258" s="270">
        <v>55</v>
      </c>
      <c r="BX258" s="270">
        <v>0</v>
      </c>
      <c r="BY258" s="270" t="s">
        <v>1676</v>
      </c>
      <c r="BZ258" s="270">
        <v>0</v>
      </c>
      <c r="CA258" s="270">
        <v>0</v>
      </c>
      <c r="CB258" s="270">
        <v>0</v>
      </c>
      <c r="CC258" s="270">
        <v>0</v>
      </c>
      <c r="CD258" s="270">
        <v>15</v>
      </c>
      <c r="CE258" s="270" t="s">
        <v>1676</v>
      </c>
      <c r="CF258" s="270">
        <v>0</v>
      </c>
      <c r="CG258" s="270">
        <v>2430</v>
      </c>
      <c r="CH258" s="270">
        <v>0</v>
      </c>
      <c r="CI258" s="270">
        <v>610</v>
      </c>
      <c r="CJ258" s="270">
        <v>70</v>
      </c>
      <c r="CK258" s="270">
        <v>1040</v>
      </c>
      <c r="CL258" s="270">
        <v>0</v>
      </c>
      <c r="CM258" s="270">
        <v>0</v>
      </c>
      <c r="CN258" s="270">
        <v>0</v>
      </c>
      <c r="CO258" s="270">
        <v>0</v>
      </c>
      <c r="CP258" s="270">
        <v>0</v>
      </c>
      <c r="CQ258" s="270">
        <v>0</v>
      </c>
      <c r="CR258" s="270">
        <v>0</v>
      </c>
      <c r="CS258" s="270">
        <v>0</v>
      </c>
      <c r="CT258" s="270">
        <v>0</v>
      </c>
      <c r="CU258" s="270">
        <v>0</v>
      </c>
      <c r="CV258" s="270">
        <v>0</v>
      </c>
      <c r="CW258" s="270">
        <v>95</v>
      </c>
      <c r="CX258" s="270">
        <v>0</v>
      </c>
      <c r="CY258" s="270">
        <v>0</v>
      </c>
      <c r="CZ258" s="270">
        <v>0</v>
      </c>
      <c r="DA258" s="270">
        <v>0</v>
      </c>
      <c r="DB258" s="270">
        <v>0</v>
      </c>
      <c r="DC258" s="270">
        <v>0</v>
      </c>
      <c r="DD258" s="270">
        <v>620</v>
      </c>
      <c r="DE258" s="270">
        <v>0</v>
      </c>
      <c r="DF258" s="270">
        <v>0</v>
      </c>
      <c r="DG258" s="270">
        <v>0</v>
      </c>
      <c r="DH258" s="270">
        <v>0</v>
      </c>
      <c r="DI258" s="270">
        <v>0</v>
      </c>
      <c r="DJ258" s="270">
        <v>0</v>
      </c>
      <c r="DK258" s="270">
        <v>0</v>
      </c>
      <c r="DL258" s="270">
        <v>0</v>
      </c>
      <c r="DM258" s="270">
        <v>0</v>
      </c>
      <c r="DN258" s="270">
        <v>0</v>
      </c>
      <c r="DO258" s="270">
        <v>0</v>
      </c>
      <c r="DP258" s="270">
        <v>0</v>
      </c>
      <c r="DQ258" s="270"/>
      <c r="DR258" s="270">
        <v>0</v>
      </c>
      <c r="DS258" s="270" t="s">
        <v>1676</v>
      </c>
      <c r="DT258" s="270">
        <v>0</v>
      </c>
      <c r="DU258" s="270">
        <v>0</v>
      </c>
      <c r="DV258" s="270">
        <v>0</v>
      </c>
      <c r="DW258" s="270">
        <v>0</v>
      </c>
      <c r="DX258" s="270">
        <v>0</v>
      </c>
      <c r="DY258" s="270">
        <v>0</v>
      </c>
      <c r="DZ258" s="270">
        <v>0</v>
      </c>
      <c r="EA258" s="270">
        <v>0</v>
      </c>
      <c r="EB258" s="270">
        <v>0</v>
      </c>
      <c r="EC258" s="270">
        <v>0</v>
      </c>
      <c r="ED258" s="270">
        <v>0</v>
      </c>
      <c r="EE258" s="270">
        <v>0</v>
      </c>
      <c r="EF258" s="270">
        <v>0</v>
      </c>
      <c r="EG258" s="270">
        <v>0</v>
      </c>
      <c r="EH258" s="270">
        <v>0</v>
      </c>
      <c r="EI258" s="270">
        <v>0</v>
      </c>
      <c r="EJ258" s="270">
        <v>0</v>
      </c>
      <c r="EK258" s="270">
        <v>0</v>
      </c>
      <c r="EL258" s="270">
        <v>0</v>
      </c>
      <c r="EM258" s="270">
        <v>0</v>
      </c>
      <c r="EN258" s="270">
        <v>0</v>
      </c>
      <c r="EO258" s="270">
        <v>0</v>
      </c>
      <c r="EP258" s="270">
        <v>0</v>
      </c>
      <c r="EQ258" s="270">
        <v>0</v>
      </c>
      <c r="ER258" s="270">
        <v>0</v>
      </c>
      <c r="ES258" s="270">
        <v>0</v>
      </c>
      <c r="ET258" s="270">
        <v>0</v>
      </c>
      <c r="EU258" s="270">
        <v>0</v>
      </c>
      <c r="EV258" s="270">
        <v>0</v>
      </c>
      <c r="EW258" s="270">
        <v>0</v>
      </c>
      <c r="EX258" s="270">
        <v>0</v>
      </c>
      <c r="EY258" s="270">
        <v>0</v>
      </c>
      <c r="EZ258" s="270">
        <v>0</v>
      </c>
      <c r="FA258" s="270">
        <v>0</v>
      </c>
      <c r="FB258" s="270">
        <v>0</v>
      </c>
      <c r="FC258" s="270">
        <v>0</v>
      </c>
      <c r="FD258" s="270">
        <v>0</v>
      </c>
      <c r="FE258" s="270">
        <v>0</v>
      </c>
      <c r="FF258" s="270">
        <v>0</v>
      </c>
      <c r="FG258" s="270">
        <v>0</v>
      </c>
      <c r="FH258" s="270">
        <v>0</v>
      </c>
      <c r="FI258" s="270">
        <v>0</v>
      </c>
      <c r="FJ258" s="270">
        <v>0</v>
      </c>
      <c r="FK258" s="270">
        <v>0</v>
      </c>
      <c r="FL258" s="351">
        <v>2380</v>
      </c>
      <c r="FM258" s="323">
        <v>0</v>
      </c>
      <c r="FN258" s="324">
        <v>2445</v>
      </c>
      <c r="FO258" s="270"/>
      <c r="FP258" s="89"/>
      <c r="FQ258" s="270"/>
      <c r="FR258" s="319"/>
      <c r="FS258" s="319"/>
      <c r="FT258" s="319"/>
      <c r="FU258" s="319"/>
      <c r="FV258" s="319"/>
      <c r="FW258" s="319"/>
      <c r="FX258" s="319"/>
      <c r="FY258" s="319"/>
      <c r="FZ258" s="319"/>
      <c r="GA258" s="319"/>
      <c r="GB258" s="319"/>
      <c r="GC258" s="319"/>
      <c r="GD258" s="319"/>
      <c r="GE258" s="319"/>
      <c r="GF258" s="319"/>
      <c r="GG258" s="319"/>
      <c r="GH258" s="319"/>
      <c r="GI258" s="319"/>
      <c r="GJ258" s="319"/>
      <c r="GK258" s="319"/>
      <c r="GL258" s="319"/>
      <c r="GM258" s="319"/>
      <c r="GN258" s="319"/>
      <c r="GO258" s="319"/>
      <c r="GP258" s="319"/>
      <c r="GQ258" s="319"/>
      <c r="GR258" s="319"/>
      <c r="GS258" s="319"/>
      <c r="GT258" s="319"/>
      <c r="GU258" s="319"/>
      <c r="GV258" s="319"/>
      <c r="GW258" s="319"/>
      <c r="GX258" s="319"/>
      <c r="GY258" s="319"/>
      <c r="GZ258" s="319"/>
      <c r="HA258" s="319"/>
      <c r="HB258" s="319"/>
      <c r="HC258" s="319"/>
      <c r="HD258" s="319"/>
      <c r="HE258" s="319"/>
      <c r="HF258" s="319"/>
      <c r="HG258" s="319"/>
      <c r="HH258" s="319"/>
      <c r="HI258" s="319"/>
      <c r="HJ258" s="319"/>
      <c r="HK258" s="319"/>
      <c r="HL258" s="319"/>
      <c r="HM258" s="319"/>
      <c r="HN258" s="319"/>
      <c r="HO258" s="319"/>
      <c r="HP258" s="319"/>
      <c r="HQ258" s="319"/>
      <c r="HR258" s="319"/>
      <c r="HS258" s="319"/>
      <c r="HT258" s="319"/>
      <c r="HU258" s="319"/>
      <c r="HV258" s="319"/>
      <c r="HW258" s="319"/>
      <c r="HX258" s="319"/>
      <c r="HY258" s="319"/>
      <c r="HZ258" s="319"/>
      <c r="IA258" s="319"/>
      <c r="IB258" s="319"/>
      <c r="IC258" s="319"/>
      <c r="ID258" s="319"/>
      <c r="IE258" s="319"/>
      <c r="IF258" s="319"/>
      <c r="IG258" s="318"/>
    </row>
    <row r="259" spans="1:241" ht="12.75" customHeight="1" x14ac:dyDescent="0.2">
      <c r="A259" s="370" t="s">
        <v>280</v>
      </c>
      <c r="B259" s="270">
        <v>2090</v>
      </c>
      <c r="C259" s="270">
        <v>2090</v>
      </c>
      <c r="D259" s="270">
        <v>950</v>
      </c>
      <c r="E259" s="270">
        <v>1140</v>
      </c>
      <c r="F259" s="270">
        <v>0</v>
      </c>
      <c r="G259" s="270">
        <v>0</v>
      </c>
      <c r="H259" s="270">
        <v>2090</v>
      </c>
      <c r="I259" s="270">
        <v>285</v>
      </c>
      <c r="J259" s="270">
        <v>1805</v>
      </c>
      <c r="K259" s="270">
        <v>780</v>
      </c>
      <c r="L259" s="270">
        <v>69.646411483253587</v>
      </c>
      <c r="M259" s="270">
        <v>825</v>
      </c>
      <c r="N259" s="270">
        <v>425</v>
      </c>
      <c r="O259" s="270">
        <v>295</v>
      </c>
      <c r="P259" s="270">
        <v>355</v>
      </c>
      <c r="Q259" s="270">
        <v>160</v>
      </c>
      <c r="R259" s="270">
        <v>25</v>
      </c>
      <c r="S259" s="270" t="s">
        <v>1676</v>
      </c>
      <c r="T259" s="270" t="s">
        <v>1676</v>
      </c>
      <c r="U259" s="270">
        <v>2.7333333333333334</v>
      </c>
      <c r="V259" s="270">
        <v>3</v>
      </c>
      <c r="W259" s="270">
        <v>45</v>
      </c>
      <c r="X259" s="270">
        <v>67.162601626016254</v>
      </c>
      <c r="Y259" s="270">
        <v>0</v>
      </c>
      <c r="Z259" s="270">
        <v>40</v>
      </c>
      <c r="AA259" s="270">
        <v>115</v>
      </c>
      <c r="AB259" s="270">
        <v>400</v>
      </c>
      <c r="AC259" s="270">
        <v>800</v>
      </c>
      <c r="AD259" s="270">
        <v>720</v>
      </c>
      <c r="AE259" s="270">
        <v>20</v>
      </c>
      <c r="AF259" s="270">
        <v>150</v>
      </c>
      <c r="AG259" s="270">
        <v>0</v>
      </c>
      <c r="AH259" s="270">
        <v>1135</v>
      </c>
      <c r="AI259" s="270">
        <v>0</v>
      </c>
      <c r="AJ259" s="270">
        <v>0</v>
      </c>
      <c r="AK259" s="270">
        <v>0</v>
      </c>
      <c r="AL259" s="270">
        <v>0</v>
      </c>
      <c r="AM259" s="270">
        <v>0</v>
      </c>
      <c r="AN259" s="270">
        <v>0</v>
      </c>
      <c r="AO259" s="270">
        <v>0</v>
      </c>
      <c r="AP259" s="270">
        <v>0</v>
      </c>
      <c r="AQ259" s="270">
        <v>0</v>
      </c>
      <c r="AR259" s="270">
        <v>0</v>
      </c>
      <c r="AS259" s="270">
        <v>0</v>
      </c>
      <c r="AT259" s="270">
        <v>0</v>
      </c>
      <c r="AU259" s="270">
        <v>0</v>
      </c>
      <c r="AV259" s="270">
        <v>10</v>
      </c>
      <c r="AW259" s="270">
        <v>175</v>
      </c>
      <c r="AX259" s="270">
        <v>0</v>
      </c>
      <c r="AY259" s="270">
        <v>0</v>
      </c>
      <c r="AZ259" s="270">
        <v>575</v>
      </c>
      <c r="BA259" s="270">
        <v>10</v>
      </c>
      <c r="BB259" s="270">
        <v>35</v>
      </c>
      <c r="BC259" s="270">
        <v>0</v>
      </c>
      <c r="BD259" s="270" t="s">
        <v>1676</v>
      </c>
      <c r="BE259" s="270">
        <v>0</v>
      </c>
      <c r="BF259" s="270">
        <v>0</v>
      </c>
      <c r="BG259" s="270">
        <v>0</v>
      </c>
      <c r="BH259" s="270">
        <v>145</v>
      </c>
      <c r="BI259" s="270">
        <v>1150</v>
      </c>
      <c r="BJ259" s="270">
        <v>0</v>
      </c>
      <c r="BK259" s="270">
        <v>0</v>
      </c>
      <c r="BL259" s="270">
        <v>0</v>
      </c>
      <c r="BM259" s="270">
        <v>60</v>
      </c>
      <c r="BN259" s="270" t="s">
        <v>1676</v>
      </c>
      <c r="BO259" s="270">
        <v>705</v>
      </c>
      <c r="BP259" s="270">
        <v>0</v>
      </c>
      <c r="BQ259" s="270">
        <v>0</v>
      </c>
      <c r="BR259" s="270">
        <v>0</v>
      </c>
      <c r="BS259" s="270">
        <v>0</v>
      </c>
      <c r="BT259" s="270">
        <v>0</v>
      </c>
      <c r="BU259" s="270">
        <v>20</v>
      </c>
      <c r="BV259" s="270"/>
      <c r="BW259" s="270" t="s">
        <v>1676</v>
      </c>
      <c r="BX259" s="270">
        <v>0</v>
      </c>
      <c r="BY259" s="270" t="s">
        <v>1676</v>
      </c>
      <c r="BZ259" s="270">
        <v>0</v>
      </c>
      <c r="CA259" s="270">
        <v>0</v>
      </c>
      <c r="CB259" s="270">
        <v>0</v>
      </c>
      <c r="CC259" s="270">
        <v>0</v>
      </c>
      <c r="CD259" s="270">
        <v>10</v>
      </c>
      <c r="CE259" s="270">
        <v>0</v>
      </c>
      <c r="CF259" s="270">
        <v>0</v>
      </c>
      <c r="CG259" s="270">
        <v>2080</v>
      </c>
      <c r="CH259" s="270">
        <v>0</v>
      </c>
      <c r="CI259" s="270">
        <v>60</v>
      </c>
      <c r="CJ259" s="270">
        <v>0</v>
      </c>
      <c r="CK259" s="270">
        <v>880</v>
      </c>
      <c r="CL259" s="270">
        <v>0</v>
      </c>
      <c r="CM259" s="270">
        <v>1155</v>
      </c>
      <c r="CN259" s="270">
        <v>0</v>
      </c>
      <c r="CO259" s="270">
        <v>0</v>
      </c>
      <c r="CP259" s="270">
        <v>0</v>
      </c>
      <c r="CQ259" s="270">
        <v>0</v>
      </c>
      <c r="CR259" s="270">
        <v>0</v>
      </c>
      <c r="CS259" s="270">
        <v>0</v>
      </c>
      <c r="CT259" s="270">
        <v>0</v>
      </c>
      <c r="CU259" s="270">
        <v>0</v>
      </c>
      <c r="CV259" s="270">
        <v>0</v>
      </c>
      <c r="CW259" s="270">
        <v>0</v>
      </c>
      <c r="CX259" s="270">
        <v>0</v>
      </c>
      <c r="CY259" s="270">
        <v>0</v>
      </c>
      <c r="CZ259" s="270">
        <v>0</v>
      </c>
      <c r="DA259" s="270">
        <v>0</v>
      </c>
      <c r="DB259" s="270">
        <v>0</v>
      </c>
      <c r="DC259" s="270">
        <v>0</v>
      </c>
      <c r="DD259" s="270">
        <v>0</v>
      </c>
      <c r="DE259" s="270">
        <v>0</v>
      </c>
      <c r="DF259" s="270">
        <v>0</v>
      </c>
      <c r="DG259" s="270">
        <v>0</v>
      </c>
      <c r="DH259" s="270">
        <v>0</v>
      </c>
      <c r="DI259" s="270">
        <v>0</v>
      </c>
      <c r="DJ259" s="270">
        <v>0</v>
      </c>
      <c r="DK259" s="270">
        <v>0</v>
      </c>
      <c r="DL259" s="270">
        <v>0</v>
      </c>
      <c r="DM259" s="270">
        <v>0</v>
      </c>
      <c r="DN259" s="270">
        <v>0</v>
      </c>
      <c r="DO259" s="270">
        <v>0</v>
      </c>
      <c r="DP259" s="270">
        <v>0</v>
      </c>
      <c r="DQ259" s="270"/>
      <c r="DR259" s="270">
        <v>0</v>
      </c>
      <c r="DS259" s="270">
        <v>0</v>
      </c>
      <c r="DT259" s="270">
        <v>0</v>
      </c>
      <c r="DU259" s="270">
        <v>0</v>
      </c>
      <c r="DV259" s="270">
        <v>0</v>
      </c>
      <c r="DW259" s="270">
        <v>0</v>
      </c>
      <c r="DX259" s="270">
        <v>0</v>
      </c>
      <c r="DY259" s="270">
        <v>0</v>
      </c>
      <c r="DZ259" s="270">
        <v>0</v>
      </c>
      <c r="EA259" s="270">
        <v>0</v>
      </c>
      <c r="EB259" s="270">
        <v>0</v>
      </c>
      <c r="EC259" s="270">
        <v>0</v>
      </c>
      <c r="ED259" s="270">
        <v>0</v>
      </c>
      <c r="EE259" s="270">
        <v>0</v>
      </c>
      <c r="EF259" s="270">
        <v>0</v>
      </c>
      <c r="EG259" s="270">
        <v>0</v>
      </c>
      <c r="EH259" s="270">
        <v>0</v>
      </c>
      <c r="EI259" s="270">
        <v>0</v>
      </c>
      <c r="EJ259" s="270">
        <v>0</v>
      </c>
      <c r="EK259" s="270">
        <v>0</v>
      </c>
      <c r="EL259" s="270">
        <v>0</v>
      </c>
      <c r="EM259" s="270">
        <v>0</v>
      </c>
      <c r="EN259" s="270">
        <v>0</v>
      </c>
      <c r="EO259" s="270">
        <v>0</v>
      </c>
      <c r="EP259" s="270">
        <v>0</v>
      </c>
      <c r="EQ259" s="270">
        <v>0</v>
      </c>
      <c r="ER259" s="270">
        <v>0</v>
      </c>
      <c r="ES259" s="270">
        <v>0</v>
      </c>
      <c r="ET259" s="270">
        <v>0</v>
      </c>
      <c r="EU259" s="270">
        <v>0</v>
      </c>
      <c r="EV259" s="270">
        <v>0</v>
      </c>
      <c r="EW259" s="270">
        <v>0</v>
      </c>
      <c r="EX259" s="270">
        <v>0</v>
      </c>
      <c r="EY259" s="270">
        <v>0</v>
      </c>
      <c r="EZ259" s="270">
        <v>0</v>
      </c>
      <c r="FA259" s="270">
        <v>0</v>
      </c>
      <c r="FB259" s="270">
        <v>0</v>
      </c>
      <c r="FC259" s="270">
        <v>0</v>
      </c>
      <c r="FD259" s="270">
        <v>0</v>
      </c>
      <c r="FE259" s="270">
        <v>0</v>
      </c>
      <c r="FF259" s="270">
        <v>0</v>
      </c>
      <c r="FG259" s="270">
        <v>0</v>
      </c>
      <c r="FH259" s="270">
        <v>0</v>
      </c>
      <c r="FI259" s="270">
        <v>0</v>
      </c>
      <c r="FJ259" s="270">
        <v>0</v>
      </c>
      <c r="FK259" s="270">
        <v>0</v>
      </c>
      <c r="FL259" s="351">
        <v>2055</v>
      </c>
      <c r="FM259" s="323">
        <v>0</v>
      </c>
      <c r="FN259" s="324">
        <v>2090</v>
      </c>
      <c r="FO259" s="270"/>
      <c r="FP259" s="89"/>
      <c r="FQ259" s="270"/>
      <c r="FR259" s="319"/>
      <c r="FS259" s="319"/>
      <c r="FT259" s="319"/>
      <c r="FU259" s="319"/>
      <c r="FV259" s="319"/>
      <c r="FW259" s="319"/>
      <c r="FX259" s="319"/>
      <c r="FY259" s="319"/>
      <c r="FZ259" s="319"/>
      <c r="GA259" s="319"/>
      <c r="GB259" s="319"/>
      <c r="GC259" s="319"/>
      <c r="GD259" s="319"/>
      <c r="GE259" s="319"/>
      <c r="GF259" s="319"/>
      <c r="GG259" s="319"/>
      <c r="GH259" s="319"/>
      <c r="GI259" s="319"/>
      <c r="GJ259" s="319"/>
      <c r="GK259" s="319"/>
      <c r="GL259" s="319"/>
      <c r="GM259" s="319"/>
      <c r="GN259" s="319"/>
      <c r="GO259" s="319"/>
      <c r="GP259" s="319"/>
      <c r="GQ259" s="319"/>
      <c r="GR259" s="319"/>
      <c r="GS259" s="319"/>
      <c r="GT259" s="319"/>
      <c r="GU259" s="319"/>
      <c r="GV259" s="319"/>
      <c r="GW259" s="319"/>
      <c r="GX259" s="319"/>
      <c r="GY259" s="319"/>
      <c r="GZ259" s="319"/>
      <c r="HA259" s="319"/>
      <c r="HB259" s="319"/>
      <c r="HC259" s="319"/>
      <c r="HD259" s="319"/>
      <c r="HE259" s="319"/>
      <c r="HF259" s="319"/>
      <c r="HG259" s="319"/>
      <c r="HH259" s="319"/>
      <c r="HI259" s="319"/>
      <c r="HJ259" s="319"/>
      <c r="HK259" s="319"/>
      <c r="HL259" s="319"/>
      <c r="HM259" s="319"/>
      <c r="HN259" s="319"/>
      <c r="HO259" s="319"/>
      <c r="HP259" s="319"/>
      <c r="HQ259" s="319"/>
      <c r="HR259" s="319"/>
      <c r="HS259" s="319"/>
      <c r="HT259" s="319"/>
      <c r="HU259" s="319"/>
      <c r="HV259" s="319"/>
      <c r="HW259" s="319"/>
      <c r="HX259" s="319"/>
      <c r="HY259" s="319"/>
      <c r="HZ259" s="319"/>
      <c r="IA259" s="319"/>
      <c r="IB259" s="319"/>
      <c r="IC259" s="319"/>
      <c r="ID259" s="319"/>
      <c r="IE259" s="319"/>
      <c r="IF259" s="319"/>
      <c r="IG259" s="318"/>
    </row>
    <row r="260" spans="1:241" ht="12.75" customHeight="1" x14ac:dyDescent="0.2">
      <c r="A260" s="370" t="s">
        <v>282</v>
      </c>
      <c r="B260" s="270">
        <v>880</v>
      </c>
      <c r="C260" s="270">
        <v>880</v>
      </c>
      <c r="D260" s="270">
        <v>400</v>
      </c>
      <c r="E260" s="270">
        <v>480</v>
      </c>
      <c r="F260" s="270">
        <v>0</v>
      </c>
      <c r="G260" s="270">
        <v>0</v>
      </c>
      <c r="H260" s="270">
        <v>880</v>
      </c>
      <c r="I260" s="270">
        <v>330</v>
      </c>
      <c r="J260" s="270">
        <v>545</v>
      </c>
      <c r="K260" s="270">
        <v>910</v>
      </c>
      <c r="L260" s="270">
        <v>72.785876993166283</v>
      </c>
      <c r="M260" s="270">
        <v>140</v>
      </c>
      <c r="N260" s="270">
        <v>310</v>
      </c>
      <c r="O260" s="270">
        <v>210</v>
      </c>
      <c r="P260" s="270">
        <v>190</v>
      </c>
      <c r="Q260" s="270">
        <v>15</v>
      </c>
      <c r="R260" s="270" t="s">
        <v>1676</v>
      </c>
      <c r="S260" s="270" t="s">
        <v>1676</v>
      </c>
      <c r="T260" s="270" t="s">
        <v>1676</v>
      </c>
      <c r="U260" s="270">
        <v>2.7432024169184288</v>
      </c>
      <c r="V260" s="270">
        <v>3</v>
      </c>
      <c r="W260" s="270">
        <v>58</v>
      </c>
      <c r="X260" s="270">
        <v>60.583143507972665</v>
      </c>
      <c r="Y260" s="270">
        <v>0</v>
      </c>
      <c r="Z260" s="270">
        <v>55</v>
      </c>
      <c r="AA260" s="270">
        <v>85</v>
      </c>
      <c r="AB260" s="270">
        <v>235</v>
      </c>
      <c r="AC260" s="270">
        <v>325</v>
      </c>
      <c r="AD260" s="270">
        <v>175</v>
      </c>
      <c r="AE260" s="270" t="s">
        <v>1676</v>
      </c>
      <c r="AF260" s="270">
        <v>150</v>
      </c>
      <c r="AG260" s="270">
        <v>0</v>
      </c>
      <c r="AH260" s="270">
        <v>0</v>
      </c>
      <c r="AI260" s="270" t="s">
        <v>1676</v>
      </c>
      <c r="AJ260" s="270">
        <v>55</v>
      </c>
      <c r="AK260" s="270">
        <v>20</v>
      </c>
      <c r="AL260" s="270">
        <v>0</v>
      </c>
      <c r="AM260" s="270">
        <v>0</v>
      </c>
      <c r="AN260" s="270">
        <v>30</v>
      </c>
      <c r="AO260" s="270">
        <v>0</v>
      </c>
      <c r="AP260" s="270">
        <v>0</v>
      </c>
      <c r="AQ260" s="270" t="s">
        <v>1676</v>
      </c>
      <c r="AR260" s="270">
        <v>0</v>
      </c>
      <c r="AS260" s="270">
        <v>15</v>
      </c>
      <c r="AT260" s="270" t="s">
        <v>1676</v>
      </c>
      <c r="AU260" s="270">
        <v>0</v>
      </c>
      <c r="AV260" s="270" t="s">
        <v>1676</v>
      </c>
      <c r="AW260" s="270">
        <v>175</v>
      </c>
      <c r="AX260" s="270">
        <v>0</v>
      </c>
      <c r="AY260" s="270" t="s">
        <v>1676</v>
      </c>
      <c r="AZ260" s="270">
        <v>395</v>
      </c>
      <c r="BA260" s="270" t="s">
        <v>1676</v>
      </c>
      <c r="BB260" s="270">
        <v>20</v>
      </c>
      <c r="BC260" s="270">
        <v>0</v>
      </c>
      <c r="BD260" s="270" t="s">
        <v>1676</v>
      </c>
      <c r="BE260" s="270">
        <v>0</v>
      </c>
      <c r="BF260" s="270">
        <v>0</v>
      </c>
      <c r="BG260" s="270">
        <v>0</v>
      </c>
      <c r="BH260" s="270">
        <v>150</v>
      </c>
      <c r="BI260" s="270">
        <v>0</v>
      </c>
      <c r="BJ260" s="270" t="s">
        <v>1676</v>
      </c>
      <c r="BK260" s="270">
        <v>0</v>
      </c>
      <c r="BL260" s="270">
        <v>80</v>
      </c>
      <c r="BM260" s="270">
        <v>80</v>
      </c>
      <c r="BN260" s="270" t="s">
        <v>1676</v>
      </c>
      <c r="BO260" s="270">
        <v>530</v>
      </c>
      <c r="BP260" s="270">
        <v>20</v>
      </c>
      <c r="BQ260" s="270">
        <v>0</v>
      </c>
      <c r="BR260" s="270">
        <v>0</v>
      </c>
      <c r="BS260" s="270">
        <v>0</v>
      </c>
      <c r="BT260" s="270" t="s">
        <v>1676</v>
      </c>
      <c r="BU260" s="270">
        <v>10</v>
      </c>
      <c r="BV260" s="270"/>
      <c r="BW260" s="270" t="s">
        <v>1676</v>
      </c>
      <c r="BX260" s="270">
        <v>0</v>
      </c>
      <c r="BY260" s="270">
        <v>0</v>
      </c>
      <c r="BZ260" s="270">
        <v>0</v>
      </c>
      <c r="CA260" s="270">
        <v>0</v>
      </c>
      <c r="CB260" s="270">
        <v>0</v>
      </c>
      <c r="CC260" s="270">
        <v>0</v>
      </c>
      <c r="CD260" s="270" t="s">
        <v>1676</v>
      </c>
      <c r="CE260" s="270">
        <v>0</v>
      </c>
      <c r="CF260" s="270">
        <v>0</v>
      </c>
      <c r="CG260" s="270">
        <v>875</v>
      </c>
      <c r="CH260" s="270">
        <v>0</v>
      </c>
      <c r="CI260" s="270">
        <v>80</v>
      </c>
      <c r="CJ260" s="270">
        <v>0</v>
      </c>
      <c r="CK260" s="270">
        <v>690</v>
      </c>
      <c r="CL260" s="270">
        <v>85</v>
      </c>
      <c r="CM260" s="270">
        <v>0</v>
      </c>
      <c r="CN260" s="270">
        <v>0</v>
      </c>
      <c r="CO260" s="270">
        <v>0</v>
      </c>
      <c r="CP260" s="270">
        <v>0</v>
      </c>
      <c r="CQ260" s="270">
        <v>0</v>
      </c>
      <c r="CR260" s="270">
        <v>0</v>
      </c>
      <c r="CS260" s="270">
        <v>0</v>
      </c>
      <c r="CT260" s="270">
        <v>0</v>
      </c>
      <c r="CU260" s="270">
        <v>0</v>
      </c>
      <c r="CV260" s="270">
        <v>0</v>
      </c>
      <c r="CW260" s="270">
        <v>0</v>
      </c>
      <c r="CX260" s="270">
        <v>0</v>
      </c>
      <c r="CY260" s="270">
        <v>0</v>
      </c>
      <c r="CZ260" s="270">
        <v>0</v>
      </c>
      <c r="DA260" s="270">
        <v>0</v>
      </c>
      <c r="DB260" s="270">
        <v>0</v>
      </c>
      <c r="DC260" s="270">
        <v>0</v>
      </c>
      <c r="DD260" s="270">
        <v>0</v>
      </c>
      <c r="DE260" s="270">
        <v>0</v>
      </c>
      <c r="DF260" s="270">
        <v>0</v>
      </c>
      <c r="DG260" s="270">
        <v>0</v>
      </c>
      <c r="DH260" s="270">
        <v>0</v>
      </c>
      <c r="DI260" s="270">
        <v>0</v>
      </c>
      <c r="DJ260" s="270">
        <v>0</v>
      </c>
      <c r="DK260" s="270">
        <v>0</v>
      </c>
      <c r="DL260" s="270">
        <v>0</v>
      </c>
      <c r="DM260" s="270">
        <v>0</v>
      </c>
      <c r="DN260" s="270">
        <v>0</v>
      </c>
      <c r="DO260" s="270">
        <v>0</v>
      </c>
      <c r="DP260" s="270">
        <v>0</v>
      </c>
      <c r="DQ260" s="270"/>
      <c r="DR260" s="270">
        <v>0</v>
      </c>
      <c r="DS260" s="270">
        <v>0</v>
      </c>
      <c r="DT260" s="270">
        <v>0</v>
      </c>
      <c r="DU260" s="270">
        <v>0</v>
      </c>
      <c r="DV260" s="270">
        <v>0</v>
      </c>
      <c r="DW260" s="270">
        <v>0</v>
      </c>
      <c r="DX260" s="270">
        <v>0</v>
      </c>
      <c r="DY260" s="270">
        <v>0</v>
      </c>
      <c r="DZ260" s="270">
        <v>0</v>
      </c>
      <c r="EA260" s="270">
        <v>0</v>
      </c>
      <c r="EB260" s="270">
        <v>0</v>
      </c>
      <c r="EC260" s="270">
        <v>0</v>
      </c>
      <c r="ED260" s="270">
        <v>0</v>
      </c>
      <c r="EE260" s="270">
        <v>0</v>
      </c>
      <c r="EF260" s="270">
        <v>0</v>
      </c>
      <c r="EG260" s="270">
        <v>0</v>
      </c>
      <c r="EH260" s="270">
        <v>0</v>
      </c>
      <c r="EI260" s="270">
        <v>0</v>
      </c>
      <c r="EJ260" s="270">
        <v>0</v>
      </c>
      <c r="EK260" s="270">
        <v>25</v>
      </c>
      <c r="EL260" s="270">
        <v>0</v>
      </c>
      <c r="EM260" s="270">
        <v>0</v>
      </c>
      <c r="EN260" s="270">
        <v>0</v>
      </c>
      <c r="EO260" s="270">
        <v>0</v>
      </c>
      <c r="EP260" s="270">
        <v>0</v>
      </c>
      <c r="EQ260" s="270">
        <v>0</v>
      </c>
      <c r="ER260" s="270">
        <v>0</v>
      </c>
      <c r="ES260" s="270">
        <v>0</v>
      </c>
      <c r="ET260" s="270">
        <v>0</v>
      </c>
      <c r="EU260" s="270">
        <v>0</v>
      </c>
      <c r="EV260" s="270">
        <v>0</v>
      </c>
      <c r="EW260" s="270">
        <v>0</v>
      </c>
      <c r="EX260" s="270">
        <v>0</v>
      </c>
      <c r="EY260" s="270">
        <v>0</v>
      </c>
      <c r="EZ260" s="270">
        <v>0</v>
      </c>
      <c r="FA260" s="270">
        <v>0</v>
      </c>
      <c r="FB260" s="270">
        <v>0</v>
      </c>
      <c r="FC260" s="270">
        <v>0</v>
      </c>
      <c r="FD260" s="270">
        <v>0</v>
      </c>
      <c r="FE260" s="270">
        <v>0</v>
      </c>
      <c r="FF260" s="270">
        <v>0</v>
      </c>
      <c r="FG260" s="270">
        <v>0</v>
      </c>
      <c r="FH260" s="270">
        <v>0</v>
      </c>
      <c r="FI260" s="270">
        <v>0</v>
      </c>
      <c r="FJ260" s="270">
        <v>0</v>
      </c>
      <c r="FK260" s="270">
        <v>0</v>
      </c>
      <c r="FL260" s="351">
        <v>860</v>
      </c>
      <c r="FM260" s="323">
        <v>0</v>
      </c>
      <c r="FN260" s="324">
        <v>880</v>
      </c>
      <c r="FO260" s="270"/>
      <c r="FP260" s="89"/>
      <c r="FQ260" s="270"/>
      <c r="FR260" s="319"/>
      <c r="FS260" s="319"/>
      <c r="FT260" s="319"/>
      <c r="FU260" s="319"/>
      <c r="FV260" s="319"/>
      <c r="FW260" s="319"/>
      <c r="FX260" s="319"/>
      <c r="FY260" s="319"/>
      <c r="FZ260" s="319"/>
      <c r="GA260" s="319"/>
      <c r="GB260" s="319"/>
      <c r="GC260" s="319"/>
      <c r="GD260" s="319"/>
      <c r="GE260" s="319"/>
      <c r="GF260" s="319"/>
      <c r="GG260" s="319"/>
      <c r="GH260" s="319"/>
      <c r="GI260" s="319"/>
      <c r="GJ260" s="319"/>
      <c r="GK260" s="319"/>
      <c r="GL260" s="319"/>
      <c r="GM260" s="319"/>
      <c r="GN260" s="319"/>
      <c r="GO260" s="319"/>
      <c r="GP260" s="319"/>
      <c r="GQ260" s="319"/>
      <c r="GR260" s="319"/>
      <c r="GS260" s="319"/>
      <c r="GT260" s="319"/>
      <c r="GU260" s="319"/>
      <c r="GV260" s="319"/>
      <c r="GW260" s="319"/>
      <c r="GX260" s="319"/>
      <c r="GY260" s="319"/>
      <c r="GZ260" s="319"/>
      <c r="HA260" s="319"/>
      <c r="HB260" s="319"/>
      <c r="HC260" s="319"/>
      <c r="HD260" s="319"/>
      <c r="HE260" s="319"/>
      <c r="HF260" s="319"/>
      <c r="HG260" s="319"/>
      <c r="HH260" s="319"/>
      <c r="HI260" s="319"/>
      <c r="HJ260" s="319"/>
      <c r="HK260" s="319"/>
      <c r="HL260" s="319"/>
      <c r="HM260" s="319"/>
      <c r="HN260" s="319"/>
      <c r="HO260" s="319"/>
      <c r="HP260" s="319"/>
      <c r="HQ260" s="319"/>
      <c r="HR260" s="319"/>
      <c r="HS260" s="319"/>
      <c r="HT260" s="319"/>
      <c r="HU260" s="319"/>
      <c r="HV260" s="319"/>
      <c r="HW260" s="319"/>
      <c r="HX260" s="319"/>
      <c r="HY260" s="319"/>
      <c r="HZ260" s="319"/>
      <c r="IA260" s="319"/>
      <c r="IB260" s="319"/>
      <c r="IC260" s="319"/>
      <c r="ID260" s="319"/>
      <c r="IE260" s="319"/>
      <c r="IF260" s="319"/>
      <c r="IG260" s="318"/>
    </row>
    <row r="261" spans="1:241" ht="12.75" customHeight="1" x14ac:dyDescent="0.2">
      <c r="A261" s="370" t="s">
        <v>281</v>
      </c>
      <c r="B261" s="270">
        <v>3790</v>
      </c>
      <c r="C261" s="270">
        <v>3790</v>
      </c>
      <c r="D261" s="270">
        <v>1775</v>
      </c>
      <c r="E261" s="270">
        <v>2015</v>
      </c>
      <c r="F261" s="270">
        <v>0</v>
      </c>
      <c r="G261" s="270">
        <v>0</v>
      </c>
      <c r="H261" s="270">
        <v>3790</v>
      </c>
      <c r="I261" s="270">
        <v>800</v>
      </c>
      <c r="J261" s="270">
        <v>2990</v>
      </c>
      <c r="K261" s="270">
        <v>1535</v>
      </c>
      <c r="L261" s="270">
        <v>52.711904761904762</v>
      </c>
      <c r="M261" s="270">
        <v>925</v>
      </c>
      <c r="N261" s="270">
        <v>1635</v>
      </c>
      <c r="O261" s="270">
        <v>900</v>
      </c>
      <c r="P261" s="270">
        <v>280</v>
      </c>
      <c r="Q261" s="270">
        <v>25</v>
      </c>
      <c r="R261" s="270">
        <v>10</v>
      </c>
      <c r="S261" s="270" t="s">
        <v>1676</v>
      </c>
      <c r="T261" s="270" t="s">
        <v>1676</v>
      </c>
      <c r="U261" s="270">
        <v>1.916354556803995</v>
      </c>
      <c r="V261" s="270">
        <v>2</v>
      </c>
      <c r="W261" s="270">
        <v>47</v>
      </c>
      <c r="X261" s="270">
        <v>68.394243464483765</v>
      </c>
      <c r="Y261" s="270">
        <v>0</v>
      </c>
      <c r="Z261" s="270">
        <v>60</v>
      </c>
      <c r="AA261" s="270">
        <v>170</v>
      </c>
      <c r="AB261" s="270">
        <v>585</v>
      </c>
      <c r="AC261" s="270">
        <v>1585</v>
      </c>
      <c r="AD261" s="270">
        <v>1345</v>
      </c>
      <c r="AE261" s="270">
        <v>40</v>
      </c>
      <c r="AF261" s="270">
        <v>70</v>
      </c>
      <c r="AG261" s="270">
        <v>15</v>
      </c>
      <c r="AH261" s="270">
        <v>2200</v>
      </c>
      <c r="AI261" s="270">
        <v>0</v>
      </c>
      <c r="AJ261" s="270">
        <v>0</v>
      </c>
      <c r="AK261" s="270">
        <v>0</v>
      </c>
      <c r="AL261" s="270">
        <v>0</v>
      </c>
      <c r="AM261" s="270">
        <v>0</v>
      </c>
      <c r="AN261" s="270">
        <v>0</v>
      </c>
      <c r="AO261" s="270">
        <v>0</v>
      </c>
      <c r="AP261" s="270">
        <v>0</v>
      </c>
      <c r="AQ261" s="270">
        <v>0</v>
      </c>
      <c r="AR261" s="270">
        <v>0</v>
      </c>
      <c r="AS261" s="270">
        <v>0</v>
      </c>
      <c r="AT261" s="270">
        <v>0</v>
      </c>
      <c r="AU261" s="270">
        <v>0</v>
      </c>
      <c r="AV261" s="270">
        <v>10</v>
      </c>
      <c r="AW261" s="270">
        <v>320</v>
      </c>
      <c r="AX261" s="270">
        <v>0</v>
      </c>
      <c r="AY261" s="270">
        <v>0</v>
      </c>
      <c r="AZ261" s="270">
        <v>1115</v>
      </c>
      <c r="BA261" s="270">
        <v>0</v>
      </c>
      <c r="BB261" s="270">
        <v>65</v>
      </c>
      <c r="BC261" s="270">
        <v>0</v>
      </c>
      <c r="BD261" s="270">
        <v>10</v>
      </c>
      <c r="BE261" s="270">
        <v>0</v>
      </c>
      <c r="BF261" s="270" t="s">
        <v>1676</v>
      </c>
      <c r="BG261" s="270" t="s">
        <v>1676</v>
      </c>
      <c r="BH261" s="270">
        <v>65</v>
      </c>
      <c r="BI261" s="270">
        <v>2220</v>
      </c>
      <c r="BJ261" s="270">
        <v>0</v>
      </c>
      <c r="BK261" s="270" t="s">
        <v>1676</v>
      </c>
      <c r="BL261" s="270">
        <v>0</v>
      </c>
      <c r="BM261" s="270">
        <v>195</v>
      </c>
      <c r="BN261" s="270" t="s">
        <v>1676</v>
      </c>
      <c r="BO261" s="270">
        <v>1230</v>
      </c>
      <c r="BP261" s="270">
        <v>0</v>
      </c>
      <c r="BQ261" s="270">
        <v>0</v>
      </c>
      <c r="BR261" s="270">
        <v>0</v>
      </c>
      <c r="BS261" s="270" t="s">
        <v>1676</v>
      </c>
      <c r="BT261" s="270" t="s">
        <v>1676</v>
      </c>
      <c r="BU261" s="270">
        <v>45</v>
      </c>
      <c r="BV261" s="270"/>
      <c r="BW261" s="270" t="s">
        <v>1676</v>
      </c>
      <c r="BX261" s="270">
        <v>0</v>
      </c>
      <c r="BY261" s="270">
        <v>0</v>
      </c>
      <c r="BZ261" s="270">
        <v>0</v>
      </c>
      <c r="CA261" s="270">
        <v>0</v>
      </c>
      <c r="CB261" s="270">
        <v>0</v>
      </c>
      <c r="CC261" s="270">
        <v>0</v>
      </c>
      <c r="CD261" s="270">
        <v>30</v>
      </c>
      <c r="CE261" s="270">
        <v>0</v>
      </c>
      <c r="CF261" s="270">
        <v>0</v>
      </c>
      <c r="CG261" s="270">
        <v>3755</v>
      </c>
      <c r="CH261" s="270">
        <v>0</v>
      </c>
      <c r="CI261" s="270">
        <v>210</v>
      </c>
      <c r="CJ261" s="270">
        <v>0</v>
      </c>
      <c r="CK261" s="270">
        <v>1355</v>
      </c>
      <c r="CL261" s="270">
        <v>0</v>
      </c>
      <c r="CM261" s="270">
        <v>2225</v>
      </c>
      <c r="CN261" s="270">
        <v>0</v>
      </c>
      <c r="CO261" s="270">
        <v>0</v>
      </c>
      <c r="CP261" s="270">
        <v>0</v>
      </c>
      <c r="CQ261" s="270">
        <v>0</v>
      </c>
      <c r="CR261" s="270">
        <v>0</v>
      </c>
      <c r="CS261" s="270">
        <v>0</v>
      </c>
      <c r="CT261" s="270">
        <v>0</v>
      </c>
      <c r="CU261" s="270">
        <v>0</v>
      </c>
      <c r="CV261" s="270">
        <v>0</v>
      </c>
      <c r="CW261" s="270">
        <v>0</v>
      </c>
      <c r="CX261" s="270">
        <v>0</v>
      </c>
      <c r="CY261" s="270">
        <v>0</v>
      </c>
      <c r="CZ261" s="270">
        <v>0</v>
      </c>
      <c r="DA261" s="270">
        <v>0</v>
      </c>
      <c r="DB261" s="270">
        <v>0</v>
      </c>
      <c r="DC261" s="270">
        <v>0</v>
      </c>
      <c r="DD261" s="270">
        <v>0</v>
      </c>
      <c r="DE261" s="270">
        <v>0</v>
      </c>
      <c r="DF261" s="270">
        <v>0</v>
      </c>
      <c r="DG261" s="270">
        <v>0</v>
      </c>
      <c r="DH261" s="270">
        <v>0</v>
      </c>
      <c r="DI261" s="270">
        <v>0</v>
      </c>
      <c r="DJ261" s="270">
        <v>0</v>
      </c>
      <c r="DK261" s="270">
        <v>0</v>
      </c>
      <c r="DL261" s="270">
        <v>0</v>
      </c>
      <c r="DM261" s="270">
        <v>0</v>
      </c>
      <c r="DN261" s="270">
        <v>0</v>
      </c>
      <c r="DO261" s="270">
        <v>0</v>
      </c>
      <c r="DP261" s="270">
        <v>0</v>
      </c>
      <c r="DQ261" s="270"/>
      <c r="DR261" s="270">
        <v>0</v>
      </c>
      <c r="DS261" s="270">
        <v>0</v>
      </c>
      <c r="DT261" s="270">
        <v>0</v>
      </c>
      <c r="DU261" s="270">
        <v>0</v>
      </c>
      <c r="DV261" s="270">
        <v>0</v>
      </c>
      <c r="DW261" s="270">
        <v>0</v>
      </c>
      <c r="DX261" s="270">
        <v>0</v>
      </c>
      <c r="DY261" s="270">
        <v>0</v>
      </c>
      <c r="DZ261" s="270">
        <v>0</v>
      </c>
      <c r="EA261" s="270">
        <v>0</v>
      </c>
      <c r="EB261" s="270">
        <v>0</v>
      </c>
      <c r="EC261" s="270">
        <v>0</v>
      </c>
      <c r="ED261" s="270">
        <v>0</v>
      </c>
      <c r="EE261" s="270">
        <v>0</v>
      </c>
      <c r="EF261" s="270">
        <v>0</v>
      </c>
      <c r="EG261" s="270">
        <v>0</v>
      </c>
      <c r="EH261" s="270">
        <v>0</v>
      </c>
      <c r="EI261" s="270">
        <v>0</v>
      </c>
      <c r="EJ261" s="270">
        <v>0</v>
      </c>
      <c r="EK261" s="270">
        <v>0</v>
      </c>
      <c r="EL261" s="270">
        <v>0</v>
      </c>
      <c r="EM261" s="270">
        <v>0</v>
      </c>
      <c r="EN261" s="270">
        <v>0</v>
      </c>
      <c r="EO261" s="270">
        <v>0</v>
      </c>
      <c r="EP261" s="270">
        <v>0</v>
      </c>
      <c r="EQ261" s="270">
        <v>0</v>
      </c>
      <c r="ER261" s="270">
        <v>0</v>
      </c>
      <c r="ES261" s="270">
        <v>0</v>
      </c>
      <c r="ET261" s="270">
        <v>0</v>
      </c>
      <c r="EU261" s="270">
        <v>0</v>
      </c>
      <c r="EV261" s="270">
        <v>0</v>
      </c>
      <c r="EW261" s="270">
        <v>0</v>
      </c>
      <c r="EX261" s="270">
        <v>0</v>
      </c>
      <c r="EY261" s="270">
        <v>0</v>
      </c>
      <c r="EZ261" s="270">
        <v>0</v>
      </c>
      <c r="FA261" s="270">
        <v>0</v>
      </c>
      <c r="FB261" s="270">
        <v>0</v>
      </c>
      <c r="FC261" s="270">
        <v>0</v>
      </c>
      <c r="FD261" s="270">
        <v>0</v>
      </c>
      <c r="FE261" s="270">
        <v>0</v>
      </c>
      <c r="FF261" s="270">
        <v>0</v>
      </c>
      <c r="FG261" s="270">
        <v>0</v>
      </c>
      <c r="FH261" s="270">
        <v>0</v>
      </c>
      <c r="FI261" s="270">
        <v>0</v>
      </c>
      <c r="FJ261" s="270">
        <v>0</v>
      </c>
      <c r="FK261" s="270">
        <v>0</v>
      </c>
      <c r="FL261" s="351">
        <v>3725</v>
      </c>
      <c r="FM261" s="323">
        <v>0</v>
      </c>
      <c r="FN261" s="324">
        <v>3780</v>
      </c>
      <c r="FO261" s="270"/>
      <c r="FP261" s="89"/>
      <c r="FQ261" s="270"/>
      <c r="FR261" s="319"/>
      <c r="FS261" s="319"/>
      <c r="FT261" s="319"/>
      <c r="FU261" s="319"/>
      <c r="FV261" s="319"/>
      <c r="FW261" s="319"/>
      <c r="FX261" s="319"/>
      <c r="FY261" s="319"/>
      <c r="FZ261" s="319"/>
      <c r="GA261" s="319"/>
      <c r="GB261" s="319"/>
      <c r="GC261" s="319"/>
      <c r="GD261" s="319"/>
      <c r="GE261" s="319"/>
      <c r="GF261" s="319"/>
      <c r="GG261" s="319"/>
      <c r="GH261" s="319"/>
      <c r="GI261" s="319"/>
      <c r="GJ261" s="319"/>
      <c r="GK261" s="319"/>
      <c r="GL261" s="319"/>
      <c r="GM261" s="319"/>
      <c r="GN261" s="319"/>
      <c r="GO261" s="319"/>
      <c r="GP261" s="319"/>
      <c r="GQ261" s="319"/>
      <c r="GR261" s="319"/>
      <c r="GS261" s="319"/>
      <c r="GT261" s="319"/>
      <c r="GU261" s="319"/>
      <c r="GV261" s="319"/>
      <c r="GW261" s="319"/>
      <c r="GX261" s="319"/>
      <c r="GY261" s="319"/>
      <c r="GZ261" s="319"/>
      <c r="HA261" s="319"/>
      <c r="HB261" s="319"/>
      <c r="HC261" s="319"/>
      <c r="HD261" s="319"/>
      <c r="HE261" s="319"/>
      <c r="HF261" s="319"/>
      <c r="HG261" s="319"/>
      <c r="HH261" s="319"/>
      <c r="HI261" s="319"/>
      <c r="HJ261" s="319"/>
      <c r="HK261" s="319"/>
      <c r="HL261" s="319"/>
      <c r="HM261" s="319"/>
      <c r="HN261" s="319"/>
      <c r="HO261" s="319"/>
      <c r="HP261" s="319"/>
      <c r="HQ261" s="319"/>
      <c r="HR261" s="319"/>
      <c r="HS261" s="319"/>
      <c r="HT261" s="319"/>
      <c r="HU261" s="319"/>
      <c r="HV261" s="319"/>
      <c r="HW261" s="319"/>
      <c r="HX261" s="319"/>
      <c r="HY261" s="319"/>
      <c r="HZ261" s="319"/>
      <c r="IA261" s="319"/>
      <c r="IB261" s="319"/>
      <c r="IC261" s="319"/>
      <c r="ID261" s="319"/>
      <c r="IE261" s="319"/>
      <c r="IF261" s="319"/>
      <c r="IG261" s="318"/>
    </row>
    <row r="262" spans="1:241" ht="12.75" customHeight="1" x14ac:dyDescent="0.2">
      <c r="A262" s="370" t="s">
        <v>269</v>
      </c>
      <c r="B262" s="270">
        <v>665</v>
      </c>
      <c r="C262" s="270">
        <v>665</v>
      </c>
      <c r="D262" s="270">
        <v>320</v>
      </c>
      <c r="E262" s="270">
        <v>345</v>
      </c>
      <c r="F262" s="270">
        <v>0</v>
      </c>
      <c r="G262" s="270">
        <v>0</v>
      </c>
      <c r="H262" s="270">
        <v>665</v>
      </c>
      <c r="I262" s="270">
        <v>360</v>
      </c>
      <c r="J262" s="270">
        <v>305</v>
      </c>
      <c r="K262" s="270">
        <v>870</v>
      </c>
      <c r="L262" s="270">
        <v>52.618683001531394</v>
      </c>
      <c r="M262" s="270">
        <v>255</v>
      </c>
      <c r="N262" s="270">
        <v>220</v>
      </c>
      <c r="O262" s="270">
        <v>100</v>
      </c>
      <c r="P262" s="270">
        <v>55</v>
      </c>
      <c r="Q262" s="270">
        <v>10</v>
      </c>
      <c r="R262" s="270" t="s">
        <v>1676</v>
      </c>
      <c r="S262" s="270" t="s">
        <v>1676</v>
      </c>
      <c r="T262" s="270" t="s">
        <v>1676</v>
      </c>
      <c r="U262" s="270">
        <v>2.4261838440111418</v>
      </c>
      <c r="V262" s="270">
        <v>2</v>
      </c>
      <c r="W262" s="270">
        <v>37</v>
      </c>
      <c r="X262" s="270">
        <v>57.307692307692307</v>
      </c>
      <c r="Y262" s="270">
        <v>0</v>
      </c>
      <c r="Z262" s="270">
        <v>35</v>
      </c>
      <c r="AA262" s="270">
        <v>100</v>
      </c>
      <c r="AB262" s="270">
        <v>205</v>
      </c>
      <c r="AC262" s="270">
        <v>255</v>
      </c>
      <c r="AD262" s="270">
        <v>70</v>
      </c>
      <c r="AE262" s="270">
        <v>0</v>
      </c>
      <c r="AF262" s="270" t="s">
        <v>1676</v>
      </c>
      <c r="AG262" s="270">
        <v>0</v>
      </c>
      <c r="AH262" s="270">
        <v>0</v>
      </c>
      <c r="AI262" s="270">
        <v>0</v>
      </c>
      <c r="AJ262" s="270">
        <v>0</v>
      </c>
      <c r="AK262" s="270">
        <v>0</v>
      </c>
      <c r="AL262" s="270">
        <v>125</v>
      </c>
      <c r="AM262" s="270">
        <v>0</v>
      </c>
      <c r="AN262" s="270">
        <v>0</v>
      </c>
      <c r="AO262" s="270">
        <v>0</v>
      </c>
      <c r="AP262" s="270">
        <v>0</v>
      </c>
      <c r="AQ262" s="270">
        <v>0</v>
      </c>
      <c r="AR262" s="270">
        <v>0</v>
      </c>
      <c r="AS262" s="270">
        <v>0</v>
      </c>
      <c r="AT262" s="270">
        <v>0</v>
      </c>
      <c r="AU262" s="270">
        <v>0</v>
      </c>
      <c r="AV262" s="270" t="s">
        <v>1676</v>
      </c>
      <c r="AW262" s="270">
        <v>40</v>
      </c>
      <c r="AX262" s="270">
        <v>0</v>
      </c>
      <c r="AY262" s="270">
        <v>0</v>
      </c>
      <c r="AZ262" s="270">
        <v>490</v>
      </c>
      <c r="BA262" s="270">
        <v>0</v>
      </c>
      <c r="BB262" s="270">
        <v>10</v>
      </c>
      <c r="BC262" s="270">
        <v>0</v>
      </c>
      <c r="BD262" s="270" t="s">
        <v>1676</v>
      </c>
      <c r="BE262" s="270">
        <v>0</v>
      </c>
      <c r="BF262" s="270">
        <v>115</v>
      </c>
      <c r="BG262" s="270">
        <v>0</v>
      </c>
      <c r="BH262" s="270" t="s">
        <v>1676</v>
      </c>
      <c r="BI262" s="270">
        <v>0</v>
      </c>
      <c r="BJ262" s="270">
        <v>0</v>
      </c>
      <c r="BK262" s="270">
        <v>0</v>
      </c>
      <c r="BL262" s="270">
        <v>0</v>
      </c>
      <c r="BM262" s="270">
        <v>10</v>
      </c>
      <c r="BN262" s="270" t="s">
        <v>1676</v>
      </c>
      <c r="BO262" s="270">
        <v>515</v>
      </c>
      <c r="BP262" s="270">
        <v>0</v>
      </c>
      <c r="BQ262" s="270">
        <v>0</v>
      </c>
      <c r="BR262" s="270">
        <v>0</v>
      </c>
      <c r="BS262" s="270" t="s">
        <v>1676</v>
      </c>
      <c r="BT262" s="270">
        <v>0</v>
      </c>
      <c r="BU262" s="270">
        <v>15</v>
      </c>
      <c r="BV262" s="270"/>
      <c r="BW262" s="270">
        <v>0</v>
      </c>
      <c r="BX262" s="270">
        <v>0</v>
      </c>
      <c r="BY262" s="270" t="s">
        <v>1676</v>
      </c>
      <c r="BZ262" s="270">
        <v>0</v>
      </c>
      <c r="CA262" s="270">
        <v>0</v>
      </c>
      <c r="CB262" s="270">
        <v>0</v>
      </c>
      <c r="CC262" s="270">
        <v>0</v>
      </c>
      <c r="CD262" s="270">
        <v>20</v>
      </c>
      <c r="CE262" s="270" t="s">
        <v>1676</v>
      </c>
      <c r="CF262" s="270">
        <v>0</v>
      </c>
      <c r="CG262" s="270">
        <v>645</v>
      </c>
      <c r="CH262" s="270">
        <v>0</v>
      </c>
      <c r="CI262" s="270">
        <v>125</v>
      </c>
      <c r="CJ262" s="270">
        <v>0</v>
      </c>
      <c r="CK262" s="270">
        <v>540</v>
      </c>
      <c r="CL262" s="270">
        <v>0</v>
      </c>
      <c r="CM262" s="270">
        <v>0</v>
      </c>
      <c r="CN262" s="270">
        <v>0</v>
      </c>
      <c r="CO262" s="270">
        <v>0</v>
      </c>
      <c r="CP262" s="270">
        <v>0</v>
      </c>
      <c r="CQ262" s="270">
        <v>0</v>
      </c>
      <c r="CR262" s="270">
        <v>0</v>
      </c>
      <c r="CS262" s="270">
        <v>0</v>
      </c>
      <c r="CT262" s="270">
        <v>0</v>
      </c>
      <c r="CU262" s="270">
        <v>0</v>
      </c>
      <c r="CV262" s="270">
        <v>0</v>
      </c>
      <c r="CW262" s="270">
        <v>0</v>
      </c>
      <c r="CX262" s="270">
        <v>0</v>
      </c>
      <c r="CY262" s="270">
        <v>0</v>
      </c>
      <c r="CZ262" s="270">
        <v>0</v>
      </c>
      <c r="DA262" s="270">
        <v>0</v>
      </c>
      <c r="DB262" s="270">
        <v>0</v>
      </c>
      <c r="DC262" s="270">
        <v>0</v>
      </c>
      <c r="DD262" s="270">
        <v>0</v>
      </c>
      <c r="DE262" s="270">
        <v>0</v>
      </c>
      <c r="DF262" s="270">
        <v>0</v>
      </c>
      <c r="DG262" s="270">
        <v>0</v>
      </c>
      <c r="DH262" s="270">
        <v>0</v>
      </c>
      <c r="DI262" s="270">
        <v>0</v>
      </c>
      <c r="DJ262" s="270">
        <v>0</v>
      </c>
      <c r="DK262" s="270">
        <v>0</v>
      </c>
      <c r="DL262" s="270">
        <v>0</v>
      </c>
      <c r="DM262" s="270">
        <v>0</v>
      </c>
      <c r="DN262" s="270">
        <v>0</v>
      </c>
      <c r="DO262" s="270">
        <v>0</v>
      </c>
      <c r="DP262" s="270">
        <v>0</v>
      </c>
      <c r="DQ262" s="270"/>
      <c r="DR262" s="270">
        <v>0</v>
      </c>
      <c r="DS262" s="270">
        <v>0</v>
      </c>
      <c r="DT262" s="270">
        <v>0</v>
      </c>
      <c r="DU262" s="270">
        <v>0</v>
      </c>
      <c r="DV262" s="270">
        <v>0</v>
      </c>
      <c r="DW262" s="270">
        <v>0</v>
      </c>
      <c r="DX262" s="270">
        <v>0</v>
      </c>
      <c r="DY262" s="270">
        <v>0</v>
      </c>
      <c r="DZ262" s="270">
        <v>0</v>
      </c>
      <c r="EA262" s="270">
        <v>0</v>
      </c>
      <c r="EB262" s="270">
        <v>0</v>
      </c>
      <c r="EC262" s="270">
        <v>0</v>
      </c>
      <c r="ED262" s="270">
        <v>0</v>
      </c>
      <c r="EE262" s="270">
        <v>0</v>
      </c>
      <c r="EF262" s="270">
        <v>0</v>
      </c>
      <c r="EG262" s="270">
        <v>0</v>
      </c>
      <c r="EH262" s="270">
        <v>0</v>
      </c>
      <c r="EI262" s="270">
        <v>0</v>
      </c>
      <c r="EJ262" s="270">
        <v>0</v>
      </c>
      <c r="EK262" s="270">
        <v>0</v>
      </c>
      <c r="EL262" s="270">
        <v>0</v>
      </c>
      <c r="EM262" s="270">
        <v>0</v>
      </c>
      <c r="EN262" s="270">
        <v>0</v>
      </c>
      <c r="EO262" s="270">
        <v>0</v>
      </c>
      <c r="EP262" s="270">
        <v>0</v>
      </c>
      <c r="EQ262" s="270">
        <v>0</v>
      </c>
      <c r="ER262" s="270">
        <v>0</v>
      </c>
      <c r="ES262" s="270">
        <v>0</v>
      </c>
      <c r="ET262" s="270">
        <v>0</v>
      </c>
      <c r="EU262" s="270">
        <v>0</v>
      </c>
      <c r="EV262" s="270" t="s">
        <v>1676</v>
      </c>
      <c r="EW262" s="270">
        <v>0</v>
      </c>
      <c r="EX262" s="270">
        <v>0</v>
      </c>
      <c r="EY262" s="270">
        <v>0</v>
      </c>
      <c r="EZ262" s="270">
        <v>0</v>
      </c>
      <c r="FA262" s="270">
        <v>0</v>
      </c>
      <c r="FB262" s="270">
        <v>0</v>
      </c>
      <c r="FC262" s="270">
        <v>0</v>
      </c>
      <c r="FD262" s="270">
        <v>0</v>
      </c>
      <c r="FE262" s="270">
        <v>0</v>
      </c>
      <c r="FF262" s="270">
        <v>0</v>
      </c>
      <c r="FG262" s="270">
        <v>0</v>
      </c>
      <c r="FH262" s="270">
        <v>0</v>
      </c>
      <c r="FI262" s="270">
        <v>0</v>
      </c>
      <c r="FJ262" s="270">
        <v>0</v>
      </c>
      <c r="FK262" s="270">
        <v>0</v>
      </c>
      <c r="FL262" s="351">
        <v>655</v>
      </c>
      <c r="FM262" s="323">
        <v>0</v>
      </c>
      <c r="FN262" s="324">
        <v>655</v>
      </c>
      <c r="FO262" s="270"/>
      <c r="FP262" s="89"/>
      <c r="FQ262" s="270"/>
      <c r="FR262" s="319"/>
      <c r="FS262" s="319"/>
      <c r="FT262" s="319"/>
      <c r="FU262" s="319"/>
      <c r="FV262" s="319"/>
      <c r="FW262" s="319"/>
      <c r="FX262" s="319"/>
      <c r="FY262" s="319"/>
      <c r="FZ262" s="319"/>
      <c r="GA262" s="319"/>
      <c r="GB262" s="319"/>
      <c r="GC262" s="319"/>
      <c r="GD262" s="319"/>
      <c r="GE262" s="319"/>
      <c r="GF262" s="319"/>
      <c r="GG262" s="319"/>
      <c r="GH262" s="319"/>
      <c r="GI262" s="319"/>
      <c r="GJ262" s="319"/>
      <c r="GK262" s="319"/>
      <c r="GL262" s="319"/>
      <c r="GM262" s="319"/>
      <c r="GN262" s="319"/>
      <c r="GO262" s="319"/>
      <c r="GP262" s="319"/>
      <c r="GQ262" s="319"/>
      <c r="GR262" s="319"/>
      <c r="GS262" s="319"/>
      <c r="GT262" s="319"/>
      <c r="GU262" s="319"/>
      <c r="GV262" s="319"/>
      <c r="GW262" s="319"/>
      <c r="GX262" s="319"/>
      <c r="GY262" s="319"/>
      <c r="GZ262" s="319"/>
      <c r="HA262" s="319"/>
      <c r="HB262" s="319"/>
      <c r="HC262" s="319"/>
      <c r="HD262" s="319"/>
      <c r="HE262" s="319"/>
      <c r="HF262" s="319"/>
      <c r="HG262" s="319"/>
      <c r="HH262" s="319"/>
      <c r="HI262" s="319"/>
      <c r="HJ262" s="319"/>
      <c r="HK262" s="319"/>
      <c r="HL262" s="319"/>
      <c r="HM262" s="319"/>
      <c r="HN262" s="319"/>
      <c r="HO262" s="319"/>
      <c r="HP262" s="319"/>
      <c r="HQ262" s="319"/>
      <c r="HR262" s="319"/>
      <c r="HS262" s="319"/>
      <c r="HT262" s="319"/>
      <c r="HU262" s="319"/>
      <c r="HV262" s="319"/>
      <c r="HW262" s="319"/>
      <c r="HX262" s="319"/>
      <c r="HY262" s="319"/>
      <c r="HZ262" s="319"/>
      <c r="IA262" s="319"/>
      <c r="IB262" s="319"/>
      <c r="IC262" s="319"/>
      <c r="ID262" s="319"/>
      <c r="IE262" s="319"/>
      <c r="IF262" s="319"/>
      <c r="IG262" s="318"/>
    </row>
    <row r="263" spans="1:241" ht="12.75" customHeight="1" x14ac:dyDescent="0.2">
      <c r="A263" s="370" t="s">
        <v>283</v>
      </c>
      <c r="B263" s="270">
        <v>715</v>
      </c>
      <c r="C263" s="270">
        <v>715</v>
      </c>
      <c r="D263" s="270">
        <v>350</v>
      </c>
      <c r="E263" s="270">
        <v>365</v>
      </c>
      <c r="F263" s="270">
        <v>0</v>
      </c>
      <c r="G263" s="270">
        <v>0</v>
      </c>
      <c r="H263" s="270">
        <v>715</v>
      </c>
      <c r="I263" s="270">
        <v>135</v>
      </c>
      <c r="J263" s="270">
        <v>580</v>
      </c>
      <c r="K263" s="270">
        <v>310</v>
      </c>
      <c r="L263" s="270">
        <v>92.263305322128858</v>
      </c>
      <c r="M263" s="270">
        <v>105</v>
      </c>
      <c r="N263" s="270">
        <v>215</v>
      </c>
      <c r="O263" s="270">
        <v>200</v>
      </c>
      <c r="P263" s="270">
        <v>150</v>
      </c>
      <c r="Q263" s="270">
        <v>25</v>
      </c>
      <c r="R263" s="270" t="s">
        <v>1676</v>
      </c>
      <c r="S263" s="270" t="s">
        <v>1676</v>
      </c>
      <c r="T263" s="270" t="s">
        <v>1676</v>
      </c>
      <c r="U263" s="270">
        <v>2.3134328358208953</v>
      </c>
      <c r="V263" s="270">
        <v>2</v>
      </c>
      <c r="W263" s="270">
        <v>63</v>
      </c>
      <c r="X263" s="270">
        <v>58.69101123595506</v>
      </c>
      <c r="Y263" s="270">
        <v>0</v>
      </c>
      <c r="Z263" s="270">
        <v>35</v>
      </c>
      <c r="AA263" s="270">
        <v>85</v>
      </c>
      <c r="AB263" s="270">
        <v>235</v>
      </c>
      <c r="AC263" s="270">
        <v>250</v>
      </c>
      <c r="AD263" s="270">
        <v>100</v>
      </c>
      <c r="AE263" s="270" t="s">
        <v>1676</v>
      </c>
      <c r="AF263" s="270">
        <v>75</v>
      </c>
      <c r="AG263" s="270">
        <v>0</v>
      </c>
      <c r="AH263" s="270">
        <v>10</v>
      </c>
      <c r="AI263" s="270">
        <v>0</v>
      </c>
      <c r="AJ263" s="270">
        <v>25</v>
      </c>
      <c r="AK263" s="270">
        <v>10</v>
      </c>
      <c r="AL263" s="270">
        <v>35</v>
      </c>
      <c r="AM263" s="270" t="s">
        <v>1676</v>
      </c>
      <c r="AN263" s="270">
        <v>30</v>
      </c>
      <c r="AO263" s="270">
        <v>0</v>
      </c>
      <c r="AP263" s="270">
        <v>0</v>
      </c>
      <c r="AQ263" s="270">
        <v>25</v>
      </c>
      <c r="AR263" s="270" t="s">
        <v>1676</v>
      </c>
      <c r="AS263" s="270">
        <v>0</v>
      </c>
      <c r="AT263" s="270">
        <v>0</v>
      </c>
      <c r="AU263" s="270">
        <v>0</v>
      </c>
      <c r="AV263" s="270" t="s">
        <v>1676</v>
      </c>
      <c r="AW263" s="270">
        <v>130</v>
      </c>
      <c r="AX263" s="270">
        <v>0</v>
      </c>
      <c r="AY263" s="270">
        <v>155</v>
      </c>
      <c r="AZ263" s="270">
        <v>185</v>
      </c>
      <c r="BA263" s="270" t="s">
        <v>1676</v>
      </c>
      <c r="BB263" s="270">
        <v>20</v>
      </c>
      <c r="BC263" s="270" t="s">
        <v>1676</v>
      </c>
      <c r="BD263" s="270">
        <v>10</v>
      </c>
      <c r="BE263" s="270" t="s">
        <v>1676</v>
      </c>
      <c r="BF263" s="270">
        <v>0</v>
      </c>
      <c r="BG263" s="270">
        <v>0</v>
      </c>
      <c r="BH263" s="270">
        <v>30</v>
      </c>
      <c r="BI263" s="270">
        <v>10</v>
      </c>
      <c r="BJ263" s="270">
        <v>0</v>
      </c>
      <c r="BK263" s="270">
        <v>0</v>
      </c>
      <c r="BL263" s="270">
        <v>35</v>
      </c>
      <c r="BM263" s="270">
        <v>160</v>
      </c>
      <c r="BN263" s="270">
        <v>0</v>
      </c>
      <c r="BO263" s="270">
        <v>430</v>
      </c>
      <c r="BP263" s="270">
        <v>15</v>
      </c>
      <c r="BQ263" s="270">
        <v>0</v>
      </c>
      <c r="BR263" s="270">
        <v>0</v>
      </c>
      <c r="BS263" s="270">
        <v>0</v>
      </c>
      <c r="BT263" s="270">
        <v>10</v>
      </c>
      <c r="BU263" s="270" t="s">
        <v>1676</v>
      </c>
      <c r="BV263" s="270"/>
      <c r="BW263" s="270" t="s">
        <v>1676</v>
      </c>
      <c r="BX263" s="270">
        <v>0</v>
      </c>
      <c r="BY263" s="270" t="s">
        <v>1676</v>
      </c>
      <c r="BZ263" s="270">
        <v>0</v>
      </c>
      <c r="CA263" s="270">
        <v>0</v>
      </c>
      <c r="CB263" s="270">
        <v>0</v>
      </c>
      <c r="CC263" s="270">
        <v>0</v>
      </c>
      <c r="CD263" s="270">
        <v>10</v>
      </c>
      <c r="CE263" s="270">
        <v>0</v>
      </c>
      <c r="CF263" s="270">
        <v>0</v>
      </c>
      <c r="CG263" s="270">
        <v>705</v>
      </c>
      <c r="CH263" s="270">
        <v>0</v>
      </c>
      <c r="CI263" s="270">
        <v>170</v>
      </c>
      <c r="CJ263" s="270">
        <v>25</v>
      </c>
      <c r="CK263" s="270">
        <v>245</v>
      </c>
      <c r="CL263" s="270">
        <v>35</v>
      </c>
      <c r="CM263" s="270">
        <v>10</v>
      </c>
      <c r="CN263" s="270">
        <v>0</v>
      </c>
      <c r="CO263" s="270">
        <v>0</v>
      </c>
      <c r="CP263" s="270">
        <v>0</v>
      </c>
      <c r="CQ263" s="270">
        <v>0</v>
      </c>
      <c r="CR263" s="270">
        <v>0</v>
      </c>
      <c r="CS263" s="270">
        <v>0</v>
      </c>
      <c r="CT263" s="270">
        <v>0</v>
      </c>
      <c r="CU263" s="270">
        <v>0</v>
      </c>
      <c r="CV263" s="270">
        <v>0</v>
      </c>
      <c r="CW263" s="270">
        <v>0</v>
      </c>
      <c r="CX263" s="270">
        <v>0</v>
      </c>
      <c r="CY263" s="270">
        <v>0</v>
      </c>
      <c r="CZ263" s="270">
        <v>0</v>
      </c>
      <c r="DA263" s="270">
        <v>230</v>
      </c>
      <c r="DB263" s="270">
        <v>0</v>
      </c>
      <c r="DC263" s="270">
        <v>0</v>
      </c>
      <c r="DD263" s="270">
        <v>0</v>
      </c>
      <c r="DE263" s="270">
        <v>0</v>
      </c>
      <c r="DF263" s="270">
        <v>0</v>
      </c>
      <c r="DG263" s="270">
        <v>0</v>
      </c>
      <c r="DH263" s="270">
        <v>0</v>
      </c>
      <c r="DI263" s="270">
        <v>0</v>
      </c>
      <c r="DJ263" s="270">
        <v>0</v>
      </c>
      <c r="DK263" s="270">
        <v>0</v>
      </c>
      <c r="DL263" s="270">
        <v>0</v>
      </c>
      <c r="DM263" s="270">
        <v>0</v>
      </c>
      <c r="DN263" s="270">
        <v>0</v>
      </c>
      <c r="DO263" s="270">
        <v>0</v>
      </c>
      <c r="DP263" s="270">
        <v>0</v>
      </c>
      <c r="DQ263" s="270"/>
      <c r="DR263" s="270">
        <v>0</v>
      </c>
      <c r="DS263" s="270">
        <v>0</v>
      </c>
      <c r="DT263" s="270">
        <v>0</v>
      </c>
      <c r="DU263" s="270">
        <v>0</v>
      </c>
      <c r="DV263" s="270">
        <v>0</v>
      </c>
      <c r="DW263" s="270">
        <v>0</v>
      </c>
      <c r="DX263" s="270">
        <v>0</v>
      </c>
      <c r="DY263" s="270">
        <v>0</v>
      </c>
      <c r="DZ263" s="270">
        <v>0</v>
      </c>
      <c r="EA263" s="270">
        <v>0</v>
      </c>
      <c r="EB263" s="270">
        <v>0</v>
      </c>
      <c r="EC263" s="270">
        <v>0</v>
      </c>
      <c r="ED263" s="270">
        <v>0</v>
      </c>
      <c r="EE263" s="270">
        <v>0</v>
      </c>
      <c r="EF263" s="270">
        <v>0</v>
      </c>
      <c r="EG263" s="270">
        <v>0</v>
      </c>
      <c r="EH263" s="270">
        <v>0</v>
      </c>
      <c r="EI263" s="270">
        <v>0</v>
      </c>
      <c r="EJ263" s="270">
        <v>0</v>
      </c>
      <c r="EK263" s="270">
        <v>0</v>
      </c>
      <c r="EL263" s="270">
        <v>0</v>
      </c>
      <c r="EM263" s="270">
        <v>0</v>
      </c>
      <c r="EN263" s="270">
        <v>0</v>
      </c>
      <c r="EO263" s="270">
        <v>0</v>
      </c>
      <c r="EP263" s="270">
        <v>0</v>
      </c>
      <c r="EQ263" s="270">
        <v>0</v>
      </c>
      <c r="ER263" s="270">
        <v>0</v>
      </c>
      <c r="ES263" s="270">
        <v>0</v>
      </c>
      <c r="ET263" s="270">
        <v>0</v>
      </c>
      <c r="EU263" s="270">
        <v>0</v>
      </c>
      <c r="EV263" s="270">
        <v>0</v>
      </c>
      <c r="EW263" s="270">
        <v>0</v>
      </c>
      <c r="EX263" s="270">
        <v>0</v>
      </c>
      <c r="EY263" s="270">
        <v>0</v>
      </c>
      <c r="EZ263" s="270">
        <v>0</v>
      </c>
      <c r="FA263" s="270">
        <v>0</v>
      </c>
      <c r="FB263" s="270">
        <v>0</v>
      </c>
      <c r="FC263" s="270">
        <v>0</v>
      </c>
      <c r="FD263" s="270">
        <v>0</v>
      </c>
      <c r="FE263" s="270">
        <v>0</v>
      </c>
      <c r="FF263" s="270">
        <v>0</v>
      </c>
      <c r="FG263" s="270">
        <v>0</v>
      </c>
      <c r="FH263" s="270">
        <v>0</v>
      </c>
      <c r="FI263" s="270">
        <v>0</v>
      </c>
      <c r="FJ263" s="270">
        <v>0</v>
      </c>
      <c r="FK263" s="270">
        <v>0</v>
      </c>
      <c r="FL263" s="351">
        <v>695</v>
      </c>
      <c r="FM263" s="323">
        <v>0</v>
      </c>
      <c r="FN263" s="324">
        <v>715</v>
      </c>
      <c r="FO263" s="270"/>
      <c r="FP263" s="89"/>
      <c r="FQ263" s="270"/>
      <c r="FR263" s="319"/>
      <c r="FS263" s="319"/>
      <c r="FT263" s="319"/>
      <c r="FU263" s="319"/>
      <c r="FV263" s="319"/>
      <c r="FW263" s="319"/>
      <c r="FX263" s="319"/>
      <c r="FY263" s="319"/>
      <c r="FZ263" s="319"/>
      <c r="GA263" s="319"/>
      <c r="GB263" s="319"/>
      <c r="GC263" s="319"/>
      <c r="GD263" s="319"/>
      <c r="GE263" s="319"/>
      <c r="GF263" s="319"/>
      <c r="GG263" s="319"/>
      <c r="GH263" s="319"/>
      <c r="GI263" s="319"/>
      <c r="GJ263" s="319"/>
      <c r="GK263" s="319"/>
      <c r="GL263" s="319"/>
      <c r="GM263" s="319"/>
      <c r="GN263" s="319"/>
      <c r="GO263" s="319"/>
      <c r="GP263" s="319"/>
      <c r="GQ263" s="319"/>
      <c r="GR263" s="319"/>
      <c r="GS263" s="319"/>
      <c r="GT263" s="319"/>
      <c r="GU263" s="319"/>
      <c r="GV263" s="319"/>
      <c r="GW263" s="319"/>
      <c r="GX263" s="319"/>
      <c r="GY263" s="319"/>
      <c r="GZ263" s="319"/>
      <c r="HA263" s="319"/>
      <c r="HB263" s="319"/>
      <c r="HC263" s="319"/>
      <c r="HD263" s="319"/>
      <c r="HE263" s="319"/>
      <c r="HF263" s="319"/>
      <c r="HG263" s="319"/>
      <c r="HH263" s="319"/>
      <c r="HI263" s="319"/>
      <c r="HJ263" s="319"/>
      <c r="HK263" s="319"/>
      <c r="HL263" s="319"/>
      <c r="HM263" s="319"/>
      <c r="HN263" s="319"/>
      <c r="HO263" s="319"/>
      <c r="HP263" s="319"/>
      <c r="HQ263" s="319"/>
      <c r="HR263" s="319"/>
      <c r="HS263" s="319"/>
      <c r="HT263" s="319"/>
      <c r="HU263" s="319"/>
      <c r="HV263" s="319"/>
      <c r="HW263" s="319"/>
      <c r="HX263" s="319"/>
      <c r="HY263" s="319"/>
      <c r="HZ263" s="319"/>
      <c r="IA263" s="319"/>
      <c r="IB263" s="319"/>
      <c r="IC263" s="319"/>
      <c r="ID263" s="319"/>
      <c r="IE263" s="319"/>
      <c r="IF263" s="319"/>
      <c r="IG263" s="318"/>
    </row>
    <row r="264" spans="1:241" ht="12.75" customHeight="1" x14ac:dyDescent="0.2">
      <c r="A264" s="370" t="s">
        <v>593</v>
      </c>
      <c r="B264" s="270">
        <v>665</v>
      </c>
      <c r="C264" s="270">
        <v>665</v>
      </c>
      <c r="D264" s="270">
        <v>300</v>
      </c>
      <c r="E264" s="270">
        <v>365</v>
      </c>
      <c r="F264" s="270">
        <v>0</v>
      </c>
      <c r="G264" s="270">
        <v>0</v>
      </c>
      <c r="H264" s="270">
        <v>665</v>
      </c>
      <c r="I264" s="270">
        <v>325</v>
      </c>
      <c r="J264" s="270">
        <v>345</v>
      </c>
      <c r="K264" s="270">
        <v>765</v>
      </c>
      <c r="L264" s="270">
        <v>67.978978978978972</v>
      </c>
      <c r="M264" s="270">
        <v>155</v>
      </c>
      <c r="N264" s="270">
        <v>195</v>
      </c>
      <c r="O264" s="270">
        <v>190</v>
      </c>
      <c r="P264" s="270">
        <v>105</v>
      </c>
      <c r="Q264" s="270">
        <v>15</v>
      </c>
      <c r="R264" s="270" t="s">
        <v>1676</v>
      </c>
      <c r="S264" s="270" t="s">
        <v>1676</v>
      </c>
      <c r="T264" s="270" t="s">
        <v>1676</v>
      </c>
      <c r="U264" s="270">
        <v>2.3746130030959751</v>
      </c>
      <c r="V264" s="270">
        <v>2</v>
      </c>
      <c r="W264" s="270">
        <v>57</v>
      </c>
      <c r="X264" s="270">
        <v>60.578078078078079</v>
      </c>
      <c r="Y264" s="270">
        <v>0</v>
      </c>
      <c r="Z264" s="270">
        <v>25</v>
      </c>
      <c r="AA264" s="270">
        <v>65</v>
      </c>
      <c r="AB264" s="270">
        <v>200</v>
      </c>
      <c r="AC264" s="270">
        <v>265</v>
      </c>
      <c r="AD264" s="270">
        <v>110</v>
      </c>
      <c r="AE264" s="270" t="s">
        <v>1676</v>
      </c>
      <c r="AF264" s="270">
        <v>80</v>
      </c>
      <c r="AG264" s="270">
        <v>0</v>
      </c>
      <c r="AH264" s="270">
        <v>0</v>
      </c>
      <c r="AI264" s="270">
        <v>0</v>
      </c>
      <c r="AJ264" s="270">
        <v>0</v>
      </c>
      <c r="AK264" s="270">
        <v>0</v>
      </c>
      <c r="AL264" s="270">
        <v>0</v>
      </c>
      <c r="AM264" s="270">
        <v>0</v>
      </c>
      <c r="AN264" s="270">
        <v>0</v>
      </c>
      <c r="AO264" s="270">
        <v>0</v>
      </c>
      <c r="AP264" s="270">
        <v>0</v>
      </c>
      <c r="AQ264" s="270" t="s">
        <v>1676</v>
      </c>
      <c r="AR264" s="270">
        <v>0</v>
      </c>
      <c r="AS264" s="270">
        <v>0</v>
      </c>
      <c r="AT264" s="270">
        <v>0</v>
      </c>
      <c r="AU264" s="270">
        <v>0</v>
      </c>
      <c r="AV264" s="270" t="s">
        <v>1676</v>
      </c>
      <c r="AW264" s="270">
        <v>75</v>
      </c>
      <c r="AX264" s="270">
        <v>0</v>
      </c>
      <c r="AY264" s="270">
        <v>70</v>
      </c>
      <c r="AZ264" s="270">
        <v>420</v>
      </c>
      <c r="BA264" s="270">
        <v>0</v>
      </c>
      <c r="BB264" s="270">
        <v>15</v>
      </c>
      <c r="BC264" s="270">
        <v>0</v>
      </c>
      <c r="BD264" s="270" t="s">
        <v>1676</v>
      </c>
      <c r="BE264" s="270">
        <v>0</v>
      </c>
      <c r="BF264" s="270">
        <v>0</v>
      </c>
      <c r="BG264" s="270">
        <v>0</v>
      </c>
      <c r="BH264" s="270">
        <v>60</v>
      </c>
      <c r="BI264" s="270">
        <v>0</v>
      </c>
      <c r="BJ264" s="270">
        <v>0</v>
      </c>
      <c r="BK264" s="270">
        <v>0</v>
      </c>
      <c r="BL264" s="270">
        <v>0</v>
      </c>
      <c r="BM264" s="270">
        <v>0</v>
      </c>
      <c r="BN264" s="270" t="s">
        <v>1676</v>
      </c>
      <c r="BO264" s="270">
        <v>590</v>
      </c>
      <c r="BP264" s="270">
        <v>0</v>
      </c>
      <c r="BQ264" s="270">
        <v>0</v>
      </c>
      <c r="BR264" s="270">
        <v>0</v>
      </c>
      <c r="BS264" s="270">
        <v>0</v>
      </c>
      <c r="BT264" s="270">
        <v>0</v>
      </c>
      <c r="BU264" s="270">
        <v>15</v>
      </c>
      <c r="BV264" s="270"/>
      <c r="BW264" s="270" t="s">
        <v>1676</v>
      </c>
      <c r="BX264" s="270">
        <v>0</v>
      </c>
      <c r="BY264" s="270">
        <v>0</v>
      </c>
      <c r="BZ264" s="270">
        <v>0</v>
      </c>
      <c r="CA264" s="270">
        <v>0</v>
      </c>
      <c r="CB264" s="270">
        <v>0</v>
      </c>
      <c r="CC264" s="270">
        <v>0</v>
      </c>
      <c r="CD264" s="270">
        <v>10</v>
      </c>
      <c r="CE264" s="270" t="s">
        <v>1676</v>
      </c>
      <c r="CF264" s="270">
        <v>0</v>
      </c>
      <c r="CG264" s="270">
        <v>655</v>
      </c>
      <c r="CH264" s="270">
        <v>0</v>
      </c>
      <c r="CI264" s="270">
        <v>0</v>
      </c>
      <c r="CJ264" s="270">
        <v>0</v>
      </c>
      <c r="CK264" s="270">
        <v>560</v>
      </c>
      <c r="CL264" s="270">
        <v>0</v>
      </c>
      <c r="CM264" s="270">
        <v>0</v>
      </c>
      <c r="CN264" s="270">
        <v>0</v>
      </c>
      <c r="CO264" s="270">
        <v>0</v>
      </c>
      <c r="CP264" s="270">
        <v>0</v>
      </c>
      <c r="CQ264" s="270">
        <v>0</v>
      </c>
      <c r="CR264" s="270">
        <v>0</v>
      </c>
      <c r="CS264" s="270">
        <v>0</v>
      </c>
      <c r="CT264" s="270">
        <v>0</v>
      </c>
      <c r="CU264" s="270">
        <v>0</v>
      </c>
      <c r="CV264" s="270">
        <v>105</v>
      </c>
      <c r="CW264" s="270">
        <v>0</v>
      </c>
      <c r="CX264" s="270">
        <v>0</v>
      </c>
      <c r="CY264" s="270">
        <v>0</v>
      </c>
      <c r="CZ264" s="270">
        <v>0</v>
      </c>
      <c r="DA264" s="270">
        <v>0</v>
      </c>
      <c r="DB264" s="270">
        <v>0</v>
      </c>
      <c r="DC264" s="270">
        <v>0</v>
      </c>
      <c r="DD264" s="270">
        <v>0</v>
      </c>
      <c r="DE264" s="270">
        <v>0</v>
      </c>
      <c r="DF264" s="270">
        <v>0</v>
      </c>
      <c r="DG264" s="270">
        <v>0</v>
      </c>
      <c r="DH264" s="270">
        <v>0</v>
      </c>
      <c r="DI264" s="270">
        <v>0</v>
      </c>
      <c r="DJ264" s="270">
        <v>0</v>
      </c>
      <c r="DK264" s="270">
        <v>0</v>
      </c>
      <c r="DL264" s="270">
        <v>0</v>
      </c>
      <c r="DM264" s="270">
        <v>0</v>
      </c>
      <c r="DN264" s="270">
        <v>0</v>
      </c>
      <c r="DO264" s="270">
        <v>0</v>
      </c>
      <c r="DP264" s="270">
        <v>0</v>
      </c>
      <c r="DQ264" s="270"/>
      <c r="DR264" s="270">
        <v>0</v>
      </c>
      <c r="DS264" s="270">
        <v>0</v>
      </c>
      <c r="DT264" s="270">
        <v>0</v>
      </c>
      <c r="DU264" s="270">
        <v>0</v>
      </c>
      <c r="DV264" s="270">
        <v>0</v>
      </c>
      <c r="DW264" s="270">
        <v>0</v>
      </c>
      <c r="DX264" s="270">
        <v>0</v>
      </c>
      <c r="DY264" s="270">
        <v>0</v>
      </c>
      <c r="DZ264" s="270">
        <v>0</v>
      </c>
      <c r="EA264" s="270">
        <v>0</v>
      </c>
      <c r="EB264" s="270">
        <v>0</v>
      </c>
      <c r="EC264" s="270">
        <v>0</v>
      </c>
      <c r="ED264" s="270">
        <v>0</v>
      </c>
      <c r="EE264" s="270">
        <v>0</v>
      </c>
      <c r="EF264" s="270">
        <v>0</v>
      </c>
      <c r="EG264" s="270">
        <v>0</v>
      </c>
      <c r="EH264" s="270">
        <v>0</v>
      </c>
      <c r="EI264" s="270">
        <v>0</v>
      </c>
      <c r="EJ264" s="270">
        <v>0</v>
      </c>
      <c r="EK264" s="270">
        <v>0</v>
      </c>
      <c r="EL264" s="270">
        <v>0</v>
      </c>
      <c r="EM264" s="270">
        <v>0</v>
      </c>
      <c r="EN264" s="270">
        <v>0</v>
      </c>
      <c r="EO264" s="270">
        <v>0</v>
      </c>
      <c r="EP264" s="270">
        <v>0</v>
      </c>
      <c r="EQ264" s="270">
        <v>0</v>
      </c>
      <c r="ER264" s="270">
        <v>0</v>
      </c>
      <c r="ES264" s="270">
        <v>0</v>
      </c>
      <c r="ET264" s="270">
        <v>0</v>
      </c>
      <c r="EU264" s="270">
        <v>0</v>
      </c>
      <c r="EV264" s="270">
        <v>0</v>
      </c>
      <c r="EW264" s="270">
        <v>0</v>
      </c>
      <c r="EX264" s="270">
        <v>0</v>
      </c>
      <c r="EY264" s="270">
        <v>0</v>
      </c>
      <c r="EZ264" s="270">
        <v>0</v>
      </c>
      <c r="FA264" s="270">
        <v>0</v>
      </c>
      <c r="FB264" s="270">
        <v>0</v>
      </c>
      <c r="FC264" s="270">
        <v>0</v>
      </c>
      <c r="FD264" s="270">
        <v>0</v>
      </c>
      <c r="FE264" s="270">
        <v>0</v>
      </c>
      <c r="FF264" s="270">
        <v>0</v>
      </c>
      <c r="FG264" s="270">
        <v>0</v>
      </c>
      <c r="FH264" s="270">
        <v>0</v>
      </c>
      <c r="FI264" s="270">
        <v>0</v>
      </c>
      <c r="FJ264" s="270">
        <v>0</v>
      </c>
      <c r="FK264" s="270">
        <v>0</v>
      </c>
      <c r="FL264" s="351">
        <v>650</v>
      </c>
      <c r="FM264" s="323">
        <v>0</v>
      </c>
      <c r="FN264" s="324">
        <v>665</v>
      </c>
      <c r="FO264" s="270"/>
      <c r="FP264" s="89"/>
      <c r="FQ264" s="270"/>
      <c r="FR264" s="319"/>
      <c r="FS264" s="319"/>
      <c r="FT264" s="319"/>
      <c r="FU264" s="319"/>
      <c r="FV264" s="319"/>
      <c r="FW264" s="319"/>
      <c r="FX264" s="319"/>
      <c r="FY264" s="319"/>
      <c r="FZ264" s="319"/>
      <c r="GA264" s="319"/>
      <c r="GB264" s="319"/>
      <c r="GC264" s="319"/>
      <c r="GD264" s="319"/>
      <c r="GE264" s="319"/>
      <c r="GF264" s="319"/>
      <c r="GG264" s="319"/>
      <c r="GH264" s="319"/>
      <c r="GI264" s="319"/>
      <c r="GJ264" s="319"/>
      <c r="GK264" s="319"/>
      <c r="GL264" s="319"/>
      <c r="GM264" s="319"/>
      <c r="GN264" s="319"/>
      <c r="GO264" s="319"/>
      <c r="GP264" s="319"/>
      <c r="GQ264" s="319"/>
      <c r="GR264" s="319"/>
      <c r="GS264" s="319"/>
      <c r="GT264" s="319"/>
      <c r="GU264" s="319"/>
      <c r="GV264" s="319"/>
      <c r="GW264" s="319"/>
      <c r="GX264" s="319"/>
      <c r="GY264" s="319"/>
      <c r="GZ264" s="319"/>
      <c r="HA264" s="319"/>
      <c r="HB264" s="319"/>
      <c r="HC264" s="319"/>
      <c r="HD264" s="319"/>
      <c r="HE264" s="319"/>
      <c r="HF264" s="319"/>
      <c r="HG264" s="319"/>
      <c r="HH264" s="319"/>
      <c r="HI264" s="319"/>
      <c r="HJ264" s="319"/>
      <c r="HK264" s="319"/>
      <c r="HL264" s="319"/>
      <c r="HM264" s="319"/>
      <c r="HN264" s="319"/>
      <c r="HO264" s="319"/>
      <c r="HP264" s="319"/>
      <c r="HQ264" s="319"/>
      <c r="HR264" s="319"/>
      <c r="HS264" s="319"/>
      <c r="HT264" s="319"/>
      <c r="HU264" s="319"/>
      <c r="HV264" s="319"/>
      <c r="HW264" s="319"/>
      <c r="HX264" s="319"/>
      <c r="HY264" s="319"/>
      <c r="HZ264" s="319"/>
      <c r="IA264" s="319"/>
      <c r="IB264" s="319"/>
      <c r="IC264" s="319"/>
      <c r="ID264" s="319"/>
      <c r="IE264" s="319"/>
      <c r="IF264" s="319"/>
      <c r="IG264" s="318"/>
    </row>
    <row r="265" spans="1:241" ht="12.75" customHeight="1" x14ac:dyDescent="0.2">
      <c r="A265" s="370" t="s">
        <v>271</v>
      </c>
      <c r="B265" s="270">
        <v>1110</v>
      </c>
      <c r="C265" s="270">
        <v>1110</v>
      </c>
      <c r="D265" s="270">
        <v>480</v>
      </c>
      <c r="E265" s="270">
        <v>635</v>
      </c>
      <c r="F265" s="270">
        <v>0</v>
      </c>
      <c r="G265" s="270">
        <v>0</v>
      </c>
      <c r="H265" s="270">
        <v>1110</v>
      </c>
      <c r="I265" s="270">
        <v>460</v>
      </c>
      <c r="J265" s="270">
        <v>650</v>
      </c>
      <c r="K265" s="270">
        <v>1210</v>
      </c>
      <c r="L265" s="270">
        <v>65.931283905967447</v>
      </c>
      <c r="M265" s="270">
        <v>255</v>
      </c>
      <c r="N265" s="270">
        <v>415</v>
      </c>
      <c r="O265" s="270">
        <v>235</v>
      </c>
      <c r="P265" s="270">
        <v>160</v>
      </c>
      <c r="Q265" s="270">
        <v>25</v>
      </c>
      <c r="R265" s="270" t="s">
        <v>1676</v>
      </c>
      <c r="S265" s="270">
        <v>10</v>
      </c>
      <c r="T265" s="270" t="s">
        <v>1676</v>
      </c>
      <c r="U265" s="270">
        <v>2.616883116883117</v>
      </c>
      <c r="V265" s="270">
        <v>3</v>
      </c>
      <c r="W265" s="270">
        <v>50</v>
      </c>
      <c r="X265" s="270">
        <v>60.084608460846084</v>
      </c>
      <c r="Y265" s="270">
        <v>0</v>
      </c>
      <c r="Z265" s="270">
        <v>45</v>
      </c>
      <c r="AA265" s="270">
        <v>145</v>
      </c>
      <c r="AB265" s="270">
        <v>295</v>
      </c>
      <c r="AC265" s="270">
        <v>420</v>
      </c>
      <c r="AD265" s="270">
        <v>200</v>
      </c>
      <c r="AE265" s="270" t="s">
        <v>1676</v>
      </c>
      <c r="AF265" s="270">
        <v>65</v>
      </c>
      <c r="AG265" s="270">
        <v>0</v>
      </c>
      <c r="AH265" s="270">
        <v>0</v>
      </c>
      <c r="AI265" s="270">
        <v>0</v>
      </c>
      <c r="AJ265" s="270" t="s">
        <v>1676</v>
      </c>
      <c r="AK265" s="270" t="s">
        <v>1676</v>
      </c>
      <c r="AL265" s="270">
        <v>105</v>
      </c>
      <c r="AM265" s="270">
        <v>0</v>
      </c>
      <c r="AN265" s="270">
        <v>20</v>
      </c>
      <c r="AO265" s="270">
        <v>0</v>
      </c>
      <c r="AP265" s="270">
        <v>0</v>
      </c>
      <c r="AQ265" s="270" t="s">
        <v>1676</v>
      </c>
      <c r="AR265" s="270">
        <v>0</v>
      </c>
      <c r="AS265" s="270">
        <v>0</v>
      </c>
      <c r="AT265" s="270">
        <v>0</v>
      </c>
      <c r="AU265" s="270">
        <v>0</v>
      </c>
      <c r="AV265" s="270">
        <v>10</v>
      </c>
      <c r="AW265" s="270">
        <v>135</v>
      </c>
      <c r="AX265" s="270">
        <v>0</v>
      </c>
      <c r="AY265" s="270">
        <v>0</v>
      </c>
      <c r="AZ265" s="270">
        <v>755</v>
      </c>
      <c r="BA265" s="270" t="s">
        <v>1676</v>
      </c>
      <c r="BB265" s="270">
        <v>15</v>
      </c>
      <c r="BC265" s="270" t="s">
        <v>1676</v>
      </c>
      <c r="BD265" s="270">
        <v>15</v>
      </c>
      <c r="BE265" s="270" t="s">
        <v>1676</v>
      </c>
      <c r="BF265" s="270">
        <v>0</v>
      </c>
      <c r="BG265" s="270" t="s">
        <v>1676</v>
      </c>
      <c r="BH265" s="270">
        <v>60</v>
      </c>
      <c r="BI265" s="270">
        <v>0</v>
      </c>
      <c r="BJ265" s="270">
        <v>0</v>
      </c>
      <c r="BK265" s="270">
        <v>0</v>
      </c>
      <c r="BL265" s="270">
        <v>0</v>
      </c>
      <c r="BM265" s="270">
        <v>120</v>
      </c>
      <c r="BN265" s="270" t="s">
        <v>1676</v>
      </c>
      <c r="BO265" s="270">
        <v>840</v>
      </c>
      <c r="BP265" s="270" t="s">
        <v>1676</v>
      </c>
      <c r="BQ265" s="270">
        <v>0</v>
      </c>
      <c r="BR265" s="270">
        <v>0</v>
      </c>
      <c r="BS265" s="270" t="s">
        <v>1676</v>
      </c>
      <c r="BT265" s="270">
        <v>30</v>
      </c>
      <c r="BU265" s="270">
        <v>20</v>
      </c>
      <c r="BV265" s="270"/>
      <c r="BW265" s="270" t="s">
        <v>1676</v>
      </c>
      <c r="BX265" s="270">
        <v>0</v>
      </c>
      <c r="BY265" s="270" t="s">
        <v>1676</v>
      </c>
      <c r="BZ265" s="270">
        <v>0</v>
      </c>
      <c r="CA265" s="270">
        <v>0</v>
      </c>
      <c r="CB265" s="270">
        <v>0</v>
      </c>
      <c r="CC265" s="270">
        <v>0</v>
      </c>
      <c r="CD265" s="270">
        <v>20</v>
      </c>
      <c r="CE265" s="270">
        <v>0</v>
      </c>
      <c r="CF265" s="270">
        <v>0</v>
      </c>
      <c r="CG265" s="270">
        <v>1090</v>
      </c>
      <c r="CH265" s="270">
        <v>0</v>
      </c>
      <c r="CI265" s="270">
        <v>50</v>
      </c>
      <c r="CJ265" s="270">
        <v>0</v>
      </c>
      <c r="CK265" s="270">
        <v>955</v>
      </c>
      <c r="CL265" s="270">
        <v>0</v>
      </c>
      <c r="CM265" s="270">
        <v>0</v>
      </c>
      <c r="CN265" s="270" t="s">
        <v>1676</v>
      </c>
      <c r="CO265" s="270">
        <v>0</v>
      </c>
      <c r="CP265" s="270">
        <v>0</v>
      </c>
      <c r="CQ265" s="270">
        <v>0</v>
      </c>
      <c r="CR265" s="270">
        <v>0</v>
      </c>
      <c r="CS265" s="270">
        <v>0</v>
      </c>
      <c r="CT265" s="270">
        <v>0</v>
      </c>
      <c r="CU265" s="270">
        <v>0</v>
      </c>
      <c r="CV265" s="270">
        <v>0</v>
      </c>
      <c r="CW265" s="270">
        <v>0</v>
      </c>
      <c r="CX265" s="270">
        <v>0</v>
      </c>
      <c r="CY265" s="270">
        <v>0</v>
      </c>
      <c r="CZ265" s="270">
        <v>0</v>
      </c>
      <c r="DA265" s="270" t="s">
        <v>1676</v>
      </c>
      <c r="DB265" s="270">
        <v>0</v>
      </c>
      <c r="DC265" s="270">
        <v>0</v>
      </c>
      <c r="DD265" s="270">
        <v>105</v>
      </c>
      <c r="DE265" s="270">
        <v>0</v>
      </c>
      <c r="DF265" s="270">
        <v>0</v>
      </c>
      <c r="DG265" s="270">
        <v>0</v>
      </c>
      <c r="DH265" s="270">
        <v>0</v>
      </c>
      <c r="DI265" s="270">
        <v>0</v>
      </c>
      <c r="DJ265" s="270">
        <v>0</v>
      </c>
      <c r="DK265" s="270">
        <v>0</v>
      </c>
      <c r="DL265" s="270">
        <v>0</v>
      </c>
      <c r="DM265" s="270">
        <v>0</v>
      </c>
      <c r="DN265" s="270">
        <v>0</v>
      </c>
      <c r="DO265" s="270">
        <v>0</v>
      </c>
      <c r="DP265" s="270">
        <v>0</v>
      </c>
      <c r="DQ265" s="270"/>
      <c r="DR265" s="270">
        <v>0</v>
      </c>
      <c r="DS265" s="270">
        <v>0</v>
      </c>
      <c r="DT265" s="270">
        <v>0</v>
      </c>
      <c r="DU265" s="270">
        <v>0</v>
      </c>
      <c r="DV265" s="270">
        <v>0</v>
      </c>
      <c r="DW265" s="270">
        <v>0</v>
      </c>
      <c r="DX265" s="270">
        <v>0</v>
      </c>
      <c r="DY265" s="270">
        <v>0</v>
      </c>
      <c r="DZ265" s="270">
        <v>0</v>
      </c>
      <c r="EA265" s="270">
        <v>0</v>
      </c>
      <c r="EB265" s="270">
        <v>0</v>
      </c>
      <c r="EC265" s="270">
        <v>0</v>
      </c>
      <c r="ED265" s="270">
        <v>0</v>
      </c>
      <c r="EE265" s="270">
        <v>0</v>
      </c>
      <c r="EF265" s="270">
        <v>0</v>
      </c>
      <c r="EG265" s="270">
        <v>0</v>
      </c>
      <c r="EH265" s="270">
        <v>0</v>
      </c>
      <c r="EI265" s="270">
        <v>0</v>
      </c>
      <c r="EJ265" s="270">
        <v>0</v>
      </c>
      <c r="EK265" s="270">
        <v>0</v>
      </c>
      <c r="EL265" s="270">
        <v>0</v>
      </c>
      <c r="EM265" s="270">
        <v>0</v>
      </c>
      <c r="EN265" s="270">
        <v>0</v>
      </c>
      <c r="EO265" s="270">
        <v>0</v>
      </c>
      <c r="EP265" s="270">
        <v>0</v>
      </c>
      <c r="EQ265" s="270">
        <v>0</v>
      </c>
      <c r="ER265" s="270">
        <v>0</v>
      </c>
      <c r="ES265" s="270">
        <v>0</v>
      </c>
      <c r="ET265" s="270">
        <v>0</v>
      </c>
      <c r="EU265" s="270">
        <v>0</v>
      </c>
      <c r="EV265" s="270">
        <v>0</v>
      </c>
      <c r="EW265" s="270">
        <v>0</v>
      </c>
      <c r="EX265" s="270">
        <v>0</v>
      </c>
      <c r="EY265" s="270">
        <v>0</v>
      </c>
      <c r="EZ265" s="270">
        <v>0</v>
      </c>
      <c r="FA265" s="270">
        <v>0</v>
      </c>
      <c r="FB265" s="270">
        <v>0</v>
      </c>
      <c r="FC265" s="270">
        <v>0</v>
      </c>
      <c r="FD265" s="270">
        <v>0</v>
      </c>
      <c r="FE265" s="270">
        <v>0</v>
      </c>
      <c r="FF265" s="270">
        <v>0</v>
      </c>
      <c r="FG265" s="270">
        <v>0</v>
      </c>
      <c r="FH265" s="270">
        <v>0</v>
      </c>
      <c r="FI265" s="270">
        <v>0</v>
      </c>
      <c r="FJ265" s="270">
        <v>0</v>
      </c>
      <c r="FK265" s="270">
        <v>0</v>
      </c>
      <c r="FL265" s="351">
        <v>1095</v>
      </c>
      <c r="FM265" s="323">
        <v>0</v>
      </c>
      <c r="FN265" s="324">
        <v>1105</v>
      </c>
      <c r="FO265" s="270"/>
      <c r="FP265" s="89"/>
      <c r="FQ265" s="270"/>
      <c r="FR265" s="319"/>
      <c r="FS265" s="319"/>
      <c r="FT265" s="319"/>
      <c r="FU265" s="319"/>
      <c r="FV265" s="319"/>
      <c r="FW265" s="319"/>
      <c r="FX265" s="319"/>
      <c r="FY265" s="319"/>
      <c r="FZ265" s="319"/>
      <c r="GA265" s="319"/>
      <c r="GB265" s="319"/>
      <c r="GC265" s="319"/>
      <c r="GD265" s="319"/>
      <c r="GE265" s="319"/>
      <c r="GF265" s="319"/>
      <c r="GG265" s="319"/>
      <c r="GH265" s="319"/>
      <c r="GI265" s="319"/>
      <c r="GJ265" s="319"/>
      <c r="GK265" s="319"/>
      <c r="GL265" s="319"/>
      <c r="GM265" s="319"/>
      <c r="GN265" s="319"/>
      <c r="GO265" s="319"/>
      <c r="GP265" s="319"/>
      <c r="GQ265" s="319"/>
      <c r="GR265" s="319"/>
      <c r="GS265" s="319"/>
      <c r="GT265" s="319"/>
      <c r="GU265" s="319"/>
      <c r="GV265" s="319"/>
      <c r="GW265" s="319"/>
      <c r="GX265" s="319"/>
      <c r="GY265" s="319"/>
      <c r="GZ265" s="319"/>
      <c r="HA265" s="319"/>
      <c r="HB265" s="319"/>
      <c r="HC265" s="319"/>
      <c r="HD265" s="319"/>
      <c r="HE265" s="319"/>
      <c r="HF265" s="319"/>
      <c r="HG265" s="319"/>
      <c r="HH265" s="319"/>
      <c r="HI265" s="319"/>
      <c r="HJ265" s="319"/>
      <c r="HK265" s="319"/>
      <c r="HL265" s="319"/>
      <c r="HM265" s="319"/>
      <c r="HN265" s="319"/>
      <c r="HO265" s="319"/>
      <c r="HP265" s="319"/>
      <c r="HQ265" s="319"/>
      <c r="HR265" s="319"/>
      <c r="HS265" s="319"/>
      <c r="HT265" s="319"/>
      <c r="HU265" s="319"/>
      <c r="HV265" s="319"/>
      <c r="HW265" s="319"/>
      <c r="HX265" s="319"/>
      <c r="HY265" s="319"/>
      <c r="HZ265" s="319"/>
      <c r="IA265" s="319"/>
      <c r="IB265" s="319"/>
      <c r="IC265" s="319"/>
      <c r="ID265" s="319"/>
      <c r="IE265" s="319"/>
      <c r="IF265" s="319"/>
      <c r="IG265" s="318"/>
    </row>
    <row r="266" spans="1:241" ht="12.75" customHeight="1" x14ac:dyDescent="0.2">
      <c r="A266" s="370" t="s">
        <v>562</v>
      </c>
      <c r="B266" s="270">
        <v>505</v>
      </c>
      <c r="C266" s="270">
        <v>505</v>
      </c>
      <c r="D266" s="270">
        <v>190</v>
      </c>
      <c r="E266" s="270">
        <v>315</v>
      </c>
      <c r="F266" s="270">
        <v>0</v>
      </c>
      <c r="G266" s="270">
        <v>0</v>
      </c>
      <c r="H266" s="270">
        <v>505</v>
      </c>
      <c r="I266" s="270">
        <v>15</v>
      </c>
      <c r="J266" s="270">
        <v>490</v>
      </c>
      <c r="K266" s="270">
        <v>25</v>
      </c>
      <c r="L266" s="270">
        <v>144.06958250497019</v>
      </c>
      <c r="M266" s="270">
        <v>125</v>
      </c>
      <c r="N266" s="270">
        <v>105</v>
      </c>
      <c r="O266" s="270">
        <v>75</v>
      </c>
      <c r="P266" s="270">
        <v>75</v>
      </c>
      <c r="Q266" s="270">
        <v>45</v>
      </c>
      <c r="R266" s="270">
        <v>45</v>
      </c>
      <c r="S266" s="270">
        <v>10</v>
      </c>
      <c r="T266" s="270">
        <v>20</v>
      </c>
      <c r="U266" s="270">
        <v>1.7333333333333334</v>
      </c>
      <c r="V266" s="270">
        <v>1</v>
      </c>
      <c r="W266" s="270">
        <v>69</v>
      </c>
      <c r="X266" s="270">
        <v>64.371257485029943</v>
      </c>
      <c r="Y266" s="270">
        <v>0</v>
      </c>
      <c r="Z266" s="270" t="s">
        <v>1676</v>
      </c>
      <c r="AA266" s="270">
        <v>45</v>
      </c>
      <c r="AB266" s="270">
        <v>105</v>
      </c>
      <c r="AC266" s="270">
        <v>220</v>
      </c>
      <c r="AD266" s="270">
        <v>115</v>
      </c>
      <c r="AE266" s="270" t="s">
        <v>1676</v>
      </c>
      <c r="AF266" s="270">
        <v>100</v>
      </c>
      <c r="AG266" s="270">
        <v>0</v>
      </c>
      <c r="AH266" s="270">
        <v>60</v>
      </c>
      <c r="AI266" s="270" t="s">
        <v>1676</v>
      </c>
      <c r="AJ266" s="270">
        <v>0</v>
      </c>
      <c r="AK266" s="270">
        <v>0</v>
      </c>
      <c r="AL266" s="270">
        <v>0</v>
      </c>
      <c r="AM266" s="270">
        <v>0</v>
      </c>
      <c r="AN266" s="270">
        <v>0</v>
      </c>
      <c r="AO266" s="270">
        <v>0</v>
      </c>
      <c r="AP266" s="270">
        <v>0</v>
      </c>
      <c r="AQ266" s="270">
        <v>0</v>
      </c>
      <c r="AR266" s="270">
        <v>0</v>
      </c>
      <c r="AS266" s="270">
        <v>0</v>
      </c>
      <c r="AT266" s="270" t="s">
        <v>1676</v>
      </c>
      <c r="AU266" s="270">
        <v>0</v>
      </c>
      <c r="AV266" s="270" t="s">
        <v>1676</v>
      </c>
      <c r="AW266" s="270">
        <v>10</v>
      </c>
      <c r="AX266" s="270">
        <v>0</v>
      </c>
      <c r="AY266" s="270">
        <v>230</v>
      </c>
      <c r="AZ266" s="270">
        <v>60</v>
      </c>
      <c r="BA266" s="270">
        <v>40</v>
      </c>
      <c r="BB266" s="270" t="s">
        <v>1676</v>
      </c>
      <c r="BC266" s="270">
        <v>0</v>
      </c>
      <c r="BD266" s="270" t="s">
        <v>1676</v>
      </c>
      <c r="BE266" s="270">
        <v>0</v>
      </c>
      <c r="BF266" s="270">
        <v>0</v>
      </c>
      <c r="BG266" s="270">
        <v>0</v>
      </c>
      <c r="BH266" s="270">
        <v>10</v>
      </c>
      <c r="BI266" s="270">
        <v>60</v>
      </c>
      <c r="BJ266" s="270">
        <v>0</v>
      </c>
      <c r="BK266" s="270">
        <v>0</v>
      </c>
      <c r="BL266" s="270">
        <v>0</v>
      </c>
      <c r="BM266" s="270">
        <v>0</v>
      </c>
      <c r="BN266" s="270">
        <v>0</v>
      </c>
      <c r="BO266" s="270">
        <v>420</v>
      </c>
      <c r="BP266" s="270" t="s">
        <v>1676</v>
      </c>
      <c r="BQ266" s="270">
        <v>0</v>
      </c>
      <c r="BR266" s="270">
        <v>0</v>
      </c>
      <c r="BS266" s="270" t="s">
        <v>1676</v>
      </c>
      <c r="BT266" s="270" t="s">
        <v>1676</v>
      </c>
      <c r="BU266" s="270" t="s">
        <v>1676</v>
      </c>
      <c r="BV266" s="270"/>
      <c r="BW266" s="270" t="s">
        <v>1676</v>
      </c>
      <c r="BX266" s="270">
        <v>0</v>
      </c>
      <c r="BY266" s="270">
        <v>0</v>
      </c>
      <c r="BZ266" s="270">
        <v>0</v>
      </c>
      <c r="CA266" s="270">
        <v>0</v>
      </c>
      <c r="CB266" s="270">
        <v>0</v>
      </c>
      <c r="CC266" s="270">
        <v>0</v>
      </c>
      <c r="CD266" s="270" t="s">
        <v>1676</v>
      </c>
      <c r="CE266" s="270" t="s">
        <v>1676</v>
      </c>
      <c r="CF266" s="270">
        <v>0</v>
      </c>
      <c r="CG266" s="270">
        <v>500</v>
      </c>
      <c r="CH266" s="270">
        <v>0</v>
      </c>
      <c r="CI266" s="270">
        <v>0</v>
      </c>
      <c r="CJ266" s="270">
        <v>0</v>
      </c>
      <c r="CK266" s="270">
        <v>35</v>
      </c>
      <c r="CL266" s="270">
        <v>0</v>
      </c>
      <c r="CM266" s="270">
        <v>60</v>
      </c>
      <c r="CN266" s="270">
        <v>0</v>
      </c>
      <c r="CO266" s="270">
        <v>0</v>
      </c>
      <c r="CP266" s="270">
        <v>0</v>
      </c>
      <c r="CQ266" s="270">
        <v>0</v>
      </c>
      <c r="CR266" s="270">
        <v>0</v>
      </c>
      <c r="CS266" s="270">
        <v>0</v>
      </c>
      <c r="CT266" s="270">
        <v>0</v>
      </c>
      <c r="CU266" s="270">
        <v>0</v>
      </c>
      <c r="CV266" s="270">
        <v>0</v>
      </c>
      <c r="CW266" s="270">
        <v>0</v>
      </c>
      <c r="CX266" s="270">
        <v>0</v>
      </c>
      <c r="CY266" s="270">
        <v>0</v>
      </c>
      <c r="CZ266" s="270">
        <v>0</v>
      </c>
      <c r="DA266" s="270">
        <v>405</v>
      </c>
      <c r="DB266" s="270">
        <v>0</v>
      </c>
      <c r="DC266" s="270">
        <v>0</v>
      </c>
      <c r="DD266" s="270">
        <v>0</v>
      </c>
      <c r="DE266" s="270">
        <v>0</v>
      </c>
      <c r="DF266" s="270">
        <v>0</v>
      </c>
      <c r="DG266" s="270">
        <v>0</v>
      </c>
      <c r="DH266" s="270">
        <v>0</v>
      </c>
      <c r="DI266" s="270">
        <v>0</v>
      </c>
      <c r="DJ266" s="270">
        <v>0</v>
      </c>
      <c r="DK266" s="270">
        <v>0</v>
      </c>
      <c r="DL266" s="270">
        <v>0</v>
      </c>
      <c r="DM266" s="270">
        <v>0</v>
      </c>
      <c r="DN266" s="270">
        <v>0</v>
      </c>
      <c r="DO266" s="270">
        <v>0</v>
      </c>
      <c r="DP266" s="270">
        <v>0</v>
      </c>
      <c r="DQ266" s="270"/>
      <c r="DR266" s="270">
        <v>0</v>
      </c>
      <c r="DS266" s="270">
        <v>0</v>
      </c>
      <c r="DT266" s="270">
        <v>0</v>
      </c>
      <c r="DU266" s="270">
        <v>0</v>
      </c>
      <c r="DV266" s="270">
        <v>0</v>
      </c>
      <c r="DW266" s="270">
        <v>0</v>
      </c>
      <c r="DX266" s="270">
        <v>0</v>
      </c>
      <c r="DY266" s="270">
        <v>0</v>
      </c>
      <c r="DZ266" s="270">
        <v>0</v>
      </c>
      <c r="EA266" s="270">
        <v>0</v>
      </c>
      <c r="EB266" s="270">
        <v>0</v>
      </c>
      <c r="EC266" s="270">
        <v>0</v>
      </c>
      <c r="ED266" s="270">
        <v>0</v>
      </c>
      <c r="EE266" s="270">
        <v>0</v>
      </c>
      <c r="EF266" s="270">
        <v>0</v>
      </c>
      <c r="EG266" s="270">
        <v>0</v>
      </c>
      <c r="EH266" s="270">
        <v>0</v>
      </c>
      <c r="EI266" s="270">
        <v>0</v>
      </c>
      <c r="EJ266" s="270">
        <v>0</v>
      </c>
      <c r="EK266" s="270" t="s">
        <v>1676</v>
      </c>
      <c r="EL266" s="270">
        <v>0</v>
      </c>
      <c r="EM266" s="270">
        <v>0</v>
      </c>
      <c r="EN266" s="270">
        <v>0</v>
      </c>
      <c r="EO266" s="270">
        <v>0</v>
      </c>
      <c r="EP266" s="270">
        <v>0</v>
      </c>
      <c r="EQ266" s="270">
        <v>0</v>
      </c>
      <c r="ER266" s="270">
        <v>0</v>
      </c>
      <c r="ES266" s="270">
        <v>0</v>
      </c>
      <c r="ET266" s="270">
        <v>0</v>
      </c>
      <c r="EU266" s="270">
        <v>0</v>
      </c>
      <c r="EV266" s="270">
        <v>0</v>
      </c>
      <c r="EW266" s="270">
        <v>0</v>
      </c>
      <c r="EX266" s="270">
        <v>0</v>
      </c>
      <c r="EY266" s="270">
        <v>0</v>
      </c>
      <c r="EZ266" s="270">
        <v>0</v>
      </c>
      <c r="FA266" s="270">
        <v>0</v>
      </c>
      <c r="FB266" s="270">
        <v>0</v>
      </c>
      <c r="FC266" s="270">
        <v>0</v>
      </c>
      <c r="FD266" s="270">
        <v>0</v>
      </c>
      <c r="FE266" s="270">
        <v>0</v>
      </c>
      <c r="FF266" s="270">
        <v>0</v>
      </c>
      <c r="FG266" s="270">
        <v>0</v>
      </c>
      <c r="FH266" s="270">
        <v>0</v>
      </c>
      <c r="FI266" s="270">
        <v>0</v>
      </c>
      <c r="FJ266" s="270">
        <v>0</v>
      </c>
      <c r="FK266" s="270">
        <v>0</v>
      </c>
      <c r="FL266" s="351">
        <v>500</v>
      </c>
      <c r="FM266" s="323">
        <v>0</v>
      </c>
      <c r="FN266" s="324">
        <v>505</v>
      </c>
      <c r="FO266" s="270"/>
      <c r="FP266" s="89"/>
      <c r="FQ266" s="270"/>
      <c r="FR266" s="319"/>
      <c r="FS266" s="319"/>
      <c r="FT266" s="319"/>
      <c r="FU266" s="319"/>
      <c r="FV266" s="319"/>
      <c r="FW266" s="319"/>
      <c r="FX266" s="319"/>
      <c r="FY266" s="319"/>
      <c r="FZ266" s="319"/>
      <c r="GA266" s="319"/>
      <c r="GB266" s="319"/>
      <c r="GC266" s="319"/>
      <c r="GD266" s="319"/>
      <c r="GE266" s="319"/>
      <c r="GF266" s="319"/>
      <c r="GG266" s="319"/>
      <c r="GH266" s="319"/>
      <c r="GI266" s="319"/>
      <c r="GJ266" s="319"/>
      <c r="GK266" s="319"/>
      <c r="GL266" s="319"/>
      <c r="GM266" s="319"/>
      <c r="GN266" s="319"/>
      <c r="GO266" s="319"/>
      <c r="GP266" s="319"/>
      <c r="GQ266" s="319"/>
      <c r="GR266" s="319"/>
      <c r="GS266" s="319"/>
      <c r="GT266" s="319"/>
      <c r="GU266" s="319"/>
      <c r="GV266" s="319"/>
      <c r="GW266" s="319"/>
      <c r="GX266" s="319"/>
      <c r="GY266" s="319"/>
      <c r="GZ266" s="319"/>
      <c r="HA266" s="319"/>
      <c r="HB266" s="319"/>
      <c r="HC266" s="319"/>
      <c r="HD266" s="319"/>
      <c r="HE266" s="319"/>
      <c r="HF266" s="319"/>
      <c r="HG266" s="319"/>
      <c r="HH266" s="319"/>
      <c r="HI266" s="319"/>
      <c r="HJ266" s="319"/>
      <c r="HK266" s="319"/>
      <c r="HL266" s="319"/>
      <c r="HM266" s="319"/>
      <c r="HN266" s="319"/>
      <c r="HO266" s="319"/>
      <c r="HP266" s="319"/>
      <c r="HQ266" s="319"/>
      <c r="HR266" s="319"/>
      <c r="HS266" s="319"/>
      <c r="HT266" s="319"/>
      <c r="HU266" s="319"/>
      <c r="HV266" s="319"/>
      <c r="HW266" s="319"/>
      <c r="HX266" s="319"/>
      <c r="HY266" s="319"/>
      <c r="HZ266" s="319"/>
      <c r="IA266" s="319"/>
      <c r="IB266" s="319"/>
      <c r="IC266" s="319"/>
      <c r="ID266" s="319"/>
      <c r="IE266" s="319"/>
      <c r="IF266" s="319"/>
      <c r="IG266" s="318"/>
    </row>
    <row r="267" spans="1:241" ht="12.75" customHeight="1" x14ac:dyDescent="0.2">
      <c r="A267" s="370" t="s">
        <v>284</v>
      </c>
      <c r="B267" s="270">
        <v>2985</v>
      </c>
      <c r="C267" s="270">
        <v>2985</v>
      </c>
      <c r="D267" s="270">
        <v>1300</v>
      </c>
      <c r="E267" s="270">
        <v>1680</v>
      </c>
      <c r="F267" s="270">
        <v>0</v>
      </c>
      <c r="G267" s="270">
        <v>0</v>
      </c>
      <c r="H267" s="270">
        <v>2985</v>
      </c>
      <c r="I267" s="270">
        <v>430</v>
      </c>
      <c r="J267" s="270">
        <v>2555</v>
      </c>
      <c r="K267" s="270">
        <v>1040</v>
      </c>
      <c r="L267" s="270">
        <v>80.068410462776654</v>
      </c>
      <c r="M267" s="270">
        <v>495</v>
      </c>
      <c r="N267" s="270">
        <v>980</v>
      </c>
      <c r="O267" s="270">
        <v>810</v>
      </c>
      <c r="P267" s="270">
        <v>570</v>
      </c>
      <c r="Q267" s="270">
        <v>65</v>
      </c>
      <c r="R267" s="270">
        <v>25</v>
      </c>
      <c r="S267" s="270">
        <v>25</v>
      </c>
      <c r="T267" s="270">
        <v>20</v>
      </c>
      <c r="U267" s="270">
        <v>2.4252336448598131</v>
      </c>
      <c r="V267" s="270">
        <v>3</v>
      </c>
      <c r="W267" s="270">
        <v>61</v>
      </c>
      <c r="X267" s="270">
        <v>69.308749580958761</v>
      </c>
      <c r="Y267" s="270">
        <v>0</v>
      </c>
      <c r="Z267" s="270">
        <v>45</v>
      </c>
      <c r="AA267" s="270">
        <v>135</v>
      </c>
      <c r="AB267" s="270">
        <v>465</v>
      </c>
      <c r="AC267" s="270">
        <v>1085</v>
      </c>
      <c r="AD267" s="270">
        <v>1185</v>
      </c>
      <c r="AE267" s="270">
        <v>65</v>
      </c>
      <c r="AF267" s="270">
        <v>180</v>
      </c>
      <c r="AG267" s="270">
        <v>0</v>
      </c>
      <c r="AH267" s="270">
        <v>1675</v>
      </c>
      <c r="AI267" s="270">
        <v>0</v>
      </c>
      <c r="AJ267" s="270">
        <v>0</v>
      </c>
      <c r="AK267" s="270">
        <v>0</v>
      </c>
      <c r="AL267" s="270">
        <v>0</v>
      </c>
      <c r="AM267" s="270" t="s">
        <v>1676</v>
      </c>
      <c r="AN267" s="270">
        <v>0</v>
      </c>
      <c r="AO267" s="270">
        <v>0</v>
      </c>
      <c r="AP267" s="270">
        <v>0</v>
      </c>
      <c r="AQ267" s="270" t="s">
        <v>1676</v>
      </c>
      <c r="AR267" s="270" t="s">
        <v>1676</v>
      </c>
      <c r="AS267" s="270">
        <v>0</v>
      </c>
      <c r="AT267" s="270">
        <v>0</v>
      </c>
      <c r="AU267" s="270">
        <v>0</v>
      </c>
      <c r="AV267" s="270" t="s">
        <v>1676</v>
      </c>
      <c r="AW267" s="270">
        <v>195</v>
      </c>
      <c r="AX267" s="270">
        <v>0</v>
      </c>
      <c r="AY267" s="270">
        <v>70</v>
      </c>
      <c r="AZ267" s="270">
        <v>795</v>
      </c>
      <c r="BA267" s="270" t="s">
        <v>1676</v>
      </c>
      <c r="BB267" s="270">
        <v>50</v>
      </c>
      <c r="BC267" s="270" t="s">
        <v>1676</v>
      </c>
      <c r="BD267" s="270" t="s">
        <v>1676</v>
      </c>
      <c r="BE267" s="270">
        <v>0</v>
      </c>
      <c r="BF267" s="270">
        <v>0</v>
      </c>
      <c r="BG267" s="270">
        <v>0</v>
      </c>
      <c r="BH267" s="270">
        <v>80</v>
      </c>
      <c r="BI267" s="270">
        <v>1700</v>
      </c>
      <c r="BJ267" s="270">
        <v>0</v>
      </c>
      <c r="BK267" s="270">
        <v>0</v>
      </c>
      <c r="BL267" s="270">
        <v>0</v>
      </c>
      <c r="BM267" s="270">
        <v>110</v>
      </c>
      <c r="BN267" s="270" t="s">
        <v>1676</v>
      </c>
      <c r="BO267" s="270">
        <v>1070</v>
      </c>
      <c r="BP267" s="270" t="s">
        <v>1676</v>
      </c>
      <c r="BQ267" s="270">
        <v>0</v>
      </c>
      <c r="BR267" s="270">
        <v>0</v>
      </c>
      <c r="BS267" s="270">
        <v>0</v>
      </c>
      <c r="BT267" s="270">
        <v>0</v>
      </c>
      <c r="BU267" s="270" t="s">
        <v>1676</v>
      </c>
      <c r="BV267" s="270"/>
      <c r="BW267" s="270" t="s">
        <v>1676</v>
      </c>
      <c r="BX267" s="270">
        <v>0</v>
      </c>
      <c r="BY267" s="270">
        <v>0</v>
      </c>
      <c r="BZ267" s="270">
        <v>0</v>
      </c>
      <c r="CA267" s="270">
        <v>0</v>
      </c>
      <c r="CB267" s="270">
        <v>0</v>
      </c>
      <c r="CC267" s="270">
        <v>0</v>
      </c>
      <c r="CD267" s="270">
        <v>20</v>
      </c>
      <c r="CE267" s="270" t="s">
        <v>1676</v>
      </c>
      <c r="CF267" s="270">
        <v>0</v>
      </c>
      <c r="CG267" s="270">
        <v>2960</v>
      </c>
      <c r="CH267" s="270">
        <v>0</v>
      </c>
      <c r="CI267" s="270">
        <v>110</v>
      </c>
      <c r="CJ267" s="270">
        <v>0</v>
      </c>
      <c r="CK267" s="270">
        <v>1135</v>
      </c>
      <c r="CL267" s="270">
        <v>0</v>
      </c>
      <c r="CM267" s="270">
        <v>1700</v>
      </c>
      <c r="CN267" s="270">
        <v>0</v>
      </c>
      <c r="CO267" s="270">
        <v>0</v>
      </c>
      <c r="CP267" s="270">
        <v>0</v>
      </c>
      <c r="CQ267" s="270">
        <v>0</v>
      </c>
      <c r="CR267" s="270">
        <v>0</v>
      </c>
      <c r="CS267" s="270">
        <v>0</v>
      </c>
      <c r="CT267" s="270">
        <v>0</v>
      </c>
      <c r="CU267" s="270">
        <v>0</v>
      </c>
      <c r="CV267" s="270">
        <v>0</v>
      </c>
      <c r="CW267" s="270">
        <v>0</v>
      </c>
      <c r="CX267" s="270">
        <v>0</v>
      </c>
      <c r="CY267" s="270">
        <v>0</v>
      </c>
      <c r="CZ267" s="270">
        <v>0</v>
      </c>
      <c r="DA267" s="270">
        <v>30</v>
      </c>
      <c r="DB267" s="270">
        <v>0</v>
      </c>
      <c r="DC267" s="270">
        <v>0</v>
      </c>
      <c r="DD267" s="270">
        <v>0</v>
      </c>
      <c r="DE267" s="270">
        <v>0</v>
      </c>
      <c r="DF267" s="270">
        <v>0</v>
      </c>
      <c r="DG267" s="270">
        <v>0</v>
      </c>
      <c r="DH267" s="270">
        <v>0</v>
      </c>
      <c r="DI267" s="270">
        <v>0</v>
      </c>
      <c r="DJ267" s="270">
        <v>0</v>
      </c>
      <c r="DK267" s="270">
        <v>0</v>
      </c>
      <c r="DL267" s="270">
        <v>0</v>
      </c>
      <c r="DM267" s="270">
        <v>0</v>
      </c>
      <c r="DN267" s="270">
        <v>0</v>
      </c>
      <c r="DO267" s="270">
        <v>0</v>
      </c>
      <c r="DP267" s="270">
        <v>0</v>
      </c>
      <c r="DQ267" s="270"/>
      <c r="DR267" s="270">
        <v>0</v>
      </c>
      <c r="DS267" s="270">
        <v>0</v>
      </c>
      <c r="DT267" s="270">
        <v>0</v>
      </c>
      <c r="DU267" s="270">
        <v>0</v>
      </c>
      <c r="DV267" s="270">
        <v>0</v>
      </c>
      <c r="DW267" s="270">
        <v>0</v>
      </c>
      <c r="DX267" s="270">
        <v>0</v>
      </c>
      <c r="DY267" s="270">
        <v>0</v>
      </c>
      <c r="DZ267" s="270">
        <v>0</v>
      </c>
      <c r="EA267" s="270">
        <v>0</v>
      </c>
      <c r="EB267" s="270">
        <v>0</v>
      </c>
      <c r="EC267" s="270">
        <v>0</v>
      </c>
      <c r="ED267" s="270">
        <v>0</v>
      </c>
      <c r="EE267" s="270">
        <v>0</v>
      </c>
      <c r="EF267" s="270">
        <v>0</v>
      </c>
      <c r="EG267" s="270">
        <v>0</v>
      </c>
      <c r="EH267" s="270">
        <v>0</v>
      </c>
      <c r="EI267" s="270">
        <v>0</v>
      </c>
      <c r="EJ267" s="270">
        <v>0</v>
      </c>
      <c r="EK267" s="270">
        <v>0</v>
      </c>
      <c r="EL267" s="270">
        <v>0</v>
      </c>
      <c r="EM267" s="270">
        <v>0</v>
      </c>
      <c r="EN267" s="270">
        <v>0</v>
      </c>
      <c r="EO267" s="270">
        <v>0</v>
      </c>
      <c r="EP267" s="270">
        <v>0</v>
      </c>
      <c r="EQ267" s="270">
        <v>0</v>
      </c>
      <c r="ER267" s="270">
        <v>0</v>
      </c>
      <c r="ES267" s="270">
        <v>0</v>
      </c>
      <c r="ET267" s="270">
        <v>0</v>
      </c>
      <c r="EU267" s="270">
        <v>0</v>
      </c>
      <c r="EV267" s="270">
        <v>0</v>
      </c>
      <c r="EW267" s="270">
        <v>0</v>
      </c>
      <c r="EX267" s="270">
        <v>0</v>
      </c>
      <c r="EY267" s="270">
        <v>0</v>
      </c>
      <c r="EZ267" s="270">
        <v>0</v>
      </c>
      <c r="FA267" s="270">
        <v>0</v>
      </c>
      <c r="FB267" s="270">
        <v>0</v>
      </c>
      <c r="FC267" s="270">
        <v>0</v>
      </c>
      <c r="FD267" s="270">
        <v>0</v>
      </c>
      <c r="FE267" s="270">
        <v>0</v>
      </c>
      <c r="FF267" s="270">
        <v>0</v>
      </c>
      <c r="FG267" s="270">
        <v>0</v>
      </c>
      <c r="FH267" s="270">
        <v>0</v>
      </c>
      <c r="FI267" s="270">
        <v>0</v>
      </c>
      <c r="FJ267" s="270">
        <v>0</v>
      </c>
      <c r="FK267" s="270">
        <v>0</v>
      </c>
      <c r="FL267" s="351">
        <v>2935</v>
      </c>
      <c r="FM267" s="323">
        <v>0</v>
      </c>
      <c r="FN267" s="324">
        <v>2980</v>
      </c>
      <c r="FO267" s="270"/>
      <c r="FP267" s="89"/>
      <c r="FQ267" s="270"/>
      <c r="FR267" s="319"/>
      <c r="FS267" s="319"/>
      <c r="FT267" s="319"/>
      <c r="FU267" s="319"/>
      <c r="FV267" s="319"/>
      <c r="FW267" s="319"/>
      <c r="FX267" s="319"/>
      <c r="FY267" s="319"/>
      <c r="FZ267" s="319"/>
      <c r="GA267" s="319"/>
      <c r="GB267" s="319"/>
      <c r="GC267" s="319"/>
      <c r="GD267" s="319"/>
      <c r="GE267" s="319"/>
      <c r="GF267" s="319"/>
      <c r="GG267" s="319"/>
      <c r="GH267" s="319"/>
      <c r="GI267" s="319"/>
      <c r="GJ267" s="319"/>
      <c r="GK267" s="319"/>
      <c r="GL267" s="319"/>
      <c r="GM267" s="319"/>
      <c r="GN267" s="319"/>
      <c r="GO267" s="319"/>
      <c r="GP267" s="319"/>
      <c r="GQ267" s="319"/>
      <c r="GR267" s="319"/>
      <c r="GS267" s="319"/>
      <c r="GT267" s="319"/>
      <c r="GU267" s="319"/>
      <c r="GV267" s="319"/>
      <c r="GW267" s="319"/>
      <c r="GX267" s="319"/>
      <c r="GY267" s="319"/>
      <c r="GZ267" s="319"/>
      <c r="HA267" s="319"/>
      <c r="HB267" s="319"/>
      <c r="HC267" s="319"/>
      <c r="HD267" s="319"/>
      <c r="HE267" s="319"/>
      <c r="HF267" s="319"/>
      <c r="HG267" s="319"/>
      <c r="HH267" s="319"/>
      <c r="HI267" s="319"/>
      <c r="HJ267" s="319"/>
      <c r="HK267" s="319"/>
      <c r="HL267" s="319"/>
      <c r="HM267" s="319"/>
      <c r="HN267" s="319"/>
      <c r="HO267" s="319"/>
      <c r="HP267" s="319"/>
      <c r="HQ267" s="319"/>
      <c r="HR267" s="319"/>
      <c r="HS267" s="319"/>
      <c r="HT267" s="319"/>
      <c r="HU267" s="319"/>
      <c r="HV267" s="319"/>
      <c r="HW267" s="319"/>
      <c r="HX267" s="319"/>
      <c r="HY267" s="319"/>
      <c r="HZ267" s="319"/>
      <c r="IA267" s="319"/>
      <c r="IB267" s="319"/>
      <c r="IC267" s="319"/>
      <c r="ID267" s="319"/>
      <c r="IE267" s="319"/>
      <c r="IF267" s="319"/>
      <c r="IG267" s="318"/>
    </row>
    <row r="268" spans="1:241" ht="12.75" customHeight="1" x14ac:dyDescent="0.2">
      <c r="A268" s="370" t="s">
        <v>578</v>
      </c>
      <c r="B268" s="270">
        <v>850</v>
      </c>
      <c r="C268" s="270">
        <v>850</v>
      </c>
      <c r="D268" s="270">
        <v>375</v>
      </c>
      <c r="E268" s="270">
        <v>475</v>
      </c>
      <c r="F268" s="270">
        <v>0</v>
      </c>
      <c r="G268" s="270">
        <v>0</v>
      </c>
      <c r="H268" s="270">
        <v>850</v>
      </c>
      <c r="I268" s="270">
        <v>480</v>
      </c>
      <c r="J268" s="270">
        <v>370</v>
      </c>
      <c r="K268" s="270">
        <v>1240</v>
      </c>
      <c r="L268" s="270">
        <v>52.209905660377359</v>
      </c>
      <c r="M268" s="270">
        <v>290</v>
      </c>
      <c r="N268" s="270">
        <v>290</v>
      </c>
      <c r="O268" s="270">
        <v>175</v>
      </c>
      <c r="P268" s="270">
        <v>85</v>
      </c>
      <c r="Q268" s="270" t="s">
        <v>1676</v>
      </c>
      <c r="R268" s="270">
        <v>0</v>
      </c>
      <c r="S268" s="270" t="s">
        <v>1676</v>
      </c>
      <c r="T268" s="270" t="s">
        <v>1676</v>
      </c>
      <c r="U268" s="270">
        <v>2.5767634854771786</v>
      </c>
      <c r="V268" s="270">
        <v>3</v>
      </c>
      <c r="W268" s="270">
        <v>42</v>
      </c>
      <c r="X268" s="270">
        <v>62.647058823529413</v>
      </c>
      <c r="Y268" s="270">
        <v>0</v>
      </c>
      <c r="Z268" s="270">
        <v>25</v>
      </c>
      <c r="AA268" s="270">
        <v>70</v>
      </c>
      <c r="AB268" s="270">
        <v>230</v>
      </c>
      <c r="AC268" s="270">
        <v>330</v>
      </c>
      <c r="AD268" s="270">
        <v>190</v>
      </c>
      <c r="AE268" s="270" t="s">
        <v>1676</v>
      </c>
      <c r="AF268" s="270">
        <v>15</v>
      </c>
      <c r="AG268" s="270">
        <v>0</v>
      </c>
      <c r="AH268" s="270">
        <v>0</v>
      </c>
      <c r="AI268" s="270">
        <v>0</v>
      </c>
      <c r="AJ268" s="270">
        <v>0</v>
      </c>
      <c r="AK268" s="270">
        <v>0</v>
      </c>
      <c r="AL268" s="270">
        <v>0</v>
      </c>
      <c r="AM268" s="270">
        <v>0</v>
      </c>
      <c r="AN268" s="270">
        <v>0</v>
      </c>
      <c r="AO268" s="270">
        <v>0</v>
      </c>
      <c r="AP268" s="270">
        <v>0</v>
      </c>
      <c r="AQ268" s="270" t="s">
        <v>1676</v>
      </c>
      <c r="AR268" s="270">
        <v>0</v>
      </c>
      <c r="AS268" s="270">
        <v>0</v>
      </c>
      <c r="AT268" s="270">
        <v>0</v>
      </c>
      <c r="AU268" s="270">
        <v>0</v>
      </c>
      <c r="AV268" s="270" t="s">
        <v>1676</v>
      </c>
      <c r="AW268" s="270">
        <v>65</v>
      </c>
      <c r="AX268" s="270">
        <v>0</v>
      </c>
      <c r="AY268" s="270">
        <v>0</v>
      </c>
      <c r="AZ268" s="270">
        <v>705</v>
      </c>
      <c r="BA268" s="270">
        <v>40</v>
      </c>
      <c r="BB268" s="270">
        <v>20</v>
      </c>
      <c r="BC268" s="270">
        <v>0</v>
      </c>
      <c r="BD268" s="270" t="s">
        <v>1676</v>
      </c>
      <c r="BE268" s="270" t="s">
        <v>1676</v>
      </c>
      <c r="BF268" s="270">
        <v>0</v>
      </c>
      <c r="BG268" s="270">
        <v>0</v>
      </c>
      <c r="BH268" s="270">
        <v>15</v>
      </c>
      <c r="BI268" s="270">
        <v>0</v>
      </c>
      <c r="BJ268" s="270">
        <v>0</v>
      </c>
      <c r="BK268" s="270">
        <v>0</v>
      </c>
      <c r="BL268" s="270">
        <v>0</v>
      </c>
      <c r="BM268" s="270" t="s">
        <v>1676</v>
      </c>
      <c r="BN268" s="270">
        <v>0</v>
      </c>
      <c r="BO268" s="270">
        <v>770</v>
      </c>
      <c r="BP268" s="270" t="s">
        <v>1676</v>
      </c>
      <c r="BQ268" s="270">
        <v>0</v>
      </c>
      <c r="BR268" s="270">
        <v>0</v>
      </c>
      <c r="BS268" s="270">
        <v>0</v>
      </c>
      <c r="BT268" s="270">
        <v>0</v>
      </c>
      <c r="BU268" s="270">
        <v>55</v>
      </c>
      <c r="BV268" s="270"/>
      <c r="BW268" s="270" t="s">
        <v>1676</v>
      </c>
      <c r="BX268" s="270">
        <v>0</v>
      </c>
      <c r="BY268" s="270" t="s">
        <v>1676</v>
      </c>
      <c r="BZ268" s="270">
        <v>0</v>
      </c>
      <c r="CA268" s="270">
        <v>0</v>
      </c>
      <c r="CB268" s="270">
        <v>0</v>
      </c>
      <c r="CC268" s="270">
        <v>0</v>
      </c>
      <c r="CD268" s="270">
        <v>30</v>
      </c>
      <c r="CE268" s="270" t="s">
        <v>1676</v>
      </c>
      <c r="CF268" s="270">
        <v>0</v>
      </c>
      <c r="CG268" s="270">
        <v>815</v>
      </c>
      <c r="CH268" s="270">
        <v>0</v>
      </c>
      <c r="CI268" s="270">
        <v>0</v>
      </c>
      <c r="CJ268" s="270">
        <v>0</v>
      </c>
      <c r="CK268" s="270">
        <v>850</v>
      </c>
      <c r="CL268" s="270">
        <v>0</v>
      </c>
      <c r="CM268" s="270">
        <v>0</v>
      </c>
      <c r="CN268" s="270">
        <v>0</v>
      </c>
      <c r="CO268" s="270">
        <v>0</v>
      </c>
      <c r="CP268" s="270">
        <v>0</v>
      </c>
      <c r="CQ268" s="270">
        <v>0</v>
      </c>
      <c r="CR268" s="270">
        <v>0</v>
      </c>
      <c r="CS268" s="270">
        <v>0</v>
      </c>
      <c r="CT268" s="270">
        <v>0</v>
      </c>
      <c r="CU268" s="270">
        <v>0</v>
      </c>
      <c r="CV268" s="270">
        <v>0</v>
      </c>
      <c r="CW268" s="270">
        <v>0</v>
      </c>
      <c r="CX268" s="270">
        <v>0</v>
      </c>
      <c r="CY268" s="270">
        <v>0</v>
      </c>
      <c r="CZ268" s="270">
        <v>0</v>
      </c>
      <c r="DA268" s="270">
        <v>0</v>
      </c>
      <c r="DB268" s="270">
        <v>0</v>
      </c>
      <c r="DC268" s="270">
        <v>0</v>
      </c>
      <c r="DD268" s="270">
        <v>0</v>
      </c>
      <c r="DE268" s="270">
        <v>0</v>
      </c>
      <c r="DF268" s="270">
        <v>0</v>
      </c>
      <c r="DG268" s="270">
        <v>0</v>
      </c>
      <c r="DH268" s="270">
        <v>0</v>
      </c>
      <c r="DI268" s="270">
        <v>0</v>
      </c>
      <c r="DJ268" s="270">
        <v>0</v>
      </c>
      <c r="DK268" s="270">
        <v>0</v>
      </c>
      <c r="DL268" s="270">
        <v>0</v>
      </c>
      <c r="DM268" s="270">
        <v>0</v>
      </c>
      <c r="DN268" s="270">
        <v>0</v>
      </c>
      <c r="DO268" s="270">
        <v>0</v>
      </c>
      <c r="DP268" s="270">
        <v>0</v>
      </c>
      <c r="DQ268" s="270"/>
      <c r="DR268" s="270">
        <v>0</v>
      </c>
      <c r="DS268" s="270">
        <v>0</v>
      </c>
      <c r="DT268" s="270">
        <v>0</v>
      </c>
      <c r="DU268" s="270">
        <v>0</v>
      </c>
      <c r="DV268" s="270">
        <v>0</v>
      </c>
      <c r="DW268" s="270">
        <v>0</v>
      </c>
      <c r="DX268" s="270">
        <v>0</v>
      </c>
      <c r="DY268" s="270">
        <v>0</v>
      </c>
      <c r="DZ268" s="270">
        <v>0</v>
      </c>
      <c r="EA268" s="270">
        <v>0</v>
      </c>
      <c r="EB268" s="270">
        <v>0</v>
      </c>
      <c r="EC268" s="270">
        <v>0</v>
      </c>
      <c r="ED268" s="270">
        <v>0</v>
      </c>
      <c r="EE268" s="270">
        <v>0</v>
      </c>
      <c r="EF268" s="270">
        <v>0</v>
      </c>
      <c r="EG268" s="270">
        <v>0</v>
      </c>
      <c r="EH268" s="270">
        <v>0</v>
      </c>
      <c r="EI268" s="270">
        <v>0</v>
      </c>
      <c r="EJ268" s="270">
        <v>0</v>
      </c>
      <c r="EK268" s="270">
        <v>0</v>
      </c>
      <c r="EL268" s="270">
        <v>0</v>
      </c>
      <c r="EM268" s="270">
        <v>0</v>
      </c>
      <c r="EN268" s="270">
        <v>0</v>
      </c>
      <c r="EO268" s="270">
        <v>0</v>
      </c>
      <c r="EP268" s="270">
        <v>0</v>
      </c>
      <c r="EQ268" s="270">
        <v>0</v>
      </c>
      <c r="ER268" s="270">
        <v>0</v>
      </c>
      <c r="ES268" s="270">
        <v>0</v>
      </c>
      <c r="ET268" s="270">
        <v>0</v>
      </c>
      <c r="EU268" s="270">
        <v>0</v>
      </c>
      <c r="EV268" s="270">
        <v>0</v>
      </c>
      <c r="EW268" s="270">
        <v>0</v>
      </c>
      <c r="EX268" s="270">
        <v>0</v>
      </c>
      <c r="EY268" s="270">
        <v>0</v>
      </c>
      <c r="EZ268" s="270">
        <v>0</v>
      </c>
      <c r="FA268" s="270">
        <v>0</v>
      </c>
      <c r="FB268" s="270">
        <v>0</v>
      </c>
      <c r="FC268" s="270">
        <v>0</v>
      </c>
      <c r="FD268" s="270">
        <v>0</v>
      </c>
      <c r="FE268" s="270">
        <v>0</v>
      </c>
      <c r="FF268" s="270">
        <v>0</v>
      </c>
      <c r="FG268" s="270">
        <v>0</v>
      </c>
      <c r="FH268" s="270">
        <v>0</v>
      </c>
      <c r="FI268" s="270">
        <v>0</v>
      </c>
      <c r="FJ268" s="270">
        <v>0</v>
      </c>
      <c r="FK268" s="270">
        <v>0</v>
      </c>
      <c r="FL268" s="351">
        <v>830</v>
      </c>
      <c r="FM268" s="323">
        <v>0</v>
      </c>
      <c r="FN268" s="324">
        <v>850</v>
      </c>
      <c r="FO268" s="270"/>
      <c r="FP268" s="89"/>
      <c r="FQ268" s="270"/>
      <c r="FR268" s="319"/>
      <c r="FS268" s="319"/>
      <c r="FT268" s="319"/>
      <c r="FU268" s="319"/>
      <c r="FV268" s="319"/>
      <c r="FW268" s="319"/>
      <c r="FX268" s="319"/>
      <c r="FY268" s="319"/>
      <c r="FZ268" s="319"/>
      <c r="GA268" s="319"/>
      <c r="GB268" s="319"/>
      <c r="GC268" s="319"/>
      <c r="GD268" s="319"/>
      <c r="GE268" s="319"/>
      <c r="GF268" s="319"/>
      <c r="GG268" s="319"/>
      <c r="GH268" s="319"/>
      <c r="GI268" s="319"/>
      <c r="GJ268" s="319"/>
      <c r="GK268" s="319"/>
      <c r="GL268" s="319"/>
      <c r="GM268" s="319"/>
      <c r="GN268" s="319"/>
      <c r="GO268" s="319"/>
      <c r="GP268" s="319"/>
      <c r="GQ268" s="319"/>
      <c r="GR268" s="319"/>
      <c r="GS268" s="319"/>
      <c r="GT268" s="319"/>
      <c r="GU268" s="319"/>
      <c r="GV268" s="319"/>
      <c r="GW268" s="319"/>
      <c r="GX268" s="319"/>
      <c r="GY268" s="319"/>
      <c r="GZ268" s="319"/>
      <c r="HA268" s="319"/>
      <c r="HB268" s="319"/>
      <c r="HC268" s="319"/>
      <c r="HD268" s="319"/>
      <c r="HE268" s="319"/>
      <c r="HF268" s="319"/>
      <c r="HG268" s="319"/>
      <c r="HH268" s="319"/>
      <c r="HI268" s="319"/>
      <c r="HJ268" s="319"/>
      <c r="HK268" s="319"/>
      <c r="HL268" s="319"/>
      <c r="HM268" s="319"/>
      <c r="HN268" s="319"/>
      <c r="HO268" s="319"/>
      <c r="HP268" s="319"/>
      <c r="HQ268" s="319"/>
      <c r="HR268" s="319"/>
      <c r="HS268" s="319"/>
      <c r="HT268" s="319"/>
      <c r="HU268" s="319"/>
      <c r="HV268" s="319"/>
      <c r="HW268" s="319"/>
      <c r="HX268" s="319"/>
      <c r="HY268" s="319"/>
      <c r="HZ268" s="319"/>
      <c r="IA268" s="319"/>
      <c r="IB268" s="319"/>
      <c r="IC268" s="319"/>
      <c r="ID268" s="319"/>
      <c r="IE268" s="319"/>
      <c r="IF268" s="319"/>
      <c r="IG268" s="318"/>
    </row>
    <row r="269" spans="1:241" ht="12.75" customHeight="1" x14ac:dyDescent="0.2">
      <c r="A269" s="370" t="s">
        <v>1589</v>
      </c>
      <c r="B269" s="270">
        <v>35</v>
      </c>
      <c r="C269" s="270">
        <v>35</v>
      </c>
      <c r="D269" s="270" t="s">
        <v>1676</v>
      </c>
      <c r="E269" s="270">
        <v>25</v>
      </c>
      <c r="F269" s="270">
        <v>0</v>
      </c>
      <c r="G269" s="270">
        <v>35</v>
      </c>
      <c r="H269" s="270">
        <v>0</v>
      </c>
      <c r="I269" s="270">
        <v>0</v>
      </c>
      <c r="J269" s="270">
        <v>35</v>
      </c>
      <c r="K269" s="270">
        <v>0</v>
      </c>
      <c r="L269" s="270"/>
      <c r="M269" s="270">
        <v>0</v>
      </c>
      <c r="N269" s="270">
        <v>0</v>
      </c>
      <c r="O269" s="270">
        <v>0</v>
      </c>
      <c r="P269" s="270">
        <v>0</v>
      </c>
      <c r="Q269" s="270">
        <v>0</v>
      </c>
      <c r="R269" s="270">
        <v>0</v>
      </c>
      <c r="S269" s="270">
        <v>0</v>
      </c>
      <c r="T269" s="270">
        <v>0</v>
      </c>
      <c r="X269" s="270">
        <v>65.852941176470594</v>
      </c>
      <c r="Y269" s="270">
        <v>0</v>
      </c>
      <c r="Z269" s="270">
        <v>0</v>
      </c>
      <c r="AA269" s="270" t="s">
        <v>1676</v>
      </c>
      <c r="AB269" s="270">
        <v>10</v>
      </c>
      <c r="AC269" s="270">
        <v>15</v>
      </c>
      <c r="AD269" s="270">
        <v>10</v>
      </c>
      <c r="AE269" s="270">
        <v>0</v>
      </c>
      <c r="AF269" s="270">
        <v>0</v>
      </c>
      <c r="AG269" s="270">
        <v>0</v>
      </c>
      <c r="AH269" s="270">
        <v>0</v>
      </c>
      <c r="AI269" s="270">
        <v>0</v>
      </c>
      <c r="AJ269" s="270">
        <v>0</v>
      </c>
      <c r="AK269" s="270">
        <v>0</v>
      </c>
      <c r="AL269" s="270">
        <v>0</v>
      </c>
      <c r="AM269" s="270">
        <v>0</v>
      </c>
      <c r="AN269" s="270">
        <v>0</v>
      </c>
      <c r="AO269" s="270">
        <v>0</v>
      </c>
      <c r="AP269" s="270">
        <v>0</v>
      </c>
      <c r="AQ269" s="270">
        <v>0</v>
      </c>
      <c r="AR269" s="270">
        <v>0</v>
      </c>
      <c r="AS269" s="270">
        <v>0</v>
      </c>
      <c r="AT269" s="270">
        <v>0</v>
      </c>
      <c r="AU269" s="270">
        <v>0</v>
      </c>
      <c r="AV269" s="270">
        <v>0</v>
      </c>
      <c r="AW269" s="270" t="s">
        <v>1676</v>
      </c>
      <c r="AX269" s="270">
        <v>0</v>
      </c>
      <c r="AY269" s="270">
        <v>0</v>
      </c>
      <c r="AZ269" s="270">
        <v>30</v>
      </c>
      <c r="BA269" s="270">
        <v>0</v>
      </c>
      <c r="BB269" s="270">
        <v>0</v>
      </c>
      <c r="BC269" s="270">
        <v>0</v>
      </c>
      <c r="BD269" s="270">
        <v>0</v>
      </c>
      <c r="BE269" s="270">
        <v>0</v>
      </c>
      <c r="BF269" s="270">
        <v>0</v>
      </c>
      <c r="BG269" s="270">
        <v>0</v>
      </c>
      <c r="BH269" s="270">
        <v>0</v>
      </c>
      <c r="BI269" s="270">
        <v>0</v>
      </c>
      <c r="BJ269" s="270">
        <v>0</v>
      </c>
      <c r="BK269" s="270">
        <v>0</v>
      </c>
      <c r="BL269" s="270">
        <v>0</v>
      </c>
      <c r="BM269" s="270">
        <v>0</v>
      </c>
      <c r="BN269" s="270">
        <v>0</v>
      </c>
      <c r="BO269" s="270">
        <v>30</v>
      </c>
      <c r="BP269" s="270">
        <v>0</v>
      </c>
      <c r="BQ269" s="270">
        <v>0</v>
      </c>
      <c r="BR269" s="270">
        <v>0</v>
      </c>
      <c r="BS269" s="270" t="s">
        <v>1676</v>
      </c>
      <c r="BT269" s="270" t="s">
        <v>1676</v>
      </c>
      <c r="BU269" s="270">
        <v>0</v>
      </c>
      <c r="BV269" s="270"/>
      <c r="BW269" s="270">
        <v>0</v>
      </c>
      <c r="BX269" s="270">
        <v>0</v>
      </c>
      <c r="BY269" s="270">
        <v>0</v>
      </c>
      <c r="BZ269" s="270">
        <v>0</v>
      </c>
      <c r="CA269" s="270">
        <v>0</v>
      </c>
      <c r="CB269" s="270">
        <v>0</v>
      </c>
      <c r="CC269" s="270">
        <v>0</v>
      </c>
      <c r="CD269" s="270">
        <v>0</v>
      </c>
      <c r="CE269" s="270">
        <v>0</v>
      </c>
      <c r="CF269" s="270">
        <v>0</v>
      </c>
      <c r="CG269" s="270">
        <v>35</v>
      </c>
      <c r="CH269" s="270">
        <v>0</v>
      </c>
      <c r="CI269" s="270">
        <v>0</v>
      </c>
      <c r="CJ269" s="270">
        <v>0</v>
      </c>
      <c r="CK269" s="270">
        <v>35</v>
      </c>
      <c r="CL269" s="270">
        <v>0</v>
      </c>
      <c r="CM269" s="270">
        <v>0</v>
      </c>
      <c r="CN269" s="270">
        <v>0</v>
      </c>
      <c r="CO269" s="270">
        <v>0</v>
      </c>
      <c r="CP269" s="270">
        <v>0</v>
      </c>
      <c r="CQ269" s="270">
        <v>0</v>
      </c>
      <c r="CR269" s="270">
        <v>0</v>
      </c>
      <c r="CS269" s="270">
        <v>0</v>
      </c>
      <c r="CT269" s="270">
        <v>0</v>
      </c>
      <c r="CU269" s="270">
        <v>0</v>
      </c>
      <c r="CV269" s="270">
        <v>0</v>
      </c>
      <c r="CW269" s="270">
        <v>0</v>
      </c>
      <c r="CX269" s="270">
        <v>0</v>
      </c>
      <c r="CY269" s="270">
        <v>0</v>
      </c>
      <c r="CZ269" s="270">
        <v>0</v>
      </c>
      <c r="DA269" s="270">
        <v>0</v>
      </c>
      <c r="DB269" s="270">
        <v>0</v>
      </c>
      <c r="DC269" s="270">
        <v>0</v>
      </c>
      <c r="DD269" s="270">
        <v>0</v>
      </c>
      <c r="DE269" s="270">
        <v>0</v>
      </c>
      <c r="DF269" s="270">
        <v>0</v>
      </c>
      <c r="DG269" s="270">
        <v>0</v>
      </c>
      <c r="DH269" s="270">
        <v>0</v>
      </c>
      <c r="DI269" s="270">
        <v>0</v>
      </c>
      <c r="DJ269" s="270">
        <v>0</v>
      </c>
      <c r="DK269" s="270">
        <v>0</v>
      </c>
      <c r="DL269" s="270">
        <v>0</v>
      </c>
      <c r="DM269" s="270">
        <v>0</v>
      </c>
      <c r="DN269" s="270">
        <v>0</v>
      </c>
      <c r="DO269" s="270">
        <v>0</v>
      </c>
      <c r="DP269" s="270">
        <v>0</v>
      </c>
      <c r="DQ269" s="270"/>
      <c r="DR269" s="270">
        <v>0</v>
      </c>
      <c r="DS269" s="270">
        <v>0</v>
      </c>
      <c r="DT269" s="270">
        <v>0</v>
      </c>
      <c r="DU269" s="270">
        <v>0</v>
      </c>
      <c r="DV269" s="270">
        <v>0</v>
      </c>
      <c r="DW269" s="270">
        <v>0</v>
      </c>
      <c r="DX269" s="270">
        <v>0</v>
      </c>
      <c r="DY269" s="270">
        <v>0</v>
      </c>
      <c r="DZ269" s="270">
        <v>0</v>
      </c>
      <c r="EA269" s="270">
        <v>0</v>
      </c>
      <c r="EB269" s="270">
        <v>0</v>
      </c>
      <c r="EC269" s="270">
        <v>0</v>
      </c>
      <c r="ED269" s="270">
        <v>0</v>
      </c>
      <c r="EE269" s="270">
        <v>0</v>
      </c>
      <c r="EF269" s="270">
        <v>0</v>
      </c>
      <c r="EG269" s="270">
        <v>0</v>
      </c>
      <c r="EH269" s="270">
        <v>0</v>
      </c>
      <c r="EI269" s="270">
        <v>0</v>
      </c>
      <c r="EJ269" s="270">
        <v>0</v>
      </c>
      <c r="EK269" s="270">
        <v>0</v>
      </c>
      <c r="EL269" s="270">
        <v>0</v>
      </c>
      <c r="EM269" s="270">
        <v>0</v>
      </c>
      <c r="EN269" s="270">
        <v>0</v>
      </c>
      <c r="EO269" s="270">
        <v>0</v>
      </c>
      <c r="EP269" s="270">
        <v>0</v>
      </c>
      <c r="EQ269" s="270">
        <v>0</v>
      </c>
      <c r="ER269" s="270">
        <v>0</v>
      </c>
      <c r="ES269" s="270">
        <v>0</v>
      </c>
      <c r="ET269" s="270">
        <v>0</v>
      </c>
      <c r="EU269" s="270">
        <v>0</v>
      </c>
      <c r="EV269" s="270">
        <v>0</v>
      </c>
      <c r="EW269" s="270">
        <v>0</v>
      </c>
      <c r="EX269" s="270">
        <v>0</v>
      </c>
      <c r="EY269" s="270">
        <v>0</v>
      </c>
      <c r="EZ269" s="270">
        <v>0</v>
      </c>
      <c r="FA269" s="270">
        <v>0</v>
      </c>
      <c r="FB269" s="270">
        <v>0</v>
      </c>
      <c r="FC269" s="270">
        <v>0</v>
      </c>
      <c r="FD269" s="270">
        <v>0</v>
      </c>
      <c r="FE269" s="270">
        <v>0</v>
      </c>
      <c r="FF269" s="270">
        <v>0</v>
      </c>
      <c r="FG269" s="270">
        <v>0</v>
      </c>
      <c r="FH269" s="270">
        <v>0</v>
      </c>
      <c r="FI269" s="270">
        <v>0</v>
      </c>
      <c r="FJ269" s="270">
        <v>0</v>
      </c>
      <c r="FK269" s="270">
        <v>0</v>
      </c>
      <c r="FL269" s="351">
        <v>35</v>
      </c>
      <c r="FM269" s="323">
        <v>0</v>
      </c>
      <c r="FN269" s="324">
        <v>0</v>
      </c>
      <c r="FO269" s="270"/>
      <c r="FP269" s="89"/>
      <c r="FQ269" s="270"/>
      <c r="FR269" s="319"/>
      <c r="FS269" s="319"/>
      <c r="FT269" s="319"/>
      <c r="FU269" s="319"/>
      <c r="FV269" s="319"/>
      <c r="FW269" s="319"/>
      <c r="FX269" s="319"/>
      <c r="FY269" s="319"/>
      <c r="FZ269" s="319"/>
      <c r="GA269" s="319"/>
      <c r="GB269" s="319"/>
      <c r="GC269" s="319"/>
      <c r="GD269" s="319"/>
      <c r="GE269" s="319"/>
      <c r="GF269" s="319"/>
      <c r="GG269" s="319"/>
      <c r="GH269" s="319"/>
      <c r="GI269" s="319"/>
      <c r="GJ269" s="319"/>
      <c r="GK269" s="319"/>
      <c r="GL269" s="319"/>
      <c r="GM269" s="319"/>
      <c r="GN269" s="319"/>
      <c r="GO269" s="319"/>
      <c r="GP269" s="319"/>
      <c r="GQ269" s="319"/>
      <c r="GR269" s="319"/>
      <c r="GS269" s="319"/>
      <c r="GT269" s="319"/>
      <c r="GU269" s="319"/>
      <c r="GV269" s="319"/>
      <c r="GW269" s="319"/>
      <c r="GX269" s="319"/>
      <c r="GY269" s="319"/>
      <c r="GZ269" s="319"/>
      <c r="HA269" s="319"/>
      <c r="HB269" s="319"/>
      <c r="HC269" s="319"/>
      <c r="HD269" s="319"/>
      <c r="HE269" s="319"/>
      <c r="HF269" s="319"/>
      <c r="HG269" s="319"/>
      <c r="HH269" s="319"/>
      <c r="HI269" s="319"/>
      <c r="HJ269" s="319"/>
      <c r="HK269" s="319"/>
      <c r="HL269" s="319"/>
      <c r="HM269" s="319"/>
      <c r="HN269" s="319"/>
      <c r="HO269" s="319"/>
      <c r="HP269" s="319"/>
      <c r="HQ269" s="319"/>
      <c r="HR269" s="319"/>
      <c r="HS269" s="319"/>
      <c r="HT269" s="319"/>
      <c r="HU269" s="319"/>
      <c r="HV269" s="319"/>
      <c r="HW269" s="319"/>
      <c r="HX269" s="319"/>
      <c r="HY269" s="319"/>
      <c r="HZ269" s="319"/>
      <c r="IA269" s="319"/>
      <c r="IB269" s="319"/>
      <c r="IC269" s="319"/>
      <c r="ID269" s="319"/>
      <c r="IE269" s="319"/>
      <c r="IF269" s="319"/>
      <c r="IG269" s="318"/>
    </row>
    <row r="270" spans="1:241" ht="12.75" customHeight="1" x14ac:dyDescent="0.2">
      <c r="A270" s="370" t="s">
        <v>558</v>
      </c>
      <c r="B270" s="270">
        <v>170</v>
      </c>
      <c r="C270" s="270">
        <v>170</v>
      </c>
      <c r="D270" s="270">
        <v>70</v>
      </c>
      <c r="E270" s="270">
        <v>100</v>
      </c>
      <c r="F270" s="270">
        <v>0</v>
      </c>
      <c r="G270" s="270">
        <v>0</v>
      </c>
      <c r="H270" s="270">
        <v>170</v>
      </c>
      <c r="I270" s="270">
        <v>125</v>
      </c>
      <c r="J270" s="270">
        <v>45</v>
      </c>
      <c r="K270" s="270">
        <v>460</v>
      </c>
      <c r="L270" s="270">
        <v>75.611764705882351</v>
      </c>
      <c r="M270" s="270">
        <v>10</v>
      </c>
      <c r="N270" s="270">
        <v>55</v>
      </c>
      <c r="O270" s="270">
        <v>70</v>
      </c>
      <c r="P270" s="270">
        <v>30</v>
      </c>
      <c r="Q270" s="270" t="s">
        <v>1676</v>
      </c>
      <c r="R270" s="270" t="s">
        <v>1676</v>
      </c>
      <c r="S270" s="270">
        <v>0</v>
      </c>
      <c r="T270" s="270">
        <v>0</v>
      </c>
      <c r="U270" s="270">
        <v>3.6377952755905514</v>
      </c>
      <c r="V270" s="270">
        <v>4</v>
      </c>
      <c r="W270" s="270">
        <v>70</v>
      </c>
      <c r="X270" s="270">
        <v>59.952941176470588</v>
      </c>
      <c r="Y270" s="270">
        <v>0</v>
      </c>
      <c r="Z270" s="270">
        <v>10</v>
      </c>
      <c r="AA270" s="270">
        <v>20</v>
      </c>
      <c r="AB270" s="270">
        <v>35</v>
      </c>
      <c r="AC270" s="270">
        <v>70</v>
      </c>
      <c r="AD270" s="270">
        <v>30</v>
      </c>
      <c r="AE270" s="270" t="s">
        <v>1676</v>
      </c>
      <c r="AF270" s="270">
        <v>0</v>
      </c>
      <c r="AG270" s="270">
        <v>0</v>
      </c>
      <c r="AH270" s="270">
        <v>0</v>
      </c>
      <c r="AI270" s="270">
        <v>0</v>
      </c>
      <c r="AJ270" s="270">
        <v>0</v>
      </c>
      <c r="AK270" s="270">
        <v>0</v>
      </c>
      <c r="AL270" s="270">
        <v>0</v>
      </c>
      <c r="AM270" s="270">
        <v>0</v>
      </c>
      <c r="AN270" s="270">
        <v>0</v>
      </c>
      <c r="AO270" s="270">
        <v>0</v>
      </c>
      <c r="AP270" s="270">
        <v>0</v>
      </c>
      <c r="AQ270" s="270">
        <v>0</v>
      </c>
      <c r="AR270" s="270">
        <v>0</v>
      </c>
      <c r="AS270" s="270">
        <v>0</v>
      </c>
      <c r="AT270" s="270">
        <v>0</v>
      </c>
      <c r="AU270" s="270">
        <v>0</v>
      </c>
      <c r="AV270" s="270">
        <v>0</v>
      </c>
      <c r="AW270" s="270">
        <v>0</v>
      </c>
      <c r="AX270" s="270">
        <v>0</v>
      </c>
      <c r="AY270" s="270">
        <v>0</v>
      </c>
      <c r="AZ270" s="270">
        <v>170</v>
      </c>
      <c r="BA270" s="270">
        <v>0</v>
      </c>
      <c r="BB270" s="270">
        <v>0</v>
      </c>
      <c r="BC270" s="270">
        <v>0</v>
      </c>
      <c r="BD270" s="270">
        <v>0</v>
      </c>
      <c r="BE270" s="270">
        <v>0</v>
      </c>
      <c r="BF270" s="270">
        <v>0</v>
      </c>
      <c r="BG270" s="270">
        <v>0</v>
      </c>
      <c r="BH270" s="270">
        <v>0</v>
      </c>
      <c r="BI270" s="270">
        <v>0</v>
      </c>
      <c r="BJ270" s="270">
        <v>0</v>
      </c>
      <c r="BK270" s="270">
        <v>0</v>
      </c>
      <c r="BL270" s="270">
        <v>0</v>
      </c>
      <c r="BM270" s="270">
        <v>0</v>
      </c>
      <c r="BN270" s="270">
        <v>0</v>
      </c>
      <c r="BO270" s="270">
        <v>165</v>
      </c>
      <c r="BP270" s="270">
        <v>0</v>
      </c>
      <c r="BQ270" s="270">
        <v>0</v>
      </c>
      <c r="BR270" s="270">
        <v>0</v>
      </c>
      <c r="BS270" s="270">
        <v>0</v>
      </c>
      <c r="BT270" s="270">
        <v>0</v>
      </c>
      <c r="BU270" s="270" t="s">
        <v>1676</v>
      </c>
      <c r="BV270" s="270"/>
      <c r="BW270" s="270">
        <v>0</v>
      </c>
      <c r="BX270" s="270">
        <v>0</v>
      </c>
      <c r="BY270" s="270">
        <v>0</v>
      </c>
      <c r="BZ270" s="270">
        <v>0</v>
      </c>
      <c r="CA270" s="270">
        <v>0</v>
      </c>
      <c r="CB270" s="270">
        <v>0</v>
      </c>
      <c r="CC270" s="270">
        <v>0</v>
      </c>
      <c r="CD270" s="270">
        <v>0</v>
      </c>
      <c r="CE270" s="270">
        <v>0</v>
      </c>
      <c r="CF270" s="270">
        <v>0</v>
      </c>
      <c r="CG270" s="270">
        <v>170</v>
      </c>
      <c r="CH270" s="270">
        <v>0</v>
      </c>
      <c r="CI270" s="270">
        <v>0</v>
      </c>
      <c r="CJ270" s="270">
        <v>0</v>
      </c>
      <c r="CK270" s="270">
        <v>170</v>
      </c>
      <c r="CL270" s="270">
        <v>0</v>
      </c>
      <c r="CM270" s="270">
        <v>0</v>
      </c>
      <c r="CN270" s="270">
        <v>0</v>
      </c>
      <c r="CO270" s="270">
        <v>0</v>
      </c>
      <c r="CP270" s="270">
        <v>0</v>
      </c>
      <c r="CQ270" s="270">
        <v>0</v>
      </c>
      <c r="CR270" s="270">
        <v>0</v>
      </c>
      <c r="CS270" s="270">
        <v>0</v>
      </c>
      <c r="CT270" s="270">
        <v>0</v>
      </c>
      <c r="CU270" s="270">
        <v>0</v>
      </c>
      <c r="CV270" s="270">
        <v>0</v>
      </c>
      <c r="CW270" s="270">
        <v>0</v>
      </c>
      <c r="CX270" s="270">
        <v>0</v>
      </c>
      <c r="CY270" s="270">
        <v>0</v>
      </c>
      <c r="CZ270" s="270">
        <v>0</v>
      </c>
      <c r="DA270" s="270">
        <v>0</v>
      </c>
      <c r="DB270" s="270">
        <v>0</v>
      </c>
      <c r="DC270" s="270">
        <v>0</v>
      </c>
      <c r="DD270" s="270">
        <v>0</v>
      </c>
      <c r="DE270" s="270">
        <v>0</v>
      </c>
      <c r="DF270" s="270">
        <v>0</v>
      </c>
      <c r="DG270" s="270">
        <v>0</v>
      </c>
      <c r="DH270" s="270">
        <v>0</v>
      </c>
      <c r="DI270" s="270">
        <v>0</v>
      </c>
      <c r="DJ270" s="270">
        <v>0</v>
      </c>
      <c r="DK270" s="270">
        <v>0</v>
      </c>
      <c r="DL270" s="270">
        <v>0</v>
      </c>
      <c r="DM270" s="270">
        <v>0</v>
      </c>
      <c r="DN270" s="270">
        <v>0</v>
      </c>
      <c r="DO270" s="270">
        <v>0</v>
      </c>
      <c r="DP270" s="270">
        <v>0</v>
      </c>
      <c r="DQ270" s="270"/>
      <c r="DR270" s="270">
        <v>0</v>
      </c>
      <c r="DS270" s="270">
        <v>0</v>
      </c>
      <c r="DT270" s="270">
        <v>0</v>
      </c>
      <c r="DU270" s="270">
        <v>0</v>
      </c>
      <c r="DV270" s="270">
        <v>0</v>
      </c>
      <c r="DW270" s="270">
        <v>0</v>
      </c>
      <c r="DX270" s="270">
        <v>0</v>
      </c>
      <c r="DY270" s="270">
        <v>0</v>
      </c>
      <c r="DZ270" s="270">
        <v>0</v>
      </c>
      <c r="EA270" s="270">
        <v>0</v>
      </c>
      <c r="EB270" s="270">
        <v>0</v>
      </c>
      <c r="EC270" s="270">
        <v>0</v>
      </c>
      <c r="ED270" s="270">
        <v>0</v>
      </c>
      <c r="EE270" s="270">
        <v>0</v>
      </c>
      <c r="EF270" s="270">
        <v>0</v>
      </c>
      <c r="EG270" s="270">
        <v>0</v>
      </c>
      <c r="EH270" s="270">
        <v>0</v>
      </c>
      <c r="EI270" s="270">
        <v>0</v>
      </c>
      <c r="EJ270" s="270">
        <v>0</v>
      </c>
      <c r="EK270" s="270">
        <v>0</v>
      </c>
      <c r="EL270" s="270">
        <v>0</v>
      </c>
      <c r="EM270" s="270">
        <v>0</v>
      </c>
      <c r="EN270" s="270">
        <v>0</v>
      </c>
      <c r="EO270" s="270">
        <v>0</v>
      </c>
      <c r="EP270" s="270">
        <v>0</v>
      </c>
      <c r="EQ270" s="270">
        <v>0</v>
      </c>
      <c r="ER270" s="270">
        <v>0</v>
      </c>
      <c r="ES270" s="270">
        <v>0</v>
      </c>
      <c r="ET270" s="270">
        <v>0</v>
      </c>
      <c r="EU270" s="270">
        <v>0</v>
      </c>
      <c r="EV270" s="270">
        <v>0</v>
      </c>
      <c r="EW270" s="270">
        <v>0</v>
      </c>
      <c r="EX270" s="270">
        <v>0</v>
      </c>
      <c r="EY270" s="270">
        <v>0</v>
      </c>
      <c r="EZ270" s="270">
        <v>0</v>
      </c>
      <c r="FA270" s="270">
        <v>0</v>
      </c>
      <c r="FB270" s="270">
        <v>0</v>
      </c>
      <c r="FC270" s="270">
        <v>0</v>
      </c>
      <c r="FD270" s="270">
        <v>0</v>
      </c>
      <c r="FE270" s="270">
        <v>0</v>
      </c>
      <c r="FF270" s="270">
        <v>0</v>
      </c>
      <c r="FG270" s="270">
        <v>0</v>
      </c>
      <c r="FH270" s="270">
        <v>0</v>
      </c>
      <c r="FI270" s="270">
        <v>0</v>
      </c>
      <c r="FJ270" s="270">
        <v>0</v>
      </c>
      <c r="FK270" s="270">
        <v>0</v>
      </c>
      <c r="FL270" s="351">
        <v>170</v>
      </c>
      <c r="FM270" s="323">
        <v>0</v>
      </c>
      <c r="FN270" s="324">
        <v>170</v>
      </c>
      <c r="FO270" s="270"/>
      <c r="FP270" s="89"/>
      <c r="FQ270" s="270"/>
      <c r="FR270" s="319"/>
      <c r="FS270" s="319"/>
      <c r="FT270" s="319"/>
      <c r="FU270" s="319"/>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319"/>
      <c r="GS270" s="319"/>
      <c r="GT270" s="319"/>
      <c r="GU270" s="319"/>
      <c r="GV270" s="319"/>
      <c r="GW270" s="319"/>
      <c r="GX270" s="319"/>
      <c r="GY270" s="319"/>
      <c r="GZ270" s="319"/>
      <c r="HA270" s="319"/>
      <c r="HB270" s="319"/>
      <c r="HC270" s="319"/>
      <c r="HD270" s="319"/>
      <c r="HE270" s="319"/>
      <c r="HF270" s="319"/>
      <c r="HG270" s="319"/>
      <c r="HH270" s="319"/>
      <c r="HI270" s="319"/>
      <c r="HJ270" s="319"/>
      <c r="HK270" s="319"/>
      <c r="HL270" s="319"/>
      <c r="HM270" s="319"/>
      <c r="HN270" s="319"/>
      <c r="HO270" s="319"/>
      <c r="HP270" s="319"/>
      <c r="HQ270" s="319"/>
      <c r="HR270" s="319"/>
      <c r="HS270" s="319"/>
      <c r="HT270" s="319"/>
      <c r="HU270" s="319"/>
      <c r="HV270" s="319"/>
      <c r="HW270" s="319"/>
      <c r="HX270" s="319"/>
      <c r="HY270" s="319"/>
      <c r="HZ270" s="319"/>
      <c r="IA270" s="319"/>
      <c r="IB270" s="319"/>
      <c r="IC270" s="319"/>
      <c r="ID270" s="319"/>
      <c r="IE270" s="319"/>
      <c r="IF270" s="319"/>
      <c r="IG270" s="318"/>
    </row>
    <row r="271" spans="1:241" ht="12.75" customHeight="1" x14ac:dyDescent="0.2">
      <c r="A271" s="370" t="s">
        <v>1588</v>
      </c>
      <c r="B271" s="270">
        <v>190</v>
      </c>
      <c r="C271" s="270">
        <v>160</v>
      </c>
      <c r="D271" s="270">
        <v>75</v>
      </c>
      <c r="E271" s="270">
        <v>85</v>
      </c>
      <c r="F271" s="270">
        <v>0</v>
      </c>
      <c r="G271" s="270">
        <v>0</v>
      </c>
      <c r="H271" s="270">
        <v>140</v>
      </c>
      <c r="I271" s="270">
        <v>190</v>
      </c>
      <c r="J271" s="270">
        <v>0</v>
      </c>
      <c r="K271" s="270">
        <v>27760</v>
      </c>
      <c r="L271" s="270"/>
      <c r="M271" s="270">
        <v>0</v>
      </c>
      <c r="N271" s="270">
        <v>0</v>
      </c>
      <c r="O271" s="270">
        <v>0</v>
      </c>
      <c r="P271" s="270">
        <v>0</v>
      </c>
      <c r="Q271" s="270">
        <v>0</v>
      </c>
      <c r="R271" s="270">
        <v>0</v>
      </c>
      <c r="S271" s="270">
        <v>0</v>
      </c>
      <c r="T271" s="270">
        <v>0</v>
      </c>
      <c r="U271" s="270">
        <v>0.44736842105263158</v>
      </c>
      <c r="V271" s="270">
        <v>0</v>
      </c>
      <c r="X271" s="270">
        <v>54.640625</v>
      </c>
      <c r="Y271" s="270">
        <v>0</v>
      </c>
      <c r="Z271" s="270" t="s">
        <v>1676</v>
      </c>
      <c r="AA271" s="270">
        <v>45</v>
      </c>
      <c r="AB271" s="270">
        <v>80</v>
      </c>
      <c r="AC271" s="270">
        <v>40</v>
      </c>
      <c r="AD271" s="270">
        <v>20</v>
      </c>
      <c r="AE271" s="270">
        <v>0</v>
      </c>
      <c r="AF271" s="270">
        <v>110</v>
      </c>
      <c r="AG271" s="270">
        <v>0</v>
      </c>
      <c r="AH271" s="270">
        <v>0</v>
      </c>
      <c r="AI271" s="270">
        <v>0</v>
      </c>
      <c r="AJ271" s="270">
        <v>0</v>
      </c>
      <c r="AK271" s="270">
        <v>0</v>
      </c>
      <c r="AL271" s="270">
        <v>0</v>
      </c>
      <c r="AM271" s="270">
        <v>0</v>
      </c>
      <c r="AN271" s="270">
        <v>0</v>
      </c>
      <c r="AO271" s="270">
        <v>0</v>
      </c>
      <c r="AP271" s="270">
        <v>0</v>
      </c>
      <c r="AQ271" s="270" t="s">
        <v>1676</v>
      </c>
      <c r="AR271" s="270">
        <v>0</v>
      </c>
      <c r="AS271" s="270">
        <v>0</v>
      </c>
      <c r="AT271" s="270">
        <v>0</v>
      </c>
      <c r="AU271" s="270">
        <v>0</v>
      </c>
      <c r="AV271" s="270">
        <v>0</v>
      </c>
      <c r="AW271" s="270" t="s">
        <v>1676</v>
      </c>
      <c r="AX271" s="270">
        <v>0</v>
      </c>
      <c r="AY271" s="270">
        <v>60</v>
      </c>
      <c r="AZ271" s="270">
        <v>20</v>
      </c>
      <c r="BA271" s="270" t="s">
        <v>1676</v>
      </c>
      <c r="BB271" s="270">
        <v>0</v>
      </c>
      <c r="BC271" s="270">
        <v>0</v>
      </c>
      <c r="BD271" s="270">
        <v>0</v>
      </c>
      <c r="BE271" s="270">
        <v>0</v>
      </c>
      <c r="BF271" s="270">
        <v>0</v>
      </c>
      <c r="BG271" s="270">
        <v>0</v>
      </c>
      <c r="BH271" s="270" t="s">
        <v>1676</v>
      </c>
      <c r="BI271" s="270">
        <v>0</v>
      </c>
      <c r="BJ271" s="270">
        <v>0</v>
      </c>
      <c r="BK271" s="270">
        <v>0</v>
      </c>
      <c r="BL271" s="270">
        <v>0</v>
      </c>
      <c r="BM271" s="270">
        <v>0</v>
      </c>
      <c r="BN271" s="270">
        <v>0</v>
      </c>
      <c r="BO271" s="270">
        <v>155</v>
      </c>
      <c r="BP271" s="270">
        <v>0</v>
      </c>
      <c r="BQ271" s="270">
        <v>0</v>
      </c>
      <c r="BR271" s="270">
        <v>0</v>
      </c>
      <c r="BS271" s="270">
        <v>0</v>
      </c>
      <c r="BT271" s="270" t="s">
        <v>1676</v>
      </c>
      <c r="BU271" s="270">
        <v>0</v>
      </c>
      <c r="BV271" s="270"/>
      <c r="BW271" s="270">
        <v>0</v>
      </c>
      <c r="BX271" s="270">
        <v>0</v>
      </c>
      <c r="BY271" s="270">
        <v>0</v>
      </c>
      <c r="BZ271" s="270">
        <v>0</v>
      </c>
      <c r="CA271" s="270">
        <v>0</v>
      </c>
      <c r="CB271" s="270">
        <v>0</v>
      </c>
      <c r="CC271" s="270">
        <v>0</v>
      </c>
      <c r="CD271" s="270" t="s">
        <v>1676</v>
      </c>
      <c r="CE271" s="270">
        <v>0</v>
      </c>
      <c r="CF271" s="270">
        <v>0</v>
      </c>
      <c r="CG271" s="270">
        <v>160</v>
      </c>
      <c r="CH271" s="270">
        <v>0</v>
      </c>
      <c r="CI271" s="270">
        <v>0</v>
      </c>
      <c r="CJ271" s="270">
        <v>0</v>
      </c>
      <c r="CK271" s="270">
        <v>65</v>
      </c>
      <c r="CL271" s="270">
        <v>0</v>
      </c>
      <c r="CM271" s="270">
        <v>0</v>
      </c>
      <c r="CN271" s="270">
        <v>0</v>
      </c>
      <c r="CO271" s="270">
        <v>0</v>
      </c>
      <c r="CP271" s="270">
        <v>0</v>
      </c>
      <c r="CQ271" s="270">
        <v>0</v>
      </c>
      <c r="CR271" s="270">
        <v>0</v>
      </c>
      <c r="CS271" s="270">
        <v>0</v>
      </c>
      <c r="CT271" s="270">
        <v>0</v>
      </c>
      <c r="CU271" s="270">
        <v>0</v>
      </c>
      <c r="CV271" s="270">
        <v>55</v>
      </c>
      <c r="CW271" s="270">
        <v>0</v>
      </c>
      <c r="CX271" s="270">
        <v>0</v>
      </c>
      <c r="CY271" s="270">
        <v>0</v>
      </c>
      <c r="CZ271" s="270">
        <v>0</v>
      </c>
      <c r="DA271" s="270">
        <v>70</v>
      </c>
      <c r="DB271" s="270">
        <v>0</v>
      </c>
      <c r="DC271" s="270">
        <v>0</v>
      </c>
      <c r="DD271" s="270">
        <v>0</v>
      </c>
      <c r="DE271" s="270">
        <v>0</v>
      </c>
      <c r="DF271" s="270">
        <v>0</v>
      </c>
      <c r="DG271" s="270">
        <v>0</v>
      </c>
      <c r="DH271" s="270">
        <v>0</v>
      </c>
      <c r="DI271" s="270">
        <v>0</v>
      </c>
      <c r="DJ271" s="270">
        <v>0</v>
      </c>
      <c r="DK271" s="270">
        <v>0</v>
      </c>
      <c r="DL271" s="270">
        <v>0</v>
      </c>
      <c r="DM271" s="270">
        <v>0</v>
      </c>
      <c r="DN271" s="270">
        <v>0</v>
      </c>
      <c r="DO271" s="270">
        <v>0</v>
      </c>
      <c r="DP271" s="270">
        <v>0</v>
      </c>
      <c r="DQ271" s="270"/>
      <c r="DR271" s="270">
        <v>0</v>
      </c>
      <c r="DS271" s="270">
        <v>0</v>
      </c>
      <c r="DT271" s="270">
        <v>0</v>
      </c>
      <c r="DU271" s="270">
        <v>0</v>
      </c>
      <c r="DV271" s="270">
        <v>0</v>
      </c>
      <c r="DW271" s="270">
        <v>0</v>
      </c>
      <c r="DX271" s="270">
        <v>0</v>
      </c>
      <c r="DY271" s="270">
        <v>0</v>
      </c>
      <c r="DZ271" s="270">
        <v>0</v>
      </c>
      <c r="EA271" s="270">
        <v>0</v>
      </c>
      <c r="EB271" s="270">
        <v>0</v>
      </c>
      <c r="EC271" s="270">
        <v>0</v>
      </c>
      <c r="ED271" s="270">
        <v>0</v>
      </c>
      <c r="EE271" s="270">
        <v>0</v>
      </c>
      <c r="EF271" s="270">
        <v>0</v>
      </c>
      <c r="EG271" s="270">
        <v>0</v>
      </c>
      <c r="EH271" s="270">
        <v>0</v>
      </c>
      <c r="EI271" s="270">
        <v>0</v>
      </c>
      <c r="EJ271" s="270">
        <v>0</v>
      </c>
      <c r="EK271" s="270">
        <v>0</v>
      </c>
      <c r="EL271" s="270">
        <v>0</v>
      </c>
      <c r="EM271" s="270">
        <v>0</v>
      </c>
      <c r="EN271" s="270">
        <v>0</v>
      </c>
      <c r="EO271" s="270">
        <v>0</v>
      </c>
      <c r="EP271" s="270">
        <v>0</v>
      </c>
      <c r="EQ271" s="270">
        <v>0</v>
      </c>
      <c r="ER271" s="270">
        <v>0</v>
      </c>
      <c r="ES271" s="270">
        <v>0</v>
      </c>
      <c r="ET271" s="270">
        <v>0</v>
      </c>
      <c r="EU271" s="270">
        <v>0</v>
      </c>
      <c r="EV271" s="270">
        <v>0</v>
      </c>
      <c r="EW271" s="270">
        <v>0</v>
      </c>
      <c r="EX271" s="270">
        <v>0</v>
      </c>
      <c r="EY271" s="270">
        <v>0</v>
      </c>
      <c r="EZ271" s="270">
        <v>0</v>
      </c>
      <c r="FA271" s="270">
        <v>0</v>
      </c>
      <c r="FB271" s="270">
        <v>0</v>
      </c>
      <c r="FC271" s="270">
        <v>0</v>
      </c>
      <c r="FD271" s="270">
        <v>0</v>
      </c>
      <c r="FE271" s="270">
        <v>0</v>
      </c>
      <c r="FF271" s="270">
        <v>0</v>
      </c>
      <c r="FG271" s="270">
        <v>0</v>
      </c>
      <c r="FH271" s="270">
        <v>0</v>
      </c>
      <c r="FI271" s="270">
        <v>0</v>
      </c>
      <c r="FJ271" s="270">
        <v>0</v>
      </c>
      <c r="FK271" s="270">
        <v>0</v>
      </c>
      <c r="FL271" s="351">
        <v>190</v>
      </c>
      <c r="FM271" s="323">
        <v>20</v>
      </c>
      <c r="FN271" s="324">
        <v>0</v>
      </c>
      <c r="FO271" s="270"/>
      <c r="FP271" s="89"/>
      <c r="FQ271" s="270"/>
      <c r="FR271" s="319"/>
      <c r="FS271" s="319"/>
      <c r="FT271" s="319"/>
      <c r="FU271" s="319"/>
      <c r="FV271" s="319"/>
      <c r="FW271" s="319"/>
      <c r="FX271" s="319"/>
      <c r="FY271" s="319"/>
      <c r="FZ271" s="319"/>
      <c r="GA271" s="319"/>
      <c r="GB271" s="319"/>
      <c r="GC271" s="319"/>
      <c r="GD271" s="319"/>
      <c r="GE271" s="319"/>
      <c r="GF271" s="319"/>
      <c r="GG271" s="319"/>
      <c r="GH271" s="319"/>
      <c r="GI271" s="319"/>
      <c r="GJ271" s="319"/>
      <c r="GK271" s="319"/>
      <c r="GL271" s="319"/>
      <c r="GM271" s="319"/>
      <c r="GN271" s="319"/>
      <c r="GO271" s="319"/>
      <c r="GP271" s="319"/>
      <c r="GQ271" s="319"/>
      <c r="GR271" s="319"/>
      <c r="GS271" s="319"/>
      <c r="GT271" s="319"/>
      <c r="GU271" s="319"/>
      <c r="GV271" s="319"/>
      <c r="GW271" s="319"/>
      <c r="GX271" s="319"/>
      <c r="GY271" s="319"/>
      <c r="GZ271" s="319"/>
      <c r="HA271" s="319"/>
      <c r="HB271" s="319"/>
      <c r="HC271" s="319"/>
      <c r="HD271" s="319"/>
      <c r="HE271" s="319"/>
      <c r="HF271" s="319"/>
      <c r="HG271" s="319"/>
      <c r="HH271" s="319"/>
      <c r="HI271" s="319"/>
      <c r="HJ271" s="319"/>
      <c r="HK271" s="319"/>
      <c r="HL271" s="319"/>
      <c r="HM271" s="319"/>
      <c r="HN271" s="319"/>
      <c r="HO271" s="319"/>
      <c r="HP271" s="319"/>
      <c r="HQ271" s="319"/>
      <c r="HR271" s="319"/>
      <c r="HS271" s="319"/>
      <c r="HT271" s="319"/>
      <c r="HU271" s="319"/>
      <c r="HV271" s="319"/>
      <c r="HW271" s="319"/>
      <c r="HX271" s="319"/>
      <c r="HY271" s="319"/>
      <c r="HZ271" s="319"/>
      <c r="IA271" s="319"/>
      <c r="IB271" s="319"/>
      <c r="IC271" s="319"/>
      <c r="ID271" s="319"/>
      <c r="IE271" s="319"/>
      <c r="IF271" s="319"/>
      <c r="IG271" s="318"/>
    </row>
    <row r="272" spans="1:241" ht="12.75" customHeight="1" x14ac:dyDescent="0.2">
      <c r="A272" s="370" t="s">
        <v>341</v>
      </c>
      <c r="B272" s="270">
        <v>6005</v>
      </c>
      <c r="C272" s="270">
        <v>6005</v>
      </c>
      <c r="D272" s="270">
        <v>2810</v>
      </c>
      <c r="E272" s="270">
        <v>3195</v>
      </c>
      <c r="F272" s="270">
        <v>0</v>
      </c>
      <c r="G272" s="270">
        <v>0</v>
      </c>
      <c r="H272" s="270">
        <v>6005</v>
      </c>
      <c r="I272" s="270">
        <v>725</v>
      </c>
      <c r="J272" s="270">
        <v>5280</v>
      </c>
      <c r="K272" s="270">
        <v>1620</v>
      </c>
      <c r="L272" s="270">
        <v>57.515000857191836</v>
      </c>
      <c r="M272" s="270">
        <v>3050</v>
      </c>
      <c r="N272" s="270">
        <v>1325</v>
      </c>
      <c r="O272" s="270">
        <v>650</v>
      </c>
      <c r="P272" s="270">
        <v>495</v>
      </c>
      <c r="Q272" s="270">
        <v>125</v>
      </c>
      <c r="R272" s="270">
        <v>75</v>
      </c>
      <c r="S272" s="270">
        <v>55</v>
      </c>
      <c r="T272" s="270">
        <v>60</v>
      </c>
      <c r="U272" s="270">
        <v>2.2375690607734806</v>
      </c>
      <c r="V272" s="270">
        <v>2</v>
      </c>
      <c r="W272" s="270">
        <v>27</v>
      </c>
      <c r="X272" s="270">
        <v>50.212187342622123</v>
      </c>
      <c r="Y272" s="270">
        <v>0</v>
      </c>
      <c r="Z272" s="270">
        <v>745</v>
      </c>
      <c r="AA272" s="270">
        <v>1520</v>
      </c>
      <c r="AB272" s="270">
        <v>1930</v>
      </c>
      <c r="AC272" s="270">
        <v>1270</v>
      </c>
      <c r="AD272" s="270">
        <v>480</v>
      </c>
      <c r="AE272" s="270">
        <v>15</v>
      </c>
      <c r="AF272" s="270">
        <v>195</v>
      </c>
      <c r="AG272" s="270" t="s">
        <v>1676</v>
      </c>
      <c r="AH272" s="270">
        <v>85</v>
      </c>
      <c r="AI272" s="270">
        <v>35</v>
      </c>
      <c r="AJ272" s="270">
        <v>85</v>
      </c>
      <c r="AK272" s="270">
        <v>35</v>
      </c>
      <c r="AL272" s="270">
        <v>710</v>
      </c>
      <c r="AM272" s="270">
        <v>905</v>
      </c>
      <c r="AN272" s="270">
        <v>195</v>
      </c>
      <c r="AO272" s="270">
        <v>0</v>
      </c>
      <c r="AP272" s="270">
        <v>40</v>
      </c>
      <c r="AQ272" s="270">
        <v>180</v>
      </c>
      <c r="AR272" s="270">
        <v>235</v>
      </c>
      <c r="AS272" s="270">
        <v>55</v>
      </c>
      <c r="AT272" s="270">
        <v>225</v>
      </c>
      <c r="AU272" s="270">
        <v>0</v>
      </c>
      <c r="AV272" s="270">
        <v>220</v>
      </c>
      <c r="AW272" s="270">
        <v>790</v>
      </c>
      <c r="AX272" s="270">
        <v>0</v>
      </c>
      <c r="AY272" s="270" t="s">
        <v>1676</v>
      </c>
      <c r="AZ272" s="270">
        <v>1740</v>
      </c>
      <c r="BA272" s="270">
        <v>40</v>
      </c>
      <c r="BB272" s="270">
        <v>230</v>
      </c>
      <c r="BC272" s="270">
        <v>105</v>
      </c>
      <c r="BD272" s="270">
        <v>110</v>
      </c>
      <c r="BE272" s="270">
        <v>45</v>
      </c>
      <c r="BF272" s="270">
        <v>10</v>
      </c>
      <c r="BG272" s="270" t="s">
        <v>1676</v>
      </c>
      <c r="BH272" s="270">
        <v>205</v>
      </c>
      <c r="BI272" s="270">
        <v>95</v>
      </c>
      <c r="BJ272" s="270">
        <v>30</v>
      </c>
      <c r="BK272" s="270" t="s">
        <v>1676</v>
      </c>
      <c r="BL272" s="270">
        <v>105</v>
      </c>
      <c r="BM272" s="270">
        <v>1865</v>
      </c>
      <c r="BN272" s="270">
        <v>170</v>
      </c>
      <c r="BO272" s="270">
        <v>2120</v>
      </c>
      <c r="BP272" s="270">
        <v>420</v>
      </c>
      <c r="BQ272" s="270" t="s">
        <v>1676</v>
      </c>
      <c r="BR272" s="270">
        <v>0</v>
      </c>
      <c r="BS272" s="270">
        <v>15</v>
      </c>
      <c r="BT272" s="270">
        <v>360</v>
      </c>
      <c r="BU272" s="270">
        <v>70</v>
      </c>
      <c r="BV272" s="270"/>
      <c r="BW272" s="270">
        <v>270</v>
      </c>
      <c r="BX272" s="270" t="s">
        <v>1676</v>
      </c>
      <c r="BY272" s="270" t="s">
        <v>1676</v>
      </c>
      <c r="BZ272" s="270">
        <v>0</v>
      </c>
      <c r="CA272" s="270">
        <v>0</v>
      </c>
      <c r="CB272" s="270">
        <v>0</v>
      </c>
      <c r="CC272" s="270">
        <v>0</v>
      </c>
      <c r="CD272" s="270">
        <v>45</v>
      </c>
      <c r="CE272" s="270">
        <v>25</v>
      </c>
      <c r="CF272" s="270">
        <v>0</v>
      </c>
      <c r="CG272" s="270">
        <v>5925</v>
      </c>
      <c r="CH272" s="270">
        <v>0</v>
      </c>
      <c r="CI272" s="270">
        <v>1905</v>
      </c>
      <c r="CJ272" s="270">
        <v>345</v>
      </c>
      <c r="CK272" s="270">
        <v>2370</v>
      </c>
      <c r="CL272" s="270">
        <v>170</v>
      </c>
      <c r="CM272" s="270">
        <v>95</v>
      </c>
      <c r="CN272" s="270">
        <v>0</v>
      </c>
      <c r="CO272" s="270">
        <v>0</v>
      </c>
      <c r="CP272" s="270">
        <v>0</v>
      </c>
      <c r="CQ272" s="270">
        <v>0</v>
      </c>
      <c r="CR272" s="270">
        <v>0</v>
      </c>
      <c r="CS272" s="270">
        <v>0</v>
      </c>
      <c r="CT272" s="270">
        <v>0</v>
      </c>
      <c r="CU272" s="270">
        <v>0</v>
      </c>
      <c r="CV272" s="270">
        <v>0</v>
      </c>
      <c r="CW272" s="270">
        <v>90</v>
      </c>
      <c r="CX272" s="270">
        <v>0</v>
      </c>
      <c r="CY272" s="270">
        <v>0</v>
      </c>
      <c r="CZ272" s="270">
        <v>0</v>
      </c>
      <c r="DA272" s="270">
        <v>0</v>
      </c>
      <c r="DB272" s="270">
        <v>0</v>
      </c>
      <c r="DC272" s="270">
        <v>0</v>
      </c>
      <c r="DD272" s="270">
        <v>675</v>
      </c>
      <c r="DE272" s="270">
        <v>0</v>
      </c>
      <c r="DF272" s="270">
        <v>0</v>
      </c>
      <c r="DG272" s="270">
        <v>0</v>
      </c>
      <c r="DH272" s="270">
        <v>0</v>
      </c>
      <c r="DI272" s="270">
        <v>0</v>
      </c>
      <c r="DJ272" s="270">
        <v>0</v>
      </c>
      <c r="DK272" s="270">
        <v>0</v>
      </c>
      <c r="DL272" s="270">
        <v>0</v>
      </c>
      <c r="DM272" s="270">
        <v>0</v>
      </c>
      <c r="DN272" s="270">
        <v>0</v>
      </c>
      <c r="DO272" s="270">
        <v>0</v>
      </c>
      <c r="DP272" s="270">
        <v>0</v>
      </c>
      <c r="DQ272" s="270"/>
      <c r="DR272" s="270">
        <v>0</v>
      </c>
      <c r="DS272" s="270">
        <v>0</v>
      </c>
      <c r="DT272" s="270">
        <v>0</v>
      </c>
      <c r="DU272" s="270">
        <v>0</v>
      </c>
      <c r="DV272" s="270">
        <v>0</v>
      </c>
      <c r="DW272" s="270">
        <v>0</v>
      </c>
      <c r="DX272" s="270">
        <v>0</v>
      </c>
      <c r="DY272" s="270">
        <v>0</v>
      </c>
      <c r="DZ272" s="270">
        <v>0</v>
      </c>
      <c r="EA272" s="270">
        <v>0</v>
      </c>
      <c r="EB272" s="270">
        <v>0</v>
      </c>
      <c r="EC272" s="270">
        <v>0</v>
      </c>
      <c r="ED272" s="270">
        <v>0</v>
      </c>
      <c r="EE272" s="270">
        <v>0</v>
      </c>
      <c r="EF272" s="270">
        <v>0</v>
      </c>
      <c r="EG272" s="270">
        <v>0</v>
      </c>
      <c r="EH272" s="270">
        <v>0</v>
      </c>
      <c r="EI272" s="270">
        <v>0</v>
      </c>
      <c r="EJ272" s="270">
        <v>0</v>
      </c>
      <c r="EK272" s="270">
        <v>355</v>
      </c>
      <c r="EL272" s="270">
        <v>0</v>
      </c>
      <c r="EM272" s="270">
        <v>0</v>
      </c>
      <c r="EN272" s="270">
        <v>0</v>
      </c>
      <c r="EO272" s="270">
        <v>0</v>
      </c>
      <c r="EP272" s="270">
        <v>0</v>
      </c>
      <c r="EQ272" s="270">
        <v>0</v>
      </c>
      <c r="ER272" s="270">
        <v>0</v>
      </c>
      <c r="ES272" s="270">
        <v>0</v>
      </c>
      <c r="ET272" s="270">
        <v>0</v>
      </c>
      <c r="EU272" s="270">
        <v>0</v>
      </c>
      <c r="EV272" s="270">
        <v>0</v>
      </c>
      <c r="EW272" s="270">
        <v>0</v>
      </c>
      <c r="EX272" s="270">
        <v>0</v>
      </c>
      <c r="EY272" s="270">
        <v>0</v>
      </c>
      <c r="EZ272" s="270">
        <v>0</v>
      </c>
      <c r="FA272" s="270">
        <v>0</v>
      </c>
      <c r="FB272" s="270">
        <v>0</v>
      </c>
      <c r="FC272" s="270">
        <v>0</v>
      </c>
      <c r="FD272" s="270">
        <v>0</v>
      </c>
      <c r="FE272" s="270">
        <v>0</v>
      </c>
      <c r="FF272" s="270">
        <v>0</v>
      </c>
      <c r="FG272" s="270">
        <v>0</v>
      </c>
      <c r="FH272" s="270">
        <v>0</v>
      </c>
      <c r="FI272" s="270">
        <v>0</v>
      </c>
      <c r="FJ272" s="270">
        <v>0</v>
      </c>
      <c r="FK272" s="270">
        <v>0</v>
      </c>
      <c r="FL272" s="351">
        <v>5770</v>
      </c>
      <c r="FM272" s="323">
        <v>0</v>
      </c>
      <c r="FN272" s="324">
        <v>5835</v>
      </c>
      <c r="FO272" s="270"/>
      <c r="FP272" s="89"/>
      <c r="FQ272" s="270"/>
      <c r="FR272" s="319"/>
      <c r="FS272" s="319"/>
      <c r="FT272" s="319"/>
      <c r="FU272" s="319"/>
      <c r="FV272" s="319"/>
      <c r="FW272" s="319"/>
      <c r="FX272" s="319"/>
      <c r="FY272" s="319"/>
      <c r="FZ272" s="319"/>
      <c r="GA272" s="319"/>
      <c r="GB272" s="319"/>
      <c r="GC272" s="319"/>
      <c r="GD272" s="319"/>
      <c r="GE272" s="319"/>
      <c r="GF272" s="319"/>
      <c r="GG272" s="319"/>
      <c r="GH272" s="319"/>
      <c r="GI272" s="319"/>
      <c r="GJ272" s="319"/>
      <c r="GK272" s="319"/>
      <c r="GL272" s="319"/>
      <c r="GM272" s="319"/>
      <c r="GN272" s="319"/>
      <c r="GO272" s="319"/>
      <c r="GP272" s="319"/>
      <c r="GQ272" s="319"/>
      <c r="GR272" s="319"/>
      <c r="GS272" s="319"/>
      <c r="GT272" s="319"/>
      <c r="GU272" s="319"/>
      <c r="GV272" s="319"/>
      <c r="GW272" s="319"/>
      <c r="GX272" s="319"/>
      <c r="GY272" s="319"/>
      <c r="GZ272" s="319"/>
      <c r="HA272" s="319"/>
      <c r="HB272" s="319"/>
      <c r="HC272" s="319"/>
      <c r="HD272" s="319"/>
      <c r="HE272" s="319"/>
      <c r="HF272" s="319"/>
      <c r="HG272" s="319"/>
      <c r="HH272" s="319"/>
      <c r="HI272" s="319"/>
      <c r="HJ272" s="319"/>
      <c r="HK272" s="319"/>
      <c r="HL272" s="319"/>
      <c r="HM272" s="319"/>
      <c r="HN272" s="319"/>
      <c r="HO272" s="319"/>
      <c r="HP272" s="319"/>
      <c r="HQ272" s="319"/>
      <c r="HR272" s="319"/>
      <c r="HS272" s="319"/>
      <c r="HT272" s="319"/>
      <c r="HU272" s="319"/>
      <c r="HV272" s="319"/>
      <c r="HW272" s="319"/>
      <c r="HX272" s="319"/>
      <c r="HY272" s="319"/>
      <c r="HZ272" s="319"/>
      <c r="IA272" s="319"/>
      <c r="IB272" s="319"/>
      <c r="IC272" s="319"/>
      <c r="ID272" s="319"/>
      <c r="IE272" s="319"/>
      <c r="IF272" s="319"/>
      <c r="IG272" s="318"/>
    </row>
    <row r="273" spans="1:241" ht="12.75" customHeight="1" x14ac:dyDescent="0.2">
      <c r="A273" s="370" t="s">
        <v>342</v>
      </c>
      <c r="B273" s="270">
        <v>1555</v>
      </c>
      <c r="C273" s="270">
        <v>1555</v>
      </c>
      <c r="D273" s="270">
        <v>660</v>
      </c>
      <c r="E273" s="270">
        <v>890</v>
      </c>
      <c r="F273" s="270">
        <v>0</v>
      </c>
      <c r="G273" s="270">
        <v>0</v>
      </c>
      <c r="H273" s="270">
        <v>1555</v>
      </c>
      <c r="I273" s="270">
        <v>85</v>
      </c>
      <c r="J273" s="270">
        <v>1470</v>
      </c>
      <c r="K273" s="270">
        <v>325</v>
      </c>
      <c r="L273" s="270">
        <v>108.51287553648069</v>
      </c>
      <c r="M273" s="270">
        <v>160</v>
      </c>
      <c r="N273" s="270">
        <v>100</v>
      </c>
      <c r="O273" s="270">
        <v>60</v>
      </c>
      <c r="P273" s="270">
        <v>75</v>
      </c>
      <c r="Q273" s="270">
        <v>20</v>
      </c>
      <c r="R273" s="270">
        <v>20</v>
      </c>
      <c r="S273" s="270">
        <v>20</v>
      </c>
      <c r="T273" s="270">
        <v>15</v>
      </c>
      <c r="U273" s="270">
        <v>3.8571428571428572</v>
      </c>
      <c r="V273" s="270">
        <v>3</v>
      </c>
      <c r="W273" s="270">
        <v>49</v>
      </c>
      <c r="X273" s="270">
        <v>58.443371943371943</v>
      </c>
      <c r="Y273" s="270" t="s">
        <v>1676</v>
      </c>
      <c r="Z273" s="270">
        <v>90</v>
      </c>
      <c r="AA273" s="270">
        <v>240</v>
      </c>
      <c r="AB273" s="270">
        <v>405</v>
      </c>
      <c r="AC273" s="270">
        <v>565</v>
      </c>
      <c r="AD273" s="270">
        <v>245</v>
      </c>
      <c r="AE273" s="270">
        <v>10</v>
      </c>
      <c r="AF273" s="270">
        <v>40</v>
      </c>
      <c r="AG273" s="270" t="s">
        <v>1676</v>
      </c>
      <c r="AH273" s="270">
        <v>260</v>
      </c>
      <c r="AI273" s="270" t="s">
        <v>1676</v>
      </c>
      <c r="AJ273" s="270">
        <v>10</v>
      </c>
      <c r="AK273" s="270" t="s">
        <v>1676</v>
      </c>
      <c r="AL273" s="270">
        <v>590</v>
      </c>
      <c r="AM273" s="270">
        <v>185</v>
      </c>
      <c r="AN273" s="270">
        <v>30</v>
      </c>
      <c r="AO273" s="270">
        <v>0</v>
      </c>
      <c r="AP273" s="270">
        <v>25</v>
      </c>
      <c r="AQ273" s="270">
        <v>35</v>
      </c>
      <c r="AR273" s="270" t="s">
        <v>1676</v>
      </c>
      <c r="AS273" s="270" t="s">
        <v>1676</v>
      </c>
      <c r="AT273" s="270">
        <v>15</v>
      </c>
      <c r="AU273" s="270">
        <v>0</v>
      </c>
      <c r="AV273" s="270">
        <v>20</v>
      </c>
      <c r="AW273" s="270">
        <v>90</v>
      </c>
      <c r="AX273" s="270" t="s">
        <v>1676</v>
      </c>
      <c r="AY273" s="270">
        <v>70</v>
      </c>
      <c r="AZ273" s="270">
        <v>140</v>
      </c>
      <c r="BA273" s="270" t="s">
        <v>1676</v>
      </c>
      <c r="BB273" s="270">
        <v>20</v>
      </c>
      <c r="BC273" s="270" t="s">
        <v>1676</v>
      </c>
      <c r="BD273" s="270">
        <v>25</v>
      </c>
      <c r="BE273" s="270">
        <v>20</v>
      </c>
      <c r="BF273" s="270">
        <v>0</v>
      </c>
      <c r="BG273" s="270" t="s">
        <v>1676</v>
      </c>
      <c r="BH273" s="270">
        <v>15</v>
      </c>
      <c r="BI273" s="270">
        <v>270</v>
      </c>
      <c r="BJ273" s="270" t="s">
        <v>1676</v>
      </c>
      <c r="BK273" s="270">
        <v>25</v>
      </c>
      <c r="BL273" s="270">
        <v>10</v>
      </c>
      <c r="BM273" s="270">
        <v>555</v>
      </c>
      <c r="BN273" s="270">
        <v>20</v>
      </c>
      <c r="BO273" s="270">
        <v>270</v>
      </c>
      <c r="BP273" s="270">
        <v>50</v>
      </c>
      <c r="BQ273" s="270">
        <v>0</v>
      </c>
      <c r="BR273" s="270">
        <v>0</v>
      </c>
      <c r="BS273" s="270">
        <v>0</v>
      </c>
      <c r="BT273" s="270">
        <v>230</v>
      </c>
      <c r="BU273" s="270" t="s">
        <v>1676</v>
      </c>
      <c r="BV273" s="270"/>
      <c r="BW273" s="270">
        <v>60</v>
      </c>
      <c r="BX273" s="270">
        <v>0</v>
      </c>
      <c r="BY273" s="270" t="s">
        <v>1676</v>
      </c>
      <c r="BZ273" s="270">
        <v>0</v>
      </c>
      <c r="CA273" s="270">
        <v>0</v>
      </c>
      <c r="CB273" s="270">
        <v>0</v>
      </c>
      <c r="CC273" s="270">
        <v>0</v>
      </c>
      <c r="CD273" s="270">
        <v>20</v>
      </c>
      <c r="CE273" s="270">
        <v>0</v>
      </c>
      <c r="CF273" s="270">
        <v>0</v>
      </c>
      <c r="CG273" s="270">
        <v>1535</v>
      </c>
      <c r="CH273" s="270">
        <v>0</v>
      </c>
      <c r="CI273" s="270">
        <v>450</v>
      </c>
      <c r="CJ273" s="270">
        <v>45</v>
      </c>
      <c r="CK273" s="270">
        <v>165</v>
      </c>
      <c r="CL273" s="270">
        <v>10</v>
      </c>
      <c r="CM273" s="270">
        <v>270</v>
      </c>
      <c r="CN273" s="270">
        <v>0</v>
      </c>
      <c r="CO273" s="270">
        <v>0</v>
      </c>
      <c r="CP273" s="270">
        <v>0</v>
      </c>
      <c r="CQ273" s="270">
        <v>0</v>
      </c>
      <c r="CR273" s="270">
        <v>0</v>
      </c>
      <c r="CS273" s="270">
        <v>0</v>
      </c>
      <c r="CT273" s="270">
        <v>0</v>
      </c>
      <c r="CU273" s="270">
        <v>0</v>
      </c>
      <c r="CV273" s="270">
        <v>0</v>
      </c>
      <c r="CW273" s="270" t="s">
        <v>1676</v>
      </c>
      <c r="CX273" s="270">
        <v>0</v>
      </c>
      <c r="CY273" s="270">
        <v>0</v>
      </c>
      <c r="CZ273" s="270">
        <v>0</v>
      </c>
      <c r="DA273" s="270">
        <v>125</v>
      </c>
      <c r="DB273" s="270">
        <v>0</v>
      </c>
      <c r="DC273" s="270">
        <v>0</v>
      </c>
      <c r="DD273" s="270">
        <v>470</v>
      </c>
      <c r="DE273" s="270">
        <v>0</v>
      </c>
      <c r="DF273" s="270">
        <v>0</v>
      </c>
      <c r="DG273" s="270">
        <v>0</v>
      </c>
      <c r="DH273" s="270">
        <v>0</v>
      </c>
      <c r="DI273" s="270">
        <v>0</v>
      </c>
      <c r="DJ273" s="270">
        <v>0</v>
      </c>
      <c r="DK273" s="270">
        <v>0</v>
      </c>
      <c r="DL273" s="270">
        <v>0</v>
      </c>
      <c r="DM273" s="270">
        <v>0</v>
      </c>
      <c r="DN273" s="270">
        <v>0</v>
      </c>
      <c r="DO273" s="270">
        <v>0</v>
      </c>
      <c r="DP273" s="270">
        <v>0</v>
      </c>
      <c r="DQ273" s="270"/>
      <c r="DR273" s="270">
        <v>0</v>
      </c>
      <c r="DS273" s="270">
        <v>0</v>
      </c>
      <c r="DT273" s="270">
        <v>0</v>
      </c>
      <c r="DU273" s="270">
        <v>0</v>
      </c>
      <c r="DV273" s="270">
        <v>0</v>
      </c>
      <c r="DW273" s="270">
        <v>0</v>
      </c>
      <c r="DX273" s="270">
        <v>0</v>
      </c>
      <c r="DY273" s="270">
        <v>0</v>
      </c>
      <c r="DZ273" s="270">
        <v>0</v>
      </c>
      <c r="EA273" s="270">
        <v>0</v>
      </c>
      <c r="EB273" s="270">
        <v>0</v>
      </c>
      <c r="EC273" s="270">
        <v>0</v>
      </c>
      <c r="ED273" s="270">
        <v>0</v>
      </c>
      <c r="EE273" s="270">
        <v>0</v>
      </c>
      <c r="EF273" s="270">
        <v>0</v>
      </c>
      <c r="EG273" s="270">
        <v>0</v>
      </c>
      <c r="EH273" s="270">
        <v>0</v>
      </c>
      <c r="EI273" s="270">
        <v>0</v>
      </c>
      <c r="EJ273" s="270">
        <v>0</v>
      </c>
      <c r="EK273" s="270">
        <v>20</v>
      </c>
      <c r="EL273" s="270">
        <v>0</v>
      </c>
      <c r="EM273" s="270">
        <v>0</v>
      </c>
      <c r="EN273" s="270">
        <v>0</v>
      </c>
      <c r="EO273" s="270">
        <v>0</v>
      </c>
      <c r="EP273" s="270">
        <v>0</v>
      </c>
      <c r="EQ273" s="270">
        <v>0</v>
      </c>
      <c r="ER273" s="270">
        <v>0</v>
      </c>
      <c r="ES273" s="270">
        <v>0</v>
      </c>
      <c r="ET273" s="270">
        <v>0</v>
      </c>
      <c r="EU273" s="270">
        <v>0</v>
      </c>
      <c r="EV273" s="270">
        <v>0</v>
      </c>
      <c r="EW273" s="270">
        <v>0</v>
      </c>
      <c r="EX273" s="270">
        <v>0</v>
      </c>
      <c r="EY273" s="270">
        <v>0</v>
      </c>
      <c r="EZ273" s="270">
        <v>0</v>
      </c>
      <c r="FA273" s="270">
        <v>0</v>
      </c>
      <c r="FB273" s="270">
        <v>0</v>
      </c>
      <c r="FC273" s="270">
        <v>0</v>
      </c>
      <c r="FD273" s="270">
        <v>0</v>
      </c>
      <c r="FE273" s="270">
        <v>0</v>
      </c>
      <c r="FF273" s="270">
        <v>0</v>
      </c>
      <c r="FG273" s="270">
        <v>0</v>
      </c>
      <c r="FH273" s="270">
        <v>0</v>
      </c>
      <c r="FI273" s="270">
        <v>0</v>
      </c>
      <c r="FJ273" s="270">
        <v>0</v>
      </c>
      <c r="FK273" s="270">
        <v>0</v>
      </c>
      <c r="FL273" s="351">
        <v>1530</v>
      </c>
      <c r="FM273" s="323">
        <v>0</v>
      </c>
      <c r="FN273" s="324">
        <v>465</v>
      </c>
      <c r="FO273" s="270"/>
      <c r="FP273" s="89"/>
      <c r="FQ273" s="270"/>
      <c r="FR273" s="319"/>
      <c r="FS273" s="319"/>
      <c r="FT273" s="319"/>
      <c r="FU273" s="319"/>
      <c r="FV273" s="319"/>
      <c r="FW273" s="319"/>
      <c r="FX273" s="319"/>
      <c r="FY273" s="319"/>
      <c r="FZ273" s="319"/>
      <c r="GA273" s="319"/>
      <c r="GB273" s="319"/>
      <c r="GC273" s="319"/>
      <c r="GD273" s="319"/>
      <c r="GE273" s="319"/>
      <c r="GF273" s="319"/>
      <c r="GG273" s="319"/>
      <c r="GH273" s="319"/>
      <c r="GI273" s="319"/>
      <c r="GJ273" s="319"/>
      <c r="GK273" s="319"/>
      <c r="GL273" s="319"/>
      <c r="GM273" s="319"/>
      <c r="GN273" s="319"/>
      <c r="GO273" s="319"/>
      <c r="GP273" s="319"/>
      <c r="GQ273" s="319"/>
      <c r="GR273" s="319"/>
      <c r="GS273" s="319"/>
      <c r="GT273" s="319"/>
      <c r="GU273" s="319"/>
      <c r="GV273" s="319"/>
      <c r="GW273" s="319"/>
      <c r="GX273" s="319"/>
      <c r="GY273" s="319"/>
      <c r="GZ273" s="319"/>
      <c r="HA273" s="319"/>
      <c r="HB273" s="319"/>
      <c r="HC273" s="319"/>
      <c r="HD273" s="319"/>
      <c r="HE273" s="319"/>
      <c r="HF273" s="319"/>
      <c r="HG273" s="319"/>
      <c r="HH273" s="319"/>
      <c r="HI273" s="319"/>
      <c r="HJ273" s="319"/>
      <c r="HK273" s="319"/>
      <c r="HL273" s="319"/>
      <c r="HM273" s="319"/>
      <c r="HN273" s="319"/>
      <c r="HO273" s="319"/>
      <c r="HP273" s="319"/>
      <c r="HQ273" s="319"/>
      <c r="HR273" s="319"/>
      <c r="HS273" s="319"/>
      <c r="HT273" s="319"/>
      <c r="HU273" s="319"/>
      <c r="HV273" s="319"/>
      <c r="HW273" s="319"/>
      <c r="HX273" s="319"/>
      <c r="HY273" s="319"/>
      <c r="HZ273" s="319"/>
      <c r="IA273" s="319"/>
      <c r="IB273" s="319"/>
      <c r="IC273" s="319"/>
      <c r="ID273" s="319"/>
      <c r="IE273" s="319"/>
      <c r="IF273" s="319"/>
      <c r="IG273" s="318"/>
    </row>
    <row r="274" spans="1:241" ht="12.75" customHeight="1" x14ac:dyDescent="0.2">
      <c r="A274" s="370" t="s">
        <v>1602</v>
      </c>
      <c r="B274" s="270">
        <v>10</v>
      </c>
      <c r="C274" s="270">
        <v>10</v>
      </c>
      <c r="D274" s="270" t="s">
        <v>1676</v>
      </c>
      <c r="E274" s="270">
        <v>10</v>
      </c>
      <c r="F274" s="270">
        <v>0</v>
      </c>
      <c r="G274" s="270">
        <v>0</v>
      </c>
      <c r="H274" s="270">
        <v>10</v>
      </c>
      <c r="I274" s="270">
        <v>0</v>
      </c>
      <c r="J274" s="270">
        <v>10</v>
      </c>
      <c r="K274" s="270">
        <v>0</v>
      </c>
      <c r="L274" s="270"/>
      <c r="M274" s="270">
        <v>0</v>
      </c>
      <c r="N274" s="270">
        <v>0</v>
      </c>
      <c r="O274" s="270">
        <v>0</v>
      </c>
      <c r="P274" s="270">
        <v>0</v>
      </c>
      <c r="Q274" s="270">
        <v>0</v>
      </c>
      <c r="R274" s="270">
        <v>0</v>
      </c>
      <c r="S274" s="270">
        <v>0</v>
      </c>
      <c r="T274" s="270">
        <v>0</v>
      </c>
      <c r="X274" s="270">
        <v>62.583333333333336</v>
      </c>
      <c r="Y274" s="270">
        <v>0</v>
      </c>
      <c r="Z274" s="270" t="s">
        <v>1676</v>
      </c>
      <c r="AA274" s="270">
        <v>0</v>
      </c>
      <c r="AB274" s="270" t="s">
        <v>1676</v>
      </c>
      <c r="AC274" s="270" t="s">
        <v>1676</v>
      </c>
      <c r="AD274" s="270" t="s">
        <v>1676</v>
      </c>
      <c r="AE274" s="270">
        <v>0</v>
      </c>
      <c r="AF274" s="270" t="s">
        <v>1676</v>
      </c>
      <c r="AG274" s="270">
        <v>0</v>
      </c>
      <c r="AH274" s="270">
        <v>0</v>
      </c>
      <c r="AI274" s="270">
        <v>0</v>
      </c>
      <c r="AJ274" s="270">
        <v>0</v>
      </c>
      <c r="AK274" s="270">
        <v>0</v>
      </c>
      <c r="AL274" s="270">
        <v>0</v>
      </c>
      <c r="AM274" s="270">
        <v>0</v>
      </c>
      <c r="AN274" s="270">
        <v>0</v>
      </c>
      <c r="AO274" s="270">
        <v>0</v>
      </c>
      <c r="AP274" s="270">
        <v>0</v>
      </c>
      <c r="AQ274" s="270">
        <v>0</v>
      </c>
      <c r="AR274" s="270">
        <v>0</v>
      </c>
      <c r="AS274" s="270">
        <v>0</v>
      </c>
      <c r="AT274" s="270">
        <v>0</v>
      </c>
      <c r="AU274" s="270">
        <v>0</v>
      </c>
      <c r="AV274" s="270">
        <v>0</v>
      </c>
      <c r="AW274" s="270">
        <v>0</v>
      </c>
      <c r="AX274" s="270">
        <v>0</v>
      </c>
      <c r="AY274" s="270" t="s">
        <v>1676</v>
      </c>
      <c r="AZ274" s="270" t="s">
        <v>1676</v>
      </c>
      <c r="BA274" s="270">
        <v>0</v>
      </c>
      <c r="BB274" s="270">
        <v>0</v>
      </c>
      <c r="BC274" s="270">
        <v>0</v>
      </c>
      <c r="BD274" s="270">
        <v>0</v>
      </c>
      <c r="BE274" s="270">
        <v>0</v>
      </c>
      <c r="BF274" s="270">
        <v>0</v>
      </c>
      <c r="BG274" s="270">
        <v>0</v>
      </c>
      <c r="BH274" s="270">
        <v>0</v>
      </c>
      <c r="BI274" s="270">
        <v>0</v>
      </c>
      <c r="BJ274" s="270">
        <v>0</v>
      </c>
      <c r="BK274" s="270">
        <v>0</v>
      </c>
      <c r="BL274" s="270">
        <v>0</v>
      </c>
      <c r="BM274" s="270">
        <v>0</v>
      </c>
      <c r="BN274" s="270">
        <v>0</v>
      </c>
      <c r="BO274" s="270">
        <v>0</v>
      </c>
      <c r="BP274" s="270">
        <v>0</v>
      </c>
      <c r="BQ274" s="270">
        <v>0</v>
      </c>
      <c r="BR274" s="270">
        <v>0</v>
      </c>
      <c r="BS274" s="270">
        <v>0</v>
      </c>
      <c r="BT274" s="270">
        <v>10</v>
      </c>
      <c r="BU274" s="270">
        <v>0</v>
      </c>
      <c r="BV274" s="270"/>
      <c r="BW274" s="270">
        <v>0</v>
      </c>
      <c r="BX274" s="270">
        <v>0</v>
      </c>
      <c r="BY274" s="270">
        <v>0</v>
      </c>
      <c r="BZ274" s="270">
        <v>0</v>
      </c>
      <c r="CA274" s="270">
        <v>0</v>
      </c>
      <c r="CB274" s="270">
        <v>0</v>
      </c>
      <c r="CC274" s="270">
        <v>0</v>
      </c>
      <c r="CD274" s="270">
        <v>0</v>
      </c>
      <c r="CE274" s="270">
        <v>0</v>
      </c>
      <c r="CF274" s="270">
        <v>0</v>
      </c>
      <c r="CG274" s="270">
        <v>10</v>
      </c>
      <c r="CH274" s="270">
        <v>0</v>
      </c>
      <c r="CI274" s="270">
        <v>0</v>
      </c>
      <c r="CJ274" s="270">
        <v>0</v>
      </c>
      <c r="CK274" s="270">
        <v>0</v>
      </c>
      <c r="CL274" s="270">
        <v>0</v>
      </c>
      <c r="CM274" s="270">
        <v>0</v>
      </c>
      <c r="CN274" s="270">
        <v>0</v>
      </c>
      <c r="CO274" s="270">
        <v>0</v>
      </c>
      <c r="CP274" s="270">
        <v>0</v>
      </c>
      <c r="CQ274" s="270">
        <v>0</v>
      </c>
      <c r="CR274" s="270">
        <v>0</v>
      </c>
      <c r="CS274" s="270">
        <v>0</v>
      </c>
      <c r="CT274" s="270">
        <v>0</v>
      </c>
      <c r="CU274" s="270">
        <v>0</v>
      </c>
      <c r="CV274" s="270">
        <v>0</v>
      </c>
      <c r="CW274" s="270">
        <v>0</v>
      </c>
      <c r="CX274" s="270">
        <v>0</v>
      </c>
      <c r="CY274" s="270">
        <v>0</v>
      </c>
      <c r="CZ274" s="270">
        <v>0</v>
      </c>
      <c r="DA274" s="270">
        <v>0</v>
      </c>
      <c r="DB274" s="270">
        <v>0</v>
      </c>
      <c r="DC274" s="270">
        <v>0</v>
      </c>
      <c r="DD274" s="270">
        <v>0</v>
      </c>
      <c r="DE274" s="270">
        <v>0</v>
      </c>
      <c r="DF274" s="270">
        <v>0</v>
      </c>
      <c r="DG274" s="270">
        <v>0</v>
      </c>
      <c r="DH274" s="270">
        <v>0</v>
      </c>
      <c r="DI274" s="270">
        <v>0</v>
      </c>
      <c r="DJ274" s="270">
        <v>0</v>
      </c>
      <c r="DK274" s="270">
        <v>0</v>
      </c>
      <c r="DL274" s="270">
        <v>0</v>
      </c>
      <c r="DM274" s="270">
        <v>0</v>
      </c>
      <c r="DN274" s="270">
        <v>0</v>
      </c>
      <c r="DO274" s="270">
        <v>0</v>
      </c>
      <c r="DP274" s="270">
        <v>0</v>
      </c>
      <c r="DQ274" s="270"/>
      <c r="DR274" s="270">
        <v>0</v>
      </c>
      <c r="DS274" s="270">
        <v>0</v>
      </c>
      <c r="DT274" s="270">
        <v>0</v>
      </c>
      <c r="DU274" s="270">
        <v>0</v>
      </c>
      <c r="DV274" s="270">
        <v>0</v>
      </c>
      <c r="DW274" s="270">
        <v>0</v>
      </c>
      <c r="DX274" s="270">
        <v>0</v>
      </c>
      <c r="DY274" s="270">
        <v>0</v>
      </c>
      <c r="DZ274" s="270">
        <v>0</v>
      </c>
      <c r="EA274" s="270">
        <v>0</v>
      </c>
      <c r="EB274" s="270">
        <v>0</v>
      </c>
      <c r="EC274" s="270">
        <v>0</v>
      </c>
      <c r="ED274" s="270">
        <v>0</v>
      </c>
      <c r="EE274" s="270">
        <v>0</v>
      </c>
      <c r="EF274" s="270">
        <v>0</v>
      </c>
      <c r="EG274" s="270">
        <v>0</v>
      </c>
      <c r="EH274" s="270">
        <v>0</v>
      </c>
      <c r="EI274" s="270">
        <v>0</v>
      </c>
      <c r="EJ274" s="270">
        <v>0</v>
      </c>
      <c r="EK274" s="270">
        <v>0</v>
      </c>
      <c r="EL274" s="270">
        <v>0</v>
      </c>
      <c r="EM274" s="270">
        <v>0</v>
      </c>
      <c r="EN274" s="270">
        <v>0</v>
      </c>
      <c r="EO274" s="270">
        <v>0</v>
      </c>
      <c r="EP274" s="270">
        <v>0</v>
      </c>
      <c r="EQ274" s="270">
        <v>0</v>
      </c>
      <c r="ER274" s="270">
        <v>0</v>
      </c>
      <c r="ES274" s="270">
        <v>0</v>
      </c>
      <c r="ET274" s="270">
        <v>0</v>
      </c>
      <c r="EU274" s="270">
        <v>0</v>
      </c>
      <c r="EV274" s="270">
        <v>0</v>
      </c>
      <c r="EW274" s="270">
        <v>0</v>
      </c>
      <c r="EX274" s="270">
        <v>0</v>
      </c>
      <c r="EY274" s="270">
        <v>0</v>
      </c>
      <c r="EZ274" s="270">
        <v>0</v>
      </c>
      <c r="FA274" s="270">
        <v>0</v>
      </c>
      <c r="FB274" s="270">
        <v>0</v>
      </c>
      <c r="FC274" s="270">
        <v>0</v>
      </c>
      <c r="FD274" s="270">
        <v>0</v>
      </c>
      <c r="FE274" s="270">
        <v>0</v>
      </c>
      <c r="FF274" s="270">
        <v>0</v>
      </c>
      <c r="FG274" s="270">
        <v>0</v>
      </c>
      <c r="FH274" s="270">
        <v>0</v>
      </c>
      <c r="FI274" s="270">
        <v>0</v>
      </c>
      <c r="FJ274" s="270">
        <v>10</v>
      </c>
      <c r="FK274" s="270">
        <v>0</v>
      </c>
      <c r="FL274" s="351">
        <v>10</v>
      </c>
      <c r="FM274" s="323">
        <v>0</v>
      </c>
      <c r="FN274" s="324">
        <v>0</v>
      </c>
      <c r="FO274" s="270"/>
      <c r="FP274" s="89"/>
      <c r="FQ274" s="270"/>
      <c r="FR274" s="319"/>
      <c r="FS274" s="319"/>
      <c r="FT274" s="319"/>
      <c r="FU274" s="319"/>
      <c r="FV274" s="319"/>
      <c r="FW274" s="319"/>
      <c r="FX274" s="319"/>
      <c r="FY274" s="319"/>
      <c r="FZ274" s="319"/>
      <c r="GA274" s="319"/>
      <c r="GB274" s="319"/>
      <c r="GC274" s="319"/>
      <c r="GD274" s="319"/>
      <c r="GE274" s="319"/>
      <c r="GF274" s="319"/>
      <c r="GG274" s="319"/>
      <c r="GH274" s="319"/>
      <c r="GI274" s="319"/>
      <c r="GJ274" s="319"/>
      <c r="GK274" s="319"/>
      <c r="GL274" s="319"/>
      <c r="GM274" s="319"/>
      <c r="GN274" s="319"/>
      <c r="GO274" s="319"/>
      <c r="GP274" s="319"/>
      <c r="GQ274" s="319"/>
      <c r="GR274" s="319"/>
      <c r="GS274" s="319"/>
      <c r="GT274" s="319"/>
      <c r="GU274" s="319"/>
      <c r="GV274" s="319"/>
      <c r="GW274" s="319"/>
      <c r="GX274" s="319"/>
      <c r="GY274" s="319"/>
      <c r="GZ274" s="319"/>
      <c r="HA274" s="319"/>
      <c r="HB274" s="319"/>
      <c r="HC274" s="319"/>
      <c r="HD274" s="319"/>
      <c r="HE274" s="319"/>
      <c r="HF274" s="319"/>
      <c r="HG274" s="319"/>
      <c r="HH274" s="319"/>
      <c r="HI274" s="319"/>
      <c r="HJ274" s="319"/>
      <c r="HK274" s="319"/>
      <c r="HL274" s="319"/>
      <c r="HM274" s="319"/>
      <c r="HN274" s="319"/>
      <c r="HO274" s="319"/>
      <c r="HP274" s="319"/>
      <c r="HQ274" s="319"/>
      <c r="HR274" s="319"/>
      <c r="HS274" s="319"/>
      <c r="HT274" s="319"/>
      <c r="HU274" s="319"/>
      <c r="HV274" s="319"/>
      <c r="HW274" s="319"/>
      <c r="HX274" s="319"/>
      <c r="HY274" s="319"/>
      <c r="HZ274" s="319"/>
      <c r="IA274" s="319"/>
      <c r="IB274" s="319"/>
      <c r="IC274" s="319"/>
      <c r="ID274" s="319"/>
      <c r="IE274" s="319"/>
      <c r="IF274" s="319"/>
      <c r="IG274" s="318"/>
    </row>
    <row r="275" spans="1:241" ht="12.75" customHeight="1" x14ac:dyDescent="0.2">
      <c r="A275" s="370" t="s">
        <v>1389</v>
      </c>
      <c r="B275" s="270">
        <v>50</v>
      </c>
      <c r="C275" s="270">
        <v>50</v>
      </c>
      <c r="D275" s="270">
        <v>20</v>
      </c>
      <c r="E275" s="270">
        <v>30</v>
      </c>
      <c r="F275" s="270">
        <v>0</v>
      </c>
      <c r="G275" s="270">
        <v>0</v>
      </c>
      <c r="H275" s="270">
        <v>50</v>
      </c>
      <c r="I275" s="270">
        <v>0</v>
      </c>
      <c r="J275" s="270">
        <v>50</v>
      </c>
      <c r="K275" s="270">
        <v>0</v>
      </c>
      <c r="L275" s="270"/>
      <c r="M275" s="270">
        <v>0</v>
      </c>
      <c r="N275" s="270">
        <v>0</v>
      </c>
      <c r="O275" s="270">
        <v>0</v>
      </c>
      <c r="P275" s="270">
        <v>0</v>
      </c>
      <c r="Q275" s="270">
        <v>0</v>
      </c>
      <c r="R275" s="270">
        <v>0</v>
      </c>
      <c r="S275" s="270">
        <v>0</v>
      </c>
      <c r="T275" s="270">
        <v>0</v>
      </c>
      <c r="X275" s="270">
        <v>56.693877551020407</v>
      </c>
      <c r="Y275" s="270">
        <v>0</v>
      </c>
      <c r="Z275" s="270" t="s">
        <v>1676</v>
      </c>
      <c r="AA275" s="270">
        <v>10</v>
      </c>
      <c r="AB275" s="270">
        <v>15</v>
      </c>
      <c r="AC275" s="270">
        <v>20</v>
      </c>
      <c r="AD275" s="270" t="s">
        <v>1676</v>
      </c>
      <c r="AE275" s="270">
        <v>0</v>
      </c>
      <c r="AF275" s="270" t="s">
        <v>1676</v>
      </c>
      <c r="AG275" s="270">
        <v>0</v>
      </c>
      <c r="AH275" s="270">
        <v>0</v>
      </c>
      <c r="AI275" s="270">
        <v>0</v>
      </c>
      <c r="AJ275" s="270">
        <v>0</v>
      </c>
      <c r="AK275" s="270">
        <v>0</v>
      </c>
      <c r="AL275" s="270">
        <v>0</v>
      </c>
      <c r="AM275" s="270">
        <v>0</v>
      </c>
      <c r="AN275" s="270">
        <v>0</v>
      </c>
      <c r="AO275" s="270">
        <v>0</v>
      </c>
      <c r="AP275" s="270">
        <v>0</v>
      </c>
      <c r="AQ275" s="270">
        <v>0</v>
      </c>
      <c r="AR275" s="270">
        <v>0</v>
      </c>
      <c r="AS275" s="270">
        <v>0</v>
      </c>
      <c r="AT275" s="270">
        <v>0</v>
      </c>
      <c r="AU275" s="270">
        <v>0</v>
      </c>
      <c r="AV275" s="270" t="s">
        <v>1676</v>
      </c>
      <c r="AW275" s="270">
        <v>10</v>
      </c>
      <c r="AX275" s="270">
        <v>0</v>
      </c>
      <c r="AY275" s="270">
        <v>0</v>
      </c>
      <c r="AZ275" s="270">
        <v>25</v>
      </c>
      <c r="BA275" s="270" t="s">
        <v>1676</v>
      </c>
      <c r="BB275" s="270">
        <v>0</v>
      </c>
      <c r="BC275" s="270">
        <v>0</v>
      </c>
      <c r="BD275" s="270" t="s">
        <v>1676</v>
      </c>
      <c r="BE275" s="270">
        <v>0</v>
      </c>
      <c r="BF275" s="270">
        <v>0</v>
      </c>
      <c r="BG275" s="270">
        <v>0</v>
      </c>
      <c r="BH275" s="270" t="s">
        <v>1676</v>
      </c>
      <c r="BI275" s="270">
        <v>0</v>
      </c>
      <c r="BJ275" s="270">
        <v>0</v>
      </c>
      <c r="BK275" s="270">
        <v>0</v>
      </c>
      <c r="BL275" s="270">
        <v>0</v>
      </c>
      <c r="BM275" s="270">
        <v>10</v>
      </c>
      <c r="BN275" s="270" t="s">
        <v>1676</v>
      </c>
      <c r="BO275" s="270">
        <v>30</v>
      </c>
      <c r="BP275" s="270">
        <v>0</v>
      </c>
      <c r="BQ275" s="270">
        <v>0</v>
      </c>
      <c r="BR275" s="270">
        <v>0</v>
      </c>
      <c r="BS275" s="270">
        <v>0</v>
      </c>
      <c r="BT275" s="270">
        <v>0</v>
      </c>
      <c r="BU275" s="270" t="s">
        <v>1676</v>
      </c>
      <c r="BV275" s="270"/>
      <c r="BW275" s="270">
        <v>0</v>
      </c>
      <c r="BX275" s="270">
        <v>0</v>
      </c>
      <c r="BY275" s="270">
        <v>0</v>
      </c>
      <c r="BZ275" s="270">
        <v>0</v>
      </c>
      <c r="CA275" s="270">
        <v>0</v>
      </c>
      <c r="CB275" s="270">
        <v>0</v>
      </c>
      <c r="CC275" s="270">
        <v>0</v>
      </c>
      <c r="CD275" s="270">
        <v>0</v>
      </c>
      <c r="CE275" s="270">
        <v>0</v>
      </c>
      <c r="CF275" s="270">
        <v>0</v>
      </c>
      <c r="CG275" s="270">
        <v>50</v>
      </c>
      <c r="CH275" s="270">
        <v>0</v>
      </c>
      <c r="CI275" s="270">
        <v>10</v>
      </c>
      <c r="CJ275" s="270">
        <v>0</v>
      </c>
      <c r="CK275" s="270">
        <v>40</v>
      </c>
      <c r="CL275" s="270">
        <v>0</v>
      </c>
      <c r="CM275" s="270">
        <v>0</v>
      </c>
      <c r="CN275" s="270">
        <v>0</v>
      </c>
      <c r="CO275" s="270">
        <v>0</v>
      </c>
      <c r="CP275" s="270">
        <v>0</v>
      </c>
      <c r="CQ275" s="270">
        <v>0</v>
      </c>
      <c r="CR275" s="270">
        <v>0</v>
      </c>
      <c r="CS275" s="270">
        <v>0</v>
      </c>
      <c r="CT275" s="270">
        <v>0</v>
      </c>
      <c r="CU275" s="270">
        <v>0</v>
      </c>
      <c r="CV275" s="270">
        <v>0</v>
      </c>
      <c r="CW275" s="270">
        <v>0</v>
      </c>
      <c r="CX275" s="270">
        <v>0</v>
      </c>
      <c r="CY275" s="270">
        <v>0</v>
      </c>
      <c r="CZ275" s="270">
        <v>0</v>
      </c>
      <c r="DA275" s="270">
        <v>0</v>
      </c>
      <c r="DB275" s="270">
        <v>0</v>
      </c>
      <c r="DC275" s="270">
        <v>0</v>
      </c>
      <c r="DD275" s="270">
        <v>0</v>
      </c>
      <c r="DE275" s="270">
        <v>0</v>
      </c>
      <c r="DF275" s="270">
        <v>0</v>
      </c>
      <c r="DG275" s="270">
        <v>0</v>
      </c>
      <c r="DH275" s="270">
        <v>0</v>
      </c>
      <c r="DI275" s="270">
        <v>0</v>
      </c>
      <c r="DJ275" s="270">
        <v>0</v>
      </c>
      <c r="DK275" s="270">
        <v>0</v>
      </c>
      <c r="DL275" s="270">
        <v>0</v>
      </c>
      <c r="DM275" s="270">
        <v>0</v>
      </c>
      <c r="DN275" s="270">
        <v>0</v>
      </c>
      <c r="DO275" s="270">
        <v>0</v>
      </c>
      <c r="DP275" s="270">
        <v>0</v>
      </c>
      <c r="DQ275" s="270"/>
      <c r="DR275" s="270">
        <v>0</v>
      </c>
      <c r="DS275" s="270">
        <v>0</v>
      </c>
      <c r="DT275" s="270">
        <v>0</v>
      </c>
      <c r="DU275" s="270">
        <v>0</v>
      </c>
      <c r="DV275" s="270">
        <v>0</v>
      </c>
      <c r="DW275" s="270">
        <v>0</v>
      </c>
      <c r="DX275" s="270">
        <v>0</v>
      </c>
      <c r="DY275" s="270">
        <v>0</v>
      </c>
      <c r="DZ275" s="270">
        <v>0</v>
      </c>
      <c r="EA275" s="270">
        <v>0</v>
      </c>
      <c r="EB275" s="270">
        <v>0</v>
      </c>
      <c r="EC275" s="270">
        <v>0</v>
      </c>
      <c r="ED275" s="270">
        <v>0</v>
      </c>
      <c r="EE275" s="270">
        <v>0</v>
      </c>
      <c r="EF275" s="270">
        <v>0</v>
      </c>
      <c r="EG275" s="270">
        <v>0</v>
      </c>
      <c r="EH275" s="270">
        <v>0</v>
      </c>
      <c r="EI275" s="270">
        <v>0</v>
      </c>
      <c r="EJ275" s="270">
        <v>0</v>
      </c>
      <c r="EK275" s="270">
        <v>0</v>
      </c>
      <c r="EL275" s="270">
        <v>0</v>
      </c>
      <c r="EM275" s="270">
        <v>0</v>
      </c>
      <c r="EN275" s="270">
        <v>0</v>
      </c>
      <c r="EO275" s="270">
        <v>0</v>
      </c>
      <c r="EP275" s="270">
        <v>0</v>
      </c>
      <c r="EQ275" s="270">
        <v>0</v>
      </c>
      <c r="ER275" s="270">
        <v>0</v>
      </c>
      <c r="ES275" s="270">
        <v>0</v>
      </c>
      <c r="ET275" s="270">
        <v>0</v>
      </c>
      <c r="EU275" s="270">
        <v>0</v>
      </c>
      <c r="EV275" s="270">
        <v>0</v>
      </c>
      <c r="EW275" s="270">
        <v>0</v>
      </c>
      <c r="EX275" s="270">
        <v>0</v>
      </c>
      <c r="EY275" s="270">
        <v>0</v>
      </c>
      <c r="EZ275" s="270">
        <v>0</v>
      </c>
      <c r="FA275" s="270">
        <v>0</v>
      </c>
      <c r="FB275" s="270">
        <v>0</v>
      </c>
      <c r="FC275" s="270">
        <v>0</v>
      </c>
      <c r="FD275" s="270">
        <v>0</v>
      </c>
      <c r="FE275" s="270">
        <v>0</v>
      </c>
      <c r="FF275" s="270">
        <v>0</v>
      </c>
      <c r="FG275" s="270">
        <v>0</v>
      </c>
      <c r="FH275" s="270">
        <v>0</v>
      </c>
      <c r="FI275" s="270">
        <v>0</v>
      </c>
      <c r="FJ275" s="270">
        <v>0</v>
      </c>
      <c r="FK275" s="270">
        <v>0</v>
      </c>
      <c r="FL275" s="351">
        <v>50</v>
      </c>
      <c r="FM275" s="323">
        <v>0</v>
      </c>
      <c r="FN275" s="324">
        <v>0</v>
      </c>
      <c r="FO275" s="270"/>
      <c r="FP275" s="89"/>
      <c r="FQ275" s="270"/>
      <c r="FR275" s="319"/>
      <c r="FS275" s="319"/>
      <c r="FT275" s="319"/>
      <c r="FU275" s="319"/>
      <c r="FV275" s="319"/>
      <c r="FW275" s="319"/>
      <c r="FX275" s="319"/>
      <c r="FY275" s="319"/>
      <c r="FZ275" s="319"/>
      <c r="GA275" s="319"/>
      <c r="GB275" s="319"/>
      <c r="GC275" s="319"/>
      <c r="GD275" s="319"/>
      <c r="GE275" s="319"/>
      <c r="GF275" s="319"/>
      <c r="GG275" s="319"/>
      <c r="GH275" s="319"/>
      <c r="GI275" s="319"/>
      <c r="GJ275" s="319"/>
      <c r="GK275" s="319"/>
      <c r="GL275" s="319"/>
      <c r="GM275" s="319"/>
      <c r="GN275" s="319"/>
      <c r="GO275" s="319"/>
      <c r="GP275" s="319"/>
      <c r="GQ275" s="319"/>
      <c r="GR275" s="319"/>
      <c r="GS275" s="319"/>
      <c r="GT275" s="319"/>
      <c r="GU275" s="319"/>
      <c r="GV275" s="319"/>
      <c r="GW275" s="319"/>
      <c r="GX275" s="319"/>
      <c r="GY275" s="319"/>
      <c r="GZ275" s="319"/>
      <c r="HA275" s="319"/>
      <c r="HB275" s="319"/>
      <c r="HC275" s="319"/>
      <c r="HD275" s="319"/>
      <c r="HE275" s="319"/>
      <c r="HF275" s="319"/>
      <c r="HG275" s="319"/>
      <c r="HH275" s="319"/>
      <c r="HI275" s="319"/>
      <c r="HJ275" s="319"/>
      <c r="HK275" s="319"/>
      <c r="HL275" s="319"/>
      <c r="HM275" s="319"/>
      <c r="HN275" s="319"/>
      <c r="HO275" s="319"/>
      <c r="HP275" s="319"/>
      <c r="HQ275" s="319"/>
      <c r="HR275" s="319"/>
      <c r="HS275" s="319"/>
      <c r="HT275" s="319"/>
      <c r="HU275" s="319"/>
      <c r="HV275" s="319"/>
      <c r="HW275" s="319"/>
      <c r="HX275" s="319"/>
      <c r="HY275" s="319"/>
      <c r="HZ275" s="319"/>
      <c r="IA275" s="319"/>
      <c r="IB275" s="319"/>
      <c r="IC275" s="319"/>
      <c r="ID275" s="319"/>
      <c r="IE275" s="319"/>
      <c r="IF275" s="319"/>
      <c r="IG275" s="318"/>
    </row>
    <row r="276" spans="1:241" s="267" customFormat="1" ht="12.75" customHeight="1" x14ac:dyDescent="0.2">
      <c r="A276" s="370" t="s">
        <v>1529</v>
      </c>
      <c r="B276" s="270">
        <v>1110</v>
      </c>
      <c r="C276" s="270">
        <v>1110</v>
      </c>
      <c r="D276" s="270">
        <v>545</v>
      </c>
      <c r="E276" s="270">
        <v>565</v>
      </c>
      <c r="F276" s="270">
        <v>0</v>
      </c>
      <c r="G276" s="270">
        <v>0</v>
      </c>
      <c r="H276" s="270">
        <v>1110</v>
      </c>
      <c r="I276" s="270">
        <v>430</v>
      </c>
      <c r="J276" s="270">
        <v>680</v>
      </c>
      <c r="K276" s="270">
        <v>1045</v>
      </c>
      <c r="L276" s="270">
        <v>35.629714285714286</v>
      </c>
      <c r="M276" s="270">
        <v>555</v>
      </c>
      <c r="N276" s="270">
        <v>150</v>
      </c>
      <c r="O276" s="270">
        <v>100</v>
      </c>
      <c r="P276" s="270">
        <v>65</v>
      </c>
      <c r="Q276" s="270" t="s">
        <v>1676</v>
      </c>
      <c r="R276" s="270" t="s">
        <v>1676</v>
      </c>
      <c r="S276" s="270">
        <v>0</v>
      </c>
      <c r="T276" s="270">
        <v>0</v>
      </c>
      <c r="U276" s="270">
        <v>2.44392523364486</v>
      </c>
      <c r="V276" s="270">
        <v>3</v>
      </c>
      <c r="W276" s="270">
        <v>22</v>
      </c>
      <c r="X276" s="270">
        <v>58.263537906137181</v>
      </c>
      <c r="Y276" s="270">
        <v>0</v>
      </c>
      <c r="Z276" s="270">
        <v>75</v>
      </c>
      <c r="AA276" s="270">
        <v>150</v>
      </c>
      <c r="AB276" s="270">
        <v>315</v>
      </c>
      <c r="AC276" s="270">
        <v>410</v>
      </c>
      <c r="AD276" s="270">
        <v>160</v>
      </c>
      <c r="AE276" s="270">
        <v>0</v>
      </c>
      <c r="AF276" s="270">
        <v>45</v>
      </c>
      <c r="AG276" s="270">
        <v>0</v>
      </c>
      <c r="AH276" s="270">
        <v>0</v>
      </c>
      <c r="AI276" s="270">
        <v>0</v>
      </c>
      <c r="AJ276" s="270">
        <v>0</v>
      </c>
      <c r="AK276" s="270">
        <v>0</v>
      </c>
      <c r="AL276" s="270">
        <v>20</v>
      </c>
      <c r="AM276" s="270">
        <v>95</v>
      </c>
      <c r="AN276" s="270">
        <v>80</v>
      </c>
      <c r="AO276" s="270">
        <v>0</v>
      </c>
      <c r="AP276" s="270">
        <v>0</v>
      </c>
      <c r="AQ276" s="270">
        <v>50</v>
      </c>
      <c r="AR276" s="270">
        <v>30</v>
      </c>
      <c r="AS276" s="270">
        <v>25</v>
      </c>
      <c r="AT276" s="270">
        <v>0</v>
      </c>
      <c r="AU276" s="270">
        <v>0</v>
      </c>
      <c r="AV276" s="270">
        <v>10</v>
      </c>
      <c r="AW276" s="270">
        <v>130</v>
      </c>
      <c r="AX276" s="270">
        <v>0</v>
      </c>
      <c r="AY276" s="270">
        <v>20</v>
      </c>
      <c r="AZ276" s="270">
        <v>560</v>
      </c>
      <c r="BA276" s="270">
        <v>0</v>
      </c>
      <c r="BB276" s="270">
        <v>50</v>
      </c>
      <c r="BC276" s="270" t="s">
        <v>1676</v>
      </c>
      <c r="BD276" s="270">
        <v>10</v>
      </c>
      <c r="BE276" s="270">
        <v>0</v>
      </c>
      <c r="BF276" s="270">
        <v>0</v>
      </c>
      <c r="BG276" s="270">
        <v>0</v>
      </c>
      <c r="BH276" s="270">
        <v>15</v>
      </c>
      <c r="BI276" s="270">
        <v>0</v>
      </c>
      <c r="BJ276" s="270">
        <v>0</v>
      </c>
      <c r="BK276" s="270">
        <v>0</v>
      </c>
      <c r="BL276" s="270">
        <v>0</v>
      </c>
      <c r="BM276" s="270">
        <v>245</v>
      </c>
      <c r="BN276" s="270">
        <v>10</v>
      </c>
      <c r="BO276" s="270">
        <v>675</v>
      </c>
      <c r="BP276" s="270">
        <v>110</v>
      </c>
      <c r="BQ276" s="270">
        <v>0</v>
      </c>
      <c r="BR276" s="270">
        <v>0</v>
      </c>
      <c r="BS276" s="270">
        <v>0</v>
      </c>
      <c r="BT276" s="270">
        <v>45</v>
      </c>
      <c r="BU276" s="270" t="s">
        <v>1676</v>
      </c>
      <c r="BV276" s="270"/>
      <c r="BW276" s="270" t="s">
        <v>1676</v>
      </c>
      <c r="BX276" s="270">
        <v>0</v>
      </c>
      <c r="BY276" s="270" t="s">
        <v>1676</v>
      </c>
      <c r="BZ276" s="270">
        <v>0</v>
      </c>
      <c r="CA276" s="270">
        <v>0</v>
      </c>
      <c r="CB276" s="270">
        <v>0</v>
      </c>
      <c r="CC276" s="270">
        <v>0</v>
      </c>
      <c r="CD276" s="270">
        <v>30</v>
      </c>
      <c r="CE276" s="270">
        <v>15</v>
      </c>
      <c r="CF276" s="270">
        <v>0</v>
      </c>
      <c r="CG276" s="270">
        <v>1065</v>
      </c>
      <c r="CH276" s="270">
        <v>0</v>
      </c>
      <c r="CI276" s="270">
        <v>260</v>
      </c>
      <c r="CJ276" s="270">
        <v>90</v>
      </c>
      <c r="CK276" s="270">
        <v>725</v>
      </c>
      <c r="CL276" s="270">
        <v>0</v>
      </c>
      <c r="CM276" s="270">
        <v>0</v>
      </c>
      <c r="CN276" s="270">
        <v>0</v>
      </c>
      <c r="CO276" s="270">
        <v>0</v>
      </c>
      <c r="CP276" s="270">
        <v>0</v>
      </c>
      <c r="CQ276" s="270">
        <v>0</v>
      </c>
      <c r="CR276" s="270">
        <v>0</v>
      </c>
      <c r="CS276" s="270">
        <v>0</v>
      </c>
      <c r="CT276" s="270">
        <v>0</v>
      </c>
      <c r="CU276" s="270">
        <v>0</v>
      </c>
      <c r="CV276" s="270">
        <v>0</v>
      </c>
      <c r="CW276" s="270">
        <v>0</v>
      </c>
      <c r="CX276" s="270">
        <v>0</v>
      </c>
      <c r="CY276" s="270">
        <v>0</v>
      </c>
      <c r="CZ276" s="270">
        <v>0</v>
      </c>
      <c r="DA276" s="270">
        <v>0</v>
      </c>
      <c r="DB276" s="270">
        <v>0</v>
      </c>
      <c r="DC276" s="270">
        <v>0</v>
      </c>
      <c r="DD276" s="270">
        <v>10</v>
      </c>
      <c r="DE276" s="270">
        <v>0</v>
      </c>
      <c r="DF276" s="270">
        <v>0</v>
      </c>
      <c r="DG276" s="270">
        <v>0</v>
      </c>
      <c r="DH276" s="270">
        <v>0</v>
      </c>
      <c r="DI276" s="270">
        <v>0</v>
      </c>
      <c r="DJ276" s="270">
        <v>0</v>
      </c>
      <c r="DK276" s="270">
        <v>0</v>
      </c>
      <c r="DL276" s="270">
        <v>0</v>
      </c>
      <c r="DM276" s="270">
        <v>0</v>
      </c>
      <c r="DN276" s="270">
        <v>0</v>
      </c>
      <c r="DO276" s="270">
        <v>0</v>
      </c>
      <c r="DP276" s="270">
        <v>0</v>
      </c>
      <c r="DQ276" s="270"/>
      <c r="DR276" s="270">
        <v>0</v>
      </c>
      <c r="DS276" s="270">
        <v>0</v>
      </c>
      <c r="DT276" s="270">
        <v>0</v>
      </c>
      <c r="DU276" s="270">
        <v>0</v>
      </c>
      <c r="DV276" s="270">
        <v>0</v>
      </c>
      <c r="DW276" s="270">
        <v>0</v>
      </c>
      <c r="DX276" s="270">
        <v>0</v>
      </c>
      <c r="DY276" s="270">
        <v>0</v>
      </c>
      <c r="DZ276" s="270">
        <v>0</v>
      </c>
      <c r="EA276" s="270">
        <v>0</v>
      </c>
      <c r="EB276" s="270">
        <v>0</v>
      </c>
      <c r="EC276" s="270">
        <v>0</v>
      </c>
      <c r="ED276" s="270">
        <v>0</v>
      </c>
      <c r="EE276" s="270">
        <v>0</v>
      </c>
      <c r="EF276" s="270">
        <v>0</v>
      </c>
      <c r="EG276" s="270">
        <v>0</v>
      </c>
      <c r="EH276" s="270">
        <v>0</v>
      </c>
      <c r="EI276" s="270">
        <v>0</v>
      </c>
      <c r="EJ276" s="270">
        <v>0</v>
      </c>
      <c r="EK276" s="270">
        <v>25</v>
      </c>
      <c r="EL276" s="270">
        <v>0</v>
      </c>
      <c r="EM276" s="270">
        <v>0</v>
      </c>
      <c r="EN276" s="270">
        <v>0</v>
      </c>
      <c r="EO276" s="270">
        <v>0</v>
      </c>
      <c r="EP276" s="270">
        <v>0</v>
      </c>
      <c r="EQ276" s="270">
        <v>0</v>
      </c>
      <c r="ER276" s="270">
        <v>0</v>
      </c>
      <c r="ES276" s="270">
        <v>0</v>
      </c>
      <c r="ET276" s="270">
        <v>0</v>
      </c>
      <c r="EU276" s="270">
        <v>0</v>
      </c>
      <c r="EV276" s="270">
        <v>0</v>
      </c>
      <c r="EW276" s="270">
        <v>0</v>
      </c>
      <c r="EX276" s="270">
        <v>0</v>
      </c>
      <c r="EY276" s="270">
        <v>0</v>
      </c>
      <c r="EZ276" s="270">
        <v>0</v>
      </c>
      <c r="FA276" s="270">
        <v>0</v>
      </c>
      <c r="FB276" s="270">
        <v>0</v>
      </c>
      <c r="FC276" s="270">
        <v>0</v>
      </c>
      <c r="FD276" s="270">
        <v>0</v>
      </c>
      <c r="FE276" s="270">
        <v>0</v>
      </c>
      <c r="FF276" s="270">
        <v>0</v>
      </c>
      <c r="FG276" s="270">
        <v>0</v>
      </c>
      <c r="FH276" s="270">
        <v>0</v>
      </c>
      <c r="FI276" s="270">
        <v>0</v>
      </c>
      <c r="FJ276" s="270">
        <v>0</v>
      </c>
      <c r="FK276" s="270">
        <v>0</v>
      </c>
      <c r="FL276" s="351">
        <v>1060</v>
      </c>
      <c r="FM276" s="323">
        <v>0</v>
      </c>
      <c r="FN276" s="324">
        <v>875</v>
      </c>
      <c r="FO276" s="270"/>
      <c r="FP276" s="89"/>
      <c r="FQ276" s="270"/>
      <c r="FR276" s="319"/>
      <c r="FS276" s="319"/>
      <c r="FT276" s="319"/>
      <c r="FU276" s="319"/>
      <c r="FV276" s="319"/>
      <c r="FW276" s="319"/>
      <c r="FX276" s="319"/>
      <c r="FY276" s="319"/>
      <c r="FZ276" s="319"/>
      <c r="GA276" s="319"/>
      <c r="GB276" s="319"/>
      <c r="GC276" s="319"/>
      <c r="GD276" s="319"/>
      <c r="GE276" s="319"/>
      <c r="GF276" s="319"/>
      <c r="GG276" s="319"/>
      <c r="GH276" s="319"/>
      <c r="GI276" s="319"/>
      <c r="GJ276" s="319"/>
      <c r="GK276" s="319"/>
      <c r="GL276" s="319"/>
      <c r="GM276" s="319"/>
      <c r="GN276" s="319"/>
      <c r="GO276" s="319"/>
      <c r="GP276" s="319"/>
      <c r="GQ276" s="319"/>
      <c r="GR276" s="319"/>
      <c r="GS276" s="319"/>
      <c r="GT276" s="319"/>
      <c r="GU276" s="319"/>
      <c r="GV276" s="319"/>
      <c r="GW276" s="319"/>
      <c r="GX276" s="319"/>
      <c r="GY276" s="319"/>
      <c r="GZ276" s="319"/>
      <c r="HA276" s="319"/>
      <c r="HB276" s="319"/>
      <c r="HC276" s="319"/>
      <c r="HD276" s="319"/>
      <c r="HE276" s="319"/>
      <c r="HF276" s="319"/>
      <c r="HG276" s="319"/>
      <c r="HH276" s="319"/>
      <c r="HI276" s="319"/>
      <c r="HJ276" s="319"/>
      <c r="HK276" s="319"/>
      <c r="HL276" s="319"/>
      <c r="HM276" s="319"/>
      <c r="HN276" s="319"/>
      <c r="HO276" s="319"/>
      <c r="HP276" s="319"/>
      <c r="HQ276" s="319"/>
      <c r="HR276" s="319"/>
      <c r="HS276" s="319"/>
      <c r="HT276" s="319"/>
      <c r="HU276" s="319"/>
      <c r="HV276" s="319"/>
      <c r="HW276" s="319"/>
      <c r="HX276" s="319"/>
      <c r="HY276" s="319"/>
      <c r="HZ276" s="319"/>
      <c r="IA276" s="319"/>
      <c r="IB276" s="319"/>
      <c r="IC276" s="319"/>
      <c r="ID276" s="320"/>
      <c r="IE276" s="320"/>
      <c r="IF276" s="320"/>
      <c r="IG276" s="321"/>
    </row>
    <row r="277" spans="1:241" ht="12.75" customHeight="1" x14ac:dyDescent="0.2">
      <c r="A277" s="370" t="s">
        <v>1583</v>
      </c>
      <c r="B277" s="270" t="s">
        <v>1676</v>
      </c>
      <c r="C277" s="270" t="s">
        <v>1676</v>
      </c>
      <c r="D277" s="270">
        <v>0</v>
      </c>
      <c r="E277" s="270" t="s">
        <v>1676</v>
      </c>
      <c r="F277" s="270">
        <v>0</v>
      </c>
      <c r="G277" s="270">
        <v>0</v>
      </c>
      <c r="H277" s="270" t="s">
        <v>1676</v>
      </c>
      <c r="I277" s="270" t="s">
        <v>1676</v>
      </c>
      <c r="J277" s="270">
        <v>0</v>
      </c>
      <c r="K277" s="270" t="s">
        <v>1676</v>
      </c>
      <c r="L277" s="270" t="s">
        <v>1676</v>
      </c>
      <c r="M277" s="270">
        <v>0</v>
      </c>
      <c r="N277" s="270">
        <v>0</v>
      </c>
      <c r="O277" s="270" t="s">
        <v>1676</v>
      </c>
      <c r="P277" s="270">
        <v>0</v>
      </c>
      <c r="Q277" s="270">
        <v>0</v>
      </c>
      <c r="R277" s="270">
        <v>0</v>
      </c>
      <c r="S277" s="270">
        <v>0</v>
      </c>
      <c r="T277" s="270">
        <v>0</v>
      </c>
      <c r="U277" s="270">
        <v>4</v>
      </c>
      <c r="V277" s="270">
        <v>4</v>
      </c>
      <c r="W277" s="270" t="s">
        <v>1676</v>
      </c>
      <c r="X277" s="270" t="s">
        <v>1676</v>
      </c>
      <c r="Y277" s="270">
        <v>0</v>
      </c>
      <c r="Z277" s="270">
        <v>0</v>
      </c>
      <c r="AA277" s="270">
        <v>0</v>
      </c>
      <c r="AB277" s="270">
        <v>0</v>
      </c>
      <c r="AC277" s="270" t="s">
        <v>1676</v>
      </c>
      <c r="AD277" s="270">
        <v>0</v>
      </c>
      <c r="AE277" s="270">
        <v>0</v>
      </c>
      <c r="AF277" s="270">
        <v>0</v>
      </c>
      <c r="AG277" s="270">
        <v>0</v>
      </c>
      <c r="AH277" s="270">
        <v>0</v>
      </c>
      <c r="AI277" s="270">
        <v>0</v>
      </c>
      <c r="AJ277" s="270">
        <v>0</v>
      </c>
      <c r="AK277" s="270">
        <v>0</v>
      </c>
      <c r="AL277" s="270">
        <v>0</v>
      </c>
      <c r="AM277" s="270">
        <v>0</v>
      </c>
      <c r="AN277" s="270">
        <v>0</v>
      </c>
      <c r="AO277" s="270">
        <v>0</v>
      </c>
      <c r="AP277" s="270">
        <v>0</v>
      </c>
      <c r="AQ277" s="270">
        <v>0</v>
      </c>
      <c r="AR277" s="270">
        <v>0</v>
      </c>
      <c r="AS277" s="270">
        <v>0</v>
      </c>
      <c r="AT277" s="270">
        <v>0</v>
      </c>
      <c r="AU277" s="270">
        <v>0</v>
      </c>
      <c r="AV277" s="270">
        <v>0</v>
      </c>
      <c r="AW277" s="270">
        <v>0</v>
      </c>
      <c r="AX277" s="270">
        <v>0</v>
      </c>
      <c r="AY277" s="270">
        <v>0</v>
      </c>
      <c r="AZ277" s="270" t="s">
        <v>1676</v>
      </c>
      <c r="BA277" s="270">
        <v>0</v>
      </c>
      <c r="BB277" s="270">
        <v>0</v>
      </c>
      <c r="BC277" s="270">
        <v>0</v>
      </c>
      <c r="BD277" s="270">
        <v>0</v>
      </c>
      <c r="BE277" s="270">
        <v>0</v>
      </c>
      <c r="BF277" s="270">
        <v>0</v>
      </c>
      <c r="BG277" s="270">
        <v>0</v>
      </c>
      <c r="BH277" s="270">
        <v>0</v>
      </c>
      <c r="BI277" s="270">
        <v>0</v>
      </c>
      <c r="BJ277" s="270">
        <v>0</v>
      </c>
      <c r="BK277" s="270">
        <v>0</v>
      </c>
      <c r="BL277" s="270">
        <v>0</v>
      </c>
      <c r="BM277" s="270">
        <v>0</v>
      </c>
      <c r="BN277" s="270">
        <v>0</v>
      </c>
      <c r="BO277" s="270" t="s">
        <v>1676</v>
      </c>
      <c r="BP277" s="270">
        <v>0</v>
      </c>
      <c r="BQ277" s="270">
        <v>0</v>
      </c>
      <c r="BR277" s="270">
        <v>0</v>
      </c>
      <c r="BS277" s="270">
        <v>0</v>
      </c>
      <c r="BT277" s="270">
        <v>0</v>
      </c>
      <c r="BU277" s="270">
        <v>0</v>
      </c>
      <c r="BV277" s="270"/>
      <c r="BW277" s="270">
        <v>0</v>
      </c>
      <c r="BX277" s="270">
        <v>0</v>
      </c>
      <c r="BY277" s="270">
        <v>0</v>
      </c>
      <c r="BZ277" s="270">
        <v>0</v>
      </c>
      <c r="CA277" s="270">
        <v>0</v>
      </c>
      <c r="CB277" s="270">
        <v>0</v>
      </c>
      <c r="CC277" s="270">
        <v>0</v>
      </c>
      <c r="CD277" s="270">
        <v>0</v>
      </c>
      <c r="CE277" s="270">
        <v>0</v>
      </c>
      <c r="CF277" s="270">
        <v>0</v>
      </c>
      <c r="CG277" s="270" t="s">
        <v>1676</v>
      </c>
      <c r="CH277" s="270">
        <v>0</v>
      </c>
      <c r="CI277" s="270">
        <v>0</v>
      </c>
      <c r="CJ277" s="270">
        <v>0</v>
      </c>
      <c r="CK277" s="270" t="s">
        <v>1676</v>
      </c>
      <c r="CL277" s="270">
        <v>0</v>
      </c>
      <c r="CM277" s="270">
        <v>0</v>
      </c>
      <c r="CN277" s="270">
        <v>0</v>
      </c>
      <c r="CO277" s="270">
        <v>0</v>
      </c>
      <c r="CP277" s="270">
        <v>0</v>
      </c>
      <c r="CQ277" s="270">
        <v>0</v>
      </c>
      <c r="CR277" s="270">
        <v>0</v>
      </c>
      <c r="CS277" s="270">
        <v>0</v>
      </c>
      <c r="CT277" s="270">
        <v>0</v>
      </c>
      <c r="CU277" s="270">
        <v>0</v>
      </c>
      <c r="CV277" s="270">
        <v>0</v>
      </c>
      <c r="CW277" s="270">
        <v>0</v>
      </c>
      <c r="CX277" s="270">
        <v>0</v>
      </c>
      <c r="CY277" s="270">
        <v>0</v>
      </c>
      <c r="CZ277" s="270">
        <v>0</v>
      </c>
      <c r="DA277" s="270">
        <v>0</v>
      </c>
      <c r="DB277" s="270">
        <v>0</v>
      </c>
      <c r="DC277" s="270">
        <v>0</v>
      </c>
      <c r="DD277" s="270">
        <v>0</v>
      </c>
      <c r="DE277" s="270">
        <v>0</v>
      </c>
      <c r="DF277" s="270">
        <v>0</v>
      </c>
      <c r="DG277" s="270">
        <v>0</v>
      </c>
      <c r="DH277" s="270">
        <v>0</v>
      </c>
      <c r="DI277" s="270">
        <v>0</v>
      </c>
      <c r="DJ277" s="270">
        <v>0</v>
      </c>
      <c r="DK277" s="270">
        <v>0</v>
      </c>
      <c r="DL277" s="270">
        <v>0</v>
      </c>
      <c r="DM277" s="270">
        <v>0</v>
      </c>
      <c r="DN277" s="270">
        <v>0</v>
      </c>
      <c r="DO277" s="270">
        <v>0</v>
      </c>
      <c r="DP277" s="270">
        <v>0</v>
      </c>
      <c r="DQ277" s="270"/>
      <c r="DR277" s="270">
        <v>0</v>
      </c>
      <c r="DS277" s="270">
        <v>0</v>
      </c>
      <c r="DT277" s="270">
        <v>0</v>
      </c>
      <c r="DU277" s="270">
        <v>0</v>
      </c>
      <c r="DV277" s="270">
        <v>0</v>
      </c>
      <c r="DW277" s="270">
        <v>0</v>
      </c>
      <c r="DX277" s="270">
        <v>0</v>
      </c>
      <c r="DY277" s="270">
        <v>0</v>
      </c>
      <c r="DZ277" s="270">
        <v>0</v>
      </c>
      <c r="EA277" s="270">
        <v>0</v>
      </c>
      <c r="EB277" s="270">
        <v>0</v>
      </c>
      <c r="EC277" s="270">
        <v>0</v>
      </c>
      <c r="ED277" s="270">
        <v>0</v>
      </c>
      <c r="EE277" s="270">
        <v>0</v>
      </c>
      <c r="EF277" s="270">
        <v>0</v>
      </c>
      <c r="EG277" s="270">
        <v>0</v>
      </c>
      <c r="EH277" s="270">
        <v>0</v>
      </c>
      <c r="EI277" s="270">
        <v>0</v>
      </c>
      <c r="EJ277" s="270">
        <v>0</v>
      </c>
      <c r="EK277" s="270">
        <v>0</v>
      </c>
      <c r="EL277" s="270">
        <v>0</v>
      </c>
      <c r="EM277" s="270">
        <v>0</v>
      </c>
      <c r="EN277" s="270">
        <v>0</v>
      </c>
      <c r="EO277" s="270">
        <v>0</v>
      </c>
      <c r="EP277" s="270">
        <v>0</v>
      </c>
      <c r="EQ277" s="270">
        <v>0</v>
      </c>
      <c r="ER277" s="270">
        <v>0</v>
      </c>
      <c r="ES277" s="270">
        <v>0</v>
      </c>
      <c r="ET277" s="270">
        <v>0</v>
      </c>
      <c r="EU277" s="270">
        <v>0</v>
      </c>
      <c r="EV277" s="270">
        <v>0</v>
      </c>
      <c r="EW277" s="270">
        <v>0</v>
      </c>
      <c r="EX277" s="270">
        <v>0</v>
      </c>
      <c r="EY277" s="270">
        <v>0</v>
      </c>
      <c r="EZ277" s="270">
        <v>0</v>
      </c>
      <c r="FA277" s="270">
        <v>0</v>
      </c>
      <c r="FB277" s="270">
        <v>0</v>
      </c>
      <c r="FC277" s="270">
        <v>0</v>
      </c>
      <c r="FD277" s="270">
        <v>0</v>
      </c>
      <c r="FE277" s="270">
        <v>0</v>
      </c>
      <c r="FF277" s="270">
        <v>0</v>
      </c>
      <c r="FG277" s="270">
        <v>0</v>
      </c>
      <c r="FH277" s="270">
        <v>0</v>
      </c>
      <c r="FI277" s="270">
        <v>0</v>
      </c>
      <c r="FJ277" s="270">
        <v>0</v>
      </c>
      <c r="FK277" s="270">
        <v>0</v>
      </c>
      <c r="FL277" s="351" t="s">
        <v>1676</v>
      </c>
      <c r="FM277" s="323">
        <v>0</v>
      </c>
      <c r="FN277" s="324" t="s">
        <v>1676</v>
      </c>
      <c r="FO277" s="270"/>
      <c r="FP277" s="89"/>
      <c r="FQ277" s="270"/>
      <c r="FR277" s="319"/>
      <c r="FS277" s="319"/>
      <c r="FT277" s="319"/>
      <c r="FU277" s="319"/>
      <c r="FV277" s="319"/>
      <c r="FW277" s="319"/>
      <c r="FX277" s="319"/>
      <c r="FY277" s="319"/>
      <c r="FZ277" s="319"/>
      <c r="GA277" s="319"/>
      <c r="GB277" s="319"/>
      <c r="GC277" s="319"/>
      <c r="GD277" s="319"/>
      <c r="GE277" s="319"/>
      <c r="GF277" s="319"/>
      <c r="GG277" s="319"/>
      <c r="GH277" s="319"/>
      <c r="GI277" s="319"/>
      <c r="GJ277" s="319"/>
      <c r="GK277" s="319"/>
      <c r="GL277" s="319"/>
      <c r="GM277" s="319"/>
      <c r="GN277" s="319"/>
      <c r="GO277" s="319"/>
      <c r="GP277" s="319"/>
      <c r="GQ277" s="319"/>
      <c r="GR277" s="319"/>
      <c r="GS277" s="319"/>
      <c r="GT277" s="319"/>
      <c r="GU277" s="319"/>
      <c r="GV277" s="319"/>
      <c r="GW277" s="319"/>
      <c r="GX277" s="319"/>
      <c r="GY277" s="319"/>
      <c r="GZ277" s="319"/>
      <c r="HA277" s="319"/>
      <c r="HB277" s="319"/>
      <c r="HC277" s="319"/>
      <c r="HD277" s="319"/>
      <c r="HE277" s="319"/>
      <c r="HF277" s="319"/>
      <c r="HG277" s="319"/>
      <c r="HH277" s="319"/>
      <c r="HI277" s="319"/>
      <c r="HJ277" s="319"/>
      <c r="HK277" s="319"/>
      <c r="HL277" s="319"/>
      <c r="HM277" s="319"/>
      <c r="HN277" s="319"/>
      <c r="HO277" s="319"/>
      <c r="HP277" s="319"/>
      <c r="HQ277" s="319"/>
      <c r="HR277" s="319"/>
      <c r="HS277" s="319"/>
      <c r="HT277" s="319"/>
      <c r="HU277" s="319"/>
      <c r="HV277" s="319"/>
      <c r="HW277" s="319"/>
      <c r="HX277" s="319"/>
      <c r="HY277" s="319"/>
      <c r="HZ277" s="319"/>
      <c r="IA277" s="319"/>
      <c r="IB277" s="319"/>
      <c r="IC277" s="319"/>
      <c r="ID277" s="319"/>
      <c r="IE277" s="319"/>
      <c r="IF277" s="319"/>
      <c r="IG277" s="318"/>
    </row>
    <row r="278" spans="1:241" ht="12.75" customHeight="1" x14ac:dyDescent="0.2">
      <c r="A278" s="370" t="s">
        <v>1597</v>
      </c>
      <c r="B278" s="270">
        <v>280</v>
      </c>
      <c r="C278" s="270">
        <v>280</v>
      </c>
      <c r="D278" s="270">
        <v>125</v>
      </c>
      <c r="E278" s="270">
        <v>150</v>
      </c>
      <c r="F278" s="270">
        <v>0</v>
      </c>
      <c r="G278" s="270">
        <v>0</v>
      </c>
      <c r="H278" s="270">
        <v>280</v>
      </c>
      <c r="I278" s="270" t="s">
        <v>1676</v>
      </c>
      <c r="J278" s="270">
        <v>275</v>
      </c>
      <c r="K278" s="270" t="s">
        <v>1676</v>
      </c>
      <c r="L278" s="270">
        <v>131.29411764705881</v>
      </c>
      <c r="M278" s="270">
        <v>30</v>
      </c>
      <c r="N278" s="270">
        <v>65</v>
      </c>
      <c r="O278" s="270">
        <v>40</v>
      </c>
      <c r="P278" s="270">
        <v>65</v>
      </c>
      <c r="Q278" s="270">
        <v>25</v>
      </c>
      <c r="R278" s="270">
        <v>20</v>
      </c>
      <c r="S278" s="270" t="s">
        <v>1676</v>
      </c>
      <c r="T278" s="270" t="s">
        <v>1676</v>
      </c>
      <c r="W278" s="270">
        <v>80</v>
      </c>
      <c r="X278" s="270">
        <v>54.125899280575538</v>
      </c>
      <c r="Y278" s="270">
        <v>0</v>
      </c>
      <c r="Z278" s="270">
        <v>15</v>
      </c>
      <c r="AA278" s="270">
        <v>60</v>
      </c>
      <c r="AB278" s="270">
        <v>95</v>
      </c>
      <c r="AC278" s="270">
        <v>85</v>
      </c>
      <c r="AD278" s="270">
        <v>20</v>
      </c>
      <c r="AE278" s="270">
        <v>0</v>
      </c>
      <c r="AF278" s="270">
        <v>90</v>
      </c>
      <c r="AG278" s="270">
        <v>0</v>
      </c>
      <c r="AH278" s="270">
        <v>0</v>
      </c>
      <c r="AI278" s="270">
        <v>0</v>
      </c>
      <c r="AJ278" s="270">
        <v>0</v>
      </c>
      <c r="AK278" s="270">
        <v>0</v>
      </c>
      <c r="AL278" s="270">
        <v>0</v>
      </c>
      <c r="AM278" s="270">
        <v>0</v>
      </c>
      <c r="AN278" s="270">
        <v>0</v>
      </c>
      <c r="AO278" s="270">
        <v>0</v>
      </c>
      <c r="AP278" s="270">
        <v>0</v>
      </c>
      <c r="AQ278" s="270">
        <v>0</v>
      </c>
      <c r="AR278" s="270">
        <v>0</v>
      </c>
      <c r="AS278" s="270">
        <v>0</v>
      </c>
      <c r="AT278" s="270">
        <v>0</v>
      </c>
      <c r="AU278" s="270">
        <v>0</v>
      </c>
      <c r="AV278" s="270" t="s">
        <v>1676</v>
      </c>
      <c r="AW278" s="270">
        <v>0</v>
      </c>
      <c r="AX278" s="270">
        <v>0</v>
      </c>
      <c r="AY278" s="270">
        <v>135</v>
      </c>
      <c r="AZ278" s="270">
        <v>40</v>
      </c>
      <c r="BA278" s="270">
        <v>0</v>
      </c>
      <c r="BB278" s="270">
        <v>10</v>
      </c>
      <c r="BC278" s="270">
        <v>0</v>
      </c>
      <c r="BD278" s="270">
        <v>0</v>
      </c>
      <c r="BE278" s="270">
        <v>0</v>
      </c>
      <c r="BF278" s="270" t="s">
        <v>1676</v>
      </c>
      <c r="BG278" s="270">
        <v>0</v>
      </c>
      <c r="BH278" s="270" t="s">
        <v>1676</v>
      </c>
      <c r="BI278" s="270">
        <v>0</v>
      </c>
      <c r="BJ278" s="270">
        <v>0</v>
      </c>
      <c r="BK278" s="270" t="s">
        <v>1676</v>
      </c>
      <c r="BL278" s="270">
        <v>0</v>
      </c>
      <c r="BM278" s="270">
        <v>0</v>
      </c>
      <c r="BN278" s="270">
        <v>0</v>
      </c>
      <c r="BO278" s="270">
        <v>265</v>
      </c>
      <c r="BP278" s="270" t="s">
        <v>1676</v>
      </c>
      <c r="BQ278" s="270">
        <v>0</v>
      </c>
      <c r="BR278" s="270">
        <v>0</v>
      </c>
      <c r="BS278" s="270">
        <v>0</v>
      </c>
      <c r="BT278" s="270" t="s">
        <v>1676</v>
      </c>
      <c r="BU278" s="270" t="s">
        <v>1676</v>
      </c>
      <c r="BV278" s="270"/>
      <c r="BW278" s="270" t="s">
        <v>1676</v>
      </c>
      <c r="BX278" s="270">
        <v>0</v>
      </c>
      <c r="BY278" s="270">
        <v>0</v>
      </c>
      <c r="BZ278" s="270">
        <v>0</v>
      </c>
      <c r="CA278" s="270">
        <v>0</v>
      </c>
      <c r="CB278" s="270">
        <v>0</v>
      </c>
      <c r="CC278" s="270">
        <v>0</v>
      </c>
      <c r="CD278" s="270" t="s">
        <v>1676</v>
      </c>
      <c r="CE278" s="270">
        <v>0</v>
      </c>
      <c r="CF278" s="270">
        <v>0</v>
      </c>
      <c r="CG278" s="270">
        <v>275</v>
      </c>
      <c r="CH278" s="270">
        <v>0</v>
      </c>
      <c r="CI278" s="270">
        <v>0</v>
      </c>
      <c r="CJ278" s="270">
        <v>0</v>
      </c>
      <c r="CK278" s="270">
        <v>30</v>
      </c>
      <c r="CL278" s="270">
        <v>0</v>
      </c>
      <c r="CM278" s="270">
        <v>0</v>
      </c>
      <c r="CN278" s="270">
        <v>0</v>
      </c>
      <c r="CO278" s="270">
        <v>0</v>
      </c>
      <c r="CP278" s="270">
        <v>0</v>
      </c>
      <c r="CQ278" s="270">
        <v>0</v>
      </c>
      <c r="CR278" s="270">
        <v>0</v>
      </c>
      <c r="CS278" s="270">
        <v>0</v>
      </c>
      <c r="CT278" s="270">
        <v>0</v>
      </c>
      <c r="CU278" s="270">
        <v>0</v>
      </c>
      <c r="CV278" s="270">
        <v>230</v>
      </c>
      <c r="CW278" s="270">
        <v>0</v>
      </c>
      <c r="CX278" s="270">
        <v>0</v>
      </c>
      <c r="CY278" s="270">
        <v>0</v>
      </c>
      <c r="CZ278" s="270">
        <v>0</v>
      </c>
      <c r="DA278" s="270">
        <v>20</v>
      </c>
      <c r="DB278" s="270">
        <v>0</v>
      </c>
      <c r="DC278" s="270">
        <v>0</v>
      </c>
      <c r="DD278" s="270">
        <v>0</v>
      </c>
      <c r="DE278" s="270">
        <v>0</v>
      </c>
      <c r="DF278" s="270">
        <v>0</v>
      </c>
      <c r="DG278" s="270">
        <v>0</v>
      </c>
      <c r="DH278" s="270">
        <v>0</v>
      </c>
      <c r="DI278" s="270">
        <v>0</v>
      </c>
      <c r="DJ278" s="270">
        <v>0</v>
      </c>
      <c r="DK278" s="270">
        <v>0</v>
      </c>
      <c r="DL278" s="270">
        <v>0</v>
      </c>
      <c r="DM278" s="270">
        <v>0</v>
      </c>
      <c r="DN278" s="270">
        <v>0</v>
      </c>
      <c r="DO278" s="270">
        <v>0</v>
      </c>
      <c r="DP278" s="270">
        <v>0</v>
      </c>
      <c r="DQ278" s="270"/>
      <c r="DR278" s="270">
        <v>0</v>
      </c>
      <c r="DS278" s="270">
        <v>0</v>
      </c>
      <c r="DT278" s="270">
        <v>0</v>
      </c>
      <c r="DU278" s="270">
        <v>0</v>
      </c>
      <c r="DV278" s="270">
        <v>0</v>
      </c>
      <c r="DW278" s="270">
        <v>0</v>
      </c>
      <c r="DX278" s="270">
        <v>0</v>
      </c>
      <c r="DY278" s="270">
        <v>0</v>
      </c>
      <c r="DZ278" s="270">
        <v>0</v>
      </c>
      <c r="EA278" s="270">
        <v>0</v>
      </c>
      <c r="EB278" s="270">
        <v>0</v>
      </c>
      <c r="EC278" s="270">
        <v>0</v>
      </c>
      <c r="ED278" s="270">
        <v>0</v>
      </c>
      <c r="EE278" s="270">
        <v>0</v>
      </c>
      <c r="EF278" s="270">
        <v>0</v>
      </c>
      <c r="EG278" s="270">
        <v>0</v>
      </c>
      <c r="EH278" s="270">
        <v>0</v>
      </c>
      <c r="EI278" s="270">
        <v>0</v>
      </c>
      <c r="EJ278" s="270">
        <v>0</v>
      </c>
      <c r="EK278" s="270">
        <v>0</v>
      </c>
      <c r="EL278" s="270">
        <v>0</v>
      </c>
      <c r="EM278" s="270">
        <v>0</v>
      </c>
      <c r="EN278" s="270">
        <v>0</v>
      </c>
      <c r="EO278" s="270">
        <v>0</v>
      </c>
      <c r="EP278" s="270">
        <v>0</v>
      </c>
      <c r="EQ278" s="270">
        <v>0</v>
      </c>
      <c r="ER278" s="270">
        <v>0</v>
      </c>
      <c r="ES278" s="270">
        <v>0</v>
      </c>
      <c r="ET278" s="270">
        <v>0</v>
      </c>
      <c r="EU278" s="270">
        <v>0</v>
      </c>
      <c r="EV278" s="270">
        <v>0</v>
      </c>
      <c r="EW278" s="270">
        <v>0</v>
      </c>
      <c r="EX278" s="270">
        <v>0</v>
      </c>
      <c r="EY278" s="270">
        <v>0</v>
      </c>
      <c r="EZ278" s="270">
        <v>0</v>
      </c>
      <c r="FA278" s="270">
        <v>0</v>
      </c>
      <c r="FB278" s="270">
        <v>0</v>
      </c>
      <c r="FC278" s="270">
        <v>0</v>
      </c>
      <c r="FD278" s="270">
        <v>0</v>
      </c>
      <c r="FE278" s="270">
        <v>0</v>
      </c>
      <c r="FF278" s="270">
        <v>0</v>
      </c>
      <c r="FG278" s="270">
        <v>0</v>
      </c>
      <c r="FH278" s="270">
        <v>0</v>
      </c>
      <c r="FI278" s="270">
        <v>0</v>
      </c>
      <c r="FJ278" s="270">
        <v>0</v>
      </c>
      <c r="FK278" s="270">
        <v>0</v>
      </c>
      <c r="FL278" s="351">
        <v>265</v>
      </c>
      <c r="FM278" s="323">
        <v>0</v>
      </c>
      <c r="FN278" s="324">
        <v>255</v>
      </c>
      <c r="FO278" s="270"/>
      <c r="FP278" s="89"/>
      <c r="FQ278" s="270"/>
      <c r="FR278" s="319"/>
      <c r="FS278" s="319"/>
      <c r="FT278" s="319"/>
      <c r="FU278" s="319"/>
      <c r="FV278" s="319"/>
      <c r="FW278" s="319"/>
      <c r="FX278" s="319"/>
      <c r="FY278" s="319"/>
      <c r="FZ278" s="319"/>
      <c r="GA278" s="319"/>
      <c r="GB278" s="319"/>
      <c r="GC278" s="319"/>
      <c r="GD278" s="319"/>
      <c r="GE278" s="319"/>
      <c r="GF278" s="319"/>
      <c r="GG278" s="319"/>
      <c r="GH278" s="319"/>
      <c r="GI278" s="319"/>
      <c r="GJ278" s="319"/>
      <c r="GK278" s="319"/>
      <c r="GL278" s="319"/>
      <c r="GM278" s="319"/>
      <c r="GN278" s="319"/>
      <c r="GO278" s="319"/>
      <c r="GP278" s="319"/>
      <c r="GQ278" s="319"/>
      <c r="GR278" s="319"/>
      <c r="GS278" s="319"/>
      <c r="GT278" s="319"/>
      <c r="GU278" s="319"/>
      <c r="GV278" s="319"/>
      <c r="GW278" s="319"/>
      <c r="GX278" s="319"/>
      <c r="GY278" s="319"/>
      <c r="GZ278" s="319"/>
      <c r="HA278" s="319"/>
      <c r="HB278" s="319"/>
      <c r="HC278" s="319"/>
      <c r="HD278" s="319"/>
      <c r="HE278" s="319"/>
      <c r="HF278" s="319"/>
      <c r="HG278" s="319"/>
      <c r="HH278" s="319"/>
      <c r="HI278" s="319"/>
      <c r="HJ278" s="319"/>
      <c r="HK278" s="319"/>
      <c r="HL278" s="319"/>
      <c r="HM278" s="319"/>
      <c r="HN278" s="319"/>
      <c r="HO278" s="319"/>
      <c r="HP278" s="319"/>
      <c r="HQ278" s="319"/>
      <c r="HR278" s="319"/>
      <c r="HS278" s="319"/>
      <c r="HT278" s="319"/>
      <c r="HU278" s="319"/>
      <c r="HV278" s="319"/>
      <c r="HW278" s="319"/>
      <c r="HX278" s="319"/>
      <c r="HY278" s="319"/>
      <c r="HZ278" s="319"/>
      <c r="IA278" s="319"/>
      <c r="IB278" s="319"/>
      <c r="IC278" s="319"/>
      <c r="ID278" s="319"/>
      <c r="IE278" s="319"/>
      <c r="IF278" s="319"/>
      <c r="IG278" s="318"/>
    </row>
    <row r="279" spans="1:241" ht="12.75" customHeight="1" x14ac:dyDescent="0.2">
      <c r="A279" s="370" t="s">
        <v>1328</v>
      </c>
      <c r="B279" s="270">
        <v>1115</v>
      </c>
      <c r="C279" s="270">
        <v>1115</v>
      </c>
      <c r="D279" s="270">
        <v>445</v>
      </c>
      <c r="E279" s="270">
        <v>670</v>
      </c>
      <c r="F279" s="270" t="s">
        <v>1676</v>
      </c>
      <c r="G279" s="270" t="s">
        <v>1676</v>
      </c>
      <c r="H279" s="270">
        <v>1110</v>
      </c>
      <c r="I279" s="270" t="s">
        <v>1676</v>
      </c>
      <c r="J279" s="270">
        <v>1110</v>
      </c>
      <c r="K279" s="270" t="s">
        <v>1676</v>
      </c>
      <c r="L279" s="270">
        <v>57.748201438848923</v>
      </c>
      <c r="M279" s="270">
        <v>235</v>
      </c>
      <c r="N279" s="270">
        <v>240</v>
      </c>
      <c r="O279" s="270">
        <v>135</v>
      </c>
      <c r="P279" s="270">
        <v>55</v>
      </c>
      <c r="Q279" s="270">
        <v>20</v>
      </c>
      <c r="R279" s="270" t="s">
        <v>1676</v>
      </c>
      <c r="S279" s="270" t="s">
        <v>1676</v>
      </c>
      <c r="T279" s="270" t="s">
        <v>1676</v>
      </c>
      <c r="U279" s="270">
        <v>1</v>
      </c>
      <c r="V279" s="270">
        <v>1</v>
      </c>
      <c r="W279" s="270">
        <v>42</v>
      </c>
      <c r="X279" s="270">
        <v>51.830493273542601</v>
      </c>
      <c r="Y279" s="270">
        <v>0</v>
      </c>
      <c r="Z279" s="270">
        <v>120</v>
      </c>
      <c r="AA279" s="270">
        <v>230</v>
      </c>
      <c r="AB279" s="270">
        <v>395</v>
      </c>
      <c r="AC279" s="270">
        <v>290</v>
      </c>
      <c r="AD279" s="270">
        <v>80</v>
      </c>
      <c r="AE279" s="270">
        <v>0</v>
      </c>
      <c r="AF279" s="270">
        <v>15</v>
      </c>
      <c r="AG279" s="270">
        <v>0</v>
      </c>
      <c r="AH279" s="270">
        <v>0</v>
      </c>
      <c r="AI279" s="270">
        <v>0</v>
      </c>
      <c r="AJ279" s="270">
        <v>0</v>
      </c>
      <c r="AK279" s="270">
        <v>0</v>
      </c>
      <c r="AL279" s="270">
        <v>75</v>
      </c>
      <c r="AM279" s="270">
        <v>315</v>
      </c>
      <c r="AN279" s="270">
        <v>25</v>
      </c>
      <c r="AO279" s="270">
        <v>0</v>
      </c>
      <c r="AP279" s="270">
        <v>0</v>
      </c>
      <c r="AQ279" s="270" t="s">
        <v>1676</v>
      </c>
      <c r="AR279" s="270">
        <v>0</v>
      </c>
      <c r="AS279" s="270">
        <v>50</v>
      </c>
      <c r="AT279" s="270">
        <v>180</v>
      </c>
      <c r="AU279" s="270">
        <v>0</v>
      </c>
      <c r="AV279" s="270">
        <v>20</v>
      </c>
      <c r="AW279" s="270">
        <v>225</v>
      </c>
      <c r="AX279" s="270" t="s">
        <v>1676</v>
      </c>
      <c r="AY279" s="270">
        <v>15</v>
      </c>
      <c r="AZ279" s="270">
        <v>120</v>
      </c>
      <c r="BA279" s="270" t="s">
        <v>1676</v>
      </c>
      <c r="BB279" s="270">
        <v>70</v>
      </c>
      <c r="BC279" s="270" t="s">
        <v>1676</v>
      </c>
      <c r="BD279" s="270">
        <v>20</v>
      </c>
      <c r="BE279" s="270">
        <v>10</v>
      </c>
      <c r="BF279" s="270" t="s">
        <v>1676</v>
      </c>
      <c r="BG279" s="270">
        <v>0</v>
      </c>
      <c r="BH279" s="270">
        <v>15</v>
      </c>
      <c r="BI279" s="270" t="s">
        <v>1676</v>
      </c>
      <c r="BJ279" s="270">
        <v>0</v>
      </c>
      <c r="BK279" s="270" t="s">
        <v>1676</v>
      </c>
      <c r="BL279" s="270" t="s">
        <v>1676</v>
      </c>
      <c r="BM279" s="270">
        <v>475</v>
      </c>
      <c r="BN279" s="270">
        <v>20</v>
      </c>
      <c r="BO279" s="270">
        <v>180</v>
      </c>
      <c r="BP279" s="270">
        <v>240</v>
      </c>
      <c r="BQ279" s="270">
        <v>0</v>
      </c>
      <c r="BR279" s="270">
        <v>0</v>
      </c>
      <c r="BS279" s="270" t="s">
        <v>1676</v>
      </c>
      <c r="BT279" s="270">
        <v>120</v>
      </c>
      <c r="BU279" s="270" t="s">
        <v>1676</v>
      </c>
      <c r="BV279" s="270"/>
      <c r="BW279" s="270">
        <v>20</v>
      </c>
      <c r="BX279" s="270">
        <v>0</v>
      </c>
      <c r="BY279" s="270">
        <v>0</v>
      </c>
      <c r="BZ279" s="270">
        <v>0</v>
      </c>
      <c r="CA279" s="270">
        <v>0</v>
      </c>
      <c r="CB279" s="270">
        <v>0</v>
      </c>
      <c r="CC279" s="270">
        <v>0</v>
      </c>
      <c r="CD279" s="270" t="s">
        <v>1676</v>
      </c>
      <c r="CE279" s="270" t="s">
        <v>1676</v>
      </c>
      <c r="CF279" s="270">
        <v>0</v>
      </c>
      <c r="CG279" s="270">
        <v>1105</v>
      </c>
      <c r="CH279" s="270">
        <v>0</v>
      </c>
      <c r="CI279" s="270">
        <v>625</v>
      </c>
      <c r="CJ279" s="270">
        <v>0</v>
      </c>
      <c r="CK279" s="270">
        <v>185</v>
      </c>
      <c r="CL279" s="270">
        <v>0</v>
      </c>
      <c r="CM279" s="270">
        <v>0</v>
      </c>
      <c r="CN279" s="270">
        <v>0</v>
      </c>
      <c r="CO279" s="270">
        <v>0</v>
      </c>
      <c r="CP279" s="270">
        <v>0</v>
      </c>
      <c r="CQ279" s="270">
        <v>0</v>
      </c>
      <c r="CR279" s="270">
        <v>0</v>
      </c>
      <c r="CS279" s="270">
        <v>0</v>
      </c>
      <c r="CT279" s="270">
        <v>0</v>
      </c>
      <c r="CU279" s="270">
        <v>0</v>
      </c>
      <c r="CV279" s="270">
        <v>20</v>
      </c>
      <c r="CW279" s="270">
        <v>0</v>
      </c>
      <c r="CX279" s="270">
        <v>0</v>
      </c>
      <c r="CY279" s="270">
        <v>0</v>
      </c>
      <c r="CZ279" s="270">
        <v>0</v>
      </c>
      <c r="DA279" s="270">
        <v>0</v>
      </c>
      <c r="DB279" s="270">
        <v>0</v>
      </c>
      <c r="DC279" s="270">
        <v>0</v>
      </c>
      <c r="DD279" s="270">
        <v>0</v>
      </c>
      <c r="DE279" s="270">
        <v>0</v>
      </c>
      <c r="DF279" s="270">
        <v>0</v>
      </c>
      <c r="DG279" s="270">
        <v>0</v>
      </c>
      <c r="DH279" s="270">
        <v>0</v>
      </c>
      <c r="DI279" s="270">
        <v>0</v>
      </c>
      <c r="DJ279" s="270">
        <v>0</v>
      </c>
      <c r="DK279" s="270">
        <v>0</v>
      </c>
      <c r="DL279" s="270">
        <v>0</v>
      </c>
      <c r="DM279" s="270">
        <v>0</v>
      </c>
      <c r="DN279" s="270">
        <v>0</v>
      </c>
      <c r="DO279" s="270">
        <v>0</v>
      </c>
      <c r="DP279" s="270">
        <v>0</v>
      </c>
      <c r="DQ279" s="270"/>
      <c r="DR279" s="270">
        <v>0</v>
      </c>
      <c r="DS279" s="270">
        <v>0</v>
      </c>
      <c r="DT279" s="270">
        <v>0</v>
      </c>
      <c r="DU279" s="270">
        <v>0</v>
      </c>
      <c r="DV279" s="270">
        <v>0</v>
      </c>
      <c r="DW279" s="270">
        <v>0</v>
      </c>
      <c r="DX279" s="270">
        <v>0</v>
      </c>
      <c r="DY279" s="270">
        <v>0</v>
      </c>
      <c r="DZ279" s="270">
        <v>0</v>
      </c>
      <c r="EA279" s="270">
        <v>0</v>
      </c>
      <c r="EB279" s="270">
        <v>0</v>
      </c>
      <c r="EC279" s="270">
        <v>0</v>
      </c>
      <c r="ED279" s="270">
        <v>0</v>
      </c>
      <c r="EE279" s="270">
        <v>0</v>
      </c>
      <c r="EF279" s="270">
        <v>0</v>
      </c>
      <c r="EG279" s="270">
        <v>0</v>
      </c>
      <c r="EH279" s="270">
        <v>0</v>
      </c>
      <c r="EI279" s="270">
        <v>0</v>
      </c>
      <c r="EJ279" s="270">
        <v>0</v>
      </c>
      <c r="EK279" s="270">
        <v>285</v>
      </c>
      <c r="EL279" s="270">
        <v>0</v>
      </c>
      <c r="EM279" s="270" t="s">
        <v>1676</v>
      </c>
      <c r="EN279" s="270">
        <v>0</v>
      </c>
      <c r="EO279" s="270">
        <v>0</v>
      </c>
      <c r="EP279" s="270">
        <v>0</v>
      </c>
      <c r="EQ279" s="270">
        <v>0</v>
      </c>
      <c r="ER279" s="270">
        <v>0</v>
      </c>
      <c r="ES279" s="270">
        <v>0</v>
      </c>
      <c r="ET279" s="270">
        <v>0</v>
      </c>
      <c r="EU279" s="270">
        <v>0</v>
      </c>
      <c r="EV279" s="270">
        <v>0</v>
      </c>
      <c r="EW279" s="270">
        <v>0</v>
      </c>
      <c r="EX279" s="270">
        <v>0</v>
      </c>
      <c r="EY279" s="270">
        <v>0</v>
      </c>
      <c r="EZ279" s="270">
        <v>0</v>
      </c>
      <c r="FA279" s="270">
        <v>0</v>
      </c>
      <c r="FB279" s="270">
        <v>0</v>
      </c>
      <c r="FC279" s="270">
        <v>0</v>
      </c>
      <c r="FD279" s="270">
        <v>0</v>
      </c>
      <c r="FE279" s="270">
        <v>0</v>
      </c>
      <c r="FF279" s="270">
        <v>0</v>
      </c>
      <c r="FG279" s="270">
        <v>0</v>
      </c>
      <c r="FH279" s="270">
        <v>0</v>
      </c>
      <c r="FI279" s="270">
        <v>0</v>
      </c>
      <c r="FJ279" s="270">
        <v>0</v>
      </c>
      <c r="FK279" s="270">
        <v>0</v>
      </c>
      <c r="FL279" s="351">
        <v>1045</v>
      </c>
      <c r="FM279" s="323">
        <v>0</v>
      </c>
      <c r="FN279" s="324">
        <v>695</v>
      </c>
      <c r="FO279" s="270"/>
      <c r="FP279" s="89"/>
      <c r="FQ279" s="270"/>
      <c r="FR279" s="319"/>
      <c r="FS279" s="319"/>
      <c r="FT279" s="319"/>
      <c r="FU279" s="319"/>
      <c r="FV279" s="319"/>
      <c r="FW279" s="319"/>
      <c r="FX279" s="319"/>
      <c r="FY279" s="319"/>
      <c r="FZ279" s="319"/>
      <c r="GA279" s="319"/>
      <c r="GB279" s="319"/>
      <c r="GC279" s="319"/>
      <c r="GD279" s="319"/>
      <c r="GE279" s="319"/>
      <c r="GF279" s="319"/>
      <c r="GG279" s="319"/>
      <c r="GH279" s="319"/>
      <c r="GI279" s="319"/>
      <c r="GJ279" s="319"/>
      <c r="GK279" s="319"/>
      <c r="GL279" s="319"/>
      <c r="GM279" s="319"/>
      <c r="GN279" s="319"/>
      <c r="GO279" s="319"/>
      <c r="GP279" s="319"/>
      <c r="GQ279" s="319"/>
      <c r="GR279" s="319"/>
      <c r="GS279" s="319"/>
      <c r="GT279" s="319"/>
      <c r="GU279" s="319"/>
      <c r="GV279" s="319"/>
      <c r="GW279" s="319"/>
      <c r="GX279" s="319"/>
      <c r="GY279" s="319"/>
      <c r="GZ279" s="319"/>
      <c r="HA279" s="319"/>
      <c r="HB279" s="319"/>
      <c r="HC279" s="319"/>
      <c r="HD279" s="319"/>
      <c r="HE279" s="319"/>
      <c r="HF279" s="319"/>
      <c r="HG279" s="319"/>
      <c r="HH279" s="319"/>
      <c r="HI279" s="319"/>
      <c r="HJ279" s="319"/>
      <c r="HK279" s="319"/>
      <c r="HL279" s="319"/>
      <c r="HM279" s="319"/>
      <c r="HN279" s="319"/>
      <c r="HO279" s="319"/>
      <c r="HP279" s="319"/>
      <c r="HQ279" s="319"/>
      <c r="HR279" s="319"/>
      <c r="HS279" s="319"/>
      <c r="HT279" s="319"/>
      <c r="HU279" s="319"/>
      <c r="HV279" s="319"/>
      <c r="HW279" s="319"/>
      <c r="HX279" s="319"/>
      <c r="HY279" s="319"/>
      <c r="HZ279" s="319"/>
      <c r="IA279" s="319"/>
      <c r="IB279" s="319"/>
      <c r="IC279" s="319"/>
      <c r="ID279" s="319"/>
      <c r="IE279" s="319"/>
      <c r="IF279" s="319"/>
      <c r="IG279" s="318"/>
    </row>
    <row r="280" spans="1:241" ht="12.75" customHeight="1" x14ac:dyDescent="0.2">
      <c r="A280" s="370" t="s">
        <v>1388</v>
      </c>
      <c r="B280" s="270">
        <v>255</v>
      </c>
      <c r="C280" s="270">
        <v>255</v>
      </c>
      <c r="D280" s="270">
        <v>100</v>
      </c>
      <c r="E280" s="270">
        <v>155</v>
      </c>
      <c r="F280" s="270">
        <v>0</v>
      </c>
      <c r="G280" s="270">
        <v>0</v>
      </c>
      <c r="H280" s="270">
        <v>255</v>
      </c>
      <c r="I280" s="270">
        <v>0</v>
      </c>
      <c r="J280" s="270">
        <v>255</v>
      </c>
      <c r="K280" s="270">
        <v>0</v>
      </c>
      <c r="L280" s="270">
        <v>126.70711297071129</v>
      </c>
      <c r="M280" s="270">
        <v>35</v>
      </c>
      <c r="N280" s="270">
        <v>100</v>
      </c>
      <c r="O280" s="270">
        <v>25</v>
      </c>
      <c r="P280" s="270">
        <v>30</v>
      </c>
      <c r="Q280" s="270">
        <v>15</v>
      </c>
      <c r="R280" s="270">
        <v>15</v>
      </c>
      <c r="S280" s="270" t="s">
        <v>1676</v>
      </c>
      <c r="T280" s="270">
        <v>10</v>
      </c>
      <c r="W280" s="270">
        <v>58</v>
      </c>
      <c r="X280" s="270">
        <v>57.669322709163346</v>
      </c>
      <c r="Y280" s="270">
        <v>0</v>
      </c>
      <c r="Z280" s="270">
        <v>10</v>
      </c>
      <c r="AA280" s="270">
        <v>50</v>
      </c>
      <c r="AB280" s="270">
        <v>80</v>
      </c>
      <c r="AC280" s="270">
        <v>75</v>
      </c>
      <c r="AD280" s="270">
        <v>40</v>
      </c>
      <c r="AE280" s="270">
        <v>0</v>
      </c>
      <c r="AF280" s="270">
        <v>205</v>
      </c>
      <c r="AG280" s="270">
        <v>0</v>
      </c>
      <c r="AH280" s="270">
        <v>0</v>
      </c>
      <c r="AI280" s="270">
        <v>0</v>
      </c>
      <c r="AJ280" s="270">
        <v>0</v>
      </c>
      <c r="AK280" s="270">
        <v>0</v>
      </c>
      <c r="AL280" s="270">
        <v>0</v>
      </c>
      <c r="AM280" s="270">
        <v>0</v>
      </c>
      <c r="AN280" s="270">
        <v>0</v>
      </c>
      <c r="AO280" s="270">
        <v>0</v>
      </c>
      <c r="AP280" s="270">
        <v>0</v>
      </c>
      <c r="AQ280" s="270">
        <v>0</v>
      </c>
      <c r="AR280" s="270">
        <v>0</v>
      </c>
      <c r="AS280" s="270">
        <v>0</v>
      </c>
      <c r="AT280" s="270">
        <v>0</v>
      </c>
      <c r="AU280" s="270">
        <v>0</v>
      </c>
      <c r="AV280" s="270">
        <v>0</v>
      </c>
      <c r="AW280" s="270">
        <v>0</v>
      </c>
      <c r="AX280" s="270">
        <v>0</v>
      </c>
      <c r="AY280" s="270">
        <v>35</v>
      </c>
      <c r="AZ280" s="270">
        <v>10</v>
      </c>
      <c r="BA280" s="270">
        <v>0</v>
      </c>
      <c r="BB280" s="270">
        <v>10</v>
      </c>
      <c r="BC280" s="270">
        <v>0</v>
      </c>
      <c r="BD280" s="270">
        <v>0</v>
      </c>
      <c r="BE280" s="270">
        <v>0</v>
      </c>
      <c r="BF280" s="270">
        <v>0</v>
      </c>
      <c r="BG280" s="270" t="s">
        <v>1676</v>
      </c>
      <c r="BH280" s="270" t="s">
        <v>1676</v>
      </c>
      <c r="BI280" s="270">
        <v>0</v>
      </c>
      <c r="BJ280" s="270">
        <v>0</v>
      </c>
      <c r="BK280" s="270">
        <v>0</v>
      </c>
      <c r="BL280" s="270">
        <v>0</v>
      </c>
      <c r="BM280" s="270">
        <v>0</v>
      </c>
      <c r="BN280" s="270">
        <v>0</v>
      </c>
      <c r="BO280" s="270">
        <v>245</v>
      </c>
      <c r="BP280" s="270" t="s">
        <v>1676</v>
      </c>
      <c r="BQ280" s="270">
        <v>0</v>
      </c>
      <c r="BR280" s="270">
        <v>0</v>
      </c>
      <c r="BS280" s="270">
        <v>0</v>
      </c>
      <c r="BT280" s="270" t="s">
        <v>1676</v>
      </c>
      <c r="BU280" s="270">
        <v>0</v>
      </c>
      <c r="BV280" s="270"/>
      <c r="BW280" s="270" t="s">
        <v>1676</v>
      </c>
      <c r="BX280" s="270">
        <v>0</v>
      </c>
      <c r="BY280" s="270">
        <v>0</v>
      </c>
      <c r="BZ280" s="270">
        <v>0</v>
      </c>
      <c r="CA280" s="270">
        <v>0</v>
      </c>
      <c r="CB280" s="270">
        <v>0</v>
      </c>
      <c r="CC280" s="270">
        <v>0</v>
      </c>
      <c r="CD280" s="270">
        <v>0</v>
      </c>
      <c r="CE280" s="270">
        <v>0</v>
      </c>
      <c r="CF280" s="270">
        <v>0</v>
      </c>
      <c r="CG280" s="270">
        <v>255</v>
      </c>
      <c r="CH280" s="270">
        <v>0</v>
      </c>
      <c r="CI280" s="270">
        <v>0</v>
      </c>
      <c r="CJ280" s="270">
        <v>0</v>
      </c>
      <c r="CK280" s="270">
        <v>0</v>
      </c>
      <c r="CL280" s="270">
        <v>0</v>
      </c>
      <c r="CM280" s="270">
        <v>0</v>
      </c>
      <c r="CN280" s="270">
        <v>0</v>
      </c>
      <c r="CO280" s="270">
        <v>0</v>
      </c>
      <c r="CP280" s="270">
        <v>0</v>
      </c>
      <c r="CQ280" s="270">
        <v>0</v>
      </c>
      <c r="CR280" s="270">
        <v>0</v>
      </c>
      <c r="CS280" s="270">
        <v>0</v>
      </c>
      <c r="CT280" s="270">
        <v>0</v>
      </c>
      <c r="CU280" s="270">
        <v>0</v>
      </c>
      <c r="CV280" s="270">
        <v>220</v>
      </c>
      <c r="CW280" s="270">
        <v>0</v>
      </c>
      <c r="CX280" s="270">
        <v>0</v>
      </c>
      <c r="CY280" s="270">
        <v>0</v>
      </c>
      <c r="CZ280" s="270">
        <v>0</v>
      </c>
      <c r="DA280" s="270">
        <v>35</v>
      </c>
      <c r="DB280" s="270">
        <v>0</v>
      </c>
      <c r="DC280" s="270">
        <v>0</v>
      </c>
      <c r="DD280" s="270">
        <v>0</v>
      </c>
      <c r="DE280" s="270">
        <v>0</v>
      </c>
      <c r="DF280" s="270">
        <v>0</v>
      </c>
      <c r="DG280" s="270">
        <v>0</v>
      </c>
      <c r="DH280" s="270">
        <v>0</v>
      </c>
      <c r="DI280" s="270">
        <v>0</v>
      </c>
      <c r="DJ280" s="270">
        <v>0</v>
      </c>
      <c r="DK280" s="270">
        <v>0</v>
      </c>
      <c r="DL280" s="270">
        <v>0</v>
      </c>
      <c r="DM280" s="270">
        <v>0</v>
      </c>
      <c r="DN280" s="270">
        <v>0</v>
      </c>
      <c r="DO280" s="270">
        <v>0</v>
      </c>
      <c r="DP280" s="270">
        <v>0</v>
      </c>
      <c r="DQ280" s="270"/>
      <c r="DR280" s="270">
        <v>0</v>
      </c>
      <c r="DS280" s="270">
        <v>0</v>
      </c>
      <c r="DT280" s="270">
        <v>0</v>
      </c>
      <c r="DU280" s="270">
        <v>0</v>
      </c>
      <c r="DV280" s="270">
        <v>0</v>
      </c>
      <c r="DW280" s="270">
        <v>0</v>
      </c>
      <c r="DX280" s="270">
        <v>0</v>
      </c>
      <c r="DY280" s="270">
        <v>0</v>
      </c>
      <c r="DZ280" s="270">
        <v>0</v>
      </c>
      <c r="EA280" s="270">
        <v>0</v>
      </c>
      <c r="EB280" s="270">
        <v>0</v>
      </c>
      <c r="EC280" s="270">
        <v>0</v>
      </c>
      <c r="ED280" s="270">
        <v>0</v>
      </c>
      <c r="EE280" s="270">
        <v>0</v>
      </c>
      <c r="EF280" s="270">
        <v>0</v>
      </c>
      <c r="EG280" s="270">
        <v>0</v>
      </c>
      <c r="EH280" s="270">
        <v>0</v>
      </c>
      <c r="EI280" s="270">
        <v>0</v>
      </c>
      <c r="EJ280" s="270">
        <v>0</v>
      </c>
      <c r="EK280" s="270">
        <v>0</v>
      </c>
      <c r="EL280" s="270">
        <v>0</v>
      </c>
      <c r="EM280" s="270">
        <v>0</v>
      </c>
      <c r="EN280" s="270">
        <v>0</v>
      </c>
      <c r="EO280" s="270">
        <v>0</v>
      </c>
      <c r="EP280" s="270">
        <v>0</v>
      </c>
      <c r="EQ280" s="270">
        <v>0</v>
      </c>
      <c r="ER280" s="270">
        <v>0</v>
      </c>
      <c r="ES280" s="270">
        <v>0</v>
      </c>
      <c r="ET280" s="270">
        <v>0</v>
      </c>
      <c r="EU280" s="270">
        <v>0</v>
      </c>
      <c r="EV280" s="270">
        <v>0</v>
      </c>
      <c r="EW280" s="270">
        <v>0</v>
      </c>
      <c r="EX280" s="270">
        <v>0</v>
      </c>
      <c r="EY280" s="270">
        <v>0</v>
      </c>
      <c r="EZ280" s="270">
        <v>0</v>
      </c>
      <c r="FA280" s="270">
        <v>0</v>
      </c>
      <c r="FB280" s="270">
        <v>0</v>
      </c>
      <c r="FC280" s="270">
        <v>0</v>
      </c>
      <c r="FD280" s="270">
        <v>0</v>
      </c>
      <c r="FE280" s="270">
        <v>0</v>
      </c>
      <c r="FF280" s="270">
        <v>0</v>
      </c>
      <c r="FG280" s="270">
        <v>0</v>
      </c>
      <c r="FH280" s="270">
        <v>0</v>
      </c>
      <c r="FI280" s="270">
        <v>0</v>
      </c>
      <c r="FJ280" s="270">
        <v>0</v>
      </c>
      <c r="FK280" s="270">
        <v>0</v>
      </c>
      <c r="FL280" s="351">
        <v>245</v>
      </c>
      <c r="FM280" s="323">
        <v>0</v>
      </c>
      <c r="FN280" s="324">
        <v>240</v>
      </c>
      <c r="FO280" s="270"/>
      <c r="FP280" s="89"/>
      <c r="FQ280" s="270"/>
      <c r="FR280" s="319"/>
      <c r="FS280" s="319"/>
      <c r="FT280" s="319"/>
      <c r="FU280" s="319"/>
      <c r="FV280" s="319"/>
      <c r="FW280" s="319"/>
      <c r="FX280" s="319"/>
      <c r="FY280" s="319"/>
      <c r="FZ280" s="319"/>
      <c r="GA280" s="319"/>
      <c r="GB280" s="319"/>
      <c r="GC280" s="319"/>
      <c r="GD280" s="319"/>
      <c r="GE280" s="319"/>
      <c r="GF280" s="319"/>
      <c r="GG280" s="319"/>
      <c r="GH280" s="319"/>
      <c r="GI280" s="319"/>
      <c r="GJ280" s="319"/>
      <c r="GK280" s="319"/>
      <c r="GL280" s="319"/>
      <c r="GM280" s="319"/>
      <c r="GN280" s="319"/>
      <c r="GO280" s="319"/>
      <c r="GP280" s="319"/>
      <c r="GQ280" s="319"/>
      <c r="GR280" s="319"/>
      <c r="GS280" s="319"/>
      <c r="GT280" s="319"/>
      <c r="GU280" s="319"/>
      <c r="GV280" s="319"/>
      <c r="GW280" s="319"/>
      <c r="GX280" s="319"/>
      <c r="GY280" s="319"/>
      <c r="GZ280" s="319"/>
      <c r="HA280" s="319"/>
      <c r="HB280" s="319"/>
      <c r="HC280" s="319"/>
      <c r="HD280" s="319"/>
      <c r="HE280" s="319"/>
      <c r="HF280" s="319"/>
      <c r="HG280" s="319"/>
      <c r="HH280" s="319"/>
      <c r="HI280" s="319"/>
      <c r="HJ280" s="319"/>
      <c r="HK280" s="319"/>
      <c r="HL280" s="319"/>
      <c r="HM280" s="319"/>
      <c r="HN280" s="319"/>
      <c r="HO280" s="319"/>
      <c r="HP280" s="319"/>
      <c r="HQ280" s="319"/>
      <c r="HR280" s="319"/>
      <c r="HS280" s="319"/>
      <c r="HT280" s="319"/>
      <c r="HU280" s="319"/>
      <c r="HV280" s="319"/>
      <c r="HW280" s="319"/>
      <c r="HX280" s="319"/>
      <c r="HY280" s="319"/>
      <c r="HZ280" s="319"/>
      <c r="IA280" s="319"/>
      <c r="IB280" s="319"/>
      <c r="IC280" s="319"/>
      <c r="ID280" s="319"/>
      <c r="IE280" s="319"/>
      <c r="IF280" s="319"/>
      <c r="IG280" s="318"/>
    </row>
    <row r="281" spans="1:241" ht="12.75" customHeight="1" x14ac:dyDescent="0.2">
      <c r="A281" s="370" t="s">
        <v>1387</v>
      </c>
      <c r="B281" s="270">
        <v>200</v>
      </c>
      <c r="C281" s="270">
        <v>200</v>
      </c>
      <c r="D281" s="270">
        <v>105</v>
      </c>
      <c r="E281" s="270">
        <v>95</v>
      </c>
      <c r="F281" s="270">
        <v>0</v>
      </c>
      <c r="G281" s="270">
        <v>0</v>
      </c>
      <c r="H281" s="270">
        <v>200</v>
      </c>
      <c r="I281" s="270" t="s">
        <v>1676</v>
      </c>
      <c r="J281" s="270">
        <v>200</v>
      </c>
      <c r="K281" s="270" t="s">
        <v>1676</v>
      </c>
      <c r="L281" s="270">
        <v>82.378378378378372</v>
      </c>
      <c r="M281" s="270">
        <v>75</v>
      </c>
      <c r="N281" s="270">
        <v>45</v>
      </c>
      <c r="O281" s="270">
        <v>15</v>
      </c>
      <c r="P281" s="270">
        <v>25</v>
      </c>
      <c r="Q281" s="270">
        <v>15</v>
      </c>
      <c r="R281" s="270" t="s">
        <v>1676</v>
      </c>
      <c r="S281" s="270" t="s">
        <v>1676</v>
      </c>
      <c r="T281" s="270" t="s">
        <v>1676</v>
      </c>
      <c r="W281" s="270">
        <v>33</v>
      </c>
      <c r="X281" s="270">
        <v>56.594999999999999</v>
      </c>
      <c r="Y281" s="270">
        <v>0</v>
      </c>
      <c r="Z281" s="270" t="s">
        <v>1676</v>
      </c>
      <c r="AA281" s="270">
        <v>40</v>
      </c>
      <c r="AB281" s="270">
        <v>60</v>
      </c>
      <c r="AC281" s="270">
        <v>75</v>
      </c>
      <c r="AD281" s="270">
        <v>20</v>
      </c>
      <c r="AE281" s="270">
        <v>0</v>
      </c>
      <c r="AF281" s="270">
        <v>170</v>
      </c>
      <c r="AG281" s="270">
        <v>0</v>
      </c>
      <c r="AH281" s="270">
        <v>0</v>
      </c>
      <c r="AI281" s="270">
        <v>0</v>
      </c>
      <c r="AJ281" s="270">
        <v>0</v>
      </c>
      <c r="AK281" s="270">
        <v>0</v>
      </c>
      <c r="AL281" s="270">
        <v>0</v>
      </c>
      <c r="AM281" s="270" t="s">
        <v>1676</v>
      </c>
      <c r="AN281" s="270">
        <v>0</v>
      </c>
      <c r="AO281" s="270">
        <v>0</v>
      </c>
      <c r="AP281" s="270">
        <v>0</v>
      </c>
      <c r="AQ281" s="270">
        <v>0</v>
      </c>
      <c r="AR281" s="270">
        <v>0</v>
      </c>
      <c r="AS281" s="270">
        <v>0</v>
      </c>
      <c r="AT281" s="270" t="s">
        <v>1676</v>
      </c>
      <c r="AU281" s="270">
        <v>0</v>
      </c>
      <c r="AV281" s="270" t="s">
        <v>1676</v>
      </c>
      <c r="AW281" s="270" t="s">
        <v>1676</v>
      </c>
      <c r="AX281" s="270">
        <v>0</v>
      </c>
      <c r="AY281" s="270" t="s">
        <v>1676</v>
      </c>
      <c r="AZ281" s="270" t="s">
        <v>1676</v>
      </c>
      <c r="BA281" s="270">
        <v>0</v>
      </c>
      <c r="BB281" s="270">
        <v>15</v>
      </c>
      <c r="BC281" s="270">
        <v>0</v>
      </c>
      <c r="BD281" s="270" t="s">
        <v>1676</v>
      </c>
      <c r="BE281" s="270">
        <v>0</v>
      </c>
      <c r="BF281" s="270">
        <v>0</v>
      </c>
      <c r="BG281" s="270">
        <v>0</v>
      </c>
      <c r="BH281" s="270">
        <v>0</v>
      </c>
      <c r="BI281" s="270">
        <v>0</v>
      </c>
      <c r="BJ281" s="270">
        <v>0</v>
      </c>
      <c r="BK281" s="270">
        <v>0</v>
      </c>
      <c r="BL281" s="270">
        <v>0</v>
      </c>
      <c r="BM281" s="270" t="s">
        <v>1676</v>
      </c>
      <c r="BN281" s="270" t="s">
        <v>1676</v>
      </c>
      <c r="BO281" s="270">
        <v>190</v>
      </c>
      <c r="BP281" s="270" t="s">
        <v>1676</v>
      </c>
      <c r="BQ281" s="270">
        <v>0</v>
      </c>
      <c r="BR281" s="270">
        <v>0</v>
      </c>
      <c r="BS281" s="270">
        <v>0</v>
      </c>
      <c r="BT281" s="270" t="s">
        <v>1676</v>
      </c>
      <c r="BU281" s="270">
        <v>0</v>
      </c>
      <c r="BV281" s="270"/>
      <c r="BW281" s="270">
        <v>0</v>
      </c>
      <c r="BX281" s="270">
        <v>0</v>
      </c>
      <c r="BY281" s="270">
        <v>0</v>
      </c>
      <c r="BZ281" s="270">
        <v>0</v>
      </c>
      <c r="CA281" s="270">
        <v>0</v>
      </c>
      <c r="CB281" s="270">
        <v>0</v>
      </c>
      <c r="CC281" s="270">
        <v>0</v>
      </c>
      <c r="CD281" s="270">
        <v>0</v>
      </c>
      <c r="CE281" s="270">
        <v>0</v>
      </c>
      <c r="CF281" s="270">
        <v>0</v>
      </c>
      <c r="CG281" s="270">
        <v>200</v>
      </c>
      <c r="CH281" s="270">
        <v>0</v>
      </c>
      <c r="CI281" s="270" t="s">
        <v>1676</v>
      </c>
      <c r="CJ281" s="270">
        <v>0</v>
      </c>
      <c r="CK281" s="270">
        <v>0</v>
      </c>
      <c r="CL281" s="270">
        <v>0</v>
      </c>
      <c r="CM281" s="270">
        <v>0</v>
      </c>
      <c r="CN281" s="270">
        <v>0</v>
      </c>
      <c r="CO281" s="270">
        <v>0</v>
      </c>
      <c r="CP281" s="270">
        <v>0</v>
      </c>
      <c r="CQ281" s="270">
        <v>0</v>
      </c>
      <c r="CR281" s="270">
        <v>0</v>
      </c>
      <c r="CS281" s="270">
        <v>0</v>
      </c>
      <c r="CT281" s="270">
        <v>0</v>
      </c>
      <c r="CU281" s="270">
        <v>0</v>
      </c>
      <c r="CV281" s="270">
        <v>150</v>
      </c>
      <c r="CW281" s="270">
        <v>0</v>
      </c>
      <c r="CX281" s="270">
        <v>0</v>
      </c>
      <c r="CY281" s="270">
        <v>0</v>
      </c>
      <c r="CZ281" s="270">
        <v>0</v>
      </c>
      <c r="DA281" s="270">
        <v>45</v>
      </c>
      <c r="DB281" s="270">
        <v>0</v>
      </c>
      <c r="DC281" s="270">
        <v>0</v>
      </c>
      <c r="DD281" s="270">
        <v>0</v>
      </c>
      <c r="DE281" s="270">
        <v>0</v>
      </c>
      <c r="DF281" s="270">
        <v>0</v>
      </c>
      <c r="DG281" s="270">
        <v>0</v>
      </c>
      <c r="DH281" s="270">
        <v>0</v>
      </c>
      <c r="DI281" s="270">
        <v>0</v>
      </c>
      <c r="DJ281" s="270">
        <v>0</v>
      </c>
      <c r="DK281" s="270">
        <v>0</v>
      </c>
      <c r="DL281" s="270">
        <v>0</v>
      </c>
      <c r="DM281" s="270">
        <v>0</v>
      </c>
      <c r="DN281" s="270">
        <v>0</v>
      </c>
      <c r="DO281" s="270">
        <v>0</v>
      </c>
      <c r="DP281" s="270">
        <v>0</v>
      </c>
      <c r="DQ281" s="270"/>
      <c r="DR281" s="270">
        <v>0</v>
      </c>
      <c r="DS281" s="270">
        <v>0</v>
      </c>
      <c r="DT281" s="270">
        <v>0</v>
      </c>
      <c r="DU281" s="270">
        <v>0</v>
      </c>
      <c r="DV281" s="270">
        <v>0</v>
      </c>
      <c r="DW281" s="270">
        <v>0</v>
      </c>
      <c r="DX281" s="270">
        <v>0</v>
      </c>
      <c r="DY281" s="270">
        <v>0</v>
      </c>
      <c r="DZ281" s="270">
        <v>0</v>
      </c>
      <c r="EA281" s="270">
        <v>0</v>
      </c>
      <c r="EB281" s="270">
        <v>0</v>
      </c>
      <c r="EC281" s="270">
        <v>0</v>
      </c>
      <c r="ED281" s="270">
        <v>0</v>
      </c>
      <c r="EE281" s="270">
        <v>0</v>
      </c>
      <c r="EF281" s="270">
        <v>0</v>
      </c>
      <c r="EG281" s="270">
        <v>0</v>
      </c>
      <c r="EH281" s="270">
        <v>0</v>
      </c>
      <c r="EI281" s="270">
        <v>0</v>
      </c>
      <c r="EJ281" s="270">
        <v>0</v>
      </c>
      <c r="EK281" s="270" t="s">
        <v>1676</v>
      </c>
      <c r="EL281" s="270">
        <v>0</v>
      </c>
      <c r="EM281" s="270">
        <v>0</v>
      </c>
      <c r="EN281" s="270">
        <v>0</v>
      </c>
      <c r="EO281" s="270">
        <v>0</v>
      </c>
      <c r="EP281" s="270">
        <v>0</v>
      </c>
      <c r="EQ281" s="270">
        <v>0</v>
      </c>
      <c r="ER281" s="270">
        <v>0</v>
      </c>
      <c r="ES281" s="270">
        <v>0</v>
      </c>
      <c r="ET281" s="270">
        <v>0</v>
      </c>
      <c r="EU281" s="270">
        <v>0</v>
      </c>
      <c r="EV281" s="270">
        <v>0</v>
      </c>
      <c r="EW281" s="270">
        <v>0</v>
      </c>
      <c r="EX281" s="270">
        <v>0</v>
      </c>
      <c r="EY281" s="270">
        <v>0</v>
      </c>
      <c r="EZ281" s="270">
        <v>0</v>
      </c>
      <c r="FA281" s="270">
        <v>0</v>
      </c>
      <c r="FB281" s="270">
        <v>0</v>
      </c>
      <c r="FC281" s="270">
        <v>0</v>
      </c>
      <c r="FD281" s="270">
        <v>0</v>
      </c>
      <c r="FE281" s="270">
        <v>0</v>
      </c>
      <c r="FF281" s="270">
        <v>0</v>
      </c>
      <c r="FG281" s="270">
        <v>0</v>
      </c>
      <c r="FH281" s="270">
        <v>0</v>
      </c>
      <c r="FI281" s="270">
        <v>0</v>
      </c>
      <c r="FJ281" s="270">
        <v>0</v>
      </c>
      <c r="FK281" s="270">
        <v>0</v>
      </c>
      <c r="FL281" s="351">
        <v>185</v>
      </c>
      <c r="FM281" s="323" t="s">
        <v>1676</v>
      </c>
      <c r="FN281" s="324">
        <v>185</v>
      </c>
      <c r="FO281" s="270"/>
      <c r="FP281" s="89"/>
      <c r="FQ281" s="270"/>
      <c r="FR281" s="319"/>
      <c r="FS281" s="319"/>
      <c r="FT281" s="319"/>
      <c r="FU281" s="319"/>
      <c r="FV281" s="319"/>
      <c r="FW281" s="319"/>
      <c r="FX281" s="319"/>
      <c r="FY281" s="319"/>
      <c r="FZ281" s="319"/>
      <c r="GA281" s="319"/>
      <c r="GB281" s="319"/>
      <c r="GC281" s="319"/>
      <c r="GD281" s="319"/>
      <c r="GE281" s="319"/>
      <c r="GF281" s="319"/>
      <c r="GG281" s="319"/>
      <c r="GH281" s="319"/>
      <c r="GI281" s="319"/>
      <c r="GJ281" s="319"/>
      <c r="GK281" s="319"/>
      <c r="GL281" s="319"/>
      <c r="GM281" s="319"/>
      <c r="GN281" s="319"/>
      <c r="GO281" s="319"/>
      <c r="GP281" s="319"/>
      <c r="GQ281" s="319"/>
      <c r="GR281" s="319"/>
      <c r="GS281" s="319"/>
      <c r="GT281" s="319"/>
      <c r="GU281" s="319"/>
      <c r="GV281" s="319"/>
      <c r="GW281" s="319"/>
      <c r="GX281" s="319"/>
      <c r="GY281" s="319"/>
      <c r="GZ281" s="319"/>
      <c r="HA281" s="319"/>
      <c r="HB281" s="319"/>
      <c r="HC281" s="319"/>
      <c r="HD281" s="319"/>
      <c r="HE281" s="319"/>
      <c r="HF281" s="319"/>
      <c r="HG281" s="319"/>
      <c r="HH281" s="319"/>
      <c r="HI281" s="319"/>
      <c r="HJ281" s="319"/>
      <c r="HK281" s="319"/>
      <c r="HL281" s="319"/>
      <c r="HM281" s="319"/>
      <c r="HN281" s="319"/>
      <c r="HO281" s="319"/>
      <c r="HP281" s="319"/>
      <c r="HQ281" s="319"/>
      <c r="HR281" s="319"/>
      <c r="HS281" s="319"/>
      <c r="HT281" s="319"/>
      <c r="HU281" s="319"/>
      <c r="HV281" s="319"/>
      <c r="HW281" s="319"/>
      <c r="HX281" s="319"/>
      <c r="HY281" s="319"/>
      <c r="HZ281" s="319"/>
      <c r="IA281" s="319"/>
      <c r="IB281" s="319"/>
      <c r="IC281" s="319"/>
      <c r="ID281" s="319"/>
      <c r="IE281" s="319"/>
      <c r="IF281" s="319"/>
      <c r="IG281" s="318"/>
    </row>
    <row r="282" spans="1:241" s="272" customFormat="1" ht="12.75" customHeight="1" x14ac:dyDescent="0.2">
      <c r="A282" s="370" t="s">
        <v>1329</v>
      </c>
      <c r="B282" s="270">
        <v>3120</v>
      </c>
      <c r="C282" s="270">
        <v>3120</v>
      </c>
      <c r="D282" s="270">
        <v>1400</v>
      </c>
      <c r="E282" s="270">
        <v>1720</v>
      </c>
      <c r="F282" s="270" t="s">
        <v>1676</v>
      </c>
      <c r="G282" s="270">
        <v>10</v>
      </c>
      <c r="H282" s="270">
        <v>3110</v>
      </c>
      <c r="I282" s="270">
        <v>15</v>
      </c>
      <c r="J282" s="270">
        <v>3100</v>
      </c>
      <c r="K282" s="270">
        <v>20</v>
      </c>
      <c r="L282" s="270">
        <v>113.6644010195412</v>
      </c>
      <c r="M282" s="270">
        <v>495</v>
      </c>
      <c r="N282" s="270">
        <v>670</v>
      </c>
      <c r="O282" s="270">
        <v>420</v>
      </c>
      <c r="P282" s="270">
        <v>375</v>
      </c>
      <c r="Q282" s="270">
        <v>175</v>
      </c>
      <c r="R282" s="270">
        <v>85</v>
      </c>
      <c r="S282" s="270">
        <v>65</v>
      </c>
      <c r="T282" s="270">
        <v>75</v>
      </c>
      <c r="U282" s="270">
        <v>2</v>
      </c>
      <c r="V282" s="270">
        <v>2</v>
      </c>
      <c r="W282" s="270">
        <v>61</v>
      </c>
      <c r="X282" s="270">
        <v>53.716902313624679</v>
      </c>
      <c r="Y282" s="270">
        <v>0</v>
      </c>
      <c r="Z282" s="270">
        <v>230</v>
      </c>
      <c r="AA282" s="270">
        <v>585</v>
      </c>
      <c r="AB282" s="270">
        <v>1140</v>
      </c>
      <c r="AC282" s="270">
        <v>915</v>
      </c>
      <c r="AD282" s="270">
        <v>245</v>
      </c>
      <c r="AE282" s="270">
        <v>0</v>
      </c>
      <c r="AF282" s="270">
        <v>435</v>
      </c>
      <c r="AG282" s="270">
        <v>0</v>
      </c>
      <c r="AH282" s="270">
        <v>0</v>
      </c>
      <c r="AI282" s="270">
        <v>0</v>
      </c>
      <c r="AJ282" s="270">
        <v>0</v>
      </c>
      <c r="AK282" s="270">
        <v>0</v>
      </c>
      <c r="AL282" s="270">
        <v>320</v>
      </c>
      <c r="AM282" s="270">
        <v>310</v>
      </c>
      <c r="AN282" s="270">
        <v>20</v>
      </c>
      <c r="AO282" s="270">
        <v>0</v>
      </c>
      <c r="AP282" s="270" t="s">
        <v>1676</v>
      </c>
      <c r="AQ282" s="270" t="s">
        <v>1676</v>
      </c>
      <c r="AR282" s="270">
        <v>0</v>
      </c>
      <c r="AS282" s="270">
        <v>25</v>
      </c>
      <c r="AT282" s="270">
        <v>185</v>
      </c>
      <c r="AU282" s="270">
        <v>0</v>
      </c>
      <c r="AV282" s="270">
        <v>145</v>
      </c>
      <c r="AW282" s="270">
        <v>395</v>
      </c>
      <c r="AX282" s="270">
        <v>0</v>
      </c>
      <c r="AY282" s="270">
        <v>525</v>
      </c>
      <c r="AZ282" s="270">
        <v>630</v>
      </c>
      <c r="BA282" s="270" t="s">
        <v>1676</v>
      </c>
      <c r="BB282" s="270">
        <v>125</v>
      </c>
      <c r="BC282" s="270" t="s">
        <v>1676</v>
      </c>
      <c r="BD282" s="270">
        <v>75</v>
      </c>
      <c r="BE282" s="270">
        <v>15</v>
      </c>
      <c r="BF282" s="270" t="s">
        <v>1676</v>
      </c>
      <c r="BG282" s="270" t="s">
        <v>1676</v>
      </c>
      <c r="BH282" s="270">
        <v>135</v>
      </c>
      <c r="BI282" s="270">
        <v>0</v>
      </c>
      <c r="BJ282" s="270">
        <v>0</v>
      </c>
      <c r="BK282" s="270" t="s">
        <v>1676</v>
      </c>
      <c r="BL282" s="270" t="s">
        <v>1676</v>
      </c>
      <c r="BM282" s="270">
        <v>740</v>
      </c>
      <c r="BN282" s="270">
        <v>110</v>
      </c>
      <c r="BO282" s="270">
        <v>1585</v>
      </c>
      <c r="BP282" s="270">
        <v>220</v>
      </c>
      <c r="BQ282" s="270">
        <v>0</v>
      </c>
      <c r="BR282" s="270">
        <v>0</v>
      </c>
      <c r="BS282" s="270" t="s">
        <v>1676</v>
      </c>
      <c r="BT282" s="270">
        <v>155</v>
      </c>
      <c r="BU282" s="270">
        <v>15</v>
      </c>
      <c r="BV282" s="270"/>
      <c r="BW282" s="270">
        <v>40</v>
      </c>
      <c r="BX282" s="270" t="s">
        <v>1676</v>
      </c>
      <c r="BY282" s="270" t="s">
        <v>1676</v>
      </c>
      <c r="BZ282" s="270">
        <v>0</v>
      </c>
      <c r="CA282" s="270">
        <v>0</v>
      </c>
      <c r="CB282" s="270">
        <v>0</v>
      </c>
      <c r="CC282" s="270">
        <v>0</v>
      </c>
      <c r="CD282" s="270" t="s">
        <v>1676</v>
      </c>
      <c r="CE282" s="270">
        <v>0</v>
      </c>
      <c r="CF282" s="270">
        <v>0</v>
      </c>
      <c r="CG282" s="270">
        <v>3110</v>
      </c>
      <c r="CH282" s="270">
        <v>0</v>
      </c>
      <c r="CI282" s="270">
        <v>1070</v>
      </c>
      <c r="CJ282" s="270">
        <v>0</v>
      </c>
      <c r="CK282" s="270">
        <v>905</v>
      </c>
      <c r="CL282" s="270">
        <v>0</v>
      </c>
      <c r="CM282" s="270">
        <v>0</v>
      </c>
      <c r="CN282" s="270">
        <v>0</v>
      </c>
      <c r="CO282" s="270">
        <v>0</v>
      </c>
      <c r="CP282" s="270">
        <v>0</v>
      </c>
      <c r="CQ282" s="270">
        <v>0</v>
      </c>
      <c r="CR282" s="270">
        <v>0</v>
      </c>
      <c r="CS282" s="270">
        <v>0</v>
      </c>
      <c r="CT282" s="270">
        <v>0</v>
      </c>
      <c r="CU282" s="270">
        <v>0</v>
      </c>
      <c r="CV282" s="270">
        <v>875</v>
      </c>
      <c r="CW282" s="270">
        <v>0</v>
      </c>
      <c r="CX282" s="270">
        <v>0</v>
      </c>
      <c r="CY282" s="270">
        <v>0</v>
      </c>
      <c r="CZ282" s="270">
        <v>0</v>
      </c>
      <c r="DA282" s="270">
        <v>10</v>
      </c>
      <c r="DB282" s="270">
        <v>0</v>
      </c>
      <c r="DC282" s="270">
        <v>0</v>
      </c>
      <c r="DD282" s="270">
        <v>0</v>
      </c>
      <c r="DE282" s="270">
        <v>0</v>
      </c>
      <c r="DF282" s="270">
        <v>0</v>
      </c>
      <c r="DG282" s="270">
        <v>0</v>
      </c>
      <c r="DH282" s="270">
        <v>0</v>
      </c>
      <c r="DI282" s="270">
        <v>0</v>
      </c>
      <c r="DJ282" s="270">
        <v>0</v>
      </c>
      <c r="DK282" s="270">
        <v>0</v>
      </c>
      <c r="DL282" s="270">
        <v>0</v>
      </c>
      <c r="DM282" s="270">
        <v>0</v>
      </c>
      <c r="DN282" s="270">
        <v>0</v>
      </c>
      <c r="DO282" s="270">
        <v>0</v>
      </c>
      <c r="DP282" s="270">
        <v>0</v>
      </c>
      <c r="DQ282" s="270"/>
      <c r="DR282" s="270">
        <v>0</v>
      </c>
      <c r="DS282" s="270">
        <v>0</v>
      </c>
      <c r="DT282" s="270">
        <v>0</v>
      </c>
      <c r="DU282" s="270">
        <v>0</v>
      </c>
      <c r="DV282" s="270">
        <v>0</v>
      </c>
      <c r="DW282" s="270">
        <v>0</v>
      </c>
      <c r="DX282" s="270">
        <v>0</v>
      </c>
      <c r="DY282" s="270">
        <v>0</v>
      </c>
      <c r="DZ282" s="270">
        <v>0</v>
      </c>
      <c r="EA282" s="270">
        <v>0</v>
      </c>
      <c r="EB282" s="270">
        <v>0</v>
      </c>
      <c r="EC282" s="270">
        <v>0</v>
      </c>
      <c r="ED282" s="270">
        <v>0</v>
      </c>
      <c r="EE282" s="270">
        <v>0</v>
      </c>
      <c r="EF282" s="270">
        <v>0</v>
      </c>
      <c r="EG282" s="270">
        <v>0</v>
      </c>
      <c r="EH282" s="270">
        <v>0</v>
      </c>
      <c r="EI282" s="270">
        <v>0</v>
      </c>
      <c r="EJ282" s="270">
        <v>0</v>
      </c>
      <c r="EK282" s="270">
        <v>260</v>
      </c>
      <c r="EL282" s="270">
        <v>0</v>
      </c>
      <c r="EM282" s="270" t="s">
        <v>1676</v>
      </c>
      <c r="EN282" s="270">
        <v>0</v>
      </c>
      <c r="EO282" s="270">
        <v>0</v>
      </c>
      <c r="EP282" s="270">
        <v>0</v>
      </c>
      <c r="EQ282" s="270">
        <v>0</v>
      </c>
      <c r="ER282" s="270">
        <v>0</v>
      </c>
      <c r="ES282" s="270">
        <v>0</v>
      </c>
      <c r="ET282" s="270">
        <v>0</v>
      </c>
      <c r="EU282" s="270">
        <v>0</v>
      </c>
      <c r="EV282" s="270">
        <v>0</v>
      </c>
      <c r="EW282" s="270">
        <v>0</v>
      </c>
      <c r="EX282" s="270">
        <v>0</v>
      </c>
      <c r="EY282" s="270">
        <v>0</v>
      </c>
      <c r="EZ282" s="270">
        <v>0</v>
      </c>
      <c r="FA282" s="270">
        <v>0</v>
      </c>
      <c r="FB282" s="270">
        <v>0</v>
      </c>
      <c r="FC282" s="270">
        <v>0</v>
      </c>
      <c r="FD282" s="270">
        <v>0</v>
      </c>
      <c r="FE282" s="270">
        <v>0</v>
      </c>
      <c r="FF282" s="270">
        <v>0</v>
      </c>
      <c r="FG282" s="270">
        <v>0</v>
      </c>
      <c r="FH282" s="270">
        <v>0</v>
      </c>
      <c r="FI282" s="270">
        <v>0</v>
      </c>
      <c r="FJ282" s="270">
        <v>0</v>
      </c>
      <c r="FK282" s="270">
        <v>0</v>
      </c>
      <c r="FL282" s="351">
        <v>2995</v>
      </c>
      <c r="FM282" s="323">
        <v>0</v>
      </c>
      <c r="FN282" s="324">
        <v>2355</v>
      </c>
      <c r="FO282" s="13"/>
      <c r="FP282" s="89"/>
      <c r="FQ282" s="13"/>
      <c r="FR282" s="89"/>
      <c r="FS282" s="89"/>
      <c r="FT282" s="89"/>
      <c r="FU282" s="89"/>
      <c r="FV282" s="89"/>
      <c r="FW282" s="89"/>
      <c r="FX282" s="89"/>
      <c r="FY282" s="89"/>
      <c r="FZ282" s="89"/>
      <c r="GA282" s="89"/>
      <c r="GB282" s="89"/>
      <c r="GC282" s="89"/>
      <c r="GD282" s="89"/>
      <c r="GE282" s="89"/>
      <c r="GF282" s="89"/>
      <c r="GG282" s="89"/>
      <c r="GH282" s="89"/>
      <c r="GI282" s="89"/>
      <c r="GJ282" s="89"/>
      <c r="GK282" s="89"/>
      <c r="GL282" s="89"/>
      <c r="GM282" s="89"/>
      <c r="GN282" s="89"/>
      <c r="GO282" s="89"/>
      <c r="GP282" s="89"/>
      <c r="GQ282" s="89"/>
      <c r="GR282" s="89"/>
      <c r="GS282" s="89"/>
      <c r="GT282" s="89"/>
      <c r="GU282" s="89"/>
      <c r="GV282" s="89"/>
      <c r="GW282" s="89"/>
      <c r="GX282" s="89"/>
      <c r="GY282" s="89"/>
      <c r="GZ282" s="89"/>
      <c r="HA282" s="89"/>
      <c r="HB282" s="89"/>
      <c r="HC282" s="89"/>
      <c r="HD282" s="89"/>
      <c r="HE282" s="89"/>
      <c r="HF282" s="89"/>
      <c r="HG282" s="89"/>
      <c r="HH282" s="89"/>
      <c r="HI282" s="89"/>
      <c r="HJ282" s="89"/>
      <c r="HK282" s="89"/>
      <c r="HL282" s="89"/>
      <c r="HM282" s="89"/>
      <c r="HN282" s="89"/>
      <c r="HO282" s="89"/>
      <c r="HP282" s="89"/>
      <c r="HQ282" s="89"/>
      <c r="HR282" s="89"/>
      <c r="HS282" s="89"/>
      <c r="HT282" s="89"/>
      <c r="HU282" s="89"/>
      <c r="HV282" s="89"/>
      <c r="HW282" s="89"/>
      <c r="HX282" s="89"/>
      <c r="HY282" s="89"/>
      <c r="HZ282" s="89"/>
      <c r="IA282" s="89"/>
      <c r="IB282" s="89"/>
      <c r="IC282" s="89"/>
      <c r="ID282" s="89"/>
      <c r="IE282" s="89"/>
      <c r="IF282" s="89"/>
      <c r="IG282" s="322"/>
    </row>
    <row r="283" spans="1:241" ht="12.75" customHeight="1" x14ac:dyDescent="0.2">
      <c r="A283" s="370" t="s">
        <v>590</v>
      </c>
      <c r="B283" s="270">
        <v>1235</v>
      </c>
      <c r="C283" s="270">
        <v>1235</v>
      </c>
      <c r="D283" s="270">
        <v>610</v>
      </c>
      <c r="E283" s="270">
        <v>625</v>
      </c>
      <c r="F283" s="270">
        <v>0</v>
      </c>
      <c r="G283" s="270">
        <v>10</v>
      </c>
      <c r="H283" s="270">
        <v>1225</v>
      </c>
      <c r="I283" s="270" t="s">
        <v>1676</v>
      </c>
      <c r="J283" s="270">
        <v>1230</v>
      </c>
      <c r="K283" s="270">
        <v>15</v>
      </c>
      <c r="L283" s="270">
        <v>83.376275510204081</v>
      </c>
      <c r="M283" s="270">
        <v>115</v>
      </c>
      <c r="N283" s="270">
        <v>340</v>
      </c>
      <c r="O283" s="270">
        <v>175</v>
      </c>
      <c r="P283" s="270">
        <v>95</v>
      </c>
      <c r="Q283" s="270">
        <v>25</v>
      </c>
      <c r="R283" s="270">
        <v>10</v>
      </c>
      <c r="S283" s="270" t="s">
        <v>1676</v>
      </c>
      <c r="T283" s="270">
        <v>15</v>
      </c>
      <c r="U283" s="270">
        <v>2</v>
      </c>
      <c r="V283" s="270">
        <v>2</v>
      </c>
      <c r="W283" s="270">
        <v>54</v>
      </c>
      <c r="X283" s="270">
        <v>52.73538961038961</v>
      </c>
      <c r="Y283" s="270">
        <v>0</v>
      </c>
      <c r="Z283" s="270">
        <v>80</v>
      </c>
      <c r="AA283" s="270">
        <v>295</v>
      </c>
      <c r="AB283" s="270">
        <v>435</v>
      </c>
      <c r="AC283" s="270">
        <v>320</v>
      </c>
      <c r="AD283" s="270">
        <v>105</v>
      </c>
      <c r="AE283" s="270">
        <v>0</v>
      </c>
      <c r="AF283" s="270">
        <v>215</v>
      </c>
      <c r="AG283" s="270">
        <v>0</v>
      </c>
      <c r="AH283" s="270">
        <v>0</v>
      </c>
      <c r="AI283" s="270">
        <v>0</v>
      </c>
      <c r="AJ283" s="270">
        <v>0</v>
      </c>
      <c r="AK283" s="270">
        <v>0</v>
      </c>
      <c r="AL283" s="270">
        <v>195</v>
      </c>
      <c r="AM283" s="270">
        <v>240</v>
      </c>
      <c r="AN283" s="270">
        <v>15</v>
      </c>
      <c r="AO283" s="270">
        <v>0</v>
      </c>
      <c r="AP283" s="270" t="s">
        <v>1676</v>
      </c>
      <c r="AQ283" s="270">
        <v>0</v>
      </c>
      <c r="AR283" s="270" t="s">
        <v>1676</v>
      </c>
      <c r="AS283" s="270" t="s">
        <v>1676</v>
      </c>
      <c r="AT283" s="270" t="s">
        <v>1676</v>
      </c>
      <c r="AU283" s="270">
        <v>0</v>
      </c>
      <c r="AV283" s="270">
        <v>45</v>
      </c>
      <c r="AW283" s="270">
        <v>110</v>
      </c>
      <c r="AX283" s="270">
        <v>0</v>
      </c>
      <c r="AY283" s="270">
        <v>230</v>
      </c>
      <c r="AZ283" s="270">
        <v>125</v>
      </c>
      <c r="BA283" s="270">
        <v>0</v>
      </c>
      <c r="BB283" s="270">
        <v>50</v>
      </c>
      <c r="BC283" s="270">
        <v>10</v>
      </c>
      <c r="BD283" s="270">
        <v>25</v>
      </c>
      <c r="BE283" s="270">
        <v>10</v>
      </c>
      <c r="BF283" s="270">
        <v>0</v>
      </c>
      <c r="BG283" s="270">
        <v>0</v>
      </c>
      <c r="BH283" s="270" t="s">
        <v>1676</v>
      </c>
      <c r="BI283" s="270">
        <v>0</v>
      </c>
      <c r="BJ283" s="270">
        <v>0</v>
      </c>
      <c r="BK283" s="270" t="s">
        <v>1676</v>
      </c>
      <c r="BL283" s="270">
        <v>0</v>
      </c>
      <c r="BM283" s="270">
        <v>465</v>
      </c>
      <c r="BN283" s="270">
        <v>30</v>
      </c>
      <c r="BO283" s="270">
        <v>565</v>
      </c>
      <c r="BP283" s="270" t="s">
        <v>1676</v>
      </c>
      <c r="BQ283" s="270">
        <v>0</v>
      </c>
      <c r="BR283" s="270">
        <v>0</v>
      </c>
      <c r="BS283" s="270">
        <v>0</v>
      </c>
      <c r="BT283" s="270">
        <v>105</v>
      </c>
      <c r="BU283" s="270" t="s">
        <v>1676</v>
      </c>
      <c r="BV283" s="270"/>
      <c r="BW283" s="270" t="s">
        <v>1676</v>
      </c>
      <c r="BX283" s="270">
        <v>0</v>
      </c>
      <c r="BY283" s="270">
        <v>0</v>
      </c>
      <c r="BZ283" s="270">
        <v>0</v>
      </c>
      <c r="CA283" s="270">
        <v>0</v>
      </c>
      <c r="CB283" s="270">
        <v>0</v>
      </c>
      <c r="CC283" s="270">
        <v>0</v>
      </c>
      <c r="CD283" s="270">
        <v>0</v>
      </c>
      <c r="CE283" s="270" t="s">
        <v>1676</v>
      </c>
      <c r="CF283" s="270">
        <v>0</v>
      </c>
      <c r="CG283" s="270">
        <v>1235</v>
      </c>
      <c r="CH283" s="270">
        <v>0</v>
      </c>
      <c r="CI283" s="270">
        <v>650</v>
      </c>
      <c r="CJ283" s="270">
        <v>0</v>
      </c>
      <c r="CK283" s="270">
        <v>100</v>
      </c>
      <c r="CL283" s="270">
        <v>0</v>
      </c>
      <c r="CM283" s="270">
        <v>0</v>
      </c>
      <c r="CN283" s="270">
        <v>0</v>
      </c>
      <c r="CO283" s="270">
        <v>0</v>
      </c>
      <c r="CP283" s="270">
        <v>0</v>
      </c>
      <c r="CQ283" s="270">
        <v>0</v>
      </c>
      <c r="CR283" s="270">
        <v>0</v>
      </c>
      <c r="CS283" s="270">
        <v>0</v>
      </c>
      <c r="CT283" s="270">
        <v>0</v>
      </c>
      <c r="CU283" s="270">
        <v>0</v>
      </c>
      <c r="CV283" s="270">
        <v>470</v>
      </c>
      <c r="CW283" s="270">
        <v>0</v>
      </c>
      <c r="CX283" s="270">
        <v>0</v>
      </c>
      <c r="CY283" s="270">
        <v>0</v>
      </c>
      <c r="CZ283" s="270">
        <v>0</v>
      </c>
      <c r="DA283" s="270" t="s">
        <v>1676</v>
      </c>
      <c r="DB283" s="270">
        <v>0</v>
      </c>
      <c r="DC283" s="270">
        <v>0</v>
      </c>
      <c r="DD283" s="270">
        <v>0</v>
      </c>
      <c r="DE283" s="270">
        <v>0</v>
      </c>
      <c r="DF283" s="270">
        <v>0</v>
      </c>
      <c r="DG283" s="270">
        <v>0</v>
      </c>
      <c r="DH283" s="270">
        <v>0</v>
      </c>
      <c r="DI283" s="270">
        <v>0</v>
      </c>
      <c r="DJ283" s="270">
        <v>0</v>
      </c>
      <c r="DK283" s="270">
        <v>0</v>
      </c>
      <c r="DL283" s="270">
        <v>0</v>
      </c>
      <c r="DM283" s="270">
        <v>0</v>
      </c>
      <c r="DN283" s="270">
        <v>0</v>
      </c>
      <c r="DO283" s="270">
        <v>0</v>
      </c>
      <c r="DP283" s="270">
        <v>0</v>
      </c>
      <c r="DQ283" s="270"/>
      <c r="DR283" s="270">
        <v>0</v>
      </c>
      <c r="DS283" s="270">
        <v>0</v>
      </c>
      <c r="DT283" s="270">
        <v>0</v>
      </c>
      <c r="DU283" s="270">
        <v>0</v>
      </c>
      <c r="DV283" s="270">
        <v>0</v>
      </c>
      <c r="DW283" s="270">
        <v>0</v>
      </c>
      <c r="DX283" s="270">
        <v>0</v>
      </c>
      <c r="DY283" s="270">
        <v>0</v>
      </c>
      <c r="DZ283" s="270">
        <v>0</v>
      </c>
      <c r="EA283" s="270">
        <v>0</v>
      </c>
      <c r="EB283" s="270">
        <v>0</v>
      </c>
      <c r="EC283" s="270">
        <v>0</v>
      </c>
      <c r="ED283" s="270">
        <v>0</v>
      </c>
      <c r="EE283" s="270">
        <v>0</v>
      </c>
      <c r="EF283" s="270">
        <v>0</v>
      </c>
      <c r="EG283" s="270">
        <v>0</v>
      </c>
      <c r="EH283" s="270">
        <v>0</v>
      </c>
      <c r="EI283" s="270">
        <v>0</v>
      </c>
      <c r="EJ283" s="270">
        <v>0</v>
      </c>
      <c r="EK283" s="270">
        <v>10</v>
      </c>
      <c r="EL283" s="270">
        <v>0</v>
      </c>
      <c r="EM283" s="270">
        <v>0</v>
      </c>
      <c r="EN283" s="270">
        <v>0</v>
      </c>
      <c r="EO283" s="270">
        <v>0</v>
      </c>
      <c r="EP283" s="270">
        <v>0</v>
      </c>
      <c r="EQ283" s="270">
        <v>0</v>
      </c>
      <c r="ER283" s="270">
        <v>0</v>
      </c>
      <c r="ES283" s="270">
        <v>0</v>
      </c>
      <c r="ET283" s="270">
        <v>0</v>
      </c>
      <c r="EU283" s="270">
        <v>0</v>
      </c>
      <c r="EV283" s="270">
        <v>0</v>
      </c>
      <c r="EW283" s="270">
        <v>0</v>
      </c>
      <c r="EX283" s="270">
        <v>0</v>
      </c>
      <c r="EY283" s="270">
        <v>0</v>
      </c>
      <c r="EZ283" s="270">
        <v>0</v>
      </c>
      <c r="FA283" s="270">
        <v>0</v>
      </c>
      <c r="FB283" s="270">
        <v>0</v>
      </c>
      <c r="FC283" s="270">
        <v>0</v>
      </c>
      <c r="FD283" s="270">
        <v>0</v>
      </c>
      <c r="FE283" s="270">
        <v>0</v>
      </c>
      <c r="FF283" s="270">
        <v>0</v>
      </c>
      <c r="FG283" s="270">
        <v>0</v>
      </c>
      <c r="FH283" s="270">
        <v>0</v>
      </c>
      <c r="FI283" s="270">
        <v>0</v>
      </c>
      <c r="FJ283" s="270">
        <v>0</v>
      </c>
      <c r="FK283" s="270">
        <v>0</v>
      </c>
      <c r="FL283" s="351">
        <v>1185</v>
      </c>
      <c r="FM283" s="323">
        <v>0</v>
      </c>
      <c r="FN283" s="324">
        <v>785</v>
      </c>
      <c r="FO283" s="270"/>
      <c r="FP283" s="89"/>
      <c r="FQ283" s="270"/>
      <c r="FR283" s="319"/>
      <c r="FS283" s="319"/>
      <c r="FT283" s="319"/>
      <c r="FU283" s="319"/>
      <c r="FV283" s="319"/>
      <c r="FW283" s="319"/>
      <c r="FX283" s="319"/>
      <c r="FY283" s="319"/>
      <c r="FZ283" s="319"/>
      <c r="GA283" s="319"/>
      <c r="GB283" s="319"/>
      <c r="GC283" s="319"/>
      <c r="GD283" s="319"/>
      <c r="GE283" s="319"/>
      <c r="GF283" s="319"/>
      <c r="GG283" s="319"/>
      <c r="GH283" s="319"/>
      <c r="GI283" s="319"/>
      <c r="GJ283" s="319"/>
      <c r="GK283" s="319"/>
      <c r="GL283" s="319"/>
      <c r="GM283" s="319"/>
      <c r="GN283" s="319"/>
      <c r="GO283" s="319"/>
      <c r="GP283" s="319"/>
      <c r="GQ283" s="319"/>
      <c r="GR283" s="319"/>
      <c r="GS283" s="319"/>
      <c r="GT283" s="319"/>
      <c r="GU283" s="319"/>
      <c r="GV283" s="319"/>
      <c r="GW283" s="319"/>
      <c r="GX283" s="319"/>
      <c r="GY283" s="319"/>
      <c r="GZ283" s="319"/>
      <c r="HA283" s="319"/>
      <c r="HB283" s="319"/>
      <c r="HC283" s="319"/>
      <c r="HD283" s="319"/>
      <c r="HE283" s="319"/>
      <c r="HF283" s="319"/>
      <c r="HG283" s="319"/>
      <c r="HH283" s="319"/>
      <c r="HI283" s="319"/>
      <c r="HJ283" s="319"/>
      <c r="HK283" s="319"/>
      <c r="HL283" s="319"/>
      <c r="HM283" s="319"/>
      <c r="HN283" s="319"/>
      <c r="HO283" s="319"/>
      <c r="HP283" s="319"/>
      <c r="HQ283" s="319"/>
      <c r="HR283" s="319"/>
      <c r="HS283" s="319"/>
      <c r="HT283" s="319"/>
      <c r="HU283" s="319"/>
      <c r="HV283" s="319"/>
      <c r="HW283" s="319"/>
      <c r="HX283" s="319"/>
      <c r="HY283" s="319"/>
      <c r="HZ283" s="319"/>
      <c r="IA283" s="319"/>
      <c r="IB283" s="319"/>
      <c r="IC283" s="319"/>
      <c r="ID283" s="319"/>
      <c r="IE283" s="319"/>
      <c r="IF283" s="319"/>
      <c r="IG283" s="318"/>
    </row>
    <row r="284" spans="1:241" ht="12.75" customHeight="1" x14ac:dyDescent="0.2">
      <c r="A284" s="370" t="s">
        <v>1591</v>
      </c>
      <c r="B284" s="270">
        <v>1145</v>
      </c>
      <c r="C284" s="270">
        <v>1145</v>
      </c>
      <c r="D284" s="270">
        <v>465</v>
      </c>
      <c r="E284" s="270">
        <v>680</v>
      </c>
      <c r="F284" s="270">
        <v>0</v>
      </c>
      <c r="G284" s="270">
        <v>1145</v>
      </c>
      <c r="H284" s="270">
        <v>0</v>
      </c>
      <c r="I284" s="270">
        <v>0</v>
      </c>
      <c r="J284" s="270">
        <v>1145</v>
      </c>
      <c r="K284" s="270">
        <v>0</v>
      </c>
      <c r="L284" s="270"/>
      <c r="M284" s="270">
        <v>0</v>
      </c>
      <c r="N284" s="270">
        <v>0</v>
      </c>
      <c r="O284" s="270">
        <v>0</v>
      </c>
      <c r="P284" s="270">
        <v>0</v>
      </c>
      <c r="Q284" s="270">
        <v>0</v>
      </c>
      <c r="R284" s="270">
        <v>0</v>
      </c>
      <c r="S284" s="270">
        <v>0</v>
      </c>
      <c r="T284" s="270">
        <v>0</v>
      </c>
      <c r="X284" s="270">
        <v>73.705318221447257</v>
      </c>
      <c r="Y284" s="270">
        <v>0</v>
      </c>
      <c r="Z284" s="270" t="s">
        <v>1676</v>
      </c>
      <c r="AA284" s="270" t="s">
        <v>1676</v>
      </c>
      <c r="AB284" s="270">
        <v>75</v>
      </c>
      <c r="AC284" s="270">
        <v>485</v>
      </c>
      <c r="AD284" s="270">
        <v>560</v>
      </c>
      <c r="AE284" s="270">
        <v>20</v>
      </c>
      <c r="AF284" s="270">
        <v>0</v>
      </c>
      <c r="AG284" s="270">
        <v>0</v>
      </c>
      <c r="AH284" s="270">
        <v>1145</v>
      </c>
      <c r="AI284" s="270">
        <v>0</v>
      </c>
      <c r="AJ284" s="270">
        <v>0</v>
      </c>
      <c r="AK284" s="270">
        <v>0</v>
      </c>
      <c r="AL284" s="270">
        <v>0</v>
      </c>
      <c r="AM284" s="270">
        <v>0</v>
      </c>
      <c r="AN284" s="270">
        <v>0</v>
      </c>
      <c r="AO284" s="270">
        <v>0</v>
      </c>
      <c r="AP284" s="270">
        <v>0</v>
      </c>
      <c r="AQ284" s="270">
        <v>0</v>
      </c>
      <c r="AR284" s="270">
        <v>0</v>
      </c>
      <c r="AS284" s="270">
        <v>0</v>
      </c>
      <c r="AT284" s="270">
        <v>0</v>
      </c>
      <c r="AU284" s="270">
        <v>0</v>
      </c>
      <c r="AV284" s="270">
        <v>0</v>
      </c>
      <c r="AW284" s="270">
        <v>0</v>
      </c>
      <c r="AX284" s="270">
        <v>0</v>
      </c>
      <c r="AY284" s="270">
        <v>0</v>
      </c>
      <c r="AZ284" s="270">
        <v>0</v>
      </c>
      <c r="BA284" s="270">
        <v>0</v>
      </c>
      <c r="BB284" s="270">
        <v>0</v>
      </c>
      <c r="BC284" s="270">
        <v>0</v>
      </c>
      <c r="BD284" s="270">
        <v>0</v>
      </c>
      <c r="BE284" s="270">
        <v>0</v>
      </c>
      <c r="BF284" s="270">
        <v>0</v>
      </c>
      <c r="BG284" s="270">
        <v>0</v>
      </c>
      <c r="BH284" s="270">
        <v>0</v>
      </c>
      <c r="BI284" s="270">
        <v>1145</v>
      </c>
      <c r="BJ284" s="270">
        <v>0</v>
      </c>
      <c r="BK284" s="270">
        <v>0</v>
      </c>
      <c r="BL284" s="270">
        <v>0</v>
      </c>
      <c r="BM284" s="270">
        <v>0</v>
      </c>
      <c r="BN284" s="270">
        <v>0</v>
      </c>
      <c r="BO284" s="270">
        <v>0</v>
      </c>
      <c r="BP284" s="270">
        <v>0</v>
      </c>
      <c r="BQ284" s="270">
        <v>0</v>
      </c>
      <c r="BR284" s="270">
        <v>0</v>
      </c>
      <c r="BS284" s="270">
        <v>0</v>
      </c>
      <c r="BT284" s="270">
        <v>0</v>
      </c>
      <c r="BU284" s="270">
        <v>0</v>
      </c>
      <c r="BV284" s="270"/>
      <c r="BW284" s="270">
        <v>0</v>
      </c>
      <c r="BX284" s="270">
        <v>0</v>
      </c>
      <c r="BY284" s="270">
        <v>0</v>
      </c>
      <c r="BZ284" s="270">
        <v>0</v>
      </c>
      <c r="CA284" s="270">
        <v>0</v>
      </c>
      <c r="CB284" s="270">
        <v>0</v>
      </c>
      <c r="CC284" s="270">
        <v>0</v>
      </c>
      <c r="CD284" s="270">
        <v>0</v>
      </c>
      <c r="CE284" s="270">
        <v>0</v>
      </c>
      <c r="CF284" s="270">
        <v>0</v>
      </c>
      <c r="CG284" s="270">
        <v>1145</v>
      </c>
      <c r="CH284" s="270">
        <v>0</v>
      </c>
      <c r="CI284" s="270">
        <v>0</v>
      </c>
      <c r="CJ284" s="270">
        <v>0</v>
      </c>
      <c r="CK284" s="270">
        <v>0</v>
      </c>
      <c r="CL284" s="270">
        <v>0</v>
      </c>
      <c r="CM284" s="270">
        <v>1145</v>
      </c>
      <c r="CN284" s="270">
        <v>0</v>
      </c>
      <c r="CO284" s="270">
        <v>0</v>
      </c>
      <c r="CP284" s="270">
        <v>0</v>
      </c>
      <c r="CQ284" s="270">
        <v>0</v>
      </c>
      <c r="CR284" s="270">
        <v>0</v>
      </c>
      <c r="CS284" s="270">
        <v>0</v>
      </c>
      <c r="CT284" s="270">
        <v>0</v>
      </c>
      <c r="CU284" s="270">
        <v>0</v>
      </c>
      <c r="CV284" s="270">
        <v>0</v>
      </c>
      <c r="CW284" s="270">
        <v>0</v>
      </c>
      <c r="CX284" s="270">
        <v>0</v>
      </c>
      <c r="CY284" s="270">
        <v>0</v>
      </c>
      <c r="CZ284" s="270">
        <v>0</v>
      </c>
      <c r="DA284" s="270">
        <v>0</v>
      </c>
      <c r="DB284" s="270">
        <v>0</v>
      </c>
      <c r="DC284" s="270">
        <v>0</v>
      </c>
      <c r="DD284" s="270">
        <v>0</v>
      </c>
      <c r="DE284" s="270">
        <v>0</v>
      </c>
      <c r="DF284" s="270">
        <v>0</v>
      </c>
      <c r="DG284" s="270">
        <v>0</v>
      </c>
      <c r="DH284" s="270">
        <v>0</v>
      </c>
      <c r="DI284" s="270">
        <v>0</v>
      </c>
      <c r="DJ284" s="270">
        <v>0</v>
      </c>
      <c r="DK284" s="270">
        <v>0</v>
      </c>
      <c r="DL284" s="270">
        <v>0</v>
      </c>
      <c r="DM284" s="270">
        <v>0</v>
      </c>
      <c r="DN284" s="270">
        <v>0</v>
      </c>
      <c r="DO284" s="270">
        <v>0</v>
      </c>
      <c r="DP284" s="270">
        <v>0</v>
      </c>
      <c r="DQ284" s="270"/>
      <c r="DR284" s="270">
        <v>0</v>
      </c>
      <c r="DS284" s="270">
        <v>0</v>
      </c>
      <c r="DT284" s="270">
        <v>0</v>
      </c>
      <c r="DU284" s="270">
        <v>0</v>
      </c>
      <c r="DV284" s="270">
        <v>0</v>
      </c>
      <c r="DW284" s="270">
        <v>0</v>
      </c>
      <c r="DX284" s="270">
        <v>0</v>
      </c>
      <c r="DY284" s="270">
        <v>0</v>
      </c>
      <c r="DZ284" s="270">
        <v>0</v>
      </c>
      <c r="EA284" s="270">
        <v>0</v>
      </c>
      <c r="EB284" s="270">
        <v>0</v>
      </c>
      <c r="EC284" s="270">
        <v>0</v>
      </c>
      <c r="ED284" s="270">
        <v>0</v>
      </c>
      <c r="EE284" s="270">
        <v>0</v>
      </c>
      <c r="EF284" s="270">
        <v>0</v>
      </c>
      <c r="EG284" s="270">
        <v>0</v>
      </c>
      <c r="EH284" s="270">
        <v>0</v>
      </c>
      <c r="EI284" s="270">
        <v>0</v>
      </c>
      <c r="EJ284" s="270">
        <v>0</v>
      </c>
      <c r="EK284" s="270">
        <v>0</v>
      </c>
      <c r="EL284" s="270">
        <v>0</v>
      </c>
      <c r="EM284" s="270">
        <v>0</v>
      </c>
      <c r="EN284" s="270">
        <v>0</v>
      </c>
      <c r="EO284" s="270">
        <v>0</v>
      </c>
      <c r="EP284" s="270">
        <v>0</v>
      </c>
      <c r="EQ284" s="270">
        <v>0</v>
      </c>
      <c r="ER284" s="270">
        <v>0</v>
      </c>
      <c r="ES284" s="270">
        <v>0</v>
      </c>
      <c r="ET284" s="270">
        <v>0</v>
      </c>
      <c r="EU284" s="270">
        <v>0</v>
      </c>
      <c r="EV284" s="270">
        <v>0</v>
      </c>
      <c r="EW284" s="270">
        <v>0</v>
      </c>
      <c r="EX284" s="270">
        <v>0</v>
      </c>
      <c r="EY284" s="270">
        <v>0</v>
      </c>
      <c r="EZ284" s="270">
        <v>0</v>
      </c>
      <c r="FA284" s="270">
        <v>0</v>
      </c>
      <c r="FB284" s="270">
        <v>0</v>
      </c>
      <c r="FC284" s="270">
        <v>0</v>
      </c>
      <c r="FD284" s="270">
        <v>0</v>
      </c>
      <c r="FE284" s="270">
        <v>0</v>
      </c>
      <c r="FF284" s="270">
        <v>0</v>
      </c>
      <c r="FG284" s="270">
        <v>0</v>
      </c>
      <c r="FH284" s="270">
        <v>0</v>
      </c>
      <c r="FI284" s="270">
        <v>0</v>
      </c>
      <c r="FJ284" s="270">
        <v>0</v>
      </c>
      <c r="FK284" s="270">
        <v>0</v>
      </c>
      <c r="FL284" s="351">
        <v>1145</v>
      </c>
      <c r="FM284" s="323">
        <v>0</v>
      </c>
      <c r="FN284" s="324">
        <v>0</v>
      </c>
      <c r="FO284" s="270"/>
      <c r="FP284" s="89"/>
      <c r="FQ284" s="270"/>
      <c r="FR284" s="319"/>
      <c r="FS284" s="319"/>
      <c r="FT284" s="319"/>
      <c r="FU284" s="319"/>
      <c r="FV284" s="319"/>
      <c r="FW284" s="319"/>
      <c r="FX284" s="319"/>
      <c r="FY284" s="319"/>
      <c r="FZ284" s="319"/>
      <c r="GA284" s="319"/>
      <c r="GB284" s="319"/>
      <c r="GC284" s="319"/>
      <c r="GD284" s="319"/>
      <c r="GE284" s="319"/>
      <c r="GF284" s="319"/>
      <c r="GG284" s="319"/>
      <c r="GH284" s="319"/>
      <c r="GI284" s="319"/>
      <c r="GJ284" s="319"/>
      <c r="GK284" s="319"/>
      <c r="GL284" s="319"/>
      <c r="GM284" s="319"/>
      <c r="GN284" s="319"/>
      <c r="GO284" s="319"/>
      <c r="GP284" s="319"/>
      <c r="GQ284" s="319"/>
      <c r="GR284" s="319"/>
      <c r="GS284" s="319"/>
      <c r="GT284" s="319"/>
      <c r="GU284" s="319"/>
      <c r="GV284" s="319"/>
      <c r="GW284" s="319"/>
      <c r="GX284" s="319"/>
      <c r="GY284" s="319"/>
      <c r="GZ284" s="319"/>
      <c r="HA284" s="319"/>
      <c r="HB284" s="319"/>
      <c r="HC284" s="319"/>
      <c r="HD284" s="319"/>
      <c r="HE284" s="319"/>
      <c r="HF284" s="319"/>
      <c r="HG284" s="319"/>
      <c r="HH284" s="319"/>
      <c r="HI284" s="319"/>
      <c r="HJ284" s="319"/>
      <c r="HK284" s="319"/>
      <c r="HL284" s="319"/>
      <c r="HM284" s="319"/>
      <c r="HN284" s="319"/>
      <c r="HO284" s="319"/>
      <c r="HP284" s="319"/>
      <c r="HQ284" s="319"/>
      <c r="HR284" s="319"/>
      <c r="HS284" s="319"/>
      <c r="HT284" s="319"/>
      <c r="HU284" s="319"/>
      <c r="HV284" s="319"/>
      <c r="HW284" s="319"/>
      <c r="HX284" s="319"/>
      <c r="HY284" s="319"/>
      <c r="HZ284" s="319"/>
      <c r="IA284" s="319"/>
      <c r="IB284" s="319"/>
      <c r="IC284" s="319"/>
      <c r="ID284" s="319"/>
      <c r="IE284" s="319"/>
      <c r="IF284" s="319"/>
      <c r="IG284" s="318"/>
    </row>
    <row r="285" spans="1:241" ht="12.75" customHeight="1" x14ac:dyDescent="0.2">
      <c r="A285" s="370" t="s">
        <v>815</v>
      </c>
      <c r="B285" s="270">
        <v>5260</v>
      </c>
      <c r="C285" s="270">
        <v>5260</v>
      </c>
      <c r="D285" s="270">
        <v>2025</v>
      </c>
      <c r="E285" s="270">
        <v>3235</v>
      </c>
      <c r="F285" s="270">
        <v>0</v>
      </c>
      <c r="G285" s="270">
        <v>5260</v>
      </c>
      <c r="H285" s="270">
        <v>0</v>
      </c>
      <c r="I285" s="270">
        <v>0</v>
      </c>
      <c r="J285" s="270">
        <v>5260</v>
      </c>
      <c r="K285" s="270">
        <v>0</v>
      </c>
      <c r="L285" s="270"/>
      <c r="M285" s="270">
        <v>0</v>
      </c>
      <c r="N285" s="270">
        <v>0</v>
      </c>
      <c r="O285" s="270">
        <v>0</v>
      </c>
      <c r="P285" s="270">
        <v>0</v>
      </c>
      <c r="Q285" s="270">
        <v>0</v>
      </c>
      <c r="R285" s="270">
        <v>0</v>
      </c>
      <c r="S285" s="270">
        <v>0</v>
      </c>
      <c r="T285" s="270">
        <v>0</v>
      </c>
      <c r="X285" s="270">
        <v>78.015586390420069</v>
      </c>
      <c r="Y285" s="270">
        <v>0</v>
      </c>
      <c r="Z285" s="270">
        <v>10</v>
      </c>
      <c r="AA285" s="270">
        <v>35</v>
      </c>
      <c r="AB285" s="270">
        <v>215</v>
      </c>
      <c r="AC285" s="270">
        <v>1395</v>
      </c>
      <c r="AD285" s="270">
        <v>3150</v>
      </c>
      <c r="AE285" s="270">
        <v>460</v>
      </c>
      <c r="AF285" s="270">
        <v>0</v>
      </c>
      <c r="AG285" s="270">
        <v>0</v>
      </c>
      <c r="AH285" s="270">
        <v>5260</v>
      </c>
      <c r="AI285" s="270">
        <v>0</v>
      </c>
      <c r="AJ285" s="270">
        <v>0</v>
      </c>
      <c r="AK285" s="270">
        <v>0</v>
      </c>
      <c r="AL285" s="270">
        <v>0</v>
      </c>
      <c r="AM285" s="270">
        <v>0</v>
      </c>
      <c r="AN285" s="270">
        <v>0</v>
      </c>
      <c r="AO285" s="270">
        <v>0</v>
      </c>
      <c r="AP285" s="270">
        <v>0</v>
      </c>
      <c r="AQ285" s="270">
        <v>0</v>
      </c>
      <c r="AR285" s="270">
        <v>0</v>
      </c>
      <c r="AS285" s="270">
        <v>0</v>
      </c>
      <c r="AT285" s="270">
        <v>0</v>
      </c>
      <c r="AU285" s="270">
        <v>0</v>
      </c>
      <c r="AV285" s="270">
        <v>0</v>
      </c>
      <c r="AW285" s="270">
        <v>0</v>
      </c>
      <c r="AX285" s="270">
        <v>0</v>
      </c>
      <c r="AY285" s="270">
        <v>0</v>
      </c>
      <c r="AZ285" s="270">
        <v>0</v>
      </c>
      <c r="BA285" s="270">
        <v>0</v>
      </c>
      <c r="BB285" s="270">
        <v>0</v>
      </c>
      <c r="BC285" s="270">
        <v>0</v>
      </c>
      <c r="BD285" s="270" t="s">
        <v>1676</v>
      </c>
      <c r="BE285" s="270">
        <v>0</v>
      </c>
      <c r="BF285" s="270">
        <v>0</v>
      </c>
      <c r="BG285" s="270">
        <v>0</v>
      </c>
      <c r="BH285" s="270">
        <v>0</v>
      </c>
      <c r="BI285" s="270">
        <v>5260</v>
      </c>
      <c r="BJ285" s="270">
        <v>0</v>
      </c>
      <c r="BK285" s="270">
        <v>0</v>
      </c>
      <c r="BL285" s="270">
        <v>0</v>
      </c>
      <c r="BM285" s="270">
        <v>0</v>
      </c>
      <c r="BN285" s="270">
        <v>0</v>
      </c>
      <c r="BO285" s="270">
        <v>0</v>
      </c>
      <c r="BP285" s="270">
        <v>0</v>
      </c>
      <c r="BQ285" s="270">
        <v>0</v>
      </c>
      <c r="BR285" s="270">
        <v>0</v>
      </c>
      <c r="BS285" s="270">
        <v>0</v>
      </c>
      <c r="BT285" s="270">
        <v>0</v>
      </c>
      <c r="BU285" s="270">
        <v>0</v>
      </c>
      <c r="BV285" s="270"/>
      <c r="BW285" s="270">
        <v>0</v>
      </c>
      <c r="BX285" s="270">
        <v>0</v>
      </c>
      <c r="BY285" s="270">
        <v>0</v>
      </c>
      <c r="BZ285" s="270">
        <v>0</v>
      </c>
      <c r="CA285" s="270">
        <v>0</v>
      </c>
      <c r="CB285" s="270">
        <v>0</v>
      </c>
      <c r="CC285" s="270">
        <v>0</v>
      </c>
      <c r="CD285" s="270">
        <v>0</v>
      </c>
      <c r="CE285" s="270">
        <v>0</v>
      </c>
      <c r="CF285" s="270">
        <v>0</v>
      </c>
      <c r="CG285" s="270">
        <v>5260</v>
      </c>
      <c r="CH285" s="270">
        <v>0</v>
      </c>
      <c r="CI285" s="270">
        <v>0</v>
      </c>
      <c r="CJ285" s="270">
        <v>0</v>
      </c>
      <c r="CK285" s="270">
        <v>0</v>
      </c>
      <c r="CL285" s="270">
        <v>0</v>
      </c>
      <c r="CM285" s="270">
        <v>5260</v>
      </c>
      <c r="CN285" s="270">
        <v>0</v>
      </c>
      <c r="CO285" s="270">
        <v>0</v>
      </c>
      <c r="CP285" s="270">
        <v>0</v>
      </c>
      <c r="CQ285" s="270">
        <v>0</v>
      </c>
      <c r="CR285" s="270">
        <v>0</v>
      </c>
      <c r="CS285" s="270">
        <v>0</v>
      </c>
      <c r="CT285" s="270">
        <v>0</v>
      </c>
      <c r="CU285" s="270">
        <v>0</v>
      </c>
      <c r="CV285" s="270">
        <v>0</v>
      </c>
      <c r="CW285" s="270">
        <v>0</v>
      </c>
      <c r="CX285" s="270">
        <v>0</v>
      </c>
      <c r="CY285" s="270">
        <v>0</v>
      </c>
      <c r="CZ285" s="270">
        <v>0</v>
      </c>
      <c r="DA285" s="270">
        <v>0</v>
      </c>
      <c r="DB285" s="270">
        <v>0</v>
      </c>
      <c r="DC285" s="270">
        <v>0</v>
      </c>
      <c r="DD285" s="270">
        <v>0</v>
      </c>
      <c r="DE285" s="270">
        <v>0</v>
      </c>
      <c r="DF285" s="270">
        <v>0</v>
      </c>
      <c r="DG285" s="270">
        <v>0</v>
      </c>
      <c r="DH285" s="270">
        <v>0</v>
      </c>
      <c r="DI285" s="270">
        <v>0</v>
      </c>
      <c r="DJ285" s="270">
        <v>0</v>
      </c>
      <c r="DK285" s="270">
        <v>0</v>
      </c>
      <c r="DL285" s="270">
        <v>0</v>
      </c>
      <c r="DM285" s="270">
        <v>0</v>
      </c>
      <c r="DN285" s="270">
        <v>0</v>
      </c>
      <c r="DO285" s="270">
        <v>0</v>
      </c>
      <c r="DP285" s="270">
        <v>0</v>
      </c>
      <c r="DQ285" s="270"/>
      <c r="DR285" s="270">
        <v>0</v>
      </c>
      <c r="DS285" s="270">
        <v>0</v>
      </c>
      <c r="DT285" s="270">
        <v>0</v>
      </c>
      <c r="DU285" s="270">
        <v>0</v>
      </c>
      <c r="DV285" s="270">
        <v>0</v>
      </c>
      <c r="DW285" s="270">
        <v>0</v>
      </c>
      <c r="DX285" s="270">
        <v>0</v>
      </c>
      <c r="DY285" s="270">
        <v>0</v>
      </c>
      <c r="DZ285" s="270">
        <v>0</v>
      </c>
      <c r="EA285" s="270">
        <v>0</v>
      </c>
      <c r="EB285" s="270">
        <v>0</v>
      </c>
      <c r="EC285" s="270">
        <v>0</v>
      </c>
      <c r="ED285" s="270">
        <v>0</v>
      </c>
      <c r="EE285" s="270">
        <v>0</v>
      </c>
      <c r="EF285" s="270">
        <v>0</v>
      </c>
      <c r="EG285" s="270">
        <v>0</v>
      </c>
      <c r="EH285" s="270">
        <v>0</v>
      </c>
      <c r="EI285" s="270">
        <v>0</v>
      </c>
      <c r="EJ285" s="270">
        <v>0</v>
      </c>
      <c r="EK285" s="270">
        <v>0</v>
      </c>
      <c r="EL285" s="270">
        <v>0</v>
      </c>
      <c r="EM285" s="270">
        <v>0</v>
      </c>
      <c r="EN285" s="270">
        <v>0</v>
      </c>
      <c r="EO285" s="270">
        <v>0</v>
      </c>
      <c r="EP285" s="270">
        <v>0</v>
      </c>
      <c r="EQ285" s="270">
        <v>0</v>
      </c>
      <c r="ER285" s="270">
        <v>0</v>
      </c>
      <c r="ES285" s="270">
        <v>0</v>
      </c>
      <c r="ET285" s="270">
        <v>0</v>
      </c>
      <c r="EU285" s="270">
        <v>0</v>
      </c>
      <c r="EV285" s="270">
        <v>0</v>
      </c>
      <c r="EW285" s="270">
        <v>0</v>
      </c>
      <c r="EX285" s="270">
        <v>0</v>
      </c>
      <c r="EY285" s="270">
        <v>0</v>
      </c>
      <c r="EZ285" s="270">
        <v>0</v>
      </c>
      <c r="FA285" s="270">
        <v>0</v>
      </c>
      <c r="FB285" s="270">
        <v>0</v>
      </c>
      <c r="FC285" s="270">
        <v>0</v>
      </c>
      <c r="FD285" s="270">
        <v>0</v>
      </c>
      <c r="FE285" s="270">
        <v>0</v>
      </c>
      <c r="FF285" s="270">
        <v>0</v>
      </c>
      <c r="FG285" s="270">
        <v>0</v>
      </c>
      <c r="FH285" s="270">
        <v>0</v>
      </c>
      <c r="FI285" s="270">
        <v>0</v>
      </c>
      <c r="FJ285" s="270">
        <v>0</v>
      </c>
      <c r="FK285" s="270">
        <v>0</v>
      </c>
      <c r="FL285" s="351">
        <v>5260</v>
      </c>
      <c r="FM285" s="323">
        <v>0</v>
      </c>
      <c r="FN285" s="324">
        <v>0</v>
      </c>
      <c r="FO285" s="270"/>
      <c r="FP285" s="89"/>
      <c r="FQ285" s="270"/>
      <c r="FR285" s="319"/>
      <c r="FS285" s="319"/>
      <c r="FT285" s="319"/>
      <c r="FU285" s="319"/>
      <c r="FV285" s="319"/>
      <c r="FW285" s="319"/>
      <c r="FX285" s="319"/>
      <c r="FY285" s="319"/>
      <c r="FZ285" s="319"/>
      <c r="GA285" s="319"/>
      <c r="GB285" s="319"/>
      <c r="GC285" s="319"/>
      <c r="GD285" s="319"/>
      <c r="GE285" s="319"/>
      <c r="GF285" s="319"/>
      <c r="GG285" s="319"/>
      <c r="GH285" s="319"/>
      <c r="GI285" s="319"/>
      <c r="GJ285" s="319"/>
      <c r="GK285" s="319"/>
      <c r="GL285" s="319"/>
      <c r="GM285" s="319"/>
      <c r="GN285" s="319"/>
      <c r="GO285" s="319"/>
      <c r="GP285" s="319"/>
      <c r="GQ285" s="319"/>
      <c r="GR285" s="319"/>
      <c r="GS285" s="319"/>
      <c r="GT285" s="319"/>
      <c r="GU285" s="319"/>
      <c r="GV285" s="319"/>
      <c r="GW285" s="319"/>
      <c r="GX285" s="319"/>
      <c r="GY285" s="319"/>
      <c r="GZ285" s="319"/>
      <c r="HA285" s="319"/>
      <c r="HB285" s="319"/>
      <c r="HC285" s="319"/>
      <c r="HD285" s="319"/>
      <c r="HE285" s="319"/>
      <c r="HF285" s="319"/>
      <c r="HG285" s="319"/>
      <c r="HH285" s="319"/>
      <c r="HI285" s="319"/>
      <c r="HJ285" s="319"/>
      <c r="HK285" s="319"/>
      <c r="HL285" s="319"/>
      <c r="HM285" s="319"/>
      <c r="HN285" s="319"/>
      <c r="HO285" s="319"/>
      <c r="HP285" s="319"/>
      <c r="HQ285" s="319"/>
      <c r="HR285" s="319"/>
      <c r="HS285" s="319"/>
      <c r="HT285" s="319"/>
      <c r="HU285" s="319"/>
      <c r="HV285" s="319"/>
      <c r="HW285" s="319"/>
      <c r="HX285" s="319"/>
      <c r="HY285" s="319"/>
      <c r="HZ285" s="319"/>
      <c r="IA285" s="319"/>
      <c r="IB285" s="319"/>
      <c r="IC285" s="319"/>
      <c r="ID285" s="319"/>
      <c r="IE285" s="319"/>
      <c r="IF285" s="319"/>
      <c r="IG285" s="318"/>
    </row>
    <row r="286" spans="1:241" ht="12.75" customHeight="1" x14ac:dyDescent="0.2">
      <c r="A286" s="370" t="s">
        <v>1534</v>
      </c>
      <c r="B286" s="270">
        <v>125</v>
      </c>
      <c r="C286" s="270">
        <v>125</v>
      </c>
      <c r="D286" s="270">
        <v>60</v>
      </c>
      <c r="E286" s="270">
        <v>60</v>
      </c>
      <c r="F286" s="270">
        <v>0</v>
      </c>
      <c r="G286" s="270">
        <v>125</v>
      </c>
      <c r="H286" s="270">
        <v>0</v>
      </c>
      <c r="I286" s="270">
        <v>0</v>
      </c>
      <c r="J286" s="270">
        <v>125</v>
      </c>
      <c r="K286" s="270">
        <v>0</v>
      </c>
      <c r="L286" s="270"/>
      <c r="M286" s="270">
        <v>0</v>
      </c>
      <c r="N286" s="270">
        <v>0</v>
      </c>
      <c r="O286" s="270">
        <v>0</v>
      </c>
      <c r="P286" s="270">
        <v>0</v>
      </c>
      <c r="Q286" s="270">
        <v>0</v>
      </c>
      <c r="R286" s="270">
        <v>0</v>
      </c>
      <c r="S286" s="270">
        <v>0</v>
      </c>
      <c r="T286" s="270">
        <v>0</v>
      </c>
      <c r="X286" s="270">
        <v>75.088709677419359</v>
      </c>
      <c r="Y286" s="270">
        <v>0</v>
      </c>
      <c r="Z286" s="270">
        <v>0</v>
      </c>
      <c r="AA286" s="270">
        <v>0</v>
      </c>
      <c r="AB286" s="270" t="s">
        <v>1676</v>
      </c>
      <c r="AC286" s="270">
        <v>40</v>
      </c>
      <c r="AD286" s="270">
        <v>75</v>
      </c>
      <c r="AE286" s="270" t="s">
        <v>1676</v>
      </c>
      <c r="AF286" s="270">
        <v>0</v>
      </c>
      <c r="AG286" s="270">
        <v>0</v>
      </c>
      <c r="AH286" s="270">
        <v>125</v>
      </c>
      <c r="AI286" s="270">
        <v>0</v>
      </c>
      <c r="AJ286" s="270">
        <v>0</v>
      </c>
      <c r="AK286" s="270">
        <v>0</v>
      </c>
      <c r="AL286" s="270">
        <v>0</v>
      </c>
      <c r="AM286" s="270">
        <v>0</v>
      </c>
      <c r="AN286" s="270">
        <v>0</v>
      </c>
      <c r="AO286" s="270">
        <v>0</v>
      </c>
      <c r="AP286" s="270">
        <v>0</v>
      </c>
      <c r="AQ286" s="270">
        <v>0</v>
      </c>
      <c r="AR286" s="270">
        <v>0</v>
      </c>
      <c r="AS286" s="270">
        <v>0</v>
      </c>
      <c r="AT286" s="270">
        <v>0</v>
      </c>
      <c r="AU286" s="270">
        <v>0</v>
      </c>
      <c r="AV286" s="270">
        <v>0</v>
      </c>
      <c r="AW286" s="270">
        <v>0</v>
      </c>
      <c r="AX286" s="270">
        <v>0</v>
      </c>
      <c r="AY286" s="270">
        <v>0</v>
      </c>
      <c r="AZ286" s="270">
        <v>0</v>
      </c>
      <c r="BA286" s="270">
        <v>0</v>
      </c>
      <c r="BB286" s="270">
        <v>0</v>
      </c>
      <c r="BC286" s="270">
        <v>0</v>
      </c>
      <c r="BD286" s="270">
        <v>0</v>
      </c>
      <c r="BE286" s="270">
        <v>0</v>
      </c>
      <c r="BF286" s="270">
        <v>0</v>
      </c>
      <c r="BG286" s="270">
        <v>0</v>
      </c>
      <c r="BH286" s="270">
        <v>0</v>
      </c>
      <c r="BI286" s="270">
        <v>125</v>
      </c>
      <c r="BJ286" s="270">
        <v>0</v>
      </c>
      <c r="BK286" s="270">
        <v>0</v>
      </c>
      <c r="BL286" s="270">
        <v>0</v>
      </c>
      <c r="BM286" s="270">
        <v>0</v>
      </c>
      <c r="BN286" s="270">
        <v>0</v>
      </c>
      <c r="BO286" s="270">
        <v>0</v>
      </c>
      <c r="BP286" s="270">
        <v>0</v>
      </c>
      <c r="BQ286" s="270">
        <v>0</v>
      </c>
      <c r="BR286" s="270">
        <v>0</v>
      </c>
      <c r="BS286" s="270">
        <v>0</v>
      </c>
      <c r="BT286" s="270">
        <v>0</v>
      </c>
      <c r="BU286" s="270">
        <v>0</v>
      </c>
      <c r="BV286" s="270"/>
      <c r="BW286" s="270">
        <v>0</v>
      </c>
      <c r="BX286" s="270">
        <v>0</v>
      </c>
      <c r="BY286" s="270">
        <v>0</v>
      </c>
      <c r="BZ286" s="270">
        <v>0</v>
      </c>
      <c r="CA286" s="270">
        <v>0</v>
      </c>
      <c r="CB286" s="270">
        <v>0</v>
      </c>
      <c r="CC286" s="270">
        <v>0</v>
      </c>
      <c r="CD286" s="270">
        <v>0</v>
      </c>
      <c r="CE286" s="270">
        <v>0</v>
      </c>
      <c r="CF286" s="270">
        <v>0</v>
      </c>
      <c r="CG286" s="270">
        <v>125</v>
      </c>
      <c r="CH286" s="270">
        <v>0</v>
      </c>
      <c r="CI286" s="270">
        <v>0</v>
      </c>
      <c r="CJ286" s="270">
        <v>0</v>
      </c>
      <c r="CK286" s="270">
        <v>0</v>
      </c>
      <c r="CL286" s="270">
        <v>0</v>
      </c>
      <c r="CM286" s="270">
        <v>125</v>
      </c>
      <c r="CN286" s="270">
        <v>0</v>
      </c>
      <c r="CO286" s="270">
        <v>0</v>
      </c>
      <c r="CP286" s="270">
        <v>0</v>
      </c>
      <c r="CQ286" s="270">
        <v>0</v>
      </c>
      <c r="CR286" s="270">
        <v>0</v>
      </c>
      <c r="CS286" s="270">
        <v>0</v>
      </c>
      <c r="CT286" s="270">
        <v>0</v>
      </c>
      <c r="CU286" s="270">
        <v>0</v>
      </c>
      <c r="CV286" s="270">
        <v>0</v>
      </c>
      <c r="CW286" s="270">
        <v>0</v>
      </c>
      <c r="CX286" s="270">
        <v>0</v>
      </c>
      <c r="CY286" s="270">
        <v>0</v>
      </c>
      <c r="CZ286" s="270">
        <v>0</v>
      </c>
      <c r="DA286" s="270">
        <v>0</v>
      </c>
      <c r="DB286" s="270">
        <v>0</v>
      </c>
      <c r="DC286" s="270">
        <v>0</v>
      </c>
      <c r="DD286" s="270">
        <v>0</v>
      </c>
      <c r="DE286" s="270">
        <v>0</v>
      </c>
      <c r="DF286" s="270">
        <v>0</v>
      </c>
      <c r="DG286" s="270">
        <v>0</v>
      </c>
      <c r="DH286" s="270">
        <v>0</v>
      </c>
      <c r="DI286" s="270">
        <v>0</v>
      </c>
      <c r="DJ286" s="270">
        <v>0</v>
      </c>
      <c r="DK286" s="270">
        <v>0</v>
      </c>
      <c r="DL286" s="270">
        <v>0</v>
      </c>
      <c r="DM286" s="270">
        <v>0</v>
      </c>
      <c r="DN286" s="270">
        <v>0</v>
      </c>
      <c r="DO286" s="270">
        <v>0</v>
      </c>
      <c r="DP286" s="270">
        <v>0</v>
      </c>
      <c r="DQ286" s="270"/>
      <c r="DR286" s="270">
        <v>0</v>
      </c>
      <c r="DS286" s="270">
        <v>0</v>
      </c>
      <c r="DT286" s="270">
        <v>0</v>
      </c>
      <c r="DU286" s="270">
        <v>0</v>
      </c>
      <c r="DV286" s="270">
        <v>0</v>
      </c>
      <c r="DW286" s="270">
        <v>0</v>
      </c>
      <c r="DX286" s="270">
        <v>0</v>
      </c>
      <c r="DY286" s="270">
        <v>0</v>
      </c>
      <c r="DZ286" s="270">
        <v>0</v>
      </c>
      <c r="EA286" s="270">
        <v>0</v>
      </c>
      <c r="EB286" s="270">
        <v>0</v>
      </c>
      <c r="EC286" s="270">
        <v>0</v>
      </c>
      <c r="ED286" s="270">
        <v>0</v>
      </c>
      <c r="EE286" s="270">
        <v>0</v>
      </c>
      <c r="EF286" s="270">
        <v>0</v>
      </c>
      <c r="EG286" s="270">
        <v>0</v>
      </c>
      <c r="EH286" s="270">
        <v>0</v>
      </c>
      <c r="EI286" s="270">
        <v>0</v>
      </c>
      <c r="EJ286" s="270">
        <v>0</v>
      </c>
      <c r="EK286" s="270">
        <v>0</v>
      </c>
      <c r="EL286" s="270">
        <v>0</v>
      </c>
      <c r="EM286" s="270">
        <v>0</v>
      </c>
      <c r="EN286" s="270">
        <v>0</v>
      </c>
      <c r="EO286" s="270">
        <v>0</v>
      </c>
      <c r="EP286" s="270">
        <v>0</v>
      </c>
      <c r="EQ286" s="270">
        <v>0</v>
      </c>
      <c r="ER286" s="270">
        <v>0</v>
      </c>
      <c r="ES286" s="270">
        <v>0</v>
      </c>
      <c r="ET286" s="270">
        <v>0</v>
      </c>
      <c r="EU286" s="270">
        <v>0</v>
      </c>
      <c r="EV286" s="270">
        <v>0</v>
      </c>
      <c r="EW286" s="270">
        <v>0</v>
      </c>
      <c r="EX286" s="270">
        <v>0</v>
      </c>
      <c r="EY286" s="270">
        <v>0</v>
      </c>
      <c r="EZ286" s="270">
        <v>0</v>
      </c>
      <c r="FA286" s="270">
        <v>0</v>
      </c>
      <c r="FB286" s="270">
        <v>0</v>
      </c>
      <c r="FC286" s="270">
        <v>0</v>
      </c>
      <c r="FD286" s="270">
        <v>0</v>
      </c>
      <c r="FE286" s="270">
        <v>0</v>
      </c>
      <c r="FF286" s="270">
        <v>0</v>
      </c>
      <c r="FG286" s="270">
        <v>0</v>
      </c>
      <c r="FH286" s="270">
        <v>0</v>
      </c>
      <c r="FI286" s="270">
        <v>0</v>
      </c>
      <c r="FJ286" s="270">
        <v>0</v>
      </c>
      <c r="FK286" s="270">
        <v>0</v>
      </c>
      <c r="FL286" s="351">
        <v>125</v>
      </c>
      <c r="FM286" s="323">
        <v>0</v>
      </c>
      <c r="FN286" s="324">
        <v>0</v>
      </c>
      <c r="FO286" s="270"/>
      <c r="FP286" s="89"/>
      <c r="FQ286" s="270"/>
      <c r="FR286" s="319"/>
      <c r="FS286" s="319"/>
      <c r="FT286" s="319"/>
      <c r="FU286" s="319"/>
      <c r="FV286" s="319"/>
      <c r="FW286" s="319"/>
      <c r="FX286" s="319"/>
      <c r="FY286" s="319"/>
      <c r="FZ286" s="319"/>
      <c r="GA286" s="319"/>
      <c r="GB286" s="319"/>
      <c r="GC286" s="319"/>
      <c r="GD286" s="319"/>
      <c r="GE286" s="319"/>
      <c r="GF286" s="319"/>
      <c r="GG286" s="319"/>
      <c r="GH286" s="319"/>
      <c r="GI286" s="319"/>
      <c r="GJ286" s="319"/>
      <c r="GK286" s="319"/>
      <c r="GL286" s="319"/>
      <c r="GM286" s="319"/>
      <c r="GN286" s="319"/>
      <c r="GO286" s="319"/>
      <c r="GP286" s="319"/>
      <c r="GQ286" s="319"/>
      <c r="GR286" s="319"/>
      <c r="GS286" s="319"/>
      <c r="GT286" s="319"/>
      <c r="GU286" s="319"/>
      <c r="GV286" s="319"/>
      <c r="GW286" s="319"/>
      <c r="GX286" s="319"/>
      <c r="GY286" s="319"/>
      <c r="GZ286" s="319"/>
      <c r="HA286" s="319"/>
      <c r="HB286" s="319"/>
      <c r="HC286" s="319"/>
      <c r="HD286" s="319"/>
      <c r="HE286" s="319"/>
      <c r="HF286" s="319"/>
      <c r="HG286" s="319"/>
      <c r="HH286" s="319"/>
      <c r="HI286" s="319"/>
      <c r="HJ286" s="319"/>
      <c r="HK286" s="319"/>
      <c r="HL286" s="319"/>
      <c r="HM286" s="319"/>
      <c r="HN286" s="319"/>
      <c r="HO286" s="319"/>
      <c r="HP286" s="319"/>
      <c r="HQ286" s="319"/>
      <c r="HR286" s="319"/>
      <c r="HS286" s="319"/>
      <c r="HT286" s="319"/>
      <c r="HU286" s="319"/>
      <c r="HV286" s="319"/>
      <c r="HW286" s="319"/>
      <c r="HX286" s="319"/>
      <c r="HY286" s="319"/>
      <c r="HZ286" s="319"/>
      <c r="IA286" s="319"/>
      <c r="IB286" s="319"/>
      <c r="IC286" s="319"/>
      <c r="ID286" s="319"/>
      <c r="IE286" s="319"/>
      <c r="IF286" s="319"/>
      <c r="IG286" s="318"/>
    </row>
    <row r="287" spans="1:241" ht="12.75" customHeight="1" x14ac:dyDescent="0.2">
      <c r="A287" s="370" t="s">
        <v>1533</v>
      </c>
      <c r="B287" s="270">
        <v>190</v>
      </c>
      <c r="C287" s="270">
        <v>190</v>
      </c>
      <c r="D287" s="270">
        <v>65</v>
      </c>
      <c r="E287" s="270">
        <v>125</v>
      </c>
      <c r="F287" s="270">
        <v>0</v>
      </c>
      <c r="G287" s="270">
        <v>190</v>
      </c>
      <c r="H287" s="270">
        <v>0</v>
      </c>
      <c r="I287" s="270">
        <v>0</v>
      </c>
      <c r="J287" s="270">
        <v>190</v>
      </c>
      <c r="K287" s="270">
        <v>0</v>
      </c>
      <c r="L287" s="270"/>
      <c r="M287" s="270">
        <v>0</v>
      </c>
      <c r="N287" s="270">
        <v>0</v>
      </c>
      <c r="O287" s="270">
        <v>0</v>
      </c>
      <c r="P287" s="270">
        <v>0</v>
      </c>
      <c r="Q287" s="270">
        <v>0</v>
      </c>
      <c r="R287" s="270">
        <v>0</v>
      </c>
      <c r="S287" s="270">
        <v>0</v>
      </c>
      <c r="T287" s="270">
        <v>0</v>
      </c>
      <c r="X287" s="270">
        <v>76.505208333333329</v>
      </c>
      <c r="Y287" s="270">
        <v>0</v>
      </c>
      <c r="Z287" s="270">
        <v>0</v>
      </c>
      <c r="AA287" s="270" t="s">
        <v>1676</v>
      </c>
      <c r="AB287" s="270">
        <v>10</v>
      </c>
      <c r="AC287" s="270">
        <v>50</v>
      </c>
      <c r="AD287" s="270">
        <v>120</v>
      </c>
      <c r="AE287" s="270">
        <v>10</v>
      </c>
      <c r="AF287" s="270">
        <v>0</v>
      </c>
      <c r="AG287" s="270">
        <v>0</v>
      </c>
      <c r="AH287" s="270">
        <v>190</v>
      </c>
      <c r="AI287" s="270">
        <v>0</v>
      </c>
      <c r="AJ287" s="270">
        <v>0</v>
      </c>
      <c r="AK287" s="270">
        <v>0</v>
      </c>
      <c r="AL287" s="270">
        <v>0</v>
      </c>
      <c r="AM287" s="270">
        <v>0</v>
      </c>
      <c r="AN287" s="270">
        <v>0</v>
      </c>
      <c r="AO287" s="270">
        <v>0</v>
      </c>
      <c r="AP287" s="270">
        <v>0</v>
      </c>
      <c r="AQ287" s="270">
        <v>0</v>
      </c>
      <c r="AR287" s="270">
        <v>0</v>
      </c>
      <c r="AS287" s="270">
        <v>0</v>
      </c>
      <c r="AT287" s="270">
        <v>0</v>
      </c>
      <c r="AU287" s="270">
        <v>0</v>
      </c>
      <c r="AV287" s="270">
        <v>0</v>
      </c>
      <c r="AW287" s="270">
        <v>0</v>
      </c>
      <c r="AX287" s="270">
        <v>0</v>
      </c>
      <c r="AY287" s="270">
        <v>0</v>
      </c>
      <c r="AZ287" s="270">
        <v>0</v>
      </c>
      <c r="BA287" s="270">
        <v>0</v>
      </c>
      <c r="BB287" s="270">
        <v>0</v>
      </c>
      <c r="BC287" s="270">
        <v>0</v>
      </c>
      <c r="BD287" s="270">
        <v>0</v>
      </c>
      <c r="BE287" s="270">
        <v>0</v>
      </c>
      <c r="BF287" s="270">
        <v>0</v>
      </c>
      <c r="BG287" s="270">
        <v>0</v>
      </c>
      <c r="BH287" s="270">
        <v>0</v>
      </c>
      <c r="BI287" s="270">
        <v>190</v>
      </c>
      <c r="BJ287" s="270">
        <v>0</v>
      </c>
      <c r="BK287" s="270">
        <v>0</v>
      </c>
      <c r="BL287" s="270">
        <v>0</v>
      </c>
      <c r="BM287" s="270">
        <v>0</v>
      </c>
      <c r="BN287" s="270">
        <v>0</v>
      </c>
      <c r="BO287" s="270">
        <v>0</v>
      </c>
      <c r="BP287" s="270">
        <v>0</v>
      </c>
      <c r="BQ287" s="270">
        <v>0</v>
      </c>
      <c r="BR287" s="270">
        <v>0</v>
      </c>
      <c r="BS287" s="270">
        <v>0</v>
      </c>
      <c r="BT287" s="270">
        <v>0</v>
      </c>
      <c r="BU287" s="270">
        <v>0</v>
      </c>
      <c r="BV287" s="270"/>
      <c r="BW287" s="270">
        <v>0</v>
      </c>
      <c r="BX287" s="270">
        <v>0</v>
      </c>
      <c r="BY287" s="270">
        <v>0</v>
      </c>
      <c r="BZ287" s="270">
        <v>0</v>
      </c>
      <c r="CA287" s="270">
        <v>0</v>
      </c>
      <c r="CB287" s="270">
        <v>0</v>
      </c>
      <c r="CC287" s="270">
        <v>0</v>
      </c>
      <c r="CD287" s="270">
        <v>0</v>
      </c>
      <c r="CE287" s="270">
        <v>0</v>
      </c>
      <c r="CF287" s="270">
        <v>0</v>
      </c>
      <c r="CG287" s="270">
        <v>190</v>
      </c>
      <c r="CH287" s="270">
        <v>0</v>
      </c>
      <c r="CI287" s="270">
        <v>0</v>
      </c>
      <c r="CJ287" s="270">
        <v>0</v>
      </c>
      <c r="CK287" s="270">
        <v>0</v>
      </c>
      <c r="CL287" s="270">
        <v>0</v>
      </c>
      <c r="CM287" s="270">
        <v>190</v>
      </c>
      <c r="CN287" s="270">
        <v>0</v>
      </c>
      <c r="CO287" s="270">
        <v>0</v>
      </c>
      <c r="CP287" s="270">
        <v>0</v>
      </c>
      <c r="CQ287" s="270">
        <v>0</v>
      </c>
      <c r="CR287" s="270">
        <v>0</v>
      </c>
      <c r="CS287" s="270">
        <v>0</v>
      </c>
      <c r="CT287" s="270">
        <v>0</v>
      </c>
      <c r="CU287" s="270">
        <v>0</v>
      </c>
      <c r="CV287" s="270">
        <v>0</v>
      </c>
      <c r="CW287" s="270">
        <v>0</v>
      </c>
      <c r="CX287" s="270">
        <v>0</v>
      </c>
      <c r="CY287" s="270">
        <v>0</v>
      </c>
      <c r="CZ287" s="270">
        <v>0</v>
      </c>
      <c r="DA287" s="270">
        <v>0</v>
      </c>
      <c r="DB287" s="270">
        <v>0</v>
      </c>
      <c r="DC287" s="270">
        <v>0</v>
      </c>
      <c r="DD287" s="270">
        <v>0</v>
      </c>
      <c r="DE287" s="270">
        <v>0</v>
      </c>
      <c r="DF287" s="270">
        <v>0</v>
      </c>
      <c r="DG287" s="270">
        <v>0</v>
      </c>
      <c r="DH287" s="270">
        <v>0</v>
      </c>
      <c r="DI287" s="270">
        <v>0</v>
      </c>
      <c r="DJ287" s="270">
        <v>0</v>
      </c>
      <c r="DK287" s="270">
        <v>0</v>
      </c>
      <c r="DL287" s="270">
        <v>0</v>
      </c>
      <c r="DM287" s="270">
        <v>0</v>
      </c>
      <c r="DN287" s="270">
        <v>0</v>
      </c>
      <c r="DO287" s="270">
        <v>0</v>
      </c>
      <c r="DP287" s="270">
        <v>0</v>
      </c>
      <c r="DQ287" s="270"/>
      <c r="DR287" s="270">
        <v>0</v>
      </c>
      <c r="DS287" s="270">
        <v>0</v>
      </c>
      <c r="DT287" s="270">
        <v>0</v>
      </c>
      <c r="DU287" s="270">
        <v>0</v>
      </c>
      <c r="DV287" s="270">
        <v>0</v>
      </c>
      <c r="DW287" s="270">
        <v>0</v>
      </c>
      <c r="DX287" s="270">
        <v>0</v>
      </c>
      <c r="DY287" s="270">
        <v>0</v>
      </c>
      <c r="DZ287" s="270">
        <v>0</v>
      </c>
      <c r="EA287" s="270">
        <v>0</v>
      </c>
      <c r="EB287" s="270">
        <v>0</v>
      </c>
      <c r="EC287" s="270">
        <v>0</v>
      </c>
      <c r="ED287" s="270">
        <v>0</v>
      </c>
      <c r="EE287" s="270">
        <v>0</v>
      </c>
      <c r="EF287" s="270">
        <v>0</v>
      </c>
      <c r="EG287" s="270">
        <v>0</v>
      </c>
      <c r="EH287" s="270">
        <v>0</v>
      </c>
      <c r="EI287" s="270">
        <v>0</v>
      </c>
      <c r="EJ287" s="270">
        <v>0</v>
      </c>
      <c r="EK287" s="270">
        <v>0</v>
      </c>
      <c r="EL287" s="270">
        <v>0</v>
      </c>
      <c r="EM287" s="270">
        <v>0</v>
      </c>
      <c r="EN287" s="270">
        <v>0</v>
      </c>
      <c r="EO287" s="270">
        <v>0</v>
      </c>
      <c r="EP287" s="270">
        <v>0</v>
      </c>
      <c r="EQ287" s="270">
        <v>0</v>
      </c>
      <c r="ER287" s="270">
        <v>0</v>
      </c>
      <c r="ES287" s="270">
        <v>0</v>
      </c>
      <c r="ET287" s="270">
        <v>0</v>
      </c>
      <c r="EU287" s="270">
        <v>0</v>
      </c>
      <c r="EV287" s="270">
        <v>0</v>
      </c>
      <c r="EW287" s="270">
        <v>0</v>
      </c>
      <c r="EX287" s="270">
        <v>0</v>
      </c>
      <c r="EY287" s="270">
        <v>0</v>
      </c>
      <c r="EZ287" s="270">
        <v>0</v>
      </c>
      <c r="FA287" s="270">
        <v>0</v>
      </c>
      <c r="FB287" s="270">
        <v>0</v>
      </c>
      <c r="FC287" s="270">
        <v>0</v>
      </c>
      <c r="FD287" s="270">
        <v>0</v>
      </c>
      <c r="FE287" s="270">
        <v>0</v>
      </c>
      <c r="FF287" s="270">
        <v>0</v>
      </c>
      <c r="FG287" s="270">
        <v>0</v>
      </c>
      <c r="FH287" s="270">
        <v>0</v>
      </c>
      <c r="FI287" s="270">
        <v>0</v>
      </c>
      <c r="FJ287" s="270">
        <v>0</v>
      </c>
      <c r="FK287" s="270">
        <v>0</v>
      </c>
      <c r="FL287" s="351">
        <v>190</v>
      </c>
      <c r="FM287" s="323">
        <v>0</v>
      </c>
      <c r="FN287" s="324">
        <v>0</v>
      </c>
      <c r="FO287" s="270"/>
      <c r="FP287" s="89"/>
      <c r="FQ287" s="270"/>
      <c r="FR287" s="319"/>
      <c r="FS287" s="319"/>
      <c r="FT287" s="319"/>
      <c r="FU287" s="319"/>
      <c r="FV287" s="319"/>
      <c r="FW287" s="319"/>
      <c r="FX287" s="319"/>
      <c r="FY287" s="319"/>
      <c r="FZ287" s="319"/>
      <c r="GA287" s="319"/>
      <c r="GB287" s="319"/>
      <c r="GC287" s="319"/>
      <c r="GD287" s="319"/>
      <c r="GE287" s="319"/>
      <c r="GF287" s="319"/>
      <c r="GG287" s="319"/>
      <c r="GH287" s="319"/>
      <c r="GI287" s="319"/>
      <c r="GJ287" s="319"/>
      <c r="GK287" s="319"/>
      <c r="GL287" s="319"/>
      <c r="GM287" s="319"/>
      <c r="GN287" s="319"/>
      <c r="GO287" s="319"/>
      <c r="GP287" s="319"/>
      <c r="GQ287" s="319"/>
      <c r="GR287" s="319"/>
      <c r="GS287" s="319"/>
      <c r="GT287" s="319"/>
      <c r="GU287" s="319"/>
      <c r="GV287" s="319"/>
      <c r="GW287" s="319"/>
      <c r="GX287" s="319"/>
      <c r="GY287" s="319"/>
      <c r="GZ287" s="319"/>
      <c r="HA287" s="319"/>
      <c r="HB287" s="319"/>
      <c r="HC287" s="319"/>
      <c r="HD287" s="319"/>
      <c r="HE287" s="319"/>
      <c r="HF287" s="319"/>
      <c r="HG287" s="319"/>
      <c r="HH287" s="319"/>
      <c r="HI287" s="319"/>
      <c r="HJ287" s="319"/>
      <c r="HK287" s="319"/>
      <c r="HL287" s="319"/>
      <c r="HM287" s="319"/>
      <c r="HN287" s="319"/>
      <c r="HO287" s="319"/>
      <c r="HP287" s="319"/>
      <c r="HQ287" s="319"/>
      <c r="HR287" s="319"/>
      <c r="HS287" s="319"/>
      <c r="HT287" s="319"/>
      <c r="HU287" s="319"/>
      <c r="HV287" s="319"/>
      <c r="HW287" s="319"/>
      <c r="HX287" s="319"/>
      <c r="HY287" s="319"/>
      <c r="HZ287" s="319"/>
      <c r="IA287" s="319"/>
      <c r="IB287" s="319"/>
      <c r="IC287" s="319"/>
      <c r="ID287" s="319"/>
      <c r="IE287" s="319"/>
      <c r="IF287" s="319"/>
      <c r="IG287" s="318"/>
    </row>
    <row r="288" spans="1:241" ht="12.75" customHeight="1" x14ac:dyDescent="0.2">
      <c r="A288" s="370" t="s">
        <v>1535</v>
      </c>
      <c r="B288" s="270">
        <v>965</v>
      </c>
      <c r="C288" s="270">
        <v>965</v>
      </c>
      <c r="D288" s="270">
        <v>405</v>
      </c>
      <c r="E288" s="270">
        <v>565</v>
      </c>
      <c r="F288" s="270">
        <v>0</v>
      </c>
      <c r="G288" s="270">
        <v>965</v>
      </c>
      <c r="H288" s="270">
        <v>0</v>
      </c>
      <c r="I288" s="270">
        <v>0</v>
      </c>
      <c r="J288" s="270">
        <v>965</v>
      </c>
      <c r="K288" s="270">
        <v>0</v>
      </c>
      <c r="L288" s="270"/>
      <c r="M288" s="270">
        <v>0</v>
      </c>
      <c r="N288" s="270">
        <v>0</v>
      </c>
      <c r="O288" s="270">
        <v>0</v>
      </c>
      <c r="P288" s="270">
        <v>0</v>
      </c>
      <c r="Q288" s="270">
        <v>0</v>
      </c>
      <c r="R288" s="270">
        <v>0</v>
      </c>
      <c r="S288" s="270">
        <v>0</v>
      </c>
      <c r="T288" s="270">
        <v>0</v>
      </c>
      <c r="X288" s="270">
        <v>71.265770423991725</v>
      </c>
      <c r="Y288" s="270">
        <v>0</v>
      </c>
      <c r="Z288" s="270">
        <v>10</v>
      </c>
      <c r="AA288" s="270">
        <v>15</v>
      </c>
      <c r="AB288" s="270">
        <v>85</v>
      </c>
      <c r="AC288" s="270">
        <v>480</v>
      </c>
      <c r="AD288" s="270">
        <v>345</v>
      </c>
      <c r="AE288" s="270">
        <v>35</v>
      </c>
      <c r="AF288" s="270">
        <v>0</v>
      </c>
      <c r="AG288" s="270">
        <v>0</v>
      </c>
      <c r="AH288" s="270">
        <v>965</v>
      </c>
      <c r="AI288" s="270">
        <v>0</v>
      </c>
      <c r="AJ288" s="270">
        <v>0</v>
      </c>
      <c r="AK288" s="270">
        <v>0</v>
      </c>
      <c r="AL288" s="270">
        <v>0</v>
      </c>
      <c r="AM288" s="270">
        <v>0</v>
      </c>
      <c r="AN288" s="270">
        <v>0</v>
      </c>
      <c r="AO288" s="270">
        <v>0</v>
      </c>
      <c r="AP288" s="270">
        <v>0</v>
      </c>
      <c r="AQ288" s="270">
        <v>0</v>
      </c>
      <c r="AR288" s="270">
        <v>0</v>
      </c>
      <c r="AS288" s="270">
        <v>0</v>
      </c>
      <c r="AT288" s="270">
        <v>0</v>
      </c>
      <c r="AU288" s="270">
        <v>0</v>
      </c>
      <c r="AV288" s="270">
        <v>0</v>
      </c>
      <c r="AW288" s="270">
        <v>0</v>
      </c>
      <c r="AX288" s="270">
        <v>0</v>
      </c>
      <c r="AY288" s="270">
        <v>0</v>
      </c>
      <c r="AZ288" s="270">
        <v>0</v>
      </c>
      <c r="BA288" s="270">
        <v>0</v>
      </c>
      <c r="BB288" s="270">
        <v>0</v>
      </c>
      <c r="BC288" s="270">
        <v>0</v>
      </c>
      <c r="BD288" s="270">
        <v>0</v>
      </c>
      <c r="BE288" s="270">
        <v>0</v>
      </c>
      <c r="BF288" s="270">
        <v>0</v>
      </c>
      <c r="BG288" s="270">
        <v>0</v>
      </c>
      <c r="BH288" s="270">
        <v>0</v>
      </c>
      <c r="BI288" s="270">
        <v>965</v>
      </c>
      <c r="BJ288" s="270">
        <v>0</v>
      </c>
      <c r="BK288" s="270">
        <v>0</v>
      </c>
      <c r="BL288" s="270">
        <v>0</v>
      </c>
      <c r="BM288" s="270">
        <v>0</v>
      </c>
      <c r="BN288" s="270">
        <v>0</v>
      </c>
      <c r="BO288" s="270">
        <v>0</v>
      </c>
      <c r="BP288" s="270">
        <v>0</v>
      </c>
      <c r="BQ288" s="270">
        <v>0</v>
      </c>
      <c r="BR288" s="270">
        <v>0</v>
      </c>
      <c r="BS288" s="270">
        <v>0</v>
      </c>
      <c r="BT288" s="270">
        <v>0</v>
      </c>
      <c r="BU288" s="270">
        <v>0</v>
      </c>
      <c r="BV288" s="270"/>
      <c r="BW288" s="270">
        <v>0</v>
      </c>
      <c r="BX288" s="270">
        <v>0</v>
      </c>
      <c r="BY288" s="270">
        <v>0</v>
      </c>
      <c r="BZ288" s="270">
        <v>0</v>
      </c>
      <c r="CA288" s="270">
        <v>0</v>
      </c>
      <c r="CB288" s="270">
        <v>0</v>
      </c>
      <c r="CC288" s="270">
        <v>0</v>
      </c>
      <c r="CD288" s="270">
        <v>0</v>
      </c>
      <c r="CE288" s="270">
        <v>0</v>
      </c>
      <c r="CF288" s="270">
        <v>0</v>
      </c>
      <c r="CG288" s="270">
        <v>965</v>
      </c>
      <c r="CH288" s="270">
        <v>0</v>
      </c>
      <c r="CI288" s="270">
        <v>0</v>
      </c>
      <c r="CJ288" s="270">
        <v>0</v>
      </c>
      <c r="CK288" s="270">
        <v>0</v>
      </c>
      <c r="CL288" s="270">
        <v>0</v>
      </c>
      <c r="CM288" s="270">
        <v>965</v>
      </c>
      <c r="CN288" s="270">
        <v>0</v>
      </c>
      <c r="CO288" s="270">
        <v>0</v>
      </c>
      <c r="CP288" s="270">
        <v>0</v>
      </c>
      <c r="CQ288" s="270">
        <v>0</v>
      </c>
      <c r="CR288" s="270">
        <v>0</v>
      </c>
      <c r="CS288" s="270">
        <v>0</v>
      </c>
      <c r="CT288" s="270">
        <v>0</v>
      </c>
      <c r="CU288" s="270">
        <v>0</v>
      </c>
      <c r="CV288" s="270">
        <v>0</v>
      </c>
      <c r="CW288" s="270">
        <v>0</v>
      </c>
      <c r="CX288" s="270">
        <v>0</v>
      </c>
      <c r="CY288" s="270">
        <v>0</v>
      </c>
      <c r="CZ288" s="270">
        <v>0</v>
      </c>
      <c r="DA288" s="270">
        <v>0</v>
      </c>
      <c r="DB288" s="270">
        <v>0</v>
      </c>
      <c r="DC288" s="270">
        <v>0</v>
      </c>
      <c r="DD288" s="270">
        <v>0</v>
      </c>
      <c r="DE288" s="270">
        <v>0</v>
      </c>
      <c r="DF288" s="270">
        <v>0</v>
      </c>
      <c r="DG288" s="270">
        <v>0</v>
      </c>
      <c r="DH288" s="270">
        <v>0</v>
      </c>
      <c r="DI288" s="270">
        <v>0</v>
      </c>
      <c r="DJ288" s="270">
        <v>0</v>
      </c>
      <c r="DK288" s="270">
        <v>0</v>
      </c>
      <c r="DL288" s="270">
        <v>0</v>
      </c>
      <c r="DM288" s="270">
        <v>0</v>
      </c>
      <c r="DN288" s="270">
        <v>0</v>
      </c>
      <c r="DO288" s="270">
        <v>0</v>
      </c>
      <c r="DP288" s="270">
        <v>0</v>
      </c>
      <c r="DQ288" s="270"/>
      <c r="DR288" s="270">
        <v>0</v>
      </c>
      <c r="DS288" s="270">
        <v>0</v>
      </c>
      <c r="DT288" s="270">
        <v>0</v>
      </c>
      <c r="DU288" s="270">
        <v>0</v>
      </c>
      <c r="DV288" s="270">
        <v>0</v>
      </c>
      <c r="DW288" s="270">
        <v>0</v>
      </c>
      <c r="DX288" s="270">
        <v>0</v>
      </c>
      <c r="DY288" s="270">
        <v>0</v>
      </c>
      <c r="DZ288" s="270">
        <v>0</v>
      </c>
      <c r="EA288" s="270">
        <v>0</v>
      </c>
      <c r="EB288" s="270">
        <v>0</v>
      </c>
      <c r="EC288" s="270">
        <v>0</v>
      </c>
      <c r="ED288" s="270">
        <v>0</v>
      </c>
      <c r="EE288" s="270">
        <v>0</v>
      </c>
      <c r="EF288" s="270">
        <v>0</v>
      </c>
      <c r="EG288" s="270">
        <v>0</v>
      </c>
      <c r="EH288" s="270">
        <v>0</v>
      </c>
      <c r="EI288" s="270">
        <v>0</v>
      </c>
      <c r="EJ288" s="270">
        <v>0</v>
      </c>
      <c r="EK288" s="270">
        <v>0</v>
      </c>
      <c r="EL288" s="270">
        <v>0</v>
      </c>
      <c r="EM288" s="270">
        <v>0</v>
      </c>
      <c r="EN288" s="270">
        <v>0</v>
      </c>
      <c r="EO288" s="270">
        <v>0</v>
      </c>
      <c r="EP288" s="270">
        <v>0</v>
      </c>
      <c r="EQ288" s="270">
        <v>0</v>
      </c>
      <c r="ER288" s="270">
        <v>0</v>
      </c>
      <c r="ES288" s="270">
        <v>0</v>
      </c>
      <c r="ET288" s="270">
        <v>0</v>
      </c>
      <c r="EU288" s="270">
        <v>0</v>
      </c>
      <c r="EV288" s="270">
        <v>0</v>
      </c>
      <c r="EW288" s="270">
        <v>0</v>
      </c>
      <c r="EX288" s="270">
        <v>0</v>
      </c>
      <c r="EY288" s="270">
        <v>0</v>
      </c>
      <c r="EZ288" s="270">
        <v>0</v>
      </c>
      <c r="FA288" s="270">
        <v>0</v>
      </c>
      <c r="FB288" s="270">
        <v>0</v>
      </c>
      <c r="FC288" s="270">
        <v>0</v>
      </c>
      <c r="FD288" s="270">
        <v>0</v>
      </c>
      <c r="FE288" s="270">
        <v>0</v>
      </c>
      <c r="FF288" s="270">
        <v>0</v>
      </c>
      <c r="FG288" s="270">
        <v>0</v>
      </c>
      <c r="FH288" s="270">
        <v>0</v>
      </c>
      <c r="FI288" s="270">
        <v>0</v>
      </c>
      <c r="FJ288" s="270">
        <v>0</v>
      </c>
      <c r="FK288" s="270">
        <v>0</v>
      </c>
      <c r="FL288" s="351">
        <v>965</v>
      </c>
      <c r="FM288" s="323">
        <v>0</v>
      </c>
      <c r="FN288" s="324">
        <v>0</v>
      </c>
      <c r="FO288" s="270"/>
      <c r="FP288" s="89"/>
      <c r="FQ288" s="270"/>
      <c r="FR288" s="319"/>
      <c r="FS288" s="319"/>
      <c r="FT288" s="319"/>
      <c r="FU288" s="319"/>
      <c r="FV288" s="319"/>
      <c r="FW288" s="319"/>
      <c r="FX288" s="319"/>
      <c r="FY288" s="319"/>
      <c r="FZ288" s="319"/>
      <c r="GA288" s="319"/>
      <c r="GB288" s="319"/>
      <c r="GC288" s="319"/>
      <c r="GD288" s="319"/>
      <c r="GE288" s="319"/>
      <c r="GF288" s="319"/>
      <c r="GG288" s="319"/>
      <c r="GH288" s="319"/>
      <c r="GI288" s="319"/>
      <c r="GJ288" s="319"/>
      <c r="GK288" s="319"/>
      <c r="GL288" s="319"/>
      <c r="GM288" s="319"/>
      <c r="GN288" s="319"/>
      <c r="GO288" s="319"/>
      <c r="GP288" s="319"/>
      <c r="GQ288" s="319"/>
      <c r="GR288" s="319"/>
      <c r="GS288" s="319"/>
      <c r="GT288" s="319"/>
      <c r="GU288" s="319"/>
      <c r="GV288" s="319"/>
      <c r="GW288" s="319"/>
      <c r="GX288" s="319"/>
      <c r="GY288" s="319"/>
      <c r="GZ288" s="319"/>
      <c r="HA288" s="319"/>
      <c r="HB288" s="319"/>
      <c r="HC288" s="319"/>
      <c r="HD288" s="319"/>
      <c r="HE288" s="319"/>
      <c r="HF288" s="319"/>
      <c r="HG288" s="319"/>
      <c r="HH288" s="319"/>
      <c r="HI288" s="319"/>
      <c r="HJ288" s="319"/>
      <c r="HK288" s="319"/>
      <c r="HL288" s="319"/>
      <c r="HM288" s="319"/>
      <c r="HN288" s="319"/>
      <c r="HO288" s="319"/>
      <c r="HP288" s="319"/>
      <c r="HQ288" s="319"/>
      <c r="HR288" s="319"/>
      <c r="HS288" s="319"/>
      <c r="HT288" s="319"/>
      <c r="HU288" s="319"/>
      <c r="HV288" s="319"/>
      <c r="HW288" s="319"/>
      <c r="HX288" s="319"/>
      <c r="HY288" s="319"/>
      <c r="HZ288" s="319"/>
      <c r="IA288" s="319"/>
      <c r="IB288" s="319"/>
      <c r="IC288" s="319"/>
      <c r="ID288" s="319"/>
      <c r="IE288" s="319"/>
      <c r="IF288" s="319"/>
      <c r="IG288" s="318"/>
    </row>
    <row r="289" spans="1:241" ht="12.75" customHeight="1" x14ac:dyDescent="0.2">
      <c r="A289" s="370" t="s">
        <v>814</v>
      </c>
      <c r="B289" s="270">
        <v>1540</v>
      </c>
      <c r="C289" s="270">
        <v>1540</v>
      </c>
      <c r="D289" s="270">
        <v>625</v>
      </c>
      <c r="E289" s="270">
        <v>910</v>
      </c>
      <c r="F289" s="270">
        <v>0</v>
      </c>
      <c r="G289" s="270">
        <v>1540</v>
      </c>
      <c r="H289" s="270">
        <v>0</v>
      </c>
      <c r="I289" s="270">
        <v>0</v>
      </c>
      <c r="J289" s="270">
        <v>1540</v>
      </c>
      <c r="K289" s="270">
        <v>0</v>
      </c>
      <c r="L289" s="270"/>
      <c r="M289" s="270">
        <v>0</v>
      </c>
      <c r="N289" s="270">
        <v>0</v>
      </c>
      <c r="O289" s="270">
        <v>0</v>
      </c>
      <c r="P289" s="270">
        <v>0</v>
      </c>
      <c r="Q289" s="270">
        <v>0</v>
      </c>
      <c r="R289" s="270">
        <v>0</v>
      </c>
      <c r="S289" s="270">
        <v>0</v>
      </c>
      <c r="T289" s="270">
        <v>0</v>
      </c>
      <c r="X289" s="270">
        <v>74.223667100130044</v>
      </c>
      <c r="Y289" s="270">
        <v>0</v>
      </c>
      <c r="Z289" s="270">
        <v>10</v>
      </c>
      <c r="AA289" s="270">
        <v>25</v>
      </c>
      <c r="AB289" s="270">
        <v>100</v>
      </c>
      <c r="AC289" s="270">
        <v>560</v>
      </c>
      <c r="AD289" s="270">
        <v>765</v>
      </c>
      <c r="AE289" s="270">
        <v>70</v>
      </c>
      <c r="AF289" s="270">
        <v>0</v>
      </c>
      <c r="AG289" s="270">
        <v>0</v>
      </c>
      <c r="AH289" s="270">
        <v>1535</v>
      </c>
      <c r="AI289" s="270">
        <v>0</v>
      </c>
      <c r="AJ289" s="270">
        <v>0</v>
      </c>
      <c r="AK289" s="270">
        <v>0</v>
      </c>
      <c r="AL289" s="270">
        <v>0</v>
      </c>
      <c r="AM289" s="270">
        <v>0</v>
      </c>
      <c r="AN289" s="270">
        <v>0</v>
      </c>
      <c r="AO289" s="270">
        <v>0</v>
      </c>
      <c r="AP289" s="270">
        <v>0</v>
      </c>
      <c r="AQ289" s="270">
        <v>0</v>
      </c>
      <c r="AR289" s="270">
        <v>0</v>
      </c>
      <c r="AS289" s="270">
        <v>0</v>
      </c>
      <c r="AT289" s="270">
        <v>0</v>
      </c>
      <c r="AU289" s="270">
        <v>0</v>
      </c>
      <c r="AV289" s="270">
        <v>0</v>
      </c>
      <c r="AW289" s="270">
        <v>0</v>
      </c>
      <c r="AX289" s="270">
        <v>0</v>
      </c>
      <c r="AY289" s="270">
        <v>0</v>
      </c>
      <c r="AZ289" s="270">
        <v>0</v>
      </c>
      <c r="BA289" s="270">
        <v>0</v>
      </c>
      <c r="BB289" s="270" t="s">
        <v>1676</v>
      </c>
      <c r="BC289" s="270">
        <v>0</v>
      </c>
      <c r="BD289" s="270" t="s">
        <v>1676</v>
      </c>
      <c r="BE289" s="270">
        <v>0</v>
      </c>
      <c r="BF289" s="270">
        <v>0</v>
      </c>
      <c r="BG289" s="270">
        <v>0</v>
      </c>
      <c r="BH289" s="270">
        <v>0</v>
      </c>
      <c r="BI289" s="270">
        <v>1535</v>
      </c>
      <c r="BJ289" s="270">
        <v>0</v>
      </c>
      <c r="BK289" s="270">
        <v>0</v>
      </c>
      <c r="BL289" s="270">
        <v>0</v>
      </c>
      <c r="BM289" s="270">
        <v>0</v>
      </c>
      <c r="BN289" s="270">
        <v>0</v>
      </c>
      <c r="BO289" s="270">
        <v>0</v>
      </c>
      <c r="BP289" s="270">
        <v>0</v>
      </c>
      <c r="BQ289" s="270">
        <v>0</v>
      </c>
      <c r="BR289" s="270">
        <v>0</v>
      </c>
      <c r="BS289" s="270">
        <v>0</v>
      </c>
      <c r="BT289" s="270">
        <v>0</v>
      </c>
      <c r="BU289" s="270">
        <v>0</v>
      </c>
      <c r="BV289" s="270"/>
      <c r="BW289" s="270">
        <v>0</v>
      </c>
      <c r="BX289" s="270">
        <v>0</v>
      </c>
      <c r="BY289" s="270">
        <v>0</v>
      </c>
      <c r="BZ289" s="270">
        <v>0</v>
      </c>
      <c r="CA289" s="270">
        <v>0</v>
      </c>
      <c r="CB289" s="270">
        <v>0</v>
      </c>
      <c r="CC289" s="270">
        <v>0</v>
      </c>
      <c r="CD289" s="270">
        <v>0</v>
      </c>
      <c r="CE289" s="270">
        <v>0</v>
      </c>
      <c r="CF289" s="270">
        <v>0</v>
      </c>
      <c r="CG289" s="270">
        <v>1540</v>
      </c>
      <c r="CH289" s="270">
        <v>0</v>
      </c>
      <c r="CI289" s="270">
        <v>0</v>
      </c>
      <c r="CJ289" s="270">
        <v>0</v>
      </c>
      <c r="CK289" s="270">
        <v>0</v>
      </c>
      <c r="CL289" s="270">
        <v>0</v>
      </c>
      <c r="CM289" s="270">
        <v>1540</v>
      </c>
      <c r="CN289" s="270">
        <v>0</v>
      </c>
      <c r="CO289" s="270">
        <v>0</v>
      </c>
      <c r="CP289" s="270">
        <v>0</v>
      </c>
      <c r="CQ289" s="270">
        <v>0</v>
      </c>
      <c r="CR289" s="270">
        <v>0</v>
      </c>
      <c r="CS289" s="270">
        <v>0</v>
      </c>
      <c r="CT289" s="270">
        <v>0</v>
      </c>
      <c r="CU289" s="270">
        <v>0</v>
      </c>
      <c r="CV289" s="270">
        <v>0</v>
      </c>
      <c r="CW289" s="270">
        <v>0</v>
      </c>
      <c r="CX289" s="270">
        <v>0</v>
      </c>
      <c r="CY289" s="270">
        <v>0</v>
      </c>
      <c r="CZ289" s="270">
        <v>0</v>
      </c>
      <c r="DA289" s="270">
        <v>0</v>
      </c>
      <c r="DB289" s="270">
        <v>0</v>
      </c>
      <c r="DC289" s="270">
        <v>0</v>
      </c>
      <c r="DD289" s="270">
        <v>0</v>
      </c>
      <c r="DE289" s="270">
        <v>0</v>
      </c>
      <c r="DF289" s="270">
        <v>0</v>
      </c>
      <c r="DG289" s="270">
        <v>0</v>
      </c>
      <c r="DH289" s="270">
        <v>0</v>
      </c>
      <c r="DI289" s="270">
        <v>0</v>
      </c>
      <c r="DJ289" s="270">
        <v>0</v>
      </c>
      <c r="DK289" s="270">
        <v>0</v>
      </c>
      <c r="DL289" s="270">
        <v>0</v>
      </c>
      <c r="DM289" s="270">
        <v>0</v>
      </c>
      <c r="DN289" s="270">
        <v>0</v>
      </c>
      <c r="DO289" s="270">
        <v>0</v>
      </c>
      <c r="DP289" s="270">
        <v>0</v>
      </c>
      <c r="DQ289" s="270"/>
      <c r="DR289" s="270">
        <v>0</v>
      </c>
      <c r="DS289" s="270">
        <v>0</v>
      </c>
      <c r="DT289" s="270">
        <v>0</v>
      </c>
      <c r="DU289" s="270">
        <v>0</v>
      </c>
      <c r="DV289" s="270">
        <v>0</v>
      </c>
      <c r="DW289" s="270">
        <v>0</v>
      </c>
      <c r="DX289" s="270">
        <v>0</v>
      </c>
      <c r="DY289" s="270">
        <v>0</v>
      </c>
      <c r="DZ289" s="270">
        <v>0</v>
      </c>
      <c r="EA289" s="270">
        <v>0</v>
      </c>
      <c r="EB289" s="270">
        <v>0</v>
      </c>
      <c r="EC289" s="270">
        <v>0</v>
      </c>
      <c r="ED289" s="270">
        <v>0</v>
      </c>
      <c r="EE289" s="270">
        <v>0</v>
      </c>
      <c r="EF289" s="270">
        <v>0</v>
      </c>
      <c r="EG289" s="270">
        <v>0</v>
      </c>
      <c r="EH289" s="270">
        <v>0</v>
      </c>
      <c r="EI289" s="270">
        <v>0</v>
      </c>
      <c r="EJ289" s="270">
        <v>0</v>
      </c>
      <c r="EK289" s="270">
        <v>0</v>
      </c>
      <c r="EL289" s="270">
        <v>0</v>
      </c>
      <c r="EM289" s="270">
        <v>0</v>
      </c>
      <c r="EN289" s="270">
        <v>0</v>
      </c>
      <c r="EO289" s="270">
        <v>0</v>
      </c>
      <c r="EP289" s="270">
        <v>0</v>
      </c>
      <c r="EQ289" s="270">
        <v>0</v>
      </c>
      <c r="ER289" s="270">
        <v>0</v>
      </c>
      <c r="ES289" s="270">
        <v>0</v>
      </c>
      <c r="ET289" s="270">
        <v>0</v>
      </c>
      <c r="EU289" s="270">
        <v>0</v>
      </c>
      <c r="EV289" s="270">
        <v>0</v>
      </c>
      <c r="EW289" s="270">
        <v>0</v>
      </c>
      <c r="EX289" s="270">
        <v>0</v>
      </c>
      <c r="EY289" s="270">
        <v>0</v>
      </c>
      <c r="EZ289" s="270">
        <v>0</v>
      </c>
      <c r="FA289" s="270">
        <v>0</v>
      </c>
      <c r="FB289" s="270">
        <v>0</v>
      </c>
      <c r="FC289" s="270">
        <v>0</v>
      </c>
      <c r="FD289" s="270">
        <v>0</v>
      </c>
      <c r="FE289" s="270">
        <v>0</v>
      </c>
      <c r="FF289" s="270">
        <v>0</v>
      </c>
      <c r="FG289" s="270">
        <v>0</v>
      </c>
      <c r="FH289" s="270">
        <v>0</v>
      </c>
      <c r="FI289" s="270">
        <v>0</v>
      </c>
      <c r="FJ289" s="270">
        <v>0</v>
      </c>
      <c r="FK289" s="270">
        <v>0</v>
      </c>
      <c r="FL289" s="351">
        <v>1535</v>
      </c>
      <c r="FM289" s="323">
        <v>0</v>
      </c>
      <c r="FN289" s="324">
        <v>0</v>
      </c>
      <c r="FO289" s="270"/>
      <c r="FP289" s="89"/>
      <c r="FQ289" s="270"/>
      <c r="FR289" s="319"/>
      <c r="FS289" s="319"/>
      <c r="FT289" s="319"/>
      <c r="FU289" s="319"/>
      <c r="FV289" s="319"/>
      <c r="FW289" s="319"/>
      <c r="FX289" s="319"/>
      <c r="FY289" s="319"/>
      <c r="FZ289" s="319"/>
      <c r="GA289" s="319"/>
      <c r="GB289" s="319"/>
      <c r="GC289" s="319"/>
      <c r="GD289" s="319"/>
      <c r="GE289" s="319"/>
      <c r="GF289" s="319"/>
      <c r="GG289" s="319"/>
      <c r="GH289" s="319"/>
      <c r="GI289" s="319"/>
      <c r="GJ289" s="319"/>
      <c r="GK289" s="319"/>
      <c r="GL289" s="319"/>
      <c r="GM289" s="319"/>
      <c r="GN289" s="319"/>
      <c r="GO289" s="319"/>
      <c r="GP289" s="319"/>
      <c r="GQ289" s="319"/>
      <c r="GR289" s="319"/>
      <c r="GS289" s="319"/>
      <c r="GT289" s="319"/>
      <c r="GU289" s="319"/>
      <c r="GV289" s="319"/>
      <c r="GW289" s="319"/>
      <c r="GX289" s="319"/>
      <c r="GY289" s="319"/>
      <c r="GZ289" s="319"/>
      <c r="HA289" s="319"/>
      <c r="HB289" s="319"/>
      <c r="HC289" s="319"/>
      <c r="HD289" s="319"/>
      <c r="HE289" s="319"/>
      <c r="HF289" s="319"/>
      <c r="HG289" s="319"/>
      <c r="HH289" s="319"/>
      <c r="HI289" s="319"/>
      <c r="HJ289" s="319"/>
      <c r="HK289" s="319"/>
      <c r="HL289" s="319"/>
      <c r="HM289" s="319"/>
      <c r="HN289" s="319"/>
      <c r="HO289" s="319"/>
      <c r="HP289" s="319"/>
      <c r="HQ289" s="319"/>
      <c r="HR289" s="319"/>
      <c r="HS289" s="319"/>
      <c r="HT289" s="319"/>
      <c r="HU289" s="319"/>
      <c r="HV289" s="319"/>
      <c r="HW289" s="319"/>
      <c r="HX289" s="319"/>
      <c r="HY289" s="319"/>
      <c r="HZ289" s="319"/>
      <c r="IA289" s="319"/>
      <c r="IB289" s="319"/>
      <c r="IC289" s="319"/>
      <c r="ID289" s="319"/>
      <c r="IE289" s="319"/>
      <c r="IF289" s="319"/>
      <c r="IG289" s="318"/>
    </row>
    <row r="290" spans="1:241" ht="12.75" customHeight="1" x14ac:dyDescent="0.2">
      <c r="A290" s="370" t="s">
        <v>1538</v>
      </c>
      <c r="B290" s="270">
        <v>470</v>
      </c>
      <c r="C290" s="270">
        <v>430</v>
      </c>
      <c r="D290" s="270">
        <v>185</v>
      </c>
      <c r="E290" s="270">
        <v>250</v>
      </c>
      <c r="F290" s="270">
        <v>0</v>
      </c>
      <c r="G290" s="270">
        <v>0</v>
      </c>
      <c r="H290" s="270">
        <v>430</v>
      </c>
      <c r="I290" s="270">
        <v>220</v>
      </c>
      <c r="J290" s="270">
        <v>245</v>
      </c>
      <c r="K290" s="270">
        <v>0</v>
      </c>
      <c r="L290" s="270"/>
      <c r="M290" s="270">
        <v>0</v>
      </c>
      <c r="N290" s="270">
        <v>0</v>
      </c>
      <c r="O290" s="270">
        <v>0</v>
      </c>
      <c r="P290" s="270">
        <v>0</v>
      </c>
      <c r="Q290" s="270">
        <v>0</v>
      </c>
      <c r="R290" s="270">
        <v>0</v>
      </c>
      <c r="S290" s="270">
        <v>0</v>
      </c>
      <c r="T290" s="270">
        <v>0</v>
      </c>
      <c r="X290" s="270">
        <v>59.151385927505331</v>
      </c>
      <c r="Y290" s="270">
        <v>0</v>
      </c>
      <c r="Z290" s="270">
        <v>15</v>
      </c>
      <c r="AA290" s="270">
        <v>65</v>
      </c>
      <c r="AB290" s="270">
        <v>145</v>
      </c>
      <c r="AC290" s="270">
        <v>175</v>
      </c>
      <c r="AD290" s="270">
        <v>70</v>
      </c>
      <c r="AE290" s="270" t="s">
        <v>1676</v>
      </c>
      <c r="AF290" s="270">
        <v>215</v>
      </c>
      <c r="AG290" s="270">
        <v>0</v>
      </c>
      <c r="AH290" s="270">
        <v>0</v>
      </c>
      <c r="AI290" s="270">
        <v>0</v>
      </c>
      <c r="AJ290" s="270">
        <v>0</v>
      </c>
      <c r="AK290" s="270">
        <v>0</v>
      </c>
      <c r="AL290" s="270">
        <v>0</v>
      </c>
      <c r="AM290" s="270">
        <v>0</v>
      </c>
      <c r="AN290" s="270">
        <v>0</v>
      </c>
      <c r="AO290" s="270">
        <v>0</v>
      </c>
      <c r="AP290" s="270">
        <v>0</v>
      </c>
      <c r="AQ290" s="270">
        <v>0</v>
      </c>
      <c r="AR290" s="270">
        <v>0</v>
      </c>
      <c r="AS290" s="270">
        <v>0</v>
      </c>
      <c r="AT290" s="270">
        <v>0</v>
      </c>
      <c r="AU290" s="270">
        <v>0</v>
      </c>
      <c r="AV290" s="270">
        <v>0</v>
      </c>
      <c r="AW290" s="270" t="s">
        <v>1676</v>
      </c>
      <c r="AX290" s="270">
        <v>0</v>
      </c>
      <c r="AY290" s="270">
        <v>175</v>
      </c>
      <c r="AZ290" s="270">
        <v>75</v>
      </c>
      <c r="BA290" s="270">
        <v>0</v>
      </c>
      <c r="BB290" s="270">
        <v>0</v>
      </c>
      <c r="BC290" s="270" t="s">
        <v>1676</v>
      </c>
      <c r="BD290" s="270">
        <v>0</v>
      </c>
      <c r="BE290" s="270">
        <v>0</v>
      </c>
      <c r="BF290" s="270">
        <v>0</v>
      </c>
      <c r="BG290" s="270">
        <v>0</v>
      </c>
      <c r="BH290" s="270" t="s">
        <v>1676</v>
      </c>
      <c r="BI290" s="270">
        <v>0</v>
      </c>
      <c r="BJ290" s="270">
        <v>0</v>
      </c>
      <c r="BK290" s="270">
        <v>0</v>
      </c>
      <c r="BL290" s="270">
        <v>0</v>
      </c>
      <c r="BM290" s="270">
        <v>0</v>
      </c>
      <c r="BN290" s="270">
        <v>0</v>
      </c>
      <c r="BO290" s="270">
        <v>410</v>
      </c>
      <c r="BP290" s="270">
        <v>0</v>
      </c>
      <c r="BQ290" s="270">
        <v>0</v>
      </c>
      <c r="BR290" s="270">
        <v>0</v>
      </c>
      <c r="BS290" s="270" t="s">
        <v>1676</v>
      </c>
      <c r="BT290" s="270" t="s">
        <v>1676</v>
      </c>
      <c r="BU290" s="270">
        <v>15</v>
      </c>
      <c r="BV290" s="270"/>
      <c r="BW290" s="270" t="s">
        <v>1676</v>
      </c>
      <c r="BX290" s="270">
        <v>215</v>
      </c>
      <c r="BY290" s="270">
        <v>0</v>
      </c>
      <c r="BZ290" s="270">
        <v>0</v>
      </c>
      <c r="CA290" s="270">
        <v>0</v>
      </c>
      <c r="CB290" s="270">
        <v>0</v>
      </c>
      <c r="CC290" s="270">
        <v>0</v>
      </c>
      <c r="CD290" s="270">
        <v>0</v>
      </c>
      <c r="CE290" s="270">
        <v>0</v>
      </c>
      <c r="CF290" s="270">
        <v>0</v>
      </c>
      <c r="CG290" s="270">
        <v>220</v>
      </c>
      <c r="CH290" s="270">
        <v>0</v>
      </c>
      <c r="CI290" s="270">
        <v>0</v>
      </c>
      <c r="CJ290" s="270">
        <v>0</v>
      </c>
      <c r="CK290" s="270">
        <v>470</v>
      </c>
      <c r="CL290" s="270">
        <v>0</v>
      </c>
      <c r="CM290" s="270">
        <v>0</v>
      </c>
      <c r="CN290" s="270">
        <v>0</v>
      </c>
      <c r="CO290" s="270">
        <v>0</v>
      </c>
      <c r="CP290" s="270">
        <v>0</v>
      </c>
      <c r="CQ290" s="270">
        <v>0</v>
      </c>
      <c r="CR290" s="270">
        <v>0</v>
      </c>
      <c r="CS290" s="270">
        <v>0</v>
      </c>
      <c r="CT290" s="270">
        <v>0</v>
      </c>
      <c r="CU290" s="270">
        <v>0</v>
      </c>
      <c r="CV290" s="270">
        <v>0</v>
      </c>
      <c r="CW290" s="270">
        <v>0</v>
      </c>
      <c r="CX290" s="270">
        <v>0</v>
      </c>
      <c r="CY290" s="270">
        <v>0</v>
      </c>
      <c r="CZ290" s="270">
        <v>0</v>
      </c>
      <c r="DA290" s="270">
        <v>0</v>
      </c>
      <c r="DB290" s="270">
        <v>0</v>
      </c>
      <c r="DC290" s="270">
        <v>0</v>
      </c>
      <c r="DD290" s="270">
        <v>0</v>
      </c>
      <c r="DE290" s="270">
        <v>0</v>
      </c>
      <c r="DF290" s="270">
        <v>0</v>
      </c>
      <c r="DG290" s="270">
        <v>0</v>
      </c>
      <c r="DH290" s="270">
        <v>0</v>
      </c>
      <c r="DI290" s="270">
        <v>0</v>
      </c>
      <c r="DJ290" s="270">
        <v>0</v>
      </c>
      <c r="DK290" s="270">
        <v>0</v>
      </c>
      <c r="DL290" s="270">
        <v>0</v>
      </c>
      <c r="DM290" s="270">
        <v>0</v>
      </c>
      <c r="DN290" s="270">
        <v>0</v>
      </c>
      <c r="DO290" s="270">
        <v>0</v>
      </c>
      <c r="DP290" s="270">
        <v>0</v>
      </c>
      <c r="DQ290" s="270"/>
      <c r="DR290" s="270">
        <v>0</v>
      </c>
      <c r="DS290" s="270">
        <v>0</v>
      </c>
      <c r="DT290" s="270">
        <v>0</v>
      </c>
      <c r="DU290" s="270">
        <v>0</v>
      </c>
      <c r="DV290" s="270">
        <v>0</v>
      </c>
      <c r="DW290" s="270">
        <v>0</v>
      </c>
      <c r="DX290" s="270">
        <v>0</v>
      </c>
      <c r="DY290" s="270">
        <v>0</v>
      </c>
      <c r="DZ290" s="270">
        <v>0</v>
      </c>
      <c r="EA290" s="270">
        <v>0</v>
      </c>
      <c r="EB290" s="270">
        <v>0</v>
      </c>
      <c r="EC290" s="270">
        <v>0</v>
      </c>
      <c r="ED290" s="270">
        <v>0</v>
      </c>
      <c r="EE290" s="270">
        <v>0</v>
      </c>
      <c r="EF290" s="270">
        <v>0</v>
      </c>
      <c r="EG290" s="270">
        <v>0</v>
      </c>
      <c r="EH290" s="270">
        <v>0</v>
      </c>
      <c r="EI290" s="270">
        <v>0</v>
      </c>
      <c r="EJ290" s="270">
        <v>0</v>
      </c>
      <c r="EK290" s="270">
        <v>0</v>
      </c>
      <c r="EL290" s="270">
        <v>0</v>
      </c>
      <c r="EM290" s="270">
        <v>0</v>
      </c>
      <c r="EN290" s="270">
        <v>0</v>
      </c>
      <c r="EO290" s="270">
        <v>0</v>
      </c>
      <c r="EP290" s="270">
        <v>0</v>
      </c>
      <c r="EQ290" s="270">
        <v>0</v>
      </c>
      <c r="ER290" s="270">
        <v>0</v>
      </c>
      <c r="ES290" s="270">
        <v>0</v>
      </c>
      <c r="ET290" s="270">
        <v>0</v>
      </c>
      <c r="EU290" s="270">
        <v>0</v>
      </c>
      <c r="EV290" s="270">
        <v>0</v>
      </c>
      <c r="EW290" s="270">
        <v>0</v>
      </c>
      <c r="EX290" s="270">
        <v>0</v>
      </c>
      <c r="EY290" s="270">
        <v>0</v>
      </c>
      <c r="EZ290" s="270">
        <v>0</v>
      </c>
      <c r="FA290" s="270">
        <v>0</v>
      </c>
      <c r="FB290" s="270">
        <v>0</v>
      </c>
      <c r="FC290" s="270">
        <v>0</v>
      </c>
      <c r="FD290" s="270">
        <v>0</v>
      </c>
      <c r="FE290" s="270">
        <v>0</v>
      </c>
      <c r="FF290" s="270">
        <v>0</v>
      </c>
      <c r="FG290" s="270">
        <v>0</v>
      </c>
      <c r="FH290" s="270">
        <v>0</v>
      </c>
      <c r="FI290" s="270">
        <v>0</v>
      </c>
      <c r="FJ290" s="270">
        <v>0</v>
      </c>
      <c r="FK290" s="270">
        <v>0</v>
      </c>
      <c r="FL290" s="351">
        <v>470</v>
      </c>
      <c r="FM290" s="323">
        <v>0</v>
      </c>
      <c r="FN290" s="324">
        <v>0</v>
      </c>
      <c r="FO290" s="270"/>
      <c r="FP290" s="89"/>
      <c r="FQ290" s="270"/>
      <c r="FR290" s="319"/>
      <c r="FS290" s="319"/>
      <c r="FT290" s="319"/>
      <c r="FU290" s="319"/>
      <c r="FV290" s="319"/>
      <c r="FW290" s="319"/>
      <c r="FX290" s="319"/>
      <c r="FY290" s="319"/>
      <c r="FZ290" s="319"/>
      <c r="GA290" s="319"/>
      <c r="GB290" s="319"/>
      <c r="GC290" s="319"/>
      <c r="GD290" s="319"/>
      <c r="GE290" s="319"/>
      <c r="GF290" s="319"/>
      <c r="GG290" s="319"/>
      <c r="GH290" s="319"/>
      <c r="GI290" s="319"/>
      <c r="GJ290" s="319"/>
      <c r="GK290" s="319"/>
      <c r="GL290" s="319"/>
      <c r="GM290" s="319"/>
      <c r="GN290" s="319"/>
      <c r="GO290" s="319"/>
      <c r="GP290" s="319"/>
      <c r="GQ290" s="319"/>
      <c r="GR290" s="319"/>
      <c r="GS290" s="319"/>
      <c r="GT290" s="319"/>
      <c r="GU290" s="319"/>
      <c r="GV290" s="319"/>
      <c r="GW290" s="319"/>
      <c r="GX290" s="319"/>
      <c r="GY290" s="319"/>
      <c r="GZ290" s="319"/>
      <c r="HA290" s="319"/>
      <c r="HB290" s="319"/>
      <c r="HC290" s="319"/>
      <c r="HD290" s="319"/>
      <c r="HE290" s="319"/>
      <c r="HF290" s="319"/>
      <c r="HG290" s="319"/>
      <c r="HH290" s="319"/>
      <c r="HI290" s="319"/>
      <c r="HJ290" s="319"/>
      <c r="HK290" s="319"/>
      <c r="HL290" s="319"/>
      <c r="HM290" s="319"/>
      <c r="HN290" s="319"/>
      <c r="HO290" s="319"/>
      <c r="HP290" s="319"/>
      <c r="HQ290" s="319"/>
      <c r="HR290" s="319"/>
      <c r="HS290" s="319"/>
      <c r="HT290" s="319"/>
      <c r="HU290" s="319"/>
      <c r="HV290" s="319"/>
      <c r="HW290" s="319"/>
      <c r="HX290" s="319"/>
      <c r="HY290" s="319"/>
      <c r="HZ290" s="319"/>
      <c r="IA290" s="319"/>
      <c r="IB290" s="319"/>
      <c r="IC290" s="319"/>
      <c r="ID290" s="319"/>
      <c r="IE290" s="319"/>
      <c r="IF290" s="319"/>
      <c r="IG290" s="318"/>
    </row>
    <row r="291" spans="1:241" ht="12.75" customHeight="1" x14ac:dyDescent="0.2">
      <c r="A291" s="370" t="s">
        <v>459</v>
      </c>
      <c r="B291" s="270">
        <v>3540</v>
      </c>
      <c r="C291" s="270">
        <v>2870</v>
      </c>
      <c r="D291" s="270">
        <v>1270</v>
      </c>
      <c r="E291" s="270">
        <v>1595</v>
      </c>
      <c r="F291" s="270">
        <v>1445</v>
      </c>
      <c r="G291" s="270">
        <v>730</v>
      </c>
      <c r="H291" s="270">
        <v>535</v>
      </c>
      <c r="I291" s="270">
        <v>3540</v>
      </c>
      <c r="J291" s="270">
        <v>0</v>
      </c>
      <c r="K291" s="270">
        <v>170915</v>
      </c>
      <c r="L291" s="270"/>
      <c r="M291" s="270">
        <v>0</v>
      </c>
      <c r="N291" s="270">
        <v>0</v>
      </c>
      <c r="O291" s="270">
        <v>0</v>
      </c>
      <c r="P291" s="270">
        <v>0</v>
      </c>
      <c r="Q291" s="270">
        <v>0</v>
      </c>
      <c r="R291" s="270">
        <v>0</v>
      </c>
      <c r="S291" s="270">
        <v>0</v>
      </c>
      <c r="T291" s="270">
        <v>0</v>
      </c>
      <c r="U291" s="270">
        <v>68.483708431306681</v>
      </c>
      <c r="V291" s="270">
        <v>28</v>
      </c>
      <c r="X291" s="270">
        <v>60.629524886877832</v>
      </c>
      <c r="Y291" s="270">
        <v>35</v>
      </c>
      <c r="Z291" s="270">
        <v>555</v>
      </c>
      <c r="AA291" s="270">
        <v>495</v>
      </c>
      <c r="AB291" s="270">
        <v>510</v>
      </c>
      <c r="AC291" s="270">
        <v>505</v>
      </c>
      <c r="AD291" s="270">
        <v>1065</v>
      </c>
      <c r="AE291" s="270">
        <v>375</v>
      </c>
      <c r="AF291" s="270">
        <v>0</v>
      </c>
      <c r="AG291" s="270">
        <v>0</v>
      </c>
      <c r="AH291" s="270">
        <v>0</v>
      </c>
      <c r="AI291" s="270">
        <v>0</v>
      </c>
      <c r="AJ291" s="270">
        <v>0</v>
      </c>
      <c r="AK291" s="270">
        <v>0</v>
      </c>
      <c r="AL291" s="270">
        <v>0</v>
      </c>
      <c r="AM291" s="270">
        <v>0</v>
      </c>
      <c r="AN291" s="270">
        <v>0</v>
      </c>
      <c r="AO291" s="270">
        <v>0</v>
      </c>
      <c r="AP291" s="270">
        <v>0</v>
      </c>
      <c r="AQ291" s="270">
        <v>0</v>
      </c>
      <c r="AR291" s="270">
        <v>0</v>
      </c>
      <c r="AS291" s="270">
        <v>0</v>
      </c>
      <c r="AT291" s="270">
        <v>0</v>
      </c>
      <c r="AU291" s="270">
        <v>0</v>
      </c>
      <c r="AV291" s="270">
        <v>0</v>
      </c>
      <c r="AW291" s="270">
        <v>0</v>
      </c>
      <c r="AX291" s="270">
        <v>0</v>
      </c>
      <c r="AY291" s="270">
        <v>0</v>
      </c>
      <c r="AZ291" s="270">
        <v>0</v>
      </c>
      <c r="BA291" s="270">
        <v>0</v>
      </c>
      <c r="BB291" s="270">
        <v>3540</v>
      </c>
      <c r="BC291" s="270">
        <v>45</v>
      </c>
      <c r="BD291" s="270">
        <v>30</v>
      </c>
      <c r="BE291" s="270">
        <v>10</v>
      </c>
      <c r="BF291" s="270">
        <v>40</v>
      </c>
      <c r="BG291" s="270">
        <v>1300</v>
      </c>
      <c r="BH291" s="270">
        <v>95</v>
      </c>
      <c r="BI291" s="270" t="s">
        <v>1676</v>
      </c>
      <c r="BJ291" s="270">
        <v>0</v>
      </c>
      <c r="BK291" s="270">
        <v>115</v>
      </c>
      <c r="BL291" s="270">
        <v>150</v>
      </c>
      <c r="BM291" s="270">
        <v>25</v>
      </c>
      <c r="BN291" s="270">
        <v>25</v>
      </c>
      <c r="BO291" s="270">
        <v>60</v>
      </c>
      <c r="BP291" s="270">
        <v>95</v>
      </c>
      <c r="BQ291" s="270">
        <v>0</v>
      </c>
      <c r="BR291" s="270" t="s">
        <v>1676</v>
      </c>
      <c r="BS291" s="270" t="s">
        <v>1676</v>
      </c>
      <c r="BT291" s="270">
        <v>620</v>
      </c>
      <c r="BU291" s="270">
        <v>200</v>
      </c>
      <c r="BV291" s="270"/>
      <c r="BW291" s="270">
        <v>55</v>
      </c>
      <c r="BX291" s="270" t="s">
        <v>1676</v>
      </c>
      <c r="BY291" s="270">
        <v>150</v>
      </c>
      <c r="BZ291" s="270" t="s">
        <v>1676</v>
      </c>
      <c r="CA291" s="270">
        <v>0</v>
      </c>
      <c r="CB291" s="270">
        <v>0</v>
      </c>
      <c r="CC291" s="270">
        <v>0</v>
      </c>
      <c r="CD291" s="270">
        <v>15</v>
      </c>
      <c r="CE291" s="270">
        <v>0</v>
      </c>
      <c r="CF291" s="270">
        <v>0</v>
      </c>
      <c r="CG291" s="270">
        <v>2695</v>
      </c>
      <c r="CH291" s="270">
        <v>0</v>
      </c>
      <c r="CI291" s="270">
        <v>0</v>
      </c>
      <c r="CJ291" s="270">
        <v>0</v>
      </c>
      <c r="CK291" s="270">
        <v>0</v>
      </c>
      <c r="CL291" s="270">
        <v>0</v>
      </c>
      <c r="CM291" s="270">
        <v>0</v>
      </c>
      <c r="CN291" s="270">
        <v>0</v>
      </c>
      <c r="CO291" s="270">
        <v>0</v>
      </c>
      <c r="CP291" s="270">
        <v>0</v>
      </c>
      <c r="CQ291" s="270">
        <v>0</v>
      </c>
      <c r="CR291" s="270">
        <v>0</v>
      </c>
      <c r="CS291" s="270">
        <v>0</v>
      </c>
      <c r="CT291" s="270">
        <v>0</v>
      </c>
      <c r="CU291" s="270">
        <v>0</v>
      </c>
      <c r="CV291" s="270">
        <v>0</v>
      </c>
      <c r="CW291" s="270">
        <v>0</v>
      </c>
      <c r="CX291" s="270">
        <v>0</v>
      </c>
      <c r="CY291" s="270">
        <v>0</v>
      </c>
      <c r="CZ291" s="270">
        <v>0</v>
      </c>
      <c r="DA291" s="270">
        <v>0</v>
      </c>
      <c r="DB291" s="270">
        <v>0</v>
      </c>
      <c r="DC291" s="270">
        <v>0</v>
      </c>
      <c r="DD291" s="270">
        <v>0</v>
      </c>
      <c r="DE291" s="270">
        <v>0</v>
      </c>
      <c r="DF291" s="270">
        <v>0</v>
      </c>
      <c r="DG291" s="270">
        <v>0</v>
      </c>
      <c r="DH291" s="270">
        <v>0</v>
      </c>
      <c r="DI291" s="270">
        <v>0</v>
      </c>
      <c r="DJ291" s="270">
        <v>0</v>
      </c>
      <c r="DK291" s="270">
        <v>0</v>
      </c>
      <c r="DL291" s="270">
        <v>0</v>
      </c>
      <c r="DM291" s="270">
        <v>0</v>
      </c>
      <c r="DN291" s="270">
        <v>0</v>
      </c>
      <c r="DO291" s="270">
        <v>0</v>
      </c>
      <c r="DP291" s="270">
        <v>0</v>
      </c>
      <c r="DQ291" s="270"/>
      <c r="DR291" s="270">
        <v>0</v>
      </c>
      <c r="DS291" s="270">
        <v>0</v>
      </c>
      <c r="DT291" s="270">
        <v>0</v>
      </c>
      <c r="DU291" s="270">
        <v>0</v>
      </c>
      <c r="DV291" s="270">
        <v>0</v>
      </c>
      <c r="DW291" s="270">
        <v>0</v>
      </c>
      <c r="DX291" s="270">
        <v>0</v>
      </c>
      <c r="DY291" s="270">
        <v>0</v>
      </c>
      <c r="DZ291" s="270">
        <v>0</v>
      </c>
      <c r="EA291" s="270">
        <v>0</v>
      </c>
      <c r="EB291" s="270">
        <v>0</v>
      </c>
      <c r="EC291" s="270">
        <v>0</v>
      </c>
      <c r="ED291" s="270">
        <v>0</v>
      </c>
      <c r="EE291" s="270">
        <v>0</v>
      </c>
      <c r="EF291" s="270">
        <v>0</v>
      </c>
      <c r="EG291" s="270">
        <v>0</v>
      </c>
      <c r="EH291" s="270">
        <v>0</v>
      </c>
      <c r="EI291" s="270">
        <v>0</v>
      </c>
      <c r="EJ291" s="270">
        <v>0</v>
      </c>
      <c r="EK291" s="270">
        <v>0</v>
      </c>
      <c r="EL291" s="270">
        <v>0</v>
      </c>
      <c r="EM291" s="270">
        <v>0</v>
      </c>
      <c r="EN291" s="270">
        <v>0</v>
      </c>
      <c r="EO291" s="270" t="s">
        <v>1676</v>
      </c>
      <c r="EP291" s="270">
        <v>1395</v>
      </c>
      <c r="EQ291" s="270">
        <v>120</v>
      </c>
      <c r="ER291" s="270">
        <v>90</v>
      </c>
      <c r="ES291" s="270">
        <v>0</v>
      </c>
      <c r="ET291" s="270">
        <v>290</v>
      </c>
      <c r="EU291" s="270">
        <v>0</v>
      </c>
      <c r="EV291" s="270">
        <v>0</v>
      </c>
      <c r="EW291" s="270">
        <v>0</v>
      </c>
      <c r="EX291" s="270">
        <v>0</v>
      </c>
      <c r="EY291" s="270">
        <v>0</v>
      </c>
      <c r="EZ291" s="270">
        <v>0</v>
      </c>
      <c r="FA291" s="270">
        <v>0</v>
      </c>
      <c r="FB291" s="270">
        <v>0</v>
      </c>
      <c r="FC291" s="270">
        <v>0</v>
      </c>
      <c r="FD291" s="270">
        <v>0</v>
      </c>
      <c r="FE291" s="270">
        <v>0</v>
      </c>
      <c r="FF291" s="270">
        <v>0</v>
      </c>
      <c r="FG291" s="270">
        <v>0</v>
      </c>
      <c r="FH291" s="270">
        <v>0</v>
      </c>
      <c r="FI291" s="270">
        <v>0</v>
      </c>
      <c r="FJ291" s="270">
        <v>1645</v>
      </c>
      <c r="FK291" s="270">
        <v>0</v>
      </c>
      <c r="FL291" s="351">
        <v>0</v>
      </c>
      <c r="FM291" s="323">
        <v>160</v>
      </c>
      <c r="FN291" s="324">
        <v>0</v>
      </c>
      <c r="FO291" s="270"/>
      <c r="FP291" s="89"/>
      <c r="FQ291" s="270"/>
      <c r="FR291" s="319"/>
      <c r="FS291" s="319"/>
      <c r="FT291" s="319"/>
      <c r="FU291" s="319"/>
      <c r="FV291" s="319"/>
      <c r="FW291" s="319"/>
      <c r="FX291" s="319"/>
      <c r="FY291" s="319"/>
      <c r="FZ291" s="319"/>
      <c r="GA291" s="319"/>
      <c r="GB291" s="319"/>
      <c r="GC291" s="319"/>
      <c r="GD291" s="319"/>
      <c r="GE291" s="319"/>
      <c r="GF291" s="319"/>
      <c r="GG291" s="319"/>
      <c r="GH291" s="319"/>
      <c r="GI291" s="319"/>
      <c r="GJ291" s="319"/>
      <c r="GK291" s="319"/>
      <c r="GL291" s="319"/>
      <c r="GM291" s="319"/>
      <c r="GN291" s="319"/>
      <c r="GO291" s="319"/>
      <c r="GP291" s="319"/>
      <c r="GQ291" s="319"/>
      <c r="GR291" s="319"/>
      <c r="GS291" s="319"/>
      <c r="GT291" s="319"/>
      <c r="GU291" s="319"/>
      <c r="GV291" s="319"/>
      <c r="GW291" s="319"/>
      <c r="GX291" s="319"/>
      <c r="GY291" s="319"/>
      <c r="GZ291" s="319"/>
      <c r="HA291" s="319"/>
      <c r="HB291" s="319"/>
      <c r="HC291" s="319"/>
      <c r="HD291" s="319"/>
      <c r="HE291" s="319"/>
      <c r="HF291" s="319"/>
      <c r="HG291" s="319"/>
      <c r="HH291" s="319"/>
      <c r="HI291" s="319"/>
      <c r="HJ291" s="319"/>
      <c r="HK291" s="319"/>
      <c r="HL291" s="319"/>
      <c r="HM291" s="319"/>
      <c r="HN291" s="319"/>
      <c r="HO291" s="319"/>
      <c r="HP291" s="319"/>
      <c r="HQ291" s="319"/>
      <c r="HR291" s="319"/>
      <c r="HS291" s="319"/>
      <c r="HT291" s="319"/>
      <c r="HU291" s="319"/>
      <c r="HV291" s="319"/>
      <c r="HW291" s="319"/>
      <c r="HX291" s="319"/>
      <c r="HY291" s="319"/>
      <c r="HZ291" s="319"/>
      <c r="IA291" s="319"/>
      <c r="IB291" s="319"/>
      <c r="IC291" s="319"/>
      <c r="ID291" s="319"/>
      <c r="IE291" s="319"/>
      <c r="IF291" s="319"/>
      <c r="IG291" s="318"/>
    </row>
    <row r="292" spans="1:241" ht="12.75" customHeight="1" x14ac:dyDescent="0.2">
      <c r="A292" s="370" t="s">
        <v>203</v>
      </c>
      <c r="B292" s="270">
        <v>233835</v>
      </c>
      <c r="C292" s="270">
        <v>203250</v>
      </c>
      <c r="D292" s="270">
        <v>96945</v>
      </c>
      <c r="E292" s="270">
        <v>106300</v>
      </c>
      <c r="F292" s="270">
        <v>78380</v>
      </c>
      <c r="G292" s="270">
        <v>20645</v>
      </c>
      <c r="H292" s="270">
        <v>84365</v>
      </c>
      <c r="I292" s="270">
        <v>149025</v>
      </c>
      <c r="J292" s="270">
        <v>84815</v>
      </c>
      <c r="K292" s="270">
        <v>408465</v>
      </c>
      <c r="L292" s="270">
        <v>52.260837518426904</v>
      </c>
      <c r="M292" s="270">
        <v>41425</v>
      </c>
      <c r="N292" s="270">
        <v>16380</v>
      </c>
      <c r="O292" s="270">
        <v>8160</v>
      </c>
      <c r="P292" s="270">
        <v>10000</v>
      </c>
      <c r="Q292" s="270">
        <v>2695</v>
      </c>
      <c r="R292" s="270">
        <v>1000</v>
      </c>
      <c r="S292" s="270">
        <v>275</v>
      </c>
      <c r="T292" s="270">
        <v>105</v>
      </c>
      <c r="U292" s="270">
        <v>3.3860847808304864</v>
      </c>
      <c r="V292" s="270">
        <v>1</v>
      </c>
      <c r="W292" s="270">
        <v>28</v>
      </c>
      <c r="X292" s="270">
        <v>51.430334278421377</v>
      </c>
      <c r="Y292" s="270">
        <v>29150</v>
      </c>
      <c r="Z292" s="270">
        <v>24440</v>
      </c>
      <c r="AA292" s="270">
        <v>31925</v>
      </c>
      <c r="AB292" s="270">
        <v>41335</v>
      </c>
      <c r="AC292" s="270">
        <v>51275</v>
      </c>
      <c r="AD292" s="270">
        <v>45995</v>
      </c>
      <c r="AE292" s="270">
        <v>7605</v>
      </c>
      <c r="AF292" s="270">
        <v>5160</v>
      </c>
      <c r="AG292" s="270">
        <v>1600</v>
      </c>
      <c r="AH292" s="270">
        <v>6730</v>
      </c>
      <c r="AI292" s="270">
        <v>1055</v>
      </c>
      <c r="AJ292" s="270">
        <v>6995</v>
      </c>
      <c r="AK292" s="270">
        <v>4140</v>
      </c>
      <c r="AL292" s="270">
        <v>9450</v>
      </c>
      <c r="AM292" s="270">
        <v>15395</v>
      </c>
      <c r="AN292" s="270">
        <v>2235</v>
      </c>
      <c r="AO292" s="270">
        <v>5240</v>
      </c>
      <c r="AP292" s="270">
        <v>4360</v>
      </c>
      <c r="AQ292" s="270">
        <v>8025</v>
      </c>
      <c r="AR292" s="270">
        <v>855</v>
      </c>
      <c r="AS292" s="270">
        <v>735</v>
      </c>
      <c r="AT292" s="270">
        <v>3435</v>
      </c>
      <c r="AU292" s="270">
        <v>7885</v>
      </c>
      <c r="AV292" s="270">
        <v>7620</v>
      </c>
      <c r="AW292" s="270">
        <v>5090</v>
      </c>
      <c r="AX292" s="270">
        <v>26775</v>
      </c>
      <c r="AY292" s="270">
        <v>1950</v>
      </c>
      <c r="AZ292" s="270">
        <v>9090</v>
      </c>
      <c r="BA292" s="270">
        <v>19425</v>
      </c>
      <c r="BB292" s="270">
        <v>80590</v>
      </c>
      <c r="BC292" s="270">
        <v>5875</v>
      </c>
      <c r="BD292" s="270">
        <v>21720</v>
      </c>
      <c r="BE292" s="270">
        <v>5155</v>
      </c>
      <c r="BF292" s="270">
        <v>4745</v>
      </c>
      <c r="BG292" s="270">
        <v>1030</v>
      </c>
      <c r="BH292" s="270">
        <v>6525</v>
      </c>
      <c r="BI292" s="270">
        <v>7035</v>
      </c>
      <c r="BJ292" s="270">
        <v>1105</v>
      </c>
      <c r="BK292" s="270">
        <v>14000</v>
      </c>
      <c r="BL292" s="270">
        <v>13400</v>
      </c>
      <c r="BM292" s="270">
        <v>27710</v>
      </c>
      <c r="BN292" s="270">
        <v>4335</v>
      </c>
      <c r="BO292" s="270">
        <v>11115</v>
      </c>
      <c r="BP292" s="270">
        <v>13240</v>
      </c>
      <c r="BQ292" s="270">
        <v>11405</v>
      </c>
      <c r="BR292" s="270">
        <v>3175</v>
      </c>
      <c r="BS292" s="270">
        <v>2220</v>
      </c>
      <c r="BT292" s="270">
        <v>20210</v>
      </c>
      <c r="BU292" s="270">
        <v>15240</v>
      </c>
      <c r="BV292" s="270"/>
      <c r="BW292" s="270">
        <v>13995</v>
      </c>
      <c r="BX292" s="270">
        <v>1035</v>
      </c>
      <c r="BY292" s="270">
        <v>8715</v>
      </c>
      <c r="BZ292" s="270">
        <v>1355</v>
      </c>
      <c r="CA292" s="270">
        <v>140</v>
      </c>
      <c r="CB292" s="270">
        <v>50</v>
      </c>
      <c r="CC292" s="270" t="s">
        <v>1676</v>
      </c>
      <c r="CD292" s="270">
        <v>6840</v>
      </c>
      <c r="CE292" s="270">
        <v>470</v>
      </c>
      <c r="CF292" s="270">
        <v>540</v>
      </c>
      <c r="CG292" s="270">
        <v>184095</v>
      </c>
      <c r="CH292" s="270">
        <v>0</v>
      </c>
      <c r="CI292" s="270">
        <v>24335</v>
      </c>
      <c r="CJ292" s="270">
        <v>7475</v>
      </c>
      <c r="CK292" s="270">
        <v>11225</v>
      </c>
      <c r="CL292" s="270">
        <v>3915</v>
      </c>
      <c r="CM292" s="270">
        <v>6965</v>
      </c>
      <c r="CN292" s="270" t="s">
        <v>1676</v>
      </c>
      <c r="CO292" s="270">
        <v>20</v>
      </c>
      <c r="CP292" s="270">
        <v>0</v>
      </c>
      <c r="CQ292" s="270">
        <v>10</v>
      </c>
      <c r="CR292" s="270">
        <v>3500</v>
      </c>
      <c r="CS292" s="270">
        <v>0</v>
      </c>
      <c r="CT292" s="270">
        <v>0</v>
      </c>
      <c r="CU292" s="270">
        <v>0</v>
      </c>
      <c r="CV292" s="270">
        <v>4125</v>
      </c>
      <c r="CW292" s="270">
        <v>6280</v>
      </c>
      <c r="CX292" s="270">
        <v>1905</v>
      </c>
      <c r="CY292" s="270">
        <v>2410</v>
      </c>
      <c r="CZ292" s="270">
        <v>11790</v>
      </c>
      <c r="DA292" s="270">
        <v>1020</v>
      </c>
      <c r="DB292" s="270" t="s">
        <v>1676</v>
      </c>
      <c r="DC292" s="270">
        <v>24025</v>
      </c>
      <c r="DD292" s="270">
        <v>21830</v>
      </c>
      <c r="DE292" s="270">
        <v>2310</v>
      </c>
      <c r="DF292" s="270">
        <v>4520</v>
      </c>
      <c r="DG292" s="270">
        <v>0</v>
      </c>
      <c r="DH292" s="270">
        <v>580</v>
      </c>
      <c r="DI292" s="270">
        <v>0</v>
      </c>
      <c r="DJ292" s="270" t="s">
        <v>1676</v>
      </c>
      <c r="DK292" s="270">
        <v>0</v>
      </c>
      <c r="DL292" s="270">
        <v>1060</v>
      </c>
      <c r="DM292" s="270">
        <v>150</v>
      </c>
      <c r="DN292" s="270">
        <v>550</v>
      </c>
      <c r="DO292" s="270">
        <v>10930</v>
      </c>
      <c r="DP292" s="270">
        <v>95</v>
      </c>
      <c r="DQ292" s="270"/>
      <c r="DR292" s="270">
        <v>0</v>
      </c>
      <c r="DS292" s="270">
        <v>3555</v>
      </c>
      <c r="DT292" s="270">
        <v>5235</v>
      </c>
      <c r="DU292" s="270">
        <v>4820</v>
      </c>
      <c r="DV292" s="270">
        <v>0</v>
      </c>
      <c r="DW292" s="270">
        <v>0</v>
      </c>
      <c r="DX292" s="270">
        <v>3685</v>
      </c>
      <c r="DY292" s="270">
        <v>3090</v>
      </c>
      <c r="DZ292" s="270">
        <v>0</v>
      </c>
      <c r="EA292" s="270">
        <v>2380</v>
      </c>
      <c r="EB292" s="270">
        <v>70</v>
      </c>
      <c r="EC292" s="270">
        <v>2120</v>
      </c>
      <c r="ED292" s="270">
        <v>20500</v>
      </c>
      <c r="EE292" s="270">
        <v>115</v>
      </c>
      <c r="EF292" s="270">
        <v>12510</v>
      </c>
      <c r="EG292" s="270">
        <v>0</v>
      </c>
      <c r="EH292" s="270">
        <v>0</v>
      </c>
      <c r="EI292" s="270">
        <v>80</v>
      </c>
      <c r="EJ292" s="270">
        <v>8695</v>
      </c>
      <c r="EK292" s="270">
        <v>6135</v>
      </c>
      <c r="EL292" s="270">
        <v>4305</v>
      </c>
      <c r="EM292" s="270">
        <v>0</v>
      </c>
      <c r="EN292" s="270">
        <v>0</v>
      </c>
      <c r="EO292" s="270">
        <v>0</v>
      </c>
      <c r="EP292" s="270">
        <v>0</v>
      </c>
      <c r="EQ292" s="270">
        <v>0</v>
      </c>
      <c r="ER292" s="270">
        <v>0</v>
      </c>
      <c r="ES292" s="270">
        <v>0</v>
      </c>
      <c r="ET292" s="270">
        <v>0</v>
      </c>
      <c r="EU292" s="270">
        <v>865</v>
      </c>
      <c r="EV292" s="270">
        <v>1715</v>
      </c>
      <c r="EW292" s="270">
        <v>0</v>
      </c>
      <c r="EX292" s="270">
        <v>0</v>
      </c>
      <c r="EY292" s="270">
        <v>0</v>
      </c>
      <c r="EZ292" s="270">
        <v>0</v>
      </c>
      <c r="FA292" s="270">
        <v>0</v>
      </c>
      <c r="FB292" s="270">
        <v>0</v>
      </c>
      <c r="FC292" s="270">
        <v>0</v>
      </c>
      <c r="FD292" s="270">
        <v>420</v>
      </c>
      <c r="FE292" s="270">
        <v>0</v>
      </c>
      <c r="FF292" s="270">
        <v>0</v>
      </c>
      <c r="FG292" s="270">
        <v>0</v>
      </c>
      <c r="FH292" s="270">
        <v>0</v>
      </c>
      <c r="FI292" s="270">
        <v>320</v>
      </c>
      <c r="FJ292" s="270">
        <v>2155</v>
      </c>
      <c r="FK292" s="270">
        <v>25</v>
      </c>
      <c r="FL292" s="351">
        <v>153245</v>
      </c>
      <c r="FM292" s="323">
        <v>19860</v>
      </c>
      <c r="FN292" s="324">
        <v>80045</v>
      </c>
      <c r="FO292" s="270"/>
      <c r="FP292" s="89"/>
      <c r="FQ292" s="270"/>
      <c r="FR292" s="319"/>
      <c r="FS292" s="319"/>
      <c r="FT292" s="319"/>
      <c r="FU292" s="319"/>
      <c r="FV292" s="319"/>
      <c r="FW292" s="319"/>
      <c r="FX292" s="319"/>
      <c r="FY292" s="319"/>
      <c r="FZ292" s="319"/>
      <c r="GA292" s="319"/>
      <c r="GB292" s="319"/>
      <c r="GC292" s="319"/>
      <c r="GD292" s="319"/>
      <c r="GE292" s="319"/>
      <c r="GF292" s="319"/>
      <c r="GG292" s="319"/>
      <c r="GH292" s="319"/>
      <c r="GI292" s="319"/>
      <c r="GJ292" s="319"/>
      <c r="GK292" s="319"/>
      <c r="GL292" s="319"/>
      <c r="GM292" s="319"/>
      <c r="GN292" s="319"/>
      <c r="GO292" s="319"/>
      <c r="GP292" s="319"/>
      <c r="GQ292" s="319"/>
      <c r="GR292" s="319"/>
      <c r="GS292" s="319"/>
      <c r="GT292" s="319"/>
      <c r="GU292" s="319"/>
      <c r="GV292" s="319"/>
      <c r="GW292" s="319"/>
      <c r="GX292" s="319"/>
      <c r="GY292" s="319"/>
      <c r="GZ292" s="319"/>
      <c r="HA292" s="319"/>
      <c r="HB292" s="319"/>
      <c r="HC292" s="319"/>
      <c r="HD292" s="319"/>
      <c r="HE292" s="319"/>
      <c r="HF292" s="319"/>
      <c r="HG292" s="319"/>
      <c r="HH292" s="319"/>
      <c r="HI292" s="319"/>
      <c r="HJ292" s="319"/>
      <c r="HK292" s="319"/>
      <c r="HL292" s="319"/>
      <c r="HM292" s="319"/>
      <c r="HN292" s="319"/>
      <c r="HO292" s="319"/>
      <c r="HP292" s="319"/>
      <c r="HQ292" s="319"/>
      <c r="HR292" s="319"/>
      <c r="HS292" s="319"/>
      <c r="HT292" s="319"/>
      <c r="HU292" s="319"/>
      <c r="HV292" s="319"/>
      <c r="HW292" s="319"/>
      <c r="HX292" s="319"/>
      <c r="HY292" s="319"/>
      <c r="HZ292" s="319"/>
      <c r="IA292" s="319"/>
      <c r="IB292" s="319"/>
      <c r="IC292" s="319"/>
      <c r="ID292" s="319"/>
      <c r="IE292" s="319"/>
      <c r="IF292" s="319"/>
      <c r="IG292" s="318"/>
    </row>
    <row r="293" spans="1:241" ht="12.75" customHeight="1" x14ac:dyDescent="0.2">
      <c r="A293" s="370" t="s">
        <v>179</v>
      </c>
      <c r="B293" s="270">
        <v>2885</v>
      </c>
      <c r="C293" s="270">
        <v>2365</v>
      </c>
      <c r="D293" s="270">
        <v>1240</v>
      </c>
      <c r="E293" s="270">
        <v>1125</v>
      </c>
      <c r="F293" s="270">
        <v>1260</v>
      </c>
      <c r="G293" s="270">
        <v>615</v>
      </c>
      <c r="H293" s="270">
        <v>225</v>
      </c>
      <c r="I293" s="270">
        <v>2880</v>
      </c>
      <c r="J293" s="270" t="s">
        <v>1676</v>
      </c>
      <c r="K293" s="270">
        <v>123215</v>
      </c>
      <c r="L293" s="270">
        <v>2.625</v>
      </c>
      <c r="M293" s="270">
        <v>10</v>
      </c>
      <c r="N293" s="270">
        <v>0</v>
      </c>
      <c r="O293" s="270">
        <v>0</v>
      </c>
      <c r="P293" s="270">
        <v>0</v>
      </c>
      <c r="Q293" s="270">
        <v>0</v>
      </c>
      <c r="R293" s="270">
        <v>0</v>
      </c>
      <c r="S293" s="270">
        <v>0</v>
      </c>
      <c r="T293" s="270">
        <v>0</v>
      </c>
      <c r="U293" s="270">
        <v>56.240985851209494</v>
      </c>
      <c r="V293" s="270">
        <v>18</v>
      </c>
      <c r="W293" s="270">
        <v>1</v>
      </c>
      <c r="X293" s="270">
        <v>43.686322400558268</v>
      </c>
      <c r="Y293" s="270">
        <v>20</v>
      </c>
      <c r="Z293" s="270">
        <v>750</v>
      </c>
      <c r="AA293" s="270">
        <v>860</v>
      </c>
      <c r="AB293" s="270">
        <v>685</v>
      </c>
      <c r="AC293" s="270">
        <v>310</v>
      </c>
      <c r="AD293" s="270">
        <v>200</v>
      </c>
      <c r="AE293" s="270">
        <v>40</v>
      </c>
      <c r="AF293" s="270">
        <v>0</v>
      </c>
      <c r="AG293" s="270">
        <v>0</v>
      </c>
      <c r="AH293" s="270">
        <v>0</v>
      </c>
      <c r="AI293" s="270">
        <v>0</v>
      </c>
      <c r="AJ293" s="270">
        <v>0</v>
      </c>
      <c r="AK293" s="270">
        <v>0</v>
      </c>
      <c r="AL293" s="270">
        <v>0</v>
      </c>
      <c r="AM293" s="270">
        <v>0</v>
      </c>
      <c r="AN293" s="270">
        <v>0</v>
      </c>
      <c r="AO293" s="270">
        <v>0</v>
      </c>
      <c r="AP293" s="270">
        <v>0</v>
      </c>
      <c r="AQ293" s="270">
        <v>0</v>
      </c>
      <c r="AR293" s="270">
        <v>0</v>
      </c>
      <c r="AS293" s="270">
        <v>0</v>
      </c>
      <c r="AT293" s="270">
        <v>0</v>
      </c>
      <c r="AU293" s="270">
        <v>0</v>
      </c>
      <c r="AV293" s="270">
        <v>0</v>
      </c>
      <c r="AW293" s="270">
        <v>0</v>
      </c>
      <c r="AX293" s="270">
        <v>0</v>
      </c>
      <c r="AY293" s="270">
        <v>0</v>
      </c>
      <c r="AZ293" s="270">
        <v>0</v>
      </c>
      <c r="BA293" s="270">
        <v>0</v>
      </c>
      <c r="BB293" s="270">
        <v>2885</v>
      </c>
      <c r="BC293" s="270">
        <v>0</v>
      </c>
      <c r="BD293" s="270">
        <v>0</v>
      </c>
      <c r="BE293" s="270">
        <v>0</v>
      </c>
      <c r="BF293" s="270">
        <v>0</v>
      </c>
      <c r="BG293" s="270">
        <v>1080</v>
      </c>
      <c r="BH293" s="270">
        <v>20</v>
      </c>
      <c r="BI293" s="270">
        <v>0</v>
      </c>
      <c r="BJ293" s="270">
        <v>0</v>
      </c>
      <c r="BK293" s="270">
        <v>0</v>
      </c>
      <c r="BL293" s="270">
        <v>0</v>
      </c>
      <c r="BM293" s="270">
        <v>0</v>
      </c>
      <c r="BN293" s="270">
        <v>0</v>
      </c>
      <c r="BO293" s="270">
        <v>0</v>
      </c>
      <c r="BP293" s="270">
        <v>0</v>
      </c>
      <c r="BQ293" s="270">
        <v>0</v>
      </c>
      <c r="BR293" s="270">
        <v>0</v>
      </c>
      <c r="BS293" s="270">
        <v>0</v>
      </c>
      <c r="BT293" s="270">
        <v>1250</v>
      </c>
      <c r="BU293" s="270">
        <v>0</v>
      </c>
      <c r="BV293" s="270"/>
      <c r="BW293" s="270">
        <v>15</v>
      </c>
      <c r="BX293" s="270">
        <v>0</v>
      </c>
      <c r="BY293" s="270">
        <v>15</v>
      </c>
      <c r="BZ293" s="270">
        <v>25</v>
      </c>
      <c r="CA293" s="270">
        <v>0</v>
      </c>
      <c r="CB293" s="270">
        <v>0</v>
      </c>
      <c r="CC293" s="270">
        <v>0</v>
      </c>
      <c r="CD293" s="270">
        <v>35</v>
      </c>
      <c r="CE293" s="270" t="s">
        <v>1676</v>
      </c>
      <c r="CF293" s="270">
        <v>0</v>
      </c>
      <c r="CG293" s="270">
        <v>2290</v>
      </c>
      <c r="CH293" s="270">
        <v>300</v>
      </c>
      <c r="CI293" s="270" t="s">
        <v>1676</v>
      </c>
      <c r="CJ293" s="270">
        <v>0</v>
      </c>
      <c r="CK293" s="270">
        <v>0</v>
      </c>
      <c r="CL293" s="270">
        <v>0</v>
      </c>
      <c r="CM293" s="270">
        <v>0</v>
      </c>
      <c r="CN293" s="270">
        <v>0</v>
      </c>
      <c r="CO293" s="270">
        <v>0</v>
      </c>
      <c r="CP293" s="270">
        <v>0</v>
      </c>
      <c r="CQ293" s="270">
        <v>0</v>
      </c>
      <c r="CR293" s="270">
        <v>0</v>
      </c>
      <c r="CS293" s="270">
        <v>0</v>
      </c>
      <c r="CT293" s="270">
        <v>0</v>
      </c>
      <c r="CU293" s="270">
        <v>0</v>
      </c>
      <c r="CV293" s="270">
        <v>0</v>
      </c>
      <c r="CW293" s="270">
        <v>0</v>
      </c>
      <c r="CX293" s="270">
        <v>0</v>
      </c>
      <c r="CY293" s="270">
        <v>0</v>
      </c>
      <c r="CZ293" s="270">
        <v>0</v>
      </c>
      <c r="DA293" s="270">
        <v>0</v>
      </c>
      <c r="DB293" s="270">
        <v>0</v>
      </c>
      <c r="DC293" s="270">
        <v>0</v>
      </c>
      <c r="DD293" s="270">
        <v>0</v>
      </c>
      <c r="DE293" s="270">
        <v>0</v>
      </c>
      <c r="DF293" s="270">
        <v>0</v>
      </c>
      <c r="DG293" s="270">
        <v>0</v>
      </c>
      <c r="DH293" s="270">
        <v>0</v>
      </c>
      <c r="DI293" s="270">
        <v>0</v>
      </c>
      <c r="DJ293" s="270">
        <v>0</v>
      </c>
      <c r="DK293" s="270">
        <v>0</v>
      </c>
      <c r="DL293" s="270">
        <v>0</v>
      </c>
      <c r="DM293" s="270">
        <v>0</v>
      </c>
      <c r="DN293" s="270">
        <v>0</v>
      </c>
      <c r="DO293" s="270">
        <v>0</v>
      </c>
      <c r="DP293" s="270">
        <v>0</v>
      </c>
      <c r="DQ293" s="270"/>
      <c r="DR293" s="270">
        <v>0</v>
      </c>
      <c r="DS293" s="270">
        <v>0</v>
      </c>
      <c r="DT293" s="270">
        <v>0</v>
      </c>
      <c r="DU293" s="270">
        <v>0</v>
      </c>
      <c r="DV293" s="270">
        <v>0</v>
      </c>
      <c r="DW293" s="270">
        <v>0</v>
      </c>
      <c r="DX293" s="270">
        <v>0</v>
      </c>
      <c r="DY293" s="270">
        <v>0</v>
      </c>
      <c r="DZ293" s="270">
        <v>0</v>
      </c>
      <c r="EA293" s="270">
        <v>0</v>
      </c>
      <c r="EB293" s="270">
        <v>0</v>
      </c>
      <c r="EC293" s="270">
        <v>0</v>
      </c>
      <c r="ED293" s="270">
        <v>0</v>
      </c>
      <c r="EE293" s="270">
        <v>0</v>
      </c>
      <c r="EF293" s="270">
        <v>0</v>
      </c>
      <c r="EG293" s="270">
        <v>0</v>
      </c>
      <c r="EH293" s="270">
        <v>0</v>
      </c>
      <c r="EI293" s="270">
        <v>0</v>
      </c>
      <c r="EJ293" s="270">
        <v>0</v>
      </c>
      <c r="EK293" s="270">
        <v>0</v>
      </c>
      <c r="EL293" s="270">
        <v>0</v>
      </c>
      <c r="EM293" s="270">
        <v>0</v>
      </c>
      <c r="EN293" s="270">
        <v>0</v>
      </c>
      <c r="EO293" s="270">
        <v>10</v>
      </c>
      <c r="EP293" s="270">
        <v>2235</v>
      </c>
      <c r="EQ293" s="270" t="s">
        <v>1676</v>
      </c>
      <c r="ER293" s="270">
        <v>55</v>
      </c>
      <c r="ES293" s="270">
        <v>0</v>
      </c>
      <c r="ET293" s="270">
        <v>240</v>
      </c>
      <c r="EU293" s="270">
        <v>0</v>
      </c>
      <c r="EV293" s="270">
        <v>0</v>
      </c>
      <c r="EW293" s="270">
        <v>0</v>
      </c>
      <c r="EX293" s="270">
        <v>0</v>
      </c>
      <c r="EY293" s="270">
        <v>0</v>
      </c>
      <c r="EZ293" s="270">
        <v>0</v>
      </c>
      <c r="FA293" s="270">
        <v>0</v>
      </c>
      <c r="FB293" s="270">
        <v>0</v>
      </c>
      <c r="FC293" s="270">
        <v>0</v>
      </c>
      <c r="FD293" s="270">
        <v>0</v>
      </c>
      <c r="FE293" s="270">
        <v>0</v>
      </c>
      <c r="FF293" s="270">
        <v>0</v>
      </c>
      <c r="FG293" s="270">
        <v>0</v>
      </c>
      <c r="FH293" s="270">
        <v>0</v>
      </c>
      <c r="FI293" s="270">
        <v>0</v>
      </c>
      <c r="FJ293" s="270">
        <v>45</v>
      </c>
      <c r="FK293" s="270">
        <v>0</v>
      </c>
      <c r="FL293" s="351">
        <v>0</v>
      </c>
      <c r="FM293" s="323">
        <v>265</v>
      </c>
      <c r="FN293" s="324">
        <v>10</v>
      </c>
      <c r="FO293" s="270"/>
      <c r="FP293" s="89"/>
      <c r="FQ293" s="270"/>
      <c r="FR293" s="319"/>
      <c r="FS293" s="319"/>
      <c r="FT293" s="319"/>
      <c r="FU293" s="319"/>
      <c r="FV293" s="319"/>
      <c r="FW293" s="319"/>
      <c r="FX293" s="319"/>
      <c r="FY293" s="319"/>
      <c r="FZ293" s="319"/>
      <c r="GA293" s="319"/>
      <c r="GB293" s="319"/>
      <c r="GC293" s="319"/>
      <c r="GD293" s="319"/>
      <c r="GE293" s="319"/>
      <c r="GF293" s="319"/>
      <c r="GG293" s="319"/>
      <c r="GH293" s="319"/>
      <c r="GI293" s="319"/>
      <c r="GJ293" s="319"/>
      <c r="GK293" s="319"/>
      <c r="GL293" s="319"/>
      <c r="GM293" s="319"/>
      <c r="GN293" s="319"/>
      <c r="GO293" s="319"/>
      <c r="GP293" s="319"/>
      <c r="GQ293" s="319"/>
      <c r="GR293" s="319"/>
      <c r="GS293" s="319"/>
      <c r="GT293" s="319"/>
      <c r="GU293" s="319"/>
      <c r="GV293" s="319"/>
      <c r="GW293" s="319"/>
      <c r="GX293" s="319"/>
      <c r="GY293" s="319"/>
      <c r="GZ293" s="319"/>
      <c r="HA293" s="319"/>
      <c r="HB293" s="319"/>
      <c r="HC293" s="319"/>
      <c r="HD293" s="319"/>
      <c r="HE293" s="319"/>
      <c r="HF293" s="319"/>
      <c r="HG293" s="319"/>
      <c r="HH293" s="319"/>
      <c r="HI293" s="319"/>
      <c r="HJ293" s="319"/>
      <c r="HK293" s="319"/>
      <c r="HL293" s="319"/>
      <c r="HM293" s="319"/>
      <c r="HN293" s="319"/>
      <c r="HO293" s="319"/>
      <c r="HP293" s="319"/>
      <c r="HQ293" s="319"/>
      <c r="HR293" s="319"/>
      <c r="HS293" s="319"/>
      <c r="HT293" s="319"/>
      <c r="HU293" s="319"/>
      <c r="HV293" s="319"/>
      <c r="HW293" s="319"/>
      <c r="HX293" s="319"/>
      <c r="HY293" s="319"/>
      <c r="HZ293" s="319"/>
      <c r="IA293" s="319"/>
      <c r="IB293" s="319"/>
      <c r="IC293" s="319"/>
      <c r="ID293" s="319"/>
      <c r="IE293" s="319"/>
      <c r="IF293" s="319"/>
      <c r="IG293" s="318"/>
    </row>
    <row r="294" spans="1:241" ht="12.75" customHeight="1" x14ac:dyDescent="0.2">
      <c r="A294" s="370" t="s">
        <v>580</v>
      </c>
      <c r="B294" s="270">
        <v>1505</v>
      </c>
      <c r="C294" s="270">
        <v>1505</v>
      </c>
      <c r="D294" s="270">
        <v>490</v>
      </c>
      <c r="E294" s="270">
        <v>875</v>
      </c>
      <c r="F294" s="270">
        <v>0</v>
      </c>
      <c r="G294" s="270">
        <v>0</v>
      </c>
      <c r="H294" s="270">
        <v>1505</v>
      </c>
      <c r="I294" s="270">
        <v>0</v>
      </c>
      <c r="J294" s="270">
        <v>1505</v>
      </c>
      <c r="K294" s="270">
        <v>0</v>
      </c>
      <c r="L294" s="270"/>
      <c r="M294" s="270">
        <v>0</v>
      </c>
      <c r="N294" s="270">
        <v>0</v>
      </c>
      <c r="O294" s="270">
        <v>0</v>
      </c>
      <c r="P294" s="270">
        <v>0</v>
      </c>
      <c r="Q294" s="270">
        <v>0</v>
      </c>
      <c r="R294" s="270">
        <v>0</v>
      </c>
      <c r="S294" s="270">
        <v>0</v>
      </c>
      <c r="T294" s="270">
        <v>0</v>
      </c>
      <c r="X294" s="270">
        <v>58.837209302325583</v>
      </c>
      <c r="Y294" s="270">
        <v>0</v>
      </c>
      <c r="Z294" s="270">
        <v>45</v>
      </c>
      <c r="AA294" s="270">
        <v>250</v>
      </c>
      <c r="AB294" s="270">
        <v>465</v>
      </c>
      <c r="AC294" s="270">
        <v>480</v>
      </c>
      <c r="AD294" s="270">
        <v>255</v>
      </c>
      <c r="AE294" s="270">
        <v>10</v>
      </c>
      <c r="AF294" s="270">
        <v>530</v>
      </c>
      <c r="AG294" s="270">
        <v>0</v>
      </c>
      <c r="AH294" s="270">
        <v>0</v>
      </c>
      <c r="AI294" s="270">
        <v>0</v>
      </c>
      <c r="AJ294" s="270">
        <v>0</v>
      </c>
      <c r="AK294" s="270">
        <v>0</v>
      </c>
      <c r="AL294" s="270">
        <v>0</v>
      </c>
      <c r="AM294" s="270">
        <v>0</v>
      </c>
      <c r="AN294" s="270">
        <v>0</v>
      </c>
      <c r="AO294" s="270">
        <v>0</v>
      </c>
      <c r="AP294" s="270">
        <v>0</v>
      </c>
      <c r="AQ294" s="270">
        <v>0</v>
      </c>
      <c r="AR294" s="270">
        <v>0</v>
      </c>
      <c r="AS294" s="270">
        <v>0</v>
      </c>
      <c r="AT294" s="270">
        <v>0</v>
      </c>
      <c r="AU294" s="270">
        <v>0</v>
      </c>
      <c r="AV294" s="270">
        <v>0</v>
      </c>
      <c r="AW294" s="270">
        <v>0</v>
      </c>
      <c r="AX294" s="270">
        <v>0</v>
      </c>
      <c r="AY294" s="270">
        <v>875</v>
      </c>
      <c r="AZ294" s="270">
        <v>100</v>
      </c>
      <c r="BA294" s="270">
        <v>0</v>
      </c>
      <c r="BB294" s="270">
        <v>0</v>
      </c>
      <c r="BC294" s="270">
        <v>0</v>
      </c>
      <c r="BD294" s="270">
        <v>0</v>
      </c>
      <c r="BE294" s="270">
        <v>0</v>
      </c>
      <c r="BF294" s="270">
        <v>0</v>
      </c>
      <c r="BG294" s="270">
        <v>0</v>
      </c>
      <c r="BH294" s="270" t="s">
        <v>1676</v>
      </c>
      <c r="BI294" s="270">
        <v>0</v>
      </c>
      <c r="BJ294" s="270">
        <v>0</v>
      </c>
      <c r="BK294" s="270">
        <v>0</v>
      </c>
      <c r="BL294" s="270">
        <v>0</v>
      </c>
      <c r="BM294" s="270">
        <v>0</v>
      </c>
      <c r="BN294" s="270">
        <v>0</v>
      </c>
      <c r="BO294" s="270">
        <v>1390</v>
      </c>
      <c r="BP294" s="270">
        <v>0</v>
      </c>
      <c r="BQ294" s="270">
        <v>0</v>
      </c>
      <c r="BR294" s="270">
        <v>0</v>
      </c>
      <c r="BS294" s="270">
        <v>0</v>
      </c>
      <c r="BT294" s="270">
        <v>105</v>
      </c>
      <c r="BU294" s="270">
        <v>0</v>
      </c>
      <c r="BV294" s="270"/>
      <c r="BW294" s="270">
        <v>0</v>
      </c>
      <c r="BX294" s="270">
        <v>0</v>
      </c>
      <c r="BY294" s="270">
        <v>0</v>
      </c>
      <c r="BZ294" s="270">
        <v>0</v>
      </c>
      <c r="CA294" s="270">
        <v>0</v>
      </c>
      <c r="CB294" s="270">
        <v>0</v>
      </c>
      <c r="CC294" s="270">
        <v>0</v>
      </c>
      <c r="CD294" s="270">
        <v>0</v>
      </c>
      <c r="CE294" s="270">
        <v>0</v>
      </c>
      <c r="CF294" s="270">
        <v>0</v>
      </c>
      <c r="CG294" s="270">
        <v>1505</v>
      </c>
      <c r="CH294" s="270">
        <v>0</v>
      </c>
      <c r="CI294" s="270">
        <v>0</v>
      </c>
      <c r="CJ294" s="270">
        <v>0</v>
      </c>
      <c r="CK294" s="270">
        <v>0</v>
      </c>
      <c r="CL294" s="270">
        <v>0</v>
      </c>
      <c r="CM294" s="270">
        <v>0</v>
      </c>
      <c r="CN294" s="270">
        <v>0</v>
      </c>
      <c r="CO294" s="270">
        <v>0</v>
      </c>
      <c r="CP294" s="270">
        <v>0</v>
      </c>
      <c r="CQ294" s="270">
        <v>0</v>
      </c>
      <c r="CR294" s="270">
        <v>0</v>
      </c>
      <c r="CS294" s="270">
        <v>0</v>
      </c>
      <c r="CT294" s="270">
        <v>0</v>
      </c>
      <c r="CU294" s="270">
        <v>0</v>
      </c>
      <c r="CV294" s="270">
        <v>0</v>
      </c>
      <c r="CW294" s="270">
        <v>0</v>
      </c>
      <c r="CX294" s="270">
        <v>0</v>
      </c>
      <c r="CY294" s="270">
        <v>0</v>
      </c>
      <c r="CZ294" s="270">
        <v>0</v>
      </c>
      <c r="DA294" s="270">
        <v>1505</v>
      </c>
      <c r="DB294" s="270">
        <v>0</v>
      </c>
      <c r="DC294" s="270">
        <v>0</v>
      </c>
      <c r="DD294" s="270">
        <v>0</v>
      </c>
      <c r="DE294" s="270">
        <v>0</v>
      </c>
      <c r="DF294" s="270">
        <v>0</v>
      </c>
      <c r="DG294" s="270">
        <v>0</v>
      </c>
      <c r="DH294" s="270">
        <v>0</v>
      </c>
      <c r="DI294" s="270">
        <v>0</v>
      </c>
      <c r="DJ294" s="270">
        <v>0</v>
      </c>
      <c r="DK294" s="270">
        <v>0</v>
      </c>
      <c r="DL294" s="270">
        <v>0</v>
      </c>
      <c r="DM294" s="270">
        <v>0</v>
      </c>
      <c r="DN294" s="270">
        <v>0</v>
      </c>
      <c r="DO294" s="270">
        <v>0</v>
      </c>
      <c r="DP294" s="270">
        <v>0</v>
      </c>
      <c r="DQ294" s="270"/>
      <c r="DR294" s="270">
        <v>0</v>
      </c>
      <c r="DS294" s="270">
        <v>0</v>
      </c>
      <c r="DT294" s="270">
        <v>0</v>
      </c>
      <c r="DU294" s="270">
        <v>0</v>
      </c>
      <c r="DV294" s="270">
        <v>0</v>
      </c>
      <c r="DW294" s="270">
        <v>0</v>
      </c>
      <c r="DX294" s="270">
        <v>0</v>
      </c>
      <c r="DY294" s="270">
        <v>0</v>
      </c>
      <c r="DZ294" s="270">
        <v>0</v>
      </c>
      <c r="EA294" s="270">
        <v>0</v>
      </c>
      <c r="EB294" s="270">
        <v>0</v>
      </c>
      <c r="EC294" s="270">
        <v>0</v>
      </c>
      <c r="ED294" s="270">
        <v>0</v>
      </c>
      <c r="EE294" s="270">
        <v>0</v>
      </c>
      <c r="EF294" s="270">
        <v>0</v>
      </c>
      <c r="EG294" s="270">
        <v>0</v>
      </c>
      <c r="EH294" s="270">
        <v>0</v>
      </c>
      <c r="EI294" s="270">
        <v>0</v>
      </c>
      <c r="EJ294" s="270">
        <v>0</v>
      </c>
      <c r="EK294" s="270">
        <v>0</v>
      </c>
      <c r="EL294" s="270">
        <v>0</v>
      </c>
      <c r="EM294" s="270">
        <v>0</v>
      </c>
      <c r="EN294" s="270">
        <v>0</v>
      </c>
      <c r="EO294" s="270">
        <v>0</v>
      </c>
      <c r="EP294" s="270">
        <v>0</v>
      </c>
      <c r="EQ294" s="270">
        <v>0</v>
      </c>
      <c r="ER294" s="270">
        <v>0</v>
      </c>
      <c r="ES294" s="270">
        <v>0</v>
      </c>
      <c r="ET294" s="270">
        <v>0</v>
      </c>
      <c r="EU294" s="270">
        <v>0</v>
      </c>
      <c r="EV294" s="270">
        <v>0</v>
      </c>
      <c r="EW294" s="270">
        <v>0</v>
      </c>
      <c r="EX294" s="270">
        <v>0</v>
      </c>
      <c r="EY294" s="270">
        <v>0</v>
      </c>
      <c r="EZ294" s="270">
        <v>0</v>
      </c>
      <c r="FA294" s="270">
        <v>0</v>
      </c>
      <c r="FB294" s="270">
        <v>0</v>
      </c>
      <c r="FC294" s="270">
        <v>0</v>
      </c>
      <c r="FD294" s="270">
        <v>0</v>
      </c>
      <c r="FE294" s="270">
        <v>0</v>
      </c>
      <c r="FF294" s="270">
        <v>0</v>
      </c>
      <c r="FG294" s="270">
        <v>0</v>
      </c>
      <c r="FH294" s="270">
        <v>0</v>
      </c>
      <c r="FI294" s="270">
        <v>0</v>
      </c>
      <c r="FJ294" s="270">
        <v>0</v>
      </c>
      <c r="FK294" s="270">
        <v>0</v>
      </c>
      <c r="FL294" s="351">
        <v>1505</v>
      </c>
      <c r="FM294" s="323">
        <v>0</v>
      </c>
      <c r="FN294" s="324">
        <v>0</v>
      </c>
      <c r="FO294" s="270"/>
      <c r="FP294" s="89"/>
      <c r="FQ294" s="270"/>
      <c r="FR294" s="319"/>
      <c r="FS294" s="319"/>
      <c r="FT294" s="319"/>
      <c r="FU294" s="319"/>
      <c r="FV294" s="319"/>
      <c r="FW294" s="319"/>
      <c r="FX294" s="319"/>
      <c r="FY294" s="319"/>
      <c r="FZ294" s="319"/>
      <c r="GA294" s="319"/>
      <c r="GB294" s="319"/>
      <c r="GC294" s="319"/>
      <c r="GD294" s="319"/>
      <c r="GE294" s="319"/>
      <c r="GF294" s="319"/>
      <c r="GG294" s="319"/>
      <c r="GH294" s="319"/>
      <c r="GI294" s="319"/>
      <c r="GJ294" s="319"/>
      <c r="GK294" s="319"/>
      <c r="GL294" s="319"/>
      <c r="GM294" s="319"/>
      <c r="GN294" s="319"/>
      <c r="GO294" s="319"/>
      <c r="GP294" s="319"/>
      <c r="GQ294" s="319"/>
      <c r="GR294" s="319"/>
      <c r="GS294" s="319"/>
      <c r="GT294" s="319"/>
      <c r="GU294" s="319"/>
      <c r="GV294" s="319"/>
      <c r="GW294" s="319"/>
      <c r="GX294" s="319"/>
      <c r="GY294" s="319"/>
      <c r="GZ294" s="319"/>
      <c r="HA294" s="319"/>
      <c r="HB294" s="319"/>
      <c r="HC294" s="319"/>
      <c r="HD294" s="319"/>
      <c r="HE294" s="319"/>
      <c r="HF294" s="319"/>
      <c r="HG294" s="319"/>
      <c r="HH294" s="319"/>
      <c r="HI294" s="319"/>
      <c r="HJ294" s="319"/>
      <c r="HK294" s="319"/>
      <c r="HL294" s="319"/>
      <c r="HM294" s="319"/>
      <c r="HN294" s="319"/>
      <c r="HO294" s="319"/>
      <c r="HP294" s="319"/>
      <c r="HQ294" s="319"/>
      <c r="HR294" s="319"/>
      <c r="HS294" s="319"/>
      <c r="HT294" s="319"/>
      <c r="HU294" s="319"/>
      <c r="HV294" s="319"/>
      <c r="HW294" s="319"/>
      <c r="HX294" s="319"/>
      <c r="HY294" s="319"/>
      <c r="HZ294" s="319"/>
      <c r="IA294" s="319"/>
      <c r="IB294" s="319"/>
      <c r="IC294" s="319"/>
      <c r="ID294" s="319"/>
      <c r="IE294" s="319"/>
      <c r="IF294" s="319"/>
      <c r="IG294" s="318"/>
    </row>
    <row r="295" spans="1:241" ht="12.75" customHeight="1" x14ac:dyDescent="0.2">
      <c r="A295" s="370" t="s">
        <v>1601</v>
      </c>
      <c r="B295" s="270">
        <v>70</v>
      </c>
      <c r="C295" s="270">
        <v>70</v>
      </c>
      <c r="D295" s="270">
        <v>25</v>
      </c>
      <c r="E295" s="270">
        <v>45</v>
      </c>
      <c r="F295" s="270">
        <v>0</v>
      </c>
      <c r="G295" s="270">
        <v>0</v>
      </c>
      <c r="H295" s="270">
        <v>70</v>
      </c>
      <c r="I295" s="270">
        <v>0</v>
      </c>
      <c r="J295" s="270">
        <v>70</v>
      </c>
      <c r="K295" s="270">
        <v>0</v>
      </c>
      <c r="L295" s="270"/>
      <c r="M295" s="270">
        <v>0</v>
      </c>
      <c r="N295" s="270">
        <v>0</v>
      </c>
      <c r="O295" s="270">
        <v>0</v>
      </c>
      <c r="P295" s="270">
        <v>0</v>
      </c>
      <c r="Q295" s="270">
        <v>0</v>
      </c>
      <c r="R295" s="270">
        <v>0</v>
      </c>
      <c r="S295" s="270">
        <v>0</v>
      </c>
      <c r="T295" s="270">
        <v>0</v>
      </c>
      <c r="X295" s="270">
        <v>60.859154929577464</v>
      </c>
      <c r="Y295" s="270">
        <v>0</v>
      </c>
      <c r="Z295" s="270" t="s">
        <v>1676</v>
      </c>
      <c r="AA295" s="270">
        <v>10</v>
      </c>
      <c r="AB295" s="270">
        <v>20</v>
      </c>
      <c r="AC295" s="270">
        <v>25</v>
      </c>
      <c r="AD295" s="270">
        <v>15</v>
      </c>
      <c r="AE295" s="270">
        <v>0</v>
      </c>
      <c r="AF295" s="270">
        <v>25</v>
      </c>
      <c r="AG295" s="270">
        <v>0</v>
      </c>
      <c r="AH295" s="270">
        <v>0</v>
      </c>
      <c r="AI295" s="270">
        <v>0</v>
      </c>
      <c r="AJ295" s="270">
        <v>0</v>
      </c>
      <c r="AK295" s="270">
        <v>0</v>
      </c>
      <c r="AL295" s="270">
        <v>0</v>
      </c>
      <c r="AM295" s="270">
        <v>0</v>
      </c>
      <c r="AN295" s="270">
        <v>0</v>
      </c>
      <c r="AO295" s="270">
        <v>0</v>
      </c>
      <c r="AP295" s="270">
        <v>0</v>
      </c>
      <c r="AQ295" s="270">
        <v>0</v>
      </c>
      <c r="AR295" s="270">
        <v>0</v>
      </c>
      <c r="AS295" s="270">
        <v>0</v>
      </c>
      <c r="AT295" s="270">
        <v>0</v>
      </c>
      <c r="AU295" s="270">
        <v>0</v>
      </c>
      <c r="AV295" s="270">
        <v>0</v>
      </c>
      <c r="AW295" s="270">
        <v>0</v>
      </c>
      <c r="AX295" s="270">
        <v>0</v>
      </c>
      <c r="AY295" s="270">
        <v>45</v>
      </c>
      <c r="AZ295" s="270" t="s">
        <v>1676</v>
      </c>
      <c r="BA295" s="270">
        <v>0</v>
      </c>
      <c r="BB295" s="270">
        <v>0</v>
      </c>
      <c r="BC295" s="270">
        <v>0</v>
      </c>
      <c r="BD295" s="270">
        <v>0</v>
      </c>
      <c r="BE295" s="270">
        <v>0</v>
      </c>
      <c r="BF295" s="270">
        <v>0</v>
      </c>
      <c r="BG295" s="270">
        <v>0</v>
      </c>
      <c r="BH295" s="270">
        <v>0</v>
      </c>
      <c r="BI295" s="270">
        <v>0</v>
      </c>
      <c r="BJ295" s="270">
        <v>0</v>
      </c>
      <c r="BK295" s="270">
        <v>0</v>
      </c>
      <c r="BL295" s="270">
        <v>0</v>
      </c>
      <c r="BM295" s="270">
        <v>0</v>
      </c>
      <c r="BN295" s="270">
        <v>0</v>
      </c>
      <c r="BO295" s="270">
        <v>55</v>
      </c>
      <c r="BP295" s="270">
        <v>0</v>
      </c>
      <c r="BQ295" s="270">
        <v>0</v>
      </c>
      <c r="BR295" s="270">
        <v>0</v>
      </c>
      <c r="BS295" s="270">
        <v>0</v>
      </c>
      <c r="BT295" s="270">
        <v>15</v>
      </c>
      <c r="BU295" s="270">
        <v>0</v>
      </c>
      <c r="BV295" s="270"/>
      <c r="BW295" s="270">
        <v>0</v>
      </c>
      <c r="BX295" s="270">
        <v>0</v>
      </c>
      <c r="BY295" s="270">
        <v>0</v>
      </c>
      <c r="BZ295" s="270">
        <v>0</v>
      </c>
      <c r="CA295" s="270">
        <v>0</v>
      </c>
      <c r="CB295" s="270">
        <v>0</v>
      </c>
      <c r="CC295" s="270">
        <v>0</v>
      </c>
      <c r="CD295" s="270">
        <v>0</v>
      </c>
      <c r="CE295" s="270">
        <v>0</v>
      </c>
      <c r="CF295" s="270">
        <v>0</v>
      </c>
      <c r="CG295" s="270">
        <v>70</v>
      </c>
      <c r="CH295" s="270">
        <v>0</v>
      </c>
      <c r="CI295" s="270">
        <v>0</v>
      </c>
      <c r="CJ295" s="270">
        <v>0</v>
      </c>
      <c r="CK295" s="270">
        <v>0</v>
      </c>
      <c r="CL295" s="270">
        <v>0</v>
      </c>
      <c r="CM295" s="270">
        <v>0</v>
      </c>
      <c r="CN295" s="270">
        <v>0</v>
      </c>
      <c r="CO295" s="270">
        <v>0</v>
      </c>
      <c r="CP295" s="270">
        <v>0</v>
      </c>
      <c r="CQ295" s="270">
        <v>0</v>
      </c>
      <c r="CR295" s="270">
        <v>0</v>
      </c>
      <c r="CS295" s="270">
        <v>0</v>
      </c>
      <c r="CT295" s="270">
        <v>0</v>
      </c>
      <c r="CU295" s="270">
        <v>0</v>
      </c>
      <c r="CV295" s="270">
        <v>0</v>
      </c>
      <c r="CW295" s="270">
        <v>0</v>
      </c>
      <c r="CX295" s="270">
        <v>0</v>
      </c>
      <c r="CY295" s="270">
        <v>0</v>
      </c>
      <c r="CZ295" s="270">
        <v>0</v>
      </c>
      <c r="DA295" s="270">
        <v>0</v>
      </c>
      <c r="DB295" s="270">
        <v>0</v>
      </c>
      <c r="DC295" s="270">
        <v>0</v>
      </c>
      <c r="DD295" s="270">
        <v>0</v>
      </c>
      <c r="DE295" s="270">
        <v>0</v>
      </c>
      <c r="DF295" s="270">
        <v>0</v>
      </c>
      <c r="DG295" s="270">
        <v>0</v>
      </c>
      <c r="DH295" s="270">
        <v>0</v>
      </c>
      <c r="DI295" s="270">
        <v>0</v>
      </c>
      <c r="DJ295" s="270">
        <v>0</v>
      </c>
      <c r="DK295" s="270">
        <v>0</v>
      </c>
      <c r="DL295" s="270">
        <v>0</v>
      </c>
      <c r="DM295" s="270">
        <v>0</v>
      </c>
      <c r="DN295" s="270">
        <v>0</v>
      </c>
      <c r="DO295" s="270">
        <v>0</v>
      </c>
      <c r="DP295" s="270">
        <v>0</v>
      </c>
      <c r="DQ295" s="270"/>
      <c r="DR295" s="270">
        <v>0</v>
      </c>
      <c r="DS295" s="270">
        <v>0</v>
      </c>
      <c r="DT295" s="270">
        <v>0</v>
      </c>
      <c r="DU295" s="270">
        <v>0</v>
      </c>
      <c r="DV295" s="270">
        <v>0</v>
      </c>
      <c r="DW295" s="270">
        <v>0</v>
      </c>
      <c r="DX295" s="270">
        <v>0</v>
      </c>
      <c r="DY295" s="270">
        <v>0</v>
      </c>
      <c r="DZ295" s="270">
        <v>0</v>
      </c>
      <c r="EA295" s="270">
        <v>0</v>
      </c>
      <c r="EB295" s="270">
        <v>0</v>
      </c>
      <c r="EC295" s="270">
        <v>0</v>
      </c>
      <c r="ED295" s="270">
        <v>0</v>
      </c>
      <c r="EE295" s="270">
        <v>0</v>
      </c>
      <c r="EF295" s="270">
        <v>0</v>
      </c>
      <c r="EG295" s="270">
        <v>0</v>
      </c>
      <c r="EH295" s="270">
        <v>0</v>
      </c>
      <c r="EI295" s="270">
        <v>0</v>
      </c>
      <c r="EJ295" s="270">
        <v>0</v>
      </c>
      <c r="EK295" s="270">
        <v>0</v>
      </c>
      <c r="EL295" s="270">
        <v>0</v>
      </c>
      <c r="EM295" s="270">
        <v>0</v>
      </c>
      <c r="EN295" s="270">
        <v>0</v>
      </c>
      <c r="EO295" s="270">
        <v>0</v>
      </c>
      <c r="EP295" s="270">
        <v>0</v>
      </c>
      <c r="EQ295" s="270">
        <v>0</v>
      </c>
      <c r="ER295" s="270">
        <v>0</v>
      </c>
      <c r="ES295" s="270">
        <v>0</v>
      </c>
      <c r="ET295" s="270">
        <v>0</v>
      </c>
      <c r="EU295" s="270">
        <v>0</v>
      </c>
      <c r="EV295" s="270">
        <v>0</v>
      </c>
      <c r="EW295" s="270">
        <v>0</v>
      </c>
      <c r="EX295" s="270">
        <v>0</v>
      </c>
      <c r="EY295" s="270">
        <v>0</v>
      </c>
      <c r="EZ295" s="270">
        <v>0</v>
      </c>
      <c r="FA295" s="270">
        <v>0</v>
      </c>
      <c r="FB295" s="270">
        <v>0</v>
      </c>
      <c r="FC295" s="270">
        <v>0</v>
      </c>
      <c r="FD295" s="270">
        <v>0</v>
      </c>
      <c r="FE295" s="270">
        <v>0</v>
      </c>
      <c r="FF295" s="270">
        <v>0</v>
      </c>
      <c r="FG295" s="270">
        <v>0</v>
      </c>
      <c r="FH295" s="270">
        <v>0</v>
      </c>
      <c r="FI295" s="270">
        <v>0</v>
      </c>
      <c r="FJ295" s="270">
        <v>70</v>
      </c>
      <c r="FK295" s="270">
        <v>0</v>
      </c>
      <c r="FL295" s="351">
        <v>70</v>
      </c>
      <c r="FM295" s="323">
        <v>0</v>
      </c>
      <c r="FN295" s="324">
        <v>0</v>
      </c>
      <c r="FO295" s="270"/>
      <c r="FP295" s="89"/>
      <c r="FQ295" s="270"/>
      <c r="FR295" s="319"/>
      <c r="FS295" s="319"/>
      <c r="FT295" s="319"/>
      <c r="FU295" s="319"/>
      <c r="FV295" s="319"/>
      <c r="FW295" s="319"/>
      <c r="FX295" s="319"/>
      <c r="FY295" s="319"/>
      <c r="FZ295" s="319"/>
      <c r="GA295" s="319"/>
      <c r="GB295" s="319"/>
      <c r="GC295" s="319"/>
      <c r="GD295" s="319"/>
      <c r="GE295" s="319"/>
      <c r="GF295" s="319"/>
      <c r="GG295" s="319"/>
      <c r="GH295" s="319"/>
      <c r="GI295" s="319"/>
      <c r="GJ295" s="319"/>
      <c r="GK295" s="319"/>
      <c r="GL295" s="319"/>
      <c r="GM295" s="319"/>
      <c r="GN295" s="319"/>
      <c r="GO295" s="319"/>
      <c r="GP295" s="319"/>
      <c r="GQ295" s="319"/>
      <c r="GR295" s="319"/>
      <c r="GS295" s="319"/>
      <c r="GT295" s="319"/>
      <c r="GU295" s="319"/>
      <c r="GV295" s="319"/>
      <c r="GW295" s="319"/>
      <c r="GX295" s="319"/>
      <c r="GY295" s="319"/>
      <c r="GZ295" s="319"/>
      <c r="HA295" s="319"/>
      <c r="HB295" s="319"/>
      <c r="HC295" s="319"/>
      <c r="HD295" s="319"/>
      <c r="HE295" s="319"/>
      <c r="HF295" s="319"/>
      <c r="HG295" s="319"/>
      <c r="HH295" s="319"/>
      <c r="HI295" s="319"/>
      <c r="HJ295" s="319"/>
      <c r="HK295" s="319"/>
      <c r="HL295" s="319"/>
      <c r="HM295" s="319"/>
      <c r="HN295" s="319"/>
      <c r="HO295" s="319"/>
      <c r="HP295" s="319"/>
      <c r="HQ295" s="319"/>
      <c r="HR295" s="319"/>
      <c r="HS295" s="319"/>
      <c r="HT295" s="319"/>
      <c r="HU295" s="319"/>
      <c r="HV295" s="319"/>
      <c r="HW295" s="319"/>
      <c r="HX295" s="319"/>
      <c r="HY295" s="319"/>
      <c r="HZ295" s="319"/>
      <c r="IA295" s="319"/>
      <c r="IB295" s="319"/>
      <c r="IC295" s="319"/>
      <c r="ID295" s="319"/>
      <c r="IE295" s="319"/>
      <c r="IF295" s="319"/>
      <c r="IG295" s="318"/>
    </row>
    <row r="296" spans="1:241" ht="12.75" customHeight="1" x14ac:dyDescent="0.2">
      <c r="A296" s="370" t="s">
        <v>343</v>
      </c>
      <c r="B296" s="270">
        <v>905</v>
      </c>
      <c r="C296" s="270">
        <v>905</v>
      </c>
      <c r="D296" s="270">
        <v>335</v>
      </c>
      <c r="E296" s="270">
        <v>570</v>
      </c>
      <c r="F296" s="270">
        <v>0</v>
      </c>
      <c r="G296" s="270">
        <v>0</v>
      </c>
      <c r="H296" s="270">
        <v>905</v>
      </c>
      <c r="I296" s="270">
        <v>180</v>
      </c>
      <c r="J296" s="270">
        <v>725</v>
      </c>
      <c r="K296" s="270">
        <v>405</v>
      </c>
      <c r="L296" s="270">
        <v>62.230858468677496</v>
      </c>
      <c r="M296" s="270">
        <v>585</v>
      </c>
      <c r="N296" s="270">
        <v>90</v>
      </c>
      <c r="O296" s="270">
        <v>55</v>
      </c>
      <c r="P296" s="270">
        <v>50</v>
      </c>
      <c r="Q296" s="270">
        <v>25</v>
      </c>
      <c r="R296" s="270">
        <v>15</v>
      </c>
      <c r="S296" s="270">
        <v>25</v>
      </c>
      <c r="T296" s="270">
        <v>15</v>
      </c>
      <c r="U296" s="270">
        <v>2.2696629213483148</v>
      </c>
      <c r="V296" s="270">
        <v>2</v>
      </c>
      <c r="W296" s="270">
        <v>11</v>
      </c>
      <c r="X296" s="270">
        <v>55.377212389380531</v>
      </c>
      <c r="Y296" s="270">
        <v>0</v>
      </c>
      <c r="Z296" s="270">
        <v>70</v>
      </c>
      <c r="AA296" s="270">
        <v>145</v>
      </c>
      <c r="AB296" s="270">
        <v>300</v>
      </c>
      <c r="AC296" s="270">
        <v>290</v>
      </c>
      <c r="AD296" s="270">
        <v>100</v>
      </c>
      <c r="AE296" s="270" t="s">
        <v>1676</v>
      </c>
      <c r="AF296" s="270">
        <v>75</v>
      </c>
      <c r="AG296" s="270">
        <v>0</v>
      </c>
      <c r="AH296" s="270">
        <v>0</v>
      </c>
      <c r="AI296" s="270" t="s">
        <v>1676</v>
      </c>
      <c r="AJ296" s="270">
        <v>45</v>
      </c>
      <c r="AK296" s="270">
        <v>15</v>
      </c>
      <c r="AL296" s="270" t="s">
        <v>1676</v>
      </c>
      <c r="AM296" s="270">
        <v>0</v>
      </c>
      <c r="AN296" s="270">
        <v>70</v>
      </c>
      <c r="AO296" s="270">
        <v>0</v>
      </c>
      <c r="AP296" s="270">
        <v>0</v>
      </c>
      <c r="AQ296" s="270" t="s">
        <v>1676</v>
      </c>
      <c r="AR296" s="270">
        <v>0</v>
      </c>
      <c r="AS296" s="270">
        <v>0</v>
      </c>
      <c r="AT296" s="270">
        <v>0</v>
      </c>
      <c r="AU296" s="270">
        <v>0</v>
      </c>
      <c r="AV296" s="270">
        <v>15</v>
      </c>
      <c r="AW296" s="270">
        <v>90</v>
      </c>
      <c r="AX296" s="270">
        <v>0</v>
      </c>
      <c r="AY296" s="270">
        <v>80</v>
      </c>
      <c r="AZ296" s="270">
        <v>460</v>
      </c>
      <c r="BA296" s="270" t="s">
        <v>1676</v>
      </c>
      <c r="BB296" s="270">
        <v>35</v>
      </c>
      <c r="BC296" s="270">
        <v>0</v>
      </c>
      <c r="BD296" s="270" t="s">
        <v>1676</v>
      </c>
      <c r="BE296" s="270">
        <v>0</v>
      </c>
      <c r="BF296" s="270">
        <v>0</v>
      </c>
      <c r="BG296" s="270" t="s">
        <v>1676</v>
      </c>
      <c r="BH296" s="270">
        <v>50</v>
      </c>
      <c r="BI296" s="270">
        <v>0</v>
      </c>
      <c r="BJ296" s="270">
        <v>10</v>
      </c>
      <c r="BK296" s="270">
        <v>0</v>
      </c>
      <c r="BL296" s="270">
        <v>55</v>
      </c>
      <c r="BM296" s="270">
        <v>80</v>
      </c>
      <c r="BN296" s="270">
        <v>15</v>
      </c>
      <c r="BO296" s="270">
        <v>645</v>
      </c>
      <c r="BP296" s="270" t="s">
        <v>1676</v>
      </c>
      <c r="BQ296" s="270">
        <v>0</v>
      </c>
      <c r="BR296" s="270">
        <v>0</v>
      </c>
      <c r="BS296" s="270">
        <v>0</v>
      </c>
      <c r="BT296" s="270" t="s">
        <v>1676</v>
      </c>
      <c r="BU296" s="270">
        <v>35</v>
      </c>
      <c r="BV296" s="270"/>
      <c r="BW296" s="270" t="s">
        <v>1676</v>
      </c>
      <c r="BX296" s="270">
        <v>0</v>
      </c>
      <c r="BY296" s="270">
        <v>10</v>
      </c>
      <c r="BZ296" s="270">
        <v>0</v>
      </c>
      <c r="CA296" s="270">
        <v>0</v>
      </c>
      <c r="CB296" s="270">
        <v>0</v>
      </c>
      <c r="CC296" s="270">
        <v>0</v>
      </c>
      <c r="CD296" s="270">
        <v>25</v>
      </c>
      <c r="CE296" s="270">
        <v>10</v>
      </c>
      <c r="CF296" s="270">
        <v>0</v>
      </c>
      <c r="CG296" s="270">
        <v>860</v>
      </c>
      <c r="CH296" s="270">
        <v>0</v>
      </c>
      <c r="CI296" s="270">
        <v>80</v>
      </c>
      <c r="CJ296" s="270">
        <v>0</v>
      </c>
      <c r="CK296" s="270">
        <v>690</v>
      </c>
      <c r="CL296" s="270">
        <v>70</v>
      </c>
      <c r="CM296" s="270">
        <v>0</v>
      </c>
      <c r="CN296" s="270">
        <v>0</v>
      </c>
      <c r="CO296" s="270">
        <v>0</v>
      </c>
      <c r="CP296" s="270">
        <v>0</v>
      </c>
      <c r="CQ296" s="270">
        <v>0</v>
      </c>
      <c r="CR296" s="270">
        <v>0</v>
      </c>
      <c r="CS296" s="270">
        <v>0</v>
      </c>
      <c r="CT296" s="270">
        <v>0</v>
      </c>
      <c r="CU296" s="270">
        <v>0</v>
      </c>
      <c r="CV296" s="270">
        <v>0</v>
      </c>
      <c r="CW296" s="270">
        <v>0</v>
      </c>
      <c r="CX296" s="270">
        <v>0</v>
      </c>
      <c r="CY296" s="270">
        <v>0</v>
      </c>
      <c r="CZ296" s="270">
        <v>0</v>
      </c>
      <c r="DA296" s="270">
        <v>65</v>
      </c>
      <c r="DB296" s="270">
        <v>0</v>
      </c>
      <c r="DC296" s="270">
        <v>0</v>
      </c>
      <c r="DD296" s="270">
        <v>0</v>
      </c>
      <c r="DE296" s="270">
        <v>0</v>
      </c>
      <c r="DF296" s="270">
        <v>0</v>
      </c>
      <c r="DG296" s="270">
        <v>0</v>
      </c>
      <c r="DH296" s="270">
        <v>0</v>
      </c>
      <c r="DI296" s="270">
        <v>0</v>
      </c>
      <c r="DJ296" s="270">
        <v>0</v>
      </c>
      <c r="DK296" s="270">
        <v>0</v>
      </c>
      <c r="DL296" s="270">
        <v>0</v>
      </c>
      <c r="DM296" s="270">
        <v>0</v>
      </c>
      <c r="DN296" s="270">
        <v>0</v>
      </c>
      <c r="DO296" s="270">
        <v>0</v>
      </c>
      <c r="DP296" s="270">
        <v>0</v>
      </c>
      <c r="DQ296" s="270"/>
      <c r="DR296" s="270">
        <v>0</v>
      </c>
      <c r="DS296" s="270">
        <v>0</v>
      </c>
      <c r="DT296" s="270">
        <v>0</v>
      </c>
      <c r="DU296" s="270">
        <v>0</v>
      </c>
      <c r="DV296" s="270">
        <v>0</v>
      </c>
      <c r="DW296" s="270">
        <v>0</v>
      </c>
      <c r="DX296" s="270">
        <v>0</v>
      </c>
      <c r="DY296" s="270">
        <v>0</v>
      </c>
      <c r="DZ296" s="270">
        <v>0</v>
      </c>
      <c r="EA296" s="270">
        <v>0</v>
      </c>
      <c r="EB296" s="270">
        <v>0</v>
      </c>
      <c r="EC296" s="270">
        <v>0</v>
      </c>
      <c r="ED296" s="270">
        <v>0</v>
      </c>
      <c r="EE296" s="270">
        <v>0</v>
      </c>
      <c r="EF296" s="270">
        <v>0</v>
      </c>
      <c r="EG296" s="270">
        <v>0</v>
      </c>
      <c r="EH296" s="270">
        <v>0</v>
      </c>
      <c r="EI296" s="270">
        <v>0</v>
      </c>
      <c r="EJ296" s="270">
        <v>0</v>
      </c>
      <c r="EK296" s="270">
        <v>0</v>
      </c>
      <c r="EL296" s="270">
        <v>0</v>
      </c>
      <c r="EM296" s="270">
        <v>0</v>
      </c>
      <c r="EN296" s="270">
        <v>0</v>
      </c>
      <c r="EO296" s="270">
        <v>0</v>
      </c>
      <c r="EP296" s="270">
        <v>0</v>
      </c>
      <c r="EQ296" s="270">
        <v>0</v>
      </c>
      <c r="ER296" s="270">
        <v>0</v>
      </c>
      <c r="ES296" s="270">
        <v>0</v>
      </c>
      <c r="ET296" s="270">
        <v>0</v>
      </c>
      <c r="EU296" s="270">
        <v>0</v>
      </c>
      <c r="EV296" s="270">
        <v>0</v>
      </c>
      <c r="EW296" s="270">
        <v>0</v>
      </c>
      <c r="EX296" s="270">
        <v>0</v>
      </c>
      <c r="EY296" s="270">
        <v>0</v>
      </c>
      <c r="EZ296" s="270">
        <v>0</v>
      </c>
      <c r="FA296" s="270">
        <v>0</v>
      </c>
      <c r="FB296" s="270">
        <v>0</v>
      </c>
      <c r="FC296" s="270">
        <v>0</v>
      </c>
      <c r="FD296" s="270">
        <v>0</v>
      </c>
      <c r="FE296" s="270">
        <v>0</v>
      </c>
      <c r="FF296" s="270">
        <v>0</v>
      </c>
      <c r="FG296" s="270">
        <v>0</v>
      </c>
      <c r="FH296" s="270">
        <v>0</v>
      </c>
      <c r="FI296" s="270">
        <v>0</v>
      </c>
      <c r="FJ296" s="270">
        <v>0</v>
      </c>
      <c r="FK296" s="270">
        <v>0</v>
      </c>
      <c r="FL296" s="351">
        <v>870</v>
      </c>
      <c r="FM296" s="323">
        <v>0</v>
      </c>
      <c r="FN296" s="324">
        <v>860</v>
      </c>
      <c r="FO296" s="270"/>
      <c r="FP296" s="89"/>
      <c r="FQ296" s="270"/>
      <c r="FR296" s="319"/>
      <c r="FS296" s="319"/>
      <c r="FT296" s="319"/>
      <c r="FU296" s="319"/>
      <c r="FV296" s="319"/>
      <c r="FW296" s="319"/>
      <c r="FX296" s="319"/>
      <c r="FY296" s="319"/>
      <c r="FZ296" s="319"/>
      <c r="GA296" s="319"/>
      <c r="GB296" s="319"/>
      <c r="GC296" s="319"/>
      <c r="GD296" s="319"/>
      <c r="GE296" s="319"/>
      <c r="GF296" s="319"/>
      <c r="GG296" s="319"/>
      <c r="GH296" s="319"/>
      <c r="GI296" s="319"/>
      <c r="GJ296" s="319"/>
      <c r="GK296" s="319"/>
      <c r="GL296" s="319"/>
      <c r="GM296" s="319"/>
      <c r="GN296" s="319"/>
      <c r="GO296" s="319"/>
      <c r="GP296" s="319"/>
      <c r="GQ296" s="319"/>
      <c r="GR296" s="319"/>
      <c r="GS296" s="319"/>
      <c r="GT296" s="319"/>
      <c r="GU296" s="319"/>
      <c r="GV296" s="319"/>
      <c r="GW296" s="319"/>
      <c r="GX296" s="319"/>
      <c r="GY296" s="319"/>
      <c r="GZ296" s="319"/>
      <c r="HA296" s="319"/>
      <c r="HB296" s="319"/>
      <c r="HC296" s="319"/>
      <c r="HD296" s="319"/>
      <c r="HE296" s="319"/>
      <c r="HF296" s="319"/>
      <c r="HG296" s="319"/>
      <c r="HH296" s="319"/>
      <c r="HI296" s="319"/>
      <c r="HJ296" s="319"/>
      <c r="HK296" s="319"/>
      <c r="HL296" s="319"/>
      <c r="HM296" s="319"/>
      <c r="HN296" s="319"/>
      <c r="HO296" s="319"/>
      <c r="HP296" s="319"/>
      <c r="HQ296" s="319"/>
      <c r="HR296" s="319"/>
      <c r="HS296" s="319"/>
      <c r="HT296" s="319"/>
      <c r="HU296" s="319"/>
      <c r="HV296" s="319"/>
      <c r="HW296" s="319"/>
      <c r="HX296" s="319"/>
      <c r="HY296" s="319"/>
      <c r="HZ296" s="319"/>
      <c r="IA296" s="319"/>
      <c r="IB296" s="319"/>
      <c r="IC296" s="319"/>
      <c r="ID296" s="319"/>
      <c r="IE296" s="319"/>
      <c r="IF296" s="319"/>
      <c r="IG296" s="318"/>
    </row>
    <row r="297" spans="1:241" ht="12.75" customHeight="1" x14ac:dyDescent="0.2">
      <c r="A297" s="370" t="s">
        <v>1539</v>
      </c>
      <c r="B297" s="270">
        <v>295</v>
      </c>
      <c r="C297" s="270">
        <v>295</v>
      </c>
      <c r="D297" s="270">
        <v>105</v>
      </c>
      <c r="E297" s="270">
        <v>190</v>
      </c>
      <c r="F297" s="270">
        <v>20</v>
      </c>
      <c r="G297" s="270">
        <v>0</v>
      </c>
      <c r="H297" s="270">
        <v>0</v>
      </c>
      <c r="I297" s="270">
        <v>295</v>
      </c>
      <c r="J297" s="270">
        <v>0</v>
      </c>
      <c r="K297" s="270">
        <v>9285</v>
      </c>
      <c r="L297" s="270"/>
      <c r="M297" s="270">
        <v>0</v>
      </c>
      <c r="N297" s="270">
        <v>0</v>
      </c>
      <c r="O297" s="270">
        <v>0</v>
      </c>
      <c r="P297" s="270">
        <v>0</v>
      </c>
      <c r="Q297" s="270">
        <v>0</v>
      </c>
      <c r="R297" s="270">
        <v>0</v>
      </c>
      <c r="S297" s="270">
        <v>0</v>
      </c>
      <c r="T297" s="270">
        <v>0</v>
      </c>
      <c r="X297" s="270">
        <v>83.425170068027214</v>
      </c>
      <c r="Y297" s="270">
        <v>0</v>
      </c>
      <c r="Z297" s="270" t="s">
        <v>1676</v>
      </c>
      <c r="AA297" s="270" t="s">
        <v>1676</v>
      </c>
      <c r="AB297" s="270" t="s">
        <v>1676</v>
      </c>
      <c r="AC297" s="270">
        <v>30</v>
      </c>
      <c r="AD297" s="270">
        <v>180</v>
      </c>
      <c r="AE297" s="270">
        <v>75</v>
      </c>
      <c r="AF297" s="270">
        <v>0</v>
      </c>
      <c r="AG297" s="270">
        <v>0</v>
      </c>
      <c r="AH297" s="270">
        <v>0</v>
      </c>
      <c r="AI297" s="270">
        <v>0</v>
      </c>
      <c r="AJ297" s="270">
        <v>0</v>
      </c>
      <c r="AK297" s="270">
        <v>0</v>
      </c>
      <c r="AL297" s="270">
        <v>0</v>
      </c>
      <c r="AM297" s="270">
        <v>0</v>
      </c>
      <c r="AN297" s="270">
        <v>0</v>
      </c>
      <c r="AO297" s="270">
        <v>0</v>
      </c>
      <c r="AP297" s="270">
        <v>0</v>
      </c>
      <c r="AQ297" s="270">
        <v>0</v>
      </c>
      <c r="AR297" s="270">
        <v>0</v>
      </c>
      <c r="AS297" s="270">
        <v>0</v>
      </c>
      <c r="AT297" s="270">
        <v>0</v>
      </c>
      <c r="AU297" s="270">
        <v>0</v>
      </c>
      <c r="AV297" s="270">
        <v>0</v>
      </c>
      <c r="AW297" s="270">
        <v>0</v>
      </c>
      <c r="AX297" s="270">
        <v>275</v>
      </c>
      <c r="AY297" s="270">
        <v>0</v>
      </c>
      <c r="AZ297" s="270">
        <v>0</v>
      </c>
      <c r="BA297" s="270" t="s">
        <v>1676</v>
      </c>
      <c r="BB297" s="270">
        <v>15</v>
      </c>
      <c r="BC297" s="270" t="s">
        <v>1676</v>
      </c>
      <c r="BD297" s="270" t="s">
        <v>1676</v>
      </c>
      <c r="BE297" s="270" t="s">
        <v>1676</v>
      </c>
      <c r="BF297" s="270" t="s">
        <v>1676</v>
      </c>
      <c r="BG297" s="270" t="s">
        <v>1676</v>
      </c>
      <c r="BH297" s="270">
        <v>10</v>
      </c>
      <c r="BI297" s="270">
        <v>0</v>
      </c>
      <c r="BJ297" s="270">
        <v>0</v>
      </c>
      <c r="BK297" s="270">
        <v>15</v>
      </c>
      <c r="BL297" s="270">
        <v>40</v>
      </c>
      <c r="BM297" s="270">
        <v>15</v>
      </c>
      <c r="BN297" s="270" t="s">
        <v>1676</v>
      </c>
      <c r="BO297" s="270">
        <v>15</v>
      </c>
      <c r="BP297" s="270">
        <v>20</v>
      </c>
      <c r="BQ297" s="270">
        <v>0</v>
      </c>
      <c r="BR297" s="270">
        <v>0</v>
      </c>
      <c r="BS297" s="270">
        <v>0</v>
      </c>
      <c r="BT297" s="270">
        <v>55</v>
      </c>
      <c r="BU297" s="270">
        <v>100</v>
      </c>
      <c r="BV297" s="270"/>
      <c r="BW297" s="270" t="s">
        <v>1676</v>
      </c>
      <c r="BX297" s="270">
        <v>0</v>
      </c>
      <c r="BY297" s="270">
        <v>25</v>
      </c>
      <c r="BZ297" s="270">
        <v>0</v>
      </c>
      <c r="CA297" s="270">
        <v>0</v>
      </c>
      <c r="CB297" s="270">
        <v>0</v>
      </c>
      <c r="CC297" s="270">
        <v>0</v>
      </c>
      <c r="CD297" s="270" t="s">
        <v>1676</v>
      </c>
      <c r="CE297" s="270">
        <v>0</v>
      </c>
      <c r="CF297" s="270">
        <v>0</v>
      </c>
      <c r="CG297" s="270">
        <v>270</v>
      </c>
      <c r="CH297" s="270">
        <v>0</v>
      </c>
      <c r="CI297" s="270">
        <v>0</v>
      </c>
      <c r="CJ297" s="270">
        <v>0</v>
      </c>
      <c r="CK297" s="270">
        <v>0</v>
      </c>
      <c r="CL297" s="270">
        <v>0</v>
      </c>
      <c r="CM297" s="270">
        <v>0</v>
      </c>
      <c r="CN297" s="270">
        <v>0</v>
      </c>
      <c r="CO297" s="270">
        <v>0</v>
      </c>
      <c r="CP297" s="270">
        <v>0</v>
      </c>
      <c r="CQ297" s="270">
        <v>0</v>
      </c>
      <c r="CR297" s="270">
        <v>0</v>
      </c>
      <c r="CS297" s="270">
        <v>0</v>
      </c>
      <c r="CT297" s="270">
        <v>0</v>
      </c>
      <c r="CU297" s="270">
        <v>0</v>
      </c>
      <c r="CV297" s="270">
        <v>0</v>
      </c>
      <c r="CW297" s="270">
        <v>0</v>
      </c>
      <c r="CX297" s="270">
        <v>0</v>
      </c>
      <c r="CY297" s="270">
        <v>0</v>
      </c>
      <c r="CZ297" s="270">
        <v>0</v>
      </c>
      <c r="DA297" s="270">
        <v>0</v>
      </c>
      <c r="DB297" s="270">
        <v>0</v>
      </c>
      <c r="DC297" s="270">
        <v>0</v>
      </c>
      <c r="DD297" s="270">
        <v>0</v>
      </c>
      <c r="DE297" s="270">
        <v>0</v>
      </c>
      <c r="DF297" s="270">
        <v>0</v>
      </c>
      <c r="DG297" s="270">
        <v>0</v>
      </c>
      <c r="DH297" s="270">
        <v>0</v>
      </c>
      <c r="DI297" s="270">
        <v>0</v>
      </c>
      <c r="DJ297" s="270">
        <v>0</v>
      </c>
      <c r="DK297" s="270">
        <v>0</v>
      </c>
      <c r="DL297" s="270">
        <v>0</v>
      </c>
      <c r="DM297" s="270">
        <v>0</v>
      </c>
      <c r="DN297" s="270">
        <v>0</v>
      </c>
      <c r="DO297" s="270">
        <v>0</v>
      </c>
      <c r="DP297" s="270">
        <v>0</v>
      </c>
      <c r="DQ297" s="270"/>
      <c r="DR297" s="270">
        <v>0</v>
      </c>
      <c r="DS297" s="270">
        <v>0</v>
      </c>
      <c r="DT297" s="270">
        <v>0</v>
      </c>
      <c r="DU297" s="270">
        <v>0</v>
      </c>
      <c r="DV297" s="270">
        <v>0</v>
      </c>
      <c r="DW297" s="270">
        <v>0</v>
      </c>
      <c r="DX297" s="270">
        <v>0</v>
      </c>
      <c r="DY297" s="270">
        <v>0</v>
      </c>
      <c r="DZ297" s="270">
        <v>0</v>
      </c>
      <c r="EA297" s="270">
        <v>0</v>
      </c>
      <c r="EB297" s="270">
        <v>0</v>
      </c>
      <c r="EC297" s="270">
        <v>0</v>
      </c>
      <c r="ED297" s="270">
        <v>0</v>
      </c>
      <c r="EE297" s="270">
        <v>0</v>
      </c>
      <c r="EF297" s="270">
        <v>0</v>
      </c>
      <c r="EG297" s="270">
        <v>0</v>
      </c>
      <c r="EH297" s="270">
        <v>0</v>
      </c>
      <c r="EI297" s="270">
        <v>0</v>
      </c>
      <c r="EJ297" s="270">
        <v>0</v>
      </c>
      <c r="EK297" s="270">
        <v>0</v>
      </c>
      <c r="EL297" s="270">
        <v>0</v>
      </c>
      <c r="EM297" s="270">
        <v>295</v>
      </c>
      <c r="EN297" s="270">
        <v>0</v>
      </c>
      <c r="EO297" s="270">
        <v>0</v>
      </c>
      <c r="EP297" s="270">
        <v>0</v>
      </c>
      <c r="EQ297" s="270">
        <v>0</v>
      </c>
      <c r="ER297" s="270">
        <v>0</v>
      </c>
      <c r="ES297" s="270">
        <v>0</v>
      </c>
      <c r="ET297" s="270">
        <v>0</v>
      </c>
      <c r="EU297" s="270">
        <v>0</v>
      </c>
      <c r="EV297" s="270">
        <v>0</v>
      </c>
      <c r="EW297" s="270">
        <v>0</v>
      </c>
      <c r="EX297" s="270">
        <v>0</v>
      </c>
      <c r="EY297" s="270">
        <v>0</v>
      </c>
      <c r="EZ297" s="270">
        <v>0</v>
      </c>
      <c r="FA297" s="270">
        <v>0</v>
      </c>
      <c r="FB297" s="270">
        <v>0</v>
      </c>
      <c r="FC297" s="270">
        <v>0</v>
      </c>
      <c r="FD297" s="270">
        <v>0</v>
      </c>
      <c r="FE297" s="270">
        <v>0</v>
      </c>
      <c r="FF297" s="270">
        <v>0</v>
      </c>
      <c r="FG297" s="270">
        <v>0</v>
      </c>
      <c r="FH297" s="270">
        <v>0</v>
      </c>
      <c r="FI297" s="270">
        <v>0</v>
      </c>
      <c r="FJ297" s="270">
        <v>0</v>
      </c>
      <c r="FK297" s="270">
        <v>0</v>
      </c>
      <c r="FL297" s="351">
        <v>280</v>
      </c>
      <c r="FM297" s="323">
        <v>275</v>
      </c>
      <c r="FN297" s="324">
        <v>0</v>
      </c>
      <c r="FO297" s="270"/>
      <c r="FP297" s="89"/>
      <c r="FQ297" s="270"/>
      <c r="FR297" s="319"/>
      <c r="FS297" s="319"/>
      <c r="FT297" s="319"/>
      <c r="FU297" s="319"/>
      <c r="FV297" s="319"/>
      <c r="FW297" s="319"/>
      <c r="FX297" s="319"/>
      <c r="FY297" s="319"/>
      <c r="FZ297" s="319"/>
      <c r="GA297" s="319"/>
      <c r="GB297" s="319"/>
      <c r="GC297" s="319"/>
      <c r="GD297" s="319"/>
      <c r="GE297" s="319"/>
      <c r="GF297" s="319"/>
      <c r="GG297" s="319"/>
      <c r="GH297" s="319"/>
      <c r="GI297" s="319"/>
      <c r="GJ297" s="319"/>
      <c r="GK297" s="319"/>
      <c r="GL297" s="319"/>
      <c r="GM297" s="319"/>
      <c r="GN297" s="319"/>
      <c r="GO297" s="319"/>
      <c r="GP297" s="319"/>
      <c r="GQ297" s="319"/>
      <c r="GR297" s="319"/>
      <c r="GS297" s="319"/>
      <c r="GT297" s="319"/>
      <c r="GU297" s="319"/>
      <c r="GV297" s="319"/>
      <c r="GW297" s="319"/>
      <c r="GX297" s="319"/>
      <c r="GY297" s="319"/>
      <c r="GZ297" s="319"/>
      <c r="HA297" s="319"/>
      <c r="HB297" s="319"/>
      <c r="HC297" s="319"/>
      <c r="HD297" s="319"/>
      <c r="HE297" s="319"/>
      <c r="HF297" s="319"/>
      <c r="HG297" s="319"/>
      <c r="HH297" s="319"/>
      <c r="HI297" s="319"/>
      <c r="HJ297" s="319"/>
      <c r="HK297" s="319"/>
      <c r="HL297" s="319"/>
      <c r="HM297" s="319"/>
      <c r="HN297" s="319"/>
      <c r="HO297" s="319"/>
      <c r="HP297" s="319"/>
      <c r="HQ297" s="319"/>
      <c r="HR297" s="319"/>
      <c r="HS297" s="319"/>
      <c r="HT297" s="319"/>
      <c r="HU297" s="319"/>
      <c r="HV297" s="319"/>
      <c r="HW297" s="319"/>
      <c r="HX297" s="319"/>
      <c r="HY297" s="319"/>
      <c r="HZ297" s="319"/>
      <c r="IA297" s="319"/>
      <c r="IB297" s="319"/>
      <c r="IC297" s="319"/>
      <c r="ID297" s="319"/>
      <c r="IE297" s="319"/>
      <c r="IF297" s="319"/>
      <c r="IG297" s="318"/>
    </row>
    <row r="298" spans="1:241" ht="12.75" customHeight="1" x14ac:dyDescent="0.2">
      <c r="A298" s="370" t="s">
        <v>1217</v>
      </c>
      <c r="B298" s="270">
        <v>4830</v>
      </c>
      <c r="C298" s="270">
        <v>4145</v>
      </c>
      <c r="D298" s="270">
        <v>1800</v>
      </c>
      <c r="E298" s="270">
        <v>2345</v>
      </c>
      <c r="F298" s="270">
        <v>0</v>
      </c>
      <c r="G298" s="270">
        <v>0</v>
      </c>
      <c r="H298" s="270">
        <v>4145</v>
      </c>
      <c r="I298" s="270">
        <v>850</v>
      </c>
      <c r="J298" s="270">
        <v>3980</v>
      </c>
      <c r="K298" s="270">
        <v>1930</v>
      </c>
      <c r="L298" s="270">
        <v>106.57876960193003</v>
      </c>
      <c r="M298" s="270">
        <v>465</v>
      </c>
      <c r="N298" s="270">
        <v>585</v>
      </c>
      <c r="O298" s="270">
        <v>655</v>
      </c>
      <c r="P298" s="270">
        <v>2005</v>
      </c>
      <c r="Q298" s="270">
        <v>295</v>
      </c>
      <c r="R298" s="270">
        <v>90</v>
      </c>
      <c r="S298" s="270">
        <v>40</v>
      </c>
      <c r="T298" s="270">
        <v>15</v>
      </c>
      <c r="U298" s="270">
        <v>2.2717647058823531</v>
      </c>
      <c r="V298" s="270">
        <v>2</v>
      </c>
      <c r="W298" s="270">
        <v>101</v>
      </c>
      <c r="X298" s="270">
        <v>65.463672117574006</v>
      </c>
      <c r="Y298" s="270">
        <v>0</v>
      </c>
      <c r="Z298" s="270">
        <v>160</v>
      </c>
      <c r="AA298" s="270">
        <v>370</v>
      </c>
      <c r="AB298" s="270">
        <v>930</v>
      </c>
      <c r="AC298" s="270">
        <v>1860</v>
      </c>
      <c r="AD298" s="270">
        <v>1450</v>
      </c>
      <c r="AE298" s="270">
        <v>60</v>
      </c>
      <c r="AF298" s="270">
        <v>165</v>
      </c>
      <c r="AG298" s="270">
        <v>0</v>
      </c>
      <c r="AH298" s="270">
        <v>2020</v>
      </c>
      <c r="AI298" s="270">
        <v>0</v>
      </c>
      <c r="AJ298" s="270" t="s">
        <v>1676</v>
      </c>
      <c r="AK298" s="270">
        <v>0</v>
      </c>
      <c r="AL298" s="270">
        <v>540</v>
      </c>
      <c r="AM298" s="270">
        <v>335</v>
      </c>
      <c r="AN298" s="270">
        <v>75</v>
      </c>
      <c r="AO298" s="270">
        <v>0</v>
      </c>
      <c r="AP298" s="270" t="s">
        <v>1676</v>
      </c>
      <c r="AQ298" s="270">
        <v>0</v>
      </c>
      <c r="AR298" s="270" t="s">
        <v>1676</v>
      </c>
      <c r="AS298" s="270">
        <v>0</v>
      </c>
      <c r="AT298" s="270">
        <v>0</v>
      </c>
      <c r="AU298" s="270">
        <v>0</v>
      </c>
      <c r="AV298" s="270" t="s">
        <v>1676</v>
      </c>
      <c r="AW298" s="270">
        <v>290</v>
      </c>
      <c r="AX298" s="270">
        <v>0</v>
      </c>
      <c r="AY298" s="270">
        <v>0</v>
      </c>
      <c r="AZ298" s="270">
        <v>1245</v>
      </c>
      <c r="BA298" s="270">
        <v>10</v>
      </c>
      <c r="BB298" s="270">
        <v>145</v>
      </c>
      <c r="BC298" s="270">
        <v>25</v>
      </c>
      <c r="BD298" s="270" t="s">
        <v>1676</v>
      </c>
      <c r="BE298" s="270" t="s">
        <v>1676</v>
      </c>
      <c r="BF298" s="270">
        <v>0</v>
      </c>
      <c r="BG298" s="270">
        <v>0</v>
      </c>
      <c r="BH298" s="270">
        <v>155</v>
      </c>
      <c r="BI298" s="270">
        <v>1545</v>
      </c>
      <c r="BJ298" s="270">
        <v>0</v>
      </c>
      <c r="BK298" s="270">
        <v>0</v>
      </c>
      <c r="BL298" s="270">
        <v>0</v>
      </c>
      <c r="BM298" s="270">
        <v>760</v>
      </c>
      <c r="BN298" s="270">
        <v>10</v>
      </c>
      <c r="BO298" s="270">
        <v>1345</v>
      </c>
      <c r="BP298" s="270" t="s">
        <v>1676</v>
      </c>
      <c r="BQ298" s="270">
        <v>0</v>
      </c>
      <c r="BR298" s="270">
        <v>0</v>
      </c>
      <c r="BS298" s="270">
        <v>0</v>
      </c>
      <c r="BT298" s="270">
        <v>220</v>
      </c>
      <c r="BU298" s="270">
        <v>50</v>
      </c>
      <c r="BV298" s="270"/>
      <c r="BW298" s="270">
        <v>25</v>
      </c>
      <c r="BX298" s="270">
        <v>0</v>
      </c>
      <c r="BY298" s="270">
        <v>0</v>
      </c>
      <c r="BZ298" s="270">
        <v>0</v>
      </c>
      <c r="CA298" s="270">
        <v>0</v>
      </c>
      <c r="CB298" s="270">
        <v>0</v>
      </c>
      <c r="CC298" s="270">
        <v>0</v>
      </c>
      <c r="CD298" s="270" t="s">
        <v>1676</v>
      </c>
      <c r="CE298" s="270" t="s">
        <v>1676</v>
      </c>
      <c r="CF298" s="270">
        <v>0</v>
      </c>
      <c r="CG298" s="270">
        <v>4140</v>
      </c>
      <c r="CH298" s="270">
        <v>0</v>
      </c>
      <c r="CI298" s="270">
        <v>240</v>
      </c>
      <c r="CJ298" s="270">
        <v>0</v>
      </c>
      <c r="CK298" s="270">
        <v>1635</v>
      </c>
      <c r="CL298" s="270">
        <v>0</v>
      </c>
      <c r="CM298" s="270">
        <v>2090</v>
      </c>
      <c r="CN298" s="270">
        <v>0</v>
      </c>
      <c r="CO298" s="270">
        <v>0</v>
      </c>
      <c r="CP298" s="270">
        <v>0</v>
      </c>
      <c r="CQ298" s="270">
        <v>0</v>
      </c>
      <c r="CR298" s="270">
        <v>0</v>
      </c>
      <c r="CS298" s="270">
        <v>0</v>
      </c>
      <c r="CT298" s="270">
        <v>0</v>
      </c>
      <c r="CU298" s="270">
        <v>0</v>
      </c>
      <c r="CV298" s="270">
        <v>0</v>
      </c>
      <c r="CW298" s="270">
        <v>0</v>
      </c>
      <c r="CX298" s="270">
        <v>0</v>
      </c>
      <c r="CY298" s="270">
        <v>0</v>
      </c>
      <c r="CZ298" s="270">
        <v>0</v>
      </c>
      <c r="DA298" s="270">
        <v>0</v>
      </c>
      <c r="DB298" s="270">
        <v>0</v>
      </c>
      <c r="DC298" s="270">
        <v>0</v>
      </c>
      <c r="DD298" s="270">
        <v>865</v>
      </c>
      <c r="DE298" s="270">
        <v>0</v>
      </c>
      <c r="DF298" s="270">
        <v>0</v>
      </c>
      <c r="DG298" s="270">
        <v>0</v>
      </c>
      <c r="DH298" s="270">
        <v>0</v>
      </c>
      <c r="DI298" s="270">
        <v>0</v>
      </c>
      <c r="DJ298" s="270">
        <v>0</v>
      </c>
      <c r="DK298" s="270">
        <v>0</v>
      </c>
      <c r="DL298" s="270">
        <v>0</v>
      </c>
      <c r="DM298" s="270">
        <v>0</v>
      </c>
      <c r="DN298" s="270">
        <v>0</v>
      </c>
      <c r="DO298" s="270">
        <v>0</v>
      </c>
      <c r="DP298" s="270">
        <v>0</v>
      </c>
      <c r="DQ298" s="270"/>
      <c r="DR298" s="270">
        <v>0</v>
      </c>
      <c r="DS298" s="270">
        <v>0</v>
      </c>
      <c r="DT298" s="270">
        <v>0</v>
      </c>
      <c r="DU298" s="270">
        <v>0</v>
      </c>
      <c r="DV298" s="270">
        <v>0</v>
      </c>
      <c r="DW298" s="270">
        <v>0</v>
      </c>
      <c r="DX298" s="270">
        <v>0</v>
      </c>
      <c r="DY298" s="270">
        <v>0</v>
      </c>
      <c r="DZ298" s="270">
        <v>0</v>
      </c>
      <c r="EA298" s="270">
        <v>0</v>
      </c>
      <c r="EB298" s="270">
        <v>0</v>
      </c>
      <c r="EC298" s="270">
        <v>0</v>
      </c>
      <c r="ED298" s="270">
        <v>0</v>
      </c>
      <c r="EE298" s="270">
        <v>0</v>
      </c>
      <c r="EF298" s="270">
        <v>0</v>
      </c>
      <c r="EG298" s="270">
        <v>0</v>
      </c>
      <c r="EH298" s="270">
        <v>0</v>
      </c>
      <c r="EI298" s="270">
        <v>0</v>
      </c>
      <c r="EJ298" s="270">
        <v>0</v>
      </c>
      <c r="EK298" s="270">
        <v>0</v>
      </c>
      <c r="EL298" s="270">
        <v>0</v>
      </c>
      <c r="EM298" s="270">
        <v>0</v>
      </c>
      <c r="EN298" s="270">
        <v>0</v>
      </c>
      <c r="EO298" s="270">
        <v>0</v>
      </c>
      <c r="EP298" s="270">
        <v>0</v>
      </c>
      <c r="EQ298" s="270">
        <v>0</v>
      </c>
      <c r="ER298" s="270">
        <v>0</v>
      </c>
      <c r="ES298" s="270">
        <v>0</v>
      </c>
      <c r="ET298" s="270">
        <v>0</v>
      </c>
      <c r="EU298" s="270">
        <v>0</v>
      </c>
      <c r="EV298" s="270">
        <v>0</v>
      </c>
      <c r="EW298" s="270">
        <v>0</v>
      </c>
      <c r="EX298" s="270">
        <v>0</v>
      </c>
      <c r="EY298" s="270">
        <v>0</v>
      </c>
      <c r="EZ298" s="270">
        <v>0</v>
      </c>
      <c r="FA298" s="270">
        <v>0</v>
      </c>
      <c r="FB298" s="270">
        <v>0</v>
      </c>
      <c r="FC298" s="270">
        <v>0</v>
      </c>
      <c r="FD298" s="270">
        <v>0</v>
      </c>
      <c r="FE298" s="270">
        <v>0</v>
      </c>
      <c r="FF298" s="270">
        <v>0</v>
      </c>
      <c r="FG298" s="270">
        <v>0</v>
      </c>
      <c r="FH298" s="270">
        <v>0</v>
      </c>
      <c r="FI298" s="270">
        <v>0</v>
      </c>
      <c r="FJ298" s="270">
        <v>0</v>
      </c>
      <c r="FK298" s="270">
        <v>0</v>
      </c>
      <c r="FL298" s="351">
        <v>4685</v>
      </c>
      <c r="FM298" s="323">
        <v>0</v>
      </c>
      <c r="FN298" s="324">
        <v>4145</v>
      </c>
      <c r="FO298" s="270"/>
      <c r="FP298" s="89"/>
      <c r="FQ298" s="270"/>
      <c r="FR298" s="319"/>
      <c r="FS298" s="319"/>
      <c r="FT298" s="319"/>
      <c r="FU298" s="319"/>
      <c r="FV298" s="319"/>
      <c r="FW298" s="319"/>
      <c r="FX298" s="319"/>
      <c r="FY298" s="319"/>
      <c r="FZ298" s="319"/>
      <c r="GA298" s="319"/>
      <c r="GB298" s="319"/>
      <c r="GC298" s="319"/>
      <c r="GD298" s="319"/>
      <c r="GE298" s="319"/>
      <c r="GF298" s="319"/>
      <c r="GG298" s="319"/>
      <c r="GH298" s="319"/>
      <c r="GI298" s="319"/>
      <c r="GJ298" s="319"/>
      <c r="GK298" s="319"/>
      <c r="GL298" s="319"/>
      <c r="GM298" s="319"/>
      <c r="GN298" s="319"/>
      <c r="GO298" s="319"/>
      <c r="GP298" s="319"/>
      <c r="GQ298" s="319"/>
      <c r="GR298" s="319"/>
      <c r="GS298" s="319"/>
      <c r="GT298" s="319"/>
      <c r="GU298" s="319"/>
      <c r="GV298" s="319"/>
      <c r="GW298" s="319"/>
      <c r="GX298" s="319"/>
      <c r="GY298" s="319"/>
      <c r="GZ298" s="319"/>
      <c r="HA298" s="319"/>
      <c r="HB298" s="319"/>
      <c r="HC298" s="319"/>
      <c r="HD298" s="319"/>
      <c r="HE298" s="319"/>
      <c r="HF298" s="319"/>
      <c r="HG298" s="319"/>
      <c r="HH298" s="319"/>
      <c r="HI298" s="319"/>
      <c r="HJ298" s="319"/>
      <c r="HK298" s="319"/>
      <c r="HL298" s="319"/>
      <c r="HM298" s="319"/>
      <c r="HN298" s="319"/>
      <c r="HO298" s="319"/>
      <c r="HP298" s="319"/>
      <c r="HQ298" s="319"/>
      <c r="HR298" s="319"/>
      <c r="HS298" s="319"/>
      <c r="HT298" s="319"/>
      <c r="HU298" s="319"/>
      <c r="HV298" s="319"/>
      <c r="HW298" s="319"/>
      <c r="HX298" s="319"/>
      <c r="HY298" s="319"/>
      <c r="HZ298" s="319"/>
      <c r="IA298" s="319"/>
      <c r="IB298" s="319"/>
      <c r="IC298" s="319"/>
      <c r="ID298" s="319"/>
      <c r="IE298" s="319"/>
      <c r="IF298" s="319"/>
      <c r="IG298" s="318"/>
    </row>
    <row r="299" spans="1:241" ht="12.75" customHeight="1" x14ac:dyDescent="0.2">
      <c r="A299" s="370" t="s">
        <v>220</v>
      </c>
      <c r="B299" s="270">
        <v>250090</v>
      </c>
      <c r="C299" s="270">
        <v>208025</v>
      </c>
      <c r="D299" s="270">
        <v>94575</v>
      </c>
      <c r="E299" s="270">
        <v>113450</v>
      </c>
      <c r="F299" s="270">
        <v>99345</v>
      </c>
      <c r="G299" s="270">
        <v>25275</v>
      </c>
      <c r="H299" s="270">
        <v>63005</v>
      </c>
      <c r="I299" s="270">
        <v>172860</v>
      </c>
      <c r="J299" s="270">
        <v>77230</v>
      </c>
      <c r="K299" s="270">
        <v>428450</v>
      </c>
      <c r="L299" s="270">
        <v>53.858510892985393</v>
      </c>
      <c r="M299" s="270">
        <v>26160</v>
      </c>
      <c r="N299" s="270">
        <v>15825</v>
      </c>
      <c r="O299" s="270">
        <v>6035</v>
      </c>
      <c r="P299" s="270">
        <v>7700</v>
      </c>
      <c r="Q299" s="270">
        <v>2095</v>
      </c>
      <c r="R299" s="270">
        <v>605</v>
      </c>
      <c r="S299" s="270">
        <v>60</v>
      </c>
      <c r="T299" s="270" t="s">
        <v>1676</v>
      </c>
      <c r="U299" s="270">
        <v>3.2701224595944529</v>
      </c>
      <c r="V299" s="270">
        <v>1</v>
      </c>
      <c r="W299" s="270">
        <v>35</v>
      </c>
      <c r="X299" s="270">
        <v>52.057576796045154</v>
      </c>
      <c r="Y299" s="270">
        <v>31335</v>
      </c>
      <c r="Z299" s="270">
        <v>24105</v>
      </c>
      <c r="AA299" s="270">
        <v>31800</v>
      </c>
      <c r="AB299" s="270">
        <v>43435</v>
      </c>
      <c r="AC299" s="270">
        <v>58745</v>
      </c>
      <c r="AD299" s="270">
        <v>51680</v>
      </c>
      <c r="AE299" s="270">
        <v>7465</v>
      </c>
      <c r="AF299" s="270">
        <v>2605</v>
      </c>
      <c r="AG299" s="270">
        <v>915</v>
      </c>
      <c r="AH299" s="270">
        <v>3710</v>
      </c>
      <c r="AI299" s="270">
        <v>705</v>
      </c>
      <c r="AJ299" s="270">
        <v>4025</v>
      </c>
      <c r="AK299" s="270">
        <v>4690</v>
      </c>
      <c r="AL299" s="270">
        <v>11490</v>
      </c>
      <c r="AM299" s="270">
        <v>14610</v>
      </c>
      <c r="AN299" s="270">
        <v>1615</v>
      </c>
      <c r="AO299" s="270">
        <v>2905</v>
      </c>
      <c r="AP299" s="270">
        <v>1630</v>
      </c>
      <c r="AQ299" s="270">
        <v>6835</v>
      </c>
      <c r="AR299" s="270">
        <v>885</v>
      </c>
      <c r="AS299" s="270">
        <v>445</v>
      </c>
      <c r="AT299" s="270">
        <v>2895</v>
      </c>
      <c r="AU299" s="270">
        <v>8515</v>
      </c>
      <c r="AV299" s="270">
        <v>3485</v>
      </c>
      <c r="AW299" s="270">
        <v>3115</v>
      </c>
      <c r="AX299" s="270">
        <v>20810</v>
      </c>
      <c r="AY299" s="270">
        <v>2115</v>
      </c>
      <c r="AZ299" s="270">
        <v>7580</v>
      </c>
      <c r="BA299" s="270">
        <v>19475</v>
      </c>
      <c r="BB299" s="270">
        <v>125040</v>
      </c>
      <c r="BC299" s="270">
        <v>8945</v>
      </c>
      <c r="BD299" s="270">
        <v>17895</v>
      </c>
      <c r="BE299" s="270">
        <v>6245</v>
      </c>
      <c r="BF299" s="270">
        <v>4510</v>
      </c>
      <c r="BG299" s="270">
        <v>1570</v>
      </c>
      <c r="BH299" s="270">
        <v>3045</v>
      </c>
      <c r="BI299" s="270">
        <v>3935</v>
      </c>
      <c r="BJ299" s="270">
        <v>1080</v>
      </c>
      <c r="BK299" s="270">
        <v>12440</v>
      </c>
      <c r="BL299" s="270">
        <v>20670</v>
      </c>
      <c r="BM299" s="270">
        <v>31110</v>
      </c>
      <c r="BN299" s="270">
        <v>4655</v>
      </c>
      <c r="BO299" s="270">
        <v>15210</v>
      </c>
      <c r="BP299" s="270">
        <v>11450</v>
      </c>
      <c r="BQ299" s="270">
        <v>12540</v>
      </c>
      <c r="BR299" s="270">
        <v>5105</v>
      </c>
      <c r="BS299" s="270">
        <v>465</v>
      </c>
      <c r="BT299" s="270">
        <v>24830</v>
      </c>
      <c r="BU299" s="270">
        <v>13030</v>
      </c>
      <c r="BV299" s="270"/>
      <c r="BW299" s="270">
        <v>9285</v>
      </c>
      <c r="BX299" s="270">
        <v>630</v>
      </c>
      <c r="BY299" s="270">
        <v>9780</v>
      </c>
      <c r="BZ299" s="270">
        <v>1680</v>
      </c>
      <c r="CA299" s="270">
        <v>630</v>
      </c>
      <c r="CB299" s="270">
        <v>10</v>
      </c>
      <c r="CC299" s="270" t="s">
        <v>1676</v>
      </c>
      <c r="CD299" s="270">
        <v>4305</v>
      </c>
      <c r="CE299" s="270">
        <v>300</v>
      </c>
      <c r="CF299" s="270">
        <v>660</v>
      </c>
      <c r="CG299" s="270">
        <v>190025</v>
      </c>
      <c r="CH299" s="270">
        <v>0</v>
      </c>
      <c r="CI299" s="270">
        <v>22390</v>
      </c>
      <c r="CJ299" s="270">
        <v>9030</v>
      </c>
      <c r="CK299" s="270">
        <v>11805</v>
      </c>
      <c r="CL299" s="270">
        <v>10695</v>
      </c>
      <c r="CM299" s="270">
        <v>4025</v>
      </c>
      <c r="CN299" s="270" t="s">
        <v>1676</v>
      </c>
      <c r="CO299" s="270">
        <v>20</v>
      </c>
      <c r="CP299" s="270">
        <v>0</v>
      </c>
      <c r="CQ299" s="270">
        <v>0</v>
      </c>
      <c r="CR299" s="270">
        <v>5955</v>
      </c>
      <c r="CS299" s="270">
        <v>0</v>
      </c>
      <c r="CT299" s="270">
        <v>0</v>
      </c>
      <c r="CU299" s="270">
        <v>0</v>
      </c>
      <c r="CV299" s="270">
        <v>0</v>
      </c>
      <c r="CW299" s="270">
        <v>330</v>
      </c>
      <c r="CX299" s="270">
        <v>0</v>
      </c>
      <c r="CY299" s="270">
        <v>0</v>
      </c>
      <c r="CZ299" s="270">
        <v>3925</v>
      </c>
      <c r="DA299" s="270">
        <v>3640</v>
      </c>
      <c r="DB299" s="270" t="s">
        <v>1676</v>
      </c>
      <c r="DC299" s="270">
        <v>67115</v>
      </c>
      <c r="DD299" s="270">
        <v>13440</v>
      </c>
      <c r="DE299" s="270">
        <v>2480</v>
      </c>
      <c r="DF299" s="270">
        <v>13410</v>
      </c>
      <c r="DG299" s="270">
        <v>0</v>
      </c>
      <c r="DH299" s="270">
        <v>0</v>
      </c>
      <c r="DI299" s="270">
        <v>0</v>
      </c>
      <c r="DJ299" s="270">
        <v>0</v>
      </c>
      <c r="DK299" s="270">
        <v>0</v>
      </c>
      <c r="DL299" s="270">
        <v>0</v>
      </c>
      <c r="DM299" s="270">
        <v>185</v>
      </c>
      <c r="DN299" s="270">
        <v>0</v>
      </c>
      <c r="DO299" s="270">
        <v>9945</v>
      </c>
      <c r="DP299" s="270">
        <v>0</v>
      </c>
      <c r="DQ299" s="270"/>
      <c r="DR299" s="270">
        <v>0</v>
      </c>
      <c r="DS299" s="270">
        <v>0</v>
      </c>
      <c r="DT299" s="270">
        <v>8110</v>
      </c>
      <c r="DU299" s="270">
        <v>1750</v>
      </c>
      <c r="DV299" s="270">
        <v>0</v>
      </c>
      <c r="DW299" s="270">
        <v>0</v>
      </c>
      <c r="DX299" s="270">
        <v>20</v>
      </c>
      <c r="DY299" s="270">
        <v>10</v>
      </c>
      <c r="DZ299" s="270">
        <v>0</v>
      </c>
      <c r="EA299" s="270" t="s">
        <v>1676</v>
      </c>
      <c r="EB299" s="270">
        <v>0</v>
      </c>
      <c r="EC299" s="270">
        <v>4520</v>
      </c>
      <c r="ED299" s="270">
        <v>29825</v>
      </c>
      <c r="EE299" s="270">
        <v>0</v>
      </c>
      <c r="EF299" s="270">
        <v>9500</v>
      </c>
      <c r="EG299" s="270">
        <v>0</v>
      </c>
      <c r="EH299" s="270">
        <v>0</v>
      </c>
      <c r="EI299" s="270">
        <v>0</v>
      </c>
      <c r="EJ299" s="270">
        <v>11545</v>
      </c>
      <c r="EK299" s="270">
        <v>6155</v>
      </c>
      <c r="EL299" s="270">
        <v>0</v>
      </c>
      <c r="EM299" s="270">
        <v>0</v>
      </c>
      <c r="EN299" s="270">
        <v>0</v>
      </c>
      <c r="EO299" s="270">
        <v>0</v>
      </c>
      <c r="EP299" s="270">
        <v>0</v>
      </c>
      <c r="EQ299" s="270">
        <v>0</v>
      </c>
      <c r="ER299" s="270">
        <v>0</v>
      </c>
      <c r="ES299" s="270">
        <v>0</v>
      </c>
      <c r="ET299" s="270">
        <v>0</v>
      </c>
      <c r="EU299" s="270">
        <v>15</v>
      </c>
      <c r="EV299" s="270">
        <v>250</v>
      </c>
      <c r="EW299" s="270">
        <v>0</v>
      </c>
      <c r="EX299" s="270">
        <v>0</v>
      </c>
      <c r="EY299" s="270">
        <v>0</v>
      </c>
      <c r="EZ299" s="270">
        <v>0</v>
      </c>
      <c r="FA299" s="270">
        <v>0</v>
      </c>
      <c r="FB299" s="270">
        <v>0</v>
      </c>
      <c r="FC299" s="270">
        <v>0</v>
      </c>
      <c r="FD299" s="270">
        <v>0</v>
      </c>
      <c r="FE299" s="270">
        <v>0</v>
      </c>
      <c r="FF299" s="270">
        <v>0</v>
      </c>
      <c r="FG299" s="270">
        <v>0</v>
      </c>
      <c r="FH299" s="270">
        <v>0</v>
      </c>
      <c r="FI299" s="270">
        <v>0</v>
      </c>
      <c r="FJ299" s="270">
        <v>0</v>
      </c>
      <c r="FK299" s="270">
        <v>0</v>
      </c>
      <c r="FL299" s="351">
        <v>125055</v>
      </c>
      <c r="FM299" s="323">
        <v>20400</v>
      </c>
      <c r="FN299" s="324">
        <v>58480</v>
      </c>
      <c r="FO299" s="270"/>
      <c r="FP299" s="89"/>
      <c r="FQ299" s="270"/>
      <c r="FR299" s="319"/>
      <c r="FS299" s="319"/>
      <c r="FT299" s="319"/>
      <c r="FU299" s="319"/>
      <c r="FV299" s="319"/>
      <c r="FW299" s="319"/>
      <c r="FX299" s="319"/>
      <c r="FY299" s="319"/>
      <c r="FZ299" s="319"/>
      <c r="GA299" s="319"/>
      <c r="GB299" s="319"/>
      <c r="GC299" s="319"/>
      <c r="GD299" s="319"/>
      <c r="GE299" s="319"/>
      <c r="GF299" s="319"/>
      <c r="GG299" s="319"/>
      <c r="GH299" s="319"/>
      <c r="GI299" s="319"/>
      <c r="GJ299" s="319"/>
      <c r="GK299" s="319"/>
      <c r="GL299" s="319"/>
      <c r="GM299" s="319"/>
      <c r="GN299" s="319"/>
      <c r="GO299" s="319"/>
      <c r="GP299" s="319"/>
      <c r="GQ299" s="319"/>
      <c r="GR299" s="319"/>
      <c r="GS299" s="319"/>
      <c r="GT299" s="319"/>
      <c r="GU299" s="319"/>
      <c r="GV299" s="319"/>
      <c r="GW299" s="319"/>
      <c r="GX299" s="319"/>
      <c r="GY299" s="319"/>
      <c r="GZ299" s="319"/>
      <c r="HA299" s="319"/>
      <c r="HB299" s="319"/>
      <c r="HC299" s="319"/>
      <c r="HD299" s="319"/>
      <c r="HE299" s="319"/>
      <c r="HF299" s="319"/>
      <c r="HG299" s="319"/>
      <c r="HH299" s="319"/>
      <c r="HI299" s="319"/>
      <c r="HJ299" s="319"/>
      <c r="HK299" s="319"/>
      <c r="HL299" s="319"/>
      <c r="HM299" s="319"/>
      <c r="HN299" s="319"/>
      <c r="HO299" s="319"/>
      <c r="HP299" s="319"/>
      <c r="HQ299" s="319"/>
      <c r="HR299" s="319"/>
      <c r="HS299" s="319"/>
      <c r="HT299" s="319"/>
      <c r="HU299" s="319"/>
      <c r="HV299" s="319"/>
      <c r="HW299" s="319"/>
      <c r="HX299" s="319"/>
      <c r="HY299" s="319"/>
      <c r="HZ299" s="319"/>
      <c r="IA299" s="319"/>
      <c r="IB299" s="319"/>
      <c r="IC299" s="319"/>
      <c r="ID299" s="319"/>
      <c r="IE299" s="319"/>
      <c r="IF299" s="319"/>
      <c r="IG299" s="318"/>
    </row>
    <row r="300" spans="1:241" ht="12.75" customHeight="1" x14ac:dyDescent="0.2">
      <c r="A300" s="370" t="s">
        <v>786</v>
      </c>
      <c r="B300" s="270">
        <v>2310</v>
      </c>
      <c r="C300" s="270">
        <v>2310</v>
      </c>
      <c r="D300" s="270">
        <v>1060</v>
      </c>
      <c r="E300" s="270">
        <v>1250</v>
      </c>
      <c r="F300" s="270">
        <v>0</v>
      </c>
      <c r="G300" s="270">
        <v>0</v>
      </c>
      <c r="H300" s="270">
        <v>2310</v>
      </c>
      <c r="I300" s="270">
        <v>25</v>
      </c>
      <c r="J300" s="270">
        <v>2285</v>
      </c>
      <c r="K300" s="270">
        <v>90</v>
      </c>
      <c r="L300" s="270">
        <v>37.89834406623735</v>
      </c>
      <c r="M300" s="270">
        <v>1160</v>
      </c>
      <c r="N300" s="270">
        <v>655</v>
      </c>
      <c r="O300" s="270">
        <v>205</v>
      </c>
      <c r="P300" s="270">
        <v>140</v>
      </c>
      <c r="Q300" s="270">
        <v>10</v>
      </c>
      <c r="R300" s="270" t="s">
        <v>1676</v>
      </c>
      <c r="S300" s="270" t="s">
        <v>1676</v>
      </c>
      <c r="T300" s="270">
        <v>0</v>
      </c>
      <c r="U300" s="270">
        <v>3.4074074074074074</v>
      </c>
      <c r="V300" s="270">
        <v>1</v>
      </c>
      <c r="W300" s="270">
        <v>28</v>
      </c>
      <c r="X300" s="270">
        <v>55.524036379385016</v>
      </c>
      <c r="Y300" s="270">
        <v>0</v>
      </c>
      <c r="Z300" s="270">
        <v>155</v>
      </c>
      <c r="AA300" s="270">
        <v>530</v>
      </c>
      <c r="AB300" s="270">
        <v>645</v>
      </c>
      <c r="AC300" s="270">
        <v>595</v>
      </c>
      <c r="AD300" s="270">
        <v>360</v>
      </c>
      <c r="AE300" s="270">
        <v>25</v>
      </c>
      <c r="AF300" s="270">
        <v>155</v>
      </c>
      <c r="AG300" s="270">
        <v>0</v>
      </c>
      <c r="AH300" s="270">
        <v>300</v>
      </c>
      <c r="AI300" s="270">
        <v>0</v>
      </c>
      <c r="AJ300" s="270">
        <v>0</v>
      </c>
      <c r="AK300" s="270">
        <v>0</v>
      </c>
      <c r="AL300" s="270">
        <v>300</v>
      </c>
      <c r="AM300" s="270">
        <v>290</v>
      </c>
      <c r="AN300" s="270">
        <v>0</v>
      </c>
      <c r="AO300" s="270">
        <v>0</v>
      </c>
      <c r="AP300" s="270">
        <v>35</v>
      </c>
      <c r="AQ300" s="270">
        <v>125</v>
      </c>
      <c r="AR300" s="270">
        <v>230</v>
      </c>
      <c r="AS300" s="270">
        <v>10</v>
      </c>
      <c r="AT300" s="270">
        <v>110</v>
      </c>
      <c r="AU300" s="270">
        <v>0</v>
      </c>
      <c r="AV300" s="270">
        <v>370</v>
      </c>
      <c r="AW300" s="270">
        <v>30</v>
      </c>
      <c r="AX300" s="270" t="s">
        <v>1676</v>
      </c>
      <c r="AY300" s="270">
        <v>75</v>
      </c>
      <c r="AZ300" s="270">
        <v>80</v>
      </c>
      <c r="BA300" s="270">
        <v>175</v>
      </c>
      <c r="BB300" s="270">
        <v>30</v>
      </c>
      <c r="BC300" s="270">
        <v>0</v>
      </c>
      <c r="BD300" s="270">
        <v>375</v>
      </c>
      <c r="BE300" s="270">
        <v>20</v>
      </c>
      <c r="BF300" s="270" t="s">
        <v>1676</v>
      </c>
      <c r="BG300" s="270" t="s">
        <v>1676</v>
      </c>
      <c r="BH300" s="270">
        <v>45</v>
      </c>
      <c r="BI300" s="270">
        <v>300</v>
      </c>
      <c r="BJ300" s="270">
        <v>0</v>
      </c>
      <c r="BK300" s="270">
        <v>35</v>
      </c>
      <c r="BL300" s="270">
        <v>0</v>
      </c>
      <c r="BM300" s="270">
        <v>170</v>
      </c>
      <c r="BN300" s="270" t="s">
        <v>1676</v>
      </c>
      <c r="BO300" s="270">
        <v>445</v>
      </c>
      <c r="BP300" s="270">
        <v>185</v>
      </c>
      <c r="BQ300" s="270">
        <v>0</v>
      </c>
      <c r="BR300" s="270">
        <v>0</v>
      </c>
      <c r="BS300" s="270">
        <v>0</v>
      </c>
      <c r="BT300" s="270">
        <v>480</v>
      </c>
      <c r="BU300" s="270">
        <v>0</v>
      </c>
      <c r="BV300" s="270"/>
      <c r="BW300" s="270">
        <v>250</v>
      </c>
      <c r="BX300" s="270">
        <v>0</v>
      </c>
      <c r="BY300" s="270">
        <v>0</v>
      </c>
      <c r="BZ300" s="270">
        <v>0</v>
      </c>
      <c r="CA300" s="270">
        <v>0</v>
      </c>
      <c r="CB300" s="270">
        <v>0</v>
      </c>
      <c r="CC300" s="270">
        <v>0</v>
      </c>
      <c r="CD300" s="270">
        <v>0</v>
      </c>
      <c r="CE300" s="270">
        <v>0</v>
      </c>
      <c r="CF300" s="270">
        <v>0</v>
      </c>
      <c r="CG300" s="270">
        <v>2310</v>
      </c>
      <c r="CH300" s="270">
        <v>0</v>
      </c>
      <c r="CI300" s="270">
        <v>430</v>
      </c>
      <c r="CJ300" s="270">
        <v>340</v>
      </c>
      <c r="CK300" s="270">
        <v>500</v>
      </c>
      <c r="CL300" s="270">
        <v>0</v>
      </c>
      <c r="CM300" s="270">
        <v>305</v>
      </c>
      <c r="CN300" s="270">
        <v>0</v>
      </c>
      <c r="CO300" s="270">
        <v>0</v>
      </c>
      <c r="CP300" s="270">
        <v>0</v>
      </c>
      <c r="CQ300" s="270">
        <v>0</v>
      </c>
      <c r="CR300" s="270">
        <v>0</v>
      </c>
      <c r="CS300" s="270">
        <v>0</v>
      </c>
      <c r="CT300" s="270">
        <v>0</v>
      </c>
      <c r="CU300" s="270">
        <v>0</v>
      </c>
      <c r="CV300" s="270">
        <v>0</v>
      </c>
      <c r="CW300" s="270">
        <v>0</v>
      </c>
      <c r="CX300" s="270">
        <v>0</v>
      </c>
      <c r="CY300" s="270">
        <v>0</v>
      </c>
      <c r="CZ300" s="270">
        <v>0</v>
      </c>
      <c r="DA300" s="270">
        <v>0</v>
      </c>
      <c r="DB300" s="270">
        <v>0</v>
      </c>
      <c r="DC300" s="270">
        <v>0</v>
      </c>
      <c r="DD300" s="270">
        <v>595</v>
      </c>
      <c r="DE300" s="270">
        <v>0</v>
      </c>
      <c r="DF300" s="270">
        <v>0</v>
      </c>
      <c r="DG300" s="270">
        <v>0</v>
      </c>
      <c r="DH300" s="270">
        <v>0</v>
      </c>
      <c r="DI300" s="270">
        <v>0</v>
      </c>
      <c r="DJ300" s="270">
        <v>0</v>
      </c>
      <c r="DK300" s="270">
        <v>0</v>
      </c>
      <c r="DL300" s="270">
        <v>0</v>
      </c>
      <c r="DM300" s="270">
        <v>0</v>
      </c>
      <c r="DN300" s="270">
        <v>0</v>
      </c>
      <c r="DO300" s="270">
        <v>0</v>
      </c>
      <c r="DP300" s="270">
        <v>0</v>
      </c>
      <c r="DQ300" s="270"/>
      <c r="DR300" s="270">
        <v>0</v>
      </c>
      <c r="DS300" s="270">
        <v>0</v>
      </c>
      <c r="DT300" s="270">
        <v>0</v>
      </c>
      <c r="DU300" s="270">
        <v>0</v>
      </c>
      <c r="DV300" s="270">
        <v>0</v>
      </c>
      <c r="DW300" s="270">
        <v>0</v>
      </c>
      <c r="DX300" s="270">
        <v>0</v>
      </c>
      <c r="DY300" s="270">
        <v>0</v>
      </c>
      <c r="DZ300" s="270">
        <v>0</v>
      </c>
      <c r="EA300" s="270">
        <v>0</v>
      </c>
      <c r="EB300" s="270">
        <v>0</v>
      </c>
      <c r="EC300" s="270">
        <v>0</v>
      </c>
      <c r="ED300" s="270">
        <v>0</v>
      </c>
      <c r="EE300" s="270">
        <v>0</v>
      </c>
      <c r="EF300" s="270">
        <v>0</v>
      </c>
      <c r="EG300" s="270">
        <v>0</v>
      </c>
      <c r="EH300" s="270">
        <v>0</v>
      </c>
      <c r="EI300" s="270">
        <v>0</v>
      </c>
      <c r="EJ300" s="270">
        <v>0</v>
      </c>
      <c r="EK300" s="270">
        <v>135</v>
      </c>
      <c r="EL300" s="270">
        <v>0</v>
      </c>
      <c r="EM300" s="270">
        <v>0</v>
      </c>
      <c r="EN300" s="270">
        <v>0</v>
      </c>
      <c r="EO300" s="270">
        <v>0</v>
      </c>
      <c r="EP300" s="270">
        <v>0</v>
      </c>
      <c r="EQ300" s="270">
        <v>0</v>
      </c>
      <c r="ER300" s="270">
        <v>0</v>
      </c>
      <c r="ES300" s="270">
        <v>0</v>
      </c>
      <c r="ET300" s="270">
        <v>0</v>
      </c>
      <c r="EU300" s="270">
        <v>0</v>
      </c>
      <c r="EV300" s="270">
        <v>0</v>
      </c>
      <c r="EW300" s="270">
        <v>0</v>
      </c>
      <c r="EX300" s="270">
        <v>0</v>
      </c>
      <c r="EY300" s="270">
        <v>0</v>
      </c>
      <c r="EZ300" s="270">
        <v>0</v>
      </c>
      <c r="FA300" s="270">
        <v>0</v>
      </c>
      <c r="FB300" s="270">
        <v>0</v>
      </c>
      <c r="FC300" s="270">
        <v>0</v>
      </c>
      <c r="FD300" s="270">
        <v>0</v>
      </c>
      <c r="FE300" s="270">
        <v>0</v>
      </c>
      <c r="FF300" s="270">
        <v>0</v>
      </c>
      <c r="FG300" s="270">
        <v>0</v>
      </c>
      <c r="FH300" s="270">
        <v>0</v>
      </c>
      <c r="FI300" s="270">
        <v>0</v>
      </c>
      <c r="FJ300" s="270" t="s">
        <v>1676</v>
      </c>
      <c r="FK300" s="270">
        <v>0</v>
      </c>
      <c r="FL300" s="351">
        <v>2280</v>
      </c>
      <c r="FM300" s="323">
        <v>0</v>
      </c>
      <c r="FN300" s="324">
        <v>2175</v>
      </c>
      <c r="FO300" s="270"/>
      <c r="FP300" s="89"/>
      <c r="FQ300" s="270"/>
      <c r="FR300" s="319"/>
      <c r="FS300" s="319"/>
      <c r="FT300" s="319"/>
      <c r="FU300" s="319"/>
      <c r="FV300" s="319"/>
      <c r="FW300" s="319"/>
      <c r="FX300" s="319"/>
      <c r="FY300" s="319"/>
      <c r="FZ300" s="319"/>
      <c r="GA300" s="319"/>
      <c r="GB300" s="319"/>
      <c r="GC300" s="319"/>
      <c r="GD300" s="319"/>
      <c r="GE300" s="319"/>
      <c r="GF300" s="319"/>
      <c r="GG300" s="319"/>
      <c r="GH300" s="319"/>
      <c r="GI300" s="319"/>
      <c r="GJ300" s="319"/>
      <c r="GK300" s="319"/>
      <c r="GL300" s="319"/>
      <c r="GM300" s="319"/>
      <c r="GN300" s="319"/>
      <c r="GO300" s="319"/>
      <c r="GP300" s="319"/>
      <c r="GQ300" s="319"/>
      <c r="GR300" s="319"/>
      <c r="GS300" s="319"/>
      <c r="GT300" s="319"/>
      <c r="GU300" s="319"/>
      <c r="GV300" s="319"/>
      <c r="GW300" s="319"/>
      <c r="GX300" s="319"/>
      <c r="GY300" s="319"/>
      <c r="GZ300" s="319"/>
      <c r="HA300" s="319"/>
      <c r="HB300" s="319"/>
      <c r="HC300" s="319"/>
      <c r="HD300" s="319"/>
      <c r="HE300" s="319"/>
      <c r="HF300" s="319"/>
      <c r="HG300" s="319"/>
      <c r="HH300" s="319"/>
      <c r="HI300" s="319"/>
      <c r="HJ300" s="319"/>
      <c r="HK300" s="319"/>
      <c r="HL300" s="319"/>
      <c r="HM300" s="319"/>
      <c r="HN300" s="319"/>
      <c r="HO300" s="319"/>
      <c r="HP300" s="319"/>
      <c r="HQ300" s="319"/>
      <c r="HR300" s="319"/>
      <c r="HS300" s="319"/>
      <c r="HT300" s="319"/>
      <c r="HU300" s="319"/>
      <c r="HV300" s="319"/>
      <c r="HW300" s="319"/>
      <c r="HX300" s="319"/>
      <c r="HY300" s="319"/>
      <c r="HZ300" s="319"/>
      <c r="IA300" s="319"/>
      <c r="IB300" s="319"/>
      <c r="IC300" s="319"/>
      <c r="ID300" s="319"/>
      <c r="IE300" s="319"/>
      <c r="IF300" s="319"/>
      <c r="IG300" s="318"/>
    </row>
    <row r="301" spans="1:241" ht="12.75" customHeight="1" x14ac:dyDescent="0.2">
      <c r="A301" s="370" t="s">
        <v>344</v>
      </c>
      <c r="B301" s="270">
        <v>4835</v>
      </c>
      <c r="C301" s="270">
        <v>4835</v>
      </c>
      <c r="D301" s="270">
        <v>2010</v>
      </c>
      <c r="E301" s="270">
        <v>2825</v>
      </c>
      <c r="F301" s="270">
        <v>0</v>
      </c>
      <c r="G301" s="270">
        <v>0</v>
      </c>
      <c r="H301" s="270">
        <v>4835</v>
      </c>
      <c r="I301" s="270">
        <v>750</v>
      </c>
      <c r="J301" s="270">
        <v>4085</v>
      </c>
      <c r="K301" s="270">
        <v>1790</v>
      </c>
      <c r="L301" s="270">
        <v>82.6996512641674</v>
      </c>
      <c r="M301" s="270">
        <v>1870</v>
      </c>
      <c r="N301" s="270">
        <v>995</v>
      </c>
      <c r="O301" s="270">
        <v>610</v>
      </c>
      <c r="P301" s="270">
        <v>640</v>
      </c>
      <c r="Q301" s="270">
        <v>230</v>
      </c>
      <c r="R301" s="270">
        <v>95</v>
      </c>
      <c r="S301" s="270">
        <v>65</v>
      </c>
      <c r="T301" s="270">
        <v>85</v>
      </c>
      <c r="U301" s="270">
        <v>2.3893333333333335</v>
      </c>
      <c r="V301" s="270">
        <v>2</v>
      </c>
      <c r="W301" s="270">
        <v>41</v>
      </c>
      <c r="X301" s="270">
        <v>56.503212435233159</v>
      </c>
      <c r="Y301" s="270">
        <v>0</v>
      </c>
      <c r="Z301" s="270">
        <v>355</v>
      </c>
      <c r="AA301" s="270">
        <v>925</v>
      </c>
      <c r="AB301" s="270">
        <v>1385</v>
      </c>
      <c r="AC301" s="270">
        <v>1335</v>
      </c>
      <c r="AD301" s="270">
        <v>785</v>
      </c>
      <c r="AE301" s="270">
        <v>45</v>
      </c>
      <c r="AF301" s="270">
        <v>270</v>
      </c>
      <c r="AG301" s="270">
        <v>0</v>
      </c>
      <c r="AH301" s="270">
        <v>675</v>
      </c>
      <c r="AI301" s="270">
        <v>15</v>
      </c>
      <c r="AJ301" s="270">
        <v>80</v>
      </c>
      <c r="AK301" s="270">
        <v>20</v>
      </c>
      <c r="AL301" s="270">
        <v>505</v>
      </c>
      <c r="AM301" s="270">
        <v>765</v>
      </c>
      <c r="AN301" s="270">
        <v>95</v>
      </c>
      <c r="AO301" s="270">
        <v>0</v>
      </c>
      <c r="AP301" s="270" t="s">
        <v>1676</v>
      </c>
      <c r="AQ301" s="270">
        <v>410</v>
      </c>
      <c r="AR301" s="270">
        <v>65</v>
      </c>
      <c r="AS301" s="270">
        <v>65</v>
      </c>
      <c r="AT301" s="270">
        <v>275</v>
      </c>
      <c r="AU301" s="270">
        <v>0</v>
      </c>
      <c r="AV301" s="270">
        <v>15</v>
      </c>
      <c r="AW301" s="270">
        <v>315</v>
      </c>
      <c r="AX301" s="270">
        <v>0</v>
      </c>
      <c r="AY301" s="270">
        <v>380</v>
      </c>
      <c r="AZ301" s="270">
        <v>715</v>
      </c>
      <c r="BA301" s="270">
        <v>10</v>
      </c>
      <c r="BB301" s="270">
        <v>155</v>
      </c>
      <c r="BC301" s="270">
        <v>45</v>
      </c>
      <c r="BD301" s="270">
        <v>85</v>
      </c>
      <c r="BE301" s="270">
        <v>25</v>
      </c>
      <c r="BF301" s="270">
        <v>0</v>
      </c>
      <c r="BG301" s="270">
        <v>0</v>
      </c>
      <c r="BH301" s="270">
        <v>75</v>
      </c>
      <c r="BI301" s="270">
        <v>695</v>
      </c>
      <c r="BJ301" s="270">
        <v>10</v>
      </c>
      <c r="BK301" s="270" t="s">
        <v>1676</v>
      </c>
      <c r="BL301" s="270">
        <v>90</v>
      </c>
      <c r="BM301" s="270">
        <v>1375</v>
      </c>
      <c r="BN301" s="270">
        <v>15</v>
      </c>
      <c r="BO301" s="270">
        <v>1375</v>
      </c>
      <c r="BP301" s="270">
        <v>620</v>
      </c>
      <c r="BQ301" s="270">
        <v>0</v>
      </c>
      <c r="BR301" s="270">
        <v>0</v>
      </c>
      <c r="BS301" s="270" t="s">
        <v>1676</v>
      </c>
      <c r="BT301" s="270">
        <v>310</v>
      </c>
      <c r="BU301" s="270">
        <v>30</v>
      </c>
      <c r="BV301" s="270"/>
      <c r="BW301" s="270">
        <v>80</v>
      </c>
      <c r="BX301" s="270">
        <v>0</v>
      </c>
      <c r="BY301" s="270" t="s">
        <v>1676</v>
      </c>
      <c r="BZ301" s="270">
        <v>0</v>
      </c>
      <c r="CA301" s="270">
        <v>0</v>
      </c>
      <c r="CB301" s="270">
        <v>0</v>
      </c>
      <c r="CC301" s="270">
        <v>0</v>
      </c>
      <c r="CD301" s="270">
        <v>20</v>
      </c>
      <c r="CE301" s="270">
        <v>0</v>
      </c>
      <c r="CF301" s="270">
        <v>0</v>
      </c>
      <c r="CG301" s="270">
        <v>4815</v>
      </c>
      <c r="CH301" s="270">
        <v>0</v>
      </c>
      <c r="CI301" s="270">
        <v>1020</v>
      </c>
      <c r="CJ301" s="270">
        <v>490</v>
      </c>
      <c r="CK301" s="270">
        <v>990</v>
      </c>
      <c r="CL301" s="270">
        <v>115</v>
      </c>
      <c r="CM301" s="270">
        <v>695</v>
      </c>
      <c r="CN301" s="270">
        <v>0</v>
      </c>
      <c r="CO301" s="270">
        <v>0</v>
      </c>
      <c r="CP301" s="270">
        <v>0</v>
      </c>
      <c r="CQ301" s="270">
        <v>0</v>
      </c>
      <c r="CR301" s="270">
        <v>0</v>
      </c>
      <c r="CS301" s="270">
        <v>0</v>
      </c>
      <c r="CT301" s="270">
        <v>0</v>
      </c>
      <c r="CU301" s="270">
        <v>0</v>
      </c>
      <c r="CV301" s="270">
        <v>0</v>
      </c>
      <c r="CW301" s="270">
        <v>25</v>
      </c>
      <c r="CX301" s="270">
        <v>0</v>
      </c>
      <c r="CY301" s="270">
        <v>0</v>
      </c>
      <c r="CZ301" s="270">
        <v>0</v>
      </c>
      <c r="DA301" s="270">
        <v>485</v>
      </c>
      <c r="DB301" s="270">
        <v>0</v>
      </c>
      <c r="DC301" s="270">
        <v>0</v>
      </c>
      <c r="DD301" s="270">
        <v>620</v>
      </c>
      <c r="DE301" s="270">
        <v>0</v>
      </c>
      <c r="DF301" s="270">
        <v>0</v>
      </c>
      <c r="DG301" s="270">
        <v>0</v>
      </c>
      <c r="DH301" s="270">
        <v>0</v>
      </c>
      <c r="DI301" s="270">
        <v>0</v>
      </c>
      <c r="DJ301" s="270">
        <v>0</v>
      </c>
      <c r="DK301" s="270">
        <v>0</v>
      </c>
      <c r="DL301" s="270">
        <v>0</v>
      </c>
      <c r="DM301" s="270">
        <v>0</v>
      </c>
      <c r="DN301" s="270">
        <v>0</v>
      </c>
      <c r="DO301" s="270">
        <v>0</v>
      </c>
      <c r="DP301" s="270">
        <v>0</v>
      </c>
      <c r="DQ301" s="270"/>
      <c r="DR301" s="270">
        <v>0</v>
      </c>
      <c r="DS301" s="270">
        <v>0</v>
      </c>
      <c r="DT301" s="270">
        <v>0</v>
      </c>
      <c r="DU301" s="270">
        <v>0</v>
      </c>
      <c r="DV301" s="270">
        <v>0</v>
      </c>
      <c r="DW301" s="270">
        <v>0</v>
      </c>
      <c r="DX301" s="270">
        <v>0</v>
      </c>
      <c r="DY301" s="270">
        <v>0</v>
      </c>
      <c r="DZ301" s="270">
        <v>0</v>
      </c>
      <c r="EA301" s="270">
        <v>0</v>
      </c>
      <c r="EB301" s="270">
        <v>0</v>
      </c>
      <c r="EC301" s="270">
        <v>0</v>
      </c>
      <c r="ED301" s="270">
        <v>0</v>
      </c>
      <c r="EE301" s="270">
        <v>0</v>
      </c>
      <c r="EF301" s="270">
        <v>0</v>
      </c>
      <c r="EG301" s="270">
        <v>0</v>
      </c>
      <c r="EH301" s="270">
        <v>0</v>
      </c>
      <c r="EI301" s="270">
        <v>0</v>
      </c>
      <c r="EJ301" s="270">
        <v>0</v>
      </c>
      <c r="EK301" s="270">
        <v>400</v>
      </c>
      <c r="EL301" s="270">
        <v>0</v>
      </c>
      <c r="EM301" s="270">
        <v>0</v>
      </c>
      <c r="EN301" s="270">
        <v>0</v>
      </c>
      <c r="EO301" s="270">
        <v>0</v>
      </c>
      <c r="EP301" s="270">
        <v>0</v>
      </c>
      <c r="EQ301" s="270">
        <v>0</v>
      </c>
      <c r="ER301" s="270">
        <v>0</v>
      </c>
      <c r="ES301" s="270">
        <v>0</v>
      </c>
      <c r="ET301" s="270">
        <v>0</v>
      </c>
      <c r="EU301" s="270">
        <v>0</v>
      </c>
      <c r="EV301" s="270">
        <v>0</v>
      </c>
      <c r="EW301" s="270">
        <v>0</v>
      </c>
      <c r="EX301" s="270">
        <v>0</v>
      </c>
      <c r="EY301" s="270">
        <v>0</v>
      </c>
      <c r="EZ301" s="270">
        <v>0</v>
      </c>
      <c r="FA301" s="270">
        <v>0</v>
      </c>
      <c r="FB301" s="270">
        <v>0</v>
      </c>
      <c r="FC301" s="270">
        <v>0</v>
      </c>
      <c r="FD301" s="270">
        <v>0</v>
      </c>
      <c r="FE301" s="270">
        <v>0</v>
      </c>
      <c r="FF301" s="270">
        <v>0</v>
      </c>
      <c r="FG301" s="270">
        <v>0</v>
      </c>
      <c r="FH301" s="270">
        <v>0</v>
      </c>
      <c r="FI301" s="270">
        <v>0</v>
      </c>
      <c r="FJ301" s="270">
        <v>0</v>
      </c>
      <c r="FK301" s="270">
        <v>0</v>
      </c>
      <c r="FL301" s="351">
        <v>4680</v>
      </c>
      <c r="FM301" s="323">
        <v>0</v>
      </c>
      <c r="FN301" s="324">
        <v>4590</v>
      </c>
      <c r="FO301" s="270"/>
      <c r="FP301" s="89"/>
      <c r="FQ301" s="270"/>
      <c r="FR301" s="319"/>
      <c r="FS301" s="319"/>
      <c r="FT301" s="319"/>
      <c r="FU301" s="319"/>
      <c r="FV301" s="319"/>
      <c r="FW301" s="319"/>
      <c r="FX301" s="319"/>
      <c r="FY301" s="319"/>
      <c r="FZ301" s="319"/>
      <c r="GA301" s="319"/>
      <c r="GB301" s="319"/>
      <c r="GC301" s="319"/>
      <c r="GD301" s="319"/>
      <c r="GE301" s="319"/>
      <c r="GF301" s="319"/>
      <c r="GG301" s="319"/>
      <c r="GH301" s="319"/>
      <c r="GI301" s="319"/>
      <c r="GJ301" s="319"/>
      <c r="GK301" s="319"/>
      <c r="GL301" s="319"/>
      <c r="GM301" s="319"/>
      <c r="GN301" s="319"/>
      <c r="GO301" s="319"/>
      <c r="GP301" s="319"/>
      <c r="GQ301" s="319"/>
      <c r="GR301" s="319"/>
      <c r="GS301" s="319"/>
      <c r="GT301" s="319"/>
      <c r="GU301" s="319"/>
      <c r="GV301" s="319"/>
      <c r="GW301" s="319"/>
      <c r="GX301" s="319"/>
      <c r="GY301" s="319"/>
      <c r="GZ301" s="319"/>
      <c r="HA301" s="319"/>
      <c r="HB301" s="319"/>
      <c r="HC301" s="319"/>
      <c r="HD301" s="319"/>
      <c r="HE301" s="319"/>
      <c r="HF301" s="319"/>
      <c r="HG301" s="319"/>
      <c r="HH301" s="319"/>
      <c r="HI301" s="319"/>
      <c r="HJ301" s="319"/>
      <c r="HK301" s="319"/>
      <c r="HL301" s="319"/>
      <c r="HM301" s="319"/>
      <c r="HN301" s="319"/>
      <c r="HO301" s="319"/>
      <c r="HP301" s="319"/>
      <c r="HQ301" s="319"/>
      <c r="HR301" s="319"/>
      <c r="HS301" s="319"/>
      <c r="HT301" s="319"/>
      <c r="HU301" s="319"/>
      <c r="HV301" s="319"/>
      <c r="HW301" s="319"/>
      <c r="HX301" s="319"/>
      <c r="HY301" s="319"/>
      <c r="HZ301" s="319"/>
      <c r="IA301" s="319"/>
      <c r="IB301" s="319"/>
      <c r="IC301" s="319"/>
      <c r="ID301" s="319"/>
      <c r="IE301" s="319"/>
      <c r="IF301" s="319"/>
      <c r="IG301" s="318"/>
    </row>
    <row r="302" spans="1:241" ht="12.75" customHeight="1" x14ac:dyDescent="0.2">
      <c r="A302" s="370" t="s">
        <v>787</v>
      </c>
      <c r="B302" s="270">
        <v>180</v>
      </c>
      <c r="C302" s="270">
        <v>165</v>
      </c>
      <c r="D302" s="270">
        <v>85</v>
      </c>
      <c r="E302" s="270">
        <v>80</v>
      </c>
      <c r="F302" s="270">
        <v>0</v>
      </c>
      <c r="G302" s="270">
        <v>0</v>
      </c>
      <c r="H302" s="270">
        <v>135</v>
      </c>
      <c r="I302" s="270">
        <v>180</v>
      </c>
      <c r="J302" s="270">
        <v>0</v>
      </c>
      <c r="K302" s="270">
        <v>13490</v>
      </c>
      <c r="L302" s="270"/>
      <c r="M302" s="270">
        <v>0</v>
      </c>
      <c r="N302" s="270">
        <v>0</v>
      </c>
      <c r="O302" s="270">
        <v>0</v>
      </c>
      <c r="P302" s="270">
        <v>0</v>
      </c>
      <c r="Q302" s="270">
        <v>0</v>
      </c>
      <c r="R302" s="270">
        <v>0</v>
      </c>
      <c r="S302" s="270">
        <v>0</v>
      </c>
      <c r="T302" s="270">
        <v>0</v>
      </c>
      <c r="U302" s="270">
        <v>1.9596774193548387</v>
      </c>
      <c r="V302" s="270">
        <v>2</v>
      </c>
      <c r="X302" s="270">
        <v>52.318681318681321</v>
      </c>
      <c r="Y302" s="270">
        <v>0</v>
      </c>
      <c r="Z302" s="270">
        <v>15</v>
      </c>
      <c r="AA302" s="270">
        <v>35</v>
      </c>
      <c r="AB302" s="270">
        <v>75</v>
      </c>
      <c r="AC302" s="270">
        <v>50</v>
      </c>
      <c r="AD302" s="270">
        <v>10</v>
      </c>
      <c r="AE302" s="270">
        <v>0</v>
      </c>
      <c r="AF302" s="270">
        <v>45</v>
      </c>
      <c r="AG302" s="270">
        <v>0</v>
      </c>
      <c r="AH302" s="270">
        <v>0</v>
      </c>
      <c r="AI302" s="270">
        <v>0</v>
      </c>
      <c r="AJ302" s="270">
        <v>0</v>
      </c>
      <c r="AK302" s="270">
        <v>0</v>
      </c>
      <c r="AL302" s="270">
        <v>0</v>
      </c>
      <c r="AM302" s="270">
        <v>0</v>
      </c>
      <c r="AN302" s="270">
        <v>0</v>
      </c>
      <c r="AO302" s="270">
        <v>0</v>
      </c>
      <c r="AP302" s="270">
        <v>0</v>
      </c>
      <c r="AQ302" s="270">
        <v>0</v>
      </c>
      <c r="AR302" s="270">
        <v>0</v>
      </c>
      <c r="AS302" s="270">
        <v>0</v>
      </c>
      <c r="AT302" s="270">
        <v>0</v>
      </c>
      <c r="AU302" s="270">
        <v>0</v>
      </c>
      <c r="AV302" s="270">
        <v>0</v>
      </c>
      <c r="AW302" s="270" t="s">
        <v>1676</v>
      </c>
      <c r="AX302" s="270">
        <v>0</v>
      </c>
      <c r="AY302" s="270">
        <v>135</v>
      </c>
      <c r="AZ302" s="270" t="s">
        <v>1676</v>
      </c>
      <c r="BA302" s="270" t="s">
        <v>1676</v>
      </c>
      <c r="BB302" s="270">
        <v>0</v>
      </c>
      <c r="BC302" s="270">
        <v>0</v>
      </c>
      <c r="BD302" s="270">
        <v>0</v>
      </c>
      <c r="BE302" s="270">
        <v>0</v>
      </c>
      <c r="BF302" s="270">
        <v>0</v>
      </c>
      <c r="BG302" s="270">
        <v>0</v>
      </c>
      <c r="BH302" s="270" t="s">
        <v>1676</v>
      </c>
      <c r="BI302" s="270">
        <v>0</v>
      </c>
      <c r="BJ302" s="270">
        <v>0</v>
      </c>
      <c r="BK302" s="270" t="s">
        <v>1676</v>
      </c>
      <c r="BL302" s="270">
        <v>0</v>
      </c>
      <c r="BM302" s="270">
        <v>0</v>
      </c>
      <c r="BN302" s="270">
        <v>0</v>
      </c>
      <c r="BO302" s="270">
        <v>160</v>
      </c>
      <c r="BP302" s="270">
        <v>0</v>
      </c>
      <c r="BQ302" s="270">
        <v>0</v>
      </c>
      <c r="BR302" s="270">
        <v>0</v>
      </c>
      <c r="BS302" s="270">
        <v>0</v>
      </c>
      <c r="BT302" s="270" t="s">
        <v>1676</v>
      </c>
      <c r="BU302" s="270" t="s">
        <v>1676</v>
      </c>
      <c r="BV302" s="270"/>
      <c r="BW302" s="270">
        <v>0</v>
      </c>
      <c r="BX302" s="270">
        <v>0</v>
      </c>
      <c r="BY302" s="270">
        <v>0</v>
      </c>
      <c r="BZ302" s="270">
        <v>0</v>
      </c>
      <c r="CA302" s="270">
        <v>0</v>
      </c>
      <c r="CB302" s="270">
        <v>0</v>
      </c>
      <c r="CC302" s="270">
        <v>0</v>
      </c>
      <c r="CD302" s="270" t="s">
        <v>1676</v>
      </c>
      <c r="CE302" s="270">
        <v>0</v>
      </c>
      <c r="CF302" s="270">
        <v>0</v>
      </c>
      <c r="CG302" s="270">
        <v>160</v>
      </c>
      <c r="CH302" s="270">
        <v>0</v>
      </c>
      <c r="CI302" s="270">
        <v>0</v>
      </c>
      <c r="CJ302" s="270">
        <v>0</v>
      </c>
      <c r="CK302" s="270">
        <v>0</v>
      </c>
      <c r="CL302" s="270">
        <v>0</v>
      </c>
      <c r="CM302" s="270">
        <v>0</v>
      </c>
      <c r="CN302" s="270">
        <v>0</v>
      </c>
      <c r="CO302" s="270">
        <v>0</v>
      </c>
      <c r="CP302" s="270">
        <v>0</v>
      </c>
      <c r="CQ302" s="270">
        <v>0</v>
      </c>
      <c r="CR302" s="270">
        <v>0</v>
      </c>
      <c r="CS302" s="270">
        <v>0</v>
      </c>
      <c r="CT302" s="270">
        <v>0</v>
      </c>
      <c r="CU302" s="270">
        <v>0</v>
      </c>
      <c r="CV302" s="270">
        <v>155</v>
      </c>
      <c r="CW302" s="270">
        <v>0</v>
      </c>
      <c r="CX302" s="270">
        <v>0</v>
      </c>
      <c r="CY302" s="270">
        <v>0</v>
      </c>
      <c r="CZ302" s="270">
        <v>0</v>
      </c>
      <c r="DA302" s="270">
        <v>25</v>
      </c>
      <c r="DB302" s="270">
        <v>0</v>
      </c>
      <c r="DC302" s="270">
        <v>0</v>
      </c>
      <c r="DD302" s="270">
        <v>0</v>
      </c>
      <c r="DE302" s="270">
        <v>0</v>
      </c>
      <c r="DF302" s="270">
        <v>0</v>
      </c>
      <c r="DG302" s="270">
        <v>0</v>
      </c>
      <c r="DH302" s="270">
        <v>0</v>
      </c>
      <c r="DI302" s="270">
        <v>0</v>
      </c>
      <c r="DJ302" s="270">
        <v>0</v>
      </c>
      <c r="DK302" s="270">
        <v>0</v>
      </c>
      <c r="DL302" s="270">
        <v>0</v>
      </c>
      <c r="DM302" s="270">
        <v>0</v>
      </c>
      <c r="DN302" s="270">
        <v>0</v>
      </c>
      <c r="DO302" s="270">
        <v>0</v>
      </c>
      <c r="DP302" s="270">
        <v>0</v>
      </c>
      <c r="DQ302" s="270"/>
      <c r="DR302" s="270">
        <v>0</v>
      </c>
      <c r="DS302" s="270">
        <v>0</v>
      </c>
      <c r="DT302" s="270">
        <v>0</v>
      </c>
      <c r="DU302" s="270">
        <v>0</v>
      </c>
      <c r="DV302" s="270">
        <v>0</v>
      </c>
      <c r="DW302" s="270">
        <v>0</v>
      </c>
      <c r="DX302" s="270">
        <v>0</v>
      </c>
      <c r="DY302" s="270">
        <v>0</v>
      </c>
      <c r="DZ302" s="270">
        <v>0</v>
      </c>
      <c r="EA302" s="270">
        <v>0</v>
      </c>
      <c r="EB302" s="270">
        <v>0</v>
      </c>
      <c r="EC302" s="270">
        <v>0</v>
      </c>
      <c r="ED302" s="270">
        <v>0</v>
      </c>
      <c r="EE302" s="270">
        <v>0</v>
      </c>
      <c r="EF302" s="270">
        <v>0</v>
      </c>
      <c r="EG302" s="270">
        <v>0</v>
      </c>
      <c r="EH302" s="270">
        <v>0</v>
      </c>
      <c r="EI302" s="270">
        <v>0</v>
      </c>
      <c r="EJ302" s="270">
        <v>0</v>
      </c>
      <c r="EK302" s="270">
        <v>0</v>
      </c>
      <c r="EL302" s="270">
        <v>0</v>
      </c>
      <c r="EM302" s="270">
        <v>0</v>
      </c>
      <c r="EN302" s="270">
        <v>0</v>
      </c>
      <c r="EO302" s="270">
        <v>0</v>
      </c>
      <c r="EP302" s="270">
        <v>0</v>
      </c>
      <c r="EQ302" s="270">
        <v>0</v>
      </c>
      <c r="ER302" s="270">
        <v>0</v>
      </c>
      <c r="ES302" s="270">
        <v>0</v>
      </c>
      <c r="ET302" s="270">
        <v>0</v>
      </c>
      <c r="EU302" s="270">
        <v>0</v>
      </c>
      <c r="EV302" s="270">
        <v>0</v>
      </c>
      <c r="EW302" s="270">
        <v>0</v>
      </c>
      <c r="EX302" s="270">
        <v>0</v>
      </c>
      <c r="EY302" s="270">
        <v>0</v>
      </c>
      <c r="EZ302" s="270">
        <v>0</v>
      </c>
      <c r="FA302" s="270">
        <v>0</v>
      </c>
      <c r="FB302" s="270">
        <v>0</v>
      </c>
      <c r="FC302" s="270">
        <v>0</v>
      </c>
      <c r="FD302" s="270">
        <v>0</v>
      </c>
      <c r="FE302" s="270">
        <v>0</v>
      </c>
      <c r="FF302" s="270">
        <v>0</v>
      </c>
      <c r="FG302" s="270">
        <v>0</v>
      </c>
      <c r="FH302" s="270">
        <v>0</v>
      </c>
      <c r="FI302" s="270">
        <v>0</v>
      </c>
      <c r="FJ302" s="270">
        <v>0</v>
      </c>
      <c r="FK302" s="270">
        <v>0</v>
      </c>
      <c r="FL302" s="351">
        <v>180</v>
      </c>
      <c r="FM302" s="323">
        <v>30</v>
      </c>
      <c r="FN302" s="324">
        <v>0</v>
      </c>
      <c r="FO302" s="270"/>
      <c r="FP302" s="89"/>
      <c r="FQ302" s="270"/>
      <c r="FR302" s="319"/>
      <c r="FS302" s="319"/>
      <c r="FT302" s="319"/>
      <c r="FU302" s="319"/>
      <c r="FV302" s="319"/>
      <c r="FW302" s="319"/>
      <c r="FX302" s="319"/>
      <c r="FY302" s="319"/>
      <c r="FZ302" s="319"/>
      <c r="GA302" s="319"/>
      <c r="GB302" s="319"/>
      <c r="GC302" s="319"/>
      <c r="GD302" s="319"/>
      <c r="GE302" s="319"/>
      <c r="GF302" s="319"/>
      <c r="GG302" s="319"/>
      <c r="GH302" s="319"/>
      <c r="GI302" s="319"/>
      <c r="GJ302" s="319"/>
      <c r="GK302" s="319"/>
      <c r="GL302" s="319"/>
      <c r="GM302" s="319"/>
      <c r="GN302" s="319"/>
      <c r="GO302" s="319"/>
      <c r="GP302" s="319"/>
      <c r="GQ302" s="319"/>
      <c r="GR302" s="319"/>
      <c r="GS302" s="319"/>
      <c r="GT302" s="319"/>
      <c r="GU302" s="319"/>
      <c r="GV302" s="319"/>
      <c r="GW302" s="319"/>
      <c r="GX302" s="319"/>
      <c r="GY302" s="319"/>
      <c r="GZ302" s="319"/>
      <c r="HA302" s="319"/>
      <c r="HB302" s="319"/>
      <c r="HC302" s="319"/>
      <c r="HD302" s="319"/>
      <c r="HE302" s="319"/>
      <c r="HF302" s="319"/>
      <c r="HG302" s="319"/>
      <c r="HH302" s="319"/>
      <c r="HI302" s="319"/>
      <c r="HJ302" s="319"/>
      <c r="HK302" s="319"/>
      <c r="HL302" s="319"/>
      <c r="HM302" s="319"/>
      <c r="HN302" s="319"/>
      <c r="HO302" s="319"/>
      <c r="HP302" s="319"/>
      <c r="HQ302" s="319"/>
      <c r="HR302" s="319"/>
      <c r="HS302" s="319"/>
      <c r="HT302" s="319"/>
      <c r="HU302" s="319"/>
      <c r="HV302" s="319"/>
      <c r="HW302" s="319"/>
      <c r="HX302" s="319"/>
      <c r="HY302" s="319"/>
      <c r="HZ302" s="319"/>
      <c r="IA302" s="319"/>
      <c r="IB302" s="319"/>
      <c r="IC302" s="319"/>
      <c r="ID302" s="319"/>
      <c r="IE302" s="319"/>
      <c r="IF302" s="319"/>
      <c r="IG302" s="318"/>
    </row>
    <row r="303" spans="1:241" ht="12.75" customHeight="1" x14ac:dyDescent="0.2">
      <c r="A303" s="370" t="s">
        <v>393</v>
      </c>
      <c r="B303" s="270">
        <v>93320</v>
      </c>
      <c r="C303" s="270">
        <v>80415</v>
      </c>
      <c r="D303" s="270">
        <v>35365</v>
      </c>
      <c r="E303" s="270">
        <v>45045</v>
      </c>
      <c r="F303" s="270">
        <v>38815</v>
      </c>
      <c r="G303" s="270">
        <v>17630</v>
      </c>
      <c r="H303" s="270">
        <v>14655</v>
      </c>
      <c r="I303" s="270">
        <v>64540</v>
      </c>
      <c r="J303" s="270">
        <v>28780</v>
      </c>
      <c r="K303" s="270">
        <v>186860</v>
      </c>
      <c r="L303" s="270">
        <v>67.668265221017521</v>
      </c>
      <c r="M303" s="270">
        <v>6630</v>
      </c>
      <c r="N303" s="270">
        <v>3090</v>
      </c>
      <c r="O303" s="270">
        <v>1210</v>
      </c>
      <c r="P303" s="270">
        <v>1930</v>
      </c>
      <c r="Q303" s="270">
        <v>1170</v>
      </c>
      <c r="R303" s="270">
        <v>335</v>
      </c>
      <c r="S303" s="270">
        <v>10</v>
      </c>
      <c r="T303" s="270">
        <v>10</v>
      </c>
      <c r="U303" s="270">
        <v>3.5434466242976881</v>
      </c>
      <c r="V303" s="270">
        <v>1</v>
      </c>
      <c r="W303" s="270">
        <v>34</v>
      </c>
      <c r="X303" s="270">
        <v>52.433980509550082</v>
      </c>
      <c r="Y303" s="270">
        <v>13815</v>
      </c>
      <c r="Z303" s="270">
        <v>9000</v>
      </c>
      <c r="AA303" s="270">
        <v>10855</v>
      </c>
      <c r="AB303" s="270">
        <v>14400</v>
      </c>
      <c r="AC303" s="270">
        <v>18730</v>
      </c>
      <c r="AD303" s="270">
        <v>21045</v>
      </c>
      <c r="AE303" s="270">
        <v>5025</v>
      </c>
      <c r="AF303" s="270">
        <v>800</v>
      </c>
      <c r="AG303" s="270">
        <v>635</v>
      </c>
      <c r="AH303" s="270">
        <v>175</v>
      </c>
      <c r="AI303" s="270">
        <v>1360</v>
      </c>
      <c r="AJ303" s="270">
        <v>3030</v>
      </c>
      <c r="AK303" s="270">
        <v>3065</v>
      </c>
      <c r="AL303" s="270">
        <v>3350</v>
      </c>
      <c r="AM303" s="270">
        <v>6065</v>
      </c>
      <c r="AN303" s="270">
        <v>585</v>
      </c>
      <c r="AO303" s="270">
        <v>190</v>
      </c>
      <c r="AP303" s="270">
        <v>985</v>
      </c>
      <c r="AQ303" s="270">
        <v>1005</v>
      </c>
      <c r="AR303" s="270">
        <v>95</v>
      </c>
      <c r="AS303" s="270">
        <v>330</v>
      </c>
      <c r="AT303" s="270">
        <v>1550</v>
      </c>
      <c r="AU303" s="270">
        <v>4120</v>
      </c>
      <c r="AV303" s="270">
        <v>4315</v>
      </c>
      <c r="AW303" s="270">
        <v>1200</v>
      </c>
      <c r="AX303" s="270">
        <v>9105</v>
      </c>
      <c r="AY303" s="270">
        <v>435</v>
      </c>
      <c r="AZ303" s="270">
        <v>2975</v>
      </c>
      <c r="BA303" s="270">
        <v>6715</v>
      </c>
      <c r="BB303" s="270">
        <v>41240</v>
      </c>
      <c r="BC303" s="270">
        <v>3090</v>
      </c>
      <c r="BD303" s="270">
        <v>9940</v>
      </c>
      <c r="BE303" s="270">
        <v>1715</v>
      </c>
      <c r="BF303" s="270">
        <v>1340</v>
      </c>
      <c r="BG303" s="270">
        <v>620</v>
      </c>
      <c r="BH303" s="270">
        <v>1685</v>
      </c>
      <c r="BI303" s="270">
        <v>170</v>
      </c>
      <c r="BJ303" s="270">
        <v>1350</v>
      </c>
      <c r="BK303" s="270">
        <v>3025</v>
      </c>
      <c r="BL303" s="270">
        <v>6790</v>
      </c>
      <c r="BM303" s="270">
        <v>11470</v>
      </c>
      <c r="BN303" s="270">
        <v>2905</v>
      </c>
      <c r="BO303" s="270">
        <v>3180</v>
      </c>
      <c r="BP303" s="270">
        <v>2680</v>
      </c>
      <c r="BQ303" s="270">
        <v>5330</v>
      </c>
      <c r="BR303" s="270">
        <v>1230</v>
      </c>
      <c r="BS303" s="270">
        <v>270</v>
      </c>
      <c r="BT303" s="270">
        <v>9460</v>
      </c>
      <c r="BU303" s="270">
        <v>7705</v>
      </c>
      <c r="BV303" s="270"/>
      <c r="BW303" s="270">
        <v>6460</v>
      </c>
      <c r="BX303" s="270">
        <v>540</v>
      </c>
      <c r="BY303" s="270">
        <v>6000</v>
      </c>
      <c r="BZ303" s="270">
        <v>785</v>
      </c>
      <c r="CA303" s="270">
        <v>195</v>
      </c>
      <c r="CB303" s="270" t="s">
        <v>1676</v>
      </c>
      <c r="CC303" s="270" t="s">
        <v>1676</v>
      </c>
      <c r="CD303" s="270">
        <v>1825</v>
      </c>
      <c r="CE303" s="270">
        <v>90</v>
      </c>
      <c r="CF303" s="270">
        <v>205</v>
      </c>
      <c r="CG303" s="270">
        <v>70765</v>
      </c>
      <c r="CH303" s="270">
        <v>0</v>
      </c>
      <c r="CI303" s="270">
        <v>8720</v>
      </c>
      <c r="CJ303" s="270" t="s">
        <v>1676</v>
      </c>
      <c r="CK303" s="270">
        <v>6165</v>
      </c>
      <c r="CL303" s="270">
        <v>4750</v>
      </c>
      <c r="CM303" s="270">
        <v>0</v>
      </c>
      <c r="CN303" s="270">
        <v>4190</v>
      </c>
      <c r="CO303" s="270" t="s">
        <v>1676</v>
      </c>
      <c r="CP303" s="270">
        <v>0</v>
      </c>
      <c r="CQ303" s="270">
        <v>0</v>
      </c>
      <c r="CR303" s="270">
        <v>0</v>
      </c>
      <c r="CS303" s="270">
        <v>0</v>
      </c>
      <c r="CT303" s="270">
        <v>0</v>
      </c>
      <c r="CU303" s="270">
        <v>0</v>
      </c>
      <c r="CV303" s="270">
        <v>0</v>
      </c>
      <c r="CW303" s="270">
        <v>0</v>
      </c>
      <c r="CX303" s="270">
        <v>0</v>
      </c>
      <c r="CY303" s="270" t="s">
        <v>1676</v>
      </c>
      <c r="CZ303" s="270">
        <v>525</v>
      </c>
      <c r="DA303" s="270" t="s">
        <v>1676</v>
      </c>
      <c r="DB303" s="270">
        <v>0</v>
      </c>
      <c r="DC303" s="270">
        <v>14740</v>
      </c>
      <c r="DD303" s="270">
        <v>0</v>
      </c>
      <c r="DE303" s="270">
        <v>0</v>
      </c>
      <c r="DF303" s="270">
        <v>2955</v>
      </c>
      <c r="DG303" s="270">
        <v>0</v>
      </c>
      <c r="DH303" s="270">
        <v>0</v>
      </c>
      <c r="DI303" s="270">
        <v>0</v>
      </c>
      <c r="DJ303" s="270">
        <v>0</v>
      </c>
      <c r="DK303" s="270">
        <v>0</v>
      </c>
      <c r="DL303" s="270">
        <v>0</v>
      </c>
      <c r="DM303" s="270">
        <v>145</v>
      </c>
      <c r="DN303" s="270">
        <v>355</v>
      </c>
      <c r="DO303" s="270">
        <v>2350</v>
      </c>
      <c r="DP303" s="270">
        <v>0</v>
      </c>
      <c r="DQ303" s="270"/>
      <c r="DR303" s="270">
        <v>5555</v>
      </c>
      <c r="DS303" s="270">
        <v>3650</v>
      </c>
      <c r="DT303" s="270">
        <v>555</v>
      </c>
      <c r="DU303" s="270">
        <v>0</v>
      </c>
      <c r="DV303" s="270">
        <v>0</v>
      </c>
      <c r="DW303" s="270">
        <v>0</v>
      </c>
      <c r="DX303" s="270">
        <v>0</v>
      </c>
      <c r="DY303" s="270">
        <v>1225</v>
      </c>
      <c r="DZ303" s="270">
        <v>0</v>
      </c>
      <c r="EA303" s="270">
        <v>770</v>
      </c>
      <c r="EB303" s="270">
        <v>0</v>
      </c>
      <c r="EC303" s="270">
        <v>890</v>
      </c>
      <c r="ED303" s="270">
        <v>12100</v>
      </c>
      <c r="EE303" s="270" t="s">
        <v>1676</v>
      </c>
      <c r="EF303" s="270">
        <v>12485</v>
      </c>
      <c r="EG303" s="270">
        <v>0</v>
      </c>
      <c r="EH303" s="270">
        <v>0</v>
      </c>
      <c r="EI303" s="270">
        <v>0</v>
      </c>
      <c r="EJ303" s="270">
        <v>3405</v>
      </c>
      <c r="EK303" s="270">
        <v>4695</v>
      </c>
      <c r="EL303" s="270">
        <v>0</v>
      </c>
      <c r="EM303" s="270">
        <v>0</v>
      </c>
      <c r="EN303" s="270">
        <v>0</v>
      </c>
      <c r="EO303" s="270">
        <v>0</v>
      </c>
      <c r="EP303" s="270">
        <v>0</v>
      </c>
      <c r="EQ303" s="270">
        <v>0</v>
      </c>
      <c r="ER303" s="270">
        <v>0</v>
      </c>
      <c r="ES303" s="270">
        <v>0</v>
      </c>
      <c r="ET303" s="270">
        <v>0</v>
      </c>
      <c r="EU303" s="270">
        <v>2960</v>
      </c>
      <c r="EV303" s="270">
        <v>125</v>
      </c>
      <c r="EW303" s="270">
        <v>0</v>
      </c>
      <c r="EX303" s="270">
        <v>0</v>
      </c>
      <c r="EY303" s="270">
        <v>0</v>
      </c>
      <c r="EZ303" s="270">
        <v>0</v>
      </c>
      <c r="FA303" s="270">
        <v>0</v>
      </c>
      <c r="FB303" s="270">
        <v>0</v>
      </c>
      <c r="FC303" s="270">
        <v>0</v>
      </c>
      <c r="FD303" s="270">
        <v>0</v>
      </c>
      <c r="FE303" s="270">
        <v>0</v>
      </c>
      <c r="FF303" s="270">
        <v>0</v>
      </c>
      <c r="FG303" s="270">
        <v>0</v>
      </c>
      <c r="FH303" s="270">
        <v>0</v>
      </c>
      <c r="FI303" s="270">
        <v>0</v>
      </c>
      <c r="FJ303" s="270">
        <v>0</v>
      </c>
      <c r="FK303" s="270">
        <v>0</v>
      </c>
      <c r="FL303" s="351">
        <v>52080</v>
      </c>
      <c r="FM303" s="323">
        <v>9315</v>
      </c>
      <c r="FN303" s="324">
        <v>14390</v>
      </c>
      <c r="FO303" s="270"/>
      <c r="FP303" s="89"/>
      <c r="FQ303" s="270"/>
      <c r="FR303" s="319"/>
      <c r="FS303" s="319"/>
      <c r="FT303" s="319"/>
      <c r="FU303" s="319"/>
      <c r="FV303" s="319"/>
      <c r="FW303" s="319"/>
      <c r="FX303" s="319"/>
      <c r="FY303" s="319"/>
      <c r="FZ303" s="319"/>
      <c r="GA303" s="319"/>
      <c r="GB303" s="319"/>
      <c r="GC303" s="319"/>
      <c r="GD303" s="319"/>
      <c r="GE303" s="319"/>
      <c r="GF303" s="319"/>
      <c r="GG303" s="319"/>
      <c r="GH303" s="319"/>
      <c r="GI303" s="319"/>
      <c r="GJ303" s="319"/>
      <c r="GK303" s="319"/>
      <c r="GL303" s="319"/>
      <c r="GM303" s="319"/>
      <c r="GN303" s="319"/>
      <c r="GO303" s="319"/>
      <c r="GP303" s="319"/>
      <c r="GQ303" s="319"/>
      <c r="GR303" s="319"/>
      <c r="GS303" s="319"/>
      <c r="GT303" s="319"/>
      <c r="GU303" s="319"/>
      <c r="GV303" s="319"/>
      <c r="GW303" s="319"/>
      <c r="GX303" s="319"/>
      <c r="GY303" s="319"/>
      <c r="GZ303" s="319"/>
      <c r="HA303" s="319"/>
      <c r="HB303" s="319"/>
      <c r="HC303" s="319"/>
      <c r="HD303" s="319"/>
      <c r="HE303" s="319"/>
      <c r="HF303" s="319"/>
      <c r="HG303" s="319"/>
      <c r="HH303" s="319"/>
      <c r="HI303" s="319"/>
      <c r="HJ303" s="319"/>
      <c r="HK303" s="319"/>
      <c r="HL303" s="319"/>
      <c r="HM303" s="319"/>
      <c r="HN303" s="319"/>
      <c r="HO303" s="319"/>
      <c r="HP303" s="319"/>
      <c r="HQ303" s="319"/>
      <c r="HR303" s="319"/>
      <c r="HS303" s="319"/>
      <c r="HT303" s="319"/>
      <c r="HU303" s="319"/>
      <c r="HV303" s="319"/>
      <c r="HW303" s="319"/>
      <c r="HX303" s="319"/>
      <c r="HY303" s="319"/>
      <c r="HZ303" s="319"/>
      <c r="IA303" s="319"/>
      <c r="IB303" s="319"/>
      <c r="IC303" s="319"/>
      <c r="ID303" s="319"/>
      <c r="IE303" s="319"/>
      <c r="IF303" s="319"/>
      <c r="IG303" s="318"/>
    </row>
    <row r="304" spans="1:241" ht="12.75" customHeight="1" x14ac:dyDescent="0.2">
      <c r="A304" s="370" t="s">
        <v>423</v>
      </c>
      <c r="B304" s="270">
        <v>180625</v>
      </c>
      <c r="C304" s="270">
        <v>144860</v>
      </c>
      <c r="D304" s="270">
        <v>65545</v>
      </c>
      <c r="E304" s="270">
        <v>79315</v>
      </c>
      <c r="F304" s="270">
        <v>59220</v>
      </c>
      <c r="G304" s="270">
        <v>21660</v>
      </c>
      <c r="H304" s="270">
        <v>50940</v>
      </c>
      <c r="I304" s="270">
        <v>119060</v>
      </c>
      <c r="J304" s="270">
        <v>61565</v>
      </c>
      <c r="K304" s="270">
        <v>390020</v>
      </c>
      <c r="L304" s="270">
        <v>65.70294364597224</v>
      </c>
      <c r="M304" s="270">
        <v>16770</v>
      </c>
      <c r="N304" s="270">
        <v>9215</v>
      </c>
      <c r="O304" s="270">
        <v>4600</v>
      </c>
      <c r="P304" s="270">
        <v>6210</v>
      </c>
      <c r="Q304" s="270">
        <v>3055</v>
      </c>
      <c r="R304" s="270">
        <v>640</v>
      </c>
      <c r="S304" s="270" t="s">
        <v>1676</v>
      </c>
      <c r="T304" s="270" t="s">
        <v>1676</v>
      </c>
      <c r="U304" s="270">
        <v>4.6657613130347606</v>
      </c>
      <c r="V304" s="270">
        <v>1</v>
      </c>
      <c r="W304" s="270">
        <v>39</v>
      </c>
      <c r="X304" s="270">
        <v>56.703943183948326</v>
      </c>
      <c r="Y304" s="270">
        <v>14875</v>
      </c>
      <c r="Z304" s="270">
        <v>16720</v>
      </c>
      <c r="AA304" s="270">
        <v>20120</v>
      </c>
      <c r="AB304" s="270">
        <v>30985</v>
      </c>
      <c r="AC304" s="270">
        <v>40575</v>
      </c>
      <c r="AD304" s="270">
        <v>44030</v>
      </c>
      <c r="AE304" s="270">
        <v>9215</v>
      </c>
      <c r="AF304" s="270">
        <v>1450</v>
      </c>
      <c r="AG304" s="270">
        <v>1205</v>
      </c>
      <c r="AH304" s="270">
        <v>9435</v>
      </c>
      <c r="AI304" s="270">
        <v>1070</v>
      </c>
      <c r="AJ304" s="270">
        <v>3625</v>
      </c>
      <c r="AK304" s="270">
        <v>4690</v>
      </c>
      <c r="AL304" s="270">
        <v>8355</v>
      </c>
      <c r="AM304" s="270">
        <v>10255</v>
      </c>
      <c r="AN304" s="270">
        <v>1705</v>
      </c>
      <c r="AO304" s="270">
        <v>3225</v>
      </c>
      <c r="AP304" s="270">
        <v>1985</v>
      </c>
      <c r="AQ304" s="270">
        <v>5935</v>
      </c>
      <c r="AR304" s="270">
        <v>380</v>
      </c>
      <c r="AS304" s="270">
        <v>540</v>
      </c>
      <c r="AT304" s="270">
        <v>2715</v>
      </c>
      <c r="AU304" s="270">
        <v>5295</v>
      </c>
      <c r="AV304" s="270">
        <v>2825</v>
      </c>
      <c r="AW304" s="270">
        <v>3775</v>
      </c>
      <c r="AX304" s="270">
        <v>15200</v>
      </c>
      <c r="AY304" s="270">
        <v>770</v>
      </c>
      <c r="AZ304" s="270">
        <v>7220</v>
      </c>
      <c r="BA304" s="270">
        <v>14115</v>
      </c>
      <c r="BB304" s="270">
        <v>74855</v>
      </c>
      <c r="BC304" s="270">
        <v>3955</v>
      </c>
      <c r="BD304" s="270">
        <v>12150</v>
      </c>
      <c r="BE304" s="270">
        <v>3565</v>
      </c>
      <c r="BF304" s="270">
        <v>2965</v>
      </c>
      <c r="BG304" s="270">
        <v>1320</v>
      </c>
      <c r="BH304" s="270">
        <v>2265</v>
      </c>
      <c r="BI304" s="270">
        <v>9430</v>
      </c>
      <c r="BJ304" s="270">
        <v>1190</v>
      </c>
      <c r="BK304" s="270">
        <v>7995</v>
      </c>
      <c r="BL304" s="270">
        <v>9975</v>
      </c>
      <c r="BM304" s="270">
        <v>20750</v>
      </c>
      <c r="BN304" s="270">
        <v>2810</v>
      </c>
      <c r="BO304" s="270">
        <v>10190</v>
      </c>
      <c r="BP304" s="270">
        <v>8100</v>
      </c>
      <c r="BQ304" s="270">
        <v>8450</v>
      </c>
      <c r="BR304" s="270">
        <v>1325</v>
      </c>
      <c r="BS304" s="270">
        <v>415</v>
      </c>
      <c r="BT304" s="270">
        <v>17655</v>
      </c>
      <c r="BU304" s="270">
        <v>10945</v>
      </c>
      <c r="BV304" s="270"/>
      <c r="BW304" s="270">
        <v>9415</v>
      </c>
      <c r="BX304" s="270">
        <v>550</v>
      </c>
      <c r="BY304" s="270">
        <v>7170</v>
      </c>
      <c r="BZ304" s="270">
        <v>1860</v>
      </c>
      <c r="CA304" s="270">
        <v>75</v>
      </c>
      <c r="CB304" s="270">
        <v>20</v>
      </c>
      <c r="CC304" s="270" t="s">
        <v>1676</v>
      </c>
      <c r="CD304" s="270">
        <v>4100</v>
      </c>
      <c r="CE304" s="270">
        <v>170</v>
      </c>
      <c r="CF304" s="270">
        <v>445</v>
      </c>
      <c r="CG304" s="270">
        <v>130465</v>
      </c>
      <c r="CH304" s="270">
        <v>0</v>
      </c>
      <c r="CI304" s="270">
        <v>13875</v>
      </c>
      <c r="CJ304" s="270">
        <v>4550</v>
      </c>
      <c r="CK304" s="270">
        <v>10640</v>
      </c>
      <c r="CL304" s="270">
        <v>4980</v>
      </c>
      <c r="CM304" s="270">
        <v>9830</v>
      </c>
      <c r="CN304" s="270">
        <v>4100</v>
      </c>
      <c r="CO304" s="270">
        <v>45</v>
      </c>
      <c r="CP304" s="270">
        <v>0</v>
      </c>
      <c r="CQ304" s="270">
        <v>10</v>
      </c>
      <c r="CR304" s="270">
        <v>705</v>
      </c>
      <c r="CS304" s="270">
        <v>0</v>
      </c>
      <c r="CT304" s="270">
        <v>0</v>
      </c>
      <c r="CU304" s="270">
        <v>0</v>
      </c>
      <c r="CV304" s="270">
        <v>0</v>
      </c>
      <c r="CW304" s="270">
        <v>1475</v>
      </c>
      <c r="CX304" s="270">
        <v>0</v>
      </c>
      <c r="CY304" s="270">
        <v>185</v>
      </c>
      <c r="CZ304" s="270">
        <v>6685</v>
      </c>
      <c r="DA304" s="270">
        <v>745</v>
      </c>
      <c r="DB304" s="270">
        <v>10</v>
      </c>
      <c r="DC304" s="270">
        <v>26525</v>
      </c>
      <c r="DD304" s="270">
        <v>19395</v>
      </c>
      <c r="DE304" s="270">
        <v>250</v>
      </c>
      <c r="DF304" s="270">
        <v>7020</v>
      </c>
      <c r="DG304" s="270">
        <v>0</v>
      </c>
      <c r="DH304" s="270">
        <v>0</v>
      </c>
      <c r="DI304" s="270" t="s">
        <v>1676</v>
      </c>
      <c r="DJ304" s="270">
        <v>0</v>
      </c>
      <c r="DK304" s="270">
        <v>0</v>
      </c>
      <c r="DL304" s="270">
        <v>0</v>
      </c>
      <c r="DM304" s="270">
        <v>300</v>
      </c>
      <c r="DN304" s="270">
        <v>0</v>
      </c>
      <c r="DO304" s="270">
        <v>8040</v>
      </c>
      <c r="DP304" s="270">
        <v>0</v>
      </c>
      <c r="DQ304" s="270"/>
      <c r="DR304" s="270">
        <v>0</v>
      </c>
      <c r="DS304" s="270">
        <v>95</v>
      </c>
      <c r="DT304" s="270">
        <v>10230</v>
      </c>
      <c r="DU304" s="270">
        <v>0</v>
      </c>
      <c r="DV304" s="270">
        <v>0</v>
      </c>
      <c r="DW304" s="270">
        <v>0</v>
      </c>
      <c r="DX304" s="270">
        <v>3635</v>
      </c>
      <c r="DY304" s="270">
        <v>1670</v>
      </c>
      <c r="DZ304" s="270" t="s">
        <v>1676</v>
      </c>
      <c r="EA304" s="270" t="s">
        <v>1676</v>
      </c>
      <c r="EB304" s="270">
        <v>0</v>
      </c>
      <c r="EC304" s="270">
        <v>6465</v>
      </c>
      <c r="ED304" s="270">
        <v>12425</v>
      </c>
      <c r="EE304" s="270">
        <v>0</v>
      </c>
      <c r="EF304" s="270">
        <v>10140</v>
      </c>
      <c r="EG304" s="270">
        <v>0</v>
      </c>
      <c r="EH304" s="270">
        <v>0</v>
      </c>
      <c r="EI304" s="270">
        <v>0</v>
      </c>
      <c r="EJ304" s="270">
        <v>5945</v>
      </c>
      <c r="EK304" s="270">
        <v>6955</v>
      </c>
      <c r="EL304" s="270">
        <v>1575</v>
      </c>
      <c r="EM304" s="270">
        <v>0</v>
      </c>
      <c r="EN304" s="270">
        <v>0</v>
      </c>
      <c r="EO304" s="270" t="s">
        <v>1676</v>
      </c>
      <c r="EP304" s="270">
        <v>0</v>
      </c>
      <c r="EQ304" s="270">
        <v>0</v>
      </c>
      <c r="ER304" s="270">
        <v>0</v>
      </c>
      <c r="ES304" s="270">
        <v>0</v>
      </c>
      <c r="ET304" s="270">
        <v>0</v>
      </c>
      <c r="EU304" s="270">
        <v>835</v>
      </c>
      <c r="EV304" s="270">
        <v>0</v>
      </c>
      <c r="EW304" s="270">
        <v>0</v>
      </c>
      <c r="EX304" s="270">
        <v>0</v>
      </c>
      <c r="EY304" s="270">
        <v>0</v>
      </c>
      <c r="EZ304" s="270">
        <v>0</v>
      </c>
      <c r="FA304" s="270">
        <v>0</v>
      </c>
      <c r="FB304" s="270">
        <v>0</v>
      </c>
      <c r="FC304" s="270">
        <v>0</v>
      </c>
      <c r="FD304" s="270">
        <v>0</v>
      </c>
      <c r="FE304" s="270">
        <v>0</v>
      </c>
      <c r="FF304" s="270">
        <v>0</v>
      </c>
      <c r="FG304" s="270">
        <v>0</v>
      </c>
      <c r="FH304" s="270">
        <v>0</v>
      </c>
      <c r="FI304" s="270">
        <v>0</v>
      </c>
      <c r="FJ304" s="270">
        <v>1285</v>
      </c>
      <c r="FK304" s="270">
        <v>0</v>
      </c>
      <c r="FL304" s="351">
        <v>105770</v>
      </c>
      <c r="FM304" s="323">
        <v>13040</v>
      </c>
      <c r="FN304" s="324">
        <v>40495</v>
      </c>
      <c r="FO304" s="270"/>
      <c r="FP304" s="89"/>
      <c r="FQ304" s="270"/>
      <c r="FR304" s="319"/>
      <c r="FS304" s="319"/>
      <c r="FT304" s="319"/>
      <c r="FU304" s="319"/>
      <c r="FV304" s="319"/>
      <c r="FW304" s="319"/>
      <c r="FX304" s="319"/>
      <c r="FY304" s="319"/>
      <c r="FZ304" s="319"/>
      <c r="GA304" s="319"/>
      <c r="GB304" s="319"/>
      <c r="GC304" s="319"/>
      <c r="GD304" s="319"/>
      <c r="GE304" s="319"/>
      <c r="GF304" s="319"/>
      <c r="GG304" s="319"/>
      <c r="GH304" s="319"/>
      <c r="GI304" s="319"/>
      <c r="GJ304" s="319"/>
      <c r="GK304" s="319"/>
      <c r="GL304" s="319"/>
      <c r="GM304" s="319"/>
      <c r="GN304" s="319"/>
      <c r="GO304" s="319"/>
      <c r="GP304" s="319"/>
      <c r="GQ304" s="319"/>
      <c r="GR304" s="319"/>
      <c r="GS304" s="319"/>
      <c r="GT304" s="319"/>
      <c r="GU304" s="319"/>
      <c r="GV304" s="319"/>
      <c r="GW304" s="319"/>
      <c r="GX304" s="319"/>
      <c r="GY304" s="319"/>
      <c r="GZ304" s="319"/>
      <c r="HA304" s="319"/>
      <c r="HB304" s="319"/>
      <c r="HC304" s="319"/>
      <c r="HD304" s="319"/>
      <c r="HE304" s="319"/>
      <c r="HF304" s="319"/>
      <c r="HG304" s="319"/>
      <c r="HH304" s="319"/>
      <c r="HI304" s="319"/>
      <c r="HJ304" s="319"/>
      <c r="HK304" s="319"/>
      <c r="HL304" s="319"/>
      <c r="HM304" s="319"/>
      <c r="HN304" s="319"/>
      <c r="HO304" s="319"/>
      <c r="HP304" s="319"/>
      <c r="HQ304" s="319"/>
      <c r="HR304" s="319"/>
      <c r="HS304" s="319"/>
      <c r="HT304" s="319"/>
      <c r="HU304" s="319"/>
      <c r="HV304" s="319"/>
      <c r="HW304" s="319"/>
      <c r="HX304" s="319"/>
      <c r="HY304" s="319"/>
      <c r="HZ304" s="319"/>
      <c r="IA304" s="319"/>
      <c r="IB304" s="319"/>
      <c r="IC304" s="319"/>
      <c r="ID304" s="319"/>
      <c r="IE304" s="319"/>
      <c r="IF304" s="319"/>
      <c r="IG304" s="318"/>
    </row>
    <row r="305" spans="1:241" ht="12.75" customHeight="1" x14ac:dyDescent="0.2">
      <c r="A305" s="370" t="s">
        <v>1365</v>
      </c>
      <c r="B305" s="270">
        <v>2910</v>
      </c>
      <c r="C305" s="270">
        <v>2910</v>
      </c>
      <c r="D305" s="270">
        <v>1625</v>
      </c>
      <c r="E305" s="270">
        <v>1280</v>
      </c>
      <c r="F305" s="270">
        <v>0</v>
      </c>
      <c r="G305" s="270">
        <v>0</v>
      </c>
      <c r="H305" s="270">
        <v>2910</v>
      </c>
      <c r="I305" s="270">
        <v>0</v>
      </c>
      <c r="J305" s="270">
        <v>2910</v>
      </c>
      <c r="K305" s="270">
        <v>0</v>
      </c>
      <c r="L305" s="270"/>
      <c r="M305" s="270">
        <v>0</v>
      </c>
      <c r="N305" s="270">
        <v>0</v>
      </c>
      <c r="O305" s="270">
        <v>0</v>
      </c>
      <c r="P305" s="270">
        <v>0</v>
      </c>
      <c r="Q305" s="270">
        <v>0</v>
      </c>
      <c r="R305" s="270">
        <v>0</v>
      </c>
      <c r="S305" s="270">
        <v>0</v>
      </c>
      <c r="T305" s="270">
        <v>0</v>
      </c>
      <c r="X305" s="270">
        <v>67.592299759367478</v>
      </c>
      <c r="Y305" s="270">
        <v>0</v>
      </c>
      <c r="Z305" s="270">
        <v>40</v>
      </c>
      <c r="AA305" s="270">
        <v>345</v>
      </c>
      <c r="AB305" s="270">
        <v>360</v>
      </c>
      <c r="AC305" s="270">
        <v>930</v>
      </c>
      <c r="AD305" s="270">
        <v>1170</v>
      </c>
      <c r="AE305" s="270">
        <v>60</v>
      </c>
      <c r="AF305" s="270">
        <v>295</v>
      </c>
      <c r="AG305" s="270">
        <v>0</v>
      </c>
      <c r="AH305" s="270">
        <v>1750</v>
      </c>
      <c r="AI305" s="270">
        <v>0</v>
      </c>
      <c r="AJ305" s="270">
        <v>0</v>
      </c>
      <c r="AK305" s="270">
        <v>0</v>
      </c>
      <c r="AL305" s="270">
        <v>0</v>
      </c>
      <c r="AM305" s="270">
        <v>0</v>
      </c>
      <c r="AN305" s="270">
        <v>0</v>
      </c>
      <c r="AO305" s="270">
        <v>0</v>
      </c>
      <c r="AP305" s="270">
        <v>0</v>
      </c>
      <c r="AQ305" s="270">
        <v>0</v>
      </c>
      <c r="AR305" s="270">
        <v>345</v>
      </c>
      <c r="AS305" s="270">
        <v>0</v>
      </c>
      <c r="AT305" s="270">
        <v>0</v>
      </c>
      <c r="AU305" s="270">
        <v>0</v>
      </c>
      <c r="AV305" s="270">
        <v>0</v>
      </c>
      <c r="AW305" s="270">
        <v>520</v>
      </c>
      <c r="AX305" s="270">
        <v>0</v>
      </c>
      <c r="AY305" s="270">
        <v>0</v>
      </c>
      <c r="AZ305" s="270">
        <v>0</v>
      </c>
      <c r="BA305" s="270">
        <v>0</v>
      </c>
      <c r="BB305" s="270">
        <v>0</v>
      </c>
      <c r="BC305" s="270">
        <v>0</v>
      </c>
      <c r="BD305" s="270">
        <v>0</v>
      </c>
      <c r="BE305" s="270">
        <v>0</v>
      </c>
      <c r="BF305" s="270">
        <v>0</v>
      </c>
      <c r="BG305" s="270">
        <v>0</v>
      </c>
      <c r="BH305" s="270">
        <v>295</v>
      </c>
      <c r="BI305" s="270">
        <v>1750</v>
      </c>
      <c r="BJ305" s="270">
        <v>0</v>
      </c>
      <c r="BK305" s="270">
        <v>0</v>
      </c>
      <c r="BL305" s="270">
        <v>0</v>
      </c>
      <c r="BM305" s="270">
        <v>515</v>
      </c>
      <c r="BN305" s="270">
        <v>0</v>
      </c>
      <c r="BO305" s="270" t="s">
        <v>1676</v>
      </c>
      <c r="BP305" s="270">
        <v>0</v>
      </c>
      <c r="BQ305" s="270">
        <v>0</v>
      </c>
      <c r="BR305" s="270">
        <v>0</v>
      </c>
      <c r="BS305" s="270">
        <v>0</v>
      </c>
      <c r="BT305" s="270">
        <v>0</v>
      </c>
      <c r="BU305" s="270">
        <v>0</v>
      </c>
      <c r="BV305" s="270"/>
      <c r="BW305" s="270">
        <v>345</v>
      </c>
      <c r="BX305" s="270">
        <v>0</v>
      </c>
      <c r="BY305" s="270" t="s">
        <v>1676</v>
      </c>
      <c r="BZ305" s="270">
        <v>0</v>
      </c>
      <c r="CA305" s="270">
        <v>0</v>
      </c>
      <c r="CB305" s="270">
        <v>0</v>
      </c>
      <c r="CC305" s="270">
        <v>0</v>
      </c>
      <c r="CD305" s="270">
        <v>15</v>
      </c>
      <c r="CE305" s="270">
        <v>0</v>
      </c>
      <c r="CF305" s="270">
        <v>0</v>
      </c>
      <c r="CG305" s="270">
        <v>2890</v>
      </c>
      <c r="CH305" s="270">
        <v>0</v>
      </c>
      <c r="CI305" s="270">
        <v>515</v>
      </c>
      <c r="CJ305" s="270">
        <v>345</v>
      </c>
      <c r="CK305" s="270">
        <v>295</v>
      </c>
      <c r="CL305" s="270">
        <v>0</v>
      </c>
      <c r="CM305" s="270">
        <v>1750</v>
      </c>
      <c r="CN305" s="270">
        <v>0</v>
      </c>
      <c r="CO305" s="270">
        <v>0</v>
      </c>
      <c r="CP305" s="270">
        <v>0</v>
      </c>
      <c r="CQ305" s="270">
        <v>0</v>
      </c>
      <c r="CR305" s="270">
        <v>0</v>
      </c>
      <c r="CS305" s="270">
        <v>0</v>
      </c>
      <c r="CT305" s="270">
        <v>0</v>
      </c>
      <c r="CU305" s="270">
        <v>0</v>
      </c>
      <c r="CV305" s="270">
        <v>0</v>
      </c>
      <c r="CW305" s="270">
        <v>0</v>
      </c>
      <c r="CX305" s="270">
        <v>0</v>
      </c>
      <c r="CY305" s="270">
        <v>0</v>
      </c>
      <c r="CZ305" s="270">
        <v>0</v>
      </c>
      <c r="DA305" s="270">
        <v>0</v>
      </c>
      <c r="DB305" s="270">
        <v>0</v>
      </c>
      <c r="DC305" s="270">
        <v>0</v>
      </c>
      <c r="DD305" s="270">
        <v>0</v>
      </c>
      <c r="DE305" s="270">
        <v>0</v>
      </c>
      <c r="DF305" s="270">
        <v>0</v>
      </c>
      <c r="DG305" s="270">
        <v>0</v>
      </c>
      <c r="DH305" s="270">
        <v>0</v>
      </c>
      <c r="DI305" s="270">
        <v>0</v>
      </c>
      <c r="DJ305" s="270">
        <v>0</v>
      </c>
      <c r="DK305" s="270">
        <v>0</v>
      </c>
      <c r="DL305" s="270">
        <v>0</v>
      </c>
      <c r="DM305" s="270">
        <v>0</v>
      </c>
      <c r="DN305" s="270">
        <v>0</v>
      </c>
      <c r="DO305" s="270">
        <v>0</v>
      </c>
      <c r="DP305" s="270">
        <v>0</v>
      </c>
      <c r="DQ305" s="270"/>
      <c r="DR305" s="270">
        <v>0</v>
      </c>
      <c r="DS305" s="270">
        <v>0</v>
      </c>
      <c r="DT305" s="270">
        <v>0</v>
      </c>
      <c r="DU305" s="270">
        <v>0</v>
      </c>
      <c r="DV305" s="270">
        <v>0</v>
      </c>
      <c r="DW305" s="270">
        <v>0</v>
      </c>
      <c r="DX305" s="270">
        <v>0</v>
      </c>
      <c r="DY305" s="270">
        <v>0</v>
      </c>
      <c r="DZ305" s="270">
        <v>0</v>
      </c>
      <c r="EA305" s="270">
        <v>0</v>
      </c>
      <c r="EB305" s="270">
        <v>0</v>
      </c>
      <c r="EC305" s="270">
        <v>0</v>
      </c>
      <c r="ED305" s="270">
        <v>0</v>
      </c>
      <c r="EE305" s="270">
        <v>0</v>
      </c>
      <c r="EF305" s="270">
        <v>0</v>
      </c>
      <c r="EG305" s="270">
        <v>0</v>
      </c>
      <c r="EH305" s="270">
        <v>0</v>
      </c>
      <c r="EI305" s="270">
        <v>0</v>
      </c>
      <c r="EJ305" s="270">
        <v>0</v>
      </c>
      <c r="EK305" s="270">
        <v>0</v>
      </c>
      <c r="EL305" s="270">
        <v>0</v>
      </c>
      <c r="EM305" s="270">
        <v>0</v>
      </c>
      <c r="EN305" s="270">
        <v>0</v>
      </c>
      <c r="EO305" s="270">
        <v>0</v>
      </c>
      <c r="EP305" s="270">
        <v>0</v>
      </c>
      <c r="EQ305" s="270">
        <v>0</v>
      </c>
      <c r="ER305" s="270">
        <v>0</v>
      </c>
      <c r="ES305" s="270">
        <v>0</v>
      </c>
      <c r="ET305" s="270">
        <v>0</v>
      </c>
      <c r="EU305" s="270">
        <v>0</v>
      </c>
      <c r="EV305" s="270">
        <v>0</v>
      </c>
      <c r="EW305" s="270">
        <v>0</v>
      </c>
      <c r="EX305" s="270">
        <v>0</v>
      </c>
      <c r="EY305" s="270">
        <v>0</v>
      </c>
      <c r="EZ305" s="270">
        <v>0</v>
      </c>
      <c r="FA305" s="270">
        <v>0</v>
      </c>
      <c r="FB305" s="270">
        <v>0</v>
      </c>
      <c r="FC305" s="270">
        <v>0</v>
      </c>
      <c r="FD305" s="270">
        <v>0</v>
      </c>
      <c r="FE305" s="270">
        <v>0</v>
      </c>
      <c r="FF305" s="270">
        <v>0</v>
      </c>
      <c r="FG305" s="270">
        <v>0</v>
      </c>
      <c r="FH305" s="270">
        <v>0</v>
      </c>
      <c r="FI305" s="270">
        <v>0</v>
      </c>
      <c r="FJ305" s="270">
        <v>0</v>
      </c>
      <c r="FK305" s="270">
        <v>0</v>
      </c>
      <c r="FL305" s="351">
        <v>2910</v>
      </c>
      <c r="FM305" s="323">
        <v>0</v>
      </c>
      <c r="FN305" s="324">
        <v>0</v>
      </c>
      <c r="FO305" s="270"/>
      <c r="FP305" s="89"/>
      <c r="FQ305" s="270"/>
      <c r="FR305" s="319"/>
      <c r="FS305" s="319"/>
      <c r="FT305" s="319"/>
      <c r="FU305" s="319"/>
      <c r="FV305" s="319"/>
      <c r="FW305" s="319"/>
      <c r="FX305" s="319"/>
      <c r="FY305" s="319"/>
      <c r="FZ305" s="319"/>
      <c r="GA305" s="319"/>
      <c r="GB305" s="319"/>
      <c r="GC305" s="319"/>
      <c r="GD305" s="319"/>
      <c r="GE305" s="319"/>
      <c r="GF305" s="319"/>
      <c r="GG305" s="319"/>
      <c r="GH305" s="319"/>
      <c r="GI305" s="319"/>
      <c r="GJ305" s="319"/>
      <c r="GK305" s="319"/>
      <c r="GL305" s="319"/>
      <c r="GM305" s="319"/>
      <c r="GN305" s="319"/>
      <c r="GO305" s="319"/>
      <c r="GP305" s="319"/>
      <c r="GQ305" s="319"/>
      <c r="GR305" s="319"/>
      <c r="GS305" s="319"/>
      <c r="GT305" s="319"/>
      <c r="GU305" s="319"/>
      <c r="GV305" s="319"/>
      <c r="GW305" s="319"/>
      <c r="GX305" s="319"/>
      <c r="GY305" s="319"/>
      <c r="GZ305" s="319"/>
      <c r="HA305" s="319"/>
      <c r="HB305" s="319"/>
      <c r="HC305" s="319"/>
      <c r="HD305" s="319"/>
      <c r="HE305" s="319"/>
      <c r="HF305" s="319"/>
      <c r="HG305" s="319"/>
      <c r="HH305" s="319"/>
      <c r="HI305" s="319"/>
      <c r="HJ305" s="319"/>
      <c r="HK305" s="319"/>
      <c r="HL305" s="319"/>
      <c r="HM305" s="319"/>
      <c r="HN305" s="319"/>
      <c r="HO305" s="319"/>
      <c r="HP305" s="319"/>
      <c r="HQ305" s="319"/>
      <c r="HR305" s="319"/>
      <c r="HS305" s="319"/>
      <c r="HT305" s="319"/>
      <c r="HU305" s="319"/>
      <c r="HV305" s="319"/>
      <c r="HW305" s="319"/>
      <c r="HX305" s="319"/>
      <c r="HY305" s="319"/>
      <c r="HZ305" s="319"/>
      <c r="IA305" s="319"/>
      <c r="IB305" s="319"/>
      <c r="IC305" s="319"/>
      <c r="ID305" s="319"/>
      <c r="IE305" s="319"/>
      <c r="IF305" s="319"/>
      <c r="IG305" s="318"/>
    </row>
    <row r="306" spans="1:241" ht="12.75" customHeight="1" x14ac:dyDescent="0.2">
      <c r="A306" s="370" t="s">
        <v>178</v>
      </c>
      <c r="B306" s="270">
        <v>21060</v>
      </c>
      <c r="C306" s="270">
        <v>21055</v>
      </c>
      <c r="D306" s="270">
        <v>11065</v>
      </c>
      <c r="E306" s="270">
        <v>9985</v>
      </c>
      <c r="F306" s="270">
        <v>4960</v>
      </c>
      <c r="G306" s="270">
        <v>1550</v>
      </c>
      <c r="H306" s="270">
        <v>14515</v>
      </c>
      <c r="I306" s="270">
        <v>8985</v>
      </c>
      <c r="J306" s="270">
        <v>12075</v>
      </c>
      <c r="K306" s="270">
        <v>14655</v>
      </c>
      <c r="L306" s="270">
        <v>75.785102739726028</v>
      </c>
      <c r="M306" s="270">
        <v>3700</v>
      </c>
      <c r="N306" s="270">
        <v>2295</v>
      </c>
      <c r="O306" s="270">
        <v>1250</v>
      </c>
      <c r="P306" s="270">
        <v>2175</v>
      </c>
      <c r="Q306" s="270">
        <v>870</v>
      </c>
      <c r="R306" s="270">
        <v>160</v>
      </c>
      <c r="S306" s="270">
        <v>45</v>
      </c>
      <c r="T306" s="270">
        <v>10</v>
      </c>
      <c r="U306" s="270">
        <v>1.6318191939434425</v>
      </c>
      <c r="V306" s="270">
        <v>1</v>
      </c>
      <c r="W306" s="270">
        <v>47</v>
      </c>
      <c r="X306" s="270">
        <v>49.652315389005146</v>
      </c>
      <c r="Y306" s="270">
        <v>2185</v>
      </c>
      <c r="Z306" s="270">
        <v>3305</v>
      </c>
      <c r="AA306" s="270">
        <v>3030</v>
      </c>
      <c r="AB306" s="270">
        <v>4115</v>
      </c>
      <c r="AC306" s="270">
        <v>4355</v>
      </c>
      <c r="AD306" s="270">
        <v>3580</v>
      </c>
      <c r="AE306" s="270">
        <v>460</v>
      </c>
      <c r="AF306" s="270">
        <v>1260</v>
      </c>
      <c r="AG306" s="270">
        <v>630</v>
      </c>
      <c r="AH306" s="270">
        <v>3160</v>
      </c>
      <c r="AI306" s="270">
        <v>365</v>
      </c>
      <c r="AJ306" s="270">
        <v>1695</v>
      </c>
      <c r="AK306" s="270">
        <v>3170</v>
      </c>
      <c r="AL306" s="270">
        <v>10</v>
      </c>
      <c r="AM306" s="270">
        <v>10</v>
      </c>
      <c r="AN306" s="270">
        <v>0</v>
      </c>
      <c r="AO306" s="270">
        <v>0</v>
      </c>
      <c r="AP306" s="270">
        <v>20</v>
      </c>
      <c r="AQ306" s="270" t="s">
        <v>1676</v>
      </c>
      <c r="AR306" s="270">
        <v>15</v>
      </c>
      <c r="AS306" s="270">
        <v>15</v>
      </c>
      <c r="AT306" s="270">
        <v>0</v>
      </c>
      <c r="AU306" s="270">
        <v>0</v>
      </c>
      <c r="AV306" s="270">
        <v>4815</v>
      </c>
      <c r="AW306" s="270">
        <v>1160</v>
      </c>
      <c r="AX306" s="270">
        <v>200</v>
      </c>
      <c r="AY306" s="270">
        <v>635</v>
      </c>
      <c r="AZ306" s="270">
        <v>920</v>
      </c>
      <c r="BA306" s="270">
        <v>340</v>
      </c>
      <c r="BB306" s="270">
        <v>2640</v>
      </c>
      <c r="BC306" s="270">
        <v>35</v>
      </c>
      <c r="BD306" s="270">
        <v>3910</v>
      </c>
      <c r="BE306" s="270" t="s">
        <v>1676</v>
      </c>
      <c r="BF306" s="270">
        <v>15</v>
      </c>
      <c r="BG306" s="270">
        <v>40</v>
      </c>
      <c r="BH306" s="270">
        <v>1845</v>
      </c>
      <c r="BI306" s="270">
        <v>2870</v>
      </c>
      <c r="BJ306" s="270">
        <v>20</v>
      </c>
      <c r="BK306" s="270">
        <v>15</v>
      </c>
      <c r="BL306" s="270">
        <v>80</v>
      </c>
      <c r="BM306" s="270">
        <v>3015</v>
      </c>
      <c r="BN306" s="270">
        <v>1365</v>
      </c>
      <c r="BO306" s="270">
        <v>790</v>
      </c>
      <c r="BP306" s="270">
        <v>45</v>
      </c>
      <c r="BQ306" s="270" t="s">
        <v>1676</v>
      </c>
      <c r="BR306" s="270">
        <v>0</v>
      </c>
      <c r="BS306" s="270">
        <v>170</v>
      </c>
      <c r="BT306" s="270">
        <v>1475</v>
      </c>
      <c r="BU306" s="270">
        <v>4675</v>
      </c>
      <c r="BV306" s="270"/>
      <c r="BW306" s="270">
        <v>695</v>
      </c>
      <c r="BX306" s="270">
        <v>150</v>
      </c>
      <c r="BY306" s="270">
        <v>3320</v>
      </c>
      <c r="BZ306" s="270">
        <v>75</v>
      </c>
      <c r="CA306" s="270">
        <v>225</v>
      </c>
      <c r="CB306" s="270" t="s">
        <v>1676</v>
      </c>
      <c r="CC306" s="270" t="s">
        <v>1676</v>
      </c>
      <c r="CD306" s="270">
        <v>505</v>
      </c>
      <c r="CE306" s="270">
        <v>45</v>
      </c>
      <c r="CF306" s="270" t="s">
        <v>1676</v>
      </c>
      <c r="CG306" s="270">
        <v>16725</v>
      </c>
      <c r="CH306" s="270">
        <v>0</v>
      </c>
      <c r="CI306" s="270">
        <v>0</v>
      </c>
      <c r="CJ306" s="270">
        <v>0</v>
      </c>
      <c r="CK306" s="270">
        <v>1195</v>
      </c>
      <c r="CL306" s="270">
        <v>190</v>
      </c>
      <c r="CM306" s="270">
        <v>3215</v>
      </c>
      <c r="CN306" s="270">
        <v>745</v>
      </c>
      <c r="CO306" s="270">
        <v>0</v>
      </c>
      <c r="CP306" s="270">
        <v>0</v>
      </c>
      <c r="CQ306" s="270">
        <v>0</v>
      </c>
      <c r="CR306" s="270">
        <v>3860</v>
      </c>
      <c r="CS306" s="270">
        <v>0</v>
      </c>
      <c r="CT306" s="270">
        <v>0</v>
      </c>
      <c r="CU306" s="270">
        <v>0</v>
      </c>
      <c r="CV306" s="270">
        <v>0</v>
      </c>
      <c r="CW306" s="270">
        <v>9030</v>
      </c>
      <c r="CX306" s="270">
        <v>0</v>
      </c>
      <c r="CY306" s="270">
        <v>0</v>
      </c>
      <c r="CZ306" s="270">
        <v>0</v>
      </c>
      <c r="DA306" s="270">
        <v>10</v>
      </c>
      <c r="DB306" s="270">
        <v>0</v>
      </c>
      <c r="DC306" s="270" t="s">
        <v>1676</v>
      </c>
      <c r="DD306" s="270">
        <v>0</v>
      </c>
      <c r="DE306" s="270">
        <v>0</v>
      </c>
      <c r="DF306" s="270">
        <v>0</v>
      </c>
      <c r="DG306" s="270">
        <v>0</v>
      </c>
      <c r="DH306" s="270">
        <v>0</v>
      </c>
      <c r="DI306" s="270">
        <v>0</v>
      </c>
      <c r="DJ306" s="270">
        <v>0</v>
      </c>
      <c r="DK306" s="270">
        <v>0</v>
      </c>
      <c r="DL306" s="270">
        <v>0</v>
      </c>
      <c r="DM306" s="270">
        <v>0</v>
      </c>
      <c r="DN306" s="270">
        <v>0</v>
      </c>
      <c r="DO306" s="270">
        <v>0</v>
      </c>
      <c r="DP306" s="270">
        <v>0</v>
      </c>
      <c r="DQ306" s="270"/>
      <c r="DR306" s="270">
        <v>0</v>
      </c>
      <c r="DS306" s="270">
        <v>575</v>
      </c>
      <c r="DT306" s="270">
        <v>1950</v>
      </c>
      <c r="DU306" s="270">
        <v>0</v>
      </c>
      <c r="DV306" s="270">
        <v>0</v>
      </c>
      <c r="DW306" s="270">
        <v>0</v>
      </c>
      <c r="DX306" s="270">
        <v>0</v>
      </c>
      <c r="DY306" s="270">
        <v>0</v>
      </c>
      <c r="DZ306" s="270">
        <v>0</v>
      </c>
      <c r="EA306" s="270">
        <v>290</v>
      </c>
      <c r="EB306" s="270">
        <v>0</v>
      </c>
      <c r="EC306" s="270">
        <v>0</v>
      </c>
      <c r="ED306" s="270">
        <v>0</v>
      </c>
      <c r="EE306" s="270">
        <v>0</v>
      </c>
      <c r="EF306" s="270">
        <v>0</v>
      </c>
      <c r="EG306" s="270">
        <v>0</v>
      </c>
      <c r="EH306" s="270">
        <v>0</v>
      </c>
      <c r="EI306" s="270">
        <v>0</v>
      </c>
      <c r="EJ306" s="270">
        <v>0</v>
      </c>
      <c r="EK306" s="270">
        <v>0</v>
      </c>
      <c r="EL306" s="270">
        <v>0</v>
      </c>
      <c r="EM306" s="270">
        <v>0</v>
      </c>
      <c r="EN306" s="270">
        <v>0</v>
      </c>
      <c r="EO306" s="270">
        <v>0</v>
      </c>
      <c r="EP306" s="270">
        <v>0</v>
      </c>
      <c r="EQ306" s="270">
        <v>0</v>
      </c>
      <c r="ER306" s="270">
        <v>0</v>
      </c>
      <c r="ES306" s="270">
        <v>0</v>
      </c>
      <c r="ET306" s="270">
        <v>0</v>
      </c>
      <c r="EU306" s="270">
        <v>0</v>
      </c>
      <c r="EV306" s="270">
        <v>0</v>
      </c>
      <c r="EW306" s="270">
        <v>0</v>
      </c>
      <c r="EX306" s="270">
        <v>0</v>
      </c>
      <c r="EY306" s="270">
        <v>0</v>
      </c>
      <c r="EZ306" s="270">
        <v>0</v>
      </c>
      <c r="FA306" s="270">
        <v>0</v>
      </c>
      <c r="FB306" s="270">
        <v>0</v>
      </c>
      <c r="FC306" s="270">
        <v>0</v>
      </c>
      <c r="FD306" s="270">
        <v>0</v>
      </c>
      <c r="FE306" s="270">
        <v>0</v>
      </c>
      <c r="FF306" s="270">
        <v>0</v>
      </c>
      <c r="FG306" s="270">
        <v>0</v>
      </c>
      <c r="FH306" s="270">
        <v>0</v>
      </c>
      <c r="FI306" s="270">
        <v>0</v>
      </c>
      <c r="FJ306" s="270">
        <v>0</v>
      </c>
      <c r="FK306" s="270">
        <v>0</v>
      </c>
      <c r="FL306" s="351">
        <v>18420</v>
      </c>
      <c r="FM306" s="323">
        <v>30</v>
      </c>
      <c r="FN306" s="324">
        <v>10510</v>
      </c>
      <c r="FO306" s="270"/>
      <c r="FP306" s="89"/>
      <c r="FQ306" s="270"/>
      <c r="FR306" s="319"/>
      <c r="FS306" s="319"/>
      <c r="FT306" s="319"/>
      <c r="FU306" s="319"/>
      <c r="FV306" s="319"/>
      <c r="FW306" s="319"/>
      <c r="FX306" s="319"/>
      <c r="FY306" s="319"/>
      <c r="FZ306" s="319"/>
      <c r="GA306" s="319"/>
      <c r="GB306" s="319"/>
      <c r="GC306" s="319"/>
      <c r="GD306" s="319"/>
      <c r="GE306" s="319"/>
      <c r="GF306" s="319"/>
      <c r="GG306" s="319"/>
      <c r="GH306" s="319"/>
      <c r="GI306" s="319"/>
      <c r="GJ306" s="319"/>
      <c r="GK306" s="319"/>
      <c r="GL306" s="319"/>
      <c r="GM306" s="319"/>
      <c r="GN306" s="319"/>
      <c r="GO306" s="319"/>
      <c r="GP306" s="319"/>
      <c r="GQ306" s="319"/>
      <c r="GR306" s="319"/>
      <c r="GS306" s="319"/>
      <c r="GT306" s="319"/>
      <c r="GU306" s="319"/>
      <c r="GV306" s="319"/>
      <c r="GW306" s="319"/>
      <c r="GX306" s="319"/>
      <c r="GY306" s="319"/>
      <c r="GZ306" s="319"/>
      <c r="HA306" s="319"/>
      <c r="HB306" s="319"/>
      <c r="HC306" s="319"/>
      <c r="HD306" s="319"/>
      <c r="HE306" s="319"/>
      <c r="HF306" s="319"/>
      <c r="HG306" s="319"/>
      <c r="HH306" s="319"/>
      <c r="HI306" s="319"/>
      <c r="HJ306" s="319"/>
      <c r="HK306" s="319"/>
      <c r="HL306" s="319"/>
      <c r="HM306" s="319"/>
      <c r="HN306" s="319"/>
      <c r="HO306" s="319"/>
      <c r="HP306" s="319"/>
      <c r="HQ306" s="319"/>
      <c r="HR306" s="319"/>
      <c r="HS306" s="319"/>
      <c r="HT306" s="319"/>
      <c r="HU306" s="319"/>
      <c r="HV306" s="319"/>
      <c r="HW306" s="319"/>
      <c r="HX306" s="319"/>
      <c r="HY306" s="319"/>
      <c r="HZ306" s="319"/>
      <c r="IA306" s="319"/>
      <c r="IB306" s="319"/>
      <c r="IC306" s="319"/>
      <c r="ID306" s="319"/>
      <c r="IE306" s="319"/>
      <c r="IF306" s="319"/>
      <c r="IG306" s="318"/>
    </row>
    <row r="307" spans="1:241" ht="12.75" customHeight="1" x14ac:dyDescent="0.2">
      <c r="A307" s="370" t="s">
        <v>1544</v>
      </c>
      <c r="B307" s="270">
        <v>265</v>
      </c>
      <c r="C307" s="270">
        <v>265</v>
      </c>
      <c r="D307" s="270">
        <v>110</v>
      </c>
      <c r="E307" s="270">
        <v>155</v>
      </c>
      <c r="F307" s="270">
        <v>0</v>
      </c>
      <c r="G307" s="270">
        <v>0</v>
      </c>
      <c r="H307" s="270">
        <v>265</v>
      </c>
      <c r="I307" s="270" t="s">
        <v>1676</v>
      </c>
      <c r="J307" s="270">
        <v>265</v>
      </c>
      <c r="K307" s="270" t="s">
        <v>1676</v>
      </c>
      <c r="L307" s="270">
        <v>48.528795811518322</v>
      </c>
      <c r="M307" s="270">
        <v>75</v>
      </c>
      <c r="N307" s="270">
        <v>65</v>
      </c>
      <c r="O307" s="270">
        <v>25</v>
      </c>
      <c r="P307" s="270">
        <v>25</v>
      </c>
      <c r="Q307" s="270" t="s">
        <v>1676</v>
      </c>
      <c r="R307" s="270">
        <v>0</v>
      </c>
      <c r="S307" s="270">
        <v>0</v>
      </c>
      <c r="T307" s="270">
        <v>0</v>
      </c>
      <c r="U307" s="270">
        <v>3</v>
      </c>
      <c r="V307" s="270">
        <v>3</v>
      </c>
      <c r="W307" s="270">
        <v>42</v>
      </c>
      <c r="X307" s="270">
        <v>59.573584905660375</v>
      </c>
      <c r="Y307" s="270">
        <v>0</v>
      </c>
      <c r="Z307" s="270">
        <v>10</v>
      </c>
      <c r="AA307" s="270">
        <v>45</v>
      </c>
      <c r="AB307" s="270">
        <v>75</v>
      </c>
      <c r="AC307" s="270">
        <v>80</v>
      </c>
      <c r="AD307" s="270">
        <v>55</v>
      </c>
      <c r="AE307" s="270" t="s">
        <v>1676</v>
      </c>
      <c r="AF307" s="270">
        <v>40</v>
      </c>
      <c r="AG307" s="270">
        <v>0</v>
      </c>
      <c r="AH307" s="270">
        <v>110</v>
      </c>
      <c r="AI307" s="270">
        <v>0</v>
      </c>
      <c r="AJ307" s="270">
        <v>0</v>
      </c>
      <c r="AK307" s="270">
        <v>0</v>
      </c>
      <c r="AL307" s="270" t="s">
        <v>1676</v>
      </c>
      <c r="AM307" s="270">
        <v>0</v>
      </c>
      <c r="AN307" s="270">
        <v>0</v>
      </c>
      <c r="AO307" s="270">
        <v>0</v>
      </c>
      <c r="AP307" s="270">
        <v>0</v>
      </c>
      <c r="AQ307" s="270">
        <v>15</v>
      </c>
      <c r="AR307" s="270">
        <v>10</v>
      </c>
      <c r="AS307" s="270" t="s">
        <v>1676</v>
      </c>
      <c r="AT307" s="270" t="s">
        <v>1676</v>
      </c>
      <c r="AU307" s="270">
        <v>0</v>
      </c>
      <c r="AV307" s="270">
        <v>0</v>
      </c>
      <c r="AW307" s="270" t="s">
        <v>1676</v>
      </c>
      <c r="AX307" s="270">
        <v>0</v>
      </c>
      <c r="AY307" s="270">
        <v>20</v>
      </c>
      <c r="AZ307" s="270">
        <v>50</v>
      </c>
      <c r="BA307" s="270" t="s">
        <v>1676</v>
      </c>
      <c r="BB307" s="270" t="s">
        <v>1676</v>
      </c>
      <c r="BC307" s="270">
        <v>0</v>
      </c>
      <c r="BD307" s="270" t="s">
        <v>1676</v>
      </c>
      <c r="BE307" s="270">
        <v>0</v>
      </c>
      <c r="BF307" s="270">
        <v>0</v>
      </c>
      <c r="BG307" s="270">
        <v>0</v>
      </c>
      <c r="BH307" s="270">
        <v>20</v>
      </c>
      <c r="BI307" s="270">
        <v>110</v>
      </c>
      <c r="BJ307" s="270">
        <v>0</v>
      </c>
      <c r="BK307" s="270">
        <v>0</v>
      </c>
      <c r="BL307" s="270">
        <v>0</v>
      </c>
      <c r="BM307" s="270" t="s">
        <v>1676</v>
      </c>
      <c r="BN307" s="270">
        <v>0</v>
      </c>
      <c r="BO307" s="270">
        <v>95</v>
      </c>
      <c r="BP307" s="270">
        <v>15</v>
      </c>
      <c r="BQ307" s="270">
        <v>0</v>
      </c>
      <c r="BR307" s="270">
        <v>0</v>
      </c>
      <c r="BS307" s="270">
        <v>0</v>
      </c>
      <c r="BT307" s="270">
        <v>10</v>
      </c>
      <c r="BU307" s="270" t="s">
        <v>1676</v>
      </c>
      <c r="BV307" s="270"/>
      <c r="BW307" s="270">
        <v>10</v>
      </c>
      <c r="BX307" s="270">
        <v>0</v>
      </c>
      <c r="BY307" s="270">
        <v>0</v>
      </c>
      <c r="BZ307" s="270">
        <v>0</v>
      </c>
      <c r="CA307" s="270">
        <v>0</v>
      </c>
      <c r="CB307" s="270">
        <v>0</v>
      </c>
      <c r="CC307" s="270">
        <v>0</v>
      </c>
      <c r="CD307" s="270" t="s">
        <v>1676</v>
      </c>
      <c r="CE307" s="270">
        <v>0</v>
      </c>
      <c r="CF307" s="270">
        <v>0</v>
      </c>
      <c r="CG307" s="270">
        <v>265</v>
      </c>
      <c r="CH307" s="270">
        <v>0</v>
      </c>
      <c r="CI307" s="270" t="s">
        <v>1676</v>
      </c>
      <c r="CJ307" s="270">
        <v>25</v>
      </c>
      <c r="CK307" s="270">
        <v>70</v>
      </c>
      <c r="CL307" s="270">
        <v>0</v>
      </c>
      <c r="CM307" s="270">
        <v>110</v>
      </c>
      <c r="CN307" s="270">
        <v>0</v>
      </c>
      <c r="CO307" s="270">
        <v>0</v>
      </c>
      <c r="CP307" s="270">
        <v>0</v>
      </c>
      <c r="CQ307" s="270">
        <v>0</v>
      </c>
      <c r="CR307" s="270">
        <v>0</v>
      </c>
      <c r="CS307" s="270">
        <v>0</v>
      </c>
      <c r="CT307" s="270">
        <v>0</v>
      </c>
      <c r="CU307" s="270">
        <v>0</v>
      </c>
      <c r="CV307" s="270">
        <v>0</v>
      </c>
      <c r="CW307" s="270">
        <v>0</v>
      </c>
      <c r="CX307" s="270">
        <v>0</v>
      </c>
      <c r="CY307" s="270">
        <v>0</v>
      </c>
      <c r="CZ307" s="270">
        <v>0</v>
      </c>
      <c r="DA307" s="270">
        <v>45</v>
      </c>
      <c r="DB307" s="270">
        <v>0</v>
      </c>
      <c r="DC307" s="270">
        <v>0</v>
      </c>
      <c r="DD307" s="270">
        <v>0</v>
      </c>
      <c r="DE307" s="270">
        <v>0</v>
      </c>
      <c r="DF307" s="270">
        <v>0</v>
      </c>
      <c r="DG307" s="270">
        <v>0</v>
      </c>
      <c r="DH307" s="270">
        <v>0</v>
      </c>
      <c r="DI307" s="270">
        <v>0</v>
      </c>
      <c r="DJ307" s="270">
        <v>0</v>
      </c>
      <c r="DK307" s="270">
        <v>0</v>
      </c>
      <c r="DL307" s="270">
        <v>0</v>
      </c>
      <c r="DM307" s="270">
        <v>0</v>
      </c>
      <c r="DN307" s="270">
        <v>0</v>
      </c>
      <c r="DO307" s="270">
        <v>0</v>
      </c>
      <c r="DP307" s="270">
        <v>0</v>
      </c>
      <c r="DQ307" s="270"/>
      <c r="DR307" s="270">
        <v>0</v>
      </c>
      <c r="DS307" s="270">
        <v>0</v>
      </c>
      <c r="DT307" s="270">
        <v>0</v>
      </c>
      <c r="DU307" s="270">
        <v>0</v>
      </c>
      <c r="DV307" s="270">
        <v>0</v>
      </c>
      <c r="DW307" s="270">
        <v>0</v>
      </c>
      <c r="DX307" s="270">
        <v>0</v>
      </c>
      <c r="DY307" s="270">
        <v>0</v>
      </c>
      <c r="DZ307" s="270">
        <v>0</v>
      </c>
      <c r="EA307" s="270">
        <v>0</v>
      </c>
      <c r="EB307" s="270">
        <v>0</v>
      </c>
      <c r="EC307" s="270">
        <v>0</v>
      </c>
      <c r="ED307" s="270">
        <v>0</v>
      </c>
      <c r="EE307" s="270">
        <v>0</v>
      </c>
      <c r="EF307" s="270">
        <v>0</v>
      </c>
      <c r="EG307" s="270">
        <v>0</v>
      </c>
      <c r="EH307" s="270">
        <v>0</v>
      </c>
      <c r="EI307" s="270">
        <v>0</v>
      </c>
      <c r="EJ307" s="270">
        <v>0</v>
      </c>
      <c r="EK307" s="270" t="s">
        <v>1676</v>
      </c>
      <c r="EL307" s="270">
        <v>0</v>
      </c>
      <c r="EM307" s="270">
        <v>0</v>
      </c>
      <c r="EN307" s="270">
        <v>0</v>
      </c>
      <c r="EO307" s="270">
        <v>0</v>
      </c>
      <c r="EP307" s="270">
        <v>0</v>
      </c>
      <c r="EQ307" s="270">
        <v>0</v>
      </c>
      <c r="ER307" s="270">
        <v>0</v>
      </c>
      <c r="ES307" s="270">
        <v>0</v>
      </c>
      <c r="ET307" s="270">
        <v>0</v>
      </c>
      <c r="EU307" s="270">
        <v>0</v>
      </c>
      <c r="EV307" s="270">
        <v>0</v>
      </c>
      <c r="EW307" s="270">
        <v>0</v>
      </c>
      <c r="EX307" s="270">
        <v>0</v>
      </c>
      <c r="EY307" s="270">
        <v>0</v>
      </c>
      <c r="EZ307" s="270">
        <v>0</v>
      </c>
      <c r="FA307" s="270">
        <v>0</v>
      </c>
      <c r="FB307" s="270">
        <v>0</v>
      </c>
      <c r="FC307" s="270">
        <v>0</v>
      </c>
      <c r="FD307" s="270">
        <v>0</v>
      </c>
      <c r="FE307" s="270">
        <v>0</v>
      </c>
      <c r="FF307" s="270">
        <v>0</v>
      </c>
      <c r="FG307" s="270">
        <v>0</v>
      </c>
      <c r="FH307" s="270">
        <v>0</v>
      </c>
      <c r="FI307" s="270">
        <v>0</v>
      </c>
      <c r="FJ307" s="270">
        <v>0</v>
      </c>
      <c r="FK307" s="270">
        <v>10</v>
      </c>
      <c r="FL307" s="351">
        <v>260</v>
      </c>
      <c r="FM307" s="323">
        <v>0</v>
      </c>
      <c r="FN307" s="324">
        <v>190</v>
      </c>
      <c r="FO307" s="270"/>
      <c r="FP307" s="89"/>
      <c r="FQ307" s="270"/>
      <c r="FR307" s="319"/>
      <c r="FS307" s="319"/>
      <c r="FT307" s="319"/>
      <c r="FU307" s="319"/>
      <c r="FV307" s="319"/>
      <c r="FW307" s="319"/>
      <c r="FX307" s="319"/>
      <c r="FY307" s="319"/>
      <c r="FZ307" s="319"/>
      <c r="GA307" s="319"/>
      <c r="GB307" s="319"/>
      <c r="GC307" s="319"/>
      <c r="GD307" s="319"/>
      <c r="GE307" s="319"/>
      <c r="GF307" s="319"/>
      <c r="GG307" s="319"/>
      <c r="GH307" s="319"/>
      <c r="GI307" s="319"/>
      <c r="GJ307" s="319"/>
      <c r="GK307" s="319"/>
      <c r="GL307" s="319"/>
      <c r="GM307" s="319"/>
      <c r="GN307" s="319"/>
      <c r="GO307" s="319"/>
      <c r="GP307" s="319"/>
      <c r="GQ307" s="319"/>
      <c r="GR307" s="319"/>
      <c r="GS307" s="319"/>
      <c r="GT307" s="319"/>
      <c r="GU307" s="319"/>
      <c r="GV307" s="319"/>
      <c r="GW307" s="319"/>
      <c r="GX307" s="319"/>
      <c r="GY307" s="319"/>
      <c r="GZ307" s="319"/>
      <c r="HA307" s="319"/>
      <c r="HB307" s="319"/>
      <c r="HC307" s="319"/>
      <c r="HD307" s="319"/>
      <c r="HE307" s="319"/>
      <c r="HF307" s="319"/>
      <c r="HG307" s="319"/>
      <c r="HH307" s="319"/>
      <c r="HI307" s="319"/>
      <c r="HJ307" s="319"/>
      <c r="HK307" s="319"/>
      <c r="HL307" s="319"/>
      <c r="HM307" s="319"/>
      <c r="HN307" s="319"/>
      <c r="HO307" s="319"/>
      <c r="HP307" s="319"/>
      <c r="HQ307" s="319"/>
      <c r="HR307" s="319"/>
      <c r="HS307" s="319"/>
      <c r="HT307" s="319"/>
      <c r="HU307" s="319"/>
      <c r="HV307" s="319"/>
      <c r="HW307" s="319"/>
      <c r="HX307" s="319"/>
      <c r="HY307" s="319"/>
      <c r="HZ307" s="319"/>
      <c r="IA307" s="319"/>
      <c r="IB307" s="319"/>
      <c r="IC307" s="319"/>
      <c r="ID307" s="319"/>
      <c r="IE307" s="319"/>
      <c r="IF307" s="319"/>
      <c r="IG307" s="318"/>
    </row>
    <row r="308" spans="1:241" ht="12.75" customHeight="1" x14ac:dyDescent="0.2">
      <c r="A308" s="370" t="s">
        <v>345</v>
      </c>
      <c r="B308" s="270">
        <v>5325</v>
      </c>
      <c r="C308" s="270">
        <v>5325</v>
      </c>
      <c r="D308" s="270">
        <v>2240</v>
      </c>
      <c r="E308" s="270">
        <v>3090</v>
      </c>
      <c r="F308" s="270">
        <v>0</v>
      </c>
      <c r="G308" s="270">
        <v>0</v>
      </c>
      <c r="H308" s="270">
        <v>5325</v>
      </c>
      <c r="I308" s="270">
        <v>635</v>
      </c>
      <c r="J308" s="270">
        <v>4690</v>
      </c>
      <c r="K308" s="270">
        <v>1395</v>
      </c>
      <c r="L308" s="270">
        <v>84.885151920504484</v>
      </c>
      <c r="M308" s="270">
        <v>2195</v>
      </c>
      <c r="N308" s="270">
        <v>1325</v>
      </c>
      <c r="O308" s="270">
        <v>610</v>
      </c>
      <c r="P308" s="270">
        <v>460</v>
      </c>
      <c r="Q308" s="270">
        <v>260</v>
      </c>
      <c r="R308" s="270">
        <v>115</v>
      </c>
      <c r="S308" s="270">
        <v>125</v>
      </c>
      <c r="T308" s="270">
        <v>145</v>
      </c>
      <c r="U308" s="270">
        <v>2.1949685534591197</v>
      </c>
      <c r="V308" s="270">
        <v>2</v>
      </c>
      <c r="W308" s="270">
        <v>36</v>
      </c>
      <c r="X308" s="270">
        <v>57.994929577464788</v>
      </c>
      <c r="Y308" s="270">
        <v>0</v>
      </c>
      <c r="Z308" s="270">
        <v>345</v>
      </c>
      <c r="AA308" s="270">
        <v>800</v>
      </c>
      <c r="AB308" s="270">
        <v>1570</v>
      </c>
      <c r="AC308" s="270">
        <v>1650</v>
      </c>
      <c r="AD308" s="270">
        <v>925</v>
      </c>
      <c r="AE308" s="270">
        <v>35</v>
      </c>
      <c r="AF308" s="270">
        <v>1060</v>
      </c>
      <c r="AG308" s="270" t="s">
        <v>1676</v>
      </c>
      <c r="AH308" s="270">
        <v>370</v>
      </c>
      <c r="AI308" s="270">
        <v>40</v>
      </c>
      <c r="AJ308" s="270">
        <v>150</v>
      </c>
      <c r="AK308" s="270">
        <v>25</v>
      </c>
      <c r="AL308" s="270">
        <v>550</v>
      </c>
      <c r="AM308" s="270">
        <v>835</v>
      </c>
      <c r="AN308" s="270">
        <v>80</v>
      </c>
      <c r="AO308" s="270">
        <v>0</v>
      </c>
      <c r="AP308" s="270" t="s">
        <v>1676</v>
      </c>
      <c r="AQ308" s="270">
        <v>70</v>
      </c>
      <c r="AR308" s="270">
        <v>110</v>
      </c>
      <c r="AS308" s="270">
        <v>90</v>
      </c>
      <c r="AT308" s="270">
        <v>210</v>
      </c>
      <c r="AU308" s="270">
        <v>0</v>
      </c>
      <c r="AV308" s="270">
        <v>40</v>
      </c>
      <c r="AW308" s="270">
        <v>440</v>
      </c>
      <c r="AX308" s="270">
        <v>0</v>
      </c>
      <c r="AY308" s="270">
        <v>75</v>
      </c>
      <c r="AZ308" s="270">
        <v>1005</v>
      </c>
      <c r="BA308" s="270">
        <v>50</v>
      </c>
      <c r="BB308" s="270">
        <v>120</v>
      </c>
      <c r="BC308" s="270">
        <v>70</v>
      </c>
      <c r="BD308" s="270">
        <v>80</v>
      </c>
      <c r="BE308" s="270">
        <v>40</v>
      </c>
      <c r="BF308" s="270">
        <v>0</v>
      </c>
      <c r="BG308" s="270">
        <v>0</v>
      </c>
      <c r="BH308" s="270">
        <v>185</v>
      </c>
      <c r="BI308" s="270">
        <v>405</v>
      </c>
      <c r="BJ308" s="270">
        <v>40</v>
      </c>
      <c r="BK308" s="270" t="s">
        <v>1676</v>
      </c>
      <c r="BL308" s="270">
        <v>165</v>
      </c>
      <c r="BM308" s="270">
        <v>1435</v>
      </c>
      <c r="BN308" s="270">
        <v>40</v>
      </c>
      <c r="BO308" s="270">
        <v>2070</v>
      </c>
      <c r="BP308" s="270">
        <v>410</v>
      </c>
      <c r="BQ308" s="270" t="s">
        <v>1676</v>
      </c>
      <c r="BR308" s="270">
        <v>0</v>
      </c>
      <c r="BS308" s="270" t="s">
        <v>1676</v>
      </c>
      <c r="BT308" s="270">
        <v>280</v>
      </c>
      <c r="BU308" s="270">
        <v>35</v>
      </c>
      <c r="BV308" s="270"/>
      <c r="BW308" s="270">
        <v>70</v>
      </c>
      <c r="BX308" s="270">
        <v>0</v>
      </c>
      <c r="BY308" s="270" t="s">
        <v>1676</v>
      </c>
      <c r="BZ308" s="270">
        <v>0</v>
      </c>
      <c r="CA308" s="270">
        <v>0</v>
      </c>
      <c r="CB308" s="270">
        <v>0</v>
      </c>
      <c r="CC308" s="270">
        <v>0</v>
      </c>
      <c r="CD308" s="270">
        <v>40</v>
      </c>
      <c r="CE308" s="270" t="s">
        <v>1676</v>
      </c>
      <c r="CF308" s="270">
        <v>0</v>
      </c>
      <c r="CG308" s="270">
        <v>5285</v>
      </c>
      <c r="CH308" s="270">
        <v>0</v>
      </c>
      <c r="CI308" s="270">
        <v>1485</v>
      </c>
      <c r="CJ308" s="270">
        <v>185</v>
      </c>
      <c r="CK308" s="270">
        <v>1000</v>
      </c>
      <c r="CL308" s="270">
        <v>235</v>
      </c>
      <c r="CM308" s="270">
        <v>395</v>
      </c>
      <c r="CN308" s="270">
        <v>0</v>
      </c>
      <c r="CO308" s="270">
        <v>0</v>
      </c>
      <c r="CP308" s="270">
        <v>0</v>
      </c>
      <c r="CQ308" s="270">
        <v>0</v>
      </c>
      <c r="CR308" s="270">
        <v>10</v>
      </c>
      <c r="CS308" s="270">
        <v>0</v>
      </c>
      <c r="CT308" s="270">
        <v>0</v>
      </c>
      <c r="CU308" s="270">
        <v>0</v>
      </c>
      <c r="CV308" s="270">
        <v>155</v>
      </c>
      <c r="CW308" s="270">
        <v>0</v>
      </c>
      <c r="CX308" s="270">
        <v>0</v>
      </c>
      <c r="CY308" s="270">
        <v>0</v>
      </c>
      <c r="CZ308" s="270">
        <v>0</v>
      </c>
      <c r="DA308" s="270">
        <v>1200</v>
      </c>
      <c r="DB308" s="270">
        <v>0</v>
      </c>
      <c r="DC308" s="270">
        <v>0</v>
      </c>
      <c r="DD308" s="270">
        <v>300</v>
      </c>
      <c r="DE308" s="270">
        <v>0</v>
      </c>
      <c r="DF308" s="270">
        <v>0</v>
      </c>
      <c r="DG308" s="270">
        <v>0</v>
      </c>
      <c r="DH308" s="270">
        <v>0</v>
      </c>
      <c r="DI308" s="270">
        <v>0</v>
      </c>
      <c r="DJ308" s="270">
        <v>0</v>
      </c>
      <c r="DK308" s="270">
        <v>0</v>
      </c>
      <c r="DL308" s="270">
        <v>0</v>
      </c>
      <c r="DM308" s="270">
        <v>0</v>
      </c>
      <c r="DN308" s="270">
        <v>0</v>
      </c>
      <c r="DO308" s="270">
        <v>0</v>
      </c>
      <c r="DP308" s="270">
        <v>0</v>
      </c>
      <c r="DQ308" s="270"/>
      <c r="DR308" s="270">
        <v>0</v>
      </c>
      <c r="DS308" s="270">
        <v>0</v>
      </c>
      <c r="DT308" s="270">
        <v>0</v>
      </c>
      <c r="DU308" s="270">
        <v>0</v>
      </c>
      <c r="DV308" s="270">
        <v>0</v>
      </c>
      <c r="DW308" s="270">
        <v>0</v>
      </c>
      <c r="DX308" s="270">
        <v>0</v>
      </c>
      <c r="DY308" s="270">
        <v>0</v>
      </c>
      <c r="DZ308" s="270">
        <v>0</v>
      </c>
      <c r="EA308" s="270">
        <v>0</v>
      </c>
      <c r="EB308" s="270">
        <v>0</v>
      </c>
      <c r="EC308" s="270">
        <v>0</v>
      </c>
      <c r="ED308" s="270">
        <v>0</v>
      </c>
      <c r="EE308" s="270">
        <v>0</v>
      </c>
      <c r="EF308" s="270">
        <v>0</v>
      </c>
      <c r="EG308" s="270">
        <v>0</v>
      </c>
      <c r="EH308" s="270">
        <v>0</v>
      </c>
      <c r="EI308" s="270">
        <v>0</v>
      </c>
      <c r="EJ308" s="270">
        <v>0</v>
      </c>
      <c r="EK308" s="270">
        <v>365</v>
      </c>
      <c r="EL308" s="270">
        <v>0</v>
      </c>
      <c r="EM308" s="270">
        <v>0</v>
      </c>
      <c r="EN308" s="270">
        <v>0</v>
      </c>
      <c r="EO308" s="270">
        <v>0</v>
      </c>
      <c r="EP308" s="270">
        <v>0</v>
      </c>
      <c r="EQ308" s="270">
        <v>0</v>
      </c>
      <c r="ER308" s="270">
        <v>0</v>
      </c>
      <c r="ES308" s="270">
        <v>0</v>
      </c>
      <c r="ET308" s="270">
        <v>0</v>
      </c>
      <c r="EU308" s="270">
        <v>0</v>
      </c>
      <c r="EV308" s="270">
        <v>0</v>
      </c>
      <c r="EW308" s="270">
        <v>0</v>
      </c>
      <c r="EX308" s="270">
        <v>0</v>
      </c>
      <c r="EY308" s="270">
        <v>0</v>
      </c>
      <c r="EZ308" s="270">
        <v>0</v>
      </c>
      <c r="FA308" s="270">
        <v>0</v>
      </c>
      <c r="FB308" s="270">
        <v>0</v>
      </c>
      <c r="FC308" s="270">
        <v>0</v>
      </c>
      <c r="FD308" s="270">
        <v>0</v>
      </c>
      <c r="FE308" s="270">
        <v>0</v>
      </c>
      <c r="FF308" s="270">
        <v>0</v>
      </c>
      <c r="FG308" s="270">
        <v>0</v>
      </c>
      <c r="FH308" s="270">
        <v>0</v>
      </c>
      <c r="FI308" s="270">
        <v>0</v>
      </c>
      <c r="FJ308" s="270">
        <v>0</v>
      </c>
      <c r="FK308" s="270" t="s">
        <v>1676</v>
      </c>
      <c r="FL308" s="351">
        <v>5205</v>
      </c>
      <c r="FM308" s="323">
        <v>0</v>
      </c>
      <c r="FN308" s="324">
        <v>5235</v>
      </c>
      <c r="FO308" s="270"/>
      <c r="FP308" s="89"/>
      <c r="FQ308" s="270"/>
      <c r="FR308" s="319"/>
      <c r="FS308" s="319"/>
      <c r="FT308" s="319"/>
      <c r="FU308" s="319"/>
      <c r="FV308" s="319"/>
      <c r="FW308" s="319"/>
      <c r="FX308" s="319"/>
      <c r="FY308" s="319"/>
      <c r="FZ308" s="319"/>
      <c r="GA308" s="319"/>
      <c r="GB308" s="319"/>
      <c r="GC308" s="319"/>
      <c r="GD308" s="319"/>
      <c r="GE308" s="319"/>
      <c r="GF308" s="319"/>
      <c r="GG308" s="319"/>
      <c r="GH308" s="319"/>
      <c r="GI308" s="319"/>
      <c r="GJ308" s="319"/>
      <c r="GK308" s="319"/>
      <c r="GL308" s="319"/>
      <c r="GM308" s="319"/>
      <c r="GN308" s="319"/>
      <c r="GO308" s="319"/>
      <c r="GP308" s="319"/>
      <c r="GQ308" s="319"/>
      <c r="GR308" s="319"/>
      <c r="GS308" s="319"/>
      <c r="GT308" s="319"/>
      <c r="GU308" s="319"/>
      <c r="GV308" s="319"/>
      <c r="GW308" s="319"/>
      <c r="GX308" s="319"/>
      <c r="GY308" s="319"/>
      <c r="GZ308" s="319"/>
      <c r="HA308" s="319"/>
      <c r="HB308" s="319"/>
      <c r="HC308" s="319"/>
      <c r="HD308" s="319"/>
      <c r="HE308" s="319"/>
      <c r="HF308" s="319"/>
      <c r="HG308" s="319"/>
      <c r="HH308" s="319"/>
      <c r="HI308" s="319"/>
      <c r="HJ308" s="319"/>
      <c r="HK308" s="319"/>
      <c r="HL308" s="319"/>
      <c r="HM308" s="319"/>
      <c r="HN308" s="319"/>
      <c r="HO308" s="319"/>
      <c r="HP308" s="319"/>
      <c r="HQ308" s="319"/>
      <c r="HR308" s="319"/>
      <c r="HS308" s="319"/>
      <c r="HT308" s="319"/>
      <c r="HU308" s="319"/>
      <c r="HV308" s="319"/>
      <c r="HW308" s="319"/>
      <c r="HX308" s="319"/>
      <c r="HY308" s="319"/>
      <c r="HZ308" s="319"/>
      <c r="IA308" s="319"/>
      <c r="IB308" s="319"/>
      <c r="IC308" s="319"/>
      <c r="ID308" s="319"/>
      <c r="IE308" s="319"/>
      <c r="IF308" s="319"/>
      <c r="IG308" s="318"/>
    </row>
    <row r="309" spans="1:241" ht="12.75" customHeight="1" x14ac:dyDescent="0.2">
      <c r="A309" s="370" t="s">
        <v>348</v>
      </c>
      <c r="B309" s="270">
        <v>10535</v>
      </c>
      <c r="C309" s="270">
        <v>10535</v>
      </c>
      <c r="D309" s="270">
        <v>4360</v>
      </c>
      <c r="E309" s="270">
        <v>6175</v>
      </c>
      <c r="F309" s="270">
        <v>0</v>
      </c>
      <c r="G309" s="270">
        <v>0</v>
      </c>
      <c r="H309" s="270">
        <v>10535</v>
      </c>
      <c r="I309" s="270">
        <v>1040</v>
      </c>
      <c r="J309" s="270">
        <v>9500</v>
      </c>
      <c r="K309" s="270">
        <v>2295</v>
      </c>
      <c r="L309" s="270">
        <v>105.03871285908026</v>
      </c>
      <c r="M309" s="270">
        <v>4595</v>
      </c>
      <c r="N309" s="270">
        <v>1055</v>
      </c>
      <c r="O309" s="270">
        <v>670</v>
      </c>
      <c r="P309" s="270">
        <v>795</v>
      </c>
      <c r="Q309" s="270">
        <v>285</v>
      </c>
      <c r="R309" s="270">
        <v>150</v>
      </c>
      <c r="S309" s="270">
        <v>215</v>
      </c>
      <c r="T309" s="270">
        <v>345</v>
      </c>
      <c r="U309" s="270">
        <v>2.2088546679499519</v>
      </c>
      <c r="V309" s="270">
        <v>2</v>
      </c>
      <c r="W309" s="270">
        <v>22</v>
      </c>
      <c r="X309" s="270">
        <v>56.361449220235833</v>
      </c>
      <c r="Y309" s="270">
        <v>0</v>
      </c>
      <c r="Z309" s="270">
        <v>805</v>
      </c>
      <c r="AA309" s="270">
        <v>1970</v>
      </c>
      <c r="AB309" s="270">
        <v>2980</v>
      </c>
      <c r="AC309" s="270">
        <v>3030</v>
      </c>
      <c r="AD309" s="270">
        <v>1675</v>
      </c>
      <c r="AE309" s="270">
        <v>60</v>
      </c>
      <c r="AF309" s="270">
        <v>570</v>
      </c>
      <c r="AG309" s="270">
        <v>0</v>
      </c>
      <c r="AH309" s="270">
        <v>1340</v>
      </c>
      <c r="AI309" s="270">
        <v>10</v>
      </c>
      <c r="AJ309" s="270">
        <v>105</v>
      </c>
      <c r="AK309" s="270">
        <v>50</v>
      </c>
      <c r="AL309" s="270">
        <v>2150</v>
      </c>
      <c r="AM309" s="270">
        <v>2065</v>
      </c>
      <c r="AN309" s="270">
        <v>160</v>
      </c>
      <c r="AO309" s="270">
        <v>0</v>
      </c>
      <c r="AP309" s="270" t="s">
        <v>1676</v>
      </c>
      <c r="AQ309" s="270">
        <v>960</v>
      </c>
      <c r="AR309" s="270">
        <v>195</v>
      </c>
      <c r="AS309" s="270">
        <v>125</v>
      </c>
      <c r="AT309" s="270">
        <v>385</v>
      </c>
      <c r="AU309" s="270">
        <v>0</v>
      </c>
      <c r="AV309" s="270">
        <v>20</v>
      </c>
      <c r="AW309" s="270">
        <v>605</v>
      </c>
      <c r="AX309" s="270" t="s">
        <v>1676</v>
      </c>
      <c r="AY309" s="270">
        <v>585</v>
      </c>
      <c r="AZ309" s="270">
        <v>1010</v>
      </c>
      <c r="BA309" s="270">
        <v>105</v>
      </c>
      <c r="BB309" s="270">
        <v>90</v>
      </c>
      <c r="BC309" s="270">
        <v>85</v>
      </c>
      <c r="BD309" s="270">
        <v>100</v>
      </c>
      <c r="BE309" s="270">
        <v>50</v>
      </c>
      <c r="BF309" s="270" t="s">
        <v>1676</v>
      </c>
      <c r="BG309" s="270" t="s">
        <v>1676</v>
      </c>
      <c r="BH309" s="270">
        <v>170</v>
      </c>
      <c r="BI309" s="270">
        <v>1340</v>
      </c>
      <c r="BJ309" s="270" t="s">
        <v>1676</v>
      </c>
      <c r="BK309" s="270" t="s">
        <v>1676</v>
      </c>
      <c r="BL309" s="270">
        <v>120</v>
      </c>
      <c r="BM309" s="270">
        <v>3970</v>
      </c>
      <c r="BN309" s="270">
        <v>25</v>
      </c>
      <c r="BO309" s="270">
        <v>2060</v>
      </c>
      <c r="BP309" s="270">
        <v>1415</v>
      </c>
      <c r="BQ309" s="270">
        <v>0</v>
      </c>
      <c r="BR309" s="270">
        <v>0</v>
      </c>
      <c r="BS309" s="270" t="s">
        <v>1676</v>
      </c>
      <c r="BT309" s="270">
        <v>865</v>
      </c>
      <c r="BU309" s="270">
        <v>35</v>
      </c>
      <c r="BV309" s="270"/>
      <c r="BW309" s="270">
        <v>275</v>
      </c>
      <c r="BX309" s="270">
        <v>0</v>
      </c>
      <c r="BY309" s="270" t="s">
        <v>1676</v>
      </c>
      <c r="BZ309" s="270">
        <v>0</v>
      </c>
      <c r="CA309" s="270">
        <v>0</v>
      </c>
      <c r="CB309" s="270">
        <v>0</v>
      </c>
      <c r="CC309" s="270">
        <v>0</v>
      </c>
      <c r="CD309" s="270">
        <v>50</v>
      </c>
      <c r="CE309" s="270">
        <v>0</v>
      </c>
      <c r="CF309" s="270">
        <v>0</v>
      </c>
      <c r="CG309" s="270">
        <v>10480</v>
      </c>
      <c r="CH309" s="270">
        <v>0</v>
      </c>
      <c r="CI309" s="270">
        <v>1240</v>
      </c>
      <c r="CJ309" s="270">
        <v>1170</v>
      </c>
      <c r="CK309" s="270">
        <v>1830</v>
      </c>
      <c r="CL309" s="270">
        <v>105</v>
      </c>
      <c r="CM309" s="270">
        <v>1345</v>
      </c>
      <c r="CN309" s="270">
        <v>0</v>
      </c>
      <c r="CO309" s="270">
        <v>0</v>
      </c>
      <c r="CP309" s="270">
        <v>0</v>
      </c>
      <c r="CQ309" s="270">
        <v>0</v>
      </c>
      <c r="CR309" s="270">
        <v>30</v>
      </c>
      <c r="CS309" s="270">
        <v>0</v>
      </c>
      <c r="CT309" s="270">
        <v>0</v>
      </c>
      <c r="CU309" s="270">
        <v>0</v>
      </c>
      <c r="CV309" s="270">
        <v>0</v>
      </c>
      <c r="CW309" s="270">
        <v>50</v>
      </c>
      <c r="CX309" s="270">
        <v>0</v>
      </c>
      <c r="CY309" s="270">
        <v>0</v>
      </c>
      <c r="CZ309" s="270">
        <v>0</v>
      </c>
      <c r="DA309" s="270">
        <v>430</v>
      </c>
      <c r="DB309" s="270">
        <v>0</v>
      </c>
      <c r="DC309" s="270">
        <v>0</v>
      </c>
      <c r="DD309" s="270">
        <v>3735</v>
      </c>
      <c r="DE309" s="270">
        <v>0</v>
      </c>
      <c r="DF309" s="270">
        <v>0</v>
      </c>
      <c r="DG309" s="270">
        <v>0</v>
      </c>
      <c r="DH309" s="270">
        <v>0</v>
      </c>
      <c r="DI309" s="270">
        <v>0</v>
      </c>
      <c r="DJ309" s="270">
        <v>0</v>
      </c>
      <c r="DK309" s="270">
        <v>0</v>
      </c>
      <c r="DL309" s="270">
        <v>0</v>
      </c>
      <c r="DM309" s="270">
        <v>0</v>
      </c>
      <c r="DN309" s="270">
        <v>0</v>
      </c>
      <c r="DO309" s="270">
        <v>0</v>
      </c>
      <c r="DP309" s="270">
        <v>0</v>
      </c>
      <c r="DQ309" s="270"/>
      <c r="DR309" s="270">
        <v>0</v>
      </c>
      <c r="DS309" s="270">
        <v>0</v>
      </c>
      <c r="DT309" s="270">
        <v>0</v>
      </c>
      <c r="DU309" s="270">
        <v>0</v>
      </c>
      <c r="DV309" s="270">
        <v>0</v>
      </c>
      <c r="DW309" s="270">
        <v>0</v>
      </c>
      <c r="DX309" s="270">
        <v>0</v>
      </c>
      <c r="DY309" s="270">
        <v>0</v>
      </c>
      <c r="DZ309" s="270">
        <v>0</v>
      </c>
      <c r="EA309" s="270">
        <v>0</v>
      </c>
      <c r="EB309" s="270">
        <v>0</v>
      </c>
      <c r="EC309" s="270">
        <v>0</v>
      </c>
      <c r="ED309" s="270">
        <v>0</v>
      </c>
      <c r="EE309" s="270">
        <v>0</v>
      </c>
      <c r="EF309" s="270">
        <v>0</v>
      </c>
      <c r="EG309" s="270">
        <v>0</v>
      </c>
      <c r="EH309" s="270">
        <v>0</v>
      </c>
      <c r="EI309" s="270">
        <v>0</v>
      </c>
      <c r="EJ309" s="270">
        <v>0</v>
      </c>
      <c r="EK309" s="270">
        <v>610</v>
      </c>
      <c r="EL309" s="270">
        <v>0</v>
      </c>
      <c r="EM309" s="270">
        <v>0</v>
      </c>
      <c r="EN309" s="270">
        <v>0</v>
      </c>
      <c r="EO309" s="270">
        <v>0</v>
      </c>
      <c r="EP309" s="270">
        <v>0</v>
      </c>
      <c r="EQ309" s="270">
        <v>0</v>
      </c>
      <c r="ER309" s="270">
        <v>0</v>
      </c>
      <c r="ES309" s="270">
        <v>0</v>
      </c>
      <c r="ET309" s="270">
        <v>0</v>
      </c>
      <c r="EU309" s="270">
        <v>0</v>
      </c>
      <c r="EV309" s="270">
        <v>0</v>
      </c>
      <c r="EW309" s="270">
        <v>0</v>
      </c>
      <c r="EX309" s="270">
        <v>0</v>
      </c>
      <c r="EY309" s="270">
        <v>0</v>
      </c>
      <c r="EZ309" s="270">
        <v>0</v>
      </c>
      <c r="FA309" s="270">
        <v>0</v>
      </c>
      <c r="FB309" s="270">
        <v>0</v>
      </c>
      <c r="FC309" s="270">
        <v>0</v>
      </c>
      <c r="FD309" s="270">
        <v>0</v>
      </c>
      <c r="FE309" s="270">
        <v>0</v>
      </c>
      <c r="FF309" s="270">
        <v>0</v>
      </c>
      <c r="FG309" s="270">
        <v>0</v>
      </c>
      <c r="FH309" s="270">
        <v>0</v>
      </c>
      <c r="FI309" s="270">
        <v>0</v>
      </c>
      <c r="FJ309" s="270">
        <v>0</v>
      </c>
      <c r="FK309" s="270">
        <v>0</v>
      </c>
      <c r="FL309" s="351">
        <v>10445</v>
      </c>
      <c r="FM309" s="323">
        <v>0</v>
      </c>
      <c r="FN309" s="324">
        <v>8110</v>
      </c>
      <c r="FO309" s="270"/>
      <c r="FP309" s="89"/>
      <c r="FQ309" s="270"/>
      <c r="FR309" s="319"/>
      <c r="FS309" s="319"/>
      <c r="FT309" s="319"/>
      <c r="FU309" s="319"/>
      <c r="FV309" s="319"/>
      <c r="FW309" s="319"/>
      <c r="FX309" s="319"/>
      <c r="FY309" s="319"/>
      <c r="FZ309" s="319"/>
      <c r="GA309" s="319"/>
      <c r="GB309" s="319"/>
      <c r="GC309" s="319"/>
      <c r="GD309" s="319"/>
      <c r="GE309" s="319"/>
      <c r="GF309" s="319"/>
      <c r="GG309" s="319"/>
      <c r="GH309" s="319"/>
      <c r="GI309" s="319"/>
      <c r="GJ309" s="319"/>
      <c r="GK309" s="319"/>
      <c r="GL309" s="319"/>
      <c r="GM309" s="319"/>
      <c r="GN309" s="319"/>
      <c r="GO309" s="319"/>
      <c r="GP309" s="319"/>
      <c r="GQ309" s="319"/>
      <c r="GR309" s="319"/>
      <c r="GS309" s="319"/>
      <c r="GT309" s="319"/>
      <c r="GU309" s="319"/>
      <c r="GV309" s="319"/>
      <c r="GW309" s="319"/>
      <c r="GX309" s="319"/>
      <c r="GY309" s="319"/>
      <c r="GZ309" s="319"/>
      <c r="HA309" s="319"/>
      <c r="HB309" s="319"/>
      <c r="HC309" s="319"/>
      <c r="HD309" s="319"/>
      <c r="HE309" s="319"/>
      <c r="HF309" s="319"/>
      <c r="HG309" s="319"/>
      <c r="HH309" s="319"/>
      <c r="HI309" s="319"/>
      <c r="HJ309" s="319"/>
      <c r="HK309" s="319"/>
      <c r="HL309" s="319"/>
      <c r="HM309" s="319"/>
      <c r="HN309" s="319"/>
      <c r="HO309" s="319"/>
      <c r="HP309" s="319"/>
      <c r="HQ309" s="319"/>
      <c r="HR309" s="319"/>
      <c r="HS309" s="319"/>
      <c r="HT309" s="319"/>
      <c r="HU309" s="319"/>
      <c r="HV309" s="319"/>
      <c r="HW309" s="319"/>
      <c r="HX309" s="319"/>
      <c r="HY309" s="319"/>
      <c r="HZ309" s="319"/>
      <c r="IA309" s="319"/>
      <c r="IB309" s="319"/>
      <c r="IC309" s="319"/>
      <c r="ID309" s="319"/>
      <c r="IE309" s="319"/>
      <c r="IF309" s="319"/>
      <c r="IG309" s="318"/>
    </row>
    <row r="310" spans="1:241" ht="12.75" customHeight="1" x14ac:dyDescent="0.2">
      <c r="A310" s="370" t="s">
        <v>241</v>
      </c>
      <c r="B310" s="270">
        <v>2615</v>
      </c>
      <c r="C310" s="270">
        <v>2515</v>
      </c>
      <c r="D310" s="270">
        <v>1250</v>
      </c>
      <c r="E310" s="270">
        <v>1270</v>
      </c>
      <c r="F310" s="270">
        <v>1340</v>
      </c>
      <c r="G310" s="270">
        <v>1090</v>
      </c>
      <c r="H310" s="270">
        <v>50</v>
      </c>
      <c r="I310" s="270">
        <v>2615</v>
      </c>
      <c r="J310" s="270">
        <v>0</v>
      </c>
      <c r="K310" s="270">
        <v>72070</v>
      </c>
      <c r="L310" s="270"/>
      <c r="M310" s="270">
        <v>0</v>
      </c>
      <c r="N310" s="270">
        <v>0</v>
      </c>
      <c r="O310" s="270">
        <v>0</v>
      </c>
      <c r="P310" s="270">
        <v>0</v>
      </c>
      <c r="Q310" s="270">
        <v>0</v>
      </c>
      <c r="R310" s="270">
        <v>0</v>
      </c>
      <c r="S310" s="270">
        <v>0</v>
      </c>
      <c r="T310" s="270">
        <v>0</v>
      </c>
      <c r="U310" s="270">
        <v>27.195643238799835</v>
      </c>
      <c r="V310" s="270">
        <v>14</v>
      </c>
      <c r="X310" s="270">
        <v>55.265290519877674</v>
      </c>
      <c r="Y310" s="270" t="s">
        <v>1676</v>
      </c>
      <c r="Z310" s="270">
        <v>460</v>
      </c>
      <c r="AA310" s="270">
        <v>575</v>
      </c>
      <c r="AB310" s="270">
        <v>400</v>
      </c>
      <c r="AC310" s="270">
        <v>430</v>
      </c>
      <c r="AD310" s="270">
        <v>595</v>
      </c>
      <c r="AE310" s="270">
        <v>150</v>
      </c>
      <c r="AF310" s="270">
        <v>0</v>
      </c>
      <c r="AG310" s="270">
        <v>0</v>
      </c>
      <c r="AH310" s="270">
        <v>0</v>
      </c>
      <c r="AI310" s="270">
        <v>0</v>
      </c>
      <c r="AJ310" s="270">
        <v>0</v>
      </c>
      <c r="AK310" s="270">
        <v>0</v>
      </c>
      <c r="AL310" s="270">
        <v>0</v>
      </c>
      <c r="AM310" s="270">
        <v>0</v>
      </c>
      <c r="AN310" s="270">
        <v>0</v>
      </c>
      <c r="AO310" s="270">
        <v>0</v>
      </c>
      <c r="AP310" s="270">
        <v>0</v>
      </c>
      <c r="AQ310" s="270">
        <v>0</v>
      </c>
      <c r="AR310" s="270">
        <v>0</v>
      </c>
      <c r="AS310" s="270">
        <v>0</v>
      </c>
      <c r="AT310" s="270">
        <v>0</v>
      </c>
      <c r="AU310" s="270">
        <v>0</v>
      </c>
      <c r="AV310" s="270">
        <v>0</v>
      </c>
      <c r="AW310" s="270">
        <v>0</v>
      </c>
      <c r="AX310" s="270">
        <v>0</v>
      </c>
      <c r="AY310" s="270">
        <v>0</v>
      </c>
      <c r="AZ310" s="270">
        <v>0</v>
      </c>
      <c r="BA310" s="270">
        <v>0</v>
      </c>
      <c r="BB310" s="270">
        <v>2615</v>
      </c>
      <c r="BC310" s="270" t="s">
        <v>1676</v>
      </c>
      <c r="BD310" s="270">
        <v>120</v>
      </c>
      <c r="BE310" s="270" t="s">
        <v>1676</v>
      </c>
      <c r="BF310" s="270" t="s">
        <v>1676</v>
      </c>
      <c r="BG310" s="270">
        <v>975</v>
      </c>
      <c r="BH310" s="270">
        <v>55</v>
      </c>
      <c r="BI310" s="270">
        <v>0</v>
      </c>
      <c r="BJ310" s="270">
        <v>0</v>
      </c>
      <c r="BK310" s="270">
        <v>20</v>
      </c>
      <c r="BL310" s="270">
        <v>20</v>
      </c>
      <c r="BM310" s="270">
        <v>10</v>
      </c>
      <c r="BN310" s="270" t="s">
        <v>1676</v>
      </c>
      <c r="BO310" s="270">
        <v>65</v>
      </c>
      <c r="BP310" s="270">
        <v>15</v>
      </c>
      <c r="BQ310" s="270">
        <v>0</v>
      </c>
      <c r="BR310" s="270">
        <v>0</v>
      </c>
      <c r="BS310" s="270">
        <v>0</v>
      </c>
      <c r="BT310" s="270">
        <v>995</v>
      </c>
      <c r="BU310" s="270">
        <v>185</v>
      </c>
      <c r="BV310" s="270"/>
      <c r="BW310" s="270">
        <v>30</v>
      </c>
      <c r="BX310" s="270">
        <v>0</v>
      </c>
      <c r="BY310" s="270">
        <v>10</v>
      </c>
      <c r="BZ310" s="270" t="s">
        <v>1676</v>
      </c>
      <c r="CA310" s="270">
        <v>0</v>
      </c>
      <c r="CB310" s="270">
        <v>0</v>
      </c>
      <c r="CC310" s="270">
        <v>0</v>
      </c>
      <c r="CD310" s="270" t="s">
        <v>1676</v>
      </c>
      <c r="CE310" s="270">
        <v>0</v>
      </c>
      <c r="CF310" s="270">
        <v>25</v>
      </c>
      <c r="CG310" s="270">
        <v>2465</v>
      </c>
      <c r="CH310" s="270">
        <v>765</v>
      </c>
      <c r="CI310" s="270">
        <v>0</v>
      </c>
      <c r="CJ310" s="270">
        <v>0</v>
      </c>
      <c r="CK310" s="270">
        <v>0</v>
      </c>
      <c r="CL310" s="270">
        <v>0</v>
      </c>
      <c r="CM310" s="270">
        <v>0</v>
      </c>
      <c r="CN310" s="270">
        <v>0</v>
      </c>
      <c r="CO310" s="270">
        <v>0</v>
      </c>
      <c r="CP310" s="270">
        <v>0</v>
      </c>
      <c r="CQ310" s="270">
        <v>0</v>
      </c>
      <c r="CR310" s="270">
        <v>0</v>
      </c>
      <c r="CS310" s="270">
        <v>0</v>
      </c>
      <c r="CT310" s="270">
        <v>0</v>
      </c>
      <c r="CU310" s="270">
        <v>0</v>
      </c>
      <c r="CV310" s="270">
        <v>0</v>
      </c>
      <c r="CW310" s="270">
        <v>0</v>
      </c>
      <c r="CX310" s="270">
        <v>0</v>
      </c>
      <c r="CY310" s="270">
        <v>0</v>
      </c>
      <c r="CZ310" s="270">
        <v>0</v>
      </c>
      <c r="DA310" s="270">
        <v>0</v>
      </c>
      <c r="DB310" s="270">
        <v>0</v>
      </c>
      <c r="DC310" s="270">
        <v>0</v>
      </c>
      <c r="DD310" s="270">
        <v>0</v>
      </c>
      <c r="DE310" s="270">
        <v>0</v>
      </c>
      <c r="DF310" s="270">
        <v>0</v>
      </c>
      <c r="DG310" s="270">
        <v>0</v>
      </c>
      <c r="DH310" s="270">
        <v>0</v>
      </c>
      <c r="DI310" s="270">
        <v>0</v>
      </c>
      <c r="DJ310" s="270">
        <v>0</v>
      </c>
      <c r="DK310" s="270">
        <v>0</v>
      </c>
      <c r="DL310" s="270">
        <v>0</v>
      </c>
      <c r="DM310" s="270">
        <v>0</v>
      </c>
      <c r="DN310" s="270">
        <v>845</v>
      </c>
      <c r="DO310" s="270">
        <v>0</v>
      </c>
      <c r="DP310" s="270">
        <v>0</v>
      </c>
      <c r="DQ310" s="270"/>
      <c r="DR310" s="270">
        <v>0</v>
      </c>
      <c r="DS310" s="270">
        <v>0</v>
      </c>
      <c r="DT310" s="270">
        <v>0</v>
      </c>
      <c r="DU310" s="270">
        <v>0</v>
      </c>
      <c r="DV310" s="270">
        <v>0</v>
      </c>
      <c r="DW310" s="270">
        <v>0</v>
      </c>
      <c r="DX310" s="270">
        <v>0</v>
      </c>
      <c r="DY310" s="270">
        <v>0</v>
      </c>
      <c r="DZ310" s="270">
        <v>0</v>
      </c>
      <c r="EA310" s="270">
        <v>0</v>
      </c>
      <c r="EB310" s="270">
        <v>0</v>
      </c>
      <c r="EC310" s="270">
        <v>0</v>
      </c>
      <c r="ED310" s="270">
        <v>0</v>
      </c>
      <c r="EE310" s="270">
        <v>0</v>
      </c>
      <c r="EF310" s="270">
        <v>0</v>
      </c>
      <c r="EG310" s="270">
        <v>0</v>
      </c>
      <c r="EH310" s="270">
        <v>0</v>
      </c>
      <c r="EI310" s="270">
        <v>0</v>
      </c>
      <c r="EJ310" s="270">
        <v>0</v>
      </c>
      <c r="EK310" s="270">
        <v>0</v>
      </c>
      <c r="EL310" s="270">
        <v>0</v>
      </c>
      <c r="EM310" s="270">
        <v>0</v>
      </c>
      <c r="EN310" s="270">
        <v>0</v>
      </c>
      <c r="EO310" s="270" t="s">
        <v>1676</v>
      </c>
      <c r="EP310" s="270">
        <v>800</v>
      </c>
      <c r="EQ310" s="270">
        <v>0</v>
      </c>
      <c r="ER310" s="270" t="s">
        <v>1676</v>
      </c>
      <c r="ES310" s="270">
        <v>0</v>
      </c>
      <c r="ET310" s="270">
        <v>205</v>
      </c>
      <c r="EU310" s="270">
        <v>0</v>
      </c>
      <c r="EV310" s="270">
        <v>0</v>
      </c>
      <c r="EW310" s="270">
        <v>0</v>
      </c>
      <c r="EX310" s="270">
        <v>0</v>
      </c>
      <c r="EY310" s="270">
        <v>0</v>
      </c>
      <c r="EZ310" s="270">
        <v>0</v>
      </c>
      <c r="FA310" s="270">
        <v>0</v>
      </c>
      <c r="FB310" s="270">
        <v>0</v>
      </c>
      <c r="FC310" s="270">
        <v>0</v>
      </c>
      <c r="FD310" s="270">
        <v>0</v>
      </c>
      <c r="FE310" s="270">
        <v>0</v>
      </c>
      <c r="FF310" s="270">
        <v>0</v>
      </c>
      <c r="FG310" s="270">
        <v>0</v>
      </c>
      <c r="FH310" s="270">
        <v>0</v>
      </c>
      <c r="FI310" s="270">
        <v>0</v>
      </c>
      <c r="FJ310" s="270">
        <v>0</v>
      </c>
      <c r="FK310" s="270">
        <v>0</v>
      </c>
      <c r="FL310" s="351">
        <v>0</v>
      </c>
      <c r="FM310" s="323">
        <v>40</v>
      </c>
      <c r="FN310" s="324">
        <v>0</v>
      </c>
      <c r="FO310" s="270"/>
      <c r="FP310" s="89"/>
      <c r="FQ310" s="270"/>
      <c r="FR310" s="319"/>
      <c r="FS310" s="319"/>
      <c r="FT310" s="319"/>
      <c r="FU310" s="319"/>
      <c r="FV310" s="319"/>
      <c r="FW310" s="319"/>
      <c r="FX310" s="319"/>
      <c r="FY310" s="319"/>
      <c r="FZ310" s="319"/>
      <c r="GA310" s="319"/>
      <c r="GB310" s="319"/>
      <c r="GC310" s="319"/>
      <c r="GD310" s="319"/>
      <c r="GE310" s="319"/>
      <c r="GF310" s="319"/>
      <c r="GG310" s="319"/>
      <c r="GH310" s="319"/>
      <c r="GI310" s="319"/>
      <c r="GJ310" s="319"/>
      <c r="GK310" s="319"/>
      <c r="GL310" s="319"/>
      <c r="GM310" s="319"/>
      <c r="GN310" s="319"/>
      <c r="GO310" s="319"/>
      <c r="GP310" s="319"/>
      <c r="GQ310" s="319"/>
      <c r="GR310" s="319"/>
      <c r="GS310" s="319"/>
      <c r="GT310" s="319"/>
      <c r="GU310" s="319"/>
      <c r="GV310" s="319"/>
      <c r="GW310" s="319"/>
      <c r="GX310" s="319"/>
      <c r="GY310" s="319"/>
      <c r="GZ310" s="319"/>
      <c r="HA310" s="319"/>
      <c r="HB310" s="319"/>
      <c r="HC310" s="319"/>
      <c r="HD310" s="319"/>
      <c r="HE310" s="319"/>
      <c r="HF310" s="319"/>
      <c r="HG310" s="319"/>
      <c r="HH310" s="319"/>
      <c r="HI310" s="319"/>
      <c r="HJ310" s="319"/>
      <c r="HK310" s="319"/>
      <c r="HL310" s="319"/>
      <c r="HM310" s="319"/>
      <c r="HN310" s="319"/>
      <c r="HO310" s="319"/>
      <c r="HP310" s="319"/>
      <c r="HQ310" s="319"/>
      <c r="HR310" s="319"/>
      <c r="HS310" s="319"/>
      <c r="HT310" s="319"/>
      <c r="HU310" s="319"/>
      <c r="HV310" s="319"/>
      <c r="HW310" s="319"/>
      <c r="HX310" s="319"/>
      <c r="HY310" s="319"/>
      <c r="HZ310" s="319"/>
      <c r="IA310" s="319"/>
      <c r="IB310" s="319"/>
      <c r="IC310" s="319"/>
      <c r="ID310" s="319"/>
      <c r="IE310" s="319"/>
      <c r="IF310" s="319"/>
      <c r="IG310" s="318"/>
    </row>
    <row r="311" spans="1:241" ht="12.75" customHeight="1" x14ac:dyDescent="0.2">
      <c r="A311" s="370" t="s">
        <v>346</v>
      </c>
      <c r="B311" s="270">
        <v>6495</v>
      </c>
      <c r="C311" s="270">
        <v>6495</v>
      </c>
      <c r="D311" s="270">
        <v>2680</v>
      </c>
      <c r="E311" s="270">
        <v>3815</v>
      </c>
      <c r="F311" s="270">
        <v>0</v>
      </c>
      <c r="G311" s="270">
        <v>0</v>
      </c>
      <c r="H311" s="270">
        <v>6495</v>
      </c>
      <c r="I311" s="270">
        <v>710</v>
      </c>
      <c r="J311" s="270">
        <v>5785</v>
      </c>
      <c r="K311" s="270">
        <v>1645</v>
      </c>
      <c r="L311" s="270">
        <v>120.88557213930348</v>
      </c>
      <c r="M311" s="270">
        <v>2510</v>
      </c>
      <c r="N311" s="270">
        <v>960</v>
      </c>
      <c r="O311" s="270">
        <v>775</v>
      </c>
      <c r="P311" s="270">
        <v>1075</v>
      </c>
      <c r="Q311" s="270">
        <v>490</v>
      </c>
      <c r="R311" s="270">
        <v>205</v>
      </c>
      <c r="S311" s="270">
        <v>155</v>
      </c>
      <c r="T311" s="270">
        <v>265</v>
      </c>
      <c r="U311" s="270">
        <v>2.3197183098591547</v>
      </c>
      <c r="V311" s="270">
        <v>2</v>
      </c>
      <c r="W311" s="270">
        <v>51</v>
      </c>
      <c r="X311" s="270">
        <v>60.149421742482652</v>
      </c>
      <c r="Y311" s="270">
        <v>0</v>
      </c>
      <c r="Z311" s="270">
        <v>405</v>
      </c>
      <c r="AA311" s="270">
        <v>900</v>
      </c>
      <c r="AB311" s="270">
        <v>1630</v>
      </c>
      <c r="AC311" s="270">
        <v>1940</v>
      </c>
      <c r="AD311" s="270">
        <v>1555</v>
      </c>
      <c r="AE311" s="270">
        <v>55</v>
      </c>
      <c r="AF311" s="270">
        <v>410</v>
      </c>
      <c r="AG311" s="270">
        <v>0</v>
      </c>
      <c r="AH311" s="270">
        <v>1550</v>
      </c>
      <c r="AI311" s="270">
        <v>0</v>
      </c>
      <c r="AJ311" s="270">
        <v>0</v>
      </c>
      <c r="AK311" s="270">
        <v>0</v>
      </c>
      <c r="AL311" s="270">
        <v>420</v>
      </c>
      <c r="AM311" s="270">
        <v>655</v>
      </c>
      <c r="AN311" s="270">
        <v>115</v>
      </c>
      <c r="AO311" s="270">
        <v>0</v>
      </c>
      <c r="AP311" s="270" t="s">
        <v>1676</v>
      </c>
      <c r="AQ311" s="270">
        <v>465</v>
      </c>
      <c r="AR311" s="270">
        <v>90</v>
      </c>
      <c r="AS311" s="270">
        <v>40</v>
      </c>
      <c r="AT311" s="270">
        <v>135</v>
      </c>
      <c r="AU311" s="270">
        <v>0</v>
      </c>
      <c r="AV311" s="270">
        <v>35</v>
      </c>
      <c r="AW311" s="270">
        <v>485</v>
      </c>
      <c r="AX311" s="270">
        <v>0</v>
      </c>
      <c r="AY311" s="270">
        <v>515</v>
      </c>
      <c r="AZ311" s="270">
        <v>1305</v>
      </c>
      <c r="BA311" s="270">
        <v>50</v>
      </c>
      <c r="BB311" s="270">
        <v>215</v>
      </c>
      <c r="BC311" s="270">
        <v>25</v>
      </c>
      <c r="BD311" s="270">
        <v>35</v>
      </c>
      <c r="BE311" s="270">
        <v>45</v>
      </c>
      <c r="BF311" s="270" t="s">
        <v>1676</v>
      </c>
      <c r="BG311" s="270" t="s">
        <v>1676</v>
      </c>
      <c r="BH311" s="270">
        <v>110</v>
      </c>
      <c r="BI311" s="270">
        <v>1585</v>
      </c>
      <c r="BJ311" s="270" t="s">
        <v>1676</v>
      </c>
      <c r="BK311" s="270" t="s">
        <v>1676</v>
      </c>
      <c r="BL311" s="270" t="s">
        <v>1676</v>
      </c>
      <c r="BM311" s="270">
        <v>990</v>
      </c>
      <c r="BN311" s="270">
        <v>40</v>
      </c>
      <c r="BO311" s="270">
        <v>2475</v>
      </c>
      <c r="BP311" s="270">
        <v>520</v>
      </c>
      <c r="BQ311" s="270">
        <v>0</v>
      </c>
      <c r="BR311" s="270">
        <v>0</v>
      </c>
      <c r="BS311" s="270">
        <v>10</v>
      </c>
      <c r="BT311" s="270">
        <v>500</v>
      </c>
      <c r="BU311" s="270">
        <v>45</v>
      </c>
      <c r="BV311" s="270"/>
      <c r="BW311" s="270">
        <v>100</v>
      </c>
      <c r="BX311" s="270">
        <v>0</v>
      </c>
      <c r="BY311" s="270" t="s">
        <v>1676</v>
      </c>
      <c r="BZ311" s="270">
        <v>0</v>
      </c>
      <c r="CA311" s="270">
        <v>0</v>
      </c>
      <c r="CB311" s="270">
        <v>0</v>
      </c>
      <c r="CC311" s="270">
        <v>0</v>
      </c>
      <c r="CD311" s="270">
        <v>75</v>
      </c>
      <c r="CE311" s="270">
        <v>0</v>
      </c>
      <c r="CF311" s="270">
        <v>0</v>
      </c>
      <c r="CG311" s="270">
        <v>6410</v>
      </c>
      <c r="CH311" s="270">
        <v>0</v>
      </c>
      <c r="CI311" s="270">
        <v>525</v>
      </c>
      <c r="CJ311" s="270">
        <v>590</v>
      </c>
      <c r="CK311" s="270">
        <v>1990</v>
      </c>
      <c r="CL311" s="270">
        <v>0</v>
      </c>
      <c r="CM311" s="270">
        <v>1590</v>
      </c>
      <c r="CN311" s="270">
        <v>0</v>
      </c>
      <c r="CO311" s="270">
        <v>0</v>
      </c>
      <c r="CP311" s="270">
        <v>0</v>
      </c>
      <c r="CQ311" s="270">
        <v>0</v>
      </c>
      <c r="CR311" s="270">
        <v>0</v>
      </c>
      <c r="CS311" s="270">
        <v>0</v>
      </c>
      <c r="CT311" s="270">
        <v>0</v>
      </c>
      <c r="CU311" s="270">
        <v>0</v>
      </c>
      <c r="CV311" s="270">
        <v>60</v>
      </c>
      <c r="CW311" s="270">
        <v>0</v>
      </c>
      <c r="CX311" s="270">
        <v>0</v>
      </c>
      <c r="CY311" s="270">
        <v>0</v>
      </c>
      <c r="CZ311" s="270">
        <v>0</v>
      </c>
      <c r="DA311" s="270">
        <v>580</v>
      </c>
      <c r="DB311" s="270">
        <v>0</v>
      </c>
      <c r="DC311" s="270">
        <v>0</v>
      </c>
      <c r="DD311" s="270">
        <v>890</v>
      </c>
      <c r="DE311" s="270">
        <v>0</v>
      </c>
      <c r="DF311" s="270">
        <v>0</v>
      </c>
      <c r="DG311" s="270">
        <v>0</v>
      </c>
      <c r="DH311" s="270">
        <v>0</v>
      </c>
      <c r="DI311" s="270">
        <v>0</v>
      </c>
      <c r="DJ311" s="270">
        <v>0</v>
      </c>
      <c r="DK311" s="270">
        <v>0</v>
      </c>
      <c r="DL311" s="270">
        <v>0</v>
      </c>
      <c r="DM311" s="270">
        <v>0</v>
      </c>
      <c r="DN311" s="270">
        <v>0</v>
      </c>
      <c r="DO311" s="270">
        <v>0</v>
      </c>
      <c r="DP311" s="270">
        <v>0</v>
      </c>
      <c r="DQ311" s="270"/>
      <c r="DR311" s="270">
        <v>0</v>
      </c>
      <c r="DS311" s="270">
        <v>0</v>
      </c>
      <c r="DT311" s="270">
        <v>0</v>
      </c>
      <c r="DU311" s="270">
        <v>0</v>
      </c>
      <c r="DV311" s="270">
        <v>0</v>
      </c>
      <c r="DW311" s="270">
        <v>0</v>
      </c>
      <c r="DX311" s="270">
        <v>0</v>
      </c>
      <c r="DY311" s="270">
        <v>0</v>
      </c>
      <c r="DZ311" s="270">
        <v>0</v>
      </c>
      <c r="EA311" s="270">
        <v>0</v>
      </c>
      <c r="EB311" s="270">
        <v>0</v>
      </c>
      <c r="EC311" s="270">
        <v>0</v>
      </c>
      <c r="ED311" s="270">
        <v>0</v>
      </c>
      <c r="EE311" s="270">
        <v>0</v>
      </c>
      <c r="EF311" s="270">
        <v>0</v>
      </c>
      <c r="EG311" s="270">
        <v>0</v>
      </c>
      <c r="EH311" s="270">
        <v>0</v>
      </c>
      <c r="EI311" s="270">
        <v>0</v>
      </c>
      <c r="EJ311" s="270">
        <v>0</v>
      </c>
      <c r="EK311" s="270">
        <v>220</v>
      </c>
      <c r="EL311" s="270">
        <v>0</v>
      </c>
      <c r="EM311" s="270">
        <v>0</v>
      </c>
      <c r="EN311" s="270">
        <v>0</v>
      </c>
      <c r="EO311" s="270">
        <v>0</v>
      </c>
      <c r="EP311" s="270">
        <v>0</v>
      </c>
      <c r="EQ311" s="270">
        <v>0</v>
      </c>
      <c r="ER311" s="270">
        <v>0</v>
      </c>
      <c r="ES311" s="270">
        <v>0</v>
      </c>
      <c r="ET311" s="270">
        <v>0</v>
      </c>
      <c r="EU311" s="270">
        <v>0</v>
      </c>
      <c r="EV311" s="270">
        <v>40</v>
      </c>
      <c r="EW311" s="270">
        <v>0</v>
      </c>
      <c r="EX311" s="270">
        <v>0</v>
      </c>
      <c r="EY311" s="270">
        <v>0</v>
      </c>
      <c r="EZ311" s="270">
        <v>0</v>
      </c>
      <c r="FA311" s="270">
        <v>0</v>
      </c>
      <c r="FB311" s="270">
        <v>0</v>
      </c>
      <c r="FC311" s="270">
        <v>0</v>
      </c>
      <c r="FD311" s="270">
        <v>0</v>
      </c>
      <c r="FE311" s="270">
        <v>0</v>
      </c>
      <c r="FF311" s="270">
        <v>0</v>
      </c>
      <c r="FG311" s="270">
        <v>0</v>
      </c>
      <c r="FH311" s="270">
        <v>0</v>
      </c>
      <c r="FI311" s="270">
        <v>0</v>
      </c>
      <c r="FJ311" s="270">
        <v>0</v>
      </c>
      <c r="FK311" s="270" t="s">
        <v>1676</v>
      </c>
      <c r="FL311" s="351">
        <v>6280</v>
      </c>
      <c r="FM311" s="323">
        <v>0</v>
      </c>
      <c r="FN311" s="324">
        <v>6430</v>
      </c>
      <c r="FO311" s="270"/>
      <c r="FP311" s="89"/>
      <c r="FQ311" s="270"/>
      <c r="FR311" s="319"/>
      <c r="FS311" s="319"/>
      <c r="FT311" s="319"/>
      <c r="FU311" s="319"/>
      <c r="FV311" s="319"/>
      <c r="FW311" s="319"/>
      <c r="FX311" s="319"/>
      <c r="FY311" s="319"/>
      <c r="FZ311" s="319"/>
      <c r="GA311" s="319"/>
      <c r="GB311" s="319"/>
      <c r="GC311" s="319"/>
      <c r="GD311" s="319"/>
      <c r="GE311" s="319"/>
      <c r="GF311" s="319"/>
      <c r="GG311" s="319"/>
      <c r="GH311" s="319"/>
      <c r="GI311" s="319"/>
      <c r="GJ311" s="319"/>
      <c r="GK311" s="319"/>
      <c r="GL311" s="319"/>
      <c r="GM311" s="319"/>
      <c r="GN311" s="319"/>
      <c r="GO311" s="319"/>
      <c r="GP311" s="319"/>
      <c r="GQ311" s="319"/>
      <c r="GR311" s="319"/>
      <c r="GS311" s="319"/>
      <c r="GT311" s="319"/>
      <c r="GU311" s="319"/>
      <c r="GV311" s="319"/>
      <c r="GW311" s="319"/>
      <c r="GX311" s="319"/>
      <c r="GY311" s="319"/>
      <c r="GZ311" s="319"/>
      <c r="HA311" s="319"/>
      <c r="HB311" s="319"/>
      <c r="HC311" s="319"/>
      <c r="HD311" s="319"/>
      <c r="HE311" s="319"/>
      <c r="HF311" s="319"/>
      <c r="HG311" s="319"/>
      <c r="HH311" s="319"/>
      <c r="HI311" s="319"/>
      <c r="HJ311" s="319"/>
      <c r="HK311" s="319"/>
      <c r="HL311" s="319"/>
      <c r="HM311" s="319"/>
      <c r="HN311" s="319"/>
      <c r="HO311" s="319"/>
      <c r="HP311" s="319"/>
      <c r="HQ311" s="319"/>
      <c r="HR311" s="319"/>
      <c r="HS311" s="319"/>
      <c r="HT311" s="319"/>
      <c r="HU311" s="319"/>
      <c r="HV311" s="319"/>
      <c r="HW311" s="319"/>
      <c r="HX311" s="319"/>
      <c r="HY311" s="319"/>
      <c r="HZ311" s="319"/>
      <c r="IA311" s="319"/>
      <c r="IB311" s="319"/>
      <c r="IC311" s="319"/>
      <c r="ID311" s="319"/>
      <c r="IE311" s="319"/>
      <c r="IF311" s="319"/>
      <c r="IG311" s="318"/>
    </row>
    <row r="312" spans="1:241" ht="12.75" customHeight="1" x14ac:dyDescent="0.2">
      <c r="A312" s="370" t="s">
        <v>424</v>
      </c>
      <c r="B312" s="270">
        <v>174575</v>
      </c>
      <c r="C312" s="270">
        <v>109545</v>
      </c>
      <c r="D312" s="270">
        <v>47370</v>
      </c>
      <c r="E312" s="270">
        <v>62170</v>
      </c>
      <c r="F312" s="270">
        <v>44125</v>
      </c>
      <c r="G312" s="270">
        <v>3660</v>
      </c>
      <c r="H312" s="270">
        <v>43880</v>
      </c>
      <c r="I312" s="270">
        <v>132655</v>
      </c>
      <c r="J312" s="270">
        <v>41915</v>
      </c>
      <c r="K312" s="270">
        <v>234555</v>
      </c>
      <c r="L312" s="270">
        <v>55.342839198902098</v>
      </c>
      <c r="M312" s="270">
        <v>20630</v>
      </c>
      <c r="N312" s="270">
        <v>9255</v>
      </c>
      <c r="O312" s="270">
        <v>5580</v>
      </c>
      <c r="P312" s="270">
        <v>5570</v>
      </c>
      <c r="Q312" s="270">
        <v>1380</v>
      </c>
      <c r="R312" s="270">
        <v>240</v>
      </c>
      <c r="S312" s="270">
        <v>170</v>
      </c>
      <c r="T312" s="270">
        <v>160</v>
      </c>
      <c r="U312" s="270">
        <v>3.1863963458201492</v>
      </c>
      <c r="V312" s="270">
        <v>1</v>
      </c>
      <c r="W312" s="270">
        <v>32</v>
      </c>
      <c r="X312" s="270">
        <v>55.119144852890088</v>
      </c>
      <c r="Y312" s="270">
        <v>18455</v>
      </c>
      <c r="Z312" s="270">
        <v>16385</v>
      </c>
      <c r="AA312" s="270">
        <v>22790</v>
      </c>
      <c r="AB312" s="270">
        <v>26245</v>
      </c>
      <c r="AC312" s="270">
        <v>37000</v>
      </c>
      <c r="AD312" s="270">
        <v>44085</v>
      </c>
      <c r="AE312" s="270">
        <v>8985</v>
      </c>
      <c r="AF312" s="270">
        <v>2115</v>
      </c>
      <c r="AG312" s="270">
        <v>905</v>
      </c>
      <c r="AH312" s="270">
        <v>6160</v>
      </c>
      <c r="AI312" s="270">
        <v>550</v>
      </c>
      <c r="AJ312" s="270">
        <v>2330</v>
      </c>
      <c r="AK312" s="270">
        <v>1285</v>
      </c>
      <c r="AL312" s="270">
        <v>4915</v>
      </c>
      <c r="AM312" s="270">
        <v>7685</v>
      </c>
      <c r="AN312" s="270">
        <v>960</v>
      </c>
      <c r="AO312" s="270">
        <v>1925</v>
      </c>
      <c r="AP312" s="270">
        <v>1080</v>
      </c>
      <c r="AQ312" s="270">
        <v>5870</v>
      </c>
      <c r="AR312" s="270">
        <v>455</v>
      </c>
      <c r="AS312" s="270">
        <v>230</v>
      </c>
      <c r="AT312" s="270">
        <v>1770</v>
      </c>
      <c r="AU312" s="270">
        <v>4640</v>
      </c>
      <c r="AV312" s="270">
        <v>1965</v>
      </c>
      <c r="AW312" s="270">
        <v>2335</v>
      </c>
      <c r="AX312" s="270">
        <v>14620</v>
      </c>
      <c r="AY312" s="270">
        <v>480</v>
      </c>
      <c r="AZ312" s="270">
        <v>5475</v>
      </c>
      <c r="BA312" s="270">
        <v>10340</v>
      </c>
      <c r="BB312" s="270">
        <v>96485</v>
      </c>
      <c r="BC312" s="270">
        <v>3305</v>
      </c>
      <c r="BD312" s="270">
        <v>8765</v>
      </c>
      <c r="BE312" s="270">
        <v>2600</v>
      </c>
      <c r="BF312" s="270">
        <v>1480</v>
      </c>
      <c r="BG312" s="270">
        <v>915</v>
      </c>
      <c r="BH312" s="270">
        <v>1630</v>
      </c>
      <c r="BI312" s="270">
        <v>6420</v>
      </c>
      <c r="BJ312" s="270">
        <v>545</v>
      </c>
      <c r="BK312" s="270">
        <v>5110</v>
      </c>
      <c r="BL312" s="270">
        <v>6175</v>
      </c>
      <c r="BM312" s="270">
        <v>11230</v>
      </c>
      <c r="BN312" s="270">
        <v>1795</v>
      </c>
      <c r="BO312" s="270">
        <v>8815</v>
      </c>
      <c r="BP312" s="270">
        <v>5280</v>
      </c>
      <c r="BQ312" s="270">
        <v>11555</v>
      </c>
      <c r="BR312" s="270">
        <v>1630</v>
      </c>
      <c r="BS312" s="270">
        <v>295</v>
      </c>
      <c r="BT312" s="270">
        <v>15490</v>
      </c>
      <c r="BU312" s="270">
        <v>7515</v>
      </c>
      <c r="BV312" s="270"/>
      <c r="BW312" s="270">
        <v>9000</v>
      </c>
      <c r="BX312" s="270">
        <v>315</v>
      </c>
      <c r="BY312" s="270">
        <v>4865</v>
      </c>
      <c r="BZ312" s="270">
        <v>1150</v>
      </c>
      <c r="CA312" s="270">
        <v>90</v>
      </c>
      <c r="CB312" s="270" t="s">
        <v>1676</v>
      </c>
      <c r="CC312" s="270">
        <v>0</v>
      </c>
      <c r="CD312" s="270">
        <v>2165</v>
      </c>
      <c r="CE312" s="270">
        <v>75</v>
      </c>
      <c r="CF312" s="270">
        <v>335</v>
      </c>
      <c r="CG312" s="270">
        <v>100545</v>
      </c>
      <c r="CH312" s="270">
        <v>0</v>
      </c>
      <c r="CI312" s="270">
        <v>12745</v>
      </c>
      <c r="CJ312" s="270">
        <v>6570</v>
      </c>
      <c r="CK312" s="270">
        <v>9750</v>
      </c>
      <c r="CL312" s="270">
        <v>3130</v>
      </c>
      <c r="CM312" s="270">
        <v>6605</v>
      </c>
      <c r="CN312" s="270">
        <v>670</v>
      </c>
      <c r="CO312" s="270">
        <v>0</v>
      </c>
      <c r="CP312" s="270">
        <v>0</v>
      </c>
      <c r="CQ312" s="270">
        <v>0</v>
      </c>
      <c r="CR312" s="270">
        <v>180</v>
      </c>
      <c r="CS312" s="270">
        <v>0</v>
      </c>
      <c r="CT312" s="270">
        <v>0</v>
      </c>
      <c r="CU312" s="270">
        <v>0</v>
      </c>
      <c r="CV312" s="270">
        <v>0</v>
      </c>
      <c r="CW312" s="270">
        <v>975</v>
      </c>
      <c r="CX312" s="270">
        <v>0</v>
      </c>
      <c r="CY312" s="270">
        <v>35</v>
      </c>
      <c r="CZ312" s="270">
        <v>11455</v>
      </c>
      <c r="DA312" s="270">
        <v>1025</v>
      </c>
      <c r="DB312" s="270">
        <v>9800</v>
      </c>
      <c r="DC312" s="270">
        <v>5015</v>
      </c>
      <c r="DD312" s="270">
        <v>12540</v>
      </c>
      <c r="DE312" s="270">
        <v>4735</v>
      </c>
      <c r="DF312" s="270">
        <v>3415</v>
      </c>
      <c r="DG312" s="270">
        <v>0</v>
      </c>
      <c r="DH312" s="270">
        <v>0</v>
      </c>
      <c r="DI312" s="270">
        <v>0</v>
      </c>
      <c r="DJ312" s="270">
        <v>0</v>
      </c>
      <c r="DK312" s="270">
        <v>0</v>
      </c>
      <c r="DL312" s="270">
        <v>0</v>
      </c>
      <c r="DM312" s="270">
        <v>145</v>
      </c>
      <c r="DN312" s="270" t="s">
        <v>1676</v>
      </c>
      <c r="DO312" s="270">
        <v>6900</v>
      </c>
      <c r="DP312" s="270">
        <v>0</v>
      </c>
      <c r="DQ312" s="270"/>
      <c r="DR312" s="270">
        <v>0</v>
      </c>
      <c r="DS312" s="270">
        <v>55</v>
      </c>
      <c r="DT312" s="270">
        <v>13540</v>
      </c>
      <c r="DU312" s="270">
        <v>0</v>
      </c>
      <c r="DV312" s="270">
        <v>0</v>
      </c>
      <c r="DW312" s="270">
        <v>0</v>
      </c>
      <c r="DX312" s="270">
        <v>4415</v>
      </c>
      <c r="DY312" s="270">
        <v>0</v>
      </c>
      <c r="DZ312" s="270">
        <v>0</v>
      </c>
      <c r="EA312" s="270">
        <v>1005</v>
      </c>
      <c r="EB312" s="270">
        <v>0</v>
      </c>
      <c r="EC312" s="270">
        <v>6545</v>
      </c>
      <c r="ED312" s="270">
        <v>16155</v>
      </c>
      <c r="EE312" s="270">
        <v>0</v>
      </c>
      <c r="EF312" s="270">
        <v>18480</v>
      </c>
      <c r="EG312" s="270">
        <v>0</v>
      </c>
      <c r="EH312" s="270">
        <v>0</v>
      </c>
      <c r="EI312" s="270">
        <v>0</v>
      </c>
      <c r="EJ312" s="270">
        <v>6915</v>
      </c>
      <c r="EK312" s="270">
        <v>2735</v>
      </c>
      <c r="EL312" s="270">
        <v>6135</v>
      </c>
      <c r="EM312" s="270">
        <v>0</v>
      </c>
      <c r="EN312" s="270">
        <v>0</v>
      </c>
      <c r="EO312" s="270">
        <v>0</v>
      </c>
      <c r="EP312" s="270">
        <v>0</v>
      </c>
      <c r="EQ312" s="270">
        <v>0</v>
      </c>
      <c r="ER312" s="270">
        <v>0</v>
      </c>
      <c r="ES312" s="270" t="s">
        <v>1676</v>
      </c>
      <c r="ET312" s="270">
        <v>0</v>
      </c>
      <c r="EU312" s="270">
        <v>1150</v>
      </c>
      <c r="EV312" s="270">
        <v>1715</v>
      </c>
      <c r="EW312" s="270">
        <v>0</v>
      </c>
      <c r="EX312" s="270">
        <v>0</v>
      </c>
      <c r="EY312" s="270">
        <v>0</v>
      </c>
      <c r="EZ312" s="270">
        <v>0</v>
      </c>
      <c r="FA312" s="270" t="s">
        <v>1676</v>
      </c>
      <c r="FB312" s="270">
        <v>0</v>
      </c>
      <c r="FC312" s="270" t="s">
        <v>1676</v>
      </c>
      <c r="FD312" s="270">
        <v>0</v>
      </c>
      <c r="FE312" s="270">
        <v>0</v>
      </c>
      <c r="FF312" s="270">
        <v>0</v>
      </c>
      <c r="FG312" s="270">
        <v>0</v>
      </c>
      <c r="FH312" s="270">
        <v>0</v>
      </c>
      <c r="FI312" s="270">
        <v>0</v>
      </c>
      <c r="FJ312" s="270">
        <v>35</v>
      </c>
      <c r="FK312" s="270">
        <v>0</v>
      </c>
      <c r="FL312" s="351">
        <v>78090</v>
      </c>
      <c r="FM312" s="323">
        <v>17880</v>
      </c>
      <c r="FN312" s="324">
        <v>42990</v>
      </c>
      <c r="FO312" s="270"/>
      <c r="FP312" s="89"/>
      <c r="FQ312" s="270"/>
      <c r="FR312" s="319"/>
      <c r="FS312" s="319"/>
      <c r="FT312" s="319"/>
      <c r="FU312" s="319"/>
      <c r="FV312" s="319"/>
      <c r="FW312" s="319"/>
      <c r="FX312" s="319"/>
      <c r="FY312" s="319"/>
      <c r="FZ312" s="319"/>
      <c r="GA312" s="319"/>
      <c r="GB312" s="319"/>
      <c r="GC312" s="319"/>
      <c r="GD312" s="319"/>
      <c r="GE312" s="319"/>
      <c r="GF312" s="319"/>
      <c r="GG312" s="319"/>
      <c r="GH312" s="319"/>
      <c r="GI312" s="319"/>
      <c r="GJ312" s="319"/>
      <c r="GK312" s="319"/>
      <c r="GL312" s="319"/>
      <c r="GM312" s="319"/>
      <c r="GN312" s="319"/>
      <c r="GO312" s="319"/>
      <c r="GP312" s="319"/>
      <c r="GQ312" s="319"/>
      <c r="GR312" s="319"/>
      <c r="GS312" s="319"/>
      <c r="GT312" s="319"/>
      <c r="GU312" s="319"/>
      <c r="GV312" s="319"/>
      <c r="GW312" s="319"/>
      <c r="GX312" s="319"/>
      <c r="GY312" s="319"/>
      <c r="GZ312" s="319"/>
      <c r="HA312" s="319"/>
      <c r="HB312" s="319"/>
      <c r="HC312" s="319"/>
      <c r="HD312" s="319"/>
      <c r="HE312" s="319"/>
      <c r="HF312" s="319"/>
      <c r="HG312" s="319"/>
      <c r="HH312" s="319"/>
      <c r="HI312" s="319"/>
      <c r="HJ312" s="319"/>
      <c r="HK312" s="319"/>
      <c r="HL312" s="319"/>
      <c r="HM312" s="319"/>
      <c r="HN312" s="319"/>
      <c r="HO312" s="319"/>
      <c r="HP312" s="319"/>
      <c r="HQ312" s="319"/>
      <c r="HR312" s="319"/>
      <c r="HS312" s="319"/>
      <c r="HT312" s="319"/>
      <c r="HU312" s="319"/>
      <c r="HV312" s="319"/>
      <c r="HW312" s="319"/>
      <c r="HX312" s="319"/>
      <c r="HY312" s="319"/>
      <c r="HZ312" s="319"/>
      <c r="IA312" s="319"/>
      <c r="IB312" s="319"/>
      <c r="IC312" s="319"/>
      <c r="ID312" s="319"/>
      <c r="IE312" s="319"/>
      <c r="IF312" s="319"/>
      <c r="IG312" s="318"/>
    </row>
    <row r="313" spans="1:241" ht="12.75" customHeight="1" x14ac:dyDescent="0.2">
      <c r="A313" s="370" t="s">
        <v>197</v>
      </c>
      <c r="B313" s="270">
        <v>45505</v>
      </c>
      <c r="C313" s="270">
        <v>42140</v>
      </c>
      <c r="D313" s="270">
        <v>22665</v>
      </c>
      <c r="E313" s="270">
        <v>19475</v>
      </c>
      <c r="F313" s="270">
        <v>3595</v>
      </c>
      <c r="G313" s="270">
        <v>20080</v>
      </c>
      <c r="H313" s="270">
        <v>17145</v>
      </c>
      <c r="I313" s="270">
        <v>24290</v>
      </c>
      <c r="J313" s="270">
        <v>21215</v>
      </c>
      <c r="K313" s="270">
        <v>122525</v>
      </c>
      <c r="L313" s="270"/>
      <c r="M313" s="270">
        <v>0</v>
      </c>
      <c r="N313" s="270">
        <v>0</v>
      </c>
      <c r="O313" s="270">
        <v>0</v>
      </c>
      <c r="P313" s="270">
        <v>0</v>
      </c>
      <c r="Q313" s="270">
        <v>0</v>
      </c>
      <c r="R313" s="270">
        <v>0</v>
      </c>
      <c r="S313" s="270">
        <v>0</v>
      </c>
      <c r="T313" s="270">
        <v>0</v>
      </c>
      <c r="U313" s="270">
        <v>5.7834213154515624</v>
      </c>
      <c r="V313" s="270">
        <v>2</v>
      </c>
      <c r="X313" s="270">
        <v>50.880922225650743</v>
      </c>
      <c r="Y313" s="270">
        <v>4950</v>
      </c>
      <c r="Z313" s="270">
        <v>4085</v>
      </c>
      <c r="AA313" s="270">
        <v>5955</v>
      </c>
      <c r="AB313" s="270">
        <v>10555</v>
      </c>
      <c r="AC313" s="270">
        <v>13220</v>
      </c>
      <c r="AD313" s="270">
        <v>6310</v>
      </c>
      <c r="AE313" s="270">
        <v>280</v>
      </c>
      <c r="AF313" s="270">
        <v>300</v>
      </c>
      <c r="AG313" s="270">
        <v>55</v>
      </c>
      <c r="AH313" s="270">
        <v>0</v>
      </c>
      <c r="AI313" s="270" t="s">
        <v>1676</v>
      </c>
      <c r="AJ313" s="270">
        <v>4560</v>
      </c>
      <c r="AK313" s="270">
        <v>35</v>
      </c>
      <c r="AL313" s="270">
        <v>130</v>
      </c>
      <c r="AM313" s="270">
        <v>10</v>
      </c>
      <c r="AN313" s="270" t="s">
        <v>1676</v>
      </c>
      <c r="AO313" s="270">
        <v>10595</v>
      </c>
      <c r="AP313" s="270">
        <v>1470</v>
      </c>
      <c r="AQ313" s="270">
        <v>20</v>
      </c>
      <c r="AR313" s="270" t="s">
        <v>1676</v>
      </c>
      <c r="AS313" s="270">
        <v>0</v>
      </c>
      <c r="AT313" s="270" t="s">
        <v>1676</v>
      </c>
      <c r="AU313" s="270" t="s">
        <v>1676</v>
      </c>
      <c r="AV313" s="270">
        <v>190</v>
      </c>
      <c r="AW313" s="270">
        <v>915</v>
      </c>
      <c r="AX313" s="270">
        <v>8560</v>
      </c>
      <c r="AY313" s="270">
        <v>0</v>
      </c>
      <c r="AZ313" s="270">
        <v>10</v>
      </c>
      <c r="BA313" s="270">
        <v>8255</v>
      </c>
      <c r="BB313" s="270">
        <v>10395</v>
      </c>
      <c r="BC313" s="270">
        <v>420</v>
      </c>
      <c r="BD313" s="270">
        <v>1675</v>
      </c>
      <c r="BE313" s="270">
        <v>2195</v>
      </c>
      <c r="BF313" s="270">
        <v>2840</v>
      </c>
      <c r="BG313" s="270" t="s">
        <v>1676</v>
      </c>
      <c r="BH313" s="270">
        <v>2325</v>
      </c>
      <c r="BI313" s="270" t="s">
        <v>1676</v>
      </c>
      <c r="BJ313" s="270" t="s">
        <v>1676</v>
      </c>
      <c r="BK313" s="270">
        <v>11930</v>
      </c>
      <c r="BL313" s="270">
        <v>11410</v>
      </c>
      <c r="BM313" s="270">
        <v>95</v>
      </c>
      <c r="BN313" s="270">
        <v>105</v>
      </c>
      <c r="BO313" s="270">
        <v>195</v>
      </c>
      <c r="BP313" s="270">
        <v>45</v>
      </c>
      <c r="BQ313" s="270" t="s">
        <v>1676</v>
      </c>
      <c r="BR313" s="270">
        <v>15</v>
      </c>
      <c r="BS313" s="270">
        <v>2250</v>
      </c>
      <c r="BT313" s="270">
        <v>4335</v>
      </c>
      <c r="BU313" s="270">
        <v>670</v>
      </c>
      <c r="BV313" s="270"/>
      <c r="BW313" s="270">
        <v>1615</v>
      </c>
      <c r="BX313" s="270" t="s">
        <v>1676</v>
      </c>
      <c r="BY313" s="270">
        <v>60</v>
      </c>
      <c r="BZ313" s="270" t="s">
        <v>1676</v>
      </c>
      <c r="CA313" s="270" t="s">
        <v>1676</v>
      </c>
      <c r="CB313" s="270">
        <v>0</v>
      </c>
      <c r="CC313" s="270">
        <v>0</v>
      </c>
      <c r="CD313" s="270">
        <v>2265</v>
      </c>
      <c r="CE313" s="270">
        <v>65</v>
      </c>
      <c r="CF313" s="270">
        <v>160</v>
      </c>
      <c r="CG313" s="270">
        <v>39580</v>
      </c>
      <c r="CH313" s="270">
        <v>0</v>
      </c>
      <c r="CI313" s="270">
        <v>60</v>
      </c>
      <c r="CJ313" s="270">
        <v>0</v>
      </c>
      <c r="CK313" s="270">
        <v>0</v>
      </c>
      <c r="CL313" s="270">
        <v>15</v>
      </c>
      <c r="CM313" s="270">
        <v>0</v>
      </c>
      <c r="CN313" s="270">
        <v>0</v>
      </c>
      <c r="CO313" s="270">
        <v>0</v>
      </c>
      <c r="CP313" s="270">
        <v>25</v>
      </c>
      <c r="CQ313" s="270">
        <v>0</v>
      </c>
      <c r="CR313" s="270">
        <v>0</v>
      </c>
      <c r="CS313" s="270">
        <v>0</v>
      </c>
      <c r="CT313" s="270">
        <v>0</v>
      </c>
      <c r="CU313" s="270">
        <v>0</v>
      </c>
      <c r="CV313" s="270">
        <v>20</v>
      </c>
      <c r="CW313" s="270">
        <v>0</v>
      </c>
      <c r="CX313" s="270">
        <v>4670</v>
      </c>
      <c r="CY313" s="270">
        <v>660</v>
      </c>
      <c r="CZ313" s="270">
        <v>0</v>
      </c>
      <c r="DA313" s="270">
        <v>970</v>
      </c>
      <c r="DB313" s="270">
        <v>150</v>
      </c>
      <c r="DC313" s="270">
        <v>0</v>
      </c>
      <c r="DD313" s="270">
        <v>0</v>
      </c>
      <c r="DE313" s="270">
        <v>0</v>
      </c>
      <c r="DF313" s="270">
        <v>0</v>
      </c>
      <c r="DG313" s="270">
        <v>0</v>
      </c>
      <c r="DH313" s="270">
        <v>0</v>
      </c>
      <c r="DI313" s="270">
        <v>0</v>
      </c>
      <c r="DJ313" s="270">
        <v>0</v>
      </c>
      <c r="DK313" s="270">
        <v>0</v>
      </c>
      <c r="DL313" s="270">
        <v>0</v>
      </c>
      <c r="DM313" s="270">
        <v>0</v>
      </c>
      <c r="DN313" s="270">
        <v>0</v>
      </c>
      <c r="DO313" s="270">
        <v>13670</v>
      </c>
      <c r="DP313" s="270">
        <v>1990</v>
      </c>
      <c r="DQ313" s="270"/>
      <c r="DR313" s="270">
        <v>0</v>
      </c>
      <c r="DS313" s="270">
        <v>0</v>
      </c>
      <c r="DT313" s="270">
        <v>23230</v>
      </c>
      <c r="DU313" s="270">
        <v>0</v>
      </c>
      <c r="DV313" s="270">
        <v>0</v>
      </c>
      <c r="DW313" s="270">
        <v>0</v>
      </c>
      <c r="DX313" s="270">
        <v>0</v>
      </c>
      <c r="DY313" s="270">
        <v>0</v>
      </c>
      <c r="DZ313" s="270">
        <v>0</v>
      </c>
      <c r="EA313" s="270">
        <v>0</v>
      </c>
      <c r="EB313" s="270">
        <v>0</v>
      </c>
      <c r="EC313" s="270">
        <v>0</v>
      </c>
      <c r="ED313" s="270" t="s">
        <v>1676</v>
      </c>
      <c r="EE313" s="270">
        <v>0</v>
      </c>
      <c r="EF313" s="270">
        <v>0</v>
      </c>
      <c r="EG313" s="270">
        <v>0</v>
      </c>
      <c r="EH313" s="270">
        <v>0</v>
      </c>
      <c r="EI313" s="270">
        <v>0</v>
      </c>
      <c r="EJ313" s="270">
        <v>0</v>
      </c>
      <c r="EK313" s="270">
        <v>0</v>
      </c>
      <c r="EL313" s="270">
        <v>0</v>
      </c>
      <c r="EM313" s="270">
        <v>0</v>
      </c>
      <c r="EN313" s="270">
        <v>0</v>
      </c>
      <c r="EO313" s="270">
        <v>0</v>
      </c>
      <c r="EP313" s="270">
        <v>0</v>
      </c>
      <c r="EQ313" s="270">
        <v>0</v>
      </c>
      <c r="ER313" s="270">
        <v>0</v>
      </c>
      <c r="ES313" s="270">
        <v>0</v>
      </c>
      <c r="ET313" s="270">
        <v>0</v>
      </c>
      <c r="EU313" s="270">
        <v>0</v>
      </c>
      <c r="EV313" s="270">
        <v>40</v>
      </c>
      <c r="EW313" s="270">
        <v>0</v>
      </c>
      <c r="EX313" s="270">
        <v>0</v>
      </c>
      <c r="EY313" s="270">
        <v>0</v>
      </c>
      <c r="EZ313" s="270">
        <v>0</v>
      </c>
      <c r="FA313" s="270">
        <v>0</v>
      </c>
      <c r="FB313" s="270">
        <v>0</v>
      </c>
      <c r="FC313" s="270">
        <v>0</v>
      </c>
      <c r="FD313" s="270">
        <v>0</v>
      </c>
      <c r="FE313" s="270">
        <v>0</v>
      </c>
      <c r="FF313" s="270">
        <v>0</v>
      </c>
      <c r="FG313" s="270">
        <v>0</v>
      </c>
      <c r="FH313" s="270">
        <v>0</v>
      </c>
      <c r="FI313" s="270">
        <v>0</v>
      </c>
      <c r="FJ313" s="270" t="s">
        <v>1676</v>
      </c>
      <c r="FK313" s="270" t="s">
        <v>1676</v>
      </c>
      <c r="FL313" s="351">
        <v>35105</v>
      </c>
      <c r="FM313" s="323">
        <v>1325</v>
      </c>
      <c r="FN313" s="324">
        <v>0</v>
      </c>
      <c r="FO313" s="270"/>
      <c r="FP313" s="89"/>
      <c r="FQ313" s="270"/>
      <c r="FR313" s="319"/>
      <c r="FS313" s="319"/>
      <c r="FT313" s="319"/>
      <c r="FU313" s="319"/>
      <c r="FV313" s="319"/>
      <c r="FW313" s="319"/>
      <c r="FX313" s="319"/>
      <c r="FY313" s="319"/>
      <c r="FZ313" s="319"/>
      <c r="GA313" s="319"/>
      <c r="GB313" s="319"/>
      <c r="GC313" s="319"/>
      <c r="GD313" s="319"/>
      <c r="GE313" s="319"/>
      <c r="GF313" s="319"/>
      <c r="GG313" s="319"/>
      <c r="GH313" s="319"/>
      <c r="GI313" s="319"/>
      <c r="GJ313" s="319"/>
      <c r="GK313" s="319"/>
      <c r="GL313" s="319"/>
      <c r="GM313" s="319"/>
      <c r="GN313" s="319"/>
      <c r="GO313" s="319"/>
      <c r="GP313" s="319"/>
      <c r="GQ313" s="319"/>
      <c r="GR313" s="319"/>
      <c r="GS313" s="319"/>
      <c r="GT313" s="319"/>
      <c r="GU313" s="319"/>
      <c r="GV313" s="319"/>
      <c r="GW313" s="319"/>
      <c r="GX313" s="319"/>
      <c r="GY313" s="319"/>
      <c r="GZ313" s="319"/>
      <c r="HA313" s="319"/>
      <c r="HB313" s="319"/>
      <c r="HC313" s="319"/>
      <c r="HD313" s="319"/>
      <c r="HE313" s="319"/>
      <c r="HF313" s="319"/>
      <c r="HG313" s="319"/>
      <c r="HH313" s="319"/>
      <c r="HI313" s="319"/>
      <c r="HJ313" s="319"/>
      <c r="HK313" s="319"/>
      <c r="HL313" s="319"/>
      <c r="HM313" s="319"/>
      <c r="HN313" s="319"/>
      <c r="HO313" s="319"/>
      <c r="HP313" s="319"/>
      <c r="HQ313" s="319"/>
      <c r="HR313" s="319"/>
      <c r="HS313" s="319"/>
      <c r="HT313" s="319"/>
      <c r="HU313" s="319"/>
      <c r="HV313" s="319"/>
      <c r="HW313" s="319"/>
      <c r="HX313" s="319"/>
      <c r="HY313" s="319"/>
      <c r="HZ313" s="319"/>
      <c r="IA313" s="319"/>
      <c r="IB313" s="319"/>
      <c r="IC313" s="319"/>
      <c r="ID313" s="319"/>
      <c r="IE313" s="319"/>
      <c r="IF313" s="319"/>
      <c r="IG313" s="318"/>
    </row>
    <row r="314" spans="1:241" ht="12.75" customHeight="1" x14ac:dyDescent="0.2">
      <c r="A314" s="370" t="s">
        <v>570</v>
      </c>
      <c r="B314" s="270">
        <v>193845</v>
      </c>
      <c r="C314" s="270">
        <v>137550</v>
      </c>
      <c r="D314" s="270">
        <v>61295</v>
      </c>
      <c r="E314" s="270">
        <v>76255</v>
      </c>
      <c r="F314" s="270">
        <v>47760</v>
      </c>
      <c r="G314" s="270">
        <v>27430</v>
      </c>
      <c r="H314" s="270">
        <v>47480</v>
      </c>
      <c r="I314" s="270">
        <v>128945</v>
      </c>
      <c r="J314" s="270">
        <v>64895</v>
      </c>
      <c r="K314" s="270">
        <v>235180</v>
      </c>
      <c r="L314" s="270">
        <v>74.480692053866051</v>
      </c>
      <c r="M314" s="270">
        <v>17540</v>
      </c>
      <c r="N314" s="270">
        <v>8625</v>
      </c>
      <c r="O314" s="270">
        <v>5015</v>
      </c>
      <c r="P314" s="270">
        <v>9035</v>
      </c>
      <c r="Q314" s="270">
        <v>3275</v>
      </c>
      <c r="R314" s="270">
        <v>890</v>
      </c>
      <c r="S314" s="270">
        <v>420</v>
      </c>
      <c r="T314" s="270">
        <v>50</v>
      </c>
      <c r="U314" s="270">
        <v>3.121877458693942</v>
      </c>
      <c r="V314" s="270">
        <v>1</v>
      </c>
      <c r="W314" s="270">
        <v>43</v>
      </c>
      <c r="X314" s="270">
        <v>57.261282854645167</v>
      </c>
      <c r="Y314" s="270">
        <v>14125</v>
      </c>
      <c r="Z314" s="270">
        <v>18375</v>
      </c>
      <c r="AA314" s="270">
        <v>20965</v>
      </c>
      <c r="AB314" s="270">
        <v>32745</v>
      </c>
      <c r="AC314" s="270">
        <v>51400</v>
      </c>
      <c r="AD314" s="270">
        <v>48115</v>
      </c>
      <c r="AE314" s="270">
        <v>7410</v>
      </c>
      <c r="AF314" s="270">
        <v>1925</v>
      </c>
      <c r="AG314" s="270">
        <v>970</v>
      </c>
      <c r="AH314" s="270">
        <v>4860</v>
      </c>
      <c r="AI314" s="270">
        <v>765</v>
      </c>
      <c r="AJ314" s="270">
        <v>2390</v>
      </c>
      <c r="AK314" s="270">
        <v>4715</v>
      </c>
      <c r="AL314" s="270">
        <v>6325</v>
      </c>
      <c r="AM314" s="270">
        <v>12085</v>
      </c>
      <c r="AN314" s="270">
        <v>1365</v>
      </c>
      <c r="AO314" s="270">
        <v>3170</v>
      </c>
      <c r="AP314" s="270">
        <v>2170</v>
      </c>
      <c r="AQ314" s="270">
        <v>5100</v>
      </c>
      <c r="AR314" s="270">
        <v>505</v>
      </c>
      <c r="AS314" s="270">
        <v>350</v>
      </c>
      <c r="AT314" s="270">
        <v>2970</v>
      </c>
      <c r="AU314" s="270">
        <v>4280</v>
      </c>
      <c r="AV314" s="270">
        <v>5310</v>
      </c>
      <c r="AW314" s="270">
        <v>3615</v>
      </c>
      <c r="AX314" s="270">
        <v>11595</v>
      </c>
      <c r="AY314" s="270">
        <v>510</v>
      </c>
      <c r="AZ314" s="270">
        <v>6345</v>
      </c>
      <c r="BA314" s="270">
        <v>21420</v>
      </c>
      <c r="BB314" s="270">
        <v>91100</v>
      </c>
      <c r="BC314" s="270">
        <v>3375</v>
      </c>
      <c r="BD314" s="270">
        <v>23490</v>
      </c>
      <c r="BE314" s="270">
        <v>3025</v>
      </c>
      <c r="BF314" s="270">
        <v>3040</v>
      </c>
      <c r="BG314" s="270">
        <v>1020</v>
      </c>
      <c r="BH314" s="270">
        <v>2655</v>
      </c>
      <c r="BI314" s="270">
        <v>4995</v>
      </c>
      <c r="BJ314" s="270">
        <v>615</v>
      </c>
      <c r="BK314" s="270">
        <v>7705</v>
      </c>
      <c r="BL314" s="270">
        <v>7250</v>
      </c>
      <c r="BM314" s="270">
        <v>20065</v>
      </c>
      <c r="BN314" s="270">
        <v>2380</v>
      </c>
      <c r="BO314" s="270">
        <v>7485</v>
      </c>
      <c r="BP314" s="270">
        <v>6290</v>
      </c>
      <c r="BQ314" s="270">
        <v>10925</v>
      </c>
      <c r="BR314" s="270">
        <v>1505</v>
      </c>
      <c r="BS314" s="270">
        <v>545</v>
      </c>
      <c r="BT314" s="270">
        <v>13305</v>
      </c>
      <c r="BU314" s="270">
        <v>10125</v>
      </c>
      <c r="BV314" s="270"/>
      <c r="BW314" s="270">
        <v>7745</v>
      </c>
      <c r="BX314" s="270">
        <v>645</v>
      </c>
      <c r="BY314" s="270">
        <v>7420</v>
      </c>
      <c r="BZ314" s="270">
        <v>1165</v>
      </c>
      <c r="CA314" s="270">
        <v>240</v>
      </c>
      <c r="CB314" s="270">
        <v>0</v>
      </c>
      <c r="CC314" s="270">
        <v>0</v>
      </c>
      <c r="CD314" s="270">
        <v>3725</v>
      </c>
      <c r="CE314" s="270">
        <v>175</v>
      </c>
      <c r="CF314" s="270">
        <v>300</v>
      </c>
      <c r="CG314" s="270">
        <v>123880</v>
      </c>
      <c r="CH314" s="270">
        <v>0</v>
      </c>
      <c r="CI314" s="270">
        <v>14935</v>
      </c>
      <c r="CJ314" s="270">
        <v>5460</v>
      </c>
      <c r="CK314" s="270">
        <v>9780</v>
      </c>
      <c r="CL314" s="270">
        <v>2475</v>
      </c>
      <c r="CM314" s="270">
        <v>5125</v>
      </c>
      <c r="CN314" s="270">
        <v>5335</v>
      </c>
      <c r="CO314" s="270">
        <v>0</v>
      </c>
      <c r="CP314" s="270">
        <v>0</v>
      </c>
      <c r="CQ314" s="270">
        <v>0</v>
      </c>
      <c r="CR314" s="270">
        <v>0</v>
      </c>
      <c r="CS314" s="270">
        <v>0</v>
      </c>
      <c r="CT314" s="270">
        <v>0</v>
      </c>
      <c r="CU314" s="270">
        <v>0</v>
      </c>
      <c r="CV314" s="270">
        <v>0</v>
      </c>
      <c r="CW314" s="270">
        <v>0</v>
      </c>
      <c r="CX314" s="270">
        <v>0</v>
      </c>
      <c r="CY314" s="270">
        <v>80</v>
      </c>
      <c r="CZ314" s="270">
        <v>6400</v>
      </c>
      <c r="DA314" s="270">
        <v>2635</v>
      </c>
      <c r="DB314" s="270">
        <v>30</v>
      </c>
      <c r="DC314" s="270">
        <v>30340</v>
      </c>
      <c r="DD314" s="270">
        <v>26495</v>
      </c>
      <c r="DE314" s="270">
        <v>3645</v>
      </c>
      <c r="DF314" s="270">
        <v>4375</v>
      </c>
      <c r="DG314" s="270">
        <v>0</v>
      </c>
      <c r="DH314" s="270">
        <v>0</v>
      </c>
      <c r="DI314" s="270">
        <v>0</v>
      </c>
      <c r="DJ314" s="270">
        <v>0</v>
      </c>
      <c r="DK314" s="270">
        <v>0</v>
      </c>
      <c r="DL314" s="270">
        <v>0</v>
      </c>
      <c r="DM314" s="270">
        <v>735</v>
      </c>
      <c r="DN314" s="270">
        <v>0</v>
      </c>
      <c r="DO314" s="270">
        <v>7660</v>
      </c>
      <c r="DP314" s="270">
        <v>0</v>
      </c>
      <c r="DQ314" s="270"/>
      <c r="DR314" s="270">
        <v>0</v>
      </c>
      <c r="DS314" s="270">
        <v>3490</v>
      </c>
      <c r="DT314" s="270">
        <v>5840</v>
      </c>
      <c r="DU314" s="270">
        <v>0</v>
      </c>
      <c r="DV314" s="270">
        <v>0</v>
      </c>
      <c r="DW314" s="270">
        <v>0</v>
      </c>
      <c r="DX314" s="270">
        <v>5795</v>
      </c>
      <c r="DY314" s="270">
        <v>0</v>
      </c>
      <c r="DZ314" s="270">
        <v>0</v>
      </c>
      <c r="EA314" s="270">
        <v>2235</v>
      </c>
      <c r="EB314" s="270">
        <v>0</v>
      </c>
      <c r="EC314" s="270">
        <v>940</v>
      </c>
      <c r="ED314" s="270">
        <v>12175</v>
      </c>
      <c r="EE314" s="270">
        <v>0</v>
      </c>
      <c r="EF314" s="270">
        <v>8550</v>
      </c>
      <c r="EG314" s="270">
        <v>0</v>
      </c>
      <c r="EH314" s="270">
        <v>0</v>
      </c>
      <c r="EI314" s="270">
        <v>0</v>
      </c>
      <c r="EJ314" s="270">
        <v>7455</v>
      </c>
      <c r="EK314" s="270">
        <v>7525</v>
      </c>
      <c r="EL314" s="270">
        <v>1545</v>
      </c>
      <c r="EM314" s="270">
        <v>0</v>
      </c>
      <c r="EN314" s="270">
        <v>0</v>
      </c>
      <c r="EO314" s="270">
        <v>0</v>
      </c>
      <c r="EP314" s="270">
        <v>0</v>
      </c>
      <c r="EQ314" s="270">
        <v>0</v>
      </c>
      <c r="ER314" s="270">
        <v>0</v>
      </c>
      <c r="ES314" s="270">
        <v>0</v>
      </c>
      <c r="ET314" s="270">
        <v>0</v>
      </c>
      <c r="EU314" s="270">
        <v>10770</v>
      </c>
      <c r="EV314" s="270">
        <v>1975</v>
      </c>
      <c r="EW314" s="270">
        <v>0</v>
      </c>
      <c r="EX314" s="270">
        <v>0</v>
      </c>
      <c r="EY314" s="270">
        <v>40</v>
      </c>
      <c r="EZ314" s="270">
        <v>0</v>
      </c>
      <c r="FA314" s="270">
        <v>0</v>
      </c>
      <c r="FB314" s="270">
        <v>0</v>
      </c>
      <c r="FC314" s="270">
        <v>0</v>
      </c>
      <c r="FD314" s="270">
        <v>0</v>
      </c>
      <c r="FE314" s="270">
        <v>0</v>
      </c>
      <c r="FF314" s="270">
        <v>0</v>
      </c>
      <c r="FG314" s="270">
        <v>0</v>
      </c>
      <c r="FH314" s="270">
        <v>0</v>
      </c>
      <c r="FI314" s="270">
        <v>0</v>
      </c>
      <c r="FJ314" s="270">
        <v>0</v>
      </c>
      <c r="FK314" s="270">
        <v>0</v>
      </c>
      <c r="FL314" s="351">
        <v>102740</v>
      </c>
      <c r="FM314" s="323">
        <v>14880</v>
      </c>
      <c r="FN314" s="324">
        <v>44850</v>
      </c>
      <c r="FO314" s="270"/>
      <c r="FP314" s="89"/>
      <c r="FQ314" s="270"/>
      <c r="FR314" s="319"/>
      <c r="FS314" s="319"/>
      <c r="FT314" s="319"/>
      <c r="FU314" s="319"/>
      <c r="FV314" s="319"/>
      <c r="FW314" s="319"/>
      <c r="FX314" s="319"/>
      <c r="FY314" s="319"/>
      <c r="FZ314" s="319"/>
      <c r="GA314" s="319"/>
      <c r="GB314" s="319"/>
      <c r="GC314" s="319"/>
      <c r="GD314" s="319"/>
      <c r="GE314" s="319"/>
      <c r="GF314" s="319"/>
      <c r="GG314" s="319"/>
      <c r="GH314" s="319"/>
      <c r="GI314" s="319"/>
      <c r="GJ314" s="319"/>
      <c r="GK314" s="319"/>
      <c r="GL314" s="319"/>
      <c r="GM314" s="319"/>
      <c r="GN314" s="319"/>
      <c r="GO314" s="319"/>
      <c r="GP314" s="319"/>
      <c r="GQ314" s="319"/>
      <c r="GR314" s="319"/>
      <c r="GS314" s="319"/>
      <c r="GT314" s="319"/>
      <c r="GU314" s="319"/>
      <c r="GV314" s="319"/>
      <c r="GW314" s="319"/>
      <c r="GX314" s="319"/>
      <c r="GY314" s="319"/>
      <c r="GZ314" s="319"/>
      <c r="HA314" s="319"/>
      <c r="HB314" s="319"/>
      <c r="HC314" s="319"/>
      <c r="HD314" s="319"/>
      <c r="HE314" s="319"/>
      <c r="HF314" s="319"/>
      <c r="HG314" s="319"/>
      <c r="HH314" s="319"/>
      <c r="HI314" s="319"/>
      <c r="HJ314" s="319"/>
      <c r="HK314" s="319"/>
      <c r="HL314" s="319"/>
      <c r="HM314" s="319"/>
      <c r="HN314" s="319"/>
      <c r="HO314" s="319"/>
      <c r="HP314" s="319"/>
      <c r="HQ314" s="319"/>
      <c r="HR314" s="319"/>
      <c r="HS314" s="319"/>
      <c r="HT314" s="319"/>
      <c r="HU314" s="319"/>
      <c r="HV314" s="319"/>
      <c r="HW314" s="319"/>
      <c r="HX314" s="319"/>
      <c r="HY314" s="319"/>
      <c r="HZ314" s="319"/>
      <c r="IA314" s="319"/>
      <c r="IB314" s="319"/>
      <c r="IC314" s="319"/>
      <c r="ID314" s="319"/>
      <c r="IE314" s="319"/>
      <c r="IF314" s="319"/>
      <c r="IG314" s="318"/>
    </row>
    <row r="315" spans="1:241" s="267" customFormat="1" ht="12.75" customHeight="1" x14ac:dyDescent="0.2">
      <c r="A315" s="370" t="s">
        <v>419</v>
      </c>
      <c r="B315" s="270">
        <v>164915</v>
      </c>
      <c r="C315" s="270">
        <v>116050</v>
      </c>
      <c r="D315" s="270">
        <v>54675</v>
      </c>
      <c r="E315" s="270">
        <v>61375</v>
      </c>
      <c r="F315" s="270">
        <v>41975</v>
      </c>
      <c r="G315" s="270">
        <v>14735</v>
      </c>
      <c r="H315" s="270">
        <v>50400</v>
      </c>
      <c r="I315" s="270">
        <v>110685</v>
      </c>
      <c r="J315" s="270">
        <v>54230</v>
      </c>
      <c r="K315" s="270">
        <v>279475</v>
      </c>
      <c r="L315" s="270">
        <v>62.392220582957854</v>
      </c>
      <c r="M315" s="270">
        <v>23070</v>
      </c>
      <c r="N315" s="270">
        <v>9385</v>
      </c>
      <c r="O315" s="270">
        <v>6440</v>
      </c>
      <c r="P315" s="270">
        <v>7575</v>
      </c>
      <c r="Q315" s="270">
        <v>2195</v>
      </c>
      <c r="R315" s="270">
        <v>1140</v>
      </c>
      <c r="S315" s="270">
        <v>315</v>
      </c>
      <c r="T315" s="270">
        <v>40</v>
      </c>
      <c r="U315" s="270">
        <v>4.2578392660124269</v>
      </c>
      <c r="V315" s="270">
        <v>1</v>
      </c>
      <c r="W315" s="270">
        <v>35</v>
      </c>
      <c r="X315" s="270">
        <v>58.589224140141106</v>
      </c>
      <c r="Y315" s="270">
        <v>14725</v>
      </c>
      <c r="Z315" s="270">
        <v>12940</v>
      </c>
      <c r="AA315" s="270">
        <v>15465</v>
      </c>
      <c r="AB315" s="270">
        <v>24290</v>
      </c>
      <c r="AC315" s="270">
        <v>41695</v>
      </c>
      <c r="AD315" s="270">
        <v>45770</v>
      </c>
      <c r="AE315" s="270">
        <v>9300</v>
      </c>
      <c r="AF315" s="270">
        <v>1865</v>
      </c>
      <c r="AG315" s="270">
        <v>1120</v>
      </c>
      <c r="AH315" s="270">
        <v>6275</v>
      </c>
      <c r="AI315" s="270">
        <v>765</v>
      </c>
      <c r="AJ315" s="270">
        <v>3120</v>
      </c>
      <c r="AK315" s="270">
        <v>1880</v>
      </c>
      <c r="AL315" s="270">
        <v>5615</v>
      </c>
      <c r="AM315" s="270">
        <v>8890</v>
      </c>
      <c r="AN315" s="270">
        <v>920</v>
      </c>
      <c r="AO315" s="270">
        <v>3690</v>
      </c>
      <c r="AP315" s="270">
        <v>2200</v>
      </c>
      <c r="AQ315" s="270">
        <v>4070</v>
      </c>
      <c r="AR315" s="270">
        <v>470</v>
      </c>
      <c r="AS315" s="270">
        <v>535</v>
      </c>
      <c r="AT315" s="270">
        <v>2380</v>
      </c>
      <c r="AU315" s="270">
        <v>4205</v>
      </c>
      <c r="AV315" s="270">
        <v>5970</v>
      </c>
      <c r="AW315" s="270">
        <v>3180</v>
      </c>
      <c r="AX315" s="270">
        <v>12800</v>
      </c>
      <c r="AY315" s="270">
        <v>1290</v>
      </c>
      <c r="AZ315" s="270">
        <v>6245</v>
      </c>
      <c r="BA315" s="270">
        <v>14865</v>
      </c>
      <c r="BB315" s="270">
        <v>72565</v>
      </c>
      <c r="BC315" s="270">
        <v>3380</v>
      </c>
      <c r="BD315" s="270">
        <v>17165</v>
      </c>
      <c r="BE315" s="270">
        <v>2880</v>
      </c>
      <c r="BF315" s="270">
        <v>1595</v>
      </c>
      <c r="BG315" s="270">
        <v>880</v>
      </c>
      <c r="BH315" s="270">
        <v>2160</v>
      </c>
      <c r="BI315" s="270">
        <v>6210</v>
      </c>
      <c r="BJ315" s="270">
        <v>665</v>
      </c>
      <c r="BK315" s="270">
        <v>7345</v>
      </c>
      <c r="BL315" s="270">
        <v>7865</v>
      </c>
      <c r="BM315" s="270">
        <v>15495</v>
      </c>
      <c r="BN315" s="270">
        <v>3025</v>
      </c>
      <c r="BO315" s="270">
        <v>8005</v>
      </c>
      <c r="BP315" s="270">
        <v>7180</v>
      </c>
      <c r="BQ315" s="270">
        <v>5720</v>
      </c>
      <c r="BR315" s="270">
        <v>1060</v>
      </c>
      <c r="BS315" s="270">
        <v>420</v>
      </c>
      <c r="BT315" s="270">
        <v>9565</v>
      </c>
      <c r="BU315" s="270">
        <v>8885</v>
      </c>
      <c r="BV315" s="270"/>
      <c r="BW315" s="270">
        <v>6550</v>
      </c>
      <c r="BX315" s="270">
        <v>460</v>
      </c>
      <c r="BY315" s="270">
        <v>5185</v>
      </c>
      <c r="BZ315" s="270">
        <v>775</v>
      </c>
      <c r="CA315" s="270">
        <v>130</v>
      </c>
      <c r="CB315" s="270" t="s">
        <v>1676</v>
      </c>
      <c r="CC315" s="270">
        <v>0</v>
      </c>
      <c r="CD315" s="270">
        <v>4205</v>
      </c>
      <c r="CE315" s="270">
        <v>85</v>
      </c>
      <c r="CF315" s="270">
        <v>245</v>
      </c>
      <c r="CG315" s="270">
        <v>104960</v>
      </c>
      <c r="CH315" s="270">
        <v>0</v>
      </c>
      <c r="CI315" s="270">
        <v>17695</v>
      </c>
      <c r="CJ315" s="270">
        <v>4275</v>
      </c>
      <c r="CK315" s="270">
        <v>8960</v>
      </c>
      <c r="CL315" s="270">
        <v>3070</v>
      </c>
      <c r="CM315" s="270">
        <v>6435</v>
      </c>
      <c r="CN315" s="270">
        <v>1830</v>
      </c>
      <c r="CO315" s="270">
        <v>0</v>
      </c>
      <c r="CP315" s="270">
        <v>0</v>
      </c>
      <c r="CQ315" s="270">
        <v>0</v>
      </c>
      <c r="CR315" s="270">
        <v>0</v>
      </c>
      <c r="CS315" s="270">
        <v>0</v>
      </c>
      <c r="CT315" s="270">
        <v>0</v>
      </c>
      <c r="CU315" s="270">
        <v>0</v>
      </c>
      <c r="CV315" s="270">
        <v>0</v>
      </c>
      <c r="CW315" s="270">
        <v>3445</v>
      </c>
      <c r="CX315" s="270" t="s">
        <v>1676</v>
      </c>
      <c r="CY315" s="270">
        <v>0</v>
      </c>
      <c r="CZ315" s="270">
        <v>425</v>
      </c>
      <c r="DA315" s="270">
        <v>855</v>
      </c>
      <c r="DB315" s="270">
        <v>0</v>
      </c>
      <c r="DC315" s="270">
        <v>44755</v>
      </c>
      <c r="DD315" s="270">
        <v>5105</v>
      </c>
      <c r="DE315" s="270">
        <v>0</v>
      </c>
      <c r="DF315" s="270">
        <v>3795</v>
      </c>
      <c r="DG315" s="270">
        <v>0</v>
      </c>
      <c r="DH315" s="270">
        <v>0</v>
      </c>
      <c r="DI315" s="270">
        <v>0</v>
      </c>
      <c r="DJ315" s="270">
        <v>0</v>
      </c>
      <c r="DK315" s="270">
        <v>0</v>
      </c>
      <c r="DL315" s="270">
        <v>0</v>
      </c>
      <c r="DM315" s="270">
        <v>0</v>
      </c>
      <c r="DN315" s="270">
        <v>0</v>
      </c>
      <c r="DO315" s="270">
        <v>7200</v>
      </c>
      <c r="DP315" s="270">
        <v>0</v>
      </c>
      <c r="DQ315" s="270"/>
      <c r="DR315" s="270">
        <v>0</v>
      </c>
      <c r="DS315" s="270">
        <v>4695</v>
      </c>
      <c r="DT315" s="270">
        <v>1945</v>
      </c>
      <c r="DU315" s="270">
        <v>0</v>
      </c>
      <c r="DV315" s="270">
        <v>0</v>
      </c>
      <c r="DW315" s="270">
        <v>0</v>
      </c>
      <c r="DX315" s="270">
        <v>6740</v>
      </c>
      <c r="DY315" s="270">
        <v>2210</v>
      </c>
      <c r="DZ315" s="270">
        <v>0</v>
      </c>
      <c r="EA315" s="270">
        <v>1465</v>
      </c>
      <c r="EB315" s="270">
        <v>0</v>
      </c>
      <c r="EC315" s="270">
        <v>700</v>
      </c>
      <c r="ED315" s="270">
        <v>8430</v>
      </c>
      <c r="EE315" s="270">
        <v>0</v>
      </c>
      <c r="EF315" s="270">
        <v>10800</v>
      </c>
      <c r="EG315" s="270">
        <v>0</v>
      </c>
      <c r="EH315" s="270">
        <v>0</v>
      </c>
      <c r="EI315" s="270">
        <v>0</v>
      </c>
      <c r="EJ315" s="270">
        <v>40</v>
      </c>
      <c r="EK315" s="270">
        <v>9215</v>
      </c>
      <c r="EL315" s="270">
        <v>4630</v>
      </c>
      <c r="EM315" s="270">
        <v>0</v>
      </c>
      <c r="EN315" s="270">
        <v>0</v>
      </c>
      <c r="EO315" s="270">
        <v>0</v>
      </c>
      <c r="EP315" s="270">
        <v>0</v>
      </c>
      <c r="EQ315" s="270">
        <v>0</v>
      </c>
      <c r="ER315" s="270">
        <v>0</v>
      </c>
      <c r="ES315" s="270">
        <v>0</v>
      </c>
      <c r="ET315" s="270">
        <v>0</v>
      </c>
      <c r="EU315" s="270">
        <v>3730</v>
      </c>
      <c r="EV315" s="270">
        <v>1695</v>
      </c>
      <c r="EW315" s="270">
        <v>0</v>
      </c>
      <c r="EX315" s="270">
        <v>0</v>
      </c>
      <c r="EY315" s="270">
        <v>0</v>
      </c>
      <c r="EZ315" s="270">
        <v>0</v>
      </c>
      <c r="FA315" s="270">
        <v>0</v>
      </c>
      <c r="FB315" s="270">
        <v>0</v>
      </c>
      <c r="FC315" s="270">
        <v>0</v>
      </c>
      <c r="FD315" s="270">
        <v>0</v>
      </c>
      <c r="FE315" s="270">
        <v>0</v>
      </c>
      <c r="FF315" s="270">
        <v>0</v>
      </c>
      <c r="FG315" s="270">
        <v>0</v>
      </c>
      <c r="FH315" s="270">
        <v>0</v>
      </c>
      <c r="FI315" s="270">
        <v>0</v>
      </c>
      <c r="FJ315" s="270">
        <v>770</v>
      </c>
      <c r="FK315" s="270">
        <v>0</v>
      </c>
      <c r="FL315" s="351">
        <v>92350</v>
      </c>
      <c r="FM315" s="323">
        <v>8940</v>
      </c>
      <c r="FN315" s="324">
        <v>50160</v>
      </c>
      <c r="FO315" s="270"/>
      <c r="FP315" s="89"/>
      <c r="FQ315" s="270"/>
      <c r="FR315" s="319"/>
      <c r="FS315" s="319"/>
      <c r="FT315" s="319"/>
      <c r="FU315" s="319"/>
      <c r="FV315" s="319"/>
      <c r="FW315" s="319"/>
      <c r="FX315" s="319"/>
      <c r="FY315" s="319"/>
      <c r="FZ315" s="319"/>
      <c r="GA315" s="319"/>
      <c r="GB315" s="319"/>
      <c r="GC315" s="319"/>
      <c r="GD315" s="319"/>
      <c r="GE315" s="319"/>
      <c r="GF315" s="319"/>
      <c r="GG315" s="319"/>
      <c r="GH315" s="319"/>
      <c r="GI315" s="319"/>
      <c r="GJ315" s="319"/>
      <c r="GK315" s="319"/>
      <c r="GL315" s="319"/>
      <c r="GM315" s="319"/>
      <c r="GN315" s="319"/>
      <c r="GO315" s="319"/>
      <c r="GP315" s="319"/>
      <c r="GQ315" s="319"/>
      <c r="GR315" s="319"/>
      <c r="GS315" s="319"/>
      <c r="GT315" s="319"/>
      <c r="GU315" s="319"/>
      <c r="GV315" s="319"/>
      <c r="GW315" s="319"/>
      <c r="GX315" s="319"/>
      <c r="GY315" s="319"/>
      <c r="GZ315" s="319"/>
      <c r="HA315" s="319"/>
      <c r="HB315" s="319"/>
      <c r="HC315" s="319"/>
      <c r="HD315" s="319"/>
      <c r="HE315" s="319"/>
      <c r="HF315" s="319"/>
      <c r="HG315" s="319"/>
      <c r="HH315" s="319"/>
      <c r="HI315" s="319"/>
      <c r="HJ315" s="319"/>
      <c r="HK315" s="319"/>
      <c r="HL315" s="319"/>
      <c r="HM315" s="319"/>
      <c r="HN315" s="319"/>
      <c r="HO315" s="319"/>
      <c r="HP315" s="319"/>
      <c r="HQ315" s="319"/>
      <c r="HR315" s="319"/>
      <c r="HS315" s="319"/>
      <c r="HT315" s="319"/>
      <c r="HU315" s="319"/>
      <c r="HV315" s="319"/>
      <c r="HW315" s="319"/>
      <c r="HX315" s="319"/>
      <c r="HY315" s="319"/>
      <c r="HZ315" s="319"/>
      <c r="IA315" s="319"/>
      <c r="IB315" s="319"/>
      <c r="IC315" s="319"/>
      <c r="ID315" s="320"/>
      <c r="IE315" s="320"/>
      <c r="IF315" s="320"/>
      <c r="IG315" s="321"/>
    </row>
    <row r="316" spans="1:241" ht="12.75" customHeight="1" x14ac:dyDescent="0.2">
      <c r="A316" s="370" t="s">
        <v>369</v>
      </c>
      <c r="B316" s="270">
        <v>208680</v>
      </c>
      <c r="C316" s="270">
        <v>175695</v>
      </c>
      <c r="D316" s="270">
        <v>74290</v>
      </c>
      <c r="E316" s="270">
        <v>101405</v>
      </c>
      <c r="F316" s="270">
        <v>63420</v>
      </c>
      <c r="G316" s="270">
        <v>15535</v>
      </c>
      <c r="H316" s="270">
        <v>66795</v>
      </c>
      <c r="I316" s="270">
        <v>139150</v>
      </c>
      <c r="J316" s="270">
        <v>69530</v>
      </c>
      <c r="K316" s="270">
        <v>415690</v>
      </c>
      <c r="L316" s="270">
        <v>54.880229029129254</v>
      </c>
      <c r="M316" s="270">
        <v>32660</v>
      </c>
      <c r="N316" s="270">
        <v>12705</v>
      </c>
      <c r="O316" s="270">
        <v>6630</v>
      </c>
      <c r="P316" s="270">
        <v>7875</v>
      </c>
      <c r="Q316" s="270">
        <v>2725</v>
      </c>
      <c r="R316" s="270">
        <v>1045</v>
      </c>
      <c r="S316" s="270">
        <v>220</v>
      </c>
      <c r="T316" s="270">
        <v>60</v>
      </c>
      <c r="U316" s="270">
        <v>3.8725785855951314</v>
      </c>
      <c r="V316" s="270">
        <v>1</v>
      </c>
      <c r="W316" s="270">
        <v>28</v>
      </c>
      <c r="X316" s="270">
        <v>53.45334717182331</v>
      </c>
      <c r="Y316" s="270">
        <v>19115</v>
      </c>
      <c r="Z316" s="270">
        <v>21445</v>
      </c>
      <c r="AA316" s="270">
        <v>35945</v>
      </c>
      <c r="AB316" s="270">
        <v>33130</v>
      </c>
      <c r="AC316" s="270">
        <v>42805</v>
      </c>
      <c r="AD316" s="270">
        <v>44410</v>
      </c>
      <c r="AE316" s="270">
        <v>10085</v>
      </c>
      <c r="AF316" s="270">
        <v>2545</v>
      </c>
      <c r="AG316" s="270">
        <v>1595</v>
      </c>
      <c r="AH316" s="270">
        <v>5430</v>
      </c>
      <c r="AI316" s="270">
        <v>1025</v>
      </c>
      <c r="AJ316" s="270">
        <v>3475</v>
      </c>
      <c r="AK316" s="270">
        <v>4885</v>
      </c>
      <c r="AL316" s="270">
        <v>9635</v>
      </c>
      <c r="AM316" s="270">
        <v>11865</v>
      </c>
      <c r="AN316" s="270">
        <v>2615</v>
      </c>
      <c r="AO316" s="270">
        <v>3335</v>
      </c>
      <c r="AP316" s="270">
        <v>3365</v>
      </c>
      <c r="AQ316" s="270">
        <v>7415</v>
      </c>
      <c r="AR316" s="270">
        <v>385</v>
      </c>
      <c r="AS316" s="270">
        <v>335</v>
      </c>
      <c r="AT316" s="270">
        <v>3085</v>
      </c>
      <c r="AU316" s="270">
        <v>8845</v>
      </c>
      <c r="AV316" s="270">
        <v>10500</v>
      </c>
      <c r="AW316" s="270">
        <v>3485</v>
      </c>
      <c r="AX316" s="270">
        <v>18700</v>
      </c>
      <c r="AY316" s="270">
        <v>810</v>
      </c>
      <c r="AZ316" s="270">
        <v>5220</v>
      </c>
      <c r="BA316" s="270">
        <v>15885</v>
      </c>
      <c r="BB316" s="270">
        <v>84245</v>
      </c>
      <c r="BC316" s="270">
        <v>4950</v>
      </c>
      <c r="BD316" s="270">
        <v>17350</v>
      </c>
      <c r="BE316" s="270">
        <v>5955</v>
      </c>
      <c r="BF316" s="270">
        <v>3410</v>
      </c>
      <c r="BG316" s="270">
        <v>950</v>
      </c>
      <c r="BH316" s="270">
        <v>1955</v>
      </c>
      <c r="BI316" s="270">
        <v>5235</v>
      </c>
      <c r="BJ316" s="270">
        <v>570</v>
      </c>
      <c r="BK316" s="270">
        <v>8925</v>
      </c>
      <c r="BL316" s="270">
        <v>9445</v>
      </c>
      <c r="BM316" s="270">
        <v>24895</v>
      </c>
      <c r="BN316" s="270">
        <v>5915</v>
      </c>
      <c r="BO316" s="270">
        <v>8875</v>
      </c>
      <c r="BP316" s="270">
        <v>9910</v>
      </c>
      <c r="BQ316" s="270">
        <v>16055</v>
      </c>
      <c r="BR316" s="270">
        <v>2890</v>
      </c>
      <c r="BS316" s="270">
        <v>700</v>
      </c>
      <c r="BT316" s="270">
        <v>21345</v>
      </c>
      <c r="BU316" s="270">
        <v>11850</v>
      </c>
      <c r="BV316" s="270"/>
      <c r="BW316" s="270">
        <v>14515</v>
      </c>
      <c r="BX316" s="270">
        <v>440</v>
      </c>
      <c r="BY316" s="270">
        <v>7655</v>
      </c>
      <c r="BZ316" s="270">
        <v>685</v>
      </c>
      <c r="CA316" s="270">
        <v>280</v>
      </c>
      <c r="CB316" s="270">
        <v>15</v>
      </c>
      <c r="CC316" s="270" t="s">
        <v>1676</v>
      </c>
      <c r="CD316" s="270">
        <v>4900</v>
      </c>
      <c r="CE316" s="270">
        <v>185</v>
      </c>
      <c r="CF316" s="270">
        <v>870</v>
      </c>
      <c r="CG316" s="270">
        <v>160655</v>
      </c>
      <c r="CH316" s="270">
        <v>0</v>
      </c>
      <c r="CI316" s="270">
        <v>16470</v>
      </c>
      <c r="CJ316" s="270">
        <v>6550</v>
      </c>
      <c r="CK316" s="270">
        <v>8000</v>
      </c>
      <c r="CL316" s="270">
        <v>2850</v>
      </c>
      <c r="CM316" s="270">
        <v>5185</v>
      </c>
      <c r="CN316" s="270">
        <v>3285</v>
      </c>
      <c r="CO316" s="270">
        <v>0</v>
      </c>
      <c r="CP316" s="270">
        <v>0</v>
      </c>
      <c r="CQ316" s="270">
        <v>0</v>
      </c>
      <c r="CR316" s="270">
        <v>2085</v>
      </c>
      <c r="CS316" s="270">
        <v>0</v>
      </c>
      <c r="CT316" s="270">
        <v>0</v>
      </c>
      <c r="CU316" s="270">
        <v>0</v>
      </c>
      <c r="CV316" s="270" t="s">
        <v>1676</v>
      </c>
      <c r="CW316" s="270">
        <v>6850</v>
      </c>
      <c r="CX316" s="270">
        <v>0</v>
      </c>
      <c r="CY316" s="270">
        <v>40</v>
      </c>
      <c r="CZ316" s="270">
        <v>17935</v>
      </c>
      <c r="DA316" s="270">
        <v>1385</v>
      </c>
      <c r="DB316" s="270">
        <v>0</v>
      </c>
      <c r="DC316" s="270">
        <v>27990</v>
      </c>
      <c r="DD316" s="270">
        <v>10560</v>
      </c>
      <c r="DE316" s="270">
        <v>1205</v>
      </c>
      <c r="DF316" s="270">
        <v>4095</v>
      </c>
      <c r="DG316" s="270">
        <v>0</v>
      </c>
      <c r="DH316" s="270">
        <v>0</v>
      </c>
      <c r="DI316" s="270">
        <v>0</v>
      </c>
      <c r="DJ316" s="270">
        <v>0</v>
      </c>
      <c r="DK316" s="270">
        <v>0</v>
      </c>
      <c r="DL316" s="270">
        <v>30</v>
      </c>
      <c r="DM316" s="270">
        <v>155</v>
      </c>
      <c r="DN316" s="270" t="s">
        <v>1676</v>
      </c>
      <c r="DO316" s="270">
        <v>6590</v>
      </c>
      <c r="DP316" s="270">
        <v>0</v>
      </c>
      <c r="DQ316" s="270"/>
      <c r="DR316" s="270">
        <v>0</v>
      </c>
      <c r="DS316" s="270">
        <v>6455</v>
      </c>
      <c r="DT316" s="270">
        <v>3025</v>
      </c>
      <c r="DU316" s="270">
        <v>1340</v>
      </c>
      <c r="DV316" s="270">
        <v>0</v>
      </c>
      <c r="DW316" s="270" t="s">
        <v>1676</v>
      </c>
      <c r="DX316" s="270">
        <v>5295</v>
      </c>
      <c r="DY316" s="270">
        <v>3075</v>
      </c>
      <c r="DZ316" s="270" t="s">
        <v>1676</v>
      </c>
      <c r="EA316" s="270">
        <v>1030</v>
      </c>
      <c r="EB316" s="270">
        <v>0</v>
      </c>
      <c r="EC316" s="270">
        <v>2540</v>
      </c>
      <c r="ED316" s="270">
        <v>13260</v>
      </c>
      <c r="EE316" s="270">
        <v>0</v>
      </c>
      <c r="EF316" s="270">
        <v>16225</v>
      </c>
      <c r="EG316" s="270">
        <v>0</v>
      </c>
      <c r="EH316" s="270">
        <v>0</v>
      </c>
      <c r="EI316" s="270">
        <v>0</v>
      </c>
      <c r="EJ316" s="270">
        <v>11285</v>
      </c>
      <c r="EK316" s="270">
        <v>8605</v>
      </c>
      <c r="EL316" s="270">
        <v>11255</v>
      </c>
      <c r="EM316" s="270">
        <v>0</v>
      </c>
      <c r="EN316" s="270">
        <v>0</v>
      </c>
      <c r="EO316" s="270">
        <v>0</v>
      </c>
      <c r="EP316" s="270">
        <v>0</v>
      </c>
      <c r="EQ316" s="270">
        <v>85</v>
      </c>
      <c r="ER316" s="270">
        <v>0</v>
      </c>
      <c r="ES316" s="270">
        <v>0</v>
      </c>
      <c r="ET316" s="270">
        <v>0</v>
      </c>
      <c r="EU316" s="270">
        <v>515</v>
      </c>
      <c r="EV316" s="270">
        <v>235</v>
      </c>
      <c r="EW316" s="270">
        <v>0</v>
      </c>
      <c r="EX316" s="270">
        <v>0</v>
      </c>
      <c r="EY316" s="270" t="s">
        <v>1676</v>
      </c>
      <c r="EZ316" s="270">
        <v>705</v>
      </c>
      <c r="FA316" s="270">
        <v>255</v>
      </c>
      <c r="FB316" s="270">
        <v>2205</v>
      </c>
      <c r="FC316" s="270">
        <v>20</v>
      </c>
      <c r="FD316" s="270">
        <v>0</v>
      </c>
      <c r="FE316" s="270">
        <v>0</v>
      </c>
      <c r="FF316" s="270">
        <v>0</v>
      </c>
      <c r="FG316" s="270">
        <v>0</v>
      </c>
      <c r="FH316" s="270">
        <v>0</v>
      </c>
      <c r="FI316" s="270">
        <v>0</v>
      </c>
      <c r="FJ316" s="270" t="s">
        <v>1676</v>
      </c>
      <c r="FK316" s="270">
        <v>25</v>
      </c>
      <c r="FL316" s="351">
        <v>124435</v>
      </c>
      <c r="FM316" s="323">
        <v>29945</v>
      </c>
      <c r="FN316" s="324">
        <v>63920</v>
      </c>
      <c r="FO316" s="270"/>
      <c r="FP316" s="89"/>
      <c r="FQ316" s="270"/>
      <c r="FR316" s="319"/>
      <c r="FS316" s="319"/>
      <c r="FT316" s="319"/>
      <c r="FU316" s="319"/>
      <c r="FV316" s="319"/>
      <c r="FW316" s="319"/>
      <c r="FX316" s="319"/>
      <c r="FY316" s="319"/>
      <c r="FZ316" s="319"/>
      <c r="GA316" s="319"/>
      <c r="GB316" s="319"/>
      <c r="GC316" s="319"/>
      <c r="GD316" s="319"/>
      <c r="GE316" s="319"/>
      <c r="GF316" s="319"/>
      <c r="GG316" s="319"/>
      <c r="GH316" s="319"/>
      <c r="GI316" s="319"/>
      <c r="GJ316" s="319"/>
      <c r="GK316" s="319"/>
      <c r="GL316" s="319"/>
      <c r="GM316" s="319"/>
      <c r="GN316" s="319"/>
      <c r="GO316" s="319"/>
      <c r="GP316" s="319"/>
      <c r="GQ316" s="319"/>
      <c r="GR316" s="319"/>
      <c r="GS316" s="319"/>
      <c r="GT316" s="319"/>
      <c r="GU316" s="319"/>
      <c r="GV316" s="319"/>
      <c r="GW316" s="319"/>
      <c r="GX316" s="319"/>
      <c r="GY316" s="319"/>
      <c r="GZ316" s="319"/>
      <c r="HA316" s="319"/>
      <c r="HB316" s="319"/>
      <c r="HC316" s="319"/>
      <c r="HD316" s="319"/>
      <c r="HE316" s="319"/>
      <c r="HF316" s="319"/>
      <c r="HG316" s="319"/>
      <c r="HH316" s="319"/>
      <c r="HI316" s="319"/>
      <c r="HJ316" s="319"/>
      <c r="HK316" s="319"/>
      <c r="HL316" s="319"/>
      <c r="HM316" s="319"/>
      <c r="HN316" s="319"/>
      <c r="HO316" s="319"/>
      <c r="HP316" s="319"/>
      <c r="HQ316" s="319"/>
      <c r="HR316" s="319"/>
      <c r="HS316" s="319"/>
      <c r="HT316" s="319"/>
      <c r="HU316" s="319"/>
      <c r="HV316" s="319"/>
      <c r="HW316" s="319"/>
      <c r="HX316" s="319"/>
      <c r="HY316" s="319"/>
      <c r="HZ316" s="319"/>
      <c r="IA316" s="319"/>
      <c r="IB316" s="319"/>
      <c r="IC316" s="319"/>
      <c r="ID316" s="319"/>
      <c r="IE316" s="319"/>
      <c r="IF316" s="319"/>
      <c r="IG316" s="318"/>
    </row>
    <row r="317" spans="1:241" ht="12.75" customHeight="1" x14ac:dyDescent="0.2">
      <c r="A317" s="370" t="s">
        <v>182</v>
      </c>
      <c r="B317" s="270">
        <v>124055</v>
      </c>
      <c r="C317" s="270">
        <v>95285</v>
      </c>
      <c r="D317" s="270">
        <v>46895</v>
      </c>
      <c r="E317" s="270">
        <v>48390</v>
      </c>
      <c r="F317" s="270">
        <v>42050</v>
      </c>
      <c r="G317" s="270">
        <v>27400</v>
      </c>
      <c r="H317" s="270">
        <v>25395</v>
      </c>
      <c r="I317" s="270">
        <v>79060</v>
      </c>
      <c r="J317" s="270">
        <v>44995</v>
      </c>
      <c r="K317" s="270">
        <v>268670</v>
      </c>
      <c r="L317" s="270">
        <v>75.42155180200524</v>
      </c>
      <c r="M317" s="270">
        <v>9820</v>
      </c>
      <c r="N317" s="270">
        <v>3815</v>
      </c>
      <c r="O317" s="270">
        <v>2145</v>
      </c>
      <c r="P317" s="270">
        <v>3640</v>
      </c>
      <c r="Q317" s="270">
        <v>1745</v>
      </c>
      <c r="R317" s="270">
        <v>650</v>
      </c>
      <c r="S317" s="270">
        <v>275</v>
      </c>
      <c r="T317" s="270">
        <v>55</v>
      </c>
      <c r="U317" s="270">
        <v>5.2682534881082921</v>
      </c>
      <c r="V317" s="270">
        <v>1</v>
      </c>
      <c r="W317" s="270">
        <v>38</v>
      </c>
      <c r="X317" s="270">
        <v>59.545673930589182</v>
      </c>
      <c r="Y317" s="270">
        <v>685</v>
      </c>
      <c r="Z317" s="270">
        <v>11675</v>
      </c>
      <c r="AA317" s="270">
        <v>16015</v>
      </c>
      <c r="AB317" s="270">
        <v>27465</v>
      </c>
      <c r="AC317" s="270">
        <v>36275</v>
      </c>
      <c r="AD317" s="270">
        <v>28145</v>
      </c>
      <c r="AE317" s="270">
        <v>3640</v>
      </c>
      <c r="AF317" s="270">
        <v>1475</v>
      </c>
      <c r="AG317" s="270">
        <v>1040</v>
      </c>
      <c r="AH317" s="270">
        <v>7560</v>
      </c>
      <c r="AI317" s="270">
        <v>270</v>
      </c>
      <c r="AJ317" s="270">
        <v>1840</v>
      </c>
      <c r="AK317" s="270">
        <v>1510</v>
      </c>
      <c r="AL317" s="270">
        <v>8780</v>
      </c>
      <c r="AM317" s="270">
        <v>8785</v>
      </c>
      <c r="AN317" s="270">
        <v>2275</v>
      </c>
      <c r="AO317" s="270">
        <v>420</v>
      </c>
      <c r="AP317" s="270">
        <v>2270</v>
      </c>
      <c r="AQ317" s="270">
        <v>5035</v>
      </c>
      <c r="AR317" s="270">
        <v>190</v>
      </c>
      <c r="AS317" s="270">
        <v>25</v>
      </c>
      <c r="AT317" s="270">
        <v>40</v>
      </c>
      <c r="AU317" s="270">
        <v>0</v>
      </c>
      <c r="AV317" s="270">
        <v>1040</v>
      </c>
      <c r="AW317" s="270">
        <v>2170</v>
      </c>
      <c r="AX317" s="270">
        <v>14435</v>
      </c>
      <c r="AY317" s="270">
        <v>280</v>
      </c>
      <c r="AZ317" s="270">
        <v>5450</v>
      </c>
      <c r="BA317" s="270">
        <v>10275</v>
      </c>
      <c r="BB317" s="270">
        <v>48895</v>
      </c>
      <c r="BC317" s="270">
        <v>2395</v>
      </c>
      <c r="BD317" s="270">
        <v>7390</v>
      </c>
      <c r="BE317" s="270">
        <v>2295</v>
      </c>
      <c r="BF317" s="270">
        <v>2340</v>
      </c>
      <c r="BG317" s="270">
        <v>1105</v>
      </c>
      <c r="BH317" s="270">
        <v>1365</v>
      </c>
      <c r="BI317" s="270">
        <v>7850</v>
      </c>
      <c r="BJ317" s="270">
        <v>370</v>
      </c>
      <c r="BK317" s="270">
        <v>5925</v>
      </c>
      <c r="BL317" s="270">
        <v>7395</v>
      </c>
      <c r="BM317" s="270">
        <v>17435</v>
      </c>
      <c r="BN317" s="270">
        <v>2565</v>
      </c>
      <c r="BO317" s="270">
        <v>8370</v>
      </c>
      <c r="BP317" s="270">
        <v>4570</v>
      </c>
      <c r="BQ317" s="270">
        <v>80</v>
      </c>
      <c r="BR317" s="270">
        <v>0</v>
      </c>
      <c r="BS317" s="270">
        <v>365</v>
      </c>
      <c r="BT317" s="270">
        <v>12565</v>
      </c>
      <c r="BU317" s="270">
        <v>7475</v>
      </c>
      <c r="BV317" s="270"/>
      <c r="BW317" s="270">
        <v>3430</v>
      </c>
      <c r="BX317" s="270">
        <v>280</v>
      </c>
      <c r="BY317" s="270">
        <v>5750</v>
      </c>
      <c r="BZ317" s="270">
        <v>940</v>
      </c>
      <c r="CA317" s="270">
        <v>350</v>
      </c>
      <c r="CB317" s="270" t="s">
        <v>1676</v>
      </c>
      <c r="CC317" s="270" t="s">
        <v>1676</v>
      </c>
      <c r="CD317" s="270">
        <v>3525</v>
      </c>
      <c r="CE317" s="270">
        <v>130</v>
      </c>
      <c r="CF317" s="270">
        <v>490</v>
      </c>
      <c r="CG317" s="270">
        <v>83810</v>
      </c>
      <c r="CH317" s="270">
        <v>75</v>
      </c>
      <c r="CI317" s="270">
        <v>14110</v>
      </c>
      <c r="CJ317" s="270">
        <v>5035</v>
      </c>
      <c r="CK317" s="270">
        <v>7790</v>
      </c>
      <c r="CL317" s="270">
        <v>1720</v>
      </c>
      <c r="CM317" s="270">
        <v>8570</v>
      </c>
      <c r="CN317" s="270">
        <v>535</v>
      </c>
      <c r="CO317" s="270">
        <v>0</v>
      </c>
      <c r="CP317" s="270">
        <v>485</v>
      </c>
      <c r="CQ317" s="270">
        <v>0</v>
      </c>
      <c r="CR317" s="270">
        <v>0</v>
      </c>
      <c r="CS317" s="270">
        <v>0</v>
      </c>
      <c r="CT317" s="270">
        <v>0</v>
      </c>
      <c r="CU317" s="270">
        <v>0</v>
      </c>
      <c r="CV317" s="270">
        <v>0</v>
      </c>
      <c r="CW317" s="270" t="s">
        <v>1676</v>
      </c>
      <c r="CX317" s="270">
        <v>0</v>
      </c>
      <c r="CY317" s="270">
        <v>0</v>
      </c>
      <c r="CZ317" s="270">
        <v>10255</v>
      </c>
      <c r="DA317" s="270">
        <v>3015</v>
      </c>
      <c r="DB317" s="270">
        <v>25</v>
      </c>
      <c r="DC317" s="270">
        <v>17035</v>
      </c>
      <c r="DD317" s="270">
        <v>23745</v>
      </c>
      <c r="DE317" s="270">
        <v>3325</v>
      </c>
      <c r="DF317" s="270">
        <v>415</v>
      </c>
      <c r="DG317" s="270">
        <v>0</v>
      </c>
      <c r="DH317" s="270">
        <v>1940</v>
      </c>
      <c r="DI317" s="270">
        <v>0</v>
      </c>
      <c r="DJ317" s="270">
        <v>0</v>
      </c>
      <c r="DK317" s="270">
        <v>0</v>
      </c>
      <c r="DL317" s="270">
        <v>135</v>
      </c>
      <c r="DM317" s="270">
        <v>0</v>
      </c>
      <c r="DN317" s="270">
        <v>430</v>
      </c>
      <c r="DO317" s="270">
        <v>5905</v>
      </c>
      <c r="DP317" s="270">
        <v>0</v>
      </c>
      <c r="DQ317" s="270"/>
      <c r="DR317" s="270">
        <v>0</v>
      </c>
      <c r="DS317" s="270">
        <v>950</v>
      </c>
      <c r="DT317" s="270">
        <v>6020</v>
      </c>
      <c r="DU317" s="270">
        <v>2975</v>
      </c>
      <c r="DV317" s="270">
        <v>125</v>
      </c>
      <c r="DW317" s="270">
        <v>0</v>
      </c>
      <c r="DX317" s="270">
        <v>2665</v>
      </c>
      <c r="DY317" s="270">
        <v>0</v>
      </c>
      <c r="DZ317" s="270">
        <v>125</v>
      </c>
      <c r="EA317" s="270">
        <v>0</v>
      </c>
      <c r="EB317" s="270">
        <v>0</v>
      </c>
      <c r="EC317" s="270">
        <v>1010</v>
      </c>
      <c r="ED317" s="270">
        <v>0</v>
      </c>
      <c r="EE317" s="270">
        <v>0</v>
      </c>
      <c r="EF317" s="270">
        <v>4575</v>
      </c>
      <c r="EG317" s="270">
        <v>0</v>
      </c>
      <c r="EH317" s="270">
        <v>300</v>
      </c>
      <c r="EI317" s="270">
        <v>0</v>
      </c>
      <c r="EJ317" s="270">
        <v>0</v>
      </c>
      <c r="EK317" s="270">
        <v>0</v>
      </c>
      <c r="EL317" s="270">
        <v>0</v>
      </c>
      <c r="EM317" s="270">
        <v>0</v>
      </c>
      <c r="EN317" s="270">
        <v>0</v>
      </c>
      <c r="EO317" s="270">
        <v>0</v>
      </c>
      <c r="EP317" s="270">
        <v>0</v>
      </c>
      <c r="EQ317" s="270">
        <v>0</v>
      </c>
      <c r="ER317" s="270">
        <v>0</v>
      </c>
      <c r="ES317" s="270">
        <v>0</v>
      </c>
      <c r="ET317" s="270">
        <v>0</v>
      </c>
      <c r="EU317" s="270">
        <v>0</v>
      </c>
      <c r="EV317" s="270">
        <v>490</v>
      </c>
      <c r="EW317" s="270">
        <v>0</v>
      </c>
      <c r="EX317" s="270">
        <v>0</v>
      </c>
      <c r="EY317" s="270">
        <v>250</v>
      </c>
      <c r="EZ317" s="270">
        <v>0</v>
      </c>
      <c r="FA317" s="270">
        <v>0</v>
      </c>
      <c r="FB317" s="270">
        <v>0</v>
      </c>
      <c r="FC317" s="270">
        <v>0</v>
      </c>
      <c r="FD317" s="270">
        <v>0</v>
      </c>
      <c r="FE317" s="270">
        <v>0</v>
      </c>
      <c r="FF317" s="270">
        <v>0</v>
      </c>
      <c r="FG317" s="270">
        <v>0</v>
      </c>
      <c r="FH317" s="270">
        <v>0</v>
      </c>
      <c r="FI317" s="270">
        <v>0</v>
      </c>
      <c r="FJ317" s="270">
        <v>0</v>
      </c>
      <c r="FK317" s="270">
        <v>15</v>
      </c>
      <c r="FL317" s="351">
        <v>75155</v>
      </c>
      <c r="FM317" s="323">
        <v>440</v>
      </c>
      <c r="FN317" s="324">
        <v>22140</v>
      </c>
      <c r="FO317" s="270"/>
      <c r="FP317" s="89"/>
      <c r="FQ317" s="270"/>
      <c r="FR317" s="319"/>
      <c r="FS317" s="319"/>
      <c r="FT317" s="319"/>
      <c r="FU317" s="319"/>
      <c r="FV317" s="319"/>
      <c r="FW317" s="319"/>
      <c r="FX317" s="319"/>
      <c r="FY317" s="319"/>
      <c r="FZ317" s="319"/>
      <c r="GA317" s="319"/>
      <c r="GB317" s="319"/>
      <c r="GC317" s="319"/>
      <c r="GD317" s="319"/>
      <c r="GE317" s="319"/>
      <c r="GF317" s="319"/>
      <c r="GG317" s="319"/>
      <c r="GH317" s="319"/>
      <c r="GI317" s="319"/>
      <c r="GJ317" s="319"/>
      <c r="GK317" s="319"/>
      <c r="GL317" s="319"/>
      <c r="GM317" s="319"/>
      <c r="GN317" s="319"/>
      <c r="GO317" s="319"/>
      <c r="GP317" s="319"/>
      <c r="GQ317" s="319"/>
      <c r="GR317" s="319"/>
      <c r="GS317" s="319"/>
      <c r="GT317" s="319"/>
      <c r="GU317" s="319"/>
      <c r="GV317" s="319"/>
      <c r="GW317" s="319"/>
      <c r="GX317" s="319"/>
      <c r="GY317" s="319"/>
      <c r="GZ317" s="319"/>
      <c r="HA317" s="319"/>
      <c r="HB317" s="319"/>
      <c r="HC317" s="319"/>
      <c r="HD317" s="319"/>
      <c r="HE317" s="319"/>
      <c r="HF317" s="319"/>
      <c r="HG317" s="319"/>
      <c r="HH317" s="319"/>
      <c r="HI317" s="319"/>
      <c r="HJ317" s="319"/>
      <c r="HK317" s="319"/>
      <c r="HL317" s="319"/>
      <c r="HM317" s="319"/>
      <c r="HN317" s="319"/>
      <c r="HO317" s="319"/>
      <c r="HP317" s="319"/>
      <c r="HQ317" s="319"/>
      <c r="HR317" s="319"/>
      <c r="HS317" s="319"/>
      <c r="HT317" s="319"/>
      <c r="HU317" s="319"/>
      <c r="HV317" s="319"/>
      <c r="HW317" s="319"/>
      <c r="HX317" s="319"/>
      <c r="HY317" s="319"/>
      <c r="HZ317" s="319"/>
      <c r="IA317" s="319"/>
      <c r="IB317" s="319"/>
      <c r="IC317" s="319"/>
      <c r="ID317" s="319"/>
      <c r="IE317" s="319"/>
      <c r="IF317" s="319"/>
      <c r="IG317" s="318"/>
    </row>
    <row r="318" spans="1:241" ht="12.75" customHeight="1" x14ac:dyDescent="0.2">
      <c r="A318" s="370" t="s">
        <v>370</v>
      </c>
      <c r="B318" s="270">
        <v>17065</v>
      </c>
      <c r="C318" s="270">
        <v>17050</v>
      </c>
      <c r="D318" s="270">
        <v>7210</v>
      </c>
      <c r="E318" s="270">
        <v>9845</v>
      </c>
      <c r="F318" s="270">
        <v>340</v>
      </c>
      <c r="G318" s="270">
        <v>1510</v>
      </c>
      <c r="H318" s="270">
        <v>15145</v>
      </c>
      <c r="I318" s="270">
        <v>7290</v>
      </c>
      <c r="J318" s="270">
        <v>9770</v>
      </c>
      <c r="K318" s="270">
        <v>48810</v>
      </c>
      <c r="L318" s="270">
        <v>58.36703795104382</v>
      </c>
      <c r="M318" s="270">
        <v>5955</v>
      </c>
      <c r="N318" s="270">
        <v>3775</v>
      </c>
      <c r="O318" s="270">
        <v>2120</v>
      </c>
      <c r="P318" s="270">
        <v>2450</v>
      </c>
      <c r="Q318" s="270">
        <v>565</v>
      </c>
      <c r="R318" s="270">
        <v>105</v>
      </c>
      <c r="S318" s="270">
        <v>20</v>
      </c>
      <c r="T318" s="270" t="s">
        <v>1676</v>
      </c>
      <c r="U318" s="270">
        <v>6.7003848268279276</v>
      </c>
      <c r="V318" s="270">
        <v>2</v>
      </c>
      <c r="W318" s="270">
        <v>39</v>
      </c>
      <c r="X318" s="270">
        <v>49.535044944480347</v>
      </c>
      <c r="Y318" s="270">
        <v>1290</v>
      </c>
      <c r="Z318" s="270">
        <v>2255</v>
      </c>
      <c r="AA318" s="270">
        <v>2845</v>
      </c>
      <c r="AB318" s="270">
        <v>4320</v>
      </c>
      <c r="AC318" s="270">
        <v>4340</v>
      </c>
      <c r="AD318" s="270">
        <v>1915</v>
      </c>
      <c r="AE318" s="270">
        <v>55</v>
      </c>
      <c r="AF318" s="270">
        <v>1785</v>
      </c>
      <c r="AG318" s="270" t="s">
        <v>1676</v>
      </c>
      <c r="AH318" s="270">
        <v>0</v>
      </c>
      <c r="AI318" s="270">
        <v>0</v>
      </c>
      <c r="AJ318" s="270" t="s">
        <v>1676</v>
      </c>
      <c r="AK318" s="270">
        <v>0</v>
      </c>
      <c r="AL318" s="270">
        <v>0</v>
      </c>
      <c r="AM318" s="270" t="s">
        <v>1676</v>
      </c>
      <c r="AN318" s="270">
        <v>0</v>
      </c>
      <c r="AO318" s="270">
        <v>0</v>
      </c>
      <c r="AP318" s="270">
        <v>15</v>
      </c>
      <c r="AQ318" s="270">
        <v>960</v>
      </c>
      <c r="AR318" s="270" t="s">
        <v>1676</v>
      </c>
      <c r="AS318" s="270" t="s">
        <v>1676</v>
      </c>
      <c r="AT318" s="270">
        <v>0</v>
      </c>
      <c r="AU318" s="270">
        <v>0</v>
      </c>
      <c r="AV318" s="270">
        <v>320</v>
      </c>
      <c r="AW318" s="270">
        <v>2165</v>
      </c>
      <c r="AX318" s="270">
        <v>1100</v>
      </c>
      <c r="AY318" s="270">
        <v>1300</v>
      </c>
      <c r="AZ318" s="270">
        <v>6985</v>
      </c>
      <c r="BA318" s="270">
        <v>1890</v>
      </c>
      <c r="BB318" s="270">
        <v>530</v>
      </c>
      <c r="BC318" s="270">
        <v>10</v>
      </c>
      <c r="BD318" s="270">
        <v>2095</v>
      </c>
      <c r="BE318" s="270">
        <v>85</v>
      </c>
      <c r="BF318" s="270">
        <v>20</v>
      </c>
      <c r="BG318" s="270" t="s">
        <v>1676</v>
      </c>
      <c r="BH318" s="270">
        <v>2010</v>
      </c>
      <c r="BI318" s="270">
        <v>0</v>
      </c>
      <c r="BJ318" s="270">
        <v>0</v>
      </c>
      <c r="BK318" s="270" t="s">
        <v>1676</v>
      </c>
      <c r="BL318" s="270" t="s">
        <v>1676</v>
      </c>
      <c r="BM318" s="270" t="s">
        <v>1676</v>
      </c>
      <c r="BN318" s="270">
        <v>135</v>
      </c>
      <c r="BO318" s="270">
        <v>9925</v>
      </c>
      <c r="BP318" s="270">
        <v>300</v>
      </c>
      <c r="BQ318" s="270">
        <v>0</v>
      </c>
      <c r="BR318" s="270">
        <v>40</v>
      </c>
      <c r="BS318" s="270">
        <v>660</v>
      </c>
      <c r="BT318" s="270">
        <v>235</v>
      </c>
      <c r="BU318" s="270">
        <v>1445</v>
      </c>
      <c r="BV318" s="270"/>
      <c r="BW318" s="270">
        <v>85</v>
      </c>
      <c r="BX318" s="270">
        <v>0</v>
      </c>
      <c r="BY318" s="270">
        <v>25</v>
      </c>
      <c r="BZ318" s="270" t="s">
        <v>1676</v>
      </c>
      <c r="CA318" s="270">
        <v>0</v>
      </c>
      <c r="CB318" s="270">
        <v>0</v>
      </c>
      <c r="CC318" s="270">
        <v>0</v>
      </c>
      <c r="CD318" s="270">
        <v>1165</v>
      </c>
      <c r="CE318" s="270">
        <v>1775</v>
      </c>
      <c r="CF318" s="270">
        <v>35</v>
      </c>
      <c r="CG318" s="270">
        <v>14050</v>
      </c>
      <c r="CH318" s="270">
        <v>10</v>
      </c>
      <c r="CI318" s="270">
        <v>0</v>
      </c>
      <c r="CJ318" s="270">
        <v>1065</v>
      </c>
      <c r="CK318" s="270">
        <v>12125</v>
      </c>
      <c r="CL318" s="270">
        <v>0</v>
      </c>
      <c r="CM318" s="270">
        <v>0</v>
      </c>
      <c r="CN318" s="270">
        <v>0</v>
      </c>
      <c r="CO318" s="270">
        <v>0</v>
      </c>
      <c r="CP318" s="270">
        <v>0</v>
      </c>
      <c r="CQ318" s="270">
        <v>0</v>
      </c>
      <c r="CR318" s="270">
        <v>0</v>
      </c>
      <c r="CS318" s="270">
        <v>0</v>
      </c>
      <c r="CT318" s="270">
        <v>0</v>
      </c>
      <c r="CU318" s="270">
        <v>0</v>
      </c>
      <c r="CV318" s="270">
        <v>0</v>
      </c>
      <c r="CW318" s="270" t="s">
        <v>1676</v>
      </c>
      <c r="CX318" s="270">
        <v>0</v>
      </c>
      <c r="CY318" s="270">
        <v>530</v>
      </c>
      <c r="CZ318" s="270">
        <v>0</v>
      </c>
      <c r="DA318" s="270">
        <v>1560</v>
      </c>
      <c r="DB318" s="270">
        <v>0</v>
      </c>
      <c r="DC318" s="270">
        <v>0</v>
      </c>
      <c r="DD318" s="270">
        <v>0</v>
      </c>
      <c r="DE318" s="270">
        <v>730</v>
      </c>
      <c r="DF318" s="270">
        <v>0</v>
      </c>
      <c r="DG318" s="270">
        <v>0</v>
      </c>
      <c r="DH318" s="270">
        <v>0</v>
      </c>
      <c r="DI318" s="270">
        <v>0</v>
      </c>
      <c r="DJ318" s="270">
        <v>0</v>
      </c>
      <c r="DK318" s="270">
        <v>0</v>
      </c>
      <c r="DL318" s="270">
        <v>0</v>
      </c>
      <c r="DM318" s="270">
        <v>345</v>
      </c>
      <c r="DN318" s="270">
        <v>0</v>
      </c>
      <c r="DO318" s="270">
        <v>0</v>
      </c>
      <c r="DP318" s="270">
        <v>0</v>
      </c>
      <c r="DQ318" s="270"/>
      <c r="DR318" s="270">
        <v>0</v>
      </c>
      <c r="DS318" s="270">
        <v>0</v>
      </c>
      <c r="DT318" s="270">
        <v>0</v>
      </c>
      <c r="DU318" s="270">
        <v>0</v>
      </c>
      <c r="DV318" s="270">
        <v>0</v>
      </c>
      <c r="DW318" s="270">
        <v>0</v>
      </c>
      <c r="DX318" s="270">
        <v>0</v>
      </c>
      <c r="DY318" s="270">
        <v>0</v>
      </c>
      <c r="DZ318" s="270">
        <v>0</v>
      </c>
      <c r="EA318" s="270">
        <v>0</v>
      </c>
      <c r="EB318" s="270">
        <v>0</v>
      </c>
      <c r="EC318" s="270">
        <v>390</v>
      </c>
      <c r="ED318" s="270">
        <v>305</v>
      </c>
      <c r="EE318" s="270">
        <v>0</v>
      </c>
      <c r="EF318" s="270">
        <v>0</v>
      </c>
      <c r="EG318" s="270">
        <v>0</v>
      </c>
      <c r="EH318" s="270">
        <v>0</v>
      </c>
      <c r="EI318" s="270">
        <v>0</v>
      </c>
      <c r="EJ318" s="270">
        <v>0</v>
      </c>
      <c r="EK318" s="270">
        <v>0</v>
      </c>
      <c r="EL318" s="270">
        <v>0</v>
      </c>
      <c r="EM318" s="270">
        <v>0</v>
      </c>
      <c r="EN318" s="270">
        <v>0</v>
      </c>
      <c r="EO318" s="270">
        <v>0</v>
      </c>
      <c r="EP318" s="270">
        <v>0</v>
      </c>
      <c r="EQ318" s="270">
        <v>0</v>
      </c>
      <c r="ER318" s="270">
        <v>0</v>
      </c>
      <c r="ES318" s="270">
        <v>0</v>
      </c>
      <c r="ET318" s="270">
        <v>0</v>
      </c>
      <c r="EU318" s="270">
        <v>0</v>
      </c>
      <c r="EV318" s="270" t="s">
        <v>1676</v>
      </c>
      <c r="EW318" s="270" t="s">
        <v>1676</v>
      </c>
      <c r="EX318" s="270">
        <v>0</v>
      </c>
      <c r="EY318" s="270">
        <v>0</v>
      </c>
      <c r="EZ318" s="270">
        <v>0</v>
      </c>
      <c r="FA318" s="270">
        <v>0</v>
      </c>
      <c r="FB318" s="270">
        <v>0</v>
      </c>
      <c r="FC318" s="270">
        <v>0</v>
      </c>
      <c r="FD318" s="270">
        <v>0</v>
      </c>
      <c r="FE318" s="270">
        <v>0</v>
      </c>
      <c r="FF318" s="270">
        <v>0</v>
      </c>
      <c r="FG318" s="270">
        <v>0</v>
      </c>
      <c r="FH318" s="270">
        <v>0</v>
      </c>
      <c r="FI318" s="270">
        <v>0</v>
      </c>
      <c r="FJ318" s="270">
        <v>0</v>
      </c>
      <c r="FK318" s="270">
        <v>0</v>
      </c>
      <c r="FL318" s="351">
        <v>16535</v>
      </c>
      <c r="FM318" s="323">
        <v>55</v>
      </c>
      <c r="FN318" s="324">
        <v>14995</v>
      </c>
      <c r="FO318" s="270"/>
      <c r="FP318" s="89"/>
      <c r="FQ318" s="270"/>
      <c r="FR318" s="319"/>
      <c r="FS318" s="319"/>
      <c r="FT318" s="319"/>
      <c r="FU318" s="319"/>
      <c r="FV318" s="319"/>
      <c r="FW318" s="319"/>
      <c r="FX318" s="319"/>
      <c r="FY318" s="319"/>
      <c r="FZ318" s="319"/>
      <c r="GA318" s="319"/>
      <c r="GB318" s="319"/>
      <c r="GC318" s="319"/>
      <c r="GD318" s="319"/>
      <c r="GE318" s="319"/>
      <c r="GF318" s="319"/>
      <c r="GG318" s="319"/>
      <c r="GH318" s="319"/>
      <c r="GI318" s="319"/>
      <c r="GJ318" s="319"/>
      <c r="GK318" s="319"/>
      <c r="GL318" s="319"/>
      <c r="GM318" s="319"/>
      <c r="GN318" s="319"/>
      <c r="GO318" s="319"/>
      <c r="GP318" s="319"/>
      <c r="GQ318" s="319"/>
      <c r="GR318" s="319"/>
      <c r="GS318" s="319"/>
      <c r="GT318" s="319"/>
      <c r="GU318" s="319"/>
      <c r="GV318" s="319"/>
      <c r="GW318" s="319"/>
      <c r="GX318" s="319"/>
      <c r="GY318" s="319"/>
      <c r="GZ318" s="319"/>
      <c r="HA318" s="319"/>
      <c r="HB318" s="319"/>
      <c r="HC318" s="319"/>
      <c r="HD318" s="319"/>
      <c r="HE318" s="319"/>
      <c r="HF318" s="319"/>
      <c r="HG318" s="319"/>
      <c r="HH318" s="319"/>
      <c r="HI318" s="319"/>
      <c r="HJ318" s="319"/>
      <c r="HK318" s="319"/>
      <c r="HL318" s="319"/>
      <c r="HM318" s="319"/>
      <c r="HN318" s="319"/>
      <c r="HO318" s="319"/>
      <c r="HP318" s="319"/>
      <c r="HQ318" s="319"/>
      <c r="HR318" s="319"/>
      <c r="HS318" s="319"/>
      <c r="HT318" s="319"/>
      <c r="HU318" s="319"/>
      <c r="HV318" s="319"/>
      <c r="HW318" s="319"/>
      <c r="HX318" s="319"/>
      <c r="HY318" s="319"/>
      <c r="HZ318" s="319"/>
      <c r="IA318" s="319"/>
      <c r="IB318" s="319"/>
      <c r="IC318" s="319"/>
      <c r="ID318" s="319"/>
      <c r="IE318" s="319"/>
      <c r="IF318" s="319"/>
      <c r="IG318" s="318"/>
    </row>
    <row r="319" spans="1:241" ht="12.75" customHeight="1" x14ac:dyDescent="0.2">
      <c r="A319" s="370" t="s">
        <v>412</v>
      </c>
      <c r="B319" s="270">
        <v>23925</v>
      </c>
      <c r="C319" s="270">
        <v>23475</v>
      </c>
      <c r="D319" s="270">
        <v>14140</v>
      </c>
      <c r="E319" s="270">
        <v>9335</v>
      </c>
      <c r="F319" s="270">
        <v>1615</v>
      </c>
      <c r="G319" s="270">
        <v>4100</v>
      </c>
      <c r="H319" s="270">
        <v>15025</v>
      </c>
      <c r="I319" s="270">
        <v>14060</v>
      </c>
      <c r="J319" s="270">
        <v>9865</v>
      </c>
      <c r="K319" s="270">
        <v>63240</v>
      </c>
      <c r="L319" s="270">
        <v>30.533333333333335</v>
      </c>
      <c r="M319" s="270">
        <v>10</v>
      </c>
      <c r="N319" s="270" t="s">
        <v>1676</v>
      </c>
      <c r="O319" s="270">
        <v>0</v>
      </c>
      <c r="P319" s="270" t="s">
        <v>1676</v>
      </c>
      <c r="Q319" s="270">
        <v>0</v>
      </c>
      <c r="R319" s="270">
        <v>0</v>
      </c>
      <c r="S319" s="270">
        <v>0</v>
      </c>
      <c r="T319" s="270">
        <v>0</v>
      </c>
      <c r="U319" s="270">
        <v>4.6463039014373715</v>
      </c>
      <c r="V319" s="270">
        <v>2</v>
      </c>
      <c r="W319" s="270">
        <v>6</v>
      </c>
      <c r="X319" s="270">
        <v>61.749707161981256</v>
      </c>
      <c r="Y319" s="270">
        <v>20</v>
      </c>
      <c r="Z319" s="270">
        <v>1310</v>
      </c>
      <c r="AA319" s="270">
        <v>2225</v>
      </c>
      <c r="AB319" s="270">
        <v>5665</v>
      </c>
      <c r="AC319" s="270">
        <v>9255</v>
      </c>
      <c r="AD319" s="270">
        <v>5225</v>
      </c>
      <c r="AE319" s="270">
        <v>210</v>
      </c>
      <c r="AF319" s="270">
        <v>1100</v>
      </c>
      <c r="AG319" s="270">
        <v>20</v>
      </c>
      <c r="AH319" s="270">
        <v>0</v>
      </c>
      <c r="AI319" s="270">
        <v>0</v>
      </c>
      <c r="AJ319" s="270">
        <v>3925</v>
      </c>
      <c r="AK319" s="270">
        <v>0</v>
      </c>
      <c r="AL319" s="270">
        <v>10</v>
      </c>
      <c r="AM319" s="270" t="s">
        <v>1676</v>
      </c>
      <c r="AN319" s="270">
        <v>0</v>
      </c>
      <c r="AO319" s="270">
        <v>9845</v>
      </c>
      <c r="AP319" s="270">
        <v>425</v>
      </c>
      <c r="AQ319" s="270" t="s">
        <v>1676</v>
      </c>
      <c r="AR319" s="270">
        <v>0</v>
      </c>
      <c r="AS319" s="270">
        <v>0</v>
      </c>
      <c r="AT319" s="270">
        <v>0</v>
      </c>
      <c r="AU319" s="270" t="s">
        <v>1676</v>
      </c>
      <c r="AV319" s="270">
        <v>15</v>
      </c>
      <c r="AW319" s="270">
        <v>335</v>
      </c>
      <c r="AX319" s="270">
        <v>2340</v>
      </c>
      <c r="AY319" s="270" t="s">
        <v>1676</v>
      </c>
      <c r="AZ319" s="270">
        <v>20</v>
      </c>
      <c r="BA319" s="270">
        <v>1050</v>
      </c>
      <c r="BB319" s="270">
        <v>4820</v>
      </c>
      <c r="BC319" s="270">
        <v>65</v>
      </c>
      <c r="BD319" s="270">
        <v>775</v>
      </c>
      <c r="BE319" s="270">
        <v>140</v>
      </c>
      <c r="BF319" s="270">
        <v>750</v>
      </c>
      <c r="BG319" s="270">
        <v>20</v>
      </c>
      <c r="BH319" s="270">
        <v>3755</v>
      </c>
      <c r="BI319" s="270" t="s">
        <v>1676</v>
      </c>
      <c r="BJ319" s="270" t="s">
        <v>1676</v>
      </c>
      <c r="BK319" s="270">
        <v>11635</v>
      </c>
      <c r="BL319" s="270">
        <v>4075</v>
      </c>
      <c r="BM319" s="270">
        <v>20</v>
      </c>
      <c r="BN319" s="270">
        <v>10</v>
      </c>
      <c r="BO319" s="270">
        <v>90</v>
      </c>
      <c r="BP319" s="270" t="s">
        <v>1676</v>
      </c>
      <c r="BQ319" s="270" t="s">
        <v>1676</v>
      </c>
      <c r="BR319" s="270">
        <v>0</v>
      </c>
      <c r="BS319" s="270">
        <v>125</v>
      </c>
      <c r="BT319" s="270">
        <v>1180</v>
      </c>
      <c r="BU319" s="270">
        <v>260</v>
      </c>
      <c r="BV319" s="270"/>
      <c r="BW319" s="270">
        <v>555</v>
      </c>
      <c r="BX319" s="270" t="s">
        <v>1676</v>
      </c>
      <c r="BY319" s="270">
        <v>100</v>
      </c>
      <c r="BZ319" s="270" t="s">
        <v>1676</v>
      </c>
      <c r="CA319" s="270" t="s">
        <v>1676</v>
      </c>
      <c r="CB319" s="270" t="s">
        <v>1676</v>
      </c>
      <c r="CC319" s="270">
        <v>0</v>
      </c>
      <c r="CD319" s="270">
        <v>1220</v>
      </c>
      <c r="CE319" s="270">
        <v>20</v>
      </c>
      <c r="CF319" s="270">
        <v>45</v>
      </c>
      <c r="CG319" s="270">
        <v>22085</v>
      </c>
      <c r="CH319" s="270">
        <v>0</v>
      </c>
      <c r="CI319" s="270">
        <v>0</v>
      </c>
      <c r="CJ319" s="270">
        <v>0</v>
      </c>
      <c r="CK319" s="270">
        <v>0</v>
      </c>
      <c r="CL319" s="270">
        <v>0</v>
      </c>
      <c r="CM319" s="270">
        <v>0</v>
      </c>
      <c r="CN319" s="270">
        <v>0</v>
      </c>
      <c r="CO319" s="270">
        <v>0</v>
      </c>
      <c r="CP319" s="270">
        <v>0</v>
      </c>
      <c r="CQ319" s="270">
        <v>0</v>
      </c>
      <c r="CR319" s="270">
        <v>0</v>
      </c>
      <c r="CS319" s="270">
        <v>0</v>
      </c>
      <c r="CT319" s="270">
        <v>0</v>
      </c>
      <c r="CU319" s="270">
        <v>0</v>
      </c>
      <c r="CV319" s="270">
        <v>0</v>
      </c>
      <c r="CW319" s="270">
        <v>0</v>
      </c>
      <c r="CX319" s="270">
        <v>4005</v>
      </c>
      <c r="CY319" s="270">
        <v>0</v>
      </c>
      <c r="CZ319" s="270">
        <v>0</v>
      </c>
      <c r="DA319" s="270">
        <v>0</v>
      </c>
      <c r="DB319" s="270">
        <v>60</v>
      </c>
      <c r="DC319" s="270" t="s">
        <v>1676</v>
      </c>
      <c r="DD319" s="270">
        <v>0</v>
      </c>
      <c r="DE319" s="270">
        <v>0</v>
      </c>
      <c r="DF319" s="270">
        <v>20</v>
      </c>
      <c r="DG319" s="270">
        <v>0</v>
      </c>
      <c r="DH319" s="270">
        <v>0</v>
      </c>
      <c r="DI319" s="270">
        <v>0</v>
      </c>
      <c r="DJ319" s="270">
        <v>0</v>
      </c>
      <c r="DK319" s="270">
        <v>0</v>
      </c>
      <c r="DL319" s="270">
        <v>0</v>
      </c>
      <c r="DM319" s="270">
        <v>0</v>
      </c>
      <c r="DN319" s="270">
        <v>0</v>
      </c>
      <c r="DO319" s="270">
        <v>9105</v>
      </c>
      <c r="DP319" s="270">
        <v>0</v>
      </c>
      <c r="DQ319" s="270"/>
      <c r="DR319" s="270">
        <v>0</v>
      </c>
      <c r="DS319" s="270">
        <v>0</v>
      </c>
      <c r="DT319" s="270">
        <v>10735</v>
      </c>
      <c r="DU319" s="270">
        <v>0</v>
      </c>
      <c r="DV319" s="270">
        <v>0</v>
      </c>
      <c r="DW319" s="270">
        <v>0</v>
      </c>
      <c r="DX319" s="270">
        <v>0</v>
      </c>
      <c r="DY319" s="270">
        <v>0</v>
      </c>
      <c r="DZ319" s="270">
        <v>0</v>
      </c>
      <c r="EA319" s="270">
        <v>0</v>
      </c>
      <c r="EB319" s="270">
        <v>0</v>
      </c>
      <c r="EC319" s="270">
        <v>0</v>
      </c>
      <c r="ED319" s="270">
        <v>0</v>
      </c>
      <c r="EE319" s="270">
        <v>0</v>
      </c>
      <c r="EF319" s="270">
        <v>0</v>
      </c>
      <c r="EG319" s="270">
        <v>0</v>
      </c>
      <c r="EH319" s="270">
        <v>0</v>
      </c>
      <c r="EI319" s="270">
        <v>0</v>
      </c>
      <c r="EJ319" s="270" t="s">
        <v>1676</v>
      </c>
      <c r="EK319" s="270">
        <v>0</v>
      </c>
      <c r="EL319" s="270">
        <v>0</v>
      </c>
      <c r="EM319" s="270">
        <v>0</v>
      </c>
      <c r="EN319" s="270">
        <v>0</v>
      </c>
      <c r="EO319" s="270">
        <v>0</v>
      </c>
      <c r="EP319" s="270">
        <v>0</v>
      </c>
      <c r="EQ319" s="270">
        <v>0</v>
      </c>
      <c r="ER319" s="270">
        <v>0</v>
      </c>
      <c r="ES319" s="270">
        <v>0</v>
      </c>
      <c r="ET319" s="270">
        <v>0</v>
      </c>
      <c r="EU319" s="270">
        <v>0</v>
      </c>
      <c r="EV319" s="270">
        <v>0</v>
      </c>
      <c r="EW319" s="270">
        <v>0</v>
      </c>
      <c r="EX319" s="270">
        <v>0</v>
      </c>
      <c r="EY319" s="270">
        <v>0</v>
      </c>
      <c r="EZ319" s="270">
        <v>0</v>
      </c>
      <c r="FA319" s="270">
        <v>0</v>
      </c>
      <c r="FB319" s="270">
        <v>0</v>
      </c>
      <c r="FC319" s="270">
        <v>0</v>
      </c>
      <c r="FD319" s="270">
        <v>0</v>
      </c>
      <c r="FE319" s="270">
        <v>0</v>
      </c>
      <c r="FF319" s="270">
        <v>0</v>
      </c>
      <c r="FG319" s="270">
        <v>0</v>
      </c>
      <c r="FH319" s="270">
        <v>0</v>
      </c>
      <c r="FI319" s="270">
        <v>0</v>
      </c>
      <c r="FJ319" s="270">
        <v>0</v>
      </c>
      <c r="FK319" s="270">
        <v>0</v>
      </c>
      <c r="FL319" s="351">
        <v>19105</v>
      </c>
      <c r="FM319" s="323">
        <v>2735</v>
      </c>
      <c r="FN319" s="324">
        <v>15</v>
      </c>
      <c r="FO319" s="270"/>
      <c r="FP319" s="89"/>
      <c r="FQ319" s="270"/>
      <c r="FR319" s="319"/>
      <c r="FS319" s="319"/>
      <c r="FT319" s="319"/>
      <c r="FU319" s="319"/>
      <c r="FV319" s="319"/>
      <c r="FW319" s="319"/>
      <c r="FX319" s="319"/>
      <c r="FY319" s="319"/>
      <c r="FZ319" s="319"/>
      <c r="GA319" s="319"/>
      <c r="GB319" s="319"/>
      <c r="GC319" s="319"/>
      <c r="GD319" s="319"/>
      <c r="GE319" s="319"/>
      <c r="GF319" s="319"/>
      <c r="GG319" s="319"/>
      <c r="GH319" s="319"/>
      <c r="GI319" s="319"/>
      <c r="GJ319" s="319"/>
      <c r="GK319" s="319"/>
      <c r="GL319" s="319"/>
      <c r="GM319" s="319"/>
      <c r="GN319" s="319"/>
      <c r="GO319" s="319"/>
      <c r="GP319" s="319"/>
      <c r="GQ319" s="319"/>
      <c r="GR319" s="319"/>
      <c r="GS319" s="319"/>
      <c r="GT319" s="319"/>
      <c r="GU319" s="319"/>
      <c r="GV319" s="319"/>
      <c r="GW319" s="319"/>
      <c r="GX319" s="319"/>
      <c r="GY319" s="319"/>
      <c r="GZ319" s="319"/>
      <c r="HA319" s="319"/>
      <c r="HB319" s="319"/>
      <c r="HC319" s="319"/>
      <c r="HD319" s="319"/>
      <c r="HE319" s="319"/>
      <c r="HF319" s="319"/>
      <c r="HG319" s="319"/>
      <c r="HH319" s="319"/>
      <c r="HI319" s="319"/>
      <c r="HJ319" s="319"/>
      <c r="HK319" s="319"/>
      <c r="HL319" s="319"/>
      <c r="HM319" s="319"/>
      <c r="HN319" s="319"/>
      <c r="HO319" s="319"/>
      <c r="HP319" s="319"/>
      <c r="HQ319" s="319"/>
      <c r="HR319" s="319"/>
      <c r="HS319" s="319"/>
      <c r="HT319" s="319"/>
      <c r="HU319" s="319"/>
      <c r="HV319" s="319"/>
      <c r="HW319" s="319"/>
      <c r="HX319" s="319"/>
      <c r="HY319" s="319"/>
      <c r="HZ319" s="319"/>
      <c r="IA319" s="319"/>
      <c r="IB319" s="319"/>
      <c r="IC319" s="319"/>
      <c r="ID319" s="319"/>
      <c r="IE319" s="319"/>
      <c r="IF319" s="319"/>
      <c r="IG319" s="318"/>
    </row>
    <row r="320" spans="1:241" ht="12.75" customHeight="1" x14ac:dyDescent="0.2">
      <c r="A320" s="370" t="s">
        <v>362</v>
      </c>
      <c r="B320" s="270">
        <v>95660</v>
      </c>
      <c r="C320" s="270">
        <v>85425</v>
      </c>
      <c r="D320" s="270">
        <v>38580</v>
      </c>
      <c r="E320" s="270">
        <v>46820</v>
      </c>
      <c r="F320" s="270">
        <v>33955</v>
      </c>
      <c r="G320" s="270">
        <v>5030</v>
      </c>
      <c r="H320" s="270">
        <v>38915</v>
      </c>
      <c r="I320" s="270">
        <v>59135</v>
      </c>
      <c r="J320" s="270">
        <v>36525</v>
      </c>
      <c r="K320" s="270">
        <v>176195</v>
      </c>
      <c r="L320" s="270">
        <v>61.57549130514851</v>
      </c>
      <c r="M320" s="270">
        <v>19210</v>
      </c>
      <c r="N320" s="270">
        <v>9705</v>
      </c>
      <c r="O320" s="270">
        <v>3650</v>
      </c>
      <c r="P320" s="270">
        <v>3970</v>
      </c>
      <c r="Q320" s="270">
        <v>675</v>
      </c>
      <c r="R320" s="270">
        <v>150</v>
      </c>
      <c r="S320" s="270">
        <v>140</v>
      </c>
      <c r="T320" s="270">
        <v>515</v>
      </c>
      <c r="U320" s="270">
        <v>3.5966252149226277</v>
      </c>
      <c r="V320" s="270">
        <v>1</v>
      </c>
      <c r="W320" s="270">
        <v>29</v>
      </c>
      <c r="X320" s="270">
        <v>54.523374435538599</v>
      </c>
      <c r="Y320" s="270">
        <v>8500</v>
      </c>
      <c r="Z320" s="270">
        <v>9670</v>
      </c>
      <c r="AA320" s="270">
        <v>12815</v>
      </c>
      <c r="AB320" s="270">
        <v>17675</v>
      </c>
      <c r="AC320" s="270">
        <v>22095</v>
      </c>
      <c r="AD320" s="270">
        <v>20640</v>
      </c>
      <c r="AE320" s="270">
        <v>4050</v>
      </c>
      <c r="AF320" s="270">
        <v>1295</v>
      </c>
      <c r="AG320" s="270">
        <v>735</v>
      </c>
      <c r="AH320" s="270">
        <v>2410</v>
      </c>
      <c r="AI320" s="270">
        <v>610</v>
      </c>
      <c r="AJ320" s="270">
        <v>1915</v>
      </c>
      <c r="AK320" s="270">
        <v>4780</v>
      </c>
      <c r="AL320" s="270">
        <v>4925</v>
      </c>
      <c r="AM320" s="270">
        <v>7185</v>
      </c>
      <c r="AN320" s="270">
        <v>1880</v>
      </c>
      <c r="AO320" s="270">
        <v>815</v>
      </c>
      <c r="AP320" s="270">
        <v>1165</v>
      </c>
      <c r="AQ320" s="270">
        <v>5730</v>
      </c>
      <c r="AR320" s="270">
        <v>250</v>
      </c>
      <c r="AS320" s="270">
        <v>210</v>
      </c>
      <c r="AT320" s="270">
        <v>1780</v>
      </c>
      <c r="AU320" s="270">
        <v>2830</v>
      </c>
      <c r="AV320" s="270">
        <v>2250</v>
      </c>
      <c r="AW320" s="270">
        <v>2200</v>
      </c>
      <c r="AX320" s="270">
        <v>8760</v>
      </c>
      <c r="AY320" s="270">
        <v>780</v>
      </c>
      <c r="AZ320" s="270">
        <v>3465</v>
      </c>
      <c r="BA320" s="270">
        <v>7130</v>
      </c>
      <c r="BB320" s="270">
        <v>32560</v>
      </c>
      <c r="BC320" s="270">
        <v>2285</v>
      </c>
      <c r="BD320" s="270">
        <v>12935</v>
      </c>
      <c r="BE320" s="270">
        <v>2170</v>
      </c>
      <c r="BF320" s="270">
        <v>820</v>
      </c>
      <c r="BG320" s="270">
        <v>655</v>
      </c>
      <c r="BH320" s="270">
        <v>1160</v>
      </c>
      <c r="BI320" s="270">
        <v>2375</v>
      </c>
      <c r="BJ320" s="270">
        <v>635</v>
      </c>
      <c r="BK320" s="270">
        <v>3150</v>
      </c>
      <c r="BL320" s="270">
        <v>4920</v>
      </c>
      <c r="BM320" s="270">
        <v>15110</v>
      </c>
      <c r="BN320" s="270">
        <v>1930</v>
      </c>
      <c r="BO320" s="270">
        <v>5955</v>
      </c>
      <c r="BP320" s="270">
        <v>4410</v>
      </c>
      <c r="BQ320" s="270">
        <v>4830</v>
      </c>
      <c r="BR320" s="270">
        <v>1295</v>
      </c>
      <c r="BS320" s="270">
        <v>200</v>
      </c>
      <c r="BT320" s="270">
        <v>8730</v>
      </c>
      <c r="BU320" s="270">
        <v>6465</v>
      </c>
      <c r="BV320" s="270"/>
      <c r="BW320" s="270">
        <v>5395</v>
      </c>
      <c r="BX320" s="270">
        <v>415</v>
      </c>
      <c r="BY320" s="270">
        <v>3845</v>
      </c>
      <c r="BZ320" s="270">
        <v>625</v>
      </c>
      <c r="CA320" s="270">
        <v>175</v>
      </c>
      <c r="CB320" s="270" t="s">
        <v>1676</v>
      </c>
      <c r="CC320" s="270">
        <v>0</v>
      </c>
      <c r="CD320" s="270">
        <v>1945</v>
      </c>
      <c r="CE320" s="270">
        <v>65</v>
      </c>
      <c r="CF320" s="270">
        <v>340</v>
      </c>
      <c r="CG320" s="270">
        <v>78010</v>
      </c>
      <c r="CH320" s="270">
        <v>0</v>
      </c>
      <c r="CI320" s="270">
        <v>14315</v>
      </c>
      <c r="CJ320" s="270">
        <v>5135</v>
      </c>
      <c r="CK320" s="270">
        <v>5465</v>
      </c>
      <c r="CL320" s="270">
        <v>2475</v>
      </c>
      <c r="CM320" s="270">
        <v>2320</v>
      </c>
      <c r="CN320" s="270">
        <v>0</v>
      </c>
      <c r="CO320" s="270">
        <v>0</v>
      </c>
      <c r="CP320" s="270">
        <v>0</v>
      </c>
      <c r="CQ320" s="270">
        <v>0</v>
      </c>
      <c r="CR320" s="270">
        <v>6630</v>
      </c>
      <c r="CS320" s="270">
        <v>0</v>
      </c>
      <c r="CT320" s="270">
        <v>0</v>
      </c>
      <c r="CU320" s="270">
        <v>0</v>
      </c>
      <c r="CV320" s="270">
        <v>0</v>
      </c>
      <c r="CW320" s="270">
        <v>0</v>
      </c>
      <c r="CX320" s="270" t="s">
        <v>1676</v>
      </c>
      <c r="CY320" s="270">
        <v>50</v>
      </c>
      <c r="CZ320" s="270">
        <v>10265</v>
      </c>
      <c r="DA320" s="270">
        <v>860</v>
      </c>
      <c r="DB320" s="270">
        <v>0</v>
      </c>
      <c r="DC320" s="270" t="s">
        <v>1676</v>
      </c>
      <c r="DD320" s="270">
        <v>7430</v>
      </c>
      <c r="DE320" s="270">
        <v>1480</v>
      </c>
      <c r="DF320" s="270">
        <v>1030</v>
      </c>
      <c r="DG320" s="270">
        <v>0</v>
      </c>
      <c r="DH320" s="270">
        <v>0</v>
      </c>
      <c r="DI320" s="270" t="s">
        <v>1676</v>
      </c>
      <c r="DJ320" s="270">
        <v>0</v>
      </c>
      <c r="DK320" s="270">
        <v>0</v>
      </c>
      <c r="DL320" s="270">
        <v>805</v>
      </c>
      <c r="DM320" s="270">
        <v>195</v>
      </c>
      <c r="DN320" s="270">
        <v>125</v>
      </c>
      <c r="DO320" s="270">
        <v>2420</v>
      </c>
      <c r="DP320" s="270">
        <v>0</v>
      </c>
      <c r="DQ320" s="270"/>
      <c r="DR320" s="270">
        <v>190</v>
      </c>
      <c r="DS320" s="270">
        <v>0</v>
      </c>
      <c r="DT320" s="270">
        <v>3890</v>
      </c>
      <c r="DU320" s="270">
        <v>0</v>
      </c>
      <c r="DV320" s="270">
        <v>0</v>
      </c>
      <c r="DW320" s="270">
        <v>0</v>
      </c>
      <c r="DX320" s="270">
        <v>0</v>
      </c>
      <c r="DY320" s="270">
        <v>1435</v>
      </c>
      <c r="DZ320" s="270">
        <v>0</v>
      </c>
      <c r="EA320" s="270">
        <v>245</v>
      </c>
      <c r="EB320" s="270">
        <v>0</v>
      </c>
      <c r="EC320" s="270">
        <v>2470</v>
      </c>
      <c r="ED320" s="270">
        <v>7105</v>
      </c>
      <c r="EE320" s="270" t="s">
        <v>1676</v>
      </c>
      <c r="EF320" s="270">
        <v>7345</v>
      </c>
      <c r="EG320" s="270">
        <v>0</v>
      </c>
      <c r="EH320" s="270">
        <v>0</v>
      </c>
      <c r="EI320" s="270">
        <v>0</v>
      </c>
      <c r="EJ320" s="270">
        <v>5080</v>
      </c>
      <c r="EK320" s="270">
        <v>1945</v>
      </c>
      <c r="EL320" s="270">
        <v>0</v>
      </c>
      <c r="EM320" s="270">
        <v>0</v>
      </c>
      <c r="EN320" s="270">
        <v>0</v>
      </c>
      <c r="EO320" s="270">
        <v>0</v>
      </c>
      <c r="EP320" s="270" t="s">
        <v>1676</v>
      </c>
      <c r="EQ320" s="270">
        <v>0</v>
      </c>
      <c r="ER320" s="270">
        <v>0</v>
      </c>
      <c r="ES320" s="270">
        <v>0</v>
      </c>
      <c r="ET320" s="270">
        <v>0</v>
      </c>
      <c r="EU320" s="270">
        <v>4630</v>
      </c>
      <c r="EV320" s="270">
        <v>155</v>
      </c>
      <c r="EW320" s="270">
        <v>155</v>
      </c>
      <c r="EX320" s="270">
        <v>0</v>
      </c>
      <c r="EY320" s="270" t="s">
        <v>1676</v>
      </c>
      <c r="EZ320" s="270">
        <v>0</v>
      </c>
      <c r="FA320" s="270">
        <v>0</v>
      </c>
      <c r="FB320" s="270">
        <v>0</v>
      </c>
      <c r="FC320" s="270">
        <v>0</v>
      </c>
      <c r="FD320" s="270">
        <v>0</v>
      </c>
      <c r="FE320" s="270">
        <v>0</v>
      </c>
      <c r="FF320" s="270">
        <v>0</v>
      </c>
      <c r="FG320" s="270">
        <v>0</v>
      </c>
      <c r="FH320" s="270">
        <v>0</v>
      </c>
      <c r="FI320" s="270">
        <v>0</v>
      </c>
      <c r="FJ320" s="270">
        <v>0</v>
      </c>
      <c r="FK320" s="270">
        <v>0</v>
      </c>
      <c r="FL320" s="351">
        <v>63095</v>
      </c>
      <c r="FM320" s="323">
        <v>7530</v>
      </c>
      <c r="FN320" s="324">
        <v>38010</v>
      </c>
      <c r="FO320" s="270"/>
      <c r="FP320" s="89"/>
      <c r="FQ320" s="270"/>
      <c r="FR320" s="319"/>
      <c r="FS320" s="319"/>
      <c r="FT320" s="319"/>
      <c r="FU320" s="319"/>
      <c r="FV320" s="319"/>
      <c r="FW320" s="319"/>
      <c r="FX320" s="319"/>
      <c r="FY320" s="319"/>
      <c r="FZ320" s="319"/>
      <c r="GA320" s="319"/>
      <c r="GB320" s="319"/>
      <c r="GC320" s="319"/>
      <c r="GD320" s="319"/>
      <c r="GE320" s="319"/>
      <c r="GF320" s="319"/>
      <c r="GG320" s="319"/>
      <c r="GH320" s="319"/>
      <c r="GI320" s="319"/>
      <c r="GJ320" s="319"/>
      <c r="GK320" s="319"/>
      <c r="GL320" s="319"/>
      <c r="GM320" s="319"/>
      <c r="GN320" s="319"/>
      <c r="GO320" s="319"/>
      <c r="GP320" s="319"/>
      <c r="GQ320" s="319"/>
      <c r="GR320" s="319"/>
      <c r="GS320" s="319"/>
      <c r="GT320" s="319"/>
      <c r="GU320" s="319"/>
      <c r="GV320" s="319"/>
      <c r="GW320" s="319"/>
      <c r="GX320" s="319"/>
      <c r="GY320" s="319"/>
      <c r="GZ320" s="319"/>
      <c r="HA320" s="319"/>
      <c r="HB320" s="319"/>
      <c r="HC320" s="319"/>
      <c r="HD320" s="319"/>
      <c r="HE320" s="319"/>
      <c r="HF320" s="319"/>
      <c r="HG320" s="319"/>
      <c r="HH320" s="319"/>
      <c r="HI320" s="319"/>
      <c r="HJ320" s="319"/>
      <c r="HK320" s="319"/>
      <c r="HL320" s="319"/>
      <c r="HM320" s="319"/>
      <c r="HN320" s="319"/>
      <c r="HO320" s="319"/>
      <c r="HP320" s="319"/>
      <c r="HQ320" s="319"/>
      <c r="HR320" s="319"/>
      <c r="HS320" s="319"/>
      <c r="HT320" s="319"/>
      <c r="HU320" s="319"/>
      <c r="HV320" s="319"/>
      <c r="HW320" s="319"/>
      <c r="HX320" s="319"/>
      <c r="HY320" s="319"/>
      <c r="HZ320" s="319"/>
      <c r="IA320" s="319"/>
      <c r="IB320" s="319"/>
      <c r="IC320" s="319"/>
      <c r="ID320" s="319"/>
      <c r="IE320" s="319"/>
      <c r="IF320" s="319"/>
      <c r="IG320" s="318"/>
    </row>
    <row r="321" spans="1:241" ht="12.75" customHeight="1" x14ac:dyDescent="0.2">
      <c r="A321" s="370" t="s">
        <v>392</v>
      </c>
      <c r="B321" s="270">
        <v>128690</v>
      </c>
      <c r="C321" s="270">
        <v>93915</v>
      </c>
      <c r="D321" s="270">
        <v>40625</v>
      </c>
      <c r="E321" s="270">
        <v>53290</v>
      </c>
      <c r="F321" s="270">
        <v>44910</v>
      </c>
      <c r="G321" s="270">
        <v>14840</v>
      </c>
      <c r="H321" s="270">
        <v>23150</v>
      </c>
      <c r="I321" s="270">
        <v>96140</v>
      </c>
      <c r="J321" s="270">
        <v>32550</v>
      </c>
      <c r="K321" s="270">
        <v>236490</v>
      </c>
      <c r="L321" s="270">
        <v>56.884809378834007</v>
      </c>
      <c r="M321" s="270">
        <v>10415</v>
      </c>
      <c r="N321" s="270">
        <v>5125</v>
      </c>
      <c r="O321" s="270">
        <v>2065</v>
      </c>
      <c r="P321" s="270">
        <v>2880</v>
      </c>
      <c r="Q321" s="270">
        <v>1195</v>
      </c>
      <c r="R321" s="270">
        <v>300</v>
      </c>
      <c r="S321" s="270">
        <v>10</v>
      </c>
      <c r="T321" s="270">
        <v>10</v>
      </c>
      <c r="U321" s="270">
        <v>3.7387551943011097</v>
      </c>
      <c r="V321" s="270">
        <v>1</v>
      </c>
      <c r="W321" s="270">
        <v>32</v>
      </c>
      <c r="X321" s="270">
        <v>55.953203913597441</v>
      </c>
      <c r="Y321" s="270">
        <v>13740</v>
      </c>
      <c r="Z321" s="270">
        <v>11835</v>
      </c>
      <c r="AA321" s="270">
        <v>14410</v>
      </c>
      <c r="AB321" s="270">
        <v>19180</v>
      </c>
      <c r="AC321" s="270">
        <v>28585</v>
      </c>
      <c r="AD321" s="270">
        <v>33475</v>
      </c>
      <c r="AE321" s="270">
        <v>7140</v>
      </c>
      <c r="AF321" s="270">
        <v>930</v>
      </c>
      <c r="AG321" s="270">
        <v>725</v>
      </c>
      <c r="AH321" s="270">
        <v>1775</v>
      </c>
      <c r="AI321" s="270">
        <v>505</v>
      </c>
      <c r="AJ321" s="270">
        <v>2220</v>
      </c>
      <c r="AK321" s="270">
        <v>1360</v>
      </c>
      <c r="AL321" s="270">
        <v>4315</v>
      </c>
      <c r="AM321" s="270">
        <v>6650</v>
      </c>
      <c r="AN321" s="270">
        <v>845</v>
      </c>
      <c r="AO321" s="270">
        <v>2155</v>
      </c>
      <c r="AP321" s="270">
        <v>730</v>
      </c>
      <c r="AQ321" s="270">
        <v>3375</v>
      </c>
      <c r="AR321" s="270">
        <v>345</v>
      </c>
      <c r="AS321" s="270">
        <v>295</v>
      </c>
      <c r="AT321" s="270">
        <v>1855</v>
      </c>
      <c r="AU321" s="270">
        <v>4245</v>
      </c>
      <c r="AV321" s="270">
        <v>1020</v>
      </c>
      <c r="AW321" s="270">
        <v>2150</v>
      </c>
      <c r="AX321" s="270">
        <v>11265</v>
      </c>
      <c r="AY321" s="270">
        <v>265</v>
      </c>
      <c r="AZ321" s="270">
        <v>3745</v>
      </c>
      <c r="BA321" s="270">
        <v>11760</v>
      </c>
      <c r="BB321" s="270">
        <v>66170</v>
      </c>
      <c r="BC321" s="270">
        <v>3090</v>
      </c>
      <c r="BD321" s="270">
        <v>9795</v>
      </c>
      <c r="BE321" s="270">
        <v>2475</v>
      </c>
      <c r="BF321" s="270">
        <v>1500</v>
      </c>
      <c r="BG321" s="270">
        <v>545</v>
      </c>
      <c r="BH321" s="270">
        <v>1955</v>
      </c>
      <c r="BI321" s="270">
        <v>1950</v>
      </c>
      <c r="BJ321" s="270">
        <v>460</v>
      </c>
      <c r="BK321" s="270">
        <v>5150</v>
      </c>
      <c r="BL321" s="270">
        <v>6610</v>
      </c>
      <c r="BM321" s="270">
        <v>11045</v>
      </c>
      <c r="BN321" s="270">
        <v>1550</v>
      </c>
      <c r="BO321" s="270">
        <v>5990</v>
      </c>
      <c r="BP321" s="270">
        <v>4035</v>
      </c>
      <c r="BQ321" s="270">
        <v>6380</v>
      </c>
      <c r="BR321" s="270">
        <v>1380</v>
      </c>
      <c r="BS321" s="270">
        <v>300</v>
      </c>
      <c r="BT321" s="270">
        <v>16415</v>
      </c>
      <c r="BU321" s="270">
        <v>7570</v>
      </c>
      <c r="BV321" s="270"/>
      <c r="BW321" s="270">
        <v>5715</v>
      </c>
      <c r="BX321" s="270">
        <v>505</v>
      </c>
      <c r="BY321" s="270">
        <v>5950</v>
      </c>
      <c r="BZ321" s="270">
        <v>1155</v>
      </c>
      <c r="CA321" s="270">
        <v>145</v>
      </c>
      <c r="CB321" s="270" t="s">
        <v>1676</v>
      </c>
      <c r="CC321" s="270">
        <v>0</v>
      </c>
      <c r="CD321" s="270">
        <v>2475</v>
      </c>
      <c r="CE321" s="270">
        <v>375</v>
      </c>
      <c r="CF321" s="270">
        <v>260</v>
      </c>
      <c r="CG321" s="270">
        <v>83045</v>
      </c>
      <c r="CH321" s="270">
        <v>0</v>
      </c>
      <c r="CI321" s="270">
        <v>11705</v>
      </c>
      <c r="CJ321" s="270">
        <v>2950</v>
      </c>
      <c r="CK321" s="270">
        <v>5925</v>
      </c>
      <c r="CL321" s="270">
        <v>2170</v>
      </c>
      <c r="CM321" s="270">
        <v>1915</v>
      </c>
      <c r="CN321" s="270">
        <v>1295</v>
      </c>
      <c r="CO321" s="270">
        <v>0</v>
      </c>
      <c r="CP321" s="270">
        <v>0</v>
      </c>
      <c r="CQ321" s="270">
        <v>0</v>
      </c>
      <c r="CR321" s="270">
        <v>0</v>
      </c>
      <c r="CS321" s="270">
        <v>0</v>
      </c>
      <c r="CT321" s="270">
        <v>0</v>
      </c>
      <c r="CU321" s="270">
        <v>0</v>
      </c>
      <c r="CV321" s="270">
        <v>0</v>
      </c>
      <c r="CW321" s="270">
        <v>0</v>
      </c>
      <c r="CX321" s="270">
        <v>0</v>
      </c>
      <c r="CY321" s="270">
        <v>0</v>
      </c>
      <c r="CZ321" s="270">
        <v>4375</v>
      </c>
      <c r="DA321" s="270">
        <v>880</v>
      </c>
      <c r="DB321" s="270">
        <v>0</v>
      </c>
      <c r="DC321" s="270">
        <v>20210</v>
      </c>
      <c r="DD321" s="270">
        <v>11390</v>
      </c>
      <c r="DE321" s="270">
        <v>4745</v>
      </c>
      <c r="DF321" s="270">
        <v>990</v>
      </c>
      <c r="DG321" s="270">
        <v>0</v>
      </c>
      <c r="DH321" s="270">
        <v>0</v>
      </c>
      <c r="DI321" s="270">
        <v>0</v>
      </c>
      <c r="DJ321" s="270">
        <v>0</v>
      </c>
      <c r="DK321" s="270">
        <v>0</v>
      </c>
      <c r="DL321" s="270">
        <v>375</v>
      </c>
      <c r="DM321" s="270">
        <v>0</v>
      </c>
      <c r="DN321" s="270">
        <v>0</v>
      </c>
      <c r="DO321" s="270">
        <v>13845</v>
      </c>
      <c r="DP321" s="270">
        <v>0</v>
      </c>
      <c r="DQ321" s="270"/>
      <c r="DR321" s="270">
        <v>0</v>
      </c>
      <c r="DS321" s="270">
        <v>45</v>
      </c>
      <c r="DT321" s="270">
        <v>5485</v>
      </c>
      <c r="DU321" s="270">
        <v>0</v>
      </c>
      <c r="DV321" s="270">
        <v>0</v>
      </c>
      <c r="DW321" s="270">
        <v>0</v>
      </c>
      <c r="DX321" s="270">
        <v>0</v>
      </c>
      <c r="DY321" s="270">
        <v>1585</v>
      </c>
      <c r="DZ321" s="270">
        <v>0</v>
      </c>
      <c r="EA321" s="270">
        <v>1240</v>
      </c>
      <c r="EB321" s="270">
        <v>0</v>
      </c>
      <c r="EC321" s="270">
        <v>2570</v>
      </c>
      <c r="ED321" s="270">
        <v>10790</v>
      </c>
      <c r="EE321" s="270">
        <v>0</v>
      </c>
      <c r="EF321" s="270">
        <v>9355</v>
      </c>
      <c r="EG321" s="270">
        <v>0</v>
      </c>
      <c r="EH321" s="270">
        <v>0</v>
      </c>
      <c r="EI321" s="270">
        <v>0</v>
      </c>
      <c r="EJ321" s="270">
        <v>1835</v>
      </c>
      <c r="EK321" s="270">
        <v>5220</v>
      </c>
      <c r="EL321" s="270">
        <v>3925</v>
      </c>
      <c r="EM321" s="270">
        <v>0</v>
      </c>
      <c r="EN321" s="270">
        <v>0</v>
      </c>
      <c r="EO321" s="270">
        <v>0</v>
      </c>
      <c r="EP321" s="270">
        <v>0</v>
      </c>
      <c r="EQ321" s="270">
        <v>0</v>
      </c>
      <c r="ER321" s="270">
        <v>0</v>
      </c>
      <c r="ES321" s="270">
        <v>0</v>
      </c>
      <c r="ET321" s="270">
        <v>0</v>
      </c>
      <c r="EU321" s="270">
        <v>1650</v>
      </c>
      <c r="EV321" s="270">
        <v>50</v>
      </c>
      <c r="EW321" s="270">
        <v>0</v>
      </c>
      <c r="EX321" s="270">
        <v>0</v>
      </c>
      <c r="EY321" s="270">
        <v>0</v>
      </c>
      <c r="EZ321" s="270">
        <v>2165</v>
      </c>
      <c r="FA321" s="270" t="s">
        <v>1676</v>
      </c>
      <c r="FB321" s="270">
        <v>0</v>
      </c>
      <c r="FC321" s="270">
        <v>0</v>
      </c>
      <c r="FD321" s="270">
        <v>0</v>
      </c>
      <c r="FE321" s="270">
        <v>0</v>
      </c>
      <c r="FF321" s="270">
        <v>0</v>
      </c>
      <c r="FG321" s="270">
        <v>0</v>
      </c>
      <c r="FH321" s="270">
        <v>0</v>
      </c>
      <c r="FI321" s="270">
        <v>0</v>
      </c>
      <c r="FJ321" s="270">
        <v>0</v>
      </c>
      <c r="FK321" s="270">
        <v>0</v>
      </c>
      <c r="FL321" s="351">
        <v>62520</v>
      </c>
      <c r="FM321" s="323">
        <v>11015</v>
      </c>
      <c r="FN321" s="324">
        <v>22005</v>
      </c>
      <c r="FO321" s="270"/>
      <c r="FP321" s="89"/>
      <c r="FQ321" s="270"/>
      <c r="FR321" s="319"/>
      <c r="FS321" s="319"/>
      <c r="FT321" s="319"/>
      <c r="FU321" s="319"/>
      <c r="FV321" s="319"/>
      <c r="FW321" s="319"/>
      <c r="FX321" s="319"/>
      <c r="FY321" s="319"/>
      <c r="FZ321" s="319"/>
      <c r="GA321" s="319"/>
      <c r="GB321" s="319"/>
      <c r="GC321" s="319"/>
      <c r="GD321" s="319"/>
      <c r="GE321" s="319"/>
      <c r="GF321" s="319"/>
      <c r="GG321" s="319"/>
      <c r="GH321" s="319"/>
      <c r="GI321" s="319"/>
      <c r="GJ321" s="319"/>
      <c r="GK321" s="319"/>
      <c r="GL321" s="319"/>
      <c r="GM321" s="319"/>
      <c r="GN321" s="319"/>
      <c r="GO321" s="319"/>
      <c r="GP321" s="319"/>
      <c r="GQ321" s="319"/>
      <c r="GR321" s="319"/>
      <c r="GS321" s="319"/>
      <c r="GT321" s="319"/>
      <c r="GU321" s="319"/>
      <c r="GV321" s="319"/>
      <c r="GW321" s="319"/>
      <c r="GX321" s="319"/>
      <c r="GY321" s="319"/>
      <c r="GZ321" s="319"/>
      <c r="HA321" s="319"/>
      <c r="HB321" s="319"/>
      <c r="HC321" s="319"/>
      <c r="HD321" s="319"/>
      <c r="HE321" s="319"/>
      <c r="HF321" s="319"/>
      <c r="HG321" s="319"/>
      <c r="HH321" s="319"/>
      <c r="HI321" s="319"/>
      <c r="HJ321" s="319"/>
      <c r="HK321" s="319"/>
      <c r="HL321" s="319"/>
      <c r="HM321" s="319"/>
      <c r="HN321" s="319"/>
      <c r="HO321" s="319"/>
      <c r="HP321" s="319"/>
      <c r="HQ321" s="319"/>
      <c r="HR321" s="319"/>
      <c r="HS321" s="319"/>
      <c r="HT321" s="319"/>
      <c r="HU321" s="319"/>
      <c r="HV321" s="319"/>
      <c r="HW321" s="319"/>
      <c r="HX321" s="319"/>
      <c r="HY321" s="319"/>
      <c r="HZ321" s="319"/>
      <c r="IA321" s="319"/>
      <c r="IB321" s="319"/>
      <c r="IC321" s="319"/>
      <c r="ID321" s="319"/>
      <c r="IE321" s="319"/>
      <c r="IF321" s="319"/>
      <c r="IG321" s="318"/>
    </row>
    <row r="322" spans="1:241" ht="12.75" customHeight="1" x14ac:dyDescent="0.2">
      <c r="A322" s="370" t="s">
        <v>1525</v>
      </c>
      <c r="B322" s="270">
        <v>90</v>
      </c>
      <c r="C322" s="270">
        <v>90</v>
      </c>
      <c r="D322" s="270">
        <v>30</v>
      </c>
      <c r="E322" s="270">
        <v>60</v>
      </c>
      <c r="F322" s="270">
        <v>0</v>
      </c>
      <c r="G322" s="270">
        <v>15</v>
      </c>
      <c r="H322" s="270">
        <v>75</v>
      </c>
      <c r="I322" s="270">
        <v>30</v>
      </c>
      <c r="J322" s="270">
        <v>60</v>
      </c>
      <c r="K322" s="270">
        <v>35</v>
      </c>
      <c r="L322" s="270"/>
      <c r="M322" s="270">
        <v>0</v>
      </c>
      <c r="N322" s="270">
        <v>0</v>
      </c>
      <c r="O322" s="270">
        <v>0</v>
      </c>
      <c r="P322" s="270">
        <v>0</v>
      </c>
      <c r="Q322" s="270">
        <v>0</v>
      </c>
      <c r="R322" s="270">
        <v>0</v>
      </c>
      <c r="S322" s="270">
        <v>0</v>
      </c>
      <c r="T322" s="270">
        <v>0</v>
      </c>
      <c r="U322" s="270">
        <v>1.1666666666666667</v>
      </c>
      <c r="V322" s="270">
        <v>1</v>
      </c>
      <c r="X322" s="270">
        <v>51.255555555555553</v>
      </c>
      <c r="Y322" s="270" t="s">
        <v>1676</v>
      </c>
      <c r="Z322" s="270">
        <v>10</v>
      </c>
      <c r="AA322" s="270">
        <v>15</v>
      </c>
      <c r="AB322" s="270">
        <v>25</v>
      </c>
      <c r="AC322" s="270">
        <v>25</v>
      </c>
      <c r="AD322" s="270">
        <v>10</v>
      </c>
      <c r="AE322" s="270">
        <v>0</v>
      </c>
      <c r="AF322" s="270">
        <v>20</v>
      </c>
      <c r="AG322" s="270">
        <v>0</v>
      </c>
      <c r="AH322" s="270">
        <v>0</v>
      </c>
      <c r="AI322" s="270">
        <v>0</v>
      </c>
      <c r="AJ322" s="270">
        <v>0</v>
      </c>
      <c r="AK322" s="270">
        <v>0</v>
      </c>
      <c r="AL322" s="270">
        <v>0</v>
      </c>
      <c r="AM322" s="270">
        <v>0</v>
      </c>
      <c r="AN322" s="270">
        <v>0</v>
      </c>
      <c r="AO322" s="270">
        <v>0</v>
      </c>
      <c r="AP322" s="270">
        <v>0</v>
      </c>
      <c r="AQ322" s="270" t="s">
        <v>1676</v>
      </c>
      <c r="AR322" s="270" t="s">
        <v>1676</v>
      </c>
      <c r="AS322" s="270">
        <v>0</v>
      </c>
      <c r="AT322" s="270">
        <v>0</v>
      </c>
      <c r="AU322" s="270">
        <v>0</v>
      </c>
      <c r="AV322" s="270">
        <v>0</v>
      </c>
      <c r="AW322" s="270">
        <v>0</v>
      </c>
      <c r="AX322" s="270">
        <v>0</v>
      </c>
      <c r="AY322" s="270">
        <v>25</v>
      </c>
      <c r="AZ322" s="270">
        <v>10</v>
      </c>
      <c r="BA322" s="270">
        <v>10</v>
      </c>
      <c r="BB322" s="270">
        <v>20</v>
      </c>
      <c r="BC322" s="270">
        <v>0</v>
      </c>
      <c r="BD322" s="270">
        <v>0</v>
      </c>
      <c r="BE322" s="270">
        <v>0</v>
      </c>
      <c r="BF322" s="270">
        <v>0</v>
      </c>
      <c r="BG322" s="270">
        <v>0</v>
      </c>
      <c r="BH322" s="270">
        <v>0</v>
      </c>
      <c r="BI322" s="270">
        <v>0</v>
      </c>
      <c r="BJ322" s="270">
        <v>0</v>
      </c>
      <c r="BK322" s="270">
        <v>0</v>
      </c>
      <c r="BL322" s="270">
        <v>0</v>
      </c>
      <c r="BM322" s="270" t="s">
        <v>1676</v>
      </c>
      <c r="BN322" s="270">
        <v>0</v>
      </c>
      <c r="BO322" s="270">
        <v>60</v>
      </c>
      <c r="BP322" s="270">
        <v>10</v>
      </c>
      <c r="BQ322" s="270">
        <v>0</v>
      </c>
      <c r="BR322" s="270">
        <v>0</v>
      </c>
      <c r="BS322" s="270">
        <v>0</v>
      </c>
      <c r="BT322" s="270">
        <v>20</v>
      </c>
      <c r="BU322" s="270">
        <v>0</v>
      </c>
      <c r="BV322" s="270"/>
      <c r="BW322" s="270">
        <v>0</v>
      </c>
      <c r="BX322" s="270">
        <v>0</v>
      </c>
      <c r="BY322" s="270">
        <v>0</v>
      </c>
      <c r="BZ322" s="270">
        <v>0</v>
      </c>
      <c r="CA322" s="270">
        <v>0</v>
      </c>
      <c r="CB322" s="270">
        <v>0</v>
      </c>
      <c r="CC322" s="270">
        <v>0</v>
      </c>
      <c r="CD322" s="270" t="s">
        <v>1676</v>
      </c>
      <c r="CE322" s="270">
        <v>0</v>
      </c>
      <c r="CF322" s="270">
        <v>0</v>
      </c>
      <c r="CG322" s="270">
        <v>85</v>
      </c>
      <c r="CH322" s="270">
        <v>0</v>
      </c>
      <c r="CI322" s="270" t="s">
        <v>1676</v>
      </c>
      <c r="CJ322" s="270">
        <v>10</v>
      </c>
      <c r="CK322" s="270">
        <v>20</v>
      </c>
      <c r="CL322" s="270">
        <v>10</v>
      </c>
      <c r="CM322" s="270" t="s">
        <v>1676</v>
      </c>
      <c r="CN322" s="270" t="s">
        <v>1676</v>
      </c>
      <c r="CO322" s="270">
        <v>0</v>
      </c>
      <c r="CP322" s="270">
        <v>0</v>
      </c>
      <c r="CQ322" s="270">
        <v>0</v>
      </c>
      <c r="CR322" s="270">
        <v>0</v>
      </c>
      <c r="CS322" s="270">
        <v>0</v>
      </c>
      <c r="CT322" s="270">
        <v>0</v>
      </c>
      <c r="CU322" s="270">
        <v>0</v>
      </c>
      <c r="CV322" s="270">
        <v>0</v>
      </c>
      <c r="CW322" s="270">
        <v>0</v>
      </c>
      <c r="CX322" s="270">
        <v>0</v>
      </c>
      <c r="CY322" s="270">
        <v>0</v>
      </c>
      <c r="CZ322" s="270">
        <v>0</v>
      </c>
      <c r="DA322" s="270">
        <v>40</v>
      </c>
      <c r="DB322" s="270">
        <v>0</v>
      </c>
      <c r="DC322" s="270" t="s">
        <v>1676</v>
      </c>
      <c r="DD322" s="270">
        <v>0</v>
      </c>
      <c r="DE322" s="270">
        <v>0</v>
      </c>
      <c r="DF322" s="270">
        <v>0</v>
      </c>
      <c r="DG322" s="270">
        <v>0</v>
      </c>
      <c r="DH322" s="270">
        <v>0</v>
      </c>
      <c r="DI322" s="270">
        <v>0</v>
      </c>
      <c r="DJ322" s="270">
        <v>0</v>
      </c>
      <c r="DK322" s="270">
        <v>0</v>
      </c>
      <c r="DL322" s="270">
        <v>0</v>
      </c>
      <c r="DM322" s="270">
        <v>0</v>
      </c>
      <c r="DN322" s="270">
        <v>0</v>
      </c>
      <c r="DO322" s="270" t="s">
        <v>1676</v>
      </c>
      <c r="DP322" s="270">
        <v>0</v>
      </c>
      <c r="DQ322" s="270"/>
      <c r="DR322" s="270">
        <v>0</v>
      </c>
      <c r="DS322" s="270">
        <v>0</v>
      </c>
      <c r="DT322" s="270">
        <v>0</v>
      </c>
      <c r="DU322" s="270">
        <v>0</v>
      </c>
      <c r="DV322" s="270">
        <v>0</v>
      </c>
      <c r="DW322" s="270">
        <v>0</v>
      </c>
      <c r="DX322" s="270">
        <v>0</v>
      </c>
      <c r="DY322" s="270">
        <v>0</v>
      </c>
      <c r="DZ322" s="270">
        <v>0</v>
      </c>
      <c r="EA322" s="270">
        <v>0</v>
      </c>
      <c r="EB322" s="270">
        <v>0</v>
      </c>
      <c r="EC322" s="270">
        <v>0</v>
      </c>
      <c r="ED322" s="270">
        <v>0</v>
      </c>
      <c r="EE322" s="270">
        <v>0</v>
      </c>
      <c r="EF322" s="270">
        <v>0</v>
      </c>
      <c r="EG322" s="270">
        <v>0</v>
      </c>
      <c r="EH322" s="270">
        <v>0</v>
      </c>
      <c r="EI322" s="270">
        <v>0</v>
      </c>
      <c r="EJ322" s="270">
        <v>0</v>
      </c>
      <c r="EK322" s="270">
        <v>0</v>
      </c>
      <c r="EL322" s="270">
        <v>0</v>
      </c>
      <c r="EM322" s="270">
        <v>0</v>
      </c>
      <c r="EN322" s="270">
        <v>0</v>
      </c>
      <c r="EO322" s="270">
        <v>0</v>
      </c>
      <c r="EP322" s="270">
        <v>0</v>
      </c>
      <c r="EQ322" s="270">
        <v>0</v>
      </c>
      <c r="ER322" s="270">
        <v>0</v>
      </c>
      <c r="ES322" s="270">
        <v>0</v>
      </c>
      <c r="ET322" s="270">
        <v>0</v>
      </c>
      <c r="EU322" s="270">
        <v>0</v>
      </c>
      <c r="EV322" s="270">
        <v>0</v>
      </c>
      <c r="EW322" s="270">
        <v>0</v>
      </c>
      <c r="EX322" s="270">
        <v>0</v>
      </c>
      <c r="EY322" s="270">
        <v>0</v>
      </c>
      <c r="EZ322" s="270">
        <v>0</v>
      </c>
      <c r="FA322" s="270">
        <v>0</v>
      </c>
      <c r="FB322" s="270">
        <v>0</v>
      </c>
      <c r="FC322" s="270">
        <v>0</v>
      </c>
      <c r="FD322" s="270">
        <v>0</v>
      </c>
      <c r="FE322" s="270">
        <v>0</v>
      </c>
      <c r="FF322" s="270">
        <v>0</v>
      </c>
      <c r="FG322" s="270">
        <v>0</v>
      </c>
      <c r="FH322" s="270">
        <v>0</v>
      </c>
      <c r="FI322" s="270">
        <v>0</v>
      </c>
      <c r="FJ322" s="270">
        <v>0</v>
      </c>
      <c r="FK322" s="270">
        <v>0</v>
      </c>
      <c r="FL322" s="351">
        <v>70</v>
      </c>
      <c r="FM322" s="323">
        <v>0</v>
      </c>
      <c r="FN322" s="324">
        <v>0</v>
      </c>
      <c r="FO322" s="270"/>
      <c r="FP322" s="89"/>
      <c r="FQ322" s="270"/>
      <c r="FR322" s="319"/>
      <c r="FS322" s="319"/>
      <c r="FT322" s="319"/>
      <c r="FU322" s="319"/>
      <c r="FV322" s="319"/>
      <c r="FW322" s="319"/>
      <c r="FX322" s="319"/>
      <c r="FY322" s="319"/>
      <c r="FZ322" s="319"/>
      <c r="GA322" s="319"/>
      <c r="GB322" s="319"/>
      <c r="GC322" s="319"/>
      <c r="GD322" s="319"/>
      <c r="GE322" s="319"/>
      <c r="GF322" s="319"/>
      <c r="GG322" s="319"/>
      <c r="GH322" s="319"/>
      <c r="GI322" s="319"/>
      <c r="GJ322" s="319"/>
      <c r="GK322" s="319"/>
      <c r="GL322" s="319"/>
      <c r="GM322" s="319"/>
      <c r="GN322" s="319"/>
      <c r="GO322" s="319"/>
      <c r="GP322" s="319"/>
      <c r="GQ322" s="319"/>
      <c r="GR322" s="319"/>
      <c r="GS322" s="319"/>
      <c r="GT322" s="319"/>
      <c r="GU322" s="319"/>
      <c r="GV322" s="319"/>
      <c r="GW322" s="319"/>
      <c r="GX322" s="319"/>
      <c r="GY322" s="319"/>
      <c r="GZ322" s="319"/>
      <c r="HA322" s="319"/>
      <c r="HB322" s="319"/>
      <c r="HC322" s="319"/>
      <c r="HD322" s="319"/>
      <c r="HE322" s="319"/>
      <c r="HF322" s="319"/>
      <c r="HG322" s="319"/>
      <c r="HH322" s="319"/>
      <c r="HI322" s="319"/>
      <c r="HJ322" s="319"/>
      <c r="HK322" s="319"/>
      <c r="HL322" s="319"/>
      <c r="HM322" s="319"/>
      <c r="HN322" s="319"/>
      <c r="HO322" s="319"/>
      <c r="HP322" s="319"/>
      <c r="HQ322" s="319"/>
      <c r="HR322" s="319"/>
      <c r="HS322" s="319"/>
      <c r="HT322" s="319"/>
      <c r="HU322" s="319"/>
      <c r="HV322" s="319"/>
      <c r="HW322" s="319"/>
      <c r="HX322" s="319"/>
      <c r="HY322" s="319"/>
      <c r="HZ322" s="319"/>
      <c r="IA322" s="319"/>
      <c r="IB322" s="319"/>
      <c r="IC322" s="319"/>
      <c r="ID322" s="319"/>
      <c r="IE322" s="319"/>
      <c r="IF322" s="319"/>
      <c r="IG322" s="318"/>
    </row>
    <row r="323" spans="1:241" ht="12.75" customHeight="1" x14ac:dyDescent="0.2">
      <c r="A323" s="370" t="s">
        <v>450</v>
      </c>
      <c r="B323" s="270">
        <v>135255</v>
      </c>
      <c r="C323" s="270">
        <v>99455</v>
      </c>
      <c r="D323" s="270">
        <v>45915</v>
      </c>
      <c r="E323" s="270">
        <v>53535</v>
      </c>
      <c r="F323" s="270">
        <v>38695</v>
      </c>
      <c r="G323" s="270">
        <v>20470</v>
      </c>
      <c r="H323" s="270">
        <v>37395</v>
      </c>
      <c r="I323" s="270">
        <v>85820</v>
      </c>
      <c r="J323" s="270">
        <v>49435</v>
      </c>
      <c r="K323" s="270">
        <v>291235</v>
      </c>
      <c r="L323" s="270">
        <v>51.35602878543105</v>
      </c>
      <c r="M323" s="270">
        <v>15230</v>
      </c>
      <c r="N323" s="270">
        <v>8925</v>
      </c>
      <c r="O323" s="270">
        <v>3750</v>
      </c>
      <c r="P323" s="270">
        <v>5170</v>
      </c>
      <c r="Q323" s="270">
        <v>775</v>
      </c>
      <c r="R323" s="270">
        <v>170</v>
      </c>
      <c r="S323" s="270">
        <v>25</v>
      </c>
      <c r="T323" s="270" t="s">
        <v>1676</v>
      </c>
      <c r="U323" s="270">
        <v>5.5175213596353636</v>
      </c>
      <c r="V323" s="270">
        <v>1</v>
      </c>
      <c r="W323" s="270">
        <v>34</v>
      </c>
      <c r="X323" s="270">
        <v>56.885428123001176</v>
      </c>
      <c r="Y323" s="270">
        <v>3010</v>
      </c>
      <c r="Z323" s="270">
        <v>14055</v>
      </c>
      <c r="AA323" s="270">
        <v>21210</v>
      </c>
      <c r="AB323" s="270">
        <v>30325</v>
      </c>
      <c r="AC323" s="270">
        <v>33425</v>
      </c>
      <c r="AD323" s="270">
        <v>27980</v>
      </c>
      <c r="AE323" s="270">
        <v>4435</v>
      </c>
      <c r="AF323" s="270">
        <v>7175</v>
      </c>
      <c r="AG323" s="270">
        <v>295</v>
      </c>
      <c r="AH323" s="270">
        <v>295</v>
      </c>
      <c r="AI323" s="270">
        <v>420</v>
      </c>
      <c r="AJ323" s="270">
        <v>2355</v>
      </c>
      <c r="AK323" s="270">
        <v>915</v>
      </c>
      <c r="AL323" s="270">
        <v>6500</v>
      </c>
      <c r="AM323" s="270">
        <v>5725</v>
      </c>
      <c r="AN323" s="270">
        <v>640</v>
      </c>
      <c r="AO323" s="270">
        <v>160</v>
      </c>
      <c r="AP323" s="270">
        <v>1700</v>
      </c>
      <c r="AQ323" s="270">
        <v>2795</v>
      </c>
      <c r="AR323" s="270">
        <v>220</v>
      </c>
      <c r="AS323" s="270">
        <v>170</v>
      </c>
      <c r="AT323" s="270">
        <v>1210</v>
      </c>
      <c r="AU323" s="270">
        <v>1720</v>
      </c>
      <c r="AV323" s="270">
        <v>1910</v>
      </c>
      <c r="AW323" s="270">
        <v>2285</v>
      </c>
      <c r="AX323" s="270">
        <v>15895</v>
      </c>
      <c r="AY323" s="270">
        <v>3175</v>
      </c>
      <c r="AZ323" s="270">
        <v>4160</v>
      </c>
      <c r="BA323" s="270">
        <v>22590</v>
      </c>
      <c r="BB323" s="270">
        <v>52950</v>
      </c>
      <c r="BC323" s="270">
        <v>2260</v>
      </c>
      <c r="BD323" s="270">
        <v>8240</v>
      </c>
      <c r="BE323" s="270">
        <v>3595</v>
      </c>
      <c r="BF323" s="270">
        <v>3545</v>
      </c>
      <c r="BG323" s="270">
        <v>1360</v>
      </c>
      <c r="BH323" s="270">
        <v>9220</v>
      </c>
      <c r="BI323" s="270">
        <v>130</v>
      </c>
      <c r="BJ323" s="270">
        <v>415</v>
      </c>
      <c r="BK323" s="270">
        <v>5575</v>
      </c>
      <c r="BL323" s="270">
        <v>5685</v>
      </c>
      <c r="BM323" s="270">
        <v>12575</v>
      </c>
      <c r="BN323" s="270">
        <v>2900</v>
      </c>
      <c r="BO323" s="270">
        <v>11275</v>
      </c>
      <c r="BP323" s="270">
        <v>5645</v>
      </c>
      <c r="BQ323" s="270">
        <v>2920</v>
      </c>
      <c r="BR323" s="270">
        <v>80</v>
      </c>
      <c r="BS323" s="270">
        <v>190</v>
      </c>
      <c r="BT323" s="270">
        <v>12350</v>
      </c>
      <c r="BU323" s="270">
        <v>7895</v>
      </c>
      <c r="BV323" s="270"/>
      <c r="BW323" s="270">
        <v>3605</v>
      </c>
      <c r="BX323" s="270">
        <v>575</v>
      </c>
      <c r="BY323" s="270">
        <v>4690</v>
      </c>
      <c r="BZ323" s="270">
        <v>1155</v>
      </c>
      <c r="CA323" s="270">
        <v>285</v>
      </c>
      <c r="CB323" s="270">
        <v>10</v>
      </c>
      <c r="CC323" s="270" t="s">
        <v>1676</v>
      </c>
      <c r="CD323" s="270">
        <v>2985</v>
      </c>
      <c r="CE323" s="270">
        <v>135</v>
      </c>
      <c r="CF323" s="270">
        <v>355</v>
      </c>
      <c r="CG323" s="270">
        <v>89270</v>
      </c>
      <c r="CH323" s="270">
        <v>0</v>
      </c>
      <c r="CI323" s="270">
        <v>12830</v>
      </c>
      <c r="CJ323" s="270">
        <v>3550</v>
      </c>
      <c r="CK323" s="270">
        <v>9830</v>
      </c>
      <c r="CL323" s="270">
        <v>1690</v>
      </c>
      <c r="CM323" s="270">
        <v>0</v>
      </c>
      <c r="CN323" s="270">
        <v>685</v>
      </c>
      <c r="CO323" s="270">
        <v>0</v>
      </c>
      <c r="CP323" s="270">
        <v>0</v>
      </c>
      <c r="CQ323" s="270">
        <v>0</v>
      </c>
      <c r="CR323" s="270">
        <v>0</v>
      </c>
      <c r="CS323" s="270">
        <v>0</v>
      </c>
      <c r="CT323" s="270">
        <v>0</v>
      </c>
      <c r="CU323" s="270">
        <v>0</v>
      </c>
      <c r="CV323" s="270">
        <v>9170</v>
      </c>
      <c r="CW323" s="270">
        <v>0</v>
      </c>
      <c r="CX323" s="270">
        <v>0</v>
      </c>
      <c r="CY323" s="270">
        <v>0</v>
      </c>
      <c r="CZ323" s="270">
        <v>5945</v>
      </c>
      <c r="DA323" s="270">
        <v>3160</v>
      </c>
      <c r="DB323" s="270">
        <v>2905</v>
      </c>
      <c r="DC323" s="270">
        <v>22460</v>
      </c>
      <c r="DD323" s="270">
        <v>12675</v>
      </c>
      <c r="DE323" s="270">
        <v>1985</v>
      </c>
      <c r="DF323" s="270">
        <v>4010</v>
      </c>
      <c r="DG323" s="270">
        <v>0</v>
      </c>
      <c r="DH323" s="270">
        <v>0</v>
      </c>
      <c r="DI323" s="270">
        <v>0</v>
      </c>
      <c r="DJ323" s="270">
        <v>0</v>
      </c>
      <c r="DK323" s="270">
        <v>0</v>
      </c>
      <c r="DL323" s="270">
        <v>800</v>
      </c>
      <c r="DM323" s="270">
        <v>845</v>
      </c>
      <c r="DN323" s="270">
        <v>0</v>
      </c>
      <c r="DO323" s="270">
        <v>3645</v>
      </c>
      <c r="DP323" s="270">
        <v>0</v>
      </c>
      <c r="DQ323" s="270"/>
      <c r="DR323" s="270">
        <v>0</v>
      </c>
      <c r="DS323" s="270">
        <v>4175</v>
      </c>
      <c r="DT323" s="270">
        <v>3445</v>
      </c>
      <c r="DU323" s="270">
        <v>0</v>
      </c>
      <c r="DV323" s="270">
        <v>0</v>
      </c>
      <c r="DW323" s="270">
        <v>0</v>
      </c>
      <c r="DX323" s="270">
        <v>4815</v>
      </c>
      <c r="DY323" s="270" t="s">
        <v>1676</v>
      </c>
      <c r="DZ323" s="270">
        <v>0</v>
      </c>
      <c r="EA323" s="270">
        <v>11405</v>
      </c>
      <c r="EB323" s="270">
        <v>0</v>
      </c>
      <c r="EC323" s="270">
        <v>845</v>
      </c>
      <c r="ED323" s="270">
        <v>2750</v>
      </c>
      <c r="EE323" s="270">
        <v>0</v>
      </c>
      <c r="EF323" s="270">
        <v>5455</v>
      </c>
      <c r="EG323" s="270">
        <v>0</v>
      </c>
      <c r="EH323" s="270">
        <v>0</v>
      </c>
      <c r="EI323" s="270">
        <v>0</v>
      </c>
      <c r="EJ323" s="270">
        <v>0</v>
      </c>
      <c r="EK323" s="270">
        <v>4950</v>
      </c>
      <c r="EL323" s="270">
        <v>0</v>
      </c>
      <c r="EM323" s="270">
        <v>0</v>
      </c>
      <c r="EN323" s="270">
        <v>0</v>
      </c>
      <c r="EO323" s="270">
        <v>0</v>
      </c>
      <c r="EP323" s="270">
        <v>0</v>
      </c>
      <c r="EQ323" s="270">
        <v>0</v>
      </c>
      <c r="ER323" s="270">
        <v>0</v>
      </c>
      <c r="ES323" s="270">
        <v>0</v>
      </c>
      <c r="ET323" s="270">
        <v>0</v>
      </c>
      <c r="EU323" s="270">
        <v>0</v>
      </c>
      <c r="EV323" s="270">
        <v>665</v>
      </c>
      <c r="EW323" s="270">
        <v>0</v>
      </c>
      <c r="EX323" s="270">
        <v>0</v>
      </c>
      <c r="EY323" s="270">
        <v>0</v>
      </c>
      <c r="EZ323" s="270">
        <v>0</v>
      </c>
      <c r="FA323" s="270">
        <v>0</v>
      </c>
      <c r="FB323" s="270">
        <v>0</v>
      </c>
      <c r="FC323" s="270" t="s">
        <v>1676</v>
      </c>
      <c r="FD323" s="270">
        <v>0</v>
      </c>
      <c r="FE323" s="270">
        <v>0</v>
      </c>
      <c r="FF323" s="270">
        <v>0</v>
      </c>
      <c r="FG323" s="270">
        <v>0</v>
      </c>
      <c r="FH323" s="270">
        <v>0</v>
      </c>
      <c r="FI323" s="270">
        <v>0</v>
      </c>
      <c r="FJ323" s="270">
        <v>0</v>
      </c>
      <c r="FK323" s="270">
        <v>565</v>
      </c>
      <c r="FL323" s="351">
        <v>82305</v>
      </c>
      <c r="FM323" s="323">
        <v>2900</v>
      </c>
      <c r="FN323" s="324">
        <v>34045</v>
      </c>
      <c r="FO323" s="270"/>
      <c r="FP323" s="89"/>
      <c r="FQ323" s="270"/>
      <c r="FR323" s="319"/>
      <c r="FS323" s="319"/>
      <c r="FT323" s="319"/>
      <c r="FU323" s="319"/>
      <c r="FV323" s="319"/>
      <c r="FW323" s="319"/>
      <c r="FX323" s="319"/>
      <c r="FY323" s="319"/>
      <c r="FZ323" s="319"/>
      <c r="GA323" s="319"/>
      <c r="GB323" s="319"/>
      <c r="GC323" s="319"/>
      <c r="GD323" s="319"/>
      <c r="GE323" s="319"/>
      <c r="GF323" s="319"/>
      <c r="GG323" s="319"/>
      <c r="GH323" s="319"/>
      <c r="GI323" s="319"/>
      <c r="GJ323" s="319"/>
      <c r="GK323" s="319"/>
      <c r="GL323" s="319"/>
      <c r="GM323" s="319"/>
      <c r="GN323" s="319"/>
      <c r="GO323" s="319"/>
      <c r="GP323" s="319"/>
      <c r="GQ323" s="319"/>
      <c r="GR323" s="319"/>
      <c r="GS323" s="319"/>
      <c r="GT323" s="319"/>
      <c r="GU323" s="319"/>
      <c r="GV323" s="319"/>
      <c r="GW323" s="319"/>
      <c r="GX323" s="319"/>
      <c r="GY323" s="319"/>
      <c r="GZ323" s="319"/>
      <c r="HA323" s="319"/>
      <c r="HB323" s="319"/>
      <c r="HC323" s="319"/>
      <c r="HD323" s="319"/>
      <c r="HE323" s="319"/>
      <c r="HF323" s="319"/>
      <c r="HG323" s="319"/>
      <c r="HH323" s="319"/>
      <c r="HI323" s="319"/>
      <c r="HJ323" s="319"/>
      <c r="HK323" s="319"/>
      <c r="HL323" s="319"/>
      <c r="HM323" s="319"/>
      <c r="HN323" s="319"/>
      <c r="HO323" s="319"/>
      <c r="HP323" s="319"/>
      <c r="HQ323" s="319"/>
      <c r="HR323" s="319"/>
      <c r="HS323" s="319"/>
      <c r="HT323" s="319"/>
      <c r="HU323" s="319"/>
      <c r="HV323" s="319"/>
      <c r="HW323" s="319"/>
      <c r="HX323" s="319"/>
      <c r="HY323" s="319"/>
      <c r="HZ323" s="319"/>
      <c r="IA323" s="319"/>
      <c r="IB323" s="319"/>
      <c r="IC323" s="319"/>
      <c r="ID323" s="319"/>
      <c r="IE323" s="319"/>
      <c r="IF323" s="319"/>
      <c r="IG323" s="318"/>
    </row>
    <row r="324" spans="1:241" ht="12.75" customHeight="1" x14ac:dyDescent="0.2">
      <c r="A324" s="370" t="s">
        <v>460</v>
      </c>
      <c r="B324" s="270">
        <v>70870</v>
      </c>
      <c r="C324" s="270">
        <v>61255</v>
      </c>
      <c r="D324" s="270">
        <v>26645</v>
      </c>
      <c r="E324" s="270">
        <v>34610</v>
      </c>
      <c r="F324" s="270">
        <v>23180</v>
      </c>
      <c r="G324" s="270">
        <v>2950</v>
      </c>
      <c r="H324" s="270">
        <v>26505</v>
      </c>
      <c r="I324" s="270">
        <v>46915</v>
      </c>
      <c r="J324" s="270">
        <v>23955</v>
      </c>
      <c r="K324" s="270">
        <v>159750</v>
      </c>
      <c r="L324" s="270">
        <v>78.664744107355716</v>
      </c>
      <c r="M324" s="270">
        <v>10725</v>
      </c>
      <c r="N324" s="270">
        <v>6645</v>
      </c>
      <c r="O324" s="270">
        <v>2780</v>
      </c>
      <c r="P324" s="270">
        <v>2780</v>
      </c>
      <c r="Q324" s="270">
        <v>1380</v>
      </c>
      <c r="R324" s="270">
        <v>850</v>
      </c>
      <c r="S324" s="270">
        <v>570</v>
      </c>
      <c r="T324" s="270">
        <v>275</v>
      </c>
      <c r="U324" s="270">
        <v>4.2702390333596005</v>
      </c>
      <c r="V324" s="270">
        <v>1</v>
      </c>
      <c r="W324" s="270">
        <v>39</v>
      </c>
      <c r="X324" s="270">
        <v>54.559366148132177</v>
      </c>
      <c r="Y324" s="270">
        <v>5585</v>
      </c>
      <c r="Z324" s="270">
        <v>8150</v>
      </c>
      <c r="AA324" s="270">
        <v>9680</v>
      </c>
      <c r="AB324" s="270">
        <v>12135</v>
      </c>
      <c r="AC324" s="270">
        <v>15250</v>
      </c>
      <c r="AD324" s="270">
        <v>15865</v>
      </c>
      <c r="AE324" s="270">
        <v>2825</v>
      </c>
      <c r="AF324" s="270">
        <v>645</v>
      </c>
      <c r="AG324" s="270">
        <v>725</v>
      </c>
      <c r="AH324" s="270">
        <v>1990</v>
      </c>
      <c r="AI324" s="270">
        <v>495</v>
      </c>
      <c r="AJ324" s="270">
        <v>1340</v>
      </c>
      <c r="AK324" s="270">
        <v>1605</v>
      </c>
      <c r="AL324" s="270">
        <v>3450</v>
      </c>
      <c r="AM324" s="270">
        <v>5725</v>
      </c>
      <c r="AN324" s="270">
        <v>635</v>
      </c>
      <c r="AO324" s="270">
        <v>1905</v>
      </c>
      <c r="AP324" s="270">
        <v>365</v>
      </c>
      <c r="AQ324" s="270">
        <v>2740</v>
      </c>
      <c r="AR324" s="270">
        <v>255</v>
      </c>
      <c r="AS324" s="270">
        <v>185</v>
      </c>
      <c r="AT324" s="270">
        <v>1070</v>
      </c>
      <c r="AU324" s="270">
        <v>2105</v>
      </c>
      <c r="AV324" s="270">
        <v>3270</v>
      </c>
      <c r="AW324" s="270">
        <v>1570</v>
      </c>
      <c r="AX324" s="270">
        <v>5225</v>
      </c>
      <c r="AY324" s="270">
        <v>530</v>
      </c>
      <c r="AZ324" s="270">
        <v>3220</v>
      </c>
      <c r="BA324" s="270">
        <v>3830</v>
      </c>
      <c r="BB324" s="270">
        <v>27985</v>
      </c>
      <c r="BC324" s="270">
        <v>1510</v>
      </c>
      <c r="BD324" s="270">
        <v>4610</v>
      </c>
      <c r="BE324" s="270">
        <v>865</v>
      </c>
      <c r="BF324" s="270">
        <v>790</v>
      </c>
      <c r="BG324" s="270">
        <v>220</v>
      </c>
      <c r="BH324" s="270">
        <v>1250</v>
      </c>
      <c r="BI324" s="270">
        <v>1930</v>
      </c>
      <c r="BJ324" s="270">
        <v>355</v>
      </c>
      <c r="BK324" s="270">
        <v>3400</v>
      </c>
      <c r="BL324" s="270">
        <v>3170</v>
      </c>
      <c r="BM324" s="270">
        <v>9060</v>
      </c>
      <c r="BN324" s="270">
        <v>1910</v>
      </c>
      <c r="BO324" s="270">
        <v>4735</v>
      </c>
      <c r="BP324" s="270">
        <v>3140</v>
      </c>
      <c r="BQ324" s="270">
        <v>6045</v>
      </c>
      <c r="BR324" s="270">
        <v>945</v>
      </c>
      <c r="BS324" s="270">
        <v>380</v>
      </c>
      <c r="BT324" s="270">
        <v>7500</v>
      </c>
      <c r="BU324" s="270">
        <v>5320</v>
      </c>
      <c r="BV324" s="270"/>
      <c r="BW324" s="270">
        <v>4125</v>
      </c>
      <c r="BX324" s="270">
        <v>355</v>
      </c>
      <c r="BY324" s="270">
        <v>4040</v>
      </c>
      <c r="BZ324" s="270">
        <v>485</v>
      </c>
      <c r="CA324" s="270">
        <v>95</v>
      </c>
      <c r="CB324" s="270">
        <v>10</v>
      </c>
      <c r="CC324" s="270" t="s">
        <v>1676</v>
      </c>
      <c r="CD324" s="270">
        <v>1440</v>
      </c>
      <c r="CE324" s="270">
        <v>515</v>
      </c>
      <c r="CF324" s="270">
        <v>180</v>
      </c>
      <c r="CG324" s="270">
        <v>54135</v>
      </c>
      <c r="CH324" s="270">
        <v>0</v>
      </c>
      <c r="CI324" s="270">
        <v>8780</v>
      </c>
      <c r="CJ324" s="270">
        <v>3205</v>
      </c>
      <c r="CK324" s="270">
        <v>4465</v>
      </c>
      <c r="CL324" s="270">
        <v>1515</v>
      </c>
      <c r="CM324" s="270">
        <v>1975</v>
      </c>
      <c r="CN324" s="270">
        <v>1360</v>
      </c>
      <c r="CO324" s="270">
        <v>0</v>
      </c>
      <c r="CP324" s="270">
        <v>0</v>
      </c>
      <c r="CQ324" s="270">
        <v>0</v>
      </c>
      <c r="CR324" s="270">
        <v>200</v>
      </c>
      <c r="CS324" s="270">
        <v>0</v>
      </c>
      <c r="CT324" s="270">
        <v>0</v>
      </c>
      <c r="CU324" s="270">
        <v>0</v>
      </c>
      <c r="CV324" s="270">
        <v>255</v>
      </c>
      <c r="CW324" s="270">
        <v>5605</v>
      </c>
      <c r="CX324" s="270">
        <v>0</v>
      </c>
      <c r="CY324" s="270">
        <v>0</v>
      </c>
      <c r="CZ324" s="270">
        <v>2595</v>
      </c>
      <c r="DA324" s="270" t="s">
        <v>1676</v>
      </c>
      <c r="DB324" s="270">
        <v>0</v>
      </c>
      <c r="DC324" s="270">
        <v>13875</v>
      </c>
      <c r="DD324" s="270">
        <v>5690</v>
      </c>
      <c r="DE324" s="270">
        <v>450</v>
      </c>
      <c r="DF324" s="270">
        <v>210</v>
      </c>
      <c r="DG324" s="270">
        <v>0</v>
      </c>
      <c r="DH324" s="270">
        <v>0</v>
      </c>
      <c r="DI324" s="270">
        <v>0</v>
      </c>
      <c r="DJ324" s="270">
        <v>0</v>
      </c>
      <c r="DK324" s="270">
        <v>0</v>
      </c>
      <c r="DL324" s="270">
        <v>0</v>
      </c>
      <c r="DM324" s="270">
        <v>0</v>
      </c>
      <c r="DN324" s="270">
        <v>235</v>
      </c>
      <c r="DO324" s="270">
        <v>3600</v>
      </c>
      <c r="DP324" s="270">
        <v>0</v>
      </c>
      <c r="DQ324" s="270"/>
      <c r="DR324" s="270">
        <v>0</v>
      </c>
      <c r="DS324" s="270">
        <v>85</v>
      </c>
      <c r="DT324" s="270">
        <v>900</v>
      </c>
      <c r="DU324" s="270">
        <v>0</v>
      </c>
      <c r="DV324" s="270">
        <v>0</v>
      </c>
      <c r="DW324" s="270">
        <v>0</v>
      </c>
      <c r="DX324" s="270">
        <v>0</v>
      </c>
      <c r="DY324" s="270">
        <v>85</v>
      </c>
      <c r="DZ324" s="270">
        <v>0</v>
      </c>
      <c r="EA324" s="270">
        <v>270</v>
      </c>
      <c r="EB324" s="270">
        <v>0</v>
      </c>
      <c r="EC324" s="270">
        <v>1315</v>
      </c>
      <c r="ED324" s="270">
        <v>3860</v>
      </c>
      <c r="EE324" s="270">
        <v>0</v>
      </c>
      <c r="EF324" s="270">
        <v>1410</v>
      </c>
      <c r="EG324" s="270">
        <v>0</v>
      </c>
      <c r="EH324" s="270">
        <v>0</v>
      </c>
      <c r="EI324" s="270">
        <v>0</v>
      </c>
      <c r="EJ324" s="270">
        <v>7500</v>
      </c>
      <c r="EK324" s="270">
        <v>565</v>
      </c>
      <c r="EL324" s="270">
        <v>0</v>
      </c>
      <c r="EM324" s="270">
        <v>0</v>
      </c>
      <c r="EN324" s="270">
        <v>0</v>
      </c>
      <c r="EO324" s="270">
        <v>0</v>
      </c>
      <c r="EP324" s="270">
        <v>0</v>
      </c>
      <c r="EQ324" s="270">
        <v>0</v>
      </c>
      <c r="ER324" s="270">
        <v>0</v>
      </c>
      <c r="ES324" s="270">
        <v>0</v>
      </c>
      <c r="ET324" s="270">
        <v>0</v>
      </c>
      <c r="EU324" s="270" t="s">
        <v>1676</v>
      </c>
      <c r="EV324" s="270">
        <v>855</v>
      </c>
      <c r="EW324" s="270">
        <v>0</v>
      </c>
      <c r="EX324" s="270">
        <v>0</v>
      </c>
      <c r="EY324" s="270">
        <v>0</v>
      </c>
      <c r="EZ324" s="270">
        <v>0</v>
      </c>
      <c r="FA324" s="270">
        <v>0</v>
      </c>
      <c r="FB324" s="270">
        <v>0</v>
      </c>
      <c r="FC324" s="270">
        <v>0</v>
      </c>
      <c r="FD324" s="270">
        <v>0</v>
      </c>
      <c r="FE324" s="270">
        <v>0</v>
      </c>
      <c r="FF324" s="270">
        <v>0</v>
      </c>
      <c r="FG324" s="270">
        <v>0</v>
      </c>
      <c r="FH324" s="270">
        <v>0</v>
      </c>
      <c r="FI324" s="270">
        <v>0</v>
      </c>
      <c r="FJ324" s="270">
        <v>0</v>
      </c>
      <c r="FK324" s="270">
        <v>0</v>
      </c>
      <c r="FL324" s="351">
        <v>42885</v>
      </c>
      <c r="FM324" s="323">
        <v>8620</v>
      </c>
      <c r="FN324" s="324">
        <v>26005</v>
      </c>
      <c r="FO324" s="270"/>
      <c r="FP324" s="89"/>
      <c r="FQ324" s="270"/>
      <c r="FR324" s="319"/>
      <c r="FS324" s="319"/>
      <c r="FT324" s="319"/>
      <c r="FU324" s="319"/>
      <c r="FV324" s="319"/>
      <c r="FW324" s="319"/>
      <c r="FX324" s="319"/>
      <c r="FY324" s="319"/>
      <c r="FZ324" s="319"/>
      <c r="GA324" s="319"/>
      <c r="GB324" s="319"/>
      <c r="GC324" s="319"/>
      <c r="GD324" s="319"/>
      <c r="GE324" s="319"/>
      <c r="GF324" s="319"/>
      <c r="GG324" s="319"/>
      <c r="GH324" s="319"/>
      <c r="GI324" s="319"/>
      <c r="GJ324" s="319"/>
      <c r="GK324" s="319"/>
      <c r="GL324" s="319"/>
      <c r="GM324" s="319"/>
      <c r="GN324" s="319"/>
      <c r="GO324" s="319"/>
      <c r="GP324" s="319"/>
      <c r="GQ324" s="319"/>
      <c r="GR324" s="319"/>
      <c r="GS324" s="319"/>
      <c r="GT324" s="319"/>
      <c r="GU324" s="319"/>
      <c r="GV324" s="319"/>
      <c r="GW324" s="319"/>
      <c r="GX324" s="319"/>
      <c r="GY324" s="319"/>
      <c r="GZ324" s="319"/>
      <c r="HA324" s="319"/>
      <c r="HB324" s="319"/>
      <c r="HC324" s="319"/>
      <c r="HD324" s="319"/>
      <c r="HE324" s="319"/>
      <c r="HF324" s="319"/>
      <c r="HG324" s="319"/>
      <c r="HH324" s="319"/>
      <c r="HI324" s="319"/>
      <c r="HJ324" s="319"/>
      <c r="HK324" s="319"/>
      <c r="HL324" s="319"/>
      <c r="HM324" s="319"/>
      <c r="HN324" s="319"/>
      <c r="HO324" s="319"/>
      <c r="HP324" s="319"/>
      <c r="HQ324" s="319"/>
      <c r="HR324" s="319"/>
      <c r="HS324" s="319"/>
      <c r="HT324" s="319"/>
      <c r="HU324" s="319"/>
      <c r="HV324" s="319"/>
      <c r="HW324" s="319"/>
      <c r="HX324" s="319"/>
      <c r="HY324" s="319"/>
      <c r="HZ324" s="319"/>
      <c r="IA324" s="319"/>
      <c r="IB324" s="319"/>
      <c r="IC324" s="319"/>
      <c r="ID324" s="319"/>
      <c r="IE324" s="319"/>
      <c r="IF324" s="319"/>
      <c r="IG324" s="318"/>
    </row>
    <row r="325" spans="1:241" ht="12.75" customHeight="1" x14ac:dyDescent="0.2">
      <c r="A325" s="370" t="s">
        <v>576</v>
      </c>
      <c r="B325" s="270">
        <v>136290</v>
      </c>
      <c r="C325" s="270">
        <v>99215</v>
      </c>
      <c r="D325" s="270">
        <v>45380</v>
      </c>
      <c r="E325" s="270">
        <v>53830</v>
      </c>
      <c r="F325" s="270">
        <v>50925</v>
      </c>
      <c r="G325" s="270">
        <v>4550</v>
      </c>
      <c r="H325" s="270">
        <v>30755</v>
      </c>
      <c r="I325" s="270">
        <v>106535</v>
      </c>
      <c r="J325" s="270">
        <v>29755</v>
      </c>
      <c r="K325" s="270">
        <v>274275</v>
      </c>
      <c r="L325" s="270">
        <v>53.176798776707855</v>
      </c>
      <c r="M325" s="270">
        <v>11070</v>
      </c>
      <c r="N325" s="270">
        <v>6180</v>
      </c>
      <c r="O325" s="270">
        <v>3035</v>
      </c>
      <c r="P325" s="270">
        <v>2865</v>
      </c>
      <c r="Q325" s="270">
        <v>790</v>
      </c>
      <c r="R325" s="270">
        <v>190</v>
      </c>
      <c r="S325" s="270">
        <v>25</v>
      </c>
      <c r="T325" s="270">
        <v>45</v>
      </c>
      <c r="U325" s="270">
        <v>3.7669784784457381</v>
      </c>
      <c r="V325" s="270">
        <v>1</v>
      </c>
      <c r="W325" s="270">
        <v>34</v>
      </c>
      <c r="X325" s="270">
        <v>50.767492068764966</v>
      </c>
      <c r="Y325" s="270">
        <v>18900</v>
      </c>
      <c r="Z325" s="270">
        <v>14770</v>
      </c>
      <c r="AA325" s="270">
        <v>18425</v>
      </c>
      <c r="AB325" s="270">
        <v>20360</v>
      </c>
      <c r="AC325" s="270">
        <v>25750</v>
      </c>
      <c r="AD325" s="270">
        <v>29150</v>
      </c>
      <c r="AE325" s="270">
        <v>5220</v>
      </c>
      <c r="AF325" s="270">
        <v>945</v>
      </c>
      <c r="AG325" s="270">
        <v>175</v>
      </c>
      <c r="AH325" s="270">
        <v>8510</v>
      </c>
      <c r="AI325" s="270">
        <v>230</v>
      </c>
      <c r="AJ325" s="270">
        <v>2205</v>
      </c>
      <c r="AK325" s="270">
        <v>2410</v>
      </c>
      <c r="AL325" s="270">
        <v>765</v>
      </c>
      <c r="AM325" s="270">
        <v>1355</v>
      </c>
      <c r="AN325" s="270">
        <v>620</v>
      </c>
      <c r="AO325" s="270">
        <v>2495</v>
      </c>
      <c r="AP325" s="270">
        <v>765</v>
      </c>
      <c r="AQ325" s="270">
        <v>2585</v>
      </c>
      <c r="AR325" s="270">
        <v>290</v>
      </c>
      <c r="AS325" s="270">
        <v>240</v>
      </c>
      <c r="AT325" s="270">
        <v>1140</v>
      </c>
      <c r="AU325" s="270">
        <v>5550</v>
      </c>
      <c r="AV325" s="270">
        <v>3570</v>
      </c>
      <c r="AW325" s="270">
        <v>1805</v>
      </c>
      <c r="AX325" s="270">
        <v>13365</v>
      </c>
      <c r="AY325" s="270">
        <v>35</v>
      </c>
      <c r="AZ325" s="270">
        <v>3405</v>
      </c>
      <c r="BA325" s="270">
        <v>10550</v>
      </c>
      <c r="BB325" s="270">
        <v>73275</v>
      </c>
      <c r="BC325" s="270">
        <v>3795</v>
      </c>
      <c r="BD325" s="270">
        <v>6135</v>
      </c>
      <c r="BE325" s="270">
        <v>3445</v>
      </c>
      <c r="BF325" s="270">
        <v>1790</v>
      </c>
      <c r="BG325" s="270">
        <v>905</v>
      </c>
      <c r="BH325" s="270">
        <v>1170</v>
      </c>
      <c r="BI325" s="270">
        <v>8570</v>
      </c>
      <c r="BJ325" s="270">
        <v>330</v>
      </c>
      <c r="BK325" s="270">
        <v>5670</v>
      </c>
      <c r="BL325" s="270">
        <v>9070</v>
      </c>
      <c r="BM325" s="270">
        <v>8945</v>
      </c>
      <c r="BN325" s="270">
        <v>3710</v>
      </c>
      <c r="BO325" s="270">
        <v>5255</v>
      </c>
      <c r="BP325" s="270">
        <v>4570</v>
      </c>
      <c r="BQ325" s="270">
        <v>8720</v>
      </c>
      <c r="BR325" s="270">
        <v>2855</v>
      </c>
      <c r="BS325" s="270">
        <v>265</v>
      </c>
      <c r="BT325" s="270">
        <v>12255</v>
      </c>
      <c r="BU325" s="270">
        <v>6810</v>
      </c>
      <c r="BV325" s="270"/>
      <c r="BW325" s="270">
        <v>4955</v>
      </c>
      <c r="BX325" s="270">
        <v>275</v>
      </c>
      <c r="BY325" s="270">
        <v>4180</v>
      </c>
      <c r="BZ325" s="270">
        <v>965</v>
      </c>
      <c r="CA325" s="270">
        <v>265</v>
      </c>
      <c r="CB325" s="270" t="s">
        <v>1676</v>
      </c>
      <c r="CC325" s="270">
        <v>0</v>
      </c>
      <c r="CD325" s="270">
        <v>2090</v>
      </c>
      <c r="CE325" s="270">
        <v>40</v>
      </c>
      <c r="CF325" s="270">
        <v>500</v>
      </c>
      <c r="CG325" s="270">
        <v>90890</v>
      </c>
      <c r="CH325" s="270">
        <v>0</v>
      </c>
      <c r="CI325" s="270">
        <v>8695</v>
      </c>
      <c r="CJ325" s="270">
        <v>2775</v>
      </c>
      <c r="CK325" s="270">
        <v>7325</v>
      </c>
      <c r="CL325" s="270">
        <v>1720</v>
      </c>
      <c r="CM325" s="270">
        <v>9150</v>
      </c>
      <c r="CN325" s="270">
        <v>2295</v>
      </c>
      <c r="CO325" s="270">
        <v>0</v>
      </c>
      <c r="CP325" s="270">
        <v>0</v>
      </c>
      <c r="CQ325" s="270">
        <v>0</v>
      </c>
      <c r="CR325" s="270">
        <v>0</v>
      </c>
      <c r="CS325" s="270">
        <v>0</v>
      </c>
      <c r="CT325" s="270">
        <v>0</v>
      </c>
      <c r="CU325" s="270">
        <v>0</v>
      </c>
      <c r="CV325" s="270">
        <v>0</v>
      </c>
      <c r="CW325" s="270">
        <v>745</v>
      </c>
      <c r="CX325" s="270" t="s">
        <v>1676</v>
      </c>
      <c r="CY325" s="270">
        <v>0</v>
      </c>
      <c r="CZ325" s="270">
        <v>75</v>
      </c>
      <c r="DA325" s="270">
        <v>65</v>
      </c>
      <c r="DB325" s="270">
        <v>75</v>
      </c>
      <c r="DC325" s="270">
        <v>3505</v>
      </c>
      <c r="DD325" s="270">
        <v>7305</v>
      </c>
      <c r="DE325" s="270">
        <v>1040</v>
      </c>
      <c r="DF325" s="270">
        <v>5960</v>
      </c>
      <c r="DG325" s="270">
        <v>0</v>
      </c>
      <c r="DH325" s="270">
        <v>1310</v>
      </c>
      <c r="DI325" s="270">
        <v>0</v>
      </c>
      <c r="DJ325" s="270">
        <v>0</v>
      </c>
      <c r="DK325" s="270">
        <v>0</v>
      </c>
      <c r="DL325" s="270">
        <v>0</v>
      </c>
      <c r="DM325" s="270">
        <v>0</v>
      </c>
      <c r="DN325" s="270">
        <v>0</v>
      </c>
      <c r="DO325" s="270">
        <v>4295</v>
      </c>
      <c r="DP325" s="270">
        <v>0</v>
      </c>
      <c r="DQ325" s="270"/>
      <c r="DR325" s="270">
        <v>20900</v>
      </c>
      <c r="DS325" s="270">
        <v>3375</v>
      </c>
      <c r="DT325" s="270">
        <v>7810</v>
      </c>
      <c r="DU325" s="270">
        <v>0</v>
      </c>
      <c r="DV325" s="270">
        <v>0</v>
      </c>
      <c r="DW325" s="270">
        <v>0</v>
      </c>
      <c r="DX325" s="270">
        <v>95</v>
      </c>
      <c r="DY325" s="270">
        <v>15</v>
      </c>
      <c r="DZ325" s="270">
        <v>0</v>
      </c>
      <c r="EA325" s="270">
        <v>235</v>
      </c>
      <c r="EB325" s="270">
        <v>0</v>
      </c>
      <c r="EC325" s="270">
        <v>2510</v>
      </c>
      <c r="ED325" s="270">
        <v>17720</v>
      </c>
      <c r="EE325" s="270">
        <v>0</v>
      </c>
      <c r="EF325" s="270">
        <v>14820</v>
      </c>
      <c r="EG325" s="270">
        <v>0</v>
      </c>
      <c r="EH325" s="270">
        <v>0</v>
      </c>
      <c r="EI325" s="270">
        <v>0</v>
      </c>
      <c r="EJ325" s="270">
        <v>1660</v>
      </c>
      <c r="EK325" s="270">
        <v>7540</v>
      </c>
      <c r="EL325" s="270">
        <v>1785</v>
      </c>
      <c r="EM325" s="270">
        <v>0</v>
      </c>
      <c r="EN325" s="270">
        <v>0</v>
      </c>
      <c r="EO325" s="270">
        <v>0</v>
      </c>
      <c r="EP325" s="270">
        <v>0</v>
      </c>
      <c r="EQ325" s="270">
        <v>0</v>
      </c>
      <c r="ER325" s="270">
        <v>0</v>
      </c>
      <c r="ES325" s="270">
        <v>0</v>
      </c>
      <c r="ET325" s="270">
        <v>0</v>
      </c>
      <c r="EU325" s="270" t="s">
        <v>1676</v>
      </c>
      <c r="EV325" s="270">
        <v>325</v>
      </c>
      <c r="EW325" s="270">
        <v>0</v>
      </c>
      <c r="EX325" s="270">
        <v>0</v>
      </c>
      <c r="EY325" s="270">
        <v>0</v>
      </c>
      <c r="EZ325" s="270">
        <v>0</v>
      </c>
      <c r="FA325" s="270">
        <v>0</v>
      </c>
      <c r="FB325" s="270">
        <v>1130</v>
      </c>
      <c r="FC325" s="270">
        <v>15</v>
      </c>
      <c r="FD325" s="270">
        <v>0</v>
      </c>
      <c r="FE325" s="270">
        <v>0</v>
      </c>
      <c r="FF325" s="270">
        <v>0</v>
      </c>
      <c r="FG325" s="270">
        <v>0</v>
      </c>
      <c r="FH325" s="270">
        <v>0</v>
      </c>
      <c r="FI325" s="270">
        <v>0</v>
      </c>
      <c r="FJ325" s="270">
        <v>0</v>
      </c>
      <c r="FK325" s="270">
        <v>0</v>
      </c>
      <c r="FL325" s="351">
        <v>63010</v>
      </c>
      <c r="FM325" s="323">
        <v>12985</v>
      </c>
      <c r="FN325" s="324">
        <v>24195</v>
      </c>
      <c r="FO325" s="270"/>
      <c r="FP325" s="89"/>
      <c r="FQ325" s="270"/>
      <c r="FR325" s="319"/>
      <c r="FS325" s="319"/>
      <c r="FT325" s="319"/>
      <c r="FU325" s="319"/>
      <c r="FV325" s="319"/>
      <c r="FW325" s="319"/>
      <c r="FX325" s="319"/>
      <c r="FY325" s="319"/>
      <c r="FZ325" s="319"/>
      <c r="GA325" s="319"/>
      <c r="GB325" s="319"/>
      <c r="GC325" s="319"/>
      <c r="GD325" s="319"/>
      <c r="GE325" s="319"/>
      <c r="GF325" s="319"/>
      <c r="GG325" s="319"/>
      <c r="GH325" s="319"/>
      <c r="GI325" s="319"/>
      <c r="GJ325" s="319"/>
      <c r="GK325" s="319"/>
      <c r="GL325" s="319"/>
      <c r="GM325" s="319"/>
      <c r="GN325" s="319"/>
      <c r="GO325" s="319"/>
      <c r="GP325" s="319"/>
      <c r="GQ325" s="319"/>
      <c r="GR325" s="319"/>
      <c r="GS325" s="319"/>
      <c r="GT325" s="319"/>
      <c r="GU325" s="319"/>
      <c r="GV325" s="319"/>
      <c r="GW325" s="319"/>
      <c r="GX325" s="319"/>
      <c r="GY325" s="319"/>
      <c r="GZ325" s="319"/>
      <c r="HA325" s="319"/>
      <c r="HB325" s="319"/>
      <c r="HC325" s="319"/>
      <c r="HD325" s="319"/>
      <c r="HE325" s="319"/>
      <c r="HF325" s="319"/>
      <c r="HG325" s="319"/>
      <c r="HH325" s="319"/>
      <c r="HI325" s="319"/>
      <c r="HJ325" s="319"/>
      <c r="HK325" s="319"/>
      <c r="HL325" s="319"/>
      <c r="HM325" s="319"/>
      <c r="HN325" s="319"/>
      <c r="HO325" s="319"/>
      <c r="HP325" s="319"/>
      <c r="HQ325" s="319"/>
      <c r="HR325" s="319"/>
      <c r="HS325" s="319"/>
      <c r="HT325" s="319"/>
      <c r="HU325" s="319"/>
      <c r="HV325" s="319"/>
      <c r="HW325" s="319"/>
      <c r="HX325" s="319"/>
      <c r="HY325" s="319"/>
      <c r="HZ325" s="319"/>
      <c r="IA325" s="319"/>
      <c r="IB325" s="319"/>
      <c r="IC325" s="319"/>
      <c r="ID325" s="319"/>
      <c r="IE325" s="319"/>
      <c r="IF325" s="319"/>
      <c r="IG325" s="318"/>
    </row>
    <row r="326" spans="1:241" ht="12.75" customHeight="1" x14ac:dyDescent="0.2">
      <c r="A326" s="370" t="s">
        <v>1585</v>
      </c>
      <c r="B326" s="270">
        <v>285</v>
      </c>
      <c r="C326" s="270">
        <v>285</v>
      </c>
      <c r="D326" s="270">
        <v>120</v>
      </c>
      <c r="E326" s="270">
        <v>165</v>
      </c>
      <c r="F326" s="270">
        <v>135</v>
      </c>
      <c r="G326" s="270" t="s">
        <v>1676</v>
      </c>
      <c r="H326" s="270">
        <v>0</v>
      </c>
      <c r="I326" s="270">
        <v>285</v>
      </c>
      <c r="J326" s="270">
        <v>0</v>
      </c>
      <c r="K326" s="270">
        <v>8040</v>
      </c>
      <c r="L326" s="270"/>
      <c r="M326" s="270">
        <v>0</v>
      </c>
      <c r="N326" s="270">
        <v>0</v>
      </c>
      <c r="O326" s="270">
        <v>0</v>
      </c>
      <c r="P326" s="270">
        <v>0</v>
      </c>
      <c r="Q326" s="270">
        <v>0</v>
      </c>
      <c r="R326" s="270">
        <v>0</v>
      </c>
      <c r="S326" s="270">
        <v>0</v>
      </c>
      <c r="T326" s="270">
        <v>0</v>
      </c>
      <c r="X326" s="270">
        <v>81.077464788732399</v>
      </c>
      <c r="Y326" s="270">
        <v>0</v>
      </c>
      <c r="Z326" s="270" t="s">
        <v>1676</v>
      </c>
      <c r="AA326" s="270" t="s">
        <v>1676</v>
      </c>
      <c r="AB326" s="270">
        <v>10</v>
      </c>
      <c r="AC326" s="270">
        <v>40</v>
      </c>
      <c r="AD326" s="270">
        <v>170</v>
      </c>
      <c r="AE326" s="270">
        <v>60</v>
      </c>
      <c r="AF326" s="270">
        <v>0</v>
      </c>
      <c r="AG326" s="270">
        <v>0</v>
      </c>
      <c r="AH326" s="270">
        <v>0</v>
      </c>
      <c r="AI326" s="270">
        <v>0</v>
      </c>
      <c r="AJ326" s="270">
        <v>0</v>
      </c>
      <c r="AK326" s="270">
        <v>0</v>
      </c>
      <c r="AL326" s="270">
        <v>0</v>
      </c>
      <c r="AM326" s="270">
        <v>0</v>
      </c>
      <c r="AN326" s="270">
        <v>0</v>
      </c>
      <c r="AO326" s="270">
        <v>0</v>
      </c>
      <c r="AP326" s="270">
        <v>0</v>
      </c>
      <c r="AQ326" s="270" t="s">
        <v>1676</v>
      </c>
      <c r="AR326" s="270">
        <v>0</v>
      </c>
      <c r="AS326" s="270">
        <v>0</v>
      </c>
      <c r="AT326" s="270">
        <v>0</v>
      </c>
      <c r="AU326" s="270">
        <v>0</v>
      </c>
      <c r="AV326" s="270">
        <v>0</v>
      </c>
      <c r="AW326" s="270">
        <v>0</v>
      </c>
      <c r="AX326" s="270">
        <v>215</v>
      </c>
      <c r="AY326" s="270">
        <v>0</v>
      </c>
      <c r="AZ326" s="270">
        <v>0</v>
      </c>
      <c r="BA326" s="270">
        <v>0</v>
      </c>
      <c r="BB326" s="270">
        <v>65</v>
      </c>
      <c r="BC326" s="270" t="s">
        <v>1676</v>
      </c>
      <c r="BD326" s="270" t="s">
        <v>1676</v>
      </c>
      <c r="BE326" s="270">
        <v>0</v>
      </c>
      <c r="BF326" s="270">
        <v>10</v>
      </c>
      <c r="BG326" s="270" t="s">
        <v>1676</v>
      </c>
      <c r="BH326" s="270">
        <v>10</v>
      </c>
      <c r="BI326" s="270">
        <v>0</v>
      </c>
      <c r="BJ326" s="270" t="s">
        <v>1676</v>
      </c>
      <c r="BK326" s="270">
        <v>15</v>
      </c>
      <c r="BL326" s="270">
        <v>35</v>
      </c>
      <c r="BM326" s="270" t="s">
        <v>1676</v>
      </c>
      <c r="BN326" s="270">
        <v>10</v>
      </c>
      <c r="BO326" s="270">
        <v>10</v>
      </c>
      <c r="BP326" s="270">
        <v>15</v>
      </c>
      <c r="BQ326" s="270">
        <v>0</v>
      </c>
      <c r="BR326" s="270">
        <v>0</v>
      </c>
      <c r="BS326" s="270" t="s">
        <v>1676</v>
      </c>
      <c r="BT326" s="270">
        <v>65</v>
      </c>
      <c r="BU326" s="270">
        <v>95</v>
      </c>
      <c r="BV326" s="270"/>
      <c r="BW326" s="270">
        <v>0</v>
      </c>
      <c r="BX326" s="270">
        <v>0</v>
      </c>
      <c r="BY326" s="270">
        <v>10</v>
      </c>
      <c r="BZ326" s="270">
        <v>0</v>
      </c>
      <c r="CA326" s="270">
        <v>0</v>
      </c>
      <c r="CB326" s="270">
        <v>0</v>
      </c>
      <c r="CC326" s="270">
        <v>0</v>
      </c>
      <c r="CD326" s="270">
        <v>10</v>
      </c>
      <c r="CE326" s="270">
        <v>0</v>
      </c>
      <c r="CF326" s="270">
        <v>25</v>
      </c>
      <c r="CG326" s="270">
        <v>240</v>
      </c>
      <c r="CH326" s="270">
        <v>0</v>
      </c>
      <c r="CI326" s="270">
        <v>100</v>
      </c>
      <c r="CJ326" s="270">
        <v>0</v>
      </c>
      <c r="CK326" s="270">
        <v>0</v>
      </c>
      <c r="CL326" s="270">
        <v>0</v>
      </c>
      <c r="CM326" s="270">
        <v>0</v>
      </c>
      <c r="CN326" s="270">
        <v>0</v>
      </c>
      <c r="CO326" s="270">
        <v>0</v>
      </c>
      <c r="CP326" s="270">
        <v>0</v>
      </c>
      <c r="CQ326" s="270">
        <v>0</v>
      </c>
      <c r="CR326" s="270">
        <v>0</v>
      </c>
      <c r="CS326" s="270">
        <v>0</v>
      </c>
      <c r="CT326" s="270">
        <v>0</v>
      </c>
      <c r="CU326" s="270">
        <v>0</v>
      </c>
      <c r="CV326" s="270">
        <v>0</v>
      </c>
      <c r="CW326" s="270">
        <v>0</v>
      </c>
      <c r="CX326" s="270">
        <v>0</v>
      </c>
      <c r="CY326" s="270">
        <v>0</v>
      </c>
      <c r="CZ326" s="270">
        <v>0</v>
      </c>
      <c r="DA326" s="270">
        <v>0</v>
      </c>
      <c r="DB326" s="270">
        <v>0</v>
      </c>
      <c r="DC326" s="270">
        <v>0</v>
      </c>
      <c r="DD326" s="270">
        <v>0</v>
      </c>
      <c r="DE326" s="270">
        <v>0</v>
      </c>
      <c r="DF326" s="270">
        <v>0</v>
      </c>
      <c r="DG326" s="270">
        <v>0</v>
      </c>
      <c r="DH326" s="270">
        <v>0</v>
      </c>
      <c r="DI326" s="270">
        <v>0</v>
      </c>
      <c r="DJ326" s="270">
        <v>0</v>
      </c>
      <c r="DK326" s="270">
        <v>0</v>
      </c>
      <c r="DL326" s="270">
        <v>0</v>
      </c>
      <c r="DM326" s="270">
        <v>0</v>
      </c>
      <c r="DN326" s="270">
        <v>0</v>
      </c>
      <c r="DO326" s="270">
        <v>0</v>
      </c>
      <c r="DP326" s="270">
        <v>0</v>
      </c>
      <c r="DQ326" s="270"/>
      <c r="DR326" s="270">
        <v>0</v>
      </c>
      <c r="DS326" s="270">
        <v>0</v>
      </c>
      <c r="DT326" s="270">
        <v>0</v>
      </c>
      <c r="DU326" s="270">
        <v>0</v>
      </c>
      <c r="DV326" s="270">
        <v>0</v>
      </c>
      <c r="DW326" s="270">
        <v>0</v>
      </c>
      <c r="DX326" s="270">
        <v>0</v>
      </c>
      <c r="DY326" s="270">
        <v>0</v>
      </c>
      <c r="DZ326" s="270">
        <v>0</v>
      </c>
      <c r="EA326" s="270">
        <v>0</v>
      </c>
      <c r="EB326" s="270">
        <v>0</v>
      </c>
      <c r="EC326" s="270">
        <v>0</v>
      </c>
      <c r="ED326" s="270">
        <v>0</v>
      </c>
      <c r="EE326" s="270">
        <v>0</v>
      </c>
      <c r="EF326" s="270">
        <v>180</v>
      </c>
      <c r="EG326" s="270">
        <v>0</v>
      </c>
      <c r="EH326" s="270">
        <v>0</v>
      </c>
      <c r="EI326" s="270">
        <v>0</v>
      </c>
      <c r="EJ326" s="270">
        <v>0</v>
      </c>
      <c r="EK326" s="270">
        <v>0</v>
      </c>
      <c r="EL326" s="270">
        <v>0</v>
      </c>
      <c r="EM326" s="270">
        <v>0</v>
      </c>
      <c r="EN326" s="270">
        <v>0</v>
      </c>
      <c r="EO326" s="270">
        <v>0</v>
      </c>
      <c r="EP326" s="270">
        <v>0</v>
      </c>
      <c r="EQ326" s="270">
        <v>0</v>
      </c>
      <c r="ER326" s="270">
        <v>0</v>
      </c>
      <c r="ES326" s="270">
        <v>0</v>
      </c>
      <c r="ET326" s="270">
        <v>0</v>
      </c>
      <c r="EU326" s="270">
        <v>0</v>
      </c>
      <c r="EV326" s="270">
        <v>0</v>
      </c>
      <c r="EW326" s="270">
        <v>0</v>
      </c>
      <c r="EX326" s="270">
        <v>0</v>
      </c>
      <c r="EY326" s="270">
        <v>0</v>
      </c>
      <c r="EZ326" s="270">
        <v>0</v>
      </c>
      <c r="FA326" s="270">
        <v>0</v>
      </c>
      <c r="FB326" s="270">
        <v>0</v>
      </c>
      <c r="FC326" s="270">
        <v>0</v>
      </c>
      <c r="FD326" s="270">
        <v>0</v>
      </c>
      <c r="FE326" s="270">
        <v>0</v>
      </c>
      <c r="FF326" s="270">
        <v>0</v>
      </c>
      <c r="FG326" s="270">
        <v>0</v>
      </c>
      <c r="FH326" s="270">
        <v>0</v>
      </c>
      <c r="FI326" s="270">
        <v>0</v>
      </c>
      <c r="FJ326" s="270">
        <v>0</v>
      </c>
      <c r="FK326" s="270">
        <v>0</v>
      </c>
      <c r="FL326" s="351">
        <v>215</v>
      </c>
      <c r="FM326" s="323">
        <v>150</v>
      </c>
      <c r="FN326" s="324">
        <v>0</v>
      </c>
      <c r="FO326" s="270"/>
      <c r="FP326" s="89"/>
      <c r="FQ326" s="270"/>
      <c r="FR326" s="319"/>
      <c r="FS326" s="319"/>
      <c r="FT326" s="319"/>
      <c r="FU326" s="319"/>
      <c r="FV326" s="319"/>
      <c r="FW326" s="319"/>
      <c r="FX326" s="319"/>
      <c r="FY326" s="319"/>
      <c r="FZ326" s="319"/>
      <c r="GA326" s="319"/>
      <c r="GB326" s="319"/>
      <c r="GC326" s="319"/>
      <c r="GD326" s="319"/>
      <c r="GE326" s="319"/>
      <c r="GF326" s="319"/>
      <c r="GG326" s="319"/>
      <c r="GH326" s="319"/>
      <c r="GI326" s="319"/>
      <c r="GJ326" s="319"/>
      <c r="GK326" s="319"/>
      <c r="GL326" s="319"/>
      <c r="GM326" s="319"/>
      <c r="GN326" s="319"/>
      <c r="GO326" s="319"/>
      <c r="GP326" s="319"/>
      <c r="GQ326" s="319"/>
      <c r="GR326" s="319"/>
      <c r="GS326" s="319"/>
      <c r="GT326" s="319"/>
      <c r="GU326" s="319"/>
      <c r="GV326" s="319"/>
      <c r="GW326" s="319"/>
      <c r="GX326" s="319"/>
      <c r="GY326" s="319"/>
      <c r="GZ326" s="319"/>
      <c r="HA326" s="319"/>
      <c r="HB326" s="319"/>
      <c r="HC326" s="319"/>
      <c r="HD326" s="319"/>
      <c r="HE326" s="319"/>
      <c r="HF326" s="319"/>
      <c r="HG326" s="319"/>
      <c r="HH326" s="319"/>
      <c r="HI326" s="319"/>
      <c r="HJ326" s="319"/>
      <c r="HK326" s="319"/>
      <c r="HL326" s="319"/>
      <c r="HM326" s="319"/>
      <c r="HN326" s="319"/>
      <c r="HO326" s="319"/>
      <c r="HP326" s="319"/>
      <c r="HQ326" s="319"/>
      <c r="HR326" s="319"/>
      <c r="HS326" s="319"/>
      <c r="HT326" s="319"/>
      <c r="HU326" s="319"/>
      <c r="HV326" s="319"/>
      <c r="HW326" s="319"/>
      <c r="HX326" s="319"/>
      <c r="HY326" s="319"/>
      <c r="HZ326" s="319"/>
      <c r="IA326" s="319"/>
      <c r="IB326" s="319"/>
      <c r="IC326" s="319"/>
      <c r="ID326" s="319"/>
      <c r="IE326" s="319"/>
      <c r="IF326" s="319"/>
      <c r="IG326" s="318"/>
    </row>
    <row r="327" spans="1:241" ht="12.75" customHeight="1" x14ac:dyDescent="0.2">
      <c r="A327" s="370" t="s">
        <v>390</v>
      </c>
      <c r="B327" s="270">
        <v>25905</v>
      </c>
      <c r="C327" s="270">
        <v>24700</v>
      </c>
      <c r="D327" s="270">
        <v>13695</v>
      </c>
      <c r="E327" s="270">
        <v>11005</v>
      </c>
      <c r="F327" s="270">
        <v>5525</v>
      </c>
      <c r="G327" s="270">
        <v>9865</v>
      </c>
      <c r="H327" s="270">
        <v>8765</v>
      </c>
      <c r="I327" s="270">
        <v>12290</v>
      </c>
      <c r="J327" s="270">
        <v>13615</v>
      </c>
      <c r="K327" s="270">
        <v>39105</v>
      </c>
      <c r="L327" s="270">
        <v>53.690927218344967</v>
      </c>
      <c r="M327" s="270">
        <v>2730</v>
      </c>
      <c r="N327" s="270">
        <v>2775</v>
      </c>
      <c r="O327" s="270">
        <v>1200</v>
      </c>
      <c r="P327" s="270">
        <v>1130</v>
      </c>
      <c r="Q327" s="270">
        <v>170</v>
      </c>
      <c r="R327" s="270">
        <v>15</v>
      </c>
      <c r="S327" s="270" t="s">
        <v>1676</v>
      </c>
      <c r="T327" s="270">
        <v>0</v>
      </c>
      <c r="U327" s="270">
        <v>3.5639550561797755</v>
      </c>
      <c r="V327" s="270">
        <v>1</v>
      </c>
      <c r="W327" s="270">
        <v>41</v>
      </c>
      <c r="X327" s="270">
        <v>7.0887752204857923</v>
      </c>
      <c r="Y327" s="270">
        <v>23370</v>
      </c>
      <c r="Z327" s="270">
        <v>2485</v>
      </c>
      <c r="AA327" s="270">
        <v>0</v>
      </c>
      <c r="AB327" s="270">
        <v>0</v>
      </c>
      <c r="AC327" s="270">
        <v>0</v>
      </c>
      <c r="AD327" s="270">
        <v>0</v>
      </c>
      <c r="AE327" s="270">
        <v>0</v>
      </c>
      <c r="AF327" s="270">
        <v>1225</v>
      </c>
      <c r="AG327" s="270">
        <v>35</v>
      </c>
      <c r="AH327" s="270">
        <v>370</v>
      </c>
      <c r="AI327" s="270">
        <v>520</v>
      </c>
      <c r="AJ327" s="270">
        <v>1230</v>
      </c>
      <c r="AK327" s="270">
        <v>2635</v>
      </c>
      <c r="AL327" s="270">
        <v>1370</v>
      </c>
      <c r="AM327" s="270">
        <v>540</v>
      </c>
      <c r="AN327" s="270">
        <v>20</v>
      </c>
      <c r="AO327" s="270">
        <v>0</v>
      </c>
      <c r="AP327" s="270">
        <v>265</v>
      </c>
      <c r="AQ327" s="270">
        <v>455</v>
      </c>
      <c r="AR327" s="270">
        <v>490</v>
      </c>
      <c r="AS327" s="270">
        <v>15</v>
      </c>
      <c r="AT327" s="270">
        <v>20</v>
      </c>
      <c r="AU327" s="270">
        <v>0</v>
      </c>
      <c r="AV327" s="270">
        <v>1065</v>
      </c>
      <c r="AW327" s="270">
        <v>695</v>
      </c>
      <c r="AX327" s="270">
        <v>2850</v>
      </c>
      <c r="AY327" s="270">
        <v>155</v>
      </c>
      <c r="AZ327" s="270">
        <v>1505</v>
      </c>
      <c r="BA327" s="270">
        <v>3945</v>
      </c>
      <c r="BB327" s="270">
        <v>6505</v>
      </c>
      <c r="BC327" s="270">
        <v>830</v>
      </c>
      <c r="BD327" s="270">
        <v>2350</v>
      </c>
      <c r="BE327" s="270">
        <v>655</v>
      </c>
      <c r="BF327" s="270">
        <v>525</v>
      </c>
      <c r="BG327" s="270">
        <v>145</v>
      </c>
      <c r="BH327" s="270">
        <v>1145</v>
      </c>
      <c r="BI327" s="270">
        <v>395</v>
      </c>
      <c r="BJ327" s="270">
        <v>485</v>
      </c>
      <c r="BK327" s="270">
        <v>75</v>
      </c>
      <c r="BL327" s="270">
        <v>2050</v>
      </c>
      <c r="BM327" s="270">
        <v>4050</v>
      </c>
      <c r="BN327" s="270">
        <v>600</v>
      </c>
      <c r="BO327" s="270">
        <v>1730</v>
      </c>
      <c r="BP327" s="270">
        <v>1135</v>
      </c>
      <c r="BQ327" s="270">
        <v>0</v>
      </c>
      <c r="BR327" s="270">
        <v>330</v>
      </c>
      <c r="BS327" s="270">
        <v>2025</v>
      </c>
      <c r="BT327" s="270">
        <v>1770</v>
      </c>
      <c r="BU327" s="270">
        <v>2145</v>
      </c>
      <c r="BV327" s="270"/>
      <c r="BW327" s="270">
        <v>2260</v>
      </c>
      <c r="BX327" s="270">
        <v>135</v>
      </c>
      <c r="BY327" s="270">
        <v>1365</v>
      </c>
      <c r="BZ327" s="270">
        <v>175</v>
      </c>
      <c r="CA327" s="270">
        <v>25</v>
      </c>
      <c r="CB327" s="270">
        <v>0</v>
      </c>
      <c r="CC327" s="270">
        <v>0</v>
      </c>
      <c r="CD327" s="270">
        <v>915</v>
      </c>
      <c r="CE327" s="270">
        <v>60</v>
      </c>
      <c r="CF327" s="270" t="s">
        <v>1676</v>
      </c>
      <c r="CG327" s="270">
        <v>22025</v>
      </c>
      <c r="CH327" s="270">
        <v>0</v>
      </c>
      <c r="CI327" s="270">
        <v>0</v>
      </c>
      <c r="CJ327" s="270">
        <v>0</v>
      </c>
      <c r="CK327" s="270">
        <v>1850</v>
      </c>
      <c r="CL327" s="270">
        <v>1900</v>
      </c>
      <c r="CM327" s="270">
        <v>350</v>
      </c>
      <c r="CN327" s="270">
        <v>555</v>
      </c>
      <c r="CO327" s="270">
        <v>0</v>
      </c>
      <c r="CP327" s="270">
        <v>1570</v>
      </c>
      <c r="CQ327" s="270">
        <v>0</v>
      </c>
      <c r="CR327" s="270">
        <v>0</v>
      </c>
      <c r="CS327" s="270">
        <v>0</v>
      </c>
      <c r="CT327" s="270">
        <v>0</v>
      </c>
      <c r="CU327" s="270">
        <v>0</v>
      </c>
      <c r="CV327" s="270">
        <v>630</v>
      </c>
      <c r="CW327" s="270">
        <v>1170</v>
      </c>
      <c r="CX327" s="270">
        <v>0</v>
      </c>
      <c r="CY327" s="270">
        <v>3875</v>
      </c>
      <c r="CZ327" s="270">
        <v>30</v>
      </c>
      <c r="DA327" s="270">
        <v>10</v>
      </c>
      <c r="DB327" s="270">
        <v>845</v>
      </c>
      <c r="DC327" s="270">
        <v>0</v>
      </c>
      <c r="DD327" s="270">
        <v>1685</v>
      </c>
      <c r="DE327" s="270">
        <v>870</v>
      </c>
      <c r="DF327" s="270">
        <v>1025</v>
      </c>
      <c r="DG327" s="270">
        <v>0</v>
      </c>
      <c r="DH327" s="270">
        <v>0</v>
      </c>
      <c r="DI327" s="270">
        <v>0</v>
      </c>
      <c r="DJ327" s="270">
        <v>0</v>
      </c>
      <c r="DK327" s="270">
        <v>0</v>
      </c>
      <c r="DL327" s="270">
        <v>1230</v>
      </c>
      <c r="DM327" s="270">
        <v>0</v>
      </c>
      <c r="DN327" s="270">
        <v>0</v>
      </c>
      <c r="DO327" s="270">
        <v>0</v>
      </c>
      <c r="DP327" s="270">
        <v>90</v>
      </c>
      <c r="DQ327" s="270"/>
      <c r="DR327" s="270">
        <v>0</v>
      </c>
      <c r="DS327" s="270">
        <v>85</v>
      </c>
      <c r="DT327" s="270">
        <v>0</v>
      </c>
      <c r="DU327" s="270">
        <v>0</v>
      </c>
      <c r="DV327" s="270">
        <v>0</v>
      </c>
      <c r="DW327" s="270">
        <v>0</v>
      </c>
      <c r="DX327" s="270">
        <v>0</v>
      </c>
      <c r="DY327" s="270">
        <v>1820</v>
      </c>
      <c r="DZ327" s="270">
        <v>0</v>
      </c>
      <c r="EA327" s="270">
        <v>0</v>
      </c>
      <c r="EB327" s="270">
        <v>0</v>
      </c>
      <c r="EC327" s="270">
        <v>810</v>
      </c>
      <c r="ED327" s="270">
        <v>3590</v>
      </c>
      <c r="EE327" s="270">
        <v>1910</v>
      </c>
      <c r="EF327" s="270">
        <v>0</v>
      </c>
      <c r="EG327" s="270">
        <v>0</v>
      </c>
      <c r="EH327" s="270">
        <v>0</v>
      </c>
      <c r="EI327" s="270">
        <v>0</v>
      </c>
      <c r="EJ327" s="270">
        <v>0</v>
      </c>
      <c r="EK327" s="270">
        <v>0</v>
      </c>
      <c r="EL327" s="270">
        <v>0</v>
      </c>
      <c r="EM327" s="270">
        <v>0</v>
      </c>
      <c r="EN327" s="270">
        <v>0</v>
      </c>
      <c r="EO327" s="270">
        <v>0</v>
      </c>
      <c r="EP327" s="270">
        <v>0</v>
      </c>
      <c r="EQ327" s="270">
        <v>0</v>
      </c>
      <c r="ER327" s="270">
        <v>0</v>
      </c>
      <c r="ES327" s="270">
        <v>0</v>
      </c>
      <c r="ET327" s="270">
        <v>0</v>
      </c>
      <c r="EU327" s="270">
        <v>0</v>
      </c>
      <c r="EV327" s="270">
        <v>0</v>
      </c>
      <c r="EW327" s="270">
        <v>0</v>
      </c>
      <c r="EX327" s="270">
        <v>0</v>
      </c>
      <c r="EY327" s="270">
        <v>0</v>
      </c>
      <c r="EZ327" s="270">
        <v>0</v>
      </c>
      <c r="FA327" s="270">
        <v>0</v>
      </c>
      <c r="FB327" s="270">
        <v>0</v>
      </c>
      <c r="FC327" s="270">
        <v>0</v>
      </c>
      <c r="FD327" s="270">
        <v>0</v>
      </c>
      <c r="FE327" s="270">
        <v>0</v>
      </c>
      <c r="FF327" s="270">
        <v>0</v>
      </c>
      <c r="FG327" s="270">
        <v>0</v>
      </c>
      <c r="FH327" s="270">
        <v>0</v>
      </c>
      <c r="FI327" s="270">
        <v>0</v>
      </c>
      <c r="FJ327" s="270">
        <v>0</v>
      </c>
      <c r="FK327" s="270">
        <v>0</v>
      </c>
      <c r="FL327" s="351">
        <v>19400</v>
      </c>
      <c r="FM327" s="323">
        <v>540</v>
      </c>
      <c r="FN327" s="324">
        <v>8025</v>
      </c>
      <c r="FO327" s="270"/>
      <c r="FP327" s="89"/>
      <c r="FQ327" s="270"/>
      <c r="FR327" s="319"/>
      <c r="FS327" s="319"/>
      <c r="FT327" s="319"/>
      <c r="FU327" s="319"/>
      <c r="FV327" s="319"/>
      <c r="FW327" s="319"/>
      <c r="FX327" s="319"/>
      <c r="FY327" s="319"/>
      <c r="FZ327" s="319"/>
      <c r="GA327" s="319"/>
      <c r="GB327" s="319"/>
      <c r="GC327" s="319"/>
      <c r="GD327" s="319"/>
      <c r="GE327" s="319"/>
      <c r="GF327" s="319"/>
      <c r="GG327" s="319"/>
      <c r="GH327" s="319"/>
      <c r="GI327" s="319"/>
      <c r="GJ327" s="319"/>
      <c r="GK327" s="319"/>
      <c r="GL327" s="319"/>
      <c r="GM327" s="319"/>
      <c r="GN327" s="319"/>
      <c r="GO327" s="319"/>
      <c r="GP327" s="319"/>
      <c r="GQ327" s="319"/>
      <c r="GR327" s="319"/>
      <c r="GS327" s="319"/>
      <c r="GT327" s="319"/>
      <c r="GU327" s="319"/>
      <c r="GV327" s="319"/>
      <c r="GW327" s="319"/>
      <c r="GX327" s="319"/>
      <c r="GY327" s="319"/>
      <c r="GZ327" s="319"/>
      <c r="HA327" s="319"/>
      <c r="HB327" s="319"/>
      <c r="HC327" s="319"/>
      <c r="HD327" s="319"/>
      <c r="HE327" s="319"/>
      <c r="HF327" s="319"/>
      <c r="HG327" s="319"/>
      <c r="HH327" s="319"/>
      <c r="HI327" s="319"/>
      <c r="HJ327" s="319"/>
      <c r="HK327" s="319"/>
      <c r="HL327" s="319"/>
      <c r="HM327" s="319"/>
      <c r="HN327" s="319"/>
      <c r="HO327" s="319"/>
      <c r="HP327" s="319"/>
      <c r="HQ327" s="319"/>
      <c r="HR327" s="319"/>
      <c r="HS327" s="319"/>
      <c r="HT327" s="319"/>
      <c r="HU327" s="319"/>
      <c r="HV327" s="319"/>
      <c r="HW327" s="319"/>
      <c r="HX327" s="319"/>
      <c r="HY327" s="319"/>
      <c r="HZ327" s="319"/>
      <c r="IA327" s="319"/>
      <c r="IB327" s="319"/>
      <c r="IC327" s="319"/>
      <c r="ID327" s="319"/>
      <c r="IE327" s="319"/>
      <c r="IF327" s="319"/>
      <c r="IG327" s="318"/>
    </row>
    <row r="328" spans="1:241" ht="12.75" customHeight="1" x14ac:dyDescent="0.2">
      <c r="A328" s="370" t="s">
        <v>422</v>
      </c>
      <c r="B328" s="270">
        <v>288725</v>
      </c>
      <c r="C328" s="270">
        <v>244895</v>
      </c>
      <c r="D328" s="270">
        <v>105020</v>
      </c>
      <c r="E328" s="270">
        <v>139875</v>
      </c>
      <c r="F328" s="270">
        <v>67510</v>
      </c>
      <c r="G328" s="270">
        <v>47225</v>
      </c>
      <c r="H328" s="270">
        <v>106230</v>
      </c>
      <c r="I328" s="270">
        <v>158300</v>
      </c>
      <c r="J328" s="270">
        <v>130425</v>
      </c>
      <c r="K328" s="270">
        <v>539120</v>
      </c>
      <c r="L328" s="270">
        <v>37.19712152521781</v>
      </c>
      <c r="M328" s="270">
        <v>56395</v>
      </c>
      <c r="N328" s="270">
        <v>21105</v>
      </c>
      <c r="O328" s="270">
        <v>9555</v>
      </c>
      <c r="P328" s="270">
        <v>8070</v>
      </c>
      <c r="Q328" s="270">
        <v>925</v>
      </c>
      <c r="R328" s="270">
        <v>175</v>
      </c>
      <c r="S328" s="270">
        <v>50</v>
      </c>
      <c r="T328" s="270">
        <v>20</v>
      </c>
      <c r="U328" s="270">
        <v>4.7152184700566746</v>
      </c>
      <c r="V328" s="270">
        <v>1</v>
      </c>
      <c r="W328" s="270">
        <v>24</v>
      </c>
      <c r="X328" s="270">
        <v>56.117073660191188</v>
      </c>
      <c r="Y328" s="270">
        <v>7860</v>
      </c>
      <c r="Z328" s="270">
        <v>34655</v>
      </c>
      <c r="AA328" s="270">
        <v>42820</v>
      </c>
      <c r="AB328" s="270">
        <v>59225</v>
      </c>
      <c r="AC328" s="270">
        <v>76895</v>
      </c>
      <c r="AD328" s="270">
        <v>57860</v>
      </c>
      <c r="AE328" s="270">
        <v>8110</v>
      </c>
      <c r="AF328" s="270">
        <v>5810</v>
      </c>
      <c r="AG328" s="270">
        <v>1560</v>
      </c>
      <c r="AH328" s="270">
        <v>8680</v>
      </c>
      <c r="AI328" s="270">
        <v>765</v>
      </c>
      <c r="AJ328" s="270">
        <v>4695</v>
      </c>
      <c r="AK328" s="270">
        <v>6315</v>
      </c>
      <c r="AL328" s="270">
        <v>11980</v>
      </c>
      <c r="AM328" s="270">
        <v>13595</v>
      </c>
      <c r="AN328" s="270">
        <v>2490</v>
      </c>
      <c r="AO328" s="270">
        <v>6420</v>
      </c>
      <c r="AP328" s="270">
        <v>4395</v>
      </c>
      <c r="AQ328" s="270">
        <v>7155</v>
      </c>
      <c r="AR328" s="270">
        <v>710</v>
      </c>
      <c r="AS328" s="270">
        <v>575</v>
      </c>
      <c r="AT328" s="270">
        <v>4950</v>
      </c>
      <c r="AU328" s="270">
        <v>7490</v>
      </c>
      <c r="AV328" s="270">
        <v>7290</v>
      </c>
      <c r="AW328" s="270">
        <v>4355</v>
      </c>
      <c r="AX328" s="270">
        <v>20850</v>
      </c>
      <c r="AY328" s="270">
        <v>1830</v>
      </c>
      <c r="AZ328" s="270">
        <v>8395</v>
      </c>
      <c r="BA328" s="270">
        <v>56305</v>
      </c>
      <c r="BB328" s="270">
        <v>102115</v>
      </c>
      <c r="BC328" s="270">
        <v>4580</v>
      </c>
      <c r="BD328" s="270">
        <v>52475</v>
      </c>
      <c r="BE328" s="270">
        <v>6325</v>
      </c>
      <c r="BF328" s="270">
        <v>4300</v>
      </c>
      <c r="BG328" s="270">
        <v>1445</v>
      </c>
      <c r="BH328" s="270">
        <v>8565</v>
      </c>
      <c r="BI328" s="270">
        <v>8660</v>
      </c>
      <c r="BJ328" s="270">
        <v>810</v>
      </c>
      <c r="BK328" s="270">
        <v>17660</v>
      </c>
      <c r="BL328" s="270">
        <v>10860</v>
      </c>
      <c r="BM328" s="270">
        <v>31360</v>
      </c>
      <c r="BN328" s="270">
        <v>5475</v>
      </c>
      <c r="BO328" s="270">
        <v>15745</v>
      </c>
      <c r="BP328" s="270">
        <v>8125</v>
      </c>
      <c r="BQ328" s="270">
        <v>20945</v>
      </c>
      <c r="BR328" s="270">
        <v>3160</v>
      </c>
      <c r="BS328" s="270">
        <v>1115</v>
      </c>
      <c r="BT328" s="270">
        <v>17770</v>
      </c>
      <c r="BU328" s="270">
        <v>12615</v>
      </c>
      <c r="BV328" s="270"/>
      <c r="BW328" s="270">
        <v>12900</v>
      </c>
      <c r="BX328" s="270">
        <v>795</v>
      </c>
      <c r="BY328" s="270">
        <v>7635</v>
      </c>
      <c r="BZ328" s="270">
        <v>930</v>
      </c>
      <c r="CA328" s="270">
        <v>600</v>
      </c>
      <c r="CB328" s="270">
        <v>25</v>
      </c>
      <c r="CC328" s="270" t="s">
        <v>1676</v>
      </c>
      <c r="CD328" s="270">
        <v>5545</v>
      </c>
      <c r="CE328" s="270">
        <v>395</v>
      </c>
      <c r="CF328" s="270">
        <v>965</v>
      </c>
      <c r="CG328" s="270">
        <v>228005</v>
      </c>
      <c r="CH328" s="270">
        <v>0</v>
      </c>
      <c r="CI328" s="270">
        <v>25405</v>
      </c>
      <c r="CJ328" s="270">
        <v>9170</v>
      </c>
      <c r="CK328" s="270">
        <v>12920</v>
      </c>
      <c r="CL328" s="270">
        <v>3475</v>
      </c>
      <c r="CM328" s="270">
        <v>9550</v>
      </c>
      <c r="CN328" s="270">
        <v>4725</v>
      </c>
      <c r="CO328" s="270">
        <v>90</v>
      </c>
      <c r="CP328" s="270">
        <v>885</v>
      </c>
      <c r="CQ328" s="270">
        <v>0</v>
      </c>
      <c r="CR328" s="270">
        <v>1505</v>
      </c>
      <c r="CS328" s="270">
        <v>0</v>
      </c>
      <c r="CT328" s="270">
        <v>0</v>
      </c>
      <c r="CU328" s="270">
        <v>0</v>
      </c>
      <c r="CV328" s="270">
        <v>4405</v>
      </c>
      <c r="CW328" s="270">
        <v>7185</v>
      </c>
      <c r="CX328" s="270">
        <v>2630</v>
      </c>
      <c r="CY328" s="270">
        <v>10</v>
      </c>
      <c r="CZ328" s="270">
        <v>260</v>
      </c>
      <c r="DA328" s="270">
        <v>1075</v>
      </c>
      <c r="DB328" s="270">
        <v>0</v>
      </c>
      <c r="DC328" s="270">
        <v>11910</v>
      </c>
      <c r="DD328" s="270">
        <v>30175</v>
      </c>
      <c r="DE328" s="270">
        <v>4670</v>
      </c>
      <c r="DF328" s="270">
        <v>10850</v>
      </c>
      <c r="DG328" s="270">
        <v>0</v>
      </c>
      <c r="DH328" s="270">
        <v>0</v>
      </c>
      <c r="DI328" s="270">
        <v>0</v>
      </c>
      <c r="DJ328" s="270">
        <v>0</v>
      </c>
      <c r="DK328" s="270">
        <v>0</v>
      </c>
      <c r="DL328" s="270">
        <v>2690</v>
      </c>
      <c r="DM328" s="270">
        <v>815</v>
      </c>
      <c r="DN328" s="270">
        <v>555</v>
      </c>
      <c r="DO328" s="270">
        <v>10830</v>
      </c>
      <c r="DP328" s="270">
        <v>0</v>
      </c>
      <c r="DQ328" s="270"/>
      <c r="DR328" s="270">
        <v>0</v>
      </c>
      <c r="DS328" s="270">
        <v>2740</v>
      </c>
      <c r="DT328" s="270">
        <v>21400</v>
      </c>
      <c r="DU328" s="270">
        <v>3995</v>
      </c>
      <c r="DV328" s="270">
        <v>0</v>
      </c>
      <c r="DW328" s="270" t="s">
        <v>1676</v>
      </c>
      <c r="DX328" s="270">
        <v>4810</v>
      </c>
      <c r="DY328" s="270">
        <v>14300</v>
      </c>
      <c r="DZ328" s="270">
        <v>0</v>
      </c>
      <c r="EA328" s="270">
        <v>9745</v>
      </c>
      <c r="EB328" s="270">
        <v>0</v>
      </c>
      <c r="EC328" s="270">
        <v>4505</v>
      </c>
      <c r="ED328" s="270">
        <v>6965</v>
      </c>
      <c r="EE328" s="270">
        <v>0</v>
      </c>
      <c r="EF328" s="270">
        <v>14280</v>
      </c>
      <c r="EG328" s="270">
        <v>0</v>
      </c>
      <c r="EH328" s="270">
        <v>0</v>
      </c>
      <c r="EI328" s="270">
        <v>0</v>
      </c>
      <c r="EJ328" s="270">
        <v>20825</v>
      </c>
      <c r="EK328" s="270">
        <v>9285</v>
      </c>
      <c r="EL328" s="270" t="s">
        <v>1676</v>
      </c>
      <c r="EM328" s="270">
        <v>0</v>
      </c>
      <c r="EN328" s="270">
        <v>0</v>
      </c>
      <c r="EO328" s="270">
        <v>0</v>
      </c>
      <c r="EP328" s="270">
        <v>0</v>
      </c>
      <c r="EQ328" s="270">
        <v>0</v>
      </c>
      <c r="ER328" s="270">
        <v>0</v>
      </c>
      <c r="ES328" s="270">
        <v>0</v>
      </c>
      <c r="ET328" s="270">
        <v>0</v>
      </c>
      <c r="EU328" s="270">
        <v>18475</v>
      </c>
      <c r="EV328" s="270">
        <v>1520</v>
      </c>
      <c r="EW328" s="270">
        <v>0</v>
      </c>
      <c r="EX328" s="270" t="s">
        <v>1676</v>
      </c>
      <c r="EY328" s="270">
        <v>0</v>
      </c>
      <c r="EZ328" s="270">
        <v>80</v>
      </c>
      <c r="FA328" s="270">
        <v>0</v>
      </c>
      <c r="FB328" s="270">
        <v>0</v>
      </c>
      <c r="FC328" s="270">
        <v>0</v>
      </c>
      <c r="FD328" s="270">
        <v>0</v>
      </c>
      <c r="FE328" s="270">
        <v>0</v>
      </c>
      <c r="FF328" s="270">
        <v>0</v>
      </c>
      <c r="FG328" s="270">
        <v>0</v>
      </c>
      <c r="FH328" s="270">
        <v>0</v>
      </c>
      <c r="FI328" s="270">
        <v>0</v>
      </c>
      <c r="FJ328" s="270">
        <v>0</v>
      </c>
      <c r="FK328" s="270">
        <v>0</v>
      </c>
      <c r="FL328" s="351">
        <v>186610</v>
      </c>
      <c r="FM328" s="323">
        <v>23930</v>
      </c>
      <c r="FN328" s="324">
        <v>96300</v>
      </c>
      <c r="FO328" s="270"/>
      <c r="FP328" s="89"/>
      <c r="FQ328" s="270"/>
      <c r="FR328" s="319"/>
      <c r="FS328" s="319"/>
      <c r="FT328" s="319"/>
      <c r="FU328" s="319"/>
      <c r="FV328" s="319"/>
      <c r="FW328" s="319"/>
      <c r="FX328" s="319"/>
      <c r="FY328" s="319"/>
      <c r="FZ328" s="319"/>
      <c r="GA328" s="319"/>
      <c r="GB328" s="319"/>
      <c r="GC328" s="319"/>
      <c r="GD328" s="319"/>
      <c r="GE328" s="319"/>
      <c r="GF328" s="319"/>
      <c r="GG328" s="319"/>
      <c r="GH328" s="319"/>
      <c r="GI328" s="319"/>
      <c r="GJ328" s="319"/>
      <c r="GK328" s="319"/>
      <c r="GL328" s="319"/>
      <c r="GM328" s="319"/>
      <c r="GN328" s="319"/>
      <c r="GO328" s="319"/>
      <c r="GP328" s="319"/>
      <c r="GQ328" s="319"/>
      <c r="GR328" s="319"/>
      <c r="GS328" s="319"/>
      <c r="GT328" s="319"/>
      <c r="GU328" s="319"/>
      <c r="GV328" s="319"/>
      <c r="GW328" s="319"/>
      <c r="GX328" s="319"/>
      <c r="GY328" s="319"/>
      <c r="GZ328" s="319"/>
      <c r="HA328" s="319"/>
      <c r="HB328" s="319"/>
      <c r="HC328" s="319"/>
      <c r="HD328" s="319"/>
      <c r="HE328" s="319"/>
      <c r="HF328" s="319"/>
      <c r="HG328" s="319"/>
      <c r="HH328" s="319"/>
      <c r="HI328" s="319"/>
      <c r="HJ328" s="319"/>
      <c r="HK328" s="319"/>
      <c r="HL328" s="319"/>
      <c r="HM328" s="319"/>
      <c r="HN328" s="319"/>
      <c r="HO328" s="319"/>
      <c r="HP328" s="319"/>
      <c r="HQ328" s="319"/>
      <c r="HR328" s="319"/>
      <c r="HS328" s="319"/>
      <c r="HT328" s="319"/>
      <c r="HU328" s="319"/>
      <c r="HV328" s="319"/>
      <c r="HW328" s="319"/>
      <c r="HX328" s="319"/>
      <c r="HY328" s="319"/>
      <c r="HZ328" s="319"/>
      <c r="IA328" s="319"/>
      <c r="IB328" s="319"/>
      <c r="IC328" s="319"/>
      <c r="ID328" s="319"/>
      <c r="IE328" s="319"/>
      <c r="IF328" s="319"/>
      <c r="IG328" s="318"/>
    </row>
    <row r="329" spans="1:241" ht="12.75" customHeight="1" x14ac:dyDescent="0.2">
      <c r="A329" s="370" t="s">
        <v>1531</v>
      </c>
      <c r="B329" s="270">
        <v>270</v>
      </c>
      <c r="C329" s="270">
        <v>270</v>
      </c>
      <c r="D329" s="270">
        <v>110</v>
      </c>
      <c r="E329" s="270">
        <v>160</v>
      </c>
      <c r="F329" s="270">
        <v>30</v>
      </c>
      <c r="G329" s="270">
        <v>0</v>
      </c>
      <c r="H329" s="270">
        <v>0</v>
      </c>
      <c r="I329" s="270">
        <v>270</v>
      </c>
      <c r="J329" s="270">
        <v>0</v>
      </c>
      <c r="K329" s="270">
        <v>6130</v>
      </c>
      <c r="L329" s="270"/>
      <c r="M329" s="270">
        <v>0</v>
      </c>
      <c r="N329" s="270">
        <v>0</v>
      </c>
      <c r="O329" s="270">
        <v>0</v>
      </c>
      <c r="P329" s="270">
        <v>0</v>
      </c>
      <c r="Q329" s="270">
        <v>0</v>
      </c>
      <c r="R329" s="270">
        <v>0</v>
      </c>
      <c r="S329" s="270">
        <v>0</v>
      </c>
      <c r="T329" s="270">
        <v>0</v>
      </c>
      <c r="X329" s="270">
        <v>79.974169741697423</v>
      </c>
      <c r="Y329" s="270">
        <v>0</v>
      </c>
      <c r="Z329" s="270">
        <v>0</v>
      </c>
      <c r="AA329" s="270" t="s">
        <v>1676</v>
      </c>
      <c r="AB329" s="270" t="s">
        <v>1676</v>
      </c>
      <c r="AC329" s="270">
        <v>60</v>
      </c>
      <c r="AD329" s="270">
        <v>155</v>
      </c>
      <c r="AE329" s="270">
        <v>45</v>
      </c>
      <c r="AF329" s="270">
        <v>0</v>
      </c>
      <c r="AG329" s="270">
        <v>0</v>
      </c>
      <c r="AH329" s="270">
        <v>0</v>
      </c>
      <c r="AI329" s="270">
        <v>0</v>
      </c>
      <c r="AJ329" s="270">
        <v>0</v>
      </c>
      <c r="AK329" s="270">
        <v>0</v>
      </c>
      <c r="AL329" s="270">
        <v>0</v>
      </c>
      <c r="AM329" s="270">
        <v>0</v>
      </c>
      <c r="AN329" s="270">
        <v>0</v>
      </c>
      <c r="AO329" s="270">
        <v>0</v>
      </c>
      <c r="AP329" s="270">
        <v>0</v>
      </c>
      <c r="AQ329" s="270">
        <v>0</v>
      </c>
      <c r="AR329" s="270">
        <v>0</v>
      </c>
      <c r="AS329" s="270">
        <v>0</v>
      </c>
      <c r="AT329" s="270">
        <v>0</v>
      </c>
      <c r="AU329" s="270">
        <v>0</v>
      </c>
      <c r="AV329" s="270">
        <v>0</v>
      </c>
      <c r="AW329" s="270">
        <v>0</v>
      </c>
      <c r="AX329" s="270">
        <v>0</v>
      </c>
      <c r="AY329" s="270">
        <v>0</v>
      </c>
      <c r="AZ329" s="270">
        <v>0</v>
      </c>
      <c r="BA329" s="270">
        <v>0</v>
      </c>
      <c r="BB329" s="270">
        <v>270</v>
      </c>
      <c r="BC329" s="270">
        <v>0</v>
      </c>
      <c r="BD329" s="270">
        <v>0</v>
      </c>
      <c r="BE329" s="270">
        <v>0</v>
      </c>
      <c r="BF329" s="270">
        <v>0</v>
      </c>
      <c r="BG329" s="270">
        <v>0</v>
      </c>
      <c r="BH329" s="270">
        <v>0</v>
      </c>
      <c r="BI329" s="270">
        <v>0</v>
      </c>
      <c r="BJ329" s="270">
        <v>0</v>
      </c>
      <c r="BK329" s="270">
        <v>0</v>
      </c>
      <c r="BL329" s="270">
        <v>0</v>
      </c>
      <c r="BM329" s="270">
        <v>0</v>
      </c>
      <c r="BN329" s="270">
        <v>0</v>
      </c>
      <c r="BO329" s="270">
        <v>0</v>
      </c>
      <c r="BP329" s="270">
        <v>0</v>
      </c>
      <c r="BQ329" s="270">
        <v>0</v>
      </c>
      <c r="BR329" s="270">
        <v>0</v>
      </c>
      <c r="BS329" s="270">
        <v>0</v>
      </c>
      <c r="BT329" s="270">
        <v>270</v>
      </c>
      <c r="BU329" s="270">
        <v>0</v>
      </c>
      <c r="BV329" s="270"/>
      <c r="BW329" s="270">
        <v>0</v>
      </c>
      <c r="BX329" s="270">
        <v>0</v>
      </c>
      <c r="BY329" s="270">
        <v>0</v>
      </c>
      <c r="BZ329" s="270">
        <v>0</v>
      </c>
      <c r="CA329" s="270">
        <v>0</v>
      </c>
      <c r="CB329" s="270">
        <v>0</v>
      </c>
      <c r="CC329" s="270">
        <v>0</v>
      </c>
      <c r="CD329" s="270">
        <v>0</v>
      </c>
      <c r="CE329" s="270">
        <v>0</v>
      </c>
      <c r="CF329" s="270">
        <v>0</v>
      </c>
      <c r="CG329" s="270">
        <v>270</v>
      </c>
      <c r="CH329" s="270">
        <v>270</v>
      </c>
      <c r="CI329" s="270">
        <v>0</v>
      </c>
      <c r="CJ329" s="270">
        <v>0</v>
      </c>
      <c r="CK329" s="270">
        <v>0</v>
      </c>
      <c r="CL329" s="270">
        <v>0</v>
      </c>
      <c r="CM329" s="270">
        <v>0</v>
      </c>
      <c r="CN329" s="270">
        <v>0</v>
      </c>
      <c r="CO329" s="270">
        <v>0</v>
      </c>
      <c r="CP329" s="270">
        <v>0</v>
      </c>
      <c r="CQ329" s="270">
        <v>0</v>
      </c>
      <c r="CR329" s="270">
        <v>0</v>
      </c>
      <c r="CS329" s="270">
        <v>0</v>
      </c>
      <c r="CT329" s="270">
        <v>0</v>
      </c>
      <c r="CU329" s="270">
        <v>0</v>
      </c>
      <c r="CV329" s="270">
        <v>0</v>
      </c>
      <c r="CW329" s="270">
        <v>0</v>
      </c>
      <c r="CX329" s="270">
        <v>0</v>
      </c>
      <c r="CY329" s="270">
        <v>0</v>
      </c>
      <c r="CZ329" s="270">
        <v>0</v>
      </c>
      <c r="DA329" s="270">
        <v>0</v>
      </c>
      <c r="DB329" s="270">
        <v>0</v>
      </c>
      <c r="DC329" s="270">
        <v>0</v>
      </c>
      <c r="DD329" s="270">
        <v>0</v>
      </c>
      <c r="DE329" s="270">
        <v>0</v>
      </c>
      <c r="DF329" s="270">
        <v>0</v>
      </c>
      <c r="DG329" s="270">
        <v>0</v>
      </c>
      <c r="DH329" s="270">
        <v>0</v>
      </c>
      <c r="DI329" s="270">
        <v>0</v>
      </c>
      <c r="DJ329" s="270">
        <v>0</v>
      </c>
      <c r="DK329" s="270">
        <v>0</v>
      </c>
      <c r="DL329" s="270">
        <v>0</v>
      </c>
      <c r="DM329" s="270">
        <v>0</v>
      </c>
      <c r="DN329" s="270">
        <v>0</v>
      </c>
      <c r="DO329" s="270">
        <v>0</v>
      </c>
      <c r="DP329" s="270">
        <v>0</v>
      </c>
      <c r="DQ329" s="270"/>
      <c r="DR329" s="270">
        <v>0</v>
      </c>
      <c r="DS329" s="270">
        <v>0</v>
      </c>
      <c r="DT329" s="270">
        <v>0</v>
      </c>
      <c r="DU329" s="270">
        <v>0</v>
      </c>
      <c r="DV329" s="270">
        <v>0</v>
      </c>
      <c r="DW329" s="270">
        <v>0</v>
      </c>
      <c r="DX329" s="270">
        <v>0</v>
      </c>
      <c r="DY329" s="270">
        <v>0</v>
      </c>
      <c r="DZ329" s="270">
        <v>0</v>
      </c>
      <c r="EA329" s="270">
        <v>0</v>
      </c>
      <c r="EB329" s="270">
        <v>0</v>
      </c>
      <c r="EC329" s="270">
        <v>0</v>
      </c>
      <c r="ED329" s="270">
        <v>0</v>
      </c>
      <c r="EE329" s="270">
        <v>0</v>
      </c>
      <c r="EF329" s="270">
        <v>0</v>
      </c>
      <c r="EG329" s="270">
        <v>0</v>
      </c>
      <c r="EH329" s="270">
        <v>0</v>
      </c>
      <c r="EI329" s="270">
        <v>0</v>
      </c>
      <c r="EJ329" s="270">
        <v>0</v>
      </c>
      <c r="EK329" s="270">
        <v>0</v>
      </c>
      <c r="EL329" s="270">
        <v>0</v>
      </c>
      <c r="EM329" s="270">
        <v>0</v>
      </c>
      <c r="EN329" s="270">
        <v>0</v>
      </c>
      <c r="EO329" s="270">
        <v>0</v>
      </c>
      <c r="EP329" s="270">
        <v>0</v>
      </c>
      <c r="EQ329" s="270">
        <v>0</v>
      </c>
      <c r="ER329" s="270">
        <v>0</v>
      </c>
      <c r="ES329" s="270">
        <v>0</v>
      </c>
      <c r="ET329" s="270">
        <v>0</v>
      </c>
      <c r="EU329" s="270">
        <v>0</v>
      </c>
      <c r="EV329" s="270">
        <v>0</v>
      </c>
      <c r="EW329" s="270">
        <v>0</v>
      </c>
      <c r="EX329" s="270">
        <v>0</v>
      </c>
      <c r="EY329" s="270">
        <v>0</v>
      </c>
      <c r="EZ329" s="270">
        <v>0</v>
      </c>
      <c r="FA329" s="270">
        <v>0</v>
      </c>
      <c r="FB329" s="270">
        <v>0</v>
      </c>
      <c r="FC329" s="270">
        <v>0</v>
      </c>
      <c r="FD329" s="270">
        <v>0</v>
      </c>
      <c r="FE329" s="270">
        <v>0</v>
      </c>
      <c r="FF329" s="270">
        <v>0</v>
      </c>
      <c r="FG329" s="270">
        <v>0</v>
      </c>
      <c r="FH329" s="270">
        <v>0</v>
      </c>
      <c r="FI329" s="270">
        <v>0</v>
      </c>
      <c r="FJ329" s="270">
        <v>0</v>
      </c>
      <c r="FK329" s="270">
        <v>0</v>
      </c>
      <c r="FL329" s="351">
        <v>0</v>
      </c>
      <c r="FM329" s="323">
        <v>240</v>
      </c>
      <c r="FN329" s="324">
        <v>0</v>
      </c>
      <c r="FO329" s="270"/>
      <c r="FP329" s="89"/>
      <c r="FQ329" s="270"/>
      <c r="FR329" s="319"/>
      <c r="FS329" s="319"/>
      <c r="FT329" s="319"/>
      <c r="FU329" s="319"/>
      <c r="FV329" s="319"/>
      <c r="FW329" s="319"/>
      <c r="FX329" s="319"/>
      <c r="FY329" s="319"/>
      <c r="FZ329" s="319"/>
      <c r="GA329" s="319"/>
      <c r="GB329" s="319"/>
      <c r="GC329" s="319"/>
      <c r="GD329" s="319"/>
      <c r="GE329" s="319"/>
      <c r="GF329" s="319"/>
      <c r="GG329" s="319"/>
      <c r="GH329" s="319"/>
      <c r="GI329" s="319"/>
      <c r="GJ329" s="319"/>
      <c r="GK329" s="319"/>
      <c r="GL329" s="319"/>
      <c r="GM329" s="319"/>
      <c r="GN329" s="319"/>
      <c r="GO329" s="319"/>
      <c r="GP329" s="319"/>
      <c r="GQ329" s="319"/>
      <c r="GR329" s="319"/>
      <c r="GS329" s="319"/>
      <c r="GT329" s="319"/>
      <c r="GU329" s="319"/>
      <c r="GV329" s="319"/>
      <c r="GW329" s="319"/>
      <c r="GX329" s="319"/>
      <c r="GY329" s="319"/>
      <c r="GZ329" s="319"/>
      <c r="HA329" s="319"/>
      <c r="HB329" s="319"/>
      <c r="HC329" s="319"/>
      <c r="HD329" s="319"/>
      <c r="HE329" s="319"/>
      <c r="HF329" s="319"/>
      <c r="HG329" s="319"/>
      <c r="HH329" s="319"/>
      <c r="HI329" s="319"/>
      <c r="HJ329" s="319"/>
      <c r="HK329" s="319"/>
      <c r="HL329" s="319"/>
      <c r="HM329" s="319"/>
      <c r="HN329" s="319"/>
      <c r="HO329" s="319"/>
      <c r="HP329" s="319"/>
      <c r="HQ329" s="319"/>
      <c r="HR329" s="319"/>
      <c r="HS329" s="319"/>
      <c r="HT329" s="319"/>
      <c r="HU329" s="319"/>
      <c r="HV329" s="319"/>
      <c r="HW329" s="319"/>
      <c r="HX329" s="319"/>
      <c r="HY329" s="319"/>
      <c r="HZ329" s="319"/>
      <c r="IA329" s="319"/>
      <c r="IB329" s="319"/>
      <c r="IC329" s="319"/>
      <c r="ID329" s="319"/>
      <c r="IE329" s="319"/>
      <c r="IF329" s="319"/>
      <c r="IG329" s="318"/>
    </row>
    <row r="330" spans="1:241" ht="12.75" customHeight="1" x14ac:dyDescent="0.2">
      <c r="A330" s="370" t="s">
        <v>1216</v>
      </c>
      <c r="B330" s="270">
        <v>7285</v>
      </c>
      <c r="C330" s="270">
        <v>6325</v>
      </c>
      <c r="D330" s="270">
        <v>2910</v>
      </c>
      <c r="E330" s="270">
        <v>3415</v>
      </c>
      <c r="F330" s="270">
        <v>20</v>
      </c>
      <c r="G330" s="270">
        <v>0</v>
      </c>
      <c r="H330" s="270">
        <v>6260</v>
      </c>
      <c r="I330" s="270">
        <v>1620</v>
      </c>
      <c r="J330" s="270">
        <v>5665</v>
      </c>
      <c r="K330" s="270">
        <v>5210</v>
      </c>
      <c r="L330" s="270">
        <v>72.826649624540664</v>
      </c>
      <c r="M330" s="270">
        <v>1445</v>
      </c>
      <c r="N330" s="270">
        <v>2190</v>
      </c>
      <c r="O330" s="270">
        <v>1485</v>
      </c>
      <c r="P330" s="270">
        <v>830</v>
      </c>
      <c r="Q330" s="270">
        <v>155</v>
      </c>
      <c r="R330" s="270">
        <v>60</v>
      </c>
      <c r="S330" s="270">
        <v>40</v>
      </c>
      <c r="T330" s="270">
        <v>50</v>
      </c>
      <c r="U330" s="270">
        <v>3.2176870748299318</v>
      </c>
      <c r="V330" s="270">
        <v>2</v>
      </c>
      <c r="W330" s="270">
        <v>52</v>
      </c>
      <c r="X330" s="270">
        <v>64.187774725274721</v>
      </c>
      <c r="Y330" s="270">
        <v>0</v>
      </c>
      <c r="Z330" s="270">
        <v>260</v>
      </c>
      <c r="AA330" s="270">
        <v>685</v>
      </c>
      <c r="AB330" s="270">
        <v>1505</v>
      </c>
      <c r="AC330" s="270">
        <v>2685</v>
      </c>
      <c r="AD330" s="270">
        <v>2060</v>
      </c>
      <c r="AE330" s="270">
        <v>80</v>
      </c>
      <c r="AF330" s="270">
        <v>650</v>
      </c>
      <c r="AG330" s="270">
        <v>0</v>
      </c>
      <c r="AH330" s="270">
        <v>2080</v>
      </c>
      <c r="AI330" s="270">
        <v>10</v>
      </c>
      <c r="AJ330" s="270">
        <v>110</v>
      </c>
      <c r="AK330" s="270">
        <v>15</v>
      </c>
      <c r="AL330" s="270">
        <v>765</v>
      </c>
      <c r="AM330" s="270">
        <v>690</v>
      </c>
      <c r="AN330" s="270">
        <v>90</v>
      </c>
      <c r="AO330" s="270">
        <v>0</v>
      </c>
      <c r="AP330" s="270">
        <v>15</v>
      </c>
      <c r="AQ330" s="270">
        <v>80</v>
      </c>
      <c r="AR330" s="270">
        <v>155</v>
      </c>
      <c r="AS330" s="270">
        <v>30</v>
      </c>
      <c r="AT330" s="270">
        <v>70</v>
      </c>
      <c r="AU330" s="270">
        <v>0</v>
      </c>
      <c r="AV330" s="270">
        <v>15</v>
      </c>
      <c r="AW330" s="270">
        <v>565</v>
      </c>
      <c r="AX330" s="270">
        <v>0</v>
      </c>
      <c r="AY330" s="270" t="s">
        <v>1676</v>
      </c>
      <c r="AZ330" s="270">
        <v>1730</v>
      </c>
      <c r="BA330" s="270" t="s">
        <v>1676</v>
      </c>
      <c r="BB330" s="270">
        <v>210</v>
      </c>
      <c r="BC330" s="270">
        <v>35</v>
      </c>
      <c r="BD330" s="270">
        <v>50</v>
      </c>
      <c r="BE330" s="270">
        <v>20</v>
      </c>
      <c r="BF330" s="270">
        <v>0</v>
      </c>
      <c r="BG330" s="270" t="s">
        <v>1676</v>
      </c>
      <c r="BH330" s="270">
        <v>255</v>
      </c>
      <c r="BI330" s="270">
        <v>1410</v>
      </c>
      <c r="BJ330" s="270">
        <v>15</v>
      </c>
      <c r="BK330" s="270" t="s">
        <v>1676</v>
      </c>
      <c r="BL330" s="270">
        <v>125</v>
      </c>
      <c r="BM330" s="270">
        <v>1510</v>
      </c>
      <c r="BN330" s="270">
        <v>20</v>
      </c>
      <c r="BO330" s="270">
        <v>2190</v>
      </c>
      <c r="BP330" s="270">
        <v>190</v>
      </c>
      <c r="BQ330" s="270">
        <v>0</v>
      </c>
      <c r="BR330" s="270">
        <v>0</v>
      </c>
      <c r="BS330" s="270" t="s">
        <v>1676</v>
      </c>
      <c r="BT330" s="270">
        <v>295</v>
      </c>
      <c r="BU330" s="270">
        <v>70</v>
      </c>
      <c r="BV330" s="270"/>
      <c r="BW330" s="270">
        <v>130</v>
      </c>
      <c r="BX330" s="270">
        <v>0</v>
      </c>
      <c r="BY330" s="270">
        <v>10</v>
      </c>
      <c r="BZ330" s="270">
        <v>0</v>
      </c>
      <c r="CA330" s="270" t="s">
        <v>1676</v>
      </c>
      <c r="CB330" s="270">
        <v>0</v>
      </c>
      <c r="CC330" s="270">
        <v>0</v>
      </c>
      <c r="CD330" s="270">
        <v>40</v>
      </c>
      <c r="CE330" s="270" t="s">
        <v>1676</v>
      </c>
      <c r="CF330" s="270" t="s">
        <v>1676</v>
      </c>
      <c r="CG330" s="270">
        <v>6265</v>
      </c>
      <c r="CH330" s="270">
        <v>0</v>
      </c>
      <c r="CI330" s="270">
        <v>475</v>
      </c>
      <c r="CJ330" s="270">
        <v>235</v>
      </c>
      <c r="CK330" s="270">
        <v>2300</v>
      </c>
      <c r="CL330" s="270">
        <v>140</v>
      </c>
      <c r="CM330" s="270">
        <v>2100</v>
      </c>
      <c r="CN330" s="270">
        <v>0</v>
      </c>
      <c r="CO330" s="270">
        <v>0</v>
      </c>
      <c r="CP330" s="270">
        <v>0</v>
      </c>
      <c r="CQ330" s="270">
        <v>0</v>
      </c>
      <c r="CR330" s="270">
        <v>0</v>
      </c>
      <c r="CS330" s="270">
        <v>0</v>
      </c>
      <c r="CT330" s="270">
        <v>0</v>
      </c>
      <c r="CU330" s="270">
        <v>0</v>
      </c>
      <c r="CV330" s="270">
        <v>0</v>
      </c>
      <c r="CW330" s="270">
        <v>0</v>
      </c>
      <c r="CX330" s="270">
        <v>0</v>
      </c>
      <c r="CY330" s="270">
        <v>0</v>
      </c>
      <c r="CZ330" s="270">
        <v>0</v>
      </c>
      <c r="DA330" s="270">
        <v>380</v>
      </c>
      <c r="DB330" s="270">
        <v>0</v>
      </c>
      <c r="DC330" s="270">
        <v>65</v>
      </c>
      <c r="DD330" s="270">
        <v>1475</v>
      </c>
      <c r="DE330" s="270">
        <v>0</v>
      </c>
      <c r="DF330" s="270">
        <v>0</v>
      </c>
      <c r="DG330" s="270">
        <v>0</v>
      </c>
      <c r="DH330" s="270">
        <v>0</v>
      </c>
      <c r="DI330" s="270">
        <v>0</v>
      </c>
      <c r="DJ330" s="270">
        <v>0</v>
      </c>
      <c r="DK330" s="270">
        <v>0</v>
      </c>
      <c r="DL330" s="270">
        <v>0</v>
      </c>
      <c r="DM330" s="270">
        <v>0</v>
      </c>
      <c r="DN330" s="270">
        <v>0</v>
      </c>
      <c r="DO330" s="270">
        <v>0</v>
      </c>
      <c r="DP330" s="270">
        <v>0</v>
      </c>
      <c r="DQ330" s="270"/>
      <c r="DR330" s="270">
        <v>0</v>
      </c>
      <c r="DS330" s="270">
        <v>0</v>
      </c>
      <c r="DT330" s="270">
        <v>0</v>
      </c>
      <c r="DU330" s="270">
        <v>0</v>
      </c>
      <c r="DV330" s="270">
        <v>0</v>
      </c>
      <c r="DW330" s="270">
        <v>0</v>
      </c>
      <c r="DX330" s="270">
        <v>0</v>
      </c>
      <c r="DY330" s="270">
        <v>0</v>
      </c>
      <c r="DZ330" s="270">
        <v>0</v>
      </c>
      <c r="EA330" s="270">
        <v>0</v>
      </c>
      <c r="EB330" s="270">
        <v>0</v>
      </c>
      <c r="EC330" s="270">
        <v>0</v>
      </c>
      <c r="ED330" s="270">
        <v>0</v>
      </c>
      <c r="EE330" s="270">
        <v>0</v>
      </c>
      <c r="EF330" s="270">
        <v>0</v>
      </c>
      <c r="EG330" s="270">
        <v>0</v>
      </c>
      <c r="EH330" s="270">
        <v>0</v>
      </c>
      <c r="EI330" s="270">
        <v>0</v>
      </c>
      <c r="EJ330" s="270">
        <v>0</v>
      </c>
      <c r="EK330" s="270">
        <v>115</v>
      </c>
      <c r="EL330" s="270">
        <v>0</v>
      </c>
      <c r="EM330" s="270">
        <v>0</v>
      </c>
      <c r="EN330" s="270">
        <v>0</v>
      </c>
      <c r="EO330" s="270">
        <v>0</v>
      </c>
      <c r="EP330" s="270">
        <v>0</v>
      </c>
      <c r="EQ330" s="270">
        <v>0</v>
      </c>
      <c r="ER330" s="270">
        <v>0</v>
      </c>
      <c r="ES330" s="270">
        <v>0</v>
      </c>
      <c r="ET330" s="270">
        <v>0</v>
      </c>
      <c r="EU330" s="270">
        <v>0</v>
      </c>
      <c r="EV330" s="270">
        <v>0</v>
      </c>
      <c r="EW330" s="270">
        <v>0</v>
      </c>
      <c r="EX330" s="270">
        <v>0</v>
      </c>
      <c r="EY330" s="270">
        <v>0</v>
      </c>
      <c r="EZ330" s="270">
        <v>0</v>
      </c>
      <c r="FA330" s="270">
        <v>0</v>
      </c>
      <c r="FB330" s="270">
        <v>0</v>
      </c>
      <c r="FC330" s="270">
        <v>0</v>
      </c>
      <c r="FD330" s="270">
        <v>0</v>
      </c>
      <c r="FE330" s="270">
        <v>0</v>
      </c>
      <c r="FF330" s="270">
        <v>0</v>
      </c>
      <c r="FG330" s="270">
        <v>0</v>
      </c>
      <c r="FH330" s="270">
        <v>0</v>
      </c>
      <c r="FI330" s="270">
        <v>0</v>
      </c>
      <c r="FJ330" s="270">
        <v>0</v>
      </c>
      <c r="FK330" s="270">
        <v>0</v>
      </c>
      <c r="FL330" s="351">
        <v>7075</v>
      </c>
      <c r="FM330" s="323">
        <v>45</v>
      </c>
      <c r="FN330" s="324">
        <v>6260</v>
      </c>
      <c r="FO330" s="270"/>
      <c r="FP330" s="89"/>
      <c r="FQ330" s="270"/>
      <c r="FR330" s="319"/>
      <c r="FS330" s="319"/>
      <c r="FT330" s="319"/>
      <c r="FU330" s="319"/>
      <c r="FV330" s="319"/>
      <c r="FW330" s="319"/>
      <c r="FX330" s="319"/>
      <c r="FY330" s="319"/>
      <c r="FZ330" s="319"/>
      <c r="GA330" s="319"/>
      <c r="GB330" s="319"/>
      <c r="GC330" s="319"/>
      <c r="GD330" s="319"/>
      <c r="GE330" s="319"/>
      <c r="GF330" s="319"/>
      <c r="GG330" s="319"/>
      <c r="GH330" s="319"/>
      <c r="GI330" s="319"/>
      <c r="GJ330" s="319"/>
      <c r="GK330" s="319"/>
      <c r="GL330" s="319"/>
      <c r="GM330" s="319"/>
      <c r="GN330" s="319"/>
      <c r="GO330" s="319"/>
      <c r="GP330" s="319"/>
      <c r="GQ330" s="319"/>
      <c r="GR330" s="319"/>
      <c r="GS330" s="319"/>
      <c r="GT330" s="319"/>
      <c r="GU330" s="319"/>
      <c r="GV330" s="319"/>
      <c r="GW330" s="319"/>
      <c r="GX330" s="319"/>
      <c r="GY330" s="319"/>
      <c r="GZ330" s="319"/>
      <c r="HA330" s="319"/>
      <c r="HB330" s="319"/>
      <c r="HC330" s="319"/>
      <c r="HD330" s="319"/>
      <c r="HE330" s="319"/>
      <c r="HF330" s="319"/>
      <c r="HG330" s="319"/>
      <c r="HH330" s="319"/>
      <c r="HI330" s="319"/>
      <c r="HJ330" s="319"/>
      <c r="HK330" s="319"/>
      <c r="HL330" s="319"/>
      <c r="HM330" s="319"/>
      <c r="HN330" s="319"/>
      <c r="HO330" s="319"/>
      <c r="HP330" s="319"/>
      <c r="HQ330" s="319"/>
      <c r="HR330" s="319"/>
      <c r="HS330" s="319"/>
      <c r="HT330" s="319"/>
      <c r="HU330" s="319"/>
      <c r="HV330" s="319"/>
      <c r="HW330" s="319"/>
      <c r="HX330" s="319"/>
      <c r="HY330" s="319"/>
      <c r="HZ330" s="319"/>
      <c r="IA330" s="319"/>
      <c r="IB330" s="319"/>
      <c r="IC330" s="319"/>
      <c r="ID330" s="319"/>
      <c r="IE330" s="319"/>
      <c r="IF330" s="319"/>
      <c r="IG330" s="318"/>
    </row>
    <row r="331" spans="1:241" ht="12.75" customHeight="1" x14ac:dyDescent="0.2">
      <c r="A331" s="370" t="s">
        <v>436</v>
      </c>
      <c r="B331" s="270">
        <v>112250</v>
      </c>
      <c r="C331" s="270">
        <v>93515</v>
      </c>
      <c r="D331" s="270">
        <v>40560</v>
      </c>
      <c r="E331" s="270">
        <v>52945</v>
      </c>
      <c r="F331" s="270">
        <v>38890</v>
      </c>
      <c r="G331" s="270">
        <v>7665</v>
      </c>
      <c r="H331" s="270">
        <v>34705</v>
      </c>
      <c r="I331" s="270">
        <v>75575</v>
      </c>
      <c r="J331" s="270">
        <v>36670</v>
      </c>
      <c r="K331" s="270">
        <v>218430</v>
      </c>
      <c r="L331" s="270">
        <v>47.586152444579412</v>
      </c>
      <c r="M331" s="270">
        <v>16760</v>
      </c>
      <c r="N331" s="270">
        <v>7510</v>
      </c>
      <c r="O331" s="270">
        <v>3515</v>
      </c>
      <c r="P331" s="270">
        <v>4125</v>
      </c>
      <c r="Q331" s="270">
        <v>815</v>
      </c>
      <c r="R331" s="270">
        <v>130</v>
      </c>
      <c r="S331" s="270">
        <v>65</v>
      </c>
      <c r="T331" s="270">
        <v>10</v>
      </c>
      <c r="U331" s="270">
        <v>3.8352510911380615</v>
      </c>
      <c r="V331" s="270">
        <v>1</v>
      </c>
      <c r="W331" s="270">
        <v>29</v>
      </c>
      <c r="X331" s="270">
        <v>55.831801601043125</v>
      </c>
      <c r="Y331" s="270">
        <v>9345</v>
      </c>
      <c r="Z331" s="270">
        <v>12780</v>
      </c>
      <c r="AA331" s="270">
        <v>12990</v>
      </c>
      <c r="AB331" s="270">
        <v>17470</v>
      </c>
      <c r="AC331" s="270">
        <v>26565</v>
      </c>
      <c r="AD331" s="270">
        <v>27760</v>
      </c>
      <c r="AE331" s="270">
        <v>5135</v>
      </c>
      <c r="AF331" s="270">
        <v>1740</v>
      </c>
      <c r="AG331" s="270">
        <v>505</v>
      </c>
      <c r="AH331" s="270">
        <v>2045</v>
      </c>
      <c r="AI331" s="270">
        <v>600</v>
      </c>
      <c r="AJ331" s="270">
        <v>1965</v>
      </c>
      <c r="AK331" s="270">
        <v>1210</v>
      </c>
      <c r="AL331" s="270">
        <v>4875</v>
      </c>
      <c r="AM331" s="270">
        <v>6855</v>
      </c>
      <c r="AN331" s="270">
        <v>810</v>
      </c>
      <c r="AO331" s="270">
        <v>1960</v>
      </c>
      <c r="AP331" s="270">
        <v>450</v>
      </c>
      <c r="AQ331" s="270">
        <v>5710</v>
      </c>
      <c r="AR331" s="270">
        <v>365</v>
      </c>
      <c r="AS331" s="270">
        <v>300</v>
      </c>
      <c r="AT331" s="270">
        <v>1305</v>
      </c>
      <c r="AU331" s="270">
        <v>3260</v>
      </c>
      <c r="AV331" s="270">
        <v>3790</v>
      </c>
      <c r="AW331" s="270">
        <v>1945</v>
      </c>
      <c r="AX331" s="270">
        <v>9215</v>
      </c>
      <c r="AY331" s="270">
        <v>165</v>
      </c>
      <c r="AZ331" s="270">
        <v>5090</v>
      </c>
      <c r="BA331" s="270">
        <v>6475</v>
      </c>
      <c r="BB331" s="270">
        <v>51615</v>
      </c>
      <c r="BC331" s="270">
        <v>3185</v>
      </c>
      <c r="BD331" s="270">
        <v>8770</v>
      </c>
      <c r="BE331" s="270">
        <v>2625</v>
      </c>
      <c r="BF331" s="270">
        <v>1580</v>
      </c>
      <c r="BG331" s="270">
        <v>725</v>
      </c>
      <c r="BH331" s="270">
        <v>1635</v>
      </c>
      <c r="BI331" s="270">
        <v>2280</v>
      </c>
      <c r="BJ331" s="270">
        <v>485</v>
      </c>
      <c r="BK331" s="270">
        <v>5055</v>
      </c>
      <c r="BL331" s="270">
        <v>6535</v>
      </c>
      <c r="BM331" s="270">
        <v>11170</v>
      </c>
      <c r="BN331" s="270">
        <v>2695</v>
      </c>
      <c r="BO331" s="270">
        <v>6935</v>
      </c>
      <c r="BP331" s="270">
        <v>4690</v>
      </c>
      <c r="BQ331" s="270">
        <v>9440</v>
      </c>
      <c r="BR331" s="270">
        <v>1230</v>
      </c>
      <c r="BS331" s="270">
        <v>195</v>
      </c>
      <c r="BT331" s="270">
        <v>12680</v>
      </c>
      <c r="BU331" s="270">
        <v>5565</v>
      </c>
      <c r="BV331" s="270"/>
      <c r="BW331" s="270">
        <v>6035</v>
      </c>
      <c r="BX331" s="270">
        <v>330</v>
      </c>
      <c r="BY331" s="270">
        <v>5080</v>
      </c>
      <c r="BZ331" s="270">
        <v>825</v>
      </c>
      <c r="CA331" s="270">
        <v>130</v>
      </c>
      <c r="CB331" s="270">
        <v>15</v>
      </c>
      <c r="CC331" s="270">
        <v>0</v>
      </c>
      <c r="CD331" s="270">
        <v>1845</v>
      </c>
      <c r="CE331" s="270">
        <v>105</v>
      </c>
      <c r="CF331" s="270">
        <v>435</v>
      </c>
      <c r="CG331" s="270">
        <v>84755</v>
      </c>
      <c r="CH331" s="270" t="s">
        <v>1676</v>
      </c>
      <c r="CI331" s="270">
        <v>9335</v>
      </c>
      <c r="CJ331" s="270">
        <v>5750</v>
      </c>
      <c r="CK331" s="270">
        <v>7370</v>
      </c>
      <c r="CL331" s="270">
        <v>1480</v>
      </c>
      <c r="CM331" s="270">
        <v>2195</v>
      </c>
      <c r="CN331" s="270">
        <v>950</v>
      </c>
      <c r="CO331" s="270">
        <v>0</v>
      </c>
      <c r="CP331" s="270">
        <v>0</v>
      </c>
      <c r="CQ331" s="270">
        <v>0</v>
      </c>
      <c r="CR331" s="270">
        <v>0</v>
      </c>
      <c r="CS331" s="270">
        <v>0</v>
      </c>
      <c r="CT331" s="270">
        <v>0</v>
      </c>
      <c r="CU331" s="270">
        <v>0</v>
      </c>
      <c r="CV331" s="270">
        <v>0</v>
      </c>
      <c r="CW331" s="270">
        <v>225</v>
      </c>
      <c r="CX331" s="270">
        <v>0</v>
      </c>
      <c r="CY331" s="270">
        <v>0</v>
      </c>
      <c r="CZ331" s="270">
        <v>4035</v>
      </c>
      <c r="DA331" s="270">
        <v>1300</v>
      </c>
      <c r="DB331" s="270">
        <v>0</v>
      </c>
      <c r="DC331" s="270">
        <v>2580</v>
      </c>
      <c r="DD331" s="270">
        <v>10325</v>
      </c>
      <c r="DE331" s="270">
        <v>3035</v>
      </c>
      <c r="DF331" s="270">
        <v>3725</v>
      </c>
      <c r="DG331" s="270">
        <v>0</v>
      </c>
      <c r="DH331" s="270">
        <v>0</v>
      </c>
      <c r="DI331" s="270">
        <v>0</v>
      </c>
      <c r="DJ331" s="270">
        <v>0</v>
      </c>
      <c r="DK331" s="270">
        <v>0</v>
      </c>
      <c r="DL331" s="270">
        <v>0</v>
      </c>
      <c r="DM331" s="270">
        <v>775</v>
      </c>
      <c r="DN331" s="270">
        <v>0</v>
      </c>
      <c r="DO331" s="270">
        <v>3005</v>
      </c>
      <c r="DP331" s="270">
        <v>0</v>
      </c>
      <c r="DQ331" s="270"/>
      <c r="DR331" s="270">
        <v>17220</v>
      </c>
      <c r="DS331" s="270">
        <v>3480</v>
      </c>
      <c r="DT331" s="270">
        <v>6660</v>
      </c>
      <c r="DU331" s="270">
        <v>0</v>
      </c>
      <c r="DV331" s="270">
        <v>0</v>
      </c>
      <c r="DW331" s="270">
        <v>0</v>
      </c>
      <c r="DX331" s="270">
        <v>0</v>
      </c>
      <c r="DY331" s="270" t="s">
        <v>1676</v>
      </c>
      <c r="DZ331" s="270">
        <v>0</v>
      </c>
      <c r="EA331" s="270">
        <v>15</v>
      </c>
      <c r="EB331" s="270">
        <v>0</v>
      </c>
      <c r="EC331" s="270">
        <v>515</v>
      </c>
      <c r="ED331" s="270">
        <v>8220</v>
      </c>
      <c r="EE331" s="270">
        <v>0</v>
      </c>
      <c r="EF331" s="270">
        <v>7130</v>
      </c>
      <c r="EG331" s="270">
        <v>0</v>
      </c>
      <c r="EH331" s="270">
        <v>0</v>
      </c>
      <c r="EI331" s="270">
        <v>0</v>
      </c>
      <c r="EJ331" s="270">
        <v>1635</v>
      </c>
      <c r="EK331" s="270">
        <v>11255</v>
      </c>
      <c r="EL331" s="270">
        <v>0</v>
      </c>
      <c r="EM331" s="270">
        <v>0</v>
      </c>
      <c r="EN331" s="270">
        <v>0</v>
      </c>
      <c r="EO331" s="270">
        <v>0</v>
      </c>
      <c r="EP331" s="270">
        <v>0</v>
      </c>
      <c r="EQ331" s="270">
        <v>0</v>
      </c>
      <c r="ER331" s="270">
        <v>0</v>
      </c>
      <c r="ES331" s="270">
        <v>0</v>
      </c>
      <c r="ET331" s="270">
        <v>0</v>
      </c>
      <c r="EU331" s="270">
        <v>0</v>
      </c>
      <c r="EV331" s="270">
        <v>0</v>
      </c>
      <c r="EW331" s="270">
        <v>0</v>
      </c>
      <c r="EX331" s="270">
        <v>0</v>
      </c>
      <c r="EY331" s="270">
        <v>0</v>
      </c>
      <c r="EZ331" s="270">
        <v>0</v>
      </c>
      <c r="FA331" s="270">
        <v>0</v>
      </c>
      <c r="FB331" s="270">
        <v>0</v>
      </c>
      <c r="FC331" s="270">
        <v>0</v>
      </c>
      <c r="FD331" s="270">
        <v>0</v>
      </c>
      <c r="FE331" s="270">
        <v>0</v>
      </c>
      <c r="FF331" s="270">
        <v>0</v>
      </c>
      <c r="FG331" s="270">
        <v>0</v>
      </c>
      <c r="FH331" s="270">
        <v>0</v>
      </c>
      <c r="FI331" s="270">
        <v>0</v>
      </c>
      <c r="FJ331" s="270">
        <v>0</v>
      </c>
      <c r="FK331" s="270">
        <v>25</v>
      </c>
      <c r="FL331" s="351">
        <v>60635</v>
      </c>
      <c r="FM331" s="323">
        <v>12255</v>
      </c>
      <c r="FN331" s="324">
        <v>32930</v>
      </c>
      <c r="FO331" s="270"/>
      <c r="FP331" s="89"/>
      <c r="FQ331" s="270"/>
      <c r="FR331" s="319"/>
      <c r="FS331" s="319"/>
      <c r="FT331" s="319"/>
      <c r="FU331" s="319"/>
      <c r="FV331" s="319"/>
      <c r="FW331" s="319"/>
      <c r="FX331" s="319"/>
      <c r="FY331" s="319"/>
      <c r="FZ331" s="319"/>
      <c r="GA331" s="319"/>
      <c r="GB331" s="319"/>
      <c r="GC331" s="319"/>
      <c r="GD331" s="319"/>
      <c r="GE331" s="319"/>
      <c r="GF331" s="319"/>
      <c r="GG331" s="319"/>
      <c r="GH331" s="319"/>
      <c r="GI331" s="319"/>
      <c r="GJ331" s="319"/>
      <c r="GK331" s="319"/>
      <c r="GL331" s="319"/>
      <c r="GM331" s="319"/>
      <c r="GN331" s="319"/>
      <c r="GO331" s="319"/>
      <c r="GP331" s="319"/>
      <c r="GQ331" s="319"/>
      <c r="GR331" s="319"/>
      <c r="GS331" s="319"/>
      <c r="GT331" s="319"/>
      <c r="GU331" s="319"/>
      <c r="GV331" s="319"/>
      <c r="GW331" s="319"/>
      <c r="GX331" s="319"/>
      <c r="GY331" s="319"/>
      <c r="GZ331" s="319"/>
      <c r="HA331" s="319"/>
      <c r="HB331" s="319"/>
      <c r="HC331" s="319"/>
      <c r="HD331" s="319"/>
      <c r="HE331" s="319"/>
      <c r="HF331" s="319"/>
      <c r="HG331" s="319"/>
      <c r="HH331" s="319"/>
      <c r="HI331" s="319"/>
      <c r="HJ331" s="319"/>
      <c r="HK331" s="319"/>
      <c r="HL331" s="319"/>
      <c r="HM331" s="319"/>
      <c r="HN331" s="319"/>
      <c r="HO331" s="319"/>
      <c r="HP331" s="319"/>
      <c r="HQ331" s="319"/>
      <c r="HR331" s="319"/>
      <c r="HS331" s="319"/>
      <c r="HT331" s="319"/>
      <c r="HU331" s="319"/>
      <c r="HV331" s="319"/>
      <c r="HW331" s="319"/>
      <c r="HX331" s="319"/>
      <c r="HY331" s="319"/>
      <c r="HZ331" s="319"/>
      <c r="IA331" s="319"/>
      <c r="IB331" s="319"/>
      <c r="IC331" s="319"/>
      <c r="ID331" s="319"/>
      <c r="IE331" s="319"/>
      <c r="IF331" s="319"/>
      <c r="IG331" s="318"/>
    </row>
    <row r="332" spans="1:241" ht="12.75" customHeight="1" x14ac:dyDescent="0.2">
      <c r="A332" s="370" t="s">
        <v>253</v>
      </c>
      <c r="B332" s="270">
        <v>176640</v>
      </c>
      <c r="C332" s="270">
        <v>136655</v>
      </c>
      <c r="D332" s="270">
        <v>63985</v>
      </c>
      <c r="E332" s="270">
        <v>72665</v>
      </c>
      <c r="F332" s="270">
        <v>57060</v>
      </c>
      <c r="G332" s="270">
        <v>28340</v>
      </c>
      <c r="H332" s="270">
        <v>41290</v>
      </c>
      <c r="I332" s="270">
        <v>112530</v>
      </c>
      <c r="J332" s="270">
        <v>64110</v>
      </c>
      <c r="K332" s="270">
        <v>265190</v>
      </c>
      <c r="L332" s="270">
        <v>58.231103727952316</v>
      </c>
      <c r="M332" s="270">
        <v>19205</v>
      </c>
      <c r="N332" s="270">
        <v>11045</v>
      </c>
      <c r="O332" s="270">
        <v>3530</v>
      </c>
      <c r="P332" s="270">
        <v>5585</v>
      </c>
      <c r="Q332" s="270">
        <v>1125</v>
      </c>
      <c r="R332" s="270">
        <v>195</v>
      </c>
      <c r="S332" s="270">
        <v>45</v>
      </c>
      <c r="T332" s="270">
        <v>200</v>
      </c>
      <c r="U332" s="270">
        <v>3.6894507186858316</v>
      </c>
      <c r="V332" s="270">
        <v>1</v>
      </c>
      <c r="W332" s="270">
        <v>34</v>
      </c>
      <c r="X332" s="270">
        <v>57.650022651330367</v>
      </c>
      <c r="Y332" s="270">
        <v>14725</v>
      </c>
      <c r="Z332" s="270">
        <v>13860</v>
      </c>
      <c r="AA332" s="270">
        <v>17080</v>
      </c>
      <c r="AB332" s="270">
        <v>30610</v>
      </c>
      <c r="AC332" s="270">
        <v>47550</v>
      </c>
      <c r="AD332" s="270">
        <v>44825</v>
      </c>
      <c r="AE332" s="270">
        <v>7015</v>
      </c>
      <c r="AF332" s="270">
        <v>1090</v>
      </c>
      <c r="AG332" s="270">
        <v>830</v>
      </c>
      <c r="AH332" s="270">
        <v>3650</v>
      </c>
      <c r="AI332" s="270">
        <v>465</v>
      </c>
      <c r="AJ332" s="270">
        <v>2705</v>
      </c>
      <c r="AK332" s="270">
        <v>1135</v>
      </c>
      <c r="AL332" s="270">
        <v>8540</v>
      </c>
      <c r="AM332" s="270">
        <v>12090</v>
      </c>
      <c r="AN332" s="270">
        <v>1345</v>
      </c>
      <c r="AO332" s="270">
        <v>1280</v>
      </c>
      <c r="AP332" s="270">
        <v>3645</v>
      </c>
      <c r="AQ332" s="270">
        <v>6805</v>
      </c>
      <c r="AR332" s="270">
        <v>520</v>
      </c>
      <c r="AS332" s="270">
        <v>395</v>
      </c>
      <c r="AT332" s="270">
        <v>2770</v>
      </c>
      <c r="AU332" s="270">
        <v>4465</v>
      </c>
      <c r="AV332" s="270">
        <v>2190</v>
      </c>
      <c r="AW332" s="270">
        <v>2435</v>
      </c>
      <c r="AX332" s="270">
        <v>16995</v>
      </c>
      <c r="AY332" s="270">
        <v>210</v>
      </c>
      <c r="AZ332" s="270">
        <v>3680</v>
      </c>
      <c r="BA332" s="270">
        <v>23955</v>
      </c>
      <c r="BB332" s="270">
        <v>75445</v>
      </c>
      <c r="BC332" s="270">
        <v>3690</v>
      </c>
      <c r="BD332" s="270">
        <v>27765</v>
      </c>
      <c r="BE332" s="270">
        <v>3320</v>
      </c>
      <c r="BF332" s="270">
        <v>3415</v>
      </c>
      <c r="BG332" s="270">
        <v>445</v>
      </c>
      <c r="BH332" s="270">
        <v>2015</v>
      </c>
      <c r="BI332" s="270">
        <v>3970</v>
      </c>
      <c r="BJ332" s="270">
        <v>500</v>
      </c>
      <c r="BK332" s="270">
        <v>8720</v>
      </c>
      <c r="BL332" s="270">
        <v>10825</v>
      </c>
      <c r="BM332" s="270">
        <v>20565</v>
      </c>
      <c r="BN332" s="270">
        <v>2210</v>
      </c>
      <c r="BO332" s="270">
        <v>4080</v>
      </c>
      <c r="BP332" s="270">
        <v>8455</v>
      </c>
      <c r="BQ332" s="270">
        <v>6125</v>
      </c>
      <c r="BR332" s="270">
        <v>1630</v>
      </c>
      <c r="BS332" s="270">
        <v>335</v>
      </c>
      <c r="BT332" s="270">
        <v>14505</v>
      </c>
      <c r="BU332" s="270">
        <v>7075</v>
      </c>
      <c r="BV332" s="270"/>
      <c r="BW332" s="270">
        <v>7010</v>
      </c>
      <c r="BX332" s="270">
        <v>495</v>
      </c>
      <c r="BY332" s="270">
        <v>5635</v>
      </c>
      <c r="BZ332" s="270">
        <v>905</v>
      </c>
      <c r="CA332" s="270">
        <v>135</v>
      </c>
      <c r="CB332" s="270" t="s">
        <v>1676</v>
      </c>
      <c r="CC332" s="270">
        <v>0</v>
      </c>
      <c r="CD332" s="270">
        <v>2520</v>
      </c>
      <c r="CE332" s="270">
        <v>180</v>
      </c>
      <c r="CF332" s="270">
        <v>290</v>
      </c>
      <c r="CG332" s="270">
        <v>126495</v>
      </c>
      <c r="CH332" s="270">
        <v>0</v>
      </c>
      <c r="CI332" s="270">
        <v>15860</v>
      </c>
      <c r="CJ332" s="270">
        <v>6775</v>
      </c>
      <c r="CK332" s="270">
        <v>5825</v>
      </c>
      <c r="CL332" s="270">
        <v>2245</v>
      </c>
      <c r="CM332" s="270">
        <v>3940</v>
      </c>
      <c r="CN332" s="270">
        <v>1375</v>
      </c>
      <c r="CO332" s="270">
        <v>0</v>
      </c>
      <c r="CP332" s="270">
        <v>0</v>
      </c>
      <c r="CQ332" s="270">
        <v>0</v>
      </c>
      <c r="CR332" s="270">
        <v>0</v>
      </c>
      <c r="CS332" s="270">
        <v>0</v>
      </c>
      <c r="CT332" s="270">
        <v>0</v>
      </c>
      <c r="CU332" s="270">
        <v>0</v>
      </c>
      <c r="CV332" s="270">
        <v>0</v>
      </c>
      <c r="CW332" s="270">
        <v>0</v>
      </c>
      <c r="CX332" s="270">
        <v>0</v>
      </c>
      <c r="CY332" s="270">
        <v>0</v>
      </c>
      <c r="CZ332" s="270">
        <v>3280</v>
      </c>
      <c r="DA332" s="270">
        <v>450</v>
      </c>
      <c r="DB332" s="270">
        <v>0</v>
      </c>
      <c r="DC332" s="270">
        <v>81450</v>
      </c>
      <c r="DD332" s="270">
        <v>925</v>
      </c>
      <c r="DE332" s="270">
        <v>0</v>
      </c>
      <c r="DF332" s="270">
        <v>9280</v>
      </c>
      <c r="DG332" s="270">
        <v>0</v>
      </c>
      <c r="DH332" s="270">
        <v>0</v>
      </c>
      <c r="DI332" s="270">
        <v>0</v>
      </c>
      <c r="DJ332" s="270">
        <v>0</v>
      </c>
      <c r="DK332" s="270">
        <v>0</v>
      </c>
      <c r="DL332" s="270">
        <v>0</v>
      </c>
      <c r="DM332" s="270">
        <v>0</v>
      </c>
      <c r="DN332" s="270">
        <v>0</v>
      </c>
      <c r="DO332" s="270">
        <v>4050</v>
      </c>
      <c r="DP332" s="270">
        <v>0</v>
      </c>
      <c r="DQ332" s="270"/>
      <c r="DR332" s="270">
        <v>0</v>
      </c>
      <c r="DS332" s="270">
        <v>195</v>
      </c>
      <c r="DT332" s="270">
        <v>0</v>
      </c>
      <c r="DU332" s="270">
        <v>0</v>
      </c>
      <c r="DV332" s="270">
        <v>0</v>
      </c>
      <c r="DW332" s="270">
        <v>0</v>
      </c>
      <c r="DX332" s="270">
        <v>0</v>
      </c>
      <c r="DY332" s="270">
        <v>2775</v>
      </c>
      <c r="DZ332" s="270">
        <v>0</v>
      </c>
      <c r="EA332" s="270">
        <v>405</v>
      </c>
      <c r="EB332" s="270">
        <v>0</v>
      </c>
      <c r="EC332" s="270">
        <v>0</v>
      </c>
      <c r="ED332" s="270">
        <v>14125</v>
      </c>
      <c r="EE332" s="270">
        <v>0</v>
      </c>
      <c r="EF332" s="270">
        <v>0</v>
      </c>
      <c r="EG332" s="270">
        <v>0</v>
      </c>
      <c r="EH332" s="270">
        <v>0</v>
      </c>
      <c r="EI332" s="270">
        <v>0</v>
      </c>
      <c r="EJ332" s="270">
        <v>2305</v>
      </c>
      <c r="EK332" s="270">
        <v>9860</v>
      </c>
      <c r="EL332" s="270">
        <v>0</v>
      </c>
      <c r="EM332" s="270">
        <v>0</v>
      </c>
      <c r="EN332" s="270">
        <v>0</v>
      </c>
      <c r="EO332" s="270">
        <v>0</v>
      </c>
      <c r="EP332" s="270">
        <v>0</v>
      </c>
      <c r="EQ332" s="270">
        <v>0</v>
      </c>
      <c r="ER332" s="270">
        <v>0</v>
      </c>
      <c r="ES332" s="270">
        <v>0</v>
      </c>
      <c r="ET332" s="270">
        <v>0</v>
      </c>
      <c r="EU332" s="270">
        <v>11520</v>
      </c>
      <c r="EV332" s="270">
        <v>0</v>
      </c>
      <c r="EW332" s="270">
        <v>0</v>
      </c>
      <c r="EX332" s="270">
        <v>0</v>
      </c>
      <c r="EY332" s="270">
        <v>0</v>
      </c>
      <c r="EZ332" s="270">
        <v>0</v>
      </c>
      <c r="FA332" s="270">
        <v>0</v>
      </c>
      <c r="FB332" s="270">
        <v>0</v>
      </c>
      <c r="FC332" s="270">
        <v>0</v>
      </c>
      <c r="FD332" s="270">
        <v>0</v>
      </c>
      <c r="FE332" s="270">
        <v>0</v>
      </c>
      <c r="FF332" s="270">
        <v>0</v>
      </c>
      <c r="FG332" s="270">
        <v>0</v>
      </c>
      <c r="FH332" s="270">
        <v>0</v>
      </c>
      <c r="FI332" s="270">
        <v>0</v>
      </c>
      <c r="FJ332" s="270">
        <v>0</v>
      </c>
      <c r="FK332" s="270">
        <v>0</v>
      </c>
      <c r="FL332" s="351">
        <v>101195</v>
      </c>
      <c r="FM332" s="323">
        <v>9965</v>
      </c>
      <c r="FN332" s="324">
        <v>40935</v>
      </c>
      <c r="FO332" s="270"/>
      <c r="FP332" s="89"/>
      <c r="FQ332" s="270"/>
      <c r="FR332" s="319"/>
      <c r="FS332" s="319"/>
      <c r="FT332" s="319"/>
      <c r="FU332" s="319"/>
      <c r="FV332" s="319"/>
      <c r="FW332" s="319"/>
      <c r="FX332" s="319"/>
      <c r="FY332" s="319"/>
      <c r="FZ332" s="319"/>
      <c r="GA332" s="319"/>
      <c r="GB332" s="319"/>
      <c r="GC332" s="319"/>
      <c r="GD332" s="319"/>
      <c r="GE332" s="319"/>
      <c r="GF332" s="319"/>
      <c r="GG332" s="319"/>
      <c r="GH332" s="319"/>
      <c r="GI332" s="319"/>
      <c r="GJ332" s="319"/>
      <c r="GK332" s="319"/>
      <c r="GL332" s="319"/>
      <c r="GM332" s="319"/>
      <c r="GN332" s="319"/>
      <c r="GO332" s="319"/>
      <c r="GP332" s="319"/>
      <c r="GQ332" s="319"/>
      <c r="GR332" s="319"/>
      <c r="GS332" s="319"/>
      <c r="GT332" s="319"/>
      <c r="GU332" s="319"/>
      <c r="GV332" s="319"/>
      <c r="GW332" s="319"/>
      <c r="GX332" s="319"/>
      <c r="GY332" s="319"/>
      <c r="GZ332" s="319"/>
      <c r="HA332" s="319"/>
      <c r="HB332" s="319"/>
      <c r="HC332" s="319"/>
      <c r="HD332" s="319"/>
      <c r="HE332" s="319"/>
      <c r="HF332" s="319"/>
      <c r="HG332" s="319"/>
      <c r="HH332" s="319"/>
      <c r="HI332" s="319"/>
      <c r="HJ332" s="319"/>
      <c r="HK332" s="319"/>
      <c r="HL332" s="319"/>
      <c r="HM332" s="319"/>
      <c r="HN332" s="319"/>
      <c r="HO332" s="319"/>
      <c r="HP332" s="319"/>
      <c r="HQ332" s="319"/>
      <c r="HR332" s="319"/>
      <c r="HS332" s="319"/>
      <c r="HT332" s="319"/>
      <c r="HU332" s="319"/>
      <c r="HV332" s="319"/>
      <c r="HW332" s="319"/>
      <c r="HX332" s="319"/>
      <c r="HY332" s="319"/>
      <c r="HZ332" s="319"/>
      <c r="IA332" s="319"/>
      <c r="IB332" s="319"/>
      <c r="IC332" s="319"/>
      <c r="ID332" s="319"/>
      <c r="IE332" s="319"/>
      <c r="IF332" s="319"/>
      <c r="IG332" s="318"/>
    </row>
    <row r="333" spans="1:241" ht="12.75" customHeight="1" x14ac:dyDescent="0.2">
      <c r="A333" s="370" t="s">
        <v>596</v>
      </c>
      <c r="B333" s="270">
        <v>2985</v>
      </c>
      <c r="C333" s="270">
        <v>2985</v>
      </c>
      <c r="D333" s="270">
        <v>1365</v>
      </c>
      <c r="E333" s="270">
        <v>1615</v>
      </c>
      <c r="F333" s="270">
        <v>515</v>
      </c>
      <c r="G333" s="270">
        <v>735</v>
      </c>
      <c r="H333" s="270">
        <v>160</v>
      </c>
      <c r="I333" s="270">
        <v>2090</v>
      </c>
      <c r="J333" s="270">
        <v>895</v>
      </c>
      <c r="K333" s="270">
        <v>30235</v>
      </c>
      <c r="L333" s="270">
        <v>76.660377358490564</v>
      </c>
      <c r="M333" s="270">
        <v>15</v>
      </c>
      <c r="N333" s="270">
        <v>25</v>
      </c>
      <c r="O333" s="270">
        <v>30</v>
      </c>
      <c r="P333" s="270">
        <v>30</v>
      </c>
      <c r="Q333" s="270" t="s">
        <v>1676</v>
      </c>
      <c r="R333" s="270">
        <v>0</v>
      </c>
      <c r="S333" s="270">
        <v>0</v>
      </c>
      <c r="T333" s="270">
        <v>0</v>
      </c>
      <c r="U333" s="270">
        <v>14.473910962182863</v>
      </c>
      <c r="V333" s="270">
        <v>11</v>
      </c>
      <c r="W333" s="270">
        <v>74</v>
      </c>
      <c r="X333" s="270">
        <v>63.186116700201204</v>
      </c>
      <c r="Y333" s="270">
        <v>640</v>
      </c>
      <c r="Z333" s="270">
        <v>55</v>
      </c>
      <c r="AA333" s="270">
        <v>80</v>
      </c>
      <c r="AB333" s="270">
        <v>125</v>
      </c>
      <c r="AC333" s="270">
        <v>345</v>
      </c>
      <c r="AD333" s="270">
        <v>1240</v>
      </c>
      <c r="AE333" s="270">
        <v>500</v>
      </c>
      <c r="AF333" s="270">
        <v>45</v>
      </c>
      <c r="AG333" s="270">
        <v>0</v>
      </c>
      <c r="AH333" s="270">
        <v>0</v>
      </c>
      <c r="AI333" s="270">
        <v>0</v>
      </c>
      <c r="AJ333" s="270">
        <v>0</v>
      </c>
      <c r="AK333" s="270">
        <v>695</v>
      </c>
      <c r="AL333" s="270">
        <v>0</v>
      </c>
      <c r="AM333" s="270">
        <v>0</v>
      </c>
      <c r="AN333" s="270">
        <v>0</v>
      </c>
      <c r="AO333" s="270" t="s">
        <v>1676</v>
      </c>
      <c r="AP333" s="270" t="s">
        <v>1676</v>
      </c>
      <c r="AQ333" s="270" t="s">
        <v>1676</v>
      </c>
      <c r="AR333" s="270">
        <v>45</v>
      </c>
      <c r="AS333" s="270" t="s">
        <v>1676</v>
      </c>
      <c r="AT333" s="270">
        <v>20</v>
      </c>
      <c r="AU333" s="270">
        <v>0</v>
      </c>
      <c r="AV333" s="270">
        <v>20</v>
      </c>
      <c r="AW333" s="270">
        <v>20</v>
      </c>
      <c r="AX333" s="270">
        <v>1890</v>
      </c>
      <c r="AY333" s="270">
        <v>0</v>
      </c>
      <c r="AZ333" s="270" t="s">
        <v>1676</v>
      </c>
      <c r="BA333" s="270">
        <v>0</v>
      </c>
      <c r="BB333" s="270">
        <v>235</v>
      </c>
      <c r="BC333" s="270">
        <v>40</v>
      </c>
      <c r="BD333" s="270">
        <v>110</v>
      </c>
      <c r="BE333" s="270" t="s">
        <v>1676</v>
      </c>
      <c r="BF333" s="270">
        <v>30</v>
      </c>
      <c r="BG333" s="270">
        <v>25</v>
      </c>
      <c r="BH333" s="270">
        <v>85</v>
      </c>
      <c r="BI333" s="270" t="s">
        <v>1676</v>
      </c>
      <c r="BJ333" s="270" t="s">
        <v>1676</v>
      </c>
      <c r="BK333" s="270">
        <v>175</v>
      </c>
      <c r="BL333" s="270">
        <v>240</v>
      </c>
      <c r="BM333" s="270">
        <v>775</v>
      </c>
      <c r="BN333" s="270">
        <v>60</v>
      </c>
      <c r="BO333" s="270">
        <v>245</v>
      </c>
      <c r="BP333" s="270">
        <v>235</v>
      </c>
      <c r="BQ333" s="270">
        <v>0</v>
      </c>
      <c r="BR333" s="270">
        <v>0</v>
      </c>
      <c r="BS333" s="270">
        <v>0</v>
      </c>
      <c r="BT333" s="270">
        <v>420</v>
      </c>
      <c r="BU333" s="270">
        <v>465</v>
      </c>
      <c r="BV333" s="270"/>
      <c r="BW333" s="270">
        <v>70</v>
      </c>
      <c r="BX333" s="270" t="s">
        <v>1676</v>
      </c>
      <c r="BY333" s="270">
        <v>180</v>
      </c>
      <c r="BZ333" s="270">
        <v>0</v>
      </c>
      <c r="CA333" s="270" t="s">
        <v>1676</v>
      </c>
      <c r="CB333" s="270">
        <v>0</v>
      </c>
      <c r="CC333" s="270">
        <v>0</v>
      </c>
      <c r="CD333" s="270">
        <v>40</v>
      </c>
      <c r="CE333" s="270" t="s">
        <v>1676</v>
      </c>
      <c r="CF333" s="270">
        <v>30</v>
      </c>
      <c r="CG333" s="270">
        <v>2725</v>
      </c>
      <c r="CH333" s="270">
        <v>0</v>
      </c>
      <c r="CI333" s="270">
        <v>55</v>
      </c>
      <c r="CJ333" s="270">
        <v>0</v>
      </c>
      <c r="CK333" s="270">
        <v>80</v>
      </c>
      <c r="CL333" s="270">
        <v>0</v>
      </c>
      <c r="CM333" s="270">
        <v>0</v>
      </c>
      <c r="CN333" s="270">
        <v>725</v>
      </c>
      <c r="CO333" s="270">
        <v>0</v>
      </c>
      <c r="CP333" s="270">
        <v>0</v>
      </c>
      <c r="CQ333" s="270">
        <v>0</v>
      </c>
      <c r="CR333" s="270">
        <v>0</v>
      </c>
      <c r="CS333" s="270">
        <v>0</v>
      </c>
      <c r="CT333" s="270">
        <v>0</v>
      </c>
      <c r="CU333" s="270">
        <v>0</v>
      </c>
      <c r="CV333" s="270">
        <v>0</v>
      </c>
      <c r="CW333" s="270">
        <v>0</v>
      </c>
      <c r="CX333" s="270">
        <v>0</v>
      </c>
      <c r="CY333" s="270">
        <v>0</v>
      </c>
      <c r="CZ333" s="270">
        <v>0</v>
      </c>
      <c r="DA333" s="270">
        <v>0</v>
      </c>
      <c r="DB333" s="270">
        <v>0</v>
      </c>
      <c r="DC333" s="270">
        <v>0</v>
      </c>
      <c r="DD333" s="270">
        <v>0</v>
      </c>
      <c r="DE333" s="270">
        <v>0</v>
      </c>
      <c r="DF333" s="270">
        <v>0</v>
      </c>
      <c r="DG333" s="270">
        <v>0</v>
      </c>
      <c r="DH333" s="270">
        <v>0</v>
      </c>
      <c r="DI333" s="270">
        <v>0</v>
      </c>
      <c r="DJ333" s="270">
        <v>0</v>
      </c>
      <c r="DK333" s="270">
        <v>0</v>
      </c>
      <c r="DL333" s="270">
        <v>0</v>
      </c>
      <c r="DM333" s="270">
        <v>80</v>
      </c>
      <c r="DN333" s="270">
        <v>0</v>
      </c>
      <c r="DO333" s="270">
        <v>0</v>
      </c>
      <c r="DP333" s="270">
        <v>0</v>
      </c>
      <c r="DQ333" s="270"/>
      <c r="DR333" s="270">
        <v>0</v>
      </c>
      <c r="DS333" s="270">
        <v>0</v>
      </c>
      <c r="DT333" s="270">
        <v>0</v>
      </c>
      <c r="DU333" s="270">
        <v>0</v>
      </c>
      <c r="DV333" s="270">
        <v>0</v>
      </c>
      <c r="DW333" s="270">
        <v>0</v>
      </c>
      <c r="DX333" s="270">
        <v>0</v>
      </c>
      <c r="DY333" s="270">
        <v>0</v>
      </c>
      <c r="DZ333" s="270">
        <v>0</v>
      </c>
      <c r="EA333" s="270">
        <v>0</v>
      </c>
      <c r="EB333" s="270">
        <v>0</v>
      </c>
      <c r="EC333" s="270">
        <v>0</v>
      </c>
      <c r="ED333" s="270">
        <v>0</v>
      </c>
      <c r="EE333" s="270">
        <v>0</v>
      </c>
      <c r="EF333" s="270">
        <v>0</v>
      </c>
      <c r="EG333" s="270">
        <v>0</v>
      </c>
      <c r="EH333" s="270">
        <v>0</v>
      </c>
      <c r="EI333" s="270">
        <v>0</v>
      </c>
      <c r="EJ333" s="270">
        <v>0</v>
      </c>
      <c r="EK333" s="270">
        <v>30</v>
      </c>
      <c r="EL333" s="270">
        <v>0</v>
      </c>
      <c r="EM333" s="270">
        <v>2005</v>
      </c>
      <c r="EN333" s="270">
        <v>0</v>
      </c>
      <c r="EO333" s="270">
        <v>0</v>
      </c>
      <c r="EP333" s="270">
        <v>0</v>
      </c>
      <c r="EQ333" s="270">
        <v>0</v>
      </c>
      <c r="ER333" s="270">
        <v>0</v>
      </c>
      <c r="ES333" s="270">
        <v>0</v>
      </c>
      <c r="ET333" s="270">
        <v>0</v>
      </c>
      <c r="EU333" s="270">
        <v>0</v>
      </c>
      <c r="EV333" s="270">
        <v>0</v>
      </c>
      <c r="EW333" s="270">
        <v>0</v>
      </c>
      <c r="EX333" s="270">
        <v>0</v>
      </c>
      <c r="EY333" s="270">
        <v>0</v>
      </c>
      <c r="EZ333" s="270">
        <v>0</v>
      </c>
      <c r="FA333" s="270">
        <v>0</v>
      </c>
      <c r="FB333" s="270">
        <v>0</v>
      </c>
      <c r="FC333" s="270">
        <v>0</v>
      </c>
      <c r="FD333" s="270">
        <v>0</v>
      </c>
      <c r="FE333" s="270">
        <v>0</v>
      </c>
      <c r="FF333" s="270">
        <v>0</v>
      </c>
      <c r="FG333" s="270">
        <v>0</v>
      </c>
      <c r="FH333" s="270">
        <v>0</v>
      </c>
      <c r="FI333" s="270">
        <v>0</v>
      </c>
      <c r="FJ333" s="270">
        <v>0</v>
      </c>
      <c r="FK333" s="270">
        <v>0</v>
      </c>
      <c r="FL333" s="351">
        <v>2750</v>
      </c>
      <c r="FM333" s="323">
        <v>1575</v>
      </c>
      <c r="FN333" s="324">
        <v>105</v>
      </c>
      <c r="FO333" s="270"/>
      <c r="FP333" s="89"/>
      <c r="FQ333" s="270"/>
      <c r="FR333" s="319"/>
      <c r="FS333" s="319"/>
      <c r="FT333" s="319"/>
      <c r="FU333" s="319"/>
      <c r="FV333" s="319"/>
      <c r="FW333" s="319"/>
      <c r="FX333" s="319"/>
      <c r="FY333" s="319"/>
      <c r="FZ333" s="319"/>
      <c r="GA333" s="319"/>
      <c r="GB333" s="319"/>
      <c r="GC333" s="319"/>
      <c r="GD333" s="319"/>
      <c r="GE333" s="319"/>
      <c r="GF333" s="319"/>
      <c r="GG333" s="319"/>
      <c r="GH333" s="319"/>
      <c r="GI333" s="319"/>
      <c r="GJ333" s="319"/>
      <c r="GK333" s="319"/>
      <c r="GL333" s="319"/>
      <c r="GM333" s="319"/>
      <c r="GN333" s="319"/>
      <c r="GO333" s="319"/>
      <c r="GP333" s="319"/>
      <c r="GQ333" s="319"/>
      <c r="GR333" s="319"/>
      <c r="GS333" s="319"/>
      <c r="GT333" s="319"/>
      <c r="GU333" s="319"/>
      <c r="GV333" s="319"/>
      <c r="GW333" s="319"/>
      <c r="GX333" s="319"/>
      <c r="GY333" s="319"/>
      <c r="GZ333" s="319"/>
      <c r="HA333" s="319"/>
      <c r="HB333" s="319"/>
      <c r="HC333" s="319"/>
      <c r="HD333" s="319"/>
      <c r="HE333" s="319"/>
      <c r="HF333" s="319"/>
      <c r="HG333" s="319"/>
      <c r="HH333" s="319"/>
      <c r="HI333" s="319"/>
      <c r="HJ333" s="319"/>
      <c r="HK333" s="319"/>
      <c r="HL333" s="319"/>
      <c r="HM333" s="319"/>
      <c r="HN333" s="319"/>
      <c r="HO333" s="319"/>
      <c r="HP333" s="319"/>
      <c r="HQ333" s="319"/>
      <c r="HR333" s="319"/>
      <c r="HS333" s="319"/>
      <c r="HT333" s="319"/>
      <c r="HU333" s="319"/>
      <c r="HV333" s="319"/>
      <c r="HW333" s="319"/>
      <c r="HX333" s="319"/>
      <c r="HY333" s="319"/>
      <c r="HZ333" s="319"/>
      <c r="IA333" s="319"/>
      <c r="IB333" s="319"/>
      <c r="IC333" s="319"/>
      <c r="ID333" s="319"/>
      <c r="IE333" s="319"/>
      <c r="IF333" s="319"/>
      <c r="IG333" s="318"/>
    </row>
    <row r="334" spans="1:241" ht="12.75" customHeight="1" x14ac:dyDescent="0.2">
      <c r="A334" s="370" t="s">
        <v>1532</v>
      </c>
      <c r="B334" s="270">
        <v>265</v>
      </c>
      <c r="C334" s="270">
        <v>265</v>
      </c>
      <c r="D334" s="270">
        <v>115</v>
      </c>
      <c r="E334" s="270">
        <v>150</v>
      </c>
      <c r="F334" s="270">
        <v>10</v>
      </c>
      <c r="G334" s="270">
        <v>0</v>
      </c>
      <c r="H334" s="270">
        <v>0</v>
      </c>
      <c r="I334" s="270">
        <v>265</v>
      </c>
      <c r="J334" s="270">
        <v>0</v>
      </c>
      <c r="K334" s="270">
        <v>4845</v>
      </c>
      <c r="L334" s="270"/>
      <c r="M334" s="270">
        <v>0</v>
      </c>
      <c r="N334" s="270">
        <v>0</v>
      </c>
      <c r="O334" s="270">
        <v>0</v>
      </c>
      <c r="P334" s="270">
        <v>0</v>
      </c>
      <c r="Q334" s="270">
        <v>0</v>
      </c>
      <c r="R334" s="270">
        <v>0</v>
      </c>
      <c r="S334" s="270">
        <v>0</v>
      </c>
      <c r="T334" s="270">
        <v>0</v>
      </c>
      <c r="X334" s="270">
        <v>82.316981132075469</v>
      </c>
      <c r="Y334" s="270">
        <v>0</v>
      </c>
      <c r="Z334" s="270" t="s">
        <v>1676</v>
      </c>
      <c r="AA334" s="270" t="s">
        <v>1676</v>
      </c>
      <c r="AB334" s="270" t="s">
        <v>1676</v>
      </c>
      <c r="AC334" s="270">
        <v>40</v>
      </c>
      <c r="AD334" s="270">
        <v>155</v>
      </c>
      <c r="AE334" s="270">
        <v>65</v>
      </c>
      <c r="AF334" s="270">
        <v>0</v>
      </c>
      <c r="AG334" s="270">
        <v>0</v>
      </c>
      <c r="AH334" s="270">
        <v>0</v>
      </c>
      <c r="AI334" s="270">
        <v>0</v>
      </c>
      <c r="AJ334" s="270">
        <v>0</v>
      </c>
      <c r="AK334" s="270">
        <v>0</v>
      </c>
      <c r="AL334" s="270">
        <v>0</v>
      </c>
      <c r="AM334" s="270">
        <v>0</v>
      </c>
      <c r="AN334" s="270">
        <v>0</v>
      </c>
      <c r="AO334" s="270">
        <v>0</v>
      </c>
      <c r="AP334" s="270">
        <v>0</v>
      </c>
      <c r="AQ334" s="270">
        <v>0</v>
      </c>
      <c r="AR334" s="270">
        <v>0</v>
      </c>
      <c r="AS334" s="270">
        <v>0</v>
      </c>
      <c r="AT334" s="270">
        <v>0</v>
      </c>
      <c r="AU334" s="270">
        <v>0</v>
      </c>
      <c r="AV334" s="270">
        <v>0</v>
      </c>
      <c r="AW334" s="270">
        <v>0</v>
      </c>
      <c r="AX334" s="270">
        <v>0</v>
      </c>
      <c r="AY334" s="270">
        <v>0</v>
      </c>
      <c r="AZ334" s="270">
        <v>0</v>
      </c>
      <c r="BA334" s="270">
        <v>0</v>
      </c>
      <c r="BB334" s="270">
        <v>265</v>
      </c>
      <c r="BC334" s="270">
        <v>0</v>
      </c>
      <c r="BD334" s="270">
        <v>0</v>
      </c>
      <c r="BE334" s="270">
        <v>0</v>
      </c>
      <c r="BF334" s="270">
        <v>0</v>
      </c>
      <c r="BG334" s="270">
        <v>0</v>
      </c>
      <c r="BH334" s="270">
        <v>0</v>
      </c>
      <c r="BI334" s="270">
        <v>0</v>
      </c>
      <c r="BJ334" s="270">
        <v>0</v>
      </c>
      <c r="BK334" s="270">
        <v>0</v>
      </c>
      <c r="BL334" s="270">
        <v>0</v>
      </c>
      <c r="BM334" s="270">
        <v>0</v>
      </c>
      <c r="BN334" s="270">
        <v>0</v>
      </c>
      <c r="BO334" s="270">
        <v>0</v>
      </c>
      <c r="BP334" s="270">
        <v>0</v>
      </c>
      <c r="BQ334" s="270">
        <v>0</v>
      </c>
      <c r="BR334" s="270">
        <v>0</v>
      </c>
      <c r="BS334" s="270">
        <v>0</v>
      </c>
      <c r="BT334" s="270">
        <v>265</v>
      </c>
      <c r="BU334" s="270">
        <v>0</v>
      </c>
      <c r="BV334" s="270"/>
      <c r="BW334" s="270">
        <v>0</v>
      </c>
      <c r="BX334" s="270">
        <v>0</v>
      </c>
      <c r="BY334" s="270">
        <v>0</v>
      </c>
      <c r="BZ334" s="270">
        <v>0</v>
      </c>
      <c r="CA334" s="270">
        <v>0</v>
      </c>
      <c r="CB334" s="270">
        <v>0</v>
      </c>
      <c r="CC334" s="270">
        <v>0</v>
      </c>
      <c r="CD334" s="270">
        <v>0</v>
      </c>
      <c r="CE334" s="270">
        <v>0</v>
      </c>
      <c r="CF334" s="270">
        <v>0</v>
      </c>
      <c r="CG334" s="270">
        <v>265</v>
      </c>
      <c r="CH334" s="270">
        <v>265</v>
      </c>
      <c r="CI334" s="270">
        <v>0</v>
      </c>
      <c r="CJ334" s="270">
        <v>0</v>
      </c>
      <c r="CK334" s="270">
        <v>0</v>
      </c>
      <c r="CL334" s="270">
        <v>0</v>
      </c>
      <c r="CM334" s="270">
        <v>0</v>
      </c>
      <c r="CN334" s="270">
        <v>0</v>
      </c>
      <c r="CO334" s="270">
        <v>0</v>
      </c>
      <c r="CP334" s="270">
        <v>0</v>
      </c>
      <c r="CQ334" s="270">
        <v>0</v>
      </c>
      <c r="CR334" s="270">
        <v>0</v>
      </c>
      <c r="CS334" s="270">
        <v>0</v>
      </c>
      <c r="CT334" s="270">
        <v>0</v>
      </c>
      <c r="CU334" s="270">
        <v>0</v>
      </c>
      <c r="CV334" s="270">
        <v>0</v>
      </c>
      <c r="CW334" s="270">
        <v>0</v>
      </c>
      <c r="CX334" s="270">
        <v>0</v>
      </c>
      <c r="CY334" s="270">
        <v>0</v>
      </c>
      <c r="CZ334" s="270">
        <v>0</v>
      </c>
      <c r="DA334" s="270">
        <v>0</v>
      </c>
      <c r="DB334" s="270">
        <v>0</v>
      </c>
      <c r="DC334" s="270">
        <v>0</v>
      </c>
      <c r="DD334" s="270">
        <v>0</v>
      </c>
      <c r="DE334" s="270">
        <v>0</v>
      </c>
      <c r="DF334" s="270">
        <v>0</v>
      </c>
      <c r="DG334" s="270">
        <v>0</v>
      </c>
      <c r="DH334" s="270">
        <v>0</v>
      </c>
      <c r="DI334" s="270">
        <v>0</v>
      </c>
      <c r="DJ334" s="270">
        <v>0</v>
      </c>
      <c r="DK334" s="270">
        <v>0</v>
      </c>
      <c r="DL334" s="270">
        <v>0</v>
      </c>
      <c r="DM334" s="270">
        <v>0</v>
      </c>
      <c r="DN334" s="270">
        <v>0</v>
      </c>
      <c r="DO334" s="270">
        <v>0</v>
      </c>
      <c r="DP334" s="270">
        <v>0</v>
      </c>
      <c r="DQ334" s="270"/>
      <c r="DR334" s="270">
        <v>0</v>
      </c>
      <c r="DS334" s="270">
        <v>0</v>
      </c>
      <c r="DT334" s="270">
        <v>0</v>
      </c>
      <c r="DU334" s="270">
        <v>0</v>
      </c>
      <c r="DV334" s="270">
        <v>0</v>
      </c>
      <c r="DW334" s="270">
        <v>0</v>
      </c>
      <c r="DX334" s="270">
        <v>0</v>
      </c>
      <c r="DY334" s="270">
        <v>0</v>
      </c>
      <c r="DZ334" s="270">
        <v>0</v>
      </c>
      <c r="EA334" s="270">
        <v>0</v>
      </c>
      <c r="EB334" s="270">
        <v>0</v>
      </c>
      <c r="EC334" s="270">
        <v>0</v>
      </c>
      <c r="ED334" s="270">
        <v>0</v>
      </c>
      <c r="EE334" s="270">
        <v>0</v>
      </c>
      <c r="EF334" s="270">
        <v>0</v>
      </c>
      <c r="EG334" s="270">
        <v>0</v>
      </c>
      <c r="EH334" s="270">
        <v>0</v>
      </c>
      <c r="EI334" s="270">
        <v>0</v>
      </c>
      <c r="EJ334" s="270">
        <v>0</v>
      </c>
      <c r="EK334" s="270">
        <v>0</v>
      </c>
      <c r="EL334" s="270">
        <v>0</v>
      </c>
      <c r="EM334" s="270">
        <v>0</v>
      </c>
      <c r="EN334" s="270">
        <v>0</v>
      </c>
      <c r="EO334" s="270">
        <v>0</v>
      </c>
      <c r="EP334" s="270">
        <v>0</v>
      </c>
      <c r="EQ334" s="270">
        <v>0</v>
      </c>
      <c r="ER334" s="270">
        <v>0</v>
      </c>
      <c r="ES334" s="270">
        <v>0</v>
      </c>
      <c r="ET334" s="270">
        <v>0</v>
      </c>
      <c r="EU334" s="270">
        <v>0</v>
      </c>
      <c r="EV334" s="270">
        <v>0</v>
      </c>
      <c r="EW334" s="270">
        <v>0</v>
      </c>
      <c r="EX334" s="270">
        <v>0</v>
      </c>
      <c r="EY334" s="270">
        <v>0</v>
      </c>
      <c r="EZ334" s="270">
        <v>0</v>
      </c>
      <c r="FA334" s="270">
        <v>0</v>
      </c>
      <c r="FB334" s="270">
        <v>0</v>
      </c>
      <c r="FC334" s="270">
        <v>0</v>
      </c>
      <c r="FD334" s="270">
        <v>0</v>
      </c>
      <c r="FE334" s="270">
        <v>0</v>
      </c>
      <c r="FF334" s="270">
        <v>0</v>
      </c>
      <c r="FG334" s="270">
        <v>0</v>
      </c>
      <c r="FH334" s="270">
        <v>0</v>
      </c>
      <c r="FI334" s="270">
        <v>0</v>
      </c>
      <c r="FJ334" s="270">
        <v>0</v>
      </c>
      <c r="FK334" s="270">
        <v>0</v>
      </c>
      <c r="FL334" s="351">
        <v>0</v>
      </c>
      <c r="FM334" s="323">
        <v>255</v>
      </c>
      <c r="FN334" s="324">
        <v>0</v>
      </c>
      <c r="FO334" s="270"/>
      <c r="FP334" s="89"/>
      <c r="FQ334" s="270"/>
      <c r="FR334" s="319"/>
      <c r="FS334" s="319"/>
      <c r="FT334" s="319"/>
      <c r="FU334" s="319"/>
      <c r="FV334" s="319"/>
      <c r="FW334" s="319"/>
      <c r="FX334" s="319"/>
      <c r="FY334" s="319"/>
      <c r="FZ334" s="319"/>
      <c r="GA334" s="319"/>
      <c r="GB334" s="319"/>
      <c r="GC334" s="319"/>
      <c r="GD334" s="319"/>
      <c r="GE334" s="319"/>
      <c r="GF334" s="319"/>
      <c r="GG334" s="319"/>
      <c r="GH334" s="319"/>
      <c r="GI334" s="319"/>
      <c r="GJ334" s="319"/>
      <c r="GK334" s="319"/>
      <c r="GL334" s="319"/>
      <c r="GM334" s="319"/>
      <c r="GN334" s="319"/>
      <c r="GO334" s="319"/>
      <c r="GP334" s="319"/>
      <c r="GQ334" s="319"/>
      <c r="GR334" s="319"/>
      <c r="GS334" s="319"/>
      <c r="GT334" s="319"/>
      <c r="GU334" s="319"/>
      <c r="GV334" s="319"/>
      <c r="GW334" s="319"/>
      <c r="GX334" s="319"/>
      <c r="GY334" s="319"/>
      <c r="GZ334" s="319"/>
      <c r="HA334" s="319"/>
      <c r="HB334" s="319"/>
      <c r="HC334" s="319"/>
      <c r="HD334" s="319"/>
      <c r="HE334" s="319"/>
      <c r="HF334" s="319"/>
      <c r="HG334" s="319"/>
      <c r="HH334" s="319"/>
      <c r="HI334" s="319"/>
      <c r="HJ334" s="319"/>
      <c r="HK334" s="319"/>
      <c r="HL334" s="319"/>
      <c r="HM334" s="319"/>
      <c r="HN334" s="319"/>
      <c r="HO334" s="319"/>
      <c r="HP334" s="319"/>
      <c r="HQ334" s="319"/>
      <c r="HR334" s="319"/>
      <c r="HS334" s="319"/>
      <c r="HT334" s="319"/>
      <c r="HU334" s="319"/>
      <c r="HV334" s="319"/>
      <c r="HW334" s="319"/>
      <c r="HX334" s="319"/>
      <c r="HY334" s="319"/>
      <c r="HZ334" s="319"/>
      <c r="IA334" s="319"/>
      <c r="IB334" s="319"/>
      <c r="IC334" s="319"/>
      <c r="ID334" s="319"/>
      <c r="IE334" s="319"/>
      <c r="IF334" s="319"/>
      <c r="IG334" s="318"/>
    </row>
    <row r="335" spans="1:241" s="272" customFormat="1" ht="12.75" customHeight="1" x14ac:dyDescent="0.2">
      <c r="A335" s="370" t="s">
        <v>608</v>
      </c>
      <c r="B335" s="270">
        <v>1095</v>
      </c>
      <c r="C335" s="270">
        <v>1090</v>
      </c>
      <c r="D335" s="270">
        <v>425</v>
      </c>
      <c r="E335" s="270">
        <v>665</v>
      </c>
      <c r="F335" s="270">
        <v>30</v>
      </c>
      <c r="G335" s="270">
        <v>0</v>
      </c>
      <c r="H335" s="270">
        <v>0</v>
      </c>
      <c r="I335" s="270">
        <v>1095</v>
      </c>
      <c r="J335" s="270">
        <v>0</v>
      </c>
      <c r="K335" s="270">
        <v>31315</v>
      </c>
      <c r="L335" s="270"/>
      <c r="M335" s="270">
        <v>0</v>
      </c>
      <c r="N335" s="270">
        <v>0</v>
      </c>
      <c r="O335" s="270">
        <v>0</v>
      </c>
      <c r="P335" s="270">
        <v>0</v>
      </c>
      <c r="Q335" s="270">
        <v>0</v>
      </c>
      <c r="R335" s="270">
        <v>0</v>
      </c>
      <c r="S335" s="270">
        <v>0</v>
      </c>
      <c r="T335" s="270">
        <v>0</v>
      </c>
      <c r="U335" s="270"/>
      <c r="V335" s="270"/>
      <c r="W335" s="270"/>
      <c r="X335" s="270">
        <v>81.046703296703299</v>
      </c>
      <c r="Y335" s="270">
        <v>0</v>
      </c>
      <c r="Z335" s="270" t="s">
        <v>1676</v>
      </c>
      <c r="AA335" s="270">
        <v>15</v>
      </c>
      <c r="AB335" s="270">
        <v>55</v>
      </c>
      <c r="AC335" s="270">
        <v>180</v>
      </c>
      <c r="AD335" s="270">
        <v>595</v>
      </c>
      <c r="AE335" s="270">
        <v>250</v>
      </c>
      <c r="AF335" s="270">
        <v>0</v>
      </c>
      <c r="AG335" s="270">
        <v>0</v>
      </c>
      <c r="AH335" s="270">
        <v>0</v>
      </c>
      <c r="AI335" s="270">
        <v>0</v>
      </c>
      <c r="AJ335" s="270">
        <v>0</v>
      </c>
      <c r="AK335" s="270">
        <v>0</v>
      </c>
      <c r="AL335" s="270">
        <v>0</v>
      </c>
      <c r="AM335" s="270">
        <v>0</v>
      </c>
      <c r="AN335" s="270">
        <v>0</v>
      </c>
      <c r="AO335" s="270">
        <v>0</v>
      </c>
      <c r="AP335" s="270">
        <v>0</v>
      </c>
      <c r="AQ335" s="270">
        <v>10</v>
      </c>
      <c r="AR335" s="270">
        <v>0</v>
      </c>
      <c r="AS335" s="270">
        <v>0</v>
      </c>
      <c r="AT335" s="270">
        <v>0</v>
      </c>
      <c r="AU335" s="270">
        <v>0</v>
      </c>
      <c r="AV335" s="270">
        <v>0</v>
      </c>
      <c r="AW335" s="270" t="s">
        <v>1676</v>
      </c>
      <c r="AX335" s="270">
        <v>890</v>
      </c>
      <c r="AY335" s="270">
        <v>0</v>
      </c>
      <c r="AZ335" s="270">
        <v>0</v>
      </c>
      <c r="BA335" s="270">
        <v>0</v>
      </c>
      <c r="BB335" s="270">
        <v>195</v>
      </c>
      <c r="BC335" s="270">
        <v>15</v>
      </c>
      <c r="BD335" s="270">
        <v>75</v>
      </c>
      <c r="BE335" s="270" t="s">
        <v>1676</v>
      </c>
      <c r="BF335" s="270">
        <v>10</v>
      </c>
      <c r="BG335" s="270">
        <v>20</v>
      </c>
      <c r="BH335" s="270">
        <v>45</v>
      </c>
      <c r="BI335" s="270" t="s">
        <v>1676</v>
      </c>
      <c r="BJ335" s="270">
        <v>0</v>
      </c>
      <c r="BK335" s="270">
        <v>80</v>
      </c>
      <c r="BL335" s="270">
        <v>140</v>
      </c>
      <c r="BM335" s="270">
        <v>40</v>
      </c>
      <c r="BN335" s="270">
        <v>35</v>
      </c>
      <c r="BO335" s="270">
        <v>110</v>
      </c>
      <c r="BP335" s="270">
        <v>75</v>
      </c>
      <c r="BQ335" s="270">
        <v>0</v>
      </c>
      <c r="BR335" s="270">
        <v>0</v>
      </c>
      <c r="BS335" s="270">
        <v>0</v>
      </c>
      <c r="BT335" s="270">
        <v>95</v>
      </c>
      <c r="BU335" s="270">
        <v>335</v>
      </c>
      <c r="BV335" s="270"/>
      <c r="BW335" s="270">
        <v>0</v>
      </c>
      <c r="BX335" s="270" t="s">
        <v>1676</v>
      </c>
      <c r="BY335" s="270">
        <v>30</v>
      </c>
      <c r="BZ335" s="270">
        <v>0</v>
      </c>
      <c r="CA335" s="270" t="s">
        <v>1676</v>
      </c>
      <c r="CB335" s="270" t="s">
        <v>1676</v>
      </c>
      <c r="CC335" s="270">
        <v>0</v>
      </c>
      <c r="CD335" s="270">
        <v>30</v>
      </c>
      <c r="CE335" s="270" t="s">
        <v>1676</v>
      </c>
      <c r="CF335" s="270">
        <v>55</v>
      </c>
      <c r="CG335" s="270">
        <v>970</v>
      </c>
      <c r="CH335" s="270">
        <v>0</v>
      </c>
      <c r="CI335" s="270">
        <v>0</v>
      </c>
      <c r="CJ335" s="270">
        <v>0</v>
      </c>
      <c r="CK335" s="270">
        <v>0</v>
      </c>
      <c r="CL335" s="270">
        <v>0</v>
      </c>
      <c r="CM335" s="270">
        <v>0</v>
      </c>
      <c r="CN335" s="270">
        <v>0</v>
      </c>
      <c r="CO335" s="270">
        <v>0</v>
      </c>
      <c r="CP335" s="270">
        <v>0</v>
      </c>
      <c r="CQ335" s="270">
        <v>0</v>
      </c>
      <c r="CR335" s="270">
        <v>0</v>
      </c>
      <c r="CS335" s="270">
        <v>0</v>
      </c>
      <c r="CT335" s="270">
        <v>0</v>
      </c>
      <c r="CU335" s="270">
        <v>0</v>
      </c>
      <c r="CV335" s="270">
        <v>0</v>
      </c>
      <c r="CW335" s="270">
        <v>0</v>
      </c>
      <c r="CX335" s="270">
        <v>0</v>
      </c>
      <c r="CY335" s="270">
        <v>0</v>
      </c>
      <c r="CZ335" s="270">
        <v>0</v>
      </c>
      <c r="DA335" s="270">
        <v>0</v>
      </c>
      <c r="DB335" s="270">
        <v>0</v>
      </c>
      <c r="DC335" s="270">
        <v>0</v>
      </c>
      <c r="DD335" s="270">
        <v>0</v>
      </c>
      <c r="DE335" s="270">
        <v>0</v>
      </c>
      <c r="DF335" s="270">
        <v>0</v>
      </c>
      <c r="DG335" s="270">
        <v>0</v>
      </c>
      <c r="DH335" s="270">
        <v>0</v>
      </c>
      <c r="DI335" s="270">
        <v>0</v>
      </c>
      <c r="DJ335" s="270">
        <v>0</v>
      </c>
      <c r="DK335" s="270">
        <v>0</v>
      </c>
      <c r="DL335" s="270">
        <v>0</v>
      </c>
      <c r="DM335" s="270">
        <v>290</v>
      </c>
      <c r="DN335" s="270">
        <v>0</v>
      </c>
      <c r="DO335" s="270">
        <v>0</v>
      </c>
      <c r="DP335" s="270">
        <v>0</v>
      </c>
      <c r="DQ335" s="270"/>
      <c r="DR335" s="270">
        <v>0</v>
      </c>
      <c r="DS335" s="270">
        <v>0</v>
      </c>
      <c r="DT335" s="270">
        <v>0</v>
      </c>
      <c r="DU335" s="270">
        <v>0</v>
      </c>
      <c r="DV335" s="270">
        <v>0</v>
      </c>
      <c r="DW335" s="270">
        <v>0</v>
      </c>
      <c r="DX335" s="270">
        <v>0</v>
      </c>
      <c r="DY335" s="270">
        <v>0</v>
      </c>
      <c r="DZ335" s="270">
        <v>0</v>
      </c>
      <c r="EA335" s="270">
        <v>0</v>
      </c>
      <c r="EB335" s="270">
        <v>0</v>
      </c>
      <c r="EC335" s="270">
        <v>0</v>
      </c>
      <c r="ED335" s="270">
        <v>0</v>
      </c>
      <c r="EE335" s="270">
        <v>0</v>
      </c>
      <c r="EF335" s="270">
        <v>775</v>
      </c>
      <c r="EG335" s="270">
        <v>0</v>
      </c>
      <c r="EH335" s="270">
        <v>0</v>
      </c>
      <c r="EI335" s="270">
        <v>0</v>
      </c>
      <c r="EJ335" s="270">
        <v>0</v>
      </c>
      <c r="EK335" s="270">
        <v>0</v>
      </c>
      <c r="EL335" s="270">
        <v>0</v>
      </c>
      <c r="EM335" s="270">
        <v>25</v>
      </c>
      <c r="EN335" s="270">
        <v>0</v>
      </c>
      <c r="EO335" s="270">
        <v>0</v>
      </c>
      <c r="EP335" s="270">
        <v>0</v>
      </c>
      <c r="EQ335" s="270">
        <v>0</v>
      </c>
      <c r="ER335" s="270">
        <v>0</v>
      </c>
      <c r="ES335" s="270">
        <v>0</v>
      </c>
      <c r="ET335" s="270">
        <v>0</v>
      </c>
      <c r="EU335" s="270">
        <v>0</v>
      </c>
      <c r="EV335" s="270">
        <v>0</v>
      </c>
      <c r="EW335" s="270">
        <v>0</v>
      </c>
      <c r="EX335" s="270">
        <v>0</v>
      </c>
      <c r="EY335" s="270">
        <v>0</v>
      </c>
      <c r="EZ335" s="270">
        <v>0</v>
      </c>
      <c r="FA335" s="270">
        <v>0</v>
      </c>
      <c r="FB335" s="270">
        <v>0</v>
      </c>
      <c r="FC335" s="270">
        <v>0</v>
      </c>
      <c r="FD335" s="270">
        <v>0</v>
      </c>
      <c r="FE335" s="270">
        <v>0</v>
      </c>
      <c r="FF335" s="270">
        <v>0</v>
      </c>
      <c r="FG335" s="270">
        <v>0</v>
      </c>
      <c r="FH335" s="270">
        <v>0</v>
      </c>
      <c r="FI335" s="270">
        <v>0</v>
      </c>
      <c r="FJ335" s="270">
        <v>0</v>
      </c>
      <c r="FK335" s="270">
        <v>0</v>
      </c>
      <c r="FL335" s="351">
        <v>900</v>
      </c>
      <c r="FM335" s="323">
        <v>1060</v>
      </c>
      <c r="FN335" s="324">
        <v>0</v>
      </c>
      <c r="FO335" s="13"/>
      <c r="FP335" s="89"/>
      <c r="FQ335" s="13"/>
      <c r="FR335" s="89"/>
      <c r="FS335" s="89"/>
      <c r="FT335" s="89"/>
      <c r="FU335" s="89"/>
      <c r="FV335" s="89"/>
      <c r="FW335" s="89"/>
      <c r="FX335" s="89"/>
      <c r="FY335" s="89"/>
      <c r="FZ335" s="89"/>
      <c r="GA335" s="89"/>
      <c r="GB335" s="89"/>
      <c r="GC335" s="89"/>
      <c r="GD335" s="89"/>
      <c r="GE335" s="89"/>
      <c r="GF335" s="89"/>
      <c r="GG335" s="89"/>
      <c r="GH335" s="89"/>
      <c r="GI335" s="89"/>
      <c r="GJ335" s="89"/>
      <c r="GK335" s="89"/>
      <c r="GL335" s="89"/>
      <c r="GM335" s="89"/>
      <c r="GN335" s="89"/>
      <c r="GO335" s="89"/>
      <c r="GP335" s="89"/>
      <c r="GQ335" s="89"/>
      <c r="GR335" s="89"/>
      <c r="GS335" s="89"/>
      <c r="GT335" s="89"/>
      <c r="GU335" s="89"/>
      <c r="GV335" s="89"/>
      <c r="GW335" s="89"/>
      <c r="GX335" s="89"/>
      <c r="GY335" s="89"/>
      <c r="GZ335" s="89"/>
      <c r="HA335" s="89"/>
      <c r="HB335" s="89"/>
      <c r="HC335" s="89"/>
      <c r="HD335" s="89"/>
      <c r="HE335" s="89"/>
      <c r="HF335" s="89"/>
      <c r="HG335" s="89"/>
      <c r="HH335" s="89"/>
      <c r="HI335" s="89"/>
      <c r="HJ335" s="89"/>
      <c r="HK335" s="89"/>
      <c r="HL335" s="89"/>
      <c r="HM335" s="89"/>
      <c r="HN335" s="89"/>
      <c r="HO335" s="89"/>
      <c r="HP335" s="89"/>
      <c r="HQ335" s="89"/>
      <c r="HR335" s="89"/>
      <c r="HS335" s="89"/>
      <c r="HT335" s="89"/>
      <c r="HU335" s="89"/>
      <c r="HV335" s="89"/>
      <c r="HW335" s="89"/>
      <c r="HX335" s="89"/>
      <c r="HY335" s="89"/>
      <c r="HZ335" s="89"/>
      <c r="IA335" s="89"/>
      <c r="IB335" s="89"/>
      <c r="IC335" s="89"/>
      <c r="ID335" s="89"/>
      <c r="IE335" s="89"/>
      <c r="IF335" s="89"/>
      <c r="IG335" s="322"/>
    </row>
    <row r="336" spans="1:241" ht="12.75" customHeight="1" x14ac:dyDescent="0.2">
      <c r="A336" s="370" t="s">
        <v>418</v>
      </c>
      <c r="B336" s="270">
        <v>4280</v>
      </c>
      <c r="C336" s="270">
        <v>3730</v>
      </c>
      <c r="D336" s="270">
        <v>1530</v>
      </c>
      <c r="E336" s="270">
        <v>2200</v>
      </c>
      <c r="F336" s="270">
        <v>1315</v>
      </c>
      <c r="G336" s="270">
        <v>0</v>
      </c>
      <c r="H336" s="270">
        <v>105</v>
      </c>
      <c r="I336" s="270">
        <v>4180</v>
      </c>
      <c r="J336" s="270">
        <v>105</v>
      </c>
      <c r="K336" s="270">
        <v>113215</v>
      </c>
      <c r="L336" s="270">
        <v>72.417475728155338</v>
      </c>
      <c r="M336" s="270">
        <v>10</v>
      </c>
      <c r="N336" s="270">
        <v>25</v>
      </c>
      <c r="O336" s="270">
        <v>45</v>
      </c>
      <c r="P336" s="270">
        <v>25</v>
      </c>
      <c r="Q336" s="270" t="s">
        <v>1676</v>
      </c>
      <c r="R336" s="270">
        <v>0</v>
      </c>
      <c r="S336" s="270">
        <v>0</v>
      </c>
      <c r="T336" s="270">
        <v>0</v>
      </c>
      <c r="U336" s="270">
        <v>32.941483516483515</v>
      </c>
      <c r="V336" s="270">
        <v>19</v>
      </c>
      <c r="W336" s="270">
        <v>69</v>
      </c>
      <c r="X336" s="270">
        <v>68.921962616822427</v>
      </c>
      <c r="Y336" s="270">
        <v>10</v>
      </c>
      <c r="Z336" s="270">
        <v>380</v>
      </c>
      <c r="AA336" s="270">
        <v>460</v>
      </c>
      <c r="AB336" s="270">
        <v>460</v>
      </c>
      <c r="AC336" s="270">
        <v>580</v>
      </c>
      <c r="AD336" s="270">
        <v>1680</v>
      </c>
      <c r="AE336" s="270">
        <v>715</v>
      </c>
      <c r="AF336" s="270" t="s">
        <v>1676</v>
      </c>
      <c r="AG336" s="270">
        <v>0</v>
      </c>
      <c r="AH336" s="270">
        <v>0</v>
      </c>
      <c r="AI336" s="270">
        <v>0</v>
      </c>
      <c r="AJ336" s="270">
        <v>0</v>
      </c>
      <c r="AK336" s="270">
        <v>0</v>
      </c>
      <c r="AL336" s="270">
        <v>0</v>
      </c>
      <c r="AM336" s="270">
        <v>0</v>
      </c>
      <c r="AN336" s="270">
        <v>0</v>
      </c>
      <c r="AO336" s="270">
        <v>0</v>
      </c>
      <c r="AP336" s="270">
        <v>0</v>
      </c>
      <c r="AQ336" s="270">
        <v>0</v>
      </c>
      <c r="AR336" s="270">
        <v>0</v>
      </c>
      <c r="AS336" s="270">
        <v>0</v>
      </c>
      <c r="AT336" s="270">
        <v>0</v>
      </c>
      <c r="AU336" s="270">
        <v>0</v>
      </c>
      <c r="AV336" s="270" t="s">
        <v>1676</v>
      </c>
      <c r="AW336" s="270" t="s">
        <v>1676</v>
      </c>
      <c r="AX336" s="270">
        <v>0</v>
      </c>
      <c r="AY336" s="270">
        <v>0</v>
      </c>
      <c r="AZ336" s="270">
        <v>90</v>
      </c>
      <c r="BA336" s="270" t="s">
        <v>1676</v>
      </c>
      <c r="BB336" s="270">
        <v>4180</v>
      </c>
      <c r="BC336" s="270">
        <v>35</v>
      </c>
      <c r="BD336" s="270">
        <v>120</v>
      </c>
      <c r="BE336" s="270">
        <v>10</v>
      </c>
      <c r="BF336" s="270">
        <v>30</v>
      </c>
      <c r="BG336" s="270">
        <v>870</v>
      </c>
      <c r="BH336" s="270">
        <v>105</v>
      </c>
      <c r="BI336" s="270" t="s">
        <v>1676</v>
      </c>
      <c r="BJ336" s="270">
        <v>0</v>
      </c>
      <c r="BK336" s="270">
        <v>350</v>
      </c>
      <c r="BL336" s="270">
        <v>160</v>
      </c>
      <c r="BM336" s="270">
        <v>55</v>
      </c>
      <c r="BN336" s="270">
        <v>105</v>
      </c>
      <c r="BO336" s="270">
        <v>310</v>
      </c>
      <c r="BP336" s="270">
        <v>95</v>
      </c>
      <c r="BQ336" s="270">
        <v>0</v>
      </c>
      <c r="BR336" s="270">
        <v>0</v>
      </c>
      <c r="BS336" s="270" t="s">
        <v>1676</v>
      </c>
      <c r="BT336" s="270">
        <v>800</v>
      </c>
      <c r="BU336" s="270">
        <v>650</v>
      </c>
      <c r="BV336" s="270"/>
      <c r="BW336" s="270">
        <v>35</v>
      </c>
      <c r="BX336" s="270" t="s">
        <v>1676</v>
      </c>
      <c r="BY336" s="270">
        <v>155</v>
      </c>
      <c r="BZ336" s="270">
        <v>20</v>
      </c>
      <c r="CA336" s="270" t="s">
        <v>1676</v>
      </c>
      <c r="CB336" s="270">
        <v>0</v>
      </c>
      <c r="CC336" s="270">
        <v>0</v>
      </c>
      <c r="CD336" s="270">
        <v>65</v>
      </c>
      <c r="CE336" s="270" t="s">
        <v>1676</v>
      </c>
      <c r="CF336" s="270">
        <v>100</v>
      </c>
      <c r="CG336" s="270">
        <v>3390</v>
      </c>
      <c r="CH336" s="270">
        <v>0</v>
      </c>
      <c r="CI336" s="270">
        <v>0</v>
      </c>
      <c r="CJ336" s="270">
        <v>0</v>
      </c>
      <c r="CK336" s="270">
        <v>0</v>
      </c>
      <c r="CL336" s="270">
        <v>0</v>
      </c>
      <c r="CM336" s="270">
        <v>0</v>
      </c>
      <c r="CN336" s="270">
        <v>0</v>
      </c>
      <c r="CO336" s="270">
        <v>0</v>
      </c>
      <c r="CP336" s="270">
        <v>0</v>
      </c>
      <c r="CQ336" s="270">
        <v>0</v>
      </c>
      <c r="CR336" s="270">
        <v>0</v>
      </c>
      <c r="CS336" s="270">
        <v>0</v>
      </c>
      <c r="CT336" s="270">
        <v>0</v>
      </c>
      <c r="CU336" s="270">
        <v>0</v>
      </c>
      <c r="CV336" s="270">
        <v>0</v>
      </c>
      <c r="CW336" s="270">
        <v>0</v>
      </c>
      <c r="CX336" s="270">
        <v>0</v>
      </c>
      <c r="CY336" s="270">
        <v>0</v>
      </c>
      <c r="CZ336" s="270">
        <v>0</v>
      </c>
      <c r="DA336" s="270">
        <v>0</v>
      </c>
      <c r="DB336" s="270">
        <v>0</v>
      </c>
      <c r="DC336" s="270">
        <v>2755</v>
      </c>
      <c r="DD336" s="270">
        <v>0</v>
      </c>
      <c r="DE336" s="270">
        <v>0</v>
      </c>
      <c r="DF336" s="270">
        <v>0</v>
      </c>
      <c r="DG336" s="270">
        <v>0</v>
      </c>
      <c r="DH336" s="270">
        <v>0</v>
      </c>
      <c r="DI336" s="270">
        <v>0</v>
      </c>
      <c r="DJ336" s="270">
        <v>0</v>
      </c>
      <c r="DK336" s="270">
        <v>0</v>
      </c>
      <c r="DL336" s="270">
        <v>0</v>
      </c>
      <c r="DM336" s="270">
        <v>0</v>
      </c>
      <c r="DN336" s="270">
        <v>0</v>
      </c>
      <c r="DO336" s="270">
        <v>0</v>
      </c>
      <c r="DP336" s="270">
        <v>0</v>
      </c>
      <c r="DQ336" s="270"/>
      <c r="DR336" s="270">
        <v>0</v>
      </c>
      <c r="DS336" s="270">
        <v>0</v>
      </c>
      <c r="DT336" s="270">
        <v>0</v>
      </c>
      <c r="DU336" s="270">
        <v>0</v>
      </c>
      <c r="DV336" s="270">
        <v>0</v>
      </c>
      <c r="DW336" s="270">
        <v>0</v>
      </c>
      <c r="DX336" s="270">
        <v>0</v>
      </c>
      <c r="DY336" s="270">
        <v>0</v>
      </c>
      <c r="DZ336" s="270">
        <v>0</v>
      </c>
      <c r="EA336" s="270">
        <v>0</v>
      </c>
      <c r="EB336" s="270">
        <v>0</v>
      </c>
      <c r="EC336" s="270">
        <v>0</v>
      </c>
      <c r="ED336" s="270">
        <v>0</v>
      </c>
      <c r="EE336" s="270">
        <v>0</v>
      </c>
      <c r="EF336" s="270">
        <v>0</v>
      </c>
      <c r="EG336" s="270">
        <v>0</v>
      </c>
      <c r="EH336" s="270">
        <v>0</v>
      </c>
      <c r="EI336" s="270">
        <v>0</v>
      </c>
      <c r="EJ336" s="270">
        <v>0</v>
      </c>
      <c r="EK336" s="270">
        <v>0</v>
      </c>
      <c r="EL336" s="270">
        <v>0</v>
      </c>
      <c r="EM336" s="270">
        <v>0</v>
      </c>
      <c r="EN336" s="270">
        <v>0</v>
      </c>
      <c r="EO336" s="270" t="s">
        <v>1676</v>
      </c>
      <c r="EP336" s="270">
        <v>1195</v>
      </c>
      <c r="EQ336" s="270">
        <v>55</v>
      </c>
      <c r="ER336" s="270">
        <v>0</v>
      </c>
      <c r="ES336" s="270">
        <v>0</v>
      </c>
      <c r="ET336" s="270">
        <v>170</v>
      </c>
      <c r="EU336" s="270">
        <v>0</v>
      </c>
      <c r="EV336" s="270">
        <v>0</v>
      </c>
      <c r="EW336" s="270">
        <v>0</v>
      </c>
      <c r="EX336" s="270">
        <v>0</v>
      </c>
      <c r="EY336" s="270">
        <v>0</v>
      </c>
      <c r="EZ336" s="270">
        <v>0</v>
      </c>
      <c r="FA336" s="270">
        <v>0</v>
      </c>
      <c r="FB336" s="270">
        <v>0</v>
      </c>
      <c r="FC336" s="270">
        <v>0</v>
      </c>
      <c r="FD336" s="270">
        <v>0</v>
      </c>
      <c r="FE336" s="270">
        <v>0</v>
      </c>
      <c r="FF336" s="270">
        <v>0</v>
      </c>
      <c r="FG336" s="270">
        <v>0</v>
      </c>
      <c r="FH336" s="270">
        <v>0</v>
      </c>
      <c r="FI336" s="270">
        <v>0</v>
      </c>
      <c r="FJ336" s="270">
        <v>0</v>
      </c>
      <c r="FK336" s="270">
        <v>105</v>
      </c>
      <c r="FL336" s="351">
        <v>105</v>
      </c>
      <c r="FM336" s="323">
        <v>2315</v>
      </c>
      <c r="FN336" s="324">
        <v>105</v>
      </c>
      <c r="FO336" s="270"/>
      <c r="FP336" s="89"/>
      <c r="FQ336" s="270"/>
      <c r="FR336" s="319"/>
      <c r="FS336" s="319"/>
      <c r="FT336" s="319"/>
      <c r="FU336" s="319"/>
      <c r="FV336" s="319"/>
      <c r="FW336" s="319"/>
      <c r="FX336" s="319"/>
      <c r="FY336" s="319"/>
      <c r="FZ336" s="319"/>
      <c r="GA336" s="319"/>
      <c r="GB336" s="319"/>
      <c r="GC336" s="319"/>
      <c r="GD336" s="319"/>
      <c r="GE336" s="319"/>
      <c r="GF336" s="319"/>
      <c r="GG336" s="319"/>
      <c r="GH336" s="319"/>
      <c r="GI336" s="319"/>
      <c r="GJ336" s="319"/>
      <c r="GK336" s="319"/>
      <c r="GL336" s="319"/>
      <c r="GM336" s="319"/>
      <c r="GN336" s="319"/>
      <c r="GO336" s="319"/>
      <c r="GP336" s="319"/>
      <c r="GQ336" s="319"/>
      <c r="GR336" s="319"/>
      <c r="GS336" s="319"/>
      <c r="GT336" s="319"/>
      <c r="GU336" s="319"/>
      <c r="GV336" s="319"/>
      <c r="GW336" s="319"/>
      <c r="GX336" s="319"/>
      <c r="GY336" s="319"/>
      <c r="GZ336" s="319"/>
      <c r="HA336" s="319"/>
      <c r="HB336" s="319"/>
      <c r="HC336" s="319"/>
      <c r="HD336" s="319"/>
      <c r="HE336" s="319"/>
      <c r="HF336" s="319"/>
      <c r="HG336" s="319"/>
      <c r="HH336" s="319"/>
      <c r="HI336" s="319"/>
      <c r="HJ336" s="319"/>
      <c r="HK336" s="319"/>
      <c r="HL336" s="319"/>
      <c r="HM336" s="319"/>
      <c r="HN336" s="319"/>
      <c r="HO336" s="319"/>
      <c r="HP336" s="319"/>
      <c r="HQ336" s="319"/>
      <c r="HR336" s="319"/>
      <c r="HS336" s="319"/>
      <c r="HT336" s="319"/>
      <c r="HU336" s="319"/>
      <c r="HV336" s="319"/>
      <c r="HW336" s="319"/>
      <c r="HX336" s="319"/>
      <c r="HY336" s="319"/>
      <c r="HZ336" s="319"/>
      <c r="IA336" s="319"/>
      <c r="IB336" s="319"/>
      <c r="IC336" s="319"/>
      <c r="ID336" s="319"/>
      <c r="IE336" s="319"/>
      <c r="IF336" s="319"/>
      <c r="IG336" s="318"/>
    </row>
    <row r="337" spans="1:241" ht="12.75" customHeight="1" x14ac:dyDescent="0.2">
      <c r="A337" s="370" t="s">
        <v>788</v>
      </c>
      <c r="B337" s="270">
        <v>1845</v>
      </c>
      <c r="C337" s="270">
        <v>1845</v>
      </c>
      <c r="D337" s="270">
        <v>815</v>
      </c>
      <c r="E337" s="270">
        <v>1030</v>
      </c>
      <c r="F337" s="270">
        <v>0</v>
      </c>
      <c r="G337" s="270" t="s">
        <v>1676</v>
      </c>
      <c r="H337" s="270">
        <v>1840</v>
      </c>
      <c r="I337" s="270">
        <v>80</v>
      </c>
      <c r="J337" s="270">
        <v>1770</v>
      </c>
      <c r="K337" s="270">
        <v>260</v>
      </c>
      <c r="L337" s="270">
        <v>42.105492115280043</v>
      </c>
      <c r="M337" s="270">
        <v>820</v>
      </c>
      <c r="N337" s="270">
        <v>630</v>
      </c>
      <c r="O337" s="270">
        <v>265</v>
      </c>
      <c r="P337" s="270">
        <v>110</v>
      </c>
      <c r="Q337" s="270">
        <v>15</v>
      </c>
      <c r="R337" s="270" t="s">
        <v>1676</v>
      </c>
      <c r="S337" s="270" t="s">
        <v>1676</v>
      </c>
      <c r="T337" s="270">
        <v>0</v>
      </c>
      <c r="U337" s="270">
        <v>3.4533333333333331</v>
      </c>
      <c r="V337" s="270">
        <v>3</v>
      </c>
      <c r="W337" s="270">
        <v>34</v>
      </c>
      <c r="X337" s="270">
        <v>67.878048780487802</v>
      </c>
      <c r="Y337" s="270">
        <v>0</v>
      </c>
      <c r="Z337" s="270">
        <v>70</v>
      </c>
      <c r="AA337" s="270">
        <v>145</v>
      </c>
      <c r="AB337" s="270">
        <v>255</v>
      </c>
      <c r="AC337" s="270">
        <v>580</v>
      </c>
      <c r="AD337" s="270">
        <v>745</v>
      </c>
      <c r="AE337" s="270">
        <v>50</v>
      </c>
      <c r="AF337" s="270">
        <v>60</v>
      </c>
      <c r="AG337" s="270">
        <v>0</v>
      </c>
      <c r="AH337" s="270">
        <v>685</v>
      </c>
      <c r="AI337" s="270">
        <v>25</v>
      </c>
      <c r="AJ337" s="270">
        <v>70</v>
      </c>
      <c r="AK337" s="270">
        <v>415</v>
      </c>
      <c r="AL337" s="270">
        <v>0</v>
      </c>
      <c r="AM337" s="270">
        <v>0</v>
      </c>
      <c r="AN337" s="270">
        <v>0</v>
      </c>
      <c r="AO337" s="270">
        <v>0</v>
      </c>
      <c r="AP337" s="270">
        <v>0</v>
      </c>
      <c r="AQ337" s="270">
        <v>0</v>
      </c>
      <c r="AR337" s="270">
        <v>0</v>
      </c>
      <c r="AS337" s="270">
        <v>0</v>
      </c>
      <c r="AT337" s="270">
        <v>0</v>
      </c>
      <c r="AU337" s="270">
        <v>0</v>
      </c>
      <c r="AV337" s="270">
        <v>365</v>
      </c>
      <c r="AW337" s="270">
        <v>30</v>
      </c>
      <c r="AX337" s="270">
        <v>0</v>
      </c>
      <c r="AY337" s="270">
        <v>15</v>
      </c>
      <c r="AZ337" s="270">
        <v>105</v>
      </c>
      <c r="BA337" s="270">
        <v>15</v>
      </c>
      <c r="BB337" s="270">
        <v>65</v>
      </c>
      <c r="BC337" s="270">
        <v>10</v>
      </c>
      <c r="BD337" s="270">
        <v>310</v>
      </c>
      <c r="BE337" s="270" t="s">
        <v>1676</v>
      </c>
      <c r="BF337" s="270" t="s">
        <v>1676</v>
      </c>
      <c r="BG337" s="270">
        <v>0</v>
      </c>
      <c r="BH337" s="270">
        <v>40</v>
      </c>
      <c r="BI337" s="270">
        <v>730</v>
      </c>
      <c r="BJ337" s="270" t="s">
        <v>1676</v>
      </c>
      <c r="BK337" s="270" t="s">
        <v>1676</v>
      </c>
      <c r="BL337" s="270" t="s">
        <v>1676</v>
      </c>
      <c r="BM337" s="270">
        <v>415</v>
      </c>
      <c r="BN337" s="270">
        <v>135</v>
      </c>
      <c r="BO337" s="270">
        <v>170</v>
      </c>
      <c r="BP337" s="270">
        <v>0</v>
      </c>
      <c r="BQ337" s="270">
        <v>0</v>
      </c>
      <c r="BR337" s="270">
        <v>0</v>
      </c>
      <c r="BS337" s="270" t="s">
        <v>1676</v>
      </c>
      <c r="BT337" s="270" t="s">
        <v>1676</v>
      </c>
      <c r="BU337" s="270" t="s">
        <v>1676</v>
      </c>
      <c r="BV337" s="270"/>
      <c r="BW337" s="270" t="s">
        <v>1676</v>
      </c>
      <c r="BX337" s="270">
        <v>0</v>
      </c>
      <c r="BY337" s="270" t="s">
        <v>1676</v>
      </c>
      <c r="BZ337" s="270">
        <v>0</v>
      </c>
      <c r="CA337" s="270">
        <v>0</v>
      </c>
      <c r="CB337" s="270">
        <v>0</v>
      </c>
      <c r="CC337" s="270">
        <v>0</v>
      </c>
      <c r="CD337" s="270">
        <v>10</v>
      </c>
      <c r="CE337" s="270">
        <v>0</v>
      </c>
      <c r="CF337" s="270">
        <v>0</v>
      </c>
      <c r="CG337" s="270">
        <v>1830</v>
      </c>
      <c r="CH337" s="270">
        <v>0</v>
      </c>
      <c r="CI337" s="270" t="s">
        <v>1676</v>
      </c>
      <c r="CJ337" s="270">
        <v>0</v>
      </c>
      <c r="CK337" s="270">
        <v>220</v>
      </c>
      <c r="CL337" s="270">
        <v>0</v>
      </c>
      <c r="CM337" s="270">
        <v>725</v>
      </c>
      <c r="CN337" s="270">
        <v>65</v>
      </c>
      <c r="CO337" s="270">
        <v>0</v>
      </c>
      <c r="CP337" s="270">
        <v>0</v>
      </c>
      <c r="CQ337" s="270">
        <v>0</v>
      </c>
      <c r="CR337" s="270">
        <v>55</v>
      </c>
      <c r="CS337" s="270">
        <v>0</v>
      </c>
      <c r="CT337" s="270">
        <v>0</v>
      </c>
      <c r="CU337" s="270">
        <v>0</v>
      </c>
      <c r="CV337" s="270">
        <v>0</v>
      </c>
      <c r="CW337" s="270">
        <v>765</v>
      </c>
      <c r="CX337" s="270">
        <v>0</v>
      </c>
      <c r="CY337" s="270">
        <v>0</v>
      </c>
      <c r="CZ337" s="270">
        <v>0</v>
      </c>
      <c r="DA337" s="270">
        <v>0</v>
      </c>
      <c r="DB337" s="270">
        <v>0</v>
      </c>
      <c r="DC337" s="270" t="s">
        <v>1676</v>
      </c>
      <c r="DD337" s="270">
        <v>0</v>
      </c>
      <c r="DE337" s="270">
        <v>0</v>
      </c>
      <c r="DF337" s="270" t="s">
        <v>1676</v>
      </c>
      <c r="DG337" s="270">
        <v>0</v>
      </c>
      <c r="DH337" s="270">
        <v>0</v>
      </c>
      <c r="DI337" s="270">
        <v>0</v>
      </c>
      <c r="DJ337" s="270">
        <v>0</v>
      </c>
      <c r="DK337" s="270">
        <v>0</v>
      </c>
      <c r="DL337" s="270">
        <v>0</v>
      </c>
      <c r="DM337" s="270">
        <v>0</v>
      </c>
      <c r="DN337" s="270">
        <v>0</v>
      </c>
      <c r="DO337" s="270" t="s">
        <v>1676</v>
      </c>
      <c r="DP337" s="270">
        <v>0</v>
      </c>
      <c r="DQ337" s="270"/>
      <c r="DR337" s="270">
        <v>0</v>
      </c>
      <c r="DS337" s="270">
        <v>0</v>
      </c>
      <c r="DT337" s="270" t="s">
        <v>1676</v>
      </c>
      <c r="DU337" s="270">
        <v>0</v>
      </c>
      <c r="DV337" s="270">
        <v>0</v>
      </c>
      <c r="DW337" s="270">
        <v>0</v>
      </c>
      <c r="DX337" s="270">
        <v>0</v>
      </c>
      <c r="DY337" s="270">
        <v>0</v>
      </c>
      <c r="DZ337" s="270">
        <v>0</v>
      </c>
      <c r="EA337" s="270">
        <v>0</v>
      </c>
      <c r="EB337" s="270">
        <v>0</v>
      </c>
      <c r="EC337" s="270" t="s">
        <v>1676</v>
      </c>
      <c r="ED337" s="270">
        <v>0</v>
      </c>
      <c r="EE337" s="270">
        <v>0</v>
      </c>
      <c r="EF337" s="270">
        <v>0</v>
      </c>
      <c r="EG337" s="270">
        <v>0</v>
      </c>
      <c r="EH337" s="270">
        <v>0</v>
      </c>
      <c r="EI337" s="270">
        <v>0</v>
      </c>
      <c r="EJ337" s="270">
        <v>0</v>
      </c>
      <c r="EK337" s="270">
        <v>0</v>
      </c>
      <c r="EL337" s="270">
        <v>0</v>
      </c>
      <c r="EM337" s="270">
        <v>0</v>
      </c>
      <c r="EN337" s="270">
        <v>0</v>
      </c>
      <c r="EO337" s="270">
        <v>0</v>
      </c>
      <c r="EP337" s="270">
        <v>0</v>
      </c>
      <c r="EQ337" s="270">
        <v>0</v>
      </c>
      <c r="ER337" s="270">
        <v>0</v>
      </c>
      <c r="ES337" s="270">
        <v>0</v>
      </c>
      <c r="ET337" s="270">
        <v>0</v>
      </c>
      <c r="EU337" s="270">
        <v>0</v>
      </c>
      <c r="EV337" s="270">
        <v>0</v>
      </c>
      <c r="EW337" s="270">
        <v>0</v>
      </c>
      <c r="EX337" s="270">
        <v>0</v>
      </c>
      <c r="EY337" s="270">
        <v>0</v>
      </c>
      <c r="EZ337" s="270">
        <v>0</v>
      </c>
      <c r="FA337" s="270">
        <v>0</v>
      </c>
      <c r="FB337" s="270">
        <v>0</v>
      </c>
      <c r="FC337" s="270">
        <v>0</v>
      </c>
      <c r="FD337" s="270">
        <v>0</v>
      </c>
      <c r="FE337" s="270">
        <v>0</v>
      </c>
      <c r="FF337" s="270">
        <v>0</v>
      </c>
      <c r="FG337" s="270">
        <v>0</v>
      </c>
      <c r="FH337" s="270">
        <v>0</v>
      </c>
      <c r="FI337" s="270">
        <v>0</v>
      </c>
      <c r="FJ337" s="270">
        <v>0</v>
      </c>
      <c r="FK337" s="270">
        <v>0</v>
      </c>
      <c r="FL337" s="351">
        <v>1785</v>
      </c>
      <c r="FM337" s="323">
        <v>0</v>
      </c>
      <c r="FN337" s="324">
        <v>1840</v>
      </c>
      <c r="FO337" s="270"/>
      <c r="FP337" s="89"/>
      <c r="FQ337" s="270"/>
      <c r="FR337" s="319"/>
      <c r="FS337" s="319"/>
      <c r="FT337" s="319"/>
      <c r="FU337" s="319"/>
      <c r="FV337" s="319"/>
      <c r="FW337" s="319"/>
      <c r="FX337" s="319"/>
      <c r="FY337" s="319"/>
      <c r="FZ337" s="319"/>
      <c r="GA337" s="319"/>
      <c r="GB337" s="319"/>
      <c r="GC337" s="319"/>
      <c r="GD337" s="319"/>
      <c r="GE337" s="319"/>
      <c r="GF337" s="319"/>
      <c r="GG337" s="319"/>
      <c r="GH337" s="319"/>
      <c r="GI337" s="319"/>
      <c r="GJ337" s="319"/>
      <c r="GK337" s="319"/>
      <c r="GL337" s="319"/>
      <c r="GM337" s="319"/>
      <c r="GN337" s="319"/>
      <c r="GO337" s="319"/>
      <c r="GP337" s="319"/>
      <c r="GQ337" s="319"/>
      <c r="GR337" s="319"/>
      <c r="GS337" s="319"/>
      <c r="GT337" s="319"/>
      <c r="GU337" s="319"/>
      <c r="GV337" s="319"/>
      <c r="GW337" s="319"/>
      <c r="GX337" s="319"/>
      <c r="GY337" s="319"/>
      <c r="GZ337" s="319"/>
      <c r="HA337" s="319"/>
      <c r="HB337" s="319"/>
      <c r="HC337" s="319"/>
      <c r="HD337" s="319"/>
      <c r="HE337" s="319"/>
      <c r="HF337" s="319"/>
      <c r="HG337" s="319"/>
      <c r="HH337" s="319"/>
      <c r="HI337" s="319"/>
      <c r="HJ337" s="319"/>
      <c r="HK337" s="319"/>
      <c r="HL337" s="319"/>
      <c r="HM337" s="319"/>
      <c r="HN337" s="319"/>
      <c r="HO337" s="319"/>
      <c r="HP337" s="319"/>
      <c r="HQ337" s="319"/>
      <c r="HR337" s="319"/>
      <c r="HS337" s="319"/>
      <c r="HT337" s="319"/>
      <c r="HU337" s="319"/>
      <c r="HV337" s="319"/>
      <c r="HW337" s="319"/>
      <c r="HX337" s="319"/>
      <c r="HY337" s="319"/>
      <c r="HZ337" s="319"/>
      <c r="IA337" s="319"/>
      <c r="IB337" s="319"/>
      <c r="IC337" s="319"/>
      <c r="ID337" s="319"/>
      <c r="IE337" s="319"/>
      <c r="IF337" s="319"/>
      <c r="IG337" s="318"/>
    </row>
    <row r="338" spans="1:241" ht="12.75" customHeight="1" x14ac:dyDescent="0.2">
      <c r="A338" s="370" t="s">
        <v>1330</v>
      </c>
      <c r="B338" s="270">
        <v>340</v>
      </c>
      <c r="C338" s="270">
        <v>340</v>
      </c>
      <c r="D338" s="270">
        <v>150</v>
      </c>
      <c r="E338" s="270">
        <v>190</v>
      </c>
      <c r="F338" s="270">
        <v>85</v>
      </c>
      <c r="G338" s="270">
        <v>0</v>
      </c>
      <c r="H338" s="270">
        <v>250</v>
      </c>
      <c r="I338" s="270">
        <v>335</v>
      </c>
      <c r="J338" s="270" t="s">
        <v>1676</v>
      </c>
      <c r="K338" s="270">
        <v>4020</v>
      </c>
      <c r="L338" s="270">
        <v>5.5192307692307692</v>
      </c>
      <c r="M338" s="270">
        <v>155</v>
      </c>
      <c r="N338" s="270" t="s">
        <v>1676</v>
      </c>
      <c r="O338" s="270" t="s">
        <v>1676</v>
      </c>
      <c r="P338" s="270">
        <v>0</v>
      </c>
      <c r="Q338" s="270">
        <v>0</v>
      </c>
      <c r="R338" s="270">
        <v>0</v>
      </c>
      <c r="S338" s="270">
        <v>0</v>
      </c>
      <c r="T338" s="270">
        <v>0</v>
      </c>
      <c r="U338" s="270">
        <v>11.967261904761905</v>
      </c>
      <c r="V338" s="270">
        <v>11</v>
      </c>
      <c r="W338" s="270">
        <v>3</v>
      </c>
      <c r="X338" s="270">
        <v>81.57352941176471</v>
      </c>
      <c r="Y338" s="270">
        <v>0</v>
      </c>
      <c r="Z338" s="270" t="s">
        <v>1676</v>
      </c>
      <c r="AA338" s="270">
        <v>0</v>
      </c>
      <c r="AB338" s="270">
        <v>10</v>
      </c>
      <c r="AC338" s="270">
        <v>55</v>
      </c>
      <c r="AD338" s="270">
        <v>205</v>
      </c>
      <c r="AE338" s="270">
        <v>65</v>
      </c>
      <c r="AF338" s="270">
        <v>0</v>
      </c>
      <c r="AG338" s="270">
        <v>0</v>
      </c>
      <c r="AH338" s="270">
        <v>0</v>
      </c>
      <c r="AI338" s="270">
        <v>0</v>
      </c>
      <c r="AJ338" s="270">
        <v>0</v>
      </c>
      <c r="AK338" s="270">
        <v>0</v>
      </c>
      <c r="AL338" s="270">
        <v>0</v>
      </c>
      <c r="AM338" s="270">
        <v>0</v>
      </c>
      <c r="AN338" s="270">
        <v>0</v>
      </c>
      <c r="AO338" s="270">
        <v>0</v>
      </c>
      <c r="AP338" s="270">
        <v>0</v>
      </c>
      <c r="AQ338" s="270">
        <v>0</v>
      </c>
      <c r="AR338" s="270">
        <v>0</v>
      </c>
      <c r="AS338" s="270">
        <v>0</v>
      </c>
      <c r="AT338" s="270">
        <v>0</v>
      </c>
      <c r="AU338" s="270">
        <v>0</v>
      </c>
      <c r="AV338" s="270">
        <v>0</v>
      </c>
      <c r="AW338" s="270">
        <v>0</v>
      </c>
      <c r="AX338" s="270">
        <v>0</v>
      </c>
      <c r="AY338" s="270">
        <v>0</v>
      </c>
      <c r="AZ338" s="270">
        <v>0</v>
      </c>
      <c r="BA338" s="270">
        <v>0</v>
      </c>
      <c r="BB338" s="270">
        <v>340</v>
      </c>
      <c r="BC338" s="270">
        <v>0</v>
      </c>
      <c r="BD338" s="270">
        <v>0</v>
      </c>
      <c r="BE338" s="270">
        <v>0</v>
      </c>
      <c r="BF338" s="270">
        <v>0</v>
      </c>
      <c r="BG338" s="270">
        <v>0</v>
      </c>
      <c r="BH338" s="270">
        <v>0</v>
      </c>
      <c r="BI338" s="270">
        <v>0</v>
      </c>
      <c r="BJ338" s="270">
        <v>0</v>
      </c>
      <c r="BK338" s="270">
        <v>0</v>
      </c>
      <c r="BL338" s="270">
        <v>0</v>
      </c>
      <c r="BM338" s="270">
        <v>0</v>
      </c>
      <c r="BN338" s="270">
        <v>0</v>
      </c>
      <c r="BO338" s="270">
        <v>0</v>
      </c>
      <c r="BP338" s="270">
        <v>0</v>
      </c>
      <c r="BQ338" s="270">
        <v>0</v>
      </c>
      <c r="BR338" s="270">
        <v>0</v>
      </c>
      <c r="BS338" s="270">
        <v>0</v>
      </c>
      <c r="BT338" s="270">
        <v>340</v>
      </c>
      <c r="BU338" s="270">
        <v>0</v>
      </c>
      <c r="BV338" s="270"/>
      <c r="BW338" s="270">
        <v>0</v>
      </c>
      <c r="BX338" s="270">
        <v>0</v>
      </c>
      <c r="BY338" s="270">
        <v>0</v>
      </c>
      <c r="BZ338" s="270">
        <v>0</v>
      </c>
      <c r="CA338" s="270">
        <v>0</v>
      </c>
      <c r="CB338" s="270">
        <v>0</v>
      </c>
      <c r="CC338" s="270">
        <v>0</v>
      </c>
      <c r="CD338" s="270">
        <v>0</v>
      </c>
      <c r="CE338" s="270">
        <v>0</v>
      </c>
      <c r="CF338" s="270">
        <v>0</v>
      </c>
      <c r="CG338" s="270">
        <v>340</v>
      </c>
      <c r="CH338" s="270">
        <v>0</v>
      </c>
      <c r="CI338" s="270">
        <v>0</v>
      </c>
      <c r="CJ338" s="270">
        <v>0</v>
      </c>
      <c r="CK338" s="270">
        <v>0</v>
      </c>
      <c r="CL338" s="270">
        <v>0</v>
      </c>
      <c r="CM338" s="270">
        <v>0</v>
      </c>
      <c r="CN338" s="270">
        <v>0</v>
      </c>
      <c r="CO338" s="270">
        <v>0</v>
      </c>
      <c r="CP338" s="270">
        <v>0</v>
      </c>
      <c r="CQ338" s="270">
        <v>0</v>
      </c>
      <c r="CR338" s="270">
        <v>0</v>
      </c>
      <c r="CS338" s="270">
        <v>0</v>
      </c>
      <c r="CT338" s="270">
        <v>0</v>
      </c>
      <c r="CU338" s="270">
        <v>0</v>
      </c>
      <c r="CV338" s="270">
        <v>0</v>
      </c>
      <c r="CW338" s="270">
        <v>0</v>
      </c>
      <c r="CX338" s="270">
        <v>0</v>
      </c>
      <c r="CY338" s="270">
        <v>0</v>
      </c>
      <c r="CZ338" s="270">
        <v>0</v>
      </c>
      <c r="DA338" s="270">
        <v>0</v>
      </c>
      <c r="DB338" s="270">
        <v>0</v>
      </c>
      <c r="DC338" s="270" t="s">
        <v>1676</v>
      </c>
      <c r="DD338" s="270">
        <v>0</v>
      </c>
      <c r="DE338" s="270">
        <v>0</v>
      </c>
      <c r="DF338" s="270">
        <v>0</v>
      </c>
      <c r="DG338" s="270">
        <v>0</v>
      </c>
      <c r="DH338" s="270">
        <v>0</v>
      </c>
      <c r="DI338" s="270">
        <v>0</v>
      </c>
      <c r="DJ338" s="270">
        <v>0</v>
      </c>
      <c r="DK338" s="270">
        <v>0</v>
      </c>
      <c r="DL338" s="270">
        <v>0</v>
      </c>
      <c r="DM338" s="270">
        <v>340</v>
      </c>
      <c r="DN338" s="270">
        <v>0</v>
      </c>
      <c r="DO338" s="270">
        <v>0</v>
      </c>
      <c r="DP338" s="270">
        <v>0</v>
      </c>
      <c r="DQ338" s="270"/>
      <c r="DR338" s="270">
        <v>0</v>
      </c>
      <c r="DS338" s="270">
        <v>0</v>
      </c>
      <c r="DT338" s="270">
        <v>0</v>
      </c>
      <c r="DU338" s="270">
        <v>0</v>
      </c>
      <c r="DV338" s="270">
        <v>0</v>
      </c>
      <c r="DW338" s="270">
        <v>0</v>
      </c>
      <c r="DX338" s="270">
        <v>0</v>
      </c>
      <c r="DY338" s="270">
        <v>0</v>
      </c>
      <c r="DZ338" s="270">
        <v>0</v>
      </c>
      <c r="EA338" s="270">
        <v>0</v>
      </c>
      <c r="EB338" s="270">
        <v>0</v>
      </c>
      <c r="EC338" s="270">
        <v>0</v>
      </c>
      <c r="ED338" s="270">
        <v>0</v>
      </c>
      <c r="EE338" s="270">
        <v>0</v>
      </c>
      <c r="EF338" s="270">
        <v>0</v>
      </c>
      <c r="EG338" s="270">
        <v>0</v>
      </c>
      <c r="EH338" s="270">
        <v>0</v>
      </c>
      <c r="EI338" s="270">
        <v>0</v>
      </c>
      <c r="EJ338" s="270">
        <v>0</v>
      </c>
      <c r="EK338" s="270">
        <v>0</v>
      </c>
      <c r="EL338" s="270">
        <v>0</v>
      </c>
      <c r="EM338" s="270">
        <v>0</v>
      </c>
      <c r="EN338" s="270">
        <v>0</v>
      </c>
      <c r="EO338" s="270">
        <v>0</v>
      </c>
      <c r="EP338" s="270">
        <v>0</v>
      </c>
      <c r="EQ338" s="270">
        <v>0</v>
      </c>
      <c r="ER338" s="270">
        <v>0</v>
      </c>
      <c r="ES338" s="270">
        <v>0</v>
      </c>
      <c r="ET338" s="270">
        <v>0</v>
      </c>
      <c r="EU338" s="270">
        <v>0</v>
      </c>
      <c r="EV338" s="270">
        <v>0</v>
      </c>
      <c r="EW338" s="270">
        <v>0</v>
      </c>
      <c r="EX338" s="270">
        <v>0</v>
      </c>
      <c r="EY338" s="270">
        <v>0</v>
      </c>
      <c r="EZ338" s="270">
        <v>0</v>
      </c>
      <c r="FA338" s="270">
        <v>0</v>
      </c>
      <c r="FB338" s="270">
        <v>0</v>
      </c>
      <c r="FC338" s="270">
        <v>0</v>
      </c>
      <c r="FD338" s="270">
        <v>0</v>
      </c>
      <c r="FE338" s="270">
        <v>0</v>
      </c>
      <c r="FF338" s="270">
        <v>0</v>
      </c>
      <c r="FG338" s="270">
        <v>0</v>
      </c>
      <c r="FH338" s="270">
        <v>0</v>
      </c>
      <c r="FI338" s="270">
        <v>0</v>
      </c>
      <c r="FJ338" s="270">
        <v>0</v>
      </c>
      <c r="FK338" s="270">
        <v>0</v>
      </c>
      <c r="FL338" s="351">
        <v>0</v>
      </c>
      <c r="FM338" s="323" t="s">
        <v>1676</v>
      </c>
      <c r="FN338" s="324">
        <v>155</v>
      </c>
      <c r="FO338" s="270"/>
      <c r="FP338" s="89"/>
      <c r="FQ338" s="270"/>
      <c r="FR338" s="319"/>
      <c r="FS338" s="319"/>
      <c r="FT338" s="319"/>
      <c r="FU338" s="319"/>
      <c r="FV338" s="319"/>
      <c r="FW338" s="319"/>
      <c r="FX338" s="319"/>
      <c r="FY338" s="319"/>
      <c r="FZ338" s="319"/>
      <c r="GA338" s="319"/>
      <c r="GB338" s="319"/>
      <c r="GC338" s="319"/>
      <c r="GD338" s="319"/>
      <c r="GE338" s="319"/>
      <c r="GF338" s="319"/>
      <c r="GG338" s="319"/>
      <c r="GH338" s="319"/>
      <c r="GI338" s="319"/>
      <c r="GJ338" s="319"/>
      <c r="GK338" s="319"/>
      <c r="GL338" s="319"/>
      <c r="GM338" s="319"/>
      <c r="GN338" s="319"/>
      <c r="GO338" s="319"/>
      <c r="GP338" s="319"/>
      <c r="GQ338" s="319"/>
      <c r="GR338" s="319"/>
      <c r="GS338" s="319"/>
      <c r="GT338" s="319"/>
      <c r="GU338" s="319"/>
      <c r="GV338" s="319"/>
      <c r="GW338" s="319"/>
      <c r="GX338" s="319"/>
      <c r="GY338" s="319"/>
      <c r="GZ338" s="319"/>
      <c r="HA338" s="319"/>
      <c r="HB338" s="319"/>
      <c r="HC338" s="319"/>
      <c r="HD338" s="319"/>
      <c r="HE338" s="319"/>
      <c r="HF338" s="319"/>
      <c r="HG338" s="319"/>
      <c r="HH338" s="319"/>
      <c r="HI338" s="319"/>
      <c r="HJ338" s="319"/>
      <c r="HK338" s="319"/>
      <c r="HL338" s="319"/>
      <c r="HM338" s="319"/>
      <c r="HN338" s="319"/>
      <c r="HO338" s="319"/>
      <c r="HP338" s="319"/>
      <c r="HQ338" s="319"/>
      <c r="HR338" s="319"/>
      <c r="HS338" s="319"/>
      <c r="HT338" s="319"/>
      <c r="HU338" s="319"/>
      <c r="HV338" s="319"/>
      <c r="HW338" s="319"/>
      <c r="HX338" s="319"/>
      <c r="HY338" s="319"/>
      <c r="HZ338" s="319"/>
      <c r="IA338" s="319"/>
      <c r="IB338" s="319"/>
      <c r="IC338" s="319"/>
      <c r="ID338" s="319"/>
      <c r="IE338" s="319"/>
      <c r="IF338" s="319"/>
      <c r="IG338" s="318"/>
    </row>
    <row r="339" spans="1:241" ht="12.75" customHeight="1" x14ac:dyDescent="0.2">
      <c r="A339" s="370" t="s">
        <v>211</v>
      </c>
      <c r="B339" s="270">
        <v>4350</v>
      </c>
      <c r="C339" s="270">
        <v>4245</v>
      </c>
      <c r="D339" s="270">
        <v>2225</v>
      </c>
      <c r="E339" s="270">
        <v>2015</v>
      </c>
      <c r="F339" s="270">
        <v>1360</v>
      </c>
      <c r="G339" s="270">
        <v>2385</v>
      </c>
      <c r="H339" s="270">
        <v>0</v>
      </c>
      <c r="I339" s="270">
        <v>4350</v>
      </c>
      <c r="J339" s="270">
        <v>0</v>
      </c>
      <c r="K339" s="270">
        <v>271055</v>
      </c>
      <c r="L339" s="270"/>
      <c r="M339" s="270">
        <v>0</v>
      </c>
      <c r="N339" s="270">
        <v>0</v>
      </c>
      <c r="O339" s="270">
        <v>0</v>
      </c>
      <c r="P339" s="270">
        <v>0</v>
      </c>
      <c r="Q339" s="270">
        <v>0</v>
      </c>
      <c r="R339" s="270">
        <v>0</v>
      </c>
      <c r="S339" s="270">
        <v>0</v>
      </c>
      <c r="T339" s="270">
        <v>0</v>
      </c>
      <c r="X339" s="270">
        <v>37.174453394706561</v>
      </c>
      <c r="Y339" s="270">
        <v>65</v>
      </c>
      <c r="Z339" s="270">
        <v>1525</v>
      </c>
      <c r="AA339" s="270">
        <v>1440</v>
      </c>
      <c r="AB339" s="270">
        <v>945</v>
      </c>
      <c r="AC339" s="270">
        <v>280</v>
      </c>
      <c r="AD339" s="270">
        <v>85</v>
      </c>
      <c r="AE339" s="270" t="s">
        <v>1676</v>
      </c>
      <c r="AF339" s="270">
        <v>0</v>
      </c>
      <c r="AG339" s="270">
        <v>0</v>
      </c>
      <c r="AH339" s="270">
        <v>0</v>
      </c>
      <c r="AI339" s="270">
        <v>0</v>
      </c>
      <c r="AJ339" s="270">
        <v>0</v>
      </c>
      <c r="AK339" s="270">
        <v>0</v>
      </c>
      <c r="AL339" s="270">
        <v>0</v>
      </c>
      <c r="AM339" s="270">
        <v>0</v>
      </c>
      <c r="AN339" s="270">
        <v>0</v>
      </c>
      <c r="AO339" s="270">
        <v>0</v>
      </c>
      <c r="AP339" s="270">
        <v>0</v>
      </c>
      <c r="AQ339" s="270">
        <v>0</v>
      </c>
      <c r="AR339" s="270">
        <v>0</v>
      </c>
      <c r="AS339" s="270">
        <v>0</v>
      </c>
      <c r="AT339" s="270">
        <v>0</v>
      </c>
      <c r="AU339" s="270">
        <v>0</v>
      </c>
      <c r="AV339" s="270">
        <v>0</v>
      </c>
      <c r="AW339" s="270">
        <v>0</v>
      </c>
      <c r="AX339" s="270">
        <v>0</v>
      </c>
      <c r="AY339" s="270">
        <v>0</v>
      </c>
      <c r="AZ339" s="270">
        <v>0</v>
      </c>
      <c r="BA339" s="270">
        <v>0</v>
      </c>
      <c r="BB339" s="270">
        <v>4350</v>
      </c>
      <c r="BC339" s="270">
        <v>0</v>
      </c>
      <c r="BD339" s="270">
        <v>0</v>
      </c>
      <c r="BE339" s="270">
        <v>0</v>
      </c>
      <c r="BF339" s="270">
        <v>0</v>
      </c>
      <c r="BG339" s="270">
        <v>4000</v>
      </c>
      <c r="BH339" s="270" t="s">
        <v>1676</v>
      </c>
      <c r="BI339" s="270">
        <v>0</v>
      </c>
      <c r="BJ339" s="270">
        <v>0</v>
      </c>
      <c r="BK339" s="270">
        <v>0</v>
      </c>
      <c r="BL339" s="270">
        <v>0</v>
      </c>
      <c r="BM339" s="270">
        <v>0</v>
      </c>
      <c r="BN339" s="270">
        <v>0</v>
      </c>
      <c r="BO339" s="270">
        <v>0</v>
      </c>
      <c r="BP339" s="270">
        <v>0</v>
      </c>
      <c r="BQ339" s="270">
        <v>0</v>
      </c>
      <c r="BR339" s="270">
        <v>0</v>
      </c>
      <c r="BS339" s="270">
        <v>0</v>
      </c>
      <c r="BT339" s="270">
        <v>170</v>
      </c>
      <c r="BU339" s="270" t="s">
        <v>1676</v>
      </c>
      <c r="BV339" s="270"/>
      <c r="BW339" s="270">
        <v>65</v>
      </c>
      <c r="BX339" s="270">
        <v>0</v>
      </c>
      <c r="BY339" s="270">
        <v>0</v>
      </c>
      <c r="BZ339" s="270" t="s">
        <v>1676</v>
      </c>
      <c r="CA339" s="270">
        <v>0</v>
      </c>
      <c r="CB339" s="270">
        <v>0</v>
      </c>
      <c r="CC339" s="270">
        <v>0</v>
      </c>
      <c r="CD339" s="270">
        <v>0</v>
      </c>
      <c r="CE339" s="270">
        <v>0</v>
      </c>
      <c r="CF339" s="270">
        <v>0</v>
      </c>
      <c r="CG339" s="270">
        <v>4240</v>
      </c>
      <c r="CH339" s="270">
        <v>0</v>
      </c>
      <c r="CI339" s="270">
        <v>0</v>
      </c>
      <c r="CJ339" s="270">
        <v>0</v>
      </c>
      <c r="CK339" s="270">
        <v>0</v>
      </c>
      <c r="CL339" s="270">
        <v>0</v>
      </c>
      <c r="CM339" s="270">
        <v>0</v>
      </c>
      <c r="CN339" s="270">
        <v>0</v>
      </c>
      <c r="CO339" s="270">
        <v>0</v>
      </c>
      <c r="CP339" s="270">
        <v>0</v>
      </c>
      <c r="CQ339" s="270">
        <v>0</v>
      </c>
      <c r="CR339" s="270">
        <v>0</v>
      </c>
      <c r="CS339" s="270">
        <v>0</v>
      </c>
      <c r="CT339" s="270">
        <v>0</v>
      </c>
      <c r="CU339" s="270">
        <v>0</v>
      </c>
      <c r="CV339" s="270">
        <v>0</v>
      </c>
      <c r="CW339" s="270">
        <v>0</v>
      </c>
      <c r="CX339" s="270">
        <v>0</v>
      </c>
      <c r="CY339" s="270">
        <v>0</v>
      </c>
      <c r="CZ339" s="270">
        <v>0</v>
      </c>
      <c r="DA339" s="270">
        <v>0</v>
      </c>
      <c r="DB339" s="270">
        <v>0</v>
      </c>
      <c r="DC339" s="270">
        <v>0</v>
      </c>
      <c r="DD339" s="270">
        <v>0</v>
      </c>
      <c r="DE339" s="270">
        <v>0</v>
      </c>
      <c r="DF339" s="270">
        <v>0</v>
      </c>
      <c r="DG339" s="270">
        <v>0</v>
      </c>
      <c r="DH339" s="270">
        <v>0</v>
      </c>
      <c r="DI339" s="270">
        <v>0</v>
      </c>
      <c r="DJ339" s="270">
        <v>0</v>
      </c>
      <c r="DK339" s="270">
        <v>0</v>
      </c>
      <c r="DL339" s="270">
        <v>0</v>
      </c>
      <c r="DM339" s="270">
        <v>0</v>
      </c>
      <c r="DN339" s="270">
        <v>0</v>
      </c>
      <c r="DO339" s="270">
        <v>0</v>
      </c>
      <c r="DP339" s="270">
        <v>0</v>
      </c>
      <c r="DQ339" s="270"/>
      <c r="DR339" s="270">
        <v>0</v>
      </c>
      <c r="DS339" s="270">
        <v>0</v>
      </c>
      <c r="DT339" s="270">
        <v>0</v>
      </c>
      <c r="DU339" s="270">
        <v>0</v>
      </c>
      <c r="DV339" s="270">
        <v>0</v>
      </c>
      <c r="DW339" s="270">
        <v>0</v>
      </c>
      <c r="DX339" s="270">
        <v>0</v>
      </c>
      <c r="DY339" s="270">
        <v>0</v>
      </c>
      <c r="DZ339" s="270">
        <v>0</v>
      </c>
      <c r="EA339" s="270">
        <v>0</v>
      </c>
      <c r="EB339" s="270">
        <v>0</v>
      </c>
      <c r="EC339" s="270">
        <v>0</v>
      </c>
      <c r="ED339" s="270">
        <v>0</v>
      </c>
      <c r="EE339" s="270">
        <v>0</v>
      </c>
      <c r="EF339" s="270">
        <v>0</v>
      </c>
      <c r="EG339" s="270">
        <v>0</v>
      </c>
      <c r="EH339" s="270">
        <v>0</v>
      </c>
      <c r="EI339" s="270">
        <v>0</v>
      </c>
      <c r="EJ339" s="270">
        <v>0</v>
      </c>
      <c r="EK339" s="270">
        <v>0</v>
      </c>
      <c r="EL339" s="270">
        <v>0</v>
      </c>
      <c r="EM339" s="270">
        <v>0</v>
      </c>
      <c r="EN339" s="270">
        <v>0</v>
      </c>
      <c r="EO339" s="270" t="s">
        <v>1676</v>
      </c>
      <c r="EP339" s="270">
        <v>3870</v>
      </c>
      <c r="EQ339" s="270">
        <v>255</v>
      </c>
      <c r="ER339" s="270">
        <v>55</v>
      </c>
      <c r="ES339" s="270">
        <v>0</v>
      </c>
      <c r="ET339" s="270">
        <v>165</v>
      </c>
      <c r="EU339" s="270">
        <v>0</v>
      </c>
      <c r="EV339" s="270">
        <v>0</v>
      </c>
      <c r="EW339" s="270">
        <v>0</v>
      </c>
      <c r="EX339" s="270">
        <v>0</v>
      </c>
      <c r="EY339" s="270">
        <v>0</v>
      </c>
      <c r="EZ339" s="270">
        <v>0</v>
      </c>
      <c r="FA339" s="270">
        <v>0</v>
      </c>
      <c r="FB339" s="270">
        <v>0</v>
      </c>
      <c r="FC339" s="270">
        <v>0</v>
      </c>
      <c r="FD339" s="270">
        <v>0</v>
      </c>
      <c r="FE339" s="270">
        <v>0</v>
      </c>
      <c r="FF339" s="270">
        <v>0</v>
      </c>
      <c r="FG339" s="270">
        <v>0</v>
      </c>
      <c r="FH339" s="270">
        <v>0</v>
      </c>
      <c r="FI339" s="270">
        <v>0</v>
      </c>
      <c r="FJ339" s="270">
        <v>0</v>
      </c>
      <c r="FK339" s="270">
        <v>0</v>
      </c>
      <c r="FL339" s="351">
        <v>0</v>
      </c>
      <c r="FM339" s="323">
        <v>500</v>
      </c>
      <c r="FN339" s="324">
        <v>0</v>
      </c>
      <c r="FO339" s="270"/>
      <c r="FP339" s="89"/>
      <c r="FQ339" s="270"/>
      <c r="FR339" s="319"/>
      <c r="FS339" s="319"/>
      <c r="FT339" s="319"/>
      <c r="FU339" s="319"/>
      <c r="FV339" s="319"/>
      <c r="FW339" s="319"/>
      <c r="FX339" s="319"/>
      <c r="FY339" s="319"/>
      <c r="FZ339" s="319"/>
      <c r="GA339" s="319"/>
      <c r="GB339" s="319"/>
      <c r="GC339" s="319"/>
      <c r="GD339" s="319"/>
      <c r="GE339" s="319"/>
      <c r="GF339" s="319"/>
      <c r="GG339" s="319"/>
      <c r="GH339" s="319"/>
      <c r="GI339" s="319"/>
      <c r="GJ339" s="319"/>
      <c r="GK339" s="319"/>
      <c r="GL339" s="319"/>
      <c r="GM339" s="319"/>
      <c r="GN339" s="319"/>
      <c r="GO339" s="319"/>
      <c r="GP339" s="319"/>
      <c r="GQ339" s="319"/>
      <c r="GR339" s="319"/>
      <c r="GS339" s="319"/>
      <c r="GT339" s="319"/>
      <c r="GU339" s="319"/>
      <c r="GV339" s="319"/>
      <c r="GW339" s="319"/>
      <c r="GX339" s="319"/>
      <c r="GY339" s="319"/>
      <c r="GZ339" s="319"/>
      <c r="HA339" s="319"/>
      <c r="HB339" s="319"/>
      <c r="HC339" s="319"/>
      <c r="HD339" s="319"/>
      <c r="HE339" s="319"/>
      <c r="HF339" s="319"/>
      <c r="HG339" s="319"/>
      <c r="HH339" s="319"/>
      <c r="HI339" s="319"/>
      <c r="HJ339" s="319"/>
      <c r="HK339" s="319"/>
      <c r="HL339" s="319"/>
      <c r="HM339" s="319"/>
      <c r="HN339" s="319"/>
      <c r="HO339" s="319"/>
      <c r="HP339" s="319"/>
      <c r="HQ339" s="319"/>
      <c r="HR339" s="319"/>
      <c r="HS339" s="319"/>
      <c r="HT339" s="319"/>
      <c r="HU339" s="319"/>
      <c r="HV339" s="319"/>
      <c r="HW339" s="319"/>
      <c r="HX339" s="319"/>
      <c r="HY339" s="319"/>
      <c r="HZ339" s="319"/>
      <c r="IA339" s="319"/>
      <c r="IB339" s="319"/>
      <c r="IC339" s="319"/>
      <c r="ID339" s="319"/>
      <c r="IE339" s="319"/>
      <c r="IF339" s="319"/>
      <c r="IG339" s="318"/>
    </row>
    <row r="340" spans="1:241" ht="12.75" customHeight="1" x14ac:dyDescent="0.2">
      <c r="A340" s="370" t="s">
        <v>207</v>
      </c>
      <c r="B340" s="270">
        <v>180425</v>
      </c>
      <c r="C340" s="270">
        <v>152860</v>
      </c>
      <c r="D340" s="270">
        <v>70575</v>
      </c>
      <c r="E340" s="270">
        <v>82285</v>
      </c>
      <c r="F340" s="270">
        <v>56515</v>
      </c>
      <c r="G340" s="270">
        <v>29270</v>
      </c>
      <c r="H340" s="270">
        <v>53780</v>
      </c>
      <c r="I340" s="270">
        <v>114180</v>
      </c>
      <c r="J340" s="270">
        <v>66245</v>
      </c>
      <c r="K340" s="270">
        <v>343215</v>
      </c>
      <c r="L340" s="270">
        <v>59.741465383553205</v>
      </c>
      <c r="M340" s="270">
        <v>22800</v>
      </c>
      <c r="N340" s="270">
        <v>8780</v>
      </c>
      <c r="O340" s="270">
        <v>5025</v>
      </c>
      <c r="P340" s="270">
        <v>7430</v>
      </c>
      <c r="Q340" s="270">
        <v>2285</v>
      </c>
      <c r="R340" s="270">
        <v>650</v>
      </c>
      <c r="S340" s="270">
        <v>60</v>
      </c>
      <c r="T340" s="270">
        <v>50</v>
      </c>
      <c r="U340" s="270">
        <v>3.9297470713825784</v>
      </c>
      <c r="V340" s="270">
        <v>1</v>
      </c>
      <c r="W340" s="270">
        <v>31</v>
      </c>
      <c r="X340" s="270">
        <v>55.039802474026089</v>
      </c>
      <c r="Y340" s="270">
        <v>17035</v>
      </c>
      <c r="Z340" s="270">
        <v>15880</v>
      </c>
      <c r="AA340" s="270">
        <v>20435</v>
      </c>
      <c r="AB340" s="270">
        <v>32630</v>
      </c>
      <c r="AC340" s="270">
        <v>48610</v>
      </c>
      <c r="AD340" s="270">
        <v>39600</v>
      </c>
      <c r="AE340" s="270">
        <v>5275</v>
      </c>
      <c r="AF340" s="270">
        <v>3740</v>
      </c>
      <c r="AG340" s="270">
        <v>740</v>
      </c>
      <c r="AH340" s="270">
        <v>5180</v>
      </c>
      <c r="AI340" s="270">
        <v>1155</v>
      </c>
      <c r="AJ340" s="270">
        <v>4890</v>
      </c>
      <c r="AK340" s="270">
        <v>3865</v>
      </c>
      <c r="AL340" s="270">
        <v>7350</v>
      </c>
      <c r="AM340" s="270">
        <v>8245</v>
      </c>
      <c r="AN340" s="270">
        <v>1320</v>
      </c>
      <c r="AO340" s="270">
        <v>4845</v>
      </c>
      <c r="AP340" s="270">
        <v>2765</v>
      </c>
      <c r="AQ340" s="270">
        <v>4460</v>
      </c>
      <c r="AR340" s="270">
        <v>670</v>
      </c>
      <c r="AS340" s="270">
        <v>370</v>
      </c>
      <c r="AT340" s="270">
        <v>2160</v>
      </c>
      <c r="AU340" s="270">
        <v>5085</v>
      </c>
      <c r="AV340" s="270">
        <v>6225</v>
      </c>
      <c r="AW340" s="270">
        <v>3105</v>
      </c>
      <c r="AX340" s="270">
        <v>14170</v>
      </c>
      <c r="AY340" s="270">
        <v>1565</v>
      </c>
      <c r="AZ340" s="270">
        <v>6685</v>
      </c>
      <c r="BA340" s="270">
        <v>26375</v>
      </c>
      <c r="BB340" s="270">
        <v>65470</v>
      </c>
      <c r="BC340" s="270">
        <v>5310</v>
      </c>
      <c r="BD340" s="270">
        <v>23195</v>
      </c>
      <c r="BE340" s="270">
        <v>4270</v>
      </c>
      <c r="BF340" s="270">
        <v>3310</v>
      </c>
      <c r="BG340" s="270">
        <v>810</v>
      </c>
      <c r="BH340" s="270">
        <v>4600</v>
      </c>
      <c r="BI340" s="270">
        <v>5055</v>
      </c>
      <c r="BJ340" s="270">
        <v>1070</v>
      </c>
      <c r="BK340" s="270">
        <v>10740</v>
      </c>
      <c r="BL340" s="270">
        <v>11010</v>
      </c>
      <c r="BM340" s="270">
        <v>19100</v>
      </c>
      <c r="BN340" s="270">
        <v>4805</v>
      </c>
      <c r="BO340" s="270">
        <v>12025</v>
      </c>
      <c r="BP340" s="270">
        <v>7960</v>
      </c>
      <c r="BQ340" s="270">
        <v>7700</v>
      </c>
      <c r="BR340" s="270">
        <v>1765</v>
      </c>
      <c r="BS340" s="270">
        <v>1020</v>
      </c>
      <c r="BT340" s="270">
        <v>12125</v>
      </c>
      <c r="BU340" s="270">
        <v>9710</v>
      </c>
      <c r="BV340" s="270"/>
      <c r="BW340" s="270">
        <v>7275</v>
      </c>
      <c r="BX340" s="270">
        <v>665</v>
      </c>
      <c r="BY340" s="270">
        <v>6120</v>
      </c>
      <c r="BZ340" s="270">
        <v>1240</v>
      </c>
      <c r="CA340" s="270">
        <v>420</v>
      </c>
      <c r="CB340" s="270">
        <v>15</v>
      </c>
      <c r="CC340" s="270" t="s">
        <v>1676</v>
      </c>
      <c r="CD340" s="270">
        <v>3320</v>
      </c>
      <c r="CE340" s="270">
        <v>310</v>
      </c>
      <c r="CF340" s="270">
        <v>175</v>
      </c>
      <c r="CG340" s="270">
        <v>140590</v>
      </c>
      <c r="CH340" s="270">
        <v>0</v>
      </c>
      <c r="CI340" s="270">
        <v>14180</v>
      </c>
      <c r="CJ340" s="270">
        <v>5330</v>
      </c>
      <c r="CK340" s="270">
        <v>10370</v>
      </c>
      <c r="CL340" s="270">
        <v>4100</v>
      </c>
      <c r="CM340" s="270">
        <v>5220</v>
      </c>
      <c r="CN340" s="270">
        <v>3485</v>
      </c>
      <c r="CO340" s="270" t="s">
        <v>1676</v>
      </c>
      <c r="CP340" s="270">
        <v>0</v>
      </c>
      <c r="CQ340" s="270">
        <v>0</v>
      </c>
      <c r="CR340" s="270">
        <v>0</v>
      </c>
      <c r="CS340" s="270">
        <v>0</v>
      </c>
      <c r="CT340" s="270">
        <v>0</v>
      </c>
      <c r="CU340" s="270">
        <v>0</v>
      </c>
      <c r="CV340" s="270">
        <v>1790</v>
      </c>
      <c r="CW340" s="270">
        <v>7205</v>
      </c>
      <c r="CX340" s="270">
        <v>2435</v>
      </c>
      <c r="CY340" s="270">
        <v>0</v>
      </c>
      <c r="CZ340" s="270">
        <v>1285</v>
      </c>
      <c r="DA340" s="270">
        <v>3840</v>
      </c>
      <c r="DB340" s="270">
        <v>0</v>
      </c>
      <c r="DC340" s="270">
        <v>30165</v>
      </c>
      <c r="DD340" s="270">
        <v>14425</v>
      </c>
      <c r="DE340" s="270">
        <v>4745</v>
      </c>
      <c r="DF340" s="270">
        <v>8735</v>
      </c>
      <c r="DG340" s="270">
        <v>0</v>
      </c>
      <c r="DH340" s="270">
        <v>0</v>
      </c>
      <c r="DI340" s="270">
        <v>0</v>
      </c>
      <c r="DJ340" s="270">
        <v>0</v>
      </c>
      <c r="DK340" s="270">
        <v>0</v>
      </c>
      <c r="DL340" s="270">
        <v>0</v>
      </c>
      <c r="DM340" s="270">
        <v>650</v>
      </c>
      <c r="DN340" s="270">
        <v>0</v>
      </c>
      <c r="DO340" s="270">
        <v>6775</v>
      </c>
      <c r="DP340" s="270">
        <v>0</v>
      </c>
      <c r="DQ340" s="270"/>
      <c r="DR340" s="270">
        <v>0</v>
      </c>
      <c r="DS340" s="270">
        <v>570</v>
      </c>
      <c r="DT340" s="270">
        <v>4125</v>
      </c>
      <c r="DU340" s="270">
        <v>310</v>
      </c>
      <c r="DV340" s="270">
        <v>0</v>
      </c>
      <c r="DW340" s="270">
        <v>0</v>
      </c>
      <c r="DX340" s="270">
        <v>2150</v>
      </c>
      <c r="DY340" s="270">
        <v>4815</v>
      </c>
      <c r="DZ340" s="270">
        <v>0</v>
      </c>
      <c r="EA340" s="270">
        <v>3075</v>
      </c>
      <c r="EB340" s="270">
        <v>0</v>
      </c>
      <c r="EC340" s="270">
        <v>2845</v>
      </c>
      <c r="ED340" s="270">
        <v>14300</v>
      </c>
      <c r="EE340" s="270">
        <v>0</v>
      </c>
      <c r="EF340" s="270">
        <v>3710</v>
      </c>
      <c r="EG340" s="270">
        <v>0</v>
      </c>
      <c r="EH340" s="270">
        <v>0</v>
      </c>
      <c r="EI340" s="270">
        <v>0</v>
      </c>
      <c r="EJ340" s="270">
        <v>6875</v>
      </c>
      <c r="EK340" s="270">
        <v>4355</v>
      </c>
      <c r="EL340" s="270" t="s">
        <v>1676</v>
      </c>
      <c r="EM340" s="270">
        <v>0</v>
      </c>
      <c r="EN340" s="270">
        <v>0</v>
      </c>
      <c r="EO340" s="270">
        <v>0</v>
      </c>
      <c r="EP340" s="270" t="s">
        <v>1676</v>
      </c>
      <c r="EQ340" s="270">
        <v>0</v>
      </c>
      <c r="ER340" s="270">
        <v>0</v>
      </c>
      <c r="ES340" s="270">
        <v>0</v>
      </c>
      <c r="ET340" s="270">
        <v>0</v>
      </c>
      <c r="EU340" s="270">
        <v>6825</v>
      </c>
      <c r="EV340" s="270">
        <v>1735</v>
      </c>
      <c r="EW340" s="270">
        <v>0</v>
      </c>
      <c r="EX340" s="270">
        <v>0</v>
      </c>
      <c r="EY340" s="270">
        <v>0</v>
      </c>
      <c r="EZ340" s="270">
        <v>0</v>
      </c>
      <c r="FA340" s="270">
        <v>0</v>
      </c>
      <c r="FB340" s="270">
        <v>0</v>
      </c>
      <c r="FC340" s="270">
        <v>0</v>
      </c>
      <c r="FD340" s="270">
        <v>0</v>
      </c>
      <c r="FE340" s="270">
        <v>0</v>
      </c>
      <c r="FF340" s="270">
        <v>0</v>
      </c>
      <c r="FG340" s="270">
        <v>0</v>
      </c>
      <c r="FH340" s="270">
        <v>0</v>
      </c>
      <c r="FI340" s="270">
        <v>0</v>
      </c>
      <c r="FJ340" s="270">
        <v>0</v>
      </c>
      <c r="FK340" s="270">
        <v>0</v>
      </c>
      <c r="FL340" s="351">
        <v>114955</v>
      </c>
      <c r="FM340" s="323">
        <v>13295</v>
      </c>
      <c r="FN340" s="324">
        <v>47075</v>
      </c>
      <c r="FO340" s="270"/>
      <c r="FP340" s="89"/>
      <c r="FQ340" s="270"/>
      <c r="FR340" s="319"/>
      <c r="FS340" s="319"/>
      <c r="FT340" s="319"/>
      <c r="FU340" s="319"/>
      <c r="FV340" s="319"/>
      <c r="FW340" s="319"/>
      <c r="FX340" s="319"/>
      <c r="FY340" s="319"/>
      <c r="FZ340" s="319"/>
      <c r="GA340" s="319"/>
      <c r="GB340" s="319"/>
      <c r="GC340" s="319"/>
      <c r="GD340" s="319"/>
      <c r="GE340" s="319"/>
      <c r="GF340" s="319"/>
      <c r="GG340" s="319"/>
      <c r="GH340" s="319"/>
      <c r="GI340" s="319"/>
      <c r="GJ340" s="319"/>
      <c r="GK340" s="319"/>
      <c r="GL340" s="319"/>
      <c r="GM340" s="319"/>
      <c r="GN340" s="319"/>
      <c r="GO340" s="319"/>
      <c r="GP340" s="319"/>
      <c r="GQ340" s="319"/>
      <c r="GR340" s="319"/>
      <c r="GS340" s="319"/>
      <c r="GT340" s="319"/>
      <c r="GU340" s="319"/>
      <c r="GV340" s="319"/>
      <c r="GW340" s="319"/>
      <c r="GX340" s="319"/>
      <c r="GY340" s="319"/>
      <c r="GZ340" s="319"/>
      <c r="HA340" s="319"/>
      <c r="HB340" s="319"/>
      <c r="HC340" s="319"/>
      <c r="HD340" s="319"/>
      <c r="HE340" s="319"/>
      <c r="HF340" s="319"/>
      <c r="HG340" s="319"/>
      <c r="HH340" s="319"/>
      <c r="HI340" s="319"/>
      <c r="HJ340" s="319"/>
      <c r="HK340" s="319"/>
      <c r="HL340" s="319"/>
      <c r="HM340" s="319"/>
      <c r="HN340" s="319"/>
      <c r="HO340" s="319"/>
      <c r="HP340" s="319"/>
      <c r="HQ340" s="319"/>
      <c r="HR340" s="319"/>
      <c r="HS340" s="319"/>
      <c r="HT340" s="319"/>
      <c r="HU340" s="319"/>
      <c r="HV340" s="319"/>
      <c r="HW340" s="319"/>
      <c r="HX340" s="319"/>
      <c r="HY340" s="319"/>
      <c r="HZ340" s="319"/>
      <c r="IA340" s="319"/>
      <c r="IB340" s="319"/>
      <c r="IC340" s="319"/>
      <c r="ID340" s="319"/>
      <c r="IE340" s="319"/>
      <c r="IF340" s="319"/>
      <c r="IG340" s="318"/>
    </row>
    <row r="341" spans="1:241" ht="12.75" customHeight="1" x14ac:dyDescent="0.2">
      <c r="A341" s="370" t="s">
        <v>401</v>
      </c>
      <c r="B341" s="270">
        <v>44460</v>
      </c>
      <c r="C341" s="270">
        <v>34890</v>
      </c>
      <c r="D341" s="270">
        <v>15060</v>
      </c>
      <c r="E341" s="270">
        <v>19830</v>
      </c>
      <c r="F341" s="270">
        <v>18965</v>
      </c>
      <c r="G341" s="270">
        <v>4870</v>
      </c>
      <c r="H341" s="270">
        <v>8820</v>
      </c>
      <c r="I341" s="270">
        <v>31945</v>
      </c>
      <c r="J341" s="270">
        <v>12515</v>
      </c>
      <c r="K341" s="270">
        <v>94055</v>
      </c>
      <c r="L341" s="270">
        <v>33.994046201476543</v>
      </c>
      <c r="M341" s="270">
        <v>5235</v>
      </c>
      <c r="N341" s="270">
        <v>2005</v>
      </c>
      <c r="O341" s="270">
        <v>375</v>
      </c>
      <c r="P341" s="270">
        <v>585</v>
      </c>
      <c r="Q341" s="270">
        <v>190</v>
      </c>
      <c r="R341" s="270" t="s">
        <v>1676</v>
      </c>
      <c r="S341" s="270" t="s">
        <v>1676</v>
      </c>
      <c r="T341" s="270">
        <v>0</v>
      </c>
      <c r="U341" s="270">
        <v>4.1665866748112919</v>
      </c>
      <c r="V341" s="270">
        <v>1</v>
      </c>
      <c r="W341" s="270">
        <v>20</v>
      </c>
      <c r="X341" s="270">
        <v>58.122929250811843</v>
      </c>
      <c r="Y341" s="270">
        <v>2520</v>
      </c>
      <c r="Z341" s="270">
        <v>4195</v>
      </c>
      <c r="AA341" s="270">
        <v>5260</v>
      </c>
      <c r="AB341" s="270">
        <v>7435</v>
      </c>
      <c r="AC341" s="270">
        <v>12020</v>
      </c>
      <c r="AD341" s="270">
        <v>10910</v>
      </c>
      <c r="AE341" s="270">
        <v>2025</v>
      </c>
      <c r="AF341" s="270">
        <v>215</v>
      </c>
      <c r="AG341" s="270" t="s">
        <v>1676</v>
      </c>
      <c r="AH341" s="270" t="s">
        <v>1676</v>
      </c>
      <c r="AI341" s="270" t="s">
        <v>1676</v>
      </c>
      <c r="AJ341" s="270">
        <v>810</v>
      </c>
      <c r="AK341" s="270" t="s">
        <v>1676</v>
      </c>
      <c r="AL341" s="270">
        <v>3140</v>
      </c>
      <c r="AM341" s="270">
        <v>2995</v>
      </c>
      <c r="AN341" s="270">
        <v>530</v>
      </c>
      <c r="AO341" s="270">
        <v>580</v>
      </c>
      <c r="AP341" s="270">
        <v>250</v>
      </c>
      <c r="AQ341" s="270">
        <v>385</v>
      </c>
      <c r="AR341" s="270">
        <v>10</v>
      </c>
      <c r="AS341" s="270">
        <v>105</v>
      </c>
      <c r="AT341" s="270">
        <v>590</v>
      </c>
      <c r="AU341" s="270">
        <v>950</v>
      </c>
      <c r="AV341" s="270">
        <v>450</v>
      </c>
      <c r="AW341" s="270">
        <v>850</v>
      </c>
      <c r="AX341" s="270">
        <v>4555</v>
      </c>
      <c r="AY341" s="270" t="s">
        <v>1676</v>
      </c>
      <c r="AZ341" s="270">
        <v>1410</v>
      </c>
      <c r="BA341" s="270">
        <v>3610</v>
      </c>
      <c r="BB341" s="270">
        <v>23025</v>
      </c>
      <c r="BC341" s="270">
        <v>1440</v>
      </c>
      <c r="BD341" s="270">
        <v>4610</v>
      </c>
      <c r="BE341" s="270">
        <v>960</v>
      </c>
      <c r="BF341" s="270">
        <v>560</v>
      </c>
      <c r="BG341" s="270">
        <v>320</v>
      </c>
      <c r="BH341" s="270">
        <v>360</v>
      </c>
      <c r="BI341" s="270">
        <v>20</v>
      </c>
      <c r="BJ341" s="270">
        <v>30</v>
      </c>
      <c r="BK341" s="270">
        <v>1935</v>
      </c>
      <c r="BL341" s="270">
        <v>3105</v>
      </c>
      <c r="BM341" s="270">
        <v>5560</v>
      </c>
      <c r="BN341" s="270">
        <v>915</v>
      </c>
      <c r="BO341" s="270">
        <v>2410</v>
      </c>
      <c r="BP341" s="270">
        <v>1580</v>
      </c>
      <c r="BQ341" s="270">
        <v>2305</v>
      </c>
      <c r="BR341" s="270">
        <v>355</v>
      </c>
      <c r="BS341" s="270">
        <v>55</v>
      </c>
      <c r="BT341" s="270">
        <v>4800</v>
      </c>
      <c r="BU341" s="270">
        <v>2170</v>
      </c>
      <c r="BV341" s="270"/>
      <c r="BW341" s="270">
        <v>1400</v>
      </c>
      <c r="BX341" s="270">
        <v>90</v>
      </c>
      <c r="BY341" s="270">
        <v>1850</v>
      </c>
      <c r="BZ341" s="270">
        <v>425</v>
      </c>
      <c r="CA341" s="270">
        <v>45</v>
      </c>
      <c r="CB341" s="270">
        <v>15</v>
      </c>
      <c r="CC341" s="270">
        <v>0</v>
      </c>
      <c r="CD341" s="270">
        <v>600</v>
      </c>
      <c r="CE341" s="270">
        <v>100</v>
      </c>
      <c r="CF341" s="270">
        <v>100</v>
      </c>
      <c r="CG341" s="270">
        <v>31660</v>
      </c>
      <c r="CH341" s="270">
        <v>0</v>
      </c>
      <c r="CI341" s="270">
        <v>5800</v>
      </c>
      <c r="CJ341" s="270">
        <v>10</v>
      </c>
      <c r="CK341" s="270">
        <v>2315</v>
      </c>
      <c r="CL341" s="270">
        <v>0</v>
      </c>
      <c r="CM341" s="270">
        <v>0</v>
      </c>
      <c r="CN341" s="270" t="s">
        <v>1676</v>
      </c>
      <c r="CO341" s="270">
        <v>0</v>
      </c>
      <c r="CP341" s="270">
        <v>0</v>
      </c>
      <c r="CQ341" s="270">
        <v>0</v>
      </c>
      <c r="CR341" s="270">
        <v>0</v>
      </c>
      <c r="CS341" s="270">
        <v>0</v>
      </c>
      <c r="CT341" s="270">
        <v>0</v>
      </c>
      <c r="CU341" s="270">
        <v>0</v>
      </c>
      <c r="CV341" s="270">
        <v>0</v>
      </c>
      <c r="CW341" s="270">
        <v>0</v>
      </c>
      <c r="CX341" s="270" t="s">
        <v>1676</v>
      </c>
      <c r="CY341" s="270">
        <v>0</v>
      </c>
      <c r="CZ341" s="270">
        <v>1965</v>
      </c>
      <c r="DA341" s="270">
        <v>270</v>
      </c>
      <c r="DB341" s="270">
        <v>55</v>
      </c>
      <c r="DC341" s="270">
        <v>3345</v>
      </c>
      <c r="DD341" s="270">
        <v>4955</v>
      </c>
      <c r="DE341" s="270">
        <v>1675</v>
      </c>
      <c r="DF341" s="270">
        <v>1130</v>
      </c>
      <c r="DG341" s="270">
        <v>0</v>
      </c>
      <c r="DH341" s="270">
        <v>0</v>
      </c>
      <c r="DI341" s="270">
        <v>0</v>
      </c>
      <c r="DJ341" s="270">
        <v>0</v>
      </c>
      <c r="DK341" s="270">
        <v>0</v>
      </c>
      <c r="DL341" s="270">
        <v>0</v>
      </c>
      <c r="DM341" s="270">
        <v>0</v>
      </c>
      <c r="DN341" s="270">
        <v>0</v>
      </c>
      <c r="DO341" s="270">
        <v>5530</v>
      </c>
      <c r="DP341" s="270">
        <v>0</v>
      </c>
      <c r="DQ341" s="270"/>
      <c r="DR341" s="270">
        <v>0</v>
      </c>
      <c r="DS341" s="270">
        <v>0</v>
      </c>
      <c r="DT341" s="270">
        <v>4410</v>
      </c>
      <c r="DU341" s="270">
        <v>0</v>
      </c>
      <c r="DV341" s="270">
        <v>0</v>
      </c>
      <c r="DW341" s="270">
        <v>0</v>
      </c>
      <c r="DX341" s="270">
        <v>0</v>
      </c>
      <c r="DY341" s="270">
        <v>2440</v>
      </c>
      <c r="DZ341" s="270">
        <v>0</v>
      </c>
      <c r="EA341" s="270">
        <v>0</v>
      </c>
      <c r="EB341" s="270">
        <v>0</v>
      </c>
      <c r="EC341" s="270">
        <v>0</v>
      </c>
      <c r="ED341" s="270">
        <v>2595</v>
      </c>
      <c r="EE341" s="270">
        <v>0</v>
      </c>
      <c r="EF341" s="270">
        <v>4005</v>
      </c>
      <c r="EG341" s="270">
        <v>0</v>
      </c>
      <c r="EH341" s="270">
        <v>0</v>
      </c>
      <c r="EI341" s="270">
        <v>0</v>
      </c>
      <c r="EJ341" s="270">
        <v>1270</v>
      </c>
      <c r="EK341" s="270">
        <v>1890</v>
      </c>
      <c r="EL341" s="270">
        <v>0</v>
      </c>
      <c r="EM341" s="270">
        <v>0</v>
      </c>
      <c r="EN341" s="270">
        <v>0</v>
      </c>
      <c r="EO341" s="270">
        <v>0</v>
      </c>
      <c r="EP341" s="270">
        <v>680</v>
      </c>
      <c r="EQ341" s="270">
        <v>0</v>
      </c>
      <c r="ER341" s="270">
        <v>0</v>
      </c>
      <c r="ES341" s="270">
        <v>0</v>
      </c>
      <c r="ET341" s="270">
        <v>0</v>
      </c>
      <c r="EU341" s="270">
        <v>0</v>
      </c>
      <c r="EV341" s="270">
        <v>120</v>
      </c>
      <c r="EW341" s="270">
        <v>0</v>
      </c>
      <c r="EX341" s="270">
        <v>0</v>
      </c>
      <c r="EY341" s="270">
        <v>0</v>
      </c>
      <c r="EZ341" s="270">
        <v>0</v>
      </c>
      <c r="FA341" s="270">
        <v>0</v>
      </c>
      <c r="FB341" s="270">
        <v>0</v>
      </c>
      <c r="FC341" s="270">
        <v>0</v>
      </c>
      <c r="FD341" s="270">
        <v>0</v>
      </c>
      <c r="FE341" s="270">
        <v>0</v>
      </c>
      <c r="FF341" s="270">
        <v>0</v>
      </c>
      <c r="FG341" s="270">
        <v>0</v>
      </c>
      <c r="FH341" s="270">
        <v>0</v>
      </c>
      <c r="FI341" s="270">
        <v>0</v>
      </c>
      <c r="FJ341" s="270">
        <v>0</v>
      </c>
      <c r="FK341" s="270">
        <v>0</v>
      </c>
      <c r="FL341" s="351">
        <v>21440</v>
      </c>
      <c r="FM341" s="323">
        <v>2230</v>
      </c>
      <c r="FN341" s="324">
        <v>8400</v>
      </c>
      <c r="FO341" s="270"/>
      <c r="FP341" s="89"/>
      <c r="FQ341" s="270"/>
      <c r="FR341" s="319"/>
      <c r="FS341" s="319"/>
      <c r="FT341" s="319"/>
      <c r="FU341" s="319"/>
      <c r="FV341" s="319"/>
      <c r="FW341" s="319"/>
      <c r="FX341" s="319"/>
      <c r="FY341" s="319"/>
      <c r="FZ341" s="319"/>
      <c r="GA341" s="319"/>
      <c r="GB341" s="319"/>
      <c r="GC341" s="319"/>
      <c r="GD341" s="319"/>
      <c r="GE341" s="319"/>
      <c r="GF341" s="319"/>
      <c r="GG341" s="319"/>
      <c r="GH341" s="319"/>
      <c r="GI341" s="319"/>
      <c r="GJ341" s="319"/>
      <c r="GK341" s="319"/>
      <c r="GL341" s="319"/>
      <c r="GM341" s="319"/>
      <c r="GN341" s="319"/>
      <c r="GO341" s="319"/>
      <c r="GP341" s="319"/>
      <c r="GQ341" s="319"/>
      <c r="GR341" s="319"/>
      <c r="GS341" s="319"/>
      <c r="GT341" s="319"/>
      <c r="GU341" s="319"/>
      <c r="GV341" s="319"/>
      <c r="GW341" s="319"/>
      <c r="GX341" s="319"/>
      <c r="GY341" s="319"/>
      <c r="GZ341" s="319"/>
      <c r="HA341" s="319"/>
      <c r="HB341" s="319"/>
      <c r="HC341" s="319"/>
      <c r="HD341" s="319"/>
      <c r="HE341" s="319"/>
      <c r="HF341" s="319"/>
      <c r="HG341" s="319"/>
      <c r="HH341" s="319"/>
      <c r="HI341" s="319"/>
      <c r="HJ341" s="319"/>
      <c r="HK341" s="319"/>
      <c r="HL341" s="319"/>
      <c r="HM341" s="319"/>
      <c r="HN341" s="319"/>
      <c r="HO341" s="319"/>
      <c r="HP341" s="319"/>
      <c r="HQ341" s="319"/>
      <c r="HR341" s="319"/>
      <c r="HS341" s="319"/>
      <c r="HT341" s="319"/>
      <c r="HU341" s="319"/>
      <c r="HV341" s="319"/>
      <c r="HW341" s="319"/>
      <c r="HX341" s="319"/>
      <c r="HY341" s="319"/>
      <c r="HZ341" s="319"/>
      <c r="IA341" s="319"/>
      <c r="IB341" s="319"/>
      <c r="IC341" s="319"/>
      <c r="ID341" s="319"/>
      <c r="IE341" s="319"/>
      <c r="IF341" s="319"/>
      <c r="IG341" s="318"/>
    </row>
    <row r="342" spans="1:241" ht="12.75" customHeight="1" x14ac:dyDescent="0.2">
      <c r="A342" s="370" t="s">
        <v>429</v>
      </c>
      <c r="B342" s="270">
        <v>90035</v>
      </c>
      <c r="C342" s="270">
        <v>68090</v>
      </c>
      <c r="D342" s="270">
        <v>29300</v>
      </c>
      <c r="E342" s="270">
        <v>38785</v>
      </c>
      <c r="F342" s="270">
        <v>25535</v>
      </c>
      <c r="G342" s="270">
        <v>13935</v>
      </c>
      <c r="H342" s="270">
        <v>21695</v>
      </c>
      <c r="I342" s="270">
        <v>58480</v>
      </c>
      <c r="J342" s="270">
        <v>31555</v>
      </c>
      <c r="K342" s="270">
        <v>168145</v>
      </c>
      <c r="L342" s="270">
        <v>46.08328195399573</v>
      </c>
      <c r="M342" s="270">
        <v>9330</v>
      </c>
      <c r="N342" s="270">
        <v>6280</v>
      </c>
      <c r="O342" s="270">
        <v>2545</v>
      </c>
      <c r="P342" s="270">
        <v>2745</v>
      </c>
      <c r="Q342" s="270">
        <v>160</v>
      </c>
      <c r="R342" s="270">
        <v>15</v>
      </c>
      <c r="S342" s="270" t="s">
        <v>1676</v>
      </c>
      <c r="T342" s="270">
        <v>10</v>
      </c>
      <c r="U342" s="270">
        <v>4.4278651910963891</v>
      </c>
      <c r="V342" s="270">
        <v>1</v>
      </c>
      <c r="W342" s="270">
        <v>34</v>
      </c>
      <c r="X342" s="270">
        <v>58.281387615907349</v>
      </c>
      <c r="Y342" s="270">
        <v>8195</v>
      </c>
      <c r="Z342" s="270">
        <v>6625</v>
      </c>
      <c r="AA342" s="270">
        <v>9720</v>
      </c>
      <c r="AB342" s="270">
        <v>13255</v>
      </c>
      <c r="AC342" s="270">
        <v>21895</v>
      </c>
      <c r="AD342" s="270">
        <v>24615</v>
      </c>
      <c r="AE342" s="270">
        <v>5430</v>
      </c>
      <c r="AF342" s="270">
        <v>750</v>
      </c>
      <c r="AG342" s="270">
        <v>500</v>
      </c>
      <c r="AH342" s="270">
        <v>2230</v>
      </c>
      <c r="AI342" s="270">
        <v>380</v>
      </c>
      <c r="AJ342" s="270">
        <v>1250</v>
      </c>
      <c r="AK342" s="270">
        <v>740</v>
      </c>
      <c r="AL342" s="270">
        <v>2360</v>
      </c>
      <c r="AM342" s="270">
        <v>4845</v>
      </c>
      <c r="AN342" s="270">
        <v>590</v>
      </c>
      <c r="AO342" s="270">
        <v>855</v>
      </c>
      <c r="AP342" s="270">
        <v>480</v>
      </c>
      <c r="AQ342" s="270">
        <v>4410</v>
      </c>
      <c r="AR342" s="270">
        <v>285</v>
      </c>
      <c r="AS342" s="270">
        <v>385</v>
      </c>
      <c r="AT342" s="270">
        <v>2125</v>
      </c>
      <c r="AU342" s="270">
        <v>3005</v>
      </c>
      <c r="AV342" s="270">
        <v>1165</v>
      </c>
      <c r="AW342" s="270">
        <v>1715</v>
      </c>
      <c r="AX342" s="270">
        <v>5850</v>
      </c>
      <c r="AY342" s="270">
        <v>70</v>
      </c>
      <c r="AZ342" s="270">
        <v>4490</v>
      </c>
      <c r="BA342" s="270">
        <v>11430</v>
      </c>
      <c r="BB342" s="270">
        <v>40125</v>
      </c>
      <c r="BC342" s="270">
        <v>1905</v>
      </c>
      <c r="BD342" s="270">
        <v>11440</v>
      </c>
      <c r="BE342" s="270">
        <v>895</v>
      </c>
      <c r="BF342" s="270">
        <v>1370</v>
      </c>
      <c r="BG342" s="270">
        <v>340</v>
      </c>
      <c r="BH342" s="270">
        <v>1010</v>
      </c>
      <c r="BI342" s="270">
        <v>2335</v>
      </c>
      <c r="BJ342" s="270">
        <v>425</v>
      </c>
      <c r="BK342" s="270">
        <v>3110</v>
      </c>
      <c r="BL342" s="270">
        <v>4310</v>
      </c>
      <c r="BM342" s="270">
        <v>8370</v>
      </c>
      <c r="BN342" s="270">
        <v>1130</v>
      </c>
      <c r="BO342" s="270">
        <v>5520</v>
      </c>
      <c r="BP342" s="270">
        <v>5080</v>
      </c>
      <c r="BQ342" s="270">
        <v>4205</v>
      </c>
      <c r="BR342" s="270">
        <v>1560</v>
      </c>
      <c r="BS342" s="270">
        <v>170</v>
      </c>
      <c r="BT342" s="270">
        <v>7315</v>
      </c>
      <c r="BU342" s="270">
        <v>4175</v>
      </c>
      <c r="BV342" s="270"/>
      <c r="BW342" s="270">
        <v>3430</v>
      </c>
      <c r="BX342" s="270">
        <v>245</v>
      </c>
      <c r="BY342" s="270">
        <v>3510</v>
      </c>
      <c r="BZ342" s="270">
        <v>525</v>
      </c>
      <c r="CA342" s="270">
        <v>50</v>
      </c>
      <c r="CB342" s="270" t="s">
        <v>1676</v>
      </c>
      <c r="CC342" s="270">
        <v>0</v>
      </c>
      <c r="CD342" s="270">
        <v>1670</v>
      </c>
      <c r="CE342" s="270">
        <v>115</v>
      </c>
      <c r="CF342" s="270">
        <v>160</v>
      </c>
      <c r="CG342" s="270">
        <v>61805</v>
      </c>
      <c r="CH342" s="270">
        <v>0</v>
      </c>
      <c r="CI342" s="270">
        <v>9645</v>
      </c>
      <c r="CJ342" s="270">
        <v>3285</v>
      </c>
      <c r="CK342" s="270">
        <v>6715</v>
      </c>
      <c r="CL342" s="270">
        <v>1370</v>
      </c>
      <c r="CM342" s="270">
        <v>2330</v>
      </c>
      <c r="CN342" s="270">
        <v>460</v>
      </c>
      <c r="CO342" s="270">
        <v>0</v>
      </c>
      <c r="CP342" s="270">
        <v>0</v>
      </c>
      <c r="CQ342" s="270">
        <v>0</v>
      </c>
      <c r="CR342" s="270">
        <v>0</v>
      </c>
      <c r="CS342" s="270">
        <v>0</v>
      </c>
      <c r="CT342" s="270">
        <v>0</v>
      </c>
      <c r="CU342" s="270">
        <v>0</v>
      </c>
      <c r="CV342" s="270">
        <v>0</v>
      </c>
      <c r="CW342" s="270">
        <v>435</v>
      </c>
      <c r="CX342" s="270">
        <v>0</v>
      </c>
      <c r="CY342" s="270">
        <v>10</v>
      </c>
      <c r="CZ342" s="270">
        <v>1655</v>
      </c>
      <c r="DA342" s="270">
        <v>135</v>
      </c>
      <c r="DB342" s="270">
        <v>0</v>
      </c>
      <c r="DC342" s="270">
        <v>17765</v>
      </c>
      <c r="DD342" s="270">
        <v>4585</v>
      </c>
      <c r="DE342" s="270">
        <v>725</v>
      </c>
      <c r="DF342" s="270">
        <v>4715</v>
      </c>
      <c r="DG342" s="270">
        <v>0</v>
      </c>
      <c r="DH342" s="270">
        <v>0</v>
      </c>
      <c r="DI342" s="270">
        <v>0</v>
      </c>
      <c r="DJ342" s="270">
        <v>0</v>
      </c>
      <c r="DK342" s="270">
        <v>0</v>
      </c>
      <c r="DL342" s="270">
        <v>0</v>
      </c>
      <c r="DM342" s="270">
        <v>410</v>
      </c>
      <c r="DN342" s="270">
        <v>0</v>
      </c>
      <c r="DO342" s="270">
        <v>4070</v>
      </c>
      <c r="DP342" s="270" t="s">
        <v>1676</v>
      </c>
      <c r="DQ342" s="270"/>
      <c r="DR342" s="270">
        <v>60</v>
      </c>
      <c r="DS342" s="270">
        <v>335</v>
      </c>
      <c r="DT342" s="270">
        <v>2355</v>
      </c>
      <c r="DU342" s="270">
        <v>0</v>
      </c>
      <c r="DV342" s="270">
        <v>0</v>
      </c>
      <c r="DW342" s="270">
        <v>0</v>
      </c>
      <c r="DX342" s="270">
        <v>0</v>
      </c>
      <c r="DY342" s="270">
        <v>0</v>
      </c>
      <c r="DZ342" s="270">
        <v>0</v>
      </c>
      <c r="EA342" s="270">
        <v>0</v>
      </c>
      <c r="EB342" s="270">
        <v>0</v>
      </c>
      <c r="EC342" s="270">
        <v>895</v>
      </c>
      <c r="ED342" s="270">
        <v>7460</v>
      </c>
      <c r="EE342" s="270">
        <v>0</v>
      </c>
      <c r="EF342" s="270">
        <v>7530</v>
      </c>
      <c r="EG342" s="270">
        <v>0</v>
      </c>
      <c r="EH342" s="270">
        <v>0</v>
      </c>
      <c r="EI342" s="270">
        <v>0</v>
      </c>
      <c r="EJ342" s="270">
        <v>3525</v>
      </c>
      <c r="EK342" s="270">
        <v>3130</v>
      </c>
      <c r="EL342" s="270">
        <v>1015</v>
      </c>
      <c r="EM342" s="270">
        <v>270</v>
      </c>
      <c r="EN342" s="270">
        <v>0</v>
      </c>
      <c r="EO342" s="270">
        <v>0</v>
      </c>
      <c r="EP342" s="270">
        <v>0</v>
      </c>
      <c r="EQ342" s="270">
        <v>0</v>
      </c>
      <c r="ER342" s="270">
        <v>0</v>
      </c>
      <c r="ES342" s="270">
        <v>0</v>
      </c>
      <c r="ET342" s="270">
        <v>0</v>
      </c>
      <c r="EU342" s="270">
        <v>5020</v>
      </c>
      <c r="EV342" s="270">
        <v>0</v>
      </c>
      <c r="EW342" s="270">
        <v>0</v>
      </c>
      <c r="EX342" s="270">
        <v>0</v>
      </c>
      <c r="EY342" s="270">
        <v>0</v>
      </c>
      <c r="EZ342" s="270">
        <v>120</v>
      </c>
      <c r="FA342" s="270">
        <v>0</v>
      </c>
      <c r="FB342" s="270">
        <v>0</v>
      </c>
      <c r="FC342" s="270">
        <v>0</v>
      </c>
      <c r="FD342" s="270">
        <v>0</v>
      </c>
      <c r="FE342" s="270">
        <v>0</v>
      </c>
      <c r="FF342" s="270">
        <v>0</v>
      </c>
      <c r="FG342" s="270">
        <v>0</v>
      </c>
      <c r="FH342" s="270">
        <v>0</v>
      </c>
      <c r="FI342" s="270">
        <v>0</v>
      </c>
      <c r="FJ342" s="270">
        <v>0</v>
      </c>
      <c r="FK342" s="270">
        <v>0</v>
      </c>
      <c r="FL342" s="351">
        <v>49910</v>
      </c>
      <c r="FM342" s="323">
        <v>6925</v>
      </c>
      <c r="FN342" s="324">
        <v>21085</v>
      </c>
      <c r="FO342" s="270"/>
      <c r="FP342" s="89"/>
      <c r="FQ342" s="270"/>
      <c r="FR342" s="319"/>
      <c r="FS342" s="319"/>
      <c r="FT342" s="319"/>
      <c r="FU342" s="319"/>
      <c r="FV342" s="319"/>
      <c r="FW342" s="319"/>
      <c r="FX342" s="319"/>
      <c r="FY342" s="319"/>
      <c r="FZ342" s="319"/>
      <c r="GA342" s="319"/>
      <c r="GB342" s="319"/>
      <c r="GC342" s="319"/>
      <c r="GD342" s="319"/>
      <c r="GE342" s="319"/>
      <c r="GF342" s="319"/>
      <c r="GG342" s="319"/>
      <c r="GH342" s="319"/>
      <c r="GI342" s="319"/>
      <c r="GJ342" s="319"/>
      <c r="GK342" s="319"/>
      <c r="GL342" s="319"/>
      <c r="GM342" s="319"/>
      <c r="GN342" s="319"/>
      <c r="GO342" s="319"/>
      <c r="GP342" s="319"/>
      <c r="GQ342" s="319"/>
      <c r="GR342" s="319"/>
      <c r="GS342" s="319"/>
      <c r="GT342" s="319"/>
      <c r="GU342" s="319"/>
      <c r="GV342" s="319"/>
      <c r="GW342" s="319"/>
      <c r="GX342" s="319"/>
      <c r="GY342" s="319"/>
      <c r="GZ342" s="319"/>
      <c r="HA342" s="319"/>
      <c r="HB342" s="319"/>
      <c r="HC342" s="319"/>
      <c r="HD342" s="319"/>
      <c r="HE342" s="319"/>
      <c r="HF342" s="319"/>
      <c r="HG342" s="319"/>
      <c r="HH342" s="319"/>
      <c r="HI342" s="319"/>
      <c r="HJ342" s="319"/>
      <c r="HK342" s="319"/>
      <c r="HL342" s="319"/>
      <c r="HM342" s="319"/>
      <c r="HN342" s="319"/>
      <c r="HO342" s="319"/>
      <c r="HP342" s="319"/>
      <c r="HQ342" s="319"/>
      <c r="HR342" s="319"/>
      <c r="HS342" s="319"/>
      <c r="HT342" s="319"/>
      <c r="HU342" s="319"/>
      <c r="HV342" s="319"/>
      <c r="HW342" s="319"/>
      <c r="HX342" s="319"/>
      <c r="HY342" s="319"/>
      <c r="HZ342" s="319"/>
      <c r="IA342" s="319"/>
      <c r="IB342" s="319"/>
      <c r="IC342" s="319"/>
      <c r="ID342" s="319"/>
      <c r="IE342" s="319"/>
      <c r="IF342" s="319"/>
      <c r="IG342" s="318"/>
    </row>
    <row r="343" spans="1:241" ht="12.75" customHeight="1" x14ac:dyDescent="0.2">
      <c r="A343" s="370" t="s">
        <v>187</v>
      </c>
      <c r="B343" s="270">
        <v>3015</v>
      </c>
      <c r="C343" s="270">
        <v>1105</v>
      </c>
      <c r="D343" s="270">
        <v>575</v>
      </c>
      <c r="E343" s="270">
        <v>530</v>
      </c>
      <c r="F343" s="270">
        <v>680</v>
      </c>
      <c r="G343" s="270">
        <v>290</v>
      </c>
      <c r="H343" s="270">
        <v>100</v>
      </c>
      <c r="I343" s="270">
        <v>3015</v>
      </c>
      <c r="J343" s="270">
        <v>0</v>
      </c>
      <c r="K343" s="270">
        <v>138405</v>
      </c>
      <c r="L343" s="270" t="s">
        <v>1676</v>
      </c>
      <c r="M343" s="270" t="s">
        <v>1676</v>
      </c>
      <c r="N343" s="270">
        <v>0</v>
      </c>
      <c r="O343" s="270">
        <v>0</v>
      </c>
      <c r="P343" s="270">
        <v>0</v>
      </c>
      <c r="Q343" s="270">
        <v>0</v>
      </c>
      <c r="R343" s="270">
        <v>0</v>
      </c>
      <c r="S343" s="270">
        <v>0</v>
      </c>
      <c r="T343" s="270">
        <v>0</v>
      </c>
      <c r="U343" s="270">
        <v>79.864751226348986</v>
      </c>
      <c r="V343" s="270">
        <v>32</v>
      </c>
      <c r="W343" s="270" t="s">
        <v>1676</v>
      </c>
      <c r="X343" s="270">
        <v>41.12676056338028</v>
      </c>
      <c r="Y343" s="270">
        <v>20</v>
      </c>
      <c r="Z343" s="270">
        <v>870</v>
      </c>
      <c r="AA343" s="270">
        <v>905</v>
      </c>
      <c r="AB343" s="270">
        <v>750</v>
      </c>
      <c r="AC343" s="270">
        <v>315</v>
      </c>
      <c r="AD343" s="270">
        <v>115</v>
      </c>
      <c r="AE343" s="270">
        <v>10</v>
      </c>
      <c r="AF343" s="270">
        <v>0</v>
      </c>
      <c r="AG343" s="270">
        <v>0</v>
      </c>
      <c r="AH343" s="270">
        <v>0</v>
      </c>
      <c r="AI343" s="270">
        <v>0</v>
      </c>
      <c r="AJ343" s="270">
        <v>0</v>
      </c>
      <c r="AK343" s="270">
        <v>0</v>
      </c>
      <c r="AL343" s="270">
        <v>0</v>
      </c>
      <c r="AM343" s="270">
        <v>0</v>
      </c>
      <c r="AN343" s="270">
        <v>0</v>
      </c>
      <c r="AO343" s="270">
        <v>0</v>
      </c>
      <c r="AP343" s="270">
        <v>0</v>
      </c>
      <c r="AQ343" s="270">
        <v>0</v>
      </c>
      <c r="AR343" s="270">
        <v>0</v>
      </c>
      <c r="AS343" s="270">
        <v>0</v>
      </c>
      <c r="AT343" s="270">
        <v>0</v>
      </c>
      <c r="AU343" s="270">
        <v>0</v>
      </c>
      <c r="AV343" s="270">
        <v>0</v>
      </c>
      <c r="AW343" s="270">
        <v>0</v>
      </c>
      <c r="AX343" s="270">
        <v>0</v>
      </c>
      <c r="AY343" s="270">
        <v>0</v>
      </c>
      <c r="AZ343" s="270">
        <v>0</v>
      </c>
      <c r="BA343" s="270">
        <v>0</v>
      </c>
      <c r="BB343" s="270">
        <v>3015</v>
      </c>
      <c r="BC343" s="270">
        <v>0</v>
      </c>
      <c r="BD343" s="270">
        <v>0</v>
      </c>
      <c r="BE343" s="270">
        <v>0</v>
      </c>
      <c r="BF343" s="270">
        <v>0</v>
      </c>
      <c r="BG343" s="270">
        <v>1010</v>
      </c>
      <c r="BH343" s="270">
        <v>0</v>
      </c>
      <c r="BI343" s="270">
        <v>0</v>
      </c>
      <c r="BJ343" s="270">
        <v>0</v>
      </c>
      <c r="BK343" s="270">
        <v>0</v>
      </c>
      <c r="BL343" s="270">
        <v>0</v>
      </c>
      <c r="BM343" s="270">
        <v>0</v>
      </c>
      <c r="BN343" s="270">
        <v>0</v>
      </c>
      <c r="BO343" s="270">
        <v>0</v>
      </c>
      <c r="BP343" s="270">
        <v>0</v>
      </c>
      <c r="BQ343" s="270" t="s">
        <v>1676</v>
      </c>
      <c r="BR343" s="270">
        <v>0</v>
      </c>
      <c r="BS343" s="270">
        <v>0</v>
      </c>
      <c r="BT343" s="270">
        <v>95</v>
      </c>
      <c r="BU343" s="270">
        <v>0</v>
      </c>
      <c r="BV343" s="270"/>
      <c r="BW343" s="270" t="s">
        <v>1676</v>
      </c>
      <c r="BX343" s="270">
        <v>0</v>
      </c>
      <c r="BY343" s="270" t="s">
        <v>1676</v>
      </c>
      <c r="BZ343" s="270" t="s">
        <v>1676</v>
      </c>
      <c r="CA343" s="270" t="s">
        <v>1676</v>
      </c>
      <c r="CB343" s="270">
        <v>0</v>
      </c>
      <c r="CC343" s="270">
        <v>0</v>
      </c>
      <c r="CD343" s="270" t="s">
        <v>1676</v>
      </c>
      <c r="CE343" s="270">
        <v>0</v>
      </c>
      <c r="CF343" s="270">
        <v>0</v>
      </c>
      <c r="CG343" s="270">
        <v>1095</v>
      </c>
      <c r="CH343" s="270">
        <v>0</v>
      </c>
      <c r="CI343" s="270">
        <v>0</v>
      </c>
      <c r="CJ343" s="270">
        <v>0</v>
      </c>
      <c r="CK343" s="270">
        <v>0</v>
      </c>
      <c r="CL343" s="270">
        <v>0</v>
      </c>
      <c r="CM343" s="270">
        <v>0</v>
      </c>
      <c r="CN343" s="270">
        <v>0</v>
      </c>
      <c r="CO343" s="270">
        <v>0</v>
      </c>
      <c r="CP343" s="270">
        <v>0</v>
      </c>
      <c r="CQ343" s="270">
        <v>0</v>
      </c>
      <c r="CR343" s="270">
        <v>0</v>
      </c>
      <c r="CS343" s="270">
        <v>0</v>
      </c>
      <c r="CT343" s="270">
        <v>0</v>
      </c>
      <c r="CU343" s="270">
        <v>0</v>
      </c>
      <c r="CV343" s="270">
        <v>0</v>
      </c>
      <c r="CW343" s="270">
        <v>0</v>
      </c>
      <c r="CX343" s="270">
        <v>0</v>
      </c>
      <c r="CY343" s="270">
        <v>0</v>
      </c>
      <c r="CZ343" s="270">
        <v>0</v>
      </c>
      <c r="DA343" s="270">
        <v>0</v>
      </c>
      <c r="DB343" s="270">
        <v>0</v>
      </c>
      <c r="DC343" s="270">
        <v>0</v>
      </c>
      <c r="DD343" s="270">
        <v>0</v>
      </c>
      <c r="DE343" s="270">
        <v>0</v>
      </c>
      <c r="DF343" s="270">
        <v>0</v>
      </c>
      <c r="DG343" s="270">
        <v>0</v>
      </c>
      <c r="DH343" s="270">
        <v>0</v>
      </c>
      <c r="DI343" s="270">
        <v>0</v>
      </c>
      <c r="DJ343" s="270">
        <v>0</v>
      </c>
      <c r="DK343" s="270">
        <v>0</v>
      </c>
      <c r="DL343" s="270">
        <v>0</v>
      </c>
      <c r="DM343" s="270">
        <v>0</v>
      </c>
      <c r="DN343" s="270">
        <v>0</v>
      </c>
      <c r="DO343" s="270">
        <v>0</v>
      </c>
      <c r="DP343" s="270">
        <v>0</v>
      </c>
      <c r="DQ343" s="270"/>
      <c r="DR343" s="270">
        <v>0</v>
      </c>
      <c r="DS343" s="270">
        <v>0</v>
      </c>
      <c r="DT343" s="270">
        <v>0</v>
      </c>
      <c r="DU343" s="270">
        <v>0</v>
      </c>
      <c r="DV343" s="270">
        <v>0</v>
      </c>
      <c r="DW343" s="270">
        <v>0</v>
      </c>
      <c r="DX343" s="270">
        <v>0</v>
      </c>
      <c r="DY343" s="270">
        <v>0</v>
      </c>
      <c r="DZ343" s="270">
        <v>0</v>
      </c>
      <c r="EA343" s="270">
        <v>0</v>
      </c>
      <c r="EB343" s="270">
        <v>0</v>
      </c>
      <c r="EC343" s="270">
        <v>0</v>
      </c>
      <c r="ED343" s="270">
        <v>0</v>
      </c>
      <c r="EE343" s="270">
        <v>0</v>
      </c>
      <c r="EF343" s="270">
        <v>0</v>
      </c>
      <c r="EG343" s="270">
        <v>0</v>
      </c>
      <c r="EH343" s="270">
        <v>0</v>
      </c>
      <c r="EI343" s="270">
        <v>0</v>
      </c>
      <c r="EJ343" s="270">
        <v>0</v>
      </c>
      <c r="EK343" s="270">
        <v>0</v>
      </c>
      <c r="EL343" s="270">
        <v>0</v>
      </c>
      <c r="EM343" s="270">
        <v>0</v>
      </c>
      <c r="EN343" s="270">
        <v>0</v>
      </c>
      <c r="EO343" s="270">
        <v>0</v>
      </c>
      <c r="EP343" s="270">
        <v>2405</v>
      </c>
      <c r="EQ343" s="270">
        <v>110</v>
      </c>
      <c r="ER343" s="270">
        <v>415</v>
      </c>
      <c r="ES343" s="270">
        <v>0</v>
      </c>
      <c r="ET343" s="270">
        <v>90</v>
      </c>
      <c r="EU343" s="270">
        <v>0</v>
      </c>
      <c r="EV343" s="270">
        <v>0</v>
      </c>
      <c r="EW343" s="270">
        <v>0</v>
      </c>
      <c r="EX343" s="270">
        <v>0</v>
      </c>
      <c r="EY343" s="270">
        <v>0</v>
      </c>
      <c r="EZ343" s="270">
        <v>0</v>
      </c>
      <c r="FA343" s="270">
        <v>0</v>
      </c>
      <c r="FB343" s="270">
        <v>0</v>
      </c>
      <c r="FC343" s="270">
        <v>0</v>
      </c>
      <c r="FD343" s="270">
        <v>0</v>
      </c>
      <c r="FE343" s="270">
        <v>0</v>
      </c>
      <c r="FF343" s="270">
        <v>0</v>
      </c>
      <c r="FG343" s="270">
        <v>0</v>
      </c>
      <c r="FH343" s="270">
        <v>0</v>
      </c>
      <c r="FI343" s="270">
        <v>0</v>
      </c>
      <c r="FJ343" s="270">
        <v>0</v>
      </c>
      <c r="FK343" s="270">
        <v>0</v>
      </c>
      <c r="FL343" s="351">
        <v>0</v>
      </c>
      <c r="FM343" s="323">
        <v>40</v>
      </c>
      <c r="FN343" s="324" t="s">
        <v>1676</v>
      </c>
      <c r="FO343" s="270"/>
      <c r="FP343" s="89"/>
      <c r="FQ343" s="270"/>
      <c r="FR343" s="319"/>
      <c r="FS343" s="319"/>
      <c r="FT343" s="319"/>
      <c r="FU343" s="319"/>
      <c r="FV343" s="319"/>
      <c r="FW343" s="319"/>
      <c r="FX343" s="319"/>
      <c r="FY343" s="319"/>
      <c r="FZ343" s="319"/>
      <c r="GA343" s="319"/>
      <c r="GB343" s="319"/>
      <c r="GC343" s="319"/>
      <c r="GD343" s="319"/>
      <c r="GE343" s="319"/>
      <c r="GF343" s="319"/>
      <c r="GG343" s="319"/>
      <c r="GH343" s="319"/>
      <c r="GI343" s="319"/>
      <c r="GJ343" s="319"/>
      <c r="GK343" s="319"/>
      <c r="GL343" s="319"/>
      <c r="GM343" s="319"/>
      <c r="GN343" s="319"/>
      <c r="GO343" s="319"/>
      <c r="GP343" s="319"/>
      <c r="GQ343" s="319"/>
      <c r="GR343" s="319"/>
      <c r="GS343" s="319"/>
      <c r="GT343" s="319"/>
      <c r="GU343" s="319"/>
      <c r="GV343" s="319"/>
      <c r="GW343" s="319"/>
      <c r="GX343" s="319"/>
      <c r="GY343" s="319"/>
      <c r="GZ343" s="319"/>
      <c r="HA343" s="319"/>
      <c r="HB343" s="319"/>
      <c r="HC343" s="319"/>
      <c r="HD343" s="319"/>
      <c r="HE343" s="319"/>
      <c r="HF343" s="319"/>
      <c r="HG343" s="319"/>
      <c r="HH343" s="319"/>
      <c r="HI343" s="319"/>
      <c r="HJ343" s="319"/>
      <c r="HK343" s="319"/>
      <c r="HL343" s="319"/>
      <c r="HM343" s="319"/>
      <c r="HN343" s="319"/>
      <c r="HO343" s="319"/>
      <c r="HP343" s="319"/>
      <c r="HQ343" s="319"/>
      <c r="HR343" s="319"/>
      <c r="HS343" s="319"/>
      <c r="HT343" s="319"/>
      <c r="HU343" s="319"/>
      <c r="HV343" s="319"/>
      <c r="HW343" s="319"/>
      <c r="HX343" s="319"/>
      <c r="HY343" s="319"/>
      <c r="HZ343" s="319"/>
      <c r="IA343" s="319"/>
      <c r="IB343" s="319"/>
      <c r="IC343" s="319"/>
      <c r="ID343" s="319"/>
      <c r="IE343" s="319"/>
      <c r="IF343" s="319"/>
      <c r="IG343" s="318"/>
    </row>
    <row r="344" spans="1:241" ht="12.75" customHeight="1" x14ac:dyDescent="0.2">
      <c r="A344" s="370" t="s">
        <v>242</v>
      </c>
      <c r="B344" s="270">
        <v>2515</v>
      </c>
      <c r="C344" s="270">
        <v>2085</v>
      </c>
      <c r="D344" s="270">
        <v>1095</v>
      </c>
      <c r="E344" s="270">
        <v>990</v>
      </c>
      <c r="F344" s="270">
        <v>1510</v>
      </c>
      <c r="G344" s="270">
        <v>270</v>
      </c>
      <c r="H344" s="270">
        <v>10</v>
      </c>
      <c r="I344" s="270">
        <v>2515</v>
      </c>
      <c r="J344" s="270">
        <v>0</v>
      </c>
      <c r="K344" s="270">
        <v>142965</v>
      </c>
      <c r="L344" s="270" t="s">
        <v>1676</v>
      </c>
      <c r="M344" s="270" t="s">
        <v>1676</v>
      </c>
      <c r="N344" s="270">
        <v>0</v>
      </c>
      <c r="O344" s="270">
        <v>0</v>
      </c>
      <c r="P344" s="270">
        <v>0</v>
      </c>
      <c r="Q344" s="270">
        <v>0</v>
      </c>
      <c r="R344" s="270">
        <v>0</v>
      </c>
      <c r="S344" s="270">
        <v>0</v>
      </c>
      <c r="T344" s="270">
        <v>0</v>
      </c>
      <c r="U344" s="270">
        <v>74.629032258064512</v>
      </c>
      <c r="V344" s="270">
        <v>29</v>
      </c>
      <c r="W344" s="270" t="s">
        <v>1676</v>
      </c>
      <c r="X344" s="270">
        <v>48.524870672502985</v>
      </c>
      <c r="Y344" s="270">
        <v>0</v>
      </c>
      <c r="Z344" s="270">
        <v>510</v>
      </c>
      <c r="AA344" s="270">
        <v>640</v>
      </c>
      <c r="AB344" s="270">
        <v>615</v>
      </c>
      <c r="AC344" s="270">
        <v>445</v>
      </c>
      <c r="AD344" s="270">
        <v>285</v>
      </c>
      <c r="AE344" s="270">
        <v>20</v>
      </c>
      <c r="AF344" s="270" t="s">
        <v>1676</v>
      </c>
      <c r="AG344" s="270">
        <v>0</v>
      </c>
      <c r="AH344" s="270">
        <v>0</v>
      </c>
      <c r="AI344" s="270">
        <v>0</v>
      </c>
      <c r="AJ344" s="270">
        <v>0</v>
      </c>
      <c r="AK344" s="270">
        <v>0</v>
      </c>
      <c r="AL344" s="270">
        <v>0</v>
      </c>
      <c r="AM344" s="270">
        <v>0</v>
      </c>
      <c r="AN344" s="270">
        <v>0</v>
      </c>
      <c r="AO344" s="270">
        <v>0</v>
      </c>
      <c r="AP344" s="270">
        <v>0</v>
      </c>
      <c r="AQ344" s="270" t="s">
        <v>1676</v>
      </c>
      <c r="AR344" s="270">
        <v>0</v>
      </c>
      <c r="AS344" s="270">
        <v>0</v>
      </c>
      <c r="AT344" s="270">
        <v>0</v>
      </c>
      <c r="AU344" s="270">
        <v>0</v>
      </c>
      <c r="AV344" s="270">
        <v>0</v>
      </c>
      <c r="AW344" s="270">
        <v>0</v>
      </c>
      <c r="AX344" s="270">
        <v>10</v>
      </c>
      <c r="AY344" s="270">
        <v>0</v>
      </c>
      <c r="AZ344" s="270">
        <v>0</v>
      </c>
      <c r="BA344" s="270">
        <v>0</v>
      </c>
      <c r="BB344" s="270">
        <v>2500</v>
      </c>
      <c r="BC344" s="270" t="s">
        <v>1676</v>
      </c>
      <c r="BD344" s="270">
        <v>10</v>
      </c>
      <c r="BE344" s="270">
        <v>0</v>
      </c>
      <c r="BF344" s="270">
        <v>0</v>
      </c>
      <c r="BG344" s="270">
        <v>1680</v>
      </c>
      <c r="BH344" s="270">
        <v>85</v>
      </c>
      <c r="BI344" s="270">
        <v>0</v>
      </c>
      <c r="BJ344" s="270">
        <v>0</v>
      </c>
      <c r="BK344" s="270">
        <v>125</v>
      </c>
      <c r="BL344" s="270">
        <v>0</v>
      </c>
      <c r="BM344" s="270">
        <v>0</v>
      </c>
      <c r="BN344" s="270">
        <v>0</v>
      </c>
      <c r="BO344" s="270">
        <v>0</v>
      </c>
      <c r="BP344" s="270">
        <v>0</v>
      </c>
      <c r="BQ344" s="270">
        <v>0</v>
      </c>
      <c r="BR344" s="270">
        <v>0</v>
      </c>
      <c r="BS344" s="270">
        <v>0</v>
      </c>
      <c r="BT344" s="270">
        <v>145</v>
      </c>
      <c r="BU344" s="270">
        <v>20</v>
      </c>
      <c r="BV344" s="270"/>
      <c r="BW344" s="270">
        <v>15</v>
      </c>
      <c r="BX344" s="270">
        <v>0</v>
      </c>
      <c r="BY344" s="270">
        <v>10</v>
      </c>
      <c r="BZ344" s="270" t="s">
        <v>1676</v>
      </c>
      <c r="CA344" s="270">
        <v>0</v>
      </c>
      <c r="CB344" s="270" t="s">
        <v>1676</v>
      </c>
      <c r="CC344" s="270">
        <v>0</v>
      </c>
      <c r="CD344" s="270" t="s">
        <v>1676</v>
      </c>
      <c r="CE344" s="270" t="s">
        <v>1676</v>
      </c>
      <c r="CF344" s="270" t="s">
        <v>1676</v>
      </c>
      <c r="CG344" s="270">
        <v>2065</v>
      </c>
      <c r="CH344" s="270">
        <v>0</v>
      </c>
      <c r="CI344" s="270">
        <v>0</v>
      </c>
      <c r="CJ344" s="270">
        <v>0</v>
      </c>
      <c r="CK344" s="270">
        <v>0</v>
      </c>
      <c r="CL344" s="270">
        <v>0</v>
      </c>
      <c r="CM344" s="270">
        <v>0</v>
      </c>
      <c r="CN344" s="270">
        <v>0</v>
      </c>
      <c r="CO344" s="270">
        <v>0</v>
      </c>
      <c r="CP344" s="270">
        <v>0</v>
      </c>
      <c r="CQ344" s="270">
        <v>0</v>
      </c>
      <c r="CR344" s="270">
        <v>0</v>
      </c>
      <c r="CS344" s="270">
        <v>0</v>
      </c>
      <c r="CT344" s="270">
        <v>0</v>
      </c>
      <c r="CU344" s="270">
        <v>0</v>
      </c>
      <c r="CV344" s="270">
        <v>0</v>
      </c>
      <c r="CW344" s="270">
        <v>0</v>
      </c>
      <c r="CX344" s="270">
        <v>0</v>
      </c>
      <c r="CY344" s="270">
        <v>0</v>
      </c>
      <c r="CZ344" s="270">
        <v>0</v>
      </c>
      <c r="DA344" s="270">
        <v>0</v>
      </c>
      <c r="DB344" s="270">
        <v>0</v>
      </c>
      <c r="DC344" s="270">
        <v>15</v>
      </c>
      <c r="DD344" s="270">
        <v>0</v>
      </c>
      <c r="DE344" s="270">
        <v>0</v>
      </c>
      <c r="DF344" s="270">
        <v>0</v>
      </c>
      <c r="DG344" s="270">
        <v>0</v>
      </c>
      <c r="DH344" s="270">
        <v>0</v>
      </c>
      <c r="DI344" s="270">
        <v>0</v>
      </c>
      <c r="DJ344" s="270">
        <v>0</v>
      </c>
      <c r="DK344" s="270">
        <v>0</v>
      </c>
      <c r="DL344" s="270">
        <v>0</v>
      </c>
      <c r="DM344" s="270">
        <v>190</v>
      </c>
      <c r="DN344" s="270">
        <v>0</v>
      </c>
      <c r="DO344" s="270">
        <v>0</v>
      </c>
      <c r="DP344" s="270">
        <v>0</v>
      </c>
      <c r="DQ344" s="270"/>
      <c r="DR344" s="270">
        <v>0</v>
      </c>
      <c r="DS344" s="270">
        <v>0</v>
      </c>
      <c r="DT344" s="270">
        <v>0</v>
      </c>
      <c r="DU344" s="270">
        <v>0</v>
      </c>
      <c r="DV344" s="270">
        <v>0</v>
      </c>
      <c r="DW344" s="270">
        <v>0</v>
      </c>
      <c r="DX344" s="270">
        <v>0</v>
      </c>
      <c r="DY344" s="270">
        <v>0</v>
      </c>
      <c r="DZ344" s="270">
        <v>0</v>
      </c>
      <c r="EA344" s="270">
        <v>20</v>
      </c>
      <c r="EB344" s="270">
        <v>0</v>
      </c>
      <c r="EC344" s="270">
        <v>0</v>
      </c>
      <c r="ED344" s="270">
        <v>0</v>
      </c>
      <c r="EE344" s="270">
        <v>0</v>
      </c>
      <c r="EF344" s="270">
        <v>0</v>
      </c>
      <c r="EG344" s="270">
        <v>0</v>
      </c>
      <c r="EH344" s="270">
        <v>0</v>
      </c>
      <c r="EI344" s="270">
        <v>0</v>
      </c>
      <c r="EJ344" s="270">
        <v>0</v>
      </c>
      <c r="EK344" s="270">
        <v>0</v>
      </c>
      <c r="EL344" s="270">
        <v>0</v>
      </c>
      <c r="EM344" s="270">
        <v>0</v>
      </c>
      <c r="EN344" s="270">
        <v>0</v>
      </c>
      <c r="EO344" s="270">
        <v>15</v>
      </c>
      <c r="EP344" s="270">
        <v>1765</v>
      </c>
      <c r="EQ344" s="270">
        <v>0</v>
      </c>
      <c r="ER344" s="270">
        <v>60</v>
      </c>
      <c r="ES344" s="270">
        <v>0</v>
      </c>
      <c r="ET344" s="270">
        <v>450</v>
      </c>
      <c r="EU344" s="270">
        <v>0</v>
      </c>
      <c r="EV344" s="270">
        <v>0</v>
      </c>
      <c r="EW344" s="270">
        <v>0</v>
      </c>
      <c r="EX344" s="270">
        <v>0</v>
      </c>
      <c r="EY344" s="270">
        <v>0</v>
      </c>
      <c r="EZ344" s="270">
        <v>0</v>
      </c>
      <c r="FA344" s="270">
        <v>0</v>
      </c>
      <c r="FB344" s="270">
        <v>0</v>
      </c>
      <c r="FC344" s="270">
        <v>0</v>
      </c>
      <c r="FD344" s="270">
        <v>0</v>
      </c>
      <c r="FE344" s="270">
        <v>0</v>
      </c>
      <c r="FF344" s="270">
        <v>0</v>
      </c>
      <c r="FG344" s="270">
        <v>0</v>
      </c>
      <c r="FH344" s="270">
        <v>0</v>
      </c>
      <c r="FI344" s="270">
        <v>0</v>
      </c>
      <c r="FJ344" s="270">
        <v>0</v>
      </c>
      <c r="FK344" s="270">
        <v>0</v>
      </c>
      <c r="FL344" s="351">
        <v>15</v>
      </c>
      <c r="FM344" s="323">
        <v>295</v>
      </c>
      <c r="FN344" s="324" t="s">
        <v>1676</v>
      </c>
      <c r="FO344" s="270"/>
      <c r="FP344" s="89"/>
      <c r="FQ344" s="270"/>
      <c r="FR344" s="319"/>
      <c r="FS344" s="319"/>
      <c r="FT344" s="319"/>
      <c r="FU344" s="319"/>
      <c r="FV344" s="319"/>
      <c r="FW344" s="319"/>
      <c r="FX344" s="319"/>
      <c r="FY344" s="319"/>
      <c r="FZ344" s="319"/>
      <c r="GA344" s="319"/>
      <c r="GB344" s="319"/>
      <c r="GC344" s="319"/>
      <c r="GD344" s="319"/>
      <c r="GE344" s="319"/>
      <c r="GF344" s="319"/>
      <c r="GG344" s="319"/>
      <c r="GH344" s="319"/>
      <c r="GI344" s="319"/>
      <c r="GJ344" s="319"/>
      <c r="GK344" s="319"/>
      <c r="GL344" s="319"/>
      <c r="GM344" s="319"/>
      <c r="GN344" s="319"/>
      <c r="GO344" s="319"/>
      <c r="GP344" s="319"/>
      <c r="GQ344" s="319"/>
      <c r="GR344" s="319"/>
      <c r="GS344" s="319"/>
      <c r="GT344" s="319"/>
      <c r="GU344" s="319"/>
      <c r="GV344" s="319"/>
      <c r="GW344" s="319"/>
      <c r="GX344" s="319"/>
      <c r="GY344" s="319"/>
      <c r="GZ344" s="319"/>
      <c r="HA344" s="319"/>
      <c r="HB344" s="319"/>
      <c r="HC344" s="319"/>
      <c r="HD344" s="319"/>
      <c r="HE344" s="319"/>
      <c r="HF344" s="319"/>
      <c r="HG344" s="319"/>
      <c r="HH344" s="319"/>
      <c r="HI344" s="319"/>
      <c r="HJ344" s="319"/>
      <c r="HK344" s="319"/>
      <c r="HL344" s="319"/>
      <c r="HM344" s="319"/>
      <c r="HN344" s="319"/>
      <c r="HO344" s="319"/>
      <c r="HP344" s="319"/>
      <c r="HQ344" s="319"/>
      <c r="HR344" s="319"/>
      <c r="HS344" s="319"/>
      <c r="HT344" s="319"/>
      <c r="HU344" s="319"/>
      <c r="HV344" s="319"/>
      <c r="HW344" s="319"/>
      <c r="HX344" s="319"/>
      <c r="HY344" s="319"/>
      <c r="HZ344" s="319"/>
      <c r="IA344" s="319"/>
      <c r="IB344" s="319"/>
      <c r="IC344" s="319"/>
      <c r="ID344" s="319"/>
      <c r="IE344" s="319"/>
      <c r="IF344" s="319"/>
      <c r="IG344" s="318"/>
    </row>
    <row r="345" spans="1:241" ht="12.75" customHeight="1" x14ac:dyDescent="0.2">
      <c r="A345" s="370" t="s">
        <v>47</v>
      </c>
      <c r="B345" s="270">
        <v>13740</v>
      </c>
      <c r="C345" s="270">
        <v>12755</v>
      </c>
      <c r="D345" s="270">
        <v>5935</v>
      </c>
      <c r="E345" s="270">
        <v>6805</v>
      </c>
      <c r="F345" s="270">
        <v>0</v>
      </c>
      <c r="G345" s="270">
        <v>0</v>
      </c>
      <c r="H345" s="270">
        <v>12755</v>
      </c>
      <c r="I345" s="270">
        <v>1230</v>
      </c>
      <c r="J345" s="270">
        <v>12510</v>
      </c>
      <c r="K345" s="270">
        <v>1915</v>
      </c>
      <c r="L345" s="270">
        <v>44.464721151577123</v>
      </c>
      <c r="M345" s="270">
        <v>5505</v>
      </c>
      <c r="N345" s="270">
        <v>4275</v>
      </c>
      <c r="O345" s="270">
        <v>1645</v>
      </c>
      <c r="P345" s="270">
        <v>1170</v>
      </c>
      <c r="Q345" s="270">
        <v>100</v>
      </c>
      <c r="R345" s="270">
        <v>15</v>
      </c>
      <c r="S345" s="270" t="s">
        <v>1676</v>
      </c>
      <c r="T345" s="270" t="s">
        <v>1676</v>
      </c>
      <c r="U345" s="270">
        <v>1.6105442176870748</v>
      </c>
      <c r="V345" s="270">
        <v>1</v>
      </c>
      <c r="W345" s="270">
        <v>34</v>
      </c>
      <c r="X345" s="270">
        <v>53.028134110787171</v>
      </c>
      <c r="Y345" s="270">
        <v>0</v>
      </c>
      <c r="Z345" s="270">
        <v>1885</v>
      </c>
      <c r="AA345" s="270">
        <v>2920</v>
      </c>
      <c r="AB345" s="270">
        <v>3405</v>
      </c>
      <c r="AC345" s="270">
        <v>3525</v>
      </c>
      <c r="AD345" s="270">
        <v>1915</v>
      </c>
      <c r="AE345" s="270">
        <v>75</v>
      </c>
      <c r="AF345" s="270">
        <v>260</v>
      </c>
      <c r="AG345" s="270">
        <v>0</v>
      </c>
      <c r="AH345" s="270">
        <v>1285</v>
      </c>
      <c r="AI345" s="270">
        <v>120</v>
      </c>
      <c r="AJ345" s="270">
        <v>270</v>
      </c>
      <c r="AK345" s="270">
        <v>3415</v>
      </c>
      <c r="AL345" s="270">
        <v>1710</v>
      </c>
      <c r="AM345" s="270">
        <v>1730</v>
      </c>
      <c r="AN345" s="270">
        <v>200</v>
      </c>
      <c r="AO345" s="270">
        <v>0</v>
      </c>
      <c r="AP345" s="270">
        <v>30</v>
      </c>
      <c r="AQ345" s="270">
        <v>725</v>
      </c>
      <c r="AR345" s="270">
        <v>340</v>
      </c>
      <c r="AS345" s="270">
        <v>85</v>
      </c>
      <c r="AT345" s="270">
        <v>185</v>
      </c>
      <c r="AU345" s="270">
        <v>0</v>
      </c>
      <c r="AV345" s="270">
        <v>240</v>
      </c>
      <c r="AW345" s="270">
        <v>985</v>
      </c>
      <c r="AX345" s="270">
        <v>105</v>
      </c>
      <c r="AY345" s="270">
        <v>75</v>
      </c>
      <c r="AZ345" s="270">
        <v>1405</v>
      </c>
      <c r="BA345" s="270">
        <v>45</v>
      </c>
      <c r="BB345" s="270">
        <v>535</v>
      </c>
      <c r="BC345" s="270">
        <v>35</v>
      </c>
      <c r="BD345" s="270">
        <v>395</v>
      </c>
      <c r="BE345" s="270">
        <v>40</v>
      </c>
      <c r="BF345" s="270" t="s">
        <v>1676</v>
      </c>
      <c r="BG345" s="270">
        <v>25</v>
      </c>
      <c r="BH345" s="270">
        <v>90</v>
      </c>
      <c r="BI345" s="270">
        <v>1190</v>
      </c>
      <c r="BJ345" s="270">
        <v>105</v>
      </c>
      <c r="BK345" s="270" t="s">
        <v>1676</v>
      </c>
      <c r="BL345" s="270">
        <v>350</v>
      </c>
      <c r="BM345" s="270">
        <v>6170</v>
      </c>
      <c r="BN345" s="270">
        <v>215</v>
      </c>
      <c r="BO345" s="270">
        <v>1865</v>
      </c>
      <c r="BP345" s="270">
        <v>845</v>
      </c>
      <c r="BQ345" s="270">
        <v>0</v>
      </c>
      <c r="BR345" s="270">
        <v>0</v>
      </c>
      <c r="BS345" s="270">
        <v>15</v>
      </c>
      <c r="BT345" s="270">
        <v>925</v>
      </c>
      <c r="BU345" s="270">
        <v>225</v>
      </c>
      <c r="BV345" s="270"/>
      <c r="BW345" s="270">
        <v>260</v>
      </c>
      <c r="BX345" s="270" t="s">
        <v>1676</v>
      </c>
      <c r="BY345" s="270">
        <v>40</v>
      </c>
      <c r="BZ345" s="270">
        <v>0</v>
      </c>
      <c r="CA345" s="270" t="s">
        <v>1676</v>
      </c>
      <c r="CB345" s="270">
        <v>0</v>
      </c>
      <c r="CC345" s="270">
        <v>0</v>
      </c>
      <c r="CD345" s="270">
        <v>50</v>
      </c>
      <c r="CE345" s="270">
        <v>0</v>
      </c>
      <c r="CF345" s="270">
        <v>0</v>
      </c>
      <c r="CG345" s="270">
        <v>12660</v>
      </c>
      <c r="CH345" s="270">
        <v>0</v>
      </c>
      <c r="CI345" s="270">
        <v>1605</v>
      </c>
      <c r="CJ345" s="270">
        <v>1115</v>
      </c>
      <c r="CK345" s="270">
        <v>2180</v>
      </c>
      <c r="CL345" s="270">
        <v>575</v>
      </c>
      <c r="CM345" s="270">
        <v>1310</v>
      </c>
      <c r="CN345" s="270">
        <v>3425</v>
      </c>
      <c r="CO345" s="270">
        <v>0</v>
      </c>
      <c r="CP345" s="270">
        <v>0</v>
      </c>
      <c r="CQ345" s="270">
        <v>0</v>
      </c>
      <c r="CR345" s="270">
        <v>0</v>
      </c>
      <c r="CS345" s="270">
        <v>0</v>
      </c>
      <c r="CT345" s="270">
        <v>0</v>
      </c>
      <c r="CU345" s="270">
        <v>0</v>
      </c>
      <c r="CV345" s="270">
        <v>0</v>
      </c>
      <c r="CW345" s="270">
        <v>0</v>
      </c>
      <c r="CX345" s="270">
        <v>0</v>
      </c>
      <c r="CY345" s="270">
        <v>0</v>
      </c>
      <c r="CZ345" s="270">
        <v>0</v>
      </c>
      <c r="DA345" s="270">
        <v>0</v>
      </c>
      <c r="DB345" s="270">
        <v>0</v>
      </c>
      <c r="DC345" s="270">
        <v>0</v>
      </c>
      <c r="DD345" s="270">
        <v>3040</v>
      </c>
      <c r="DE345" s="270">
        <v>0</v>
      </c>
      <c r="DF345" s="270">
        <v>0</v>
      </c>
      <c r="DG345" s="270">
        <v>0</v>
      </c>
      <c r="DH345" s="270">
        <v>0</v>
      </c>
      <c r="DI345" s="270">
        <v>0</v>
      </c>
      <c r="DJ345" s="270">
        <v>0</v>
      </c>
      <c r="DK345" s="270">
        <v>0</v>
      </c>
      <c r="DL345" s="270">
        <v>0</v>
      </c>
      <c r="DM345" s="270">
        <v>0</v>
      </c>
      <c r="DN345" s="270">
        <v>0</v>
      </c>
      <c r="DO345" s="270">
        <v>0</v>
      </c>
      <c r="DP345" s="270">
        <v>0</v>
      </c>
      <c r="DQ345" s="270"/>
      <c r="DR345" s="270">
        <v>0</v>
      </c>
      <c r="DS345" s="270">
        <v>0</v>
      </c>
      <c r="DT345" s="270">
        <v>0</v>
      </c>
      <c r="DU345" s="270">
        <v>0</v>
      </c>
      <c r="DV345" s="270">
        <v>0</v>
      </c>
      <c r="DW345" s="270">
        <v>0</v>
      </c>
      <c r="DX345" s="270">
        <v>0</v>
      </c>
      <c r="DY345" s="270">
        <v>0</v>
      </c>
      <c r="DZ345" s="270">
        <v>0</v>
      </c>
      <c r="EA345" s="270">
        <v>0</v>
      </c>
      <c r="EB345" s="270">
        <v>0</v>
      </c>
      <c r="EC345" s="270">
        <v>0</v>
      </c>
      <c r="ED345" s="270">
        <v>0</v>
      </c>
      <c r="EE345" s="270">
        <v>0</v>
      </c>
      <c r="EF345" s="270">
        <v>0</v>
      </c>
      <c r="EG345" s="270">
        <v>0</v>
      </c>
      <c r="EH345" s="270">
        <v>0</v>
      </c>
      <c r="EI345" s="270">
        <v>0</v>
      </c>
      <c r="EJ345" s="270">
        <v>0</v>
      </c>
      <c r="EK345" s="270">
        <v>490</v>
      </c>
      <c r="EL345" s="270">
        <v>0</v>
      </c>
      <c r="EM345" s="270">
        <v>0</v>
      </c>
      <c r="EN345" s="270">
        <v>0</v>
      </c>
      <c r="EO345" s="270">
        <v>0</v>
      </c>
      <c r="EP345" s="270">
        <v>0</v>
      </c>
      <c r="EQ345" s="270">
        <v>0</v>
      </c>
      <c r="ER345" s="270">
        <v>0</v>
      </c>
      <c r="ES345" s="270">
        <v>0</v>
      </c>
      <c r="ET345" s="270">
        <v>0</v>
      </c>
      <c r="EU345" s="270">
        <v>0</v>
      </c>
      <c r="EV345" s="270">
        <v>0</v>
      </c>
      <c r="EW345" s="270">
        <v>0</v>
      </c>
      <c r="EX345" s="270">
        <v>0</v>
      </c>
      <c r="EY345" s="270">
        <v>0</v>
      </c>
      <c r="EZ345" s="270">
        <v>0</v>
      </c>
      <c r="FA345" s="270">
        <v>0</v>
      </c>
      <c r="FB345" s="270">
        <v>0</v>
      </c>
      <c r="FC345" s="270">
        <v>0</v>
      </c>
      <c r="FD345" s="270">
        <v>0</v>
      </c>
      <c r="FE345" s="270">
        <v>0</v>
      </c>
      <c r="FF345" s="270">
        <v>0</v>
      </c>
      <c r="FG345" s="270">
        <v>0</v>
      </c>
      <c r="FH345" s="270">
        <v>0</v>
      </c>
      <c r="FI345" s="270">
        <v>0</v>
      </c>
      <c r="FJ345" s="270">
        <v>0</v>
      </c>
      <c r="FK345" s="270">
        <v>0</v>
      </c>
      <c r="FL345" s="351">
        <v>13205</v>
      </c>
      <c r="FM345" s="323">
        <v>0</v>
      </c>
      <c r="FN345" s="324">
        <v>12715</v>
      </c>
      <c r="FO345" s="270"/>
      <c r="FP345" s="89"/>
      <c r="FQ345" s="270"/>
      <c r="FR345" s="319"/>
      <c r="FS345" s="319"/>
      <c r="FT345" s="319"/>
      <c r="FU345" s="319"/>
      <c r="FV345" s="319"/>
      <c r="FW345" s="319"/>
      <c r="FX345" s="319"/>
      <c r="FY345" s="319"/>
      <c r="FZ345" s="319"/>
      <c r="GA345" s="319"/>
      <c r="GB345" s="319"/>
      <c r="GC345" s="319"/>
      <c r="GD345" s="319"/>
      <c r="GE345" s="319"/>
      <c r="GF345" s="319"/>
      <c r="GG345" s="319"/>
      <c r="GH345" s="319"/>
      <c r="GI345" s="319"/>
      <c r="GJ345" s="319"/>
      <c r="GK345" s="319"/>
      <c r="GL345" s="319"/>
      <c r="GM345" s="319"/>
      <c r="GN345" s="319"/>
      <c r="GO345" s="319"/>
      <c r="GP345" s="319"/>
      <c r="GQ345" s="319"/>
      <c r="GR345" s="319"/>
      <c r="GS345" s="319"/>
      <c r="GT345" s="319"/>
      <c r="GU345" s="319"/>
      <c r="GV345" s="319"/>
      <c r="GW345" s="319"/>
      <c r="GX345" s="319"/>
      <c r="GY345" s="319"/>
      <c r="GZ345" s="319"/>
      <c r="HA345" s="319"/>
      <c r="HB345" s="319"/>
      <c r="HC345" s="319"/>
      <c r="HD345" s="319"/>
      <c r="HE345" s="319"/>
      <c r="HF345" s="319"/>
      <c r="HG345" s="319"/>
      <c r="HH345" s="319"/>
      <c r="HI345" s="319"/>
      <c r="HJ345" s="319"/>
      <c r="HK345" s="319"/>
      <c r="HL345" s="319"/>
      <c r="HM345" s="319"/>
      <c r="HN345" s="319"/>
      <c r="HO345" s="319"/>
      <c r="HP345" s="319"/>
      <c r="HQ345" s="319"/>
      <c r="HR345" s="319"/>
      <c r="HS345" s="319"/>
      <c r="HT345" s="319"/>
      <c r="HU345" s="319"/>
      <c r="HV345" s="319"/>
      <c r="HW345" s="319"/>
      <c r="HX345" s="319"/>
      <c r="HY345" s="319"/>
      <c r="HZ345" s="319"/>
      <c r="IA345" s="319"/>
      <c r="IB345" s="319"/>
      <c r="IC345" s="319"/>
      <c r="ID345" s="319"/>
      <c r="IE345" s="319"/>
      <c r="IF345" s="319"/>
      <c r="IG345" s="318"/>
    </row>
    <row r="346" spans="1:241" ht="12.75" customHeight="1" x14ac:dyDescent="0.2">
      <c r="A346" s="370" t="s">
        <v>368</v>
      </c>
      <c r="B346" s="270">
        <v>126415</v>
      </c>
      <c r="C346" s="270">
        <v>105705</v>
      </c>
      <c r="D346" s="270">
        <v>45565</v>
      </c>
      <c r="E346" s="270">
        <v>60135</v>
      </c>
      <c r="F346" s="270">
        <v>41405</v>
      </c>
      <c r="G346" s="270">
        <v>20330</v>
      </c>
      <c r="H346" s="270">
        <v>34950</v>
      </c>
      <c r="I346" s="270">
        <v>78200</v>
      </c>
      <c r="J346" s="270">
        <v>48215</v>
      </c>
      <c r="K346" s="270">
        <v>198500</v>
      </c>
      <c r="L346" s="270">
        <v>64.932392365186232</v>
      </c>
      <c r="M346" s="270">
        <v>13735</v>
      </c>
      <c r="N346" s="270">
        <v>7140</v>
      </c>
      <c r="O346" s="270">
        <v>3125</v>
      </c>
      <c r="P346" s="270">
        <v>5590</v>
      </c>
      <c r="Q346" s="270">
        <v>2270</v>
      </c>
      <c r="R346" s="270">
        <v>490</v>
      </c>
      <c r="S346" s="270">
        <v>25</v>
      </c>
      <c r="T346" s="270" t="s">
        <v>1676</v>
      </c>
      <c r="U346" s="270">
        <v>3.3875421654871354</v>
      </c>
      <c r="V346" s="270">
        <v>1</v>
      </c>
      <c r="W346" s="270">
        <v>39</v>
      </c>
      <c r="X346" s="270">
        <v>59.538931651364486</v>
      </c>
      <c r="Y346" s="270">
        <v>7285</v>
      </c>
      <c r="Z346" s="270">
        <v>9700</v>
      </c>
      <c r="AA346" s="270">
        <v>13070</v>
      </c>
      <c r="AB346" s="270">
        <v>20705</v>
      </c>
      <c r="AC346" s="270">
        <v>33920</v>
      </c>
      <c r="AD346" s="270">
        <v>33005</v>
      </c>
      <c r="AE346" s="270">
        <v>6020</v>
      </c>
      <c r="AF346" s="270">
        <v>1305</v>
      </c>
      <c r="AG346" s="270">
        <v>570</v>
      </c>
      <c r="AH346" s="270">
        <v>5630</v>
      </c>
      <c r="AI346" s="270">
        <v>390</v>
      </c>
      <c r="AJ346" s="270">
        <v>1705</v>
      </c>
      <c r="AK346" s="270">
        <v>960</v>
      </c>
      <c r="AL346" s="270">
        <v>3380</v>
      </c>
      <c r="AM346" s="270">
        <v>5210</v>
      </c>
      <c r="AN346" s="270">
        <v>580</v>
      </c>
      <c r="AO346" s="270">
        <v>1320</v>
      </c>
      <c r="AP346" s="270">
        <v>1485</v>
      </c>
      <c r="AQ346" s="270">
        <v>6435</v>
      </c>
      <c r="AR346" s="270">
        <v>330</v>
      </c>
      <c r="AS346" s="270">
        <v>265</v>
      </c>
      <c r="AT346" s="270">
        <v>2000</v>
      </c>
      <c r="AU346" s="270">
        <v>3640</v>
      </c>
      <c r="AV346" s="270">
        <v>1175</v>
      </c>
      <c r="AW346" s="270">
        <v>2275</v>
      </c>
      <c r="AX346" s="270">
        <v>11820</v>
      </c>
      <c r="AY346" s="270">
        <v>1050</v>
      </c>
      <c r="AZ346" s="270">
        <v>4305</v>
      </c>
      <c r="BA346" s="270">
        <v>21530</v>
      </c>
      <c r="BB346" s="270">
        <v>49060</v>
      </c>
      <c r="BC346" s="270">
        <v>2100</v>
      </c>
      <c r="BD346" s="270">
        <v>20505</v>
      </c>
      <c r="BE346" s="270">
        <v>2500</v>
      </c>
      <c r="BF346" s="270">
        <v>2115</v>
      </c>
      <c r="BG346" s="270">
        <v>455</v>
      </c>
      <c r="BH346" s="270">
        <v>2105</v>
      </c>
      <c r="BI346" s="270">
        <v>5665</v>
      </c>
      <c r="BJ346" s="270">
        <v>485</v>
      </c>
      <c r="BK346" s="270">
        <v>5920</v>
      </c>
      <c r="BL346" s="270">
        <v>6275</v>
      </c>
      <c r="BM346" s="270">
        <v>10120</v>
      </c>
      <c r="BN346" s="270">
        <v>2410</v>
      </c>
      <c r="BO346" s="270">
        <v>8210</v>
      </c>
      <c r="BP346" s="270">
        <v>5560</v>
      </c>
      <c r="BQ346" s="270">
        <v>6125</v>
      </c>
      <c r="BR346" s="270">
        <v>830</v>
      </c>
      <c r="BS346" s="270">
        <v>250</v>
      </c>
      <c r="BT346" s="270">
        <v>13145</v>
      </c>
      <c r="BU346" s="270">
        <v>5320</v>
      </c>
      <c r="BV346" s="270"/>
      <c r="BW346" s="270">
        <v>5610</v>
      </c>
      <c r="BX346" s="270">
        <v>280</v>
      </c>
      <c r="BY346" s="270">
        <v>4575</v>
      </c>
      <c r="BZ346" s="270">
        <v>450</v>
      </c>
      <c r="CA346" s="270">
        <v>110</v>
      </c>
      <c r="CB346" s="270">
        <v>10</v>
      </c>
      <c r="CC346" s="270">
        <v>0</v>
      </c>
      <c r="CD346" s="270">
        <v>2075</v>
      </c>
      <c r="CE346" s="270">
        <v>70</v>
      </c>
      <c r="CF346" s="270">
        <v>290</v>
      </c>
      <c r="CG346" s="270">
        <v>97840</v>
      </c>
      <c r="CH346" s="270">
        <v>0</v>
      </c>
      <c r="CI346" s="270">
        <v>13550</v>
      </c>
      <c r="CJ346" s="270">
        <v>5585</v>
      </c>
      <c r="CK346" s="270">
        <v>7690</v>
      </c>
      <c r="CL346" s="270">
        <v>1485</v>
      </c>
      <c r="CM346" s="270">
        <v>5850</v>
      </c>
      <c r="CN346" s="270">
        <v>595</v>
      </c>
      <c r="CO346" s="270">
        <v>0</v>
      </c>
      <c r="CP346" s="270">
        <v>0</v>
      </c>
      <c r="CQ346" s="270">
        <v>0</v>
      </c>
      <c r="CR346" s="270">
        <v>0</v>
      </c>
      <c r="CS346" s="270">
        <v>0</v>
      </c>
      <c r="CT346" s="270">
        <v>0</v>
      </c>
      <c r="CU346" s="270">
        <v>0</v>
      </c>
      <c r="CV346" s="270">
        <v>0</v>
      </c>
      <c r="CW346" s="270">
        <v>0</v>
      </c>
      <c r="CX346" s="270">
        <v>0</v>
      </c>
      <c r="CY346" s="270">
        <v>0</v>
      </c>
      <c r="CZ346" s="270">
        <v>2350</v>
      </c>
      <c r="DA346" s="270">
        <v>970</v>
      </c>
      <c r="DB346" s="270">
        <v>0</v>
      </c>
      <c r="DC346" s="270">
        <v>29510</v>
      </c>
      <c r="DD346" s="270">
        <v>4085</v>
      </c>
      <c r="DE346" s="270">
        <v>820</v>
      </c>
      <c r="DF346" s="270">
        <v>6215</v>
      </c>
      <c r="DG346" s="270">
        <v>0</v>
      </c>
      <c r="DH346" s="270">
        <v>0</v>
      </c>
      <c r="DI346" s="270">
        <v>0</v>
      </c>
      <c r="DJ346" s="270">
        <v>0</v>
      </c>
      <c r="DK346" s="270">
        <v>0</v>
      </c>
      <c r="DL346" s="270">
        <v>0</v>
      </c>
      <c r="DM346" s="270">
        <v>0</v>
      </c>
      <c r="DN346" s="270">
        <v>140</v>
      </c>
      <c r="DO346" s="270">
        <v>7345</v>
      </c>
      <c r="DP346" s="270">
        <v>0</v>
      </c>
      <c r="DQ346" s="270"/>
      <c r="DR346" s="270">
        <v>0</v>
      </c>
      <c r="DS346" s="270">
        <v>0</v>
      </c>
      <c r="DT346" s="270">
        <v>2080</v>
      </c>
      <c r="DU346" s="270">
        <v>0</v>
      </c>
      <c r="DV346" s="270">
        <v>0</v>
      </c>
      <c r="DW346" s="270" t="s">
        <v>1676</v>
      </c>
      <c r="DX346" s="270">
        <v>2160</v>
      </c>
      <c r="DY346" s="270">
        <v>1985</v>
      </c>
      <c r="DZ346" s="270">
        <v>0</v>
      </c>
      <c r="EA346" s="270">
        <v>585</v>
      </c>
      <c r="EB346" s="270">
        <v>0</v>
      </c>
      <c r="EC346" s="270">
        <v>3160</v>
      </c>
      <c r="ED346" s="270">
        <v>5965</v>
      </c>
      <c r="EE346" s="270">
        <v>0</v>
      </c>
      <c r="EF346" s="270">
        <v>5225</v>
      </c>
      <c r="EG346" s="270">
        <v>0</v>
      </c>
      <c r="EH346" s="270">
        <v>0</v>
      </c>
      <c r="EI346" s="270">
        <v>0</v>
      </c>
      <c r="EJ346" s="270">
        <v>2085</v>
      </c>
      <c r="EK346" s="270">
        <v>6225</v>
      </c>
      <c r="EL346" s="270">
        <v>0</v>
      </c>
      <c r="EM346" s="270">
        <v>0</v>
      </c>
      <c r="EN346" s="270">
        <v>0</v>
      </c>
      <c r="EO346" s="270">
        <v>0</v>
      </c>
      <c r="EP346" s="270" t="s">
        <v>1676</v>
      </c>
      <c r="EQ346" s="270">
        <v>0</v>
      </c>
      <c r="ER346" s="270">
        <v>0</v>
      </c>
      <c r="ES346" s="270">
        <v>0</v>
      </c>
      <c r="ET346" s="270">
        <v>0</v>
      </c>
      <c r="EU346" s="270">
        <v>10755</v>
      </c>
      <c r="EV346" s="270">
        <v>0</v>
      </c>
      <c r="EW346" s="270">
        <v>0</v>
      </c>
      <c r="EX346" s="270">
        <v>0</v>
      </c>
      <c r="EY346" s="270">
        <v>0</v>
      </c>
      <c r="EZ346" s="270">
        <v>0</v>
      </c>
      <c r="FA346" s="270">
        <v>0</v>
      </c>
      <c r="FB346" s="270">
        <v>0</v>
      </c>
      <c r="FC346" s="270">
        <v>0</v>
      </c>
      <c r="FD346" s="270">
        <v>0</v>
      </c>
      <c r="FE346" s="270">
        <v>0</v>
      </c>
      <c r="FF346" s="270">
        <v>0</v>
      </c>
      <c r="FG346" s="270">
        <v>0</v>
      </c>
      <c r="FH346" s="270">
        <v>0</v>
      </c>
      <c r="FI346" s="270">
        <v>0</v>
      </c>
      <c r="FJ346" s="270">
        <v>0</v>
      </c>
      <c r="FK346" s="270">
        <v>0</v>
      </c>
      <c r="FL346" s="351">
        <v>77355</v>
      </c>
      <c r="FM346" s="323">
        <v>9020</v>
      </c>
      <c r="FN346" s="324">
        <v>32380</v>
      </c>
      <c r="FO346" s="270"/>
      <c r="FP346" s="89"/>
      <c r="FQ346" s="270"/>
      <c r="FR346" s="319"/>
      <c r="FS346" s="319"/>
      <c r="FT346" s="319"/>
      <c r="FU346" s="319"/>
      <c r="FV346" s="319"/>
      <c r="FW346" s="319"/>
      <c r="FX346" s="319"/>
      <c r="FY346" s="319"/>
      <c r="FZ346" s="319"/>
      <c r="GA346" s="319"/>
      <c r="GB346" s="319"/>
      <c r="GC346" s="319"/>
      <c r="GD346" s="319"/>
      <c r="GE346" s="319"/>
      <c r="GF346" s="319"/>
      <c r="GG346" s="319"/>
      <c r="GH346" s="319"/>
      <c r="GI346" s="319"/>
      <c r="GJ346" s="319"/>
      <c r="GK346" s="319"/>
      <c r="GL346" s="319"/>
      <c r="GM346" s="319"/>
      <c r="GN346" s="319"/>
      <c r="GO346" s="319"/>
      <c r="GP346" s="319"/>
      <c r="GQ346" s="319"/>
      <c r="GR346" s="319"/>
      <c r="GS346" s="319"/>
      <c r="GT346" s="319"/>
      <c r="GU346" s="319"/>
      <c r="GV346" s="319"/>
      <c r="GW346" s="319"/>
      <c r="GX346" s="319"/>
      <c r="GY346" s="319"/>
      <c r="GZ346" s="319"/>
      <c r="HA346" s="319"/>
      <c r="HB346" s="319"/>
      <c r="HC346" s="319"/>
      <c r="HD346" s="319"/>
      <c r="HE346" s="319"/>
      <c r="HF346" s="319"/>
      <c r="HG346" s="319"/>
      <c r="HH346" s="319"/>
      <c r="HI346" s="319"/>
      <c r="HJ346" s="319"/>
      <c r="HK346" s="319"/>
      <c r="HL346" s="319"/>
      <c r="HM346" s="319"/>
      <c r="HN346" s="319"/>
      <c r="HO346" s="319"/>
      <c r="HP346" s="319"/>
      <c r="HQ346" s="319"/>
      <c r="HR346" s="319"/>
      <c r="HS346" s="319"/>
      <c r="HT346" s="319"/>
      <c r="HU346" s="319"/>
      <c r="HV346" s="319"/>
      <c r="HW346" s="319"/>
      <c r="HX346" s="319"/>
      <c r="HY346" s="319"/>
      <c r="HZ346" s="319"/>
      <c r="IA346" s="319"/>
      <c r="IB346" s="319"/>
      <c r="IC346" s="319"/>
      <c r="ID346" s="319"/>
      <c r="IE346" s="319"/>
      <c r="IF346" s="319"/>
      <c r="IG346" s="318"/>
    </row>
    <row r="347" spans="1:241" ht="12.75" customHeight="1" x14ac:dyDescent="0.2">
      <c r="A347" s="370" t="s">
        <v>217</v>
      </c>
      <c r="B347" s="270">
        <v>11930</v>
      </c>
      <c r="C347" s="270">
        <v>10530</v>
      </c>
      <c r="D347" s="270">
        <v>4860</v>
      </c>
      <c r="E347" s="270">
        <v>5670</v>
      </c>
      <c r="F347" s="270">
        <v>3460</v>
      </c>
      <c r="G347" s="270">
        <v>2830</v>
      </c>
      <c r="H347" s="270">
        <v>2260</v>
      </c>
      <c r="I347" s="270">
        <v>8350</v>
      </c>
      <c r="J347" s="270">
        <v>3585</v>
      </c>
      <c r="K347" s="270">
        <v>255540</v>
      </c>
      <c r="L347" s="270">
        <v>36.190869354055366</v>
      </c>
      <c r="M347" s="270">
        <v>1085</v>
      </c>
      <c r="N347" s="270">
        <v>860</v>
      </c>
      <c r="O347" s="270">
        <v>15</v>
      </c>
      <c r="P347" s="270">
        <v>25</v>
      </c>
      <c r="Q347" s="270">
        <v>30</v>
      </c>
      <c r="R347" s="270">
        <v>40</v>
      </c>
      <c r="S347" s="270" t="s">
        <v>1676</v>
      </c>
      <c r="T347" s="270">
        <v>0</v>
      </c>
      <c r="U347" s="270">
        <v>35.044003718624111</v>
      </c>
      <c r="V347" s="270">
        <v>12</v>
      </c>
      <c r="W347" s="270">
        <v>28</v>
      </c>
      <c r="X347" s="270">
        <v>64.174198434738699</v>
      </c>
      <c r="Y347" s="270">
        <v>20</v>
      </c>
      <c r="Z347" s="270">
        <v>1110</v>
      </c>
      <c r="AA347" s="270">
        <v>1535</v>
      </c>
      <c r="AB347" s="270">
        <v>1860</v>
      </c>
      <c r="AC347" s="270">
        <v>2475</v>
      </c>
      <c r="AD347" s="270">
        <v>3710</v>
      </c>
      <c r="AE347" s="270">
        <v>1170</v>
      </c>
      <c r="AF347" s="270">
        <v>55</v>
      </c>
      <c r="AG347" s="270">
        <v>0</v>
      </c>
      <c r="AH347" s="270">
        <v>0</v>
      </c>
      <c r="AI347" s="270">
        <v>0</v>
      </c>
      <c r="AJ347" s="270">
        <v>25</v>
      </c>
      <c r="AK347" s="270">
        <v>0</v>
      </c>
      <c r="AL347" s="270">
        <v>1445</v>
      </c>
      <c r="AM347" s="270">
        <v>835</v>
      </c>
      <c r="AN347" s="270" t="s">
        <v>1676</v>
      </c>
      <c r="AO347" s="270">
        <v>0</v>
      </c>
      <c r="AP347" s="270">
        <v>0</v>
      </c>
      <c r="AQ347" s="270">
        <v>635</v>
      </c>
      <c r="AR347" s="270">
        <v>0</v>
      </c>
      <c r="AS347" s="270">
        <v>0</v>
      </c>
      <c r="AT347" s="270">
        <v>0</v>
      </c>
      <c r="AU347" s="270">
        <v>0</v>
      </c>
      <c r="AV347" s="270" t="s">
        <v>1676</v>
      </c>
      <c r="AW347" s="270">
        <v>45</v>
      </c>
      <c r="AX347" s="270">
        <v>870</v>
      </c>
      <c r="AY347" s="270">
        <v>45</v>
      </c>
      <c r="AZ347" s="270" t="s">
        <v>1676</v>
      </c>
      <c r="BA347" s="270">
        <v>595</v>
      </c>
      <c r="BB347" s="270">
        <v>7380</v>
      </c>
      <c r="BC347" s="270">
        <v>220</v>
      </c>
      <c r="BD347" s="270">
        <v>480</v>
      </c>
      <c r="BE347" s="270">
        <v>450</v>
      </c>
      <c r="BF347" s="270">
        <v>145</v>
      </c>
      <c r="BG347" s="270">
        <v>2025</v>
      </c>
      <c r="BH347" s="270">
        <v>195</v>
      </c>
      <c r="BI347" s="270" t="s">
        <v>1676</v>
      </c>
      <c r="BJ347" s="270" t="s">
        <v>1676</v>
      </c>
      <c r="BK347" s="270">
        <v>505</v>
      </c>
      <c r="BL347" s="270">
        <v>715</v>
      </c>
      <c r="BM347" s="270">
        <v>1915</v>
      </c>
      <c r="BN347" s="270">
        <v>180</v>
      </c>
      <c r="BO347" s="270">
        <v>360</v>
      </c>
      <c r="BP347" s="270">
        <v>380</v>
      </c>
      <c r="BQ347" s="270" t="s">
        <v>1676</v>
      </c>
      <c r="BR347" s="270">
        <v>0</v>
      </c>
      <c r="BS347" s="270" t="s">
        <v>1676</v>
      </c>
      <c r="BT347" s="270">
        <v>1805</v>
      </c>
      <c r="BU347" s="270">
        <v>710</v>
      </c>
      <c r="BV347" s="270"/>
      <c r="BW347" s="270">
        <v>425</v>
      </c>
      <c r="BX347" s="270" t="s">
        <v>1676</v>
      </c>
      <c r="BY347" s="270">
        <v>145</v>
      </c>
      <c r="BZ347" s="270">
        <v>35</v>
      </c>
      <c r="CA347" s="270">
        <v>0</v>
      </c>
      <c r="CB347" s="270">
        <v>0</v>
      </c>
      <c r="CC347" s="270">
        <v>0</v>
      </c>
      <c r="CD347" s="270">
        <v>120</v>
      </c>
      <c r="CE347" s="270" t="s">
        <v>1676</v>
      </c>
      <c r="CF347" s="270">
        <v>100</v>
      </c>
      <c r="CG347" s="270">
        <v>10125</v>
      </c>
      <c r="CH347" s="270">
        <v>0</v>
      </c>
      <c r="CI347" s="270">
        <v>20</v>
      </c>
      <c r="CJ347" s="270">
        <v>615</v>
      </c>
      <c r="CK347" s="270">
        <v>0</v>
      </c>
      <c r="CL347" s="270">
        <v>0</v>
      </c>
      <c r="CM347" s="270">
        <v>0</v>
      </c>
      <c r="CN347" s="270">
        <v>0</v>
      </c>
      <c r="CO347" s="270">
        <v>0</v>
      </c>
      <c r="CP347" s="270">
        <v>0</v>
      </c>
      <c r="CQ347" s="270">
        <v>0</v>
      </c>
      <c r="CR347" s="270">
        <v>0</v>
      </c>
      <c r="CS347" s="270">
        <v>0</v>
      </c>
      <c r="CT347" s="270">
        <v>0</v>
      </c>
      <c r="CU347" s="270">
        <v>0</v>
      </c>
      <c r="CV347" s="270">
        <v>0</v>
      </c>
      <c r="CW347" s="270">
        <v>0</v>
      </c>
      <c r="CX347" s="270">
        <v>0</v>
      </c>
      <c r="CY347" s="270">
        <v>0</v>
      </c>
      <c r="CZ347" s="270">
        <v>0</v>
      </c>
      <c r="DA347" s="270">
        <v>110</v>
      </c>
      <c r="DB347" s="270">
        <v>0</v>
      </c>
      <c r="DC347" s="270">
        <v>5515</v>
      </c>
      <c r="DD347" s="270">
        <v>35</v>
      </c>
      <c r="DE347" s="270">
        <v>0</v>
      </c>
      <c r="DF347" s="270">
        <v>190</v>
      </c>
      <c r="DG347" s="270">
        <v>0</v>
      </c>
      <c r="DH347" s="270">
        <v>0</v>
      </c>
      <c r="DI347" s="270">
        <v>0</v>
      </c>
      <c r="DJ347" s="270">
        <v>0</v>
      </c>
      <c r="DK347" s="270">
        <v>0</v>
      </c>
      <c r="DL347" s="270">
        <v>0</v>
      </c>
      <c r="DM347" s="270">
        <v>870</v>
      </c>
      <c r="DN347" s="270">
        <v>0</v>
      </c>
      <c r="DO347" s="270">
        <v>0</v>
      </c>
      <c r="DP347" s="270">
        <v>0</v>
      </c>
      <c r="DQ347" s="270"/>
      <c r="DR347" s="270">
        <v>0</v>
      </c>
      <c r="DS347" s="270">
        <v>130</v>
      </c>
      <c r="DT347" s="270">
        <v>100</v>
      </c>
      <c r="DU347" s="270">
        <v>0</v>
      </c>
      <c r="DV347" s="270">
        <v>0</v>
      </c>
      <c r="DW347" s="270">
        <v>0</v>
      </c>
      <c r="DX347" s="270">
        <v>0</v>
      </c>
      <c r="DY347" s="270">
        <v>0</v>
      </c>
      <c r="DZ347" s="270">
        <v>0</v>
      </c>
      <c r="EA347" s="270">
        <v>0</v>
      </c>
      <c r="EB347" s="270">
        <v>0</v>
      </c>
      <c r="EC347" s="270">
        <v>65</v>
      </c>
      <c r="ED347" s="270">
        <v>0</v>
      </c>
      <c r="EE347" s="270">
        <v>0</v>
      </c>
      <c r="EF347" s="270">
        <v>440</v>
      </c>
      <c r="EG347" s="270">
        <v>0</v>
      </c>
      <c r="EH347" s="270">
        <v>0</v>
      </c>
      <c r="EI347" s="270">
        <v>0</v>
      </c>
      <c r="EJ347" s="270">
        <v>0</v>
      </c>
      <c r="EK347" s="270">
        <v>0</v>
      </c>
      <c r="EL347" s="270">
        <v>0</v>
      </c>
      <c r="EM347" s="270">
        <v>0</v>
      </c>
      <c r="EN347" s="270">
        <v>0</v>
      </c>
      <c r="EO347" s="270" t="s">
        <v>1676</v>
      </c>
      <c r="EP347" s="270">
        <v>3070</v>
      </c>
      <c r="EQ347" s="270">
        <v>55</v>
      </c>
      <c r="ER347" s="270">
        <v>85</v>
      </c>
      <c r="ES347" s="270">
        <v>0</v>
      </c>
      <c r="ET347" s="270">
        <v>620</v>
      </c>
      <c r="EU347" s="270">
        <v>0</v>
      </c>
      <c r="EV347" s="270">
        <v>0</v>
      </c>
      <c r="EW347" s="270">
        <v>0</v>
      </c>
      <c r="EX347" s="270">
        <v>0</v>
      </c>
      <c r="EY347" s="270">
        <v>0</v>
      </c>
      <c r="EZ347" s="270">
        <v>0</v>
      </c>
      <c r="FA347" s="270">
        <v>0</v>
      </c>
      <c r="FB347" s="270">
        <v>0</v>
      </c>
      <c r="FC347" s="270">
        <v>0</v>
      </c>
      <c r="FD347" s="270">
        <v>0</v>
      </c>
      <c r="FE347" s="270">
        <v>0</v>
      </c>
      <c r="FF347" s="270">
        <v>0</v>
      </c>
      <c r="FG347" s="270">
        <v>0</v>
      </c>
      <c r="FH347" s="270">
        <v>0</v>
      </c>
      <c r="FI347" s="270">
        <v>0</v>
      </c>
      <c r="FJ347" s="270" t="s">
        <v>1676</v>
      </c>
      <c r="FK347" s="270">
        <v>0</v>
      </c>
      <c r="FL347" s="351">
        <v>4555</v>
      </c>
      <c r="FM347" s="323">
        <v>1975</v>
      </c>
      <c r="FN347" s="324">
        <v>2060</v>
      </c>
      <c r="FO347" s="270"/>
      <c r="FP347" s="89"/>
      <c r="FQ347" s="270"/>
      <c r="FR347" s="319"/>
      <c r="FS347" s="319"/>
      <c r="FT347" s="319"/>
      <c r="FU347" s="319"/>
      <c r="FV347" s="319"/>
      <c r="FW347" s="319"/>
      <c r="FX347" s="319"/>
      <c r="FY347" s="319"/>
      <c r="FZ347" s="319"/>
      <c r="GA347" s="319"/>
      <c r="GB347" s="319"/>
      <c r="GC347" s="319"/>
      <c r="GD347" s="319"/>
      <c r="GE347" s="319"/>
      <c r="GF347" s="319"/>
      <c r="GG347" s="319"/>
      <c r="GH347" s="319"/>
      <c r="GI347" s="319"/>
      <c r="GJ347" s="319"/>
      <c r="GK347" s="319"/>
      <c r="GL347" s="319"/>
      <c r="GM347" s="319"/>
      <c r="GN347" s="319"/>
      <c r="GO347" s="319"/>
      <c r="GP347" s="319"/>
      <c r="GQ347" s="319"/>
      <c r="GR347" s="319"/>
      <c r="GS347" s="319"/>
      <c r="GT347" s="319"/>
      <c r="GU347" s="319"/>
      <c r="GV347" s="319"/>
      <c r="GW347" s="319"/>
      <c r="GX347" s="319"/>
      <c r="GY347" s="319"/>
      <c r="GZ347" s="319"/>
      <c r="HA347" s="319"/>
      <c r="HB347" s="319"/>
      <c r="HC347" s="319"/>
      <c r="HD347" s="319"/>
      <c r="HE347" s="319"/>
      <c r="HF347" s="319"/>
      <c r="HG347" s="319"/>
      <c r="HH347" s="319"/>
      <c r="HI347" s="319"/>
      <c r="HJ347" s="319"/>
      <c r="HK347" s="319"/>
      <c r="HL347" s="319"/>
      <c r="HM347" s="319"/>
      <c r="HN347" s="319"/>
      <c r="HO347" s="319"/>
      <c r="HP347" s="319"/>
      <c r="HQ347" s="319"/>
      <c r="HR347" s="319"/>
      <c r="HS347" s="319"/>
      <c r="HT347" s="319"/>
      <c r="HU347" s="319"/>
      <c r="HV347" s="319"/>
      <c r="HW347" s="319"/>
      <c r="HX347" s="319"/>
      <c r="HY347" s="319"/>
      <c r="HZ347" s="319"/>
      <c r="IA347" s="319"/>
      <c r="IB347" s="319"/>
      <c r="IC347" s="319"/>
      <c r="ID347" s="319"/>
      <c r="IE347" s="319"/>
      <c r="IF347" s="319"/>
      <c r="IG347" s="318"/>
    </row>
    <row r="348" spans="1:241" ht="12.75" customHeight="1" x14ac:dyDescent="0.2">
      <c r="A348" s="370" t="s">
        <v>216</v>
      </c>
      <c r="B348" s="270">
        <v>70440</v>
      </c>
      <c r="C348" s="270">
        <v>60185</v>
      </c>
      <c r="D348" s="270">
        <v>28115</v>
      </c>
      <c r="E348" s="270">
        <v>32065</v>
      </c>
      <c r="F348" s="270">
        <v>30415</v>
      </c>
      <c r="G348" s="270">
        <v>7685</v>
      </c>
      <c r="H348" s="270">
        <v>17275</v>
      </c>
      <c r="I348" s="270">
        <v>47880</v>
      </c>
      <c r="J348" s="270">
        <v>22560</v>
      </c>
      <c r="K348" s="270">
        <v>152800</v>
      </c>
      <c r="L348" s="270">
        <v>68.106555918125181</v>
      </c>
      <c r="M348" s="270">
        <v>8370</v>
      </c>
      <c r="N348" s="270">
        <v>3660</v>
      </c>
      <c r="O348" s="270">
        <v>1645</v>
      </c>
      <c r="P348" s="270">
        <v>2195</v>
      </c>
      <c r="Q348" s="270">
        <v>465</v>
      </c>
      <c r="R348" s="270">
        <v>250</v>
      </c>
      <c r="S348" s="270">
        <v>45</v>
      </c>
      <c r="T348" s="270">
        <v>230</v>
      </c>
      <c r="U348" s="270">
        <v>4.0313459570112586</v>
      </c>
      <c r="V348" s="270">
        <v>1</v>
      </c>
      <c r="W348" s="270">
        <v>30</v>
      </c>
      <c r="X348" s="270">
        <v>57.525870242061536</v>
      </c>
      <c r="Y348" s="270">
        <v>7035</v>
      </c>
      <c r="Z348" s="270">
        <v>5665</v>
      </c>
      <c r="AA348" s="270">
        <v>6725</v>
      </c>
      <c r="AB348" s="270">
        <v>9715</v>
      </c>
      <c r="AC348" s="270">
        <v>16485</v>
      </c>
      <c r="AD348" s="270">
        <v>19910</v>
      </c>
      <c r="AE348" s="270">
        <v>3465</v>
      </c>
      <c r="AF348" s="270">
        <v>815</v>
      </c>
      <c r="AG348" s="270" t="s">
        <v>1676</v>
      </c>
      <c r="AH348" s="270">
        <v>2420</v>
      </c>
      <c r="AI348" s="270">
        <v>190</v>
      </c>
      <c r="AJ348" s="270">
        <v>760</v>
      </c>
      <c r="AK348" s="270">
        <v>340</v>
      </c>
      <c r="AL348" s="270">
        <v>3205</v>
      </c>
      <c r="AM348" s="270">
        <v>3605</v>
      </c>
      <c r="AN348" s="270">
        <v>365</v>
      </c>
      <c r="AO348" s="270" t="s">
        <v>1676</v>
      </c>
      <c r="AP348" s="270">
        <v>340</v>
      </c>
      <c r="AQ348" s="270">
        <v>2290</v>
      </c>
      <c r="AR348" s="270">
        <v>185</v>
      </c>
      <c r="AS348" s="270">
        <v>140</v>
      </c>
      <c r="AT348" s="270">
        <v>1060</v>
      </c>
      <c r="AU348" s="270">
        <v>2220</v>
      </c>
      <c r="AV348" s="270">
        <v>985</v>
      </c>
      <c r="AW348" s="270">
        <v>830</v>
      </c>
      <c r="AX348" s="270">
        <v>5710</v>
      </c>
      <c r="AY348" s="270">
        <v>350</v>
      </c>
      <c r="AZ348" s="270">
        <v>2220</v>
      </c>
      <c r="BA348" s="270">
        <v>6925</v>
      </c>
      <c r="BB348" s="270">
        <v>35480</v>
      </c>
      <c r="BC348" s="270">
        <v>2850</v>
      </c>
      <c r="BD348" s="270">
        <v>5015</v>
      </c>
      <c r="BE348" s="270">
        <v>2210</v>
      </c>
      <c r="BF348" s="270">
        <v>1935</v>
      </c>
      <c r="BG348" s="270">
        <v>590</v>
      </c>
      <c r="BH348" s="270">
        <v>950</v>
      </c>
      <c r="BI348" s="270">
        <v>2480</v>
      </c>
      <c r="BJ348" s="270">
        <v>225</v>
      </c>
      <c r="BK348" s="270">
        <v>2645</v>
      </c>
      <c r="BL348" s="270">
        <v>4715</v>
      </c>
      <c r="BM348" s="270">
        <v>8040</v>
      </c>
      <c r="BN348" s="270">
        <v>1315</v>
      </c>
      <c r="BO348" s="270">
        <v>4660</v>
      </c>
      <c r="BP348" s="270">
        <v>2995</v>
      </c>
      <c r="BQ348" s="270">
        <v>3360</v>
      </c>
      <c r="BR348" s="270">
        <v>1010</v>
      </c>
      <c r="BS348" s="270">
        <v>165</v>
      </c>
      <c r="BT348" s="270">
        <v>7545</v>
      </c>
      <c r="BU348" s="270">
        <v>4405</v>
      </c>
      <c r="BV348" s="270"/>
      <c r="BW348" s="270">
        <v>3075</v>
      </c>
      <c r="BX348" s="270">
        <v>250</v>
      </c>
      <c r="BY348" s="270">
        <v>3540</v>
      </c>
      <c r="BZ348" s="270">
        <v>605</v>
      </c>
      <c r="CA348" s="270">
        <v>140</v>
      </c>
      <c r="CB348" s="270" t="s">
        <v>1676</v>
      </c>
      <c r="CC348" s="270" t="s">
        <v>1676</v>
      </c>
      <c r="CD348" s="270">
        <v>785</v>
      </c>
      <c r="CE348" s="270">
        <v>165</v>
      </c>
      <c r="CF348" s="270">
        <v>295</v>
      </c>
      <c r="CG348" s="270">
        <v>54400</v>
      </c>
      <c r="CH348" s="270" t="s">
        <v>1676</v>
      </c>
      <c r="CI348" s="270">
        <v>8220</v>
      </c>
      <c r="CJ348" s="270">
        <v>2455</v>
      </c>
      <c r="CK348" s="270">
        <v>2990</v>
      </c>
      <c r="CL348" s="270">
        <v>515</v>
      </c>
      <c r="CM348" s="270">
        <v>2490</v>
      </c>
      <c r="CN348" s="270">
        <v>810</v>
      </c>
      <c r="CO348" s="270">
        <v>0</v>
      </c>
      <c r="CP348" s="270">
        <v>0</v>
      </c>
      <c r="CQ348" s="270">
        <v>0</v>
      </c>
      <c r="CR348" s="270">
        <v>0</v>
      </c>
      <c r="CS348" s="270">
        <v>0</v>
      </c>
      <c r="CT348" s="270">
        <v>0</v>
      </c>
      <c r="CU348" s="270">
        <v>0</v>
      </c>
      <c r="CV348" s="270">
        <v>0</v>
      </c>
      <c r="CW348" s="270">
        <v>0</v>
      </c>
      <c r="CX348" s="270" t="s">
        <v>1676</v>
      </c>
      <c r="CY348" s="270">
        <v>0</v>
      </c>
      <c r="CZ348" s="270">
        <v>11150</v>
      </c>
      <c r="DA348" s="270">
        <v>1295</v>
      </c>
      <c r="DB348" s="270">
        <v>0</v>
      </c>
      <c r="DC348" s="270">
        <v>20285</v>
      </c>
      <c r="DD348" s="270">
        <v>110</v>
      </c>
      <c r="DE348" s="270">
        <v>0</v>
      </c>
      <c r="DF348" s="270">
        <v>5935</v>
      </c>
      <c r="DG348" s="270">
        <v>0</v>
      </c>
      <c r="DH348" s="270">
        <v>0</v>
      </c>
      <c r="DI348" s="270">
        <v>0</v>
      </c>
      <c r="DJ348" s="270">
        <v>0</v>
      </c>
      <c r="DK348" s="270">
        <v>0</v>
      </c>
      <c r="DL348" s="270">
        <v>0</v>
      </c>
      <c r="DM348" s="270">
        <v>20</v>
      </c>
      <c r="DN348" s="270">
        <v>0</v>
      </c>
      <c r="DO348" s="270">
        <v>840</v>
      </c>
      <c r="DP348" s="270">
        <v>0</v>
      </c>
      <c r="DQ348" s="270"/>
      <c r="DR348" s="270">
        <v>0</v>
      </c>
      <c r="DS348" s="270">
        <v>0</v>
      </c>
      <c r="DT348" s="270" t="s">
        <v>1676</v>
      </c>
      <c r="DU348" s="270">
        <v>0</v>
      </c>
      <c r="DV348" s="270">
        <v>0</v>
      </c>
      <c r="DW348" s="270">
        <v>0</v>
      </c>
      <c r="DX348" s="270" t="s">
        <v>1676</v>
      </c>
      <c r="DY348" s="270" t="s">
        <v>1676</v>
      </c>
      <c r="DZ348" s="270">
        <v>0</v>
      </c>
      <c r="EA348" s="270">
        <v>250</v>
      </c>
      <c r="EB348" s="270">
        <v>0</v>
      </c>
      <c r="EC348" s="270">
        <v>0</v>
      </c>
      <c r="ED348" s="270">
        <v>7060</v>
      </c>
      <c r="EE348" s="270">
        <v>0</v>
      </c>
      <c r="EF348" s="270">
        <v>1605</v>
      </c>
      <c r="EG348" s="270">
        <v>0</v>
      </c>
      <c r="EH348" s="270">
        <v>0</v>
      </c>
      <c r="EI348" s="270">
        <v>0</v>
      </c>
      <c r="EJ348" s="270">
        <v>0</v>
      </c>
      <c r="EK348" s="270">
        <v>3980</v>
      </c>
      <c r="EL348" s="270">
        <v>415</v>
      </c>
      <c r="EM348" s="270">
        <v>0</v>
      </c>
      <c r="EN348" s="270">
        <v>0</v>
      </c>
      <c r="EO348" s="270">
        <v>0</v>
      </c>
      <c r="EP348" s="270">
        <v>0</v>
      </c>
      <c r="EQ348" s="270">
        <v>0</v>
      </c>
      <c r="ER348" s="270">
        <v>0</v>
      </c>
      <c r="ES348" s="270">
        <v>0</v>
      </c>
      <c r="ET348" s="270">
        <v>0</v>
      </c>
      <c r="EU348" s="270">
        <v>0</v>
      </c>
      <c r="EV348" s="270">
        <v>0</v>
      </c>
      <c r="EW348" s="270">
        <v>0</v>
      </c>
      <c r="EX348" s="270">
        <v>0</v>
      </c>
      <c r="EY348" s="270">
        <v>0</v>
      </c>
      <c r="EZ348" s="270">
        <v>0</v>
      </c>
      <c r="FA348" s="270">
        <v>0</v>
      </c>
      <c r="FB348" s="270">
        <v>0</v>
      </c>
      <c r="FC348" s="270">
        <v>0</v>
      </c>
      <c r="FD348" s="270">
        <v>0</v>
      </c>
      <c r="FE348" s="270">
        <v>0</v>
      </c>
      <c r="FF348" s="270">
        <v>0</v>
      </c>
      <c r="FG348" s="270">
        <v>0</v>
      </c>
      <c r="FH348" s="270">
        <v>0</v>
      </c>
      <c r="FI348" s="270">
        <v>0</v>
      </c>
      <c r="FJ348" s="270">
        <v>0</v>
      </c>
      <c r="FK348" s="270">
        <v>0</v>
      </c>
      <c r="FL348" s="351">
        <v>34960</v>
      </c>
      <c r="FM348" s="323">
        <v>4810</v>
      </c>
      <c r="FN348" s="324">
        <v>16855</v>
      </c>
      <c r="FO348" s="270"/>
      <c r="FP348" s="89"/>
      <c r="FQ348" s="270"/>
      <c r="FR348" s="319"/>
      <c r="FS348" s="319"/>
      <c r="FT348" s="319"/>
      <c r="FU348" s="319"/>
      <c r="FV348" s="319"/>
      <c r="FW348" s="319"/>
      <c r="FX348" s="319"/>
      <c r="FY348" s="319"/>
      <c r="FZ348" s="319"/>
      <c r="GA348" s="319"/>
      <c r="GB348" s="319"/>
      <c r="GC348" s="319"/>
      <c r="GD348" s="319"/>
      <c r="GE348" s="319"/>
      <c r="GF348" s="319"/>
      <c r="GG348" s="319"/>
      <c r="GH348" s="319"/>
      <c r="GI348" s="319"/>
      <c r="GJ348" s="319"/>
      <c r="GK348" s="319"/>
      <c r="GL348" s="319"/>
      <c r="GM348" s="319"/>
      <c r="GN348" s="319"/>
      <c r="GO348" s="319"/>
      <c r="GP348" s="319"/>
      <c r="GQ348" s="319"/>
      <c r="GR348" s="319"/>
      <c r="GS348" s="319"/>
      <c r="GT348" s="319"/>
      <c r="GU348" s="319"/>
      <c r="GV348" s="319"/>
      <c r="GW348" s="319"/>
      <c r="GX348" s="319"/>
      <c r="GY348" s="319"/>
      <c r="GZ348" s="319"/>
      <c r="HA348" s="319"/>
      <c r="HB348" s="319"/>
      <c r="HC348" s="319"/>
      <c r="HD348" s="319"/>
      <c r="HE348" s="319"/>
      <c r="HF348" s="319"/>
      <c r="HG348" s="319"/>
      <c r="HH348" s="319"/>
      <c r="HI348" s="319"/>
      <c r="HJ348" s="319"/>
      <c r="HK348" s="319"/>
      <c r="HL348" s="319"/>
      <c r="HM348" s="319"/>
      <c r="HN348" s="319"/>
      <c r="HO348" s="319"/>
      <c r="HP348" s="319"/>
      <c r="HQ348" s="319"/>
      <c r="HR348" s="319"/>
      <c r="HS348" s="319"/>
      <c r="HT348" s="319"/>
      <c r="HU348" s="319"/>
      <c r="HV348" s="319"/>
      <c r="HW348" s="319"/>
      <c r="HX348" s="319"/>
      <c r="HY348" s="319"/>
      <c r="HZ348" s="319"/>
      <c r="IA348" s="319"/>
      <c r="IB348" s="319"/>
      <c r="IC348" s="319"/>
      <c r="ID348" s="319"/>
      <c r="IE348" s="319"/>
      <c r="IF348" s="319"/>
      <c r="IG348" s="318"/>
    </row>
    <row r="349" spans="1:241" ht="12.75" customHeight="1" x14ac:dyDescent="0.2">
      <c r="A349" s="370" t="s">
        <v>1382</v>
      </c>
      <c r="B349" s="270">
        <v>2245</v>
      </c>
      <c r="C349" s="270">
        <v>2245</v>
      </c>
      <c r="D349" s="270">
        <v>975</v>
      </c>
      <c r="E349" s="270">
        <v>1270</v>
      </c>
      <c r="F349" s="270">
        <v>0</v>
      </c>
      <c r="G349" s="270">
        <v>0</v>
      </c>
      <c r="H349" s="270">
        <v>2245</v>
      </c>
      <c r="I349" s="270" t="s">
        <v>1676</v>
      </c>
      <c r="J349" s="270">
        <v>2245</v>
      </c>
      <c r="K349" s="270">
        <v>35</v>
      </c>
      <c r="L349" s="270">
        <v>25.515228426395939</v>
      </c>
      <c r="M349" s="270">
        <v>1065</v>
      </c>
      <c r="N349" s="270">
        <v>405</v>
      </c>
      <c r="O349" s="270">
        <v>65</v>
      </c>
      <c r="P349" s="270">
        <v>40</v>
      </c>
      <c r="Q349" s="270" t="s">
        <v>1676</v>
      </c>
      <c r="R349" s="270">
        <v>0</v>
      </c>
      <c r="S349" s="270">
        <v>0</v>
      </c>
      <c r="T349" s="270">
        <v>0</v>
      </c>
      <c r="U349" s="270">
        <v>17.5</v>
      </c>
      <c r="V349" s="270">
        <v>18</v>
      </c>
      <c r="W349" s="270">
        <v>21</v>
      </c>
      <c r="X349" s="270">
        <v>74.831700801424759</v>
      </c>
      <c r="Y349" s="270">
        <v>0</v>
      </c>
      <c r="Z349" s="270">
        <v>0</v>
      </c>
      <c r="AA349" s="270">
        <v>10</v>
      </c>
      <c r="AB349" s="270">
        <v>120</v>
      </c>
      <c r="AC349" s="270">
        <v>860</v>
      </c>
      <c r="AD349" s="270">
        <v>1210</v>
      </c>
      <c r="AE349" s="270">
        <v>45</v>
      </c>
      <c r="AF349" s="270">
        <v>0</v>
      </c>
      <c r="AG349" s="270">
        <v>0</v>
      </c>
      <c r="AH349" s="270">
        <v>2200</v>
      </c>
      <c r="AI349" s="270">
        <v>0</v>
      </c>
      <c r="AJ349" s="270">
        <v>0</v>
      </c>
      <c r="AK349" s="270">
        <v>0</v>
      </c>
      <c r="AL349" s="270">
        <v>0</v>
      </c>
      <c r="AM349" s="270">
        <v>0</v>
      </c>
      <c r="AN349" s="270">
        <v>0</v>
      </c>
      <c r="AO349" s="270">
        <v>0</v>
      </c>
      <c r="AP349" s="270">
        <v>0</v>
      </c>
      <c r="AQ349" s="270">
        <v>0</v>
      </c>
      <c r="AR349" s="270">
        <v>0</v>
      </c>
      <c r="AS349" s="270">
        <v>0</v>
      </c>
      <c r="AT349" s="270">
        <v>0</v>
      </c>
      <c r="AU349" s="270">
        <v>0</v>
      </c>
      <c r="AV349" s="270">
        <v>0</v>
      </c>
      <c r="AW349" s="270">
        <v>0</v>
      </c>
      <c r="AX349" s="270">
        <v>0</v>
      </c>
      <c r="AY349" s="270">
        <v>0</v>
      </c>
      <c r="AZ349" s="270">
        <v>0</v>
      </c>
      <c r="BA349" s="270">
        <v>0</v>
      </c>
      <c r="BB349" s="270">
        <v>50</v>
      </c>
      <c r="BC349" s="270">
        <v>0</v>
      </c>
      <c r="BD349" s="270">
        <v>0</v>
      </c>
      <c r="BE349" s="270">
        <v>0</v>
      </c>
      <c r="BF349" s="270">
        <v>0</v>
      </c>
      <c r="BG349" s="270">
        <v>0</v>
      </c>
      <c r="BH349" s="270">
        <v>0</v>
      </c>
      <c r="BI349" s="270">
        <v>2245</v>
      </c>
      <c r="BJ349" s="270">
        <v>0</v>
      </c>
      <c r="BK349" s="270">
        <v>0</v>
      </c>
      <c r="BL349" s="270">
        <v>0</v>
      </c>
      <c r="BM349" s="270">
        <v>0</v>
      </c>
      <c r="BN349" s="270">
        <v>0</v>
      </c>
      <c r="BO349" s="270">
        <v>0</v>
      </c>
      <c r="BP349" s="270">
        <v>0</v>
      </c>
      <c r="BQ349" s="270">
        <v>0</v>
      </c>
      <c r="BR349" s="270">
        <v>0</v>
      </c>
      <c r="BS349" s="270" t="s">
        <v>1676</v>
      </c>
      <c r="BT349" s="270">
        <v>0</v>
      </c>
      <c r="BU349" s="270">
        <v>0</v>
      </c>
      <c r="BV349" s="270"/>
      <c r="BW349" s="270">
        <v>0</v>
      </c>
      <c r="BX349" s="270">
        <v>0</v>
      </c>
      <c r="BY349" s="270">
        <v>0</v>
      </c>
      <c r="BZ349" s="270">
        <v>0</v>
      </c>
      <c r="CA349" s="270">
        <v>0</v>
      </c>
      <c r="CB349" s="270">
        <v>0</v>
      </c>
      <c r="CC349" s="270">
        <v>0</v>
      </c>
      <c r="CD349" s="270">
        <v>0</v>
      </c>
      <c r="CE349" s="270">
        <v>0</v>
      </c>
      <c r="CF349" s="270">
        <v>0</v>
      </c>
      <c r="CG349" s="270">
        <v>2245</v>
      </c>
      <c r="CH349" s="270">
        <v>0</v>
      </c>
      <c r="CI349" s="270">
        <v>0</v>
      </c>
      <c r="CJ349" s="270">
        <v>0</v>
      </c>
      <c r="CK349" s="270">
        <v>0</v>
      </c>
      <c r="CL349" s="270">
        <v>0</v>
      </c>
      <c r="CM349" s="270">
        <v>2245</v>
      </c>
      <c r="CN349" s="270">
        <v>0</v>
      </c>
      <c r="CO349" s="270">
        <v>0</v>
      </c>
      <c r="CP349" s="270">
        <v>0</v>
      </c>
      <c r="CQ349" s="270">
        <v>0</v>
      </c>
      <c r="CR349" s="270">
        <v>0</v>
      </c>
      <c r="CS349" s="270">
        <v>0</v>
      </c>
      <c r="CT349" s="270">
        <v>0</v>
      </c>
      <c r="CU349" s="270">
        <v>0</v>
      </c>
      <c r="CV349" s="270">
        <v>0</v>
      </c>
      <c r="CW349" s="270">
        <v>0</v>
      </c>
      <c r="CX349" s="270">
        <v>0</v>
      </c>
      <c r="CY349" s="270">
        <v>0</v>
      </c>
      <c r="CZ349" s="270">
        <v>0</v>
      </c>
      <c r="DA349" s="270">
        <v>0</v>
      </c>
      <c r="DB349" s="270">
        <v>0</v>
      </c>
      <c r="DC349" s="270">
        <v>0</v>
      </c>
      <c r="DD349" s="270">
        <v>0</v>
      </c>
      <c r="DE349" s="270">
        <v>0</v>
      </c>
      <c r="DF349" s="270">
        <v>0</v>
      </c>
      <c r="DG349" s="270">
        <v>0</v>
      </c>
      <c r="DH349" s="270">
        <v>0</v>
      </c>
      <c r="DI349" s="270">
        <v>0</v>
      </c>
      <c r="DJ349" s="270">
        <v>0</v>
      </c>
      <c r="DK349" s="270">
        <v>0</v>
      </c>
      <c r="DL349" s="270">
        <v>0</v>
      </c>
      <c r="DM349" s="270">
        <v>0</v>
      </c>
      <c r="DN349" s="270">
        <v>0</v>
      </c>
      <c r="DO349" s="270">
        <v>0</v>
      </c>
      <c r="DP349" s="270">
        <v>0</v>
      </c>
      <c r="DQ349" s="270"/>
      <c r="DR349" s="270">
        <v>0</v>
      </c>
      <c r="DS349" s="270">
        <v>0</v>
      </c>
      <c r="DT349" s="270">
        <v>0</v>
      </c>
      <c r="DU349" s="270">
        <v>0</v>
      </c>
      <c r="DV349" s="270">
        <v>0</v>
      </c>
      <c r="DW349" s="270">
        <v>0</v>
      </c>
      <c r="DX349" s="270">
        <v>0</v>
      </c>
      <c r="DY349" s="270">
        <v>0</v>
      </c>
      <c r="DZ349" s="270">
        <v>0</v>
      </c>
      <c r="EA349" s="270">
        <v>0</v>
      </c>
      <c r="EB349" s="270">
        <v>0</v>
      </c>
      <c r="EC349" s="270">
        <v>0</v>
      </c>
      <c r="ED349" s="270">
        <v>0</v>
      </c>
      <c r="EE349" s="270">
        <v>0</v>
      </c>
      <c r="EF349" s="270">
        <v>0</v>
      </c>
      <c r="EG349" s="270">
        <v>0</v>
      </c>
      <c r="EH349" s="270">
        <v>0</v>
      </c>
      <c r="EI349" s="270">
        <v>0</v>
      </c>
      <c r="EJ349" s="270">
        <v>0</v>
      </c>
      <c r="EK349" s="270">
        <v>0</v>
      </c>
      <c r="EL349" s="270">
        <v>0</v>
      </c>
      <c r="EM349" s="270">
        <v>0</v>
      </c>
      <c r="EN349" s="270">
        <v>0</v>
      </c>
      <c r="EO349" s="270">
        <v>0</v>
      </c>
      <c r="EP349" s="270">
        <v>0</v>
      </c>
      <c r="EQ349" s="270">
        <v>0</v>
      </c>
      <c r="ER349" s="270">
        <v>0</v>
      </c>
      <c r="ES349" s="270">
        <v>0</v>
      </c>
      <c r="ET349" s="270">
        <v>0</v>
      </c>
      <c r="EU349" s="270">
        <v>0</v>
      </c>
      <c r="EV349" s="270">
        <v>0</v>
      </c>
      <c r="EW349" s="270">
        <v>0</v>
      </c>
      <c r="EX349" s="270">
        <v>0</v>
      </c>
      <c r="EY349" s="270">
        <v>0</v>
      </c>
      <c r="EZ349" s="270">
        <v>0</v>
      </c>
      <c r="FA349" s="270">
        <v>0</v>
      </c>
      <c r="FB349" s="270">
        <v>0</v>
      </c>
      <c r="FC349" s="270">
        <v>0</v>
      </c>
      <c r="FD349" s="270">
        <v>0</v>
      </c>
      <c r="FE349" s="270">
        <v>0</v>
      </c>
      <c r="FF349" s="270">
        <v>0</v>
      </c>
      <c r="FG349" s="270">
        <v>0</v>
      </c>
      <c r="FH349" s="270">
        <v>0</v>
      </c>
      <c r="FI349" s="270">
        <v>0</v>
      </c>
      <c r="FJ349" s="270">
        <v>0</v>
      </c>
      <c r="FK349" s="270">
        <v>0</v>
      </c>
      <c r="FL349" s="351">
        <v>2200</v>
      </c>
      <c r="FM349" s="323">
        <v>0</v>
      </c>
      <c r="FN349" s="324">
        <v>1575</v>
      </c>
      <c r="FO349" s="270"/>
      <c r="FP349" s="89"/>
      <c r="FQ349" s="270"/>
      <c r="FR349" s="319"/>
      <c r="FS349" s="319"/>
      <c r="FT349" s="319"/>
      <c r="FU349" s="319"/>
      <c r="FV349" s="319"/>
      <c r="FW349" s="319"/>
      <c r="FX349" s="319"/>
      <c r="FY349" s="319"/>
      <c r="FZ349" s="319"/>
      <c r="GA349" s="319"/>
      <c r="GB349" s="319"/>
      <c r="GC349" s="319"/>
      <c r="GD349" s="319"/>
      <c r="GE349" s="319"/>
      <c r="GF349" s="319"/>
      <c r="GG349" s="319"/>
      <c r="GH349" s="319"/>
      <c r="GI349" s="319"/>
      <c r="GJ349" s="319"/>
      <c r="GK349" s="319"/>
      <c r="GL349" s="319"/>
      <c r="GM349" s="319"/>
      <c r="GN349" s="319"/>
      <c r="GO349" s="319"/>
      <c r="GP349" s="319"/>
      <c r="GQ349" s="319"/>
      <c r="GR349" s="319"/>
      <c r="GS349" s="319"/>
      <c r="GT349" s="319"/>
      <c r="GU349" s="319"/>
      <c r="GV349" s="319"/>
      <c r="GW349" s="319"/>
      <c r="GX349" s="319"/>
      <c r="GY349" s="319"/>
      <c r="GZ349" s="319"/>
      <c r="HA349" s="319"/>
      <c r="HB349" s="319"/>
      <c r="HC349" s="319"/>
      <c r="HD349" s="319"/>
      <c r="HE349" s="319"/>
      <c r="HF349" s="319"/>
      <c r="HG349" s="319"/>
      <c r="HH349" s="319"/>
      <c r="HI349" s="319"/>
      <c r="HJ349" s="319"/>
      <c r="HK349" s="319"/>
      <c r="HL349" s="319"/>
      <c r="HM349" s="319"/>
      <c r="HN349" s="319"/>
      <c r="HO349" s="319"/>
      <c r="HP349" s="319"/>
      <c r="HQ349" s="319"/>
      <c r="HR349" s="319"/>
      <c r="HS349" s="319"/>
      <c r="HT349" s="319"/>
      <c r="HU349" s="319"/>
      <c r="HV349" s="319"/>
      <c r="HW349" s="319"/>
      <c r="HX349" s="319"/>
      <c r="HY349" s="319"/>
      <c r="HZ349" s="319"/>
      <c r="IA349" s="319"/>
      <c r="IB349" s="319"/>
      <c r="IC349" s="319"/>
      <c r="ID349" s="319"/>
      <c r="IE349" s="319"/>
      <c r="IF349" s="319"/>
      <c r="IG349" s="318"/>
    </row>
    <row r="350" spans="1:241" ht="12.75" customHeight="1" x14ac:dyDescent="0.2">
      <c r="A350" s="370" t="s">
        <v>1594</v>
      </c>
      <c r="B350" s="270">
        <v>665</v>
      </c>
      <c r="C350" s="270">
        <v>665</v>
      </c>
      <c r="D350" s="270">
        <v>285</v>
      </c>
      <c r="E350" s="270">
        <v>380</v>
      </c>
      <c r="F350" s="270">
        <v>0</v>
      </c>
      <c r="G350" s="270">
        <v>0</v>
      </c>
      <c r="H350" s="270">
        <v>665</v>
      </c>
      <c r="I350" s="270">
        <v>0</v>
      </c>
      <c r="J350" s="270">
        <v>665</v>
      </c>
      <c r="K350" s="270">
        <v>0</v>
      </c>
      <c r="L350" s="270">
        <v>21.506082725060828</v>
      </c>
      <c r="M350" s="270">
        <v>310</v>
      </c>
      <c r="N350" s="270">
        <v>75</v>
      </c>
      <c r="O350" s="270">
        <v>20</v>
      </c>
      <c r="P350" s="270" t="s">
        <v>1676</v>
      </c>
      <c r="Q350" s="270">
        <v>0</v>
      </c>
      <c r="R350" s="270">
        <v>0</v>
      </c>
      <c r="S350" s="270">
        <v>0</v>
      </c>
      <c r="T350" s="270">
        <v>0</v>
      </c>
      <c r="W350" s="270">
        <v>15</v>
      </c>
      <c r="X350" s="270">
        <v>74.42232277526395</v>
      </c>
      <c r="Y350" s="270">
        <v>0</v>
      </c>
      <c r="Z350" s="270" t="s">
        <v>1676</v>
      </c>
      <c r="AA350" s="270" t="s">
        <v>1676</v>
      </c>
      <c r="AB350" s="270">
        <v>45</v>
      </c>
      <c r="AC350" s="270">
        <v>265</v>
      </c>
      <c r="AD350" s="270">
        <v>325</v>
      </c>
      <c r="AE350" s="270">
        <v>25</v>
      </c>
      <c r="AF350" s="270">
        <v>0</v>
      </c>
      <c r="AG350" s="270">
        <v>0</v>
      </c>
      <c r="AH350" s="270">
        <v>650</v>
      </c>
      <c r="AI350" s="270">
        <v>0</v>
      </c>
      <c r="AJ350" s="270">
        <v>0</v>
      </c>
      <c r="AK350" s="270">
        <v>0</v>
      </c>
      <c r="AL350" s="270">
        <v>0</v>
      </c>
      <c r="AM350" s="270">
        <v>0</v>
      </c>
      <c r="AN350" s="270">
        <v>0</v>
      </c>
      <c r="AO350" s="270">
        <v>0</v>
      </c>
      <c r="AP350" s="270">
        <v>0</v>
      </c>
      <c r="AQ350" s="270">
        <v>0</v>
      </c>
      <c r="AR350" s="270">
        <v>0</v>
      </c>
      <c r="AS350" s="270">
        <v>0</v>
      </c>
      <c r="AT350" s="270">
        <v>0</v>
      </c>
      <c r="AU350" s="270">
        <v>0</v>
      </c>
      <c r="AV350" s="270">
        <v>0</v>
      </c>
      <c r="AW350" s="270">
        <v>0</v>
      </c>
      <c r="AX350" s="270">
        <v>0</v>
      </c>
      <c r="AY350" s="270">
        <v>0</v>
      </c>
      <c r="AZ350" s="270">
        <v>0</v>
      </c>
      <c r="BA350" s="270">
        <v>0</v>
      </c>
      <c r="BB350" s="270">
        <v>15</v>
      </c>
      <c r="BC350" s="270">
        <v>0</v>
      </c>
      <c r="BD350" s="270">
        <v>0</v>
      </c>
      <c r="BE350" s="270">
        <v>0</v>
      </c>
      <c r="BF350" s="270">
        <v>0</v>
      </c>
      <c r="BG350" s="270">
        <v>0</v>
      </c>
      <c r="BH350" s="270">
        <v>0</v>
      </c>
      <c r="BI350" s="270">
        <v>660</v>
      </c>
      <c r="BJ350" s="270">
        <v>0</v>
      </c>
      <c r="BK350" s="270">
        <v>0</v>
      </c>
      <c r="BL350" s="270">
        <v>0</v>
      </c>
      <c r="BM350" s="270">
        <v>0</v>
      </c>
      <c r="BN350" s="270">
        <v>0</v>
      </c>
      <c r="BO350" s="270">
        <v>0</v>
      </c>
      <c r="BP350" s="270">
        <v>0</v>
      </c>
      <c r="BQ350" s="270">
        <v>0</v>
      </c>
      <c r="BR350" s="270">
        <v>0</v>
      </c>
      <c r="BS350" s="270" t="s">
        <v>1676</v>
      </c>
      <c r="BT350" s="270">
        <v>0</v>
      </c>
      <c r="BU350" s="270">
        <v>0</v>
      </c>
      <c r="BV350" s="270"/>
      <c r="BW350" s="270">
        <v>0</v>
      </c>
      <c r="BX350" s="270">
        <v>0</v>
      </c>
      <c r="BY350" s="270">
        <v>0</v>
      </c>
      <c r="BZ350" s="270">
        <v>0</v>
      </c>
      <c r="CA350" s="270">
        <v>0</v>
      </c>
      <c r="CB350" s="270">
        <v>0</v>
      </c>
      <c r="CC350" s="270">
        <v>0</v>
      </c>
      <c r="CD350" s="270">
        <v>0</v>
      </c>
      <c r="CE350" s="270">
        <v>0</v>
      </c>
      <c r="CF350" s="270">
        <v>0</v>
      </c>
      <c r="CG350" s="270">
        <v>665</v>
      </c>
      <c r="CH350" s="270">
        <v>0</v>
      </c>
      <c r="CI350" s="270">
        <v>0</v>
      </c>
      <c r="CJ350" s="270">
        <v>0</v>
      </c>
      <c r="CK350" s="270">
        <v>0</v>
      </c>
      <c r="CL350" s="270">
        <v>0</v>
      </c>
      <c r="CM350" s="270">
        <v>665</v>
      </c>
      <c r="CN350" s="270">
        <v>0</v>
      </c>
      <c r="CO350" s="270">
        <v>0</v>
      </c>
      <c r="CP350" s="270">
        <v>0</v>
      </c>
      <c r="CQ350" s="270">
        <v>0</v>
      </c>
      <c r="CR350" s="270">
        <v>0</v>
      </c>
      <c r="CS350" s="270">
        <v>0</v>
      </c>
      <c r="CT350" s="270">
        <v>0</v>
      </c>
      <c r="CU350" s="270">
        <v>0</v>
      </c>
      <c r="CV350" s="270">
        <v>0</v>
      </c>
      <c r="CW350" s="270">
        <v>0</v>
      </c>
      <c r="CX350" s="270">
        <v>0</v>
      </c>
      <c r="CY350" s="270">
        <v>0</v>
      </c>
      <c r="CZ350" s="270">
        <v>0</v>
      </c>
      <c r="DA350" s="270">
        <v>0</v>
      </c>
      <c r="DB350" s="270">
        <v>0</v>
      </c>
      <c r="DC350" s="270">
        <v>0</v>
      </c>
      <c r="DD350" s="270">
        <v>0</v>
      </c>
      <c r="DE350" s="270">
        <v>0</v>
      </c>
      <c r="DF350" s="270">
        <v>0</v>
      </c>
      <c r="DG350" s="270">
        <v>0</v>
      </c>
      <c r="DH350" s="270">
        <v>0</v>
      </c>
      <c r="DI350" s="270">
        <v>0</v>
      </c>
      <c r="DJ350" s="270">
        <v>0</v>
      </c>
      <c r="DK350" s="270">
        <v>0</v>
      </c>
      <c r="DL350" s="270">
        <v>0</v>
      </c>
      <c r="DM350" s="270">
        <v>0</v>
      </c>
      <c r="DN350" s="270">
        <v>0</v>
      </c>
      <c r="DO350" s="270">
        <v>0</v>
      </c>
      <c r="DP350" s="270">
        <v>0</v>
      </c>
      <c r="DQ350" s="270"/>
      <c r="DR350" s="270">
        <v>0</v>
      </c>
      <c r="DS350" s="270">
        <v>0</v>
      </c>
      <c r="DT350" s="270">
        <v>0</v>
      </c>
      <c r="DU350" s="270">
        <v>0</v>
      </c>
      <c r="DV350" s="270">
        <v>0</v>
      </c>
      <c r="DW350" s="270">
        <v>0</v>
      </c>
      <c r="DX350" s="270">
        <v>0</v>
      </c>
      <c r="DY350" s="270">
        <v>0</v>
      </c>
      <c r="DZ350" s="270">
        <v>0</v>
      </c>
      <c r="EA350" s="270">
        <v>0</v>
      </c>
      <c r="EB350" s="270">
        <v>0</v>
      </c>
      <c r="EC350" s="270">
        <v>0</v>
      </c>
      <c r="ED350" s="270">
        <v>0</v>
      </c>
      <c r="EE350" s="270">
        <v>0</v>
      </c>
      <c r="EF350" s="270">
        <v>0</v>
      </c>
      <c r="EG350" s="270">
        <v>0</v>
      </c>
      <c r="EH350" s="270">
        <v>0</v>
      </c>
      <c r="EI350" s="270">
        <v>0</v>
      </c>
      <c r="EJ350" s="270">
        <v>0</v>
      </c>
      <c r="EK350" s="270">
        <v>0</v>
      </c>
      <c r="EL350" s="270">
        <v>0</v>
      </c>
      <c r="EM350" s="270">
        <v>0</v>
      </c>
      <c r="EN350" s="270">
        <v>0</v>
      </c>
      <c r="EO350" s="270">
        <v>0</v>
      </c>
      <c r="EP350" s="270">
        <v>0</v>
      </c>
      <c r="EQ350" s="270">
        <v>0</v>
      </c>
      <c r="ER350" s="270">
        <v>0</v>
      </c>
      <c r="ES350" s="270">
        <v>0</v>
      </c>
      <c r="ET350" s="270">
        <v>0</v>
      </c>
      <c r="EU350" s="270">
        <v>0</v>
      </c>
      <c r="EV350" s="270">
        <v>0</v>
      </c>
      <c r="EW350" s="270">
        <v>0</v>
      </c>
      <c r="EX350" s="270">
        <v>0</v>
      </c>
      <c r="EY350" s="270">
        <v>0</v>
      </c>
      <c r="EZ350" s="270">
        <v>0</v>
      </c>
      <c r="FA350" s="270">
        <v>0</v>
      </c>
      <c r="FB350" s="270">
        <v>0</v>
      </c>
      <c r="FC350" s="270">
        <v>0</v>
      </c>
      <c r="FD350" s="270">
        <v>0</v>
      </c>
      <c r="FE350" s="270">
        <v>0</v>
      </c>
      <c r="FF350" s="270">
        <v>0</v>
      </c>
      <c r="FG350" s="270">
        <v>0</v>
      </c>
      <c r="FH350" s="270">
        <v>0</v>
      </c>
      <c r="FI350" s="270">
        <v>0</v>
      </c>
      <c r="FJ350" s="270">
        <v>0</v>
      </c>
      <c r="FK350" s="270">
        <v>0</v>
      </c>
      <c r="FL350" s="351">
        <v>650</v>
      </c>
      <c r="FM350" s="323">
        <v>0</v>
      </c>
      <c r="FN350" s="324">
        <v>410</v>
      </c>
      <c r="FO350" s="270"/>
      <c r="FP350" s="89"/>
      <c r="FQ350" s="270"/>
      <c r="FR350" s="319"/>
      <c r="FS350" s="319"/>
      <c r="FT350" s="319"/>
      <c r="FU350" s="319"/>
      <c r="FV350" s="319"/>
      <c r="FW350" s="319"/>
      <c r="FX350" s="319"/>
      <c r="FY350" s="319"/>
      <c r="FZ350" s="319"/>
      <c r="GA350" s="319"/>
      <c r="GB350" s="319"/>
      <c r="GC350" s="319"/>
      <c r="GD350" s="319"/>
      <c r="GE350" s="319"/>
      <c r="GF350" s="319"/>
      <c r="GG350" s="319"/>
      <c r="GH350" s="319"/>
      <c r="GI350" s="319"/>
      <c r="GJ350" s="319"/>
      <c r="GK350" s="319"/>
      <c r="GL350" s="319"/>
      <c r="GM350" s="319"/>
      <c r="GN350" s="319"/>
      <c r="GO350" s="319"/>
      <c r="GP350" s="319"/>
      <c r="GQ350" s="319"/>
      <c r="GR350" s="319"/>
      <c r="GS350" s="319"/>
      <c r="GT350" s="319"/>
      <c r="GU350" s="319"/>
      <c r="GV350" s="319"/>
      <c r="GW350" s="319"/>
      <c r="GX350" s="319"/>
      <c r="GY350" s="319"/>
      <c r="GZ350" s="319"/>
      <c r="HA350" s="319"/>
      <c r="HB350" s="319"/>
      <c r="HC350" s="319"/>
      <c r="HD350" s="319"/>
      <c r="HE350" s="319"/>
      <c r="HF350" s="319"/>
      <c r="HG350" s="319"/>
      <c r="HH350" s="319"/>
      <c r="HI350" s="319"/>
      <c r="HJ350" s="319"/>
      <c r="HK350" s="319"/>
      <c r="HL350" s="319"/>
      <c r="HM350" s="319"/>
      <c r="HN350" s="319"/>
      <c r="HO350" s="319"/>
      <c r="HP350" s="319"/>
      <c r="HQ350" s="319"/>
      <c r="HR350" s="319"/>
      <c r="HS350" s="319"/>
      <c r="HT350" s="319"/>
      <c r="HU350" s="319"/>
      <c r="HV350" s="319"/>
      <c r="HW350" s="319"/>
      <c r="HX350" s="319"/>
      <c r="HY350" s="319"/>
      <c r="HZ350" s="319"/>
      <c r="IA350" s="319"/>
      <c r="IB350" s="319"/>
      <c r="IC350" s="319"/>
      <c r="ID350" s="319"/>
      <c r="IE350" s="319"/>
      <c r="IF350" s="319"/>
      <c r="IG350" s="318"/>
    </row>
    <row r="351" spans="1:241" ht="12.75" customHeight="1" x14ac:dyDescent="0.2">
      <c r="A351" s="370" t="s">
        <v>1381</v>
      </c>
      <c r="B351" s="270">
        <v>3785</v>
      </c>
      <c r="C351" s="270">
        <v>3785</v>
      </c>
      <c r="D351" s="270">
        <v>1495</v>
      </c>
      <c r="E351" s="270">
        <v>2290</v>
      </c>
      <c r="F351" s="270">
        <v>0</v>
      </c>
      <c r="G351" s="270">
        <v>0</v>
      </c>
      <c r="H351" s="270">
        <v>3785</v>
      </c>
      <c r="I351" s="270" t="s">
        <v>1676</v>
      </c>
      <c r="J351" s="270">
        <v>3785</v>
      </c>
      <c r="K351" s="270">
        <v>10</v>
      </c>
      <c r="L351" s="270">
        <v>24.262424025741865</v>
      </c>
      <c r="M351" s="270">
        <v>2045</v>
      </c>
      <c r="N351" s="270">
        <v>610</v>
      </c>
      <c r="O351" s="270">
        <v>105</v>
      </c>
      <c r="P351" s="270">
        <v>40</v>
      </c>
      <c r="Q351" s="270">
        <v>0</v>
      </c>
      <c r="R351" s="270">
        <v>0</v>
      </c>
      <c r="S351" s="270">
        <v>0</v>
      </c>
      <c r="T351" s="270">
        <v>0</v>
      </c>
      <c r="U351" s="270">
        <v>10</v>
      </c>
      <c r="V351" s="270">
        <v>10</v>
      </c>
      <c r="W351" s="270">
        <v>20</v>
      </c>
      <c r="X351" s="270">
        <v>75.39133879059942</v>
      </c>
      <c r="Y351" s="270">
        <v>0</v>
      </c>
      <c r="Z351" s="270" t="s">
        <v>1676</v>
      </c>
      <c r="AA351" s="270">
        <v>15</v>
      </c>
      <c r="AB351" s="270">
        <v>210</v>
      </c>
      <c r="AC351" s="270">
        <v>1385</v>
      </c>
      <c r="AD351" s="270">
        <v>2050</v>
      </c>
      <c r="AE351" s="270">
        <v>120</v>
      </c>
      <c r="AF351" s="270">
        <v>0</v>
      </c>
      <c r="AG351" s="270">
        <v>0</v>
      </c>
      <c r="AH351" s="270">
        <v>3695</v>
      </c>
      <c r="AI351" s="270">
        <v>0</v>
      </c>
      <c r="AJ351" s="270">
        <v>0</v>
      </c>
      <c r="AK351" s="270">
        <v>0</v>
      </c>
      <c r="AL351" s="270">
        <v>0</v>
      </c>
      <c r="AM351" s="270">
        <v>0</v>
      </c>
      <c r="AN351" s="270">
        <v>0</v>
      </c>
      <c r="AO351" s="270">
        <v>0</v>
      </c>
      <c r="AP351" s="270">
        <v>0</v>
      </c>
      <c r="AQ351" s="270">
        <v>0</v>
      </c>
      <c r="AR351" s="270">
        <v>0</v>
      </c>
      <c r="AS351" s="270">
        <v>0</v>
      </c>
      <c r="AT351" s="270">
        <v>0</v>
      </c>
      <c r="AU351" s="270">
        <v>0</v>
      </c>
      <c r="AV351" s="270">
        <v>0</v>
      </c>
      <c r="AW351" s="270">
        <v>0</v>
      </c>
      <c r="AX351" s="270">
        <v>0</v>
      </c>
      <c r="AY351" s="270">
        <v>0</v>
      </c>
      <c r="AZ351" s="270">
        <v>0</v>
      </c>
      <c r="BA351" s="270">
        <v>0</v>
      </c>
      <c r="BB351" s="270">
        <v>90</v>
      </c>
      <c r="BC351" s="270">
        <v>0</v>
      </c>
      <c r="BD351" s="270">
        <v>0</v>
      </c>
      <c r="BE351" s="270">
        <v>0</v>
      </c>
      <c r="BF351" s="270">
        <v>0</v>
      </c>
      <c r="BG351" s="270">
        <v>0</v>
      </c>
      <c r="BH351" s="270">
        <v>0</v>
      </c>
      <c r="BI351" s="270">
        <v>3785</v>
      </c>
      <c r="BJ351" s="270">
        <v>0</v>
      </c>
      <c r="BK351" s="270">
        <v>0</v>
      </c>
      <c r="BL351" s="270">
        <v>0</v>
      </c>
      <c r="BM351" s="270">
        <v>0</v>
      </c>
      <c r="BN351" s="270">
        <v>0</v>
      </c>
      <c r="BO351" s="270">
        <v>0</v>
      </c>
      <c r="BP351" s="270">
        <v>0</v>
      </c>
      <c r="BQ351" s="270">
        <v>0</v>
      </c>
      <c r="BR351" s="270">
        <v>0</v>
      </c>
      <c r="BS351" s="270" t="s">
        <v>1676</v>
      </c>
      <c r="BT351" s="270">
        <v>0</v>
      </c>
      <c r="BU351" s="270" t="s">
        <v>1676</v>
      </c>
      <c r="BV351" s="270"/>
      <c r="BW351" s="270">
        <v>0</v>
      </c>
      <c r="BX351" s="270">
        <v>0</v>
      </c>
      <c r="BY351" s="270">
        <v>0</v>
      </c>
      <c r="BZ351" s="270">
        <v>0</v>
      </c>
      <c r="CA351" s="270">
        <v>0</v>
      </c>
      <c r="CB351" s="270">
        <v>0</v>
      </c>
      <c r="CC351" s="270">
        <v>0</v>
      </c>
      <c r="CD351" s="270">
        <v>0</v>
      </c>
      <c r="CE351" s="270">
        <v>0</v>
      </c>
      <c r="CF351" s="270">
        <v>0</v>
      </c>
      <c r="CG351" s="270">
        <v>3785</v>
      </c>
      <c r="CH351" s="270">
        <v>0</v>
      </c>
      <c r="CI351" s="270">
        <v>0</v>
      </c>
      <c r="CJ351" s="270">
        <v>0</v>
      </c>
      <c r="CK351" s="270">
        <v>0</v>
      </c>
      <c r="CL351" s="270">
        <v>0</v>
      </c>
      <c r="CM351" s="270">
        <v>3785</v>
      </c>
      <c r="CN351" s="270">
        <v>0</v>
      </c>
      <c r="CO351" s="270">
        <v>0</v>
      </c>
      <c r="CP351" s="270">
        <v>0</v>
      </c>
      <c r="CQ351" s="270">
        <v>0</v>
      </c>
      <c r="CR351" s="270">
        <v>0</v>
      </c>
      <c r="CS351" s="270">
        <v>0</v>
      </c>
      <c r="CT351" s="270">
        <v>0</v>
      </c>
      <c r="CU351" s="270">
        <v>0</v>
      </c>
      <c r="CV351" s="270">
        <v>0</v>
      </c>
      <c r="CW351" s="270">
        <v>0</v>
      </c>
      <c r="CX351" s="270">
        <v>0</v>
      </c>
      <c r="CY351" s="270">
        <v>0</v>
      </c>
      <c r="CZ351" s="270">
        <v>0</v>
      </c>
      <c r="DA351" s="270">
        <v>0</v>
      </c>
      <c r="DB351" s="270">
        <v>0</v>
      </c>
      <c r="DC351" s="270">
        <v>0</v>
      </c>
      <c r="DD351" s="270">
        <v>0</v>
      </c>
      <c r="DE351" s="270">
        <v>0</v>
      </c>
      <c r="DF351" s="270">
        <v>0</v>
      </c>
      <c r="DG351" s="270">
        <v>0</v>
      </c>
      <c r="DH351" s="270">
        <v>0</v>
      </c>
      <c r="DI351" s="270">
        <v>0</v>
      </c>
      <c r="DJ351" s="270">
        <v>0</v>
      </c>
      <c r="DK351" s="270">
        <v>0</v>
      </c>
      <c r="DL351" s="270">
        <v>0</v>
      </c>
      <c r="DM351" s="270">
        <v>0</v>
      </c>
      <c r="DN351" s="270">
        <v>0</v>
      </c>
      <c r="DO351" s="270">
        <v>0</v>
      </c>
      <c r="DP351" s="270">
        <v>0</v>
      </c>
      <c r="DQ351" s="270"/>
      <c r="DR351" s="270">
        <v>0</v>
      </c>
      <c r="DS351" s="270">
        <v>0</v>
      </c>
      <c r="DT351" s="270">
        <v>0</v>
      </c>
      <c r="DU351" s="270">
        <v>0</v>
      </c>
      <c r="DV351" s="270">
        <v>0</v>
      </c>
      <c r="DW351" s="270">
        <v>0</v>
      </c>
      <c r="DX351" s="270">
        <v>0</v>
      </c>
      <c r="DY351" s="270">
        <v>0</v>
      </c>
      <c r="DZ351" s="270">
        <v>0</v>
      </c>
      <c r="EA351" s="270">
        <v>0</v>
      </c>
      <c r="EB351" s="270">
        <v>0</v>
      </c>
      <c r="EC351" s="270">
        <v>0</v>
      </c>
      <c r="ED351" s="270">
        <v>0</v>
      </c>
      <c r="EE351" s="270">
        <v>0</v>
      </c>
      <c r="EF351" s="270">
        <v>0</v>
      </c>
      <c r="EG351" s="270">
        <v>0</v>
      </c>
      <c r="EH351" s="270">
        <v>0</v>
      </c>
      <c r="EI351" s="270">
        <v>0</v>
      </c>
      <c r="EJ351" s="270">
        <v>0</v>
      </c>
      <c r="EK351" s="270">
        <v>0</v>
      </c>
      <c r="EL351" s="270">
        <v>0</v>
      </c>
      <c r="EM351" s="270">
        <v>0</v>
      </c>
      <c r="EN351" s="270">
        <v>0</v>
      </c>
      <c r="EO351" s="270">
        <v>0</v>
      </c>
      <c r="EP351" s="270">
        <v>0</v>
      </c>
      <c r="EQ351" s="270">
        <v>0</v>
      </c>
      <c r="ER351" s="270">
        <v>0</v>
      </c>
      <c r="ES351" s="270">
        <v>0</v>
      </c>
      <c r="ET351" s="270">
        <v>0</v>
      </c>
      <c r="EU351" s="270">
        <v>0</v>
      </c>
      <c r="EV351" s="270">
        <v>0</v>
      </c>
      <c r="EW351" s="270">
        <v>0</v>
      </c>
      <c r="EX351" s="270">
        <v>0</v>
      </c>
      <c r="EY351" s="270">
        <v>0</v>
      </c>
      <c r="EZ351" s="270">
        <v>0</v>
      </c>
      <c r="FA351" s="270">
        <v>0</v>
      </c>
      <c r="FB351" s="270">
        <v>0</v>
      </c>
      <c r="FC351" s="270">
        <v>0</v>
      </c>
      <c r="FD351" s="270">
        <v>0</v>
      </c>
      <c r="FE351" s="270">
        <v>0</v>
      </c>
      <c r="FF351" s="270">
        <v>0</v>
      </c>
      <c r="FG351" s="270">
        <v>0</v>
      </c>
      <c r="FH351" s="270">
        <v>0</v>
      </c>
      <c r="FI351" s="270">
        <v>0</v>
      </c>
      <c r="FJ351" s="270">
        <v>0</v>
      </c>
      <c r="FK351" s="270">
        <v>0</v>
      </c>
      <c r="FL351" s="351">
        <v>3695</v>
      </c>
      <c r="FM351" s="323">
        <v>0</v>
      </c>
      <c r="FN351" s="324">
        <v>2795</v>
      </c>
      <c r="FO351" s="270"/>
      <c r="FP351" s="89"/>
      <c r="FQ351" s="270"/>
      <c r="FR351" s="319"/>
      <c r="FS351" s="319"/>
      <c r="FT351" s="319"/>
      <c r="FU351" s="319"/>
      <c r="FV351" s="319"/>
      <c r="FW351" s="319"/>
      <c r="FX351" s="319"/>
      <c r="FY351" s="319"/>
      <c r="FZ351" s="319"/>
      <c r="GA351" s="319"/>
      <c r="GB351" s="319"/>
      <c r="GC351" s="319"/>
      <c r="GD351" s="319"/>
      <c r="GE351" s="319"/>
      <c r="GF351" s="319"/>
      <c r="GG351" s="319"/>
      <c r="GH351" s="319"/>
      <c r="GI351" s="319"/>
      <c r="GJ351" s="319"/>
      <c r="GK351" s="319"/>
      <c r="GL351" s="319"/>
      <c r="GM351" s="319"/>
      <c r="GN351" s="319"/>
      <c r="GO351" s="319"/>
      <c r="GP351" s="319"/>
      <c r="GQ351" s="319"/>
      <c r="GR351" s="319"/>
      <c r="GS351" s="319"/>
      <c r="GT351" s="319"/>
      <c r="GU351" s="319"/>
      <c r="GV351" s="319"/>
      <c r="GW351" s="319"/>
      <c r="GX351" s="319"/>
      <c r="GY351" s="319"/>
      <c r="GZ351" s="319"/>
      <c r="HA351" s="319"/>
      <c r="HB351" s="319"/>
      <c r="HC351" s="319"/>
      <c r="HD351" s="319"/>
      <c r="HE351" s="319"/>
      <c r="HF351" s="319"/>
      <c r="HG351" s="319"/>
      <c r="HH351" s="319"/>
      <c r="HI351" s="319"/>
      <c r="HJ351" s="319"/>
      <c r="HK351" s="319"/>
      <c r="HL351" s="319"/>
      <c r="HM351" s="319"/>
      <c r="HN351" s="319"/>
      <c r="HO351" s="319"/>
      <c r="HP351" s="319"/>
      <c r="HQ351" s="319"/>
      <c r="HR351" s="319"/>
      <c r="HS351" s="319"/>
      <c r="HT351" s="319"/>
      <c r="HU351" s="319"/>
      <c r="HV351" s="319"/>
      <c r="HW351" s="319"/>
      <c r="HX351" s="319"/>
      <c r="HY351" s="319"/>
      <c r="HZ351" s="319"/>
      <c r="IA351" s="319"/>
      <c r="IB351" s="319"/>
      <c r="IC351" s="319"/>
      <c r="ID351" s="319"/>
      <c r="IE351" s="319"/>
      <c r="IF351" s="319"/>
      <c r="IG351" s="318"/>
    </row>
    <row r="352" spans="1:241" ht="12.75" customHeight="1" x14ac:dyDescent="0.2">
      <c r="A352" s="370" t="s">
        <v>1592</v>
      </c>
      <c r="B352" s="270">
        <v>2015</v>
      </c>
      <c r="C352" s="270">
        <v>2015</v>
      </c>
      <c r="D352" s="270">
        <v>925</v>
      </c>
      <c r="E352" s="270">
        <v>1090</v>
      </c>
      <c r="F352" s="270">
        <v>0</v>
      </c>
      <c r="G352" s="270">
        <v>0</v>
      </c>
      <c r="H352" s="270">
        <v>2015</v>
      </c>
      <c r="I352" s="270">
        <v>0</v>
      </c>
      <c r="J352" s="270">
        <v>2015</v>
      </c>
      <c r="K352" s="270">
        <v>0</v>
      </c>
      <c r="L352" s="270">
        <v>24.138421733505822</v>
      </c>
      <c r="M352" s="270">
        <v>1195</v>
      </c>
      <c r="N352" s="270">
        <v>275</v>
      </c>
      <c r="O352" s="270">
        <v>50</v>
      </c>
      <c r="P352" s="270">
        <v>20</v>
      </c>
      <c r="Q352" s="270" t="s">
        <v>1676</v>
      </c>
      <c r="R352" s="270">
        <v>0</v>
      </c>
      <c r="S352" s="270">
        <v>0</v>
      </c>
      <c r="T352" s="270">
        <v>0</v>
      </c>
      <c r="W352" s="270">
        <v>21</v>
      </c>
      <c r="X352" s="270">
        <v>72.730654761904759</v>
      </c>
      <c r="Y352" s="270">
        <v>0</v>
      </c>
      <c r="Z352" s="270" t="s">
        <v>1676</v>
      </c>
      <c r="AA352" s="270">
        <v>15</v>
      </c>
      <c r="AB352" s="270">
        <v>210</v>
      </c>
      <c r="AC352" s="270">
        <v>830</v>
      </c>
      <c r="AD352" s="270">
        <v>930</v>
      </c>
      <c r="AE352" s="270">
        <v>35</v>
      </c>
      <c r="AF352" s="270">
        <v>0</v>
      </c>
      <c r="AG352" s="270">
        <v>0</v>
      </c>
      <c r="AH352" s="270">
        <v>1970</v>
      </c>
      <c r="AI352" s="270">
        <v>0</v>
      </c>
      <c r="AJ352" s="270">
        <v>0</v>
      </c>
      <c r="AK352" s="270">
        <v>0</v>
      </c>
      <c r="AL352" s="270">
        <v>0</v>
      </c>
      <c r="AM352" s="270">
        <v>0</v>
      </c>
      <c r="AN352" s="270">
        <v>0</v>
      </c>
      <c r="AO352" s="270">
        <v>0</v>
      </c>
      <c r="AP352" s="270">
        <v>0</v>
      </c>
      <c r="AQ352" s="270">
        <v>0</v>
      </c>
      <c r="AR352" s="270">
        <v>0</v>
      </c>
      <c r="AS352" s="270">
        <v>0</v>
      </c>
      <c r="AT352" s="270">
        <v>0</v>
      </c>
      <c r="AU352" s="270">
        <v>0</v>
      </c>
      <c r="AV352" s="270">
        <v>0</v>
      </c>
      <c r="AW352" s="270">
        <v>0</v>
      </c>
      <c r="AX352" s="270">
        <v>0</v>
      </c>
      <c r="AY352" s="270">
        <v>0</v>
      </c>
      <c r="AZ352" s="270">
        <v>0</v>
      </c>
      <c r="BA352" s="270">
        <v>0</v>
      </c>
      <c r="BB352" s="270">
        <v>45</v>
      </c>
      <c r="BC352" s="270">
        <v>0</v>
      </c>
      <c r="BD352" s="270">
        <v>0</v>
      </c>
      <c r="BE352" s="270">
        <v>0</v>
      </c>
      <c r="BF352" s="270">
        <v>0</v>
      </c>
      <c r="BG352" s="270">
        <v>0</v>
      </c>
      <c r="BH352" s="270">
        <v>0</v>
      </c>
      <c r="BI352" s="270">
        <v>2005</v>
      </c>
      <c r="BJ352" s="270">
        <v>0</v>
      </c>
      <c r="BK352" s="270">
        <v>0</v>
      </c>
      <c r="BL352" s="270">
        <v>0</v>
      </c>
      <c r="BM352" s="270">
        <v>0</v>
      </c>
      <c r="BN352" s="270">
        <v>0</v>
      </c>
      <c r="BO352" s="270">
        <v>0</v>
      </c>
      <c r="BP352" s="270">
        <v>0</v>
      </c>
      <c r="BQ352" s="270">
        <v>0</v>
      </c>
      <c r="BR352" s="270">
        <v>0</v>
      </c>
      <c r="BS352" s="270">
        <v>0</v>
      </c>
      <c r="BT352" s="270">
        <v>0</v>
      </c>
      <c r="BU352" s="270" t="s">
        <v>1676</v>
      </c>
      <c r="BV352" s="270"/>
      <c r="BW352" s="270" t="s">
        <v>1676</v>
      </c>
      <c r="BX352" s="270">
        <v>0</v>
      </c>
      <c r="BY352" s="270">
        <v>0</v>
      </c>
      <c r="BZ352" s="270">
        <v>0</v>
      </c>
      <c r="CA352" s="270">
        <v>0</v>
      </c>
      <c r="CB352" s="270">
        <v>0</v>
      </c>
      <c r="CC352" s="270">
        <v>0</v>
      </c>
      <c r="CD352" s="270">
        <v>0</v>
      </c>
      <c r="CE352" s="270">
        <v>0</v>
      </c>
      <c r="CF352" s="270">
        <v>0</v>
      </c>
      <c r="CG352" s="270">
        <v>2015</v>
      </c>
      <c r="CH352" s="270">
        <v>0</v>
      </c>
      <c r="CI352" s="270">
        <v>0</v>
      </c>
      <c r="CJ352" s="270">
        <v>0</v>
      </c>
      <c r="CK352" s="270">
        <v>0</v>
      </c>
      <c r="CL352" s="270">
        <v>0</v>
      </c>
      <c r="CM352" s="270">
        <v>2015</v>
      </c>
      <c r="CN352" s="270">
        <v>0</v>
      </c>
      <c r="CO352" s="270">
        <v>0</v>
      </c>
      <c r="CP352" s="270">
        <v>0</v>
      </c>
      <c r="CQ352" s="270">
        <v>0</v>
      </c>
      <c r="CR352" s="270">
        <v>0</v>
      </c>
      <c r="CS352" s="270">
        <v>0</v>
      </c>
      <c r="CT352" s="270">
        <v>0</v>
      </c>
      <c r="CU352" s="270">
        <v>0</v>
      </c>
      <c r="CV352" s="270">
        <v>0</v>
      </c>
      <c r="CW352" s="270">
        <v>0</v>
      </c>
      <c r="CX352" s="270">
        <v>0</v>
      </c>
      <c r="CY352" s="270">
        <v>0</v>
      </c>
      <c r="CZ352" s="270">
        <v>0</v>
      </c>
      <c r="DA352" s="270">
        <v>0</v>
      </c>
      <c r="DB352" s="270">
        <v>0</v>
      </c>
      <c r="DC352" s="270">
        <v>0</v>
      </c>
      <c r="DD352" s="270">
        <v>0</v>
      </c>
      <c r="DE352" s="270">
        <v>0</v>
      </c>
      <c r="DF352" s="270">
        <v>0</v>
      </c>
      <c r="DG352" s="270">
        <v>0</v>
      </c>
      <c r="DH352" s="270">
        <v>0</v>
      </c>
      <c r="DI352" s="270">
        <v>0</v>
      </c>
      <c r="DJ352" s="270">
        <v>0</v>
      </c>
      <c r="DK352" s="270">
        <v>0</v>
      </c>
      <c r="DL352" s="270">
        <v>0</v>
      </c>
      <c r="DM352" s="270">
        <v>0</v>
      </c>
      <c r="DN352" s="270">
        <v>0</v>
      </c>
      <c r="DO352" s="270">
        <v>0</v>
      </c>
      <c r="DP352" s="270">
        <v>0</v>
      </c>
      <c r="DQ352" s="270"/>
      <c r="DR352" s="270">
        <v>0</v>
      </c>
      <c r="DS352" s="270">
        <v>0</v>
      </c>
      <c r="DT352" s="270">
        <v>0</v>
      </c>
      <c r="DU352" s="270">
        <v>0</v>
      </c>
      <c r="DV352" s="270">
        <v>0</v>
      </c>
      <c r="DW352" s="270">
        <v>0</v>
      </c>
      <c r="DX352" s="270">
        <v>0</v>
      </c>
      <c r="DY352" s="270">
        <v>0</v>
      </c>
      <c r="DZ352" s="270">
        <v>0</v>
      </c>
      <c r="EA352" s="270">
        <v>0</v>
      </c>
      <c r="EB352" s="270">
        <v>0</v>
      </c>
      <c r="EC352" s="270">
        <v>0</v>
      </c>
      <c r="ED352" s="270">
        <v>0</v>
      </c>
      <c r="EE352" s="270">
        <v>0</v>
      </c>
      <c r="EF352" s="270">
        <v>0</v>
      </c>
      <c r="EG352" s="270">
        <v>0</v>
      </c>
      <c r="EH352" s="270">
        <v>0</v>
      </c>
      <c r="EI352" s="270">
        <v>0</v>
      </c>
      <c r="EJ352" s="270">
        <v>0</v>
      </c>
      <c r="EK352" s="270">
        <v>0</v>
      </c>
      <c r="EL352" s="270">
        <v>0</v>
      </c>
      <c r="EM352" s="270">
        <v>0</v>
      </c>
      <c r="EN352" s="270">
        <v>0</v>
      </c>
      <c r="EO352" s="270">
        <v>0</v>
      </c>
      <c r="EP352" s="270">
        <v>0</v>
      </c>
      <c r="EQ352" s="270">
        <v>0</v>
      </c>
      <c r="ER352" s="270">
        <v>0</v>
      </c>
      <c r="ES352" s="270">
        <v>0</v>
      </c>
      <c r="ET352" s="270">
        <v>0</v>
      </c>
      <c r="EU352" s="270">
        <v>0</v>
      </c>
      <c r="EV352" s="270">
        <v>0</v>
      </c>
      <c r="EW352" s="270">
        <v>0</v>
      </c>
      <c r="EX352" s="270">
        <v>0</v>
      </c>
      <c r="EY352" s="270">
        <v>0</v>
      </c>
      <c r="EZ352" s="270">
        <v>0</v>
      </c>
      <c r="FA352" s="270">
        <v>0</v>
      </c>
      <c r="FB352" s="270">
        <v>0</v>
      </c>
      <c r="FC352" s="270">
        <v>0</v>
      </c>
      <c r="FD352" s="270">
        <v>0</v>
      </c>
      <c r="FE352" s="270">
        <v>0</v>
      </c>
      <c r="FF352" s="270">
        <v>0</v>
      </c>
      <c r="FG352" s="270">
        <v>0</v>
      </c>
      <c r="FH352" s="270">
        <v>0</v>
      </c>
      <c r="FI352" s="270">
        <v>0</v>
      </c>
      <c r="FJ352" s="270">
        <v>0</v>
      </c>
      <c r="FK352" s="270">
        <v>0</v>
      </c>
      <c r="FL352" s="351">
        <v>1970</v>
      </c>
      <c r="FM352" s="323">
        <v>0</v>
      </c>
      <c r="FN352" s="324">
        <v>1545</v>
      </c>
      <c r="FO352" s="270"/>
      <c r="FP352" s="89"/>
      <c r="FQ352" s="270"/>
      <c r="FR352" s="319"/>
      <c r="FS352" s="319"/>
      <c r="FT352" s="319"/>
      <c r="FU352" s="319"/>
      <c r="FV352" s="319"/>
      <c r="FW352" s="319"/>
      <c r="FX352" s="319"/>
      <c r="FY352" s="319"/>
      <c r="FZ352" s="319"/>
      <c r="GA352" s="319"/>
      <c r="GB352" s="319"/>
      <c r="GC352" s="319"/>
      <c r="GD352" s="319"/>
      <c r="GE352" s="319"/>
      <c r="GF352" s="319"/>
      <c r="GG352" s="319"/>
      <c r="GH352" s="319"/>
      <c r="GI352" s="319"/>
      <c r="GJ352" s="319"/>
      <c r="GK352" s="319"/>
      <c r="GL352" s="319"/>
      <c r="GM352" s="319"/>
      <c r="GN352" s="319"/>
      <c r="GO352" s="319"/>
      <c r="GP352" s="319"/>
      <c r="GQ352" s="319"/>
      <c r="GR352" s="319"/>
      <c r="GS352" s="319"/>
      <c r="GT352" s="319"/>
      <c r="GU352" s="319"/>
      <c r="GV352" s="319"/>
      <c r="GW352" s="319"/>
      <c r="GX352" s="319"/>
      <c r="GY352" s="319"/>
      <c r="GZ352" s="319"/>
      <c r="HA352" s="319"/>
      <c r="HB352" s="319"/>
      <c r="HC352" s="319"/>
      <c r="HD352" s="319"/>
      <c r="HE352" s="319"/>
      <c r="HF352" s="319"/>
      <c r="HG352" s="319"/>
      <c r="HH352" s="319"/>
      <c r="HI352" s="319"/>
      <c r="HJ352" s="319"/>
      <c r="HK352" s="319"/>
      <c r="HL352" s="319"/>
      <c r="HM352" s="319"/>
      <c r="HN352" s="319"/>
      <c r="HO352" s="319"/>
      <c r="HP352" s="319"/>
      <c r="HQ352" s="319"/>
      <c r="HR352" s="319"/>
      <c r="HS352" s="319"/>
      <c r="HT352" s="319"/>
      <c r="HU352" s="319"/>
      <c r="HV352" s="319"/>
      <c r="HW352" s="319"/>
      <c r="HX352" s="319"/>
      <c r="HY352" s="319"/>
      <c r="HZ352" s="319"/>
      <c r="IA352" s="319"/>
      <c r="IB352" s="319"/>
      <c r="IC352" s="319"/>
      <c r="ID352" s="319"/>
      <c r="IE352" s="319"/>
      <c r="IF352" s="319"/>
      <c r="IG352" s="318"/>
    </row>
    <row r="353" spans="1:241" ht="12.75" customHeight="1" x14ac:dyDescent="0.2">
      <c r="A353" s="370" t="s">
        <v>1536</v>
      </c>
      <c r="B353" s="270">
        <v>4965</v>
      </c>
      <c r="C353" s="270">
        <v>4965</v>
      </c>
      <c r="D353" s="270">
        <v>2080</v>
      </c>
      <c r="E353" s="270">
        <v>2890</v>
      </c>
      <c r="F353" s="270">
        <v>0</v>
      </c>
      <c r="G353" s="270">
        <v>0</v>
      </c>
      <c r="H353" s="270">
        <v>4965</v>
      </c>
      <c r="I353" s="270" t="s">
        <v>1676</v>
      </c>
      <c r="J353" s="270">
        <v>4965</v>
      </c>
      <c r="K353" s="270">
        <v>10</v>
      </c>
      <c r="L353" s="270">
        <v>22.177841726618706</v>
      </c>
      <c r="M353" s="270">
        <v>2750</v>
      </c>
      <c r="N353" s="270">
        <v>540</v>
      </c>
      <c r="O353" s="270">
        <v>115</v>
      </c>
      <c r="P353" s="270">
        <v>70</v>
      </c>
      <c r="Q353" s="270" t="s">
        <v>1676</v>
      </c>
      <c r="R353" s="270">
        <v>0</v>
      </c>
      <c r="S353" s="270">
        <v>0</v>
      </c>
      <c r="T353" s="270">
        <v>0</v>
      </c>
      <c r="U353" s="270">
        <v>11</v>
      </c>
      <c r="V353" s="270">
        <v>11</v>
      </c>
      <c r="W353" s="270">
        <v>17</v>
      </c>
      <c r="X353" s="270">
        <v>73.476037051953284</v>
      </c>
      <c r="Y353" s="270">
        <v>0</v>
      </c>
      <c r="Z353" s="270" t="s">
        <v>1676</v>
      </c>
      <c r="AA353" s="270">
        <v>30</v>
      </c>
      <c r="AB353" s="270">
        <v>395</v>
      </c>
      <c r="AC353" s="270">
        <v>2035</v>
      </c>
      <c r="AD353" s="270">
        <v>2405</v>
      </c>
      <c r="AE353" s="270">
        <v>95</v>
      </c>
      <c r="AF353" s="270">
        <v>0</v>
      </c>
      <c r="AG353" s="270">
        <v>0</v>
      </c>
      <c r="AH353" s="270">
        <v>4825</v>
      </c>
      <c r="AI353" s="270">
        <v>0</v>
      </c>
      <c r="AJ353" s="270">
        <v>0</v>
      </c>
      <c r="AK353" s="270">
        <v>0</v>
      </c>
      <c r="AL353" s="270">
        <v>0</v>
      </c>
      <c r="AM353" s="270">
        <v>0</v>
      </c>
      <c r="AN353" s="270">
        <v>0</v>
      </c>
      <c r="AO353" s="270">
        <v>0</v>
      </c>
      <c r="AP353" s="270">
        <v>0</v>
      </c>
      <c r="AQ353" s="270">
        <v>0</v>
      </c>
      <c r="AR353" s="270">
        <v>0</v>
      </c>
      <c r="AS353" s="270">
        <v>0</v>
      </c>
      <c r="AT353" s="270">
        <v>0</v>
      </c>
      <c r="AU353" s="270">
        <v>0</v>
      </c>
      <c r="AV353" s="270">
        <v>0</v>
      </c>
      <c r="AW353" s="270">
        <v>0</v>
      </c>
      <c r="AX353" s="270">
        <v>0</v>
      </c>
      <c r="AY353" s="270">
        <v>0</v>
      </c>
      <c r="AZ353" s="270">
        <v>0</v>
      </c>
      <c r="BA353" s="270">
        <v>0</v>
      </c>
      <c r="BB353" s="270">
        <v>140</v>
      </c>
      <c r="BC353" s="270">
        <v>0</v>
      </c>
      <c r="BD353" s="270">
        <v>0</v>
      </c>
      <c r="BE353" s="270">
        <v>0</v>
      </c>
      <c r="BF353" s="270">
        <v>0</v>
      </c>
      <c r="BG353" s="270">
        <v>0</v>
      </c>
      <c r="BH353" s="270">
        <v>0</v>
      </c>
      <c r="BI353" s="270">
        <v>4940</v>
      </c>
      <c r="BJ353" s="270">
        <v>0</v>
      </c>
      <c r="BK353" s="270">
        <v>0</v>
      </c>
      <c r="BL353" s="270">
        <v>0</v>
      </c>
      <c r="BM353" s="270">
        <v>0</v>
      </c>
      <c r="BN353" s="270">
        <v>0</v>
      </c>
      <c r="BO353" s="270">
        <v>0</v>
      </c>
      <c r="BP353" s="270">
        <v>0</v>
      </c>
      <c r="BQ353" s="270">
        <v>0</v>
      </c>
      <c r="BR353" s="270">
        <v>0</v>
      </c>
      <c r="BS353" s="270">
        <v>0</v>
      </c>
      <c r="BT353" s="270">
        <v>0</v>
      </c>
      <c r="BU353" s="270">
        <v>20</v>
      </c>
      <c r="BV353" s="270"/>
      <c r="BW353" s="270" t="s">
        <v>1676</v>
      </c>
      <c r="BX353" s="270">
        <v>0</v>
      </c>
      <c r="BY353" s="270">
        <v>0</v>
      </c>
      <c r="BZ353" s="270">
        <v>0</v>
      </c>
      <c r="CA353" s="270">
        <v>0</v>
      </c>
      <c r="CB353" s="270">
        <v>0</v>
      </c>
      <c r="CC353" s="270">
        <v>0</v>
      </c>
      <c r="CD353" s="270">
        <v>0</v>
      </c>
      <c r="CE353" s="270">
        <v>0</v>
      </c>
      <c r="CF353" s="270">
        <v>0</v>
      </c>
      <c r="CG353" s="270">
        <v>4965</v>
      </c>
      <c r="CH353" s="270">
        <v>0</v>
      </c>
      <c r="CI353" s="270">
        <v>0</v>
      </c>
      <c r="CJ353" s="270">
        <v>0</v>
      </c>
      <c r="CK353" s="270">
        <v>0</v>
      </c>
      <c r="CL353" s="270">
        <v>0</v>
      </c>
      <c r="CM353" s="270">
        <v>4965</v>
      </c>
      <c r="CN353" s="270">
        <v>0</v>
      </c>
      <c r="CO353" s="270">
        <v>0</v>
      </c>
      <c r="CP353" s="270">
        <v>0</v>
      </c>
      <c r="CQ353" s="270">
        <v>0</v>
      </c>
      <c r="CR353" s="270">
        <v>0</v>
      </c>
      <c r="CS353" s="270">
        <v>0</v>
      </c>
      <c r="CT353" s="270">
        <v>0</v>
      </c>
      <c r="CU353" s="270">
        <v>0</v>
      </c>
      <c r="CV353" s="270">
        <v>0</v>
      </c>
      <c r="CW353" s="270">
        <v>0</v>
      </c>
      <c r="CX353" s="270">
        <v>0</v>
      </c>
      <c r="CY353" s="270">
        <v>0</v>
      </c>
      <c r="CZ353" s="270">
        <v>0</v>
      </c>
      <c r="DA353" s="270">
        <v>0</v>
      </c>
      <c r="DB353" s="270">
        <v>0</v>
      </c>
      <c r="DC353" s="270">
        <v>0</v>
      </c>
      <c r="DD353" s="270">
        <v>0</v>
      </c>
      <c r="DE353" s="270">
        <v>0</v>
      </c>
      <c r="DF353" s="270">
        <v>0</v>
      </c>
      <c r="DG353" s="270">
        <v>0</v>
      </c>
      <c r="DH353" s="270">
        <v>0</v>
      </c>
      <c r="DI353" s="270">
        <v>0</v>
      </c>
      <c r="DJ353" s="270">
        <v>0</v>
      </c>
      <c r="DK353" s="270">
        <v>0</v>
      </c>
      <c r="DL353" s="270">
        <v>0</v>
      </c>
      <c r="DM353" s="270">
        <v>0</v>
      </c>
      <c r="DN353" s="270">
        <v>0</v>
      </c>
      <c r="DO353" s="270">
        <v>0</v>
      </c>
      <c r="DP353" s="270">
        <v>0</v>
      </c>
      <c r="DQ353" s="270"/>
      <c r="DR353" s="270">
        <v>0</v>
      </c>
      <c r="DS353" s="270">
        <v>0</v>
      </c>
      <c r="DT353" s="270">
        <v>0</v>
      </c>
      <c r="DU353" s="270">
        <v>0</v>
      </c>
      <c r="DV353" s="270">
        <v>0</v>
      </c>
      <c r="DW353" s="270">
        <v>0</v>
      </c>
      <c r="DX353" s="270">
        <v>0</v>
      </c>
      <c r="DY353" s="270">
        <v>0</v>
      </c>
      <c r="DZ353" s="270">
        <v>0</v>
      </c>
      <c r="EA353" s="270">
        <v>0</v>
      </c>
      <c r="EB353" s="270">
        <v>0</v>
      </c>
      <c r="EC353" s="270">
        <v>0</v>
      </c>
      <c r="ED353" s="270">
        <v>0</v>
      </c>
      <c r="EE353" s="270">
        <v>0</v>
      </c>
      <c r="EF353" s="270">
        <v>0</v>
      </c>
      <c r="EG353" s="270">
        <v>0</v>
      </c>
      <c r="EH353" s="270">
        <v>0</v>
      </c>
      <c r="EI353" s="270">
        <v>0</v>
      </c>
      <c r="EJ353" s="270">
        <v>0</v>
      </c>
      <c r="EK353" s="270">
        <v>0</v>
      </c>
      <c r="EL353" s="270">
        <v>0</v>
      </c>
      <c r="EM353" s="270">
        <v>0</v>
      </c>
      <c r="EN353" s="270">
        <v>0</v>
      </c>
      <c r="EO353" s="270">
        <v>0</v>
      </c>
      <c r="EP353" s="270">
        <v>0</v>
      </c>
      <c r="EQ353" s="270">
        <v>0</v>
      </c>
      <c r="ER353" s="270">
        <v>0</v>
      </c>
      <c r="ES353" s="270">
        <v>0</v>
      </c>
      <c r="ET353" s="270">
        <v>0</v>
      </c>
      <c r="EU353" s="270">
        <v>0</v>
      </c>
      <c r="EV353" s="270">
        <v>0</v>
      </c>
      <c r="EW353" s="270">
        <v>0</v>
      </c>
      <c r="EX353" s="270">
        <v>0</v>
      </c>
      <c r="EY353" s="270">
        <v>0</v>
      </c>
      <c r="EZ353" s="270">
        <v>0</v>
      </c>
      <c r="FA353" s="270">
        <v>0</v>
      </c>
      <c r="FB353" s="270">
        <v>0</v>
      </c>
      <c r="FC353" s="270">
        <v>0</v>
      </c>
      <c r="FD353" s="270">
        <v>0</v>
      </c>
      <c r="FE353" s="270">
        <v>0</v>
      </c>
      <c r="FF353" s="270">
        <v>0</v>
      </c>
      <c r="FG353" s="270">
        <v>0</v>
      </c>
      <c r="FH353" s="270">
        <v>0</v>
      </c>
      <c r="FI353" s="270">
        <v>0</v>
      </c>
      <c r="FJ353" s="270">
        <v>0</v>
      </c>
      <c r="FK353" s="270">
        <v>0</v>
      </c>
      <c r="FL353" s="351">
        <v>4825</v>
      </c>
      <c r="FM353" s="323">
        <v>0</v>
      </c>
      <c r="FN353" s="324">
        <v>3475</v>
      </c>
      <c r="FO353" s="270"/>
      <c r="FP353" s="89"/>
      <c r="FQ353" s="270"/>
      <c r="FR353" s="319"/>
      <c r="FS353" s="319"/>
      <c r="FT353" s="319"/>
      <c r="FU353" s="319"/>
      <c r="FV353" s="319"/>
      <c r="FW353" s="319"/>
      <c r="FX353" s="319"/>
      <c r="FY353" s="319"/>
      <c r="FZ353" s="319"/>
      <c r="GA353" s="319"/>
      <c r="GB353" s="319"/>
      <c r="GC353" s="319"/>
      <c r="GD353" s="319"/>
      <c r="GE353" s="319"/>
      <c r="GF353" s="319"/>
      <c r="GG353" s="319"/>
      <c r="GH353" s="319"/>
      <c r="GI353" s="319"/>
      <c r="GJ353" s="319"/>
      <c r="GK353" s="319"/>
      <c r="GL353" s="319"/>
      <c r="GM353" s="319"/>
      <c r="GN353" s="319"/>
      <c r="GO353" s="319"/>
      <c r="GP353" s="319"/>
      <c r="GQ353" s="319"/>
      <c r="GR353" s="319"/>
      <c r="GS353" s="319"/>
      <c r="GT353" s="319"/>
      <c r="GU353" s="319"/>
      <c r="GV353" s="319"/>
      <c r="GW353" s="319"/>
      <c r="GX353" s="319"/>
      <c r="GY353" s="319"/>
      <c r="GZ353" s="319"/>
      <c r="HA353" s="319"/>
      <c r="HB353" s="319"/>
      <c r="HC353" s="319"/>
      <c r="HD353" s="319"/>
      <c r="HE353" s="319"/>
      <c r="HF353" s="319"/>
      <c r="HG353" s="319"/>
      <c r="HH353" s="319"/>
      <c r="HI353" s="319"/>
      <c r="HJ353" s="319"/>
      <c r="HK353" s="319"/>
      <c r="HL353" s="319"/>
      <c r="HM353" s="319"/>
      <c r="HN353" s="319"/>
      <c r="HO353" s="319"/>
      <c r="HP353" s="319"/>
      <c r="HQ353" s="319"/>
      <c r="HR353" s="319"/>
      <c r="HS353" s="319"/>
      <c r="HT353" s="319"/>
      <c r="HU353" s="319"/>
      <c r="HV353" s="319"/>
      <c r="HW353" s="319"/>
      <c r="HX353" s="319"/>
      <c r="HY353" s="319"/>
      <c r="HZ353" s="319"/>
      <c r="IA353" s="319"/>
      <c r="IB353" s="319"/>
      <c r="IC353" s="319"/>
      <c r="ID353" s="319"/>
      <c r="IE353" s="319"/>
      <c r="IF353" s="319"/>
      <c r="IG353" s="318"/>
    </row>
    <row r="354" spans="1:241" ht="12.75" customHeight="1" x14ac:dyDescent="0.2">
      <c r="A354" s="370" t="s">
        <v>1593</v>
      </c>
      <c r="B354" s="270">
        <v>665</v>
      </c>
      <c r="C354" s="270">
        <v>665</v>
      </c>
      <c r="D354" s="270">
        <v>290</v>
      </c>
      <c r="E354" s="270">
        <v>375</v>
      </c>
      <c r="F354" s="270">
        <v>0</v>
      </c>
      <c r="G354" s="270">
        <v>0</v>
      </c>
      <c r="H354" s="270">
        <v>665</v>
      </c>
      <c r="I354" s="270">
        <v>0</v>
      </c>
      <c r="J354" s="270">
        <v>665</v>
      </c>
      <c r="K354" s="270">
        <v>0</v>
      </c>
      <c r="L354" s="270">
        <v>24.032028469750891</v>
      </c>
      <c r="M354" s="270">
        <v>430</v>
      </c>
      <c r="N354" s="270">
        <v>95</v>
      </c>
      <c r="O354" s="270">
        <v>30</v>
      </c>
      <c r="P354" s="270">
        <v>10</v>
      </c>
      <c r="Q354" s="270">
        <v>0</v>
      </c>
      <c r="R354" s="270">
        <v>0</v>
      </c>
      <c r="S354" s="270">
        <v>0</v>
      </c>
      <c r="T354" s="270">
        <v>0</v>
      </c>
      <c r="W354" s="270">
        <v>18</v>
      </c>
      <c r="X354" s="270">
        <v>74.485757121439278</v>
      </c>
      <c r="Y354" s="270">
        <v>0</v>
      </c>
      <c r="Z354" s="270" t="s">
        <v>1676</v>
      </c>
      <c r="AA354" s="270" t="s">
        <v>1676</v>
      </c>
      <c r="AB354" s="270">
        <v>40</v>
      </c>
      <c r="AC354" s="270">
        <v>275</v>
      </c>
      <c r="AD354" s="270">
        <v>320</v>
      </c>
      <c r="AE354" s="270">
        <v>25</v>
      </c>
      <c r="AF354" s="270">
        <v>0</v>
      </c>
      <c r="AG354" s="270">
        <v>0</v>
      </c>
      <c r="AH354" s="270">
        <v>660</v>
      </c>
      <c r="AI354" s="270">
        <v>0</v>
      </c>
      <c r="AJ354" s="270">
        <v>0</v>
      </c>
      <c r="AK354" s="270">
        <v>0</v>
      </c>
      <c r="AL354" s="270">
        <v>0</v>
      </c>
      <c r="AM354" s="270">
        <v>0</v>
      </c>
      <c r="AN354" s="270">
        <v>0</v>
      </c>
      <c r="AO354" s="270">
        <v>0</v>
      </c>
      <c r="AP354" s="270">
        <v>0</v>
      </c>
      <c r="AQ354" s="270">
        <v>0</v>
      </c>
      <c r="AR354" s="270">
        <v>0</v>
      </c>
      <c r="AS354" s="270">
        <v>0</v>
      </c>
      <c r="AT354" s="270">
        <v>0</v>
      </c>
      <c r="AU354" s="270">
        <v>0</v>
      </c>
      <c r="AV354" s="270">
        <v>0</v>
      </c>
      <c r="AW354" s="270">
        <v>0</v>
      </c>
      <c r="AX354" s="270">
        <v>0</v>
      </c>
      <c r="AY354" s="270">
        <v>0</v>
      </c>
      <c r="AZ354" s="270">
        <v>0</v>
      </c>
      <c r="BA354" s="270">
        <v>0</v>
      </c>
      <c r="BB354" s="270" t="s">
        <v>1676</v>
      </c>
      <c r="BC354" s="270">
        <v>0</v>
      </c>
      <c r="BD354" s="270">
        <v>0</v>
      </c>
      <c r="BE354" s="270">
        <v>0</v>
      </c>
      <c r="BF354" s="270">
        <v>0</v>
      </c>
      <c r="BG354" s="270">
        <v>0</v>
      </c>
      <c r="BH354" s="270">
        <v>0</v>
      </c>
      <c r="BI354" s="270">
        <v>665</v>
      </c>
      <c r="BJ354" s="270">
        <v>0</v>
      </c>
      <c r="BK354" s="270">
        <v>0</v>
      </c>
      <c r="BL354" s="270">
        <v>0</v>
      </c>
      <c r="BM354" s="270">
        <v>0</v>
      </c>
      <c r="BN354" s="270">
        <v>0</v>
      </c>
      <c r="BO354" s="270">
        <v>0</v>
      </c>
      <c r="BP354" s="270">
        <v>0</v>
      </c>
      <c r="BQ354" s="270">
        <v>0</v>
      </c>
      <c r="BR354" s="270">
        <v>0</v>
      </c>
      <c r="BS354" s="270" t="s">
        <v>1676</v>
      </c>
      <c r="BT354" s="270">
        <v>0</v>
      </c>
      <c r="BU354" s="270" t="s">
        <v>1676</v>
      </c>
      <c r="BV354" s="270"/>
      <c r="BW354" s="270">
        <v>0</v>
      </c>
      <c r="BX354" s="270">
        <v>0</v>
      </c>
      <c r="BY354" s="270">
        <v>0</v>
      </c>
      <c r="BZ354" s="270">
        <v>0</v>
      </c>
      <c r="CA354" s="270">
        <v>0</v>
      </c>
      <c r="CB354" s="270">
        <v>0</v>
      </c>
      <c r="CC354" s="270">
        <v>0</v>
      </c>
      <c r="CD354" s="270">
        <v>0</v>
      </c>
      <c r="CE354" s="270">
        <v>0</v>
      </c>
      <c r="CF354" s="270">
        <v>0</v>
      </c>
      <c r="CG354" s="270">
        <v>665</v>
      </c>
      <c r="CH354" s="270">
        <v>0</v>
      </c>
      <c r="CI354" s="270">
        <v>0</v>
      </c>
      <c r="CJ354" s="270">
        <v>0</v>
      </c>
      <c r="CK354" s="270">
        <v>0</v>
      </c>
      <c r="CL354" s="270">
        <v>0</v>
      </c>
      <c r="CM354" s="270">
        <v>665</v>
      </c>
      <c r="CN354" s="270">
        <v>0</v>
      </c>
      <c r="CO354" s="270">
        <v>0</v>
      </c>
      <c r="CP354" s="270">
        <v>0</v>
      </c>
      <c r="CQ354" s="270">
        <v>0</v>
      </c>
      <c r="CR354" s="270">
        <v>0</v>
      </c>
      <c r="CS354" s="270">
        <v>0</v>
      </c>
      <c r="CT354" s="270">
        <v>0</v>
      </c>
      <c r="CU354" s="270">
        <v>0</v>
      </c>
      <c r="CV354" s="270">
        <v>0</v>
      </c>
      <c r="CW354" s="270">
        <v>0</v>
      </c>
      <c r="CX354" s="270">
        <v>0</v>
      </c>
      <c r="CY354" s="270">
        <v>0</v>
      </c>
      <c r="CZ354" s="270">
        <v>0</v>
      </c>
      <c r="DA354" s="270">
        <v>0</v>
      </c>
      <c r="DB354" s="270">
        <v>0</v>
      </c>
      <c r="DC354" s="270">
        <v>0</v>
      </c>
      <c r="DD354" s="270">
        <v>0</v>
      </c>
      <c r="DE354" s="270">
        <v>0</v>
      </c>
      <c r="DF354" s="270">
        <v>0</v>
      </c>
      <c r="DG354" s="270">
        <v>0</v>
      </c>
      <c r="DH354" s="270">
        <v>0</v>
      </c>
      <c r="DI354" s="270">
        <v>0</v>
      </c>
      <c r="DJ354" s="270">
        <v>0</v>
      </c>
      <c r="DK354" s="270">
        <v>0</v>
      </c>
      <c r="DL354" s="270">
        <v>0</v>
      </c>
      <c r="DM354" s="270">
        <v>0</v>
      </c>
      <c r="DN354" s="270">
        <v>0</v>
      </c>
      <c r="DO354" s="270">
        <v>0</v>
      </c>
      <c r="DP354" s="270">
        <v>0</v>
      </c>
      <c r="DQ354" s="270"/>
      <c r="DR354" s="270">
        <v>0</v>
      </c>
      <c r="DS354" s="270">
        <v>0</v>
      </c>
      <c r="DT354" s="270">
        <v>0</v>
      </c>
      <c r="DU354" s="270">
        <v>0</v>
      </c>
      <c r="DV354" s="270">
        <v>0</v>
      </c>
      <c r="DW354" s="270">
        <v>0</v>
      </c>
      <c r="DX354" s="270">
        <v>0</v>
      </c>
      <c r="DY354" s="270">
        <v>0</v>
      </c>
      <c r="DZ354" s="270">
        <v>0</v>
      </c>
      <c r="EA354" s="270">
        <v>0</v>
      </c>
      <c r="EB354" s="270">
        <v>0</v>
      </c>
      <c r="EC354" s="270">
        <v>0</v>
      </c>
      <c r="ED354" s="270">
        <v>0</v>
      </c>
      <c r="EE354" s="270">
        <v>0</v>
      </c>
      <c r="EF354" s="270">
        <v>0</v>
      </c>
      <c r="EG354" s="270">
        <v>0</v>
      </c>
      <c r="EH354" s="270">
        <v>0</v>
      </c>
      <c r="EI354" s="270">
        <v>0</v>
      </c>
      <c r="EJ354" s="270">
        <v>0</v>
      </c>
      <c r="EK354" s="270">
        <v>0</v>
      </c>
      <c r="EL354" s="270">
        <v>0</v>
      </c>
      <c r="EM354" s="270">
        <v>0</v>
      </c>
      <c r="EN354" s="270">
        <v>0</v>
      </c>
      <c r="EO354" s="270">
        <v>0</v>
      </c>
      <c r="EP354" s="270">
        <v>0</v>
      </c>
      <c r="EQ354" s="270">
        <v>0</v>
      </c>
      <c r="ER354" s="270">
        <v>0</v>
      </c>
      <c r="ES354" s="270">
        <v>0</v>
      </c>
      <c r="ET354" s="270">
        <v>0</v>
      </c>
      <c r="EU354" s="270">
        <v>0</v>
      </c>
      <c r="EV354" s="270">
        <v>0</v>
      </c>
      <c r="EW354" s="270">
        <v>0</v>
      </c>
      <c r="EX354" s="270">
        <v>0</v>
      </c>
      <c r="EY354" s="270">
        <v>0</v>
      </c>
      <c r="EZ354" s="270">
        <v>0</v>
      </c>
      <c r="FA354" s="270">
        <v>0</v>
      </c>
      <c r="FB354" s="270">
        <v>0</v>
      </c>
      <c r="FC354" s="270">
        <v>0</v>
      </c>
      <c r="FD354" s="270">
        <v>0</v>
      </c>
      <c r="FE354" s="270">
        <v>0</v>
      </c>
      <c r="FF354" s="270">
        <v>0</v>
      </c>
      <c r="FG354" s="270">
        <v>0</v>
      </c>
      <c r="FH354" s="270">
        <v>0</v>
      </c>
      <c r="FI354" s="270">
        <v>0</v>
      </c>
      <c r="FJ354" s="270">
        <v>0</v>
      </c>
      <c r="FK354" s="270">
        <v>0</v>
      </c>
      <c r="FL354" s="351">
        <v>660</v>
      </c>
      <c r="FM354" s="323">
        <v>0</v>
      </c>
      <c r="FN354" s="324">
        <v>560</v>
      </c>
      <c r="FO354" s="270"/>
      <c r="FP354" s="89"/>
      <c r="FQ354" s="270"/>
      <c r="FR354" s="319"/>
      <c r="FS354" s="319"/>
      <c r="FT354" s="319"/>
      <c r="FU354" s="319"/>
      <c r="FV354" s="319"/>
      <c r="FW354" s="319"/>
      <c r="FX354" s="319"/>
      <c r="FY354" s="319"/>
      <c r="FZ354" s="319"/>
      <c r="GA354" s="319"/>
      <c r="GB354" s="319"/>
      <c r="GC354" s="319"/>
      <c r="GD354" s="319"/>
      <c r="GE354" s="319"/>
      <c r="GF354" s="319"/>
      <c r="GG354" s="319"/>
      <c r="GH354" s="319"/>
      <c r="GI354" s="319"/>
      <c r="GJ354" s="319"/>
      <c r="GK354" s="319"/>
      <c r="GL354" s="319"/>
      <c r="GM354" s="319"/>
      <c r="GN354" s="319"/>
      <c r="GO354" s="319"/>
      <c r="GP354" s="319"/>
      <c r="GQ354" s="319"/>
      <c r="GR354" s="319"/>
      <c r="GS354" s="319"/>
      <c r="GT354" s="319"/>
      <c r="GU354" s="319"/>
      <c r="GV354" s="319"/>
      <c r="GW354" s="319"/>
      <c r="GX354" s="319"/>
      <c r="GY354" s="319"/>
      <c r="GZ354" s="319"/>
      <c r="HA354" s="319"/>
      <c r="HB354" s="319"/>
      <c r="HC354" s="319"/>
      <c r="HD354" s="319"/>
      <c r="HE354" s="319"/>
      <c r="HF354" s="319"/>
      <c r="HG354" s="319"/>
      <c r="HH354" s="319"/>
      <c r="HI354" s="319"/>
      <c r="HJ354" s="319"/>
      <c r="HK354" s="319"/>
      <c r="HL354" s="319"/>
      <c r="HM354" s="319"/>
      <c r="HN354" s="319"/>
      <c r="HO354" s="319"/>
      <c r="HP354" s="319"/>
      <c r="HQ354" s="319"/>
      <c r="HR354" s="319"/>
      <c r="HS354" s="319"/>
      <c r="HT354" s="319"/>
      <c r="HU354" s="319"/>
      <c r="HV354" s="319"/>
      <c r="HW354" s="319"/>
      <c r="HX354" s="319"/>
      <c r="HY354" s="319"/>
      <c r="HZ354" s="319"/>
      <c r="IA354" s="319"/>
      <c r="IB354" s="319"/>
      <c r="IC354" s="319"/>
      <c r="ID354" s="319"/>
      <c r="IE354" s="319"/>
      <c r="IF354" s="319"/>
      <c r="IG354" s="318"/>
    </row>
    <row r="355" spans="1:241" ht="12.75" customHeight="1" x14ac:dyDescent="0.2">
      <c r="A355" s="370" t="s">
        <v>584</v>
      </c>
      <c r="B355" s="270">
        <v>5855</v>
      </c>
      <c r="C355" s="270">
        <v>5855</v>
      </c>
      <c r="D355" s="270">
        <v>2420</v>
      </c>
      <c r="E355" s="270">
        <v>3430</v>
      </c>
      <c r="F355" s="270">
        <v>0</v>
      </c>
      <c r="G355" s="270">
        <v>0</v>
      </c>
      <c r="H355" s="270">
        <v>5855</v>
      </c>
      <c r="I355" s="270" t="s">
        <v>1676</v>
      </c>
      <c r="J355" s="270">
        <v>5850</v>
      </c>
      <c r="K355" s="270">
        <v>35</v>
      </c>
      <c r="L355" s="270">
        <v>30.077541642734062</v>
      </c>
      <c r="M355" s="270">
        <v>2260</v>
      </c>
      <c r="N355" s="270">
        <v>785</v>
      </c>
      <c r="O355" s="270">
        <v>285</v>
      </c>
      <c r="P355" s="270">
        <v>125</v>
      </c>
      <c r="Q355" s="270">
        <v>20</v>
      </c>
      <c r="R355" s="270">
        <v>10</v>
      </c>
      <c r="S355" s="270">
        <v>0</v>
      </c>
      <c r="T355" s="270">
        <v>0</v>
      </c>
      <c r="U355" s="270">
        <v>8.75</v>
      </c>
      <c r="V355" s="270">
        <v>8</v>
      </c>
      <c r="W355" s="270">
        <v>20</v>
      </c>
      <c r="X355" s="270">
        <v>74.5127285152913</v>
      </c>
      <c r="Y355" s="270">
        <v>0</v>
      </c>
      <c r="Z355" s="270">
        <v>10</v>
      </c>
      <c r="AA355" s="270">
        <v>35</v>
      </c>
      <c r="AB355" s="270">
        <v>430</v>
      </c>
      <c r="AC355" s="270">
        <v>2100</v>
      </c>
      <c r="AD355" s="270">
        <v>3075</v>
      </c>
      <c r="AE355" s="270">
        <v>205</v>
      </c>
      <c r="AF355" s="270">
        <v>0</v>
      </c>
      <c r="AG355" s="270">
        <v>0</v>
      </c>
      <c r="AH355" s="270">
        <v>5740</v>
      </c>
      <c r="AI355" s="270">
        <v>0</v>
      </c>
      <c r="AJ355" s="270">
        <v>0</v>
      </c>
      <c r="AK355" s="270">
        <v>0</v>
      </c>
      <c r="AL355" s="270">
        <v>0</v>
      </c>
      <c r="AM355" s="270">
        <v>0</v>
      </c>
      <c r="AN355" s="270">
        <v>0</v>
      </c>
      <c r="AO355" s="270">
        <v>0</v>
      </c>
      <c r="AP355" s="270">
        <v>0</v>
      </c>
      <c r="AQ355" s="270">
        <v>0</v>
      </c>
      <c r="AR355" s="270">
        <v>0</v>
      </c>
      <c r="AS355" s="270">
        <v>0</v>
      </c>
      <c r="AT355" s="270">
        <v>0</v>
      </c>
      <c r="AU355" s="270">
        <v>0</v>
      </c>
      <c r="AV355" s="270">
        <v>0</v>
      </c>
      <c r="AW355" s="270">
        <v>0</v>
      </c>
      <c r="AX355" s="270">
        <v>0</v>
      </c>
      <c r="AY355" s="270">
        <v>0</v>
      </c>
      <c r="AZ355" s="270">
        <v>0</v>
      </c>
      <c r="BA355" s="270">
        <v>0</v>
      </c>
      <c r="BB355" s="270">
        <v>110</v>
      </c>
      <c r="BC355" s="270">
        <v>0</v>
      </c>
      <c r="BD355" s="270">
        <v>0</v>
      </c>
      <c r="BE355" s="270">
        <v>0</v>
      </c>
      <c r="BF355" s="270">
        <v>0</v>
      </c>
      <c r="BG355" s="270">
        <v>0</v>
      </c>
      <c r="BH355" s="270">
        <v>0</v>
      </c>
      <c r="BI355" s="270">
        <v>5845</v>
      </c>
      <c r="BJ355" s="270">
        <v>0</v>
      </c>
      <c r="BK355" s="270">
        <v>0</v>
      </c>
      <c r="BL355" s="270">
        <v>0</v>
      </c>
      <c r="BM355" s="270">
        <v>0</v>
      </c>
      <c r="BN355" s="270">
        <v>0</v>
      </c>
      <c r="BO355" s="270">
        <v>0</v>
      </c>
      <c r="BP355" s="270">
        <v>0</v>
      </c>
      <c r="BQ355" s="270">
        <v>0</v>
      </c>
      <c r="BR355" s="270">
        <v>0</v>
      </c>
      <c r="BS355" s="270" t="s">
        <v>1676</v>
      </c>
      <c r="BT355" s="270">
        <v>0</v>
      </c>
      <c r="BU355" s="270" t="s">
        <v>1676</v>
      </c>
      <c r="BV355" s="270"/>
      <c r="BW355" s="270">
        <v>0</v>
      </c>
      <c r="BX355" s="270">
        <v>0</v>
      </c>
      <c r="BY355" s="270">
        <v>0</v>
      </c>
      <c r="BZ355" s="270">
        <v>0</v>
      </c>
      <c r="CA355" s="270">
        <v>0</v>
      </c>
      <c r="CB355" s="270">
        <v>0</v>
      </c>
      <c r="CC355" s="270">
        <v>0</v>
      </c>
      <c r="CD355" s="270">
        <v>0</v>
      </c>
      <c r="CE355" s="270">
        <v>0</v>
      </c>
      <c r="CF355" s="270">
        <v>0</v>
      </c>
      <c r="CG355" s="270">
        <v>5855</v>
      </c>
      <c r="CH355" s="270">
        <v>0</v>
      </c>
      <c r="CI355" s="270">
        <v>0</v>
      </c>
      <c r="CJ355" s="270">
        <v>0</v>
      </c>
      <c r="CK355" s="270">
        <v>0</v>
      </c>
      <c r="CL355" s="270">
        <v>0</v>
      </c>
      <c r="CM355" s="270">
        <v>5855</v>
      </c>
      <c r="CN355" s="270">
        <v>0</v>
      </c>
      <c r="CO355" s="270">
        <v>0</v>
      </c>
      <c r="CP355" s="270">
        <v>0</v>
      </c>
      <c r="CQ355" s="270">
        <v>0</v>
      </c>
      <c r="CR355" s="270">
        <v>0</v>
      </c>
      <c r="CS355" s="270">
        <v>0</v>
      </c>
      <c r="CT355" s="270">
        <v>0</v>
      </c>
      <c r="CU355" s="270">
        <v>0</v>
      </c>
      <c r="CV355" s="270">
        <v>0</v>
      </c>
      <c r="CW355" s="270">
        <v>0</v>
      </c>
      <c r="CX355" s="270">
        <v>0</v>
      </c>
      <c r="CY355" s="270">
        <v>0</v>
      </c>
      <c r="CZ355" s="270">
        <v>0</v>
      </c>
      <c r="DA355" s="270">
        <v>0</v>
      </c>
      <c r="DB355" s="270">
        <v>0</v>
      </c>
      <c r="DC355" s="270">
        <v>0</v>
      </c>
      <c r="DD355" s="270">
        <v>0</v>
      </c>
      <c r="DE355" s="270">
        <v>0</v>
      </c>
      <c r="DF355" s="270">
        <v>0</v>
      </c>
      <c r="DG355" s="270">
        <v>0</v>
      </c>
      <c r="DH355" s="270">
        <v>0</v>
      </c>
      <c r="DI355" s="270">
        <v>0</v>
      </c>
      <c r="DJ355" s="270">
        <v>0</v>
      </c>
      <c r="DK355" s="270">
        <v>0</v>
      </c>
      <c r="DL355" s="270">
        <v>0</v>
      </c>
      <c r="DM355" s="270">
        <v>0</v>
      </c>
      <c r="DN355" s="270">
        <v>0</v>
      </c>
      <c r="DO355" s="270">
        <v>0</v>
      </c>
      <c r="DP355" s="270">
        <v>0</v>
      </c>
      <c r="DQ355" s="270"/>
      <c r="DR355" s="270">
        <v>0</v>
      </c>
      <c r="DS355" s="270">
        <v>0</v>
      </c>
      <c r="DT355" s="270">
        <v>0</v>
      </c>
      <c r="DU355" s="270">
        <v>0</v>
      </c>
      <c r="DV355" s="270">
        <v>0</v>
      </c>
      <c r="DW355" s="270">
        <v>0</v>
      </c>
      <c r="DX355" s="270">
        <v>0</v>
      </c>
      <c r="DY355" s="270">
        <v>0</v>
      </c>
      <c r="DZ355" s="270">
        <v>0</v>
      </c>
      <c r="EA355" s="270">
        <v>0</v>
      </c>
      <c r="EB355" s="270">
        <v>0</v>
      </c>
      <c r="EC355" s="270">
        <v>0</v>
      </c>
      <c r="ED355" s="270">
        <v>0</v>
      </c>
      <c r="EE355" s="270">
        <v>0</v>
      </c>
      <c r="EF355" s="270">
        <v>0</v>
      </c>
      <c r="EG355" s="270">
        <v>0</v>
      </c>
      <c r="EH355" s="270">
        <v>0</v>
      </c>
      <c r="EI355" s="270">
        <v>0</v>
      </c>
      <c r="EJ355" s="270">
        <v>0</v>
      </c>
      <c r="EK355" s="270">
        <v>0</v>
      </c>
      <c r="EL355" s="270">
        <v>0</v>
      </c>
      <c r="EM355" s="270">
        <v>0</v>
      </c>
      <c r="EN355" s="270">
        <v>0</v>
      </c>
      <c r="EO355" s="270">
        <v>0</v>
      </c>
      <c r="EP355" s="270">
        <v>0</v>
      </c>
      <c r="EQ355" s="270">
        <v>0</v>
      </c>
      <c r="ER355" s="270">
        <v>0</v>
      </c>
      <c r="ES355" s="270">
        <v>0</v>
      </c>
      <c r="ET355" s="270">
        <v>0</v>
      </c>
      <c r="EU355" s="270">
        <v>0</v>
      </c>
      <c r="EV355" s="270">
        <v>0</v>
      </c>
      <c r="EW355" s="270">
        <v>0</v>
      </c>
      <c r="EX355" s="270">
        <v>0</v>
      </c>
      <c r="EY355" s="270">
        <v>0</v>
      </c>
      <c r="EZ355" s="270">
        <v>0</v>
      </c>
      <c r="FA355" s="270">
        <v>0</v>
      </c>
      <c r="FB355" s="270">
        <v>0</v>
      </c>
      <c r="FC355" s="270">
        <v>0</v>
      </c>
      <c r="FD355" s="270">
        <v>0</v>
      </c>
      <c r="FE355" s="270">
        <v>0</v>
      </c>
      <c r="FF355" s="270">
        <v>0</v>
      </c>
      <c r="FG355" s="270">
        <v>0</v>
      </c>
      <c r="FH355" s="270">
        <v>0</v>
      </c>
      <c r="FI355" s="270">
        <v>0</v>
      </c>
      <c r="FJ355" s="270">
        <v>0</v>
      </c>
      <c r="FK355" s="270">
        <v>0</v>
      </c>
      <c r="FL355" s="351">
        <v>5740</v>
      </c>
      <c r="FM355" s="323">
        <v>0</v>
      </c>
      <c r="FN355" s="324">
        <v>3480</v>
      </c>
      <c r="FO355" s="270"/>
      <c r="FP355" s="89"/>
      <c r="FQ355" s="270"/>
      <c r="FR355" s="319"/>
      <c r="FS355" s="319"/>
      <c r="FT355" s="319"/>
      <c r="FU355" s="319"/>
      <c r="FV355" s="319"/>
      <c r="FW355" s="319"/>
      <c r="FX355" s="319"/>
      <c r="FY355" s="319"/>
      <c r="FZ355" s="319"/>
      <c r="GA355" s="319"/>
      <c r="GB355" s="319"/>
      <c r="GC355" s="319"/>
      <c r="GD355" s="319"/>
      <c r="GE355" s="319"/>
      <c r="GF355" s="319"/>
      <c r="GG355" s="319"/>
      <c r="GH355" s="319"/>
      <c r="GI355" s="319"/>
      <c r="GJ355" s="319"/>
      <c r="GK355" s="319"/>
      <c r="GL355" s="319"/>
      <c r="GM355" s="319"/>
      <c r="GN355" s="319"/>
      <c r="GO355" s="319"/>
      <c r="GP355" s="319"/>
      <c r="GQ355" s="319"/>
      <c r="GR355" s="319"/>
      <c r="GS355" s="319"/>
      <c r="GT355" s="319"/>
      <c r="GU355" s="319"/>
      <c r="GV355" s="319"/>
      <c r="GW355" s="319"/>
      <c r="GX355" s="319"/>
      <c r="GY355" s="319"/>
      <c r="GZ355" s="319"/>
      <c r="HA355" s="319"/>
      <c r="HB355" s="319"/>
      <c r="HC355" s="319"/>
      <c r="HD355" s="319"/>
      <c r="HE355" s="319"/>
      <c r="HF355" s="319"/>
      <c r="HG355" s="319"/>
      <c r="HH355" s="319"/>
      <c r="HI355" s="319"/>
      <c r="HJ355" s="319"/>
      <c r="HK355" s="319"/>
      <c r="HL355" s="319"/>
      <c r="HM355" s="319"/>
      <c r="HN355" s="319"/>
      <c r="HO355" s="319"/>
      <c r="HP355" s="319"/>
      <c r="HQ355" s="319"/>
      <c r="HR355" s="319"/>
      <c r="HS355" s="319"/>
      <c r="HT355" s="319"/>
      <c r="HU355" s="319"/>
      <c r="HV355" s="319"/>
      <c r="HW355" s="319"/>
      <c r="HX355" s="319"/>
      <c r="HY355" s="319"/>
      <c r="HZ355" s="319"/>
      <c r="IA355" s="319"/>
      <c r="IB355" s="319"/>
      <c r="IC355" s="319"/>
      <c r="ID355" s="319"/>
      <c r="IE355" s="319"/>
      <c r="IF355" s="319"/>
      <c r="IG355" s="318"/>
    </row>
    <row r="356" spans="1:241" ht="12.75" customHeight="1" x14ac:dyDescent="0.2">
      <c r="A356" s="370" t="s">
        <v>1537</v>
      </c>
      <c r="B356" s="270">
        <v>3930</v>
      </c>
      <c r="C356" s="270">
        <v>3930</v>
      </c>
      <c r="D356" s="270">
        <v>1645</v>
      </c>
      <c r="E356" s="270">
        <v>2285</v>
      </c>
      <c r="F356" s="270">
        <v>0</v>
      </c>
      <c r="G356" s="270">
        <v>0</v>
      </c>
      <c r="H356" s="270">
        <v>3930</v>
      </c>
      <c r="I356" s="270">
        <v>0</v>
      </c>
      <c r="J356" s="270">
        <v>3930</v>
      </c>
      <c r="K356" s="270">
        <v>0</v>
      </c>
      <c r="L356" s="270">
        <v>25.235254691689008</v>
      </c>
      <c r="M356" s="270">
        <v>1985</v>
      </c>
      <c r="N356" s="270">
        <v>850</v>
      </c>
      <c r="O356" s="270">
        <v>100</v>
      </c>
      <c r="P356" s="270">
        <v>50</v>
      </c>
      <c r="Q356" s="270" t="s">
        <v>1676</v>
      </c>
      <c r="R356" s="270">
        <v>0</v>
      </c>
      <c r="S356" s="270">
        <v>0</v>
      </c>
      <c r="T356" s="270">
        <v>0</v>
      </c>
      <c r="W356" s="270">
        <v>21</v>
      </c>
      <c r="X356" s="270">
        <v>74.548067141403862</v>
      </c>
      <c r="Y356" s="270">
        <v>0</v>
      </c>
      <c r="Z356" s="270">
        <v>0</v>
      </c>
      <c r="AA356" s="270">
        <v>15</v>
      </c>
      <c r="AB356" s="270">
        <v>210</v>
      </c>
      <c r="AC356" s="270">
        <v>1585</v>
      </c>
      <c r="AD356" s="270">
        <v>1985</v>
      </c>
      <c r="AE356" s="270">
        <v>135</v>
      </c>
      <c r="AF356" s="270">
        <v>0</v>
      </c>
      <c r="AG356" s="270">
        <v>0</v>
      </c>
      <c r="AH356" s="270">
        <v>3820</v>
      </c>
      <c r="AI356" s="270">
        <v>0</v>
      </c>
      <c r="AJ356" s="270">
        <v>0</v>
      </c>
      <c r="AK356" s="270">
        <v>0</v>
      </c>
      <c r="AL356" s="270">
        <v>0</v>
      </c>
      <c r="AM356" s="270">
        <v>0</v>
      </c>
      <c r="AN356" s="270">
        <v>0</v>
      </c>
      <c r="AO356" s="270">
        <v>0</v>
      </c>
      <c r="AP356" s="270">
        <v>0</v>
      </c>
      <c r="AQ356" s="270">
        <v>0</v>
      </c>
      <c r="AR356" s="270">
        <v>0</v>
      </c>
      <c r="AS356" s="270">
        <v>0</v>
      </c>
      <c r="AT356" s="270">
        <v>0</v>
      </c>
      <c r="AU356" s="270">
        <v>0</v>
      </c>
      <c r="AV356" s="270">
        <v>0</v>
      </c>
      <c r="AW356" s="270">
        <v>0</v>
      </c>
      <c r="AX356" s="270">
        <v>0</v>
      </c>
      <c r="AY356" s="270">
        <v>0</v>
      </c>
      <c r="AZ356" s="270">
        <v>0</v>
      </c>
      <c r="BA356" s="270">
        <v>0</v>
      </c>
      <c r="BB356" s="270">
        <v>110</v>
      </c>
      <c r="BC356" s="270">
        <v>0</v>
      </c>
      <c r="BD356" s="270">
        <v>0</v>
      </c>
      <c r="BE356" s="270">
        <v>0</v>
      </c>
      <c r="BF356" s="270">
        <v>0</v>
      </c>
      <c r="BG356" s="270">
        <v>0</v>
      </c>
      <c r="BH356" s="270">
        <v>0</v>
      </c>
      <c r="BI356" s="270">
        <v>3895</v>
      </c>
      <c r="BJ356" s="270">
        <v>0</v>
      </c>
      <c r="BK356" s="270">
        <v>0</v>
      </c>
      <c r="BL356" s="270">
        <v>0</v>
      </c>
      <c r="BM356" s="270">
        <v>0</v>
      </c>
      <c r="BN356" s="270">
        <v>0</v>
      </c>
      <c r="BO356" s="270">
        <v>0</v>
      </c>
      <c r="BP356" s="270">
        <v>0</v>
      </c>
      <c r="BQ356" s="270">
        <v>0</v>
      </c>
      <c r="BR356" s="270">
        <v>0</v>
      </c>
      <c r="BS356" s="270" t="s">
        <v>1676</v>
      </c>
      <c r="BT356" s="270">
        <v>0</v>
      </c>
      <c r="BU356" s="270">
        <v>20</v>
      </c>
      <c r="BV356" s="270"/>
      <c r="BW356" s="270">
        <v>20</v>
      </c>
      <c r="BX356" s="270">
        <v>0</v>
      </c>
      <c r="BY356" s="270">
        <v>0</v>
      </c>
      <c r="BZ356" s="270">
        <v>0</v>
      </c>
      <c r="CA356" s="270">
        <v>0</v>
      </c>
      <c r="CB356" s="270">
        <v>0</v>
      </c>
      <c r="CC356" s="270">
        <v>0</v>
      </c>
      <c r="CD356" s="270">
        <v>0</v>
      </c>
      <c r="CE356" s="270">
        <v>0</v>
      </c>
      <c r="CF356" s="270">
        <v>0</v>
      </c>
      <c r="CG356" s="270">
        <v>3930</v>
      </c>
      <c r="CH356" s="270">
        <v>0</v>
      </c>
      <c r="CI356" s="270">
        <v>0</v>
      </c>
      <c r="CJ356" s="270">
        <v>0</v>
      </c>
      <c r="CK356" s="270">
        <v>0</v>
      </c>
      <c r="CL356" s="270">
        <v>0</v>
      </c>
      <c r="CM356" s="270">
        <v>3930</v>
      </c>
      <c r="CN356" s="270">
        <v>0</v>
      </c>
      <c r="CO356" s="270">
        <v>0</v>
      </c>
      <c r="CP356" s="270">
        <v>0</v>
      </c>
      <c r="CQ356" s="270">
        <v>0</v>
      </c>
      <c r="CR356" s="270">
        <v>0</v>
      </c>
      <c r="CS356" s="270">
        <v>0</v>
      </c>
      <c r="CT356" s="270">
        <v>0</v>
      </c>
      <c r="CU356" s="270">
        <v>0</v>
      </c>
      <c r="CV356" s="270">
        <v>0</v>
      </c>
      <c r="CW356" s="270">
        <v>0</v>
      </c>
      <c r="CX356" s="270">
        <v>0</v>
      </c>
      <c r="CY356" s="270">
        <v>0</v>
      </c>
      <c r="CZ356" s="270">
        <v>0</v>
      </c>
      <c r="DA356" s="270">
        <v>0</v>
      </c>
      <c r="DB356" s="270">
        <v>0</v>
      </c>
      <c r="DC356" s="270">
        <v>0</v>
      </c>
      <c r="DD356" s="270">
        <v>0</v>
      </c>
      <c r="DE356" s="270">
        <v>0</v>
      </c>
      <c r="DF356" s="270">
        <v>0</v>
      </c>
      <c r="DG356" s="270">
        <v>0</v>
      </c>
      <c r="DH356" s="270">
        <v>0</v>
      </c>
      <c r="DI356" s="270">
        <v>0</v>
      </c>
      <c r="DJ356" s="270">
        <v>0</v>
      </c>
      <c r="DK356" s="270">
        <v>0</v>
      </c>
      <c r="DL356" s="270">
        <v>0</v>
      </c>
      <c r="DM356" s="270">
        <v>0</v>
      </c>
      <c r="DN356" s="270">
        <v>0</v>
      </c>
      <c r="DO356" s="270">
        <v>0</v>
      </c>
      <c r="DP356" s="270">
        <v>0</v>
      </c>
      <c r="DQ356" s="270"/>
      <c r="DR356" s="270">
        <v>0</v>
      </c>
      <c r="DS356" s="270">
        <v>0</v>
      </c>
      <c r="DT356" s="270">
        <v>0</v>
      </c>
      <c r="DU356" s="270">
        <v>0</v>
      </c>
      <c r="DV356" s="270">
        <v>0</v>
      </c>
      <c r="DW356" s="270">
        <v>0</v>
      </c>
      <c r="DX356" s="270">
        <v>0</v>
      </c>
      <c r="DY356" s="270">
        <v>0</v>
      </c>
      <c r="DZ356" s="270">
        <v>0</v>
      </c>
      <c r="EA356" s="270">
        <v>0</v>
      </c>
      <c r="EB356" s="270">
        <v>0</v>
      </c>
      <c r="EC356" s="270">
        <v>0</v>
      </c>
      <c r="ED356" s="270">
        <v>0</v>
      </c>
      <c r="EE356" s="270">
        <v>0</v>
      </c>
      <c r="EF356" s="270">
        <v>0</v>
      </c>
      <c r="EG356" s="270">
        <v>0</v>
      </c>
      <c r="EH356" s="270">
        <v>0</v>
      </c>
      <c r="EI356" s="270">
        <v>0</v>
      </c>
      <c r="EJ356" s="270">
        <v>0</v>
      </c>
      <c r="EK356" s="270">
        <v>0</v>
      </c>
      <c r="EL356" s="270">
        <v>0</v>
      </c>
      <c r="EM356" s="270">
        <v>0</v>
      </c>
      <c r="EN356" s="270">
        <v>0</v>
      </c>
      <c r="EO356" s="270">
        <v>0</v>
      </c>
      <c r="EP356" s="270">
        <v>0</v>
      </c>
      <c r="EQ356" s="270">
        <v>0</v>
      </c>
      <c r="ER356" s="270">
        <v>0</v>
      </c>
      <c r="ES356" s="270">
        <v>0</v>
      </c>
      <c r="ET356" s="270">
        <v>0</v>
      </c>
      <c r="EU356" s="270">
        <v>0</v>
      </c>
      <c r="EV356" s="270">
        <v>0</v>
      </c>
      <c r="EW356" s="270">
        <v>0</v>
      </c>
      <c r="EX356" s="270">
        <v>0</v>
      </c>
      <c r="EY356" s="270">
        <v>0</v>
      </c>
      <c r="EZ356" s="270">
        <v>0</v>
      </c>
      <c r="FA356" s="270">
        <v>0</v>
      </c>
      <c r="FB356" s="270">
        <v>0</v>
      </c>
      <c r="FC356" s="270">
        <v>0</v>
      </c>
      <c r="FD356" s="270">
        <v>0</v>
      </c>
      <c r="FE356" s="270">
        <v>0</v>
      </c>
      <c r="FF356" s="270">
        <v>0</v>
      </c>
      <c r="FG356" s="270">
        <v>0</v>
      </c>
      <c r="FH356" s="270">
        <v>0</v>
      </c>
      <c r="FI356" s="270">
        <v>0</v>
      </c>
      <c r="FJ356" s="270">
        <v>0</v>
      </c>
      <c r="FK356" s="270">
        <v>0</v>
      </c>
      <c r="FL356" s="351">
        <v>3820</v>
      </c>
      <c r="FM356" s="323">
        <v>0</v>
      </c>
      <c r="FN356" s="324">
        <v>2985</v>
      </c>
      <c r="FO356" s="270"/>
      <c r="FP356" s="89"/>
      <c r="FQ356" s="270"/>
      <c r="FR356" s="319"/>
      <c r="FS356" s="319"/>
      <c r="FT356" s="319"/>
      <c r="FU356" s="319"/>
      <c r="FV356" s="319"/>
      <c r="FW356" s="319"/>
      <c r="FX356" s="319"/>
      <c r="FY356" s="319"/>
      <c r="FZ356" s="319"/>
      <c r="GA356" s="319"/>
      <c r="GB356" s="319"/>
      <c r="GC356" s="319"/>
      <c r="GD356" s="319"/>
      <c r="GE356" s="319"/>
      <c r="GF356" s="319"/>
      <c r="GG356" s="319"/>
      <c r="GH356" s="319"/>
      <c r="GI356" s="319"/>
      <c r="GJ356" s="319"/>
      <c r="GK356" s="319"/>
      <c r="GL356" s="319"/>
      <c r="GM356" s="319"/>
      <c r="GN356" s="319"/>
      <c r="GO356" s="319"/>
      <c r="GP356" s="319"/>
      <c r="GQ356" s="319"/>
      <c r="GR356" s="319"/>
      <c r="GS356" s="319"/>
      <c r="GT356" s="319"/>
      <c r="GU356" s="319"/>
      <c r="GV356" s="319"/>
      <c r="GW356" s="319"/>
      <c r="GX356" s="319"/>
      <c r="GY356" s="319"/>
      <c r="GZ356" s="319"/>
      <c r="HA356" s="319"/>
      <c r="HB356" s="319"/>
      <c r="HC356" s="319"/>
      <c r="HD356" s="319"/>
      <c r="HE356" s="319"/>
      <c r="HF356" s="319"/>
      <c r="HG356" s="319"/>
      <c r="HH356" s="319"/>
      <c r="HI356" s="319"/>
      <c r="HJ356" s="319"/>
      <c r="HK356" s="319"/>
      <c r="HL356" s="319"/>
      <c r="HM356" s="319"/>
      <c r="HN356" s="319"/>
      <c r="HO356" s="319"/>
      <c r="HP356" s="319"/>
      <c r="HQ356" s="319"/>
      <c r="HR356" s="319"/>
      <c r="HS356" s="319"/>
      <c r="HT356" s="319"/>
      <c r="HU356" s="319"/>
      <c r="HV356" s="319"/>
      <c r="HW356" s="319"/>
      <c r="HX356" s="319"/>
      <c r="HY356" s="319"/>
      <c r="HZ356" s="319"/>
      <c r="IA356" s="319"/>
      <c r="IB356" s="319"/>
      <c r="IC356" s="319"/>
      <c r="ID356" s="319"/>
      <c r="IE356" s="319"/>
      <c r="IF356" s="319"/>
      <c r="IG356" s="318"/>
    </row>
    <row r="357" spans="1:241" ht="12.75" customHeight="1" x14ac:dyDescent="0.2">
      <c r="A357" s="370" t="s">
        <v>1384</v>
      </c>
      <c r="B357" s="270">
        <v>7020</v>
      </c>
      <c r="C357" s="270">
        <v>7020</v>
      </c>
      <c r="D357" s="270">
        <v>2705</v>
      </c>
      <c r="E357" s="270">
        <v>4315</v>
      </c>
      <c r="F357" s="270">
        <v>0</v>
      </c>
      <c r="G357" s="270">
        <v>0</v>
      </c>
      <c r="H357" s="270">
        <v>7020</v>
      </c>
      <c r="I357" s="270">
        <v>0</v>
      </c>
      <c r="J357" s="270">
        <v>7020</v>
      </c>
      <c r="K357" s="270">
        <v>0</v>
      </c>
      <c r="L357" s="270">
        <v>26.963055609005195</v>
      </c>
      <c r="M357" s="270">
        <v>3465</v>
      </c>
      <c r="N357" s="270">
        <v>1360</v>
      </c>
      <c r="O357" s="270">
        <v>285</v>
      </c>
      <c r="P357" s="270">
        <v>80</v>
      </c>
      <c r="Q357" s="270" t="s">
        <v>1676</v>
      </c>
      <c r="R357" s="270">
        <v>0</v>
      </c>
      <c r="S357" s="270">
        <v>0</v>
      </c>
      <c r="T357" s="270">
        <v>0</v>
      </c>
      <c r="W357" s="270">
        <v>23</v>
      </c>
      <c r="X357" s="270">
        <v>74.39313194642348</v>
      </c>
      <c r="Y357" s="270">
        <v>0</v>
      </c>
      <c r="Z357" s="270" t="s">
        <v>1676</v>
      </c>
      <c r="AA357" s="270">
        <v>45</v>
      </c>
      <c r="AB357" s="270">
        <v>405</v>
      </c>
      <c r="AC357" s="270">
        <v>2820</v>
      </c>
      <c r="AD357" s="270">
        <v>3560</v>
      </c>
      <c r="AE357" s="270">
        <v>180</v>
      </c>
      <c r="AF357" s="270">
        <v>0</v>
      </c>
      <c r="AG357" s="270">
        <v>0</v>
      </c>
      <c r="AH357" s="270">
        <v>6870</v>
      </c>
      <c r="AI357" s="270">
        <v>0</v>
      </c>
      <c r="AJ357" s="270">
        <v>0</v>
      </c>
      <c r="AK357" s="270">
        <v>0</v>
      </c>
      <c r="AL357" s="270">
        <v>0</v>
      </c>
      <c r="AM357" s="270">
        <v>0</v>
      </c>
      <c r="AN357" s="270">
        <v>0</v>
      </c>
      <c r="AO357" s="270">
        <v>0</v>
      </c>
      <c r="AP357" s="270">
        <v>0</v>
      </c>
      <c r="AQ357" s="270">
        <v>0</v>
      </c>
      <c r="AR357" s="270">
        <v>0</v>
      </c>
      <c r="AS357" s="270">
        <v>0</v>
      </c>
      <c r="AT357" s="270">
        <v>0</v>
      </c>
      <c r="AU357" s="270">
        <v>0</v>
      </c>
      <c r="AV357" s="270">
        <v>0</v>
      </c>
      <c r="AW357" s="270">
        <v>0</v>
      </c>
      <c r="AX357" s="270">
        <v>0</v>
      </c>
      <c r="AY357" s="270">
        <v>0</v>
      </c>
      <c r="AZ357" s="270">
        <v>0</v>
      </c>
      <c r="BA357" s="270">
        <v>0</v>
      </c>
      <c r="BB357" s="270">
        <v>145</v>
      </c>
      <c r="BC357" s="270">
        <v>0</v>
      </c>
      <c r="BD357" s="270">
        <v>0</v>
      </c>
      <c r="BE357" s="270">
        <v>0</v>
      </c>
      <c r="BF357" s="270">
        <v>0</v>
      </c>
      <c r="BG357" s="270">
        <v>0</v>
      </c>
      <c r="BH357" s="270">
        <v>0</v>
      </c>
      <c r="BI357" s="270">
        <v>7000</v>
      </c>
      <c r="BJ357" s="270">
        <v>0</v>
      </c>
      <c r="BK357" s="270">
        <v>0</v>
      </c>
      <c r="BL357" s="270">
        <v>0</v>
      </c>
      <c r="BM357" s="270">
        <v>0</v>
      </c>
      <c r="BN357" s="270">
        <v>0</v>
      </c>
      <c r="BO357" s="270">
        <v>0</v>
      </c>
      <c r="BP357" s="270">
        <v>0</v>
      </c>
      <c r="BQ357" s="270">
        <v>0</v>
      </c>
      <c r="BR357" s="270">
        <v>0</v>
      </c>
      <c r="BS357" s="270" t="s">
        <v>1676</v>
      </c>
      <c r="BT357" s="270">
        <v>0</v>
      </c>
      <c r="BU357" s="270">
        <v>10</v>
      </c>
      <c r="BV357" s="270"/>
      <c r="BW357" s="270">
        <v>10</v>
      </c>
      <c r="BX357" s="270">
        <v>0</v>
      </c>
      <c r="BY357" s="270">
        <v>0</v>
      </c>
      <c r="BZ357" s="270">
        <v>0</v>
      </c>
      <c r="CA357" s="270">
        <v>0</v>
      </c>
      <c r="CB357" s="270">
        <v>0</v>
      </c>
      <c r="CC357" s="270">
        <v>0</v>
      </c>
      <c r="CD357" s="270">
        <v>0</v>
      </c>
      <c r="CE357" s="270">
        <v>0</v>
      </c>
      <c r="CF357" s="270">
        <v>0</v>
      </c>
      <c r="CG357" s="270">
        <v>7020</v>
      </c>
      <c r="CH357" s="270">
        <v>0</v>
      </c>
      <c r="CI357" s="270">
        <v>0</v>
      </c>
      <c r="CJ357" s="270">
        <v>0</v>
      </c>
      <c r="CK357" s="270">
        <v>0</v>
      </c>
      <c r="CL357" s="270">
        <v>0</v>
      </c>
      <c r="CM357" s="270">
        <v>7020</v>
      </c>
      <c r="CN357" s="270">
        <v>0</v>
      </c>
      <c r="CO357" s="270">
        <v>0</v>
      </c>
      <c r="CP357" s="270">
        <v>0</v>
      </c>
      <c r="CQ357" s="270">
        <v>0</v>
      </c>
      <c r="CR357" s="270">
        <v>0</v>
      </c>
      <c r="CS357" s="270">
        <v>0</v>
      </c>
      <c r="CT357" s="270">
        <v>0</v>
      </c>
      <c r="CU357" s="270">
        <v>0</v>
      </c>
      <c r="CV357" s="270">
        <v>0</v>
      </c>
      <c r="CW357" s="270">
        <v>0</v>
      </c>
      <c r="CX357" s="270">
        <v>0</v>
      </c>
      <c r="CY357" s="270">
        <v>0</v>
      </c>
      <c r="CZ357" s="270">
        <v>0</v>
      </c>
      <c r="DA357" s="270">
        <v>0</v>
      </c>
      <c r="DB357" s="270">
        <v>0</v>
      </c>
      <c r="DC357" s="270">
        <v>0</v>
      </c>
      <c r="DD357" s="270">
        <v>0</v>
      </c>
      <c r="DE357" s="270">
        <v>0</v>
      </c>
      <c r="DF357" s="270">
        <v>0</v>
      </c>
      <c r="DG357" s="270">
        <v>0</v>
      </c>
      <c r="DH357" s="270">
        <v>0</v>
      </c>
      <c r="DI357" s="270">
        <v>0</v>
      </c>
      <c r="DJ357" s="270">
        <v>0</v>
      </c>
      <c r="DK357" s="270">
        <v>0</v>
      </c>
      <c r="DL357" s="270">
        <v>0</v>
      </c>
      <c r="DM357" s="270">
        <v>0</v>
      </c>
      <c r="DN357" s="270">
        <v>0</v>
      </c>
      <c r="DO357" s="270">
        <v>0</v>
      </c>
      <c r="DP357" s="270">
        <v>0</v>
      </c>
      <c r="DQ357" s="270"/>
      <c r="DR357" s="270">
        <v>0</v>
      </c>
      <c r="DS357" s="270">
        <v>0</v>
      </c>
      <c r="DT357" s="270">
        <v>0</v>
      </c>
      <c r="DU357" s="270">
        <v>0</v>
      </c>
      <c r="DV357" s="270">
        <v>0</v>
      </c>
      <c r="DW357" s="270">
        <v>0</v>
      </c>
      <c r="DX357" s="270">
        <v>0</v>
      </c>
      <c r="DY357" s="270">
        <v>0</v>
      </c>
      <c r="DZ357" s="270">
        <v>0</v>
      </c>
      <c r="EA357" s="270">
        <v>0</v>
      </c>
      <c r="EB357" s="270">
        <v>0</v>
      </c>
      <c r="EC357" s="270">
        <v>0</v>
      </c>
      <c r="ED357" s="270">
        <v>0</v>
      </c>
      <c r="EE357" s="270">
        <v>0</v>
      </c>
      <c r="EF357" s="270">
        <v>0</v>
      </c>
      <c r="EG357" s="270">
        <v>0</v>
      </c>
      <c r="EH357" s="270">
        <v>0</v>
      </c>
      <c r="EI357" s="270">
        <v>0</v>
      </c>
      <c r="EJ357" s="270">
        <v>0</v>
      </c>
      <c r="EK357" s="270">
        <v>0</v>
      </c>
      <c r="EL357" s="270">
        <v>0</v>
      </c>
      <c r="EM357" s="270">
        <v>0</v>
      </c>
      <c r="EN357" s="270">
        <v>0</v>
      </c>
      <c r="EO357" s="270">
        <v>0</v>
      </c>
      <c r="EP357" s="270">
        <v>0</v>
      </c>
      <c r="EQ357" s="270">
        <v>0</v>
      </c>
      <c r="ER357" s="270">
        <v>0</v>
      </c>
      <c r="ES357" s="270">
        <v>0</v>
      </c>
      <c r="ET357" s="270">
        <v>0</v>
      </c>
      <c r="EU357" s="270">
        <v>0</v>
      </c>
      <c r="EV357" s="270">
        <v>0</v>
      </c>
      <c r="EW357" s="270">
        <v>0</v>
      </c>
      <c r="EX357" s="270">
        <v>0</v>
      </c>
      <c r="EY357" s="270">
        <v>0</v>
      </c>
      <c r="EZ357" s="270">
        <v>0</v>
      </c>
      <c r="FA357" s="270">
        <v>0</v>
      </c>
      <c r="FB357" s="270">
        <v>0</v>
      </c>
      <c r="FC357" s="270">
        <v>0</v>
      </c>
      <c r="FD357" s="270">
        <v>0</v>
      </c>
      <c r="FE357" s="270">
        <v>0</v>
      </c>
      <c r="FF357" s="270">
        <v>0</v>
      </c>
      <c r="FG357" s="270">
        <v>0</v>
      </c>
      <c r="FH357" s="270">
        <v>0</v>
      </c>
      <c r="FI357" s="270">
        <v>0</v>
      </c>
      <c r="FJ357" s="270">
        <v>0</v>
      </c>
      <c r="FK357" s="270">
        <v>0</v>
      </c>
      <c r="FL357" s="351">
        <v>6870</v>
      </c>
      <c r="FM357" s="323">
        <v>0</v>
      </c>
      <c r="FN357" s="324">
        <v>5195</v>
      </c>
      <c r="FO357" s="270"/>
      <c r="FP357" s="89"/>
      <c r="FQ357" s="270"/>
      <c r="FR357" s="319"/>
      <c r="FS357" s="319"/>
      <c r="FT357" s="319"/>
      <c r="FU357" s="319"/>
      <c r="FV357" s="319"/>
      <c r="FW357" s="319"/>
      <c r="FX357" s="319"/>
      <c r="FY357" s="319"/>
      <c r="FZ357" s="319"/>
      <c r="GA357" s="319"/>
      <c r="GB357" s="319"/>
      <c r="GC357" s="319"/>
      <c r="GD357" s="319"/>
      <c r="GE357" s="319"/>
      <c r="GF357" s="319"/>
      <c r="GG357" s="319"/>
      <c r="GH357" s="319"/>
      <c r="GI357" s="319"/>
      <c r="GJ357" s="319"/>
      <c r="GK357" s="319"/>
      <c r="GL357" s="319"/>
      <c r="GM357" s="319"/>
      <c r="GN357" s="319"/>
      <c r="GO357" s="319"/>
      <c r="GP357" s="319"/>
      <c r="GQ357" s="319"/>
      <c r="GR357" s="319"/>
      <c r="GS357" s="319"/>
      <c r="GT357" s="319"/>
      <c r="GU357" s="319"/>
      <c r="GV357" s="319"/>
      <c r="GW357" s="319"/>
      <c r="GX357" s="319"/>
      <c r="GY357" s="319"/>
      <c r="GZ357" s="319"/>
      <c r="HA357" s="319"/>
      <c r="HB357" s="319"/>
      <c r="HC357" s="319"/>
      <c r="HD357" s="319"/>
      <c r="HE357" s="319"/>
      <c r="HF357" s="319"/>
      <c r="HG357" s="319"/>
      <c r="HH357" s="319"/>
      <c r="HI357" s="319"/>
      <c r="HJ357" s="319"/>
      <c r="HK357" s="319"/>
      <c r="HL357" s="319"/>
      <c r="HM357" s="319"/>
      <c r="HN357" s="319"/>
      <c r="HO357" s="319"/>
      <c r="HP357" s="319"/>
      <c r="HQ357" s="319"/>
      <c r="HR357" s="319"/>
      <c r="HS357" s="319"/>
      <c r="HT357" s="319"/>
      <c r="HU357" s="319"/>
      <c r="HV357" s="319"/>
      <c r="HW357" s="319"/>
      <c r="HX357" s="319"/>
      <c r="HY357" s="319"/>
      <c r="HZ357" s="319"/>
      <c r="IA357" s="319"/>
      <c r="IB357" s="319"/>
      <c r="IC357" s="319"/>
      <c r="ID357" s="319"/>
      <c r="IE357" s="319"/>
      <c r="IF357" s="319"/>
      <c r="IG357" s="318"/>
    </row>
    <row r="358" spans="1:241" ht="12.75" customHeight="1" x14ac:dyDescent="0.2">
      <c r="A358" s="370" t="s">
        <v>1383</v>
      </c>
      <c r="B358" s="270">
        <v>2165</v>
      </c>
      <c r="C358" s="270">
        <v>2165</v>
      </c>
      <c r="D358" s="270">
        <v>920</v>
      </c>
      <c r="E358" s="270">
        <v>1240</v>
      </c>
      <c r="F358" s="270">
        <v>0</v>
      </c>
      <c r="G358" s="270">
        <v>0</v>
      </c>
      <c r="H358" s="270">
        <v>2165</v>
      </c>
      <c r="I358" s="270" t="s">
        <v>1676</v>
      </c>
      <c r="J358" s="270">
        <v>2165</v>
      </c>
      <c r="K358" s="270" t="s">
        <v>1676</v>
      </c>
      <c r="L358" s="270">
        <v>22.062653562653562</v>
      </c>
      <c r="M358" s="270">
        <v>1250</v>
      </c>
      <c r="N358" s="270">
        <v>315</v>
      </c>
      <c r="O358" s="270">
        <v>45</v>
      </c>
      <c r="P358" s="270">
        <v>15</v>
      </c>
      <c r="Q358" s="270">
        <v>0</v>
      </c>
      <c r="R358" s="270">
        <v>0</v>
      </c>
      <c r="S358" s="270">
        <v>0</v>
      </c>
      <c r="T358" s="270">
        <v>0</v>
      </c>
      <c r="U358" s="270">
        <v>6</v>
      </c>
      <c r="V358" s="270">
        <v>6</v>
      </c>
      <c r="W358" s="270">
        <v>17</v>
      </c>
      <c r="X358" s="270">
        <v>72.935767097966732</v>
      </c>
      <c r="Y358" s="270">
        <v>0</v>
      </c>
      <c r="Z358" s="270">
        <v>0</v>
      </c>
      <c r="AA358" s="270" t="s">
        <v>1676</v>
      </c>
      <c r="AB358" s="270">
        <v>180</v>
      </c>
      <c r="AC358" s="270">
        <v>970</v>
      </c>
      <c r="AD358" s="270">
        <v>970</v>
      </c>
      <c r="AE358" s="270">
        <v>35</v>
      </c>
      <c r="AF358" s="270">
        <v>0</v>
      </c>
      <c r="AG358" s="270">
        <v>0</v>
      </c>
      <c r="AH358" s="270">
        <v>2100</v>
      </c>
      <c r="AI358" s="270">
        <v>0</v>
      </c>
      <c r="AJ358" s="270">
        <v>0</v>
      </c>
      <c r="AK358" s="270">
        <v>0</v>
      </c>
      <c r="AL358" s="270">
        <v>0</v>
      </c>
      <c r="AM358" s="270">
        <v>0</v>
      </c>
      <c r="AN358" s="270">
        <v>0</v>
      </c>
      <c r="AO358" s="270">
        <v>0</v>
      </c>
      <c r="AP358" s="270">
        <v>0</v>
      </c>
      <c r="AQ358" s="270">
        <v>0</v>
      </c>
      <c r="AR358" s="270">
        <v>0</v>
      </c>
      <c r="AS358" s="270">
        <v>0</v>
      </c>
      <c r="AT358" s="270">
        <v>0</v>
      </c>
      <c r="AU358" s="270">
        <v>0</v>
      </c>
      <c r="AV358" s="270">
        <v>0</v>
      </c>
      <c r="AW358" s="270">
        <v>0</v>
      </c>
      <c r="AX358" s="270">
        <v>0</v>
      </c>
      <c r="AY358" s="270">
        <v>0</v>
      </c>
      <c r="AZ358" s="270">
        <v>0</v>
      </c>
      <c r="BA358" s="270">
        <v>0</v>
      </c>
      <c r="BB358" s="270">
        <v>65</v>
      </c>
      <c r="BC358" s="270">
        <v>0</v>
      </c>
      <c r="BD358" s="270">
        <v>0</v>
      </c>
      <c r="BE358" s="270">
        <v>0</v>
      </c>
      <c r="BF358" s="270">
        <v>0</v>
      </c>
      <c r="BG358" s="270">
        <v>0</v>
      </c>
      <c r="BH358" s="270">
        <v>0</v>
      </c>
      <c r="BI358" s="270">
        <v>2160</v>
      </c>
      <c r="BJ358" s="270">
        <v>0</v>
      </c>
      <c r="BK358" s="270">
        <v>0</v>
      </c>
      <c r="BL358" s="270">
        <v>0</v>
      </c>
      <c r="BM358" s="270">
        <v>0</v>
      </c>
      <c r="BN358" s="270">
        <v>0</v>
      </c>
      <c r="BO358" s="270">
        <v>0</v>
      </c>
      <c r="BP358" s="270">
        <v>0</v>
      </c>
      <c r="BQ358" s="270">
        <v>0</v>
      </c>
      <c r="BR358" s="270">
        <v>0</v>
      </c>
      <c r="BS358" s="270" t="s">
        <v>1676</v>
      </c>
      <c r="BT358" s="270">
        <v>0</v>
      </c>
      <c r="BU358" s="270">
        <v>0</v>
      </c>
      <c r="BV358" s="270"/>
      <c r="BW358" s="270" t="s">
        <v>1676</v>
      </c>
      <c r="BX358" s="270">
        <v>0</v>
      </c>
      <c r="BY358" s="270">
        <v>0</v>
      </c>
      <c r="BZ358" s="270">
        <v>0</v>
      </c>
      <c r="CA358" s="270">
        <v>0</v>
      </c>
      <c r="CB358" s="270">
        <v>0</v>
      </c>
      <c r="CC358" s="270">
        <v>0</v>
      </c>
      <c r="CD358" s="270">
        <v>0</v>
      </c>
      <c r="CE358" s="270">
        <v>0</v>
      </c>
      <c r="CF358" s="270">
        <v>0</v>
      </c>
      <c r="CG358" s="270">
        <v>2165</v>
      </c>
      <c r="CH358" s="270">
        <v>0</v>
      </c>
      <c r="CI358" s="270">
        <v>0</v>
      </c>
      <c r="CJ358" s="270">
        <v>0</v>
      </c>
      <c r="CK358" s="270">
        <v>0</v>
      </c>
      <c r="CL358" s="270">
        <v>0</v>
      </c>
      <c r="CM358" s="270">
        <v>2165</v>
      </c>
      <c r="CN358" s="270">
        <v>0</v>
      </c>
      <c r="CO358" s="270">
        <v>0</v>
      </c>
      <c r="CP358" s="270">
        <v>0</v>
      </c>
      <c r="CQ358" s="270">
        <v>0</v>
      </c>
      <c r="CR358" s="270">
        <v>0</v>
      </c>
      <c r="CS358" s="270">
        <v>0</v>
      </c>
      <c r="CT358" s="270">
        <v>0</v>
      </c>
      <c r="CU358" s="270">
        <v>0</v>
      </c>
      <c r="CV358" s="270">
        <v>0</v>
      </c>
      <c r="CW358" s="270">
        <v>0</v>
      </c>
      <c r="CX358" s="270">
        <v>0</v>
      </c>
      <c r="CY358" s="270">
        <v>0</v>
      </c>
      <c r="CZ358" s="270">
        <v>0</v>
      </c>
      <c r="DA358" s="270">
        <v>0</v>
      </c>
      <c r="DB358" s="270">
        <v>0</v>
      </c>
      <c r="DC358" s="270">
        <v>0</v>
      </c>
      <c r="DD358" s="270">
        <v>0</v>
      </c>
      <c r="DE358" s="270">
        <v>0</v>
      </c>
      <c r="DF358" s="270">
        <v>0</v>
      </c>
      <c r="DG358" s="270">
        <v>0</v>
      </c>
      <c r="DH358" s="270">
        <v>0</v>
      </c>
      <c r="DI358" s="270">
        <v>0</v>
      </c>
      <c r="DJ358" s="270">
        <v>0</v>
      </c>
      <c r="DK358" s="270">
        <v>0</v>
      </c>
      <c r="DL358" s="270">
        <v>0</v>
      </c>
      <c r="DM358" s="270">
        <v>0</v>
      </c>
      <c r="DN358" s="270">
        <v>0</v>
      </c>
      <c r="DO358" s="270">
        <v>0</v>
      </c>
      <c r="DP358" s="270">
        <v>0</v>
      </c>
      <c r="DQ358" s="270"/>
      <c r="DR358" s="270">
        <v>0</v>
      </c>
      <c r="DS358" s="270">
        <v>0</v>
      </c>
      <c r="DT358" s="270">
        <v>0</v>
      </c>
      <c r="DU358" s="270">
        <v>0</v>
      </c>
      <c r="DV358" s="270">
        <v>0</v>
      </c>
      <c r="DW358" s="270">
        <v>0</v>
      </c>
      <c r="DX358" s="270">
        <v>0</v>
      </c>
      <c r="DY358" s="270">
        <v>0</v>
      </c>
      <c r="DZ358" s="270">
        <v>0</v>
      </c>
      <c r="EA358" s="270">
        <v>0</v>
      </c>
      <c r="EB358" s="270">
        <v>0</v>
      </c>
      <c r="EC358" s="270">
        <v>0</v>
      </c>
      <c r="ED358" s="270">
        <v>0</v>
      </c>
      <c r="EE358" s="270">
        <v>0</v>
      </c>
      <c r="EF358" s="270">
        <v>0</v>
      </c>
      <c r="EG358" s="270">
        <v>0</v>
      </c>
      <c r="EH358" s="270">
        <v>0</v>
      </c>
      <c r="EI358" s="270">
        <v>0</v>
      </c>
      <c r="EJ358" s="270">
        <v>0</v>
      </c>
      <c r="EK358" s="270">
        <v>0</v>
      </c>
      <c r="EL358" s="270">
        <v>0</v>
      </c>
      <c r="EM358" s="270">
        <v>0</v>
      </c>
      <c r="EN358" s="270">
        <v>0</v>
      </c>
      <c r="EO358" s="270">
        <v>0</v>
      </c>
      <c r="EP358" s="270">
        <v>0</v>
      </c>
      <c r="EQ358" s="270">
        <v>0</v>
      </c>
      <c r="ER358" s="270">
        <v>0</v>
      </c>
      <c r="ES358" s="270">
        <v>0</v>
      </c>
      <c r="ET358" s="270">
        <v>0</v>
      </c>
      <c r="EU358" s="270">
        <v>0</v>
      </c>
      <c r="EV358" s="270">
        <v>0</v>
      </c>
      <c r="EW358" s="270">
        <v>0</v>
      </c>
      <c r="EX358" s="270">
        <v>0</v>
      </c>
      <c r="EY358" s="270">
        <v>0</v>
      </c>
      <c r="EZ358" s="270">
        <v>0</v>
      </c>
      <c r="FA358" s="270">
        <v>0</v>
      </c>
      <c r="FB358" s="270">
        <v>0</v>
      </c>
      <c r="FC358" s="270">
        <v>0</v>
      </c>
      <c r="FD358" s="270">
        <v>0</v>
      </c>
      <c r="FE358" s="270">
        <v>0</v>
      </c>
      <c r="FF358" s="270">
        <v>0</v>
      </c>
      <c r="FG358" s="270">
        <v>0</v>
      </c>
      <c r="FH358" s="270">
        <v>0</v>
      </c>
      <c r="FI358" s="270">
        <v>0</v>
      </c>
      <c r="FJ358" s="270">
        <v>0</v>
      </c>
      <c r="FK358" s="270">
        <v>0</v>
      </c>
      <c r="FL358" s="351">
        <v>2100</v>
      </c>
      <c r="FM358" s="323">
        <v>0</v>
      </c>
      <c r="FN358" s="324">
        <v>1630</v>
      </c>
      <c r="FO358" s="270"/>
      <c r="FP358" s="89"/>
      <c r="FQ358" s="270"/>
      <c r="FR358" s="319"/>
      <c r="FS358" s="319"/>
      <c r="FT358" s="319"/>
      <c r="FU358" s="319"/>
      <c r="FV358" s="319"/>
      <c r="FW358" s="319"/>
      <c r="FX358" s="319"/>
      <c r="FY358" s="319"/>
      <c r="FZ358" s="319"/>
      <c r="GA358" s="319"/>
      <c r="GB358" s="319"/>
      <c r="GC358" s="319"/>
      <c r="GD358" s="319"/>
      <c r="GE358" s="319"/>
      <c r="GF358" s="319"/>
      <c r="GG358" s="319"/>
      <c r="GH358" s="319"/>
      <c r="GI358" s="319"/>
      <c r="GJ358" s="319"/>
      <c r="GK358" s="319"/>
      <c r="GL358" s="319"/>
      <c r="GM358" s="319"/>
      <c r="GN358" s="319"/>
      <c r="GO358" s="319"/>
      <c r="GP358" s="319"/>
      <c r="GQ358" s="319"/>
      <c r="GR358" s="319"/>
      <c r="GS358" s="319"/>
      <c r="GT358" s="319"/>
      <c r="GU358" s="319"/>
      <c r="GV358" s="319"/>
      <c r="GW358" s="319"/>
      <c r="GX358" s="319"/>
      <c r="GY358" s="319"/>
      <c r="GZ358" s="319"/>
      <c r="HA358" s="319"/>
      <c r="HB358" s="319"/>
      <c r="HC358" s="319"/>
      <c r="HD358" s="319"/>
      <c r="HE358" s="319"/>
      <c r="HF358" s="319"/>
      <c r="HG358" s="319"/>
      <c r="HH358" s="319"/>
      <c r="HI358" s="319"/>
      <c r="HJ358" s="319"/>
      <c r="HK358" s="319"/>
      <c r="HL358" s="319"/>
      <c r="HM358" s="319"/>
      <c r="HN358" s="319"/>
      <c r="HO358" s="319"/>
      <c r="HP358" s="319"/>
      <c r="HQ358" s="319"/>
      <c r="HR358" s="319"/>
      <c r="HS358" s="319"/>
      <c r="HT358" s="319"/>
      <c r="HU358" s="319"/>
      <c r="HV358" s="319"/>
      <c r="HW358" s="319"/>
      <c r="HX358" s="319"/>
      <c r="HY358" s="319"/>
      <c r="HZ358" s="319"/>
      <c r="IA358" s="319"/>
      <c r="IB358" s="319"/>
      <c r="IC358" s="319"/>
      <c r="ID358" s="319"/>
      <c r="IE358" s="319"/>
      <c r="IF358" s="319"/>
      <c r="IG358" s="318"/>
    </row>
    <row r="359" spans="1:241" ht="12.75" customHeight="1" x14ac:dyDescent="0.2">
      <c r="A359" s="370" t="s">
        <v>291</v>
      </c>
      <c r="B359" s="270">
        <v>1535</v>
      </c>
      <c r="C359" s="270">
        <v>1535</v>
      </c>
      <c r="D359" s="270">
        <v>590</v>
      </c>
      <c r="E359" s="270">
        <v>945</v>
      </c>
      <c r="F359" s="270">
        <v>0</v>
      </c>
      <c r="G359" s="270">
        <v>0</v>
      </c>
      <c r="H359" s="270">
        <v>1535</v>
      </c>
      <c r="I359" s="270">
        <v>730</v>
      </c>
      <c r="J359" s="270">
        <v>805</v>
      </c>
      <c r="K359" s="270">
        <v>1460</v>
      </c>
      <c r="L359" s="270">
        <v>63.220383851753809</v>
      </c>
      <c r="M359" s="270">
        <v>230</v>
      </c>
      <c r="N359" s="270">
        <v>540</v>
      </c>
      <c r="O359" s="270">
        <v>485</v>
      </c>
      <c r="P359" s="270">
        <v>235</v>
      </c>
      <c r="Q359" s="270">
        <v>10</v>
      </c>
      <c r="R359" s="270" t="s">
        <v>1676</v>
      </c>
      <c r="S359" s="270" t="s">
        <v>1676</v>
      </c>
      <c r="T359" s="270">
        <v>0</v>
      </c>
      <c r="U359" s="270">
        <v>2</v>
      </c>
      <c r="V359" s="270">
        <v>2</v>
      </c>
      <c r="W359" s="270">
        <v>58</v>
      </c>
      <c r="X359" s="270">
        <v>55.566492829204691</v>
      </c>
      <c r="Y359" s="270">
        <v>0</v>
      </c>
      <c r="Z359" s="270">
        <v>95</v>
      </c>
      <c r="AA359" s="270">
        <v>280</v>
      </c>
      <c r="AB359" s="270">
        <v>490</v>
      </c>
      <c r="AC359" s="270">
        <v>500</v>
      </c>
      <c r="AD359" s="270">
        <v>165</v>
      </c>
      <c r="AE359" s="270" t="s">
        <v>1676</v>
      </c>
      <c r="AF359" s="270">
        <v>30</v>
      </c>
      <c r="AG359" s="270">
        <v>0</v>
      </c>
      <c r="AH359" s="270">
        <v>0</v>
      </c>
      <c r="AI359" s="270" t="s">
        <v>1676</v>
      </c>
      <c r="AJ359" s="270">
        <v>0</v>
      </c>
      <c r="AK359" s="270">
        <v>0</v>
      </c>
      <c r="AL359" s="270">
        <v>15</v>
      </c>
      <c r="AM359" s="270">
        <v>95</v>
      </c>
      <c r="AN359" s="270">
        <v>75</v>
      </c>
      <c r="AO359" s="270">
        <v>0</v>
      </c>
      <c r="AP359" s="270" t="s">
        <v>1676</v>
      </c>
      <c r="AQ359" s="270">
        <v>40</v>
      </c>
      <c r="AR359" s="270">
        <v>0</v>
      </c>
      <c r="AS359" s="270">
        <v>65</v>
      </c>
      <c r="AT359" s="270">
        <v>110</v>
      </c>
      <c r="AU359" s="270">
        <v>0</v>
      </c>
      <c r="AV359" s="270">
        <v>115</v>
      </c>
      <c r="AW359" s="270">
        <v>195</v>
      </c>
      <c r="AX359" s="270" t="s">
        <v>1676</v>
      </c>
      <c r="AY359" s="270">
        <v>0</v>
      </c>
      <c r="AZ359" s="270">
        <v>745</v>
      </c>
      <c r="BA359" s="270" t="s">
        <v>1676</v>
      </c>
      <c r="BB359" s="270">
        <v>40</v>
      </c>
      <c r="BC359" s="270">
        <v>0</v>
      </c>
      <c r="BD359" s="270">
        <v>80</v>
      </c>
      <c r="BE359" s="270" t="s">
        <v>1676</v>
      </c>
      <c r="BF359" s="270">
        <v>0</v>
      </c>
      <c r="BG359" s="270" t="s">
        <v>1676</v>
      </c>
      <c r="BH359" s="270">
        <v>25</v>
      </c>
      <c r="BI359" s="270">
        <v>0</v>
      </c>
      <c r="BJ359" s="270">
        <v>0</v>
      </c>
      <c r="BK359" s="270">
        <v>0</v>
      </c>
      <c r="BL359" s="270">
        <v>0</v>
      </c>
      <c r="BM359" s="270">
        <v>275</v>
      </c>
      <c r="BN359" s="270">
        <v>60</v>
      </c>
      <c r="BO359" s="270">
        <v>790</v>
      </c>
      <c r="BP359" s="270">
        <v>200</v>
      </c>
      <c r="BQ359" s="270">
        <v>0</v>
      </c>
      <c r="BR359" s="270">
        <v>0</v>
      </c>
      <c r="BS359" s="270" t="s">
        <v>1676</v>
      </c>
      <c r="BT359" s="270">
        <v>35</v>
      </c>
      <c r="BU359" s="270">
        <v>50</v>
      </c>
      <c r="BV359" s="270"/>
      <c r="BW359" s="270">
        <v>15</v>
      </c>
      <c r="BX359" s="270">
        <v>0</v>
      </c>
      <c r="BY359" s="270">
        <v>15</v>
      </c>
      <c r="BZ359" s="270">
        <v>0</v>
      </c>
      <c r="CA359" s="270">
        <v>0</v>
      </c>
      <c r="CB359" s="270">
        <v>0</v>
      </c>
      <c r="CC359" s="270">
        <v>0</v>
      </c>
      <c r="CD359" s="270">
        <v>70</v>
      </c>
      <c r="CE359" s="270" t="s">
        <v>1676</v>
      </c>
      <c r="CF359" s="270">
        <v>0</v>
      </c>
      <c r="CG359" s="270">
        <v>1450</v>
      </c>
      <c r="CH359" s="270">
        <v>0</v>
      </c>
      <c r="CI359" s="270">
        <v>425</v>
      </c>
      <c r="CJ359" s="270">
        <v>0</v>
      </c>
      <c r="CK359" s="270">
        <v>870</v>
      </c>
      <c r="CL359" s="270">
        <v>0</v>
      </c>
      <c r="CM359" s="270">
        <v>0</v>
      </c>
      <c r="CN359" s="270">
        <v>0</v>
      </c>
      <c r="CO359" s="270">
        <v>0</v>
      </c>
      <c r="CP359" s="270">
        <v>0</v>
      </c>
      <c r="CQ359" s="270">
        <v>0</v>
      </c>
      <c r="CR359" s="270">
        <v>0</v>
      </c>
      <c r="CS359" s="270">
        <v>0</v>
      </c>
      <c r="CT359" s="270">
        <v>0</v>
      </c>
      <c r="CU359" s="270">
        <v>0</v>
      </c>
      <c r="CV359" s="270">
        <v>0</v>
      </c>
      <c r="CW359" s="270">
        <v>0</v>
      </c>
      <c r="CX359" s="270">
        <v>0</v>
      </c>
      <c r="CY359" s="270">
        <v>0</v>
      </c>
      <c r="CZ359" s="270">
        <v>0</v>
      </c>
      <c r="DA359" s="270">
        <v>0</v>
      </c>
      <c r="DB359" s="270">
        <v>0</v>
      </c>
      <c r="DC359" s="270">
        <v>0</v>
      </c>
      <c r="DD359" s="270">
        <v>0</v>
      </c>
      <c r="DE359" s="270">
        <v>0</v>
      </c>
      <c r="DF359" s="270">
        <v>0</v>
      </c>
      <c r="DG359" s="270">
        <v>0</v>
      </c>
      <c r="DH359" s="270">
        <v>0</v>
      </c>
      <c r="DI359" s="270">
        <v>0</v>
      </c>
      <c r="DJ359" s="270">
        <v>0</v>
      </c>
      <c r="DK359" s="270">
        <v>0</v>
      </c>
      <c r="DL359" s="270">
        <v>0</v>
      </c>
      <c r="DM359" s="270">
        <v>0</v>
      </c>
      <c r="DN359" s="270">
        <v>0</v>
      </c>
      <c r="DO359" s="270">
        <v>0</v>
      </c>
      <c r="DP359" s="270">
        <v>0</v>
      </c>
      <c r="DQ359" s="270"/>
      <c r="DR359" s="270">
        <v>0</v>
      </c>
      <c r="DS359" s="270">
        <v>0</v>
      </c>
      <c r="DT359" s="270">
        <v>0</v>
      </c>
      <c r="DU359" s="270">
        <v>0</v>
      </c>
      <c r="DV359" s="270">
        <v>0</v>
      </c>
      <c r="DW359" s="270">
        <v>0</v>
      </c>
      <c r="DX359" s="270">
        <v>0</v>
      </c>
      <c r="DY359" s="270">
        <v>0</v>
      </c>
      <c r="DZ359" s="270">
        <v>0</v>
      </c>
      <c r="EA359" s="270">
        <v>0</v>
      </c>
      <c r="EB359" s="270">
        <v>0</v>
      </c>
      <c r="EC359" s="270">
        <v>0</v>
      </c>
      <c r="ED359" s="270">
        <v>0</v>
      </c>
      <c r="EE359" s="270">
        <v>0</v>
      </c>
      <c r="EF359" s="270">
        <v>0</v>
      </c>
      <c r="EG359" s="270">
        <v>0</v>
      </c>
      <c r="EH359" s="270">
        <v>0</v>
      </c>
      <c r="EI359" s="270">
        <v>0</v>
      </c>
      <c r="EJ359" s="270">
        <v>0</v>
      </c>
      <c r="EK359" s="270">
        <v>240</v>
      </c>
      <c r="EL359" s="270">
        <v>0</v>
      </c>
      <c r="EM359" s="270">
        <v>0</v>
      </c>
      <c r="EN359" s="270">
        <v>0</v>
      </c>
      <c r="EO359" s="270">
        <v>0</v>
      </c>
      <c r="EP359" s="270">
        <v>0</v>
      </c>
      <c r="EQ359" s="270">
        <v>0</v>
      </c>
      <c r="ER359" s="270">
        <v>0</v>
      </c>
      <c r="ES359" s="270">
        <v>0</v>
      </c>
      <c r="ET359" s="270">
        <v>0</v>
      </c>
      <c r="EU359" s="270">
        <v>0</v>
      </c>
      <c r="EV359" s="270">
        <v>0</v>
      </c>
      <c r="EW359" s="270">
        <v>0</v>
      </c>
      <c r="EX359" s="270">
        <v>0</v>
      </c>
      <c r="EY359" s="270">
        <v>0</v>
      </c>
      <c r="EZ359" s="270">
        <v>0</v>
      </c>
      <c r="FA359" s="270">
        <v>0</v>
      </c>
      <c r="FB359" s="270">
        <v>0</v>
      </c>
      <c r="FC359" s="270">
        <v>0</v>
      </c>
      <c r="FD359" s="270">
        <v>0</v>
      </c>
      <c r="FE359" s="270">
        <v>0</v>
      </c>
      <c r="FF359" s="270">
        <v>0</v>
      </c>
      <c r="FG359" s="270">
        <v>0</v>
      </c>
      <c r="FH359" s="270">
        <v>0</v>
      </c>
      <c r="FI359" s="270">
        <v>0</v>
      </c>
      <c r="FJ359" s="270">
        <v>0</v>
      </c>
      <c r="FK359" s="270">
        <v>0</v>
      </c>
      <c r="FL359" s="351">
        <v>1495</v>
      </c>
      <c r="FM359" s="323">
        <v>0</v>
      </c>
      <c r="FN359" s="324">
        <v>1510</v>
      </c>
      <c r="FO359" s="270"/>
      <c r="FP359" s="89"/>
      <c r="FQ359" s="270"/>
      <c r="FR359" s="319"/>
      <c r="FS359" s="319"/>
      <c r="FT359" s="319"/>
      <c r="FU359" s="319"/>
      <c r="FV359" s="319"/>
      <c r="FW359" s="319"/>
      <c r="FX359" s="319"/>
      <c r="FY359" s="319"/>
      <c r="FZ359" s="319"/>
      <c r="GA359" s="319"/>
      <c r="GB359" s="319"/>
      <c r="GC359" s="319"/>
      <c r="GD359" s="319"/>
      <c r="GE359" s="319"/>
      <c r="GF359" s="319"/>
      <c r="GG359" s="319"/>
      <c r="GH359" s="319"/>
      <c r="GI359" s="319"/>
      <c r="GJ359" s="319"/>
      <c r="GK359" s="319"/>
      <c r="GL359" s="319"/>
      <c r="GM359" s="319"/>
      <c r="GN359" s="319"/>
      <c r="GO359" s="319"/>
      <c r="GP359" s="319"/>
      <c r="GQ359" s="319"/>
      <c r="GR359" s="319"/>
      <c r="GS359" s="319"/>
      <c r="GT359" s="319"/>
      <c r="GU359" s="319"/>
      <c r="GV359" s="319"/>
      <c r="GW359" s="319"/>
      <c r="GX359" s="319"/>
      <c r="GY359" s="319"/>
      <c r="GZ359" s="319"/>
      <c r="HA359" s="319"/>
      <c r="HB359" s="319"/>
      <c r="HC359" s="319"/>
      <c r="HD359" s="319"/>
      <c r="HE359" s="319"/>
      <c r="HF359" s="319"/>
      <c r="HG359" s="319"/>
      <c r="HH359" s="319"/>
      <c r="HI359" s="319"/>
      <c r="HJ359" s="319"/>
      <c r="HK359" s="319"/>
      <c r="HL359" s="319"/>
      <c r="HM359" s="319"/>
      <c r="HN359" s="319"/>
      <c r="HO359" s="319"/>
      <c r="HP359" s="319"/>
      <c r="HQ359" s="319"/>
      <c r="HR359" s="319"/>
      <c r="HS359" s="319"/>
      <c r="HT359" s="319"/>
      <c r="HU359" s="319"/>
      <c r="HV359" s="319"/>
      <c r="HW359" s="319"/>
      <c r="HX359" s="319"/>
      <c r="HY359" s="319"/>
      <c r="HZ359" s="319"/>
      <c r="IA359" s="319"/>
      <c r="IB359" s="319"/>
      <c r="IC359" s="319"/>
      <c r="ID359" s="319"/>
      <c r="IE359" s="319"/>
      <c r="IF359" s="319"/>
      <c r="IG359" s="318"/>
    </row>
    <row r="360" spans="1:241" ht="12.75" customHeight="1" x14ac:dyDescent="0.2">
      <c r="A360" s="370" t="s">
        <v>286</v>
      </c>
      <c r="B360" s="270">
        <v>1720</v>
      </c>
      <c r="C360" s="270">
        <v>1720</v>
      </c>
      <c r="D360" s="270">
        <v>815</v>
      </c>
      <c r="E360" s="270">
        <v>905</v>
      </c>
      <c r="F360" s="270">
        <v>0</v>
      </c>
      <c r="G360" s="270">
        <v>0</v>
      </c>
      <c r="H360" s="270">
        <v>1720</v>
      </c>
      <c r="I360" s="270">
        <v>780</v>
      </c>
      <c r="J360" s="270">
        <v>940</v>
      </c>
      <c r="K360" s="270">
        <v>1975</v>
      </c>
      <c r="L360" s="270">
        <v>36.664135514018689</v>
      </c>
      <c r="M360" s="270">
        <v>825</v>
      </c>
      <c r="N360" s="270">
        <v>645</v>
      </c>
      <c r="O360" s="270">
        <v>155</v>
      </c>
      <c r="P360" s="270">
        <v>80</v>
      </c>
      <c r="Q360" s="270">
        <v>10</v>
      </c>
      <c r="R360" s="270" t="s">
        <v>1676</v>
      </c>
      <c r="S360" s="270">
        <v>0</v>
      </c>
      <c r="T360" s="270">
        <v>0</v>
      </c>
      <c r="U360" s="270">
        <v>2.5313700384122919</v>
      </c>
      <c r="V360" s="270">
        <v>3</v>
      </c>
      <c r="W360" s="270">
        <v>30</v>
      </c>
      <c r="X360" s="270">
        <v>62.07732558139535</v>
      </c>
      <c r="Y360" s="270">
        <v>0</v>
      </c>
      <c r="Z360" s="270">
        <v>55</v>
      </c>
      <c r="AA360" s="270">
        <v>165</v>
      </c>
      <c r="AB360" s="270">
        <v>470</v>
      </c>
      <c r="AC360" s="270">
        <v>660</v>
      </c>
      <c r="AD360" s="270">
        <v>355</v>
      </c>
      <c r="AE360" s="270">
        <v>10</v>
      </c>
      <c r="AF360" s="270">
        <v>225</v>
      </c>
      <c r="AG360" s="270">
        <v>0</v>
      </c>
      <c r="AH360" s="270">
        <v>210</v>
      </c>
      <c r="AI360" s="270">
        <v>0</v>
      </c>
      <c r="AJ360" s="270">
        <v>0</v>
      </c>
      <c r="AK360" s="270">
        <v>0</v>
      </c>
      <c r="AL360" s="270">
        <v>0</v>
      </c>
      <c r="AM360" s="270">
        <v>0</v>
      </c>
      <c r="AN360" s="270">
        <v>25</v>
      </c>
      <c r="AO360" s="270">
        <v>0</v>
      </c>
      <c r="AP360" s="270" t="s">
        <v>1676</v>
      </c>
      <c r="AQ360" s="270">
        <v>0</v>
      </c>
      <c r="AR360" s="270">
        <v>0</v>
      </c>
      <c r="AS360" s="270">
        <v>0</v>
      </c>
      <c r="AT360" s="270">
        <v>0</v>
      </c>
      <c r="AU360" s="270">
        <v>0</v>
      </c>
      <c r="AV360" s="270" t="s">
        <v>1676</v>
      </c>
      <c r="AW360" s="270">
        <v>310</v>
      </c>
      <c r="AX360" s="270">
        <v>0</v>
      </c>
      <c r="AY360" s="270">
        <v>0</v>
      </c>
      <c r="AZ360" s="270">
        <v>925</v>
      </c>
      <c r="BA360" s="270">
        <v>0</v>
      </c>
      <c r="BB360" s="270">
        <v>25</v>
      </c>
      <c r="BC360" s="270">
        <v>0</v>
      </c>
      <c r="BD360" s="270" t="s">
        <v>1676</v>
      </c>
      <c r="BE360" s="270">
        <v>0</v>
      </c>
      <c r="BF360" s="270">
        <v>0</v>
      </c>
      <c r="BG360" s="270">
        <v>0</v>
      </c>
      <c r="BH360" s="270">
        <v>220</v>
      </c>
      <c r="BI360" s="270">
        <v>220</v>
      </c>
      <c r="BJ360" s="270">
        <v>0</v>
      </c>
      <c r="BK360" s="270">
        <v>0</v>
      </c>
      <c r="BL360" s="270">
        <v>0</v>
      </c>
      <c r="BM360" s="270">
        <v>25</v>
      </c>
      <c r="BN360" s="270" t="s">
        <v>1676</v>
      </c>
      <c r="BO360" s="270">
        <v>1235</v>
      </c>
      <c r="BP360" s="270">
        <v>0</v>
      </c>
      <c r="BQ360" s="270">
        <v>0</v>
      </c>
      <c r="BR360" s="270">
        <v>0</v>
      </c>
      <c r="BS360" s="270">
        <v>0</v>
      </c>
      <c r="BT360" s="270">
        <v>0</v>
      </c>
      <c r="BU360" s="270">
        <v>15</v>
      </c>
      <c r="BV360" s="270"/>
      <c r="BW360" s="270">
        <v>0</v>
      </c>
      <c r="BX360" s="270">
        <v>0</v>
      </c>
      <c r="BY360" s="270" t="s">
        <v>1676</v>
      </c>
      <c r="BZ360" s="270">
        <v>0</v>
      </c>
      <c r="CA360" s="270">
        <v>0</v>
      </c>
      <c r="CB360" s="270">
        <v>0</v>
      </c>
      <c r="CC360" s="270">
        <v>0</v>
      </c>
      <c r="CD360" s="270">
        <v>135</v>
      </c>
      <c r="CE360" s="270">
        <v>95</v>
      </c>
      <c r="CF360" s="270">
        <v>0</v>
      </c>
      <c r="CG360" s="270">
        <v>1480</v>
      </c>
      <c r="CH360" s="270">
        <v>0</v>
      </c>
      <c r="CI360" s="270">
        <v>25</v>
      </c>
      <c r="CJ360" s="270">
        <v>0</v>
      </c>
      <c r="CK360" s="270">
        <v>1465</v>
      </c>
      <c r="CL360" s="270">
        <v>0</v>
      </c>
      <c r="CM360" s="270">
        <v>220</v>
      </c>
      <c r="CN360" s="270">
        <v>0</v>
      </c>
      <c r="CO360" s="270">
        <v>0</v>
      </c>
      <c r="CP360" s="270">
        <v>0</v>
      </c>
      <c r="CQ360" s="270">
        <v>0</v>
      </c>
      <c r="CR360" s="270">
        <v>0</v>
      </c>
      <c r="CS360" s="270">
        <v>0</v>
      </c>
      <c r="CT360" s="270">
        <v>0</v>
      </c>
      <c r="CU360" s="270">
        <v>0</v>
      </c>
      <c r="CV360" s="270">
        <v>0</v>
      </c>
      <c r="CW360" s="270">
        <v>10</v>
      </c>
      <c r="CX360" s="270">
        <v>0</v>
      </c>
      <c r="CY360" s="270">
        <v>0</v>
      </c>
      <c r="CZ360" s="270">
        <v>0</v>
      </c>
      <c r="DA360" s="270" t="s">
        <v>1676</v>
      </c>
      <c r="DB360" s="270">
        <v>0</v>
      </c>
      <c r="DC360" s="270">
        <v>0</v>
      </c>
      <c r="DD360" s="270">
        <v>0</v>
      </c>
      <c r="DE360" s="270">
        <v>0</v>
      </c>
      <c r="DF360" s="270">
        <v>0</v>
      </c>
      <c r="DG360" s="270">
        <v>0</v>
      </c>
      <c r="DH360" s="270">
        <v>0</v>
      </c>
      <c r="DI360" s="270">
        <v>0</v>
      </c>
      <c r="DJ360" s="270">
        <v>0</v>
      </c>
      <c r="DK360" s="270">
        <v>0</v>
      </c>
      <c r="DL360" s="270">
        <v>0</v>
      </c>
      <c r="DM360" s="270">
        <v>0</v>
      </c>
      <c r="DN360" s="270">
        <v>0</v>
      </c>
      <c r="DO360" s="270">
        <v>0</v>
      </c>
      <c r="DP360" s="270">
        <v>0</v>
      </c>
      <c r="DQ360" s="270"/>
      <c r="DR360" s="270">
        <v>0</v>
      </c>
      <c r="DS360" s="270">
        <v>0</v>
      </c>
      <c r="DT360" s="270">
        <v>0</v>
      </c>
      <c r="DU360" s="270">
        <v>0</v>
      </c>
      <c r="DV360" s="270">
        <v>0</v>
      </c>
      <c r="DW360" s="270">
        <v>0</v>
      </c>
      <c r="DX360" s="270">
        <v>0</v>
      </c>
      <c r="DY360" s="270">
        <v>0</v>
      </c>
      <c r="DZ360" s="270">
        <v>0</v>
      </c>
      <c r="EA360" s="270">
        <v>0</v>
      </c>
      <c r="EB360" s="270">
        <v>0</v>
      </c>
      <c r="EC360" s="270">
        <v>0</v>
      </c>
      <c r="ED360" s="270">
        <v>0</v>
      </c>
      <c r="EE360" s="270">
        <v>0</v>
      </c>
      <c r="EF360" s="270">
        <v>0</v>
      </c>
      <c r="EG360" s="270">
        <v>0</v>
      </c>
      <c r="EH360" s="270">
        <v>0</v>
      </c>
      <c r="EI360" s="270">
        <v>0</v>
      </c>
      <c r="EJ360" s="270">
        <v>0</v>
      </c>
      <c r="EK360" s="270">
        <v>0</v>
      </c>
      <c r="EL360" s="270">
        <v>0</v>
      </c>
      <c r="EM360" s="270">
        <v>0</v>
      </c>
      <c r="EN360" s="270">
        <v>0</v>
      </c>
      <c r="EO360" s="270">
        <v>0</v>
      </c>
      <c r="EP360" s="270">
        <v>0</v>
      </c>
      <c r="EQ360" s="270">
        <v>0</v>
      </c>
      <c r="ER360" s="270">
        <v>0</v>
      </c>
      <c r="ES360" s="270">
        <v>0</v>
      </c>
      <c r="ET360" s="270">
        <v>0</v>
      </c>
      <c r="EU360" s="270">
        <v>0</v>
      </c>
      <c r="EV360" s="270">
        <v>0</v>
      </c>
      <c r="EW360" s="270">
        <v>0</v>
      </c>
      <c r="EX360" s="270">
        <v>0</v>
      </c>
      <c r="EY360" s="270">
        <v>0</v>
      </c>
      <c r="EZ360" s="270">
        <v>0</v>
      </c>
      <c r="FA360" s="270">
        <v>0</v>
      </c>
      <c r="FB360" s="270">
        <v>0</v>
      </c>
      <c r="FC360" s="270">
        <v>0</v>
      </c>
      <c r="FD360" s="270">
        <v>0</v>
      </c>
      <c r="FE360" s="270">
        <v>0</v>
      </c>
      <c r="FF360" s="270">
        <v>0</v>
      </c>
      <c r="FG360" s="270">
        <v>0</v>
      </c>
      <c r="FH360" s="270">
        <v>0</v>
      </c>
      <c r="FI360" s="270">
        <v>0</v>
      </c>
      <c r="FJ360" s="270">
        <v>0</v>
      </c>
      <c r="FK360" s="270">
        <v>0</v>
      </c>
      <c r="FL360" s="351">
        <v>1695</v>
      </c>
      <c r="FM360" s="323">
        <v>0</v>
      </c>
      <c r="FN360" s="324">
        <v>1710</v>
      </c>
      <c r="FO360" s="270"/>
      <c r="FP360" s="89"/>
      <c r="FQ360" s="270"/>
      <c r="FR360" s="319"/>
      <c r="FS360" s="319"/>
      <c r="FT360" s="319"/>
      <c r="FU360" s="319"/>
      <c r="FV360" s="319"/>
      <c r="FW360" s="319"/>
      <c r="FX360" s="319"/>
      <c r="FY360" s="319"/>
      <c r="FZ360" s="319"/>
      <c r="GA360" s="319"/>
      <c r="GB360" s="319"/>
      <c r="GC360" s="319"/>
      <c r="GD360" s="319"/>
      <c r="GE360" s="319"/>
      <c r="GF360" s="319"/>
      <c r="GG360" s="319"/>
      <c r="GH360" s="319"/>
      <c r="GI360" s="319"/>
      <c r="GJ360" s="319"/>
      <c r="GK360" s="319"/>
      <c r="GL360" s="319"/>
      <c r="GM360" s="319"/>
      <c r="GN360" s="319"/>
      <c r="GO360" s="319"/>
      <c r="GP360" s="319"/>
      <c r="GQ360" s="319"/>
      <c r="GR360" s="319"/>
      <c r="GS360" s="319"/>
      <c r="GT360" s="319"/>
      <c r="GU360" s="319"/>
      <c r="GV360" s="319"/>
      <c r="GW360" s="319"/>
      <c r="GX360" s="319"/>
      <c r="GY360" s="319"/>
      <c r="GZ360" s="319"/>
      <c r="HA360" s="319"/>
      <c r="HB360" s="319"/>
      <c r="HC360" s="319"/>
      <c r="HD360" s="319"/>
      <c r="HE360" s="319"/>
      <c r="HF360" s="319"/>
      <c r="HG360" s="319"/>
      <c r="HH360" s="319"/>
      <c r="HI360" s="319"/>
      <c r="HJ360" s="319"/>
      <c r="HK360" s="319"/>
      <c r="HL360" s="319"/>
      <c r="HM360" s="319"/>
      <c r="HN360" s="319"/>
      <c r="HO360" s="319"/>
      <c r="HP360" s="319"/>
      <c r="HQ360" s="319"/>
      <c r="HR360" s="319"/>
      <c r="HS360" s="319"/>
      <c r="HT360" s="319"/>
      <c r="HU360" s="319"/>
      <c r="HV360" s="319"/>
      <c r="HW360" s="319"/>
      <c r="HX360" s="319"/>
      <c r="HY360" s="319"/>
      <c r="HZ360" s="319"/>
      <c r="IA360" s="319"/>
      <c r="IB360" s="319"/>
      <c r="IC360" s="319"/>
      <c r="ID360" s="319"/>
      <c r="IE360" s="319"/>
      <c r="IF360" s="319"/>
      <c r="IG360" s="318"/>
    </row>
    <row r="361" spans="1:241" ht="12.75" customHeight="1" x14ac:dyDescent="0.2">
      <c r="A361" s="370" t="s">
        <v>294</v>
      </c>
      <c r="B361" s="270">
        <v>1060</v>
      </c>
      <c r="C361" s="270">
        <v>1060</v>
      </c>
      <c r="D361" s="270">
        <v>560</v>
      </c>
      <c r="E361" s="270">
        <v>500</v>
      </c>
      <c r="F361" s="270">
        <v>0</v>
      </c>
      <c r="G361" s="270">
        <v>0</v>
      </c>
      <c r="H361" s="270">
        <v>1060</v>
      </c>
      <c r="I361" s="270">
        <v>255</v>
      </c>
      <c r="J361" s="270">
        <v>805</v>
      </c>
      <c r="K361" s="270">
        <v>550</v>
      </c>
      <c r="L361" s="270">
        <v>53.956356736242881</v>
      </c>
      <c r="M361" s="270">
        <v>305</v>
      </c>
      <c r="N361" s="270">
        <v>335</v>
      </c>
      <c r="O361" s="270">
        <v>275</v>
      </c>
      <c r="P361" s="270">
        <v>135</v>
      </c>
      <c r="Q361" s="270" t="s">
        <v>1676</v>
      </c>
      <c r="R361" s="270">
        <v>0</v>
      </c>
      <c r="S361" s="270">
        <v>0</v>
      </c>
      <c r="T361" s="270">
        <v>0</v>
      </c>
      <c r="U361" s="270">
        <v>2.132295719844358</v>
      </c>
      <c r="V361" s="270">
        <v>2</v>
      </c>
      <c r="W361" s="270">
        <v>49</v>
      </c>
      <c r="X361" s="270">
        <v>52.902738432483474</v>
      </c>
      <c r="Y361" s="270">
        <v>0</v>
      </c>
      <c r="Z361" s="270">
        <v>70</v>
      </c>
      <c r="AA361" s="270">
        <v>265</v>
      </c>
      <c r="AB361" s="270">
        <v>345</v>
      </c>
      <c r="AC361" s="270">
        <v>280</v>
      </c>
      <c r="AD361" s="270">
        <v>95</v>
      </c>
      <c r="AE361" s="270" t="s">
        <v>1676</v>
      </c>
      <c r="AF361" s="270">
        <v>100</v>
      </c>
      <c r="AG361" s="270">
        <v>0</v>
      </c>
      <c r="AH361" s="270">
        <v>0</v>
      </c>
      <c r="AI361" s="270">
        <v>0</v>
      </c>
      <c r="AJ361" s="270">
        <v>0</v>
      </c>
      <c r="AK361" s="270" t="s">
        <v>1676</v>
      </c>
      <c r="AL361" s="270">
        <v>10</v>
      </c>
      <c r="AM361" s="270">
        <v>360</v>
      </c>
      <c r="AN361" s="270">
        <v>60</v>
      </c>
      <c r="AO361" s="270">
        <v>0</v>
      </c>
      <c r="AP361" s="270">
        <v>0</v>
      </c>
      <c r="AQ361" s="270">
        <v>0</v>
      </c>
      <c r="AR361" s="270">
        <v>0</v>
      </c>
      <c r="AS361" s="270" t="s">
        <v>1676</v>
      </c>
      <c r="AT361" s="270">
        <v>0</v>
      </c>
      <c r="AU361" s="270">
        <v>0</v>
      </c>
      <c r="AV361" s="270">
        <v>35</v>
      </c>
      <c r="AW361" s="270">
        <v>150</v>
      </c>
      <c r="AX361" s="270">
        <v>0</v>
      </c>
      <c r="AY361" s="270">
        <v>25</v>
      </c>
      <c r="AZ361" s="270">
        <v>285</v>
      </c>
      <c r="BA361" s="270" t="s">
        <v>1676</v>
      </c>
      <c r="BB361" s="270">
        <v>30</v>
      </c>
      <c r="BC361" s="270" t="s">
        <v>1676</v>
      </c>
      <c r="BD361" s="270">
        <v>30</v>
      </c>
      <c r="BE361" s="270">
        <v>0</v>
      </c>
      <c r="BF361" s="270">
        <v>0</v>
      </c>
      <c r="BG361" s="270">
        <v>0</v>
      </c>
      <c r="BH361" s="270">
        <v>20</v>
      </c>
      <c r="BI361" s="270">
        <v>0</v>
      </c>
      <c r="BJ361" s="270">
        <v>0</v>
      </c>
      <c r="BK361" s="270">
        <v>0</v>
      </c>
      <c r="BL361" s="270">
        <v>0</v>
      </c>
      <c r="BM361" s="270">
        <v>510</v>
      </c>
      <c r="BN361" s="270">
        <v>30</v>
      </c>
      <c r="BO361" s="270">
        <v>420</v>
      </c>
      <c r="BP361" s="270">
        <v>0</v>
      </c>
      <c r="BQ361" s="270">
        <v>0</v>
      </c>
      <c r="BR361" s="270">
        <v>0</v>
      </c>
      <c r="BS361" s="270" t="s">
        <v>1676</v>
      </c>
      <c r="BT361" s="270">
        <v>15</v>
      </c>
      <c r="BU361" s="270">
        <v>30</v>
      </c>
      <c r="BV361" s="270"/>
      <c r="BW361" s="270" t="s">
        <v>1676</v>
      </c>
      <c r="BX361" s="270">
        <v>0</v>
      </c>
      <c r="BY361" s="270">
        <v>15</v>
      </c>
      <c r="BZ361" s="270">
        <v>0</v>
      </c>
      <c r="CA361" s="270">
        <v>0</v>
      </c>
      <c r="CB361" s="270">
        <v>0</v>
      </c>
      <c r="CC361" s="270">
        <v>0</v>
      </c>
      <c r="CD361" s="270" t="s">
        <v>1676</v>
      </c>
      <c r="CE361" s="270">
        <v>0</v>
      </c>
      <c r="CF361" s="270">
        <v>0</v>
      </c>
      <c r="CG361" s="270">
        <v>1040</v>
      </c>
      <c r="CH361" s="270">
        <v>0</v>
      </c>
      <c r="CI361" s="270">
        <v>570</v>
      </c>
      <c r="CJ361" s="270">
        <v>0</v>
      </c>
      <c r="CK361" s="270">
        <v>465</v>
      </c>
      <c r="CL361" s="270">
        <v>0</v>
      </c>
      <c r="CM361" s="270">
        <v>0</v>
      </c>
      <c r="CN361" s="270">
        <v>0</v>
      </c>
      <c r="CO361" s="270">
        <v>0</v>
      </c>
      <c r="CP361" s="270">
        <v>0</v>
      </c>
      <c r="CQ361" s="270">
        <v>0</v>
      </c>
      <c r="CR361" s="270">
        <v>0</v>
      </c>
      <c r="CS361" s="270">
        <v>0</v>
      </c>
      <c r="CT361" s="270">
        <v>0</v>
      </c>
      <c r="CU361" s="270">
        <v>0</v>
      </c>
      <c r="CV361" s="270">
        <v>15</v>
      </c>
      <c r="CW361" s="270">
        <v>0</v>
      </c>
      <c r="CX361" s="270">
        <v>0</v>
      </c>
      <c r="CY361" s="270">
        <v>0</v>
      </c>
      <c r="CZ361" s="270">
        <v>0</v>
      </c>
      <c r="DA361" s="270">
        <v>0</v>
      </c>
      <c r="DB361" s="270">
        <v>0</v>
      </c>
      <c r="DC361" s="270">
        <v>0</v>
      </c>
      <c r="DD361" s="270">
        <v>15</v>
      </c>
      <c r="DE361" s="270">
        <v>0</v>
      </c>
      <c r="DF361" s="270">
        <v>0</v>
      </c>
      <c r="DG361" s="270">
        <v>0</v>
      </c>
      <c r="DH361" s="270">
        <v>0</v>
      </c>
      <c r="DI361" s="270">
        <v>0</v>
      </c>
      <c r="DJ361" s="270">
        <v>0</v>
      </c>
      <c r="DK361" s="270">
        <v>0</v>
      </c>
      <c r="DL361" s="270">
        <v>0</v>
      </c>
      <c r="DM361" s="270">
        <v>0</v>
      </c>
      <c r="DN361" s="270">
        <v>0</v>
      </c>
      <c r="DO361" s="270">
        <v>0</v>
      </c>
      <c r="DP361" s="270">
        <v>0</v>
      </c>
      <c r="DQ361" s="270"/>
      <c r="DR361" s="270">
        <v>0</v>
      </c>
      <c r="DS361" s="270">
        <v>0</v>
      </c>
      <c r="DT361" s="270">
        <v>0</v>
      </c>
      <c r="DU361" s="270">
        <v>0</v>
      </c>
      <c r="DV361" s="270">
        <v>0</v>
      </c>
      <c r="DW361" s="270">
        <v>0</v>
      </c>
      <c r="DX361" s="270">
        <v>0</v>
      </c>
      <c r="DY361" s="270">
        <v>0</v>
      </c>
      <c r="DZ361" s="270">
        <v>0</v>
      </c>
      <c r="EA361" s="270">
        <v>0</v>
      </c>
      <c r="EB361" s="270">
        <v>0</v>
      </c>
      <c r="EC361" s="270">
        <v>0</v>
      </c>
      <c r="ED361" s="270">
        <v>0</v>
      </c>
      <c r="EE361" s="270">
        <v>0</v>
      </c>
      <c r="EF361" s="270">
        <v>0</v>
      </c>
      <c r="EG361" s="270">
        <v>0</v>
      </c>
      <c r="EH361" s="270">
        <v>0</v>
      </c>
      <c r="EI361" s="270">
        <v>0</v>
      </c>
      <c r="EJ361" s="270">
        <v>0</v>
      </c>
      <c r="EK361" s="270">
        <v>0</v>
      </c>
      <c r="EL361" s="270">
        <v>0</v>
      </c>
      <c r="EM361" s="270">
        <v>0</v>
      </c>
      <c r="EN361" s="270">
        <v>0</v>
      </c>
      <c r="EO361" s="270">
        <v>0</v>
      </c>
      <c r="EP361" s="270">
        <v>0</v>
      </c>
      <c r="EQ361" s="270">
        <v>0</v>
      </c>
      <c r="ER361" s="270">
        <v>0</v>
      </c>
      <c r="ES361" s="270">
        <v>0</v>
      </c>
      <c r="ET361" s="270">
        <v>0</v>
      </c>
      <c r="EU361" s="270">
        <v>0</v>
      </c>
      <c r="EV361" s="270">
        <v>0</v>
      </c>
      <c r="EW361" s="270">
        <v>0</v>
      </c>
      <c r="EX361" s="270">
        <v>0</v>
      </c>
      <c r="EY361" s="270">
        <v>0</v>
      </c>
      <c r="EZ361" s="270">
        <v>0</v>
      </c>
      <c r="FA361" s="270">
        <v>0</v>
      </c>
      <c r="FB361" s="270">
        <v>0</v>
      </c>
      <c r="FC361" s="270">
        <v>0</v>
      </c>
      <c r="FD361" s="270">
        <v>0</v>
      </c>
      <c r="FE361" s="270">
        <v>0</v>
      </c>
      <c r="FF361" s="270">
        <v>0</v>
      </c>
      <c r="FG361" s="270">
        <v>0</v>
      </c>
      <c r="FH361" s="270">
        <v>0</v>
      </c>
      <c r="FI361" s="270">
        <v>0</v>
      </c>
      <c r="FJ361" s="270">
        <v>0</v>
      </c>
      <c r="FK361" s="270">
        <v>0</v>
      </c>
      <c r="FL361" s="351">
        <v>1035</v>
      </c>
      <c r="FM361" s="323">
        <v>0</v>
      </c>
      <c r="FN361" s="324">
        <v>1055</v>
      </c>
      <c r="FO361" s="270"/>
      <c r="FP361" s="89"/>
      <c r="FQ361" s="270"/>
      <c r="FR361" s="319"/>
      <c r="FS361" s="319"/>
      <c r="FT361" s="319"/>
      <c r="FU361" s="319"/>
      <c r="FV361" s="319"/>
      <c r="FW361" s="319"/>
      <c r="FX361" s="319"/>
      <c r="FY361" s="319"/>
      <c r="FZ361" s="319"/>
      <c r="GA361" s="319"/>
      <c r="GB361" s="319"/>
      <c r="GC361" s="319"/>
      <c r="GD361" s="319"/>
      <c r="GE361" s="319"/>
      <c r="GF361" s="319"/>
      <c r="GG361" s="319"/>
      <c r="GH361" s="319"/>
      <c r="GI361" s="319"/>
      <c r="GJ361" s="319"/>
      <c r="GK361" s="319"/>
      <c r="GL361" s="319"/>
      <c r="GM361" s="319"/>
      <c r="GN361" s="319"/>
      <c r="GO361" s="319"/>
      <c r="GP361" s="319"/>
      <c r="GQ361" s="319"/>
      <c r="GR361" s="319"/>
      <c r="GS361" s="319"/>
      <c r="GT361" s="319"/>
      <c r="GU361" s="319"/>
      <c r="GV361" s="319"/>
      <c r="GW361" s="319"/>
      <c r="GX361" s="319"/>
      <c r="GY361" s="319"/>
      <c r="GZ361" s="319"/>
      <c r="HA361" s="319"/>
      <c r="HB361" s="319"/>
      <c r="HC361" s="319"/>
      <c r="HD361" s="319"/>
      <c r="HE361" s="319"/>
      <c r="HF361" s="319"/>
      <c r="HG361" s="319"/>
      <c r="HH361" s="319"/>
      <c r="HI361" s="319"/>
      <c r="HJ361" s="319"/>
      <c r="HK361" s="319"/>
      <c r="HL361" s="319"/>
      <c r="HM361" s="319"/>
      <c r="HN361" s="319"/>
      <c r="HO361" s="319"/>
      <c r="HP361" s="319"/>
      <c r="HQ361" s="319"/>
      <c r="HR361" s="319"/>
      <c r="HS361" s="319"/>
      <c r="HT361" s="319"/>
      <c r="HU361" s="319"/>
      <c r="HV361" s="319"/>
      <c r="HW361" s="319"/>
      <c r="HX361" s="319"/>
      <c r="HY361" s="319"/>
      <c r="HZ361" s="319"/>
      <c r="IA361" s="319"/>
      <c r="IB361" s="319"/>
      <c r="IC361" s="319"/>
      <c r="ID361" s="319"/>
      <c r="IE361" s="319"/>
      <c r="IF361" s="319"/>
      <c r="IG361" s="318"/>
    </row>
    <row r="362" spans="1:241" ht="12.75" customHeight="1" x14ac:dyDescent="0.2">
      <c r="A362" s="370" t="s">
        <v>296</v>
      </c>
      <c r="B362" s="270">
        <v>685</v>
      </c>
      <c r="C362" s="270">
        <v>685</v>
      </c>
      <c r="D362" s="270">
        <v>345</v>
      </c>
      <c r="E362" s="270">
        <v>335</v>
      </c>
      <c r="F362" s="270">
        <v>0</v>
      </c>
      <c r="G362" s="270">
        <v>0</v>
      </c>
      <c r="H362" s="270">
        <v>685</v>
      </c>
      <c r="I362" s="270">
        <v>390</v>
      </c>
      <c r="J362" s="270">
        <v>290</v>
      </c>
      <c r="K362" s="270">
        <v>1035</v>
      </c>
      <c r="L362" s="270">
        <v>42.184911242603548</v>
      </c>
      <c r="M362" s="270">
        <v>280</v>
      </c>
      <c r="N362" s="270">
        <v>235</v>
      </c>
      <c r="O362" s="270">
        <v>120</v>
      </c>
      <c r="P362" s="270">
        <v>35</v>
      </c>
      <c r="Q362" s="270" t="s">
        <v>1676</v>
      </c>
      <c r="R362" s="270">
        <v>0</v>
      </c>
      <c r="S362" s="270">
        <v>0</v>
      </c>
      <c r="T362" s="270">
        <v>0</v>
      </c>
      <c r="U362" s="270">
        <v>2.635204081632653</v>
      </c>
      <c r="V362" s="270">
        <v>3</v>
      </c>
      <c r="W362" s="270">
        <v>36</v>
      </c>
      <c r="X362" s="270">
        <v>56.058479532163744</v>
      </c>
      <c r="Y362" s="270">
        <v>0</v>
      </c>
      <c r="Z362" s="270">
        <v>65</v>
      </c>
      <c r="AA362" s="270">
        <v>110</v>
      </c>
      <c r="AB362" s="270">
        <v>170</v>
      </c>
      <c r="AC362" s="270">
        <v>260</v>
      </c>
      <c r="AD362" s="270">
        <v>75</v>
      </c>
      <c r="AE362" s="270">
        <v>0</v>
      </c>
      <c r="AF362" s="270">
        <v>10</v>
      </c>
      <c r="AG362" s="270">
        <v>0</v>
      </c>
      <c r="AH362" s="270">
        <v>0</v>
      </c>
      <c r="AI362" s="270">
        <v>0</v>
      </c>
      <c r="AJ362" s="270">
        <v>0</v>
      </c>
      <c r="AK362" s="270">
        <v>0</v>
      </c>
      <c r="AL362" s="270">
        <v>0</v>
      </c>
      <c r="AM362" s="270">
        <v>0</v>
      </c>
      <c r="AN362" s="270">
        <v>0</v>
      </c>
      <c r="AO362" s="270">
        <v>0</v>
      </c>
      <c r="AP362" s="270">
        <v>0</v>
      </c>
      <c r="AQ362" s="270" t="s">
        <v>1676</v>
      </c>
      <c r="AR362" s="270">
        <v>0</v>
      </c>
      <c r="AS362" s="270">
        <v>0</v>
      </c>
      <c r="AT362" s="270">
        <v>0</v>
      </c>
      <c r="AU362" s="270">
        <v>0</v>
      </c>
      <c r="AV362" s="270">
        <v>0</v>
      </c>
      <c r="AW362" s="270">
        <v>45</v>
      </c>
      <c r="AX362" s="270" t="s">
        <v>1676</v>
      </c>
      <c r="AY362" s="270">
        <v>20</v>
      </c>
      <c r="AZ362" s="270">
        <v>585</v>
      </c>
      <c r="BA362" s="270" t="s">
        <v>1676</v>
      </c>
      <c r="BB362" s="270">
        <v>15</v>
      </c>
      <c r="BC362" s="270">
        <v>0</v>
      </c>
      <c r="BD362" s="270">
        <v>0</v>
      </c>
      <c r="BE362" s="270">
        <v>0</v>
      </c>
      <c r="BF362" s="270">
        <v>0</v>
      </c>
      <c r="BG362" s="270">
        <v>0</v>
      </c>
      <c r="BH362" s="270" t="s">
        <v>1676</v>
      </c>
      <c r="BI362" s="270">
        <v>0</v>
      </c>
      <c r="BJ362" s="270">
        <v>0</v>
      </c>
      <c r="BK362" s="270">
        <v>0</v>
      </c>
      <c r="BL362" s="270">
        <v>0</v>
      </c>
      <c r="BM362" s="270">
        <v>35</v>
      </c>
      <c r="BN362" s="270">
        <v>0</v>
      </c>
      <c r="BO362" s="270">
        <v>630</v>
      </c>
      <c r="BP362" s="270">
        <v>0</v>
      </c>
      <c r="BQ362" s="270">
        <v>0</v>
      </c>
      <c r="BR362" s="270">
        <v>0</v>
      </c>
      <c r="BS362" s="270" t="s">
        <v>1676</v>
      </c>
      <c r="BT362" s="270" t="s">
        <v>1676</v>
      </c>
      <c r="BU362" s="270">
        <v>15</v>
      </c>
      <c r="BV362" s="270"/>
      <c r="BW362" s="270" t="s">
        <v>1676</v>
      </c>
      <c r="BX362" s="270">
        <v>0</v>
      </c>
      <c r="BY362" s="270" t="s">
        <v>1676</v>
      </c>
      <c r="BZ362" s="270">
        <v>0</v>
      </c>
      <c r="CA362" s="270">
        <v>0</v>
      </c>
      <c r="CB362" s="270">
        <v>0</v>
      </c>
      <c r="CC362" s="270">
        <v>0</v>
      </c>
      <c r="CD362" s="270">
        <v>25</v>
      </c>
      <c r="CE362" s="270">
        <v>0</v>
      </c>
      <c r="CF362" s="270">
        <v>0</v>
      </c>
      <c r="CG362" s="270">
        <v>660</v>
      </c>
      <c r="CH362" s="270">
        <v>0</v>
      </c>
      <c r="CI362" s="270">
        <v>35</v>
      </c>
      <c r="CJ362" s="270">
        <v>0</v>
      </c>
      <c r="CK362" s="270">
        <v>635</v>
      </c>
      <c r="CL362" s="270">
        <v>0</v>
      </c>
      <c r="CM362" s="270">
        <v>0</v>
      </c>
      <c r="CN362" s="270">
        <v>0</v>
      </c>
      <c r="CO362" s="270">
        <v>0</v>
      </c>
      <c r="CP362" s="270">
        <v>0</v>
      </c>
      <c r="CQ362" s="270">
        <v>0</v>
      </c>
      <c r="CR362" s="270">
        <v>0</v>
      </c>
      <c r="CS362" s="270">
        <v>0</v>
      </c>
      <c r="CT362" s="270">
        <v>0</v>
      </c>
      <c r="CU362" s="270">
        <v>0</v>
      </c>
      <c r="CV362" s="270">
        <v>15</v>
      </c>
      <c r="CW362" s="270">
        <v>0</v>
      </c>
      <c r="CX362" s="270">
        <v>0</v>
      </c>
      <c r="CY362" s="270">
        <v>0</v>
      </c>
      <c r="CZ362" s="270">
        <v>0</v>
      </c>
      <c r="DA362" s="270">
        <v>0</v>
      </c>
      <c r="DB362" s="270">
        <v>0</v>
      </c>
      <c r="DC362" s="270">
        <v>0</v>
      </c>
      <c r="DD362" s="270">
        <v>0</v>
      </c>
      <c r="DE362" s="270">
        <v>0</v>
      </c>
      <c r="DF362" s="270">
        <v>0</v>
      </c>
      <c r="DG362" s="270">
        <v>0</v>
      </c>
      <c r="DH362" s="270">
        <v>0</v>
      </c>
      <c r="DI362" s="270">
        <v>0</v>
      </c>
      <c r="DJ362" s="270">
        <v>0</v>
      </c>
      <c r="DK362" s="270">
        <v>0</v>
      </c>
      <c r="DL362" s="270">
        <v>0</v>
      </c>
      <c r="DM362" s="270">
        <v>0</v>
      </c>
      <c r="DN362" s="270">
        <v>0</v>
      </c>
      <c r="DO362" s="270">
        <v>0</v>
      </c>
      <c r="DP362" s="270">
        <v>0</v>
      </c>
      <c r="DQ362" s="270"/>
      <c r="DR362" s="270">
        <v>0</v>
      </c>
      <c r="DS362" s="270">
        <v>0</v>
      </c>
      <c r="DT362" s="270">
        <v>0</v>
      </c>
      <c r="DU362" s="270">
        <v>0</v>
      </c>
      <c r="DV362" s="270">
        <v>0</v>
      </c>
      <c r="DW362" s="270">
        <v>0</v>
      </c>
      <c r="DX362" s="270">
        <v>0</v>
      </c>
      <c r="DY362" s="270">
        <v>0</v>
      </c>
      <c r="DZ362" s="270">
        <v>0</v>
      </c>
      <c r="EA362" s="270">
        <v>0</v>
      </c>
      <c r="EB362" s="270">
        <v>0</v>
      </c>
      <c r="EC362" s="270">
        <v>0</v>
      </c>
      <c r="ED362" s="270">
        <v>0</v>
      </c>
      <c r="EE362" s="270">
        <v>0</v>
      </c>
      <c r="EF362" s="270">
        <v>0</v>
      </c>
      <c r="EG362" s="270">
        <v>0</v>
      </c>
      <c r="EH362" s="270">
        <v>0</v>
      </c>
      <c r="EI362" s="270">
        <v>0</v>
      </c>
      <c r="EJ362" s="270">
        <v>0</v>
      </c>
      <c r="EK362" s="270">
        <v>0</v>
      </c>
      <c r="EL362" s="270">
        <v>0</v>
      </c>
      <c r="EM362" s="270">
        <v>0</v>
      </c>
      <c r="EN362" s="270">
        <v>0</v>
      </c>
      <c r="EO362" s="270">
        <v>0</v>
      </c>
      <c r="EP362" s="270">
        <v>0</v>
      </c>
      <c r="EQ362" s="270">
        <v>0</v>
      </c>
      <c r="ER362" s="270">
        <v>0</v>
      </c>
      <c r="ES362" s="270">
        <v>0</v>
      </c>
      <c r="ET362" s="270">
        <v>0</v>
      </c>
      <c r="EU362" s="270">
        <v>0</v>
      </c>
      <c r="EV362" s="270">
        <v>0</v>
      </c>
      <c r="EW362" s="270">
        <v>0</v>
      </c>
      <c r="EX362" s="270">
        <v>0</v>
      </c>
      <c r="EY362" s="270">
        <v>0</v>
      </c>
      <c r="EZ362" s="270">
        <v>0</v>
      </c>
      <c r="FA362" s="270">
        <v>0</v>
      </c>
      <c r="FB362" s="270">
        <v>0</v>
      </c>
      <c r="FC362" s="270">
        <v>0</v>
      </c>
      <c r="FD362" s="270">
        <v>0</v>
      </c>
      <c r="FE362" s="270">
        <v>0</v>
      </c>
      <c r="FF362" s="270">
        <v>0</v>
      </c>
      <c r="FG362" s="270">
        <v>0</v>
      </c>
      <c r="FH362" s="270">
        <v>0</v>
      </c>
      <c r="FI362" s="270">
        <v>0</v>
      </c>
      <c r="FJ362" s="270">
        <v>0</v>
      </c>
      <c r="FK362" s="270">
        <v>0</v>
      </c>
      <c r="FL362" s="351">
        <v>670</v>
      </c>
      <c r="FM362" s="323">
        <v>0</v>
      </c>
      <c r="FN362" s="324">
        <v>675</v>
      </c>
      <c r="FO362" s="270"/>
      <c r="FP362" s="89"/>
      <c r="FQ362" s="270"/>
      <c r="FR362" s="319"/>
      <c r="FS362" s="319"/>
      <c r="FT362" s="319"/>
      <c r="FU362" s="319"/>
      <c r="FV362" s="319"/>
      <c r="FW362" s="319"/>
      <c r="FX362" s="319"/>
      <c r="FY362" s="319"/>
      <c r="FZ362" s="319"/>
      <c r="GA362" s="319"/>
      <c r="GB362" s="319"/>
      <c r="GC362" s="319"/>
      <c r="GD362" s="319"/>
      <c r="GE362" s="319"/>
      <c r="GF362" s="319"/>
      <c r="GG362" s="319"/>
      <c r="GH362" s="319"/>
      <c r="GI362" s="319"/>
      <c r="GJ362" s="319"/>
      <c r="GK362" s="319"/>
      <c r="GL362" s="319"/>
      <c r="GM362" s="319"/>
      <c r="GN362" s="319"/>
      <c r="GO362" s="319"/>
      <c r="GP362" s="319"/>
      <c r="GQ362" s="319"/>
      <c r="GR362" s="319"/>
      <c r="GS362" s="319"/>
      <c r="GT362" s="319"/>
      <c r="GU362" s="319"/>
      <c r="GV362" s="319"/>
      <c r="GW362" s="319"/>
      <c r="GX362" s="319"/>
      <c r="GY362" s="319"/>
      <c r="GZ362" s="319"/>
      <c r="HA362" s="319"/>
      <c r="HB362" s="319"/>
      <c r="HC362" s="319"/>
      <c r="HD362" s="319"/>
      <c r="HE362" s="319"/>
      <c r="HF362" s="319"/>
      <c r="HG362" s="319"/>
      <c r="HH362" s="319"/>
      <c r="HI362" s="319"/>
      <c r="HJ362" s="319"/>
      <c r="HK362" s="319"/>
      <c r="HL362" s="319"/>
      <c r="HM362" s="319"/>
      <c r="HN362" s="319"/>
      <c r="HO362" s="319"/>
      <c r="HP362" s="319"/>
      <c r="HQ362" s="319"/>
      <c r="HR362" s="319"/>
      <c r="HS362" s="319"/>
      <c r="HT362" s="319"/>
      <c r="HU362" s="319"/>
      <c r="HV362" s="319"/>
      <c r="HW362" s="319"/>
      <c r="HX362" s="319"/>
      <c r="HY362" s="319"/>
      <c r="HZ362" s="319"/>
      <c r="IA362" s="319"/>
      <c r="IB362" s="319"/>
      <c r="IC362" s="319"/>
      <c r="ID362" s="319"/>
      <c r="IE362" s="319"/>
      <c r="IF362" s="319"/>
      <c r="IG362" s="318"/>
    </row>
    <row r="363" spans="1:241" ht="12.75" customHeight="1" x14ac:dyDescent="0.2">
      <c r="A363" s="370" t="s">
        <v>302</v>
      </c>
      <c r="B363" s="270">
        <v>3615</v>
      </c>
      <c r="C363" s="270">
        <v>3615</v>
      </c>
      <c r="D363" s="270">
        <v>1690</v>
      </c>
      <c r="E363" s="270">
        <v>1925</v>
      </c>
      <c r="F363" s="270">
        <v>0</v>
      </c>
      <c r="G363" s="270">
        <v>0</v>
      </c>
      <c r="H363" s="270">
        <v>3615</v>
      </c>
      <c r="I363" s="270">
        <v>810</v>
      </c>
      <c r="J363" s="270">
        <v>2805</v>
      </c>
      <c r="K363" s="270">
        <v>1700</v>
      </c>
      <c r="L363" s="270">
        <v>55.881336731804019</v>
      </c>
      <c r="M363" s="270">
        <v>730</v>
      </c>
      <c r="N363" s="270">
        <v>1370</v>
      </c>
      <c r="O363" s="270">
        <v>1045</v>
      </c>
      <c r="P363" s="270">
        <v>350</v>
      </c>
      <c r="Q363" s="270">
        <v>25</v>
      </c>
      <c r="R363" s="270" t="s">
        <v>1676</v>
      </c>
      <c r="S363" s="270" t="s">
        <v>1676</v>
      </c>
      <c r="T363" s="270">
        <v>0</v>
      </c>
      <c r="U363" s="270">
        <v>2.0960591133004924</v>
      </c>
      <c r="V363" s="270">
        <v>2</v>
      </c>
      <c r="W363" s="270">
        <v>51</v>
      </c>
      <c r="X363" s="270">
        <v>55.185318559556784</v>
      </c>
      <c r="Y363" s="270">
        <v>0</v>
      </c>
      <c r="Z363" s="270">
        <v>315</v>
      </c>
      <c r="AA363" s="270">
        <v>645</v>
      </c>
      <c r="AB363" s="270">
        <v>1095</v>
      </c>
      <c r="AC363" s="270">
        <v>1095</v>
      </c>
      <c r="AD363" s="270">
        <v>450</v>
      </c>
      <c r="AE363" s="270">
        <v>10</v>
      </c>
      <c r="AF363" s="270">
        <v>90</v>
      </c>
      <c r="AG363" s="270" t="s">
        <v>1676</v>
      </c>
      <c r="AH363" s="270">
        <v>305</v>
      </c>
      <c r="AI363" s="270">
        <v>60</v>
      </c>
      <c r="AJ363" s="270">
        <v>165</v>
      </c>
      <c r="AK363" s="270">
        <v>25</v>
      </c>
      <c r="AL363" s="270">
        <v>535</v>
      </c>
      <c r="AM363" s="270">
        <v>380</v>
      </c>
      <c r="AN363" s="270">
        <v>100</v>
      </c>
      <c r="AO363" s="270">
        <v>0</v>
      </c>
      <c r="AP363" s="270">
        <v>70</v>
      </c>
      <c r="AQ363" s="270">
        <v>305</v>
      </c>
      <c r="AR363" s="270">
        <v>85</v>
      </c>
      <c r="AS363" s="270">
        <v>40</v>
      </c>
      <c r="AT363" s="270">
        <v>80</v>
      </c>
      <c r="AU363" s="270">
        <v>0</v>
      </c>
      <c r="AV363" s="270">
        <v>170</v>
      </c>
      <c r="AW363" s="270">
        <v>350</v>
      </c>
      <c r="AX363" s="270">
        <v>0</v>
      </c>
      <c r="AY363" s="270">
        <v>0</v>
      </c>
      <c r="AZ363" s="270">
        <v>770</v>
      </c>
      <c r="BA363" s="270" t="s">
        <v>1676</v>
      </c>
      <c r="BB363" s="270">
        <v>90</v>
      </c>
      <c r="BC363" s="270">
        <v>20</v>
      </c>
      <c r="BD363" s="270">
        <v>110</v>
      </c>
      <c r="BE363" s="270">
        <v>25</v>
      </c>
      <c r="BF363" s="270" t="s">
        <v>1676</v>
      </c>
      <c r="BG363" s="270" t="s">
        <v>1676</v>
      </c>
      <c r="BH363" s="270">
        <v>85</v>
      </c>
      <c r="BI363" s="270">
        <v>305</v>
      </c>
      <c r="BJ363" s="270">
        <v>55</v>
      </c>
      <c r="BK363" s="270">
        <v>75</v>
      </c>
      <c r="BL363" s="270">
        <v>170</v>
      </c>
      <c r="BM363" s="270">
        <v>1030</v>
      </c>
      <c r="BN363" s="270">
        <v>125</v>
      </c>
      <c r="BO363" s="270">
        <v>870</v>
      </c>
      <c r="BP363" s="270">
        <v>435</v>
      </c>
      <c r="BQ363" s="270">
        <v>0</v>
      </c>
      <c r="BR363" s="270">
        <v>0</v>
      </c>
      <c r="BS363" s="270" t="s">
        <v>1676</v>
      </c>
      <c r="BT363" s="270">
        <v>140</v>
      </c>
      <c r="BU363" s="270">
        <v>75</v>
      </c>
      <c r="BV363" s="270"/>
      <c r="BW363" s="270">
        <v>85</v>
      </c>
      <c r="BX363" s="270" t="s">
        <v>1676</v>
      </c>
      <c r="BY363" s="270">
        <v>35</v>
      </c>
      <c r="BZ363" s="270">
        <v>0</v>
      </c>
      <c r="CA363" s="270">
        <v>0</v>
      </c>
      <c r="CB363" s="270" t="s">
        <v>1676</v>
      </c>
      <c r="CC363" s="270">
        <v>0</v>
      </c>
      <c r="CD363" s="270">
        <v>45</v>
      </c>
      <c r="CE363" s="270">
        <v>15</v>
      </c>
      <c r="CF363" s="270">
        <v>0</v>
      </c>
      <c r="CG363" s="270">
        <v>3520</v>
      </c>
      <c r="CH363" s="270">
        <v>0</v>
      </c>
      <c r="CI363" s="270">
        <v>1480</v>
      </c>
      <c r="CJ363" s="270">
        <v>385</v>
      </c>
      <c r="CK363" s="270">
        <v>990</v>
      </c>
      <c r="CL363" s="270">
        <v>245</v>
      </c>
      <c r="CM363" s="270">
        <v>305</v>
      </c>
      <c r="CN363" s="270">
        <v>0</v>
      </c>
      <c r="CO363" s="270">
        <v>0</v>
      </c>
      <c r="CP363" s="270">
        <v>0</v>
      </c>
      <c r="CQ363" s="270">
        <v>0</v>
      </c>
      <c r="CR363" s="270">
        <v>0</v>
      </c>
      <c r="CS363" s="270">
        <v>0</v>
      </c>
      <c r="CT363" s="270">
        <v>0</v>
      </c>
      <c r="CU363" s="270">
        <v>0</v>
      </c>
      <c r="CV363" s="270">
        <v>0</v>
      </c>
      <c r="CW363" s="270">
        <v>55</v>
      </c>
      <c r="CX363" s="270">
        <v>0</v>
      </c>
      <c r="CY363" s="270">
        <v>0</v>
      </c>
      <c r="CZ363" s="270">
        <v>0</v>
      </c>
      <c r="DA363" s="270">
        <v>0</v>
      </c>
      <c r="DB363" s="270">
        <v>0</v>
      </c>
      <c r="DC363" s="270" t="s">
        <v>1676</v>
      </c>
      <c r="DD363" s="270" t="s">
        <v>1676</v>
      </c>
      <c r="DE363" s="270">
        <v>0</v>
      </c>
      <c r="DF363" s="270">
        <v>0</v>
      </c>
      <c r="DG363" s="270">
        <v>0</v>
      </c>
      <c r="DH363" s="270">
        <v>0</v>
      </c>
      <c r="DI363" s="270">
        <v>0</v>
      </c>
      <c r="DJ363" s="270">
        <v>0</v>
      </c>
      <c r="DK363" s="270">
        <v>0</v>
      </c>
      <c r="DL363" s="270">
        <v>0</v>
      </c>
      <c r="DM363" s="270">
        <v>0</v>
      </c>
      <c r="DN363" s="270">
        <v>0</v>
      </c>
      <c r="DO363" s="270">
        <v>0</v>
      </c>
      <c r="DP363" s="270">
        <v>0</v>
      </c>
      <c r="DQ363" s="270"/>
      <c r="DR363" s="270">
        <v>0</v>
      </c>
      <c r="DS363" s="270">
        <v>0</v>
      </c>
      <c r="DT363" s="270">
        <v>0</v>
      </c>
      <c r="DU363" s="270">
        <v>0</v>
      </c>
      <c r="DV363" s="270">
        <v>0</v>
      </c>
      <c r="DW363" s="270">
        <v>0</v>
      </c>
      <c r="DX363" s="270">
        <v>0</v>
      </c>
      <c r="DY363" s="270">
        <v>0</v>
      </c>
      <c r="DZ363" s="270">
        <v>0</v>
      </c>
      <c r="EA363" s="270">
        <v>0</v>
      </c>
      <c r="EB363" s="270">
        <v>0</v>
      </c>
      <c r="EC363" s="270">
        <v>0</v>
      </c>
      <c r="ED363" s="270">
        <v>0</v>
      </c>
      <c r="EE363" s="270">
        <v>0</v>
      </c>
      <c r="EF363" s="270">
        <v>0</v>
      </c>
      <c r="EG363" s="270">
        <v>0</v>
      </c>
      <c r="EH363" s="270">
        <v>0</v>
      </c>
      <c r="EI363" s="270">
        <v>0</v>
      </c>
      <c r="EJ363" s="270">
        <v>0</v>
      </c>
      <c r="EK363" s="270">
        <v>145</v>
      </c>
      <c r="EL363" s="270">
        <v>0</v>
      </c>
      <c r="EM363" s="270">
        <v>0</v>
      </c>
      <c r="EN363" s="270">
        <v>0</v>
      </c>
      <c r="EO363" s="270">
        <v>0</v>
      </c>
      <c r="EP363" s="270">
        <v>0</v>
      </c>
      <c r="EQ363" s="270">
        <v>0</v>
      </c>
      <c r="ER363" s="270">
        <v>0</v>
      </c>
      <c r="ES363" s="270">
        <v>0</v>
      </c>
      <c r="ET363" s="270">
        <v>0</v>
      </c>
      <c r="EU363" s="270">
        <v>0</v>
      </c>
      <c r="EV363" s="270">
        <v>0</v>
      </c>
      <c r="EW363" s="270">
        <v>0</v>
      </c>
      <c r="EX363" s="270">
        <v>0</v>
      </c>
      <c r="EY363" s="270">
        <v>0</v>
      </c>
      <c r="EZ363" s="270">
        <v>0</v>
      </c>
      <c r="FA363" s="270">
        <v>0</v>
      </c>
      <c r="FB363" s="270">
        <v>0</v>
      </c>
      <c r="FC363" s="270">
        <v>0</v>
      </c>
      <c r="FD363" s="270">
        <v>0</v>
      </c>
      <c r="FE363" s="270">
        <v>0</v>
      </c>
      <c r="FF363" s="270">
        <v>0</v>
      </c>
      <c r="FG363" s="270">
        <v>0</v>
      </c>
      <c r="FH363" s="270">
        <v>0</v>
      </c>
      <c r="FI363" s="270">
        <v>0</v>
      </c>
      <c r="FJ363" s="270">
        <v>0</v>
      </c>
      <c r="FK363" s="270">
        <v>0</v>
      </c>
      <c r="FL363" s="351">
        <v>3525</v>
      </c>
      <c r="FM363" s="323">
        <v>0</v>
      </c>
      <c r="FN363" s="324">
        <v>3530</v>
      </c>
      <c r="FO363" s="270"/>
      <c r="FP363" s="89"/>
      <c r="FQ363" s="270"/>
      <c r="FR363" s="319"/>
      <c r="FS363" s="319"/>
      <c r="FT363" s="319"/>
      <c r="FU363" s="319"/>
      <c r="FV363" s="319"/>
      <c r="FW363" s="319"/>
      <c r="FX363" s="319"/>
      <c r="FY363" s="319"/>
      <c r="FZ363" s="319"/>
      <c r="GA363" s="319"/>
      <c r="GB363" s="319"/>
      <c r="GC363" s="319"/>
      <c r="GD363" s="319"/>
      <c r="GE363" s="319"/>
      <c r="GF363" s="319"/>
      <c r="GG363" s="319"/>
      <c r="GH363" s="319"/>
      <c r="GI363" s="319"/>
      <c r="GJ363" s="319"/>
      <c r="GK363" s="319"/>
      <c r="GL363" s="319"/>
      <c r="GM363" s="319"/>
      <c r="GN363" s="319"/>
      <c r="GO363" s="319"/>
      <c r="GP363" s="319"/>
      <c r="GQ363" s="319"/>
      <c r="GR363" s="319"/>
      <c r="GS363" s="319"/>
      <c r="GT363" s="319"/>
      <c r="GU363" s="319"/>
      <c r="GV363" s="319"/>
      <c r="GW363" s="319"/>
      <c r="GX363" s="319"/>
      <c r="GY363" s="319"/>
      <c r="GZ363" s="319"/>
      <c r="HA363" s="319"/>
      <c r="HB363" s="319"/>
      <c r="HC363" s="319"/>
      <c r="HD363" s="319"/>
      <c r="HE363" s="319"/>
      <c r="HF363" s="319"/>
      <c r="HG363" s="319"/>
      <c r="HH363" s="319"/>
      <c r="HI363" s="319"/>
      <c r="HJ363" s="319"/>
      <c r="HK363" s="319"/>
      <c r="HL363" s="319"/>
      <c r="HM363" s="319"/>
      <c r="HN363" s="319"/>
      <c r="HO363" s="319"/>
      <c r="HP363" s="319"/>
      <c r="HQ363" s="319"/>
      <c r="HR363" s="319"/>
      <c r="HS363" s="319"/>
      <c r="HT363" s="319"/>
      <c r="HU363" s="319"/>
      <c r="HV363" s="319"/>
      <c r="HW363" s="319"/>
      <c r="HX363" s="319"/>
      <c r="HY363" s="319"/>
      <c r="HZ363" s="319"/>
      <c r="IA363" s="319"/>
      <c r="IB363" s="319"/>
      <c r="IC363" s="319"/>
      <c r="ID363" s="319"/>
      <c r="IE363" s="319"/>
      <c r="IF363" s="319"/>
      <c r="IG363" s="318"/>
    </row>
    <row r="364" spans="1:241" ht="12.75" customHeight="1" x14ac:dyDescent="0.2">
      <c r="A364" s="370" t="s">
        <v>312</v>
      </c>
      <c r="B364" s="270">
        <v>1235</v>
      </c>
      <c r="C364" s="270">
        <v>1235</v>
      </c>
      <c r="D364" s="270">
        <v>585</v>
      </c>
      <c r="E364" s="270">
        <v>650</v>
      </c>
      <c r="F364" s="270">
        <v>0</v>
      </c>
      <c r="G364" s="270">
        <v>0</v>
      </c>
      <c r="H364" s="270">
        <v>1235</v>
      </c>
      <c r="I364" s="270">
        <v>245</v>
      </c>
      <c r="J364" s="270">
        <v>990</v>
      </c>
      <c r="K364" s="270">
        <v>540</v>
      </c>
      <c r="L364" s="270">
        <v>53.141205615194053</v>
      </c>
      <c r="M364" s="270">
        <v>470</v>
      </c>
      <c r="N364" s="270">
        <v>340</v>
      </c>
      <c r="O364" s="270">
        <v>245</v>
      </c>
      <c r="P364" s="270">
        <v>130</v>
      </c>
      <c r="Q364" s="270">
        <v>15</v>
      </c>
      <c r="R364" s="270" t="s">
        <v>1676</v>
      </c>
      <c r="S364" s="270" t="s">
        <v>1676</v>
      </c>
      <c r="T364" s="270" t="s">
        <v>1676</v>
      </c>
      <c r="U364" s="270">
        <v>2.2122448979591836</v>
      </c>
      <c r="V364" s="270">
        <v>2</v>
      </c>
      <c r="W364" s="270">
        <v>42</v>
      </c>
      <c r="X364" s="270">
        <v>55.437043054427292</v>
      </c>
      <c r="Y364" s="270">
        <v>0</v>
      </c>
      <c r="Z364" s="270">
        <v>110</v>
      </c>
      <c r="AA364" s="270">
        <v>225</v>
      </c>
      <c r="AB364" s="270">
        <v>340</v>
      </c>
      <c r="AC364" s="270">
        <v>385</v>
      </c>
      <c r="AD364" s="270">
        <v>165</v>
      </c>
      <c r="AE364" s="270" t="s">
        <v>1676</v>
      </c>
      <c r="AF364" s="270">
        <v>185</v>
      </c>
      <c r="AG364" s="270">
        <v>0</v>
      </c>
      <c r="AH364" s="270">
        <v>0</v>
      </c>
      <c r="AI364" s="270">
        <v>10</v>
      </c>
      <c r="AJ364" s="270">
        <v>15</v>
      </c>
      <c r="AK364" s="270" t="s">
        <v>1676</v>
      </c>
      <c r="AL364" s="270">
        <v>40</v>
      </c>
      <c r="AM364" s="270">
        <v>155</v>
      </c>
      <c r="AN364" s="270">
        <v>15</v>
      </c>
      <c r="AO364" s="270">
        <v>0</v>
      </c>
      <c r="AP364" s="270" t="s">
        <v>1676</v>
      </c>
      <c r="AQ364" s="270">
        <v>70</v>
      </c>
      <c r="AR364" s="270">
        <v>10</v>
      </c>
      <c r="AS364" s="270">
        <v>0</v>
      </c>
      <c r="AT364" s="270">
        <v>0</v>
      </c>
      <c r="AU364" s="270">
        <v>0</v>
      </c>
      <c r="AV364" s="270">
        <v>10</v>
      </c>
      <c r="AW364" s="270">
        <v>135</v>
      </c>
      <c r="AX364" s="270" t="s">
        <v>1676</v>
      </c>
      <c r="AY364" s="270">
        <v>150</v>
      </c>
      <c r="AZ364" s="270">
        <v>410</v>
      </c>
      <c r="BA364" s="270" t="s">
        <v>1676</v>
      </c>
      <c r="BB364" s="270">
        <v>20</v>
      </c>
      <c r="BC364" s="270">
        <v>10</v>
      </c>
      <c r="BD364" s="270">
        <v>30</v>
      </c>
      <c r="BE364" s="270" t="s">
        <v>1676</v>
      </c>
      <c r="BF364" s="270">
        <v>0</v>
      </c>
      <c r="BG364" s="270">
        <v>0</v>
      </c>
      <c r="BH364" s="270">
        <v>20</v>
      </c>
      <c r="BI364" s="270">
        <v>0</v>
      </c>
      <c r="BJ364" s="270" t="s">
        <v>1676</v>
      </c>
      <c r="BK364" s="270">
        <v>0</v>
      </c>
      <c r="BL364" s="270">
        <v>15</v>
      </c>
      <c r="BM364" s="270">
        <v>230</v>
      </c>
      <c r="BN364" s="270" t="s">
        <v>1676</v>
      </c>
      <c r="BO364" s="270">
        <v>760</v>
      </c>
      <c r="BP364" s="270">
        <v>50</v>
      </c>
      <c r="BQ364" s="270">
        <v>0</v>
      </c>
      <c r="BR364" s="270">
        <v>0</v>
      </c>
      <c r="BS364" s="270">
        <v>0</v>
      </c>
      <c r="BT364" s="270">
        <v>55</v>
      </c>
      <c r="BU364" s="270">
        <v>25</v>
      </c>
      <c r="BV364" s="270"/>
      <c r="BW364" s="270">
        <v>15</v>
      </c>
      <c r="BX364" s="270">
        <v>0</v>
      </c>
      <c r="BY364" s="270" t="s">
        <v>1676</v>
      </c>
      <c r="BZ364" s="270">
        <v>0</v>
      </c>
      <c r="CA364" s="270">
        <v>0</v>
      </c>
      <c r="CB364" s="270">
        <v>0</v>
      </c>
      <c r="CC364" s="270">
        <v>0</v>
      </c>
      <c r="CD364" s="270">
        <v>15</v>
      </c>
      <c r="CE364" s="270">
        <v>0</v>
      </c>
      <c r="CF364" s="270">
        <v>0</v>
      </c>
      <c r="CG364" s="270">
        <v>1215</v>
      </c>
      <c r="CH364" s="270">
        <v>0</v>
      </c>
      <c r="CI364" s="270">
        <v>265</v>
      </c>
      <c r="CJ364" s="270">
        <v>85</v>
      </c>
      <c r="CK364" s="270">
        <v>560</v>
      </c>
      <c r="CL364" s="270">
        <v>30</v>
      </c>
      <c r="CM364" s="270">
        <v>0</v>
      </c>
      <c r="CN364" s="270">
        <v>0</v>
      </c>
      <c r="CO364" s="270">
        <v>0</v>
      </c>
      <c r="CP364" s="270">
        <v>0</v>
      </c>
      <c r="CQ364" s="270">
        <v>0</v>
      </c>
      <c r="CR364" s="270">
        <v>0</v>
      </c>
      <c r="CS364" s="270">
        <v>0</v>
      </c>
      <c r="CT364" s="270">
        <v>0</v>
      </c>
      <c r="CU364" s="270">
        <v>0</v>
      </c>
      <c r="CV364" s="270">
        <v>0</v>
      </c>
      <c r="CW364" s="270">
        <v>0</v>
      </c>
      <c r="CX364" s="270">
        <v>0</v>
      </c>
      <c r="CY364" s="270">
        <v>0</v>
      </c>
      <c r="CZ364" s="270">
        <v>0</v>
      </c>
      <c r="DA364" s="270">
        <v>265</v>
      </c>
      <c r="DB364" s="270">
        <v>0</v>
      </c>
      <c r="DC364" s="270">
        <v>0</v>
      </c>
      <c r="DD364" s="270">
        <v>25</v>
      </c>
      <c r="DE364" s="270">
        <v>0</v>
      </c>
      <c r="DF364" s="270">
        <v>0</v>
      </c>
      <c r="DG364" s="270">
        <v>0</v>
      </c>
      <c r="DH364" s="270">
        <v>0</v>
      </c>
      <c r="DI364" s="270">
        <v>0</v>
      </c>
      <c r="DJ364" s="270">
        <v>0</v>
      </c>
      <c r="DK364" s="270">
        <v>0</v>
      </c>
      <c r="DL364" s="270">
        <v>0</v>
      </c>
      <c r="DM364" s="270">
        <v>0</v>
      </c>
      <c r="DN364" s="270">
        <v>0</v>
      </c>
      <c r="DO364" s="270">
        <v>0</v>
      </c>
      <c r="DP364" s="270">
        <v>0</v>
      </c>
      <c r="DQ364" s="270"/>
      <c r="DR364" s="270">
        <v>0</v>
      </c>
      <c r="DS364" s="270">
        <v>0</v>
      </c>
      <c r="DT364" s="270">
        <v>0</v>
      </c>
      <c r="DU364" s="270">
        <v>0</v>
      </c>
      <c r="DV364" s="270">
        <v>0</v>
      </c>
      <c r="DW364" s="270">
        <v>0</v>
      </c>
      <c r="DX364" s="270">
        <v>0</v>
      </c>
      <c r="DY364" s="270">
        <v>0</v>
      </c>
      <c r="DZ364" s="270">
        <v>0</v>
      </c>
      <c r="EA364" s="270">
        <v>0</v>
      </c>
      <c r="EB364" s="270">
        <v>0</v>
      </c>
      <c r="EC364" s="270">
        <v>0</v>
      </c>
      <c r="ED364" s="270">
        <v>0</v>
      </c>
      <c r="EE364" s="270">
        <v>0</v>
      </c>
      <c r="EF364" s="270">
        <v>0</v>
      </c>
      <c r="EG364" s="270">
        <v>0</v>
      </c>
      <c r="EH364" s="270">
        <v>0</v>
      </c>
      <c r="EI364" s="270">
        <v>0</v>
      </c>
      <c r="EJ364" s="270">
        <v>0</v>
      </c>
      <c r="EK364" s="270">
        <v>0</v>
      </c>
      <c r="EL364" s="270">
        <v>0</v>
      </c>
      <c r="EM364" s="270">
        <v>0</v>
      </c>
      <c r="EN364" s="270">
        <v>0</v>
      </c>
      <c r="EO364" s="270">
        <v>0</v>
      </c>
      <c r="EP364" s="270">
        <v>0</v>
      </c>
      <c r="EQ364" s="270">
        <v>0</v>
      </c>
      <c r="ER364" s="270">
        <v>0</v>
      </c>
      <c r="ES364" s="270">
        <v>0</v>
      </c>
      <c r="ET364" s="270">
        <v>0</v>
      </c>
      <c r="EU364" s="270">
        <v>0</v>
      </c>
      <c r="EV364" s="270">
        <v>0</v>
      </c>
      <c r="EW364" s="270">
        <v>0</v>
      </c>
      <c r="EX364" s="270">
        <v>0</v>
      </c>
      <c r="EY364" s="270">
        <v>0</v>
      </c>
      <c r="EZ364" s="270">
        <v>0</v>
      </c>
      <c r="FA364" s="270">
        <v>0</v>
      </c>
      <c r="FB364" s="270">
        <v>0</v>
      </c>
      <c r="FC364" s="270">
        <v>0</v>
      </c>
      <c r="FD364" s="270">
        <v>0</v>
      </c>
      <c r="FE364" s="270">
        <v>0</v>
      </c>
      <c r="FF364" s="270">
        <v>0</v>
      </c>
      <c r="FG364" s="270">
        <v>0</v>
      </c>
      <c r="FH364" s="270">
        <v>0</v>
      </c>
      <c r="FI364" s="270">
        <v>0</v>
      </c>
      <c r="FJ364" s="270">
        <v>0</v>
      </c>
      <c r="FK364" s="270">
        <v>0</v>
      </c>
      <c r="FL364" s="351">
        <v>1215</v>
      </c>
      <c r="FM364" s="323">
        <v>0</v>
      </c>
      <c r="FN364" s="324">
        <v>1210</v>
      </c>
      <c r="FO364" s="270"/>
      <c r="FP364" s="89"/>
      <c r="FQ364" s="270"/>
      <c r="FR364" s="319"/>
      <c r="FS364" s="319"/>
      <c r="FT364" s="319"/>
      <c r="FU364" s="319"/>
      <c r="FV364" s="319"/>
      <c r="FW364" s="319"/>
      <c r="FX364" s="319"/>
      <c r="FY364" s="319"/>
      <c r="FZ364" s="319"/>
      <c r="GA364" s="319"/>
      <c r="GB364" s="319"/>
      <c r="GC364" s="319"/>
      <c r="GD364" s="319"/>
      <c r="GE364" s="319"/>
      <c r="GF364" s="319"/>
      <c r="GG364" s="319"/>
      <c r="GH364" s="319"/>
      <c r="GI364" s="319"/>
      <c r="GJ364" s="319"/>
      <c r="GK364" s="319"/>
      <c r="GL364" s="319"/>
      <c r="GM364" s="319"/>
      <c r="GN364" s="319"/>
      <c r="GO364" s="319"/>
      <c r="GP364" s="319"/>
      <c r="GQ364" s="319"/>
      <c r="GR364" s="319"/>
      <c r="GS364" s="319"/>
      <c r="GT364" s="319"/>
      <c r="GU364" s="319"/>
      <c r="GV364" s="319"/>
      <c r="GW364" s="319"/>
      <c r="GX364" s="319"/>
      <c r="GY364" s="319"/>
      <c r="GZ364" s="319"/>
      <c r="HA364" s="319"/>
      <c r="HB364" s="319"/>
      <c r="HC364" s="319"/>
      <c r="HD364" s="319"/>
      <c r="HE364" s="319"/>
      <c r="HF364" s="319"/>
      <c r="HG364" s="319"/>
      <c r="HH364" s="319"/>
      <c r="HI364" s="319"/>
      <c r="HJ364" s="319"/>
      <c r="HK364" s="319"/>
      <c r="HL364" s="319"/>
      <c r="HM364" s="319"/>
      <c r="HN364" s="319"/>
      <c r="HO364" s="319"/>
      <c r="HP364" s="319"/>
      <c r="HQ364" s="319"/>
      <c r="HR364" s="319"/>
      <c r="HS364" s="319"/>
      <c r="HT364" s="319"/>
      <c r="HU364" s="319"/>
      <c r="HV364" s="319"/>
      <c r="HW364" s="319"/>
      <c r="HX364" s="319"/>
      <c r="HY364" s="319"/>
      <c r="HZ364" s="319"/>
      <c r="IA364" s="319"/>
      <c r="IB364" s="319"/>
      <c r="IC364" s="319"/>
      <c r="ID364" s="319"/>
      <c r="IE364" s="319"/>
      <c r="IF364" s="319"/>
      <c r="IG364" s="318"/>
    </row>
    <row r="365" spans="1:241" ht="12.75" customHeight="1" x14ac:dyDescent="0.2">
      <c r="A365" s="370" t="s">
        <v>311</v>
      </c>
      <c r="B365" s="270">
        <v>1840</v>
      </c>
      <c r="C365" s="270">
        <v>1840</v>
      </c>
      <c r="D365" s="270">
        <v>785</v>
      </c>
      <c r="E365" s="270">
        <v>1055</v>
      </c>
      <c r="F365" s="270">
        <v>0</v>
      </c>
      <c r="G365" s="270">
        <v>0</v>
      </c>
      <c r="H365" s="270">
        <v>1840</v>
      </c>
      <c r="I365" s="270">
        <v>265</v>
      </c>
      <c r="J365" s="270">
        <v>1575</v>
      </c>
      <c r="K365" s="270">
        <v>615</v>
      </c>
      <c r="L365" s="270">
        <v>50.879291251384274</v>
      </c>
      <c r="M365" s="270">
        <v>670</v>
      </c>
      <c r="N365" s="270">
        <v>525</v>
      </c>
      <c r="O365" s="270">
        <v>405</v>
      </c>
      <c r="P365" s="270">
        <v>170</v>
      </c>
      <c r="Q365" s="270">
        <v>25</v>
      </c>
      <c r="R365" s="270" t="s">
        <v>1676</v>
      </c>
      <c r="S365" s="270" t="s">
        <v>1676</v>
      </c>
      <c r="T365" s="270" t="s">
        <v>1676</v>
      </c>
      <c r="U365" s="270">
        <v>2.3245283018867924</v>
      </c>
      <c r="V365" s="270">
        <v>2</v>
      </c>
      <c r="W365" s="270">
        <v>42</v>
      </c>
      <c r="X365" s="270">
        <v>52.899401848830884</v>
      </c>
      <c r="Y365" s="270">
        <v>0</v>
      </c>
      <c r="Z365" s="270">
        <v>165</v>
      </c>
      <c r="AA365" s="270">
        <v>430</v>
      </c>
      <c r="AB365" s="270">
        <v>585</v>
      </c>
      <c r="AC365" s="270">
        <v>470</v>
      </c>
      <c r="AD365" s="270">
        <v>185</v>
      </c>
      <c r="AE365" s="270" t="s">
        <v>1676</v>
      </c>
      <c r="AF365" s="270">
        <v>185</v>
      </c>
      <c r="AG365" s="270">
        <v>0</v>
      </c>
      <c r="AH365" s="270">
        <v>0</v>
      </c>
      <c r="AI365" s="270">
        <v>0</v>
      </c>
      <c r="AJ365" s="270" t="s">
        <v>1676</v>
      </c>
      <c r="AK365" s="270">
        <v>0</v>
      </c>
      <c r="AL365" s="270">
        <v>200</v>
      </c>
      <c r="AM365" s="270">
        <v>430</v>
      </c>
      <c r="AN365" s="270">
        <v>55</v>
      </c>
      <c r="AO365" s="270">
        <v>0</v>
      </c>
      <c r="AP365" s="270">
        <v>25</v>
      </c>
      <c r="AQ365" s="270" t="s">
        <v>1676</v>
      </c>
      <c r="AR365" s="270">
        <v>0</v>
      </c>
      <c r="AS365" s="270">
        <v>0</v>
      </c>
      <c r="AT365" s="270">
        <v>0</v>
      </c>
      <c r="AU365" s="270">
        <v>0</v>
      </c>
      <c r="AV365" s="270" t="s">
        <v>1676</v>
      </c>
      <c r="AW365" s="270">
        <v>215</v>
      </c>
      <c r="AX365" s="270" t="s">
        <v>1676</v>
      </c>
      <c r="AY365" s="270">
        <v>20</v>
      </c>
      <c r="AZ365" s="270">
        <v>415</v>
      </c>
      <c r="BA365" s="270">
        <v>250</v>
      </c>
      <c r="BB365" s="270">
        <v>35</v>
      </c>
      <c r="BC365" s="270">
        <v>10</v>
      </c>
      <c r="BD365" s="270">
        <v>40</v>
      </c>
      <c r="BE365" s="270">
        <v>10</v>
      </c>
      <c r="BF365" s="270" t="s">
        <v>1676</v>
      </c>
      <c r="BG365" s="270">
        <v>0</v>
      </c>
      <c r="BH365" s="270">
        <v>65</v>
      </c>
      <c r="BI365" s="270">
        <v>0</v>
      </c>
      <c r="BJ365" s="270">
        <v>0</v>
      </c>
      <c r="BK365" s="270">
        <v>0</v>
      </c>
      <c r="BL365" s="270">
        <v>0</v>
      </c>
      <c r="BM365" s="270">
        <v>610</v>
      </c>
      <c r="BN365" s="270">
        <v>10</v>
      </c>
      <c r="BO365" s="270">
        <v>875</v>
      </c>
      <c r="BP365" s="270" t="s">
        <v>1676</v>
      </c>
      <c r="BQ365" s="270">
        <v>0</v>
      </c>
      <c r="BR365" s="270">
        <v>0</v>
      </c>
      <c r="BS365" s="270" t="s">
        <v>1676</v>
      </c>
      <c r="BT365" s="270">
        <v>170</v>
      </c>
      <c r="BU365" s="270">
        <v>10</v>
      </c>
      <c r="BV365" s="270"/>
      <c r="BW365" s="270">
        <v>35</v>
      </c>
      <c r="BX365" s="270" t="s">
        <v>1676</v>
      </c>
      <c r="BY365" s="270">
        <v>0</v>
      </c>
      <c r="BZ365" s="270">
        <v>0</v>
      </c>
      <c r="CA365" s="270">
        <v>0</v>
      </c>
      <c r="CB365" s="270">
        <v>0</v>
      </c>
      <c r="CC365" s="270">
        <v>0</v>
      </c>
      <c r="CD365" s="270">
        <v>35</v>
      </c>
      <c r="CE365" s="270" t="s">
        <v>1676</v>
      </c>
      <c r="CF365" s="270">
        <v>0</v>
      </c>
      <c r="CG365" s="270">
        <v>1795</v>
      </c>
      <c r="CH365" s="270">
        <v>0</v>
      </c>
      <c r="CI365" s="270">
        <v>640</v>
      </c>
      <c r="CJ365" s="270">
        <v>0</v>
      </c>
      <c r="CK365" s="270">
        <v>610</v>
      </c>
      <c r="CL365" s="270">
        <v>0</v>
      </c>
      <c r="CM365" s="270">
        <v>0</v>
      </c>
      <c r="CN365" s="270">
        <v>0</v>
      </c>
      <c r="CO365" s="270">
        <v>0</v>
      </c>
      <c r="CP365" s="270">
        <v>0</v>
      </c>
      <c r="CQ365" s="270">
        <v>0</v>
      </c>
      <c r="CR365" s="270">
        <v>0</v>
      </c>
      <c r="CS365" s="270">
        <v>0</v>
      </c>
      <c r="CT365" s="270">
        <v>0</v>
      </c>
      <c r="CU365" s="270">
        <v>0</v>
      </c>
      <c r="CV365" s="270">
        <v>0</v>
      </c>
      <c r="CW365" s="270">
        <v>10</v>
      </c>
      <c r="CX365" s="270">
        <v>0</v>
      </c>
      <c r="CY365" s="270">
        <v>0</v>
      </c>
      <c r="CZ365" s="270">
        <v>0</v>
      </c>
      <c r="DA365" s="270">
        <v>375</v>
      </c>
      <c r="DB365" s="270">
        <v>0</v>
      </c>
      <c r="DC365" s="270">
        <v>0</v>
      </c>
      <c r="DD365" s="270">
        <v>205</v>
      </c>
      <c r="DE365" s="270">
        <v>0</v>
      </c>
      <c r="DF365" s="270">
        <v>0</v>
      </c>
      <c r="DG365" s="270">
        <v>0</v>
      </c>
      <c r="DH365" s="270">
        <v>0</v>
      </c>
      <c r="DI365" s="270">
        <v>0</v>
      </c>
      <c r="DJ365" s="270">
        <v>0</v>
      </c>
      <c r="DK365" s="270">
        <v>0</v>
      </c>
      <c r="DL365" s="270">
        <v>0</v>
      </c>
      <c r="DM365" s="270">
        <v>0</v>
      </c>
      <c r="DN365" s="270">
        <v>0</v>
      </c>
      <c r="DO365" s="270">
        <v>0</v>
      </c>
      <c r="DP365" s="270">
        <v>0</v>
      </c>
      <c r="DQ365" s="270"/>
      <c r="DR365" s="270">
        <v>0</v>
      </c>
      <c r="DS365" s="270">
        <v>0</v>
      </c>
      <c r="DT365" s="270">
        <v>0</v>
      </c>
      <c r="DU365" s="270">
        <v>0</v>
      </c>
      <c r="DV365" s="270">
        <v>0</v>
      </c>
      <c r="DW365" s="270">
        <v>0</v>
      </c>
      <c r="DX365" s="270">
        <v>0</v>
      </c>
      <c r="DY365" s="270">
        <v>0</v>
      </c>
      <c r="DZ365" s="270">
        <v>0</v>
      </c>
      <c r="EA365" s="270">
        <v>0</v>
      </c>
      <c r="EB365" s="270">
        <v>0</v>
      </c>
      <c r="EC365" s="270">
        <v>0</v>
      </c>
      <c r="ED365" s="270">
        <v>0</v>
      </c>
      <c r="EE365" s="270">
        <v>0</v>
      </c>
      <c r="EF365" s="270">
        <v>0</v>
      </c>
      <c r="EG365" s="270">
        <v>0</v>
      </c>
      <c r="EH365" s="270">
        <v>0</v>
      </c>
      <c r="EI365" s="270">
        <v>0</v>
      </c>
      <c r="EJ365" s="270">
        <v>0</v>
      </c>
      <c r="EK365" s="270">
        <v>0</v>
      </c>
      <c r="EL365" s="270">
        <v>0</v>
      </c>
      <c r="EM365" s="270">
        <v>0</v>
      </c>
      <c r="EN365" s="270">
        <v>0</v>
      </c>
      <c r="EO365" s="270">
        <v>0</v>
      </c>
      <c r="EP365" s="270">
        <v>0</v>
      </c>
      <c r="EQ365" s="270">
        <v>0</v>
      </c>
      <c r="ER365" s="270">
        <v>0</v>
      </c>
      <c r="ES365" s="270">
        <v>0</v>
      </c>
      <c r="ET365" s="270">
        <v>0</v>
      </c>
      <c r="EU365" s="270">
        <v>0</v>
      </c>
      <c r="EV365" s="270">
        <v>0</v>
      </c>
      <c r="EW365" s="270">
        <v>0</v>
      </c>
      <c r="EX365" s="270">
        <v>0</v>
      </c>
      <c r="EY365" s="270">
        <v>0</v>
      </c>
      <c r="EZ365" s="270">
        <v>0</v>
      </c>
      <c r="FA365" s="270">
        <v>0</v>
      </c>
      <c r="FB365" s="270">
        <v>0</v>
      </c>
      <c r="FC365" s="270">
        <v>0</v>
      </c>
      <c r="FD365" s="270">
        <v>0</v>
      </c>
      <c r="FE365" s="270">
        <v>0</v>
      </c>
      <c r="FF365" s="270">
        <v>0</v>
      </c>
      <c r="FG365" s="270">
        <v>0</v>
      </c>
      <c r="FH365" s="270">
        <v>0</v>
      </c>
      <c r="FI365" s="270">
        <v>0</v>
      </c>
      <c r="FJ365" s="270">
        <v>0</v>
      </c>
      <c r="FK365" s="270">
        <v>0</v>
      </c>
      <c r="FL365" s="351">
        <v>1805</v>
      </c>
      <c r="FM365" s="323">
        <v>0</v>
      </c>
      <c r="FN365" s="324">
        <v>1805</v>
      </c>
      <c r="FO365" s="270"/>
      <c r="FP365" s="89"/>
      <c r="FQ365" s="270"/>
      <c r="FR365" s="319"/>
      <c r="FS365" s="319"/>
      <c r="FT365" s="319"/>
      <c r="FU365" s="319"/>
      <c r="FV365" s="319"/>
      <c r="FW365" s="319"/>
      <c r="FX365" s="319"/>
      <c r="FY365" s="319"/>
      <c r="FZ365" s="319"/>
      <c r="GA365" s="319"/>
      <c r="GB365" s="319"/>
      <c r="GC365" s="319"/>
      <c r="GD365" s="319"/>
      <c r="GE365" s="319"/>
      <c r="GF365" s="319"/>
      <c r="GG365" s="319"/>
      <c r="GH365" s="319"/>
      <c r="GI365" s="319"/>
      <c r="GJ365" s="319"/>
      <c r="GK365" s="319"/>
      <c r="GL365" s="319"/>
      <c r="GM365" s="319"/>
      <c r="GN365" s="319"/>
      <c r="GO365" s="319"/>
      <c r="GP365" s="319"/>
      <c r="GQ365" s="319"/>
      <c r="GR365" s="319"/>
      <c r="GS365" s="319"/>
      <c r="GT365" s="319"/>
      <c r="GU365" s="319"/>
      <c r="GV365" s="319"/>
      <c r="GW365" s="319"/>
      <c r="GX365" s="319"/>
      <c r="GY365" s="319"/>
      <c r="GZ365" s="319"/>
      <c r="HA365" s="319"/>
      <c r="HB365" s="319"/>
      <c r="HC365" s="319"/>
      <c r="HD365" s="319"/>
      <c r="HE365" s="319"/>
      <c r="HF365" s="319"/>
      <c r="HG365" s="319"/>
      <c r="HH365" s="319"/>
      <c r="HI365" s="319"/>
      <c r="HJ365" s="319"/>
      <c r="HK365" s="319"/>
      <c r="HL365" s="319"/>
      <c r="HM365" s="319"/>
      <c r="HN365" s="319"/>
      <c r="HO365" s="319"/>
      <c r="HP365" s="319"/>
      <c r="HQ365" s="319"/>
      <c r="HR365" s="319"/>
      <c r="HS365" s="319"/>
      <c r="HT365" s="319"/>
      <c r="HU365" s="319"/>
      <c r="HV365" s="319"/>
      <c r="HW365" s="319"/>
      <c r="HX365" s="319"/>
      <c r="HY365" s="319"/>
      <c r="HZ365" s="319"/>
      <c r="IA365" s="319"/>
      <c r="IB365" s="319"/>
      <c r="IC365" s="319"/>
      <c r="ID365" s="319"/>
      <c r="IE365" s="319"/>
      <c r="IF365" s="319"/>
      <c r="IG365" s="318"/>
    </row>
    <row r="366" spans="1:241" ht="12.75" customHeight="1" x14ac:dyDescent="0.2">
      <c r="A366" s="370" t="s">
        <v>315</v>
      </c>
      <c r="B366" s="270">
        <v>4225</v>
      </c>
      <c r="C366" s="270">
        <v>4225</v>
      </c>
      <c r="D366" s="270">
        <v>1720</v>
      </c>
      <c r="E366" s="270">
        <v>2510</v>
      </c>
      <c r="F366" s="270">
        <v>0</v>
      </c>
      <c r="G366" s="270">
        <v>0</v>
      </c>
      <c r="H366" s="270">
        <v>4225</v>
      </c>
      <c r="I366" s="270">
        <v>945</v>
      </c>
      <c r="J366" s="270">
        <v>3280</v>
      </c>
      <c r="K366" s="270">
        <v>1890</v>
      </c>
      <c r="L366" s="270">
        <v>62.929271206690565</v>
      </c>
      <c r="M366" s="270">
        <v>765</v>
      </c>
      <c r="N366" s="270">
        <v>1490</v>
      </c>
      <c r="O366" s="270">
        <v>1275</v>
      </c>
      <c r="P366" s="270">
        <v>585</v>
      </c>
      <c r="Q366" s="270">
        <v>55</v>
      </c>
      <c r="R366" s="270" t="s">
        <v>1676</v>
      </c>
      <c r="S366" s="270" t="s">
        <v>1676</v>
      </c>
      <c r="T366" s="270" t="s">
        <v>1676</v>
      </c>
      <c r="U366" s="270">
        <v>1.993664202745512</v>
      </c>
      <c r="V366" s="270">
        <v>2</v>
      </c>
      <c r="W366" s="270">
        <v>56</v>
      </c>
      <c r="X366" s="270">
        <v>55.04857819905213</v>
      </c>
      <c r="Y366" s="270">
        <v>0</v>
      </c>
      <c r="Z366" s="270">
        <v>305</v>
      </c>
      <c r="AA366" s="270">
        <v>795</v>
      </c>
      <c r="AB366" s="270">
        <v>1375</v>
      </c>
      <c r="AC366" s="270">
        <v>1235</v>
      </c>
      <c r="AD366" s="270">
        <v>505</v>
      </c>
      <c r="AE366" s="270" t="s">
        <v>1676</v>
      </c>
      <c r="AF366" s="270">
        <v>410</v>
      </c>
      <c r="AG366" s="270">
        <v>0</v>
      </c>
      <c r="AH366" s="270">
        <v>0</v>
      </c>
      <c r="AI366" s="270">
        <v>0</v>
      </c>
      <c r="AJ366" s="270">
        <v>0</v>
      </c>
      <c r="AK366" s="270">
        <v>0</v>
      </c>
      <c r="AL366" s="270">
        <v>170</v>
      </c>
      <c r="AM366" s="270">
        <v>425</v>
      </c>
      <c r="AN366" s="270">
        <v>100</v>
      </c>
      <c r="AO366" s="270">
        <v>0</v>
      </c>
      <c r="AP366" s="270">
        <v>200</v>
      </c>
      <c r="AQ366" s="270">
        <v>280</v>
      </c>
      <c r="AR366" s="270">
        <v>95</v>
      </c>
      <c r="AS366" s="270">
        <v>145</v>
      </c>
      <c r="AT366" s="270">
        <v>315</v>
      </c>
      <c r="AU366" s="270">
        <v>0</v>
      </c>
      <c r="AV366" s="270">
        <v>20</v>
      </c>
      <c r="AW366" s="270">
        <v>485</v>
      </c>
      <c r="AX366" s="270">
        <v>0</v>
      </c>
      <c r="AY366" s="270">
        <v>145</v>
      </c>
      <c r="AZ366" s="270">
        <v>1245</v>
      </c>
      <c r="BA366" s="270">
        <v>20</v>
      </c>
      <c r="BB366" s="270">
        <v>160</v>
      </c>
      <c r="BC366" s="270">
        <v>10</v>
      </c>
      <c r="BD366" s="270">
        <v>70</v>
      </c>
      <c r="BE366" s="270" t="s">
        <v>1676</v>
      </c>
      <c r="BF366" s="270">
        <v>0</v>
      </c>
      <c r="BG366" s="270">
        <v>0</v>
      </c>
      <c r="BH366" s="270">
        <v>200</v>
      </c>
      <c r="BI366" s="270">
        <v>0</v>
      </c>
      <c r="BJ366" s="270">
        <v>0</v>
      </c>
      <c r="BK366" s="270">
        <v>165</v>
      </c>
      <c r="BL366" s="270">
        <v>0</v>
      </c>
      <c r="BM366" s="270">
        <v>895</v>
      </c>
      <c r="BN366" s="270">
        <v>20</v>
      </c>
      <c r="BO366" s="270">
        <v>1765</v>
      </c>
      <c r="BP366" s="270">
        <v>705</v>
      </c>
      <c r="BQ366" s="270">
        <v>0</v>
      </c>
      <c r="BR366" s="270">
        <v>0</v>
      </c>
      <c r="BS366" s="270" t="s">
        <v>1676</v>
      </c>
      <c r="BT366" s="270">
        <v>255</v>
      </c>
      <c r="BU366" s="270">
        <v>60</v>
      </c>
      <c r="BV366" s="270"/>
      <c r="BW366" s="270">
        <v>70</v>
      </c>
      <c r="BX366" s="270" t="s">
        <v>1676</v>
      </c>
      <c r="BY366" s="270">
        <v>30</v>
      </c>
      <c r="BZ366" s="270">
        <v>0</v>
      </c>
      <c r="CA366" s="270">
        <v>0</v>
      </c>
      <c r="CB366" s="270">
        <v>0</v>
      </c>
      <c r="CC366" s="270">
        <v>0</v>
      </c>
      <c r="CD366" s="270">
        <v>70</v>
      </c>
      <c r="CE366" s="270">
        <v>0</v>
      </c>
      <c r="CF366" s="270">
        <v>0</v>
      </c>
      <c r="CG366" s="270">
        <v>4130</v>
      </c>
      <c r="CH366" s="270">
        <v>0</v>
      </c>
      <c r="CI366" s="270">
        <v>1195</v>
      </c>
      <c r="CJ366" s="270">
        <v>345</v>
      </c>
      <c r="CK366" s="270">
        <v>1730</v>
      </c>
      <c r="CL366" s="270">
        <v>0</v>
      </c>
      <c r="CM366" s="270">
        <v>0</v>
      </c>
      <c r="CN366" s="270">
        <v>0</v>
      </c>
      <c r="CO366" s="270">
        <v>0</v>
      </c>
      <c r="CP366" s="270">
        <v>0</v>
      </c>
      <c r="CQ366" s="270">
        <v>0</v>
      </c>
      <c r="CR366" s="270">
        <v>0</v>
      </c>
      <c r="CS366" s="270">
        <v>0</v>
      </c>
      <c r="CT366" s="270">
        <v>0</v>
      </c>
      <c r="CU366" s="270">
        <v>0</v>
      </c>
      <c r="CV366" s="270">
        <v>0</v>
      </c>
      <c r="CW366" s="270">
        <v>0</v>
      </c>
      <c r="CX366" s="270">
        <v>0</v>
      </c>
      <c r="CY366" s="270">
        <v>0</v>
      </c>
      <c r="CZ366" s="270">
        <v>0</v>
      </c>
      <c r="DA366" s="270">
        <v>335</v>
      </c>
      <c r="DB366" s="270">
        <v>0</v>
      </c>
      <c r="DC366" s="270" t="s">
        <v>1676</v>
      </c>
      <c r="DD366" s="270">
        <v>0</v>
      </c>
      <c r="DE366" s="270">
        <v>0</v>
      </c>
      <c r="DF366" s="270">
        <v>0</v>
      </c>
      <c r="DG366" s="270">
        <v>0</v>
      </c>
      <c r="DH366" s="270">
        <v>0</v>
      </c>
      <c r="DI366" s="270">
        <v>0</v>
      </c>
      <c r="DJ366" s="270">
        <v>0</v>
      </c>
      <c r="DK366" s="270">
        <v>0</v>
      </c>
      <c r="DL366" s="270">
        <v>0</v>
      </c>
      <c r="DM366" s="270">
        <v>0</v>
      </c>
      <c r="DN366" s="270">
        <v>0</v>
      </c>
      <c r="DO366" s="270">
        <v>0</v>
      </c>
      <c r="DP366" s="270">
        <v>0</v>
      </c>
      <c r="DQ366" s="270"/>
      <c r="DR366" s="270">
        <v>0</v>
      </c>
      <c r="DS366" s="270">
        <v>0</v>
      </c>
      <c r="DT366" s="270">
        <v>0</v>
      </c>
      <c r="DU366" s="270">
        <v>0</v>
      </c>
      <c r="DV366" s="270">
        <v>0</v>
      </c>
      <c r="DW366" s="270">
        <v>0</v>
      </c>
      <c r="DX366" s="270">
        <v>0</v>
      </c>
      <c r="DY366" s="270">
        <v>0</v>
      </c>
      <c r="DZ366" s="270">
        <v>0</v>
      </c>
      <c r="EA366" s="270">
        <v>0</v>
      </c>
      <c r="EB366" s="270">
        <v>0</v>
      </c>
      <c r="EC366" s="270">
        <v>0</v>
      </c>
      <c r="ED366" s="270" t="s">
        <v>1676</v>
      </c>
      <c r="EE366" s="270">
        <v>0</v>
      </c>
      <c r="EF366" s="270">
        <v>0</v>
      </c>
      <c r="EG366" s="270">
        <v>0</v>
      </c>
      <c r="EH366" s="270">
        <v>0</v>
      </c>
      <c r="EI366" s="270">
        <v>0</v>
      </c>
      <c r="EJ366" s="270">
        <v>0</v>
      </c>
      <c r="EK366" s="270">
        <v>620</v>
      </c>
      <c r="EL366" s="270">
        <v>0</v>
      </c>
      <c r="EM366" s="270">
        <v>0</v>
      </c>
      <c r="EN366" s="270">
        <v>0</v>
      </c>
      <c r="EO366" s="270">
        <v>0</v>
      </c>
      <c r="EP366" s="270">
        <v>0</v>
      </c>
      <c r="EQ366" s="270">
        <v>0</v>
      </c>
      <c r="ER366" s="270">
        <v>0</v>
      </c>
      <c r="ES366" s="270">
        <v>0</v>
      </c>
      <c r="ET366" s="270">
        <v>0</v>
      </c>
      <c r="EU366" s="270">
        <v>0</v>
      </c>
      <c r="EV366" s="270">
        <v>0</v>
      </c>
      <c r="EW366" s="270">
        <v>0</v>
      </c>
      <c r="EX366" s="270">
        <v>0</v>
      </c>
      <c r="EY366" s="270">
        <v>0</v>
      </c>
      <c r="EZ366" s="270">
        <v>0</v>
      </c>
      <c r="FA366" s="270">
        <v>0</v>
      </c>
      <c r="FB366" s="270">
        <v>0</v>
      </c>
      <c r="FC366" s="270">
        <v>0</v>
      </c>
      <c r="FD366" s="270">
        <v>0</v>
      </c>
      <c r="FE366" s="270">
        <v>0</v>
      </c>
      <c r="FF366" s="270">
        <v>0</v>
      </c>
      <c r="FG366" s="270">
        <v>0</v>
      </c>
      <c r="FH366" s="270">
        <v>0</v>
      </c>
      <c r="FI366" s="270">
        <v>0</v>
      </c>
      <c r="FJ366" s="270">
        <v>0</v>
      </c>
      <c r="FK366" s="270">
        <v>0</v>
      </c>
      <c r="FL366" s="351">
        <v>4065</v>
      </c>
      <c r="FM366" s="323">
        <v>0</v>
      </c>
      <c r="FN366" s="324">
        <v>4185</v>
      </c>
      <c r="FO366" s="270"/>
      <c r="FP366" s="89"/>
      <c r="FQ366" s="270"/>
      <c r="FR366" s="319"/>
      <c r="FS366" s="319"/>
      <c r="FT366" s="319"/>
      <c r="FU366" s="319"/>
      <c r="FV366" s="319"/>
      <c r="FW366" s="319"/>
      <c r="FX366" s="319"/>
      <c r="FY366" s="319"/>
      <c r="FZ366" s="319"/>
      <c r="GA366" s="319"/>
      <c r="GB366" s="319"/>
      <c r="GC366" s="319"/>
      <c r="GD366" s="319"/>
      <c r="GE366" s="319"/>
      <c r="GF366" s="319"/>
      <c r="GG366" s="319"/>
      <c r="GH366" s="319"/>
      <c r="GI366" s="319"/>
      <c r="GJ366" s="319"/>
      <c r="GK366" s="319"/>
      <c r="GL366" s="319"/>
      <c r="GM366" s="319"/>
      <c r="GN366" s="319"/>
      <c r="GO366" s="319"/>
      <c r="GP366" s="319"/>
      <c r="GQ366" s="319"/>
      <c r="GR366" s="319"/>
      <c r="GS366" s="319"/>
      <c r="GT366" s="319"/>
      <c r="GU366" s="319"/>
      <c r="GV366" s="319"/>
      <c r="GW366" s="319"/>
      <c r="GX366" s="319"/>
      <c r="GY366" s="319"/>
      <c r="GZ366" s="319"/>
      <c r="HA366" s="319"/>
      <c r="HB366" s="319"/>
      <c r="HC366" s="319"/>
      <c r="HD366" s="319"/>
      <c r="HE366" s="319"/>
      <c r="HF366" s="319"/>
      <c r="HG366" s="319"/>
      <c r="HH366" s="319"/>
      <c r="HI366" s="319"/>
      <c r="HJ366" s="319"/>
      <c r="HK366" s="319"/>
      <c r="HL366" s="319"/>
      <c r="HM366" s="319"/>
      <c r="HN366" s="319"/>
      <c r="HO366" s="319"/>
      <c r="HP366" s="319"/>
      <c r="HQ366" s="319"/>
      <c r="HR366" s="319"/>
      <c r="HS366" s="319"/>
      <c r="HT366" s="319"/>
      <c r="HU366" s="319"/>
      <c r="HV366" s="319"/>
      <c r="HW366" s="319"/>
      <c r="HX366" s="319"/>
      <c r="HY366" s="319"/>
      <c r="HZ366" s="319"/>
      <c r="IA366" s="319"/>
      <c r="IB366" s="319"/>
      <c r="IC366" s="319"/>
      <c r="ID366" s="319"/>
      <c r="IE366" s="319"/>
      <c r="IF366" s="319"/>
      <c r="IG366" s="318"/>
    </row>
    <row r="367" spans="1:241" ht="12.75" customHeight="1" x14ac:dyDescent="0.2">
      <c r="A367" s="370" t="s">
        <v>314</v>
      </c>
      <c r="B367" s="270">
        <v>5165</v>
      </c>
      <c r="C367" s="270">
        <v>5165</v>
      </c>
      <c r="D367" s="270">
        <v>2320</v>
      </c>
      <c r="E367" s="270">
        <v>2845</v>
      </c>
      <c r="F367" s="270">
        <v>0</v>
      </c>
      <c r="G367" s="270">
        <v>0</v>
      </c>
      <c r="H367" s="270">
        <v>5165</v>
      </c>
      <c r="I367" s="270">
        <v>875</v>
      </c>
      <c r="J367" s="270">
        <v>4290</v>
      </c>
      <c r="K367" s="270">
        <v>1980</v>
      </c>
      <c r="L367" s="270">
        <v>62.333861386138615</v>
      </c>
      <c r="M367" s="270">
        <v>1155</v>
      </c>
      <c r="N367" s="270">
        <v>1695</v>
      </c>
      <c r="O367" s="270">
        <v>1220</v>
      </c>
      <c r="P367" s="270">
        <v>855</v>
      </c>
      <c r="Q367" s="270">
        <v>100</v>
      </c>
      <c r="R367" s="270">
        <v>15</v>
      </c>
      <c r="S367" s="270" t="s">
        <v>1676</v>
      </c>
      <c r="T367" s="270" t="s">
        <v>1676</v>
      </c>
      <c r="U367" s="270">
        <v>2.2565564424173319</v>
      </c>
      <c r="V367" s="270">
        <v>2</v>
      </c>
      <c r="W367" s="270">
        <v>52</v>
      </c>
      <c r="X367" s="270">
        <v>60.216699029126211</v>
      </c>
      <c r="Y367" s="270">
        <v>0</v>
      </c>
      <c r="Z367" s="270">
        <v>290</v>
      </c>
      <c r="AA367" s="270">
        <v>725</v>
      </c>
      <c r="AB367" s="270">
        <v>1300</v>
      </c>
      <c r="AC367" s="270">
        <v>1645</v>
      </c>
      <c r="AD367" s="270">
        <v>1150</v>
      </c>
      <c r="AE367" s="270">
        <v>40</v>
      </c>
      <c r="AF367" s="270">
        <v>170</v>
      </c>
      <c r="AG367" s="270">
        <v>0</v>
      </c>
      <c r="AH367" s="270">
        <v>1340</v>
      </c>
      <c r="AI367" s="270">
        <v>35</v>
      </c>
      <c r="AJ367" s="270">
        <v>230</v>
      </c>
      <c r="AK367" s="270">
        <v>30</v>
      </c>
      <c r="AL367" s="270">
        <v>150</v>
      </c>
      <c r="AM367" s="270">
        <v>255</v>
      </c>
      <c r="AN367" s="270">
        <v>90</v>
      </c>
      <c r="AO367" s="270">
        <v>0</v>
      </c>
      <c r="AP367" s="270">
        <v>90</v>
      </c>
      <c r="AQ367" s="270">
        <v>185</v>
      </c>
      <c r="AR367" s="270">
        <v>215</v>
      </c>
      <c r="AS367" s="270">
        <v>110</v>
      </c>
      <c r="AT367" s="270">
        <v>295</v>
      </c>
      <c r="AU367" s="270">
        <v>0</v>
      </c>
      <c r="AV367" s="270">
        <v>20</v>
      </c>
      <c r="AW367" s="270">
        <v>555</v>
      </c>
      <c r="AX367" s="270" t="s">
        <v>1676</v>
      </c>
      <c r="AY367" s="270">
        <v>155</v>
      </c>
      <c r="AZ367" s="270">
        <v>1105</v>
      </c>
      <c r="BA367" s="270">
        <v>20</v>
      </c>
      <c r="BB367" s="270">
        <v>115</v>
      </c>
      <c r="BC367" s="270">
        <v>10</v>
      </c>
      <c r="BD367" s="270">
        <v>100</v>
      </c>
      <c r="BE367" s="270">
        <v>25</v>
      </c>
      <c r="BF367" s="270">
        <v>0</v>
      </c>
      <c r="BG367" s="270">
        <v>0</v>
      </c>
      <c r="BH367" s="270">
        <v>95</v>
      </c>
      <c r="BI367" s="270">
        <v>1385</v>
      </c>
      <c r="BJ367" s="270">
        <v>30</v>
      </c>
      <c r="BK367" s="270">
        <v>95</v>
      </c>
      <c r="BL367" s="270">
        <v>240</v>
      </c>
      <c r="BM367" s="270">
        <v>650</v>
      </c>
      <c r="BN367" s="270">
        <v>30</v>
      </c>
      <c r="BO367" s="270">
        <v>1515</v>
      </c>
      <c r="BP367" s="270">
        <v>570</v>
      </c>
      <c r="BQ367" s="270" t="s">
        <v>1676</v>
      </c>
      <c r="BR367" s="270">
        <v>0</v>
      </c>
      <c r="BS367" s="270" t="s">
        <v>1676</v>
      </c>
      <c r="BT367" s="270">
        <v>180</v>
      </c>
      <c r="BU367" s="270">
        <v>75</v>
      </c>
      <c r="BV367" s="270"/>
      <c r="BW367" s="270">
        <v>160</v>
      </c>
      <c r="BX367" s="270" t="s">
        <v>1676</v>
      </c>
      <c r="BY367" s="270">
        <v>30</v>
      </c>
      <c r="BZ367" s="270">
        <v>0</v>
      </c>
      <c r="CA367" s="270">
        <v>0</v>
      </c>
      <c r="CB367" s="270">
        <v>0</v>
      </c>
      <c r="CC367" s="270">
        <v>0</v>
      </c>
      <c r="CD367" s="270">
        <v>15</v>
      </c>
      <c r="CE367" s="270" t="s">
        <v>1676</v>
      </c>
      <c r="CF367" s="270" t="s">
        <v>1676</v>
      </c>
      <c r="CG367" s="270">
        <v>5115</v>
      </c>
      <c r="CH367" s="270">
        <v>0</v>
      </c>
      <c r="CI367" s="270">
        <v>645</v>
      </c>
      <c r="CJ367" s="270">
        <v>370</v>
      </c>
      <c r="CK367" s="270">
        <v>1580</v>
      </c>
      <c r="CL367" s="270">
        <v>320</v>
      </c>
      <c r="CM367" s="270">
        <v>1390</v>
      </c>
      <c r="CN367" s="270">
        <v>0</v>
      </c>
      <c r="CO367" s="270">
        <v>0</v>
      </c>
      <c r="CP367" s="270">
        <v>0</v>
      </c>
      <c r="CQ367" s="270">
        <v>0</v>
      </c>
      <c r="CR367" s="270">
        <v>0</v>
      </c>
      <c r="CS367" s="270">
        <v>0</v>
      </c>
      <c r="CT367" s="270">
        <v>0</v>
      </c>
      <c r="CU367" s="270">
        <v>0</v>
      </c>
      <c r="CV367" s="270">
        <v>75</v>
      </c>
      <c r="CW367" s="270">
        <v>0</v>
      </c>
      <c r="CX367" s="270">
        <v>0</v>
      </c>
      <c r="CY367" s="270">
        <v>0</v>
      </c>
      <c r="CZ367" s="270">
        <v>0</v>
      </c>
      <c r="DA367" s="270">
        <v>65</v>
      </c>
      <c r="DB367" s="270">
        <v>0</v>
      </c>
      <c r="DC367" s="270">
        <v>35</v>
      </c>
      <c r="DD367" s="270">
        <v>185</v>
      </c>
      <c r="DE367" s="270">
        <v>0</v>
      </c>
      <c r="DF367" s="270">
        <v>0</v>
      </c>
      <c r="DG367" s="270">
        <v>0</v>
      </c>
      <c r="DH367" s="270">
        <v>0</v>
      </c>
      <c r="DI367" s="270">
        <v>0</v>
      </c>
      <c r="DJ367" s="270">
        <v>0</v>
      </c>
      <c r="DK367" s="270">
        <v>0</v>
      </c>
      <c r="DL367" s="270">
        <v>0</v>
      </c>
      <c r="DM367" s="270">
        <v>0</v>
      </c>
      <c r="DN367" s="270">
        <v>0</v>
      </c>
      <c r="DO367" s="270">
        <v>0</v>
      </c>
      <c r="DP367" s="270">
        <v>0</v>
      </c>
      <c r="DQ367" s="270"/>
      <c r="DR367" s="270">
        <v>0</v>
      </c>
      <c r="DS367" s="270">
        <v>0</v>
      </c>
      <c r="DT367" s="270">
        <v>0</v>
      </c>
      <c r="DU367" s="270">
        <v>0</v>
      </c>
      <c r="DV367" s="270">
        <v>0</v>
      </c>
      <c r="DW367" s="270">
        <v>0</v>
      </c>
      <c r="DX367" s="270">
        <v>0</v>
      </c>
      <c r="DY367" s="270">
        <v>0</v>
      </c>
      <c r="DZ367" s="270">
        <v>0</v>
      </c>
      <c r="EA367" s="270" t="s">
        <v>1676</v>
      </c>
      <c r="EB367" s="270">
        <v>0</v>
      </c>
      <c r="EC367" s="270">
        <v>0</v>
      </c>
      <c r="ED367" s="270">
        <v>0</v>
      </c>
      <c r="EE367" s="270">
        <v>0</v>
      </c>
      <c r="EF367" s="270">
        <v>0</v>
      </c>
      <c r="EG367" s="270">
        <v>0</v>
      </c>
      <c r="EH367" s="270">
        <v>0</v>
      </c>
      <c r="EI367" s="270">
        <v>0</v>
      </c>
      <c r="EJ367" s="270">
        <v>0</v>
      </c>
      <c r="EK367" s="270">
        <v>500</v>
      </c>
      <c r="EL367" s="270">
        <v>0</v>
      </c>
      <c r="EM367" s="270">
        <v>0</v>
      </c>
      <c r="EN367" s="270">
        <v>0</v>
      </c>
      <c r="EO367" s="270">
        <v>0</v>
      </c>
      <c r="EP367" s="270">
        <v>0</v>
      </c>
      <c r="EQ367" s="270">
        <v>0</v>
      </c>
      <c r="ER367" s="270">
        <v>0</v>
      </c>
      <c r="ES367" s="270">
        <v>0</v>
      </c>
      <c r="ET367" s="270">
        <v>0</v>
      </c>
      <c r="EU367" s="270">
        <v>0</v>
      </c>
      <c r="EV367" s="270">
        <v>0</v>
      </c>
      <c r="EW367" s="270">
        <v>0</v>
      </c>
      <c r="EX367" s="270">
        <v>0</v>
      </c>
      <c r="EY367" s="270">
        <v>0</v>
      </c>
      <c r="EZ367" s="270">
        <v>0</v>
      </c>
      <c r="FA367" s="270">
        <v>0</v>
      </c>
      <c r="FB367" s="270">
        <v>0</v>
      </c>
      <c r="FC367" s="270">
        <v>0</v>
      </c>
      <c r="FD367" s="270">
        <v>0</v>
      </c>
      <c r="FE367" s="270">
        <v>0</v>
      </c>
      <c r="FF367" s="270">
        <v>0</v>
      </c>
      <c r="FG367" s="270">
        <v>0</v>
      </c>
      <c r="FH367" s="270">
        <v>0</v>
      </c>
      <c r="FI367" s="270">
        <v>0</v>
      </c>
      <c r="FJ367" s="270">
        <v>0</v>
      </c>
      <c r="FK367" s="270">
        <v>0</v>
      </c>
      <c r="FL367" s="351">
        <v>5050</v>
      </c>
      <c r="FM367" s="323">
        <v>0</v>
      </c>
      <c r="FN367" s="324">
        <v>5050</v>
      </c>
      <c r="FO367" s="270"/>
      <c r="FP367" s="89"/>
      <c r="FQ367" s="270"/>
      <c r="FR367" s="319"/>
      <c r="FS367" s="319"/>
      <c r="FT367" s="319"/>
      <c r="FU367" s="319"/>
      <c r="FV367" s="319"/>
      <c r="FW367" s="319"/>
      <c r="FX367" s="319"/>
      <c r="FY367" s="319"/>
      <c r="FZ367" s="319"/>
      <c r="GA367" s="319"/>
      <c r="GB367" s="319"/>
      <c r="GC367" s="319"/>
      <c r="GD367" s="319"/>
      <c r="GE367" s="319"/>
      <c r="GF367" s="319"/>
      <c r="GG367" s="319"/>
      <c r="GH367" s="319"/>
      <c r="GI367" s="319"/>
      <c r="GJ367" s="319"/>
      <c r="GK367" s="319"/>
      <c r="GL367" s="319"/>
      <c r="GM367" s="319"/>
      <c r="GN367" s="319"/>
      <c r="GO367" s="319"/>
      <c r="GP367" s="319"/>
      <c r="GQ367" s="319"/>
      <c r="GR367" s="319"/>
      <c r="GS367" s="319"/>
      <c r="GT367" s="319"/>
      <c r="GU367" s="319"/>
      <c r="GV367" s="319"/>
      <c r="GW367" s="319"/>
      <c r="GX367" s="319"/>
      <c r="GY367" s="319"/>
      <c r="GZ367" s="319"/>
      <c r="HA367" s="319"/>
      <c r="HB367" s="319"/>
      <c r="HC367" s="319"/>
      <c r="HD367" s="319"/>
      <c r="HE367" s="319"/>
      <c r="HF367" s="319"/>
      <c r="HG367" s="319"/>
      <c r="HH367" s="319"/>
      <c r="HI367" s="319"/>
      <c r="HJ367" s="319"/>
      <c r="HK367" s="319"/>
      <c r="HL367" s="319"/>
      <c r="HM367" s="319"/>
      <c r="HN367" s="319"/>
      <c r="HO367" s="319"/>
      <c r="HP367" s="319"/>
      <c r="HQ367" s="319"/>
      <c r="HR367" s="319"/>
      <c r="HS367" s="319"/>
      <c r="HT367" s="319"/>
      <c r="HU367" s="319"/>
      <c r="HV367" s="319"/>
      <c r="HW367" s="319"/>
      <c r="HX367" s="319"/>
      <c r="HY367" s="319"/>
      <c r="HZ367" s="319"/>
      <c r="IA367" s="319"/>
      <c r="IB367" s="319"/>
      <c r="IC367" s="319"/>
      <c r="ID367" s="319"/>
      <c r="IE367" s="319"/>
      <c r="IF367" s="319"/>
      <c r="IG367" s="318"/>
    </row>
    <row r="368" spans="1:241" ht="12.75" customHeight="1" x14ac:dyDescent="0.2">
      <c r="A368" s="370" t="s">
        <v>289</v>
      </c>
      <c r="B368" s="270">
        <v>605</v>
      </c>
      <c r="C368" s="270">
        <v>605</v>
      </c>
      <c r="D368" s="270">
        <v>245</v>
      </c>
      <c r="E368" s="270">
        <v>360</v>
      </c>
      <c r="F368" s="270">
        <v>0</v>
      </c>
      <c r="G368" s="270">
        <v>0</v>
      </c>
      <c r="H368" s="270">
        <v>605</v>
      </c>
      <c r="I368" s="270">
        <v>115</v>
      </c>
      <c r="J368" s="270">
        <v>490</v>
      </c>
      <c r="K368" s="270">
        <v>300</v>
      </c>
      <c r="L368" s="270">
        <v>39.45469798657718</v>
      </c>
      <c r="M368" s="270">
        <v>290</v>
      </c>
      <c r="N368" s="270">
        <v>175</v>
      </c>
      <c r="O368" s="270">
        <v>85</v>
      </c>
      <c r="P368" s="270">
        <v>45</v>
      </c>
      <c r="Q368" s="270" t="s">
        <v>1676</v>
      </c>
      <c r="R368" s="270">
        <v>0</v>
      </c>
      <c r="S368" s="270">
        <v>0</v>
      </c>
      <c r="T368" s="270">
        <v>0</v>
      </c>
      <c r="U368" s="270">
        <v>2.5775862068965516</v>
      </c>
      <c r="V368" s="270">
        <v>2</v>
      </c>
      <c r="W368" s="270">
        <v>31</v>
      </c>
      <c r="X368" s="270">
        <v>58.274834437086092</v>
      </c>
      <c r="Y368" s="270">
        <v>0</v>
      </c>
      <c r="Z368" s="270">
        <v>30</v>
      </c>
      <c r="AA368" s="270">
        <v>90</v>
      </c>
      <c r="AB368" s="270">
        <v>175</v>
      </c>
      <c r="AC368" s="270">
        <v>220</v>
      </c>
      <c r="AD368" s="270">
        <v>85</v>
      </c>
      <c r="AE368" s="270" t="s">
        <v>1676</v>
      </c>
      <c r="AF368" s="270">
        <v>80</v>
      </c>
      <c r="AG368" s="270">
        <v>0</v>
      </c>
      <c r="AH368" s="270">
        <v>0</v>
      </c>
      <c r="AI368" s="270">
        <v>0</v>
      </c>
      <c r="AJ368" s="270">
        <v>0</v>
      </c>
      <c r="AK368" s="270">
        <v>0</v>
      </c>
      <c r="AL368" s="270">
        <v>0</v>
      </c>
      <c r="AM368" s="270">
        <v>55</v>
      </c>
      <c r="AN368" s="270" t="s">
        <v>1676</v>
      </c>
      <c r="AO368" s="270">
        <v>0</v>
      </c>
      <c r="AP368" s="270">
        <v>35</v>
      </c>
      <c r="AQ368" s="270" t="s">
        <v>1676</v>
      </c>
      <c r="AR368" s="270">
        <v>0</v>
      </c>
      <c r="AS368" s="270" t="s">
        <v>1676</v>
      </c>
      <c r="AT368" s="270" t="s">
        <v>1676</v>
      </c>
      <c r="AU368" s="270">
        <v>0</v>
      </c>
      <c r="AV368" s="270" t="s">
        <v>1676</v>
      </c>
      <c r="AW368" s="270">
        <v>85</v>
      </c>
      <c r="AX368" s="270" t="s">
        <v>1676</v>
      </c>
      <c r="AY368" s="270">
        <v>50</v>
      </c>
      <c r="AZ368" s="270">
        <v>270</v>
      </c>
      <c r="BA368" s="270" t="s">
        <v>1676</v>
      </c>
      <c r="BB368" s="270">
        <v>10</v>
      </c>
      <c r="BC368" s="270" t="s">
        <v>1676</v>
      </c>
      <c r="BD368" s="270" t="s">
        <v>1676</v>
      </c>
      <c r="BE368" s="270">
        <v>0</v>
      </c>
      <c r="BF368" s="270">
        <v>0</v>
      </c>
      <c r="BG368" s="270">
        <v>0</v>
      </c>
      <c r="BH368" s="270">
        <v>15</v>
      </c>
      <c r="BI368" s="270">
        <v>0</v>
      </c>
      <c r="BJ368" s="270">
        <v>0</v>
      </c>
      <c r="BK368" s="270">
        <v>35</v>
      </c>
      <c r="BL368" s="270">
        <v>0</v>
      </c>
      <c r="BM368" s="270">
        <v>110</v>
      </c>
      <c r="BN368" s="270" t="s">
        <v>1676</v>
      </c>
      <c r="BO368" s="270">
        <v>415</v>
      </c>
      <c r="BP368" s="270">
        <v>10</v>
      </c>
      <c r="BQ368" s="270">
        <v>0</v>
      </c>
      <c r="BR368" s="270">
        <v>0</v>
      </c>
      <c r="BS368" s="270">
        <v>0</v>
      </c>
      <c r="BT368" s="270" t="s">
        <v>1676</v>
      </c>
      <c r="BU368" s="270">
        <v>10</v>
      </c>
      <c r="BV368" s="270"/>
      <c r="BW368" s="270" t="s">
        <v>1676</v>
      </c>
      <c r="BX368" s="270">
        <v>0</v>
      </c>
      <c r="BY368" s="270">
        <v>0</v>
      </c>
      <c r="BZ368" s="270">
        <v>0</v>
      </c>
      <c r="CA368" s="270">
        <v>0</v>
      </c>
      <c r="CB368" s="270">
        <v>0</v>
      </c>
      <c r="CC368" s="270">
        <v>0</v>
      </c>
      <c r="CD368" s="270">
        <v>10</v>
      </c>
      <c r="CE368" s="270">
        <v>0</v>
      </c>
      <c r="CF368" s="270">
        <v>0</v>
      </c>
      <c r="CG368" s="270">
        <v>595</v>
      </c>
      <c r="CH368" s="270">
        <v>0</v>
      </c>
      <c r="CI368" s="270">
        <v>150</v>
      </c>
      <c r="CJ368" s="270">
        <v>0</v>
      </c>
      <c r="CK368" s="270">
        <v>355</v>
      </c>
      <c r="CL368" s="270">
        <v>0</v>
      </c>
      <c r="CM368" s="270" t="s">
        <v>1676</v>
      </c>
      <c r="CN368" s="270">
        <v>0</v>
      </c>
      <c r="CO368" s="270">
        <v>0</v>
      </c>
      <c r="CP368" s="270">
        <v>0</v>
      </c>
      <c r="CQ368" s="270">
        <v>0</v>
      </c>
      <c r="CR368" s="270">
        <v>0</v>
      </c>
      <c r="CS368" s="270">
        <v>0</v>
      </c>
      <c r="CT368" s="270">
        <v>0</v>
      </c>
      <c r="CU368" s="270">
        <v>0</v>
      </c>
      <c r="CV368" s="270">
        <v>0</v>
      </c>
      <c r="CW368" s="270" t="s">
        <v>1676</v>
      </c>
      <c r="CX368" s="270">
        <v>0</v>
      </c>
      <c r="CY368" s="270">
        <v>0</v>
      </c>
      <c r="CZ368" s="270">
        <v>0</v>
      </c>
      <c r="DA368" s="270">
        <v>80</v>
      </c>
      <c r="DB368" s="270">
        <v>0</v>
      </c>
      <c r="DC368" s="270">
        <v>0</v>
      </c>
      <c r="DD368" s="270" t="s">
        <v>1676</v>
      </c>
      <c r="DE368" s="270">
        <v>0</v>
      </c>
      <c r="DF368" s="270">
        <v>0</v>
      </c>
      <c r="DG368" s="270">
        <v>0</v>
      </c>
      <c r="DH368" s="270">
        <v>0</v>
      </c>
      <c r="DI368" s="270">
        <v>0</v>
      </c>
      <c r="DJ368" s="270">
        <v>0</v>
      </c>
      <c r="DK368" s="270">
        <v>0</v>
      </c>
      <c r="DL368" s="270">
        <v>0</v>
      </c>
      <c r="DM368" s="270">
        <v>0</v>
      </c>
      <c r="DN368" s="270">
        <v>0</v>
      </c>
      <c r="DO368" s="270">
        <v>0</v>
      </c>
      <c r="DP368" s="270">
        <v>0</v>
      </c>
      <c r="DQ368" s="270"/>
      <c r="DR368" s="270">
        <v>0</v>
      </c>
      <c r="DS368" s="270">
        <v>0</v>
      </c>
      <c r="DT368" s="270">
        <v>0</v>
      </c>
      <c r="DU368" s="270">
        <v>0</v>
      </c>
      <c r="DV368" s="270">
        <v>0</v>
      </c>
      <c r="DW368" s="270">
        <v>0</v>
      </c>
      <c r="DX368" s="270">
        <v>0</v>
      </c>
      <c r="DY368" s="270">
        <v>0</v>
      </c>
      <c r="DZ368" s="270">
        <v>0</v>
      </c>
      <c r="EA368" s="270">
        <v>0</v>
      </c>
      <c r="EB368" s="270">
        <v>0</v>
      </c>
      <c r="EC368" s="270">
        <v>0</v>
      </c>
      <c r="ED368" s="270">
        <v>0</v>
      </c>
      <c r="EE368" s="270">
        <v>0</v>
      </c>
      <c r="EF368" s="270">
        <v>0</v>
      </c>
      <c r="EG368" s="270">
        <v>0</v>
      </c>
      <c r="EH368" s="270">
        <v>0</v>
      </c>
      <c r="EI368" s="270">
        <v>0</v>
      </c>
      <c r="EJ368" s="270">
        <v>0</v>
      </c>
      <c r="EK368" s="270">
        <v>10</v>
      </c>
      <c r="EL368" s="270">
        <v>0</v>
      </c>
      <c r="EM368" s="270">
        <v>0</v>
      </c>
      <c r="EN368" s="270">
        <v>0</v>
      </c>
      <c r="EO368" s="270">
        <v>0</v>
      </c>
      <c r="EP368" s="270">
        <v>0</v>
      </c>
      <c r="EQ368" s="270">
        <v>0</v>
      </c>
      <c r="ER368" s="270">
        <v>0</v>
      </c>
      <c r="ES368" s="270">
        <v>0</v>
      </c>
      <c r="ET368" s="270">
        <v>0</v>
      </c>
      <c r="EU368" s="270">
        <v>0</v>
      </c>
      <c r="EV368" s="270">
        <v>0</v>
      </c>
      <c r="EW368" s="270">
        <v>0</v>
      </c>
      <c r="EX368" s="270">
        <v>0</v>
      </c>
      <c r="EY368" s="270">
        <v>0</v>
      </c>
      <c r="EZ368" s="270">
        <v>0</v>
      </c>
      <c r="FA368" s="270">
        <v>0</v>
      </c>
      <c r="FB368" s="270">
        <v>0</v>
      </c>
      <c r="FC368" s="270">
        <v>0</v>
      </c>
      <c r="FD368" s="270">
        <v>0</v>
      </c>
      <c r="FE368" s="270">
        <v>0</v>
      </c>
      <c r="FF368" s="270">
        <v>0</v>
      </c>
      <c r="FG368" s="270">
        <v>0</v>
      </c>
      <c r="FH368" s="270">
        <v>0</v>
      </c>
      <c r="FI368" s="270">
        <v>0</v>
      </c>
      <c r="FJ368" s="270">
        <v>0</v>
      </c>
      <c r="FK368" s="270">
        <v>0</v>
      </c>
      <c r="FL368" s="351">
        <v>595</v>
      </c>
      <c r="FM368" s="323">
        <v>0</v>
      </c>
      <c r="FN368" s="324">
        <v>595</v>
      </c>
      <c r="FO368" s="270"/>
      <c r="FP368" s="89"/>
      <c r="FQ368" s="270"/>
      <c r="FR368" s="319"/>
      <c r="FS368" s="319"/>
      <c r="FT368" s="319"/>
      <c r="FU368" s="319"/>
      <c r="FV368" s="319"/>
      <c r="FW368" s="319"/>
      <c r="FX368" s="319"/>
      <c r="FY368" s="319"/>
      <c r="FZ368" s="319"/>
      <c r="GA368" s="319"/>
      <c r="GB368" s="319"/>
      <c r="GC368" s="319"/>
      <c r="GD368" s="319"/>
      <c r="GE368" s="319"/>
      <c r="GF368" s="319"/>
      <c r="GG368" s="319"/>
      <c r="GH368" s="319"/>
      <c r="GI368" s="319"/>
      <c r="GJ368" s="319"/>
      <c r="GK368" s="319"/>
      <c r="GL368" s="319"/>
      <c r="GM368" s="319"/>
      <c r="GN368" s="319"/>
      <c r="GO368" s="319"/>
      <c r="GP368" s="319"/>
      <c r="GQ368" s="319"/>
      <c r="GR368" s="319"/>
      <c r="GS368" s="319"/>
      <c r="GT368" s="319"/>
      <c r="GU368" s="319"/>
      <c r="GV368" s="319"/>
      <c r="GW368" s="319"/>
      <c r="GX368" s="319"/>
      <c r="GY368" s="319"/>
      <c r="GZ368" s="319"/>
      <c r="HA368" s="319"/>
      <c r="HB368" s="319"/>
      <c r="HC368" s="319"/>
      <c r="HD368" s="319"/>
      <c r="HE368" s="319"/>
      <c r="HF368" s="319"/>
      <c r="HG368" s="319"/>
      <c r="HH368" s="319"/>
      <c r="HI368" s="319"/>
      <c r="HJ368" s="319"/>
      <c r="HK368" s="319"/>
      <c r="HL368" s="319"/>
      <c r="HM368" s="319"/>
      <c r="HN368" s="319"/>
      <c r="HO368" s="319"/>
      <c r="HP368" s="319"/>
      <c r="HQ368" s="319"/>
      <c r="HR368" s="319"/>
      <c r="HS368" s="319"/>
      <c r="HT368" s="319"/>
      <c r="HU368" s="319"/>
      <c r="HV368" s="319"/>
      <c r="HW368" s="319"/>
      <c r="HX368" s="319"/>
      <c r="HY368" s="319"/>
      <c r="HZ368" s="319"/>
      <c r="IA368" s="319"/>
      <c r="IB368" s="319"/>
      <c r="IC368" s="319"/>
      <c r="ID368" s="319"/>
      <c r="IE368" s="319"/>
      <c r="IF368" s="319"/>
      <c r="IG368" s="318"/>
    </row>
    <row r="369" spans="1:241" ht="12.75" customHeight="1" x14ac:dyDescent="0.2">
      <c r="A369" s="370" t="s">
        <v>295</v>
      </c>
      <c r="B369" s="270">
        <v>1935</v>
      </c>
      <c r="C369" s="270">
        <v>1935</v>
      </c>
      <c r="D369" s="270">
        <v>880</v>
      </c>
      <c r="E369" s="270">
        <v>1055</v>
      </c>
      <c r="F369" s="270">
        <v>0</v>
      </c>
      <c r="G369" s="270">
        <v>0</v>
      </c>
      <c r="H369" s="270">
        <v>1935</v>
      </c>
      <c r="I369" s="270">
        <v>580</v>
      </c>
      <c r="J369" s="270">
        <v>1355</v>
      </c>
      <c r="K369" s="270">
        <v>1460</v>
      </c>
      <c r="L369" s="270">
        <v>50.433492315845257</v>
      </c>
      <c r="M369" s="270">
        <v>645</v>
      </c>
      <c r="N369" s="270">
        <v>540</v>
      </c>
      <c r="O369" s="270">
        <v>500</v>
      </c>
      <c r="P369" s="270">
        <v>180</v>
      </c>
      <c r="Q369" s="270">
        <v>10</v>
      </c>
      <c r="R369" s="270" t="s">
        <v>1676</v>
      </c>
      <c r="S369" s="270" t="s">
        <v>1676</v>
      </c>
      <c r="T369" s="270">
        <v>0</v>
      </c>
      <c r="U369" s="270">
        <v>2.5181347150259068</v>
      </c>
      <c r="V369" s="270">
        <v>3</v>
      </c>
      <c r="W369" s="270">
        <v>46</v>
      </c>
      <c r="X369" s="270">
        <v>55.253229974160206</v>
      </c>
      <c r="Y369" s="270">
        <v>0</v>
      </c>
      <c r="Z369" s="270">
        <v>190</v>
      </c>
      <c r="AA369" s="270">
        <v>290</v>
      </c>
      <c r="AB369" s="270">
        <v>605</v>
      </c>
      <c r="AC369" s="270">
        <v>630</v>
      </c>
      <c r="AD369" s="270">
        <v>225</v>
      </c>
      <c r="AE369" s="270">
        <v>0</v>
      </c>
      <c r="AF369" s="270">
        <v>180</v>
      </c>
      <c r="AG369" s="270">
        <v>0</v>
      </c>
      <c r="AH369" s="270">
        <v>0</v>
      </c>
      <c r="AI369" s="270">
        <v>30</v>
      </c>
      <c r="AJ369" s="270">
        <v>125</v>
      </c>
      <c r="AK369" s="270">
        <v>70</v>
      </c>
      <c r="AL369" s="270" t="s">
        <v>1676</v>
      </c>
      <c r="AM369" s="270" t="s">
        <v>1676</v>
      </c>
      <c r="AN369" s="270">
        <v>10</v>
      </c>
      <c r="AO369" s="270">
        <v>0</v>
      </c>
      <c r="AP369" s="270">
        <v>0</v>
      </c>
      <c r="AQ369" s="270" t="s">
        <v>1676</v>
      </c>
      <c r="AR369" s="270" t="s">
        <v>1676</v>
      </c>
      <c r="AS369" s="270">
        <v>0</v>
      </c>
      <c r="AT369" s="270">
        <v>0</v>
      </c>
      <c r="AU369" s="270">
        <v>0</v>
      </c>
      <c r="AV369" s="270">
        <v>55</v>
      </c>
      <c r="AW369" s="270">
        <v>365</v>
      </c>
      <c r="AX369" s="270">
        <v>15</v>
      </c>
      <c r="AY369" s="270">
        <v>25</v>
      </c>
      <c r="AZ369" s="270">
        <v>985</v>
      </c>
      <c r="BA369" s="270" t="s">
        <v>1676</v>
      </c>
      <c r="BB369" s="270">
        <v>45</v>
      </c>
      <c r="BC369" s="270" t="s">
        <v>1676</v>
      </c>
      <c r="BD369" s="270">
        <v>30</v>
      </c>
      <c r="BE369" s="270">
        <v>0</v>
      </c>
      <c r="BF369" s="270" t="s">
        <v>1676</v>
      </c>
      <c r="BG369" s="270" t="s">
        <v>1676</v>
      </c>
      <c r="BH369" s="270">
        <v>115</v>
      </c>
      <c r="BI369" s="270">
        <v>0</v>
      </c>
      <c r="BJ369" s="270">
        <v>30</v>
      </c>
      <c r="BK369" s="270" t="s">
        <v>1676</v>
      </c>
      <c r="BL369" s="270">
        <v>190</v>
      </c>
      <c r="BM369" s="270">
        <v>165</v>
      </c>
      <c r="BN369" s="270">
        <v>35</v>
      </c>
      <c r="BO369" s="270">
        <v>1240</v>
      </c>
      <c r="BP369" s="270">
        <v>0</v>
      </c>
      <c r="BQ369" s="270">
        <v>0</v>
      </c>
      <c r="BR369" s="270">
        <v>0</v>
      </c>
      <c r="BS369" s="270" t="s">
        <v>1676</v>
      </c>
      <c r="BT369" s="270">
        <v>10</v>
      </c>
      <c r="BU369" s="270">
        <v>105</v>
      </c>
      <c r="BV369" s="270"/>
      <c r="BW369" s="270" t="s">
        <v>1676</v>
      </c>
      <c r="BX369" s="270" t="s">
        <v>1676</v>
      </c>
      <c r="BY369" s="270">
        <v>30</v>
      </c>
      <c r="BZ369" s="270">
        <v>0</v>
      </c>
      <c r="CA369" s="270">
        <v>0</v>
      </c>
      <c r="CB369" s="270">
        <v>0</v>
      </c>
      <c r="CC369" s="270">
        <v>0</v>
      </c>
      <c r="CD369" s="270">
        <v>25</v>
      </c>
      <c r="CE369" s="270" t="s">
        <v>1676</v>
      </c>
      <c r="CF369" s="270" t="s">
        <v>1676</v>
      </c>
      <c r="CG369" s="270">
        <v>1870</v>
      </c>
      <c r="CH369" s="270">
        <v>0</v>
      </c>
      <c r="CI369" s="270">
        <v>190</v>
      </c>
      <c r="CJ369" s="270" t="s">
        <v>1676</v>
      </c>
      <c r="CK369" s="270">
        <v>1455</v>
      </c>
      <c r="CL369" s="270">
        <v>240</v>
      </c>
      <c r="CM369" s="270">
        <v>0</v>
      </c>
      <c r="CN369" s="270">
        <v>0</v>
      </c>
      <c r="CO369" s="270">
        <v>0</v>
      </c>
      <c r="CP369" s="270">
        <v>0</v>
      </c>
      <c r="CQ369" s="270">
        <v>0</v>
      </c>
      <c r="CR369" s="270">
        <v>0</v>
      </c>
      <c r="CS369" s="270">
        <v>0</v>
      </c>
      <c r="CT369" s="270">
        <v>0</v>
      </c>
      <c r="CU369" s="270">
        <v>0</v>
      </c>
      <c r="CV369" s="270">
        <v>0</v>
      </c>
      <c r="CW369" s="270">
        <v>0</v>
      </c>
      <c r="CX369" s="270">
        <v>0</v>
      </c>
      <c r="CY369" s="270">
        <v>0</v>
      </c>
      <c r="CZ369" s="270">
        <v>0</v>
      </c>
      <c r="DA369" s="270">
        <v>35</v>
      </c>
      <c r="DB369" s="270">
        <v>0</v>
      </c>
      <c r="DC369" s="270">
        <v>15</v>
      </c>
      <c r="DD369" s="270">
        <v>0</v>
      </c>
      <c r="DE369" s="270">
        <v>0</v>
      </c>
      <c r="DF369" s="270">
        <v>0</v>
      </c>
      <c r="DG369" s="270">
        <v>0</v>
      </c>
      <c r="DH369" s="270">
        <v>0</v>
      </c>
      <c r="DI369" s="270">
        <v>0</v>
      </c>
      <c r="DJ369" s="270">
        <v>0</v>
      </c>
      <c r="DK369" s="270">
        <v>0</v>
      </c>
      <c r="DL369" s="270">
        <v>0</v>
      </c>
      <c r="DM369" s="270">
        <v>0</v>
      </c>
      <c r="DN369" s="270">
        <v>0</v>
      </c>
      <c r="DO369" s="270">
        <v>0</v>
      </c>
      <c r="DP369" s="270">
        <v>0</v>
      </c>
      <c r="DQ369" s="270"/>
      <c r="DR369" s="270">
        <v>0</v>
      </c>
      <c r="DS369" s="270">
        <v>0</v>
      </c>
      <c r="DT369" s="270">
        <v>0</v>
      </c>
      <c r="DU369" s="270">
        <v>0</v>
      </c>
      <c r="DV369" s="270">
        <v>0</v>
      </c>
      <c r="DW369" s="270">
        <v>0</v>
      </c>
      <c r="DX369" s="270">
        <v>0</v>
      </c>
      <c r="DY369" s="270">
        <v>0</v>
      </c>
      <c r="DZ369" s="270">
        <v>0</v>
      </c>
      <c r="EA369" s="270">
        <v>0</v>
      </c>
      <c r="EB369" s="270">
        <v>0</v>
      </c>
      <c r="EC369" s="270">
        <v>0</v>
      </c>
      <c r="ED369" s="270">
        <v>0</v>
      </c>
      <c r="EE369" s="270">
        <v>0</v>
      </c>
      <c r="EF369" s="270">
        <v>0</v>
      </c>
      <c r="EG369" s="270">
        <v>0</v>
      </c>
      <c r="EH369" s="270">
        <v>0</v>
      </c>
      <c r="EI369" s="270">
        <v>0</v>
      </c>
      <c r="EJ369" s="270">
        <v>0</v>
      </c>
      <c r="EK369" s="270">
        <v>0</v>
      </c>
      <c r="EL369" s="270">
        <v>0</v>
      </c>
      <c r="EM369" s="270">
        <v>0</v>
      </c>
      <c r="EN369" s="270">
        <v>0</v>
      </c>
      <c r="EO369" s="270">
        <v>0</v>
      </c>
      <c r="EP369" s="270">
        <v>0</v>
      </c>
      <c r="EQ369" s="270">
        <v>0</v>
      </c>
      <c r="ER369" s="270">
        <v>0</v>
      </c>
      <c r="ES369" s="270">
        <v>0</v>
      </c>
      <c r="ET369" s="270">
        <v>0</v>
      </c>
      <c r="EU369" s="270">
        <v>0</v>
      </c>
      <c r="EV369" s="270">
        <v>0</v>
      </c>
      <c r="EW369" s="270">
        <v>0</v>
      </c>
      <c r="EX369" s="270">
        <v>0</v>
      </c>
      <c r="EY369" s="270">
        <v>0</v>
      </c>
      <c r="EZ369" s="270">
        <v>0</v>
      </c>
      <c r="FA369" s="270">
        <v>0</v>
      </c>
      <c r="FB369" s="270">
        <v>0</v>
      </c>
      <c r="FC369" s="270">
        <v>0</v>
      </c>
      <c r="FD369" s="270">
        <v>0</v>
      </c>
      <c r="FE369" s="270">
        <v>0</v>
      </c>
      <c r="FF369" s="270">
        <v>0</v>
      </c>
      <c r="FG369" s="270">
        <v>0</v>
      </c>
      <c r="FH369" s="270">
        <v>0</v>
      </c>
      <c r="FI369" s="270">
        <v>0</v>
      </c>
      <c r="FJ369" s="270">
        <v>0</v>
      </c>
      <c r="FK369" s="270">
        <v>0</v>
      </c>
      <c r="FL369" s="351">
        <v>1890</v>
      </c>
      <c r="FM369" s="323">
        <v>0</v>
      </c>
      <c r="FN369" s="324">
        <v>1885</v>
      </c>
      <c r="FO369" s="270"/>
      <c r="FP369" s="89"/>
      <c r="FQ369" s="270"/>
      <c r="FR369" s="319"/>
      <c r="FS369" s="319"/>
      <c r="FT369" s="319"/>
      <c r="FU369" s="319"/>
      <c r="FV369" s="319"/>
      <c r="FW369" s="319"/>
      <c r="FX369" s="319"/>
      <c r="FY369" s="319"/>
      <c r="FZ369" s="319"/>
      <c r="GA369" s="319"/>
      <c r="GB369" s="319"/>
      <c r="GC369" s="319"/>
      <c r="GD369" s="319"/>
      <c r="GE369" s="319"/>
      <c r="GF369" s="319"/>
      <c r="GG369" s="319"/>
      <c r="GH369" s="319"/>
      <c r="GI369" s="319"/>
      <c r="GJ369" s="319"/>
      <c r="GK369" s="319"/>
      <c r="GL369" s="319"/>
      <c r="GM369" s="319"/>
      <c r="GN369" s="319"/>
      <c r="GO369" s="319"/>
      <c r="GP369" s="319"/>
      <c r="GQ369" s="319"/>
      <c r="GR369" s="319"/>
      <c r="GS369" s="319"/>
      <c r="GT369" s="319"/>
      <c r="GU369" s="319"/>
      <c r="GV369" s="319"/>
      <c r="GW369" s="319"/>
      <c r="GX369" s="319"/>
      <c r="GY369" s="319"/>
      <c r="GZ369" s="319"/>
      <c r="HA369" s="319"/>
      <c r="HB369" s="319"/>
      <c r="HC369" s="319"/>
      <c r="HD369" s="319"/>
      <c r="HE369" s="319"/>
      <c r="HF369" s="319"/>
      <c r="HG369" s="319"/>
      <c r="HH369" s="319"/>
      <c r="HI369" s="319"/>
      <c r="HJ369" s="319"/>
      <c r="HK369" s="319"/>
      <c r="HL369" s="319"/>
      <c r="HM369" s="319"/>
      <c r="HN369" s="319"/>
      <c r="HO369" s="319"/>
      <c r="HP369" s="319"/>
      <c r="HQ369" s="319"/>
      <c r="HR369" s="319"/>
      <c r="HS369" s="319"/>
      <c r="HT369" s="319"/>
      <c r="HU369" s="319"/>
      <c r="HV369" s="319"/>
      <c r="HW369" s="319"/>
      <c r="HX369" s="319"/>
      <c r="HY369" s="319"/>
      <c r="HZ369" s="319"/>
      <c r="IA369" s="319"/>
      <c r="IB369" s="319"/>
      <c r="IC369" s="319"/>
      <c r="ID369" s="319"/>
      <c r="IE369" s="319"/>
      <c r="IF369" s="319"/>
      <c r="IG369" s="318"/>
    </row>
    <row r="370" spans="1:241" ht="12.75" customHeight="1" x14ac:dyDescent="0.2">
      <c r="A370" s="370" t="s">
        <v>298</v>
      </c>
      <c r="B370" s="270">
        <v>1165</v>
      </c>
      <c r="C370" s="270">
        <v>1165</v>
      </c>
      <c r="D370" s="270">
        <v>635</v>
      </c>
      <c r="E370" s="270">
        <v>530</v>
      </c>
      <c r="F370" s="270">
        <v>0</v>
      </c>
      <c r="G370" s="270" t="s">
        <v>1676</v>
      </c>
      <c r="H370" s="270">
        <v>1160</v>
      </c>
      <c r="I370" s="270">
        <v>235</v>
      </c>
      <c r="J370" s="270">
        <v>925</v>
      </c>
      <c r="K370" s="270">
        <v>520</v>
      </c>
      <c r="L370" s="270">
        <v>58.069827586206898</v>
      </c>
      <c r="M370" s="270">
        <v>205</v>
      </c>
      <c r="N370" s="270">
        <v>430</v>
      </c>
      <c r="O370" s="270">
        <v>370</v>
      </c>
      <c r="P370" s="270">
        <v>145</v>
      </c>
      <c r="Q370" s="270">
        <v>10</v>
      </c>
      <c r="R370" s="270">
        <v>0</v>
      </c>
      <c r="S370" s="270">
        <v>0</v>
      </c>
      <c r="T370" s="270">
        <v>0</v>
      </c>
      <c r="U370" s="270">
        <v>2.1949152542372881</v>
      </c>
      <c r="V370" s="270">
        <v>2</v>
      </c>
      <c r="W370" s="270">
        <v>55</v>
      </c>
      <c r="X370" s="270">
        <v>59.76268271711092</v>
      </c>
      <c r="Y370" s="270">
        <v>0</v>
      </c>
      <c r="Z370" s="270">
        <v>80</v>
      </c>
      <c r="AA370" s="270">
        <v>150</v>
      </c>
      <c r="AB370" s="270">
        <v>295</v>
      </c>
      <c r="AC370" s="270">
        <v>400</v>
      </c>
      <c r="AD370" s="270">
        <v>225</v>
      </c>
      <c r="AE370" s="270">
        <v>15</v>
      </c>
      <c r="AF370" s="270">
        <v>60</v>
      </c>
      <c r="AG370" s="270">
        <v>0</v>
      </c>
      <c r="AH370" s="270">
        <v>220</v>
      </c>
      <c r="AI370" s="270">
        <v>25</v>
      </c>
      <c r="AJ370" s="270">
        <v>85</v>
      </c>
      <c r="AK370" s="270">
        <v>15</v>
      </c>
      <c r="AL370" s="270" t="s">
        <v>1676</v>
      </c>
      <c r="AM370" s="270">
        <v>0</v>
      </c>
      <c r="AN370" s="270">
        <v>0</v>
      </c>
      <c r="AO370" s="270">
        <v>0</v>
      </c>
      <c r="AP370" s="270">
        <v>0</v>
      </c>
      <c r="AQ370" s="270" t="s">
        <v>1676</v>
      </c>
      <c r="AR370" s="270">
        <v>0</v>
      </c>
      <c r="AS370" s="270">
        <v>0</v>
      </c>
      <c r="AT370" s="270">
        <v>0</v>
      </c>
      <c r="AU370" s="270">
        <v>0</v>
      </c>
      <c r="AV370" s="270">
        <v>15</v>
      </c>
      <c r="AW370" s="270">
        <v>270</v>
      </c>
      <c r="AX370" s="270">
        <v>0</v>
      </c>
      <c r="AY370" s="270">
        <v>0</v>
      </c>
      <c r="AZ370" s="270">
        <v>375</v>
      </c>
      <c r="BA370" s="270" t="s">
        <v>1676</v>
      </c>
      <c r="BB370" s="270">
        <v>95</v>
      </c>
      <c r="BC370" s="270">
        <v>0</v>
      </c>
      <c r="BD370" s="270" t="s">
        <v>1676</v>
      </c>
      <c r="BE370" s="270">
        <v>0</v>
      </c>
      <c r="BF370" s="270">
        <v>0</v>
      </c>
      <c r="BG370" s="270">
        <v>0</v>
      </c>
      <c r="BH370" s="270">
        <v>65</v>
      </c>
      <c r="BI370" s="270">
        <v>240</v>
      </c>
      <c r="BJ370" s="270">
        <v>25</v>
      </c>
      <c r="BK370" s="270">
        <v>0</v>
      </c>
      <c r="BL370" s="270">
        <v>110</v>
      </c>
      <c r="BM370" s="270">
        <v>215</v>
      </c>
      <c r="BN370" s="270">
        <v>10</v>
      </c>
      <c r="BO370" s="270">
        <v>465</v>
      </c>
      <c r="BP370" s="270">
        <v>0</v>
      </c>
      <c r="BQ370" s="270">
        <v>0</v>
      </c>
      <c r="BR370" s="270">
        <v>0</v>
      </c>
      <c r="BS370" s="270" t="s">
        <v>1676</v>
      </c>
      <c r="BT370" s="270" t="s">
        <v>1676</v>
      </c>
      <c r="BU370" s="270">
        <v>10</v>
      </c>
      <c r="BV370" s="270"/>
      <c r="BW370" s="270" t="s">
        <v>1676</v>
      </c>
      <c r="BX370" s="270">
        <v>0</v>
      </c>
      <c r="BY370" s="270" t="s">
        <v>1676</v>
      </c>
      <c r="BZ370" s="270">
        <v>0</v>
      </c>
      <c r="CA370" s="270">
        <v>0</v>
      </c>
      <c r="CB370" s="270">
        <v>0</v>
      </c>
      <c r="CC370" s="270">
        <v>0</v>
      </c>
      <c r="CD370" s="270">
        <v>15</v>
      </c>
      <c r="CE370" s="270" t="s">
        <v>1676</v>
      </c>
      <c r="CF370" s="270">
        <v>0</v>
      </c>
      <c r="CG370" s="270">
        <v>1140</v>
      </c>
      <c r="CH370" s="270">
        <v>0</v>
      </c>
      <c r="CI370" s="270">
        <v>205</v>
      </c>
      <c r="CJ370" s="270">
        <v>0</v>
      </c>
      <c r="CK370" s="270">
        <v>555</v>
      </c>
      <c r="CL370" s="270">
        <v>145</v>
      </c>
      <c r="CM370" s="270">
        <v>245</v>
      </c>
      <c r="CN370" s="270">
        <v>0</v>
      </c>
      <c r="CO370" s="270">
        <v>0</v>
      </c>
      <c r="CP370" s="270">
        <v>0</v>
      </c>
      <c r="CQ370" s="270">
        <v>0</v>
      </c>
      <c r="CR370" s="270">
        <v>0</v>
      </c>
      <c r="CS370" s="270">
        <v>0</v>
      </c>
      <c r="CT370" s="270">
        <v>0</v>
      </c>
      <c r="CU370" s="270">
        <v>0</v>
      </c>
      <c r="CV370" s="270">
        <v>0</v>
      </c>
      <c r="CW370" s="270">
        <v>0</v>
      </c>
      <c r="CX370" s="270">
        <v>0</v>
      </c>
      <c r="CY370" s="270">
        <v>0</v>
      </c>
      <c r="CZ370" s="270">
        <v>0</v>
      </c>
      <c r="DA370" s="270">
        <v>0</v>
      </c>
      <c r="DB370" s="270">
        <v>0</v>
      </c>
      <c r="DC370" s="270">
        <v>10</v>
      </c>
      <c r="DD370" s="270">
        <v>0</v>
      </c>
      <c r="DE370" s="270">
        <v>0</v>
      </c>
      <c r="DF370" s="270">
        <v>0</v>
      </c>
      <c r="DG370" s="270">
        <v>0</v>
      </c>
      <c r="DH370" s="270">
        <v>0</v>
      </c>
      <c r="DI370" s="270">
        <v>0</v>
      </c>
      <c r="DJ370" s="270">
        <v>0</v>
      </c>
      <c r="DK370" s="270">
        <v>0</v>
      </c>
      <c r="DL370" s="270">
        <v>0</v>
      </c>
      <c r="DM370" s="270">
        <v>0</v>
      </c>
      <c r="DN370" s="270">
        <v>0</v>
      </c>
      <c r="DO370" s="270">
        <v>0</v>
      </c>
      <c r="DP370" s="270">
        <v>0</v>
      </c>
      <c r="DQ370" s="270"/>
      <c r="DR370" s="270">
        <v>0</v>
      </c>
      <c r="DS370" s="270">
        <v>0</v>
      </c>
      <c r="DT370" s="270">
        <v>0</v>
      </c>
      <c r="DU370" s="270">
        <v>0</v>
      </c>
      <c r="DV370" s="270">
        <v>0</v>
      </c>
      <c r="DW370" s="270">
        <v>0</v>
      </c>
      <c r="DX370" s="270">
        <v>0</v>
      </c>
      <c r="DY370" s="270">
        <v>0</v>
      </c>
      <c r="DZ370" s="270">
        <v>0</v>
      </c>
      <c r="EA370" s="270">
        <v>0</v>
      </c>
      <c r="EB370" s="270">
        <v>0</v>
      </c>
      <c r="EC370" s="270">
        <v>0</v>
      </c>
      <c r="ED370" s="270" t="s">
        <v>1676</v>
      </c>
      <c r="EE370" s="270">
        <v>0</v>
      </c>
      <c r="EF370" s="270">
        <v>0</v>
      </c>
      <c r="EG370" s="270">
        <v>0</v>
      </c>
      <c r="EH370" s="270">
        <v>0</v>
      </c>
      <c r="EI370" s="270">
        <v>0</v>
      </c>
      <c r="EJ370" s="270">
        <v>0</v>
      </c>
      <c r="EK370" s="270">
        <v>0</v>
      </c>
      <c r="EL370" s="270">
        <v>0</v>
      </c>
      <c r="EM370" s="270">
        <v>0</v>
      </c>
      <c r="EN370" s="270">
        <v>0</v>
      </c>
      <c r="EO370" s="270">
        <v>0</v>
      </c>
      <c r="EP370" s="270">
        <v>0</v>
      </c>
      <c r="EQ370" s="270">
        <v>0</v>
      </c>
      <c r="ER370" s="270">
        <v>0</v>
      </c>
      <c r="ES370" s="270">
        <v>0</v>
      </c>
      <c r="ET370" s="270">
        <v>0</v>
      </c>
      <c r="EU370" s="270">
        <v>0</v>
      </c>
      <c r="EV370" s="270">
        <v>0</v>
      </c>
      <c r="EW370" s="270">
        <v>0</v>
      </c>
      <c r="EX370" s="270">
        <v>0</v>
      </c>
      <c r="EY370" s="270">
        <v>0</v>
      </c>
      <c r="EZ370" s="270">
        <v>0</v>
      </c>
      <c r="FA370" s="270">
        <v>0</v>
      </c>
      <c r="FB370" s="270">
        <v>0</v>
      </c>
      <c r="FC370" s="270">
        <v>0</v>
      </c>
      <c r="FD370" s="270">
        <v>0</v>
      </c>
      <c r="FE370" s="270">
        <v>0</v>
      </c>
      <c r="FF370" s="270">
        <v>0</v>
      </c>
      <c r="FG370" s="270">
        <v>0</v>
      </c>
      <c r="FH370" s="270">
        <v>0</v>
      </c>
      <c r="FI370" s="270">
        <v>0</v>
      </c>
      <c r="FJ370" s="270">
        <v>0</v>
      </c>
      <c r="FK370" s="270">
        <v>0</v>
      </c>
      <c r="FL370" s="351">
        <v>1070</v>
      </c>
      <c r="FM370" s="323">
        <v>0</v>
      </c>
      <c r="FN370" s="324">
        <v>1160</v>
      </c>
      <c r="FO370" s="270"/>
      <c r="FP370" s="89"/>
      <c r="FQ370" s="270"/>
      <c r="FR370" s="319"/>
      <c r="FS370" s="319"/>
      <c r="FT370" s="319"/>
      <c r="FU370" s="319"/>
      <c r="FV370" s="319"/>
      <c r="FW370" s="319"/>
      <c r="FX370" s="319"/>
      <c r="FY370" s="319"/>
      <c r="FZ370" s="319"/>
      <c r="GA370" s="319"/>
      <c r="GB370" s="319"/>
      <c r="GC370" s="319"/>
      <c r="GD370" s="319"/>
      <c r="GE370" s="319"/>
      <c r="GF370" s="319"/>
      <c r="GG370" s="319"/>
      <c r="GH370" s="319"/>
      <c r="GI370" s="319"/>
      <c r="GJ370" s="319"/>
      <c r="GK370" s="319"/>
      <c r="GL370" s="319"/>
      <c r="GM370" s="319"/>
      <c r="GN370" s="319"/>
      <c r="GO370" s="319"/>
      <c r="GP370" s="319"/>
      <c r="GQ370" s="319"/>
      <c r="GR370" s="319"/>
      <c r="GS370" s="319"/>
      <c r="GT370" s="319"/>
      <c r="GU370" s="319"/>
      <c r="GV370" s="319"/>
      <c r="GW370" s="319"/>
      <c r="GX370" s="319"/>
      <c r="GY370" s="319"/>
      <c r="GZ370" s="319"/>
      <c r="HA370" s="319"/>
      <c r="HB370" s="319"/>
      <c r="HC370" s="319"/>
      <c r="HD370" s="319"/>
      <c r="HE370" s="319"/>
      <c r="HF370" s="319"/>
      <c r="HG370" s="319"/>
      <c r="HH370" s="319"/>
      <c r="HI370" s="319"/>
      <c r="HJ370" s="319"/>
      <c r="HK370" s="319"/>
      <c r="HL370" s="319"/>
      <c r="HM370" s="319"/>
      <c r="HN370" s="319"/>
      <c r="HO370" s="319"/>
      <c r="HP370" s="319"/>
      <c r="HQ370" s="319"/>
      <c r="HR370" s="319"/>
      <c r="HS370" s="319"/>
      <c r="HT370" s="319"/>
      <c r="HU370" s="319"/>
      <c r="HV370" s="319"/>
      <c r="HW370" s="319"/>
      <c r="HX370" s="319"/>
      <c r="HY370" s="319"/>
      <c r="HZ370" s="319"/>
      <c r="IA370" s="319"/>
      <c r="IB370" s="319"/>
      <c r="IC370" s="319"/>
      <c r="ID370" s="319"/>
      <c r="IE370" s="319"/>
      <c r="IF370" s="319"/>
      <c r="IG370" s="318"/>
    </row>
    <row r="371" spans="1:241" ht="12.75" customHeight="1" x14ac:dyDescent="0.2">
      <c r="A371" s="370" t="s">
        <v>317</v>
      </c>
      <c r="B371" s="270">
        <v>6100</v>
      </c>
      <c r="C371" s="270">
        <v>6100</v>
      </c>
      <c r="D371" s="270">
        <v>2550</v>
      </c>
      <c r="E371" s="270">
        <v>3550</v>
      </c>
      <c r="F371" s="270">
        <v>0</v>
      </c>
      <c r="G371" s="270">
        <v>0</v>
      </c>
      <c r="H371" s="270">
        <v>6100</v>
      </c>
      <c r="I371" s="270">
        <v>1335</v>
      </c>
      <c r="J371" s="270">
        <v>4765</v>
      </c>
      <c r="K371" s="270">
        <v>3205</v>
      </c>
      <c r="L371" s="270">
        <v>62.329085966700646</v>
      </c>
      <c r="M371" s="270">
        <v>2165</v>
      </c>
      <c r="N371" s="270">
        <v>1215</v>
      </c>
      <c r="O371" s="270">
        <v>1505</v>
      </c>
      <c r="P371" s="270">
        <v>765</v>
      </c>
      <c r="Q371" s="270">
        <v>125</v>
      </c>
      <c r="R371" s="270">
        <v>60</v>
      </c>
      <c r="S371" s="270">
        <v>25</v>
      </c>
      <c r="T371" s="270">
        <v>30</v>
      </c>
      <c r="U371" s="270">
        <v>2.4017991004497752</v>
      </c>
      <c r="V371" s="270">
        <v>2</v>
      </c>
      <c r="W371" s="270">
        <v>45</v>
      </c>
      <c r="X371" s="270">
        <v>58.372577996715926</v>
      </c>
      <c r="Y371" s="270" t="s">
        <v>1676</v>
      </c>
      <c r="Z371" s="270">
        <v>320</v>
      </c>
      <c r="AA371" s="270">
        <v>770</v>
      </c>
      <c r="AB371" s="270">
        <v>1995</v>
      </c>
      <c r="AC371" s="270">
        <v>2015</v>
      </c>
      <c r="AD371" s="270">
        <v>925</v>
      </c>
      <c r="AE371" s="270">
        <v>50</v>
      </c>
      <c r="AF371" s="270">
        <v>1420</v>
      </c>
      <c r="AG371" s="270" t="s">
        <v>1676</v>
      </c>
      <c r="AH371" s="270" t="s">
        <v>1676</v>
      </c>
      <c r="AI371" s="270">
        <v>30</v>
      </c>
      <c r="AJ371" s="270">
        <v>50</v>
      </c>
      <c r="AK371" s="270">
        <v>30</v>
      </c>
      <c r="AL371" s="270">
        <v>15</v>
      </c>
      <c r="AM371" s="270" t="s">
        <v>1676</v>
      </c>
      <c r="AN371" s="270">
        <v>115</v>
      </c>
      <c r="AO371" s="270">
        <v>85</v>
      </c>
      <c r="AP371" s="270" t="s">
        <v>1676</v>
      </c>
      <c r="AQ371" s="270">
        <v>15</v>
      </c>
      <c r="AR371" s="270" t="s">
        <v>1676</v>
      </c>
      <c r="AS371" s="270">
        <v>30</v>
      </c>
      <c r="AT371" s="270">
        <v>85</v>
      </c>
      <c r="AU371" s="270">
        <v>0</v>
      </c>
      <c r="AV371" s="270">
        <v>390</v>
      </c>
      <c r="AW371" s="270">
        <v>990</v>
      </c>
      <c r="AX371" s="270">
        <v>90</v>
      </c>
      <c r="AY371" s="270">
        <v>75</v>
      </c>
      <c r="AZ371" s="270">
        <v>1970</v>
      </c>
      <c r="BA371" s="270">
        <v>555</v>
      </c>
      <c r="BB371" s="270">
        <v>150</v>
      </c>
      <c r="BC371" s="270">
        <v>10</v>
      </c>
      <c r="BD371" s="270">
        <v>245</v>
      </c>
      <c r="BE371" s="270">
        <v>0</v>
      </c>
      <c r="BF371" s="270" t="s">
        <v>1676</v>
      </c>
      <c r="BG371" s="270" t="s">
        <v>1676</v>
      </c>
      <c r="BH371" s="270">
        <v>105</v>
      </c>
      <c r="BI371" s="270" t="s">
        <v>1676</v>
      </c>
      <c r="BJ371" s="270">
        <v>15</v>
      </c>
      <c r="BK371" s="270">
        <v>100</v>
      </c>
      <c r="BL371" s="270">
        <v>35</v>
      </c>
      <c r="BM371" s="270">
        <v>495</v>
      </c>
      <c r="BN371" s="270">
        <v>205</v>
      </c>
      <c r="BO371" s="270">
        <v>4485</v>
      </c>
      <c r="BP371" s="270">
        <v>105</v>
      </c>
      <c r="BQ371" s="270">
        <v>0</v>
      </c>
      <c r="BR371" s="270">
        <v>0</v>
      </c>
      <c r="BS371" s="270" t="s">
        <v>1676</v>
      </c>
      <c r="BT371" s="270">
        <v>155</v>
      </c>
      <c r="BU371" s="270">
        <v>90</v>
      </c>
      <c r="BV371" s="270"/>
      <c r="BW371" s="270">
        <v>45</v>
      </c>
      <c r="BX371" s="270">
        <v>0</v>
      </c>
      <c r="BY371" s="270">
        <v>25</v>
      </c>
      <c r="BZ371" s="270">
        <v>0</v>
      </c>
      <c r="CA371" s="270">
        <v>0</v>
      </c>
      <c r="CB371" s="270">
        <v>0</v>
      </c>
      <c r="CC371" s="270">
        <v>0</v>
      </c>
      <c r="CD371" s="270">
        <v>175</v>
      </c>
      <c r="CE371" s="270">
        <v>40</v>
      </c>
      <c r="CF371" s="270">
        <v>0</v>
      </c>
      <c r="CG371" s="270">
        <v>5855</v>
      </c>
      <c r="CH371" s="270">
        <v>0</v>
      </c>
      <c r="CI371" s="270">
        <v>520</v>
      </c>
      <c r="CJ371" s="270" t="s">
        <v>1676</v>
      </c>
      <c r="CK371" s="270">
        <v>2745</v>
      </c>
      <c r="CL371" s="270">
        <v>70</v>
      </c>
      <c r="CM371" s="270">
        <v>0</v>
      </c>
      <c r="CN371" s="270">
        <v>0</v>
      </c>
      <c r="CO371" s="270">
        <v>0</v>
      </c>
      <c r="CP371" s="270">
        <v>0</v>
      </c>
      <c r="CQ371" s="270">
        <v>0</v>
      </c>
      <c r="CR371" s="270">
        <v>0</v>
      </c>
      <c r="CS371" s="270">
        <v>0</v>
      </c>
      <c r="CT371" s="270">
        <v>0</v>
      </c>
      <c r="CU371" s="270">
        <v>0</v>
      </c>
      <c r="CV371" s="270">
        <v>95</v>
      </c>
      <c r="CW371" s="270">
        <v>0</v>
      </c>
      <c r="CX371" s="270">
        <v>0</v>
      </c>
      <c r="CY371" s="270">
        <v>0</v>
      </c>
      <c r="CZ371" s="270">
        <v>0</v>
      </c>
      <c r="DA371" s="270">
        <v>1960</v>
      </c>
      <c r="DB371" s="270">
        <v>0</v>
      </c>
      <c r="DC371" s="270" t="s">
        <v>1676</v>
      </c>
      <c r="DD371" s="270">
        <v>0</v>
      </c>
      <c r="DE371" s="270">
        <v>0</v>
      </c>
      <c r="DF371" s="270">
        <v>0</v>
      </c>
      <c r="DG371" s="270">
        <v>0</v>
      </c>
      <c r="DH371" s="270">
        <v>0</v>
      </c>
      <c r="DI371" s="270">
        <v>0</v>
      </c>
      <c r="DJ371" s="270">
        <v>0</v>
      </c>
      <c r="DK371" s="270">
        <v>0</v>
      </c>
      <c r="DL371" s="270">
        <v>0</v>
      </c>
      <c r="DM371" s="270">
        <v>0</v>
      </c>
      <c r="DN371" s="270">
        <v>0</v>
      </c>
      <c r="DO371" s="270">
        <v>110</v>
      </c>
      <c r="DP371" s="270">
        <v>0</v>
      </c>
      <c r="DQ371" s="270"/>
      <c r="DR371" s="270">
        <v>0</v>
      </c>
      <c r="DS371" s="270">
        <v>450</v>
      </c>
      <c r="DT371" s="270">
        <v>0</v>
      </c>
      <c r="DU371" s="270">
        <v>0</v>
      </c>
      <c r="DV371" s="270">
        <v>0</v>
      </c>
      <c r="DW371" s="270">
        <v>0</v>
      </c>
      <c r="DX371" s="270">
        <v>0</v>
      </c>
      <c r="DY371" s="270">
        <v>0</v>
      </c>
      <c r="DZ371" s="270">
        <v>0</v>
      </c>
      <c r="EA371" s="270" t="s">
        <v>1676</v>
      </c>
      <c r="EB371" s="270">
        <v>0</v>
      </c>
      <c r="EC371" s="270">
        <v>0</v>
      </c>
      <c r="ED371" s="270">
        <v>0</v>
      </c>
      <c r="EE371" s="270">
        <v>0</v>
      </c>
      <c r="EF371" s="270">
        <v>0</v>
      </c>
      <c r="EG371" s="270">
        <v>0</v>
      </c>
      <c r="EH371" s="270">
        <v>0</v>
      </c>
      <c r="EI371" s="270">
        <v>0</v>
      </c>
      <c r="EJ371" s="270">
        <v>0</v>
      </c>
      <c r="EK371" s="270">
        <v>135</v>
      </c>
      <c r="EL371" s="270">
        <v>0</v>
      </c>
      <c r="EM371" s="270">
        <v>0</v>
      </c>
      <c r="EN371" s="270">
        <v>0</v>
      </c>
      <c r="EO371" s="270">
        <v>0</v>
      </c>
      <c r="EP371" s="270">
        <v>0</v>
      </c>
      <c r="EQ371" s="270">
        <v>0</v>
      </c>
      <c r="ER371" s="270">
        <v>0</v>
      </c>
      <c r="ES371" s="270">
        <v>0</v>
      </c>
      <c r="ET371" s="270">
        <v>0</v>
      </c>
      <c r="EU371" s="270" t="s">
        <v>1676</v>
      </c>
      <c r="EV371" s="270">
        <v>0</v>
      </c>
      <c r="EW371" s="270">
        <v>0</v>
      </c>
      <c r="EX371" s="270">
        <v>0</v>
      </c>
      <c r="EY371" s="270">
        <v>0</v>
      </c>
      <c r="EZ371" s="270">
        <v>0</v>
      </c>
      <c r="FA371" s="270">
        <v>0</v>
      </c>
      <c r="FB371" s="270">
        <v>0</v>
      </c>
      <c r="FC371" s="270">
        <v>0</v>
      </c>
      <c r="FD371" s="270">
        <v>0</v>
      </c>
      <c r="FE371" s="270">
        <v>0</v>
      </c>
      <c r="FF371" s="270">
        <v>0</v>
      </c>
      <c r="FG371" s="270">
        <v>0</v>
      </c>
      <c r="FH371" s="270">
        <v>0</v>
      </c>
      <c r="FI371" s="270">
        <v>0</v>
      </c>
      <c r="FJ371" s="270">
        <v>0</v>
      </c>
      <c r="FK371" s="270">
        <v>0</v>
      </c>
      <c r="FL371" s="351">
        <v>5950</v>
      </c>
      <c r="FM371" s="323">
        <v>0</v>
      </c>
      <c r="FN371" s="324">
        <v>5885</v>
      </c>
      <c r="FO371" s="270"/>
      <c r="FP371" s="89"/>
      <c r="FQ371" s="270"/>
      <c r="FR371" s="319"/>
      <c r="FS371" s="319"/>
      <c r="FT371" s="319"/>
      <c r="FU371" s="319"/>
      <c r="FV371" s="319"/>
      <c r="FW371" s="319"/>
      <c r="FX371" s="319"/>
      <c r="FY371" s="319"/>
      <c r="FZ371" s="319"/>
      <c r="GA371" s="319"/>
      <c r="GB371" s="319"/>
      <c r="GC371" s="319"/>
      <c r="GD371" s="319"/>
      <c r="GE371" s="319"/>
      <c r="GF371" s="319"/>
      <c r="GG371" s="319"/>
      <c r="GH371" s="319"/>
      <c r="GI371" s="319"/>
      <c r="GJ371" s="319"/>
      <c r="GK371" s="319"/>
      <c r="GL371" s="319"/>
      <c r="GM371" s="319"/>
      <c r="GN371" s="319"/>
      <c r="GO371" s="319"/>
      <c r="GP371" s="319"/>
      <c r="GQ371" s="319"/>
      <c r="GR371" s="319"/>
      <c r="GS371" s="319"/>
      <c r="GT371" s="319"/>
      <c r="GU371" s="319"/>
      <c r="GV371" s="319"/>
      <c r="GW371" s="319"/>
      <c r="GX371" s="319"/>
      <c r="GY371" s="319"/>
      <c r="GZ371" s="319"/>
      <c r="HA371" s="319"/>
      <c r="HB371" s="319"/>
      <c r="HC371" s="319"/>
      <c r="HD371" s="319"/>
      <c r="HE371" s="319"/>
      <c r="HF371" s="319"/>
      <c r="HG371" s="319"/>
      <c r="HH371" s="319"/>
      <c r="HI371" s="319"/>
      <c r="HJ371" s="319"/>
      <c r="HK371" s="319"/>
      <c r="HL371" s="319"/>
      <c r="HM371" s="319"/>
      <c r="HN371" s="319"/>
      <c r="HO371" s="319"/>
      <c r="HP371" s="319"/>
      <c r="HQ371" s="319"/>
      <c r="HR371" s="319"/>
      <c r="HS371" s="319"/>
      <c r="HT371" s="319"/>
      <c r="HU371" s="319"/>
      <c r="HV371" s="319"/>
      <c r="HW371" s="319"/>
      <c r="HX371" s="319"/>
      <c r="HY371" s="319"/>
      <c r="HZ371" s="319"/>
      <c r="IA371" s="319"/>
      <c r="IB371" s="319"/>
      <c r="IC371" s="319"/>
      <c r="ID371" s="319"/>
      <c r="IE371" s="319"/>
      <c r="IF371" s="319"/>
      <c r="IG371" s="318"/>
    </row>
    <row r="372" spans="1:241" ht="12.75" customHeight="1" x14ac:dyDescent="0.2">
      <c r="A372" s="370" t="s">
        <v>305</v>
      </c>
      <c r="B372" s="270">
        <v>3200</v>
      </c>
      <c r="C372" s="270">
        <v>3200</v>
      </c>
      <c r="D372" s="270">
        <v>1515</v>
      </c>
      <c r="E372" s="270">
        <v>1685</v>
      </c>
      <c r="F372" s="270">
        <v>0</v>
      </c>
      <c r="G372" s="270">
        <v>0</v>
      </c>
      <c r="H372" s="270">
        <v>3200</v>
      </c>
      <c r="I372" s="270">
        <v>790</v>
      </c>
      <c r="J372" s="270">
        <v>2410</v>
      </c>
      <c r="K372" s="270">
        <v>1705</v>
      </c>
      <c r="L372" s="270">
        <v>59.953144654088049</v>
      </c>
      <c r="M372" s="270">
        <v>880</v>
      </c>
      <c r="N372" s="270">
        <v>815</v>
      </c>
      <c r="O372" s="270">
        <v>935</v>
      </c>
      <c r="P372" s="270">
        <v>500</v>
      </c>
      <c r="Q372" s="270">
        <v>35</v>
      </c>
      <c r="R372" s="270">
        <v>10</v>
      </c>
      <c r="S372" s="270" t="s">
        <v>1676</v>
      </c>
      <c r="T372" s="270" t="s">
        <v>1676</v>
      </c>
      <c r="U372" s="270">
        <v>2.1527777777777777</v>
      </c>
      <c r="V372" s="270">
        <v>2</v>
      </c>
      <c r="W372" s="270">
        <v>56</v>
      </c>
      <c r="X372" s="270">
        <v>50.66301969365427</v>
      </c>
      <c r="Y372" s="270">
        <v>160</v>
      </c>
      <c r="Z372" s="270">
        <v>340</v>
      </c>
      <c r="AA372" s="270">
        <v>615</v>
      </c>
      <c r="AB372" s="270">
        <v>930</v>
      </c>
      <c r="AC372" s="270">
        <v>830</v>
      </c>
      <c r="AD372" s="270">
        <v>325</v>
      </c>
      <c r="AE372" s="270" t="s">
        <v>1676</v>
      </c>
      <c r="AF372" s="270">
        <v>245</v>
      </c>
      <c r="AG372" s="270" t="s">
        <v>1676</v>
      </c>
      <c r="AH372" s="270">
        <v>0</v>
      </c>
      <c r="AI372" s="270">
        <v>65</v>
      </c>
      <c r="AJ372" s="270">
        <v>85</v>
      </c>
      <c r="AK372" s="270">
        <v>155</v>
      </c>
      <c r="AL372" s="270">
        <v>20</v>
      </c>
      <c r="AM372" s="270">
        <v>620</v>
      </c>
      <c r="AN372" s="270">
        <v>105</v>
      </c>
      <c r="AO372" s="270">
        <v>0</v>
      </c>
      <c r="AP372" s="270" t="s">
        <v>1676</v>
      </c>
      <c r="AQ372" s="270" t="s">
        <v>1676</v>
      </c>
      <c r="AR372" s="270">
        <v>0</v>
      </c>
      <c r="AS372" s="270" t="s">
        <v>1676</v>
      </c>
      <c r="AT372" s="270">
        <v>0</v>
      </c>
      <c r="AU372" s="270">
        <v>0</v>
      </c>
      <c r="AV372" s="270">
        <v>220</v>
      </c>
      <c r="AW372" s="270">
        <v>500</v>
      </c>
      <c r="AX372" s="270">
        <v>0</v>
      </c>
      <c r="AY372" s="270">
        <v>20</v>
      </c>
      <c r="AZ372" s="270">
        <v>1080</v>
      </c>
      <c r="BA372" s="270" t="s">
        <v>1676</v>
      </c>
      <c r="BB372" s="270">
        <v>75</v>
      </c>
      <c r="BC372" s="270">
        <v>10</v>
      </c>
      <c r="BD372" s="270">
        <v>115</v>
      </c>
      <c r="BE372" s="270" t="s">
        <v>1676</v>
      </c>
      <c r="BF372" s="270">
        <v>0</v>
      </c>
      <c r="BG372" s="270">
        <v>0</v>
      </c>
      <c r="BH372" s="270">
        <v>255</v>
      </c>
      <c r="BI372" s="270">
        <v>0</v>
      </c>
      <c r="BJ372" s="270">
        <v>55</v>
      </c>
      <c r="BK372" s="270">
        <v>0</v>
      </c>
      <c r="BL372" s="270">
        <v>230</v>
      </c>
      <c r="BM372" s="270">
        <v>895</v>
      </c>
      <c r="BN372" s="270">
        <v>170</v>
      </c>
      <c r="BO372" s="270">
        <v>1315</v>
      </c>
      <c r="BP372" s="270" t="s">
        <v>1676</v>
      </c>
      <c r="BQ372" s="270">
        <v>0</v>
      </c>
      <c r="BR372" s="270">
        <v>0</v>
      </c>
      <c r="BS372" s="270">
        <v>10</v>
      </c>
      <c r="BT372" s="270">
        <v>65</v>
      </c>
      <c r="BU372" s="270">
        <v>55</v>
      </c>
      <c r="BV372" s="270"/>
      <c r="BW372" s="270">
        <v>15</v>
      </c>
      <c r="BX372" s="270" t="s">
        <v>1676</v>
      </c>
      <c r="BY372" s="270">
        <v>35</v>
      </c>
      <c r="BZ372" s="270">
        <v>0</v>
      </c>
      <c r="CA372" s="270">
        <v>0</v>
      </c>
      <c r="CB372" s="270">
        <v>0</v>
      </c>
      <c r="CC372" s="270">
        <v>0</v>
      </c>
      <c r="CD372" s="270">
        <v>65</v>
      </c>
      <c r="CE372" s="270" t="s">
        <v>1676</v>
      </c>
      <c r="CF372" s="270">
        <v>0</v>
      </c>
      <c r="CG372" s="270">
        <v>3100</v>
      </c>
      <c r="CH372" s="270">
        <v>0</v>
      </c>
      <c r="CI372" s="270">
        <v>1150</v>
      </c>
      <c r="CJ372" s="270">
        <v>0</v>
      </c>
      <c r="CK372" s="270">
        <v>1350</v>
      </c>
      <c r="CL372" s="270">
        <v>295</v>
      </c>
      <c r="CM372" s="270">
        <v>0</v>
      </c>
      <c r="CN372" s="270">
        <v>0</v>
      </c>
      <c r="CO372" s="270">
        <v>0</v>
      </c>
      <c r="CP372" s="270">
        <v>0</v>
      </c>
      <c r="CQ372" s="270">
        <v>0</v>
      </c>
      <c r="CR372" s="270">
        <v>0</v>
      </c>
      <c r="CS372" s="270">
        <v>0</v>
      </c>
      <c r="CT372" s="270">
        <v>0</v>
      </c>
      <c r="CU372" s="270">
        <v>0</v>
      </c>
      <c r="CV372" s="270">
        <v>0</v>
      </c>
      <c r="CW372" s="270">
        <v>400</v>
      </c>
      <c r="CX372" s="270">
        <v>0</v>
      </c>
      <c r="CY372" s="270" t="s">
        <v>1676</v>
      </c>
      <c r="CZ372" s="270">
        <v>0</v>
      </c>
      <c r="DA372" s="270" t="s">
        <v>1676</v>
      </c>
      <c r="DB372" s="270">
        <v>0</v>
      </c>
      <c r="DC372" s="270">
        <v>0</v>
      </c>
      <c r="DD372" s="270">
        <v>0</v>
      </c>
      <c r="DE372" s="270">
        <v>0</v>
      </c>
      <c r="DF372" s="270">
        <v>0</v>
      </c>
      <c r="DG372" s="270">
        <v>0</v>
      </c>
      <c r="DH372" s="270">
        <v>0</v>
      </c>
      <c r="DI372" s="270">
        <v>0</v>
      </c>
      <c r="DJ372" s="270">
        <v>0</v>
      </c>
      <c r="DK372" s="270">
        <v>0</v>
      </c>
      <c r="DL372" s="270">
        <v>0</v>
      </c>
      <c r="DM372" s="270">
        <v>0</v>
      </c>
      <c r="DN372" s="270">
        <v>0</v>
      </c>
      <c r="DO372" s="270">
        <v>0</v>
      </c>
      <c r="DP372" s="270">
        <v>0</v>
      </c>
      <c r="DQ372" s="270"/>
      <c r="DR372" s="270">
        <v>0</v>
      </c>
      <c r="DS372" s="270">
        <v>0</v>
      </c>
      <c r="DT372" s="270">
        <v>0</v>
      </c>
      <c r="DU372" s="270">
        <v>0</v>
      </c>
      <c r="DV372" s="270">
        <v>0</v>
      </c>
      <c r="DW372" s="270">
        <v>0</v>
      </c>
      <c r="DX372" s="270">
        <v>0</v>
      </c>
      <c r="DY372" s="270">
        <v>0</v>
      </c>
      <c r="DZ372" s="270">
        <v>0</v>
      </c>
      <c r="EA372" s="270">
        <v>0</v>
      </c>
      <c r="EB372" s="270">
        <v>0</v>
      </c>
      <c r="EC372" s="270">
        <v>0</v>
      </c>
      <c r="ED372" s="270" t="s">
        <v>1676</v>
      </c>
      <c r="EE372" s="270">
        <v>0</v>
      </c>
      <c r="EF372" s="270">
        <v>0</v>
      </c>
      <c r="EG372" s="270">
        <v>0</v>
      </c>
      <c r="EH372" s="270">
        <v>0</v>
      </c>
      <c r="EI372" s="270">
        <v>0</v>
      </c>
      <c r="EJ372" s="270">
        <v>0</v>
      </c>
      <c r="EK372" s="270">
        <v>0</v>
      </c>
      <c r="EL372" s="270">
        <v>0</v>
      </c>
      <c r="EM372" s="270">
        <v>0</v>
      </c>
      <c r="EN372" s="270">
        <v>0</v>
      </c>
      <c r="EO372" s="270">
        <v>0</v>
      </c>
      <c r="EP372" s="270">
        <v>0</v>
      </c>
      <c r="EQ372" s="270">
        <v>0</v>
      </c>
      <c r="ER372" s="270">
        <v>0</v>
      </c>
      <c r="ES372" s="270">
        <v>0</v>
      </c>
      <c r="ET372" s="270">
        <v>0</v>
      </c>
      <c r="EU372" s="270">
        <v>0</v>
      </c>
      <c r="EV372" s="270">
        <v>0</v>
      </c>
      <c r="EW372" s="270">
        <v>0</v>
      </c>
      <c r="EX372" s="270">
        <v>0</v>
      </c>
      <c r="EY372" s="270">
        <v>0</v>
      </c>
      <c r="EZ372" s="270">
        <v>0</v>
      </c>
      <c r="FA372" s="270">
        <v>0</v>
      </c>
      <c r="FB372" s="270">
        <v>0</v>
      </c>
      <c r="FC372" s="270">
        <v>0</v>
      </c>
      <c r="FD372" s="270">
        <v>0</v>
      </c>
      <c r="FE372" s="270">
        <v>0</v>
      </c>
      <c r="FF372" s="270">
        <v>0</v>
      </c>
      <c r="FG372" s="270">
        <v>0</v>
      </c>
      <c r="FH372" s="270">
        <v>0</v>
      </c>
      <c r="FI372" s="270">
        <v>0</v>
      </c>
      <c r="FJ372" s="270">
        <v>0</v>
      </c>
      <c r="FK372" s="270">
        <v>0</v>
      </c>
      <c r="FL372" s="351">
        <v>3130</v>
      </c>
      <c r="FM372" s="323">
        <v>0</v>
      </c>
      <c r="FN372" s="324">
        <v>3180</v>
      </c>
      <c r="FO372" s="270"/>
      <c r="FP372" s="89"/>
      <c r="FQ372" s="270"/>
      <c r="FR372" s="319"/>
      <c r="FS372" s="319"/>
      <c r="FT372" s="319"/>
      <c r="FU372" s="319"/>
      <c r="FV372" s="319"/>
      <c r="FW372" s="319"/>
      <c r="FX372" s="319"/>
      <c r="FY372" s="319"/>
      <c r="FZ372" s="319"/>
      <c r="GA372" s="319"/>
      <c r="GB372" s="319"/>
      <c r="GC372" s="319"/>
      <c r="GD372" s="319"/>
      <c r="GE372" s="319"/>
      <c r="GF372" s="319"/>
      <c r="GG372" s="319"/>
      <c r="GH372" s="319"/>
      <c r="GI372" s="319"/>
      <c r="GJ372" s="319"/>
      <c r="GK372" s="319"/>
      <c r="GL372" s="319"/>
      <c r="GM372" s="319"/>
      <c r="GN372" s="319"/>
      <c r="GO372" s="319"/>
      <c r="GP372" s="319"/>
      <c r="GQ372" s="319"/>
      <c r="GR372" s="319"/>
      <c r="GS372" s="319"/>
      <c r="GT372" s="319"/>
      <c r="GU372" s="319"/>
      <c r="GV372" s="319"/>
      <c r="GW372" s="319"/>
      <c r="GX372" s="319"/>
      <c r="GY372" s="319"/>
      <c r="GZ372" s="319"/>
      <c r="HA372" s="319"/>
      <c r="HB372" s="319"/>
      <c r="HC372" s="319"/>
      <c r="HD372" s="319"/>
      <c r="HE372" s="319"/>
      <c r="HF372" s="319"/>
      <c r="HG372" s="319"/>
      <c r="HH372" s="319"/>
      <c r="HI372" s="319"/>
      <c r="HJ372" s="319"/>
      <c r="HK372" s="319"/>
      <c r="HL372" s="319"/>
      <c r="HM372" s="319"/>
      <c r="HN372" s="319"/>
      <c r="HO372" s="319"/>
      <c r="HP372" s="319"/>
      <c r="HQ372" s="319"/>
      <c r="HR372" s="319"/>
      <c r="HS372" s="319"/>
      <c r="HT372" s="319"/>
      <c r="HU372" s="319"/>
      <c r="HV372" s="319"/>
      <c r="HW372" s="319"/>
      <c r="HX372" s="319"/>
      <c r="HY372" s="319"/>
      <c r="HZ372" s="319"/>
      <c r="IA372" s="319"/>
      <c r="IB372" s="319"/>
      <c r="IC372" s="319"/>
      <c r="ID372" s="319"/>
      <c r="IE372" s="319"/>
      <c r="IF372" s="319"/>
      <c r="IG372" s="318"/>
    </row>
    <row r="373" spans="1:241" ht="12.75" customHeight="1" x14ac:dyDescent="0.2">
      <c r="A373" s="370" t="s">
        <v>301</v>
      </c>
      <c r="B373" s="270">
        <v>1485</v>
      </c>
      <c r="C373" s="270">
        <v>1485</v>
      </c>
      <c r="D373" s="270">
        <v>690</v>
      </c>
      <c r="E373" s="270">
        <v>795</v>
      </c>
      <c r="F373" s="270">
        <v>0</v>
      </c>
      <c r="G373" s="270">
        <v>0</v>
      </c>
      <c r="H373" s="270">
        <v>1485</v>
      </c>
      <c r="I373" s="270">
        <v>905</v>
      </c>
      <c r="J373" s="270">
        <v>585</v>
      </c>
      <c r="K373" s="270">
        <v>2495</v>
      </c>
      <c r="L373" s="270">
        <v>61.002050580997953</v>
      </c>
      <c r="M373" s="270">
        <v>435</v>
      </c>
      <c r="N373" s="270">
        <v>330</v>
      </c>
      <c r="O373" s="270">
        <v>370</v>
      </c>
      <c r="P373" s="270">
        <v>305</v>
      </c>
      <c r="Q373" s="270">
        <v>20</v>
      </c>
      <c r="R373" s="270" t="s">
        <v>1676</v>
      </c>
      <c r="S373" s="270" t="s">
        <v>1676</v>
      </c>
      <c r="T373" s="270">
        <v>0</v>
      </c>
      <c r="U373" s="270">
        <v>2.7641196013289036</v>
      </c>
      <c r="V373" s="270">
        <v>3</v>
      </c>
      <c r="W373" s="270">
        <v>56</v>
      </c>
      <c r="X373" s="270">
        <v>60.556527590847914</v>
      </c>
      <c r="Y373" s="270">
        <v>0</v>
      </c>
      <c r="Z373" s="270">
        <v>65</v>
      </c>
      <c r="AA373" s="270">
        <v>135</v>
      </c>
      <c r="AB373" s="270">
        <v>425</v>
      </c>
      <c r="AC373" s="270">
        <v>635</v>
      </c>
      <c r="AD373" s="270">
        <v>225</v>
      </c>
      <c r="AE373" s="270" t="s">
        <v>1676</v>
      </c>
      <c r="AF373" s="270">
        <v>95</v>
      </c>
      <c r="AG373" s="270">
        <v>0</v>
      </c>
      <c r="AH373" s="270">
        <v>0</v>
      </c>
      <c r="AI373" s="270">
        <v>0</v>
      </c>
      <c r="AJ373" s="270">
        <v>0</v>
      </c>
      <c r="AK373" s="270">
        <v>0</v>
      </c>
      <c r="AL373" s="270">
        <v>0</v>
      </c>
      <c r="AM373" s="270">
        <v>0</v>
      </c>
      <c r="AN373" s="270">
        <v>0</v>
      </c>
      <c r="AO373" s="270">
        <v>0</v>
      </c>
      <c r="AP373" s="270">
        <v>0</v>
      </c>
      <c r="AQ373" s="270" t="s">
        <v>1676</v>
      </c>
      <c r="AR373" s="270">
        <v>0</v>
      </c>
      <c r="AS373" s="270">
        <v>0</v>
      </c>
      <c r="AT373" s="270">
        <v>0</v>
      </c>
      <c r="AU373" s="270">
        <v>0</v>
      </c>
      <c r="AV373" s="270">
        <v>10</v>
      </c>
      <c r="AW373" s="270">
        <v>185</v>
      </c>
      <c r="AX373" s="270" t="s">
        <v>1676</v>
      </c>
      <c r="AY373" s="270">
        <v>0</v>
      </c>
      <c r="AZ373" s="270">
        <v>1165</v>
      </c>
      <c r="BA373" s="270">
        <v>0</v>
      </c>
      <c r="BB373" s="270">
        <v>25</v>
      </c>
      <c r="BC373" s="270">
        <v>0</v>
      </c>
      <c r="BD373" s="270">
        <v>10</v>
      </c>
      <c r="BE373" s="270">
        <v>0</v>
      </c>
      <c r="BF373" s="270">
        <v>0</v>
      </c>
      <c r="BG373" s="270">
        <v>0</v>
      </c>
      <c r="BH373" s="270">
        <v>95</v>
      </c>
      <c r="BI373" s="270">
        <v>0</v>
      </c>
      <c r="BJ373" s="270">
        <v>0</v>
      </c>
      <c r="BK373" s="270" t="s">
        <v>1676</v>
      </c>
      <c r="BL373" s="270">
        <v>0</v>
      </c>
      <c r="BM373" s="270">
        <v>0</v>
      </c>
      <c r="BN373" s="270" t="s">
        <v>1676</v>
      </c>
      <c r="BO373" s="270">
        <v>1325</v>
      </c>
      <c r="BP373" s="270">
        <v>0</v>
      </c>
      <c r="BQ373" s="270">
        <v>0</v>
      </c>
      <c r="BR373" s="270">
        <v>0</v>
      </c>
      <c r="BS373" s="270" t="s">
        <v>1676</v>
      </c>
      <c r="BT373" s="270">
        <v>0</v>
      </c>
      <c r="BU373" s="270">
        <v>45</v>
      </c>
      <c r="BV373" s="270"/>
      <c r="BW373" s="270" t="s">
        <v>1676</v>
      </c>
      <c r="BX373" s="270" t="s">
        <v>1676</v>
      </c>
      <c r="BY373" s="270">
        <v>35</v>
      </c>
      <c r="BZ373" s="270">
        <v>0</v>
      </c>
      <c r="CA373" s="270">
        <v>0</v>
      </c>
      <c r="CB373" s="270">
        <v>0</v>
      </c>
      <c r="CC373" s="270">
        <v>0</v>
      </c>
      <c r="CD373" s="270">
        <v>35</v>
      </c>
      <c r="CE373" s="270">
        <v>0</v>
      </c>
      <c r="CF373" s="270">
        <v>0</v>
      </c>
      <c r="CG373" s="270">
        <v>1415</v>
      </c>
      <c r="CH373" s="270">
        <v>0</v>
      </c>
      <c r="CI373" s="270">
        <v>0</v>
      </c>
      <c r="CJ373" s="270" t="s">
        <v>1676</v>
      </c>
      <c r="CK373" s="270">
        <v>1485</v>
      </c>
      <c r="CL373" s="270">
        <v>0</v>
      </c>
      <c r="CM373" s="270">
        <v>0</v>
      </c>
      <c r="CN373" s="270">
        <v>0</v>
      </c>
      <c r="CO373" s="270">
        <v>0</v>
      </c>
      <c r="CP373" s="270">
        <v>0</v>
      </c>
      <c r="CQ373" s="270">
        <v>0</v>
      </c>
      <c r="CR373" s="270">
        <v>0</v>
      </c>
      <c r="CS373" s="270">
        <v>0</v>
      </c>
      <c r="CT373" s="270">
        <v>0</v>
      </c>
      <c r="CU373" s="270">
        <v>0</v>
      </c>
      <c r="CV373" s="270">
        <v>0</v>
      </c>
      <c r="CW373" s="270">
        <v>0</v>
      </c>
      <c r="CX373" s="270">
        <v>0</v>
      </c>
      <c r="CY373" s="270">
        <v>0</v>
      </c>
      <c r="CZ373" s="270">
        <v>0</v>
      </c>
      <c r="DA373" s="270" t="s">
        <v>1676</v>
      </c>
      <c r="DB373" s="270">
        <v>0</v>
      </c>
      <c r="DC373" s="270">
        <v>0</v>
      </c>
      <c r="DD373" s="270">
        <v>0</v>
      </c>
      <c r="DE373" s="270">
        <v>0</v>
      </c>
      <c r="DF373" s="270">
        <v>0</v>
      </c>
      <c r="DG373" s="270">
        <v>0</v>
      </c>
      <c r="DH373" s="270">
        <v>0</v>
      </c>
      <c r="DI373" s="270">
        <v>0</v>
      </c>
      <c r="DJ373" s="270">
        <v>0</v>
      </c>
      <c r="DK373" s="270">
        <v>0</v>
      </c>
      <c r="DL373" s="270">
        <v>0</v>
      </c>
      <c r="DM373" s="270">
        <v>0</v>
      </c>
      <c r="DN373" s="270">
        <v>0</v>
      </c>
      <c r="DO373" s="270">
        <v>0</v>
      </c>
      <c r="DP373" s="270">
        <v>0</v>
      </c>
      <c r="DQ373" s="270"/>
      <c r="DR373" s="270">
        <v>0</v>
      </c>
      <c r="DS373" s="270">
        <v>0</v>
      </c>
      <c r="DT373" s="270">
        <v>0</v>
      </c>
      <c r="DU373" s="270">
        <v>0</v>
      </c>
      <c r="DV373" s="270">
        <v>0</v>
      </c>
      <c r="DW373" s="270">
        <v>0</v>
      </c>
      <c r="DX373" s="270">
        <v>0</v>
      </c>
      <c r="DY373" s="270">
        <v>0</v>
      </c>
      <c r="DZ373" s="270">
        <v>0</v>
      </c>
      <c r="EA373" s="270">
        <v>0</v>
      </c>
      <c r="EB373" s="270">
        <v>0</v>
      </c>
      <c r="EC373" s="270">
        <v>0</v>
      </c>
      <c r="ED373" s="270">
        <v>0</v>
      </c>
      <c r="EE373" s="270">
        <v>0</v>
      </c>
      <c r="EF373" s="270">
        <v>0</v>
      </c>
      <c r="EG373" s="270">
        <v>0</v>
      </c>
      <c r="EH373" s="270">
        <v>0</v>
      </c>
      <c r="EI373" s="270">
        <v>0</v>
      </c>
      <c r="EJ373" s="270">
        <v>0</v>
      </c>
      <c r="EK373" s="270">
        <v>0</v>
      </c>
      <c r="EL373" s="270">
        <v>0</v>
      </c>
      <c r="EM373" s="270">
        <v>0</v>
      </c>
      <c r="EN373" s="270">
        <v>0</v>
      </c>
      <c r="EO373" s="270">
        <v>0</v>
      </c>
      <c r="EP373" s="270">
        <v>0</v>
      </c>
      <c r="EQ373" s="270">
        <v>0</v>
      </c>
      <c r="ER373" s="270">
        <v>0</v>
      </c>
      <c r="ES373" s="270">
        <v>0</v>
      </c>
      <c r="ET373" s="270">
        <v>0</v>
      </c>
      <c r="EU373" s="270">
        <v>0</v>
      </c>
      <c r="EV373" s="270">
        <v>0</v>
      </c>
      <c r="EW373" s="270">
        <v>0</v>
      </c>
      <c r="EX373" s="270">
        <v>0</v>
      </c>
      <c r="EY373" s="270">
        <v>0</v>
      </c>
      <c r="EZ373" s="270">
        <v>0</v>
      </c>
      <c r="FA373" s="270">
        <v>0</v>
      </c>
      <c r="FB373" s="270">
        <v>0</v>
      </c>
      <c r="FC373" s="270">
        <v>0</v>
      </c>
      <c r="FD373" s="270">
        <v>0</v>
      </c>
      <c r="FE373" s="270">
        <v>0</v>
      </c>
      <c r="FF373" s="270">
        <v>0</v>
      </c>
      <c r="FG373" s="270">
        <v>0</v>
      </c>
      <c r="FH373" s="270">
        <v>0</v>
      </c>
      <c r="FI373" s="270">
        <v>0</v>
      </c>
      <c r="FJ373" s="270">
        <v>0</v>
      </c>
      <c r="FK373" s="270">
        <v>0</v>
      </c>
      <c r="FL373" s="351">
        <v>1465</v>
      </c>
      <c r="FM373" s="323">
        <v>0</v>
      </c>
      <c r="FN373" s="324">
        <v>1465</v>
      </c>
      <c r="FO373" s="270"/>
      <c r="FP373" s="89"/>
      <c r="FQ373" s="270"/>
      <c r="FR373" s="319"/>
      <c r="FS373" s="319"/>
      <c r="FT373" s="319"/>
      <c r="FU373" s="319"/>
      <c r="FV373" s="319"/>
      <c r="FW373" s="319"/>
      <c r="FX373" s="319"/>
      <c r="FY373" s="319"/>
      <c r="FZ373" s="319"/>
      <c r="GA373" s="319"/>
      <c r="GB373" s="319"/>
      <c r="GC373" s="319"/>
      <c r="GD373" s="319"/>
      <c r="GE373" s="319"/>
      <c r="GF373" s="319"/>
      <c r="GG373" s="319"/>
      <c r="GH373" s="319"/>
      <c r="GI373" s="319"/>
      <c r="GJ373" s="319"/>
      <c r="GK373" s="319"/>
      <c r="GL373" s="319"/>
      <c r="GM373" s="319"/>
      <c r="GN373" s="319"/>
      <c r="GO373" s="319"/>
      <c r="GP373" s="319"/>
      <c r="GQ373" s="319"/>
      <c r="GR373" s="319"/>
      <c r="GS373" s="319"/>
      <c r="GT373" s="319"/>
      <c r="GU373" s="319"/>
      <c r="GV373" s="319"/>
      <c r="GW373" s="319"/>
      <c r="GX373" s="319"/>
      <c r="GY373" s="319"/>
      <c r="GZ373" s="319"/>
      <c r="HA373" s="319"/>
      <c r="HB373" s="319"/>
      <c r="HC373" s="319"/>
      <c r="HD373" s="319"/>
      <c r="HE373" s="319"/>
      <c r="HF373" s="319"/>
      <c r="HG373" s="319"/>
      <c r="HH373" s="319"/>
      <c r="HI373" s="319"/>
      <c r="HJ373" s="319"/>
      <c r="HK373" s="319"/>
      <c r="HL373" s="319"/>
      <c r="HM373" s="319"/>
      <c r="HN373" s="319"/>
      <c r="HO373" s="319"/>
      <c r="HP373" s="319"/>
      <c r="HQ373" s="319"/>
      <c r="HR373" s="319"/>
      <c r="HS373" s="319"/>
      <c r="HT373" s="319"/>
      <c r="HU373" s="319"/>
      <c r="HV373" s="319"/>
      <c r="HW373" s="319"/>
      <c r="HX373" s="319"/>
      <c r="HY373" s="319"/>
      <c r="HZ373" s="319"/>
      <c r="IA373" s="319"/>
      <c r="IB373" s="319"/>
      <c r="IC373" s="319"/>
      <c r="ID373" s="319"/>
      <c r="IE373" s="319"/>
      <c r="IF373" s="319"/>
      <c r="IG373" s="318"/>
    </row>
    <row r="374" spans="1:241" ht="12.75" customHeight="1" x14ac:dyDescent="0.2">
      <c r="A374" s="370" t="s">
        <v>300</v>
      </c>
      <c r="B374" s="270">
        <v>2520</v>
      </c>
      <c r="C374" s="270">
        <v>2520</v>
      </c>
      <c r="D374" s="270">
        <v>1015</v>
      </c>
      <c r="E374" s="270">
        <v>1505</v>
      </c>
      <c r="F374" s="270">
        <v>0</v>
      </c>
      <c r="G374" s="270">
        <v>0</v>
      </c>
      <c r="H374" s="270">
        <v>2520</v>
      </c>
      <c r="I374" s="270">
        <v>945</v>
      </c>
      <c r="J374" s="270">
        <v>1575</v>
      </c>
      <c r="K374" s="270">
        <v>2300</v>
      </c>
      <c r="L374" s="270">
        <v>72.535070140280567</v>
      </c>
      <c r="M374" s="270">
        <v>270</v>
      </c>
      <c r="N374" s="270">
        <v>630</v>
      </c>
      <c r="O374" s="270">
        <v>985</v>
      </c>
      <c r="P374" s="270">
        <v>575</v>
      </c>
      <c r="Q374" s="270">
        <v>30</v>
      </c>
      <c r="R374" s="270" t="s">
        <v>1676</v>
      </c>
      <c r="S374" s="270" t="s">
        <v>1676</v>
      </c>
      <c r="T374" s="270" t="s">
        <v>1676</v>
      </c>
      <c r="U374" s="270">
        <v>2.4343220338983049</v>
      </c>
      <c r="V374" s="270">
        <v>3</v>
      </c>
      <c r="W374" s="270">
        <v>72</v>
      </c>
      <c r="X374" s="270">
        <v>57.845786963434023</v>
      </c>
      <c r="Y374" s="270">
        <v>0</v>
      </c>
      <c r="Z374" s="270">
        <v>135</v>
      </c>
      <c r="AA374" s="270">
        <v>340</v>
      </c>
      <c r="AB374" s="270">
        <v>810</v>
      </c>
      <c r="AC374" s="270">
        <v>880</v>
      </c>
      <c r="AD374" s="270">
        <v>335</v>
      </c>
      <c r="AE374" s="270" t="s">
        <v>1676</v>
      </c>
      <c r="AF374" s="270">
        <v>80</v>
      </c>
      <c r="AG374" s="270" t="s">
        <v>1676</v>
      </c>
      <c r="AH374" s="270">
        <v>0</v>
      </c>
      <c r="AI374" s="270">
        <v>0</v>
      </c>
      <c r="AJ374" s="270">
        <v>0</v>
      </c>
      <c r="AK374" s="270">
        <v>0</v>
      </c>
      <c r="AL374" s="270">
        <v>0</v>
      </c>
      <c r="AM374" s="270">
        <v>0</v>
      </c>
      <c r="AN374" s="270">
        <v>80</v>
      </c>
      <c r="AO374" s="270">
        <v>0</v>
      </c>
      <c r="AP374" s="270">
        <v>0</v>
      </c>
      <c r="AQ374" s="270">
        <v>25</v>
      </c>
      <c r="AR374" s="270" t="s">
        <v>1676</v>
      </c>
      <c r="AS374" s="270">
        <v>85</v>
      </c>
      <c r="AT374" s="270">
        <v>150</v>
      </c>
      <c r="AU374" s="270">
        <v>0</v>
      </c>
      <c r="AV374" s="270">
        <v>55</v>
      </c>
      <c r="AW374" s="270">
        <v>395</v>
      </c>
      <c r="AX374" s="270">
        <v>0</v>
      </c>
      <c r="AY374" s="270">
        <v>0</v>
      </c>
      <c r="AZ374" s="270">
        <v>1585</v>
      </c>
      <c r="BA374" s="270" t="s">
        <v>1676</v>
      </c>
      <c r="BB374" s="270">
        <v>55</v>
      </c>
      <c r="BC374" s="270" t="s">
        <v>1676</v>
      </c>
      <c r="BD374" s="270">
        <v>45</v>
      </c>
      <c r="BE374" s="270">
        <v>0</v>
      </c>
      <c r="BF374" s="270">
        <v>0</v>
      </c>
      <c r="BG374" s="270">
        <v>0</v>
      </c>
      <c r="BH374" s="270">
        <v>80</v>
      </c>
      <c r="BI374" s="270">
        <v>0</v>
      </c>
      <c r="BJ374" s="270">
        <v>0</v>
      </c>
      <c r="BK374" s="270">
        <v>0</v>
      </c>
      <c r="BL374" s="270">
        <v>0</v>
      </c>
      <c r="BM374" s="270">
        <v>255</v>
      </c>
      <c r="BN374" s="270">
        <v>35</v>
      </c>
      <c r="BO374" s="270">
        <v>1770</v>
      </c>
      <c r="BP374" s="270">
        <v>240</v>
      </c>
      <c r="BQ374" s="270">
        <v>0</v>
      </c>
      <c r="BR374" s="270">
        <v>0</v>
      </c>
      <c r="BS374" s="270" t="s">
        <v>1676</v>
      </c>
      <c r="BT374" s="270">
        <v>15</v>
      </c>
      <c r="BU374" s="270">
        <v>55</v>
      </c>
      <c r="BV374" s="270"/>
      <c r="BW374" s="270">
        <v>15</v>
      </c>
      <c r="BX374" s="270">
        <v>0</v>
      </c>
      <c r="BY374" s="270">
        <v>20</v>
      </c>
      <c r="BZ374" s="270">
        <v>0</v>
      </c>
      <c r="CA374" s="270">
        <v>0</v>
      </c>
      <c r="CB374" s="270">
        <v>0</v>
      </c>
      <c r="CC374" s="270">
        <v>0</v>
      </c>
      <c r="CD374" s="270">
        <v>35</v>
      </c>
      <c r="CE374" s="270">
        <v>0</v>
      </c>
      <c r="CF374" s="270">
        <v>0</v>
      </c>
      <c r="CG374" s="270">
        <v>2465</v>
      </c>
      <c r="CH374" s="270">
        <v>0</v>
      </c>
      <c r="CI374" s="270">
        <v>290</v>
      </c>
      <c r="CJ374" s="270" t="s">
        <v>1676</v>
      </c>
      <c r="CK374" s="270">
        <v>1925</v>
      </c>
      <c r="CL374" s="270">
        <v>0</v>
      </c>
      <c r="CM374" s="270">
        <v>0</v>
      </c>
      <c r="CN374" s="270">
        <v>0</v>
      </c>
      <c r="CO374" s="270">
        <v>0</v>
      </c>
      <c r="CP374" s="270">
        <v>0</v>
      </c>
      <c r="CQ374" s="270">
        <v>0</v>
      </c>
      <c r="CR374" s="270">
        <v>0</v>
      </c>
      <c r="CS374" s="270">
        <v>0</v>
      </c>
      <c r="CT374" s="270">
        <v>0</v>
      </c>
      <c r="CU374" s="270">
        <v>0</v>
      </c>
      <c r="CV374" s="270">
        <v>0</v>
      </c>
      <c r="CW374" s="270">
        <v>15</v>
      </c>
      <c r="CX374" s="270">
        <v>0</v>
      </c>
      <c r="CY374" s="270">
        <v>0</v>
      </c>
      <c r="CZ374" s="270">
        <v>0</v>
      </c>
      <c r="DA374" s="270">
        <v>0</v>
      </c>
      <c r="DB374" s="270">
        <v>0</v>
      </c>
      <c r="DC374" s="270" t="s">
        <v>1676</v>
      </c>
      <c r="DD374" s="270">
        <v>0</v>
      </c>
      <c r="DE374" s="270">
        <v>0</v>
      </c>
      <c r="DF374" s="270">
        <v>0</v>
      </c>
      <c r="DG374" s="270">
        <v>0</v>
      </c>
      <c r="DH374" s="270">
        <v>0</v>
      </c>
      <c r="DI374" s="270">
        <v>0</v>
      </c>
      <c r="DJ374" s="270">
        <v>0</v>
      </c>
      <c r="DK374" s="270">
        <v>0</v>
      </c>
      <c r="DL374" s="270">
        <v>0</v>
      </c>
      <c r="DM374" s="270">
        <v>0</v>
      </c>
      <c r="DN374" s="270">
        <v>0</v>
      </c>
      <c r="DO374" s="270">
        <v>0</v>
      </c>
      <c r="DP374" s="270">
        <v>0</v>
      </c>
      <c r="DQ374" s="270"/>
      <c r="DR374" s="270">
        <v>0</v>
      </c>
      <c r="DS374" s="270">
        <v>0</v>
      </c>
      <c r="DT374" s="270">
        <v>0</v>
      </c>
      <c r="DU374" s="270">
        <v>0</v>
      </c>
      <c r="DV374" s="270">
        <v>0</v>
      </c>
      <c r="DW374" s="270">
        <v>0</v>
      </c>
      <c r="DX374" s="270">
        <v>0</v>
      </c>
      <c r="DY374" s="270">
        <v>0</v>
      </c>
      <c r="DZ374" s="270">
        <v>0</v>
      </c>
      <c r="EA374" s="270">
        <v>0</v>
      </c>
      <c r="EB374" s="270">
        <v>0</v>
      </c>
      <c r="EC374" s="270">
        <v>0</v>
      </c>
      <c r="ED374" s="270">
        <v>0</v>
      </c>
      <c r="EE374" s="270">
        <v>0</v>
      </c>
      <c r="EF374" s="270">
        <v>0</v>
      </c>
      <c r="EG374" s="270">
        <v>0</v>
      </c>
      <c r="EH374" s="270">
        <v>0</v>
      </c>
      <c r="EI374" s="270">
        <v>0</v>
      </c>
      <c r="EJ374" s="270">
        <v>0</v>
      </c>
      <c r="EK374" s="270">
        <v>280</v>
      </c>
      <c r="EL374" s="270">
        <v>0</v>
      </c>
      <c r="EM374" s="270">
        <v>0</v>
      </c>
      <c r="EN374" s="270">
        <v>0</v>
      </c>
      <c r="EO374" s="270">
        <v>0</v>
      </c>
      <c r="EP374" s="270">
        <v>0</v>
      </c>
      <c r="EQ374" s="270">
        <v>0</v>
      </c>
      <c r="ER374" s="270">
        <v>0</v>
      </c>
      <c r="ES374" s="270">
        <v>0</v>
      </c>
      <c r="ET374" s="270">
        <v>0</v>
      </c>
      <c r="EU374" s="270">
        <v>0</v>
      </c>
      <c r="EV374" s="270">
        <v>0</v>
      </c>
      <c r="EW374" s="270">
        <v>0</v>
      </c>
      <c r="EX374" s="270">
        <v>0</v>
      </c>
      <c r="EY374" s="270">
        <v>0</v>
      </c>
      <c r="EZ374" s="270">
        <v>0</v>
      </c>
      <c r="FA374" s="270">
        <v>0</v>
      </c>
      <c r="FB374" s="270">
        <v>0</v>
      </c>
      <c r="FC374" s="270">
        <v>0</v>
      </c>
      <c r="FD374" s="270">
        <v>0</v>
      </c>
      <c r="FE374" s="270">
        <v>0</v>
      </c>
      <c r="FF374" s="270">
        <v>0</v>
      </c>
      <c r="FG374" s="270">
        <v>0</v>
      </c>
      <c r="FH374" s="270">
        <v>0</v>
      </c>
      <c r="FI374" s="270">
        <v>0</v>
      </c>
      <c r="FJ374" s="270">
        <v>0</v>
      </c>
      <c r="FK374" s="270">
        <v>0</v>
      </c>
      <c r="FL374" s="351">
        <v>2465</v>
      </c>
      <c r="FM374" s="323">
        <v>0</v>
      </c>
      <c r="FN374" s="324">
        <v>2495</v>
      </c>
      <c r="FO374" s="270"/>
      <c r="FP374" s="89"/>
      <c r="FQ374" s="270"/>
      <c r="FR374" s="319"/>
      <c r="FS374" s="319"/>
      <c r="FT374" s="319"/>
      <c r="FU374" s="319"/>
      <c r="FV374" s="319"/>
      <c r="FW374" s="319"/>
      <c r="FX374" s="319"/>
      <c r="FY374" s="319"/>
      <c r="FZ374" s="319"/>
      <c r="GA374" s="319"/>
      <c r="GB374" s="319"/>
      <c r="GC374" s="319"/>
      <c r="GD374" s="319"/>
      <c r="GE374" s="319"/>
      <c r="GF374" s="319"/>
      <c r="GG374" s="319"/>
      <c r="GH374" s="319"/>
      <c r="GI374" s="319"/>
      <c r="GJ374" s="319"/>
      <c r="GK374" s="319"/>
      <c r="GL374" s="319"/>
      <c r="GM374" s="319"/>
      <c r="GN374" s="319"/>
      <c r="GO374" s="319"/>
      <c r="GP374" s="319"/>
      <c r="GQ374" s="319"/>
      <c r="GR374" s="319"/>
      <c r="GS374" s="319"/>
      <c r="GT374" s="319"/>
      <c r="GU374" s="319"/>
      <c r="GV374" s="319"/>
      <c r="GW374" s="319"/>
      <c r="GX374" s="319"/>
      <c r="GY374" s="319"/>
      <c r="GZ374" s="319"/>
      <c r="HA374" s="319"/>
      <c r="HB374" s="319"/>
      <c r="HC374" s="319"/>
      <c r="HD374" s="319"/>
      <c r="HE374" s="319"/>
      <c r="HF374" s="319"/>
      <c r="HG374" s="319"/>
      <c r="HH374" s="319"/>
      <c r="HI374" s="319"/>
      <c r="HJ374" s="319"/>
      <c r="HK374" s="319"/>
      <c r="HL374" s="319"/>
      <c r="HM374" s="319"/>
      <c r="HN374" s="319"/>
      <c r="HO374" s="319"/>
      <c r="HP374" s="319"/>
      <c r="HQ374" s="319"/>
      <c r="HR374" s="319"/>
      <c r="HS374" s="319"/>
      <c r="HT374" s="319"/>
      <c r="HU374" s="319"/>
      <c r="HV374" s="319"/>
      <c r="HW374" s="319"/>
      <c r="HX374" s="319"/>
      <c r="HY374" s="319"/>
      <c r="HZ374" s="319"/>
      <c r="IA374" s="319"/>
      <c r="IB374" s="319"/>
      <c r="IC374" s="319"/>
      <c r="ID374" s="319"/>
      <c r="IE374" s="319"/>
      <c r="IF374" s="319"/>
      <c r="IG374" s="318"/>
    </row>
    <row r="375" spans="1:241" s="267" customFormat="1" ht="12.75" customHeight="1" x14ac:dyDescent="0.2">
      <c r="A375" s="370" t="s">
        <v>307</v>
      </c>
      <c r="B375" s="270">
        <v>7385</v>
      </c>
      <c r="C375" s="270">
        <v>7385</v>
      </c>
      <c r="D375" s="270">
        <v>3545</v>
      </c>
      <c r="E375" s="270">
        <v>3840</v>
      </c>
      <c r="F375" s="270">
        <v>0</v>
      </c>
      <c r="G375" s="270">
        <v>0</v>
      </c>
      <c r="H375" s="270">
        <v>7385</v>
      </c>
      <c r="I375" s="270">
        <v>795</v>
      </c>
      <c r="J375" s="270">
        <v>6585</v>
      </c>
      <c r="K375" s="270">
        <v>1745</v>
      </c>
      <c r="L375" s="270">
        <v>55.289881367759946</v>
      </c>
      <c r="M375" s="270">
        <v>2635</v>
      </c>
      <c r="N375" s="270">
        <v>2015</v>
      </c>
      <c r="O375" s="270">
        <v>1275</v>
      </c>
      <c r="P375" s="270">
        <v>1060</v>
      </c>
      <c r="Q375" s="270">
        <v>125</v>
      </c>
      <c r="R375" s="270">
        <v>40</v>
      </c>
      <c r="S375" s="270">
        <v>10</v>
      </c>
      <c r="T375" s="270">
        <v>10</v>
      </c>
      <c r="U375" s="270">
        <v>2.1869510664993728</v>
      </c>
      <c r="V375" s="270">
        <v>2</v>
      </c>
      <c r="W375" s="270">
        <v>42</v>
      </c>
      <c r="X375" s="270">
        <v>53.516487990229336</v>
      </c>
      <c r="Y375" s="270">
        <v>0</v>
      </c>
      <c r="Z375" s="270">
        <v>720</v>
      </c>
      <c r="AA375" s="270">
        <v>1595</v>
      </c>
      <c r="AB375" s="270">
        <v>2185</v>
      </c>
      <c r="AC375" s="270">
        <v>2030</v>
      </c>
      <c r="AD375" s="270">
        <v>805</v>
      </c>
      <c r="AE375" s="270">
        <v>30</v>
      </c>
      <c r="AF375" s="270">
        <v>775</v>
      </c>
      <c r="AG375" s="270" t="s">
        <v>1676</v>
      </c>
      <c r="AH375" s="270">
        <v>505</v>
      </c>
      <c r="AI375" s="270">
        <v>60</v>
      </c>
      <c r="AJ375" s="270">
        <v>240</v>
      </c>
      <c r="AK375" s="270">
        <v>65</v>
      </c>
      <c r="AL375" s="270">
        <v>1020</v>
      </c>
      <c r="AM375" s="270">
        <v>1030</v>
      </c>
      <c r="AN375" s="270">
        <v>30</v>
      </c>
      <c r="AO375" s="270">
        <v>0</v>
      </c>
      <c r="AP375" s="270">
        <v>45</v>
      </c>
      <c r="AQ375" s="270">
        <v>55</v>
      </c>
      <c r="AR375" s="270">
        <v>425</v>
      </c>
      <c r="AS375" s="270">
        <v>20</v>
      </c>
      <c r="AT375" s="270">
        <v>80</v>
      </c>
      <c r="AU375" s="270">
        <v>0</v>
      </c>
      <c r="AV375" s="270">
        <v>15</v>
      </c>
      <c r="AW375" s="270">
        <v>765</v>
      </c>
      <c r="AX375" s="270">
        <v>0</v>
      </c>
      <c r="AY375" s="270">
        <v>110</v>
      </c>
      <c r="AZ375" s="270">
        <v>1835</v>
      </c>
      <c r="BA375" s="270">
        <v>170</v>
      </c>
      <c r="BB375" s="270">
        <v>140</v>
      </c>
      <c r="BC375" s="270">
        <v>85</v>
      </c>
      <c r="BD375" s="270">
        <v>155</v>
      </c>
      <c r="BE375" s="270">
        <v>40</v>
      </c>
      <c r="BF375" s="270" t="s">
        <v>1676</v>
      </c>
      <c r="BG375" s="270">
        <v>0</v>
      </c>
      <c r="BH375" s="270">
        <v>275</v>
      </c>
      <c r="BI375" s="270">
        <v>515</v>
      </c>
      <c r="BJ375" s="270">
        <v>65</v>
      </c>
      <c r="BK375" s="270" t="s">
        <v>1676</v>
      </c>
      <c r="BL375" s="270">
        <v>290</v>
      </c>
      <c r="BM375" s="270">
        <v>1925</v>
      </c>
      <c r="BN375" s="270">
        <v>20</v>
      </c>
      <c r="BO375" s="270">
        <v>2895</v>
      </c>
      <c r="BP375" s="270">
        <v>270</v>
      </c>
      <c r="BQ375" s="270">
        <v>0</v>
      </c>
      <c r="BR375" s="270">
        <v>0</v>
      </c>
      <c r="BS375" s="270" t="s">
        <v>1676</v>
      </c>
      <c r="BT375" s="270">
        <v>375</v>
      </c>
      <c r="BU375" s="270">
        <v>140</v>
      </c>
      <c r="BV375" s="270"/>
      <c r="BW375" s="270">
        <v>325</v>
      </c>
      <c r="BX375" s="270" t="s">
        <v>1676</v>
      </c>
      <c r="BY375" s="270">
        <v>80</v>
      </c>
      <c r="BZ375" s="270">
        <v>0</v>
      </c>
      <c r="CA375" s="270">
        <v>0</v>
      </c>
      <c r="CB375" s="270">
        <v>0</v>
      </c>
      <c r="CC375" s="270">
        <v>0</v>
      </c>
      <c r="CD375" s="270">
        <v>20</v>
      </c>
      <c r="CE375" s="270">
        <v>15</v>
      </c>
      <c r="CF375" s="270">
        <v>0</v>
      </c>
      <c r="CG375" s="270">
        <v>7265</v>
      </c>
      <c r="CH375" s="270">
        <v>0</v>
      </c>
      <c r="CI375" s="270">
        <v>1805</v>
      </c>
      <c r="CJ375" s="270">
        <v>495</v>
      </c>
      <c r="CK375" s="270">
        <v>2735</v>
      </c>
      <c r="CL375" s="270">
        <v>380</v>
      </c>
      <c r="CM375" s="270">
        <v>515</v>
      </c>
      <c r="CN375" s="270">
        <v>0</v>
      </c>
      <c r="CO375" s="270">
        <v>0</v>
      </c>
      <c r="CP375" s="270">
        <v>0</v>
      </c>
      <c r="CQ375" s="270">
        <v>0</v>
      </c>
      <c r="CR375" s="270">
        <v>0</v>
      </c>
      <c r="CS375" s="270">
        <v>0</v>
      </c>
      <c r="CT375" s="270">
        <v>0</v>
      </c>
      <c r="CU375" s="270">
        <v>0</v>
      </c>
      <c r="CV375" s="270">
        <v>0</v>
      </c>
      <c r="CW375" s="270">
        <v>0</v>
      </c>
      <c r="CX375" s="270">
        <v>0</v>
      </c>
      <c r="CY375" s="270">
        <v>0</v>
      </c>
      <c r="CZ375" s="270">
        <v>0</v>
      </c>
      <c r="DA375" s="270">
        <v>615</v>
      </c>
      <c r="DB375" s="270">
        <v>0</v>
      </c>
      <c r="DC375" s="270">
        <v>0</v>
      </c>
      <c r="DD375" s="270">
        <v>710</v>
      </c>
      <c r="DE375" s="270">
        <v>0</v>
      </c>
      <c r="DF375" s="270">
        <v>0</v>
      </c>
      <c r="DG375" s="270">
        <v>0</v>
      </c>
      <c r="DH375" s="270">
        <v>0</v>
      </c>
      <c r="DI375" s="270">
        <v>0</v>
      </c>
      <c r="DJ375" s="270">
        <v>0</v>
      </c>
      <c r="DK375" s="270">
        <v>0</v>
      </c>
      <c r="DL375" s="270">
        <v>0</v>
      </c>
      <c r="DM375" s="270">
        <v>0</v>
      </c>
      <c r="DN375" s="270">
        <v>0</v>
      </c>
      <c r="DO375" s="270">
        <v>0</v>
      </c>
      <c r="DP375" s="270">
        <v>0</v>
      </c>
      <c r="DQ375" s="270"/>
      <c r="DR375" s="270">
        <v>0</v>
      </c>
      <c r="DS375" s="270">
        <v>0</v>
      </c>
      <c r="DT375" s="270">
        <v>0</v>
      </c>
      <c r="DU375" s="270">
        <v>0</v>
      </c>
      <c r="DV375" s="270">
        <v>0</v>
      </c>
      <c r="DW375" s="270">
        <v>0</v>
      </c>
      <c r="DX375" s="270">
        <v>0</v>
      </c>
      <c r="DY375" s="270">
        <v>0</v>
      </c>
      <c r="DZ375" s="270">
        <v>0</v>
      </c>
      <c r="EA375" s="270">
        <v>0</v>
      </c>
      <c r="EB375" s="270">
        <v>0</v>
      </c>
      <c r="EC375" s="270">
        <v>0</v>
      </c>
      <c r="ED375" s="270">
        <v>0</v>
      </c>
      <c r="EE375" s="270">
        <v>0</v>
      </c>
      <c r="EF375" s="270">
        <v>0</v>
      </c>
      <c r="EG375" s="270">
        <v>0</v>
      </c>
      <c r="EH375" s="270">
        <v>0</v>
      </c>
      <c r="EI375" s="270">
        <v>0</v>
      </c>
      <c r="EJ375" s="270">
        <v>0</v>
      </c>
      <c r="EK375" s="270">
        <v>130</v>
      </c>
      <c r="EL375" s="270">
        <v>0</v>
      </c>
      <c r="EM375" s="270">
        <v>0</v>
      </c>
      <c r="EN375" s="270">
        <v>0</v>
      </c>
      <c r="EO375" s="270">
        <v>0</v>
      </c>
      <c r="EP375" s="270">
        <v>0</v>
      </c>
      <c r="EQ375" s="270">
        <v>0</v>
      </c>
      <c r="ER375" s="270">
        <v>0</v>
      </c>
      <c r="ES375" s="270">
        <v>0</v>
      </c>
      <c r="ET375" s="270">
        <v>0</v>
      </c>
      <c r="EU375" s="270" t="s">
        <v>1676</v>
      </c>
      <c r="EV375" s="270">
        <v>0</v>
      </c>
      <c r="EW375" s="270">
        <v>0</v>
      </c>
      <c r="EX375" s="270">
        <v>0</v>
      </c>
      <c r="EY375" s="270">
        <v>0</v>
      </c>
      <c r="EZ375" s="270">
        <v>0</v>
      </c>
      <c r="FA375" s="270">
        <v>0</v>
      </c>
      <c r="FB375" s="270">
        <v>0</v>
      </c>
      <c r="FC375" s="270">
        <v>0</v>
      </c>
      <c r="FD375" s="270">
        <v>0</v>
      </c>
      <c r="FE375" s="270">
        <v>0</v>
      </c>
      <c r="FF375" s="270">
        <v>0</v>
      </c>
      <c r="FG375" s="270">
        <v>0</v>
      </c>
      <c r="FH375" s="270">
        <v>0</v>
      </c>
      <c r="FI375" s="270">
        <v>0</v>
      </c>
      <c r="FJ375" s="270">
        <v>0</v>
      </c>
      <c r="FK375" s="270">
        <v>0</v>
      </c>
      <c r="FL375" s="351">
        <v>7245</v>
      </c>
      <c r="FM375" s="323">
        <v>0</v>
      </c>
      <c r="FN375" s="324">
        <v>7165</v>
      </c>
      <c r="FO375" s="270"/>
      <c r="FP375" s="89"/>
      <c r="FQ375" s="270"/>
      <c r="FR375" s="319"/>
      <c r="FS375" s="319"/>
      <c r="FT375" s="319"/>
      <c r="FU375" s="319"/>
      <c r="FV375" s="319"/>
      <c r="FW375" s="319"/>
      <c r="FX375" s="319"/>
      <c r="FY375" s="319"/>
      <c r="FZ375" s="319"/>
      <c r="GA375" s="319"/>
      <c r="GB375" s="319"/>
      <c r="GC375" s="319"/>
      <c r="GD375" s="319"/>
      <c r="GE375" s="319"/>
      <c r="GF375" s="319"/>
      <c r="GG375" s="319"/>
      <c r="GH375" s="319"/>
      <c r="GI375" s="319"/>
      <c r="GJ375" s="319"/>
      <c r="GK375" s="319"/>
      <c r="GL375" s="319"/>
      <c r="GM375" s="319"/>
      <c r="GN375" s="319"/>
      <c r="GO375" s="319"/>
      <c r="GP375" s="319"/>
      <c r="GQ375" s="319"/>
      <c r="GR375" s="319"/>
      <c r="GS375" s="319"/>
      <c r="GT375" s="319"/>
      <c r="GU375" s="319"/>
      <c r="GV375" s="319"/>
      <c r="GW375" s="319"/>
      <c r="GX375" s="319"/>
      <c r="GY375" s="319"/>
      <c r="GZ375" s="319"/>
      <c r="HA375" s="319"/>
      <c r="HB375" s="319"/>
      <c r="HC375" s="319"/>
      <c r="HD375" s="319"/>
      <c r="HE375" s="319"/>
      <c r="HF375" s="319"/>
      <c r="HG375" s="319"/>
      <c r="HH375" s="319"/>
      <c r="HI375" s="319"/>
      <c r="HJ375" s="319"/>
      <c r="HK375" s="319"/>
      <c r="HL375" s="319"/>
      <c r="HM375" s="319"/>
      <c r="HN375" s="319"/>
      <c r="HO375" s="319"/>
      <c r="HP375" s="319"/>
      <c r="HQ375" s="319"/>
      <c r="HR375" s="319"/>
      <c r="HS375" s="319"/>
      <c r="HT375" s="319"/>
      <c r="HU375" s="319"/>
      <c r="HV375" s="319"/>
      <c r="HW375" s="319"/>
      <c r="HX375" s="319"/>
      <c r="HY375" s="319"/>
      <c r="HZ375" s="319"/>
      <c r="IA375" s="319"/>
      <c r="IB375" s="319"/>
      <c r="IC375" s="319"/>
      <c r="ID375" s="320"/>
      <c r="IE375" s="320"/>
      <c r="IF375" s="320"/>
      <c r="IG375" s="321"/>
    </row>
    <row r="376" spans="1:241" ht="12.75" customHeight="1" x14ac:dyDescent="0.2">
      <c r="A376" s="370" t="s">
        <v>293</v>
      </c>
      <c r="B376" s="270">
        <v>4205</v>
      </c>
      <c r="C376" s="270">
        <v>4205</v>
      </c>
      <c r="D376" s="270">
        <v>1730</v>
      </c>
      <c r="E376" s="270">
        <v>2475</v>
      </c>
      <c r="F376" s="270">
        <v>0</v>
      </c>
      <c r="G376" s="270">
        <v>0</v>
      </c>
      <c r="H376" s="270">
        <v>4205</v>
      </c>
      <c r="I376" s="270">
        <v>490</v>
      </c>
      <c r="J376" s="270">
        <v>3715</v>
      </c>
      <c r="K376" s="270">
        <v>980</v>
      </c>
      <c r="L376" s="270">
        <v>57.128260869565217</v>
      </c>
      <c r="M376" s="270">
        <v>1420</v>
      </c>
      <c r="N376" s="270">
        <v>1170</v>
      </c>
      <c r="O376" s="270">
        <v>840</v>
      </c>
      <c r="P376" s="270">
        <v>575</v>
      </c>
      <c r="Q376" s="270">
        <v>100</v>
      </c>
      <c r="R376" s="270">
        <v>20</v>
      </c>
      <c r="S376" s="270">
        <v>10</v>
      </c>
      <c r="T376" s="270">
        <v>0</v>
      </c>
      <c r="U376" s="270">
        <v>1.9918533604887985</v>
      </c>
      <c r="V376" s="270">
        <v>1</v>
      </c>
      <c r="W376" s="270">
        <v>43</v>
      </c>
      <c r="X376" s="270">
        <v>51.334447362138938</v>
      </c>
      <c r="Y376" s="270">
        <v>0</v>
      </c>
      <c r="Z376" s="270">
        <v>330</v>
      </c>
      <c r="AA376" s="270">
        <v>1160</v>
      </c>
      <c r="AB376" s="270">
        <v>1410</v>
      </c>
      <c r="AC376" s="270">
        <v>960</v>
      </c>
      <c r="AD376" s="270">
        <v>315</v>
      </c>
      <c r="AE376" s="270">
        <v>15</v>
      </c>
      <c r="AF376" s="270">
        <v>1050</v>
      </c>
      <c r="AG376" s="270" t="s">
        <v>1676</v>
      </c>
      <c r="AH376" s="270">
        <v>0</v>
      </c>
      <c r="AI376" s="270">
        <v>60</v>
      </c>
      <c r="AJ376" s="270">
        <v>190</v>
      </c>
      <c r="AK376" s="270">
        <v>20</v>
      </c>
      <c r="AL376" s="270">
        <v>25</v>
      </c>
      <c r="AM376" s="270">
        <v>185</v>
      </c>
      <c r="AN376" s="270">
        <v>70</v>
      </c>
      <c r="AO376" s="270">
        <v>0</v>
      </c>
      <c r="AP376" s="270">
        <v>10</v>
      </c>
      <c r="AQ376" s="270" t="s">
        <v>1676</v>
      </c>
      <c r="AR376" s="270" t="s">
        <v>1676</v>
      </c>
      <c r="AS376" s="270">
        <v>40</v>
      </c>
      <c r="AT376" s="270">
        <v>205</v>
      </c>
      <c r="AU376" s="270">
        <v>0</v>
      </c>
      <c r="AV376" s="270">
        <v>135</v>
      </c>
      <c r="AW376" s="270">
        <v>485</v>
      </c>
      <c r="AX376" s="270" t="s">
        <v>1676</v>
      </c>
      <c r="AY376" s="270">
        <v>135</v>
      </c>
      <c r="AZ376" s="270">
        <v>1155</v>
      </c>
      <c r="BA376" s="270" t="s">
        <v>1676</v>
      </c>
      <c r="BB376" s="270">
        <v>430</v>
      </c>
      <c r="BC376" s="270" t="s">
        <v>1676</v>
      </c>
      <c r="BD376" s="270">
        <v>140</v>
      </c>
      <c r="BE376" s="270">
        <v>0</v>
      </c>
      <c r="BF376" s="270">
        <v>0</v>
      </c>
      <c r="BG376" s="270">
        <v>0</v>
      </c>
      <c r="BH376" s="270">
        <v>80</v>
      </c>
      <c r="BI376" s="270">
        <v>0</v>
      </c>
      <c r="BJ376" s="270">
        <v>60</v>
      </c>
      <c r="BK376" s="270">
        <v>0</v>
      </c>
      <c r="BL376" s="270">
        <v>240</v>
      </c>
      <c r="BM376" s="270">
        <v>385</v>
      </c>
      <c r="BN376" s="270">
        <v>120</v>
      </c>
      <c r="BO376" s="270">
        <v>2880</v>
      </c>
      <c r="BP376" s="270">
        <v>220</v>
      </c>
      <c r="BQ376" s="270">
        <v>0</v>
      </c>
      <c r="BR376" s="270">
        <v>0</v>
      </c>
      <c r="BS376" s="270" t="s">
        <v>1676</v>
      </c>
      <c r="BT376" s="270">
        <v>25</v>
      </c>
      <c r="BU376" s="270">
        <v>35</v>
      </c>
      <c r="BV376" s="270"/>
      <c r="BW376" s="270">
        <v>15</v>
      </c>
      <c r="BX376" s="270">
        <v>0</v>
      </c>
      <c r="BY376" s="270">
        <v>10</v>
      </c>
      <c r="BZ376" s="270">
        <v>0</v>
      </c>
      <c r="CA376" s="270">
        <v>0</v>
      </c>
      <c r="CB376" s="270">
        <v>0</v>
      </c>
      <c r="CC376" s="270">
        <v>0</v>
      </c>
      <c r="CD376" s="270">
        <v>15</v>
      </c>
      <c r="CE376" s="270">
        <v>10</v>
      </c>
      <c r="CF376" s="270">
        <v>0</v>
      </c>
      <c r="CG376" s="270">
        <v>4170</v>
      </c>
      <c r="CH376" s="270">
        <v>0</v>
      </c>
      <c r="CI376" s="270">
        <v>575</v>
      </c>
      <c r="CJ376" s="270" t="s">
        <v>1676</v>
      </c>
      <c r="CK376" s="270">
        <v>1880</v>
      </c>
      <c r="CL376" s="270">
        <v>320</v>
      </c>
      <c r="CM376" s="270">
        <v>0</v>
      </c>
      <c r="CN376" s="270">
        <v>0</v>
      </c>
      <c r="CO376" s="270">
        <v>0</v>
      </c>
      <c r="CP376" s="270">
        <v>0</v>
      </c>
      <c r="CQ376" s="270">
        <v>0</v>
      </c>
      <c r="CR376" s="270">
        <v>0</v>
      </c>
      <c r="CS376" s="270">
        <v>0</v>
      </c>
      <c r="CT376" s="270">
        <v>0</v>
      </c>
      <c r="CU376" s="270">
        <v>0</v>
      </c>
      <c r="CV376" s="270">
        <v>400</v>
      </c>
      <c r="CW376" s="270">
        <v>0</v>
      </c>
      <c r="CX376" s="270">
        <v>0</v>
      </c>
      <c r="CY376" s="270">
        <v>0</v>
      </c>
      <c r="CZ376" s="270">
        <v>0</v>
      </c>
      <c r="DA376" s="270">
        <v>720</v>
      </c>
      <c r="DB376" s="270">
        <v>0</v>
      </c>
      <c r="DC376" s="270">
        <v>0</v>
      </c>
      <c r="DD376" s="270">
        <v>0</v>
      </c>
      <c r="DE376" s="270">
        <v>0</v>
      </c>
      <c r="DF376" s="270">
        <v>0</v>
      </c>
      <c r="DG376" s="270">
        <v>0</v>
      </c>
      <c r="DH376" s="270">
        <v>0</v>
      </c>
      <c r="DI376" s="270">
        <v>0</v>
      </c>
      <c r="DJ376" s="270">
        <v>0</v>
      </c>
      <c r="DK376" s="270">
        <v>0</v>
      </c>
      <c r="DL376" s="270">
        <v>0</v>
      </c>
      <c r="DM376" s="270">
        <v>0</v>
      </c>
      <c r="DN376" s="270">
        <v>0</v>
      </c>
      <c r="DO376" s="270">
        <v>0</v>
      </c>
      <c r="DP376" s="270">
        <v>0</v>
      </c>
      <c r="DQ376" s="270"/>
      <c r="DR376" s="270">
        <v>0</v>
      </c>
      <c r="DS376" s="270">
        <v>0</v>
      </c>
      <c r="DT376" s="270">
        <v>0</v>
      </c>
      <c r="DU376" s="270">
        <v>0</v>
      </c>
      <c r="DV376" s="270">
        <v>0</v>
      </c>
      <c r="DW376" s="270">
        <v>0</v>
      </c>
      <c r="DX376" s="270">
        <v>0</v>
      </c>
      <c r="DY376" s="270">
        <v>0</v>
      </c>
      <c r="DZ376" s="270">
        <v>0</v>
      </c>
      <c r="EA376" s="270" t="s">
        <v>1676</v>
      </c>
      <c r="EB376" s="270">
        <v>0</v>
      </c>
      <c r="EC376" s="270">
        <v>0</v>
      </c>
      <c r="ED376" s="270">
        <v>0</v>
      </c>
      <c r="EE376" s="270">
        <v>0</v>
      </c>
      <c r="EF376" s="270">
        <v>0</v>
      </c>
      <c r="EG376" s="270">
        <v>0</v>
      </c>
      <c r="EH376" s="270">
        <v>0</v>
      </c>
      <c r="EI376" s="270">
        <v>0</v>
      </c>
      <c r="EJ376" s="270">
        <v>0</v>
      </c>
      <c r="EK376" s="270">
        <v>305</v>
      </c>
      <c r="EL376" s="270">
        <v>0</v>
      </c>
      <c r="EM376" s="270">
        <v>0</v>
      </c>
      <c r="EN376" s="270">
        <v>0</v>
      </c>
      <c r="EO376" s="270">
        <v>0</v>
      </c>
      <c r="EP376" s="270">
        <v>0</v>
      </c>
      <c r="EQ376" s="270">
        <v>0</v>
      </c>
      <c r="ER376" s="270">
        <v>0</v>
      </c>
      <c r="ES376" s="270">
        <v>0</v>
      </c>
      <c r="ET376" s="270">
        <v>0</v>
      </c>
      <c r="EU376" s="270">
        <v>0</v>
      </c>
      <c r="EV376" s="270">
        <v>0</v>
      </c>
      <c r="EW376" s="270">
        <v>0</v>
      </c>
      <c r="EX376" s="270">
        <v>0</v>
      </c>
      <c r="EY376" s="270">
        <v>0</v>
      </c>
      <c r="EZ376" s="270">
        <v>0</v>
      </c>
      <c r="FA376" s="270">
        <v>0</v>
      </c>
      <c r="FB376" s="270">
        <v>0</v>
      </c>
      <c r="FC376" s="270">
        <v>0</v>
      </c>
      <c r="FD376" s="270">
        <v>0</v>
      </c>
      <c r="FE376" s="270">
        <v>0</v>
      </c>
      <c r="FF376" s="270">
        <v>0</v>
      </c>
      <c r="FG376" s="270">
        <v>0</v>
      </c>
      <c r="FH376" s="270">
        <v>0</v>
      </c>
      <c r="FI376" s="270">
        <v>0</v>
      </c>
      <c r="FJ376" s="270">
        <v>0</v>
      </c>
      <c r="FK376" s="270">
        <v>0</v>
      </c>
      <c r="FL376" s="351">
        <v>3775</v>
      </c>
      <c r="FM376" s="323">
        <v>0</v>
      </c>
      <c r="FN376" s="324">
        <v>4140</v>
      </c>
      <c r="FO376" s="270"/>
      <c r="FP376" s="89"/>
      <c r="FQ376" s="270"/>
      <c r="FR376" s="319"/>
      <c r="FS376" s="319"/>
      <c r="FT376" s="319"/>
      <c r="FU376" s="319"/>
      <c r="FV376" s="319"/>
      <c r="FW376" s="319"/>
      <c r="FX376" s="319"/>
      <c r="FY376" s="319"/>
      <c r="FZ376" s="319"/>
      <c r="GA376" s="319"/>
      <c r="GB376" s="319"/>
      <c r="GC376" s="319"/>
      <c r="GD376" s="319"/>
      <c r="GE376" s="319"/>
      <c r="GF376" s="319"/>
      <c r="GG376" s="319"/>
      <c r="GH376" s="319"/>
      <c r="GI376" s="319"/>
      <c r="GJ376" s="319"/>
      <c r="GK376" s="319"/>
      <c r="GL376" s="319"/>
      <c r="GM376" s="319"/>
      <c r="GN376" s="319"/>
      <c r="GO376" s="319"/>
      <c r="GP376" s="319"/>
      <c r="GQ376" s="319"/>
      <c r="GR376" s="319"/>
      <c r="GS376" s="319"/>
      <c r="GT376" s="319"/>
      <c r="GU376" s="319"/>
      <c r="GV376" s="319"/>
      <c r="GW376" s="319"/>
      <c r="GX376" s="319"/>
      <c r="GY376" s="319"/>
      <c r="GZ376" s="319"/>
      <c r="HA376" s="319"/>
      <c r="HB376" s="319"/>
      <c r="HC376" s="319"/>
      <c r="HD376" s="319"/>
      <c r="HE376" s="319"/>
      <c r="HF376" s="319"/>
      <c r="HG376" s="319"/>
      <c r="HH376" s="319"/>
      <c r="HI376" s="319"/>
      <c r="HJ376" s="319"/>
      <c r="HK376" s="319"/>
      <c r="HL376" s="319"/>
      <c r="HM376" s="319"/>
      <c r="HN376" s="319"/>
      <c r="HO376" s="319"/>
      <c r="HP376" s="319"/>
      <c r="HQ376" s="319"/>
      <c r="HR376" s="319"/>
      <c r="HS376" s="319"/>
      <c r="HT376" s="319"/>
      <c r="HU376" s="319"/>
      <c r="HV376" s="319"/>
      <c r="HW376" s="319"/>
      <c r="HX376" s="319"/>
      <c r="HY376" s="319"/>
      <c r="HZ376" s="319"/>
      <c r="IA376" s="319"/>
      <c r="IB376" s="319"/>
      <c r="IC376" s="319"/>
      <c r="ID376" s="319"/>
      <c r="IE376" s="319"/>
      <c r="IF376" s="319"/>
      <c r="IG376" s="318"/>
    </row>
    <row r="377" spans="1:241" ht="12.75" customHeight="1" x14ac:dyDescent="0.2">
      <c r="A377" s="370" t="s">
        <v>304</v>
      </c>
      <c r="B377" s="270">
        <v>1840</v>
      </c>
      <c r="C377" s="270">
        <v>1840</v>
      </c>
      <c r="D377" s="270">
        <v>920</v>
      </c>
      <c r="E377" s="270">
        <v>915</v>
      </c>
      <c r="F377" s="270">
        <v>0</v>
      </c>
      <c r="G377" s="270">
        <v>0</v>
      </c>
      <c r="H377" s="270">
        <v>1840</v>
      </c>
      <c r="I377" s="270">
        <v>415</v>
      </c>
      <c r="J377" s="270">
        <v>1425</v>
      </c>
      <c r="K377" s="270">
        <v>895</v>
      </c>
      <c r="L377" s="270">
        <v>48.716877405167672</v>
      </c>
      <c r="M377" s="270">
        <v>690</v>
      </c>
      <c r="N377" s="270">
        <v>625</v>
      </c>
      <c r="O377" s="270">
        <v>325</v>
      </c>
      <c r="P377" s="270">
        <v>150</v>
      </c>
      <c r="Q377" s="270">
        <v>20</v>
      </c>
      <c r="R377" s="270" t="s">
        <v>1676</v>
      </c>
      <c r="S377" s="270" t="s">
        <v>1676</v>
      </c>
      <c r="T377" s="270">
        <v>0</v>
      </c>
      <c r="U377" s="270">
        <v>2.1666666666666665</v>
      </c>
      <c r="V377" s="270">
        <v>1</v>
      </c>
      <c r="W377" s="270">
        <v>40</v>
      </c>
      <c r="X377" s="270">
        <v>47.794647733478975</v>
      </c>
      <c r="Y377" s="270" t="s">
        <v>1676</v>
      </c>
      <c r="Z377" s="270">
        <v>285</v>
      </c>
      <c r="AA377" s="270">
        <v>510</v>
      </c>
      <c r="AB377" s="270">
        <v>575</v>
      </c>
      <c r="AC377" s="270">
        <v>355</v>
      </c>
      <c r="AD377" s="270">
        <v>100</v>
      </c>
      <c r="AE377" s="270" t="s">
        <v>1676</v>
      </c>
      <c r="AF377" s="270">
        <v>65</v>
      </c>
      <c r="AG377" s="270" t="s">
        <v>1676</v>
      </c>
      <c r="AH377" s="270">
        <v>0</v>
      </c>
      <c r="AI377" s="270">
        <v>35</v>
      </c>
      <c r="AJ377" s="270">
        <v>185</v>
      </c>
      <c r="AK377" s="270">
        <v>30</v>
      </c>
      <c r="AL377" s="270">
        <v>155</v>
      </c>
      <c r="AM377" s="270">
        <v>65</v>
      </c>
      <c r="AN377" s="270">
        <v>110</v>
      </c>
      <c r="AO377" s="270" t="s">
        <v>1676</v>
      </c>
      <c r="AP377" s="270">
        <v>40</v>
      </c>
      <c r="AQ377" s="270">
        <v>85</v>
      </c>
      <c r="AR377" s="270">
        <v>45</v>
      </c>
      <c r="AS377" s="270">
        <v>0</v>
      </c>
      <c r="AT377" s="270">
        <v>0</v>
      </c>
      <c r="AU377" s="270">
        <v>0</v>
      </c>
      <c r="AV377" s="270">
        <v>15</v>
      </c>
      <c r="AW377" s="270">
        <v>230</v>
      </c>
      <c r="AX377" s="270" t="s">
        <v>1676</v>
      </c>
      <c r="AY377" s="270" t="s">
        <v>1676</v>
      </c>
      <c r="AZ377" s="270">
        <v>720</v>
      </c>
      <c r="BA377" s="270" t="s">
        <v>1676</v>
      </c>
      <c r="BB377" s="270">
        <v>55</v>
      </c>
      <c r="BC377" s="270" t="s">
        <v>1676</v>
      </c>
      <c r="BD377" s="270">
        <v>15</v>
      </c>
      <c r="BE377" s="270" t="s">
        <v>1676</v>
      </c>
      <c r="BF377" s="270">
        <v>0</v>
      </c>
      <c r="BG377" s="270" t="s">
        <v>1676</v>
      </c>
      <c r="BH377" s="270">
        <v>65</v>
      </c>
      <c r="BI377" s="270">
        <v>0</v>
      </c>
      <c r="BJ377" s="270">
        <v>30</v>
      </c>
      <c r="BK377" s="270">
        <v>45</v>
      </c>
      <c r="BL377" s="270">
        <v>200</v>
      </c>
      <c r="BM377" s="270">
        <v>390</v>
      </c>
      <c r="BN377" s="270">
        <v>15</v>
      </c>
      <c r="BO377" s="270">
        <v>830</v>
      </c>
      <c r="BP377" s="270">
        <v>85</v>
      </c>
      <c r="BQ377" s="270">
        <v>0</v>
      </c>
      <c r="BR377" s="270">
        <v>0</v>
      </c>
      <c r="BS377" s="270">
        <v>10</v>
      </c>
      <c r="BT377" s="270">
        <v>85</v>
      </c>
      <c r="BU377" s="270">
        <v>40</v>
      </c>
      <c r="BV377" s="270"/>
      <c r="BW377" s="270">
        <v>15</v>
      </c>
      <c r="BX377" s="270" t="s">
        <v>1676</v>
      </c>
      <c r="BY377" s="270">
        <v>30</v>
      </c>
      <c r="BZ377" s="270">
        <v>0</v>
      </c>
      <c r="CA377" s="270">
        <v>0</v>
      </c>
      <c r="CB377" s="270">
        <v>0</v>
      </c>
      <c r="CC377" s="270">
        <v>0</v>
      </c>
      <c r="CD377" s="270">
        <v>10</v>
      </c>
      <c r="CE377" s="270">
        <v>10</v>
      </c>
      <c r="CF377" s="270">
        <v>0</v>
      </c>
      <c r="CG377" s="270">
        <v>1790</v>
      </c>
      <c r="CH377" s="270">
        <v>0</v>
      </c>
      <c r="CI377" s="270">
        <v>395</v>
      </c>
      <c r="CJ377" s="270">
        <v>130</v>
      </c>
      <c r="CK377" s="270">
        <v>950</v>
      </c>
      <c r="CL377" s="270">
        <v>255</v>
      </c>
      <c r="CM377" s="270">
        <v>0</v>
      </c>
      <c r="CN377" s="270">
        <v>0</v>
      </c>
      <c r="CO377" s="270">
        <v>0</v>
      </c>
      <c r="CP377" s="270">
        <v>0</v>
      </c>
      <c r="CQ377" s="270">
        <v>0</v>
      </c>
      <c r="CR377" s="270">
        <v>0</v>
      </c>
      <c r="CS377" s="270">
        <v>0</v>
      </c>
      <c r="CT377" s="270">
        <v>0</v>
      </c>
      <c r="CU377" s="270">
        <v>0</v>
      </c>
      <c r="CV377" s="270">
        <v>0</v>
      </c>
      <c r="CW377" s="270" t="s">
        <v>1676</v>
      </c>
      <c r="CX377" s="270">
        <v>0</v>
      </c>
      <c r="CY377" s="270">
        <v>0</v>
      </c>
      <c r="CZ377" s="270">
        <v>0</v>
      </c>
      <c r="DA377" s="270">
        <v>0</v>
      </c>
      <c r="DB377" s="270">
        <v>0</v>
      </c>
      <c r="DC377" s="270">
        <v>0</v>
      </c>
      <c r="DD377" s="270">
        <v>105</v>
      </c>
      <c r="DE377" s="270">
        <v>0</v>
      </c>
      <c r="DF377" s="270">
        <v>0</v>
      </c>
      <c r="DG377" s="270">
        <v>0</v>
      </c>
      <c r="DH377" s="270">
        <v>0</v>
      </c>
      <c r="DI377" s="270">
        <v>0</v>
      </c>
      <c r="DJ377" s="270">
        <v>0</v>
      </c>
      <c r="DK377" s="270">
        <v>0</v>
      </c>
      <c r="DL377" s="270">
        <v>0</v>
      </c>
      <c r="DM377" s="270">
        <v>0</v>
      </c>
      <c r="DN377" s="270">
        <v>0</v>
      </c>
      <c r="DO377" s="270">
        <v>0</v>
      </c>
      <c r="DP377" s="270">
        <v>0</v>
      </c>
      <c r="DQ377" s="270"/>
      <c r="DR377" s="270">
        <v>0</v>
      </c>
      <c r="DS377" s="270">
        <v>0</v>
      </c>
      <c r="DT377" s="270">
        <v>0</v>
      </c>
      <c r="DU377" s="270">
        <v>0</v>
      </c>
      <c r="DV377" s="270">
        <v>0</v>
      </c>
      <c r="DW377" s="270">
        <v>0</v>
      </c>
      <c r="DX377" s="270">
        <v>0</v>
      </c>
      <c r="DY377" s="270">
        <v>0</v>
      </c>
      <c r="DZ377" s="270">
        <v>0</v>
      </c>
      <c r="EA377" s="270">
        <v>0</v>
      </c>
      <c r="EB377" s="270">
        <v>0</v>
      </c>
      <c r="EC377" s="270">
        <v>0</v>
      </c>
      <c r="ED377" s="270">
        <v>0</v>
      </c>
      <c r="EE377" s="270">
        <v>0</v>
      </c>
      <c r="EF377" s="270">
        <v>0</v>
      </c>
      <c r="EG377" s="270">
        <v>0</v>
      </c>
      <c r="EH377" s="270">
        <v>0</v>
      </c>
      <c r="EI377" s="270">
        <v>0</v>
      </c>
      <c r="EJ377" s="270">
        <v>0</v>
      </c>
      <c r="EK377" s="270">
        <v>0</v>
      </c>
      <c r="EL377" s="270">
        <v>0</v>
      </c>
      <c r="EM377" s="270">
        <v>0</v>
      </c>
      <c r="EN377" s="270">
        <v>0</v>
      </c>
      <c r="EO377" s="270">
        <v>0</v>
      </c>
      <c r="EP377" s="270">
        <v>0</v>
      </c>
      <c r="EQ377" s="270">
        <v>0</v>
      </c>
      <c r="ER377" s="270">
        <v>0</v>
      </c>
      <c r="ES377" s="270">
        <v>0</v>
      </c>
      <c r="ET377" s="270">
        <v>0</v>
      </c>
      <c r="EU377" s="270">
        <v>0</v>
      </c>
      <c r="EV377" s="270">
        <v>0</v>
      </c>
      <c r="EW377" s="270">
        <v>0</v>
      </c>
      <c r="EX377" s="270">
        <v>0</v>
      </c>
      <c r="EY377" s="270">
        <v>0</v>
      </c>
      <c r="EZ377" s="270">
        <v>0</v>
      </c>
      <c r="FA377" s="270">
        <v>0</v>
      </c>
      <c r="FB377" s="270">
        <v>0</v>
      </c>
      <c r="FC377" s="270">
        <v>0</v>
      </c>
      <c r="FD377" s="270">
        <v>0</v>
      </c>
      <c r="FE377" s="270">
        <v>0</v>
      </c>
      <c r="FF377" s="270">
        <v>0</v>
      </c>
      <c r="FG377" s="270">
        <v>0</v>
      </c>
      <c r="FH377" s="270">
        <v>0</v>
      </c>
      <c r="FI377" s="270">
        <v>0</v>
      </c>
      <c r="FJ377" s="270">
        <v>0</v>
      </c>
      <c r="FK377" s="270">
        <v>0</v>
      </c>
      <c r="FL377" s="351">
        <v>1785</v>
      </c>
      <c r="FM377" s="323">
        <v>0</v>
      </c>
      <c r="FN377" s="324">
        <v>1820</v>
      </c>
      <c r="FO377" s="270"/>
      <c r="FP377" s="89"/>
      <c r="FQ377" s="270"/>
      <c r="FR377" s="319"/>
      <c r="FS377" s="319"/>
      <c r="FT377" s="319"/>
      <c r="FU377" s="319"/>
      <c r="FV377" s="319"/>
      <c r="FW377" s="319"/>
      <c r="FX377" s="319"/>
      <c r="FY377" s="319"/>
      <c r="FZ377" s="319"/>
      <c r="GA377" s="319"/>
      <c r="GB377" s="319"/>
      <c r="GC377" s="319"/>
      <c r="GD377" s="319"/>
      <c r="GE377" s="319"/>
      <c r="GF377" s="319"/>
      <c r="GG377" s="319"/>
      <c r="GH377" s="319"/>
      <c r="GI377" s="319"/>
      <c r="GJ377" s="319"/>
      <c r="GK377" s="319"/>
      <c r="GL377" s="319"/>
      <c r="GM377" s="319"/>
      <c r="GN377" s="319"/>
      <c r="GO377" s="319"/>
      <c r="GP377" s="319"/>
      <c r="GQ377" s="319"/>
      <c r="GR377" s="319"/>
      <c r="GS377" s="319"/>
      <c r="GT377" s="319"/>
      <c r="GU377" s="319"/>
      <c r="GV377" s="319"/>
      <c r="GW377" s="319"/>
      <c r="GX377" s="319"/>
      <c r="GY377" s="319"/>
      <c r="GZ377" s="319"/>
      <c r="HA377" s="319"/>
      <c r="HB377" s="319"/>
      <c r="HC377" s="319"/>
      <c r="HD377" s="319"/>
      <c r="HE377" s="319"/>
      <c r="HF377" s="319"/>
      <c r="HG377" s="319"/>
      <c r="HH377" s="319"/>
      <c r="HI377" s="319"/>
      <c r="HJ377" s="319"/>
      <c r="HK377" s="319"/>
      <c r="HL377" s="319"/>
      <c r="HM377" s="319"/>
      <c r="HN377" s="319"/>
      <c r="HO377" s="319"/>
      <c r="HP377" s="319"/>
      <c r="HQ377" s="319"/>
      <c r="HR377" s="319"/>
      <c r="HS377" s="319"/>
      <c r="HT377" s="319"/>
      <c r="HU377" s="319"/>
      <c r="HV377" s="319"/>
      <c r="HW377" s="319"/>
      <c r="HX377" s="319"/>
      <c r="HY377" s="319"/>
      <c r="HZ377" s="319"/>
      <c r="IA377" s="319"/>
      <c r="IB377" s="319"/>
      <c r="IC377" s="319"/>
      <c r="ID377" s="319"/>
      <c r="IE377" s="319"/>
      <c r="IF377" s="319"/>
      <c r="IG377" s="318"/>
    </row>
    <row r="378" spans="1:241" ht="12.75" customHeight="1" x14ac:dyDescent="0.2">
      <c r="A378" s="370" t="s">
        <v>316</v>
      </c>
      <c r="B378" s="270">
        <v>3145</v>
      </c>
      <c r="C378" s="270">
        <v>3145</v>
      </c>
      <c r="D378" s="270">
        <v>1345</v>
      </c>
      <c r="E378" s="270">
        <v>1805</v>
      </c>
      <c r="F378" s="270">
        <v>0</v>
      </c>
      <c r="G378" s="270">
        <v>0</v>
      </c>
      <c r="H378" s="270">
        <v>3145</v>
      </c>
      <c r="I378" s="270">
        <v>920</v>
      </c>
      <c r="J378" s="270">
        <v>2225</v>
      </c>
      <c r="K378" s="270">
        <v>1570</v>
      </c>
      <c r="L378" s="270">
        <v>55.079227053140094</v>
      </c>
      <c r="M378" s="270">
        <v>805</v>
      </c>
      <c r="N378" s="270">
        <v>1185</v>
      </c>
      <c r="O378" s="270">
        <v>750</v>
      </c>
      <c r="P378" s="270">
        <v>320</v>
      </c>
      <c r="Q378" s="270">
        <v>30</v>
      </c>
      <c r="R378" s="270" t="s">
        <v>1676</v>
      </c>
      <c r="S378" s="270">
        <v>10</v>
      </c>
      <c r="T378" s="270" t="s">
        <v>1676</v>
      </c>
      <c r="U378" s="270">
        <v>1.7086956521739129</v>
      </c>
      <c r="V378" s="270">
        <v>2</v>
      </c>
      <c r="W378" s="270">
        <v>48</v>
      </c>
      <c r="X378" s="270">
        <v>53.928503032237472</v>
      </c>
      <c r="Y378" s="270">
        <v>0</v>
      </c>
      <c r="Z378" s="270">
        <v>245</v>
      </c>
      <c r="AA378" s="270">
        <v>600</v>
      </c>
      <c r="AB378" s="270">
        <v>1070</v>
      </c>
      <c r="AC378" s="270">
        <v>935</v>
      </c>
      <c r="AD378" s="270">
        <v>285</v>
      </c>
      <c r="AE378" s="270">
        <v>0</v>
      </c>
      <c r="AF378" s="270">
        <v>175</v>
      </c>
      <c r="AG378" s="270" t="s">
        <v>1676</v>
      </c>
      <c r="AH378" s="270">
        <v>0</v>
      </c>
      <c r="AI378" s="270">
        <v>15</v>
      </c>
      <c r="AJ378" s="270">
        <v>55</v>
      </c>
      <c r="AK378" s="270">
        <v>10</v>
      </c>
      <c r="AL378" s="270">
        <v>70</v>
      </c>
      <c r="AM378" s="270">
        <v>85</v>
      </c>
      <c r="AN378" s="270">
        <v>110</v>
      </c>
      <c r="AO378" s="270">
        <v>0</v>
      </c>
      <c r="AP378" s="270">
        <v>95</v>
      </c>
      <c r="AQ378" s="270">
        <v>200</v>
      </c>
      <c r="AR378" s="270">
        <v>120</v>
      </c>
      <c r="AS378" s="270">
        <v>95</v>
      </c>
      <c r="AT378" s="270">
        <v>275</v>
      </c>
      <c r="AU378" s="270">
        <v>0</v>
      </c>
      <c r="AV378" s="270">
        <v>20</v>
      </c>
      <c r="AW378" s="270">
        <v>495</v>
      </c>
      <c r="AX378" s="270">
        <v>0</v>
      </c>
      <c r="AY378" s="270">
        <v>145</v>
      </c>
      <c r="AZ378" s="270">
        <v>1075</v>
      </c>
      <c r="BA378" s="270">
        <v>10</v>
      </c>
      <c r="BB378" s="270">
        <v>90</v>
      </c>
      <c r="BC378" s="270">
        <v>10</v>
      </c>
      <c r="BD378" s="270">
        <v>40</v>
      </c>
      <c r="BE378" s="270" t="s">
        <v>1676</v>
      </c>
      <c r="BF378" s="270" t="s">
        <v>1676</v>
      </c>
      <c r="BG378" s="270">
        <v>0</v>
      </c>
      <c r="BH378" s="270">
        <v>140</v>
      </c>
      <c r="BI378" s="270">
        <v>0</v>
      </c>
      <c r="BJ378" s="270">
        <v>10</v>
      </c>
      <c r="BK378" s="270">
        <v>90</v>
      </c>
      <c r="BL378" s="270">
        <v>70</v>
      </c>
      <c r="BM378" s="270">
        <v>515</v>
      </c>
      <c r="BN378" s="270">
        <v>25</v>
      </c>
      <c r="BO378" s="270">
        <v>1415</v>
      </c>
      <c r="BP378" s="270">
        <v>555</v>
      </c>
      <c r="BQ378" s="270" t="s">
        <v>1676</v>
      </c>
      <c r="BR378" s="270">
        <v>0</v>
      </c>
      <c r="BS378" s="270" t="s">
        <v>1676</v>
      </c>
      <c r="BT378" s="270">
        <v>145</v>
      </c>
      <c r="BU378" s="270">
        <v>45</v>
      </c>
      <c r="BV378" s="270"/>
      <c r="BW378" s="270">
        <v>85</v>
      </c>
      <c r="BX378" s="270" t="s">
        <v>1676</v>
      </c>
      <c r="BY378" s="270">
        <v>15</v>
      </c>
      <c r="BZ378" s="270">
        <v>0</v>
      </c>
      <c r="CA378" s="270">
        <v>0</v>
      </c>
      <c r="CB378" s="270">
        <v>0</v>
      </c>
      <c r="CC378" s="270">
        <v>0</v>
      </c>
      <c r="CD378" s="270">
        <v>160</v>
      </c>
      <c r="CE378" s="270" t="s">
        <v>1676</v>
      </c>
      <c r="CF378" s="270">
        <v>0</v>
      </c>
      <c r="CG378" s="270">
        <v>2965</v>
      </c>
      <c r="CH378" s="270">
        <v>0</v>
      </c>
      <c r="CI378" s="270">
        <v>665</v>
      </c>
      <c r="CJ378" s="270">
        <v>305</v>
      </c>
      <c r="CK378" s="270">
        <v>1360</v>
      </c>
      <c r="CL378" s="270">
        <v>85</v>
      </c>
      <c r="CM378" s="270">
        <v>0</v>
      </c>
      <c r="CN378" s="270">
        <v>0</v>
      </c>
      <c r="CO378" s="270">
        <v>0</v>
      </c>
      <c r="CP378" s="270">
        <v>0</v>
      </c>
      <c r="CQ378" s="270">
        <v>0</v>
      </c>
      <c r="CR378" s="270">
        <v>0</v>
      </c>
      <c r="CS378" s="270">
        <v>0</v>
      </c>
      <c r="CT378" s="270">
        <v>0</v>
      </c>
      <c r="CU378" s="270">
        <v>0</v>
      </c>
      <c r="CV378" s="270">
        <v>35</v>
      </c>
      <c r="CW378" s="270">
        <v>180</v>
      </c>
      <c r="CX378" s="270">
        <v>0</v>
      </c>
      <c r="CY378" s="270">
        <v>0</v>
      </c>
      <c r="CZ378" s="270">
        <v>0</v>
      </c>
      <c r="DA378" s="270">
        <v>45</v>
      </c>
      <c r="DB378" s="270">
        <v>0</v>
      </c>
      <c r="DC378" s="270">
        <v>0</v>
      </c>
      <c r="DD378" s="270">
        <v>0</v>
      </c>
      <c r="DE378" s="270">
        <v>0</v>
      </c>
      <c r="DF378" s="270">
        <v>0</v>
      </c>
      <c r="DG378" s="270">
        <v>0</v>
      </c>
      <c r="DH378" s="270">
        <v>0</v>
      </c>
      <c r="DI378" s="270">
        <v>0</v>
      </c>
      <c r="DJ378" s="270">
        <v>0</v>
      </c>
      <c r="DK378" s="270">
        <v>0</v>
      </c>
      <c r="DL378" s="270">
        <v>0</v>
      </c>
      <c r="DM378" s="270">
        <v>0</v>
      </c>
      <c r="DN378" s="270">
        <v>0</v>
      </c>
      <c r="DO378" s="270">
        <v>0</v>
      </c>
      <c r="DP378" s="270">
        <v>0</v>
      </c>
      <c r="DQ378" s="270"/>
      <c r="DR378" s="270">
        <v>0</v>
      </c>
      <c r="DS378" s="270">
        <v>0</v>
      </c>
      <c r="DT378" s="270">
        <v>0</v>
      </c>
      <c r="DU378" s="270">
        <v>0</v>
      </c>
      <c r="DV378" s="270">
        <v>0</v>
      </c>
      <c r="DW378" s="270">
        <v>0</v>
      </c>
      <c r="DX378" s="270">
        <v>0</v>
      </c>
      <c r="DY378" s="270">
        <v>0</v>
      </c>
      <c r="DZ378" s="270">
        <v>0</v>
      </c>
      <c r="EA378" s="270">
        <v>0</v>
      </c>
      <c r="EB378" s="270">
        <v>0</v>
      </c>
      <c r="EC378" s="270">
        <v>0</v>
      </c>
      <c r="ED378" s="270">
        <v>0</v>
      </c>
      <c r="EE378" s="270">
        <v>0</v>
      </c>
      <c r="EF378" s="270">
        <v>0</v>
      </c>
      <c r="EG378" s="270">
        <v>0</v>
      </c>
      <c r="EH378" s="270">
        <v>0</v>
      </c>
      <c r="EI378" s="270">
        <v>0</v>
      </c>
      <c r="EJ378" s="270">
        <v>0</v>
      </c>
      <c r="EK378" s="270">
        <v>475</v>
      </c>
      <c r="EL378" s="270">
        <v>0</v>
      </c>
      <c r="EM378" s="270">
        <v>0</v>
      </c>
      <c r="EN378" s="270">
        <v>0</v>
      </c>
      <c r="EO378" s="270">
        <v>0</v>
      </c>
      <c r="EP378" s="270">
        <v>0</v>
      </c>
      <c r="EQ378" s="270">
        <v>0</v>
      </c>
      <c r="ER378" s="270">
        <v>0</v>
      </c>
      <c r="ES378" s="270">
        <v>0</v>
      </c>
      <c r="ET378" s="270">
        <v>0</v>
      </c>
      <c r="EU378" s="270">
        <v>0</v>
      </c>
      <c r="EV378" s="270">
        <v>0</v>
      </c>
      <c r="EW378" s="270">
        <v>0</v>
      </c>
      <c r="EX378" s="270">
        <v>0</v>
      </c>
      <c r="EY378" s="270">
        <v>0</v>
      </c>
      <c r="EZ378" s="270">
        <v>0</v>
      </c>
      <c r="FA378" s="270">
        <v>0</v>
      </c>
      <c r="FB378" s="270">
        <v>0</v>
      </c>
      <c r="FC378" s="270">
        <v>0</v>
      </c>
      <c r="FD378" s="270">
        <v>0</v>
      </c>
      <c r="FE378" s="270">
        <v>0</v>
      </c>
      <c r="FF378" s="270">
        <v>0</v>
      </c>
      <c r="FG378" s="270">
        <v>0</v>
      </c>
      <c r="FH378" s="270">
        <v>0</v>
      </c>
      <c r="FI378" s="270">
        <v>0</v>
      </c>
      <c r="FJ378" s="270">
        <v>0</v>
      </c>
      <c r="FK378" s="270">
        <v>0</v>
      </c>
      <c r="FL378" s="351">
        <v>3055</v>
      </c>
      <c r="FM378" s="323">
        <v>0</v>
      </c>
      <c r="FN378" s="324">
        <v>3105</v>
      </c>
      <c r="FO378" s="270"/>
      <c r="FP378" s="89"/>
      <c r="FQ378" s="270"/>
      <c r="FR378" s="319"/>
      <c r="FS378" s="319"/>
      <c r="FT378" s="319"/>
      <c r="FU378" s="319"/>
      <c r="FV378" s="319"/>
      <c r="FW378" s="319"/>
      <c r="FX378" s="319"/>
      <c r="FY378" s="319"/>
      <c r="FZ378" s="319"/>
      <c r="GA378" s="319"/>
      <c r="GB378" s="319"/>
      <c r="GC378" s="319"/>
      <c r="GD378" s="319"/>
      <c r="GE378" s="319"/>
      <c r="GF378" s="319"/>
      <c r="GG378" s="319"/>
      <c r="GH378" s="319"/>
      <c r="GI378" s="319"/>
      <c r="GJ378" s="319"/>
      <c r="GK378" s="319"/>
      <c r="GL378" s="319"/>
      <c r="GM378" s="319"/>
      <c r="GN378" s="319"/>
      <c r="GO378" s="319"/>
      <c r="GP378" s="319"/>
      <c r="GQ378" s="319"/>
      <c r="GR378" s="319"/>
      <c r="GS378" s="319"/>
      <c r="GT378" s="319"/>
      <c r="GU378" s="319"/>
      <c r="GV378" s="319"/>
      <c r="GW378" s="319"/>
      <c r="GX378" s="319"/>
      <c r="GY378" s="319"/>
      <c r="GZ378" s="319"/>
      <c r="HA378" s="319"/>
      <c r="HB378" s="319"/>
      <c r="HC378" s="319"/>
      <c r="HD378" s="319"/>
      <c r="HE378" s="319"/>
      <c r="HF378" s="319"/>
      <c r="HG378" s="319"/>
      <c r="HH378" s="319"/>
      <c r="HI378" s="319"/>
      <c r="HJ378" s="319"/>
      <c r="HK378" s="319"/>
      <c r="HL378" s="319"/>
      <c r="HM378" s="319"/>
      <c r="HN378" s="319"/>
      <c r="HO378" s="319"/>
      <c r="HP378" s="319"/>
      <c r="HQ378" s="319"/>
      <c r="HR378" s="319"/>
      <c r="HS378" s="319"/>
      <c r="HT378" s="319"/>
      <c r="HU378" s="319"/>
      <c r="HV378" s="319"/>
      <c r="HW378" s="319"/>
      <c r="HX378" s="319"/>
      <c r="HY378" s="319"/>
      <c r="HZ378" s="319"/>
      <c r="IA378" s="319"/>
      <c r="IB378" s="319"/>
      <c r="IC378" s="319"/>
      <c r="ID378" s="319"/>
      <c r="IE378" s="319"/>
      <c r="IF378" s="319"/>
      <c r="IG378" s="318"/>
    </row>
    <row r="379" spans="1:241" ht="12.75" customHeight="1" x14ac:dyDescent="0.2">
      <c r="A379" s="370" t="s">
        <v>750</v>
      </c>
      <c r="B379" s="270">
        <v>865</v>
      </c>
      <c r="C379" s="270">
        <v>865</v>
      </c>
      <c r="D379" s="270">
        <v>360</v>
      </c>
      <c r="E379" s="270">
        <v>500</v>
      </c>
      <c r="F379" s="270">
        <v>0</v>
      </c>
      <c r="G379" s="270">
        <v>0</v>
      </c>
      <c r="H379" s="270">
        <v>865</v>
      </c>
      <c r="I379" s="270">
        <v>185</v>
      </c>
      <c r="J379" s="270">
        <v>680</v>
      </c>
      <c r="K379" s="270">
        <v>335</v>
      </c>
      <c r="L379" s="270">
        <v>39.821513002364064</v>
      </c>
      <c r="M379" s="270">
        <v>440</v>
      </c>
      <c r="N379" s="270">
        <v>220</v>
      </c>
      <c r="O379" s="270">
        <v>120</v>
      </c>
      <c r="P379" s="270">
        <v>50</v>
      </c>
      <c r="Q379" s="270">
        <v>10</v>
      </c>
      <c r="R379" s="270" t="s">
        <v>1676</v>
      </c>
      <c r="S379" s="270">
        <v>0</v>
      </c>
      <c r="T379" s="270" t="s">
        <v>1676</v>
      </c>
      <c r="U379" s="270">
        <v>1.8097826086956521</v>
      </c>
      <c r="V379" s="270">
        <v>1</v>
      </c>
      <c r="W379" s="270">
        <v>27</v>
      </c>
      <c r="X379" s="270">
        <v>55.046403712296986</v>
      </c>
      <c r="Y379" s="270">
        <v>0</v>
      </c>
      <c r="Z379" s="270">
        <v>70</v>
      </c>
      <c r="AA379" s="270">
        <v>170</v>
      </c>
      <c r="AB379" s="270">
        <v>265</v>
      </c>
      <c r="AC379" s="270">
        <v>240</v>
      </c>
      <c r="AD379" s="270">
        <v>115</v>
      </c>
      <c r="AE379" s="270" t="s">
        <v>1676</v>
      </c>
      <c r="AF379" s="270">
        <v>165</v>
      </c>
      <c r="AG379" s="270">
        <v>0</v>
      </c>
      <c r="AH379" s="270">
        <v>0</v>
      </c>
      <c r="AI379" s="270">
        <v>0</v>
      </c>
      <c r="AJ379" s="270">
        <v>0</v>
      </c>
      <c r="AK379" s="270">
        <v>0</v>
      </c>
      <c r="AL379" s="270">
        <v>165</v>
      </c>
      <c r="AM379" s="270">
        <v>180</v>
      </c>
      <c r="AN379" s="270">
        <v>25</v>
      </c>
      <c r="AO379" s="270">
        <v>0</v>
      </c>
      <c r="AP379" s="270">
        <v>0</v>
      </c>
      <c r="AQ379" s="270" t="s">
        <v>1676</v>
      </c>
      <c r="AR379" s="270">
        <v>0</v>
      </c>
      <c r="AS379" s="270" t="s">
        <v>1676</v>
      </c>
      <c r="AT379" s="270" t="s">
        <v>1676</v>
      </c>
      <c r="AU379" s="270">
        <v>0</v>
      </c>
      <c r="AV379" s="270" t="s">
        <v>1676</v>
      </c>
      <c r="AW379" s="270">
        <v>30</v>
      </c>
      <c r="AX379" s="270">
        <v>0</v>
      </c>
      <c r="AY379" s="270">
        <v>115</v>
      </c>
      <c r="AZ379" s="270">
        <v>135</v>
      </c>
      <c r="BA379" s="270">
        <v>10</v>
      </c>
      <c r="BB379" s="270">
        <v>25</v>
      </c>
      <c r="BC379" s="270">
        <v>15</v>
      </c>
      <c r="BD379" s="270">
        <v>20</v>
      </c>
      <c r="BE379" s="270" t="s">
        <v>1676</v>
      </c>
      <c r="BF379" s="270" t="s">
        <v>1676</v>
      </c>
      <c r="BG379" s="270">
        <v>0</v>
      </c>
      <c r="BH379" s="270">
        <v>20</v>
      </c>
      <c r="BI379" s="270">
        <v>0</v>
      </c>
      <c r="BJ379" s="270">
        <v>0</v>
      </c>
      <c r="BK379" s="270">
        <v>0</v>
      </c>
      <c r="BL379" s="270">
        <v>0</v>
      </c>
      <c r="BM379" s="270">
        <v>245</v>
      </c>
      <c r="BN379" s="270" t="s">
        <v>1676</v>
      </c>
      <c r="BO379" s="270">
        <v>415</v>
      </c>
      <c r="BP379" s="270" t="s">
        <v>1676</v>
      </c>
      <c r="BQ379" s="270">
        <v>0</v>
      </c>
      <c r="BR379" s="270">
        <v>0</v>
      </c>
      <c r="BS379" s="270">
        <v>0</v>
      </c>
      <c r="BT379" s="270">
        <v>110</v>
      </c>
      <c r="BU379" s="270">
        <v>15</v>
      </c>
      <c r="BV379" s="270"/>
      <c r="BW379" s="270">
        <v>15</v>
      </c>
      <c r="BX379" s="270">
        <v>0</v>
      </c>
      <c r="BY379" s="270">
        <v>0</v>
      </c>
      <c r="BZ379" s="270">
        <v>0</v>
      </c>
      <c r="CA379" s="270">
        <v>0</v>
      </c>
      <c r="CB379" s="270">
        <v>0</v>
      </c>
      <c r="CC379" s="270">
        <v>0</v>
      </c>
      <c r="CD379" s="270">
        <v>15</v>
      </c>
      <c r="CE379" s="270">
        <v>0</v>
      </c>
      <c r="CF379" s="270">
        <v>0</v>
      </c>
      <c r="CG379" s="270">
        <v>850</v>
      </c>
      <c r="CH379" s="270">
        <v>0</v>
      </c>
      <c r="CI379" s="270">
        <v>155</v>
      </c>
      <c r="CJ379" s="270">
        <v>0</v>
      </c>
      <c r="CK379" s="270">
        <v>335</v>
      </c>
      <c r="CL379" s="270" t="s">
        <v>1676</v>
      </c>
      <c r="CM379" s="270">
        <v>0</v>
      </c>
      <c r="CN379" s="270">
        <v>0</v>
      </c>
      <c r="CO379" s="270">
        <v>0</v>
      </c>
      <c r="CP379" s="270">
        <v>0</v>
      </c>
      <c r="CQ379" s="270">
        <v>0</v>
      </c>
      <c r="CR379" s="270">
        <v>0</v>
      </c>
      <c r="CS379" s="270">
        <v>0</v>
      </c>
      <c r="CT379" s="270">
        <v>0</v>
      </c>
      <c r="CU379" s="270">
        <v>0</v>
      </c>
      <c r="CV379" s="270">
        <v>0</v>
      </c>
      <c r="CW379" s="270">
        <v>0</v>
      </c>
      <c r="CX379" s="270">
        <v>0</v>
      </c>
      <c r="CY379" s="270">
        <v>0</v>
      </c>
      <c r="CZ379" s="270">
        <v>0</v>
      </c>
      <c r="DA379" s="270">
        <v>120</v>
      </c>
      <c r="DB379" s="270">
        <v>0</v>
      </c>
      <c r="DC379" s="270">
        <v>0</v>
      </c>
      <c r="DD379" s="270">
        <v>245</v>
      </c>
      <c r="DE379" s="270">
        <v>0</v>
      </c>
      <c r="DF379" s="270">
        <v>0</v>
      </c>
      <c r="DG379" s="270">
        <v>0</v>
      </c>
      <c r="DH379" s="270">
        <v>0</v>
      </c>
      <c r="DI379" s="270">
        <v>0</v>
      </c>
      <c r="DJ379" s="270">
        <v>0</v>
      </c>
      <c r="DK379" s="270">
        <v>0</v>
      </c>
      <c r="DL379" s="270">
        <v>0</v>
      </c>
      <c r="DM379" s="270">
        <v>0</v>
      </c>
      <c r="DN379" s="270">
        <v>0</v>
      </c>
      <c r="DO379" s="270">
        <v>0</v>
      </c>
      <c r="DP379" s="270">
        <v>0</v>
      </c>
      <c r="DQ379" s="270"/>
      <c r="DR379" s="270">
        <v>0</v>
      </c>
      <c r="DS379" s="270">
        <v>0</v>
      </c>
      <c r="DT379" s="270">
        <v>0</v>
      </c>
      <c r="DU379" s="270">
        <v>0</v>
      </c>
      <c r="DV379" s="270">
        <v>0</v>
      </c>
      <c r="DW379" s="270">
        <v>0</v>
      </c>
      <c r="DX379" s="270">
        <v>0</v>
      </c>
      <c r="DY379" s="270">
        <v>0</v>
      </c>
      <c r="DZ379" s="270">
        <v>0</v>
      </c>
      <c r="EA379" s="270">
        <v>0</v>
      </c>
      <c r="EB379" s="270">
        <v>0</v>
      </c>
      <c r="EC379" s="270">
        <v>0</v>
      </c>
      <c r="ED379" s="270">
        <v>0</v>
      </c>
      <c r="EE379" s="270">
        <v>0</v>
      </c>
      <c r="EF379" s="270">
        <v>0</v>
      </c>
      <c r="EG379" s="270">
        <v>0</v>
      </c>
      <c r="EH379" s="270">
        <v>0</v>
      </c>
      <c r="EI379" s="270">
        <v>0</v>
      </c>
      <c r="EJ379" s="270">
        <v>0</v>
      </c>
      <c r="EK379" s="270" t="s">
        <v>1676</v>
      </c>
      <c r="EL379" s="270">
        <v>0</v>
      </c>
      <c r="EM379" s="270">
        <v>0</v>
      </c>
      <c r="EN379" s="270">
        <v>0</v>
      </c>
      <c r="EO379" s="270">
        <v>0</v>
      </c>
      <c r="EP379" s="270">
        <v>0</v>
      </c>
      <c r="EQ379" s="270">
        <v>0</v>
      </c>
      <c r="ER379" s="270">
        <v>0</v>
      </c>
      <c r="ES379" s="270">
        <v>0</v>
      </c>
      <c r="ET379" s="270">
        <v>0</v>
      </c>
      <c r="EU379" s="270">
        <v>0</v>
      </c>
      <c r="EV379" s="270">
        <v>0</v>
      </c>
      <c r="EW379" s="270">
        <v>0</v>
      </c>
      <c r="EX379" s="270">
        <v>0</v>
      </c>
      <c r="EY379" s="270">
        <v>0</v>
      </c>
      <c r="EZ379" s="270">
        <v>0</v>
      </c>
      <c r="FA379" s="270">
        <v>0</v>
      </c>
      <c r="FB379" s="270">
        <v>0</v>
      </c>
      <c r="FC379" s="270">
        <v>0</v>
      </c>
      <c r="FD379" s="270">
        <v>0</v>
      </c>
      <c r="FE379" s="270">
        <v>0</v>
      </c>
      <c r="FF379" s="270">
        <v>0</v>
      </c>
      <c r="FG379" s="270">
        <v>0</v>
      </c>
      <c r="FH379" s="270">
        <v>0</v>
      </c>
      <c r="FI379" s="270">
        <v>0</v>
      </c>
      <c r="FJ379" s="270">
        <v>0</v>
      </c>
      <c r="FK379" s="270">
        <v>0</v>
      </c>
      <c r="FL379" s="351">
        <v>840</v>
      </c>
      <c r="FM379" s="323">
        <v>0</v>
      </c>
      <c r="FN379" s="324">
        <v>845</v>
      </c>
      <c r="FO379" s="270"/>
      <c r="FP379" s="89"/>
      <c r="FQ379" s="270"/>
      <c r="FR379" s="319"/>
      <c r="FS379" s="319"/>
      <c r="FT379" s="319"/>
      <c r="FU379" s="319"/>
      <c r="FV379" s="319"/>
      <c r="FW379" s="319"/>
      <c r="FX379" s="319"/>
      <c r="FY379" s="319"/>
      <c r="FZ379" s="319"/>
      <c r="GA379" s="319"/>
      <c r="GB379" s="319"/>
      <c r="GC379" s="319"/>
      <c r="GD379" s="319"/>
      <c r="GE379" s="319"/>
      <c r="GF379" s="319"/>
      <c r="GG379" s="319"/>
      <c r="GH379" s="319"/>
      <c r="GI379" s="319"/>
      <c r="GJ379" s="319"/>
      <c r="GK379" s="319"/>
      <c r="GL379" s="319"/>
      <c r="GM379" s="319"/>
      <c r="GN379" s="319"/>
      <c r="GO379" s="319"/>
      <c r="GP379" s="319"/>
      <c r="GQ379" s="319"/>
      <c r="GR379" s="319"/>
      <c r="GS379" s="319"/>
      <c r="GT379" s="319"/>
      <c r="GU379" s="319"/>
      <c r="GV379" s="319"/>
      <c r="GW379" s="319"/>
      <c r="GX379" s="319"/>
      <c r="GY379" s="319"/>
      <c r="GZ379" s="319"/>
      <c r="HA379" s="319"/>
      <c r="HB379" s="319"/>
      <c r="HC379" s="319"/>
      <c r="HD379" s="319"/>
      <c r="HE379" s="319"/>
      <c r="HF379" s="319"/>
      <c r="HG379" s="319"/>
      <c r="HH379" s="319"/>
      <c r="HI379" s="319"/>
      <c r="HJ379" s="319"/>
      <c r="HK379" s="319"/>
      <c r="HL379" s="319"/>
      <c r="HM379" s="319"/>
      <c r="HN379" s="319"/>
      <c r="HO379" s="319"/>
      <c r="HP379" s="319"/>
      <c r="HQ379" s="319"/>
      <c r="HR379" s="319"/>
      <c r="HS379" s="319"/>
      <c r="HT379" s="319"/>
      <c r="HU379" s="319"/>
      <c r="HV379" s="319"/>
      <c r="HW379" s="319"/>
      <c r="HX379" s="319"/>
      <c r="HY379" s="319"/>
      <c r="HZ379" s="319"/>
      <c r="IA379" s="319"/>
      <c r="IB379" s="319"/>
      <c r="IC379" s="319"/>
      <c r="ID379" s="319"/>
      <c r="IE379" s="319"/>
      <c r="IF379" s="319"/>
      <c r="IG379" s="318"/>
    </row>
    <row r="380" spans="1:241" ht="12.75" customHeight="1" x14ac:dyDescent="0.2">
      <c r="A380" s="370" t="s">
        <v>303</v>
      </c>
      <c r="B380" s="270">
        <v>2135</v>
      </c>
      <c r="C380" s="270">
        <v>2135</v>
      </c>
      <c r="D380" s="270">
        <v>1060</v>
      </c>
      <c r="E380" s="270">
        <v>1080</v>
      </c>
      <c r="F380" s="270">
        <v>0</v>
      </c>
      <c r="G380" s="270">
        <v>0</v>
      </c>
      <c r="H380" s="270">
        <v>2135</v>
      </c>
      <c r="I380" s="270">
        <v>445</v>
      </c>
      <c r="J380" s="270">
        <v>1690</v>
      </c>
      <c r="K380" s="270">
        <v>820</v>
      </c>
      <c r="L380" s="270">
        <v>58.93625118934348</v>
      </c>
      <c r="M380" s="270">
        <v>440</v>
      </c>
      <c r="N380" s="270">
        <v>775</v>
      </c>
      <c r="O380" s="270">
        <v>550</v>
      </c>
      <c r="P380" s="270">
        <v>310</v>
      </c>
      <c r="Q380" s="270">
        <v>25</v>
      </c>
      <c r="R380" s="270" t="s">
        <v>1676</v>
      </c>
      <c r="S380" s="270" t="s">
        <v>1676</v>
      </c>
      <c r="T380" s="270">
        <v>0</v>
      </c>
      <c r="U380" s="270">
        <v>1.8382022471910113</v>
      </c>
      <c r="V380" s="270">
        <v>2</v>
      </c>
      <c r="W380" s="270">
        <v>54</v>
      </c>
      <c r="X380" s="270">
        <v>58.149953139643863</v>
      </c>
      <c r="Y380" s="270">
        <v>0</v>
      </c>
      <c r="Z380" s="270">
        <v>140</v>
      </c>
      <c r="AA380" s="270">
        <v>350</v>
      </c>
      <c r="AB380" s="270">
        <v>590</v>
      </c>
      <c r="AC380" s="270">
        <v>640</v>
      </c>
      <c r="AD380" s="270">
        <v>405</v>
      </c>
      <c r="AE380" s="270">
        <v>15</v>
      </c>
      <c r="AF380" s="270">
        <v>195</v>
      </c>
      <c r="AG380" s="270" t="s">
        <v>1676</v>
      </c>
      <c r="AH380" s="270">
        <v>345</v>
      </c>
      <c r="AI380" s="270" t="s">
        <v>1676</v>
      </c>
      <c r="AJ380" s="270">
        <v>30</v>
      </c>
      <c r="AK380" s="270">
        <v>15</v>
      </c>
      <c r="AL380" s="270">
        <v>10</v>
      </c>
      <c r="AM380" s="270">
        <v>225</v>
      </c>
      <c r="AN380" s="270" t="s">
        <v>1676</v>
      </c>
      <c r="AO380" s="270">
        <v>0</v>
      </c>
      <c r="AP380" s="270">
        <v>70</v>
      </c>
      <c r="AQ380" s="270">
        <v>105</v>
      </c>
      <c r="AR380" s="270">
        <v>50</v>
      </c>
      <c r="AS380" s="270">
        <v>15</v>
      </c>
      <c r="AT380" s="270">
        <v>65</v>
      </c>
      <c r="AU380" s="270">
        <v>0</v>
      </c>
      <c r="AV380" s="270">
        <v>50</v>
      </c>
      <c r="AW380" s="270">
        <v>260</v>
      </c>
      <c r="AX380" s="270">
        <v>0</v>
      </c>
      <c r="AY380" s="270">
        <v>30</v>
      </c>
      <c r="AZ380" s="270">
        <v>590</v>
      </c>
      <c r="BA380" s="270">
        <v>15</v>
      </c>
      <c r="BB380" s="270">
        <v>65</v>
      </c>
      <c r="BC380" s="270">
        <v>10</v>
      </c>
      <c r="BD380" s="270">
        <v>75</v>
      </c>
      <c r="BE380" s="270" t="s">
        <v>1676</v>
      </c>
      <c r="BF380" s="270">
        <v>0</v>
      </c>
      <c r="BG380" s="270">
        <v>0</v>
      </c>
      <c r="BH380" s="270">
        <v>70</v>
      </c>
      <c r="BI380" s="270">
        <v>360</v>
      </c>
      <c r="BJ380" s="270" t="s">
        <v>1676</v>
      </c>
      <c r="BK380" s="270">
        <v>50</v>
      </c>
      <c r="BL380" s="270">
        <v>40</v>
      </c>
      <c r="BM380" s="270">
        <v>375</v>
      </c>
      <c r="BN380" s="270">
        <v>30</v>
      </c>
      <c r="BO380" s="270">
        <v>785</v>
      </c>
      <c r="BP380" s="270">
        <v>190</v>
      </c>
      <c r="BQ380" s="270">
        <v>0</v>
      </c>
      <c r="BR380" s="270">
        <v>0</v>
      </c>
      <c r="BS380" s="270" t="s">
        <v>1676</v>
      </c>
      <c r="BT380" s="270">
        <v>50</v>
      </c>
      <c r="BU380" s="270">
        <v>60</v>
      </c>
      <c r="BV380" s="270"/>
      <c r="BW380" s="270">
        <v>30</v>
      </c>
      <c r="BX380" s="270" t="s">
        <v>1676</v>
      </c>
      <c r="BY380" s="270">
        <v>50</v>
      </c>
      <c r="BZ380" s="270">
        <v>0</v>
      </c>
      <c r="CA380" s="270">
        <v>0</v>
      </c>
      <c r="CB380" s="270">
        <v>0</v>
      </c>
      <c r="CC380" s="270">
        <v>0</v>
      </c>
      <c r="CD380" s="270">
        <v>50</v>
      </c>
      <c r="CE380" s="270">
        <v>15</v>
      </c>
      <c r="CF380" s="270">
        <v>0</v>
      </c>
      <c r="CG380" s="270">
        <v>2015</v>
      </c>
      <c r="CH380" s="270">
        <v>0</v>
      </c>
      <c r="CI380" s="270">
        <v>555</v>
      </c>
      <c r="CJ380" s="270">
        <v>155</v>
      </c>
      <c r="CK380" s="270">
        <v>740</v>
      </c>
      <c r="CL380" s="270">
        <v>50</v>
      </c>
      <c r="CM380" s="270">
        <v>360</v>
      </c>
      <c r="CN380" s="270">
        <v>0</v>
      </c>
      <c r="CO380" s="270">
        <v>0</v>
      </c>
      <c r="CP380" s="270">
        <v>0</v>
      </c>
      <c r="CQ380" s="270">
        <v>0</v>
      </c>
      <c r="CR380" s="270">
        <v>0</v>
      </c>
      <c r="CS380" s="270">
        <v>0</v>
      </c>
      <c r="CT380" s="270">
        <v>0</v>
      </c>
      <c r="CU380" s="270">
        <v>0</v>
      </c>
      <c r="CV380" s="270">
        <v>0</v>
      </c>
      <c r="CW380" s="270">
        <v>0</v>
      </c>
      <c r="CX380" s="270">
        <v>0</v>
      </c>
      <c r="CY380" s="270">
        <v>0</v>
      </c>
      <c r="CZ380" s="270">
        <v>0</v>
      </c>
      <c r="DA380" s="270">
        <v>185</v>
      </c>
      <c r="DB380" s="270">
        <v>0</v>
      </c>
      <c r="DC380" s="270">
        <v>0</v>
      </c>
      <c r="DD380" s="270">
        <v>0</v>
      </c>
      <c r="DE380" s="270">
        <v>0</v>
      </c>
      <c r="DF380" s="270">
        <v>0</v>
      </c>
      <c r="DG380" s="270">
        <v>0</v>
      </c>
      <c r="DH380" s="270">
        <v>0</v>
      </c>
      <c r="DI380" s="270">
        <v>0</v>
      </c>
      <c r="DJ380" s="270">
        <v>0</v>
      </c>
      <c r="DK380" s="270">
        <v>0</v>
      </c>
      <c r="DL380" s="270">
        <v>0</v>
      </c>
      <c r="DM380" s="270">
        <v>0</v>
      </c>
      <c r="DN380" s="270">
        <v>0</v>
      </c>
      <c r="DO380" s="270">
        <v>0</v>
      </c>
      <c r="DP380" s="270">
        <v>0</v>
      </c>
      <c r="DQ380" s="270"/>
      <c r="DR380" s="270">
        <v>0</v>
      </c>
      <c r="DS380" s="270">
        <v>0</v>
      </c>
      <c r="DT380" s="270">
        <v>0</v>
      </c>
      <c r="DU380" s="270">
        <v>0</v>
      </c>
      <c r="DV380" s="270">
        <v>0</v>
      </c>
      <c r="DW380" s="270">
        <v>0</v>
      </c>
      <c r="DX380" s="270">
        <v>0</v>
      </c>
      <c r="DY380" s="270">
        <v>0</v>
      </c>
      <c r="DZ380" s="270">
        <v>0</v>
      </c>
      <c r="EA380" s="270">
        <v>0</v>
      </c>
      <c r="EB380" s="270">
        <v>0</v>
      </c>
      <c r="EC380" s="270">
        <v>0</v>
      </c>
      <c r="ED380" s="270">
        <v>0</v>
      </c>
      <c r="EE380" s="270">
        <v>0</v>
      </c>
      <c r="EF380" s="270">
        <v>0</v>
      </c>
      <c r="EG380" s="270">
        <v>0</v>
      </c>
      <c r="EH380" s="270">
        <v>0</v>
      </c>
      <c r="EI380" s="270">
        <v>0</v>
      </c>
      <c r="EJ380" s="270">
        <v>0</v>
      </c>
      <c r="EK380" s="270">
        <v>90</v>
      </c>
      <c r="EL380" s="270">
        <v>0</v>
      </c>
      <c r="EM380" s="270">
        <v>0</v>
      </c>
      <c r="EN380" s="270">
        <v>0</v>
      </c>
      <c r="EO380" s="270">
        <v>0</v>
      </c>
      <c r="EP380" s="270">
        <v>0</v>
      </c>
      <c r="EQ380" s="270">
        <v>0</v>
      </c>
      <c r="ER380" s="270">
        <v>0</v>
      </c>
      <c r="ES380" s="270">
        <v>0</v>
      </c>
      <c r="ET380" s="270">
        <v>0</v>
      </c>
      <c r="EU380" s="270">
        <v>0</v>
      </c>
      <c r="EV380" s="270">
        <v>0</v>
      </c>
      <c r="EW380" s="270">
        <v>0</v>
      </c>
      <c r="EX380" s="270">
        <v>0</v>
      </c>
      <c r="EY380" s="270">
        <v>0</v>
      </c>
      <c r="EZ380" s="270">
        <v>0</v>
      </c>
      <c r="FA380" s="270">
        <v>0</v>
      </c>
      <c r="FB380" s="270">
        <v>0</v>
      </c>
      <c r="FC380" s="270">
        <v>0</v>
      </c>
      <c r="FD380" s="270">
        <v>0</v>
      </c>
      <c r="FE380" s="270">
        <v>0</v>
      </c>
      <c r="FF380" s="270">
        <v>0</v>
      </c>
      <c r="FG380" s="270">
        <v>0</v>
      </c>
      <c r="FH380" s="270">
        <v>0</v>
      </c>
      <c r="FI380" s="270">
        <v>0</v>
      </c>
      <c r="FJ380" s="270">
        <v>0</v>
      </c>
      <c r="FK380" s="270">
        <v>0</v>
      </c>
      <c r="FL380" s="351">
        <v>2070</v>
      </c>
      <c r="FM380" s="323">
        <v>0</v>
      </c>
      <c r="FN380" s="324">
        <v>2100</v>
      </c>
      <c r="FO380" s="270"/>
      <c r="FP380" s="89"/>
      <c r="FQ380" s="270"/>
      <c r="FR380" s="319"/>
      <c r="FS380" s="319"/>
      <c r="FT380" s="319"/>
      <c r="FU380" s="319"/>
      <c r="FV380" s="319"/>
      <c r="FW380" s="319"/>
      <c r="FX380" s="319"/>
      <c r="FY380" s="319"/>
      <c r="FZ380" s="319"/>
      <c r="GA380" s="319"/>
      <c r="GB380" s="319"/>
      <c r="GC380" s="319"/>
      <c r="GD380" s="319"/>
      <c r="GE380" s="319"/>
      <c r="GF380" s="319"/>
      <c r="GG380" s="319"/>
      <c r="GH380" s="319"/>
      <c r="GI380" s="319"/>
      <c r="GJ380" s="319"/>
      <c r="GK380" s="319"/>
      <c r="GL380" s="319"/>
      <c r="GM380" s="319"/>
      <c r="GN380" s="319"/>
      <c r="GO380" s="319"/>
      <c r="GP380" s="319"/>
      <c r="GQ380" s="319"/>
      <c r="GR380" s="319"/>
      <c r="GS380" s="319"/>
      <c r="GT380" s="319"/>
      <c r="GU380" s="319"/>
      <c r="GV380" s="319"/>
      <c r="GW380" s="319"/>
      <c r="GX380" s="319"/>
      <c r="GY380" s="319"/>
      <c r="GZ380" s="319"/>
      <c r="HA380" s="319"/>
      <c r="HB380" s="319"/>
      <c r="HC380" s="319"/>
      <c r="HD380" s="319"/>
      <c r="HE380" s="319"/>
      <c r="HF380" s="319"/>
      <c r="HG380" s="319"/>
      <c r="HH380" s="319"/>
      <c r="HI380" s="319"/>
      <c r="HJ380" s="319"/>
      <c r="HK380" s="319"/>
      <c r="HL380" s="319"/>
      <c r="HM380" s="319"/>
      <c r="HN380" s="319"/>
      <c r="HO380" s="319"/>
      <c r="HP380" s="319"/>
      <c r="HQ380" s="319"/>
      <c r="HR380" s="319"/>
      <c r="HS380" s="319"/>
      <c r="HT380" s="319"/>
      <c r="HU380" s="319"/>
      <c r="HV380" s="319"/>
      <c r="HW380" s="319"/>
      <c r="HX380" s="319"/>
      <c r="HY380" s="319"/>
      <c r="HZ380" s="319"/>
      <c r="IA380" s="319"/>
      <c r="IB380" s="319"/>
      <c r="IC380" s="319"/>
      <c r="ID380" s="319"/>
      <c r="IE380" s="319"/>
      <c r="IF380" s="319"/>
      <c r="IG380" s="318"/>
    </row>
    <row r="381" spans="1:241" ht="12.75" customHeight="1" x14ac:dyDescent="0.2">
      <c r="A381" s="370" t="s">
        <v>1541</v>
      </c>
      <c r="B381" s="270">
        <v>575</v>
      </c>
      <c r="C381" s="270">
        <v>575</v>
      </c>
      <c r="D381" s="270">
        <v>285</v>
      </c>
      <c r="E381" s="270">
        <v>290</v>
      </c>
      <c r="F381" s="270">
        <v>0</v>
      </c>
      <c r="G381" s="270">
        <v>0</v>
      </c>
      <c r="H381" s="270">
        <v>575</v>
      </c>
      <c r="I381" s="270">
        <v>135</v>
      </c>
      <c r="J381" s="270">
        <v>440</v>
      </c>
      <c r="K381" s="270">
        <v>305</v>
      </c>
      <c r="L381" s="270">
        <v>49.410434782608696</v>
      </c>
      <c r="M381" s="270">
        <v>195</v>
      </c>
      <c r="N381" s="270">
        <v>180</v>
      </c>
      <c r="O381" s="270">
        <v>145</v>
      </c>
      <c r="P381" s="270">
        <v>50</v>
      </c>
      <c r="Q381" s="270" t="s">
        <v>1676</v>
      </c>
      <c r="R381" s="270">
        <v>0</v>
      </c>
      <c r="S381" s="270">
        <v>0</v>
      </c>
      <c r="T381" s="270">
        <v>0</v>
      </c>
      <c r="U381" s="270">
        <v>2.3082706766917291</v>
      </c>
      <c r="V381" s="270">
        <v>3</v>
      </c>
      <c r="W381" s="270">
        <v>45</v>
      </c>
      <c r="X381" s="270">
        <v>56.864347826086956</v>
      </c>
      <c r="Y381" s="270">
        <v>10</v>
      </c>
      <c r="Z381" s="270">
        <v>40</v>
      </c>
      <c r="AA381" s="270">
        <v>100</v>
      </c>
      <c r="AB381" s="270">
        <v>145</v>
      </c>
      <c r="AC381" s="270">
        <v>160</v>
      </c>
      <c r="AD381" s="270">
        <v>110</v>
      </c>
      <c r="AE381" s="270" t="s">
        <v>1676</v>
      </c>
      <c r="AF381" s="270">
        <v>45</v>
      </c>
      <c r="AG381" s="270">
        <v>0</v>
      </c>
      <c r="AH381" s="270">
        <v>105</v>
      </c>
      <c r="AI381" s="270">
        <v>10</v>
      </c>
      <c r="AJ381" s="270">
        <v>15</v>
      </c>
      <c r="AK381" s="270">
        <v>10</v>
      </c>
      <c r="AL381" s="270" t="s">
        <v>1676</v>
      </c>
      <c r="AM381" s="270">
        <v>0</v>
      </c>
      <c r="AN381" s="270">
        <v>20</v>
      </c>
      <c r="AO381" s="270">
        <v>0</v>
      </c>
      <c r="AP381" s="270">
        <v>0</v>
      </c>
      <c r="AQ381" s="270">
        <v>50</v>
      </c>
      <c r="AR381" s="270">
        <v>20</v>
      </c>
      <c r="AS381" s="270" t="s">
        <v>1676</v>
      </c>
      <c r="AT381" s="270">
        <v>25</v>
      </c>
      <c r="AU381" s="270">
        <v>0</v>
      </c>
      <c r="AV381" s="270" t="s">
        <v>1676</v>
      </c>
      <c r="AW381" s="270">
        <v>80</v>
      </c>
      <c r="AX381" s="270">
        <v>0</v>
      </c>
      <c r="AY381" s="270">
        <v>40</v>
      </c>
      <c r="AZ381" s="270">
        <v>135</v>
      </c>
      <c r="BA381" s="270" t="s">
        <v>1676</v>
      </c>
      <c r="BB381" s="270">
        <v>10</v>
      </c>
      <c r="BC381" s="270">
        <v>0</v>
      </c>
      <c r="BD381" s="270">
        <v>10</v>
      </c>
      <c r="BE381" s="270">
        <v>0</v>
      </c>
      <c r="BF381" s="270">
        <v>0</v>
      </c>
      <c r="BG381" s="270">
        <v>0</v>
      </c>
      <c r="BH381" s="270">
        <v>10</v>
      </c>
      <c r="BI381" s="270">
        <v>105</v>
      </c>
      <c r="BJ381" s="270">
        <v>10</v>
      </c>
      <c r="BK381" s="270">
        <v>0</v>
      </c>
      <c r="BL381" s="270">
        <v>25</v>
      </c>
      <c r="BM381" s="270">
        <v>90</v>
      </c>
      <c r="BN381" s="270" t="s">
        <v>1676</v>
      </c>
      <c r="BO381" s="270">
        <v>220</v>
      </c>
      <c r="BP381" s="270">
        <v>50</v>
      </c>
      <c r="BQ381" s="270">
        <v>0</v>
      </c>
      <c r="BR381" s="270">
        <v>0</v>
      </c>
      <c r="BS381" s="270" t="s">
        <v>1676</v>
      </c>
      <c r="BT381" s="270">
        <v>35</v>
      </c>
      <c r="BU381" s="270" t="s">
        <v>1676</v>
      </c>
      <c r="BV381" s="270"/>
      <c r="BW381" s="270" t="s">
        <v>1676</v>
      </c>
      <c r="BX381" s="270">
        <v>0</v>
      </c>
      <c r="BY381" s="270" t="s">
        <v>1676</v>
      </c>
      <c r="BZ381" s="270">
        <v>0</v>
      </c>
      <c r="CA381" s="270">
        <v>0</v>
      </c>
      <c r="CB381" s="270">
        <v>0</v>
      </c>
      <c r="CC381" s="270">
        <v>0</v>
      </c>
      <c r="CD381" s="270" t="s">
        <v>1676</v>
      </c>
      <c r="CE381" s="270">
        <v>0</v>
      </c>
      <c r="CF381" s="270">
        <v>0</v>
      </c>
      <c r="CG381" s="270">
        <v>565</v>
      </c>
      <c r="CH381" s="270">
        <v>0</v>
      </c>
      <c r="CI381" s="270">
        <v>90</v>
      </c>
      <c r="CJ381" s="270">
        <v>70</v>
      </c>
      <c r="CK381" s="270">
        <v>220</v>
      </c>
      <c r="CL381" s="270">
        <v>40</v>
      </c>
      <c r="CM381" s="270">
        <v>105</v>
      </c>
      <c r="CN381" s="270">
        <v>0</v>
      </c>
      <c r="CO381" s="270">
        <v>0</v>
      </c>
      <c r="CP381" s="270">
        <v>0</v>
      </c>
      <c r="CQ381" s="270">
        <v>0</v>
      </c>
      <c r="CR381" s="270">
        <v>0</v>
      </c>
      <c r="CS381" s="270">
        <v>0</v>
      </c>
      <c r="CT381" s="270">
        <v>0</v>
      </c>
      <c r="CU381" s="270">
        <v>0</v>
      </c>
      <c r="CV381" s="270">
        <v>15</v>
      </c>
      <c r="CW381" s="270">
        <v>0</v>
      </c>
      <c r="CX381" s="270">
        <v>0</v>
      </c>
      <c r="CY381" s="270">
        <v>0</v>
      </c>
      <c r="CZ381" s="270">
        <v>0</v>
      </c>
      <c r="DA381" s="270">
        <v>0</v>
      </c>
      <c r="DB381" s="270">
        <v>0</v>
      </c>
      <c r="DC381" s="270">
        <v>0</v>
      </c>
      <c r="DD381" s="270">
        <v>0</v>
      </c>
      <c r="DE381" s="270">
        <v>0</v>
      </c>
      <c r="DF381" s="270">
        <v>0</v>
      </c>
      <c r="DG381" s="270">
        <v>0</v>
      </c>
      <c r="DH381" s="270">
        <v>0</v>
      </c>
      <c r="DI381" s="270">
        <v>0</v>
      </c>
      <c r="DJ381" s="270">
        <v>0</v>
      </c>
      <c r="DK381" s="270">
        <v>0</v>
      </c>
      <c r="DL381" s="270">
        <v>0</v>
      </c>
      <c r="DM381" s="270">
        <v>0</v>
      </c>
      <c r="DN381" s="270">
        <v>0</v>
      </c>
      <c r="DO381" s="270">
        <v>0</v>
      </c>
      <c r="DP381" s="270">
        <v>0</v>
      </c>
      <c r="DQ381" s="270"/>
      <c r="DR381" s="270">
        <v>0</v>
      </c>
      <c r="DS381" s="270">
        <v>0</v>
      </c>
      <c r="DT381" s="270">
        <v>0</v>
      </c>
      <c r="DU381" s="270">
        <v>0</v>
      </c>
      <c r="DV381" s="270">
        <v>0</v>
      </c>
      <c r="DW381" s="270">
        <v>0</v>
      </c>
      <c r="DX381" s="270">
        <v>0</v>
      </c>
      <c r="DY381" s="270">
        <v>0</v>
      </c>
      <c r="DZ381" s="270">
        <v>0</v>
      </c>
      <c r="EA381" s="270">
        <v>0</v>
      </c>
      <c r="EB381" s="270">
        <v>0</v>
      </c>
      <c r="EC381" s="270">
        <v>0</v>
      </c>
      <c r="ED381" s="270">
        <v>0</v>
      </c>
      <c r="EE381" s="270">
        <v>0</v>
      </c>
      <c r="EF381" s="270">
        <v>0</v>
      </c>
      <c r="EG381" s="270">
        <v>0</v>
      </c>
      <c r="EH381" s="270">
        <v>0</v>
      </c>
      <c r="EI381" s="270">
        <v>0</v>
      </c>
      <c r="EJ381" s="270">
        <v>0</v>
      </c>
      <c r="EK381" s="270">
        <v>35</v>
      </c>
      <c r="EL381" s="270">
        <v>0</v>
      </c>
      <c r="EM381" s="270">
        <v>0</v>
      </c>
      <c r="EN381" s="270">
        <v>0</v>
      </c>
      <c r="EO381" s="270">
        <v>0</v>
      </c>
      <c r="EP381" s="270">
        <v>0</v>
      </c>
      <c r="EQ381" s="270">
        <v>0</v>
      </c>
      <c r="ER381" s="270">
        <v>0</v>
      </c>
      <c r="ES381" s="270">
        <v>0</v>
      </c>
      <c r="ET381" s="270">
        <v>0</v>
      </c>
      <c r="EU381" s="270">
        <v>0</v>
      </c>
      <c r="EV381" s="270">
        <v>0</v>
      </c>
      <c r="EW381" s="270">
        <v>0</v>
      </c>
      <c r="EX381" s="270">
        <v>0</v>
      </c>
      <c r="EY381" s="270">
        <v>0</v>
      </c>
      <c r="EZ381" s="270">
        <v>0</v>
      </c>
      <c r="FA381" s="270">
        <v>0</v>
      </c>
      <c r="FB381" s="270">
        <v>0</v>
      </c>
      <c r="FC381" s="270">
        <v>0</v>
      </c>
      <c r="FD381" s="270">
        <v>0</v>
      </c>
      <c r="FE381" s="270">
        <v>0</v>
      </c>
      <c r="FF381" s="270">
        <v>0</v>
      </c>
      <c r="FG381" s="270">
        <v>0</v>
      </c>
      <c r="FH381" s="270">
        <v>0</v>
      </c>
      <c r="FI381" s="270">
        <v>0</v>
      </c>
      <c r="FJ381" s="270">
        <v>0</v>
      </c>
      <c r="FK381" s="270">
        <v>0</v>
      </c>
      <c r="FL381" s="351">
        <v>565</v>
      </c>
      <c r="FM381" s="323">
        <v>0</v>
      </c>
      <c r="FN381" s="324">
        <v>575</v>
      </c>
      <c r="FO381" s="270"/>
      <c r="FP381" s="89"/>
      <c r="FQ381" s="270"/>
      <c r="FR381" s="319"/>
      <c r="FS381" s="319"/>
      <c r="FT381" s="319"/>
      <c r="FU381" s="319"/>
      <c r="FV381" s="319"/>
      <c r="FW381" s="319"/>
      <c r="FX381" s="319"/>
      <c r="FY381" s="319"/>
      <c r="FZ381" s="319"/>
      <c r="GA381" s="319"/>
      <c r="GB381" s="319"/>
      <c r="GC381" s="319"/>
      <c r="GD381" s="319"/>
      <c r="GE381" s="319"/>
      <c r="GF381" s="319"/>
      <c r="GG381" s="319"/>
      <c r="GH381" s="319"/>
      <c r="GI381" s="319"/>
      <c r="GJ381" s="319"/>
      <c r="GK381" s="319"/>
      <c r="GL381" s="319"/>
      <c r="GM381" s="319"/>
      <c r="GN381" s="319"/>
      <c r="GO381" s="319"/>
      <c r="GP381" s="319"/>
      <c r="GQ381" s="319"/>
      <c r="GR381" s="319"/>
      <c r="GS381" s="319"/>
      <c r="GT381" s="319"/>
      <c r="GU381" s="319"/>
      <c r="GV381" s="319"/>
      <c r="GW381" s="319"/>
      <c r="GX381" s="319"/>
      <c r="GY381" s="319"/>
      <c r="GZ381" s="319"/>
      <c r="HA381" s="319"/>
      <c r="HB381" s="319"/>
      <c r="HC381" s="319"/>
      <c r="HD381" s="319"/>
      <c r="HE381" s="319"/>
      <c r="HF381" s="319"/>
      <c r="HG381" s="319"/>
      <c r="HH381" s="319"/>
      <c r="HI381" s="319"/>
      <c r="HJ381" s="319"/>
      <c r="HK381" s="319"/>
      <c r="HL381" s="319"/>
      <c r="HM381" s="319"/>
      <c r="HN381" s="319"/>
      <c r="HO381" s="319"/>
      <c r="HP381" s="319"/>
      <c r="HQ381" s="319"/>
      <c r="HR381" s="319"/>
      <c r="HS381" s="319"/>
      <c r="HT381" s="319"/>
      <c r="HU381" s="319"/>
      <c r="HV381" s="319"/>
      <c r="HW381" s="319"/>
      <c r="HX381" s="319"/>
      <c r="HY381" s="319"/>
      <c r="HZ381" s="319"/>
      <c r="IA381" s="319"/>
      <c r="IB381" s="319"/>
      <c r="IC381" s="319"/>
      <c r="ID381" s="319"/>
      <c r="IE381" s="319"/>
      <c r="IF381" s="319"/>
      <c r="IG381" s="318"/>
    </row>
    <row r="382" spans="1:241" ht="12.75" customHeight="1" x14ac:dyDescent="0.2">
      <c r="A382" s="370" t="s">
        <v>299</v>
      </c>
      <c r="B382" s="270">
        <v>2600</v>
      </c>
      <c r="C382" s="270">
        <v>2600</v>
      </c>
      <c r="D382" s="270">
        <v>1105</v>
      </c>
      <c r="E382" s="270">
        <v>1495</v>
      </c>
      <c r="F382" s="270">
        <v>0</v>
      </c>
      <c r="G382" s="270" t="s">
        <v>1676</v>
      </c>
      <c r="H382" s="270">
        <v>2600</v>
      </c>
      <c r="I382" s="270">
        <v>985</v>
      </c>
      <c r="J382" s="270">
        <v>1610</v>
      </c>
      <c r="K382" s="270">
        <v>2950</v>
      </c>
      <c r="L382" s="270">
        <v>62.101556420233464</v>
      </c>
      <c r="M382" s="270">
        <v>515</v>
      </c>
      <c r="N382" s="270">
        <v>865</v>
      </c>
      <c r="O382" s="270">
        <v>730</v>
      </c>
      <c r="P382" s="270">
        <v>430</v>
      </c>
      <c r="Q382" s="270">
        <v>25</v>
      </c>
      <c r="R382" s="270" t="s">
        <v>1676</v>
      </c>
      <c r="S382" s="270">
        <v>0</v>
      </c>
      <c r="T382" s="270">
        <v>0</v>
      </c>
      <c r="U382" s="270">
        <v>2.9898682877406282</v>
      </c>
      <c r="V382" s="270">
        <v>3</v>
      </c>
      <c r="W382" s="270">
        <v>56</v>
      </c>
      <c r="X382" s="270">
        <v>57.468412942989211</v>
      </c>
      <c r="Y382" s="270">
        <v>0</v>
      </c>
      <c r="Z382" s="270">
        <v>140</v>
      </c>
      <c r="AA382" s="270">
        <v>350</v>
      </c>
      <c r="AB382" s="270">
        <v>905</v>
      </c>
      <c r="AC382" s="270">
        <v>845</v>
      </c>
      <c r="AD382" s="270">
        <v>350</v>
      </c>
      <c r="AE382" s="270" t="s">
        <v>1676</v>
      </c>
      <c r="AF382" s="270">
        <v>140</v>
      </c>
      <c r="AG382" s="270">
        <v>0</v>
      </c>
      <c r="AH382" s="270">
        <v>0</v>
      </c>
      <c r="AI382" s="270">
        <v>0</v>
      </c>
      <c r="AJ382" s="270">
        <v>0</v>
      </c>
      <c r="AK382" s="270">
        <v>0</v>
      </c>
      <c r="AL382" s="270">
        <v>10</v>
      </c>
      <c r="AM382" s="270">
        <v>220</v>
      </c>
      <c r="AN382" s="270">
        <v>65</v>
      </c>
      <c r="AO382" s="270">
        <v>0</v>
      </c>
      <c r="AP382" s="270">
        <v>30</v>
      </c>
      <c r="AQ382" s="270">
        <v>45</v>
      </c>
      <c r="AR382" s="270">
        <v>15</v>
      </c>
      <c r="AS382" s="270">
        <v>60</v>
      </c>
      <c r="AT382" s="270">
        <v>125</v>
      </c>
      <c r="AU382" s="270">
        <v>0</v>
      </c>
      <c r="AV382" s="270">
        <v>20</v>
      </c>
      <c r="AW382" s="270">
        <v>405</v>
      </c>
      <c r="AX382" s="270">
        <v>0</v>
      </c>
      <c r="AY382" s="270">
        <v>10</v>
      </c>
      <c r="AZ382" s="270">
        <v>1395</v>
      </c>
      <c r="BA382" s="270">
        <v>10</v>
      </c>
      <c r="BB382" s="270">
        <v>45</v>
      </c>
      <c r="BC382" s="270" t="s">
        <v>1676</v>
      </c>
      <c r="BD382" s="270">
        <v>50</v>
      </c>
      <c r="BE382" s="270" t="s">
        <v>1676</v>
      </c>
      <c r="BF382" s="270">
        <v>15</v>
      </c>
      <c r="BG382" s="270">
        <v>0</v>
      </c>
      <c r="BH382" s="270">
        <v>140</v>
      </c>
      <c r="BI382" s="270">
        <v>0</v>
      </c>
      <c r="BJ382" s="270">
        <v>0</v>
      </c>
      <c r="BK382" s="270">
        <v>0</v>
      </c>
      <c r="BL382" s="270">
        <v>0</v>
      </c>
      <c r="BM382" s="270">
        <v>405</v>
      </c>
      <c r="BN382" s="270">
        <v>15</v>
      </c>
      <c r="BO382" s="270">
        <v>1670</v>
      </c>
      <c r="BP382" s="270">
        <v>205</v>
      </c>
      <c r="BQ382" s="270">
        <v>0</v>
      </c>
      <c r="BR382" s="270">
        <v>0</v>
      </c>
      <c r="BS382" s="270" t="s">
        <v>1676</v>
      </c>
      <c r="BT382" s="270">
        <v>35</v>
      </c>
      <c r="BU382" s="270">
        <v>35</v>
      </c>
      <c r="BV382" s="270"/>
      <c r="BW382" s="270">
        <v>10</v>
      </c>
      <c r="BX382" s="270">
        <v>0</v>
      </c>
      <c r="BY382" s="270" t="s">
        <v>1676</v>
      </c>
      <c r="BZ382" s="270">
        <v>0</v>
      </c>
      <c r="CA382" s="270">
        <v>0</v>
      </c>
      <c r="CB382" s="270">
        <v>0</v>
      </c>
      <c r="CC382" s="270">
        <v>0</v>
      </c>
      <c r="CD382" s="270">
        <v>20</v>
      </c>
      <c r="CE382" s="270">
        <v>0</v>
      </c>
      <c r="CF382" s="270" t="s">
        <v>1676</v>
      </c>
      <c r="CG382" s="270">
        <v>2570</v>
      </c>
      <c r="CH382" s="270">
        <v>0</v>
      </c>
      <c r="CI382" s="270">
        <v>465</v>
      </c>
      <c r="CJ382" s="270">
        <v>50</v>
      </c>
      <c r="CK382" s="270">
        <v>1865</v>
      </c>
      <c r="CL382" s="270">
        <v>0</v>
      </c>
      <c r="CM382" s="270">
        <v>0</v>
      </c>
      <c r="CN382" s="270">
        <v>0</v>
      </c>
      <c r="CO382" s="270">
        <v>0</v>
      </c>
      <c r="CP382" s="270">
        <v>0</v>
      </c>
      <c r="CQ382" s="270">
        <v>0</v>
      </c>
      <c r="CR382" s="270">
        <v>0</v>
      </c>
      <c r="CS382" s="270">
        <v>0</v>
      </c>
      <c r="CT382" s="270">
        <v>0</v>
      </c>
      <c r="CU382" s="270">
        <v>0</v>
      </c>
      <c r="CV382" s="270">
        <v>0</v>
      </c>
      <c r="CW382" s="270">
        <v>0</v>
      </c>
      <c r="CX382" s="270">
        <v>0</v>
      </c>
      <c r="CY382" s="270">
        <v>0</v>
      </c>
      <c r="CZ382" s="270">
        <v>0</v>
      </c>
      <c r="DA382" s="270">
        <v>0</v>
      </c>
      <c r="DB382" s="270">
        <v>0</v>
      </c>
      <c r="DC382" s="270">
        <v>15</v>
      </c>
      <c r="DD382" s="270">
        <v>0</v>
      </c>
      <c r="DE382" s="270">
        <v>0</v>
      </c>
      <c r="DF382" s="270">
        <v>0</v>
      </c>
      <c r="DG382" s="270">
        <v>0</v>
      </c>
      <c r="DH382" s="270">
        <v>0</v>
      </c>
      <c r="DI382" s="270">
        <v>0</v>
      </c>
      <c r="DJ382" s="270">
        <v>0</v>
      </c>
      <c r="DK382" s="270">
        <v>0</v>
      </c>
      <c r="DL382" s="270">
        <v>0</v>
      </c>
      <c r="DM382" s="270">
        <v>0</v>
      </c>
      <c r="DN382" s="270">
        <v>0</v>
      </c>
      <c r="DO382" s="270">
        <v>0</v>
      </c>
      <c r="DP382" s="270">
        <v>0</v>
      </c>
      <c r="DQ382" s="270"/>
      <c r="DR382" s="270">
        <v>0</v>
      </c>
      <c r="DS382" s="270">
        <v>0</v>
      </c>
      <c r="DT382" s="270">
        <v>0</v>
      </c>
      <c r="DU382" s="270">
        <v>0</v>
      </c>
      <c r="DV382" s="270">
        <v>0</v>
      </c>
      <c r="DW382" s="270">
        <v>0</v>
      </c>
      <c r="DX382" s="270">
        <v>0</v>
      </c>
      <c r="DY382" s="270">
        <v>0</v>
      </c>
      <c r="DZ382" s="270">
        <v>0</v>
      </c>
      <c r="EA382" s="270">
        <v>0</v>
      </c>
      <c r="EB382" s="270">
        <v>0</v>
      </c>
      <c r="EC382" s="270">
        <v>0</v>
      </c>
      <c r="ED382" s="270">
        <v>0</v>
      </c>
      <c r="EE382" s="270">
        <v>0</v>
      </c>
      <c r="EF382" s="270">
        <v>0</v>
      </c>
      <c r="EG382" s="270">
        <v>0</v>
      </c>
      <c r="EH382" s="270">
        <v>0</v>
      </c>
      <c r="EI382" s="270">
        <v>0</v>
      </c>
      <c r="EJ382" s="270">
        <v>0</v>
      </c>
      <c r="EK382" s="270">
        <v>205</v>
      </c>
      <c r="EL382" s="270">
        <v>0</v>
      </c>
      <c r="EM382" s="270">
        <v>0</v>
      </c>
      <c r="EN382" s="270">
        <v>0</v>
      </c>
      <c r="EO382" s="270">
        <v>0</v>
      </c>
      <c r="EP382" s="270">
        <v>0</v>
      </c>
      <c r="EQ382" s="270">
        <v>0</v>
      </c>
      <c r="ER382" s="270">
        <v>0</v>
      </c>
      <c r="ES382" s="270">
        <v>0</v>
      </c>
      <c r="ET382" s="270">
        <v>0</v>
      </c>
      <c r="EU382" s="270">
        <v>0</v>
      </c>
      <c r="EV382" s="270">
        <v>0</v>
      </c>
      <c r="EW382" s="270">
        <v>0</v>
      </c>
      <c r="EX382" s="270">
        <v>0</v>
      </c>
      <c r="EY382" s="270">
        <v>0</v>
      </c>
      <c r="EZ382" s="270">
        <v>0</v>
      </c>
      <c r="FA382" s="270">
        <v>0</v>
      </c>
      <c r="FB382" s="270">
        <v>0</v>
      </c>
      <c r="FC382" s="270">
        <v>0</v>
      </c>
      <c r="FD382" s="270">
        <v>0</v>
      </c>
      <c r="FE382" s="270">
        <v>0</v>
      </c>
      <c r="FF382" s="270">
        <v>0</v>
      </c>
      <c r="FG382" s="270">
        <v>0</v>
      </c>
      <c r="FH382" s="270">
        <v>0</v>
      </c>
      <c r="FI382" s="270">
        <v>0</v>
      </c>
      <c r="FJ382" s="270">
        <v>0</v>
      </c>
      <c r="FK382" s="270">
        <v>0</v>
      </c>
      <c r="FL382" s="351">
        <v>2555</v>
      </c>
      <c r="FM382" s="323">
        <v>0</v>
      </c>
      <c r="FN382" s="324">
        <v>2570</v>
      </c>
      <c r="FO382" s="270"/>
      <c r="FP382" s="89"/>
      <c r="FQ382" s="270"/>
      <c r="FR382" s="319"/>
      <c r="FS382" s="319"/>
      <c r="FT382" s="319"/>
      <c r="FU382" s="319"/>
      <c r="FV382" s="319"/>
      <c r="FW382" s="319"/>
      <c r="FX382" s="319"/>
      <c r="FY382" s="319"/>
      <c r="FZ382" s="319"/>
      <c r="GA382" s="319"/>
      <c r="GB382" s="319"/>
      <c r="GC382" s="319"/>
      <c r="GD382" s="319"/>
      <c r="GE382" s="319"/>
      <c r="GF382" s="319"/>
      <c r="GG382" s="319"/>
      <c r="GH382" s="319"/>
      <c r="GI382" s="319"/>
      <c r="GJ382" s="319"/>
      <c r="GK382" s="319"/>
      <c r="GL382" s="319"/>
      <c r="GM382" s="319"/>
      <c r="GN382" s="319"/>
      <c r="GO382" s="319"/>
      <c r="GP382" s="319"/>
      <c r="GQ382" s="319"/>
      <c r="GR382" s="319"/>
      <c r="GS382" s="319"/>
      <c r="GT382" s="319"/>
      <c r="GU382" s="319"/>
      <c r="GV382" s="319"/>
      <c r="GW382" s="319"/>
      <c r="GX382" s="319"/>
      <c r="GY382" s="319"/>
      <c r="GZ382" s="319"/>
      <c r="HA382" s="319"/>
      <c r="HB382" s="319"/>
      <c r="HC382" s="319"/>
      <c r="HD382" s="319"/>
      <c r="HE382" s="319"/>
      <c r="HF382" s="319"/>
      <c r="HG382" s="319"/>
      <c r="HH382" s="319"/>
      <c r="HI382" s="319"/>
      <c r="HJ382" s="319"/>
      <c r="HK382" s="319"/>
      <c r="HL382" s="319"/>
      <c r="HM382" s="319"/>
      <c r="HN382" s="319"/>
      <c r="HO382" s="319"/>
      <c r="HP382" s="319"/>
      <c r="HQ382" s="319"/>
      <c r="HR382" s="319"/>
      <c r="HS382" s="319"/>
      <c r="HT382" s="319"/>
      <c r="HU382" s="319"/>
      <c r="HV382" s="319"/>
      <c r="HW382" s="319"/>
      <c r="HX382" s="319"/>
      <c r="HY382" s="319"/>
      <c r="HZ382" s="319"/>
      <c r="IA382" s="319"/>
      <c r="IB382" s="319"/>
      <c r="IC382" s="319"/>
      <c r="ID382" s="319"/>
      <c r="IE382" s="319"/>
      <c r="IF382" s="319"/>
      <c r="IG382" s="318"/>
    </row>
    <row r="383" spans="1:241" ht="12.75" customHeight="1" x14ac:dyDescent="0.2">
      <c r="A383" s="370" t="s">
        <v>288</v>
      </c>
      <c r="B383" s="270">
        <v>1245</v>
      </c>
      <c r="C383" s="270">
        <v>1245</v>
      </c>
      <c r="D383" s="270">
        <v>560</v>
      </c>
      <c r="E383" s="270">
        <v>680</v>
      </c>
      <c r="F383" s="270">
        <v>0</v>
      </c>
      <c r="G383" s="270">
        <v>0</v>
      </c>
      <c r="H383" s="270">
        <v>1245</v>
      </c>
      <c r="I383" s="270">
        <v>600</v>
      </c>
      <c r="J383" s="270">
        <v>645</v>
      </c>
      <c r="K383" s="270">
        <v>1785</v>
      </c>
      <c r="L383" s="270">
        <v>52.938994229183841</v>
      </c>
      <c r="M383" s="270">
        <v>355</v>
      </c>
      <c r="N383" s="270">
        <v>380</v>
      </c>
      <c r="O383" s="270">
        <v>320</v>
      </c>
      <c r="P383" s="270">
        <v>145</v>
      </c>
      <c r="Q383" s="270" t="s">
        <v>1676</v>
      </c>
      <c r="R383" s="270">
        <v>0</v>
      </c>
      <c r="S383" s="270" t="s">
        <v>1676</v>
      </c>
      <c r="T383" s="270">
        <v>0</v>
      </c>
      <c r="U383" s="270">
        <v>2.988294314381271</v>
      </c>
      <c r="V383" s="270">
        <v>3</v>
      </c>
      <c r="W383" s="270">
        <v>49</v>
      </c>
      <c r="X383" s="270">
        <v>59.260869565217391</v>
      </c>
      <c r="Y383" s="270">
        <v>0</v>
      </c>
      <c r="Z383" s="270">
        <v>75</v>
      </c>
      <c r="AA383" s="270">
        <v>145</v>
      </c>
      <c r="AB383" s="270">
        <v>320</v>
      </c>
      <c r="AC383" s="270">
        <v>515</v>
      </c>
      <c r="AD383" s="270">
        <v>185</v>
      </c>
      <c r="AE383" s="270">
        <v>0</v>
      </c>
      <c r="AF383" s="270">
        <v>85</v>
      </c>
      <c r="AG383" s="270">
        <v>0</v>
      </c>
      <c r="AH383" s="270">
        <v>0</v>
      </c>
      <c r="AI383" s="270">
        <v>0</v>
      </c>
      <c r="AJ383" s="270">
        <v>0</v>
      </c>
      <c r="AK383" s="270">
        <v>0</v>
      </c>
      <c r="AL383" s="270">
        <v>0</v>
      </c>
      <c r="AM383" s="270">
        <v>0</v>
      </c>
      <c r="AN383" s="270">
        <v>0</v>
      </c>
      <c r="AO383" s="270">
        <v>0</v>
      </c>
      <c r="AP383" s="270" t="s">
        <v>1676</v>
      </c>
      <c r="AQ383" s="270" t="s">
        <v>1676</v>
      </c>
      <c r="AR383" s="270">
        <v>0</v>
      </c>
      <c r="AS383" s="270">
        <v>0</v>
      </c>
      <c r="AT383" s="270">
        <v>0</v>
      </c>
      <c r="AU383" s="270">
        <v>0</v>
      </c>
      <c r="AV383" s="270" t="s">
        <v>1676</v>
      </c>
      <c r="AW383" s="270">
        <v>180</v>
      </c>
      <c r="AX383" s="270">
        <v>0</v>
      </c>
      <c r="AY383" s="270">
        <v>0</v>
      </c>
      <c r="AZ383" s="270">
        <v>940</v>
      </c>
      <c r="BA383" s="270" t="s">
        <v>1676</v>
      </c>
      <c r="BB383" s="270">
        <v>30</v>
      </c>
      <c r="BC383" s="270">
        <v>0</v>
      </c>
      <c r="BD383" s="270" t="s">
        <v>1676</v>
      </c>
      <c r="BE383" s="270">
        <v>0</v>
      </c>
      <c r="BF383" s="270">
        <v>0</v>
      </c>
      <c r="BG383" s="270">
        <v>0</v>
      </c>
      <c r="BH383" s="270">
        <v>85</v>
      </c>
      <c r="BI383" s="270">
        <v>0</v>
      </c>
      <c r="BJ383" s="270">
        <v>0</v>
      </c>
      <c r="BK383" s="270">
        <v>0</v>
      </c>
      <c r="BL383" s="270">
        <v>0</v>
      </c>
      <c r="BM383" s="270">
        <v>75</v>
      </c>
      <c r="BN383" s="270" t="s">
        <v>1676</v>
      </c>
      <c r="BO383" s="270">
        <v>1050</v>
      </c>
      <c r="BP383" s="270" t="s">
        <v>1676</v>
      </c>
      <c r="BQ383" s="270">
        <v>0</v>
      </c>
      <c r="BR383" s="270">
        <v>0</v>
      </c>
      <c r="BS383" s="270" t="s">
        <v>1676</v>
      </c>
      <c r="BT383" s="270" t="s">
        <v>1676</v>
      </c>
      <c r="BU383" s="270">
        <v>20</v>
      </c>
      <c r="BV383" s="270"/>
      <c r="BW383" s="270">
        <v>0</v>
      </c>
      <c r="BX383" s="270">
        <v>0</v>
      </c>
      <c r="BY383" s="270" t="s">
        <v>1676</v>
      </c>
      <c r="BZ383" s="270">
        <v>0</v>
      </c>
      <c r="CA383" s="270">
        <v>0</v>
      </c>
      <c r="CB383" s="270">
        <v>0</v>
      </c>
      <c r="CC383" s="270">
        <v>0</v>
      </c>
      <c r="CD383" s="270">
        <v>30</v>
      </c>
      <c r="CE383" s="270" t="s">
        <v>1676</v>
      </c>
      <c r="CF383" s="270">
        <v>0</v>
      </c>
      <c r="CG383" s="270">
        <v>1205</v>
      </c>
      <c r="CH383" s="270">
        <v>0</v>
      </c>
      <c r="CI383" s="270">
        <v>75</v>
      </c>
      <c r="CJ383" s="270">
        <v>0</v>
      </c>
      <c r="CK383" s="270">
        <v>1165</v>
      </c>
      <c r="CL383" s="270">
        <v>0</v>
      </c>
      <c r="CM383" s="270">
        <v>0</v>
      </c>
      <c r="CN383" s="270">
        <v>0</v>
      </c>
      <c r="CO383" s="270">
        <v>0</v>
      </c>
      <c r="CP383" s="270">
        <v>0</v>
      </c>
      <c r="CQ383" s="270">
        <v>0</v>
      </c>
      <c r="CR383" s="270">
        <v>0</v>
      </c>
      <c r="CS383" s="270">
        <v>0</v>
      </c>
      <c r="CT383" s="270">
        <v>0</v>
      </c>
      <c r="CU383" s="270">
        <v>0</v>
      </c>
      <c r="CV383" s="270">
        <v>0</v>
      </c>
      <c r="CW383" s="270">
        <v>0</v>
      </c>
      <c r="CX383" s="270">
        <v>0</v>
      </c>
      <c r="CY383" s="270">
        <v>0</v>
      </c>
      <c r="CZ383" s="270">
        <v>0</v>
      </c>
      <c r="DA383" s="270">
        <v>0</v>
      </c>
      <c r="DB383" s="270">
        <v>0</v>
      </c>
      <c r="DC383" s="270">
        <v>0</v>
      </c>
      <c r="DD383" s="270">
        <v>0</v>
      </c>
      <c r="DE383" s="270">
        <v>0</v>
      </c>
      <c r="DF383" s="270">
        <v>0</v>
      </c>
      <c r="DG383" s="270">
        <v>0</v>
      </c>
      <c r="DH383" s="270">
        <v>0</v>
      </c>
      <c r="DI383" s="270">
        <v>0</v>
      </c>
      <c r="DJ383" s="270">
        <v>0</v>
      </c>
      <c r="DK383" s="270">
        <v>0</v>
      </c>
      <c r="DL383" s="270">
        <v>0</v>
      </c>
      <c r="DM383" s="270">
        <v>0</v>
      </c>
      <c r="DN383" s="270">
        <v>0</v>
      </c>
      <c r="DO383" s="270">
        <v>0</v>
      </c>
      <c r="DP383" s="270">
        <v>0</v>
      </c>
      <c r="DQ383" s="270"/>
      <c r="DR383" s="270">
        <v>0</v>
      </c>
      <c r="DS383" s="270">
        <v>0</v>
      </c>
      <c r="DT383" s="270">
        <v>0</v>
      </c>
      <c r="DU383" s="270">
        <v>0</v>
      </c>
      <c r="DV383" s="270">
        <v>0</v>
      </c>
      <c r="DW383" s="270">
        <v>0</v>
      </c>
      <c r="DX383" s="270">
        <v>0</v>
      </c>
      <c r="DY383" s="270">
        <v>0</v>
      </c>
      <c r="DZ383" s="270">
        <v>0</v>
      </c>
      <c r="EA383" s="270">
        <v>0</v>
      </c>
      <c r="EB383" s="270">
        <v>0</v>
      </c>
      <c r="EC383" s="270">
        <v>0</v>
      </c>
      <c r="ED383" s="270">
        <v>0</v>
      </c>
      <c r="EE383" s="270">
        <v>0</v>
      </c>
      <c r="EF383" s="270">
        <v>0</v>
      </c>
      <c r="EG383" s="270">
        <v>0</v>
      </c>
      <c r="EH383" s="270">
        <v>0</v>
      </c>
      <c r="EI383" s="270">
        <v>0</v>
      </c>
      <c r="EJ383" s="270">
        <v>0</v>
      </c>
      <c r="EK383" s="270">
        <v>0</v>
      </c>
      <c r="EL383" s="270">
        <v>0</v>
      </c>
      <c r="EM383" s="270">
        <v>0</v>
      </c>
      <c r="EN383" s="270">
        <v>0</v>
      </c>
      <c r="EO383" s="270">
        <v>0</v>
      </c>
      <c r="EP383" s="270">
        <v>0</v>
      </c>
      <c r="EQ383" s="270">
        <v>0</v>
      </c>
      <c r="ER383" s="270">
        <v>0</v>
      </c>
      <c r="ES383" s="270">
        <v>0</v>
      </c>
      <c r="ET383" s="270">
        <v>0</v>
      </c>
      <c r="EU383" s="270">
        <v>0</v>
      </c>
      <c r="EV383" s="270">
        <v>0</v>
      </c>
      <c r="EW383" s="270">
        <v>0</v>
      </c>
      <c r="EX383" s="270">
        <v>0</v>
      </c>
      <c r="EY383" s="270">
        <v>0</v>
      </c>
      <c r="EZ383" s="270">
        <v>0</v>
      </c>
      <c r="FA383" s="270">
        <v>0</v>
      </c>
      <c r="FB383" s="270">
        <v>0</v>
      </c>
      <c r="FC383" s="270">
        <v>0</v>
      </c>
      <c r="FD383" s="270">
        <v>0</v>
      </c>
      <c r="FE383" s="270">
        <v>0</v>
      </c>
      <c r="FF383" s="270">
        <v>0</v>
      </c>
      <c r="FG383" s="270">
        <v>0</v>
      </c>
      <c r="FH383" s="270">
        <v>0</v>
      </c>
      <c r="FI383" s="270">
        <v>0</v>
      </c>
      <c r="FJ383" s="270">
        <v>0</v>
      </c>
      <c r="FK383" s="270">
        <v>0</v>
      </c>
      <c r="FL383" s="351">
        <v>1215</v>
      </c>
      <c r="FM383" s="323">
        <v>0</v>
      </c>
      <c r="FN383" s="324">
        <v>1215</v>
      </c>
      <c r="FO383" s="270"/>
      <c r="FP383" s="89"/>
      <c r="FQ383" s="270"/>
      <c r="FR383" s="319"/>
      <c r="FS383" s="319"/>
      <c r="FT383" s="319"/>
      <c r="FU383" s="319"/>
      <c r="FV383" s="319"/>
      <c r="FW383" s="319"/>
      <c r="FX383" s="319"/>
      <c r="FY383" s="319"/>
      <c r="FZ383" s="319"/>
      <c r="GA383" s="319"/>
      <c r="GB383" s="319"/>
      <c r="GC383" s="319"/>
      <c r="GD383" s="319"/>
      <c r="GE383" s="319"/>
      <c r="GF383" s="319"/>
      <c r="GG383" s="319"/>
      <c r="GH383" s="319"/>
      <c r="GI383" s="319"/>
      <c r="GJ383" s="319"/>
      <c r="GK383" s="319"/>
      <c r="GL383" s="319"/>
      <c r="GM383" s="319"/>
      <c r="GN383" s="319"/>
      <c r="GO383" s="319"/>
      <c r="GP383" s="319"/>
      <c r="GQ383" s="319"/>
      <c r="GR383" s="319"/>
      <c r="GS383" s="319"/>
      <c r="GT383" s="319"/>
      <c r="GU383" s="319"/>
      <c r="GV383" s="319"/>
      <c r="GW383" s="319"/>
      <c r="GX383" s="319"/>
      <c r="GY383" s="319"/>
      <c r="GZ383" s="319"/>
      <c r="HA383" s="319"/>
      <c r="HB383" s="319"/>
      <c r="HC383" s="319"/>
      <c r="HD383" s="319"/>
      <c r="HE383" s="319"/>
      <c r="HF383" s="319"/>
      <c r="HG383" s="319"/>
      <c r="HH383" s="319"/>
      <c r="HI383" s="319"/>
      <c r="HJ383" s="319"/>
      <c r="HK383" s="319"/>
      <c r="HL383" s="319"/>
      <c r="HM383" s="319"/>
      <c r="HN383" s="319"/>
      <c r="HO383" s="319"/>
      <c r="HP383" s="319"/>
      <c r="HQ383" s="319"/>
      <c r="HR383" s="319"/>
      <c r="HS383" s="319"/>
      <c r="HT383" s="319"/>
      <c r="HU383" s="319"/>
      <c r="HV383" s="319"/>
      <c r="HW383" s="319"/>
      <c r="HX383" s="319"/>
      <c r="HY383" s="319"/>
      <c r="HZ383" s="319"/>
      <c r="IA383" s="319"/>
      <c r="IB383" s="319"/>
      <c r="IC383" s="319"/>
      <c r="ID383" s="319"/>
      <c r="IE383" s="319"/>
      <c r="IF383" s="319"/>
      <c r="IG383" s="318"/>
    </row>
    <row r="384" spans="1:241" ht="12.75" customHeight="1" x14ac:dyDescent="0.2">
      <c r="A384" s="370" t="s">
        <v>309</v>
      </c>
      <c r="B384" s="270">
        <v>1815</v>
      </c>
      <c r="C384" s="270">
        <v>1815</v>
      </c>
      <c r="D384" s="270">
        <v>840</v>
      </c>
      <c r="E384" s="270">
        <v>975</v>
      </c>
      <c r="F384" s="270">
        <v>0</v>
      </c>
      <c r="G384" s="270">
        <v>0</v>
      </c>
      <c r="H384" s="270">
        <v>1815</v>
      </c>
      <c r="I384" s="270">
        <v>510</v>
      </c>
      <c r="J384" s="270">
        <v>1305</v>
      </c>
      <c r="K384" s="270">
        <v>975</v>
      </c>
      <c r="L384" s="270">
        <v>47.348798211291225</v>
      </c>
      <c r="M384" s="270">
        <v>690</v>
      </c>
      <c r="N384" s="270">
        <v>585</v>
      </c>
      <c r="O384" s="270">
        <v>355</v>
      </c>
      <c r="P384" s="270">
        <v>140</v>
      </c>
      <c r="Q384" s="270">
        <v>10</v>
      </c>
      <c r="R384" s="270" t="s">
        <v>1676</v>
      </c>
      <c r="S384" s="270" t="s">
        <v>1676</v>
      </c>
      <c r="T384" s="270" t="s">
        <v>1676</v>
      </c>
      <c r="U384" s="270">
        <v>1.90625</v>
      </c>
      <c r="V384" s="270">
        <v>2</v>
      </c>
      <c r="W384" s="270">
        <v>37</v>
      </c>
      <c r="X384" s="270">
        <v>55.670529801324506</v>
      </c>
      <c r="Y384" s="270">
        <v>0</v>
      </c>
      <c r="Z384" s="270">
        <v>140</v>
      </c>
      <c r="AA384" s="270">
        <v>305</v>
      </c>
      <c r="AB384" s="270">
        <v>570</v>
      </c>
      <c r="AC384" s="270">
        <v>570</v>
      </c>
      <c r="AD384" s="270">
        <v>220</v>
      </c>
      <c r="AE384" s="270" t="s">
        <v>1676</v>
      </c>
      <c r="AF384" s="270">
        <v>150</v>
      </c>
      <c r="AG384" s="270" t="s">
        <v>1676</v>
      </c>
      <c r="AH384" s="270">
        <v>0</v>
      </c>
      <c r="AI384" s="270">
        <v>40</v>
      </c>
      <c r="AJ384" s="270">
        <v>70</v>
      </c>
      <c r="AK384" s="270">
        <v>30</v>
      </c>
      <c r="AL384" s="270">
        <v>105</v>
      </c>
      <c r="AM384" s="270">
        <v>210</v>
      </c>
      <c r="AN384" s="270">
        <v>10</v>
      </c>
      <c r="AO384" s="270">
        <v>0</v>
      </c>
      <c r="AP384" s="270">
        <v>15</v>
      </c>
      <c r="AQ384" s="270">
        <v>35</v>
      </c>
      <c r="AR384" s="270">
        <v>40</v>
      </c>
      <c r="AS384" s="270">
        <v>25</v>
      </c>
      <c r="AT384" s="270">
        <v>70</v>
      </c>
      <c r="AU384" s="270">
        <v>0</v>
      </c>
      <c r="AV384" s="270">
        <v>15</v>
      </c>
      <c r="AW384" s="270">
        <v>280</v>
      </c>
      <c r="AX384" s="270">
        <v>0</v>
      </c>
      <c r="AY384" s="270">
        <v>40</v>
      </c>
      <c r="AZ384" s="270">
        <v>630</v>
      </c>
      <c r="BA384" s="270" t="s">
        <v>1676</v>
      </c>
      <c r="BB384" s="270">
        <v>45</v>
      </c>
      <c r="BC384" s="270" t="s">
        <v>1676</v>
      </c>
      <c r="BD384" s="270">
        <v>50</v>
      </c>
      <c r="BE384" s="270" t="s">
        <v>1676</v>
      </c>
      <c r="BF384" s="270">
        <v>0</v>
      </c>
      <c r="BG384" s="270">
        <v>0</v>
      </c>
      <c r="BH384" s="270">
        <v>80</v>
      </c>
      <c r="BI384" s="270">
        <v>0</v>
      </c>
      <c r="BJ384" s="270">
        <v>35</v>
      </c>
      <c r="BK384" s="270" t="s">
        <v>1676</v>
      </c>
      <c r="BL384" s="270">
        <v>90</v>
      </c>
      <c r="BM384" s="270">
        <v>405</v>
      </c>
      <c r="BN384" s="270">
        <v>15</v>
      </c>
      <c r="BO384" s="270">
        <v>860</v>
      </c>
      <c r="BP384" s="270">
        <v>140</v>
      </c>
      <c r="BQ384" s="270">
        <v>0</v>
      </c>
      <c r="BR384" s="270">
        <v>0</v>
      </c>
      <c r="BS384" s="270">
        <v>0</v>
      </c>
      <c r="BT384" s="270">
        <v>50</v>
      </c>
      <c r="BU384" s="270">
        <v>40</v>
      </c>
      <c r="BV384" s="270"/>
      <c r="BW384" s="270">
        <v>35</v>
      </c>
      <c r="BX384" s="270">
        <v>0</v>
      </c>
      <c r="BY384" s="270">
        <v>20</v>
      </c>
      <c r="BZ384" s="270">
        <v>0</v>
      </c>
      <c r="CA384" s="270">
        <v>0</v>
      </c>
      <c r="CB384" s="270">
        <v>0</v>
      </c>
      <c r="CC384" s="270">
        <v>0</v>
      </c>
      <c r="CD384" s="270" t="s">
        <v>1676</v>
      </c>
      <c r="CE384" s="270">
        <v>0</v>
      </c>
      <c r="CF384" s="270">
        <v>0</v>
      </c>
      <c r="CG384" s="270">
        <v>1785</v>
      </c>
      <c r="CH384" s="270">
        <v>0</v>
      </c>
      <c r="CI384" s="270">
        <v>485</v>
      </c>
      <c r="CJ384" s="270">
        <v>70</v>
      </c>
      <c r="CK384" s="270">
        <v>1000</v>
      </c>
      <c r="CL384" s="270">
        <v>140</v>
      </c>
      <c r="CM384" s="270">
        <v>0</v>
      </c>
      <c r="CN384" s="270">
        <v>0</v>
      </c>
      <c r="CO384" s="270">
        <v>0</v>
      </c>
      <c r="CP384" s="270">
        <v>0</v>
      </c>
      <c r="CQ384" s="270">
        <v>0</v>
      </c>
      <c r="CR384" s="270">
        <v>0</v>
      </c>
      <c r="CS384" s="270">
        <v>0</v>
      </c>
      <c r="CT384" s="270">
        <v>0</v>
      </c>
      <c r="CU384" s="270">
        <v>0</v>
      </c>
      <c r="CV384" s="270">
        <v>0</v>
      </c>
      <c r="CW384" s="270">
        <v>0</v>
      </c>
      <c r="CX384" s="270">
        <v>0</v>
      </c>
      <c r="CY384" s="270">
        <v>0</v>
      </c>
      <c r="CZ384" s="270">
        <v>0</v>
      </c>
      <c r="DA384" s="270">
        <v>0</v>
      </c>
      <c r="DB384" s="270">
        <v>0</v>
      </c>
      <c r="DC384" s="270">
        <v>0</v>
      </c>
      <c r="DD384" s="270">
        <v>0</v>
      </c>
      <c r="DE384" s="270">
        <v>0</v>
      </c>
      <c r="DF384" s="270">
        <v>0</v>
      </c>
      <c r="DG384" s="270">
        <v>0</v>
      </c>
      <c r="DH384" s="270">
        <v>0</v>
      </c>
      <c r="DI384" s="270">
        <v>0</v>
      </c>
      <c r="DJ384" s="270">
        <v>0</v>
      </c>
      <c r="DK384" s="270">
        <v>0</v>
      </c>
      <c r="DL384" s="270">
        <v>0</v>
      </c>
      <c r="DM384" s="270">
        <v>0</v>
      </c>
      <c r="DN384" s="270">
        <v>0</v>
      </c>
      <c r="DO384" s="270">
        <v>0</v>
      </c>
      <c r="DP384" s="270">
        <v>0</v>
      </c>
      <c r="DQ384" s="270"/>
      <c r="DR384" s="270">
        <v>0</v>
      </c>
      <c r="DS384" s="270">
        <v>0</v>
      </c>
      <c r="DT384" s="270">
        <v>0</v>
      </c>
      <c r="DU384" s="270">
        <v>0</v>
      </c>
      <c r="DV384" s="270">
        <v>0</v>
      </c>
      <c r="DW384" s="270">
        <v>0</v>
      </c>
      <c r="DX384" s="270">
        <v>0</v>
      </c>
      <c r="DY384" s="270">
        <v>0</v>
      </c>
      <c r="DZ384" s="270">
        <v>0</v>
      </c>
      <c r="EA384" s="270">
        <v>0</v>
      </c>
      <c r="EB384" s="270">
        <v>0</v>
      </c>
      <c r="EC384" s="270">
        <v>0</v>
      </c>
      <c r="ED384" s="270">
        <v>0</v>
      </c>
      <c r="EE384" s="270">
        <v>0</v>
      </c>
      <c r="EF384" s="270">
        <v>0</v>
      </c>
      <c r="EG384" s="270">
        <v>0</v>
      </c>
      <c r="EH384" s="270">
        <v>0</v>
      </c>
      <c r="EI384" s="270">
        <v>0</v>
      </c>
      <c r="EJ384" s="270">
        <v>0</v>
      </c>
      <c r="EK384" s="270">
        <v>120</v>
      </c>
      <c r="EL384" s="270">
        <v>0</v>
      </c>
      <c r="EM384" s="270">
        <v>0</v>
      </c>
      <c r="EN384" s="270">
        <v>0</v>
      </c>
      <c r="EO384" s="270">
        <v>0</v>
      </c>
      <c r="EP384" s="270">
        <v>0</v>
      </c>
      <c r="EQ384" s="270">
        <v>0</v>
      </c>
      <c r="ER384" s="270">
        <v>0</v>
      </c>
      <c r="ES384" s="270">
        <v>0</v>
      </c>
      <c r="ET384" s="270">
        <v>0</v>
      </c>
      <c r="EU384" s="270">
        <v>0</v>
      </c>
      <c r="EV384" s="270">
        <v>0</v>
      </c>
      <c r="EW384" s="270">
        <v>0</v>
      </c>
      <c r="EX384" s="270">
        <v>0</v>
      </c>
      <c r="EY384" s="270">
        <v>0</v>
      </c>
      <c r="EZ384" s="270">
        <v>0</v>
      </c>
      <c r="FA384" s="270">
        <v>0</v>
      </c>
      <c r="FB384" s="270">
        <v>0</v>
      </c>
      <c r="FC384" s="270">
        <v>0</v>
      </c>
      <c r="FD384" s="270">
        <v>0</v>
      </c>
      <c r="FE384" s="270">
        <v>0</v>
      </c>
      <c r="FF384" s="270">
        <v>0</v>
      </c>
      <c r="FG384" s="270">
        <v>0</v>
      </c>
      <c r="FH384" s="270">
        <v>0</v>
      </c>
      <c r="FI384" s="270">
        <v>0</v>
      </c>
      <c r="FJ384" s="270">
        <v>0</v>
      </c>
      <c r="FK384" s="270">
        <v>0</v>
      </c>
      <c r="FL384" s="351">
        <v>1770</v>
      </c>
      <c r="FM384" s="323">
        <v>0</v>
      </c>
      <c r="FN384" s="324">
        <v>1790</v>
      </c>
      <c r="FO384" s="270"/>
      <c r="FP384" s="89"/>
      <c r="FQ384" s="270"/>
      <c r="FR384" s="319"/>
      <c r="FS384" s="319"/>
      <c r="FT384" s="319"/>
      <c r="FU384" s="319"/>
      <c r="FV384" s="319"/>
      <c r="FW384" s="319"/>
      <c r="FX384" s="319"/>
      <c r="FY384" s="319"/>
      <c r="FZ384" s="319"/>
      <c r="GA384" s="319"/>
      <c r="GB384" s="319"/>
      <c r="GC384" s="319"/>
      <c r="GD384" s="319"/>
      <c r="GE384" s="319"/>
      <c r="GF384" s="319"/>
      <c r="GG384" s="319"/>
      <c r="GH384" s="319"/>
      <c r="GI384" s="319"/>
      <c r="GJ384" s="319"/>
      <c r="GK384" s="319"/>
      <c r="GL384" s="319"/>
      <c r="GM384" s="319"/>
      <c r="GN384" s="319"/>
      <c r="GO384" s="319"/>
      <c r="GP384" s="319"/>
      <c r="GQ384" s="319"/>
      <c r="GR384" s="319"/>
      <c r="GS384" s="319"/>
      <c r="GT384" s="319"/>
      <c r="GU384" s="319"/>
      <c r="GV384" s="319"/>
      <c r="GW384" s="319"/>
      <c r="GX384" s="319"/>
      <c r="GY384" s="319"/>
      <c r="GZ384" s="319"/>
      <c r="HA384" s="319"/>
      <c r="HB384" s="319"/>
      <c r="HC384" s="319"/>
      <c r="HD384" s="319"/>
      <c r="HE384" s="319"/>
      <c r="HF384" s="319"/>
      <c r="HG384" s="319"/>
      <c r="HH384" s="319"/>
      <c r="HI384" s="319"/>
      <c r="HJ384" s="319"/>
      <c r="HK384" s="319"/>
      <c r="HL384" s="319"/>
      <c r="HM384" s="319"/>
      <c r="HN384" s="319"/>
      <c r="HO384" s="319"/>
      <c r="HP384" s="319"/>
      <c r="HQ384" s="319"/>
      <c r="HR384" s="319"/>
      <c r="HS384" s="319"/>
      <c r="HT384" s="319"/>
      <c r="HU384" s="319"/>
      <c r="HV384" s="319"/>
      <c r="HW384" s="319"/>
      <c r="HX384" s="319"/>
      <c r="HY384" s="319"/>
      <c r="HZ384" s="319"/>
      <c r="IA384" s="319"/>
      <c r="IB384" s="319"/>
      <c r="IC384" s="319"/>
      <c r="ID384" s="319"/>
      <c r="IE384" s="319"/>
      <c r="IF384" s="319"/>
      <c r="IG384" s="318"/>
    </row>
    <row r="385" spans="1:241" ht="12.75" customHeight="1" x14ac:dyDescent="0.2">
      <c r="A385" s="370" t="s">
        <v>285</v>
      </c>
      <c r="B385" s="270">
        <v>2335</v>
      </c>
      <c r="C385" s="270">
        <v>2335</v>
      </c>
      <c r="D385" s="270">
        <v>1105</v>
      </c>
      <c r="E385" s="270">
        <v>1230</v>
      </c>
      <c r="F385" s="270">
        <v>0</v>
      </c>
      <c r="G385" s="270">
        <v>0</v>
      </c>
      <c r="H385" s="270">
        <v>2335</v>
      </c>
      <c r="I385" s="270">
        <v>525</v>
      </c>
      <c r="J385" s="270">
        <v>1805</v>
      </c>
      <c r="K385" s="270">
        <v>1065</v>
      </c>
      <c r="L385" s="270">
        <v>63.971103327495619</v>
      </c>
      <c r="M385" s="270">
        <v>720</v>
      </c>
      <c r="N385" s="270">
        <v>455</v>
      </c>
      <c r="O385" s="270">
        <v>500</v>
      </c>
      <c r="P385" s="270">
        <v>560</v>
      </c>
      <c r="Q385" s="270">
        <v>30</v>
      </c>
      <c r="R385" s="270">
        <v>10</v>
      </c>
      <c r="S385" s="270" t="s">
        <v>1676</v>
      </c>
      <c r="T385" s="270">
        <v>0</v>
      </c>
      <c r="U385" s="270">
        <v>2.0189753320683113</v>
      </c>
      <c r="V385" s="270">
        <v>2</v>
      </c>
      <c r="W385" s="270">
        <v>57</v>
      </c>
      <c r="X385" s="270">
        <v>55.830617495711834</v>
      </c>
      <c r="Y385" s="270">
        <v>0</v>
      </c>
      <c r="Z385" s="270">
        <v>170</v>
      </c>
      <c r="AA385" s="270">
        <v>400</v>
      </c>
      <c r="AB385" s="270">
        <v>710</v>
      </c>
      <c r="AC385" s="270">
        <v>775</v>
      </c>
      <c r="AD385" s="270">
        <v>275</v>
      </c>
      <c r="AE385" s="270" t="s">
        <v>1676</v>
      </c>
      <c r="AF385" s="270">
        <v>255</v>
      </c>
      <c r="AG385" s="270" t="s">
        <v>1676</v>
      </c>
      <c r="AH385" s="270">
        <v>0</v>
      </c>
      <c r="AI385" s="270">
        <v>10</v>
      </c>
      <c r="AJ385" s="270">
        <v>45</v>
      </c>
      <c r="AK385" s="270">
        <v>15</v>
      </c>
      <c r="AL385" s="270">
        <v>180</v>
      </c>
      <c r="AM385" s="270">
        <v>400</v>
      </c>
      <c r="AN385" s="270">
        <v>90</v>
      </c>
      <c r="AO385" s="270">
        <v>0</v>
      </c>
      <c r="AP385" s="270">
        <v>25</v>
      </c>
      <c r="AQ385" s="270">
        <v>60</v>
      </c>
      <c r="AR385" s="270">
        <v>40</v>
      </c>
      <c r="AS385" s="270">
        <v>60</v>
      </c>
      <c r="AT385" s="270">
        <v>90</v>
      </c>
      <c r="AU385" s="270">
        <v>0</v>
      </c>
      <c r="AV385" s="270">
        <v>30</v>
      </c>
      <c r="AW385" s="270">
        <v>375</v>
      </c>
      <c r="AX385" s="270">
        <v>0</v>
      </c>
      <c r="AY385" s="270">
        <v>20</v>
      </c>
      <c r="AZ385" s="270">
        <v>560</v>
      </c>
      <c r="BA385" s="270" t="s">
        <v>1676</v>
      </c>
      <c r="BB385" s="270">
        <v>70</v>
      </c>
      <c r="BC385" s="270" t="s">
        <v>1676</v>
      </c>
      <c r="BD385" s="270">
        <v>80</v>
      </c>
      <c r="BE385" s="270">
        <v>10</v>
      </c>
      <c r="BF385" s="270" t="s">
        <v>1676</v>
      </c>
      <c r="BG385" s="270">
        <v>0</v>
      </c>
      <c r="BH385" s="270">
        <v>195</v>
      </c>
      <c r="BI385" s="270">
        <v>0</v>
      </c>
      <c r="BJ385" s="270">
        <v>10</v>
      </c>
      <c r="BK385" s="270">
        <v>0</v>
      </c>
      <c r="BL385" s="270">
        <v>60</v>
      </c>
      <c r="BM385" s="270">
        <v>710</v>
      </c>
      <c r="BN385" s="270">
        <v>20</v>
      </c>
      <c r="BO385" s="270">
        <v>835</v>
      </c>
      <c r="BP385" s="270">
        <v>240</v>
      </c>
      <c r="BQ385" s="270">
        <v>0</v>
      </c>
      <c r="BR385" s="270">
        <v>0</v>
      </c>
      <c r="BS385" s="270" t="s">
        <v>1676</v>
      </c>
      <c r="BT385" s="270">
        <v>115</v>
      </c>
      <c r="BU385" s="270">
        <v>25</v>
      </c>
      <c r="BV385" s="270"/>
      <c r="BW385" s="270">
        <v>25</v>
      </c>
      <c r="BX385" s="270">
        <v>0</v>
      </c>
      <c r="BY385" s="270" t="s">
        <v>1676</v>
      </c>
      <c r="BZ385" s="270">
        <v>0</v>
      </c>
      <c r="CA385" s="270">
        <v>0</v>
      </c>
      <c r="CB385" s="270">
        <v>0</v>
      </c>
      <c r="CC385" s="270">
        <v>0</v>
      </c>
      <c r="CD385" s="270">
        <v>15</v>
      </c>
      <c r="CE385" s="270">
        <v>0</v>
      </c>
      <c r="CF385" s="270">
        <v>0</v>
      </c>
      <c r="CG385" s="270">
        <v>2315</v>
      </c>
      <c r="CH385" s="270">
        <v>0</v>
      </c>
      <c r="CI385" s="270">
        <v>770</v>
      </c>
      <c r="CJ385" s="270">
        <v>70</v>
      </c>
      <c r="CK385" s="270">
        <v>1100</v>
      </c>
      <c r="CL385" s="270">
        <v>75</v>
      </c>
      <c r="CM385" s="270">
        <v>0</v>
      </c>
      <c r="CN385" s="270">
        <v>0</v>
      </c>
      <c r="CO385" s="270">
        <v>0</v>
      </c>
      <c r="CP385" s="270">
        <v>0</v>
      </c>
      <c r="CQ385" s="270">
        <v>0</v>
      </c>
      <c r="CR385" s="270">
        <v>0</v>
      </c>
      <c r="CS385" s="270">
        <v>0</v>
      </c>
      <c r="CT385" s="270">
        <v>0</v>
      </c>
      <c r="CU385" s="270">
        <v>0</v>
      </c>
      <c r="CV385" s="270" t="s">
        <v>1676</v>
      </c>
      <c r="CW385" s="270">
        <v>0</v>
      </c>
      <c r="CX385" s="270">
        <v>0</v>
      </c>
      <c r="CY385" s="270">
        <v>0</v>
      </c>
      <c r="CZ385" s="270">
        <v>0</v>
      </c>
      <c r="DA385" s="270">
        <v>0</v>
      </c>
      <c r="DB385" s="270">
        <v>0</v>
      </c>
      <c r="DC385" s="270">
        <v>70</v>
      </c>
      <c r="DD385" s="270">
        <v>40</v>
      </c>
      <c r="DE385" s="270">
        <v>0</v>
      </c>
      <c r="DF385" s="270">
        <v>0</v>
      </c>
      <c r="DG385" s="270">
        <v>0</v>
      </c>
      <c r="DH385" s="270">
        <v>0</v>
      </c>
      <c r="DI385" s="270">
        <v>0</v>
      </c>
      <c r="DJ385" s="270">
        <v>0</v>
      </c>
      <c r="DK385" s="270">
        <v>0</v>
      </c>
      <c r="DL385" s="270">
        <v>0</v>
      </c>
      <c r="DM385" s="270">
        <v>0</v>
      </c>
      <c r="DN385" s="270">
        <v>0</v>
      </c>
      <c r="DO385" s="270">
        <v>0</v>
      </c>
      <c r="DP385" s="270">
        <v>0</v>
      </c>
      <c r="DQ385" s="270"/>
      <c r="DR385" s="270">
        <v>0</v>
      </c>
      <c r="DS385" s="270">
        <v>0</v>
      </c>
      <c r="DT385" s="270">
        <v>0</v>
      </c>
      <c r="DU385" s="270">
        <v>0</v>
      </c>
      <c r="DV385" s="270">
        <v>0</v>
      </c>
      <c r="DW385" s="270">
        <v>0</v>
      </c>
      <c r="DX385" s="270">
        <v>0</v>
      </c>
      <c r="DY385" s="270">
        <v>0</v>
      </c>
      <c r="DZ385" s="270">
        <v>0</v>
      </c>
      <c r="EA385" s="270">
        <v>0</v>
      </c>
      <c r="EB385" s="270">
        <v>0</v>
      </c>
      <c r="EC385" s="270">
        <v>0</v>
      </c>
      <c r="ED385" s="270">
        <v>0</v>
      </c>
      <c r="EE385" s="270">
        <v>0</v>
      </c>
      <c r="EF385" s="270">
        <v>0</v>
      </c>
      <c r="EG385" s="270">
        <v>0</v>
      </c>
      <c r="EH385" s="270">
        <v>0</v>
      </c>
      <c r="EI385" s="270">
        <v>0</v>
      </c>
      <c r="EJ385" s="270">
        <v>0</v>
      </c>
      <c r="EK385" s="270">
        <v>205</v>
      </c>
      <c r="EL385" s="270">
        <v>0</v>
      </c>
      <c r="EM385" s="270">
        <v>0</v>
      </c>
      <c r="EN385" s="270">
        <v>0</v>
      </c>
      <c r="EO385" s="270">
        <v>0</v>
      </c>
      <c r="EP385" s="270">
        <v>0</v>
      </c>
      <c r="EQ385" s="270">
        <v>0</v>
      </c>
      <c r="ER385" s="270">
        <v>0</v>
      </c>
      <c r="ES385" s="270">
        <v>0</v>
      </c>
      <c r="ET385" s="270">
        <v>0</v>
      </c>
      <c r="EU385" s="270">
        <v>0</v>
      </c>
      <c r="EV385" s="270">
        <v>0</v>
      </c>
      <c r="EW385" s="270">
        <v>0</v>
      </c>
      <c r="EX385" s="270">
        <v>0</v>
      </c>
      <c r="EY385" s="270">
        <v>0</v>
      </c>
      <c r="EZ385" s="270">
        <v>0</v>
      </c>
      <c r="FA385" s="270">
        <v>0</v>
      </c>
      <c r="FB385" s="270">
        <v>0</v>
      </c>
      <c r="FC385" s="270">
        <v>0</v>
      </c>
      <c r="FD385" s="270">
        <v>0</v>
      </c>
      <c r="FE385" s="270">
        <v>0</v>
      </c>
      <c r="FF385" s="270">
        <v>0</v>
      </c>
      <c r="FG385" s="270">
        <v>0</v>
      </c>
      <c r="FH385" s="270">
        <v>0</v>
      </c>
      <c r="FI385" s="270">
        <v>0</v>
      </c>
      <c r="FJ385" s="270">
        <v>0</v>
      </c>
      <c r="FK385" s="270">
        <v>0</v>
      </c>
      <c r="FL385" s="351">
        <v>2265</v>
      </c>
      <c r="FM385" s="323">
        <v>0</v>
      </c>
      <c r="FN385" s="324">
        <v>2285</v>
      </c>
      <c r="FO385" s="270"/>
      <c r="FP385" s="89"/>
      <c r="FQ385" s="270"/>
      <c r="FR385" s="319"/>
      <c r="FS385" s="319"/>
      <c r="FT385" s="319"/>
      <c r="FU385" s="319"/>
      <c r="FV385" s="319"/>
      <c r="FW385" s="319"/>
      <c r="FX385" s="319"/>
      <c r="FY385" s="319"/>
      <c r="FZ385" s="319"/>
      <c r="GA385" s="319"/>
      <c r="GB385" s="319"/>
      <c r="GC385" s="319"/>
      <c r="GD385" s="319"/>
      <c r="GE385" s="319"/>
      <c r="GF385" s="319"/>
      <c r="GG385" s="319"/>
      <c r="GH385" s="319"/>
      <c r="GI385" s="319"/>
      <c r="GJ385" s="319"/>
      <c r="GK385" s="319"/>
      <c r="GL385" s="319"/>
      <c r="GM385" s="319"/>
      <c r="GN385" s="319"/>
      <c r="GO385" s="319"/>
      <c r="GP385" s="319"/>
      <c r="GQ385" s="319"/>
      <c r="GR385" s="319"/>
      <c r="GS385" s="319"/>
      <c r="GT385" s="319"/>
      <c r="GU385" s="319"/>
      <c r="GV385" s="319"/>
      <c r="GW385" s="319"/>
      <c r="GX385" s="319"/>
      <c r="GY385" s="319"/>
      <c r="GZ385" s="319"/>
      <c r="HA385" s="319"/>
      <c r="HB385" s="319"/>
      <c r="HC385" s="319"/>
      <c r="HD385" s="319"/>
      <c r="HE385" s="319"/>
      <c r="HF385" s="319"/>
      <c r="HG385" s="319"/>
      <c r="HH385" s="319"/>
      <c r="HI385" s="319"/>
      <c r="HJ385" s="319"/>
      <c r="HK385" s="319"/>
      <c r="HL385" s="319"/>
      <c r="HM385" s="319"/>
      <c r="HN385" s="319"/>
      <c r="HO385" s="319"/>
      <c r="HP385" s="319"/>
      <c r="HQ385" s="319"/>
      <c r="HR385" s="319"/>
      <c r="HS385" s="319"/>
      <c r="HT385" s="319"/>
      <c r="HU385" s="319"/>
      <c r="HV385" s="319"/>
      <c r="HW385" s="319"/>
      <c r="HX385" s="319"/>
      <c r="HY385" s="319"/>
      <c r="HZ385" s="319"/>
      <c r="IA385" s="319"/>
      <c r="IB385" s="319"/>
      <c r="IC385" s="319"/>
      <c r="ID385" s="319"/>
      <c r="IE385" s="319"/>
      <c r="IF385" s="319"/>
      <c r="IG385" s="318"/>
    </row>
    <row r="386" spans="1:241" ht="12.75" customHeight="1" x14ac:dyDescent="0.2">
      <c r="A386" s="370" t="s">
        <v>287</v>
      </c>
      <c r="B386" s="270">
        <v>1380</v>
      </c>
      <c r="C386" s="270">
        <v>1380</v>
      </c>
      <c r="D386" s="270">
        <v>550</v>
      </c>
      <c r="E386" s="270">
        <v>830</v>
      </c>
      <c r="F386" s="270">
        <v>0</v>
      </c>
      <c r="G386" s="270">
        <v>0</v>
      </c>
      <c r="H386" s="270">
        <v>1380</v>
      </c>
      <c r="I386" s="270">
        <v>760</v>
      </c>
      <c r="J386" s="270">
        <v>620</v>
      </c>
      <c r="K386" s="270">
        <v>1835</v>
      </c>
      <c r="L386" s="270">
        <v>52.820796460176993</v>
      </c>
      <c r="M386" s="270">
        <v>400</v>
      </c>
      <c r="N386" s="270">
        <v>445</v>
      </c>
      <c r="O386" s="270">
        <v>345</v>
      </c>
      <c r="P386" s="270">
        <v>140</v>
      </c>
      <c r="Q386" s="270">
        <v>20</v>
      </c>
      <c r="R386" s="270" t="s">
        <v>1676</v>
      </c>
      <c r="S386" s="270">
        <v>0</v>
      </c>
      <c r="T386" s="270">
        <v>0</v>
      </c>
      <c r="U386" s="270">
        <v>2.4171052631578949</v>
      </c>
      <c r="V386" s="270">
        <v>2</v>
      </c>
      <c r="W386" s="270">
        <v>46</v>
      </c>
      <c r="X386" s="270">
        <v>57.755797101449275</v>
      </c>
      <c r="Y386" s="270">
        <v>0</v>
      </c>
      <c r="Z386" s="270">
        <v>90</v>
      </c>
      <c r="AA386" s="270">
        <v>195</v>
      </c>
      <c r="AB386" s="270">
        <v>400</v>
      </c>
      <c r="AC386" s="270">
        <v>500</v>
      </c>
      <c r="AD386" s="270">
        <v>190</v>
      </c>
      <c r="AE386" s="270" t="s">
        <v>1676</v>
      </c>
      <c r="AF386" s="270">
        <v>35</v>
      </c>
      <c r="AG386" s="270">
        <v>0</v>
      </c>
      <c r="AH386" s="270">
        <v>0</v>
      </c>
      <c r="AI386" s="270">
        <v>0</v>
      </c>
      <c r="AJ386" s="270">
        <v>0</v>
      </c>
      <c r="AK386" s="270">
        <v>0</v>
      </c>
      <c r="AL386" s="270">
        <v>200</v>
      </c>
      <c r="AM386" s="270">
        <v>0</v>
      </c>
      <c r="AN386" s="270">
        <v>0</v>
      </c>
      <c r="AO386" s="270">
        <v>0</v>
      </c>
      <c r="AP386" s="270">
        <v>0</v>
      </c>
      <c r="AQ386" s="270">
        <v>0</v>
      </c>
      <c r="AR386" s="270">
        <v>0</v>
      </c>
      <c r="AS386" s="270" t="s">
        <v>1676</v>
      </c>
      <c r="AT386" s="270">
        <v>35</v>
      </c>
      <c r="AU386" s="270">
        <v>0</v>
      </c>
      <c r="AV386" s="270">
        <v>10</v>
      </c>
      <c r="AW386" s="270">
        <v>160</v>
      </c>
      <c r="AX386" s="270" t="s">
        <v>1676</v>
      </c>
      <c r="AY386" s="270">
        <v>0</v>
      </c>
      <c r="AZ386" s="270">
        <v>890</v>
      </c>
      <c r="BA386" s="270" t="s">
        <v>1676</v>
      </c>
      <c r="BB386" s="270">
        <v>35</v>
      </c>
      <c r="BC386" s="270">
        <v>0</v>
      </c>
      <c r="BD386" s="270">
        <v>15</v>
      </c>
      <c r="BE386" s="270" t="s">
        <v>1676</v>
      </c>
      <c r="BF386" s="270">
        <v>185</v>
      </c>
      <c r="BG386" s="270">
        <v>0</v>
      </c>
      <c r="BH386" s="270">
        <v>35</v>
      </c>
      <c r="BI386" s="270">
        <v>0</v>
      </c>
      <c r="BJ386" s="270">
        <v>0</v>
      </c>
      <c r="BK386" s="270">
        <v>0</v>
      </c>
      <c r="BL386" s="270">
        <v>0</v>
      </c>
      <c r="BM386" s="270">
        <v>85</v>
      </c>
      <c r="BN386" s="270" t="s">
        <v>1676</v>
      </c>
      <c r="BO386" s="270">
        <v>975</v>
      </c>
      <c r="BP386" s="270">
        <v>30</v>
      </c>
      <c r="BQ386" s="270">
        <v>0</v>
      </c>
      <c r="BR386" s="270">
        <v>0</v>
      </c>
      <c r="BS386" s="270" t="s">
        <v>1676</v>
      </c>
      <c r="BT386" s="270">
        <v>15</v>
      </c>
      <c r="BU386" s="270">
        <v>35</v>
      </c>
      <c r="BV386" s="270"/>
      <c r="BW386" s="270" t="s">
        <v>1676</v>
      </c>
      <c r="BX386" s="270">
        <v>0</v>
      </c>
      <c r="BY386" s="270" t="s">
        <v>1676</v>
      </c>
      <c r="BZ386" s="270">
        <v>0</v>
      </c>
      <c r="CA386" s="270">
        <v>0</v>
      </c>
      <c r="CB386" s="270">
        <v>0</v>
      </c>
      <c r="CC386" s="270">
        <v>0</v>
      </c>
      <c r="CD386" s="270">
        <v>45</v>
      </c>
      <c r="CE386" s="270" t="s">
        <v>1676</v>
      </c>
      <c r="CF386" s="270">
        <v>0</v>
      </c>
      <c r="CG386" s="270">
        <v>1325</v>
      </c>
      <c r="CH386" s="270">
        <v>0</v>
      </c>
      <c r="CI386" s="270">
        <v>285</v>
      </c>
      <c r="CJ386" s="270">
        <v>0</v>
      </c>
      <c r="CK386" s="270">
        <v>1055</v>
      </c>
      <c r="CL386" s="270">
        <v>0</v>
      </c>
      <c r="CM386" s="270">
        <v>0</v>
      </c>
      <c r="CN386" s="270">
        <v>0</v>
      </c>
      <c r="CO386" s="270">
        <v>0</v>
      </c>
      <c r="CP386" s="270">
        <v>0</v>
      </c>
      <c r="CQ386" s="270">
        <v>0</v>
      </c>
      <c r="CR386" s="270">
        <v>0</v>
      </c>
      <c r="CS386" s="270">
        <v>0</v>
      </c>
      <c r="CT386" s="270">
        <v>0</v>
      </c>
      <c r="CU386" s="270">
        <v>0</v>
      </c>
      <c r="CV386" s="270">
        <v>0</v>
      </c>
      <c r="CW386" s="270">
        <v>0</v>
      </c>
      <c r="CX386" s="270">
        <v>0</v>
      </c>
      <c r="CY386" s="270">
        <v>0</v>
      </c>
      <c r="CZ386" s="270">
        <v>0</v>
      </c>
      <c r="DA386" s="270">
        <v>0</v>
      </c>
      <c r="DB386" s="270">
        <v>0</v>
      </c>
      <c r="DC386" s="270">
        <v>0</v>
      </c>
      <c r="DD386" s="270">
        <v>0</v>
      </c>
      <c r="DE386" s="270">
        <v>0</v>
      </c>
      <c r="DF386" s="270">
        <v>0</v>
      </c>
      <c r="DG386" s="270">
        <v>0</v>
      </c>
      <c r="DH386" s="270">
        <v>0</v>
      </c>
      <c r="DI386" s="270">
        <v>0</v>
      </c>
      <c r="DJ386" s="270">
        <v>0</v>
      </c>
      <c r="DK386" s="270">
        <v>0</v>
      </c>
      <c r="DL386" s="270">
        <v>0</v>
      </c>
      <c r="DM386" s="270">
        <v>0</v>
      </c>
      <c r="DN386" s="270">
        <v>0</v>
      </c>
      <c r="DO386" s="270">
        <v>0</v>
      </c>
      <c r="DP386" s="270">
        <v>0</v>
      </c>
      <c r="DQ386" s="270"/>
      <c r="DR386" s="270">
        <v>0</v>
      </c>
      <c r="DS386" s="270">
        <v>0</v>
      </c>
      <c r="DT386" s="270">
        <v>0</v>
      </c>
      <c r="DU386" s="270">
        <v>0</v>
      </c>
      <c r="DV386" s="270">
        <v>0</v>
      </c>
      <c r="DW386" s="270">
        <v>0</v>
      </c>
      <c r="DX386" s="270">
        <v>0</v>
      </c>
      <c r="DY386" s="270">
        <v>0</v>
      </c>
      <c r="DZ386" s="270">
        <v>0</v>
      </c>
      <c r="EA386" s="270">
        <v>0</v>
      </c>
      <c r="EB386" s="270">
        <v>0</v>
      </c>
      <c r="EC386" s="270">
        <v>0</v>
      </c>
      <c r="ED386" s="270">
        <v>0</v>
      </c>
      <c r="EE386" s="270">
        <v>0</v>
      </c>
      <c r="EF386" s="270">
        <v>0</v>
      </c>
      <c r="EG386" s="270">
        <v>0</v>
      </c>
      <c r="EH386" s="270">
        <v>0</v>
      </c>
      <c r="EI386" s="270">
        <v>0</v>
      </c>
      <c r="EJ386" s="270">
        <v>0</v>
      </c>
      <c r="EK386" s="270">
        <v>40</v>
      </c>
      <c r="EL386" s="270">
        <v>0</v>
      </c>
      <c r="EM386" s="270">
        <v>0</v>
      </c>
      <c r="EN386" s="270">
        <v>0</v>
      </c>
      <c r="EO386" s="270">
        <v>0</v>
      </c>
      <c r="EP386" s="270">
        <v>0</v>
      </c>
      <c r="EQ386" s="270">
        <v>0</v>
      </c>
      <c r="ER386" s="270">
        <v>0</v>
      </c>
      <c r="ES386" s="270">
        <v>0</v>
      </c>
      <c r="ET386" s="270">
        <v>0</v>
      </c>
      <c r="EU386" s="270">
        <v>0</v>
      </c>
      <c r="EV386" s="270">
        <v>0</v>
      </c>
      <c r="EW386" s="270">
        <v>0</v>
      </c>
      <c r="EX386" s="270">
        <v>0</v>
      </c>
      <c r="EY386" s="270">
        <v>0</v>
      </c>
      <c r="EZ386" s="270">
        <v>0</v>
      </c>
      <c r="FA386" s="270">
        <v>0</v>
      </c>
      <c r="FB386" s="270">
        <v>0</v>
      </c>
      <c r="FC386" s="270">
        <v>0</v>
      </c>
      <c r="FD386" s="270">
        <v>0</v>
      </c>
      <c r="FE386" s="270">
        <v>0</v>
      </c>
      <c r="FF386" s="270">
        <v>0</v>
      </c>
      <c r="FG386" s="270">
        <v>0</v>
      </c>
      <c r="FH386" s="270">
        <v>0</v>
      </c>
      <c r="FI386" s="270">
        <v>0</v>
      </c>
      <c r="FJ386" s="270">
        <v>0</v>
      </c>
      <c r="FK386" s="270">
        <v>0</v>
      </c>
      <c r="FL386" s="351">
        <v>1345</v>
      </c>
      <c r="FM386" s="323">
        <v>0</v>
      </c>
      <c r="FN386" s="324">
        <v>1355</v>
      </c>
      <c r="FO386" s="270"/>
      <c r="FP386" s="89"/>
      <c r="FQ386" s="270"/>
      <c r="FR386" s="319"/>
      <c r="FS386" s="319"/>
      <c r="FT386" s="319"/>
      <c r="FU386" s="319"/>
      <c r="FV386" s="319"/>
      <c r="FW386" s="319"/>
      <c r="FX386" s="319"/>
      <c r="FY386" s="319"/>
      <c r="FZ386" s="319"/>
      <c r="GA386" s="319"/>
      <c r="GB386" s="319"/>
      <c r="GC386" s="319"/>
      <c r="GD386" s="319"/>
      <c r="GE386" s="319"/>
      <c r="GF386" s="319"/>
      <c r="GG386" s="319"/>
      <c r="GH386" s="319"/>
      <c r="GI386" s="319"/>
      <c r="GJ386" s="319"/>
      <c r="GK386" s="319"/>
      <c r="GL386" s="319"/>
      <c r="GM386" s="319"/>
      <c r="GN386" s="319"/>
      <c r="GO386" s="319"/>
      <c r="GP386" s="319"/>
      <c r="GQ386" s="319"/>
      <c r="GR386" s="319"/>
      <c r="GS386" s="319"/>
      <c r="GT386" s="319"/>
      <c r="GU386" s="319"/>
      <c r="GV386" s="319"/>
      <c r="GW386" s="319"/>
      <c r="GX386" s="319"/>
      <c r="GY386" s="319"/>
      <c r="GZ386" s="319"/>
      <c r="HA386" s="319"/>
      <c r="HB386" s="319"/>
      <c r="HC386" s="319"/>
      <c r="HD386" s="319"/>
      <c r="HE386" s="319"/>
      <c r="HF386" s="319"/>
      <c r="HG386" s="319"/>
      <c r="HH386" s="319"/>
      <c r="HI386" s="319"/>
      <c r="HJ386" s="319"/>
      <c r="HK386" s="319"/>
      <c r="HL386" s="319"/>
      <c r="HM386" s="319"/>
      <c r="HN386" s="319"/>
      <c r="HO386" s="319"/>
      <c r="HP386" s="319"/>
      <c r="HQ386" s="319"/>
      <c r="HR386" s="319"/>
      <c r="HS386" s="319"/>
      <c r="HT386" s="319"/>
      <c r="HU386" s="319"/>
      <c r="HV386" s="319"/>
      <c r="HW386" s="319"/>
      <c r="HX386" s="319"/>
      <c r="HY386" s="319"/>
      <c r="HZ386" s="319"/>
      <c r="IA386" s="319"/>
      <c r="IB386" s="319"/>
      <c r="IC386" s="319"/>
      <c r="ID386" s="319"/>
      <c r="IE386" s="319"/>
      <c r="IF386" s="319"/>
      <c r="IG386" s="318"/>
    </row>
    <row r="387" spans="1:241" ht="12.75" customHeight="1" x14ac:dyDescent="0.2">
      <c r="A387" s="370" t="s">
        <v>1386</v>
      </c>
      <c r="B387" s="270">
        <v>250</v>
      </c>
      <c r="C387" s="270">
        <v>250</v>
      </c>
      <c r="D387" s="270">
        <v>160</v>
      </c>
      <c r="E387" s="270">
        <v>90</v>
      </c>
      <c r="F387" s="270">
        <v>0</v>
      </c>
      <c r="G387" s="270">
        <v>0</v>
      </c>
      <c r="H387" s="270">
        <v>250</v>
      </c>
      <c r="I387" s="270">
        <v>70</v>
      </c>
      <c r="J387" s="270">
        <v>180</v>
      </c>
      <c r="K387" s="270">
        <v>145</v>
      </c>
      <c r="L387" s="270">
        <v>44.689243027888445</v>
      </c>
      <c r="M387" s="270">
        <v>115</v>
      </c>
      <c r="N387" s="270">
        <v>55</v>
      </c>
      <c r="O387" s="270">
        <v>50</v>
      </c>
      <c r="P387" s="270">
        <v>30</v>
      </c>
      <c r="Q387" s="270">
        <v>0</v>
      </c>
      <c r="R387" s="270">
        <v>0</v>
      </c>
      <c r="S387" s="270">
        <v>0</v>
      </c>
      <c r="T387" s="270">
        <v>0</v>
      </c>
      <c r="U387" s="270">
        <v>2.056338028169014</v>
      </c>
      <c r="V387" s="270">
        <v>2</v>
      </c>
      <c r="W387" s="270">
        <v>33</v>
      </c>
      <c r="X387" s="270">
        <v>53.448412698412696</v>
      </c>
      <c r="Y387" s="270">
        <v>0</v>
      </c>
      <c r="Z387" s="270">
        <v>25</v>
      </c>
      <c r="AA387" s="270">
        <v>45</v>
      </c>
      <c r="AB387" s="270">
        <v>85</v>
      </c>
      <c r="AC387" s="270">
        <v>75</v>
      </c>
      <c r="AD387" s="270">
        <v>20</v>
      </c>
      <c r="AE387" s="270">
        <v>0</v>
      </c>
      <c r="AF387" s="270" t="s">
        <v>1676</v>
      </c>
      <c r="AG387" s="270">
        <v>0</v>
      </c>
      <c r="AH387" s="270">
        <v>0</v>
      </c>
      <c r="AI387" s="270">
        <v>0</v>
      </c>
      <c r="AJ387" s="270">
        <v>0</v>
      </c>
      <c r="AK387" s="270">
        <v>0</v>
      </c>
      <c r="AL387" s="270">
        <v>0</v>
      </c>
      <c r="AM387" s="270" t="s">
        <v>1676</v>
      </c>
      <c r="AN387" s="270">
        <v>25</v>
      </c>
      <c r="AO387" s="270">
        <v>0</v>
      </c>
      <c r="AP387" s="270">
        <v>0</v>
      </c>
      <c r="AQ387" s="270">
        <v>0</v>
      </c>
      <c r="AR387" s="270">
        <v>0</v>
      </c>
      <c r="AS387" s="270">
        <v>0</v>
      </c>
      <c r="AT387" s="270">
        <v>0</v>
      </c>
      <c r="AU387" s="270">
        <v>0</v>
      </c>
      <c r="AV387" s="270">
        <v>0</v>
      </c>
      <c r="AW387" s="270">
        <v>135</v>
      </c>
      <c r="AX387" s="270">
        <v>0</v>
      </c>
      <c r="AY387" s="270" t="s">
        <v>1676</v>
      </c>
      <c r="AZ387" s="270">
        <v>80</v>
      </c>
      <c r="BA387" s="270">
        <v>0</v>
      </c>
      <c r="BB387" s="270" t="s">
        <v>1676</v>
      </c>
      <c r="BC387" s="270">
        <v>0</v>
      </c>
      <c r="BD387" s="270">
        <v>0</v>
      </c>
      <c r="BE387" s="270">
        <v>0</v>
      </c>
      <c r="BF387" s="270">
        <v>0</v>
      </c>
      <c r="BG387" s="270">
        <v>0</v>
      </c>
      <c r="BH387" s="270" t="s">
        <v>1676</v>
      </c>
      <c r="BI387" s="270">
        <v>0</v>
      </c>
      <c r="BJ387" s="270">
        <v>0</v>
      </c>
      <c r="BK387" s="270">
        <v>0</v>
      </c>
      <c r="BL387" s="270">
        <v>0</v>
      </c>
      <c r="BM387" s="270">
        <v>155</v>
      </c>
      <c r="BN387" s="270">
        <v>0</v>
      </c>
      <c r="BO387" s="270">
        <v>80</v>
      </c>
      <c r="BP387" s="270">
        <v>0</v>
      </c>
      <c r="BQ387" s="270">
        <v>0</v>
      </c>
      <c r="BR387" s="270">
        <v>0</v>
      </c>
      <c r="BS387" s="270">
        <v>0</v>
      </c>
      <c r="BT387" s="270" t="s">
        <v>1676</v>
      </c>
      <c r="BU387" s="270">
        <v>10</v>
      </c>
      <c r="BV387" s="270"/>
      <c r="BW387" s="270">
        <v>0</v>
      </c>
      <c r="BX387" s="270" t="s">
        <v>1676</v>
      </c>
      <c r="BY387" s="270" t="s">
        <v>1676</v>
      </c>
      <c r="BZ387" s="270">
        <v>0</v>
      </c>
      <c r="CA387" s="270">
        <v>0</v>
      </c>
      <c r="CB387" s="270">
        <v>0</v>
      </c>
      <c r="CC387" s="270">
        <v>0</v>
      </c>
      <c r="CD387" s="270" t="s">
        <v>1676</v>
      </c>
      <c r="CE387" s="270">
        <v>0</v>
      </c>
      <c r="CF387" s="270">
        <v>0</v>
      </c>
      <c r="CG387" s="270">
        <v>245</v>
      </c>
      <c r="CH387" s="270">
        <v>0</v>
      </c>
      <c r="CI387" s="270">
        <v>155</v>
      </c>
      <c r="CJ387" s="270">
        <v>0</v>
      </c>
      <c r="CK387" s="270">
        <v>95</v>
      </c>
      <c r="CL387" s="270">
        <v>0</v>
      </c>
      <c r="CM387" s="270">
        <v>0</v>
      </c>
      <c r="CN387" s="270">
        <v>0</v>
      </c>
      <c r="CO387" s="270">
        <v>0</v>
      </c>
      <c r="CP387" s="270">
        <v>0</v>
      </c>
      <c r="CQ387" s="270">
        <v>0</v>
      </c>
      <c r="CR387" s="270">
        <v>0</v>
      </c>
      <c r="CS387" s="270">
        <v>0</v>
      </c>
      <c r="CT387" s="270">
        <v>0</v>
      </c>
      <c r="CU387" s="270">
        <v>0</v>
      </c>
      <c r="CV387" s="270" t="s">
        <v>1676</v>
      </c>
      <c r="CW387" s="270">
        <v>0</v>
      </c>
      <c r="CX387" s="270">
        <v>0</v>
      </c>
      <c r="CY387" s="270">
        <v>0</v>
      </c>
      <c r="CZ387" s="270">
        <v>0</v>
      </c>
      <c r="DA387" s="270">
        <v>0</v>
      </c>
      <c r="DB387" s="270">
        <v>0</v>
      </c>
      <c r="DC387" s="270">
        <v>0</v>
      </c>
      <c r="DD387" s="270">
        <v>0</v>
      </c>
      <c r="DE387" s="270">
        <v>0</v>
      </c>
      <c r="DF387" s="270">
        <v>0</v>
      </c>
      <c r="DG387" s="270">
        <v>0</v>
      </c>
      <c r="DH387" s="270">
        <v>0</v>
      </c>
      <c r="DI387" s="270">
        <v>0</v>
      </c>
      <c r="DJ387" s="270">
        <v>0</v>
      </c>
      <c r="DK387" s="270">
        <v>0</v>
      </c>
      <c r="DL387" s="270">
        <v>0</v>
      </c>
      <c r="DM387" s="270">
        <v>0</v>
      </c>
      <c r="DN387" s="270">
        <v>0</v>
      </c>
      <c r="DO387" s="270">
        <v>0</v>
      </c>
      <c r="DP387" s="270">
        <v>0</v>
      </c>
      <c r="DQ387" s="270"/>
      <c r="DR387" s="270">
        <v>0</v>
      </c>
      <c r="DS387" s="270">
        <v>0</v>
      </c>
      <c r="DT387" s="270">
        <v>0</v>
      </c>
      <c r="DU387" s="270">
        <v>0</v>
      </c>
      <c r="DV387" s="270">
        <v>0</v>
      </c>
      <c r="DW387" s="270">
        <v>0</v>
      </c>
      <c r="DX387" s="270">
        <v>0</v>
      </c>
      <c r="DY387" s="270">
        <v>0</v>
      </c>
      <c r="DZ387" s="270">
        <v>0</v>
      </c>
      <c r="EA387" s="270">
        <v>0</v>
      </c>
      <c r="EB387" s="270">
        <v>0</v>
      </c>
      <c r="EC387" s="270">
        <v>0</v>
      </c>
      <c r="ED387" s="270">
        <v>0</v>
      </c>
      <c r="EE387" s="270">
        <v>0</v>
      </c>
      <c r="EF387" s="270">
        <v>0</v>
      </c>
      <c r="EG387" s="270">
        <v>0</v>
      </c>
      <c r="EH387" s="270">
        <v>0</v>
      </c>
      <c r="EI387" s="270">
        <v>0</v>
      </c>
      <c r="EJ387" s="270">
        <v>0</v>
      </c>
      <c r="EK387" s="270">
        <v>0</v>
      </c>
      <c r="EL387" s="270">
        <v>0</v>
      </c>
      <c r="EM387" s="270">
        <v>0</v>
      </c>
      <c r="EN387" s="270">
        <v>0</v>
      </c>
      <c r="EO387" s="270">
        <v>0</v>
      </c>
      <c r="EP387" s="270">
        <v>0</v>
      </c>
      <c r="EQ387" s="270">
        <v>0</v>
      </c>
      <c r="ER387" s="270">
        <v>0</v>
      </c>
      <c r="ES387" s="270">
        <v>0</v>
      </c>
      <c r="ET387" s="270">
        <v>0</v>
      </c>
      <c r="EU387" s="270">
        <v>0</v>
      </c>
      <c r="EV387" s="270">
        <v>0</v>
      </c>
      <c r="EW387" s="270">
        <v>0</v>
      </c>
      <c r="EX387" s="270">
        <v>0</v>
      </c>
      <c r="EY387" s="270">
        <v>0</v>
      </c>
      <c r="EZ387" s="270">
        <v>0</v>
      </c>
      <c r="FA387" s="270">
        <v>0</v>
      </c>
      <c r="FB387" s="270">
        <v>0</v>
      </c>
      <c r="FC387" s="270">
        <v>0</v>
      </c>
      <c r="FD387" s="270">
        <v>0</v>
      </c>
      <c r="FE387" s="270">
        <v>0</v>
      </c>
      <c r="FF387" s="270">
        <v>0</v>
      </c>
      <c r="FG387" s="270">
        <v>0</v>
      </c>
      <c r="FH387" s="270">
        <v>0</v>
      </c>
      <c r="FI387" s="270">
        <v>0</v>
      </c>
      <c r="FJ387" s="270">
        <v>0</v>
      </c>
      <c r="FK387" s="270">
        <v>0</v>
      </c>
      <c r="FL387" s="351">
        <v>245</v>
      </c>
      <c r="FM387" s="323">
        <v>0</v>
      </c>
      <c r="FN387" s="324">
        <v>250</v>
      </c>
      <c r="FO387" s="270"/>
      <c r="FP387" s="89"/>
      <c r="FQ387" s="270"/>
      <c r="FR387" s="319"/>
      <c r="FS387" s="319"/>
      <c r="FT387" s="319"/>
      <c r="FU387" s="319"/>
      <c r="FV387" s="319"/>
      <c r="FW387" s="319"/>
      <c r="FX387" s="319"/>
      <c r="FY387" s="319"/>
      <c r="FZ387" s="319"/>
      <c r="GA387" s="319"/>
      <c r="GB387" s="319"/>
      <c r="GC387" s="319"/>
      <c r="GD387" s="319"/>
      <c r="GE387" s="319"/>
      <c r="GF387" s="319"/>
      <c r="GG387" s="319"/>
      <c r="GH387" s="319"/>
      <c r="GI387" s="319"/>
      <c r="GJ387" s="319"/>
      <c r="GK387" s="319"/>
      <c r="GL387" s="319"/>
      <c r="GM387" s="319"/>
      <c r="GN387" s="319"/>
      <c r="GO387" s="319"/>
      <c r="GP387" s="319"/>
      <c r="GQ387" s="319"/>
      <c r="GR387" s="319"/>
      <c r="GS387" s="319"/>
      <c r="GT387" s="319"/>
      <c r="GU387" s="319"/>
      <c r="GV387" s="319"/>
      <c r="GW387" s="319"/>
      <c r="GX387" s="319"/>
      <c r="GY387" s="319"/>
      <c r="GZ387" s="319"/>
      <c r="HA387" s="319"/>
      <c r="HB387" s="319"/>
      <c r="HC387" s="319"/>
      <c r="HD387" s="319"/>
      <c r="HE387" s="319"/>
      <c r="HF387" s="319"/>
      <c r="HG387" s="319"/>
      <c r="HH387" s="319"/>
      <c r="HI387" s="319"/>
      <c r="HJ387" s="319"/>
      <c r="HK387" s="319"/>
      <c r="HL387" s="319"/>
      <c r="HM387" s="319"/>
      <c r="HN387" s="319"/>
      <c r="HO387" s="319"/>
      <c r="HP387" s="319"/>
      <c r="HQ387" s="319"/>
      <c r="HR387" s="319"/>
      <c r="HS387" s="319"/>
      <c r="HT387" s="319"/>
      <c r="HU387" s="319"/>
      <c r="HV387" s="319"/>
      <c r="HW387" s="319"/>
      <c r="HX387" s="319"/>
      <c r="HY387" s="319"/>
      <c r="HZ387" s="319"/>
      <c r="IA387" s="319"/>
      <c r="IB387" s="319"/>
      <c r="IC387" s="319"/>
      <c r="ID387" s="319"/>
      <c r="IE387" s="319"/>
      <c r="IF387" s="319"/>
      <c r="IG387" s="318"/>
    </row>
    <row r="388" spans="1:241" ht="12.75" customHeight="1" x14ac:dyDescent="0.2">
      <c r="A388" s="370" t="s">
        <v>11</v>
      </c>
      <c r="B388" s="270">
        <v>1030</v>
      </c>
      <c r="C388" s="270">
        <v>1030</v>
      </c>
      <c r="D388" s="270">
        <v>385</v>
      </c>
      <c r="E388" s="270">
        <v>645</v>
      </c>
      <c r="F388" s="270">
        <v>0</v>
      </c>
      <c r="G388" s="270">
        <v>0</v>
      </c>
      <c r="H388" s="270">
        <v>1030</v>
      </c>
      <c r="I388" s="270">
        <v>420</v>
      </c>
      <c r="J388" s="270">
        <v>610</v>
      </c>
      <c r="K388" s="270">
        <v>880</v>
      </c>
      <c r="L388" s="270">
        <v>58.620723362658843</v>
      </c>
      <c r="M388" s="270">
        <v>200</v>
      </c>
      <c r="N388" s="270">
        <v>380</v>
      </c>
      <c r="O388" s="270">
        <v>320</v>
      </c>
      <c r="P388" s="270">
        <v>110</v>
      </c>
      <c r="Q388" s="270">
        <v>15</v>
      </c>
      <c r="R388" s="270">
        <v>0</v>
      </c>
      <c r="S388" s="270" t="s">
        <v>1676</v>
      </c>
      <c r="T388" s="270" t="s">
        <v>1676</v>
      </c>
      <c r="U388" s="270">
        <v>2.0950118764845604</v>
      </c>
      <c r="V388" s="270">
        <v>2</v>
      </c>
      <c r="W388" s="270">
        <v>55</v>
      </c>
      <c r="X388" s="270">
        <v>61.261165048543688</v>
      </c>
      <c r="Y388" s="270">
        <v>0</v>
      </c>
      <c r="Z388" s="270">
        <v>55</v>
      </c>
      <c r="AA388" s="270">
        <v>115</v>
      </c>
      <c r="AB388" s="270">
        <v>235</v>
      </c>
      <c r="AC388" s="270">
        <v>395</v>
      </c>
      <c r="AD388" s="270">
        <v>220</v>
      </c>
      <c r="AE388" s="270" t="s">
        <v>1676</v>
      </c>
      <c r="AF388" s="270">
        <v>65</v>
      </c>
      <c r="AG388" s="270">
        <v>0</v>
      </c>
      <c r="AH388" s="270">
        <v>150</v>
      </c>
      <c r="AI388" s="270">
        <v>15</v>
      </c>
      <c r="AJ388" s="270">
        <v>30</v>
      </c>
      <c r="AK388" s="270" t="s">
        <v>1676</v>
      </c>
      <c r="AL388" s="270">
        <v>0</v>
      </c>
      <c r="AM388" s="270">
        <v>10</v>
      </c>
      <c r="AN388" s="270">
        <v>15</v>
      </c>
      <c r="AO388" s="270">
        <v>0</v>
      </c>
      <c r="AP388" s="270">
        <v>0</v>
      </c>
      <c r="AQ388" s="270">
        <v>15</v>
      </c>
      <c r="AR388" s="270">
        <v>0</v>
      </c>
      <c r="AS388" s="270">
        <v>80</v>
      </c>
      <c r="AT388" s="270">
        <v>85</v>
      </c>
      <c r="AU388" s="270">
        <v>0</v>
      </c>
      <c r="AV388" s="270">
        <v>20</v>
      </c>
      <c r="AW388" s="270">
        <v>110</v>
      </c>
      <c r="AX388" s="270">
        <v>0</v>
      </c>
      <c r="AY388" s="270">
        <v>20</v>
      </c>
      <c r="AZ388" s="270">
        <v>380</v>
      </c>
      <c r="BA388" s="270" t="s">
        <v>1676</v>
      </c>
      <c r="BB388" s="270">
        <v>30</v>
      </c>
      <c r="BC388" s="270" t="s">
        <v>1676</v>
      </c>
      <c r="BD388" s="270">
        <v>30</v>
      </c>
      <c r="BE388" s="270">
        <v>0</v>
      </c>
      <c r="BF388" s="270">
        <v>0</v>
      </c>
      <c r="BG388" s="270">
        <v>0</v>
      </c>
      <c r="BH388" s="270">
        <v>35</v>
      </c>
      <c r="BI388" s="270">
        <v>150</v>
      </c>
      <c r="BJ388" s="270">
        <v>15</v>
      </c>
      <c r="BK388" s="270">
        <v>0</v>
      </c>
      <c r="BL388" s="270">
        <v>35</v>
      </c>
      <c r="BM388" s="270">
        <v>70</v>
      </c>
      <c r="BN388" s="270">
        <v>15</v>
      </c>
      <c r="BO388" s="270">
        <v>465</v>
      </c>
      <c r="BP388" s="270">
        <v>145</v>
      </c>
      <c r="BQ388" s="270">
        <v>0</v>
      </c>
      <c r="BR388" s="270">
        <v>0</v>
      </c>
      <c r="BS388" s="270">
        <v>0</v>
      </c>
      <c r="BT388" s="270">
        <v>25</v>
      </c>
      <c r="BU388" s="270">
        <v>35</v>
      </c>
      <c r="BV388" s="270"/>
      <c r="BW388" s="270">
        <v>15</v>
      </c>
      <c r="BX388" s="270">
        <v>0</v>
      </c>
      <c r="BY388" s="270">
        <v>10</v>
      </c>
      <c r="BZ388" s="270">
        <v>0</v>
      </c>
      <c r="CA388" s="270">
        <v>0</v>
      </c>
      <c r="CB388" s="270">
        <v>0</v>
      </c>
      <c r="CC388" s="270">
        <v>0</v>
      </c>
      <c r="CD388" s="270">
        <v>45</v>
      </c>
      <c r="CE388" s="270">
        <v>10</v>
      </c>
      <c r="CF388" s="270">
        <v>0</v>
      </c>
      <c r="CG388" s="270">
        <v>965</v>
      </c>
      <c r="CH388" s="270">
        <v>0</v>
      </c>
      <c r="CI388" s="270">
        <v>85</v>
      </c>
      <c r="CJ388" s="270">
        <v>0</v>
      </c>
      <c r="CK388" s="270">
        <v>505</v>
      </c>
      <c r="CL388" s="270">
        <v>55</v>
      </c>
      <c r="CM388" s="270">
        <v>150</v>
      </c>
      <c r="CN388" s="270" t="s">
        <v>1676</v>
      </c>
      <c r="CO388" s="270">
        <v>0</v>
      </c>
      <c r="CP388" s="270">
        <v>0</v>
      </c>
      <c r="CQ388" s="270">
        <v>0</v>
      </c>
      <c r="CR388" s="270">
        <v>0</v>
      </c>
      <c r="CS388" s="270">
        <v>0</v>
      </c>
      <c r="CT388" s="270">
        <v>0</v>
      </c>
      <c r="CU388" s="270">
        <v>0</v>
      </c>
      <c r="CV388" s="270">
        <v>0</v>
      </c>
      <c r="CW388" s="270">
        <v>25</v>
      </c>
      <c r="CX388" s="270">
        <v>0</v>
      </c>
      <c r="CY388" s="270">
        <v>0</v>
      </c>
      <c r="CZ388" s="270">
        <v>0</v>
      </c>
      <c r="DA388" s="270">
        <v>0</v>
      </c>
      <c r="DB388" s="270">
        <v>0</v>
      </c>
      <c r="DC388" s="270">
        <v>0</v>
      </c>
      <c r="DD388" s="270">
        <v>0</v>
      </c>
      <c r="DE388" s="270">
        <v>0</v>
      </c>
      <c r="DF388" s="270">
        <v>0</v>
      </c>
      <c r="DG388" s="270">
        <v>0</v>
      </c>
      <c r="DH388" s="270">
        <v>0</v>
      </c>
      <c r="DI388" s="270">
        <v>0</v>
      </c>
      <c r="DJ388" s="270">
        <v>0</v>
      </c>
      <c r="DK388" s="270">
        <v>0</v>
      </c>
      <c r="DL388" s="270">
        <v>0</v>
      </c>
      <c r="DM388" s="270">
        <v>0</v>
      </c>
      <c r="DN388" s="270">
        <v>0</v>
      </c>
      <c r="DO388" s="270">
        <v>0</v>
      </c>
      <c r="DP388" s="270">
        <v>0</v>
      </c>
      <c r="DQ388" s="270"/>
      <c r="DR388" s="270">
        <v>0</v>
      </c>
      <c r="DS388" s="270">
        <v>0</v>
      </c>
      <c r="DT388" s="270">
        <v>0</v>
      </c>
      <c r="DU388" s="270">
        <v>0</v>
      </c>
      <c r="DV388" s="270">
        <v>0</v>
      </c>
      <c r="DW388" s="270">
        <v>0</v>
      </c>
      <c r="DX388" s="270">
        <v>0</v>
      </c>
      <c r="DY388" s="270">
        <v>0</v>
      </c>
      <c r="DZ388" s="270">
        <v>0</v>
      </c>
      <c r="EA388" s="270">
        <v>0</v>
      </c>
      <c r="EB388" s="270">
        <v>0</v>
      </c>
      <c r="EC388" s="270">
        <v>0</v>
      </c>
      <c r="ED388" s="270">
        <v>0</v>
      </c>
      <c r="EE388" s="270">
        <v>0</v>
      </c>
      <c r="EF388" s="270">
        <v>0</v>
      </c>
      <c r="EG388" s="270">
        <v>0</v>
      </c>
      <c r="EH388" s="270">
        <v>0</v>
      </c>
      <c r="EI388" s="270">
        <v>0</v>
      </c>
      <c r="EJ388" s="270">
        <v>0</v>
      </c>
      <c r="EK388" s="270">
        <v>205</v>
      </c>
      <c r="EL388" s="270">
        <v>0</v>
      </c>
      <c r="EM388" s="270">
        <v>0</v>
      </c>
      <c r="EN388" s="270">
        <v>0</v>
      </c>
      <c r="EO388" s="270">
        <v>0</v>
      </c>
      <c r="EP388" s="270">
        <v>0</v>
      </c>
      <c r="EQ388" s="270">
        <v>0</v>
      </c>
      <c r="ER388" s="270">
        <v>0</v>
      </c>
      <c r="ES388" s="270">
        <v>0</v>
      </c>
      <c r="ET388" s="270">
        <v>0</v>
      </c>
      <c r="EU388" s="270">
        <v>0</v>
      </c>
      <c r="EV388" s="270">
        <v>0</v>
      </c>
      <c r="EW388" s="270">
        <v>0</v>
      </c>
      <c r="EX388" s="270">
        <v>0</v>
      </c>
      <c r="EY388" s="270">
        <v>0</v>
      </c>
      <c r="EZ388" s="270">
        <v>0</v>
      </c>
      <c r="FA388" s="270">
        <v>0</v>
      </c>
      <c r="FB388" s="270">
        <v>0</v>
      </c>
      <c r="FC388" s="270">
        <v>0</v>
      </c>
      <c r="FD388" s="270">
        <v>0</v>
      </c>
      <c r="FE388" s="270">
        <v>0</v>
      </c>
      <c r="FF388" s="270">
        <v>0</v>
      </c>
      <c r="FG388" s="270">
        <v>0</v>
      </c>
      <c r="FH388" s="270">
        <v>0</v>
      </c>
      <c r="FI388" s="270">
        <v>0</v>
      </c>
      <c r="FJ388" s="270">
        <v>0</v>
      </c>
      <c r="FK388" s="270">
        <v>0</v>
      </c>
      <c r="FL388" s="351">
        <v>1000</v>
      </c>
      <c r="FM388" s="323">
        <v>0</v>
      </c>
      <c r="FN388" s="324">
        <v>1025</v>
      </c>
      <c r="FO388" s="270"/>
      <c r="FP388" s="89"/>
      <c r="FQ388" s="270"/>
      <c r="FR388" s="319"/>
      <c r="FS388" s="319"/>
      <c r="FT388" s="319"/>
      <c r="FU388" s="319"/>
      <c r="FV388" s="319"/>
      <c r="FW388" s="319"/>
      <c r="FX388" s="319"/>
      <c r="FY388" s="319"/>
      <c r="FZ388" s="319"/>
      <c r="GA388" s="319"/>
      <c r="GB388" s="319"/>
      <c r="GC388" s="319"/>
      <c r="GD388" s="319"/>
      <c r="GE388" s="319"/>
      <c r="GF388" s="319"/>
      <c r="GG388" s="319"/>
      <c r="GH388" s="319"/>
      <c r="GI388" s="319"/>
      <c r="GJ388" s="319"/>
      <c r="GK388" s="319"/>
      <c r="GL388" s="319"/>
      <c r="GM388" s="319"/>
      <c r="GN388" s="319"/>
      <c r="GO388" s="319"/>
      <c r="GP388" s="319"/>
      <c r="GQ388" s="319"/>
      <c r="GR388" s="319"/>
      <c r="GS388" s="319"/>
      <c r="GT388" s="319"/>
      <c r="GU388" s="319"/>
      <c r="GV388" s="319"/>
      <c r="GW388" s="319"/>
      <c r="GX388" s="319"/>
      <c r="GY388" s="319"/>
      <c r="GZ388" s="319"/>
      <c r="HA388" s="319"/>
      <c r="HB388" s="319"/>
      <c r="HC388" s="319"/>
      <c r="HD388" s="319"/>
      <c r="HE388" s="319"/>
      <c r="HF388" s="319"/>
      <c r="HG388" s="319"/>
      <c r="HH388" s="319"/>
      <c r="HI388" s="319"/>
      <c r="HJ388" s="319"/>
      <c r="HK388" s="319"/>
      <c r="HL388" s="319"/>
      <c r="HM388" s="319"/>
      <c r="HN388" s="319"/>
      <c r="HO388" s="319"/>
      <c r="HP388" s="319"/>
      <c r="HQ388" s="319"/>
      <c r="HR388" s="319"/>
      <c r="HS388" s="319"/>
      <c r="HT388" s="319"/>
      <c r="HU388" s="319"/>
      <c r="HV388" s="319"/>
      <c r="HW388" s="319"/>
      <c r="HX388" s="319"/>
      <c r="HY388" s="319"/>
      <c r="HZ388" s="319"/>
      <c r="IA388" s="319"/>
      <c r="IB388" s="319"/>
      <c r="IC388" s="319"/>
      <c r="ID388" s="319"/>
      <c r="IE388" s="319"/>
      <c r="IF388" s="319"/>
      <c r="IG388" s="318"/>
    </row>
    <row r="389" spans="1:241" ht="12.75" customHeight="1" x14ac:dyDescent="0.2">
      <c r="A389" s="370" t="s">
        <v>310</v>
      </c>
      <c r="B389" s="270">
        <v>400</v>
      </c>
      <c r="C389" s="270">
        <v>400</v>
      </c>
      <c r="D389" s="270">
        <v>145</v>
      </c>
      <c r="E389" s="270">
        <v>255</v>
      </c>
      <c r="F389" s="270">
        <v>0</v>
      </c>
      <c r="G389" s="270">
        <v>0</v>
      </c>
      <c r="H389" s="270">
        <v>400</v>
      </c>
      <c r="I389" s="270">
        <v>145</v>
      </c>
      <c r="J389" s="270">
        <v>255</v>
      </c>
      <c r="K389" s="270">
        <v>300</v>
      </c>
      <c r="L389" s="270">
        <v>52.473684210526315</v>
      </c>
      <c r="M389" s="270">
        <v>125</v>
      </c>
      <c r="N389" s="270">
        <v>135</v>
      </c>
      <c r="O389" s="270">
        <v>85</v>
      </c>
      <c r="P389" s="270">
        <v>50</v>
      </c>
      <c r="Q389" s="270" t="s">
        <v>1676</v>
      </c>
      <c r="R389" s="270" t="s">
        <v>1676</v>
      </c>
      <c r="S389" s="270">
        <v>0</v>
      </c>
      <c r="T389" s="270">
        <v>0</v>
      </c>
      <c r="U389" s="270">
        <v>2.047945205479452</v>
      </c>
      <c r="V389" s="270">
        <v>1</v>
      </c>
      <c r="W389" s="270">
        <v>47</v>
      </c>
      <c r="X389" s="270">
        <v>51.279596977329973</v>
      </c>
      <c r="Y389" s="270">
        <v>0</v>
      </c>
      <c r="Z389" s="270">
        <v>40</v>
      </c>
      <c r="AA389" s="270">
        <v>100</v>
      </c>
      <c r="AB389" s="270">
        <v>125</v>
      </c>
      <c r="AC389" s="270">
        <v>100</v>
      </c>
      <c r="AD389" s="270">
        <v>30</v>
      </c>
      <c r="AE389" s="270">
        <v>0</v>
      </c>
      <c r="AF389" s="270">
        <v>15</v>
      </c>
      <c r="AG389" s="270">
        <v>0</v>
      </c>
      <c r="AH389" s="270">
        <v>0</v>
      </c>
      <c r="AI389" s="270" t="s">
        <v>1676</v>
      </c>
      <c r="AJ389" s="270">
        <v>10</v>
      </c>
      <c r="AK389" s="270" t="s">
        <v>1676</v>
      </c>
      <c r="AL389" s="270" t="s">
        <v>1676</v>
      </c>
      <c r="AM389" s="270">
        <v>30</v>
      </c>
      <c r="AN389" s="270">
        <v>25</v>
      </c>
      <c r="AO389" s="270">
        <v>0</v>
      </c>
      <c r="AP389" s="270" t="s">
        <v>1676</v>
      </c>
      <c r="AQ389" s="270" t="s">
        <v>1676</v>
      </c>
      <c r="AR389" s="270" t="s">
        <v>1676</v>
      </c>
      <c r="AS389" s="270">
        <v>20</v>
      </c>
      <c r="AT389" s="270">
        <v>55</v>
      </c>
      <c r="AU389" s="270">
        <v>0</v>
      </c>
      <c r="AV389" s="270" t="s">
        <v>1676</v>
      </c>
      <c r="AW389" s="270">
        <v>50</v>
      </c>
      <c r="AX389" s="270" t="s">
        <v>1676</v>
      </c>
      <c r="AY389" s="270" t="s">
        <v>1676</v>
      </c>
      <c r="AZ389" s="270">
        <v>150</v>
      </c>
      <c r="BA389" s="270" t="s">
        <v>1676</v>
      </c>
      <c r="BB389" s="270">
        <v>15</v>
      </c>
      <c r="BC389" s="270">
        <v>0</v>
      </c>
      <c r="BD389" s="270">
        <v>10</v>
      </c>
      <c r="BE389" s="270">
        <v>0</v>
      </c>
      <c r="BF389" s="270">
        <v>0</v>
      </c>
      <c r="BG389" s="270">
        <v>0</v>
      </c>
      <c r="BH389" s="270">
        <v>10</v>
      </c>
      <c r="BI389" s="270">
        <v>0</v>
      </c>
      <c r="BJ389" s="270" t="s">
        <v>1676</v>
      </c>
      <c r="BK389" s="270">
        <v>0</v>
      </c>
      <c r="BL389" s="270">
        <v>15</v>
      </c>
      <c r="BM389" s="270">
        <v>85</v>
      </c>
      <c r="BN389" s="270" t="s">
        <v>1676</v>
      </c>
      <c r="BO389" s="270">
        <v>160</v>
      </c>
      <c r="BP389" s="270">
        <v>70</v>
      </c>
      <c r="BQ389" s="270">
        <v>0</v>
      </c>
      <c r="BR389" s="270">
        <v>0</v>
      </c>
      <c r="BS389" s="270" t="s">
        <v>1676</v>
      </c>
      <c r="BT389" s="270">
        <v>15</v>
      </c>
      <c r="BU389" s="270">
        <v>20</v>
      </c>
      <c r="BV389" s="270"/>
      <c r="BW389" s="270" t="s">
        <v>1676</v>
      </c>
      <c r="BX389" s="270">
        <v>0</v>
      </c>
      <c r="BY389" s="270">
        <v>10</v>
      </c>
      <c r="BZ389" s="270">
        <v>0</v>
      </c>
      <c r="CA389" s="270">
        <v>0</v>
      </c>
      <c r="CB389" s="270">
        <v>0</v>
      </c>
      <c r="CC389" s="270">
        <v>0</v>
      </c>
      <c r="CD389" s="270">
        <v>10</v>
      </c>
      <c r="CE389" s="270">
        <v>0</v>
      </c>
      <c r="CF389" s="270">
        <v>0</v>
      </c>
      <c r="CG389" s="270">
        <v>385</v>
      </c>
      <c r="CH389" s="270">
        <v>0</v>
      </c>
      <c r="CI389" s="270">
        <v>90</v>
      </c>
      <c r="CJ389" s="270" t="s">
        <v>1676</v>
      </c>
      <c r="CK389" s="270">
        <v>175</v>
      </c>
      <c r="CL389" s="270">
        <v>15</v>
      </c>
      <c r="CM389" s="270">
        <v>0</v>
      </c>
      <c r="CN389" s="270">
        <v>0</v>
      </c>
      <c r="CO389" s="270">
        <v>0</v>
      </c>
      <c r="CP389" s="270">
        <v>0</v>
      </c>
      <c r="CQ389" s="270">
        <v>0</v>
      </c>
      <c r="CR389" s="270">
        <v>0</v>
      </c>
      <c r="CS389" s="270">
        <v>0</v>
      </c>
      <c r="CT389" s="270">
        <v>0</v>
      </c>
      <c r="CU389" s="270">
        <v>0</v>
      </c>
      <c r="CV389" s="270">
        <v>0</v>
      </c>
      <c r="CW389" s="270">
        <v>15</v>
      </c>
      <c r="CX389" s="270">
        <v>0</v>
      </c>
      <c r="CY389" s="270">
        <v>0</v>
      </c>
      <c r="CZ389" s="270">
        <v>0</v>
      </c>
      <c r="DA389" s="270">
        <v>0</v>
      </c>
      <c r="DB389" s="270">
        <v>0</v>
      </c>
      <c r="DC389" s="270" t="s">
        <v>1676</v>
      </c>
      <c r="DD389" s="270">
        <v>0</v>
      </c>
      <c r="DE389" s="270">
        <v>0</v>
      </c>
      <c r="DF389" s="270">
        <v>0</v>
      </c>
      <c r="DG389" s="270">
        <v>0</v>
      </c>
      <c r="DH389" s="270">
        <v>0</v>
      </c>
      <c r="DI389" s="270">
        <v>0</v>
      </c>
      <c r="DJ389" s="270">
        <v>0</v>
      </c>
      <c r="DK389" s="270">
        <v>0</v>
      </c>
      <c r="DL389" s="270">
        <v>0</v>
      </c>
      <c r="DM389" s="270">
        <v>0</v>
      </c>
      <c r="DN389" s="270">
        <v>0</v>
      </c>
      <c r="DO389" s="270">
        <v>0</v>
      </c>
      <c r="DP389" s="270">
        <v>0</v>
      </c>
      <c r="DQ389" s="270"/>
      <c r="DR389" s="270">
        <v>0</v>
      </c>
      <c r="DS389" s="270">
        <v>0</v>
      </c>
      <c r="DT389" s="270">
        <v>0</v>
      </c>
      <c r="DU389" s="270">
        <v>0</v>
      </c>
      <c r="DV389" s="270">
        <v>0</v>
      </c>
      <c r="DW389" s="270">
        <v>0</v>
      </c>
      <c r="DX389" s="270">
        <v>0</v>
      </c>
      <c r="DY389" s="270">
        <v>0</v>
      </c>
      <c r="DZ389" s="270">
        <v>0</v>
      </c>
      <c r="EA389" s="270">
        <v>0</v>
      </c>
      <c r="EB389" s="270">
        <v>0</v>
      </c>
      <c r="EC389" s="270">
        <v>0</v>
      </c>
      <c r="ED389" s="270">
        <v>0</v>
      </c>
      <c r="EE389" s="270">
        <v>0</v>
      </c>
      <c r="EF389" s="270">
        <v>0</v>
      </c>
      <c r="EG389" s="270">
        <v>0</v>
      </c>
      <c r="EH389" s="270">
        <v>0</v>
      </c>
      <c r="EI389" s="270">
        <v>0</v>
      </c>
      <c r="EJ389" s="270">
        <v>0</v>
      </c>
      <c r="EK389" s="270">
        <v>100</v>
      </c>
      <c r="EL389" s="270">
        <v>0</v>
      </c>
      <c r="EM389" s="270">
        <v>0</v>
      </c>
      <c r="EN389" s="270">
        <v>0</v>
      </c>
      <c r="EO389" s="270">
        <v>0</v>
      </c>
      <c r="EP389" s="270">
        <v>0</v>
      </c>
      <c r="EQ389" s="270">
        <v>0</v>
      </c>
      <c r="ER389" s="270">
        <v>0</v>
      </c>
      <c r="ES389" s="270">
        <v>0</v>
      </c>
      <c r="ET389" s="270">
        <v>0</v>
      </c>
      <c r="EU389" s="270">
        <v>0</v>
      </c>
      <c r="EV389" s="270">
        <v>0</v>
      </c>
      <c r="EW389" s="270">
        <v>0</v>
      </c>
      <c r="EX389" s="270">
        <v>0</v>
      </c>
      <c r="EY389" s="270">
        <v>0</v>
      </c>
      <c r="EZ389" s="270">
        <v>0</v>
      </c>
      <c r="FA389" s="270">
        <v>0</v>
      </c>
      <c r="FB389" s="270">
        <v>0</v>
      </c>
      <c r="FC389" s="270">
        <v>0</v>
      </c>
      <c r="FD389" s="270">
        <v>0</v>
      </c>
      <c r="FE389" s="270">
        <v>0</v>
      </c>
      <c r="FF389" s="270">
        <v>0</v>
      </c>
      <c r="FG389" s="270">
        <v>0</v>
      </c>
      <c r="FH389" s="270">
        <v>0</v>
      </c>
      <c r="FI389" s="270">
        <v>0</v>
      </c>
      <c r="FJ389" s="270">
        <v>0</v>
      </c>
      <c r="FK389" s="270">
        <v>0</v>
      </c>
      <c r="FL389" s="351">
        <v>385</v>
      </c>
      <c r="FM389" s="323">
        <v>0</v>
      </c>
      <c r="FN389" s="324">
        <v>400</v>
      </c>
      <c r="FO389" s="270"/>
      <c r="FP389" s="89"/>
      <c r="FQ389" s="270"/>
      <c r="FR389" s="319"/>
      <c r="FS389" s="319"/>
      <c r="FT389" s="319"/>
      <c r="FU389" s="319"/>
      <c r="FV389" s="319"/>
      <c r="FW389" s="319"/>
      <c r="FX389" s="319"/>
      <c r="FY389" s="319"/>
      <c r="FZ389" s="319"/>
      <c r="GA389" s="319"/>
      <c r="GB389" s="319"/>
      <c r="GC389" s="319"/>
      <c r="GD389" s="319"/>
      <c r="GE389" s="319"/>
      <c r="GF389" s="319"/>
      <c r="GG389" s="319"/>
      <c r="GH389" s="319"/>
      <c r="GI389" s="319"/>
      <c r="GJ389" s="319"/>
      <c r="GK389" s="319"/>
      <c r="GL389" s="319"/>
      <c r="GM389" s="319"/>
      <c r="GN389" s="319"/>
      <c r="GO389" s="319"/>
      <c r="GP389" s="319"/>
      <c r="GQ389" s="319"/>
      <c r="GR389" s="319"/>
      <c r="GS389" s="319"/>
      <c r="GT389" s="319"/>
      <c r="GU389" s="319"/>
      <c r="GV389" s="319"/>
      <c r="GW389" s="319"/>
      <c r="GX389" s="319"/>
      <c r="GY389" s="319"/>
      <c r="GZ389" s="319"/>
      <c r="HA389" s="319"/>
      <c r="HB389" s="319"/>
      <c r="HC389" s="319"/>
      <c r="HD389" s="319"/>
      <c r="HE389" s="319"/>
      <c r="HF389" s="319"/>
      <c r="HG389" s="319"/>
      <c r="HH389" s="319"/>
      <c r="HI389" s="319"/>
      <c r="HJ389" s="319"/>
      <c r="HK389" s="319"/>
      <c r="HL389" s="319"/>
      <c r="HM389" s="319"/>
      <c r="HN389" s="319"/>
      <c r="HO389" s="319"/>
      <c r="HP389" s="319"/>
      <c r="HQ389" s="319"/>
      <c r="HR389" s="319"/>
      <c r="HS389" s="319"/>
      <c r="HT389" s="319"/>
      <c r="HU389" s="319"/>
      <c r="HV389" s="319"/>
      <c r="HW389" s="319"/>
      <c r="HX389" s="319"/>
      <c r="HY389" s="319"/>
      <c r="HZ389" s="319"/>
      <c r="IA389" s="319"/>
      <c r="IB389" s="319"/>
      <c r="IC389" s="319"/>
      <c r="ID389" s="319"/>
      <c r="IE389" s="319"/>
      <c r="IF389" s="319"/>
      <c r="IG389" s="318"/>
    </row>
    <row r="390" spans="1:241" ht="12.75" customHeight="1" x14ac:dyDescent="0.2">
      <c r="A390" s="370" t="s">
        <v>290</v>
      </c>
      <c r="B390" s="270">
        <v>885</v>
      </c>
      <c r="C390" s="270">
        <v>885</v>
      </c>
      <c r="D390" s="270">
        <v>385</v>
      </c>
      <c r="E390" s="270">
        <v>500</v>
      </c>
      <c r="F390" s="270">
        <v>0</v>
      </c>
      <c r="G390" s="270">
        <v>0</v>
      </c>
      <c r="H390" s="270">
        <v>885</v>
      </c>
      <c r="I390" s="270">
        <v>165</v>
      </c>
      <c r="J390" s="270">
        <v>720</v>
      </c>
      <c r="K390" s="270">
        <v>340</v>
      </c>
      <c r="L390" s="270">
        <v>45.870056497175142</v>
      </c>
      <c r="M390" s="270">
        <v>340</v>
      </c>
      <c r="N390" s="270">
        <v>285</v>
      </c>
      <c r="O390" s="270">
        <v>175</v>
      </c>
      <c r="P390" s="270">
        <v>80</v>
      </c>
      <c r="Q390" s="270" t="s">
        <v>1676</v>
      </c>
      <c r="R390" s="270">
        <v>0</v>
      </c>
      <c r="S390" s="270">
        <v>0</v>
      </c>
      <c r="T390" s="270">
        <v>0</v>
      </c>
      <c r="U390" s="270">
        <v>2.0421686746987953</v>
      </c>
      <c r="V390" s="270">
        <v>2</v>
      </c>
      <c r="W390" s="270">
        <v>41</v>
      </c>
      <c r="X390" s="270">
        <v>54.162344983089064</v>
      </c>
      <c r="Y390" s="270">
        <v>0</v>
      </c>
      <c r="Z390" s="270">
        <v>70</v>
      </c>
      <c r="AA390" s="270">
        <v>180</v>
      </c>
      <c r="AB390" s="270">
        <v>290</v>
      </c>
      <c r="AC390" s="270">
        <v>255</v>
      </c>
      <c r="AD390" s="270">
        <v>90</v>
      </c>
      <c r="AE390" s="270" t="s">
        <v>1676</v>
      </c>
      <c r="AF390" s="270">
        <v>35</v>
      </c>
      <c r="AG390" s="270" t="s">
        <v>1676</v>
      </c>
      <c r="AH390" s="270">
        <v>0</v>
      </c>
      <c r="AI390" s="270">
        <v>0</v>
      </c>
      <c r="AJ390" s="270">
        <v>45</v>
      </c>
      <c r="AK390" s="270">
        <v>10</v>
      </c>
      <c r="AL390" s="270">
        <v>140</v>
      </c>
      <c r="AM390" s="270">
        <v>135</v>
      </c>
      <c r="AN390" s="270">
        <v>30</v>
      </c>
      <c r="AO390" s="270">
        <v>0</v>
      </c>
      <c r="AP390" s="270" t="s">
        <v>1676</v>
      </c>
      <c r="AQ390" s="270" t="s">
        <v>1676</v>
      </c>
      <c r="AR390" s="270">
        <v>0</v>
      </c>
      <c r="AS390" s="270">
        <v>20</v>
      </c>
      <c r="AT390" s="270">
        <v>80</v>
      </c>
      <c r="AU390" s="270">
        <v>0</v>
      </c>
      <c r="AV390" s="270">
        <v>20</v>
      </c>
      <c r="AW390" s="270">
        <v>140</v>
      </c>
      <c r="AX390" s="270" t="s">
        <v>1676</v>
      </c>
      <c r="AY390" s="270" t="s">
        <v>1676</v>
      </c>
      <c r="AZ390" s="270">
        <v>190</v>
      </c>
      <c r="BA390" s="270" t="s">
        <v>1676</v>
      </c>
      <c r="BB390" s="270">
        <v>15</v>
      </c>
      <c r="BC390" s="270">
        <v>0</v>
      </c>
      <c r="BD390" s="270">
        <v>50</v>
      </c>
      <c r="BE390" s="270" t="s">
        <v>1676</v>
      </c>
      <c r="BF390" s="270" t="s">
        <v>1676</v>
      </c>
      <c r="BG390" s="270">
        <v>0</v>
      </c>
      <c r="BH390" s="270">
        <v>35</v>
      </c>
      <c r="BI390" s="270">
        <v>0</v>
      </c>
      <c r="BJ390" s="270">
        <v>0</v>
      </c>
      <c r="BK390" s="270">
        <v>0</v>
      </c>
      <c r="BL390" s="270">
        <v>55</v>
      </c>
      <c r="BM390" s="270">
        <v>340</v>
      </c>
      <c r="BN390" s="270" t="s">
        <v>1676</v>
      </c>
      <c r="BO390" s="270">
        <v>230</v>
      </c>
      <c r="BP390" s="270">
        <v>95</v>
      </c>
      <c r="BQ390" s="270">
        <v>0</v>
      </c>
      <c r="BR390" s="270">
        <v>0</v>
      </c>
      <c r="BS390" s="270">
        <v>0</v>
      </c>
      <c r="BT390" s="270">
        <v>45</v>
      </c>
      <c r="BU390" s="270">
        <v>15</v>
      </c>
      <c r="BV390" s="270"/>
      <c r="BW390" s="270" t="s">
        <v>1676</v>
      </c>
      <c r="BX390" s="270">
        <v>0</v>
      </c>
      <c r="BY390" s="270" t="s">
        <v>1676</v>
      </c>
      <c r="BZ390" s="270">
        <v>0</v>
      </c>
      <c r="CA390" s="270">
        <v>0</v>
      </c>
      <c r="CB390" s="270">
        <v>0</v>
      </c>
      <c r="CC390" s="270">
        <v>0</v>
      </c>
      <c r="CD390" s="270">
        <v>25</v>
      </c>
      <c r="CE390" s="270">
        <v>0</v>
      </c>
      <c r="CF390" s="270">
        <v>0</v>
      </c>
      <c r="CG390" s="270">
        <v>860</v>
      </c>
      <c r="CH390" s="270">
        <v>0</v>
      </c>
      <c r="CI390" s="270">
        <v>370</v>
      </c>
      <c r="CJ390" s="270" t="s">
        <v>1676</v>
      </c>
      <c r="CK390" s="270">
        <v>225</v>
      </c>
      <c r="CL390" s="270">
        <v>60</v>
      </c>
      <c r="CM390" s="270">
        <v>0</v>
      </c>
      <c r="CN390" s="270">
        <v>0</v>
      </c>
      <c r="CO390" s="270">
        <v>0</v>
      </c>
      <c r="CP390" s="270">
        <v>0</v>
      </c>
      <c r="CQ390" s="270">
        <v>0</v>
      </c>
      <c r="CR390" s="270">
        <v>0</v>
      </c>
      <c r="CS390" s="270">
        <v>0</v>
      </c>
      <c r="CT390" s="270">
        <v>0</v>
      </c>
      <c r="CU390" s="270">
        <v>0</v>
      </c>
      <c r="CV390" s="270">
        <v>0</v>
      </c>
      <c r="CW390" s="270">
        <v>60</v>
      </c>
      <c r="CX390" s="270">
        <v>0</v>
      </c>
      <c r="CY390" s="270">
        <v>0</v>
      </c>
      <c r="CZ390" s="270">
        <v>0</v>
      </c>
      <c r="DA390" s="270">
        <v>0</v>
      </c>
      <c r="DB390" s="270">
        <v>0</v>
      </c>
      <c r="DC390" s="270">
        <v>0</v>
      </c>
      <c r="DD390" s="270">
        <v>50</v>
      </c>
      <c r="DE390" s="270">
        <v>0</v>
      </c>
      <c r="DF390" s="270">
        <v>0</v>
      </c>
      <c r="DG390" s="270">
        <v>0</v>
      </c>
      <c r="DH390" s="270">
        <v>0</v>
      </c>
      <c r="DI390" s="270">
        <v>0</v>
      </c>
      <c r="DJ390" s="270">
        <v>0</v>
      </c>
      <c r="DK390" s="270">
        <v>0</v>
      </c>
      <c r="DL390" s="270">
        <v>0</v>
      </c>
      <c r="DM390" s="270">
        <v>0</v>
      </c>
      <c r="DN390" s="270">
        <v>0</v>
      </c>
      <c r="DO390" s="270">
        <v>0</v>
      </c>
      <c r="DP390" s="270">
        <v>0</v>
      </c>
      <c r="DQ390" s="270"/>
      <c r="DR390" s="270">
        <v>0</v>
      </c>
      <c r="DS390" s="270">
        <v>0</v>
      </c>
      <c r="DT390" s="270">
        <v>0</v>
      </c>
      <c r="DU390" s="270">
        <v>0</v>
      </c>
      <c r="DV390" s="270">
        <v>0</v>
      </c>
      <c r="DW390" s="270">
        <v>0</v>
      </c>
      <c r="DX390" s="270">
        <v>0</v>
      </c>
      <c r="DY390" s="270">
        <v>0</v>
      </c>
      <c r="DZ390" s="270">
        <v>0</v>
      </c>
      <c r="EA390" s="270">
        <v>0</v>
      </c>
      <c r="EB390" s="270">
        <v>0</v>
      </c>
      <c r="EC390" s="270">
        <v>0</v>
      </c>
      <c r="ED390" s="270">
        <v>0</v>
      </c>
      <c r="EE390" s="270">
        <v>0</v>
      </c>
      <c r="EF390" s="270">
        <v>0</v>
      </c>
      <c r="EG390" s="270">
        <v>0</v>
      </c>
      <c r="EH390" s="270">
        <v>0</v>
      </c>
      <c r="EI390" s="270">
        <v>0</v>
      </c>
      <c r="EJ390" s="270">
        <v>0</v>
      </c>
      <c r="EK390" s="270">
        <v>115</v>
      </c>
      <c r="EL390" s="270">
        <v>0</v>
      </c>
      <c r="EM390" s="270">
        <v>0</v>
      </c>
      <c r="EN390" s="270">
        <v>0</v>
      </c>
      <c r="EO390" s="270">
        <v>0</v>
      </c>
      <c r="EP390" s="270">
        <v>0</v>
      </c>
      <c r="EQ390" s="270">
        <v>0</v>
      </c>
      <c r="ER390" s="270">
        <v>0</v>
      </c>
      <c r="ES390" s="270">
        <v>0</v>
      </c>
      <c r="ET390" s="270">
        <v>0</v>
      </c>
      <c r="EU390" s="270">
        <v>0</v>
      </c>
      <c r="EV390" s="270">
        <v>0</v>
      </c>
      <c r="EW390" s="270">
        <v>0</v>
      </c>
      <c r="EX390" s="270">
        <v>0</v>
      </c>
      <c r="EY390" s="270">
        <v>0</v>
      </c>
      <c r="EZ390" s="270">
        <v>0</v>
      </c>
      <c r="FA390" s="270">
        <v>0</v>
      </c>
      <c r="FB390" s="270">
        <v>0</v>
      </c>
      <c r="FC390" s="270">
        <v>0</v>
      </c>
      <c r="FD390" s="270">
        <v>0</v>
      </c>
      <c r="FE390" s="270">
        <v>0</v>
      </c>
      <c r="FF390" s="270">
        <v>0</v>
      </c>
      <c r="FG390" s="270">
        <v>0</v>
      </c>
      <c r="FH390" s="270">
        <v>0</v>
      </c>
      <c r="FI390" s="270">
        <v>0</v>
      </c>
      <c r="FJ390" s="270">
        <v>0</v>
      </c>
      <c r="FK390" s="270">
        <v>0</v>
      </c>
      <c r="FL390" s="351">
        <v>870</v>
      </c>
      <c r="FM390" s="323">
        <v>0</v>
      </c>
      <c r="FN390" s="324">
        <v>885</v>
      </c>
      <c r="FO390" s="270"/>
      <c r="FP390" s="89"/>
      <c r="FQ390" s="270"/>
      <c r="FR390" s="319"/>
      <c r="FS390" s="319"/>
      <c r="FT390" s="319"/>
      <c r="FU390" s="319"/>
      <c r="FV390" s="319"/>
      <c r="FW390" s="319"/>
      <c r="FX390" s="319"/>
      <c r="FY390" s="319"/>
      <c r="FZ390" s="319"/>
      <c r="GA390" s="319"/>
      <c r="GB390" s="319"/>
      <c r="GC390" s="319"/>
      <c r="GD390" s="319"/>
      <c r="GE390" s="319"/>
      <c r="GF390" s="319"/>
      <c r="GG390" s="319"/>
      <c r="GH390" s="319"/>
      <c r="GI390" s="319"/>
      <c r="GJ390" s="319"/>
      <c r="GK390" s="319"/>
      <c r="GL390" s="319"/>
      <c r="GM390" s="319"/>
      <c r="GN390" s="319"/>
      <c r="GO390" s="319"/>
      <c r="GP390" s="319"/>
      <c r="GQ390" s="319"/>
      <c r="GR390" s="319"/>
      <c r="GS390" s="319"/>
      <c r="GT390" s="319"/>
      <c r="GU390" s="319"/>
      <c r="GV390" s="319"/>
      <c r="GW390" s="319"/>
      <c r="GX390" s="319"/>
      <c r="GY390" s="319"/>
      <c r="GZ390" s="319"/>
      <c r="HA390" s="319"/>
      <c r="HB390" s="319"/>
      <c r="HC390" s="319"/>
      <c r="HD390" s="319"/>
      <c r="HE390" s="319"/>
      <c r="HF390" s="319"/>
      <c r="HG390" s="319"/>
      <c r="HH390" s="319"/>
      <c r="HI390" s="319"/>
      <c r="HJ390" s="319"/>
      <c r="HK390" s="319"/>
      <c r="HL390" s="319"/>
      <c r="HM390" s="319"/>
      <c r="HN390" s="319"/>
      <c r="HO390" s="319"/>
      <c r="HP390" s="319"/>
      <c r="HQ390" s="319"/>
      <c r="HR390" s="319"/>
      <c r="HS390" s="319"/>
      <c r="HT390" s="319"/>
      <c r="HU390" s="319"/>
      <c r="HV390" s="319"/>
      <c r="HW390" s="319"/>
      <c r="HX390" s="319"/>
      <c r="HY390" s="319"/>
      <c r="HZ390" s="319"/>
      <c r="IA390" s="319"/>
      <c r="IB390" s="319"/>
      <c r="IC390" s="319"/>
      <c r="ID390" s="319"/>
      <c r="IE390" s="319"/>
      <c r="IF390" s="319"/>
      <c r="IG390" s="318"/>
    </row>
    <row r="391" spans="1:241" ht="12.75" customHeight="1" x14ac:dyDescent="0.2">
      <c r="A391" s="370" t="s">
        <v>306</v>
      </c>
      <c r="B391" s="270">
        <v>4630</v>
      </c>
      <c r="C391" s="270">
        <v>4630</v>
      </c>
      <c r="D391" s="270">
        <v>2155</v>
      </c>
      <c r="E391" s="270">
        <v>2475</v>
      </c>
      <c r="F391" s="270">
        <v>0</v>
      </c>
      <c r="G391" s="270">
        <v>0</v>
      </c>
      <c r="H391" s="270">
        <v>4630</v>
      </c>
      <c r="I391" s="270">
        <v>1050</v>
      </c>
      <c r="J391" s="270">
        <v>3585</v>
      </c>
      <c r="K391" s="270">
        <v>1970</v>
      </c>
      <c r="L391" s="270">
        <v>54.42440318302387</v>
      </c>
      <c r="M391" s="270">
        <v>1855</v>
      </c>
      <c r="N391" s="270">
        <v>1145</v>
      </c>
      <c r="O391" s="270">
        <v>850</v>
      </c>
      <c r="P391" s="270">
        <v>540</v>
      </c>
      <c r="Q391" s="270">
        <v>80</v>
      </c>
      <c r="R391" s="270">
        <v>30</v>
      </c>
      <c r="S391" s="270">
        <v>10</v>
      </c>
      <c r="T391" s="270">
        <v>15</v>
      </c>
      <c r="U391" s="270">
        <v>1.8778625954198473</v>
      </c>
      <c r="V391" s="270">
        <v>2</v>
      </c>
      <c r="W391" s="270">
        <v>39</v>
      </c>
      <c r="X391" s="270">
        <v>54.766104626026802</v>
      </c>
      <c r="Y391" s="270">
        <v>0</v>
      </c>
      <c r="Z391" s="270">
        <v>270</v>
      </c>
      <c r="AA391" s="270">
        <v>900</v>
      </c>
      <c r="AB391" s="270">
        <v>1585</v>
      </c>
      <c r="AC391" s="270">
        <v>1440</v>
      </c>
      <c r="AD391" s="270">
        <v>420</v>
      </c>
      <c r="AE391" s="270" t="s">
        <v>1676</v>
      </c>
      <c r="AF391" s="270">
        <v>785</v>
      </c>
      <c r="AG391" s="270">
        <v>10</v>
      </c>
      <c r="AH391" s="270">
        <v>0</v>
      </c>
      <c r="AI391" s="270">
        <v>15</v>
      </c>
      <c r="AJ391" s="270">
        <v>25</v>
      </c>
      <c r="AK391" s="270">
        <v>15</v>
      </c>
      <c r="AL391" s="270">
        <v>425</v>
      </c>
      <c r="AM391" s="270">
        <v>285</v>
      </c>
      <c r="AN391" s="270">
        <v>55</v>
      </c>
      <c r="AO391" s="270">
        <v>0</v>
      </c>
      <c r="AP391" s="270">
        <v>260</v>
      </c>
      <c r="AQ391" s="270" t="s">
        <v>1676</v>
      </c>
      <c r="AR391" s="270">
        <v>0</v>
      </c>
      <c r="AS391" s="270">
        <v>15</v>
      </c>
      <c r="AT391" s="270">
        <v>50</v>
      </c>
      <c r="AU391" s="270">
        <v>0</v>
      </c>
      <c r="AV391" s="270">
        <v>50</v>
      </c>
      <c r="AW391" s="270">
        <v>545</v>
      </c>
      <c r="AX391" s="270" t="s">
        <v>1676</v>
      </c>
      <c r="AY391" s="270">
        <v>570</v>
      </c>
      <c r="AZ391" s="270">
        <v>1260</v>
      </c>
      <c r="BA391" s="270">
        <v>15</v>
      </c>
      <c r="BB391" s="270">
        <v>245</v>
      </c>
      <c r="BC391" s="270">
        <v>25</v>
      </c>
      <c r="BD391" s="270">
        <v>55</v>
      </c>
      <c r="BE391" s="270">
        <v>10</v>
      </c>
      <c r="BF391" s="270">
        <v>0</v>
      </c>
      <c r="BG391" s="270" t="s">
        <v>1676</v>
      </c>
      <c r="BH391" s="270">
        <v>125</v>
      </c>
      <c r="BI391" s="270">
        <v>0</v>
      </c>
      <c r="BJ391" s="270">
        <v>10</v>
      </c>
      <c r="BK391" s="270">
        <v>280</v>
      </c>
      <c r="BL391" s="270">
        <v>40</v>
      </c>
      <c r="BM391" s="270">
        <v>785</v>
      </c>
      <c r="BN391" s="270">
        <v>45</v>
      </c>
      <c r="BO391" s="270">
        <v>2935</v>
      </c>
      <c r="BP391" s="270">
        <v>60</v>
      </c>
      <c r="BQ391" s="270">
        <v>0</v>
      </c>
      <c r="BR391" s="270">
        <v>0</v>
      </c>
      <c r="BS391" s="270" t="s">
        <v>1676</v>
      </c>
      <c r="BT391" s="270">
        <v>180</v>
      </c>
      <c r="BU391" s="270">
        <v>55</v>
      </c>
      <c r="BV391" s="270"/>
      <c r="BW391" s="270">
        <v>25</v>
      </c>
      <c r="BX391" s="270">
        <v>0</v>
      </c>
      <c r="BY391" s="270" t="s">
        <v>1676</v>
      </c>
      <c r="BZ391" s="270">
        <v>0</v>
      </c>
      <c r="CA391" s="270">
        <v>0</v>
      </c>
      <c r="CB391" s="270">
        <v>0</v>
      </c>
      <c r="CC391" s="270">
        <v>0</v>
      </c>
      <c r="CD391" s="270">
        <v>130</v>
      </c>
      <c r="CE391" s="270" t="s">
        <v>1676</v>
      </c>
      <c r="CF391" s="270">
        <v>0</v>
      </c>
      <c r="CG391" s="270">
        <v>4495</v>
      </c>
      <c r="CH391" s="270">
        <v>0</v>
      </c>
      <c r="CI391" s="270">
        <v>1225</v>
      </c>
      <c r="CJ391" s="270">
        <v>0</v>
      </c>
      <c r="CK391" s="270">
        <v>3000</v>
      </c>
      <c r="CL391" s="270">
        <v>55</v>
      </c>
      <c r="CM391" s="270">
        <v>0</v>
      </c>
      <c r="CN391" s="270">
        <v>0</v>
      </c>
      <c r="CO391" s="270">
        <v>0</v>
      </c>
      <c r="CP391" s="270">
        <v>0</v>
      </c>
      <c r="CQ391" s="270">
        <v>0</v>
      </c>
      <c r="CR391" s="270">
        <v>0</v>
      </c>
      <c r="CS391" s="270">
        <v>0</v>
      </c>
      <c r="CT391" s="270">
        <v>0</v>
      </c>
      <c r="CU391" s="270">
        <v>0</v>
      </c>
      <c r="CV391" s="270">
        <v>110</v>
      </c>
      <c r="CW391" s="270">
        <v>50</v>
      </c>
      <c r="CX391" s="270">
        <v>0</v>
      </c>
      <c r="CY391" s="270">
        <v>0</v>
      </c>
      <c r="CZ391" s="270">
        <v>0</v>
      </c>
      <c r="DA391" s="270">
        <v>0</v>
      </c>
      <c r="DB391" s="270">
        <v>0</v>
      </c>
      <c r="DC391" s="270">
        <v>0</v>
      </c>
      <c r="DD391" s="270">
        <v>115</v>
      </c>
      <c r="DE391" s="270">
        <v>0</v>
      </c>
      <c r="DF391" s="270">
        <v>0</v>
      </c>
      <c r="DG391" s="270">
        <v>0</v>
      </c>
      <c r="DH391" s="270">
        <v>0</v>
      </c>
      <c r="DI391" s="270">
        <v>0</v>
      </c>
      <c r="DJ391" s="270">
        <v>0</v>
      </c>
      <c r="DK391" s="270">
        <v>0</v>
      </c>
      <c r="DL391" s="270">
        <v>0</v>
      </c>
      <c r="DM391" s="270">
        <v>0</v>
      </c>
      <c r="DN391" s="270">
        <v>0</v>
      </c>
      <c r="DO391" s="270">
        <v>0</v>
      </c>
      <c r="DP391" s="270">
        <v>0</v>
      </c>
      <c r="DQ391" s="270"/>
      <c r="DR391" s="270">
        <v>0</v>
      </c>
      <c r="DS391" s="270">
        <v>0</v>
      </c>
      <c r="DT391" s="270">
        <v>0</v>
      </c>
      <c r="DU391" s="270">
        <v>0</v>
      </c>
      <c r="DV391" s="270">
        <v>0</v>
      </c>
      <c r="DW391" s="270">
        <v>0</v>
      </c>
      <c r="DX391" s="270">
        <v>0</v>
      </c>
      <c r="DY391" s="270">
        <v>0</v>
      </c>
      <c r="DZ391" s="270">
        <v>0</v>
      </c>
      <c r="EA391" s="270">
        <v>0</v>
      </c>
      <c r="EB391" s="270">
        <v>0</v>
      </c>
      <c r="EC391" s="270">
        <v>0</v>
      </c>
      <c r="ED391" s="270">
        <v>0</v>
      </c>
      <c r="EE391" s="270">
        <v>0</v>
      </c>
      <c r="EF391" s="270">
        <v>0</v>
      </c>
      <c r="EG391" s="270">
        <v>0</v>
      </c>
      <c r="EH391" s="270">
        <v>0</v>
      </c>
      <c r="EI391" s="270">
        <v>0</v>
      </c>
      <c r="EJ391" s="270">
        <v>0</v>
      </c>
      <c r="EK391" s="270">
        <v>70</v>
      </c>
      <c r="EL391" s="270">
        <v>0</v>
      </c>
      <c r="EM391" s="270">
        <v>0</v>
      </c>
      <c r="EN391" s="270">
        <v>0</v>
      </c>
      <c r="EO391" s="270">
        <v>0</v>
      </c>
      <c r="EP391" s="270">
        <v>0</v>
      </c>
      <c r="EQ391" s="270">
        <v>0</v>
      </c>
      <c r="ER391" s="270">
        <v>0</v>
      </c>
      <c r="ES391" s="270">
        <v>0</v>
      </c>
      <c r="ET391" s="270">
        <v>0</v>
      </c>
      <c r="EU391" s="270">
        <v>0</v>
      </c>
      <c r="EV391" s="270">
        <v>0</v>
      </c>
      <c r="EW391" s="270">
        <v>0</v>
      </c>
      <c r="EX391" s="270">
        <v>0</v>
      </c>
      <c r="EY391" s="270">
        <v>0</v>
      </c>
      <c r="EZ391" s="270">
        <v>0</v>
      </c>
      <c r="FA391" s="270">
        <v>0</v>
      </c>
      <c r="FB391" s="270">
        <v>0</v>
      </c>
      <c r="FC391" s="270">
        <v>0</v>
      </c>
      <c r="FD391" s="270">
        <v>0</v>
      </c>
      <c r="FE391" s="270">
        <v>0</v>
      </c>
      <c r="FF391" s="270">
        <v>0</v>
      </c>
      <c r="FG391" s="270">
        <v>0</v>
      </c>
      <c r="FH391" s="270">
        <v>0</v>
      </c>
      <c r="FI391" s="270">
        <v>0</v>
      </c>
      <c r="FJ391" s="270">
        <v>0</v>
      </c>
      <c r="FK391" s="270">
        <v>0</v>
      </c>
      <c r="FL391" s="351">
        <v>4385</v>
      </c>
      <c r="FM391" s="323">
        <v>0</v>
      </c>
      <c r="FN391" s="324">
        <v>4525</v>
      </c>
      <c r="FO391" s="270"/>
      <c r="FP391" s="89"/>
      <c r="FQ391" s="270"/>
      <c r="FR391" s="319"/>
      <c r="FS391" s="319"/>
      <c r="FT391" s="319"/>
      <c r="FU391" s="319"/>
      <c r="FV391" s="319"/>
      <c r="FW391" s="319"/>
      <c r="FX391" s="319"/>
      <c r="FY391" s="319"/>
      <c r="FZ391" s="319"/>
      <c r="GA391" s="319"/>
      <c r="GB391" s="319"/>
      <c r="GC391" s="319"/>
      <c r="GD391" s="319"/>
      <c r="GE391" s="319"/>
      <c r="GF391" s="319"/>
      <c r="GG391" s="319"/>
      <c r="GH391" s="319"/>
      <c r="GI391" s="319"/>
      <c r="GJ391" s="319"/>
      <c r="GK391" s="319"/>
      <c r="GL391" s="319"/>
      <c r="GM391" s="319"/>
      <c r="GN391" s="319"/>
      <c r="GO391" s="319"/>
      <c r="GP391" s="319"/>
      <c r="GQ391" s="319"/>
      <c r="GR391" s="319"/>
      <c r="GS391" s="319"/>
      <c r="GT391" s="319"/>
      <c r="GU391" s="319"/>
      <c r="GV391" s="319"/>
      <c r="GW391" s="319"/>
      <c r="GX391" s="319"/>
      <c r="GY391" s="319"/>
      <c r="GZ391" s="319"/>
      <c r="HA391" s="319"/>
      <c r="HB391" s="319"/>
      <c r="HC391" s="319"/>
      <c r="HD391" s="319"/>
      <c r="HE391" s="319"/>
      <c r="HF391" s="319"/>
      <c r="HG391" s="319"/>
      <c r="HH391" s="319"/>
      <c r="HI391" s="319"/>
      <c r="HJ391" s="319"/>
      <c r="HK391" s="319"/>
      <c r="HL391" s="319"/>
      <c r="HM391" s="319"/>
      <c r="HN391" s="319"/>
      <c r="HO391" s="319"/>
      <c r="HP391" s="319"/>
      <c r="HQ391" s="319"/>
      <c r="HR391" s="319"/>
      <c r="HS391" s="319"/>
      <c r="HT391" s="319"/>
      <c r="HU391" s="319"/>
      <c r="HV391" s="319"/>
      <c r="HW391" s="319"/>
      <c r="HX391" s="319"/>
      <c r="HY391" s="319"/>
      <c r="HZ391" s="319"/>
      <c r="IA391" s="319"/>
      <c r="IB391" s="319"/>
      <c r="IC391" s="319"/>
      <c r="ID391" s="319"/>
      <c r="IE391" s="319"/>
      <c r="IF391" s="319"/>
      <c r="IG391" s="318"/>
    </row>
    <row r="392" spans="1:241" ht="12.75" customHeight="1" x14ac:dyDescent="0.2">
      <c r="A392" s="370" t="s">
        <v>292</v>
      </c>
      <c r="B392" s="270">
        <v>5285</v>
      </c>
      <c r="C392" s="270">
        <v>5285</v>
      </c>
      <c r="D392" s="270">
        <v>2045</v>
      </c>
      <c r="E392" s="270">
        <v>3245</v>
      </c>
      <c r="F392" s="270">
        <v>0</v>
      </c>
      <c r="G392" s="270">
        <v>0</v>
      </c>
      <c r="H392" s="270">
        <v>5285</v>
      </c>
      <c r="I392" s="270">
        <v>640</v>
      </c>
      <c r="J392" s="270">
        <v>4650</v>
      </c>
      <c r="K392" s="270">
        <v>1585</v>
      </c>
      <c r="L392" s="270">
        <v>73.970007892659822</v>
      </c>
      <c r="M392" s="270">
        <v>1565</v>
      </c>
      <c r="N392" s="270">
        <v>1305</v>
      </c>
      <c r="O392" s="270">
        <v>1100</v>
      </c>
      <c r="P392" s="270">
        <v>700</v>
      </c>
      <c r="Q392" s="270">
        <v>235</v>
      </c>
      <c r="R392" s="270">
        <v>75</v>
      </c>
      <c r="S392" s="270">
        <v>45</v>
      </c>
      <c r="T392" s="270">
        <v>40</v>
      </c>
      <c r="U392" s="270">
        <v>2.4773082942097027</v>
      </c>
      <c r="V392" s="270">
        <v>3</v>
      </c>
      <c r="W392" s="270">
        <v>46</v>
      </c>
      <c r="X392" s="270">
        <v>61.244419220582671</v>
      </c>
      <c r="Y392" s="270">
        <v>0</v>
      </c>
      <c r="Z392" s="270">
        <v>135</v>
      </c>
      <c r="AA392" s="270">
        <v>480</v>
      </c>
      <c r="AB392" s="270">
        <v>1685</v>
      </c>
      <c r="AC392" s="270">
        <v>2035</v>
      </c>
      <c r="AD392" s="270">
        <v>925</v>
      </c>
      <c r="AE392" s="270">
        <v>30</v>
      </c>
      <c r="AF392" s="270">
        <v>645</v>
      </c>
      <c r="AG392" s="270">
        <v>0</v>
      </c>
      <c r="AH392" s="270">
        <v>0</v>
      </c>
      <c r="AI392" s="270">
        <v>0</v>
      </c>
      <c r="AJ392" s="270">
        <v>0</v>
      </c>
      <c r="AK392" s="270">
        <v>0</v>
      </c>
      <c r="AL392" s="270">
        <v>0</v>
      </c>
      <c r="AM392" s="270">
        <v>0</v>
      </c>
      <c r="AN392" s="270">
        <v>100</v>
      </c>
      <c r="AO392" s="270">
        <v>0</v>
      </c>
      <c r="AP392" s="270">
        <v>0</v>
      </c>
      <c r="AQ392" s="270" t="s">
        <v>1676</v>
      </c>
      <c r="AR392" s="270">
        <v>0</v>
      </c>
      <c r="AS392" s="270">
        <v>0</v>
      </c>
      <c r="AT392" s="270">
        <v>0</v>
      </c>
      <c r="AU392" s="270">
        <v>0</v>
      </c>
      <c r="AV392" s="270">
        <v>60</v>
      </c>
      <c r="AW392" s="270">
        <v>1015</v>
      </c>
      <c r="AX392" s="270">
        <v>0</v>
      </c>
      <c r="AY392" s="270">
        <v>250</v>
      </c>
      <c r="AZ392" s="270">
        <v>2935</v>
      </c>
      <c r="BA392" s="270">
        <v>15</v>
      </c>
      <c r="BB392" s="270">
        <v>270</v>
      </c>
      <c r="BC392" s="270" t="s">
        <v>1676</v>
      </c>
      <c r="BD392" s="270">
        <v>10</v>
      </c>
      <c r="BE392" s="270">
        <v>0</v>
      </c>
      <c r="BF392" s="270" t="s">
        <v>1676</v>
      </c>
      <c r="BG392" s="270">
        <v>0</v>
      </c>
      <c r="BH392" s="270">
        <v>425</v>
      </c>
      <c r="BI392" s="270">
        <v>0</v>
      </c>
      <c r="BJ392" s="270">
        <v>0</v>
      </c>
      <c r="BK392" s="270">
        <v>0</v>
      </c>
      <c r="BL392" s="270">
        <v>0</v>
      </c>
      <c r="BM392" s="270">
        <v>360</v>
      </c>
      <c r="BN392" s="270">
        <v>25</v>
      </c>
      <c r="BO392" s="270">
        <v>4365</v>
      </c>
      <c r="BP392" s="270">
        <v>0</v>
      </c>
      <c r="BQ392" s="270">
        <v>0</v>
      </c>
      <c r="BR392" s="270">
        <v>0</v>
      </c>
      <c r="BS392" s="270">
        <v>0</v>
      </c>
      <c r="BT392" s="270" t="s">
        <v>1676</v>
      </c>
      <c r="BU392" s="270">
        <v>65</v>
      </c>
      <c r="BV392" s="270"/>
      <c r="BW392" s="270">
        <v>30</v>
      </c>
      <c r="BX392" s="270" t="s">
        <v>1676</v>
      </c>
      <c r="BY392" s="270" t="s">
        <v>1676</v>
      </c>
      <c r="BZ392" s="270">
        <v>0</v>
      </c>
      <c r="CA392" s="270" t="s">
        <v>1676</v>
      </c>
      <c r="CB392" s="270">
        <v>0</v>
      </c>
      <c r="CC392" s="270">
        <v>0</v>
      </c>
      <c r="CD392" s="270">
        <v>50</v>
      </c>
      <c r="CE392" s="270">
        <v>10</v>
      </c>
      <c r="CF392" s="270">
        <v>0</v>
      </c>
      <c r="CG392" s="270">
        <v>5220</v>
      </c>
      <c r="CH392" s="270">
        <v>0</v>
      </c>
      <c r="CI392" s="270">
        <v>365</v>
      </c>
      <c r="CJ392" s="270">
        <v>0</v>
      </c>
      <c r="CK392" s="270">
        <v>3940</v>
      </c>
      <c r="CL392" s="270" t="s">
        <v>1676</v>
      </c>
      <c r="CM392" s="270">
        <v>0</v>
      </c>
      <c r="CN392" s="270">
        <v>0</v>
      </c>
      <c r="CO392" s="270">
        <v>0</v>
      </c>
      <c r="CP392" s="270">
        <v>0</v>
      </c>
      <c r="CQ392" s="270">
        <v>0</v>
      </c>
      <c r="CR392" s="270">
        <v>0</v>
      </c>
      <c r="CS392" s="270">
        <v>0</v>
      </c>
      <c r="CT392" s="270">
        <v>0</v>
      </c>
      <c r="CU392" s="270">
        <v>0</v>
      </c>
      <c r="CV392" s="270">
        <v>0</v>
      </c>
      <c r="CW392" s="270">
        <v>980</v>
      </c>
      <c r="CX392" s="270">
        <v>0</v>
      </c>
      <c r="CY392" s="270">
        <v>0</v>
      </c>
      <c r="CZ392" s="270">
        <v>0</v>
      </c>
      <c r="DA392" s="270" t="s">
        <v>1676</v>
      </c>
      <c r="DB392" s="270">
        <v>0</v>
      </c>
      <c r="DC392" s="270">
        <v>0</v>
      </c>
      <c r="DD392" s="270">
        <v>0</v>
      </c>
      <c r="DE392" s="270">
        <v>0</v>
      </c>
      <c r="DF392" s="270">
        <v>0</v>
      </c>
      <c r="DG392" s="270">
        <v>0</v>
      </c>
      <c r="DH392" s="270">
        <v>0</v>
      </c>
      <c r="DI392" s="270">
        <v>0</v>
      </c>
      <c r="DJ392" s="270">
        <v>0</v>
      </c>
      <c r="DK392" s="270">
        <v>0</v>
      </c>
      <c r="DL392" s="270">
        <v>0</v>
      </c>
      <c r="DM392" s="270">
        <v>0</v>
      </c>
      <c r="DN392" s="270">
        <v>0</v>
      </c>
      <c r="DO392" s="270">
        <v>0</v>
      </c>
      <c r="DP392" s="270">
        <v>0</v>
      </c>
      <c r="DQ392" s="270"/>
      <c r="DR392" s="270">
        <v>0</v>
      </c>
      <c r="DS392" s="270">
        <v>0</v>
      </c>
      <c r="DT392" s="270">
        <v>0</v>
      </c>
      <c r="DU392" s="270">
        <v>0</v>
      </c>
      <c r="DV392" s="270">
        <v>0</v>
      </c>
      <c r="DW392" s="270">
        <v>0</v>
      </c>
      <c r="DX392" s="270">
        <v>0</v>
      </c>
      <c r="DY392" s="270">
        <v>0</v>
      </c>
      <c r="DZ392" s="270">
        <v>0</v>
      </c>
      <c r="EA392" s="270">
        <v>0</v>
      </c>
      <c r="EB392" s="270">
        <v>0</v>
      </c>
      <c r="EC392" s="270">
        <v>0</v>
      </c>
      <c r="ED392" s="270">
        <v>0</v>
      </c>
      <c r="EE392" s="270">
        <v>0</v>
      </c>
      <c r="EF392" s="270">
        <v>0</v>
      </c>
      <c r="EG392" s="270">
        <v>0</v>
      </c>
      <c r="EH392" s="270">
        <v>0</v>
      </c>
      <c r="EI392" s="270">
        <v>0</v>
      </c>
      <c r="EJ392" s="270">
        <v>0</v>
      </c>
      <c r="EK392" s="270">
        <v>0</v>
      </c>
      <c r="EL392" s="270">
        <v>0</v>
      </c>
      <c r="EM392" s="270">
        <v>0</v>
      </c>
      <c r="EN392" s="270">
        <v>0</v>
      </c>
      <c r="EO392" s="270">
        <v>0</v>
      </c>
      <c r="EP392" s="270">
        <v>0</v>
      </c>
      <c r="EQ392" s="270">
        <v>0</v>
      </c>
      <c r="ER392" s="270">
        <v>0</v>
      </c>
      <c r="ES392" s="270">
        <v>0</v>
      </c>
      <c r="ET392" s="270">
        <v>0</v>
      </c>
      <c r="EU392" s="270">
        <v>0</v>
      </c>
      <c r="EV392" s="270">
        <v>0</v>
      </c>
      <c r="EW392" s="270">
        <v>0</v>
      </c>
      <c r="EX392" s="270">
        <v>0</v>
      </c>
      <c r="EY392" s="270">
        <v>0</v>
      </c>
      <c r="EZ392" s="270">
        <v>0</v>
      </c>
      <c r="FA392" s="270">
        <v>0</v>
      </c>
      <c r="FB392" s="270">
        <v>0</v>
      </c>
      <c r="FC392" s="270">
        <v>0</v>
      </c>
      <c r="FD392" s="270">
        <v>0</v>
      </c>
      <c r="FE392" s="270">
        <v>0</v>
      </c>
      <c r="FF392" s="270">
        <v>0</v>
      </c>
      <c r="FG392" s="270">
        <v>0</v>
      </c>
      <c r="FH392" s="270">
        <v>0</v>
      </c>
      <c r="FI392" s="270">
        <v>0</v>
      </c>
      <c r="FJ392" s="270">
        <v>0</v>
      </c>
      <c r="FK392" s="270">
        <v>0</v>
      </c>
      <c r="FL392" s="351">
        <v>5020</v>
      </c>
      <c r="FM392" s="323">
        <v>0</v>
      </c>
      <c r="FN392" s="324">
        <v>5070</v>
      </c>
      <c r="FO392" s="270"/>
      <c r="FP392" s="89"/>
      <c r="FQ392" s="270"/>
      <c r="FR392" s="319"/>
      <c r="FS392" s="319"/>
      <c r="FT392" s="319"/>
      <c r="FU392" s="319"/>
      <c r="FV392" s="319"/>
      <c r="FW392" s="319"/>
      <c r="FX392" s="319"/>
      <c r="FY392" s="319"/>
      <c r="FZ392" s="319"/>
      <c r="GA392" s="319"/>
      <c r="GB392" s="319"/>
      <c r="GC392" s="319"/>
      <c r="GD392" s="319"/>
      <c r="GE392" s="319"/>
      <c r="GF392" s="319"/>
      <c r="GG392" s="319"/>
      <c r="GH392" s="319"/>
      <c r="GI392" s="319"/>
      <c r="GJ392" s="319"/>
      <c r="GK392" s="319"/>
      <c r="GL392" s="319"/>
      <c r="GM392" s="319"/>
      <c r="GN392" s="319"/>
      <c r="GO392" s="319"/>
      <c r="GP392" s="319"/>
      <c r="GQ392" s="319"/>
      <c r="GR392" s="319"/>
      <c r="GS392" s="319"/>
      <c r="GT392" s="319"/>
      <c r="GU392" s="319"/>
      <c r="GV392" s="319"/>
      <c r="GW392" s="319"/>
      <c r="GX392" s="319"/>
      <c r="GY392" s="319"/>
      <c r="GZ392" s="319"/>
      <c r="HA392" s="319"/>
      <c r="HB392" s="319"/>
      <c r="HC392" s="319"/>
      <c r="HD392" s="319"/>
      <c r="HE392" s="319"/>
      <c r="HF392" s="319"/>
      <c r="HG392" s="319"/>
      <c r="HH392" s="319"/>
      <c r="HI392" s="319"/>
      <c r="HJ392" s="319"/>
      <c r="HK392" s="319"/>
      <c r="HL392" s="319"/>
      <c r="HM392" s="319"/>
      <c r="HN392" s="319"/>
      <c r="HO392" s="319"/>
      <c r="HP392" s="319"/>
      <c r="HQ392" s="319"/>
      <c r="HR392" s="319"/>
      <c r="HS392" s="319"/>
      <c r="HT392" s="319"/>
      <c r="HU392" s="319"/>
      <c r="HV392" s="319"/>
      <c r="HW392" s="319"/>
      <c r="HX392" s="319"/>
      <c r="HY392" s="319"/>
      <c r="HZ392" s="319"/>
      <c r="IA392" s="319"/>
      <c r="IB392" s="319"/>
      <c r="IC392" s="319"/>
      <c r="ID392" s="319"/>
      <c r="IE392" s="319"/>
      <c r="IF392" s="319"/>
      <c r="IG392" s="318"/>
    </row>
    <row r="393" spans="1:241" ht="12.75" customHeight="1" x14ac:dyDescent="0.2">
      <c r="A393" s="370" t="s">
        <v>308</v>
      </c>
      <c r="B393" s="270" t="s">
        <v>1676</v>
      </c>
      <c r="C393" s="270" t="s">
        <v>1676</v>
      </c>
      <c r="D393" s="270">
        <v>0</v>
      </c>
      <c r="E393" s="270" t="s">
        <v>1676</v>
      </c>
      <c r="F393" s="270">
        <v>0</v>
      </c>
      <c r="G393" s="270">
        <v>0</v>
      </c>
      <c r="H393" s="270" t="s">
        <v>1676</v>
      </c>
      <c r="I393" s="270" t="s">
        <v>1676</v>
      </c>
      <c r="J393" s="270" t="s">
        <v>1676</v>
      </c>
      <c r="K393" s="270" t="s">
        <v>1676</v>
      </c>
      <c r="L393" s="270"/>
      <c r="M393" s="270">
        <v>0</v>
      </c>
      <c r="N393" s="270">
        <v>0</v>
      </c>
      <c r="O393" s="270">
        <v>0</v>
      </c>
      <c r="P393" s="270">
        <v>0</v>
      </c>
      <c r="Q393" s="270">
        <v>0</v>
      </c>
      <c r="R393" s="270">
        <v>0</v>
      </c>
      <c r="S393" s="270">
        <v>0</v>
      </c>
      <c r="T393" s="270">
        <v>0</v>
      </c>
      <c r="X393" s="270" t="s">
        <v>1676</v>
      </c>
      <c r="Y393" s="270">
        <v>0</v>
      </c>
      <c r="Z393" s="270" t="s">
        <v>1676</v>
      </c>
      <c r="AA393" s="270">
        <v>0</v>
      </c>
      <c r="AB393" s="270" t="s">
        <v>1676</v>
      </c>
      <c r="AC393" s="270">
        <v>0</v>
      </c>
      <c r="AD393" s="270">
        <v>0</v>
      </c>
      <c r="AE393" s="270">
        <v>0</v>
      </c>
      <c r="AF393" s="270" t="s">
        <v>1676</v>
      </c>
      <c r="AG393" s="270">
        <v>0</v>
      </c>
      <c r="AH393" s="270">
        <v>0</v>
      </c>
      <c r="AI393" s="270">
        <v>0</v>
      </c>
      <c r="AJ393" s="270">
        <v>0</v>
      </c>
      <c r="AK393" s="270">
        <v>0</v>
      </c>
      <c r="AL393" s="270">
        <v>0</v>
      </c>
      <c r="AM393" s="270">
        <v>0</v>
      </c>
      <c r="AN393" s="270">
        <v>0</v>
      </c>
      <c r="AO393" s="270">
        <v>0</v>
      </c>
      <c r="AP393" s="270">
        <v>0</v>
      </c>
      <c r="AQ393" s="270">
        <v>0</v>
      </c>
      <c r="AR393" s="270">
        <v>0</v>
      </c>
      <c r="AS393" s="270">
        <v>0</v>
      </c>
      <c r="AT393" s="270">
        <v>0</v>
      </c>
      <c r="AU393" s="270">
        <v>0</v>
      </c>
      <c r="AV393" s="270">
        <v>0</v>
      </c>
      <c r="AW393" s="270">
        <v>0</v>
      </c>
      <c r="AX393" s="270">
        <v>0</v>
      </c>
      <c r="AY393" s="270">
        <v>0</v>
      </c>
      <c r="AZ393" s="270" t="s">
        <v>1676</v>
      </c>
      <c r="BA393" s="270">
        <v>0</v>
      </c>
      <c r="BB393" s="270">
        <v>0</v>
      </c>
      <c r="BC393" s="270">
        <v>0</v>
      </c>
      <c r="BD393" s="270">
        <v>0</v>
      </c>
      <c r="BE393" s="270">
        <v>0</v>
      </c>
      <c r="BF393" s="270">
        <v>0</v>
      </c>
      <c r="BG393" s="270">
        <v>0</v>
      </c>
      <c r="BH393" s="270" t="s">
        <v>1676</v>
      </c>
      <c r="BI393" s="270">
        <v>0</v>
      </c>
      <c r="BJ393" s="270">
        <v>0</v>
      </c>
      <c r="BK393" s="270">
        <v>0</v>
      </c>
      <c r="BL393" s="270">
        <v>0</v>
      </c>
      <c r="BM393" s="270">
        <v>0</v>
      </c>
      <c r="BN393" s="270">
        <v>0</v>
      </c>
      <c r="BO393" s="270" t="s">
        <v>1676</v>
      </c>
      <c r="BP393" s="270">
        <v>0</v>
      </c>
      <c r="BQ393" s="270">
        <v>0</v>
      </c>
      <c r="BR393" s="270">
        <v>0</v>
      </c>
      <c r="BS393" s="270">
        <v>0</v>
      </c>
      <c r="BT393" s="270">
        <v>0</v>
      </c>
      <c r="BU393" s="270">
        <v>0</v>
      </c>
      <c r="BV393" s="270"/>
      <c r="BW393" s="270">
        <v>0</v>
      </c>
      <c r="BX393" s="270">
        <v>0</v>
      </c>
      <c r="BY393" s="270">
        <v>0</v>
      </c>
      <c r="BZ393" s="270">
        <v>0</v>
      </c>
      <c r="CA393" s="270">
        <v>0</v>
      </c>
      <c r="CB393" s="270">
        <v>0</v>
      </c>
      <c r="CC393" s="270">
        <v>0</v>
      </c>
      <c r="CD393" s="270">
        <v>0</v>
      </c>
      <c r="CE393" s="270">
        <v>0</v>
      </c>
      <c r="CF393" s="270">
        <v>0</v>
      </c>
      <c r="CG393" s="270" t="s">
        <v>1676</v>
      </c>
      <c r="CH393" s="270">
        <v>0</v>
      </c>
      <c r="CI393" s="270">
        <v>0</v>
      </c>
      <c r="CJ393" s="270">
        <v>0</v>
      </c>
      <c r="CK393" s="270" t="s">
        <v>1676</v>
      </c>
      <c r="CL393" s="270">
        <v>0</v>
      </c>
      <c r="CM393" s="270">
        <v>0</v>
      </c>
      <c r="CN393" s="270">
        <v>0</v>
      </c>
      <c r="CO393" s="270">
        <v>0</v>
      </c>
      <c r="CP393" s="270">
        <v>0</v>
      </c>
      <c r="CQ393" s="270">
        <v>0</v>
      </c>
      <c r="CR393" s="270">
        <v>0</v>
      </c>
      <c r="CS393" s="270">
        <v>0</v>
      </c>
      <c r="CT393" s="270">
        <v>0</v>
      </c>
      <c r="CU393" s="270">
        <v>0</v>
      </c>
      <c r="CV393" s="270">
        <v>0</v>
      </c>
      <c r="CW393" s="270">
        <v>0</v>
      </c>
      <c r="CX393" s="270">
        <v>0</v>
      </c>
      <c r="CY393" s="270">
        <v>0</v>
      </c>
      <c r="CZ393" s="270">
        <v>0</v>
      </c>
      <c r="DA393" s="270">
        <v>0</v>
      </c>
      <c r="DB393" s="270">
        <v>0</v>
      </c>
      <c r="DC393" s="270">
        <v>0</v>
      </c>
      <c r="DD393" s="270">
        <v>0</v>
      </c>
      <c r="DE393" s="270">
        <v>0</v>
      </c>
      <c r="DF393" s="270">
        <v>0</v>
      </c>
      <c r="DG393" s="270">
        <v>0</v>
      </c>
      <c r="DH393" s="270">
        <v>0</v>
      </c>
      <c r="DI393" s="270">
        <v>0</v>
      </c>
      <c r="DJ393" s="270">
        <v>0</v>
      </c>
      <c r="DK393" s="270">
        <v>0</v>
      </c>
      <c r="DL393" s="270">
        <v>0</v>
      </c>
      <c r="DM393" s="270">
        <v>0</v>
      </c>
      <c r="DN393" s="270">
        <v>0</v>
      </c>
      <c r="DO393" s="270">
        <v>0</v>
      </c>
      <c r="DP393" s="270">
        <v>0</v>
      </c>
      <c r="DQ393" s="270"/>
      <c r="DR393" s="270">
        <v>0</v>
      </c>
      <c r="DS393" s="270">
        <v>0</v>
      </c>
      <c r="DT393" s="270">
        <v>0</v>
      </c>
      <c r="DU393" s="270">
        <v>0</v>
      </c>
      <c r="DV393" s="270">
        <v>0</v>
      </c>
      <c r="DW393" s="270">
        <v>0</v>
      </c>
      <c r="DX393" s="270">
        <v>0</v>
      </c>
      <c r="DY393" s="270">
        <v>0</v>
      </c>
      <c r="DZ393" s="270">
        <v>0</v>
      </c>
      <c r="EA393" s="270">
        <v>0</v>
      </c>
      <c r="EB393" s="270">
        <v>0</v>
      </c>
      <c r="EC393" s="270">
        <v>0</v>
      </c>
      <c r="ED393" s="270">
        <v>0</v>
      </c>
      <c r="EE393" s="270">
        <v>0</v>
      </c>
      <c r="EF393" s="270">
        <v>0</v>
      </c>
      <c r="EG393" s="270">
        <v>0</v>
      </c>
      <c r="EH393" s="270">
        <v>0</v>
      </c>
      <c r="EI393" s="270">
        <v>0</v>
      </c>
      <c r="EJ393" s="270">
        <v>0</v>
      </c>
      <c r="EK393" s="270">
        <v>0</v>
      </c>
      <c r="EL393" s="270">
        <v>0</v>
      </c>
      <c r="EM393" s="270">
        <v>0</v>
      </c>
      <c r="EN393" s="270">
        <v>0</v>
      </c>
      <c r="EO393" s="270">
        <v>0</v>
      </c>
      <c r="EP393" s="270">
        <v>0</v>
      </c>
      <c r="EQ393" s="270">
        <v>0</v>
      </c>
      <c r="ER393" s="270">
        <v>0</v>
      </c>
      <c r="ES393" s="270">
        <v>0</v>
      </c>
      <c r="ET393" s="270">
        <v>0</v>
      </c>
      <c r="EU393" s="270">
        <v>0</v>
      </c>
      <c r="EV393" s="270">
        <v>0</v>
      </c>
      <c r="EW393" s="270">
        <v>0</v>
      </c>
      <c r="EX393" s="270">
        <v>0</v>
      </c>
      <c r="EY393" s="270">
        <v>0</v>
      </c>
      <c r="EZ393" s="270">
        <v>0</v>
      </c>
      <c r="FA393" s="270">
        <v>0</v>
      </c>
      <c r="FB393" s="270">
        <v>0</v>
      </c>
      <c r="FC393" s="270">
        <v>0</v>
      </c>
      <c r="FD393" s="270">
        <v>0</v>
      </c>
      <c r="FE393" s="270">
        <v>0</v>
      </c>
      <c r="FF393" s="270">
        <v>0</v>
      </c>
      <c r="FG393" s="270">
        <v>0</v>
      </c>
      <c r="FH393" s="270">
        <v>0</v>
      </c>
      <c r="FI393" s="270">
        <v>0</v>
      </c>
      <c r="FJ393" s="270">
        <v>0</v>
      </c>
      <c r="FK393" s="270">
        <v>0</v>
      </c>
      <c r="FL393" s="351" t="s">
        <v>1676</v>
      </c>
      <c r="FM393" s="323">
        <v>0</v>
      </c>
      <c r="FN393" s="324">
        <v>0</v>
      </c>
      <c r="FO393" s="270"/>
      <c r="FP393" s="89"/>
      <c r="FQ393" s="270"/>
      <c r="FR393" s="319"/>
      <c r="FS393" s="319"/>
      <c r="FT393" s="319"/>
      <c r="FU393" s="319"/>
      <c r="FV393" s="319"/>
      <c r="FW393" s="319"/>
      <c r="FX393" s="319"/>
      <c r="FY393" s="319"/>
      <c r="FZ393" s="319"/>
      <c r="GA393" s="319"/>
      <c r="GB393" s="319"/>
      <c r="GC393" s="319"/>
      <c r="GD393" s="319"/>
      <c r="GE393" s="319"/>
      <c r="GF393" s="319"/>
      <c r="GG393" s="319"/>
      <c r="GH393" s="319"/>
      <c r="GI393" s="319"/>
      <c r="GJ393" s="319"/>
      <c r="GK393" s="319"/>
      <c r="GL393" s="319"/>
      <c r="GM393" s="319"/>
      <c r="GN393" s="319"/>
      <c r="GO393" s="319"/>
      <c r="GP393" s="319"/>
      <c r="GQ393" s="319"/>
      <c r="GR393" s="319"/>
      <c r="GS393" s="319"/>
      <c r="GT393" s="319"/>
      <c r="GU393" s="319"/>
      <c r="GV393" s="319"/>
      <c r="GW393" s="319"/>
      <c r="GX393" s="319"/>
      <c r="GY393" s="319"/>
      <c r="GZ393" s="319"/>
      <c r="HA393" s="319"/>
      <c r="HB393" s="319"/>
      <c r="HC393" s="319"/>
      <c r="HD393" s="319"/>
      <c r="HE393" s="319"/>
      <c r="HF393" s="319"/>
      <c r="HG393" s="319"/>
      <c r="HH393" s="319"/>
      <c r="HI393" s="319"/>
      <c r="HJ393" s="319"/>
      <c r="HK393" s="319"/>
      <c r="HL393" s="319"/>
      <c r="HM393" s="319"/>
      <c r="HN393" s="319"/>
      <c r="HO393" s="319"/>
      <c r="HP393" s="319"/>
      <c r="HQ393" s="319"/>
      <c r="HR393" s="319"/>
      <c r="HS393" s="319"/>
      <c r="HT393" s="319"/>
      <c r="HU393" s="319"/>
      <c r="HV393" s="319"/>
      <c r="HW393" s="319"/>
      <c r="HX393" s="319"/>
      <c r="HY393" s="319"/>
      <c r="HZ393" s="319"/>
      <c r="IA393" s="319"/>
      <c r="IB393" s="319"/>
      <c r="IC393" s="319"/>
      <c r="ID393" s="319"/>
      <c r="IE393" s="319"/>
      <c r="IF393" s="319"/>
      <c r="IG393" s="318"/>
    </row>
    <row r="394" spans="1:241" ht="12.75" customHeight="1" x14ac:dyDescent="0.2">
      <c r="A394" s="370" t="s">
        <v>347</v>
      </c>
      <c r="B394" s="270">
        <v>6555</v>
      </c>
      <c r="C394" s="270">
        <v>6555</v>
      </c>
      <c r="D394" s="270">
        <v>3195</v>
      </c>
      <c r="E394" s="270">
        <v>3355</v>
      </c>
      <c r="F394" s="270">
        <v>0</v>
      </c>
      <c r="G394" s="270">
        <v>0</v>
      </c>
      <c r="H394" s="270">
        <v>6555</v>
      </c>
      <c r="I394" s="270">
        <v>1315</v>
      </c>
      <c r="J394" s="270">
        <v>5240</v>
      </c>
      <c r="K394" s="270">
        <v>3065</v>
      </c>
      <c r="L394" s="270">
        <v>75.386719950814637</v>
      </c>
      <c r="M394" s="270">
        <v>3750</v>
      </c>
      <c r="N394" s="270">
        <v>560</v>
      </c>
      <c r="O394" s="270">
        <v>635</v>
      </c>
      <c r="P394" s="270">
        <v>890</v>
      </c>
      <c r="Q394" s="270">
        <v>325</v>
      </c>
      <c r="R394" s="270">
        <v>105</v>
      </c>
      <c r="S394" s="270">
        <v>110</v>
      </c>
      <c r="T394" s="270">
        <v>130</v>
      </c>
      <c r="U394" s="270">
        <v>2.3300380228136883</v>
      </c>
      <c r="V394" s="270">
        <v>2</v>
      </c>
      <c r="W394" s="270">
        <v>15</v>
      </c>
      <c r="X394" s="270">
        <v>59.137551581843191</v>
      </c>
      <c r="Y394" s="270">
        <v>0</v>
      </c>
      <c r="Z394" s="270">
        <v>440</v>
      </c>
      <c r="AA394" s="270">
        <v>930</v>
      </c>
      <c r="AB394" s="270">
        <v>1635</v>
      </c>
      <c r="AC394" s="270">
        <v>2250</v>
      </c>
      <c r="AD394" s="270">
        <v>1245</v>
      </c>
      <c r="AE394" s="270">
        <v>45</v>
      </c>
      <c r="AF394" s="270">
        <v>185</v>
      </c>
      <c r="AG394" s="270" t="s">
        <v>1676</v>
      </c>
      <c r="AH394" s="270">
        <v>1275</v>
      </c>
      <c r="AI394" s="270">
        <v>30</v>
      </c>
      <c r="AJ394" s="270">
        <v>175</v>
      </c>
      <c r="AK394" s="270">
        <v>50</v>
      </c>
      <c r="AL394" s="270">
        <v>275</v>
      </c>
      <c r="AM394" s="270">
        <v>465</v>
      </c>
      <c r="AN394" s="270">
        <v>260</v>
      </c>
      <c r="AO394" s="270">
        <v>0</v>
      </c>
      <c r="AP394" s="270" t="s">
        <v>1676</v>
      </c>
      <c r="AQ394" s="270">
        <v>655</v>
      </c>
      <c r="AR394" s="270">
        <v>180</v>
      </c>
      <c r="AS394" s="270">
        <v>70</v>
      </c>
      <c r="AT394" s="270">
        <v>230</v>
      </c>
      <c r="AU394" s="270">
        <v>0</v>
      </c>
      <c r="AV394" s="270">
        <v>25</v>
      </c>
      <c r="AW394" s="270">
        <v>700</v>
      </c>
      <c r="AX394" s="270" t="s">
        <v>1676</v>
      </c>
      <c r="AY394" s="270">
        <v>205</v>
      </c>
      <c r="AZ394" s="270">
        <v>1550</v>
      </c>
      <c r="BA394" s="270">
        <v>40</v>
      </c>
      <c r="BB394" s="270">
        <v>180</v>
      </c>
      <c r="BC394" s="270">
        <v>20</v>
      </c>
      <c r="BD394" s="270">
        <v>75</v>
      </c>
      <c r="BE394" s="270">
        <v>25</v>
      </c>
      <c r="BF394" s="270">
        <v>10</v>
      </c>
      <c r="BG394" s="270" t="s">
        <v>1676</v>
      </c>
      <c r="BH394" s="270">
        <v>55</v>
      </c>
      <c r="BI394" s="270">
        <v>1295</v>
      </c>
      <c r="BJ394" s="270">
        <v>25</v>
      </c>
      <c r="BK394" s="270" t="s">
        <v>1676</v>
      </c>
      <c r="BL394" s="270">
        <v>230</v>
      </c>
      <c r="BM394" s="270">
        <v>1340</v>
      </c>
      <c r="BN394" s="270">
        <v>30</v>
      </c>
      <c r="BO394" s="270">
        <v>2015</v>
      </c>
      <c r="BP394" s="270">
        <v>805</v>
      </c>
      <c r="BQ394" s="270">
        <v>0</v>
      </c>
      <c r="BR394" s="270">
        <v>0</v>
      </c>
      <c r="BS394" s="270">
        <v>10</v>
      </c>
      <c r="BT394" s="270">
        <v>290</v>
      </c>
      <c r="BU394" s="270">
        <v>35</v>
      </c>
      <c r="BV394" s="270"/>
      <c r="BW394" s="270">
        <v>280</v>
      </c>
      <c r="BX394" s="270">
        <v>0</v>
      </c>
      <c r="BY394" s="270" t="s">
        <v>1676</v>
      </c>
      <c r="BZ394" s="270">
        <v>0</v>
      </c>
      <c r="CA394" s="270">
        <v>0</v>
      </c>
      <c r="CB394" s="270">
        <v>0</v>
      </c>
      <c r="CC394" s="270">
        <v>0</v>
      </c>
      <c r="CD394" s="270">
        <v>120</v>
      </c>
      <c r="CE394" s="270" t="s">
        <v>1676</v>
      </c>
      <c r="CF394" s="270">
        <v>0</v>
      </c>
      <c r="CG394" s="270">
        <v>6430</v>
      </c>
      <c r="CH394" s="270">
        <v>0</v>
      </c>
      <c r="CI394" s="270">
        <v>1155</v>
      </c>
      <c r="CJ394" s="270">
        <v>805</v>
      </c>
      <c r="CK394" s="270">
        <v>1655</v>
      </c>
      <c r="CL394" s="270">
        <v>280</v>
      </c>
      <c r="CM394" s="270">
        <v>1300</v>
      </c>
      <c r="CN394" s="270">
        <v>0</v>
      </c>
      <c r="CO394" s="270">
        <v>0</v>
      </c>
      <c r="CP394" s="270">
        <v>0</v>
      </c>
      <c r="CQ394" s="270">
        <v>0</v>
      </c>
      <c r="CR394" s="270">
        <v>0</v>
      </c>
      <c r="CS394" s="270">
        <v>0</v>
      </c>
      <c r="CT394" s="270">
        <v>0</v>
      </c>
      <c r="CU394" s="270">
        <v>0</v>
      </c>
      <c r="CV394" s="270">
        <v>80</v>
      </c>
      <c r="CW394" s="270">
        <v>120</v>
      </c>
      <c r="CX394" s="270">
        <v>0</v>
      </c>
      <c r="CY394" s="270">
        <v>0</v>
      </c>
      <c r="CZ394" s="270">
        <v>0</v>
      </c>
      <c r="DA394" s="270">
        <v>295</v>
      </c>
      <c r="DB394" s="270">
        <v>0</v>
      </c>
      <c r="DC394" s="270">
        <v>15</v>
      </c>
      <c r="DD394" s="270">
        <v>455</v>
      </c>
      <c r="DE394" s="270">
        <v>0</v>
      </c>
      <c r="DF394" s="270">
        <v>0</v>
      </c>
      <c r="DG394" s="270">
        <v>0</v>
      </c>
      <c r="DH394" s="270">
        <v>0</v>
      </c>
      <c r="DI394" s="270">
        <v>0</v>
      </c>
      <c r="DJ394" s="270">
        <v>0</v>
      </c>
      <c r="DK394" s="270">
        <v>0</v>
      </c>
      <c r="DL394" s="270">
        <v>0</v>
      </c>
      <c r="DM394" s="270">
        <v>0</v>
      </c>
      <c r="DN394" s="270">
        <v>0</v>
      </c>
      <c r="DO394" s="270">
        <v>0</v>
      </c>
      <c r="DP394" s="270">
        <v>0</v>
      </c>
      <c r="DQ394" s="270"/>
      <c r="DR394" s="270">
        <v>0</v>
      </c>
      <c r="DS394" s="270">
        <v>0</v>
      </c>
      <c r="DT394" s="270">
        <v>0</v>
      </c>
      <c r="DU394" s="270">
        <v>0</v>
      </c>
      <c r="DV394" s="270">
        <v>0</v>
      </c>
      <c r="DW394" s="270">
        <v>0</v>
      </c>
      <c r="DX394" s="270">
        <v>0</v>
      </c>
      <c r="DY394" s="270">
        <v>0</v>
      </c>
      <c r="DZ394" s="270">
        <v>0</v>
      </c>
      <c r="EA394" s="270">
        <v>0</v>
      </c>
      <c r="EB394" s="270">
        <v>0</v>
      </c>
      <c r="EC394" s="270">
        <v>0</v>
      </c>
      <c r="ED394" s="270">
        <v>0</v>
      </c>
      <c r="EE394" s="270">
        <v>0</v>
      </c>
      <c r="EF394" s="270">
        <v>0</v>
      </c>
      <c r="EG394" s="270">
        <v>0</v>
      </c>
      <c r="EH394" s="270">
        <v>0</v>
      </c>
      <c r="EI394" s="270">
        <v>0</v>
      </c>
      <c r="EJ394" s="270">
        <v>0</v>
      </c>
      <c r="EK394" s="270">
        <v>385</v>
      </c>
      <c r="EL394" s="270">
        <v>0</v>
      </c>
      <c r="EM394" s="270">
        <v>0</v>
      </c>
      <c r="EN394" s="270">
        <v>0</v>
      </c>
      <c r="EO394" s="270">
        <v>0</v>
      </c>
      <c r="EP394" s="270">
        <v>0</v>
      </c>
      <c r="EQ394" s="270">
        <v>0</v>
      </c>
      <c r="ER394" s="270">
        <v>0</v>
      </c>
      <c r="ES394" s="270">
        <v>0</v>
      </c>
      <c r="ET394" s="270">
        <v>0</v>
      </c>
      <c r="EU394" s="270">
        <v>0</v>
      </c>
      <c r="EV394" s="270" t="s">
        <v>1676</v>
      </c>
      <c r="EW394" s="270">
        <v>0</v>
      </c>
      <c r="EX394" s="270">
        <v>0</v>
      </c>
      <c r="EY394" s="270">
        <v>0</v>
      </c>
      <c r="EZ394" s="270">
        <v>0</v>
      </c>
      <c r="FA394" s="270">
        <v>0</v>
      </c>
      <c r="FB394" s="270">
        <v>0</v>
      </c>
      <c r="FC394" s="270">
        <v>0</v>
      </c>
      <c r="FD394" s="270">
        <v>0</v>
      </c>
      <c r="FE394" s="270">
        <v>0</v>
      </c>
      <c r="FF394" s="270">
        <v>0</v>
      </c>
      <c r="FG394" s="270">
        <v>0</v>
      </c>
      <c r="FH394" s="270">
        <v>0</v>
      </c>
      <c r="FI394" s="270">
        <v>0</v>
      </c>
      <c r="FJ394" s="270">
        <v>0</v>
      </c>
      <c r="FK394" s="270">
        <v>0</v>
      </c>
      <c r="FL394" s="351">
        <v>6375</v>
      </c>
      <c r="FM394" s="323">
        <v>0</v>
      </c>
      <c r="FN394" s="324">
        <v>6505</v>
      </c>
      <c r="FO394" s="270"/>
      <c r="FP394" s="89"/>
      <c r="FQ394" s="270"/>
      <c r="FR394" s="319"/>
      <c r="FS394" s="319"/>
      <c r="FT394" s="319"/>
      <c r="FU394" s="319"/>
      <c r="FV394" s="319"/>
      <c r="FW394" s="319"/>
      <c r="FX394" s="319"/>
      <c r="FY394" s="319"/>
      <c r="FZ394" s="319"/>
      <c r="GA394" s="319"/>
      <c r="GB394" s="319"/>
      <c r="GC394" s="319"/>
      <c r="GD394" s="319"/>
      <c r="GE394" s="319"/>
      <c r="GF394" s="319"/>
      <c r="GG394" s="319"/>
      <c r="GH394" s="319"/>
      <c r="GI394" s="319"/>
      <c r="GJ394" s="319"/>
      <c r="GK394" s="319"/>
      <c r="GL394" s="319"/>
      <c r="GM394" s="319"/>
      <c r="GN394" s="319"/>
      <c r="GO394" s="319"/>
      <c r="GP394" s="319"/>
      <c r="GQ394" s="319"/>
      <c r="GR394" s="319"/>
      <c r="GS394" s="319"/>
      <c r="GT394" s="319"/>
      <c r="GU394" s="319"/>
      <c r="GV394" s="319"/>
      <c r="GW394" s="319"/>
      <c r="GX394" s="319"/>
      <c r="GY394" s="319"/>
      <c r="GZ394" s="319"/>
      <c r="HA394" s="319"/>
      <c r="HB394" s="319"/>
      <c r="HC394" s="319"/>
      <c r="HD394" s="319"/>
      <c r="HE394" s="319"/>
      <c r="HF394" s="319"/>
      <c r="HG394" s="319"/>
      <c r="HH394" s="319"/>
      <c r="HI394" s="319"/>
      <c r="HJ394" s="319"/>
      <c r="HK394" s="319"/>
      <c r="HL394" s="319"/>
      <c r="HM394" s="319"/>
      <c r="HN394" s="319"/>
      <c r="HO394" s="319"/>
      <c r="HP394" s="319"/>
      <c r="HQ394" s="319"/>
      <c r="HR394" s="319"/>
      <c r="HS394" s="319"/>
      <c r="HT394" s="319"/>
      <c r="HU394" s="319"/>
      <c r="HV394" s="319"/>
      <c r="HW394" s="319"/>
      <c r="HX394" s="319"/>
      <c r="HY394" s="319"/>
      <c r="HZ394" s="319"/>
      <c r="IA394" s="319"/>
      <c r="IB394" s="319"/>
      <c r="IC394" s="319"/>
      <c r="ID394" s="319"/>
      <c r="IE394" s="319"/>
      <c r="IF394" s="319"/>
      <c r="IG394" s="318"/>
    </row>
    <row r="395" spans="1:241" ht="12.75" customHeight="1" x14ac:dyDescent="0.2">
      <c r="A395" s="370" t="s">
        <v>603</v>
      </c>
      <c r="B395" s="270">
        <v>30</v>
      </c>
      <c r="C395" s="270">
        <v>30</v>
      </c>
      <c r="D395" s="270">
        <v>10</v>
      </c>
      <c r="E395" s="270">
        <v>25</v>
      </c>
      <c r="F395" s="270" t="s">
        <v>1676</v>
      </c>
      <c r="G395" s="270">
        <v>0</v>
      </c>
      <c r="H395" s="270">
        <v>0</v>
      </c>
      <c r="I395" s="270">
        <v>30</v>
      </c>
      <c r="J395" s="270">
        <v>0</v>
      </c>
      <c r="K395" s="270">
        <v>640</v>
      </c>
      <c r="L395" s="270"/>
      <c r="M395" s="270">
        <v>0</v>
      </c>
      <c r="N395" s="270">
        <v>0</v>
      </c>
      <c r="O395" s="270">
        <v>0</v>
      </c>
      <c r="P395" s="270">
        <v>0</v>
      </c>
      <c r="Q395" s="270">
        <v>0</v>
      </c>
      <c r="R395" s="270">
        <v>0</v>
      </c>
      <c r="S395" s="270">
        <v>0</v>
      </c>
      <c r="T395" s="270">
        <v>0</v>
      </c>
      <c r="X395" s="270">
        <v>79.258064516129039</v>
      </c>
      <c r="Y395" s="270">
        <v>0</v>
      </c>
      <c r="Z395" s="270">
        <v>0</v>
      </c>
      <c r="AA395" s="270">
        <v>0</v>
      </c>
      <c r="AB395" s="270" t="s">
        <v>1676</v>
      </c>
      <c r="AC395" s="270">
        <v>10</v>
      </c>
      <c r="AD395" s="270">
        <v>15</v>
      </c>
      <c r="AE395" s="270" t="s">
        <v>1676</v>
      </c>
      <c r="AF395" s="270">
        <v>0</v>
      </c>
      <c r="AG395" s="270">
        <v>0</v>
      </c>
      <c r="AH395" s="270">
        <v>0</v>
      </c>
      <c r="AI395" s="270">
        <v>0</v>
      </c>
      <c r="AJ395" s="270">
        <v>0</v>
      </c>
      <c r="AK395" s="270">
        <v>0</v>
      </c>
      <c r="AL395" s="270">
        <v>0</v>
      </c>
      <c r="AM395" s="270">
        <v>0</v>
      </c>
      <c r="AN395" s="270">
        <v>0</v>
      </c>
      <c r="AO395" s="270">
        <v>0</v>
      </c>
      <c r="AP395" s="270">
        <v>0</v>
      </c>
      <c r="AQ395" s="270">
        <v>0</v>
      </c>
      <c r="AR395" s="270">
        <v>0</v>
      </c>
      <c r="AS395" s="270">
        <v>0</v>
      </c>
      <c r="AT395" s="270">
        <v>0</v>
      </c>
      <c r="AU395" s="270">
        <v>0</v>
      </c>
      <c r="AV395" s="270">
        <v>0</v>
      </c>
      <c r="AW395" s="270">
        <v>0</v>
      </c>
      <c r="AX395" s="270">
        <v>0</v>
      </c>
      <c r="AY395" s="270">
        <v>0</v>
      </c>
      <c r="AZ395" s="270">
        <v>0</v>
      </c>
      <c r="BA395" s="270">
        <v>0</v>
      </c>
      <c r="BB395" s="270">
        <v>30</v>
      </c>
      <c r="BC395" s="270">
        <v>0</v>
      </c>
      <c r="BD395" s="270">
        <v>0</v>
      </c>
      <c r="BE395" s="270">
        <v>0</v>
      </c>
      <c r="BF395" s="270">
        <v>0</v>
      </c>
      <c r="BG395" s="270">
        <v>0</v>
      </c>
      <c r="BH395" s="270">
        <v>0</v>
      </c>
      <c r="BI395" s="270">
        <v>0</v>
      </c>
      <c r="BJ395" s="270">
        <v>0</v>
      </c>
      <c r="BK395" s="270">
        <v>0</v>
      </c>
      <c r="BL395" s="270">
        <v>0</v>
      </c>
      <c r="BM395" s="270">
        <v>0</v>
      </c>
      <c r="BN395" s="270">
        <v>0</v>
      </c>
      <c r="BO395" s="270">
        <v>0</v>
      </c>
      <c r="BP395" s="270">
        <v>0</v>
      </c>
      <c r="BQ395" s="270">
        <v>0</v>
      </c>
      <c r="BR395" s="270">
        <v>0</v>
      </c>
      <c r="BS395" s="270">
        <v>0</v>
      </c>
      <c r="BT395" s="270">
        <v>30</v>
      </c>
      <c r="BU395" s="270">
        <v>0</v>
      </c>
      <c r="BV395" s="270"/>
      <c r="BW395" s="270">
        <v>0</v>
      </c>
      <c r="BX395" s="270">
        <v>0</v>
      </c>
      <c r="BY395" s="270">
        <v>0</v>
      </c>
      <c r="BZ395" s="270">
        <v>0</v>
      </c>
      <c r="CA395" s="270">
        <v>0</v>
      </c>
      <c r="CB395" s="270">
        <v>0</v>
      </c>
      <c r="CC395" s="270">
        <v>0</v>
      </c>
      <c r="CD395" s="270">
        <v>0</v>
      </c>
      <c r="CE395" s="270">
        <v>0</v>
      </c>
      <c r="CF395" s="270">
        <v>0</v>
      </c>
      <c r="CG395" s="270">
        <v>30</v>
      </c>
      <c r="CH395" s="270">
        <v>0</v>
      </c>
      <c r="CI395" s="270">
        <v>0</v>
      </c>
      <c r="CJ395" s="270">
        <v>0</v>
      </c>
      <c r="CK395" s="270">
        <v>0</v>
      </c>
      <c r="CL395" s="270">
        <v>0</v>
      </c>
      <c r="CM395" s="270">
        <v>0</v>
      </c>
      <c r="CN395" s="270">
        <v>0</v>
      </c>
      <c r="CO395" s="270">
        <v>0</v>
      </c>
      <c r="CP395" s="270">
        <v>0</v>
      </c>
      <c r="CQ395" s="270">
        <v>0</v>
      </c>
      <c r="CR395" s="270">
        <v>0</v>
      </c>
      <c r="CS395" s="270">
        <v>0</v>
      </c>
      <c r="CT395" s="270">
        <v>0</v>
      </c>
      <c r="CU395" s="270">
        <v>0</v>
      </c>
      <c r="CV395" s="270">
        <v>0</v>
      </c>
      <c r="CW395" s="270">
        <v>0</v>
      </c>
      <c r="CX395" s="270">
        <v>0</v>
      </c>
      <c r="CY395" s="270">
        <v>0</v>
      </c>
      <c r="CZ395" s="270">
        <v>0</v>
      </c>
      <c r="DA395" s="270">
        <v>0</v>
      </c>
      <c r="DB395" s="270">
        <v>0</v>
      </c>
      <c r="DC395" s="270">
        <v>0</v>
      </c>
      <c r="DD395" s="270">
        <v>0</v>
      </c>
      <c r="DE395" s="270">
        <v>0</v>
      </c>
      <c r="DF395" s="270">
        <v>0</v>
      </c>
      <c r="DG395" s="270">
        <v>0</v>
      </c>
      <c r="DH395" s="270">
        <v>0</v>
      </c>
      <c r="DI395" s="270">
        <v>0</v>
      </c>
      <c r="DJ395" s="270">
        <v>0</v>
      </c>
      <c r="DK395" s="270">
        <v>0</v>
      </c>
      <c r="DL395" s="270">
        <v>0</v>
      </c>
      <c r="DM395" s="270">
        <v>0</v>
      </c>
      <c r="DN395" s="270">
        <v>0</v>
      </c>
      <c r="DO395" s="270">
        <v>0</v>
      </c>
      <c r="DP395" s="270">
        <v>0</v>
      </c>
      <c r="DQ395" s="270"/>
      <c r="DR395" s="270">
        <v>0</v>
      </c>
      <c r="DS395" s="270">
        <v>0</v>
      </c>
      <c r="DT395" s="270">
        <v>0</v>
      </c>
      <c r="DU395" s="270">
        <v>0</v>
      </c>
      <c r="DV395" s="270">
        <v>0</v>
      </c>
      <c r="DW395" s="270">
        <v>0</v>
      </c>
      <c r="DX395" s="270">
        <v>0</v>
      </c>
      <c r="DY395" s="270">
        <v>0</v>
      </c>
      <c r="DZ395" s="270">
        <v>0</v>
      </c>
      <c r="EA395" s="270">
        <v>0</v>
      </c>
      <c r="EB395" s="270">
        <v>0</v>
      </c>
      <c r="EC395" s="270">
        <v>0</v>
      </c>
      <c r="ED395" s="270">
        <v>0</v>
      </c>
      <c r="EE395" s="270">
        <v>0</v>
      </c>
      <c r="EF395" s="270">
        <v>0</v>
      </c>
      <c r="EG395" s="270">
        <v>0</v>
      </c>
      <c r="EH395" s="270">
        <v>0</v>
      </c>
      <c r="EI395" s="270">
        <v>0</v>
      </c>
      <c r="EJ395" s="270">
        <v>0</v>
      </c>
      <c r="EK395" s="270">
        <v>0</v>
      </c>
      <c r="EL395" s="270">
        <v>0</v>
      </c>
      <c r="EM395" s="270">
        <v>30</v>
      </c>
      <c r="EN395" s="270">
        <v>0</v>
      </c>
      <c r="EO395" s="270">
        <v>0</v>
      </c>
      <c r="EP395" s="270">
        <v>0</v>
      </c>
      <c r="EQ395" s="270">
        <v>0</v>
      </c>
      <c r="ER395" s="270">
        <v>0</v>
      </c>
      <c r="ES395" s="270">
        <v>0</v>
      </c>
      <c r="ET395" s="270">
        <v>0</v>
      </c>
      <c r="EU395" s="270">
        <v>0</v>
      </c>
      <c r="EV395" s="270">
        <v>0</v>
      </c>
      <c r="EW395" s="270">
        <v>0</v>
      </c>
      <c r="EX395" s="270">
        <v>0</v>
      </c>
      <c r="EY395" s="270">
        <v>0</v>
      </c>
      <c r="EZ395" s="270">
        <v>0</v>
      </c>
      <c r="FA395" s="270">
        <v>0</v>
      </c>
      <c r="FB395" s="270">
        <v>0</v>
      </c>
      <c r="FC395" s="270">
        <v>0</v>
      </c>
      <c r="FD395" s="270">
        <v>0</v>
      </c>
      <c r="FE395" s="270">
        <v>0</v>
      </c>
      <c r="FF395" s="270">
        <v>0</v>
      </c>
      <c r="FG395" s="270">
        <v>0</v>
      </c>
      <c r="FH395" s="270">
        <v>0</v>
      </c>
      <c r="FI395" s="270">
        <v>0</v>
      </c>
      <c r="FJ395" s="270">
        <v>0</v>
      </c>
      <c r="FK395" s="270">
        <v>0</v>
      </c>
      <c r="FL395" s="351">
        <v>0</v>
      </c>
      <c r="FM395" s="323">
        <v>30</v>
      </c>
      <c r="FN395" s="324">
        <v>0</v>
      </c>
      <c r="FO395" s="270"/>
      <c r="FP395" s="89"/>
      <c r="FQ395" s="270"/>
      <c r="FR395" s="319"/>
      <c r="FS395" s="319"/>
      <c r="FT395" s="319"/>
      <c r="FU395" s="319"/>
      <c r="FV395" s="319"/>
      <c r="FW395" s="319"/>
      <c r="FX395" s="319"/>
      <c r="FY395" s="319"/>
      <c r="FZ395" s="319"/>
      <c r="GA395" s="319"/>
      <c r="GB395" s="319"/>
      <c r="GC395" s="319"/>
      <c r="GD395" s="319"/>
      <c r="GE395" s="319"/>
      <c r="GF395" s="319"/>
      <c r="GG395" s="319"/>
      <c r="GH395" s="319"/>
      <c r="GI395" s="319"/>
      <c r="GJ395" s="319"/>
      <c r="GK395" s="319"/>
      <c r="GL395" s="319"/>
      <c r="GM395" s="319"/>
      <c r="GN395" s="319"/>
      <c r="GO395" s="319"/>
      <c r="GP395" s="319"/>
      <c r="GQ395" s="319"/>
      <c r="GR395" s="319"/>
      <c r="GS395" s="319"/>
      <c r="GT395" s="319"/>
      <c r="GU395" s="319"/>
      <c r="GV395" s="319"/>
      <c r="GW395" s="319"/>
      <c r="GX395" s="319"/>
      <c r="GY395" s="319"/>
      <c r="GZ395" s="319"/>
      <c r="HA395" s="319"/>
      <c r="HB395" s="319"/>
      <c r="HC395" s="319"/>
      <c r="HD395" s="319"/>
      <c r="HE395" s="319"/>
      <c r="HF395" s="319"/>
      <c r="HG395" s="319"/>
      <c r="HH395" s="319"/>
      <c r="HI395" s="319"/>
      <c r="HJ395" s="319"/>
      <c r="HK395" s="319"/>
      <c r="HL395" s="319"/>
      <c r="HM395" s="319"/>
      <c r="HN395" s="319"/>
      <c r="HO395" s="319"/>
      <c r="HP395" s="319"/>
      <c r="HQ395" s="319"/>
      <c r="HR395" s="319"/>
      <c r="HS395" s="319"/>
      <c r="HT395" s="319"/>
      <c r="HU395" s="319"/>
      <c r="HV395" s="319"/>
      <c r="HW395" s="319"/>
      <c r="HX395" s="319"/>
      <c r="HY395" s="319"/>
      <c r="HZ395" s="319"/>
      <c r="IA395" s="319"/>
      <c r="IB395" s="319"/>
      <c r="IC395" s="319"/>
      <c r="ID395" s="319"/>
      <c r="IE395" s="319"/>
      <c r="IF395" s="319"/>
      <c r="IG395" s="318"/>
    </row>
    <row r="396" spans="1:241" ht="12.75" customHeight="1" x14ac:dyDescent="0.2">
      <c r="A396" s="370" t="s">
        <v>427</v>
      </c>
      <c r="B396" s="270">
        <v>172540</v>
      </c>
      <c r="C396" s="270">
        <v>135455</v>
      </c>
      <c r="D396" s="270">
        <v>64525</v>
      </c>
      <c r="E396" s="270">
        <v>70920</v>
      </c>
      <c r="F396" s="270">
        <v>56295</v>
      </c>
      <c r="G396" s="270">
        <v>16545</v>
      </c>
      <c r="H396" s="270">
        <v>45945</v>
      </c>
      <c r="I396" s="270">
        <v>126015</v>
      </c>
      <c r="J396" s="270">
        <v>46530</v>
      </c>
      <c r="K396" s="270">
        <v>353740</v>
      </c>
      <c r="L396" s="270">
        <v>119.46392402214521</v>
      </c>
      <c r="M396" s="270">
        <v>24510</v>
      </c>
      <c r="N396" s="270">
        <v>9075</v>
      </c>
      <c r="O396" s="270">
        <v>3550</v>
      </c>
      <c r="P396" s="270">
        <v>4320</v>
      </c>
      <c r="Q396" s="270">
        <v>1405</v>
      </c>
      <c r="R396" s="270">
        <v>495</v>
      </c>
      <c r="S396" s="270">
        <v>330</v>
      </c>
      <c r="T396" s="270">
        <v>750</v>
      </c>
      <c r="U396" s="270">
        <v>3.8558771348566787</v>
      </c>
      <c r="V396" s="270">
        <v>1</v>
      </c>
      <c r="W396" s="270">
        <v>25</v>
      </c>
      <c r="X396" s="270">
        <v>49.353840799866276</v>
      </c>
      <c r="Y396" s="270">
        <v>23060</v>
      </c>
      <c r="Z396" s="270">
        <v>19295</v>
      </c>
      <c r="AA396" s="270">
        <v>27755</v>
      </c>
      <c r="AB396" s="270">
        <v>32220</v>
      </c>
      <c r="AC396" s="270">
        <v>33290</v>
      </c>
      <c r="AD396" s="270">
        <v>29925</v>
      </c>
      <c r="AE396" s="270">
        <v>5480</v>
      </c>
      <c r="AF396" s="270">
        <v>4480</v>
      </c>
      <c r="AG396" s="270">
        <v>1310</v>
      </c>
      <c r="AH396" s="270">
        <v>300</v>
      </c>
      <c r="AI396" s="270">
        <v>950</v>
      </c>
      <c r="AJ396" s="270">
        <v>4145</v>
      </c>
      <c r="AK396" s="270">
        <v>2325</v>
      </c>
      <c r="AL396" s="270">
        <v>5445</v>
      </c>
      <c r="AM396" s="270">
        <v>11015</v>
      </c>
      <c r="AN396" s="270">
        <v>1055</v>
      </c>
      <c r="AO396" s="270">
        <v>5890</v>
      </c>
      <c r="AP396" s="270">
        <v>2835</v>
      </c>
      <c r="AQ396" s="270">
        <v>4700</v>
      </c>
      <c r="AR396" s="270">
        <v>935</v>
      </c>
      <c r="AS396" s="270">
        <v>160</v>
      </c>
      <c r="AT396" s="270">
        <v>2765</v>
      </c>
      <c r="AU396" s="270">
        <v>5110</v>
      </c>
      <c r="AV396" s="270">
        <v>4965</v>
      </c>
      <c r="AW396" s="270">
        <v>3170</v>
      </c>
      <c r="AX396" s="270">
        <v>21185</v>
      </c>
      <c r="AY396" s="270">
        <v>2175</v>
      </c>
      <c r="AZ396" s="270">
        <v>3900</v>
      </c>
      <c r="BA396" s="270">
        <v>10775</v>
      </c>
      <c r="BB396" s="270">
        <v>72950</v>
      </c>
      <c r="BC396" s="270">
        <v>3310</v>
      </c>
      <c r="BD396" s="270">
        <v>10215</v>
      </c>
      <c r="BE396" s="270">
        <v>2235</v>
      </c>
      <c r="BF396" s="270">
        <v>2585</v>
      </c>
      <c r="BG396" s="270">
        <v>3215</v>
      </c>
      <c r="BH396" s="270">
        <v>6750</v>
      </c>
      <c r="BI396" s="270">
        <v>335</v>
      </c>
      <c r="BJ396" s="270">
        <v>1075</v>
      </c>
      <c r="BK396" s="270">
        <v>11995</v>
      </c>
      <c r="BL396" s="270">
        <v>8065</v>
      </c>
      <c r="BM396" s="270">
        <v>15130</v>
      </c>
      <c r="BN396" s="270">
        <v>3145</v>
      </c>
      <c r="BO396" s="270">
        <v>7220</v>
      </c>
      <c r="BP396" s="270">
        <v>7465</v>
      </c>
      <c r="BQ396" s="270">
        <v>10520</v>
      </c>
      <c r="BR396" s="270">
        <v>1535</v>
      </c>
      <c r="BS396" s="270">
        <v>1525</v>
      </c>
      <c r="BT396" s="270">
        <v>14695</v>
      </c>
      <c r="BU396" s="270">
        <v>13115</v>
      </c>
      <c r="BV396" s="270"/>
      <c r="BW396" s="270">
        <v>11330</v>
      </c>
      <c r="BX396" s="270">
        <v>995</v>
      </c>
      <c r="BY396" s="270">
        <v>8045</v>
      </c>
      <c r="BZ396" s="270">
        <v>400</v>
      </c>
      <c r="CA396" s="270">
        <v>530</v>
      </c>
      <c r="CB396" s="270">
        <v>15</v>
      </c>
      <c r="CC396" s="270" t="s">
        <v>1676</v>
      </c>
      <c r="CD396" s="270">
        <v>3675</v>
      </c>
      <c r="CE396" s="270">
        <v>745</v>
      </c>
      <c r="CF396" s="270">
        <v>435</v>
      </c>
      <c r="CG396" s="270">
        <v>120610</v>
      </c>
      <c r="CH396" s="270">
        <v>0</v>
      </c>
      <c r="CI396" s="270">
        <v>13640</v>
      </c>
      <c r="CJ396" s="270">
        <v>4335</v>
      </c>
      <c r="CK396" s="270">
        <v>6280</v>
      </c>
      <c r="CL396" s="270">
        <v>5400</v>
      </c>
      <c r="CM396" s="270">
        <v>25</v>
      </c>
      <c r="CN396" s="270">
        <v>0</v>
      </c>
      <c r="CO396" s="270">
        <v>10</v>
      </c>
      <c r="CP396" s="270">
        <v>455</v>
      </c>
      <c r="CQ396" s="270" t="s">
        <v>1676</v>
      </c>
      <c r="CR396" s="270">
        <v>2390</v>
      </c>
      <c r="CS396" s="270">
        <v>0</v>
      </c>
      <c r="CT396" s="270">
        <v>0</v>
      </c>
      <c r="CU396" s="270">
        <v>0</v>
      </c>
      <c r="CV396" s="270">
        <v>3475</v>
      </c>
      <c r="CW396" s="270">
        <v>6650</v>
      </c>
      <c r="CX396" s="270">
        <v>2285</v>
      </c>
      <c r="CY396" s="270">
        <v>3085</v>
      </c>
      <c r="CZ396" s="270">
        <v>17900</v>
      </c>
      <c r="DA396" s="270">
        <v>1370</v>
      </c>
      <c r="DB396" s="270">
        <v>330</v>
      </c>
      <c r="DC396" s="270">
        <v>21220</v>
      </c>
      <c r="DD396" s="270">
        <v>12260</v>
      </c>
      <c r="DE396" s="270">
        <v>1750</v>
      </c>
      <c r="DF396" s="270">
        <v>770</v>
      </c>
      <c r="DG396" s="270">
        <v>0</v>
      </c>
      <c r="DH396" s="270">
        <v>0</v>
      </c>
      <c r="DI396" s="270" t="s">
        <v>1676</v>
      </c>
      <c r="DJ396" s="270" t="s">
        <v>1676</v>
      </c>
      <c r="DK396" s="270">
        <v>0</v>
      </c>
      <c r="DL396" s="270">
        <v>0</v>
      </c>
      <c r="DM396" s="270">
        <v>2735</v>
      </c>
      <c r="DN396" s="270">
        <v>0</v>
      </c>
      <c r="DO396" s="270">
        <v>8285</v>
      </c>
      <c r="DP396" s="270">
        <v>0</v>
      </c>
      <c r="DQ396" s="270"/>
      <c r="DR396" s="270">
        <v>0</v>
      </c>
      <c r="DS396" s="270">
        <v>125</v>
      </c>
      <c r="DT396" s="270">
        <v>8750</v>
      </c>
      <c r="DU396" s="270">
        <v>885</v>
      </c>
      <c r="DV396" s="270">
        <v>0</v>
      </c>
      <c r="DW396" s="270">
        <v>0</v>
      </c>
      <c r="DX396" s="270">
        <v>2705</v>
      </c>
      <c r="DY396" s="270">
        <v>2370</v>
      </c>
      <c r="DZ396" s="270">
        <v>0</v>
      </c>
      <c r="EA396" s="270">
        <v>8175</v>
      </c>
      <c r="EB396" s="270" t="s">
        <v>1676</v>
      </c>
      <c r="EC396" s="270">
        <v>930</v>
      </c>
      <c r="ED396" s="270">
        <v>13920</v>
      </c>
      <c r="EE396" s="270">
        <v>150</v>
      </c>
      <c r="EF396" s="270">
        <v>5340</v>
      </c>
      <c r="EG396" s="270">
        <v>0</v>
      </c>
      <c r="EH396" s="270">
        <v>0</v>
      </c>
      <c r="EI396" s="270">
        <v>0</v>
      </c>
      <c r="EJ396" s="270">
        <v>9960</v>
      </c>
      <c r="EK396" s="270">
        <v>3350</v>
      </c>
      <c r="EL396" s="270">
        <v>20</v>
      </c>
      <c r="EM396" s="270">
        <v>0</v>
      </c>
      <c r="EN396" s="270">
        <v>0</v>
      </c>
      <c r="EO396" s="270">
        <v>0</v>
      </c>
      <c r="EP396" s="270">
        <v>0</v>
      </c>
      <c r="EQ396" s="270">
        <v>0</v>
      </c>
      <c r="ER396" s="270">
        <v>0</v>
      </c>
      <c r="ES396" s="270">
        <v>65</v>
      </c>
      <c r="ET396" s="270">
        <v>0</v>
      </c>
      <c r="EU396" s="270">
        <v>100</v>
      </c>
      <c r="EV396" s="270">
        <v>575</v>
      </c>
      <c r="EW396" s="270">
        <v>0</v>
      </c>
      <c r="EX396" s="270">
        <v>0</v>
      </c>
      <c r="EY396" s="270" t="s">
        <v>1676</v>
      </c>
      <c r="EZ396" s="270">
        <v>410</v>
      </c>
      <c r="FA396" s="270">
        <v>0</v>
      </c>
      <c r="FB396" s="270">
        <v>0</v>
      </c>
      <c r="FC396" s="270">
        <v>10</v>
      </c>
      <c r="FD396" s="270">
        <v>0</v>
      </c>
      <c r="FE396" s="270">
        <v>0</v>
      </c>
      <c r="FF396" s="270">
        <v>0</v>
      </c>
      <c r="FG396" s="270">
        <v>0</v>
      </c>
      <c r="FH396" s="270">
        <v>0</v>
      </c>
      <c r="FI396" s="270">
        <v>0</v>
      </c>
      <c r="FJ396" s="270">
        <v>10</v>
      </c>
      <c r="FK396" s="270">
        <v>30</v>
      </c>
      <c r="FL396" s="351">
        <v>99590</v>
      </c>
      <c r="FM396" s="323">
        <v>16675</v>
      </c>
      <c r="FN396" s="324">
        <v>44435</v>
      </c>
      <c r="FO396" s="270"/>
      <c r="FP396" s="89"/>
      <c r="FQ396" s="270"/>
      <c r="FR396" s="319"/>
      <c r="FS396" s="319"/>
      <c r="FT396" s="319"/>
      <c r="FU396" s="319"/>
      <c r="FV396" s="319"/>
      <c r="FW396" s="319"/>
      <c r="FX396" s="319"/>
      <c r="FY396" s="319"/>
      <c r="FZ396" s="319"/>
      <c r="GA396" s="319"/>
      <c r="GB396" s="319"/>
      <c r="GC396" s="319"/>
      <c r="GD396" s="319"/>
      <c r="GE396" s="319"/>
      <c r="GF396" s="319"/>
      <c r="GG396" s="319"/>
      <c r="GH396" s="319"/>
      <c r="GI396" s="319"/>
      <c r="GJ396" s="319"/>
      <c r="GK396" s="319"/>
      <c r="GL396" s="319"/>
      <c r="GM396" s="319"/>
      <c r="GN396" s="319"/>
      <c r="GO396" s="319"/>
      <c r="GP396" s="319"/>
      <c r="GQ396" s="319"/>
      <c r="GR396" s="319"/>
      <c r="GS396" s="319"/>
      <c r="GT396" s="319"/>
      <c r="GU396" s="319"/>
      <c r="GV396" s="319"/>
      <c r="GW396" s="319"/>
      <c r="GX396" s="319"/>
      <c r="GY396" s="319"/>
      <c r="GZ396" s="319"/>
      <c r="HA396" s="319"/>
      <c r="HB396" s="319"/>
      <c r="HC396" s="319"/>
      <c r="HD396" s="319"/>
      <c r="HE396" s="319"/>
      <c r="HF396" s="319"/>
      <c r="HG396" s="319"/>
      <c r="HH396" s="319"/>
      <c r="HI396" s="319"/>
      <c r="HJ396" s="319"/>
      <c r="HK396" s="319"/>
      <c r="HL396" s="319"/>
      <c r="HM396" s="319"/>
      <c r="HN396" s="319"/>
      <c r="HO396" s="319"/>
      <c r="HP396" s="319"/>
      <c r="HQ396" s="319"/>
      <c r="HR396" s="319"/>
      <c r="HS396" s="319"/>
      <c r="HT396" s="319"/>
      <c r="HU396" s="319"/>
      <c r="HV396" s="319"/>
      <c r="HW396" s="319"/>
      <c r="HX396" s="319"/>
      <c r="HY396" s="319"/>
      <c r="HZ396" s="319"/>
      <c r="IA396" s="319"/>
      <c r="IB396" s="319"/>
      <c r="IC396" s="319"/>
      <c r="ID396" s="319"/>
      <c r="IE396" s="319"/>
      <c r="IF396" s="319"/>
      <c r="IG396" s="318"/>
    </row>
    <row r="397" spans="1:241" ht="12.75" customHeight="1" x14ac:dyDescent="0.2">
      <c r="A397" s="370" t="s">
        <v>379</v>
      </c>
      <c r="B397" s="270">
        <v>166740</v>
      </c>
      <c r="C397" s="270">
        <v>126415</v>
      </c>
      <c r="D397" s="270">
        <v>55210</v>
      </c>
      <c r="E397" s="270">
        <v>71205</v>
      </c>
      <c r="F397" s="270">
        <v>57395</v>
      </c>
      <c r="G397" s="270">
        <v>6420</v>
      </c>
      <c r="H397" s="270">
        <v>46745</v>
      </c>
      <c r="I397" s="270">
        <v>120535</v>
      </c>
      <c r="J397" s="270">
        <v>46205</v>
      </c>
      <c r="K397" s="270">
        <v>260995</v>
      </c>
      <c r="L397" s="270">
        <v>40.824149366283557</v>
      </c>
      <c r="M397" s="270">
        <v>27460</v>
      </c>
      <c r="N397" s="270">
        <v>8735</v>
      </c>
      <c r="O397" s="270">
        <v>3090</v>
      </c>
      <c r="P397" s="270">
        <v>3050</v>
      </c>
      <c r="Q397" s="270">
        <v>1135</v>
      </c>
      <c r="R397" s="270">
        <v>370</v>
      </c>
      <c r="S397" s="270">
        <v>130</v>
      </c>
      <c r="T397" s="270">
        <v>60</v>
      </c>
      <c r="U397" s="270">
        <v>3.1604438779686386</v>
      </c>
      <c r="V397" s="270">
        <v>1</v>
      </c>
      <c r="W397" s="270">
        <v>21</v>
      </c>
      <c r="X397" s="270">
        <v>55.370441824281698</v>
      </c>
      <c r="Y397" s="270">
        <v>10630</v>
      </c>
      <c r="Z397" s="270">
        <v>19360</v>
      </c>
      <c r="AA397" s="270">
        <v>22935</v>
      </c>
      <c r="AB397" s="270">
        <v>31060</v>
      </c>
      <c r="AC397" s="270">
        <v>37205</v>
      </c>
      <c r="AD397" s="270">
        <v>39455</v>
      </c>
      <c r="AE397" s="270">
        <v>5800</v>
      </c>
      <c r="AF397" s="270">
        <v>1895</v>
      </c>
      <c r="AG397" s="270">
        <v>925</v>
      </c>
      <c r="AH397" s="270">
        <v>6490</v>
      </c>
      <c r="AI397" s="270">
        <v>795</v>
      </c>
      <c r="AJ397" s="270">
        <v>2765</v>
      </c>
      <c r="AK397" s="270">
        <v>750</v>
      </c>
      <c r="AL397" s="270">
        <v>8165</v>
      </c>
      <c r="AM397" s="270">
        <v>8370</v>
      </c>
      <c r="AN397" s="270">
        <v>885</v>
      </c>
      <c r="AO397" s="270">
        <v>670</v>
      </c>
      <c r="AP397" s="270">
        <v>730</v>
      </c>
      <c r="AQ397" s="270">
        <v>3645</v>
      </c>
      <c r="AR397" s="270">
        <v>625</v>
      </c>
      <c r="AS397" s="270">
        <v>320</v>
      </c>
      <c r="AT397" s="270">
        <v>1725</v>
      </c>
      <c r="AU397" s="270">
        <v>5170</v>
      </c>
      <c r="AV397" s="270">
        <v>9555</v>
      </c>
      <c r="AW397" s="270">
        <v>2930</v>
      </c>
      <c r="AX397" s="270">
        <v>11345</v>
      </c>
      <c r="AY397" s="270">
        <v>155</v>
      </c>
      <c r="AZ397" s="270">
        <v>4585</v>
      </c>
      <c r="BA397" s="270">
        <v>2165</v>
      </c>
      <c r="BB397" s="270">
        <v>92080</v>
      </c>
      <c r="BC397" s="270">
        <v>4355</v>
      </c>
      <c r="BD397" s="270">
        <v>10655</v>
      </c>
      <c r="BE397" s="270">
        <v>1150</v>
      </c>
      <c r="BF397" s="270">
        <v>1365</v>
      </c>
      <c r="BG397" s="270">
        <v>1280</v>
      </c>
      <c r="BH397" s="270">
        <v>1630</v>
      </c>
      <c r="BI397" s="270">
        <v>6245</v>
      </c>
      <c r="BJ397" s="270">
        <v>525</v>
      </c>
      <c r="BK397" s="270">
        <v>5635</v>
      </c>
      <c r="BL397" s="270">
        <v>8140</v>
      </c>
      <c r="BM397" s="270">
        <v>16000</v>
      </c>
      <c r="BN397" s="270">
        <v>4785</v>
      </c>
      <c r="BO397" s="270">
        <v>7535</v>
      </c>
      <c r="BP397" s="270">
        <v>6635</v>
      </c>
      <c r="BQ397" s="270">
        <v>10625</v>
      </c>
      <c r="BR397" s="270">
        <v>1605</v>
      </c>
      <c r="BS397" s="270">
        <v>280</v>
      </c>
      <c r="BT397" s="270">
        <v>17460</v>
      </c>
      <c r="BU397" s="270">
        <v>13325</v>
      </c>
      <c r="BV397" s="270"/>
      <c r="BW397" s="270">
        <v>7180</v>
      </c>
      <c r="BX397" s="270">
        <v>440</v>
      </c>
      <c r="BY397" s="270">
        <v>8450</v>
      </c>
      <c r="BZ397" s="270">
        <v>1430</v>
      </c>
      <c r="CA397" s="270">
        <v>485</v>
      </c>
      <c r="CB397" s="270">
        <v>15</v>
      </c>
      <c r="CC397" s="270" t="s">
        <v>1676</v>
      </c>
      <c r="CD397" s="270">
        <v>2150</v>
      </c>
      <c r="CE397" s="270">
        <v>225</v>
      </c>
      <c r="CF397" s="270">
        <v>375</v>
      </c>
      <c r="CG397" s="270">
        <v>112835</v>
      </c>
      <c r="CH397" s="270">
        <v>0</v>
      </c>
      <c r="CI397" s="270">
        <v>10405</v>
      </c>
      <c r="CJ397" s="270">
        <v>4130</v>
      </c>
      <c r="CK397" s="270">
        <v>5550</v>
      </c>
      <c r="CL397" s="270">
        <v>1180</v>
      </c>
      <c r="CM397" s="270">
        <v>6020</v>
      </c>
      <c r="CN397" s="270">
        <v>215</v>
      </c>
      <c r="CO397" s="270">
        <v>0</v>
      </c>
      <c r="CP397" s="270">
        <v>0</v>
      </c>
      <c r="CQ397" s="270">
        <v>0</v>
      </c>
      <c r="CR397" s="270">
        <v>0</v>
      </c>
      <c r="CS397" s="270">
        <v>0</v>
      </c>
      <c r="CT397" s="270">
        <v>0</v>
      </c>
      <c r="CU397" s="270">
        <v>0</v>
      </c>
      <c r="CV397" s="270">
        <v>50</v>
      </c>
      <c r="CW397" s="270">
        <v>17020</v>
      </c>
      <c r="CX397" s="270" t="s">
        <v>1676</v>
      </c>
      <c r="CY397" s="270">
        <v>0</v>
      </c>
      <c r="CZ397" s="270">
        <v>21245</v>
      </c>
      <c r="DA397" s="270">
        <v>1180</v>
      </c>
      <c r="DB397" s="270">
        <v>990</v>
      </c>
      <c r="DC397" s="270">
        <v>35195</v>
      </c>
      <c r="DD397" s="270">
        <v>20505</v>
      </c>
      <c r="DE397" s="270">
        <v>0</v>
      </c>
      <c r="DF397" s="270">
        <v>570</v>
      </c>
      <c r="DG397" s="270">
        <v>0</v>
      </c>
      <c r="DH397" s="270">
        <v>0</v>
      </c>
      <c r="DI397" s="270">
        <v>0</v>
      </c>
      <c r="DJ397" s="270">
        <v>0</v>
      </c>
      <c r="DK397" s="270">
        <v>0</v>
      </c>
      <c r="DL397" s="270">
        <v>0</v>
      </c>
      <c r="DM397" s="270" t="s">
        <v>1676</v>
      </c>
      <c r="DN397" s="270">
        <v>0</v>
      </c>
      <c r="DO397" s="270">
        <v>4555</v>
      </c>
      <c r="DP397" s="270">
        <v>0</v>
      </c>
      <c r="DQ397" s="270"/>
      <c r="DR397" s="270">
        <v>1705</v>
      </c>
      <c r="DS397" s="270">
        <v>100</v>
      </c>
      <c r="DT397" s="270">
        <v>3515</v>
      </c>
      <c r="DU397" s="270">
        <v>0</v>
      </c>
      <c r="DV397" s="270">
        <v>0</v>
      </c>
      <c r="DW397" s="270">
        <v>0</v>
      </c>
      <c r="DX397" s="270">
        <v>0</v>
      </c>
      <c r="DY397" s="270">
        <v>0</v>
      </c>
      <c r="DZ397" s="270">
        <v>0</v>
      </c>
      <c r="EA397" s="270" t="s">
        <v>1676</v>
      </c>
      <c r="EB397" s="270">
        <v>0</v>
      </c>
      <c r="EC397" s="270">
        <v>0</v>
      </c>
      <c r="ED397" s="270">
        <v>10130</v>
      </c>
      <c r="EE397" s="270">
        <v>0</v>
      </c>
      <c r="EF397" s="270">
        <v>7470</v>
      </c>
      <c r="EG397" s="270">
        <v>0</v>
      </c>
      <c r="EH397" s="270">
        <v>0</v>
      </c>
      <c r="EI397" s="270">
        <v>0</v>
      </c>
      <c r="EJ397" s="270">
        <v>11660</v>
      </c>
      <c r="EK397" s="270">
        <v>2790</v>
      </c>
      <c r="EL397" s="270">
        <v>20</v>
      </c>
      <c r="EM397" s="270">
        <v>0</v>
      </c>
      <c r="EN397" s="270">
        <v>0</v>
      </c>
      <c r="EO397" s="270">
        <v>0</v>
      </c>
      <c r="EP397" s="270">
        <v>0</v>
      </c>
      <c r="EQ397" s="270">
        <v>0</v>
      </c>
      <c r="ER397" s="270">
        <v>0</v>
      </c>
      <c r="ES397" s="270">
        <v>0</v>
      </c>
      <c r="ET397" s="270">
        <v>0</v>
      </c>
      <c r="EU397" s="270">
        <v>0</v>
      </c>
      <c r="EV397" s="270">
        <v>495</v>
      </c>
      <c r="EW397" s="270">
        <v>0</v>
      </c>
      <c r="EX397" s="270">
        <v>0</v>
      </c>
      <c r="EY397" s="270">
        <v>0</v>
      </c>
      <c r="EZ397" s="270">
        <v>0</v>
      </c>
      <c r="FA397" s="270">
        <v>0</v>
      </c>
      <c r="FB397" s="270">
        <v>0</v>
      </c>
      <c r="FC397" s="270">
        <v>0</v>
      </c>
      <c r="FD397" s="270">
        <v>0</v>
      </c>
      <c r="FE397" s="270">
        <v>0</v>
      </c>
      <c r="FF397" s="270">
        <v>0</v>
      </c>
      <c r="FG397" s="270">
        <v>0</v>
      </c>
      <c r="FH397" s="270">
        <v>0</v>
      </c>
      <c r="FI397" s="270">
        <v>0</v>
      </c>
      <c r="FJ397" s="270">
        <v>35</v>
      </c>
      <c r="FK397" s="270">
        <v>0</v>
      </c>
      <c r="FL397" s="351">
        <v>74660</v>
      </c>
      <c r="FM397" s="323">
        <v>15850</v>
      </c>
      <c r="FN397" s="324">
        <v>44025</v>
      </c>
      <c r="FO397" s="270"/>
      <c r="FP397" s="89"/>
      <c r="FQ397" s="270"/>
      <c r="FR397" s="319"/>
      <c r="FS397" s="319"/>
      <c r="FT397" s="319"/>
      <c r="FU397" s="319"/>
      <c r="FV397" s="319"/>
      <c r="FW397" s="319"/>
      <c r="FX397" s="319"/>
      <c r="FY397" s="319"/>
      <c r="FZ397" s="319"/>
      <c r="GA397" s="319"/>
      <c r="GB397" s="319"/>
      <c r="GC397" s="319"/>
      <c r="GD397" s="319"/>
      <c r="GE397" s="319"/>
      <c r="GF397" s="319"/>
      <c r="GG397" s="319"/>
      <c r="GH397" s="319"/>
      <c r="GI397" s="319"/>
      <c r="GJ397" s="319"/>
      <c r="GK397" s="319"/>
      <c r="GL397" s="319"/>
      <c r="GM397" s="319"/>
      <c r="GN397" s="319"/>
      <c r="GO397" s="319"/>
      <c r="GP397" s="319"/>
      <c r="GQ397" s="319"/>
      <c r="GR397" s="319"/>
      <c r="GS397" s="319"/>
      <c r="GT397" s="319"/>
      <c r="GU397" s="319"/>
      <c r="GV397" s="319"/>
      <c r="GW397" s="319"/>
      <c r="GX397" s="319"/>
      <c r="GY397" s="319"/>
      <c r="GZ397" s="319"/>
      <c r="HA397" s="319"/>
      <c r="HB397" s="319"/>
      <c r="HC397" s="319"/>
      <c r="HD397" s="319"/>
      <c r="HE397" s="319"/>
      <c r="HF397" s="319"/>
      <c r="HG397" s="319"/>
      <c r="HH397" s="319"/>
      <c r="HI397" s="319"/>
      <c r="HJ397" s="319"/>
      <c r="HK397" s="319"/>
      <c r="HL397" s="319"/>
      <c r="HM397" s="319"/>
      <c r="HN397" s="319"/>
      <c r="HO397" s="319"/>
      <c r="HP397" s="319"/>
      <c r="HQ397" s="319"/>
      <c r="HR397" s="319"/>
      <c r="HS397" s="319"/>
      <c r="HT397" s="319"/>
      <c r="HU397" s="319"/>
      <c r="HV397" s="319"/>
      <c r="HW397" s="319"/>
      <c r="HX397" s="319"/>
      <c r="HY397" s="319"/>
      <c r="HZ397" s="319"/>
      <c r="IA397" s="319"/>
      <c r="IB397" s="319"/>
      <c r="IC397" s="319"/>
      <c r="ID397" s="319"/>
      <c r="IE397" s="319"/>
      <c r="IF397" s="319"/>
      <c r="IG397" s="318"/>
    </row>
    <row r="398" spans="1:241" ht="12.75" customHeight="1" x14ac:dyDescent="0.2">
      <c r="A398" s="370" t="s">
        <v>589</v>
      </c>
      <c r="B398" s="270">
        <v>4760</v>
      </c>
      <c r="C398" s="270">
        <v>4760</v>
      </c>
      <c r="D398" s="270">
        <v>2080</v>
      </c>
      <c r="E398" s="270">
        <v>2670</v>
      </c>
      <c r="F398" s="270">
        <v>0</v>
      </c>
      <c r="G398" s="270">
        <v>0</v>
      </c>
      <c r="H398" s="270">
        <v>4750</v>
      </c>
      <c r="I398" s="270">
        <v>890</v>
      </c>
      <c r="J398" s="270">
        <v>3875</v>
      </c>
      <c r="K398" s="270">
        <v>1885</v>
      </c>
      <c r="L398" s="270">
        <v>71.824814422057258</v>
      </c>
      <c r="M398" s="270">
        <v>1150</v>
      </c>
      <c r="N398" s="270">
        <v>1520</v>
      </c>
      <c r="O398" s="270">
        <v>1080</v>
      </c>
      <c r="P398" s="270">
        <v>715</v>
      </c>
      <c r="Q398" s="270">
        <v>165</v>
      </c>
      <c r="R398" s="270">
        <v>35</v>
      </c>
      <c r="S398" s="270">
        <v>15</v>
      </c>
      <c r="T398" s="270">
        <v>40</v>
      </c>
      <c r="U398" s="270">
        <v>2.1228861330326945</v>
      </c>
      <c r="V398" s="270">
        <v>2</v>
      </c>
      <c r="W398" s="270">
        <v>53</v>
      </c>
      <c r="X398" s="270">
        <v>61.643757881462797</v>
      </c>
      <c r="Y398" s="270">
        <v>0</v>
      </c>
      <c r="Z398" s="270">
        <v>195</v>
      </c>
      <c r="AA398" s="270">
        <v>505</v>
      </c>
      <c r="AB398" s="270">
        <v>1250</v>
      </c>
      <c r="AC398" s="270">
        <v>1700</v>
      </c>
      <c r="AD398" s="270">
        <v>1070</v>
      </c>
      <c r="AE398" s="270">
        <v>40</v>
      </c>
      <c r="AF398" s="270">
        <v>650</v>
      </c>
      <c r="AG398" s="270">
        <v>0</v>
      </c>
      <c r="AH398" s="270">
        <v>740</v>
      </c>
      <c r="AI398" s="270" t="s">
        <v>1676</v>
      </c>
      <c r="AJ398" s="270">
        <v>30</v>
      </c>
      <c r="AK398" s="270">
        <v>10</v>
      </c>
      <c r="AL398" s="270">
        <v>435</v>
      </c>
      <c r="AM398" s="270">
        <v>340</v>
      </c>
      <c r="AN398" s="270">
        <v>75</v>
      </c>
      <c r="AO398" s="270">
        <v>0</v>
      </c>
      <c r="AP398" s="270">
        <v>0</v>
      </c>
      <c r="AQ398" s="270">
        <v>275</v>
      </c>
      <c r="AR398" s="270">
        <v>55</v>
      </c>
      <c r="AS398" s="270">
        <v>50</v>
      </c>
      <c r="AT398" s="270">
        <v>85</v>
      </c>
      <c r="AU398" s="270">
        <v>0</v>
      </c>
      <c r="AV398" s="270">
        <v>15</v>
      </c>
      <c r="AW398" s="270">
        <v>365</v>
      </c>
      <c r="AX398" s="270">
        <v>0</v>
      </c>
      <c r="AY398" s="270">
        <v>25</v>
      </c>
      <c r="AZ398" s="270">
        <v>1500</v>
      </c>
      <c r="BA398" s="270">
        <v>105</v>
      </c>
      <c r="BB398" s="270" t="s">
        <v>1676</v>
      </c>
      <c r="BC398" s="270" t="s">
        <v>1676</v>
      </c>
      <c r="BD398" s="270">
        <v>30</v>
      </c>
      <c r="BE398" s="270">
        <v>15</v>
      </c>
      <c r="BF398" s="270" t="s">
        <v>1676</v>
      </c>
      <c r="BG398" s="270">
        <v>0</v>
      </c>
      <c r="BH398" s="270">
        <v>100</v>
      </c>
      <c r="BI398" s="270">
        <v>740</v>
      </c>
      <c r="BJ398" s="270" t="s">
        <v>1676</v>
      </c>
      <c r="BK398" s="270" t="s">
        <v>1676</v>
      </c>
      <c r="BL398" s="270">
        <v>35</v>
      </c>
      <c r="BM398" s="270">
        <v>880</v>
      </c>
      <c r="BN398" s="270">
        <v>10</v>
      </c>
      <c r="BO398" s="270">
        <v>2165</v>
      </c>
      <c r="BP398" s="270">
        <v>370</v>
      </c>
      <c r="BQ398" s="270">
        <v>0</v>
      </c>
      <c r="BR398" s="270">
        <v>0</v>
      </c>
      <c r="BS398" s="270" t="s">
        <v>1676</v>
      </c>
      <c r="BT398" s="270">
        <v>275</v>
      </c>
      <c r="BU398" s="270">
        <v>50</v>
      </c>
      <c r="BV398" s="270"/>
      <c r="BW398" s="270">
        <v>65</v>
      </c>
      <c r="BX398" s="270">
        <v>0</v>
      </c>
      <c r="BY398" s="270" t="s">
        <v>1676</v>
      </c>
      <c r="BZ398" s="270">
        <v>0</v>
      </c>
      <c r="CA398" s="270">
        <v>0</v>
      </c>
      <c r="CB398" s="270">
        <v>0</v>
      </c>
      <c r="CC398" s="270">
        <v>0</v>
      </c>
      <c r="CD398" s="270">
        <v>50</v>
      </c>
      <c r="CE398" s="270">
        <v>10</v>
      </c>
      <c r="CF398" s="270">
        <v>0</v>
      </c>
      <c r="CG398" s="270">
        <v>4700</v>
      </c>
      <c r="CH398" s="270">
        <v>0</v>
      </c>
      <c r="CI398" s="270">
        <v>815</v>
      </c>
      <c r="CJ398" s="270">
        <v>315</v>
      </c>
      <c r="CK398" s="270">
        <v>1390</v>
      </c>
      <c r="CL398" s="270">
        <v>45</v>
      </c>
      <c r="CM398" s="270">
        <v>740</v>
      </c>
      <c r="CN398" s="270">
        <v>0</v>
      </c>
      <c r="CO398" s="270">
        <v>0</v>
      </c>
      <c r="CP398" s="270">
        <v>0</v>
      </c>
      <c r="CQ398" s="270">
        <v>0</v>
      </c>
      <c r="CR398" s="270">
        <v>0</v>
      </c>
      <c r="CS398" s="270">
        <v>0</v>
      </c>
      <c r="CT398" s="270">
        <v>0</v>
      </c>
      <c r="CU398" s="270">
        <v>0</v>
      </c>
      <c r="CV398" s="270">
        <v>0</v>
      </c>
      <c r="CW398" s="270" t="s">
        <v>1676</v>
      </c>
      <c r="CX398" s="270">
        <v>0</v>
      </c>
      <c r="CY398" s="270">
        <v>0</v>
      </c>
      <c r="CZ398" s="270">
        <v>0</v>
      </c>
      <c r="DA398" s="270">
        <v>835</v>
      </c>
      <c r="DB398" s="270">
        <v>0</v>
      </c>
      <c r="DC398" s="270">
        <v>0</v>
      </c>
      <c r="DD398" s="270">
        <v>295</v>
      </c>
      <c r="DE398" s="270">
        <v>0</v>
      </c>
      <c r="DF398" s="270">
        <v>0</v>
      </c>
      <c r="DG398" s="270">
        <v>0</v>
      </c>
      <c r="DH398" s="270">
        <v>0</v>
      </c>
      <c r="DI398" s="270">
        <v>0</v>
      </c>
      <c r="DJ398" s="270">
        <v>0</v>
      </c>
      <c r="DK398" s="270">
        <v>0</v>
      </c>
      <c r="DL398" s="270">
        <v>0</v>
      </c>
      <c r="DM398" s="270">
        <v>0</v>
      </c>
      <c r="DN398" s="270">
        <v>0</v>
      </c>
      <c r="DO398" s="270">
        <v>0</v>
      </c>
      <c r="DP398" s="270">
        <v>0</v>
      </c>
      <c r="DQ398" s="270"/>
      <c r="DR398" s="270">
        <v>0</v>
      </c>
      <c r="DS398" s="270" t="s">
        <v>1676</v>
      </c>
      <c r="DT398" s="270">
        <v>0</v>
      </c>
      <c r="DU398" s="270">
        <v>0</v>
      </c>
      <c r="DV398" s="270">
        <v>0</v>
      </c>
      <c r="DW398" s="270">
        <v>0</v>
      </c>
      <c r="DX398" s="270">
        <v>0</v>
      </c>
      <c r="DY398" s="270">
        <v>0</v>
      </c>
      <c r="DZ398" s="270">
        <v>0</v>
      </c>
      <c r="EA398" s="270">
        <v>0</v>
      </c>
      <c r="EB398" s="270">
        <v>0</v>
      </c>
      <c r="EC398" s="270">
        <v>0</v>
      </c>
      <c r="ED398" s="270">
        <v>0</v>
      </c>
      <c r="EE398" s="270">
        <v>0</v>
      </c>
      <c r="EF398" s="270">
        <v>0</v>
      </c>
      <c r="EG398" s="270">
        <v>0</v>
      </c>
      <c r="EH398" s="270">
        <v>0</v>
      </c>
      <c r="EI398" s="270">
        <v>0</v>
      </c>
      <c r="EJ398" s="270">
        <v>0</v>
      </c>
      <c r="EK398" s="270">
        <v>165</v>
      </c>
      <c r="EL398" s="270">
        <v>0</v>
      </c>
      <c r="EM398" s="270">
        <v>0</v>
      </c>
      <c r="EN398" s="270">
        <v>0</v>
      </c>
      <c r="EO398" s="270">
        <v>0</v>
      </c>
      <c r="EP398" s="270">
        <v>0</v>
      </c>
      <c r="EQ398" s="270">
        <v>0</v>
      </c>
      <c r="ER398" s="270">
        <v>0</v>
      </c>
      <c r="ES398" s="270">
        <v>0</v>
      </c>
      <c r="ET398" s="270">
        <v>0</v>
      </c>
      <c r="EU398" s="270">
        <v>0</v>
      </c>
      <c r="EV398" s="270">
        <v>160</v>
      </c>
      <c r="EW398" s="270">
        <v>0</v>
      </c>
      <c r="EX398" s="270">
        <v>0</v>
      </c>
      <c r="EY398" s="270">
        <v>0</v>
      </c>
      <c r="EZ398" s="270">
        <v>0</v>
      </c>
      <c r="FA398" s="270">
        <v>0</v>
      </c>
      <c r="FB398" s="270">
        <v>0</v>
      </c>
      <c r="FC398" s="270">
        <v>0</v>
      </c>
      <c r="FD398" s="270">
        <v>0</v>
      </c>
      <c r="FE398" s="270">
        <v>0</v>
      </c>
      <c r="FF398" s="270">
        <v>0</v>
      </c>
      <c r="FG398" s="270">
        <v>0</v>
      </c>
      <c r="FH398" s="270">
        <v>0</v>
      </c>
      <c r="FI398" s="270">
        <v>0</v>
      </c>
      <c r="FJ398" s="270">
        <v>0</v>
      </c>
      <c r="FK398" s="270">
        <v>0</v>
      </c>
      <c r="FL398" s="351">
        <v>4760</v>
      </c>
      <c r="FM398" s="323">
        <v>10</v>
      </c>
      <c r="FN398" s="324">
        <v>4715</v>
      </c>
      <c r="FO398" s="270"/>
      <c r="FP398" s="89"/>
      <c r="FQ398" s="270"/>
      <c r="FR398" s="319"/>
      <c r="FS398" s="319"/>
      <c r="FT398" s="319"/>
      <c r="FU398" s="319"/>
      <c r="FV398" s="319"/>
      <c r="FW398" s="319"/>
      <c r="FX398" s="319"/>
      <c r="FY398" s="319"/>
      <c r="FZ398" s="319"/>
      <c r="GA398" s="319"/>
      <c r="GB398" s="319"/>
      <c r="GC398" s="319"/>
      <c r="GD398" s="319"/>
      <c r="GE398" s="319"/>
      <c r="GF398" s="319"/>
      <c r="GG398" s="319"/>
      <c r="GH398" s="319"/>
      <c r="GI398" s="319"/>
      <c r="GJ398" s="319"/>
      <c r="GK398" s="319"/>
      <c r="GL398" s="319"/>
      <c r="GM398" s="319"/>
      <c r="GN398" s="319"/>
      <c r="GO398" s="319"/>
      <c r="GP398" s="319"/>
      <c r="GQ398" s="319"/>
      <c r="GR398" s="319"/>
      <c r="GS398" s="319"/>
      <c r="GT398" s="319"/>
      <c r="GU398" s="319"/>
      <c r="GV398" s="319"/>
      <c r="GW398" s="319"/>
      <c r="GX398" s="319"/>
      <c r="GY398" s="319"/>
      <c r="GZ398" s="319"/>
      <c r="HA398" s="319"/>
      <c r="HB398" s="319"/>
      <c r="HC398" s="319"/>
      <c r="HD398" s="319"/>
      <c r="HE398" s="319"/>
      <c r="HF398" s="319"/>
      <c r="HG398" s="319"/>
      <c r="HH398" s="319"/>
      <c r="HI398" s="319"/>
      <c r="HJ398" s="319"/>
      <c r="HK398" s="319"/>
      <c r="HL398" s="319"/>
      <c r="HM398" s="319"/>
      <c r="HN398" s="319"/>
      <c r="HO398" s="319"/>
      <c r="HP398" s="319"/>
      <c r="HQ398" s="319"/>
      <c r="HR398" s="319"/>
      <c r="HS398" s="319"/>
      <c r="HT398" s="319"/>
      <c r="HU398" s="319"/>
      <c r="HV398" s="319"/>
      <c r="HW398" s="319"/>
      <c r="HX398" s="319"/>
      <c r="HY398" s="319"/>
      <c r="HZ398" s="319"/>
      <c r="IA398" s="319"/>
      <c r="IB398" s="319"/>
      <c r="IC398" s="319"/>
      <c r="ID398" s="319"/>
      <c r="IE398" s="319"/>
      <c r="IF398" s="319"/>
      <c r="IG398" s="318"/>
    </row>
    <row r="399" spans="1:241" ht="12.75" customHeight="1" x14ac:dyDescent="0.2">
      <c r="A399" s="370" t="s">
        <v>1540</v>
      </c>
      <c r="B399" s="270">
        <v>315</v>
      </c>
      <c r="C399" s="270">
        <v>315</v>
      </c>
      <c r="D399" s="270">
        <v>140</v>
      </c>
      <c r="E399" s="270">
        <v>170</v>
      </c>
      <c r="F399" s="270" t="s">
        <v>1676</v>
      </c>
      <c r="G399" s="270">
        <v>0</v>
      </c>
      <c r="H399" s="270">
        <v>0</v>
      </c>
      <c r="I399" s="270">
        <v>315</v>
      </c>
      <c r="J399" s="270">
        <v>0</v>
      </c>
      <c r="K399" s="270">
        <v>8100</v>
      </c>
      <c r="L399" s="270"/>
      <c r="M399" s="270">
        <v>0</v>
      </c>
      <c r="N399" s="270">
        <v>0</v>
      </c>
      <c r="O399" s="270">
        <v>0</v>
      </c>
      <c r="P399" s="270">
        <v>0</v>
      </c>
      <c r="Q399" s="270">
        <v>0</v>
      </c>
      <c r="R399" s="270">
        <v>0</v>
      </c>
      <c r="S399" s="270">
        <v>0</v>
      </c>
      <c r="T399" s="270">
        <v>0</v>
      </c>
      <c r="X399" s="270">
        <v>81.476038338658142</v>
      </c>
      <c r="Y399" s="270">
        <v>0</v>
      </c>
      <c r="Z399" s="270" t="s">
        <v>1676</v>
      </c>
      <c r="AA399" s="270" t="s">
        <v>1676</v>
      </c>
      <c r="AB399" s="270">
        <v>15</v>
      </c>
      <c r="AC399" s="270">
        <v>45</v>
      </c>
      <c r="AD399" s="270">
        <v>175</v>
      </c>
      <c r="AE399" s="270">
        <v>70</v>
      </c>
      <c r="AF399" s="270">
        <v>0</v>
      </c>
      <c r="AG399" s="270">
        <v>0</v>
      </c>
      <c r="AH399" s="270">
        <v>0</v>
      </c>
      <c r="AI399" s="270">
        <v>0</v>
      </c>
      <c r="AJ399" s="270">
        <v>0</v>
      </c>
      <c r="AK399" s="270">
        <v>0</v>
      </c>
      <c r="AL399" s="270">
        <v>0</v>
      </c>
      <c r="AM399" s="270">
        <v>0</v>
      </c>
      <c r="AN399" s="270">
        <v>0</v>
      </c>
      <c r="AO399" s="270">
        <v>0</v>
      </c>
      <c r="AP399" s="270">
        <v>0</v>
      </c>
      <c r="AQ399" s="270">
        <v>0</v>
      </c>
      <c r="AR399" s="270">
        <v>0</v>
      </c>
      <c r="AS399" s="270">
        <v>0</v>
      </c>
      <c r="AT399" s="270">
        <v>0</v>
      </c>
      <c r="AU399" s="270">
        <v>0</v>
      </c>
      <c r="AV399" s="270">
        <v>0</v>
      </c>
      <c r="AW399" s="270">
        <v>0</v>
      </c>
      <c r="AX399" s="270">
        <v>285</v>
      </c>
      <c r="AY399" s="270">
        <v>0</v>
      </c>
      <c r="AZ399" s="270">
        <v>0</v>
      </c>
      <c r="BA399" s="270">
        <v>0</v>
      </c>
      <c r="BB399" s="270">
        <v>25</v>
      </c>
      <c r="BC399" s="270" t="s">
        <v>1676</v>
      </c>
      <c r="BD399" s="270" t="s">
        <v>1676</v>
      </c>
      <c r="BE399" s="270">
        <v>0</v>
      </c>
      <c r="BF399" s="270">
        <v>0</v>
      </c>
      <c r="BG399" s="270" t="s">
        <v>1676</v>
      </c>
      <c r="BH399" s="270">
        <v>15</v>
      </c>
      <c r="BI399" s="270">
        <v>0</v>
      </c>
      <c r="BJ399" s="270">
        <v>0</v>
      </c>
      <c r="BK399" s="270">
        <v>70</v>
      </c>
      <c r="BL399" s="270">
        <v>45</v>
      </c>
      <c r="BM399" s="270">
        <v>10</v>
      </c>
      <c r="BN399" s="270" t="s">
        <v>1676</v>
      </c>
      <c r="BO399" s="270">
        <v>15</v>
      </c>
      <c r="BP399" s="270">
        <v>20</v>
      </c>
      <c r="BQ399" s="270">
        <v>0</v>
      </c>
      <c r="BR399" s="270">
        <v>0</v>
      </c>
      <c r="BS399" s="270">
        <v>0</v>
      </c>
      <c r="BT399" s="270">
        <v>40</v>
      </c>
      <c r="BU399" s="270">
        <v>85</v>
      </c>
      <c r="BV399" s="270"/>
      <c r="BW399" s="270" t="s">
        <v>1676</v>
      </c>
      <c r="BX399" s="270">
        <v>0</v>
      </c>
      <c r="BY399" s="270">
        <v>20</v>
      </c>
      <c r="BZ399" s="270">
        <v>0</v>
      </c>
      <c r="CA399" s="270">
        <v>0</v>
      </c>
      <c r="CB399" s="270">
        <v>0</v>
      </c>
      <c r="CC399" s="270">
        <v>0</v>
      </c>
      <c r="CD399" s="270">
        <v>0</v>
      </c>
      <c r="CE399" s="270">
        <v>0</v>
      </c>
      <c r="CF399" s="270">
        <v>0</v>
      </c>
      <c r="CG399" s="270">
        <v>290</v>
      </c>
      <c r="CH399" s="270">
        <v>0</v>
      </c>
      <c r="CI399" s="270">
        <v>0</v>
      </c>
      <c r="CJ399" s="270">
        <v>0</v>
      </c>
      <c r="CK399" s="270">
        <v>0</v>
      </c>
      <c r="CL399" s="270">
        <v>0</v>
      </c>
      <c r="CM399" s="270">
        <v>0</v>
      </c>
      <c r="CN399" s="270">
        <v>0</v>
      </c>
      <c r="CO399" s="270">
        <v>0</v>
      </c>
      <c r="CP399" s="270">
        <v>0</v>
      </c>
      <c r="CQ399" s="270">
        <v>0</v>
      </c>
      <c r="CR399" s="270">
        <v>0</v>
      </c>
      <c r="CS399" s="270">
        <v>0</v>
      </c>
      <c r="CT399" s="270">
        <v>0</v>
      </c>
      <c r="CU399" s="270">
        <v>0</v>
      </c>
      <c r="CV399" s="270">
        <v>0</v>
      </c>
      <c r="CW399" s="270">
        <v>0</v>
      </c>
      <c r="CX399" s="270">
        <v>0</v>
      </c>
      <c r="CY399" s="270">
        <v>0</v>
      </c>
      <c r="CZ399" s="270">
        <v>0</v>
      </c>
      <c r="DA399" s="270">
        <v>0</v>
      </c>
      <c r="DB399" s="270">
        <v>0</v>
      </c>
      <c r="DC399" s="270">
        <v>0</v>
      </c>
      <c r="DD399" s="270">
        <v>0</v>
      </c>
      <c r="DE399" s="270">
        <v>0</v>
      </c>
      <c r="DF399" s="270">
        <v>0</v>
      </c>
      <c r="DG399" s="270">
        <v>0</v>
      </c>
      <c r="DH399" s="270">
        <v>0</v>
      </c>
      <c r="DI399" s="270">
        <v>0</v>
      </c>
      <c r="DJ399" s="270">
        <v>0</v>
      </c>
      <c r="DK399" s="270">
        <v>0</v>
      </c>
      <c r="DL399" s="270">
        <v>0</v>
      </c>
      <c r="DM399" s="270">
        <v>0</v>
      </c>
      <c r="DN399" s="270">
        <v>0</v>
      </c>
      <c r="DO399" s="270">
        <v>0</v>
      </c>
      <c r="DP399" s="270">
        <v>0</v>
      </c>
      <c r="DQ399" s="270"/>
      <c r="DR399" s="270">
        <v>0</v>
      </c>
      <c r="DS399" s="270">
        <v>0</v>
      </c>
      <c r="DT399" s="270">
        <v>0</v>
      </c>
      <c r="DU399" s="270">
        <v>0</v>
      </c>
      <c r="DV399" s="270">
        <v>0</v>
      </c>
      <c r="DW399" s="270">
        <v>0</v>
      </c>
      <c r="DX399" s="270">
        <v>0</v>
      </c>
      <c r="DY399" s="270">
        <v>0</v>
      </c>
      <c r="DZ399" s="270">
        <v>0</v>
      </c>
      <c r="EA399" s="270">
        <v>0</v>
      </c>
      <c r="EB399" s="270">
        <v>0</v>
      </c>
      <c r="EC399" s="270">
        <v>0</v>
      </c>
      <c r="ED399" s="270">
        <v>0</v>
      </c>
      <c r="EE399" s="270">
        <v>0</v>
      </c>
      <c r="EF399" s="270">
        <v>0</v>
      </c>
      <c r="EG399" s="270">
        <v>0</v>
      </c>
      <c r="EH399" s="270">
        <v>0</v>
      </c>
      <c r="EI399" s="270">
        <v>0</v>
      </c>
      <c r="EJ399" s="270">
        <v>0</v>
      </c>
      <c r="EK399" s="270">
        <v>0</v>
      </c>
      <c r="EL399" s="270">
        <v>0</v>
      </c>
      <c r="EM399" s="270">
        <v>315</v>
      </c>
      <c r="EN399" s="270">
        <v>0</v>
      </c>
      <c r="EO399" s="270">
        <v>0</v>
      </c>
      <c r="EP399" s="270">
        <v>0</v>
      </c>
      <c r="EQ399" s="270">
        <v>0</v>
      </c>
      <c r="ER399" s="270">
        <v>0</v>
      </c>
      <c r="ES399" s="270">
        <v>0</v>
      </c>
      <c r="ET399" s="270">
        <v>0</v>
      </c>
      <c r="EU399" s="270">
        <v>0</v>
      </c>
      <c r="EV399" s="270">
        <v>0</v>
      </c>
      <c r="EW399" s="270">
        <v>0</v>
      </c>
      <c r="EX399" s="270">
        <v>0</v>
      </c>
      <c r="EY399" s="270">
        <v>0</v>
      </c>
      <c r="EZ399" s="270">
        <v>0</v>
      </c>
      <c r="FA399" s="270">
        <v>0</v>
      </c>
      <c r="FB399" s="270">
        <v>0</v>
      </c>
      <c r="FC399" s="270">
        <v>0</v>
      </c>
      <c r="FD399" s="270">
        <v>0</v>
      </c>
      <c r="FE399" s="270">
        <v>0</v>
      </c>
      <c r="FF399" s="270">
        <v>0</v>
      </c>
      <c r="FG399" s="270">
        <v>0</v>
      </c>
      <c r="FH399" s="270">
        <v>0</v>
      </c>
      <c r="FI399" s="270">
        <v>0</v>
      </c>
      <c r="FJ399" s="270">
        <v>0</v>
      </c>
      <c r="FK399" s="270">
        <v>0</v>
      </c>
      <c r="FL399" s="351">
        <v>285</v>
      </c>
      <c r="FM399" s="323">
        <v>310</v>
      </c>
      <c r="FN399" s="324">
        <v>0</v>
      </c>
      <c r="FO399" s="270"/>
      <c r="FP399" s="89"/>
      <c r="FQ399" s="270"/>
      <c r="FR399" s="319"/>
      <c r="FS399" s="319"/>
      <c r="FT399" s="319"/>
      <c r="FU399" s="319"/>
      <c r="FV399" s="319"/>
      <c r="FW399" s="319"/>
      <c r="FX399" s="319"/>
      <c r="FY399" s="319"/>
      <c r="FZ399" s="319"/>
      <c r="GA399" s="319"/>
      <c r="GB399" s="319"/>
      <c r="GC399" s="319"/>
      <c r="GD399" s="319"/>
      <c r="GE399" s="319"/>
      <c r="GF399" s="319"/>
      <c r="GG399" s="319"/>
      <c r="GH399" s="319"/>
      <c r="GI399" s="319"/>
      <c r="GJ399" s="319"/>
      <c r="GK399" s="319"/>
      <c r="GL399" s="319"/>
      <c r="GM399" s="319"/>
      <c r="GN399" s="319"/>
      <c r="GO399" s="319"/>
      <c r="GP399" s="319"/>
      <c r="GQ399" s="319"/>
      <c r="GR399" s="319"/>
      <c r="GS399" s="319"/>
      <c r="GT399" s="319"/>
      <c r="GU399" s="319"/>
      <c r="GV399" s="319"/>
      <c r="GW399" s="319"/>
      <c r="GX399" s="319"/>
      <c r="GY399" s="319"/>
      <c r="GZ399" s="319"/>
      <c r="HA399" s="319"/>
      <c r="HB399" s="319"/>
      <c r="HC399" s="319"/>
      <c r="HD399" s="319"/>
      <c r="HE399" s="319"/>
      <c r="HF399" s="319"/>
      <c r="HG399" s="319"/>
      <c r="HH399" s="319"/>
      <c r="HI399" s="319"/>
      <c r="HJ399" s="319"/>
      <c r="HK399" s="319"/>
      <c r="HL399" s="319"/>
      <c r="HM399" s="319"/>
      <c r="HN399" s="319"/>
      <c r="HO399" s="319"/>
      <c r="HP399" s="319"/>
      <c r="HQ399" s="319"/>
      <c r="HR399" s="319"/>
      <c r="HS399" s="319"/>
      <c r="HT399" s="319"/>
      <c r="HU399" s="319"/>
      <c r="HV399" s="319"/>
      <c r="HW399" s="319"/>
      <c r="HX399" s="319"/>
      <c r="HY399" s="319"/>
      <c r="HZ399" s="319"/>
      <c r="IA399" s="319"/>
      <c r="IB399" s="319"/>
      <c r="IC399" s="319"/>
      <c r="ID399" s="319"/>
      <c r="IE399" s="319"/>
      <c r="IF399" s="319"/>
      <c r="IG399" s="318"/>
    </row>
    <row r="400" spans="1:241" ht="12.75" customHeight="1" x14ac:dyDescent="0.2">
      <c r="A400" s="370" t="s">
        <v>559</v>
      </c>
      <c r="B400" s="270">
        <v>10405</v>
      </c>
      <c r="C400" s="270">
        <v>8870</v>
      </c>
      <c r="D400" s="270">
        <v>4285</v>
      </c>
      <c r="E400" s="270">
        <v>4590</v>
      </c>
      <c r="F400" s="270">
        <v>0</v>
      </c>
      <c r="G400" s="270">
        <v>0</v>
      </c>
      <c r="H400" s="270">
        <v>8870</v>
      </c>
      <c r="I400" s="270">
        <v>0</v>
      </c>
      <c r="J400" s="270">
        <v>10405</v>
      </c>
      <c r="K400" s="270">
        <v>0</v>
      </c>
      <c r="L400" s="270">
        <v>32.139808018068891</v>
      </c>
      <c r="M400" s="270">
        <v>4290</v>
      </c>
      <c r="N400" s="270">
        <v>4040</v>
      </c>
      <c r="O400" s="270">
        <v>370</v>
      </c>
      <c r="P400" s="270">
        <v>145</v>
      </c>
      <c r="Q400" s="270" t="s">
        <v>1676</v>
      </c>
      <c r="R400" s="270">
        <v>0</v>
      </c>
      <c r="S400" s="270">
        <v>0</v>
      </c>
      <c r="T400" s="270">
        <v>0</v>
      </c>
      <c r="W400" s="270">
        <v>30</v>
      </c>
      <c r="X400" s="270">
        <v>59.122835706040782</v>
      </c>
      <c r="Y400" s="270">
        <v>0</v>
      </c>
      <c r="Z400" s="270">
        <v>740</v>
      </c>
      <c r="AA400" s="270">
        <v>1610</v>
      </c>
      <c r="AB400" s="270">
        <v>2600</v>
      </c>
      <c r="AC400" s="270">
        <v>3075</v>
      </c>
      <c r="AD400" s="270">
        <v>2240</v>
      </c>
      <c r="AE400" s="270">
        <v>130</v>
      </c>
      <c r="AF400" s="270">
        <v>315</v>
      </c>
      <c r="AG400" s="270">
        <v>0</v>
      </c>
      <c r="AH400" s="270">
        <v>2745</v>
      </c>
      <c r="AI400" s="270" t="s">
        <v>1676</v>
      </c>
      <c r="AJ400" s="270" t="s">
        <v>1676</v>
      </c>
      <c r="AK400" s="270">
        <v>0</v>
      </c>
      <c r="AL400" s="270">
        <v>3165</v>
      </c>
      <c r="AM400" s="270">
        <v>2765</v>
      </c>
      <c r="AN400" s="270">
        <v>0</v>
      </c>
      <c r="AO400" s="270">
        <v>0</v>
      </c>
      <c r="AP400" s="270">
        <v>20</v>
      </c>
      <c r="AQ400" s="270">
        <v>0</v>
      </c>
      <c r="AR400" s="270">
        <v>320</v>
      </c>
      <c r="AS400" s="270">
        <v>0</v>
      </c>
      <c r="AT400" s="270">
        <v>0</v>
      </c>
      <c r="AU400" s="270">
        <v>0</v>
      </c>
      <c r="AV400" s="270">
        <v>170</v>
      </c>
      <c r="AW400" s="270">
        <v>605</v>
      </c>
      <c r="AX400" s="270">
        <v>0</v>
      </c>
      <c r="AY400" s="270">
        <v>0</v>
      </c>
      <c r="AZ400" s="270">
        <v>100</v>
      </c>
      <c r="BA400" s="270" t="s">
        <v>1676</v>
      </c>
      <c r="BB400" s="270">
        <v>195</v>
      </c>
      <c r="BC400" s="270">
        <v>140</v>
      </c>
      <c r="BD400" s="270">
        <v>390</v>
      </c>
      <c r="BE400" s="270">
        <v>50</v>
      </c>
      <c r="BF400" s="270" t="s">
        <v>1676</v>
      </c>
      <c r="BG400" s="270" t="s">
        <v>1676</v>
      </c>
      <c r="BH400" s="270">
        <v>280</v>
      </c>
      <c r="BI400" s="270">
        <v>1995</v>
      </c>
      <c r="BJ400" s="270">
        <v>0</v>
      </c>
      <c r="BK400" s="270" t="s">
        <v>1676</v>
      </c>
      <c r="BL400" s="270" t="s">
        <v>1676</v>
      </c>
      <c r="BM400" s="270">
        <v>4685</v>
      </c>
      <c r="BN400" s="270">
        <v>135</v>
      </c>
      <c r="BO400" s="270">
        <v>290</v>
      </c>
      <c r="BP400" s="270">
        <v>245</v>
      </c>
      <c r="BQ400" s="270">
        <v>0</v>
      </c>
      <c r="BR400" s="270">
        <v>0</v>
      </c>
      <c r="BS400" s="270" t="s">
        <v>1676</v>
      </c>
      <c r="BT400" s="270">
        <v>455</v>
      </c>
      <c r="BU400" s="270" t="s">
        <v>1676</v>
      </c>
      <c r="BV400" s="270"/>
      <c r="BW400" s="270">
        <v>190</v>
      </c>
      <c r="BX400" s="270">
        <v>0</v>
      </c>
      <c r="BY400" s="270" t="s">
        <v>1676</v>
      </c>
      <c r="BZ400" s="270">
        <v>0</v>
      </c>
      <c r="CA400" s="270">
        <v>0</v>
      </c>
      <c r="CB400" s="270">
        <v>0</v>
      </c>
      <c r="CC400" s="270">
        <v>0</v>
      </c>
      <c r="CD400" s="270">
        <v>45</v>
      </c>
      <c r="CE400" s="270">
        <v>0</v>
      </c>
      <c r="CF400" s="270">
        <v>0</v>
      </c>
      <c r="CG400" s="270">
        <v>8825</v>
      </c>
      <c r="CH400" s="270">
        <v>0</v>
      </c>
      <c r="CI400" s="270">
        <v>815</v>
      </c>
      <c r="CJ400" s="270">
        <v>330</v>
      </c>
      <c r="CK400" s="270">
        <v>670</v>
      </c>
      <c r="CL400" s="270">
        <v>0</v>
      </c>
      <c r="CM400" s="270">
        <v>2775</v>
      </c>
      <c r="CN400" s="270">
        <v>0</v>
      </c>
      <c r="CO400" s="270">
        <v>0</v>
      </c>
      <c r="CP400" s="270">
        <v>0</v>
      </c>
      <c r="CQ400" s="270">
        <v>0</v>
      </c>
      <c r="CR400" s="270">
        <v>0</v>
      </c>
      <c r="CS400" s="270">
        <v>0</v>
      </c>
      <c r="CT400" s="270">
        <v>0</v>
      </c>
      <c r="CU400" s="270">
        <v>0</v>
      </c>
      <c r="CV400" s="270">
        <v>0</v>
      </c>
      <c r="CW400" s="270">
        <v>0</v>
      </c>
      <c r="CX400" s="270">
        <v>0</v>
      </c>
      <c r="CY400" s="270">
        <v>0</v>
      </c>
      <c r="CZ400" s="270">
        <v>0</v>
      </c>
      <c r="DA400" s="270">
        <v>0</v>
      </c>
      <c r="DB400" s="270">
        <v>0</v>
      </c>
      <c r="DC400" s="270">
        <v>0</v>
      </c>
      <c r="DD400" s="270">
        <v>5810</v>
      </c>
      <c r="DE400" s="270">
        <v>0</v>
      </c>
      <c r="DF400" s="270">
        <v>0</v>
      </c>
      <c r="DG400" s="270">
        <v>0</v>
      </c>
      <c r="DH400" s="270">
        <v>0</v>
      </c>
      <c r="DI400" s="270">
        <v>0</v>
      </c>
      <c r="DJ400" s="270">
        <v>0</v>
      </c>
      <c r="DK400" s="270">
        <v>0</v>
      </c>
      <c r="DL400" s="270">
        <v>0</v>
      </c>
      <c r="DM400" s="270">
        <v>0</v>
      </c>
      <c r="DN400" s="270">
        <v>0</v>
      </c>
      <c r="DO400" s="270">
        <v>0</v>
      </c>
      <c r="DP400" s="270">
        <v>0</v>
      </c>
      <c r="DQ400" s="270"/>
      <c r="DR400" s="270">
        <v>0</v>
      </c>
      <c r="DS400" s="270" t="s">
        <v>1676</v>
      </c>
      <c r="DT400" s="270">
        <v>0</v>
      </c>
      <c r="DU400" s="270">
        <v>0</v>
      </c>
      <c r="DV400" s="270">
        <v>0</v>
      </c>
      <c r="DW400" s="270">
        <v>0</v>
      </c>
      <c r="DX400" s="270">
        <v>0</v>
      </c>
      <c r="DY400" s="270">
        <v>0</v>
      </c>
      <c r="DZ400" s="270">
        <v>0</v>
      </c>
      <c r="EA400" s="270">
        <v>0</v>
      </c>
      <c r="EB400" s="270">
        <v>0</v>
      </c>
      <c r="EC400" s="270">
        <v>0</v>
      </c>
      <c r="ED400" s="270">
        <v>0</v>
      </c>
      <c r="EE400" s="270">
        <v>0</v>
      </c>
      <c r="EF400" s="270">
        <v>0</v>
      </c>
      <c r="EG400" s="270">
        <v>0</v>
      </c>
      <c r="EH400" s="270">
        <v>0</v>
      </c>
      <c r="EI400" s="270">
        <v>0</v>
      </c>
      <c r="EJ400" s="270">
        <v>0</v>
      </c>
      <c r="EK400" s="270">
        <v>0</v>
      </c>
      <c r="EL400" s="270">
        <v>0</v>
      </c>
      <c r="EM400" s="270">
        <v>0</v>
      </c>
      <c r="EN400" s="270">
        <v>0</v>
      </c>
      <c r="EO400" s="270">
        <v>0</v>
      </c>
      <c r="EP400" s="270">
        <v>0</v>
      </c>
      <c r="EQ400" s="270">
        <v>0</v>
      </c>
      <c r="ER400" s="270">
        <v>0</v>
      </c>
      <c r="ES400" s="270">
        <v>0</v>
      </c>
      <c r="ET400" s="270">
        <v>0</v>
      </c>
      <c r="EU400" s="270">
        <v>0</v>
      </c>
      <c r="EV400" s="270">
        <v>0</v>
      </c>
      <c r="EW400" s="270">
        <v>0</v>
      </c>
      <c r="EX400" s="270">
        <v>0</v>
      </c>
      <c r="EY400" s="270">
        <v>0</v>
      </c>
      <c r="EZ400" s="270">
        <v>0</v>
      </c>
      <c r="FA400" s="270">
        <v>0</v>
      </c>
      <c r="FB400" s="270">
        <v>0</v>
      </c>
      <c r="FC400" s="270">
        <v>0</v>
      </c>
      <c r="FD400" s="270">
        <v>0</v>
      </c>
      <c r="FE400" s="270">
        <v>0</v>
      </c>
      <c r="FF400" s="270">
        <v>0</v>
      </c>
      <c r="FG400" s="270">
        <v>0</v>
      </c>
      <c r="FH400" s="270">
        <v>0</v>
      </c>
      <c r="FI400" s="270">
        <v>0</v>
      </c>
      <c r="FJ400" s="270">
        <v>0</v>
      </c>
      <c r="FK400" s="270" t="s">
        <v>1676</v>
      </c>
      <c r="FL400" s="351">
        <v>10210</v>
      </c>
      <c r="FM400" s="323">
        <v>0</v>
      </c>
      <c r="FN400" s="324">
        <v>8855</v>
      </c>
      <c r="FO400" s="270"/>
      <c r="FP400" s="89"/>
      <c r="FQ400" s="270"/>
      <c r="FR400" s="319"/>
      <c r="FS400" s="319"/>
      <c r="FT400" s="319"/>
      <c r="FU400" s="319"/>
      <c r="FV400" s="319"/>
      <c r="FW400" s="319"/>
      <c r="FX400" s="319"/>
      <c r="FY400" s="319"/>
      <c r="FZ400" s="319"/>
      <c r="GA400" s="319"/>
      <c r="GB400" s="319"/>
      <c r="GC400" s="319"/>
      <c r="GD400" s="319"/>
      <c r="GE400" s="319"/>
      <c r="GF400" s="319"/>
      <c r="GG400" s="319"/>
      <c r="GH400" s="319"/>
      <c r="GI400" s="319"/>
      <c r="GJ400" s="319"/>
      <c r="GK400" s="319"/>
      <c r="GL400" s="319"/>
      <c r="GM400" s="319"/>
      <c r="GN400" s="319"/>
      <c r="GO400" s="319"/>
      <c r="GP400" s="319"/>
      <c r="GQ400" s="319"/>
      <c r="GR400" s="319"/>
      <c r="GS400" s="319"/>
      <c r="GT400" s="319"/>
      <c r="GU400" s="319"/>
      <c r="GV400" s="319"/>
      <c r="GW400" s="319"/>
      <c r="GX400" s="319"/>
      <c r="GY400" s="319"/>
      <c r="GZ400" s="319"/>
      <c r="HA400" s="319"/>
      <c r="HB400" s="319"/>
      <c r="HC400" s="319"/>
      <c r="HD400" s="319"/>
      <c r="HE400" s="319"/>
      <c r="HF400" s="319"/>
      <c r="HG400" s="319"/>
      <c r="HH400" s="319"/>
      <c r="HI400" s="319"/>
      <c r="HJ400" s="319"/>
      <c r="HK400" s="319"/>
      <c r="HL400" s="319"/>
      <c r="HM400" s="319"/>
      <c r="HN400" s="319"/>
      <c r="HO400" s="319"/>
      <c r="HP400" s="319"/>
      <c r="HQ400" s="319"/>
      <c r="HR400" s="319"/>
      <c r="HS400" s="319"/>
      <c r="HT400" s="319"/>
      <c r="HU400" s="319"/>
      <c r="HV400" s="319"/>
      <c r="HW400" s="319"/>
      <c r="HX400" s="319"/>
      <c r="HY400" s="319"/>
      <c r="HZ400" s="319"/>
      <c r="IA400" s="319"/>
      <c r="IB400" s="319"/>
      <c r="IC400" s="319"/>
      <c r="ID400" s="319"/>
      <c r="IE400" s="319"/>
      <c r="IF400" s="319"/>
      <c r="IG400" s="318"/>
    </row>
    <row r="401" spans="1:241" ht="12.75" customHeight="1" x14ac:dyDescent="0.2">
      <c r="A401" s="370" t="s">
        <v>227</v>
      </c>
      <c r="B401" s="270">
        <v>102425</v>
      </c>
      <c r="C401" s="270">
        <v>88870</v>
      </c>
      <c r="D401" s="270">
        <v>39515</v>
      </c>
      <c r="E401" s="270">
        <v>49355</v>
      </c>
      <c r="F401" s="270">
        <v>42175</v>
      </c>
      <c r="G401" s="270">
        <v>8925</v>
      </c>
      <c r="H401" s="270">
        <v>29325</v>
      </c>
      <c r="I401" s="270">
        <v>70710</v>
      </c>
      <c r="J401" s="270">
        <v>31715</v>
      </c>
      <c r="K401" s="270">
        <v>234325</v>
      </c>
      <c r="L401" s="270">
        <v>42.233891845246653</v>
      </c>
      <c r="M401" s="270">
        <v>13960</v>
      </c>
      <c r="N401" s="270">
        <v>7410</v>
      </c>
      <c r="O401" s="270">
        <v>3045</v>
      </c>
      <c r="P401" s="270">
        <v>3080</v>
      </c>
      <c r="Q401" s="270">
        <v>290</v>
      </c>
      <c r="R401" s="270">
        <v>25</v>
      </c>
      <c r="S401" s="270" t="s">
        <v>1676</v>
      </c>
      <c r="T401" s="270">
        <v>0</v>
      </c>
      <c r="U401" s="270">
        <v>4.0891061403662183</v>
      </c>
      <c r="V401" s="270">
        <v>1</v>
      </c>
      <c r="W401" s="270">
        <v>29</v>
      </c>
      <c r="X401" s="270">
        <v>54.782031342100709</v>
      </c>
      <c r="Y401" s="270">
        <v>10700</v>
      </c>
      <c r="Z401" s="270">
        <v>9750</v>
      </c>
      <c r="AA401" s="270">
        <v>13210</v>
      </c>
      <c r="AB401" s="270">
        <v>16025</v>
      </c>
      <c r="AC401" s="270">
        <v>22725</v>
      </c>
      <c r="AD401" s="270">
        <v>25310</v>
      </c>
      <c r="AE401" s="270">
        <v>4415</v>
      </c>
      <c r="AF401" s="270">
        <v>1510</v>
      </c>
      <c r="AG401" s="270">
        <v>405</v>
      </c>
      <c r="AH401" s="270">
        <v>4475</v>
      </c>
      <c r="AI401" s="270">
        <v>475</v>
      </c>
      <c r="AJ401" s="270">
        <v>1485</v>
      </c>
      <c r="AK401" s="270">
        <v>1455</v>
      </c>
      <c r="AL401" s="270">
        <v>4755</v>
      </c>
      <c r="AM401" s="270">
        <v>6360</v>
      </c>
      <c r="AN401" s="270">
        <v>650</v>
      </c>
      <c r="AO401" s="270">
        <v>260</v>
      </c>
      <c r="AP401" s="270">
        <v>110</v>
      </c>
      <c r="AQ401" s="270">
        <v>5415</v>
      </c>
      <c r="AR401" s="270">
        <v>650</v>
      </c>
      <c r="AS401" s="270">
        <v>235</v>
      </c>
      <c r="AT401" s="270">
        <v>1230</v>
      </c>
      <c r="AU401" s="270">
        <v>4530</v>
      </c>
      <c r="AV401" s="270">
        <v>1180</v>
      </c>
      <c r="AW401" s="270">
        <v>1910</v>
      </c>
      <c r="AX401" s="270">
        <v>8975</v>
      </c>
      <c r="AY401" s="270">
        <v>435</v>
      </c>
      <c r="AZ401" s="270">
        <v>4845</v>
      </c>
      <c r="BA401" s="270">
        <v>5100</v>
      </c>
      <c r="BB401" s="270">
        <v>45990</v>
      </c>
      <c r="BC401" s="270">
        <v>3085</v>
      </c>
      <c r="BD401" s="270">
        <v>6145</v>
      </c>
      <c r="BE401" s="270">
        <v>1900</v>
      </c>
      <c r="BF401" s="270">
        <v>975</v>
      </c>
      <c r="BG401" s="270">
        <v>795</v>
      </c>
      <c r="BH401" s="270">
        <v>1835</v>
      </c>
      <c r="BI401" s="270">
        <v>4605</v>
      </c>
      <c r="BJ401" s="270">
        <v>535</v>
      </c>
      <c r="BK401" s="270">
        <v>4870</v>
      </c>
      <c r="BL401" s="270">
        <v>6985</v>
      </c>
      <c r="BM401" s="270">
        <v>13170</v>
      </c>
      <c r="BN401" s="270">
        <v>1635</v>
      </c>
      <c r="BO401" s="270">
        <v>8715</v>
      </c>
      <c r="BP401" s="270">
        <v>6280</v>
      </c>
      <c r="BQ401" s="270">
        <v>6750</v>
      </c>
      <c r="BR401" s="270">
        <v>1115</v>
      </c>
      <c r="BS401" s="270">
        <v>270</v>
      </c>
      <c r="BT401" s="270">
        <v>7575</v>
      </c>
      <c r="BU401" s="270">
        <v>6080</v>
      </c>
      <c r="BV401" s="270"/>
      <c r="BW401" s="270">
        <v>5545</v>
      </c>
      <c r="BX401" s="270">
        <v>310</v>
      </c>
      <c r="BY401" s="270">
        <v>4645</v>
      </c>
      <c r="BZ401" s="270">
        <v>760</v>
      </c>
      <c r="CA401" s="270">
        <v>140</v>
      </c>
      <c r="CB401" s="270">
        <v>10</v>
      </c>
      <c r="CC401" s="270">
        <v>0</v>
      </c>
      <c r="CD401" s="270">
        <v>1995</v>
      </c>
      <c r="CE401" s="270">
        <v>75</v>
      </c>
      <c r="CF401" s="270">
        <v>225</v>
      </c>
      <c r="CG401" s="270">
        <v>80710</v>
      </c>
      <c r="CH401" s="270">
        <v>0</v>
      </c>
      <c r="CI401" s="270">
        <v>13880</v>
      </c>
      <c r="CJ401" s="270">
        <v>7210</v>
      </c>
      <c r="CK401" s="270">
        <v>8215</v>
      </c>
      <c r="CL401" s="270">
        <v>1965</v>
      </c>
      <c r="CM401" s="270">
        <v>4705</v>
      </c>
      <c r="CN401" s="270">
        <v>1245</v>
      </c>
      <c r="CO401" s="270">
        <v>0</v>
      </c>
      <c r="CP401" s="270">
        <v>0</v>
      </c>
      <c r="CQ401" s="270">
        <v>0</v>
      </c>
      <c r="CR401" s="270">
        <v>0</v>
      </c>
      <c r="CS401" s="270">
        <v>0</v>
      </c>
      <c r="CT401" s="270">
        <v>0</v>
      </c>
      <c r="CU401" s="270">
        <v>0</v>
      </c>
      <c r="CV401" s="270">
        <v>0</v>
      </c>
      <c r="CW401" s="270">
        <v>0</v>
      </c>
      <c r="CX401" s="270">
        <v>0</v>
      </c>
      <c r="CY401" s="270">
        <v>85</v>
      </c>
      <c r="CZ401" s="270">
        <v>1945</v>
      </c>
      <c r="DA401" s="270">
        <v>690</v>
      </c>
      <c r="DB401" s="270">
        <v>735</v>
      </c>
      <c r="DC401" s="270">
        <v>29860</v>
      </c>
      <c r="DD401" s="270">
        <v>0</v>
      </c>
      <c r="DE401" s="270">
        <v>0</v>
      </c>
      <c r="DF401" s="270">
        <v>2190</v>
      </c>
      <c r="DG401" s="270">
        <v>0</v>
      </c>
      <c r="DH401" s="270">
        <v>0</v>
      </c>
      <c r="DI401" s="270">
        <v>0</v>
      </c>
      <c r="DJ401" s="270">
        <v>0</v>
      </c>
      <c r="DK401" s="270">
        <v>0</v>
      </c>
      <c r="DL401" s="270">
        <v>0</v>
      </c>
      <c r="DM401" s="270">
        <v>95</v>
      </c>
      <c r="DN401" s="270">
        <v>0</v>
      </c>
      <c r="DO401" s="270">
        <v>1825</v>
      </c>
      <c r="DP401" s="270">
        <v>0</v>
      </c>
      <c r="DQ401" s="270"/>
      <c r="DR401" s="270">
        <v>0</v>
      </c>
      <c r="DS401" s="270">
        <v>0</v>
      </c>
      <c r="DT401" s="270">
        <v>0</v>
      </c>
      <c r="DU401" s="270">
        <v>0</v>
      </c>
      <c r="DV401" s="270">
        <v>0</v>
      </c>
      <c r="DW401" s="270">
        <v>0</v>
      </c>
      <c r="DX401" s="270">
        <v>0</v>
      </c>
      <c r="DY401" s="270">
        <v>0</v>
      </c>
      <c r="DZ401" s="270">
        <v>0</v>
      </c>
      <c r="EA401" s="270">
        <v>0</v>
      </c>
      <c r="EB401" s="270">
        <v>0</v>
      </c>
      <c r="EC401" s="270">
        <v>940</v>
      </c>
      <c r="ED401" s="270">
        <v>9215</v>
      </c>
      <c r="EE401" s="270">
        <v>0</v>
      </c>
      <c r="EF401" s="270">
        <v>8330</v>
      </c>
      <c r="EG401" s="270">
        <v>0</v>
      </c>
      <c r="EH401" s="270">
        <v>0</v>
      </c>
      <c r="EI401" s="270">
        <v>0</v>
      </c>
      <c r="EJ401" s="270">
        <v>3730</v>
      </c>
      <c r="EK401" s="270">
        <v>4775</v>
      </c>
      <c r="EL401" s="270">
        <v>780</v>
      </c>
      <c r="EM401" s="270">
        <v>0</v>
      </c>
      <c r="EN401" s="270">
        <v>0</v>
      </c>
      <c r="EO401" s="270">
        <v>0</v>
      </c>
      <c r="EP401" s="270">
        <v>0</v>
      </c>
      <c r="EQ401" s="270">
        <v>0</v>
      </c>
      <c r="ER401" s="270">
        <v>0</v>
      </c>
      <c r="ES401" s="270">
        <v>0</v>
      </c>
      <c r="ET401" s="270">
        <v>0</v>
      </c>
      <c r="EU401" s="270">
        <v>0</v>
      </c>
      <c r="EV401" s="270">
        <v>0</v>
      </c>
      <c r="EW401" s="270">
        <v>0</v>
      </c>
      <c r="EX401" s="270">
        <v>0</v>
      </c>
      <c r="EY401" s="270">
        <v>0</v>
      </c>
      <c r="EZ401" s="270">
        <v>0</v>
      </c>
      <c r="FA401" s="270">
        <v>0</v>
      </c>
      <c r="FB401" s="270">
        <v>0</v>
      </c>
      <c r="FC401" s="270">
        <v>0</v>
      </c>
      <c r="FD401" s="270">
        <v>0</v>
      </c>
      <c r="FE401" s="270">
        <v>0</v>
      </c>
      <c r="FF401" s="270">
        <v>0</v>
      </c>
      <c r="FG401" s="270">
        <v>0</v>
      </c>
      <c r="FH401" s="270">
        <v>0</v>
      </c>
      <c r="FI401" s="270">
        <v>0</v>
      </c>
      <c r="FJ401" s="270">
        <v>0</v>
      </c>
      <c r="FK401" s="270">
        <v>0</v>
      </c>
      <c r="FL401" s="351">
        <v>56435</v>
      </c>
      <c r="FM401" s="323">
        <v>8450</v>
      </c>
      <c r="FN401" s="324">
        <v>27810</v>
      </c>
      <c r="FO401" s="270"/>
      <c r="FP401" s="89"/>
      <c r="FQ401" s="270"/>
      <c r="FR401" s="319"/>
      <c r="FS401" s="319"/>
      <c r="FT401" s="319"/>
      <c r="FU401" s="319"/>
      <c r="FV401" s="319"/>
      <c r="FW401" s="319"/>
      <c r="FX401" s="319"/>
      <c r="FY401" s="319"/>
      <c r="FZ401" s="319"/>
      <c r="GA401" s="319"/>
      <c r="GB401" s="319"/>
      <c r="GC401" s="319"/>
      <c r="GD401" s="319"/>
      <c r="GE401" s="319"/>
      <c r="GF401" s="319"/>
      <c r="GG401" s="319"/>
      <c r="GH401" s="319"/>
      <c r="GI401" s="319"/>
      <c r="GJ401" s="319"/>
      <c r="GK401" s="319"/>
      <c r="GL401" s="319"/>
      <c r="GM401" s="319"/>
      <c r="GN401" s="319"/>
      <c r="GO401" s="319"/>
      <c r="GP401" s="319"/>
      <c r="GQ401" s="319"/>
      <c r="GR401" s="319"/>
      <c r="GS401" s="319"/>
      <c r="GT401" s="319"/>
      <c r="GU401" s="319"/>
      <c r="GV401" s="319"/>
      <c r="GW401" s="319"/>
      <c r="GX401" s="319"/>
      <c r="GY401" s="319"/>
      <c r="GZ401" s="319"/>
      <c r="HA401" s="319"/>
      <c r="HB401" s="319"/>
      <c r="HC401" s="319"/>
      <c r="HD401" s="319"/>
      <c r="HE401" s="319"/>
      <c r="HF401" s="319"/>
      <c r="HG401" s="319"/>
      <c r="HH401" s="319"/>
      <c r="HI401" s="319"/>
      <c r="HJ401" s="319"/>
      <c r="HK401" s="319"/>
      <c r="HL401" s="319"/>
      <c r="HM401" s="319"/>
      <c r="HN401" s="319"/>
      <c r="HO401" s="319"/>
      <c r="HP401" s="319"/>
      <c r="HQ401" s="319"/>
      <c r="HR401" s="319"/>
      <c r="HS401" s="319"/>
      <c r="HT401" s="319"/>
      <c r="HU401" s="319"/>
      <c r="HV401" s="319"/>
      <c r="HW401" s="319"/>
      <c r="HX401" s="319"/>
      <c r="HY401" s="319"/>
      <c r="HZ401" s="319"/>
      <c r="IA401" s="319"/>
      <c r="IB401" s="319"/>
      <c r="IC401" s="319"/>
      <c r="ID401" s="319"/>
      <c r="IE401" s="319"/>
      <c r="IF401" s="319"/>
      <c r="IG401" s="318"/>
    </row>
    <row r="402" spans="1:241" ht="12.75" customHeight="1" x14ac:dyDescent="0.2">
      <c r="A402" s="370" t="s">
        <v>254</v>
      </c>
      <c r="B402" s="270">
        <v>3030</v>
      </c>
      <c r="C402" s="270">
        <v>2755</v>
      </c>
      <c r="D402" s="270">
        <v>1540</v>
      </c>
      <c r="E402" s="270">
        <v>1210</v>
      </c>
      <c r="F402" s="270">
        <v>1255</v>
      </c>
      <c r="G402" s="270">
        <v>0</v>
      </c>
      <c r="H402" s="270">
        <v>650</v>
      </c>
      <c r="I402" s="270">
        <v>3030</v>
      </c>
      <c r="J402" s="270">
        <v>0</v>
      </c>
      <c r="K402" s="270">
        <v>77105</v>
      </c>
      <c r="L402" s="270"/>
      <c r="M402" s="270">
        <v>0</v>
      </c>
      <c r="N402" s="270">
        <v>0</v>
      </c>
      <c r="O402" s="270">
        <v>0</v>
      </c>
      <c r="P402" s="270">
        <v>0</v>
      </c>
      <c r="Q402" s="270">
        <v>0</v>
      </c>
      <c r="R402" s="270">
        <v>0</v>
      </c>
      <c r="S402" s="270">
        <v>0</v>
      </c>
      <c r="T402" s="270">
        <v>0</v>
      </c>
      <c r="U402" s="270">
        <v>27.669325598259608</v>
      </c>
      <c r="V402" s="270">
        <v>4</v>
      </c>
      <c r="X402" s="270">
        <v>37.001324064879178</v>
      </c>
      <c r="Y402" s="270" t="s">
        <v>1676</v>
      </c>
      <c r="Z402" s="270">
        <v>1410</v>
      </c>
      <c r="AA402" s="270">
        <v>730</v>
      </c>
      <c r="AB402" s="270">
        <v>430</v>
      </c>
      <c r="AC402" s="270">
        <v>285</v>
      </c>
      <c r="AD402" s="270">
        <v>155</v>
      </c>
      <c r="AE402" s="270">
        <v>15</v>
      </c>
      <c r="AF402" s="270">
        <v>0</v>
      </c>
      <c r="AG402" s="270">
        <v>0</v>
      </c>
      <c r="AH402" s="270">
        <v>0</v>
      </c>
      <c r="AI402" s="270">
        <v>0</v>
      </c>
      <c r="AJ402" s="270">
        <v>0</v>
      </c>
      <c r="AK402" s="270">
        <v>0</v>
      </c>
      <c r="AL402" s="270">
        <v>0</v>
      </c>
      <c r="AM402" s="270">
        <v>0</v>
      </c>
      <c r="AN402" s="270">
        <v>0</v>
      </c>
      <c r="AO402" s="270">
        <v>0</v>
      </c>
      <c r="AP402" s="270">
        <v>0</v>
      </c>
      <c r="AQ402" s="270">
        <v>0</v>
      </c>
      <c r="AR402" s="270">
        <v>0</v>
      </c>
      <c r="AS402" s="270">
        <v>0</v>
      </c>
      <c r="AT402" s="270">
        <v>0</v>
      </c>
      <c r="AU402" s="270">
        <v>0</v>
      </c>
      <c r="AV402" s="270">
        <v>0</v>
      </c>
      <c r="AW402" s="270">
        <v>0</v>
      </c>
      <c r="AX402" s="270">
        <v>0</v>
      </c>
      <c r="AY402" s="270">
        <v>0</v>
      </c>
      <c r="AZ402" s="270">
        <v>0</v>
      </c>
      <c r="BA402" s="270">
        <v>0</v>
      </c>
      <c r="BB402" s="270">
        <v>3030</v>
      </c>
      <c r="BC402" s="270">
        <v>0</v>
      </c>
      <c r="BD402" s="270">
        <v>0</v>
      </c>
      <c r="BE402" s="270">
        <v>0</v>
      </c>
      <c r="BF402" s="270" t="s">
        <v>1676</v>
      </c>
      <c r="BG402" s="270">
        <v>915</v>
      </c>
      <c r="BH402" s="270">
        <v>30</v>
      </c>
      <c r="BI402" s="270">
        <v>0</v>
      </c>
      <c r="BJ402" s="270">
        <v>0</v>
      </c>
      <c r="BK402" s="270">
        <v>0</v>
      </c>
      <c r="BL402" s="270">
        <v>0</v>
      </c>
      <c r="BM402" s="270">
        <v>0</v>
      </c>
      <c r="BN402" s="270">
        <v>0</v>
      </c>
      <c r="BO402" s="270">
        <v>0</v>
      </c>
      <c r="BP402" s="270">
        <v>0</v>
      </c>
      <c r="BQ402" s="270">
        <v>0</v>
      </c>
      <c r="BR402" s="270">
        <v>0</v>
      </c>
      <c r="BS402" s="270">
        <v>0</v>
      </c>
      <c r="BT402" s="270">
        <v>1800</v>
      </c>
      <c r="BU402" s="270" t="s">
        <v>1676</v>
      </c>
      <c r="BV402" s="270"/>
      <c r="BW402" s="270">
        <v>10</v>
      </c>
      <c r="BX402" s="270">
        <v>0</v>
      </c>
      <c r="BY402" s="270">
        <v>20</v>
      </c>
      <c r="BZ402" s="270">
        <v>30</v>
      </c>
      <c r="CA402" s="270" t="s">
        <v>1676</v>
      </c>
      <c r="CB402" s="270">
        <v>0</v>
      </c>
      <c r="CC402" s="270">
        <v>0</v>
      </c>
      <c r="CD402" s="270" t="s">
        <v>1676</v>
      </c>
      <c r="CE402" s="270">
        <v>0</v>
      </c>
      <c r="CF402" s="270" t="s">
        <v>1676</v>
      </c>
      <c r="CG402" s="270">
        <v>2700</v>
      </c>
      <c r="CH402" s="270">
        <v>350</v>
      </c>
      <c r="CI402" s="270">
        <v>0</v>
      </c>
      <c r="CJ402" s="270">
        <v>0</v>
      </c>
      <c r="CK402" s="270">
        <v>0</v>
      </c>
      <c r="CL402" s="270">
        <v>0</v>
      </c>
      <c r="CM402" s="270">
        <v>0</v>
      </c>
      <c r="CN402" s="270">
        <v>0</v>
      </c>
      <c r="CO402" s="270">
        <v>0</v>
      </c>
      <c r="CP402" s="270">
        <v>0</v>
      </c>
      <c r="CQ402" s="270">
        <v>0</v>
      </c>
      <c r="CR402" s="270">
        <v>0</v>
      </c>
      <c r="CS402" s="270">
        <v>0</v>
      </c>
      <c r="CT402" s="270">
        <v>0</v>
      </c>
      <c r="CU402" s="270">
        <v>0</v>
      </c>
      <c r="CV402" s="270">
        <v>0</v>
      </c>
      <c r="CW402" s="270">
        <v>0</v>
      </c>
      <c r="CX402" s="270">
        <v>0</v>
      </c>
      <c r="CY402" s="270">
        <v>0</v>
      </c>
      <c r="CZ402" s="270">
        <v>0</v>
      </c>
      <c r="DA402" s="270">
        <v>0</v>
      </c>
      <c r="DB402" s="270">
        <v>0</v>
      </c>
      <c r="DC402" s="270">
        <v>0</v>
      </c>
      <c r="DD402" s="270">
        <v>0</v>
      </c>
      <c r="DE402" s="270">
        <v>0</v>
      </c>
      <c r="DF402" s="270">
        <v>0</v>
      </c>
      <c r="DG402" s="270">
        <v>0</v>
      </c>
      <c r="DH402" s="270">
        <v>0</v>
      </c>
      <c r="DI402" s="270">
        <v>0</v>
      </c>
      <c r="DJ402" s="270">
        <v>0</v>
      </c>
      <c r="DK402" s="270">
        <v>0</v>
      </c>
      <c r="DL402" s="270">
        <v>0</v>
      </c>
      <c r="DM402" s="270">
        <v>0</v>
      </c>
      <c r="DN402" s="270">
        <v>0</v>
      </c>
      <c r="DO402" s="270">
        <v>0</v>
      </c>
      <c r="DP402" s="270">
        <v>0</v>
      </c>
      <c r="DQ402" s="270"/>
      <c r="DR402" s="270">
        <v>0</v>
      </c>
      <c r="DS402" s="270">
        <v>0</v>
      </c>
      <c r="DT402" s="270">
        <v>0</v>
      </c>
      <c r="DU402" s="270">
        <v>0</v>
      </c>
      <c r="DV402" s="270">
        <v>0</v>
      </c>
      <c r="DW402" s="270">
        <v>0</v>
      </c>
      <c r="DX402" s="270">
        <v>0</v>
      </c>
      <c r="DY402" s="270">
        <v>0</v>
      </c>
      <c r="DZ402" s="270">
        <v>0</v>
      </c>
      <c r="EA402" s="270">
        <v>0</v>
      </c>
      <c r="EB402" s="270">
        <v>0</v>
      </c>
      <c r="EC402" s="270">
        <v>0</v>
      </c>
      <c r="ED402" s="270">
        <v>0</v>
      </c>
      <c r="EE402" s="270">
        <v>0</v>
      </c>
      <c r="EF402" s="270">
        <v>0</v>
      </c>
      <c r="EG402" s="270">
        <v>0</v>
      </c>
      <c r="EH402" s="270">
        <v>0</v>
      </c>
      <c r="EI402" s="270">
        <v>0</v>
      </c>
      <c r="EJ402" s="270">
        <v>0</v>
      </c>
      <c r="EK402" s="270">
        <v>0</v>
      </c>
      <c r="EL402" s="270">
        <v>0</v>
      </c>
      <c r="EM402" s="270">
        <v>0</v>
      </c>
      <c r="EN402" s="270">
        <v>0</v>
      </c>
      <c r="EO402" s="270">
        <v>1090</v>
      </c>
      <c r="EP402" s="270">
        <v>1285</v>
      </c>
      <c r="EQ402" s="270" t="s">
        <v>1676</v>
      </c>
      <c r="ER402" s="270">
        <v>0</v>
      </c>
      <c r="ES402" s="270">
        <v>0</v>
      </c>
      <c r="ET402" s="270">
        <v>305</v>
      </c>
      <c r="EU402" s="270">
        <v>0</v>
      </c>
      <c r="EV402" s="270">
        <v>0</v>
      </c>
      <c r="EW402" s="270">
        <v>0</v>
      </c>
      <c r="EX402" s="270">
        <v>0</v>
      </c>
      <c r="EY402" s="270">
        <v>0</v>
      </c>
      <c r="EZ402" s="270">
        <v>0</v>
      </c>
      <c r="FA402" s="270">
        <v>0</v>
      </c>
      <c r="FB402" s="270">
        <v>0</v>
      </c>
      <c r="FC402" s="270">
        <v>0</v>
      </c>
      <c r="FD402" s="270">
        <v>0</v>
      </c>
      <c r="FE402" s="270">
        <v>0</v>
      </c>
      <c r="FF402" s="270">
        <v>0</v>
      </c>
      <c r="FG402" s="270">
        <v>0</v>
      </c>
      <c r="FH402" s="270">
        <v>0</v>
      </c>
      <c r="FI402" s="270">
        <v>0</v>
      </c>
      <c r="FJ402" s="270">
        <v>0</v>
      </c>
      <c r="FK402" s="270">
        <v>0</v>
      </c>
      <c r="FL402" s="351">
        <v>0</v>
      </c>
      <c r="FM402" s="323">
        <v>850</v>
      </c>
      <c r="FN402" s="324">
        <v>0</v>
      </c>
      <c r="FO402" s="270"/>
      <c r="FP402" s="89"/>
      <c r="FQ402" s="270"/>
      <c r="FR402" s="319"/>
      <c r="FS402" s="319"/>
      <c r="FT402" s="319"/>
      <c r="FU402" s="319"/>
      <c r="FV402" s="319"/>
      <c r="FW402" s="319"/>
      <c r="FX402" s="319"/>
      <c r="FY402" s="319"/>
      <c r="FZ402" s="319"/>
      <c r="GA402" s="319"/>
      <c r="GB402" s="319"/>
      <c r="GC402" s="319"/>
      <c r="GD402" s="319"/>
      <c r="GE402" s="319"/>
      <c r="GF402" s="319"/>
      <c r="GG402" s="319"/>
      <c r="GH402" s="319"/>
      <c r="GI402" s="319"/>
      <c r="GJ402" s="319"/>
      <c r="GK402" s="319"/>
      <c r="GL402" s="319"/>
      <c r="GM402" s="319"/>
      <c r="GN402" s="319"/>
      <c r="GO402" s="319"/>
      <c r="GP402" s="319"/>
      <c r="GQ402" s="319"/>
      <c r="GR402" s="319"/>
      <c r="GS402" s="319"/>
      <c r="GT402" s="319"/>
      <c r="GU402" s="319"/>
      <c r="GV402" s="319"/>
      <c r="GW402" s="319"/>
      <c r="GX402" s="319"/>
      <c r="GY402" s="319"/>
      <c r="GZ402" s="319"/>
      <c r="HA402" s="319"/>
      <c r="HB402" s="319"/>
      <c r="HC402" s="319"/>
      <c r="HD402" s="319"/>
      <c r="HE402" s="319"/>
      <c r="HF402" s="319"/>
      <c r="HG402" s="319"/>
      <c r="HH402" s="319"/>
      <c r="HI402" s="319"/>
      <c r="HJ402" s="319"/>
      <c r="HK402" s="319"/>
      <c r="HL402" s="319"/>
      <c r="HM402" s="319"/>
      <c r="HN402" s="319"/>
      <c r="HO402" s="319"/>
      <c r="HP402" s="319"/>
      <c r="HQ402" s="319"/>
      <c r="HR402" s="319"/>
      <c r="HS402" s="319"/>
      <c r="HT402" s="319"/>
      <c r="HU402" s="319"/>
      <c r="HV402" s="319"/>
      <c r="HW402" s="319"/>
      <c r="HX402" s="319"/>
      <c r="HY402" s="319"/>
      <c r="HZ402" s="319"/>
      <c r="IA402" s="319"/>
      <c r="IB402" s="319"/>
      <c r="IC402" s="319"/>
      <c r="ID402" s="319"/>
      <c r="IE402" s="319"/>
      <c r="IF402" s="319"/>
      <c r="IG402" s="318"/>
    </row>
    <row r="403" spans="1:241" ht="12.75" customHeight="1" x14ac:dyDescent="0.2">
      <c r="A403" s="370" t="s">
        <v>205</v>
      </c>
      <c r="B403" s="270">
        <v>155340</v>
      </c>
      <c r="C403" s="270">
        <v>93790</v>
      </c>
      <c r="D403" s="270">
        <v>41315</v>
      </c>
      <c r="E403" s="270">
        <v>52475</v>
      </c>
      <c r="F403" s="270">
        <v>38800</v>
      </c>
      <c r="G403" s="270">
        <v>6835</v>
      </c>
      <c r="H403" s="270">
        <v>37630</v>
      </c>
      <c r="I403" s="270">
        <v>114425</v>
      </c>
      <c r="J403" s="270">
        <v>40920</v>
      </c>
      <c r="K403" s="270">
        <v>264315</v>
      </c>
      <c r="L403" s="270">
        <v>49.033314435355415</v>
      </c>
      <c r="M403" s="270">
        <v>17025</v>
      </c>
      <c r="N403" s="270">
        <v>10125</v>
      </c>
      <c r="O403" s="270">
        <v>4040</v>
      </c>
      <c r="P403" s="270">
        <v>4870</v>
      </c>
      <c r="Q403" s="270">
        <v>805</v>
      </c>
      <c r="R403" s="270">
        <v>130</v>
      </c>
      <c r="S403" s="270">
        <v>40</v>
      </c>
      <c r="T403" s="270">
        <v>10</v>
      </c>
      <c r="U403" s="270">
        <v>4.4098326627067763</v>
      </c>
      <c r="V403" s="270">
        <v>2</v>
      </c>
      <c r="W403" s="270">
        <v>34</v>
      </c>
      <c r="X403" s="270">
        <v>57.585212202247547</v>
      </c>
      <c r="Y403" s="270">
        <v>14330</v>
      </c>
      <c r="Z403" s="270">
        <v>12205</v>
      </c>
      <c r="AA403" s="270">
        <v>18120</v>
      </c>
      <c r="AB403" s="270">
        <v>24440</v>
      </c>
      <c r="AC403" s="270">
        <v>33840</v>
      </c>
      <c r="AD403" s="270">
        <v>42280</v>
      </c>
      <c r="AE403" s="270">
        <v>9610</v>
      </c>
      <c r="AF403" s="270">
        <v>1525</v>
      </c>
      <c r="AG403" s="270">
        <v>745</v>
      </c>
      <c r="AH403" s="270">
        <v>6880</v>
      </c>
      <c r="AI403" s="270">
        <v>595</v>
      </c>
      <c r="AJ403" s="270">
        <v>3310</v>
      </c>
      <c r="AK403" s="270">
        <v>1465</v>
      </c>
      <c r="AL403" s="270">
        <v>7160</v>
      </c>
      <c r="AM403" s="270">
        <v>11590</v>
      </c>
      <c r="AN403" s="270">
        <v>915</v>
      </c>
      <c r="AO403" s="270">
        <v>2205</v>
      </c>
      <c r="AP403" s="270">
        <v>655</v>
      </c>
      <c r="AQ403" s="270">
        <v>3990</v>
      </c>
      <c r="AR403" s="270">
        <v>370</v>
      </c>
      <c r="AS403" s="270">
        <v>335</v>
      </c>
      <c r="AT403" s="270">
        <v>2080</v>
      </c>
      <c r="AU403" s="270">
        <v>4925</v>
      </c>
      <c r="AV403" s="270">
        <v>1980</v>
      </c>
      <c r="AW403" s="270">
        <v>2505</v>
      </c>
      <c r="AX403" s="270">
        <v>14945</v>
      </c>
      <c r="AY403" s="270">
        <v>825</v>
      </c>
      <c r="AZ403" s="270">
        <v>3670</v>
      </c>
      <c r="BA403" s="270">
        <v>2415</v>
      </c>
      <c r="BB403" s="270">
        <v>80250</v>
      </c>
      <c r="BC403" s="270">
        <v>2605</v>
      </c>
      <c r="BD403" s="270">
        <v>5585</v>
      </c>
      <c r="BE403" s="270">
        <v>2275</v>
      </c>
      <c r="BF403" s="270">
        <v>1050</v>
      </c>
      <c r="BG403" s="270">
        <v>765</v>
      </c>
      <c r="BH403" s="270">
        <v>1285</v>
      </c>
      <c r="BI403" s="270">
        <v>7060</v>
      </c>
      <c r="BJ403" s="270">
        <v>560</v>
      </c>
      <c r="BK403" s="270">
        <v>5460</v>
      </c>
      <c r="BL403" s="270">
        <v>6260</v>
      </c>
      <c r="BM403" s="270">
        <v>15575</v>
      </c>
      <c r="BN403" s="270">
        <v>1645</v>
      </c>
      <c r="BO403" s="270">
        <v>4845</v>
      </c>
      <c r="BP403" s="270">
        <v>5335</v>
      </c>
      <c r="BQ403" s="270">
        <v>6280</v>
      </c>
      <c r="BR403" s="270">
        <v>2255</v>
      </c>
      <c r="BS403" s="270">
        <v>255</v>
      </c>
      <c r="BT403" s="270">
        <v>12655</v>
      </c>
      <c r="BU403" s="270">
        <v>5805</v>
      </c>
      <c r="BV403" s="270"/>
      <c r="BW403" s="270">
        <v>6240</v>
      </c>
      <c r="BX403" s="270">
        <v>390</v>
      </c>
      <c r="BY403" s="270">
        <v>4540</v>
      </c>
      <c r="BZ403" s="270">
        <v>760</v>
      </c>
      <c r="CA403" s="270">
        <v>110</v>
      </c>
      <c r="CB403" s="270">
        <v>10</v>
      </c>
      <c r="CC403" s="270" t="s">
        <v>1676</v>
      </c>
      <c r="CD403" s="270">
        <v>2230</v>
      </c>
      <c r="CE403" s="270">
        <v>60</v>
      </c>
      <c r="CF403" s="270">
        <v>410</v>
      </c>
      <c r="CG403" s="270">
        <v>85275</v>
      </c>
      <c r="CH403" s="270" t="s">
        <v>1676</v>
      </c>
      <c r="CI403" s="270">
        <v>19895</v>
      </c>
      <c r="CJ403" s="270">
        <v>5235</v>
      </c>
      <c r="CK403" s="270">
        <v>7280</v>
      </c>
      <c r="CL403" s="270">
        <v>3525</v>
      </c>
      <c r="CM403" s="270">
        <v>7230</v>
      </c>
      <c r="CN403" s="270">
        <v>125</v>
      </c>
      <c r="CO403" s="270">
        <v>0</v>
      </c>
      <c r="CP403" s="270">
        <v>475</v>
      </c>
      <c r="CQ403" s="270">
        <v>0</v>
      </c>
      <c r="CR403" s="270">
        <v>475</v>
      </c>
      <c r="CS403" s="270">
        <v>0</v>
      </c>
      <c r="CT403" s="270">
        <v>0</v>
      </c>
      <c r="CU403" s="270">
        <v>0</v>
      </c>
      <c r="CV403" s="270">
        <v>0</v>
      </c>
      <c r="CW403" s="270">
        <v>0</v>
      </c>
      <c r="CX403" s="270" t="s">
        <v>1676</v>
      </c>
      <c r="CY403" s="270">
        <v>30</v>
      </c>
      <c r="CZ403" s="270">
        <v>4420</v>
      </c>
      <c r="DA403" s="270">
        <v>1245</v>
      </c>
      <c r="DB403" s="270">
        <v>1245</v>
      </c>
      <c r="DC403" s="270">
        <v>38800</v>
      </c>
      <c r="DD403" s="270">
        <v>11830</v>
      </c>
      <c r="DE403" s="270">
        <v>1120</v>
      </c>
      <c r="DF403" s="270">
        <v>720</v>
      </c>
      <c r="DG403" s="270">
        <v>0</v>
      </c>
      <c r="DH403" s="270">
        <v>0</v>
      </c>
      <c r="DI403" s="270">
        <v>0</v>
      </c>
      <c r="DJ403" s="270" t="s">
        <v>1676</v>
      </c>
      <c r="DK403" s="270">
        <v>0</v>
      </c>
      <c r="DL403" s="270">
        <v>0</v>
      </c>
      <c r="DM403" s="270">
        <v>0</v>
      </c>
      <c r="DN403" s="270">
        <v>0</v>
      </c>
      <c r="DO403" s="270">
        <v>6955</v>
      </c>
      <c r="DP403" s="270">
        <v>0</v>
      </c>
      <c r="DQ403" s="270"/>
      <c r="DR403" s="270">
        <v>165</v>
      </c>
      <c r="DS403" s="270">
        <v>530</v>
      </c>
      <c r="DT403" s="270">
        <v>8360</v>
      </c>
      <c r="DU403" s="270">
        <v>0</v>
      </c>
      <c r="DV403" s="270">
        <v>0</v>
      </c>
      <c r="DW403" s="270" t="s">
        <v>1676</v>
      </c>
      <c r="DX403" s="270">
        <v>0</v>
      </c>
      <c r="DY403" s="270">
        <v>0</v>
      </c>
      <c r="DZ403" s="270">
        <v>0</v>
      </c>
      <c r="EA403" s="270" t="s">
        <v>1676</v>
      </c>
      <c r="EB403" s="270">
        <v>0</v>
      </c>
      <c r="EC403" s="270">
        <v>125</v>
      </c>
      <c r="ED403" s="270">
        <v>6600</v>
      </c>
      <c r="EE403" s="270">
        <v>0</v>
      </c>
      <c r="EF403" s="270">
        <v>10985</v>
      </c>
      <c r="EG403" s="270">
        <v>290</v>
      </c>
      <c r="EH403" s="270">
        <v>0</v>
      </c>
      <c r="EI403" s="270">
        <v>0</v>
      </c>
      <c r="EJ403" s="270">
        <v>2530</v>
      </c>
      <c r="EK403" s="270">
        <v>6780</v>
      </c>
      <c r="EL403" s="270">
        <v>7840</v>
      </c>
      <c r="EM403" s="270">
        <v>0</v>
      </c>
      <c r="EN403" s="270">
        <v>0</v>
      </c>
      <c r="EO403" s="270">
        <v>0</v>
      </c>
      <c r="EP403" s="270" t="s">
        <v>1676</v>
      </c>
      <c r="EQ403" s="270">
        <v>0</v>
      </c>
      <c r="ER403" s="270">
        <v>0</v>
      </c>
      <c r="ES403" s="270">
        <v>10</v>
      </c>
      <c r="ET403" s="270">
        <v>0</v>
      </c>
      <c r="EU403" s="270">
        <v>50</v>
      </c>
      <c r="EV403" s="270">
        <v>455</v>
      </c>
      <c r="EW403" s="270">
        <v>0</v>
      </c>
      <c r="EX403" s="270">
        <v>0</v>
      </c>
      <c r="EY403" s="270">
        <v>0</v>
      </c>
      <c r="EZ403" s="270">
        <v>0</v>
      </c>
      <c r="FA403" s="270" t="s">
        <v>1676</v>
      </c>
      <c r="FB403" s="270">
        <v>0</v>
      </c>
      <c r="FC403" s="270">
        <v>0</v>
      </c>
      <c r="FD403" s="270">
        <v>0</v>
      </c>
      <c r="FE403" s="270">
        <v>0</v>
      </c>
      <c r="FF403" s="270">
        <v>0</v>
      </c>
      <c r="FG403" s="270">
        <v>0</v>
      </c>
      <c r="FH403" s="270">
        <v>0</v>
      </c>
      <c r="FI403" s="270">
        <v>0</v>
      </c>
      <c r="FJ403" s="270">
        <v>10</v>
      </c>
      <c r="FK403" s="270">
        <v>10</v>
      </c>
      <c r="FL403" s="351">
        <v>75090</v>
      </c>
      <c r="FM403" s="323">
        <v>10525</v>
      </c>
      <c r="FN403" s="324">
        <v>37040</v>
      </c>
      <c r="FO403" s="270"/>
      <c r="FP403" s="89"/>
      <c r="FQ403" s="270"/>
      <c r="FR403" s="319"/>
      <c r="FS403" s="319"/>
      <c r="FT403" s="319"/>
      <c r="FU403" s="319"/>
      <c r="FV403" s="319"/>
      <c r="FW403" s="319"/>
      <c r="FX403" s="319"/>
      <c r="FY403" s="319"/>
      <c r="FZ403" s="319"/>
      <c r="GA403" s="319"/>
      <c r="GB403" s="319"/>
      <c r="GC403" s="319"/>
      <c r="GD403" s="319"/>
      <c r="GE403" s="319"/>
      <c r="GF403" s="319"/>
      <c r="GG403" s="319"/>
      <c r="GH403" s="319"/>
      <c r="GI403" s="319"/>
      <c r="GJ403" s="319"/>
      <c r="GK403" s="319"/>
      <c r="GL403" s="319"/>
      <c r="GM403" s="319"/>
      <c r="GN403" s="319"/>
      <c r="GO403" s="319"/>
      <c r="GP403" s="319"/>
      <c r="GQ403" s="319"/>
      <c r="GR403" s="319"/>
      <c r="GS403" s="319"/>
      <c r="GT403" s="319"/>
      <c r="GU403" s="319"/>
      <c r="GV403" s="319"/>
      <c r="GW403" s="319"/>
      <c r="GX403" s="319"/>
      <c r="GY403" s="319"/>
      <c r="GZ403" s="319"/>
      <c r="HA403" s="319"/>
      <c r="HB403" s="319"/>
      <c r="HC403" s="319"/>
      <c r="HD403" s="319"/>
      <c r="HE403" s="319"/>
      <c r="HF403" s="319"/>
      <c r="HG403" s="319"/>
      <c r="HH403" s="319"/>
      <c r="HI403" s="319"/>
      <c r="HJ403" s="319"/>
      <c r="HK403" s="319"/>
      <c r="HL403" s="319"/>
      <c r="HM403" s="319"/>
      <c r="HN403" s="319"/>
      <c r="HO403" s="319"/>
      <c r="HP403" s="319"/>
      <c r="HQ403" s="319"/>
      <c r="HR403" s="319"/>
      <c r="HS403" s="319"/>
      <c r="HT403" s="319"/>
      <c r="HU403" s="319"/>
      <c r="HV403" s="319"/>
      <c r="HW403" s="319"/>
      <c r="HX403" s="319"/>
      <c r="HY403" s="319"/>
      <c r="HZ403" s="319"/>
      <c r="IA403" s="319"/>
      <c r="IB403" s="319"/>
      <c r="IC403" s="319"/>
      <c r="ID403" s="319"/>
      <c r="IE403" s="319"/>
      <c r="IF403" s="319"/>
      <c r="IG403" s="318"/>
    </row>
    <row r="404" spans="1:241" ht="12.75" customHeight="1" x14ac:dyDescent="0.2">
      <c r="A404" s="370" t="s">
        <v>565</v>
      </c>
      <c r="B404" s="270">
        <v>4340</v>
      </c>
      <c r="C404" s="270">
        <v>4340</v>
      </c>
      <c r="D404" s="270">
        <v>1710</v>
      </c>
      <c r="E404" s="270">
        <v>2630</v>
      </c>
      <c r="F404" s="270">
        <v>2145</v>
      </c>
      <c r="G404" s="270">
        <v>1095</v>
      </c>
      <c r="H404" s="270" t="s">
        <v>1676</v>
      </c>
      <c r="I404" s="270">
        <v>4340</v>
      </c>
      <c r="J404" s="270">
        <v>0</v>
      </c>
      <c r="K404" s="270">
        <v>108915</v>
      </c>
      <c r="L404" s="270"/>
      <c r="M404" s="270">
        <v>0</v>
      </c>
      <c r="N404" s="270">
        <v>0</v>
      </c>
      <c r="O404" s="270">
        <v>0</v>
      </c>
      <c r="P404" s="270">
        <v>0</v>
      </c>
      <c r="Q404" s="270">
        <v>0</v>
      </c>
      <c r="R404" s="270">
        <v>0</v>
      </c>
      <c r="S404" s="270">
        <v>0</v>
      </c>
      <c r="T404" s="270">
        <v>0</v>
      </c>
      <c r="U404" s="270">
        <v>25.09011292924637</v>
      </c>
      <c r="V404" s="270">
        <v>20</v>
      </c>
      <c r="X404" s="270">
        <v>83.131997235659981</v>
      </c>
      <c r="Y404" s="270">
        <v>0</v>
      </c>
      <c r="Z404" s="270" t="s">
        <v>1676</v>
      </c>
      <c r="AA404" s="270">
        <v>25</v>
      </c>
      <c r="AB404" s="270">
        <v>105</v>
      </c>
      <c r="AC404" s="270">
        <v>575</v>
      </c>
      <c r="AD404" s="270">
        <v>2475</v>
      </c>
      <c r="AE404" s="270">
        <v>1160</v>
      </c>
      <c r="AF404" s="270">
        <v>0</v>
      </c>
      <c r="AG404" s="270">
        <v>0</v>
      </c>
      <c r="AH404" s="270">
        <v>0</v>
      </c>
      <c r="AI404" s="270">
        <v>0</v>
      </c>
      <c r="AJ404" s="270">
        <v>0</v>
      </c>
      <c r="AK404" s="270">
        <v>0</v>
      </c>
      <c r="AL404" s="270">
        <v>0</v>
      </c>
      <c r="AM404" s="270">
        <v>0</v>
      </c>
      <c r="AN404" s="270">
        <v>0</v>
      </c>
      <c r="AO404" s="270">
        <v>0</v>
      </c>
      <c r="AP404" s="270">
        <v>0</v>
      </c>
      <c r="AQ404" s="270">
        <v>0</v>
      </c>
      <c r="AR404" s="270">
        <v>0</v>
      </c>
      <c r="AS404" s="270">
        <v>0</v>
      </c>
      <c r="AT404" s="270">
        <v>0</v>
      </c>
      <c r="AU404" s="270">
        <v>0</v>
      </c>
      <c r="AV404" s="270">
        <v>0</v>
      </c>
      <c r="AW404" s="270">
        <v>0</v>
      </c>
      <c r="AX404" s="270">
        <v>0</v>
      </c>
      <c r="AY404" s="270">
        <v>0</v>
      </c>
      <c r="AZ404" s="270">
        <v>0</v>
      </c>
      <c r="BA404" s="270">
        <v>0</v>
      </c>
      <c r="BB404" s="270">
        <v>4340</v>
      </c>
      <c r="BC404" s="270" t="s">
        <v>1676</v>
      </c>
      <c r="BD404" s="270" t="s">
        <v>1676</v>
      </c>
      <c r="BE404" s="270">
        <v>0</v>
      </c>
      <c r="BF404" s="270">
        <v>10</v>
      </c>
      <c r="BG404" s="270" t="s">
        <v>1676</v>
      </c>
      <c r="BH404" s="270" t="s">
        <v>1676</v>
      </c>
      <c r="BI404" s="270">
        <v>0</v>
      </c>
      <c r="BJ404" s="270" t="s">
        <v>1676</v>
      </c>
      <c r="BK404" s="270">
        <v>20</v>
      </c>
      <c r="BL404" s="270">
        <v>45</v>
      </c>
      <c r="BM404" s="270" t="s">
        <v>1676</v>
      </c>
      <c r="BN404" s="270">
        <v>10</v>
      </c>
      <c r="BO404" s="270">
        <v>35</v>
      </c>
      <c r="BP404" s="270">
        <v>30</v>
      </c>
      <c r="BQ404" s="270">
        <v>0</v>
      </c>
      <c r="BR404" s="270">
        <v>0</v>
      </c>
      <c r="BS404" s="270">
        <v>0</v>
      </c>
      <c r="BT404" s="270">
        <v>4005</v>
      </c>
      <c r="BU404" s="270">
        <v>105</v>
      </c>
      <c r="BV404" s="270"/>
      <c r="BW404" s="270">
        <v>60</v>
      </c>
      <c r="BX404" s="270">
        <v>0</v>
      </c>
      <c r="BY404" s="270">
        <v>320</v>
      </c>
      <c r="BZ404" s="270" t="s">
        <v>1676</v>
      </c>
      <c r="CA404" s="270">
        <v>0</v>
      </c>
      <c r="CB404" s="270">
        <v>0</v>
      </c>
      <c r="CC404" s="270">
        <v>0</v>
      </c>
      <c r="CD404" s="270" t="s">
        <v>1676</v>
      </c>
      <c r="CE404" s="270">
        <v>0</v>
      </c>
      <c r="CF404" s="270">
        <v>0</v>
      </c>
      <c r="CG404" s="270">
        <v>4015</v>
      </c>
      <c r="CH404" s="270">
        <v>0</v>
      </c>
      <c r="CI404" s="270" t="s">
        <v>1676</v>
      </c>
      <c r="CJ404" s="270">
        <v>0</v>
      </c>
      <c r="CK404" s="270" t="s">
        <v>1676</v>
      </c>
      <c r="CL404" s="270">
        <v>0</v>
      </c>
      <c r="CM404" s="270">
        <v>0</v>
      </c>
      <c r="CN404" s="270">
        <v>0</v>
      </c>
      <c r="CO404" s="270" t="s">
        <v>1676</v>
      </c>
      <c r="CP404" s="270">
        <v>0</v>
      </c>
      <c r="CQ404" s="270">
        <v>0</v>
      </c>
      <c r="CR404" s="270">
        <v>0</v>
      </c>
      <c r="CS404" s="270">
        <v>0</v>
      </c>
      <c r="CT404" s="270">
        <v>0</v>
      </c>
      <c r="CU404" s="270">
        <v>0</v>
      </c>
      <c r="CV404" s="270">
        <v>0</v>
      </c>
      <c r="CW404" s="270">
        <v>0</v>
      </c>
      <c r="CX404" s="270">
        <v>0</v>
      </c>
      <c r="CY404" s="270">
        <v>0</v>
      </c>
      <c r="CZ404" s="270" t="s">
        <v>1676</v>
      </c>
      <c r="DA404" s="270">
        <v>0</v>
      </c>
      <c r="DB404" s="270">
        <v>0</v>
      </c>
      <c r="DC404" s="270">
        <v>385</v>
      </c>
      <c r="DD404" s="270">
        <v>0</v>
      </c>
      <c r="DE404" s="270">
        <v>0</v>
      </c>
      <c r="DF404" s="270">
        <v>0</v>
      </c>
      <c r="DG404" s="270">
        <v>0</v>
      </c>
      <c r="DH404" s="270">
        <v>0</v>
      </c>
      <c r="DI404" s="270">
        <v>0</v>
      </c>
      <c r="DJ404" s="270">
        <v>0</v>
      </c>
      <c r="DK404" s="270">
        <v>0</v>
      </c>
      <c r="DL404" s="270">
        <v>0</v>
      </c>
      <c r="DM404" s="270">
        <v>80</v>
      </c>
      <c r="DN404" s="270">
        <v>0</v>
      </c>
      <c r="DO404" s="270">
        <v>0</v>
      </c>
      <c r="DP404" s="270">
        <v>0</v>
      </c>
      <c r="DQ404" s="270"/>
      <c r="DR404" s="270">
        <v>0</v>
      </c>
      <c r="DS404" s="270">
        <v>0</v>
      </c>
      <c r="DT404" s="270">
        <v>0</v>
      </c>
      <c r="DU404" s="270">
        <v>0</v>
      </c>
      <c r="DV404" s="270">
        <v>0</v>
      </c>
      <c r="DW404" s="270">
        <v>0</v>
      </c>
      <c r="DX404" s="270">
        <v>0</v>
      </c>
      <c r="DY404" s="270">
        <v>0</v>
      </c>
      <c r="DZ404" s="270">
        <v>0</v>
      </c>
      <c r="EA404" s="270">
        <v>0</v>
      </c>
      <c r="EB404" s="270">
        <v>0</v>
      </c>
      <c r="EC404" s="270">
        <v>0</v>
      </c>
      <c r="ED404" s="270">
        <v>0</v>
      </c>
      <c r="EE404" s="270">
        <v>0</v>
      </c>
      <c r="EF404" s="270">
        <v>1765</v>
      </c>
      <c r="EG404" s="270">
        <v>0</v>
      </c>
      <c r="EH404" s="270">
        <v>0</v>
      </c>
      <c r="EI404" s="270">
        <v>0</v>
      </c>
      <c r="EJ404" s="270">
        <v>0</v>
      </c>
      <c r="EK404" s="270">
        <v>0</v>
      </c>
      <c r="EL404" s="270">
        <v>0</v>
      </c>
      <c r="EM404" s="270">
        <v>1730</v>
      </c>
      <c r="EN404" s="270">
        <v>0</v>
      </c>
      <c r="EO404" s="270">
        <v>0</v>
      </c>
      <c r="EP404" s="270">
        <v>0</v>
      </c>
      <c r="EQ404" s="270">
        <v>0</v>
      </c>
      <c r="ER404" s="270">
        <v>0</v>
      </c>
      <c r="ES404" s="270">
        <v>0</v>
      </c>
      <c r="ET404" s="270">
        <v>0</v>
      </c>
      <c r="EU404" s="270">
        <v>0</v>
      </c>
      <c r="EV404" s="270">
        <v>0</v>
      </c>
      <c r="EW404" s="270">
        <v>0</v>
      </c>
      <c r="EX404" s="270">
        <v>0</v>
      </c>
      <c r="EY404" s="270">
        <v>0</v>
      </c>
      <c r="EZ404" s="270">
        <v>0</v>
      </c>
      <c r="FA404" s="270">
        <v>0</v>
      </c>
      <c r="FB404" s="270">
        <v>0</v>
      </c>
      <c r="FC404" s="270">
        <v>0</v>
      </c>
      <c r="FD404" s="270">
        <v>0</v>
      </c>
      <c r="FE404" s="270" t="s">
        <v>1676</v>
      </c>
      <c r="FF404" s="270">
        <v>0</v>
      </c>
      <c r="FG404" s="270">
        <v>0</v>
      </c>
      <c r="FH404" s="270">
        <v>0</v>
      </c>
      <c r="FI404" s="270">
        <v>0</v>
      </c>
      <c r="FJ404" s="270">
        <v>370</v>
      </c>
      <c r="FK404" s="270">
        <v>0</v>
      </c>
      <c r="FL404" s="351">
        <v>0</v>
      </c>
      <c r="FM404" s="323">
        <v>1100</v>
      </c>
      <c r="FN404" s="324">
        <v>0</v>
      </c>
      <c r="FO404" s="270"/>
      <c r="FP404" s="89"/>
      <c r="FQ404" s="270"/>
      <c r="FR404" s="319"/>
      <c r="FS404" s="319"/>
      <c r="FT404" s="319"/>
      <c r="FU404" s="319"/>
      <c r="FV404" s="319"/>
      <c r="FW404" s="319"/>
      <c r="FX404" s="319"/>
      <c r="FY404" s="319"/>
      <c r="FZ404" s="319"/>
      <c r="GA404" s="319"/>
      <c r="GB404" s="319"/>
      <c r="GC404" s="319"/>
      <c r="GD404" s="319"/>
      <c r="GE404" s="319"/>
      <c r="GF404" s="319"/>
      <c r="GG404" s="319"/>
      <c r="GH404" s="319"/>
      <c r="GI404" s="319"/>
      <c r="GJ404" s="319"/>
      <c r="GK404" s="319"/>
      <c r="GL404" s="319"/>
      <c r="GM404" s="319"/>
      <c r="GN404" s="319"/>
      <c r="GO404" s="319"/>
      <c r="GP404" s="319"/>
      <c r="GQ404" s="319"/>
      <c r="GR404" s="319"/>
      <c r="GS404" s="319"/>
      <c r="GT404" s="319"/>
      <c r="GU404" s="319"/>
      <c r="GV404" s="319"/>
      <c r="GW404" s="319"/>
      <c r="GX404" s="319"/>
      <c r="GY404" s="319"/>
      <c r="GZ404" s="319"/>
      <c r="HA404" s="319"/>
      <c r="HB404" s="319"/>
      <c r="HC404" s="319"/>
      <c r="HD404" s="319"/>
      <c r="HE404" s="319"/>
      <c r="HF404" s="319"/>
      <c r="HG404" s="319"/>
      <c r="HH404" s="319"/>
      <c r="HI404" s="319"/>
      <c r="HJ404" s="319"/>
      <c r="HK404" s="319"/>
      <c r="HL404" s="319"/>
      <c r="HM404" s="319"/>
      <c r="HN404" s="319"/>
      <c r="HO404" s="319"/>
      <c r="HP404" s="319"/>
      <c r="HQ404" s="319"/>
      <c r="HR404" s="319"/>
      <c r="HS404" s="319"/>
      <c r="HT404" s="319"/>
      <c r="HU404" s="319"/>
      <c r="HV404" s="319"/>
      <c r="HW404" s="319"/>
      <c r="HX404" s="319"/>
      <c r="HY404" s="319"/>
      <c r="HZ404" s="319"/>
      <c r="IA404" s="319"/>
      <c r="IB404" s="319"/>
      <c r="IC404" s="319"/>
      <c r="ID404" s="319"/>
      <c r="IE404" s="319"/>
      <c r="IF404" s="319"/>
      <c r="IG404" s="318"/>
    </row>
    <row r="405" spans="1:241" ht="12.75" customHeight="1" x14ac:dyDescent="0.2">
      <c r="A405" s="370" t="s">
        <v>1331</v>
      </c>
      <c r="B405" s="270">
        <v>3385</v>
      </c>
      <c r="C405" s="270">
        <v>3365</v>
      </c>
      <c r="D405" s="270">
        <v>1285</v>
      </c>
      <c r="E405" s="270">
        <v>2080</v>
      </c>
      <c r="F405" s="270">
        <v>0</v>
      </c>
      <c r="G405" s="270">
        <v>1610</v>
      </c>
      <c r="H405" s="270">
        <v>1750</v>
      </c>
      <c r="I405" s="270">
        <v>810</v>
      </c>
      <c r="J405" s="270">
        <v>2575</v>
      </c>
      <c r="K405" s="270">
        <v>2975</v>
      </c>
      <c r="L405" s="270">
        <v>68.309153713298798</v>
      </c>
      <c r="M405" s="270">
        <v>390</v>
      </c>
      <c r="N405" s="270">
        <v>550</v>
      </c>
      <c r="O405" s="270">
        <v>360</v>
      </c>
      <c r="P405" s="270">
        <v>370</v>
      </c>
      <c r="Q405" s="270">
        <v>55</v>
      </c>
      <c r="R405" s="270" t="s">
        <v>1676</v>
      </c>
      <c r="S405" s="270">
        <v>0</v>
      </c>
      <c r="T405" s="270" t="s">
        <v>1676</v>
      </c>
      <c r="U405" s="270">
        <v>3.7766497461928936</v>
      </c>
      <c r="V405" s="270">
        <v>2</v>
      </c>
      <c r="W405" s="270">
        <v>55</v>
      </c>
      <c r="X405" s="270">
        <v>61.111603188662535</v>
      </c>
      <c r="Y405" s="270">
        <v>0</v>
      </c>
      <c r="Z405" s="270">
        <v>185</v>
      </c>
      <c r="AA405" s="270">
        <v>355</v>
      </c>
      <c r="AB405" s="270">
        <v>895</v>
      </c>
      <c r="AC405" s="270">
        <v>1205</v>
      </c>
      <c r="AD405" s="270">
        <v>720</v>
      </c>
      <c r="AE405" s="270">
        <v>35</v>
      </c>
      <c r="AF405" s="270">
        <v>110</v>
      </c>
      <c r="AG405" s="270">
        <v>0</v>
      </c>
      <c r="AH405" s="270">
        <v>0</v>
      </c>
      <c r="AI405" s="270">
        <v>0</v>
      </c>
      <c r="AJ405" s="270">
        <v>0</v>
      </c>
      <c r="AK405" s="270">
        <v>0</v>
      </c>
      <c r="AL405" s="270">
        <v>0</v>
      </c>
      <c r="AM405" s="270">
        <v>0</v>
      </c>
      <c r="AN405" s="270">
        <v>0</v>
      </c>
      <c r="AO405" s="270">
        <v>0</v>
      </c>
      <c r="AP405" s="270" t="s">
        <v>1676</v>
      </c>
      <c r="AQ405" s="270">
        <v>0</v>
      </c>
      <c r="AR405" s="270">
        <v>0</v>
      </c>
      <c r="AS405" s="270">
        <v>0</v>
      </c>
      <c r="AT405" s="270">
        <v>0</v>
      </c>
      <c r="AU405" s="270">
        <v>0</v>
      </c>
      <c r="AV405" s="270">
        <v>15</v>
      </c>
      <c r="AW405" s="270">
        <v>70</v>
      </c>
      <c r="AX405" s="270" t="s">
        <v>1676</v>
      </c>
      <c r="AY405" s="270">
        <v>35</v>
      </c>
      <c r="AZ405" s="270">
        <v>355</v>
      </c>
      <c r="BA405" s="270">
        <v>450</v>
      </c>
      <c r="BB405" s="270">
        <v>2345</v>
      </c>
      <c r="BC405" s="270" t="s">
        <v>1676</v>
      </c>
      <c r="BD405" s="270" t="s">
        <v>1676</v>
      </c>
      <c r="BE405" s="270" t="s">
        <v>1676</v>
      </c>
      <c r="BF405" s="270">
        <v>0</v>
      </c>
      <c r="BG405" s="270">
        <v>0</v>
      </c>
      <c r="BH405" s="270">
        <v>55</v>
      </c>
      <c r="BI405" s="270">
        <v>0</v>
      </c>
      <c r="BJ405" s="270" t="s">
        <v>1676</v>
      </c>
      <c r="BK405" s="270">
        <v>10</v>
      </c>
      <c r="BL405" s="270" t="s">
        <v>1676</v>
      </c>
      <c r="BM405" s="270" t="s">
        <v>1676</v>
      </c>
      <c r="BN405" s="270">
        <v>15</v>
      </c>
      <c r="BO405" s="270">
        <v>820</v>
      </c>
      <c r="BP405" s="270">
        <v>0</v>
      </c>
      <c r="BQ405" s="270">
        <v>0</v>
      </c>
      <c r="BR405" s="270">
        <v>0</v>
      </c>
      <c r="BS405" s="270" t="s">
        <v>1676</v>
      </c>
      <c r="BT405" s="270">
        <v>2295</v>
      </c>
      <c r="BU405" s="270">
        <v>130</v>
      </c>
      <c r="BV405" s="270"/>
      <c r="BW405" s="270">
        <v>10</v>
      </c>
      <c r="BX405" s="270" t="s">
        <v>1676</v>
      </c>
      <c r="BY405" s="270">
        <v>80</v>
      </c>
      <c r="BZ405" s="270">
        <v>0</v>
      </c>
      <c r="CA405" s="270">
        <v>0</v>
      </c>
      <c r="CB405" s="270">
        <v>0</v>
      </c>
      <c r="CC405" s="270">
        <v>0</v>
      </c>
      <c r="CD405" s="270">
        <v>25</v>
      </c>
      <c r="CE405" s="270" t="s">
        <v>1676</v>
      </c>
      <c r="CF405" s="270" t="s">
        <v>1676</v>
      </c>
      <c r="CG405" s="270">
        <v>3255</v>
      </c>
      <c r="CH405" s="270">
        <v>0</v>
      </c>
      <c r="CI405" s="270" t="s">
        <v>1676</v>
      </c>
      <c r="CJ405" s="270">
        <v>0</v>
      </c>
      <c r="CK405" s="270">
        <v>1940</v>
      </c>
      <c r="CL405" s="270">
        <v>0</v>
      </c>
      <c r="CM405" s="270">
        <v>0</v>
      </c>
      <c r="CN405" s="270">
        <v>0</v>
      </c>
      <c r="CO405" s="270">
        <v>0</v>
      </c>
      <c r="CP405" s="270">
        <v>0</v>
      </c>
      <c r="CQ405" s="270">
        <v>0</v>
      </c>
      <c r="CR405" s="270">
        <v>0</v>
      </c>
      <c r="CS405" s="270">
        <v>0</v>
      </c>
      <c r="CT405" s="270">
        <v>0</v>
      </c>
      <c r="CU405" s="270">
        <v>0</v>
      </c>
      <c r="CV405" s="270">
        <v>0</v>
      </c>
      <c r="CW405" s="270">
        <v>0</v>
      </c>
      <c r="CX405" s="270">
        <v>0</v>
      </c>
      <c r="CY405" s="270">
        <v>0</v>
      </c>
      <c r="CZ405" s="270">
        <v>0</v>
      </c>
      <c r="DA405" s="270">
        <v>0</v>
      </c>
      <c r="DB405" s="270">
        <v>0</v>
      </c>
      <c r="DC405" s="270" t="s">
        <v>1676</v>
      </c>
      <c r="DD405" s="270">
        <v>0</v>
      </c>
      <c r="DE405" s="270">
        <v>0</v>
      </c>
      <c r="DF405" s="270">
        <v>0</v>
      </c>
      <c r="DG405" s="270">
        <v>0</v>
      </c>
      <c r="DH405" s="270">
        <v>0</v>
      </c>
      <c r="DI405" s="270">
        <v>0</v>
      </c>
      <c r="DJ405" s="270">
        <v>0</v>
      </c>
      <c r="DK405" s="270">
        <v>0</v>
      </c>
      <c r="DL405" s="270">
        <v>0</v>
      </c>
      <c r="DM405" s="270">
        <v>0</v>
      </c>
      <c r="DN405" s="270">
        <v>0</v>
      </c>
      <c r="DO405" s="270" t="s">
        <v>1676</v>
      </c>
      <c r="DP405" s="270">
        <v>0</v>
      </c>
      <c r="DQ405" s="270"/>
      <c r="DR405" s="270">
        <v>0</v>
      </c>
      <c r="DS405" s="270">
        <v>0</v>
      </c>
      <c r="DT405" s="270" t="s">
        <v>1676</v>
      </c>
      <c r="DU405" s="270">
        <v>0</v>
      </c>
      <c r="DV405" s="270">
        <v>0</v>
      </c>
      <c r="DW405" s="270">
        <v>0</v>
      </c>
      <c r="DX405" s="270">
        <v>0</v>
      </c>
      <c r="DY405" s="270">
        <v>0</v>
      </c>
      <c r="DZ405" s="270">
        <v>0</v>
      </c>
      <c r="EA405" s="270">
        <v>0</v>
      </c>
      <c r="EB405" s="270">
        <v>0</v>
      </c>
      <c r="EC405" s="270">
        <v>1430</v>
      </c>
      <c r="ED405" s="270">
        <v>0</v>
      </c>
      <c r="EE405" s="270">
        <v>0</v>
      </c>
      <c r="EF405" s="270" t="s">
        <v>1676</v>
      </c>
      <c r="EG405" s="270">
        <v>0</v>
      </c>
      <c r="EH405" s="270">
        <v>0</v>
      </c>
      <c r="EI405" s="270">
        <v>0</v>
      </c>
      <c r="EJ405" s="270">
        <v>0</v>
      </c>
      <c r="EK405" s="270">
        <v>0</v>
      </c>
      <c r="EL405" s="270">
        <v>0</v>
      </c>
      <c r="EM405" s="270">
        <v>0</v>
      </c>
      <c r="EN405" s="270">
        <v>0</v>
      </c>
      <c r="EO405" s="270">
        <v>0</v>
      </c>
      <c r="EP405" s="270">
        <v>0</v>
      </c>
      <c r="EQ405" s="270">
        <v>0</v>
      </c>
      <c r="ER405" s="270">
        <v>0</v>
      </c>
      <c r="ES405" s="270">
        <v>0</v>
      </c>
      <c r="ET405" s="270">
        <v>0</v>
      </c>
      <c r="EU405" s="270">
        <v>0</v>
      </c>
      <c r="EV405" s="270">
        <v>0</v>
      </c>
      <c r="EW405" s="270">
        <v>0</v>
      </c>
      <c r="EX405" s="270">
        <v>0</v>
      </c>
      <c r="EY405" s="270">
        <v>0</v>
      </c>
      <c r="EZ405" s="270">
        <v>0</v>
      </c>
      <c r="FA405" s="270">
        <v>0</v>
      </c>
      <c r="FB405" s="270">
        <v>0</v>
      </c>
      <c r="FC405" s="270">
        <v>0</v>
      </c>
      <c r="FD405" s="270">
        <v>0</v>
      </c>
      <c r="FE405" s="270">
        <v>0</v>
      </c>
      <c r="FF405" s="270">
        <v>0</v>
      </c>
      <c r="FG405" s="270">
        <v>0</v>
      </c>
      <c r="FH405" s="270">
        <v>0</v>
      </c>
      <c r="FI405" s="270">
        <v>0</v>
      </c>
      <c r="FJ405" s="270">
        <v>0</v>
      </c>
      <c r="FK405" s="270">
        <v>0</v>
      </c>
      <c r="FL405" s="351">
        <v>1040</v>
      </c>
      <c r="FM405" s="323">
        <v>0</v>
      </c>
      <c r="FN405" s="324">
        <v>1735</v>
      </c>
      <c r="FO405" s="270"/>
      <c r="FP405" s="89"/>
      <c r="FQ405" s="270"/>
      <c r="FR405" s="319"/>
      <c r="FS405" s="319"/>
      <c r="FT405" s="319"/>
      <c r="FU405" s="319"/>
      <c r="FV405" s="319"/>
      <c r="FW405" s="319"/>
      <c r="FX405" s="319"/>
      <c r="FY405" s="319"/>
      <c r="FZ405" s="319"/>
      <c r="GA405" s="319"/>
      <c r="GB405" s="319"/>
      <c r="GC405" s="319"/>
      <c r="GD405" s="319"/>
      <c r="GE405" s="319"/>
      <c r="GF405" s="319"/>
      <c r="GG405" s="319"/>
      <c r="GH405" s="319"/>
      <c r="GI405" s="319"/>
      <c r="GJ405" s="319"/>
      <c r="GK405" s="319"/>
      <c r="GL405" s="319"/>
      <c r="GM405" s="319"/>
      <c r="GN405" s="319"/>
      <c r="GO405" s="319"/>
      <c r="GP405" s="319"/>
      <c r="GQ405" s="319"/>
      <c r="GR405" s="319"/>
      <c r="GS405" s="319"/>
      <c r="GT405" s="319"/>
      <c r="GU405" s="319"/>
      <c r="GV405" s="319"/>
      <c r="GW405" s="319"/>
      <c r="GX405" s="319"/>
      <c r="GY405" s="319"/>
      <c r="GZ405" s="319"/>
      <c r="HA405" s="319"/>
      <c r="HB405" s="319"/>
      <c r="HC405" s="319"/>
      <c r="HD405" s="319"/>
      <c r="HE405" s="319"/>
      <c r="HF405" s="319"/>
      <c r="HG405" s="319"/>
      <c r="HH405" s="319"/>
      <c r="HI405" s="319"/>
      <c r="HJ405" s="319"/>
      <c r="HK405" s="319"/>
      <c r="HL405" s="319"/>
      <c r="HM405" s="319"/>
      <c r="HN405" s="319"/>
      <c r="HO405" s="319"/>
      <c r="HP405" s="319"/>
      <c r="HQ405" s="319"/>
      <c r="HR405" s="319"/>
      <c r="HS405" s="319"/>
      <c r="HT405" s="319"/>
      <c r="HU405" s="319"/>
      <c r="HV405" s="319"/>
      <c r="HW405" s="319"/>
      <c r="HX405" s="319"/>
      <c r="HY405" s="319"/>
      <c r="HZ405" s="319"/>
      <c r="IA405" s="319"/>
      <c r="IB405" s="319"/>
      <c r="IC405" s="319"/>
      <c r="ID405" s="319"/>
      <c r="IE405" s="319"/>
      <c r="IF405" s="319"/>
      <c r="IG405" s="318"/>
    </row>
    <row r="406" spans="1:241" ht="12.75" customHeight="1" x14ac:dyDescent="0.2">
      <c r="A406" s="370" t="s">
        <v>236</v>
      </c>
      <c r="B406" s="270">
        <v>3560</v>
      </c>
      <c r="C406" s="270">
        <v>2810</v>
      </c>
      <c r="D406" s="270">
        <v>1320</v>
      </c>
      <c r="E406" s="270">
        <v>1485</v>
      </c>
      <c r="F406" s="270">
        <v>1610</v>
      </c>
      <c r="G406" s="270">
        <v>765</v>
      </c>
      <c r="H406" s="270">
        <v>215</v>
      </c>
      <c r="I406" s="270">
        <v>3560</v>
      </c>
      <c r="J406" s="270">
        <v>0</v>
      </c>
      <c r="K406" s="270">
        <v>186985</v>
      </c>
      <c r="L406" s="270"/>
      <c r="M406" s="270">
        <v>0</v>
      </c>
      <c r="N406" s="270">
        <v>0</v>
      </c>
      <c r="O406" s="270">
        <v>0</v>
      </c>
      <c r="P406" s="270">
        <v>0</v>
      </c>
      <c r="Q406" s="270">
        <v>0</v>
      </c>
      <c r="R406" s="270">
        <v>0</v>
      </c>
      <c r="S406" s="270">
        <v>0</v>
      </c>
      <c r="T406" s="270">
        <v>0</v>
      </c>
      <c r="U406" s="270">
        <v>68.044303797468359</v>
      </c>
      <c r="V406" s="270">
        <v>13</v>
      </c>
      <c r="X406" s="270">
        <v>44.95168539325843</v>
      </c>
      <c r="Y406" s="270" t="s">
        <v>1676</v>
      </c>
      <c r="Z406" s="270">
        <v>925</v>
      </c>
      <c r="AA406" s="270">
        <v>960</v>
      </c>
      <c r="AB406" s="270">
        <v>855</v>
      </c>
      <c r="AC406" s="270">
        <v>490</v>
      </c>
      <c r="AD406" s="270">
        <v>290</v>
      </c>
      <c r="AE406" s="270">
        <v>35</v>
      </c>
      <c r="AF406" s="270">
        <v>0</v>
      </c>
      <c r="AG406" s="270">
        <v>0</v>
      </c>
      <c r="AH406" s="270">
        <v>0</v>
      </c>
      <c r="AI406" s="270">
        <v>0</v>
      </c>
      <c r="AJ406" s="270">
        <v>0</v>
      </c>
      <c r="AK406" s="270">
        <v>0</v>
      </c>
      <c r="AL406" s="270">
        <v>0</v>
      </c>
      <c r="AM406" s="270">
        <v>0</v>
      </c>
      <c r="AN406" s="270">
        <v>0</v>
      </c>
      <c r="AO406" s="270">
        <v>0</v>
      </c>
      <c r="AP406" s="270">
        <v>0</v>
      </c>
      <c r="AQ406" s="270">
        <v>0</v>
      </c>
      <c r="AR406" s="270">
        <v>0</v>
      </c>
      <c r="AS406" s="270">
        <v>0</v>
      </c>
      <c r="AT406" s="270">
        <v>0</v>
      </c>
      <c r="AU406" s="270">
        <v>0</v>
      </c>
      <c r="AV406" s="270">
        <v>0</v>
      </c>
      <c r="AW406" s="270">
        <v>0</v>
      </c>
      <c r="AX406" s="270">
        <v>0</v>
      </c>
      <c r="AY406" s="270">
        <v>0</v>
      </c>
      <c r="AZ406" s="270">
        <v>0</v>
      </c>
      <c r="BA406" s="270">
        <v>0</v>
      </c>
      <c r="BB406" s="270">
        <v>3560</v>
      </c>
      <c r="BC406" s="270">
        <v>0</v>
      </c>
      <c r="BD406" s="270">
        <v>0</v>
      </c>
      <c r="BE406" s="270">
        <v>0</v>
      </c>
      <c r="BF406" s="270">
        <v>0</v>
      </c>
      <c r="BG406" s="270">
        <v>1025</v>
      </c>
      <c r="BH406" s="270" t="s">
        <v>1676</v>
      </c>
      <c r="BI406" s="270">
        <v>0</v>
      </c>
      <c r="BJ406" s="270">
        <v>0</v>
      </c>
      <c r="BK406" s="270">
        <v>0</v>
      </c>
      <c r="BL406" s="270">
        <v>0</v>
      </c>
      <c r="BM406" s="270">
        <v>0</v>
      </c>
      <c r="BN406" s="270">
        <v>0</v>
      </c>
      <c r="BO406" s="270">
        <v>0</v>
      </c>
      <c r="BP406" s="270">
        <v>0</v>
      </c>
      <c r="BQ406" s="270">
        <v>0</v>
      </c>
      <c r="BR406" s="270">
        <v>0</v>
      </c>
      <c r="BS406" s="270">
        <v>0</v>
      </c>
      <c r="BT406" s="270">
        <v>1780</v>
      </c>
      <c r="BU406" s="270">
        <v>0</v>
      </c>
      <c r="BV406" s="270"/>
      <c r="BW406" s="270" t="s">
        <v>1676</v>
      </c>
      <c r="BX406" s="270">
        <v>0</v>
      </c>
      <c r="BY406" s="270">
        <v>10</v>
      </c>
      <c r="BZ406" s="270">
        <v>10</v>
      </c>
      <c r="CA406" s="270" t="s">
        <v>1676</v>
      </c>
      <c r="CB406" s="270">
        <v>0</v>
      </c>
      <c r="CC406" s="270" t="s">
        <v>1676</v>
      </c>
      <c r="CD406" s="270" t="s">
        <v>1676</v>
      </c>
      <c r="CE406" s="270" t="s">
        <v>1676</v>
      </c>
      <c r="CF406" s="270" t="s">
        <v>1676</v>
      </c>
      <c r="CG406" s="270">
        <v>2780</v>
      </c>
      <c r="CH406" s="270">
        <v>0</v>
      </c>
      <c r="CI406" s="270">
        <v>0</v>
      </c>
      <c r="CJ406" s="270">
        <v>0</v>
      </c>
      <c r="CK406" s="270">
        <v>0</v>
      </c>
      <c r="CL406" s="270">
        <v>0</v>
      </c>
      <c r="CM406" s="270">
        <v>0</v>
      </c>
      <c r="CN406" s="270">
        <v>0</v>
      </c>
      <c r="CO406" s="270">
        <v>0</v>
      </c>
      <c r="CP406" s="270">
        <v>0</v>
      </c>
      <c r="CQ406" s="270">
        <v>0</v>
      </c>
      <c r="CR406" s="270">
        <v>0</v>
      </c>
      <c r="CS406" s="270">
        <v>0</v>
      </c>
      <c r="CT406" s="270">
        <v>0</v>
      </c>
      <c r="CU406" s="270">
        <v>0</v>
      </c>
      <c r="CV406" s="270">
        <v>0</v>
      </c>
      <c r="CW406" s="270">
        <v>0</v>
      </c>
      <c r="CX406" s="270">
        <v>0</v>
      </c>
      <c r="CY406" s="270">
        <v>0</v>
      </c>
      <c r="CZ406" s="270">
        <v>0</v>
      </c>
      <c r="DA406" s="270">
        <v>0</v>
      </c>
      <c r="DB406" s="270">
        <v>0</v>
      </c>
      <c r="DC406" s="270">
        <v>0</v>
      </c>
      <c r="DD406" s="270">
        <v>0</v>
      </c>
      <c r="DE406" s="270">
        <v>0</v>
      </c>
      <c r="DF406" s="270">
        <v>0</v>
      </c>
      <c r="DG406" s="270">
        <v>0</v>
      </c>
      <c r="DH406" s="270">
        <v>0</v>
      </c>
      <c r="DI406" s="270">
        <v>0</v>
      </c>
      <c r="DJ406" s="270">
        <v>0</v>
      </c>
      <c r="DK406" s="270">
        <v>0</v>
      </c>
      <c r="DL406" s="270">
        <v>0</v>
      </c>
      <c r="DM406" s="270">
        <v>0</v>
      </c>
      <c r="DN406" s="270">
        <v>0</v>
      </c>
      <c r="DO406" s="270">
        <v>0</v>
      </c>
      <c r="DP406" s="270">
        <v>0</v>
      </c>
      <c r="DQ406" s="270"/>
      <c r="DR406" s="270">
        <v>0</v>
      </c>
      <c r="DS406" s="270">
        <v>0</v>
      </c>
      <c r="DT406" s="270">
        <v>0</v>
      </c>
      <c r="DU406" s="270">
        <v>0</v>
      </c>
      <c r="DV406" s="270">
        <v>0</v>
      </c>
      <c r="DW406" s="270">
        <v>0</v>
      </c>
      <c r="DX406" s="270">
        <v>0</v>
      </c>
      <c r="DY406" s="270">
        <v>0</v>
      </c>
      <c r="DZ406" s="270">
        <v>0</v>
      </c>
      <c r="EA406" s="270">
        <v>0</v>
      </c>
      <c r="EB406" s="270">
        <v>0</v>
      </c>
      <c r="EC406" s="270">
        <v>0</v>
      </c>
      <c r="ED406" s="270">
        <v>0</v>
      </c>
      <c r="EE406" s="270">
        <v>0</v>
      </c>
      <c r="EF406" s="270">
        <v>0</v>
      </c>
      <c r="EG406" s="270">
        <v>0</v>
      </c>
      <c r="EH406" s="270">
        <v>0</v>
      </c>
      <c r="EI406" s="270">
        <v>0</v>
      </c>
      <c r="EJ406" s="270">
        <v>0</v>
      </c>
      <c r="EK406" s="270">
        <v>0</v>
      </c>
      <c r="EL406" s="270">
        <v>0</v>
      </c>
      <c r="EM406" s="270">
        <v>0</v>
      </c>
      <c r="EN406" s="270">
        <v>0</v>
      </c>
      <c r="EO406" s="270" t="s">
        <v>1676</v>
      </c>
      <c r="EP406" s="270">
        <v>3100</v>
      </c>
      <c r="EQ406" s="270">
        <v>55</v>
      </c>
      <c r="ER406" s="270">
        <v>80</v>
      </c>
      <c r="ES406" s="270">
        <v>0</v>
      </c>
      <c r="ET406" s="270">
        <v>325</v>
      </c>
      <c r="EU406" s="270">
        <v>0</v>
      </c>
      <c r="EV406" s="270">
        <v>0</v>
      </c>
      <c r="EW406" s="270">
        <v>0</v>
      </c>
      <c r="EX406" s="270">
        <v>0</v>
      </c>
      <c r="EY406" s="270">
        <v>0</v>
      </c>
      <c r="EZ406" s="270">
        <v>0</v>
      </c>
      <c r="FA406" s="270">
        <v>0</v>
      </c>
      <c r="FB406" s="270">
        <v>0</v>
      </c>
      <c r="FC406" s="270">
        <v>0</v>
      </c>
      <c r="FD406" s="270">
        <v>0</v>
      </c>
      <c r="FE406" s="270">
        <v>0</v>
      </c>
      <c r="FF406" s="270">
        <v>0</v>
      </c>
      <c r="FG406" s="270">
        <v>0</v>
      </c>
      <c r="FH406" s="270">
        <v>0</v>
      </c>
      <c r="FI406" s="270">
        <v>0</v>
      </c>
      <c r="FJ406" s="270">
        <v>0</v>
      </c>
      <c r="FK406" s="270">
        <v>0</v>
      </c>
      <c r="FL406" s="351">
        <v>0</v>
      </c>
      <c r="FM406" s="323">
        <v>215</v>
      </c>
      <c r="FN406" s="324">
        <v>0</v>
      </c>
      <c r="FO406" s="270"/>
      <c r="FP406" s="89"/>
      <c r="FQ406" s="270"/>
      <c r="FR406" s="319"/>
      <c r="FS406" s="319"/>
      <c r="FT406" s="319"/>
      <c r="FU406" s="319"/>
      <c r="FV406" s="319"/>
      <c r="FW406" s="319"/>
      <c r="FX406" s="319"/>
      <c r="FY406" s="319"/>
      <c r="FZ406" s="319"/>
      <c r="GA406" s="319"/>
      <c r="GB406" s="319"/>
      <c r="GC406" s="319"/>
      <c r="GD406" s="319"/>
      <c r="GE406" s="319"/>
      <c r="GF406" s="319"/>
      <c r="GG406" s="319"/>
      <c r="GH406" s="319"/>
      <c r="GI406" s="319"/>
      <c r="GJ406" s="319"/>
      <c r="GK406" s="319"/>
      <c r="GL406" s="319"/>
      <c r="GM406" s="319"/>
      <c r="GN406" s="319"/>
      <c r="GO406" s="319"/>
      <c r="GP406" s="319"/>
      <c r="GQ406" s="319"/>
      <c r="GR406" s="319"/>
      <c r="GS406" s="319"/>
      <c r="GT406" s="319"/>
      <c r="GU406" s="319"/>
      <c r="GV406" s="319"/>
      <c r="GW406" s="319"/>
      <c r="GX406" s="319"/>
      <c r="GY406" s="319"/>
      <c r="GZ406" s="319"/>
      <c r="HA406" s="319"/>
      <c r="HB406" s="319"/>
      <c r="HC406" s="319"/>
      <c r="HD406" s="319"/>
      <c r="HE406" s="319"/>
      <c r="HF406" s="319"/>
      <c r="HG406" s="319"/>
      <c r="HH406" s="319"/>
      <c r="HI406" s="319"/>
      <c r="HJ406" s="319"/>
      <c r="HK406" s="319"/>
      <c r="HL406" s="319"/>
      <c r="HM406" s="319"/>
      <c r="HN406" s="319"/>
      <c r="HO406" s="319"/>
      <c r="HP406" s="319"/>
      <c r="HQ406" s="319"/>
      <c r="HR406" s="319"/>
      <c r="HS406" s="319"/>
      <c r="HT406" s="319"/>
      <c r="HU406" s="319"/>
      <c r="HV406" s="319"/>
      <c r="HW406" s="319"/>
      <c r="HX406" s="319"/>
      <c r="HY406" s="319"/>
      <c r="HZ406" s="319"/>
      <c r="IA406" s="319"/>
      <c r="IB406" s="319"/>
      <c r="IC406" s="319"/>
      <c r="ID406" s="319"/>
      <c r="IE406" s="319"/>
      <c r="IF406" s="319"/>
      <c r="IG406" s="318"/>
    </row>
    <row r="407" spans="1:241" s="272" customFormat="1" ht="12.75" customHeight="1" x14ac:dyDescent="0.2">
      <c r="A407" s="370" t="s">
        <v>1548</v>
      </c>
      <c r="B407" s="270">
        <v>120</v>
      </c>
      <c r="C407" s="270">
        <v>120</v>
      </c>
      <c r="D407" s="270">
        <v>30</v>
      </c>
      <c r="E407" s="270">
        <v>90</v>
      </c>
      <c r="F407" s="270">
        <v>0</v>
      </c>
      <c r="G407" s="270">
        <v>0</v>
      </c>
      <c r="H407" s="270">
        <v>120</v>
      </c>
      <c r="I407" s="270">
        <v>0</v>
      </c>
      <c r="J407" s="270">
        <v>120</v>
      </c>
      <c r="K407" s="270">
        <v>0</v>
      </c>
      <c r="L407" s="270"/>
      <c r="M407" s="270">
        <v>0</v>
      </c>
      <c r="N407" s="270">
        <v>0</v>
      </c>
      <c r="O407" s="270">
        <v>0</v>
      </c>
      <c r="P407" s="270">
        <v>0</v>
      </c>
      <c r="Q407" s="270">
        <v>0</v>
      </c>
      <c r="R407" s="270">
        <v>0</v>
      </c>
      <c r="S407" s="270">
        <v>0</v>
      </c>
      <c r="T407" s="270">
        <v>0</v>
      </c>
      <c r="U407" s="270"/>
      <c r="V407" s="270"/>
      <c r="W407" s="270"/>
      <c r="X407" s="270">
        <v>58.107438016528924</v>
      </c>
      <c r="Y407" s="270">
        <v>0</v>
      </c>
      <c r="Z407" s="270" t="s">
        <v>1676</v>
      </c>
      <c r="AA407" s="270">
        <v>25</v>
      </c>
      <c r="AB407" s="270">
        <v>40</v>
      </c>
      <c r="AC407" s="270">
        <v>30</v>
      </c>
      <c r="AD407" s="270">
        <v>20</v>
      </c>
      <c r="AE407" s="270" t="s">
        <v>1676</v>
      </c>
      <c r="AF407" s="270">
        <v>105</v>
      </c>
      <c r="AG407" s="270">
        <v>0</v>
      </c>
      <c r="AH407" s="270">
        <v>0</v>
      </c>
      <c r="AI407" s="270">
        <v>0</v>
      </c>
      <c r="AJ407" s="270">
        <v>0</v>
      </c>
      <c r="AK407" s="270">
        <v>0</v>
      </c>
      <c r="AL407" s="270">
        <v>0</v>
      </c>
      <c r="AM407" s="270">
        <v>0</v>
      </c>
      <c r="AN407" s="270">
        <v>0</v>
      </c>
      <c r="AO407" s="270">
        <v>0</v>
      </c>
      <c r="AP407" s="270">
        <v>0</v>
      </c>
      <c r="AQ407" s="270">
        <v>0</v>
      </c>
      <c r="AR407" s="270">
        <v>0</v>
      </c>
      <c r="AS407" s="270">
        <v>0</v>
      </c>
      <c r="AT407" s="270">
        <v>0</v>
      </c>
      <c r="AU407" s="270">
        <v>0</v>
      </c>
      <c r="AV407" s="270">
        <v>0</v>
      </c>
      <c r="AW407" s="270">
        <v>20</v>
      </c>
      <c r="AX407" s="270">
        <v>0</v>
      </c>
      <c r="AY407" s="270">
        <v>0</v>
      </c>
      <c r="AZ407" s="270">
        <v>0</v>
      </c>
      <c r="BA407" s="270">
        <v>0</v>
      </c>
      <c r="BB407" s="270">
        <v>0</v>
      </c>
      <c r="BC407" s="270">
        <v>0</v>
      </c>
      <c r="BD407" s="270">
        <v>0</v>
      </c>
      <c r="BE407" s="270">
        <v>0</v>
      </c>
      <c r="BF407" s="270">
        <v>0</v>
      </c>
      <c r="BG407" s="270">
        <v>0</v>
      </c>
      <c r="BH407" s="270">
        <v>105</v>
      </c>
      <c r="BI407" s="270">
        <v>0</v>
      </c>
      <c r="BJ407" s="270">
        <v>0</v>
      </c>
      <c r="BK407" s="270">
        <v>0</v>
      </c>
      <c r="BL407" s="270">
        <v>0</v>
      </c>
      <c r="BM407" s="270">
        <v>0</v>
      </c>
      <c r="BN407" s="270">
        <v>0</v>
      </c>
      <c r="BO407" s="270">
        <v>20</v>
      </c>
      <c r="BP407" s="270">
        <v>0</v>
      </c>
      <c r="BQ407" s="270">
        <v>0</v>
      </c>
      <c r="BR407" s="270">
        <v>0</v>
      </c>
      <c r="BS407" s="270">
        <v>0</v>
      </c>
      <c r="BT407" s="270">
        <v>0</v>
      </c>
      <c r="BU407" s="270">
        <v>0</v>
      </c>
      <c r="BV407" s="270"/>
      <c r="BW407" s="270">
        <v>0</v>
      </c>
      <c r="BX407" s="270">
        <v>0</v>
      </c>
      <c r="BY407" s="270">
        <v>0</v>
      </c>
      <c r="BZ407" s="270">
        <v>0</v>
      </c>
      <c r="CA407" s="270">
        <v>0</v>
      </c>
      <c r="CB407" s="270">
        <v>0</v>
      </c>
      <c r="CC407" s="270">
        <v>0</v>
      </c>
      <c r="CD407" s="270">
        <v>0</v>
      </c>
      <c r="CE407" s="270">
        <v>0</v>
      </c>
      <c r="CF407" s="270">
        <v>0</v>
      </c>
      <c r="CG407" s="270">
        <v>120</v>
      </c>
      <c r="CH407" s="270">
        <v>0</v>
      </c>
      <c r="CI407" s="270">
        <v>0</v>
      </c>
      <c r="CJ407" s="270">
        <v>0</v>
      </c>
      <c r="CK407" s="270">
        <v>120</v>
      </c>
      <c r="CL407" s="270">
        <v>0</v>
      </c>
      <c r="CM407" s="270">
        <v>0</v>
      </c>
      <c r="CN407" s="270">
        <v>0</v>
      </c>
      <c r="CO407" s="270">
        <v>0</v>
      </c>
      <c r="CP407" s="270">
        <v>0</v>
      </c>
      <c r="CQ407" s="270">
        <v>0</v>
      </c>
      <c r="CR407" s="270">
        <v>0</v>
      </c>
      <c r="CS407" s="270">
        <v>0</v>
      </c>
      <c r="CT407" s="270">
        <v>0</v>
      </c>
      <c r="CU407" s="270">
        <v>0</v>
      </c>
      <c r="CV407" s="270">
        <v>0</v>
      </c>
      <c r="CW407" s="270">
        <v>0</v>
      </c>
      <c r="CX407" s="270">
        <v>0</v>
      </c>
      <c r="CY407" s="270">
        <v>0</v>
      </c>
      <c r="CZ407" s="270">
        <v>0</v>
      </c>
      <c r="DA407" s="270">
        <v>0</v>
      </c>
      <c r="DB407" s="270">
        <v>0</v>
      </c>
      <c r="DC407" s="270">
        <v>0</v>
      </c>
      <c r="DD407" s="270">
        <v>0</v>
      </c>
      <c r="DE407" s="270">
        <v>0</v>
      </c>
      <c r="DF407" s="270">
        <v>0</v>
      </c>
      <c r="DG407" s="270">
        <v>0</v>
      </c>
      <c r="DH407" s="270">
        <v>0</v>
      </c>
      <c r="DI407" s="270">
        <v>0</v>
      </c>
      <c r="DJ407" s="270">
        <v>0</v>
      </c>
      <c r="DK407" s="270">
        <v>0</v>
      </c>
      <c r="DL407" s="270">
        <v>0</v>
      </c>
      <c r="DM407" s="270">
        <v>0</v>
      </c>
      <c r="DN407" s="270">
        <v>0</v>
      </c>
      <c r="DO407" s="270">
        <v>0</v>
      </c>
      <c r="DP407" s="270">
        <v>0</v>
      </c>
      <c r="DQ407" s="270"/>
      <c r="DR407" s="270">
        <v>0</v>
      </c>
      <c r="DS407" s="270">
        <v>0</v>
      </c>
      <c r="DT407" s="270">
        <v>0</v>
      </c>
      <c r="DU407" s="270">
        <v>0</v>
      </c>
      <c r="DV407" s="270">
        <v>0</v>
      </c>
      <c r="DW407" s="270">
        <v>0</v>
      </c>
      <c r="DX407" s="270">
        <v>0</v>
      </c>
      <c r="DY407" s="270">
        <v>0</v>
      </c>
      <c r="DZ407" s="270">
        <v>0</v>
      </c>
      <c r="EA407" s="270">
        <v>0</v>
      </c>
      <c r="EB407" s="270">
        <v>0</v>
      </c>
      <c r="EC407" s="270">
        <v>0</v>
      </c>
      <c r="ED407" s="270">
        <v>0</v>
      </c>
      <c r="EE407" s="270">
        <v>0</v>
      </c>
      <c r="EF407" s="270">
        <v>0</v>
      </c>
      <c r="EG407" s="270">
        <v>0</v>
      </c>
      <c r="EH407" s="270">
        <v>0</v>
      </c>
      <c r="EI407" s="270">
        <v>0</v>
      </c>
      <c r="EJ407" s="270">
        <v>0</v>
      </c>
      <c r="EK407" s="270">
        <v>0</v>
      </c>
      <c r="EL407" s="270">
        <v>0</v>
      </c>
      <c r="EM407" s="270">
        <v>0</v>
      </c>
      <c r="EN407" s="270">
        <v>0</v>
      </c>
      <c r="EO407" s="270">
        <v>0</v>
      </c>
      <c r="EP407" s="270">
        <v>0</v>
      </c>
      <c r="EQ407" s="270">
        <v>0</v>
      </c>
      <c r="ER407" s="270">
        <v>0</v>
      </c>
      <c r="ES407" s="270">
        <v>0</v>
      </c>
      <c r="ET407" s="270">
        <v>0</v>
      </c>
      <c r="EU407" s="270">
        <v>0</v>
      </c>
      <c r="EV407" s="270">
        <v>0</v>
      </c>
      <c r="EW407" s="270">
        <v>0</v>
      </c>
      <c r="EX407" s="270">
        <v>0</v>
      </c>
      <c r="EY407" s="270">
        <v>0</v>
      </c>
      <c r="EZ407" s="270">
        <v>0</v>
      </c>
      <c r="FA407" s="270">
        <v>0</v>
      </c>
      <c r="FB407" s="270">
        <v>0</v>
      </c>
      <c r="FC407" s="270">
        <v>0</v>
      </c>
      <c r="FD407" s="270">
        <v>0</v>
      </c>
      <c r="FE407" s="270">
        <v>0</v>
      </c>
      <c r="FF407" s="270">
        <v>0</v>
      </c>
      <c r="FG407" s="270">
        <v>0</v>
      </c>
      <c r="FH407" s="270">
        <v>0</v>
      </c>
      <c r="FI407" s="270">
        <v>0</v>
      </c>
      <c r="FJ407" s="270">
        <v>0</v>
      </c>
      <c r="FK407" s="270">
        <v>0</v>
      </c>
      <c r="FL407" s="351">
        <v>120</v>
      </c>
      <c r="FM407" s="323">
        <v>0</v>
      </c>
      <c r="FN407" s="324">
        <v>0</v>
      </c>
      <c r="FO407" s="13"/>
      <c r="FP407" s="89"/>
      <c r="FQ407" s="13"/>
      <c r="FR407" s="89"/>
      <c r="FS407" s="89"/>
      <c r="FT407" s="89"/>
      <c r="FU407" s="89"/>
      <c r="FV407" s="89"/>
      <c r="FW407" s="89"/>
      <c r="FX407" s="89"/>
      <c r="FY407" s="89"/>
      <c r="FZ407" s="89"/>
      <c r="GA407" s="89"/>
      <c r="GB407" s="89"/>
      <c r="GC407" s="89"/>
      <c r="GD407" s="89"/>
      <c r="GE407" s="89"/>
      <c r="GF407" s="89"/>
      <c r="GG407" s="89"/>
      <c r="GH407" s="89"/>
      <c r="GI407" s="89"/>
      <c r="GJ407" s="89"/>
      <c r="GK407" s="89"/>
      <c r="GL407" s="89"/>
      <c r="GM407" s="89"/>
      <c r="GN407" s="89"/>
      <c r="GO407" s="89"/>
      <c r="GP407" s="89"/>
      <c r="GQ407" s="89"/>
      <c r="GR407" s="89"/>
      <c r="GS407" s="89"/>
      <c r="GT407" s="89"/>
      <c r="GU407" s="89"/>
      <c r="GV407" s="89"/>
      <c r="GW407" s="89"/>
      <c r="GX407" s="89"/>
      <c r="GY407" s="89"/>
      <c r="GZ407" s="89"/>
      <c r="HA407" s="89"/>
      <c r="HB407" s="89"/>
      <c r="HC407" s="89"/>
      <c r="HD407" s="89"/>
      <c r="HE407" s="89"/>
      <c r="HF407" s="89"/>
      <c r="HG407" s="89"/>
      <c r="HH407" s="89"/>
      <c r="HI407" s="89"/>
      <c r="HJ407" s="89"/>
      <c r="HK407" s="89"/>
      <c r="HL407" s="89"/>
      <c r="HM407" s="89"/>
      <c r="HN407" s="89"/>
      <c r="HO407" s="89"/>
      <c r="HP407" s="89"/>
      <c r="HQ407" s="89"/>
      <c r="HR407" s="89"/>
      <c r="HS407" s="89"/>
      <c r="HT407" s="89"/>
      <c r="HU407" s="89"/>
      <c r="HV407" s="89"/>
      <c r="HW407" s="89"/>
      <c r="HX407" s="89"/>
      <c r="HY407" s="89"/>
      <c r="HZ407" s="89"/>
      <c r="IA407" s="89"/>
      <c r="IB407" s="89"/>
      <c r="IC407" s="89"/>
      <c r="ID407" s="89"/>
      <c r="IE407" s="89"/>
      <c r="IF407" s="89"/>
      <c r="IG407" s="322"/>
    </row>
    <row r="408" spans="1:241" ht="12.75" customHeight="1" x14ac:dyDescent="0.2">
      <c r="A408" s="370" t="s">
        <v>452</v>
      </c>
      <c r="B408" s="270">
        <v>63990</v>
      </c>
      <c r="C408" s="270">
        <v>50595</v>
      </c>
      <c r="D408" s="270">
        <v>21810</v>
      </c>
      <c r="E408" s="270">
        <v>28785</v>
      </c>
      <c r="F408" s="270">
        <v>25690</v>
      </c>
      <c r="G408" s="270">
        <v>3410</v>
      </c>
      <c r="H408" s="270">
        <v>16120</v>
      </c>
      <c r="I408" s="270">
        <v>46885</v>
      </c>
      <c r="J408" s="270">
        <v>17105</v>
      </c>
      <c r="K408" s="270">
        <v>142210</v>
      </c>
      <c r="L408" s="270">
        <v>49.776903403501869</v>
      </c>
      <c r="M408" s="270">
        <v>7135</v>
      </c>
      <c r="N408" s="270">
        <v>4000</v>
      </c>
      <c r="O408" s="270">
        <v>1510</v>
      </c>
      <c r="P408" s="270">
        <v>2035</v>
      </c>
      <c r="Q408" s="270">
        <v>445</v>
      </c>
      <c r="R408" s="270">
        <v>125</v>
      </c>
      <c r="S408" s="270">
        <v>0</v>
      </c>
      <c r="T408" s="270">
        <v>0</v>
      </c>
      <c r="U408" s="270">
        <v>3.9384261888779881</v>
      </c>
      <c r="V408" s="270">
        <v>1</v>
      </c>
      <c r="W408" s="270">
        <v>33</v>
      </c>
      <c r="X408" s="270">
        <v>52.267711255245693</v>
      </c>
      <c r="Y408" s="270">
        <v>8065</v>
      </c>
      <c r="Z408" s="270">
        <v>6540</v>
      </c>
      <c r="AA408" s="270">
        <v>8325</v>
      </c>
      <c r="AB408" s="270">
        <v>10780</v>
      </c>
      <c r="AC408" s="270">
        <v>13705</v>
      </c>
      <c r="AD408" s="270">
        <v>14005</v>
      </c>
      <c r="AE408" s="270">
        <v>2410</v>
      </c>
      <c r="AF408" s="270">
        <v>930</v>
      </c>
      <c r="AG408" s="270">
        <v>270</v>
      </c>
      <c r="AH408" s="270">
        <v>30</v>
      </c>
      <c r="AI408" s="270">
        <v>300</v>
      </c>
      <c r="AJ408" s="270">
        <v>1235</v>
      </c>
      <c r="AK408" s="270">
        <v>555</v>
      </c>
      <c r="AL408" s="270">
        <v>3650</v>
      </c>
      <c r="AM408" s="270">
        <v>5380</v>
      </c>
      <c r="AN408" s="270">
        <v>420</v>
      </c>
      <c r="AO408" s="270">
        <v>180</v>
      </c>
      <c r="AP408" s="270">
        <v>175</v>
      </c>
      <c r="AQ408" s="270">
        <v>425</v>
      </c>
      <c r="AR408" s="270" t="s">
        <v>1676</v>
      </c>
      <c r="AS408" s="270">
        <v>195</v>
      </c>
      <c r="AT408" s="270">
        <v>1135</v>
      </c>
      <c r="AU408" s="270">
        <v>2225</v>
      </c>
      <c r="AV408" s="270">
        <v>915</v>
      </c>
      <c r="AW408" s="270">
        <v>1265</v>
      </c>
      <c r="AX408" s="270">
        <v>4870</v>
      </c>
      <c r="AY408" s="270">
        <v>85</v>
      </c>
      <c r="AZ408" s="270">
        <v>3055</v>
      </c>
      <c r="BA408" s="270">
        <v>2685</v>
      </c>
      <c r="BB408" s="270">
        <v>33995</v>
      </c>
      <c r="BC408" s="270">
        <v>2040</v>
      </c>
      <c r="BD408" s="270">
        <v>2405</v>
      </c>
      <c r="BE408" s="270">
        <v>1485</v>
      </c>
      <c r="BF408" s="270">
        <v>1195</v>
      </c>
      <c r="BG408" s="270">
        <v>465</v>
      </c>
      <c r="BH408" s="270">
        <v>855</v>
      </c>
      <c r="BI408" s="270">
        <v>75</v>
      </c>
      <c r="BJ408" s="270">
        <v>375</v>
      </c>
      <c r="BK408" s="270">
        <v>3030</v>
      </c>
      <c r="BL408" s="270">
        <v>5840</v>
      </c>
      <c r="BM408" s="270">
        <v>9680</v>
      </c>
      <c r="BN408" s="270">
        <v>1295</v>
      </c>
      <c r="BO408" s="270">
        <v>3795</v>
      </c>
      <c r="BP408" s="270">
        <v>2390</v>
      </c>
      <c r="BQ408" s="270">
        <v>3585</v>
      </c>
      <c r="BR408" s="270">
        <v>995</v>
      </c>
      <c r="BS408" s="270">
        <v>100</v>
      </c>
      <c r="BT408" s="270">
        <v>5315</v>
      </c>
      <c r="BU408" s="270">
        <v>3115</v>
      </c>
      <c r="BV408" s="270"/>
      <c r="BW408" s="270">
        <v>2550</v>
      </c>
      <c r="BX408" s="270">
        <v>160</v>
      </c>
      <c r="BY408" s="270">
        <v>2785</v>
      </c>
      <c r="BZ408" s="270">
        <v>550</v>
      </c>
      <c r="CA408" s="270">
        <v>80</v>
      </c>
      <c r="CB408" s="270" t="s">
        <v>1676</v>
      </c>
      <c r="CC408" s="270">
        <v>0</v>
      </c>
      <c r="CD408" s="270">
        <v>940</v>
      </c>
      <c r="CE408" s="270">
        <v>30</v>
      </c>
      <c r="CF408" s="270">
        <v>600</v>
      </c>
      <c r="CG408" s="270">
        <v>45450</v>
      </c>
      <c r="CH408" s="270">
        <v>0</v>
      </c>
      <c r="CI408" s="270">
        <v>9225</v>
      </c>
      <c r="CJ408" s="270" t="s">
        <v>1676</v>
      </c>
      <c r="CK408" s="270">
        <v>4290</v>
      </c>
      <c r="CL408" s="270">
        <v>1205</v>
      </c>
      <c r="CM408" s="270">
        <v>0</v>
      </c>
      <c r="CN408" s="270">
        <v>285</v>
      </c>
      <c r="CO408" s="270">
        <v>0</v>
      </c>
      <c r="CP408" s="270">
        <v>0</v>
      </c>
      <c r="CQ408" s="270">
        <v>0</v>
      </c>
      <c r="CR408" s="270">
        <v>105</v>
      </c>
      <c r="CS408" s="270">
        <v>0</v>
      </c>
      <c r="CT408" s="270">
        <v>0</v>
      </c>
      <c r="CU408" s="270">
        <v>0</v>
      </c>
      <c r="CV408" s="270">
        <v>0</v>
      </c>
      <c r="CW408" s="270">
        <v>250</v>
      </c>
      <c r="CX408" s="270">
        <v>0</v>
      </c>
      <c r="CY408" s="270">
        <v>0</v>
      </c>
      <c r="CZ408" s="270">
        <v>0</v>
      </c>
      <c r="DA408" s="270">
        <v>770</v>
      </c>
      <c r="DB408" s="270">
        <v>0</v>
      </c>
      <c r="DC408" s="270">
        <v>26880</v>
      </c>
      <c r="DD408" s="270">
        <v>5530</v>
      </c>
      <c r="DE408" s="270" t="s">
        <v>1676</v>
      </c>
      <c r="DF408" s="270">
        <v>905</v>
      </c>
      <c r="DG408" s="270">
        <v>0</v>
      </c>
      <c r="DH408" s="270">
        <v>0</v>
      </c>
      <c r="DI408" s="270">
        <v>0</v>
      </c>
      <c r="DJ408" s="270">
        <v>0</v>
      </c>
      <c r="DK408" s="270">
        <v>0</v>
      </c>
      <c r="DL408" s="270">
        <v>0</v>
      </c>
      <c r="DM408" s="270">
        <v>0</v>
      </c>
      <c r="DN408" s="270">
        <v>0</v>
      </c>
      <c r="DO408" s="270">
        <v>1055</v>
      </c>
      <c r="DP408" s="270">
        <v>0</v>
      </c>
      <c r="DQ408" s="270"/>
      <c r="DR408" s="270">
        <v>0</v>
      </c>
      <c r="DS408" s="270">
        <v>0</v>
      </c>
      <c r="DT408" s="270">
        <v>965</v>
      </c>
      <c r="DU408" s="270">
        <v>0</v>
      </c>
      <c r="DV408" s="270">
        <v>0</v>
      </c>
      <c r="DW408" s="270">
        <v>0</v>
      </c>
      <c r="DX408" s="270" t="s">
        <v>1676</v>
      </c>
      <c r="DY408" s="270">
        <v>0</v>
      </c>
      <c r="DZ408" s="270">
        <v>0</v>
      </c>
      <c r="EA408" s="270">
        <v>0</v>
      </c>
      <c r="EB408" s="270">
        <v>0</v>
      </c>
      <c r="EC408" s="270">
        <v>90</v>
      </c>
      <c r="ED408" s="270">
        <v>7255</v>
      </c>
      <c r="EE408" s="270">
        <v>0</v>
      </c>
      <c r="EF408" s="270">
        <v>330</v>
      </c>
      <c r="EG408" s="270">
        <v>0</v>
      </c>
      <c r="EH408" s="270">
        <v>0</v>
      </c>
      <c r="EI408" s="270">
        <v>0</v>
      </c>
      <c r="EJ408" s="270">
        <v>2960</v>
      </c>
      <c r="EK408" s="270">
        <v>1850</v>
      </c>
      <c r="EL408" s="270">
        <v>0</v>
      </c>
      <c r="EM408" s="270">
        <v>0</v>
      </c>
      <c r="EN408" s="270">
        <v>0</v>
      </c>
      <c r="EO408" s="270">
        <v>0</v>
      </c>
      <c r="EP408" s="270">
        <v>0</v>
      </c>
      <c r="EQ408" s="270">
        <v>0</v>
      </c>
      <c r="ER408" s="270">
        <v>0</v>
      </c>
      <c r="ES408" s="270">
        <v>0</v>
      </c>
      <c r="ET408" s="270">
        <v>0</v>
      </c>
      <c r="EU408" s="270">
        <v>30</v>
      </c>
      <c r="EV408" s="270">
        <v>0</v>
      </c>
      <c r="EW408" s="270">
        <v>0</v>
      </c>
      <c r="EX408" s="270">
        <v>0</v>
      </c>
      <c r="EY408" s="270">
        <v>0</v>
      </c>
      <c r="EZ408" s="270">
        <v>0</v>
      </c>
      <c r="FA408" s="270">
        <v>0</v>
      </c>
      <c r="FB408" s="270">
        <v>0</v>
      </c>
      <c r="FC408" s="270">
        <v>0</v>
      </c>
      <c r="FD408" s="270">
        <v>0</v>
      </c>
      <c r="FE408" s="270">
        <v>0</v>
      </c>
      <c r="FF408" s="270">
        <v>0</v>
      </c>
      <c r="FG408" s="270">
        <v>0</v>
      </c>
      <c r="FH408" s="270">
        <v>0</v>
      </c>
      <c r="FI408" s="270">
        <v>0</v>
      </c>
      <c r="FJ408" s="270" t="s">
        <v>1676</v>
      </c>
      <c r="FK408" s="270">
        <v>0</v>
      </c>
      <c r="FL408" s="351">
        <v>29995</v>
      </c>
      <c r="FM408" s="323">
        <v>5375</v>
      </c>
      <c r="FN408" s="324">
        <v>15250</v>
      </c>
      <c r="FO408" s="270"/>
      <c r="FP408" s="89"/>
      <c r="FQ408" s="270"/>
      <c r="FR408" s="319"/>
      <c r="FS408" s="319"/>
      <c r="FT408" s="319"/>
      <c r="FU408" s="319"/>
      <c r="FV408" s="319"/>
      <c r="FW408" s="319"/>
      <c r="FX408" s="319"/>
      <c r="FY408" s="319"/>
      <c r="FZ408" s="319"/>
      <c r="GA408" s="319"/>
      <c r="GB408" s="319"/>
      <c r="GC408" s="319"/>
      <c r="GD408" s="319"/>
      <c r="GE408" s="319"/>
      <c r="GF408" s="319"/>
      <c r="GG408" s="319"/>
      <c r="GH408" s="319"/>
      <c r="GI408" s="319"/>
      <c r="GJ408" s="319"/>
      <c r="GK408" s="319"/>
      <c r="GL408" s="319"/>
      <c r="GM408" s="319"/>
      <c r="GN408" s="319"/>
      <c r="GO408" s="319"/>
      <c r="GP408" s="319"/>
      <c r="GQ408" s="319"/>
      <c r="GR408" s="319"/>
      <c r="GS408" s="319"/>
      <c r="GT408" s="319"/>
      <c r="GU408" s="319"/>
      <c r="GV408" s="319"/>
      <c r="GW408" s="319"/>
      <c r="GX408" s="319"/>
      <c r="GY408" s="319"/>
      <c r="GZ408" s="319"/>
      <c r="HA408" s="319"/>
      <c r="HB408" s="319"/>
      <c r="HC408" s="319"/>
      <c r="HD408" s="319"/>
      <c r="HE408" s="319"/>
      <c r="HF408" s="319"/>
      <c r="HG408" s="319"/>
      <c r="HH408" s="319"/>
      <c r="HI408" s="319"/>
      <c r="HJ408" s="319"/>
      <c r="HK408" s="319"/>
      <c r="HL408" s="319"/>
      <c r="HM408" s="319"/>
      <c r="HN408" s="319"/>
      <c r="HO408" s="319"/>
      <c r="HP408" s="319"/>
      <c r="HQ408" s="319"/>
      <c r="HR408" s="319"/>
      <c r="HS408" s="319"/>
      <c r="HT408" s="319"/>
      <c r="HU408" s="319"/>
      <c r="HV408" s="319"/>
      <c r="HW408" s="319"/>
      <c r="HX408" s="319"/>
      <c r="HY408" s="319"/>
      <c r="HZ408" s="319"/>
      <c r="IA408" s="319"/>
      <c r="IB408" s="319"/>
      <c r="IC408" s="319"/>
      <c r="ID408" s="319"/>
      <c r="IE408" s="319"/>
      <c r="IF408" s="319"/>
      <c r="IG408" s="318"/>
    </row>
    <row r="409" spans="1:241" ht="12.75" customHeight="1" x14ac:dyDescent="0.2">
      <c r="A409" s="370" t="s">
        <v>375</v>
      </c>
      <c r="B409" s="270">
        <v>120550</v>
      </c>
      <c r="C409" s="270">
        <v>100165</v>
      </c>
      <c r="D409" s="270">
        <v>44595</v>
      </c>
      <c r="E409" s="270">
        <v>55570</v>
      </c>
      <c r="F409" s="270">
        <v>42090</v>
      </c>
      <c r="G409" s="270">
        <v>20155</v>
      </c>
      <c r="H409" s="270">
        <v>29085</v>
      </c>
      <c r="I409" s="270">
        <v>79145</v>
      </c>
      <c r="J409" s="270">
        <v>41410</v>
      </c>
      <c r="K409" s="270">
        <v>206575</v>
      </c>
      <c r="L409" s="270">
        <v>67.426139245091647</v>
      </c>
      <c r="M409" s="270">
        <v>12465</v>
      </c>
      <c r="N409" s="270">
        <v>4710</v>
      </c>
      <c r="O409" s="270">
        <v>2875</v>
      </c>
      <c r="P409" s="270">
        <v>4850</v>
      </c>
      <c r="Q409" s="270">
        <v>2160</v>
      </c>
      <c r="R409" s="270">
        <v>480</v>
      </c>
      <c r="S409" s="270">
        <v>60</v>
      </c>
      <c r="T409" s="270" t="s">
        <v>1676</v>
      </c>
      <c r="U409" s="270">
        <v>3.5003180609698412</v>
      </c>
      <c r="V409" s="270">
        <v>1</v>
      </c>
      <c r="W409" s="270">
        <v>36</v>
      </c>
      <c r="X409" s="270">
        <v>56.641512671252663</v>
      </c>
      <c r="Y409" s="270">
        <v>9690</v>
      </c>
      <c r="Z409" s="270">
        <v>11620</v>
      </c>
      <c r="AA409" s="270">
        <v>13085</v>
      </c>
      <c r="AB409" s="270">
        <v>20840</v>
      </c>
      <c r="AC409" s="270">
        <v>29850</v>
      </c>
      <c r="AD409" s="270">
        <v>29225</v>
      </c>
      <c r="AE409" s="270">
        <v>5250</v>
      </c>
      <c r="AF409" s="270">
        <v>1480</v>
      </c>
      <c r="AG409" s="270">
        <v>630</v>
      </c>
      <c r="AH409" s="270">
        <v>3140</v>
      </c>
      <c r="AI409" s="270">
        <v>565</v>
      </c>
      <c r="AJ409" s="270">
        <v>1825</v>
      </c>
      <c r="AK409" s="270">
        <v>1520</v>
      </c>
      <c r="AL409" s="270">
        <v>5100</v>
      </c>
      <c r="AM409" s="270">
        <v>8250</v>
      </c>
      <c r="AN409" s="270">
        <v>795</v>
      </c>
      <c r="AO409" s="270">
        <v>2770</v>
      </c>
      <c r="AP409" s="270">
        <v>1370</v>
      </c>
      <c r="AQ409" s="270">
        <v>6685</v>
      </c>
      <c r="AR409" s="270">
        <v>350</v>
      </c>
      <c r="AS409" s="270">
        <v>280</v>
      </c>
      <c r="AT409" s="270">
        <v>1875</v>
      </c>
      <c r="AU409" s="270">
        <v>3165</v>
      </c>
      <c r="AV409" s="270">
        <v>1540</v>
      </c>
      <c r="AW409" s="270">
        <v>2035</v>
      </c>
      <c r="AX409" s="270">
        <v>10325</v>
      </c>
      <c r="AY409" s="270">
        <v>695</v>
      </c>
      <c r="AZ409" s="270">
        <v>3090</v>
      </c>
      <c r="BA409" s="270">
        <v>12920</v>
      </c>
      <c r="BB409" s="270">
        <v>50145</v>
      </c>
      <c r="BC409" s="270">
        <v>2865</v>
      </c>
      <c r="BD409" s="270">
        <v>14990</v>
      </c>
      <c r="BE409" s="270">
        <v>2220</v>
      </c>
      <c r="BF409" s="270">
        <v>1475</v>
      </c>
      <c r="BG409" s="270">
        <v>620</v>
      </c>
      <c r="BH409" s="270">
        <v>2455</v>
      </c>
      <c r="BI409" s="270">
        <v>3220</v>
      </c>
      <c r="BJ409" s="270">
        <v>615</v>
      </c>
      <c r="BK409" s="270">
        <v>6790</v>
      </c>
      <c r="BL409" s="270">
        <v>5625</v>
      </c>
      <c r="BM409" s="270">
        <v>12610</v>
      </c>
      <c r="BN409" s="270">
        <v>1530</v>
      </c>
      <c r="BO409" s="270">
        <v>4675</v>
      </c>
      <c r="BP409" s="270">
        <v>5350</v>
      </c>
      <c r="BQ409" s="270">
        <v>7255</v>
      </c>
      <c r="BR409" s="270">
        <v>1080</v>
      </c>
      <c r="BS409" s="270">
        <v>220</v>
      </c>
      <c r="BT409" s="270">
        <v>13245</v>
      </c>
      <c r="BU409" s="270">
        <v>6885</v>
      </c>
      <c r="BV409" s="270"/>
      <c r="BW409" s="270">
        <v>6445</v>
      </c>
      <c r="BX409" s="270">
        <v>445</v>
      </c>
      <c r="BY409" s="270">
        <v>5095</v>
      </c>
      <c r="BZ409" s="270">
        <v>990</v>
      </c>
      <c r="CA409" s="270">
        <v>175</v>
      </c>
      <c r="CB409" s="270">
        <v>10</v>
      </c>
      <c r="CC409" s="270">
        <v>0</v>
      </c>
      <c r="CD409" s="270">
        <v>2940</v>
      </c>
      <c r="CE409" s="270">
        <v>115</v>
      </c>
      <c r="CF409" s="270">
        <v>335</v>
      </c>
      <c r="CG409" s="270">
        <v>90055</v>
      </c>
      <c r="CH409" s="270">
        <v>0</v>
      </c>
      <c r="CI409" s="270">
        <v>13425</v>
      </c>
      <c r="CJ409" s="270">
        <v>6590</v>
      </c>
      <c r="CK409" s="270">
        <v>7280</v>
      </c>
      <c r="CL409" s="270">
        <v>2375</v>
      </c>
      <c r="CM409" s="270">
        <v>3280</v>
      </c>
      <c r="CN409" s="270">
        <v>0</v>
      </c>
      <c r="CO409" s="270" t="s">
        <v>1676</v>
      </c>
      <c r="CP409" s="270">
        <v>0</v>
      </c>
      <c r="CQ409" s="270">
        <v>0</v>
      </c>
      <c r="CR409" s="270">
        <v>2060</v>
      </c>
      <c r="CS409" s="270">
        <v>0</v>
      </c>
      <c r="CT409" s="270">
        <v>0</v>
      </c>
      <c r="CU409" s="270">
        <v>0</v>
      </c>
      <c r="CV409" s="270">
        <v>0</v>
      </c>
      <c r="CW409" s="270" t="s">
        <v>1676</v>
      </c>
      <c r="CX409" s="270" t="s">
        <v>1676</v>
      </c>
      <c r="CY409" s="270">
        <v>145</v>
      </c>
      <c r="CZ409" s="270">
        <v>5505</v>
      </c>
      <c r="DA409" s="270">
        <v>175</v>
      </c>
      <c r="DB409" s="270">
        <v>0</v>
      </c>
      <c r="DC409" s="270">
        <v>24100</v>
      </c>
      <c r="DD409" s="270">
        <v>11040</v>
      </c>
      <c r="DE409" s="270">
        <v>275</v>
      </c>
      <c r="DF409" s="270">
        <v>3575</v>
      </c>
      <c r="DG409" s="270">
        <v>0</v>
      </c>
      <c r="DH409" s="270">
        <v>0</v>
      </c>
      <c r="DI409" s="270">
        <v>0</v>
      </c>
      <c r="DJ409" s="270">
        <v>0</v>
      </c>
      <c r="DK409" s="270">
        <v>0</v>
      </c>
      <c r="DL409" s="270">
        <v>0</v>
      </c>
      <c r="DM409" s="270">
        <v>85</v>
      </c>
      <c r="DN409" s="270">
        <v>0</v>
      </c>
      <c r="DO409" s="270">
        <v>5630</v>
      </c>
      <c r="DP409" s="270">
        <v>0</v>
      </c>
      <c r="DQ409" s="270"/>
      <c r="DR409" s="270">
        <v>0</v>
      </c>
      <c r="DS409" s="270">
        <v>285</v>
      </c>
      <c r="DT409" s="270">
        <v>2890</v>
      </c>
      <c r="DU409" s="270">
        <v>0</v>
      </c>
      <c r="DV409" s="270">
        <v>0</v>
      </c>
      <c r="DW409" s="270">
        <v>0</v>
      </c>
      <c r="DX409" s="270">
        <v>0</v>
      </c>
      <c r="DY409" s="270">
        <v>1810</v>
      </c>
      <c r="DZ409" s="270">
        <v>0</v>
      </c>
      <c r="EA409" s="270">
        <v>1410</v>
      </c>
      <c r="EB409" s="270">
        <v>0</v>
      </c>
      <c r="EC409" s="270">
        <v>685</v>
      </c>
      <c r="ED409" s="270">
        <v>8485</v>
      </c>
      <c r="EE409" s="270">
        <v>0</v>
      </c>
      <c r="EF409" s="270">
        <v>2730</v>
      </c>
      <c r="EG409" s="270">
        <v>0</v>
      </c>
      <c r="EH409" s="270">
        <v>0</v>
      </c>
      <c r="EI409" s="270">
        <v>0</v>
      </c>
      <c r="EJ409" s="270">
        <v>6750</v>
      </c>
      <c r="EK409" s="270">
        <v>3740</v>
      </c>
      <c r="EL409" s="270">
        <v>1040</v>
      </c>
      <c r="EM409" s="270">
        <v>0</v>
      </c>
      <c r="EN409" s="270">
        <v>0</v>
      </c>
      <c r="EO409" s="270">
        <v>0</v>
      </c>
      <c r="EP409" s="270">
        <v>0</v>
      </c>
      <c r="EQ409" s="270">
        <v>0</v>
      </c>
      <c r="ER409" s="270">
        <v>0</v>
      </c>
      <c r="ES409" s="270">
        <v>0</v>
      </c>
      <c r="ET409" s="270">
        <v>0</v>
      </c>
      <c r="EU409" s="270">
        <v>5190</v>
      </c>
      <c r="EV409" s="270">
        <v>0</v>
      </c>
      <c r="EW409" s="270">
        <v>0</v>
      </c>
      <c r="EX409" s="270">
        <v>0</v>
      </c>
      <c r="EY409" s="270">
        <v>0</v>
      </c>
      <c r="EZ409" s="270">
        <v>0</v>
      </c>
      <c r="FA409" s="270">
        <v>0</v>
      </c>
      <c r="FB409" s="270">
        <v>0</v>
      </c>
      <c r="FC409" s="270">
        <v>0</v>
      </c>
      <c r="FD409" s="270">
        <v>0</v>
      </c>
      <c r="FE409" s="270">
        <v>0</v>
      </c>
      <c r="FF409" s="270">
        <v>0</v>
      </c>
      <c r="FG409" s="270">
        <v>0</v>
      </c>
      <c r="FH409" s="270">
        <v>0</v>
      </c>
      <c r="FI409" s="270">
        <v>0</v>
      </c>
      <c r="FJ409" s="270">
        <v>0</v>
      </c>
      <c r="FK409" s="270">
        <v>0</v>
      </c>
      <c r="FL409" s="351">
        <v>70405</v>
      </c>
      <c r="FM409" s="323">
        <v>8830</v>
      </c>
      <c r="FN409" s="324">
        <v>27605</v>
      </c>
      <c r="FO409" s="270"/>
      <c r="FP409" s="89"/>
      <c r="FQ409" s="270"/>
      <c r="FR409" s="319"/>
      <c r="FS409" s="319"/>
      <c r="FT409" s="319"/>
      <c r="FU409" s="319"/>
      <c r="FV409" s="319"/>
      <c r="FW409" s="319"/>
      <c r="FX409" s="319"/>
      <c r="FY409" s="319"/>
      <c r="FZ409" s="319"/>
      <c r="GA409" s="319"/>
      <c r="GB409" s="319"/>
      <c r="GC409" s="319"/>
      <c r="GD409" s="319"/>
      <c r="GE409" s="319"/>
      <c r="GF409" s="319"/>
      <c r="GG409" s="319"/>
      <c r="GH409" s="319"/>
      <c r="GI409" s="319"/>
      <c r="GJ409" s="319"/>
      <c r="GK409" s="319"/>
      <c r="GL409" s="319"/>
      <c r="GM409" s="319"/>
      <c r="GN409" s="319"/>
      <c r="GO409" s="319"/>
      <c r="GP409" s="319"/>
      <c r="GQ409" s="319"/>
      <c r="GR409" s="319"/>
      <c r="GS409" s="319"/>
      <c r="GT409" s="319"/>
      <c r="GU409" s="319"/>
      <c r="GV409" s="319"/>
      <c r="GW409" s="319"/>
      <c r="GX409" s="319"/>
      <c r="GY409" s="319"/>
      <c r="GZ409" s="319"/>
      <c r="HA409" s="319"/>
      <c r="HB409" s="319"/>
      <c r="HC409" s="319"/>
      <c r="HD409" s="319"/>
      <c r="HE409" s="319"/>
      <c r="HF409" s="319"/>
      <c r="HG409" s="319"/>
      <c r="HH409" s="319"/>
      <c r="HI409" s="319"/>
      <c r="HJ409" s="319"/>
      <c r="HK409" s="319"/>
      <c r="HL409" s="319"/>
      <c r="HM409" s="319"/>
      <c r="HN409" s="319"/>
      <c r="HO409" s="319"/>
      <c r="HP409" s="319"/>
      <c r="HQ409" s="319"/>
      <c r="HR409" s="319"/>
      <c r="HS409" s="319"/>
      <c r="HT409" s="319"/>
      <c r="HU409" s="319"/>
      <c r="HV409" s="319"/>
      <c r="HW409" s="319"/>
      <c r="HX409" s="319"/>
      <c r="HY409" s="319"/>
      <c r="HZ409" s="319"/>
      <c r="IA409" s="319"/>
      <c r="IB409" s="319"/>
      <c r="IC409" s="319"/>
      <c r="ID409" s="319"/>
      <c r="IE409" s="319"/>
      <c r="IF409" s="319"/>
      <c r="IG409" s="318"/>
    </row>
    <row r="410" spans="1:241" ht="12.75" customHeight="1" x14ac:dyDescent="0.2">
      <c r="A410" s="370" t="s">
        <v>1332</v>
      </c>
      <c r="B410" s="270">
        <v>235</v>
      </c>
      <c r="C410" s="270">
        <v>235</v>
      </c>
      <c r="D410" s="270">
        <v>85</v>
      </c>
      <c r="E410" s="270">
        <v>150</v>
      </c>
      <c r="F410" s="270">
        <v>10</v>
      </c>
      <c r="G410" s="270">
        <v>0</v>
      </c>
      <c r="H410" s="270">
        <v>65</v>
      </c>
      <c r="I410" s="270">
        <v>235</v>
      </c>
      <c r="J410" s="270">
        <v>0</v>
      </c>
      <c r="K410" s="270">
        <v>4405</v>
      </c>
      <c r="L410" s="270">
        <v>25.6</v>
      </c>
      <c r="M410" s="270">
        <v>15</v>
      </c>
      <c r="N410" s="270">
        <v>0</v>
      </c>
      <c r="O410" s="270">
        <v>0</v>
      </c>
      <c r="P410" s="270">
        <v>0</v>
      </c>
      <c r="Q410" s="270">
        <v>0</v>
      </c>
      <c r="R410" s="270" t="s">
        <v>1676</v>
      </c>
      <c r="S410" s="270">
        <v>0</v>
      </c>
      <c r="T410" s="270">
        <v>0</v>
      </c>
      <c r="U410" s="270">
        <v>18.82905982905983</v>
      </c>
      <c r="V410" s="270">
        <v>17</v>
      </c>
      <c r="W410" s="270">
        <v>1</v>
      </c>
      <c r="X410" s="270">
        <v>81.876068376068375</v>
      </c>
      <c r="Y410" s="270">
        <v>0</v>
      </c>
      <c r="Z410" s="270">
        <v>0</v>
      </c>
      <c r="AA410" s="270">
        <v>0</v>
      </c>
      <c r="AB410" s="270">
        <v>10</v>
      </c>
      <c r="AC410" s="270">
        <v>40</v>
      </c>
      <c r="AD410" s="270">
        <v>135</v>
      </c>
      <c r="AE410" s="270">
        <v>50</v>
      </c>
      <c r="AF410" s="270">
        <v>0</v>
      </c>
      <c r="AG410" s="270">
        <v>0</v>
      </c>
      <c r="AH410" s="270">
        <v>0</v>
      </c>
      <c r="AI410" s="270">
        <v>0</v>
      </c>
      <c r="AJ410" s="270">
        <v>0</v>
      </c>
      <c r="AK410" s="270">
        <v>0</v>
      </c>
      <c r="AL410" s="270">
        <v>0</v>
      </c>
      <c r="AM410" s="270">
        <v>0</v>
      </c>
      <c r="AN410" s="270">
        <v>0</v>
      </c>
      <c r="AO410" s="270">
        <v>0</v>
      </c>
      <c r="AP410" s="270">
        <v>0</v>
      </c>
      <c r="AQ410" s="270">
        <v>0</v>
      </c>
      <c r="AR410" s="270">
        <v>0</v>
      </c>
      <c r="AS410" s="270">
        <v>0</v>
      </c>
      <c r="AT410" s="270">
        <v>0</v>
      </c>
      <c r="AU410" s="270">
        <v>0</v>
      </c>
      <c r="AV410" s="270">
        <v>0</v>
      </c>
      <c r="AW410" s="270">
        <v>0</v>
      </c>
      <c r="AX410" s="270">
        <v>0</v>
      </c>
      <c r="AY410" s="270">
        <v>0</v>
      </c>
      <c r="AZ410" s="270">
        <v>0</v>
      </c>
      <c r="BA410" s="270">
        <v>0</v>
      </c>
      <c r="BB410" s="270">
        <v>235</v>
      </c>
      <c r="BC410" s="270">
        <v>0</v>
      </c>
      <c r="BD410" s="270">
        <v>0</v>
      </c>
      <c r="BE410" s="270">
        <v>0</v>
      </c>
      <c r="BF410" s="270">
        <v>0</v>
      </c>
      <c r="BG410" s="270">
        <v>0</v>
      </c>
      <c r="BH410" s="270">
        <v>0</v>
      </c>
      <c r="BI410" s="270">
        <v>0</v>
      </c>
      <c r="BJ410" s="270">
        <v>0</v>
      </c>
      <c r="BK410" s="270">
        <v>0</v>
      </c>
      <c r="BL410" s="270">
        <v>0</v>
      </c>
      <c r="BM410" s="270">
        <v>0</v>
      </c>
      <c r="BN410" s="270">
        <v>0</v>
      </c>
      <c r="BO410" s="270">
        <v>0</v>
      </c>
      <c r="BP410" s="270">
        <v>0</v>
      </c>
      <c r="BQ410" s="270">
        <v>0</v>
      </c>
      <c r="BR410" s="270">
        <v>0</v>
      </c>
      <c r="BS410" s="270">
        <v>0</v>
      </c>
      <c r="BT410" s="270">
        <v>235</v>
      </c>
      <c r="BU410" s="270">
        <v>0</v>
      </c>
      <c r="BV410" s="270"/>
      <c r="BW410" s="270">
        <v>0</v>
      </c>
      <c r="BX410" s="270">
        <v>0</v>
      </c>
      <c r="BY410" s="270">
        <v>0</v>
      </c>
      <c r="BZ410" s="270">
        <v>0</v>
      </c>
      <c r="CA410" s="270">
        <v>0</v>
      </c>
      <c r="CB410" s="270">
        <v>0</v>
      </c>
      <c r="CC410" s="270">
        <v>0</v>
      </c>
      <c r="CD410" s="270">
        <v>0</v>
      </c>
      <c r="CE410" s="270">
        <v>0</v>
      </c>
      <c r="CF410" s="270">
        <v>0</v>
      </c>
      <c r="CG410" s="270">
        <v>235</v>
      </c>
      <c r="CH410" s="270">
        <v>0</v>
      </c>
      <c r="CI410" s="270">
        <v>0</v>
      </c>
      <c r="CJ410" s="270">
        <v>0</v>
      </c>
      <c r="CK410" s="270">
        <v>0</v>
      </c>
      <c r="CL410" s="270">
        <v>0</v>
      </c>
      <c r="CM410" s="270">
        <v>0</v>
      </c>
      <c r="CN410" s="270">
        <v>0</v>
      </c>
      <c r="CO410" s="270">
        <v>0</v>
      </c>
      <c r="CP410" s="270">
        <v>0</v>
      </c>
      <c r="CQ410" s="270">
        <v>0</v>
      </c>
      <c r="CR410" s="270">
        <v>0</v>
      </c>
      <c r="CS410" s="270">
        <v>0</v>
      </c>
      <c r="CT410" s="270">
        <v>0</v>
      </c>
      <c r="CU410" s="270">
        <v>0</v>
      </c>
      <c r="CV410" s="270">
        <v>0</v>
      </c>
      <c r="CW410" s="270">
        <v>0</v>
      </c>
      <c r="CX410" s="270">
        <v>0</v>
      </c>
      <c r="CY410" s="270">
        <v>0</v>
      </c>
      <c r="CZ410" s="270">
        <v>0</v>
      </c>
      <c r="DA410" s="270">
        <v>0</v>
      </c>
      <c r="DB410" s="270">
        <v>0</v>
      </c>
      <c r="DC410" s="270">
        <v>0</v>
      </c>
      <c r="DD410" s="270">
        <v>0</v>
      </c>
      <c r="DE410" s="270">
        <v>0</v>
      </c>
      <c r="DF410" s="270">
        <v>0</v>
      </c>
      <c r="DG410" s="270">
        <v>0</v>
      </c>
      <c r="DH410" s="270">
        <v>0</v>
      </c>
      <c r="DI410" s="270">
        <v>0</v>
      </c>
      <c r="DJ410" s="270">
        <v>0</v>
      </c>
      <c r="DK410" s="270">
        <v>0</v>
      </c>
      <c r="DL410" s="270">
        <v>0</v>
      </c>
      <c r="DM410" s="270">
        <v>225</v>
      </c>
      <c r="DN410" s="270">
        <v>0</v>
      </c>
      <c r="DO410" s="270">
        <v>0</v>
      </c>
      <c r="DP410" s="270">
        <v>0</v>
      </c>
      <c r="DQ410" s="270"/>
      <c r="DR410" s="270">
        <v>0</v>
      </c>
      <c r="DS410" s="270">
        <v>0</v>
      </c>
      <c r="DT410" s="270">
        <v>0</v>
      </c>
      <c r="DU410" s="270">
        <v>0</v>
      </c>
      <c r="DV410" s="270">
        <v>0</v>
      </c>
      <c r="DW410" s="270">
        <v>0</v>
      </c>
      <c r="DX410" s="270">
        <v>0</v>
      </c>
      <c r="DY410" s="270">
        <v>0</v>
      </c>
      <c r="DZ410" s="270">
        <v>0</v>
      </c>
      <c r="EA410" s="270">
        <v>0</v>
      </c>
      <c r="EB410" s="270">
        <v>0</v>
      </c>
      <c r="EC410" s="270">
        <v>0</v>
      </c>
      <c r="ED410" s="270">
        <v>0</v>
      </c>
      <c r="EE410" s="270">
        <v>0</v>
      </c>
      <c r="EF410" s="270">
        <v>0</v>
      </c>
      <c r="EG410" s="270">
        <v>0</v>
      </c>
      <c r="EH410" s="270">
        <v>0</v>
      </c>
      <c r="EI410" s="270">
        <v>0</v>
      </c>
      <c r="EJ410" s="270">
        <v>0</v>
      </c>
      <c r="EK410" s="270">
        <v>0</v>
      </c>
      <c r="EL410" s="270">
        <v>0</v>
      </c>
      <c r="EM410" s="270">
        <v>0</v>
      </c>
      <c r="EN410" s="270">
        <v>0</v>
      </c>
      <c r="EO410" s="270">
        <v>0</v>
      </c>
      <c r="EP410" s="270">
        <v>0</v>
      </c>
      <c r="EQ410" s="270">
        <v>0</v>
      </c>
      <c r="ER410" s="270">
        <v>0</v>
      </c>
      <c r="ES410" s="270">
        <v>0</v>
      </c>
      <c r="ET410" s="270">
        <v>0</v>
      </c>
      <c r="EU410" s="270">
        <v>0</v>
      </c>
      <c r="EV410" s="270">
        <v>0</v>
      </c>
      <c r="EW410" s="270">
        <v>0</v>
      </c>
      <c r="EX410" s="270" t="s">
        <v>1676</v>
      </c>
      <c r="EY410" s="270">
        <v>0</v>
      </c>
      <c r="EZ410" s="270">
        <v>0</v>
      </c>
      <c r="FA410" s="270">
        <v>0</v>
      </c>
      <c r="FB410" s="270">
        <v>0</v>
      </c>
      <c r="FC410" s="270">
        <v>0</v>
      </c>
      <c r="FD410" s="270">
        <v>0</v>
      </c>
      <c r="FE410" s="270">
        <v>0</v>
      </c>
      <c r="FF410" s="270" t="s">
        <v>1676</v>
      </c>
      <c r="FG410" s="270">
        <v>0</v>
      </c>
      <c r="FH410" s="270">
        <v>0</v>
      </c>
      <c r="FI410" s="270">
        <v>0</v>
      </c>
      <c r="FJ410" s="270">
        <v>0</v>
      </c>
      <c r="FK410" s="270">
        <v>0</v>
      </c>
      <c r="FL410" s="351">
        <v>0</v>
      </c>
      <c r="FM410" s="323">
        <v>160</v>
      </c>
      <c r="FN410" s="324">
        <v>15</v>
      </c>
      <c r="FO410" s="270"/>
      <c r="FP410" s="89"/>
      <c r="FQ410" s="270"/>
      <c r="FR410" s="319"/>
      <c r="FS410" s="319"/>
      <c r="FT410" s="319"/>
      <c r="FU410" s="319"/>
      <c r="FV410" s="319"/>
      <c r="FW410" s="319"/>
      <c r="FX410" s="319"/>
      <c r="FY410" s="319"/>
      <c r="FZ410" s="319"/>
      <c r="GA410" s="319"/>
      <c r="GB410" s="319"/>
      <c r="GC410" s="319"/>
      <c r="GD410" s="319"/>
      <c r="GE410" s="319"/>
      <c r="GF410" s="319"/>
      <c r="GG410" s="319"/>
      <c r="GH410" s="319"/>
      <c r="GI410" s="319"/>
      <c r="GJ410" s="319"/>
      <c r="GK410" s="319"/>
      <c r="GL410" s="319"/>
      <c r="GM410" s="319"/>
      <c r="GN410" s="319"/>
      <c r="GO410" s="319"/>
      <c r="GP410" s="319"/>
      <c r="GQ410" s="319"/>
      <c r="GR410" s="319"/>
      <c r="GS410" s="319"/>
      <c r="GT410" s="319"/>
      <c r="GU410" s="319"/>
      <c r="GV410" s="319"/>
      <c r="GW410" s="319"/>
      <c r="GX410" s="319"/>
      <c r="GY410" s="319"/>
      <c r="GZ410" s="319"/>
      <c r="HA410" s="319"/>
      <c r="HB410" s="319"/>
      <c r="HC410" s="319"/>
      <c r="HD410" s="319"/>
      <c r="HE410" s="319"/>
      <c r="HF410" s="319"/>
      <c r="HG410" s="319"/>
      <c r="HH410" s="319"/>
      <c r="HI410" s="319"/>
      <c r="HJ410" s="319"/>
      <c r="HK410" s="319"/>
      <c r="HL410" s="319"/>
      <c r="HM410" s="319"/>
      <c r="HN410" s="319"/>
      <c r="HO410" s="319"/>
      <c r="HP410" s="319"/>
      <c r="HQ410" s="319"/>
      <c r="HR410" s="319"/>
      <c r="HS410" s="319"/>
      <c r="HT410" s="319"/>
      <c r="HU410" s="319"/>
      <c r="HV410" s="319"/>
      <c r="HW410" s="319"/>
      <c r="HX410" s="319"/>
      <c r="HY410" s="319"/>
      <c r="HZ410" s="319"/>
      <c r="IA410" s="319"/>
      <c r="IB410" s="319"/>
      <c r="IC410" s="319"/>
      <c r="ID410" s="319"/>
      <c r="IE410" s="319"/>
      <c r="IF410" s="319"/>
      <c r="IG410" s="318"/>
    </row>
    <row r="411" spans="1:241" ht="12.75" customHeight="1" x14ac:dyDescent="0.2">
      <c r="A411" s="370" t="s">
        <v>1545</v>
      </c>
      <c r="B411" s="270">
        <v>7025</v>
      </c>
      <c r="C411" s="270">
        <v>7025</v>
      </c>
      <c r="D411" s="270">
        <v>3270</v>
      </c>
      <c r="E411" s="270">
        <v>3755</v>
      </c>
      <c r="F411" s="270">
        <v>0</v>
      </c>
      <c r="G411" s="270">
        <v>0</v>
      </c>
      <c r="H411" s="270">
        <v>7025</v>
      </c>
      <c r="I411" s="270">
        <v>170</v>
      </c>
      <c r="J411" s="270">
        <v>6855</v>
      </c>
      <c r="K411" s="270">
        <v>345</v>
      </c>
      <c r="L411" s="270">
        <v>29.017474048442907</v>
      </c>
      <c r="M411" s="270">
        <v>3920</v>
      </c>
      <c r="N411" s="270">
        <v>1240</v>
      </c>
      <c r="O411" s="270">
        <v>310</v>
      </c>
      <c r="P411" s="270">
        <v>255</v>
      </c>
      <c r="Q411" s="270">
        <v>50</v>
      </c>
      <c r="R411" s="270" t="s">
        <v>1676</v>
      </c>
      <c r="S411" s="270" t="s">
        <v>1676</v>
      </c>
      <c r="T411" s="270">
        <v>0</v>
      </c>
      <c r="U411" s="270">
        <v>2.0411764705882351</v>
      </c>
      <c r="V411" s="270">
        <v>2</v>
      </c>
      <c r="W411" s="270">
        <v>18</v>
      </c>
      <c r="X411" s="270">
        <v>53.523524379811803</v>
      </c>
      <c r="Y411" s="270">
        <v>0</v>
      </c>
      <c r="Z411" s="270">
        <v>770</v>
      </c>
      <c r="AA411" s="270">
        <v>1385</v>
      </c>
      <c r="AB411" s="270">
        <v>2145</v>
      </c>
      <c r="AC411" s="270">
        <v>1885</v>
      </c>
      <c r="AD411" s="270">
        <v>790</v>
      </c>
      <c r="AE411" s="270">
        <v>35</v>
      </c>
      <c r="AF411" s="270">
        <v>140</v>
      </c>
      <c r="AG411" s="270" t="s">
        <v>1676</v>
      </c>
      <c r="AH411" s="270">
        <v>100</v>
      </c>
      <c r="AI411" s="270">
        <v>75</v>
      </c>
      <c r="AJ411" s="270">
        <v>170</v>
      </c>
      <c r="AK411" s="270">
        <v>645</v>
      </c>
      <c r="AL411" s="270">
        <v>1620</v>
      </c>
      <c r="AM411" s="270">
        <v>1645</v>
      </c>
      <c r="AN411" s="270">
        <v>55</v>
      </c>
      <c r="AO411" s="270">
        <v>0</v>
      </c>
      <c r="AP411" s="270">
        <v>10</v>
      </c>
      <c r="AQ411" s="270">
        <v>85</v>
      </c>
      <c r="AR411" s="270">
        <v>145</v>
      </c>
      <c r="AS411" s="270">
        <v>25</v>
      </c>
      <c r="AT411" s="270">
        <v>75</v>
      </c>
      <c r="AU411" s="270">
        <v>0</v>
      </c>
      <c r="AV411" s="270">
        <v>1260</v>
      </c>
      <c r="AW411" s="270">
        <v>360</v>
      </c>
      <c r="AX411" s="270">
        <v>0</v>
      </c>
      <c r="AY411" s="270" t="s">
        <v>1676</v>
      </c>
      <c r="AZ411" s="270">
        <v>485</v>
      </c>
      <c r="BA411" s="270">
        <v>20</v>
      </c>
      <c r="BB411" s="270">
        <v>110</v>
      </c>
      <c r="BC411" s="270">
        <v>75</v>
      </c>
      <c r="BD411" s="270">
        <v>915</v>
      </c>
      <c r="BE411" s="270">
        <v>60</v>
      </c>
      <c r="BF411" s="270">
        <v>15</v>
      </c>
      <c r="BG411" s="270" t="s">
        <v>1676</v>
      </c>
      <c r="BH411" s="270">
        <v>145</v>
      </c>
      <c r="BI411" s="270">
        <v>10</v>
      </c>
      <c r="BJ411" s="270" t="s">
        <v>1676</v>
      </c>
      <c r="BK411" s="270" t="s">
        <v>1676</v>
      </c>
      <c r="BL411" s="270" t="s">
        <v>1676</v>
      </c>
      <c r="BM411" s="270">
        <v>3150</v>
      </c>
      <c r="BN411" s="270">
        <v>850</v>
      </c>
      <c r="BO411" s="270">
        <v>650</v>
      </c>
      <c r="BP411" s="270">
        <v>295</v>
      </c>
      <c r="BQ411" s="270" t="s">
        <v>1676</v>
      </c>
      <c r="BR411" s="270">
        <v>0</v>
      </c>
      <c r="BS411" s="270" t="s">
        <v>1676</v>
      </c>
      <c r="BT411" s="270">
        <v>735</v>
      </c>
      <c r="BU411" s="270">
        <v>25</v>
      </c>
      <c r="BV411" s="270"/>
      <c r="BW411" s="270">
        <v>75</v>
      </c>
      <c r="BX411" s="270">
        <v>0</v>
      </c>
      <c r="BY411" s="270">
        <v>15</v>
      </c>
      <c r="BZ411" s="270" t="s">
        <v>1676</v>
      </c>
      <c r="CA411" s="270">
        <v>0</v>
      </c>
      <c r="CB411" s="270">
        <v>0</v>
      </c>
      <c r="CC411" s="270">
        <v>0</v>
      </c>
      <c r="CD411" s="270">
        <v>65</v>
      </c>
      <c r="CE411" s="270" t="s">
        <v>1676</v>
      </c>
      <c r="CF411" s="270">
        <v>0</v>
      </c>
      <c r="CG411" s="270">
        <v>6940</v>
      </c>
      <c r="CH411" s="270">
        <v>0</v>
      </c>
      <c r="CI411" s="270">
        <v>2400</v>
      </c>
      <c r="CJ411" s="270">
        <v>230</v>
      </c>
      <c r="CK411" s="270">
        <v>825</v>
      </c>
      <c r="CL411" s="270">
        <v>0</v>
      </c>
      <c r="CM411" s="270">
        <v>0</v>
      </c>
      <c r="CN411" s="270">
        <v>0</v>
      </c>
      <c r="CO411" s="270">
        <v>0</v>
      </c>
      <c r="CP411" s="270">
        <v>0</v>
      </c>
      <c r="CQ411" s="270">
        <v>0</v>
      </c>
      <c r="CR411" s="270">
        <v>365</v>
      </c>
      <c r="CS411" s="270">
        <v>0</v>
      </c>
      <c r="CT411" s="270">
        <v>0</v>
      </c>
      <c r="CU411" s="270">
        <v>260</v>
      </c>
      <c r="CV411" s="270">
        <v>0</v>
      </c>
      <c r="CW411" s="270">
        <v>1495</v>
      </c>
      <c r="CX411" s="270">
        <v>0</v>
      </c>
      <c r="CY411" s="270">
        <v>0</v>
      </c>
      <c r="CZ411" s="270">
        <v>0</v>
      </c>
      <c r="DA411" s="270">
        <v>0</v>
      </c>
      <c r="DB411" s="270">
        <v>0</v>
      </c>
      <c r="DC411" s="270">
        <v>0</v>
      </c>
      <c r="DD411" s="270">
        <v>1215</v>
      </c>
      <c r="DE411" s="270">
        <v>0</v>
      </c>
      <c r="DF411" s="270">
        <v>0</v>
      </c>
      <c r="DG411" s="270">
        <v>0</v>
      </c>
      <c r="DH411" s="270">
        <v>0</v>
      </c>
      <c r="DI411" s="270">
        <v>0</v>
      </c>
      <c r="DJ411" s="270">
        <v>0</v>
      </c>
      <c r="DK411" s="270">
        <v>0</v>
      </c>
      <c r="DL411" s="270">
        <v>0</v>
      </c>
      <c r="DM411" s="270">
        <v>0</v>
      </c>
      <c r="DN411" s="270">
        <v>0</v>
      </c>
      <c r="DO411" s="270">
        <v>0</v>
      </c>
      <c r="DP411" s="270">
        <v>0</v>
      </c>
      <c r="DQ411" s="270"/>
      <c r="DR411" s="270">
        <v>0</v>
      </c>
      <c r="DS411" s="270">
        <v>100</v>
      </c>
      <c r="DT411" s="270">
        <v>0</v>
      </c>
      <c r="DU411" s="270">
        <v>0</v>
      </c>
      <c r="DV411" s="270">
        <v>0</v>
      </c>
      <c r="DW411" s="270">
        <v>0</v>
      </c>
      <c r="DX411" s="270">
        <v>0</v>
      </c>
      <c r="DY411" s="270">
        <v>0</v>
      </c>
      <c r="DZ411" s="270">
        <v>0</v>
      </c>
      <c r="EA411" s="270">
        <v>0</v>
      </c>
      <c r="EB411" s="270">
        <v>0</v>
      </c>
      <c r="EC411" s="270">
        <v>0</v>
      </c>
      <c r="ED411" s="270">
        <v>0</v>
      </c>
      <c r="EE411" s="270">
        <v>0</v>
      </c>
      <c r="EF411" s="270">
        <v>0</v>
      </c>
      <c r="EG411" s="270">
        <v>0</v>
      </c>
      <c r="EH411" s="270">
        <v>0</v>
      </c>
      <c r="EI411" s="270">
        <v>0</v>
      </c>
      <c r="EJ411" s="270">
        <v>0</v>
      </c>
      <c r="EK411" s="270">
        <v>125</v>
      </c>
      <c r="EL411" s="270">
        <v>0</v>
      </c>
      <c r="EM411" s="270">
        <v>0</v>
      </c>
      <c r="EN411" s="270">
        <v>0</v>
      </c>
      <c r="EO411" s="270">
        <v>0</v>
      </c>
      <c r="EP411" s="270">
        <v>0</v>
      </c>
      <c r="EQ411" s="270">
        <v>0</v>
      </c>
      <c r="ER411" s="270">
        <v>0</v>
      </c>
      <c r="ES411" s="270">
        <v>0</v>
      </c>
      <c r="ET411" s="270">
        <v>0</v>
      </c>
      <c r="EU411" s="270">
        <v>0</v>
      </c>
      <c r="EV411" s="270">
        <v>0</v>
      </c>
      <c r="EW411" s="270">
        <v>0</v>
      </c>
      <c r="EX411" s="270">
        <v>0</v>
      </c>
      <c r="EY411" s="270">
        <v>0</v>
      </c>
      <c r="EZ411" s="270">
        <v>0</v>
      </c>
      <c r="FA411" s="270">
        <v>0</v>
      </c>
      <c r="FB411" s="270">
        <v>0</v>
      </c>
      <c r="FC411" s="270">
        <v>0</v>
      </c>
      <c r="FD411" s="270">
        <v>0</v>
      </c>
      <c r="FE411" s="270">
        <v>0</v>
      </c>
      <c r="FF411" s="270">
        <v>0</v>
      </c>
      <c r="FG411" s="270">
        <v>0</v>
      </c>
      <c r="FH411" s="270">
        <v>0</v>
      </c>
      <c r="FI411" s="270">
        <v>0</v>
      </c>
      <c r="FJ411" s="270">
        <v>0</v>
      </c>
      <c r="FK411" s="270">
        <v>0</v>
      </c>
      <c r="FL411" s="351">
        <v>6915</v>
      </c>
      <c r="FM411" s="323">
        <v>0</v>
      </c>
      <c r="FN411" s="324">
        <v>5780</v>
      </c>
      <c r="FO411" s="270"/>
      <c r="FP411" s="89"/>
      <c r="FQ411" s="270"/>
      <c r="FR411" s="319"/>
      <c r="FS411" s="319"/>
      <c r="FT411" s="319"/>
      <c r="FU411" s="319"/>
      <c r="FV411" s="319"/>
      <c r="FW411" s="319"/>
      <c r="FX411" s="319"/>
      <c r="FY411" s="319"/>
      <c r="FZ411" s="319"/>
      <c r="GA411" s="319"/>
      <c r="GB411" s="319"/>
      <c r="GC411" s="319"/>
      <c r="GD411" s="319"/>
      <c r="GE411" s="319"/>
      <c r="GF411" s="319"/>
      <c r="GG411" s="319"/>
      <c r="GH411" s="319"/>
      <c r="GI411" s="319"/>
      <c r="GJ411" s="319"/>
      <c r="GK411" s="319"/>
      <c r="GL411" s="319"/>
      <c r="GM411" s="319"/>
      <c r="GN411" s="319"/>
      <c r="GO411" s="319"/>
      <c r="GP411" s="319"/>
      <c r="GQ411" s="319"/>
      <c r="GR411" s="319"/>
      <c r="GS411" s="319"/>
      <c r="GT411" s="319"/>
      <c r="GU411" s="319"/>
      <c r="GV411" s="319"/>
      <c r="GW411" s="319"/>
      <c r="GX411" s="319"/>
      <c r="GY411" s="319"/>
      <c r="GZ411" s="319"/>
      <c r="HA411" s="319"/>
      <c r="HB411" s="319"/>
      <c r="HC411" s="319"/>
      <c r="HD411" s="319"/>
      <c r="HE411" s="319"/>
      <c r="HF411" s="319"/>
      <c r="HG411" s="319"/>
      <c r="HH411" s="319"/>
      <c r="HI411" s="319"/>
      <c r="HJ411" s="319"/>
      <c r="HK411" s="319"/>
      <c r="HL411" s="319"/>
      <c r="HM411" s="319"/>
      <c r="HN411" s="319"/>
      <c r="HO411" s="319"/>
      <c r="HP411" s="319"/>
      <c r="HQ411" s="319"/>
      <c r="HR411" s="319"/>
      <c r="HS411" s="319"/>
      <c r="HT411" s="319"/>
      <c r="HU411" s="319"/>
      <c r="HV411" s="319"/>
      <c r="HW411" s="319"/>
      <c r="HX411" s="319"/>
      <c r="HY411" s="319"/>
      <c r="HZ411" s="319"/>
      <c r="IA411" s="319"/>
      <c r="IB411" s="319"/>
      <c r="IC411" s="319"/>
      <c r="ID411" s="319"/>
      <c r="IE411" s="319"/>
      <c r="IF411" s="319"/>
      <c r="IG411" s="318"/>
    </row>
    <row r="412" spans="1:241" ht="12.75" customHeight="1" x14ac:dyDescent="0.2">
      <c r="A412" s="370" t="s">
        <v>359</v>
      </c>
      <c r="B412" s="270">
        <v>365</v>
      </c>
      <c r="C412" s="270">
        <v>365</v>
      </c>
      <c r="D412" s="270">
        <v>155</v>
      </c>
      <c r="E412" s="270">
        <v>210</v>
      </c>
      <c r="F412" s="270">
        <v>0</v>
      </c>
      <c r="G412" s="270">
        <v>0</v>
      </c>
      <c r="H412" s="270">
        <v>365</v>
      </c>
      <c r="I412" s="270">
        <v>10</v>
      </c>
      <c r="J412" s="270">
        <v>355</v>
      </c>
      <c r="K412" s="270">
        <v>20</v>
      </c>
      <c r="L412" s="270">
        <v>290.17403314917129</v>
      </c>
      <c r="M412" s="270">
        <v>45</v>
      </c>
      <c r="N412" s="270">
        <v>25</v>
      </c>
      <c r="O412" s="270">
        <v>30</v>
      </c>
      <c r="P412" s="270">
        <v>85</v>
      </c>
      <c r="Q412" s="270">
        <v>60</v>
      </c>
      <c r="R412" s="270">
        <v>30</v>
      </c>
      <c r="S412" s="270">
        <v>35</v>
      </c>
      <c r="T412" s="270">
        <v>50</v>
      </c>
      <c r="U412" s="270">
        <v>1.75</v>
      </c>
      <c r="V412" s="270">
        <v>2</v>
      </c>
      <c r="W412" s="270">
        <v>168</v>
      </c>
      <c r="X412" s="270">
        <v>55.016393442622949</v>
      </c>
      <c r="Y412" s="270">
        <v>0</v>
      </c>
      <c r="Z412" s="270">
        <v>25</v>
      </c>
      <c r="AA412" s="270">
        <v>80</v>
      </c>
      <c r="AB412" s="270">
        <v>105</v>
      </c>
      <c r="AC412" s="270">
        <v>105</v>
      </c>
      <c r="AD412" s="270">
        <v>45</v>
      </c>
      <c r="AE412" s="270" t="s">
        <v>1676</v>
      </c>
      <c r="AF412" s="270">
        <v>30</v>
      </c>
      <c r="AG412" s="270">
        <v>0</v>
      </c>
      <c r="AH412" s="270" t="s">
        <v>1676</v>
      </c>
      <c r="AI412" s="270" t="s">
        <v>1676</v>
      </c>
      <c r="AJ412" s="270">
        <v>10</v>
      </c>
      <c r="AK412" s="270">
        <v>45</v>
      </c>
      <c r="AL412" s="270">
        <v>20</v>
      </c>
      <c r="AM412" s="270">
        <v>45</v>
      </c>
      <c r="AN412" s="270" t="s">
        <v>1676</v>
      </c>
      <c r="AO412" s="270">
        <v>0</v>
      </c>
      <c r="AP412" s="270" t="s">
        <v>1676</v>
      </c>
      <c r="AQ412" s="270" t="s">
        <v>1676</v>
      </c>
      <c r="AR412" s="270" t="s">
        <v>1676</v>
      </c>
      <c r="AS412" s="270">
        <v>0</v>
      </c>
      <c r="AT412" s="270">
        <v>10</v>
      </c>
      <c r="AU412" s="270">
        <v>0</v>
      </c>
      <c r="AV412" s="270">
        <v>65</v>
      </c>
      <c r="AW412" s="270">
        <v>25</v>
      </c>
      <c r="AX412" s="270">
        <v>0</v>
      </c>
      <c r="AY412" s="270">
        <v>0</v>
      </c>
      <c r="AZ412" s="270">
        <v>80</v>
      </c>
      <c r="BA412" s="270" t="s">
        <v>1676</v>
      </c>
      <c r="BB412" s="270">
        <v>15</v>
      </c>
      <c r="BC412" s="270" t="s">
        <v>1676</v>
      </c>
      <c r="BD412" s="270">
        <v>45</v>
      </c>
      <c r="BE412" s="270" t="s">
        <v>1676</v>
      </c>
      <c r="BF412" s="270">
        <v>0</v>
      </c>
      <c r="BG412" s="270" t="s">
        <v>1676</v>
      </c>
      <c r="BH412" s="270">
        <v>30</v>
      </c>
      <c r="BI412" s="270">
        <v>0</v>
      </c>
      <c r="BJ412" s="270" t="s">
        <v>1676</v>
      </c>
      <c r="BK412" s="270">
        <v>0</v>
      </c>
      <c r="BL412" s="270">
        <v>0</v>
      </c>
      <c r="BM412" s="270">
        <v>115</v>
      </c>
      <c r="BN412" s="270">
        <v>40</v>
      </c>
      <c r="BO412" s="270">
        <v>95</v>
      </c>
      <c r="BP412" s="270">
        <v>15</v>
      </c>
      <c r="BQ412" s="270">
        <v>0</v>
      </c>
      <c r="BR412" s="270">
        <v>0</v>
      </c>
      <c r="BS412" s="270" t="s">
        <v>1676</v>
      </c>
      <c r="BT412" s="270">
        <v>10</v>
      </c>
      <c r="BU412" s="270" t="s">
        <v>1676</v>
      </c>
      <c r="BV412" s="270"/>
      <c r="BW412" s="270" t="s">
        <v>1676</v>
      </c>
      <c r="BX412" s="270">
        <v>0</v>
      </c>
      <c r="BY412" s="270" t="s">
        <v>1676</v>
      </c>
      <c r="BZ412" s="270">
        <v>0</v>
      </c>
      <c r="CA412" s="270">
        <v>0</v>
      </c>
      <c r="CB412" s="270">
        <v>0</v>
      </c>
      <c r="CC412" s="270">
        <v>0</v>
      </c>
      <c r="CD412" s="270" t="s">
        <v>1676</v>
      </c>
      <c r="CE412" s="270" t="s">
        <v>1676</v>
      </c>
      <c r="CF412" s="270">
        <v>0</v>
      </c>
      <c r="CG412" s="270">
        <v>360</v>
      </c>
      <c r="CH412" s="270">
        <v>0</v>
      </c>
      <c r="CI412" s="270">
        <v>55</v>
      </c>
      <c r="CJ412" s="270">
        <v>15</v>
      </c>
      <c r="CK412" s="270">
        <v>130</v>
      </c>
      <c r="CL412" s="270">
        <v>0</v>
      </c>
      <c r="CM412" s="270">
        <v>0</v>
      </c>
      <c r="CN412" s="270">
        <v>0</v>
      </c>
      <c r="CO412" s="270">
        <v>0</v>
      </c>
      <c r="CP412" s="270">
        <v>0</v>
      </c>
      <c r="CQ412" s="270">
        <v>0</v>
      </c>
      <c r="CR412" s="270">
        <v>30</v>
      </c>
      <c r="CS412" s="270">
        <v>0</v>
      </c>
      <c r="CT412" s="270">
        <v>0</v>
      </c>
      <c r="CU412" s="270">
        <v>15</v>
      </c>
      <c r="CV412" s="270">
        <v>0</v>
      </c>
      <c r="CW412" s="270">
        <v>65</v>
      </c>
      <c r="CX412" s="270">
        <v>0</v>
      </c>
      <c r="CY412" s="270">
        <v>0</v>
      </c>
      <c r="CZ412" s="270">
        <v>0</v>
      </c>
      <c r="DA412" s="270">
        <v>0</v>
      </c>
      <c r="DB412" s="270">
        <v>0</v>
      </c>
      <c r="DC412" s="270">
        <v>0</v>
      </c>
      <c r="DD412" s="270">
        <v>25</v>
      </c>
      <c r="DE412" s="270">
        <v>0</v>
      </c>
      <c r="DF412" s="270">
        <v>0</v>
      </c>
      <c r="DG412" s="270">
        <v>0</v>
      </c>
      <c r="DH412" s="270">
        <v>0</v>
      </c>
      <c r="DI412" s="270">
        <v>0</v>
      </c>
      <c r="DJ412" s="270">
        <v>0</v>
      </c>
      <c r="DK412" s="270">
        <v>0</v>
      </c>
      <c r="DL412" s="270">
        <v>0</v>
      </c>
      <c r="DM412" s="270">
        <v>0</v>
      </c>
      <c r="DN412" s="270">
        <v>0</v>
      </c>
      <c r="DO412" s="270">
        <v>0</v>
      </c>
      <c r="DP412" s="270">
        <v>0</v>
      </c>
      <c r="DQ412" s="270"/>
      <c r="DR412" s="270">
        <v>0</v>
      </c>
      <c r="DS412" s="270">
        <v>20</v>
      </c>
      <c r="DT412" s="270">
        <v>0</v>
      </c>
      <c r="DU412" s="270">
        <v>0</v>
      </c>
      <c r="DV412" s="270">
        <v>0</v>
      </c>
      <c r="DW412" s="270">
        <v>0</v>
      </c>
      <c r="DX412" s="270">
        <v>0</v>
      </c>
      <c r="DY412" s="270">
        <v>0</v>
      </c>
      <c r="DZ412" s="270">
        <v>0</v>
      </c>
      <c r="EA412" s="270">
        <v>0</v>
      </c>
      <c r="EB412" s="270">
        <v>0</v>
      </c>
      <c r="EC412" s="270">
        <v>0</v>
      </c>
      <c r="ED412" s="270">
        <v>0</v>
      </c>
      <c r="EE412" s="270">
        <v>0</v>
      </c>
      <c r="EF412" s="270">
        <v>0</v>
      </c>
      <c r="EG412" s="270">
        <v>0</v>
      </c>
      <c r="EH412" s="270">
        <v>0</v>
      </c>
      <c r="EI412" s="270">
        <v>0</v>
      </c>
      <c r="EJ412" s="270">
        <v>0</v>
      </c>
      <c r="EK412" s="270">
        <v>10</v>
      </c>
      <c r="EL412" s="270">
        <v>0</v>
      </c>
      <c r="EM412" s="270">
        <v>0</v>
      </c>
      <c r="EN412" s="270">
        <v>0</v>
      </c>
      <c r="EO412" s="270">
        <v>0</v>
      </c>
      <c r="EP412" s="270">
        <v>0</v>
      </c>
      <c r="EQ412" s="270">
        <v>0</v>
      </c>
      <c r="ER412" s="270">
        <v>0</v>
      </c>
      <c r="ES412" s="270">
        <v>0</v>
      </c>
      <c r="ET412" s="270">
        <v>0</v>
      </c>
      <c r="EU412" s="270">
        <v>0</v>
      </c>
      <c r="EV412" s="270">
        <v>0</v>
      </c>
      <c r="EW412" s="270">
        <v>0</v>
      </c>
      <c r="EX412" s="270">
        <v>0</v>
      </c>
      <c r="EY412" s="270">
        <v>0</v>
      </c>
      <c r="EZ412" s="270">
        <v>0</v>
      </c>
      <c r="FA412" s="270">
        <v>0</v>
      </c>
      <c r="FB412" s="270">
        <v>0</v>
      </c>
      <c r="FC412" s="270">
        <v>0</v>
      </c>
      <c r="FD412" s="270">
        <v>0</v>
      </c>
      <c r="FE412" s="270">
        <v>0</v>
      </c>
      <c r="FF412" s="270">
        <v>0</v>
      </c>
      <c r="FG412" s="270">
        <v>0</v>
      </c>
      <c r="FH412" s="270">
        <v>0</v>
      </c>
      <c r="FI412" s="270">
        <v>0</v>
      </c>
      <c r="FJ412" s="270">
        <v>0</v>
      </c>
      <c r="FK412" s="270">
        <v>0</v>
      </c>
      <c r="FL412" s="351">
        <v>350</v>
      </c>
      <c r="FM412" s="323">
        <v>0</v>
      </c>
      <c r="FN412" s="324">
        <v>360</v>
      </c>
      <c r="FO412" s="270"/>
      <c r="FP412" s="89"/>
      <c r="FQ412" s="270"/>
      <c r="FR412" s="319"/>
      <c r="FS412" s="319"/>
      <c r="FT412" s="319"/>
      <c r="FU412" s="319"/>
      <c r="FV412" s="319"/>
      <c r="FW412" s="319"/>
      <c r="FX412" s="319"/>
      <c r="FY412" s="319"/>
      <c r="FZ412" s="319"/>
      <c r="GA412" s="319"/>
      <c r="GB412" s="319"/>
      <c r="GC412" s="319"/>
      <c r="GD412" s="319"/>
      <c r="GE412" s="319"/>
      <c r="GF412" s="319"/>
      <c r="GG412" s="319"/>
      <c r="GH412" s="319"/>
      <c r="GI412" s="319"/>
      <c r="GJ412" s="319"/>
      <c r="GK412" s="319"/>
      <c r="GL412" s="319"/>
      <c r="GM412" s="319"/>
      <c r="GN412" s="319"/>
      <c r="GO412" s="319"/>
      <c r="GP412" s="319"/>
      <c r="GQ412" s="319"/>
      <c r="GR412" s="319"/>
      <c r="GS412" s="319"/>
      <c r="GT412" s="319"/>
      <c r="GU412" s="319"/>
      <c r="GV412" s="319"/>
      <c r="GW412" s="319"/>
      <c r="GX412" s="319"/>
      <c r="GY412" s="319"/>
      <c r="GZ412" s="319"/>
      <c r="HA412" s="319"/>
      <c r="HB412" s="319"/>
      <c r="HC412" s="319"/>
      <c r="HD412" s="319"/>
      <c r="HE412" s="319"/>
      <c r="HF412" s="319"/>
      <c r="HG412" s="319"/>
      <c r="HH412" s="319"/>
      <c r="HI412" s="319"/>
      <c r="HJ412" s="319"/>
      <c r="HK412" s="319"/>
      <c r="HL412" s="319"/>
      <c r="HM412" s="319"/>
      <c r="HN412" s="319"/>
      <c r="HO412" s="319"/>
      <c r="HP412" s="319"/>
      <c r="HQ412" s="319"/>
      <c r="HR412" s="319"/>
      <c r="HS412" s="319"/>
      <c r="HT412" s="319"/>
      <c r="HU412" s="319"/>
      <c r="HV412" s="319"/>
      <c r="HW412" s="319"/>
      <c r="HX412" s="319"/>
      <c r="HY412" s="319"/>
      <c r="HZ412" s="319"/>
      <c r="IA412" s="319"/>
      <c r="IB412" s="319"/>
      <c r="IC412" s="319"/>
      <c r="ID412" s="319"/>
      <c r="IE412" s="319"/>
      <c r="IF412" s="319"/>
      <c r="IG412" s="318"/>
    </row>
    <row r="413" spans="1:241" ht="12.75" customHeight="1" x14ac:dyDescent="0.2">
      <c r="A413" s="370" t="s">
        <v>237</v>
      </c>
      <c r="B413" s="270">
        <v>8440</v>
      </c>
      <c r="C413" s="270">
        <v>6430</v>
      </c>
      <c r="D413" s="270">
        <v>3680</v>
      </c>
      <c r="E413" s="270">
        <v>2725</v>
      </c>
      <c r="F413" s="270">
        <v>3385</v>
      </c>
      <c r="G413" s="270">
        <v>1955</v>
      </c>
      <c r="H413" s="270">
        <v>875</v>
      </c>
      <c r="I413" s="270">
        <v>8440</v>
      </c>
      <c r="J413" s="270" t="s">
        <v>1676</v>
      </c>
      <c r="K413" s="270">
        <v>267170</v>
      </c>
      <c r="L413" s="270"/>
      <c r="M413" s="270">
        <v>0</v>
      </c>
      <c r="N413" s="270">
        <v>0</v>
      </c>
      <c r="O413" s="270">
        <v>0</v>
      </c>
      <c r="P413" s="270">
        <v>0</v>
      </c>
      <c r="Q413" s="270">
        <v>0</v>
      </c>
      <c r="R413" s="270">
        <v>0</v>
      </c>
      <c r="S413" s="270">
        <v>0</v>
      </c>
      <c r="T413" s="270">
        <v>0</v>
      </c>
      <c r="U413" s="270">
        <v>42.819756554307119</v>
      </c>
      <c r="V413" s="270">
        <v>8</v>
      </c>
      <c r="X413" s="270">
        <v>38.042477456098716</v>
      </c>
      <c r="Y413" s="270">
        <v>1145</v>
      </c>
      <c r="Z413" s="270">
        <v>2335</v>
      </c>
      <c r="AA413" s="270">
        <v>2040</v>
      </c>
      <c r="AB413" s="270">
        <v>1370</v>
      </c>
      <c r="AC413" s="270">
        <v>900</v>
      </c>
      <c r="AD413" s="270">
        <v>570</v>
      </c>
      <c r="AE413" s="270">
        <v>70</v>
      </c>
      <c r="AF413" s="270">
        <v>0</v>
      </c>
      <c r="AG413" s="270">
        <v>0</v>
      </c>
      <c r="AH413" s="270">
        <v>0</v>
      </c>
      <c r="AI413" s="270">
        <v>0</v>
      </c>
      <c r="AJ413" s="270">
        <v>0</v>
      </c>
      <c r="AK413" s="270">
        <v>0</v>
      </c>
      <c r="AL413" s="270">
        <v>0</v>
      </c>
      <c r="AM413" s="270">
        <v>0</v>
      </c>
      <c r="AN413" s="270">
        <v>0</v>
      </c>
      <c r="AO413" s="270">
        <v>0</v>
      </c>
      <c r="AP413" s="270">
        <v>0</v>
      </c>
      <c r="AQ413" s="270">
        <v>0</v>
      </c>
      <c r="AR413" s="270">
        <v>0</v>
      </c>
      <c r="AS413" s="270">
        <v>0</v>
      </c>
      <c r="AT413" s="270">
        <v>0</v>
      </c>
      <c r="AU413" s="270">
        <v>0</v>
      </c>
      <c r="AV413" s="270">
        <v>0</v>
      </c>
      <c r="AW413" s="270">
        <v>0</v>
      </c>
      <c r="AX413" s="270">
        <v>0</v>
      </c>
      <c r="AY413" s="270">
        <v>0</v>
      </c>
      <c r="AZ413" s="270">
        <v>0</v>
      </c>
      <c r="BA413" s="270">
        <v>0</v>
      </c>
      <c r="BB413" s="270">
        <v>8440</v>
      </c>
      <c r="BC413" s="270" t="s">
        <v>1676</v>
      </c>
      <c r="BD413" s="270">
        <v>0</v>
      </c>
      <c r="BE413" s="270">
        <v>0</v>
      </c>
      <c r="BF413" s="270" t="s">
        <v>1676</v>
      </c>
      <c r="BG413" s="270">
        <v>3815</v>
      </c>
      <c r="BH413" s="270">
        <v>270</v>
      </c>
      <c r="BI413" s="270">
        <v>0</v>
      </c>
      <c r="BJ413" s="270">
        <v>0</v>
      </c>
      <c r="BK413" s="270">
        <v>0</v>
      </c>
      <c r="BL413" s="270">
        <v>0</v>
      </c>
      <c r="BM413" s="270">
        <v>0</v>
      </c>
      <c r="BN413" s="270">
        <v>0</v>
      </c>
      <c r="BO413" s="270">
        <v>0</v>
      </c>
      <c r="BP413" s="270">
        <v>0</v>
      </c>
      <c r="BQ413" s="270">
        <v>0</v>
      </c>
      <c r="BR413" s="270">
        <v>0</v>
      </c>
      <c r="BS413" s="270" t="s">
        <v>1676</v>
      </c>
      <c r="BT413" s="270">
        <v>45</v>
      </c>
      <c r="BU413" s="270" t="s">
        <v>1676</v>
      </c>
      <c r="BV413" s="270"/>
      <c r="BW413" s="270">
        <v>2295</v>
      </c>
      <c r="BX413" s="270">
        <v>0</v>
      </c>
      <c r="BY413" s="270" t="s">
        <v>1676</v>
      </c>
      <c r="BZ413" s="270" t="s">
        <v>1676</v>
      </c>
      <c r="CA413" s="270">
        <v>0</v>
      </c>
      <c r="CB413" s="270">
        <v>0</v>
      </c>
      <c r="CC413" s="270">
        <v>0</v>
      </c>
      <c r="CD413" s="270" t="s">
        <v>1676</v>
      </c>
      <c r="CE413" s="270" t="s">
        <v>1676</v>
      </c>
      <c r="CF413" s="270">
        <v>0</v>
      </c>
      <c r="CG413" s="270">
        <v>6420</v>
      </c>
      <c r="CH413" s="270" t="s">
        <v>1676</v>
      </c>
      <c r="CI413" s="270">
        <v>0</v>
      </c>
      <c r="CJ413" s="270">
        <v>0</v>
      </c>
      <c r="CK413" s="270">
        <v>0</v>
      </c>
      <c r="CL413" s="270">
        <v>0</v>
      </c>
      <c r="CM413" s="270">
        <v>0</v>
      </c>
      <c r="CN413" s="270">
        <v>0</v>
      </c>
      <c r="CO413" s="270">
        <v>0</v>
      </c>
      <c r="CP413" s="270">
        <v>0</v>
      </c>
      <c r="CQ413" s="270">
        <v>0</v>
      </c>
      <c r="CR413" s="270">
        <v>0</v>
      </c>
      <c r="CS413" s="270">
        <v>0</v>
      </c>
      <c r="CT413" s="270">
        <v>0</v>
      </c>
      <c r="CU413" s="270">
        <v>0</v>
      </c>
      <c r="CV413" s="270">
        <v>0</v>
      </c>
      <c r="CW413" s="270">
        <v>0</v>
      </c>
      <c r="CX413" s="270">
        <v>0</v>
      </c>
      <c r="CY413" s="270">
        <v>0</v>
      </c>
      <c r="CZ413" s="270">
        <v>0</v>
      </c>
      <c r="DA413" s="270">
        <v>0</v>
      </c>
      <c r="DB413" s="270">
        <v>0</v>
      </c>
      <c r="DC413" s="270">
        <v>0</v>
      </c>
      <c r="DD413" s="270">
        <v>0</v>
      </c>
      <c r="DE413" s="270">
        <v>0</v>
      </c>
      <c r="DF413" s="270">
        <v>0</v>
      </c>
      <c r="DG413" s="270">
        <v>0</v>
      </c>
      <c r="DH413" s="270">
        <v>0</v>
      </c>
      <c r="DI413" s="270">
        <v>0</v>
      </c>
      <c r="DJ413" s="270">
        <v>0</v>
      </c>
      <c r="DK413" s="270">
        <v>0</v>
      </c>
      <c r="DL413" s="270">
        <v>0</v>
      </c>
      <c r="DM413" s="270">
        <v>0</v>
      </c>
      <c r="DN413" s="270">
        <v>0</v>
      </c>
      <c r="DO413" s="270">
        <v>0</v>
      </c>
      <c r="DP413" s="270">
        <v>0</v>
      </c>
      <c r="DQ413" s="270"/>
      <c r="DR413" s="270">
        <v>0</v>
      </c>
      <c r="DS413" s="270">
        <v>0</v>
      </c>
      <c r="DT413" s="270">
        <v>0</v>
      </c>
      <c r="DU413" s="270">
        <v>0</v>
      </c>
      <c r="DV413" s="270">
        <v>0</v>
      </c>
      <c r="DW413" s="270">
        <v>0</v>
      </c>
      <c r="DX413" s="270">
        <v>0</v>
      </c>
      <c r="DY413" s="270">
        <v>0</v>
      </c>
      <c r="DZ413" s="270">
        <v>0</v>
      </c>
      <c r="EA413" s="270">
        <v>0</v>
      </c>
      <c r="EB413" s="270">
        <v>0</v>
      </c>
      <c r="EC413" s="270">
        <v>0</v>
      </c>
      <c r="ED413" s="270">
        <v>0</v>
      </c>
      <c r="EE413" s="270">
        <v>0</v>
      </c>
      <c r="EF413" s="270">
        <v>0</v>
      </c>
      <c r="EG413" s="270">
        <v>0</v>
      </c>
      <c r="EH413" s="270">
        <v>0</v>
      </c>
      <c r="EI413" s="270">
        <v>0</v>
      </c>
      <c r="EJ413" s="270">
        <v>0</v>
      </c>
      <c r="EK413" s="270">
        <v>0</v>
      </c>
      <c r="EL413" s="270">
        <v>0</v>
      </c>
      <c r="EM413" s="270">
        <v>0</v>
      </c>
      <c r="EN413" s="270">
        <v>0</v>
      </c>
      <c r="EO413" s="270">
        <v>2310</v>
      </c>
      <c r="EP413" s="270">
        <v>4715</v>
      </c>
      <c r="EQ413" s="270">
        <v>150</v>
      </c>
      <c r="ER413" s="270">
        <v>125</v>
      </c>
      <c r="ES413" s="270">
        <v>0</v>
      </c>
      <c r="ET413" s="270">
        <v>1135</v>
      </c>
      <c r="EU413" s="270">
        <v>0</v>
      </c>
      <c r="EV413" s="270">
        <v>0</v>
      </c>
      <c r="EW413" s="270">
        <v>0</v>
      </c>
      <c r="EX413" s="270">
        <v>0</v>
      </c>
      <c r="EY413" s="270">
        <v>0</v>
      </c>
      <c r="EZ413" s="270">
        <v>0</v>
      </c>
      <c r="FA413" s="270">
        <v>0</v>
      </c>
      <c r="FB413" s="270">
        <v>0</v>
      </c>
      <c r="FC413" s="270">
        <v>0</v>
      </c>
      <c r="FD413" s="270">
        <v>0</v>
      </c>
      <c r="FE413" s="270">
        <v>0</v>
      </c>
      <c r="FF413" s="270">
        <v>0</v>
      </c>
      <c r="FG413" s="270">
        <v>0</v>
      </c>
      <c r="FH413" s="270">
        <v>0</v>
      </c>
      <c r="FI413" s="270">
        <v>0</v>
      </c>
      <c r="FJ413" s="270">
        <v>0</v>
      </c>
      <c r="FK413" s="270">
        <v>0</v>
      </c>
      <c r="FL413" s="351">
        <v>0</v>
      </c>
      <c r="FM413" s="323">
        <v>210</v>
      </c>
      <c r="FN413" s="324">
        <v>0</v>
      </c>
      <c r="FO413" s="270"/>
      <c r="FP413" s="89"/>
      <c r="FQ413" s="270"/>
      <c r="FR413" s="319"/>
      <c r="FS413" s="319"/>
      <c r="FT413" s="319"/>
      <c r="FU413" s="319"/>
      <c r="FV413" s="319"/>
      <c r="FW413" s="319"/>
      <c r="FX413" s="319"/>
      <c r="FY413" s="319"/>
      <c r="FZ413" s="319"/>
      <c r="GA413" s="319"/>
      <c r="GB413" s="319"/>
      <c r="GC413" s="319"/>
      <c r="GD413" s="319"/>
      <c r="GE413" s="319"/>
      <c r="GF413" s="319"/>
      <c r="GG413" s="319"/>
      <c r="GH413" s="319"/>
      <c r="GI413" s="319"/>
      <c r="GJ413" s="319"/>
      <c r="GK413" s="319"/>
      <c r="GL413" s="319"/>
      <c r="GM413" s="319"/>
      <c r="GN413" s="319"/>
      <c r="GO413" s="319"/>
      <c r="GP413" s="319"/>
      <c r="GQ413" s="319"/>
      <c r="GR413" s="319"/>
      <c r="GS413" s="319"/>
      <c r="GT413" s="319"/>
      <c r="GU413" s="319"/>
      <c r="GV413" s="319"/>
      <c r="GW413" s="319"/>
      <c r="GX413" s="319"/>
      <c r="GY413" s="319"/>
      <c r="GZ413" s="319"/>
      <c r="HA413" s="319"/>
      <c r="HB413" s="319"/>
      <c r="HC413" s="319"/>
      <c r="HD413" s="319"/>
      <c r="HE413" s="319"/>
      <c r="HF413" s="319"/>
      <c r="HG413" s="319"/>
      <c r="HH413" s="319"/>
      <c r="HI413" s="319"/>
      <c r="HJ413" s="319"/>
      <c r="HK413" s="319"/>
      <c r="HL413" s="319"/>
      <c r="HM413" s="319"/>
      <c r="HN413" s="319"/>
      <c r="HO413" s="319"/>
      <c r="HP413" s="319"/>
      <c r="HQ413" s="319"/>
      <c r="HR413" s="319"/>
      <c r="HS413" s="319"/>
      <c r="HT413" s="319"/>
      <c r="HU413" s="319"/>
      <c r="HV413" s="319"/>
      <c r="HW413" s="319"/>
      <c r="HX413" s="319"/>
      <c r="HY413" s="319"/>
      <c r="HZ413" s="319"/>
      <c r="IA413" s="319"/>
      <c r="IB413" s="319"/>
      <c r="IC413" s="319"/>
      <c r="ID413" s="319"/>
      <c r="IE413" s="319"/>
      <c r="IF413" s="319"/>
      <c r="IG413" s="318"/>
    </row>
    <row r="414" spans="1:241" ht="12.75" customHeight="1" x14ac:dyDescent="0.2">
      <c r="A414" s="370" t="s">
        <v>783</v>
      </c>
      <c r="B414" s="270">
        <v>1130</v>
      </c>
      <c r="C414" s="270">
        <v>1130</v>
      </c>
      <c r="D414" s="270">
        <v>490</v>
      </c>
      <c r="E414" s="270">
        <v>640</v>
      </c>
      <c r="F414" s="270">
        <v>0</v>
      </c>
      <c r="G414" s="270">
        <v>10</v>
      </c>
      <c r="H414" s="270">
        <v>1120</v>
      </c>
      <c r="I414" s="270">
        <v>45</v>
      </c>
      <c r="J414" s="270">
        <v>1085</v>
      </c>
      <c r="K414" s="270">
        <v>370</v>
      </c>
      <c r="L414" s="270">
        <v>52.079393398751115</v>
      </c>
      <c r="M414" s="270">
        <v>330</v>
      </c>
      <c r="N414" s="270">
        <v>395</v>
      </c>
      <c r="O414" s="270">
        <v>240</v>
      </c>
      <c r="P414" s="270">
        <v>150</v>
      </c>
      <c r="Q414" s="270" t="s">
        <v>1676</v>
      </c>
      <c r="R414" s="270">
        <v>0</v>
      </c>
      <c r="S414" s="270">
        <v>0</v>
      </c>
      <c r="T414" s="270">
        <v>0</v>
      </c>
      <c r="U414" s="270">
        <v>8</v>
      </c>
      <c r="V414" s="270">
        <v>0</v>
      </c>
      <c r="W414" s="270">
        <v>46</v>
      </c>
      <c r="X414" s="270">
        <v>66.052304964539005</v>
      </c>
      <c r="Y414" s="270">
        <v>0</v>
      </c>
      <c r="Z414" s="270">
        <v>60</v>
      </c>
      <c r="AA414" s="270">
        <v>100</v>
      </c>
      <c r="AB414" s="270">
        <v>180</v>
      </c>
      <c r="AC414" s="270">
        <v>340</v>
      </c>
      <c r="AD414" s="270">
        <v>400</v>
      </c>
      <c r="AE414" s="270">
        <v>45</v>
      </c>
      <c r="AF414" s="270">
        <v>90</v>
      </c>
      <c r="AG414" s="270">
        <v>0</v>
      </c>
      <c r="AH414" s="270">
        <v>445</v>
      </c>
      <c r="AI414" s="270">
        <v>25</v>
      </c>
      <c r="AJ414" s="270">
        <v>30</v>
      </c>
      <c r="AK414" s="270">
        <v>175</v>
      </c>
      <c r="AL414" s="270">
        <v>0</v>
      </c>
      <c r="AM414" s="270">
        <v>0</v>
      </c>
      <c r="AN414" s="270">
        <v>0</v>
      </c>
      <c r="AO414" s="270">
        <v>0</v>
      </c>
      <c r="AP414" s="270">
        <v>0</v>
      </c>
      <c r="AQ414" s="270">
        <v>0</v>
      </c>
      <c r="AR414" s="270">
        <v>30</v>
      </c>
      <c r="AS414" s="270" t="s">
        <v>1676</v>
      </c>
      <c r="AT414" s="270">
        <v>50</v>
      </c>
      <c r="AU414" s="270">
        <v>0</v>
      </c>
      <c r="AV414" s="270">
        <v>140</v>
      </c>
      <c r="AW414" s="270">
        <v>35</v>
      </c>
      <c r="AX414" s="270">
        <v>0</v>
      </c>
      <c r="AY414" s="270">
        <v>10</v>
      </c>
      <c r="AZ414" s="270">
        <v>65</v>
      </c>
      <c r="BA414" s="270">
        <v>10</v>
      </c>
      <c r="BB414" s="270">
        <v>25</v>
      </c>
      <c r="BC414" s="270" t="s">
        <v>1676</v>
      </c>
      <c r="BD414" s="270">
        <v>195</v>
      </c>
      <c r="BE414" s="270">
        <v>0</v>
      </c>
      <c r="BF414" s="270">
        <v>0</v>
      </c>
      <c r="BG414" s="270">
        <v>0</v>
      </c>
      <c r="BH414" s="270">
        <v>15</v>
      </c>
      <c r="BI414" s="270">
        <v>440</v>
      </c>
      <c r="BJ414" s="270" t="s">
        <v>1676</v>
      </c>
      <c r="BK414" s="270">
        <v>0</v>
      </c>
      <c r="BL414" s="270">
        <v>0</v>
      </c>
      <c r="BM414" s="270">
        <v>170</v>
      </c>
      <c r="BN414" s="270">
        <v>30</v>
      </c>
      <c r="BO414" s="270">
        <v>155</v>
      </c>
      <c r="BP414" s="270">
        <v>95</v>
      </c>
      <c r="BQ414" s="270">
        <v>0</v>
      </c>
      <c r="BR414" s="270">
        <v>0</v>
      </c>
      <c r="BS414" s="270">
        <v>0</v>
      </c>
      <c r="BT414" s="270">
        <v>25</v>
      </c>
      <c r="BU414" s="270" t="s">
        <v>1676</v>
      </c>
      <c r="BV414" s="270"/>
      <c r="BW414" s="270" t="s">
        <v>1676</v>
      </c>
      <c r="BX414" s="270">
        <v>0</v>
      </c>
      <c r="BY414" s="270" t="s">
        <v>1676</v>
      </c>
      <c r="BZ414" s="270">
        <v>0</v>
      </c>
      <c r="CA414" s="270">
        <v>0</v>
      </c>
      <c r="CB414" s="270">
        <v>0</v>
      </c>
      <c r="CC414" s="270">
        <v>0</v>
      </c>
      <c r="CD414" s="270" t="s">
        <v>1676</v>
      </c>
      <c r="CE414" s="270" t="s">
        <v>1676</v>
      </c>
      <c r="CF414" s="270">
        <v>0</v>
      </c>
      <c r="CG414" s="270">
        <v>1120</v>
      </c>
      <c r="CH414" s="270">
        <v>0</v>
      </c>
      <c r="CI414" s="270">
        <v>200</v>
      </c>
      <c r="CJ414" s="270">
        <v>30</v>
      </c>
      <c r="CK414" s="270">
        <v>40</v>
      </c>
      <c r="CL414" s="270">
        <v>0</v>
      </c>
      <c r="CM414" s="270">
        <v>450</v>
      </c>
      <c r="CN414" s="270">
        <v>185</v>
      </c>
      <c r="CO414" s="270">
        <v>0</v>
      </c>
      <c r="CP414" s="270">
        <v>0</v>
      </c>
      <c r="CQ414" s="270">
        <v>0</v>
      </c>
      <c r="CR414" s="270">
        <v>0</v>
      </c>
      <c r="CS414" s="270">
        <v>0</v>
      </c>
      <c r="CT414" s="270">
        <v>0</v>
      </c>
      <c r="CU414" s="270">
        <v>0</v>
      </c>
      <c r="CV414" s="270">
        <v>0</v>
      </c>
      <c r="CW414" s="270">
        <v>0</v>
      </c>
      <c r="CX414" s="270">
        <v>0</v>
      </c>
      <c r="CY414" s="270">
        <v>0</v>
      </c>
      <c r="CZ414" s="270">
        <v>0</v>
      </c>
      <c r="DA414" s="270">
        <v>130</v>
      </c>
      <c r="DB414" s="270">
        <v>0</v>
      </c>
      <c r="DC414" s="270">
        <v>0</v>
      </c>
      <c r="DD414" s="270">
        <v>0</v>
      </c>
      <c r="DE414" s="270">
        <v>0</v>
      </c>
      <c r="DF414" s="270">
        <v>0</v>
      </c>
      <c r="DG414" s="270">
        <v>0</v>
      </c>
      <c r="DH414" s="270">
        <v>0</v>
      </c>
      <c r="DI414" s="270">
        <v>0</v>
      </c>
      <c r="DJ414" s="270">
        <v>0</v>
      </c>
      <c r="DK414" s="270">
        <v>0</v>
      </c>
      <c r="DL414" s="270">
        <v>0</v>
      </c>
      <c r="DM414" s="270">
        <v>0</v>
      </c>
      <c r="DN414" s="270">
        <v>0</v>
      </c>
      <c r="DO414" s="270">
        <v>0</v>
      </c>
      <c r="DP414" s="270">
        <v>0</v>
      </c>
      <c r="DQ414" s="270"/>
      <c r="DR414" s="270">
        <v>0</v>
      </c>
      <c r="DS414" s="270" t="s">
        <v>1676</v>
      </c>
      <c r="DT414" s="270">
        <v>0</v>
      </c>
      <c r="DU414" s="270">
        <v>0</v>
      </c>
      <c r="DV414" s="270">
        <v>0</v>
      </c>
      <c r="DW414" s="270">
        <v>0</v>
      </c>
      <c r="DX414" s="270">
        <v>0</v>
      </c>
      <c r="DY414" s="270">
        <v>0</v>
      </c>
      <c r="DZ414" s="270">
        <v>0</v>
      </c>
      <c r="EA414" s="270">
        <v>0</v>
      </c>
      <c r="EB414" s="270">
        <v>0</v>
      </c>
      <c r="EC414" s="270">
        <v>0</v>
      </c>
      <c r="ED414" s="270">
        <v>0</v>
      </c>
      <c r="EE414" s="270">
        <v>0</v>
      </c>
      <c r="EF414" s="270">
        <v>0</v>
      </c>
      <c r="EG414" s="270">
        <v>0</v>
      </c>
      <c r="EH414" s="270">
        <v>0</v>
      </c>
      <c r="EI414" s="270">
        <v>0</v>
      </c>
      <c r="EJ414" s="270">
        <v>90</v>
      </c>
      <c r="EK414" s="270">
        <v>0</v>
      </c>
      <c r="EL414" s="270">
        <v>0</v>
      </c>
      <c r="EM414" s="270" t="s">
        <v>1676</v>
      </c>
      <c r="EN414" s="270">
        <v>0</v>
      </c>
      <c r="EO414" s="270">
        <v>0</v>
      </c>
      <c r="EP414" s="270">
        <v>0</v>
      </c>
      <c r="EQ414" s="270">
        <v>0</v>
      </c>
      <c r="ER414" s="270">
        <v>0</v>
      </c>
      <c r="ES414" s="270">
        <v>0</v>
      </c>
      <c r="ET414" s="270">
        <v>0</v>
      </c>
      <c r="EU414" s="270">
        <v>0</v>
      </c>
      <c r="EV414" s="270">
        <v>0</v>
      </c>
      <c r="EW414" s="270">
        <v>0</v>
      </c>
      <c r="EX414" s="270">
        <v>0</v>
      </c>
      <c r="EY414" s="270">
        <v>0</v>
      </c>
      <c r="EZ414" s="270">
        <v>0</v>
      </c>
      <c r="FA414" s="270">
        <v>0</v>
      </c>
      <c r="FB414" s="270">
        <v>0</v>
      </c>
      <c r="FC414" s="270">
        <v>0</v>
      </c>
      <c r="FD414" s="270">
        <v>0</v>
      </c>
      <c r="FE414" s="270">
        <v>0</v>
      </c>
      <c r="FF414" s="270">
        <v>0</v>
      </c>
      <c r="FG414" s="270">
        <v>0</v>
      </c>
      <c r="FH414" s="270">
        <v>0</v>
      </c>
      <c r="FI414" s="270">
        <v>0</v>
      </c>
      <c r="FJ414" s="270">
        <v>0</v>
      </c>
      <c r="FK414" s="270">
        <v>0</v>
      </c>
      <c r="FL414" s="351">
        <v>1110</v>
      </c>
      <c r="FM414" s="323">
        <v>0</v>
      </c>
      <c r="FN414" s="324">
        <v>1120</v>
      </c>
      <c r="FO414" s="270"/>
      <c r="FP414" s="89"/>
      <c r="FQ414" s="270"/>
      <c r="FR414" s="319"/>
      <c r="FS414" s="319"/>
      <c r="FT414" s="319"/>
      <c r="FU414" s="319"/>
      <c r="FV414" s="319"/>
      <c r="FW414" s="319"/>
      <c r="FX414" s="319"/>
      <c r="FY414" s="319"/>
      <c r="FZ414" s="319"/>
      <c r="GA414" s="319"/>
      <c r="GB414" s="319"/>
      <c r="GC414" s="319"/>
      <c r="GD414" s="319"/>
      <c r="GE414" s="319"/>
      <c r="GF414" s="319"/>
      <c r="GG414" s="319"/>
      <c r="GH414" s="319"/>
      <c r="GI414" s="319"/>
      <c r="GJ414" s="319"/>
      <c r="GK414" s="319"/>
      <c r="GL414" s="319"/>
      <c r="GM414" s="319"/>
      <c r="GN414" s="319"/>
      <c r="GO414" s="319"/>
      <c r="GP414" s="319"/>
      <c r="GQ414" s="319"/>
      <c r="GR414" s="319"/>
      <c r="GS414" s="319"/>
      <c r="GT414" s="319"/>
      <c r="GU414" s="319"/>
      <c r="GV414" s="319"/>
      <c r="GW414" s="319"/>
      <c r="GX414" s="319"/>
      <c r="GY414" s="319"/>
      <c r="GZ414" s="319"/>
      <c r="HA414" s="319"/>
      <c r="HB414" s="319"/>
      <c r="HC414" s="319"/>
      <c r="HD414" s="319"/>
      <c r="HE414" s="319"/>
      <c r="HF414" s="319"/>
      <c r="HG414" s="319"/>
      <c r="HH414" s="319"/>
      <c r="HI414" s="319"/>
      <c r="HJ414" s="319"/>
      <c r="HK414" s="319"/>
      <c r="HL414" s="319"/>
      <c r="HM414" s="319"/>
      <c r="HN414" s="319"/>
      <c r="HO414" s="319"/>
      <c r="HP414" s="319"/>
      <c r="HQ414" s="319"/>
      <c r="HR414" s="319"/>
      <c r="HS414" s="319"/>
      <c r="HT414" s="319"/>
      <c r="HU414" s="319"/>
      <c r="HV414" s="319"/>
      <c r="HW414" s="319"/>
      <c r="HX414" s="319"/>
      <c r="HY414" s="319"/>
      <c r="HZ414" s="319"/>
      <c r="IA414" s="319"/>
      <c r="IB414" s="319"/>
      <c r="IC414" s="319"/>
      <c r="ID414" s="319"/>
      <c r="IE414" s="319"/>
      <c r="IF414" s="319"/>
      <c r="IG414" s="318"/>
    </row>
    <row r="415" spans="1:241" ht="12.75" customHeight="1" x14ac:dyDescent="0.2">
      <c r="A415" s="370" t="s">
        <v>334</v>
      </c>
      <c r="B415" s="270">
        <v>2435</v>
      </c>
      <c r="C415" s="270">
        <v>2435</v>
      </c>
      <c r="D415" s="270">
        <v>1110</v>
      </c>
      <c r="E415" s="270">
        <v>1325</v>
      </c>
      <c r="F415" s="270">
        <v>0</v>
      </c>
      <c r="G415" s="270">
        <v>0</v>
      </c>
      <c r="H415" s="270">
        <v>2435</v>
      </c>
      <c r="I415" s="270">
        <v>380</v>
      </c>
      <c r="J415" s="270">
        <v>2055</v>
      </c>
      <c r="K415" s="270">
        <v>845</v>
      </c>
      <c r="L415" s="270">
        <v>53.225820016820855</v>
      </c>
      <c r="M415" s="270">
        <v>1270</v>
      </c>
      <c r="N415" s="270">
        <v>440</v>
      </c>
      <c r="O415" s="270">
        <v>315</v>
      </c>
      <c r="P415" s="270">
        <v>220</v>
      </c>
      <c r="Q415" s="270">
        <v>80</v>
      </c>
      <c r="R415" s="270">
        <v>25</v>
      </c>
      <c r="S415" s="270">
        <v>15</v>
      </c>
      <c r="T415" s="270">
        <v>10</v>
      </c>
      <c r="U415" s="270">
        <v>2.2210526315789472</v>
      </c>
      <c r="V415" s="270">
        <v>2</v>
      </c>
      <c r="W415" s="270">
        <v>23</v>
      </c>
      <c r="X415" s="270">
        <v>58.390625</v>
      </c>
      <c r="Y415" s="270">
        <v>0</v>
      </c>
      <c r="Z415" s="270">
        <v>185</v>
      </c>
      <c r="AA415" s="270">
        <v>350</v>
      </c>
      <c r="AB415" s="270">
        <v>660</v>
      </c>
      <c r="AC415" s="270">
        <v>775</v>
      </c>
      <c r="AD415" s="270">
        <v>440</v>
      </c>
      <c r="AE415" s="270">
        <v>20</v>
      </c>
      <c r="AF415" s="270">
        <v>180</v>
      </c>
      <c r="AG415" s="270">
        <v>0</v>
      </c>
      <c r="AH415" s="270">
        <v>470</v>
      </c>
      <c r="AI415" s="270">
        <v>0</v>
      </c>
      <c r="AJ415" s="270">
        <v>0</v>
      </c>
      <c r="AK415" s="270">
        <v>0</v>
      </c>
      <c r="AL415" s="270">
        <v>175</v>
      </c>
      <c r="AM415" s="270">
        <v>210</v>
      </c>
      <c r="AN415" s="270">
        <v>25</v>
      </c>
      <c r="AO415" s="270">
        <v>0</v>
      </c>
      <c r="AP415" s="270">
        <v>25</v>
      </c>
      <c r="AQ415" s="270">
        <v>200</v>
      </c>
      <c r="AR415" s="270">
        <v>95</v>
      </c>
      <c r="AS415" s="270">
        <v>25</v>
      </c>
      <c r="AT415" s="270">
        <v>95</v>
      </c>
      <c r="AU415" s="270">
        <v>0</v>
      </c>
      <c r="AV415" s="270">
        <v>15</v>
      </c>
      <c r="AW415" s="270">
        <v>200</v>
      </c>
      <c r="AX415" s="270">
        <v>0</v>
      </c>
      <c r="AY415" s="270">
        <v>25</v>
      </c>
      <c r="AZ415" s="270">
        <v>615</v>
      </c>
      <c r="BA415" s="270" t="s">
        <v>1676</v>
      </c>
      <c r="BB415" s="270">
        <v>65</v>
      </c>
      <c r="BC415" s="270" t="s">
        <v>1676</v>
      </c>
      <c r="BD415" s="270">
        <v>35</v>
      </c>
      <c r="BE415" s="270" t="s">
        <v>1676</v>
      </c>
      <c r="BF415" s="270">
        <v>0</v>
      </c>
      <c r="BG415" s="270" t="s">
        <v>1676</v>
      </c>
      <c r="BH415" s="270">
        <v>145</v>
      </c>
      <c r="BI415" s="270">
        <v>480</v>
      </c>
      <c r="BJ415" s="270">
        <v>0</v>
      </c>
      <c r="BK415" s="270">
        <v>0</v>
      </c>
      <c r="BL415" s="270">
        <v>0</v>
      </c>
      <c r="BM415" s="270">
        <v>425</v>
      </c>
      <c r="BN415" s="270">
        <v>15</v>
      </c>
      <c r="BO415" s="270">
        <v>790</v>
      </c>
      <c r="BP415" s="270">
        <v>350</v>
      </c>
      <c r="BQ415" s="270">
        <v>0</v>
      </c>
      <c r="BR415" s="270">
        <v>0</v>
      </c>
      <c r="BS415" s="270" t="s">
        <v>1676</v>
      </c>
      <c r="BT415" s="270">
        <v>100</v>
      </c>
      <c r="BU415" s="270">
        <v>35</v>
      </c>
      <c r="BV415" s="270"/>
      <c r="BW415" s="270">
        <v>45</v>
      </c>
      <c r="BX415" s="270">
        <v>0</v>
      </c>
      <c r="BY415" s="270" t="s">
        <v>1676</v>
      </c>
      <c r="BZ415" s="270">
        <v>0</v>
      </c>
      <c r="CA415" s="270">
        <v>0</v>
      </c>
      <c r="CB415" s="270">
        <v>0</v>
      </c>
      <c r="CC415" s="270">
        <v>0</v>
      </c>
      <c r="CD415" s="270">
        <v>70</v>
      </c>
      <c r="CE415" s="270">
        <v>0</v>
      </c>
      <c r="CF415" s="270">
        <v>0</v>
      </c>
      <c r="CG415" s="270">
        <v>2365</v>
      </c>
      <c r="CH415" s="270">
        <v>0</v>
      </c>
      <c r="CI415" s="270">
        <v>535</v>
      </c>
      <c r="CJ415" s="270">
        <v>290</v>
      </c>
      <c r="CK415" s="270">
        <v>950</v>
      </c>
      <c r="CL415" s="270">
        <v>0</v>
      </c>
      <c r="CM415" s="270">
        <v>480</v>
      </c>
      <c r="CN415" s="270">
        <v>0</v>
      </c>
      <c r="CO415" s="270">
        <v>0</v>
      </c>
      <c r="CP415" s="270">
        <v>0</v>
      </c>
      <c r="CQ415" s="270">
        <v>0</v>
      </c>
      <c r="CR415" s="270">
        <v>0</v>
      </c>
      <c r="CS415" s="270">
        <v>0</v>
      </c>
      <c r="CT415" s="270">
        <v>0</v>
      </c>
      <c r="CU415" s="270">
        <v>0</v>
      </c>
      <c r="CV415" s="270">
        <v>0</v>
      </c>
      <c r="CW415" s="270">
        <v>0</v>
      </c>
      <c r="CX415" s="270">
        <v>0</v>
      </c>
      <c r="CY415" s="270">
        <v>0</v>
      </c>
      <c r="CZ415" s="270">
        <v>0</v>
      </c>
      <c r="DA415" s="270">
        <v>50</v>
      </c>
      <c r="DB415" s="270">
        <v>0</v>
      </c>
      <c r="DC415" s="270">
        <v>0</v>
      </c>
      <c r="DD415" s="270" t="s">
        <v>1676</v>
      </c>
      <c r="DE415" s="270">
        <v>0</v>
      </c>
      <c r="DF415" s="270">
        <v>0</v>
      </c>
      <c r="DG415" s="270">
        <v>0</v>
      </c>
      <c r="DH415" s="270">
        <v>0</v>
      </c>
      <c r="DI415" s="270">
        <v>0</v>
      </c>
      <c r="DJ415" s="270">
        <v>0</v>
      </c>
      <c r="DK415" s="270">
        <v>0</v>
      </c>
      <c r="DL415" s="270">
        <v>0</v>
      </c>
      <c r="DM415" s="270">
        <v>0</v>
      </c>
      <c r="DN415" s="270">
        <v>0</v>
      </c>
      <c r="DO415" s="270">
        <v>0</v>
      </c>
      <c r="DP415" s="270">
        <v>0</v>
      </c>
      <c r="DQ415" s="270"/>
      <c r="DR415" s="270">
        <v>0</v>
      </c>
      <c r="DS415" s="270">
        <v>0</v>
      </c>
      <c r="DT415" s="270">
        <v>0</v>
      </c>
      <c r="DU415" s="270">
        <v>0</v>
      </c>
      <c r="DV415" s="270">
        <v>0</v>
      </c>
      <c r="DW415" s="270">
        <v>0</v>
      </c>
      <c r="DX415" s="270">
        <v>0</v>
      </c>
      <c r="DY415" s="270">
        <v>0</v>
      </c>
      <c r="DZ415" s="270">
        <v>0</v>
      </c>
      <c r="EA415" s="270">
        <v>0</v>
      </c>
      <c r="EB415" s="270">
        <v>0</v>
      </c>
      <c r="EC415" s="270">
        <v>0</v>
      </c>
      <c r="ED415" s="270">
        <v>0</v>
      </c>
      <c r="EE415" s="270">
        <v>0</v>
      </c>
      <c r="EF415" s="270">
        <v>0</v>
      </c>
      <c r="EG415" s="270">
        <v>0</v>
      </c>
      <c r="EH415" s="270">
        <v>0</v>
      </c>
      <c r="EI415" s="270">
        <v>0</v>
      </c>
      <c r="EJ415" s="270">
        <v>0</v>
      </c>
      <c r="EK415" s="270">
        <v>130</v>
      </c>
      <c r="EL415" s="270">
        <v>0</v>
      </c>
      <c r="EM415" s="270">
        <v>0</v>
      </c>
      <c r="EN415" s="270">
        <v>0</v>
      </c>
      <c r="EO415" s="270">
        <v>0</v>
      </c>
      <c r="EP415" s="270">
        <v>0</v>
      </c>
      <c r="EQ415" s="270">
        <v>0</v>
      </c>
      <c r="ER415" s="270">
        <v>0</v>
      </c>
      <c r="ES415" s="270">
        <v>0</v>
      </c>
      <c r="ET415" s="270">
        <v>0</v>
      </c>
      <c r="EU415" s="270">
        <v>0</v>
      </c>
      <c r="EV415" s="270">
        <v>0</v>
      </c>
      <c r="EW415" s="270">
        <v>0</v>
      </c>
      <c r="EX415" s="270">
        <v>0</v>
      </c>
      <c r="EY415" s="270">
        <v>0</v>
      </c>
      <c r="EZ415" s="270">
        <v>0</v>
      </c>
      <c r="FA415" s="270">
        <v>0</v>
      </c>
      <c r="FB415" s="270">
        <v>0</v>
      </c>
      <c r="FC415" s="270">
        <v>0</v>
      </c>
      <c r="FD415" s="270">
        <v>0</v>
      </c>
      <c r="FE415" s="270">
        <v>0</v>
      </c>
      <c r="FF415" s="270">
        <v>0</v>
      </c>
      <c r="FG415" s="270">
        <v>0</v>
      </c>
      <c r="FH415" s="270">
        <v>0</v>
      </c>
      <c r="FI415" s="270">
        <v>0</v>
      </c>
      <c r="FJ415" s="270">
        <v>0</v>
      </c>
      <c r="FK415" s="270">
        <v>0</v>
      </c>
      <c r="FL415" s="351">
        <v>2370</v>
      </c>
      <c r="FM415" s="323">
        <v>0</v>
      </c>
      <c r="FN415" s="324">
        <v>2380</v>
      </c>
      <c r="FO415" s="270"/>
      <c r="FP415" s="89"/>
      <c r="FQ415" s="270"/>
      <c r="FR415" s="319"/>
      <c r="FS415" s="319"/>
      <c r="FT415" s="319"/>
      <c r="FU415" s="319"/>
      <c r="FV415" s="319"/>
      <c r="FW415" s="319"/>
      <c r="FX415" s="319"/>
      <c r="FY415" s="319"/>
      <c r="FZ415" s="319"/>
      <c r="GA415" s="319"/>
      <c r="GB415" s="319"/>
      <c r="GC415" s="319"/>
      <c r="GD415" s="319"/>
      <c r="GE415" s="319"/>
      <c r="GF415" s="319"/>
      <c r="GG415" s="319"/>
      <c r="GH415" s="319"/>
      <c r="GI415" s="319"/>
      <c r="GJ415" s="319"/>
      <c r="GK415" s="319"/>
      <c r="GL415" s="319"/>
      <c r="GM415" s="319"/>
      <c r="GN415" s="319"/>
      <c r="GO415" s="319"/>
      <c r="GP415" s="319"/>
      <c r="GQ415" s="319"/>
      <c r="GR415" s="319"/>
      <c r="GS415" s="319"/>
      <c r="GT415" s="319"/>
      <c r="GU415" s="319"/>
      <c r="GV415" s="319"/>
      <c r="GW415" s="319"/>
      <c r="GX415" s="319"/>
      <c r="GY415" s="319"/>
      <c r="GZ415" s="319"/>
      <c r="HA415" s="319"/>
      <c r="HB415" s="319"/>
      <c r="HC415" s="319"/>
      <c r="HD415" s="319"/>
      <c r="HE415" s="319"/>
      <c r="HF415" s="319"/>
      <c r="HG415" s="319"/>
      <c r="HH415" s="319"/>
      <c r="HI415" s="319"/>
      <c r="HJ415" s="319"/>
      <c r="HK415" s="319"/>
      <c r="HL415" s="319"/>
      <c r="HM415" s="319"/>
      <c r="HN415" s="319"/>
      <c r="HO415" s="319"/>
      <c r="HP415" s="319"/>
      <c r="HQ415" s="319"/>
      <c r="HR415" s="319"/>
      <c r="HS415" s="319"/>
      <c r="HT415" s="319"/>
      <c r="HU415" s="319"/>
      <c r="HV415" s="319"/>
      <c r="HW415" s="319"/>
      <c r="HX415" s="319"/>
      <c r="HY415" s="319"/>
      <c r="HZ415" s="319"/>
      <c r="IA415" s="319"/>
      <c r="IB415" s="319"/>
      <c r="IC415" s="319"/>
      <c r="ID415" s="319"/>
      <c r="IE415" s="319"/>
      <c r="IF415" s="319"/>
      <c r="IG415" s="318"/>
    </row>
    <row r="416" spans="1:241" ht="12.75" customHeight="1" x14ac:dyDescent="0.2">
      <c r="A416" s="370" t="s">
        <v>383</v>
      </c>
      <c r="B416" s="270">
        <v>22815</v>
      </c>
      <c r="C416" s="270">
        <v>22555</v>
      </c>
      <c r="D416" s="270">
        <v>11190</v>
      </c>
      <c r="E416" s="270">
        <v>11345</v>
      </c>
      <c r="F416" s="270">
        <v>5825</v>
      </c>
      <c r="G416" s="270">
        <v>3920</v>
      </c>
      <c r="H416" s="270">
        <v>12680</v>
      </c>
      <c r="I416" s="270">
        <v>10445</v>
      </c>
      <c r="J416" s="270">
        <v>12370</v>
      </c>
      <c r="K416" s="270">
        <v>55825</v>
      </c>
      <c r="L416" s="270">
        <v>16.466223378625806</v>
      </c>
      <c r="M416" s="270">
        <v>8965</v>
      </c>
      <c r="N416" s="270">
        <v>1110</v>
      </c>
      <c r="O416" s="270">
        <v>200</v>
      </c>
      <c r="P416" s="270">
        <v>80</v>
      </c>
      <c r="Q416" s="270">
        <v>10</v>
      </c>
      <c r="R416" s="270" t="s">
        <v>1676</v>
      </c>
      <c r="S416" s="270" t="s">
        <v>1676</v>
      </c>
      <c r="T416" s="270" t="s">
        <v>1676</v>
      </c>
      <c r="U416" s="270">
        <v>5.463751100675081</v>
      </c>
      <c r="V416" s="270">
        <v>2</v>
      </c>
      <c r="W416" s="270">
        <v>10</v>
      </c>
      <c r="X416" s="270">
        <v>58.635546057610973</v>
      </c>
      <c r="Y416" s="270">
        <v>385</v>
      </c>
      <c r="Z416" s="270">
        <v>1325</v>
      </c>
      <c r="AA416" s="270">
        <v>2175</v>
      </c>
      <c r="AB416" s="270">
        <v>5995</v>
      </c>
      <c r="AC416" s="270">
        <v>9365</v>
      </c>
      <c r="AD416" s="270">
        <v>3105</v>
      </c>
      <c r="AE416" s="270">
        <v>110</v>
      </c>
      <c r="AF416" s="270">
        <v>90</v>
      </c>
      <c r="AG416" s="270">
        <v>135</v>
      </c>
      <c r="AH416" s="270">
        <v>25</v>
      </c>
      <c r="AI416" s="270">
        <v>75</v>
      </c>
      <c r="AJ416" s="270">
        <v>380</v>
      </c>
      <c r="AK416" s="270">
        <v>20</v>
      </c>
      <c r="AL416" s="270">
        <v>295</v>
      </c>
      <c r="AM416" s="270">
        <v>515</v>
      </c>
      <c r="AN416" s="270">
        <v>200</v>
      </c>
      <c r="AO416" s="270">
        <v>0</v>
      </c>
      <c r="AP416" s="270">
        <v>2800</v>
      </c>
      <c r="AQ416" s="270">
        <v>1185</v>
      </c>
      <c r="AR416" s="270">
        <v>195</v>
      </c>
      <c r="AS416" s="270">
        <v>90</v>
      </c>
      <c r="AT416" s="270">
        <v>365</v>
      </c>
      <c r="AU416" s="270">
        <v>0</v>
      </c>
      <c r="AV416" s="270">
        <v>1465</v>
      </c>
      <c r="AW416" s="270">
        <v>1190</v>
      </c>
      <c r="AX416" s="270">
        <v>1860</v>
      </c>
      <c r="AY416" s="270" t="s">
        <v>1676</v>
      </c>
      <c r="AZ416" s="270">
        <v>600</v>
      </c>
      <c r="BA416" s="270">
        <v>6615</v>
      </c>
      <c r="BB416" s="270">
        <v>4710</v>
      </c>
      <c r="BC416" s="270">
        <v>600</v>
      </c>
      <c r="BD416" s="270">
        <v>14460</v>
      </c>
      <c r="BE416" s="270">
        <v>1120</v>
      </c>
      <c r="BF416" s="270">
        <v>625</v>
      </c>
      <c r="BG416" s="270">
        <v>10</v>
      </c>
      <c r="BH416" s="270">
        <v>275</v>
      </c>
      <c r="BI416" s="270">
        <v>110</v>
      </c>
      <c r="BJ416" s="270" t="s">
        <v>1676</v>
      </c>
      <c r="BK416" s="270">
        <v>420</v>
      </c>
      <c r="BL416" s="270">
        <v>565</v>
      </c>
      <c r="BM416" s="270">
        <v>730</v>
      </c>
      <c r="BN416" s="270">
        <v>265</v>
      </c>
      <c r="BO416" s="270">
        <v>230</v>
      </c>
      <c r="BP416" s="270">
        <v>680</v>
      </c>
      <c r="BQ416" s="270">
        <v>0</v>
      </c>
      <c r="BR416" s="270">
        <v>0</v>
      </c>
      <c r="BS416" s="270">
        <v>20</v>
      </c>
      <c r="BT416" s="270">
        <v>1015</v>
      </c>
      <c r="BU416" s="270">
        <v>400</v>
      </c>
      <c r="BV416" s="270"/>
      <c r="BW416" s="270">
        <v>1020</v>
      </c>
      <c r="BX416" s="270">
        <v>0</v>
      </c>
      <c r="BY416" s="270">
        <v>65</v>
      </c>
      <c r="BZ416" s="270" t="s">
        <v>1676</v>
      </c>
      <c r="CA416" s="270">
        <v>0</v>
      </c>
      <c r="CB416" s="270">
        <v>0</v>
      </c>
      <c r="CC416" s="270">
        <v>0</v>
      </c>
      <c r="CD416" s="270">
        <v>1625</v>
      </c>
      <c r="CE416" s="270" t="s">
        <v>1676</v>
      </c>
      <c r="CF416" s="270">
        <v>100</v>
      </c>
      <c r="CG416" s="270">
        <v>20760</v>
      </c>
      <c r="CH416" s="270" t="s">
        <v>1676</v>
      </c>
      <c r="CI416" s="270">
        <v>845</v>
      </c>
      <c r="CJ416" s="270">
        <v>1375</v>
      </c>
      <c r="CK416" s="270">
        <v>0</v>
      </c>
      <c r="CL416" s="270">
        <v>0</v>
      </c>
      <c r="CM416" s="270">
        <v>0</v>
      </c>
      <c r="CN416" s="270" t="s">
        <v>1676</v>
      </c>
      <c r="CO416" s="270">
        <v>0</v>
      </c>
      <c r="CP416" s="270">
        <v>0</v>
      </c>
      <c r="CQ416" s="270">
        <v>0</v>
      </c>
      <c r="CR416" s="270">
        <v>0</v>
      </c>
      <c r="CS416" s="270">
        <v>0</v>
      </c>
      <c r="CT416" s="270">
        <v>0</v>
      </c>
      <c r="CU416" s="270">
        <v>0</v>
      </c>
      <c r="CV416" s="270">
        <v>0</v>
      </c>
      <c r="CW416" s="270">
        <v>1970</v>
      </c>
      <c r="CX416" s="270">
        <v>0</v>
      </c>
      <c r="CY416" s="270">
        <v>0</v>
      </c>
      <c r="CZ416" s="270">
        <v>0</v>
      </c>
      <c r="DA416" s="270">
        <v>100</v>
      </c>
      <c r="DB416" s="270">
        <v>0</v>
      </c>
      <c r="DC416" s="270">
        <v>0</v>
      </c>
      <c r="DD416" s="270">
        <v>0</v>
      </c>
      <c r="DE416" s="270">
        <v>590</v>
      </c>
      <c r="DF416" s="270">
        <v>3420</v>
      </c>
      <c r="DG416" s="270">
        <v>0</v>
      </c>
      <c r="DH416" s="270">
        <v>0</v>
      </c>
      <c r="DI416" s="270">
        <v>0</v>
      </c>
      <c r="DJ416" s="270">
        <v>0</v>
      </c>
      <c r="DK416" s="270">
        <v>0</v>
      </c>
      <c r="DL416" s="270">
        <v>0</v>
      </c>
      <c r="DM416" s="270">
        <v>0</v>
      </c>
      <c r="DN416" s="270" t="s">
        <v>1676</v>
      </c>
      <c r="DO416" s="270">
        <v>0</v>
      </c>
      <c r="DP416" s="270">
        <v>0</v>
      </c>
      <c r="DQ416" s="270"/>
      <c r="DR416" s="270">
        <v>0</v>
      </c>
      <c r="DS416" s="270">
        <v>0</v>
      </c>
      <c r="DT416" s="270">
        <v>0</v>
      </c>
      <c r="DU416" s="270">
        <v>0</v>
      </c>
      <c r="DV416" s="270">
        <v>0</v>
      </c>
      <c r="DW416" s="270">
        <v>0</v>
      </c>
      <c r="DX416" s="270">
        <v>0</v>
      </c>
      <c r="DY416" s="270">
        <v>8400</v>
      </c>
      <c r="DZ416" s="270">
        <v>0</v>
      </c>
      <c r="EA416" s="270">
        <v>0</v>
      </c>
      <c r="EB416" s="270">
        <v>0</v>
      </c>
      <c r="EC416" s="270">
        <v>0</v>
      </c>
      <c r="ED416" s="270">
        <v>0</v>
      </c>
      <c r="EE416" s="270">
        <v>0</v>
      </c>
      <c r="EF416" s="270">
        <v>0</v>
      </c>
      <c r="EG416" s="270">
        <v>0</v>
      </c>
      <c r="EH416" s="270">
        <v>0</v>
      </c>
      <c r="EI416" s="270">
        <v>0</v>
      </c>
      <c r="EJ416" s="270">
        <v>0</v>
      </c>
      <c r="EK416" s="270">
        <v>565</v>
      </c>
      <c r="EL416" s="270">
        <v>0</v>
      </c>
      <c r="EM416" s="270">
        <v>0</v>
      </c>
      <c r="EN416" s="270">
        <v>0</v>
      </c>
      <c r="EO416" s="270">
        <v>0</v>
      </c>
      <c r="EP416" s="270">
        <v>0</v>
      </c>
      <c r="EQ416" s="270">
        <v>0</v>
      </c>
      <c r="ER416" s="270">
        <v>0</v>
      </c>
      <c r="ES416" s="270">
        <v>0</v>
      </c>
      <c r="ET416" s="270">
        <v>0</v>
      </c>
      <c r="EU416" s="270">
        <v>5540</v>
      </c>
      <c r="EV416" s="270">
        <v>0</v>
      </c>
      <c r="EW416" s="270">
        <v>0</v>
      </c>
      <c r="EX416" s="270">
        <v>0</v>
      </c>
      <c r="EY416" s="270">
        <v>0</v>
      </c>
      <c r="EZ416" s="270">
        <v>0</v>
      </c>
      <c r="FA416" s="270">
        <v>0</v>
      </c>
      <c r="FB416" s="270">
        <v>0</v>
      </c>
      <c r="FC416" s="270">
        <v>0</v>
      </c>
      <c r="FD416" s="270">
        <v>0</v>
      </c>
      <c r="FE416" s="270">
        <v>0</v>
      </c>
      <c r="FF416" s="270">
        <v>0</v>
      </c>
      <c r="FG416" s="270">
        <v>0</v>
      </c>
      <c r="FH416" s="270">
        <v>0</v>
      </c>
      <c r="FI416" s="270">
        <v>0</v>
      </c>
      <c r="FJ416" s="270">
        <v>0</v>
      </c>
      <c r="FK416" s="270">
        <v>0</v>
      </c>
      <c r="FL416" s="351">
        <v>18105</v>
      </c>
      <c r="FM416" s="323">
        <v>130</v>
      </c>
      <c r="FN416" s="324">
        <v>10375</v>
      </c>
      <c r="FO416" s="270"/>
      <c r="FP416" s="89"/>
      <c r="FQ416" s="270"/>
      <c r="FR416" s="319"/>
      <c r="FS416" s="319"/>
      <c r="FT416" s="319"/>
      <c r="FU416" s="319"/>
      <c r="FV416" s="319"/>
      <c r="FW416" s="319"/>
      <c r="FX416" s="319"/>
      <c r="FY416" s="319"/>
      <c r="FZ416" s="319"/>
      <c r="GA416" s="319"/>
      <c r="GB416" s="319"/>
      <c r="GC416" s="319"/>
      <c r="GD416" s="319"/>
      <c r="GE416" s="319"/>
      <c r="GF416" s="319"/>
      <c r="GG416" s="319"/>
      <c r="GH416" s="319"/>
      <c r="GI416" s="319"/>
      <c r="GJ416" s="319"/>
      <c r="GK416" s="319"/>
      <c r="GL416" s="319"/>
      <c r="GM416" s="319"/>
      <c r="GN416" s="319"/>
      <c r="GO416" s="319"/>
      <c r="GP416" s="319"/>
      <c r="GQ416" s="319"/>
      <c r="GR416" s="319"/>
      <c r="GS416" s="319"/>
      <c r="GT416" s="319"/>
      <c r="GU416" s="319"/>
      <c r="GV416" s="319"/>
      <c r="GW416" s="319"/>
      <c r="GX416" s="319"/>
      <c r="GY416" s="319"/>
      <c r="GZ416" s="319"/>
      <c r="HA416" s="319"/>
      <c r="HB416" s="319"/>
      <c r="HC416" s="319"/>
      <c r="HD416" s="319"/>
      <c r="HE416" s="319"/>
      <c r="HF416" s="319"/>
      <c r="HG416" s="319"/>
      <c r="HH416" s="319"/>
      <c r="HI416" s="319"/>
      <c r="HJ416" s="319"/>
      <c r="HK416" s="319"/>
      <c r="HL416" s="319"/>
      <c r="HM416" s="319"/>
      <c r="HN416" s="319"/>
      <c r="HO416" s="319"/>
      <c r="HP416" s="319"/>
      <c r="HQ416" s="319"/>
      <c r="HR416" s="319"/>
      <c r="HS416" s="319"/>
      <c r="HT416" s="319"/>
      <c r="HU416" s="319"/>
      <c r="HV416" s="319"/>
      <c r="HW416" s="319"/>
      <c r="HX416" s="319"/>
      <c r="HY416" s="319"/>
      <c r="HZ416" s="319"/>
      <c r="IA416" s="319"/>
      <c r="IB416" s="319"/>
      <c r="IC416" s="319"/>
      <c r="ID416" s="319"/>
      <c r="IE416" s="319"/>
      <c r="IF416" s="319"/>
      <c r="IG416" s="318"/>
    </row>
    <row r="417" spans="1:241" ht="12.75" customHeight="1" x14ac:dyDescent="0.2">
      <c r="A417" s="370" t="s">
        <v>403</v>
      </c>
      <c r="B417" s="270">
        <v>7935</v>
      </c>
      <c r="C417" s="270">
        <v>7920</v>
      </c>
      <c r="D417" s="270">
        <v>4285</v>
      </c>
      <c r="E417" s="270">
        <v>3635</v>
      </c>
      <c r="F417" s="270">
        <v>1695</v>
      </c>
      <c r="G417" s="270">
        <v>2080</v>
      </c>
      <c r="H417" s="270">
        <v>4125</v>
      </c>
      <c r="I417" s="270">
        <v>3460</v>
      </c>
      <c r="J417" s="270">
        <v>4480</v>
      </c>
      <c r="K417" s="270">
        <v>23865</v>
      </c>
      <c r="L417" s="270">
        <v>12.585983127839066</v>
      </c>
      <c r="M417" s="270">
        <v>1500</v>
      </c>
      <c r="N417" s="270">
        <v>35</v>
      </c>
      <c r="O417" s="270" t="s">
        <v>1676</v>
      </c>
      <c r="P417" s="270">
        <v>0</v>
      </c>
      <c r="Q417" s="270">
        <v>0</v>
      </c>
      <c r="R417" s="270">
        <v>0</v>
      </c>
      <c r="S417" s="270">
        <v>0</v>
      </c>
      <c r="T417" s="270">
        <v>0</v>
      </c>
      <c r="U417" s="270">
        <v>6.9469718922051582</v>
      </c>
      <c r="V417" s="270">
        <v>2</v>
      </c>
      <c r="W417" s="270">
        <v>10</v>
      </c>
      <c r="X417" s="270">
        <v>61.592461868145719</v>
      </c>
      <c r="Y417" s="270">
        <v>0</v>
      </c>
      <c r="Z417" s="270">
        <v>435</v>
      </c>
      <c r="AA417" s="270">
        <v>640</v>
      </c>
      <c r="AB417" s="270">
        <v>1815</v>
      </c>
      <c r="AC417" s="270">
        <v>3515</v>
      </c>
      <c r="AD417" s="270">
        <v>1505</v>
      </c>
      <c r="AE417" s="270">
        <v>20</v>
      </c>
      <c r="AF417" s="270">
        <v>15</v>
      </c>
      <c r="AG417" s="270">
        <v>0</v>
      </c>
      <c r="AH417" s="270" t="s">
        <v>1676</v>
      </c>
      <c r="AI417" s="270">
        <v>0</v>
      </c>
      <c r="AJ417" s="270">
        <v>25</v>
      </c>
      <c r="AK417" s="270">
        <v>0</v>
      </c>
      <c r="AL417" s="270">
        <v>20</v>
      </c>
      <c r="AM417" s="270" t="s">
        <v>1676</v>
      </c>
      <c r="AN417" s="270" t="s">
        <v>1676</v>
      </c>
      <c r="AO417" s="270" t="s">
        <v>1676</v>
      </c>
      <c r="AP417" s="270">
        <v>205</v>
      </c>
      <c r="AQ417" s="270">
        <v>30</v>
      </c>
      <c r="AR417" s="270">
        <v>0</v>
      </c>
      <c r="AS417" s="270">
        <v>180</v>
      </c>
      <c r="AT417" s="270">
        <v>95</v>
      </c>
      <c r="AU417" s="270">
        <v>0</v>
      </c>
      <c r="AV417" s="270" t="s">
        <v>1676</v>
      </c>
      <c r="AW417" s="270">
        <v>60</v>
      </c>
      <c r="AX417" s="270">
        <v>245</v>
      </c>
      <c r="AY417" s="270">
        <v>0</v>
      </c>
      <c r="AZ417" s="270">
        <v>260</v>
      </c>
      <c r="BA417" s="270">
        <v>5685</v>
      </c>
      <c r="BB417" s="270">
        <v>1095</v>
      </c>
      <c r="BC417" s="270">
        <v>420</v>
      </c>
      <c r="BD417" s="270">
        <v>4430</v>
      </c>
      <c r="BE417" s="270">
        <v>1345</v>
      </c>
      <c r="BF417" s="270">
        <v>190</v>
      </c>
      <c r="BG417" s="270" t="s">
        <v>1676</v>
      </c>
      <c r="BH417" s="270">
        <v>245</v>
      </c>
      <c r="BI417" s="270" t="s">
        <v>1676</v>
      </c>
      <c r="BJ417" s="270" t="s">
        <v>1676</v>
      </c>
      <c r="BK417" s="270">
        <v>30</v>
      </c>
      <c r="BL417" s="270">
        <v>115</v>
      </c>
      <c r="BM417" s="270">
        <v>145</v>
      </c>
      <c r="BN417" s="270">
        <v>15</v>
      </c>
      <c r="BO417" s="270">
        <v>30</v>
      </c>
      <c r="BP417" s="270">
        <v>95</v>
      </c>
      <c r="BQ417" s="270" t="s">
        <v>1676</v>
      </c>
      <c r="BR417" s="270">
        <v>0</v>
      </c>
      <c r="BS417" s="270">
        <v>0</v>
      </c>
      <c r="BT417" s="270">
        <v>205</v>
      </c>
      <c r="BU417" s="270">
        <v>290</v>
      </c>
      <c r="BV417" s="270"/>
      <c r="BW417" s="270">
        <v>345</v>
      </c>
      <c r="BX417" s="270" t="s">
        <v>1676</v>
      </c>
      <c r="BY417" s="270">
        <v>65</v>
      </c>
      <c r="BZ417" s="270" t="s">
        <v>1676</v>
      </c>
      <c r="CA417" s="270">
        <v>0</v>
      </c>
      <c r="CB417" s="270">
        <v>0</v>
      </c>
      <c r="CC417" s="270">
        <v>0</v>
      </c>
      <c r="CD417" s="270">
        <v>1445</v>
      </c>
      <c r="CE417" s="270" t="s">
        <v>1676</v>
      </c>
      <c r="CF417" s="270">
        <v>30</v>
      </c>
      <c r="CG417" s="270">
        <v>6380</v>
      </c>
      <c r="CH417" s="270">
        <v>0</v>
      </c>
      <c r="CI417" s="270">
        <v>0</v>
      </c>
      <c r="CJ417" s="270">
        <v>0</v>
      </c>
      <c r="CK417" s="270">
        <v>0</v>
      </c>
      <c r="CL417" s="270">
        <v>0</v>
      </c>
      <c r="CM417" s="270">
        <v>0</v>
      </c>
      <c r="CN417" s="270">
        <v>0</v>
      </c>
      <c r="CO417" s="270">
        <v>0</v>
      </c>
      <c r="CP417" s="270">
        <v>0</v>
      </c>
      <c r="CQ417" s="270">
        <v>0</v>
      </c>
      <c r="CR417" s="270">
        <v>0</v>
      </c>
      <c r="CS417" s="270">
        <v>0</v>
      </c>
      <c r="CT417" s="270">
        <v>0</v>
      </c>
      <c r="CU417" s="270">
        <v>0</v>
      </c>
      <c r="CV417" s="270">
        <v>0</v>
      </c>
      <c r="CW417" s="270">
        <v>0</v>
      </c>
      <c r="CX417" s="270">
        <v>0</v>
      </c>
      <c r="CY417" s="270">
        <v>0</v>
      </c>
      <c r="CZ417" s="270">
        <v>0</v>
      </c>
      <c r="DA417" s="270">
        <v>0</v>
      </c>
      <c r="DB417" s="270">
        <v>0</v>
      </c>
      <c r="DC417" s="270">
        <v>0</v>
      </c>
      <c r="DD417" s="270">
        <v>0</v>
      </c>
      <c r="DE417" s="270">
        <v>0</v>
      </c>
      <c r="DF417" s="270">
        <v>3800</v>
      </c>
      <c r="DG417" s="270">
        <v>0</v>
      </c>
      <c r="DH417" s="270">
        <v>0</v>
      </c>
      <c r="DI417" s="270">
        <v>0</v>
      </c>
      <c r="DJ417" s="270">
        <v>0</v>
      </c>
      <c r="DK417" s="270">
        <v>0</v>
      </c>
      <c r="DL417" s="270">
        <v>0</v>
      </c>
      <c r="DM417" s="270">
        <v>0</v>
      </c>
      <c r="DN417" s="270" t="s">
        <v>1676</v>
      </c>
      <c r="DO417" s="270">
        <v>0</v>
      </c>
      <c r="DP417" s="270">
        <v>0</v>
      </c>
      <c r="DQ417" s="270"/>
      <c r="DR417" s="270">
        <v>0</v>
      </c>
      <c r="DS417" s="270">
        <v>0</v>
      </c>
      <c r="DT417" s="270">
        <v>0</v>
      </c>
      <c r="DU417" s="270">
        <v>0</v>
      </c>
      <c r="DV417" s="270">
        <v>0</v>
      </c>
      <c r="DW417" s="270">
        <v>0</v>
      </c>
      <c r="DX417" s="270">
        <v>0</v>
      </c>
      <c r="DY417" s="270">
        <v>1660</v>
      </c>
      <c r="DZ417" s="270">
        <v>0</v>
      </c>
      <c r="EA417" s="270">
        <v>0</v>
      </c>
      <c r="EB417" s="270">
        <v>0</v>
      </c>
      <c r="EC417" s="270">
        <v>0</v>
      </c>
      <c r="ED417" s="270">
        <v>0</v>
      </c>
      <c r="EE417" s="270">
        <v>0</v>
      </c>
      <c r="EF417" s="270">
        <v>0</v>
      </c>
      <c r="EG417" s="270">
        <v>0</v>
      </c>
      <c r="EH417" s="270">
        <v>0</v>
      </c>
      <c r="EI417" s="270">
        <v>0</v>
      </c>
      <c r="EJ417" s="270">
        <v>0</v>
      </c>
      <c r="EK417" s="270">
        <v>0</v>
      </c>
      <c r="EL417" s="270">
        <v>0</v>
      </c>
      <c r="EM417" s="270">
        <v>0</v>
      </c>
      <c r="EN417" s="270">
        <v>0</v>
      </c>
      <c r="EO417" s="270">
        <v>0</v>
      </c>
      <c r="EP417" s="270">
        <v>0</v>
      </c>
      <c r="EQ417" s="270">
        <v>0</v>
      </c>
      <c r="ER417" s="270">
        <v>0</v>
      </c>
      <c r="ES417" s="270">
        <v>0</v>
      </c>
      <c r="ET417" s="270">
        <v>0</v>
      </c>
      <c r="EU417" s="270">
        <v>2475</v>
      </c>
      <c r="EV417" s="270">
        <v>0</v>
      </c>
      <c r="EW417" s="270">
        <v>0</v>
      </c>
      <c r="EX417" s="270">
        <v>0</v>
      </c>
      <c r="EY417" s="270">
        <v>0</v>
      </c>
      <c r="EZ417" s="270">
        <v>0</v>
      </c>
      <c r="FA417" s="270">
        <v>0</v>
      </c>
      <c r="FB417" s="270">
        <v>0</v>
      </c>
      <c r="FC417" s="270">
        <v>0</v>
      </c>
      <c r="FD417" s="270">
        <v>0</v>
      </c>
      <c r="FE417" s="270">
        <v>0</v>
      </c>
      <c r="FF417" s="270">
        <v>0</v>
      </c>
      <c r="FG417" s="270">
        <v>0</v>
      </c>
      <c r="FH417" s="270">
        <v>0</v>
      </c>
      <c r="FI417" s="270">
        <v>0</v>
      </c>
      <c r="FJ417" s="270">
        <v>0</v>
      </c>
      <c r="FK417" s="270">
        <v>0</v>
      </c>
      <c r="FL417" s="351">
        <v>6840</v>
      </c>
      <c r="FM417" s="323">
        <v>25</v>
      </c>
      <c r="FN417" s="324">
        <v>1540</v>
      </c>
      <c r="FO417" s="270"/>
      <c r="FP417" s="89"/>
      <c r="FQ417" s="270"/>
      <c r="FR417" s="319"/>
      <c r="FS417" s="319"/>
      <c r="FT417" s="319"/>
      <c r="FU417" s="319"/>
      <c r="FV417" s="319"/>
      <c r="FW417" s="319"/>
      <c r="FX417" s="319"/>
      <c r="FY417" s="319"/>
      <c r="FZ417" s="319"/>
      <c r="GA417" s="319"/>
      <c r="GB417" s="319"/>
      <c r="GC417" s="319"/>
      <c r="GD417" s="319"/>
      <c r="GE417" s="319"/>
      <c r="GF417" s="319"/>
      <c r="GG417" s="319"/>
      <c r="GH417" s="319"/>
      <c r="GI417" s="319"/>
      <c r="GJ417" s="319"/>
      <c r="GK417" s="319"/>
      <c r="GL417" s="319"/>
      <c r="GM417" s="319"/>
      <c r="GN417" s="319"/>
      <c r="GO417" s="319"/>
      <c r="GP417" s="319"/>
      <c r="GQ417" s="319"/>
      <c r="GR417" s="319"/>
      <c r="GS417" s="319"/>
      <c r="GT417" s="319"/>
      <c r="GU417" s="319"/>
      <c r="GV417" s="319"/>
      <c r="GW417" s="319"/>
      <c r="GX417" s="319"/>
      <c r="GY417" s="319"/>
      <c r="GZ417" s="319"/>
      <c r="HA417" s="319"/>
      <c r="HB417" s="319"/>
      <c r="HC417" s="319"/>
      <c r="HD417" s="319"/>
      <c r="HE417" s="319"/>
      <c r="HF417" s="319"/>
      <c r="HG417" s="319"/>
      <c r="HH417" s="319"/>
      <c r="HI417" s="319"/>
      <c r="HJ417" s="319"/>
      <c r="HK417" s="319"/>
      <c r="HL417" s="319"/>
      <c r="HM417" s="319"/>
      <c r="HN417" s="319"/>
      <c r="HO417" s="319"/>
      <c r="HP417" s="319"/>
      <c r="HQ417" s="319"/>
      <c r="HR417" s="319"/>
      <c r="HS417" s="319"/>
      <c r="HT417" s="319"/>
      <c r="HU417" s="319"/>
      <c r="HV417" s="319"/>
      <c r="HW417" s="319"/>
      <c r="HX417" s="319"/>
      <c r="HY417" s="319"/>
      <c r="HZ417" s="319"/>
      <c r="IA417" s="319"/>
      <c r="IB417" s="319"/>
      <c r="IC417" s="319"/>
      <c r="ID417" s="319"/>
      <c r="IE417" s="319"/>
      <c r="IF417" s="319"/>
      <c r="IG417" s="318"/>
    </row>
    <row r="418" spans="1:241" ht="12.75" customHeight="1" x14ac:dyDescent="0.2">
      <c r="A418" s="370" t="s">
        <v>745</v>
      </c>
      <c r="B418" s="270">
        <v>1820</v>
      </c>
      <c r="C418" s="270">
        <v>1385</v>
      </c>
      <c r="D418" s="270">
        <v>600</v>
      </c>
      <c r="E418" s="270">
        <v>785</v>
      </c>
      <c r="F418" s="270">
        <v>0</v>
      </c>
      <c r="G418" s="270">
        <v>0</v>
      </c>
      <c r="H418" s="270">
        <v>1385</v>
      </c>
      <c r="I418" s="270">
        <v>0</v>
      </c>
      <c r="J418" s="270">
        <v>1820</v>
      </c>
      <c r="K418" s="270">
        <v>0</v>
      </c>
      <c r="L418" s="270">
        <v>265.44548736462093</v>
      </c>
      <c r="M418" s="270">
        <v>45</v>
      </c>
      <c r="N418" s="270">
        <v>310</v>
      </c>
      <c r="O418" s="270">
        <v>400</v>
      </c>
      <c r="P418" s="270">
        <v>315</v>
      </c>
      <c r="Q418" s="270">
        <v>75</v>
      </c>
      <c r="R418" s="270">
        <v>45</v>
      </c>
      <c r="S418" s="270">
        <v>30</v>
      </c>
      <c r="T418" s="270">
        <v>170</v>
      </c>
      <c r="W418" s="270">
        <v>85</v>
      </c>
      <c r="X418" s="270">
        <v>73.070252469813397</v>
      </c>
      <c r="Y418" s="270">
        <v>0</v>
      </c>
      <c r="Z418" s="270" t="s">
        <v>1676</v>
      </c>
      <c r="AA418" s="270">
        <v>25</v>
      </c>
      <c r="AB418" s="270">
        <v>170</v>
      </c>
      <c r="AC418" s="270">
        <v>715</v>
      </c>
      <c r="AD418" s="270">
        <v>865</v>
      </c>
      <c r="AE418" s="270">
        <v>45</v>
      </c>
      <c r="AF418" s="270">
        <v>0</v>
      </c>
      <c r="AG418" s="270">
        <v>0</v>
      </c>
      <c r="AH418" s="270">
        <v>1820</v>
      </c>
      <c r="AI418" s="270">
        <v>0</v>
      </c>
      <c r="AJ418" s="270">
        <v>0</v>
      </c>
      <c r="AK418" s="270">
        <v>0</v>
      </c>
      <c r="AL418" s="270">
        <v>0</v>
      </c>
      <c r="AM418" s="270">
        <v>0</v>
      </c>
      <c r="AN418" s="270">
        <v>0</v>
      </c>
      <c r="AO418" s="270">
        <v>0</v>
      </c>
      <c r="AP418" s="270">
        <v>0</v>
      </c>
      <c r="AQ418" s="270">
        <v>0</v>
      </c>
      <c r="AR418" s="270">
        <v>0</v>
      </c>
      <c r="AS418" s="270">
        <v>0</v>
      </c>
      <c r="AT418" s="270">
        <v>0</v>
      </c>
      <c r="AU418" s="270">
        <v>0</v>
      </c>
      <c r="AV418" s="270" t="s">
        <v>1676</v>
      </c>
      <c r="AW418" s="270">
        <v>0</v>
      </c>
      <c r="AX418" s="270">
        <v>0</v>
      </c>
      <c r="AY418" s="270">
        <v>0</v>
      </c>
      <c r="AZ418" s="270">
        <v>0</v>
      </c>
      <c r="BA418" s="270">
        <v>0</v>
      </c>
      <c r="BB418" s="270">
        <v>0</v>
      </c>
      <c r="BC418" s="270">
        <v>0</v>
      </c>
      <c r="BD418" s="270">
        <v>25</v>
      </c>
      <c r="BE418" s="270">
        <v>0</v>
      </c>
      <c r="BF418" s="270">
        <v>0</v>
      </c>
      <c r="BG418" s="270">
        <v>0</v>
      </c>
      <c r="BH418" s="270">
        <v>10</v>
      </c>
      <c r="BI418" s="270">
        <v>1340</v>
      </c>
      <c r="BJ418" s="270">
        <v>0</v>
      </c>
      <c r="BK418" s="270">
        <v>0</v>
      </c>
      <c r="BL418" s="270">
        <v>0</v>
      </c>
      <c r="BM418" s="270">
        <v>0</v>
      </c>
      <c r="BN418" s="270">
        <v>10</v>
      </c>
      <c r="BO418" s="270">
        <v>0</v>
      </c>
      <c r="BP418" s="270">
        <v>0</v>
      </c>
      <c r="BQ418" s="270">
        <v>0</v>
      </c>
      <c r="BR418" s="270">
        <v>0</v>
      </c>
      <c r="BS418" s="270" t="s">
        <v>1676</v>
      </c>
      <c r="BT418" s="270">
        <v>0</v>
      </c>
      <c r="BU418" s="270" t="s">
        <v>1676</v>
      </c>
      <c r="BV418" s="270"/>
      <c r="BW418" s="270">
        <v>0</v>
      </c>
      <c r="BX418" s="270">
        <v>0</v>
      </c>
      <c r="BY418" s="270">
        <v>0</v>
      </c>
      <c r="BZ418" s="270">
        <v>0</v>
      </c>
      <c r="CA418" s="270">
        <v>0</v>
      </c>
      <c r="CB418" s="270">
        <v>0</v>
      </c>
      <c r="CC418" s="270">
        <v>0</v>
      </c>
      <c r="CD418" s="270">
        <v>0</v>
      </c>
      <c r="CE418" s="270">
        <v>0</v>
      </c>
      <c r="CF418" s="270">
        <v>0</v>
      </c>
      <c r="CG418" s="270">
        <v>1385</v>
      </c>
      <c r="CH418" s="270">
        <v>0</v>
      </c>
      <c r="CI418" s="270">
        <v>0</v>
      </c>
      <c r="CJ418" s="270">
        <v>0</v>
      </c>
      <c r="CK418" s="270">
        <v>0</v>
      </c>
      <c r="CL418" s="270">
        <v>0</v>
      </c>
      <c r="CM418" s="270">
        <v>1820</v>
      </c>
      <c r="CN418" s="270">
        <v>0</v>
      </c>
      <c r="CO418" s="270">
        <v>0</v>
      </c>
      <c r="CP418" s="270">
        <v>0</v>
      </c>
      <c r="CQ418" s="270">
        <v>0</v>
      </c>
      <c r="CR418" s="270">
        <v>0</v>
      </c>
      <c r="CS418" s="270">
        <v>0</v>
      </c>
      <c r="CT418" s="270">
        <v>0</v>
      </c>
      <c r="CU418" s="270">
        <v>0</v>
      </c>
      <c r="CV418" s="270">
        <v>0</v>
      </c>
      <c r="CW418" s="270">
        <v>0</v>
      </c>
      <c r="CX418" s="270">
        <v>0</v>
      </c>
      <c r="CY418" s="270">
        <v>0</v>
      </c>
      <c r="CZ418" s="270">
        <v>0</v>
      </c>
      <c r="DA418" s="270">
        <v>0</v>
      </c>
      <c r="DB418" s="270">
        <v>0</v>
      </c>
      <c r="DC418" s="270">
        <v>0</v>
      </c>
      <c r="DD418" s="270">
        <v>0</v>
      </c>
      <c r="DE418" s="270">
        <v>0</v>
      </c>
      <c r="DF418" s="270">
        <v>0</v>
      </c>
      <c r="DG418" s="270">
        <v>0</v>
      </c>
      <c r="DH418" s="270">
        <v>0</v>
      </c>
      <c r="DI418" s="270">
        <v>0</v>
      </c>
      <c r="DJ418" s="270">
        <v>0</v>
      </c>
      <c r="DK418" s="270">
        <v>0</v>
      </c>
      <c r="DL418" s="270">
        <v>0</v>
      </c>
      <c r="DM418" s="270">
        <v>0</v>
      </c>
      <c r="DN418" s="270">
        <v>0</v>
      </c>
      <c r="DO418" s="270">
        <v>0</v>
      </c>
      <c r="DP418" s="270">
        <v>0</v>
      </c>
      <c r="DQ418" s="270"/>
      <c r="DR418" s="270">
        <v>0</v>
      </c>
      <c r="DS418" s="270">
        <v>0</v>
      </c>
      <c r="DT418" s="270">
        <v>0</v>
      </c>
      <c r="DU418" s="270">
        <v>0</v>
      </c>
      <c r="DV418" s="270">
        <v>0</v>
      </c>
      <c r="DW418" s="270">
        <v>0</v>
      </c>
      <c r="DX418" s="270">
        <v>0</v>
      </c>
      <c r="DY418" s="270">
        <v>0</v>
      </c>
      <c r="DZ418" s="270">
        <v>0</v>
      </c>
      <c r="EA418" s="270">
        <v>0</v>
      </c>
      <c r="EB418" s="270">
        <v>0</v>
      </c>
      <c r="EC418" s="270">
        <v>0</v>
      </c>
      <c r="ED418" s="270">
        <v>0</v>
      </c>
      <c r="EE418" s="270">
        <v>0</v>
      </c>
      <c r="EF418" s="270">
        <v>0</v>
      </c>
      <c r="EG418" s="270">
        <v>0</v>
      </c>
      <c r="EH418" s="270">
        <v>0</v>
      </c>
      <c r="EI418" s="270">
        <v>0</v>
      </c>
      <c r="EJ418" s="270">
        <v>0</v>
      </c>
      <c r="EK418" s="270">
        <v>0</v>
      </c>
      <c r="EL418" s="270">
        <v>0</v>
      </c>
      <c r="EM418" s="270">
        <v>0</v>
      </c>
      <c r="EN418" s="270">
        <v>0</v>
      </c>
      <c r="EO418" s="270">
        <v>0</v>
      </c>
      <c r="EP418" s="270">
        <v>0</v>
      </c>
      <c r="EQ418" s="270">
        <v>0</v>
      </c>
      <c r="ER418" s="270">
        <v>0</v>
      </c>
      <c r="ES418" s="270">
        <v>0</v>
      </c>
      <c r="ET418" s="270">
        <v>0</v>
      </c>
      <c r="EU418" s="270">
        <v>0</v>
      </c>
      <c r="EV418" s="270">
        <v>0</v>
      </c>
      <c r="EW418" s="270">
        <v>0</v>
      </c>
      <c r="EX418" s="270">
        <v>0</v>
      </c>
      <c r="EY418" s="270">
        <v>0</v>
      </c>
      <c r="EZ418" s="270">
        <v>0</v>
      </c>
      <c r="FA418" s="270">
        <v>0</v>
      </c>
      <c r="FB418" s="270">
        <v>0</v>
      </c>
      <c r="FC418" s="270">
        <v>0</v>
      </c>
      <c r="FD418" s="270">
        <v>0</v>
      </c>
      <c r="FE418" s="270">
        <v>0</v>
      </c>
      <c r="FF418" s="270">
        <v>0</v>
      </c>
      <c r="FG418" s="270">
        <v>0</v>
      </c>
      <c r="FH418" s="270">
        <v>0</v>
      </c>
      <c r="FI418" s="270">
        <v>0</v>
      </c>
      <c r="FJ418" s="270">
        <v>0</v>
      </c>
      <c r="FK418" s="270">
        <v>0</v>
      </c>
      <c r="FL418" s="351">
        <v>1820</v>
      </c>
      <c r="FM418" s="323">
        <v>0</v>
      </c>
      <c r="FN418" s="324">
        <v>1385</v>
      </c>
      <c r="FO418" s="270"/>
      <c r="FP418" s="89"/>
      <c r="FQ418" s="270"/>
      <c r="FR418" s="319"/>
      <c r="FS418" s="319"/>
      <c r="FT418" s="319"/>
      <c r="FU418" s="319"/>
      <c r="FV418" s="319"/>
      <c r="FW418" s="319"/>
      <c r="FX418" s="319"/>
      <c r="FY418" s="319"/>
      <c r="FZ418" s="319"/>
      <c r="GA418" s="319"/>
      <c r="GB418" s="319"/>
      <c r="GC418" s="319"/>
      <c r="GD418" s="319"/>
      <c r="GE418" s="319"/>
      <c r="GF418" s="319"/>
      <c r="GG418" s="319"/>
      <c r="GH418" s="319"/>
      <c r="GI418" s="319"/>
      <c r="GJ418" s="319"/>
      <c r="GK418" s="319"/>
      <c r="GL418" s="319"/>
      <c r="GM418" s="319"/>
      <c r="GN418" s="319"/>
      <c r="GO418" s="319"/>
      <c r="GP418" s="319"/>
      <c r="GQ418" s="319"/>
      <c r="GR418" s="319"/>
      <c r="GS418" s="319"/>
      <c r="GT418" s="319"/>
      <c r="GU418" s="319"/>
      <c r="GV418" s="319"/>
      <c r="GW418" s="319"/>
      <c r="GX418" s="319"/>
      <c r="GY418" s="319"/>
      <c r="GZ418" s="319"/>
      <c r="HA418" s="319"/>
      <c r="HB418" s="319"/>
      <c r="HC418" s="319"/>
      <c r="HD418" s="319"/>
      <c r="HE418" s="319"/>
      <c r="HF418" s="319"/>
      <c r="HG418" s="319"/>
      <c r="HH418" s="319"/>
      <c r="HI418" s="319"/>
      <c r="HJ418" s="319"/>
      <c r="HK418" s="319"/>
      <c r="HL418" s="319"/>
      <c r="HM418" s="319"/>
      <c r="HN418" s="319"/>
      <c r="HO418" s="319"/>
      <c r="HP418" s="319"/>
      <c r="HQ418" s="319"/>
      <c r="HR418" s="319"/>
      <c r="HS418" s="319"/>
      <c r="HT418" s="319"/>
      <c r="HU418" s="319"/>
      <c r="HV418" s="319"/>
      <c r="HW418" s="319"/>
      <c r="HX418" s="319"/>
      <c r="HY418" s="319"/>
      <c r="HZ418" s="319"/>
      <c r="IA418" s="319"/>
      <c r="IB418" s="319"/>
      <c r="IC418" s="319"/>
      <c r="ID418" s="319"/>
      <c r="IE418" s="319"/>
      <c r="IF418" s="319"/>
      <c r="IG418" s="318"/>
    </row>
    <row r="419" spans="1:241" ht="12.75" customHeight="1" x14ac:dyDescent="0.2">
      <c r="A419" s="370" t="s">
        <v>454</v>
      </c>
      <c r="B419" s="270">
        <v>123060</v>
      </c>
      <c r="C419" s="270">
        <v>106995</v>
      </c>
      <c r="D419" s="270">
        <v>44015</v>
      </c>
      <c r="E419" s="270">
        <v>62980</v>
      </c>
      <c r="F419" s="270">
        <v>36860</v>
      </c>
      <c r="G419" s="270">
        <v>9265</v>
      </c>
      <c r="H419" s="270">
        <v>41640</v>
      </c>
      <c r="I419" s="270">
        <v>77695</v>
      </c>
      <c r="J419" s="270">
        <v>45365</v>
      </c>
      <c r="K419" s="270">
        <v>233890</v>
      </c>
      <c r="L419" s="270">
        <v>82.015508795085921</v>
      </c>
      <c r="M419" s="270">
        <v>13955</v>
      </c>
      <c r="N419" s="270">
        <v>11215</v>
      </c>
      <c r="O419" s="270">
        <v>5275</v>
      </c>
      <c r="P419" s="270">
        <v>5570</v>
      </c>
      <c r="Q419" s="270">
        <v>1665</v>
      </c>
      <c r="R419" s="270">
        <v>465</v>
      </c>
      <c r="S419" s="270">
        <v>395</v>
      </c>
      <c r="T419" s="270">
        <v>860</v>
      </c>
      <c r="U419" s="270">
        <v>3.7989411239395294</v>
      </c>
      <c r="V419" s="270">
        <v>1</v>
      </c>
      <c r="W419" s="270">
        <v>43</v>
      </c>
      <c r="X419" s="270">
        <v>55.269558458199079</v>
      </c>
      <c r="Y419" s="270">
        <v>9120</v>
      </c>
      <c r="Z419" s="270">
        <v>16035</v>
      </c>
      <c r="AA419" s="270">
        <v>15910</v>
      </c>
      <c r="AB419" s="270">
        <v>18430</v>
      </c>
      <c r="AC419" s="270">
        <v>26655</v>
      </c>
      <c r="AD419" s="270">
        <v>31050</v>
      </c>
      <c r="AE419" s="270">
        <v>5325</v>
      </c>
      <c r="AF419" s="270">
        <v>1975</v>
      </c>
      <c r="AG419" s="270">
        <v>615</v>
      </c>
      <c r="AH419" s="270">
        <v>6515</v>
      </c>
      <c r="AI419" s="270">
        <v>540</v>
      </c>
      <c r="AJ419" s="270">
        <v>2155</v>
      </c>
      <c r="AK419" s="270">
        <v>1585</v>
      </c>
      <c r="AL419" s="270">
        <v>4890</v>
      </c>
      <c r="AM419" s="270">
        <v>5555</v>
      </c>
      <c r="AN419" s="270">
        <v>915</v>
      </c>
      <c r="AO419" s="270">
        <v>815</v>
      </c>
      <c r="AP419" s="270">
        <v>1675</v>
      </c>
      <c r="AQ419" s="270">
        <v>2585</v>
      </c>
      <c r="AR419" s="270">
        <v>520</v>
      </c>
      <c r="AS419" s="270">
        <v>310</v>
      </c>
      <c r="AT419" s="270">
        <v>1530</v>
      </c>
      <c r="AU419" s="270">
        <v>4425</v>
      </c>
      <c r="AV419" s="270">
        <v>4330</v>
      </c>
      <c r="AW419" s="270">
        <v>2735</v>
      </c>
      <c r="AX419" s="270">
        <v>9280</v>
      </c>
      <c r="AY419" s="270">
        <v>760</v>
      </c>
      <c r="AZ419" s="270">
        <v>5380</v>
      </c>
      <c r="BA419" s="270">
        <v>12585</v>
      </c>
      <c r="BB419" s="270">
        <v>51390</v>
      </c>
      <c r="BC419" s="270">
        <v>2840</v>
      </c>
      <c r="BD419" s="270">
        <v>11105</v>
      </c>
      <c r="BE419" s="270">
        <v>1915</v>
      </c>
      <c r="BF419" s="270">
        <v>1800</v>
      </c>
      <c r="BG419" s="270">
        <v>350</v>
      </c>
      <c r="BH419" s="270">
        <v>1490</v>
      </c>
      <c r="BI419" s="270">
        <v>6730</v>
      </c>
      <c r="BJ419" s="270">
        <v>420</v>
      </c>
      <c r="BK419" s="270">
        <v>5680</v>
      </c>
      <c r="BL419" s="270">
        <v>6620</v>
      </c>
      <c r="BM419" s="270">
        <v>12780</v>
      </c>
      <c r="BN419" s="270">
        <v>3040</v>
      </c>
      <c r="BO419" s="270">
        <v>9265</v>
      </c>
      <c r="BP419" s="270">
        <v>6165</v>
      </c>
      <c r="BQ419" s="270">
        <v>14015</v>
      </c>
      <c r="BR419" s="270">
        <v>1705</v>
      </c>
      <c r="BS419" s="270">
        <v>375</v>
      </c>
      <c r="BT419" s="270">
        <v>9770</v>
      </c>
      <c r="BU419" s="270">
        <v>4850</v>
      </c>
      <c r="BV419" s="270"/>
      <c r="BW419" s="270">
        <v>6080</v>
      </c>
      <c r="BX419" s="270">
        <v>270</v>
      </c>
      <c r="BY419" s="270">
        <v>3520</v>
      </c>
      <c r="BZ419" s="270">
        <v>715</v>
      </c>
      <c r="CA419" s="270">
        <v>65</v>
      </c>
      <c r="CB419" s="270" t="s">
        <v>1676</v>
      </c>
      <c r="CC419" s="270">
        <v>0</v>
      </c>
      <c r="CD419" s="270">
        <v>1355</v>
      </c>
      <c r="CE419" s="270">
        <v>60</v>
      </c>
      <c r="CF419" s="270">
        <v>320</v>
      </c>
      <c r="CG419" s="270">
        <v>100680</v>
      </c>
      <c r="CH419" s="270">
        <v>0</v>
      </c>
      <c r="CI419" s="270">
        <v>12625</v>
      </c>
      <c r="CJ419" s="270">
        <v>3150</v>
      </c>
      <c r="CK419" s="270">
        <v>8870</v>
      </c>
      <c r="CL419" s="270">
        <v>1460</v>
      </c>
      <c r="CM419" s="270">
        <v>6785</v>
      </c>
      <c r="CN419" s="270">
        <v>1405</v>
      </c>
      <c r="CO419" s="270">
        <v>0</v>
      </c>
      <c r="CP419" s="270">
        <v>0</v>
      </c>
      <c r="CQ419" s="270">
        <v>0</v>
      </c>
      <c r="CR419" s="270">
        <v>0</v>
      </c>
      <c r="CS419" s="270">
        <v>0</v>
      </c>
      <c r="CT419" s="270">
        <v>0</v>
      </c>
      <c r="CU419" s="270">
        <v>0</v>
      </c>
      <c r="CV419" s="270">
        <v>0</v>
      </c>
      <c r="CW419" s="270">
        <v>3670</v>
      </c>
      <c r="CX419" s="270">
        <v>0</v>
      </c>
      <c r="CY419" s="270">
        <v>0</v>
      </c>
      <c r="CZ419" s="270">
        <v>915</v>
      </c>
      <c r="DA419" s="270">
        <v>1725</v>
      </c>
      <c r="DB419" s="270">
        <v>0</v>
      </c>
      <c r="DC419" s="270">
        <v>31865</v>
      </c>
      <c r="DD419" s="270">
        <v>0</v>
      </c>
      <c r="DE419" s="270">
        <v>0</v>
      </c>
      <c r="DF419" s="270">
        <v>2440</v>
      </c>
      <c r="DG419" s="270">
        <v>0</v>
      </c>
      <c r="DH419" s="270">
        <v>0</v>
      </c>
      <c r="DI419" s="270">
        <v>0</v>
      </c>
      <c r="DJ419" s="270">
        <v>0</v>
      </c>
      <c r="DK419" s="270">
        <v>0</v>
      </c>
      <c r="DL419" s="270">
        <v>715</v>
      </c>
      <c r="DM419" s="270">
        <v>0</v>
      </c>
      <c r="DN419" s="270">
        <v>0</v>
      </c>
      <c r="DO419" s="270">
        <v>0</v>
      </c>
      <c r="DP419" s="270">
        <v>0</v>
      </c>
      <c r="DQ419" s="270"/>
      <c r="DR419" s="270">
        <v>12405</v>
      </c>
      <c r="DS419" s="270">
        <v>540</v>
      </c>
      <c r="DT419" s="270">
        <v>0</v>
      </c>
      <c r="DU419" s="270">
        <v>0</v>
      </c>
      <c r="DV419" s="270">
        <v>0</v>
      </c>
      <c r="DW419" s="270">
        <v>0</v>
      </c>
      <c r="DX419" s="270">
        <v>0</v>
      </c>
      <c r="DY419" s="270">
        <v>3640</v>
      </c>
      <c r="DZ419" s="270">
        <v>0</v>
      </c>
      <c r="EA419" s="270">
        <v>205</v>
      </c>
      <c r="EB419" s="270">
        <v>0</v>
      </c>
      <c r="EC419" s="270">
        <v>2400</v>
      </c>
      <c r="ED419" s="270">
        <v>7845</v>
      </c>
      <c r="EE419" s="270">
        <v>0</v>
      </c>
      <c r="EF419" s="270">
        <v>930</v>
      </c>
      <c r="EG419" s="270">
        <v>0</v>
      </c>
      <c r="EH419" s="270">
        <v>0</v>
      </c>
      <c r="EI419" s="270">
        <v>0</v>
      </c>
      <c r="EJ419" s="270">
        <v>10975</v>
      </c>
      <c r="EK419" s="270">
        <v>3175</v>
      </c>
      <c r="EL419" s="270">
        <v>4425</v>
      </c>
      <c r="EM419" s="270">
        <v>0</v>
      </c>
      <c r="EN419" s="270">
        <v>0</v>
      </c>
      <c r="EO419" s="270">
        <v>0</v>
      </c>
      <c r="EP419" s="270">
        <v>0</v>
      </c>
      <c r="EQ419" s="270">
        <v>0</v>
      </c>
      <c r="ER419" s="270">
        <v>0</v>
      </c>
      <c r="ES419" s="270">
        <v>0</v>
      </c>
      <c r="ET419" s="270">
        <v>0</v>
      </c>
      <c r="EU419" s="270">
        <v>810</v>
      </c>
      <c r="EV419" s="270">
        <v>0</v>
      </c>
      <c r="EW419" s="270">
        <v>0</v>
      </c>
      <c r="EX419" s="270">
        <v>0</v>
      </c>
      <c r="EY419" s="270">
        <v>35</v>
      </c>
      <c r="EZ419" s="270">
        <v>0</v>
      </c>
      <c r="FA419" s="270">
        <v>0</v>
      </c>
      <c r="FB419" s="270">
        <v>0</v>
      </c>
      <c r="FC419" s="270">
        <v>0</v>
      </c>
      <c r="FD419" s="270">
        <v>0</v>
      </c>
      <c r="FE419" s="270">
        <v>0</v>
      </c>
      <c r="FF419" s="270">
        <v>0</v>
      </c>
      <c r="FG419" s="270">
        <v>0</v>
      </c>
      <c r="FH419" s="270">
        <v>0</v>
      </c>
      <c r="FI419" s="270">
        <v>0</v>
      </c>
      <c r="FJ419" s="270">
        <v>50</v>
      </c>
      <c r="FK419" s="270">
        <v>0</v>
      </c>
      <c r="FL419" s="351">
        <v>71675</v>
      </c>
      <c r="FM419" s="323">
        <v>19230</v>
      </c>
      <c r="FN419" s="324">
        <v>39395</v>
      </c>
      <c r="FO419" s="270"/>
      <c r="FP419" s="89"/>
      <c r="FQ419" s="270"/>
      <c r="FR419" s="319"/>
      <c r="FS419" s="319"/>
      <c r="FT419" s="319"/>
      <c r="FU419" s="319"/>
      <c r="FV419" s="319"/>
      <c r="FW419" s="319"/>
      <c r="FX419" s="319"/>
      <c r="FY419" s="319"/>
      <c r="FZ419" s="319"/>
      <c r="GA419" s="319"/>
      <c r="GB419" s="319"/>
      <c r="GC419" s="319"/>
      <c r="GD419" s="319"/>
      <c r="GE419" s="319"/>
      <c r="GF419" s="319"/>
      <c r="GG419" s="319"/>
      <c r="GH419" s="319"/>
      <c r="GI419" s="319"/>
      <c r="GJ419" s="319"/>
      <c r="GK419" s="319"/>
      <c r="GL419" s="319"/>
      <c r="GM419" s="319"/>
      <c r="GN419" s="319"/>
      <c r="GO419" s="319"/>
      <c r="GP419" s="319"/>
      <c r="GQ419" s="319"/>
      <c r="GR419" s="319"/>
      <c r="GS419" s="319"/>
      <c r="GT419" s="319"/>
      <c r="GU419" s="319"/>
      <c r="GV419" s="319"/>
      <c r="GW419" s="319"/>
      <c r="GX419" s="319"/>
      <c r="GY419" s="319"/>
      <c r="GZ419" s="319"/>
      <c r="HA419" s="319"/>
      <c r="HB419" s="319"/>
      <c r="HC419" s="319"/>
      <c r="HD419" s="319"/>
      <c r="HE419" s="319"/>
      <c r="HF419" s="319"/>
      <c r="HG419" s="319"/>
      <c r="HH419" s="319"/>
      <c r="HI419" s="319"/>
      <c r="HJ419" s="319"/>
      <c r="HK419" s="319"/>
      <c r="HL419" s="319"/>
      <c r="HM419" s="319"/>
      <c r="HN419" s="319"/>
      <c r="HO419" s="319"/>
      <c r="HP419" s="319"/>
      <c r="HQ419" s="319"/>
      <c r="HR419" s="319"/>
      <c r="HS419" s="319"/>
      <c r="HT419" s="319"/>
      <c r="HU419" s="319"/>
      <c r="HV419" s="319"/>
      <c r="HW419" s="319"/>
      <c r="HX419" s="319"/>
      <c r="HY419" s="319"/>
      <c r="HZ419" s="319"/>
      <c r="IA419" s="319"/>
      <c r="IB419" s="319"/>
      <c r="IC419" s="319"/>
      <c r="ID419" s="319"/>
      <c r="IE419" s="319"/>
      <c r="IF419" s="319"/>
      <c r="IG419" s="318"/>
    </row>
    <row r="420" spans="1:241" ht="12.75" customHeight="1" x14ac:dyDescent="0.2">
      <c r="A420" s="370" t="s">
        <v>372</v>
      </c>
      <c r="B420" s="270">
        <v>69825</v>
      </c>
      <c r="C420" s="270">
        <v>64270</v>
      </c>
      <c r="D420" s="270">
        <v>26265</v>
      </c>
      <c r="E420" s="270">
        <v>38005</v>
      </c>
      <c r="F420" s="270">
        <v>24805</v>
      </c>
      <c r="G420" s="270">
        <v>6130</v>
      </c>
      <c r="H420" s="270">
        <v>21420</v>
      </c>
      <c r="I420" s="270">
        <v>45600</v>
      </c>
      <c r="J420" s="270">
        <v>24225</v>
      </c>
      <c r="K420" s="270">
        <v>166195</v>
      </c>
      <c r="L420" s="270">
        <v>78.120477290223249</v>
      </c>
      <c r="M420" s="270">
        <v>7475</v>
      </c>
      <c r="N420" s="270">
        <v>5370</v>
      </c>
      <c r="O420" s="270">
        <v>2100</v>
      </c>
      <c r="P420" s="270">
        <v>3375</v>
      </c>
      <c r="Q420" s="270">
        <v>1610</v>
      </c>
      <c r="R420" s="270">
        <v>505</v>
      </c>
      <c r="S420" s="270">
        <v>185</v>
      </c>
      <c r="T420" s="270">
        <v>160</v>
      </c>
      <c r="U420" s="270">
        <v>4.1447124762351546</v>
      </c>
      <c r="V420" s="270">
        <v>1</v>
      </c>
      <c r="W420" s="270">
        <v>41</v>
      </c>
      <c r="X420" s="270">
        <v>49.035499171669819</v>
      </c>
      <c r="Y420" s="270">
        <v>10600</v>
      </c>
      <c r="Z420" s="270">
        <v>7480</v>
      </c>
      <c r="AA420" s="270">
        <v>11475</v>
      </c>
      <c r="AB420" s="270">
        <v>10795</v>
      </c>
      <c r="AC420" s="270">
        <v>12970</v>
      </c>
      <c r="AD420" s="270">
        <v>13645</v>
      </c>
      <c r="AE420" s="270">
        <v>2450</v>
      </c>
      <c r="AF420" s="270">
        <v>2420</v>
      </c>
      <c r="AG420" s="270">
        <v>410</v>
      </c>
      <c r="AH420" s="270">
        <v>2245</v>
      </c>
      <c r="AI420" s="270">
        <v>115</v>
      </c>
      <c r="AJ420" s="270">
        <v>1045</v>
      </c>
      <c r="AK420" s="270">
        <v>710</v>
      </c>
      <c r="AL420" s="270">
        <v>3755</v>
      </c>
      <c r="AM420" s="270">
        <v>4855</v>
      </c>
      <c r="AN420" s="270">
        <v>550</v>
      </c>
      <c r="AO420" s="270" t="s">
        <v>1676</v>
      </c>
      <c r="AP420" s="270">
        <v>440</v>
      </c>
      <c r="AQ420" s="270">
        <v>1705</v>
      </c>
      <c r="AR420" s="270">
        <v>260</v>
      </c>
      <c r="AS420" s="270">
        <v>215</v>
      </c>
      <c r="AT420" s="270">
        <v>1645</v>
      </c>
      <c r="AU420" s="270">
        <v>4395</v>
      </c>
      <c r="AV420" s="270">
        <v>1630</v>
      </c>
      <c r="AW420" s="270">
        <v>1260</v>
      </c>
      <c r="AX420" s="270">
        <v>6715</v>
      </c>
      <c r="AY420" s="270">
        <v>305</v>
      </c>
      <c r="AZ420" s="270">
        <v>3530</v>
      </c>
      <c r="BA420" s="270">
        <v>4255</v>
      </c>
      <c r="BB420" s="270">
        <v>27360</v>
      </c>
      <c r="BC420" s="270">
        <v>2555</v>
      </c>
      <c r="BD420" s="270">
        <v>4425</v>
      </c>
      <c r="BE420" s="270">
        <v>1720</v>
      </c>
      <c r="BF420" s="270">
        <v>955</v>
      </c>
      <c r="BG420" s="270">
        <v>260</v>
      </c>
      <c r="BH420" s="270">
        <v>1160</v>
      </c>
      <c r="BI420" s="270">
        <v>2340</v>
      </c>
      <c r="BJ420" s="270">
        <v>75</v>
      </c>
      <c r="BK420" s="270">
        <v>2220</v>
      </c>
      <c r="BL420" s="270">
        <v>3975</v>
      </c>
      <c r="BM420" s="270">
        <v>8905</v>
      </c>
      <c r="BN420" s="270">
        <v>1370</v>
      </c>
      <c r="BO420" s="270">
        <v>6360</v>
      </c>
      <c r="BP420" s="270">
        <v>3780</v>
      </c>
      <c r="BQ420" s="270">
        <v>7620</v>
      </c>
      <c r="BR420" s="270">
        <v>1640</v>
      </c>
      <c r="BS420" s="270">
        <v>210</v>
      </c>
      <c r="BT420" s="270">
        <v>7005</v>
      </c>
      <c r="BU420" s="270">
        <v>3080</v>
      </c>
      <c r="BV420" s="270"/>
      <c r="BW420" s="270">
        <v>4625</v>
      </c>
      <c r="BX420" s="270">
        <v>180</v>
      </c>
      <c r="BY420" s="270">
        <v>2755</v>
      </c>
      <c r="BZ420" s="270">
        <v>200</v>
      </c>
      <c r="CA420" s="270">
        <v>65</v>
      </c>
      <c r="CB420" s="270" t="s">
        <v>1676</v>
      </c>
      <c r="CC420" s="270">
        <v>0</v>
      </c>
      <c r="CD420" s="270">
        <v>1305</v>
      </c>
      <c r="CE420" s="270">
        <v>55</v>
      </c>
      <c r="CF420" s="270">
        <v>230</v>
      </c>
      <c r="CG420" s="270">
        <v>59480</v>
      </c>
      <c r="CH420" s="270">
        <v>0</v>
      </c>
      <c r="CI420" s="270">
        <v>5855</v>
      </c>
      <c r="CJ420" s="270">
        <v>1600</v>
      </c>
      <c r="CK420" s="270">
        <v>4575</v>
      </c>
      <c r="CL420" s="270">
        <v>0</v>
      </c>
      <c r="CM420" s="270">
        <v>2320</v>
      </c>
      <c r="CN420" s="270">
        <v>405</v>
      </c>
      <c r="CO420" s="270">
        <v>0</v>
      </c>
      <c r="CP420" s="270">
        <v>325</v>
      </c>
      <c r="CQ420" s="270">
        <v>0</v>
      </c>
      <c r="CR420" s="270">
        <v>0</v>
      </c>
      <c r="CS420" s="270">
        <v>0</v>
      </c>
      <c r="CT420" s="270">
        <v>0</v>
      </c>
      <c r="CU420" s="270">
        <v>0</v>
      </c>
      <c r="CV420" s="270">
        <v>0</v>
      </c>
      <c r="CW420" s="270">
        <v>50</v>
      </c>
      <c r="CX420" s="270">
        <v>0</v>
      </c>
      <c r="CY420" s="270">
        <v>90</v>
      </c>
      <c r="CZ420" s="270">
        <v>3185</v>
      </c>
      <c r="DA420" s="270">
        <v>2570</v>
      </c>
      <c r="DB420" s="270">
        <v>0</v>
      </c>
      <c r="DC420" s="270">
        <v>7880</v>
      </c>
      <c r="DD420" s="270">
        <v>9045</v>
      </c>
      <c r="DE420" s="270">
        <v>890</v>
      </c>
      <c r="DF420" s="270">
        <v>2810</v>
      </c>
      <c r="DG420" s="270">
        <v>0</v>
      </c>
      <c r="DH420" s="270">
        <v>0</v>
      </c>
      <c r="DI420" s="270">
        <v>0</v>
      </c>
      <c r="DJ420" s="270">
        <v>0</v>
      </c>
      <c r="DK420" s="270">
        <v>0</v>
      </c>
      <c r="DL420" s="270">
        <v>0</v>
      </c>
      <c r="DM420" s="270">
        <v>625</v>
      </c>
      <c r="DN420" s="270" t="s">
        <v>1676</v>
      </c>
      <c r="DO420" s="270">
        <v>1135</v>
      </c>
      <c r="DP420" s="270">
        <v>0</v>
      </c>
      <c r="DQ420" s="270"/>
      <c r="DR420" s="270">
        <v>0</v>
      </c>
      <c r="DS420" s="270">
        <v>1140</v>
      </c>
      <c r="DT420" s="270">
        <v>1405</v>
      </c>
      <c r="DU420" s="270">
        <v>0</v>
      </c>
      <c r="DV420" s="270">
        <v>0</v>
      </c>
      <c r="DW420" s="270">
        <v>0</v>
      </c>
      <c r="DX420" s="270">
        <v>50</v>
      </c>
      <c r="DY420" s="270">
        <v>0</v>
      </c>
      <c r="DZ420" s="270">
        <v>0</v>
      </c>
      <c r="EA420" s="270">
        <v>160</v>
      </c>
      <c r="EB420" s="270">
        <v>0</v>
      </c>
      <c r="EC420" s="270">
        <v>415</v>
      </c>
      <c r="ED420" s="270">
        <v>10180</v>
      </c>
      <c r="EE420" s="270">
        <v>0</v>
      </c>
      <c r="EF420" s="270">
        <v>3270</v>
      </c>
      <c r="EG420" s="270">
        <v>0</v>
      </c>
      <c r="EH420" s="270">
        <v>0</v>
      </c>
      <c r="EI420" s="270">
        <v>0</v>
      </c>
      <c r="EJ420" s="270">
        <v>2770</v>
      </c>
      <c r="EK420" s="270">
        <v>2450</v>
      </c>
      <c r="EL420" s="270">
        <v>4625</v>
      </c>
      <c r="EM420" s="270">
        <v>0</v>
      </c>
      <c r="EN420" s="270">
        <v>0</v>
      </c>
      <c r="EO420" s="270">
        <v>0</v>
      </c>
      <c r="EP420" s="270">
        <v>0</v>
      </c>
      <c r="EQ420" s="270">
        <v>0</v>
      </c>
      <c r="ER420" s="270">
        <v>0</v>
      </c>
      <c r="ES420" s="270">
        <v>0</v>
      </c>
      <c r="ET420" s="270">
        <v>0</v>
      </c>
      <c r="EU420" s="270" t="s">
        <v>1676</v>
      </c>
      <c r="EV420" s="270">
        <v>0</v>
      </c>
      <c r="EW420" s="270">
        <v>0</v>
      </c>
      <c r="EX420" s="270">
        <v>0</v>
      </c>
      <c r="EY420" s="270">
        <v>0</v>
      </c>
      <c r="EZ420" s="270">
        <v>0</v>
      </c>
      <c r="FA420" s="270">
        <v>0</v>
      </c>
      <c r="FB420" s="270">
        <v>0</v>
      </c>
      <c r="FC420" s="270">
        <v>0</v>
      </c>
      <c r="FD420" s="270">
        <v>0</v>
      </c>
      <c r="FE420" s="270">
        <v>0</v>
      </c>
      <c r="FF420" s="270">
        <v>0</v>
      </c>
      <c r="FG420" s="270">
        <v>0</v>
      </c>
      <c r="FH420" s="270">
        <v>0</v>
      </c>
      <c r="FI420" s="270">
        <v>0</v>
      </c>
      <c r="FJ420" s="270">
        <v>0</v>
      </c>
      <c r="FK420" s="270">
        <v>0</v>
      </c>
      <c r="FL420" s="351">
        <v>42465</v>
      </c>
      <c r="FM420" s="323">
        <v>11910</v>
      </c>
      <c r="FN420" s="324">
        <v>20785</v>
      </c>
      <c r="FO420" s="270"/>
      <c r="FP420" s="89"/>
      <c r="FQ420" s="270"/>
      <c r="FR420" s="319"/>
      <c r="FS420" s="319"/>
      <c r="FT420" s="319"/>
      <c r="FU420" s="319"/>
      <c r="FV420" s="319"/>
      <c r="FW420" s="319"/>
      <c r="FX420" s="319"/>
      <c r="FY420" s="319"/>
      <c r="FZ420" s="319"/>
      <c r="GA420" s="319"/>
      <c r="GB420" s="319"/>
      <c r="GC420" s="319"/>
      <c r="GD420" s="319"/>
      <c r="GE420" s="319"/>
      <c r="GF420" s="319"/>
      <c r="GG420" s="319"/>
      <c r="GH420" s="319"/>
      <c r="GI420" s="319"/>
      <c r="GJ420" s="319"/>
      <c r="GK420" s="319"/>
      <c r="GL420" s="319"/>
      <c r="GM420" s="319"/>
      <c r="GN420" s="319"/>
      <c r="GO420" s="319"/>
      <c r="GP420" s="319"/>
      <c r="GQ420" s="319"/>
      <c r="GR420" s="319"/>
      <c r="GS420" s="319"/>
      <c r="GT420" s="319"/>
      <c r="GU420" s="319"/>
      <c r="GV420" s="319"/>
      <c r="GW420" s="319"/>
      <c r="GX420" s="319"/>
      <c r="GY420" s="319"/>
      <c r="GZ420" s="319"/>
      <c r="HA420" s="319"/>
      <c r="HB420" s="319"/>
      <c r="HC420" s="319"/>
      <c r="HD420" s="319"/>
      <c r="HE420" s="319"/>
      <c r="HF420" s="319"/>
      <c r="HG420" s="319"/>
      <c r="HH420" s="319"/>
      <c r="HI420" s="319"/>
      <c r="HJ420" s="319"/>
      <c r="HK420" s="319"/>
      <c r="HL420" s="319"/>
      <c r="HM420" s="319"/>
      <c r="HN420" s="319"/>
      <c r="HO420" s="319"/>
      <c r="HP420" s="319"/>
      <c r="HQ420" s="319"/>
      <c r="HR420" s="319"/>
      <c r="HS420" s="319"/>
      <c r="HT420" s="319"/>
      <c r="HU420" s="319"/>
      <c r="HV420" s="319"/>
      <c r="HW420" s="319"/>
      <c r="HX420" s="319"/>
      <c r="HY420" s="319"/>
      <c r="HZ420" s="319"/>
      <c r="IA420" s="319"/>
      <c r="IB420" s="319"/>
      <c r="IC420" s="319"/>
      <c r="ID420" s="319"/>
      <c r="IE420" s="319"/>
      <c r="IF420" s="319"/>
      <c r="IG420" s="318"/>
    </row>
    <row r="421" spans="1:241" ht="12.75" customHeight="1" x14ac:dyDescent="0.2">
      <c r="A421" s="370" t="s">
        <v>50</v>
      </c>
      <c r="B421" s="270">
        <v>4395</v>
      </c>
      <c r="C421" s="270">
        <v>4395</v>
      </c>
      <c r="D421" s="270">
        <v>1860</v>
      </c>
      <c r="E421" s="270">
        <v>2535</v>
      </c>
      <c r="F421" s="270" t="s">
        <v>1676</v>
      </c>
      <c r="G421" s="270">
        <v>0</v>
      </c>
      <c r="H421" s="270">
        <v>4390</v>
      </c>
      <c r="I421" s="270">
        <v>2195</v>
      </c>
      <c r="J421" s="270">
        <v>2200</v>
      </c>
      <c r="K421" s="270">
        <v>5345</v>
      </c>
      <c r="L421" s="270"/>
      <c r="M421" s="270">
        <v>0</v>
      </c>
      <c r="N421" s="270">
        <v>0</v>
      </c>
      <c r="O421" s="270">
        <v>0</v>
      </c>
      <c r="P421" s="270">
        <v>0</v>
      </c>
      <c r="Q421" s="270">
        <v>0</v>
      </c>
      <c r="R421" s="270">
        <v>0</v>
      </c>
      <c r="S421" s="270">
        <v>0</v>
      </c>
      <c r="T421" s="270">
        <v>0</v>
      </c>
      <c r="U421" s="270">
        <v>2.4361896080218779</v>
      </c>
      <c r="V421" s="270">
        <v>2</v>
      </c>
      <c r="X421" s="270">
        <v>64.062628102937822</v>
      </c>
      <c r="Y421" s="270">
        <v>0</v>
      </c>
      <c r="Z421" s="270">
        <v>135</v>
      </c>
      <c r="AA421" s="270">
        <v>330</v>
      </c>
      <c r="AB421" s="270">
        <v>980</v>
      </c>
      <c r="AC421" s="270">
        <v>1860</v>
      </c>
      <c r="AD421" s="270">
        <v>1050</v>
      </c>
      <c r="AE421" s="270">
        <v>35</v>
      </c>
      <c r="AF421" s="270">
        <v>565</v>
      </c>
      <c r="AG421" s="270">
        <v>0</v>
      </c>
      <c r="AH421" s="270">
        <v>0</v>
      </c>
      <c r="AI421" s="270">
        <v>0</v>
      </c>
      <c r="AJ421" s="270">
        <v>0</v>
      </c>
      <c r="AK421" s="270">
        <v>0</v>
      </c>
      <c r="AL421" s="270">
        <v>0</v>
      </c>
      <c r="AM421" s="270">
        <v>0</v>
      </c>
      <c r="AN421" s="270">
        <v>0</v>
      </c>
      <c r="AO421" s="270">
        <v>0</v>
      </c>
      <c r="AP421" s="270">
        <v>0</v>
      </c>
      <c r="AQ421" s="270">
        <v>0</v>
      </c>
      <c r="AR421" s="270">
        <v>0</v>
      </c>
      <c r="AS421" s="270">
        <v>0</v>
      </c>
      <c r="AT421" s="270">
        <v>0</v>
      </c>
      <c r="AU421" s="270">
        <v>0</v>
      </c>
      <c r="AV421" s="270">
        <v>25</v>
      </c>
      <c r="AW421" s="270">
        <v>185</v>
      </c>
      <c r="AX421" s="270">
        <v>0</v>
      </c>
      <c r="AY421" s="270">
        <v>715</v>
      </c>
      <c r="AZ421" s="270">
        <v>2875</v>
      </c>
      <c r="BA421" s="270">
        <v>20</v>
      </c>
      <c r="BB421" s="270">
        <v>10</v>
      </c>
      <c r="BC421" s="270">
        <v>0</v>
      </c>
      <c r="BD421" s="270">
        <v>10</v>
      </c>
      <c r="BE421" s="270">
        <v>0</v>
      </c>
      <c r="BF421" s="270">
        <v>0</v>
      </c>
      <c r="BG421" s="270">
        <v>0</v>
      </c>
      <c r="BH421" s="270">
        <v>175</v>
      </c>
      <c r="BI421" s="270">
        <v>0</v>
      </c>
      <c r="BJ421" s="270">
        <v>0</v>
      </c>
      <c r="BK421" s="270" t="s">
        <v>1676</v>
      </c>
      <c r="BL421" s="270">
        <v>0</v>
      </c>
      <c r="BM421" s="270">
        <v>0</v>
      </c>
      <c r="BN421" s="270">
        <v>15</v>
      </c>
      <c r="BO421" s="270">
        <v>3965</v>
      </c>
      <c r="BP421" s="270">
        <v>0</v>
      </c>
      <c r="BQ421" s="270">
        <v>0</v>
      </c>
      <c r="BR421" s="270">
        <v>0</v>
      </c>
      <c r="BS421" s="270">
        <v>10</v>
      </c>
      <c r="BT421" s="270">
        <v>15</v>
      </c>
      <c r="BU421" s="270">
        <v>200</v>
      </c>
      <c r="BV421" s="270"/>
      <c r="BW421" s="270">
        <v>0</v>
      </c>
      <c r="BX421" s="270" t="s">
        <v>1676</v>
      </c>
      <c r="BY421" s="270" t="s">
        <v>1676</v>
      </c>
      <c r="BZ421" s="270">
        <v>0</v>
      </c>
      <c r="CA421" s="270">
        <v>0</v>
      </c>
      <c r="CB421" s="270">
        <v>0</v>
      </c>
      <c r="CC421" s="270">
        <v>0</v>
      </c>
      <c r="CD421" s="270">
        <v>410</v>
      </c>
      <c r="CE421" s="270" t="s">
        <v>1676</v>
      </c>
      <c r="CF421" s="270" t="s">
        <v>1676</v>
      </c>
      <c r="CG421" s="270">
        <v>3970</v>
      </c>
      <c r="CH421" s="270" t="s">
        <v>1676</v>
      </c>
      <c r="CI421" s="270">
        <v>0</v>
      </c>
      <c r="CJ421" s="270">
        <v>0</v>
      </c>
      <c r="CK421" s="270">
        <v>4385</v>
      </c>
      <c r="CL421" s="270">
        <v>0</v>
      </c>
      <c r="CM421" s="270">
        <v>0</v>
      </c>
      <c r="CN421" s="270">
        <v>0</v>
      </c>
      <c r="CO421" s="270">
        <v>0</v>
      </c>
      <c r="CP421" s="270">
        <v>0</v>
      </c>
      <c r="CQ421" s="270">
        <v>0</v>
      </c>
      <c r="CR421" s="270">
        <v>0</v>
      </c>
      <c r="CS421" s="270">
        <v>0</v>
      </c>
      <c r="CT421" s="270">
        <v>0</v>
      </c>
      <c r="CU421" s="270">
        <v>0</v>
      </c>
      <c r="CV421" s="270">
        <v>0</v>
      </c>
      <c r="CW421" s="270">
        <v>0</v>
      </c>
      <c r="CX421" s="270">
        <v>0</v>
      </c>
      <c r="CY421" s="270">
        <v>0</v>
      </c>
      <c r="CZ421" s="270">
        <v>0</v>
      </c>
      <c r="DA421" s="270" t="s">
        <v>1676</v>
      </c>
      <c r="DB421" s="270">
        <v>0</v>
      </c>
      <c r="DC421" s="270">
        <v>0</v>
      </c>
      <c r="DD421" s="270">
        <v>0</v>
      </c>
      <c r="DE421" s="270">
        <v>0</v>
      </c>
      <c r="DF421" s="270">
        <v>0</v>
      </c>
      <c r="DG421" s="270">
        <v>0</v>
      </c>
      <c r="DH421" s="270">
        <v>0</v>
      </c>
      <c r="DI421" s="270">
        <v>0</v>
      </c>
      <c r="DJ421" s="270">
        <v>0</v>
      </c>
      <c r="DK421" s="270">
        <v>0</v>
      </c>
      <c r="DL421" s="270">
        <v>0</v>
      </c>
      <c r="DM421" s="270">
        <v>0</v>
      </c>
      <c r="DN421" s="270">
        <v>0</v>
      </c>
      <c r="DO421" s="270">
        <v>0</v>
      </c>
      <c r="DP421" s="270">
        <v>0</v>
      </c>
      <c r="DQ421" s="270"/>
      <c r="DR421" s="270">
        <v>0</v>
      </c>
      <c r="DS421" s="270">
        <v>0</v>
      </c>
      <c r="DT421" s="270">
        <v>0</v>
      </c>
      <c r="DU421" s="270">
        <v>0</v>
      </c>
      <c r="DV421" s="270">
        <v>0</v>
      </c>
      <c r="DW421" s="270">
        <v>0</v>
      </c>
      <c r="DX421" s="270">
        <v>0</v>
      </c>
      <c r="DY421" s="270">
        <v>0</v>
      </c>
      <c r="DZ421" s="270">
        <v>0</v>
      </c>
      <c r="EA421" s="270">
        <v>0</v>
      </c>
      <c r="EB421" s="270">
        <v>0</v>
      </c>
      <c r="EC421" s="270">
        <v>0</v>
      </c>
      <c r="ED421" s="270">
        <v>0</v>
      </c>
      <c r="EE421" s="270">
        <v>0</v>
      </c>
      <c r="EF421" s="270">
        <v>0</v>
      </c>
      <c r="EG421" s="270">
        <v>0</v>
      </c>
      <c r="EH421" s="270">
        <v>0</v>
      </c>
      <c r="EI421" s="270">
        <v>0</v>
      </c>
      <c r="EJ421" s="270">
        <v>0</v>
      </c>
      <c r="EK421" s="270">
        <v>0</v>
      </c>
      <c r="EL421" s="270">
        <v>0</v>
      </c>
      <c r="EM421" s="270">
        <v>0</v>
      </c>
      <c r="EN421" s="270">
        <v>0</v>
      </c>
      <c r="EO421" s="270">
        <v>0</v>
      </c>
      <c r="EP421" s="270">
        <v>0</v>
      </c>
      <c r="EQ421" s="270">
        <v>0</v>
      </c>
      <c r="ER421" s="270">
        <v>0</v>
      </c>
      <c r="ES421" s="270">
        <v>0</v>
      </c>
      <c r="ET421" s="270">
        <v>0</v>
      </c>
      <c r="EU421" s="270">
        <v>0</v>
      </c>
      <c r="EV421" s="270">
        <v>0</v>
      </c>
      <c r="EW421" s="270">
        <v>0</v>
      </c>
      <c r="EX421" s="270">
        <v>0</v>
      </c>
      <c r="EY421" s="270">
        <v>0</v>
      </c>
      <c r="EZ421" s="270">
        <v>0</v>
      </c>
      <c r="FA421" s="270">
        <v>0</v>
      </c>
      <c r="FB421" s="270">
        <v>0</v>
      </c>
      <c r="FC421" s="270">
        <v>0</v>
      </c>
      <c r="FD421" s="270">
        <v>0</v>
      </c>
      <c r="FE421" s="270">
        <v>0</v>
      </c>
      <c r="FF421" s="270">
        <v>0</v>
      </c>
      <c r="FG421" s="270">
        <v>0</v>
      </c>
      <c r="FH421" s="270">
        <v>0</v>
      </c>
      <c r="FI421" s="270">
        <v>0</v>
      </c>
      <c r="FJ421" s="270">
        <v>0</v>
      </c>
      <c r="FK421" s="270">
        <v>0</v>
      </c>
      <c r="FL421" s="351">
        <v>4385</v>
      </c>
      <c r="FM421" s="323" t="s">
        <v>1676</v>
      </c>
      <c r="FN421" s="324">
        <v>0</v>
      </c>
      <c r="FO421" s="270"/>
      <c r="FP421" s="89"/>
      <c r="FQ421" s="270"/>
      <c r="FR421" s="319"/>
      <c r="FS421" s="319"/>
      <c r="FT421" s="319"/>
      <c r="FU421" s="319"/>
      <c r="FV421" s="319"/>
      <c r="FW421" s="319"/>
      <c r="FX421" s="319"/>
      <c r="FY421" s="319"/>
      <c r="FZ421" s="319"/>
      <c r="GA421" s="319"/>
      <c r="GB421" s="319"/>
      <c r="GC421" s="319"/>
      <c r="GD421" s="319"/>
      <c r="GE421" s="319"/>
      <c r="GF421" s="319"/>
      <c r="GG421" s="319"/>
      <c r="GH421" s="319"/>
      <c r="GI421" s="319"/>
      <c r="GJ421" s="319"/>
      <c r="GK421" s="319"/>
      <c r="GL421" s="319"/>
      <c r="GM421" s="319"/>
      <c r="GN421" s="319"/>
      <c r="GO421" s="319"/>
      <c r="GP421" s="319"/>
      <c r="GQ421" s="319"/>
      <c r="GR421" s="319"/>
      <c r="GS421" s="319"/>
      <c r="GT421" s="319"/>
      <c r="GU421" s="319"/>
      <c r="GV421" s="319"/>
      <c r="GW421" s="319"/>
      <c r="GX421" s="319"/>
      <c r="GY421" s="319"/>
      <c r="GZ421" s="319"/>
      <c r="HA421" s="319"/>
      <c r="HB421" s="319"/>
      <c r="HC421" s="319"/>
      <c r="HD421" s="319"/>
      <c r="HE421" s="319"/>
      <c r="HF421" s="319"/>
      <c r="HG421" s="319"/>
      <c r="HH421" s="319"/>
      <c r="HI421" s="319"/>
      <c r="HJ421" s="319"/>
      <c r="HK421" s="319"/>
      <c r="HL421" s="319"/>
      <c r="HM421" s="319"/>
      <c r="HN421" s="319"/>
      <c r="HO421" s="319"/>
      <c r="HP421" s="319"/>
      <c r="HQ421" s="319"/>
      <c r="HR421" s="319"/>
      <c r="HS421" s="319"/>
      <c r="HT421" s="319"/>
      <c r="HU421" s="319"/>
      <c r="HV421" s="319"/>
      <c r="HW421" s="319"/>
      <c r="HX421" s="319"/>
      <c r="HY421" s="319"/>
      <c r="HZ421" s="319"/>
      <c r="IA421" s="319"/>
      <c r="IB421" s="319"/>
      <c r="IC421" s="319"/>
      <c r="ID421" s="319"/>
      <c r="IE421" s="319"/>
      <c r="IF421" s="319"/>
      <c r="IG421" s="318"/>
    </row>
    <row r="422" spans="1:241" ht="12.75" customHeight="1" x14ac:dyDescent="0.2">
      <c r="A422" s="370" t="s">
        <v>1587</v>
      </c>
      <c r="B422" s="270">
        <v>25</v>
      </c>
      <c r="C422" s="270">
        <v>25</v>
      </c>
      <c r="D422" s="270">
        <v>15</v>
      </c>
      <c r="E422" s="270">
        <v>10</v>
      </c>
      <c r="F422" s="270">
        <v>0</v>
      </c>
      <c r="G422" s="270">
        <v>0</v>
      </c>
      <c r="H422" s="270">
        <v>25</v>
      </c>
      <c r="I422" s="270" t="s">
        <v>1676</v>
      </c>
      <c r="J422" s="270">
        <v>25</v>
      </c>
      <c r="K422" s="270" t="s">
        <v>1676</v>
      </c>
      <c r="L422" s="270">
        <v>45.4</v>
      </c>
      <c r="M422" s="270" t="s">
        <v>1676</v>
      </c>
      <c r="N422" s="270">
        <v>10</v>
      </c>
      <c r="O422" s="270" t="s">
        <v>1676</v>
      </c>
      <c r="P422" s="270" t="s">
        <v>1676</v>
      </c>
      <c r="Q422" s="270">
        <v>0</v>
      </c>
      <c r="R422" s="270">
        <v>0</v>
      </c>
      <c r="S422" s="270">
        <v>0</v>
      </c>
      <c r="T422" s="270">
        <v>0</v>
      </c>
      <c r="U422" s="270">
        <v>2</v>
      </c>
      <c r="V422" s="270">
        <v>2</v>
      </c>
      <c r="W422" s="270">
        <v>49</v>
      </c>
      <c r="X422" s="270">
        <v>52.16</v>
      </c>
      <c r="Y422" s="270">
        <v>0</v>
      </c>
      <c r="Z422" s="270" t="s">
        <v>1676</v>
      </c>
      <c r="AA422" s="270" t="s">
        <v>1676</v>
      </c>
      <c r="AB422" s="270">
        <v>10</v>
      </c>
      <c r="AC422" s="270">
        <v>10</v>
      </c>
      <c r="AD422" s="270" t="s">
        <v>1676</v>
      </c>
      <c r="AE422" s="270">
        <v>0</v>
      </c>
      <c r="AF422" s="270">
        <v>0</v>
      </c>
      <c r="AG422" s="270">
        <v>0</v>
      </c>
      <c r="AH422" s="270">
        <v>0</v>
      </c>
      <c r="AI422" s="270">
        <v>0</v>
      </c>
      <c r="AJ422" s="270">
        <v>0</v>
      </c>
      <c r="AK422" s="270">
        <v>0</v>
      </c>
      <c r="AL422" s="270">
        <v>0</v>
      </c>
      <c r="AM422" s="270">
        <v>0</v>
      </c>
      <c r="AN422" s="270">
        <v>0</v>
      </c>
      <c r="AO422" s="270">
        <v>0</v>
      </c>
      <c r="AP422" s="270">
        <v>0</v>
      </c>
      <c r="AQ422" s="270">
        <v>0</v>
      </c>
      <c r="AR422" s="270">
        <v>0</v>
      </c>
      <c r="AS422" s="270">
        <v>0</v>
      </c>
      <c r="AT422" s="270">
        <v>10</v>
      </c>
      <c r="AU422" s="270">
        <v>0</v>
      </c>
      <c r="AV422" s="270">
        <v>0</v>
      </c>
      <c r="AW422" s="270">
        <v>15</v>
      </c>
      <c r="AX422" s="270">
        <v>0</v>
      </c>
      <c r="AY422" s="270">
        <v>0</v>
      </c>
      <c r="AZ422" s="270" t="s">
        <v>1676</v>
      </c>
      <c r="BA422" s="270">
        <v>0</v>
      </c>
      <c r="BB422" s="270" t="s">
        <v>1676</v>
      </c>
      <c r="BC422" s="270">
        <v>0</v>
      </c>
      <c r="BD422" s="270">
        <v>0</v>
      </c>
      <c r="BE422" s="270">
        <v>0</v>
      </c>
      <c r="BF422" s="270">
        <v>0</v>
      </c>
      <c r="BG422" s="270">
        <v>0</v>
      </c>
      <c r="BH422" s="270">
        <v>0</v>
      </c>
      <c r="BI422" s="270">
        <v>0</v>
      </c>
      <c r="BJ422" s="270">
        <v>0</v>
      </c>
      <c r="BK422" s="270">
        <v>0</v>
      </c>
      <c r="BL422" s="270">
        <v>0</v>
      </c>
      <c r="BM422" s="270">
        <v>15</v>
      </c>
      <c r="BN422" s="270">
        <v>0</v>
      </c>
      <c r="BO422" s="270" t="s">
        <v>1676</v>
      </c>
      <c r="BP422" s="270" t="s">
        <v>1676</v>
      </c>
      <c r="BQ422" s="270">
        <v>0</v>
      </c>
      <c r="BR422" s="270">
        <v>0</v>
      </c>
      <c r="BS422" s="270">
        <v>0</v>
      </c>
      <c r="BT422" s="270" t="s">
        <v>1676</v>
      </c>
      <c r="BU422" s="270">
        <v>0</v>
      </c>
      <c r="BV422" s="270"/>
      <c r="BW422" s="270" t="s">
        <v>1676</v>
      </c>
      <c r="BX422" s="270">
        <v>0</v>
      </c>
      <c r="BY422" s="270">
        <v>0</v>
      </c>
      <c r="BZ422" s="270">
        <v>0</v>
      </c>
      <c r="CA422" s="270">
        <v>0</v>
      </c>
      <c r="CB422" s="270">
        <v>0</v>
      </c>
      <c r="CC422" s="270">
        <v>0</v>
      </c>
      <c r="CD422" s="270">
        <v>0</v>
      </c>
      <c r="CE422" s="270">
        <v>0</v>
      </c>
      <c r="CF422" s="270">
        <v>0</v>
      </c>
      <c r="CG422" s="270">
        <v>25</v>
      </c>
      <c r="CH422" s="270">
        <v>0</v>
      </c>
      <c r="CI422" s="270">
        <v>15</v>
      </c>
      <c r="CJ422" s="270">
        <v>0</v>
      </c>
      <c r="CK422" s="270" t="s">
        <v>1676</v>
      </c>
      <c r="CL422" s="270">
        <v>0</v>
      </c>
      <c r="CM422" s="270">
        <v>0</v>
      </c>
      <c r="CN422" s="270">
        <v>0</v>
      </c>
      <c r="CO422" s="270">
        <v>0</v>
      </c>
      <c r="CP422" s="270">
        <v>0</v>
      </c>
      <c r="CQ422" s="270">
        <v>0</v>
      </c>
      <c r="CR422" s="270">
        <v>0</v>
      </c>
      <c r="CS422" s="270">
        <v>0</v>
      </c>
      <c r="CT422" s="270">
        <v>0</v>
      </c>
      <c r="CU422" s="270">
        <v>0</v>
      </c>
      <c r="CV422" s="270">
        <v>0</v>
      </c>
      <c r="CW422" s="270">
        <v>0</v>
      </c>
      <c r="CX422" s="270">
        <v>0</v>
      </c>
      <c r="CY422" s="270">
        <v>0</v>
      </c>
      <c r="CZ422" s="270">
        <v>0</v>
      </c>
      <c r="DA422" s="270">
        <v>0</v>
      </c>
      <c r="DB422" s="270">
        <v>0</v>
      </c>
      <c r="DC422" s="270">
        <v>0</v>
      </c>
      <c r="DD422" s="270">
        <v>0</v>
      </c>
      <c r="DE422" s="270">
        <v>0</v>
      </c>
      <c r="DF422" s="270">
        <v>0</v>
      </c>
      <c r="DG422" s="270">
        <v>0</v>
      </c>
      <c r="DH422" s="270">
        <v>0</v>
      </c>
      <c r="DI422" s="270">
        <v>0</v>
      </c>
      <c r="DJ422" s="270">
        <v>0</v>
      </c>
      <c r="DK422" s="270">
        <v>0</v>
      </c>
      <c r="DL422" s="270">
        <v>0</v>
      </c>
      <c r="DM422" s="270">
        <v>0</v>
      </c>
      <c r="DN422" s="270">
        <v>0</v>
      </c>
      <c r="DO422" s="270">
        <v>0</v>
      </c>
      <c r="DP422" s="270">
        <v>0</v>
      </c>
      <c r="DQ422" s="270"/>
      <c r="DR422" s="270">
        <v>0</v>
      </c>
      <c r="DS422" s="270">
        <v>0</v>
      </c>
      <c r="DT422" s="270">
        <v>0</v>
      </c>
      <c r="DU422" s="270">
        <v>0</v>
      </c>
      <c r="DV422" s="270">
        <v>0</v>
      </c>
      <c r="DW422" s="270">
        <v>0</v>
      </c>
      <c r="DX422" s="270">
        <v>0</v>
      </c>
      <c r="DY422" s="270">
        <v>0</v>
      </c>
      <c r="DZ422" s="270">
        <v>0</v>
      </c>
      <c r="EA422" s="270">
        <v>0</v>
      </c>
      <c r="EB422" s="270">
        <v>0</v>
      </c>
      <c r="EC422" s="270">
        <v>0</v>
      </c>
      <c r="ED422" s="270">
        <v>0</v>
      </c>
      <c r="EE422" s="270">
        <v>0</v>
      </c>
      <c r="EF422" s="270">
        <v>0</v>
      </c>
      <c r="EG422" s="270">
        <v>0</v>
      </c>
      <c r="EH422" s="270">
        <v>0</v>
      </c>
      <c r="EI422" s="270">
        <v>0</v>
      </c>
      <c r="EJ422" s="270">
        <v>0</v>
      </c>
      <c r="EK422" s="270">
        <v>10</v>
      </c>
      <c r="EL422" s="270">
        <v>0</v>
      </c>
      <c r="EM422" s="270">
        <v>0</v>
      </c>
      <c r="EN422" s="270">
        <v>0</v>
      </c>
      <c r="EO422" s="270">
        <v>0</v>
      </c>
      <c r="EP422" s="270">
        <v>0</v>
      </c>
      <c r="EQ422" s="270">
        <v>0</v>
      </c>
      <c r="ER422" s="270">
        <v>0</v>
      </c>
      <c r="ES422" s="270">
        <v>0</v>
      </c>
      <c r="ET422" s="270">
        <v>0</v>
      </c>
      <c r="EU422" s="270">
        <v>0</v>
      </c>
      <c r="EV422" s="270">
        <v>0</v>
      </c>
      <c r="EW422" s="270">
        <v>0</v>
      </c>
      <c r="EX422" s="270">
        <v>0</v>
      </c>
      <c r="EY422" s="270">
        <v>0</v>
      </c>
      <c r="EZ422" s="270">
        <v>0</v>
      </c>
      <c r="FA422" s="270">
        <v>0</v>
      </c>
      <c r="FB422" s="270">
        <v>0</v>
      </c>
      <c r="FC422" s="270">
        <v>0</v>
      </c>
      <c r="FD422" s="270">
        <v>0</v>
      </c>
      <c r="FE422" s="270">
        <v>0</v>
      </c>
      <c r="FF422" s="270">
        <v>0</v>
      </c>
      <c r="FG422" s="270">
        <v>0</v>
      </c>
      <c r="FH422" s="270">
        <v>0</v>
      </c>
      <c r="FI422" s="270">
        <v>0</v>
      </c>
      <c r="FJ422" s="270">
        <v>0</v>
      </c>
      <c r="FK422" s="270">
        <v>0</v>
      </c>
      <c r="FL422" s="351">
        <v>25</v>
      </c>
      <c r="FM422" s="323">
        <v>0</v>
      </c>
      <c r="FN422" s="324">
        <v>20</v>
      </c>
      <c r="FO422" s="270"/>
      <c r="FP422" s="89"/>
      <c r="FQ422" s="270"/>
      <c r="FR422" s="319"/>
      <c r="FS422" s="319"/>
      <c r="FT422" s="319"/>
      <c r="FU422" s="319"/>
      <c r="FV422" s="319"/>
      <c r="FW422" s="319"/>
      <c r="FX422" s="319"/>
      <c r="FY422" s="319"/>
      <c r="FZ422" s="319"/>
      <c r="GA422" s="319"/>
      <c r="GB422" s="319"/>
      <c r="GC422" s="319"/>
      <c r="GD422" s="319"/>
      <c r="GE422" s="319"/>
      <c r="GF422" s="319"/>
      <c r="GG422" s="319"/>
      <c r="GH422" s="319"/>
      <c r="GI422" s="319"/>
      <c r="GJ422" s="319"/>
      <c r="GK422" s="319"/>
      <c r="GL422" s="319"/>
      <c r="GM422" s="319"/>
      <c r="GN422" s="319"/>
      <c r="GO422" s="319"/>
      <c r="GP422" s="319"/>
      <c r="GQ422" s="319"/>
      <c r="GR422" s="319"/>
      <c r="GS422" s="319"/>
      <c r="GT422" s="319"/>
      <c r="GU422" s="319"/>
      <c r="GV422" s="319"/>
      <c r="GW422" s="319"/>
      <c r="GX422" s="319"/>
      <c r="GY422" s="319"/>
      <c r="GZ422" s="319"/>
      <c r="HA422" s="319"/>
      <c r="HB422" s="319"/>
      <c r="HC422" s="319"/>
      <c r="HD422" s="319"/>
      <c r="HE422" s="319"/>
      <c r="HF422" s="319"/>
      <c r="HG422" s="319"/>
      <c r="HH422" s="319"/>
      <c r="HI422" s="319"/>
      <c r="HJ422" s="319"/>
      <c r="HK422" s="319"/>
      <c r="HL422" s="319"/>
      <c r="HM422" s="319"/>
      <c r="HN422" s="319"/>
      <c r="HO422" s="319"/>
      <c r="HP422" s="319"/>
      <c r="HQ422" s="319"/>
      <c r="HR422" s="319"/>
      <c r="HS422" s="319"/>
      <c r="HT422" s="319"/>
      <c r="HU422" s="319"/>
      <c r="HV422" s="319"/>
      <c r="HW422" s="319"/>
      <c r="HX422" s="319"/>
      <c r="HY422" s="319"/>
      <c r="HZ422" s="319"/>
      <c r="IA422" s="319"/>
      <c r="IB422" s="319"/>
      <c r="IC422" s="319"/>
      <c r="ID422" s="319"/>
      <c r="IE422" s="319"/>
      <c r="IF422" s="319"/>
      <c r="IG422" s="318"/>
    </row>
    <row r="423" spans="1:241" ht="12.75" customHeight="1" x14ac:dyDescent="0.2">
      <c r="A423" s="370" t="s">
        <v>199</v>
      </c>
      <c r="B423" s="270">
        <v>259930</v>
      </c>
      <c r="C423" s="270">
        <v>223055</v>
      </c>
      <c r="D423" s="270">
        <v>106980</v>
      </c>
      <c r="E423" s="270">
        <v>116060</v>
      </c>
      <c r="F423" s="270">
        <v>57010</v>
      </c>
      <c r="G423" s="270">
        <v>50510</v>
      </c>
      <c r="H423" s="270">
        <v>97310</v>
      </c>
      <c r="I423" s="270">
        <v>139210</v>
      </c>
      <c r="J423" s="270">
        <v>120720</v>
      </c>
      <c r="K423" s="270">
        <v>510930</v>
      </c>
      <c r="L423" s="270">
        <v>63.140085976431337</v>
      </c>
      <c r="M423" s="270">
        <v>38250</v>
      </c>
      <c r="N423" s="270">
        <v>22735</v>
      </c>
      <c r="O423" s="270">
        <v>12580</v>
      </c>
      <c r="P423" s="270">
        <v>14510</v>
      </c>
      <c r="Q423" s="270">
        <v>3265</v>
      </c>
      <c r="R423" s="270">
        <v>1190</v>
      </c>
      <c r="S423" s="270">
        <v>755</v>
      </c>
      <c r="T423" s="270">
        <v>230</v>
      </c>
      <c r="U423" s="270">
        <v>4.9012707905064472</v>
      </c>
      <c r="V423" s="270">
        <v>2</v>
      </c>
      <c r="W423" s="270">
        <v>40</v>
      </c>
      <c r="X423" s="270">
        <v>50.037321987765409</v>
      </c>
      <c r="Y423" s="270">
        <v>37545</v>
      </c>
      <c r="Z423" s="270">
        <v>27435</v>
      </c>
      <c r="AA423" s="270">
        <v>32030</v>
      </c>
      <c r="AB423" s="270">
        <v>44975</v>
      </c>
      <c r="AC423" s="270">
        <v>64295</v>
      </c>
      <c r="AD423" s="270">
        <v>45355</v>
      </c>
      <c r="AE423" s="270">
        <v>5880</v>
      </c>
      <c r="AF423" s="270">
        <v>7665</v>
      </c>
      <c r="AG423" s="270">
        <v>1760</v>
      </c>
      <c r="AH423" s="270">
        <v>11885</v>
      </c>
      <c r="AI423" s="270">
        <v>1770</v>
      </c>
      <c r="AJ423" s="270">
        <v>6265</v>
      </c>
      <c r="AK423" s="270">
        <v>6370</v>
      </c>
      <c r="AL423" s="270">
        <v>9050</v>
      </c>
      <c r="AM423" s="270">
        <v>9265</v>
      </c>
      <c r="AN423" s="270">
        <v>3605</v>
      </c>
      <c r="AO423" s="270">
        <v>7235</v>
      </c>
      <c r="AP423" s="270">
        <v>3590</v>
      </c>
      <c r="AQ423" s="270">
        <v>12280</v>
      </c>
      <c r="AR423" s="270">
        <v>1540</v>
      </c>
      <c r="AS423" s="270">
        <v>355</v>
      </c>
      <c r="AT423" s="270">
        <v>4005</v>
      </c>
      <c r="AU423" s="270">
        <v>6630</v>
      </c>
      <c r="AV423" s="270">
        <v>10940</v>
      </c>
      <c r="AW423" s="270">
        <v>4530</v>
      </c>
      <c r="AX423" s="270">
        <v>17810</v>
      </c>
      <c r="AY423" s="270">
        <v>3195</v>
      </c>
      <c r="AZ423" s="270">
        <v>6725</v>
      </c>
      <c r="BA423" s="270">
        <v>46230</v>
      </c>
      <c r="BB423" s="270">
        <v>77225</v>
      </c>
      <c r="BC423" s="270">
        <v>4020</v>
      </c>
      <c r="BD423" s="270">
        <v>39985</v>
      </c>
      <c r="BE423" s="270">
        <v>5515</v>
      </c>
      <c r="BF423" s="270">
        <v>4190</v>
      </c>
      <c r="BG423" s="270">
        <v>1075</v>
      </c>
      <c r="BH423" s="270">
        <v>8250</v>
      </c>
      <c r="BI423" s="270">
        <v>11485</v>
      </c>
      <c r="BJ423" s="270">
        <v>1445</v>
      </c>
      <c r="BK423" s="270">
        <v>13015</v>
      </c>
      <c r="BL423" s="270">
        <v>10565</v>
      </c>
      <c r="BM423" s="270">
        <v>24895</v>
      </c>
      <c r="BN423" s="270">
        <v>5825</v>
      </c>
      <c r="BO423" s="270">
        <v>16850</v>
      </c>
      <c r="BP423" s="270">
        <v>12840</v>
      </c>
      <c r="BQ423" s="270">
        <v>9550</v>
      </c>
      <c r="BR423" s="270">
        <v>2740</v>
      </c>
      <c r="BS423" s="270">
        <v>3835</v>
      </c>
      <c r="BT423" s="270">
        <v>16585</v>
      </c>
      <c r="BU423" s="270">
        <v>15855</v>
      </c>
      <c r="BV423" s="270"/>
      <c r="BW423" s="270">
        <v>14545</v>
      </c>
      <c r="BX423" s="270">
        <v>695</v>
      </c>
      <c r="BY423" s="270">
        <v>8545</v>
      </c>
      <c r="BZ423" s="270">
        <v>1290</v>
      </c>
      <c r="CA423" s="270">
        <v>575</v>
      </c>
      <c r="CB423" s="270">
        <v>25</v>
      </c>
      <c r="CC423" s="270" t="s">
        <v>1676</v>
      </c>
      <c r="CD423" s="270">
        <v>6225</v>
      </c>
      <c r="CE423" s="270">
        <v>410</v>
      </c>
      <c r="CF423" s="270">
        <v>305</v>
      </c>
      <c r="CG423" s="270">
        <v>204980</v>
      </c>
      <c r="CH423" s="270" t="s">
        <v>1676</v>
      </c>
      <c r="CI423" s="270">
        <v>20840</v>
      </c>
      <c r="CJ423" s="270">
        <v>13940</v>
      </c>
      <c r="CK423" s="270">
        <v>10100</v>
      </c>
      <c r="CL423" s="270">
        <v>6130</v>
      </c>
      <c r="CM423" s="270">
        <v>12000</v>
      </c>
      <c r="CN423" s="270">
        <v>2220</v>
      </c>
      <c r="CO423" s="270">
        <v>60</v>
      </c>
      <c r="CP423" s="270">
        <v>730</v>
      </c>
      <c r="CQ423" s="270" t="s">
        <v>1676</v>
      </c>
      <c r="CR423" s="270">
        <v>1245</v>
      </c>
      <c r="CS423" s="270">
        <v>0</v>
      </c>
      <c r="CT423" s="270">
        <v>25</v>
      </c>
      <c r="CU423" s="270">
        <v>0</v>
      </c>
      <c r="CV423" s="270">
        <v>4815</v>
      </c>
      <c r="CW423" s="270">
        <v>9115</v>
      </c>
      <c r="CX423" s="270">
        <v>2850</v>
      </c>
      <c r="CY423" s="270">
        <v>4030</v>
      </c>
      <c r="CZ423" s="270">
        <v>9595</v>
      </c>
      <c r="DA423" s="270">
        <v>1545</v>
      </c>
      <c r="DB423" s="270">
        <v>675</v>
      </c>
      <c r="DC423" s="270">
        <v>19880</v>
      </c>
      <c r="DD423" s="270">
        <v>16400</v>
      </c>
      <c r="DE423" s="270">
        <v>1090</v>
      </c>
      <c r="DF423" s="270">
        <v>8660</v>
      </c>
      <c r="DG423" s="270">
        <v>0</v>
      </c>
      <c r="DH423" s="270">
        <v>2905</v>
      </c>
      <c r="DI423" s="270">
        <v>0</v>
      </c>
      <c r="DJ423" s="270">
        <v>10</v>
      </c>
      <c r="DK423" s="270">
        <v>0</v>
      </c>
      <c r="DL423" s="270">
        <v>2260</v>
      </c>
      <c r="DM423" s="270">
        <v>0</v>
      </c>
      <c r="DN423" s="270">
        <v>10</v>
      </c>
      <c r="DO423" s="270">
        <v>12020</v>
      </c>
      <c r="DP423" s="270">
        <v>735</v>
      </c>
      <c r="DQ423" s="270"/>
      <c r="DR423" s="270">
        <v>0</v>
      </c>
      <c r="DS423" s="270">
        <v>6685</v>
      </c>
      <c r="DT423" s="270">
        <v>7915</v>
      </c>
      <c r="DU423" s="270">
        <v>2910</v>
      </c>
      <c r="DV423" s="270">
        <v>0</v>
      </c>
      <c r="DW423" s="270">
        <v>0</v>
      </c>
      <c r="DX423" s="270">
        <v>3015</v>
      </c>
      <c r="DY423" s="270">
        <v>9310</v>
      </c>
      <c r="DZ423" s="270">
        <v>0</v>
      </c>
      <c r="EA423" s="270">
        <v>4840</v>
      </c>
      <c r="EB423" s="270">
        <v>885</v>
      </c>
      <c r="EC423" s="270">
        <v>4625</v>
      </c>
      <c r="ED423" s="270">
        <v>26060</v>
      </c>
      <c r="EE423" s="270">
        <v>740</v>
      </c>
      <c r="EF423" s="270">
        <v>7520</v>
      </c>
      <c r="EG423" s="270">
        <v>825</v>
      </c>
      <c r="EH423" s="270">
        <v>0</v>
      </c>
      <c r="EI423" s="270">
        <v>25</v>
      </c>
      <c r="EJ423" s="270">
        <v>8160</v>
      </c>
      <c r="EK423" s="270">
        <v>4170</v>
      </c>
      <c r="EL423" s="270">
        <v>1705</v>
      </c>
      <c r="EM423" s="270">
        <v>0</v>
      </c>
      <c r="EN423" s="270">
        <v>0</v>
      </c>
      <c r="EO423" s="270">
        <v>0</v>
      </c>
      <c r="EP423" s="270">
        <v>0</v>
      </c>
      <c r="EQ423" s="270">
        <v>0</v>
      </c>
      <c r="ER423" s="270">
        <v>0</v>
      </c>
      <c r="ES423" s="270">
        <v>0</v>
      </c>
      <c r="ET423" s="270">
        <v>0</v>
      </c>
      <c r="EU423" s="270">
        <v>4725</v>
      </c>
      <c r="EV423" s="270">
        <v>1840</v>
      </c>
      <c r="EW423" s="270">
        <v>0</v>
      </c>
      <c r="EX423" s="270">
        <v>0</v>
      </c>
      <c r="EY423" s="270">
        <v>0</v>
      </c>
      <c r="EZ423" s="270">
        <v>80</v>
      </c>
      <c r="FA423" s="270">
        <v>0</v>
      </c>
      <c r="FB423" s="270">
        <v>0</v>
      </c>
      <c r="FC423" s="270">
        <v>0</v>
      </c>
      <c r="FD423" s="270">
        <v>0</v>
      </c>
      <c r="FE423" s="270">
        <v>0</v>
      </c>
      <c r="FF423" s="270">
        <v>0</v>
      </c>
      <c r="FG423" s="270">
        <v>0</v>
      </c>
      <c r="FH423" s="270">
        <v>0</v>
      </c>
      <c r="FI423" s="270">
        <v>0</v>
      </c>
      <c r="FJ423" s="270">
        <v>0</v>
      </c>
      <c r="FK423" s="270" t="s">
        <v>1676</v>
      </c>
      <c r="FL423" s="351">
        <v>182705</v>
      </c>
      <c r="FM423" s="323">
        <v>18230</v>
      </c>
      <c r="FN423" s="324">
        <v>93515</v>
      </c>
      <c r="FO423" s="270"/>
      <c r="FP423" s="89"/>
      <c r="FQ423" s="270"/>
      <c r="FR423" s="319"/>
      <c r="FS423" s="319"/>
      <c r="FT423" s="319"/>
      <c r="FU423" s="319"/>
      <c r="FV423" s="319"/>
      <c r="FW423" s="319"/>
      <c r="FX423" s="319"/>
      <c r="FY423" s="319"/>
      <c r="FZ423" s="319"/>
      <c r="GA423" s="319"/>
      <c r="GB423" s="319"/>
      <c r="GC423" s="319"/>
      <c r="GD423" s="319"/>
      <c r="GE423" s="319"/>
      <c r="GF423" s="319"/>
      <c r="GG423" s="319"/>
      <c r="GH423" s="319"/>
      <c r="GI423" s="319"/>
      <c r="GJ423" s="319"/>
      <c r="GK423" s="319"/>
      <c r="GL423" s="319"/>
      <c r="GM423" s="319"/>
      <c r="GN423" s="319"/>
      <c r="GO423" s="319"/>
      <c r="GP423" s="319"/>
      <c r="GQ423" s="319"/>
      <c r="GR423" s="319"/>
      <c r="GS423" s="319"/>
      <c r="GT423" s="319"/>
      <c r="GU423" s="319"/>
      <c r="GV423" s="319"/>
      <c r="GW423" s="319"/>
      <c r="GX423" s="319"/>
      <c r="GY423" s="319"/>
      <c r="GZ423" s="319"/>
      <c r="HA423" s="319"/>
      <c r="HB423" s="319"/>
      <c r="HC423" s="319"/>
      <c r="HD423" s="319"/>
      <c r="HE423" s="319"/>
      <c r="HF423" s="319"/>
      <c r="HG423" s="319"/>
      <c r="HH423" s="319"/>
      <c r="HI423" s="319"/>
      <c r="HJ423" s="319"/>
      <c r="HK423" s="319"/>
      <c r="HL423" s="319"/>
      <c r="HM423" s="319"/>
      <c r="HN423" s="319"/>
      <c r="HO423" s="319"/>
      <c r="HP423" s="319"/>
      <c r="HQ423" s="319"/>
      <c r="HR423" s="319"/>
      <c r="HS423" s="319"/>
      <c r="HT423" s="319"/>
      <c r="HU423" s="319"/>
      <c r="HV423" s="319"/>
      <c r="HW423" s="319"/>
      <c r="HX423" s="319"/>
      <c r="HY423" s="319"/>
      <c r="HZ423" s="319"/>
      <c r="IA423" s="319"/>
      <c r="IB423" s="319"/>
      <c r="IC423" s="319"/>
      <c r="ID423" s="319"/>
      <c r="IE423" s="319"/>
      <c r="IF423" s="319"/>
      <c r="IG423" s="318"/>
    </row>
    <row r="424" spans="1:241" ht="12.75" customHeight="1" x14ac:dyDescent="0.2">
      <c r="A424" s="370" t="s">
        <v>185</v>
      </c>
      <c r="B424" s="270">
        <v>86655</v>
      </c>
      <c r="C424" s="270">
        <v>78415</v>
      </c>
      <c r="D424" s="270">
        <v>29835</v>
      </c>
      <c r="E424" s="270">
        <v>48575</v>
      </c>
      <c r="F424" s="270">
        <v>34175</v>
      </c>
      <c r="G424" s="270">
        <v>8490</v>
      </c>
      <c r="H424" s="270">
        <v>19160</v>
      </c>
      <c r="I424" s="270">
        <v>62950</v>
      </c>
      <c r="J424" s="270">
        <v>23710</v>
      </c>
      <c r="K424" s="270">
        <v>167145</v>
      </c>
      <c r="L424" s="270">
        <v>54.81231337206146</v>
      </c>
      <c r="M424" s="270">
        <v>8235</v>
      </c>
      <c r="N424" s="270">
        <v>3955</v>
      </c>
      <c r="O424" s="270">
        <v>2810</v>
      </c>
      <c r="P424" s="270">
        <v>2675</v>
      </c>
      <c r="Q424" s="270">
        <v>555</v>
      </c>
      <c r="R424" s="270">
        <v>130</v>
      </c>
      <c r="S424" s="270">
        <v>50</v>
      </c>
      <c r="T424" s="270">
        <v>10</v>
      </c>
      <c r="U424" s="270">
        <v>3.0578507906033217</v>
      </c>
      <c r="V424" s="270">
        <v>1</v>
      </c>
      <c r="W424" s="270">
        <v>36</v>
      </c>
      <c r="X424" s="270">
        <v>51.767745875082106</v>
      </c>
      <c r="Y424" s="270">
        <v>8010</v>
      </c>
      <c r="Z424" s="270">
        <v>11890</v>
      </c>
      <c r="AA424" s="270">
        <v>15040</v>
      </c>
      <c r="AB424" s="270">
        <v>12645</v>
      </c>
      <c r="AC424" s="270">
        <v>16785</v>
      </c>
      <c r="AD424" s="270">
        <v>18235</v>
      </c>
      <c r="AE424" s="270">
        <v>3515</v>
      </c>
      <c r="AF424" s="270">
        <v>930</v>
      </c>
      <c r="AG424" s="270">
        <v>545</v>
      </c>
      <c r="AH424" s="270">
        <v>960</v>
      </c>
      <c r="AI424" s="270">
        <v>400</v>
      </c>
      <c r="AJ424" s="270">
        <v>1955</v>
      </c>
      <c r="AK424" s="270">
        <v>825</v>
      </c>
      <c r="AL424" s="270">
        <v>3170</v>
      </c>
      <c r="AM424" s="270">
        <v>5145</v>
      </c>
      <c r="AN424" s="270">
        <v>580</v>
      </c>
      <c r="AO424" s="270">
        <v>895</v>
      </c>
      <c r="AP424" s="270">
        <v>710</v>
      </c>
      <c r="AQ424" s="270">
        <v>2130</v>
      </c>
      <c r="AR424" s="270">
        <v>220</v>
      </c>
      <c r="AS424" s="270">
        <v>180</v>
      </c>
      <c r="AT424" s="270">
        <v>1795</v>
      </c>
      <c r="AU424" s="270">
        <v>4055</v>
      </c>
      <c r="AV424" s="270">
        <v>1070</v>
      </c>
      <c r="AW424" s="270">
        <v>2140</v>
      </c>
      <c r="AX424" s="270">
        <v>6370</v>
      </c>
      <c r="AY424" s="270">
        <v>265</v>
      </c>
      <c r="AZ424" s="270">
        <v>3515</v>
      </c>
      <c r="BA424" s="270">
        <v>7230</v>
      </c>
      <c r="BB424" s="270">
        <v>41575</v>
      </c>
      <c r="BC424" s="270">
        <v>1765</v>
      </c>
      <c r="BD424" s="270">
        <v>7680</v>
      </c>
      <c r="BE424" s="270">
        <v>1840</v>
      </c>
      <c r="BF424" s="270">
        <v>1470</v>
      </c>
      <c r="BG424" s="270">
        <v>405</v>
      </c>
      <c r="BH424" s="270">
        <v>850</v>
      </c>
      <c r="BI424" s="270">
        <v>1085</v>
      </c>
      <c r="BJ424" s="270">
        <v>385</v>
      </c>
      <c r="BK424" s="270">
        <v>3955</v>
      </c>
      <c r="BL424" s="270">
        <v>4540</v>
      </c>
      <c r="BM424" s="270">
        <v>9515</v>
      </c>
      <c r="BN424" s="270">
        <v>1475</v>
      </c>
      <c r="BO424" s="270">
        <v>6115</v>
      </c>
      <c r="BP424" s="270">
        <v>4945</v>
      </c>
      <c r="BQ424" s="270">
        <v>12620</v>
      </c>
      <c r="BR424" s="270">
        <v>1325</v>
      </c>
      <c r="BS424" s="270">
        <v>140</v>
      </c>
      <c r="BT424" s="270">
        <v>8180</v>
      </c>
      <c r="BU424" s="270">
        <v>4685</v>
      </c>
      <c r="BV424" s="270"/>
      <c r="BW424" s="270">
        <v>5440</v>
      </c>
      <c r="BX424" s="270">
        <v>310</v>
      </c>
      <c r="BY424" s="270">
        <v>3870</v>
      </c>
      <c r="BZ424" s="270">
        <v>340</v>
      </c>
      <c r="CA424" s="270">
        <v>165</v>
      </c>
      <c r="CB424" s="270">
        <v>25</v>
      </c>
      <c r="CC424" s="270">
        <v>0</v>
      </c>
      <c r="CD424" s="270">
        <v>825</v>
      </c>
      <c r="CE424" s="270">
        <v>50</v>
      </c>
      <c r="CF424" s="270">
        <v>310</v>
      </c>
      <c r="CG424" s="270">
        <v>72520</v>
      </c>
      <c r="CH424" s="270">
        <v>0</v>
      </c>
      <c r="CI424" s="270">
        <v>11565</v>
      </c>
      <c r="CJ424" s="270">
        <v>2175</v>
      </c>
      <c r="CK424" s="270">
        <v>4150</v>
      </c>
      <c r="CL424" s="270">
        <v>890</v>
      </c>
      <c r="CM424" s="270">
        <v>935</v>
      </c>
      <c r="CN424" s="270">
        <v>1150</v>
      </c>
      <c r="CO424" s="270">
        <v>0</v>
      </c>
      <c r="CP424" s="270">
        <v>0</v>
      </c>
      <c r="CQ424" s="270" t="s">
        <v>1676</v>
      </c>
      <c r="CR424" s="270" t="s">
        <v>1676</v>
      </c>
      <c r="CS424" s="270">
        <v>0</v>
      </c>
      <c r="CT424" s="270">
        <v>0</v>
      </c>
      <c r="CU424" s="270">
        <v>0</v>
      </c>
      <c r="CV424" s="270">
        <v>0</v>
      </c>
      <c r="CW424" s="270">
        <v>0</v>
      </c>
      <c r="CX424" s="270">
        <v>0</v>
      </c>
      <c r="CY424" s="270">
        <v>0</v>
      </c>
      <c r="CZ424" s="270">
        <v>6045</v>
      </c>
      <c r="DA424" s="270">
        <v>100</v>
      </c>
      <c r="DB424" s="270">
        <v>0</v>
      </c>
      <c r="DC424" s="270">
        <v>13165</v>
      </c>
      <c r="DD424" s="270">
        <v>5785</v>
      </c>
      <c r="DE424" s="270" t="s">
        <v>1676</v>
      </c>
      <c r="DF424" s="270">
        <v>2915</v>
      </c>
      <c r="DG424" s="270">
        <v>0</v>
      </c>
      <c r="DH424" s="270">
        <v>0</v>
      </c>
      <c r="DI424" s="270">
        <v>0</v>
      </c>
      <c r="DJ424" s="270">
        <v>0</v>
      </c>
      <c r="DK424" s="270">
        <v>0</v>
      </c>
      <c r="DL424" s="270">
        <v>0</v>
      </c>
      <c r="DM424" s="270">
        <v>0</v>
      </c>
      <c r="DN424" s="270" t="s">
        <v>1676</v>
      </c>
      <c r="DO424" s="270">
        <v>2485</v>
      </c>
      <c r="DP424" s="270">
        <v>0</v>
      </c>
      <c r="DQ424" s="270"/>
      <c r="DR424" s="270">
        <v>0</v>
      </c>
      <c r="DS424" s="270" t="s">
        <v>1676</v>
      </c>
      <c r="DT424" s="270">
        <v>2025</v>
      </c>
      <c r="DU424" s="270">
        <v>0</v>
      </c>
      <c r="DV424" s="270">
        <v>0</v>
      </c>
      <c r="DW424" s="270" t="s">
        <v>1676</v>
      </c>
      <c r="DX424" s="270">
        <v>10</v>
      </c>
      <c r="DY424" s="270">
        <v>1640</v>
      </c>
      <c r="DZ424" s="270">
        <v>0</v>
      </c>
      <c r="EA424" s="270" t="s">
        <v>1676</v>
      </c>
      <c r="EB424" s="270">
        <v>0</v>
      </c>
      <c r="EC424" s="270">
        <v>225</v>
      </c>
      <c r="ED424" s="270">
        <v>5110</v>
      </c>
      <c r="EE424" s="270">
        <v>0</v>
      </c>
      <c r="EF424" s="270">
        <v>3645</v>
      </c>
      <c r="EG424" s="270">
        <v>0</v>
      </c>
      <c r="EH424" s="270">
        <v>0</v>
      </c>
      <c r="EI424" s="270">
        <v>0</v>
      </c>
      <c r="EJ424" s="270">
        <v>2975</v>
      </c>
      <c r="EK424" s="270">
        <v>315</v>
      </c>
      <c r="EL424" s="270">
        <v>14575</v>
      </c>
      <c r="EM424" s="270">
        <v>10</v>
      </c>
      <c r="EN424" s="270">
        <v>0</v>
      </c>
      <c r="EO424" s="270" t="s">
        <v>1676</v>
      </c>
      <c r="EP424" s="270">
        <v>0</v>
      </c>
      <c r="EQ424" s="270">
        <v>0</v>
      </c>
      <c r="ER424" s="270">
        <v>0</v>
      </c>
      <c r="ES424" s="270">
        <v>0</v>
      </c>
      <c r="ET424" s="270">
        <v>0</v>
      </c>
      <c r="EU424" s="270">
        <v>1675</v>
      </c>
      <c r="EV424" s="270">
        <v>2895</v>
      </c>
      <c r="EW424" s="270" t="s">
        <v>1676</v>
      </c>
      <c r="EX424" s="270">
        <v>0</v>
      </c>
      <c r="EY424" s="270">
        <v>0</v>
      </c>
      <c r="EZ424" s="270">
        <v>0</v>
      </c>
      <c r="FA424" s="270">
        <v>0</v>
      </c>
      <c r="FB424" s="270">
        <v>0</v>
      </c>
      <c r="FC424" s="270">
        <v>0</v>
      </c>
      <c r="FD424" s="270" t="s">
        <v>1676</v>
      </c>
      <c r="FE424" s="270">
        <v>0</v>
      </c>
      <c r="FF424" s="270">
        <v>0</v>
      </c>
      <c r="FG424" s="270">
        <v>0</v>
      </c>
      <c r="FH424" s="270">
        <v>0</v>
      </c>
      <c r="FI424" s="270">
        <v>0</v>
      </c>
      <c r="FJ424" s="270" t="s">
        <v>1676</v>
      </c>
      <c r="FK424" s="270">
        <v>175</v>
      </c>
      <c r="FL424" s="351">
        <v>45085</v>
      </c>
      <c r="FM424" s="323">
        <v>16595</v>
      </c>
      <c r="FN424" s="324">
        <v>18420</v>
      </c>
      <c r="FO424" s="270"/>
      <c r="FP424" s="89"/>
      <c r="FQ424" s="270"/>
      <c r="FR424" s="319"/>
      <c r="FS424" s="319"/>
      <c r="FT424" s="319"/>
      <c r="FU424" s="319"/>
      <c r="FV424" s="319"/>
      <c r="FW424" s="319"/>
      <c r="FX424" s="319"/>
      <c r="FY424" s="319"/>
      <c r="FZ424" s="319"/>
      <c r="GA424" s="319"/>
      <c r="GB424" s="319"/>
      <c r="GC424" s="319"/>
      <c r="GD424" s="319"/>
      <c r="GE424" s="319"/>
      <c r="GF424" s="319"/>
      <c r="GG424" s="319"/>
      <c r="GH424" s="319"/>
      <c r="GI424" s="319"/>
      <c r="GJ424" s="319"/>
      <c r="GK424" s="319"/>
      <c r="GL424" s="319"/>
      <c r="GM424" s="319"/>
      <c r="GN424" s="319"/>
      <c r="GO424" s="319"/>
      <c r="GP424" s="319"/>
      <c r="GQ424" s="319"/>
      <c r="GR424" s="319"/>
      <c r="GS424" s="319"/>
      <c r="GT424" s="319"/>
      <c r="GU424" s="319"/>
      <c r="GV424" s="319"/>
      <c r="GW424" s="319"/>
      <c r="GX424" s="319"/>
      <c r="GY424" s="319"/>
      <c r="GZ424" s="319"/>
      <c r="HA424" s="319"/>
      <c r="HB424" s="319"/>
      <c r="HC424" s="319"/>
      <c r="HD424" s="319"/>
      <c r="HE424" s="319"/>
      <c r="HF424" s="319"/>
      <c r="HG424" s="319"/>
      <c r="HH424" s="319"/>
      <c r="HI424" s="319"/>
      <c r="HJ424" s="319"/>
      <c r="HK424" s="319"/>
      <c r="HL424" s="319"/>
      <c r="HM424" s="319"/>
      <c r="HN424" s="319"/>
      <c r="HO424" s="319"/>
      <c r="HP424" s="319"/>
      <c r="HQ424" s="319"/>
      <c r="HR424" s="319"/>
      <c r="HS424" s="319"/>
      <c r="HT424" s="319"/>
      <c r="HU424" s="319"/>
      <c r="HV424" s="319"/>
      <c r="HW424" s="319"/>
      <c r="HX424" s="319"/>
      <c r="HY424" s="319"/>
      <c r="HZ424" s="319"/>
      <c r="IA424" s="319"/>
      <c r="IB424" s="319"/>
      <c r="IC424" s="319"/>
      <c r="ID424" s="319"/>
      <c r="IE424" s="319"/>
      <c r="IF424" s="319"/>
      <c r="IG424" s="318"/>
    </row>
    <row r="425" spans="1:241" ht="12.75" customHeight="1" x14ac:dyDescent="0.2">
      <c r="A425" s="370" t="s">
        <v>391</v>
      </c>
      <c r="B425" s="270">
        <v>106045</v>
      </c>
      <c r="C425" s="270">
        <v>88700</v>
      </c>
      <c r="D425" s="270">
        <v>37815</v>
      </c>
      <c r="E425" s="270">
        <v>50885</v>
      </c>
      <c r="F425" s="270">
        <v>35450</v>
      </c>
      <c r="G425" s="270">
        <v>15765</v>
      </c>
      <c r="H425" s="270">
        <v>29240</v>
      </c>
      <c r="I425" s="270">
        <v>65955</v>
      </c>
      <c r="J425" s="270">
        <v>40090</v>
      </c>
      <c r="K425" s="270">
        <v>160555</v>
      </c>
      <c r="L425" s="270">
        <v>56.384244511407665</v>
      </c>
      <c r="M425" s="270">
        <v>11355</v>
      </c>
      <c r="N425" s="270">
        <v>4960</v>
      </c>
      <c r="O425" s="270">
        <v>2270</v>
      </c>
      <c r="P425" s="270">
        <v>3245</v>
      </c>
      <c r="Q425" s="270">
        <v>850</v>
      </c>
      <c r="R425" s="270">
        <v>490</v>
      </c>
      <c r="S425" s="270">
        <v>55</v>
      </c>
      <c r="T425" s="270" t="s">
        <v>1676</v>
      </c>
      <c r="U425" s="270">
        <v>3.3176441596845736</v>
      </c>
      <c r="V425" s="270">
        <v>1</v>
      </c>
      <c r="W425" s="270">
        <v>31</v>
      </c>
      <c r="X425" s="270">
        <v>58.654919632401786</v>
      </c>
      <c r="Y425" s="270">
        <v>7700</v>
      </c>
      <c r="Z425" s="270">
        <v>10080</v>
      </c>
      <c r="AA425" s="270">
        <v>10445</v>
      </c>
      <c r="AB425" s="270">
        <v>15325</v>
      </c>
      <c r="AC425" s="270">
        <v>27425</v>
      </c>
      <c r="AD425" s="270">
        <v>30015</v>
      </c>
      <c r="AE425" s="270">
        <v>4885</v>
      </c>
      <c r="AF425" s="270">
        <v>1060</v>
      </c>
      <c r="AG425" s="270">
        <v>370</v>
      </c>
      <c r="AH425" s="270">
        <v>6570</v>
      </c>
      <c r="AI425" s="270">
        <v>430</v>
      </c>
      <c r="AJ425" s="270">
        <v>1305</v>
      </c>
      <c r="AK425" s="270">
        <v>1870</v>
      </c>
      <c r="AL425" s="270">
        <v>3775</v>
      </c>
      <c r="AM425" s="270">
        <v>4970</v>
      </c>
      <c r="AN425" s="270">
        <v>830</v>
      </c>
      <c r="AO425" s="270">
        <v>10</v>
      </c>
      <c r="AP425" s="270">
        <v>1610</v>
      </c>
      <c r="AQ425" s="270">
        <v>5410</v>
      </c>
      <c r="AR425" s="270">
        <v>455</v>
      </c>
      <c r="AS425" s="270">
        <v>230</v>
      </c>
      <c r="AT425" s="270">
        <v>1465</v>
      </c>
      <c r="AU425" s="270">
        <v>3120</v>
      </c>
      <c r="AV425" s="270">
        <v>2850</v>
      </c>
      <c r="AW425" s="270">
        <v>1665</v>
      </c>
      <c r="AX425" s="270">
        <v>8720</v>
      </c>
      <c r="AY425" s="270">
        <v>465</v>
      </c>
      <c r="AZ425" s="270">
        <v>2680</v>
      </c>
      <c r="BA425" s="270">
        <v>10630</v>
      </c>
      <c r="BB425" s="270">
        <v>45565</v>
      </c>
      <c r="BC425" s="270">
        <v>2685</v>
      </c>
      <c r="BD425" s="270">
        <v>12340</v>
      </c>
      <c r="BE425" s="270">
        <v>2980</v>
      </c>
      <c r="BF425" s="270">
        <v>1210</v>
      </c>
      <c r="BG425" s="270">
        <v>555</v>
      </c>
      <c r="BH425" s="270">
        <v>1260</v>
      </c>
      <c r="BI425" s="270">
        <v>6560</v>
      </c>
      <c r="BJ425" s="270">
        <v>400</v>
      </c>
      <c r="BK425" s="270">
        <v>4185</v>
      </c>
      <c r="BL425" s="270">
        <v>5385</v>
      </c>
      <c r="BM425" s="270">
        <v>10525</v>
      </c>
      <c r="BN425" s="270">
        <v>2335</v>
      </c>
      <c r="BO425" s="270">
        <v>5125</v>
      </c>
      <c r="BP425" s="270">
        <v>5560</v>
      </c>
      <c r="BQ425" s="270">
        <v>6490</v>
      </c>
      <c r="BR425" s="270">
        <v>1145</v>
      </c>
      <c r="BS425" s="270">
        <v>335</v>
      </c>
      <c r="BT425" s="270">
        <v>10220</v>
      </c>
      <c r="BU425" s="270">
        <v>4240</v>
      </c>
      <c r="BV425" s="270"/>
      <c r="BW425" s="270">
        <v>5170</v>
      </c>
      <c r="BX425" s="270">
        <v>290</v>
      </c>
      <c r="BY425" s="270">
        <v>3335</v>
      </c>
      <c r="BZ425" s="270">
        <v>480</v>
      </c>
      <c r="CA425" s="270">
        <v>60</v>
      </c>
      <c r="CB425" s="270" t="s">
        <v>1676</v>
      </c>
      <c r="CC425" s="270">
        <v>0</v>
      </c>
      <c r="CD425" s="270">
        <v>1280</v>
      </c>
      <c r="CE425" s="270">
        <v>75</v>
      </c>
      <c r="CF425" s="270">
        <v>100</v>
      </c>
      <c r="CG425" s="270">
        <v>83080</v>
      </c>
      <c r="CH425" s="270">
        <v>0</v>
      </c>
      <c r="CI425" s="270">
        <v>10640</v>
      </c>
      <c r="CJ425" s="270">
        <v>5685</v>
      </c>
      <c r="CK425" s="270">
        <v>3360</v>
      </c>
      <c r="CL425" s="270">
        <v>1030</v>
      </c>
      <c r="CM425" s="270">
        <v>6675</v>
      </c>
      <c r="CN425" s="270">
        <v>1530</v>
      </c>
      <c r="CO425" s="270">
        <v>0</v>
      </c>
      <c r="CP425" s="270">
        <v>0</v>
      </c>
      <c r="CQ425" s="270">
        <v>0</v>
      </c>
      <c r="CR425" s="270">
        <v>0</v>
      </c>
      <c r="CS425" s="270">
        <v>0</v>
      </c>
      <c r="CT425" s="270">
        <v>0</v>
      </c>
      <c r="CU425" s="270">
        <v>0</v>
      </c>
      <c r="CV425" s="270">
        <v>0</v>
      </c>
      <c r="CW425" s="270" t="s">
        <v>1676</v>
      </c>
      <c r="CX425" s="270">
        <v>0</v>
      </c>
      <c r="CY425" s="270">
        <v>0</v>
      </c>
      <c r="CZ425" s="270">
        <v>2200</v>
      </c>
      <c r="DA425" s="270">
        <v>890</v>
      </c>
      <c r="DB425" s="270">
        <v>865</v>
      </c>
      <c r="DC425" s="270">
        <v>39005</v>
      </c>
      <c r="DD425" s="270">
        <v>0</v>
      </c>
      <c r="DE425" s="270">
        <v>0</v>
      </c>
      <c r="DF425" s="270">
        <v>3155</v>
      </c>
      <c r="DG425" s="270">
        <v>0</v>
      </c>
      <c r="DH425" s="270">
        <v>0</v>
      </c>
      <c r="DI425" s="270">
        <v>0</v>
      </c>
      <c r="DJ425" s="270">
        <v>0</v>
      </c>
      <c r="DK425" s="270">
        <v>0</v>
      </c>
      <c r="DL425" s="270">
        <v>0</v>
      </c>
      <c r="DM425" s="270">
        <v>0</v>
      </c>
      <c r="DN425" s="270">
        <v>35</v>
      </c>
      <c r="DO425" s="270">
        <v>1090</v>
      </c>
      <c r="DP425" s="270">
        <v>0</v>
      </c>
      <c r="DQ425" s="270"/>
      <c r="DR425" s="270">
        <v>0</v>
      </c>
      <c r="DS425" s="270">
        <v>2730</v>
      </c>
      <c r="DT425" s="270">
        <v>0</v>
      </c>
      <c r="DU425" s="270">
        <v>0</v>
      </c>
      <c r="DV425" s="270">
        <v>0</v>
      </c>
      <c r="DW425" s="270">
        <v>0</v>
      </c>
      <c r="DX425" s="270">
        <v>0</v>
      </c>
      <c r="DY425" s="270">
        <v>3410</v>
      </c>
      <c r="DZ425" s="270">
        <v>0</v>
      </c>
      <c r="EA425" s="270">
        <v>25</v>
      </c>
      <c r="EB425" s="270">
        <v>0</v>
      </c>
      <c r="EC425" s="270">
        <v>760</v>
      </c>
      <c r="ED425" s="270">
        <v>4845</v>
      </c>
      <c r="EE425" s="270">
        <v>0</v>
      </c>
      <c r="EF425" s="270">
        <v>0</v>
      </c>
      <c r="EG425" s="270">
        <v>0</v>
      </c>
      <c r="EH425" s="270">
        <v>0</v>
      </c>
      <c r="EI425" s="270">
        <v>0</v>
      </c>
      <c r="EJ425" s="270">
        <v>4145</v>
      </c>
      <c r="EK425" s="270">
        <v>4055</v>
      </c>
      <c r="EL425" s="270">
        <v>4200</v>
      </c>
      <c r="EM425" s="270">
        <v>0</v>
      </c>
      <c r="EN425" s="270">
        <v>0</v>
      </c>
      <c r="EO425" s="270">
        <v>0</v>
      </c>
      <c r="EP425" s="270">
        <v>0</v>
      </c>
      <c r="EQ425" s="270">
        <v>0</v>
      </c>
      <c r="ER425" s="270">
        <v>0</v>
      </c>
      <c r="ES425" s="270">
        <v>0</v>
      </c>
      <c r="ET425" s="270">
        <v>0</v>
      </c>
      <c r="EU425" s="270">
        <v>1770</v>
      </c>
      <c r="EV425" s="270" t="s">
        <v>1676</v>
      </c>
      <c r="EW425" s="270">
        <v>0</v>
      </c>
      <c r="EX425" s="270">
        <v>0</v>
      </c>
      <c r="EY425" s="270">
        <v>0</v>
      </c>
      <c r="EZ425" s="270">
        <v>0</v>
      </c>
      <c r="FA425" s="270">
        <v>0</v>
      </c>
      <c r="FB425" s="270">
        <v>0</v>
      </c>
      <c r="FC425" s="270">
        <v>0</v>
      </c>
      <c r="FD425" s="270">
        <v>0</v>
      </c>
      <c r="FE425" s="270">
        <v>0</v>
      </c>
      <c r="FF425" s="270">
        <v>0</v>
      </c>
      <c r="FG425" s="270">
        <v>0</v>
      </c>
      <c r="FH425" s="270">
        <v>0</v>
      </c>
      <c r="FI425" s="270">
        <v>0</v>
      </c>
      <c r="FJ425" s="270">
        <v>3925</v>
      </c>
      <c r="FK425" s="270">
        <v>0</v>
      </c>
      <c r="FL425" s="351">
        <v>60480</v>
      </c>
      <c r="FM425" s="323">
        <v>8245</v>
      </c>
      <c r="FN425" s="324">
        <v>23230</v>
      </c>
      <c r="FO425" s="270"/>
      <c r="FP425" s="89"/>
      <c r="FQ425" s="270"/>
      <c r="FR425" s="319"/>
      <c r="FS425" s="319"/>
      <c r="FT425" s="319"/>
      <c r="FU425" s="319"/>
      <c r="FV425" s="319"/>
      <c r="FW425" s="319"/>
      <c r="FX425" s="319"/>
      <c r="FY425" s="319"/>
      <c r="FZ425" s="319"/>
      <c r="GA425" s="319"/>
      <c r="GB425" s="319"/>
      <c r="GC425" s="319"/>
      <c r="GD425" s="319"/>
      <c r="GE425" s="319"/>
      <c r="GF425" s="319"/>
      <c r="GG425" s="319"/>
      <c r="GH425" s="319"/>
      <c r="GI425" s="319"/>
      <c r="GJ425" s="319"/>
      <c r="GK425" s="319"/>
      <c r="GL425" s="319"/>
      <c r="GM425" s="319"/>
      <c r="GN425" s="319"/>
      <c r="GO425" s="319"/>
      <c r="GP425" s="319"/>
      <c r="GQ425" s="319"/>
      <c r="GR425" s="319"/>
      <c r="GS425" s="319"/>
      <c r="GT425" s="319"/>
      <c r="GU425" s="319"/>
      <c r="GV425" s="319"/>
      <c r="GW425" s="319"/>
      <c r="GX425" s="319"/>
      <c r="GY425" s="319"/>
      <c r="GZ425" s="319"/>
      <c r="HA425" s="319"/>
      <c r="HB425" s="319"/>
      <c r="HC425" s="319"/>
      <c r="HD425" s="319"/>
      <c r="HE425" s="319"/>
      <c r="HF425" s="319"/>
      <c r="HG425" s="319"/>
      <c r="HH425" s="319"/>
      <c r="HI425" s="319"/>
      <c r="HJ425" s="319"/>
      <c r="HK425" s="319"/>
      <c r="HL425" s="319"/>
      <c r="HM425" s="319"/>
      <c r="HN425" s="319"/>
      <c r="HO425" s="319"/>
      <c r="HP425" s="319"/>
      <c r="HQ425" s="319"/>
      <c r="HR425" s="319"/>
      <c r="HS425" s="319"/>
      <c r="HT425" s="319"/>
      <c r="HU425" s="319"/>
      <c r="HV425" s="319"/>
      <c r="HW425" s="319"/>
      <c r="HX425" s="319"/>
      <c r="HY425" s="319"/>
      <c r="HZ425" s="319"/>
      <c r="IA425" s="319"/>
      <c r="IB425" s="319"/>
      <c r="IC425" s="319"/>
      <c r="ID425" s="319"/>
      <c r="IE425" s="319"/>
      <c r="IF425" s="319"/>
      <c r="IG425" s="318"/>
    </row>
    <row r="426" spans="1:241" ht="12.75" customHeight="1" x14ac:dyDescent="0.2">
      <c r="A426" s="370" t="s">
        <v>441</v>
      </c>
      <c r="B426" s="270">
        <v>14950</v>
      </c>
      <c r="C426" s="270">
        <v>14265</v>
      </c>
      <c r="D426" s="270">
        <v>6740</v>
      </c>
      <c r="E426" s="270">
        <v>7525</v>
      </c>
      <c r="F426" s="270">
        <v>235</v>
      </c>
      <c r="G426" s="270">
        <v>1645</v>
      </c>
      <c r="H426" s="270">
        <v>12015</v>
      </c>
      <c r="I426" s="270">
        <v>8875</v>
      </c>
      <c r="J426" s="270">
        <v>6075</v>
      </c>
      <c r="K426" s="270">
        <v>47910</v>
      </c>
      <c r="L426" s="270">
        <v>79.948965054889797</v>
      </c>
      <c r="M426" s="270">
        <v>2520</v>
      </c>
      <c r="N426" s="270">
        <v>3285</v>
      </c>
      <c r="O426" s="270">
        <v>2400</v>
      </c>
      <c r="P426" s="270">
        <v>2775</v>
      </c>
      <c r="Q426" s="270">
        <v>630</v>
      </c>
      <c r="R426" s="270">
        <v>255</v>
      </c>
      <c r="S426" s="270">
        <v>65</v>
      </c>
      <c r="T426" s="270" t="s">
        <v>1676</v>
      </c>
      <c r="U426" s="270">
        <v>5.7313275579489584</v>
      </c>
      <c r="V426" s="270">
        <v>3</v>
      </c>
      <c r="W426" s="270">
        <v>61</v>
      </c>
      <c r="X426" s="270">
        <v>55.957792447777187</v>
      </c>
      <c r="Y426" s="270">
        <v>745</v>
      </c>
      <c r="Z426" s="270">
        <v>1345</v>
      </c>
      <c r="AA426" s="270">
        <v>1590</v>
      </c>
      <c r="AB426" s="270">
        <v>3665</v>
      </c>
      <c r="AC426" s="270">
        <v>4985</v>
      </c>
      <c r="AD426" s="270">
        <v>2500</v>
      </c>
      <c r="AE426" s="270">
        <v>110</v>
      </c>
      <c r="AF426" s="270">
        <v>1100</v>
      </c>
      <c r="AG426" s="270" t="s">
        <v>1676</v>
      </c>
      <c r="AH426" s="270">
        <v>0</v>
      </c>
      <c r="AI426" s="270">
        <v>0</v>
      </c>
      <c r="AJ426" s="270">
        <v>0</v>
      </c>
      <c r="AK426" s="270">
        <v>0</v>
      </c>
      <c r="AL426" s="270">
        <v>0</v>
      </c>
      <c r="AM426" s="270">
        <v>0</v>
      </c>
      <c r="AN426" s="270">
        <v>0</v>
      </c>
      <c r="AO426" s="270">
        <v>0</v>
      </c>
      <c r="AP426" s="270" t="s">
        <v>1676</v>
      </c>
      <c r="AQ426" s="270">
        <v>420</v>
      </c>
      <c r="AR426" s="270" t="s">
        <v>1676</v>
      </c>
      <c r="AS426" s="270">
        <v>0</v>
      </c>
      <c r="AT426" s="270">
        <v>0</v>
      </c>
      <c r="AU426" s="270">
        <v>0</v>
      </c>
      <c r="AV426" s="270">
        <v>265</v>
      </c>
      <c r="AW426" s="270">
        <v>1065</v>
      </c>
      <c r="AX426" s="270">
        <v>925</v>
      </c>
      <c r="AY426" s="270">
        <v>1175</v>
      </c>
      <c r="AZ426" s="270">
        <v>8035</v>
      </c>
      <c r="BA426" s="270">
        <v>695</v>
      </c>
      <c r="BB426" s="270">
        <v>1260</v>
      </c>
      <c r="BC426" s="270">
        <v>15</v>
      </c>
      <c r="BD426" s="270">
        <v>460</v>
      </c>
      <c r="BE426" s="270">
        <v>30</v>
      </c>
      <c r="BF426" s="270">
        <v>20</v>
      </c>
      <c r="BG426" s="270" t="s">
        <v>1676</v>
      </c>
      <c r="BH426" s="270">
        <v>1395</v>
      </c>
      <c r="BI426" s="270">
        <v>0</v>
      </c>
      <c r="BJ426" s="270" t="s">
        <v>1676</v>
      </c>
      <c r="BK426" s="270">
        <v>20</v>
      </c>
      <c r="BL426" s="270">
        <v>25</v>
      </c>
      <c r="BM426" s="270" t="s">
        <v>1676</v>
      </c>
      <c r="BN426" s="270">
        <v>175</v>
      </c>
      <c r="BO426" s="270">
        <v>9445</v>
      </c>
      <c r="BP426" s="270">
        <v>25</v>
      </c>
      <c r="BQ426" s="270">
        <v>0</v>
      </c>
      <c r="BR426" s="270">
        <v>0</v>
      </c>
      <c r="BS426" s="270">
        <v>205</v>
      </c>
      <c r="BT426" s="270">
        <v>55</v>
      </c>
      <c r="BU426" s="270">
        <v>1845</v>
      </c>
      <c r="BV426" s="270"/>
      <c r="BW426" s="270">
        <v>545</v>
      </c>
      <c r="BX426" s="270">
        <v>45</v>
      </c>
      <c r="BY426" s="270">
        <v>550</v>
      </c>
      <c r="BZ426" s="270" t="s">
        <v>1676</v>
      </c>
      <c r="CA426" s="270">
        <v>0</v>
      </c>
      <c r="CB426" s="270">
        <v>0</v>
      </c>
      <c r="CC426" s="270">
        <v>0</v>
      </c>
      <c r="CD426" s="270">
        <v>645</v>
      </c>
      <c r="CE426" s="270">
        <v>360</v>
      </c>
      <c r="CF426" s="270">
        <v>20</v>
      </c>
      <c r="CG426" s="270">
        <v>12650</v>
      </c>
      <c r="CH426" s="270">
        <v>0</v>
      </c>
      <c r="CI426" s="270">
        <v>0</v>
      </c>
      <c r="CJ426" s="270">
        <v>160</v>
      </c>
      <c r="CK426" s="270">
        <v>12675</v>
      </c>
      <c r="CL426" s="270">
        <v>0</v>
      </c>
      <c r="CM426" s="270">
        <v>0</v>
      </c>
      <c r="CN426" s="270">
        <v>0</v>
      </c>
      <c r="CO426" s="270">
        <v>0</v>
      </c>
      <c r="CP426" s="270">
        <v>0</v>
      </c>
      <c r="CQ426" s="270">
        <v>0</v>
      </c>
      <c r="CR426" s="270">
        <v>0</v>
      </c>
      <c r="CS426" s="270">
        <v>0</v>
      </c>
      <c r="CT426" s="270">
        <v>0</v>
      </c>
      <c r="CU426" s="270">
        <v>0</v>
      </c>
      <c r="CV426" s="270">
        <v>0</v>
      </c>
      <c r="CW426" s="270">
        <v>0</v>
      </c>
      <c r="CX426" s="270">
        <v>0</v>
      </c>
      <c r="CY426" s="270">
        <v>0</v>
      </c>
      <c r="CZ426" s="270">
        <v>0</v>
      </c>
      <c r="DA426" s="270">
        <v>420</v>
      </c>
      <c r="DB426" s="270">
        <v>0</v>
      </c>
      <c r="DC426" s="270">
        <v>45</v>
      </c>
      <c r="DD426" s="270">
        <v>0</v>
      </c>
      <c r="DE426" s="270">
        <v>0</v>
      </c>
      <c r="DF426" s="270">
        <v>0</v>
      </c>
      <c r="DG426" s="270">
        <v>0</v>
      </c>
      <c r="DH426" s="270">
        <v>0</v>
      </c>
      <c r="DI426" s="270">
        <v>0</v>
      </c>
      <c r="DJ426" s="270">
        <v>0</v>
      </c>
      <c r="DK426" s="270">
        <v>0</v>
      </c>
      <c r="DL426" s="270">
        <v>0</v>
      </c>
      <c r="DM426" s="270">
        <v>0</v>
      </c>
      <c r="DN426" s="270">
        <v>0</v>
      </c>
      <c r="DO426" s="270">
        <v>0</v>
      </c>
      <c r="DP426" s="270">
        <v>0</v>
      </c>
      <c r="DQ426" s="270"/>
      <c r="DR426" s="270">
        <v>0</v>
      </c>
      <c r="DS426" s="270">
        <v>0</v>
      </c>
      <c r="DT426" s="270">
        <v>0</v>
      </c>
      <c r="DU426" s="270">
        <v>0</v>
      </c>
      <c r="DV426" s="270">
        <v>0</v>
      </c>
      <c r="DW426" s="270">
        <v>0</v>
      </c>
      <c r="DX426" s="270">
        <v>0</v>
      </c>
      <c r="DY426" s="270">
        <v>0</v>
      </c>
      <c r="DZ426" s="270">
        <v>0</v>
      </c>
      <c r="EA426" s="270">
        <v>990</v>
      </c>
      <c r="EB426" s="270">
        <v>0</v>
      </c>
      <c r="EC426" s="270">
        <v>415</v>
      </c>
      <c r="ED426" s="270">
        <v>70</v>
      </c>
      <c r="EE426" s="270">
        <v>0</v>
      </c>
      <c r="EF426" s="270">
        <v>180</v>
      </c>
      <c r="EG426" s="270">
        <v>0</v>
      </c>
      <c r="EH426" s="270">
        <v>0</v>
      </c>
      <c r="EI426" s="270">
        <v>0</v>
      </c>
      <c r="EJ426" s="270">
        <v>0</v>
      </c>
      <c r="EK426" s="270">
        <v>0</v>
      </c>
      <c r="EL426" s="270">
        <v>0</v>
      </c>
      <c r="EM426" s="270">
        <v>0</v>
      </c>
      <c r="EN426" s="270">
        <v>0</v>
      </c>
      <c r="EO426" s="270">
        <v>0</v>
      </c>
      <c r="EP426" s="270">
        <v>0</v>
      </c>
      <c r="EQ426" s="270">
        <v>0</v>
      </c>
      <c r="ER426" s="270">
        <v>0</v>
      </c>
      <c r="ES426" s="270">
        <v>0</v>
      </c>
      <c r="ET426" s="270">
        <v>0</v>
      </c>
      <c r="EU426" s="270">
        <v>0</v>
      </c>
      <c r="EV426" s="270" t="s">
        <v>1676</v>
      </c>
      <c r="EW426" s="270">
        <v>0</v>
      </c>
      <c r="EX426" s="270">
        <v>0</v>
      </c>
      <c r="EY426" s="270">
        <v>0</v>
      </c>
      <c r="EZ426" s="270">
        <v>0</v>
      </c>
      <c r="FA426" s="270">
        <v>0</v>
      </c>
      <c r="FB426" s="270">
        <v>0</v>
      </c>
      <c r="FC426" s="270">
        <v>0</v>
      </c>
      <c r="FD426" s="270">
        <v>0</v>
      </c>
      <c r="FE426" s="270">
        <v>0</v>
      </c>
      <c r="FF426" s="270">
        <v>0</v>
      </c>
      <c r="FG426" s="270">
        <v>0</v>
      </c>
      <c r="FH426" s="270">
        <v>0</v>
      </c>
      <c r="FI426" s="270">
        <v>0</v>
      </c>
      <c r="FJ426" s="270">
        <v>0</v>
      </c>
      <c r="FK426" s="270">
        <v>0</v>
      </c>
      <c r="FL426" s="351">
        <v>13690</v>
      </c>
      <c r="FM426" s="323">
        <v>365</v>
      </c>
      <c r="FN426" s="324">
        <v>11935</v>
      </c>
      <c r="FO426" s="270"/>
      <c r="FP426" s="89"/>
      <c r="FQ426" s="270"/>
      <c r="FR426" s="319"/>
      <c r="FS426" s="319"/>
      <c r="FT426" s="319"/>
      <c r="FU426" s="319"/>
      <c r="FV426" s="319"/>
      <c r="FW426" s="319"/>
      <c r="FX426" s="319"/>
      <c r="FY426" s="319"/>
      <c r="FZ426" s="319"/>
      <c r="GA426" s="319"/>
      <c r="GB426" s="319"/>
      <c r="GC426" s="319"/>
      <c r="GD426" s="319"/>
      <c r="GE426" s="319"/>
      <c r="GF426" s="319"/>
      <c r="GG426" s="319"/>
      <c r="GH426" s="319"/>
      <c r="GI426" s="319"/>
      <c r="GJ426" s="319"/>
      <c r="GK426" s="319"/>
      <c r="GL426" s="319"/>
      <c r="GM426" s="319"/>
      <c r="GN426" s="319"/>
      <c r="GO426" s="319"/>
      <c r="GP426" s="319"/>
      <c r="GQ426" s="319"/>
      <c r="GR426" s="319"/>
      <c r="GS426" s="319"/>
      <c r="GT426" s="319"/>
      <c r="GU426" s="319"/>
      <c r="GV426" s="319"/>
      <c r="GW426" s="319"/>
      <c r="GX426" s="319"/>
      <c r="GY426" s="319"/>
      <c r="GZ426" s="319"/>
      <c r="HA426" s="319"/>
      <c r="HB426" s="319"/>
      <c r="HC426" s="319"/>
      <c r="HD426" s="319"/>
      <c r="HE426" s="319"/>
      <c r="HF426" s="319"/>
      <c r="HG426" s="319"/>
      <c r="HH426" s="319"/>
      <c r="HI426" s="319"/>
      <c r="HJ426" s="319"/>
      <c r="HK426" s="319"/>
      <c r="HL426" s="319"/>
      <c r="HM426" s="319"/>
      <c r="HN426" s="319"/>
      <c r="HO426" s="319"/>
      <c r="HP426" s="319"/>
      <c r="HQ426" s="319"/>
      <c r="HR426" s="319"/>
      <c r="HS426" s="319"/>
      <c r="HT426" s="319"/>
      <c r="HU426" s="319"/>
      <c r="HV426" s="319"/>
      <c r="HW426" s="319"/>
      <c r="HX426" s="319"/>
      <c r="HY426" s="319"/>
      <c r="HZ426" s="319"/>
      <c r="IA426" s="319"/>
      <c r="IB426" s="319"/>
      <c r="IC426" s="319"/>
      <c r="ID426" s="319"/>
      <c r="IE426" s="319"/>
      <c r="IF426" s="319"/>
      <c r="IG426" s="318"/>
    </row>
    <row r="427" spans="1:241" ht="12.75" customHeight="1" x14ac:dyDescent="0.2">
      <c r="A427" s="370" t="s">
        <v>408</v>
      </c>
      <c r="B427" s="270">
        <v>79045</v>
      </c>
      <c r="C427" s="270">
        <v>64575</v>
      </c>
      <c r="D427" s="270">
        <v>28115</v>
      </c>
      <c r="E427" s="270">
        <v>36460</v>
      </c>
      <c r="F427" s="270">
        <v>25125</v>
      </c>
      <c r="G427" s="270">
        <v>8300</v>
      </c>
      <c r="H427" s="270">
        <v>24975</v>
      </c>
      <c r="I427" s="270">
        <v>51245</v>
      </c>
      <c r="J427" s="270">
        <v>27800</v>
      </c>
      <c r="K427" s="270">
        <v>155680</v>
      </c>
      <c r="L427" s="270">
        <v>46.272226809799065</v>
      </c>
      <c r="M427" s="270">
        <v>11420</v>
      </c>
      <c r="N427" s="270">
        <v>4760</v>
      </c>
      <c r="O427" s="270">
        <v>2360</v>
      </c>
      <c r="P427" s="270">
        <v>2640</v>
      </c>
      <c r="Q427" s="270">
        <v>495</v>
      </c>
      <c r="R427" s="270">
        <v>85</v>
      </c>
      <c r="S427" s="270">
        <v>25</v>
      </c>
      <c r="T427" s="270">
        <v>15</v>
      </c>
      <c r="U427" s="270">
        <v>4.0392156862745097</v>
      </c>
      <c r="V427" s="270">
        <v>2</v>
      </c>
      <c r="W427" s="270">
        <v>28</v>
      </c>
      <c r="X427" s="270">
        <v>56.220828768250499</v>
      </c>
      <c r="Y427" s="270">
        <v>5655</v>
      </c>
      <c r="Z427" s="270">
        <v>8625</v>
      </c>
      <c r="AA427" s="270">
        <v>9960</v>
      </c>
      <c r="AB427" s="270">
        <v>12970</v>
      </c>
      <c r="AC427" s="270">
        <v>18955</v>
      </c>
      <c r="AD427" s="270">
        <v>19450</v>
      </c>
      <c r="AE427" s="270">
        <v>3210</v>
      </c>
      <c r="AF427" s="270">
        <v>710</v>
      </c>
      <c r="AG427" s="270">
        <v>365</v>
      </c>
      <c r="AH427" s="270">
        <v>1695</v>
      </c>
      <c r="AI427" s="270">
        <v>395</v>
      </c>
      <c r="AJ427" s="270">
        <v>1225</v>
      </c>
      <c r="AK427" s="270">
        <v>2615</v>
      </c>
      <c r="AL427" s="270">
        <v>4270</v>
      </c>
      <c r="AM427" s="270">
        <v>4650</v>
      </c>
      <c r="AN427" s="270">
        <v>735</v>
      </c>
      <c r="AO427" s="270">
        <v>850</v>
      </c>
      <c r="AP427" s="270">
        <v>245</v>
      </c>
      <c r="AQ427" s="270">
        <v>2965</v>
      </c>
      <c r="AR427" s="270">
        <v>305</v>
      </c>
      <c r="AS427" s="270">
        <v>295</v>
      </c>
      <c r="AT427" s="270">
        <v>3130</v>
      </c>
      <c r="AU427" s="270">
        <v>2625</v>
      </c>
      <c r="AV427" s="270">
        <v>1895</v>
      </c>
      <c r="AW427" s="270">
        <v>1665</v>
      </c>
      <c r="AX427" s="270">
        <v>6955</v>
      </c>
      <c r="AY427" s="270">
        <v>105</v>
      </c>
      <c r="AZ427" s="270">
        <v>3285</v>
      </c>
      <c r="BA427" s="270">
        <v>5860</v>
      </c>
      <c r="BB427" s="270">
        <v>32200</v>
      </c>
      <c r="BC427" s="270">
        <v>2085</v>
      </c>
      <c r="BD427" s="270">
        <v>6520</v>
      </c>
      <c r="BE427" s="270">
        <v>1810</v>
      </c>
      <c r="BF427" s="270">
        <v>790</v>
      </c>
      <c r="BG427" s="270">
        <v>365</v>
      </c>
      <c r="BH427" s="270">
        <v>945</v>
      </c>
      <c r="BI427" s="270">
        <v>1715</v>
      </c>
      <c r="BJ427" s="270">
        <v>380</v>
      </c>
      <c r="BK427" s="270">
        <v>3020</v>
      </c>
      <c r="BL427" s="270">
        <v>5305</v>
      </c>
      <c r="BM427" s="270">
        <v>10420</v>
      </c>
      <c r="BN427" s="270">
        <v>1315</v>
      </c>
      <c r="BO427" s="270">
        <v>3890</v>
      </c>
      <c r="BP427" s="270">
        <v>5150</v>
      </c>
      <c r="BQ427" s="270">
        <v>4650</v>
      </c>
      <c r="BR427" s="270">
        <v>830</v>
      </c>
      <c r="BS427" s="270">
        <v>105</v>
      </c>
      <c r="BT427" s="270">
        <v>7075</v>
      </c>
      <c r="BU427" s="270">
        <v>4495</v>
      </c>
      <c r="BV427" s="270"/>
      <c r="BW427" s="270">
        <v>3715</v>
      </c>
      <c r="BX427" s="270">
        <v>215</v>
      </c>
      <c r="BY427" s="270">
        <v>3420</v>
      </c>
      <c r="BZ427" s="270">
        <v>405</v>
      </c>
      <c r="CA427" s="270">
        <v>145</v>
      </c>
      <c r="CB427" s="270" t="s">
        <v>1676</v>
      </c>
      <c r="CC427" s="270">
        <v>0</v>
      </c>
      <c r="CD427" s="270">
        <v>1020</v>
      </c>
      <c r="CE427" s="270">
        <v>115</v>
      </c>
      <c r="CF427" s="270">
        <v>310</v>
      </c>
      <c r="CG427" s="270">
        <v>58935</v>
      </c>
      <c r="CH427" s="270">
        <v>0</v>
      </c>
      <c r="CI427" s="270">
        <v>12035</v>
      </c>
      <c r="CJ427" s="270">
        <v>3305</v>
      </c>
      <c r="CK427" s="270">
        <v>5150</v>
      </c>
      <c r="CL427" s="270">
        <v>1270</v>
      </c>
      <c r="CM427" s="270">
        <v>1705</v>
      </c>
      <c r="CN427" s="270">
        <v>3165</v>
      </c>
      <c r="CO427" s="270">
        <v>0</v>
      </c>
      <c r="CP427" s="270">
        <v>0</v>
      </c>
      <c r="CQ427" s="270">
        <v>0</v>
      </c>
      <c r="CR427" s="270">
        <v>0</v>
      </c>
      <c r="CS427" s="270">
        <v>0</v>
      </c>
      <c r="CT427" s="270">
        <v>0</v>
      </c>
      <c r="CU427" s="270">
        <v>0</v>
      </c>
      <c r="CV427" s="270">
        <v>0</v>
      </c>
      <c r="CW427" s="270">
        <v>0</v>
      </c>
      <c r="CX427" s="270">
        <v>0</v>
      </c>
      <c r="CY427" s="270">
        <v>0</v>
      </c>
      <c r="CZ427" s="270">
        <v>800</v>
      </c>
      <c r="DA427" s="270" t="s">
        <v>1676</v>
      </c>
      <c r="DB427" s="270" t="s">
        <v>1676</v>
      </c>
      <c r="DC427" s="270">
        <v>25955</v>
      </c>
      <c r="DD427" s="270">
        <v>3180</v>
      </c>
      <c r="DE427" s="270">
        <v>0</v>
      </c>
      <c r="DF427" s="270">
        <v>4360</v>
      </c>
      <c r="DG427" s="270">
        <v>0</v>
      </c>
      <c r="DH427" s="270">
        <v>0</v>
      </c>
      <c r="DI427" s="270">
        <v>0</v>
      </c>
      <c r="DJ427" s="270">
        <v>0</v>
      </c>
      <c r="DK427" s="270">
        <v>0</v>
      </c>
      <c r="DL427" s="270">
        <v>0</v>
      </c>
      <c r="DM427" s="270" t="s">
        <v>1676</v>
      </c>
      <c r="DN427" s="270">
        <v>0</v>
      </c>
      <c r="DO427" s="270">
        <v>1135</v>
      </c>
      <c r="DP427" s="270">
        <v>0</v>
      </c>
      <c r="DQ427" s="270"/>
      <c r="DR427" s="270">
        <v>0</v>
      </c>
      <c r="DS427" s="270">
        <v>630</v>
      </c>
      <c r="DT427" s="270">
        <v>480</v>
      </c>
      <c r="DU427" s="270">
        <v>0</v>
      </c>
      <c r="DV427" s="270">
        <v>0</v>
      </c>
      <c r="DW427" s="270">
        <v>0</v>
      </c>
      <c r="DX427" s="270">
        <v>0</v>
      </c>
      <c r="DY427" s="270">
        <v>0</v>
      </c>
      <c r="DZ427" s="270">
        <v>0</v>
      </c>
      <c r="EA427" s="270">
        <v>0</v>
      </c>
      <c r="EB427" s="270">
        <v>0</v>
      </c>
      <c r="EC427" s="270">
        <v>585</v>
      </c>
      <c r="ED427" s="270">
        <v>3950</v>
      </c>
      <c r="EE427" s="270">
        <v>0</v>
      </c>
      <c r="EF427" s="270">
        <v>1525</v>
      </c>
      <c r="EG427" s="270">
        <v>0</v>
      </c>
      <c r="EH427" s="270">
        <v>0</v>
      </c>
      <c r="EI427" s="270">
        <v>0</v>
      </c>
      <c r="EJ427" s="270">
        <v>4000</v>
      </c>
      <c r="EK427" s="270">
        <v>4660</v>
      </c>
      <c r="EL427" s="270">
        <v>0</v>
      </c>
      <c r="EM427" s="270">
        <v>0</v>
      </c>
      <c r="EN427" s="270">
        <v>0</v>
      </c>
      <c r="EO427" s="270">
        <v>0</v>
      </c>
      <c r="EP427" s="270">
        <v>0</v>
      </c>
      <c r="EQ427" s="270">
        <v>0</v>
      </c>
      <c r="ER427" s="270">
        <v>0</v>
      </c>
      <c r="ES427" s="270">
        <v>0</v>
      </c>
      <c r="ET427" s="270">
        <v>0</v>
      </c>
      <c r="EU427" s="270">
        <v>0</v>
      </c>
      <c r="EV427" s="270">
        <v>0</v>
      </c>
      <c r="EW427" s="270">
        <v>0</v>
      </c>
      <c r="EX427" s="270">
        <v>0</v>
      </c>
      <c r="EY427" s="270">
        <v>0</v>
      </c>
      <c r="EZ427" s="270">
        <v>0</v>
      </c>
      <c r="FA427" s="270">
        <v>0</v>
      </c>
      <c r="FB427" s="270">
        <v>0</v>
      </c>
      <c r="FC427" s="270">
        <v>0</v>
      </c>
      <c r="FD427" s="270">
        <v>0</v>
      </c>
      <c r="FE427" s="270">
        <v>0</v>
      </c>
      <c r="FF427" s="270">
        <v>0</v>
      </c>
      <c r="FG427" s="270">
        <v>0</v>
      </c>
      <c r="FH427" s="270">
        <v>0</v>
      </c>
      <c r="FI427" s="270">
        <v>0</v>
      </c>
      <c r="FJ427" s="270">
        <v>1140</v>
      </c>
      <c r="FK427" s="270">
        <v>0</v>
      </c>
      <c r="FL427" s="351">
        <v>46840</v>
      </c>
      <c r="FM427" s="323">
        <v>6175</v>
      </c>
      <c r="FN427" s="324">
        <v>21800</v>
      </c>
      <c r="FO427" s="270"/>
      <c r="FP427" s="89"/>
      <c r="FQ427" s="270"/>
      <c r="FR427" s="319"/>
      <c r="FS427" s="319"/>
      <c r="FT427" s="319"/>
      <c r="FU427" s="319"/>
      <c r="FV427" s="319"/>
      <c r="FW427" s="319"/>
      <c r="FX427" s="319"/>
      <c r="FY427" s="319"/>
      <c r="FZ427" s="319"/>
      <c r="GA427" s="319"/>
      <c r="GB427" s="319"/>
      <c r="GC427" s="319"/>
      <c r="GD427" s="319"/>
      <c r="GE427" s="319"/>
      <c r="GF427" s="319"/>
      <c r="GG427" s="319"/>
      <c r="GH427" s="319"/>
      <c r="GI427" s="319"/>
      <c r="GJ427" s="319"/>
      <c r="GK427" s="319"/>
      <c r="GL427" s="319"/>
      <c r="GM427" s="319"/>
      <c r="GN427" s="319"/>
      <c r="GO427" s="319"/>
      <c r="GP427" s="319"/>
      <c r="GQ427" s="319"/>
      <c r="GR427" s="319"/>
      <c r="GS427" s="319"/>
      <c r="GT427" s="319"/>
      <c r="GU427" s="319"/>
      <c r="GV427" s="319"/>
      <c r="GW427" s="319"/>
      <c r="GX427" s="319"/>
      <c r="GY427" s="319"/>
      <c r="GZ427" s="319"/>
      <c r="HA427" s="319"/>
      <c r="HB427" s="319"/>
      <c r="HC427" s="319"/>
      <c r="HD427" s="319"/>
      <c r="HE427" s="319"/>
      <c r="HF427" s="319"/>
      <c r="HG427" s="319"/>
      <c r="HH427" s="319"/>
      <c r="HI427" s="319"/>
      <c r="HJ427" s="319"/>
      <c r="HK427" s="319"/>
      <c r="HL427" s="319"/>
      <c r="HM427" s="319"/>
      <c r="HN427" s="319"/>
      <c r="HO427" s="319"/>
      <c r="HP427" s="319"/>
      <c r="HQ427" s="319"/>
      <c r="HR427" s="319"/>
      <c r="HS427" s="319"/>
      <c r="HT427" s="319"/>
      <c r="HU427" s="319"/>
      <c r="HV427" s="319"/>
      <c r="HW427" s="319"/>
      <c r="HX427" s="319"/>
      <c r="HY427" s="319"/>
      <c r="HZ427" s="319"/>
      <c r="IA427" s="319"/>
      <c r="IB427" s="319"/>
      <c r="IC427" s="319"/>
      <c r="ID427" s="319"/>
      <c r="IE427" s="319"/>
      <c r="IF427" s="319"/>
      <c r="IG427" s="318"/>
    </row>
    <row r="428" spans="1:241" ht="12.75" customHeight="1" x14ac:dyDescent="0.2">
      <c r="A428" s="370" t="s">
        <v>400</v>
      </c>
      <c r="B428" s="270">
        <v>131250</v>
      </c>
      <c r="C428" s="270">
        <v>106140</v>
      </c>
      <c r="D428" s="270">
        <v>52805</v>
      </c>
      <c r="E428" s="270">
        <v>53335</v>
      </c>
      <c r="F428" s="270">
        <v>38695</v>
      </c>
      <c r="G428" s="270">
        <v>25955</v>
      </c>
      <c r="H428" s="270">
        <v>40265</v>
      </c>
      <c r="I428" s="270">
        <v>75425</v>
      </c>
      <c r="J428" s="270">
        <v>55825</v>
      </c>
      <c r="K428" s="270">
        <v>192430</v>
      </c>
      <c r="L428" s="270">
        <v>54.706556689500907</v>
      </c>
      <c r="M428" s="270">
        <v>14790</v>
      </c>
      <c r="N428" s="270">
        <v>9195</v>
      </c>
      <c r="O428" s="270">
        <v>4950</v>
      </c>
      <c r="P428" s="270">
        <v>5555</v>
      </c>
      <c r="Q428" s="270">
        <v>1150</v>
      </c>
      <c r="R428" s="270">
        <v>125</v>
      </c>
      <c r="S428" s="270" t="s">
        <v>1676</v>
      </c>
      <c r="T428" s="270">
        <v>0</v>
      </c>
      <c r="U428" s="270">
        <v>3.5521665928223305</v>
      </c>
      <c r="V428" s="270">
        <v>1</v>
      </c>
      <c r="W428" s="270">
        <v>38</v>
      </c>
      <c r="X428" s="270">
        <v>65.390102791316394</v>
      </c>
      <c r="Y428" s="270">
        <v>465</v>
      </c>
      <c r="Z428" s="270">
        <v>7995</v>
      </c>
      <c r="AA428" s="270">
        <v>12240</v>
      </c>
      <c r="AB428" s="270">
        <v>23330</v>
      </c>
      <c r="AC428" s="270">
        <v>36670</v>
      </c>
      <c r="AD428" s="270">
        <v>41880</v>
      </c>
      <c r="AE428" s="270">
        <v>8325</v>
      </c>
      <c r="AF428" s="270">
        <v>1020</v>
      </c>
      <c r="AG428" s="270">
        <v>610</v>
      </c>
      <c r="AH428" s="270">
        <v>8465</v>
      </c>
      <c r="AI428" s="270">
        <v>155</v>
      </c>
      <c r="AJ428" s="270">
        <v>880</v>
      </c>
      <c r="AK428" s="270">
        <v>25</v>
      </c>
      <c r="AL428" s="270">
        <v>7200</v>
      </c>
      <c r="AM428" s="270">
        <v>8130</v>
      </c>
      <c r="AN428" s="270">
        <v>1175</v>
      </c>
      <c r="AO428" s="270">
        <v>4430</v>
      </c>
      <c r="AP428" s="270">
        <v>1560</v>
      </c>
      <c r="AQ428" s="270">
        <v>7010</v>
      </c>
      <c r="AR428" s="270">
        <v>415</v>
      </c>
      <c r="AS428" s="270">
        <v>205</v>
      </c>
      <c r="AT428" s="270">
        <v>1205</v>
      </c>
      <c r="AU428" s="270">
        <v>225</v>
      </c>
      <c r="AV428" s="270">
        <v>2900</v>
      </c>
      <c r="AW428" s="270">
        <v>1805</v>
      </c>
      <c r="AX428" s="270">
        <v>13350</v>
      </c>
      <c r="AY428" s="270">
        <v>25</v>
      </c>
      <c r="AZ428" s="270">
        <v>4805</v>
      </c>
      <c r="BA428" s="270">
        <v>17640</v>
      </c>
      <c r="BB428" s="270">
        <v>48020</v>
      </c>
      <c r="BC428" s="270">
        <v>1745</v>
      </c>
      <c r="BD428" s="270">
        <v>19395</v>
      </c>
      <c r="BE428" s="270">
        <v>3645</v>
      </c>
      <c r="BF428" s="270">
        <v>2045</v>
      </c>
      <c r="BG428" s="270">
        <v>875</v>
      </c>
      <c r="BH428" s="270">
        <v>1950</v>
      </c>
      <c r="BI428" s="270">
        <v>8725</v>
      </c>
      <c r="BJ428" s="270">
        <v>120</v>
      </c>
      <c r="BK428" s="270">
        <v>9955</v>
      </c>
      <c r="BL428" s="270">
        <v>4980</v>
      </c>
      <c r="BM428" s="270">
        <v>17195</v>
      </c>
      <c r="BN428" s="270">
        <v>2005</v>
      </c>
      <c r="BO428" s="270">
        <v>7680</v>
      </c>
      <c r="BP428" s="270">
        <v>6860</v>
      </c>
      <c r="BQ428" s="270">
        <v>830</v>
      </c>
      <c r="BR428" s="270" t="s">
        <v>1676</v>
      </c>
      <c r="BS428" s="270">
        <v>120</v>
      </c>
      <c r="BT428" s="270">
        <v>10030</v>
      </c>
      <c r="BU428" s="270">
        <v>4610</v>
      </c>
      <c r="BV428" s="270"/>
      <c r="BW428" s="270">
        <v>3370</v>
      </c>
      <c r="BX428" s="270">
        <v>130</v>
      </c>
      <c r="BY428" s="270">
        <v>2985</v>
      </c>
      <c r="BZ428" s="270">
        <v>1100</v>
      </c>
      <c r="CA428" s="270">
        <v>20</v>
      </c>
      <c r="CB428" s="270" t="s">
        <v>1676</v>
      </c>
      <c r="CC428" s="270">
        <v>0</v>
      </c>
      <c r="CD428" s="270">
        <v>1545</v>
      </c>
      <c r="CE428" s="270">
        <v>30</v>
      </c>
      <c r="CF428" s="270">
        <v>130</v>
      </c>
      <c r="CG428" s="270">
        <v>100195</v>
      </c>
      <c r="CH428" s="270">
        <v>0</v>
      </c>
      <c r="CI428" s="270">
        <v>15425</v>
      </c>
      <c r="CJ428" s="270">
        <v>9015</v>
      </c>
      <c r="CK428" s="270">
        <v>6400</v>
      </c>
      <c r="CL428" s="270">
        <v>0</v>
      </c>
      <c r="CM428" s="270">
        <v>9095</v>
      </c>
      <c r="CN428" s="270">
        <v>55</v>
      </c>
      <c r="CO428" s="270">
        <v>0</v>
      </c>
      <c r="CP428" s="270">
        <v>0</v>
      </c>
      <c r="CQ428" s="270">
        <v>0</v>
      </c>
      <c r="CR428" s="270">
        <v>0</v>
      </c>
      <c r="CS428" s="270">
        <v>0</v>
      </c>
      <c r="CT428" s="270">
        <v>0</v>
      </c>
      <c r="CU428" s="270">
        <v>0</v>
      </c>
      <c r="CV428" s="270">
        <v>0</v>
      </c>
      <c r="CW428" s="270">
        <v>0</v>
      </c>
      <c r="CX428" s="270">
        <v>0</v>
      </c>
      <c r="CY428" s="270">
        <v>0</v>
      </c>
      <c r="CZ428" s="270">
        <v>9785</v>
      </c>
      <c r="DA428" s="270">
        <v>390</v>
      </c>
      <c r="DB428" s="270">
        <v>0</v>
      </c>
      <c r="DC428" s="270">
        <v>38140</v>
      </c>
      <c r="DD428" s="270">
        <v>7480</v>
      </c>
      <c r="DE428" s="270" t="s">
        <v>1676</v>
      </c>
      <c r="DF428" s="270">
        <v>7195</v>
      </c>
      <c r="DG428" s="270">
        <v>0</v>
      </c>
      <c r="DH428" s="270">
        <v>0</v>
      </c>
      <c r="DI428" s="270">
        <v>0</v>
      </c>
      <c r="DJ428" s="270">
        <v>0</v>
      </c>
      <c r="DK428" s="270">
        <v>0</v>
      </c>
      <c r="DL428" s="270">
        <v>0</v>
      </c>
      <c r="DM428" s="270">
        <v>1100</v>
      </c>
      <c r="DN428" s="270">
        <v>425</v>
      </c>
      <c r="DO428" s="270">
        <v>8060</v>
      </c>
      <c r="DP428" s="270">
        <v>0</v>
      </c>
      <c r="DQ428" s="270"/>
      <c r="DR428" s="270">
        <v>0</v>
      </c>
      <c r="DS428" s="270">
        <v>2990</v>
      </c>
      <c r="DT428" s="270">
        <v>2035</v>
      </c>
      <c r="DU428" s="270">
        <v>0</v>
      </c>
      <c r="DV428" s="270">
        <v>0</v>
      </c>
      <c r="DW428" s="270">
        <v>15</v>
      </c>
      <c r="DX428" s="270" t="s">
        <v>1676</v>
      </c>
      <c r="DY428" s="270">
        <v>4735</v>
      </c>
      <c r="DZ428" s="270">
        <v>0</v>
      </c>
      <c r="EA428" s="270">
        <v>310</v>
      </c>
      <c r="EB428" s="270">
        <v>0</v>
      </c>
      <c r="EC428" s="270">
        <v>745</v>
      </c>
      <c r="ED428" s="270" t="s">
        <v>1676</v>
      </c>
      <c r="EE428" s="270">
        <v>0</v>
      </c>
      <c r="EF428" s="270">
        <v>4110</v>
      </c>
      <c r="EG428" s="270">
        <v>0</v>
      </c>
      <c r="EH428" s="270">
        <v>0</v>
      </c>
      <c r="EI428" s="270">
        <v>0</v>
      </c>
      <c r="EJ428" s="270">
        <v>0</v>
      </c>
      <c r="EK428" s="270">
        <v>2255</v>
      </c>
      <c r="EL428" s="270">
        <v>695</v>
      </c>
      <c r="EM428" s="270">
        <v>0</v>
      </c>
      <c r="EN428" s="270">
        <v>0</v>
      </c>
      <c r="EO428" s="270">
        <v>0</v>
      </c>
      <c r="EP428" s="270">
        <v>0</v>
      </c>
      <c r="EQ428" s="270" t="s">
        <v>1676</v>
      </c>
      <c r="ER428" s="270">
        <v>0</v>
      </c>
      <c r="ES428" s="270">
        <v>0</v>
      </c>
      <c r="ET428" s="270">
        <v>0</v>
      </c>
      <c r="EU428" s="270">
        <v>705</v>
      </c>
      <c r="EV428" s="270">
        <v>70</v>
      </c>
      <c r="EW428" s="270">
        <v>0</v>
      </c>
      <c r="EX428" s="270">
        <v>0</v>
      </c>
      <c r="EY428" s="270">
        <v>0</v>
      </c>
      <c r="EZ428" s="270">
        <v>0</v>
      </c>
      <c r="FA428" s="270">
        <v>0</v>
      </c>
      <c r="FB428" s="270">
        <v>0</v>
      </c>
      <c r="FC428" s="270">
        <v>0</v>
      </c>
      <c r="FD428" s="270">
        <v>0</v>
      </c>
      <c r="FE428" s="270">
        <v>0</v>
      </c>
      <c r="FF428" s="270">
        <v>0</v>
      </c>
      <c r="FG428" s="270">
        <v>0</v>
      </c>
      <c r="FH428" s="270">
        <v>0</v>
      </c>
      <c r="FI428" s="270">
        <v>0</v>
      </c>
      <c r="FJ428" s="270">
        <v>0</v>
      </c>
      <c r="FK428" s="270">
        <v>0</v>
      </c>
      <c r="FL428" s="351">
        <v>83230</v>
      </c>
      <c r="FM428" s="323">
        <v>1225</v>
      </c>
      <c r="FN428" s="324">
        <v>35765</v>
      </c>
      <c r="FO428" s="270"/>
      <c r="FP428" s="89"/>
      <c r="FQ428" s="270"/>
      <c r="FR428" s="319"/>
      <c r="FS428" s="319"/>
      <c r="FT428" s="319"/>
      <c r="FU428" s="319"/>
      <c r="FV428" s="319"/>
      <c r="FW428" s="319"/>
      <c r="FX428" s="319"/>
      <c r="FY428" s="319"/>
      <c r="FZ428" s="319"/>
      <c r="GA428" s="319"/>
      <c r="GB428" s="319"/>
      <c r="GC428" s="319"/>
      <c r="GD428" s="319"/>
      <c r="GE428" s="319"/>
      <c r="GF428" s="319"/>
      <c r="GG428" s="319"/>
      <c r="GH428" s="319"/>
      <c r="GI428" s="319"/>
      <c r="GJ428" s="319"/>
      <c r="GK428" s="319"/>
      <c r="GL428" s="319"/>
      <c r="GM428" s="319"/>
      <c r="GN428" s="319"/>
      <c r="GO428" s="319"/>
      <c r="GP428" s="319"/>
      <c r="GQ428" s="319"/>
      <c r="GR428" s="319"/>
      <c r="GS428" s="319"/>
      <c r="GT428" s="319"/>
      <c r="GU428" s="319"/>
      <c r="GV428" s="319"/>
      <c r="GW428" s="319"/>
      <c r="GX428" s="319"/>
      <c r="GY428" s="319"/>
      <c r="GZ428" s="319"/>
      <c r="HA428" s="319"/>
      <c r="HB428" s="319"/>
      <c r="HC428" s="319"/>
      <c r="HD428" s="319"/>
      <c r="HE428" s="319"/>
      <c r="HF428" s="319"/>
      <c r="HG428" s="319"/>
      <c r="HH428" s="319"/>
      <c r="HI428" s="319"/>
      <c r="HJ428" s="319"/>
      <c r="HK428" s="319"/>
      <c r="HL428" s="319"/>
      <c r="HM428" s="319"/>
      <c r="HN428" s="319"/>
      <c r="HO428" s="319"/>
      <c r="HP428" s="319"/>
      <c r="HQ428" s="319"/>
      <c r="HR428" s="319"/>
      <c r="HS428" s="319"/>
      <c r="HT428" s="319"/>
      <c r="HU428" s="319"/>
      <c r="HV428" s="319"/>
      <c r="HW428" s="319"/>
      <c r="HX428" s="319"/>
      <c r="HY428" s="319"/>
      <c r="HZ428" s="319"/>
      <c r="IA428" s="319"/>
      <c r="IB428" s="319"/>
      <c r="IC428" s="319"/>
      <c r="ID428" s="319"/>
      <c r="IE428" s="319"/>
      <c r="IF428" s="319"/>
      <c r="IG428" s="318"/>
    </row>
    <row r="429" spans="1:241" ht="12.75" customHeight="1" x14ac:dyDescent="0.2">
      <c r="A429" s="370" t="s">
        <v>180</v>
      </c>
      <c r="B429" s="270">
        <v>23355</v>
      </c>
      <c r="C429" s="270">
        <v>23355</v>
      </c>
      <c r="D429" s="270">
        <v>11760</v>
      </c>
      <c r="E429" s="270">
        <v>11595</v>
      </c>
      <c r="F429" s="270">
        <v>3145</v>
      </c>
      <c r="G429" s="270">
        <v>8430</v>
      </c>
      <c r="H429" s="270">
        <v>11745</v>
      </c>
      <c r="I429" s="270">
        <v>9870</v>
      </c>
      <c r="J429" s="270">
        <v>13485</v>
      </c>
      <c r="K429" s="270">
        <v>62525</v>
      </c>
      <c r="L429" s="270">
        <v>14.219527996298011</v>
      </c>
      <c r="M429" s="270">
        <v>9595</v>
      </c>
      <c r="N429" s="270">
        <v>1080</v>
      </c>
      <c r="O429" s="270">
        <v>110</v>
      </c>
      <c r="P429" s="270">
        <v>20</v>
      </c>
      <c r="Q429" s="270">
        <v>0</v>
      </c>
      <c r="R429" s="270">
        <v>0</v>
      </c>
      <c r="S429" s="270">
        <v>0</v>
      </c>
      <c r="T429" s="270">
        <v>0</v>
      </c>
      <c r="U429" s="270">
        <v>6.3337722852512153</v>
      </c>
      <c r="V429" s="270">
        <v>2</v>
      </c>
      <c r="W429" s="270">
        <v>10</v>
      </c>
      <c r="X429" s="270">
        <v>54.790327425653352</v>
      </c>
      <c r="Y429" s="270">
        <v>1905</v>
      </c>
      <c r="Z429" s="270">
        <v>1220</v>
      </c>
      <c r="AA429" s="270">
        <v>2350</v>
      </c>
      <c r="AB429" s="270">
        <v>6095</v>
      </c>
      <c r="AC429" s="270">
        <v>8575</v>
      </c>
      <c r="AD429" s="270">
        <v>3090</v>
      </c>
      <c r="AE429" s="270">
        <v>70</v>
      </c>
      <c r="AF429" s="270">
        <v>900</v>
      </c>
      <c r="AG429" s="270">
        <v>1615</v>
      </c>
      <c r="AH429" s="270">
        <v>15</v>
      </c>
      <c r="AI429" s="270">
        <v>10</v>
      </c>
      <c r="AJ429" s="270">
        <v>260</v>
      </c>
      <c r="AK429" s="270">
        <v>120</v>
      </c>
      <c r="AL429" s="270">
        <v>975</v>
      </c>
      <c r="AM429" s="270">
        <v>1230</v>
      </c>
      <c r="AN429" s="270">
        <v>535</v>
      </c>
      <c r="AO429" s="270">
        <v>0</v>
      </c>
      <c r="AP429" s="270">
        <v>1735</v>
      </c>
      <c r="AQ429" s="270">
        <v>2460</v>
      </c>
      <c r="AR429" s="270">
        <v>50</v>
      </c>
      <c r="AS429" s="270">
        <v>110</v>
      </c>
      <c r="AT429" s="270">
        <v>490</v>
      </c>
      <c r="AU429" s="270">
        <v>0</v>
      </c>
      <c r="AV429" s="270">
        <v>650</v>
      </c>
      <c r="AW429" s="270">
        <v>1215</v>
      </c>
      <c r="AX429" s="270">
        <v>1460</v>
      </c>
      <c r="AY429" s="270">
        <v>30</v>
      </c>
      <c r="AZ429" s="270">
        <v>920</v>
      </c>
      <c r="BA429" s="270">
        <v>5210</v>
      </c>
      <c r="BB429" s="270">
        <v>3360</v>
      </c>
      <c r="BC429" s="270">
        <v>620</v>
      </c>
      <c r="BD429" s="270">
        <v>13990</v>
      </c>
      <c r="BE429" s="270">
        <v>1245</v>
      </c>
      <c r="BF429" s="270">
        <v>380</v>
      </c>
      <c r="BG429" s="270" t="s">
        <v>1676</v>
      </c>
      <c r="BH429" s="270">
        <v>45</v>
      </c>
      <c r="BI429" s="270">
        <v>10</v>
      </c>
      <c r="BJ429" s="270" t="s">
        <v>1676</v>
      </c>
      <c r="BK429" s="270">
        <v>150</v>
      </c>
      <c r="BL429" s="270">
        <v>370</v>
      </c>
      <c r="BM429" s="270">
        <v>1515</v>
      </c>
      <c r="BN429" s="270">
        <v>160</v>
      </c>
      <c r="BO429" s="270">
        <v>135</v>
      </c>
      <c r="BP429" s="270">
        <v>735</v>
      </c>
      <c r="BQ429" s="270">
        <v>0</v>
      </c>
      <c r="BR429" s="270">
        <v>0</v>
      </c>
      <c r="BS429" s="270">
        <v>10</v>
      </c>
      <c r="BT429" s="270">
        <v>905</v>
      </c>
      <c r="BU429" s="270">
        <v>390</v>
      </c>
      <c r="BV429" s="270"/>
      <c r="BW429" s="270">
        <v>2680</v>
      </c>
      <c r="BX429" s="270" t="s">
        <v>1676</v>
      </c>
      <c r="BY429" s="270">
        <v>95</v>
      </c>
      <c r="BZ429" s="270">
        <v>0</v>
      </c>
      <c r="CA429" s="270">
        <v>0</v>
      </c>
      <c r="CB429" s="270">
        <v>0</v>
      </c>
      <c r="CC429" s="270">
        <v>0</v>
      </c>
      <c r="CD429" s="270">
        <v>3175</v>
      </c>
      <c r="CE429" s="270">
        <v>30</v>
      </c>
      <c r="CF429" s="270">
        <v>105</v>
      </c>
      <c r="CG429" s="270">
        <v>19945</v>
      </c>
      <c r="CH429" s="270">
        <v>0</v>
      </c>
      <c r="CI429" s="270">
        <v>3840</v>
      </c>
      <c r="CJ429" s="270">
        <v>2380</v>
      </c>
      <c r="CK429" s="270">
        <v>0</v>
      </c>
      <c r="CL429" s="270">
        <v>355</v>
      </c>
      <c r="CM429" s="270">
        <v>0</v>
      </c>
      <c r="CN429" s="270">
        <v>0</v>
      </c>
      <c r="CO429" s="270">
        <v>0</v>
      </c>
      <c r="CP429" s="270">
        <v>0</v>
      </c>
      <c r="CQ429" s="270">
        <v>0</v>
      </c>
      <c r="CR429" s="270">
        <v>115</v>
      </c>
      <c r="CS429" s="270">
        <v>0</v>
      </c>
      <c r="CT429" s="270">
        <v>0</v>
      </c>
      <c r="CU429" s="270">
        <v>0</v>
      </c>
      <c r="CV429" s="270">
        <v>0</v>
      </c>
      <c r="CW429" s="270">
        <v>640</v>
      </c>
      <c r="CX429" s="270">
        <v>0</v>
      </c>
      <c r="CY429" s="270">
        <v>0</v>
      </c>
      <c r="CZ429" s="270">
        <v>0</v>
      </c>
      <c r="DA429" s="270">
        <v>290</v>
      </c>
      <c r="DB429" s="270">
        <v>0</v>
      </c>
      <c r="DC429" s="270">
        <v>0</v>
      </c>
      <c r="DD429" s="270">
        <v>1400</v>
      </c>
      <c r="DE429" s="270">
        <v>20</v>
      </c>
      <c r="DF429" s="270">
        <v>3005</v>
      </c>
      <c r="DG429" s="270">
        <v>0</v>
      </c>
      <c r="DH429" s="270">
        <v>610</v>
      </c>
      <c r="DI429" s="270">
        <v>0</v>
      </c>
      <c r="DJ429" s="270">
        <v>100</v>
      </c>
      <c r="DK429" s="270">
        <v>0</v>
      </c>
      <c r="DL429" s="270">
        <v>0</v>
      </c>
      <c r="DM429" s="270">
        <v>0</v>
      </c>
      <c r="DN429" s="270">
        <v>15</v>
      </c>
      <c r="DO429" s="270">
        <v>0</v>
      </c>
      <c r="DP429" s="270">
        <v>0</v>
      </c>
      <c r="DQ429" s="270"/>
      <c r="DR429" s="270">
        <v>0</v>
      </c>
      <c r="DS429" s="270">
        <v>125</v>
      </c>
      <c r="DT429" s="270">
        <v>0</v>
      </c>
      <c r="DU429" s="270">
        <v>0</v>
      </c>
      <c r="DV429" s="270">
        <v>0</v>
      </c>
      <c r="DW429" s="270">
        <v>0</v>
      </c>
      <c r="DX429" s="270">
        <v>0</v>
      </c>
      <c r="DY429" s="270">
        <v>5705</v>
      </c>
      <c r="DZ429" s="270">
        <v>50</v>
      </c>
      <c r="EA429" s="270">
        <v>0</v>
      </c>
      <c r="EB429" s="270">
        <v>0</v>
      </c>
      <c r="EC429" s="270">
        <v>0</v>
      </c>
      <c r="ED429" s="270">
        <v>1840</v>
      </c>
      <c r="EE429" s="270">
        <v>0</v>
      </c>
      <c r="EF429" s="270">
        <v>0</v>
      </c>
      <c r="EG429" s="270">
        <v>0</v>
      </c>
      <c r="EH429" s="270">
        <v>0</v>
      </c>
      <c r="EI429" s="270">
        <v>0</v>
      </c>
      <c r="EJ429" s="270">
        <v>0</v>
      </c>
      <c r="EK429" s="270">
        <v>625</v>
      </c>
      <c r="EL429" s="270">
        <v>0</v>
      </c>
      <c r="EM429" s="270">
        <v>0</v>
      </c>
      <c r="EN429" s="270">
        <v>0</v>
      </c>
      <c r="EO429" s="270">
        <v>0</v>
      </c>
      <c r="EP429" s="270">
        <v>0</v>
      </c>
      <c r="EQ429" s="270">
        <v>0</v>
      </c>
      <c r="ER429" s="270">
        <v>0</v>
      </c>
      <c r="ES429" s="270">
        <v>0</v>
      </c>
      <c r="ET429" s="270">
        <v>0</v>
      </c>
      <c r="EU429" s="270">
        <v>2230</v>
      </c>
      <c r="EV429" s="270" t="s">
        <v>1676</v>
      </c>
      <c r="EW429" s="270">
        <v>0</v>
      </c>
      <c r="EX429" s="270">
        <v>0</v>
      </c>
      <c r="EY429" s="270">
        <v>0</v>
      </c>
      <c r="EZ429" s="270">
        <v>0</v>
      </c>
      <c r="FA429" s="270">
        <v>0</v>
      </c>
      <c r="FB429" s="270">
        <v>0</v>
      </c>
      <c r="FC429" s="270">
        <v>0</v>
      </c>
      <c r="FD429" s="270">
        <v>0</v>
      </c>
      <c r="FE429" s="270">
        <v>0</v>
      </c>
      <c r="FF429" s="270">
        <v>0</v>
      </c>
      <c r="FG429" s="270">
        <v>0</v>
      </c>
      <c r="FH429" s="270">
        <v>0</v>
      </c>
      <c r="FI429" s="270">
        <v>0</v>
      </c>
      <c r="FJ429" s="270">
        <v>0</v>
      </c>
      <c r="FK429" s="270">
        <v>0</v>
      </c>
      <c r="FL429" s="351">
        <v>19995</v>
      </c>
      <c r="FM429" s="323">
        <v>40</v>
      </c>
      <c r="FN429" s="324">
        <v>10805</v>
      </c>
      <c r="FO429" s="270"/>
      <c r="FP429" s="89"/>
      <c r="FQ429" s="270"/>
      <c r="FR429" s="319"/>
      <c r="FS429" s="319"/>
      <c r="FT429" s="319"/>
      <c r="FU429" s="319"/>
      <c r="FV429" s="319"/>
      <c r="FW429" s="319"/>
      <c r="FX429" s="319"/>
      <c r="FY429" s="319"/>
      <c r="FZ429" s="319"/>
      <c r="GA429" s="319"/>
      <c r="GB429" s="319"/>
      <c r="GC429" s="319"/>
      <c r="GD429" s="319"/>
      <c r="GE429" s="319"/>
      <c r="GF429" s="319"/>
      <c r="GG429" s="319"/>
      <c r="GH429" s="319"/>
      <c r="GI429" s="319"/>
      <c r="GJ429" s="319"/>
      <c r="GK429" s="319"/>
      <c r="GL429" s="319"/>
      <c r="GM429" s="319"/>
      <c r="GN429" s="319"/>
      <c r="GO429" s="319"/>
      <c r="GP429" s="319"/>
      <c r="GQ429" s="319"/>
      <c r="GR429" s="319"/>
      <c r="GS429" s="319"/>
      <c r="GT429" s="319"/>
      <c r="GU429" s="319"/>
      <c r="GV429" s="319"/>
      <c r="GW429" s="319"/>
      <c r="GX429" s="319"/>
      <c r="GY429" s="319"/>
      <c r="GZ429" s="319"/>
      <c r="HA429" s="319"/>
      <c r="HB429" s="319"/>
      <c r="HC429" s="319"/>
      <c r="HD429" s="319"/>
      <c r="HE429" s="319"/>
      <c r="HF429" s="319"/>
      <c r="HG429" s="319"/>
      <c r="HH429" s="319"/>
      <c r="HI429" s="319"/>
      <c r="HJ429" s="319"/>
      <c r="HK429" s="319"/>
      <c r="HL429" s="319"/>
      <c r="HM429" s="319"/>
      <c r="HN429" s="319"/>
      <c r="HO429" s="319"/>
      <c r="HP429" s="319"/>
      <c r="HQ429" s="319"/>
      <c r="HR429" s="319"/>
      <c r="HS429" s="319"/>
      <c r="HT429" s="319"/>
      <c r="HU429" s="319"/>
      <c r="HV429" s="319"/>
      <c r="HW429" s="319"/>
      <c r="HX429" s="319"/>
      <c r="HY429" s="319"/>
      <c r="HZ429" s="319"/>
      <c r="IA429" s="319"/>
      <c r="IB429" s="319"/>
      <c r="IC429" s="319"/>
      <c r="ID429" s="319"/>
      <c r="IE429" s="319"/>
      <c r="IF429" s="319"/>
      <c r="IG429" s="318"/>
    </row>
    <row r="430" spans="1:241" ht="12.75" customHeight="1" x14ac:dyDescent="0.2">
      <c r="A430" s="370" t="s">
        <v>192</v>
      </c>
      <c r="B430" s="270">
        <v>14300</v>
      </c>
      <c r="C430" s="270">
        <v>14300</v>
      </c>
      <c r="D430" s="270">
        <v>6495</v>
      </c>
      <c r="E430" s="270">
        <v>7805</v>
      </c>
      <c r="F430" s="270">
        <v>315</v>
      </c>
      <c r="G430" s="270">
        <v>2005</v>
      </c>
      <c r="H430" s="270">
        <v>11910</v>
      </c>
      <c r="I430" s="270">
        <v>6750</v>
      </c>
      <c r="J430" s="270">
        <v>7550</v>
      </c>
      <c r="K430" s="270">
        <v>29520</v>
      </c>
      <c r="L430" s="270"/>
      <c r="M430" s="270">
        <v>0</v>
      </c>
      <c r="N430" s="270">
        <v>0</v>
      </c>
      <c r="O430" s="270">
        <v>0</v>
      </c>
      <c r="P430" s="270">
        <v>0</v>
      </c>
      <c r="Q430" s="270">
        <v>0</v>
      </c>
      <c r="R430" s="270">
        <v>0</v>
      </c>
      <c r="S430" s="270">
        <v>0</v>
      </c>
      <c r="T430" s="270">
        <v>0</v>
      </c>
      <c r="U430" s="270">
        <v>4.3744996293550775</v>
      </c>
      <c r="V430" s="270">
        <v>2</v>
      </c>
      <c r="X430" s="270">
        <v>52.133487492116878</v>
      </c>
      <c r="Y430" s="270">
        <v>865</v>
      </c>
      <c r="Z430" s="270">
        <v>1965</v>
      </c>
      <c r="AA430" s="270">
        <v>1770</v>
      </c>
      <c r="AB430" s="270">
        <v>3405</v>
      </c>
      <c r="AC430" s="270">
        <v>4120</v>
      </c>
      <c r="AD430" s="270">
        <v>2080</v>
      </c>
      <c r="AE430" s="270">
        <v>65</v>
      </c>
      <c r="AF430" s="270">
        <v>1770</v>
      </c>
      <c r="AG430" s="270">
        <v>0</v>
      </c>
      <c r="AH430" s="270">
        <v>0</v>
      </c>
      <c r="AI430" s="270">
        <v>0</v>
      </c>
      <c r="AJ430" s="270" t="s">
        <v>1676</v>
      </c>
      <c r="AK430" s="270">
        <v>0</v>
      </c>
      <c r="AL430" s="270">
        <v>0</v>
      </c>
      <c r="AM430" s="270">
        <v>0</v>
      </c>
      <c r="AN430" s="270">
        <v>0</v>
      </c>
      <c r="AO430" s="270">
        <v>0</v>
      </c>
      <c r="AP430" s="270" t="s">
        <v>1676</v>
      </c>
      <c r="AQ430" s="270" t="s">
        <v>1676</v>
      </c>
      <c r="AR430" s="270">
        <v>0</v>
      </c>
      <c r="AS430" s="270">
        <v>0</v>
      </c>
      <c r="AT430" s="270">
        <v>0</v>
      </c>
      <c r="AU430" s="270">
        <v>0</v>
      </c>
      <c r="AV430" s="270">
        <v>210</v>
      </c>
      <c r="AW430" s="270">
        <v>1490</v>
      </c>
      <c r="AX430" s="270">
        <v>55</v>
      </c>
      <c r="AY430" s="270">
        <v>1835</v>
      </c>
      <c r="AZ430" s="270">
        <v>7270</v>
      </c>
      <c r="BA430" s="270">
        <v>925</v>
      </c>
      <c r="BB430" s="270">
        <v>740</v>
      </c>
      <c r="BC430" s="270">
        <v>0</v>
      </c>
      <c r="BD430" s="270">
        <v>2055</v>
      </c>
      <c r="BE430" s="270" t="s">
        <v>1676</v>
      </c>
      <c r="BF430" s="270" t="s">
        <v>1676</v>
      </c>
      <c r="BG430" s="270" t="s">
        <v>1676</v>
      </c>
      <c r="BH430" s="270">
        <v>1610</v>
      </c>
      <c r="BI430" s="270">
        <v>0</v>
      </c>
      <c r="BJ430" s="270">
        <v>0</v>
      </c>
      <c r="BK430" s="270" t="s">
        <v>1676</v>
      </c>
      <c r="BL430" s="270">
        <v>0</v>
      </c>
      <c r="BM430" s="270">
        <v>0</v>
      </c>
      <c r="BN430" s="270">
        <v>40</v>
      </c>
      <c r="BO430" s="270">
        <v>9025</v>
      </c>
      <c r="BP430" s="270">
        <v>0</v>
      </c>
      <c r="BQ430" s="270">
        <v>0</v>
      </c>
      <c r="BR430" s="270">
        <v>0</v>
      </c>
      <c r="BS430" s="270">
        <v>235</v>
      </c>
      <c r="BT430" s="270">
        <v>15</v>
      </c>
      <c r="BU430" s="270">
        <v>1225</v>
      </c>
      <c r="BV430" s="270"/>
      <c r="BW430" s="270">
        <v>80</v>
      </c>
      <c r="BX430" s="270" t="s">
        <v>1676</v>
      </c>
      <c r="BY430" s="270">
        <v>10</v>
      </c>
      <c r="BZ430" s="270" t="s">
        <v>1676</v>
      </c>
      <c r="CA430" s="270" t="s">
        <v>1676</v>
      </c>
      <c r="CB430" s="270" t="s">
        <v>1676</v>
      </c>
      <c r="CC430" s="270" t="s">
        <v>1676</v>
      </c>
      <c r="CD430" s="270">
        <v>555</v>
      </c>
      <c r="CE430" s="270">
        <v>20</v>
      </c>
      <c r="CF430" s="270">
        <v>0</v>
      </c>
      <c r="CG430" s="270">
        <v>13700</v>
      </c>
      <c r="CH430" s="270">
        <v>0</v>
      </c>
      <c r="CI430" s="270">
        <v>0</v>
      </c>
      <c r="CJ430" s="270">
        <v>0</v>
      </c>
      <c r="CK430" s="270">
        <v>12770</v>
      </c>
      <c r="CL430" s="270">
        <v>0</v>
      </c>
      <c r="CM430" s="270">
        <v>0</v>
      </c>
      <c r="CN430" s="270">
        <v>0</v>
      </c>
      <c r="CO430" s="270">
        <v>0</v>
      </c>
      <c r="CP430" s="270">
        <v>0</v>
      </c>
      <c r="CQ430" s="270">
        <v>0</v>
      </c>
      <c r="CR430" s="270">
        <v>0</v>
      </c>
      <c r="CS430" s="270">
        <v>0</v>
      </c>
      <c r="CT430" s="270">
        <v>0</v>
      </c>
      <c r="CU430" s="270">
        <v>0</v>
      </c>
      <c r="CV430" s="270">
        <v>0</v>
      </c>
      <c r="CW430" s="270">
        <v>0</v>
      </c>
      <c r="CX430" s="270">
        <v>0</v>
      </c>
      <c r="CY430" s="270">
        <v>0</v>
      </c>
      <c r="CZ430" s="270">
        <v>0</v>
      </c>
      <c r="DA430" s="270">
        <v>790</v>
      </c>
      <c r="DB430" s="270">
        <v>0</v>
      </c>
      <c r="DC430" s="270">
        <v>230</v>
      </c>
      <c r="DD430" s="270">
        <v>0</v>
      </c>
      <c r="DE430" s="270">
        <v>0</v>
      </c>
      <c r="DF430" s="270">
        <v>0</v>
      </c>
      <c r="DG430" s="270">
        <v>0</v>
      </c>
      <c r="DH430" s="270">
        <v>0</v>
      </c>
      <c r="DI430" s="270">
        <v>0</v>
      </c>
      <c r="DJ430" s="270">
        <v>0</v>
      </c>
      <c r="DK430" s="270">
        <v>0</v>
      </c>
      <c r="DL430" s="270">
        <v>0</v>
      </c>
      <c r="DM430" s="270">
        <v>0</v>
      </c>
      <c r="DN430" s="270">
        <v>0</v>
      </c>
      <c r="DO430" s="270">
        <v>0</v>
      </c>
      <c r="DP430" s="270">
        <v>0</v>
      </c>
      <c r="DQ430" s="270"/>
      <c r="DR430" s="270">
        <v>0</v>
      </c>
      <c r="DS430" s="270">
        <v>0</v>
      </c>
      <c r="DT430" s="270">
        <v>0</v>
      </c>
      <c r="DU430" s="270">
        <v>0</v>
      </c>
      <c r="DV430" s="270">
        <v>0</v>
      </c>
      <c r="DW430" s="270">
        <v>0</v>
      </c>
      <c r="DX430" s="270">
        <v>0</v>
      </c>
      <c r="DY430" s="270">
        <v>0</v>
      </c>
      <c r="DZ430" s="270">
        <v>0</v>
      </c>
      <c r="EA430" s="270">
        <v>0</v>
      </c>
      <c r="EB430" s="270">
        <v>0</v>
      </c>
      <c r="EC430" s="270">
        <v>0</v>
      </c>
      <c r="ED430" s="270">
        <v>0</v>
      </c>
      <c r="EE430" s="270">
        <v>0</v>
      </c>
      <c r="EF430" s="270">
        <v>0</v>
      </c>
      <c r="EG430" s="270">
        <v>0</v>
      </c>
      <c r="EH430" s="270">
        <v>0</v>
      </c>
      <c r="EI430" s="270">
        <v>0</v>
      </c>
      <c r="EJ430" s="270">
        <v>0</v>
      </c>
      <c r="EK430" s="270">
        <v>0</v>
      </c>
      <c r="EL430" s="270">
        <v>0</v>
      </c>
      <c r="EM430" s="270">
        <v>0</v>
      </c>
      <c r="EN430" s="270">
        <v>0</v>
      </c>
      <c r="EO430" s="270">
        <v>0</v>
      </c>
      <c r="EP430" s="270">
        <v>0</v>
      </c>
      <c r="EQ430" s="270">
        <v>0</v>
      </c>
      <c r="ER430" s="270">
        <v>0</v>
      </c>
      <c r="ES430" s="270">
        <v>0</v>
      </c>
      <c r="ET430" s="270">
        <v>0</v>
      </c>
      <c r="EU430" s="270">
        <v>0</v>
      </c>
      <c r="EV430" s="270">
        <v>30</v>
      </c>
      <c r="EW430" s="270">
        <v>0</v>
      </c>
      <c r="EX430" s="270">
        <v>0</v>
      </c>
      <c r="EY430" s="270">
        <v>0</v>
      </c>
      <c r="EZ430" s="270">
        <v>0</v>
      </c>
      <c r="FA430" s="270">
        <v>0</v>
      </c>
      <c r="FB430" s="270">
        <v>0</v>
      </c>
      <c r="FC430" s="270">
        <v>0</v>
      </c>
      <c r="FD430" s="270">
        <v>0</v>
      </c>
      <c r="FE430" s="270">
        <v>0</v>
      </c>
      <c r="FF430" s="270">
        <v>0</v>
      </c>
      <c r="FG430" s="270">
        <v>0</v>
      </c>
      <c r="FH430" s="270">
        <v>0</v>
      </c>
      <c r="FI430" s="270">
        <v>0</v>
      </c>
      <c r="FJ430" s="270">
        <v>0</v>
      </c>
      <c r="FK430" s="270">
        <v>475</v>
      </c>
      <c r="FL430" s="351">
        <v>13560</v>
      </c>
      <c r="FM430" s="323">
        <v>70</v>
      </c>
      <c r="FN430" s="324">
        <v>0</v>
      </c>
      <c r="FO430" s="270"/>
      <c r="FP430" s="89"/>
      <c r="FQ430" s="270"/>
      <c r="FR430" s="319"/>
      <c r="FS430" s="319"/>
      <c r="FT430" s="319"/>
      <c r="FU430" s="319"/>
      <c r="FV430" s="319"/>
      <c r="FW430" s="319"/>
      <c r="FX430" s="319"/>
      <c r="FY430" s="319"/>
      <c r="FZ430" s="319"/>
      <c r="GA430" s="319"/>
      <c r="GB430" s="319"/>
      <c r="GC430" s="319"/>
      <c r="GD430" s="319"/>
      <c r="GE430" s="319"/>
      <c r="GF430" s="319"/>
      <c r="GG430" s="319"/>
      <c r="GH430" s="319"/>
      <c r="GI430" s="319"/>
      <c r="GJ430" s="319"/>
      <c r="GK430" s="319"/>
      <c r="GL430" s="319"/>
      <c r="GM430" s="319"/>
      <c r="GN430" s="319"/>
      <c r="GO430" s="319"/>
      <c r="GP430" s="319"/>
      <c r="GQ430" s="319"/>
      <c r="GR430" s="319"/>
      <c r="GS430" s="319"/>
      <c r="GT430" s="319"/>
      <c r="GU430" s="319"/>
      <c r="GV430" s="319"/>
      <c r="GW430" s="319"/>
      <c r="GX430" s="319"/>
      <c r="GY430" s="319"/>
      <c r="GZ430" s="319"/>
      <c r="HA430" s="319"/>
      <c r="HB430" s="319"/>
      <c r="HC430" s="319"/>
      <c r="HD430" s="319"/>
      <c r="HE430" s="319"/>
      <c r="HF430" s="319"/>
      <c r="HG430" s="319"/>
      <c r="HH430" s="319"/>
      <c r="HI430" s="319"/>
      <c r="HJ430" s="319"/>
      <c r="HK430" s="319"/>
      <c r="HL430" s="319"/>
      <c r="HM430" s="319"/>
      <c r="HN430" s="319"/>
      <c r="HO430" s="319"/>
      <c r="HP430" s="319"/>
      <c r="HQ430" s="319"/>
      <c r="HR430" s="319"/>
      <c r="HS430" s="319"/>
      <c r="HT430" s="319"/>
      <c r="HU430" s="319"/>
      <c r="HV430" s="319"/>
      <c r="HW430" s="319"/>
      <c r="HX430" s="319"/>
      <c r="HY430" s="319"/>
      <c r="HZ430" s="319"/>
      <c r="IA430" s="319"/>
      <c r="IB430" s="319"/>
      <c r="IC430" s="319"/>
      <c r="ID430" s="319"/>
      <c r="IE430" s="319"/>
      <c r="IF430" s="319"/>
      <c r="IG430" s="318"/>
    </row>
    <row r="431" spans="1:241" ht="12.75" customHeight="1" x14ac:dyDescent="0.2">
      <c r="A431" s="370" t="s">
        <v>442</v>
      </c>
      <c r="B431" s="270">
        <v>148850</v>
      </c>
      <c r="C431" s="270">
        <v>131055</v>
      </c>
      <c r="D431" s="270">
        <v>56645</v>
      </c>
      <c r="E431" s="270">
        <v>74355</v>
      </c>
      <c r="F431" s="270">
        <v>45495</v>
      </c>
      <c r="G431" s="270">
        <v>30755</v>
      </c>
      <c r="H431" s="270">
        <v>38185</v>
      </c>
      <c r="I431" s="270">
        <v>87380</v>
      </c>
      <c r="J431" s="270">
        <v>61470</v>
      </c>
      <c r="K431" s="270">
        <v>299715</v>
      </c>
      <c r="L431" s="270">
        <v>59.068541349997183</v>
      </c>
      <c r="M431" s="270">
        <v>14895</v>
      </c>
      <c r="N431" s="270">
        <v>8355</v>
      </c>
      <c r="O431" s="270">
        <v>4605</v>
      </c>
      <c r="P431" s="270">
        <v>5440</v>
      </c>
      <c r="Q431" s="270">
        <v>1840</v>
      </c>
      <c r="R431" s="270">
        <v>380</v>
      </c>
      <c r="S431" s="270">
        <v>10</v>
      </c>
      <c r="T431" s="270" t="s">
        <v>1676</v>
      </c>
      <c r="U431" s="270">
        <v>4.3033323839362003</v>
      </c>
      <c r="V431" s="270">
        <v>1</v>
      </c>
      <c r="W431" s="270">
        <v>39</v>
      </c>
      <c r="X431" s="270">
        <v>53.790211071431976</v>
      </c>
      <c r="Y431" s="270">
        <v>14680</v>
      </c>
      <c r="Z431" s="270">
        <v>15445</v>
      </c>
      <c r="AA431" s="270">
        <v>18030</v>
      </c>
      <c r="AB431" s="270">
        <v>25795</v>
      </c>
      <c r="AC431" s="270">
        <v>37715</v>
      </c>
      <c r="AD431" s="270">
        <v>32010</v>
      </c>
      <c r="AE431" s="270">
        <v>4440</v>
      </c>
      <c r="AF431" s="270">
        <v>1980</v>
      </c>
      <c r="AG431" s="270">
        <v>825</v>
      </c>
      <c r="AH431" s="270">
        <v>4855</v>
      </c>
      <c r="AI431" s="270">
        <v>475</v>
      </c>
      <c r="AJ431" s="270">
        <v>2760</v>
      </c>
      <c r="AK431" s="270">
        <v>1815</v>
      </c>
      <c r="AL431" s="270">
        <v>6950</v>
      </c>
      <c r="AM431" s="270">
        <v>8030</v>
      </c>
      <c r="AN431" s="270">
        <v>1290</v>
      </c>
      <c r="AO431" s="270">
        <v>4390</v>
      </c>
      <c r="AP431" s="270">
        <v>1875</v>
      </c>
      <c r="AQ431" s="270">
        <v>3340</v>
      </c>
      <c r="AR431" s="270">
        <v>730</v>
      </c>
      <c r="AS431" s="270">
        <v>455</v>
      </c>
      <c r="AT431" s="270">
        <v>1820</v>
      </c>
      <c r="AU431" s="270">
        <v>5360</v>
      </c>
      <c r="AV431" s="270">
        <v>1975</v>
      </c>
      <c r="AW431" s="270">
        <v>3325</v>
      </c>
      <c r="AX431" s="270">
        <v>10540</v>
      </c>
      <c r="AY431" s="270">
        <v>580</v>
      </c>
      <c r="AZ431" s="270">
        <v>7315</v>
      </c>
      <c r="BA431" s="270">
        <v>24775</v>
      </c>
      <c r="BB431" s="270">
        <v>53390</v>
      </c>
      <c r="BC431" s="270">
        <v>3565</v>
      </c>
      <c r="BD431" s="270">
        <v>24550</v>
      </c>
      <c r="BE431" s="270">
        <v>2915</v>
      </c>
      <c r="BF431" s="270">
        <v>1825</v>
      </c>
      <c r="BG431" s="270">
        <v>690</v>
      </c>
      <c r="BH431" s="270">
        <v>1945</v>
      </c>
      <c r="BI431" s="270">
        <v>4970</v>
      </c>
      <c r="BJ431" s="270">
        <v>470</v>
      </c>
      <c r="BK431" s="270">
        <v>9070</v>
      </c>
      <c r="BL431" s="270">
        <v>7360</v>
      </c>
      <c r="BM431" s="270">
        <v>16200</v>
      </c>
      <c r="BN431" s="270">
        <v>1895</v>
      </c>
      <c r="BO431" s="270">
        <v>13365</v>
      </c>
      <c r="BP431" s="270">
        <v>5915</v>
      </c>
      <c r="BQ431" s="270">
        <v>11105</v>
      </c>
      <c r="BR431" s="270">
        <v>2190</v>
      </c>
      <c r="BS431" s="270">
        <v>555</v>
      </c>
      <c r="BT431" s="270">
        <v>10140</v>
      </c>
      <c r="BU431" s="270">
        <v>6135</v>
      </c>
      <c r="BV431" s="270"/>
      <c r="BW431" s="270">
        <v>6200</v>
      </c>
      <c r="BX431" s="270">
        <v>270</v>
      </c>
      <c r="BY431" s="270">
        <v>4015</v>
      </c>
      <c r="BZ431" s="270">
        <v>865</v>
      </c>
      <c r="CA431" s="270">
        <v>285</v>
      </c>
      <c r="CB431" s="270" t="s">
        <v>1676</v>
      </c>
      <c r="CC431" s="270">
        <v>0</v>
      </c>
      <c r="CD431" s="270">
        <v>2810</v>
      </c>
      <c r="CE431" s="270">
        <v>80</v>
      </c>
      <c r="CF431" s="270">
        <v>410</v>
      </c>
      <c r="CG431" s="270">
        <v>122315</v>
      </c>
      <c r="CH431" s="270">
        <v>0</v>
      </c>
      <c r="CI431" s="270">
        <v>9070</v>
      </c>
      <c r="CJ431" s="270">
        <v>3705</v>
      </c>
      <c r="CK431" s="270">
        <v>9205</v>
      </c>
      <c r="CL431" s="270">
        <v>2260</v>
      </c>
      <c r="CM431" s="270">
        <v>5075</v>
      </c>
      <c r="CN431" s="270">
        <v>2495</v>
      </c>
      <c r="CO431" s="270">
        <v>0</v>
      </c>
      <c r="CP431" s="270">
        <v>0</v>
      </c>
      <c r="CQ431" s="270">
        <v>0</v>
      </c>
      <c r="CR431" s="270">
        <v>25</v>
      </c>
      <c r="CS431" s="270">
        <v>0</v>
      </c>
      <c r="CT431" s="270">
        <v>0</v>
      </c>
      <c r="CU431" s="270">
        <v>0</v>
      </c>
      <c r="CV431" s="270">
        <v>0</v>
      </c>
      <c r="CW431" s="270">
        <v>380</v>
      </c>
      <c r="CX431" s="270">
        <v>1595</v>
      </c>
      <c r="CY431" s="270">
        <v>0</v>
      </c>
      <c r="CZ431" s="270">
        <v>5495</v>
      </c>
      <c r="DA431" s="270">
        <v>300</v>
      </c>
      <c r="DB431" s="270">
        <v>0</v>
      </c>
      <c r="DC431" s="270">
        <v>43790</v>
      </c>
      <c r="DD431" s="270">
        <v>0</v>
      </c>
      <c r="DE431" s="270">
        <v>0</v>
      </c>
      <c r="DF431" s="270">
        <v>7520</v>
      </c>
      <c r="DG431" s="270">
        <v>0</v>
      </c>
      <c r="DH431" s="270">
        <v>0</v>
      </c>
      <c r="DI431" s="270">
        <v>0</v>
      </c>
      <c r="DJ431" s="270">
        <v>0</v>
      </c>
      <c r="DK431" s="270">
        <v>0</v>
      </c>
      <c r="DL431" s="270">
        <v>0</v>
      </c>
      <c r="DM431" s="270">
        <v>85</v>
      </c>
      <c r="DN431" s="270">
        <v>0</v>
      </c>
      <c r="DO431" s="270">
        <v>4840</v>
      </c>
      <c r="DP431" s="270">
        <v>0</v>
      </c>
      <c r="DQ431" s="270"/>
      <c r="DR431" s="270">
        <v>0</v>
      </c>
      <c r="DS431" s="270">
        <v>100</v>
      </c>
      <c r="DT431" s="270">
        <v>0</v>
      </c>
      <c r="DU431" s="270">
        <v>0</v>
      </c>
      <c r="DV431" s="270">
        <v>0</v>
      </c>
      <c r="DW431" s="270">
        <v>0</v>
      </c>
      <c r="DX431" s="270">
        <v>0</v>
      </c>
      <c r="DY431" s="270">
        <v>5960</v>
      </c>
      <c r="DZ431" s="270">
        <v>0</v>
      </c>
      <c r="EA431" s="270">
        <v>180</v>
      </c>
      <c r="EB431" s="270">
        <v>0</v>
      </c>
      <c r="EC431" s="270">
        <v>6190</v>
      </c>
      <c r="ED431" s="270">
        <v>13420</v>
      </c>
      <c r="EE431" s="270">
        <v>0</v>
      </c>
      <c r="EF431" s="270">
        <v>3450</v>
      </c>
      <c r="EG431" s="270">
        <v>0</v>
      </c>
      <c r="EH431" s="270">
        <v>0</v>
      </c>
      <c r="EI431" s="270">
        <v>0</v>
      </c>
      <c r="EJ431" s="270">
        <v>11480</v>
      </c>
      <c r="EK431" s="270">
        <v>4190</v>
      </c>
      <c r="EL431" s="270">
        <v>0</v>
      </c>
      <c r="EM431" s="270">
        <v>0</v>
      </c>
      <c r="EN431" s="270">
        <v>0</v>
      </c>
      <c r="EO431" s="270">
        <v>0</v>
      </c>
      <c r="EP431" s="270">
        <v>0</v>
      </c>
      <c r="EQ431" s="270">
        <v>0</v>
      </c>
      <c r="ER431" s="270">
        <v>0</v>
      </c>
      <c r="ES431" s="270">
        <v>0</v>
      </c>
      <c r="ET431" s="270">
        <v>0</v>
      </c>
      <c r="EU431" s="270">
        <v>7900</v>
      </c>
      <c r="EV431" s="270">
        <v>130</v>
      </c>
      <c r="EW431" s="270">
        <v>0</v>
      </c>
      <c r="EX431" s="270">
        <v>0</v>
      </c>
      <c r="EY431" s="270">
        <v>0</v>
      </c>
      <c r="EZ431" s="270">
        <v>0</v>
      </c>
      <c r="FA431" s="270">
        <v>0</v>
      </c>
      <c r="FB431" s="270">
        <v>0</v>
      </c>
      <c r="FC431" s="270">
        <v>0</v>
      </c>
      <c r="FD431" s="270">
        <v>0</v>
      </c>
      <c r="FE431" s="270">
        <v>0</v>
      </c>
      <c r="FF431" s="270">
        <v>0</v>
      </c>
      <c r="FG431" s="270">
        <v>0</v>
      </c>
      <c r="FH431" s="270">
        <v>0</v>
      </c>
      <c r="FI431" s="270">
        <v>0</v>
      </c>
      <c r="FJ431" s="270">
        <v>0</v>
      </c>
      <c r="FK431" s="270">
        <v>0</v>
      </c>
      <c r="FL431" s="351">
        <v>95460</v>
      </c>
      <c r="FM431" s="323">
        <v>16620</v>
      </c>
      <c r="FN431" s="324">
        <v>35525</v>
      </c>
      <c r="FO431" s="270"/>
      <c r="FP431" s="89"/>
      <c r="FQ431" s="270"/>
      <c r="FR431" s="319"/>
      <c r="FS431" s="319"/>
      <c r="FT431" s="319"/>
      <c r="FU431" s="319"/>
      <c r="FV431" s="319"/>
      <c r="FW431" s="319"/>
      <c r="FX431" s="319"/>
      <c r="FY431" s="319"/>
      <c r="FZ431" s="319"/>
      <c r="GA431" s="319"/>
      <c r="GB431" s="319"/>
      <c r="GC431" s="319"/>
      <c r="GD431" s="319"/>
      <c r="GE431" s="319"/>
      <c r="GF431" s="319"/>
      <c r="GG431" s="319"/>
      <c r="GH431" s="319"/>
      <c r="GI431" s="319"/>
      <c r="GJ431" s="319"/>
      <c r="GK431" s="319"/>
      <c r="GL431" s="319"/>
      <c r="GM431" s="319"/>
      <c r="GN431" s="319"/>
      <c r="GO431" s="319"/>
      <c r="GP431" s="319"/>
      <c r="GQ431" s="319"/>
      <c r="GR431" s="319"/>
      <c r="GS431" s="319"/>
      <c r="GT431" s="319"/>
      <c r="GU431" s="319"/>
      <c r="GV431" s="319"/>
      <c r="GW431" s="319"/>
      <c r="GX431" s="319"/>
      <c r="GY431" s="319"/>
      <c r="GZ431" s="319"/>
      <c r="HA431" s="319"/>
      <c r="HB431" s="319"/>
      <c r="HC431" s="319"/>
      <c r="HD431" s="319"/>
      <c r="HE431" s="319"/>
      <c r="HF431" s="319"/>
      <c r="HG431" s="319"/>
      <c r="HH431" s="319"/>
      <c r="HI431" s="319"/>
      <c r="HJ431" s="319"/>
      <c r="HK431" s="319"/>
      <c r="HL431" s="319"/>
      <c r="HM431" s="319"/>
      <c r="HN431" s="319"/>
      <c r="HO431" s="319"/>
      <c r="HP431" s="319"/>
      <c r="HQ431" s="319"/>
      <c r="HR431" s="319"/>
      <c r="HS431" s="319"/>
      <c r="HT431" s="319"/>
      <c r="HU431" s="319"/>
      <c r="HV431" s="319"/>
      <c r="HW431" s="319"/>
      <c r="HX431" s="319"/>
      <c r="HY431" s="319"/>
      <c r="HZ431" s="319"/>
      <c r="IA431" s="319"/>
      <c r="IB431" s="319"/>
      <c r="IC431" s="319"/>
      <c r="ID431" s="319"/>
      <c r="IE431" s="319"/>
      <c r="IF431" s="319"/>
      <c r="IG431" s="318"/>
    </row>
    <row r="432" spans="1:241" ht="12.75" customHeight="1" x14ac:dyDescent="0.2">
      <c r="A432" s="370" t="s">
        <v>602</v>
      </c>
      <c r="B432" s="270">
        <v>2020</v>
      </c>
      <c r="C432" s="270">
        <v>2020</v>
      </c>
      <c r="D432" s="270">
        <v>880</v>
      </c>
      <c r="E432" s="270">
        <v>1140</v>
      </c>
      <c r="F432" s="270">
        <v>0</v>
      </c>
      <c r="G432" s="270">
        <v>2015</v>
      </c>
      <c r="H432" s="270" t="s">
        <v>1676</v>
      </c>
      <c r="I432" s="270">
        <v>730</v>
      </c>
      <c r="J432" s="270">
        <v>1290</v>
      </c>
      <c r="K432" s="270">
        <v>1395</v>
      </c>
      <c r="L432" s="270" t="s">
        <v>1676</v>
      </c>
      <c r="M432" s="270">
        <v>0</v>
      </c>
      <c r="N432" s="270">
        <v>0</v>
      </c>
      <c r="O432" s="270">
        <v>0</v>
      </c>
      <c r="P432" s="270" t="s">
        <v>1676</v>
      </c>
      <c r="Q432" s="270">
        <v>0</v>
      </c>
      <c r="R432" s="270">
        <v>0</v>
      </c>
      <c r="S432" s="270">
        <v>0</v>
      </c>
      <c r="T432" s="270">
        <v>0</v>
      </c>
      <c r="U432" s="270">
        <v>1.9134615384615385</v>
      </c>
      <c r="V432" s="270">
        <v>2</v>
      </c>
      <c r="W432" s="270" t="s">
        <v>1676</v>
      </c>
      <c r="X432" s="270">
        <v>56.306274900398407</v>
      </c>
      <c r="Y432" s="270">
        <v>0</v>
      </c>
      <c r="Z432" s="270">
        <v>140</v>
      </c>
      <c r="AA432" s="270">
        <v>345</v>
      </c>
      <c r="AB432" s="270">
        <v>610</v>
      </c>
      <c r="AC432" s="270">
        <v>640</v>
      </c>
      <c r="AD432" s="270">
        <v>265</v>
      </c>
      <c r="AE432" s="270">
        <v>10</v>
      </c>
      <c r="AF432" s="270">
        <v>440</v>
      </c>
      <c r="AG432" s="270">
        <v>0</v>
      </c>
      <c r="AH432" s="270">
        <v>0</v>
      </c>
      <c r="AI432" s="270">
        <v>10</v>
      </c>
      <c r="AJ432" s="270">
        <v>25</v>
      </c>
      <c r="AK432" s="270" t="s">
        <v>1676</v>
      </c>
      <c r="AL432" s="270" t="s">
        <v>1676</v>
      </c>
      <c r="AM432" s="270">
        <v>60</v>
      </c>
      <c r="AN432" s="270">
        <v>20</v>
      </c>
      <c r="AO432" s="270">
        <v>0</v>
      </c>
      <c r="AP432" s="270" t="s">
        <v>1676</v>
      </c>
      <c r="AQ432" s="270">
        <v>90</v>
      </c>
      <c r="AR432" s="270">
        <v>55</v>
      </c>
      <c r="AS432" s="270">
        <v>35</v>
      </c>
      <c r="AT432" s="270">
        <v>175</v>
      </c>
      <c r="AU432" s="270">
        <v>0</v>
      </c>
      <c r="AV432" s="270">
        <v>50</v>
      </c>
      <c r="AW432" s="270">
        <v>270</v>
      </c>
      <c r="AX432" s="270">
        <v>0</v>
      </c>
      <c r="AY432" s="270">
        <v>75</v>
      </c>
      <c r="AZ432" s="270">
        <v>620</v>
      </c>
      <c r="BA432" s="270">
        <v>15</v>
      </c>
      <c r="BB432" s="270">
        <v>60</v>
      </c>
      <c r="BC432" s="270" t="s">
        <v>1676</v>
      </c>
      <c r="BD432" s="270">
        <v>70</v>
      </c>
      <c r="BE432" s="270" t="s">
        <v>1676</v>
      </c>
      <c r="BF432" s="270" t="s">
        <v>1676</v>
      </c>
      <c r="BG432" s="270">
        <v>0</v>
      </c>
      <c r="BH432" s="270">
        <v>10</v>
      </c>
      <c r="BI432" s="270">
        <v>0</v>
      </c>
      <c r="BJ432" s="270">
        <v>10</v>
      </c>
      <c r="BK432" s="270" t="s">
        <v>1676</v>
      </c>
      <c r="BL432" s="270">
        <v>25</v>
      </c>
      <c r="BM432" s="270">
        <v>250</v>
      </c>
      <c r="BN432" s="270">
        <v>25</v>
      </c>
      <c r="BO432" s="270">
        <v>1205</v>
      </c>
      <c r="BP432" s="270">
        <v>310</v>
      </c>
      <c r="BQ432" s="270">
        <v>0</v>
      </c>
      <c r="BR432" s="270">
        <v>0</v>
      </c>
      <c r="BS432" s="270" t="s">
        <v>1676</v>
      </c>
      <c r="BT432" s="270">
        <v>55</v>
      </c>
      <c r="BU432" s="270">
        <v>15</v>
      </c>
      <c r="BV432" s="270"/>
      <c r="BW432" s="270">
        <v>30</v>
      </c>
      <c r="BX432" s="270">
        <v>0</v>
      </c>
      <c r="BY432" s="270" t="s">
        <v>1676</v>
      </c>
      <c r="BZ432" s="270">
        <v>0</v>
      </c>
      <c r="CA432" s="270">
        <v>0</v>
      </c>
      <c r="CB432" s="270">
        <v>0</v>
      </c>
      <c r="CC432" s="270">
        <v>0</v>
      </c>
      <c r="CD432" s="270">
        <v>15</v>
      </c>
      <c r="CE432" s="270" t="s">
        <v>1676</v>
      </c>
      <c r="CF432" s="270">
        <v>0</v>
      </c>
      <c r="CG432" s="270">
        <v>2000</v>
      </c>
      <c r="CH432" s="270">
        <v>0</v>
      </c>
      <c r="CI432" s="270">
        <v>330</v>
      </c>
      <c r="CJ432" s="270">
        <v>115</v>
      </c>
      <c r="CK432" s="270">
        <v>945</v>
      </c>
      <c r="CL432" s="270">
        <v>40</v>
      </c>
      <c r="CM432" s="270">
        <v>0</v>
      </c>
      <c r="CN432" s="270">
        <v>0</v>
      </c>
      <c r="CO432" s="270">
        <v>0</v>
      </c>
      <c r="CP432" s="270">
        <v>0</v>
      </c>
      <c r="CQ432" s="270">
        <v>0</v>
      </c>
      <c r="CR432" s="270">
        <v>0</v>
      </c>
      <c r="CS432" s="270">
        <v>0</v>
      </c>
      <c r="CT432" s="270">
        <v>0</v>
      </c>
      <c r="CU432" s="270">
        <v>0</v>
      </c>
      <c r="CV432" s="270">
        <v>0</v>
      </c>
      <c r="CW432" s="270">
        <v>0</v>
      </c>
      <c r="CX432" s="270">
        <v>0</v>
      </c>
      <c r="CY432" s="270">
        <v>0</v>
      </c>
      <c r="CZ432" s="270">
        <v>0</v>
      </c>
      <c r="DA432" s="270">
        <v>305</v>
      </c>
      <c r="DB432" s="270">
        <v>0</v>
      </c>
      <c r="DC432" s="270">
        <v>0</v>
      </c>
      <c r="DD432" s="270">
        <v>0</v>
      </c>
      <c r="DE432" s="270">
        <v>0</v>
      </c>
      <c r="DF432" s="270">
        <v>0</v>
      </c>
      <c r="DG432" s="270">
        <v>0</v>
      </c>
      <c r="DH432" s="270">
        <v>0</v>
      </c>
      <c r="DI432" s="270">
        <v>0</v>
      </c>
      <c r="DJ432" s="270">
        <v>0</v>
      </c>
      <c r="DK432" s="270">
        <v>0</v>
      </c>
      <c r="DL432" s="270">
        <v>0</v>
      </c>
      <c r="DM432" s="270">
        <v>0</v>
      </c>
      <c r="DN432" s="270">
        <v>0</v>
      </c>
      <c r="DO432" s="270">
        <v>0</v>
      </c>
      <c r="DP432" s="270">
        <v>0</v>
      </c>
      <c r="DQ432" s="270"/>
      <c r="DR432" s="270">
        <v>0</v>
      </c>
      <c r="DS432" s="270">
        <v>0</v>
      </c>
      <c r="DT432" s="270">
        <v>0</v>
      </c>
      <c r="DU432" s="270">
        <v>0</v>
      </c>
      <c r="DV432" s="270">
        <v>0</v>
      </c>
      <c r="DW432" s="270">
        <v>0</v>
      </c>
      <c r="DX432" s="270">
        <v>0</v>
      </c>
      <c r="DY432" s="270">
        <v>0</v>
      </c>
      <c r="DZ432" s="270">
        <v>0</v>
      </c>
      <c r="EA432" s="270">
        <v>0</v>
      </c>
      <c r="EB432" s="270">
        <v>0</v>
      </c>
      <c r="EC432" s="270">
        <v>0</v>
      </c>
      <c r="ED432" s="270">
        <v>0</v>
      </c>
      <c r="EE432" s="270">
        <v>0</v>
      </c>
      <c r="EF432" s="270">
        <v>0</v>
      </c>
      <c r="EG432" s="270">
        <v>0</v>
      </c>
      <c r="EH432" s="270">
        <v>0</v>
      </c>
      <c r="EI432" s="270">
        <v>0</v>
      </c>
      <c r="EJ432" s="270">
        <v>0</v>
      </c>
      <c r="EK432" s="270">
        <v>290</v>
      </c>
      <c r="EL432" s="270">
        <v>0</v>
      </c>
      <c r="EM432" s="270">
        <v>0</v>
      </c>
      <c r="EN432" s="270">
        <v>0</v>
      </c>
      <c r="EO432" s="270">
        <v>0</v>
      </c>
      <c r="EP432" s="270">
        <v>0</v>
      </c>
      <c r="EQ432" s="270">
        <v>0</v>
      </c>
      <c r="ER432" s="270">
        <v>0</v>
      </c>
      <c r="ES432" s="270">
        <v>0</v>
      </c>
      <c r="ET432" s="270">
        <v>0</v>
      </c>
      <c r="EU432" s="270">
        <v>0</v>
      </c>
      <c r="EV432" s="270">
        <v>0</v>
      </c>
      <c r="EW432" s="270">
        <v>0</v>
      </c>
      <c r="EX432" s="270">
        <v>0</v>
      </c>
      <c r="EY432" s="270">
        <v>0</v>
      </c>
      <c r="EZ432" s="270">
        <v>0</v>
      </c>
      <c r="FA432" s="270">
        <v>0</v>
      </c>
      <c r="FB432" s="270">
        <v>0</v>
      </c>
      <c r="FC432" s="270">
        <v>0</v>
      </c>
      <c r="FD432" s="270">
        <v>0</v>
      </c>
      <c r="FE432" s="270">
        <v>0</v>
      </c>
      <c r="FF432" s="270">
        <v>0</v>
      </c>
      <c r="FG432" s="270">
        <v>0</v>
      </c>
      <c r="FH432" s="270">
        <v>0</v>
      </c>
      <c r="FI432" s="270">
        <v>0</v>
      </c>
      <c r="FJ432" s="270">
        <v>0</v>
      </c>
      <c r="FK432" s="270">
        <v>0</v>
      </c>
      <c r="FL432" s="351">
        <v>1960</v>
      </c>
      <c r="FM432" s="323">
        <v>0</v>
      </c>
      <c r="FN432" s="324" t="s">
        <v>1676</v>
      </c>
      <c r="FO432" s="270"/>
      <c r="FP432" s="89"/>
      <c r="FQ432" s="270"/>
      <c r="FR432" s="319"/>
      <c r="FS432" s="319"/>
      <c r="FT432" s="319"/>
      <c r="FU432" s="319"/>
      <c r="FV432" s="319"/>
      <c r="FW432" s="319"/>
      <c r="FX432" s="319"/>
      <c r="FY432" s="319"/>
      <c r="FZ432" s="319"/>
      <c r="GA432" s="319"/>
      <c r="GB432" s="319"/>
      <c r="GC432" s="319"/>
      <c r="GD432" s="319"/>
      <c r="GE432" s="319"/>
      <c r="GF432" s="319"/>
      <c r="GG432" s="319"/>
      <c r="GH432" s="319"/>
      <c r="GI432" s="319"/>
      <c r="GJ432" s="319"/>
      <c r="GK432" s="319"/>
      <c r="GL432" s="319"/>
      <c r="GM432" s="319"/>
      <c r="GN432" s="319"/>
      <c r="GO432" s="319"/>
      <c r="GP432" s="319"/>
      <c r="GQ432" s="319"/>
      <c r="GR432" s="319"/>
      <c r="GS432" s="319"/>
      <c r="GT432" s="319"/>
      <c r="GU432" s="319"/>
      <c r="GV432" s="319"/>
      <c r="GW432" s="319"/>
      <c r="GX432" s="319"/>
      <c r="GY432" s="319"/>
      <c r="GZ432" s="319"/>
      <c r="HA432" s="319"/>
      <c r="HB432" s="319"/>
      <c r="HC432" s="319"/>
      <c r="HD432" s="319"/>
      <c r="HE432" s="319"/>
      <c r="HF432" s="319"/>
      <c r="HG432" s="319"/>
      <c r="HH432" s="319"/>
      <c r="HI432" s="319"/>
      <c r="HJ432" s="319"/>
      <c r="HK432" s="319"/>
      <c r="HL432" s="319"/>
      <c r="HM432" s="319"/>
      <c r="HN432" s="319"/>
      <c r="HO432" s="319"/>
      <c r="HP432" s="319"/>
      <c r="HQ432" s="319"/>
      <c r="HR432" s="319"/>
      <c r="HS432" s="319"/>
      <c r="HT432" s="319"/>
      <c r="HU432" s="319"/>
      <c r="HV432" s="319"/>
      <c r="HW432" s="319"/>
      <c r="HX432" s="319"/>
      <c r="HY432" s="319"/>
      <c r="HZ432" s="319"/>
      <c r="IA432" s="319"/>
      <c r="IB432" s="319"/>
      <c r="IC432" s="319"/>
      <c r="ID432" s="319"/>
      <c r="IE432" s="319"/>
      <c r="IF432" s="319"/>
      <c r="IG432" s="318"/>
    </row>
    <row r="433" spans="1:241" ht="12.75" customHeight="1" x14ac:dyDescent="0.2">
      <c r="A433" s="370" t="s">
        <v>1380</v>
      </c>
      <c r="B433" s="270">
        <v>235</v>
      </c>
      <c r="C433" s="270">
        <v>235</v>
      </c>
      <c r="D433" s="270">
        <v>85</v>
      </c>
      <c r="E433" s="270">
        <v>145</v>
      </c>
      <c r="F433" s="270">
        <v>0</v>
      </c>
      <c r="G433" s="270">
        <v>235</v>
      </c>
      <c r="H433" s="270">
        <v>0</v>
      </c>
      <c r="I433" s="270">
        <v>45</v>
      </c>
      <c r="J433" s="270">
        <v>190</v>
      </c>
      <c r="K433" s="270">
        <v>55</v>
      </c>
      <c r="L433" s="270"/>
      <c r="M433" s="270">
        <v>0</v>
      </c>
      <c r="N433" s="270">
        <v>0</v>
      </c>
      <c r="O433" s="270">
        <v>0</v>
      </c>
      <c r="P433" s="270">
        <v>0</v>
      </c>
      <c r="Q433" s="270">
        <v>0</v>
      </c>
      <c r="R433" s="270">
        <v>0</v>
      </c>
      <c r="S433" s="270">
        <v>0</v>
      </c>
      <c r="T433" s="270">
        <v>0</v>
      </c>
      <c r="X433" s="270">
        <v>56.192307692307693</v>
      </c>
      <c r="Y433" s="270">
        <v>0</v>
      </c>
      <c r="Z433" s="270">
        <v>15</v>
      </c>
      <c r="AA433" s="270">
        <v>40</v>
      </c>
      <c r="AB433" s="270">
        <v>70</v>
      </c>
      <c r="AC433" s="270">
        <v>80</v>
      </c>
      <c r="AD433" s="270">
        <v>30</v>
      </c>
      <c r="AE433" s="270">
        <v>0</v>
      </c>
      <c r="AF433" s="270">
        <v>80</v>
      </c>
      <c r="AG433" s="270">
        <v>0</v>
      </c>
      <c r="AH433" s="270">
        <v>0</v>
      </c>
      <c r="AI433" s="270" t="s">
        <v>1676</v>
      </c>
      <c r="AJ433" s="270">
        <v>10</v>
      </c>
      <c r="AK433" s="270">
        <v>10</v>
      </c>
      <c r="AL433" s="270" t="s">
        <v>1676</v>
      </c>
      <c r="AM433" s="270">
        <v>0</v>
      </c>
      <c r="AN433" s="270">
        <v>0</v>
      </c>
      <c r="AO433" s="270">
        <v>0</v>
      </c>
      <c r="AP433" s="270">
        <v>0</v>
      </c>
      <c r="AQ433" s="270" t="s">
        <v>1676</v>
      </c>
      <c r="AR433" s="270" t="s">
        <v>1676</v>
      </c>
      <c r="AS433" s="270">
        <v>0</v>
      </c>
      <c r="AT433" s="270">
        <v>0</v>
      </c>
      <c r="AU433" s="270">
        <v>0</v>
      </c>
      <c r="AV433" s="270" t="s">
        <v>1676</v>
      </c>
      <c r="AW433" s="270">
        <v>0</v>
      </c>
      <c r="AX433" s="270">
        <v>0</v>
      </c>
      <c r="AY433" s="270">
        <v>65</v>
      </c>
      <c r="AZ433" s="270">
        <v>20</v>
      </c>
      <c r="BA433" s="270">
        <v>30</v>
      </c>
      <c r="BB433" s="270" t="s">
        <v>1676</v>
      </c>
      <c r="BC433" s="270">
        <v>0</v>
      </c>
      <c r="BD433" s="270" t="s">
        <v>1676</v>
      </c>
      <c r="BE433" s="270">
        <v>0</v>
      </c>
      <c r="BF433" s="270">
        <v>0</v>
      </c>
      <c r="BG433" s="270">
        <v>0</v>
      </c>
      <c r="BH433" s="270">
        <v>0</v>
      </c>
      <c r="BI433" s="270">
        <v>0</v>
      </c>
      <c r="BJ433" s="270" t="s">
        <v>1676</v>
      </c>
      <c r="BK433" s="270">
        <v>0</v>
      </c>
      <c r="BL433" s="270">
        <v>20</v>
      </c>
      <c r="BM433" s="270" t="s">
        <v>1676</v>
      </c>
      <c r="BN433" s="270" t="s">
        <v>1676</v>
      </c>
      <c r="BO433" s="270">
        <v>195</v>
      </c>
      <c r="BP433" s="270">
        <v>10</v>
      </c>
      <c r="BQ433" s="270">
        <v>0</v>
      </c>
      <c r="BR433" s="270">
        <v>0</v>
      </c>
      <c r="BS433" s="270">
        <v>0</v>
      </c>
      <c r="BT433" s="270" t="s">
        <v>1676</v>
      </c>
      <c r="BU433" s="270">
        <v>0</v>
      </c>
      <c r="BV433" s="270"/>
      <c r="BW433" s="270">
        <v>0</v>
      </c>
      <c r="BX433" s="270">
        <v>0</v>
      </c>
      <c r="BY433" s="270">
        <v>0</v>
      </c>
      <c r="BZ433" s="270">
        <v>0</v>
      </c>
      <c r="CA433" s="270">
        <v>0</v>
      </c>
      <c r="CB433" s="270">
        <v>0</v>
      </c>
      <c r="CC433" s="270">
        <v>0</v>
      </c>
      <c r="CD433" s="270" t="s">
        <v>1676</v>
      </c>
      <c r="CE433" s="270" t="s">
        <v>1676</v>
      </c>
      <c r="CF433" s="270">
        <v>0</v>
      </c>
      <c r="CG433" s="270">
        <v>230</v>
      </c>
      <c r="CH433" s="270">
        <v>0</v>
      </c>
      <c r="CI433" s="270">
        <v>0</v>
      </c>
      <c r="CJ433" s="270">
        <v>10</v>
      </c>
      <c r="CK433" s="270">
        <v>80</v>
      </c>
      <c r="CL433" s="270">
        <v>30</v>
      </c>
      <c r="CM433" s="270">
        <v>0</v>
      </c>
      <c r="CN433" s="270">
        <v>0</v>
      </c>
      <c r="CO433" s="270">
        <v>0</v>
      </c>
      <c r="CP433" s="270">
        <v>0</v>
      </c>
      <c r="CQ433" s="270">
        <v>0</v>
      </c>
      <c r="CR433" s="270">
        <v>0</v>
      </c>
      <c r="CS433" s="270">
        <v>0</v>
      </c>
      <c r="CT433" s="270">
        <v>0</v>
      </c>
      <c r="CU433" s="270">
        <v>0</v>
      </c>
      <c r="CV433" s="270">
        <v>0</v>
      </c>
      <c r="CW433" s="270">
        <v>0</v>
      </c>
      <c r="CX433" s="270">
        <v>0</v>
      </c>
      <c r="CY433" s="270">
        <v>0</v>
      </c>
      <c r="CZ433" s="270">
        <v>0</v>
      </c>
      <c r="DA433" s="270">
        <v>115</v>
      </c>
      <c r="DB433" s="270">
        <v>0</v>
      </c>
      <c r="DC433" s="270">
        <v>0</v>
      </c>
      <c r="DD433" s="270">
        <v>0</v>
      </c>
      <c r="DE433" s="270">
        <v>0</v>
      </c>
      <c r="DF433" s="270">
        <v>0</v>
      </c>
      <c r="DG433" s="270">
        <v>0</v>
      </c>
      <c r="DH433" s="270">
        <v>0</v>
      </c>
      <c r="DI433" s="270">
        <v>0</v>
      </c>
      <c r="DJ433" s="270">
        <v>0</v>
      </c>
      <c r="DK433" s="270">
        <v>0</v>
      </c>
      <c r="DL433" s="270">
        <v>0</v>
      </c>
      <c r="DM433" s="270">
        <v>0</v>
      </c>
      <c r="DN433" s="270">
        <v>0</v>
      </c>
      <c r="DO433" s="270">
        <v>0</v>
      </c>
      <c r="DP433" s="270">
        <v>0</v>
      </c>
      <c r="DQ433" s="270"/>
      <c r="DR433" s="270">
        <v>0</v>
      </c>
      <c r="DS433" s="270">
        <v>0</v>
      </c>
      <c r="DT433" s="270">
        <v>0</v>
      </c>
      <c r="DU433" s="270">
        <v>0</v>
      </c>
      <c r="DV433" s="270">
        <v>0</v>
      </c>
      <c r="DW433" s="270">
        <v>0</v>
      </c>
      <c r="DX433" s="270">
        <v>0</v>
      </c>
      <c r="DY433" s="270">
        <v>0</v>
      </c>
      <c r="DZ433" s="270">
        <v>0</v>
      </c>
      <c r="EA433" s="270">
        <v>0</v>
      </c>
      <c r="EB433" s="270">
        <v>0</v>
      </c>
      <c r="EC433" s="270">
        <v>0</v>
      </c>
      <c r="ED433" s="270">
        <v>0</v>
      </c>
      <c r="EE433" s="270">
        <v>0</v>
      </c>
      <c r="EF433" s="270">
        <v>0</v>
      </c>
      <c r="EG433" s="270">
        <v>0</v>
      </c>
      <c r="EH433" s="270">
        <v>0</v>
      </c>
      <c r="EI433" s="270">
        <v>0</v>
      </c>
      <c r="EJ433" s="270">
        <v>0</v>
      </c>
      <c r="EK433" s="270">
        <v>0</v>
      </c>
      <c r="EL433" s="270">
        <v>0</v>
      </c>
      <c r="EM433" s="270">
        <v>0</v>
      </c>
      <c r="EN433" s="270">
        <v>0</v>
      </c>
      <c r="EO433" s="270">
        <v>0</v>
      </c>
      <c r="EP433" s="270">
        <v>0</v>
      </c>
      <c r="EQ433" s="270">
        <v>0</v>
      </c>
      <c r="ER433" s="270">
        <v>0</v>
      </c>
      <c r="ES433" s="270">
        <v>0</v>
      </c>
      <c r="ET433" s="270">
        <v>0</v>
      </c>
      <c r="EU433" s="270">
        <v>0</v>
      </c>
      <c r="EV433" s="270">
        <v>0</v>
      </c>
      <c r="EW433" s="270">
        <v>0</v>
      </c>
      <c r="EX433" s="270">
        <v>0</v>
      </c>
      <c r="EY433" s="270">
        <v>0</v>
      </c>
      <c r="EZ433" s="270">
        <v>0</v>
      </c>
      <c r="FA433" s="270">
        <v>0</v>
      </c>
      <c r="FB433" s="270">
        <v>0</v>
      </c>
      <c r="FC433" s="270">
        <v>0</v>
      </c>
      <c r="FD433" s="270">
        <v>0</v>
      </c>
      <c r="FE433" s="270">
        <v>0</v>
      </c>
      <c r="FF433" s="270">
        <v>0</v>
      </c>
      <c r="FG433" s="270">
        <v>0</v>
      </c>
      <c r="FH433" s="270">
        <v>0</v>
      </c>
      <c r="FI433" s="270">
        <v>0</v>
      </c>
      <c r="FJ433" s="270">
        <v>0</v>
      </c>
      <c r="FK433" s="270">
        <v>0</v>
      </c>
      <c r="FL433" s="351">
        <v>235</v>
      </c>
      <c r="FM433" s="323">
        <v>0</v>
      </c>
      <c r="FN433" s="324">
        <v>0</v>
      </c>
      <c r="FO433" s="270"/>
      <c r="FP433" s="89"/>
      <c r="FQ433" s="270"/>
      <c r="FR433" s="319"/>
      <c r="FS433" s="319"/>
      <c r="FT433" s="319"/>
      <c r="FU433" s="319"/>
      <c r="FV433" s="319"/>
      <c r="FW433" s="319"/>
      <c r="FX433" s="319"/>
      <c r="FY433" s="319"/>
      <c r="FZ433" s="319"/>
      <c r="GA433" s="319"/>
      <c r="GB433" s="319"/>
      <c r="GC433" s="319"/>
      <c r="GD433" s="319"/>
      <c r="GE433" s="319"/>
      <c r="GF433" s="319"/>
      <c r="GG433" s="319"/>
      <c r="GH433" s="319"/>
      <c r="GI433" s="319"/>
      <c r="GJ433" s="319"/>
      <c r="GK433" s="319"/>
      <c r="GL433" s="319"/>
      <c r="GM433" s="319"/>
      <c r="GN433" s="319"/>
      <c r="GO433" s="319"/>
      <c r="GP433" s="319"/>
      <c r="GQ433" s="319"/>
      <c r="GR433" s="319"/>
      <c r="GS433" s="319"/>
      <c r="GT433" s="319"/>
      <c r="GU433" s="319"/>
      <c r="GV433" s="319"/>
      <c r="GW433" s="319"/>
      <c r="GX433" s="319"/>
      <c r="GY433" s="319"/>
      <c r="GZ433" s="319"/>
      <c r="HA433" s="319"/>
      <c r="HB433" s="319"/>
      <c r="HC433" s="319"/>
      <c r="HD433" s="319"/>
      <c r="HE433" s="319"/>
      <c r="HF433" s="319"/>
      <c r="HG433" s="319"/>
      <c r="HH433" s="319"/>
      <c r="HI433" s="319"/>
      <c r="HJ433" s="319"/>
      <c r="HK433" s="319"/>
      <c r="HL433" s="319"/>
      <c r="HM433" s="319"/>
      <c r="HN433" s="319"/>
      <c r="HO433" s="319"/>
      <c r="HP433" s="319"/>
      <c r="HQ433" s="319"/>
      <c r="HR433" s="319"/>
      <c r="HS433" s="319"/>
      <c r="HT433" s="319"/>
      <c r="HU433" s="319"/>
      <c r="HV433" s="319"/>
      <c r="HW433" s="319"/>
      <c r="HX433" s="319"/>
      <c r="HY433" s="319"/>
      <c r="HZ433" s="319"/>
      <c r="IA433" s="319"/>
      <c r="IB433" s="319"/>
      <c r="IC433" s="319"/>
      <c r="ID433" s="319"/>
      <c r="IE433" s="319"/>
      <c r="IF433" s="319"/>
      <c r="IG433" s="318"/>
    </row>
    <row r="434" spans="1:241" ht="12.75" customHeight="1" x14ac:dyDescent="0.2">
      <c r="A434" s="370" t="s">
        <v>1596</v>
      </c>
      <c r="B434" s="270">
        <v>10</v>
      </c>
      <c r="C434" s="270">
        <v>10</v>
      </c>
      <c r="D434" s="270" t="s">
        <v>1676</v>
      </c>
      <c r="E434" s="270" t="s">
        <v>1676</v>
      </c>
      <c r="F434" s="270">
        <v>0</v>
      </c>
      <c r="G434" s="270">
        <v>0</v>
      </c>
      <c r="H434" s="270">
        <v>10</v>
      </c>
      <c r="I434" s="270" t="s">
        <v>1676</v>
      </c>
      <c r="J434" s="270" t="s">
        <v>1676</v>
      </c>
      <c r="K434" s="270">
        <v>10</v>
      </c>
      <c r="L434" s="270"/>
      <c r="M434" s="270">
        <v>0</v>
      </c>
      <c r="N434" s="270">
        <v>0</v>
      </c>
      <c r="O434" s="270">
        <v>0</v>
      </c>
      <c r="P434" s="270">
        <v>0</v>
      </c>
      <c r="Q434" s="270">
        <v>0</v>
      </c>
      <c r="R434" s="270">
        <v>0</v>
      </c>
      <c r="S434" s="270">
        <v>0</v>
      </c>
      <c r="T434" s="270">
        <v>0</v>
      </c>
      <c r="X434" s="270">
        <v>67.125</v>
      </c>
      <c r="Y434" s="270">
        <v>0</v>
      </c>
      <c r="Z434" s="270">
        <v>0</v>
      </c>
      <c r="AA434" s="270">
        <v>0</v>
      </c>
      <c r="AB434" s="270" t="s">
        <v>1676</v>
      </c>
      <c r="AC434" s="270" t="s">
        <v>1676</v>
      </c>
      <c r="AD434" s="270" t="s">
        <v>1676</v>
      </c>
      <c r="AE434" s="270">
        <v>0</v>
      </c>
      <c r="AF434" s="270">
        <v>0</v>
      </c>
      <c r="AG434" s="270">
        <v>0</v>
      </c>
      <c r="AH434" s="270" t="s">
        <v>1676</v>
      </c>
      <c r="AI434" s="270">
        <v>0</v>
      </c>
      <c r="AJ434" s="270">
        <v>0</v>
      </c>
      <c r="AK434" s="270">
        <v>0</v>
      </c>
      <c r="AL434" s="270">
        <v>0</v>
      </c>
      <c r="AM434" s="270">
        <v>0</v>
      </c>
      <c r="AN434" s="270">
        <v>0</v>
      </c>
      <c r="AO434" s="270">
        <v>0</v>
      </c>
      <c r="AP434" s="270">
        <v>0</v>
      </c>
      <c r="AQ434" s="270">
        <v>0</v>
      </c>
      <c r="AR434" s="270">
        <v>0</v>
      </c>
      <c r="AS434" s="270">
        <v>0</v>
      </c>
      <c r="AT434" s="270">
        <v>0</v>
      </c>
      <c r="AU434" s="270">
        <v>0</v>
      </c>
      <c r="AV434" s="270">
        <v>0</v>
      </c>
      <c r="AW434" s="270">
        <v>0</v>
      </c>
      <c r="AX434" s="270">
        <v>0</v>
      </c>
      <c r="AY434" s="270">
        <v>0</v>
      </c>
      <c r="AZ434" s="270" t="s">
        <v>1676</v>
      </c>
      <c r="BA434" s="270">
        <v>0</v>
      </c>
      <c r="BB434" s="270">
        <v>0</v>
      </c>
      <c r="BC434" s="270">
        <v>0</v>
      </c>
      <c r="BD434" s="270">
        <v>0</v>
      </c>
      <c r="BE434" s="270">
        <v>0</v>
      </c>
      <c r="BF434" s="270">
        <v>0</v>
      </c>
      <c r="BG434" s="270">
        <v>0</v>
      </c>
      <c r="BH434" s="270">
        <v>0</v>
      </c>
      <c r="BI434" s="270" t="s">
        <v>1676</v>
      </c>
      <c r="BJ434" s="270">
        <v>0</v>
      </c>
      <c r="BK434" s="270">
        <v>0</v>
      </c>
      <c r="BL434" s="270">
        <v>0</v>
      </c>
      <c r="BM434" s="270">
        <v>0</v>
      </c>
      <c r="BN434" s="270">
        <v>0</v>
      </c>
      <c r="BO434" s="270" t="s">
        <v>1676</v>
      </c>
      <c r="BP434" s="270">
        <v>0</v>
      </c>
      <c r="BQ434" s="270">
        <v>0</v>
      </c>
      <c r="BR434" s="270">
        <v>0</v>
      </c>
      <c r="BS434" s="270">
        <v>0</v>
      </c>
      <c r="BT434" s="270">
        <v>0</v>
      </c>
      <c r="BU434" s="270">
        <v>0</v>
      </c>
      <c r="BV434" s="270"/>
      <c r="BW434" s="270">
        <v>0</v>
      </c>
      <c r="BX434" s="270">
        <v>0</v>
      </c>
      <c r="BY434" s="270">
        <v>0</v>
      </c>
      <c r="BZ434" s="270">
        <v>0</v>
      </c>
      <c r="CA434" s="270">
        <v>0</v>
      </c>
      <c r="CB434" s="270">
        <v>0</v>
      </c>
      <c r="CC434" s="270">
        <v>0</v>
      </c>
      <c r="CD434" s="270">
        <v>0</v>
      </c>
      <c r="CE434" s="270">
        <v>0</v>
      </c>
      <c r="CF434" s="270">
        <v>0</v>
      </c>
      <c r="CG434" s="270">
        <v>10</v>
      </c>
      <c r="CH434" s="270">
        <v>0</v>
      </c>
      <c r="CI434" s="270">
        <v>0</v>
      </c>
      <c r="CJ434" s="270">
        <v>0</v>
      </c>
      <c r="CK434" s="270" t="s">
        <v>1676</v>
      </c>
      <c r="CL434" s="270">
        <v>0</v>
      </c>
      <c r="CM434" s="270" t="s">
        <v>1676</v>
      </c>
      <c r="CN434" s="270">
        <v>0</v>
      </c>
      <c r="CO434" s="270">
        <v>0</v>
      </c>
      <c r="CP434" s="270">
        <v>0</v>
      </c>
      <c r="CQ434" s="270">
        <v>0</v>
      </c>
      <c r="CR434" s="270">
        <v>0</v>
      </c>
      <c r="CS434" s="270">
        <v>0</v>
      </c>
      <c r="CT434" s="270">
        <v>0</v>
      </c>
      <c r="CU434" s="270">
        <v>0</v>
      </c>
      <c r="CV434" s="270">
        <v>0</v>
      </c>
      <c r="CW434" s="270">
        <v>0</v>
      </c>
      <c r="CX434" s="270">
        <v>0</v>
      </c>
      <c r="CY434" s="270">
        <v>0</v>
      </c>
      <c r="CZ434" s="270">
        <v>0</v>
      </c>
      <c r="DA434" s="270">
        <v>0</v>
      </c>
      <c r="DB434" s="270">
        <v>0</v>
      </c>
      <c r="DC434" s="270">
        <v>0</v>
      </c>
      <c r="DD434" s="270">
        <v>0</v>
      </c>
      <c r="DE434" s="270">
        <v>0</v>
      </c>
      <c r="DF434" s="270">
        <v>0</v>
      </c>
      <c r="DG434" s="270">
        <v>0</v>
      </c>
      <c r="DH434" s="270">
        <v>0</v>
      </c>
      <c r="DI434" s="270">
        <v>0</v>
      </c>
      <c r="DJ434" s="270">
        <v>0</v>
      </c>
      <c r="DK434" s="270">
        <v>0</v>
      </c>
      <c r="DL434" s="270">
        <v>0</v>
      </c>
      <c r="DM434" s="270">
        <v>0</v>
      </c>
      <c r="DN434" s="270">
        <v>0</v>
      </c>
      <c r="DO434" s="270">
        <v>0</v>
      </c>
      <c r="DP434" s="270">
        <v>0</v>
      </c>
      <c r="DQ434" s="270"/>
      <c r="DR434" s="270">
        <v>0</v>
      </c>
      <c r="DS434" s="270">
        <v>0</v>
      </c>
      <c r="DT434" s="270">
        <v>0</v>
      </c>
      <c r="DU434" s="270">
        <v>0</v>
      </c>
      <c r="DV434" s="270">
        <v>0</v>
      </c>
      <c r="DW434" s="270">
        <v>0</v>
      </c>
      <c r="DX434" s="270">
        <v>0</v>
      </c>
      <c r="DY434" s="270">
        <v>0</v>
      </c>
      <c r="DZ434" s="270">
        <v>0</v>
      </c>
      <c r="EA434" s="270">
        <v>0</v>
      </c>
      <c r="EB434" s="270">
        <v>0</v>
      </c>
      <c r="EC434" s="270">
        <v>0</v>
      </c>
      <c r="ED434" s="270">
        <v>0</v>
      </c>
      <c r="EE434" s="270">
        <v>0</v>
      </c>
      <c r="EF434" s="270">
        <v>0</v>
      </c>
      <c r="EG434" s="270">
        <v>0</v>
      </c>
      <c r="EH434" s="270">
        <v>0</v>
      </c>
      <c r="EI434" s="270">
        <v>0</v>
      </c>
      <c r="EJ434" s="270">
        <v>0</v>
      </c>
      <c r="EK434" s="270">
        <v>0</v>
      </c>
      <c r="EL434" s="270">
        <v>0</v>
      </c>
      <c r="EM434" s="270">
        <v>0</v>
      </c>
      <c r="EN434" s="270">
        <v>0</v>
      </c>
      <c r="EO434" s="270">
        <v>0</v>
      </c>
      <c r="EP434" s="270">
        <v>0</v>
      </c>
      <c r="EQ434" s="270">
        <v>0</v>
      </c>
      <c r="ER434" s="270">
        <v>0</v>
      </c>
      <c r="ES434" s="270">
        <v>0</v>
      </c>
      <c r="ET434" s="270">
        <v>0</v>
      </c>
      <c r="EU434" s="270">
        <v>0</v>
      </c>
      <c r="EV434" s="270">
        <v>0</v>
      </c>
      <c r="EW434" s="270">
        <v>0</v>
      </c>
      <c r="EX434" s="270">
        <v>0</v>
      </c>
      <c r="EY434" s="270">
        <v>0</v>
      </c>
      <c r="EZ434" s="270">
        <v>0</v>
      </c>
      <c r="FA434" s="270">
        <v>0</v>
      </c>
      <c r="FB434" s="270">
        <v>0</v>
      </c>
      <c r="FC434" s="270">
        <v>0</v>
      </c>
      <c r="FD434" s="270">
        <v>0</v>
      </c>
      <c r="FE434" s="270">
        <v>0</v>
      </c>
      <c r="FF434" s="270">
        <v>0</v>
      </c>
      <c r="FG434" s="270">
        <v>0</v>
      </c>
      <c r="FH434" s="270">
        <v>0</v>
      </c>
      <c r="FI434" s="270">
        <v>0</v>
      </c>
      <c r="FJ434" s="270">
        <v>0</v>
      </c>
      <c r="FK434" s="270">
        <v>0</v>
      </c>
      <c r="FL434" s="351">
        <v>10</v>
      </c>
      <c r="FM434" s="323">
        <v>0</v>
      </c>
      <c r="FN434" s="324">
        <v>0</v>
      </c>
      <c r="FO434" s="270"/>
      <c r="FP434" s="89"/>
      <c r="FQ434" s="270"/>
      <c r="FR434" s="319"/>
      <c r="FS434" s="319"/>
      <c r="FT434" s="319"/>
      <c r="FU434" s="319"/>
      <c r="FV434" s="319"/>
      <c r="FW434" s="319"/>
      <c r="FX434" s="319"/>
      <c r="FY434" s="319"/>
      <c r="FZ434" s="319"/>
      <c r="GA434" s="319"/>
      <c r="GB434" s="319"/>
      <c r="GC434" s="319"/>
      <c r="GD434" s="319"/>
      <c r="GE434" s="319"/>
      <c r="GF434" s="319"/>
      <c r="GG434" s="319"/>
      <c r="GH434" s="319"/>
      <c r="GI434" s="319"/>
      <c r="GJ434" s="319"/>
      <c r="GK434" s="319"/>
      <c r="GL434" s="319"/>
      <c r="GM434" s="319"/>
      <c r="GN434" s="319"/>
      <c r="GO434" s="319"/>
      <c r="GP434" s="319"/>
      <c r="GQ434" s="319"/>
      <c r="GR434" s="319"/>
      <c r="GS434" s="319"/>
      <c r="GT434" s="319"/>
      <c r="GU434" s="319"/>
      <c r="GV434" s="319"/>
      <c r="GW434" s="319"/>
      <c r="GX434" s="319"/>
      <c r="GY434" s="319"/>
      <c r="GZ434" s="319"/>
      <c r="HA434" s="319"/>
      <c r="HB434" s="319"/>
      <c r="HC434" s="319"/>
      <c r="HD434" s="319"/>
      <c r="HE434" s="319"/>
      <c r="HF434" s="319"/>
      <c r="HG434" s="319"/>
      <c r="HH434" s="319"/>
      <c r="HI434" s="319"/>
      <c r="HJ434" s="319"/>
      <c r="HK434" s="319"/>
      <c r="HL434" s="319"/>
      <c r="HM434" s="319"/>
      <c r="HN434" s="319"/>
      <c r="HO434" s="319"/>
      <c r="HP434" s="319"/>
      <c r="HQ434" s="319"/>
      <c r="HR434" s="319"/>
      <c r="HS434" s="319"/>
      <c r="HT434" s="319"/>
      <c r="HU434" s="319"/>
      <c r="HV434" s="319"/>
      <c r="HW434" s="319"/>
      <c r="HX434" s="319"/>
      <c r="HY434" s="319"/>
      <c r="HZ434" s="319"/>
      <c r="IA434" s="319"/>
      <c r="IB434" s="319"/>
      <c r="IC434" s="319"/>
      <c r="ID434" s="319"/>
      <c r="IE434" s="319"/>
      <c r="IF434" s="319"/>
      <c r="IG434" s="318"/>
    </row>
    <row r="435" spans="1:241" ht="12.75" customHeight="1" x14ac:dyDescent="0.2">
      <c r="A435" s="370" t="s">
        <v>405</v>
      </c>
      <c r="B435" s="270">
        <v>11305</v>
      </c>
      <c r="C435" s="270">
        <v>10625</v>
      </c>
      <c r="D435" s="270">
        <v>4505</v>
      </c>
      <c r="E435" s="270">
        <v>6115</v>
      </c>
      <c r="F435" s="270">
        <v>1730</v>
      </c>
      <c r="G435" s="270">
        <v>3315</v>
      </c>
      <c r="H435" s="270">
        <v>5555</v>
      </c>
      <c r="I435" s="270">
        <v>5640</v>
      </c>
      <c r="J435" s="270">
        <v>5665</v>
      </c>
      <c r="K435" s="270">
        <v>53720</v>
      </c>
      <c r="L435" s="270">
        <v>51.840029085620799</v>
      </c>
      <c r="M435" s="270">
        <v>2240</v>
      </c>
      <c r="N435" s="270">
        <v>1475</v>
      </c>
      <c r="O435" s="270">
        <v>860</v>
      </c>
      <c r="P435" s="270">
        <v>835</v>
      </c>
      <c r="Q435" s="270">
        <v>80</v>
      </c>
      <c r="R435" s="270">
        <v>10</v>
      </c>
      <c r="S435" s="270" t="s">
        <v>1676</v>
      </c>
      <c r="T435" s="270">
        <v>0</v>
      </c>
      <c r="U435" s="270">
        <v>10.743148629725946</v>
      </c>
      <c r="V435" s="270">
        <v>3</v>
      </c>
      <c r="W435" s="270">
        <v>38</v>
      </c>
      <c r="X435" s="270">
        <v>51.587985114300906</v>
      </c>
      <c r="Y435" s="270">
        <v>0</v>
      </c>
      <c r="Z435" s="270">
        <v>1150</v>
      </c>
      <c r="AA435" s="270">
        <v>2535</v>
      </c>
      <c r="AB435" s="270">
        <v>3955</v>
      </c>
      <c r="AC435" s="270">
        <v>2880</v>
      </c>
      <c r="AD435" s="270">
        <v>730</v>
      </c>
      <c r="AE435" s="270">
        <v>35</v>
      </c>
      <c r="AF435" s="270">
        <v>4060</v>
      </c>
      <c r="AG435" s="270">
        <v>45</v>
      </c>
      <c r="AH435" s="270" t="s">
        <v>1676</v>
      </c>
      <c r="AI435" s="270" t="s">
        <v>1676</v>
      </c>
      <c r="AJ435" s="270">
        <v>95</v>
      </c>
      <c r="AK435" s="270" t="s">
        <v>1676</v>
      </c>
      <c r="AL435" s="270">
        <v>0</v>
      </c>
      <c r="AM435" s="270">
        <v>0</v>
      </c>
      <c r="AN435" s="270">
        <v>0</v>
      </c>
      <c r="AO435" s="270">
        <v>0</v>
      </c>
      <c r="AP435" s="270">
        <v>705</v>
      </c>
      <c r="AQ435" s="270">
        <v>35</v>
      </c>
      <c r="AR435" s="270">
        <v>0</v>
      </c>
      <c r="AS435" s="270">
        <v>0</v>
      </c>
      <c r="AT435" s="270">
        <v>0</v>
      </c>
      <c r="AU435" s="270" t="s">
        <v>1676</v>
      </c>
      <c r="AV435" s="270">
        <v>70</v>
      </c>
      <c r="AW435" s="270">
        <v>40</v>
      </c>
      <c r="AX435" s="270">
        <v>695</v>
      </c>
      <c r="AY435" s="270">
        <v>2195</v>
      </c>
      <c r="AZ435" s="270">
        <v>105</v>
      </c>
      <c r="BA435" s="270">
        <v>1850</v>
      </c>
      <c r="BB435" s="270">
        <v>1400</v>
      </c>
      <c r="BC435" s="270">
        <v>20</v>
      </c>
      <c r="BD435" s="270">
        <v>660</v>
      </c>
      <c r="BE435" s="270">
        <v>10</v>
      </c>
      <c r="BF435" s="270">
        <v>15</v>
      </c>
      <c r="BG435" s="270">
        <v>35</v>
      </c>
      <c r="BH435" s="270">
        <v>3800</v>
      </c>
      <c r="BI435" s="270">
        <v>70</v>
      </c>
      <c r="BJ435" s="270" t="s">
        <v>1676</v>
      </c>
      <c r="BK435" s="270">
        <v>665</v>
      </c>
      <c r="BL435" s="270" t="s">
        <v>1676</v>
      </c>
      <c r="BM435" s="270" t="s">
        <v>1676</v>
      </c>
      <c r="BN435" s="270">
        <v>10</v>
      </c>
      <c r="BO435" s="270">
        <v>3810</v>
      </c>
      <c r="BP435" s="270">
        <v>40</v>
      </c>
      <c r="BQ435" s="270" t="s">
        <v>1676</v>
      </c>
      <c r="BR435" s="270" t="s">
        <v>1676</v>
      </c>
      <c r="BS435" s="270">
        <v>155</v>
      </c>
      <c r="BT435" s="270">
        <v>615</v>
      </c>
      <c r="BU435" s="270">
        <v>600</v>
      </c>
      <c r="BV435" s="270"/>
      <c r="BW435" s="270">
        <v>95</v>
      </c>
      <c r="BX435" s="270">
        <v>45</v>
      </c>
      <c r="BY435" s="270">
        <v>205</v>
      </c>
      <c r="BZ435" s="270" t="s">
        <v>1676</v>
      </c>
      <c r="CA435" s="270">
        <v>25</v>
      </c>
      <c r="CB435" s="270" t="s">
        <v>1676</v>
      </c>
      <c r="CC435" s="270">
        <v>0</v>
      </c>
      <c r="CD435" s="270">
        <v>540</v>
      </c>
      <c r="CE435" s="270">
        <v>100</v>
      </c>
      <c r="CF435" s="270">
        <v>60</v>
      </c>
      <c r="CG435" s="270">
        <v>9645</v>
      </c>
      <c r="CH435" s="270">
        <v>0</v>
      </c>
      <c r="CI435" s="270">
        <v>0</v>
      </c>
      <c r="CJ435" s="270">
        <v>0</v>
      </c>
      <c r="CK435" s="270">
        <v>0</v>
      </c>
      <c r="CL435" s="270">
        <v>0</v>
      </c>
      <c r="CM435" s="270">
        <v>0</v>
      </c>
      <c r="CN435" s="270">
        <v>0</v>
      </c>
      <c r="CO435" s="270">
        <v>0</v>
      </c>
      <c r="CP435" s="270">
        <v>0</v>
      </c>
      <c r="CQ435" s="270">
        <v>0</v>
      </c>
      <c r="CR435" s="270">
        <v>0</v>
      </c>
      <c r="CS435" s="270">
        <v>0</v>
      </c>
      <c r="CT435" s="270">
        <v>0</v>
      </c>
      <c r="CU435" s="270">
        <v>0</v>
      </c>
      <c r="CV435" s="270">
        <v>5835</v>
      </c>
      <c r="CW435" s="270">
        <v>0</v>
      </c>
      <c r="CX435" s="270">
        <v>0</v>
      </c>
      <c r="CY435" s="270">
        <v>0</v>
      </c>
      <c r="CZ435" s="270">
        <v>0</v>
      </c>
      <c r="DA435" s="270">
        <v>1980</v>
      </c>
      <c r="DB435" s="270">
        <v>0</v>
      </c>
      <c r="DC435" s="270">
        <v>0</v>
      </c>
      <c r="DD435" s="270">
        <v>0</v>
      </c>
      <c r="DE435" s="270">
        <v>0</v>
      </c>
      <c r="DF435" s="270">
        <v>0</v>
      </c>
      <c r="DG435" s="270">
        <v>0</v>
      </c>
      <c r="DH435" s="270">
        <v>0</v>
      </c>
      <c r="DI435" s="270">
        <v>0</v>
      </c>
      <c r="DJ435" s="270">
        <v>0</v>
      </c>
      <c r="DK435" s="270">
        <v>0</v>
      </c>
      <c r="DL435" s="270">
        <v>0</v>
      </c>
      <c r="DM435" s="270">
        <v>120</v>
      </c>
      <c r="DN435" s="270">
        <v>0</v>
      </c>
      <c r="DO435" s="270">
        <v>0</v>
      </c>
      <c r="DP435" s="270">
        <v>0</v>
      </c>
      <c r="DQ435" s="270"/>
      <c r="DR435" s="270">
        <v>0</v>
      </c>
      <c r="DS435" s="270">
        <v>0</v>
      </c>
      <c r="DT435" s="270">
        <v>0</v>
      </c>
      <c r="DU435" s="270">
        <v>0</v>
      </c>
      <c r="DV435" s="270">
        <v>0</v>
      </c>
      <c r="DW435" s="270">
        <v>0</v>
      </c>
      <c r="DX435" s="270">
        <v>0</v>
      </c>
      <c r="DY435" s="270">
        <v>0</v>
      </c>
      <c r="DZ435" s="270">
        <v>0</v>
      </c>
      <c r="EA435" s="270">
        <v>3370</v>
      </c>
      <c r="EB435" s="270">
        <v>0</v>
      </c>
      <c r="EC435" s="270">
        <v>0</v>
      </c>
      <c r="ED435" s="270">
        <v>0</v>
      </c>
      <c r="EE435" s="270">
        <v>0</v>
      </c>
      <c r="EF435" s="270">
        <v>0</v>
      </c>
      <c r="EG435" s="270">
        <v>0</v>
      </c>
      <c r="EH435" s="270">
        <v>0</v>
      </c>
      <c r="EI435" s="270">
        <v>0</v>
      </c>
      <c r="EJ435" s="270">
        <v>0</v>
      </c>
      <c r="EK435" s="270">
        <v>0</v>
      </c>
      <c r="EL435" s="270">
        <v>0</v>
      </c>
      <c r="EM435" s="270">
        <v>0</v>
      </c>
      <c r="EN435" s="270">
        <v>0</v>
      </c>
      <c r="EO435" s="270">
        <v>0</v>
      </c>
      <c r="EP435" s="270">
        <v>0</v>
      </c>
      <c r="EQ435" s="270">
        <v>0</v>
      </c>
      <c r="ER435" s="270">
        <v>0</v>
      </c>
      <c r="ES435" s="270">
        <v>0</v>
      </c>
      <c r="ET435" s="270">
        <v>0</v>
      </c>
      <c r="EU435" s="270">
        <v>0</v>
      </c>
      <c r="EV435" s="270">
        <v>0</v>
      </c>
      <c r="EW435" s="270">
        <v>0</v>
      </c>
      <c r="EX435" s="270">
        <v>0</v>
      </c>
      <c r="EY435" s="270">
        <v>0</v>
      </c>
      <c r="EZ435" s="270">
        <v>0</v>
      </c>
      <c r="FA435" s="270">
        <v>0</v>
      </c>
      <c r="FB435" s="270">
        <v>0</v>
      </c>
      <c r="FC435" s="270">
        <v>0</v>
      </c>
      <c r="FD435" s="270">
        <v>0</v>
      </c>
      <c r="FE435" s="270">
        <v>0</v>
      </c>
      <c r="FF435" s="270">
        <v>0</v>
      </c>
      <c r="FG435" s="270">
        <v>0</v>
      </c>
      <c r="FH435" s="270">
        <v>0</v>
      </c>
      <c r="FI435" s="270">
        <v>0</v>
      </c>
      <c r="FJ435" s="270">
        <v>0</v>
      </c>
      <c r="FK435" s="270">
        <v>0</v>
      </c>
      <c r="FL435" s="351">
        <v>9900</v>
      </c>
      <c r="FM435" s="323">
        <v>25</v>
      </c>
      <c r="FN435" s="324">
        <v>5500</v>
      </c>
      <c r="FO435" s="270"/>
      <c r="FP435" s="89"/>
      <c r="FQ435" s="270"/>
      <c r="FR435" s="319"/>
      <c r="FS435" s="319"/>
      <c r="FT435" s="319"/>
      <c r="FU435" s="319"/>
      <c r="FV435" s="319"/>
      <c r="FW435" s="319"/>
      <c r="FX435" s="319"/>
      <c r="FY435" s="319"/>
      <c r="FZ435" s="319"/>
      <c r="GA435" s="319"/>
      <c r="GB435" s="319"/>
      <c r="GC435" s="319"/>
      <c r="GD435" s="319"/>
      <c r="GE435" s="319"/>
      <c r="GF435" s="319"/>
      <c r="GG435" s="319"/>
      <c r="GH435" s="319"/>
      <c r="GI435" s="319"/>
      <c r="GJ435" s="319"/>
      <c r="GK435" s="319"/>
      <c r="GL435" s="319"/>
      <c r="GM435" s="319"/>
      <c r="GN435" s="319"/>
      <c r="GO435" s="319"/>
      <c r="GP435" s="319"/>
      <c r="GQ435" s="319"/>
      <c r="GR435" s="319"/>
      <c r="GS435" s="319"/>
      <c r="GT435" s="319"/>
      <c r="GU435" s="319"/>
      <c r="GV435" s="319"/>
      <c r="GW435" s="319"/>
      <c r="GX435" s="319"/>
      <c r="GY435" s="319"/>
      <c r="GZ435" s="319"/>
      <c r="HA435" s="319"/>
      <c r="HB435" s="319"/>
      <c r="HC435" s="319"/>
      <c r="HD435" s="319"/>
      <c r="HE435" s="319"/>
      <c r="HF435" s="319"/>
      <c r="HG435" s="319"/>
      <c r="HH435" s="319"/>
      <c r="HI435" s="319"/>
      <c r="HJ435" s="319"/>
      <c r="HK435" s="319"/>
      <c r="HL435" s="319"/>
      <c r="HM435" s="319"/>
      <c r="HN435" s="319"/>
      <c r="HO435" s="319"/>
      <c r="HP435" s="319"/>
      <c r="HQ435" s="319"/>
      <c r="HR435" s="319"/>
      <c r="HS435" s="319"/>
      <c r="HT435" s="319"/>
      <c r="HU435" s="319"/>
      <c r="HV435" s="319"/>
      <c r="HW435" s="319"/>
      <c r="HX435" s="319"/>
      <c r="HY435" s="319"/>
      <c r="HZ435" s="319"/>
      <c r="IA435" s="319"/>
      <c r="IB435" s="319"/>
      <c r="IC435" s="319"/>
      <c r="ID435" s="319"/>
      <c r="IE435" s="319"/>
      <c r="IF435" s="319"/>
      <c r="IG435" s="318"/>
    </row>
    <row r="436" spans="1:241" ht="12.75" customHeight="1" x14ac:dyDescent="0.2">
      <c r="A436" s="370" t="s">
        <v>594</v>
      </c>
      <c r="B436" s="270">
        <v>2080</v>
      </c>
      <c r="C436" s="270">
        <v>2080</v>
      </c>
      <c r="D436" s="270">
        <v>870</v>
      </c>
      <c r="E436" s="270">
        <v>1215</v>
      </c>
      <c r="F436" s="270">
        <v>0</v>
      </c>
      <c r="G436" s="270">
        <v>0</v>
      </c>
      <c r="H436" s="270">
        <v>2080</v>
      </c>
      <c r="I436" s="270" t="s">
        <v>1676</v>
      </c>
      <c r="J436" s="270">
        <v>2080</v>
      </c>
      <c r="K436" s="270">
        <v>25</v>
      </c>
      <c r="L436" s="270">
        <v>57.085545722713867</v>
      </c>
      <c r="M436" s="270">
        <v>880</v>
      </c>
      <c r="N436" s="270">
        <v>530</v>
      </c>
      <c r="O436" s="270">
        <v>235</v>
      </c>
      <c r="P436" s="270">
        <v>310</v>
      </c>
      <c r="Q436" s="270">
        <v>50</v>
      </c>
      <c r="R436" s="270">
        <v>15</v>
      </c>
      <c r="S436" s="270">
        <v>10</v>
      </c>
      <c r="T436" s="270" t="s">
        <v>1676</v>
      </c>
      <c r="U436" s="270">
        <v>8.3333333333333339</v>
      </c>
      <c r="V436" s="270">
        <v>4</v>
      </c>
      <c r="W436" s="270">
        <v>34</v>
      </c>
      <c r="X436" s="270">
        <v>54.506250000000001</v>
      </c>
      <c r="Y436" s="270">
        <v>0</v>
      </c>
      <c r="Z436" s="270">
        <v>315</v>
      </c>
      <c r="AA436" s="270">
        <v>415</v>
      </c>
      <c r="AB436" s="270">
        <v>405</v>
      </c>
      <c r="AC436" s="270">
        <v>510</v>
      </c>
      <c r="AD436" s="270">
        <v>410</v>
      </c>
      <c r="AE436" s="270">
        <v>25</v>
      </c>
      <c r="AF436" s="270">
        <v>35</v>
      </c>
      <c r="AG436" s="270">
        <v>20</v>
      </c>
      <c r="AH436" s="270">
        <v>750</v>
      </c>
      <c r="AI436" s="270" t="s">
        <v>1676</v>
      </c>
      <c r="AJ436" s="270" t="s">
        <v>1676</v>
      </c>
      <c r="AK436" s="270">
        <v>925</v>
      </c>
      <c r="AL436" s="270">
        <v>0</v>
      </c>
      <c r="AM436" s="270">
        <v>10</v>
      </c>
      <c r="AN436" s="270">
        <v>0</v>
      </c>
      <c r="AO436" s="270">
        <v>0</v>
      </c>
      <c r="AP436" s="270">
        <v>65</v>
      </c>
      <c r="AQ436" s="270">
        <v>0</v>
      </c>
      <c r="AR436" s="270" t="s">
        <v>1676</v>
      </c>
      <c r="AS436" s="270">
        <v>0</v>
      </c>
      <c r="AT436" s="270">
        <v>0</v>
      </c>
      <c r="AU436" s="270">
        <v>0</v>
      </c>
      <c r="AV436" s="270">
        <v>115</v>
      </c>
      <c r="AW436" s="270">
        <v>30</v>
      </c>
      <c r="AX436" s="270">
        <v>0</v>
      </c>
      <c r="AY436" s="270">
        <v>0</v>
      </c>
      <c r="AZ436" s="270">
        <v>50</v>
      </c>
      <c r="BA436" s="270">
        <v>0</v>
      </c>
      <c r="BB436" s="270">
        <v>70</v>
      </c>
      <c r="BC436" s="270" t="s">
        <v>1676</v>
      </c>
      <c r="BD436" s="270">
        <v>45</v>
      </c>
      <c r="BE436" s="270">
        <v>0</v>
      </c>
      <c r="BF436" s="270" t="s">
        <v>1676</v>
      </c>
      <c r="BG436" s="270">
        <v>0</v>
      </c>
      <c r="BH436" s="270">
        <v>40</v>
      </c>
      <c r="BI436" s="270">
        <v>790</v>
      </c>
      <c r="BJ436" s="270">
        <v>0</v>
      </c>
      <c r="BK436" s="270">
        <v>65</v>
      </c>
      <c r="BL436" s="270" t="s">
        <v>1676</v>
      </c>
      <c r="BM436" s="270">
        <v>945</v>
      </c>
      <c r="BN436" s="270">
        <v>90</v>
      </c>
      <c r="BO436" s="270">
        <v>65</v>
      </c>
      <c r="BP436" s="270" t="s">
        <v>1676</v>
      </c>
      <c r="BQ436" s="270">
        <v>0</v>
      </c>
      <c r="BR436" s="270">
        <v>0</v>
      </c>
      <c r="BS436" s="270" t="s">
        <v>1676</v>
      </c>
      <c r="BT436" s="270" t="s">
        <v>1676</v>
      </c>
      <c r="BU436" s="270" t="s">
        <v>1676</v>
      </c>
      <c r="BV436" s="270"/>
      <c r="BW436" s="270">
        <v>15</v>
      </c>
      <c r="BX436" s="270">
        <v>0</v>
      </c>
      <c r="BY436" s="270">
        <v>0</v>
      </c>
      <c r="BZ436" s="270">
        <v>0</v>
      </c>
      <c r="CA436" s="270">
        <v>0</v>
      </c>
      <c r="CB436" s="270">
        <v>0</v>
      </c>
      <c r="CC436" s="270">
        <v>0</v>
      </c>
      <c r="CD436" s="270" t="s">
        <v>1676</v>
      </c>
      <c r="CE436" s="270">
        <v>0</v>
      </c>
      <c r="CF436" s="270">
        <v>0</v>
      </c>
      <c r="CG436" s="270">
        <v>2080</v>
      </c>
      <c r="CH436" s="270">
        <v>0</v>
      </c>
      <c r="CI436" s="270">
        <v>180</v>
      </c>
      <c r="CJ436" s="270">
        <v>0</v>
      </c>
      <c r="CK436" s="270">
        <v>125</v>
      </c>
      <c r="CL436" s="270">
        <v>0</v>
      </c>
      <c r="CM436" s="270">
        <v>790</v>
      </c>
      <c r="CN436" s="270">
        <v>0</v>
      </c>
      <c r="CO436" s="270">
        <v>0</v>
      </c>
      <c r="CP436" s="270">
        <v>0</v>
      </c>
      <c r="CQ436" s="270">
        <v>0</v>
      </c>
      <c r="CR436" s="270">
        <v>940</v>
      </c>
      <c r="CS436" s="270">
        <v>0</v>
      </c>
      <c r="CT436" s="270">
        <v>0</v>
      </c>
      <c r="CU436" s="270">
        <v>0</v>
      </c>
      <c r="CV436" s="270">
        <v>0</v>
      </c>
      <c r="CW436" s="270">
        <v>50</v>
      </c>
      <c r="CX436" s="270">
        <v>0</v>
      </c>
      <c r="CY436" s="270">
        <v>0</v>
      </c>
      <c r="CZ436" s="270">
        <v>0</v>
      </c>
      <c r="DA436" s="270">
        <v>0</v>
      </c>
      <c r="DB436" s="270">
        <v>0</v>
      </c>
      <c r="DC436" s="270">
        <v>0</v>
      </c>
      <c r="DD436" s="270">
        <v>0</v>
      </c>
      <c r="DE436" s="270">
        <v>0</v>
      </c>
      <c r="DF436" s="270">
        <v>0</v>
      </c>
      <c r="DG436" s="270">
        <v>0</v>
      </c>
      <c r="DH436" s="270">
        <v>0</v>
      </c>
      <c r="DI436" s="270">
        <v>0</v>
      </c>
      <c r="DJ436" s="270">
        <v>0</v>
      </c>
      <c r="DK436" s="270">
        <v>0</v>
      </c>
      <c r="DL436" s="270">
        <v>0</v>
      </c>
      <c r="DM436" s="270">
        <v>0</v>
      </c>
      <c r="DN436" s="270">
        <v>0</v>
      </c>
      <c r="DO436" s="270">
        <v>0</v>
      </c>
      <c r="DP436" s="270">
        <v>0</v>
      </c>
      <c r="DQ436" s="270"/>
      <c r="DR436" s="270">
        <v>0</v>
      </c>
      <c r="DS436" s="270">
        <v>0</v>
      </c>
      <c r="DT436" s="270">
        <v>0</v>
      </c>
      <c r="DU436" s="270">
        <v>0</v>
      </c>
      <c r="DV436" s="270">
        <v>0</v>
      </c>
      <c r="DW436" s="270">
        <v>0</v>
      </c>
      <c r="DX436" s="270">
        <v>0</v>
      </c>
      <c r="DY436" s="270">
        <v>0</v>
      </c>
      <c r="DZ436" s="270">
        <v>0</v>
      </c>
      <c r="EA436" s="270">
        <v>0</v>
      </c>
      <c r="EB436" s="270">
        <v>0</v>
      </c>
      <c r="EC436" s="270">
        <v>0</v>
      </c>
      <c r="ED436" s="270">
        <v>0</v>
      </c>
      <c r="EE436" s="270">
        <v>0</v>
      </c>
      <c r="EF436" s="270">
        <v>0</v>
      </c>
      <c r="EG436" s="270">
        <v>0</v>
      </c>
      <c r="EH436" s="270">
        <v>0</v>
      </c>
      <c r="EI436" s="270">
        <v>0</v>
      </c>
      <c r="EJ436" s="270">
        <v>0</v>
      </c>
      <c r="EK436" s="270">
        <v>0</v>
      </c>
      <c r="EL436" s="270">
        <v>0</v>
      </c>
      <c r="EM436" s="270">
        <v>0</v>
      </c>
      <c r="EN436" s="270">
        <v>0</v>
      </c>
      <c r="EO436" s="270">
        <v>0</v>
      </c>
      <c r="EP436" s="270">
        <v>0</v>
      </c>
      <c r="EQ436" s="270">
        <v>0</v>
      </c>
      <c r="ER436" s="270">
        <v>0</v>
      </c>
      <c r="ES436" s="270">
        <v>0</v>
      </c>
      <c r="ET436" s="270">
        <v>0</v>
      </c>
      <c r="EU436" s="270">
        <v>0</v>
      </c>
      <c r="EV436" s="270">
        <v>0</v>
      </c>
      <c r="EW436" s="270">
        <v>0</v>
      </c>
      <c r="EX436" s="270">
        <v>0</v>
      </c>
      <c r="EY436" s="270">
        <v>0</v>
      </c>
      <c r="EZ436" s="270">
        <v>0</v>
      </c>
      <c r="FA436" s="270">
        <v>0</v>
      </c>
      <c r="FB436" s="270">
        <v>0</v>
      </c>
      <c r="FC436" s="270">
        <v>0</v>
      </c>
      <c r="FD436" s="270">
        <v>0</v>
      </c>
      <c r="FE436" s="270">
        <v>0</v>
      </c>
      <c r="FF436" s="270">
        <v>0</v>
      </c>
      <c r="FG436" s="270">
        <v>0</v>
      </c>
      <c r="FH436" s="270">
        <v>0</v>
      </c>
      <c r="FI436" s="270">
        <v>0</v>
      </c>
      <c r="FJ436" s="270">
        <v>0</v>
      </c>
      <c r="FK436" s="270">
        <v>0</v>
      </c>
      <c r="FL436" s="351">
        <v>2010</v>
      </c>
      <c r="FM436" s="323">
        <v>0</v>
      </c>
      <c r="FN436" s="324">
        <v>2035</v>
      </c>
      <c r="FO436" s="270"/>
      <c r="FP436" s="89"/>
      <c r="FQ436" s="270"/>
      <c r="FR436" s="319"/>
      <c r="FS436" s="319"/>
      <c r="FT436" s="319"/>
      <c r="FU436" s="319"/>
      <c r="FV436" s="319"/>
      <c r="FW436" s="319"/>
      <c r="FX436" s="319"/>
      <c r="FY436" s="319"/>
      <c r="FZ436" s="319"/>
      <c r="GA436" s="319"/>
      <c r="GB436" s="319"/>
      <c r="GC436" s="319"/>
      <c r="GD436" s="319"/>
      <c r="GE436" s="319"/>
      <c r="GF436" s="319"/>
      <c r="GG436" s="319"/>
      <c r="GH436" s="319"/>
      <c r="GI436" s="319"/>
      <c r="GJ436" s="319"/>
      <c r="GK436" s="319"/>
      <c r="GL436" s="319"/>
      <c r="GM436" s="319"/>
      <c r="GN436" s="319"/>
      <c r="GO436" s="319"/>
      <c r="GP436" s="319"/>
      <c r="GQ436" s="319"/>
      <c r="GR436" s="319"/>
      <c r="GS436" s="319"/>
      <c r="GT436" s="319"/>
      <c r="GU436" s="319"/>
      <c r="GV436" s="319"/>
      <c r="GW436" s="319"/>
      <c r="GX436" s="319"/>
      <c r="GY436" s="319"/>
      <c r="GZ436" s="319"/>
      <c r="HA436" s="319"/>
      <c r="HB436" s="319"/>
      <c r="HC436" s="319"/>
      <c r="HD436" s="319"/>
      <c r="HE436" s="319"/>
      <c r="HF436" s="319"/>
      <c r="HG436" s="319"/>
      <c r="HH436" s="319"/>
      <c r="HI436" s="319"/>
      <c r="HJ436" s="319"/>
      <c r="HK436" s="319"/>
      <c r="HL436" s="319"/>
      <c r="HM436" s="319"/>
      <c r="HN436" s="319"/>
      <c r="HO436" s="319"/>
      <c r="HP436" s="319"/>
      <c r="HQ436" s="319"/>
      <c r="HR436" s="319"/>
      <c r="HS436" s="319"/>
      <c r="HT436" s="319"/>
      <c r="HU436" s="319"/>
      <c r="HV436" s="319"/>
      <c r="HW436" s="319"/>
      <c r="HX436" s="319"/>
      <c r="HY436" s="319"/>
      <c r="HZ436" s="319"/>
      <c r="IA436" s="319"/>
      <c r="IB436" s="319"/>
      <c r="IC436" s="319"/>
      <c r="ID436" s="319"/>
      <c r="IE436" s="319"/>
      <c r="IF436" s="319"/>
      <c r="IG436" s="318"/>
    </row>
    <row r="437" spans="1:241" ht="12.75" customHeight="1" x14ac:dyDescent="0.2">
      <c r="A437" s="370" t="s">
        <v>349</v>
      </c>
      <c r="B437" s="270">
        <v>14420</v>
      </c>
      <c r="C437" s="270">
        <v>14420</v>
      </c>
      <c r="D437" s="270">
        <v>6630</v>
      </c>
      <c r="E437" s="270">
        <v>7790</v>
      </c>
      <c r="F437" s="270">
        <v>0</v>
      </c>
      <c r="G437" s="270">
        <v>0</v>
      </c>
      <c r="H437" s="270">
        <v>14420</v>
      </c>
      <c r="I437" s="270">
        <v>1560</v>
      </c>
      <c r="J437" s="270">
        <v>12860</v>
      </c>
      <c r="K437" s="270">
        <v>3290</v>
      </c>
      <c r="L437" s="270">
        <v>166.55736507704665</v>
      </c>
      <c r="M437" s="270">
        <v>6510</v>
      </c>
      <c r="N437" s="270">
        <v>2080</v>
      </c>
      <c r="O437" s="270">
        <v>1475</v>
      </c>
      <c r="P437" s="270">
        <v>1480</v>
      </c>
      <c r="Q437" s="270">
        <v>530</v>
      </c>
      <c r="R437" s="270">
        <v>275</v>
      </c>
      <c r="S437" s="270">
        <v>300</v>
      </c>
      <c r="T437" s="270">
        <v>1035</v>
      </c>
      <c r="U437" s="270">
        <v>2.1123234916559692</v>
      </c>
      <c r="V437" s="270">
        <v>2</v>
      </c>
      <c r="W437" s="270">
        <v>35</v>
      </c>
      <c r="X437" s="270">
        <v>57.231603085261625</v>
      </c>
      <c r="Y437" s="270">
        <v>0</v>
      </c>
      <c r="Z437" s="270">
        <v>1075</v>
      </c>
      <c r="AA437" s="270">
        <v>2625</v>
      </c>
      <c r="AB437" s="270">
        <v>3715</v>
      </c>
      <c r="AC437" s="270">
        <v>4290</v>
      </c>
      <c r="AD437" s="270">
        <v>2595</v>
      </c>
      <c r="AE437" s="270">
        <v>95</v>
      </c>
      <c r="AF437" s="270">
        <v>1305</v>
      </c>
      <c r="AG437" s="270" t="s">
        <v>1676</v>
      </c>
      <c r="AH437" s="270">
        <v>2310</v>
      </c>
      <c r="AI437" s="270">
        <v>100</v>
      </c>
      <c r="AJ437" s="270">
        <v>185</v>
      </c>
      <c r="AK437" s="270">
        <v>110</v>
      </c>
      <c r="AL437" s="270">
        <v>1130</v>
      </c>
      <c r="AM437" s="270">
        <v>2625</v>
      </c>
      <c r="AN437" s="270">
        <v>300</v>
      </c>
      <c r="AO437" s="270">
        <v>0</v>
      </c>
      <c r="AP437" s="270">
        <v>30</v>
      </c>
      <c r="AQ437" s="270">
        <v>490</v>
      </c>
      <c r="AR437" s="270">
        <v>350</v>
      </c>
      <c r="AS437" s="270">
        <v>65</v>
      </c>
      <c r="AT437" s="270">
        <v>425</v>
      </c>
      <c r="AU437" s="270">
        <v>0</v>
      </c>
      <c r="AV437" s="270">
        <v>555</v>
      </c>
      <c r="AW437" s="270">
        <v>1405</v>
      </c>
      <c r="AX437" s="270" t="s">
        <v>1676</v>
      </c>
      <c r="AY437" s="270">
        <v>635</v>
      </c>
      <c r="AZ437" s="270">
        <v>1995</v>
      </c>
      <c r="BA437" s="270">
        <v>105</v>
      </c>
      <c r="BB437" s="270">
        <v>285</v>
      </c>
      <c r="BC437" s="270">
        <v>120</v>
      </c>
      <c r="BD437" s="270">
        <v>470</v>
      </c>
      <c r="BE437" s="270">
        <v>75</v>
      </c>
      <c r="BF437" s="270">
        <v>10</v>
      </c>
      <c r="BG437" s="270">
        <v>10</v>
      </c>
      <c r="BH437" s="270">
        <v>530</v>
      </c>
      <c r="BI437" s="270">
        <v>2325</v>
      </c>
      <c r="BJ437" s="270">
        <v>85</v>
      </c>
      <c r="BK437" s="270">
        <v>15</v>
      </c>
      <c r="BL437" s="270">
        <v>230</v>
      </c>
      <c r="BM437" s="270">
        <v>3580</v>
      </c>
      <c r="BN437" s="270">
        <v>425</v>
      </c>
      <c r="BO437" s="270">
        <v>3970</v>
      </c>
      <c r="BP437" s="270">
        <v>960</v>
      </c>
      <c r="BQ437" s="270">
        <v>0</v>
      </c>
      <c r="BR437" s="270">
        <v>0</v>
      </c>
      <c r="BS437" s="270">
        <v>15</v>
      </c>
      <c r="BT437" s="270">
        <v>1135</v>
      </c>
      <c r="BU437" s="270">
        <v>110</v>
      </c>
      <c r="BV437" s="270"/>
      <c r="BW437" s="270">
        <v>340</v>
      </c>
      <c r="BX437" s="270">
        <v>0</v>
      </c>
      <c r="BY437" s="270">
        <v>15</v>
      </c>
      <c r="BZ437" s="270">
        <v>0</v>
      </c>
      <c r="CA437" s="270">
        <v>0</v>
      </c>
      <c r="CB437" s="270">
        <v>0</v>
      </c>
      <c r="CC437" s="270">
        <v>0</v>
      </c>
      <c r="CD437" s="270">
        <v>405</v>
      </c>
      <c r="CE437" s="270">
        <v>20</v>
      </c>
      <c r="CF437" s="270">
        <v>0</v>
      </c>
      <c r="CG437" s="270">
        <v>13980</v>
      </c>
      <c r="CH437" s="270">
        <v>0</v>
      </c>
      <c r="CI437" s="270">
        <v>4760</v>
      </c>
      <c r="CJ437" s="270">
        <v>840</v>
      </c>
      <c r="CK437" s="270">
        <v>2890</v>
      </c>
      <c r="CL437" s="270">
        <v>350</v>
      </c>
      <c r="CM437" s="270">
        <v>2310</v>
      </c>
      <c r="CN437" s="270">
        <v>0</v>
      </c>
      <c r="CO437" s="270">
        <v>0</v>
      </c>
      <c r="CP437" s="270">
        <v>0</v>
      </c>
      <c r="CQ437" s="270">
        <v>0</v>
      </c>
      <c r="CR437" s="270">
        <v>0</v>
      </c>
      <c r="CS437" s="270">
        <v>0</v>
      </c>
      <c r="CT437" s="270">
        <v>0</v>
      </c>
      <c r="CU437" s="270">
        <v>0</v>
      </c>
      <c r="CV437" s="270">
        <v>0</v>
      </c>
      <c r="CW437" s="270">
        <v>500</v>
      </c>
      <c r="CX437" s="270">
        <v>0</v>
      </c>
      <c r="CY437" s="270">
        <v>0</v>
      </c>
      <c r="CZ437" s="270">
        <v>0</v>
      </c>
      <c r="DA437" s="270">
        <v>1675</v>
      </c>
      <c r="DB437" s="270">
        <v>0</v>
      </c>
      <c r="DC437" s="270">
        <v>0</v>
      </c>
      <c r="DD437" s="270">
        <v>525</v>
      </c>
      <c r="DE437" s="270">
        <v>0</v>
      </c>
      <c r="DF437" s="270">
        <v>0</v>
      </c>
      <c r="DG437" s="270">
        <v>0</v>
      </c>
      <c r="DH437" s="270">
        <v>0</v>
      </c>
      <c r="DI437" s="270">
        <v>0</v>
      </c>
      <c r="DJ437" s="270">
        <v>0</v>
      </c>
      <c r="DK437" s="270">
        <v>0</v>
      </c>
      <c r="DL437" s="270">
        <v>0</v>
      </c>
      <c r="DM437" s="270">
        <v>0</v>
      </c>
      <c r="DN437" s="270">
        <v>0</v>
      </c>
      <c r="DO437" s="270">
        <v>0</v>
      </c>
      <c r="DP437" s="270">
        <v>0</v>
      </c>
      <c r="DQ437" s="270"/>
      <c r="DR437" s="270">
        <v>0</v>
      </c>
      <c r="DS437" s="270" t="s">
        <v>1676</v>
      </c>
      <c r="DT437" s="270">
        <v>0</v>
      </c>
      <c r="DU437" s="270">
        <v>0</v>
      </c>
      <c r="DV437" s="270">
        <v>0</v>
      </c>
      <c r="DW437" s="270">
        <v>0</v>
      </c>
      <c r="DX437" s="270">
        <v>0</v>
      </c>
      <c r="DY437" s="270">
        <v>0</v>
      </c>
      <c r="DZ437" s="270">
        <v>0</v>
      </c>
      <c r="EA437" s="270">
        <v>0</v>
      </c>
      <c r="EB437" s="270">
        <v>0</v>
      </c>
      <c r="EC437" s="270">
        <v>0</v>
      </c>
      <c r="ED437" s="270">
        <v>0</v>
      </c>
      <c r="EE437" s="270">
        <v>0</v>
      </c>
      <c r="EF437" s="270">
        <v>0</v>
      </c>
      <c r="EG437" s="270">
        <v>0</v>
      </c>
      <c r="EH437" s="270">
        <v>0</v>
      </c>
      <c r="EI437" s="270">
        <v>0</v>
      </c>
      <c r="EJ437" s="270">
        <v>0</v>
      </c>
      <c r="EK437" s="270">
        <v>570</v>
      </c>
      <c r="EL437" s="270">
        <v>0</v>
      </c>
      <c r="EM437" s="270">
        <v>0</v>
      </c>
      <c r="EN437" s="270">
        <v>0</v>
      </c>
      <c r="EO437" s="270">
        <v>0</v>
      </c>
      <c r="EP437" s="270">
        <v>0</v>
      </c>
      <c r="EQ437" s="270">
        <v>0</v>
      </c>
      <c r="ER437" s="270">
        <v>0</v>
      </c>
      <c r="ES437" s="270">
        <v>0</v>
      </c>
      <c r="ET437" s="270">
        <v>0</v>
      </c>
      <c r="EU437" s="270">
        <v>0</v>
      </c>
      <c r="EV437" s="270">
        <v>0</v>
      </c>
      <c r="EW437" s="270">
        <v>0</v>
      </c>
      <c r="EX437" s="270">
        <v>0</v>
      </c>
      <c r="EY437" s="270">
        <v>0</v>
      </c>
      <c r="EZ437" s="270">
        <v>0</v>
      </c>
      <c r="FA437" s="270">
        <v>0</v>
      </c>
      <c r="FB437" s="270">
        <v>0</v>
      </c>
      <c r="FC437" s="270">
        <v>0</v>
      </c>
      <c r="FD437" s="270">
        <v>0</v>
      </c>
      <c r="FE437" s="270">
        <v>0</v>
      </c>
      <c r="FF437" s="270">
        <v>0</v>
      </c>
      <c r="FG437" s="270">
        <v>0</v>
      </c>
      <c r="FH437" s="270">
        <v>0</v>
      </c>
      <c r="FI437" s="270">
        <v>0</v>
      </c>
      <c r="FJ437" s="270">
        <v>0</v>
      </c>
      <c r="FK437" s="270">
        <v>0</v>
      </c>
      <c r="FL437" s="351">
        <v>14135</v>
      </c>
      <c r="FM437" s="323">
        <v>0</v>
      </c>
      <c r="FN437" s="324">
        <v>13695</v>
      </c>
      <c r="FO437" s="270"/>
      <c r="FP437" s="89"/>
      <c r="FQ437" s="270"/>
      <c r="FR437" s="319"/>
      <c r="FS437" s="319"/>
      <c r="FT437" s="319"/>
      <c r="FU437" s="319"/>
      <c r="FV437" s="319"/>
      <c r="FW437" s="319"/>
      <c r="FX437" s="319"/>
      <c r="FY437" s="319"/>
      <c r="FZ437" s="319"/>
      <c r="GA437" s="319"/>
      <c r="GB437" s="319"/>
      <c r="GC437" s="319"/>
      <c r="GD437" s="319"/>
      <c r="GE437" s="319"/>
      <c r="GF437" s="319"/>
      <c r="GG437" s="319"/>
      <c r="GH437" s="319"/>
      <c r="GI437" s="319"/>
      <c r="GJ437" s="319"/>
      <c r="GK437" s="319"/>
      <c r="GL437" s="319"/>
      <c r="GM437" s="319"/>
      <c r="GN437" s="319"/>
      <c r="GO437" s="319"/>
      <c r="GP437" s="319"/>
      <c r="GQ437" s="319"/>
      <c r="GR437" s="319"/>
      <c r="GS437" s="319"/>
      <c r="GT437" s="319"/>
      <c r="GU437" s="319"/>
      <c r="GV437" s="319"/>
      <c r="GW437" s="319"/>
      <c r="GX437" s="319"/>
      <c r="GY437" s="319"/>
      <c r="GZ437" s="319"/>
      <c r="HA437" s="319"/>
      <c r="HB437" s="319"/>
      <c r="HC437" s="319"/>
      <c r="HD437" s="319"/>
      <c r="HE437" s="319"/>
      <c r="HF437" s="319"/>
      <c r="HG437" s="319"/>
      <c r="HH437" s="319"/>
      <c r="HI437" s="319"/>
      <c r="HJ437" s="319"/>
      <c r="HK437" s="319"/>
      <c r="HL437" s="319"/>
      <c r="HM437" s="319"/>
      <c r="HN437" s="319"/>
      <c r="HO437" s="319"/>
      <c r="HP437" s="319"/>
      <c r="HQ437" s="319"/>
      <c r="HR437" s="319"/>
      <c r="HS437" s="319"/>
      <c r="HT437" s="319"/>
      <c r="HU437" s="319"/>
      <c r="HV437" s="319"/>
      <c r="HW437" s="319"/>
      <c r="HX437" s="319"/>
      <c r="HY437" s="319"/>
      <c r="HZ437" s="319"/>
      <c r="IA437" s="319"/>
      <c r="IB437" s="319"/>
      <c r="IC437" s="319"/>
      <c r="ID437" s="319"/>
      <c r="IE437" s="319"/>
      <c r="IF437" s="319"/>
      <c r="IG437" s="318"/>
    </row>
    <row r="438" spans="1:241" ht="12.75" customHeight="1" x14ac:dyDescent="0.2">
      <c r="A438" s="370" t="s">
        <v>1212</v>
      </c>
      <c r="B438" s="270">
        <v>180</v>
      </c>
      <c r="C438" s="270">
        <v>180</v>
      </c>
      <c r="D438" s="270">
        <v>85</v>
      </c>
      <c r="E438" s="270">
        <v>95</v>
      </c>
      <c r="F438" s="270">
        <v>10</v>
      </c>
      <c r="G438" s="270">
        <v>0</v>
      </c>
      <c r="H438" s="270">
        <v>0</v>
      </c>
      <c r="I438" s="270">
        <v>180</v>
      </c>
      <c r="J438" s="270">
        <v>0</v>
      </c>
      <c r="K438" s="270">
        <v>7145</v>
      </c>
      <c r="L438" s="270"/>
      <c r="M438" s="270">
        <v>0</v>
      </c>
      <c r="N438" s="270">
        <v>0</v>
      </c>
      <c r="O438" s="270">
        <v>0</v>
      </c>
      <c r="P438" s="270">
        <v>0</v>
      </c>
      <c r="Q438" s="270">
        <v>0</v>
      </c>
      <c r="R438" s="270">
        <v>0</v>
      </c>
      <c r="S438" s="270">
        <v>0</v>
      </c>
      <c r="T438" s="270">
        <v>0</v>
      </c>
      <c r="X438" s="270">
        <v>82.18539325842697</v>
      </c>
      <c r="Y438" s="270">
        <v>0</v>
      </c>
      <c r="Z438" s="270">
        <v>0</v>
      </c>
      <c r="AA438" s="270">
        <v>0</v>
      </c>
      <c r="AB438" s="270" t="s">
        <v>1676</v>
      </c>
      <c r="AC438" s="270">
        <v>30</v>
      </c>
      <c r="AD438" s="270">
        <v>110</v>
      </c>
      <c r="AE438" s="270">
        <v>35</v>
      </c>
      <c r="AF438" s="270">
        <v>0</v>
      </c>
      <c r="AG438" s="270">
        <v>0</v>
      </c>
      <c r="AH438" s="270">
        <v>0</v>
      </c>
      <c r="AI438" s="270">
        <v>0</v>
      </c>
      <c r="AJ438" s="270">
        <v>0</v>
      </c>
      <c r="AK438" s="270">
        <v>0</v>
      </c>
      <c r="AL438" s="270">
        <v>0</v>
      </c>
      <c r="AM438" s="270">
        <v>0</v>
      </c>
      <c r="AN438" s="270">
        <v>0</v>
      </c>
      <c r="AO438" s="270">
        <v>0</v>
      </c>
      <c r="AP438" s="270">
        <v>0</v>
      </c>
      <c r="AQ438" s="270">
        <v>0</v>
      </c>
      <c r="AR438" s="270">
        <v>0</v>
      </c>
      <c r="AS438" s="270">
        <v>0</v>
      </c>
      <c r="AT438" s="270">
        <v>0</v>
      </c>
      <c r="AU438" s="270">
        <v>0</v>
      </c>
      <c r="AV438" s="270">
        <v>0</v>
      </c>
      <c r="AW438" s="270">
        <v>0</v>
      </c>
      <c r="AX438" s="270">
        <v>180</v>
      </c>
      <c r="AY438" s="270">
        <v>0</v>
      </c>
      <c r="AZ438" s="270">
        <v>0</v>
      </c>
      <c r="BA438" s="270">
        <v>0</v>
      </c>
      <c r="BB438" s="270">
        <v>0</v>
      </c>
      <c r="BC438" s="270" t="s">
        <v>1676</v>
      </c>
      <c r="BD438" s="270">
        <v>0</v>
      </c>
      <c r="BE438" s="270">
        <v>0</v>
      </c>
      <c r="BF438" s="270">
        <v>0</v>
      </c>
      <c r="BG438" s="270" t="s">
        <v>1676</v>
      </c>
      <c r="BH438" s="270" t="s">
        <v>1676</v>
      </c>
      <c r="BI438" s="270">
        <v>0</v>
      </c>
      <c r="BJ438" s="270">
        <v>0</v>
      </c>
      <c r="BK438" s="270">
        <v>10</v>
      </c>
      <c r="BL438" s="270">
        <v>10</v>
      </c>
      <c r="BM438" s="270" t="s">
        <v>1676</v>
      </c>
      <c r="BN438" s="270" t="s">
        <v>1676</v>
      </c>
      <c r="BO438" s="270" t="s">
        <v>1676</v>
      </c>
      <c r="BP438" s="270" t="s">
        <v>1676</v>
      </c>
      <c r="BQ438" s="270">
        <v>0</v>
      </c>
      <c r="BR438" s="270">
        <v>0</v>
      </c>
      <c r="BS438" s="270">
        <v>0</v>
      </c>
      <c r="BT438" s="270">
        <v>55</v>
      </c>
      <c r="BU438" s="270">
        <v>10</v>
      </c>
      <c r="BV438" s="270"/>
      <c r="BW438" s="270">
        <v>75</v>
      </c>
      <c r="BX438" s="270">
        <v>0</v>
      </c>
      <c r="BY438" s="270">
        <v>45</v>
      </c>
      <c r="BZ438" s="270">
        <v>0</v>
      </c>
      <c r="CA438" s="270">
        <v>0</v>
      </c>
      <c r="CB438" s="270">
        <v>0</v>
      </c>
      <c r="CC438" s="270">
        <v>0</v>
      </c>
      <c r="CD438" s="270">
        <v>0</v>
      </c>
      <c r="CE438" s="270">
        <v>0</v>
      </c>
      <c r="CF438" s="270">
        <v>0</v>
      </c>
      <c r="CG438" s="270">
        <v>130</v>
      </c>
      <c r="CH438" s="270">
        <v>0</v>
      </c>
      <c r="CI438" s="270">
        <v>0</v>
      </c>
      <c r="CJ438" s="270">
        <v>0</v>
      </c>
      <c r="CK438" s="270">
        <v>0</v>
      </c>
      <c r="CL438" s="270">
        <v>0</v>
      </c>
      <c r="CM438" s="270">
        <v>0</v>
      </c>
      <c r="CN438" s="270">
        <v>0</v>
      </c>
      <c r="CO438" s="270">
        <v>0</v>
      </c>
      <c r="CP438" s="270">
        <v>0</v>
      </c>
      <c r="CQ438" s="270">
        <v>0</v>
      </c>
      <c r="CR438" s="270">
        <v>0</v>
      </c>
      <c r="CS438" s="270">
        <v>0</v>
      </c>
      <c r="CT438" s="270">
        <v>0</v>
      </c>
      <c r="CU438" s="270">
        <v>0</v>
      </c>
      <c r="CV438" s="270">
        <v>0</v>
      </c>
      <c r="CW438" s="270">
        <v>0</v>
      </c>
      <c r="CX438" s="270">
        <v>0</v>
      </c>
      <c r="CY438" s="270">
        <v>0</v>
      </c>
      <c r="CZ438" s="270">
        <v>0</v>
      </c>
      <c r="DA438" s="270">
        <v>0</v>
      </c>
      <c r="DB438" s="270">
        <v>0</v>
      </c>
      <c r="DC438" s="270">
        <v>0</v>
      </c>
      <c r="DD438" s="270">
        <v>0</v>
      </c>
      <c r="DE438" s="270">
        <v>0</v>
      </c>
      <c r="DF438" s="270">
        <v>0</v>
      </c>
      <c r="DG438" s="270">
        <v>0</v>
      </c>
      <c r="DH438" s="270">
        <v>0</v>
      </c>
      <c r="DI438" s="270">
        <v>0</v>
      </c>
      <c r="DJ438" s="270">
        <v>0</v>
      </c>
      <c r="DK438" s="270">
        <v>0</v>
      </c>
      <c r="DL438" s="270">
        <v>0</v>
      </c>
      <c r="DM438" s="270">
        <v>0</v>
      </c>
      <c r="DN438" s="270">
        <v>0</v>
      </c>
      <c r="DO438" s="270">
        <v>0</v>
      </c>
      <c r="DP438" s="270">
        <v>0</v>
      </c>
      <c r="DQ438" s="270"/>
      <c r="DR438" s="270">
        <v>0</v>
      </c>
      <c r="DS438" s="270">
        <v>0</v>
      </c>
      <c r="DT438" s="270">
        <v>0</v>
      </c>
      <c r="DU438" s="270">
        <v>0</v>
      </c>
      <c r="DV438" s="270">
        <v>0</v>
      </c>
      <c r="DW438" s="270">
        <v>0</v>
      </c>
      <c r="DX438" s="270">
        <v>0</v>
      </c>
      <c r="DY438" s="270">
        <v>0</v>
      </c>
      <c r="DZ438" s="270">
        <v>0</v>
      </c>
      <c r="EA438" s="270">
        <v>0</v>
      </c>
      <c r="EB438" s="270">
        <v>0</v>
      </c>
      <c r="EC438" s="270">
        <v>0</v>
      </c>
      <c r="ED438" s="270">
        <v>0</v>
      </c>
      <c r="EE438" s="270">
        <v>0</v>
      </c>
      <c r="EF438" s="270">
        <v>0</v>
      </c>
      <c r="EG438" s="270">
        <v>0</v>
      </c>
      <c r="EH438" s="270">
        <v>0</v>
      </c>
      <c r="EI438" s="270">
        <v>0</v>
      </c>
      <c r="EJ438" s="270">
        <v>0</v>
      </c>
      <c r="EK438" s="270">
        <v>0</v>
      </c>
      <c r="EL438" s="270">
        <v>0</v>
      </c>
      <c r="EM438" s="270">
        <v>180</v>
      </c>
      <c r="EN438" s="270">
        <v>0</v>
      </c>
      <c r="EO438" s="270">
        <v>0</v>
      </c>
      <c r="EP438" s="270">
        <v>0</v>
      </c>
      <c r="EQ438" s="270">
        <v>0</v>
      </c>
      <c r="ER438" s="270">
        <v>0</v>
      </c>
      <c r="ES438" s="270">
        <v>0</v>
      </c>
      <c r="ET438" s="270">
        <v>0</v>
      </c>
      <c r="EU438" s="270">
        <v>0</v>
      </c>
      <c r="EV438" s="270">
        <v>0</v>
      </c>
      <c r="EW438" s="270">
        <v>0</v>
      </c>
      <c r="EX438" s="270">
        <v>0</v>
      </c>
      <c r="EY438" s="270">
        <v>0</v>
      </c>
      <c r="EZ438" s="270">
        <v>0</v>
      </c>
      <c r="FA438" s="270">
        <v>0</v>
      </c>
      <c r="FB438" s="270">
        <v>0</v>
      </c>
      <c r="FC438" s="270">
        <v>0</v>
      </c>
      <c r="FD438" s="270">
        <v>0</v>
      </c>
      <c r="FE438" s="270">
        <v>0</v>
      </c>
      <c r="FF438" s="270">
        <v>0</v>
      </c>
      <c r="FG438" s="270">
        <v>0</v>
      </c>
      <c r="FH438" s="270">
        <v>0</v>
      </c>
      <c r="FI438" s="270">
        <v>0</v>
      </c>
      <c r="FJ438" s="270">
        <v>0</v>
      </c>
      <c r="FK438" s="270">
        <v>0</v>
      </c>
      <c r="FL438" s="351">
        <v>180</v>
      </c>
      <c r="FM438" s="323">
        <v>165</v>
      </c>
      <c r="FN438" s="324">
        <v>0</v>
      </c>
      <c r="FO438" s="270"/>
      <c r="FP438" s="89"/>
      <c r="FQ438" s="270"/>
      <c r="FR438" s="319"/>
      <c r="FS438" s="319"/>
      <c r="FT438" s="319"/>
      <c r="FU438" s="319"/>
      <c r="FV438" s="319"/>
      <c r="FW438" s="319"/>
      <c r="FX438" s="319"/>
      <c r="FY438" s="319"/>
      <c r="FZ438" s="319"/>
      <c r="GA438" s="319"/>
      <c r="GB438" s="319"/>
      <c r="GC438" s="319"/>
      <c r="GD438" s="319"/>
      <c r="GE438" s="319"/>
      <c r="GF438" s="319"/>
      <c r="GG438" s="319"/>
      <c r="GH438" s="319"/>
      <c r="GI438" s="319"/>
      <c r="GJ438" s="319"/>
      <c r="GK438" s="319"/>
      <c r="GL438" s="319"/>
      <c r="GM438" s="319"/>
      <c r="GN438" s="319"/>
      <c r="GO438" s="319"/>
      <c r="GP438" s="319"/>
      <c r="GQ438" s="319"/>
      <c r="GR438" s="319"/>
      <c r="GS438" s="319"/>
      <c r="GT438" s="319"/>
      <c r="GU438" s="319"/>
      <c r="GV438" s="319"/>
      <c r="GW438" s="319"/>
      <c r="GX438" s="319"/>
      <c r="GY438" s="319"/>
      <c r="GZ438" s="319"/>
      <c r="HA438" s="319"/>
      <c r="HB438" s="319"/>
      <c r="HC438" s="319"/>
      <c r="HD438" s="319"/>
      <c r="HE438" s="319"/>
      <c r="HF438" s="319"/>
      <c r="HG438" s="319"/>
      <c r="HH438" s="319"/>
      <c r="HI438" s="319"/>
      <c r="HJ438" s="319"/>
      <c r="HK438" s="319"/>
      <c r="HL438" s="319"/>
      <c r="HM438" s="319"/>
      <c r="HN438" s="319"/>
      <c r="HO438" s="319"/>
      <c r="HP438" s="319"/>
      <c r="HQ438" s="319"/>
      <c r="HR438" s="319"/>
      <c r="HS438" s="319"/>
      <c r="HT438" s="319"/>
      <c r="HU438" s="319"/>
      <c r="HV438" s="319"/>
      <c r="HW438" s="319"/>
      <c r="HX438" s="319"/>
      <c r="HY438" s="319"/>
      <c r="HZ438" s="319"/>
      <c r="IA438" s="319"/>
      <c r="IB438" s="319"/>
      <c r="IC438" s="319"/>
      <c r="ID438" s="319"/>
      <c r="IE438" s="319"/>
      <c r="IF438" s="319"/>
      <c r="IG438" s="318"/>
    </row>
    <row r="439" spans="1:241" s="267" customFormat="1" ht="12.75" customHeight="1" x14ac:dyDescent="0.2">
      <c r="A439" s="370" t="s">
        <v>366</v>
      </c>
      <c r="B439" s="270">
        <v>109280</v>
      </c>
      <c r="C439" s="270">
        <v>81800</v>
      </c>
      <c r="D439" s="270">
        <v>36635</v>
      </c>
      <c r="E439" s="270">
        <v>45165</v>
      </c>
      <c r="F439" s="270">
        <v>37100</v>
      </c>
      <c r="G439" s="270">
        <v>12465</v>
      </c>
      <c r="H439" s="270">
        <v>26760</v>
      </c>
      <c r="I439" s="270">
        <v>73400</v>
      </c>
      <c r="J439" s="270">
        <v>35885</v>
      </c>
      <c r="K439" s="270">
        <v>169015</v>
      </c>
      <c r="L439" s="270">
        <v>62.738579742117075</v>
      </c>
      <c r="M439" s="270">
        <v>12620</v>
      </c>
      <c r="N439" s="270">
        <v>5450</v>
      </c>
      <c r="O439" s="270">
        <v>2310</v>
      </c>
      <c r="P439" s="270">
        <v>3515</v>
      </c>
      <c r="Q439" s="270">
        <v>1640</v>
      </c>
      <c r="R439" s="270">
        <v>610</v>
      </c>
      <c r="S439" s="270">
        <v>135</v>
      </c>
      <c r="T439" s="270" t="s">
        <v>1676</v>
      </c>
      <c r="U439" s="270">
        <v>3.4328649945812044</v>
      </c>
      <c r="V439" s="270">
        <v>1</v>
      </c>
      <c r="W439" s="270">
        <v>32</v>
      </c>
      <c r="X439" s="270">
        <v>59.475684883157101</v>
      </c>
      <c r="Y439" s="270">
        <v>7195</v>
      </c>
      <c r="Z439" s="270">
        <v>9355</v>
      </c>
      <c r="AA439" s="270">
        <v>10405</v>
      </c>
      <c r="AB439" s="270">
        <v>18385</v>
      </c>
      <c r="AC439" s="270">
        <v>27400</v>
      </c>
      <c r="AD439" s="270">
        <v>30045</v>
      </c>
      <c r="AE439" s="270">
        <v>6290</v>
      </c>
      <c r="AF439" s="270">
        <v>960</v>
      </c>
      <c r="AG439" s="270">
        <v>490</v>
      </c>
      <c r="AH439" s="270">
        <v>2330</v>
      </c>
      <c r="AI439" s="270">
        <v>405</v>
      </c>
      <c r="AJ439" s="270">
        <v>1500</v>
      </c>
      <c r="AK439" s="270">
        <v>1435</v>
      </c>
      <c r="AL439" s="270">
        <v>3735</v>
      </c>
      <c r="AM439" s="270">
        <v>7120</v>
      </c>
      <c r="AN439" s="270">
        <v>760</v>
      </c>
      <c r="AO439" s="270">
        <v>1630</v>
      </c>
      <c r="AP439" s="270">
        <v>1015</v>
      </c>
      <c r="AQ439" s="270">
        <v>2245</v>
      </c>
      <c r="AR439" s="270">
        <v>330</v>
      </c>
      <c r="AS439" s="270">
        <v>195</v>
      </c>
      <c r="AT439" s="270">
        <v>1675</v>
      </c>
      <c r="AU439" s="270">
        <v>2255</v>
      </c>
      <c r="AV439" s="270">
        <v>1375</v>
      </c>
      <c r="AW439" s="270">
        <v>1785</v>
      </c>
      <c r="AX439" s="270">
        <v>8555</v>
      </c>
      <c r="AY439" s="270">
        <v>305</v>
      </c>
      <c r="AZ439" s="270">
        <v>3025</v>
      </c>
      <c r="BA439" s="270">
        <v>12380</v>
      </c>
      <c r="BB439" s="270">
        <v>53770</v>
      </c>
      <c r="BC439" s="270">
        <v>2505</v>
      </c>
      <c r="BD439" s="270">
        <v>12495</v>
      </c>
      <c r="BE439" s="270">
        <v>1755</v>
      </c>
      <c r="BF439" s="270">
        <v>1145</v>
      </c>
      <c r="BG439" s="270">
        <v>600</v>
      </c>
      <c r="BH439" s="270">
        <v>1715</v>
      </c>
      <c r="BI439" s="270">
        <v>2525</v>
      </c>
      <c r="BJ439" s="270">
        <v>455</v>
      </c>
      <c r="BK439" s="270">
        <v>4785</v>
      </c>
      <c r="BL439" s="270">
        <v>5280</v>
      </c>
      <c r="BM439" s="270">
        <v>10190</v>
      </c>
      <c r="BN439" s="270">
        <v>1390</v>
      </c>
      <c r="BO439" s="270">
        <v>4525</v>
      </c>
      <c r="BP439" s="270">
        <v>3860</v>
      </c>
      <c r="BQ439" s="270">
        <v>4090</v>
      </c>
      <c r="BR439" s="270">
        <v>530</v>
      </c>
      <c r="BS439" s="270">
        <v>145</v>
      </c>
      <c r="BT439" s="270">
        <v>13410</v>
      </c>
      <c r="BU439" s="270">
        <v>5155</v>
      </c>
      <c r="BV439" s="270"/>
      <c r="BW439" s="270">
        <v>5245</v>
      </c>
      <c r="BX439" s="270">
        <v>230</v>
      </c>
      <c r="BY439" s="270">
        <v>3705</v>
      </c>
      <c r="BZ439" s="270">
        <v>620</v>
      </c>
      <c r="CA439" s="270">
        <v>90</v>
      </c>
      <c r="CB439" s="270" t="s">
        <v>1676</v>
      </c>
      <c r="CC439" s="270">
        <v>0</v>
      </c>
      <c r="CD439" s="270">
        <v>1720</v>
      </c>
      <c r="CE439" s="270">
        <v>90</v>
      </c>
      <c r="CF439" s="270">
        <v>170</v>
      </c>
      <c r="CG439" s="270">
        <v>75170</v>
      </c>
      <c r="CH439" s="270">
        <v>0</v>
      </c>
      <c r="CI439" s="270">
        <v>7265</v>
      </c>
      <c r="CJ439" s="270">
        <v>1840</v>
      </c>
      <c r="CK439" s="270">
        <v>4670</v>
      </c>
      <c r="CL439" s="270">
        <v>1430</v>
      </c>
      <c r="CM439" s="270">
        <v>2230</v>
      </c>
      <c r="CN439" s="270">
        <v>1705</v>
      </c>
      <c r="CO439" s="270">
        <v>0</v>
      </c>
      <c r="CP439" s="270">
        <v>0</v>
      </c>
      <c r="CQ439" s="270">
        <v>0</v>
      </c>
      <c r="CR439" s="270">
        <v>0</v>
      </c>
      <c r="CS439" s="270">
        <v>0</v>
      </c>
      <c r="CT439" s="270">
        <v>0</v>
      </c>
      <c r="CU439" s="270">
        <v>0</v>
      </c>
      <c r="CV439" s="270">
        <v>0</v>
      </c>
      <c r="CW439" s="270">
        <v>560</v>
      </c>
      <c r="CX439" s="270">
        <v>0</v>
      </c>
      <c r="CY439" s="270">
        <v>0</v>
      </c>
      <c r="CZ439" s="270">
        <v>2130</v>
      </c>
      <c r="DA439" s="270">
        <v>705</v>
      </c>
      <c r="DB439" s="270">
        <v>0</v>
      </c>
      <c r="DC439" s="270">
        <v>39320</v>
      </c>
      <c r="DD439" s="270">
        <v>13695</v>
      </c>
      <c r="DE439" s="270">
        <v>2760</v>
      </c>
      <c r="DF439" s="270">
        <v>235</v>
      </c>
      <c r="DG439" s="270">
        <v>0</v>
      </c>
      <c r="DH439" s="270">
        <v>0</v>
      </c>
      <c r="DI439" s="270">
        <v>0</v>
      </c>
      <c r="DJ439" s="270">
        <v>0</v>
      </c>
      <c r="DK439" s="270">
        <v>0</v>
      </c>
      <c r="DL439" s="270">
        <v>0</v>
      </c>
      <c r="DM439" s="270">
        <v>770</v>
      </c>
      <c r="DN439" s="270" t="s">
        <v>1676</v>
      </c>
      <c r="DO439" s="270">
        <v>1060</v>
      </c>
      <c r="DP439" s="270">
        <v>0</v>
      </c>
      <c r="DQ439" s="270"/>
      <c r="DR439" s="270">
        <v>0</v>
      </c>
      <c r="DS439" s="270">
        <v>35</v>
      </c>
      <c r="DT439" s="270">
        <v>2685</v>
      </c>
      <c r="DU439" s="270">
        <v>0</v>
      </c>
      <c r="DV439" s="270">
        <v>0</v>
      </c>
      <c r="DW439" s="270">
        <v>0</v>
      </c>
      <c r="DX439" s="270">
        <v>0</v>
      </c>
      <c r="DY439" s="270">
        <v>9130</v>
      </c>
      <c r="DZ439" s="270">
        <v>0</v>
      </c>
      <c r="EA439" s="270">
        <v>535</v>
      </c>
      <c r="EB439" s="270">
        <v>0</v>
      </c>
      <c r="EC439" s="270">
        <v>590</v>
      </c>
      <c r="ED439" s="270">
        <v>2950</v>
      </c>
      <c r="EE439" s="270">
        <v>0</v>
      </c>
      <c r="EF439" s="270">
        <v>3085</v>
      </c>
      <c r="EG439" s="270">
        <v>0</v>
      </c>
      <c r="EH439" s="270">
        <v>0</v>
      </c>
      <c r="EI439" s="270">
        <v>0</v>
      </c>
      <c r="EJ439" s="270">
        <v>1230</v>
      </c>
      <c r="EK439" s="270">
        <v>5290</v>
      </c>
      <c r="EL439" s="270">
        <v>0</v>
      </c>
      <c r="EM439" s="270">
        <v>2620</v>
      </c>
      <c r="EN439" s="270">
        <v>0</v>
      </c>
      <c r="EO439" s="270">
        <v>0</v>
      </c>
      <c r="EP439" s="270" t="s">
        <v>1676</v>
      </c>
      <c r="EQ439" s="270">
        <v>0</v>
      </c>
      <c r="ER439" s="270">
        <v>0</v>
      </c>
      <c r="ES439" s="270">
        <v>0</v>
      </c>
      <c r="ET439" s="270" t="s">
        <v>1676</v>
      </c>
      <c r="EU439" s="270">
        <v>210</v>
      </c>
      <c r="EV439" s="270">
        <v>530</v>
      </c>
      <c r="EW439" s="270">
        <v>0</v>
      </c>
      <c r="EX439" s="270">
        <v>0</v>
      </c>
      <c r="EY439" s="270">
        <v>0</v>
      </c>
      <c r="EZ439" s="270">
        <v>0</v>
      </c>
      <c r="FA439" s="270">
        <v>0</v>
      </c>
      <c r="FB439" s="270">
        <v>0</v>
      </c>
      <c r="FC439" s="270">
        <v>0</v>
      </c>
      <c r="FD439" s="270">
        <v>0</v>
      </c>
      <c r="FE439" s="270">
        <v>0</v>
      </c>
      <c r="FF439" s="270">
        <v>0</v>
      </c>
      <c r="FG439" s="270">
        <v>0</v>
      </c>
      <c r="FH439" s="270">
        <v>0</v>
      </c>
      <c r="FI439" s="270">
        <v>0</v>
      </c>
      <c r="FJ439" s="270" t="s">
        <v>1676</v>
      </c>
      <c r="FK439" s="270" t="s">
        <v>1676</v>
      </c>
      <c r="FL439" s="351">
        <v>55510</v>
      </c>
      <c r="FM439" s="323">
        <v>5470</v>
      </c>
      <c r="FN439" s="324">
        <v>26290</v>
      </c>
      <c r="FO439" s="270"/>
      <c r="FP439" s="89"/>
      <c r="FQ439" s="270"/>
      <c r="FR439" s="319"/>
      <c r="FS439" s="319"/>
      <c r="FT439" s="319"/>
      <c r="FU439" s="319"/>
      <c r="FV439" s="319"/>
      <c r="FW439" s="319"/>
      <c r="FX439" s="319"/>
      <c r="FY439" s="319"/>
      <c r="FZ439" s="319"/>
      <c r="GA439" s="319"/>
      <c r="GB439" s="319"/>
      <c r="GC439" s="319"/>
      <c r="GD439" s="319"/>
      <c r="GE439" s="319"/>
      <c r="GF439" s="319"/>
      <c r="GG439" s="319"/>
      <c r="GH439" s="319"/>
      <c r="GI439" s="319"/>
      <c r="GJ439" s="319"/>
      <c r="GK439" s="319"/>
      <c r="GL439" s="319"/>
      <c r="GM439" s="319"/>
      <c r="GN439" s="319"/>
      <c r="GO439" s="319"/>
      <c r="GP439" s="319"/>
      <c r="GQ439" s="319"/>
      <c r="GR439" s="319"/>
      <c r="GS439" s="319"/>
      <c r="GT439" s="319"/>
      <c r="GU439" s="319"/>
      <c r="GV439" s="319"/>
      <c r="GW439" s="319"/>
      <c r="GX439" s="319"/>
      <c r="GY439" s="319"/>
      <c r="GZ439" s="319"/>
      <c r="HA439" s="319"/>
      <c r="HB439" s="319"/>
      <c r="HC439" s="319"/>
      <c r="HD439" s="319"/>
      <c r="HE439" s="319"/>
      <c r="HF439" s="319"/>
      <c r="HG439" s="319"/>
      <c r="HH439" s="319"/>
      <c r="HI439" s="319"/>
      <c r="HJ439" s="319"/>
      <c r="HK439" s="319"/>
      <c r="HL439" s="319"/>
      <c r="HM439" s="319"/>
      <c r="HN439" s="319"/>
      <c r="HO439" s="319"/>
      <c r="HP439" s="319"/>
      <c r="HQ439" s="319"/>
      <c r="HR439" s="319"/>
      <c r="HS439" s="319"/>
      <c r="HT439" s="319"/>
      <c r="HU439" s="319"/>
      <c r="HV439" s="319"/>
      <c r="HW439" s="319"/>
      <c r="HX439" s="319"/>
      <c r="HY439" s="319"/>
      <c r="HZ439" s="319"/>
      <c r="IA439" s="319"/>
      <c r="IB439" s="319"/>
      <c r="IC439" s="319"/>
      <c r="ID439" s="320"/>
      <c r="IE439" s="320"/>
      <c r="IF439" s="320"/>
      <c r="IG439" s="321"/>
    </row>
    <row r="440" spans="1:241" ht="12.75" customHeight="1" x14ac:dyDescent="0.2">
      <c r="A440" s="370" t="s">
        <v>1213</v>
      </c>
      <c r="B440" s="270">
        <v>830</v>
      </c>
      <c r="C440" s="270">
        <v>830</v>
      </c>
      <c r="D440" s="270">
        <v>430</v>
      </c>
      <c r="E440" s="270">
        <v>400</v>
      </c>
      <c r="F440" s="270">
        <v>0</v>
      </c>
      <c r="G440" s="270">
        <v>0</v>
      </c>
      <c r="H440" s="270">
        <v>830</v>
      </c>
      <c r="I440" s="270">
        <v>65</v>
      </c>
      <c r="J440" s="270">
        <v>770</v>
      </c>
      <c r="K440" s="270">
        <v>195</v>
      </c>
      <c r="L440" s="270">
        <v>61.860465116279073</v>
      </c>
      <c r="M440" s="270">
        <v>85</v>
      </c>
      <c r="N440" s="270">
        <v>290</v>
      </c>
      <c r="O440" s="270">
        <v>200</v>
      </c>
      <c r="P440" s="270">
        <v>110</v>
      </c>
      <c r="Q440" s="270" t="s">
        <v>1676</v>
      </c>
      <c r="R440" s="270">
        <v>0</v>
      </c>
      <c r="S440" s="270">
        <v>0</v>
      </c>
      <c r="T440" s="270">
        <v>0</v>
      </c>
      <c r="U440" s="270">
        <v>3.126984126984127</v>
      </c>
      <c r="V440" s="270">
        <v>3</v>
      </c>
      <c r="W440" s="270">
        <v>59</v>
      </c>
      <c r="X440" s="270">
        <v>53.345367027677497</v>
      </c>
      <c r="Y440" s="270">
        <v>0</v>
      </c>
      <c r="Z440" s="270">
        <v>90</v>
      </c>
      <c r="AA440" s="270">
        <v>175</v>
      </c>
      <c r="AB440" s="270">
        <v>240</v>
      </c>
      <c r="AC440" s="270">
        <v>245</v>
      </c>
      <c r="AD440" s="270">
        <v>85</v>
      </c>
      <c r="AE440" s="270" t="s">
        <v>1676</v>
      </c>
      <c r="AF440" s="270">
        <v>60</v>
      </c>
      <c r="AG440" s="270">
        <v>0</v>
      </c>
      <c r="AH440" s="270">
        <v>0</v>
      </c>
      <c r="AI440" s="270">
        <v>30</v>
      </c>
      <c r="AJ440" s="270">
        <v>100</v>
      </c>
      <c r="AK440" s="270">
        <v>25</v>
      </c>
      <c r="AL440" s="270" t="s">
        <v>1676</v>
      </c>
      <c r="AM440" s="270" t="s">
        <v>1676</v>
      </c>
      <c r="AN440" s="270">
        <v>20</v>
      </c>
      <c r="AO440" s="270">
        <v>0</v>
      </c>
      <c r="AP440" s="270">
        <v>0</v>
      </c>
      <c r="AQ440" s="270">
        <v>0</v>
      </c>
      <c r="AR440" s="270">
        <v>0</v>
      </c>
      <c r="AS440" s="270">
        <v>0</v>
      </c>
      <c r="AT440" s="270">
        <v>10</v>
      </c>
      <c r="AU440" s="270">
        <v>0</v>
      </c>
      <c r="AV440" s="270">
        <v>85</v>
      </c>
      <c r="AW440" s="270">
        <v>195</v>
      </c>
      <c r="AX440" s="270">
        <v>0</v>
      </c>
      <c r="AY440" s="270">
        <v>0</v>
      </c>
      <c r="AZ440" s="270">
        <v>285</v>
      </c>
      <c r="BA440" s="270">
        <v>10</v>
      </c>
      <c r="BB440" s="270" t="s">
        <v>1676</v>
      </c>
      <c r="BC440" s="270" t="s">
        <v>1676</v>
      </c>
      <c r="BD440" s="270">
        <v>30</v>
      </c>
      <c r="BE440" s="270">
        <v>0</v>
      </c>
      <c r="BF440" s="270">
        <v>0</v>
      </c>
      <c r="BG440" s="270">
        <v>0</v>
      </c>
      <c r="BH440" s="270">
        <v>70</v>
      </c>
      <c r="BI440" s="270">
        <v>0</v>
      </c>
      <c r="BJ440" s="270">
        <v>25</v>
      </c>
      <c r="BK440" s="270" t="s">
        <v>1676</v>
      </c>
      <c r="BL440" s="270">
        <v>120</v>
      </c>
      <c r="BM440" s="270">
        <v>105</v>
      </c>
      <c r="BN440" s="270">
        <v>70</v>
      </c>
      <c r="BO440" s="270">
        <v>395</v>
      </c>
      <c r="BP440" s="270">
        <v>10</v>
      </c>
      <c r="BQ440" s="270">
        <v>0</v>
      </c>
      <c r="BR440" s="270">
        <v>0</v>
      </c>
      <c r="BS440" s="270">
        <v>0</v>
      </c>
      <c r="BT440" s="270" t="s">
        <v>1676</v>
      </c>
      <c r="BU440" s="270" t="s">
        <v>1676</v>
      </c>
      <c r="BV440" s="270"/>
      <c r="BW440" s="270" t="s">
        <v>1676</v>
      </c>
      <c r="BX440" s="270">
        <v>0</v>
      </c>
      <c r="BY440" s="270" t="s">
        <v>1676</v>
      </c>
      <c r="BZ440" s="270">
        <v>0</v>
      </c>
      <c r="CA440" s="270">
        <v>0</v>
      </c>
      <c r="CB440" s="270">
        <v>0</v>
      </c>
      <c r="CC440" s="270">
        <v>0</v>
      </c>
      <c r="CD440" s="270" t="s">
        <v>1676</v>
      </c>
      <c r="CE440" s="270">
        <v>0</v>
      </c>
      <c r="CF440" s="270">
        <v>0</v>
      </c>
      <c r="CG440" s="270">
        <v>830</v>
      </c>
      <c r="CH440" s="270">
        <v>0</v>
      </c>
      <c r="CI440" s="270">
        <v>180</v>
      </c>
      <c r="CJ440" s="270">
        <v>0</v>
      </c>
      <c r="CK440" s="270">
        <v>480</v>
      </c>
      <c r="CL440" s="270">
        <v>160</v>
      </c>
      <c r="CM440" s="270">
        <v>0</v>
      </c>
      <c r="CN440" s="270">
        <v>0</v>
      </c>
      <c r="CO440" s="270">
        <v>0</v>
      </c>
      <c r="CP440" s="270">
        <v>0</v>
      </c>
      <c r="CQ440" s="270">
        <v>0</v>
      </c>
      <c r="CR440" s="270">
        <v>0</v>
      </c>
      <c r="CS440" s="270">
        <v>0</v>
      </c>
      <c r="CT440" s="270">
        <v>0</v>
      </c>
      <c r="CU440" s="270">
        <v>0</v>
      </c>
      <c r="CV440" s="270">
        <v>0</v>
      </c>
      <c r="CW440" s="270">
        <v>0</v>
      </c>
      <c r="CX440" s="270">
        <v>0</v>
      </c>
      <c r="CY440" s="270">
        <v>0</v>
      </c>
      <c r="CZ440" s="270">
        <v>0</v>
      </c>
      <c r="DA440" s="270">
        <v>0</v>
      </c>
      <c r="DB440" s="270">
        <v>0</v>
      </c>
      <c r="DC440" s="270">
        <v>0</v>
      </c>
      <c r="DD440" s="270">
        <v>0</v>
      </c>
      <c r="DE440" s="270">
        <v>0</v>
      </c>
      <c r="DF440" s="270">
        <v>0</v>
      </c>
      <c r="DG440" s="270">
        <v>0</v>
      </c>
      <c r="DH440" s="270">
        <v>0</v>
      </c>
      <c r="DI440" s="270">
        <v>0</v>
      </c>
      <c r="DJ440" s="270">
        <v>0</v>
      </c>
      <c r="DK440" s="270">
        <v>0</v>
      </c>
      <c r="DL440" s="270">
        <v>0</v>
      </c>
      <c r="DM440" s="270">
        <v>0</v>
      </c>
      <c r="DN440" s="270">
        <v>0</v>
      </c>
      <c r="DO440" s="270">
        <v>0</v>
      </c>
      <c r="DP440" s="270">
        <v>0</v>
      </c>
      <c r="DQ440" s="270"/>
      <c r="DR440" s="270">
        <v>0</v>
      </c>
      <c r="DS440" s="270">
        <v>0</v>
      </c>
      <c r="DT440" s="270">
        <v>0</v>
      </c>
      <c r="DU440" s="270">
        <v>0</v>
      </c>
      <c r="DV440" s="270">
        <v>0</v>
      </c>
      <c r="DW440" s="270">
        <v>0</v>
      </c>
      <c r="DX440" s="270">
        <v>0</v>
      </c>
      <c r="DY440" s="270">
        <v>0</v>
      </c>
      <c r="DZ440" s="270">
        <v>0</v>
      </c>
      <c r="EA440" s="270">
        <v>0</v>
      </c>
      <c r="EB440" s="270">
        <v>0</v>
      </c>
      <c r="EC440" s="270">
        <v>0</v>
      </c>
      <c r="ED440" s="270">
        <v>0</v>
      </c>
      <c r="EE440" s="270">
        <v>0</v>
      </c>
      <c r="EF440" s="270">
        <v>0</v>
      </c>
      <c r="EG440" s="270">
        <v>0</v>
      </c>
      <c r="EH440" s="270">
        <v>0</v>
      </c>
      <c r="EI440" s="270">
        <v>0</v>
      </c>
      <c r="EJ440" s="270">
        <v>0</v>
      </c>
      <c r="EK440" s="270">
        <v>15</v>
      </c>
      <c r="EL440" s="270">
        <v>0</v>
      </c>
      <c r="EM440" s="270">
        <v>0</v>
      </c>
      <c r="EN440" s="270">
        <v>0</v>
      </c>
      <c r="EO440" s="270">
        <v>0</v>
      </c>
      <c r="EP440" s="270">
        <v>0</v>
      </c>
      <c r="EQ440" s="270">
        <v>0</v>
      </c>
      <c r="ER440" s="270">
        <v>0</v>
      </c>
      <c r="ES440" s="270">
        <v>0</v>
      </c>
      <c r="ET440" s="270">
        <v>0</v>
      </c>
      <c r="EU440" s="270">
        <v>0</v>
      </c>
      <c r="EV440" s="270">
        <v>0</v>
      </c>
      <c r="EW440" s="270">
        <v>0</v>
      </c>
      <c r="EX440" s="270">
        <v>0</v>
      </c>
      <c r="EY440" s="270">
        <v>0</v>
      </c>
      <c r="EZ440" s="270">
        <v>0</v>
      </c>
      <c r="FA440" s="270">
        <v>0</v>
      </c>
      <c r="FB440" s="270">
        <v>0</v>
      </c>
      <c r="FC440" s="270">
        <v>0</v>
      </c>
      <c r="FD440" s="270">
        <v>0</v>
      </c>
      <c r="FE440" s="270">
        <v>0</v>
      </c>
      <c r="FF440" s="270">
        <v>0</v>
      </c>
      <c r="FG440" s="270">
        <v>0</v>
      </c>
      <c r="FH440" s="270">
        <v>0</v>
      </c>
      <c r="FI440" s="270">
        <v>0</v>
      </c>
      <c r="FJ440" s="270">
        <v>0</v>
      </c>
      <c r="FK440" s="270">
        <v>0</v>
      </c>
      <c r="FL440" s="351">
        <v>830</v>
      </c>
      <c r="FM440" s="323">
        <v>0</v>
      </c>
      <c r="FN440" s="324">
        <v>690</v>
      </c>
      <c r="FO440" s="270"/>
      <c r="FP440" s="89"/>
      <c r="FQ440" s="270"/>
      <c r="FR440" s="319"/>
      <c r="FS440" s="319"/>
      <c r="FT440" s="319"/>
      <c r="FU440" s="319"/>
      <c r="FV440" s="319"/>
      <c r="FW440" s="319"/>
      <c r="FX440" s="319"/>
      <c r="FY440" s="319"/>
      <c r="FZ440" s="319"/>
      <c r="GA440" s="319"/>
      <c r="GB440" s="319"/>
      <c r="GC440" s="319"/>
      <c r="GD440" s="319"/>
      <c r="GE440" s="319"/>
      <c r="GF440" s="319"/>
      <c r="GG440" s="319"/>
      <c r="GH440" s="319"/>
      <c r="GI440" s="319"/>
      <c r="GJ440" s="319"/>
      <c r="GK440" s="319"/>
      <c r="GL440" s="319"/>
      <c r="GM440" s="319"/>
      <c r="GN440" s="319"/>
      <c r="GO440" s="319"/>
      <c r="GP440" s="319"/>
      <c r="GQ440" s="319"/>
      <c r="GR440" s="319"/>
      <c r="GS440" s="319"/>
      <c r="GT440" s="319"/>
      <c r="GU440" s="319"/>
      <c r="GV440" s="319"/>
      <c r="GW440" s="319"/>
      <c r="GX440" s="319"/>
      <c r="GY440" s="319"/>
      <c r="GZ440" s="319"/>
      <c r="HA440" s="319"/>
      <c r="HB440" s="319"/>
      <c r="HC440" s="319"/>
      <c r="HD440" s="319"/>
      <c r="HE440" s="319"/>
      <c r="HF440" s="319"/>
      <c r="HG440" s="319"/>
      <c r="HH440" s="319"/>
      <c r="HI440" s="319"/>
      <c r="HJ440" s="319"/>
      <c r="HK440" s="319"/>
      <c r="HL440" s="319"/>
      <c r="HM440" s="319"/>
      <c r="HN440" s="319"/>
      <c r="HO440" s="319"/>
      <c r="HP440" s="319"/>
      <c r="HQ440" s="319"/>
      <c r="HR440" s="319"/>
      <c r="HS440" s="319"/>
      <c r="HT440" s="319"/>
      <c r="HU440" s="319"/>
      <c r="HV440" s="319"/>
      <c r="HW440" s="319"/>
      <c r="HX440" s="319"/>
      <c r="HY440" s="319"/>
      <c r="HZ440" s="319"/>
      <c r="IA440" s="319"/>
      <c r="IB440" s="319"/>
      <c r="IC440" s="319"/>
      <c r="ID440" s="319"/>
      <c r="IE440" s="319"/>
      <c r="IF440" s="319"/>
      <c r="IG440" s="318"/>
    </row>
    <row r="441" spans="1:241" ht="12.75" customHeight="1" x14ac:dyDescent="0.2">
      <c r="A441" s="370" t="s">
        <v>553</v>
      </c>
      <c r="B441" s="270">
        <v>1855</v>
      </c>
      <c r="C441" s="270">
        <v>1855</v>
      </c>
      <c r="D441" s="270">
        <v>790</v>
      </c>
      <c r="E441" s="270">
        <v>1060</v>
      </c>
      <c r="F441" s="270">
        <v>0</v>
      </c>
      <c r="G441" s="270">
        <v>0</v>
      </c>
      <c r="H441" s="270">
        <v>1855</v>
      </c>
      <c r="I441" s="270">
        <v>175</v>
      </c>
      <c r="J441" s="270">
        <v>1680</v>
      </c>
      <c r="K441" s="270">
        <v>390</v>
      </c>
      <c r="L441" s="270">
        <v>58.294585987261144</v>
      </c>
      <c r="M441" s="270">
        <v>270</v>
      </c>
      <c r="N441" s="270">
        <v>500</v>
      </c>
      <c r="O441" s="270">
        <v>290</v>
      </c>
      <c r="P441" s="270">
        <v>185</v>
      </c>
      <c r="Q441" s="270">
        <v>10</v>
      </c>
      <c r="R441" s="270" t="s">
        <v>1676</v>
      </c>
      <c r="S441" s="270">
        <v>0</v>
      </c>
      <c r="T441" s="270" t="s">
        <v>1676</v>
      </c>
      <c r="U441" s="270">
        <v>2.1677018633540373</v>
      </c>
      <c r="V441" s="270">
        <v>1</v>
      </c>
      <c r="W441" s="270">
        <v>49</v>
      </c>
      <c r="X441" s="270">
        <v>52.292590589507839</v>
      </c>
      <c r="Y441" s="270">
        <v>0</v>
      </c>
      <c r="Z441" s="270">
        <v>175</v>
      </c>
      <c r="AA441" s="270">
        <v>440</v>
      </c>
      <c r="AB441" s="270">
        <v>600</v>
      </c>
      <c r="AC441" s="270">
        <v>460</v>
      </c>
      <c r="AD441" s="270">
        <v>170</v>
      </c>
      <c r="AE441" s="270" t="s">
        <v>1676</v>
      </c>
      <c r="AF441" s="270">
        <v>295</v>
      </c>
      <c r="AG441" s="270">
        <v>10</v>
      </c>
      <c r="AH441" s="270" t="s">
        <v>1676</v>
      </c>
      <c r="AI441" s="270" t="s">
        <v>1676</v>
      </c>
      <c r="AJ441" s="270" t="s">
        <v>1676</v>
      </c>
      <c r="AK441" s="270" t="s">
        <v>1676</v>
      </c>
      <c r="AL441" s="270">
        <v>150</v>
      </c>
      <c r="AM441" s="270">
        <v>295</v>
      </c>
      <c r="AN441" s="270">
        <v>60</v>
      </c>
      <c r="AO441" s="270">
        <v>0</v>
      </c>
      <c r="AP441" s="270" t="s">
        <v>1676</v>
      </c>
      <c r="AQ441" s="270">
        <v>15</v>
      </c>
      <c r="AR441" s="270">
        <v>55</v>
      </c>
      <c r="AS441" s="270">
        <v>10</v>
      </c>
      <c r="AT441" s="270">
        <v>125</v>
      </c>
      <c r="AU441" s="270">
        <v>0</v>
      </c>
      <c r="AV441" s="270">
        <v>85</v>
      </c>
      <c r="AW441" s="270">
        <v>150</v>
      </c>
      <c r="AX441" s="270">
        <v>0</v>
      </c>
      <c r="AY441" s="270">
        <v>230</v>
      </c>
      <c r="AZ441" s="270">
        <v>280</v>
      </c>
      <c r="BA441" s="270">
        <v>45</v>
      </c>
      <c r="BB441" s="270">
        <v>30</v>
      </c>
      <c r="BC441" s="270">
        <v>30</v>
      </c>
      <c r="BD441" s="270">
        <v>80</v>
      </c>
      <c r="BE441" s="270">
        <v>10</v>
      </c>
      <c r="BF441" s="270" t="s">
        <v>1676</v>
      </c>
      <c r="BG441" s="270">
        <v>0</v>
      </c>
      <c r="BH441" s="270">
        <v>30</v>
      </c>
      <c r="BI441" s="270" t="s">
        <v>1676</v>
      </c>
      <c r="BJ441" s="270">
        <v>0</v>
      </c>
      <c r="BK441" s="270" t="s">
        <v>1676</v>
      </c>
      <c r="BL441" s="270">
        <v>0</v>
      </c>
      <c r="BM441" s="270">
        <v>430</v>
      </c>
      <c r="BN441" s="270">
        <v>60</v>
      </c>
      <c r="BO441" s="270">
        <v>855</v>
      </c>
      <c r="BP441" s="270">
        <v>160</v>
      </c>
      <c r="BQ441" s="270">
        <v>0</v>
      </c>
      <c r="BR441" s="270">
        <v>0</v>
      </c>
      <c r="BS441" s="270" t="s">
        <v>1676</v>
      </c>
      <c r="BT441" s="270">
        <v>115</v>
      </c>
      <c r="BU441" s="270">
        <v>15</v>
      </c>
      <c r="BV441" s="270"/>
      <c r="BW441" s="270">
        <v>60</v>
      </c>
      <c r="BX441" s="270">
        <v>0</v>
      </c>
      <c r="BY441" s="270">
        <v>0</v>
      </c>
      <c r="BZ441" s="270">
        <v>0</v>
      </c>
      <c r="CA441" s="270">
        <v>0</v>
      </c>
      <c r="CB441" s="270">
        <v>0</v>
      </c>
      <c r="CC441" s="270">
        <v>0</v>
      </c>
      <c r="CD441" s="270">
        <v>25</v>
      </c>
      <c r="CE441" s="270" t="s">
        <v>1676</v>
      </c>
      <c r="CF441" s="270">
        <v>0</v>
      </c>
      <c r="CG441" s="270">
        <v>1825</v>
      </c>
      <c r="CH441" s="270">
        <v>0</v>
      </c>
      <c r="CI441" s="270">
        <v>280</v>
      </c>
      <c r="CJ441" s="270">
        <v>70</v>
      </c>
      <c r="CK441" s="270">
        <v>615</v>
      </c>
      <c r="CL441" s="270">
        <v>0</v>
      </c>
      <c r="CM441" s="270">
        <v>0</v>
      </c>
      <c r="CN441" s="270">
        <v>0</v>
      </c>
      <c r="CO441" s="270">
        <v>0</v>
      </c>
      <c r="CP441" s="270">
        <v>0</v>
      </c>
      <c r="CQ441" s="270">
        <v>0</v>
      </c>
      <c r="CR441" s="270">
        <v>0</v>
      </c>
      <c r="CS441" s="270">
        <v>0</v>
      </c>
      <c r="CT441" s="270">
        <v>0</v>
      </c>
      <c r="CU441" s="270">
        <v>0</v>
      </c>
      <c r="CV441" s="270">
        <v>0</v>
      </c>
      <c r="CW441" s="270">
        <v>70</v>
      </c>
      <c r="CX441" s="270">
        <v>0</v>
      </c>
      <c r="CY441" s="270">
        <v>0</v>
      </c>
      <c r="CZ441" s="270">
        <v>0</v>
      </c>
      <c r="DA441" s="270">
        <v>305</v>
      </c>
      <c r="DB441" s="270">
        <v>0</v>
      </c>
      <c r="DC441" s="270">
        <v>0</v>
      </c>
      <c r="DD441" s="270">
        <v>345</v>
      </c>
      <c r="DE441" s="270">
        <v>0</v>
      </c>
      <c r="DF441" s="270">
        <v>0</v>
      </c>
      <c r="DG441" s="270">
        <v>0</v>
      </c>
      <c r="DH441" s="270">
        <v>0</v>
      </c>
      <c r="DI441" s="270">
        <v>0</v>
      </c>
      <c r="DJ441" s="270">
        <v>0</v>
      </c>
      <c r="DK441" s="270">
        <v>0</v>
      </c>
      <c r="DL441" s="270">
        <v>0</v>
      </c>
      <c r="DM441" s="270">
        <v>0</v>
      </c>
      <c r="DN441" s="270">
        <v>0</v>
      </c>
      <c r="DO441" s="270">
        <v>0</v>
      </c>
      <c r="DP441" s="270">
        <v>0</v>
      </c>
      <c r="DQ441" s="270"/>
      <c r="DR441" s="270">
        <v>0</v>
      </c>
      <c r="DS441" s="270">
        <v>0</v>
      </c>
      <c r="DT441" s="270">
        <v>0</v>
      </c>
      <c r="DU441" s="270">
        <v>0</v>
      </c>
      <c r="DV441" s="270">
        <v>0</v>
      </c>
      <c r="DW441" s="270">
        <v>0</v>
      </c>
      <c r="DX441" s="270">
        <v>0</v>
      </c>
      <c r="DY441" s="270">
        <v>0</v>
      </c>
      <c r="DZ441" s="270">
        <v>0</v>
      </c>
      <c r="EA441" s="270">
        <v>0</v>
      </c>
      <c r="EB441" s="270">
        <v>0</v>
      </c>
      <c r="EC441" s="270">
        <v>0</v>
      </c>
      <c r="ED441" s="270">
        <v>0</v>
      </c>
      <c r="EE441" s="270">
        <v>0</v>
      </c>
      <c r="EF441" s="270">
        <v>0</v>
      </c>
      <c r="EG441" s="270">
        <v>0</v>
      </c>
      <c r="EH441" s="270">
        <v>0</v>
      </c>
      <c r="EI441" s="270">
        <v>0</v>
      </c>
      <c r="EJ441" s="270">
        <v>0</v>
      </c>
      <c r="EK441" s="270">
        <v>170</v>
      </c>
      <c r="EL441" s="270">
        <v>0</v>
      </c>
      <c r="EM441" s="270" t="s">
        <v>1676</v>
      </c>
      <c r="EN441" s="270">
        <v>0</v>
      </c>
      <c r="EO441" s="270">
        <v>0</v>
      </c>
      <c r="EP441" s="270">
        <v>0</v>
      </c>
      <c r="EQ441" s="270">
        <v>0</v>
      </c>
      <c r="ER441" s="270">
        <v>0</v>
      </c>
      <c r="ES441" s="270">
        <v>0</v>
      </c>
      <c r="ET441" s="270">
        <v>0</v>
      </c>
      <c r="EU441" s="270">
        <v>0</v>
      </c>
      <c r="EV441" s="270">
        <v>0</v>
      </c>
      <c r="EW441" s="270">
        <v>0</v>
      </c>
      <c r="EX441" s="270">
        <v>0</v>
      </c>
      <c r="EY441" s="270">
        <v>0</v>
      </c>
      <c r="EZ441" s="270">
        <v>0</v>
      </c>
      <c r="FA441" s="270">
        <v>0</v>
      </c>
      <c r="FB441" s="270">
        <v>0</v>
      </c>
      <c r="FC441" s="270">
        <v>0</v>
      </c>
      <c r="FD441" s="270">
        <v>0</v>
      </c>
      <c r="FE441" s="270">
        <v>0</v>
      </c>
      <c r="FF441" s="270">
        <v>0</v>
      </c>
      <c r="FG441" s="270">
        <v>0</v>
      </c>
      <c r="FH441" s="270">
        <v>0</v>
      </c>
      <c r="FI441" s="270">
        <v>0</v>
      </c>
      <c r="FJ441" s="270">
        <v>0</v>
      </c>
      <c r="FK441" s="270">
        <v>0</v>
      </c>
      <c r="FL441" s="351">
        <v>1825</v>
      </c>
      <c r="FM441" s="323">
        <v>0</v>
      </c>
      <c r="FN441" s="324">
        <v>1255</v>
      </c>
      <c r="FO441" s="270"/>
      <c r="FP441" s="89"/>
      <c r="FQ441" s="270"/>
      <c r="FR441" s="319"/>
      <c r="FS441" s="319"/>
      <c r="FT441" s="319"/>
      <c r="FU441" s="319"/>
      <c r="FV441" s="319"/>
      <c r="FW441" s="319"/>
      <c r="FX441" s="319"/>
      <c r="FY441" s="319"/>
      <c r="FZ441" s="319"/>
      <c r="GA441" s="319"/>
      <c r="GB441" s="319"/>
      <c r="GC441" s="319"/>
      <c r="GD441" s="319"/>
      <c r="GE441" s="319"/>
      <c r="GF441" s="319"/>
      <c r="GG441" s="319"/>
      <c r="GH441" s="319"/>
      <c r="GI441" s="319"/>
      <c r="GJ441" s="319"/>
      <c r="GK441" s="319"/>
      <c r="GL441" s="319"/>
      <c r="GM441" s="319"/>
      <c r="GN441" s="319"/>
      <c r="GO441" s="319"/>
      <c r="GP441" s="319"/>
      <c r="GQ441" s="319"/>
      <c r="GR441" s="319"/>
      <c r="GS441" s="319"/>
      <c r="GT441" s="319"/>
      <c r="GU441" s="319"/>
      <c r="GV441" s="319"/>
      <c r="GW441" s="319"/>
      <c r="GX441" s="319"/>
      <c r="GY441" s="319"/>
      <c r="GZ441" s="319"/>
      <c r="HA441" s="319"/>
      <c r="HB441" s="319"/>
      <c r="HC441" s="319"/>
      <c r="HD441" s="319"/>
      <c r="HE441" s="319"/>
      <c r="HF441" s="319"/>
      <c r="HG441" s="319"/>
      <c r="HH441" s="319"/>
      <c r="HI441" s="319"/>
      <c r="HJ441" s="319"/>
      <c r="HK441" s="319"/>
      <c r="HL441" s="319"/>
      <c r="HM441" s="319"/>
      <c r="HN441" s="319"/>
      <c r="HO441" s="319"/>
      <c r="HP441" s="319"/>
      <c r="HQ441" s="319"/>
      <c r="HR441" s="319"/>
      <c r="HS441" s="319"/>
      <c r="HT441" s="319"/>
      <c r="HU441" s="319"/>
      <c r="HV441" s="319"/>
      <c r="HW441" s="319"/>
      <c r="HX441" s="319"/>
      <c r="HY441" s="319"/>
      <c r="HZ441" s="319"/>
      <c r="IA441" s="319"/>
      <c r="IB441" s="319"/>
      <c r="IC441" s="319"/>
      <c r="ID441" s="319"/>
      <c r="IE441" s="319"/>
      <c r="IF441" s="319"/>
      <c r="IG441" s="318"/>
    </row>
    <row r="442" spans="1:241" ht="12.75" customHeight="1" x14ac:dyDescent="0.2">
      <c r="A442" s="370" t="s">
        <v>222</v>
      </c>
      <c r="B442" s="270">
        <v>174880</v>
      </c>
      <c r="C442" s="270">
        <v>149130</v>
      </c>
      <c r="D442" s="270">
        <v>67000</v>
      </c>
      <c r="E442" s="270">
        <v>82035</v>
      </c>
      <c r="F442" s="270">
        <v>58485</v>
      </c>
      <c r="G442" s="270">
        <v>26105</v>
      </c>
      <c r="H442" s="270">
        <v>51710</v>
      </c>
      <c r="I442" s="270">
        <v>105580</v>
      </c>
      <c r="J442" s="270">
        <v>69300</v>
      </c>
      <c r="K442" s="270">
        <v>355465</v>
      </c>
      <c r="L442" s="270">
        <v>62.684481634884257</v>
      </c>
      <c r="M442" s="270">
        <v>21260</v>
      </c>
      <c r="N442" s="270">
        <v>11415</v>
      </c>
      <c r="O442" s="270">
        <v>4655</v>
      </c>
      <c r="P442" s="270">
        <v>7145</v>
      </c>
      <c r="Q442" s="270">
        <v>1920</v>
      </c>
      <c r="R442" s="270">
        <v>850</v>
      </c>
      <c r="S442" s="270">
        <v>155</v>
      </c>
      <c r="T442" s="270">
        <v>160</v>
      </c>
      <c r="U442" s="270">
        <v>4.4298930820680562</v>
      </c>
      <c r="V442" s="270">
        <v>2</v>
      </c>
      <c r="W442" s="270">
        <v>37</v>
      </c>
      <c r="X442" s="270">
        <v>57.613328261754518</v>
      </c>
      <c r="Y442" s="270">
        <v>13960</v>
      </c>
      <c r="Z442" s="270">
        <v>14670</v>
      </c>
      <c r="AA442" s="270">
        <v>16435</v>
      </c>
      <c r="AB442" s="270">
        <v>29480</v>
      </c>
      <c r="AC442" s="270">
        <v>48535</v>
      </c>
      <c r="AD442" s="270">
        <v>43205</v>
      </c>
      <c r="AE442" s="270">
        <v>6705</v>
      </c>
      <c r="AF442" s="270">
        <v>2430</v>
      </c>
      <c r="AG442" s="270">
        <v>1075</v>
      </c>
      <c r="AH442" s="270">
        <v>4580</v>
      </c>
      <c r="AI442" s="270">
        <v>495</v>
      </c>
      <c r="AJ442" s="270">
        <v>2330</v>
      </c>
      <c r="AK442" s="270">
        <v>2515</v>
      </c>
      <c r="AL442" s="270">
        <v>6930</v>
      </c>
      <c r="AM442" s="270">
        <v>13845</v>
      </c>
      <c r="AN442" s="270">
        <v>1315</v>
      </c>
      <c r="AO442" s="270">
        <v>2455</v>
      </c>
      <c r="AP442" s="270">
        <v>2330</v>
      </c>
      <c r="AQ442" s="270">
        <v>5090</v>
      </c>
      <c r="AR442" s="270">
        <v>455</v>
      </c>
      <c r="AS442" s="270">
        <v>450</v>
      </c>
      <c r="AT442" s="270">
        <v>2935</v>
      </c>
      <c r="AU442" s="270">
        <v>4730</v>
      </c>
      <c r="AV442" s="270">
        <v>3070</v>
      </c>
      <c r="AW442" s="270">
        <v>2635</v>
      </c>
      <c r="AX442" s="270">
        <v>18030</v>
      </c>
      <c r="AY442" s="270">
        <v>340</v>
      </c>
      <c r="AZ442" s="270">
        <v>6960</v>
      </c>
      <c r="BA442" s="270">
        <v>24425</v>
      </c>
      <c r="BB442" s="270">
        <v>65450</v>
      </c>
      <c r="BC442" s="270">
        <v>4500</v>
      </c>
      <c r="BD442" s="270">
        <v>28705</v>
      </c>
      <c r="BE442" s="270">
        <v>3465</v>
      </c>
      <c r="BF442" s="270">
        <v>2490</v>
      </c>
      <c r="BG442" s="270">
        <v>630</v>
      </c>
      <c r="BH442" s="270">
        <v>2280</v>
      </c>
      <c r="BI442" s="270">
        <v>4610</v>
      </c>
      <c r="BJ442" s="270">
        <v>535</v>
      </c>
      <c r="BK442" s="270">
        <v>8695</v>
      </c>
      <c r="BL442" s="270">
        <v>9625</v>
      </c>
      <c r="BM442" s="270">
        <v>19715</v>
      </c>
      <c r="BN442" s="270">
        <v>2635</v>
      </c>
      <c r="BO442" s="270">
        <v>10720</v>
      </c>
      <c r="BP442" s="270">
        <v>7800</v>
      </c>
      <c r="BQ442" s="270">
        <v>10130</v>
      </c>
      <c r="BR442" s="270">
        <v>1525</v>
      </c>
      <c r="BS442" s="270">
        <v>295</v>
      </c>
      <c r="BT442" s="270">
        <v>13905</v>
      </c>
      <c r="BU442" s="270">
        <v>8530</v>
      </c>
      <c r="BV442" s="270"/>
      <c r="BW442" s="270">
        <v>8350</v>
      </c>
      <c r="BX442" s="270">
        <v>535</v>
      </c>
      <c r="BY442" s="270">
        <v>6690</v>
      </c>
      <c r="BZ442" s="270">
        <v>750</v>
      </c>
      <c r="CA442" s="270">
        <v>155</v>
      </c>
      <c r="CB442" s="270" t="s">
        <v>1676</v>
      </c>
      <c r="CC442" s="270" t="s">
        <v>1676</v>
      </c>
      <c r="CD442" s="270">
        <v>2695</v>
      </c>
      <c r="CE442" s="270">
        <v>200</v>
      </c>
      <c r="CF442" s="270">
        <v>385</v>
      </c>
      <c r="CG442" s="270">
        <v>137710</v>
      </c>
      <c r="CH442" s="270">
        <v>0</v>
      </c>
      <c r="CI442" s="270">
        <v>21375</v>
      </c>
      <c r="CJ442" s="270">
        <v>5315</v>
      </c>
      <c r="CK442" s="270">
        <v>9635</v>
      </c>
      <c r="CL442" s="270">
        <v>2585</v>
      </c>
      <c r="CM442" s="270">
        <v>4815</v>
      </c>
      <c r="CN442" s="270">
        <v>30</v>
      </c>
      <c r="CO442" s="270">
        <v>0</v>
      </c>
      <c r="CP442" s="270">
        <v>0</v>
      </c>
      <c r="CQ442" s="270">
        <v>0</v>
      </c>
      <c r="CR442" s="270">
        <v>2870</v>
      </c>
      <c r="CS442" s="270">
        <v>0</v>
      </c>
      <c r="CT442" s="270">
        <v>0</v>
      </c>
      <c r="CU442" s="270">
        <v>0</v>
      </c>
      <c r="CV442" s="270">
        <v>0</v>
      </c>
      <c r="CW442" s="270">
        <v>165</v>
      </c>
      <c r="CX442" s="270">
        <v>0</v>
      </c>
      <c r="CY442" s="270">
        <v>0</v>
      </c>
      <c r="CZ442" s="270">
        <v>1065</v>
      </c>
      <c r="DA442" s="270">
        <v>4510</v>
      </c>
      <c r="DB442" s="270">
        <v>115</v>
      </c>
      <c r="DC442" s="270">
        <v>34700</v>
      </c>
      <c r="DD442" s="270">
        <v>7560</v>
      </c>
      <c r="DE442" s="270">
        <v>3495</v>
      </c>
      <c r="DF442" s="270">
        <v>8370</v>
      </c>
      <c r="DG442" s="270">
        <v>0</v>
      </c>
      <c r="DH442" s="270">
        <v>0</v>
      </c>
      <c r="DI442" s="270">
        <v>0</v>
      </c>
      <c r="DJ442" s="270">
        <v>0</v>
      </c>
      <c r="DK442" s="270">
        <v>0</v>
      </c>
      <c r="DL442" s="270">
        <v>200</v>
      </c>
      <c r="DM442" s="270">
        <v>80</v>
      </c>
      <c r="DN442" s="270">
        <v>0</v>
      </c>
      <c r="DO442" s="270">
        <v>6560</v>
      </c>
      <c r="DP442" s="270">
        <v>0</v>
      </c>
      <c r="DQ442" s="270"/>
      <c r="DR442" s="270">
        <v>1120</v>
      </c>
      <c r="DS442" s="270">
        <v>1570</v>
      </c>
      <c r="DT442" s="270">
        <v>6875</v>
      </c>
      <c r="DU442" s="270">
        <v>0</v>
      </c>
      <c r="DV442" s="270">
        <v>0</v>
      </c>
      <c r="DW442" s="270">
        <v>0</v>
      </c>
      <c r="DX442" s="270">
        <v>1010</v>
      </c>
      <c r="DY442" s="270">
        <v>6420</v>
      </c>
      <c r="DZ442" s="270">
        <v>0</v>
      </c>
      <c r="EA442" s="270">
        <v>180</v>
      </c>
      <c r="EB442" s="270">
        <v>0</v>
      </c>
      <c r="EC442" s="270">
        <v>15</v>
      </c>
      <c r="ED442" s="270">
        <v>9170</v>
      </c>
      <c r="EE442" s="270">
        <v>0</v>
      </c>
      <c r="EF442" s="270">
        <v>4730</v>
      </c>
      <c r="EG442" s="270">
        <v>0</v>
      </c>
      <c r="EH442" s="270">
        <v>0</v>
      </c>
      <c r="EI442" s="270">
        <v>0</v>
      </c>
      <c r="EJ442" s="270">
        <v>820</v>
      </c>
      <c r="EK442" s="270">
        <v>12655</v>
      </c>
      <c r="EL442" s="270">
        <v>3360</v>
      </c>
      <c r="EM442" s="270">
        <v>0</v>
      </c>
      <c r="EN442" s="270">
        <v>0</v>
      </c>
      <c r="EO442" s="270">
        <v>0</v>
      </c>
      <c r="EP442" s="270">
        <v>0</v>
      </c>
      <c r="EQ442" s="270">
        <v>0</v>
      </c>
      <c r="ER442" s="270">
        <v>0</v>
      </c>
      <c r="ES442" s="270">
        <v>0</v>
      </c>
      <c r="ET442" s="270">
        <v>0</v>
      </c>
      <c r="EU442" s="270">
        <v>7490</v>
      </c>
      <c r="EV442" s="270">
        <v>1140</v>
      </c>
      <c r="EW442" s="270">
        <v>0</v>
      </c>
      <c r="EX442" s="270">
        <v>0</v>
      </c>
      <c r="EY442" s="270">
        <v>0</v>
      </c>
      <c r="EZ442" s="270">
        <v>0</v>
      </c>
      <c r="FA442" s="270">
        <v>0</v>
      </c>
      <c r="FB442" s="270">
        <v>0</v>
      </c>
      <c r="FC442" s="270">
        <v>0</v>
      </c>
      <c r="FD442" s="270">
        <v>0</v>
      </c>
      <c r="FE442" s="270">
        <v>0</v>
      </c>
      <c r="FF442" s="270">
        <v>0</v>
      </c>
      <c r="FG442" s="270">
        <v>0</v>
      </c>
      <c r="FH442" s="270">
        <v>0</v>
      </c>
      <c r="FI442" s="270">
        <v>0</v>
      </c>
      <c r="FJ442" s="270">
        <v>4870</v>
      </c>
      <c r="FK442" s="270" t="s">
        <v>1676</v>
      </c>
      <c r="FL442" s="351">
        <v>109425</v>
      </c>
      <c r="FM442" s="323">
        <v>12825</v>
      </c>
      <c r="FN442" s="324">
        <v>47565</v>
      </c>
      <c r="FO442" s="270"/>
      <c r="FP442" s="89"/>
      <c r="FQ442" s="270"/>
      <c r="FR442" s="319"/>
      <c r="FS442" s="319"/>
      <c r="FT442" s="319"/>
      <c r="FU442" s="319"/>
      <c r="FV442" s="319"/>
      <c r="FW442" s="319"/>
      <c r="FX442" s="319"/>
      <c r="FY442" s="319"/>
      <c r="FZ442" s="319"/>
      <c r="GA442" s="319"/>
      <c r="GB442" s="319"/>
      <c r="GC442" s="319"/>
      <c r="GD442" s="319"/>
      <c r="GE442" s="319"/>
      <c r="GF442" s="319"/>
      <c r="GG442" s="319"/>
      <c r="GH442" s="319"/>
      <c r="GI442" s="319"/>
      <c r="GJ442" s="319"/>
      <c r="GK442" s="319"/>
      <c r="GL442" s="319"/>
      <c r="GM442" s="319"/>
      <c r="GN442" s="319"/>
      <c r="GO442" s="319"/>
      <c r="GP442" s="319"/>
      <c r="GQ442" s="319"/>
      <c r="GR442" s="319"/>
      <c r="GS442" s="319"/>
      <c r="GT442" s="319"/>
      <c r="GU442" s="319"/>
      <c r="GV442" s="319"/>
      <c r="GW442" s="319"/>
      <c r="GX442" s="319"/>
      <c r="GY442" s="319"/>
      <c r="GZ442" s="319"/>
      <c r="HA442" s="319"/>
      <c r="HB442" s="319"/>
      <c r="HC442" s="319"/>
      <c r="HD442" s="319"/>
      <c r="HE442" s="319"/>
      <c r="HF442" s="319"/>
      <c r="HG442" s="319"/>
      <c r="HH442" s="319"/>
      <c r="HI442" s="319"/>
      <c r="HJ442" s="319"/>
      <c r="HK442" s="319"/>
      <c r="HL442" s="319"/>
      <c r="HM442" s="319"/>
      <c r="HN442" s="319"/>
      <c r="HO442" s="319"/>
      <c r="HP442" s="319"/>
      <c r="HQ442" s="319"/>
      <c r="HR442" s="319"/>
      <c r="HS442" s="319"/>
      <c r="HT442" s="319"/>
      <c r="HU442" s="319"/>
      <c r="HV442" s="319"/>
      <c r="HW442" s="319"/>
      <c r="HX442" s="319"/>
      <c r="HY442" s="319"/>
      <c r="HZ442" s="319"/>
      <c r="IA442" s="319"/>
      <c r="IB442" s="319"/>
      <c r="IC442" s="319"/>
      <c r="ID442" s="319"/>
      <c r="IE442" s="319"/>
      <c r="IF442" s="319"/>
      <c r="IG442" s="318"/>
    </row>
    <row r="443" spans="1:241" ht="12.75" customHeight="1" x14ac:dyDescent="0.2">
      <c r="A443" s="370" t="s">
        <v>194</v>
      </c>
      <c r="B443" s="270">
        <v>186780</v>
      </c>
      <c r="C443" s="270">
        <v>170155</v>
      </c>
      <c r="D443" s="270">
        <v>78395</v>
      </c>
      <c r="E443" s="270">
        <v>91375</v>
      </c>
      <c r="F443" s="270">
        <v>32875</v>
      </c>
      <c r="G443" s="270">
        <v>63555</v>
      </c>
      <c r="H443" s="270">
        <v>58325</v>
      </c>
      <c r="I443" s="270">
        <v>87270</v>
      </c>
      <c r="J443" s="270">
        <v>99515</v>
      </c>
      <c r="K443" s="270">
        <v>320520</v>
      </c>
      <c r="L443" s="270">
        <v>46.669850540447364</v>
      </c>
      <c r="M443" s="270">
        <v>24575</v>
      </c>
      <c r="N443" s="270">
        <v>12480</v>
      </c>
      <c r="O443" s="270">
        <v>5740</v>
      </c>
      <c r="P443" s="270">
        <v>5145</v>
      </c>
      <c r="Q443" s="270">
        <v>925</v>
      </c>
      <c r="R443" s="270">
        <v>250</v>
      </c>
      <c r="S443" s="270">
        <v>155</v>
      </c>
      <c r="T443" s="270">
        <v>40</v>
      </c>
      <c r="U443" s="270">
        <v>4.5725817579688144</v>
      </c>
      <c r="V443" s="270">
        <v>2</v>
      </c>
      <c r="W443" s="270">
        <v>30</v>
      </c>
      <c r="X443" s="270">
        <v>47.476261656357231</v>
      </c>
      <c r="Y443" s="270">
        <v>18535</v>
      </c>
      <c r="Z443" s="270">
        <v>25165</v>
      </c>
      <c r="AA443" s="270">
        <v>34800</v>
      </c>
      <c r="AB443" s="270">
        <v>39170</v>
      </c>
      <c r="AC443" s="270">
        <v>42135</v>
      </c>
      <c r="AD443" s="270">
        <v>21095</v>
      </c>
      <c r="AE443" s="270">
        <v>2460</v>
      </c>
      <c r="AF443" s="270">
        <v>7565</v>
      </c>
      <c r="AG443" s="270">
        <v>945</v>
      </c>
      <c r="AH443" s="270">
        <v>85</v>
      </c>
      <c r="AI443" s="270">
        <v>1540</v>
      </c>
      <c r="AJ443" s="270">
        <v>5685</v>
      </c>
      <c r="AK443" s="270">
        <v>9305</v>
      </c>
      <c r="AL443" s="270">
        <v>7540</v>
      </c>
      <c r="AM443" s="270">
        <v>8475</v>
      </c>
      <c r="AN443" s="270">
        <v>1205</v>
      </c>
      <c r="AO443" s="270">
        <v>15</v>
      </c>
      <c r="AP443" s="270">
        <v>6305</v>
      </c>
      <c r="AQ443" s="270">
        <v>7460</v>
      </c>
      <c r="AR443" s="270">
        <v>1615</v>
      </c>
      <c r="AS443" s="270">
        <v>320</v>
      </c>
      <c r="AT443" s="270">
        <v>2635</v>
      </c>
      <c r="AU443" s="270">
        <v>7025</v>
      </c>
      <c r="AV443" s="270">
        <v>3605</v>
      </c>
      <c r="AW443" s="270">
        <v>2355</v>
      </c>
      <c r="AX443" s="270">
        <v>11810</v>
      </c>
      <c r="AY443" s="270">
        <v>1840</v>
      </c>
      <c r="AZ443" s="270">
        <v>5320</v>
      </c>
      <c r="BA443" s="270">
        <v>49280</v>
      </c>
      <c r="BB443" s="270">
        <v>44845</v>
      </c>
      <c r="BC443" s="270">
        <v>2470</v>
      </c>
      <c r="BD443" s="270">
        <v>49280</v>
      </c>
      <c r="BE443" s="270">
        <v>8740</v>
      </c>
      <c r="BF443" s="270">
        <v>3120</v>
      </c>
      <c r="BG443" s="270">
        <v>1355</v>
      </c>
      <c r="BH443" s="270">
        <v>9520</v>
      </c>
      <c r="BI443" s="270">
        <v>205</v>
      </c>
      <c r="BJ443" s="270">
        <v>1700</v>
      </c>
      <c r="BK443" s="270">
        <v>4650</v>
      </c>
      <c r="BL443" s="270">
        <v>7655</v>
      </c>
      <c r="BM443" s="270">
        <v>23185</v>
      </c>
      <c r="BN443" s="270">
        <v>2460</v>
      </c>
      <c r="BO443" s="270">
        <v>9795</v>
      </c>
      <c r="BP443" s="270">
        <v>7780</v>
      </c>
      <c r="BQ443" s="270">
        <v>8640</v>
      </c>
      <c r="BR443" s="270">
        <v>3610</v>
      </c>
      <c r="BS443" s="270">
        <v>1120</v>
      </c>
      <c r="BT443" s="270">
        <v>12200</v>
      </c>
      <c r="BU443" s="270">
        <v>5640</v>
      </c>
      <c r="BV443" s="270"/>
      <c r="BW443" s="270">
        <v>7030</v>
      </c>
      <c r="BX443" s="270">
        <v>280</v>
      </c>
      <c r="BY443" s="270">
        <v>3545</v>
      </c>
      <c r="BZ443" s="270">
        <v>225</v>
      </c>
      <c r="CA443" s="270">
        <v>250</v>
      </c>
      <c r="CB443" s="270">
        <v>35</v>
      </c>
      <c r="CC443" s="270">
        <v>0</v>
      </c>
      <c r="CD443" s="270">
        <v>7285</v>
      </c>
      <c r="CE443" s="270">
        <v>325</v>
      </c>
      <c r="CF443" s="270">
        <v>375</v>
      </c>
      <c r="CG443" s="270">
        <v>157830</v>
      </c>
      <c r="CH443" s="270">
        <v>0</v>
      </c>
      <c r="CI443" s="270">
        <v>6885</v>
      </c>
      <c r="CJ443" s="270">
        <v>8935</v>
      </c>
      <c r="CK443" s="270">
        <v>4815</v>
      </c>
      <c r="CL443" s="270">
        <v>7970</v>
      </c>
      <c r="CM443" s="270" t="s">
        <v>1676</v>
      </c>
      <c r="CN443" s="270">
        <v>5080</v>
      </c>
      <c r="CO443" s="270">
        <v>835</v>
      </c>
      <c r="CP443" s="270">
        <v>2205</v>
      </c>
      <c r="CQ443" s="270">
        <v>0</v>
      </c>
      <c r="CR443" s="270" t="s">
        <v>1676</v>
      </c>
      <c r="CS443" s="270">
        <v>0</v>
      </c>
      <c r="CT443" s="270">
        <v>0</v>
      </c>
      <c r="CU443" s="270">
        <v>0</v>
      </c>
      <c r="CV443" s="270">
        <v>5435</v>
      </c>
      <c r="CW443" s="270">
        <v>0</v>
      </c>
      <c r="CX443" s="270">
        <v>920</v>
      </c>
      <c r="CY443" s="270">
        <v>615</v>
      </c>
      <c r="CZ443" s="270">
        <v>6610</v>
      </c>
      <c r="DA443" s="270">
        <v>0</v>
      </c>
      <c r="DB443" s="270">
        <v>80</v>
      </c>
      <c r="DC443" s="270">
        <v>13875</v>
      </c>
      <c r="DD443" s="270">
        <v>16585</v>
      </c>
      <c r="DE443" s="270">
        <v>1480</v>
      </c>
      <c r="DF443" s="270">
        <v>30885</v>
      </c>
      <c r="DG443" s="270">
        <v>0</v>
      </c>
      <c r="DH443" s="270">
        <v>385</v>
      </c>
      <c r="DI443" s="270">
        <v>40</v>
      </c>
      <c r="DJ443" s="270">
        <v>0</v>
      </c>
      <c r="DK443" s="270">
        <v>0</v>
      </c>
      <c r="DL443" s="270">
        <v>155</v>
      </c>
      <c r="DM443" s="270">
        <v>385</v>
      </c>
      <c r="DN443" s="270">
        <v>75</v>
      </c>
      <c r="DO443" s="270" t="s">
        <v>1676</v>
      </c>
      <c r="DP443" s="270">
        <v>0</v>
      </c>
      <c r="DQ443" s="270"/>
      <c r="DR443" s="270">
        <v>0</v>
      </c>
      <c r="DS443" s="270">
        <v>2610</v>
      </c>
      <c r="DT443" s="270">
        <v>1555</v>
      </c>
      <c r="DU443" s="270">
        <v>1755</v>
      </c>
      <c r="DV443" s="270">
        <v>1890</v>
      </c>
      <c r="DW443" s="270">
        <v>0</v>
      </c>
      <c r="DX443" s="270">
        <v>105</v>
      </c>
      <c r="DY443" s="270">
        <v>18225</v>
      </c>
      <c r="DZ443" s="270">
        <v>0</v>
      </c>
      <c r="EA443" s="270">
        <v>10125</v>
      </c>
      <c r="EB443" s="270" t="s">
        <v>1676</v>
      </c>
      <c r="EC443" s="270">
        <v>1335</v>
      </c>
      <c r="ED443" s="270">
        <v>15590</v>
      </c>
      <c r="EE443" s="270">
        <v>0</v>
      </c>
      <c r="EF443" s="270">
        <v>3055</v>
      </c>
      <c r="EG443" s="270">
        <v>795</v>
      </c>
      <c r="EH443" s="270">
        <v>0</v>
      </c>
      <c r="EI443" s="270">
        <v>0</v>
      </c>
      <c r="EJ443" s="270">
        <v>7360</v>
      </c>
      <c r="EK443" s="270">
        <v>4305</v>
      </c>
      <c r="EL443" s="270">
        <v>15</v>
      </c>
      <c r="EM443" s="270" t="s">
        <v>1676</v>
      </c>
      <c r="EN443" s="270">
        <v>0</v>
      </c>
      <c r="EO443" s="270">
        <v>0</v>
      </c>
      <c r="EP443" s="270">
        <v>215</v>
      </c>
      <c r="EQ443" s="270" t="s">
        <v>1676</v>
      </c>
      <c r="ER443" s="270">
        <v>0</v>
      </c>
      <c r="ES443" s="270">
        <v>0</v>
      </c>
      <c r="ET443" s="270">
        <v>0</v>
      </c>
      <c r="EU443" s="270">
        <v>2350</v>
      </c>
      <c r="EV443" s="270">
        <v>1125</v>
      </c>
      <c r="EW443" s="270">
        <v>0</v>
      </c>
      <c r="EX443" s="270">
        <v>0</v>
      </c>
      <c r="EY443" s="270">
        <v>0</v>
      </c>
      <c r="EZ443" s="270">
        <v>0</v>
      </c>
      <c r="FA443" s="270">
        <v>0</v>
      </c>
      <c r="FB443" s="270">
        <v>0</v>
      </c>
      <c r="FC443" s="270">
        <v>75</v>
      </c>
      <c r="FD443" s="270">
        <v>0</v>
      </c>
      <c r="FE443" s="270">
        <v>20</v>
      </c>
      <c r="FF443" s="270">
        <v>0</v>
      </c>
      <c r="FG443" s="270">
        <v>0</v>
      </c>
      <c r="FH443" s="270">
        <v>0</v>
      </c>
      <c r="FI443" s="270">
        <v>0</v>
      </c>
      <c r="FJ443" s="270" t="s">
        <v>1676</v>
      </c>
      <c r="FK443" s="270" t="s">
        <v>1676</v>
      </c>
      <c r="FL443" s="351">
        <v>141935</v>
      </c>
      <c r="FM443" s="323">
        <v>15400</v>
      </c>
      <c r="FN443" s="324">
        <v>49310</v>
      </c>
      <c r="FO443" s="270"/>
      <c r="FP443" s="89"/>
      <c r="FQ443" s="270"/>
      <c r="FR443" s="319"/>
      <c r="FS443" s="319"/>
      <c r="FT443" s="319"/>
      <c r="FU443" s="319"/>
      <c r="FV443" s="319"/>
      <c r="FW443" s="319"/>
      <c r="FX443" s="319"/>
      <c r="FY443" s="319"/>
      <c r="FZ443" s="319"/>
      <c r="GA443" s="319"/>
      <c r="GB443" s="319"/>
      <c r="GC443" s="319"/>
      <c r="GD443" s="319"/>
      <c r="GE443" s="319"/>
      <c r="GF443" s="319"/>
      <c r="GG443" s="319"/>
      <c r="GH443" s="319"/>
      <c r="GI443" s="319"/>
      <c r="GJ443" s="319"/>
      <c r="GK443" s="319"/>
      <c r="GL443" s="319"/>
      <c r="GM443" s="319"/>
      <c r="GN443" s="319"/>
      <c r="GO443" s="319"/>
      <c r="GP443" s="319"/>
      <c r="GQ443" s="319"/>
      <c r="GR443" s="319"/>
      <c r="GS443" s="319"/>
      <c r="GT443" s="319"/>
      <c r="GU443" s="319"/>
      <c r="GV443" s="319"/>
      <c r="GW443" s="319"/>
      <c r="GX443" s="319"/>
      <c r="GY443" s="319"/>
      <c r="GZ443" s="319"/>
      <c r="HA443" s="319"/>
      <c r="HB443" s="319"/>
      <c r="HC443" s="319"/>
      <c r="HD443" s="319"/>
      <c r="HE443" s="319"/>
      <c r="HF443" s="319"/>
      <c r="HG443" s="319"/>
      <c r="HH443" s="319"/>
      <c r="HI443" s="319"/>
      <c r="HJ443" s="319"/>
      <c r="HK443" s="319"/>
      <c r="HL443" s="319"/>
      <c r="HM443" s="319"/>
      <c r="HN443" s="319"/>
      <c r="HO443" s="319"/>
      <c r="HP443" s="319"/>
      <c r="HQ443" s="319"/>
      <c r="HR443" s="319"/>
      <c r="HS443" s="319"/>
      <c r="HT443" s="319"/>
      <c r="HU443" s="319"/>
      <c r="HV443" s="319"/>
      <c r="HW443" s="319"/>
      <c r="HX443" s="319"/>
      <c r="HY443" s="319"/>
      <c r="HZ443" s="319"/>
      <c r="IA443" s="319"/>
      <c r="IB443" s="319"/>
      <c r="IC443" s="319"/>
      <c r="ID443" s="319"/>
      <c r="IE443" s="319"/>
      <c r="IF443" s="319"/>
      <c r="IG443" s="318"/>
    </row>
    <row r="444" spans="1:241" ht="12.75" customHeight="1" x14ac:dyDescent="0.2">
      <c r="A444" s="370" t="s">
        <v>421</v>
      </c>
      <c r="B444" s="270">
        <v>204630</v>
      </c>
      <c r="C444" s="270">
        <v>159925</v>
      </c>
      <c r="D444" s="270">
        <v>76300</v>
      </c>
      <c r="E444" s="270">
        <v>83610</v>
      </c>
      <c r="F444" s="270">
        <v>62525</v>
      </c>
      <c r="G444" s="270">
        <v>33680</v>
      </c>
      <c r="H444" s="270">
        <v>49180</v>
      </c>
      <c r="I444" s="270">
        <v>139915</v>
      </c>
      <c r="J444" s="270">
        <v>64715</v>
      </c>
      <c r="K444" s="270">
        <v>457475</v>
      </c>
      <c r="L444" s="270">
        <v>64.413022351797864</v>
      </c>
      <c r="M444" s="270">
        <v>20625</v>
      </c>
      <c r="N444" s="270">
        <v>10700</v>
      </c>
      <c r="O444" s="270">
        <v>5290</v>
      </c>
      <c r="P444" s="270">
        <v>6900</v>
      </c>
      <c r="Q444" s="270">
        <v>2310</v>
      </c>
      <c r="R444" s="270">
        <v>1055</v>
      </c>
      <c r="S444" s="270">
        <v>370</v>
      </c>
      <c r="T444" s="270">
        <v>85</v>
      </c>
      <c r="U444" s="270">
        <v>4.6093180559199975</v>
      </c>
      <c r="V444" s="270">
        <v>1</v>
      </c>
      <c r="W444" s="270">
        <v>36</v>
      </c>
      <c r="X444" s="270">
        <v>51.717267486804893</v>
      </c>
      <c r="Y444" s="270">
        <v>26540</v>
      </c>
      <c r="Z444" s="270">
        <v>21875</v>
      </c>
      <c r="AA444" s="270">
        <v>24670</v>
      </c>
      <c r="AB444" s="270">
        <v>34090</v>
      </c>
      <c r="AC444" s="270">
        <v>48915</v>
      </c>
      <c r="AD444" s="270">
        <v>40810</v>
      </c>
      <c r="AE444" s="270">
        <v>6475</v>
      </c>
      <c r="AF444" s="270">
        <v>3705</v>
      </c>
      <c r="AG444" s="270">
        <v>1130</v>
      </c>
      <c r="AH444" s="270">
        <v>6755</v>
      </c>
      <c r="AI444" s="270">
        <v>665</v>
      </c>
      <c r="AJ444" s="270">
        <v>3990</v>
      </c>
      <c r="AK444" s="270">
        <v>1595</v>
      </c>
      <c r="AL444" s="270">
        <v>7540</v>
      </c>
      <c r="AM444" s="270">
        <v>10010</v>
      </c>
      <c r="AN444" s="270">
        <v>2145</v>
      </c>
      <c r="AO444" s="270">
        <v>5495</v>
      </c>
      <c r="AP444" s="270">
        <v>4915</v>
      </c>
      <c r="AQ444" s="270">
        <v>5200</v>
      </c>
      <c r="AR444" s="270">
        <v>725</v>
      </c>
      <c r="AS444" s="270">
        <v>475</v>
      </c>
      <c r="AT444" s="270">
        <v>2735</v>
      </c>
      <c r="AU444" s="270">
        <v>5700</v>
      </c>
      <c r="AV444" s="270">
        <v>3135</v>
      </c>
      <c r="AW444" s="270">
        <v>3700</v>
      </c>
      <c r="AX444" s="270">
        <v>18755</v>
      </c>
      <c r="AY444" s="270">
        <v>1470</v>
      </c>
      <c r="AZ444" s="270">
        <v>7635</v>
      </c>
      <c r="BA444" s="270">
        <v>23215</v>
      </c>
      <c r="BB444" s="270">
        <v>83930</v>
      </c>
      <c r="BC444" s="270">
        <v>3845</v>
      </c>
      <c r="BD444" s="270">
        <v>28045</v>
      </c>
      <c r="BE444" s="270">
        <v>2510</v>
      </c>
      <c r="BF444" s="270">
        <v>2605</v>
      </c>
      <c r="BG444" s="270">
        <v>1215</v>
      </c>
      <c r="BH444" s="270">
        <v>6750</v>
      </c>
      <c r="BI444" s="270">
        <v>6880</v>
      </c>
      <c r="BJ444" s="270">
        <v>735</v>
      </c>
      <c r="BK444" s="270">
        <v>11435</v>
      </c>
      <c r="BL444" s="270">
        <v>9970</v>
      </c>
      <c r="BM444" s="270">
        <v>17130</v>
      </c>
      <c r="BN444" s="270">
        <v>2340</v>
      </c>
      <c r="BO444" s="270">
        <v>8780</v>
      </c>
      <c r="BP444" s="270">
        <v>7660</v>
      </c>
      <c r="BQ444" s="270">
        <v>7370</v>
      </c>
      <c r="BR444" s="270">
        <v>3120</v>
      </c>
      <c r="BS444" s="270">
        <v>2690</v>
      </c>
      <c r="BT444" s="270">
        <v>15945</v>
      </c>
      <c r="BU444" s="270">
        <v>12415</v>
      </c>
      <c r="BV444" s="270"/>
      <c r="BW444" s="270">
        <v>8485</v>
      </c>
      <c r="BX444" s="270">
        <v>1020</v>
      </c>
      <c r="BY444" s="270">
        <v>7965</v>
      </c>
      <c r="BZ444" s="270">
        <v>1640</v>
      </c>
      <c r="CA444" s="270">
        <v>315</v>
      </c>
      <c r="CB444" s="270">
        <v>15</v>
      </c>
      <c r="CC444" s="270" t="s">
        <v>1676</v>
      </c>
      <c r="CD444" s="270">
        <v>2555</v>
      </c>
      <c r="CE444" s="270">
        <v>45</v>
      </c>
      <c r="CF444" s="270">
        <v>580</v>
      </c>
      <c r="CG444" s="270">
        <v>145785</v>
      </c>
      <c r="CH444" s="270">
        <v>0</v>
      </c>
      <c r="CI444" s="270">
        <v>16385</v>
      </c>
      <c r="CJ444" s="270">
        <v>5155</v>
      </c>
      <c r="CK444" s="270">
        <v>10020</v>
      </c>
      <c r="CL444" s="270">
        <v>3750</v>
      </c>
      <c r="CM444" s="270">
        <v>7360</v>
      </c>
      <c r="CN444" s="270">
        <v>1150</v>
      </c>
      <c r="CO444" s="270">
        <v>0</v>
      </c>
      <c r="CP444" s="270">
        <v>0</v>
      </c>
      <c r="CQ444" s="270">
        <v>210</v>
      </c>
      <c r="CR444" s="270">
        <v>0</v>
      </c>
      <c r="CS444" s="270">
        <v>0</v>
      </c>
      <c r="CT444" s="270">
        <v>0</v>
      </c>
      <c r="CU444" s="270">
        <v>0</v>
      </c>
      <c r="CV444" s="270">
        <v>4480</v>
      </c>
      <c r="CW444" s="270">
        <v>0</v>
      </c>
      <c r="CX444" s="270">
        <v>4985</v>
      </c>
      <c r="CY444" s="270">
        <v>3445</v>
      </c>
      <c r="CZ444" s="270">
        <v>11005</v>
      </c>
      <c r="DA444" s="270">
        <v>255</v>
      </c>
      <c r="DB444" s="270">
        <v>0</v>
      </c>
      <c r="DC444" s="270">
        <v>35135</v>
      </c>
      <c r="DD444" s="270">
        <v>4945</v>
      </c>
      <c r="DE444" s="270">
        <v>0</v>
      </c>
      <c r="DF444" s="270">
        <v>10070</v>
      </c>
      <c r="DG444" s="270">
        <v>0</v>
      </c>
      <c r="DH444" s="270">
        <v>0</v>
      </c>
      <c r="DI444" s="270">
        <v>0</v>
      </c>
      <c r="DJ444" s="270" t="s">
        <v>1676</v>
      </c>
      <c r="DK444" s="270">
        <v>0</v>
      </c>
      <c r="DL444" s="270">
        <v>20</v>
      </c>
      <c r="DM444" s="270" t="s">
        <v>1676</v>
      </c>
      <c r="DN444" s="270">
        <v>660</v>
      </c>
      <c r="DO444" s="270">
        <v>11220</v>
      </c>
      <c r="DP444" s="270">
        <v>520</v>
      </c>
      <c r="DQ444" s="270"/>
      <c r="DR444" s="270">
        <v>0</v>
      </c>
      <c r="DS444" s="270">
        <v>1415</v>
      </c>
      <c r="DT444" s="270">
        <v>3930</v>
      </c>
      <c r="DU444" s="270">
        <v>0</v>
      </c>
      <c r="DV444" s="270">
        <v>0</v>
      </c>
      <c r="DW444" s="270">
        <v>0</v>
      </c>
      <c r="DX444" s="270">
        <v>130</v>
      </c>
      <c r="DY444" s="270">
        <v>8835</v>
      </c>
      <c r="DZ444" s="270">
        <v>0</v>
      </c>
      <c r="EA444" s="270">
        <v>4335</v>
      </c>
      <c r="EB444" s="270">
        <v>0</v>
      </c>
      <c r="EC444" s="270">
        <v>90</v>
      </c>
      <c r="ED444" s="270">
        <v>15270</v>
      </c>
      <c r="EE444" s="270">
        <v>365</v>
      </c>
      <c r="EF444" s="270">
        <v>10200</v>
      </c>
      <c r="EG444" s="270">
        <v>0</v>
      </c>
      <c r="EH444" s="270">
        <v>0</v>
      </c>
      <c r="EI444" s="270">
        <v>0</v>
      </c>
      <c r="EJ444" s="270">
        <v>6475</v>
      </c>
      <c r="EK444" s="270">
        <v>6720</v>
      </c>
      <c r="EL444" s="270">
        <v>4895</v>
      </c>
      <c r="EM444" s="270">
        <v>0</v>
      </c>
      <c r="EN444" s="270">
        <v>0</v>
      </c>
      <c r="EO444" s="270">
        <v>0</v>
      </c>
      <c r="EP444" s="270">
        <v>0</v>
      </c>
      <c r="EQ444" s="270">
        <v>20</v>
      </c>
      <c r="ER444" s="270">
        <v>0</v>
      </c>
      <c r="ES444" s="270">
        <v>0</v>
      </c>
      <c r="ET444" s="270">
        <v>0</v>
      </c>
      <c r="EU444" s="270">
        <v>4475</v>
      </c>
      <c r="EV444" s="270">
        <v>6600</v>
      </c>
      <c r="EW444" s="270">
        <v>0</v>
      </c>
      <c r="EX444" s="270">
        <v>0</v>
      </c>
      <c r="EY444" s="270">
        <v>0</v>
      </c>
      <c r="EZ444" s="270">
        <v>110</v>
      </c>
      <c r="FA444" s="270">
        <v>0</v>
      </c>
      <c r="FB444" s="270">
        <v>0</v>
      </c>
      <c r="FC444" s="270">
        <v>0</v>
      </c>
      <c r="FD444" s="270">
        <v>0</v>
      </c>
      <c r="FE444" s="270">
        <v>0</v>
      </c>
      <c r="FF444" s="270">
        <v>0</v>
      </c>
      <c r="FG444" s="270">
        <v>0</v>
      </c>
      <c r="FH444" s="270">
        <v>0</v>
      </c>
      <c r="FI444" s="270">
        <v>0</v>
      </c>
      <c r="FJ444" s="270">
        <v>0</v>
      </c>
      <c r="FK444" s="270" t="s">
        <v>1676</v>
      </c>
      <c r="FL444" s="351">
        <v>120700</v>
      </c>
      <c r="FM444" s="323">
        <v>14540</v>
      </c>
      <c r="FN444" s="324">
        <v>47335</v>
      </c>
      <c r="FO444" s="270"/>
      <c r="FP444" s="89"/>
      <c r="FQ444" s="270"/>
      <c r="FR444" s="319"/>
      <c r="FS444" s="319"/>
      <c r="FT444" s="319"/>
      <c r="FU444" s="319"/>
      <c r="FV444" s="319"/>
      <c r="FW444" s="319"/>
      <c r="FX444" s="319"/>
      <c r="FY444" s="319"/>
      <c r="FZ444" s="319"/>
      <c r="GA444" s="319"/>
      <c r="GB444" s="319"/>
      <c r="GC444" s="319"/>
      <c r="GD444" s="319"/>
      <c r="GE444" s="319"/>
      <c r="GF444" s="319"/>
      <c r="GG444" s="319"/>
      <c r="GH444" s="319"/>
      <c r="GI444" s="319"/>
      <c r="GJ444" s="319"/>
      <c r="GK444" s="319"/>
      <c r="GL444" s="319"/>
      <c r="GM444" s="319"/>
      <c r="GN444" s="319"/>
      <c r="GO444" s="319"/>
      <c r="GP444" s="319"/>
      <c r="GQ444" s="319"/>
      <c r="GR444" s="319"/>
      <c r="GS444" s="319"/>
      <c r="GT444" s="319"/>
      <c r="GU444" s="319"/>
      <c r="GV444" s="319"/>
      <c r="GW444" s="319"/>
      <c r="GX444" s="319"/>
      <c r="GY444" s="319"/>
      <c r="GZ444" s="319"/>
      <c r="HA444" s="319"/>
      <c r="HB444" s="319"/>
      <c r="HC444" s="319"/>
      <c r="HD444" s="319"/>
      <c r="HE444" s="319"/>
      <c r="HF444" s="319"/>
      <c r="HG444" s="319"/>
      <c r="HH444" s="319"/>
      <c r="HI444" s="319"/>
      <c r="HJ444" s="319"/>
      <c r="HK444" s="319"/>
      <c r="HL444" s="319"/>
      <c r="HM444" s="319"/>
      <c r="HN444" s="319"/>
      <c r="HO444" s="319"/>
      <c r="HP444" s="319"/>
      <c r="HQ444" s="319"/>
      <c r="HR444" s="319"/>
      <c r="HS444" s="319"/>
      <c r="HT444" s="319"/>
      <c r="HU444" s="319"/>
      <c r="HV444" s="319"/>
      <c r="HW444" s="319"/>
      <c r="HX444" s="319"/>
      <c r="HY444" s="319"/>
      <c r="HZ444" s="319"/>
      <c r="IA444" s="319"/>
      <c r="IB444" s="319"/>
      <c r="IC444" s="319"/>
      <c r="ID444" s="319"/>
      <c r="IE444" s="319"/>
      <c r="IF444" s="319"/>
      <c r="IG444" s="318"/>
    </row>
    <row r="445" spans="1:241" ht="12.75" customHeight="1" x14ac:dyDescent="0.2">
      <c r="A445" s="370" t="s">
        <v>574</v>
      </c>
      <c r="B445" s="270">
        <v>476805</v>
      </c>
      <c r="C445" s="270">
        <v>393575</v>
      </c>
      <c r="D445" s="270">
        <v>179680</v>
      </c>
      <c r="E445" s="270">
        <v>213880</v>
      </c>
      <c r="F445" s="270">
        <v>187095</v>
      </c>
      <c r="G445" s="270">
        <v>64010</v>
      </c>
      <c r="H445" s="270">
        <v>110935</v>
      </c>
      <c r="I445" s="270">
        <v>357990</v>
      </c>
      <c r="J445" s="270">
        <v>118810</v>
      </c>
      <c r="K445" s="270">
        <v>989535</v>
      </c>
      <c r="L445" s="270">
        <v>58.860707232201634</v>
      </c>
      <c r="M445" s="270">
        <v>48105</v>
      </c>
      <c r="N445" s="270">
        <v>25890</v>
      </c>
      <c r="O445" s="270">
        <v>11345</v>
      </c>
      <c r="P445" s="270">
        <v>13960</v>
      </c>
      <c r="Q445" s="270">
        <v>4755</v>
      </c>
      <c r="R445" s="270">
        <v>1820</v>
      </c>
      <c r="S445" s="270">
        <v>350</v>
      </c>
      <c r="T445" s="270">
        <v>105</v>
      </c>
      <c r="U445" s="270">
        <v>3.5693379151701605</v>
      </c>
      <c r="V445" s="270">
        <v>1</v>
      </c>
      <c r="W445" s="270">
        <v>34</v>
      </c>
      <c r="X445" s="270">
        <v>56.138705825821944</v>
      </c>
      <c r="Y445" s="270">
        <v>26510</v>
      </c>
      <c r="Z445" s="270">
        <v>53365</v>
      </c>
      <c r="AA445" s="270">
        <v>65675</v>
      </c>
      <c r="AB445" s="270">
        <v>88915</v>
      </c>
      <c r="AC445" s="270">
        <v>111805</v>
      </c>
      <c r="AD445" s="270">
        <v>109340</v>
      </c>
      <c r="AE445" s="270">
        <v>19875</v>
      </c>
      <c r="AF445" s="270">
        <v>6375</v>
      </c>
      <c r="AG445" s="270">
        <v>2790</v>
      </c>
      <c r="AH445" s="270">
        <v>18845</v>
      </c>
      <c r="AI445" s="270">
        <v>1510</v>
      </c>
      <c r="AJ445" s="270">
        <v>7715</v>
      </c>
      <c r="AK445" s="270">
        <v>2240</v>
      </c>
      <c r="AL445" s="270">
        <v>17965</v>
      </c>
      <c r="AM445" s="270">
        <v>22465</v>
      </c>
      <c r="AN445" s="270">
        <v>5515</v>
      </c>
      <c r="AO445" s="270">
        <v>9430</v>
      </c>
      <c r="AP445" s="270">
        <v>7645</v>
      </c>
      <c r="AQ445" s="270">
        <v>15805</v>
      </c>
      <c r="AR445" s="270">
        <v>1405</v>
      </c>
      <c r="AS445" s="270">
        <v>525</v>
      </c>
      <c r="AT445" s="270">
        <v>3450</v>
      </c>
      <c r="AU445" s="270">
        <v>9355</v>
      </c>
      <c r="AV445" s="270">
        <v>9475</v>
      </c>
      <c r="AW445" s="270">
        <v>8425</v>
      </c>
      <c r="AX445" s="270">
        <v>36245</v>
      </c>
      <c r="AY445" s="270">
        <v>2625</v>
      </c>
      <c r="AZ445" s="270">
        <v>13420</v>
      </c>
      <c r="BA445" s="270">
        <v>46520</v>
      </c>
      <c r="BB445" s="270">
        <v>227050</v>
      </c>
      <c r="BC445" s="270">
        <v>10775</v>
      </c>
      <c r="BD445" s="270">
        <v>49665</v>
      </c>
      <c r="BE445" s="270">
        <v>7650</v>
      </c>
      <c r="BF445" s="270">
        <v>8850</v>
      </c>
      <c r="BG445" s="270">
        <v>2845</v>
      </c>
      <c r="BH445" s="270">
        <v>7235</v>
      </c>
      <c r="BI445" s="270">
        <v>19395</v>
      </c>
      <c r="BJ445" s="270">
        <v>1745</v>
      </c>
      <c r="BK445" s="270">
        <v>24115</v>
      </c>
      <c r="BL445" s="270">
        <v>28195</v>
      </c>
      <c r="BM445" s="270">
        <v>42335</v>
      </c>
      <c r="BN445" s="270">
        <v>9210</v>
      </c>
      <c r="BO445" s="270">
        <v>24690</v>
      </c>
      <c r="BP445" s="270">
        <v>19555</v>
      </c>
      <c r="BQ445" s="270">
        <v>22815</v>
      </c>
      <c r="BR445" s="270">
        <v>3445</v>
      </c>
      <c r="BS445" s="270">
        <v>1130</v>
      </c>
      <c r="BT445" s="270">
        <v>65810</v>
      </c>
      <c r="BU445" s="270">
        <v>26095</v>
      </c>
      <c r="BV445" s="270"/>
      <c r="BW445" s="270">
        <v>18020</v>
      </c>
      <c r="BX445" s="270">
        <v>1485</v>
      </c>
      <c r="BY445" s="270">
        <v>18280</v>
      </c>
      <c r="BZ445" s="270">
        <v>2510</v>
      </c>
      <c r="CA445" s="270">
        <v>1340</v>
      </c>
      <c r="CB445" s="270">
        <v>50</v>
      </c>
      <c r="CC445" s="270" t="s">
        <v>1676</v>
      </c>
      <c r="CD445" s="270">
        <v>9060</v>
      </c>
      <c r="CE445" s="270">
        <v>420</v>
      </c>
      <c r="CF445" s="270">
        <v>1115</v>
      </c>
      <c r="CG445" s="270">
        <v>359305</v>
      </c>
      <c r="CH445" s="270">
        <v>0</v>
      </c>
      <c r="CI445" s="270">
        <v>41125</v>
      </c>
      <c r="CJ445" s="270">
        <v>17450</v>
      </c>
      <c r="CK445" s="270">
        <v>18515</v>
      </c>
      <c r="CL445" s="270">
        <v>7305</v>
      </c>
      <c r="CM445" s="270">
        <v>19075</v>
      </c>
      <c r="CN445" s="270">
        <v>1990</v>
      </c>
      <c r="CO445" s="270">
        <v>0</v>
      </c>
      <c r="CP445" s="270">
        <v>0</v>
      </c>
      <c r="CQ445" s="270">
        <v>0</v>
      </c>
      <c r="CR445" s="270">
        <v>45</v>
      </c>
      <c r="CS445" s="270">
        <v>0</v>
      </c>
      <c r="CT445" s="270">
        <v>0</v>
      </c>
      <c r="CU445" s="270">
        <v>0</v>
      </c>
      <c r="CV445" s="270">
        <v>4700</v>
      </c>
      <c r="CW445" s="270">
        <v>5060</v>
      </c>
      <c r="CX445" s="270">
        <v>3375</v>
      </c>
      <c r="CY445" s="270">
        <v>245</v>
      </c>
      <c r="CZ445" s="270">
        <v>17405</v>
      </c>
      <c r="DA445" s="270">
        <v>2845</v>
      </c>
      <c r="DB445" s="270" t="s">
        <v>1676</v>
      </c>
      <c r="DC445" s="270">
        <v>124280</v>
      </c>
      <c r="DD445" s="270">
        <v>30475</v>
      </c>
      <c r="DE445" s="270">
        <v>1715</v>
      </c>
      <c r="DF445" s="270">
        <v>20325</v>
      </c>
      <c r="DG445" s="270">
        <v>0</v>
      </c>
      <c r="DH445" s="270">
        <v>0</v>
      </c>
      <c r="DI445" s="270">
        <v>0</v>
      </c>
      <c r="DJ445" s="270">
        <v>0</v>
      </c>
      <c r="DK445" s="270">
        <v>0</v>
      </c>
      <c r="DL445" s="270">
        <v>1160</v>
      </c>
      <c r="DM445" s="270" t="s">
        <v>1676</v>
      </c>
      <c r="DN445" s="270" t="s">
        <v>1676</v>
      </c>
      <c r="DO445" s="270">
        <v>13415</v>
      </c>
      <c r="DP445" s="270">
        <v>0</v>
      </c>
      <c r="DQ445" s="270"/>
      <c r="DR445" s="270">
        <v>0</v>
      </c>
      <c r="DS445" s="270">
        <v>4260</v>
      </c>
      <c r="DT445" s="270">
        <v>24755</v>
      </c>
      <c r="DU445" s="270">
        <v>2155</v>
      </c>
      <c r="DV445" s="270">
        <v>30</v>
      </c>
      <c r="DW445" s="270" t="s">
        <v>1676</v>
      </c>
      <c r="DX445" s="270">
        <v>5065</v>
      </c>
      <c r="DY445" s="270">
        <v>11080</v>
      </c>
      <c r="DZ445" s="270">
        <v>0</v>
      </c>
      <c r="EA445" s="270">
        <v>1670</v>
      </c>
      <c r="EB445" s="270" t="s">
        <v>1676</v>
      </c>
      <c r="EC445" s="270">
        <v>1930</v>
      </c>
      <c r="ED445" s="270">
        <v>24495</v>
      </c>
      <c r="EE445" s="270">
        <v>0</v>
      </c>
      <c r="EF445" s="270">
        <v>29240</v>
      </c>
      <c r="EG445" s="270">
        <v>0</v>
      </c>
      <c r="EH445" s="270">
        <v>0</v>
      </c>
      <c r="EI445" s="270">
        <v>0</v>
      </c>
      <c r="EJ445" s="270">
        <v>15400</v>
      </c>
      <c r="EK445" s="270">
        <v>8710</v>
      </c>
      <c r="EL445" s="270">
        <v>5685</v>
      </c>
      <c r="EM445" s="270">
        <v>0</v>
      </c>
      <c r="EN445" s="270">
        <v>0</v>
      </c>
      <c r="EO445" s="270">
        <v>0</v>
      </c>
      <c r="EP445" s="270">
        <v>0</v>
      </c>
      <c r="EQ445" s="270">
        <v>0</v>
      </c>
      <c r="ER445" s="270">
        <v>0</v>
      </c>
      <c r="ES445" s="270">
        <v>0</v>
      </c>
      <c r="ET445" s="270">
        <v>0</v>
      </c>
      <c r="EU445" s="270">
        <v>7875</v>
      </c>
      <c r="EV445" s="270">
        <v>3930</v>
      </c>
      <c r="EW445" s="270">
        <v>0</v>
      </c>
      <c r="EX445" s="270">
        <v>0</v>
      </c>
      <c r="EY445" s="270">
        <v>0</v>
      </c>
      <c r="EZ445" s="270" t="s">
        <v>1676</v>
      </c>
      <c r="FA445" s="270">
        <v>0</v>
      </c>
      <c r="FB445" s="270">
        <v>0</v>
      </c>
      <c r="FC445" s="270">
        <v>0</v>
      </c>
      <c r="FD445" s="270">
        <v>0</v>
      </c>
      <c r="FE445" s="270">
        <v>0</v>
      </c>
      <c r="FF445" s="270">
        <v>0</v>
      </c>
      <c r="FG445" s="270">
        <v>0</v>
      </c>
      <c r="FH445" s="270">
        <v>0</v>
      </c>
      <c r="FI445" s="270">
        <v>0</v>
      </c>
      <c r="FJ445" s="270">
        <v>0</v>
      </c>
      <c r="FK445" s="270">
        <v>0</v>
      </c>
      <c r="FL445" s="351">
        <v>249755</v>
      </c>
      <c r="FM445" s="323">
        <v>31535</v>
      </c>
      <c r="FN445" s="324">
        <v>106330</v>
      </c>
      <c r="FO445" s="270"/>
      <c r="FP445" s="89"/>
      <c r="FQ445" s="270"/>
      <c r="FR445" s="319"/>
      <c r="FS445" s="319"/>
      <c r="FT445" s="319"/>
      <c r="FU445" s="319"/>
      <c r="FV445" s="319"/>
      <c r="FW445" s="319"/>
      <c r="FX445" s="319"/>
      <c r="FY445" s="319"/>
      <c r="FZ445" s="319"/>
      <c r="GA445" s="319"/>
      <c r="GB445" s="319"/>
      <c r="GC445" s="319"/>
      <c r="GD445" s="319"/>
      <c r="GE445" s="319"/>
      <c r="GF445" s="319"/>
      <c r="GG445" s="319"/>
      <c r="GH445" s="319"/>
      <c r="GI445" s="319"/>
      <c r="GJ445" s="319"/>
      <c r="GK445" s="319"/>
      <c r="GL445" s="319"/>
      <c r="GM445" s="319"/>
      <c r="GN445" s="319"/>
      <c r="GO445" s="319"/>
      <c r="GP445" s="319"/>
      <c r="GQ445" s="319"/>
      <c r="GR445" s="319"/>
      <c r="GS445" s="319"/>
      <c r="GT445" s="319"/>
      <c r="GU445" s="319"/>
      <c r="GV445" s="319"/>
      <c r="GW445" s="319"/>
      <c r="GX445" s="319"/>
      <c r="GY445" s="319"/>
      <c r="GZ445" s="319"/>
      <c r="HA445" s="319"/>
      <c r="HB445" s="319"/>
      <c r="HC445" s="319"/>
      <c r="HD445" s="319"/>
      <c r="HE445" s="319"/>
      <c r="HF445" s="319"/>
      <c r="HG445" s="319"/>
      <c r="HH445" s="319"/>
      <c r="HI445" s="319"/>
      <c r="HJ445" s="319"/>
      <c r="HK445" s="319"/>
      <c r="HL445" s="319"/>
      <c r="HM445" s="319"/>
      <c r="HN445" s="319"/>
      <c r="HO445" s="319"/>
      <c r="HP445" s="319"/>
      <c r="HQ445" s="319"/>
      <c r="HR445" s="319"/>
      <c r="HS445" s="319"/>
      <c r="HT445" s="319"/>
      <c r="HU445" s="319"/>
      <c r="HV445" s="319"/>
      <c r="HW445" s="319"/>
      <c r="HX445" s="319"/>
      <c r="HY445" s="319"/>
      <c r="HZ445" s="319"/>
      <c r="IA445" s="319"/>
      <c r="IB445" s="319"/>
      <c r="IC445" s="319"/>
      <c r="ID445" s="319"/>
      <c r="IE445" s="319"/>
      <c r="IF445" s="319"/>
      <c r="IG445" s="318"/>
    </row>
    <row r="446" spans="1:241" ht="12.75" customHeight="1" x14ac:dyDescent="0.2">
      <c r="A446" s="370" t="s">
        <v>365</v>
      </c>
      <c r="B446" s="270">
        <v>169420</v>
      </c>
      <c r="C446" s="270">
        <v>146030</v>
      </c>
      <c r="D446" s="270">
        <v>65645</v>
      </c>
      <c r="E446" s="270">
        <v>80335</v>
      </c>
      <c r="F446" s="270">
        <v>47845</v>
      </c>
      <c r="G446" s="270">
        <v>27885</v>
      </c>
      <c r="H446" s="270">
        <v>49920</v>
      </c>
      <c r="I446" s="270">
        <v>106170</v>
      </c>
      <c r="J446" s="270">
        <v>63250</v>
      </c>
      <c r="K446" s="270">
        <v>304365</v>
      </c>
      <c r="L446" s="270">
        <v>62.199097711267605</v>
      </c>
      <c r="M446" s="270">
        <v>20185</v>
      </c>
      <c r="N446" s="270">
        <v>10330</v>
      </c>
      <c r="O446" s="270">
        <v>4565</v>
      </c>
      <c r="P446" s="270">
        <v>7265</v>
      </c>
      <c r="Q446" s="270">
        <v>2245</v>
      </c>
      <c r="R446" s="270">
        <v>570</v>
      </c>
      <c r="S446" s="270">
        <v>200</v>
      </c>
      <c r="T446" s="270">
        <v>80</v>
      </c>
      <c r="U446" s="270">
        <v>3.6755921481517251</v>
      </c>
      <c r="V446" s="270">
        <v>1</v>
      </c>
      <c r="W446" s="270">
        <v>35</v>
      </c>
      <c r="X446" s="270">
        <v>46.958098041607357</v>
      </c>
      <c r="Y446" s="270">
        <v>29660</v>
      </c>
      <c r="Z446" s="270">
        <v>19745</v>
      </c>
      <c r="AA446" s="270">
        <v>23635</v>
      </c>
      <c r="AB446" s="270">
        <v>23925</v>
      </c>
      <c r="AC446" s="270">
        <v>34665</v>
      </c>
      <c r="AD446" s="270">
        <v>28515</v>
      </c>
      <c r="AE446" s="270">
        <v>4020</v>
      </c>
      <c r="AF446" s="270">
        <v>2185</v>
      </c>
      <c r="AG446" s="270">
        <v>175</v>
      </c>
      <c r="AH446" s="270">
        <v>9265</v>
      </c>
      <c r="AI446" s="270">
        <v>1210</v>
      </c>
      <c r="AJ446" s="270">
        <v>4390</v>
      </c>
      <c r="AK446" s="270">
        <v>5010</v>
      </c>
      <c r="AL446" s="270">
        <v>5450</v>
      </c>
      <c r="AM446" s="270">
        <v>5560</v>
      </c>
      <c r="AN446" s="270">
        <v>1990</v>
      </c>
      <c r="AO446" s="270">
        <v>7050</v>
      </c>
      <c r="AP446" s="270">
        <v>2445</v>
      </c>
      <c r="AQ446" s="270">
        <v>1215</v>
      </c>
      <c r="AR446" s="270">
        <v>470</v>
      </c>
      <c r="AS446" s="270">
        <v>380</v>
      </c>
      <c r="AT446" s="270">
        <v>3075</v>
      </c>
      <c r="AU446" s="270">
        <v>5315</v>
      </c>
      <c r="AV446" s="270">
        <v>5640</v>
      </c>
      <c r="AW446" s="270">
        <v>2335</v>
      </c>
      <c r="AX446" s="270">
        <v>14115</v>
      </c>
      <c r="AY446" s="270">
        <v>585</v>
      </c>
      <c r="AZ446" s="270">
        <v>3575</v>
      </c>
      <c r="BA446" s="270">
        <v>27655</v>
      </c>
      <c r="BB446" s="270">
        <v>60335</v>
      </c>
      <c r="BC446" s="270">
        <v>4270</v>
      </c>
      <c r="BD446" s="270">
        <v>29855</v>
      </c>
      <c r="BE446" s="270">
        <v>2365</v>
      </c>
      <c r="BF446" s="270">
        <v>3020</v>
      </c>
      <c r="BG446" s="270">
        <v>1065</v>
      </c>
      <c r="BH446" s="270">
        <v>2385</v>
      </c>
      <c r="BI446" s="270">
        <v>9420</v>
      </c>
      <c r="BJ446" s="270">
        <v>1130</v>
      </c>
      <c r="BK446" s="270">
        <v>8730</v>
      </c>
      <c r="BL446" s="270">
        <v>7895</v>
      </c>
      <c r="BM446" s="270">
        <v>16270</v>
      </c>
      <c r="BN446" s="270">
        <v>2745</v>
      </c>
      <c r="BO446" s="270">
        <v>3890</v>
      </c>
      <c r="BP446" s="270">
        <v>3155</v>
      </c>
      <c r="BQ446" s="270">
        <v>13165</v>
      </c>
      <c r="BR446" s="270">
        <v>2955</v>
      </c>
      <c r="BS446" s="270">
        <v>2705</v>
      </c>
      <c r="BT446" s="270">
        <v>13600</v>
      </c>
      <c r="BU446" s="270">
        <v>10145</v>
      </c>
      <c r="BV446" s="270"/>
      <c r="BW446" s="270">
        <v>7260</v>
      </c>
      <c r="BX446" s="270">
        <v>660</v>
      </c>
      <c r="BY446" s="270">
        <v>6930</v>
      </c>
      <c r="BZ446" s="270">
        <v>1490</v>
      </c>
      <c r="CA446" s="270">
        <v>410</v>
      </c>
      <c r="CB446" s="270">
        <v>35</v>
      </c>
      <c r="CC446" s="270" t="s">
        <v>1676</v>
      </c>
      <c r="CD446" s="270">
        <v>4760</v>
      </c>
      <c r="CE446" s="270">
        <v>170</v>
      </c>
      <c r="CF446" s="270">
        <v>350</v>
      </c>
      <c r="CG446" s="270">
        <v>131225</v>
      </c>
      <c r="CH446" s="270">
        <v>0</v>
      </c>
      <c r="CI446" s="270">
        <v>10945</v>
      </c>
      <c r="CJ446" s="270">
        <v>300</v>
      </c>
      <c r="CK446" s="270">
        <v>5375</v>
      </c>
      <c r="CL446" s="270">
        <v>5400</v>
      </c>
      <c r="CM446" s="270">
        <v>10095</v>
      </c>
      <c r="CN446" s="270">
        <v>4605</v>
      </c>
      <c r="CO446" s="270">
        <v>110</v>
      </c>
      <c r="CP446" s="270">
        <v>105</v>
      </c>
      <c r="CQ446" s="270">
        <v>0</v>
      </c>
      <c r="CR446" s="270">
        <v>0</v>
      </c>
      <c r="CS446" s="270">
        <v>0</v>
      </c>
      <c r="CT446" s="270">
        <v>0</v>
      </c>
      <c r="CU446" s="270">
        <v>0</v>
      </c>
      <c r="CV446" s="270">
        <v>310</v>
      </c>
      <c r="CW446" s="270">
        <v>995</v>
      </c>
      <c r="CX446" s="270">
        <v>2750</v>
      </c>
      <c r="CY446" s="270">
        <v>2810</v>
      </c>
      <c r="CZ446" s="270">
        <v>10220</v>
      </c>
      <c r="DA446" s="270">
        <v>215</v>
      </c>
      <c r="DB446" s="270">
        <v>0</v>
      </c>
      <c r="DC446" s="270">
        <v>21325</v>
      </c>
      <c r="DD446" s="270">
        <v>6825</v>
      </c>
      <c r="DE446" s="270">
        <v>570</v>
      </c>
      <c r="DF446" s="270">
        <v>9870</v>
      </c>
      <c r="DG446" s="270">
        <v>0</v>
      </c>
      <c r="DH446" s="270">
        <v>0</v>
      </c>
      <c r="DI446" s="270">
        <v>0</v>
      </c>
      <c r="DJ446" s="270" t="s">
        <v>1676</v>
      </c>
      <c r="DK446" s="270">
        <v>0</v>
      </c>
      <c r="DL446" s="270">
        <v>0</v>
      </c>
      <c r="DM446" s="270">
        <v>0</v>
      </c>
      <c r="DN446" s="270" t="s">
        <v>1676</v>
      </c>
      <c r="DO446" s="270">
        <v>8960</v>
      </c>
      <c r="DP446" s="270">
        <v>830</v>
      </c>
      <c r="DQ446" s="270"/>
      <c r="DR446" s="270">
        <v>0</v>
      </c>
      <c r="DS446" s="270">
        <v>3980</v>
      </c>
      <c r="DT446" s="270">
        <v>2615</v>
      </c>
      <c r="DU446" s="270">
        <v>0</v>
      </c>
      <c r="DV446" s="270">
        <v>0</v>
      </c>
      <c r="DW446" s="270">
        <v>0</v>
      </c>
      <c r="DX446" s="270">
        <v>640</v>
      </c>
      <c r="DY446" s="270">
        <v>5755</v>
      </c>
      <c r="DZ446" s="270">
        <v>0</v>
      </c>
      <c r="EA446" s="270">
        <v>0</v>
      </c>
      <c r="EB446" s="270">
        <v>0</v>
      </c>
      <c r="EC446" s="270">
        <v>1345</v>
      </c>
      <c r="ED446" s="270">
        <v>14165</v>
      </c>
      <c r="EE446" s="270">
        <v>1035</v>
      </c>
      <c r="EF446" s="270">
        <v>8250</v>
      </c>
      <c r="EG446" s="270" t="s">
        <v>1676</v>
      </c>
      <c r="EH446" s="270">
        <v>0</v>
      </c>
      <c r="EI446" s="270">
        <v>0</v>
      </c>
      <c r="EJ446" s="270">
        <v>11160</v>
      </c>
      <c r="EK446" s="270">
        <v>3865</v>
      </c>
      <c r="EL446" s="270">
        <v>3195</v>
      </c>
      <c r="EM446" s="270">
        <v>0</v>
      </c>
      <c r="EN446" s="270">
        <v>0</v>
      </c>
      <c r="EO446" s="270">
        <v>0</v>
      </c>
      <c r="EP446" s="270">
        <v>0</v>
      </c>
      <c r="EQ446" s="270">
        <v>0</v>
      </c>
      <c r="ER446" s="270">
        <v>0</v>
      </c>
      <c r="ES446" s="270">
        <v>0</v>
      </c>
      <c r="ET446" s="270">
        <v>0</v>
      </c>
      <c r="EU446" s="270">
        <v>10445</v>
      </c>
      <c r="EV446" s="270">
        <v>280</v>
      </c>
      <c r="EW446" s="270">
        <v>0</v>
      </c>
      <c r="EX446" s="270">
        <v>0</v>
      </c>
      <c r="EY446" s="270">
        <v>70</v>
      </c>
      <c r="EZ446" s="270">
        <v>0</v>
      </c>
      <c r="FA446" s="270">
        <v>0</v>
      </c>
      <c r="FB446" s="270">
        <v>0</v>
      </c>
      <c r="FC446" s="270">
        <v>0</v>
      </c>
      <c r="FD446" s="270">
        <v>0</v>
      </c>
      <c r="FE446" s="270">
        <v>0</v>
      </c>
      <c r="FF446" s="270">
        <v>0</v>
      </c>
      <c r="FG446" s="270">
        <v>0</v>
      </c>
      <c r="FH446" s="270">
        <v>0</v>
      </c>
      <c r="FI446" s="270">
        <v>0</v>
      </c>
      <c r="FJ446" s="270">
        <v>0</v>
      </c>
      <c r="FK446" s="270">
        <v>0</v>
      </c>
      <c r="FL446" s="351">
        <v>109085</v>
      </c>
      <c r="FM446" s="323">
        <v>20380</v>
      </c>
      <c r="FN446" s="324">
        <v>45440</v>
      </c>
      <c r="FO446" s="270"/>
      <c r="FP446" s="89"/>
      <c r="FQ446" s="270"/>
      <c r="FR446" s="319"/>
      <c r="FS446" s="319"/>
      <c r="FT446" s="319"/>
      <c r="FU446" s="319"/>
      <c r="FV446" s="319"/>
      <c r="FW446" s="319"/>
      <c r="FX446" s="319"/>
      <c r="FY446" s="319"/>
      <c r="FZ446" s="319"/>
      <c r="GA446" s="319"/>
      <c r="GB446" s="319"/>
      <c r="GC446" s="319"/>
      <c r="GD446" s="319"/>
      <c r="GE446" s="319"/>
      <c r="GF446" s="319"/>
      <c r="GG446" s="319"/>
      <c r="GH446" s="319"/>
      <c r="GI446" s="319"/>
      <c r="GJ446" s="319"/>
      <c r="GK446" s="319"/>
      <c r="GL446" s="319"/>
      <c r="GM446" s="319"/>
      <c r="GN446" s="319"/>
      <c r="GO446" s="319"/>
      <c r="GP446" s="319"/>
      <c r="GQ446" s="319"/>
      <c r="GR446" s="319"/>
      <c r="GS446" s="319"/>
      <c r="GT446" s="319"/>
      <c r="GU446" s="319"/>
      <c r="GV446" s="319"/>
      <c r="GW446" s="319"/>
      <c r="GX446" s="319"/>
      <c r="GY446" s="319"/>
      <c r="GZ446" s="319"/>
      <c r="HA446" s="319"/>
      <c r="HB446" s="319"/>
      <c r="HC446" s="319"/>
      <c r="HD446" s="319"/>
      <c r="HE446" s="319"/>
      <c r="HF446" s="319"/>
      <c r="HG446" s="319"/>
      <c r="HH446" s="319"/>
      <c r="HI446" s="319"/>
      <c r="HJ446" s="319"/>
      <c r="HK446" s="319"/>
      <c r="HL446" s="319"/>
      <c r="HM446" s="319"/>
      <c r="HN446" s="319"/>
      <c r="HO446" s="319"/>
      <c r="HP446" s="319"/>
      <c r="HQ446" s="319"/>
      <c r="HR446" s="319"/>
      <c r="HS446" s="319"/>
      <c r="HT446" s="319"/>
      <c r="HU446" s="319"/>
      <c r="HV446" s="319"/>
      <c r="HW446" s="319"/>
      <c r="HX446" s="319"/>
      <c r="HY446" s="319"/>
      <c r="HZ446" s="319"/>
      <c r="IA446" s="319"/>
      <c r="IB446" s="319"/>
      <c r="IC446" s="319"/>
      <c r="ID446" s="319"/>
      <c r="IE446" s="319"/>
      <c r="IF446" s="319"/>
      <c r="IG446" s="318"/>
    </row>
    <row r="447" spans="1:241" ht="12.75" customHeight="1" x14ac:dyDescent="0.2">
      <c r="A447" s="370" t="s">
        <v>438</v>
      </c>
      <c r="B447" s="270">
        <v>205990</v>
      </c>
      <c r="C447" s="270">
        <v>176575</v>
      </c>
      <c r="D447" s="270">
        <v>77330</v>
      </c>
      <c r="E447" s="270">
        <v>99245</v>
      </c>
      <c r="F447" s="270">
        <v>63140</v>
      </c>
      <c r="G447" s="270">
        <v>27275</v>
      </c>
      <c r="H447" s="270">
        <v>64000</v>
      </c>
      <c r="I447" s="270">
        <v>128440</v>
      </c>
      <c r="J447" s="270">
        <v>77550</v>
      </c>
      <c r="K447" s="270">
        <v>404255</v>
      </c>
      <c r="L447" s="270">
        <v>59.197454227270477</v>
      </c>
      <c r="M447" s="270">
        <v>29320</v>
      </c>
      <c r="N447" s="270">
        <v>10885</v>
      </c>
      <c r="O447" s="270">
        <v>6400</v>
      </c>
      <c r="P447" s="270">
        <v>9885</v>
      </c>
      <c r="Q447" s="270">
        <v>2905</v>
      </c>
      <c r="R447" s="270">
        <v>985</v>
      </c>
      <c r="S447" s="270">
        <v>155</v>
      </c>
      <c r="T447" s="270">
        <v>35</v>
      </c>
      <c r="U447" s="270">
        <v>4.0601407231217843</v>
      </c>
      <c r="V447" s="270">
        <v>1</v>
      </c>
      <c r="W447" s="270">
        <v>32</v>
      </c>
      <c r="X447" s="270">
        <v>52.202106645113268</v>
      </c>
      <c r="Y447" s="270">
        <v>21570</v>
      </c>
      <c r="Z447" s="270">
        <v>22910</v>
      </c>
      <c r="AA447" s="270">
        <v>27950</v>
      </c>
      <c r="AB447" s="270">
        <v>37055</v>
      </c>
      <c r="AC447" s="270">
        <v>47220</v>
      </c>
      <c r="AD447" s="270">
        <v>39235</v>
      </c>
      <c r="AE447" s="270">
        <v>6905</v>
      </c>
      <c r="AF447" s="270">
        <v>3450</v>
      </c>
      <c r="AG447" s="270">
        <v>1100</v>
      </c>
      <c r="AH447" s="270">
        <v>5210</v>
      </c>
      <c r="AI447" s="270">
        <v>810</v>
      </c>
      <c r="AJ447" s="270">
        <v>3635</v>
      </c>
      <c r="AK447" s="270">
        <v>2370</v>
      </c>
      <c r="AL447" s="270">
        <v>8305</v>
      </c>
      <c r="AM447" s="270">
        <v>10545</v>
      </c>
      <c r="AN447" s="270">
        <v>1635</v>
      </c>
      <c r="AO447" s="270">
        <v>4055</v>
      </c>
      <c r="AP447" s="270">
        <v>4680</v>
      </c>
      <c r="AQ447" s="270">
        <v>4505</v>
      </c>
      <c r="AR447" s="270">
        <v>510</v>
      </c>
      <c r="AS447" s="270">
        <v>300</v>
      </c>
      <c r="AT447" s="270">
        <v>2960</v>
      </c>
      <c r="AU447" s="270">
        <v>5780</v>
      </c>
      <c r="AV447" s="270">
        <v>8170</v>
      </c>
      <c r="AW447" s="270">
        <v>3275</v>
      </c>
      <c r="AX447" s="270">
        <v>12555</v>
      </c>
      <c r="AY447" s="270">
        <v>1940</v>
      </c>
      <c r="AZ447" s="270">
        <v>7960</v>
      </c>
      <c r="BA447" s="270">
        <v>26560</v>
      </c>
      <c r="BB447" s="270">
        <v>85695</v>
      </c>
      <c r="BC447" s="270">
        <v>4755</v>
      </c>
      <c r="BD447" s="270">
        <v>29005</v>
      </c>
      <c r="BE447" s="270">
        <v>3910</v>
      </c>
      <c r="BF447" s="270">
        <v>3455</v>
      </c>
      <c r="BG447" s="270">
        <v>1435</v>
      </c>
      <c r="BH447" s="270">
        <v>3930</v>
      </c>
      <c r="BI447" s="270">
        <v>5225</v>
      </c>
      <c r="BJ447" s="270">
        <v>735</v>
      </c>
      <c r="BK447" s="270">
        <v>9420</v>
      </c>
      <c r="BL447" s="270">
        <v>10070</v>
      </c>
      <c r="BM447" s="270">
        <v>18295</v>
      </c>
      <c r="BN447" s="270">
        <v>5945</v>
      </c>
      <c r="BO447" s="270">
        <v>12565</v>
      </c>
      <c r="BP447" s="270">
        <v>8875</v>
      </c>
      <c r="BQ447" s="270">
        <v>11315</v>
      </c>
      <c r="BR447" s="270">
        <v>2245</v>
      </c>
      <c r="BS447" s="270">
        <v>580</v>
      </c>
      <c r="BT447" s="270">
        <v>17890</v>
      </c>
      <c r="BU447" s="270">
        <v>13520</v>
      </c>
      <c r="BV447" s="270"/>
      <c r="BW447" s="270">
        <v>13405</v>
      </c>
      <c r="BX447" s="270">
        <v>1230</v>
      </c>
      <c r="BY447" s="270">
        <v>8770</v>
      </c>
      <c r="BZ447" s="270">
        <v>1380</v>
      </c>
      <c r="CA447" s="270">
        <v>460</v>
      </c>
      <c r="CB447" s="270">
        <v>30</v>
      </c>
      <c r="CC447" s="270">
        <v>0</v>
      </c>
      <c r="CD447" s="270">
        <v>2775</v>
      </c>
      <c r="CE447" s="270">
        <v>90</v>
      </c>
      <c r="CF447" s="270">
        <v>295</v>
      </c>
      <c r="CG447" s="270">
        <v>161550</v>
      </c>
      <c r="CH447" s="270">
        <v>0</v>
      </c>
      <c r="CI447" s="270">
        <v>13185</v>
      </c>
      <c r="CJ447" s="270">
        <v>4335</v>
      </c>
      <c r="CK447" s="270">
        <v>10915</v>
      </c>
      <c r="CL447" s="270">
        <v>3090</v>
      </c>
      <c r="CM447" s="270">
        <v>5380</v>
      </c>
      <c r="CN447" s="270">
        <v>325</v>
      </c>
      <c r="CO447" s="270" t="s">
        <v>1676</v>
      </c>
      <c r="CP447" s="270">
        <v>0</v>
      </c>
      <c r="CQ447" s="270" t="s">
        <v>1676</v>
      </c>
      <c r="CR447" s="270">
        <v>2040</v>
      </c>
      <c r="CS447" s="270">
        <v>0</v>
      </c>
      <c r="CT447" s="270">
        <v>0</v>
      </c>
      <c r="CU447" s="270">
        <v>0</v>
      </c>
      <c r="CV447" s="270">
        <v>2880</v>
      </c>
      <c r="CW447" s="270">
        <v>3035</v>
      </c>
      <c r="CX447" s="270">
        <v>1835</v>
      </c>
      <c r="CY447" s="270">
        <v>0</v>
      </c>
      <c r="CZ447" s="270">
        <v>7540</v>
      </c>
      <c r="DA447" s="270">
        <v>2825</v>
      </c>
      <c r="DB447" s="270">
        <v>1460</v>
      </c>
      <c r="DC447" s="270">
        <v>39370</v>
      </c>
      <c r="DD447" s="270">
        <v>3265</v>
      </c>
      <c r="DE447" s="270">
        <v>6030</v>
      </c>
      <c r="DF447" s="270">
        <v>7705</v>
      </c>
      <c r="DG447" s="270">
        <v>0</v>
      </c>
      <c r="DH447" s="270">
        <v>0</v>
      </c>
      <c r="DI447" s="270">
        <v>0</v>
      </c>
      <c r="DJ447" s="270">
        <v>0</v>
      </c>
      <c r="DK447" s="270">
        <v>0</v>
      </c>
      <c r="DL447" s="270">
        <v>0</v>
      </c>
      <c r="DM447" s="270">
        <v>60</v>
      </c>
      <c r="DN447" s="270">
        <v>0</v>
      </c>
      <c r="DO447" s="270">
        <v>5760</v>
      </c>
      <c r="DP447" s="270">
        <v>0</v>
      </c>
      <c r="DQ447" s="270"/>
      <c r="DR447" s="270">
        <v>0</v>
      </c>
      <c r="DS447" s="270">
        <v>5790</v>
      </c>
      <c r="DT447" s="270">
        <v>4525</v>
      </c>
      <c r="DU447" s="270">
        <v>1145</v>
      </c>
      <c r="DV447" s="270">
        <v>0</v>
      </c>
      <c r="DW447" s="270">
        <v>0</v>
      </c>
      <c r="DX447" s="270">
        <v>5275</v>
      </c>
      <c r="DY447" s="270">
        <v>0</v>
      </c>
      <c r="DZ447" s="270">
        <v>0</v>
      </c>
      <c r="EA447" s="270">
        <v>4625</v>
      </c>
      <c r="EB447" s="270" t="s">
        <v>1676</v>
      </c>
      <c r="EC447" s="270">
        <v>2385</v>
      </c>
      <c r="ED447" s="270">
        <v>20275</v>
      </c>
      <c r="EE447" s="270">
        <v>0</v>
      </c>
      <c r="EF447" s="270">
        <v>6055</v>
      </c>
      <c r="EG447" s="270">
        <v>0</v>
      </c>
      <c r="EH447" s="270">
        <v>0</v>
      </c>
      <c r="EI447" s="270">
        <v>0</v>
      </c>
      <c r="EJ447" s="270">
        <v>2260</v>
      </c>
      <c r="EK447" s="270">
        <v>7275</v>
      </c>
      <c r="EL447" s="270">
        <v>9790</v>
      </c>
      <c r="EM447" s="270">
        <v>0</v>
      </c>
      <c r="EN447" s="270">
        <v>0</v>
      </c>
      <c r="EO447" s="270">
        <v>0</v>
      </c>
      <c r="EP447" s="270">
        <v>0</v>
      </c>
      <c r="EQ447" s="270">
        <v>0</v>
      </c>
      <c r="ER447" s="270">
        <v>0</v>
      </c>
      <c r="ES447" s="270">
        <v>0</v>
      </c>
      <c r="ET447" s="270">
        <v>0</v>
      </c>
      <c r="EU447" s="270">
        <v>15015</v>
      </c>
      <c r="EV447" s="270">
        <v>500</v>
      </c>
      <c r="EW447" s="270">
        <v>0</v>
      </c>
      <c r="EX447" s="270">
        <v>0</v>
      </c>
      <c r="EY447" s="270">
        <v>0</v>
      </c>
      <c r="EZ447" s="270">
        <v>0</v>
      </c>
      <c r="FA447" s="270">
        <v>0</v>
      </c>
      <c r="FB447" s="270">
        <v>0</v>
      </c>
      <c r="FC447" s="270">
        <v>0</v>
      </c>
      <c r="FD447" s="270">
        <v>0</v>
      </c>
      <c r="FE447" s="270">
        <v>0</v>
      </c>
      <c r="FF447" s="270">
        <v>0</v>
      </c>
      <c r="FG447" s="270">
        <v>0</v>
      </c>
      <c r="FH447" s="270">
        <v>0</v>
      </c>
      <c r="FI447" s="270">
        <v>0</v>
      </c>
      <c r="FJ447" s="270">
        <v>25</v>
      </c>
      <c r="FK447" s="270">
        <v>0</v>
      </c>
      <c r="FL447" s="351">
        <v>120295</v>
      </c>
      <c r="FM447" s="323">
        <v>22160</v>
      </c>
      <c r="FN447" s="324">
        <v>60570</v>
      </c>
      <c r="FO447" s="270"/>
      <c r="FP447" s="89"/>
      <c r="FQ447" s="270"/>
      <c r="FR447" s="319"/>
      <c r="FS447" s="319"/>
      <c r="FT447" s="319"/>
      <c r="FU447" s="319"/>
      <c r="FV447" s="319"/>
      <c r="FW447" s="319"/>
      <c r="FX447" s="319"/>
      <c r="FY447" s="319"/>
      <c r="FZ447" s="319"/>
      <c r="GA447" s="319"/>
      <c r="GB447" s="319"/>
      <c r="GC447" s="319"/>
      <c r="GD447" s="319"/>
      <c r="GE447" s="319"/>
      <c r="GF447" s="319"/>
      <c r="GG447" s="319"/>
      <c r="GH447" s="319"/>
      <c r="GI447" s="319"/>
      <c r="GJ447" s="319"/>
      <c r="GK447" s="319"/>
      <c r="GL447" s="319"/>
      <c r="GM447" s="319"/>
      <c r="GN447" s="319"/>
      <c r="GO447" s="319"/>
      <c r="GP447" s="319"/>
      <c r="GQ447" s="319"/>
      <c r="GR447" s="319"/>
      <c r="GS447" s="319"/>
      <c r="GT447" s="319"/>
      <c r="GU447" s="319"/>
      <c r="GV447" s="319"/>
      <c r="GW447" s="319"/>
      <c r="GX447" s="319"/>
      <c r="GY447" s="319"/>
      <c r="GZ447" s="319"/>
      <c r="HA447" s="319"/>
      <c r="HB447" s="319"/>
      <c r="HC447" s="319"/>
      <c r="HD447" s="319"/>
      <c r="HE447" s="319"/>
      <c r="HF447" s="319"/>
      <c r="HG447" s="319"/>
      <c r="HH447" s="319"/>
      <c r="HI447" s="319"/>
      <c r="HJ447" s="319"/>
      <c r="HK447" s="319"/>
      <c r="HL447" s="319"/>
      <c r="HM447" s="319"/>
      <c r="HN447" s="319"/>
      <c r="HO447" s="319"/>
      <c r="HP447" s="319"/>
      <c r="HQ447" s="319"/>
      <c r="HR447" s="319"/>
      <c r="HS447" s="319"/>
      <c r="HT447" s="319"/>
      <c r="HU447" s="319"/>
      <c r="HV447" s="319"/>
      <c r="HW447" s="319"/>
      <c r="HX447" s="319"/>
      <c r="HY447" s="319"/>
      <c r="HZ447" s="319"/>
      <c r="IA447" s="319"/>
      <c r="IB447" s="319"/>
      <c r="IC447" s="319"/>
      <c r="ID447" s="319"/>
      <c r="IE447" s="319"/>
      <c r="IF447" s="319"/>
      <c r="IG447" s="318"/>
    </row>
    <row r="448" spans="1:241" ht="12.75" customHeight="1" x14ac:dyDescent="0.2">
      <c r="A448" s="370" t="s">
        <v>202</v>
      </c>
      <c r="B448" s="270">
        <v>309935</v>
      </c>
      <c r="C448" s="270">
        <v>237985</v>
      </c>
      <c r="D448" s="270">
        <v>102720</v>
      </c>
      <c r="E448" s="270">
        <v>135265</v>
      </c>
      <c r="F448" s="270">
        <v>84730</v>
      </c>
      <c r="G448" s="270">
        <v>46980</v>
      </c>
      <c r="H448" s="270">
        <v>76555</v>
      </c>
      <c r="I448" s="270">
        <v>202815</v>
      </c>
      <c r="J448" s="270">
        <v>107120</v>
      </c>
      <c r="K448" s="270">
        <v>537615</v>
      </c>
      <c r="L448" s="270">
        <v>25.972574562907095</v>
      </c>
      <c r="M448" s="270">
        <v>1790</v>
      </c>
      <c r="N448" s="270">
        <v>875</v>
      </c>
      <c r="O448" s="270">
        <v>170</v>
      </c>
      <c r="P448" s="270">
        <v>75</v>
      </c>
      <c r="Q448" s="270" t="s">
        <v>1676</v>
      </c>
      <c r="R448" s="270">
        <v>0</v>
      </c>
      <c r="S448" s="270">
        <v>0</v>
      </c>
      <c r="T448" s="270">
        <v>0</v>
      </c>
      <c r="U448" s="270">
        <v>3.956837625209578</v>
      </c>
      <c r="V448" s="270">
        <v>1</v>
      </c>
      <c r="W448" s="270">
        <v>17</v>
      </c>
      <c r="X448" s="270">
        <v>56.094454396852626</v>
      </c>
      <c r="Y448" s="270">
        <v>24610</v>
      </c>
      <c r="Z448" s="270">
        <v>30780</v>
      </c>
      <c r="AA448" s="270">
        <v>37305</v>
      </c>
      <c r="AB448" s="270">
        <v>53945</v>
      </c>
      <c r="AC448" s="270">
        <v>75550</v>
      </c>
      <c r="AD448" s="270">
        <v>73285</v>
      </c>
      <c r="AE448" s="270">
        <v>13455</v>
      </c>
      <c r="AF448" s="270">
        <v>4675</v>
      </c>
      <c r="AG448" s="270">
        <v>1450</v>
      </c>
      <c r="AH448" s="270">
        <v>7735</v>
      </c>
      <c r="AI448" s="270">
        <v>1220</v>
      </c>
      <c r="AJ448" s="270">
        <v>3655</v>
      </c>
      <c r="AK448" s="270">
        <v>2195</v>
      </c>
      <c r="AL448" s="270">
        <v>12430</v>
      </c>
      <c r="AM448" s="270">
        <v>18600</v>
      </c>
      <c r="AN448" s="270">
        <v>2230</v>
      </c>
      <c r="AO448" s="270">
        <v>3230</v>
      </c>
      <c r="AP448" s="270">
        <v>3980</v>
      </c>
      <c r="AQ448" s="270">
        <v>8080</v>
      </c>
      <c r="AR448" s="270">
        <v>1125</v>
      </c>
      <c r="AS448" s="270">
        <v>760</v>
      </c>
      <c r="AT448" s="270">
        <v>4680</v>
      </c>
      <c r="AU448" s="270">
        <v>9150</v>
      </c>
      <c r="AV448" s="270">
        <v>4530</v>
      </c>
      <c r="AW448" s="270">
        <v>6180</v>
      </c>
      <c r="AX448" s="270">
        <v>23840</v>
      </c>
      <c r="AY448" s="270">
        <v>1745</v>
      </c>
      <c r="AZ448" s="270">
        <v>12895</v>
      </c>
      <c r="BA448" s="270">
        <v>34700</v>
      </c>
      <c r="BB448" s="270">
        <v>140845</v>
      </c>
      <c r="BC448" s="270">
        <v>7240</v>
      </c>
      <c r="BD448" s="270">
        <v>34460</v>
      </c>
      <c r="BE448" s="270">
        <v>5590</v>
      </c>
      <c r="BF448" s="270">
        <v>5140</v>
      </c>
      <c r="BG448" s="270">
        <v>1540</v>
      </c>
      <c r="BH448" s="270">
        <v>4600</v>
      </c>
      <c r="BI448" s="270">
        <v>8110</v>
      </c>
      <c r="BJ448" s="270">
        <v>1255</v>
      </c>
      <c r="BK448" s="270">
        <v>11000</v>
      </c>
      <c r="BL448" s="270">
        <v>14065</v>
      </c>
      <c r="BM448" s="270">
        <v>28425</v>
      </c>
      <c r="BN448" s="270">
        <v>4160</v>
      </c>
      <c r="BO448" s="270">
        <v>18385</v>
      </c>
      <c r="BP448" s="270">
        <v>10645</v>
      </c>
      <c r="BQ448" s="270">
        <v>21800</v>
      </c>
      <c r="BR448" s="270">
        <v>3375</v>
      </c>
      <c r="BS448" s="270">
        <v>850</v>
      </c>
      <c r="BT448" s="270">
        <v>27650</v>
      </c>
      <c r="BU448" s="270">
        <v>13920</v>
      </c>
      <c r="BV448" s="270"/>
      <c r="BW448" s="270">
        <v>15780</v>
      </c>
      <c r="BX448" s="270">
        <v>630</v>
      </c>
      <c r="BY448" s="270">
        <v>9925</v>
      </c>
      <c r="BZ448" s="270">
        <v>1710</v>
      </c>
      <c r="CA448" s="270">
        <v>265</v>
      </c>
      <c r="CB448" s="270">
        <v>20</v>
      </c>
      <c r="CC448" s="270">
        <v>0</v>
      </c>
      <c r="CD448" s="270">
        <v>4175</v>
      </c>
      <c r="CE448" s="270">
        <v>200</v>
      </c>
      <c r="CF448" s="270">
        <v>840</v>
      </c>
      <c r="CG448" s="270">
        <v>220220</v>
      </c>
      <c r="CH448" s="270">
        <v>0</v>
      </c>
      <c r="CI448" s="270">
        <v>33555</v>
      </c>
      <c r="CJ448" s="270">
        <v>8580</v>
      </c>
      <c r="CK448" s="270">
        <v>21790</v>
      </c>
      <c r="CL448" s="270">
        <v>5210</v>
      </c>
      <c r="CM448" s="270">
        <v>8160</v>
      </c>
      <c r="CN448" s="270">
        <v>130</v>
      </c>
      <c r="CO448" s="270">
        <v>0</v>
      </c>
      <c r="CP448" s="270">
        <v>870</v>
      </c>
      <c r="CQ448" s="270" t="s">
        <v>1676</v>
      </c>
      <c r="CR448" s="270">
        <v>1980</v>
      </c>
      <c r="CS448" s="270">
        <v>0</v>
      </c>
      <c r="CT448" s="270">
        <v>0</v>
      </c>
      <c r="CU448" s="270">
        <v>0</v>
      </c>
      <c r="CV448" s="270">
        <v>0</v>
      </c>
      <c r="CW448" s="270">
        <v>1115</v>
      </c>
      <c r="CX448" s="270">
        <v>0</v>
      </c>
      <c r="CY448" s="270">
        <v>365</v>
      </c>
      <c r="CZ448" s="270">
        <v>4080</v>
      </c>
      <c r="DA448" s="270">
        <v>830</v>
      </c>
      <c r="DB448" s="270">
        <v>520</v>
      </c>
      <c r="DC448" s="270">
        <v>81230</v>
      </c>
      <c r="DD448" s="270">
        <v>20205</v>
      </c>
      <c r="DE448" s="270">
        <v>1190</v>
      </c>
      <c r="DF448" s="270">
        <v>10530</v>
      </c>
      <c r="DG448" s="270">
        <v>0</v>
      </c>
      <c r="DH448" s="270">
        <v>0</v>
      </c>
      <c r="DI448" s="270">
        <v>0</v>
      </c>
      <c r="DJ448" s="270">
        <v>0</v>
      </c>
      <c r="DK448" s="270">
        <v>0</v>
      </c>
      <c r="DL448" s="270">
        <v>0</v>
      </c>
      <c r="DM448" s="270">
        <v>225</v>
      </c>
      <c r="DN448" s="270">
        <v>675</v>
      </c>
      <c r="DO448" s="270">
        <v>7675</v>
      </c>
      <c r="DP448" s="270">
        <v>0</v>
      </c>
      <c r="DQ448" s="270"/>
      <c r="DR448" s="270">
        <v>110</v>
      </c>
      <c r="DS448" s="270">
        <v>830</v>
      </c>
      <c r="DT448" s="270">
        <v>6980</v>
      </c>
      <c r="DU448" s="270">
        <v>0</v>
      </c>
      <c r="DV448" s="270">
        <v>0</v>
      </c>
      <c r="DW448" s="270">
        <v>0</v>
      </c>
      <c r="DX448" s="270">
        <v>1765</v>
      </c>
      <c r="DY448" s="270">
        <v>8420</v>
      </c>
      <c r="DZ448" s="270">
        <v>0</v>
      </c>
      <c r="EA448" s="270">
        <v>1310</v>
      </c>
      <c r="EB448" s="270">
        <v>0</v>
      </c>
      <c r="EC448" s="270">
        <v>3615</v>
      </c>
      <c r="ED448" s="270">
        <v>21290</v>
      </c>
      <c r="EE448" s="270">
        <v>0</v>
      </c>
      <c r="EF448" s="270">
        <v>12160</v>
      </c>
      <c r="EG448" s="270">
        <v>0</v>
      </c>
      <c r="EH448" s="270">
        <v>0</v>
      </c>
      <c r="EI448" s="270">
        <v>0</v>
      </c>
      <c r="EJ448" s="270">
        <v>17240</v>
      </c>
      <c r="EK448" s="270">
        <v>8920</v>
      </c>
      <c r="EL448" s="270">
        <v>3765</v>
      </c>
      <c r="EM448" s="270">
        <v>325</v>
      </c>
      <c r="EN448" s="270">
        <v>0</v>
      </c>
      <c r="EO448" s="270">
        <v>0</v>
      </c>
      <c r="EP448" s="270">
        <v>0</v>
      </c>
      <c r="EQ448" s="270">
        <v>0</v>
      </c>
      <c r="ER448" s="270">
        <v>0</v>
      </c>
      <c r="ES448" s="270">
        <v>0</v>
      </c>
      <c r="ET448" s="270">
        <v>0</v>
      </c>
      <c r="EU448" s="270">
        <v>10495</v>
      </c>
      <c r="EV448" s="270">
        <v>70</v>
      </c>
      <c r="EW448" s="270">
        <v>0</v>
      </c>
      <c r="EX448" s="270">
        <v>0</v>
      </c>
      <c r="EY448" s="270" t="s">
        <v>1676</v>
      </c>
      <c r="EZ448" s="270">
        <v>1175</v>
      </c>
      <c r="FA448" s="270">
        <v>0</v>
      </c>
      <c r="FB448" s="270">
        <v>0</v>
      </c>
      <c r="FC448" s="270">
        <v>0</v>
      </c>
      <c r="FD448" s="270">
        <v>0</v>
      </c>
      <c r="FE448" s="270">
        <v>0</v>
      </c>
      <c r="FF448" s="270">
        <v>0</v>
      </c>
      <c r="FG448" s="270">
        <v>0</v>
      </c>
      <c r="FH448" s="270">
        <v>0</v>
      </c>
      <c r="FI448" s="270">
        <v>0</v>
      </c>
      <c r="FJ448" s="270">
        <v>2540</v>
      </c>
      <c r="FK448" s="270" t="s">
        <v>1676</v>
      </c>
      <c r="FL448" s="351">
        <v>169090</v>
      </c>
      <c r="FM448" s="323">
        <v>29725</v>
      </c>
      <c r="FN448" s="324">
        <v>2915</v>
      </c>
      <c r="FO448" s="270"/>
      <c r="FP448" s="89"/>
      <c r="FQ448" s="270"/>
      <c r="FR448" s="319"/>
      <c r="FS448" s="319"/>
      <c r="FT448" s="319"/>
      <c r="FU448" s="319"/>
      <c r="FV448" s="319"/>
      <c r="FW448" s="319"/>
      <c r="FX448" s="319"/>
      <c r="FY448" s="319"/>
      <c r="FZ448" s="319"/>
      <c r="GA448" s="319"/>
      <c r="GB448" s="319"/>
      <c r="GC448" s="319"/>
      <c r="GD448" s="319"/>
      <c r="GE448" s="319"/>
      <c r="GF448" s="319"/>
      <c r="GG448" s="319"/>
      <c r="GH448" s="319"/>
      <c r="GI448" s="319"/>
      <c r="GJ448" s="319"/>
      <c r="GK448" s="319"/>
      <c r="GL448" s="319"/>
      <c r="GM448" s="319"/>
      <c r="GN448" s="319"/>
      <c r="GO448" s="319"/>
      <c r="GP448" s="319"/>
      <c r="GQ448" s="319"/>
      <c r="GR448" s="319"/>
      <c r="GS448" s="319"/>
      <c r="GT448" s="319"/>
      <c r="GU448" s="319"/>
      <c r="GV448" s="319"/>
      <c r="GW448" s="319"/>
      <c r="GX448" s="319"/>
      <c r="GY448" s="319"/>
      <c r="GZ448" s="319"/>
      <c r="HA448" s="319"/>
      <c r="HB448" s="319"/>
      <c r="HC448" s="319"/>
      <c r="HD448" s="319"/>
      <c r="HE448" s="319"/>
      <c r="HF448" s="319"/>
      <c r="HG448" s="319"/>
      <c r="HH448" s="319"/>
      <c r="HI448" s="319"/>
      <c r="HJ448" s="319"/>
      <c r="HK448" s="319"/>
      <c r="HL448" s="319"/>
      <c r="HM448" s="319"/>
      <c r="HN448" s="319"/>
      <c r="HO448" s="319"/>
      <c r="HP448" s="319"/>
      <c r="HQ448" s="319"/>
      <c r="HR448" s="319"/>
      <c r="HS448" s="319"/>
      <c r="HT448" s="319"/>
      <c r="HU448" s="319"/>
      <c r="HV448" s="319"/>
      <c r="HW448" s="319"/>
      <c r="HX448" s="319"/>
      <c r="HY448" s="319"/>
      <c r="HZ448" s="319"/>
      <c r="IA448" s="319"/>
      <c r="IB448" s="319"/>
      <c r="IC448" s="319"/>
      <c r="ID448" s="319"/>
      <c r="IE448" s="319"/>
      <c r="IF448" s="319"/>
      <c r="IG448" s="318"/>
    </row>
    <row r="449" spans="1:241" ht="12.75" customHeight="1" x14ac:dyDescent="0.2">
      <c r="A449" s="370" t="s">
        <v>223</v>
      </c>
      <c r="B449" s="270">
        <v>332520</v>
      </c>
      <c r="C449" s="270">
        <v>271830</v>
      </c>
      <c r="D449" s="270">
        <v>120785</v>
      </c>
      <c r="E449" s="270">
        <v>151030</v>
      </c>
      <c r="F449" s="270">
        <v>99580</v>
      </c>
      <c r="G449" s="270">
        <v>46115</v>
      </c>
      <c r="H449" s="270">
        <v>89565</v>
      </c>
      <c r="I449" s="270">
        <v>217705</v>
      </c>
      <c r="J449" s="270">
        <v>114815</v>
      </c>
      <c r="K449" s="270">
        <v>570570</v>
      </c>
      <c r="L449" s="270">
        <v>61.996954337795756</v>
      </c>
      <c r="M449" s="270">
        <v>40915</v>
      </c>
      <c r="N449" s="270">
        <v>18625</v>
      </c>
      <c r="O449" s="270">
        <v>8945</v>
      </c>
      <c r="P449" s="270">
        <v>12310</v>
      </c>
      <c r="Q449" s="270">
        <v>4835</v>
      </c>
      <c r="R449" s="270">
        <v>1955</v>
      </c>
      <c r="S449" s="270">
        <v>345</v>
      </c>
      <c r="T449" s="270">
        <v>65</v>
      </c>
      <c r="U449" s="270">
        <v>3.5421538238439645</v>
      </c>
      <c r="V449" s="270">
        <v>1</v>
      </c>
      <c r="W449" s="270">
        <v>34</v>
      </c>
      <c r="X449" s="270">
        <v>53.631826149833877</v>
      </c>
      <c r="Y449" s="270">
        <v>29265</v>
      </c>
      <c r="Z449" s="270">
        <v>38045</v>
      </c>
      <c r="AA449" s="270">
        <v>45010</v>
      </c>
      <c r="AB449" s="270">
        <v>59490</v>
      </c>
      <c r="AC449" s="270">
        <v>78145</v>
      </c>
      <c r="AD449" s="270">
        <v>70670</v>
      </c>
      <c r="AE449" s="270">
        <v>10625</v>
      </c>
      <c r="AF449" s="270">
        <v>3795</v>
      </c>
      <c r="AG449" s="270">
        <v>1685</v>
      </c>
      <c r="AH449" s="270">
        <v>9005</v>
      </c>
      <c r="AI449" s="270">
        <v>1320</v>
      </c>
      <c r="AJ449" s="270">
        <v>7080</v>
      </c>
      <c r="AK449" s="270">
        <v>2335</v>
      </c>
      <c r="AL449" s="270">
        <v>13410</v>
      </c>
      <c r="AM449" s="270">
        <v>22380</v>
      </c>
      <c r="AN449" s="270">
        <v>2660</v>
      </c>
      <c r="AO449" s="270">
        <v>6730</v>
      </c>
      <c r="AP449" s="270">
        <v>4030</v>
      </c>
      <c r="AQ449" s="270">
        <v>11870</v>
      </c>
      <c r="AR449" s="270">
        <v>1530</v>
      </c>
      <c r="AS449" s="270">
        <v>860</v>
      </c>
      <c r="AT449" s="270">
        <v>5170</v>
      </c>
      <c r="AU449" s="270">
        <v>9720</v>
      </c>
      <c r="AV449" s="270">
        <v>4970</v>
      </c>
      <c r="AW449" s="270">
        <v>6000</v>
      </c>
      <c r="AX449" s="270">
        <v>23755</v>
      </c>
      <c r="AY449" s="270">
        <v>1000</v>
      </c>
      <c r="AZ449" s="270">
        <v>9585</v>
      </c>
      <c r="BA449" s="270">
        <v>38665</v>
      </c>
      <c r="BB449" s="270">
        <v>144960</v>
      </c>
      <c r="BC449" s="270">
        <v>8415</v>
      </c>
      <c r="BD449" s="270">
        <v>38940</v>
      </c>
      <c r="BE449" s="270">
        <v>5650</v>
      </c>
      <c r="BF449" s="270">
        <v>4330</v>
      </c>
      <c r="BG449" s="270">
        <v>1670</v>
      </c>
      <c r="BH449" s="270">
        <v>5730</v>
      </c>
      <c r="BI449" s="270">
        <v>9555</v>
      </c>
      <c r="BJ449" s="270">
        <v>1550</v>
      </c>
      <c r="BK449" s="270">
        <v>15515</v>
      </c>
      <c r="BL449" s="270">
        <v>17475</v>
      </c>
      <c r="BM449" s="270">
        <v>36520</v>
      </c>
      <c r="BN449" s="270">
        <v>4580</v>
      </c>
      <c r="BO449" s="270">
        <v>13650</v>
      </c>
      <c r="BP449" s="270">
        <v>14345</v>
      </c>
      <c r="BQ449" s="270">
        <v>26015</v>
      </c>
      <c r="BR449" s="270">
        <v>3455</v>
      </c>
      <c r="BS449" s="270">
        <v>2105</v>
      </c>
      <c r="BT449" s="270">
        <v>29860</v>
      </c>
      <c r="BU449" s="270">
        <v>13180</v>
      </c>
      <c r="BV449" s="270"/>
      <c r="BW449" s="270">
        <v>19285</v>
      </c>
      <c r="BX449" s="270">
        <v>500</v>
      </c>
      <c r="BY449" s="270">
        <v>8605</v>
      </c>
      <c r="BZ449" s="270">
        <v>1055</v>
      </c>
      <c r="CA449" s="270">
        <v>330</v>
      </c>
      <c r="CB449" s="270">
        <v>55</v>
      </c>
      <c r="CC449" s="270" t="s">
        <v>1676</v>
      </c>
      <c r="CD449" s="270">
        <v>7345</v>
      </c>
      <c r="CE449" s="270">
        <v>220</v>
      </c>
      <c r="CF449" s="270">
        <v>555</v>
      </c>
      <c r="CG449" s="270">
        <v>253165</v>
      </c>
      <c r="CH449" s="270">
        <v>0</v>
      </c>
      <c r="CI449" s="270">
        <v>28260</v>
      </c>
      <c r="CJ449" s="270">
        <v>12230</v>
      </c>
      <c r="CK449" s="270">
        <v>10480</v>
      </c>
      <c r="CL449" s="270">
        <v>5805</v>
      </c>
      <c r="CM449" s="270">
        <v>10095</v>
      </c>
      <c r="CN449" s="270">
        <v>0</v>
      </c>
      <c r="CO449" s="270">
        <v>0</v>
      </c>
      <c r="CP449" s="270">
        <v>25</v>
      </c>
      <c r="CQ449" s="270" t="s">
        <v>1676</v>
      </c>
      <c r="CR449" s="270">
        <v>1605</v>
      </c>
      <c r="CS449" s="270">
        <v>0</v>
      </c>
      <c r="CT449" s="270">
        <v>0</v>
      </c>
      <c r="CU449" s="270">
        <v>0</v>
      </c>
      <c r="CV449" s="270">
        <v>0</v>
      </c>
      <c r="CW449" s="270">
        <v>4045</v>
      </c>
      <c r="CX449" s="270">
        <v>3195</v>
      </c>
      <c r="CY449" s="270">
        <v>2490</v>
      </c>
      <c r="CZ449" s="270">
        <v>5550</v>
      </c>
      <c r="DA449" s="270">
        <v>3905</v>
      </c>
      <c r="DB449" s="270">
        <v>545</v>
      </c>
      <c r="DC449" s="270">
        <v>46345</v>
      </c>
      <c r="DD449" s="270">
        <v>15065</v>
      </c>
      <c r="DE449" s="270">
        <v>1880</v>
      </c>
      <c r="DF449" s="270">
        <v>14710</v>
      </c>
      <c r="DG449" s="270">
        <v>0</v>
      </c>
      <c r="DH449" s="270">
        <v>0</v>
      </c>
      <c r="DI449" s="270">
        <v>0</v>
      </c>
      <c r="DJ449" s="270">
        <v>0</v>
      </c>
      <c r="DK449" s="270">
        <v>0</v>
      </c>
      <c r="DL449" s="270">
        <v>675</v>
      </c>
      <c r="DM449" s="270">
        <v>0</v>
      </c>
      <c r="DN449" s="270" t="s">
        <v>1676</v>
      </c>
      <c r="DO449" s="270">
        <v>27565</v>
      </c>
      <c r="DP449" s="270">
        <v>615</v>
      </c>
      <c r="DQ449" s="270"/>
      <c r="DR449" s="270">
        <v>0</v>
      </c>
      <c r="DS449" s="270">
        <v>185</v>
      </c>
      <c r="DT449" s="270">
        <v>22365</v>
      </c>
      <c r="DU449" s="270">
        <v>2700</v>
      </c>
      <c r="DV449" s="270">
        <v>0</v>
      </c>
      <c r="DW449" s="270">
        <v>0</v>
      </c>
      <c r="DX449" s="270">
        <v>3240</v>
      </c>
      <c r="DY449" s="270">
        <v>6375</v>
      </c>
      <c r="DZ449" s="270">
        <v>0</v>
      </c>
      <c r="EA449" s="270">
        <v>7975</v>
      </c>
      <c r="EB449" s="270">
        <v>0</v>
      </c>
      <c r="EC449" s="270">
        <v>3655</v>
      </c>
      <c r="ED449" s="270">
        <v>21835</v>
      </c>
      <c r="EE449" s="270">
        <v>185</v>
      </c>
      <c r="EF449" s="270">
        <v>9865</v>
      </c>
      <c r="EG449" s="270">
        <v>0</v>
      </c>
      <c r="EH449" s="270">
        <v>0</v>
      </c>
      <c r="EI449" s="270">
        <v>0</v>
      </c>
      <c r="EJ449" s="270">
        <v>8460</v>
      </c>
      <c r="EK449" s="270">
        <v>10315</v>
      </c>
      <c r="EL449" s="270">
        <v>17540</v>
      </c>
      <c r="EM449" s="270">
        <v>0</v>
      </c>
      <c r="EN449" s="270">
        <v>0</v>
      </c>
      <c r="EO449" s="270">
        <v>0</v>
      </c>
      <c r="EP449" s="270" t="s">
        <v>1676</v>
      </c>
      <c r="EQ449" s="270">
        <v>0</v>
      </c>
      <c r="ER449" s="270">
        <v>0</v>
      </c>
      <c r="ES449" s="270">
        <v>0</v>
      </c>
      <c r="ET449" s="270" t="s">
        <v>1676</v>
      </c>
      <c r="EU449" s="270">
        <v>11105</v>
      </c>
      <c r="EV449" s="270">
        <v>1315</v>
      </c>
      <c r="EW449" s="270" t="s">
        <v>1676</v>
      </c>
      <c r="EX449" s="270">
        <v>0</v>
      </c>
      <c r="EY449" s="270">
        <v>320</v>
      </c>
      <c r="EZ449" s="270">
        <v>0</v>
      </c>
      <c r="FA449" s="270">
        <v>0</v>
      </c>
      <c r="FB449" s="270">
        <v>0</v>
      </c>
      <c r="FC449" s="270">
        <v>0</v>
      </c>
      <c r="FD449" s="270">
        <v>0</v>
      </c>
      <c r="FE449" s="270">
        <v>0</v>
      </c>
      <c r="FF449" s="270">
        <v>0</v>
      </c>
      <c r="FG449" s="270">
        <v>0</v>
      </c>
      <c r="FH449" s="270">
        <v>0</v>
      </c>
      <c r="FI449" s="270">
        <v>0</v>
      </c>
      <c r="FJ449" s="270">
        <v>9830</v>
      </c>
      <c r="FK449" s="270">
        <v>160</v>
      </c>
      <c r="FL449" s="351">
        <v>187565</v>
      </c>
      <c r="FM449" s="323">
        <v>36570</v>
      </c>
      <c r="FN449" s="324">
        <v>87995</v>
      </c>
      <c r="FO449" s="270"/>
      <c r="FP449" s="89"/>
      <c r="FQ449" s="270"/>
      <c r="FR449" s="319"/>
      <c r="FS449" s="319"/>
      <c r="FT449" s="319"/>
      <c r="FU449" s="319"/>
      <c r="FV449" s="319"/>
      <c r="FW449" s="319"/>
      <c r="FX449" s="319"/>
      <c r="FY449" s="319"/>
      <c r="FZ449" s="319"/>
      <c r="GA449" s="319"/>
      <c r="GB449" s="319"/>
      <c r="GC449" s="319"/>
      <c r="GD449" s="319"/>
      <c r="GE449" s="319"/>
      <c r="GF449" s="319"/>
      <c r="GG449" s="319"/>
      <c r="GH449" s="319"/>
      <c r="GI449" s="319"/>
      <c r="GJ449" s="319"/>
      <c r="GK449" s="319"/>
      <c r="GL449" s="319"/>
      <c r="GM449" s="319"/>
      <c r="GN449" s="319"/>
      <c r="GO449" s="319"/>
      <c r="GP449" s="319"/>
      <c r="GQ449" s="319"/>
      <c r="GR449" s="319"/>
      <c r="GS449" s="319"/>
      <c r="GT449" s="319"/>
      <c r="GU449" s="319"/>
      <c r="GV449" s="319"/>
      <c r="GW449" s="319"/>
      <c r="GX449" s="319"/>
      <c r="GY449" s="319"/>
      <c r="GZ449" s="319"/>
      <c r="HA449" s="319"/>
      <c r="HB449" s="319"/>
      <c r="HC449" s="319"/>
      <c r="HD449" s="319"/>
      <c r="HE449" s="319"/>
      <c r="HF449" s="319"/>
      <c r="HG449" s="319"/>
      <c r="HH449" s="319"/>
      <c r="HI449" s="319"/>
      <c r="HJ449" s="319"/>
      <c r="HK449" s="319"/>
      <c r="HL449" s="319"/>
      <c r="HM449" s="319"/>
      <c r="HN449" s="319"/>
      <c r="HO449" s="319"/>
      <c r="HP449" s="319"/>
      <c r="HQ449" s="319"/>
      <c r="HR449" s="319"/>
      <c r="HS449" s="319"/>
      <c r="HT449" s="319"/>
      <c r="HU449" s="319"/>
      <c r="HV449" s="319"/>
      <c r="HW449" s="319"/>
      <c r="HX449" s="319"/>
      <c r="HY449" s="319"/>
      <c r="HZ449" s="319"/>
      <c r="IA449" s="319"/>
      <c r="IB449" s="319"/>
      <c r="IC449" s="319"/>
      <c r="ID449" s="319"/>
      <c r="IE449" s="319"/>
      <c r="IF449" s="319"/>
      <c r="IG449" s="318"/>
    </row>
    <row r="450" spans="1:241" ht="12.75" customHeight="1" x14ac:dyDescent="0.2">
      <c r="A450" s="370" t="s">
        <v>209</v>
      </c>
      <c r="B450" s="270">
        <v>112595</v>
      </c>
      <c r="C450" s="270">
        <v>94170</v>
      </c>
      <c r="D450" s="270">
        <v>43495</v>
      </c>
      <c r="E450" s="270">
        <v>50675</v>
      </c>
      <c r="F450" s="270">
        <v>38835</v>
      </c>
      <c r="G450" s="270">
        <v>12395</v>
      </c>
      <c r="H450" s="270">
        <v>35330</v>
      </c>
      <c r="I450" s="270">
        <v>70500</v>
      </c>
      <c r="J450" s="270">
        <v>42095</v>
      </c>
      <c r="K450" s="270">
        <v>235355</v>
      </c>
      <c r="L450" s="270">
        <v>62.077248003703275</v>
      </c>
      <c r="M450" s="270">
        <v>14805</v>
      </c>
      <c r="N450" s="270">
        <v>8365</v>
      </c>
      <c r="O450" s="270">
        <v>3355</v>
      </c>
      <c r="P450" s="270">
        <v>5340</v>
      </c>
      <c r="Q450" s="270">
        <v>2195</v>
      </c>
      <c r="R450" s="270">
        <v>430</v>
      </c>
      <c r="S450" s="270">
        <v>50</v>
      </c>
      <c r="T450" s="270">
        <v>25</v>
      </c>
      <c r="U450" s="270">
        <v>4.4506530401416766</v>
      </c>
      <c r="V450" s="270">
        <v>1</v>
      </c>
      <c r="W450" s="270">
        <v>36</v>
      </c>
      <c r="X450" s="270">
        <v>57.043438399573709</v>
      </c>
      <c r="Y450" s="270">
        <v>10420</v>
      </c>
      <c r="Z450" s="270">
        <v>9375</v>
      </c>
      <c r="AA450" s="270">
        <v>10875</v>
      </c>
      <c r="AB450" s="270">
        <v>18750</v>
      </c>
      <c r="AC450" s="270">
        <v>29480</v>
      </c>
      <c r="AD450" s="270">
        <v>28790</v>
      </c>
      <c r="AE450" s="270">
        <v>4650</v>
      </c>
      <c r="AF450" s="270">
        <v>1135</v>
      </c>
      <c r="AG450" s="270">
        <v>740</v>
      </c>
      <c r="AH450" s="270">
        <v>3880</v>
      </c>
      <c r="AI450" s="270">
        <v>415</v>
      </c>
      <c r="AJ450" s="270">
        <v>1975</v>
      </c>
      <c r="AK450" s="270">
        <v>1050</v>
      </c>
      <c r="AL450" s="270">
        <v>5155</v>
      </c>
      <c r="AM450" s="270">
        <v>8615</v>
      </c>
      <c r="AN450" s="270">
        <v>910</v>
      </c>
      <c r="AO450" s="270">
        <v>1060</v>
      </c>
      <c r="AP450" s="270">
        <v>185</v>
      </c>
      <c r="AQ450" s="270">
        <v>6790</v>
      </c>
      <c r="AR450" s="270">
        <v>700</v>
      </c>
      <c r="AS450" s="270">
        <v>335</v>
      </c>
      <c r="AT450" s="270">
        <v>1475</v>
      </c>
      <c r="AU450" s="270">
        <v>3075</v>
      </c>
      <c r="AV450" s="270">
        <v>1605</v>
      </c>
      <c r="AW450" s="270">
        <v>2265</v>
      </c>
      <c r="AX450" s="270">
        <v>9155</v>
      </c>
      <c r="AY450" s="270">
        <v>790</v>
      </c>
      <c r="AZ450" s="270">
        <v>5945</v>
      </c>
      <c r="BA450" s="270">
        <v>8595</v>
      </c>
      <c r="BB450" s="270">
        <v>46745</v>
      </c>
      <c r="BC450" s="270">
        <v>2825</v>
      </c>
      <c r="BD450" s="270">
        <v>12715</v>
      </c>
      <c r="BE450" s="270">
        <v>1225</v>
      </c>
      <c r="BF450" s="270">
        <v>1030</v>
      </c>
      <c r="BG450" s="270">
        <v>690</v>
      </c>
      <c r="BH450" s="270">
        <v>1690</v>
      </c>
      <c r="BI450" s="270">
        <v>4070</v>
      </c>
      <c r="BJ450" s="270">
        <v>520</v>
      </c>
      <c r="BK450" s="270">
        <v>5175</v>
      </c>
      <c r="BL450" s="270">
        <v>6955</v>
      </c>
      <c r="BM450" s="270">
        <v>12625</v>
      </c>
      <c r="BN450" s="270">
        <v>1650</v>
      </c>
      <c r="BO450" s="270">
        <v>7940</v>
      </c>
      <c r="BP450" s="270">
        <v>5580</v>
      </c>
      <c r="BQ450" s="270">
        <v>4690</v>
      </c>
      <c r="BR450" s="270">
        <v>1200</v>
      </c>
      <c r="BS450" s="270">
        <v>245</v>
      </c>
      <c r="BT450" s="270">
        <v>9645</v>
      </c>
      <c r="BU450" s="270">
        <v>6210</v>
      </c>
      <c r="BV450" s="270"/>
      <c r="BW450" s="270">
        <v>7485</v>
      </c>
      <c r="BX450" s="270">
        <v>385</v>
      </c>
      <c r="BY450" s="270">
        <v>4575</v>
      </c>
      <c r="BZ450" s="270">
        <v>720</v>
      </c>
      <c r="CA450" s="270">
        <v>130</v>
      </c>
      <c r="CB450" s="270">
        <v>10</v>
      </c>
      <c r="CC450" s="270">
        <v>0</v>
      </c>
      <c r="CD450" s="270">
        <v>1740</v>
      </c>
      <c r="CE450" s="270">
        <v>75</v>
      </c>
      <c r="CF450" s="270">
        <v>160</v>
      </c>
      <c r="CG450" s="270">
        <v>86380</v>
      </c>
      <c r="CH450" s="270">
        <v>0</v>
      </c>
      <c r="CI450" s="270">
        <v>14995</v>
      </c>
      <c r="CJ450" s="270">
        <v>7715</v>
      </c>
      <c r="CK450" s="270">
        <v>9250</v>
      </c>
      <c r="CL450" s="270">
        <v>2165</v>
      </c>
      <c r="CM450" s="270">
        <v>4170</v>
      </c>
      <c r="CN450" s="270" t="s">
        <v>1676</v>
      </c>
      <c r="CO450" s="270">
        <v>0</v>
      </c>
      <c r="CP450" s="270">
        <v>0</v>
      </c>
      <c r="CQ450" s="270">
        <v>0</v>
      </c>
      <c r="CR450" s="270">
        <v>1300</v>
      </c>
      <c r="CS450" s="270">
        <v>0</v>
      </c>
      <c r="CT450" s="270">
        <v>0</v>
      </c>
      <c r="CU450" s="270">
        <v>0</v>
      </c>
      <c r="CV450" s="270">
        <v>0</v>
      </c>
      <c r="CW450" s="270">
        <v>0</v>
      </c>
      <c r="CX450" s="270" t="s">
        <v>1676</v>
      </c>
      <c r="CY450" s="270">
        <v>0</v>
      </c>
      <c r="CZ450" s="270">
        <v>440</v>
      </c>
      <c r="DA450" s="270">
        <v>1770</v>
      </c>
      <c r="DB450" s="270">
        <v>0</v>
      </c>
      <c r="DC450" s="270">
        <v>26710</v>
      </c>
      <c r="DD450" s="270">
        <v>5615</v>
      </c>
      <c r="DE450" s="270">
        <v>840</v>
      </c>
      <c r="DF450" s="270">
        <v>2440</v>
      </c>
      <c r="DG450" s="270">
        <v>0</v>
      </c>
      <c r="DH450" s="270">
        <v>0</v>
      </c>
      <c r="DI450" s="270">
        <v>0</v>
      </c>
      <c r="DJ450" s="270">
        <v>0</v>
      </c>
      <c r="DK450" s="270">
        <v>0</v>
      </c>
      <c r="DL450" s="270">
        <v>0</v>
      </c>
      <c r="DM450" s="270">
        <v>0</v>
      </c>
      <c r="DN450" s="270">
        <v>0</v>
      </c>
      <c r="DO450" s="270">
        <v>2710</v>
      </c>
      <c r="DP450" s="270">
        <v>0</v>
      </c>
      <c r="DQ450" s="270"/>
      <c r="DR450" s="270">
        <v>855</v>
      </c>
      <c r="DS450" s="270">
        <v>0</v>
      </c>
      <c r="DT450" s="270">
        <v>0</v>
      </c>
      <c r="DU450" s="270">
        <v>0</v>
      </c>
      <c r="DV450" s="270">
        <v>0</v>
      </c>
      <c r="DW450" s="270">
        <v>0</v>
      </c>
      <c r="DX450" s="270" t="s">
        <v>1676</v>
      </c>
      <c r="DY450" s="270">
        <v>4070</v>
      </c>
      <c r="DZ450" s="270">
        <v>0</v>
      </c>
      <c r="EA450" s="270" t="s">
        <v>1676</v>
      </c>
      <c r="EB450" s="270">
        <v>0</v>
      </c>
      <c r="EC450" s="270">
        <v>1110</v>
      </c>
      <c r="ED450" s="270">
        <v>9420</v>
      </c>
      <c r="EE450" s="270" t="s">
        <v>1676</v>
      </c>
      <c r="EF450" s="270">
        <v>4195</v>
      </c>
      <c r="EG450" s="270">
        <v>0</v>
      </c>
      <c r="EH450" s="270">
        <v>0</v>
      </c>
      <c r="EI450" s="270">
        <v>0</v>
      </c>
      <c r="EJ450" s="270">
        <v>195</v>
      </c>
      <c r="EK450" s="270">
        <v>5595</v>
      </c>
      <c r="EL450" s="270">
        <v>1560</v>
      </c>
      <c r="EM450" s="270">
        <v>1030</v>
      </c>
      <c r="EN450" s="270">
        <v>0</v>
      </c>
      <c r="EO450" s="270">
        <v>0</v>
      </c>
      <c r="EP450" s="270">
        <v>0</v>
      </c>
      <c r="EQ450" s="270">
        <v>0</v>
      </c>
      <c r="ER450" s="270">
        <v>0</v>
      </c>
      <c r="ES450" s="270">
        <v>0</v>
      </c>
      <c r="ET450" s="270">
        <v>0</v>
      </c>
      <c r="EU450" s="270">
        <v>975</v>
      </c>
      <c r="EV450" s="270">
        <v>285</v>
      </c>
      <c r="EW450" s="270">
        <v>0</v>
      </c>
      <c r="EX450" s="270">
        <v>0</v>
      </c>
      <c r="EY450" s="270">
        <v>0</v>
      </c>
      <c r="EZ450" s="270">
        <v>45</v>
      </c>
      <c r="FA450" s="270">
        <v>0</v>
      </c>
      <c r="FB450" s="270">
        <v>0</v>
      </c>
      <c r="FC450" s="270">
        <v>0</v>
      </c>
      <c r="FD450" s="270">
        <v>0</v>
      </c>
      <c r="FE450" s="270">
        <v>0</v>
      </c>
      <c r="FF450" s="270">
        <v>0</v>
      </c>
      <c r="FG450" s="270">
        <v>0</v>
      </c>
      <c r="FH450" s="270">
        <v>0</v>
      </c>
      <c r="FI450" s="270">
        <v>0</v>
      </c>
      <c r="FJ450" s="270">
        <v>2985</v>
      </c>
      <c r="FK450" s="270">
        <v>145</v>
      </c>
      <c r="FL450" s="351">
        <v>65850</v>
      </c>
      <c r="FM450" s="323">
        <v>7610</v>
      </c>
      <c r="FN450" s="324">
        <v>34565</v>
      </c>
      <c r="FO450" s="270"/>
      <c r="FP450" s="89"/>
      <c r="FQ450" s="270"/>
      <c r="FR450" s="319"/>
      <c r="FS450" s="319"/>
      <c r="FT450" s="319"/>
      <c r="FU450" s="319"/>
      <c r="FV450" s="319"/>
      <c r="FW450" s="319"/>
      <c r="FX450" s="319"/>
      <c r="FY450" s="319"/>
      <c r="FZ450" s="319"/>
      <c r="GA450" s="319"/>
      <c r="GB450" s="319"/>
      <c r="GC450" s="319"/>
      <c r="GD450" s="319"/>
      <c r="GE450" s="319"/>
      <c r="GF450" s="319"/>
      <c r="GG450" s="319"/>
      <c r="GH450" s="319"/>
      <c r="GI450" s="319"/>
      <c r="GJ450" s="319"/>
      <c r="GK450" s="319"/>
      <c r="GL450" s="319"/>
      <c r="GM450" s="319"/>
      <c r="GN450" s="319"/>
      <c r="GO450" s="319"/>
      <c r="GP450" s="319"/>
      <c r="GQ450" s="319"/>
      <c r="GR450" s="319"/>
      <c r="GS450" s="319"/>
      <c r="GT450" s="319"/>
      <c r="GU450" s="319"/>
      <c r="GV450" s="319"/>
      <c r="GW450" s="319"/>
      <c r="GX450" s="319"/>
      <c r="GY450" s="319"/>
      <c r="GZ450" s="319"/>
      <c r="HA450" s="319"/>
      <c r="HB450" s="319"/>
      <c r="HC450" s="319"/>
      <c r="HD450" s="319"/>
      <c r="HE450" s="319"/>
      <c r="HF450" s="319"/>
      <c r="HG450" s="319"/>
      <c r="HH450" s="319"/>
      <c r="HI450" s="319"/>
      <c r="HJ450" s="319"/>
      <c r="HK450" s="319"/>
      <c r="HL450" s="319"/>
      <c r="HM450" s="319"/>
      <c r="HN450" s="319"/>
      <c r="HO450" s="319"/>
      <c r="HP450" s="319"/>
      <c r="HQ450" s="319"/>
      <c r="HR450" s="319"/>
      <c r="HS450" s="319"/>
      <c r="HT450" s="319"/>
      <c r="HU450" s="319"/>
      <c r="HV450" s="319"/>
      <c r="HW450" s="319"/>
      <c r="HX450" s="319"/>
      <c r="HY450" s="319"/>
      <c r="HZ450" s="319"/>
      <c r="IA450" s="319"/>
      <c r="IB450" s="319"/>
      <c r="IC450" s="319"/>
      <c r="ID450" s="319"/>
      <c r="IE450" s="319"/>
      <c r="IF450" s="319"/>
      <c r="IG450" s="318"/>
    </row>
    <row r="451" spans="1:241" ht="12.75" customHeight="1" x14ac:dyDescent="0.2">
      <c r="A451" s="370" t="s">
        <v>430</v>
      </c>
      <c r="B451" s="270">
        <v>301765</v>
      </c>
      <c r="C451" s="270">
        <v>239190</v>
      </c>
      <c r="D451" s="270">
        <v>105695</v>
      </c>
      <c r="E451" s="270">
        <v>133475</v>
      </c>
      <c r="F451" s="270">
        <v>102650</v>
      </c>
      <c r="G451" s="270">
        <v>44190</v>
      </c>
      <c r="H451" s="270">
        <v>64045</v>
      </c>
      <c r="I451" s="270">
        <v>208305</v>
      </c>
      <c r="J451" s="270">
        <v>93460</v>
      </c>
      <c r="K451" s="270">
        <v>490950</v>
      </c>
      <c r="L451" s="270">
        <v>46.537265004646919</v>
      </c>
      <c r="M451" s="270">
        <v>32990</v>
      </c>
      <c r="N451" s="270">
        <v>13325</v>
      </c>
      <c r="O451" s="270">
        <v>5965</v>
      </c>
      <c r="P451" s="270">
        <v>6845</v>
      </c>
      <c r="Q451" s="270">
        <v>1655</v>
      </c>
      <c r="R451" s="270">
        <v>420</v>
      </c>
      <c r="S451" s="270">
        <v>105</v>
      </c>
      <c r="T451" s="270">
        <v>25</v>
      </c>
      <c r="U451" s="270">
        <v>3.3376410067735809</v>
      </c>
      <c r="V451" s="270">
        <v>1</v>
      </c>
      <c r="W451" s="270">
        <v>27</v>
      </c>
      <c r="X451" s="270">
        <v>55.099500151208481</v>
      </c>
      <c r="Y451" s="270">
        <v>25305</v>
      </c>
      <c r="Z451" s="270">
        <v>32595</v>
      </c>
      <c r="AA451" s="270">
        <v>36945</v>
      </c>
      <c r="AB451" s="270">
        <v>50890</v>
      </c>
      <c r="AC451" s="270">
        <v>75255</v>
      </c>
      <c r="AD451" s="270">
        <v>68410</v>
      </c>
      <c r="AE451" s="270">
        <v>11520</v>
      </c>
      <c r="AF451" s="270">
        <v>3480</v>
      </c>
      <c r="AG451" s="270">
        <v>1385</v>
      </c>
      <c r="AH451" s="270">
        <v>4065</v>
      </c>
      <c r="AI451" s="270">
        <v>1100</v>
      </c>
      <c r="AJ451" s="270">
        <v>5130</v>
      </c>
      <c r="AK451" s="270">
        <v>5220</v>
      </c>
      <c r="AL451" s="270">
        <v>12140</v>
      </c>
      <c r="AM451" s="270">
        <v>12370</v>
      </c>
      <c r="AN451" s="270">
        <v>2095</v>
      </c>
      <c r="AO451" s="270">
        <v>6750</v>
      </c>
      <c r="AP451" s="270">
        <v>8055</v>
      </c>
      <c r="AQ451" s="270">
        <v>7695</v>
      </c>
      <c r="AR451" s="270">
        <v>585</v>
      </c>
      <c r="AS451" s="270">
        <v>470</v>
      </c>
      <c r="AT451" s="270">
        <v>2785</v>
      </c>
      <c r="AU451" s="270">
        <v>6620</v>
      </c>
      <c r="AV451" s="270">
        <v>5395</v>
      </c>
      <c r="AW451" s="270">
        <v>4495</v>
      </c>
      <c r="AX451" s="270">
        <v>19660</v>
      </c>
      <c r="AY451" s="270">
        <v>2080</v>
      </c>
      <c r="AZ451" s="270">
        <v>7600</v>
      </c>
      <c r="BA451" s="270">
        <v>33300</v>
      </c>
      <c r="BB451" s="270">
        <v>149285</v>
      </c>
      <c r="BC451" s="270">
        <v>5670</v>
      </c>
      <c r="BD451" s="270">
        <v>42565</v>
      </c>
      <c r="BE451" s="270">
        <v>5760</v>
      </c>
      <c r="BF451" s="270">
        <v>4775</v>
      </c>
      <c r="BG451" s="270">
        <v>1770</v>
      </c>
      <c r="BH451" s="270">
        <v>4250</v>
      </c>
      <c r="BI451" s="270">
        <v>4290</v>
      </c>
      <c r="BJ451" s="270">
        <v>1285</v>
      </c>
      <c r="BK451" s="270">
        <v>15740</v>
      </c>
      <c r="BL451" s="270">
        <v>17780</v>
      </c>
      <c r="BM451" s="270">
        <v>26605</v>
      </c>
      <c r="BN451" s="270">
        <v>4770</v>
      </c>
      <c r="BO451" s="270">
        <v>13060</v>
      </c>
      <c r="BP451" s="270">
        <v>11545</v>
      </c>
      <c r="BQ451" s="270">
        <v>19730</v>
      </c>
      <c r="BR451" s="270">
        <v>3100</v>
      </c>
      <c r="BS451" s="270">
        <v>790</v>
      </c>
      <c r="BT451" s="270">
        <v>27430</v>
      </c>
      <c r="BU451" s="270">
        <v>14335</v>
      </c>
      <c r="BV451" s="270"/>
      <c r="BW451" s="270">
        <v>13940</v>
      </c>
      <c r="BX451" s="270">
        <v>1040</v>
      </c>
      <c r="BY451" s="270">
        <v>10900</v>
      </c>
      <c r="BZ451" s="270">
        <v>2245</v>
      </c>
      <c r="CA451" s="270">
        <v>285</v>
      </c>
      <c r="CB451" s="270">
        <v>30</v>
      </c>
      <c r="CC451" s="270" t="s">
        <v>1676</v>
      </c>
      <c r="CD451" s="270">
        <v>5120</v>
      </c>
      <c r="CE451" s="270">
        <v>210</v>
      </c>
      <c r="CF451" s="270">
        <v>585</v>
      </c>
      <c r="CG451" s="270">
        <v>218775</v>
      </c>
      <c r="CH451" s="270">
        <v>0</v>
      </c>
      <c r="CI451" s="270">
        <v>19475</v>
      </c>
      <c r="CJ451" s="270">
        <v>8510</v>
      </c>
      <c r="CK451" s="270">
        <v>10065</v>
      </c>
      <c r="CL451" s="270">
        <v>4625</v>
      </c>
      <c r="CM451" s="270">
        <v>4135</v>
      </c>
      <c r="CN451" s="270">
        <v>4165</v>
      </c>
      <c r="CO451" s="270">
        <v>10</v>
      </c>
      <c r="CP451" s="270">
        <v>0</v>
      </c>
      <c r="CQ451" s="270">
        <v>0</v>
      </c>
      <c r="CR451" s="270">
        <v>1385</v>
      </c>
      <c r="CS451" s="270">
        <v>0</v>
      </c>
      <c r="CT451" s="270">
        <v>0</v>
      </c>
      <c r="CU451" s="270">
        <v>0</v>
      </c>
      <c r="CV451" s="270">
        <v>2710</v>
      </c>
      <c r="CW451" s="270">
        <v>3820</v>
      </c>
      <c r="CX451" s="270">
        <v>1985</v>
      </c>
      <c r="CY451" s="270">
        <v>125</v>
      </c>
      <c r="CZ451" s="270">
        <v>19575</v>
      </c>
      <c r="DA451" s="270">
        <v>1375</v>
      </c>
      <c r="DB451" s="270" t="s">
        <v>1676</v>
      </c>
      <c r="DC451" s="270">
        <v>3815</v>
      </c>
      <c r="DD451" s="270">
        <v>25570</v>
      </c>
      <c r="DE451" s="270">
        <v>5205</v>
      </c>
      <c r="DF451" s="270">
        <v>12480</v>
      </c>
      <c r="DG451" s="270">
        <v>0</v>
      </c>
      <c r="DH451" s="270">
        <v>0</v>
      </c>
      <c r="DI451" s="270">
        <v>0</v>
      </c>
      <c r="DJ451" s="270">
        <v>0</v>
      </c>
      <c r="DK451" s="270">
        <v>0</v>
      </c>
      <c r="DL451" s="270">
        <v>630</v>
      </c>
      <c r="DM451" s="270">
        <v>115</v>
      </c>
      <c r="DN451" s="270">
        <v>0</v>
      </c>
      <c r="DO451" s="270">
        <v>12085</v>
      </c>
      <c r="DP451" s="270" t="s">
        <v>1676</v>
      </c>
      <c r="DQ451" s="270"/>
      <c r="DR451" s="270">
        <v>57430</v>
      </c>
      <c r="DS451" s="270" t="s">
        <v>1676</v>
      </c>
      <c r="DT451" s="270">
        <v>8515</v>
      </c>
      <c r="DU451" s="270">
        <v>820</v>
      </c>
      <c r="DV451" s="270">
        <v>0</v>
      </c>
      <c r="DW451" s="270">
        <v>0</v>
      </c>
      <c r="DX451" s="270">
        <v>1875</v>
      </c>
      <c r="DY451" s="270" t="s">
        <v>1676</v>
      </c>
      <c r="DZ451" s="270">
        <v>0</v>
      </c>
      <c r="EA451" s="270">
        <v>5060</v>
      </c>
      <c r="EB451" s="270">
        <v>0</v>
      </c>
      <c r="EC451" s="270" t="s">
        <v>1676</v>
      </c>
      <c r="ED451" s="270">
        <v>22795</v>
      </c>
      <c r="EE451" s="270">
        <v>0</v>
      </c>
      <c r="EF451" s="270">
        <v>11335</v>
      </c>
      <c r="EG451" s="270">
        <v>0</v>
      </c>
      <c r="EH451" s="270">
        <v>0</v>
      </c>
      <c r="EI451" s="270">
        <v>0</v>
      </c>
      <c r="EJ451" s="270">
        <v>13910</v>
      </c>
      <c r="EK451" s="270">
        <v>4960</v>
      </c>
      <c r="EL451" s="270">
        <v>8205</v>
      </c>
      <c r="EM451" s="270">
        <v>0</v>
      </c>
      <c r="EN451" s="270">
        <v>0</v>
      </c>
      <c r="EO451" s="270">
        <v>0</v>
      </c>
      <c r="EP451" s="270">
        <v>0</v>
      </c>
      <c r="EQ451" s="270">
        <v>0</v>
      </c>
      <c r="ER451" s="270">
        <v>0</v>
      </c>
      <c r="ES451" s="270">
        <v>0</v>
      </c>
      <c r="ET451" s="270">
        <v>0</v>
      </c>
      <c r="EU451" s="270">
        <v>23180</v>
      </c>
      <c r="EV451" s="270">
        <v>1790</v>
      </c>
      <c r="EW451" s="270">
        <v>0</v>
      </c>
      <c r="EX451" s="270">
        <v>0</v>
      </c>
      <c r="EY451" s="270" t="s">
        <v>1676</v>
      </c>
      <c r="EZ451" s="270" t="s">
        <v>1676</v>
      </c>
      <c r="FA451" s="270">
        <v>0</v>
      </c>
      <c r="FB451" s="270" t="s">
        <v>1676</v>
      </c>
      <c r="FC451" s="270">
        <v>0</v>
      </c>
      <c r="FD451" s="270">
        <v>0</v>
      </c>
      <c r="FE451" s="270">
        <v>0</v>
      </c>
      <c r="FF451" s="270" t="s">
        <v>1676</v>
      </c>
      <c r="FG451" s="270">
        <v>0</v>
      </c>
      <c r="FH451" s="270">
        <v>0</v>
      </c>
      <c r="FI451" s="270">
        <v>0</v>
      </c>
      <c r="FJ451" s="270">
        <v>0</v>
      </c>
      <c r="FK451" s="270">
        <v>0</v>
      </c>
      <c r="FL451" s="351">
        <v>152475</v>
      </c>
      <c r="FM451" s="323">
        <v>28305</v>
      </c>
      <c r="FN451" s="324">
        <v>61330</v>
      </c>
      <c r="FO451" s="270"/>
      <c r="FP451" s="89"/>
      <c r="FQ451" s="270"/>
      <c r="FR451" s="319"/>
      <c r="FS451" s="319"/>
      <c r="FT451" s="319"/>
      <c r="FU451" s="319"/>
      <c r="FV451" s="319"/>
      <c r="FW451" s="319"/>
      <c r="FX451" s="319"/>
      <c r="FY451" s="319"/>
      <c r="FZ451" s="319"/>
      <c r="GA451" s="319"/>
      <c r="GB451" s="319"/>
      <c r="GC451" s="319"/>
      <c r="GD451" s="319"/>
      <c r="GE451" s="319"/>
      <c r="GF451" s="319"/>
      <c r="GG451" s="319"/>
      <c r="GH451" s="319"/>
      <c r="GI451" s="319"/>
      <c r="GJ451" s="319"/>
      <c r="GK451" s="319"/>
      <c r="GL451" s="319"/>
      <c r="GM451" s="319"/>
      <c r="GN451" s="319"/>
      <c r="GO451" s="319"/>
      <c r="GP451" s="319"/>
      <c r="GQ451" s="319"/>
      <c r="GR451" s="319"/>
      <c r="GS451" s="319"/>
      <c r="GT451" s="319"/>
      <c r="GU451" s="319"/>
      <c r="GV451" s="319"/>
      <c r="GW451" s="319"/>
      <c r="GX451" s="319"/>
      <c r="GY451" s="319"/>
      <c r="GZ451" s="319"/>
      <c r="HA451" s="319"/>
      <c r="HB451" s="319"/>
      <c r="HC451" s="319"/>
      <c r="HD451" s="319"/>
      <c r="HE451" s="319"/>
      <c r="HF451" s="319"/>
      <c r="HG451" s="319"/>
      <c r="HH451" s="319"/>
      <c r="HI451" s="319"/>
      <c r="HJ451" s="319"/>
      <c r="HK451" s="319"/>
      <c r="HL451" s="319"/>
      <c r="HM451" s="319"/>
      <c r="HN451" s="319"/>
      <c r="HO451" s="319"/>
      <c r="HP451" s="319"/>
      <c r="HQ451" s="319"/>
      <c r="HR451" s="319"/>
      <c r="HS451" s="319"/>
      <c r="HT451" s="319"/>
      <c r="HU451" s="319"/>
      <c r="HV451" s="319"/>
      <c r="HW451" s="319"/>
      <c r="HX451" s="319"/>
      <c r="HY451" s="319"/>
      <c r="HZ451" s="319"/>
      <c r="IA451" s="319"/>
      <c r="IB451" s="319"/>
      <c r="IC451" s="319"/>
      <c r="ID451" s="319"/>
      <c r="IE451" s="319"/>
      <c r="IF451" s="319"/>
      <c r="IG451" s="318"/>
    </row>
    <row r="452" spans="1:241" ht="12.75" customHeight="1" x14ac:dyDescent="0.2">
      <c r="A452" s="370" t="s">
        <v>437</v>
      </c>
      <c r="B452" s="270">
        <v>164835</v>
      </c>
      <c r="C452" s="270">
        <v>124810</v>
      </c>
      <c r="D452" s="270">
        <v>58595</v>
      </c>
      <c r="E452" s="270">
        <v>66215</v>
      </c>
      <c r="F452" s="270">
        <v>51930</v>
      </c>
      <c r="G452" s="270">
        <v>17960</v>
      </c>
      <c r="H452" s="270">
        <v>46200</v>
      </c>
      <c r="I452" s="270">
        <v>112240</v>
      </c>
      <c r="J452" s="270">
        <v>52595</v>
      </c>
      <c r="K452" s="270">
        <v>323585</v>
      </c>
      <c r="L452" s="270">
        <v>64.669773048658925</v>
      </c>
      <c r="M452" s="270">
        <v>20115</v>
      </c>
      <c r="N452" s="270">
        <v>7735</v>
      </c>
      <c r="O452" s="270">
        <v>5165</v>
      </c>
      <c r="P452" s="270">
        <v>6370</v>
      </c>
      <c r="Q452" s="270">
        <v>2240</v>
      </c>
      <c r="R452" s="270">
        <v>1180</v>
      </c>
      <c r="S452" s="270">
        <v>320</v>
      </c>
      <c r="T452" s="270">
        <v>10</v>
      </c>
      <c r="U452" s="270">
        <v>4.3479751859129969</v>
      </c>
      <c r="V452" s="270">
        <v>2</v>
      </c>
      <c r="W452" s="270">
        <v>34</v>
      </c>
      <c r="X452" s="270">
        <v>56.241672814927178</v>
      </c>
      <c r="Y452" s="270">
        <v>14785</v>
      </c>
      <c r="Z452" s="270">
        <v>14715</v>
      </c>
      <c r="AA452" s="270">
        <v>16555</v>
      </c>
      <c r="AB452" s="270">
        <v>25795</v>
      </c>
      <c r="AC452" s="270">
        <v>43030</v>
      </c>
      <c r="AD452" s="270">
        <v>38890</v>
      </c>
      <c r="AE452" s="270">
        <v>5950</v>
      </c>
      <c r="AF452" s="270">
        <v>3110</v>
      </c>
      <c r="AG452" s="270">
        <v>1000</v>
      </c>
      <c r="AH452" s="270">
        <v>4115</v>
      </c>
      <c r="AI452" s="270">
        <v>815</v>
      </c>
      <c r="AJ452" s="270">
        <v>3610</v>
      </c>
      <c r="AK452" s="270">
        <v>1600</v>
      </c>
      <c r="AL452" s="270">
        <v>4035</v>
      </c>
      <c r="AM452" s="270">
        <v>7930</v>
      </c>
      <c r="AN452" s="270">
        <v>1515</v>
      </c>
      <c r="AO452" s="270">
        <v>4010</v>
      </c>
      <c r="AP452" s="270">
        <v>1850</v>
      </c>
      <c r="AQ452" s="270">
        <v>3985</v>
      </c>
      <c r="AR452" s="270">
        <v>655</v>
      </c>
      <c r="AS452" s="270">
        <v>390</v>
      </c>
      <c r="AT452" s="270">
        <v>2360</v>
      </c>
      <c r="AU452" s="270">
        <v>3925</v>
      </c>
      <c r="AV452" s="270">
        <v>4355</v>
      </c>
      <c r="AW452" s="270">
        <v>3230</v>
      </c>
      <c r="AX452" s="270">
        <v>13530</v>
      </c>
      <c r="AY452" s="270">
        <v>1075</v>
      </c>
      <c r="AZ452" s="270">
        <v>5640</v>
      </c>
      <c r="BA452" s="270">
        <v>19635</v>
      </c>
      <c r="BB452" s="270">
        <v>72470</v>
      </c>
      <c r="BC452" s="270">
        <v>3705</v>
      </c>
      <c r="BD452" s="270">
        <v>20605</v>
      </c>
      <c r="BE452" s="270">
        <v>3025</v>
      </c>
      <c r="BF452" s="270">
        <v>2025</v>
      </c>
      <c r="BG452" s="270">
        <v>690</v>
      </c>
      <c r="BH452" s="270">
        <v>3010</v>
      </c>
      <c r="BI452" s="270">
        <v>4060</v>
      </c>
      <c r="BJ452" s="270">
        <v>690</v>
      </c>
      <c r="BK452" s="270">
        <v>8545</v>
      </c>
      <c r="BL452" s="270">
        <v>8775</v>
      </c>
      <c r="BM452" s="270">
        <v>12655</v>
      </c>
      <c r="BN452" s="270">
        <v>3020</v>
      </c>
      <c r="BO452" s="270">
        <v>7205</v>
      </c>
      <c r="BP452" s="270">
        <v>5765</v>
      </c>
      <c r="BQ452" s="270">
        <v>5695</v>
      </c>
      <c r="BR452" s="270">
        <v>1830</v>
      </c>
      <c r="BS452" s="270">
        <v>630</v>
      </c>
      <c r="BT452" s="270">
        <v>16565</v>
      </c>
      <c r="BU452" s="270">
        <v>10710</v>
      </c>
      <c r="BV452" s="270"/>
      <c r="BW452" s="270">
        <v>5625</v>
      </c>
      <c r="BX452" s="270">
        <v>685</v>
      </c>
      <c r="BY452" s="270">
        <v>7100</v>
      </c>
      <c r="BZ452" s="270">
        <v>1025</v>
      </c>
      <c r="CA452" s="270">
        <v>215</v>
      </c>
      <c r="CB452" s="270">
        <v>15</v>
      </c>
      <c r="CC452" s="270" t="s">
        <v>1676</v>
      </c>
      <c r="CD452" s="270">
        <v>3520</v>
      </c>
      <c r="CE452" s="270">
        <v>135</v>
      </c>
      <c r="CF452" s="270">
        <v>730</v>
      </c>
      <c r="CG452" s="270">
        <v>111385</v>
      </c>
      <c r="CH452" s="270">
        <v>0</v>
      </c>
      <c r="CI452" s="270">
        <v>16490</v>
      </c>
      <c r="CJ452" s="270">
        <v>4075</v>
      </c>
      <c r="CK452" s="270">
        <v>6385</v>
      </c>
      <c r="CL452" s="270">
        <v>2935</v>
      </c>
      <c r="CM452" s="270">
        <v>4135</v>
      </c>
      <c r="CN452" s="270">
        <v>0</v>
      </c>
      <c r="CO452" s="270">
        <v>90</v>
      </c>
      <c r="CP452" s="270">
        <v>0</v>
      </c>
      <c r="CQ452" s="270">
        <v>65</v>
      </c>
      <c r="CR452" s="270">
        <v>1435</v>
      </c>
      <c r="CS452" s="270">
        <v>0</v>
      </c>
      <c r="CT452" s="270">
        <v>0</v>
      </c>
      <c r="CU452" s="270">
        <v>0</v>
      </c>
      <c r="CV452" s="270">
        <v>2620</v>
      </c>
      <c r="CW452" s="270">
        <v>4905</v>
      </c>
      <c r="CX452" s="270">
        <v>2565</v>
      </c>
      <c r="CY452" s="270">
        <v>0</v>
      </c>
      <c r="CZ452" s="270">
        <v>1910</v>
      </c>
      <c r="DA452" s="270">
        <v>790</v>
      </c>
      <c r="DB452" s="270">
        <v>20</v>
      </c>
      <c r="DC452" s="270">
        <v>39410</v>
      </c>
      <c r="DD452" s="270">
        <v>13195</v>
      </c>
      <c r="DE452" s="270">
        <v>555</v>
      </c>
      <c r="DF452" s="270">
        <v>5760</v>
      </c>
      <c r="DG452" s="270">
        <v>0</v>
      </c>
      <c r="DH452" s="270">
        <v>0</v>
      </c>
      <c r="DI452" s="270">
        <v>0</v>
      </c>
      <c r="DJ452" s="270">
        <v>0</v>
      </c>
      <c r="DK452" s="270">
        <v>0</v>
      </c>
      <c r="DL452" s="270">
        <v>2380</v>
      </c>
      <c r="DM452" s="270">
        <v>0</v>
      </c>
      <c r="DN452" s="270">
        <v>0</v>
      </c>
      <c r="DO452" s="270">
        <v>6365</v>
      </c>
      <c r="DP452" s="270">
        <v>0</v>
      </c>
      <c r="DQ452" s="270"/>
      <c r="DR452" s="270">
        <v>0</v>
      </c>
      <c r="DS452" s="270">
        <v>890</v>
      </c>
      <c r="DT452" s="270">
        <v>6165</v>
      </c>
      <c r="DU452" s="270">
        <v>0</v>
      </c>
      <c r="DV452" s="270">
        <v>0</v>
      </c>
      <c r="DW452" s="270">
        <v>0</v>
      </c>
      <c r="DX452" s="270">
        <v>1875</v>
      </c>
      <c r="DY452" s="270">
        <v>1255</v>
      </c>
      <c r="DZ452" s="270">
        <v>10</v>
      </c>
      <c r="EA452" s="270">
        <v>4185</v>
      </c>
      <c r="EB452" s="270">
        <v>55</v>
      </c>
      <c r="EC452" s="270">
        <v>1035</v>
      </c>
      <c r="ED452" s="270">
        <v>12700</v>
      </c>
      <c r="EE452" s="270">
        <v>0</v>
      </c>
      <c r="EF452" s="270">
        <v>3080</v>
      </c>
      <c r="EG452" s="270">
        <v>0</v>
      </c>
      <c r="EH452" s="270">
        <v>0</v>
      </c>
      <c r="EI452" s="270">
        <v>0</v>
      </c>
      <c r="EJ452" s="270">
        <v>3615</v>
      </c>
      <c r="EK452" s="270">
        <v>3720</v>
      </c>
      <c r="EL452" s="270">
        <v>1270</v>
      </c>
      <c r="EM452" s="270">
        <v>0</v>
      </c>
      <c r="EN452" s="270">
        <v>0</v>
      </c>
      <c r="EO452" s="270">
        <v>0</v>
      </c>
      <c r="EP452" s="270">
        <v>0</v>
      </c>
      <c r="EQ452" s="270">
        <v>0</v>
      </c>
      <c r="ER452" s="270">
        <v>0</v>
      </c>
      <c r="ES452" s="270">
        <v>0</v>
      </c>
      <c r="ET452" s="270">
        <v>0</v>
      </c>
      <c r="EU452" s="270">
        <v>8755</v>
      </c>
      <c r="EV452" s="270">
        <v>95</v>
      </c>
      <c r="EW452" s="270">
        <v>0</v>
      </c>
      <c r="EX452" s="270">
        <v>0</v>
      </c>
      <c r="EY452" s="270">
        <v>0</v>
      </c>
      <c r="EZ452" s="270">
        <v>0</v>
      </c>
      <c r="FA452" s="270">
        <v>45</v>
      </c>
      <c r="FB452" s="270">
        <v>0</v>
      </c>
      <c r="FC452" s="270">
        <v>0</v>
      </c>
      <c r="FD452" s="270">
        <v>0</v>
      </c>
      <c r="FE452" s="270">
        <v>0</v>
      </c>
      <c r="FF452" s="270">
        <v>0</v>
      </c>
      <c r="FG452" s="270">
        <v>0</v>
      </c>
      <c r="FH452" s="270">
        <v>0</v>
      </c>
      <c r="FI452" s="270">
        <v>0</v>
      </c>
      <c r="FJ452" s="270">
        <v>0</v>
      </c>
      <c r="FK452" s="270" t="s">
        <v>1676</v>
      </c>
      <c r="FL452" s="351">
        <v>92365</v>
      </c>
      <c r="FM452" s="323">
        <v>8725</v>
      </c>
      <c r="FN452" s="324">
        <v>43135</v>
      </c>
      <c r="FO452" s="270"/>
      <c r="FP452" s="89"/>
      <c r="FQ452" s="270"/>
      <c r="FR452" s="319"/>
      <c r="FS452" s="319"/>
      <c r="FT452" s="319"/>
      <c r="FU452" s="319"/>
      <c r="FV452" s="319"/>
      <c r="FW452" s="319"/>
      <c r="FX452" s="319"/>
      <c r="FY452" s="319"/>
      <c r="FZ452" s="319"/>
      <c r="GA452" s="319"/>
      <c r="GB452" s="319"/>
      <c r="GC452" s="319"/>
      <c r="GD452" s="319"/>
      <c r="GE452" s="319"/>
      <c r="GF452" s="319"/>
      <c r="GG452" s="319"/>
      <c r="GH452" s="319"/>
      <c r="GI452" s="319"/>
      <c r="GJ452" s="319"/>
      <c r="GK452" s="319"/>
      <c r="GL452" s="319"/>
      <c r="GM452" s="319"/>
      <c r="GN452" s="319"/>
      <c r="GO452" s="319"/>
      <c r="GP452" s="319"/>
      <c r="GQ452" s="319"/>
      <c r="GR452" s="319"/>
      <c r="GS452" s="319"/>
      <c r="GT452" s="319"/>
      <c r="GU452" s="319"/>
      <c r="GV452" s="319"/>
      <c r="GW452" s="319"/>
      <c r="GX452" s="319"/>
      <c r="GY452" s="319"/>
      <c r="GZ452" s="319"/>
      <c r="HA452" s="319"/>
      <c r="HB452" s="319"/>
      <c r="HC452" s="319"/>
      <c r="HD452" s="319"/>
      <c r="HE452" s="319"/>
      <c r="HF452" s="319"/>
      <c r="HG452" s="319"/>
      <c r="HH452" s="319"/>
      <c r="HI452" s="319"/>
      <c r="HJ452" s="319"/>
      <c r="HK452" s="319"/>
      <c r="HL452" s="319"/>
      <c r="HM452" s="319"/>
      <c r="HN452" s="319"/>
      <c r="HO452" s="319"/>
      <c r="HP452" s="319"/>
      <c r="HQ452" s="319"/>
      <c r="HR452" s="319"/>
      <c r="HS452" s="319"/>
      <c r="HT452" s="319"/>
      <c r="HU452" s="319"/>
      <c r="HV452" s="319"/>
      <c r="HW452" s="319"/>
      <c r="HX452" s="319"/>
      <c r="HY452" s="319"/>
      <c r="HZ452" s="319"/>
      <c r="IA452" s="319"/>
      <c r="IB452" s="319"/>
      <c r="IC452" s="319"/>
      <c r="ID452" s="319"/>
      <c r="IE452" s="319"/>
      <c r="IF452" s="319"/>
      <c r="IG452" s="318"/>
    </row>
    <row r="453" spans="1:241" ht="12.75" customHeight="1" x14ac:dyDescent="0.2">
      <c r="A453" s="370" t="s">
        <v>784</v>
      </c>
      <c r="B453" s="270">
        <v>370</v>
      </c>
      <c r="C453" s="270">
        <v>370</v>
      </c>
      <c r="D453" s="270">
        <v>165</v>
      </c>
      <c r="E453" s="270">
        <v>205</v>
      </c>
      <c r="F453" s="270">
        <v>0</v>
      </c>
      <c r="G453" s="270">
        <v>370</v>
      </c>
      <c r="H453" s="270">
        <v>0</v>
      </c>
      <c r="I453" s="270">
        <v>370</v>
      </c>
      <c r="J453" s="270">
        <v>0</v>
      </c>
      <c r="K453" s="270">
        <v>11090</v>
      </c>
      <c r="L453" s="270"/>
      <c r="M453" s="270">
        <v>0</v>
      </c>
      <c r="N453" s="270">
        <v>0</v>
      </c>
      <c r="O453" s="270">
        <v>0</v>
      </c>
      <c r="P453" s="270">
        <v>0</v>
      </c>
      <c r="Q453" s="270">
        <v>0</v>
      </c>
      <c r="R453" s="270">
        <v>0</v>
      </c>
      <c r="S453" s="270">
        <v>0</v>
      </c>
      <c r="T453" s="270">
        <v>0</v>
      </c>
      <c r="X453" s="270">
        <v>82.321621621621617</v>
      </c>
      <c r="Y453" s="270">
        <v>0</v>
      </c>
      <c r="Z453" s="270" t="s">
        <v>1676</v>
      </c>
      <c r="AA453" s="270">
        <v>0</v>
      </c>
      <c r="AB453" s="270" t="s">
        <v>1676</v>
      </c>
      <c r="AC453" s="270">
        <v>60</v>
      </c>
      <c r="AD453" s="270">
        <v>220</v>
      </c>
      <c r="AE453" s="270">
        <v>85</v>
      </c>
      <c r="AF453" s="270">
        <v>0</v>
      </c>
      <c r="AG453" s="270">
        <v>0</v>
      </c>
      <c r="AH453" s="270">
        <v>0</v>
      </c>
      <c r="AI453" s="270">
        <v>0</v>
      </c>
      <c r="AJ453" s="270">
        <v>0</v>
      </c>
      <c r="AK453" s="270">
        <v>0</v>
      </c>
      <c r="AL453" s="270">
        <v>0</v>
      </c>
      <c r="AM453" s="270">
        <v>0</v>
      </c>
      <c r="AN453" s="270">
        <v>0</v>
      </c>
      <c r="AO453" s="270">
        <v>0</v>
      </c>
      <c r="AP453" s="270">
        <v>0</v>
      </c>
      <c r="AQ453" s="270">
        <v>0</v>
      </c>
      <c r="AR453" s="270">
        <v>0</v>
      </c>
      <c r="AS453" s="270">
        <v>0</v>
      </c>
      <c r="AT453" s="270">
        <v>0</v>
      </c>
      <c r="AU453" s="270">
        <v>0</v>
      </c>
      <c r="AV453" s="270">
        <v>0</v>
      </c>
      <c r="AW453" s="270">
        <v>0</v>
      </c>
      <c r="AX453" s="270">
        <v>0</v>
      </c>
      <c r="AY453" s="270">
        <v>0</v>
      </c>
      <c r="AZ453" s="270">
        <v>0</v>
      </c>
      <c r="BA453" s="270">
        <v>0</v>
      </c>
      <c r="BB453" s="270">
        <v>370</v>
      </c>
      <c r="BC453" s="270" t="s">
        <v>1676</v>
      </c>
      <c r="BD453" s="270" t="s">
        <v>1676</v>
      </c>
      <c r="BE453" s="270">
        <v>0</v>
      </c>
      <c r="BF453" s="270" t="s">
        <v>1676</v>
      </c>
      <c r="BG453" s="270">
        <v>0</v>
      </c>
      <c r="BH453" s="270" t="s">
        <v>1676</v>
      </c>
      <c r="BI453" s="270">
        <v>0</v>
      </c>
      <c r="BJ453" s="270">
        <v>0</v>
      </c>
      <c r="BK453" s="270">
        <v>20</v>
      </c>
      <c r="BL453" s="270" t="s">
        <v>1676</v>
      </c>
      <c r="BM453" s="270">
        <v>0</v>
      </c>
      <c r="BN453" s="270" t="s">
        <v>1676</v>
      </c>
      <c r="BO453" s="270" t="s">
        <v>1676</v>
      </c>
      <c r="BP453" s="270" t="s">
        <v>1676</v>
      </c>
      <c r="BQ453" s="270">
        <v>0</v>
      </c>
      <c r="BR453" s="270">
        <v>0</v>
      </c>
      <c r="BS453" s="270">
        <v>0</v>
      </c>
      <c r="BT453" s="270">
        <v>305</v>
      </c>
      <c r="BU453" s="270">
        <v>25</v>
      </c>
      <c r="BV453" s="270"/>
      <c r="BW453" s="270">
        <v>0</v>
      </c>
      <c r="BX453" s="270">
        <v>0</v>
      </c>
      <c r="BY453" s="270" t="s">
        <v>1676</v>
      </c>
      <c r="BZ453" s="270">
        <v>0</v>
      </c>
      <c r="CA453" s="270">
        <v>0</v>
      </c>
      <c r="CB453" s="270">
        <v>0</v>
      </c>
      <c r="CC453" s="270">
        <v>0</v>
      </c>
      <c r="CD453" s="270" t="s">
        <v>1676</v>
      </c>
      <c r="CE453" s="270">
        <v>0</v>
      </c>
      <c r="CF453" s="270" t="s">
        <v>1676</v>
      </c>
      <c r="CG453" s="270">
        <v>360</v>
      </c>
      <c r="CH453" s="270">
        <v>0</v>
      </c>
      <c r="CI453" s="270">
        <v>0</v>
      </c>
      <c r="CJ453" s="270">
        <v>0</v>
      </c>
      <c r="CK453" s="270">
        <v>0</v>
      </c>
      <c r="CL453" s="270">
        <v>0</v>
      </c>
      <c r="CM453" s="270">
        <v>0</v>
      </c>
      <c r="CN453" s="270">
        <v>0</v>
      </c>
      <c r="CO453" s="270">
        <v>0</v>
      </c>
      <c r="CP453" s="270">
        <v>0</v>
      </c>
      <c r="CQ453" s="270">
        <v>0</v>
      </c>
      <c r="CR453" s="270">
        <v>0</v>
      </c>
      <c r="CS453" s="270">
        <v>0</v>
      </c>
      <c r="CT453" s="270">
        <v>0</v>
      </c>
      <c r="CU453" s="270">
        <v>0</v>
      </c>
      <c r="CV453" s="270">
        <v>0</v>
      </c>
      <c r="CW453" s="270">
        <v>0</v>
      </c>
      <c r="CX453" s="270">
        <v>0</v>
      </c>
      <c r="CY453" s="270">
        <v>0</v>
      </c>
      <c r="CZ453" s="270">
        <v>0</v>
      </c>
      <c r="DA453" s="270">
        <v>0</v>
      </c>
      <c r="DB453" s="270">
        <v>0</v>
      </c>
      <c r="DC453" s="270">
        <v>0</v>
      </c>
      <c r="DD453" s="270">
        <v>0</v>
      </c>
      <c r="DE453" s="270">
        <v>0</v>
      </c>
      <c r="DF453" s="270">
        <v>0</v>
      </c>
      <c r="DG453" s="270">
        <v>0</v>
      </c>
      <c r="DH453" s="270">
        <v>0</v>
      </c>
      <c r="DI453" s="270">
        <v>0</v>
      </c>
      <c r="DJ453" s="270">
        <v>0</v>
      </c>
      <c r="DK453" s="270">
        <v>0</v>
      </c>
      <c r="DL453" s="270">
        <v>0</v>
      </c>
      <c r="DM453" s="270">
        <v>370</v>
      </c>
      <c r="DN453" s="270">
        <v>0</v>
      </c>
      <c r="DO453" s="270">
        <v>0</v>
      </c>
      <c r="DP453" s="270">
        <v>0</v>
      </c>
      <c r="DQ453" s="270"/>
      <c r="DR453" s="270">
        <v>0</v>
      </c>
      <c r="DS453" s="270">
        <v>0</v>
      </c>
      <c r="DT453" s="270">
        <v>0</v>
      </c>
      <c r="DU453" s="270">
        <v>0</v>
      </c>
      <c r="DV453" s="270">
        <v>0</v>
      </c>
      <c r="DW453" s="270">
        <v>0</v>
      </c>
      <c r="DX453" s="270">
        <v>0</v>
      </c>
      <c r="DY453" s="270">
        <v>0</v>
      </c>
      <c r="DZ453" s="270">
        <v>0</v>
      </c>
      <c r="EA453" s="270">
        <v>0</v>
      </c>
      <c r="EB453" s="270">
        <v>0</v>
      </c>
      <c r="EC453" s="270">
        <v>0</v>
      </c>
      <c r="ED453" s="270">
        <v>0</v>
      </c>
      <c r="EE453" s="270">
        <v>0</v>
      </c>
      <c r="EF453" s="270">
        <v>0</v>
      </c>
      <c r="EG453" s="270">
        <v>0</v>
      </c>
      <c r="EH453" s="270">
        <v>0</v>
      </c>
      <c r="EI453" s="270">
        <v>0</v>
      </c>
      <c r="EJ453" s="270">
        <v>0</v>
      </c>
      <c r="EK453" s="270">
        <v>0</v>
      </c>
      <c r="EL453" s="270">
        <v>0</v>
      </c>
      <c r="EM453" s="270">
        <v>0</v>
      </c>
      <c r="EN453" s="270">
        <v>0</v>
      </c>
      <c r="EO453" s="270">
        <v>0</v>
      </c>
      <c r="EP453" s="270">
        <v>0</v>
      </c>
      <c r="EQ453" s="270">
        <v>0</v>
      </c>
      <c r="ER453" s="270">
        <v>0</v>
      </c>
      <c r="ES453" s="270">
        <v>0</v>
      </c>
      <c r="ET453" s="270">
        <v>0</v>
      </c>
      <c r="EU453" s="270">
        <v>0</v>
      </c>
      <c r="EV453" s="270">
        <v>0</v>
      </c>
      <c r="EW453" s="270">
        <v>0</v>
      </c>
      <c r="EX453" s="270">
        <v>0</v>
      </c>
      <c r="EY453" s="270">
        <v>0</v>
      </c>
      <c r="EZ453" s="270">
        <v>0</v>
      </c>
      <c r="FA453" s="270">
        <v>0</v>
      </c>
      <c r="FB453" s="270">
        <v>0</v>
      </c>
      <c r="FC453" s="270">
        <v>0</v>
      </c>
      <c r="FD453" s="270">
        <v>0</v>
      </c>
      <c r="FE453" s="270">
        <v>0</v>
      </c>
      <c r="FF453" s="270">
        <v>0</v>
      </c>
      <c r="FG453" s="270">
        <v>0</v>
      </c>
      <c r="FH453" s="270">
        <v>0</v>
      </c>
      <c r="FI453" s="270">
        <v>0</v>
      </c>
      <c r="FJ453" s="270">
        <v>0</v>
      </c>
      <c r="FK453" s="270">
        <v>0</v>
      </c>
      <c r="FL453" s="351">
        <v>0</v>
      </c>
      <c r="FM453" s="323" t="s">
        <v>1676</v>
      </c>
      <c r="FN453" s="324">
        <v>0</v>
      </c>
      <c r="FO453" s="270"/>
      <c r="FP453" s="89"/>
      <c r="FQ453" s="270"/>
      <c r="FR453" s="319"/>
      <c r="FS453" s="319"/>
      <c r="FT453" s="319"/>
      <c r="FU453" s="319"/>
      <c r="FV453" s="319"/>
      <c r="FW453" s="319"/>
      <c r="FX453" s="319"/>
      <c r="FY453" s="319"/>
      <c r="FZ453" s="319"/>
      <c r="GA453" s="319"/>
      <c r="GB453" s="319"/>
      <c r="GC453" s="319"/>
      <c r="GD453" s="319"/>
      <c r="GE453" s="319"/>
      <c r="GF453" s="319"/>
      <c r="GG453" s="319"/>
      <c r="GH453" s="319"/>
      <c r="GI453" s="319"/>
      <c r="GJ453" s="319"/>
      <c r="GK453" s="319"/>
      <c r="GL453" s="319"/>
      <c r="GM453" s="319"/>
      <c r="GN453" s="319"/>
      <c r="GO453" s="319"/>
      <c r="GP453" s="319"/>
      <c r="GQ453" s="319"/>
      <c r="GR453" s="319"/>
      <c r="GS453" s="319"/>
      <c r="GT453" s="319"/>
      <c r="GU453" s="319"/>
      <c r="GV453" s="319"/>
      <c r="GW453" s="319"/>
      <c r="GX453" s="319"/>
      <c r="GY453" s="319"/>
      <c r="GZ453" s="319"/>
      <c r="HA453" s="319"/>
      <c r="HB453" s="319"/>
      <c r="HC453" s="319"/>
      <c r="HD453" s="319"/>
      <c r="HE453" s="319"/>
      <c r="HF453" s="319"/>
      <c r="HG453" s="319"/>
      <c r="HH453" s="319"/>
      <c r="HI453" s="319"/>
      <c r="HJ453" s="319"/>
      <c r="HK453" s="319"/>
      <c r="HL453" s="319"/>
      <c r="HM453" s="319"/>
      <c r="HN453" s="319"/>
      <c r="HO453" s="319"/>
      <c r="HP453" s="319"/>
      <c r="HQ453" s="319"/>
      <c r="HR453" s="319"/>
      <c r="HS453" s="319"/>
      <c r="HT453" s="319"/>
      <c r="HU453" s="319"/>
      <c r="HV453" s="319"/>
      <c r="HW453" s="319"/>
      <c r="HX453" s="319"/>
      <c r="HY453" s="319"/>
      <c r="HZ453" s="319"/>
      <c r="IA453" s="319"/>
      <c r="IB453" s="319"/>
      <c r="IC453" s="319"/>
      <c r="ID453" s="319"/>
      <c r="IE453" s="319"/>
      <c r="IF453" s="319"/>
      <c r="IG453" s="318"/>
    </row>
    <row r="454" spans="1:241" ht="12.75" customHeight="1" x14ac:dyDescent="0.2">
      <c r="A454" s="370" t="s">
        <v>377</v>
      </c>
      <c r="B454" s="270">
        <v>84660</v>
      </c>
      <c r="C454" s="270">
        <v>66520</v>
      </c>
      <c r="D454" s="270">
        <v>27215</v>
      </c>
      <c r="E454" s="270">
        <v>39300</v>
      </c>
      <c r="F454" s="270">
        <v>33505</v>
      </c>
      <c r="G454" s="270">
        <v>6730</v>
      </c>
      <c r="H454" s="270">
        <v>18050</v>
      </c>
      <c r="I454" s="270">
        <v>63460</v>
      </c>
      <c r="J454" s="270">
        <v>21200</v>
      </c>
      <c r="K454" s="270">
        <v>186760</v>
      </c>
      <c r="L454" s="270">
        <v>51.281178620374597</v>
      </c>
      <c r="M454" s="270">
        <v>7630</v>
      </c>
      <c r="N454" s="270">
        <v>5140</v>
      </c>
      <c r="O454" s="270">
        <v>2165</v>
      </c>
      <c r="P454" s="270">
        <v>1955</v>
      </c>
      <c r="Q454" s="270">
        <v>440</v>
      </c>
      <c r="R454" s="270">
        <v>125</v>
      </c>
      <c r="S454" s="270">
        <v>35</v>
      </c>
      <c r="T454" s="270">
        <v>20</v>
      </c>
      <c r="U454" s="270">
        <v>4.1638098454783412</v>
      </c>
      <c r="V454" s="270">
        <v>1</v>
      </c>
      <c r="W454" s="270">
        <v>35</v>
      </c>
      <c r="X454" s="270">
        <v>53.252287013756245</v>
      </c>
      <c r="Y454" s="270">
        <v>7320</v>
      </c>
      <c r="Z454" s="270">
        <v>11055</v>
      </c>
      <c r="AA454" s="270">
        <v>12555</v>
      </c>
      <c r="AB454" s="270">
        <v>13335</v>
      </c>
      <c r="AC454" s="270">
        <v>17410</v>
      </c>
      <c r="AD454" s="270">
        <v>19395</v>
      </c>
      <c r="AE454" s="270">
        <v>3250</v>
      </c>
      <c r="AF454" s="270">
        <v>860</v>
      </c>
      <c r="AG454" s="270">
        <v>430</v>
      </c>
      <c r="AH454" s="270">
        <v>635</v>
      </c>
      <c r="AI454" s="270">
        <v>305</v>
      </c>
      <c r="AJ454" s="270">
        <v>1185</v>
      </c>
      <c r="AK454" s="270">
        <v>535</v>
      </c>
      <c r="AL454" s="270">
        <v>3440</v>
      </c>
      <c r="AM454" s="270">
        <v>4955</v>
      </c>
      <c r="AN454" s="270">
        <v>720</v>
      </c>
      <c r="AO454" s="270">
        <v>935</v>
      </c>
      <c r="AP454" s="270">
        <v>440</v>
      </c>
      <c r="AQ454" s="270">
        <v>2470</v>
      </c>
      <c r="AR454" s="270">
        <v>315</v>
      </c>
      <c r="AS454" s="270">
        <v>180</v>
      </c>
      <c r="AT454" s="270">
        <v>1050</v>
      </c>
      <c r="AU454" s="270">
        <v>4210</v>
      </c>
      <c r="AV454" s="270">
        <v>2005</v>
      </c>
      <c r="AW454" s="270">
        <v>1545</v>
      </c>
      <c r="AX454" s="270">
        <v>5755</v>
      </c>
      <c r="AY454" s="270">
        <v>505</v>
      </c>
      <c r="AZ454" s="270">
        <v>2910</v>
      </c>
      <c r="BA454" s="270">
        <v>4390</v>
      </c>
      <c r="BB454" s="270">
        <v>44880</v>
      </c>
      <c r="BC454" s="270">
        <v>2315</v>
      </c>
      <c r="BD454" s="270">
        <v>3685</v>
      </c>
      <c r="BE454" s="270">
        <v>1505</v>
      </c>
      <c r="BF454" s="270">
        <v>1700</v>
      </c>
      <c r="BG454" s="270">
        <v>550</v>
      </c>
      <c r="BH454" s="270">
        <v>655</v>
      </c>
      <c r="BI454" s="270">
        <v>675</v>
      </c>
      <c r="BJ454" s="270">
        <v>295</v>
      </c>
      <c r="BK454" s="270">
        <v>3500</v>
      </c>
      <c r="BL454" s="270">
        <v>5425</v>
      </c>
      <c r="BM454" s="270">
        <v>9650</v>
      </c>
      <c r="BN454" s="270">
        <v>1910</v>
      </c>
      <c r="BO454" s="270">
        <v>5055</v>
      </c>
      <c r="BP454" s="270">
        <v>3860</v>
      </c>
      <c r="BQ454" s="270">
        <v>8290</v>
      </c>
      <c r="BR454" s="270">
        <v>1335</v>
      </c>
      <c r="BS454" s="270">
        <v>140</v>
      </c>
      <c r="BT454" s="270">
        <v>8635</v>
      </c>
      <c r="BU454" s="270">
        <v>3455</v>
      </c>
      <c r="BV454" s="270"/>
      <c r="BW454" s="270">
        <v>3885</v>
      </c>
      <c r="BX454" s="270">
        <v>170</v>
      </c>
      <c r="BY454" s="270">
        <v>2660</v>
      </c>
      <c r="BZ454" s="270">
        <v>515</v>
      </c>
      <c r="CA454" s="270">
        <v>80</v>
      </c>
      <c r="CB454" s="270">
        <v>10</v>
      </c>
      <c r="CC454" s="270" t="s">
        <v>1676</v>
      </c>
      <c r="CD454" s="270">
        <v>1325</v>
      </c>
      <c r="CE454" s="270">
        <v>45</v>
      </c>
      <c r="CF454" s="270">
        <v>205</v>
      </c>
      <c r="CG454" s="270">
        <v>61500</v>
      </c>
      <c r="CH454" s="270">
        <v>0</v>
      </c>
      <c r="CI454" s="270">
        <v>8625</v>
      </c>
      <c r="CJ454" s="270">
        <v>2265</v>
      </c>
      <c r="CK454" s="270">
        <v>4450</v>
      </c>
      <c r="CL454" s="270">
        <v>1045</v>
      </c>
      <c r="CM454" s="270">
        <v>635</v>
      </c>
      <c r="CN454" s="270">
        <v>325</v>
      </c>
      <c r="CO454" s="270">
        <v>0</v>
      </c>
      <c r="CP454" s="270">
        <v>0</v>
      </c>
      <c r="CQ454" s="270">
        <v>0</v>
      </c>
      <c r="CR454" s="270">
        <v>0</v>
      </c>
      <c r="CS454" s="270">
        <v>0</v>
      </c>
      <c r="CT454" s="270">
        <v>0</v>
      </c>
      <c r="CU454" s="270">
        <v>0</v>
      </c>
      <c r="CV454" s="270">
        <v>0</v>
      </c>
      <c r="CW454" s="270">
        <v>0</v>
      </c>
      <c r="CX454" s="270">
        <v>0</v>
      </c>
      <c r="CY454" s="270">
        <v>0</v>
      </c>
      <c r="CZ454" s="270">
        <v>50</v>
      </c>
      <c r="DA454" s="270">
        <v>535</v>
      </c>
      <c r="DB454" s="270">
        <v>0</v>
      </c>
      <c r="DC454" s="270">
        <v>21145</v>
      </c>
      <c r="DD454" s="270">
        <v>5225</v>
      </c>
      <c r="DE454" s="270">
        <v>485</v>
      </c>
      <c r="DF454" s="270">
        <v>1290</v>
      </c>
      <c r="DG454" s="270">
        <v>0</v>
      </c>
      <c r="DH454" s="270">
        <v>0</v>
      </c>
      <c r="DI454" s="270">
        <v>0</v>
      </c>
      <c r="DJ454" s="270">
        <v>0</v>
      </c>
      <c r="DK454" s="270">
        <v>0</v>
      </c>
      <c r="DL454" s="270">
        <v>0</v>
      </c>
      <c r="DM454" s="270" t="s">
        <v>1676</v>
      </c>
      <c r="DN454" s="270">
        <v>0</v>
      </c>
      <c r="DO454" s="270">
        <v>3125</v>
      </c>
      <c r="DP454" s="270">
        <v>0</v>
      </c>
      <c r="DQ454" s="270"/>
      <c r="DR454" s="270">
        <v>5310</v>
      </c>
      <c r="DS454" s="270">
        <v>1555</v>
      </c>
      <c r="DT454" s="270">
        <v>575</v>
      </c>
      <c r="DU454" s="270">
        <v>0</v>
      </c>
      <c r="DV454" s="270">
        <v>0</v>
      </c>
      <c r="DW454" s="270">
        <v>0</v>
      </c>
      <c r="DX454" s="270">
        <v>25</v>
      </c>
      <c r="DY454" s="270">
        <v>320</v>
      </c>
      <c r="DZ454" s="270">
        <v>0</v>
      </c>
      <c r="EA454" s="270">
        <v>0</v>
      </c>
      <c r="EB454" s="270">
        <v>0</v>
      </c>
      <c r="EC454" s="270">
        <v>925</v>
      </c>
      <c r="ED454" s="270">
        <v>6600</v>
      </c>
      <c r="EE454" s="270">
        <v>0</v>
      </c>
      <c r="EF454" s="270">
        <v>3890</v>
      </c>
      <c r="EG454" s="270">
        <v>0</v>
      </c>
      <c r="EH454" s="270">
        <v>0</v>
      </c>
      <c r="EI454" s="270">
        <v>0</v>
      </c>
      <c r="EJ454" s="270">
        <v>4190</v>
      </c>
      <c r="EK454" s="270">
        <v>6025</v>
      </c>
      <c r="EL454" s="270" t="s">
        <v>1676</v>
      </c>
      <c r="EM454" s="270">
        <v>0</v>
      </c>
      <c r="EN454" s="270">
        <v>0</v>
      </c>
      <c r="EO454" s="270">
        <v>0</v>
      </c>
      <c r="EP454" s="270">
        <v>0</v>
      </c>
      <c r="EQ454" s="270">
        <v>0</v>
      </c>
      <c r="ER454" s="270">
        <v>0</v>
      </c>
      <c r="ES454" s="270">
        <v>0</v>
      </c>
      <c r="ET454" s="270">
        <v>0</v>
      </c>
      <c r="EU454" s="270">
        <v>40</v>
      </c>
      <c r="EV454" s="270">
        <v>0</v>
      </c>
      <c r="EW454" s="270">
        <v>0</v>
      </c>
      <c r="EX454" s="270">
        <v>0</v>
      </c>
      <c r="EY454" s="270">
        <v>0</v>
      </c>
      <c r="EZ454" s="270">
        <v>0</v>
      </c>
      <c r="FA454" s="270">
        <v>0</v>
      </c>
      <c r="FB454" s="270">
        <v>0</v>
      </c>
      <c r="FC454" s="270">
        <v>0</v>
      </c>
      <c r="FD454" s="270">
        <v>0</v>
      </c>
      <c r="FE454" s="270">
        <v>0</v>
      </c>
      <c r="FF454" s="270">
        <v>0</v>
      </c>
      <c r="FG454" s="270">
        <v>0</v>
      </c>
      <c r="FH454" s="270">
        <v>0</v>
      </c>
      <c r="FI454" s="270">
        <v>0</v>
      </c>
      <c r="FJ454" s="270">
        <v>2015</v>
      </c>
      <c r="FK454" s="270">
        <v>3975</v>
      </c>
      <c r="FL454" s="351">
        <v>39780</v>
      </c>
      <c r="FM454" s="323">
        <v>8235</v>
      </c>
      <c r="FN454" s="324">
        <v>17510</v>
      </c>
      <c r="FO454" s="270"/>
      <c r="FP454" s="89"/>
      <c r="FQ454" s="270"/>
      <c r="FR454" s="319"/>
      <c r="FS454" s="319"/>
      <c r="FT454" s="319"/>
      <c r="FU454" s="319"/>
      <c r="FV454" s="319"/>
      <c r="FW454" s="319"/>
      <c r="FX454" s="319"/>
      <c r="FY454" s="319"/>
      <c r="FZ454" s="319"/>
      <c r="GA454" s="319"/>
      <c r="GB454" s="319"/>
      <c r="GC454" s="319"/>
      <c r="GD454" s="319"/>
      <c r="GE454" s="319"/>
      <c r="GF454" s="319"/>
      <c r="GG454" s="319"/>
      <c r="GH454" s="319"/>
      <c r="GI454" s="319"/>
      <c r="GJ454" s="319"/>
      <c r="GK454" s="319"/>
      <c r="GL454" s="319"/>
      <c r="GM454" s="319"/>
      <c r="GN454" s="319"/>
      <c r="GO454" s="319"/>
      <c r="GP454" s="319"/>
      <c r="GQ454" s="319"/>
      <c r="GR454" s="319"/>
      <c r="GS454" s="319"/>
      <c r="GT454" s="319"/>
      <c r="GU454" s="319"/>
      <c r="GV454" s="319"/>
      <c r="GW454" s="319"/>
      <c r="GX454" s="319"/>
      <c r="GY454" s="319"/>
      <c r="GZ454" s="319"/>
      <c r="HA454" s="319"/>
      <c r="HB454" s="319"/>
      <c r="HC454" s="319"/>
      <c r="HD454" s="319"/>
      <c r="HE454" s="319"/>
      <c r="HF454" s="319"/>
      <c r="HG454" s="319"/>
      <c r="HH454" s="319"/>
      <c r="HI454" s="319"/>
      <c r="HJ454" s="319"/>
      <c r="HK454" s="319"/>
      <c r="HL454" s="319"/>
      <c r="HM454" s="319"/>
      <c r="HN454" s="319"/>
      <c r="HO454" s="319"/>
      <c r="HP454" s="319"/>
      <c r="HQ454" s="319"/>
      <c r="HR454" s="319"/>
      <c r="HS454" s="319"/>
      <c r="HT454" s="319"/>
      <c r="HU454" s="319"/>
      <c r="HV454" s="319"/>
      <c r="HW454" s="319"/>
      <c r="HX454" s="319"/>
      <c r="HY454" s="319"/>
      <c r="HZ454" s="319"/>
      <c r="IA454" s="319"/>
      <c r="IB454" s="319"/>
      <c r="IC454" s="319"/>
      <c r="ID454" s="319"/>
      <c r="IE454" s="319"/>
      <c r="IF454" s="319"/>
      <c r="IG454" s="318"/>
    </row>
    <row r="455" spans="1:241" ht="12.75" customHeight="1" x14ac:dyDescent="0.2">
      <c r="A455" s="370" t="s">
        <v>1543</v>
      </c>
      <c r="B455" s="270">
        <v>565</v>
      </c>
      <c r="C455" s="270">
        <v>565</v>
      </c>
      <c r="D455" s="270">
        <v>220</v>
      </c>
      <c r="E455" s="270">
        <v>345</v>
      </c>
      <c r="F455" s="270">
        <v>100</v>
      </c>
      <c r="G455" s="270" t="s">
        <v>1676</v>
      </c>
      <c r="H455" s="270">
        <v>0</v>
      </c>
      <c r="I455" s="270">
        <v>565</v>
      </c>
      <c r="J455" s="270">
        <v>0</v>
      </c>
      <c r="K455" s="270">
        <v>18930</v>
      </c>
      <c r="L455" s="270"/>
      <c r="M455" s="270">
        <v>0</v>
      </c>
      <c r="N455" s="270">
        <v>0</v>
      </c>
      <c r="O455" s="270">
        <v>0</v>
      </c>
      <c r="P455" s="270">
        <v>0</v>
      </c>
      <c r="Q455" s="270">
        <v>0</v>
      </c>
      <c r="R455" s="270">
        <v>0</v>
      </c>
      <c r="S455" s="270">
        <v>0</v>
      </c>
      <c r="T455" s="270">
        <v>0</v>
      </c>
      <c r="X455" s="270">
        <v>83.565602836879435</v>
      </c>
      <c r="Y455" s="270">
        <v>0</v>
      </c>
      <c r="Z455" s="270">
        <v>0</v>
      </c>
      <c r="AA455" s="270" t="s">
        <v>1676</v>
      </c>
      <c r="AB455" s="270">
        <v>10</v>
      </c>
      <c r="AC455" s="270">
        <v>70</v>
      </c>
      <c r="AD455" s="270">
        <v>330</v>
      </c>
      <c r="AE455" s="270">
        <v>155</v>
      </c>
      <c r="AF455" s="270">
        <v>0</v>
      </c>
      <c r="AG455" s="270">
        <v>0</v>
      </c>
      <c r="AH455" s="270">
        <v>0</v>
      </c>
      <c r="AI455" s="270">
        <v>0</v>
      </c>
      <c r="AJ455" s="270">
        <v>0</v>
      </c>
      <c r="AK455" s="270">
        <v>0</v>
      </c>
      <c r="AL455" s="270">
        <v>0</v>
      </c>
      <c r="AM455" s="270">
        <v>0</v>
      </c>
      <c r="AN455" s="270">
        <v>0</v>
      </c>
      <c r="AO455" s="270">
        <v>0</v>
      </c>
      <c r="AP455" s="270">
        <v>0</v>
      </c>
      <c r="AQ455" s="270">
        <v>0</v>
      </c>
      <c r="AR455" s="270">
        <v>0</v>
      </c>
      <c r="AS455" s="270">
        <v>0</v>
      </c>
      <c r="AT455" s="270">
        <v>0</v>
      </c>
      <c r="AU455" s="270">
        <v>0</v>
      </c>
      <c r="AV455" s="270">
        <v>0</v>
      </c>
      <c r="AW455" s="270">
        <v>0</v>
      </c>
      <c r="AX455" s="270">
        <v>0</v>
      </c>
      <c r="AY455" s="270">
        <v>0</v>
      </c>
      <c r="AZ455" s="270">
        <v>0</v>
      </c>
      <c r="BA455" s="270">
        <v>0</v>
      </c>
      <c r="BB455" s="270">
        <v>565</v>
      </c>
      <c r="BC455" s="270">
        <v>0</v>
      </c>
      <c r="BD455" s="270">
        <v>0</v>
      </c>
      <c r="BE455" s="270">
        <v>0</v>
      </c>
      <c r="BF455" s="270">
        <v>0</v>
      </c>
      <c r="BG455" s="270">
        <v>0</v>
      </c>
      <c r="BH455" s="270">
        <v>0</v>
      </c>
      <c r="BI455" s="270">
        <v>0</v>
      </c>
      <c r="BJ455" s="270">
        <v>0</v>
      </c>
      <c r="BK455" s="270">
        <v>0</v>
      </c>
      <c r="BL455" s="270">
        <v>0</v>
      </c>
      <c r="BM455" s="270">
        <v>0</v>
      </c>
      <c r="BN455" s="270">
        <v>0</v>
      </c>
      <c r="BO455" s="270">
        <v>0</v>
      </c>
      <c r="BP455" s="270">
        <v>0</v>
      </c>
      <c r="BQ455" s="270">
        <v>0</v>
      </c>
      <c r="BR455" s="270">
        <v>0</v>
      </c>
      <c r="BS455" s="270">
        <v>0</v>
      </c>
      <c r="BT455" s="270">
        <v>565</v>
      </c>
      <c r="BU455" s="270">
        <v>0</v>
      </c>
      <c r="BV455" s="270"/>
      <c r="BW455" s="270">
        <v>0</v>
      </c>
      <c r="BX455" s="270">
        <v>0</v>
      </c>
      <c r="BY455" s="270">
        <v>0</v>
      </c>
      <c r="BZ455" s="270">
        <v>0</v>
      </c>
      <c r="CA455" s="270">
        <v>0</v>
      </c>
      <c r="CB455" s="270">
        <v>0</v>
      </c>
      <c r="CC455" s="270">
        <v>0</v>
      </c>
      <c r="CD455" s="270">
        <v>0</v>
      </c>
      <c r="CE455" s="270">
        <v>0</v>
      </c>
      <c r="CF455" s="270">
        <v>0</v>
      </c>
      <c r="CG455" s="270">
        <v>565</v>
      </c>
      <c r="CH455" s="270">
        <v>0</v>
      </c>
      <c r="CI455" s="270">
        <v>0</v>
      </c>
      <c r="CJ455" s="270">
        <v>0</v>
      </c>
      <c r="CK455" s="270">
        <v>0</v>
      </c>
      <c r="CL455" s="270">
        <v>0</v>
      </c>
      <c r="CM455" s="270">
        <v>0</v>
      </c>
      <c r="CN455" s="270">
        <v>0</v>
      </c>
      <c r="CO455" s="270">
        <v>0</v>
      </c>
      <c r="CP455" s="270">
        <v>0</v>
      </c>
      <c r="CQ455" s="270">
        <v>0</v>
      </c>
      <c r="CR455" s="270">
        <v>0</v>
      </c>
      <c r="CS455" s="270">
        <v>0</v>
      </c>
      <c r="CT455" s="270">
        <v>0</v>
      </c>
      <c r="CU455" s="270">
        <v>0</v>
      </c>
      <c r="CV455" s="270">
        <v>0</v>
      </c>
      <c r="CW455" s="270">
        <v>0</v>
      </c>
      <c r="CX455" s="270">
        <v>0</v>
      </c>
      <c r="CY455" s="270">
        <v>0</v>
      </c>
      <c r="CZ455" s="270">
        <v>0</v>
      </c>
      <c r="DA455" s="270">
        <v>0</v>
      </c>
      <c r="DB455" s="270">
        <v>0</v>
      </c>
      <c r="DC455" s="270">
        <v>0</v>
      </c>
      <c r="DD455" s="270">
        <v>0</v>
      </c>
      <c r="DE455" s="270">
        <v>0</v>
      </c>
      <c r="DF455" s="270">
        <v>0</v>
      </c>
      <c r="DG455" s="270">
        <v>0</v>
      </c>
      <c r="DH455" s="270">
        <v>0</v>
      </c>
      <c r="DI455" s="270">
        <v>0</v>
      </c>
      <c r="DJ455" s="270">
        <v>0</v>
      </c>
      <c r="DK455" s="270">
        <v>0</v>
      </c>
      <c r="DL455" s="270">
        <v>0</v>
      </c>
      <c r="DM455" s="270">
        <v>565</v>
      </c>
      <c r="DN455" s="270">
        <v>0</v>
      </c>
      <c r="DO455" s="270">
        <v>0</v>
      </c>
      <c r="DP455" s="270">
        <v>0</v>
      </c>
      <c r="DQ455" s="270"/>
      <c r="DR455" s="270">
        <v>0</v>
      </c>
      <c r="DS455" s="270">
        <v>0</v>
      </c>
      <c r="DT455" s="270">
        <v>0</v>
      </c>
      <c r="DU455" s="270">
        <v>0</v>
      </c>
      <c r="DV455" s="270">
        <v>0</v>
      </c>
      <c r="DW455" s="270">
        <v>0</v>
      </c>
      <c r="DX455" s="270">
        <v>0</v>
      </c>
      <c r="DY455" s="270">
        <v>0</v>
      </c>
      <c r="DZ455" s="270">
        <v>0</v>
      </c>
      <c r="EA455" s="270">
        <v>0</v>
      </c>
      <c r="EB455" s="270">
        <v>0</v>
      </c>
      <c r="EC455" s="270">
        <v>0</v>
      </c>
      <c r="ED455" s="270">
        <v>0</v>
      </c>
      <c r="EE455" s="270">
        <v>0</v>
      </c>
      <c r="EF455" s="270">
        <v>0</v>
      </c>
      <c r="EG455" s="270">
        <v>0</v>
      </c>
      <c r="EH455" s="270">
        <v>0</v>
      </c>
      <c r="EI455" s="270">
        <v>0</v>
      </c>
      <c r="EJ455" s="270">
        <v>0</v>
      </c>
      <c r="EK455" s="270">
        <v>0</v>
      </c>
      <c r="EL455" s="270">
        <v>0</v>
      </c>
      <c r="EM455" s="270">
        <v>0</v>
      </c>
      <c r="EN455" s="270">
        <v>0</v>
      </c>
      <c r="EO455" s="270">
        <v>0</v>
      </c>
      <c r="EP455" s="270">
        <v>0</v>
      </c>
      <c r="EQ455" s="270">
        <v>0</v>
      </c>
      <c r="ER455" s="270">
        <v>0</v>
      </c>
      <c r="ES455" s="270">
        <v>0</v>
      </c>
      <c r="ET455" s="270">
        <v>0</v>
      </c>
      <c r="EU455" s="270">
        <v>0</v>
      </c>
      <c r="EV455" s="270">
        <v>0</v>
      </c>
      <c r="EW455" s="270">
        <v>0</v>
      </c>
      <c r="EX455" s="270">
        <v>0</v>
      </c>
      <c r="EY455" s="270">
        <v>0</v>
      </c>
      <c r="EZ455" s="270">
        <v>0</v>
      </c>
      <c r="FA455" s="270">
        <v>0</v>
      </c>
      <c r="FB455" s="270">
        <v>0</v>
      </c>
      <c r="FC455" s="270">
        <v>0</v>
      </c>
      <c r="FD455" s="270">
        <v>0</v>
      </c>
      <c r="FE455" s="270">
        <v>0</v>
      </c>
      <c r="FF455" s="270">
        <v>0</v>
      </c>
      <c r="FG455" s="270">
        <v>0</v>
      </c>
      <c r="FH455" s="270">
        <v>0</v>
      </c>
      <c r="FI455" s="270">
        <v>0</v>
      </c>
      <c r="FJ455" s="270">
        <v>0</v>
      </c>
      <c r="FK455" s="270">
        <v>0</v>
      </c>
      <c r="FL455" s="351">
        <v>0</v>
      </c>
      <c r="FM455" s="323">
        <v>460</v>
      </c>
      <c r="FN455" s="324">
        <v>0</v>
      </c>
      <c r="FO455" s="270"/>
      <c r="FP455" s="89"/>
      <c r="FQ455" s="270"/>
      <c r="FR455" s="319"/>
      <c r="FS455" s="319"/>
      <c r="FT455" s="319"/>
      <c r="FU455" s="319"/>
      <c r="FV455" s="319"/>
      <c r="FW455" s="319"/>
      <c r="FX455" s="319"/>
      <c r="FY455" s="319"/>
      <c r="FZ455" s="319"/>
      <c r="GA455" s="319"/>
      <c r="GB455" s="319"/>
      <c r="GC455" s="319"/>
      <c r="GD455" s="319"/>
      <c r="GE455" s="319"/>
      <c r="GF455" s="319"/>
      <c r="GG455" s="319"/>
      <c r="GH455" s="319"/>
      <c r="GI455" s="319"/>
      <c r="GJ455" s="319"/>
      <c r="GK455" s="319"/>
      <c r="GL455" s="319"/>
      <c r="GM455" s="319"/>
      <c r="GN455" s="319"/>
      <c r="GO455" s="319"/>
      <c r="GP455" s="319"/>
      <c r="GQ455" s="319"/>
      <c r="GR455" s="319"/>
      <c r="GS455" s="319"/>
      <c r="GT455" s="319"/>
      <c r="GU455" s="319"/>
      <c r="GV455" s="319"/>
      <c r="GW455" s="319"/>
      <c r="GX455" s="319"/>
      <c r="GY455" s="319"/>
      <c r="GZ455" s="319"/>
      <c r="HA455" s="319"/>
      <c r="HB455" s="319"/>
      <c r="HC455" s="319"/>
      <c r="HD455" s="319"/>
      <c r="HE455" s="319"/>
      <c r="HF455" s="319"/>
      <c r="HG455" s="319"/>
      <c r="HH455" s="319"/>
      <c r="HI455" s="319"/>
      <c r="HJ455" s="319"/>
      <c r="HK455" s="319"/>
      <c r="HL455" s="319"/>
      <c r="HM455" s="319"/>
      <c r="HN455" s="319"/>
      <c r="HO455" s="319"/>
      <c r="HP455" s="319"/>
      <c r="HQ455" s="319"/>
      <c r="HR455" s="319"/>
      <c r="HS455" s="319"/>
      <c r="HT455" s="319"/>
      <c r="HU455" s="319"/>
      <c r="HV455" s="319"/>
      <c r="HW455" s="319"/>
      <c r="HX455" s="319"/>
      <c r="HY455" s="319"/>
      <c r="HZ455" s="319"/>
      <c r="IA455" s="319"/>
      <c r="IB455" s="319"/>
      <c r="IC455" s="319"/>
      <c r="ID455" s="319"/>
      <c r="IE455" s="319"/>
      <c r="IF455" s="319"/>
      <c r="IG455" s="318"/>
    </row>
    <row r="456" spans="1:241" ht="12.75" customHeight="1" x14ac:dyDescent="0.2">
      <c r="A456" s="370" t="s">
        <v>1586</v>
      </c>
      <c r="B456" s="270">
        <v>240</v>
      </c>
      <c r="C456" s="270">
        <v>235</v>
      </c>
      <c r="D456" s="270">
        <v>95</v>
      </c>
      <c r="E456" s="270">
        <v>145</v>
      </c>
      <c r="F456" s="270">
        <v>65</v>
      </c>
      <c r="G456" s="270">
        <v>0</v>
      </c>
      <c r="H456" s="270" t="s">
        <v>1676</v>
      </c>
      <c r="I456" s="270">
        <v>240</v>
      </c>
      <c r="J456" s="270">
        <v>0</v>
      </c>
      <c r="K456" s="270">
        <v>8890</v>
      </c>
      <c r="L456" s="270"/>
      <c r="M456" s="270">
        <v>0</v>
      </c>
      <c r="N456" s="270">
        <v>0</v>
      </c>
      <c r="O456" s="270">
        <v>0</v>
      </c>
      <c r="P456" s="270">
        <v>0</v>
      </c>
      <c r="Q456" s="270">
        <v>0</v>
      </c>
      <c r="R456" s="270">
        <v>0</v>
      </c>
      <c r="S456" s="270">
        <v>0</v>
      </c>
      <c r="T456" s="270">
        <v>0</v>
      </c>
      <c r="U456" s="270">
        <v>37.617647058823529</v>
      </c>
      <c r="V456" s="270">
        <v>29</v>
      </c>
      <c r="X456" s="270">
        <v>82.495798319327733</v>
      </c>
      <c r="Y456" s="270">
        <v>0</v>
      </c>
      <c r="Z456" s="270" t="s">
        <v>1676</v>
      </c>
      <c r="AA456" s="270" t="s">
        <v>1676</v>
      </c>
      <c r="AB456" s="270" t="s">
        <v>1676</v>
      </c>
      <c r="AC456" s="270">
        <v>35</v>
      </c>
      <c r="AD456" s="270">
        <v>150</v>
      </c>
      <c r="AE456" s="270">
        <v>45</v>
      </c>
      <c r="AF456" s="270">
        <v>0</v>
      </c>
      <c r="AG456" s="270">
        <v>0</v>
      </c>
      <c r="AH456" s="270">
        <v>0</v>
      </c>
      <c r="AI456" s="270">
        <v>0</v>
      </c>
      <c r="AJ456" s="270">
        <v>0</v>
      </c>
      <c r="AK456" s="270">
        <v>0</v>
      </c>
      <c r="AL456" s="270">
        <v>0</v>
      </c>
      <c r="AM456" s="270">
        <v>0</v>
      </c>
      <c r="AN456" s="270">
        <v>0</v>
      </c>
      <c r="AO456" s="270">
        <v>0</v>
      </c>
      <c r="AP456" s="270">
        <v>0</v>
      </c>
      <c r="AQ456" s="270" t="s">
        <v>1676</v>
      </c>
      <c r="AR456" s="270">
        <v>0</v>
      </c>
      <c r="AS456" s="270">
        <v>0</v>
      </c>
      <c r="AT456" s="270">
        <v>0</v>
      </c>
      <c r="AU456" s="270">
        <v>0</v>
      </c>
      <c r="AV456" s="270" t="s">
        <v>1676</v>
      </c>
      <c r="AW456" s="270">
        <v>0</v>
      </c>
      <c r="AX456" s="270">
        <v>175</v>
      </c>
      <c r="AY456" s="270">
        <v>0</v>
      </c>
      <c r="AZ456" s="270">
        <v>0</v>
      </c>
      <c r="BA456" s="270" t="s">
        <v>1676</v>
      </c>
      <c r="BB456" s="270">
        <v>60</v>
      </c>
      <c r="BC456" s="270">
        <v>10</v>
      </c>
      <c r="BD456" s="270">
        <v>10</v>
      </c>
      <c r="BE456" s="270">
        <v>0</v>
      </c>
      <c r="BF456" s="270" t="s">
        <v>1676</v>
      </c>
      <c r="BG456" s="270" t="s">
        <v>1676</v>
      </c>
      <c r="BH456" s="270" t="s">
        <v>1676</v>
      </c>
      <c r="BI456" s="270">
        <v>0</v>
      </c>
      <c r="BJ456" s="270">
        <v>0</v>
      </c>
      <c r="BK456" s="270">
        <v>15</v>
      </c>
      <c r="BL456" s="270">
        <v>20</v>
      </c>
      <c r="BM456" s="270">
        <v>10</v>
      </c>
      <c r="BN456" s="270">
        <v>10</v>
      </c>
      <c r="BO456" s="270">
        <v>20</v>
      </c>
      <c r="BP456" s="270">
        <v>10</v>
      </c>
      <c r="BQ456" s="270">
        <v>0</v>
      </c>
      <c r="BR456" s="270">
        <v>0</v>
      </c>
      <c r="BS456" s="270">
        <v>0</v>
      </c>
      <c r="BT456" s="270">
        <v>55</v>
      </c>
      <c r="BU456" s="270">
        <v>70</v>
      </c>
      <c r="BV456" s="270"/>
      <c r="BW456" s="270">
        <v>0</v>
      </c>
      <c r="BX456" s="270">
        <v>0</v>
      </c>
      <c r="BY456" s="270" t="s">
        <v>1676</v>
      </c>
      <c r="BZ456" s="270">
        <v>0</v>
      </c>
      <c r="CA456" s="270">
        <v>0</v>
      </c>
      <c r="CB456" s="270">
        <v>0</v>
      </c>
      <c r="CC456" s="270">
        <v>0</v>
      </c>
      <c r="CD456" s="270">
        <v>15</v>
      </c>
      <c r="CE456" s="270">
        <v>0</v>
      </c>
      <c r="CF456" s="270">
        <v>30</v>
      </c>
      <c r="CG456" s="270">
        <v>185</v>
      </c>
      <c r="CH456" s="270">
        <v>0</v>
      </c>
      <c r="CI456" s="270" t="s">
        <v>1676</v>
      </c>
      <c r="CJ456" s="270">
        <v>0</v>
      </c>
      <c r="CK456" s="270">
        <v>0</v>
      </c>
      <c r="CL456" s="270">
        <v>0</v>
      </c>
      <c r="CM456" s="270">
        <v>0</v>
      </c>
      <c r="CN456" s="270">
        <v>0</v>
      </c>
      <c r="CO456" s="270">
        <v>0</v>
      </c>
      <c r="CP456" s="270">
        <v>0</v>
      </c>
      <c r="CQ456" s="270">
        <v>0</v>
      </c>
      <c r="CR456" s="270">
        <v>0</v>
      </c>
      <c r="CS456" s="270">
        <v>0</v>
      </c>
      <c r="CT456" s="270">
        <v>0</v>
      </c>
      <c r="CU456" s="270">
        <v>0</v>
      </c>
      <c r="CV456" s="270">
        <v>0</v>
      </c>
      <c r="CW456" s="270">
        <v>0</v>
      </c>
      <c r="CX456" s="270">
        <v>0</v>
      </c>
      <c r="CY456" s="270">
        <v>0</v>
      </c>
      <c r="CZ456" s="270">
        <v>0</v>
      </c>
      <c r="DA456" s="270">
        <v>0</v>
      </c>
      <c r="DB456" s="270">
        <v>0</v>
      </c>
      <c r="DC456" s="270">
        <v>0</v>
      </c>
      <c r="DD456" s="270">
        <v>0</v>
      </c>
      <c r="DE456" s="270">
        <v>0</v>
      </c>
      <c r="DF456" s="270">
        <v>0</v>
      </c>
      <c r="DG456" s="270">
        <v>0</v>
      </c>
      <c r="DH456" s="270">
        <v>0</v>
      </c>
      <c r="DI456" s="270">
        <v>0</v>
      </c>
      <c r="DJ456" s="270">
        <v>0</v>
      </c>
      <c r="DK456" s="270">
        <v>0</v>
      </c>
      <c r="DL456" s="270">
        <v>0</v>
      </c>
      <c r="DM456" s="270">
        <v>0</v>
      </c>
      <c r="DN456" s="270">
        <v>0</v>
      </c>
      <c r="DO456" s="270">
        <v>0</v>
      </c>
      <c r="DP456" s="270">
        <v>0</v>
      </c>
      <c r="DQ456" s="270"/>
      <c r="DR456" s="270">
        <v>0</v>
      </c>
      <c r="DS456" s="270">
        <v>0</v>
      </c>
      <c r="DT456" s="270">
        <v>0</v>
      </c>
      <c r="DU456" s="270">
        <v>0</v>
      </c>
      <c r="DV456" s="270">
        <v>0</v>
      </c>
      <c r="DW456" s="270">
        <v>0</v>
      </c>
      <c r="DX456" s="270">
        <v>0</v>
      </c>
      <c r="DY456" s="270">
        <v>0</v>
      </c>
      <c r="DZ456" s="270">
        <v>0</v>
      </c>
      <c r="EA456" s="270">
        <v>0</v>
      </c>
      <c r="EB456" s="270">
        <v>0</v>
      </c>
      <c r="EC456" s="270">
        <v>0</v>
      </c>
      <c r="ED456" s="270">
        <v>0</v>
      </c>
      <c r="EE456" s="270">
        <v>0</v>
      </c>
      <c r="EF456" s="270">
        <v>0</v>
      </c>
      <c r="EG456" s="270">
        <v>0</v>
      </c>
      <c r="EH456" s="270">
        <v>0</v>
      </c>
      <c r="EI456" s="270">
        <v>0</v>
      </c>
      <c r="EJ456" s="270">
        <v>0</v>
      </c>
      <c r="EK456" s="270">
        <v>0</v>
      </c>
      <c r="EL456" s="270">
        <v>0</v>
      </c>
      <c r="EM456" s="270">
        <v>0</v>
      </c>
      <c r="EN456" s="270">
        <v>0</v>
      </c>
      <c r="EO456" s="270">
        <v>0</v>
      </c>
      <c r="EP456" s="270">
        <v>0</v>
      </c>
      <c r="EQ456" s="270">
        <v>0</v>
      </c>
      <c r="ER456" s="270">
        <v>0</v>
      </c>
      <c r="ES456" s="270">
        <v>0</v>
      </c>
      <c r="ET456" s="270">
        <v>0</v>
      </c>
      <c r="EU456" s="270">
        <v>0</v>
      </c>
      <c r="EV456" s="270">
        <v>0</v>
      </c>
      <c r="EW456" s="270">
        <v>0</v>
      </c>
      <c r="EX456" s="270">
        <v>0</v>
      </c>
      <c r="EY456" s="270">
        <v>0</v>
      </c>
      <c r="EZ456" s="270">
        <v>0</v>
      </c>
      <c r="FA456" s="270">
        <v>0</v>
      </c>
      <c r="FB456" s="270">
        <v>0</v>
      </c>
      <c r="FC456" s="270">
        <v>0</v>
      </c>
      <c r="FD456" s="270">
        <v>0</v>
      </c>
      <c r="FE456" s="270">
        <v>0</v>
      </c>
      <c r="FF456" s="270">
        <v>0</v>
      </c>
      <c r="FG456" s="270">
        <v>0</v>
      </c>
      <c r="FH456" s="270">
        <v>0</v>
      </c>
      <c r="FI456" s="270">
        <v>0</v>
      </c>
      <c r="FJ456" s="270">
        <v>235</v>
      </c>
      <c r="FK456" s="270">
        <v>0</v>
      </c>
      <c r="FL456" s="351">
        <v>175</v>
      </c>
      <c r="FM456" s="323">
        <v>175</v>
      </c>
      <c r="FN456" s="324">
        <v>0</v>
      </c>
      <c r="FO456" s="270"/>
      <c r="FP456" s="89"/>
      <c r="FQ456" s="270"/>
      <c r="FR456" s="319"/>
      <c r="FS456" s="319"/>
      <c r="FT456" s="319"/>
      <c r="FU456" s="319"/>
      <c r="FV456" s="319"/>
      <c r="FW456" s="319"/>
      <c r="FX456" s="319"/>
      <c r="FY456" s="319"/>
      <c r="FZ456" s="319"/>
      <c r="GA456" s="319"/>
      <c r="GB456" s="319"/>
      <c r="GC456" s="319"/>
      <c r="GD456" s="319"/>
      <c r="GE456" s="319"/>
      <c r="GF456" s="319"/>
      <c r="GG456" s="319"/>
      <c r="GH456" s="319"/>
      <c r="GI456" s="319"/>
      <c r="GJ456" s="319"/>
      <c r="GK456" s="319"/>
      <c r="GL456" s="319"/>
      <c r="GM456" s="319"/>
      <c r="GN456" s="319"/>
      <c r="GO456" s="319"/>
      <c r="GP456" s="319"/>
      <c r="GQ456" s="319"/>
      <c r="GR456" s="319"/>
      <c r="GS456" s="319"/>
      <c r="GT456" s="319"/>
      <c r="GU456" s="319"/>
      <c r="GV456" s="319"/>
      <c r="GW456" s="319"/>
      <c r="GX456" s="319"/>
      <c r="GY456" s="319"/>
      <c r="GZ456" s="319"/>
      <c r="HA456" s="319"/>
      <c r="HB456" s="319"/>
      <c r="HC456" s="319"/>
      <c r="HD456" s="319"/>
      <c r="HE456" s="319"/>
      <c r="HF456" s="319"/>
      <c r="HG456" s="319"/>
      <c r="HH456" s="319"/>
      <c r="HI456" s="319"/>
      <c r="HJ456" s="319"/>
      <c r="HK456" s="319"/>
      <c r="HL456" s="319"/>
      <c r="HM456" s="319"/>
      <c r="HN456" s="319"/>
      <c r="HO456" s="319"/>
      <c r="HP456" s="319"/>
      <c r="HQ456" s="319"/>
      <c r="HR456" s="319"/>
      <c r="HS456" s="319"/>
      <c r="HT456" s="319"/>
      <c r="HU456" s="319"/>
      <c r="HV456" s="319"/>
      <c r="HW456" s="319"/>
      <c r="HX456" s="319"/>
      <c r="HY456" s="319"/>
      <c r="HZ456" s="319"/>
      <c r="IA456" s="319"/>
      <c r="IB456" s="319"/>
      <c r="IC456" s="319"/>
      <c r="ID456" s="319"/>
      <c r="IE456" s="319"/>
      <c r="IF456" s="319"/>
      <c r="IG456" s="318"/>
    </row>
    <row r="457" spans="1:241" ht="12.75" customHeight="1" x14ac:dyDescent="0.2">
      <c r="A457" s="370" t="s">
        <v>232</v>
      </c>
      <c r="B457" s="270">
        <v>89345</v>
      </c>
      <c r="C457" s="270">
        <v>71870</v>
      </c>
      <c r="D457" s="270">
        <v>31620</v>
      </c>
      <c r="E457" s="270">
        <v>40250</v>
      </c>
      <c r="F457" s="270">
        <v>32950</v>
      </c>
      <c r="G457" s="270">
        <v>7945</v>
      </c>
      <c r="H457" s="270">
        <v>24025</v>
      </c>
      <c r="I457" s="270">
        <v>62015</v>
      </c>
      <c r="J457" s="270">
        <v>27330</v>
      </c>
      <c r="K457" s="270">
        <v>187855</v>
      </c>
      <c r="L457" s="270">
        <v>53.390446608462057</v>
      </c>
      <c r="M457" s="270">
        <v>11100</v>
      </c>
      <c r="N457" s="270">
        <v>5890</v>
      </c>
      <c r="O457" s="270">
        <v>2335</v>
      </c>
      <c r="P457" s="270">
        <v>3305</v>
      </c>
      <c r="Q457" s="270">
        <v>925</v>
      </c>
      <c r="R457" s="270">
        <v>230</v>
      </c>
      <c r="S457" s="270">
        <v>25</v>
      </c>
      <c r="T457" s="270">
        <v>10</v>
      </c>
      <c r="U457" s="270">
        <v>4.1298100392656263</v>
      </c>
      <c r="V457" s="270">
        <v>1</v>
      </c>
      <c r="W457" s="270">
        <v>34</v>
      </c>
      <c r="X457" s="270">
        <v>53.126403008395734</v>
      </c>
      <c r="Y457" s="270">
        <v>9085</v>
      </c>
      <c r="Z457" s="270">
        <v>9810</v>
      </c>
      <c r="AA457" s="270">
        <v>11630</v>
      </c>
      <c r="AB457" s="270">
        <v>15850</v>
      </c>
      <c r="AC457" s="270">
        <v>20615</v>
      </c>
      <c r="AD457" s="270">
        <v>19090</v>
      </c>
      <c r="AE457" s="270">
        <v>2875</v>
      </c>
      <c r="AF457" s="270">
        <v>990</v>
      </c>
      <c r="AG457" s="270">
        <v>450</v>
      </c>
      <c r="AH457" s="270">
        <v>4500</v>
      </c>
      <c r="AI457" s="270">
        <v>285</v>
      </c>
      <c r="AJ457" s="270">
        <v>1515</v>
      </c>
      <c r="AK457" s="270">
        <v>1625</v>
      </c>
      <c r="AL457" s="270">
        <v>4830</v>
      </c>
      <c r="AM457" s="270">
        <v>5815</v>
      </c>
      <c r="AN457" s="270">
        <v>690</v>
      </c>
      <c r="AO457" s="270">
        <v>860</v>
      </c>
      <c r="AP457" s="270">
        <v>190</v>
      </c>
      <c r="AQ457" s="270">
        <v>2755</v>
      </c>
      <c r="AR457" s="270">
        <v>235</v>
      </c>
      <c r="AS457" s="270">
        <v>245</v>
      </c>
      <c r="AT457" s="270">
        <v>1210</v>
      </c>
      <c r="AU457" s="270">
        <v>2665</v>
      </c>
      <c r="AV457" s="270">
        <v>950</v>
      </c>
      <c r="AW457" s="270">
        <v>1325</v>
      </c>
      <c r="AX457" s="270">
        <v>7925</v>
      </c>
      <c r="AY457" s="270">
        <v>450</v>
      </c>
      <c r="AZ457" s="270">
        <v>3490</v>
      </c>
      <c r="BA457" s="270">
        <v>5330</v>
      </c>
      <c r="BB457" s="270">
        <v>41010</v>
      </c>
      <c r="BC457" s="270">
        <v>2700</v>
      </c>
      <c r="BD457" s="270">
        <v>4995</v>
      </c>
      <c r="BE457" s="270">
        <v>1485</v>
      </c>
      <c r="BF457" s="270">
        <v>1855</v>
      </c>
      <c r="BG457" s="270">
        <v>810</v>
      </c>
      <c r="BH457" s="270">
        <v>960</v>
      </c>
      <c r="BI457" s="270">
        <v>4685</v>
      </c>
      <c r="BJ457" s="270">
        <v>425</v>
      </c>
      <c r="BK457" s="270">
        <v>3300</v>
      </c>
      <c r="BL457" s="270">
        <v>4875</v>
      </c>
      <c r="BM457" s="270">
        <v>11005</v>
      </c>
      <c r="BN457" s="270">
        <v>1275</v>
      </c>
      <c r="BO457" s="270">
        <v>4570</v>
      </c>
      <c r="BP457" s="270">
        <v>4190</v>
      </c>
      <c r="BQ457" s="270">
        <v>5435</v>
      </c>
      <c r="BR457" s="270">
        <v>1460</v>
      </c>
      <c r="BS457" s="270">
        <v>190</v>
      </c>
      <c r="BT457" s="270">
        <v>8435</v>
      </c>
      <c r="BU457" s="270">
        <v>5170</v>
      </c>
      <c r="BV457" s="270"/>
      <c r="BW457" s="270">
        <v>4045</v>
      </c>
      <c r="BX457" s="270">
        <v>290</v>
      </c>
      <c r="BY457" s="270">
        <v>4300</v>
      </c>
      <c r="BZ457" s="270">
        <v>895</v>
      </c>
      <c r="CA457" s="270">
        <v>145</v>
      </c>
      <c r="CB457" s="270" t="s">
        <v>1676</v>
      </c>
      <c r="CC457" s="270">
        <v>0</v>
      </c>
      <c r="CD457" s="270">
        <v>1890</v>
      </c>
      <c r="CE457" s="270">
        <v>235</v>
      </c>
      <c r="CF457" s="270">
        <v>315</v>
      </c>
      <c r="CG457" s="270">
        <v>63795</v>
      </c>
      <c r="CH457" s="270">
        <v>0</v>
      </c>
      <c r="CI457" s="270">
        <v>12785</v>
      </c>
      <c r="CJ457" s="270">
        <v>2940</v>
      </c>
      <c r="CK457" s="270">
        <v>4985</v>
      </c>
      <c r="CL457" s="270">
        <v>1595</v>
      </c>
      <c r="CM457" s="270">
        <v>4575</v>
      </c>
      <c r="CN457" s="270">
        <v>0</v>
      </c>
      <c r="CO457" s="270">
        <v>0</v>
      </c>
      <c r="CP457" s="270">
        <v>0</v>
      </c>
      <c r="CQ457" s="270">
        <v>0</v>
      </c>
      <c r="CR457" s="270">
        <v>1480</v>
      </c>
      <c r="CS457" s="270">
        <v>0</v>
      </c>
      <c r="CT457" s="270">
        <v>0</v>
      </c>
      <c r="CU457" s="270">
        <v>0</v>
      </c>
      <c r="CV457" s="270">
        <v>0</v>
      </c>
      <c r="CW457" s="270">
        <v>0</v>
      </c>
      <c r="CX457" s="270">
        <v>0</v>
      </c>
      <c r="CY457" s="270">
        <v>0</v>
      </c>
      <c r="CZ457" s="270">
        <v>5740</v>
      </c>
      <c r="DA457" s="270">
        <v>1080</v>
      </c>
      <c r="DB457" s="270">
        <v>85</v>
      </c>
      <c r="DC457" s="270">
        <v>8760</v>
      </c>
      <c r="DD457" s="270">
        <v>6840</v>
      </c>
      <c r="DE457" s="270">
        <v>5255</v>
      </c>
      <c r="DF457" s="270">
        <v>165</v>
      </c>
      <c r="DG457" s="270">
        <v>0</v>
      </c>
      <c r="DH457" s="270">
        <v>0</v>
      </c>
      <c r="DI457" s="270">
        <v>0</v>
      </c>
      <c r="DJ457" s="270">
        <v>0</v>
      </c>
      <c r="DK457" s="270">
        <v>0</v>
      </c>
      <c r="DL457" s="270">
        <v>0</v>
      </c>
      <c r="DM457" s="270">
        <v>0</v>
      </c>
      <c r="DN457" s="270">
        <v>0</v>
      </c>
      <c r="DO457" s="270">
        <v>2730</v>
      </c>
      <c r="DP457" s="270">
        <v>0</v>
      </c>
      <c r="DQ457" s="270"/>
      <c r="DR457" s="270">
        <v>0</v>
      </c>
      <c r="DS457" s="270">
        <v>0</v>
      </c>
      <c r="DT457" s="270">
        <v>1945</v>
      </c>
      <c r="DU457" s="270">
        <v>0</v>
      </c>
      <c r="DV457" s="270">
        <v>0</v>
      </c>
      <c r="DW457" s="270">
        <v>0</v>
      </c>
      <c r="DX457" s="270">
        <v>0</v>
      </c>
      <c r="DY457" s="270">
        <v>10</v>
      </c>
      <c r="DZ457" s="270">
        <v>0</v>
      </c>
      <c r="EA457" s="270" t="s">
        <v>1676</v>
      </c>
      <c r="EB457" s="270">
        <v>0</v>
      </c>
      <c r="EC457" s="270">
        <v>265</v>
      </c>
      <c r="ED457" s="270">
        <v>7880</v>
      </c>
      <c r="EE457" s="270">
        <v>0</v>
      </c>
      <c r="EF457" s="270">
        <v>1255</v>
      </c>
      <c r="EG457" s="270">
        <v>0</v>
      </c>
      <c r="EH457" s="270">
        <v>0</v>
      </c>
      <c r="EI457" s="270">
        <v>0</v>
      </c>
      <c r="EJ457" s="270">
        <v>2435</v>
      </c>
      <c r="EK457" s="270">
        <v>4780</v>
      </c>
      <c r="EL457" s="270">
        <v>270</v>
      </c>
      <c r="EM457" s="270">
        <v>0</v>
      </c>
      <c r="EN457" s="270">
        <v>0</v>
      </c>
      <c r="EO457" s="270">
        <v>0</v>
      </c>
      <c r="EP457" s="270">
        <v>0</v>
      </c>
      <c r="EQ457" s="270">
        <v>0</v>
      </c>
      <c r="ER457" s="270">
        <v>0</v>
      </c>
      <c r="ES457" s="270">
        <v>0</v>
      </c>
      <c r="ET457" s="270">
        <v>0</v>
      </c>
      <c r="EU457" s="270">
        <v>0</v>
      </c>
      <c r="EV457" s="270" t="s">
        <v>1676</v>
      </c>
      <c r="EW457" s="270">
        <v>0</v>
      </c>
      <c r="EX457" s="270">
        <v>0</v>
      </c>
      <c r="EY457" s="270">
        <v>1045</v>
      </c>
      <c r="EZ457" s="270">
        <v>2080</v>
      </c>
      <c r="FA457" s="270">
        <v>0</v>
      </c>
      <c r="FB457" s="270">
        <v>0</v>
      </c>
      <c r="FC457" s="270">
        <v>0</v>
      </c>
      <c r="FD457" s="270">
        <v>0</v>
      </c>
      <c r="FE457" s="270">
        <v>0</v>
      </c>
      <c r="FF457" s="270">
        <v>0</v>
      </c>
      <c r="FG457" s="270">
        <v>0</v>
      </c>
      <c r="FH457" s="270">
        <v>0</v>
      </c>
      <c r="FI457" s="270">
        <v>0</v>
      </c>
      <c r="FJ457" s="270" t="s">
        <v>1676</v>
      </c>
      <c r="FK457" s="270">
        <v>8350</v>
      </c>
      <c r="FL457" s="351">
        <v>48340</v>
      </c>
      <c r="FM457" s="323">
        <v>6955</v>
      </c>
      <c r="FN457" s="324">
        <v>23825</v>
      </c>
      <c r="FO457" s="270"/>
      <c r="FP457" s="89"/>
      <c r="FQ457" s="270"/>
      <c r="FR457" s="319"/>
      <c r="FS457" s="319"/>
      <c r="FT457" s="319"/>
      <c r="FU457" s="319"/>
      <c r="FV457" s="319"/>
      <c r="FW457" s="319"/>
      <c r="FX457" s="319"/>
      <c r="FY457" s="319"/>
      <c r="FZ457" s="319"/>
      <c r="GA457" s="319"/>
      <c r="GB457" s="319"/>
      <c r="GC457" s="319"/>
      <c r="GD457" s="319"/>
      <c r="GE457" s="319"/>
      <c r="GF457" s="319"/>
      <c r="GG457" s="319"/>
      <c r="GH457" s="319"/>
      <c r="GI457" s="319"/>
      <c r="GJ457" s="319"/>
      <c r="GK457" s="319"/>
      <c r="GL457" s="319"/>
      <c r="GM457" s="319"/>
      <c r="GN457" s="319"/>
      <c r="GO457" s="319"/>
      <c r="GP457" s="319"/>
      <c r="GQ457" s="319"/>
      <c r="GR457" s="319"/>
      <c r="GS457" s="319"/>
      <c r="GT457" s="319"/>
      <c r="GU457" s="319"/>
      <c r="GV457" s="319"/>
      <c r="GW457" s="319"/>
      <c r="GX457" s="319"/>
      <c r="GY457" s="319"/>
      <c r="GZ457" s="319"/>
      <c r="HA457" s="319"/>
      <c r="HB457" s="319"/>
      <c r="HC457" s="319"/>
      <c r="HD457" s="319"/>
      <c r="HE457" s="319"/>
      <c r="HF457" s="319"/>
      <c r="HG457" s="319"/>
      <c r="HH457" s="319"/>
      <c r="HI457" s="319"/>
      <c r="HJ457" s="319"/>
      <c r="HK457" s="319"/>
      <c r="HL457" s="319"/>
      <c r="HM457" s="319"/>
      <c r="HN457" s="319"/>
      <c r="HO457" s="319"/>
      <c r="HP457" s="319"/>
      <c r="HQ457" s="319"/>
      <c r="HR457" s="319"/>
      <c r="HS457" s="319"/>
      <c r="HT457" s="319"/>
      <c r="HU457" s="319"/>
      <c r="HV457" s="319"/>
      <c r="HW457" s="319"/>
      <c r="HX457" s="319"/>
      <c r="HY457" s="319"/>
      <c r="HZ457" s="319"/>
      <c r="IA457" s="319"/>
      <c r="IB457" s="319"/>
      <c r="IC457" s="319"/>
      <c r="ID457" s="319"/>
      <c r="IE457" s="319"/>
      <c r="IF457" s="319"/>
      <c r="IG457" s="318"/>
    </row>
    <row r="458" spans="1:241" s="272" customFormat="1" ht="12.75" customHeight="1" x14ac:dyDescent="0.2">
      <c r="A458" s="370" t="s">
        <v>225</v>
      </c>
      <c r="B458" s="270">
        <v>123550</v>
      </c>
      <c r="C458" s="270">
        <v>104245</v>
      </c>
      <c r="D458" s="270">
        <v>46070</v>
      </c>
      <c r="E458" s="270">
        <v>58165</v>
      </c>
      <c r="F458" s="270">
        <v>42170</v>
      </c>
      <c r="G458" s="270">
        <v>8275</v>
      </c>
      <c r="H458" s="270">
        <v>42175</v>
      </c>
      <c r="I458" s="270">
        <v>80370</v>
      </c>
      <c r="J458" s="270">
        <v>43180</v>
      </c>
      <c r="K458" s="270">
        <v>251575</v>
      </c>
      <c r="L458" s="270">
        <v>66.238958197835984</v>
      </c>
      <c r="M458" s="270">
        <v>14540</v>
      </c>
      <c r="N458" s="270">
        <v>8050</v>
      </c>
      <c r="O458" s="270">
        <v>3335</v>
      </c>
      <c r="P458" s="270">
        <v>4595</v>
      </c>
      <c r="Q458" s="270">
        <v>2160</v>
      </c>
      <c r="R458" s="270">
        <v>870</v>
      </c>
      <c r="S458" s="270">
        <v>270</v>
      </c>
      <c r="T458" s="270" t="s">
        <v>1676</v>
      </c>
      <c r="U458" s="270">
        <v>4.1068640991873577</v>
      </c>
      <c r="V458" s="270">
        <v>1</v>
      </c>
      <c r="W458" s="270">
        <v>36</v>
      </c>
      <c r="X458" s="270">
        <v>54.82447927514287</v>
      </c>
      <c r="Y458" s="270">
        <v>11685</v>
      </c>
      <c r="Z458" s="270">
        <v>11050</v>
      </c>
      <c r="AA458" s="270">
        <v>17245</v>
      </c>
      <c r="AB458" s="270">
        <v>23135</v>
      </c>
      <c r="AC458" s="270">
        <v>25760</v>
      </c>
      <c r="AD458" s="270">
        <v>28285</v>
      </c>
      <c r="AE458" s="270">
        <v>5950</v>
      </c>
      <c r="AF458" s="270">
        <v>1720</v>
      </c>
      <c r="AG458" s="270">
        <v>635</v>
      </c>
      <c r="AH458" s="270">
        <v>1905</v>
      </c>
      <c r="AI458" s="270">
        <v>415</v>
      </c>
      <c r="AJ458" s="270">
        <v>2270</v>
      </c>
      <c r="AK458" s="270">
        <v>2865</v>
      </c>
      <c r="AL458" s="270">
        <v>7055</v>
      </c>
      <c r="AM458" s="270">
        <v>12095</v>
      </c>
      <c r="AN458" s="270">
        <v>960</v>
      </c>
      <c r="AO458" s="270">
        <v>1990</v>
      </c>
      <c r="AP458" s="270">
        <v>1160</v>
      </c>
      <c r="AQ458" s="270">
        <v>5905</v>
      </c>
      <c r="AR458" s="270">
        <v>360</v>
      </c>
      <c r="AS458" s="270">
        <v>330</v>
      </c>
      <c r="AT458" s="270">
        <v>2340</v>
      </c>
      <c r="AU458" s="270">
        <v>4585</v>
      </c>
      <c r="AV458" s="270">
        <v>1725</v>
      </c>
      <c r="AW458" s="270">
        <v>2315</v>
      </c>
      <c r="AX458" s="270">
        <v>14480</v>
      </c>
      <c r="AY458" s="270">
        <v>670</v>
      </c>
      <c r="AZ458" s="270">
        <v>4115</v>
      </c>
      <c r="BA458" s="270">
        <v>7080</v>
      </c>
      <c r="BB458" s="270">
        <v>46580</v>
      </c>
      <c r="BC458" s="270">
        <v>4190</v>
      </c>
      <c r="BD458" s="270">
        <v>8745</v>
      </c>
      <c r="BE458" s="270">
        <v>2390</v>
      </c>
      <c r="BF458" s="270">
        <v>1920</v>
      </c>
      <c r="BG458" s="270">
        <v>830</v>
      </c>
      <c r="BH458" s="270">
        <v>1445</v>
      </c>
      <c r="BI458" s="270">
        <v>2130</v>
      </c>
      <c r="BJ458" s="270">
        <v>520</v>
      </c>
      <c r="BK458" s="270">
        <v>6520</v>
      </c>
      <c r="BL458" s="270">
        <v>6260</v>
      </c>
      <c r="BM458" s="270">
        <v>16850</v>
      </c>
      <c r="BN458" s="270">
        <v>2200</v>
      </c>
      <c r="BO458" s="270">
        <v>7455</v>
      </c>
      <c r="BP458" s="270">
        <v>6315</v>
      </c>
      <c r="BQ458" s="270">
        <v>7410</v>
      </c>
      <c r="BR458" s="270">
        <v>2200</v>
      </c>
      <c r="BS458" s="270">
        <v>530</v>
      </c>
      <c r="BT458" s="270">
        <v>12250</v>
      </c>
      <c r="BU458" s="270">
        <v>5820</v>
      </c>
      <c r="BV458" s="270"/>
      <c r="BW458" s="270">
        <v>8265</v>
      </c>
      <c r="BX458" s="270">
        <v>400</v>
      </c>
      <c r="BY458" s="270">
        <v>5145</v>
      </c>
      <c r="BZ458" s="270">
        <v>520</v>
      </c>
      <c r="CA458" s="270">
        <v>110</v>
      </c>
      <c r="CB458" s="270">
        <v>20</v>
      </c>
      <c r="CC458" s="270" t="s">
        <v>1676</v>
      </c>
      <c r="CD458" s="270">
        <v>2270</v>
      </c>
      <c r="CE458" s="270">
        <v>145</v>
      </c>
      <c r="CF458" s="270">
        <v>300</v>
      </c>
      <c r="CG458" s="270">
        <v>95340</v>
      </c>
      <c r="CH458" s="270">
        <v>0</v>
      </c>
      <c r="CI458" s="270">
        <v>12380</v>
      </c>
      <c r="CJ458" s="270">
        <v>5125</v>
      </c>
      <c r="CK458" s="270">
        <v>7850</v>
      </c>
      <c r="CL458" s="270">
        <v>1335</v>
      </c>
      <c r="CM458" s="270">
        <v>2065</v>
      </c>
      <c r="CN458" s="270">
        <v>2665</v>
      </c>
      <c r="CO458" s="270">
        <v>0</v>
      </c>
      <c r="CP458" s="270">
        <v>0</v>
      </c>
      <c r="CQ458" s="270">
        <v>0</v>
      </c>
      <c r="CR458" s="270">
        <v>0</v>
      </c>
      <c r="CS458" s="270">
        <v>0</v>
      </c>
      <c r="CT458" s="270">
        <v>0</v>
      </c>
      <c r="CU458" s="270">
        <v>0</v>
      </c>
      <c r="CV458" s="270">
        <v>0</v>
      </c>
      <c r="CW458" s="270">
        <v>0</v>
      </c>
      <c r="CX458" s="270" t="s">
        <v>1676</v>
      </c>
      <c r="CY458" s="270">
        <v>0</v>
      </c>
      <c r="CZ458" s="270">
        <v>4265</v>
      </c>
      <c r="DA458" s="270">
        <v>850</v>
      </c>
      <c r="DB458" s="270">
        <v>0</v>
      </c>
      <c r="DC458" s="270">
        <v>12880</v>
      </c>
      <c r="DD458" s="270">
        <v>17830</v>
      </c>
      <c r="DE458" s="270">
        <v>11635</v>
      </c>
      <c r="DF458" s="270">
        <v>4150</v>
      </c>
      <c r="DG458" s="270">
        <v>0</v>
      </c>
      <c r="DH458" s="270">
        <v>0</v>
      </c>
      <c r="DI458" s="270">
        <v>0</v>
      </c>
      <c r="DJ458" s="270">
        <v>0</v>
      </c>
      <c r="DK458" s="270">
        <v>0</v>
      </c>
      <c r="DL458" s="270">
        <v>0</v>
      </c>
      <c r="DM458" s="270">
        <v>0</v>
      </c>
      <c r="DN458" s="270">
        <v>0</v>
      </c>
      <c r="DO458" s="270">
        <v>3470</v>
      </c>
      <c r="DP458" s="270">
        <v>0</v>
      </c>
      <c r="DQ458" s="270"/>
      <c r="DR458" s="270">
        <v>0</v>
      </c>
      <c r="DS458" s="270">
        <v>465</v>
      </c>
      <c r="DT458" s="270">
        <v>3385</v>
      </c>
      <c r="DU458" s="270">
        <v>0</v>
      </c>
      <c r="DV458" s="270">
        <v>0</v>
      </c>
      <c r="DW458" s="270">
        <v>0</v>
      </c>
      <c r="DX458" s="270">
        <v>50</v>
      </c>
      <c r="DY458" s="270">
        <v>65</v>
      </c>
      <c r="DZ458" s="270">
        <v>0</v>
      </c>
      <c r="EA458" s="270">
        <v>90</v>
      </c>
      <c r="EB458" s="270">
        <v>0</v>
      </c>
      <c r="EC458" s="270">
        <v>1305</v>
      </c>
      <c r="ED458" s="270">
        <v>10005</v>
      </c>
      <c r="EE458" s="270">
        <v>0</v>
      </c>
      <c r="EF458" s="270">
        <v>9985</v>
      </c>
      <c r="EG458" s="270">
        <v>0</v>
      </c>
      <c r="EH458" s="270">
        <v>0</v>
      </c>
      <c r="EI458" s="270">
        <v>0</v>
      </c>
      <c r="EJ458" s="270">
        <v>5135</v>
      </c>
      <c r="EK458" s="270">
        <v>2950</v>
      </c>
      <c r="EL458" s="270">
        <v>3540</v>
      </c>
      <c r="EM458" s="270">
        <v>0</v>
      </c>
      <c r="EN458" s="270">
        <v>0</v>
      </c>
      <c r="EO458" s="270">
        <v>0</v>
      </c>
      <c r="EP458" s="270">
        <v>0</v>
      </c>
      <c r="EQ458" s="270">
        <v>0</v>
      </c>
      <c r="ER458" s="270">
        <v>0</v>
      </c>
      <c r="ES458" s="270">
        <v>0</v>
      </c>
      <c r="ET458" s="270">
        <v>0</v>
      </c>
      <c r="EU458" s="270" t="s">
        <v>1676</v>
      </c>
      <c r="EV458" s="270">
        <v>0</v>
      </c>
      <c r="EW458" s="270">
        <v>0</v>
      </c>
      <c r="EX458" s="270">
        <v>0</v>
      </c>
      <c r="EY458" s="270">
        <v>0</v>
      </c>
      <c r="EZ458" s="270">
        <v>0</v>
      </c>
      <c r="FA458" s="270">
        <v>0</v>
      </c>
      <c r="FB458" s="270">
        <v>75</v>
      </c>
      <c r="FC458" s="270">
        <v>0</v>
      </c>
      <c r="FD458" s="270">
        <v>0</v>
      </c>
      <c r="FE458" s="270">
        <v>0</v>
      </c>
      <c r="FF458" s="270">
        <v>0</v>
      </c>
      <c r="FG458" s="270">
        <v>0</v>
      </c>
      <c r="FH458" s="270">
        <v>0</v>
      </c>
      <c r="FI458" s="270">
        <v>0</v>
      </c>
      <c r="FJ458" s="270">
        <v>0</v>
      </c>
      <c r="FK458" s="270">
        <v>0</v>
      </c>
      <c r="FL458" s="351">
        <v>76965</v>
      </c>
      <c r="FM458" s="323">
        <v>11620</v>
      </c>
      <c r="FN458" s="324">
        <v>33825</v>
      </c>
      <c r="FO458" s="13"/>
      <c r="FP458" s="89"/>
      <c r="FQ458" s="13"/>
      <c r="FR458" s="89"/>
      <c r="FS458" s="89"/>
      <c r="FT458" s="89"/>
      <c r="FU458" s="89"/>
      <c r="FV458" s="89"/>
      <c r="FW458" s="89"/>
      <c r="FX458" s="89"/>
      <c r="FY458" s="89"/>
      <c r="FZ458" s="89"/>
      <c r="GA458" s="89"/>
      <c r="GB458" s="89"/>
      <c r="GC458" s="89"/>
      <c r="GD458" s="89"/>
      <c r="GE458" s="89"/>
      <c r="GF458" s="89"/>
      <c r="GG458" s="89"/>
      <c r="GH458" s="89"/>
      <c r="GI458" s="89"/>
      <c r="GJ458" s="89"/>
      <c r="GK458" s="89"/>
      <c r="GL458" s="89"/>
      <c r="GM458" s="89"/>
      <c r="GN458" s="89"/>
      <c r="GO458" s="89"/>
      <c r="GP458" s="89"/>
      <c r="GQ458" s="89"/>
      <c r="GR458" s="89"/>
      <c r="GS458" s="89"/>
      <c r="GT458" s="89"/>
      <c r="GU458" s="89"/>
      <c r="GV458" s="89"/>
      <c r="GW458" s="89"/>
      <c r="GX458" s="89"/>
      <c r="GY458" s="89"/>
      <c r="GZ458" s="89"/>
      <c r="HA458" s="89"/>
      <c r="HB458" s="89"/>
      <c r="HC458" s="89"/>
      <c r="HD458" s="89"/>
      <c r="HE458" s="89"/>
      <c r="HF458" s="89"/>
      <c r="HG458" s="89"/>
      <c r="HH458" s="89"/>
      <c r="HI458" s="89"/>
      <c r="HJ458" s="89"/>
      <c r="HK458" s="89"/>
      <c r="HL458" s="89"/>
      <c r="HM458" s="89"/>
      <c r="HN458" s="89"/>
      <c r="HO458" s="89"/>
      <c r="HP458" s="89"/>
      <c r="HQ458" s="89"/>
      <c r="HR458" s="89"/>
      <c r="HS458" s="89"/>
      <c r="HT458" s="89"/>
      <c r="HU458" s="89"/>
      <c r="HV458" s="89"/>
      <c r="HW458" s="89"/>
      <c r="HX458" s="89"/>
      <c r="HY458" s="89"/>
      <c r="HZ458" s="89"/>
      <c r="IA458" s="89"/>
      <c r="IB458" s="89"/>
      <c r="IC458" s="89"/>
      <c r="ID458" s="89"/>
      <c r="IE458" s="89"/>
      <c r="IF458" s="89"/>
      <c r="IG458" s="322"/>
    </row>
    <row r="459" spans="1:241" ht="12.75" customHeight="1" x14ac:dyDescent="0.2">
      <c r="A459" s="370" t="s">
        <v>1552</v>
      </c>
      <c r="B459" s="270">
        <v>1355</v>
      </c>
      <c r="C459" s="270">
        <v>1355</v>
      </c>
      <c r="D459" s="270">
        <v>760</v>
      </c>
      <c r="E459" s="270">
        <v>595</v>
      </c>
      <c r="F459" s="270">
        <v>0</v>
      </c>
      <c r="G459" s="270">
        <v>0</v>
      </c>
      <c r="H459" s="270">
        <v>1355</v>
      </c>
      <c r="I459" s="270">
        <v>0</v>
      </c>
      <c r="J459" s="270">
        <v>1355</v>
      </c>
      <c r="K459" s="270">
        <v>0</v>
      </c>
      <c r="L459" s="270"/>
      <c r="M459" s="270">
        <v>0</v>
      </c>
      <c r="N459" s="270">
        <v>0</v>
      </c>
      <c r="O459" s="270">
        <v>0</v>
      </c>
      <c r="P459" s="270">
        <v>0</v>
      </c>
      <c r="Q459" s="270">
        <v>0</v>
      </c>
      <c r="R459" s="270">
        <v>0</v>
      </c>
      <c r="S459" s="270">
        <v>0</v>
      </c>
      <c r="T459" s="270">
        <v>0</v>
      </c>
      <c r="X459" s="270">
        <v>67.416236162361628</v>
      </c>
      <c r="Y459" s="270" t="s">
        <v>1676</v>
      </c>
      <c r="Z459" s="270">
        <v>35</v>
      </c>
      <c r="AA459" s="270">
        <v>105</v>
      </c>
      <c r="AB459" s="270">
        <v>235</v>
      </c>
      <c r="AC459" s="270">
        <v>440</v>
      </c>
      <c r="AD459" s="270">
        <v>480</v>
      </c>
      <c r="AE459" s="270">
        <v>60</v>
      </c>
      <c r="AF459" s="270">
        <v>0</v>
      </c>
      <c r="AG459" s="270">
        <v>0</v>
      </c>
      <c r="AH459" s="270">
        <v>0</v>
      </c>
      <c r="AI459" s="270">
        <v>0</v>
      </c>
      <c r="AJ459" s="270">
        <v>0</v>
      </c>
      <c r="AK459" s="270">
        <v>0</v>
      </c>
      <c r="AL459" s="270">
        <v>0</v>
      </c>
      <c r="AM459" s="270">
        <v>0</v>
      </c>
      <c r="AN459" s="270">
        <v>0</v>
      </c>
      <c r="AO459" s="270">
        <v>0</v>
      </c>
      <c r="AP459" s="270">
        <v>0</v>
      </c>
      <c r="AQ459" s="270">
        <v>0</v>
      </c>
      <c r="AR459" s="270">
        <v>0</v>
      </c>
      <c r="AS459" s="270">
        <v>0</v>
      </c>
      <c r="AT459" s="270">
        <v>0</v>
      </c>
      <c r="AU459" s="270">
        <v>0</v>
      </c>
      <c r="AV459" s="270">
        <v>1355</v>
      </c>
      <c r="AW459" s="270">
        <v>0</v>
      </c>
      <c r="AX459" s="270">
        <v>0</v>
      </c>
      <c r="AY459" s="270">
        <v>0</v>
      </c>
      <c r="AZ459" s="270">
        <v>0</v>
      </c>
      <c r="BA459" s="270">
        <v>0</v>
      </c>
      <c r="BB459" s="270">
        <v>0</v>
      </c>
      <c r="BC459" s="270">
        <v>0</v>
      </c>
      <c r="BD459" s="270">
        <v>0</v>
      </c>
      <c r="BE459" s="270">
        <v>0</v>
      </c>
      <c r="BF459" s="270">
        <v>0</v>
      </c>
      <c r="BG459" s="270">
        <v>0</v>
      </c>
      <c r="BH459" s="270">
        <v>0</v>
      </c>
      <c r="BI459" s="270">
        <v>0</v>
      </c>
      <c r="BJ459" s="270">
        <v>0</v>
      </c>
      <c r="BK459" s="270">
        <v>0</v>
      </c>
      <c r="BL459" s="270">
        <v>0</v>
      </c>
      <c r="BM459" s="270">
        <v>0</v>
      </c>
      <c r="BN459" s="270">
        <v>0</v>
      </c>
      <c r="BO459" s="270">
        <v>0</v>
      </c>
      <c r="BP459" s="270">
        <v>0</v>
      </c>
      <c r="BQ459" s="270">
        <v>0</v>
      </c>
      <c r="BR459" s="270">
        <v>0</v>
      </c>
      <c r="BS459" s="270">
        <v>0</v>
      </c>
      <c r="BT459" s="270">
        <v>1355</v>
      </c>
      <c r="BU459" s="270">
        <v>0</v>
      </c>
      <c r="BV459" s="270"/>
      <c r="BW459" s="270">
        <v>0</v>
      </c>
      <c r="BX459" s="270">
        <v>0</v>
      </c>
      <c r="BY459" s="270">
        <v>0</v>
      </c>
      <c r="BZ459" s="270">
        <v>0</v>
      </c>
      <c r="CA459" s="270">
        <v>0</v>
      </c>
      <c r="CB459" s="270">
        <v>0</v>
      </c>
      <c r="CC459" s="270">
        <v>0</v>
      </c>
      <c r="CD459" s="270">
        <v>0</v>
      </c>
      <c r="CE459" s="270">
        <v>0</v>
      </c>
      <c r="CF459" s="270">
        <v>0</v>
      </c>
      <c r="CG459" s="270">
        <v>1355</v>
      </c>
      <c r="CH459" s="270">
        <v>0</v>
      </c>
      <c r="CI459" s="270">
        <v>0</v>
      </c>
      <c r="CJ459" s="270">
        <v>0</v>
      </c>
      <c r="CK459" s="270">
        <v>0</v>
      </c>
      <c r="CL459" s="270">
        <v>0</v>
      </c>
      <c r="CM459" s="270">
        <v>0</v>
      </c>
      <c r="CN459" s="270">
        <v>0</v>
      </c>
      <c r="CO459" s="270">
        <v>0</v>
      </c>
      <c r="CP459" s="270">
        <v>0</v>
      </c>
      <c r="CQ459" s="270">
        <v>0</v>
      </c>
      <c r="CR459" s="270">
        <v>0</v>
      </c>
      <c r="CS459" s="270">
        <v>0</v>
      </c>
      <c r="CT459" s="270">
        <v>0</v>
      </c>
      <c r="CU459" s="270">
        <v>0</v>
      </c>
      <c r="CV459" s="270">
        <v>0</v>
      </c>
      <c r="CW459" s="270">
        <v>0</v>
      </c>
      <c r="CX459" s="270">
        <v>0</v>
      </c>
      <c r="CY459" s="270">
        <v>0</v>
      </c>
      <c r="CZ459" s="270">
        <v>0</v>
      </c>
      <c r="DA459" s="270">
        <v>0</v>
      </c>
      <c r="DB459" s="270">
        <v>0</v>
      </c>
      <c r="DC459" s="270">
        <v>0</v>
      </c>
      <c r="DD459" s="270">
        <v>0</v>
      </c>
      <c r="DE459" s="270">
        <v>0</v>
      </c>
      <c r="DF459" s="270">
        <v>0</v>
      </c>
      <c r="DG459" s="270">
        <v>0</v>
      </c>
      <c r="DH459" s="270">
        <v>0</v>
      </c>
      <c r="DI459" s="270">
        <v>0</v>
      </c>
      <c r="DJ459" s="270">
        <v>0</v>
      </c>
      <c r="DK459" s="270">
        <v>0</v>
      </c>
      <c r="DL459" s="270">
        <v>0</v>
      </c>
      <c r="DM459" s="270">
        <v>0</v>
      </c>
      <c r="DN459" s="270">
        <v>0</v>
      </c>
      <c r="DO459" s="270">
        <v>0</v>
      </c>
      <c r="DP459" s="270">
        <v>0</v>
      </c>
      <c r="DQ459" s="270"/>
      <c r="DR459" s="270">
        <v>0</v>
      </c>
      <c r="DS459" s="270">
        <v>1355</v>
      </c>
      <c r="DT459" s="270">
        <v>0</v>
      </c>
      <c r="DU459" s="270">
        <v>0</v>
      </c>
      <c r="DV459" s="270">
        <v>0</v>
      </c>
      <c r="DW459" s="270">
        <v>0</v>
      </c>
      <c r="DX459" s="270">
        <v>0</v>
      </c>
      <c r="DY459" s="270">
        <v>0</v>
      </c>
      <c r="DZ459" s="270">
        <v>0</v>
      </c>
      <c r="EA459" s="270">
        <v>0</v>
      </c>
      <c r="EB459" s="270">
        <v>0</v>
      </c>
      <c r="EC459" s="270">
        <v>0</v>
      </c>
      <c r="ED459" s="270">
        <v>0</v>
      </c>
      <c r="EE459" s="270">
        <v>0</v>
      </c>
      <c r="EF459" s="270">
        <v>0</v>
      </c>
      <c r="EG459" s="270">
        <v>0</v>
      </c>
      <c r="EH459" s="270">
        <v>0</v>
      </c>
      <c r="EI459" s="270">
        <v>0</v>
      </c>
      <c r="EJ459" s="270">
        <v>0</v>
      </c>
      <c r="EK459" s="270">
        <v>0</v>
      </c>
      <c r="EL459" s="270">
        <v>0</v>
      </c>
      <c r="EM459" s="270">
        <v>0</v>
      </c>
      <c r="EN459" s="270">
        <v>0</v>
      </c>
      <c r="EO459" s="270">
        <v>0</v>
      </c>
      <c r="EP459" s="270">
        <v>0</v>
      </c>
      <c r="EQ459" s="270">
        <v>0</v>
      </c>
      <c r="ER459" s="270">
        <v>0</v>
      </c>
      <c r="ES459" s="270">
        <v>0</v>
      </c>
      <c r="ET459" s="270">
        <v>0</v>
      </c>
      <c r="EU459" s="270">
        <v>0</v>
      </c>
      <c r="EV459" s="270">
        <v>0</v>
      </c>
      <c r="EW459" s="270">
        <v>0</v>
      </c>
      <c r="EX459" s="270">
        <v>0</v>
      </c>
      <c r="EY459" s="270">
        <v>0</v>
      </c>
      <c r="EZ459" s="270">
        <v>0</v>
      </c>
      <c r="FA459" s="270">
        <v>0</v>
      </c>
      <c r="FB459" s="270">
        <v>0</v>
      </c>
      <c r="FC459" s="270">
        <v>0</v>
      </c>
      <c r="FD459" s="270">
        <v>0</v>
      </c>
      <c r="FE459" s="270">
        <v>0</v>
      </c>
      <c r="FF459" s="270">
        <v>0</v>
      </c>
      <c r="FG459" s="270">
        <v>0</v>
      </c>
      <c r="FH459" s="270">
        <v>0</v>
      </c>
      <c r="FI459" s="270">
        <v>0</v>
      </c>
      <c r="FJ459" s="270">
        <v>0</v>
      </c>
      <c r="FK459" s="270">
        <v>0</v>
      </c>
      <c r="FL459" s="351">
        <v>1355</v>
      </c>
      <c r="FM459" s="323">
        <v>0</v>
      </c>
      <c r="FN459" s="324">
        <v>0</v>
      </c>
      <c r="FO459" s="270"/>
      <c r="FP459" s="89"/>
      <c r="FQ459" s="270"/>
      <c r="FR459" s="319"/>
      <c r="FS459" s="319"/>
      <c r="FT459" s="319"/>
      <c r="FU459" s="319"/>
      <c r="FV459" s="319"/>
      <c r="FW459" s="319"/>
      <c r="FX459" s="319"/>
      <c r="FY459" s="319"/>
      <c r="FZ459" s="319"/>
      <c r="GA459" s="319"/>
      <c r="GB459" s="319"/>
      <c r="GC459" s="319"/>
      <c r="GD459" s="319"/>
      <c r="GE459" s="319"/>
      <c r="GF459" s="319"/>
      <c r="GG459" s="319"/>
      <c r="GH459" s="319"/>
      <c r="GI459" s="319"/>
      <c r="GJ459" s="319"/>
      <c r="GK459" s="319"/>
      <c r="GL459" s="319"/>
      <c r="GM459" s="319"/>
      <c r="GN459" s="319"/>
      <c r="GO459" s="319"/>
      <c r="GP459" s="319"/>
      <c r="GQ459" s="319"/>
      <c r="GR459" s="319"/>
      <c r="GS459" s="319"/>
      <c r="GT459" s="319"/>
      <c r="GU459" s="319"/>
      <c r="GV459" s="319"/>
      <c r="GW459" s="319"/>
      <c r="GX459" s="319"/>
      <c r="GY459" s="319"/>
      <c r="GZ459" s="319"/>
      <c r="HA459" s="319"/>
      <c r="HB459" s="319"/>
      <c r="HC459" s="319"/>
      <c r="HD459" s="319"/>
      <c r="HE459" s="319"/>
      <c r="HF459" s="319"/>
      <c r="HG459" s="319"/>
      <c r="HH459" s="319"/>
      <c r="HI459" s="319"/>
      <c r="HJ459" s="319"/>
      <c r="HK459" s="319"/>
      <c r="HL459" s="319"/>
      <c r="HM459" s="319"/>
      <c r="HN459" s="319"/>
      <c r="HO459" s="319"/>
      <c r="HP459" s="319"/>
      <c r="HQ459" s="319"/>
      <c r="HR459" s="319"/>
      <c r="HS459" s="319"/>
      <c r="HT459" s="319"/>
      <c r="HU459" s="319"/>
      <c r="HV459" s="319"/>
      <c r="HW459" s="319"/>
      <c r="HX459" s="319"/>
      <c r="HY459" s="319"/>
      <c r="HZ459" s="319"/>
      <c r="IA459" s="319"/>
      <c r="IB459" s="319"/>
      <c r="IC459" s="319"/>
      <c r="ID459" s="319"/>
      <c r="IE459" s="319"/>
      <c r="IF459" s="319"/>
      <c r="IG459" s="318"/>
    </row>
    <row r="460" spans="1:241" ht="12.75" customHeight="1" x14ac:dyDescent="0.2">
      <c r="A460" s="370" t="s">
        <v>1390</v>
      </c>
      <c r="B460" s="270">
        <v>300</v>
      </c>
      <c r="C460" s="270">
        <v>300</v>
      </c>
      <c r="D460" s="270">
        <v>170</v>
      </c>
      <c r="E460" s="270">
        <v>135</v>
      </c>
      <c r="F460" s="270">
        <v>0</v>
      </c>
      <c r="G460" s="270">
        <v>0</v>
      </c>
      <c r="H460" s="270">
        <v>300</v>
      </c>
      <c r="I460" s="270">
        <v>0</v>
      </c>
      <c r="J460" s="270">
        <v>300</v>
      </c>
      <c r="K460" s="270">
        <v>0</v>
      </c>
      <c r="L460" s="270"/>
      <c r="M460" s="270">
        <v>0</v>
      </c>
      <c r="N460" s="270">
        <v>0</v>
      </c>
      <c r="O460" s="270">
        <v>0</v>
      </c>
      <c r="P460" s="270">
        <v>0</v>
      </c>
      <c r="Q460" s="270">
        <v>0</v>
      </c>
      <c r="R460" s="270">
        <v>0</v>
      </c>
      <c r="S460" s="270">
        <v>0</v>
      </c>
      <c r="T460" s="270">
        <v>0</v>
      </c>
      <c r="X460" s="270">
        <v>65</v>
      </c>
      <c r="Y460" s="270">
        <v>0</v>
      </c>
      <c r="Z460" s="270">
        <v>15</v>
      </c>
      <c r="AA460" s="270">
        <v>35</v>
      </c>
      <c r="AB460" s="270">
        <v>55</v>
      </c>
      <c r="AC460" s="270">
        <v>80</v>
      </c>
      <c r="AD460" s="270">
        <v>105</v>
      </c>
      <c r="AE460" s="270" t="s">
        <v>1676</v>
      </c>
      <c r="AF460" s="270">
        <v>0</v>
      </c>
      <c r="AG460" s="270">
        <v>0</v>
      </c>
      <c r="AH460" s="270">
        <v>0</v>
      </c>
      <c r="AI460" s="270">
        <v>0</v>
      </c>
      <c r="AJ460" s="270">
        <v>0</v>
      </c>
      <c r="AK460" s="270">
        <v>0</v>
      </c>
      <c r="AL460" s="270">
        <v>0</v>
      </c>
      <c r="AM460" s="270">
        <v>0</v>
      </c>
      <c r="AN460" s="270">
        <v>0</v>
      </c>
      <c r="AO460" s="270">
        <v>0</v>
      </c>
      <c r="AP460" s="270">
        <v>0</v>
      </c>
      <c r="AQ460" s="270">
        <v>0</v>
      </c>
      <c r="AR460" s="270">
        <v>0</v>
      </c>
      <c r="AS460" s="270">
        <v>0</v>
      </c>
      <c r="AT460" s="270">
        <v>0</v>
      </c>
      <c r="AU460" s="270">
        <v>0</v>
      </c>
      <c r="AV460" s="270">
        <v>300</v>
      </c>
      <c r="AW460" s="270">
        <v>0</v>
      </c>
      <c r="AX460" s="270">
        <v>0</v>
      </c>
      <c r="AY460" s="270">
        <v>0</v>
      </c>
      <c r="AZ460" s="270">
        <v>0</v>
      </c>
      <c r="BA460" s="270">
        <v>0</v>
      </c>
      <c r="BB460" s="270">
        <v>0</v>
      </c>
      <c r="BC460" s="270">
        <v>0</v>
      </c>
      <c r="BD460" s="270">
        <v>0</v>
      </c>
      <c r="BE460" s="270">
        <v>0</v>
      </c>
      <c r="BF460" s="270">
        <v>0</v>
      </c>
      <c r="BG460" s="270">
        <v>0</v>
      </c>
      <c r="BH460" s="270">
        <v>0</v>
      </c>
      <c r="BI460" s="270">
        <v>0</v>
      </c>
      <c r="BJ460" s="270">
        <v>0</v>
      </c>
      <c r="BK460" s="270">
        <v>0</v>
      </c>
      <c r="BL460" s="270">
        <v>0</v>
      </c>
      <c r="BM460" s="270">
        <v>0</v>
      </c>
      <c r="BN460" s="270">
        <v>0</v>
      </c>
      <c r="BO460" s="270">
        <v>0</v>
      </c>
      <c r="BP460" s="270">
        <v>0</v>
      </c>
      <c r="BQ460" s="270">
        <v>0</v>
      </c>
      <c r="BR460" s="270">
        <v>0</v>
      </c>
      <c r="BS460" s="270">
        <v>0</v>
      </c>
      <c r="BT460" s="270">
        <v>300</v>
      </c>
      <c r="BU460" s="270">
        <v>0</v>
      </c>
      <c r="BV460" s="270"/>
      <c r="BW460" s="270">
        <v>0</v>
      </c>
      <c r="BX460" s="270">
        <v>0</v>
      </c>
      <c r="BY460" s="270">
        <v>0</v>
      </c>
      <c r="BZ460" s="270">
        <v>0</v>
      </c>
      <c r="CA460" s="270">
        <v>0</v>
      </c>
      <c r="CB460" s="270">
        <v>0</v>
      </c>
      <c r="CC460" s="270">
        <v>0</v>
      </c>
      <c r="CD460" s="270">
        <v>0</v>
      </c>
      <c r="CE460" s="270">
        <v>0</v>
      </c>
      <c r="CF460" s="270">
        <v>0</v>
      </c>
      <c r="CG460" s="270">
        <v>300</v>
      </c>
      <c r="CH460" s="270">
        <v>0</v>
      </c>
      <c r="CI460" s="270">
        <v>0</v>
      </c>
      <c r="CJ460" s="270">
        <v>0</v>
      </c>
      <c r="CK460" s="270">
        <v>0</v>
      </c>
      <c r="CL460" s="270">
        <v>0</v>
      </c>
      <c r="CM460" s="270">
        <v>0</v>
      </c>
      <c r="CN460" s="270">
        <v>0</v>
      </c>
      <c r="CO460" s="270">
        <v>0</v>
      </c>
      <c r="CP460" s="270">
        <v>0</v>
      </c>
      <c r="CQ460" s="270">
        <v>0</v>
      </c>
      <c r="CR460" s="270">
        <v>0</v>
      </c>
      <c r="CS460" s="270">
        <v>0</v>
      </c>
      <c r="CT460" s="270">
        <v>0</v>
      </c>
      <c r="CU460" s="270">
        <v>0</v>
      </c>
      <c r="CV460" s="270">
        <v>0</v>
      </c>
      <c r="CW460" s="270">
        <v>0</v>
      </c>
      <c r="CX460" s="270">
        <v>0</v>
      </c>
      <c r="CY460" s="270">
        <v>0</v>
      </c>
      <c r="CZ460" s="270">
        <v>0</v>
      </c>
      <c r="DA460" s="270">
        <v>0</v>
      </c>
      <c r="DB460" s="270">
        <v>0</v>
      </c>
      <c r="DC460" s="270">
        <v>0</v>
      </c>
      <c r="DD460" s="270">
        <v>0</v>
      </c>
      <c r="DE460" s="270">
        <v>0</v>
      </c>
      <c r="DF460" s="270">
        <v>0</v>
      </c>
      <c r="DG460" s="270">
        <v>0</v>
      </c>
      <c r="DH460" s="270">
        <v>0</v>
      </c>
      <c r="DI460" s="270">
        <v>0</v>
      </c>
      <c r="DJ460" s="270">
        <v>0</v>
      </c>
      <c r="DK460" s="270">
        <v>0</v>
      </c>
      <c r="DL460" s="270">
        <v>0</v>
      </c>
      <c r="DM460" s="270">
        <v>0</v>
      </c>
      <c r="DN460" s="270">
        <v>0</v>
      </c>
      <c r="DO460" s="270">
        <v>0</v>
      </c>
      <c r="DP460" s="270">
        <v>0</v>
      </c>
      <c r="DQ460" s="270"/>
      <c r="DR460" s="270">
        <v>0</v>
      </c>
      <c r="DS460" s="270">
        <v>300</v>
      </c>
      <c r="DT460" s="270">
        <v>0</v>
      </c>
      <c r="DU460" s="270">
        <v>0</v>
      </c>
      <c r="DV460" s="270">
        <v>0</v>
      </c>
      <c r="DW460" s="270">
        <v>0</v>
      </c>
      <c r="DX460" s="270">
        <v>0</v>
      </c>
      <c r="DY460" s="270">
        <v>0</v>
      </c>
      <c r="DZ460" s="270">
        <v>0</v>
      </c>
      <c r="EA460" s="270">
        <v>0</v>
      </c>
      <c r="EB460" s="270">
        <v>0</v>
      </c>
      <c r="EC460" s="270">
        <v>0</v>
      </c>
      <c r="ED460" s="270">
        <v>0</v>
      </c>
      <c r="EE460" s="270">
        <v>0</v>
      </c>
      <c r="EF460" s="270">
        <v>0</v>
      </c>
      <c r="EG460" s="270">
        <v>0</v>
      </c>
      <c r="EH460" s="270">
        <v>0</v>
      </c>
      <c r="EI460" s="270">
        <v>0</v>
      </c>
      <c r="EJ460" s="270">
        <v>0</v>
      </c>
      <c r="EK460" s="270">
        <v>0</v>
      </c>
      <c r="EL460" s="270">
        <v>0</v>
      </c>
      <c r="EM460" s="270">
        <v>0</v>
      </c>
      <c r="EN460" s="270">
        <v>0</v>
      </c>
      <c r="EO460" s="270">
        <v>0</v>
      </c>
      <c r="EP460" s="270">
        <v>0</v>
      </c>
      <c r="EQ460" s="270">
        <v>0</v>
      </c>
      <c r="ER460" s="270">
        <v>0</v>
      </c>
      <c r="ES460" s="270">
        <v>0</v>
      </c>
      <c r="ET460" s="270">
        <v>0</v>
      </c>
      <c r="EU460" s="270">
        <v>0</v>
      </c>
      <c r="EV460" s="270">
        <v>0</v>
      </c>
      <c r="EW460" s="270">
        <v>0</v>
      </c>
      <c r="EX460" s="270">
        <v>0</v>
      </c>
      <c r="EY460" s="270">
        <v>0</v>
      </c>
      <c r="EZ460" s="270">
        <v>0</v>
      </c>
      <c r="FA460" s="270">
        <v>0</v>
      </c>
      <c r="FB460" s="270">
        <v>0</v>
      </c>
      <c r="FC460" s="270">
        <v>0</v>
      </c>
      <c r="FD460" s="270">
        <v>0</v>
      </c>
      <c r="FE460" s="270">
        <v>0</v>
      </c>
      <c r="FF460" s="270">
        <v>0</v>
      </c>
      <c r="FG460" s="270">
        <v>0</v>
      </c>
      <c r="FH460" s="270">
        <v>0</v>
      </c>
      <c r="FI460" s="270">
        <v>0</v>
      </c>
      <c r="FJ460" s="270">
        <v>0</v>
      </c>
      <c r="FK460" s="270">
        <v>0</v>
      </c>
      <c r="FL460" s="351">
        <v>300</v>
      </c>
      <c r="FM460" s="323">
        <v>0</v>
      </c>
      <c r="FN460" s="324">
        <v>0</v>
      </c>
      <c r="FO460" s="270"/>
      <c r="FP460" s="89"/>
      <c r="FQ460" s="270"/>
      <c r="FR460" s="319"/>
      <c r="FS460" s="319"/>
      <c r="FT460" s="319"/>
      <c r="FU460" s="319"/>
      <c r="FV460" s="319"/>
      <c r="FW460" s="319"/>
      <c r="FX460" s="319"/>
      <c r="FY460" s="319"/>
      <c r="FZ460" s="319"/>
      <c r="GA460" s="319"/>
      <c r="GB460" s="319"/>
      <c r="GC460" s="319"/>
      <c r="GD460" s="319"/>
      <c r="GE460" s="319"/>
      <c r="GF460" s="319"/>
      <c r="GG460" s="319"/>
      <c r="GH460" s="319"/>
      <c r="GI460" s="319"/>
      <c r="GJ460" s="319"/>
      <c r="GK460" s="319"/>
      <c r="GL460" s="319"/>
      <c r="GM460" s="319"/>
      <c r="GN460" s="319"/>
      <c r="GO460" s="319"/>
      <c r="GP460" s="319"/>
      <c r="GQ460" s="319"/>
      <c r="GR460" s="319"/>
      <c r="GS460" s="319"/>
      <c r="GT460" s="319"/>
      <c r="GU460" s="319"/>
      <c r="GV460" s="319"/>
      <c r="GW460" s="319"/>
      <c r="GX460" s="319"/>
      <c r="GY460" s="319"/>
      <c r="GZ460" s="319"/>
      <c r="HA460" s="319"/>
      <c r="HB460" s="319"/>
      <c r="HC460" s="319"/>
      <c r="HD460" s="319"/>
      <c r="HE460" s="319"/>
      <c r="HF460" s="319"/>
      <c r="HG460" s="319"/>
      <c r="HH460" s="319"/>
      <c r="HI460" s="319"/>
      <c r="HJ460" s="319"/>
      <c r="HK460" s="319"/>
      <c r="HL460" s="319"/>
      <c r="HM460" s="319"/>
      <c r="HN460" s="319"/>
      <c r="HO460" s="319"/>
      <c r="HP460" s="319"/>
      <c r="HQ460" s="319"/>
      <c r="HR460" s="319"/>
      <c r="HS460" s="319"/>
      <c r="HT460" s="319"/>
      <c r="HU460" s="319"/>
      <c r="HV460" s="319"/>
      <c r="HW460" s="319"/>
      <c r="HX460" s="319"/>
      <c r="HY460" s="319"/>
      <c r="HZ460" s="319"/>
      <c r="IA460" s="319"/>
      <c r="IB460" s="319"/>
      <c r="IC460" s="319"/>
      <c r="ID460" s="319"/>
      <c r="IE460" s="319"/>
      <c r="IF460" s="319"/>
      <c r="IG460" s="318"/>
    </row>
    <row r="461" spans="1:241" ht="12.75" customHeight="1" x14ac:dyDescent="0.2">
      <c r="A461" s="370" t="s">
        <v>350</v>
      </c>
      <c r="B461" s="270">
        <v>4315</v>
      </c>
      <c r="C461" s="270">
        <v>4315</v>
      </c>
      <c r="D461" s="270">
        <v>1655</v>
      </c>
      <c r="E461" s="270">
        <v>2660</v>
      </c>
      <c r="F461" s="270">
        <v>0</v>
      </c>
      <c r="G461" s="270">
        <v>0</v>
      </c>
      <c r="H461" s="270">
        <v>4315</v>
      </c>
      <c r="I461" s="270">
        <v>800</v>
      </c>
      <c r="J461" s="270">
        <v>3515</v>
      </c>
      <c r="K461" s="270">
        <v>1465</v>
      </c>
      <c r="L461" s="270">
        <v>115.76941400666985</v>
      </c>
      <c r="M461" s="270">
        <v>2280</v>
      </c>
      <c r="N461" s="270">
        <v>445</v>
      </c>
      <c r="O461" s="270">
        <v>235</v>
      </c>
      <c r="P461" s="270">
        <v>495</v>
      </c>
      <c r="Q461" s="270">
        <v>235</v>
      </c>
      <c r="R461" s="270">
        <v>120</v>
      </c>
      <c r="S461" s="270">
        <v>175</v>
      </c>
      <c r="T461" s="270">
        <v>205</v>
      </c>
      <c r="U461" s="270">
        <v>1.8289637952559301</v>
      </c>
      <c r="V461" s="270">
        <v>1</v>
      </c>
      <c r="W461" s="270">
        <v>22</v>
      </c>
      <c r="X461" s="270">
        <v>56.677808727948005</v>
      </c>
      <c r="Y461" s="270">
        <v>0</v>
      </c>
      <c r="Z461" s="270">
        <v>320</v>
      </c>
      <c r="AA461" s="270">
        <v>740</v>
      </c>
      <c r="AB461" s="270">
        <v>1295</v>
      </c>
      <c r="AC461" s="270">
        <v>1225</v>
      </c>
      <c r="AD461" s="270">
        <v>700</v>
      </c>
      <c r="AE461" s="270">
        <v>30</v>
      </c>
      <c r="AF461" s="270">
        <v>440</v>
      </c>
      <c r="AG461" s="270" t="s">
        <v>1676</v>
      </c>
      <c r="AH461" s="270">
        <v>435</v>
      </c>
      <c r="AI461" s="270" t="s">
        <v>1676</v>
      </c>
      <c r="AJ461" s="270">
        <v>40</v>
      </c>
      <c r="AK461" s="270">
        <v>20</v>
      </c>
      <c r="AL461" s="270">
        <v>160</v>
      </c>
      <c r="AM461" s="270">
        <v>390</v>
      </c>
      <c r="AN461" s="270">
        <v>115</v>
      </c>
      <c r="AO461" s="270">
        <v>0</v>
      </c>
      <c r="AP461" s="270">
        <v>15</v>
      </c>
      <c r="AQ461" s="270">
        <v>90</v>
      </c>
      <c r="AR461" s="270">
        <v>120</v>
      </c>
      <c r="AS461" s="270">
        <v>185</v>
      </c>
      <c r="AT461" s="270">
        <v>380</v>
      </c>
      <c r="AU461" s="270">
        <v>0</v>
      </c>
      <c r="AV461" s="270">
        <v>20</v>
      </c>
      <c r="AW461" s="270">
        <v>525</v>
      </c>
      <c r="AX461" s="270">
        <v>0</v>
      </c>
      <c r="AY461" s="270">
        <v>165</v>
      </c>
      <c r="AZ461" s="270">
        <v>1020</v>
      </c>
      <c r="BA461" s="270">
        <v>55</v>
      </c>
      <c r="BB461" s="270">
        <v>135</v>
      </c>
      <c r="BC461" s="270" t="s">
        <v>1676</v>
      </c>
      <c r="BD461" s="270">
        <v>45</v>
      </c>
      <c r="BE461" s="270" t="s">
        <v>1676</v>
      </c>
      <c r="BF461" s="270" t="s">
        <v>1676</v>
      </c>
      <c r="BG461" s="270">
        <v>0</v>
      </c>
      <c r="BH461" s="270">
        <v>175</v>
      </c>
      <c r="BI461" s="270">
        <v>445</v>
      </c>
      <c r="BJ461" s="270" t="s">
        <v>1676</v>
      </c>
      <c r="BK461" s="270" t="s">
        <v>1676</v>
      </c>
      <c r="BL461" s="270">
        <v>60</v>
      </c>
      <c r="BM461" s="270">
        <v>840</v>
      </c>
      <c r="BN461" s="270">
        <v>35</v>
      </c>
      <c r="BO461" s="270">
        <v>1740</v>
      </c>
      <c r="BP461" s="270">
        <v>710</v>
      </c>
      <c r="BQ461" s="270" t="s">
        <v>1676</v>
      </c>
      <c r="BR461" s="270">
        <v>0</v>
      </c>
      <c r="BS461" s="270" t="s">
        <v>1676</v>
      </c>
      <c r="BT461" s="270">
        <v>120</v>
      </c>
      <c r="BU461" s="270">
        <v>20</v>
      </c>
      <c r="BV461" s="270"/>
      <c r="BW461" s="270">
        <v>105</v>
      </c>
      <c r="BX461" s="270" t="s">
        <v>1676</v>
      </c>
      <c r="BY461" s="270" t="s">
        <v>1676</v>
      </c>
      <c r="BZ461" s="270">
        <v>0</v>
      </c>
      <c r="CA461" s="270">
        <v>0</v>
      </c>
      <c r="CB461" s="270">
        <v>0</v>
      </c>
      <c r="CC461" s="270">
        <v>0</v>
      </c>
      <c r="CD461" s="270">
        <v>35</v>
      </c>
      <c r="CE461" s="270" t="s">
        <v>1676</v>
      </c>
      <c r="CF461" s="270">
        <v>0</v>
      </c>
      <c r="CG461" s="270">
        <v>4275</v>
      </c>
      <c r="CH461" s="270">
        <v>0</v>
      </c>
      <c r="CI461" s="270">
        <v>715</v>
      </c>
      <c r="CJ461" s="270">
        <v>210</v>
      </c>
      <c r="CK461" s="270">
        <v>1580</v>
      </c>
      <c r="CL461" s="270">
        <v>70</v>
      </c>
      <c r="CM461" s="270">
        <v>445</v>
      </c>
      <c r="CN461" s="270">
        <v>0</v>
      </c>
      <c r="CO461" s="270">
        <v>0</v>
      </c>
      <c r="CP461" s="270">
        <v>0</v>
      </c>
      <c r="CQ461" s="270">
        <v>0</v>
      </c>
      <c r="CR461" s="270">
        <v>0</v>
      </c>
      <c r="CS461" s="270">
        <v>0</v>
      </c>
      <c r="CT461" s="270">
        <v>0</v>
      </c>
      <c r="CU461" s="270">
        <v>0</v>
      </c>
      <c r="CV461" s="270">
        <v>60</v>
      </c>
      <c r="CW461" s="270">
        <v>40</v>
      </c>
      <c r="CX461" s="270">
        <v>0</v>
      </c>
      <c r="CY461" s="270">
        <v>0</v>
      </c>
      <c r="CZ461" s="270">
        <v>0</v>
      </c>
      <c r="DA461" s="270">
        <v>280</v>
      </c>
      <c r="DB461" s="270">
        <v>0</v>
      </c>
      <c r="DC461" s="270">
        <v>0</v>
      </c>
      <c r="DD461" s="270">
        <v>235</v>
      </c>
      <c r="DE461" s="270">
        <v>0</v>
      </c>
      <c r="DF461" s="270">
        <v>0</v>
      </c>
      <c r="DG461" s="270">
        <v>0</v>
      </c>
      <c r="DH461" s="270">
        <v>0</v>
      </c>
      <c r="DI461" s="270">
        <v>0</v>
      </c>
      <c r="DJ461" s="270">
        <v>0</v>
      </c>
      <c r="DK461" s="270">
        <v>0</v>
      </c>
      <c r="DL461" s="270">
        <v>0</v>
      </c>
      <c r="DM461" s="270">
        <v>0</v>
      </c>
      <c r="DN461" s="270">
        <v>0</v>
      </c>
      <c r="DO461" s="270">
        <v>0</v>
      </c>
      <c r="DP461" s="270">
        <v>0</v>
      </c>
      <c r="DQ461" s="270"/>
      <c r="DR461" s="270">
        <v>0</v>
      </c>
      <c r="DS461" s="270">
        <v>0</v>
      </c>
      <c r="DT461" s="270">
        <v>0</v>
      </c>
      <c r="DU461" s="270">
        <v>0</v>
      </c>
      <c r="DV461" s="270">
        <v>0</v>
      </c>
      <c r="DW461" s="270">
        <v>0</v>
      </c>
      <c r="DX461" s="270">
        <v>0</v>
      </c>
      <c r="DY461" s="270">
        <v>0</v>
      </c>
      <c r="DZ461" s="270">
        <v>0</v>
      </c>
      <c r="EA461" s="270">
        <v>0</v>
      </c>
      <c r="EB461" s="270">
        <v>0</v>
      </c>
      <c r="EC461" s="270">
        <v>0</v>
      </c>
      <c r="ED461" s="270">
        <v>0</v>
      </c>
      <c r="EE461" s="270">
        <v>0</v>
      </c>
      <c r="EF461" s="270">
        <v>0</v>
      </c>
      <c r="EG461" s="270">
        <v>0</v>
      </c>
      <c r="EH461" s="270">
        <v>0</v>
      </c>
      <c r="EI461" s="270">
        <v>0</v>
      </c>
      <c r="EJ461" s="270">
        <v>0</v>
      </c>
      <c r="EK461" s="270">
        <v>680</v>
      </c>
      <c r="EL461" s="270">
        <v>0</v>
      </c>
      <c r="EM461" s="270">
        <v>0</v>
      </c>
      <c r="EN461" s="270">
        <v>0</v>
      </c>
      <c r="EO461" s="270">
        <v>0</v>
      </c>
      <c r="EP461" s="270">
        <v>0</v>
      </c>
      <c r="EQ461" s="270">
        <v>0</v>
      </c>
      <c r="ER461" s="270">
        <v>0</v>
      </c>
      <c r="ES461" s="270">
        <v>0</v>
      </c>
      <c r="ET461" s="270">
        <v>0</v>
      </c>
      <c r="EU461" s="270">
        <v>0</v>
      </c>
      <c r="EV461" s="270">
        <v>0</v>
      </c>
      <c r="EW461" s="270">
        <v>0</v>
      </c>
      <c r="EX461" s="270">
        <v>0</v>
      </c>
      <c r="EY461" s="270">
        <v>0</v>
      </c>
      <c r="EZ461" s="270">
        <v>0</v>
      </c>
      <c r="FA461" s="270">
        <v>0</v>
      </c>
      <c r="FB461" s="270">
        <v>0</v>
      </c>
      <c r="FC461" s="270">
        <v>0</v>
      </c>
      <c r="FD461" s="270">
        <v>0</v>
      </c>
      <c r="FE461" s="270">
        <v>0</v>
      </c>
      <c r="FF461" s="270">
        <v>0</v>
      </c>
      <c r="FG461" s="270">
        <v>0</v>
      </c>
      <c r="FH461" s="270">
        <v>0</v>
      </c>
      <c r="FI461" s="270">
        <v>0</v>
      </c>
      <c r="FJ461" s="270">
        <v>0</v>
      </c>
      <c r="FK461" s="270">
        <v>0</v>
      </c>
      <c r="FL461" s="351">
        <v>4185</v>
      </c>
      <c r="FM461" s="323">
        <v>0</v>
      </c>
      <c r="FN461" s="324">
        <v>4200</v>
      </c>
      <c r="FO461" s="270"/>
      <c r="FP461" s="89"/>
      <c r="FQ461" s="270"/>
      <c r="FR461" s="319"/>
      <c r="FS461" s="319"/>
      <c r="FT461" s="319"/>
      <c r="FU461" s="319"/>
      <c r="FV461" s="319"/>
      <c r="FW461" s="319"/>
      <c r="FX461" s="319"/>
      <c r="FY461" s="319"/>
      <c r="FZ461" s="319"/>
      <c r="GA461" s="319"/>
      <c r="GB461" s="319"/>
      <c r="GC461" s="319"/>
      <c r="GD461" s="319"/>
      <c r="GE461" s="319"/>
      <c r="GF461" s="319"/>
      <c r="GG461" s="319"/>
      <c r="GH461" s="319"/>
      <c r="GI461" s="319"/>
      <c r="GJ461" s="319"/>
      <c r="GK461" s="319"/>
      <c r="GL461" s="319"/>
      <c r="GM461" s="319"/>
      <c r="GN461" s="319"/>
      <c r="GO461" s="319"/>
      <c r="GP461" s="319"/>
      <c r="GQ461" s="319"/>
      <c r="GR461" s="319"/>
      <c r="GS461" s="319"/>
      <c r="GT461" s="319"/>
      <c r="GU461" s="319"/>
      <c r="GV461" s="319"/>
      <c r="GW461" s="319"/>
      <c r="GX461" s="319"/>
      <c r="GY461" s="319"/>
      <c r="GZ461" s="319"/>
      <c r="HA461" s="319"/>
      <c r="HB461" s="319"/>
      <c r="HC461" s="319"/>
      <c r="HD461" s="319"/>
      <c r="HE461" s="319"/>
      <c r="HF461" s="319"/>
      <c r="HG461" s="319"/>
      <c r="HH461" s="319"/>
      <c r="HI461" s="319"/>
      <c r="HJ461" s="319"/>
      <c r="HK461" s="319"/>
      <c r="HL461" s="319"/>
      <c r="HM461" s="319"/>
      <c r="HN461" s="319"/>
      <c r="HO461" s="319"/>
      <c r="HP461" s="319"/>
      <c r="HQ461" s="319"/>
      <c r="HR461" s="319"/>
      <c r="HS461" s="319"/>
      <c r="HT461" s="319"/>
      <c r="HU461" s="319"/>
      <c r="HV461" s="319"/>
      <c r="HW461" s="319"/>
      <c r="HX461" s="319"/>
      <c r="HY461" s="319"/>
      <c r="HZ461" s="319"/>
      <c r="IA461" s="319"/>
      <c r="IB461" s="319"/>
      <c r="IC461" s="319"/>
      <c r="ID461" s="319"/>
      <c r="IE461" s="319"/>
      <c r="IF461" s="319"/>
      <c r="IG461" s="318"/>
    </row>
    <row r="462" spans="1:241" ht="12.75" customHeight="1" x14ac:dyDescent="0.2">
      <c r="A462" s="370" t="s">
        <v>416</v>
      </c>
      <c r="B462" s="270">
        <v>93120</v>
      </c>
      <c r="C462" s="270">
        <v>64320</v>
      </c>
      <c r="D462" s="270">
        <v>28880</v>
      </c>
      <c r="E462" s="270">
        <v>35435</v>
      </c>
      <c r="F462" s="270">
        <v>27855</v>
      </c>
      <c r="G462" s="270">
        <v>1695</v>
      </c>
      <c r="H462" s="270">
        <v>29055</v>
      </c>
      <c r="I462" s="270">
        <v>65490</v>
      </c>
      <c r="J462" s="270">
        <v>27630</v>
      </c>
      <c r="K462" s="270">
        <v>164130</v>
      </c>
      <c r="L462" s="270">
        <v>60.316376477169428</v>
      </c>
      <c r="M462" s="270">
        <v>11550</v>
      </c>
      <c r="N462" s="270">
        <v>7875</v>
      </c>
      <c r="O462" s="270">
        <v>3315</v>
      </c>
      <c r="P462" s="270">
        <v>4210</v>
      </c>
      <c r="Q462" s="270">
        <v>1260</v>
      </c>
      <c r="R462" s="270">
        <v>245</v>
      </c>
      <c r="S462" s="270">
        <v>80</v>
      </c>
      <c r="T462" s="270">
        <v>65</v>
      </c>
      <c r="U462" s="270">
        <v>4.0984493925211556</v>
      </c>
      <c r="V462" s="270">
        <v>1</v>
      </c>
      <c r="W462" s="270">
        <v>38</v>
      </c>
      <c r="X462" s="270">
        <v>60.050639924673327</v>
      </c>
      <c r="Y462" s="270">
        <v>7535</v>
      </c>
      <c r="Z462" s="270">
        <v>6965</v>
      </c>
      <c r="AA462" s="270">
        <v>8720</v>
      </c>
      <c r="AB462" s="270">
        <v>13145</v>
      </c>
      <c r="AC462" s="270">
        <v>22485</v>
      </c>
      <c r="AD462" s="270">
        <v>27945</v>
      </c>
      <c r="AE462" s="270">
        <v>6130</v>
      </c>
      <c r="AF462" s="270">
        <v>760</v>
      </c>
      <c r="AG462" s="270">
        <v>440</v>
      </c>
      <c r="AH462" s="270">
        <v>2980</v>
      </c>
      <c r="AI462" s="270">
        <v>600</v>
      </c>
      <c r="AJ462" s="270">
        <v>1590</v>
      </c>
      <c r="AK462" s="270">
        <v>400</v>
      </c>
      <c r="AL462" s="270">
        <v>4320</v>
      </c>
      <c r="AM462" s="270">
        <v>5410</v>
      </c>
      <c r="AN462" s="270">
        <v>695</v>
      </c>
      <c r="AO462" s="270">
        <v>685</v>
      </c>
      <c r="AP462" s="270">
        <v>890</v>
      </c>
      <c r="AQ462" s="270">
        <v>2045</v>
      </c>
      <c r="AR462" s="270">
        <v>390</v>
      </c>
      <c r="AS462" s="270">
        <v>225</v>
      </c>
      <c r="AT462" s="270">
        <v>1500</v>
      </c>
      <c r="AU462" s="270">
        <v>2290</v>
      </c>
      <c r="AV462" s="270">
        <v>3680</v>
      </c>
      <c r="AW462" s="270">
        <v>1790</v>
      </c>
      <c r="AX462" s="270">
        <v>8925</v>
      </c>
      <c r="AY462" s="270">
        <v>345</v>
      </c>
      <c r="AZ462" s="270">
        <v>3285</v>
      </c>
      <c r="BA462" s="270">
        <v>4320</v>
      </c>
      <c r="BB462" s="270">
        <v>45550</v>
      </c>
      <c r="BC462" s="270">
        <v>2415</v>
      </c>
      <c r="BD462" s="270">
        <v>7175</v>
      </c>
      <c r="BE462" s="270">
        <v>1420</v>
      </c>
      <c r="BF462" s="270">
        <v>1040</v>
      </c>
      <c r="BG462" s="270">
        <v>365</v>
      </c>
      <c r="BH462" s="270">
        <v>970</v>
      </c>
      <c r="BI462" s="270">
        <v>3000</v>
      </c>
      <c r="BJ462" s="270">
        <v>500</v>
      </c>
      <c r="BK462" s="270">
        <v>3980</v>
      </c>
      <c r="BL462" s="270">
        <v>5055</v>
      </c>
      <c r="BM462" s="270">
        <v>9145</v>
      </c>
      <c r="BN462" s="270">
        <v>2095</v>
      </c>
      <c r="BO462" s="270">
        <v>4210</v>
      </c>
      <c r="BP462" s="270">
        <v>3290</v>
      </c>
      <c r="BQ462" s="270">
        <v>3630</v>
      </c>
      <c r="BR462" s="270">
        <v>1155</v>
      </c>
      <c r="BS462" s="270">
        <v>220</v>
      </c>
      <c r="BT462" s="270">
        <v>7910</v>
      </c>
      <c r="BU462" s="270">
        <v>4045</v>
      </c>
      <c r="BV462" s="270"/>
      <c r="BW462" s="270">
        <v>2705</v>
      </c>
      <c r="BX462" s="270">
        <v>315</v>
      </c>
      <c r="BY462" s="270">
        <v>3200</v>
      </c>
      <c r="BZ462" s="270">
        <v>520</v>
      </c>
      <c r="CA462" s="270">
        <v>50</v>
      </c>
      <c r="CB462" s="270">
        <v>0</v>
      </c>
      <c r="CC462" s="270">
        <v>0</v>
      </c>
      <c r="CD462" s="270">
        <v>1555</v>
      </c>
      <c r="CE462" s="270">
        <v>100</v>
      </c>
      <c r="CF462" s="270">
        <v>175</v>
      </c>
      <c r="CG462" s="270">
        <v>58410</v>
      </c>
      <c r="CH462" s="270">
        <v>0</v>
      </c>
      <c r="CI462" s="270">
        <v>12460</v>
      </c>
      <c r="CJ462" s="270">
        <v>2180</v>
      </c>
      <c r="CK462" s="270">
        <v>5190</v>
      </c>
      <c r="CL462" s="270">
        <v>1735</v>
      </c>
      <c r="CM462" s="270">
        <v>3135</v>
      </c>
      <c r="CN462" s="270">
        <v>15</v>
      </c>
      <c r="CO462" s="270">
        <v>0</v>
      </c>
      <c r="CP462" s="270">
        <v>0</v>
      </c>
      <c r="CQ462" s="270">
        <v>0</v>
      </c>
      <c r="CR462" s="270">
        <v>0</v>
      </c>
      <c r="CS462" s="270">
        <v>0</v>
      </c>
      <c r="CT462" s="270">
        <v>0</v>
      </c>
      <c r="CU462" s="270">
        <v>0</v>
      </c>
      <c r="CV462" s="270">
        <v>0</v>
      </c>
      <c r="CW462" s="270">
        <v>1820</v>
      </c>
      <c r="CX462" s="270">
        <v>0</v>
      </c>
      <c r="CY462" s="270">
        <v>0</v>
      </c>
      <c r="CZ462" s="270">
        <v>1760</v>
      </c>
      <c r="DA462" s="270">
        <v>775</v>
      </c>
      <c r="DB462" s="270">
        <v>0</v>
      </c>
      <c r="DC462" s="270">
        <v>15070</v>
      </c>
      <c r="DD462" s="270">
        <v>8690</v>
      </c>
      <c r="DE462" s="270">
        <v>365</v>
      </c>
      <c r="DF462" s="270">
        <v>0</v>
      </c>
      <c r="DG462" s="270">
        <v>0</v>
      </c>
      <c r="DH462" s="270">
        <v>0</v>
      </c>
      <c r="DI462" s="270">
        <v>0</v>
      </c>
      <c r="DJ462" s="270">
        <v>0</v>
      </c>
      <c r="DK462" s="270">
        <v>0</v>
      </c>
      <c r="DL462" s="270">
        <v>0</v>
      </c>
      <c r="DM462" s="270">
        <v>0</v>
      </c>
      <c r="DN462" s="270" t="s">
        <v>1676</v>
      </c>
      <c r="DO462" s="270">
        <v>2330</v>
      </c>
      <c r="DP462" s="270">
        <v>0</v>
      </c>
      <c r="DQ462" s="270"/>
      <c r="DR462" s="270">
        <v>0</v>
      </c>
      <c r="DS462" s="270">
        <v>2150</v>
      </c>
      <c r="DT462" s="270">
        <v>4455</v>
      </c>
      <c r="DU462" s="270">
        <v>0</v>
      </c>
      <c r="DV462" s="270">
        <v>0</v>
      </c>
      <c r="DW462" s="270">
        <v>0</v>
      </c>
      <c r="DX462" s="270">
        <v>3080</v>
      </c>
      <c r="DY462" s="270">
        <v>1430</v>
      </c>
      <c r="DZ462" s="270">
        <v>0</v>
      </c>
      <c r="EA462" s="270">
        <v>10</v>
      </c>
      <c r="EB462" s="270">
        <v>0</v>
      </c>
      <c r="EC462" s="270">
        <v>3365</v>
      </c>
      <c r="ED462" s="270">
        <v>6525</v>
      </c>
      <c r="EE462" s="270">
        <v>0</v>
      </c>
      <c r="EF462" s="270">
        <v>8820</v>
      </c>
      <c r="EG462" s="270">
        <v>0</v>
      </c>
      <c r="EH462" s="270">
        <v>0</v>
      </c>
      <c r="EI462" s="270">
        <v>0</v>
      </c>
      <c r="EJ462" s="270">
        <v>2070</v>
      </c>
      <c r="EK462" s="270">
        <v>2075</v>
      </c>
      <c r="EL462" s="270">
        <v>1000</v>
      </c>
      <c r="EM462" s="270">
        <v>0</v>
      </c>
      <c r="EN462" s="270">
        <v>0</v>
      </c>
      <c r="EO462" s="270">
        <v>0</v>
      </c>
      <c r="EP462" s="270">
        <v>0</v>
      </c>
      <c r="EQ462" s="270">
        <v>0</v>
      </c>
      <c r="ER462" s="270">
        <v>0</v>
      </c>
      <c r="ES462" s="270">
        <v>0</v>
      </c>
      <c r="ET462" s="270">
        <v>0</v>
      </c>
      <c r="EU462" s="270">
        <v>0</v>
      </c>
      <c r="EV462" s="270">
        <v>160</v>
      </c>
      <c r="EW462" s="270">
        <v>0</v>
      </c>
      <c r="EX462" s="270">
        <v>0</v>
      </c>
      <c r="EY462" s="270">
        <v>0</v>
      </c>
      <c r="EZ462" s="270">
        <v>1570</v>
      </c>
      <c r="FA462" s="270">
        <v>0</v>
      </c>
      <c r="FB462" s="270">
        <v>0</v>
      </c>
      <c r="FC462" s="270">
        <v>0</v>
      </c>
      <c r="FD462" s="270">
        <v>0</v>
      </c>
      <c r="FE462" s="270">
        <v>850</v>
      </c>
      <c r="FF462" s="270">
        <v>0</v>
      </c>
      <c r="FG462" s="270">
        <v>0</v>
      </c>
      <c r="FH462" s="270">
        <v>0</v>
      </c>
      <c r="FI462" s="270">
        <v>0</v>
      </c>
      <c r="FJ462" s="270">
        <v>40</v>
      </c>
      <c r="FK462" s="270" t="s">
        <v>1676</v>
      </c>
      <c r="FL462" s="351">
        <v>47570</v>
      </c>
      <c r="FM462" s="323">
        <v>5720</v>
      </c>
      <c r="FN462" s="324">
        <v>28600</v>
      </c>
      <c r="FO462" s="270"/>
      <c r="FP462" s="89"/>
      <c r="FQ462" s="270"/>
      <c r="FR462" s="319"/>
      <c r="FS462" s="319"/>
      <c r="FT462" s="319"/>
      <c r="FU462" s="319"/>
      <c r="FV462" s="319"/>
      <c r="FW462" s="319"/>
      <c r="FX462" s="319"/>
      <c r="FY462" s="319"/>
      <c r="FZ462" s="319"/>
      <c r="GA462" s="319"/>
      <c r="GB462" s="319"/>
      <c r="GC462" s="319"/>
      <c r="GD462" s="319"/>
      <c r="GE462" s="319"/>
      <c r="GF462" s="319"/>
      <c r="GG462" s="319"/>
      <c r="GH462" s="319"/>
      <c r="GI462" s="319"/>
      <c r="GJ462" s="319"/>
      <c r="GK462" s="319"/>
      <c r="GL462" s="319"/>
      <c r="GM462" s="319"/>
      <c r="GN462" s="319"/>
      <c r="GO462" s="319"/>
      <c r="GP462" s="319"/>
      <c r="GQ462" s="319"/>
      <c r="GR462" s="319"/>
      <c r="GS462" s="319"/>
      <c r="GT462" s="319"/>
      <c r="GU462" s="319"/>
      <c r="GV462" s="319"/>
      <c r="GW462" s="319"/>
      <c r="GX462" s="319"/>
      <c r="GY462" s="319"/>
      <c r="GZ462" s="319"/>
      <c r="HA462" s="319"/>
      <c r="HB462" s="319"/>
      <c r="HC462" s="319"/>
      <c r="HD462" s="319"/>
      <c r="HE462" s="319"/>
      <c r="HF462" s="319"/>
      <c r="HG462" s="319"/>
      <c r="HH462" s="319"/>
      <c r="HI462" s="319"/>
      <c r="HJ462" s="319"/>
      <c r="HK462" s="319"/>
      <c r="HL462" s="319"/>
      <c r="HM462" s="319"/>
      <c r="HN462" s="319"/>
      <c r="HO462" s="319"/>
      <c r="HP462" s="319"/>
      <c r="HQ462" s="319"/>
      <c r="HR462" s="319"/>
      <c r="HS462" s="319"/>
      <c r="HT462" s="319"/>
      <c r="HU462" s="319"/>
      <c r="HV462" s="319"/>
      <c r="HW462" s="319"/>
      <c r="HX462" s="319"/>
      <c r="HY462" s="319"/>
      <c r="HZ462" s="319"/>
      <c r="IA462" s="319"/>
      <c r="IB462" s="319"/>
      <c r="IC462" s="319"/>
      <c r="ID462" s="319"/>
      <c r="IE462" s="319"/>
      <c r="IF462" s="319"/>
      <c r="IG462" s="318"/>
    </row>
    <row r="463" spans="1:241" ht="12.75" customHeight="1" x14ac:dyDescent="0.2">
      <c r="A463" s="370" t="s">
        <v>567</v>
      </c>
      <c r="B463" s="270">
        <v>170475</v>
      </c>
      <c r="C463" s="270">
        <v>138615</v>
      </c>
      <c r="D463" s="270">
        <v>63540</v>
      </c>
      <c r="E463" s="270">
        <v>75070</v>
      </c>
      <c r="F463" s="270">
        <v>61245</v>
      </c>
      <c r="G463" s="270">
        <v>16760</v>
      </c>
      <c r="H463" s="270">
        <v>49230</v>
      </c>
      <c r="I463" s="270">
        <v>111080</v>
      </c>
      <c r="J463" s="270">
        <v>59395</v>
      </c>
      <c r="K463" s="270">
        <v>334120</v>
      </c>
      <c r="L463" s="270">
        <v>52.74717455865369</v>
      </c>
      <c r="M463" s="270">
        <v>21925</v>
      </c>
      <c r="N463" s="270">
        <v>13725</v>
      </c>
      <c r="O463" s="270">
        <v>4670</v>
      </c>
      <c r="P463" s="270">
        <v>5620</v>
      </c>
      <c r="Q463" s="270">
        <v>2160</v>
      </c>
      <c r="R463" s="270">
        <v>380</v>
      </c>
      <c r="S463" s="270">
        <v>15</v>
      </c>
      <c r="T463" s="270" t="s">
        <v>1676</v>
      </c>
      <c r="U463" s="270">
        <v>4.1331817093607857</v>
      </c>
      <c r="V463" s="270">
        <v>1</v>
      </c>
      <c r="W463" s="270">
        <v>34</v>
      </c>
      <c r="X463" s="270">
        <v>59.54953369688387</v>
      </c>
      <c r="Y463" s="270">
        <v>13725</v>
      </c>
      <c r="Z463" s="270">
        <v>12740</v>
      </c>
      <c r="AA463" s="270">
        <v>16480</v>
      </c>
      <c r="AB463" s="270">
        <v>24340</v>
      </c>
      <c r="AC463" s="270">
        <v>43440</v>
      </c>
      <c r="AD463" s="270">
        <v>48595</v>
      </c>
      <c r="AE463" s="270">
        <v>10500</v>
      </c>
      <c r="AF463" s="270">
        <v>1705</v>
      </c>
      <c r="AG463" s="270">
        <v>1050</v>
      </c>
      <c r="AH463" s="270">
        <v>4215</v>
      </c>
      <c r="AI463" s="270">
        <v>750</v>
      </c>
      <c r="AJ463" s="270">
        <v>2390</v>
      </c>
      <c r="AK463" s="270">
        <v>2740</v>
      </c>
      <c r="AL463" s="270">
        <v>8375</v>
      </c>
      <c r="AM463" s="270">
        <v>10250</v>
      </c>
      <c r="AN463" s="270">
        <v>1445</v>
      </c>
      <c r="AO463" s="270">
        <v>2920</v>
      </c>
      <c r="AP463" s="270">
        <v>1195</v>
      </c>
      <c r="AQ463" s="270">
        <v>7485</v>
      </c>
      <c r="AR463" s="270">
        <v>440</v>
      </c>
      <c r="AS463" s="270">
        <v>440</v>
      </c>
      <c r="AT463" s="270">
        <v>1745</v>
      </c>
      <c r="AU463" s="270">
        <v>5295</v>
      </c>
      <c r="AV463" s="270">
        <v>5400</v>
      </c>
      <c r="AW463" s="270">
        <v>3140</v>
      </c>
      <c r="AX463" s="270">
        <v>13475</v>
      </c>
      <c r="AY463" s="270">
        <v>490</v>
      </c>
      <c r="AZ463" s="270">
        <v>5900</v>
      </c>
      <c r="BA463" s="270">
        <v>16400</v>
      </c>
      <c r="BB463" s="270">
        <v>73230</v>
      </c>
      <c r="BC463" s="270">
        <v>4155</v>
      </c>
      <c r="BD463" s="270">
        <v>20830</v>
      </c>
      <c r="BE463" s="270">
        <v>3200</v>
      </c>
      <c r="BF463" s="270">
        <v>2710</v>
      </c>
      <c r="BG463" s="270">
        <v>920</v>
      </c>
      <c r="BH463" s="270">
        <v>2390</v>
      </c>
      <c r="BI463" s="270">
        <v>4315</v>
      </c>
      <c r="BJ463" s="270">
        <v>625</v>
      </c>
      <c r="BK463" s="270">
        <v>8035</v>
      </c>
      <c r="BL463" s="270">
        <v>7695</v>
      </c>
      <c r="BM463" s="270">
        <v>20630</v>
      </c>
      <c r="BN463" s="270">
        <v>4105</v>
      </c>
      <c r="BO463" s="270">
        <v>7530</v>
      </c>
      <c r="BP463" s="270">
        <v>8125</v>
      </c>
      <c r="BQ463" s="270">
        <v>7180</v>
      </c>
      <c r="BR463" s="270">
        <v>1785</v>
      </c>
      <c r="BS463" s="270">
        <v>270</v>
      </c>
      <c r="BT463" s="270">
        <v>17200</v>
      </c>
      <c r="BU463" s="270">
        <v>10260</v>
      </c>
      <c r="BV463" s="270"/>
      <c r="BW463" s="270">
        <v>6665</v>
      </c>
      <c r="BX463" s="270">
        <v>655</v>
      </c>
      <c r="BY463" s="270">
        <v>8390</v>
      </c>
      <c r="BZ463" s="270">
        <v>1195</v>
      </c>
      <c r="CA463" s="270">
        <v>190</v>
      </c>
      <c r="CB463" s="270">
        <v>20</v>
      </c>
      <c r="CC463" s="270" t="s">
        <v>1676</v>
      </c>
      <c r="CD463" s="270">
        <v>2945</v>
      </c>
      <c r="CE463" s="270">
        <v>240</v>
      </c>
      <c r="CF463" s="270">
        <v>430</v>
      </c>
      <c r="CG463" s="270">
        <v>124550</v>
      </c>
      <c r="CH463" s="270">
        <v>0</v>
      </c>
      <c r="CI463" s="270">
        <v>17995</v>
      </c>
      <c r="CJ463" s="270">
        <v>6045</v>
      </c>
      <c r="CK463" s="270">
        <v>8515</v>
      </c>
      <c r="CL463" s="270">
        <v>1230</v>
      </c>
      <c r="CM463" s="270">
        <v>4285</v>
      </c>
      <c r="CN463" s="270">
        <v>4880</v>
      </c>
      <c r="CO463" s="270" t="s">
        <v>1676</v>
      </c>
      <c r="CP463" s="270">
        <v>0</v>
      </c>
      <c r="CQ463" s="270">
        <v>0</v>
      </c>
      <c r="CR463" s="270">
        <v>0</v>
      </c>
      <c r="CS463" s="270">
        <v>0</v>
      </c>
      <c r="CT463" s="270">
        <v>0</v>
      </c>
      <c r="CU463" s="270">
        <v>0</v>
      </c>
      <c r="CV463" s="270">
        <v>0</v>
      </c>
      <c r="CW463" s="270" t="s">
        <v>1676</v>
      </c>
      <c r="CX463" s="270">
        <v>0</v>
      </c>
      <c r="CY463" s="270">
        <v>70</v>
      </c>
      <c r="CZ463" s="270">
        <v>13700</v>
      </c>
      <c r="DA463" s="270">
        <v>1005</v>
      </c>
      <c r="DB463" s="270">
        <v>0</v>
      </c>
      <c r="DC463" s="270">
        <v>45735</v>
      </c>
      <c r="DD463" s="270">
        <v>6090</v>
      </c>
      <c r="DE463" s="270">
        <v>415</v>
      </c>
      <c r="DF463" s="270">
        <v>9595</v>
      </c>
      <c r="DG463" s="270">
        <v>0</v>
      </c>
      <c r="DH463" s="270">
        <v>0</v>
      </c>
      <c r="DI463" s="270" t="s">
        <v>1676</v>
      </c>
      <c r="DJ463" s="270">
        <v>0</v>
      </c>
      <c r="DK463" s="270">
        <v>0</v>
      </c>
      <c r="DL463" s="270">
        <v>0</v>
      </c>
      <c r="DM463" s="270">
        <v>495</v>
      </c>
      <c r="DN463" s="270">
        <v>0</v>
      </c>
      <c r="DO463" s="270">
        <v>5745</v>
      </c>
      <c r="DP463" s="270">
        <v>0</v>
      </c>
      <c r="DQ463" s="270"/>
      <c r="DR463" s="270">
        <v>0</v>
      </c>
      <c r="DS463" s="270">
        <v>3055</v>
      </c>
      <c r="DT463" s="270">
        <v>3295</v>
      </c>
      <c r="DU463" s="270">
        <v>0</v>
      </c>
      <c r="DV463" s="270">
        <v>0</v>
      </c>
      <c r="DW463" s="270">
        <v>0</v>
      </c>
      <c r="DX463" s="270">
        <v>0</v>
      </c>
      <c r="DY463" s="270">
        <v>4890</v>
      </c>
      <c r="DZ463" s="270">
        <v>0</v>
      </c>
      <c r="EA463" s="270">
        <v>90</v>
      </c>
      <c r="EB463" s="270" t="s">
        <v>1676</v>
      </c>
      <c r="EC463" s="270">
        <v>730</v>
      </c>
      <c r="ED463" s="270">
        <v>12695</v>
      </c>
      <c r="EE463" s="270" t="s">
        <v>1676</v>
      </c>
      <c r="EF463" s="270">
        <v>8600</v>
      </c>
      <c r="EG463" s="270">
        <v>0</v>
      </c>
      <c r="EH463" s="270">
        <v>0</v>
      </c>
      <c r="EI463" s="270">
        <v>0</v>
      </c>
      <c r="EJ463" s="270">
        <v>1715</v>
      </c>
      <c r="EK463" s="270">
        <v>5135</v>
      </c>
      <c r="EL463" s="270">
        <v>3640</v>
      </c>
      <c r="EM463" s="270">
        <v>0</v>
      </c>
      <c r="EN463" s="270">
        <v>0</v>
      </c>
      <c r="EO463" s="270">
        <v>0</v>
      </c>
      <c r="EP463" s="270">
        <v>0</v>
      </c>
      <c r="EQ463" s="270">
        <v>0</v>
      </c>
      <c r="ER463" s="270">
        <v>0</v>
      </c>
      <c r="ES463" s="270">
        <v>0</v>
      </c>
      <c r="ET463" s="270">
        <v>0</v>
      </c>
      <c r="EU463" s="270">
        <v>0</v>
      </c>
      <c r="EV463" s="270">
        <v>360</v>
      </c>
      <c r="EW463" s="270">
        <v>0</v>
      </c>
      <c r="EX463" s="270">
        <v>0</v>
      </c>
      <c r="EY463" s="270">
        <v>0</v>
      </c>
      <c r="EZ463" s="270">
        <v>0</v>
      </c>
      <c r="FA463" s="270">
        <v>0</v>
      </c>
      <c r="FB463" s="270">
        <v>0</v>
      </c>
      <c r="FC463" s="270">
        <v>0</v>
      </c>
      <c r="FD463" s="270">
        <v>0</v>
      </c>
      <c r="FE463" s="270">
        <v>0</v>
      </c>
      <c r="FF463" s="270">
        <v>0</v>
      </c>
      <c r="FG463" s="270">
        <v>0</v>
      </c>
      <c r="FH463" s="270">
        <v>0</v>
      </c>
      <c r="FI463" s="270">
        <v>0</v>
      </c>
      <c r="FJ463" s="270">
        <v>470</v>
      </c>
      <c r="FK463" s="270">
        <v>0</v>
      </c>
      <c r="FL463" s="351">
        <v>97245</v>
      </c>
      <c r="FM463" s="323">
        <v>11380</v>
      </c>
      <c r="FN463" s="324">
        <v>48490</v>
      </c>
      <c r="FO463" s="270"/>
      <c r="FP463" s="89"/>
      <c r="FQ463" s="270"/>
      <c r="FR463" s="319"/>
      <c r="FS463" s="319"/>
      <c r="FT463" s="319"/>
      <c r="FU463" s="319"/>
      <c r="FV463" s="319"/>
      <c r="FW463" s="319"/>
      <c r="FX463" s="319"/>
      <c r="FY463" s="319"/>
      <c r="FZ463" s="319"/>
      <c r="GA463" s="319"/>
      <c r="GB463" s="319"/>
      <c r="GC463" s="319"/>
      <c r="GD463" s="319"/>
      <c r="GE463" s="319"/>
      <c r="GF463" s="319"/>
      <c r="GG463" s="319"/>
      <c r="GH463" s="319"/>
      <c r="GI463" s="319"/>
      <c r="GJ463" s="319"/>
      <c r="GK463" s="319"/>
      <c r="GL463" s="319"/>
      <c r="GM463" s="319"/>
      <c r="GN463" s="319"/>
      <c r="GO463" s="319"/>
      <c r="GP463" s="319"/>
      <c r="GQ463" s="319"/>
      <c r="GR463" s="319"/>
      <c r="GS463" s="319"/>
      <c r="GT463" s="319"/>
      <c r="GU463" s="319"/>
      <c r="GV463" s="319"/>
      <c r="GW463" s="319"/>
      <c r="GX463" s="319"/>
      <c r="GY463" s="319"/>
      <c r="GZ463" s="319"/>
      <c r="HA463" s="319"/>
      <c r="HB463" s="319"/>
      <c r="HC463" s="319"/>
      <c r="HD463" s="319"/>
      <c r="HE463" s="319"/>
      <c r="HF463" s="319"/>
      <c r="HG463" s="319"/>
      <c r="HH463" s="319"/>
      <c r="HI463" s="319"/>
      <c r="HJ463" s="319"/>
      <c r="HK463" s="319"/>
      <c r="HL463" s="319"/>
      <c r="HM463" s="319"/>
      <c r="HN463" s="319"/>
      <c r="HO463" s="319"/>
      <c r="HP463" s="319"/>
      <c r="HQ463" s="319"/>
      <c r="HR463" s="319"/>
      <c r="HS463" s="319"/>
      <c r="HT463" s="319"/>
      <c r="HU463" s="319"/>
      <c r="HV463" s="319"/>
      <c r="HW463" s="319"/>
      <c r="HX463" s="319"/>
      <c r="HY463" s="319"/>
      <c r="HZ463" s="319"/>
      <c r="IA463" s="319"/>
      <c r="IB463" s="319"/>
      <c r="IC463" s="319"/>
      <c r="ID463" s="319"/>
      <c r="IE463" s="319"/>
      <c r="IF463" s="319"/>
      <c r="IG463" s="318"/>
    </row>
    <row r="464" spans="1:241" ht="12.75" customHeight="1" x14ac:dyDescent="0.2">
      <c r="A464" s="370" t="s">
        <v>363</v>
      </c>
      <c r="B464" s="270">
        <v>41145</v>
      </c>
      <c r="C464" s="270">
        <v>29980</v>
      </c>
      <c r="D464" s="270">
        <v>14080</v>
      </c>
      <c r="E464" s="270">
        <v>15900</v>
      </c>
      <c r="F464" s="270">
        <v>14810</v>
      </c>
      <c r="G464" s="270">
        <v>4685</v>
      </c>
      <c r="H464" s="270">
        <v>9940</v>
      </c>
      <c r="I464" s="270">
        <v>27970</v>
      </c>
      <c r="J464" s="270">
        <v>13175</v>
      </c>
      <c r="K464" s="270">
        <v>89975</v>
      </c>
      <c r="L464" s="270">
        <v>46.864167178856789</v>
      </c>
      <c r="M464" s="270">
        <v>6260</v>
      </c>
      <c r="N464" s="270">
        <v>1770</v>
      </c>
      <c r="O464" s="270">
        <v>525</v>
      </c>
      <c r="P464" s="270">
        <v>735</v>
      </c>
      <c r="Q464" s="270">
        <v>305</v>
      </c>
      <c r="R464" s="270">
        <v>85</v>
      </c>
      <c r="S464" s="270">
        <v>50</v>
      </c>
      <c r="T464" s="270">
        <v>35</v>
      </c>
      <c r="U464" s="270">
        <v>5.0571582636829335</v>
      </c>
      <c r="V464" s="270">
        <v>2</v>
      </c>
      <c r="W464" s="270">
        <v>16</v>
      </c>
      <c r="X464" s="270">
        <v>65.447478877349639</v>
      </c>
      <c r="Y464" s="270">
        <v>1010</v>
      </c>
      <c r="Z464" s="270">
        <v>2060</v>
      </c>
      <c r="AA464" s="270">
        <v>3320</v>
      </c>
      <c r="AB464" s="270">
        <v>6935</v>
      </c>
      <c r="AC464" s="270">
        <v>11395</v>
      </c>
      <c r="AD464" s="270">
        <v>13400</v>
      </c>
      <c r="AE464" s="270">
        <v>3000</v>
      </c>
      <c r="AF464" s="270">
        <v>195</v>
      </c>
      <c r="AG464" s="270">
        <v>195</v>
      </c>
      <c r="AH464" s="270" t="s">
        <v>1676</v>
      </c>
      <c r="AI464" s="270">
        <v>0</v>
      </c>
      <c r="AJ464" s="270">
        <v>285</v>
      </c>
      <c r="AK464" s="270" t="s">
        <v>1676</v>
      </c>
      <c r="AL464" s="270">
        <v>2130</v>
      </c>
      <c r="AM464" s="270">
        <v>2575</v>
      </c>
      <c r="AN464" s="270">
        <v>385</v>
      </c>
      <c r="AO464" s="270">
        <v>55</v>
      </c>
      <c r="AP464" s="270">
        <v>135</v>
      </c>
      <c r="AQ464" s="270">
        <v>2050</v>
      </c>
      <c r="AR464" s="270">
        <v>145</v>
      </c>
      <c r="AS464" s="270">
        <v>60</v>
      </c>
      <c r="AT464" s="270">
        <v>365</v>
      </c>
      <c r="AU464" s="270">
        <v>110</v>
      </c>
      <c r="AV464" s="270">
        <v>260</v>
      </c>
      <c r="AW464" s="270">
        <v>760</v>
      </c>
      <c r="AX464" s="270">
        <v>4895</v>
      </c>
      <c r="AY464" s="270" t="s">
        <v>1676</v>
      </c>
      <c r="AZ464" s="270">
        <v>1655</v>
      </c>
      <c r="BA464" s="270">
        <v>5645</v>
      </c>
      <c r="BB464" s="270">
        <v>19245</v>
      </c>
      <c r="BC464" s="270">
        <v>1050</v>
      </c>
      <c r="BD464" s="270">
        <v>5195</v>
      </c>
      <c r="BE464" s="270">
        <v>1300</v>
      </c>
      <c r="BF464" s="270">
        <v>835</v>
      </c>
      <c r="BG464" s="270">
        <v>220</v>
      </c>
      <c r="BH464" s="270">
        <v>420</v>
      </c>
      <c r="BI464" s="270">
        <v>20</v>
      </c>
      <c r="BJ464" s="270">
        <v>60</v>
      </c>
      <c r="BK464" s="270">
        <v>1650</v>
      </c>
      <c r="BL464" s="270">
        <v>2605</v>
      </c>
      <c r="BM464" s="270">
        <v>4495</v>
      </c>
      <c r="BN464" s="270">
        <v>690</v>
      </c>
      <c r="BO464" s="270">
        <v>2265</v>
      </c>
      <c r="BP464" s="270">
        <v>1910</v>
      </c>
      <c r="BQ464" s="270">
        <v>145</v>
      </c>
      <c r="BR464" s="270">
        <v>15</v>
      </c>
      <c r="BS464" s="270">
        <v>40</v>
      </c>
      <c r="BT464" s="270">
        <v>4025</v>
      </c>
      <c r="BU464" s="270">
        <v>1905</v>
      </c>
      <c r="BV464" s="270"/>
      <c r="BW464" s="270">
        <v>1130</v>
      </c>
      <c r="BX464" s="270">
        <v>90</v>
      </c>
      <c r="BY464" s="270">
        <v>1470</v>
      </c>
      <c r="BZ464" s="270">
        <v>220</v>
      </c>
      <c r="CA464" s="270">
        <v>20</v>
      </c>
      <c r="CB464" s="270" t="s">
        <v>1676</v>
      </c>
      <c r="CC464" s="270">
        <v>0</v>
      </c>
      <c r="CD464" s="270">
        <v>635</v>
      </c>
      <c r="CE464" s="270">
        <v>20</v>
      </c>
      <c r="CF464" s="270">
        <v>215</v>
      </c>
      <c r="CG464" s="270">
        <v>27305</v>
      </c>
      <c r="CH464" s="270">
        <v>0</v>
      </c>
      <c r="CI464" s="270">
        <v>5880</v>
      </c>
      <c r="CJ464" s="270">
        <v>1950</v>
      </c>
      <c r="CK464" s="270">
        <v>2690</v>
      </c>
      <c r="CL464" s="270">
        <v>0</v>
      </c>
      <c r="CM464" s="270">
        <v>0</v>
      </c>
      <c r="CN464" s="270">
        <v>0</v>
      </c>
      <c r="CO464" s="270">
        <v>0</v>
      </c>
      <c r="CP464" s="270">
        <v>0</v>
      </c>
      <c r="CQ464" s="270">
        <v>0</v>
      </c>
      <c r="CR464" s="270">
        <v>0</v>
      </c>
      <c r="CS464" s="270">
        <v>0</v>
      </c>
      <c r="CT464" s="270">
        <v>0</v>
      </c>
      <c r="CU464" s="270">
        <v>0</v>
      </c>
      <c r="CV464" s="270">
        <v>0</v>
      </c>
      <c r="CW464" s="270" t="s">
        <v>1676</v>
      </c>
      <c r="CX464" s="270">
        <v>65</v>
      </c>
      <c r="CY464" s="270">
        <v>0</v>
      </c>
      <c r="CZ464" s="270">
        <v>15</v>
      </c>
      <c r="DA464" s="270" t="s">
        <v>1676</v>
      </c>
      <c r="DB464" s="270">
        <v>0</v>
      </c>
      <c r="DC464" s="270">
        <v>21370</v>
      </c>
      <c r="DD464" s="270" t="s">
        <v>1676</v>
      </c>
      <c r="DE464" s="270" t="s">
        <v>1676</v>
      </c>
      <c r="DF464" s="270">
        <v>2245</v>
      </c>
      <c r="DG464" s="270">
        <v>0</v>
      </c>
      <c r="DH464" s="270">
        <v>0</v>
      </c>
      <c r="DI464" s="270">
        <v>0</v>
      </c>
      <c r="DJ464" s="270">
        <v>0</v>
      </c>
      <c r="DK464" s="270">
        <v>0</v>
      </c>
      <c r="DL464" s="270">
        <v>0</v>
      </c>
      <c r="DM464" s="270">
        <v>0</v>
      </c>
      <c r="DN464" s="270" t="s">
        <v>1676</v>
      </c>
      <c r="DO464" s="270">
        <v>550</v>
      </c>
      <c r="DP464" s="270">
        <v>0</v>
      </c>
      <c r="DQ464" s="270"/>
      <c r="DR464" s="270">
        <v>0</v>
      </c>
      <c r="DS464" s="270">
        <v>0</v>
      </c>
      <c r="DT464" s="270">
        <v>35</v>
      </c>
      <c r="DU464" s="270">
        <v>0</v>
      </c>
      <c r="DV464" s="270">
        <v>0</v>
      </c>
      <c r="DW464" s="270">
        <v>0</v>
      </c>
      <c r="DX464" s="270">
        <v>0</v>
      </c>
      <c r="DY464" s="270">
        <v>800</v>
      </c>
      <c r="DZ464" s="270">
        <v>0</v>
      </c>
      <c r="EA464" s="270">
        <v>0</v>
      </c>
      <c r="EB464" s="270">
        <v>0</v>
      </c>
      <c r="EC464" s="270">
        <v>515</v>
      </c>
      <c r="ED464" s="270">
        <v>895</v>
      </c>
      <c r="EE464" s="270">
        <v>0</v>
      </c>
      <c r="EF464" s="270">
        <v>2165</v>
      </c>
      <c r="EG464" s="270">
        <v>0</v>
      </c>
      <c r="EH464" s="270">
        <v>0</v>
      </c>
      <c r="EI464" s="270">
        <v>0</v>
      </c>
      <c r="EJ464" s="270" t="s">
        <v>1676</v>
      </c>
      <c r="EK464" s="270">
        <v>445</v>
      </c>
      <c r="EL464" s="270">
        <v>225</v>
      </c>
      <c r="EM464" s="270">
        <v>0</v>
      </c>
      <c r="EN464" s="270">
        <v>0</v>
      </c>
      <c r="EO464" s="270">
        <v>0</v>
      </c>
      <c r="EP464" s="270">
        <v>0</v>
      </c>
      <c r="EQ464" s="270" t="s">
        <v>1676</v>
      </c>
      <c r="ER464" s="270">
        <v>0</v>
      </c>
      <c r="ES464" s="270">
        <v>0</v>
      </c>
      <c r="ET464" s="270">
        <v>0</v>
      </c>
      <c r="EU464" s="270">
        <v>605</v>
      </c>
      <c r="EV464" s="270">
        <v>0</v>
      </c>
      <c r="EW464" s="270">
        <v>0</v>
      </c>
      <c r="EX464" s="270">
        <v>0</v>
      </c>
      <c r="EY464" s="270">
        <v>0</v>
      </c>
      <c r="EZ464" s="270">
        <v>675</v>
      </c>
      <c r="FA464" s="270">
        <v>0</v>
      </c>
      <c r="FB464" s="270">
        <v>0</v>
      </c>
      <c r="FC464" s="270">
        <v>0</v>
      </c>
      <c r="FD464" s="270">
        <v>0</v>
      </c>
      <c r="FE464" s="270">
        <v>0</v>
      </c>
      <c r="FF464" s="270">
        <v>0</v>
      </c>
      <c r="FG464" s="270">
        <v>0</v>
      </c>
      <c r="FH464" s="270">
        <v>0</v>
      </c>
      <c r="FI464" s="270">
        <v>0</v>
      </c>
      <c r="FJ464" s="270">
        <v>0</v>
      </c>
      <c r="FK464" s="270">
        <v>0</v>
      </c>
      <c r="FL464" s="351">
        <v>21900</v>
      </c>
      <c r="FM464" s="323">
        <v>540</v>
      </c>
      <c r="FN464" s="324">
        <v>9760</v>
      </c>
      <c r="FO464" s="270"/>
      <c r="FP464" s="89"/>
      <c r="FQ464" s="270"/>
      <c r="FR464" s="319"/>
      <c r="FS464" s="319"/>
      <c r="FT464" s="319"/>
      <c r="FU464" s="319"/>
      <c r="FV464" s="319"/>
      <c r="FW464" s="319"/>
      <c r="FX464" s="319"/>
      <c r="FY464" s="319"/>
      <c r="FZ464" s="319"/>
      <c r="GA464" s="319"/>
      <c r="GB464" s="319"/>
      <c r="GC464" s="319"/>
      <c r="GD464" s="319"/>
      <c r="GE464" s="319"/>
      <c r="GF464" s="319"/>
      <c r="GG464" s="319"/>
      <c r="GH464" s="319"/>
      <c r="GI464" s="319"/>
      <c r="GJ464" s="319"/>
      <c r="GK464" s="319"/>
      <c r="GL464" s="319"/>
      <c r="GM464" s="319"/>
      <c r="GN464" s="319"/>
      <c r="GO464" s="319"/>
      <c r="GP464" s="319"/>
      <c r="GQ464" s="319"/>
      <c r="GR464" s="319"/>
      <c r="GS464" s="319"/>
      <c r="GT464" s="319"/>
      <c r="GU464" s="319"/>
      <c r="GV464" s="319"/>
      <c r="GW464" s="319"/>
      <c r="GX464" s="319"/>
      <c r="GY464" s="319"/>
      <c r="GZ464" s="319"/>
      <c r="HA464" s="319"/>
      <c r="HB464" s="319"/>
      <c r="HC464" s="319"/>
      <c r="HD464" s="319"/>
      <c r="HE464" s="319"/>
      <c r="HF464" s="319"/>
      <c r="HG464" s="319"/>
      <c r="HH464" s="319"/>
      <c r="HI464" s="319"/>
      <c r="HJ464" s="319"/>
      <c r="HK464" s="319"/>
      <c r="HL464" s="319"/>
      <c r="HM464" s="319"/>
      <c r="HN464" s="319"/>
      <c r="HO464" s="319"/>
      <c r="HP464" s="319"/>
      <c r="HQ464" s="319"/>
      <c r="HR464" s="319"/>
      <c r="HS464" s="319"/>
      <c r="HT464" s="319"/>
      <c r="HU464" s="319"/>
      <c r="HV464" s="319"/>
      <c r="HW464" s="319"/>
      <c r="HX464" s="319"/>
      <c r="HY464" s="319"/>
      <c r="HZ464" s="319"/>
      <c r="IA464" s="319"/>
      <c r="IB464" s="319"/>
      <c r="IC464" s="319"/>
      <c r="ID464" s="319"/>
      <c r="IE464" s="319"/>
      <c r="IF464" s="319"/>
      <c r="IG464" s="318"/>
    </row>
    <row r="465" spans="1:241" ht="12.75" customHeight="1" x14ac:dyDescent="0.2">
      <c r="A465" s="370" t="s">
        <v>805</v>
      </c>
      <c r="B465" s="270">
        <v>670</v>
      </c>
      <c r="C465" s="270">
        <v>670</v>
      </c>
      <c r="D465" s="270">
        <v>410</v>
      </c>
      <c r="E465" s="270">
        <v>255</v>
      </c>
      <c r="F465" s="270">
        <v>0</v>
      </c>
      <c r="G465" s="270">
        <v>0</v>
      </c>
      <c r="H465" s="270">
        <v>670</v>
      </c>
      <c r="I465" s="270">
        <v>0</v>
      </c>
      <c r="J465" s="270">
        <v>670</v>
      </c>
      <c r="K465" s="270">
        <v>0</v>
      </c>
      <c r="L465" s="270">
        <v>26.666666666666668</v>
      </c>
      <c r="M465" s="270">
        <v>15</v>
      </c>
      <c r="N465" s="270">
        <v>10</v>
      </c>
      <c r="O465" s="270">
        <v>0</v>
      </c>
      <c r="P465" s="270">
        <v>0</v>
      </c>
      <c r="Q465" s="270">
        <v>0</v>
      </c>
      <c r="R465" s="270">
        <v>0</v>
      </c>
      <c r="S465" s="270">
        <v>0</v>
      </c>
      <c r="T465" s="270">
        <v>0</v>
      </c>
      <c r="W465" s="270">
        <v>27</v>
      </c>
      <c r="X465" s="270">
        <v>62.104790419161674</v>
      </c>
      <c r="Y465" s="270">
        <v>0</v>
      </c>
      <c r="Z465" s="270">
        <v>20</v>
      </c>
      <c r="AA465" s="270">
        <v>105</v>
      </c>
      <c r="AB465" s="270">
        <v>145</v>
      </c>
      <c r="AC465" s="270">
        <v>215</v>
      </c>
      <c r="AD465" s="270">
        <v>175</v>
      </c>
      <c r="AE465" s="270">
        <v>10</v>
      </c>
      <c r="AF465" s="270">
        <v>115</v>
      </c>
      <c r="AG465" s="270">
        <v>0</v>
      </c>
      <c r="AH465" s="270">
        <v>205</v>
      </c>
      <c r="AI465" s="270">
        <v>0</v>
      </c>
      <c r="AJ465" s="270">
        <v>0</v>
      </c>
      <c r="AK465" s="270">
        <v>0</v>
      </c>
      <c r="AL465" s="270">
        <v>0</v>
      </c>
      <c r="AM465" s="270">
        <v>0</v>
      </c>
      <c r="AN465" s="270">
        <v>0</v>
      </c>
      <c r="AO465" s="270">
        <v>0</v>
      </c>
      <c r="AP465" s="270">
        <v>0</v>
      </c>
      <c r="AQ465" s="270">
        <v>0</v>
      </c>
      <c r="AR465" s="270">
        <v>100</v>
      </c>
      <c r="AS465" s="270">
        <v>0</v>
      </c>
      <c r="AT465" s="270">
        <v>0</v>
      </c>
      <c r="AU465" s="270">
        <v>0</v>
      </c>
      <c r="AV465" s="270" t="s">
        <v>1676</v>
      </c>
      <c r="AW465" s="270">
        <v>185</v>
      </c>
      <c r="AX465" s="270">
        <v>0</v>
      </c>
      <c r="AY465" s="270">
        <v>0</v>
      </c>
      <c r="AZ465" s="270">
        <v>50</v>
      </c>
      <c r="BA465" s="270" t="s">
        <v>1676</v>
      </c>
      <c r="BB465" s="270">
        <v>0</v>
      </c>
      <c r="BC465" s="270">
        <v>0</v>
      </c>
      <c r="BD465" s="270">
        <v>0</v>
      </c>
      <c r="BE465" s="270">
        <v>0</v>
      </c>
      <c r="BF465" s="270">
        <v>0</v>
      </c>
      <c r="BG465" s="270">
        <v>0</v>
      </c>
      <c r="BH465" s="270">
        <v>115</v>
      </c>
      <c r="BI465" s="270">
        <v>205</v>
      </c>
      <c r="BJ465" s="270">
        <v>0</v>
      </c>
      <c r="BK465" s="270">
        <v>0</v>
      </c>
      <c r="BL465" s="270">
        <v>0</v>
      </c>
      <c r="BM465" s="270">
        <v>185</v>
      </c>
      <c r="BN465" s="270" t="s">
        <v>1676</v>
      </c>
      <c r="BO465" s="270">
        <v>50</v>
      </c>
      <c r="BP465" s="270">
        <v>0</v>
      </c>
      <c r="BQ465" s="270">
        <v>0</v>
      </c>
      <c r="BR465" s="270">
        <v>0</v>
      </c>
      <c r="BS465" s="270" t="s">
        <v>1676</v>
      </c>
      <c r="BT465" s="270">
        <v>0</v>
      </c>
      <c r="BU465" s="270" t="s">
        <v>1676</v>
      </c>
      <c r="BV465" s="270"/>
      <c r="BW465" s="270">
        <v>100</v>
      </c>
      <c r="BX465" s="270">
        <v>0</v>
      </c>
      <c r="BY465" s="270">
        <v>0</v>
      </c>
      <c r="BZ465" s="270">
        <v>0</v>
      </c>
      <c r="CA465" s="270">
        <v>0</v>
      </c>
      <c r="CB465" s="270">
        <v>0</v>
      </c>
      <c r="CC465" s="270">
        <v>0</v>
      </c>
      <c r="CD465" s="270" t="s">
        <v>1676</v>
      </c>
      <c r="CE465" s="270" t="s">
        <v>1676</v>
      </c>
      <c r="CF465" s="270">
        <v>0</v>
      </c>
      <c r="CG465" s="270">
        <v>665</v>
      </c>
      <c r="CH465" s="270">
        <v>0</v>
      </c>
      <c r="CI465" s="270">
        <v>185</v>
      </c>
      <c r="CJ465" s="270">
        <v>80</v>
      </c>
      <c r="CK465" s="270">
        <v>200</v>
      </c>
      <c r="CL465" s="270">
        <v>0</v>
      </c>
      <c r="CM465" s="270">
        <v>205</v>
      </c>
      <c r="CN465" s="270">
        <v>0</v>
      </c>
      <c r="CO465" s="270">
        <v>0</v>
      </c>
      <c r="CP465" s="270">
        <v>0</v>
      </c>
      <c r="CQ465" s="270">
        <v>0</v>
      </c>
      <c r="CR465" s="270">
        <v>0</v>
      </c>
      <c r="CS465" s="270">
        <v>0</v>
      </c>
      <c r="CT465" s="270">
        <v>0</v>
      </c>
      <c r="CU465" s="270">
        <v>0</v>
      </c>
      <c r="CV465" s="270">
        <v>0</v>
      </c>
      <c r="CW465" s="270">
        <v>0</v>
      </c>
      <c r="CX465" s="270">
        <v>0</v>
      </c>
      <c r="CY465" s="270">
        <v>0</v>
      </c>
      <c r="CZ465" s="270">
        <v>0</v>
      </c>
      <c r="DA465" s="270">
        <v>0</v>
      </c>
      <c r="DB465" s="270">
        <v>0</v>
      </c>
      <c r="DC465" s="270">
        <v>0</v>
      </c>
      <c r="DD465" s="270">
        <v>0</v>
      </c>
      <c r="DE465" s="270">
        <v>0</v>
      </c>
      <c r="DF465" s="270">
        <v>0</v>
      </c>
      <c r="DG465" s="270">
        <v>0</v>
      </c>
      <c r="DH465" s="270">
        <v>0</v>
      </c>
      <c r="DI465" s="270">
        <v>0</v>
      </c>
      <c r="DJ465" s="270">
        <v>0</v>
      </c>
      <c r="DK465" s="270">
        <v>0</v>
      </c>
      <c r="DL465" s="270">
        <v>0</v>
      </c>
      <c r="DM465" s="270">
        <v>0</v>
      </c>
      <c r="DN465" s="270">
        <v>0</v>
      </c>
      <c r="DO465" s="270">
        <v>0</v>
      </c>
      <c r="DP465" s="270">
        <v>0</v>
      </c>
      <c r="DQ465" s="270"/>
      <c r="DR465" s="270">
        <v>0</v>
      </c>
      <c r="DS465" s="270">
        <v>0</v>
      </c>
      <c r="DT465" s="270">
        <v>0</v>
      </c>
      <c r="DU465" s="270">
        <v>0</v>
      </c>
      <c r="DV465" s="270">
        <v>0</v>
      </c>
      <c r="DW465" s="270">
        <v>0</v>
      </c>
      <c r="DX465" s="270">
        <v>0</v>
      </c>
      <c r="DY465" s="270">
        <v>0</v>
      </c>
      <c r="DZ465" s="270">
        <v>0</v>
      </c>
      <c r="EA465" s="270">
        <v>0</v>
      </c>
      <c r="EB465" s="270">
        <v>0</v>
      </c>
      <c r="EC465" s="270">
        <v>0</v>
      </c>
      <c r="ED465" s="270">
        <v>0</v>
      </c>
      <c r="EE465" s="270">
        <v>0</v>
      </c>
      <c r="EF465" s="270">
        <v>0</v>
      </c>
      <c r="EG465" s="270">
        <v>0</v>
      </c>
      <c r="EH465" s="270">
        <v>0</v>
      </c>
      <c r="EI465" s="270">
        <v>0</v>
      </c>
      <c r="EJ465" s="270">
        <v>0</v>
      </c>
      <c r="EK465" s="270">
        <v>0</v>
      </c>
      <c r="EL465" s="270">
        <v>0</v>
      </c>
      <c r="EM465" s="270">
        <v>0</v>
      </c>
      <c r="EN465" s="270">
        <v>0</v>
      </c>
      <c r="EO465" s="270">
        <v>0</v>
      </c>
      <c r="EP465" s="270">
        <v>0</v>
      </c>
      <c r="EQ465" s="270">
        <v>0</v>
      </c>
      <c r="ER465" s="270">
        <v>0</v>
      </c>
      <c r="ES465" s="270">
        <v>0</v>
      </c>
      <c r="ET465" s="270">
        <v>0</v>
      </c>
      <c r="EU465" s="270">
        <v>0</v>
      </c>
      <c r="EV465" s="270">
        <v>0</v>
      </c>
      <c r="EW465" s="270">
        <v>0</v>
      </c>
      <c r="EX465" s="270">
        <v>0</v>
      </c>
      <c r="EY465" s="270">
        <v>0</v>
      </c>
      <c r="EZ465" s="270">
        <v>0</v>
      </c>
      <c r="FA465" s="270">
        <v>0</v>
      </c>
      <c r="FB465" s="270">
        <v>0</v>
      </c>
      <c r="FC465" s="270">
        <v>0</v>
      </c>
      <c r="FD465" s="270">
        <v>0</v>
      </c>
      <c r="FE465" s="270">
        <v>0</v>
      </c>
      <c r="FF465" s="270">
        <v>0</v>
      </c>
      <c r="FG465" s="270">
        <v>0</v>
      </c>
      <c r="FH465" s="270">
        <v>0</v>
      </c>
      <c r="FI465" s="270">
        <v>0</v>
      </c>
      <c r="FJ465" s="270">
        <v>0</v>
      </c>
      <c r="FK465" s="270">
        <v>0</v>
      </c>
      <c r="FL465" s="351">
        <v>670</v>
      </c>
      <c r="FM465" s="323">
        <v>0</v>
      </c>
      <c r="FN465" s="324">
        <v>25</v>
      </c>
      <c r="FO465" s="270"/>
      <c r="FP465" s="89"/>
      <c r="FQ465" s="270"/>
      <c r="FR465" s="319"/>
      <c r="FS465" s="319"/>
      <c r="FT465" s="319"/>
      <c r="FU465" s="319"/>
      <c r="FV465" s="319"/>
      <c r="FW465" s="319"/>
      <c r="FX465" s="319"/>
      <c r="FY465" s="319"/>
      <c r="FZ465" s="319"/>
      <c r="GA465" s="319"/>
      <c r="GB465" s="319"/>
      <c r="GC465" s="319"/>
      <c r="GD465" s="319"/>
      <c r="GE465" s="319"/>
      <c r="GF465" s="319"/>
      <c r="GG465" s="319"/>
      <c r="GH465" s="319"/>
      <c r="GI465" s="319"/>
      <c r="GJ465" s="319"/>
      <c r="GK465" s="319"/>
      <c r="GL465" s="319"/>
      <c r="GM465" s="319"/>
      <c r="GN465" s="319"/>
      <c r="GO465" s="319"/>
      <c r="GP465" s="319"/>
      <c r="GQ465" s="319"/>
      <c r="GR465" s="319"/>
      <c r="GS465" s="319"/>
      <c r="GT465" s="319"/>
      <c r="GU465" s="319"/>
      <c r="GV465" s="319"/>
      <c r="GW465" s="319"/>
      <c r="GX465" s="319"/>
      <c r="GY465" s="319"/>
      <c r="GZ465" s="319"/>
      <c r="HA465" s="319"/>
      <c r="HB465" s="319"/>
      <c r="HC465" s="319"/>
      <c r="HD465" s="319"/>
      <c r="HE465" s="319"/>
      <c r="HF465" s="319"/>
      <c r="HG465" s="319"/>
      <c r="HH465" s="319"/>
      <c r="HI465" s="319"/>
      <c r="HJ465" s="319"/>
      <c r="HK465" s="319"/>
      <c r="HL465" s="319"/>
      <c r="HM465" s="319"/>
      <c r="HN465" s="319"/>
      <c r="HO465" s="319"/>
      <c r="HP465" s="319"/>
      <c r="HQ465" s="319"/>
      <c r="HR465" s="319"/>
      <c r="HS465" s="319"/>
      <c r="HT465" s="319"/>
      <c r="HU465" s="319"/>
      <c r="HV465" s="319"/>
      <c r="HW465" s="319"/>
      <c r="HX465" s="319"/>
      <c r="HY465" s="319"/>
      <c r="HZ465" s="319"/>
      <c r="IA465" s="319"/>
      <c r="IB465" s="319"/>
      <c r="IC465" s="319"/>
      <c r="ID465" s="319"/>
      <c r="IE465" s="319"/>
      <c r="IF465" s="319"/>
      <c r="IG465" s="318"/>
    </row>
    <row r="466" spans="1:241" ht="12.75" customHeight="1" x14ac:dyDescent="0.2">
      <c r="A466" s="370" t="s">
        <v>439</v>
      </c>
      <c r="B466" s="270">
        <v>55015</v>
      </c>
      <c r="C466" s="270">
        <v>46635</v>
      </c>
      <c r="D466" s="270">
        <v>19010</v>
      </c>
      <c r="E466" s="270">
        <v>27605</v>
      </c>
      <c r="F466" s="270">
        <v>18335</v>
      </c>
      <c r="G466" s="270">
        <v>6540</v>
      </c>
      <c r="H466" s="270">
        <v>16600</v>
      </c>
      <c r="I466" s="270">
        <v>34070</v>
      </c>
      <c r="J466" s="270">
        <v>20945</v>
      </c>
      <c r="K466" s="270">
        <v>107280</v>
      </c>
      <c r="L466" s="270">
        <v>57.430286183587086</v>
      </c>
      <c r="M466" s="270">
        <v>6640</v>
      </c>
      <c r="N466" s="270">
        <v>3770</v>
      </c>
      <c r="O466" s="270">
        <v>2050</v>
      </c>
      <c r="P466" s="270">
        <v>2705</v>
      </c>
      <c r="Q466" s="270">
        <v>530</v>
      </c>
      <c r="R466" s="270">
        <v>100</v>
      </c>
      <c r="S466" s="270">
        <v>30</v>
      </c>
      <c r="T466" s="270" t="s">
        <v>1676</v>
      </c>
      <c r="U466" s="270">
        <v>4.0932931756409312</v>
      </c>
      <c r="V466" s="270">
        <v>1</v>
      </c>
      <c r="W466" s="270">
        <v>38</v>
      </c>
      <c r="X466" s="270">
        <v>48.667997983794876</v>
      </c>
      <c r="Y466" s="270">
        <v>5975</v>
      </c>
      <c r="Z466" s="270">
        <v>6525</v>
      </c>
      <c r="AA466" s="270">
        <v>11085</v>
      </c>
      <c r="AB466" s="270">
        <v>10500</v>
      </c>
      <c r="AC466" s="270">
        <v>9110</v>
      </c>
      <c r="AD466" s="270">
        <v>8765</v>
      </c>
      <c r="AE466" s="270">
        <v>1605</v>
      </c>
      <c r="AF466" s="270">
        <v>800</v>
      </c>
      <c r="AG466" s="270">
        <v>135</v>
      </c>
      <c r="AH466" s="270">
        <v>20</v>
      </c>
      <c r="AI466" s="270">
        <v>35</v>
      </c>
      <c r="AJ466" s="270">
        <v>450</v>
      </c>
      <c r="AK466" s="270">
        <v>275</v>
      </c>
      <c r="AL466" s="270">
        <v>4105</v>
      </c>
      <c r="AM466" s="270">
        <v>4830</v>
      </c>
      <c r="AN466" s="270">
        <v>200</v>
      </c>
      <c r="AO466" s="270" t="s">
        <v>1676</v>
      </c>
      <c r="AP466" s="270">
        <v>400</v>
      </c>
      <c r="AQ466" s="270">
        <v>1325</v>
      </c>
      <c r="AR466" s="270">
        <v>300</v>
      </c>
      <c r="AS466" s="270">
        <v>110</v>
      </c>
      <c r="AT466" s="270">
        <v>1515</v>
      </c>
      <c r="AU466" s="270">
        <v>3515</v>
      </c>
      <c r="AV466" s="270">
        <v>1505</v>
      </c>
      <c r="AW466" s="270">
        <v>945</v>
      </c>
      <c r="AX466" s="270">
        <v>5055</v>
      </c>
      <c r="AY466" s="270">
        <v>245</v>
      </c>
      <c r="AZ466" s="270">
        <v>2000</v>
      </c>
      <c r="BA466" s="270">
        <v>6250</v>
      </c>
      <c r="BB466" s="270">
        <v>20980</v>
      </c>
      <c r="BC466" s="270">
        <v>1470</v>
      </c>
      <c r="BD466" s="270">
        <v>4865</v>
      </c>
      <c r="BE466" s="270">
        <v>3285</v>
      </c>
      <c r="BF466" s="270">
        <v>1055</v>
      </c>
      <c r="BG466" s="270">
        <v>380</v>
      </c>
      <c r="BH466" s="270">
        <v>535</v>
      </c>
      <c r="BI466" s="270">
        <v>40</v>
      </c>
      <c r="BJ466" s="270">
        <v>55</v>
      </c>
      <c r="BK466" s="270">
        <v>1145</v>
      </c>
      <c r="BL466" s="270">
        <v>2535</v>
      </c>
      <c r="BM466" s="270">
        <v>9160</v>
      </c>
      <c r="BN466" s="270">
        <v>1040</v>
      </c>
      <c r="BO466" s="270">
        <v>2755</v>
      </c>
      <c r="BP466" s="270">
        <v>2745</v>
      </c>
      <c r="BQ466" s="270">
        <v>5125</v>
      </c>
      <c r="BR466" s="270">
        <v>460</v>
      </c>
      <c r="BS466" s="270">
        <v>70</v>
      </c>
      <c r="BT466" s="270">
        <v>5685</v>
      </c>
      <c r="BU466" s="270">
        <v>2785</v>
      </c>
      <c r="BV466" s="270"/>
      <c r="BW466" s="270">
        <v>1440</v>
      </c>
      <c r="BX466" s="270">
        <v>160</v>
      </c>
      <c r="BY466" s="270">
        <v>1735</v>
      </c>
      <c r="BZ466" s="270">
        <v>275</v>
      </c>
      <c r="CA466" s="270">
        <v>95</v>
      </c>
      <c r="CB466" s="270">
        <v>10</v>
      </c>
      <c r="CC466" s="270" t="s">
        <v>1676</v>
      </c>
      <c r="CD466" s="270">
        <v>670</v>
      </c>
      <c r="CE466" s="270">
        <v>50</v>
      </c>
      <c r="CF466" s="270">
        <v>185</v>
      </c>
      <c r="CG466" s="270">
        <v>43460</v>
      </c>
      <c r="CH466" s="270">
        <v>0</v>
      </c>
      <c r="CI466" s="270">
        <v>6985</v>
      </c>
      <c r="CJ466" s="270">
        <v>1425</v>
      </c>
      <c r="CK466" s="270">
        <v>3255</v>
      </c>
      <c r="CL466" s="270">
        <v>0</v>
      </c>
      <c r="CM466" s="270" t="s">
        <v>1676</v>
      </c>
      <c r="CN466" s="270">
        <v>0</v>
      </c>
      <c r="CO466" s="270">
        <v>0</v>
      </c>
      <c r="CP466" s="270">
        <v>0</v>
      </c>
      <c r="CQ466" s="270">
        <v>0</v>
      </c>
      <c r="CR466" s="270">
        <v>0</v>
      </c>
      <c r="CS466" s="270">
        <v>0</v>
      </c>
      <c r="CT466" s="270">
        <v>0</v>
      </c>
      <c r="CU466" s="270">
        <v>0</v>
      </c>
      <c r="CV466" s="270">
        <v>0</v>
      </c>
      <c r="CW466" s="270">
        <v>0</v>
      </c>
      <c r="CX466" s="270">
        <v>0</v>
      </c>
      <c r="CY466" s="270">
        <v>0</v>
      </c>
      <c r="CZ466" s="270">
        <v>5565</v>
      </c>
      <c r="DA466" s="270">
        <v>160</v>
      </c>
      <c r="DB466" s="270">
        <v>15</v>
      </c>
      <c r="DC466" s="270">
        <v>5895</v>
      </c>
      <c r="DD466" s="270">
        <v>6070</v>
      </c>
      <c r="DE466" s="270">
        <v>90</v>
      </c>
      <c r="DF466" s="270">
        <v>3385</v>
      </c>
      <c r="DG466" s="270">
        <v>0</v>
      </c>
      <c r="DH466" s="270">
        <v>0</v>
      </c>
      <c r="DI466" s="270">
        <v>0</v>
      </c>
      <c r="DJ466" s="270">
        <v>0</v>
      </c>
      <c r="DK466" s="270">
        <v>0</v>
      </c>
      <c r="DL466" s="270">
        <v>0</v>
      </c>
      <c r="DM466" s="270">
        <v>0</v>
      </c>
      <c r="DN466" s="270">
        <v>0</v>
      </c>
      <c r="DO466" s="270">
        <v>970</v>
      </c>
      <c r="DP466" s="270">
        <v>0</v>
      </c>
      <c r="DQ466" s="270"/>
      <c r="DR466" s="270">
        <v>0</v>
      </c>
      <c r="DS466" s="270">
        <v>1060</v>
      </c>
      <c r="DT466" s="270">
        <v>1160</v>
      </c>
      <c r="DU466" s="270">
        <v>0</v>
      </c>
      <c r="DV466" s="270">
        <v>0</v>
      </c>
      <c r="DW466" s="270">
        <v>0</v>
      </c>
      <c r="DX466" s="270">
        <v>0</v>
      </c>
      <c r="DY466" s="270">
        <v>2000</v>
      </c>
      <c r="DZ466" s="270">
        <v>0</v>
      </c>
      <c r="EA466" s="270">
        <v>0</v>
      </c>
      <c r="EB466" s="270">
        <v>0</v>
      </c>
      <c r="EC466" s="270">
        <v>625</v>
      </c>
      <c r="ED466" s="270">
        <v>5800</v>
      </c>
      <c r="EE466" s="270">
        <v>0</v>
      </c>
      <c r="EF466" s="270">
        <v>3725</v>
      </c>
      <c r="EG466" s="270">
        <v>0</v>
      </c>
      <c r="EH466" s="270">
        <v>270</v>
      </c>
      <c r="EI466" s="270">
        <v>0</v>
      </c>
      <c r="EJ466" s="270">
        <v>25</v>
      </c>
      <c r="EK466" s="270">
        <v>6525</v>
      </c>
      <c r="EL466" s="270">
        <v>15</v>
      </c>
      <c r="EM466" s="270">
        <v>0</v>
      </c>
      <c r="EN466" s="270">
        <v>0</v>
      </c>
      <c r="EO466" s="270">
        <v>0</v>
      </c>
      <c r="EP466" s="270">
        <v>0</v>
      </c>
      <c r="EQ466" s="270">
        <v>0</v>
      </c>
      <c r="ER466" s="270">
        <v>0</v>
      </c>
      <c r="ES466" s="270">
        <v>0</v>
      </c>
      <c r="ET466" s="270">
        <v>0</v>
      </c>
      <c r="EU466" s="270">
        <v>0</v>
      </c>
      <c r="EV466" s="270">
        <v>0</v>
      </c>
      <c r="EW466" s="270">
        <v>0</v>
      </c>
      <c r="EX466" s="270">
        <v>0</v>
      </c>
      <c r="EY466" s="270">
        <v>0</v>
      </c>
      <c r="EZ466" s="270">
        <v>0</v>
      </c>
      <c r="FA466" s="270">
        <v>0</v>
      </c>
      <c r="FB466" s="270">
        <v>0</v>
      </c>
      <c r="FC466" s="270">
        <v>0</v>
      </c>
      <c r="FD466" s="270">
        <v>0</v>
      </c>
      <c r="FE466" s="270">
        <v>0</v>
      </c>
      <c r="FF466" s="270">
        <v>0</v>
      </c>
      <c r="FG466" s="270">
        <v>0</v>
      </c>
      <c r="FH466" s="270">
        <v>0</v>
      </c>
      <c r="FI466" s="270">
        <v>0</v>
      </c>
      <c r="FJ466" s="270">
        <v>0</v>
      </c>
      <c r="FK466" s="270">
        <v>0</v>
      </c>
      <c r="FL466" s="351">
        <v>34035</v>
      </c>
      <c r="FM466" s="323">
        <v>5155</v>
      </c>
      <c r="FN466" s="324">
        <v>15830</v>
      </c>
      <c r="FO466" s="270"/>
      <c r="FP466" s="89"/>
      <c r="FQ466" s="270"/>
      <c r="FR466" s="319"/>
      <c r="FS466" s="319"/>
      <c r="FT466" s="319"/>
      <c r="FU466" s="319"/>
      <c r="FV466" s="319"/>
      <c r="FW466" s="319"/>
      <c r="FX466" s="319"/>
      <c r="FY466" s="319"/>
      <c r="FZ466" s="319"/>
      <c r="GA466" s="319"/>
      <c r="GB466" s="319"/>
      <c r="GC466" s="319"/>
      <c r="GD466" s="319"/>
      <c r="GE466" s="319"/>
      <c r="GF466" s="319"/>
      <c r="GG466" s="319"/>
      <c r="GH466" s="319"/>
      <c r="GI466" s="319"/>
      <c r="GJ466" s="319"/>
      <c r="GK466" s="319"/>
      <c r="GL466" s="319"/>
      <c r="GM466" s="319"/>
      <c r="GN466" s="319"/>
      <c r="GO466" s="319"/>
      <c r="GP466" s="319"/>
      <c r="GQ466" s="319"/>
      <c r="GR466" s="319"/>
      <c r="GS466" s="319"/>
      <c r="GT466" s="319"/>
      <c r="GU466" s="319"/>
      <c r="GV466" s="319"/>
      <c r="GW466" s="319"/>
      <c r="GX466" s="319"/>
      <c r="GY466" s="319"/>
      <c r="GZ466" s="319"/>
      <c r="HA466" s="319"/>
      <c r="HB466" s="319"/>
      <c r="HC466" s="319"/>
      <c r="HD466" s="319"/>
      <c r="HE466" s="319"/>
      <c r="HF466" s="319"/>
      <c r="HG466" s="319"/>
      <c r="HH466" s="319"/>
      <c r="HI466" s="319"/>
      <c r="HJ466" s="319"/>
      <c r="HK466" s="319"/>
      <c r="HL466" s="319"/>
      <c r="HM466" s="319"/>
      <c r="HN466" s="319"/>
      <c r="HO466" s="319"/>
      <c r="HP466" s="319"/>
      <c r="HQ466" s="319"/>
      <c r="HR466" s="319"/>
      <c r="HS466" s="319"/>
      <c r="HT466" s="319"/>
      <c r="HU466" s="319"/>
      <c r="HV466" s="319"/>
      <c r="HW466" s="319"/>
      <c r="HX466" s="319"/>
      <c r="HY466" s="319"/>
      <c r="HZ466" s="319"/>
      <c r="IA466" s="319"/>
      <c r="IB466" s="319"/>
      <c r="IC466" s="319"/>
      <c r="ID466" s="319"/>
      <c r="IE466" s="319"/>
      <c r="IF466" s="319"/>
      <c r="IG466" s="318"/>
    </row>
    <row r="467" spans="1:241" ht="12.75" customHeight="1" x14ac:dyDescent="0.2">
      <c r="A467" s="370" t="s">
        <v>563</v>
      </c>
      <c r="B467" s="270">
        <v>5790</v>
      </c>
      <c r="C467" s="270">
        <v>4500</v>
      </c>
      <c r="D467" s="270">
        <v>2060</v>
      </c>
      <c r="E467" s="270">
        <v>2435</v>
      </c>
      <c r="F467" s="270">
        <v>0</v>
      </c>
      <c r="G467" s="270" t="s">
        <v>1676</v>
      </c>
      <c r="H467" s="270">
        <v>4495</v>
      </c>
      <c r="I467" s="270">
        <v>25</v>
      </c>
      <c r="J467" s="270">
        <v>5765</v>
      </c>
      <c r="K467" s="270">
        <v>55</v>
      </c>
      <c r="L467" s="270">
        <v>31.099442586399107</v>
      </c>
      <c r="M467" s="270">
        <v>2555</v>
      </c>
      <c r="N467" s="270">
        <v>1305</v>
      </c>
      <c r="O467" s="270">
        <v>510</v>
      </c>
      <c r="P467" s="270">
        <v>105</v>
      </c>
      <c r="Q467" s="270" t="s">
        <v>1676</v>
      </c>
      <c r="R467" s="270">
        <v>0</v>
      </c>
      <c r="S467" s="270">
        <v>0</v>
      </c>
      <c r="T467" s="270">
        <v>0</v>
      </c>
      <c r="U467" s="270">
        <v>2.5</v>
      </c>
      <c r="V467" s="270">
        <v>2</v>
      </c>
      <c r="W467" s="270">
        <v>24</v>
      </c>
      <c r="X467" s="270">
        <v>63.701071922544955</v>
      </c>
      <c r="Y467" s="270">
        <v>0</v>
      </c>
      <c r="Z467" s="270">
        <v>315</v>
      </c>
      <c r="AA467" s="270">
        <v>680</v>
      </c>
      <c r="AB467" s="270">
        <v>1000</v>
      </c>
      <c r="AC467" s="270">
        <v>1915</v>
      </c>
      <c r="AD467" s="270">
        <v>1790</v>
      </c>
      <c r="AE467" s="270">
        <v>90</v>
      </c>
      <c r="AF467" s="270">
        <v>55</v>
      </c>
      <c r="AG467" s="270">
        <v>0</v>
      </c>
      <c r="AH467" s="270">
        <v>2830</v>
      </c>
      <c r="AI467" s="270" t="s">
        <v>1676</v>
      </c>
      <c r="AJ467" s="270">
        <v>10</v>
      </c>
      <c r="AK467" s="270" t="s">
        <v>1676</v>
      </c>
      <c r="AL467" s="270">
        <v>1055</v>
      </c>
      <c r="AM467" s="270">
        <v>930</v>
      </c>
      <c r="AN467" s="270">
        <v>0</v>
      </c>
      <c r="AO467" s="270">
        <v>0</v>
      </c>
      <c r="AP467" s="270">
        <v>90</v>
      </c>
      <c r="AQ467" s="270">
        <v>0</v>
      </c>
      <c r="AR467" s="270" t="s">
        <v>1676</v>
      </c>
      <c r="AS467" s="270">
        <v>0</v>
      </c>
      <c r="AT467" s="270">
        <v>0</v>
      </c>
      <c r="AU467" s="270">
        <v>0</v>
      </c>
      <c r="AV467" s="270">
        <v>240</v>
      </c>
      <c r="AW467" s="270">
        <v>245</v>
      </c>
      <c r="AX467" s="270">
        <v>0</v>
      </c>
      <c r="AY467" s="270">
        <v>0</v>
      </c>
      <c r="AZ467" s="270">
        <v>75</v>
      </c>
      <c r="BA467" s="270">
        <v>10</v>
      </c>
      <c r="BB467" s="270">
        <v>250</v>
      </c>
      <c r="BC467" s="270">
        <v>45</v>
      </c>
      <c r="BD467" s="270">
        <v>240</v>
      </c>
      <c r="BE467" s="270">
        <v>10</v>
      </c>
      <c r="BF467" s="270" t="s">
        <v>1676</v>
      </c>
      <c r="BG467" s="270">
        <v>0</v>
      </c>
      <c r="BH467" s="270">
        <v>45</v>
      </c>
      <c r="BI467" s="270">
        <v>1815</v>
      </c>
      <c r="BJ467" s="270">
        <v>0</v>
      </c>
      <c r="BK467" s="270">
        <v>75</v>
      </c>
      <c r="BL467" s="270">
        <v>0</v>
      </c>
      <c r="BM467" s="270">
        <v>1630</v>
      </c>
      <c r="BN467" s="270">
        <v>160</v>
      </c>
      <c r="BO467" s="270">
        <v>140</v>
      </c>
      <c r="BP467" s="270">
        <v>0</v>
      </c>
      <c r="BQ467" s="270">
        <v>0</v>
      </c>
      <c r="BR467" s="270">
        <v>0</v>
      </c>
      <c r="BS467" s="270" t="s">
        <v>1676</v>
      </c>
      <c r="BT467" s="270">
        <v>280</v>
      </c>
      <c r="BU467" s="270" t="s">
        <v>1676</v>
      </c>
      <c r="BV467" s="270"/>
      <c r="BW467" s="270">
        <v>55</v>
      </c>
      <c r="BX467" s="270">
        <v>0</v>
      </c>
      <c r="BY467" s="270" t="s">
        <v>1676</v>
      </c>
      <c r="BZ467" s="270">
        <v>0</v>
      </c>
      <c r="CA467" s="270">
        <v>0</v>
      </c>
      <c r="CB467" s="270">
        <v>0</v>
      </c>
      <c r="CC467" s="270">
        <v>0</v>
      </c>
      <c r="CD467" s="270">
        <v>40</v>
      </c>
      <c r="CE467" s="270" t="s">
        <v>1676</v>
      </c>
      <c r="CF467" s="270">
        <v>0</v>
      </c>
      <c r="CG467" s="270">
        <v>4455</v>
      </c>
      <c r="CH467" s="270">
        <v>0</v>
      </c>
      <c r="CI467" s="270">
        <v>805</v>
      </c>
      <c r="CJ467" s="270">
        <v>0</v>
      </c>
      <c r="CK467" s="270">
        <v>215</v>
      </c>
      <c r="CL467" s="270">
        <v>0</v>
      </c>
      <c r="CM467" s="270">
        <v>2935</v>
      </c>
      <c r="CN467" s="270">
        <v>0</v>
      </c>
      <c r="CO467" s="270">
        <v>0</v>
      </c>
      <c r="CP467" s="270">
        <v>0</v>
      </c>
      <c r="CQ467" s="270">
        <v>0</v>
      </c>
      <c r="CR467" s="270">
        <v>0</v>
      </c>
      <c r="CS467" s="270">
        <v>0</v>
      </c>
      <c r="CT467" s="270">
        <v>0</v>
      </c>
      <c r="CU467" s="270">
        <v>0</v>
      </c>
      <c r="CV467" s="270">
        <v>0</v>
      </c>
      <c r="CW467" s="270">
        <v>0</v>
      </c>
      <c r="CX467" s="270">
        <v>0</v>
      </c>
      <c r="CY467" s="270">
        <v>0</v>
      </c>
      <c r="CZ467" s="270">
        <v>0</v>
      </c>
      <c r="DA467" s="270">
        <v>0</v>
      </c>
      <c r="DB467" s="270">
        <v>0</v>
      </c>
      <c r="DC467" s="270">
        <v>0</v>
      </c>
      <c r="DD467" s="270">
        <v>1835</v>
      </c>
      <c r="DE467" s="270">
        <v>0</v>
      </c>
      <c r="DF467" s="270">
        <v>0</v>
      </c>
      <c r="DG467" s="270">
        <v>0</v>
      </c>
      <c r="DH467" s="270">
        <v>0</v>
      </c>
      <c r="DI467" s="270">
        <v>0</v>
      </c>
      <c r="DJ467" s="270">
        <v>0</v>
      </c>
      <c r="DK467" s="270">
        <v>0</v>
      </c>
      <c r="DL467" s="270">
        <v>0</v>
      </c>
      <c r="DM467" s="270">
        <v>0</v>
      </c>
      <c r="DN467" s="270">
        <v>0</v>
      </c>
      <c r="DO467" s="270">
        <v>0</v>
      </c>
      <c r="DP467" s="270">
        <v>0</v>
      </c>
      <c r="DQ467" s="270"/>
      <c r="DR467" s="270">
        <v>0</v>
      </c>
      <c r="DS467" s="270">
        <v>0</v>
      </c>
      <c r="DT467" s="270">
        <v>0</v>
      </c>
      <c r="DU467" s="270">
        <v>0</v>
      </c>
      <c r="DV467" s="270">
        <v>0</v>
      </c>
      <c r="DW467" s="270">
        <v>0</v>
      </c>
      <c r="DX467" s="270">
        <v>0</v>
      </c>
      <c r="DY467" s="270">
        <v>0</v>
      </c>
      <c r="DZ467" s="270">
        <v>0</v>
      </c>
      <c r="EA467" s="270">
        <v>0</v>
      </c>
      <c r="EB467" s="270">
        <v>0</v>
      </c>
      <c r="EC467" s="270">
        <v>0</v>
      </c>
      <c r="ED467" s="270">
        <v>0</v>
      </c>
      <c r="EE467" s="270">
        <v>0</v>
      </c>
      <c r="EF467" s="270">
        <v>0</v>
      </c>
      <c r="EG467" s="270">
        <v>0</v>
      </c>
      <c r="EH467" s="270">
        <v>0</v>
      </c>
      <c r="EI467" s="270">
        <v>0</v>
      </c>
      <c r="EJ467" s="270">
        <v>0</v>
      </c>
      <c r="EK467" s="270">
        <v>0</v>
      </c>
      <c r="EL467" s="270">
        <v>0</v>
      </c>
      <c r="EM467" s="270">
        <v>0</v>
      </c>
      <c r="EN467" s="270">
        <v>0</v>
      </c>
      <c r="EO467" s="270">
        <v>0</v>
      </c>
      <c r="EP467" s="270">
        <v>0</v>
      </c>
      <c r="EQ467" s="270">
        <v>0</v>
      </c>
      <c r="ER467" s="270">
        <v>0</v>
      </c>
      <c r="ES467" s="270">
        <v>0</v>
      </c>
      <c r="ET467" s="270">
        <v>0</v>
      </c>
      <c r="EU467" s="270">
        <v>0</v>
      </c>
      <c r="EV467" s="270">
        <v>0</v>
      </c>
      <c r="EW467" s="270">
        <v>0</v>
      </c>
      <c r="EX467" s="270">
        <v>0</v>
      </c>
      <c r="EY467" s="270">
        <v>0</v>
      </c>
      <c r="EZ467" s="270">
        <v>0</v>
      </c>
      <c r="FA467" s="270">
        <v>0</v>
      </c>
      <c r="FB467" s="270">
        <v>0</v>
      </c>
      <c r="FC467" s="270">
        <v>0</v>
      </c>
      <c r="FD467" s="270">
        <v>0</v>
      </c>
      <c r="FE467" s="270">
        <v>0</v>
      </c>
      <c r="FF467" s="270">
        <v>0</v>
      </c>
      <c r="FG467" s="270">
        <v>0</v>
      </c>
      <c r="FH467" s="270">
        <v>0</v>
      </c>
      <c r="FI467" s="270">
        <v>0</v>
      </c>
      <c r="FJ467" s="270">
        <v>0</v>
      </c>
      <c r="FK467" s="270">
        <v>0</v>
      </c>
      <c r="FL467" s="351">
        <v>5540</v>
      </c>
      <c r="FM467" s="323">
        <v>0</v>
      </c>
      <c r="FN467" s="324">
        <v>4485</v>
      </c>
      <c r="FO467" s="13"/>
      <c r="FP467" s="319"/>
      <c r="FQ467" s="13"/>
      <c r="FR467" s="319"/>
      <c r="FS467" s="319"/>
      <c r="FT467" s="319"/>
      <c r="FU467" s="319"/>
      <c r="FV467" s="319"/>
      <c r="FW467" s="319"/>
      <c r="FX467" s="319"/>
      <c r="FY467" s="319"/>
      <c r="FZ467" s="319"/>
      <c r="GA467" s="319"/>
      <c r="GB467" s="319"/>
      <c r="GC467" s="319"/>
      <c r="GD467" s="319"/>
      <c r="GE467" s="319"/>
      <c r="GF467" s="319"/>
      <c r="GG467" s="319"/>
      <c r="GH467" s="319"/>
      <c r="GI467" s="319"/>
      <c r="GJ467" s="319"/>
      <c r="GK467" s="319"/>
      <c r="GL467" s="319"/>
      <c r="GM467" s="319"/>
      <c r="GN467" s="319"/>
      <c r="GO467" s="319"/>
      <c r="GP467" s="319"/>
      <c r="GQ467" s="319"/>
      <c r="GR467" s="319"/>
      <c r="GS467" s="319"/>
      <c r="GT467" s="319"/>
      <c r="GU467" s="319"/>
      <c r="GV467" s="319"/>
      <c r="GW467" s="319"/>
      <c r="GX467" s="319"/>
      <c r="GY467" s="319"/>
      <c r="GZ467" s="319"/>
      <c r="HA467" s="319"/>
      <c r="HB467" s="319"/>
      <c r="HC467" s="319"/>
      <c r="HD467" s="319"/>
      <c r="HE467" s="319"/>
      <c r="HF467" s="319"/>
      <c r="HG467" s="319"/>
      <c r="HH467" s="319"/>
      <c r="HI467" s="319"/>
      <c r="HJ467" s="319"/>
      <c r="HK467" s="319"/>
      <c r="HL467" s="319"/>
      <c r="HM467" s="319"/>
      <c r="HN467" s="319"/>
      <c r="HO467" s="319"/>
      <c r="HP467" s="319"/>
      <c r="HQ467" s="319"/>
      <c r="HR467" s="319"/>
      <c r="HS467" s="319"/>
      <c r="HT467" s="319"/>
      <c r="HU467" s="319"/>
      <c r="HV467" s="319"/>
      <c r="HW467" s="319"/>
      <c r="HX467" s="319"/>
      <c r="HY467" s="319"/>
      <c r="HZ467" s="319"/>
      <c r="IA467" s="319"/>
      <c r="IB467" s="319"/>
      <c r="IC467" s="319"/>
      <c r="ID467" s="319"/>
      <c r="IE467" s="319"/>
      <c r="IF467" s="319"/>
      <c r="IG467" s="319"/>
    </row>
    <row r="468" spans="1:241" ht="12.75" customHeight="1" x14ac:dyDescent="0.2">
      <c r="A468" s="370" t="s">
        <v>1584</v>
      </c>
      <c r="B468" s="270">
        <v>455</v>
      </c>
      <c r="C468" s="270">
        <v>455</v>
      </c>
      <c r="D468" s="270">
        <v>235</v>
      </c>
      <c r="E468" s="270">
        <v>215</v>
      </c>
      <c r="F468" s="270">
        <v>10</v>
      </c>
      <c r="G468" s="270">
        <v>100</v>
      </c>
      <c r="H468" s="270">
        <v>0</v>
      </c>
      <c r="I468" s="270">
        <v>400</v>
      </c>
      <c r="J468" s="270">
        <v>55</v>
      </c>
      <c r="K468" s="270">
        <v>13270</v>
      </c>
      <c r="L468" s="270"/>
      <c r="M468" s="270">
        <v>0</v>
      </c>
      <c r="N468" s="270">
        <v>0</v>
      </c>
      <c r="O468" s="270">
        <v>0</v>
      </c>
      <c r="P468" s="270">
        <v>0</v>
      </c>
      <c r="Q468" s="270">
        <v>0</v>
      </c>
      <c r="R468" s="270">
        <v>0</v>
      </c>
      <c r="S468" s="270">
        <v>0</v>
      </c>
      <c r="T468" s="270">
        <v>0</v>
      </c>
      <c r="X468" s="270">
        <v>75.598233995584991</v>
      </c>
      <c r="Y468" s="270">
        <v>0</v>
      </c>
      <c r="Z468" s="270">
        <v>0</v>
      </c>
      <c r="AA468" s="270" t="s">
        <v>1676</v>
      </c>
      <c r="AB468" s="270">
        <v>30</v>
      </c>
      <c r="AC468" s="270">
        <v>180</v>
      </c>
      <c r="AD468" s="270">
        <v>190</v>
      </c>
      <c r="AE468" s="270">
        <v>50</v>
      </c>
      <c r="AF468" s="270">
        <v>0</v>
      </c>
      <c r="AG468" s="270">
        <v>0</v>
      </c>
      <c r="AH468" s="270">
        <v>0</v>
      </c>
      <c r="AI468" s="270">
        <v>0</v>
      </c>
      <c r="AJ468" s="270">
        <v>0</v>
      </c>
      <c r="AK468" s="270">
        <v>0</v>
      </c>
      <c r="AL468" s="270">
        <v>0</v>
      </c>
      <c r="AM468" s="270">
        <v>0</v>
      </c>
      <c r="AN468" s="270">
        <v>0</v>
      </c>
      <c r="AO468" s="270">
        <v>0</v>
      </c>
      <c r="AP468" s="270">
        <v>0</v>
      </c>
      <c r="AQ468" s="270">
        <v>0</v>
      </c>
      <c r="AR468" s="270">
        <v>0</v>
      </c>
      <c r="AS468" s="270">
        <v>0</v>
      </c>
      <c r="AT468" s="270">
        <v>0</v>
      </c>
      <c r="AU468" s="270">
        <v>0</v>
      </c>
      <c r="AV468" s="270">
        <v>0</v>
      </c>
      <c r="AW468" s="270">
        <v>0</v>
      </c>
      <c r="AX468" s="270">
        <v>320</v>
      </c>
      <c r="AY468" s="270">
        <v>0</v>
      </c>
      <c r="AZ468" s="270">
        <v>0</v>
      </c>
      <c r="BA468" s="270">
        <v>85</v>
      </c>
      <c r="BB468" s="270">
        <v>50</v>
      </c>
      <c r="BC468" s="270">
        <v>35</v>
      </c>
      <c r="BD468" s="270">
        <v>10</v>
      </c>
      <c r="BE468" s="270" t="s">
        <v>1676</v>
      </c>
      <c r="BF468" s="270" t="s">
        <v>1676</v>
      </c>
      <c r="BG468" s="270" t="s">
        <v>1676</v>
      </c>
      <c r="BH468" s="270">
        <v>10</v>
      </c>
      <c r="BI468" s="270">
        <v>0</v>
      </c>
      <c r="BJ468" s="270" t="s">
        <v>1676</v>
      </c>
      <c r="BK468" s="270">
        <v>155</v>
      </c>
      <c r="BL468" s="270">
        <v>70</v>
      </c>
      <c r="BM468" s="270" t="s">
        <v>1676</v>
      </c>
      <c r="BN468" s="270" t="s">
        <v>1676</v>
      </c>
      <c r="BO468" s="270">
        <v>15</v>
      </c>
      <c r="BP468" s="270" t="s">
        <v>1676</v>
      </c>
      <c r="BQ468" s="270">
        <v>0</v>
      </c>
      <c r="BR468" s="270">
        <v>0</v>
      </c>
      <c r="BS468" s="270">
        <v>0</v>
      </c>
      <c r="BT468" s="270">
        <v>60</v>
      </c>
      <c r="BU468" s="270">
        <v>80</v>
      </c>
      <c r="BV468" s="270"/>
      <c r="BW468" s="270">
        <v>0</v>
      </c>
      <c r="BX468" s="270">
        <v>0</v>
      </c>
      <c r="BY468" s="270" t="s">
        <v>1676</v>
      </c>
      <c r="BZ468" s="270">
        <v>0</v>
      </c>
      <c r="CA468" s="270">
        <v>0</v>
      </c>
      <c r="CB468" s="270">
        <v>0</v>
      </c>
      <c r="CC468" s="270">
        <v>0</v>
      </c>
      <c r="CD468" s="270">
        <v>10</v>
      </c>
      <c r="CE468" s="270" t="s">
        <v>1676</v>
      </c>
      <c r="CF468" s="270">
        <v>30</v>
      </c>
      <c r="CG468" s="270">
        <v>410</v>
      </c>
      <c r="CH468" s="270">
        <v>0</v>
      </c>
      <c r="CI468" s="270">
        <v>0</v>
      </c>
      <c r="CJ468" s="270">
        <v>0</v>
      </c>
      <c r="CK468" s="270">
        <v>0</v>
      </c>
      <c r="CL468" s="270">
        <v>0</v>
      </c>
      <c r="CM468" s="270">
        <v>0</v>
      </c>
      <c r="CN468" s="270">
        <v>0</v>
      </c>
      <c r="CO468" s="270">
        <v>0</v>
      </c>
      <c r="CP468" s="270">
        <v>0</v>
      </c>
      <c r="CQ468" s="270">
        <v>0</v>
      </c>
      <c r="CR468" s="270">
        <v>0</v>
      </c>
      <c r="CS468" s="270">
        <v>0</v>
      </c>
      <c r="CT468" s="270">
        <v>0</v>
      </c>
      <c r="CU468" s="270">
        <v>0</v>
      </c>
      <c r="CV468" s="270">
        <v>0</v>
      </c>
      <c r="CW468" s="270">
        <v>0</v>
      </c>
      <c r="CX468" s="270">
        <v>0</v>
      </c>
      <c r="CY468" s="270">
        <v>0</v>
      </c>
      <c r="CZ468" s="270">
        <v>0</v>
      </c>
      <c r="DA468" s="270">
        <v>0</v>
      </c>
      <c r="DB468" s="270">
        <v>0</v>
      </c>
      <c r="DC468" s="270" t="s">
        <v>1676</v>
      </c>
      <c r="DD468" s="270">
        <v>0</v>
      </c>
      <c r="DE468" s="270">
        <v>0</v>
      </c>
      <c r="DF468" s="270">
        <v>0</v>
      </c>
      <c r="DG468" s="270">
        <v>0</v>
      </c>
      <c r="DH468" s="270">
        <v>0</v>
      </c>
      <c r="DI468" s="270">
        <v>0</v>
      </c>
      <c r="DJ468" s="270">
        <v>0</v>
      </c>
      <c r="DK468" s="270">
        <v>0</v>
      </c>
      <c r="DL468" s="270">
        <v>0</v>
      </c>
      <c r="DM468" s="270">
        <v>0</v>
      </c>
      <c r="DN468" s="270">
        <v>0</v>
      </c>
      <c r="DO468" s="270">
        <v>0</v>
      </c>
      <c r="DP468" s="270">
        <v>0</v>
      </c>
      <c r="DQ468" s="270"/>
      <c r="DR468" s="270">
        <v>0</v>
      </c>
      <c r="DS468" s="270">
        <v>0</v>
      </c>
      <c r="DT468" s="270">
        <v>0</v>
      </c>
      <c r="DU468" s="270">
        <v>0</v>
      </c>
      <c r="DV468" s="270">
        <v>0</v>
      </c>
      <c r="DW468" s="270">
        <v>0</v>
      </c>
      <c r="DX468" s="270">
        <v>0</v>
      </c>
      <c r="DY468" s="270">
        <v>0</v>
      </c>
      <c r="DZ468" s="270">
        <v>0</v>
      </c>
      <c r="EA468" s="270">
        <v>0</v>
      </c>
      <c r="EB468" s="270">
        <v>0</v>
      </c>
      <c r="EC468" s="270">
        <v>0</v>
      </c>
      <c r="ED468" s="270">
        <v>0</v>
      </c>
      <c r="EE468" s="270">
        <v>0</v>
      </c>
      <c r="EF468" s="270">
        <v>0</v>
      </c>
      <c r="EG468" s="270">
        <v>0</v>
      </c>
      <c r="EH468" s="270">
        <v>0</v>
      </c>
      <c r="EI468" s="270">
        <v>0</v>
      </c>
      <c r="EJ468" s="270">
        <v>0</v>
      </c>
      <c r="EK468" s="270">
        <v>0</v>
      </c>
      <c r="EL468" s="270">
        <v>0</v>
      </c>
      <c r="EM468" s="270">
        <v>0</v>
      </c>
      <c r="EN468" s="270">
        <v>0</v>
      </c>
      <c r="EO468" s="270">
        <v>0</v>
      </c>
      <c r="EP468" s="270">
        <v>0</v>
      </c>
      <c r="EQ468" s="270">
        <v>0</v>
      </c>
      <c r="ER468" s="270">
        <v>0</v>
      </c>
      <c r="ES468" s="270">
        <v>0</v>
      </c>
      <c r="ET468" s="270">
        <v>0</v>
      </c>
      <c r="EU468" s="270">
        <v>0</v>
      </c>
      <c r="EV468" s="270">
        <v>0</v>
      </c>
      <c r="EW468" s="270">
        <v>0</v>
      </c>
      <c r="EX468" s="270">
        <v>0</v>
      </c>
      <c r="EY468" s="270">
        <v>0</v>
      </c>
      <c r="EZ468" s="270">
        <v>0</v>
      </c>
      <c r="FA468" s="270">
        <v>0</v>
      </c>
      <c r="FB468" s="270">
        <v>0</v>
      </c>
      <c r="FC468" s="270">
        <v>0</v>
      </c>
      <c r="FD468" s="270">
        <v>0</v>
      </c>
      <c r="FE468" s="270">
        <v>0</v>
      </c>
      <c r="FF468" s="270">
        <v>0</v>
      </c>
      <c r="FG468" s="270">
        <v>0</v>
      </c>
      <c r="FH468" s="270">
        <v>0</v>
      </c>
      <c r="FI468" s="270">
        <v>0</v>
      </c>
      <c r="FJ468" s="270">
        <v>450</v>
      </c>
      <c r="FK468" s="270">
        <v>0</v>
      </c>
      <c r="FL468" s="351">
        <v>405</v>
      </c>
      <c r="FM468" s="323">
        <v>345</v>
      </c>
      <c r="FN468" s="324">
        <v>0</v>
      </c>
      <c r="FO468" s="13"/>
      <c r="FP468" s="319"/>
      <c r="FQ468" s="13"/>
      <c r="FR468" s="319"/>
      <c r="FS468" s="319"/>
      <c r="FT468" s="319"/>
      <c r="FU468" s="319"/>
      <c r="FV468" s="319"/>
      <c r="FW468" s="319"/>
      <c r="FX468" s="319"/>
      <c r="FY468" s="319"/>
      <c r="FZ468" s="319"/>
      <c r="GA468" s="319"/>
      <c r="GB468" s="319"/>
      <c r="GC468" s="319"/>
      <c r="GD468" s="319"/>
      <c r="GE468" s="319"/>
      <c r="GF468" s="319"/>
      <c r="GG468" s="319"/>
      <c r="GH468" s="319"/>
      <c r="GI468" s="319"/>
      <c r="GJ468" s="319"/>
      <c r="GK468" s="319"/>
      <c r="GL468" s="319"/>
      <c r="GM468" s="319"/>
      <c r="GN468" s="319"/>
      <c r="GO468" s="319"/>
      <c r="GP468" s="319"/>
      <c r="GQ468" s="319"/>
      <c r="GR468" s="319"/>
      <c r="GS468" s="319"/>
      <c r="GT468" s="319"/>
      <c r="GU468" s="319"/>
      <c r="GV468" s="319"/>
      <c r="GW468" s="319"/>
      <c r="GX468" s="319"/>
      <c r="GY468" s="319"/>
      <c r="GZ468" s="319"/>
      <c r="HA468" s="319"/>
      <c r="HB468" s="319"/>
      <c r="HC468" s="319"/>
      <c r="HD468" s="319"/>
      <c r="HE468" s="319"/>
      <c r="HF468" s="319"/>
      <c r="HG468" s="319"/>
      <c r="HH468" s="319"/>
      <c r="HI468" s="319"/>
      <c r="HJ468" s="319"/>
      <c r="HK468" s="319"/>
      <c r="HL468" s="319"/>
      <c r="HM468" s="319"/>
      <c r="HN468" s="319"/>
      <c r="HO468" s="319"/>
      <c r="HP468" s="319"/>
      <c r="HQ468" s="319"/>
      <c r="HR468" s="319"/>
      <c r="HS468" s="319"/>
      <c r="HT468" s="319"/>
      <c r="HU468" s="319"/>
      <c r="HV468" s="319"/>
      <c r="HW468" s="319"/>
      <c r="HX468" s="319"/>
      <c r="HY468" s="319"/>
      <c r="HZ468" s="319"/>
      <c r="IA468" s="319"/>
      <c r="IB468" s="319"/>
      <c r="IC468" s="319"/>
      <c r="ID468" s="319"/>
      <c r="IE468" s="319"/>
      <c r="IF468" s="319"/>
      <c r="IG468" s="319"/>
    </row>
    <row r="469" spans="1:241" ht="12" customHeight="1" x14ac:dyDescent="0.2">
      <c r="A469" s="370" t="s">
        <v>1211</v>
      </c>
      <c r="B469" s="270">
        <v>60</v>
      </c>
      <c r="C469" s="270">
        <v>60</v>
      </c>
      <c r="D469" s="270">
        <v>25</v>
      </c>
      <c r="E469" s="270">
        <v>35</v>
      </c>
      <c r="F469" s="270">
        <v>0</v>
      </c>
      <c r="G469" s="270">
        <v>60</v>
      </c>
      <c r="H469" s="270">
        <v>0</v>
      </c>
      <c r="I469" s="270">
        <v>0</v>
      </c>
      <c r="J469" s="270">
        <v>60</v>
      </c>
      <c r="K469" s="270">
        <v>0</v>
      </c>
      <c r="L469" s="270"/>
      <c r="M469" s="270">
        <v>0</v>
      </c>
      <c r="N469" s="270">
        <v>0</v>
      </c>
      <c r="O469" s="270">
        <v>0</v>
      </c>
      <c r="P469" s="270">
        <v>0</v>
      </c>
      <c r="Q469" s="270">
        <v>0</v>
      </c>
      <c r="R469" s="270">
        <v>0</v>
      </c>
      <c r="S469" s="270">
        <v>0</v>
      </c>
      <c r="T469" s="270">
        <v>0</v>
      </c>
      <c r="X469" s="270">
        <v>60.26229508196721</v>
      </c>
      <c r="Y469" s="270">
        <v>0</v>
      </c>
      <c r="Z469" s="270" t="s">
        <v>1676</v>
      </c>
      <c r="AA469" s="270" t="s">
        <v>1676</v>
      </c>
      <c r="AB469" s="270">
        <v>25</v>
      </c>
      <c r="AC469" s="270">
        <v>25</v>
      </c>
      <c r="AD469" s="270" t="s">
        <v>1676</v>
      </c>
      <c r="AE469" s="270">
        <v>0</v>
      </c>
      <c r="AF469" s="270">
        <v>20</v>
      </c>
      <c r="AG469" s="270">
        <v>0</v>
      </c>
      <c r="AH469" s="270">
        <v>0</v>
      </c>
      <c r="AI469" s="270">
        <v>0</v>
      </c>
      <c r="AJ469" s="270">
        <v>0</v>
      </c>
      <c r="AK469" s="270">
        <v>0</v>
      </c>
      <c r="AL469" s="270">
        <v>0</v>
      </c>
      <c r="AM469" s="270">
        <v>0</v>
      </c>
      <c r="AN469" s="270">
        <v>0</v>
      </c>
      <c r="AO469" s="270">
        <v>0</v>
      </c>
      <c r="AP469" s="270">
        <v>0</v>
      </c>
      <c r="AQ469" s="270">
        <v>0</v>
      </c>
      <c r="AR469" s="270">
        <v>0</v>
      </c>
      <c r="AS469" s="270">
        <v>0</v>
      </c>
      <c r="AT469" s="270">
        <v>0</v>
      </c>
      <c r="AU469" s="270">
        <v>0</v>
      </c>
      <c r="AV469" s="270">
        <v>0</v>
      </c>
      <c r="AW469" s="270">
        <v>20</v>
      </c>
      <c r="AX469" s="270">
        <v>0</v>
      </c>
      <c r="AY469" s="270">
        <v>0</v>
      </c>
      <c r="AZ469" s="270">
        <v>20</v>
      </c>
      <c r="BA469" s="270">
        <v>0</v>
      </c>
      <c r="BB469" s="270">
        <v>0</v>
      </c>
      <c r="BC469" s="270">
        <v>0</v>
      </c>
      <c r="BD469" s="270">
        <v>0</v>
      </c>
      <c r="BE469" s="270">
        <v>0</v>
      </c>
      <c r="BF469" s="270">
        <v>0</v>
      </c>
      <c r="BG469" s="270">
        <v>0</v>
      </c>
      <c r="BH469" s="270">
        <v>20</v>
      </c>
      <c r="BI469" s="270">
        <v>0</v>
      </c>
      <c r="BJ469" s="270">
        <v>0</v>
      </c>
      <c r="BK469" s="270">
        <v>0</v>
      </c>
      <c r="BL469" s="270">
        <v>0</v>
      </c>
      <c r="BM469" s="270">
        <v>0</v>
      </c>
      <c r="BN469" s="270">
        <v>0</v>
      </c>
      <c r="BO469" s="270">
        <v>40</v>
      </c>
      <c r="BP469" s="270">
        <v>0</v>
      </c>
      <c r="BQ469" s="270">
        <v>0</v>
      </c>
      <c r="BR469" s="270">
        <v>0</v>
      </c>
      <c r="BS469" s="270">
        <v>0</v>
      </c>
      <c r="BT469" s="270" t="s">
        <v>1676</v>
      </c>
      <c r="BU469" s="270">
        <v>0</v>
      </c>
      <c r="BV469" s="270"/>
      <c r="BW469" s="270">
        <v>0</v>
      </c>
      <c r="BX469" s="270">
        <v>0</v>
      </c>
      <c r="BY469" s="270">
        <v>0</v>
      </c>
      <c r="BZ469" s="270">
        <v>0</v>
      </c>
      <c r="CA469" s="270">
        <v>0</v>
      </c>
      <c r="CB469" s="270">
        <v>0</v>
      </c>
      <c r="CC469" s="270">
        <v>0</v>
      </c>
      <c r="CD469" s="270">
        <v>0</v>
      </c>
      <c r="CE469" s="270">
        <v>0</v>
      </c>
      <c r="CF469" s="270">
        <v>0</v>
      </c>
      <c r="CG469" s="270">
        <v>60</v>
      </c>
      <c r="CH469" s="270">
        <v>0</v>
      </c>
      <c r="CI469" s="270">
        <v>0</v>
      </c>
      <c r="CJ469" s="270">
        <v>0</v>
      </c>
      <c r="CK469" s="270">
        <v>60</v>
      </c>
      <c r="CL469" s="270">
        <v>0</v>
      </c>
      <c r="CM469" s="270">
        <v>0</v>
      </c>
      <c r="CN469" s="270">
        <v>0</v>
      </c>
      <c r="CO469" s="270">
        <v>0</v>
      </c>
      <c r="CP469" s="270">
        <v>0</v>
      </c>
      <c r="CQ469" s="270">
        <v>0</v>
      </c>
      <c r="CR469" s="270">
        <v>0</v>
      </c>
      <c r="CS469" s="270">
        <v>0</v>
      </c>
      <c r="CT469" s="270">
        <v>0</v>
      </c>
      <c r="CU469" s="270">
        <v>0</v>
      </c>
      <c r="CV469" s="270">
        <v>0</v>
      </c>
      <c r="CW469" s="270">
        <v>0</v>
      </c>
      <c r="CX469" s="270">
        <v>0</v>
      </c>
      <c r="CY469" s="270">
        <v>0</v>
      </c>
      <c r="CZ469" s="270">
        <v>0</v>
      </c>
      <c r="DA469" s="270">
        <v>0</v>
      </c>
      <c r="DB469" s="270">
        <v>0</v>
      </c>
      <c r="DC469" s="270">
        <v>0</v>
      </c>
      <c r="DD469" s="270">
        <v>0</v>
      </c>
      <c r="DE469" s="270">
        <v>0</v>
      </c>
      <c r="DF469" s="270">
        <v>0</v>
      </c>
      <c r="DG469" s="270">
        <v>0</v>
      </c>
      <c r="DH469" s="270">
        <v>0</v>
      </c>
      <c r="DI469" s="270">
        <v>0</v>
      </c>
      <c r="DJ469" s="270">
        <v>0</v>
      </c>
      <c r="DK469" s="270">
        <v>0</v>
      </c>
      <c r="DL469" s="270">
        <v>0</v>
      </c>
      <c r="DM469" s="270">
        <v>0</v>
      </c>
      <c r="DN469" s="270">
        <v>0</v>
      </c>
      <c r="DO469" s="270">
        <v>0</v>
      </c>
      <c r="DP469" s="270">
        <v>0</v>
      </c>
      <c r="DQ469" s="270"/>
      <c r="DR469" s="270">
        <v>0</v>
      </c>
      <c r="DS469" s="270">
        <v>0</v>
      </c>
      <c r="DT469" s="270">
        <v>0</v>
      </c>
      <c r="DU469" s="270">
        <v>0</v>
      </c>
      <c r="DV469" s="270">
        <v>0</v>
      </c>
      <c r="DW469" s="270">
        <v>0</v>
      </c>
      <c r="DX469" s="270">
        <v>0</v>
      </c>
      <c r="DY469" s="270">
        <v>0</v>
      </c>
      <c r="DZ469" s="270">
        <v>0</v>
      </c>
      <c r="EA469" s="270">
        <v>0</v>
      </c>
      <c r="EB469" s="270">
        <v>0</v>
      </c>
      <c r="EC469" s="270">
        <v>0</v>
      </c>
      <c r="ED469" s="270">
        <v>0</v>
      </c>
      <c r="EE469" s="270">
        <v>0</v>
      </c>
      <c r="EF469" s="270">
        <v>0</v>
      </c>
      <c r="EG469" s="270">
        <v>0</v>
      </c>
      <c r="EH469" s="270">
        <v>0</v>
      </c>
      <c r="EI469" s="270">
        <v>0</v>
      </c>
      <c r="EJ469" s="270">
        <v>0</v>
      </c>
      <c r="EK469" s="270">
        <v>0</v>
      </c>
      <c r="EL469" s="270">
        <v>0</v>
      </c>
      <c r="EM469" s="270">
        <v>0</v>
      </c>
      <c r="EN469" s="270">
        <v>0</v>
      </c>
      <c r="EO469" s="270">
        <v>0</v>
      </c>
      <c r="EP469" s="270">
        <v>0</v>
      </c>
      <c r="EQ469" s="270">
        <v>0</v>
      </c>
      <c r="ER469" s="270">
        <v>0</v>
      </c>
      <c r="ES469" s="270">
        <v>0</v>
      </c>
      <c r="ET469" s="270">
        <v>0</v>
      </c>
      <c r="EU469" s="270">
        <v>0</v>
      </c>
      <c r="EV469" s="270">
        <v>0</v>
      </c>
      <c r="EW469" s="270">
        <v>0</v>
      </c>
      <c r="EX469" s="270">
        <v>0</v>
      </c>
      <c r="EY469" s="270">
        <v>0</v>
      </c>
      <c r="EZ469" s="270">
        <v>0</v>
      </c>
      <c r="FA469" s="270">
        <v>0</v>
      </c>
      <c r="FB469" s="270">
        <v>0</v>
      </c>
      <c r="FC469" s="270">
        <v>0</v>
      </c>
      <c r="FD469" s="270">
        <v>0</v>
      </c>
      <c r="FE469" s="270">
        <v>0</v>
      </c>
      <c r="FF469" s="270">
        <v>0</v>
      </c>
      <c r="FG469" s="270">
        <v>0</v>
      </c>
      <c r="FH469" s="270">
        <v>0</v>
      </c>
      <c r="FI469" s="270">
        <v>0</v>
      </c>
      <c r="FJ469" s="270">
        <v>0</v>
      </c>
      <c r="FK469" s="270">
        <v>0</v>
      </c>
      <c r="FL469" s="351">
        <v>60</v>
      </c>
      <c r="FM469" s="323">
        <v>0</v>
      </c>
      <c r="FN469" s="324">
        <v>0</v>
      </c>
      <c r="FO469" s="318"/>
      <c r="FP469" s="318"/>
      <c r="FQ469" s="318"/>
      <c r="FR469" s="318"/>
      <c r="FS469" s="318"/>
      <c r="FT469" s="318"/>
      <c r="FU469" s="318"/>
      <c r="FV469" s="318"/>
      <c r="FW469" s="318"/>
      <c r="FX469" s="318"/>
      <c r="FY469" s="318"/>
      <c r="FZ469" s="318"/>
      <c r="GA469" s="318"/>
      <c r="GB469" s="318"/>
      <c r="GC469" s="318"/>
      <c r="GD469" s="318"/>
      <c r="GE469" s="318"/>
      <c r="GF469" s="318"/>
      <c r="GG469" s="318"/>
      <c r="GH469" s="318"/>
      <c r="GI469" s="318"/>
      <c r="GJ469" s="318"/>
      <c r="GK469" s="318"/>
      <c r="GL469" s="318"/>
      <c r="GM469" s="318"/>
      <c r="GN469" s="318"/>
      <c r="GO469" s="318"/>
      <c r="GP469" s="318"/>
      <c r="GQ469" s="318"/>
      <c r="GR469" s="318"/>
      <c r="GS469" s="318"/>
      <c r="GT469" s="318"/>
      <c r="GU469" s="318"/>
      <c r="GV469" s="318"/>
      <c r="GW469" s="318"/>
      <c r="GX469" s="318"/>
      <c r="GY469" s="318"/>
      <c r="GZ469" s="318"/>
      <c r="HA469" s="318"/>
      <c r="HB469" s="318"/>
      <c r="HC469" s="318"/>
      <c r="HD469" s="318"/>
      <c r="HE469" s="318"/>
      <c r="HF469" s="318"/>
      <c r="HG469" s="318"/>
      <c r="HH469" s="318"/>
      <c r="HI469" s="318"/>
      <c r="HJ469" s="318"/>
      <c r="HK469" s="318"/>
      <c r="HL469" s="318"/>
      <c r="HM469" s="318"/>
      <c r="HN469" s="318"/>
      <c r="HO469" s="318"/>
      <c r="HP469" s="318"/>
      <c r="HQ469" s="318"/>
      <c r="HR469" s="318"/>
      <c r="HS469" s="318"/>
      <c r="HT469" s="318"/>
      <c r="HU469" s="318"/>
      <c r="HV469" s="318"/>
      <c r="HW469" s="318"/>
      <c r="HX469" s="318"/>
      <c r="HY469" s="318"/>
      <c r="HZ469" s="318"/>
      <c r="IA469" s="318"/>
      <c r="IB469" s="318"/>
      <c r="IC469" s="318"/>
      <c r="ID469" s="318"/>
      <c r="IE469" s="318"/>
      <c r="IF469" s="318"/>
      <c r="IG469" s="318"/>
    </row>
    <row r="470" spans="1:241" ht="12.75" x14ac:dyDescent="0.2">
      <c r="A470" s="370" t="s">
        <v>351</v>
      </c>
      <c r="B470" s="270">
        <v>3180</v>
      </c>
      <c r="C470" s="270">
        <v>3180</v>
      </c>
      <c r="D470" s="270">
        <v>1470</v>
      </c>
      <c r="E470" s="270">
        <v>1705</v>
      </c>
      <c r="F470" s="270">
        <v>0</v>
      </c>
      <c r="G470" s="270">
        <v>0</v>
      </c>
      <c r="H470" s="270">
        <v>3180</v>
      </c>
      <c r="I470" s="270">
        <v>665</v>
      </c>
      <c r="J470" s="270">
        <v>2515</v>
      </c>
      <c r="K470" s="270">
        <v>1680</v>
      </c>
      <c r="L470" s="270">
        <v>140.88800792864222</v>
      </c>
      <c r="M470" s="270">
        <v>1330</v>
      </c>
      <c r="N470" s="270">
        <v>680</v>
      </c>
      <c r="O470" s="270">
        <v>295</v>
      </c>
      <c r="P470" s="270">
        <v>275</v>
      </c>
      <c r="Q470" s="270">
        <v>115</v>
      </c>
      <c r="R470" s="270">
        <v>75</v>
      </c>
      <c r="S470" s="270">
        <v>65</v>
      </c>
      <c r="T470" s="270">
        <v>190</v>
      </c>
      <c r="U470" s="270">
        <v>2.5316265060240966</v>
      </c>
      <c r="V470" s="270">
        <v>3</v>
      </c>
      <c r="W470" s="270">
        <v>35</v>
      </c>
      <c r="X470" s="270">
        <v>55.380667506297229</v>
      </c>
      <c r="Y470" s="270">
        <v>0</v>
      </c>
      <c r="Z470" s="270">
        <v>275</v>
      </c>
      <c r="AA470" s="270">
        <v>565</v>
      </c>
      <c r="AB470" s="270">
        <v>945</v>
      </c>
      <c r="AC470" s="270">
        <v>1000</v>
      </c>
      <c r="AD470" s="270">
        <v>380</v>
      </c>
      <c r="AE470" s="270">
        <v>10</v>
      </c>
      <c r="AF470" s="270">
        <v>580</v>
      </c>
      <c r="AG470" s="270">
        <v>0</v>
      </c>
      <c r="AH470" s="270">
        <v>0</v>
      </c>
      <c r="AI470" s="270">
        <v>0</v>
      </c>
      <c r="AJ470" s="270">
        <v>45</v>
      </c>
      <c r="AK470" s="270">
        <v>25</v>
      </c>
      <c r="AL470" s="270">
        <v>240</v>
      </c>
      <c r="AM470" s="270">
        <v>560</v>
      </c>
      <c r="AN470" s="270">
        <v>120</v>
      </c>
      <c r="AO470" s="270">
        <v>0</v>
      </c>
      <c r="AP470" s="270">
        <v>10</v>
      </c>
      <c r="AQ470" s="270">
        <v>60</v>
      </c>
      <c r="AR470" s="270">
        <v>70</v>
      </c>
      <c r="AS470" s="270" t="s">
        <v>1676</v>
      </c>
      <c r="AT470" s="270">
        <v>35</v>
      </c>
      <c r="AU470" s="270">
        <v>0</v>
      </c>
      <c r="AV470" s="270">
        <v>15</v>
      </c>
      <c r="AW470" s="270">
        <v>315</v>
      </c>
      <c r="AX470" s="270">
        <v>0</v>
      </c>
      <c r="AY470" s="270">
        <v>230</v>
      </c>
      <c r="AZ470" s="270">
        <v>785</v>
      </c>
      <c r="BA470" s="270">
        <v>35</v>
      </c>
      <c r="BB470" s="270">
        <v>45</v>
      </c>
      <c r="BC470" s="270">
        <v>20</v>
      </c>
      <c r="BD470" s="270">
        <v>40</v>
      </c>
      <c r="BE470" s="270">
        <v>15</v>
      </c>
      <c r="BF470" s="270" t="s">
        <v>1676</v>
      </c>
      <c r="BG470" s="270">
        <v>0</v>
      </c>
      <c r="BH470" s="270">
        <v>190</v>
      </c>
      <c r="BI470" s="270">
        <v>0</v>
      </c>
      <c r="BJ470" s="270">
        <v>0</v>
      </c>
      <c r="BK470" s="270" t="s">
        <v>1676</v>
      </c>
      <c r="BL470" s="270">
        <v>55</v>
      </c>
      <c r="BM470" s="270">
        <v>975</v>
      </c>
      <c r="BN470" s="270">
        <v>25</v>
      </c>
      <c r="BO470" s="270">
        <v>1465</v>
      </c>
      <c r="BP470" s="270">
        <v>145</v>
      </c>
      <c r="BQ470" s="270">
        <v>0</v>
      </c>
      <c r="BR470" s="270">
        <v>0</v>
      </c>
      <c r="BS470" s="270" t="s">
        <v>1676</v>
      </c>
      <c r="BT470" s="270">
        <v>180</v>
      </c>
      <c r="BU470" s="270">
        <v>30</v>
      </c>
      <c r="BV470" s="270"/>
      <c r="BW470" s="270">
        <v>35</v>
      </c>
      <c r="BX470" s="270">
        <v>0</v>
      </c>
      <c r="BY470" s="270" t="s">
        <v>1676</v>
      </c>
      <c r="BZ470" s="270">
        <v>0</v>
      </c>
      <c r="CA470" s="270">
        <v>0</v>
      </c>
      <c r="CB470" s="270">
        <v>0</v>
      </c>
      <c r="CC470" s="270">
        <v>0</v>
      </c>
      <c r="CD470" s="270">
        <v>150</v>
      </c>
      <c r="CE470" s="270">
        <v>0</v>
      </c>
      <c r="CF470" s="270">
        <v>0</v>
      </c>
      <c r="CG470" s="270">
        <v>3025</v>
      </c>
      <c r="CH470" s="270">
        <v>0</v>
      </c>
      <c r="CI470" s="270">
        <v>775</v>
      </c>
      <c r="CJ470" s="270">
        <v>125</v>
      </c>
      <c r="CK470" s="270">
        <v>1300</v>
      </c>
      <c r="CL470" s="270">
        <v>60</v>
      </c>
      <c r="CM470" s="270">
        <v>0</v>
      </c>
      <c r="CN470" s="270">
        <v>0</v>
      </c>
      <c r="CO470" s="270">
        <v>0</v>
      </c>
      <c r="CP470" s="270">
        <v>0</v>
      </c>
      <c r="CQ470" s="270">
        <v>0</v>
      </c>
      <c r="CR470" s="270">
        <v>25</v>
      </c>
      <c r="CS470" s="270">
        <v>0</v>
      </c>
      <c r="CT470" s="270">
        <v>0</v>
      </c>
      <c r="CU470" s="270">
        <v>0</v>
      </c>
      <c r="CV470" s="270">
        <v>0</v>
      </c>
      <c r="CW470" s="270">
        <v>35</v>
      </c>
      <c r="CX470" s="270">
        <v>0</v>
      </c>
      <c r="CY470" s="270">
        <v>0</v>
      </c>
      <c r="CZ470" s="270">
        <v>0</v>
      </c>
      <c r="DA470" s="270">
        <v>410</v>
      </c>
      <c r="DB470" s="270">
        <v>0</v>
      </c>
      <c r="DC470" s="270">
        <v>0</v>
      </c>
      <c r="DD470" s="270">
        <v>400</v>
      </c>
      <c r="DE470" s="270">
        <v>0</v>
      </c>
      <c r="DF470" s="270">
        <v>0</v>
      </c>
      <c r="DG470" s="270">
        <v>0</v>
      </c>
      <c r="DH470" s="270">
        <v>0</v>
      </c>
      <c r="DI470" s="270">
        <v>0</v>
      </c>
      <c r="DJ470" s="270">
        <v>0</v>
      </c>
      <c r="DK470" s="270">
        <v>0</v>
      </c>
      <c r="DL470" s="270">
        <v>0</v>
      </c>
      <c r="DM470" s="270">
        <v>0</v>
      </c>
      <c r="DN470" s="270">
        <v>0</v>
      </c>
      <c r="DO470" s="270">
        <v>0</v>
      </c>
      <c r="DP470" s="270">
        <v>0</v>
      </c>
      <c r="DQ470" s="270"/>
      <c r="DR470" s="270">
        <v>0</v>
      </c>
      <c r="DS470" s="270">
        <v>0</v>
      </c>
      <c r="DT470" s="270">
        <v>0</v>
      </c>
      <c r="DU470" s="270">
        <v>0</v>
      </c>
      <c r="DV470" s="270">
        <v>0</v>
      </c>
      <c r="DW470" s="270">
        <v>0</v>
      </c>
      <c r="DX470" s="270">
        <v>0</v>
      </c>
      <c r="DY470" s="270">
        <v>0</v>
      </c>
      <c r="DZ470" s="270">
        <v>0</v>
      </c>
      <c r="EA470" s="270">
        <v>0</v>
      </c>
      <c r="EB470" s="270">
        <v>0</v>
      </c>
      <c r="EC470" s="270">
        <v>0</v>
      </c>
      <c r="ED470" s="270">
        <v>0</v>
      </c>
      <c r="EE470" s="270">
        <v>0</v>
      </c>
      <c r="EF470" s="270">
        <v>0</v>
      </c>
      <c r="EG470" s="270">
        <v>0</v>
      </c>
      <c r="EH470" s="270">
        <v>0</v>
      </c>
      <c r="EI470" s="270">
        <v>0</v>
      </c>
      <c r="EJ470" s="270">
        <v>0</v>
      </c>
      <c r="EK470" s="270">
        <v>50</v>
      </c>
      <c r="EL470" s="270">
        <v>0</v>
      </c>
      <c r="EM470" s="270">
        <v>0</v>
      </c>
      <c r="EN470" s="270">
        <v>0</v>
      </c>
      <c r="EO470" s="270">
        <v>0</v>
      </c>
      <c r="EP470" s="270">
        <v>0</v>
      </c>
      <c r="EQ470" s="270">
        <v>0</v>
      </c>
      <c r="ER470" s="270">
        <v>0</v>
      </c>
      <c r="ES470" s="270">
        <v>0</v>
      </c>
      <c r="ET470" s="270">
        <v>0</v>
      </c>
      <c r="EU470" s="270">
        <v>0</v>
      </c>
      <c r="EV470" s="270">
        <v>0</v>
      </c>
      <c r="EW470" s="270">
        <v>0</v>
      </c>
      <c r="EX470" s="270">
        <v>0</v>
      </c>
      <c r="EY470" s="270">
        <v>0</v>
      </c>
      <c r="EZ470" s="270">
        <v>0</v>
      </c>
      <c r="FA470" s="270">
        <v>0</v>
      </c>
      <c r="FB470" s="270">
        <v>0</v>
      </c>
      <c r="FC470" s="270">
        <v>0</v>
      </c>
      <c r="FD470" s="270">
        <v>0</v>
      </c>
      <c r="FE470" s="270">
        <v>0</v>
      </c>
      <c r="FF470" s="270">
        <v>0</v>
      </c>
      <c r="FG470" s="270">
        <v>0</v>
      </c>
      <c r="FH470" s="270">
        <v>0</v>
      </c>
      <c r="FI470" s="270">
        <v>0</v>
      </c>
      <c r="FJ470" s="270">
        <v>0</v>
      </c>
      <c r="FK470" s="270">
        <v>0</v>
      </c>
      <c r="FL470" s="351">
        <v>3135</v>
      </c>
      <c r="FM470" s="323">
        <v>0</v>
      </c>
      <c r="FN470" s="324">
        <v>3025</v>
      </c>
      <c r="FO470" s="318"/>
      <c r="FP470" s="318"/>
      <c r="FQ470" s="318"/>
      <c r="FR470" s="318"/>
      <c r="FS470" s="318"/>
      <c r="FT470" s="318"/>
      <c r="FU470" s="318"/>
      <c r="FV470" s="318"/>
      <c r="FW470" s="318"/>
      <c r="FX470" s="318"/>
      <c r="FY470" s="318"/>
      <c r="FZ470" s="318"/>
      <c r="GA470" s="318"/>
      <c r="GB470" s="318"/>
      <c r="GC470" s="318"/>
      <c r="GD470" s="318"/>
      <c r="GE470" s="318"/>
      <c r="GF470" s="318"/>
      <c r="GG470" s="318"/>
      <c r="GH470" s="318"/>
      <c r="GI470" s="318"/>
      <c r="GJ470" s="318"/>
      <c r="GK470" s="318"/>
      <c r="GL470" s="318"/>
      <c r="GM470" s="318"/>
      <c r="GN470" s="318"/>
      <c r="GO470" s="318"/>
      <c r="GP470" s="318"/>
      <c r="GQ470" s="318"/>
      <c r="GR470" s="318"/>
      <c r="GS470" s="318"/>
      <c r="GT470" s="318"/>
      <c r="GU470" s="318"/>
      <c r="GV470" s="318"/>
      <c r="GW470" s="318"/>
      <c r="GX470" s="318"/>
      <c r="GY470" s="318"/>
      <c r="GZ470" s="318"/>
      <c r="HA470" s="318"/>
      <c r="HB470" s="318"/>
      <c r="HC470" s="318"/>
      <c r="HD470" s="318"/>
      <c r="HE470" s="318"/>
      <c r="HF470" s="318"/>
      <c r="HG470" s="318"/>
      <c r="HH470" s="318"/>
      <c r="HI470" s="318"/>
      <c r="HJ470" s="318"/>
      <c r="HK470" s="318"/>
      <c r="HL470" s="318"/>
      <c r="HM470" s="318"/>
      <c r="HN470" s="318"/>
      <c r="HO470" s="318"/>
      <c r="HP470" s="318"/>
      <c r="HQ470" s="318"/>
      <c r="HR470" s="318"/>
      <c r="HS470" s="318"/>
      <c r="HT470" s="318"/>
      <c r="HU470" s="318"/>
      <c r="HV470" s="318"/>
      <c r="HW470" s="318"/>
      <c r="HX470" s="318"/>
      <c r="HY470" s="318"/>
      <c r="HZ470" s="318"/>
      <c r="IA470" s="318"/>
      <c r="IB470" s="318"/>
      <c r="IC470" s="318"/>
      <c r="ID470" s="318"/>
      <c r="IE470" s="318"/>
      <c r="IF470" s="318"/>
      <c r="IG470" s="318"/>
    </row>
    <row r="471" spans="1:241" ht="12.75" x14ac:dyDescent="0.2">
      <c r="A471" s="370" t="s">
        <v>378</v>
      </c>
      <c r="B471" s="270">
        <v>149050</v>
      </c>
      <c r="C471" s="270">
        <v>109000</v>
      </c>
      <c r="D471" s="270">
        <v>47225</v>
      </c>
      <c r="E471" s="270">
        <v>61775</v>
      </c>
      <c r="F471" s="270">
        <v>47590</v>
      </c>
      <c r="G471" s="270">
        <v>8285</v>
      </c>
      <c r="H471" s="270">
        <v>42555</v>
      </c>
      <c r="I471" s="270">
        <v>105360</v>
      </c>
      <c r="J471" s="270">
        <v>43690</v>
      </c>
      <c r="K471" s="270">
        <v>292945</v>
      </c>
      <c r="L471" s="270">
        <v>53.015623841190575</v>
      </c>
      <c r="M471" s="270">
        <v>23190</v>
      </c>
      <c r="N471" s="270">
        <v>7125</v>
      </c>
      <c r="O471" s="270">
        <v>2420</v>
      </c>
      <c r="P471" s="270">
        <v>4900</v>
      </c>
      <c r="Q471" s="270">
        <v>1615</v>
      </c>
      <c r="R471" s="270">
        <v>975</v>
      </c>
      <c r="S471" s="270">
        <v>185</v>
      </c>
      <c r="T471" s="270">
        <v>45</v>
      </c>
      <c r="U471" s="270">
        <v>4.2197173759893909</v>
      </c>
      <c r="V471" s="270">
        <v>1</v>
      </c>
      <c r="W471" s="270">
        <v>22</v>
      </c>
      <c r="X471" s="270">
        <v>57.048180733200425</v>
      </c>
      <c r="Y471" s="270">
        <v>10415</v>
      </c>
      <c r="Z471" s="270">
        <v>14675</v>
      </c>
      <c r="AA471" s="270">
        <v>17935</v>
      </c>
      <c r="AB471" s="270">
        <v>25545</v>
      </c>
      <c r="AC471" s="270">
        <v>36195</v>
      </c>
      <c r="AD471" s="270">
        <v>36785</v>
      </c>
      <c r="AE471" s="270">
        <v>6925</v>
      </c>
      <c r="AF471" s="270">
        <v>1510</v>
      </c>
      <c r="AG471" s="270">
        <v>610</v>
      </c>
      <c r="AH471" s="270">
        <v>1975</v>
      </c>
      <c r="AI471" s="270">
        <v>600</v>
      </c>
      <c r="AJ471" s="270">
        <v>2885</v>
      </c>
      <c r="AK471" s="270">
        <v>1095</v>
      </c>
      <c r="AL471" s="270">
        <v>7720</v>
      </c>
      <c r="AM471" s="270">
        <v>8520</v>
      </c>
      <c r="AN471" s="270">
        <v>1335</v>
      </c>
      <c r="AO471" s="270">
        <v>1000</v>
      </c>
      <c r="AP471" s="270">
        <v>815</v>
      </c>
      <c r="AQ471" s="270">
        <v>6285</v>
      </c>
      <c r="AR471" s="270">
        <v>495</v>
      </c>
      <c r="AS471" s="270">
        <v>250</v>
      </c>
      <c r="AT471" s="270">
        <v>2205</v>
      </c>
      <c r="AU471" s="270">
        <v>2980</v>
      </c>
      <c r="AV471" s="270">
        <v>4700</v>
      </c>
      <c r="AW471" s="270">
        <v>2440</v>
      </c>
      <c r="AX471" s="270">
        <v>12460</v>
      </c>
      <c r="AY471" s="270">
        <v>315</v>
      </c>
      <c r="AZ471" s="270">
        <v>4575</v>
      </c>
      <c r="BA471" s="270">
        <v>9395</v>
      </c>
      <c r="BB471" s="270">
        <v>74880</v>
      </c>
      <c r="BC471" s="270">
        <v>3630</v>
      </c>
      <c r="BD471" s="270">
        <v>10765</v>
      </c>
      <c r="BE471" s="270">
        <v>2215</v>
      </c>
      <c r="BF471" s="270">
        <v>3235</v>
      </c>
      <c r="BG471" s="270">
        <v>1455</v>
      </c>
      <c r="BH471" s="270">
        <v>1760</v>
      </c>
      <c r="BI471" s="270">
        <v>2145</v>
      </c>
      <c r="BJ471" s="270">
        <v>635</v>
      </c>
      <c r="BK471" s="270">
        <v>5625</v>
      </c>
      <c r="BL471" s="270">
        <v>9205</v>
      </c>
      <c r="BM471" s="270">
        <v>16800</v>
      </c>
      <c r="BN471" s="270">
        <v>3160</v>
      </c>
      <c r="BO471" s="270">
        <v>6305</v>
      </c>
      <c r="BP471" s="270">
        <v>7435</v>
      </c>
      <c r="BQ471" s="270">
        <v>8465</v>
      </c>
      <c r="BR471" s="270">
        <v>2210</v>
      </c>
      <c r="BS471" s="270">
        <v>295</v>
      </c>
      <c r="BT471" s="270">
        <v>11735</v>
      </c>
      <c r="BU471" s="270">
        <v>6450</v>
      </c>
      <c r="BV471" s="270"/>
      <c r="BW471" s="270">
        <v>5470</v>
      </c>
      <c r="BX471" s="270">
        <v>270</v>
      </c>
      <c r="BY471" s="270">
        <v>5340</v>
      </c>
      <c r="BZ471" s="270">
        <v>925</v>
      </c>
      <c r="CA471" s="270">
        <v>195</v>
      </c>
      <c r="CB471" s="270" t="s">
        <v>1676</v>
      </c>
      <c r="CC471" s="270" t="s">
        <v>1676</v>
      </c>
      <c r="CD471" s="270">
        <v>2175</v>
      </c>
      <c r="CE471" s="270">
        <v>135</v>
      </c>
      <c r="CF471" s="270">
        <v>380</v>
      </c>
      <c r="CG471" s="270">
        <v>99570</v>
      </c>
      <c r="CH471" s="270">
        <v>0</v>
      </c>
      <c r="CI471" s="270">
        <v>16360</v>
      </c>
      <c r="CJ471" s="270">
        <v>8755</v>
      </c>
      <c r="CK471" s="270">
        <v>6410</v>
      </c>
      <c r="CL471" s="270">
        <v>2075</v>
      </c>
      <c r="CM471" s="270">
        <v>2130</v>
      </c>
      <c r="CN471" s="270">
        <v>1505</v>
      </c>
      <c r="CO471" s="270">
        <v>0</v>
      </c>
      <c r="CP471" s="270">
        <v>0</v>
      </c>
      <c r="CQ471" s="270" t="s">
        <v>1676</v>
      </c>
      <c r="CR471" s="270">
        <v>0</v>
      </c>
      <c r="CS471" s="270">
        <v>0</v>
      </c>
      <c r="CT471" s="270">
        <v>0</v>
      </c>
      <c r="CU471" s="270">
        <v>0</v>
      </c>
      <c r="CV471" s="270">
        <v>0</v>
      </c>
      <c r="CW471" s="270">
        <v>0</v>
      </c>
      <c r="CX471" s="270">
        <v>0</v>
      </c>
      <c r="CY471" s="270">
        <v>0</v>
      </c>
      <c r="CZ471" s="270">
        <v>3895</v>
      </c>
      <c r="DA471" s="270">
        <v>1250</v>
      </c>
      <c r="DB471" s="270">
        <v>0</v>
      </c>
      <c r="DC471" s="270">
        <v>46770</v>
      </c>
      <c r="DD471" s="270">
        <v>2355</v>
      </c>
      <c r="DE471" s="270">
        <v>0</v>
      </c>
      <c r="DF471" s="270">
        <v>0</v>
      </c>
      <c r="DG471" s="270">
        <v>0</v>
      </c>
      <c r="DH471" s="270">
        <v>0</v>
      </c>
      <c r="DI471" s="270" t="s">
        <v>1676</v>
      </c>
      <c r="DJ471" s="270">
        <v>0</v>
      </c>
      <c r="DK471" s="270">
        <v>0</v>
      </c>
      <c r="DL471" s="270">
        <v>0</v>
      </c>
      <c r="DM471" s="270">
        <v>35</v>
      </c>
      <c r="DN471" s="270">
        <v>0</v>
      </c>
      <c r="DO471" s="270">
        <v>5745</v>
      </c>
      <c r="DP471" s="270" t="s">
        <v>1676</v>
      </c>
      <c r="DQ471" s="270"/>
      <c r="DR471" s="270">
        <v>0</v>
      </c>
      <c r="DS471" s="270">
        <v>4165</v>
      </c>
      <c r="DT471" s="270">
        <v>1870</v>
      </c>
      <c r="DU471" s="270">
        <v>0</v>
      </c>
      <c r="DV471" s="270">
        <v>0</v>
      </c>
      <c r="DW471" s="270">
        <v>0</v>
      </c>
      <c r="DX471" s="270">
        <v>525</v>
      </c>
      <c r="DY471" s="270">
        <v>0</v>
      </c>
      <c r="DZ471" s="270">
        <v>0</v>
      </c>
      <c r="EA471" s="270" t="s">
        <v>1676</v>
      </c>
      <c r="EB471" s="270">
        <v>0</v>
      </c>
      <c r="EC471" s="270">
        <v>545</v>
      </c>
      <c r="ED471" s="270">
        <v>9510</v>
      </c>
      <c r="EE471" s="270">
        <v>0</v>
      </c>
      <c r="EF471" s="270">
        <v>17960</v>
      </c>
      <c r="EG471" s="270">
        <v>0</v>
      </c>
      <c r="EH471" s="270">
        <v>0</v>
      </c>
      <c r="EI471" s="270">
        <v>0</v>
      </c>
      <c r="EJ471" s="270">
        <v>7400</v>
      </c>
      <c r="EK471" s="270">
        <v>3945</v>
      </c>
      <c r="EL471" s="270">
        <v>0</v>
      </c>
      <c r="EM471" s="270">
        <v>0</v>
      </c>
      <c r="EN471" s="270">
        <v>0</v>
      </c>
      <c r="EO471" s="270">
        <v>0</v>
      </c>
      <c r="EP471" s="270" t="s">
        <v>1676</v>
      </c>
      <c r="EQ471" s="270">
        <v>0</v>
      </c>
      <c r="ER471" s="270">
        <v>0</v>
      </c>
      <c r="ES471" s="270">
        <v>0</v>
      </c>
      <c r="ET471" s="270" t="s">
        <v>1676</v>
      </c>
      <c r="EU471" s="270">
        <v>0</v>
      </c>
      <c r="EV471" s="270">
        <v>0</v>
      </c>
      <c r="EW471" s="270">
        <v>0</v>
      </c>
      <c r="EX471" s="270">
        <v>0</v>
      </c>
      <c r="EY471" s="270">
        <v>0</v>
      </c>
      <c r="EZ471" s="270">
        <v>5835</v>
      </c>
      <c r="FA471" s="270">
        <v>0</v>
      </c>
      <c r="FB471" s="270">
        <v>0</v>
      </c>
      <c r="FC471" s="270">
        <v>0</v>
      </c>
      <c r="FD471" s="270">
        <v>0</v>
      </c>
      <c r="FE471" s="270">
        <v>0</v>
      </c>
      <c r="FF471" s="270">
        <v>0</v>
      </c>
      <c r="FG471" s="270">
        <v>0</v>
      </c>
      <c r="FH471" s="270">
        <v>0</v>
      </c>
      <c r="FI471" s="270">
        <v>0</v>
      </c>
      <c r="FJ471" s="270">
        <v>0</v>
      </c>
      <c r="FK471" s="270">
        <v>0</v>
      </c>
      <c r="FL471" s="351">
        <v>74170</v>
      </c>
      <c r="FM471" s="323">
        <v>10570</v>
      </c>
      <c r="FN471" s="324">
        <v>40450</v>
      </c>
      <c r="FO471" s="318"/>
      <c r="FP471" s="318"/>
      <c r="FQ471" s="318"/>
      <c r="FR471" s="318"/>
      <c r="FS471" s="318"/>
      <c r="FT471" s="318"/>
      <c r="FU471" s="318"/>
      <c r="FV471" s="318"/>
      <c r="FW471" s="318"/>
      <c r="FX471" s="318"/>
      <c r="FY471" s="318"/>
      <c r="FZ471" s="318"/>
      <c r="GA471" s="318"/>
      <c r="GB471" s="318"/>
      <c r="GC471" s="318"/>
      <c r="GD471" s="318"/>
      <c r="GE471" s="318"/>
      <c r="GF471" s="318"/>
      <c r="GG471" s="318"/>
      <c r="GH471" s="318"/>
      <c r="GI471" s="318"/>
      <c r="GJ471" s="318"/>
      <c r="GK471" s="318"/>
      <c r="GL471" s="318"/>
      <c r="GM471" s="318"/>
      <c r="GN471" s="318"/>
      <c r="GO471" s="318"/>
      <c r="GP471" s="318"/>
      <c r="GQ471" s="318"/>
      <c r="GR471" s="318"/>
      <c r="GS471" s="318"/>
      <c r="GT471" s="318"/>
      <c r="GU471" s="318"/>
      <c r="GV471" s="318"/>
      <c r="GW471" s="318"/>
      <c r="GX471" s="318"/>
      <c r="GY471" s="318"/>
      <c r="GZ471" s="318"/>
      <c r="HA471" s="318"/>
      <c r="HB471" s="318"/>
      <c r="HC471" s="318"/>
      <c r="HD471" s="318"/>
      <c r="HE471" s="318"/>
      <c r="HF471" s="318"/>
      <c r="HG471" s="318"/>
      <c r="HH471" s="318"/>
      <c r="HI471" s="318"/>
      <c r="HJ471" s="318"/>
      <c r="HK471" s="318"/>
      <c r="HL471" s="318"/>
      <c r="HM471" s="318"/>
      <c r="HN471" s="318"/>
      <c r="HO471" s="318"/>
      <c r="HP471" s="318"/>
      <c r="HQ471" s="318"/>
      <c r="HR471" s="318"/>
      <c r="HS471" s="318"/>
      <c r="HT471" s="318"/>
      <c r="HU471" s="318"/>
      <c r="HV471" s="318"/>
      <c r="HW471" s="318"/>
      <c r="HX471" s="318"/>
      <c r="HY471" s="318"/>
      <c r="HZ471" s="318"/>
      <c r="IA471" s="318"/>
      <c r="IB471" s="318"/>
      <c r="IC471" s="318"/>
      <c r="ID471" s="318"/>
      <c r="IE471" s="318"/>
      <c r="IF471" s="318"/>
      <c r="IG471" s="318"/>
    </row>
    <row r="472" spans="1:241" ht="12.75" x14ac:dyDescent="0.2">
      <c r="A472" s="370" t="s">
        <v>604</v>
      </c>
      <c r="B472" s="270">
        <v>30</v>
      </c>
      <c r="C472" s="270">
        <v>30</v>
      </c>
      <c r="D472" s="270">
        <v>15</v>
      </c>
      <c r="E472" s="270">
        <v>15</v>
      </c>
      <c r="F472" s="270">
        <v>15</v>
      </c>
      <c r="G472" s="270">
        <v>0</v>
      </c>
      <c r="H472" s="270">
        <v>0</v>
      </c>
      <c r="I472" s="270">
        <v>30</v>
      </c>
      <c r="J472" s="270">
        <v>0</v>
      </c>
      <c r="K472" s="270">
        <v>345</v>
      </c>
      <c r="L472" s="270"/>
      <c r="M472" s="270">
        <v>0</v>
      </c>
      <c r="N472" s="270">
        <v>0</v>
      </c>
      <c r="O472" s="270">
        <v>0</v>
      </c>
      <c r="P472" s="270">
        <v>0</v>
      </c>
      <c r="Q472" s="270">
        <v>0</v>
      </c>
      <c r="R472" s="270">
        <v>0</v>
      </c>
      <c r="S472" s="270">
        <v>0</v>
      </c>
      <c r="T472" s="270">
        <v>0</v>
      </c>
      <c r="X472" s="270">
        <v>72.6875</v>
      </c>
      <c r="Y472" s="270">
        <v>0</v>
      </c>
      <c r="Z472" s="270">
        <v>0</v>
      </c>
      <c r="AA472" s="270" t="s">
        <v>1676</v>
      </c>
      <c r="AB472" s="270" t="s">
        <v>1676</v>
      </c>
      <c r="AC472" s="270">
        <v>10</v>
      </c>
      <c r="AD472" s="270">
        <v>15</v>
      </c>
      <c r="AE472" s="270" t="s">
        <v>1676</v>
      </c>
      <c r="AF472" s="270">
        <v>0</v>
      </c>
      <c r="AG472" s="270">
        <v>0</v>
      </c>
      <c r="AH472" s="270">
        <v>0</v>
      </c>
      <c r="AI472" s="270">
        <v>0</v>
      </c>
      <c r="AJ472" s="270">
        <v>0</v>
      </c>
      <c r="AK472" s="270">
        <v>0</v>
      </c>
      <c r="AL472" s="270">
        <v>0</v>
      </c>
      <c r="AM472" s="270">
        <v>0</v>
      </c>
      <c r="AN472" s="270">
        <v>0</v>
      </c>
      <c r="AO472" s="270">
        <v>0</v>
      </c>
      <c r="AP472" s="270">
        <v>0</v>
      </c>
      <c r="AQ472" s="270">
        <v>0</v>
      </c>
      <c r="AR472" s="270">
        <v>0</v>
      </c>
      <c r="AS472" s="270">
        <v>0</v>
      </c>
      <c r="AT472" s="270">
        <v>0</v>
      </c>
      <c r="AU472" s="270">
        <v>0</v>
      </c>
      <c r="AV472" s="270">
        <v>0</v>
      </c>
      <c r="AW472" s="270">
        <v>0</v>
      </c>
      <c r="AX472" s="270">
        <v>0</v>
      </c>
      <c r="AY472" s="270">
        <v>0</v>
      </c>
      <c r="AZ472" s="270">
        <v>0</v>
      </c>
      <c r="BA472" s="270">
        <v>0</v>
      </c>
      <c r="BB472" s="270">
        <v>30</v>
      </c>
      <c r="BC472" s="270">
        <v>0</v>
      </c>
      <c r="BD472" s="270">
        <v>0</v>
      </c>
      <c r="BE472" s="270">
        <v>0</v>
      </c>
      <c r="BF472" s="270">
        <v>0</v>
      </c>
      <c r="BG472" s="270">
        <v>0</v>
      </c>
      <c r="BH472" s="270">
        <v>0</v>
      </c>
      <c r="BI472" s="270">
        <v>0</v>
      </c>
      <c r="BJ472" s="270">
        <v>0</v>
      </c>
      <c r="BK472" s="270">
        <v>0</v>
      </c>
      <c r="BL472" s="270" t="s">
        <v>1676</v>
      </c>
      <c r="BM472" s="270">
        <v>0</v>
      </c>
      <c r="BN472" s="270">
        <v>0</v>
      </c>
      <c r="BO472" s="270">
        <v>0</v>
      </c>
      <c r="BP472" s="270">
        <v>0</v>
      </c>
      <c r="BQ472" s="270">
        <v>0</v>
      </c>
      <c r="BR472" s="270">
        <v>0</v>
      </c>
      <c r="BS472" s="270">
        <v>0</v>
      </c>
      <c r="BT472" s="270">
        <v>30</v>
      </c>
      <c r="BU472" s="270">
        <v>0</v>
      </c>
      <c r="BV472" s="270"/>
      <c r="BW472" s="270">
        <v>0</v>
      </c>
      <c r="BX472" s="270">
        <v>0</v>
      </c>
      <c r="BY472" s="270">
        <v>0</v>
      </c>
      <c r="BZ472" s="270">
        <v>0</v>
      </c>
      <c r="CA472" s="270">
        <v>0</v>
      </c>
      <c r="CB472" s="270">
        <v>0</v>
      </c>
      <c r="CC472" s="270">
        <v>0</v>
      </c>
      <c r="CD472" s="270">
        <v>0</v>
      </c>
      <c r="CE472" s="270">
        <v>0</v>
      </c>
      <c r="CF472" s="270">
        <v>0</v>
      </c>
      <c r="CG472" s="270">
        <v>30</v>
      </c>
      <c r="CH472" s="270">
        <v>0</v>
      </c>
      <c r="CI472" s="270">
        <v>0</v>
      </c>
      <c r="CJ472" s="270">
        <v>0</v>
      </c>
      <c r="CK472" s="270">
        <v>0</v>
      </c>
      <c r="CL472" s="270">
        <v>0</v>
      </c>
      <c r="CM472" s="270">
        <v>0</v>
      </c>
      <c r="CN472" s="270">
        <v>0</v>
      </c>
      <c r="CO472" s="270">
        <v>0</v>
      </c>
      <c r="CP472" s="270">
        <v>0</v>
      </c>
      <c r="CQ472" s="270">
        <v>0</v>
      </c>
      <c r="CR472" s="270">
        <v>0</v>
      </c>
      <c r="CS472" s="270">
        <v>0</v>
      </c>
      <c r="CT472" s="270">
        <v>0</v>
      </c>
      <c r="CU472" s="270">
        <v>0</v>
      </c>
      <c r="CV472" s="270">
        <v>0</v>
      </c>
      <c r="CW472" s="270">
        <v>0</v>
      </c>
      <c r="CX472" s="270">
        <v>0</v>
      </c>
      <c r="CY472" s="270">
        <v>0</v>
      </c>
      <c r="CZ472" s="270">
        <v>0</v>
      </c>
      <c r="DA472" s="270">
        <v>0</v>
      </c>
      <c r="DB472" s="270">
        <v>0</v>
      </c>
      <c r="DC472" s="270">
        <v>0</v>
      </c>
      <c r="DD472" s="270">
        <v>0</v>
      </c>
      <c r="DE472" s="270">
        <v>0</v>
      </c>
      <c r="DF472" s="270">
        <v>0</v>
      </c>
      <c r="DG472" s="270">
        <v>0</v>
      </c>
      <c r="DH472" s="270">
        <v>0</v>
      </c>
      <c r="DI472" s="270">
        <v>0</v>
      </c>
      <c r="DJ472" s="270">
        <v>0</v>
      </c>
      <c r="DK472" s="270">
        <v>0</v>
      </c>
      <c r="DL472" s="270">
        <v>0</v>
      </c>
      <c r="DM472" s="270">
        <v>0</v>
      </c>
      <c r="DN472" s="270">
        <v>30</v>
      </c>
      <c r="DO472" s="270">
        <v>0</v>
      </c>
      <c r="DP472" s="270">
        <v>0</v>
      </c>
      <c r="DQ472" s="270"/>
      <c r="DR472" s="270">
        <v>0</v>
      </c>
      <c r="DS472" s="270">
        <v>0</v>
      </c>
      <c r="DT472" s="270">
        <v>0</v>
      </c>
      <c r="DU472" s="270">
        <v>0</v>
      </c>
      <c r="DV472" s="270">
        <v>0</v>
      </c>
      <c r="DW472" s="270">
        <v>0</v>
      </c>
      <c r="DX472" s="270">
        <v>0</v>
      </c>
      <c r="DY472" s="270">
        <v>0</v>
      </c>
      <c r="DZ472" s="270">
        <v>0</v>
      </c>
      <c r="EA472" s="270">
        <v>0</v>
      </c>
      <c r="EB472" s="270">
        <v>0</v>
      </c>
      <c r="EC472" s="270">
        <v>0</v>
      </c>
      <c r="ED472" s="270">
        <v>0</v>
      </c>
      <c r="EE472" s="270">
        <v>0</v>
      </c>
      <c r="EF472" s="270">
        <v>0</v>
      </c>
      <c r="EG472" s="270">
        <v>0</v>
      </c>
      <c r="EH472" s="270">
        <v>0</v>
      </c>
      <c r="EI472" s="270">
        <v>0</v>
      </c>
      <c r="EJ472" s="270">
        <v>0</v>
      </c>
      <c r="EK472" s="270">
        <v>0</v>
      </c>
      <c r="EL472" s="270">
        <v>0</v>
      </c>
      <c r="EM472" s="270">
        <v>0</v>
      </c>
      <c r="EN472" s="270">
        <v>0</v>
      </c>
      <c r="EO472" s="270">
        <v>0</v>
      </c>
      <c r="EP472" s="270">
        <v>0</v>
      </c>
      <c r="EQ472" s="270">
        <v>0</v>
      </c>
      <c r="ER472" s="270">
        <v>0</v>
      </c>
      <c r="ES472" s="270">
        <v>0</v>
      </c>
      <c r="ET472" s="270">
        <v>0</v>
      </c>
      <c r="EU472" s="270">
        <v>0</v>
      </c>
      <c r="EV472" s="270">
        <v>0</v>
      </c>
      <c r="EW472" s="270">
        <v>0</v>
      </c>
      <c r="EX472" s="270">
        <v>0</v>
      </c>
      <c r="EY472" s="270">
        <v>0</v>
      </c>
      <c r="EZ472" s="270">
        <v>0</v>
      </c>
      <c r="FA472" s="270">
        <v>0</v>
      </c>
      <c r="FB472" s="270">
        <v>0</v>
      </c>
      <c r="FC472" s="270">
        <v>0</v>
      </c>
      <c r="FD472" s="270">
        <v>0</v>
      </c>
      <c r="FE472" s="270">
        <v>0</v>
      </c>
      <c r="FF472" s="270">
        <v>0</v>
      </c>
      <c r="FG472" s="270">
        <v>0</v>
      </c>
      <c r="FH472" s="270">
        <v>0</v>
      </c>
      <c r="FI472" s="270">
        <v>0</v>
      </c>
      <c r="FJ472" s="270">
        <v>0</v>
      </c>
      <c r="FK472" s="270">
        <v>0</v>
      </c>
      <c r="FL472" s="351">
        <v>0</v>
      </c>
      <c r="FM472" s="323">
        <v>15</v>
      </c>
      <c r="FN472" s="324">
        <v>0</v>
      </c>
    </row>
    <row r="473" spans="1:241" ht="12.75" x14ac:dyDescent="0.2">
      <c r="A473" s="370" t="s">
        <v>1542</v>
      </c>
      <c r="B473" s="270">
        <v>290</v>
      </c>
      <c r="C473" s="270">
        <v>290</v>
      </c>
      <c r="D473" s="270">
        <v>115</v>
      </c>
      <c r="E473" s="270">
        <v>175</v>
      </c>
      <c r="F473" s="270">
        <v>35</v>
      </c>
      <c r="G473" s="270" t="s">
        <v>1676</v>
      </c>
      <c r="H473" s="270">
        <v>0</v>
      </c>
      <c r="I473" s="270">
        <v>290</v>
      </c>
      <c r="J473" s="270">
        <v>0</v>
      </c>
      <c r="K473" s="270">
        <v>6915</v>
      </c>
      <c r="L473" s="270"/>
      <c r="M473" s="270">
        <v>0</v>
      </c>
      <c r="N473" s="270">
        <v>0</v>
      </c>
      <c r="O473" s="270">
        <v>0</v>
      </c>
      <c r="P473" s="270">
        <v>0</v>
      </c>
      <c r="Q473" s="270">
        <v>0</v>
      </c>
      <c r="R473" s="270">
        <v>0</v>
      </c>
      <c r="S473" s="270">
        <v>0</v>
      </c>
      <c r="T473" s="270">
        <v>0</v>
      </c>
      <c r="X473" s="270">
        <v>83.570446735395194</v>
      </c>
      <c r="Y473" s="270">
        <v>0</v>
      </c>
      <c r="Z473" s="270">
        <v>0</v>
      </c>
      <c r="AA473" s="270">
        <v>0</v>
      </c>
      <c r="AB473" s="270" t="s">
        <v>1676</v>
      </c>
      <c r="AC473" s="270">
        <v>35</v>
      </c>
      <c r="AD473" s="270">
        <v>170</v>
      </c>
      <c r="AE473" s="270">
        <v>75</v>
      </c>
      <c r="AF473" s="270">
        <v>0</v>
      </c>
      <c r="AG473" s="270">
        <v>0</v>
      </c>
      <c r="AH473" s="270">
        <v>0</v>
      </c>
      <c r="AI473" s="270">
        <v>0</v>
      </c>
      <c r="AJ473" s="270">
        <v>0</v>
      </c>
      <c r="AK473" s="270">
        <v>0</v>
      </c>
      <c r="AL473" s="270">
        <v>0</v>
      </c>
      <c r="AM473" s="270">
        <v>0</v>
      </c>
      <c r="AN473" s="270">
        <v>0</v>
      </c>
      <c r="AO473" s="270">
        <v>0</v>
      </c>
      <c r="AP473" s="270">
        <v>0</v>
      </c>
      <c r="AQ473" s="270">
        <v>0</v>
      </c>
      <c r="AR473" s="270">
        <v>0</v>
      </c>
      <c r="AS473" s="270">
        <v>0</v>
      </c>
      <c r="AT473" s="270">
        <v>0</v>
      </c>
      <c r="AU473" s="270">
        <v>0</v>
      </c>
      <c r="AV473" s="270">
        <v>0</v>
      </c>
      <c r="AW473" s="270">
        <v>0</v>
      </c>
      <c r="AX473" s="270">
        <v>0</v>
      </c>
      <c r="AY473" s="270">
        <v>0</v>
      </c>
      <c r="AZ473" s="270">
        <v>0</v>
      </c>
      <c r="BA473" s="270">
        <v>0</v>
      </c>
      <c r="BB473" s="270">
        <v>290</v>
      </c>
      <c r="BC473" s="270">
        <v>0</v>
      </c>
      <c r="BD473" s="270">
        <v>0</v>
      </c>
      <c r="BE473" s="270">
        <v>0</v>
      </c>
      <c r="BF473" s="270">
        <v>0</v>
      </c>
      <c r="BG473" s="270">
        <v>0</v>
      </c>
      <c r="BH473" s="270">
        <v>0</v>
      </c>
      <c r="BI473" s="270">
        <v>0</v>
      </c>
      <c r="BJ473" s="270">
        <v>0</v>
      </c>
      <c r="BK473" s="270">
        <v>0</v>
      </c>
      <c r="BL473" s="270">
        <v>0</v>
      </c>
      <c r="BM473" s="270">
        <v>0</v>
      </c>
      <c r="BN473" s="270">
        <v>0</v>
      </c>
      <c r="BO473" s="270">
        <v>0</v>
      </c>
      <c r="BP473" s="270">
        <v>0</v>
      </c>
      <c r="BQ473" s="270">
        <v>0</v>
      </c>
      <c r="BR473" s="270">
        <v>0</v>
      </c>
      <c r="BS473" s="270">
        <v>0</v>
      </c>
      <c r="BT473" s="270">
        <v>290</v>
      </c>
      <c r="BU473" s="270">
        <v>0</v>
      </c>
      <c r="BV473" s="270"/>
      <c r="BW473" s="270">
        <v>0</v>
      </c>
      <c r="BX473" s="270">
        <v>0</v>
      </c>
      <c r="BY473" s="270">
        <v>0</v>
      </c>
      <c r="BZ473" s="270">
        <v>0</v>
      </c>
      <c r="CA473" s="270">
        <v>0</v>
      </c>
      <c r="CB473" s="270">
        <v>0</v>
      </c>
      <c r="CC473" s="270">
        <v>0</v>
      </c>
      <c r="CD473" s="270">
        <v>0</v>
      </c>
      <c r="CE473" s="270">
        <v>0</v>
      </c>
      <c r="CF473" s="270">
        <v>0</v>
      </c>
      <c r="CG473" s="270">
        <v>290</v>
      </c>
      <c r="CH473" s="270" t="s">
        <v>1676</v>
      </c>
      <c r="CI473" s="270">
        <v>0</v>
      </c>
      <c r="CJ473" s="270">
        <v>0</v>
      </c>
      <c r="CK473" s="270">
        <v>0</v>
      </c>
      <c r="CL473" s="270">
        <v>0</v>
      </c>
      <c r="CM473" s="270">
        <v>0</v>
      </c>
      <c r="CN473" s="270">
        <v>0</v>
      </c>
      <c r="CO473" s="270">
        <v>0</v>
      </c>
      <c r="CP473" s="270">
        <v>0</v>
      </c>
      <c r="CQ473" s="270">
        <v>0</v>
      </c>
      <c r="CR473" s="270">
        <v>0</v>
      </c>
      <c r="CS473" s="270">
        <v>0</v>
      </c>
      <c r="CT473" s="270">
        <v>0</v>
      </c>
      <c r="CU473" s="270">
        <v>0</v>
      </c>
      <c r="CV473" s="270">
        <v>0</v>
      </c>
      <c r="CW473" s="270">
        <v>0</v>
      </c>
      <c r="CX473" s="270">
        <v>0</v>
      </c>
      <c r="CY473" s="270">
        <v>0</v>
      </c>
      <c r="CZ473" s="270">
        <v>0</v>
      </c>
      <c r="DA473" s="270">
        <v>0</v>
      </c>
      <c r="DB473" s="270">
        <v>0</v>
      </c>
      <c r="DC473" s="270">
        <v>0</v>
      </c>
      <c r="DD473" s="270">
        <v>0</v>
      </c>
      <c r="DE473" s="270">
        <v>0</v>
      </c>
      <c r="DF473" s="270">
        <v>0</v>
      </c>
      <c r="DG473" s="270">
        <v>0</v>
      </c>
      <c r="DH473" s="270">
        <v>0</v>
      </c>
      <c r="DI473" s="270">
        <v>0</v>
      </c>
      <c r="DJ473" s="270">
        <v>0</v>
      </c>
      <c r="DK473" s="270">
        <v>0</v>
      </c>
      <c r="DL473" s="270">
        <v>0</v>
      </c>
      <c r="DM473" s="270">
        <v>290</v>
      </c>
      <c r="DN473" s="270">
        <v>0</v>
      </c>
      <c r="DO473" s="270">
        <v>0</v>
      </c>
      <c r="DP473" s="270">
        <v>0</v>
      </c>
      <c r="DQ473" s="270"/>
      <c r="DR473" s="270">
        <v>0</v>
      </c>
      <c r="DS473" s="270">
        <v>0</v>
      </c>
      <c r="DT473" s="270">
        <v>0</v>
      </c>
      <c r="DU473" s="270">
        <v>0</v>
      </c>
      <c r="DV473" s="270">
        <v>0</v>
      </c>
      <c r="DW473" s="270">
        <v>0</v>
      </c>
      <c r="DX473" s="270">
        <v>0</v>
      </c>
      <c r="DY473" s="270">
        <v>0</v>
      </c>
      <c r="DZ473" s="270">
        <v>0</v>
      </c>
      <c r="EA473" s="270">
        <v>0</v>
      </c>
      <c r="EB473" s="270">
        <v>0</v>
      </c>
      <c r="EC473" s="270">
        <v>0</v>
      </c>
      <c r="ED473" s="270">
        <v>0</v>
      </c>
      <c r="EE473" s="270">
        <v>0</v>
      </c>
      <c r="EF473" s="270">
        <v>0</v>
      </c>
      <c r="EG473" s="270">
        <v>0</v>
      </c>
      <c r="EH473" s="270">
        <v>0</v>
      </c>
      <c r="EI473" s="270">
        <v>0</v>
      </c>
      <c r="EJ473" s="270">
        <v>0</v>
      </c>
      <c r="EK473" s="270">
        <v>0</v>
      </c>
      <c r="EL473" s="270">
        <v>0</v>
      </c>
      <c r="EM473" s="270">
        <v>0</v>
      </c>
      <c r="EN473" s="270">
        <v>0</v>
      </c>
      <c r="EO473" s="270">
        <v>0</v>
      </c>
      <c r="EP473" s="270">
        <v>0</v>
      </c>
      <c r="EQ473" s="270">
        <v>0</v>
      </c>
      <c r="ER473" s="270">
        <v>0</v>
      </c>
      <c r="ES473" s="270">
        <v>0</v>
      </c>
      <c r="ET473" s="270">
        <v>0</v>
      </c>
      <c r="EU473" s="270">
        <v>0</v>
      </c>
      <c r="EV473" s="270">
        <v>0</v>
      </c>
      <c r="EW473" s="270">
        <v>0</v>
      </c>
      <c r="EX473" s="270">
        <v>0</v>
      </c>
      <c r="EY473" s="270">
        <v>0</v>
      </c>
      <c r="EZ473" s="270">
        <v>0</v>
      </c>
      <c r="FA473" s="270">
        <v>0</v>
      </c>
      <c r="FB473" s="270">
        <v>0</v>
      </c>
      <c r="FC473" s="270">
        <v>0</v>
      </c>
      <c r="FD473" s="270">
        <v>0</v>
      </c>
      <c r="FE473" s="270">
        <v>0</v>
      </c>
      <c r="FF473" s="270">
        <v>0</v>
      </c>
      <c r="FG473" s="270">
        <v>0</v>
      </c>
      <c r="FH473" s="270">
        <v>0</v>
      </c>
      <c r="FI473" s="270">
        <v>0</v>
      </c>
      <c r="FJ473" s="270">
        <v>0</v>
      </c>
      <c r="FK473" s="270">
        <v>0</v>
      </c>
      <c r="FL473" s="351">
        <v>0</v>
      </c>
      <c r="FM473" s="323">
        <v>250</v>
      </c>
      <c r="FN473" s="324">
        <v>0</v>
      </c>
    </row>
    <row r="474" spans="1:241" ht="12.75" x14ac:dyDescent="0.2">
      <c r="A474" s="370" t="s">
        <v>352</v>
      </c>
      <c r="B474" s="270">
        <v>8660</v>
      </c>
      <c r="C474" s="270">
        <v>8660</v>
      </c>
      <c r="D474" s="270">
        <v>3780</v>
      </c>
      <c r="E474" s="270">
        <v>4880</v>
      </c>
      <c r="F474" s="270">
        <v>0</v>
      </c>
      <c r="G474" s="270">
        <v>0</v>
      </c>
      <c r="H474" s="270">
        <v>8660</v>
      </c>
      <c r="I474" s="270">
        <v>1260</v>
      </c>
      <c r="J474" s="270">
        <v>7400</v>
      </c>
      <c r="K474" s="270">
        <v>2870</v>
      </c>
      <c r="L474" s="270">
        <v>101.3105734558567</v>
      </c>
      <c r="M474" s="270">
        <v>3745</v>
      </c>
      <c r="N474" s="270">
        <v>2080</v>
      </c>
      <c r="O474" s="270">
        <v>905</v>
      </c>
      <c r="P474" s="270">
        <v>920</v>
      </c>
      <c r="Q474" s="270">
        <v>310</v>
      </c>
      <c r="R474" s="270">
        <v>140</v>
      </c>
      <c r="S474" s="270">
        <v>170</v>
      </c>
      <c r="T474" s="270">
        <v>330</v>
      </c>
      <c r="U474" s="270">
        <v>2.2829888712241653</v>
      </c>
      <c r="V474" s="270">
        <v>3</v>
      </c>
      <c r="W474" s="270">
        <v>36</v>
      </c>
      <c r="X474" s="270">
        <v>57.208781051415365</v>
      </c>
      <c r="Y474" s="270">
        <v>0</v>
      </c>
      <c r="Z474" s="270">
        <v>640</v>
      </c>
      <c r="AA474" s="270">
        <v>1465</v>
      </c>
      <c r="AB474" s="270">
        <v>2465</v>
      </c>
      <c r="AC474" s="270">
        <v>2585</v>
      </c>
      <c r="AD474" s="270">
        <v>1455</v>
      </c>
      <c r="AE474" s="270">
        <v>50</v>
      </c>
      <c r="AF474" s="270">
        <v>695</v>
      </c>
      <c r="AG474" s="270" t="s">
        <v>1676</v>
      </c>
      <c r="AH474" s="270">
        <v>1315</v>
      </c>
      <c r="AI474" s="270">
        <v>15</v>
      </c>
      <c r="AJ474" s="270">
        <v>110</v>
      </c>
      <c r="AK474" s="270">
        <v>20</v>
      </c>
      <c r="AL474" s="270">
        <v>745</v>
      </c>
      <c r="AM474" s="270">
        <v>1255</v>
      </c>
      <c r="AN474" s="270">
        <v>305</v>
      </c>
      <c r="AO474" s="270">
        <v>0</v>
      </c>
      <c r="AP474" s="270">
        <v>10</v>
      </c>
      <c r="AQ474" s="270">
        <v>590</v>
      </c>
      <c r="AR474" s="270">
        <v>140</v>
      </c>
      <c r="AS474" s="270">
        <v>70</v>
      </c>
      <c r="AT474" s="270">
        <v>200</v>
      </c>
      <c r="AU474" s="270">
        <v>0</v>
      </c>
      <c r="AV474" s="270">
        <v>90</v>
      </c>
      <c r="AW474" s="270">
        <v>700</v>
      </c>
      <c r="AX474" s="270" t="s">
        <v>1676</v>
      </c>
      <c r="AY474" s="270">
        <v>270</v>
      </c>
      <c r="AZ474" s="270">
        <v>1760</v>
      </c>
      <c r="BA474" s="270">
        <v>95</v>
      </c>
      <c r="BB474" s="270">
        <v>265</v>
      </c>
      <c r="BC474" s="270">
        <v>50</v>
      </c>
      <c r="BD474" s="270">
        <v>105</v>
      </c>
      <c r="BE474" s="270">
        <v>65</v>
      </c>
      <c r="BF474" s="270" t="s">
        <v>1676</v>
      </c>
      <c r="BG474" s="270" t="s">
        <v>1676</v>
      </c>
      <c r="BH474" s="270">
        <v>225</v>
      </c>
      <c r="BI474" s="270">
        <v>1355</v>
      </c>
      <c r="BJ474" s="270">
        <v>15</v>
      </c>
      <c r="BK474" s="270" t="s">
        <v>1676</v>
      </c>
      <c r="BL474" s="270">
        <v>120</v>
      </c>
      <c r="BM474" s="270">
        <v>2270</v>
      </c>
      <c r="BN474" s="270">
        <v>90</v>
      </c>
      <c r="BO474" s="270">
        <v>2880</v>
      </c>
      <c r="BP474" s="270">
        <v>865</v>
      </c>
      <c r="BQ474" s="270" t="s">
        <v>1676</v>
      </c>
      <c r="BR474" s="270">
        <v>0</v>
      </c>
      <c r="BS474" s="270">
        <v>10</v>
      </c>
      <c r="BT474" s="270">
        <v>475</v>
      </c>
      <c r="BU474" s="270">
        <v>55</v>
      </c>
      <c r="BV474" s="270"/>
      <c r="BW474" s="270">
        <v>70</v>
      </c>
      <c r="BX474" s="270" t="s">
        <v>1676</v>
      </c>
      <c r="BY474" s="270">
        <v>10</v>
      </c>
      <c r="BZ474" s="270">
        <v>0</v>
      </c>
      <c r="CA474" s="270">
        <v>0</v>
      </c>
      <c r="CB474" s="270">
        <v>0</v>
      </c>
      <c r="CC474" s="270">
        <v>0</v>
      </c>
      <c r="CD474" s="270">
        <v>265</v>
      </c>
      <c r="CE474" s="270">
        <v>15</v>
      </c>
      <c r="CF474" s="270" t="s">
        <v>1676</v>
      </c>
      <c r="CG474" s="270">
        <v>8365</v>
      </c>
      <c r="CH474" s="270">
        <v>0</v>
      </c>
      <c r="CI474" s="270">
        <v>1285</v>
      </c>
      <c r="CJ474" s="270">
        <v>685</v>
      </c>
      <c r="CK474" s="270">
        <v>2320</v>
      </c>
      <c r="CL474" s="270">
        <v>145</v>
      </c>
      <c r="CM474" s="270">
        <v>1360</v>
      </c>
      <c r="CN474" s="270">
        <v>0</v>
      </c>
      <c r="CO474" s="270">
        <v>0</v>
      </c>
      <c r="CP474" s="270">
        <v>0</v>
      </c>
      <c r="CQ474" s="270">
        <v>0</v>
      </c>
      <c r="CR474" s="270">
        <v>0</v>
      </c>
      <c r="CS474" s="270">
        <v>0</v>
      </c>
      <c r="CT474" s="270">
        <v>0</v>
      </c>
      <c r="CU474" s="270">
        <v>0</v>
      </c>
      <c r="CV474" s="270">
        <v>245</v>
      </c>
      <c r="CW474" s="270">
        <v>0</v>
      </c>
      <c r="CX474" s="270">
        <v>0</v>
      </c>
      <c r="CY474" s="270">
        <v>0</v>
      </c>
      <c r="CZ474" s="270">
        <v>0</v>
      </c>
      <c r="DA474" s="270">
        <v>655</v>
      </c>
      <c r="DB474" s="270">
        <v>0</v>
      </c>
      <c r="DC474" s="270">
        <v>1395</v>
      </c>
      <c r="DD474" s="270">
        <v>165</v>
      </c>
      <c r="DE474" s="270">
        <v>0</v>
      </c>
      <c r="DF474" s="270">
        <v>0</v>
      </c>
      <c r="DG474" s="270">
        <v>0</v>
      </c>
      <c r="DH474" s="270">
        <v>0</v>
      </c>
      <c r="DI474" s="270">
        <v>0</v>
      </c>
      <c r="DJ474" s="270">
        <v>0</v>
      </c>
      <c r="DK474" s="270">
        <v>0</v>
      </c>
      <c r="DL474" s="270">
        <v>0</v>
      </c>
      <c r="DM474" s="270">
        <v>0</v>
      </c>
      <c r="DN474" s="270">
        <v>0</v>
      </c>
      <c r="DO474" s="270">
        <v>0</v>
      </c>
      <c r="DP474" s="270">
        <v>0</v>
      </c>
      <c r="DQ474" s="270"/>
      <c r="DR474" s="270">
        <v>0</v>
      </c>
      <c r="DS474" s="270">
        <v>0</v>
      </c>
      <c r="DT474" s="270">
        <v>0</v>
      </c>
      <c r="DU474" s="270">
        <v>0</v>
      </c>
      <c r="DV474" s="270">
        <v>0</v>
      </c>
      <c r="DW474" s="270">
        <v>0</v>
      </c>
      <c r="DX474" s="270">
        <v>0</v>
      </c>
      <c r="DY474" s="270">
        <v>0</v>
      </c>
      <c r="DZ474" s="270">
        <v>0</v>
      </c>
      <c r="EA474" s="270">
        <v>0</v>
      </c>
      <c r="EB474" s="270">
        <v>0</v>
      </c>
      <c r="EC474" s="270">
        <v>0</v>
      </c>
      <c r="ED474" s="270">
        <v>0</v>
      </c>
      <c r="EE474" s="270">
        <v>0</v>
      </c>
      <c r="EF474" s="270">
        <v>0</v>
      </c>
      <c r="EG474" s="270">
        <v>0</v>
      </c>
      <c r="EH474" s="270">
        <v>0</v>
      </c>
      <c r="EI474" s="270">
        <v>0</v>
      </c>
      <c r="EJ474" s="270">
        <v>0</v>
      </c>
      <c r="EK474" s="270">
        <v>400</v>
      </c>
      <c r="EL474" s="270">
        <v>0</v>
      </c>
      <c r="EM474" s="270">
        <v>0</v>
      </c>
      <c r="EN474" s="270">
        <v>0</v>
      </c>
      <c r="EO474" s="270">
        <v>0</v>
      </c>
      <c r="EP474" s="270">
        <v>0</v>
      </c>
      <c r="EQ474" s="270">
        <v>0</v>
      </c>
      <c r="ER474" s="270">
        <v>0</v>
      </c>
      <c r="ES474" s="270">
        <v>0</v>
      </c>
      <c r="ET474" s="270">
        <v>0</v>
      </c>
      <c r="EU474" s="270">
        <v>0</v>
      </c>
      <c r="EV474" s="270">
        <v>0</v>
      </c>
      <c r="EW474" s="270">
        <v>0</v>
      </c>
      <c r="EX474" s="270">
        <v>0</v>
      </c>
      <c r="EY474" s="270">
        <v>0</v>
      </c>
      <c r="EZ474" s="270">
        <v>0</v>
      </c>
      <c r="FA474" s="270">
        <v>0</v>
      </c>
      <c r="FB474" s="270">
        <v>0</v>
      </c>
      <c r="FC474" s="270">
        <v>0</v>
      </c>
      <c r="FD474" s="270">
        <v>0</v>
      </c>
      <c r="FE474" s="270">
        <v>0</v>
      </c>
      <c r="FF474" s="270">
        <v>0</v>
      </c>
      <c r="FG474" s="270">
        <v>0</v>
      </c>
      <c r="FH474" s="270">
        <v>0</v>
      </c>
      <c r="FI474" s="270">
        <v>0</v>
      </c>
      <c r="FJ474" s="270">
        <v>0</v>
      </c>
      <c r="FK474" s="270">
        <v>0</v>
      </c>
      <c r="FL474" s="351">
        <v>8390</v>
      </c>
      <c r="FM474" s="323">
        <v>0</v>
      </c>
      <c r="FN474" s="324">
        <v>8595</v>
      </c>
    </row>
    <row r="475" spans="1:241" ht="12.75" x14ac:dyDescent="0.2">
      <c r="A475" s="370" t="s">
        <v>360</v>
      </c>
      <c r="B475" s="270">
        <v>6140</v>
      </c>
      <c r="C475" s="270">
        <v>6140</v>
      </c>
      <c r="D475" s="270">
        <v>2845</v>
      </c>
      <c r="E475" s="270">
        <v>3295</v>
      </c>
      <c r="F475" s="270">
        <v>0</v>
      </c>
      <c r="G475" s="270">
        <v>0</v>
      </c>
      <c r="H475" s="270">
        <v>6140</v>
      </c>
      <c r="I475" s="270">
        <v>910</v>
      </c>
      <c r="J475" s="270">
        <v>5230</v>
      </c>
      <c r="K475" s="270">
        <v>2165</v>
      </c>
      <c r="L475" s="270">
        <v>76.175328083989498</v>
      </c>
      <c r="M475" s="270">
        <v>3330</v>
      </c>
      <c r="N475" s="270">
        <v>945</v>
      </c>
      <c r="O475" s="270">
        <v>415</v>
      </c>
      <c r="P475" s="270">
        <v>405</v>
      </c>
      <c r="Q475" s="270">
        <v>190</v>
      </c>
      <c r="R475" s="270">
        <v>120</v>
      </c>
      <c r="S475" s="270">
        <v>155</v>
      </c>
      <c r="T475" s="270">
        <v>155</v>
      </c>
      <c r="U475" s="270">
        <v>2.3769230769230769</v>
      </c>
      <c r="V475" s="270">
        <v>3</v>
      </c>
      <c r="W475" s="270">
        <v>21</v>
      </c>
      <c r="X475" s="270">
        <v>57.552584379585845</v>
      </c>
      <c r="Y475" s="270">
        <v>0</v>
      </c>
      <c r="Z475" s="270">
        <v>505</v>
      </c>
      <c r="AA475" s="270">
        <v>1005</v>
      </c>
      <c r="AB475" s="270">
        <v>1635</v>
      </c>
      <c r="AC475" s="270">
        <v>1810</v>
      </c>
      <c r="AD475" s="270">
        <v>1120</v>
      </c>
      <c r="AE475" s="270">
        <v>55</v>
      </c>
      <c r="AF475" s="270">
        <v>570</v>
      </c>
      <c r="AG475" s="270">
        <v>0</v>
      </c>
      <c r="AH475" s="270">
        <v>960</v>
      </c>
      <c r="AI475" s="270">
        <v>0</v>
      </c>
      <c r="AJ475" s="270">
        <v>145</v>
      </c>
      <c r="AK475" s="270" t="s">
        <v>1676</v>
      </c>
      <c r="AL475" s="270">
        <v>900</v>
      </c>
      <c r="AM475" s="270">
        <v>840</v>
      </c>
      <c r="AN475" s="270">
        <v>80</v>
      </c>
      <c r="AO475" s="270">
        <v>0</v>
      </c>
      <c r="AP475" s="270">
        <v>0</v>
      </c>
      <c r="AQ475" s="270">
        <v>40</v>
      </c>
      <c r="AR475" s="270">
        <v>165</v>
      </c>
      <c r="AS475" s="270">
        <v>25</v>
      </c>
      <c r="AT475" s="270">
        <v>125</v>
      </c>
      <c r="AU475" s="270">
        <v>0</v>
      </c>
      <c r="AV475" s="270">
        <v>25</v>
      </c>
      <c r="AW475" s="270">
        <v>500</v>
      </c>
      <c r="AX475" s="270">
        <v>0</v>
      </c>
      <c r="AY475" s="270">
        <v>250</v>
      </c>
      <c r="AZ475" s="270">
        <v>1315</v>
      </c>
      <c r="BA475" s="270">
        <v>15</v>
      </c>
      <c r="BB475" s="270">
        <v>180</v>
      </c>
      <c r="BC475" s="270">
        <v>20</v>
      </c>
      <c r="BD475" s="270">
        <v>55</v>
      </c>
      <c r="BE475" s="270">
        <v>100</v>
      </c>
      <c r="BF475" s="270" t="s">
        <v>1676</v>
      </c>
      <c r="BG475" s="270" t="s">
        <v>1676</v>
      </c>
      <c r="BH475" s="270">
        <v>260</v>
      </c>
      <c r="BI475" s="270">
        <v>1005</v>
      </c>
      <c r="BJ475" s="270">
        <v>0</v>
      </c>
      <c r="BK475" s="270" t="s">
        <v>1676</v>
      </c>
      <c r="BL475" s="270">
        <v>150</v>
      </c>
      <c r="BM475" s="270">
        <v>1465</v>
      </c>
      <c r="BN475" s="270">
        <v>20</v>
      </c>
      <c r="BO475" s="270">
        <v>2175</v>
      </c>
      <c r="BP475" s="270">
        <v>300</v>
      </c>
      <c r="BQ475" s="270">
        <v>0</v>
      </c>
      <c r="BR475" s="270">
        <v>0</v>
      </c>
      <c r="BS475" s="270">
        <v>10</v>
      </c>
      <c r="BT475" s="270">
        <v>460</v>
      </c>
      <c r="BU475" s="270">
        <v>15</v>
      </c>
      <c r="BV475" s="270"/>
      <c r="BW475" s="270">
        <v>100</v>
      </c>
      <c r="BX475" s="270">
        <v>0</v>
      </c>
      <c r="BY475" s="270" t="s">
        <v>1676</v>
      </c>
      <c r="BZ475" s="270">
        <v>0</v>
      </c>
      <c r="CA475" s="270">
        <v>0</v>
      </c>
      <c r="CB475" s="270">
        <v>0</v>
      </c>
      <c r="CC475" s="270">
        <v>0</v>
      </c>
      <c r="CD475" s="270">
        <v>125</v>
      </c>
      <c r="CE475" s="270">
        <v>0</v>
      </c>
      <c r="CF475" s="270">
        <v>0</v>
      </c>
      <c r="CG475" s="270">
        <v>6015</v>
      </c>
      <c r="CH475" s="270">
        <v>0</v>
      </c>
      <c r="CI475" s="270">
        <v>335</v>
      </c>
      <c r="CJ475" s="270">
        <v>210</v>
      </c>
      <c r="CK475" s="270">
        <v>2210</v>
      </c>
      <c r="CL475" s="270">
        <v>155</v>
      </c>
      <c r="CM475" s="270">
        <v>1000</v>
      </c>
      <c r="CN475" s="270">
        <v>0</v>
      </c>
      <c r="CO475" s="270">
        <v>0</v>
      </c>
      <c r="CP475" s="270">
        <v>0</v>
      </c>
      <c r="CQ475" s="270">
        <v>0</v>
      </c>
      <c r="CR475" s="270">
        <v>0</v>
      </c>
      <c r="CS475" s="270">
        <v>0</v>
      </c>
      <c r="CT475" s="270">
        <v>0</v>
      </c>
      <c r="CU475" s="270">
        <v>0</v>
      </c>
      <c r="CV475" s="270">
        <v>115</v>
      </c>
      <c r="CW475" s="270">
        <v>0</v>
      </c>
      <c r="CX475" s="270">
        <v>0</v>
      </c>
      <c r="CY475" s="270">
        <v>0</v>
      </c>
      <c r="CZ475" s="270">
        <v>0</v>
      </c>
      <c r="DA475" s="270">
        <v>155</v>
      </c>
      <c r="DB475" s="270">
        <v>0</v>
      </c>
      <c r="DC475" s="270">
        <v>0</v>
      </c>
      <c r="DD475" s="270">
        <v>1770</v>
      </c>
      <c r="DE475" s="270">
        <v>0</v>
      </c>
      <c r="DF475" s="270">
        <v>0</v>
      </c>
      <c r="DG475" s="270">
        <v>0</v>
      </c>
      <c r="DH475" s="270">
        <v>0</v>
      </c>
      <c r="DI475" s="270">
        <v>0</v>
      </c>
      <c r="DJ475" s="270">
        <v>0</v>
      </c>
      <c r="DK475" s="270">
        <v>0</v>
      </c>
      <c r="DL475" s="270">
        <v>0</v>
      </c>
      <c r="DM475" s="270">
        <v>0</v>
      </c>
      <c r="DN475" s="270">
        <v>0</v>
      </c>
      <c r="DO475" s="270">
        <v>0</v>
      </c>
      <c r="DP475" s="270">
        <v>0</v>
      </c>
      <c r="DQ475" s="270"/>
      <c r="DR475" s="270">
        <v>0</v>
      </c>
      <c r="DS475" s="270">
        <v>0</v>
      </c>
      <c r="DT475" s="270">
        <v>0</v>
      </c>
      <c r="DU475" s="270">
        <v>0</v>
      </c>
      <c r="DV475" s="270">
        <v>0</v>
      </c>
      <c r="DW475" s="270">
        <v>0</v>
      </c>
      <c r="DX475" s="270">
        <v>0</v>
      </c>
      <c r="DY475" s="270">
        <v>0</v>
      </c>
      <c r="DZ475" s="270">
        <v>0</v>
      </c>
      <c r="EA475" s="270">
        <v>0</v>
      </c>
      <c r="EB475" s="270">
        <v>0</v>
      </c>
      <c r="EC475" s="270">
        <v>0</v>
      </c>
      <c r="ED475" s="270">
        <v>0</v>
      </c>
      <c r="EE475" s="270">
        <v>0</v>
      </c>
      <c r="EF475" s="270">
        <v>0</v>
      </c>
      <c r="EG475" s="270">
        <v>0</v>
      </c>
      <c r="EH475" s="270">
        <v>0</v>
      </c>
      <c r="EI475" s="270">
        <v>0</v>
      </c>
      <c r="EJ475" s="270">
        <v>0</v>
      </c>
      <c r="EK475" s="270">
        <v>190</v>
      </c>
      <c r="EL475" s="270">
        <v>0</v>
      </c>
      <c r="EM475" s="270">
        <v>0</v>
      </c>
      <c r="EN475" s="270">
        <v>0</v>
      </c>
      <c r="EO475" s="270">
        <v>0</v>
      </c>
      <c r="EP475" s="270">
        <v>0</v>
      </c>
      <c r="EQ475" s="270">
        <v>0</v>
      </c>
      <c r="ER475" s="270">
        <v>0</v>
      </c>
      <c r="ES475" s="270">
        <v>0</v>
      </c>
      <c r="ET475" s="270">
        <v>0</v>
      </c>
      <c r="EU475" s="270">
        <v>0</v>
      </c>
      <c r="EV475" s="270">
        <v>0</v>
      </c>
      <c r="EW475" s="270">
        <v>0</v>
      </c>
      <c r="EX475" s="270">
        <v>0</v>
      </c>
      <c r="EY475" s="270">
        <v>0</v>
      </c>
      <c r="EZ475" s="270">
        <v>0</v>
      </c>
      <c r="FA475" s="270">
        <v>0</v>
      </c>
      <c r="FB475" s="270">
        <v>0</v>
      </c>
      <c r="FC475" s="270">
        <v>0</v>
      </c>
      <c r="FD475" s="270">
        <v>0</v>
      </c>
      <c r="FE475" s="270">
        <v>0</v>
      </c>
      <c r="FF475" s="270">
        <v>0</v>
      </c>
      <c r="FG475" s="270">
        <v>0</v>
      </c>
      <c r="FH475" s="270">
        <v>0</v>
      </c>
      <c r="FI475" s="270">
        <v>0</v>
      </c>
      <c r="FJ475" s="270">
        <v>0</v>
      </c>
      <c r="FK475" s="270">
        <v>0</v>
      </c>
      <c r="FL475" s="351">
        <v>5960</v>
      </c>
      <c r="FM475" s="323">
        <v>0</v>
      </c>
      <c r="FN475" s="324">
        <v>5715</v>
      </c>
    </row>
    <row r="476" spans="1:241" ht="12.75" x14ac:dyDescent="0.2">
      <c r="A476" s="370" t="s">
        <v>575</v>
      </c>
      <c r="B476" s="270">
        <v>186585</v>
      </c>
      <c r="C476" s="270">
        <v>155555</v>
      </c>
      <c r="D476" s="270">
        <v>71950</v>
      </c>
      <c r="E476" s="270">
        <v>83595</v>
      </c>
      <c r="F476" s="270">
        <v>52640</v>
      </c>
      <c r="G476" s="270">
        <v>35830</v>
      </c>
      <c r="H476" s="270">
        <v>54565</v>
      </c>
      <c r="I476" s="270">
        <v>104470</v>
      </c>
      <c r="J476" s="270">
        <v>82115</v>
      </c>
      <c r="K476" s="270">
        <v>290065</v>
      </c>
      <c r="L476" s="270">
        <v>82.347710093374829</v>
      </c>
      <c r="M476" s="270">
        <v>24110</v>
      </c>
      <c r="N476" s="270">
        <v>11135</v>
      </c>
      <c r="O476" s="270">
        <v>5970</v>
      </c>
      <c r="P476" s="270">
        <v>7630</v>
      </c>
      <c r="Q476" s="270">
        <v>2480</v>
      </c>
      <c r="R476" s="270">
        <v>1175</v>
      </c>
      <c r="S476" s="270">
        <v>545</v>
      </c>
      <c r="T476" s="270">
        <v>930</v>
      </c>
      <c r="U476" s="270">
        <v>3.8946279664392449</v>
      </c>
      <c r="V476" s="270">
        <v>1</v>
      </c>
      <c r="W476" s="270">
        <v>36</v>
      </c>
      <c r="X476" s="270">
        <v>59.659233631557136</v>
      </c>
      <c r="Y476" s="270">
        <v>13250</v>
      </c>
      <c r="Z476" s="270">
        <v>13470</v>
      </c>
      <c r="AA476" s="270">
        <v>17475</v>
      </c>
      <c r="AB476" s="270">
        <v>29420</v>
      </c>
      <c r="AC476" s="270">
        <v>51805</v>
      </c>
      <c r="AD476" s="270">
        <v>52435</v>
      </c>
      <c r="AE476" s="270">
        <v>8255</v>
      </c>
      <c r="AF476" s="270">
        <v>1805</v>
      </c>
      <c r="AG476" s="270">
        <v>1050</v>
      </c>
      <c r="AH476" s="270">
        <v>13735</v>
      </c>
      <c r="AI476" s="270">
        <v>665</v>
      </c>
      <c r="AJ476" s="270">
        <v>2885</v>
      </c>
      <c r="AK476" s="270">
        <v>2910</v>
      </c>
      <c r="AL476" s="270">
        <v>8660</v>
      </c>
      <c r="AM476" s="270">
        <v>12015</v>
      </c>
      <c r="AN476" s="270">
        <v>1250</v>
      </c>
      <c r="AO476" s="270">
        <v>3045</v>
      </c>
      <c r="AP476" s="270">
        <v>2675</v>
      </c>
      <c r="AQ476" s="270">
        <v>8650</v>
      </c>
      <c r="AR476" s="270">
        <v>585</v>
      </c>
      <c r="AS476" s="270">
        <v>400</v>
      </c>
      <c r="AT476" s="270">
        <v>2470</v>
      </c>
      <c r="AU476" s="270">
        <v>5250</v>
      </c>
      <c r="AV476" s="270">
        <v>2190</v>
      </c>
      <c r="AW476" s="270">
        <v>3100</v>
      </c>
      <c r="AX476" s="270">
        <v>12070</v>
      </c>
      <c r="AY476" s="270">
        <v>315</v>
      </c>
      <c r="AZ476" s="270">
        <v>6735</v>
      </c>
      <c r="BA476" s="270">
        <v>26430</v>
      </c>
      <c r="BB476" s="270">
        <v>67695</v>
      </c>
      <c r="BC476" s="270">
        <v>3155</v>
      </c>
      <c r="BD476" s="270">
        <v>29285</v>
      </c>
      <c r="BE476" s="270">
        <v>3475</v>
      </c>
      <c r="BF476" s="270">
        <v>2760</v>
      </c>
      <c r="BG476" s="270">
        <v>630</v>
      </c>
      <c r="BH476" s="270">
        <v>1870</v>
      </c>
      <c r="BI476" s="270">
        <v>13770</v>
      </c>
      <c r="BJ476" s="270">
        <v>615</v>
      </c>
      <c r="BK476" s="270">
        <v>7990</v>
      </c>
      <c r="BL476" s="270">
        <v>9000</v>
      </c>
      <c r="BM476" s="270">
        <v>21445</v>
      </c>
      <c r="BN476" s="270">
        <v>2350</v>
      </c>
      <c r="BO476" s="270">
        <v>8005</v>
      </c>
      <c r="BP476" s="270">
        <v>8400</v>
      </c>
      <c r="BQ476" s="270">
        <v>8875</v>
      </c>
      <c r="BR476" s="270">
        <v>2310</v>
      </c>
      <c r="BS476" s="270">
        <v>470</v>
      </c>
      <c r="BT476" s="270">
        <v>15975</v>
      </c>
      <c r="BU476" s="270">
        <v>7225</v>
      </c>
      <c r="BV476" s="270"/>
      <c r="BW476" s="270">
        <v>7950</v>
      </c>
      <c r="BX476" s="270">
        <v>440</v>
      </c>
      <c r="BY476" s="270">
        <v>5595</v>
      </c>
      <c r="BZ476" s="270">
        <v>815</v>
      </c>
      <c r="CA476" s="270">
        <v>130</v>
      </c>
      <c r="CB476" s="270" t="s">
        <v>1676</v>
      </c>
      <c r="CC476" s="270">
        <v>0</v>
      </c>
      <c r="CD476" s="270">
        <v>1855</v>
      </c>
      <c r="CE476" s="270">
        <v>55</v>
      </c>
      <c r="CF476" s="270">
        <v>385</v>
      </c>
      <c r="CG476" s="270">
        <v>146275</v>
      </c>
      <c r="CH476" s="270">
        <v>0</v>
      </c>
      <c r="CI476" s="270">
        <v>16215</v>
      </c>
      <c r="CJ476" s="270">
        <v>8855</v>
      </c>
      <c r="CK476" s="270">
        <v>9010</v>
      </c>
      <c r="CL476" s="270">
        <v>2825</v>
      </c>
      <c r="CM476" s="270">
        <v>13860</v>
      </c>
      <c r="CN476" s="270">
        <v>3820</v>
      </c>
      <c r="CO476" s="270">
        <v>0</v>
      </c>
      <c r="CP476" s="270">
        <v>0</v>
      </c>
      <c r="CQ476" s="270">
        <v>0</v>
      </c>
      <c r="CR476" s="270">
        <v>165</v>
      </c>
      <c r="CS476" s="270">
        <v>0</v>
      </c>
      <c r="CT476" s="270">
        <v>0</v>
      </c>
      <c r="CU476" s="270">
        <v>0</v>
      </c>
      <c r="CV476" s="270" t="s">
        <v>1676</v>
      </c>
      <c r="CW476" s="270">
        <v>0</v>
      </c>
      <c r="CX476" s="270">
        <v>0</v>
      </c>
      <c r="CY476" s="270">
        <v>0</v>
      </c>
      <c r="CZ476" s="270">
        <v>4055</v>
      </c>
      <c r="DA476" s="270">
        <v>2190</v>
      </c>
      <c r="DB476" s="270">
        <v>0</v>
      </c>
      <c r="DC476" s="270">
        <v>35190</v>
      </c>
      <c r="DD476" s="270">
        <v>15800</v>
      </c>
      <c r="DE476" s="270">
        <v>270</v>
      </c>
      <c r="DF476" s="270">
        <v>9175</v>
      </c>
      <c r="DG476" s="270">
        <v>0</v>
      </c>
      <c r="DH476" s="270">
        <v>0</v>
      </c>
      <c r="DI476" s="270">
        <v>0</v>
      </c>
      <c r="DJ476" s="270">
        <v>0</v>
      </c>
      <c r="DK476" s="270">
        <v>0</v>
      </c>
      <c r="DL476" s="270">
        <v>0</v>
      </c>
      <c r="DM476" s="270">
        <v>0</v>
      </c>
      <c r="DN476" s="270" t="s">
        <v>1676</v>
      </c>
      <c r="DO476" s="270">
        <v>8230</v>
      </c>
      <c r="DP476" s="270">
        <v>0</v>
      </c>
      <c r="DQ476" s="270"/>
      <c r="DR476" s="270">
        <v>0</v>
      </c>
      <c r="DS476" s="270">
        <v>15</v>
      </c>
      <c r="DT476" s="270">
        <v>5150</v>
      </c>
      <c r="DU476" s="270">
        <v>1955</v>
      </c>
      <c r="DV476" s="270">
        <v>0</v>
      </c>
      <c r="DW476" s="270" t="s">
        <v>1676</v>
      </c>
      <c r="DX476" s="270">
        <v>1820</v>
      </c>
      <c r="DY476" s="270">
        <v>11365</v>
      </c>
      <c r="DZ476" s="270">
        <v>0</v>
      </c>
      <c r="EA476" s="270">
        <v>200</v>
      </c>
      <c r="EB476" s="270">
        <v>15</v>
      </c>
      <c r="EC476" s="270">
        <v>1635</v>
      </c>
      <c r="ED476" s="270">
        <v>11995</v>
      </c>
      <c r="EE476" s="270">
        <v>0</v>
      </c>
      <c r="EF476" s="270">
        <v>4560</v>
      </c>
      <c r="EG476" s="270">
        <v>0</v>
      </c>
      <c r="EH476" s="270">
        <v>0</v>
      </c>
      <c r="EI476" s="270">
        <v>0</v>
      </c>
      <c r="EJ476" s="270">
        <v>4400</v>
      </c>
      <c r="EK476" s="270">
        <v>6020</v>
      </c>
      <c r="EL476" s="270">
        <v>2360</v>
      </c>
      <c r="EM476" s="270" t="s">
        <v>1676</v>
      </c>
      <c r="EN476" s="270">
        <v>0</v>
      </c>
      <c r="EO476" s="270">
        <v>0</v>
      </c>
      <c r="EP476" s="270">
        <v>0</v>
      </c>
      <c r="EQ476" s="270">
        <v>0</v>
      </c>
      <c r="ER476" s="270">
        <v>0</v>
      </c>
      <c r="ES476" s="270">
        <v>0</v>
      </c>
      <c r="ET476" s="270">
        <v>0</v>
      </c>
      <c r="EU476" s="270">
        <v>4820</v>
      </c>
      <c r="EV476" s="270">
        <v>610</v>
      </c>
      <c r="EW476" s="270">
        <v>0</v>
      </c>
      <c r="EX476" s="270">
        <v>0</v>
      </c>
      <c r="EY476" s="270">
        <v>0</v>
      </c>
      <c r="EZ476" s="270">
        <v>0</v>
      </c>
      <c r="FA476" s="270">
        <v>0</v>
      </c>
      <c r="FB476" s="270">
        <v>0</v>
      </c>
      <c r="FC476" s="270">
        <v>0</v>
      </c>
      <c r="FD476" s="270">
        <v>0</v>
      </c>
      <c r="FE476" s="270">
        <v>0</v>
      </c>
      <c r="FF476" s="270">
        <v>0</v>
      </c>
      <c r="FG476" s="270">
        <v>0</v>
      </c>
      <c r="FH476" s="270">
        <v>0</v>
      </c>
      <c r="FI476" s="270">
        <v>0</v>
      </c>
      <c r="FJ476" s="270">
        <v>0</v>
      </c>
      <c r="FK476" s="270" t="s">
        <v>1676</v>
      </c>
      <c r="FL476" s="351">
        <v>118890</v>
      </c>
      <c r="FM476" s="323">
        <v>12520</v>
      </c>
      <c r="FN476" s="324">
        <v>53975</v>
      </c>
    </row>
    <row r="477" spans="1:241" ht="12.75" x14ac:dyDescent="0.2">
      <c r="A477" s="370" t="s">
        <v>595</v>
      </c>
      <c r="B477" s="270">
        <v>7905</v>
      </c>
      <c r="C477" s="270">
        <v>7385</v>
      </c>
      <c r="D477" s="270">
        <v>3845</v>
      </c>
      <c r="E477" s="270">
        <v>3540</v>
      </c>
      <c r="F477" s="270">
        <v>2085</v>
      </c>
      <c r="G477" s="270">
        <v>2845</v>
      </c>
      <c r="H477" s="270">
        <v>0</v>
      </c>
      <c r="I477" s="270">
        <v>7905</v>
      </c>
      <c r="J477" s="270">
        <v>0</v>
      </c>
      <c r="K477" s="270">
        <v>132885</v>
      </c>
      <c r="L477" s="270"/>
      <c r="M477" s="270">
        <v>0</v>
      </c>
      <c r="N477" s="270">
        <v>0</v>
      </c>
      <c r="O477" s="270">
        <v>0</v>
      </c>
      <c r="P477" s="270">
        <v>0</v>
      </c>
      <c r="Q477" s="270">
        <v>0</v>
      </c>
      <c r="R477" s="270">
        <v>0</v>
      </c>
      <c r="S477" s="270">
        <v>0</v>
      </c>
      <c r="T477" s="270">
        <v>0</v>
      </c>
      <c r="X477" s="270">
        <v>50.429005699810006</v>
      </c>
      <c r="Y477" s="270">
        <v>1105</v>
      </c>
      <c r="Z477" s="270">
        <v>1915</v>
      </c>
      <c r="AA477" s="270">
        <v>750</v>
      </c>
      <c r="AB477" s="270">
        <v>585</v>
      </c>
      <c r="AC477" s="270">
        <v>780</v>
      </c>
      <c r="AD477" s="270">
        <v>2060</v>
      </c>
      <c r="AE477" s="270">
        <v>700</v>
      </c>
      <c r="AF477" s="270">
        <v>10</v>
      </c>
      <c r="AG477" s="270">
        <v>0</v>
      </c>
      <c r="AH477" s="270">
        <v>0</v>
      </c>
      <c r="AI477" s="270">
        <v>0</v>
      </c>
      <c r="AJ477" s="270" t="s">
        <v>1676</v>
      </c>
      <c r="AK477" s="270">
        <v>0</v>
      </c>
      <c r="AL477" s="270">
        <v>0</v>
      </c>
      <c r="AM477" s="270" t="s">
        <v>1676</v>
      </c>
      <c r="AN477" s="270">
        <v>0</v>
      </c>
      <c r="AO477" s="270">
        <v>0</v>
      </c>
      <c r="AP477" s="270">
        <v>0</v>
      </c>
      <c r="AQ477" s="270">
        <v>85</v>
      </c>
      <c r="AR477" s="270">
        <v>0</v>
      </c>
      <c r="AS477" s="270">
        <v>0</v>
      </c>
      <c r="AT477" s="270" t="s">
        <v>1676</v>
      </c>
      <c r="AU477" s="270">
        <v>0</v>
      </c>
      <c r="AV477" s="270" t="s">
        <v>1676</v>
      </c>
      <c r="AW477" s="270" t="s">
        <v>1676</v>
      </c>
      <c r="AX477" s="270">
        <v>615</v>
      </c>
      <c r="AY477" s="270">
        <v>0</v>
      </c>
      <c r="AZ477" s="270" t="s">
        <v>1676</v>
      </c>
      <c r="BA477" s="270">
        <v>145</v>
      </c>
      <c r="BB477" s="270">
        <v>7030</v>
      </c>
      <c r="BC477" s="270">
        <v>10</v>
      </c>
      <c r="BD477" s="270">
        <v>255</v>
      </c>
      <c r="BE477" s="270">
        <v>40</v>
      </c>
      <c r="BF477" s="270">
        <v>25</v>
      </c>
      <c r="BG477" s="270">
        <v>590</v>
      </c>
      <c r="BH477" s="270">
        <v>50</v>
      </c>
      <c r="BI477" s="270" t="s">
        <v>1676</v>
      </c>
      <c r="BJ477" s="270" t="s">
        <v>1676</v>
      </c>
      <c r="BK477" s="270">
        <v>365</v>
      </c>
      <c r="BL477" s="270">
        <v>210</v>
      </c>
      <c r="BM477" s="270">
        <v>75</v>
      </c>
      <c r="BN477" s="270">
        <v>90</v>
      </c>
      <c r="BO477" s="270">
        <v>135</v>
      </c>
      <c r="BP477" s="270">
        <v>155</v>
      </c>
      <c r="BQ477" s="270" t="s">
        <v>1676</v>
      </c>
      <c r="BR477" s="270">
        <v>0</v>
      </c>
      <c r="BS477" s="270" t="s">
        <v>1676</v>
      </c>
      <c r="BT477" s="270">
        <v>1260</v>
      </c>
      <c r="BU477" s="270">
        <v>650</v>
      </c>
      <c r="BV477" s="270"/>
      <c r="BW477" s="270">
        <v>3470</v>
      </c>
      <c r="BX477" s="270">
        <v>0</v>
      </c>
      <c r="BY477" s="270">
        <v>175</v>
      </c>
      <c r="BZ477" s="270" t="s">
        <v>1676</v>
      </c>
      <c r="CA477" s="270">
        <v>0</v>
      </c>
      <c r="CB477" s="270">
        <v>0</v>
      </c>
      <c r="CC477" s="270">
        <v>0</v>
      </c>
      <c r="CD477" s="270">
        <v>20</v>
      </c>
      <c r="CE477" s="270" t="s">
        <v>1676</v>
      </c>
      <c r="CF477" s="270">
        <v>20</v>
      </c>
      <c r="CG477" s="270">
        <v>7165</v>
      </c>
      <c r="CH477" s="270">
        <v>0</v>
      </c>
      <c r="CI477" s="270">
        <v>0</v>
      </c>
      <c r="CJ477" s="270">
        <v>0</v>
      </c>
      <c r="CK477" s="270">
        <v>0</v>
      </c>
      <c r="CL477" s="270">
        <v>0</v>
      </c>
      <c r="CM477" s="270">
        <v>0</v>
      </c>
      <c r="CN477" s="270">
        <v>0</v>
      </c>
      <c r="CO477" s="270">
        <v>0</v>
      </c>
      <c r="CP477" s="270">
        <v>0</v>
      </c>
      <c r="CQ477" s="270">
        <v>0</v>
      </c>
      <c r="CR477" s="270">
        <v>0</v>
      </c>
      <c r="CS477" s="270">
        <v>0</v>
      </c>
      <c r="CT477" s="270">
        <v>0</v>
      </c>
      <c r="CU477" s="270">
        <v>0</v>
      </c>
      <c r="CV477" s="270">
        <v>0</v>
      </c>
      <c r="CW477" s="270">
        <v>0</v>
      </c>
      <c r="CX477" s="270">
        <v>0</v>
      </c>
      <c r="CY477" s="270">
        <v>0</v>
      </c>
      <c r="CZ477" s="270">
        <v>0</v>
      </c>
      <c r="DA477" s="270">
        <v>0</v>
      </c>
      <c r="DB477" s="270">
        <v>0</v>
      </c>
      <c r="DC477" s="270">
        <v>500</v>
      </c>
      <c r="DD477" s="270">
        <v>0</v>
      </c>
      <c r="DE477" s="270">
        <v>0</v>
      </c>
      <c r="DF477" s="270">
        <v>225</v>
      </c>
      <c r="DG477" s="270">
        <v>0</v>
      </c>
      <c r="DH477" s="270">
        <v>0</v>
      </c>
      <c r="DI477" s="270">
        <v>0</v>
      </c>
      <c r="DJ477" s="270">
        <v>0</v>
      </c>
      <c r="DK477" s="270">
        <v>0</v>
      </c>
      <c r="DL477" s="270">
        <v>0</v>
      </c>
      <c r="DM477" s="270" t="s">
        <v>1676</v>
      </c>
      <c r="DN477" s="270">
        <v>180</v>
      </c>
      <c r="DO477" s="270">
        <v>0</v>
      </c>
      <c r="DP477" s="270">
        <v>0</v>
      </c>
      <c r="DQ477" s="270"/>
      <c r="DR477" s="270">
        <v>0</v>
      </c>
      <c r="DS477" s="270">
        <v>0</v>
      </c>
      <c r="DT477" s="270">
        <v>0</v>
      </c>
      <c r="DU477" s="270">
        <v>0</v>
      </c>
      <c r="DV477" s="270">
        <v>0</v>
      </c>
      <c r="DW477" s="270">
        <v>0</v>
      </c>
      <c r="DX477" s="270">
        <v>0</v>
      </c>
      <c r="DY477" s="270">
        <v>0</v>
      </c>
      <c r="DZ477" s="270">
        <v>0</v>
      </c>
      <c r="EA477" s="270">
        <v>0</v>
      </c>
      <c r="EB477" s="270">
        <v>0</v>
      </c>
      <c r="EC477" s="270">
        <v>0</v>
      </c>
      <c r="ED477" s="270">
        <v>0</v>
      </c>
      <c r="EE477" s="270">
        <v>0</v>
      </c>
      <c r="EF477" s="270">
        <v>0</v>
      </c>
      <c r="EG477" s="270">
        <v>0</v>
      </c>
      <c r="EH477" s="270">
        <v>0</v>
      </c>
      <c r="EI477" s="270">
        <v>0</v>
      </c>
      <c r="EJ477" s="270">
        <v>0</v>
      </c>
      <c r="EK477" s="270">
        <v>0</v>
      </c>
      <c r="EL477" s="270">
        <v>0</v>
      </c>
      <c r="EM477" s="270">
        <v>2535</v>
      </c>
      <c r="EN477" s="270">
        <v>0</v>
      </c>
      <c r="EO477" s="270">
        <v>0</v>
      </c>
      <c r="EP477" s="270">
        <v>790</v>
      </c>
      <c r="EQ477" s="270">
        <v>0</v>
      </c>
      <c r="ER477" s="270">
        <v>0</v>
      </c>
      <c r="ES477" s="270">
        <v>0</v>
      </c>
      <c r="ET477" s="270">
        <v>200</v>
      </c>
      <c r="EU477" s="270">
        <v>0</v>
      </c>
      <c r="EV477" s="270">
        <v>0</v>
      </c>
      <c r="EW477" s="270">
        <v>0</v>
      </c>
      <c r="EX477" s="270">
        <v>0</v>
      </c>
      <c r="EY477" s="270">
        <v>0</v>
      </c>
      <c r="EZ477" s="270">
        <v>0</v>
      </c>
      <c r="FA477" s="270">
        <v>0</v>
      </c>
      <c r="FB477" s="270">
        <v>0</v>
      </c>
      <c r="FC477" s="270">
        <v>0</v>
      </c>
      <c r="FD477" s="270">
        <v>0</v>
      </c>
      <c r="FE477" s="270">
        <v>0</v>
      </c>
      <c r="FF477" s="270">
        <v>0</v>
      </c>
      <c r="FG477" s="270">
        <v>0</v>
      </c>
      <c r="FH477" s="270">
        <v>0</v>
      </c>
      <c r="FI477" s="270">
        <v>0</v>
      </c>
      <c r="FJ477" s="270">
        <v>3475</v>
      </c>
      <c r="FK477" s="270">
        <v>0</v>
      </c>
      <c r="FL477" s="351">
        <v>875</v>
      </c>
      <c r="FM477" s="323">
        <v>2455</v>
      </c>
      <c r="FN477" s="324">
        <v>0</v>
      </c>
    </row>
    <row r="478" spans="1:241" ht="12.75" x14ac:dyDescent="0.2">
      <c r="A478" s="370" t="s">
        <v>191</v>
      </c>
      <c r="B478" s="270">
        <v>100140</v>
      </c>
      <c r="C478" s="270">
        <v>86645</v>
      </c>
      <c r="D478" s="270">
        <v>40590</v>
      </c>
      <c r="E478" s="270">
        <v>46050</v>
      </c>
      <c r="F478" s="270">
        <v>34655</v>
      </c>
      <c r="G478" s="270">
        <v>12610</v>
      </c>
      <c r="H478" s="270">
        <v>34450</v>
      </c>
      <c r="I478" s="270">
        <v>60790</v>
      </c>
      <c r="J478" s="270">
        <v>39350</v>
      </c>
      <c r="K478" s="270">
        <v>161460</v>
      </c>
      <c r="L478" s="270">
        <v>51.512411133871552</v>
      </c>
      <c r="M478" s="270">
        <v>14490</v>
      </c>
      <c r="N478" s="270">
        <v>8400</v>
      </c>
      <c r="O478" s="270">
        <v>4350</v>
      </c>
      <c r="P478" s="270">
        <v>5190</v>
      </c>
      <c r="Q478" s="270">
        <v>670</v>
      </c>
      <c r="R478" s="270">
        <v>100</v>
      </c>
      <c r="S478" s="270" t="s">
        <v>1676</v>
      </c>
      <c r="T478" s="270" t="s">
        <v>1676</v>
      </c>
      <c r="U478" s="270">
        <v>3.413801852086769</v>
      </c>
      <c r="V478" s="270">
        <v>1</v>
      </c>
      <c r="W478" s="270">
        <v>36</v>
      </c>
      <c r="X478" s="270">
        <v>56.639305763433555</v>
      </c>
      <c r="Y478" s="270">
        <v>6075</v>
      </c>
      <c r="Z478" s="270">
        <v>9100</v>
      </c>
      <c r="AA478" s="270">
        <v>11755</v>
      </c>
      <c r="AB478" s="270">
        <v>20160</v>
      </c>
      <c r="AC478" s="270">
        <v>27475</v>
      </c>
      <c r="AD478" s="270">
        <v>22590</v>
      </c>
      <c r="AE478" s="270">
        <v>2655</v>
      </c>
      <c r="AF478" s="270">
        <v>1750</v>
      </c>
      <c r="AG478" s="270">
        <v>555</v>
      </c>
      <c r="AH478" s="270">
        <v>1485</v>
      </c>
      <c r="AI478" s="270">
        <v>250</v>
      </c>
      <c r="AJ478" s="270">
        <v>1945</v>
      </c>
      <c r="AK478" s="270">
        <v>2685</v>
      </c>
      <c r="AL478" s="270">
        <v>5460</v>
      </c>
      <c r="AM478" s="270">
        <v>6380</v>
      </c>
      <c r="AN478" s="270">
        <v>970</v>
      </c>
      <c r="AO478" s="270">
        <v>2210</v>
      </c>
      <c r="AP478" s="270">
        <v>475</v>
      </c>
      <c r="AQ478" s="270">
        <v>2215</v>
      </c>
      <c r="AR478" s="270">
        <v>400</v>
      </c>
      <c r="AS478" s="270">
        <v>170</v>
      </c>
      <c r="AT478" s="270">
        <v>1025</v>
      </c>
      <c r="AU478" s="270">
        <v>2080</v>
      </c>
      <c r="AV478" s="270">
        <v>1605</v>
      </c>
      <c r="AW478" s="270">
        <v>2800</v>
      </c>
      <c r="AX478" s="270">
        <v>10555</v>
      </c>
      <c r="AY478" s="270">
        <v>285</v>
      </c>
      <c r="AZ478" s="270">
        <v>11135</v>
      </c>
      <c r="BA478" s="270">
        <v>9010</v>
      </c>
      <c r="BB478" s="270">
        <v>34695</v>
      </c>
      <c r="BC478" s="270">
        <v>2100</v>
      </c>
      <c r="BD478" s="270">
        <v>5620</v>
      </c>
      <c r="BE478" s="270">
        <v>2690</v>
      </c>
      <c r="BF478" s="270">
        <v>2545</v>
      </c>
      <c r="BG478" s="270">
        <v>705</v>
      </c>
      <c r="BH478" s="270">
        <v>1415</v>
      </c>
      <c r="BI478" s="270">
        <v>1685</v>
      </c>
      <c r="BJ478" s="270">
        <v>305</v>
      </c>
      <c r="BK478" s="270">
        <v>4835</v>
      </c>
      <c r="BL478" s="270">
        <v>5540</v>
      </c>
      <c r="BM478" s="270">
        <v>13755</v>
      </c>
      <c r="BN478" s="270">
        <v>1695</v>
      </c>
      <c r="BO478" s="270">
        <v>14070</v>
      </c>
      <c r="BP478" s="270">
        <v>3615</v>
      </c>
      <c r="BQ478" s="270">
        <v>3675</v>
      </c>
      <c r="BR478" s="270">
        <v>1385</v>
      </c>
      <c r="BS478" s="270">
        <v>300</v>
      </c>
      <c r="BT478" s="270">
        <v>10925</v>
      </c>
      <c r="BU478" s="270">
        <v>6685</v>
      </c>
      <c r="BV478" s="270"/>
      <c r="BW478" s="270">
        <v>3105</v>
      </c>
      <c r="BX478" s="270">
        <v>260</v>
      </c>
      <c r="BY478" s="270">
        <v>4830</v>
      </c>
      <c r="BZ478" s="270">
        <v>1045</v>
      </c>
      <c r="CA478" s="270">
        <v>180</v>
      </c>
      <c r="CB478" s="270" t="s">
        <v>1676</v>
      </c>
      <c r="CC478" s="270" t="s">
        <v>1676</v>
      </c>
      <c r="CD478" s="270">
        <v>2190</v>
      </c>
      <c r="CE478" s="270">
        <v>120</v>
      </c>
      <c r="CF478" s="270">
        <v>280</v>
      </c>
      <c r="CG478" s="270">
        <v>77730</v>
      </c>
      <c r="CH478" s="270">
        <v>0</v>
      </c>
      <c r="CI478" s="270">
        <v>10590</v>
      </c>
      <c r="CJ478" s="270">
        <v>2355</v>
      </c>
      <c r="CK478" s="270">
        <v>15005</v>
      </c>
      <c r="CL478" s="270">
        <v>1515</v>
      </c>
      <c r="CM478" s="270">
        <v>1610</v>
      </c>
      <c r="CN478" s="270">
        <v>2455</v>
      </c>
      <c r="CO478" s="270">
        <v>0</v>
      </c>
      <c r="CP478" s="270">
        <v>0</v>
      </c>
      <c r="CQ478" s="270" t="s">
        <v>1676</v>
      </c>
      <c r="CR478" s="270">
        <v>0</v>
      </c>
      <c r="CS478" s="270">
        <v>0</v>
      </c>
      <c r="CT478" s="270">
        <v>0</v>
      </c>
      <c r="CU478" s="270">
        <v>0</v>
      </c>
      <c r="CV478" s="270">
        <v>0</v>
      </c>
      <c r="CW478" s="270">
        <v>620</v>
      </c>
      <c r="CX478" s="270">
        <v>0</v>
      </c>
      <c r="CY478" s="270">
        <v>0</v>
      </c>
      <c r="CZ478" s="270">
        <v>3145</v>
      </c>
      <c r="DA478" s="270">
        <v>1545</v>
      </c>
      <c r="DB478" s="270">
        <v>0</v>
      </c>
      <c r="DC478" s="270">
        <v>33705</v>
      </c>
      <c r="DD478" s="270">
        <v>5935</v>
      </c>
      <c r="DE478" s="270">
        <v>0</v>
      </c>
      <c r="DF478" s="270">
        <v>3835</v>
      </c>
      <c r="DG478" s="270">
        <v>0</v>
      </c>
      <c r="DH478" s="270">
        <v>0</v>
      </c>
      <c r="DI478" s="270">
        <v>0</v>
      </c>
      <c r="DJ478" s="270">
        <v>0</v>
      </c>
      <c r="DK478" s="270">
        <v>0</v>
      </c>
      <c r="DL478" s="270">
        <v>0</v>
      </c>
      <c r="DM478" s="270">
        <v>195</v>
      </c>
      <c r="DN478" s="270" t="s">
        <v>1676</v>
      </c>
      <c r="DO478" s="270">
        <v>5455</v>
      </c>
      <c r="DP478" s="270">
        <v>0</v>
      </c>
      <c r="DQ478" s="270"/>
      <c r="DR478" s="270">
        <v>0</v>
      </c>
      <c r="DS478" s="270" t="s">
        <v>1676</v>
      </c>
      <c r="DT478" s="270">
        <v>115</v>
      </c>
      <c r="DU478" s="270">
        <v>0</v>
      </c>
      <c r="DV478" s="270">
        <v>0</v>
      </c>
      <c r="DW478" s="270">
        <v>0</v>
      </c>
      <c r="DX478" s="270">
        <v>0</v>
      </c>
      <c r="DY478" s="270">
        <v>70</v>
      </c>
      <c r="DZ478" s="270">
        <v>0</v>
      </c>
      <c r="EA478" s="270" t="s">
        <v>1676</v>
      </c>
      <c r="EB478" s="270">
        <v>0</v>
      </c>
      <c r="EC478" s="270">
        <v>1195</v>
      </c>
      <c r="ED478" s="270">
        <v>4655</v>
      </c>
      <c r="EE478" s="270" t="s">
        <v>1676</v>
      </c>
      <c r="EF478" s="270">
        <v>1505</v>
      </c>
      <c r="EG478" s="270">
        <v>0</v>
      </c>
      <c r="EH478" s="270">
        <v>0</v>
      </c>
      <c r="EI478" s="270">
        <v>0</v>
      </c>
      <c r="EJ478" s="270">
        <v>1190</v>
      </c>
      <c r="EK478" s="270">
        <v>1975</v>
      </c>
      <c r="EL478" s="270">
        <v>1435</v>
      </c>
      <c r="EM478" s="270">
        <v>0</v>
      </c>
      <c r="EN478" s="270">
        <v>0</v>
      </c>
      <c r="EO478" s="270">
        <v>0</v>
      </c>
      <c r="EP478" s="270">
        <v>0</v>
      </c>
      <c r="EQ478" s="270">
        <v>0</v>
      </c>
      <c r="ER478" s="270">
        <v>0</v>
      </c>
      <c r="ES478" s="270">
        <v>0</v>
      </c>
      <c r="ET478" s="270">
        <v>0</v>
      </c>
      <c r="EU478" s="270" t="s">
        <v>1676</v>
      </c>
      <c r="EV478" s="270">
        <v>0</v>
      </c>
      <c r="EW478" s="270">
        <v>0</v>
      </c>
      <c r="EX478" s="270">
        <v>0</v>
      </c>
      <c r="EY478" s="270">
        <v>0</v>
      </c>
      <c r="EZ478" s="270">
        <v>0</v>
      </c>
      <c r="FA478" s="270">
        <v>0</v>
      </c>
      <c r="FB478" s="270">
        <v>0</v>
      </c>
      <c r="FC478" s="270">
        <v>0</v>
      </c>
      <c r="FD478" s="270">
        <v>0</v>
      </c>
      <c r="FE478" s="270">
        <v>0</v>
      </c>
      <c r="FF478" s="270">
        <v>0</v>
      </c>
      <c r="FG478" s="270">
        <v>0</v>
      </c>
      <c r="FH478" s="270">
        <v>0</v>
      </c>
      <c r="FI478" s="270">
        <v>0</v>
      </c>
      <c r="FJ478" s="270">
        <v>20</v>
      </c>
      <c r="FK478" s="270">
        <v>0</v>
      </c>
      <c r="FL478" s="351">
        <v>65445</v>
      </c>
      <c r="FM478" s="323">
        <v>4930</v>
      </c>
      <c r="FN478" s="324">
        <v>33195</v>
      </c>
    </row>
    <row r="479" spans="1:241" ht="12.75" x14ac:dyDescent="0.2">
      <c r="A479" s="370" t="s">
        <v>444</v>
      </c>
      <c r="B479" s="270">
        <v>76125</v>
      </c>
      <c r="C479" s="270">
        <v>59285</v>
      </c>
      <c r="D479" s="270">
        <v>28285</v>
      </c>
      <c r="E479" s="270">
        <v>31000</v>
      </c>
      <c r="F479" s="270">
        <v>21610</v>
      </c>
      <c r="G479" s="270">
        <v>6615</v>
      </c>
      <c r="H479" s="270">
        <v>27120</v>
      </c>
      <c r="I479" s="270">
        <v>46380</v>
      </c>
      <c r="J479" s="270">
        <v>29740</v>
      </c>
      <c r="K479" s="270">
        <v>130485</v>
      </c>
      <c r="L479" s="270">
        <v>80.104273504273507</v>
      </c>
      <c r="M479" s="270">
        <v>10675</v>
      </c>
      <c r="N479" s="270">
        <v>3810</v>
      </c>
      <c r="O479" s="270">
        <v>2535</v>
      </c>
      <c r="P479" s="270">
        <v>5155</v>
      </c>
      <c r="Q479" s="270">
        <v>2135</v>
      </c>
      <c r="R479" s="270">
        <v>820</v>
      </c>
      <c r="S479" s="270">
        <v>250</v>
      </c>
      <c r="T479" s="270">
        <v>20</v>
      </c>
      <c r="U479" s="270">
        <v>4.305810492372566</v>
      </c>
      <c r="V479" s="270">
        <v>1</v>
      </c>
      <c r="W479" s="270">
        <v>44</v>
      </c>
      <c r="X479" s="270">
        <v>59.315657909975613</v>
      </c>
      <c r="Y479" s="270">
        <v>7195</v>
      </c>
      <c r="Z479" s="270">
        <v>5165</v>
      </c>
      <c r="AA479" s="270">
        <v>6270</v>
      </c>
      <c r="AB479" s="270">
        <v>11030</v>
      </c>
      <c r="AC479" s="270">
        <v>19860</v>
      </c>
      <c r="AD479" s="270">
        <v>22380</v>
      </c>
      <c r="AE479" s="270">
        <v>4080</v>
      </c>
      <c r="AF479" s="270">
        <v>545</v>
      </c>
      <c r="AG479" s="270">
        <v>355</v>
      </c>
      <c r="AH479" s="270">
        <v>2940</v>
      </c>
      <c r="AI479" s="270">
        <v>405</v>
      </c>
      <c r="AJ479" s="270">
        <v>1350</v>
      </c>
      <c r="AK479" s="270">
        <v>730</v>
      </c>
      <c r="AL479" s="270">
        <v>3720</v>
      </c>
      <c r="AM479" s="270">
        <v>4900</v>
      </c>
      <c r="AN479" s="270">
        <v>500</v>
      </c>
      <c r="AO479" s="270">
        <v>600</v>
      </c>
      <c r="AP479" s="270">
        <v>255</v>
      </c>
      <c r="AQ479" s="270">
        <v>3870</v>
      </c>
      <c r="AR479" s="270">
        <v>250</v>
      </c>
      <c r="AS479" s="270">
        <v>155</v>
      </c>
      <c r="AT479" s="270">
        <v>1110</v>
      </c>
      <c r="AU479" s="270">
        <v>1725</v>
      </c>
      <c r="AV479" s="270">
        <v>2845</v>
      </c>
      <c r="AW479" s="270">
        <v>1380</v>
      </c>
      <c r="AX479" s="270">
        <v>5705</v>
      </c>
      <c r="AY479" s="270">
        <v>10</v>
      </c>
      <c r="AZ479" s="270">
        <v>4005</v>
      </c>
      <c r="BA479" s="270">
        <v>6280</v>
      </c>
      <c r="BB479" s="270">
        <v>32485</v>
      </c>
      <c r="BC479" s="270">
        <v>1860</v>
      </c>
      <c r="BD479" s="270">
        <v>7085</v>
      </c>
      <c r="BE479" s="270">
        <v>1865</v>
      </c>
      <c r="BF479" s="270">
        <v>1035</v>
      </c>
      <c r="BG479" s="270">
        <v>335</v>
      </c>
      <c r="BH479" s="270">
        <v>1045</v>
      </c>
      <c r="BI479" s="270">
        <v>2920</v>
      </c>
      <c r="BJ479" s="270">
        <v>335</v>
      </c>
      <c r="BK479" s="270">
        <v>3070</v>
      </c>
      <c r="BL479" s="270">
        <v>4160</v>
      </c>
      <c r="BM479" s="270">
        <v>7835</v>
      </c>
      <c r="BN479" s="270">
        <v>1890</v>
      </c>
      <c r="BO479" s="270">
        <v>4770</v>
      </c>
      <c r="BP479" s="270">
        <v>3450</v>
      </c>
      <c r="BQ479" s="270">
        <v>2710</v>
      </c>
      <c r="BR479" s="270">
        <v>825</v>
      </c>
      <c r="BS479" s="270">
        <v>175</v>
      </c>
      <c r="BT479" s="270">
        <v>7120</v>
      </c>
      <c r="BU479" s="270">
        <v>3145</v>
      </c>
      <c r="BV479" s="270"/>
      <c r="BW479" s="270">
        <v>3645</v>
      </c>
      <c r="BX479" s="270">
        <v>240</v>
      </c>
      <c r="BY479" s="270">
        <v>2370</v>
      </c>
      <c r="BZ479" s="270">
        <v>355</v>
      </c>
      <c r="CA479" s="270">
        <v>35</v>
      </c>
      <c r="CB479" s="270">
        <v>0</v>
      </c>
      <c r="CC479" s="270" t="s">
        <v>1676</v>
      </c>
      <c r="CD479" s="270">
        <v>855</v>
      </c>
      <c r="CE479" s="270">
        <v>100</v>
      </c>
      <c r="CF479" s="270">
        <v>180</v>
      </c>
      <c r="CG479" s="270">
        <v>55145</v>
      </c>
      <c r="CH479" s="270">
        <v>0</v>
      </c>
      <c r="CI479" s="270">
        <v>10180</v>
      </c>
      <c r="CJ479" s="270">
        <v>4070</v>
      </c>
      <c r="CK479" s="270">
        <v>5505</v>
      </c>
      <c r="CL479" s="270">
        <v>780</v>
      </c>
      <c r="CM479" s="270">
        <v>3035</v>
      </c>
      <c r="CN479" s="270">
        <v>765</v>
      </c>
      <c r="CO479" s="270">
        <v>0</v>
      </c>
      <c r="CP479" s="270">
        <v>0</v>
      </c>
      <c r="CQ479" s="270" t="s">
        <v>1676</v>
      </c>
      <c r="CR479" s="270">
        <v>0</v>
      </c>
      <c r="CS479" s="270">
        <v>0</v>
      </c>
      <c r="CT479" s="270">
        <v>0</v>
      </c>
      <c r="CU479" s="270">
        <v>0</v>
      </c>
      <c r="CV479" s="270">
        <v>0</v>
      </c>
      <c r="CW479" s="270">
        <v>530</v>
      </c>
      <c r="CX479" s="270">
        <v>0</v>
      </c>
      <c r="CY479" s="270">
        <v>0</v>
      </c>
      <c r="CZ479" s="270">
        <v>405</v>
      </c>
      <c r="DA479" s="270" t="s">
        <v>1676</v>
      </c>
      <c r="DB479" s="270">
        <v>0</v>
      </c>
      <c r="DC479" s="270">
        <v>5380</v>
      </c>
      <c r="DD479" s="270">
        <v>6255</v>
      </c>
      <c r="DE479" s="270">
        <v>325</v>
      </c>
      <c r="DF479" s="270">
        <v>2880</v>
      </c>
      <c r="DG479" s="270">
        <v>0</v>
      </c>
      <c r="DH479" s="270">
        <v>0</v>
      </c>
      <c r="DI479" s="270">
        <v>0</v>
      </c>
      <c r="DJ479" s="270">
        <v>0</v>
      </c>
      <c r="DK479" s="270">
        <v>0</v>
      </c>
      <c r="DL479" s="270">
        <v>0</v>
      </c>
      <c r="DM479" s="270">
        <v>0</v>
      </c>
      <c r="DN479" s="270">
        <v>105</v>
      </c>
      <c r="DO479" s="270">
        <v>3000</v>
      </c>
      <c r="DP479" s="270">
        <v>0</v>
      </c>
      <c r="DQ479" s="270"/>
      <c r="DR479" s="270">
        <v>5035</v>
      </c>
      <c r="DS479" s="270">
        <v>2245</v>
      </c>
      <c r="DT479" s="270">
        <v>2940</v>
      </c>
      <c r="DU479" s="270">
        <v>0</v>
      </c>
      <c r="DV479" s="270">
        <v>0</v>
      </c>
      <c r="DW479" s="270">
        <v>0</v>
      </c>
      <c r="DX479" s="270">
        <v>60</v>
      </c>
      <c r="DY479" s="270" t="s">
        <v>1676</v>
      </c>
      <c r="DZ479" s="270">
        <v>0</v>
      </c>
      <c r="EA479" s="270">
        <v>225</v>
      </c>
      <c r="EB479" s="270">
        <v>0</v>
      </c>
      <c r="EC479" s="270">
        <v>915</v>
      </c>
      <c r="ED479" s="270">
        <v>6725</v>
      </c>
      <c r="EE479" s="270">
        <v>0</v>
      </c>
      <c r="EF479" s="270">
        <v>6685</v>
      </c>
      <c r="EG479" s="270">
        <v>0</v>
      </c>
      <c r="EH479" s="270">
        <v>0</v>
      </c>
      <c r="EI479" s="270">
        <v>0</v>
      </c>
      <c r="EJ479" s="270">
        <v>2795</v>
      </c>
      <c r="EK479" s="270">
        <v>1325</v>
      </c>
      <c r="EL479" s="270">
        <v>430</v>
      </c>
      <c r="EM479" s="270">
        <v>1600</v>
      </c>
      <c r="EN479" s="270">
        <v>0</v>
      </c>
      <c r="EO479" s="270">
        <v>0</v>
      </c>
      <c r="EP479" s="270">
        <v>0</v>
      </c>
      <c r="EQ479" s="270">
        <v>0</v>
      </c>
      <c r="ER479" s="270">
        <v>0</v>
      </c>
      <c r="ES479" s="270">
        <v>0</v>
      </c>
      <c r="ET479" s="270">
        <v>0</v>
      </c>
      <c r="EU479" s="270">
        <v>20</v>
      </c>
      <c r="EV479" s="270" t="s">
        <v>1676</v>
      </c>
      <c r="EW479" s="270">
        <v>0</v>
      </c>
      <c r="EX479" s="270">
        <v>0</v>
      </c>
      <c r="EY479" s="270">
        <v>0</v>
      </c>
      <c r="EZ479" s="270">
        <v>0</v>
      </c>
      <c r="FA479" s="270">
        <v>0</v>
      </c>
      <c r="FB479" s="270">
        <v>0</v>
      </c>
      <c r="FC479" s="270">
        <v>0</v>
      </c>
      <c r="FD479" s="270">
        <v>0</v>
      </c>
      <c r="FE479" s="270">
        <v>0</v>
      </c>
      <c r="FF479" s="270">
        <v>0</v>
      </c>
      <c r="FG479" s="270">
        <v>0</v>
      </c>
      <c r="FH479" s="270">
        <v>0</v>
      </c>
      <c r="FI479" s="270">
        <v>0</v>
      </c>
      <c r="FJ479" s="270">
        <v>1080</v>
      </c>
      <c r="FK479" s="270">
        <v>825</v>
      </c>
      <c r="FL479" s="351">
        <v>43640</v>
      </c>
      <c r="FM479" s="323">
        <v>3945</v>
      </c>
      <c r="FN479" s="324">
        <v>25395</v>
      </c>
    </row>
    <row r="480" spans="1:241" ht="12.75" x14ac:dyDescent="0.2">
      <c r="A480" s="370" t="s">
        <v>364</v>
      </c>
      <c r="B480" s="270">
        <v>54725</v>
      </c>
      <c r="C480" s="270">
        <v>48645</v>
      </c>
      <c r="D480" s="270">
        <v>20895</v>
      </c>
      <c r="E480" s="270">
        <v>27755</v>
      </c>
      <c r="F480" s="270">
        <v>23030</v>
      </c>
      <c r="G480" s="270">
        <v>8860</v>
      </c>
      <c r="H480" s="270">
        <v>13595</v>
      </c>
      <c r="I480" s="270">
        <v>35385</v>
      </c>
      <c r="J480" s="270">
        <v>19335</v>
      </c>
      <c r="K480" s="270">
        <v>109855</v>
      </c>
      <c r="L480" s="270">
        <v>59.709664968349543</v>
      </c>
      <c r="M480" s="270">
        <v>6175</v>
      </c>
      <c r="N480" s="270">
        <v>2750</v>
      </c>
      <c r="O480" s="270">
        <v>1110</v>
      </c>
      <c r="P480" s="270">
        <v>2140</v>
      </c>
      <c r="Q480" s="270">
        <v>590</v>
      </c>
      <c r="R480" s="270">
        <v>65</v>
      </c>
      <c r="S480" s="270">
        <v>80</v>
      </c>
      <c r="T480" s="270">
        <v>45</v>
      </c>
      <c r="U480" s="270">
        <v>3.7313682800200971</v>
      </c>
      <c r="V480" s="270">
        <v>1</v>
      </c>
      <c r="W480" s="270">
        <v>32</v>
      </c>
      <c r="X480" s="270">
        <v>58.719854167047131</v>
      </c>
      <c r="Y480" s="270">
        <v>3850</v>
      </c>
      <c r="Z480" s="270">
        <v>4850</v>
      </c>
      <c r="AA480" s="270">
        <v>5510</v>
      </c>
      <c r="AB480" s="270">
        <v>8855</v>
      </c>
      <c r="AC480" s="270">
        <v>13870</v>
      </c>
      <c r="AD480" s="270">
        <v>14515</v>
      </c>
      <c r="AE480" s="270">
        <v>3135</v>
      </c>
      <c r="AF480" s="270">
        <v>300</v>
      </c>
      <c r="AG480" s="270">
        <v>235</v>
      </c>
      <c r="AH480" s="270">
        <v>1945</v>
      </c>
      <c r="AI480" s="270">
        <v>105</v>
      </c>
      <c r="AJ480" s="270">
        <v>440</v>
      </c>
      <c r="AK480" s="270">
        <v>145</v>
      </c>
      <c r="AL480" s="270">
        <v>2100</v>
      </c>
      <c r="AM480" s="270">
        <v>4165</v>
      </c>
      <c r="AN480" s="270">
        <v>390</v>
      </c>
      <c r="AO480" s="270">
        <v>200</v>
      </c>
      <c r="AP480" s="270">
        <v>1110</v>
      </c>
      <c r="AQ480" s="270">
        <v>875</v>
      </c>
      <c r="AR480" s="270">
        <v>215</v>
      </c>
      <c r="AS480" s="270">
        <v>140</v>
      </c>
      <c r="AT480" s="270">
        <v>930</v>
      </c>
      <c r="AU480" s="270">
        <v>1385</v>
      </c>
      <c r="AV480" s="270">
        <v>990</v>
      </c>
      <c r="AW480" s="270">
        <v>920</v>
      </c>
      <c r="AX480" s="270">
        <v>5460</v>
      </c>
      <c r="AY480" s="270" t="s">
        <v>1676</v>
      </c>
      <c r="AZ480" s="270">
        <v>2465</v>
      </c>
      <c r="BA480" s="270">
        <v>6780</v>
      </c>
      <c r="BB480" s="270">
        <v>23430</v>
      </c>
      <c r="BC480" s="270">
        <v>1590</v>
      </c>
      <c r="BD480" s="270">
        <v>7445</v>
      </c>
      <c r="BE480" s="270">
        <v>1580</v>
      </c>
      <c r="BF480" s="270">
        <v>875</v>
      </c>
      <c r="BG480" s="270">
        <v>455</v>
      </c>
      <c r="BH480" s="270">
        <v>855</v>
      </c>
      <c r="BI480" s="270">
        <v>2075</v>
      </c>
      <c r="BJ480" s="270">
        <v>130</v>
      </c>
      <c r="BK480" s="270">
        <v>2510</v>
      </c>
      <c r="BL480" s="270">
        <v>2650</v>
      </c>
      <c r="BM480" s="270">
        <v>6285</v>
      </c>
      <c r="BN480" s="270">
        <v>1050</v>
      </c>
      <c r="BO480" s="270">
        <v>3360</v>
      </c>
      <c r="BP480" s="270">
        <v>2395</v>
      </c>
      <c r="BQ480" s="270">
        <v>2440</v>
      </c>
      <c r="BR480" s="270">
        <v>370</v>
      </c>
      <c r="BS480" s="270">
        <v>65</v>
      </c>
      <c r="BT480" s="270">
        <v>6610</v>
      </c>
      <c r="BU480" s="270">
        <v>3715</v>
      </c>
      <c r="BV480" s="270"/>
      <c r="BW480" s="270">
        <v>2200</v>
      </c>
      <c r="BX480" s="270">
        <v>255</v>
      </c>
      <c r="BY480" s="270">
        <v>2955</v>
      </c>
      <c r="BZ480" s="270">
        <v>670</v>
      </c>
      <c r="CA480" s="270">
        <v>65</v>
      </c>
      <c r="CB480" s="270">
        <v>0</v>
      </c>
      <c r="CC480" s="270" t="s">
        <v>1676</v>
      </c>
      <c r="CD480" s="270">
        <v>1070</v>
      </c>
      <c r="CE480" s="270">
        <v>15</v>
      </c>
      <c r="CF480" s="270">
        <v>340</v>
      </c>
      <c r="CG480" s="270">
        <v>43280</v>
      </c>
      <c r="CH480" s="270">
        <v>0</v>
      </c>
      <c r="CI480" s="270">
        <v>8725</v>
      </c>
      <c r="CJ480" s="270">
        <v>855</v>
      </c>
      <c r="CK480" s="270">
        <v>4170</v>
      </c>
      <c r="CL480" s="270">
        <v>80</v>
      </c>
      <c r="CM480" s="270">
        <v>2075</v>
      </c>
      <c r="CN480" s="270">
        <v>135</v>
      </c>
      <c r="CO480" s="270">
        <v>0</v>
      </c>
      <c r="CP480" s="270">
        <v>0</v>
      </c>
      <c r="CQ480" s="270">
        <v>0</v>
      </c>
      <c r="CR480" s="270">
        <v>0</v>
      </c>
      <c r="CS480" s="270">
        <v>0</v>
      </c>
      <c r="CT480" s="270">
        <v>0</v>
      </c>
      <c r="CU480" s="270">
        <v>0</v>
      </c>
      <c r="CV480" s="270">
        <v>0</v>
      </c>
      <c r="CW480" s="270">
        <v>380</v>
      </c>
      <c r="CX480" s="270">
        <v>0</v>
      </c>
      <c r="CY480" s="270">
        <v>0</v>
      </c>
      <c r="CZ480" s="270">
        <v>1990</v>
      </c>
      <c r="DA480" s="270" t="s">
        <v>1676</v>
      </c>
      <c r="DB480" s="270">
        <v>0</v>
      </c>
      <c r="DC480" s="270">
        <v>9940</v>
      </c>
      <c r="DD480" s="270">
        <v>5085</v>
      </c>
      <c r="DE480" s="270">
        <v>0</v>
      </c>
      <c r="DF480" s="270">
        <v>1150</v>
      </c>
      <c r="DG480" s="270">
        <v>0</v>
      </c>
      <c r="DH480" s="270">
        <v>0</v>
      </c>
      <c r="DI480" s="270">
        <v>0</v>
      </c>
      <c r="DJ480" s="270">
        <v>0</v>
      </c>
      <c r="DK480" s="270">
        <v>0</v>
      </c>
      <c r="DL480" s="270">
        <v>0</v>
      </c>
      <c r="DM480" s="270">
        <v>0</v>
      </c>
      <c r="DN480" s="270">
        <v>0</v>
      </c>
      <c r="DO480" s="270">
        <v>1455</v>
      </c>
      <c r="DP480" s="270">
        <v>0</v>
      </c>
      <c r="DQ480" s="270"/>
      <c r="DR480" s="270">
        <v>0</v>
      </c>
      <c r="DS480" s="270">
        <v>480</v>
      </c>
      <c r="DT480" s="270">
        <v>480</v>
      </c>
      <c r="DU480" s="270">
        <v>0</v>
      </c>
      <c r="DV480" s="270">
        <v>0</v>
      </c>
      <c r="DW480" s="270">
        <v>0</v>
      </c>
      <c r="DX480" s="270" t="s">
        <v>1676</v>
      </c>
      <c r="DY480" s="270">
        <v>4150</v>
      </c>
      <c r="DZ480" s="270">
        <v>0</v>
      </c>
      <c r="EA480" s="270">
        <v>145</v>
      </c>
      <c r="EB480" s="270">
        <v>0</v>
      </c>
      <c r="EC480" s="270">
        <v>260</v>
      </c>
      <c r="ED480" s="270">
        <v>3630</v>
      </c>
      <c r="EE480" s="270">
        <v>0</v>
      </c>
      <c r="EF480" s="270">
        <v>5895</v>
      </c>
      <c r="EG480" s="270">
        <v>0</v>
      </c>
      <c r="EH480" s="270">
        <v>0</v>
      </c>
      <c r="EI480" s="270">
        <v>0</v>
      </c>
      <c r="EJ480" s="270">
        <v>1510</v>
      </c>
      <c r="EK480" s="270">
        <v>1780</v>
      </c>
      <c r="EL480" s="270">
        <v>350</v>
      </c>
      <c r="EM480" s="270">
        <v>0</v>
      </c>
      <c r="EN480" s="270">
        <v>0</v>
      </c>
      <c r="EO480" s="270">
        <v>0</v>
      </c>
      <c r="EP480" s="270">
        <v>0</v>
      </c>
      <c r="EQ480" s="270">
        <v>0</v>
      </c>
      <c r="ER480" s="270">
        <v>0</v>
      </c>
      <c r="ES480" s="270">
        <v>0</v>
      </c>
      <c r="ET480" s="270">
        <v>0</v>
      </c>
      <c r="EU480" s="270">
        <v>0</v>
      </c>
      <c r="EV480" s="270">
        <v>0</v>
      </c>
      <c r="EW480" s="270">
        <v>0</v>
      </c>
      <c r="EX480" s="270">
        <v>0</v>
      </c>
      <c r="EY480" s="270">
        <v>0</v>
      </c>
      <c r="EZ480" s="270">
        <v>0</v>
      </c>
      <c r="FA480" s="270">
        <v>0</v>
      </c>
      <c r="FB480" s="270">
        <v>0</v>
      </c>
      <c r="FC480" s="270">
        <v>0</v>
      </c>
      <c r="FD480" s="270">
        <v>0</v>
      </c>
      <c r="FE480" s="270">
        <v>0</v>
      </c>
      <c r="FF480" s="270">
        <v>0</v>
      </c>
      <c r="FG480" s="270">
        <v>0</v>
      </c>
      <c r="FH480" s="270">
        <v>0</v>
      </c>
      <c r="FI480" s="270">
        <v>0</v>
      </c>
      <c r="FJ480" s="270">
        <v>0</v>
      </c>
      <c r="FK480" s="270">
        <v>0</v>
      </c>
      <c r="FL480" s="351">
        <v>31295</v>
      </c>
      <c r="FM480" s="323">
        <v>3165</v>
      </c>
      <c r="FN480" s="324">
        <v>12955</v>
      </c>
    </row>
    <row r="481" spans="1:170" ht="12.75" x14ac:dyDescent="0.2">
      <c r="A481" s="370" t="s">
        <v>387</v>
      </c>
      <c r="B481" s="270">
        <v>213030</v>
      </c>
      <c r="C481" s="270">
        <v>163380</v>
      </c>
      <c r="D481" s="270">
        <v>72355</v>
      </c>
      <c r="E481" s="270">
        <v>91025</v>
      </c>
      <c r="F481" s="270">
        <v>64425</v>
      </c>
      <c r="G481" s="270">
        <v>15</v>
      </c>
      <c r="H481" s="270">
        <v>81785</v>
      </c>
      <c r="I481" s="270">
        <v>138580</v>
      </c>
      <c r="J481" s="270">
        <v>74445</v>
      </c>
      <c r="K481" s="270">
        <v>351100</v>
      </c>
      <c r="L481" s="270">
        <v>85.381646152557977</v>
      </c>
      <c r="M481" s="270">
        <v>19635</v>
      </c>
      <c r="N481" s="270">
        <v>10370</v>
      </c>
      <c r="O481" s="270">
        <v>5040</v>
      </c>
      <c r="P481" s="270">
        <v>7740</v>
      </c>
      <c r="Q481" s="270">
        <v>3155</v>
      </c>
      <c r="R481" s="270">
        <v>685</v>
      </c>
      <c r="S481" s="270">
        <v>415</v>
      </c>
      <c r="T481" s="270">
        <v>735</v>
      </c>
      <c r="U481" s="270">
        <v>3.6980785245668555</v>
      </c>
      <c r="V481" s="270">
        <v>1</v>
      </c>
      <c r="W481" s="270">
        <v>41</v>
      </c>
      <c r="X481" s="270">
        <v>58.420261178348376</v>
      </c>
      <c r="Y481" s="270">
        <v>16285</v>
      </c>
      <c r="Z481" s="270">
        <v>18680</v>
      </c>
      <c r="AA481" s="270">
        <v>22125</v>
      </c>
      <c r="AB481" s="270">
        <v>32460</v>
      </c>
      <c r="AC481" s="270">
        <v>53840</v>
      </c>
      <c r="AD481" s="270">
        <v>57695</v>
      </c>
      <c r="AE481" s="270">
        <v>11110</v>
      </c>
      <c r="AF481" s="270">
        <v>1895</v>
      </c>
      <c r="AG481" s="270">
        <v>1005</v>
      </c>
      <c r="AH481" s="270">
        <v>6280</v>
      </c>
      <c r="AI481" s="270">
        <v>795</v>
      </c>
      <c r="AJ481" s="270">
        <v>2335</v>
      </c>
      <c r="AK481" s="270">
        <v>1940</v>
      </c>
      <c r="AL481" s="270">
        <v>9570</v>
      </c>
      <c r="AM481" s="270">
        <v>9560</v>
      </c>
      <c r="AN481" s="270">
        <v>1490</v>
      </c>
      <c r="AO481" s="270">
        <v>1730</v>
      </c>
      <c r="AP481" s="270">
        <v>3320</v>
      </c>
      <c r="AQ481" s="270">
        <v>8985</v>
      </c>
      <c r="AR481" s="270">
        <v>560</v>
      </c>
      <c r="AS481" s="270">
        <v>360</v>
      </c>
      <c r="AT481" s="270">
        <v>1730</v>
      </c>
      <c r="AU481" s="270">
        <v>4730</v>
      </c>
      <c r="AV481" s="270">
        <v>3180</v>
      </c>
      <c r="AW481" s="270">
        <v>2885</v>
      </c>
      <c r="AX481" s="270">
        <v>18335</v>
      </c>
      <c r="AY481" s="270">
        <v>465</v>
      </c>
      <c r="AZ481" s="270">
        <v>6275</v>
      </c>
      <c r="BA481" s="270">
        <v>26750</v>
      </c>
      <c r="BB481" s="270">
        <v>98860</v>
      </c>
      <c r="BC481" s="270">
        <v>5555</v>
      </c>
      <c r="BD481" s="270">
        <v>22180</v>
      </c>
      <c r="BE481" s="270">
        <v>4355</v>
      </c>
      <c r="BF481" s="270">
        <v>4280</v>
      </c>
      <c r="BG481" s="270">
        <v>1040</v>
      </c>
      <c r="BH481" s="270">
        <v>3250</v>
      </c>
      <c r="BI481" s="270">
        <v>6445</v>
      </c>
      <c r="BJ481" s="270">
        <v>1040</v>
      </c>
      <c r="BK481" s="270">
        <v>10600</v>
      </c>
      <c r="BL481" s="270">
        <v>10200</v>
      </c>
      <c r="BM481" s="270">
        <v>19975</v>
      </c>
      <c r="BN481" s="270">
        <v>4145</v>
      </c>
      <c r="BO481" s="270">
        <v>11155</v>
      </c>
      <c r="BP481" s="270">
        <v>9060</v>
      </c>
      <c r="BQ481" s="270">
        <v>11390</v>
      </c>
      <c r="BR481" s="270">
        <v>1855</v>
      </c>
      <c r="BS481" s="270">
        <v>335</v>
      </c>
      <c r="BT481" s="270">
        <v>16465</v>
      </c>
      <c r="BU481" s="270">
        <v>10145</v>
      </c>
      <c r="BV481" s="270"/>
      <c r="BW481" s="270">
        <v>9905</v>
      </c>
      <c r="BX481" s="270">
        <v>500</v>
      </c>
      <c r="BY481" s="270">
        <v>7440</v>
      </c>
      <c r="BZ481" s="270">
        <v>1125</v>
      </c>
      <c r="CA481" s="270">
        <v>210</v>
      </c>
      <c r="CB481" s="270">
        <v>20</v>
      </c>
      <c r="CC481" s="270">
        <v>0</v>
      </c>
      <c r="CD481" s="270">
        <v>2690</v>
      </c>
      <c r="CE481" s="270">
        <v>110</v>
      </c>
      <c r="CF481" s="270">
        <v>260</v>
      </c>
      <c r="CG481" s="270">
        <v>151030</v>
      </c>
      <c r="CH481" s="270">
        <v>0</v>
      </c>
      <c r="CI481" s="270">
        <v>24655</v>
      </c>
      <c r="CJ481" s="270">
        <v>10300</v>
      </c>
      <c r="CK481" s="270">
        <v>9445</v>
      </c>
      <c r="CL481" s="270">
        <v>3490</v>
      </c>
      <c r="CM481" s="270">
        <v>6695</v>
      </c>
      <c r="CN481" s="270">
        <v>3245</v>
      </c>
      <c r="CO481" s="270">
        <v>0</v>
      </c>
      <c r="CP481" s="270">
        <v>430</v>
      </c>
      <c r="CQ481" s="270" t="s">
        <v>1676</v>
      </c>
      <c r="CR481" s="270">
        <v>0</v>
      </c>
      <c r="CS481" s="270">
        <v>0</v>
      </c>
      <c r="CT481" s="270">
        <v>0</v>
      </c>
      <c r="CU481" s="270">
        <v>0</v>
      </c>
      <c r="CV481" s="270">
        <v>0</v>
      </c>
      <c r="CW481" s="270">
        <v>905</v>
      </c>
      <c r="CX481" s="270">
        <v>0</v>
      </c>
      <c r="CY481" s="270">
        <v>0</v>
      </c>
      <c r="CZ481" s="270">
        <v>5215</v>
      </c>
      <c r="DA481" s="270">
        <v>1550</v>
      </c>
      <c r="DB481" s="270">
        <v>0</v>
      </c>
      <c r="DC481" s="270">
        <v>4125</v>
      </c>
      <c r="DD481" s="270">
        <v>17315</v>
      </c>
      <c r="DE481" s="270">
        <v>11520</v>
      </c>
      <c r="DF481" s="270">
        <v>6495</v>
      </c>
      <c r="DG481" s="270">
        <v>0</v>
      </c>
      <c r="DH481" s="270">
        <v>0</v>
      </c>
      <c r="DI481" s="270">
        <v>0</v>
      </c>
      <c r="DJ481" s="270">
        <v>0</v>
      </c>
      <c r="DK481" s="270">
        <v>0</v>
      </c>
      <c r="DL481" s="270">
        <v>0</v>
      </c>
      <c r="DM481" s="270">
        <v>0</v>
      </c>
      <c r="DN481" s="270">
        <v>0</v>
      </c>
      <c r="DO481" s="270">
        <v>7625</v>
      </c>
      <c r="DP481" s="270">
        <v>0</v>
      </c>
      <c r="DQ481" s="270"/>
      <c r="DR481" s="270">
        <v>12700</v>
      </c>
      <c r="DS481" s="270">
        <v>365</v>
      </c>
      <c r="DT481" s="270">
        <v>6620</v>
      </c>
      <c r="DU481" s="270">
        <v>0</v>
      </c>
      <c r="DV481" s="270">
        <v>0</v>
      </c>
      <c r="DW481" s="270">
        <v>0</v>
      </c>
      <c r="DX481" s="270">
        <v>5380</v>
      </c>
      <c r="DY481" s="270">
        <v>9885</v>
      </c>
      <c r="DZ481" s="270">
        <v>0</v>
      </c>
      <c r="EA481" s="270">
        <v>1490</v>
      </c>
      <c r="EB481" s="270" t="s">
        <v>1676</v>
      </c>
      <c r="EC481" s="270">
        <v>2335</v>
      </c>
      <c r="ED481" s="270">
        <v>14740</v>
      </c>
      <c r="EE481" s="270">
        <v>0</v>
      </c>
      <c r="EF481" s="270">
        <v>29265</v>
      </c>
      <c r="EG481" s="270">
        <v>0</v>
      </c>
      <c r="EH481" s="270">
        <v>0</v>
      </c>
      <c r="EI481" s="270">
        <v>0</v>
      </c>
      <c r="EJ481" s="270">
        <v>10910</v>
      </c>
      <c r="EK481" s="270">
        <v>3845</v>
      </c>
      <c r="EL481" s="270">
        <v>1460</v>
      </c>
      <c r="EM481" s="270">
        <v>1015</v>
      </c>
      <c r="EN481" s="270">
        <v>0</v>
      </c>
      <c r="EO481" s="270">
        <v>0</v>
      </c>
      <c r="EP481" s="270" t="s">
        <v>1676</v>
      </c>
      <c r="EQ481" s="270">
        <v>0</v>
      </c>
      <c r="ER481" s="270">
        <v>0</v>
      </c>
      <c r="ES481" s="270">
        <v>0</v>
      </c>
      <c r="ET481" s="270">
        <v>0</v>
      </c>
      <c r="EU481" s="270">
        <v>0</v>
      </c>
      <c r="EV481" s="270">
        <v>0</v>
      </c>
      <c r="EW481" s="270">
        <v>0</v>
      </c>
      <c r="EX481" s="270">
        <v>0</v>
      </c>
      <c r="EY481" s="270" t="s">
        <v>1676</v>
      </c>
      <c r="EZ481" s="270" t="s">
        <v>1676</v>
      </c>
      <c r="FA481" s="270">
        <v>0</v>
      </c>
      <c r="FB481" s="270">
        <v>0</v>
      </c>
      <c r="FC481" s="270">
        <v>0</v>
      </c>
      <c r="FD481" s="270">
        <v>0</v>
      </c>
      <c r="FE481" s="270">
        <v>0</v>
      </c>
      <c r="FF481" s="270">
        <v>0</v>
      </c>
      <c r="FG481" s="270">
        <v>0</v>
      </c>
      <c r="FH481" s="270">
        <v>0</v>
      </c>
      <c r="FI481" s="270">
        <v>0</v>
      </c>
      <c r="FJ481" s="270">
        <v>0</v>
      </c>
      <c r="FK481" s="270">
        <v>0</v>
      </c>
      <c r="FL481" s="351">
        <v>114170</v>
      </c>
      <c r="FM481" s="323">
        <v>17150</v>
      </c>
      <c r="FN481" s="324">
        <v>47770</v>
      </c>
    </row>
  </sheetData>
  <conditionalFormatting sqref="CH1:FN1">
    <cfRule type="cellIs" dxfId="7" priority="1" stopIfTrue="1" operator="equal">
      <formula>1</formula>
    </cfRule>
    <cfRule type="cellIs" dxfId="6" priority="2" stopIfTrue="1" operator="equal">
      <formula>"suppress"</formula>
    </cfRule>
  </conditionalFormatting>
  <pageMargins left="0.74803149606299213" right="0.74803149606299213" top="0.98425196850393704" bottom="0.98425196850393704" header="0.51181102362204722" footer="0.51181102362204722"/>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8735D-8B43-45C8-9718-B80FD6D974A6}">
  <sheetPr>
    <tabColor indexed="45"/>
  </sheetPr>
  <dimension ref="A1:O661"/>
  <sheetViews>
    <sheetView workbookViewId="0"/>
  </sheetViews>
  <sheetFormatPr defaultColWidth="9.140625" defaultRowHeight="12" x14ac:dyDescent="0.2"/>
  <cols>
    <col min="1" max="1" width="8.5703125" style="87" bestFit="1" customWidth="1"/>
    <col min="2" max="2" width="64" style="87" customWidth="1"/>
    <col min="3" max="3" width="8.5703125" style="87" bestFit="1" customWidth="1"/>
    <col min="4" max="4" width="8.5703125" style="87" customWidth="1"/>
    <col min="5" max="5" width="28" style="88" customWidth="1"/>
    <col min="6" max="6" width="9.140625" style="87"/>
    <col min="7" max="7" width="48.7109375" style="87" customWidth="1"/>
    <col min="8" max="9" width="9.140625" style="87"/>
    <col min="10" max="10" width="30.28515625" style="87" customWidth="1"/>
    <col min="11" max="11" width="38.140625" style="87" bestFit="1" customWidth="1"/>
    <col min="12" max="12" width="18.7109375" style="87" customWidth="1"/>
    <col min="13" max="14" width="9.140625" style="87"/>
    <col min="15" max="15" width="9.140625" style="87" customWidth="1"/>
    <col min="16" max="16384" width="9.140625" style="87"/>
  </cols>
  <sheetData>
    <row r="1" spans="1:15" x14ac:dyDescent="0.2">
      <c r="A1" s="94" t="s">
        <v>155</v>
      </c>
      <c r="B1" s="87" t="s">
        <v>155</v>
      </c>
      <c r="C1" s="87" t="s">
        <v>155</v>
      </c>
      <c r="F1" s="94" t="s">
        <v>1320</v>
      </c>
      <c r="G1" s="87" t="s">
        <v>155</v>
      </c>
      <c r="H1" s="87" t="s">
        <v>155</v>
      </c>
      <c r="I1" s="87" t="s">
        <v>155</v>
      </c>
      <c r="J1" s="87" t="s">
        <v>155</v>
      </c>
      <c r="K1" s="97" t="s">
        <v>1316</v>
      </c>
    </row>
    <row r="2" spans="1:15" x14ac:dyDescent="0.2">
      <c r="A2" s="89"/>
      <c r="E2" s="90"/>
    </row>
    <row r="3" spans="1:15" x14ac:dyDescent="0.2">
      <c r="A3" s="87" t="s">
        <v>1323</v>
      </c>
      <c r="B3" s="87" t="s">
        <v>1346</v>
      </c>
      <c r="C3" s="87" t="s">
        <v>1323</v>
      </c>
      <c r="F3" s="87" t="s">
        <v>1323</v>
      </c>
      <c r="G3" s="87" t="s">
        <v>1346</v>
      </c>
      <c r="H3" s="87" t="s">
        <v>1323</v>
      </c>
      <c r="I3" s="87" t="s">
        <v>1323</v>
      </c>
      <c r="J3" s="328" t="s">
        <v>1346</v>
      </c>
      <c r="M3" s="87" t="s">
        <v>1596</v>
      </c>
      <c r="N3" s="87" t="s">
        <v>1596</v>
      </c>
      <c r="O3" s="87" t="s">
        <v>2158</v>
      </c>
    </row>
    <row r="4" spans="1:15" x14ac:dyDescent="0.2">
      <c r="A4" s="87" t="s">
        <v>1579</v>
      </c>
      <c r="B4" s="87" t="s">
        <v>1603</v>
      </c>
      <c r="C4" s="87" t="s">
        <v>1579</v>
      </c>
      <c r="F4" s="87" t="s">
        <v>1579</v>
      </c>
      <c r="G4" s="87" t="s">
        <v>1603</v>
      </c>
      <c r="H4" s="87" t="s">
        <v>1579</v>
      </c>
      <c r="I4" s="87" t="s">
        <v>1579</v>
      </c>
      <c r="J4" s="328" t="s">
        <v>1603</v>
      </c>
      <c r="M4" s="87" t="s">
        <v>308</v>
      </c>
      <c r="N4" s="87" t="s">
        <v>308</v>
      </c>
      <c r="O4" s="87" t="s">
        <v>2159</v>
      </c>
    </row>
    <row r="5" spans="1:15" x14ac:dyDescent="0.2">
      <c r="A5" s="87" t="s">
        <v>1580</v>
      </c>
      <c r="B5" s="88" t="s">
        <v>1604</v>
      </c>
      <c r="C5" s="88" t="s">
        <v>1580</v>
      </c>
      <c r="D5" s="88"/>
      <c r="F5" s="88" t="s">
        <v>1580</v>
      </c>
      <c r="G5" s="88" t="s">
        <v>1604</v>
      </c>
      <c r="H5" s="88" t="s">
        <v>1580</v>
      </c>
      <c r="I5" s="88" t="s">
        <v>1580</v>
      </c>
      <c r="J5" s="88" t="s">
        <v>1604</v>
      </c>
      <c r="K5" s="88"/>
      <c r="M5" s="87" t="s">
        <v>1625</v>
      </c>
      <c r="N5" s="87" t="s">
        <v>1625</v>
      </c>
      <c r="O5" s="87" t="s">
        <v>2160</v>
      </c>
    </row>
    <row r="6" spans="1:15" x14ac:dyDescent="0.2">
      <c r="A6" s="87" t="s">
        <v>1606</v>
      </c>
      <c r="B6" s="88" t="s">
        <v>1645</v>
      </c>
      <c r="C6" s="88" t="s">
        <v>1606</v>
      </c>
      <c r="D6" s="88"/>
      <c r="F6" s="88" t="s">
        <v>1606</v>
      </c>
      <c r="G6" s="88" t="s">
        <v>1645</v>
      </c>
      <c r="H6" s="88" t="s">
        <v>1606</v>
      </c>
      <c r="I6" s="88" t="s">
        <v>1606</v>
      </c>
      <c r="J6" s="88" t="s">
        <v>1645</v>
      </c>
      <c r="K6" s="88"/>
      <c r="M6" s="87" t="s">
        <v>1630</v>
      </c>
      <c r="N6" s="87" t="s">
        <v>1630</v>
      </c>
      <c r="O6" s="87" t="s">
        <v>2161</v>
      </c>
    </row>
    <row r="7" spans="1:15" x14ac:dyDescent="0.2">
      <c r="A7" s="87" t="s">
        <v>1607</v>
      </c>
      <c r="B7" s="88" t="s">
        <v>1646</v>
      </c>
      <c r="C7" s="88" t="s">
        <v>1607</v>
      </c>
      <c r="D7" s="88"/>
      <c r="F7" s="88" t="s">
        <v>1607</v>
      </c>
      <c r="G7" s="88" t="s">
        <v>1646</v>
      </c>
      <c r="H7" s="88" t="s">
        <v>1607</v>
      </c>
      <c r="I7" s="88" t="s">
        <v>1607</v>
      </c>
      <c r="J7" s="88" t="s">
        <v>1646</v>
      </c>
      <c r="K7" s="88"/>
      <c r="M7" s="87" t="s">
        <v>1633</v>
      </c>
      <c r="N7" s="87" t="s">
        <v>1633</v>
      </c>
      <c r="O7" s="87" t="s">
        <v>2162</v>
      </c>
    </row>
    <row r="8" spans="1:15" x14ac:dyDescent="0.2">
      <c r="A8" s="87" t="s">
        <v>1608</v>
      </c>
      <c r="B8" s="88" t="s">
        <v>1647</v>
      </c>
      <c r="C8" s="88" t="s">
        <v>1608</v>
      </c>
      <c r="D8" s="88"/>
      <c r="F8" s="88" t="s">
        <v>1608</v>
      </c>
      <c r="G8" s="88" t="s">
        <v>1647</v>
      </c>
      <c r="H8" s="88" t="s">
        <v>1608</v>
      </c>
      <c r="I8" s="88" t="s">
        <v>1608</v>
      </c>
      <c r="J8" s="88" t="s">
        <v>1647</v>
      </c>
      <c r="K8" s="88"/>
      <c r="M8" s="87" t="s">
        <v>1635</v>
      </c>
      <c r="N8" s="87" t="s">
        <v>1635</v>
      </c>
      <c r="O8" s="87" t="s">
        <v>2163</v>
      </c>
    </row>
    <row r="9" spans="1:15" x14ac:dyDescent="0.2">
      <c r="A9" s="87" t="s">
        <v>1609</v>
      </c>
      <c r="B9" s="88" t="s">
        <v>1648</v>
      </c>
      <c r="C9" s="88" t="s">
        <v>1609</v>
      </c>
      <c r="D9" s="88"/>
      <c r="F9" s="88" t="s">
        <v>1609</v>
      </c>
      <c r="G9" s="88" t="s">
        <v>1648</v>
      </c>
      <c r="H9" s="88" t="s">
        <v>1609</v>
      </c>
      <c r="I9" s="88" t="s">
        <v>1609</v>
      </c>
      <c r="J9" s="88" t="s">
        <v>1648</v>
      </c>
      <c r="K9" s="88"/>
    </row>
    <row r="10" spans="1:15" x14ac:dyDescent="0.2">
      <c r="B10" s="88"/>
      <c r="C10" s="88"/>
      <c r="D10" s="88"/>
      <c r="F10" s="88"/>
      <c r="G10" s="88"/>
      <c r="H10" s="88"/>
      <c r="I10" s="88"/>
      <c r="J10" s="88"/>
      <c r="K10" s="88"/>
    </row>
    <row r="11" spans="1:15" x14ac:dyDescent="0.2">
      <c r="A11" s="329" t="s">
        <v>389</v>
      </c>
      <c r="B11" s="88" t="s">
        <v>1680</v>
      </c>
      <c r="C11" s="329" t="s">
        <v>389</v>
      </c>
      <c r="F11" s="329" t="s">
        <v>389</v>
      </c>
      <c r="G11" s="88" t="s">
        <v>1680</v>
      </c>
      <c r="H11" s="329" t="s">
        <v>389</v>
      </c>
      <c r="I11" s="329" t="s">
        <v>389</v>
      </c>
      <c r="J11" s="329" t="s">
        <v>1680</v>
      </c>
    </row>
    <row r="12" spans="1:15" x14ac:dyDescent="0.2">
      <c r="A12" s="329" t="s">
        <v>381</v>
      </c>
      <c r="B12" s="88" t="s">
        <v>1681</v>
      </c>
      <c r="C12" s="329" t="s">
        <v>381</v>
      </c>
      <c r="F12" s="329" t="s">
        <v>381</v>
      </c>
      <c r="G12" s="88" t="s">
        <v>1681</v>
      </c>
      <c r="H12" s="329" t="s">
        <v>381</v>
      </c>
      <c r="I12" s="329" t="s">
        <v>381</v>
      </c>
      <c r="J12" s="329" t="s">
        <v>1681</v>
      </c>
    </row>
    <row r="13" spans="1:15" x14ac:dyDescent="0.2">
      <c r="A13" s="329" t="s">
        <v>1629</v>
      </c>
      <c r="B13" s="88" t="s">
        <v>1682</v>
      </c>
      <c r="C13" s="329" t="s">
        <v>1629</v>
      </c>
      <c r="F13" s="329" t="s">
        <v>1629</v>
      </c>
      <c r="G13" s="88" t="s">
        <v>1682</v>
      </c>
      <c r="H13" s="329" t="s">
        <v>1629</v>
      </c>
      <c r="I13" s="329" t="s">
        <v>1629</v>
      </c>
      <c r="J13" s="329" t="s">
        <v>1682</v>
      </c>
    </row>
    <row r="14" spans="1:15" x14ac:dyDescent="0.2">
      <c r="A14" s="329" t="s">
        <v>1628</v>
      </c>
      <c r="B14" s="88" t="s">
        <v>1683</v>
      </c>
      <c r="C14" s="329" t="s">
        <v>1628</v>
      </c>
      <c r="F14" s="329" t="s">
        <v>1628</v>
      </c>
      <c r="G14" s="88" t="s">
        <v>1683</v>
      </c>
      <c r="H14" s="329" t="s">
        <v>1628</v>
      </c>
      <c r="I14" s="329" t="s">
        <v>1628</v>
      </c>
      <c r="J14" s="329" t="s">
        <v>1683</v>
      </c>
    </row>
    <row r="15" spans="1:15" x14ac:dyDescent="0.2">
      <c r="A15" s="329" t="s">
        <v>204</v>
      </c>
      <c r="B15" s="88" t="s">
        <v>1684</v>
      </c>
      <c r="C15" s="329" t="s">
        <v>204</v>
      </c>
      <c r="F15" s="329" t="s">
        <v>204</v>
      </c>
      <c r="G15" s="88" t="s">
        <v>1684</v>
      </c>
      <c r="H15" s="329" t="s">
        <v>204</v>
      </c>
      <c r="I15" s="329" t="s">
        <v>204</v>
      </c>
      <c r="J15" s="329" t="s">
        <v>1684</v>
      </c>
    </row>
    <row r="16" spans="1:15" x14ac:dyDescent="0.2">
      <c r="A16" s="329" t="s">
        <v>333</v>
      </c>
      <c r="B16" s="88" t="s">
        <v>1685</v>
      </c>
      <c r="C16" s="329" t="s">
        <v>333</v>
      </c>
      <c r="F16" s="329" t="s">
        <v>333</v>
      </c>
      <c r="G16" s="88" t="s">
        <v>1685</v>
      </c>
      <c r="H16" s="329" t="s">
        <v>333</v>
      </c>
      <c r="I16" s="329" t="s">
        <v>333</v>
      </c>
      <c r="J16" s="329" t="s">
        <v>1685</v>
      </c>
    </row>
    <row r="17" spans="1:10" x14ac:dyDescent="0.2">
      <c r="A17" s="329" t="s">
        <v>752</v>
      </c>
      <c r="B17" s="88" t="s">
        <v>1686</v>
      </c>
      <c r="C17" s="329" t="s">
        <v>752</v>
      </c>
      <c r="F17" s="329" t="s">
        <v>752</v>
      </c>
      <c r="G17" s="88" t="s">
        <v>1686</v>
      </c>
      <c r="H17" s="329" t="s">
        <v>752</v>
      </c>
      <c r="I17" s="329" t="s">
        <v>752</v>
      </c>
      <c r="J17" s="329" t="s">
        <v>1686</v>
      </c>
    </row>
    <row r="18" spans="1:10" x14ac:dyDescent="0.2">
      <c r="A18" s="329" t="s">
        <v>741</v>
      </c>
      <c r="B18" s="88" t="s">
        <v>1687</v>
      </c>
      <c r="C18" s="329" t="s">
        <v>741</v>
      </c>
      <c r="F18" s="329" t="s">
        <v>741</v>
      </c>
      <c r="G18" s="88" t="s">
        <v>1687</v>
      </c>
      <c r="H18" s="329" t="s">
        <v>741</v>
      </c>
      <c r="I18" s="329" t="s">
        <v>741</v>
      </c>
      <c r="J18" s="329" t="s">
        <v>1687</v>
      </c>
    </row>
    <row r="19" spans="1:10" x14ac:dyDescent="0.2">
      <c r="A19" s="329" t="s">
        <v>742</v>
      </c>
      <c r="B19" s="88" t="s">
        <v>1688</v>
      </c>
      <c r="C19" s="329" t="s">
        <v>742</v>
      </c>
      <c r="F19" s="329" t="s">
        <v>742</v>
      </c>
      <c r="G19" s="88" t="s">
        <v>1688</v>
      </c>
      <c r="H19" s="329" t="s">
        <v>742</v>
      </c>
      <c r="I19" s="329" t="s">
        <v>742</v>
      </c>
      <c r="J19" s="329" t="s">
        <v>1688</v>
      </c>
    </row>
    <row r="20" spans="1:10" x14ac:dyDescent="0.2">
      <c r="A20" s="329" t="s">
        <v>600</v>
      </c>
      <c r="B20" s="88" t="s">
        <v>1689</v>
      </c>
      <c r="C20" s="329" t="s">
        <v>600</v>
      </c>
      <c r="F20" s="329" t="s">
        <v>600</v>
      </c>
      <c r="G20" s="88" t="s">
        <v>1689</v>
      </c>
      <c r="H20" s="329" t="s">
        <v>600</v>
      </c>
      <c r="I20" s="329" t="s">
        <v>600</v>
      </c>
      <c r="J20" s="329" t="s">
        <v>1689</v>
      </c>
    </row>
    <row r="21" spans="1:10" x14ac:dyDescent="0.2">
      <c r="A21" s="329" t="s">
        <v>1549</v>
      </c>
      <c r="B21" s="88" t="s">
        <v>1690</v>
      </c>
      <c r="C21" s="329" t="s">
        <v>1549</v>
      </c>
      <c r="F21" s="329" t="s">
        <v>1549</v>
      </c>
      <c r="G21" s="88" t="s">
        <v>1690</v>
      </c>
      <c r="H21" s="329" t="s">
        <v>1549</v>
      </c>
      <c r="I21" s="329" t="s">
        <v>1549</v>
      </c>
      <c r="J21" s="329" t="s">
        <v>1690</v>
      </c>
    </row>
    <row r="22" spans="1:10" x14ac:dyDescent="0.2">
      <c r="A22" s="329" t="s">
        <v>809</v>
      </c>
      <c r="B22" s="88" t="s">
        <v>1691</v>
      </c>
      <c r="C22" s="329" t="s">
        <v>809</v>
      </c>
      <c r="F22" s="329" t="s">
        <v>809</v>
      </c>
      <c r="G22" s="88" t="s">
        <v>1691</v>
      </c>
      <c r="H22" s="329" t="s">
        <v>809</v>
      </c>
      <c r="I22" s="329" t="s">
        <v>809</v>
      </c>
      <c r="J22" s="329" t="s">
        <v>1691</v>
      </c>
    </row>
    <row r="23" spans="1:10" x14ac:dyDescent="0.2">
      <c r="A23" s="329" t="s">
        <v>213</v>
      </c>
      <c r="B23" s="88" t="s">
        <v>1692</v>
      </c>
      <c r="C23" s="329" t="s">
        <v>213</v>
      </c>
      <c r="F23" s="329" t="s">
        <v>213</v>
      </c>
      <c r="G23" s="88" t="s">
        <v>1692</v>
      </c>
      <c r="H23" s="329" t="s">
        <v>213</v>
      </c>
      <c r="I23" s="329" t="s">
        <v>213</v>
      </c>
      <c r="J23" s="329" t="s">
        <v>1692</v>
      </c>
    </row>
    <row r="24" spans="1:10" x14ac:dyDescent="0.2">
      <c r="A24" s="329" t="s">
        <v>406</v>
      </c>
      <c r="B24" s="88" t="s">
        <v>1693</v>
      </c>
      <c r="C24" s="329" t="s">
        <v>406</v>
      </c>
      <c r="F24" s="329" t="s">
        <v>406</v>
      </c>
      <c r="G24" s="88" t="s">
        <v>1693</v>
      </c>
      <c r="H24" s="329" t="s">
        <v>406</v>
      </c>
      <c r="I24" s="329" t="s">
        <v>406</v>
      </c>
      <c r="J24" s="329" t="s">
        <v>1693</v>
      </c>
    </row>
    <row r="25" spans="1:10" x14ac:dyDescent="0.2">
      <c r="A25" s="329" t="s">
        <v>543</v>
      </c>
      <c r="B25" s="88" t="s">
        <v>1694</v>
      </c>
      <c r="C25" s="329" t="s">
        <v>543</v>
      </c>
      <c r="F25" s="329" t="s">
        <v>543</v>
      </c>
      <c r="G25" s="88" t="s">
        <v>1694</v>
      </c>
      <c r="H25" s="329" t="s">
        <v>543</v>
      </c>
      <c r="I25" s="329" t="s">
        <v>543</v>
      </c>
      <c r="J25" s="329" t="s">
        <v>1694</v>
      </c>
    </row>
    <row r="26" spans="1:10" x14ac:dyDescent="0.2">
      <c r="A26" s="329" t="s">
        <v>407</v>
      </c>
      <c r="B26" s="88" t="s">
        <v>1695</v>
      </c>
      <c r="C26" s="329" t="s">
        <v>407</v>
      </c>
      <c r="F26" s="329" t="s">
        <v>407</v>
      </c>
      <c r="G26" s="88" t="s">
        <v>1695</v>
      </c>
      <c r="H26" s="329" t="s">
        <v>407</v>
      </c>
      <c r="I26" s="329" t="s">
        <v>407</v>
      </c>
      <c r="J26" s="329" t="s">
        <v>1695</v>
      </c>
    </row>
    <row r="27" spans="1:10" x14ac:dyDescent="0.2">
      <c r="A27" s="329" t="s">
        <v>743</v>
      </c>
      <c r="B27" s="88" t="s">
        <v>1696</v>
      </c>
      <c r="C27" s="329" t="s">
        <v>743</v>
      </c>
      <c r="F27" s="329" t="s">
        <v>743</v>
      </c>
      <c r="G27" s="88" t="s">
        <v>1696</v>
      </c>
      <c r="H27" s="329" t="s">
        <v>743</v>
      </c>
      <c r="I27" s="329" t="s">
        <v>743</v>
      </c>
      <c r="J27" s="329" t="s">
        <v>1696</v>
      </c>
    </row>
    <row r="28" spans="1:10" x14ac:dyDescent="0.2">
      <c r="A28" s="329" t="s">
        <v>396</v>
      </c>
      <c r="B28" s="88" t="s">
        <v>1697</v>
      </c>
      <c r="C28" s="329" t="s">
        <v>396</v>
      </c>
      <c r="F28" s="329" t="s">
        <v>396</v>
      </c>
      <c r="G28" s="88" t="s">
        <v>1697</v>
      </c>
      <c r="H28" s="329" t="s">
        <v>396</v>
      </c>
      <c r="I28" s="329" t="s">
        <v>396</v>
      </c>
      <c r="J28" s="329" t="s">
        <v>1697</v>
      </c>
    </row>
    <row r="29" spans="1:10" x14ac:dyDescent="0.2">
      <c r="A29" s="329" t="s">
        <v>385</v>
      </c>
      <c r="B29" s="88" t="s">
        <v>1698</v>
      </c>
      <c r="C29" s="329" t="s">
        <v>385</v>
      </c>
      <c r="F29" s="329" t="s">
        <v>385</v>
      </c>
      <c r="G29" s="88" t="s">
        <v>1698</v>
      </c>
      <c r="H29" s="329" t="s">
        <v>385</v>
      </c>
      <c r="I29" s="329" t="s">
        <v>385</v>
      </c>
      <c r="J29" s="329" t="s">
        <v>1698</v>
      </c>
    </row>
    <row r="30" spans="1:10" x14ac:dyDescent="0.2">
      <c r="A30" s="329" t="s">
        <v>564</v>
      </c>
      <c r="B30" s="88" t="s">
        <v>1699</v>
      </c>
      <c r="C30" s="329" t="s">
        <v>564</v>
      </c>
      <c r="F30" s="329" t="s">
        <v>564</v>
      </c>
      <c r="G30" s="88" t="s">
        <v>1699</v>
      </c>
      <c r="H30" s="329" t="s">
        <v>564</v>
      </c>
      <c r="I30" s="329" t="s">
        <v>564</v>
      </c>
      <c r="J30" s="329" t="s">
        <v>1699</v>
      </c>
    </row>
    <row r="31" spans="1:10" x14ac:dyDescent="0.2">
      <c r="A31" s="329" t="s">
        <v>233</v>
      </c>
      <c r="B31" s="88" t="s">
        <v>1700</v>
      </c>
      <c r="C31" s="329" t="s">
        <v>233</v>
      </c>
      <c r="F31" s="329" t="s">
        <v>233</v>
      </c>
      <c r="G31" s="88" t="s">
        <v>1700</v>
      </c>
      <c r="H31" s="329" t="s">
        <v>233</v>
      </c>
      <c r="I31" s="329" t="s">
        <v>233</v>
      </c>
      <c r="J31" s="329" t="s">
        <v>1700</v>
      </c>
    </row>
    <row r="32" spans="1:10" x14ac:dyDescent="0.2">
      <c r="A32" s="329" t="s">
        <v>1223</v>
      </c>
      <c r="B32" s="88" t="s">
        <v>1701</v>
      </c>
      <c r="C32" s="329" t="s">
        <v>1223</v>
      </c>
      <c r="F32" s="329" t="s">
        <v>1223</v>
      </c>
      <c r="G32" s="88" t="s">
        <v>1701</v>
      </c>
      <c r="H32" s="329" t="s">
        <v>1223</v>
      </c>
      <c r="I32" s="329" t="s">
        <v>1223</v>
      </c>
      <c r="J32" s="329" t="s">
        <v>1701</v>
      </c>
    </row>
    <row r="33" spans="1:10" x14ac:dyDescent="0.2">
      <c r="A33" s="329" t="s">
        <v>577</v>
      </c>
      <c r="B33" s="88" t="s">
        <v>1702</v>
      </c>
      <c r="C33" s="329" t="s">
        <v>577</v>
      </c>
      <c r="F33" s="329" t="s">
        <v>577</v>
      </c>
      <c r="G33" s="88" t="s">
        <v>1702</v>
      </c>
      <c r="H33" s="329" t="s">
        <v>577</v>
      </c>
      <c r="I33" s="329" t="s">
        <v>577</v>
      </c>
      <c r="J33" s="329" t="s">
        <v>1702</v>
      </c>
    </row>
    <row r="34" spans="1:10" x14ac:dyDescent="0.2">
      <c r="A34" s="329" t="s">
        <v>244</v>
      </c>
      <c r="B34" s="88" t="s">
        <v>1703</v>
      </c>
      <c r="C34" s="329" t="s">
        <v>244</v>
      </c>
      <c r="F34" s="329" t="s">
        <v>244</v>
      </c>
      <c r="G34" s="88" t="s">
        <v>1703</v>
      </c>
      <c r="H34" s="329" t="s">
        <v>244</v>
      </c>
      <c r="I34" s="329" t="s">
        <v>244</v>
      </c>
      <c r="J34" s="329" t="s">
        <v>1703</v>
      </c>
    </row>
    <row r="35" spans="1:10" x14ac:dyDescent="0.2">
      <c r="A35" s="329" t="s">
        <v>181</v>
      </c>
      <c r="B35" s="88" t="s">
        <v>1704</v>
      </c>
      <c r="C35" s="329" t="s">
        <v>181</v>
      </c>
      <c r="F35" s="329" t="s">
        <v>181</v>
      </c>
      <c r="G35" s="88" t="s">
        <v>1704</v>
      </c>
      <c r="H35" s="329" t="s">
        <v>181</v>
      </c>
      <c r="I35" s="329" t="s">
        <v>181</v>
      </c>
      <c r="J35" s="329" t="s">
        <v>1704</v>
      </c>
    </row>
    <row r="36" spans="1:10" x14ac:dyDescent="0.2">
      <c r="A36" s="329" t="s">
        <v>245</v>
      </c>
      <c r="B36" s="88" t="s">
        <v>1705</v>
      </c>
      <c r="C36" s="329" t="s">
        <v>245</v>
      </c>
      <c r="F36" s="329" t="s">
        <v>245</v>
      </c>
      <c r="G36" s="88" t="s">
        <v>1705</v>
      </c>
      <c r="H36" s="329" t="s">
        <v>245</v>
      </c>
      <c r="I36" s="329" t="s">
        <v>245</v>
      </c>
      <c r="J36" s="329" t="s">
        <v>1705</v>
      </c>
    </row>
    <row r="37" spans="1:10" x14ac:dyDescent="0.2">
      <c r="A37" s="329" t="s">
        <v>358</v>
      </c>
      <c r="B37" s="88" t="s">
        <v>1706</v>
      </c>
      <c r="C37" s="329" t="s">
        <v>358</v>
      </c>
      <c r="F37" s="329" t="s">
        <v>358</v>
      </c>
      <c r="G37" s="88" t="s">
        <v>1706</v>
      </c>
      <c r="H37" s="329" t="s">
        <v>358</v>
      </c>
      <c r="I37" s="329" t="s">
        <v>358</v>
      </c>
      <c r="J37" s="329" t="s">
        <v>1706</v>
      </c>
    </row>
    <row r="38" spans="1:10" x14ac:dyDescent="0.2">
      <c r="A38" s="329" t="s">
        <v>12</v>
      </c>
      <c r="B38" s="88" t="s">
        <v>1707</v>
      </c>
      <c r="C38" s="329" t="s">
        <v>12</v>
      </c>
      <c r="F38" s="329" t="s">
        <v>12</v>
      </c>
      <c r="G38" s="88" t="s">
        <v>1707</v>
      </c>
      <c r="H38" s="329" t="s">
        <v>12</v>
      </c>
      <c r="I38" s="329" t="s">
        <v>12</v>
      </c>
      <c r="J38" s="329" t="s">
        <v>1707</v>
      </c>
    </row>
    <row r="39" spans="1:10" x14ac:dyDescent="0.2">
      <c r="A39" s="329" t="s">
        <v>14</v>
      </c>
      <c r="B39" s="88" t="s">
        <v>1708</v>
      </c>
      <c r="C39" s="329" t="s">
        <v>14</v>
      </c>
      <c r="F39" s="329" t="s">
        <v>14</v>
      </c>
      <c r="G39" s="88" t="s">
        <v>1708</v>
      </c>
      <c r="H39" s="329" t="s">
        <v>14</v>
      </c>
      <c r="I39" s="329" t="s">
        <v>14</v>
      </c>
      <c r="J39" s="329" t="s">
        <v>1708</v>
      </c>
    </row>
    <row r="40" spans="1:10" x14ac:dyDescent="0.2">
      <c r="A40" s="329" t="s">
        <v>16</v>
      </c>
      <c r="B40" s="88" t="s">
        <v>1709</v>
      </c>
      <c r="C40" s="329" t="s">
        <v>16</v>
      </c>
      <c r="F40" s="329" t="s">
        <v>16</v>
      </c>
      <c r="G40" s="88" t="s">
        <v>1709</v>
      </c>
      <c r="H40" s="329" t="s">
        <v>16</v>
      </c>
      <c r="I40" s="329" t="s">
        <v>16</v>
      </c>
      <c r="J40" s="329" t="s">
        <v>1709</v>
      </c>
    </row>
    <row r="41" spans="1:10" x14ac:dyDescent="0.2">
      <c r="A41" s="329" t="s">
        <v>322</v>
      </c>
      <c r="B41" s="88" t="s">
        <v>1710</v>
      </c>
      <c r="C41" s="329" t="s">
        <v>322</v>
      </c>
      <c r="F41" s="329" t="s">
        <v>322</v>
      </c>
      <c r="G41" s="88" t="s">
        <v>1710</v>
      </c>
      <c r="H41" s="329" t="s">
        <v>322</v>
      </c>
      <c r="I41" s="329" t="s">
        <v>322</v>
      </c>
      <c r="J41" s="329" t="s">
        <v>1710</v>
      </c>
    </row>
    <row r="42" spans="1:10" x14ac:dyDescent="0.2">
      <c r="A42" s="329" t="s">
        <v>22</v>
      </c>
      <c r="B42" s="88" t="s">
        <v>1711</v>
      </c>
      <c r="C42" s="329" t="s">
        <v>22</v>
      </c>
      <c r="F42" s="329" t="s">
        <v>22</v>
      </c>
      <c r="G42" s="88" t="s">
        <v>1711</v>
      </c>
      <c r="H42" s="329" t="s">
        <v>22</v>
      </c>
      <c r="I42" s="329" t="s">
        <v>22</v>
      </c>
      <c r="J42" s="329" t="s">
        <v>1711</v>
      </c>
    </row>
    <row r="43" spans="1:10" x14ac:dyDescent="0.2">
      <c r="A43" s="329" t="s">
        <v>21</v>
      </c>
      <c r="B43" s="88" t="s">
        <v>1712</v>
      </c>
      <c r="C43" s="329" t="s">
        <v>21</v>
      </c>
      <c r="F43" s="329" t="s">
        <v>21</v>
      </c>
      <c r="G43" s="88" t="s">
        <v>1712</v>
      </c>
      <c r="H43" s="329" t="s">
        <v>21</v>
      </c>
      <c r="I43" s="329" t="s">
        <v>21</v>
      </c>
      <c r="J43" s="329" t="s">
        <v>1712</v>
      </c>
    </row>
    <row r="44" spans="1:10" x14ac:dyDescent="0.2">
      <c r="A44" s="329" t="s">
        <v>325</v>
      </c>
      <c r="B44" s="88" t="s">
        <v>1713</v>
      </c>
      <c r="C44" s="329" t="s">
        <v>325</v>
      </c>
      <c r="F44" s="329" t="s">
        <v>325</v>
      </c>
      <c r="G44" s="88" t="s">
        <v>1713</v>
      </c>
      <c r="H44" s="329" t="s">
        <v>325</v>
      </c>
      <c r="I44" s="329" t="s">
        <v>325</v>
      </c>
      <c r="J44" s="329" t="s">
        <v>1713</v>
      </c>
    </row>
    <row r="45" spans="1:10" x14ac:dyDescent="0.2">
      <c r="A45" s="329" t="s">
        <v>35</v>
      </c>
      <c r="B45" s="88" t="s">
        <v>1714</v>
      </c>
      <c r="C45" s="329" t="s">
        <v>35</v>
      </c>
      <c r="F45" s="329" t="s">
        <v>35</v>
      </c>
      <c r="G45" s="88" t="s">
        <v>1714</v>
      </c>
      <c r="H45" s="329" t="s">
        <v>35</v>
      </c>
      <c r="I45" s="329" t="s">
        <v>35</v>
      </c>
      <c r="J45" s="329" t="s">
        <v>1714</v>
      </c>
    </row>
    <row r="46" spans="1:10" x14ac:dyDescent="0.2">
      <c r="A46" s="329" t="s">
        <v>318</v>
      </c>
      <c r="B46" s="88" t="s">
        <v>1715</v>
      </c>
      <c r="C46" s="329" t="s">
        <v>318</v>
      </c>
      <c r="F46" s="329" t="s">
        <v>318</v>
      </c>
      <c r="G46" s="88" t="s">
        <v>1715</v>
      </c>
      <c r="H46" s="329" t="s">
        <v>318</v>
      </c>
      <c r="I46" s="329" t="s">
        <v>318</v>
      </c>
      <c r="J46" s="329" t="s">
        <v>1715</v>
      </c>
    </row>
    <row r="47" spans="1:10" x14ac:dyDescent="0.2">
      <c r="A47" s="329" t="s">
        <v>319</v>
      </c>
      <c r="B47" s="88" t="s">
        <v>1716</v>
      </c>
      <c r="C47" s="329" t="s">
        <v>319</v>
      </c>
      <c r="F47" s="329" t="s">
        <v>319</v>
      </c>
      <c r="G47" s="88" t="s">
        <v>1716</v>
      </c>
      <c r="H47" s="329" t="s">
        <v>319</v>
      </c>
      <c r="I47" s="329" t="s">
        <v>319</v>
      </c>
      <c r="J47" s="329" t="s">
        <v>1716</v>
      </c>
    </row>
    <row r="48" spans="1:10" x14ac:dyDescent="0.2">
      <c r="A48" s="329" t="s">
        <v>13</v>
      </c>
      <c r="B48" s="88" t="s">
        <v>1717</v>
      </c>
      <c r="C48" s="329" t="s">
        <v>13</v>
      </c>
      <c r="F48" s="329" t="s">
        <v>13</v>
      </c>
      <c r="G48" s="88" t="s">
        <v>1717</v>
      </c>
      <c r="H48" s="329" t="s">
        <v>13</v>
      </c>
      <c r="I48" s="329" t="s">
        <v>13</v>
      </c>
      <c r="J48" s="329" t="s">
        <v>1717</v>
      </c>
    </row>
    <row r="49" spans="1:10" x14ac:dyDescent="0.2">
      <c r="A49" s="329" t="s">
        <v>15</v>
      </c>
      <c r="B49" s="88" t="s">
        <v>1718</v>
      </c>
      <c r="C49" s="329" t="s">
        <v>15</v>
      </c>
      <c r="F49" s="329" t="s">
        <v>15</v>
      </c>
      <c r="G49" s="88" t="s">
        <v>1718</v>
      </c>
      <c r="H49" s="329" t="s">
        <v>15</v>
      </c>
      <c r="I49" s="329" t="s">
        <v>15</v>
      </c>
      <c r="J49" s="329" t="s">
        <v>1718</v>
      </c>
    </row>
    <row r="50" spans="1:10" x14ac:dyDescent="0.2">
      <c r="A50" s="329" t="s">
        <v>320</v>
      </c>
      <c r="B50" s="88" t="s">
        <v>1719</v>
      </c>
      <c r="C50" s="329" t="s">
        <v>320</v>
      </c>
      <c r="F50" s="329" t="s">
        <v>320</v>
      </c>
      <c r="G50" s="88" t="s">
        <v>1719</v>
      </c>
      <c r="H50" s="329" t="s">
        <v>320</v>
      </c>
      <c r="I50" s="329" t="s">
        <v>320</v>
      </c>
      <c r="J50" s="329" t="s">
        <v>1719</v>
      </c>
    </row>
    <row r="51" spans="1:10" x14ac:dyDescent="0.2">
      <c r="A51" s="329" t="s">
        <v>17</v>
      </c>
      <c r="B51" s="88" t="s">
        <v>1720</v>
      </c>
      <c r="C51" s="329" t="s">
        <v>17</v>
      </c>
      <c r="F51" s="329" t="s">
        <v>17</v>
      </c>
      <c r="G51" s="88" t="s">
        <v>1720</v>
      </c>
      <c r="H51" s="329" t="s">
        <v>17</v>
      </c>
      <c r="I51" s="329" t="s">
        <v>17</v>
      </c>
      <c r="J51" s="329" t="s">
        <v>1720</v>
      </c>
    </row>
    <row r="52" spans="1:10" x14ac:dyDescent="0.2">
      <c r="A52" s="329" t="s">
        <v>321</v>
      </c>
      <c r="B52" s="88" t="s">
        <v>1721</v>
      </c>
      <c r="C52" s="329" t="s">
        <v>321</v>
      </c>
      <c r="F52" s="329" t="s">
        <v>321</v>
      </c>
      <c r="G52" s="88" t="s">
        <v>1721</v>
      </c>
      <c r="H52" s="329" t="s">
        <v>321</v>
      </c>
      <c r="I52" s="329" t="s">
        <v>321</v>
      </c>
      <c r="J52" s="329" t="s">
        <v>1721</v>
      </c>
    </row>
    <row r="53" spans="1:10" x14ac:dyDescent="0.2">
      <c r="A53" s="329" t="s">
        <v>18</v>
      </c>
      <c r="B53" s="88" t="s">
        <v>1722</v>
      </c>
      <c r="C53" s="329" t="s">
        <v>18</v>
      </c>
      <c r="F53" s="329" t="s">
        <v>18</v>
      </c>
      <c r="G53" s="88" t="s">
        <v>1722</v>
      </c>
      <c r="H53" s="329" t="s">
        <v>18</v>
      </c>
      <c r="I53" s="329" t="s">
        <v>18</v>
      </c>
      <c r="J53" s="329" t="s">
        <v>1722</v>
      </c>
    </row>
    <row r="54" spans="1:10" x14ac:dyDescent="0.2">
      <c r="A54" s="329" t="s">
        <v>19</v>
      </c>
      <c r="B54" s="88" t="s">
        <v>1723</v>
      </c>
      <c r="C54" s="329" t="s">
        <v>19</v>
      </c>
      <c r="F54" s="329" t="s">
        <v>19</v>
      </c>
      <c r="G54" s="88" t="s">
        <v>1723</v>
      </c>
      <c r="H54" s="329" t="s">
        <v>19</v>
      </c>
      <c r="I54" s="329" t="s">
        <v>19</v>
      </c>
      <c r="J54" s="329" t="s">
        <v>1723</v>
      </c>
    </row>
    <row r="55" spans="1:10" x14ac:dyDescent="0.2">
      <c r="A55" s="329" t="s">
        <v>23</v>
      </c>
      <c r="B55" s="88" t="s">
        <v>1724</v>
      </c>
      <c r="C55" s="329" t="s">
        <v>23</v>
      </c>
      <c r="F55" s="329" t="s">
        <v>23</v>
      </c>
      <c r="G55" s="88" t="s">
        <v>1724</v>
      </c>
      <c r="H55" s="329" t="s">
        <v>23</v>
      </c>
      <c r="I55" s="329" t="s">
        <v>23</v>
      </c>
      <c r="J55" s="329" t="s">
        <v>1724</v>
      </c>
    </row>
    <row r="56" spans="1:10" x14ac:dyDescent="0.2">
      <c r="A56" s="329" t="s">
        <v>24</v>
      </c>
      <c r="B56" s="88" t="s">
        <v>1725</v>
      </c>
      <c r="C56" s="329" t="s">
        <v>24</v>
      </c>
      <c r="F56" s="329" t="s">
        <v>24</v>
      </c>
      <c r="G56" s="88" t="s">
        <v>1725</v>
      </c>
      <c r="H56" s="329" t="s">
        <v>24</v>
      </c>
      <c r="I56" s="329" t="s">
        <v>24</v>
      </c>
      <c r="J56" s="329" t="s">
        <v>1725</v>
      </c>
    </row>
    <row r="57" spans="1:10" x14ac:dyDescent="0.2">
      <c r="A57" s="329" t="s">
        <v>323</v>
      </c>
      <c r="B57" s="88" t="s">
        <v>1726</v>
      </c>
      <c r="C57" s="329" t="s">
        <v>323</v>
      </c>
      <c r="F57" s="329" t="s">
        <v>323</v>
      </c>
      <c r="G57" s="88" t="s">
        <v>1726</v>
      </c>
      <c r="H57" s="329" t="s">
        <v>323</v>
      </c>
      <c r="I57" s="329" t="s">
        <v>323</v>
      </c>
      <c r="J57" s="329" t="s">
        <v>1726</v>
      </c>
    </row>
    <row r="58" spans="1:10" x14ac:dyDescent="0.2">
      <c r="A58" s="329" t="s">
        <v>25</v>
      </c>
      <c r="B58" s="88" t="s">
        <v>1727</v>
      </c>
      <c r="C58" s="329" t="s">
        <v>25</v>
      </c>
      <c r="F58" s="329" t="s">
        <v>25</v>
      </c>
      <c r="G58" s="88" t="s">
        <v>1727</v>
      </c>
      <c r="H58" s="329" t="s">
        <v>25</v>
      </c>
      <c r="I58" s="329" t="s">
        <v>25</v>
      </c>
      <c r="J58" s="329" t="s">
        <v>1727</v>
      </c>
    </row>
    <row r="59" spans="1:10" x14ac:dyDescent="0.2">
      <c r="A59" s="329" t="s">
        <v>26</v>
      </c>
      <c r="B59" s="88" t="s">
        <v>1728</v>
      </c>
      <c r="C59" s="329" t="s">
        <v>26</v>
      </c>
      <c r="F59" s="329" t="s">
        <v>26</v>
      </c>
      <c r="G59" s="88" t="s">
        <v>1728</v>
      </c>
      <c r="H59" s="329" t="s">
        <v>26</v>
      </c>
      <c r="I59" s="329" t="s">
        <v>26</v>
      </c>
      <c r="J59" s="329" t="s">
        <v>1728</v>
      </c>
    </row>
    <row r="60" spans="1:10" x14ac:dyDescent="0.2">
      <c r="A60" s="329" t="s">
        <v>27</v>
      </c>
      <c r="B60" s="88" t="s">
        <v>1729</v>
      </c>
      <c r="C60" s="329" t="s">
        <v>27</v>
      </c>
      <c r="F60" s="329" t="s">
        <v>27</v>
      </c>
      <c r="G60" s="88" t="s">
        <v>1729</v>
      </c>
      <c r="H60" s="329" t="s">
        <v>27</v>
      </c>
      <c r="I60" s="329" t="s">
        <v>27</v>
      </c>
      <c r="J60" s="329" t="s">
        <v>1729</v>
      </c>
    </row>
    <row r="61" spans="1:10" x14ac:dyDescent="0.2">
      <c r="A61" s="329" t="s">
        <v>28</v>
      </c>
      <c r="B61" s="88" t="s">
        <v>1730</v>
      </c>
      <c r="C61" s="329" t="s">
        <v>28</v>
      </c>
      <c r="F61" s="329" t="s">
        <v>28</v>
      </c>
      <c r="G61" s="88" t="s">
        <v>1730</v>
      </c>
      <c r="H61" s="329" t="s">
        <v>28</v>
      </c>
      <c r="I61" s="329" t="s">
        <v>28</v>
      </c>
      <c r="J61" s="329" t="s">
        <v>1730</v>
      </c>
    </row>
    <row r="62" spans="1:10" x14ac:dyDescent="0.2">
      <c r="A62" s="329" t="s">
        <v>29</v>
      </c>
      <c r="B62" s="88" t="s">
        <v>1731</v>
      </c>
      <c r="C62" s="329" t="s">
        <v>29</v>
      </c>
      <c r="F62" s="329" t="s">
        <v>29</v>
      </c>
      <c r="G62" s="88" t="s">
        <v>1731</v>
      </c>
      <c r="H62" s="329" t="s">
        <v>29</v>
      </c>
      <c r="I62" s="329" t="s">
        <v>29</v>
      </c>
      <c r="J62" s="329" t="s">
        <v>1731</v>
      </c>
    </row>
    <row r="63" spans="1:10" x14ac:dyDescent="0.2">
      <c r="A63" s="329" t="s">
        <v>30</v>
      </c>
      <c r="B63" s="88" t="s">
        <v>1732</v>
      </c>
      <c r="C63" s="329" t="s">
        <v>30</v>
      </c>
      <c r="F63" s="329" t="s">
        <v>30</v>
      </c>
      <c r="G63" s="88" t="s">
        <v>1732</v>
      </c>
      <c r="H63" s="329" t="s">
        <v>30</v>
      </c>
      <c r="I63" s="329" t="s">
        <v>30</v>
      </c>
      <c r="J63" s="329" t="s">
        <v>1732</v>
      </c>
    </row>
    <row r="64" spans="1:10" x14ac:dyDescent="0.2">
      <c r="A64" s="329" t="s">
        <v>1215</v>
      </c>
      <c r="B64" s="88" t="s">
        <v>1733</v>
      </c>
      <c r="C64" s="329" t="s">
        <v>1215</v>
      </c>
      <c r="F64" s="329" t="s">
        <v>1215</v>
      </c>
      <c r="G64" s="88" t="s">
        <v>1733</v>
      </c>
      <c r="H64" s="329" t="s">
        <v>1215</v>
      </c>
      <c r="I64" s="329" t="s">
        <v>1215</v>
      </c>
      <c r="J64" s="329" t="s">
        <v>1733</v>
      </c>
    </row>
    <row r="65" spans="1:10" x14ac:dyDescent="0.2">
      <c r="A65" s="329" t="s">
        <v>31</v>
      </c>
      <c r="B65" s="88" t="s">
        <v>1734</v>
      </c>
      <c r="C65" s="329" t="s">
        <v>31</v>
      </c>
      <c r="F65" s="329" t="s">
        <v>31</v>
      </c>
      <c r="G65" s="88" t="s">
        <v>1734</v>
      </c>
      <c r="H65" s="329" t="s">
        <v>31</v>
      </c>
      <c r="I65" s="329" t="s">
        <v>31</v>
      </c>
      <c r="J65" s="329" t="s">
        <v>1734</v>
      </c>
    </row>
    <row r="66" spans="1:10" x14ac:dyDescent="0.2">
      <c r="A66" s="329" t="s">
        <v>32</v>
      </c>
      <c r="B66" s="88" t="s">
        <v>1735</v>
      </c>
      <c r="C66" s="329" t="s">
        <v>32</v>
      </c>
      <c r="F66" s="329" t="s">
        <v>32</v>
      </c>
      <c r="G66" s="88" t="s">
        <v>1735</v>
      </c>
      <c r="H66" s="329" t="s">
        <v>32</v>
      </c>
      <c r="I66" s="329" t="s">
        <v>32</v>
      </c>
      <c r="J66" s="329" t="s">
        <v>1735</v>
      </c>
    </row>
    <row r="67" spans="1:10" x14ac:dyDescent="0.2">
      <c r="A67" s="329" t="s">
        <v>324</v>
      </c>
      <c r="B67" s="88" t="s">
        <v>1736</v>
      </c>
      <c r="C67" s="329" t="s">
        <v>324</v>
      </c>
      <c r="F67" s="329" t="s">
        <v>324</v>
      </c>
      <c r="G67" s="88" t="s">
        <v>1736</v>
      </c>
      <c r="H67" s="329" t="s">
        <v>324</v>
      </c>
      <c r="I67" s="329" t="s">
        <v>324</v>
      </c>
      <c r="J67" s="329" t="s">
        <v>1736</v>
      </c>
    </row>
    <row r="68" spans="1:10" x14ac:dyDescent="0.2">
      <c r="A68" s="329" t="s">
        <v>33</v>
      </c>
      <c r="B68" s="88" t="s">
        <v>1737</v>
      </c>
      <c r="C68" s="329" t="s">
        <v>33</v>
      </c>
      <c r="F68" s="329" t="s">
        <v>33</v>
      </c>
      <c r="G68" s="88" t="s">
        <v>1737</v>
      </c>
      <c r="H68" s="329" t="s">
        <v>33</v>
      </c>
      <c r="I68" s="329" t="s">
        <v>33</v>
      </c>
      <c r="J68" s="329" t="s">
        <v>1737</v>
      </c>
    </row>
    <row r="69" spans="1:10" x14ac:dyDescent="0.2">
      <c r="A69" s="329" t="s">
        <v>34</v>
      </c>
      <c r="B69" s="88" t="s">
        <v>1738</v>
      </c>
      <c r="C69" s="329" t="s">
        <v>34</v>
      </c>
      <c r="F69" s="329" t="s">
        <v>34</v>
      </c>
      <c r="G69" s="88" t="s">
        <v>1738</v>
      </c>
      <c r="H69" s="329" t="s">
        <v>34</v>
      </c>
      <c r="I69" s="329" t="s">
        <v>34</v>
      </c>
      <c r="J69" s="329" t="s">
        <v>1738</v>
      </c>
    </row>
    <row r="70" spans="1:10" x14ac:dyDescent="0.2">
      <c r="A70" s="329" t="s">
        <v>36</v>
      </c>
      <c r="B70" s="88" t="s">
        <v>1739</v>
      </c>
      <c r="C70" s="329" t="s">
        <v>36</v>
      </c>
      <c r="F70" s="329" t="s">
        <v>36</v>
      </c>
      <c r="G70" s="88" t="s">
        <v>1739</v>
      </c>
      <c r="H70" s="329" t="s">
        <v>36</v>
      </c>
      <c r="I70" s="329" t="s">
        <v>36</v>
      </c>
      <c r="J70" s="329" t="s">
        <v>1739</v>
      </c>
    </row>
    <row r="71" spans="1:10" x14ac:dyDescent="0.2">
      <c r="A71" s="329" t="s">
        <v>585</v>
      </c>
      <c r="B71" s="88" t="s">
        <v>1740</v>
      </c>
      <c r="C71" s="329" t="s">
        <v>585</v>
      </c>
      <c r="F71" s="329" t="s">
        <v>585</v>
      </c>
      <c r="G71" s="88" t="s">
        <v>1740</v>
      </c>
      <c r="H71" s="329" t="s">
        <v>585</v>
      </c>
      <c r="I71" s="329" t="s">
        <v>585</v>
      </c>
      <c r="J71" s="329" t="s">
        <v>1740</v>
      </c>
    </row>
    <row r="72" spans="1:10" x14ac:dyDescent="0.2">
      <c r="A72" s="329" t="s">
        <v>39</v>
      </c>
      <c r="B72" s="88" t="s">
        <v>1741</v>
      </c>
      <c r="C72" s="329" t="s">
        <v>39</v>
      </c>
      <c r="F72" s="329" t="s">
        <v>39</v>
      </c>
      <c r="G72" s="88" t="s">
        <v>1741</v>
      </c>
      <c r="H72" s="329" t="s">
        <v>39</v>
      </c>
      <c r="I72" s="329" t="s">
        <v>39</v>
      </c>
      <c r="J72" s="329" t="s">
        <v>1741</v>
      </c>
    </row>
    <row r="73" spans="1:10" x14ac:dyDescent="0.2">
      <c r="A73" s="329" t="s">
        <v>37</v>
      </c>
      <c r="B73" s="88" t="s">
        <v>1742</v>
      </c>
      <c r="C73" s="329" t="s">
        <v>37</v>
      </c>
      <c r="F73" s="329" t="s">
        <v>37</v>
      </c>
      <c r="G73" s="88" t="s">
        <v>1742</v>
      </c>
      <c r="H73" s="329" t="s">
        <v>37</v>
      </c>
      <c r="I73" s="329" t="s">
        <v>37</v>
      </c>
      <c r="J73" s="329" t="s">
        <v>1742</v>
      </c>
    </row>
    <row r="74" spans="1:10" x14ac:dyDescent="0.2">
      <c r="A74" s="329" t="s">
        <v>38</v>
      </c>
      <c r="B74" s="88" t="s">
        <v>1743</v>
      </c>
      <c r="C74" s="329" t="s">
        <v>38</v>
      </c>
      <c r="F74" s="329" t="s">
        <v>38</v>
      </c>
      <c r="G74" s="88" t="s">
        <v>1743</v>
      </c>
      <c r="H74" s="329" t="s">
        <v>38</v>
      </c>
      <c r="I74" s="329" t="s">
        <v>38</v>
      </c>
      <c r="J74" s="329" t="s">
        <v>1743</v>
      </c>
    </row>
    <row r="75" spans="1:10" x14ac:dyDescent="0.2">
      <c r="A75" s="329" t="s">
        <v>586</v>
      </c>
      <c r="B75" s="88" t="s">
        <v>1744</v>
      </c>
      <c r="C75" s="329" t="s">
        <v>586</v>
      </c>
      <c r="F75" s="329" t="s">
        <v>586</v>
      </c>
      <c r="G75" s="88" t="s">
        <v>1744</v>
      </c>
      <c r="H75" s="329" t="s">
        <v>586</v>
      </c>
      <c r="I75" s="329" t="s">
        <v>586</v>
      </c>
      <c r="J75" s="329" t="s">
        <v>1744</v>
      </c>
    </row>
    <row r="76" spans="1:10" x14ac:dyDescent="0.2">
      <c r="A76" s="329" t="s">
        <v>44</v>
      </c>
      <c r="B76" s="88" t="s">
        <v>1745</v>
      </c>
      <c r="C76" s="329" t="s">
        <v>44</v>
      </c>
      <c r="F76" s="329" t="s">
        <v>44</v>
      </c>
      <c r="G76" s="88" t="s">
        <v>1745</v>
      </c>
      <c r="H76" s="329" t="s">
        <v>44</v>
      </c>
      <c r="I76" s="329" t="s">
        <v>44</v>
      </c>
      <c r="J76" s="329" t="s">
        <v>1745</v>
      </c>
    </row>
    <row r="77" spans="1:10" x14ac:dyDescent="0.2">
      <c r="A77" s="329" t="s">
        <v>599</v>
      </c>
      <c r="B77" s="88" t="s">
        <v>1746</v>
      </c>
      <c r="C77" s="329" t="s">
        <v>599</v>
      </c>
      <c r="F77" s="329" t="s">
        <v>599</v>
      </c>
      <c r="G77" s="88" t="s">
        <v>1746</v>
      </c>
      <c r="H77" s="329" t="s">
        <v>599</v>
      </c>
      <c r="I77" s="329" t="s">
        <v>599</v>
      </c>
      <c r="J77" s="329" t="s">
        <v>1746</v>
      </c>
    </row>
    <row r="78" spans="1:10" x14ac:dyDescent="0.2">
      <c r="A78" s="329" t="s">
        <v>545</v>
      </c>
      <c r="B78" s="88" t="s">
        <v>1747</v>
      </c>
      <c r="C78" s="329" t="s">
        <v>545</v>
      </c>
      <c r="F78" s="329" t="s">
        <v>545</v>
      </c>
      <c r="G78" s="88" t="s">
        <v>1747</v>
      </c>
      <c r="H78" s="329" t="s">
        <v>545</v>
      </c>
      <c r="I78" s="329" t="s">
        <v>545</v>
      </c>
      <c r="J78" s="329" t="s">
        <v>1747</v>
      </c>
    </row>
    <row r="79" spans="1:10" x14ac:dyDescent="0.2">
      <c r="A79" s="329" t="s">
        <v>550</v>
      </c>
      <c r="B79" s="88" t="s">
        <v>1748</v>
      </c>
      <c r="C79" s="329" t="s">
        <v>550</v>
      </c>
      <c r="F79" s="329" t="s">
        <v>550</v>
      </c>
      <c r="G79" s="88" t="s">
        <v>1748</v>
      </c>
      <c r="H79" s="329" t="s">
        <v>550</v>
      </c>
      <c r="I79" s="329" t="s">
        <v>550</v>
      </c>
      <c r="J79" s="329" t="s">
        <v>1748</v>
      </c>
    </row>
    <row r="80" spans="1:10" x14ac:dyDescent="0.2">
      <c r="A80" s="329" t="s">
        <v>41</v>
      </c>
      <c r="B80" s="88" t="s">
        <v>1749</v>
      </c>
      <c r="C80" s="329" t="s">
        <v>41</v>
      </c>
      <c r="F80" s="329" t="s">
        <v>41</v>
      </c>
      <c r="G80" s="88" t="s">
        <v>1749</v>
      </c>
      <c r="H80" s="329" t="s">
        <v>41</v>
      </c>
      <c r="I80" s="329" t="s">
        <v>41</v>
      </c>
      <c r="J80" s="329" t="s">
        <v>1749</v>
      </c>
    </row>
    <row r="81" spans="1:10" x14ac:dyDescent="0.2">
      <c r="A81" s="329" t="s">
        <v>40</v>
      </c>
      <c r="B81" s="88" t="s">
        <v>1750</v>
      </c>
      <c r="C81" s="329" t="s">
        <v>40</v>
      </c>
      <c r="F81" s="329" t="s">
        <v>40</v>
      </c>
      <c r="G81" s="88" t="s">
        <v>1750</v>
      </c>
      <c r="H81" s="329" t="s">
        <v>40</v>
      </c>
      <c r="I81" s="329" t="s">
        <v>40</v>
      </c>
      <c r="J81" s="329" t="s">
        <v>1750</v>
      </c>
    </row>
    <row r="82" spans="1:10" x14ac:dyDescent="0.2">
      <c r="A82" s="329" t="s">
        <v>42</v>
      </c>
      <c r="B82" s="88" t="s">
        <v>1751</v>
      </c>
      <c r="C82" s="329" t="s">
        <v>42</v>
      </c>
      <c r="F82" s="329" t="s">
        <v>42</v>
      </c>
      <c r="G82" s="88" t="s">
        <v>1751</v>
      </c>
      <c r="H82" s="329" t="s">
        <v>42</v>
      </c>
      <c r="I82" s="329" t="s">
        <v>42</v>
      </c>
      <c r="J82" s="329" t="s">
        <v>1751</v>
      </c>
    </row>
    <row r="83" spans="1:10" x14ac:dyDescent="0.2">
      <c r="A83" s="329" t="s">
        <v>556</v>
      </c>
      <c r="B83" s="88" t="s">
        <v>1752</v>
      </c>
      <c r="C83" s="329" t="s">
        <v>556</v>
      </c>
      <c r="F83" s="329" t="s">
        <v>556</v>
      </c>
      <c r="G83" s="88" t="s">
        <v>1752</v>
      </c>
      <c r="H83" s="329" t="s">
        <v>556</v>
      </c>
      <c r="I83" s="329" t="s">
        <v>556</v>
      </c>
      <c r="J83" s="329" t="s">
        <v>1752</v>
      </c>
    </row>
    <row r="84" spans="1:10" x14ac:dyDescent="0.2">
      <c r="A84" s="329" t="s">
        <v>43</v>
      </c>
      <c r="B84" s="88" t="s">
        <v>1753</v>
      </c>
      <c r="C84" s="329" t="s">
        <v>43</v>
      </c>
      <c r="F84" s="329" t="s">
        <v>43</v>
      </c>
      <c r="G84" s="88" t="s">
        <v>1753</v>
      </c>
      <c r="H84" s="329" t="s">
        <v>43</v>
      </c>
      <c r="I84" s="329" t="s">
        <v>43</v>
      </c>
      <c r="J84" s="329" t="s">
        <v>1753</v>
      </c>
    </row>
    <row r="85" spans="1:10" x14ac:dyDescent="0.2">
      <c r="A85" s="329" t="s">
        <v>45</v>
      </c>
      <c r="B85" s="88" t="s">
        <v>1754</v>
      </c>
      <c r="C85" s="329" t="s">
        <v>45</v>
      </c>
      <c r="F85" s="329" t="s">
        <v>45</v>
      </c>
      <c r="G85" s="88" t="s">
        <v>1754</v>
      </c>
      <c r="H85" s="329" t="s">
        <v>45</v>
      </c>
      <c r="I85" s="329" t="s">
        <v>45</v>
      </c>
      <c r="J85" s="329" t="s">
        <v>1754</v>
      </c>
    </row>
    <row r="86" spans="1:10" x14ac:dyDescent="0.2">
      <c r="A86" s="329" t="s">
        <v>451</v>
      </c>
      <c r="B86" s="88" t="s">
        <v>1755</v>
      </c>
      <c r="C86" s="329" t="s">
        <v>451</v>
      </c>
      <c r="F86" s="329" t="s">
        <v>451</v>
      </c>
      <c r="G86" s="88" t="s">
        <v>1755</v>
      </c>
      <c r="H86" s="329" t="s">
        <v>451</v>
      </c>
      <c r="I86" s="329" t="s">
        <v>451</v>
      </c>
      <c r="J86" s="329" t="s">
        <v>1755</v>
      </c>
    </row>
    <row r="87" spans="1:10" x14ac:dyDescent="0.2">
      <c r="A87" s="329" t="s">
        <v>355</v>
      </c>
      <c r="B87" s="88" t="s">
        <v>1756</v>
      </c>
      <c r="C87" s="329" t="s">
        <v>355</v>
      </c>
      <c r="F87" s="329" t="s">
        <v>355</v>
      </c>
      <c r="G87" s="88" t="s">
        <v>1756</v>
      </c>
      <c r="H87" s="329" t="s">
        <v>355</v>
      </c>
      <c r="I87" s="329" t="s">
        <v>355</v>
      </c>
      <c r="J87" s="329" t="s">
        <v>1756</v>
      </c>
    </row>
    <row r="88" spans="1:10" x14ac:dyDescent="0.2">
      <c r="A88" s="329" t="s">
        <v>259</v>
      </c>
      <c r="B88" s="88" t="s">
        <v>1757</v>
      </c>
      <c r="C88" s="329" t="s">
        <v>259</v>
      </c>
      <c r="F88" s="329" t="s">
        <v>259</v>
      </c>
      <c r="G88" s="88" t="s">
        <v>1757</v>
      </c>
      <c r="H88" s="329" t="s">
        <v>259</v>
      </c>
      <c r="I88" s="329" t="s">
        <v>259</v>
      </c>
      <c r="J88" s="329" t="s">
        <v>1757</v>
      </c>
    </row>
    <row r="89" spans="1:10" x14ac:dyDescent="0.2">
      <c r="A89" s="329" t="s">
        <v>367</v>
      </c>
      <c r="B89" s="88" t="s">
        <v>1758</v>
      </c>
      <c r="C89" s="329" t="s">
        <v>367</v>
      </c>
      <c r="F89" s="329" t="s">
        <v>367</v>
      </c>
      <c r="G89" s="88" t="s">
        <v>1758</v>
      </c>
      <c r="H89" s="329" t="s">
        <v>367</v>
      </c>
      <c r="I89" s="329" t="s">
        <v>367</v>
      </c>
      <c r="J89" s="329" t="s">
        <v>1758</v>
      </c>
    </row>
    <row r="90" spans="1:10" x14ac:dyDescent="0.2">
      <c r="A90" s="329" t="s">
        <v>243</v>
      </c>
      <c r="B90" s="88" t="s">
        <v>1759</v>
      </c>
      <c r="C90" s="329" t="s">
        <v>243</v>
      </c>
      <c r="F90" s="329" t="s">
        <v>243</v>
      </c>
      <c r="G90" s="88" t="s">
        <v>1759</v>
      </c>
      <c r="H90" s="329" t="s">
        <v>243</v>
      </c>
      <c r="I90" s="329" t="s">
        <v>243</v>
      </c>
      <c r="J90" s="329" t="s">
        <v>1759</v>
      </c>
    </row>
    <row r="91" spans="1:10" x14ac:dyDescent="0.2">
      <c r="A91" s="329" t="s">
        <v>249</v>
      </c>
      <c r="B91" s="88" t="s">
        <v>1760</v>
      </c>
      <c r="C91" s="329" t="s">
        <v>249</v>
      </c>
      <c r="F91" s="329" t="s">
        <v>249</v>
      </c>
      <c r="G91" s="88" t="s">
        <v>1760</v>
      </c>
      <c r="H91" s="329" t="s">
        <v>249</v>
      </c>
      <c r="I91" s="329" t="s">
        <v>249</v>
      </c>
      <c r="J91" s="329" t="s">
        <v>1760</v>
      </c>
    </row>
    <row r="92" spans="1:10" x14ac:dyDescent="0.2">
      <c r="A92" s="329" t="s">
        <v>234</v>
      </c>
      <c r="B92" s="88" t="s">
        <v>1761</v>
      </c>
      <c r="C92" s="329" t="s">
        <v>234</v>
      </c>
      <c r="F92" s="329" t="s">
        <v>234</v>
      </c>
      <c r="G92" s="88" t="s">
        <v>1761</v>
      </c>
      <c r="H92" s="329" t="s">
        <v>234</v>
      </c>
      <c r="I92" s="329" t="s">
        <v>234</v>
      </c>
      <c r="J92" s="329" t="s">
        <v>1761</v>
      </c>
    </row>
    <row r="93" spans="1:10" x14ac:dyDescent="0.2">
      <c r="A93" s="329" t="s">
        <v>417</v>
      </c>
      <c r="B93" s="88" t="s">
        <v>1762</v>
      </c>
      <c r="C93" s="329" t="s">
        <v>417</v>
      </c>
      <c r="F93" s="329" t="s">
        <v>417</v>
      </c>
      <c r="G93" s="88" t="s">
        <v>1762</v>
      </c>
      <c r="H93" s="329" t="s">
        <v>417</v>
      </c>
      <c r="I93" s="329" t="s">
        <v>417</v>
      </c>
      <c r="J93" s="329" t="s">
        <v>1762</v>
      </c>
    </row>
    <row r="94" spans="1:10" x14ac:dyDescent="0.2">
      <c r="A94" s="329" t="s">
        <v>210</v>
      </c>
      <c r="B94" s="88" t="s">
        <v>1763</v>
      </c>
      <c r="C94" s="329" t="s">
        <v>210</v>
      </c>
      <c r="F94" s="329" t="s">
        <v>210</v>
      </c>
      <c r="G94" s="88" t="s">
        <v>1763</v>
      </c>
      <c r="H94" s="329" t="s">
        <v>210</v>
      </c>
      <c r="I94" s="329" t="s">
        <v>210</v>
      </c>
      <c r="J94" s="329" t="s">
        <v>1763</v>
      </c>
    </row>
    <row r="95" spans="1:10" x14ac:dyDescent="0.2">
      <c r="A95" s="329" t="s">
        <v>184</v>
      </c>
      <c r="B95" s="88" t="s">
        <v>1764</v>
      </c>
      <c r="C95" s="329" t="s">
        <v>184</v>
      </c>
      <c r="F95" s="329" t="s">
        <v>184</v>
      </c>
      <c r="G95" s="88" t="s">
        <v>1764</v>
      </c>
      <c r="H95" s="329" t="s">
        <v>184</v>
      </c>
      <c r="I95" s="329" t="s">
        <v>184</v>
      </c>
      <c r="J95" s="329" t="s">
        <v>1764</v>
      </c>
    </row>
    <row r="96" spans="1:10" x14ac:dyDescent="0.2">
      <c r="A96" s="329" t="s">
        <v>239</v>
      </c>
      <c r="B96" s="88" t="s">
        <v>1765</v>
      </c>
      <c r="C96" s="329" t="s">
        <v>239</v>
      </c>
      <c r="F96" s="329" t="s">
        <v>239</v>
      </c>
      <c r="G96" s="88" t="s">
        <v>1765</v>
      </c>
      <c r="H96" s="329" t="s">
        <v>239</v>
      </c>
      <c r="I96" s="329" t="s">
        <v>239</v>
      </c>
      <c r="J96" s="329" t="s">
        <v>1765</v>
      </c>
    </row>
    <row r="97" spans="1:10" x14ac:dyDescent="0.2">
      <c r="A97" s="329" t="s">
        <v>409</v>
      </c>
      <c r="B97" s="88" t="s">
        <v>1766</v>
      </c>
      <c r="C97" s="329" t="s">
        <v>409</v>
      </c>
      <c r="F97" s="329" t="s">
        <v>409</v>
      </c>
      <c r="G97" s="88" t="s">
        <v>1766</v>
      </c>
      <c r="H97" s="329" t="s">
        <v>409</v>
      </c>
      <c r="I97" s="329" t="s">
        <v>409</v>
      </c>
      <c r="J97" s="329" t="s">
        <v>1766</v>
      </c>
    </row>
    <row r="98" spans="1:10" x14ac:dyDescent="0.2">
      <c r="A98" s="329" t="s">
        <v>737</v>
      </c>
      <c r="B98" s="88" t="s">
        <v>1767</v>
      </c>
      <c r="C98" s="329" t="s">
        <v>737</v>
      </c>
      <c r="F98" s="329" t="s">
        <v>737</v>
      </c>
      <c r="G98" s="88" t="s">
        <v>1767</v>
      </c>
      <c r="H98" s="329" t="s">
        <v>737</v>
      </c>
      <c r="I98" s="329" t="s">
        <v>737</v>
      </c>
      <c r="J98" s="329" t="s">
        <v>1767</v>
      </c>
    </row>
    <row r="99" spans="1:10" x14ac:dyDescent="0.2">
      <c r="A99" s="329" t="s">
        <v>569</v>
      </c>
      <c r="B99" s="88" t="s">
        <v>1768</v>
      </c>
      <c r="C99" s="329" t="s">
        <v>569</v>
      </c>
      <c r="F99" s="329" t="s">
        <v>569</v>
      </c>
      <c r="G99" s="88" t="s">
        <v>1768</v>
      </c>
      <c r="H99" s="329" t="s">
        <v>569</v>
      </c>
      <c r="I99" s="329" t="s">
        <v>569</v>
      </c>
      <c r="J99" s="329" t="s">
        <v>1768</v>
      </c>
    </row>
    <row r="100" spans="1:10" x14ac:dyDescent="0.2">
      <c r="A100" s="329" t="s">
        <v>747</v>
      </c>
      <c r="B100" s="88" t="s">
        <v>1769</v>
      </c>
      <c r="C100" s="329" t="s">
        <v>747</v>
      </c>
      <c r="F100" s="329" t="s">
        <v>747</v>
      </c>
      <c r="G100" s="88" t="s">
        <v>1769</v>
      </c>
      <c r="H100" s="329" t="s">
        <v>747</v>
      </c>
      <c r="I100" s="329" t="s">
        <v>747</v>
      </c>
      <c r="J100" s="329" t="s">
        <v>1769</v>
      </c>
    </row>
    <row r="101" spans="1:10" x14ac:dyDescent="0.2">
      <c r="A101" s="329" t="s">
        <v>738</v>
      </c>
      <c r="B101" s="88" t="s">
        <v>1770</v>
      </c>
      <c r="C101" s="329" t="s">
        <v>738</v>
      </c>
      <c r="F101" s="329" t="s">
        <v>738</v>
      </c>
      <c r="G101" s="88" t="s">
        <v>1770</v>
      </c>
      <c r="H101" s="329" t="s">
        <v>738</v>
      </c>
      <c r="I101" s="329" t="s">
        <v>738</v>
      </c>
      <c r="J101" s="329" t="s">
        <v>1770</v>
      </c>
    </row>
    <row r="102" spans="1:10" x14ac:dyDescent="0.2">
      <c r="A102" s="329" t="s">
        <v>356</v>
      </c>
      <c r="B102" s="88" t="s">
        <v>1771</v>
      </c>
      <c r="C102" s="329" t="s">
        <v>356</v>
      </c>
      <c r="F102" s="329" t="s">
        <v>356</v>
      </c>
      <c r="G102" s="88" t="s">
        <v>1771</v>
      </c>
      <c r="H102" s="329" t="s">
        <v>356</v>
      </c>
      <c r="I102" s="329" t="s">
        <v>356</v>
      </c>
      <c r="J102" s="329" t="s">
        <v>1771</v>
      </c>
    </row>
    <row r="103" spans="1:10" x14ac:dyDescent="0.2">
      <c r="A103" s="329" t="s">
        <v>357</v>
      </c>
      <c r="B103" s="88" t="s">
        <v>1772</v>
      </c>
      <c r="C103" s="329" t="s">
        <v>357</v>
      </c>
      <c r="F103" s="329" t="s">
        <v>357</v>
      </c>
      <c r="G103" s="88" t="s">
        <v>1772</v>
      </c>
      <c r="H103" s="329" t="s">
        <v>357</v>
      </c>
      <c r="I103" s="329" t="s">
        <v>357</v>
      </c>
      <c r="J103" s="329" t="s">
        <v>1772</v>
      </c>
    </row>
    <row r="104" spans="1:10" x14ac:dyDescent="0.2">
      <c r="A104" s="329" t="s">
        <v>800</v>
      </c>
      <c r="B104" s="88" t="s">
        <v>1773</v>
      </c>
      <c r="C104" s="329" t="s">
        <v>800</v>
      </c>
      <c r="F104" s="329" t="s">
        <v>800</v>
      </c>
      <c r="G104" s="88" t="s">
        <v>1773</v>
      </c>
      <c r="H104" s="329" t="s">
        <v>800</v>
      </c>
      <c r="I104" s="329" t="s">
        <v>800</v>
      </c>
      <c r="J104" s="329" t="s">
        <v>1773</v>
      </c>
    </row>
    <row r="105" spans="1:10" x14ac:dyDescent="0.2">
      <c r="A105" s="329" t="s">
        <v>428</v>
      </c>
      <c r="B105" s="88" t="s">
        <v>1774</v>
      </c>
      <c r="C105" s="329" t="s">
        <v>428</v>
      </c>
      <c r="F105" s="329" t="s">
        <v>428</v>
      </c>
      <c r="G105" s="88" t="s">
        <v>1774</v>
      </c>
      <c r="H105" s="329" t="s">
        <v>428</v>
      </c>
      <c r="I105" s="329" t="s">
        <v>428</v>
      </c>
      <c r="J105" s="329" t="s">
        <v>1774</v>
      </c>
    </row>
    <row r="106" spans="1:10" x14ac:dyDescent="0.2">
      <c r="A106" s="329" t="s">
        <v>433</v>
      </c>
      <c r="B106" s="88" t="s">
        <v>1775</v>
      </c>
      <c r="C106" s="329" t="s">
        <v>433</v>
      </c>
      <c r="F106" s="329" t="s">
        <v>433</v>
      </c>
      <c r="G106" s="88" t="s">
        <v>1775</v>
      </c>
      <c r="H106" s="329" t="s">
        <v>433</v>
      </c>
      <c r="I106" s="329" t="s">
        <v>433</v>
      </c>
      <c r="J106" s="329" t="s">
        <v>1775</v>
      </c>
    </row>
    <row r="107" spans="1:10" x14ac:dyDescent="0.2">
      <c r="A107" s="329" t="s">
        <v>248</v>
      </c>
      <c r="B107" s="88" t="s">
        <v>1776</v>
      </c>
      <c r="C107" s="329" t="s">
        <v>248</v>
      </c>
      <c r="F107" s="329" t="s">
        <v>248</v>
      </c>
      <c r="G107" s="88" t="s">
        <v>1776</v>
      </c>
      <c r="H107" s="329" t="s">
        <v>248</v>
      </c>
      <c r="I107" s="329" t="s">
        <v>248</v>
      </c>
      <c r="J107" s="329" t="s">
        <v>1776</v>
      </c>
    </row>
    <row r="108" spans="1:10" x14ac:dyDescent="0.2">
      <c r="A108" s="329" t="s">
        <v>256</v>
      </c>
      <c r="B108" s="88" t="s">
        <v>1777</v>
      </c>
      <c r="C108" s="329" t="s">
        <v>256</v>
      </c>
      <c r="F108" s="329" t="s">
        <v>256</v>
      </c>
      <c r="G108" s="88" t="s">
        <v>1777</v>
      </c>
      <c r="H108" s="329" t="s">
        <v>256</v>
      </c>
      <c r="I108" s="329" t="s">
        <v>256</v>
      </c>
      <c r="J108" s="329" t="s">
        <v>1777</v>
      </c>
    </row>
    <row r="109" spans="1:10" x14ac:dyDescent="0.2">
      <c r="A109" s="329" t="s">
        <v>426</v>
      </c>
      <c r="B109" s="88" t="s">
        <v>1778</v>
      </c>
      <c r="C109" s="329" t="s">
        <v>426</v>
      </c>
      <c r="F109" s="329" t="s">
        <v>426</v>
      </c>
      <c r="G109" s="88" t="s">
        <v>1778</v>
      </c>
      <c r="H109" s="329" t="s">
        <v>426</v>
      </c>
      <c r="I109" s="329" t="s">
        <v>426</v>
      </c>
      <c r="J109" s="329" t="s">
        <v>1778</v>
      </c>
    </row>
    <row r="110" spans="1:10" x14ac:dyDescent="0.2">
      <c r="A110" s="329" t="s">
        <v>238</v>
      </c>
      <c r="B110" s="88" t="s">
        <v>1779</v>
      </c>
      <c r="C110" s="329" t="s">
        <v>238</v>
      </c>
      <c r="F110" s="329" t="s">
        <v>238</v>
      </c>
      <c r="G110" s="88" t="s">
        <v>1779</v>
      </c>
      <c r="H110" s="329" t="s">
        <v>238</v>
      </c>
      <c r="I110" s="329" t="s">
        <v>238</v>
      </c>
      <c r="J110" s="329" t="s">
        <v>1779</v>
      </c>
    </row>
    <row r="111" spans="1:10" x14ac:dyDescent="0.2">
      <c r="A111" s="329" t="s">
        <v>1385</v>
      </c>
      <c r="B111" s="88" t="s">
        <v>1780</v>
      </c>
      <c r="C111" s="329" t="s">
        <v>1385</v>
      </c>
      <c r="F111" s="329" t="s">
        <v>1385</v>
      </c>
      <c r="G111" s="88" t="s">
        <v>1780</v>
      </c>
      <c r="H111" s="329" t="s">
        <v>1385</v>
      </c>
      <c r="I111" s="329" t="s">
        <v>1385</v>
      </c>
      <c r="J111" s="329" t="s">
        <v>1780</v>
      </c>
    </row>
    <row r="112" spans="1:10" x14ac:dyDescent="0.2">
      <c r="A112" s="329" t="s">
        <v>566</v>
      </c>
      <c r="B112" s="88" t="s">
        <v>1781</v>
      </c>
      <c r="C112" s="329" t="s">
        <v>566</v>
      </c>
      <c r="F112" s="329" t="s">
        <v>566</v>
      </c>
      <c r="G112" s="88" t="s">
        <v>1781</v>
      </c>
      <c r="H112" s="329" t="s">
        <v>566</v>
      </c>
      <c r="I112" s="329" t="s">
        <v>566</v>
      </c>
      <c r="J112" s="329" t="s">
        <v>1781</v>
      </c>
    </row>
    <row r="113" spans="1:10" x14ac:dyDescent="0.2">
      <c r="A113" s="329" t="s">
        <v>592</v>
      </c>
      <c r="B113" s="88" t="s">
        <v>1782</v>
      </c>
      <c r="C113" s="329" t="s">
        <v>592</v>
      </c>
      <c r="F113" s="329" t="s">
        <v>592</v>
      </c>
      <c r="G113" s="88" t="s">
        <v>1782</v>
      </c>
      <c r="H113" s="329" t="s">
        <v>592</v>
      </c>
      <c r="I113" s="329" t="s">
        <v>592</v>
      </c>
      <c r="J113" s="329" t="s">
        <v>1782</v>
      </c>
    </row>
    <row r="114" spans="1:10" x14ac:dyDescent="0.2">
      <c r="A114" s="329" t="s">
        <v>246</v>
      </c>
      <c r="B114" s="88" t="s">
        <v>1783</v>
      </c>
      <c r="C114" s="329" t="s">
        <v>246</v>
      </c>
      <c r="F114" s="329" t="s">
        <v>246</v>
      </c>
      <c r="G114" s="88" t="s">
        <v>1783</v>
      </c>
      <c r="H114" s="329" t="s">
        <v>246</v>
      </c>
      <c r="I114" s="329" t="s">
        <v>246</v>
      </c>
      <c r="J114" s="329" t="s">
        <v>1783</v>
      </c>
    </row>
    <row r="115" spans="1:10" x14ac:dyDescent="0.2">
      <c r="A115" s="329" t="s">
        <v>1595</v>
      </c>
      <c r="B115" s="88" t="s">
        <v>1784</v>
      </c>
      <c r="C115" s="329" t="s">
        <v>1595</v>
      </c>
      <c r="F115" s="329" t="s">
        <v>1595</v>
      </c>
      <c r="G115" s="88" t="s">
        <v>1784</v>
      </c>
      <c r="H115" s="329" t="s">
        <v>1595</v>
      </c>
      <c r="I115" s="329" t="s">
        <v>1595</v>
      </c>
      <c r="J115" s="329" t="s">
        <v>1784</v>
      </c>
    </row>
    <row r="116" spans="1:10" x14ac:dyDescent="0.2">
      <c r="A116" s="329" t="s">
        <v>797</v>
      </c>
      <c r="B116" s="88" t="s">
        <v>1785</v>
      </c>
      <c r="C116" s="329" t="s">
        <v>797</v>
      </c>
      <c r="F116" s="329" t="s">
        <v>797</v>
      </c>
      <c r="G116" s="88" t="s">
        <v>1785</v>
      </c>
      <c r="H116" s="329" t="s">
        <v>797</v>
      </c>
      <c r="I116" s="329" t="s">
        <v>797</v>
      </c>
      <c r="J116" s="329" t="s">
        <v>1785</v>
      </c>
    </row>
    <row r="117" spans="1:10" x14ac:dyDescent="0.2">
      <c r="A117" s="329" t="s">
        <v>463</v>
      </c>
      <c r="B117" s="88" t="s">
        <v>1786</v>
      </c>
      <c r="C117" s="329" t="s">
        <v>463</v>
      </c>
      <c r="F117" s="329" t="s">
        <v>463</v>
      </c>
      <c r="G117" s="88" t="s">
        <v>1786</v>
      </c>
      <c r="H117" s="329" t="s">
        <v>463</v>
      </c>
      <c r="I117" s="329" t="s">
        <v>463</v>
      </c>
      <c r="J117" s="329" t="s">
        <v>1786</v>
      </c>
    </row>
    <row r="118" spans="1:10" x14ac:dyDescent="0.2">
      <c r="A118" s="329" t="s">
        <v>749</v>
      </c>
      <c r="B118" s="88" t="s">
        <v>1787</v>
      </c>
      <c r="C118" s="329" t="s">
        <v>749</v>
      </c>
      <c r="F118" s="329" t="s">
        <v>749</v>
      </c>
      <c r="G118" s="88" t="s">
        <v>1787</v>
      </c>
      <c r="H118" s="329" t="s">
        <v>749</v>
      </c>
      <c r="I118" s="329" t="s">
        <v>749</v>
      </c>
      <c r="J118" s="329" t="s">
        <v>1787</v>
      </c>
    </row>
    <row r="119" spans="1:10" x14ac:dyDescent="0.2">
      <c r="A119" s="329" t="s">
        <v>376</v>
      </c>
      <c r="B119" s="88" t="s">
        <v>1788</v>
      </c>
      <c r="C119" s="329" t="s">
        <v>376</v>
      </c>
      <c r="F119" s="329" t="s">
        <v>376</v>
      </c>
      <c r="G119" s="88" t="s">
        <v>1788</v>
      </c>
      <c r="H119" s="329" t="s">
        <v>376</v>
      </c>
      <c r="I119" s="329" t="s">
        <v>376</v>
      </c>
      <c r="J119" s="329" t="s">
        <v>1788</v>
      </c>
    </row>
    <row r="120" spans="1:10" x14ac:dyDescent="0.2">
      <c r="A120" s="329" t="s">
        <v>399</v>
      </c>
      <c r="B120" s="88" t="s">
        <v>1789</v>
      </c>
      <c r="C120" s="329" t="s">
        <v>399</v>
      </c>
      <c r="F120" s="329" t="s">
        <v>399</v>
      </c>
      <c r="G120" s="88" t="s">
        <v>1789</v>
      </c>
      <c r="H120" s="329" t="s">
        <v>399</v>
      </c>
      <c r="I120" s="329" t="s">
        <v>399</v>
      </c>
      <c r="J120" s="329" t="s">
        <v>1789</v>
      </c>
    </row>
    <row r="121" spans="1:10" x14ac:dyDescent="0.2">
      <c r="A121" s="329" t="s">
        <v>335</v>
      </c>
      <c r="B121" s="88" t="s">
        <v>1790</v>
      </c>
      <c r="C121" s="329" t="s">
        <v>335</v>
      </c>
      <c r="F121" s="329" t="s">
        <v>335</v>
      </c>
      <c r="G121" s="88" t="s">
        <v>1790</v>
      </c>
      <c r="H121" s="329" t="s">
        <v>335</v>
      </c>
      <c r="I121" s="329" t="s">
        <v>335</v>
      </c>
      <c r="J121" s="329" t="s">
        <v>1790</v>
      </c>
    </row>
    <row r="122" spans="1:10" x14ac:dyDescent="0.2">
      <c r="A122" s="329" t="s">
        <v>226</v>
      </c>
      <c r="B122" s="88" t="s">
        <v>1791</v>
      </c>
      <c r="C122" s="329" t="s">
        <v>226</v>
      </c>
      <c r="F122" s="329" t="s">
        <v>226</v>
      </c>
      <c r="G122" s="88" t="s">
        <v>1791</v>
      </c>
      <c r="H122" s="329" t="s">
        <v>226</v>
      </c>
      <c r="I122" s="329" t="s">
        <v>226</v>
      </c>
      <c r="J122" s="329" t="s">
        <v>1791</v>
      </c>
    </row>
    <row r="123" spans="1:10" x14ac:dyDescent="0.2">
      <c r="A123" s="329" t="s">
        <v>432</v>
      </c>
      <c r="B123" s="88" t="s">
        <v>1792</v>
      </c>
      <c r="C123" s="329" t="s">
        <v>432</v>
      </c>
      <c r="F123" s="329" t="s">
        <v>432</v>
      </c>
      <c r="G123" s="88" t="s">
        <v>1792</v>
      </c>
      <c r="H123" s="329" t="s">
        <v>432</v>
      </c>
      <c r="I123" s="329" t="s">
        <v>432</v>
      </c>
      <c r="J123" s="329" t="s">
        <v>1792</v>
      </c>
    </row>
    <row r="124" spans="1:10" x14ac:dyDescent="0.2">
      <c r="A124" s="329" t="s">
        <v>214</v>
      </c>
      <c r="B124" s="88" t="s">
        <v>1793</v>
      </c>
      <c r="C124" s="329" t="s">
        <v>214</v>
      </c>
      <c r="F124" s="329" t="s">
        <v>214</v>
      </c>
      <c r="G124" s="88" t="s">
        <v>1793</v>
      </c>
      <c r="H124" s="329" t="s">
        <v>214</v>
      </c>
      <c r="I124" s="329" t="s">
        <v>214</v>
      </c>
      <c r="J124" s="329" t="s">
        <v>1793</v>
      </c>
    </row>
    <row r="125" spans="1:10" x14ac:dyDescent="0.2">
      <c r="A125" s="329" t="s">
        <v>250</v>
      </c>
      <c r="B125" s="88" t="s">
        <v>1794</v>
      </c>
      <c r="C125" s="329" t="s">
        <v>250</v>
      </c>
      <c r="F125" s="329" t="s">
        <v>250</v>
      </c>
      <c r="G125" s="88" t="s">
        <v>1794</v>
      </c>
      <c r="H125" s="329" t="s">
        <v>250</v>
      </c>
      <c r="I125" s="329" t="s">
        <v>250</v>
      </c>
      <c r="J125" s="329" t="s">
        <v>1794</v>
      </c>
    </row>
    <row r="126" spans="1:10" x14ac:dyDescent="0.2">
      <c r="A126" s="329" t="s">
        <v>228</v>
      </c>
      <c r="B126" s="88" t="s">
        <v>1795</v>
      </c>
      <c r="C126" s="329" t="s">
        <v>228</v>
      </c>
      <c r="F126" s="329" t="s">
        <v>228</v>
      </c>
      <c r="G126" s="88" t="s">
        <v>1795</v>
      </c>
      <c r="H126" s="329" t="s">
        <v>228</v>
      </c>
      <c r="I126" s="329" t="s">
        <v>228</v>
      </c>
      <c r="J126" s="329" t="s">
        <v>1795</v>
      </c>
    </row>
    <row r="127" spans="1:10" x14ac:dyDescent="0.2">
      <c r="A127" s="329" t="s">
        <v>397</v>
      </c>
      <c r="B127" s="88" t="s">
        <v>1796</v>
      </c>
      <c r="C127" s="329" t="s">
        <v>397</v>
      </c>
      <c r="F127" s="329" t="s">
        <v>397</v>
      </c>
      <c r="G127" s="88" t="s">
        <v>1796</v>
      </c>
      <c r="H127" s="329" t="s">
        <v>397</v>
      </c>
      <c r="I127" s="329" t="s">
        <v>397</v>
      </c>
      <c r="J127" s="329" t="s">
        <v>1796</v>
      </c>
    </row>
    <row r="128" spans="1:10" x14ac:dyDescent="0.2">
      <c r="A128" s="329" t="s">
        <v>240</v>
      </c>
      <c r="B128" s="88" t="s">
        <v>1797</v>
      </c>
      <c r="C128" s="329" t="s">
        <v>240</v>
      </c>
      <c r="F128" s="329" t="s">
        <v>240</v>
      </c>
      <c r="G128" s="88" t="s">
        <v>1797</v>
      </c>
      <c r="H128" s="329" t="s">
        <v>240</v>
      </c>
      <c r="I128" s="329" t="s">
        <v>240</v>
      </c>
      <c r="J128" s="329" t="s">
        <v>1797</v>
      </c>
    </row>
    <row r="129" spans="1:10" x14ac:dyDescent="0.2">
      <c r="A129" s="329" t="s">
        <v>1530</v>
      </c>
      <c r="B129" s="88" t="s">
        <v>1798</v>
      </c>
      <c r="C129" s="329" t="s">
        <v>1530</v>
      </c>
      <c r="F129" s="329" t="s">
        <v>1530</v>
      </c>
      <c r="G129" s="88" t="s">
        <v>1798</v>
      </c>
      <c r="H129" s="329" t="s">
        <v>1530</v>
      </c>
      <c r="I129" s="329" t="s">
        <v>1530</v>
      </c>
      <c r="J129" s="329" t="s">
        <v>1798</v>
      </c>
    </row>
    <row r="130" spans="1:10" x14ac:dyDescent="0.2">
      <c r="A130" s="329" t="s">
        <v>796</v>
      </c>
      <c r="B130" s="88" t="s">
        <v>1799</v>
      </c>
      <c r="C130" s="329" t="s">
        <v>796</v>
      </c>
      <c r="F130" s="329" t="s">
        <v>796</v>
      </c>
      <c r="G130" s="88" t="s">
        <v>1799</v>
      </c>
      <c r="H130" s="329" t="s">
        <v>796</v>
      </c>
      <c r="I130" s="329" t="s">
        <v>796</v>
      </c>
      <c r="J130" s="329" t="s">
        <v>1799</v>
      </c>
    </row>
    <row r="131" spans="1:10" x14ac:dyDescent="0.2">
      <c r="A131" s="329" t="s">
        <v>552</v>
      </c>
      <c r="B131" s="88" t="s">
        <v>1800</v>
      </c>
      <c r="C131" s="329" t="s">
        <v>552</v>
      </c>
      <c r="F131" s="329" t="s">
        <v>552</v>
      </c>
      <c r="G131" s="88" t="s">
        <v>1800</v>
      </c>
      <c r="H131" s="329" t="s">
        <v>552</v>
      </c>
      <c r="I131" s="329" t="s">
        <v>552</v>
      </c>
      <c r="J131" s="329" t="s">
        <v>1800</v>
      </c>
    </row>
    <row r="132" spans="1:10" x14ac:dyDescent="0.2">
      <c r="A132" s="329" t="s">
        <v>1598</v>
      </c>
      <c r="B132" s="88" t="s">
        <v>1801</v>
      </c>
      <c r="C132" s="329" t="s">
        <v>1598</v>
      </c>
      <c r="F132" s="329" t="s">
        <v>1598</v>
      </c>
      <c r="G132" s="88" t="s">
        <v>1801</v>
      </c>
      <c r="H132" s="329" t="s">
        <v>1598</v>
      </c>
      <c r="I132" s="329" t="s">
        <v>1598</v>
      </c>
      <c r="J132" s="329" t="s">
        <v>1801</v>
      </c>
    </row>
    <row r="133" spans="1:10" x14ac:dyDescent="0.2">
      <c r="A133" s="329" t="s">
        <v>1218</v>
      </c>
      <c r="B133" s="88" t="s">
        <v>1802</v>
      </c>
      <c r="C133" s="329" t="s">
        <v>1218</v>
      </c>
      <c r="F133" s="329" t="s">
        <v>1218</v>
      </c>
      <c r="G133" s="88" t="s">
        <v>1802</v>
      </c>
      <c r="H133" s="329" t="s">
        <v>1218</v>
      </c>
      <c r="I133" s="329" t="s">
        <v>1218</v>
      </c>
      <c r="J133" s="329" t="s">
        <v>1802</v>
      </c>
    </row>
    <row r="134" spans="1:10" x14ac:dyDescent="0.2">
      <c r="A134" s="329" t="s">
        <v>1554</v>
      </c>
      <c r="B134" s="88" t="s">
        <v>1803</v>
      </c>
      <c r="C134" s="329" t="s">
        <v>1554</v>
      </c>
      <c r="F134" s="329" t="s">
        <v>1554</v>
      </c>
      <c r="G134" s="88" t="s">
        <v>1803</v>
      </c>
      <c r="H134" s="329" t="s">
        <v>1554</v>
      </c>
      <c r="I134" s="329" t="s">
        <v>1554</v>
      </c>
      <c r="J134" s="329" t="s">
        <v>1803</v>
      </c>
    </row>
    <row r="135" spans="1:10" x14ac:dyDescent="0.2">
      <c r="A135" s="329" t="s">
        <v>336</v>
      </c>
      <c r="B135" s="88" t="s">
        <v>1804</v>
      </c>
      <c r="C135" s="329" t="s">
        <v>336</v>
      </c>
      <c r="F135" s="329" t="s">
        <v>336</v>
      </c>
      <c r="G135" s="88" t="s">
        <v>1804</v>
      </c>
      <c r="H135" s="329" t="s">
        <v>336</v>
      </c>
      <c r="I135" s="329" t="s">
        <v>336</v>
      </c>
      <c r="J135" s="329" t="s">
        <v>1804</v>
      </c>
    </row>
    <row r="136" spans="1:10" x14ac:dyDescent="0.2">
      <c r="A136" s="329" t="s">
        <v>361</v>
      </c>
      <c r="B136" s="88" t="s">
        <v>1805</v>
      </c>
      <c r="C136" s="329" t="s">
        <v>361</v>
      </c>
      <c r="F136" s="329" t="s">
        <v>361</v>
      </c>
      <c r="G136" s="88" t="s">
        <v>1805</v>
      </c>
      <c r="H136" s="329" t="s">
        <v>361</v>
      </c>
      <c r="I136" s="329" t="s">
        <v>361</v>
      </c>
      <c r="J136" s="329" t="s">
        <v>1805</v>
      </c>
    </row>
    <row r="137" spans="1:10" x14ac:dyDescent="0.2">
      <c r="A137" s="329" t="s">
        <v>337</v>
      </c>
      <c r="B137" s="88" t="s">
        <v>1806</v>
      </c>
      <c r="C137" s="329" t="s">
        <v>337</v>
      </c>
      <c r="F137" s="329" t="s">
        <v>337</v>
      </c>
      <c r="G137" s="88" t="s">
        <v>1806</v>
      </c>
      <c r="H137" s="329" t="s">
        <v>337</v>
      </c>
      <c r="I137" s="329" t="s">
        <v>337</v>
      </c>
      <c r="J137" s="329" t="s">
        <v>1806</v>
      </c>
    </row>
    <row r="138" spans="1:10" x14ac:dyDescent="0.2">
      <c r="A138" s="329" t="s">
        <v>398</v>
      </c>
      <c r="B138" s="88" t="s">
        <v>1807</v>
      </c>
      <c r="C138" s="329" t="s">
        <v>398</v>
      </c>
      <c r="F138" s="329" t="s">
        <v>398</v>
      </c>
      <c r="G138" s="88" t="s">
        <v>1807</v>
      </c>
      <c r="H138" s="329" t="s">
        <v>398</v>
      </c>
      <c r="I138" s="329" t="s">
        <v>398</v>
      </c>
      <c r="J138" s="329" t="s">
        <v>1807</v>
      </c>
    </row>
    <row r="139" spans="1:10" x14ac:dyDescent="0.2">
      <c r="A139" s="329" t="s">
        <v>739</v>
      </c>
      <c r="B139" s="88" t="s">
        <v>1808</v>
      </c>
      <c r="C139" s="329" t="s">
        <v>739</v>
      </c>
      <c r="F139" s="329" t="s">
        <v>739</v>
      </c>
      <c r="G139" s="88" t="s">
        <v>1808</v>
      </c>
      <c r="H139" s="329" t="s">
        <v>739</v>
      </c>
      <c r="I139" s="329" t="s">
        <v>739</v>
      </c>
      <c r="J139" s="329" t="s">
        <v>1808</v>
      </c>
    </row>
    <row r="140" spans="1:10" x14ac:dyDescent="0.2">
      <c r="A140" s="329" t="s">
        <v>338</v>
      </c>
      <c r="B140" s="88" t="s">
        <v>1809</v>
      </c>
      <c r="C140" s="329" t="s">
        <v>338</v>
      </c>
      <c r="F140" s="329" t="s">
        <v>338</v>
      </c>
      <c r="G140" s="88" t="s">
        <v>1809</v>
      </c>
      <c r="H140" s="329" t="s">
        <v>338</v>
      </c>
      <c r="I140" s="329" t="s">
        <v>338</v>
      </c>
      <c r="J140" s="329" t="s">
        <v>1809</v>
      </c>
    </row>
    <row r="141" spans="1:10" x14ac:dyDescent="0.2">
      <c r="A141" s="329" t="s">
        <v>554</v>
      </c>
      <c r="B141" s="88" t="s">
        <v>1810</v>
      </c>
      <c r="C141" s="329" t="s">
        <v>554</v>
      </c>
      <c r="F141" s="329" t="s">
        <v>554</v>
      </c>
      <c r="G141" s="88" t="s">
        <v>1810</v>
      </c>
      <c r="H141" s="329" t="s">
        <v>554</v>
      </c>
      <c r="I141" s="329" t="s">
        <v>554</v>
      </c>
      <c r="J141" s="329" t="s">
        <v>1810</v>
      </c>
    </row>
    <row r="142" spans="1:10" x14ac:dyDescent="0.2">
      <c r="A142" s="329" t="s">
        <v>445</v>
      </c>
      <c r="B142" s="88" t="s">
        <v>1811</v>
      </c>
      <c r="C142" s="329" t="s">
        <v>445</v>
      </c>
      <c r="F142" s="329" t="s">
        <v>445</v>
      </c>
      <c r="G142" s="88" t="s">
        <v>1811</v>
      </c>
      <c r="H142" s="329" t="s">
        <v>445</v>
      </c>
      <c r="I142" s="329" t="s">
        <v>445</v>
      </c>
      <c r="J142" s="329" t="s">
        <v>1811</v>
      </c>
    </row>
    <row r="143" spans="1:10" x14ac:dyDescent="0.2">
      <c r="A143" s="329" t="s">
        <v>206</v>
      </c>
      <c r="B143" s="88" t="s">
        <v>1812</v>
      </c>
      <c r="C143" s="329" t="s">
        <v>206</v>
      </c>
      <c r="F143" s="329" t="s">
        <v>206</v>
      </c>
      <c r="G143" s="88" t="s">
        <v>1812</v>
      </c>
      <c r="H143" s="329" t="s">
        <v>206</v>
      </c>
      <c r="I143" s="329" t="s">
        <v>206</v>
      </c>
      <c r="J143" s="329" t="s">
        <v>1812</v>
      </c>
    </row>
    <row r="144" spans="1:10" x14ac:dyDescent="0.2">
      <c r="A144" s="329" t="s">
        <v>200</v>
      </c>
      <c r="B144" s="88" t="s">
        <v>1813</v>
      </c>
      <c r="C144" s="329" t="s">
        <v>200</v>
      </c>
      <c r="F144" s="329" t="s">
        <v>200</v>
      </c>
      <c r="G144" s="88" t="s">
        <v>1813</v>
      </c>
      <c r="H144" s="329" t="s">
        <v>200</v>
      </c>
      <c r="I144" s="329" t="s">
        <v>200</v>
      </c>
      <c r="J144" s="329" t="s">
        <v>1813</v>
      </c>
    </row>
    <row r="145" spans="1:10" x14ac:dyDescent="0.2">
      <c r="A145" s="329" t="s">
        <v>1599</v>
      </c>
      <c r="B145" s="88" t="s">
        <v>1814</v>
      </c>
      <c r="C145" s="329" t="s">
        <v>1599</v>
      </c>
      <c r="F145" s="329" t="s">
        <v>1599</v>
      </c>
      <c r="G145" s="88" t="s">
        <v>1814</v>
      </c>
      <c r="H145" s="329" t="s">
        <v>1599</v>
      </c>
      <c r="I145" s="329" t="s">
        <v>1599</v>
      </c>
      <c r="J145" s="329" t="s">
        <v>1814</v>
      </c>
    </row>
    <row r="146" spans="1:10" x14ac:dyDescent="0.2">
      <c r="A146" s="329" t="s">
        <v>1372</v>
      </c>
      <c r="B146" s="88" t="s">
        <v>1815</v>
      </c>
      <c r="C146" s="329" t="s">
        <v>1372</v>
      </c>
      <c r="F146" s="329" t="s">
        <v>1372</v>
      </c>
      <c r="G146" s="88" t="s">
        <v>1815</v>
      </c>
      <c r="H146" s="329" t="s">
        <v>1372</v>
      </c>
      <c r="I146" s="329" t="s">
        <v>1372</v>
      </c>
      <c r="J146" s="329" t="s">
        <v>1815</v>
      </c>
    </row>
    <row r="147" spans="1:10" x14ac:dyDescent="0.2">
      <c r="A147" s="329" t="s">
        <v>462</v>
      </c>
      <c r="B147" s="88" t="s">
        <v>1816</v>
      </c>
      <c r="C147" s="329" t="s">
        <v>462</v>
      </c>
      <c r="F147" s="329" t="s">
        <v>462</v>
      </c>
      <c r="G147" s="88" t="s">
        <v>1816</v>
      </c>
      <c r="H147" s="329" t="s">
        <v>462</v>
      </c>
      <c r="I147" s="329" t="s">
        <v>462</v>
      </c>
      <c r="J147" s="329" t="s">
        <v>1816</v>
      </c>
    </row>
    <row r="148" spans="1:10" x14ac:dyDescent="0.2">
      <c r="A148" s="329" t="s">
        <v>453</v>
      </c>
      <c r="B148" s="88" t="s">
        <v>1817</v>
      </c>
      <c r="C148" s="329" t="s">
        <v>453</v>
      </c>
      <c r="F148" s="329" t="s">
        <v>453</v>
      </c>
      <c r="G148" s="88" t="s">
        <v>1817</v>
      </c>
      <c r="H148" s="329" t="s">
        <v>453</v>
      </c>
      <c r="I148" s="329" t="s">
        <v>453</v>
      </c>
      <c r="J148" s="329" t="s">
        <v>1817</v>
      </c>
    </row>
    <row r="149" spans="1:10" x14ac:dyDescent="0.2">
      <c r="A149" s="329" t="s">
        <v>551</v>
      </c>
      <c r="B149" s="88" t="s">
        <v>1818</v>
      </c>
      <c r="C149" s="329" t="s">
        <v>551</v>
      </c>
      <c r="F149" s="329" t="s">
        <v>551</v>
      </c>
      <c r="G149" s="88" t="s">
        <v>1818</v>
      </c>
      <c r="H149" s="329" t="s">
        <v>551</v>
      </c>
      <c r="I149" s="329" t="s">
        <v>551</v>
      </c>
      <c r="J149" s="329" t="s">
        <v>1818</v>
      </c>
    </row>
    <row r="150" spans="1:10" x14ac:dyDescent="0.2">
      <c r="A150" s="329" t="s">
        <v>560</v>
      </c>
      <c r="B150" s="88" t="s">
        <v>1819</v>
      </c>
      <c r="C150" s="329" t="s">
        <v>560</v>
      </c>
      <c r="F150" s="329" t="s">
        <v>560</v>
      </c>
      <c r="G150" s="88" t="s">
        <v>1819</v>
      </c>
      <c r="H150" s="329" t="s">
        <v>560</v>
      </c>
      <c r="I150" s="329" t="s">
        <v>560</v>
      </c>
      <c r="J150" s="329" t="s">
        <v>1819</v>
      </c>
    </row>
    <row r="151" spans="1:10" x14ac:dyDescent="0.2">
      <c r="A151" s="329" t="s">
        <v>388</v>
      </c>
      <c r="B151" s="88" t="s">
        <v>1820</v>
      </c>
      <c r="C151" s="329" t="s">
        <v>388</v>
      </c>
      <c r="F151" s="329" t="s">
        <v>388</v>
      </c>
      <c r="G151" s="88" t="s">
        <v>1820</v>
      </c>
      <c r="H151" s="329" t="s">
        <v>388</v>
      </c>
      <c r="I151" s="329" t="s">
        <v>388</v>
      </c>
      <c r="J151" s="329" t="s">
        <v>1820</v>
      </c>
    </row>
    <row r="152" spans="1:10" x14ac:dyDescent="0.2">
      <c r="A152" s="329" t="s">
        <v>801</v>
      </c>
      <c r="B152" s="88" t="s">
        <v>1821</v>
      </c>
      <c r="C152" s="329" t="s">
        <v>801</v>
      </c>
      <c r="F152" s="329" t="s">
        <v>801</v>
      </c>
      <c r="G152" s="88" t="s">
        <v>1821</v>
      </c>
      <c r="H152" s="329" t="s">
        <v>801</v>
      </c>
      <c r="I152" s="329" t="s">
        <v>801</v>
      </c>
      <c r="J152" s="329" t="s">
        <v>1821</v>
      </c>
    </row>
    <row r="153" spans="1:10" x14ac:dyDescent="0.2">
      <c r="A153" s="329" t="s">
        <v>548</v>
      </c>
      <c r="B153" s="88" t="s">
        <v>1822</v>
      </c>
      <c r="C153" s="329" t="s">
        <v>548</v>
      </c>
      <c r="F153" s="329" t="s">
        <v>548</v>
      </c>
      <c r="G153" s="88" t="s">
        <v>1822</v>
      </c>
      <c r="H153" s="329" t="s">
        <v>548</v>
      </c>
      <c r="I153" s="329" t="s">
        <v>548</v>
      </c>
      <c r="J153" s="329" t="s">
        <v>1822</v>
      </c>
    </row>
    <row r="154" spans="1:10" x14ac:dyDescent="0.2">
      <c r="A154" s="329" t="s">
        <v>230</v>
      </c>
      <c r="B154" s="88" t="s">
        <v>1823</v>
      </c>
      <c r="C154" s="329" t="s">
        <v>230</v>
      </c>
      <c r="F154" s="329" t="s">
        <v>230</v>
      </c>
      <c r="G154" s="88" t="s">
        <v>1823</v>
      </c>
      <c r="H154" s="329" t="s">
        <v>230</v>
      </c>
      <c r="I154" s="329" t="s">
        <v>230</v>
      </c>
      <c r="J154" s="329" t="s">
        <v>1823</v>
      </c>
    </row>
    <row r="155" spans="1:10" x14ac:dyDescent="0.2">
      <c r="A155" s="329" t="s">
        <v>186</v>
      </c>
      <c r="B155" s="88" t="s">
        <v>1824</v>
      </c>
      <c r="C155" s="329" t="s">
        <v>186</v>
      </c>
      <c r="F155" s="329" t="s">
        <v>186</v>
      </c>
      <c r="G155" s="88" t="s">
        <v>1824</v>
      </c>
      <c r="H155" s="329" t="s">
        <v>186</v>
      </c>
      <c r="I155" s="329" t="s">
        <v>186</v>
      </c>
      <c r="J155" s="329" t="s">
        <v>1824</v>
      </c>
    </row>
    <row r="156" spans="1:10" x14ac:dyDescent="0.2">
      <c r="A156" s="329" t="s">
        <v>354</v>
      </c>
      <c r="B156" s="88" t="s">
        <v>1825</v>
      </c>
      <c r="C156" s="329" t="s">
        <v>354</v>
      </c>
      <c r="F156" s="329" t="s">
        <v>354</v>
      </c>
      <c r="G156" s="88" t="s">
        <v>1825</v>
      </c>
      <c r="H156" s="329" t="s">
        <v>354</v>
      </c>
      <c r="I156" s="329" t="s">
        <v>354</v>
      </c>
      <c r="J156" s="329" t="s">
        <v>1825</v>
      </c>
    </row>
    <row r="157" spans="1:10" x14ac:dyDescent="0.2">
      <c r="A157" s="329" t="s">
        <v>744</v>
      </c>
      <c r="B157" s="88" t="s">
        <v>1826</v>
      </c>
      <c r="C157" s="329" t="s">
        <v>744</v>
      </c>
      <c r="F157" s="329" t="s">
        <v>744</v>
      </c>
      <c r="G157" s="88" t="s">
        <v>1826</v>
      </c>
      <c r="H157" s="329" t="s">
        <v>744</v>
      </c>
      <c r="I157" s="329" t="s">
        <v>744</v>
      </c>
      <c r="J157" s="329" t="s">
        <v>1826</v>
      </c>
    </row>
    <row r="158" spans="1:10" x14ac:dyDescent="0.2">
      <c r="A158" s="329" t="s">
        <v>1326</v>
      </c>
      <c r="B158" s="88" t="s">
        <v>1827</v>
      </c>
      <c r="C158" s="329" t="s">
        <v>1326</v>
      </c>
      <c r="F158" s="329" t="s">
        <v>1326</v>
      </c>
      <c r="G158" s="88" t="s">
        <v>1827</v>
      </c>
      <c r="H158" s="329" t="s">
        <v>1326</v>
      </c>
      <c r="I158" s="329" t="s">
        <v>1326</v>
      </c>
      <c r="J158" s="329" t="s">
        <v>1827</v>
      </c>
    </row>
    <row r="159" spans="1:10" x14ac:dyDescent="0.2">
      <c r="A159" s="329" t="s">
        <v>221</v>
      </c>
      <c r="B159" s="88" t="s">
        <v>1828</v>
      </c>
      <c r="C159" s="329" t="s">
        <v>221</v>
      </c>
      <c r="F159" s="329" t="s">
        <v>221</v>
      </c>
      <c r="G159" s="88" t="s">
        <v>1828</v>
      </c>
      <c r="H159" s="329" t="s">
        <v>221</v>
      </c>
      <c r="I159" s="329" t="s">
        <v>221</v>
      </c>
      <c r="J159" s="329" t="s">
        <v>1828</v>
      </c>
    </row>
    <row r="160" spans="1:10" x14ac:dyDescent="0.2">
      <c r="A160" s="329" t="s">
        <v>582</v>
      </c>
      <c r="B160" s="88" t="s">
        <v>1829</v>
      </c>
      <c r="C160" s="329" t="s">
        <v>582</v>
      </c>
      <c r="F160" s="329" t="s">
        <v>582</v>
      </c>
      <c r="G160" s="88" t="s">
        <v>1829</v>
      </c>
      <c r="H160" s="329" t="s">
        <v>582</v>
      </c>
      <c r="I160" s="329" t="s">
        <v>582</v>
      </c>
      <c r="J160" s="329" t="s">
        <v>1829</v>
      </c>
    </row>
    <row r="161" spans="1:10" x14ac:dyDescent="0.2">
      <c r="A161" s="329" t="s">
        <v>257</v>
      </c>
      <c r="B161" s="88" t="s">
        <v>1830</v>
      </c>
      <c r="C161" s="329" t="s">
        <v>257</v>
      </c>
      <c r="F161" s="329" t="s">
        <v>257</v>
      </c>
      <c r="G161" s="88" t="s">
        <v>1830</v>
      </c>
      <c r="H161" s="329" t="s">
        <v>257</v>
      </c>
      <c r="I161" s="329" t="s">
        <v>257</v>
      </c>
      <c r="J161" s="329" t="s">
        <v>1830</v>
      </c>
    </row>
    <row r="162" spans="1:10" x14ac:dyDescent="0.2">
      <c r="A162" s="329" t="s">
        <v>580</v>
      </c>
      <c r="B162" s="88" t="s">
        <v>1831</v>
      </c>
      <c r="C162" s="329" t="s">
        <v>580</v>
      </c>
      <c r="F162" s="329" t="s">
        <v>580</v>
      </c>
      <c r="G162" s="88" t="s">
        <v>1831</v>
      </c>
      <c r="H162" s="329" t="s">
        <v>580</v>
      </c>
      <c r="I162" s="329" t="s">
        <v>580</v>
      </c>
      <c r="J162" s="329" t="s">
        <v>1831</v>
      </c>
    </row>
    <row r="163" spans="1:10" x14ac:dyDescent="0.2">
      <c r="A163" s="329" t="s">
        <v>1636</v>
      </c>
      <c r="B163" s="88" t="s">
        <v>1832</v>
      </c>
      <c r="C163" s="329" t="s">
        <v>1636</v>
      </c>
      <c r="F163" s="329" t="s">
        <v>1636</v>
      </c>
      <c r="G163" s="88" t="s">
        <v>1832</v>
      </c>
      <c r="H163" s="329" t="s">
        <v>1636</v>
      </c>
      <c r="I163" s="329" t="s">
        <v>1636</v>
      </c>
      <c r="J163" s="329" t="s">
        <v>1832</v>
      </c>
    </row>
    <row r="164" spans="1:10" x14ac:dyDescent="0.2">
      <c r="A164" s="329" t="s">
        <v>1638</v>
      </c>
      <c r="B164" s="88" t="s">
        <v>1833</v>
      </c>
      <c r="C164" s="329" t="s">
        <v>1638</v>
      </c>
      <c r="F164" s="329" t="s">
        <v>1638</v>
      </c>
      <c r="G164" s="88" t="s">
        <v>1833</v>
      </c>
      <c r="H164" s="329" t="s">
        <v>1638</v>
      </c>
      <c r="I164" s="329" t="s">
        <v>1638</v>
      </c>
      <c r="J164" s="329" t="s">
        <v>1833</v>
      </c>
    </row>
    <row r="165" spans="1:10" x14ac:dyDescent="0.2">
      <c r="A165" s="329" t="s">
        <v>1640</v>
      </c>
      <c r="B165" s="88" t="s">
        <v>1834</v>
      </c>
      <c r="C165" s="329" t="s">
        <v>1640</v>
      </c>
      <c r="F165" s="329" t="s">
        <v>1640</v>
      </c>
      <c r="G165" s="88" t="s">
        <v>1834</v>
      </c>
      <c r="H165" s="329" t="s">
        <v>1640</v>
      </c>
      <c r="I165" s="329" t="s">
        <v>1640</v>
      </c>
      <c r="J165" s="329" t="s">
        <v>1834</v>
      </c>
    </row>
    <row r="166" spans="1:10" x14ac:dyDescent="0.2">
      <c r="A166" s="329" t="s">
        <v>1642</v>
      </c>
      <c r="B166" s="88" t="s">
        <v>1835</v>
      </c>
      <c r="C166" s="329" t="s">
        <v>1642</v>
      </c>
      <c r="F166" s="329" t="s">
        <v>1642</v>
      </c>
      <c r="G166" s="88" t="s">
        <v>1835</v>
      </c>
      <c r="H166" s="329" t="s">
        <v>1642</v>
      </c>
      <c r="I166" s="329" t="s">
        <v>1642</v>
      </c>
      <c r="J166" s="329" t="s">
        <v>1835</v>
      </c>
    </row>
    <row r="167" spans="1:10" x14ac:dyDescent="0.2">
      <c r="A167" s="329" t="s">
        <v>1639</v>
      </c>
      <c r="B167" s="88" t="s">
        <v>1836</v>
      </c>
      <c r="C167" s="329" t="s">
        <v>1639</v>
      </c>
      <c r="F167" s="329" t="s">
        <v>1639</v>
      </c>
      <c r="G167" s="88" t="s">
        <v>1836</v>
      </c>
      <c r="H167" s="329" t="s">
        <v>1639</v>
      </c>
      <c r="I167" s="329" t="s">
        <v>1639</v>
      </c>
      <c r="J167" s="329" t="s">
        <v>1836</v>
      </c>
    </row>
    <row r="168" spans="1:10" x14ac:dyDescent="0.2">
      <c r="A168" s="329" t="s">
        <v>1612</v>
      </c>
      <c r="B168" s="88" t="s">
        <v>1837</v>
      </c>
      <c r="C168" s="329" t="s">
        <v>1612</v>
      </c>
      <c r="F168" s="329" t="s">
        <v>1612</v>
      </c>
      <c r="G168" s="88" t="s">
        <v>1837</v>
      </c>
      <c r="H168" s="329" t="s">
        <v>1612</v>
      </c>
      <c r="I168" s="329" t="s">
        <v>1612</v>
      </c>
      <c r="J168" s="329" t="s">
        <v>1837</v>
      </c>
    </row>
    <row r="169" spans="1:10" x14ac:dyDescent="0.2">
      <c r="A169" s="329" t="s">
        <v>748</v>
      </c>
      <c r="B169" s="88" t="s">
        <v>1838</v>
      </c>
      <c r="C169" s="329" t="s">
        <v>748</v>
      </c>
      <c r="F169" s="329" t="s">
        <v>748</v>
      </c>
      <c r="G169" s="88" t="s">
        <v>1838</v>
      </c>
      <c r="H169" s="329" t="s">
        <v>748</v>
      </c>
      <c r="I169" s="329" t="s">
        <v>748</v>
      </c>
      <c r="J169" s="329" t="s">
        <v>1838</v>
      </c>
    </row>
    <row r="170" spans="1:10" x14ac:dyDescent="0.2">
      <c r="A170" s="329" t="s">
        <v>414</v>
      </c>
      <c r="B170" s="88" t="s">
        <v>1839</v>
      </c>
      <c r="C170" s="329" t="s">
        <v>414</v>
      </c>
      <c r="F170" s="329" t="s">
        <v>414</v>
      </c>
      <c r="G170" s="88" t="s">
        <v>1839</v>
      </c>
      <c r="H170" s="329" t="s">
        <v>414</v>
      </c>
      <c r="I170" s="329" t="s">
        <v>414</v>
      </c>
      <c r="J170" s="329" t="s">
        <v>1839</v>
      </c>
    </row>
    <row r="171" spans="1:10" x14ac:dyDescent="0.2">
      <c r="A171" s="329" t="s">
        <v>255</v>
      </c>
      <c r="B171" s="88" t="s">
        <v>1840</v>
      </c>
      <c r="C171" s="329" t="s">
        <v>255</v>
      </c>
      <c r="F171" s="329" t="s">
        <v>255</v>
      </c>
      <c r="G171" s="88" t="s">
        <v>1840</v>
      </c>
      <c r="H171" s="329" t="s">
        <v>255</v>
      </c>
      <c r="I171" s="329" t="s">
        <v>255</v>
      </c>
      <c r="J171" s="329" t="s">
        <v>1840</v>
      </c>
    </row>
    <row r="172" spans="1:10" x14ac:dyDescent="0.2">
      <c r="A172" s="329" t="s">
        <v>607</v>
      </c>
      <c r="B172" s="88" t="s">
        <v>1841</v>
      </c>
      <c r="C172" s="329" t="s">
        <v>607</v>
      </c>
      <c r="F172" s="329" t="s">
        <v>607</v>
      </c>
      <c r="G172" s="88" t="s">
        <v>1841</v>
      </c>
      <c r="H172" s="329" t="s">
        <v>607</v>
      </c>
      <c r="I172" s="329" t="s">
        <v>607</v>
      </c>
      <c r="J172" s="329" t="s">
        <v>1841</v>
      </c>
    </row>
    <row r="173" spans="1:10" x14ac:dyDescent="0.2">
      <c r="A173" s="329" t="s">
        <v>457</v>
      </c>
      <c r="B173" s="88" t="s">
        <v>1842</v>
      </c>
      <c r="C173" s="329" t="s">
        <v>457</v>
      </c>
      <c r="F173" s="329" t="s">
        <v>457</v>
      </c>
      <c r="G173" s="88" t="s">
        <v>1842</v>
      </c>
      <c r="H173" s="329" t="s">
        <v>457</v>
      </c>
      <c r="I173" s="329" t="s">
        <v>457</v>
      </c>
      <c r="J173" s="329" t="s">
        <v>1842</v>
      </c>
    </row>
    <row r="174" spans="1:10" x14ac:dyDescent="0.2">
      <c r="A174" s="329" t="s">
        <v>1327</v>
      </c>
      <c r="B174" s="88" t="s">
        <v>1843</v>
      </c>
      <c r="C174" s="329" t="s">
        <v>1327</v>
      </c>
      <c r="F174" s="329" t="s">
        <v>1327</v>
      </c>
      <c r="G174" s="88" t="s">
        <v>1843</v>
      </c>
      <c r="H174" s="329" t="s">
        <v>1327</v>
      </c>
      <c r="I174" s="329" t="s">
        <v>1327</v>
      </c>
      <c r="J174" s="329" t="s">
        <v>1843</v>
      </c>
    </row>
    <row r="175" spans="1:10" x14ac:dyDescent="0.2">
      <c r="A175" s="329" t="s">
        <v>435</v>
      </c>
      <c r="B175" s="88" t="s">
        <v>1844</v>
      </c>
      <c r="C175" s="329" t="s">
        <v>435</v>
      </c>
      <c r="F175" s="329" t="s">
        <v>435</v>
      </c>
      <c r="G175" s="88" t="s">
        <v>1844</v>
      </c>
      <c r="H175" s="329" t="s">
        <v>435</v>
      </c>
      <c r="I175" s="329" t="s">
        <v>435</v>
      </c>
      <c r="J175" s="329" t="s">
        <v>1844</v>
      </c>
    </row>
    <row r="176" spans="1:10" x14ac:dyDescent="0.2">
      <c r="A176" s="329" t="s">
        <v>808</v>
      </c>
      <c r="B176" s="88" t="s">
        <v>1845</v>
      </c>
      <c r="C176" s="329" t="s">
        <v>808</v>
      </c>
      <c r="F176" s="329" t="s">
        <v>808</v>
      </c>
      <c r="G176" s="88" t="s">
        <v>1845</v>
      </c>
      <c r="H176" s="329" t="s">
        <v>808</v>
      </c>
      <c r="I176" s="329" t="s">
        <v>808</v>
      </c>
      <c r="J176" s="329" t="s">
        <v>1845</v>
      </c>
    </row>
    <row r="177" spans="1:10" x14ac:dyDescent="0.2">
      <c r="A177" s="329" t="s">
        <v>374</v>
      </c>
      <c r="B177" s="88" t="s">
        <v>1846</v>
      </c>
      <c r="C177" s="329" t="s">
        <v>374</v>
      </c>
      <c r="F177" s="329" t="s">
        <v>374</v>
      </c>
      <c r="G177" s="88" t="s">
        <v>1846</v>
      </c>
      <c r="H177" s="329" t="s">
        <v>374</v>
      </c>
      <c r="I177" s="329" t="s">
        <v>374</v>
      </c>
      <c r="J177" s="329" t="s">
        <v>1846</v>
      </c>
    </row>
    <row r="178" spans="1:10" x14ac:dyDescent="0.2">
      <c r="A178" s="329" t="s">
        <v>219</v>
      </c>
      <c r="B178" s="88" t="s">
        <v>1847</v>
      </c>
      <c r="C178" s="329" t="s">
        <v>219</v>
      </c>
      <c r="F178" s="329" t="s">
        <v>219</v>
      </c>
      <c r="G178" s="88" t="s">
        <v>1847</v>
      </c>
      <c r="H178" s="329" t="s">
        <v>219</v>
      </c>
      <c r="I178" s="329" t="s">
        <v>219</v>
      </c>
      <c r="J178" s="329" t="s">
        <v>1847</v>
      </c>
    </row>
    <row r="179" spans="1:10" x14ac:dyDescent="0.2">
      <c r="A179" s="329" t="s">
        <v>247</v>
      </c>
      <c r="B179" s="88" t="s">
        <v>1848</v>
      </c>
      <c r="C179" s="329" t="s">
        <v>247</v>
      </c>
      <c r="F179" s="329" t="s">
        <v>247</v>
      </c>
      <c r="G179" s="88" t="s">
        <v>1848</v>
      </c>
      <c r="H179" s="329" t="s">
        <v>247</v>
      </c>
      <c r="I179" s="329" t="s">
        <v>247</v>
      </c>
      <c r="J179" s="329" t="s">
        <v>1848</v>
      </c>
    </row>
    <row r="180" spans="1:10" x14ac:dyDescent="0.2">
      <c r="A180" s="329" t="s">
        <v>807</v>
      </c>
      <c r="B180" s="88" t="s">
        <v>1849</v>
      </c>
      <c r="C180" s="329" t="s">
        <v>807</v>
      </c>
      <c r="F180" s="329" t="s">
        <v>807</v>
      </c>
      <c r="G180" s="88" t="s">
        <v>1849</v>
      </c>
      <c r="H180" s="329" t="s">
        <v>807</v>
      </c>
      <c r="I180" s="329" t="s">
        <v>807</v>
      </c>
      <c r="J180" s="329" t="s">
        <v>1849</v>
      </c>
    </row>
    <row r="181" spans="1:10" x14ac:dyDescent="0.2">
      <c r="A181" s="329" t="s">
        <v>411</v>
      </c>
      <c r="B181" s="88" t="s">
        <v>1850</v>
      </c>
      <c r="C181" s="329" t="s">
        <v>411</v>
      </c>
      <c r="F181" s="329" t="s">
        <v>411</v>
      </c>
      <c r="G181" s="88" t="s">
        <v>1850</v>
      </c>
      <c r="H181" s="329" t="s">
        <v>411</v>
      </c>
      <c r="I181" s="329" t="s">
        <v>411</v>
      </c>
      <c r="J181" s="329" t="s">
        <v>1850</v>
      </c>
    </row>
    <row r="182" spans="1:10" x14ac:dyDescent="0.2">
      <c r="A182" s="329" t="s">
        <v>812</v>
      </c>
      <c r="B182" s="88" t="s">
        <v>1851</v>
      </c>
      <c r="C182" s="329" t="s">
        <v>812</v>
      </c>
      <c r="F182" s="329" t="s">
        <v>812</v>
      </c>
      <c r="G182" s="88" t="s">
        <v>1851</v>
      </c>
      <c r="H182" s="329" t="s">
        <v>812</v>
      </c>
      <c r="I182" s="329" t="s">
        <v>812</v>
      </c>
      <c r="J182" s="329" t="s">
        <v>1851</v>
      </c>
    </row>
    <row r="183" spans="1:10" x14ac:dyDescent="0.2">
      <c r="A183" s="329" t="s">
        <v>188</v>
      </c>
      <c r="B183" s="88" t="s">
        <v>1852</v>
      </c>
      <c r="C183" s="329" t="s">
        <v>188</v>
      </c>
      <c r="F183" s="329" t="s">
        <v>188</v>
      </c>
      <c r="G183" s="88" t="s">
        <v>1852</v>
      </c>
      <c r="H183" s="329" t="s">
        <v>188</v>
      </c>
      <c r="I183" s="329" t="s">
        <v>188</v>
      </c>
      <c r="J183" s="329" t="s">
        <v>1852</v>
      </c>
    </row>
    <row r="184" spans="1:10" x14ac:dyDescent="0.2">
      <c r="A184" s="329" t="s">
        <v>198</v>
      </c>
      <c r="B184" s="88" t="s">
        <v>1853</v>
      </c>
      <c r="C184" s="329" t="s">
        <v>198</v>
      </c>
      <c r="F184" s="329" t="s">
        <v>198</v>
      </c>
      <c r="G184" s="88" t="s">
        <v>1853</v>
      </c>
      <c r="H184" s="329" t="s">
        <v>198</v>
      </c>
      <c r="I184" s="329" t="s">
        <v>198</v>
      </c>
      <c r="J184" s="329" t="s">
        <v>1853</v>
      </c>
    </row>
    <row r="185" spans="1:10" x14ac:dyDescent="0.2">
      <c r="A185" s="329" t="s">
        <v>425</v>
      </c>
      <c r="B185" s="88" t="s">
        <v>1854</v>
      </c>
      <c r="C185" s="329" t="s">
        <v>425</v>
      </c>
      <c r="F185" s="329" t="s">
        <v>425</v>
      </c>
      <c r="G185" s="88" t="s">
        <v>1854</v>
      </c>
      <c r="H185" s="329" t="s">
        <v>425</v>
      </c>
      <c r="I185" s="329" t="s">
        <v>425</v>
      </c>
      <c r="J185" s="329" t="s">
        <v>1854</v>
      </c>
    </row>
    <row r="186" spans="1:10" x14ac:dyDescent="0.2">
      <c r="A186" s="329" t="s">
        <v>591</v>
      </c>
      <c r="B186" s="88" t="s">
        <v>1855</v>
      </c>
      <c r="C186" s="329" t="s">
        <v>591</v>
      </c>
      <c r="F186" s="329" t="s">
        <v>591</v>
      </c>
      <c r="G186" s="88" t="s">
        <v>1855</v>
      </c>
      <c r="H186" s="329" t="s">
        <v>591</v>
      </c>
      <c r="I186" s="329" t="s">
        <v>591</v>
      </c>
      <c r="J186" s="329" t="s">
        <v>1855</v>
      </c>
    </row>
    <row r="187" spans="1:10" x14ac:dyDescent="0.2">
      <c r="A187" s="329" t="s">
        <v>464</v>
      </c>
      <c r="B187" s="88" t="s">
        <v>1856</v>
      </c>
      <c r="C187" s="329" t="s">
        <v>464</v>
      </c>
      <c r="F187" s="329" t="s">
        <v>464</v>
      </c>
      <c r="G187" s="88" t="s">
        <v>1856</v>
      </c>
      <c r="H187" s="329" t="s">
        <v>464</v>
      </c>
      <c r="I187" s="329" t="s">
        <v>464</v>
      </c>
      <c r="J187" s="329" t="s">
        <v>1856</v>
      </c>
    </row>
    <row r="188" spans="1:10" x14ac:dyDescent="0.2">
      <c r="A188" s="329" t="s">
        <v>380</v>
      </c>
      <c r="B188" s="88" t="s">
        <v>1857</v>
      </c>
      <c r="C188" s="329" t="s">
        <v>380</v>
      </c>
      <c r="F188" s="329" t="s">
        <v>380</v>
      </c>
      <c r="G188" s="88" t="s">
        <v>1857</v>
      </c>
      <c r="H188" s="329" t="s">
        <v>380</v>
      </c>
      <c r="I188" s="329" t="s">
        <v>380</v>
      </c>
      <c r="J188" s="329" t="s">
        <v>1857</v>
      </c>
    </row>
    <row r="189" spans="1:10" x14ac:dyDescent="0.2">
      <c r="A189" s="329" t="s">
        <v>402</v>
      </c>
      <c r="B189" s="88" t="s">
        <v>1858</v>
      </c>
      <c r="C189" s="329" t="s">
        <v>402</v>
      </c>
      <c r="F189" s="329" t="s">
        <v>402</v>
      </c>
      <c r="G189" s="88" t="s">
        <v>1858</v>
      </c>
      <c r="H189" s="329" t="s">
        <v>402</v>
      </c>
      <c r="I189" s="329" t="s">
        <v>402</v>
      </c>
      <c r="J189" s="329" t="s">
        <v>1858</v>
      </c>
    </row>
    <row r="190" spans="1:10" x14ac:dyDescent="0.2">
      <c r="A190" s="329" t="s">
        <v>404</v>
      </c>
      <c r="B190" s="88" t="s">
        <v>1859</v>
      </c>
      <c r="C190" s="329" t="s">
        <v>404</v>
      </c>
      <c r="F190" s="329" t="s">
        <v>404</v>
      </c>
      <c r="G190" s="88" t="s">
        <v>1859</v>
      </c>
      <c r="H190" s="329" t="s">
        <v>404</v>
      </c>
      <c r="I190" s="329" t="s">
        <v>404</v>
      </c>
      <c r="J190" s="329" t="s">
        <v>1859</v>
      </c>
    </row>
    <row r="191" spans="1:10" x14ac:dyDescent="0.2">
      <c r="A191" s="329" t="s">
        <v>609</v>
      </c>
      <c r="B191" s="88" t="s">
        <v>1860</v>
      </c>
      <c r="C191" s="329" t="s">
        <v>609</v>
      </c>
      <c r="F191" s="329" t="s">
        <v>609</v>
      </c>
      <c r="G191" s="88" t="s">
        <v>1860</v>
      </c>
      <c r="H191" s="329" t="s">
        <v>609</v>
      </c>
      <c r="I191" s="329" t="s">
        <v>609</v>
      </c>
      <c r="J191" s="329" t="s">
        <v>1860</v>
      </c>
    </row>
    <row r="192" spans="1:10" x14ac:dyDescent="0.2">
      <c r="A192" s="329" t="s">
        <v>1373</v>
      </c>
      <c r="B192" s="88" t="s">
        <v>1861</v>
      </c>
      <c r="C192" s="329" t="s">
        <v>1373</v>
      </c>
      <c r="F192" s="329" t="s">
        <v>1373</v>
      </c>
      <c r="G192" s="88" t="s">
        <v>1861</v>
      </c>
      <c r="H192" s="329" t="s">
        <v>1373</v>
      </c>
      <c r="I192" s="329" t="s">
        <v>1373</v>
      </c>
      <c r="J192" s="329" t="s">
        <v>1861</v>
      </c>
    </row>
    <row r="193" spans="1:10" x14ac:dyDescent="0.2">
      <c r="A193" s="329" t="s">
        <v>1626</v>
      </c>
      <c r="B193" s="88" t="s">
        <v>1862</v>
      </c>
      <c r="C193" s="329" t="s">
        <v>1626</v>
      </c>
      <c r="F193" s="329" t="s">
        <v>1626</v>
      </c>
      <c r="G193" s="88" t="s">
        <v>1862</v>
      </c>
      <c r="H193" s="329" t="s">
        <v>1626</v>
      </c>
      <c r="I193" s="329" t="s">
        <v>1626</v>
      </c>
      <c r="J193" s="329" t="s">
        <v>1862</v>
      </c>
    </row>
    <row r="194" spans="1:10" x14ac:dyDescent="0.2">
      <c r="A194" s="329" t="s">
        <v>1220</v>
      </c>
      <c r="B194" s="88" t="s">
        <v>1863</v>
      </c>
      <c r="C194" s="329" t="s">
        <v>1220</v>
      </c>
      <c r="F194" s="329" t="s">
        <v>1220</v>
      </c>
      <c r="G194" s="88" t="s">
        <v>1863</v>
      </c>
      <c r="H194" s="329" t="s">
        <v>1220</v>
      </c>
      <c r="I194" s="329" t="s">
        <v>1220</v>
      </c>
      <c r="J194" s="329" t="s">
        <v>1863</v>
      </c>
    </row>
    <row r="195" spans="1:10" x14ac:dyDescent="0.2">
      <c r="A195" s="329" t="s">
        <v>386</v>
      </c>
      <c r="B195" s="88" t="s">
        <v>1864</v>
      </c>
      <c r="C195" s="329" t="s">
        <v>386</v>
      </c>
      <c r="F195" s="329" t="s">
        <v>386</v>
      </c>
      <c r="G195" s="88" t="s">
        <v>1864</v>
      </c>
      <c r="H195" s="329" t="s">
        <v>386</v>
      </c>
      <c r="I195" s="329" t="s">
        <v>386</v>
      </c>
      <c r="J195" s="329" t="s">
        <v>1864</v>
      </c>
    </row>
    <row r="196" spans="1:10" x14ac:dyDescent="0.2">
      <c r="A196" s="329" t="s">
        <v>224</v>
      </c>
      <c r="B196" s="88" t="s">
        <v>1865</v>
      </c>
      <c r="C196" s="329" t="s">
        <v>224</v>
      </c>
      <c r="F196" s="329" t="s">
        <v>224</v>
      </c>
      <c r="G196" s="88" t="s">
        <v>1865</v>
      </c>
      <c r="H196" s="329" t="s">
        <v>224</v>
      </c>
      <c r="I196" s="329" t="s">
        <v>224</v>
      </c>
      <c r="J196" s="329" t="s">
        <v>1865</v>
      </c>
    </row>
    <row r="197" spans="1:10" x14ac:dyDescent="0.2">
      <c r="A197" s="329" t="s">
        <v>1553</v>
      </c>
      <c r="B197" s="88" t="s">
        <v>1866</v>
      </c>
      <c r="C197" s="329" t="s">
        <v>1553</v>
      </c>
      <c r="F197" s="329" t="s">
        <v>1553</v>
      </c>
      <c r="G197" s="88" t="s">
        <v>1866</v>
      </c>
      <c r="H197" s="329" t="s">
        <v>1553</v>
      </c>
      <c r="I197" s="329" t="s">
        <v>1553</v>
      </c>
      <c r="J197" s="329" t="s">
        <v>1866</v>
      </c>
    </row>
    <row r="198" spans="1:10" x14ac:dyDescent="0.2">
      <c r="A198" s="329" t="s">
        <v>465</v>
      </c>
      <c r="B198" s="88" t="s">
        <v>1867</v>
      </c>
      <c r="C198" s="329" t="s">
        <v>465</v>
      </c>
      <c r="F198" s="329" t="s">
        <v>465</v>
      </c>
      <c r="G198" s="88" t="s">
        <v>1867</v>
      </c>
      <c r="H198" s="329" t="s">
        <v>465</v>
      </c>
      <c r="I198" s="329" t="s">
        <v>465</v>
      </c>
      <c r="J198" s="329" t="s">
        <v>1867</v>
      </c>
    </row>
    <row r="199" spans="1:10" x14ac:dyDescent="0.2">
      <c r="A199" s="329" t="s">
        <v>218</v>
      </c>
      <c r="B199" s="88" t="s">
        <v>1868</v>
      </c>
      <c r="C199" s="329" t="s">
        <v>218</v>
      </c>
      <c r="F199" s="329" t="s">
        <v>218</v>
      </c>
      <c r="G199" s="88" t="s">
        <v>1868</v>
      </c>
      <c r="H199" s="329" t="s">
        <v>218</v>
      </c>
      <c r="I199" s="329" t="s">
        <v>218</v>
      </c>
      <c r="J199" s="329" t="s">
        <v>1868</v>
      </c>
    </row>
    <row r="200" spans="1:10" x14ac:dyDescent="0.2">
      <c r="A200" s="329" t="s">
        <v>382</v>
      </c>
      <c r="B200" s="88" t="s">
        <v>1869</v>
      </c>
      <c r="C200" s="329" t="s">
        <v>382</v>
      </c>
      <c r="F200" s="329" t="s">
        <v>382</v>
      </c>
      <c r="G200" s="88" t="s">
        <v>1869</v>
      </c>
      <c r="H200" s="329" t="s">
        <v>382</v>
      </c>
      <c r="I200" s="329" t="s">
        <v>382</v>
      </c>
      <c r="J200" s="329" t="s">
        <v>1869</v>
      </c>
    </row>
    <row r="201" spans="1:10" x14ac:dyDescent="0.2">
      <c r="A201" s="329" t="s">
        <v>183</v>
      </c>
      <c r="B201" s="88" t="s">
        <v>1870</v>
      </c>
      <c r="C201" s="329" t="s">
        <v>183</v>
      </c>
      <c r="F201" s="329" t="s">
        <v>183</v>
      </c>
      <c r="G201" s="88" t="s">
        <v>1870</v>
      </c>
      <c r="H201" s="329" t="s">
        <v>183</v>
      </c>
      <c r="I201" s="329" t="s">
        <v>183</v>
      </c>
      <c r="J201" s="329" t="s">
        <v>1870</v>
      </c>
    </row>
    <row r="202" spans="1:10" x14ac:dyDescent="0.2">
      <c r="A202" s="329" t="s">
        <v>583</v>
      </c>
      <c r="B202" s="88" t="s">
        <v>1871</v>
      </c>
      <c r="C202" s="329" t="s">
        <v>583</v>
      </c>
      <c r="F202" s="329" t="s">
        <v>583</v>
      </c>
      <c r="G202" s="88" t="s">
        <v>1871</v>
      </c>
      <c r="H202" s="329" t="s">
        <v>583</v>
      </c>
      <c r="I202" s="329" t="s">
        <v>583</v>
      </c>
      <c r="J202" s="329" t="s">
        <v>1871</v>
      </c>
    </row>
    <row r="203" spans="1:10" x14ac:dyDescent="0.2">
      <c r="A203" s="329" t="s">
        <v>190</v>
      </c>
      <c r="B203" s="88" t="s">
        <v>1872</v>
      </c>
      <c r="C203" s="329" t="s">
        <v>190</v>
      </c>
      <c r="F203" s="329" t="s">
        <v>190</v>
      </c>
      <c r="G203" s="88" t="s">
        <v>1872</v>
      </c>
      <c r="H203" s="329" t="s">
        <v>190</v>
      </c>
      <c r="I203" s="329" t="s">
        <v>190</v>
      </c>
      <c r="J203" s="329" t="s">
        <v>1872</v>
      </c>
    </row>
    <row r="204" spans="1:10" x14ac:dyDescent="0.2">
      <c r="A204" s="329" t="s">
        <v>1600</v>
      </c>
      <c r="B204" s="88" t="s">
        <v>1873</v>
      </c>
      <c r="C204" s="329" t="s">
        <v>1600</v>
      </c>
      <c r="F204" s="329" t="s">
        <v>1600</v>
      </c>
      <c r="G204" s="88" t="s">
        <v>1873</v>
      </c>
      <c r="H204" s="329" t="s">
        <v>1600</v>
      </c>
      <c r="I204" s="329" t="s">
        <v>1600</v>
      </c>
      <c r="J204" s="329" t="s">
        <v>1873</v>
      </c>
    </row>
    <row r="205" spans="1:10" x14ac:dyDescent="0.2">
      <c r="A205" s="329" t="s">
        <v>395</v>
      </c>
      <c r="B205" s="88" t="s">
        <v>1874</v>
      </c>
      <c r="C205" s="329" t="s">
        <v>395</v>
      </c>
      <c r="F205" s="329" t="s">
        <v>395</v>
      </c>
      <c r="G205" s="88" t="s">
        <v>1874</v>
      </c>
      <c r="H205" s="329" t="s">
        <v>395</v>
      </c>
      <c r="I205" s="329" t="s">
        <v>395</v>
      </c>
      <c r="J205" s="329" t="s">
        <v>1874</v>
      </c>
    </row>
    <row r="206" spans="1:10" x14ac:dyDescent="0.2">
      <c r="A206" s="329" t="s">
        <v>811</v>
      </c>
      <c r="B206" s="88" t="s">
        <v>1875</v>
      </c>
      <c r="C206" s="329" t="s">
        <v>811</v>
      </c>
      <c r="F206" s="329" t="s">
        <v>811</v>
      </c>
      <c r="G206" s="88" t="s">
        <v>1875</v>
      </c>
      <c r="H206" s="329" t="s">
        <v>811</v>
      </c>
      <c r="I206" s="329" t="s">
        <v>811</v>
      </c>
      <c r="J206" s="329" t="s">
        <v>1875</v>
      </c>
    </row>
    <row r="207" spans="1:10" x14ac:dyDescent="0.2">
      <c r="A207" s="329" t="s">
        <v>793</v>
      </c>
      <c r="B207" s="88" t="s">
        <v>1876</v>
      </c>
      <c r="C207" s="329" t="s">
        <v>793</v>
      </c>
      <c r="F207" s="329" t="s">
        <v>793</v>
      </c>
      <c r="G207" s="88" t="s">
        <v>1876</v>
      </c>
      <c r="H207" s="329" t="s">
        <v>793</v>
      </c>
      <c r="I207" s="329" t="s">
        <v>793</v>
      </c>
      <c r="J207" s="329" t="s">
        <v>1876</v>
      </c>
    </row>
    <row r="208" spans="1:10" x14ac:dyDescent="0.2">
      <c r="A208" s="329" t="s">
        <v>339</v>
      </c>
      <c r="B208" s="88" t="s">
        <v>1877</v>
      </c>
      <c r="C208" s="329" t="s">
        <v>339</v>
      </c>
      <c r="F208" s="329" t="s">
        <v>339</v>
      </c>
      <c r="G208" s="88" t="s">
        <v>1877</v>
      </c>
      <c r="H208" s="329" t="s">
        <v>339</v>
      </c>
      <c r="I208" s="329" t="s">
        <v>339</v>
      </c>
      <c r="J208" s="329" t="s">
        <v>1877</v>
      </c>
    </row>
    <row r="209" spans="1:10" x14ac:dyDescent="0.2">
      <c r="A209" s="329" t="s">
        <v>49</v>
      </c>
      <c r="B209" s="88" t="s">
        <v>1878</v>
      </c>
      <c r="C209" s="329" t="s">
        <v>49</v>
      </c>
      <c r="F209" s="329" t="s">
        <v>49</v>
      </c>
      <c r="G209" s="88" t="s">
        <v>1878</v>
      </c>
      <c r="H209" s="329" t="s">
        <v>49</v>
      </c>
      <c r="I209" s="329" t="s">
        <v>49</v>
      </c>
      <c r="J209" s="329" t="s">
        <v>1878</v>
      </c>
    </row>
    <row r="210" spans="1:10" x14ac:dyDescent="0.2">
      <c r="A210" s="329" t="s">
        <v>1582</v>
      </c>
      <c r="B210" s="88" t="s">
        <v>1879</v>
      </c>
      <c r="C210" s="329" t="s">
        <v>1582</v>
      </c>
      <c r="F210" s="329" t="s">
        <v>1582</v>
      </c>
      <c r="G210" s="88" t="s">
        <v>1879</v>
      </c>
      <c r="H210" s="329" t="s">
        <v>1582</v>
      </c>
      <c r="I210" s="329" t="s">
        <v>1582</v>
      </c>
      <c r="J210" s="329" t="s">
        <v>1879</v>
      </c>
    </row>
    <row r="211" spans="1:10" x14ac:dyDescent="0.2">
      <c r="A211" s="329" t="s">
        <v>1611</v>
      </c>
      <c r="B211" s="88" t="s">
        <v>1880</v>
      </c>
      <c r="C211" s="329" t="s">
        <v>1611</v>
      </c>
      <c r="F211" s="329" t="s">
        <v>1611</v>
      </c>
      <c r="G211" s="88" t="s">
        <v>1880</v>
      </c>
      <c r="H211" s="329" t="s">
        <v>1611</v>
      </c>
      <c r="I211" s="329" t="s">
        <v>1611</v>
      </c>
      <c r="J211" s="329" t="s">
        <v>1880</v>
      </c>
    </row>
    <row r="212" spans="1:10" x14ac:dyDescent="0.2">
      <c r="A212" s="329" t="s">
        <v>1528</v>
      </c>
      <c r="B212" s="88" t="s">
        <v>2167</v>
      </c>
      <c r="C212" s="329" t="s">
        <v>1528</v>
      </c>
      <c r="F212" s="329" t="s">
        <v>1528</v>
      </c>
      <c r="G212" s="88" t="s">
        <v>2167</v>
      </c>
      <c r="H212" s="329" t="s">
        <v>1528</v>
      </c>
      <c r="I212" s="329" t="s">
        <v>1528</v>
      </c>
      <c r="J212" s="88" t="s">
        <v>2167</v>
      </c>
    </row>
    <row r="213" spans="1:10" x14ac:dyDescent="0.2">
      <c r="A213" s="329" t="s">
        <v>1581</v>
      </c>
      <c r="B213" s="88" t="s">
        <v>1882</v>
      </c>
      <c r="C213" s="329" t="s">
        <v>1581</v>
      </c>
      <c r="F213" s="329" t="s">
        <v>1581</v>
      </c>
      <c r="G213" s="88" t="s">
        <v>1882</v>
      </c>
      <c r="H213" s="329" t="s">
        <v>1581</v>
      </c>
      <c r="I213" s="329" t="s">
        <v>1581</v>
      </c>
      <c r="J213" s="329" t="s">
        <v>1882</v>
      </c>
    </row>
    <row r="214" spans="1:10" x14ac:dyDescent="0.2">
      <c r="A214" s="329" t="s">
        <v>1363</v>
      </c>
      <c r="B214" s="88" t="s">
        <v>1883</v>
      </c>
      <c r="C214" s="329" t="s">
        <v>1363</v>
      </c>
      <c r="F214" s="329" t="s">
        <v>1363</v>
      </c>
      <c r="G214" s="88" t="s">
        <v>1883</v>
      </c>
      <c r="H214" s="329" t="s">
        <v>1363</v>
      </c>
      <c r="I214" s="329" t="s">
        <v>1363</v>
      </c>
      <c r="J214" s="329" t="s">
        <v>1883</v>
      </c>
    </row>
    <row r="215" spans="1:10" x14ac:dyDescent="0.2">
      <c r="A215" s="329" t="s">
        <v>1364</v>
      </c>
      <c r="B215" s="88" t="s">
        <v>1884</v>
      </c>
      <c r="C215" s="329" t="s">
        <v>1364</v>
      </c>
      <c r="F215" s="329" t="s">
        <v>1364</v>
      </c>
      <c r="G215" s="88" t="s">
        <v>1884</v>
      </c>
      <c r="H215" s="329" t="s">
        <v>1364</v>
      </c>
      <c r="I215" s="329" t="s">
        <v>1364</v>
      </c>
      <c r="J215" s="329" t="s">
        <v>1884</v>
      </c>
    </row>
    <row r="216" spans="1:10" x14ac:dyDescent="0.2">
      <c r="A216" s="329" t="s">
        <v>1527</v>
      </c>
      <c r="B216" s="88" t="s">
        <v>1885</v>
      </c>
      <c r="C216" s="329" t="s">
        <v>1527</v>
      </c>
      <c r="F216" s="329" t="s">
        <v>1527</v>
      </c>
      <c r="G216" s="88" t="s">
        <v>1885</v>
      </c>
      <c r="H216" s="329" t="s">
        <v>1527</v>
      </c>
      <c r="I216" s="329" t="s">
        <v>1527</v>
      </c>
      <c r="J216" s="329" t="s">
        <v>1885</v>
      </c>
    </row>
    <row r="217" spans="1:10" x14ac:dyDescent="0.2">
      <c r="A217" s="329" t="s">
        <v>1610</v>
      </c>
      <c r="B217" s="88" t="s">
        <v>1886</v>
      </c>
      <c r="C217" s="329" t="s">
        <v>1610</v>
      </c>
      <c r="F217" s="329" t="s">
        <v>1610</v>
      </c>
      <c r="G217" s="88" t="s">
        <v>1886</v>
      </c>
      <c r="H217" s="329" t="s">
        <v>1610</v>
      </c>
      <c r="I217" s="329" t="s">
        <v>1610</v>
      </c>
      <c r="J217" s="329" t="s">
        <v>1886</v>
      </c>
    </row>
    <row r="218" spans="1:10" x14ac:dyDescent="0.2">
      <c r="A218" s="329" t="s">
        <v>448</v>
      </c>
      <c r="B218" s="88" t="s">
        <v>1887</v>
      </c>
      <c r="C218" s="329" t="s">
        <v>448</v>
      </c>
      <c r="F218" s="329" t="s">
        <v>448</v>
      </c>
      <c r="G218" s="88" t="s">
        <v>1887</v>
      </c>
      <c r="H218" s="329" t="s">
        <v>448</v>
      </c>
      <c r="I218" s="329" t="s">
        <v>448</v>
      </c>
      <c r="J218" s="329" t="s">
        <v>1887</v>
      </c>
    </row>
    <row r="219" spans="1:10" x14ac:dyDescent="0.2">
      <c r="A219" s="329" t="s">
        <v>601</v>
      </c>
      <c r="B219" s="88" t="s">
        <v>1888</v>
      </c>
      <c r="C219" s="329" t="s">
        <v>601</v>
      </c>
      <c r="F219" s="329" t="s">
        <v>601</v>
      </c>
      <c r="G219" s="88" t="s">
        <v>1888</v>
      </c>
      <c r="H219" s="329" t="s">
        <v>601</v>
      </c>
      <c r="I219" s="329" t="s">
        <v>601</v>
      </c>
      <c r="J219" s="329" t="s">
        <v>1888</v>
      </c>
    </row>
    <row r="220" spans="1:10" x14ac:dyDescent="0.2">
      <c r="A220" s="329" t="s">
        <v>547</v>
      </c>
      <c r="B220" s="88" t="s">
        <v>1889</v>
      </c>
      <c r="C220" s="329" t="s">
        <v>547</v>
      </c>
      <c r="F220" s="329" t="s">
        <v>547</v>
      </c>
      <c r="G220" s="88" t="s">
        <v>1889</v>
      </c>
      <c r="H220" s="329" t="s">
        <v>547</v>
      </c>
      <c r="I220" s="329" t="s">
        <v>547</v>
      </c>
      <c r="J220" s="329" t="s">
        <v>1889</v>
      </c>
    </row>
    <row r="221" spans="1:10" x14ac:dyDescent="0.2">
      <c r="A221" s="329" t="s">
        <v>571</v>
      </c>
      <c r="B221" s="88" t="s">
        <v>1890</v>
      </c>
      <c r="C221" s="329" t="s">
        <v>571</v>
      </c>
      <c r="F221" s="329" t="s">
        <v>571</v>
      </c>
      <c r="G221" s="88" t="s">
        <v>1890</v>
      </c>
      <c r="H221" s="329" t="s">
        <v>571</v>
      </c>
      <c r="I221" s="329" t="s">
        <v>571</v>
      </c>
      <c r="J221" s="329" t="s">
        <v>1890</v>
      </c>
    </row>
    <row r="222" spans="1:10" x14ac:dyDescent="0.2">
      <c r="A222" s="329" t="s">
        <v>456</v>
      </c>
      <c r="B222" s="88" t="s">
        <v>1891</v>
      </c>
      <c r="C222" s="329" t="s">
        <v>456</v>
      </c>
      <c r="F222" s="329" t="s">
        <v>456</v>
      </c>
      <c r="G222" s="88" t="s">
        <v>1891</v>
      </c>
      <c r="H222" s="329" t="s">
        <v>456</v>
      </c>
      <c r="I222" s="329" t="s">
        <v>456</v>
      </c>
      <c r="J222" s="329" t="s">
        <v>1891</v>
      </c>
    </row>
    <row r="223" spans="1:10" x14ac:dyDescent="0.2">
      <c r="A223" s="329" t="s">
        <v>340</v>
      </c>
      <c r="B223" s="88" t="s">
        <v>1892</v>
      </c>
      <c r="C223" s="329" t="s">
        <v>340</v>
      </c>
      <c r="F223" s="329" t="s">
        <v>340</v>
      </c>
      <c r="G223" s="88" t="s">
        <v>1892</v>
      </c>
      <c r="H223" s="329" t="s">
        <v>340</v>
      </c>
      <c r="I223" s="329" t="s">
        <v>340</v>
      </c>
      <c r="J223" s="329" t="s">
        <v>1892</v>
      </c>
    </row>
    <row r="224" spans="1:10" x14ac:dyDescent="0.2">
      <c r="A224" s="329" t="s">
        <v>373</v>
      </c>
      <c r="B224" s="88" t="s">
        <v>1893</v>
      </c>
      <c r="C224" s="329" t="s">
        <v>373</v>
      </c>
      <c r="F224" s="329" t="s">
        <v>373</v>
      </c>
      <c r="G224" s="88" t="s">
        <v>1893</v>
      </c>
      <c r="H224" s="329" t="s">
        <v>373</v>
      </c>
      <c r="I224" s="329" t="s">
        <v>373</v>
      </c>
      <c r="J224" s="329" t="s">
        <v>1893</v>
      </c>
    </row>
    <row r="225" spans="1:10" x14ac:dyDescent="0.2">
      <c r="A225" s="329" t="s">
        <v>48</v>
      </c>
      <c r="B225" s="88" t="s">
        <v>1894</v>
      </c>
      <c r="C225" s="329" t="s">
        <v>48</v>
      </c>
      <c r="F225" s="329" t="s">
        <v>48</v>
      </c>
      <c r="G225" s="88" t="s">
        <v>1894</v>
      </c>
      <c r="H225" s="329" t="s">
        <v>48</v>
      </c>
      <c r="I225" s="329" t="s">
        <v>48</v>
      </c>
      <c r="J225" s="329" t="s">
        <v>1894</v>
      </c>
    </row>
    <row r="226" spans="1:10" x14ac:dyDescent="0.2">
      <c r="A226" s="329" t="s">
        <v>1613</v>
      </c>
      <c r="B226" s="88" t="s">
        <v>1895</v>
      </c>
      <c r="C226" s="329" t="s">
        <v>1613</v>
      </c>
      <c r="F226" s="329" t="s">
        <v>1613</v>
      </c>
      <c r="G226" s="88" t="s">
        <v>1895</v>
      </c>
      <c r="H226" s="329" t="s">
        <v>1613</v>
      </c>
      <c r="I226" s="329" t="s">
        <v>1613</v>
      </c>
      <c r="J226" s="329" t="s">
        <v>1895</v>
      </c>
    </row>
    <row r="227" spans="1:10" x14ac:dyDescent="0.2">
      <c r="A227" s="329" t="s">
        <v>371</v>
      </c>
      <c r="B227" s="88" t="s">
        <v>1896</v>
      </c>
      <c r="C227" s="329" t="s">
        <v>371</v>
      </c>
      <c r="F227" s="329" t="s">
        <v>371</v>
      </c>
      <c r="G227" s="88" t="s">
        <v>1896</v>
      </c>
      <c r="H227" s="329" t="s">
        <v>371</v>
      </c>
      <c r="I227" s="329" t="s">
        <v>371</v>
      </c>
      <c r="J227" s="329" t="s">
        <v>1896</v>
      </c>
    </row>
    <row r="228" spans="1:10" x14ac:dyDescent="0.2">
      <c r="A228" s="329" t="s">
        <v>447</v>
      </c>
      <c r="B228" s="88" t="s">
        <v>1897</v>
      </c>
      <c r="C228" s="329" t="s">
        <v>447</v>
      </c>
      <c r="F228" s="329" t="s">
        <v>447</v>
      </c>
      <c r="G228" s="88" t="s">
        <v>1897</v>
      </c>
      <c r="H228" s="329" t="s">
        <v>447</v>
      </c>
      <c r="I228" s="329" t="s">
        <v>447</v>
      </c>
      <c r="J228" s="329" t="s">
        <v>1897</v>
      </c>
    </row>
    <row r="229" spans="1:10" x14ac:dyDescent="0.2">
      <c r="A229" s="329" t="s">
        <v>215</v>
      </c>
      <c r="B229" s="88" t="s">
        <v>1898</v>
      </c>
      <c r="C229" s="329" t="s">
        <v>215</v>
      </c>
      <c r="F229" s="329" t="s">
        <v>215</v>
      </c>
      <c r="G229" s="88" t="s">
        <v>1898</v>
      </c>
      <c r="H229" s="329" t="s">
        <v>215</v>
      </c>
      <c r="I229" s="329" t="s">
        <v>215</v>
      </c>
      <c r="J229" s="329" t="s">
        <v>1898</v>
      </c>
    </row>
    <row r="230" spans="1:10" x14ac:dyDescent="0.2">
      <c r="A230" s="329" t="s">
        <v>413</v>
      </c>
      <c r="B230" s="88" t="s">
        <v>1899</v>
      </c>
      <c r="C230" s="329" t="s">
        <v>413</v>
      </c>
      <c r="F230" s="329" t="s">
        <v>413</v>
      </c>
      <c r="G230" s="88" t="s">
        <v>1899</v>
      </c>
      <c r="H230" s="329" t="s">
        <v>413</v>
      </c>
      <c r="I230" s="329" t="s">
        <v>413</v>
      </c>
      <c r="J230" s="329" t="s">
        <v>1899</v>
      </c>
    </row>
    <row r="231" spans="1:10" x14ac:dyDescent="0.2">
      <c r="A231" s="329" t="s">
        <v>208</v>
      </c>
      <c r="B231" s="88" t="s">
        <v>1900</v>
      </c>
      <c r="C231" s="329" t="s">
        <v>208</v>
      </c>
      <c r="F231" s="329" t="s">
        <v>208</v>
      </c>
      <c r="G231" s="88" t="s">
        <v>1900</v>
      </c>
      <c r="H231" s="329" t="s">
        <v>208</v>
      </c>
      <c r="I231" s="329" t="s">
        <v>208</v>
      </c>
      <c r="J231" s="329" t="s">
        <v>1900</v>
      </c>
    </row>
    <row r="232" spans="1:10" x14ac:dyDescent="0.2">
      <c r="A232" s="329" t="s">
        <v>458</v>
      </c>
      <c r="B232" s="88" t="s">
        <v>1901</v>
      </c>
      <c r="C232" s="329" t="s">
        <v>458</v>
      </c>
      <c r="F232" s="329" t="s">
        <v>458</v>
      </c>
      <c r="G232" s="88" t="s">
        <v>1901</v>
      </c>
      <c r="H232" s="329" t="s">
        <v>458</v>
      </c>
      <c r="I232" s="329" t="s">
        <v>458</v>
      </c>
      <c r="J232" s="329" t="s">
        <v>1901</v>
      </c>
    </row>
    <row r="233" spans="1:10" x14ac:dyDescent="0.2">
      <c r="A233" s="329" t="s">
        <v>461</v>
      </c>
      <c r="B233" s="88" t="s">
        <v>1902</v>
      </c>
      <c r="C233" s="329" t="s">
        <v>461</v>
      </c>
      <c r="F233" s="329" t="s">
        <v>461</v>
      </c>
      <c r="G233" s="88" t="s">
        <v>1902</v>
      </c>
      <c r="H233" s="329" t="s">
        <v>461</v>
      </c>
      <c r="I233" s="329" t="s">
        <v>461</v>
      </c>
      <c r="J233" s="329" t="s">
        <v>1902</v>
      </c>
    </row>
    <row r="234" spans="1:10" x14ac:dyDescent="0.2">
      <c r="A234" s="329" t="s">
        <v>384</v>
      </c>
      <c r="B234" s="88" t="s">
        <v>1903</v>
      </c>
      <c r="C234" s="329" t="s">
        <v>384</v>
      </c>
      <c r="F234" s="329" t="s">
        <v>384</v>
      </c>
      <c r="G234" s="88" t="s">
        <v>1903</v>
      </c>
      <c r="H234" s="329" t="s">
        <v>384</v>
      </c>
      <c r="I234" s="329" t="s">
        <v>384</v>
      </c>
      <c r="J234" s="329" t="s">
        <v>1903</v>
      </c>
    </row>
    <row r="235" spans="1:10" x14ac:dyDescent="0.2">
      <c r="A235" s="329" t="s">
        <v>581</v>
      </c>
      <c r="B235" s="88" t="s">
        <v>1904</v>
      </c>
      <c r="C235" s="329" t="s">
        <v>581</v>
      </c>
      <c r="F235" s="329" t="s">
        <v>581</v>
      </c>
      <c r="G235" s="88" t="s">
        <v>1904</v>
      </c>
      <c r="H235" s="329" t="s">
        <v>581</v>
      </c>
      <c r="I235" s="329" t="s">
        <v>581</v>
      </c>
      <c r="J235" s="329" t="s">
        <v>1904</v>
      </c>
    </row>
    <row r="236" spans="1:10" x14ac:dyDescent="0.2">
      <c r="A236" s="329" t="s">
        <v>201</v>
      </c>
      <c r="B236" s="88" t="s">
        <v>1905</v>
      </c>
      <c r="C236" s="329" t="s">
        <v>201</v>
      </c>
      <c r="F236" s="329" t="s">
        <v>201</v>
      </c>
      <c r="G236" s="88" t="s">
        <v>1905</v>
      </c>
      <c r="H236" s="329" t="s">
        <v>201</v>
      </c>
      <c r="I236" s="329" t="s">
        <v>201</v>
      </c>
      <c r="J236" s="329" t="s">
        <v>1905</v>
      </c>
    </row>
    <row r="237" spans="1:10" x14ac:dyDescent="0.2">
      <c r="A237" s="329" t="s">
        <v>235</v>
      </c>
      <c r="B237" s="88" t="s">
        <v>1906</v>
      </c>
      <c r="C237" s="329" t="s">
        <v>235</v>
      </c>
      <c r="F237" s="329" t="s">
        <v>235</v>
      </c>
      <c r="G237" s="88" t="s">
        <v>1906</v>
      </c>
      <c r="H237" s="329" t="s">
        <v>235</v>
      </c>
      <c r="I237" s="329" t="s">
        <v>235</v>
      </c>
      <c r="J237" s="329" t="s">
        <v>1906</v>
      </c>
    </row>
    <row r="238" spans="1:10" x14ac:dyDescent="0.2">
      <c r="A238" s="329" t="s">
        <v>420</v>
      </c>
      <c r="B238" s="88" t="s">
        <v>1907</v>
      </c>
      <c r="C238" s="329" t="s">
        <v>420</v>
      </c>
      <c r="F238" s="329" t="s">
        <v>420</v>
      </c>
      <c r="G238" s="88" t="s">
        <v>1907</v>
      </c>
      <c r="H238" s="329" t="s">
        <v>420</v>
      </c>
      <c r="I238" s="329" t="s">
        <v>420</v>
      </c>
      <c r="J238" s="329" t="s">
        <v>1907</v>
      </c>
    </row>
    <row r="239" spans="1:10" x14ac:dyDescent="0.2">
      <c r="A239" s="329" t="s">
        <v>1621</v>
      </c>
      <c r="B239" s="88" t="s">
        <v>1908</v>
      </c>
      <c r="C239" s="329" t="s">
        <v>1621</v>
      </c>
      <c r="F239" s="329" t="s">
        <v>1621</v>
      </c>
      <c r="G239" s="88" t="s">
        <v>1908</v>
      </c>
      <c r="H239" s="329" t="s">
        <v>1621</v>
      </c>
      <c r="I239" s="329" t="s">
        <v>1621</v>
      </c>
      <c r="J239" s="329" t="s">
        <v>1908</v>
      </c>
    </row>
    <row r="240" spans="1:10" x14ac:dyDescent="0.2">
      <c r="A240" s="329" t="s">
        <v>568</v>
      </c>
      <c r="B240" s="88" t="s">
        <v>1909</v>
      </c>
      <c r="C240" s="329" t="s">
        <v>568</v>
      </c>
      <c r="F240" s="329" t="s">
        <v>568</v>
      </c>
      <c r="G240" s="88" t="s">
        <v>1909</v>
      </c>
      <c r="H240" s="329" t="s">
        <v>568</v>
      </c>
      <c r="I240" s="329" t="s">
        <v>568</v>
      </c>
      <c r="J240" s="329" t="s">
        <v>1909</v>
      </c>
    </row>
    <row r="241" spans="1:10" x14ac:dyDescent="0.2">
      <c r="A241" s="329" t="s">
        <v>268</v>
      </c>
      <c r="B241" s="88" t="s">
        <v>1910</v>
      </c>
      <c r="C241" s="329" t="s">
        <v>268</v>
      </c>
      <c r="F241" s="329" t="s">
        <v>268</v>
      </c>
      <c r="G241" s="88" t="s">
        <v>1910</v>
      </c>
      <c r="H241" s="329" t="s">
        <v>268</v>
      </c>
      <c r="I241" s="329" t="s">
        <v>268</v>
      </c>
      <c r="J241" s="329" t="s">
        <v>1910</v>
      </c>
    </row>
    <row r="242" spans="1:10" x14ac:dyDescent="0.2">
      <c r="A242" s="329" t="s">
        <v>605</v>
      </c>
      <c r="B242" s="88" t="s">
        <v>1911</v>
      </c>
      <c r="C242" s="329" t="s">
        <v>605</v>
      </c>
      <c r="F242" s="329" t="s">
        <v>605</v>
      </c>
      <c r="G242" s="88" t="s">
        <v>1911</v>
      </c>
      <c r="H242" s="329" t="s">
        <v>605</v>
      </c>
      <c r="I242" s="329" t="s">
        <v>605</v>
      </c>
      <c r="J242" s="329" t="s">
        <v>1911</v>
      </c>
    </row>
    <row r="243" spans="1:10" x14ac:dyDescent="0.2">
      <c r="A243" s="329" t="s">
        <v>795</v>
      </c>
      <c r="B243" s="88" t="s">
        <v>1912</v>
      </c>
      <c r="C243" s="329" t="s">
        <v>795</v>
      </c>
      <c r="F243" s="329" t="s">
        <v>795</v>
      </c>
      <c r="G243" s="88" t="s">
        <v>1912</v>
      </c>
      <c r="H243" s="329" t="s">
        <v>795</v>
      </c>
      <c r="I243" s="329" t="s">
        <v>795</v>
      </c>
      <c r="J243" s="329" t="s">
        <v>1912</v>
      </c>
    </row>
    <row r="244" spans="1:10" x14ac:dyDescent="0.2">
      <c r="A244" s="329" t="s">
        <v>544</v>
      </c>
      <c r="B244" s="88" t="s">
        <v>1913</v>
      </c>
      <c r="C244" s="329" t="s">
        <v>544</v>
      </c>
      <c r="F244" s="329" t="s">
        <v>544</v>
      </c>
      <c r="G244" s="88" t="s">
        <v>1913</v>
      </c>
      <c r="H244" s="329" t="s">
        <v>544</v>
      </c>
      <c r="I244" s="329" t="s">
        <v>544</v>
      </c>
      <c r="J244" s="329" t="s">
        <v>1913</v>
      </c>
    </row>
    <row r="245" spans="1:10" x14ac:dyDescent="0.2">
      <c r="A245" s="329" t="s">
        <v>610</v>
      </c>
      <c r="B245" s="88" t="s">
        <v>1914</v>
      </c>
      <c r="C245" s="329" t="s">
        <v>610</v>
      </c>
      <c r="F245" s="329" t="s">
        <v>610</v>
      </c>
      <c r="G245" s="88" t="s">
        <v>1914</v>
      </c>
      <c r="H245" s="329" t="s">
        <v>610</v>
      </c>
      <c r="I245" s="329" t="s">
        <v>610</v>
      </c>
      <c r="J245" s="329" t="s">
        <v>1914</v>
      </c>
    </row>
    <row r="246" spans="1:10" x14ac:dyDescent="0.2">
      <c r="A246" s="329" t="s">
        <v>561</v>
      </c>
      <c r="B246" s="88" t="s">
        <v>1915</v>
      </c>
      <c r="C246" s="329" t="s">
        <v>561</v>
      </c>
      <c r="F246" s="329" t="s">
        <v>561</v>
      </c>
      <c r="G246" s="88" t="s">
        <v>1915</v>
      </c>
      <c r="H246" s="329" t="s">
        <v>561</v>
      </c>
      <c r="I246" s="329" t="s">
        <v>561</v>
      </c>
      <c r="J246" s="329" t="s">
        <v>1915</v>
      </c>
    </row>
    <row r="247" spans="1:10" x14ac:dyDescent="0.2">
      <c r="A247" s="329" t="s">
        <v>270</v>
      </c>
      <c r="B247" s="88" t="s">
        <v>1916</v>
      </c>
      <c r="C247" s="329" t="s">
        <v>270</v>
      </c>
      <c r="F247" s="329" t="s">
        <v>270</v>
      </c>
      <c r="G247" s="88" t="s">
        <v>1916</v>
      </c>
      <c r="H247" s="329" t="s">
        <v>270</v>
      </c>
      <c r="I247" s="329" t="s">
        <v>270</v>
      </c>
      <c r="J247" s="329" t="s">
        <v>1916</v>
      </c>
    </row>
    <row r="248" spans="1:10" x14ac:dyDescent="0.2">
      <c r="A248" s="329" t="s">
        <v>272</v>
      </c>
      <c r="B248" s="88" t="s">
        <v>1917</v>
      </c>
      <c r="C248" s="329" t="s">
        <v>272</v>
      </c>
      <c r="F248" s="329" t="s">
        <v>272</v>
      </c>
      <c r="G248" s="88" t="s">
        <v>1917</v>
      </c>
      <c r="H248" s="329" t="s">
        <v>272</v>
      </c>
      <c r="I248" s="329" t="s">
        <v>272</v>
      </c>
      <c r="J248" s="329" t="s">
        <v>1917</v>
      </c>
    </row>
    <row r="249" spans="1:10" x14ac:dyDescent="0.2">
      <c r="A249" s="329" t="s">
        <v>606</v>
      </c>
      <c r="B249" s="88" t="s">
        <v>1918</v>
      </c>
      <c r="C249" s="329" t="s">
        <v>606</v>
      </c>
      <c r="F249" s="329" t="s">
        <v>606</v>
      </c>
      <c r="G249" s="88" t="s">
        <v>1918</v>
      </c>
      <c r="H249" s="329" t="s">
        <v>606</v>
      </c>
      <c r="I249" s="329" t="s">
        <v>606</v>
      </c>
      <c r="J249" s="329" t="s">
        <v>1918</v>
      </c>
    </row>
    <row r="250" spans="1:10" x14ac:dyDescent="0.2">
      <c r="A250" s="329" t="s">
        <v>273</v>
      </c>
      <c r="B250" s="88" t="s">
        <v>1919</v>
      </c>
      <c r="C250" s="329" t="s">
        <v>273</v>
      </c>
      <c r="F250" s="329" t="s">
        <v>273</v>
      </c>
      <c r="G250" s="88" t="s">
        <v>1919</v>
      </c>
      <c r="H250" s="329" t="s">
        <v>273</v>
      </c>
      <c r="I250" s="329" t="s">
        <v>273</v>
      </c>
      <c r="J250" s="329" t="s">
        <v>1919</v>
      </c>
    </row>
    <row r="251" spans="1:10" x14ac:dyDescent="0.2">
      <c r="A251" s="329" t="s">
        <v>275</v>
      </c>
      <c r="B251" s="88" t="s">
        <v>1920</v>
      </c>
      <c r="C251" s="329" t="s">
        <v>275</v>
      </c>
      <c r="F251" s="329" t="s">
        <v>275</v>
      </c>
      <c r="G251" s="88" t="s">
        <v>1920</v>
      </c>
      <c r="H251" s="329" t="s">
        <v>275</v>
      </c>
      <c r="I251" s="329" t="s">
        <v>275</v>
      </c>
      <c r="J251" s="329" t="s">
        <v>1920</v>
      </c>
    </row>
    <row r="252" spans="1:10" x14ac:dyDescent="0.2">
      <c r="A252" s="329" t="s">
        <v>276</v>
      </c>
      <c r="B252" s="88" t="s">
        <v>1921</v>
      </c>
      <c r="C252" s="329" t="s">
        <v>276</v>
      </c>
      <c r="F252" s="329" t="s">
        <v>276</v>
      </c>
      <c r="G252" s="88" t="s">
        <v>1921</v>
      </c>
      <c r="H252" s="329" t="s">
        <v>276</v>
      </c>
      <c r="I252" s="329" t="s">
        <v>276</v>
      </c>
      <c r="J252" s="329" t="s">
        <v>1921</v>
      </c>
    </row>
    <row r="253" spans="1:10" x14ac:dyDescent="0.2">
      <c r="A253" s="329" t="s">
        <v>277</v>
      </c>
      <c r="B253" s="88" t="s">
        <v>1922</v>
      </c>
      <c r="C253" s="329" t="s">
        <v>277</v>
      </c>
      <c r="F253" s="329" t="s">
        <v>277</v>
      </c>
      <c r="G253" s="88" t="s">
        <v>1922</v>
      </c>
      <c r="H253" s="329" t="s">
        <v>277</v>
      </c>
      <c r="I253" s="329" t="s">
        <v>277</v>
      </c>
      <c r="J253" s="329" t="s">
        <v>1922</v>
      </c>
    </row>
    <row r="254" spans="1:10" x14ac:dyDescent="0.2">
      <c r="A254" s="329" t="s">
        <v>278</v>
      </c>
      <c r="B254" s="88" t="s">
        <v>1923</v>
      </c>
      <c r="C254" s="329" t="s">
        <v>278</v>
      </c>
      <c r="F254" s="329" t="s">
        <v>278</v>
      </c>
      <c r="G254" s="88" t="s">
        <v>1923</v>
      </c>
      <c r="H254" s="329" t="s">
        <v>278</v>
      </c>
      <c r="I254" s="329" t="s">
        <v>278</v>
      </c>
      <c r="J254" s="329" t="s">
        <v>1923</v>
      </c>
    </row>
    <row r="255" spans="1:10" x14ac:dyDescent="0.2">
      <c r="A255" s="329" t="s">
        <v>279</v>
      </c>
      <c r="B255" s="88" t="s">
        <v>1924</v>
      </c>
      <c r="C255" s="329" t="s">
        <v>279</v>
      </c>
      <c r="F255" s="329" t="s">
        <v>279</v>
      </c>
      <c r="G255" s="88" t="s">
        <v>1924</v>
      </c>
      <c r="H255" s="329" t="s">
        <v>279</v>
      </c>
      <c r="I255" s="329" t="s">
        <v>279</v>
      </c>
      <c r="J255" s="329" t="s">
        <v>1924</v>
      </c>
    </row>
    <row r="256" spans="1:10" x14ac:dyDescent="0.2">
      <c r="A256" s="329" t="s">
        <v>280</v>
      </c>
      <c r="B256" s="88" t="s">
        <v>1925</v>
      </c>
      <c r="C256" s="329" t="s">
        <v>280</v>
      </c>
      <c r="F256" s="329" t="s">
        <v>280</v>
      </c>
      <c r="G256" s="88" t="s">
        <v>1925</v>
      </c>
      <c r="H256" s="329" t="s">
        <v>280</v>
      </c>
      <c r="I256" s="329" t="s">
        <v>280</v>
      </c>
      <c r="J256" s="329" t="s">
        <v>1925</v>
      </c>
    </row>
    <row r="257" spans="1:10" x14ac:dyDescent="0.2">
      <c r="A257" s="329" t="s">
        <v>282</v>
      </c>
      <c r="B257" s="88" t="s">
        <v>1926</v>
      </c>
      <c r="C257" s="329" t="s">
        <v>282</v>
      </c>
      <c r="F257" s="329" t="s">
        <v>282</v>
      </c>
      <c r="G257" s="88" t="s">
        <v>1926</v>
      </c>
      <c r="H257" s="329" t="s">
        <v>282</v>
      </c>
      <c r="I257" s="329" t="s">
        <v>282</v>
      </c>
      <c r="J257" s="329" t="s">
        <v>1926</v>
      </c>
    </row>
    <row r="258" spans="1:10" x14ac:dyDescent="0.2">
      <c r="A258" s="329" t="s">
        <v>281</v>
      </c>
      <c r="B258" s="88" t="s">
        <v>1927</v>
      </c>
      <c r="C258" s="329" t="s">
        <v>281</v>
      </c>
      <c r="F258" s="329" t="s">
        <v>281</v>
      </c>
      <c r="G258" s="88" t="s">
        <v>1927</v>
      </c>
      <c r="H258" s="329" t="s">
        <v>281</v>
      </c>
      <c r="I258" s="329" t="s">
        <v>281</v>
      </c>
      <c r="J258" s="329" t="s">
        <v>1927</v>
      </c>
    </row>
    <row r="259" spans="1:10" x14ac:dyDescent="0.2">
      <c r="A259" s="329" t="s">
        <v>269</v>
      </c>
      <c r="B259" s="88" t="s">
        <v>1928</v>
      </c>
      <c r="C259" s="329" t="s">
        <v>269</v>
      </c>
      <c r="F259" s="329" t="s">
        <v>269</v>
      </c>
      <c r="G259" s="88" t="s">
        <v>1928</v>
      </c>
      <c r="H259" s="329" t="s">
        <v>269</v>
      </c>
      <c r="I259" s="329" t="s">
        <v>269</v>
      </c>
      <c r="J259" s="329" t="s">
        <v>1928</v>
      </c>
    </row>
    <row r="260" spans="1:10" x14ac:dyDescent="0.2">
      <c r="A260" s="329" t="s">
        <v>283</v>
      </c>
      <c r="B260" s="88" t="s">
        <v>1929</v>
      </c>
      <c r="C260" s="329" t="s">
        <v>283</v>
      </c>
      <c r="F260" s="329" t="s">
        <v>283</v>
      </c>
      <c r="G260" s="88" t="s">
        <v>1929</v>
      </c>
      <c r="H260" s="329" t="s">
        <v>283</v>
      </c>
      <c r="I260" s="329" t="s">
        <v>283</v>
      </c>
      <c r="J260" s="329" t="s">
        <v>1929</v>
      </c>
    </row>
    <row r="261" spans="1:10" x14ac:dyDescent="0.2">
      <c r="A261" s="329" t="s">
        <v>593</v>
      </c>
      <c r="B261" s="88" t="s">
        <v>1930</v>
      </c>
      <c r="C261" s="329" t="s">
        <v>593</v>
      </c>
      <c r="F261" s="329" t="s">
        <v>593</v>
      </c>
      <c r="G261" s="88" t="s">
        <v>1930</v>
      </c>
      <c r="H261" s="329" t="s">
        <v>593</v>
      </c>
      <c r="I261" s="329" t="s">
        <v>593</v>
      </c>
      <c r="J261" s="329" t="s">
        <v>1930</v>
      </c>
    </row>
    <row r="262" spans="1:10" x14ac:dyDescent="0.2">
      <c r="A262" s="329" t="s">
        <v>271</v>
      </c>
      <c r="B262" s="88" t="s">
        <v>1931</v>
      </c>
      <c r="C262" s="329" t="s">
        <v>271</v>
      </c>
      <c r="F262" s="329" t="s">
        <v>271</v>
      </c>
      <c r="G262" s="88" t="s">
        <v>1931</v>
      </c>
      <c r="H262" s="329" t="s">
        <v>271</v>
      </c>
      <c r="I262" s="329" t="s">
        <v>271</v>
      </c>
      <c r="J262" s="329" t="s">
        <v>1931</v>
      </c>
    </row>
    <row r="263" spans="1:10" x14ac:dyDescent="0.2">
      <c r="A263" s="329" t="s">
        <v>562</v>
      </c>
      <c r="B263" s="88" t="s">
        <v>1932</v>
      </c>
      <c r="C263" s="329" t="s">
        <v>562</v>
      </c>
      <c r="F263" s="329" t="s">
        <v>562</v>
      </c>
      <c r="G263" s="88" t="s">
        <v>1932</v>
      </c>
      <c r="H263" s="329" t="s">
        <v>562</v>
      </c>
      <c r="I263" s="329" t="s">
        <v>562</v>
      </c>
      <c r="J263" s="329" t="s">
        <v>1932</v>
      </c>
    </row>
    <row r="264" spans="1:10" x14ac:dyDescent="0.2">
      <c r="A264" s="329" t="s">
        <v>284</v>
      </c>
      <c r="B264" s="88" t="s">
        <v>1933</v>
      </c>
      <c r="C264" s="329" t="s">
        <v>284</v>
      </c>
      <c r="F264" s="329" t="s">
        <v>284</v>
      </c>
      <c r="G264" s="88" t="s">
        <v>1933</v>
      </c>
      <c r="H264" s="329" t="s">
        <v>284</v>
      </c>
      <c r="I264" s="329" t="s">
        <v>284</v>
      </c>
      <c r="J264" s="329" t="s">
        <v>1933</v>
      </c>
    </row>
    <row r="265" spans="1:10" x14ac:dyDescent="0.2">
      <c r="A265" s="329" t="s">
        <v>578</v>
      </c>
      <c r="B265" s="88" t="s">
        <v>1934</v>
      </c>
      <c r="C265" s="329" t="s">
        <v>578</v>
      </c>
      <c r="F265" s="329" t="s">
        <v>578</v>
      </c>
      <c r="G265" s="88" t="s">
        <v>1934</v>
      </c>
      <c r="H265" s="329" t="s">
        <v>578</v>
      </c>
      <c r="I265" s="329" t="s">
        <v>578</v>
      </c>
      <c r="J265" s="329" t="s">
        <v>1934</v>
      </c>
    </row>
    <row r="266" spans="1:10" x14ac:dyDescent="0.2">
      <c r="A266" s="329" t="s">
        <v>1589</v>
      </c>
      <c r="B266" s="88" t="s">
        <v>1935</v>
      </c>
      <c r="C266" s="329" t="s">
        <v>1589</v>
      </c>
      <c r="F266" s="329" t="s">
        <v>1589</v>
      </c>
      <c r="G266" s="88" t="s">
        <v>1935</v>
      </c>
      <c r="H266" s="329" t="s">
        <v>1589</v>
      </c>
      <c r="I266" s="329" t="s">
        <v>1589</v>
      </c>
      <c r="J266" s="329" t="s">
        <v>1935</v>
      </c>
    </row>
    <row r="267" spans="1:10" x14ac:dyDescent="0.2">
      <c r="A267" s="329" t="s">
        <v>558</v>
      </c>
      <c r="B267" s="88" t="s">
        <v>1936</v>
      </c>
      <c r="C267" s="329" t="s">
        <v>558</v>
      </c>
      <c r="F267" s="329" t="s">
        <v>558</v>
      </c>
      <c r="G267" s="88" t="s">
        <v>1936</v>
      </c>
      <c r="H267" s="329" t="s">
        <v>558</v>
      </c>
      <c r="I267" s="329" t="s">
        <v>558</v>
      </c>
      <c r="J267" s="329" t="s">
        <v>1936</v>
      </c>
    </row>
    <row r="268" spans="1:10" x14ac:dyDescent="0.2">
      <c r="A268" s="329" t="s">
        <v>1588</v>
      </c>
      <c r="B268" s="88" t="s">
        <v>1937</v>
      </c>
      <c r="C268" s="329" t="s">
        <v>1588</v>
      </c>
      <c r="F268" s="329" t="s">
        <v>1588</v>
      </c>
      <c r="G268" s="88" t="s">
        <v>1937</v>
      </c>
      <c r="H268" s="329" t="s">
        <v>1588</v>
      </c>
      <c r="I268" s="329" t="s">
        <v>1588</v>
      </c>
      <c r="J268" s="329" t="s">
        <v>1937</v>
      </c>
    </row>
    <row r="269" spans="1:10" x14ac:dyDescent="0.2">
      <c r="A269" s="329" t="s">
        <v>341</v>
      </c>
      <c r="B269" s="88" t="s">
        <v>1938</v>
      </c>
      <c r="C269" s="329" t="s">
        <v>341</v>
      </c>
      <c r="F269" s="329" t="s">
        <v>341</v>
      </c>
      <c r="G269" s="88" t="s">
        <v>1938</v>
      </c>
      <c r="H269" s="329" t="s">
        <v>341</v>
      </c>
      <c r="I269" s="329" t="s">
        <v>341</v>
      </c>
      <c r="J269" s="329" t="s">
        <v>1938</v>
      </c>
    </row>
    <row r="270" spans="1:10" x14ac:dyDescent="0.2">
      <c r="A270" s="329" t="s">
        <v>342</v>
      </c>
      <c r="B270" s="88" t="s">
        <v>1939</v>
      </c>
      <c r="C270" s="329" t="s">
        <v>342</v>
      </c>
      <c r="F270" s="329" t="s">
        <v>342</v>
      </c>
      <c r="G270" s="88" t="s">
        <v>1939</v>
      </c>
      <c r="H270" s="329" t="s">
        <v>342</v>
      </c>
      <c r="I270" s="329" t="s">
        <v>342</v>
      </c>
      <c r="J270" s="329" t="s">
        <v>1939</v>
      </c>
    </row>
    <row r="271" spans="1:10" x14ac:dyDescent="0.2">
      <c r="A271" s="329" t="s">
        <v>1602</v>
      </c>
      <c r="B271" s="88" t="s">
        <v>1940</v>
      </c>
      <c r="C271" s="329" t="s">
        <v>1602</v>
      </c>
      <c r="F271" s="329" t="s">
        <v>1602</v>
      </c>
      <c r="G271" s="88" t="s">
        <v>1940</v>
      </c>
      <c r="H271" s="329" t="s">
        <v>1602</v>
      </c>
      <c r="I271" s="329" t="s">
        <v>1602</v>
      </c>
      <c r="J271" s="329" t="s">
        <v>1940</v>
      </c>
    </row>
    <row r="272" spans="1:10" x14ac:dyDescent="0.2">
      <c r="A272" s="329" t="s">
        <v>1389</v>
      </c>
      <c r="B272" s="88" t="s">
        <v>1941</v>
      </c>
      <c r="C272" s="329" t="s">
        <v>1389</v>
      </c>
      <c r="F272" s="329" t="s">
        <v>1389</v>
      </c>
      <c r="G272" s="88" t="s">
        <v>1941</v>
      </c>
      <c r="H272" s="329" t="s">
        <v>1389</v>
      </c>
      <c r="I272" s="329" t="s">
        <v>1389</v>
      </c>
      <c r="J272" s="329" t="s">
        <v>1941</v>
      </c>
    </row>
    <row r="273" spans="1:10" x14ac:dyDescent="0.2">
      <c r="A273" s="329" t="s">
        <v>1529</v>
      </c>
      <c r="B273" s="88" t="s">
        <v>1942</v>
      </c>
      <c r="C273" s="329" t="s">
        <v>1529</v>
      </c>
      <c r="F273" s="329" t="s">
        <v>1529</v>
      </c>
      <c r="G273" s="88" t="s">
        <v>1942</v>
      </c>
      <c r="H273" s="329" t="s">
        <v>1529</v>
      </c>
      <c r="I273" s="329" t="s">
        <v>1529</v>
      </c>
      <c r="J273" s="329" t="s">
        <v>1942</v>
      </c>
    </row>
    <row r="274" spans="1:10" x14ac:dyDescent="0.2">
      <c r="A274" s="329" t="s">
        <v>1583</v>
      </c>
      <c r="B274" s="88" t="s">
        <v>1943</v>
      </c>
      <c r="C274" s="329" t="s">
        <v>1583</v>
      </c>
      <c r="F274" s="329" t="s">
        <v>1583</v>
      </c>
      <c r="G274" s="88" t="s">
        <v>1943</v>
      </c>
      <c r="H274" s="329" t="s">
        <v>1583</v>
      </c>
      <c r="I274" s="329" t="s">
        <v>1583</v>
      </c>
      <c r="J274" s="329" t="s">
        <v>1943</v>
      </c>
    </row>
    <row r="275" spans="1:10" x14ac:dyDescent="0.2">
      <c r="A275" s="329" t="s">
        <v>1597</v>
      </c>
      <c r="B275" s="88" t="s">
        <v>1944</v>
      </c>
      <c r="C275" s="329" t="s">
        <v>1597</v>
      </c>
      <c r="F275" s="329" t="s">
        <v>1597</v>
      </c>
      <c r="G275" s="88" t="s">
        <v>1944</v>
      </c>
      <c r="H275" s="329" t="s">
        <v>1597</v>
      </c>
      <c r="I275" s="329" t="s">
        <v>1597</v>
      </c>
      <c r="J275" s="329" t="s">
        <v>1944</v>
      </c>
    </row>
    <row r="276" spans="1:10" x14ac:dyDescent="0.2">
      <c r="A276" s="329" t="s">
        <v>1622</v>
      </c>
      <c r="B276" s="88" t="s">
        <v>1945</v>
      </c>
      <c r="C276" s="329" t="s">
        <v>1622</v>
      </c>
      <c r="F276" s="329" t="s">
        <v>1622</v>
      </c>
      <c r="G276" s="88" t="s">
        <v>1945</v>
      </c>
      <c r="H276" s="329" t="s">
        <v>1622</v>
      </c>
      <c r="I276" s="329" t="s">
        <v>1622</v>
      </c>
      <c r="J276" s="329" t="s">
        <v>1945</v>
      </c>
    </row>
    <row r="277" spans="1:10" x14ac:dyDescent="0.2">
      <c r="A277" s="329" t="s">
        <v>1328</v>
      </c>
      <c r="B277" s="88" t="s">
        <v>1946</v>
      </c>
      <c r="C277" s="329" t="s">
        <v>1328</v>
      </c>
      <c r="F277" s="329" t="s">
        <v>1328</v>
      </c>
      <c r="G277" s="88" t="s">
        <v>1946</v>
      </c>
      <c r="H277" s="329" t="s">
        <v>1328</v>
      </c>
      <c r="I277" s="329" t="s">
        <v>1328</v>
      </c>
      <c r="J277" s="329" t="s">
        <v>1946</v>
      </c>
    </row>
    <row r="278" spans="1:10" x14ac:dyDescent="0.2">
      <c r="A278" s="329" t="s">
        <v>1388</v>
      </c>
      <c r="B278" s="88" t="s">
        <v>1947</v>
      </c>
      <c r="C278" s="329" t="s">
        <v>1388</v>
      </c>
      <c r="F278" s="329" t="s">
        <v>1388</v>
      </c>
      <c r="G278" s="88" t="s">
        <v>1947</v>
      </c>
      <c r="H278" s="329" t="s">
        <v>1388</v>
      </c>
      <c r="I278" s="329" t="s">
        <v>1388</v>
      </c>
      <c r="J278" s="329" t="s">
        <v>1947</v>
      </c>
    </row>
    <row r="279" spans="1:10" x14ac:dyDescent="0.2">
      <c r="A279" s="329" t="s">
        <v>1387</v>
      </c>
      <c r="B279" s="88" t="s">
        <v>1948</v>
      </c>
      <c r="C279" s="329" t="s">
        <v>1387</v>
      </c>
      <c r="F279" s="329" t="s">
        <v>1387</v>
      </c>
      <c r="G279" s="88" t="s">
        <v>1948</v>
      </c>
      <c r="H279" s="329" t="s">
        <v>1387</v>
      </c>
      <c r="I279" s="329" t="s">
        <v>1387</v>
      </c>
      <c r="J279" s="329" t="s">
        <v>1948</v>
      </c>
    </row>
    <row r="280" spans="1:10" x14ac:dyDescent="0.2">
      <c r="A280" s="329" t="s">
        <v>1329</v>
      </c>
      <c r="B280" s="88" t="s">
        <v>1949</v>
      </c>
      <c r="C280" s="329" t="s">
        <v>1329</v>
      </c>
      <c r="F280" s="329" t="s">
        <v>1329</v>
      </c>
      <c r="G280" s="88" t="s">
        <v>1949</v>
      </c>
      <c r="H280" s="329" t="s">
        <v>1329</v>
      </c>
      <c r="I280" s="329" t="s">
        <v>1329</v>
      </c>
      <c r="J280" s="329" t="s">
        <v>1949</v>
      </c>
    </row>
    <row r="281" spans="1:10" x14ac:dyDescent="0.2">
      <c r="A281" s="329" t="s">
        <v>590</v>
      </c>
      <c r="B281" s="88" t="s">
        <v>1950</v>
      </c>
      <c r="C281" s="329" t="s">
        <v>590</v>
      </c>
      <c r="F281" s="329" t="s">
        <v>590</v>
      </c>
      <c r="G281" s="88" t="s">
        <v>1950</v>
      </c>
      <c r="H281" s="329" t="s">
        <v>590</v>
      </c>
      <c r="I281" s="329" t="s">
        <v>590</v>
      </c>
      <c r="J281" s="329" t="s">
        <v>1950</v>
      </c>
    </row>
    <row r="282" spans="1:10" x14ac:dyDescent="0.2">
      <c r="A282" s="329" t="s">
        <v>1591</v>
      </c>
      <c r="B282" s="88" t="s">
        <v>1951</v>
      </c>
      <c r="C282" s="329" t="s">
        <v>1591</v>
      </c>
      <c r="F282" s="329" t="s">
        <v>1591</v>
      </c>
      <c r="G282" s="88" t="s">
        <v>1951</v>
      </c>
      <c r="H282" s="329" t="s">
        <v>1591</v>
      </c>
      <c r="I282" s="329" t="s">
        <v>1591</v>
      </c>
      <c r="J282" s="329" t="s">
        <v>1951</v>
      </c>
    </row>
    <row r="283" spans="1:10" x14ac:dyDescent="0.2">
      <c r="A283" s="329" t="s">
        <v>815</v>
      </c>
      <c r="B283" s="88" t="s">
        <v>1952</v>
      </c>
      <c r="C283" s="329" t="s">
        <v>815</v>
      </c>
      <c r="F283" s="329" t="s">
        <v>815</v>
      </c>
      <c r="G283" s="88" t="s">
        <v>1952</v>
      </c>
      <c r="H283" s="329" t="s">
        <v>815</v>
      </c>
      <c r="I283" s="329" t="s">
        <v>815</v>
      </c>
      <c r="J283" s="329" t="s">
        <v>1952</v>
      </c>
    </row>
    <row r="284" spans="1:10" x14ac:dyDescent="0.2">
      <c r="A284" s="329" t="s">
        <v>1534</v>
      </c>
      <c r="B284" s="88" t="s">
        <v>1953</v>
      </c>
      <c r="C284" s="329" t="s">
        <v>1534</v>
      </c>
      <c r="F284" s="329" t="s">
        <v>1534</v>
      </c>
      <c r="G284" s="88" t="s">
        <v>1953</v>
      </c>
      <c r="H284" s="329" t="s">
        <v>1534</v>
      </c>
      <c r="I284" s="329" t="s">
        <v>1534</v>
      </c>
      <c r="J284" s="329" t="s">
        <v>1953</v>
      </c>
    </row>
    <row r="285" spans="1:10" x14ac:dyDescent="0.2">
      <c r="A285" s="329" t="s">
        <v>1533</v>
      </c>
      <c r="B285" s="88" t="s">
        <v>1954</v>
      </c>
      <c r="C285" s="329" t="s">
        <v>1533</v>
      </c>
      <c r="F285" s="329" t="s">
        <v>1533</v>
      </c>
      <c r="G285" s="88" t="s">
        <v>1954</v>
      </c>
      <c r="H285" s="329" t="s">
        <v>1533</v>
      </c>
      <c r="I285" s="329" t="s">
        <v>1533</v>
      </c>
      <c r="J285" s="329" t="s">
        <v>1954</v>
      </c>
    </row>
    <row r="286" spans="1:10" x14ac:dyDescent="0.2">
      <c r="A286" s="329" t="s">
        <v>1535</v>
      </c>
      <c r="B286" s="88" t="s">
        <v>1955</v>
      </c>
      <c r="C286" s="329" t="s">
        <v>1535</v>
      </c>
      <c r="F286" s="329" t="s">
        <v>1535</v>
      </c>
      <c r="G286" s="88" t="s">
        <v>1955</v>
      </c>
      <c r="H286" s="329" t="s">
        <v>1535</v>
      </c>
      <c r="I286" s="329" t="s">
        <v>1535</v>
      </c>
      <c r="J286" s="329" t="s">
        <v>1955</v>
      </c>
    </row>
    <row r="287" spans="1:10" x14ac:dyDescent="0.2">
      <c r="A287" s="329" t="s">
        <v>814</v>
      </c>
      <c r="B287" s="88" t="s">
        <v>1956</v>
      </c>
      <c r="C287" s="329" t="s">
        <v>814</v>
      </c>
      <c r="F287" s="329" t="s">
        <v>814</v>
      </c>
      <c r="G287" s="88" t="s">
        <v>1956</v>
      </c>
      <c r="H287" s="329" t="s">
        <v>814</v>
      </c>
      <c r="I287" s="329" t="s">
        <v>814</v>
      </c>
      <c r="J287" s="329" t="s">
        <v>1956</v>
      </c>
    </row>
    <row r="288" spans="1:10" x14ac:dyDescent="0.2">
      <c r="A288" s="329" t="s">
        <v>1538</v>
      </c>
      <c r="B288" s="88" t="s">
        <v>1957</v>
      </c>
      <c r="C288" s="329" t="s">
        <v>1538</v>
      </c>
      <c r="F288" s="329" t="s">
        <v>1538</v>
      </c>
      <c r="G288" s="88" t="s">
        <v>1957</v>
      </c>
      <c r="H288" s="329" t="s">
        <v>1538</v>
      </c>
      <c r="I288" s="329" t="s">
        <v>1538</v>
      </c>
      <c r="J288" s="329" t="s">
        <v>1957</v>
      </c>
    </row>
    <row r="289" spans="1:10" x14ac:dyDescent="0.2">
      <c r="A289" s="329" t="s">
        <v>459</v>
      </c>
      <c r="B289" s="88" t="s">
        <v>1958</v>
      </c>
      <c r="C289" s="329" t="s">
        <v>459</v>
      </c>
      <c r="F289" s="329" t="s">
        <v>459</v>
      </c>
      <c r="G289" s="88" t="s">
        <v>1958</v>
      </c>
      <c r="H289" s="329" t="s">
        <v>459</v>
      </c>
      <c r="I289" s="329" t="s">
        <v>459</v>
      </c>
      <c r="J289" s="329" t="s">
        <v>1958</v>
      </c>
    </row>
    <row r="290" spans="1:10" x14ac:dyDescent="0.2">
      <c r="A290" s="329" t="s">
        <v>203</v>
      </c>
      <c r="B290" s="88" t="s">
        <v>1959</v>
      </c>
      <c r="C290" s="329" t="s">
        <v>203</v>
      </c>
      <c r="F290" s="329" t="s">
        <v>203</v>
      </c>
      <c r="G290" s="88" t="s">
        <v>1959</v>
      </c>
      <c r="H290" s="329" t="s">
        <v>203</v>
      </c>
      <c r="I290" s="329" t="s">
        <v>203</v>
      </c>
      <c r="J290" s="329" t="s">
        <v>1959</v>
      </c>
    </row>
    <row r="291" spans="1:10" x14ac:dyDescent="0.2">
      <c r="A291" s="329" t="s">
        <v>179</v>
      </c>
      <c r="B291" s="88" t="s">
        <v>1960</v>
      </c>
      <c r="C291" s="329" t="s">
        <v>179</v>
      </c>
      <c r="F291" s="329" t="s">
        <v>179</v>
      </c>
      <c r="G291" s="88" t="s">
        <v>1960</v>
      </c>
      <c r="H291" s="329" t="s">
        <v>179</v>
      </c>
      <c r="I291" s="329" t="s">
        <v>179</v>
      </c>
      <c r="J291" s="329" t="s">
        <v>1960</v>
      </c>
    </row>
    <row r="292" spans="1:10" x14ac:dyDescent="0.2">
      <c r="A292" s="329" t="s">
        <v>1631</v>
      </c>
      <c r="B292" s="88" t="s">
        <v>1961</v>
      </c>
      <c r="C292" s="329" t="s">
        <v>1631</v>
      </c>
      <c r="F292" s="329" t="s">
        <v>1631</v>
      </c>
      <c r="G292" s="88" t="s">
        <v>1961</v>
      </c>
      <c r="H292" s="329" t="s">
        <v>1631</v>
      </c>
      <c r="I292" s="329" t="s">
        <v>1631</v>
      </c>
      <c r="J292" s="329" t="s">
        <v>1961</v>
      </c>
    </row>
    <row r="293" spans="1:10" x14ac:dyDescent="0.2">
      <c r="A293" s="329" t="s">
        <v>1634</v>
      </c>
      <c r="B293" s="88" t="s">
        <v>1962</v>
      </c>
      <c r="C293" s="329" t="s">
        <v>1634</v>
      </c>
      <c r="F293" s="329" t="s">
        <v>1634</v>
      </c>
      <c r="G293" s="88" t="s">
        <v>1962</v>
      </c>
      <c r="H293" s="329" t="s">
        <v>1634</v>
      </c>
      <c r="I293" s="329" t="s">
        <v>1634</v>
      </c>
      <c r="J293" s="329" t="s">
        <v>1962</v>
      </c>
    </row>
    <row r="294" spans="1:10" x14ac:dyDescent="0.2">
      <c r="A294" s="329" t="s">
        <v>1643</v>
      </c>
      <c r="B294" s="88" t="s">
        <v>1963</v>
      </c>
      <c r="C294" s="329" t="s">
        <v>1643</v>
      </c>
      <c r="F294" s="329" t="s">
        <v>1643</v>
      </c>
      <c r="G294" s="88" t="s">
        <v>1963</v>
      </c>
      <c r="H294" s="329" t="s">
        <v>1643</v>
      </c>
      <c r="I294" s="329" t="s">
        <v>1643</v>
      </c>
      <c r="J294" s="329" t="s">
        <v>1963</v>
      </c>
    </row>
    <row r="295" spans="1:10" x14ac:dyDescent="0.2">
      <c r="A295" s="329" t="s">
        <v>1632</v>
      </c>
      <c r="B295" s="88" t="s">
        <v>1964</v>
      </c>
      <c r="C295" s="329" t="s">
        <v>1632</v>
      </c>
      <c r="F295" s="329" t="s">
        <v>1632</v>
      </c>
      <c r="G295" s="88" t="s">
        <v>1964</v>
      </c>
      <c r="H295" s="329" t="s">
        <v>1632</v>
      </c>
      <c r="I295" s="329" t="s">
        <v>1632</v>
      </c>
      <c r="J295" s="329" t="s">
        <v>1964</v>
      </c>
    </row>
    <row r="296" spans="1:10" x14ac:dyDescent="0.2">
      <c r="A296" s="329" t="s">
        <v>1601</v>
      </c>
      <c r="B296" s="88" t="s">
        <v>1965</v>
      </c>
      <c r="C296" s="329" t="s">
        <v>1601</v>
      </c>
      <c r="F296" s="329" t="s">
        <v>1601</v>
      </c>
      <c r="G296" s="88" t="s">
        <v>1965</v>
      </c>
      <c r="H296" s="329" t="s">
        <v>1601</v>
      </c>
      <c r="I296" s="329" t="s">
        <v>1601</v>
      </c>
      <c r="J296" s="329" t="s">
        <v>1965</v>
      </c>
    </row>
    <row r="297" spans="1:10" x14ac:dyDescent="0.2">
      <c r="A297" s="329" t="s">
        <v>1641</v>
      </c>
      <c r="B297" s="88" t="s">
        <v>1966</v>
      </c>
      <c r="C297" s="329" t="s">
        <v>1641</v>
      </c>
      <c r="F297" s="329" t="s">
        <v>1641</v>
      </c>
      <c r="G297" s="88" t="s">
        <v>1966</v>
      </c>
      <c r="H297" s="329" t="s">
        <v>1641</v>
      </c>
      <c r="I297" s="329" t="s">
        <v>1641</v>
      </c>
      <c r="J297" s="329" t="s">
        <v>1966</v>
      </c>
    </row>
    <row r="298" spans="1:10" x14ac:dyDescent="0.2">
      <c r="A298" s="329" t="s">
        <v>1637</v>
      </c>
      <c r="B298" s="88" t="s">
        <v>1967</v>
      </c>
      <c r="C298" s="329" t="s">
        <v>1637</v>
      </c>
      <c r="F298" s="329" t="s">
        <v>1637</v>
      </c>
      <c r="G298" s="88" t="s">
        <v>1967</v>
      </c>
      <c r="H298" s="329" t="s">
        <v>1637</v>
      </c>
      <c r="I298" s="329" t="s">
        <v>1637</v>
      </c>
      <c r="J298" s="329" t="s">
        <v>1967</v>
      </c>
    </row>
    <row r="299" spans="1:10" x14ac:dyDescent="0.2">
      <c r="A299" s="329" t="s">
        <v>343</v>
      </c>
      <c r="B299" s="88" t="s">
        <v>1968</v>
      </c>
      <c r="C299" s="329" t="s">
        <v>343</v>
      </c>
      <c r="F299" s="329" t="s">
        <v>343</v>
      </c>
      <c r="G299" s="88" t="s">
        <v>1968</v>
      </c>
      <c r="H299" s="329" t="s">
        <v>343</v>
      </c>
      <c r="I299" s="329" t="s">
        <v>343</v>
      </c>
      <c r="J299" s="329" t="s">
        <v>1968</v>
      </c>
    </row>
    <row r="300" spans="1:10" x14ac:dyDescent="0.2">
      <c r="A300" s="329" t="s">
        <v>1539</v>
      </c>
      <c r="B300" s="88" t="s">
        <v>1969</v>
      </c>
      <c r="C300" s="329" t="s">
        <v>1539</v>
      </c>
      <c r="F300" s="329" t="s">
        <v>1539</v>
      </c>
      <c r="G300" s="88" t="s">
        <v>1969</v>
      </c>
      <c r="H300" s="329" t="s">
        <v>1539</v>
      </c>
      <c r="I300" s="329" t="s">
        <v>1539</v>
      </c>
      <c r="J300" s="329" t="s">
        <v>1969</v>
      </c>
    </row>
    <row r="301" spans="1:10" x14ac:dyDescent="0.2">
      <c r="A301" s="329" t="s">
        <v>1217</v>
      </c>
      <c r="B301" s="88" t="s">
        <v>1970</v>
      </c>
      <c r="C301" s="329" t="s">
        <v>1217</v>
      </c>
      <c r="F301" s="329" t="s">
        <v>1217</v>
      </c>
      <c r="G301" s="88" t="s">
        <v>1970</v>
      </c>
      <c r="H301" s="329" t="s">
        <v>1217</v>
      </c>
      <c r="I301" s="329" t="s">
        <v>1217</v>
      </c>
      <c r="J301" s="329" t="s">
        <v>1970</v>
      </c>
    </row>
    <row r="302" spans="1:10" x14ac:dyDescent="0.2">
      <c r="A302" s="329" t="s">
        <v>220</v>
      </c>
      <c r="B302" s="88" t="s">
        <v>1971</v>
      </c>
      <c r="C302" s="329" t="s">
        <v>220</v>
      </c>
      <c r="F302" s="329" t="s">
        <v>220</v>
      </c>
      <c r="G302" s="88" t="s">
        <v>1971</v>
      </c>
      <c r="H302" s="329" t="s">
        <v>220</v>
      </c>
      <c r="I302" s="329" t="s">
        <v>220</v>
      </c>
      <c r="J302" s="329" t="s">
        <v>1971</v>
      </c>
    </row>
    <row r="303" spans="1:10" x14ac:dyDescent="0.2">
      <c r="A303" s="329" t="s">
        <v>786</v>
      </c>
      <c r="B303" s="88" t="s">
        <v>1972</v>
      </c>
      <c r="C303" s="329" t="s">
        <v>786</v>
      </c>
      <c r="F303" s="329" t="s">
        <v>786</v>
      </c>
      <c r="G303" s="88" t="s">
        <v>1972</v>
      </c>
      <c r="H303" s="329" t="s">
        <v>786</v>
      </c>
      <c r="I303" s="329" t="s">
        <v>786</v>
      </c>
      <c r="J303" s="329" t="s">
        <v>1972</v>
      </c>
    </row>
    <row r="304" spans="1:10" x14ac:dyDescent="0.2">
      <c r="A304" s="329" t="s">
        <v>344</v>
      </c>
      <c r="B304" s="88" t="s">
        <v>1973</v>
      </c>
      <c r="C304" s="329" t="s">
        <v>344</v>
      </c>
      <c r="F304" s="329" t="s">
        <v>344</v>
      </c>
      <c r="G304" s="88" t="s">
        <v>1973</v>
      </c>
      <c r="H304" s="329" t="s">
        <v>344</v>
      </c>
      <c r="I304" s="329" t="s">
        <v>344</v>
      </c>
      <c r="J304" s="329" t="s">
        <v>1973</v>
      </c>
    </row>
    <row r="305" spans="1:10" x14ac:dyDescent="0.2">
      <c r="A305" s="329" t="s">
        <v>787</v>
      </c>
      <c r="B305" s="88" t="s">
        <v>1974</v>
      </c>
      <c r="C305" s="329" t="s">
        <v>787</v>
      </c>
      <c r="F305" s="329" t="s">
        <v>787</v>
      </c>
      <c r="G305" s="88" t="s">
        <v>1974</v>
      </c>
      <c r="H305" s="329" t="s">
        <v>787</v>
      </c>
      <c r="I305" s="329" t="s">
        <v>787</v>
      </c>
      <c r="J305" s="329" t="s">
        <v>1974</v>
      </c>
    </row>
    <row r="306" spans="1:10" x14ac:dyDescent="0.2">
      <c r="A306" s="329" t="s">
        <v>393</v>
      </c>
      <c r="B306" s="88" t="s">
        <v>1975</v>
      </c>
      <c r="C306" s="329" t="s">
        <v>393</v>
      </c>
      <c r="F306" s="329" t="s">
        <v>393</v>
      </c>
      <c r="G306" s="88" t="s">
        <v>1975</v>
      </c>
      <c r="H306" s="329" t="s">
        <v>393</v>
      </c>
      <c r="I306" s="329" t="s">
        <v>393</v>
      </c>
      <c r="J306" s="329" t="s">
        <v>1975</v>
      </c>
    </row>
    <row r="307" spans="1:10" x14ac:dyDescent="0.2">
      <c r="A307" s="329" t="s">
        <v>423</v>
      </c>
      <c r="B307" s="88" t="s">
        <v>1976</v>
      </c>
      <c r="C307" s="329" t="s">
        <v>423</v>
      </c>
      <c r="F307" s="329" t="s">
        <v>423</v>
      </c>
      <c r="G307" s="88" t="s">
        <v>1976</v>
      </c>
      <c r="H307" s="329" t="s">
        <v>423</v>
      </c>
      <c r="I307" s="329" t="s">
        <v>423</v>
      </c>
      <c r="J307" s="329" t="s">
        <v>1976</v>
      </c>
    </row>
    <row r="308" spans="1:10" x14ac:dyDescent="0.2">
      <c r="A308" s="329" t="s">
        <v>1365</v>
      </c>
      <c r="B308" s="88" t="s">
        <v>1977</v>
      </c>
      <c r="C308" s="329" t="s">
        <v>1365</v>
      </c>
      <c r="F308" s="329" t="s">
        <v>1365</v>
      </c>
      <c r="G308" s="88" t="s">
        <v>1977</v>
      </c>
      <c r="H308" s="329" t="s">
        <v>1365</v>
      </c>
      <c r="I308" s="329" t="s">
        <v>1365</v>
      </c>
      <c r="J308" s="329" t="s">
        <v>1977</v>
      </c>
    </row>
    <row r="309" spans="1:10" x14ac:dyDescent="0.2">
      <c r="A309" s="329" t="s">
        <v>178</v>
      </c>
      <c r="B309" s="88" t="s">
        <v>1978</v>
      </c>
      <c r="C309" s="329" t="s">
        <v>178</v>
      </c>
      <c r="F309" s="329" t="s">
        <v>178</v>
      </c>
      <c r="G309" s="88" t="s">
        <v>1978</v>
      </c>
      <c r="H309" s="329" t="s">
        <v>178</v>
      </c>
      <c r="I309" s="329" t="s">
        <v>178</v>
      </c>
      <c r="J309" s="329" t="s">
        <v>1978</v>
      </c>
    </row>
    <row r="310" spans="1:10" x14ac:dyDescent="0.2">
      <c r="A310" s="329" t="s">
        <v>345</v>
      </c>
      <c r="B310" s="88" t="s">
        <v>1979</v>
      </c>
      <c r="C310" s="329" t="s">
        <v>345</v>
      </c>
      <c r="F310" s="329" t="s">
        <v>345</v>
      </c>
      <c r="G310" s="88" t="s">
        <v>1979</v>
      </c>
      <c r="H310" s="329" t="s">
        <v>345</v>
      </c>
      <c r="I310" s="329" t="s">
        <v>345</v>
      </c>
      <c r="J310" s="329" t="s">
        <v>1979</v>
      </c>
    </row>
    <row r="311" spans="1:10" x14ac:dyDescent="0.2">
      <c r="A311" s="329" t="s">
        <v>348</v>
      </c>
      <c r="B311" s="88" t="s">
        <v>1980</v>
      </c>
      <c r="C311" s="329" t="s">
        <v>348</v>
      </c>
      <c r="F311" s="329" t="s">
        <v>348</v>
      </c>
      <c r="G311" s="88" t="s">
        <v>1980</v>
      </c>
      <c r="H311" s="329" t="s">
        <v>348</v>
      </c>
      <c r="I311" s="329" t="s">
        <v>348</v>
      </c>
      <c r="J311" s="329" t="s">
        <v>1980</v>
      </c>
    </row>
    <row r="312" spans="1:10" x14ac:dyDescent="0.2">
      <c r="A312" s="329" t="s">
        <v>241</v>
      </c>
      <c r="B312" s="88" t="s">
        <v>1981</v>
      </c>
      <c r="C312" s="329" t="s">
        <v>241</v>
      </c>
      <c r="F312" s="329" t="s">
        <v>241</v>
      </c>
      <c r="G312" s="88" t="s">
        <v>1981</v>
      </c>
      <c r="H312" s="329" t="s">
        <v>241</v>
      </c>
      <c r="I312" s="329" t="s">
        <v>241</v>
      </c>
      <c r="J312" s="329" t="s">
        <v>1981</v>
      </c>
    </row>
    <row r="313" spans="1:10" x14ac:dyDescent="0.2">
      <c r="A313" s="329" t="s">
        <v>346</v>
      </c>
      <c r="B313" s="88" t="s">
        <v>1982</v>
      </c>
      <c r="C313" s="329" t="s">
        <v>346</v>
      </c>
      <c r="F313" s="329" t="s">
        <v>346</v>
      </c>
      <c r="G313" s="88" t="s">
        <v>1982</v>
      </c>
      <c r="H313" s="329" t="s">
        <v>346</v>
      </c>
      <c r="I313" s="329" t="s">
        <v>346</v>
      </c>
      <c r="J313" s="329" t="s">
        <v>1982</v>
      </c>
    </row>
    <row r="314" spans="1:10" x14ac:dyDescent="0.2">
      <c r="A314" s="329" t="s">
        <v>424</v>
      </c>
      <c r="B314" s="88" t="s">
        <v>1983</v>
      </c>
      <c r="C314" s="329" t="s">
        <v>424</v>
      </c>
      <c r="F314" s="329" t="s">
        <v>424</v>
      </c>
      <c r="G314" s="88" t="s">
        <v>1983</v>
      </c>
      <c r="H314" s="329" t="s">
        <v>424</v>
      </c>
      <c r="I314" s="329" t="s">
        <v>424</v>
      </c>
      <c r="J314" s="329" t="s">
        <v>1983</v>
      </c>
    </row>
    <row r="315" spans="1:10" x14ac:dyDescent="0.2">
      <c r="A315" s="329" t="s">
        <v>197</v>
      </c>
      <c r="B315" s="88" t="s">
        <v>1984</v>
      </c>
      <c r="C315" s="329" t="s">
        <v>197</v>
      </c>
      <c r="F315" s="329" t="s">
        <v>197</v>
      </c>
      <c r="G315" s="88" t="s">
        <v>1984</v>
      </c>
      <c r="H315" s="329" t="s">
        <v>197</v>
      </c>
      <c r="I315" s="329" t="s">
        <v>197</v>
      </c>
      <c r="J315" s="329" t="s">
        <v>1984</v>
      </c>
    </row>
    <row r="316" spans="1:10" x14ac:dyDescent="0.2">
      <c r="A316" s="329" t="s">
        <v>570</v>
      </c>
      <c r="B316" s="88" t="s">
        <v>1985</v>
      </c>
      <c r="C316" s="329" t="s">
        <v>570</v>
      </c>
      <c r="F316" s="329" t="s">
        <v>570</v>
      </c>
      <c r="G316" s="88" t="s">
        <v>1985</v>
      </c>
      <c r="H316" s="329" t="s">
        <v>570</v>
      </c>
      <c r="I316" s="329" t="s">
        <v>570</v>
      </c>
      <c r="J316" s="329" t="s">
        <v>1985</v>
      </c>
    </row>
    <row r="317" spans="1:10" x14ac:dyDescent="0.2">
      <c r="A317" s="329" t="s">
        <v>419</v>
      </c>
      <c r="B317" s="88" t="s">
        <v>1986</v>
      </c>
      <c r="C317" s="329" t="s">
        <v>419</v>
      </c>
      <c r="F317" s="329" t="s">
        <v>419</v>
      </c>
      <c r="G317" s="88" t="s">
        <v>1986</v>
      </c>
      <c r="H317" s="329" t="s">
        <v>419</v>
      </c>
      <c r="I317" s="329" t="s">
        <v>419</v>
      </c>
      <c r="J317" s="329" t="s">
        <v>1986</v>
      </c>
    </row>
    <row r="318" spans="1:10" x14ac:dyDescent="0.2">
      <c r="A318" s="329" t="s">
        <v>369</v>
      </c>
      <c r="B318" s="88" t="s">
        <v>1987</v>
      </c>
      <c r="C318" s="329" t="s">
        <v>369</v>
      </c>
      <c r="F318" s="329" t="s">
        <v>369</v>
      </c>
      <c r="G318" s="88" t="s">
        <v>1987</v>
      </c>
      <c r="H318" s="329" t="s">
        <v>369</v>
      </c>
      <c r="I318" s="329" t="s">
        <v>369</v>
      </c>
      <c r="J318" s="329" t="s">
        <v>1987</v>
      </c>
    </row>
    <row r="319" spans="1:10" x14ac:dyDescent="0.2">
      <c r="A319" s="329" t="s">
        <v>370</v>
      </c>
      <c r="B319" s="88" t="s">
        <v>1988</v>
      </c>
      <c r="C319" s="329" t="s">
        <v>370</v>
      </c>
      <c r="F319" s="329" t="s">
        <v>370</v>
      </c>
      <c r="G319" s="88" t="s">
        <v>1988</v>
      </c>
      <c r="H319" s="329" t="s">
        <v>370</v>
      </c>
      <c r="I319" s="329" t="s">
        <v>370</v>
      </c>
      <c r="J319" s="329" t="s">
        <v>1988</v>
      </c>
    </row>
    <row r="320" spans="1:10" x14ac:dyDescent="0.2">
      <c r="A320" s="329" t="s">
        <v>412</v>
      </c>
      <c r="B320" s="88" t="s">
        <v>1989</v>
      </c>
      <c r="C320" s="329" t="s">
        <v>412</v>
      </c>
      <c r="F320" s="329" t="s">
        <v>412</v>
      </c>
      <c r="G320" s="88" t="s">
        <v>1989</v>
      </c>
      <c r="H320" s="329" t="s">
        <v>412</v>
      </c>
      <c r="I320" s="329" t="s">
        <v>412</v>
      </c>
      <c r="J320" s="329" t="s">
        <v>1989</v>
      </c>
    </row>
    <row r="321" spans="1:10" x14ac:dyDescent="0.2">
      <c r="A321" s="329" t="s">
        <v>362</v>
      </c>
      <c r="B321" s="88" t="s">
        <v>1990</v>
      </c>
      <c r="C321" s="329" t="s">
        <v>362</v>
      </c>
      <c r="F321" s="329" t="s">
        <v>362</v>
      </c>
      <c r="G321" s="88" t="s">
        <v>1990</v>
      </c>
      <c r="H321" s="329" t="s">
        <v>362</v>
      </c>
      <c r="I321" s="329" t="s">
        <v>362</v>
      </c>
      <c r="J321" s="329" t="s">
        <v>1990</v>
      </c>
    </row>
    <row r="322" spans="1:10" x14ac:dyDescent="0.2">
      <c r="A322" s="329" t="s">
        <v>392</v>
      </c>
      <c r="B322" s="88" t="s">
        <v>1991</v>
      </c>
      <c r="C322" s="329" t="s">
        <v>392</v>
      </c>
      <c r="F322" s="329" t="s">
        <v>392</v>
      </c>
      <c r="G322" s="88" t="s">
        <v>1991</v>
      </c>
      <c r="H322" s="329" t="s">
        <v>392</v>
      </c>
      <c r="I322" s="329" t="s">
        <v>392</v>
      </c>
      <c r="J322" s="329" t="s">
        <v>1991</v>
      </c>
    </row>
    <row r="323" spans="1:10" x14ac:dyDescent="0.2">
      <c r="A323" s="329" t="s">
        <v>450</v>
      </c>
      <c r="B323" s="88" t="s">
        <v>1992</v>
      </c>
      <c r="C323" s="329" t="s">
        <v>450</v>
      </c>
      <c r="F323" s="329" t="s">
        <v>450</v>
      </c>
      <c r="G323" s="88" t="s">
        <v>1992</v>
      </c>
      <c r="H323" s="329" t="s">
        <v>450</v>
      </c>
      <c r="I323" s="329" t="s">
        <v>450</v>
      </c>
      <c r="J323" s="329" t="s">
        <v>1992</v>
      </c>
    </row>
    <row r="324" spans="1:10" x14ac:dyDescent="0.2">
      <c r="A324" s="329" t="s">
        <v>460</v>
      </c>
      <c r="B324" s="88" t="s">
        <v>1993</v>
      </c>
      <c r="C324" s="329" t="s">
        <v>460</v>
      </c>
      <c r="F324" s="329" t="s">
        <v>460</v>
      </c>
      <c r="G324" s="88" t="s">
        <v>1993</v>
      </c>
      <c r="H324" s="329" t="s">
        <v>460</v>
      </c>
      <c r="I324" s="329" t="s">
        <v>460</v>
      </c>
      <c r="J324" s="329" t="s">
        <v>1993</v>
      </c>
    </row>
    <row r="325" spans="1:10" x14ac:dyDescent="0.2">
      <c r="A325" s="329" t="s">
        <v>576</v>
      </c>
      <c r="B325" s="88" t="s">
        <v>1994</v>
      </c>
      <c r="C325" s="329" t="s">
        <v>576</v>
      </c>
      <c r="F325" s="329" t="s">
        <v>576</v>
      </c>
      <c r="G325" s="88" t="s">
        <v>1994</v>
      </c>
      <c r="H325" s="329" t="s">
        <v>576</v>
      </c>
      <c r="I325" s="329" t="s">
        <v>576</v>
      </c>
      <c r="J325" s="329" t="s">
        <v>1994</v>
      </c>
    </row>
    <row r="326" spans="1:10" x14ac:dyDescent="0.2">
      <c r="A326" s="329" t="s">
        <v>1585</v>
      </c>
      <c r="B326" s="88" t="s">
        <v>1995</v>
      </c>
      <c r="C326" s="329" t="s">
        <v>1585</v>
      </c>
      <c r="F326" s="329" t="s">
        <v>1585</v>
      </c>
      <c r="G326" s="88" t="s">
        <v>1995</v>
      </c>
      <c r="H326" s="329" t="s">
        <v>1585</v>
      </c>
      <c r="I326" s="329" t="s">
        <v>1585</v>
      </c>
      <c r="J326" s="329" t="s">
        <v>1995</v>
      </c>
    </row>
    <row r="327" spans="1:10" x14ac:dyDescent="0.2">
      <c r="A327" s="329" t="s">
        <v>390</v>
      </c>
      <c r="B327" s="88" t="s">
        <v>1996</v>
      </c>
      <c r="C327" s="329" t="s">
        <v>390</v>
      </c>
      <c r="F327" s="329" t="s">
        <v>390</v>
      </c>
      <c r="G327" s="88" t="s">
        <v>1996</v>
      </c>
      <c r="H327" s="329" t="s">
        <v>390</v>
      </c>
      <c r="I327" s="329" t="s">
        <v>390</v>
      </c>
      <c r="J327" s="329" t="s">
        <v>1996</v>
      </c>
    </row>
    <row r="328" spans="1:10" x14ac:dyDescent="0.2">
      <c r="A328" s="329" t="s">
        <v>422</v>
      </c>
      <c r="B328" s="88" t="s">
        <v>1997</v>
      </c>
      <c r="C328" s="329" t="s">
        <v>422</v>
      </c>
      <c r="F328" s="329" t="s">
        <v>422</v>
      </c>
      <c r="G328" s="88" t="s">
        <v>1997</v>
      </c>
      <c r="H328" s="329" t="s">
        <v>422</v>
      </c>
      <c r="I328" s="329" t="s">
        <v>422</v>
      </c>
      <c r="J328" s="329" t="s">
        <v>1997</v>
      </c>
    </row>
    <row r="329" spans="1:10" x14ac:dyDescent="0.2">
      <c r="A329" s="329" t="s">
        <v>1531</v>
      </c>
      <c r="B329" s="88" t="s">
        <v>1998</v>
      </c>
      <c r="C329" s="329" t="s">
        <v>1531</v>
      </c>
      <c r="F329" s="329" t="s">
        <v>1531</v>
      </c>
      <c r="G329" s="88" t="s">
        <v>1998</v>
      </c>
      <c r="H329" s="329" t="s">
        <v>1531</v>
      </c>
      <c r="I329" s="329" t="s">
        <v>1531</v>
      </c>
      <c r="J329" s="329" t="s">
        <v>1998</v>
      </c>
    </row>
    <row r="330" spans="1:10" x14ac:dyDescent="0.2">
      <c r="A330" s="329" t="s">
        <v>1216</v>
      </c>
      <c r="B330" s="88" t="s">
        <v>1999</v>
      </c>
      <c r="C330" s="329" t="s">
        <v>1216</v>
      </c>
      <c r="F330" s="329" t="s">
        <v>1216</v>
      </c>
      <c r="G330" s="88" t="s">
        <v>1999</v>
      </c>
      <c r="H330" s="329" t="s">
        <v>1216</v>
      </c>
      <c r="I330" s="329" t="s">
        <v>1216</v>
      </c>
      <c r="J330" s="329" t="s">
        <v>1999</v>
      </c>
    </row>
    <row r="331" spans="1:10" x14ac:dyDescent="0.2">
      <c r="A331" s="329" t="s">
        <v>436</v>
      </c>
      <c r="B331" s="88" t="s">
        <v>2000</v>
      </c>
      <c r="C331" s="329" t="s">
        <v>436</v>
      </c>
      <c r="F331" s="329" t="s">
        <v>436</v>
      </c>
      <c r="G331" s="88" t="s">
        <v>2000</v>
      </c>
      <c r="H331" s="329" t="s">
        <v>436</v>
      </c>
      <c r="I331" s="329" t="s">
        <v>436</v>
      </c>
      <c r="J331" s="329" t="s">
        <v>2000</v>
      </c>
    </row>
    <row r="332" spans="1:10" x14ac:dyDescent="0.2">
      <c r="A332" s="329" t="s">
        <v>253</v>
      </c>
      <c r="B332" s="88" t="s">
        <v>2001</v>
      </c>
      <c r="C332" s="329" t="s">
        <v>253</v>
      </c>
      <c r="F332" s="329" t="s">
        <v>253</v>
      </c>
      <c r="G332" s="88" t="s">
        <v>2001</v>
      </c>
      <c r="H332" s="329" t="s">
        <v>253</v>
      </c>
      <c r="I332" s="329" t="s">
        <v>253</v>
      </c>
      <c r="J332" s="329" t="s">
        <v>2001</v>
      </c>
    </row>
    <row r="333" spans="1:10" x14ac:dyDescent="0.2">
      <c r="A333" s="329" t="s">
        <v>596</v>
      </c>
      <c r="B333" s="88" t="s">
        <v>2002</v>
      </c>
      <c r="C333" s="329" t="s">
        <v>596</v>
      </c>
      <c r="F333" s="329" t="s">
        <v>596</v>
      </c>
      <c r="G333" s="88" t="s">
        <v>2002</v>
      </c>
      <c r="H333" s="329" t="s">
        <v>596</v>
      </c>
      <c r="I333" s="329" t="s">
        <v>596</v>
      </c>
      <c r="J333" s="329" t="s">
        <v>2002</v>
      </c>
    </row>
    <row r="334" spans="1:10" x14ac:dyDescent="0.2">
      <c r="A334" s="329" t="s">
        <v>1532</v>
      </c>
      <c r="B334" s="88" t="s">
        <v>2003</v>
      </c>
      <c r="C334" s="329" t="s">
        <v>1532</v>
      </c>
      <c r="F334" s="329" t="s">
        <v>1532</v>
      </c>
      <c r="G334" s="88" t="s">
        <v>2003</v>
      </c>
      <c r="H334" s="329" t="s">
        <v>1532</v>
      </c>
      <c r="I334" s="329" t="s">
        <v>1532</v>
      </c>
      <c r="J334" s="329" t="s">
        <v>2003</v>
      </c>
    </row>
    <row r="335" spans="1:10" x14ac:dyDescent="0.2">
      <c r="A335" s="329" t="s">
        <v>608</v>
      </c>
      <c r="B335" s="88" t="s">
        <v>2004</v>
      </c>
      <c r="C335" s="329" t="s">
        <v>608</v>
      </c>
      <c r="F335" s="329" t="s">
        <v>608</v>
      </c>
      <c r="G335" s="88" t="s">
        <v>2004</v>
      </c>
      <c r="H335" s="329" t="s">
        <v>608</v>
      </c>
      <c r="I335" s="329" t="s">
        <v>608</v>
      </c>
      <c r="J335" s="329" t="s">
        <v>2004</v>
      </c>
    </row>
    <row r="336" spans="1:10" x14ac:dyDescent="0.2">
      <c r="A336" s="329" t="s">
        <v>418</v>
      </c>
      <c r="B336" s="88" t="s">
        <v>2005</v>
      </c>
      <c r="C336" s="329" t="s">
        <v>418</v>
      </c>
      <c r="F336" s="329" t="s">
        <v>418</v>
      </c>
      <c r="G336" s="88" t="s">
        <v>2005</v>
      </c>
      <c r="H336" s="329" t="s">
        <v>418</v>
      </c>
      <c r="I336" s="329" t="s">
        <v>418</v>
      </c>
      <c r="J336" s="329" t="s">
        <v>2005</v>
      </c>
    </row>
    <row r="337" spans="1:10" x14ac:dyDescent="0.2">
      <c r="A337" s="329" t="s">
        <v>788</v>
      </c>
      <c r="B337" s="88" t="s">
        <v>2006</v>
      </c>
      <c r="C337" s="329" t="s">
        <v>788</v>
      </c>
      <c r="F337" s="329" t="s">
        <v>788</v>
      </c>
      <c r="G337" s="88" t="s">
        <v>2006</v>
      </c>
      <c r="H337" s="329" t="s">
        <v>788</v>
      </c>
      <c r="I337" s="329" t="s">
        <v>788</v>
      </c>
      <c r="J337" s="329" t="s">
        <v>2006</v>
      </c>
    </row>
    <row r="338" spans="1:10" x14ac:dyDescent="0.2">
      <c r="A338" s="329" t="s">
        <v>1330</v>
      </c>
      <c r="B338" s="88" t="s">
        <v>2007</v>
      </c>
      <c r="C338" s="329" t="s">
        <v>1330</v>
      </c>
      <c r="F338" s="329" t="s">
        <v>1330</v>
      </c>
      <c r="G338" s="88" t="s">
        <v>2007</v>
      </c>
      <c r="H338" s="329" t="s">
        <v>1330</v>
      </c>
      <c r="I338" s="329" t="s">
        <v>1330</v>
      </c>
      <c r="J338" s="329" t="s">
        <v>2007</v>
      </c>
    </row>
    <row r="339" spans="1:10" x14ac:dyDescent="0.2">
      <c r="A339" s="329" t="s">
        <v>207</v>
      </c>
      <c r="B339" s="88" t="s">
        <v>2008</v>
      </c>
      <c r="C339" s="329" t="s">
        <v>207</v>
      </c>
      <c r="F339" s="329" t="s">
        <v>207</v>
      </c>
      <c r="G339" s="88" t="s">
        <v>2008</v>
      </c>
      <c r="H339" s="329" t="s">
        <v>207</v>
      </c>
      <c r="I339" s="329" t="s">
        <v>207</v>
      </c>
      <c r="J339" s="329" t="s">
        <v>2008</v>
      </c>
    </row>
    <row r="340" spans="1:10" x14ac:dyDescent="0.2">
      <c r="A340" s="329" t="s">
        <v>1644</v>
      </c>
      <c r="B340" s="88" t="s">
        <v>2009</v>
      </c>
      <c r="C340" s="329" t="s">
        <v>1644</v>
      </c>
      <c r="F340" s="329" t="s">
        <v>1644</v>
      </c>
      <c r="G340" s="88" t="s">
        <v>2009</v>
      </c>
      <c r="H340" s="329" t="s">
        <v>1644</v>
      </c>
      <c r="I340" s="329" t="s">
        <v>1644</v>
      </c>
      <c r="J340" s="329" t="s">
        <v>2009</v>
      </c>
    </row>
    <row r="341" spans="1:10" x14ac:dyDescent="0.2">
      <c r="A341" s="329" t="s">
        <v>429</v>
      </c>
      <c r="B341" s="88" t="s">
        <v>2010</v>
      </c>
      <c r="C341" s="329" t="s">
        <v>429</v>
      </c>
      <c r="F341" s="329" t="s">
        <v>429</v>
      </c>
      <c r="G341" s="88" t="s">
        <v>2010</v>
      </c>
      <c r="H341" s="329" t="s">
        <v>429</v>
      </c>
      <c r="I341" s="329" t="s">
        <v>429</v>
      </c>
      <c r="J341" s="329" t="s">
        <v>2010</v>
      </c>
    </row>
    <row r="342" spans="1:10" x14ac:dyDescent="0.2">
      <c r="A342" s="329" t="s">
        <v>187</v>
      </c>
      <c r="B342" s="88" t="s">
        <v>2011</v>
      </c>
      <c r="C342" s="329" t="s">
        <v>187</v>
      </c>
      <c r="F342" s="329" t="s">
        <v>187</v>
      </c>
      <c r="G342" s="88" t="s">
        <v>2011</v>
      </c>
      <c r="H342" s="329" t="s">
        <v>187</v>
      </c>
      <c r="I342" s="329" t="s">
        <v>187</v>
      </c>
      <c r="J342" s="329" t="s">
        <v>2011</v>
      </c>
    </row>
    <row r="343" spans="1:10" x14ac:dyDescent="0.2">
      <c r="A343" s="329" t="s">
        <v>242</v>
      </c>
      <c r="B343" s="88" t="s">
        <v>2012</v>
      </c>
      <c r="C343" s="329" t="s">
        <v>242</v>
      </c>
      <c r="F343" s="329" t="s">
        <v>242</v>
      </c>
      <c r="G343" s="88" t="s">
        <v>2012</v>
      </c>
      <c r="H343" s="329" t="s">
        <v>242</v>
      </c>
      <c r="I343" s="329" t="s">
        <v>242</v>
      </c>
      <c r="J343" s="329" t="s">
        <v>2012</v>
      </c>
    </row>
    <row r="344" spans="1:10" x14ac:dyDescent="0.2">
      <c r="A344" s="329" t="s">
        <v>47</v>
      </c>
      <c r="B344" s="88" t="s">
        <v>2013</v>
      </c>
      <c r="C344" s="329" t="s">
        <v>47</v>
      </c>
      <c r="F344" s="329" t="s">
        <v>47</v>
      </c>
      <c r="G344" s="88" t="s">
        <v>2013</v>
      </c>
      <c r="H344" s="329" t="s">
        <v>47</v>
      </c>
      <c r="I344" s="329" t="s">
        <v>47</v>
      </c>
      <c r="J344" s="329" t="s">
        <v>2013</v>
      </c>
    </row>
    <row r="345" spans="1:10" x14ac:dyDescent="0.2">
      <c r="A345" s="329" t="s">
        <v>368</v>
      </c>
      <c r="B345" s="88" t="s">
        <v>2014</v>
      </c>
      <c r="C345" s="329" t="s">
        <v>368</v>
      </c>
      <c r="F345" s="329" t="s">
        <v>368</v>
      </c>
      <c r="G345" s="88" t="s">
        <v>2014</v>
      </c>
      <c r="H345" s="329" t="s">
        <v>368</v>
      </c>
      <c r="I345" s="329" t="s">
        <v>368</v>
      </c>
      <c r="J345" s="329" t="s">
        <v>2014</v>
      </c>
    </row>
    <row r="346" spans="1:10" x14ac:dyDescent="0.2">
      <c r="A346" s="329" t="s">
        <v>217</v>
      </c>
      <c r="B346" s="88" t="s">
        <v>2015</v>
      </c>
      <c r="C346" s="329" t="s">
        <v>217</v>
      </c>
      <c r="F346" s="329" t="s">
        <v>217</v>
      </c>
      <c r="G346" s="88" t="s">
        <v>2015</v>
      </c>
      <c r="H346" s="329" t="s">
        <v>217</v>
      </c>
      <c r="I346" s="329" t="s">
        <v>217</v>
      </c>
      <c r="J346" s="329" t="s">
        <v>2015</v>
      </c>
    </row>
    <row r="347" spans="1:10" x14ac:dyDescent="0.2">
      <c r="A347" s="329" t="s">
        <v>216</v>
      </c>
      <c r="B347" s="88" t="s">
        <v>2016</v>
      </c>
      <c r="C347" s="329" t="s">
        <v>216</v>
      </c>
      <c r="F347" s="329" t="s">
        <v>216</v>
      </c>
      <c r="G347" s="88" t="s">
        <v>2016</v>
      </c>
      <c r="H347" s="329" t="s">
        <v>216</v>
      </c>
      <c r="I347" s="329" t="s">
        <v>216</v>
      </c>
      <c r="J347" s="329" t="s">
        <v>2016</v>
      </c>
    </row>
    <row r="348" spans="1:10" x14ac:dyDescent="0.2">
      <c r="A348" s="329" t="s">
        <v>1382</v>
      </c>
      <c r="B348" s="88" t="s">
        <v>2017</v>
      </c>
      <c r="C348" s="329" t="s">
        <v>1382</v>
      </c>
      <c r="F348" s="329" t="s">
        <v>1382</v>
      </c>
      <c r="G348" s="88" t="s">
        <v>2017</v>
      </c>
      <c r="H348" s="329" t="s">
        <v>1382</v>
      </c>
      <c r="I348" s="329" t="s">
        <v>1382</v>
      </c>
      <c r="J348" s="329" t="s">
        <v>2017</v>
      </c>
    </row>
    <row r="349" spans="1:10" x14ac:dyDescent="0.2">
      <c r="A349" s="329" t="s">
        <v>1594</v>
      </c>
      <c r="B349" s="88" t="s">
        <v>2018</v>
      </c>
      <c r="C349" s="329" t="s">
        <v>1594</v>
      </c>
      <c r="F349" s="329" t="s">
        <v>1594</v>
      </c>
      <c r="G349" s="88" t="s">
        <v>2018</v>
      </c>
      <c r="H349" s="329" t="s">
        <v>1594</v>
      </c>
      <c r="I349" s="329" t="s">
        <v>1594</v>
      </c>
      <c r="J349" s="329" t="s">
        <v>2018</v>
      </c>
    </row>
    <row r="350" spans="1:10" x14ac:dyDescent="0.2">
      <c r="A350" s="329" t="s">
        <v>1381</v>
      </c>
      <c r="B350" s="88" t="s">
        <v>2019</v>
      </c>
      <c r="C350" s="329" t="s">
        <v>1381</v>
      </c>
      <c r="F350" s="329" t="s">
        <v>1381</v>
      </c>
      <c r="G350" s="88" t="s">
        <v>2019</v>
      </c>
      <c r="H350" s="329" t="s">
        <v>1381</v>
      </c>
      <c r="I350" s="329" t="s">
        <v>1381</v>
      </c>
      <c r="J350" s="329" t="s">
        <v>2019</v>
      </c>
    </row>
    <row r="351" spans="1:10" x14ac:dyDescent="0.2">
      <c r="A351" s="329" t="s">
        <v>1592</v>
      </c>
      <c r="B351" s="88" t="s">
        <v>2020</v>
      </c>
      <c r="C351" s="329" t="s">
        <v>1592</v>
      </c>
      <c r="F351" s="329" t="s">
        <v>1592</v>
      </c>
      <c r="G351" s="88" t="s">
        <v>2020</v>
      </c>
      <c r="H351" s="329" t="s">
        <v>1592</v>
      </c>
      <c r="I351" s="329" t="s">
        <v>1592</v>
      </c>
      <c r="J351" s="329" t="s">
        <v>2020</v>
      </c>
    </row>
    <row r="352" spans="1:10" x14ac:dyDescent="0.2">
      <c r="A352" s="329" t="s">
        <v>1536</v>
      </c>
      <c r="B352" s="88" t="s">
        <v>2021</v>
      </c>
      <c r="C352" s="329" t="s">
        <v>1536</v>
      </c>
      <c r="F352" s="329" t="s">
        <v>1536</v>
      </c>
      <c r="G352" s="88" t="s">
        <v>2021</v>
      </c>
      <c r="H352" s="329" t="s">
        <v>1536</v>
      </c>
      <c r="I352" s="329" t="s">
        <v>1536</v>
      </c>
      <c r="J352" s="329" t="s">
        <v>2021</v>
      </c>
    </row>
    <row r="353" spans="1:10" x14ac:dyDescent="0.2">
      <c r="A353" s="329" t="s">
        <v>584</v>
      </c>
      <c r="B353" s="88" t="s">
        <v>2022</v>
      </c>
      <c r="C353" s="329" t="s">
        <v>584</v>
      </c>
      <c r="F353" s="329" t="s">
        <v>584</v>
      </c>
      <c r="G353" s="88" t="s">
        <v>2022</v>
      </c>
      <c r="H353" s="329" t="s">
        <v>584</v>
      </c>
      <c r="I353" s="329" t="s">
        <v>584</v>
      </c>
      <c r="J353" s="329" t="s">
        <v>2022</v>
      </c>
    </row>
    <row r="354" spans="1:10" x14ac:dyDescent="0.2">
      <c r="A354" s="329" t="s">
        <v>1537</v>
      </c>
      <c r="B354" s="88" t="s">
        <v>2023</v>
      </c>
      <c r="C354" s="329" t="s">
        <v>1537</v>
      </c>
      <c r="F354" s="329" t="s">
        <v>1537</v>
      </c>
      <c r="G354" s="88" t="s">
        <v>2023</v>
      </c>
      <c r="H354" s="329" t="s">
        <v>1537</v>
      </c>
      <c r="I354" s="329" t="s">
        <v>1537</v>
      </c>
      <c r="J354" s="329" t="s">
        <v>2023</v>
      </c>
    </row>
    <row r="355" spans="1:10" x14ac:dyDescent="0.2">
      <c r="A355" s="329" t="s">
        <v>1619</v>
      </c>
      <c r="B355" s="88" t="s">
        <v>2024</v>
      </c>
      <c r="C355" s="329" t="s">
        <v>1619</v>
      </c>
      <c r="F355" s="329" t="s">
        <v>1619</v>
      </c>
      <c r="G355" s="88" t="s">
        <v>2024</v>
      </c>
      <c r="H355" s="329" t="s">
        <v>1619</v>
      </c>
      <c r="I355" s="329" t="s">
        <v>1619</v>
      </c>
      <c r="J355" s="329" t="s">
        <v>2024</v>
      </c>
    </row>
    <row r="356" spans="1:10" x14ac:dyDescent="0.2">
      <c r="A356" s="329" t="s">
        <v>1616</v>
      </c>
      <c r="B356" s="88" t="s">
        <v>2025</v>
      </c>
      <c r="C356" s="329" t="s">
        <v>1616</v>
      </c>
      <c r="F356" s="329" t="s">
        <v>1616</v>
      </c>
      <c r="G356" s="88" t="s">
        <v>2025</v>
      </c>
      <c r="H356" s="329" t="s">
        <v>1616</v>
      </c>
      <c r="I356" s="329" t="s">
        <v>1616</v>
      </c>
      <c r="J356" s="329" t="s">
        <v>2025</v>
      </c>
    </row>
    <row r="357" spans="1:10" x14ac:dyDescent="0.2">
      <c r="A357" s="329" t="s">
        <v>1593</v>
      </c>
      <c r="B357" s="88" t="s">
        <v>2026</v>
      </c>
      <c r="C357" s="329" t="s">
        <v>1593</v>
      </c>
      <c r="F357" s="329" t="s">
        <v>1593</v>
      </c>
      <c r="G357" s="88" t="s">
        <v>2026</v>
      </c>
      <c r="H357" s="329" t="s">
        <v>1593</v>
      </c>
      <c r="I357" s="329" t="s">
        <v>1593</v>
      </c>
      <c r="J357" s="329" t="s">
        <v>2026</v>
      </c>
    </row>
    <row r="358" spans="1:10" x14ac:dyDescent="0.2">
      <c r="A358" s="329" t="s">
        <v>1384</v>
      </c>
      <c r="B358" s="88" t="s">
        <v>2027</v>
      </c>
      <c r="C358" s="329" t="s">
        <v>1384</v>
      </c>
      <c r="F358" s="329" t="s">
        <v>1384</v>
      </c>
      <c r="G358" s="88" t="s">
        <v>2027</v>
      </c>
      <c r="H358" s="329" t="s">
        <v>1384</v>
      </c>
      <c r="I358" s="329" t="s">
        <v>1384</v>
      </c>
      <c r="J358" s="329" t="s">
        <v>2027</v>
      </c>
    </row>
    <row r="359" spans="1:10" x14ac:dyDescent="0.2">
      <c r="A359" s="329" t="s">
        <v>1618</v>
      </c>
      <c r="B359" s="88" t="s">
        <v>2028</v>
      </c>
      <c r="C359" s="329" t="s">
        <v>1618</v>
      </c>
      <c r="F359" s="329" t="s">
        <v>1618</v>
      </c>
      <c r="G359" s="88" t="s">
        <v>2028</v>
      </c>
      <c r="H359" s="329" t="s">
        <v>1618</v>
      </c>
      <c r="I359" s="329" t="s">
        <v>1618</v>
      </c>
      <c r="J359" s="329" t="s">
        <v>2028</v>
      </c>
    </row>
    <row r="360" spans="1:10" x14ac:dyDescent="0.2">
      <c r="A360" s="329" t="s">
        <v>1383</v>
      </c>
      <c r="B360" s="88" t="s">
        <v>2029</v>
      </c>
      <c r="C360" s="329" t="s">
        <v>1383</v>
      </c>
      <c r="F360" s="329" t="s">
        <v>1383</v>
      </c>
      <c r="G360" s="88" t="s">
        <v>2029</v>
      </c>
      <c r="H360" s="329" t="s">
        <v>1383</v>
      </c>
      <c r="I360" s="329" t="s">
        <v>1383</v>
      </c>
      <c r="J360" s="329" t="s">
        <v>2029</v>
      </c>
    </row>
    <row r="361" spans="1:10" x14ac:dyDescent="0.2">
      <c r="A361" s="329" t="s">
        <v>1615</v>
      </c>
      <c r="B361" s="88" t="s">
        <v>2030</v>
      </c>
      <c r="C361" s="329" t="s">
        <v>1615</v>
      </c>
      <c r="F361" s="329" t="s">
        <v>1615</v>
      </c>
      <c r="G361" s="88" t="s">
        <v>2030</v>
      </c>
      <c r="H361" s="329" t="s">
        <v>1615</v>
      </c>
      <c r="I361" s="329" t="s">
        <v>1615</v>
      </c>
      <c r="J361" s="329" t="s">
        <v>2030</v>
      </c>
    </row>
    <row r="362" spans="1:10" x14ac:dyDescent="0.2">
      <c r="A362" s="329" t="s">
        <v>1617</v>
      </c>
      <c r="B362" s="88" t="s">
        <v>2031</v>
      </c>
      <c r="C362" s="329" t="s">
        <v>1617</v>
      </c>
      <c r="F362" s="329" t="s">
        <v>1617</v>
      </c>
      <c r="G362" s="88" t="s">
        <v>2031</v>
      </c>
      <c r="H362" s="329" t="s">
        <v>1617</v>
      </c>
      <c r="I362" s="329" t="s">
        <v>1617</v>
      </c>
      <c r="J362" s="329" t="s">
        <v>2031</v>
      </c>
    </row>
    <row r="363" spans="1:10" x14ac:dyDescent="0.2">
      <c r="A363" s="329" t="s">
        <v>1614</v>
      </c>
      <c r="B363" s="88" t="s">
        <v>2032</v>
      </c>
      <c r="C363" s="329" t="s">
        <v>1614</v>
      </c>
      <c r="F363" s="329" t="s">
        <v>1614</v>
      </c>
      <c r="G363" s="88" t="s">
        <v>2032</v>
      </c>
      <c r="H363" s="329" t="s">
        <v>1614</v>
      </c>
      <c r="I363" s="329" t="s">
        <v>1614</v>
      </c>
      <c r="J363" s="329" t="s">
        <v>2032</v>
      </c>
    </row>
    <row r="364" spans="1:10" x14ac:dyDescent="0.2">
      <c r="A364" s="329" t="s">
        <v>1620</v>
      </c>
      <c r="B364" s="88" t="s">
        <v>2033</v>
      </c>
      <c r="C364" s="329" t="s">
        <v>1620</v>
      </c>
      <c r="F364" s="329" t="s">
        <v>1620</v>
      </c>
      <c r="G364" s="88" t="s">
        <v>2033</v>
      </c>
      <c r="H364" s="329" t="s">
        <v>1620</v>
      </c>
      <c r="I364" s="329" t="s">
        <v>1620</v>
      </c>
      <c r="J364" s="329" t="s">
        <v>2033</v>
      </c>
    </row>
    <row r="365" spans="1:10" x14ac:dyDescent="0.2">
      <c r="A365" s="329" t="s">
        <v>1380</v>
      </c>
      <c r="B365" s="88" t="s">
        <v>2034</v>
      </c>
      <c r="C365" s="329" t="s">
        <v>1380</v>
      </c>
      <c r="F365" s="329" t="s">
        <v>1380</v>
      </c>
      <c r="G365" s="88" t="s">
        <v>2034</v>
      </c>
      <c r="H365" s="329" t="s">
        <v>1380</v>
      </c>
      <c r="I365" s="329" t="s">
        <v>1380</v>
      </c>
      <c r="J365" s="329" t="s">
        <v>2034</v>
      </c>
    </row>
    <row r="366" spans="1:10" x14ac:dyDescent="0.2">
      <c r="A366" s="329" t="s">
        <v>602</v>
      </c>
      <c r="B366" s="88" t="s">
        <v>2035</v>
      </c>
      <c r="C366" s="329" t="s">
        <v>602</v>
      </c>
      <c r="F366" s="329" t="s">
        <v>602</v>
      </c>
      <c r="G366" s="88" t="s">
        <v>2035</v>
      </c>
      <c r="H366" s="329" t="s">
        <v>602</v>
      </c>
      <c r="I366" s="329" t="s">
        <v>602</v>
      </c>
      <c r="J366" s="329" t="s">
        <v>2035</v>
      </c>
    </row>
    <row r="367" spans="1:10" x14ac:dyDescent="0.2">
      <c r="A367" s="329" t="s">
        <v>291</v>
      </c>
      <c r="B367" s="88" t="s">
        <v>2036</v>
      </c>
      <c r="C367" s="329" t="s">
        <v>291</v>
      </c>
      <c r="F367" s="329" t="s">
        <v>291</v>
      </c>
      <c r="G367" s="88" t="s">
        <v>2036</v>
      </c>
      <c r="H367" s="329" t="s">
        <v>291</v>
      </c>
      <c r="I367" s="329" t="s">
        <v>291</v>
      </c>
      <c r="J367" s="329" t="s">
        <v>2036</v>
      </c>
    </row>
    <row r="368" spans="1:10" x14ac:dyDescent="0.2">
      <c r="A368" s="329" t="s">
        <v>286</v>
      </c>
      <c r="B368" s="88" t="s">
        <v>2037</v>
      </c>
      <c r="C368" s="329" t="s">
        <v>286</v>
      </c>
      <c r="F368" s="329" t="s">
        <v>286</v>
      </c>
      <c r="G368" s="88" t="s">
        <v>2037</v>
      </c>
      <c r="H368" s="329" t="s">
        <v>286</v>
      </c>
      <c r="I368" s="329" t="s">
        <v>286</v>
      </c>
      <c r="J368" s="329" t="s">
        <v>2037</v>
      </c>
    </row>
    <row r="369" spans="1:10" x14ac:dyDescent="0.2">
      <c r="A369" s="329" t="s">
        <v>294</v>
      </c>
      <c r="B369" s="88" t="s">
        <v>2038</v>
      </c>
      <c r="C369" s="329" t="s">
        <v>294</v>
      </c>
      <c r="F369" s="329" t="s">
        <v>294</v>
      </c>
      <c r="G369" s="88" t="s">
        <v>2038</v>
      </c>
      <c r="H369" s="329" t="s">
        <v>294</v>
      </c>
      <c r="I369" s="329" t="s">
        <v>294</v>
      </c>
      <c r="J369" s="329" t="s">
        <v>2038</v>
      </c>
    </row>
    <row r="370" spans="1:10" x14ac:dyDescent="0.2">
      <c r="A370" s="329" t="s">
        <v>296</v>
      </c>
      <c r="B370" s="88" t="s">
        <v>2039</v>
      </c>
      <c r="C370" s="329" t="s">
        <v>296</v>
      </c>
      <c r="F370" s="329" t="s">
        <v>296</v>
      </c>
      <c r="G370" s="88" t="s">
        <v>2039</v>
      </c>
      <c r="H370" s="329" t="s">
        <v>296</v>
      </c>
      <c r="I370" s="329" t="s">
        <v>296</v>
      </c>
      <c r="J370" s="329" t="s">
        <v>2039</v>
      </c>
    </row>
    <row r="371" spans="1:10" x14ac:dyDescent="0.2">
      <c r="A371" s="329" t="s">
        <v>302</v>
      </c>
      <c r="B371" s="88" t="s">
        <v>2040</v>
      </c>
      <c r="C371" s="329" t="s">
        <v>302</v>
      </c>
      <c r="F371" s="329" t="s">
        <v>302</v>
      </c>
      <c r="G371" s="88" t="s">
        <v>2040</v>
      </c>
      <c r="H371" s="329" t="s">
        <v>302</v>
      </c>
      <c r="I371" s="329" t="s">
        <v>302</v>
      </c>
      <c r="J371" s="329" t="s">
        <v>2040</v>
      </c>
    </row>
    <row r="372" spans="1:10" x14ac:dyDescent="0.2">
      <c r="A372" s="329" t="s">
        <v>312</v>
      </c>
      <c r="B372" s="88" t="s">
        <v>2041</v>
      </c>
      <c r="C372" s="329" t="s">
        <v>312</v>
      </c>
      <c r="F372" s="329" t="s">
        <v>312</v>
      </c>
      <c r="G372" s="88" t="s">
        <v>2041</v>
      </c>
      <c r="H372" s="329" t="s">
        <v>312</v>
      </c>
      <c r="I372" s="329" t="s">
        <v>312</v>
      </c>
      <c r="J372" s="329" t="s">
        <v>2041</v>
      </c>
    </row>
    <row r="373" spans="1:10" x14ac:dyDescent="0.2">
      <c r="A373" s="329" t="s">
        <v>311</v>
      </c>
      <c r="B373" s="88" t="s">
        <v>2042</v>
      </c>
      <c r="C373" s="329" t="s">
        <v>311</v>
      </c>
      <c r="F373" s="329" t="s">
        <v>311</v>
      </c>
      <c r="G373" s="88" t="s">
        <v>2042</v>
      </c>
      <c r="H373" s="329" t="s">
        <v>311</v>
      </c>
      <c r="I373" s="329" t="s">
        <v>311</v>
      </c>
      <c r="J373" s="329" t="s">
        <v>2042</v>
      </c>
    </row>
    <row r="374" spans="1:10" x14ac:dyDescent="0.2">
      <c r="A374" s="329" t="s">
        <v>315</v>
      </c>
      <c r="B374" s="88" t="s">
        <v>2043</v>
      </c>
      <c r="C374" s="329" t="s">
        <v>315</v>
      </c>
      <c r="F374" s="329" t="s">
        <v>315</v>
      </c>
      <c r="G374" s="88" t="s">
        <v>2043</v>
      </c>
      <c r="H374" s="329" t="s">
        <v>315</v>
      </c>
      <c r="I374" s="329" t="s">
        <v>315</v>
      </c>
      <c r="J374" s="329" t="s">
        <v>2043</v>
      </c>
    </row>
    <row r="375" spans="1:10" x14ac:dyDescent="0.2">
      <c r="A375" s="329" t="s">
        <v>314</v>
      </c>
      <c r="B375" s="88" t="s">
        <v>2044</v>
      </c>
      <c r="C375" s="329" t="s">
        <v>314</v>
      </c>
      <c r="F375" s="329" t="s">
        <v>314</v>
      </c>
      <c r="G375" s="88" t="s">
        <v>2044</v>
      </c>
      <c r="H375" s="329" t="s">
        <v>314</v>
      </c>
      <c r="I375" s="329" t="s">
        <v>314</v>
      </c>
      <c r="J375" s="329" t="s">
        <v>2044</v>
      </c>
    </row>
    <row r="376" spans="1:10" x14ac:dyDescent="0.2">
      <c r="A376" s="329" t="s">
        <v>289</v>
      </c>
      <c r="B376" s="88" t="s">
        <v>2045</v>
      </c>
      <c r="C376" s="329" t="s">
        <v>289</v>
      </c>
      <c r="F376" s="329" t="s">
        <v>289</v>
      </c>
      <c r="G376" s="88" t="s">
        <v>2045</v>
      </c>
      <c r="H376" s="329" t="s">
        <v>289</v>
      </c>
      <c r="I376" s="329" t="s">
        <v>289</v>
      </c>
      <c r="J376" s="329" t="s">
        <v>2045</v>
      </c>
    </row>
    <row r="377" spans="1:10" x14ac:dyDescent="0.2">
      <c r="A377" s="329" t="s">
        <v>295</v>
      </c>
      <c r="B377" s="88" t="s">
        <v>2046</v>
      </c>
      <c r="C377" s="329" t="s">
        <v>295</v>
      </c>
      <c r="F377" s="329" t="s">
        <v>295</v>
      </c>
      <c r="G377" s="88" t="s">
        <v>2046</v>
      </c>
      <c r="H377" s="329" t="s">
        <v>295</v>
      </c>
      <c r="I377" s="329" t="s">
        <v>295</v>
      </c>
      <c r="J377" s="329" t="s">
        <v>2046</v>
      </c>
    </row>
    <row r="378" spans="1:10" x14ac:dyDescent="0.2">
      <c r="A378" s="329" t="s">
        <v>298</v>
      </c>
      <c r="B378" s="88" t="s">
        <v>2047</v>
      </c>
      <c r="C378" s="329" t="s">
        <v>298</v>
      </c>
      <c r="F378" s="329" t="s">
        <v>298</v>
      </c>
      <c r="G378" s="88" t="s">
        <v>2047</v>
      </c>
      <c r="H378" s="329" t="s">
        <v>298</v>
      </c>
      <c r="I378" s="329" t="s">
        <v>298</v>
      </c>
      <c r="J378" s="329" t="s">
        <v>2047</v>
      </c>
    </row>
    <row r="379" spans="1:10" x14ac:dyDescent="0.2">
      <c r="A379" s="329" t="s">
        <v>317</v>
      </c>
      <c r="B379" s="88" t="s">
        <v>2048</v>
      </c>
      <c r="C379" s="329" t="s">
        <v>317</v>
      </c>
      <c r="F379" s="329" t="s">
        <v>317</v>
      </c>
      <c r="G379" s="88" t="s">
        <v>2048</v>
      </c>
      <c r="H379" s="329" t="s">
        <v>317</v>
      </c>
      <c r="I379" s="329" t="s">
        <v>317</v>
      </c>
      <c r="J379" s="329" t="s">
        <v>2048</v>
      </c>
    </row>
    <row r="380" spans="1:10" x14ac:dyDescent="0.2">
      <c r="A380" s="329" t="s">
        <v>305</v>
      </c>
      <c r="B380" s="88" t="s">
        <v>2049</v>
      </c>
      <c r="C380" s="329" t="s">
        <v>305</v>
      </c>
      <c r="F380" s="329" t="s">
        <v>305</v>
      </c>
      <c r="G380" s="88" t="s">
        <v>2049</v>
      </c>
      <c r="H380" s="329" t="s">
        <v>305</v>
      </c>
      <c r="I380" s="329" t="s">
        <v>305</v>
      </c>
      <c r="J380" s="329" t="s">
        <v>2049</v>
      </c>
    </row>
    <row r="381" spans="1:10" x14ac:dyDescent="0.2">
      <c r="A381" s="329" t="s">
        <v>301</v>
      </c>
      <c r="B381" s="88" t="s">
        <v>2050</v>
      </c>
      <c r="C381" s="329" t="s">
        <v>301</v>
      </c>
      <c r="F381" s="329" t="s">
        <v>301</v>
      </c>
      <c r="G381" s="88" t="s">
        <v>2050</v>
      </c>
      <c r="H381" s="329" t="s">
        <v>301</v>
      </c>
      <c r="I381" s="329" t="s">
        <v>301</v>
      </c>
      <c r="J381" s="329" t="s">
        <v>2050</v>
      </c>
    </row>
    <row r="382" spans="1:10" x14ac:dyDescent="0.2">
      <c r="A382" s="329" t="s">
        <v>300</v>
      </c>
      <c r="B382" s="88" t="s">
        <v>2051</v>
      </c>
      <c r="C382" s="329" t="s">
        <v>300</v>
      </c>
      <c r="F382" s="329" t="s">
        <v>300</v>
      </c>
      <c r="G382" s="88" t="s">
        <v>2051</v>
      </c>
      <c r="H382" s="329" t="s">
        <v>300</v>
      </c>
      <c r="I382" s="329" t="s">
        <v>300</v>
      </c>
      <c r="J382" s="329" t="s">
        <v>2051</v>
      </c>
    </row>
    <row r="383" spans="1:10" x14ac:dyDescent="0.2">
      <c r="A383" s="329" t="s">
        <v>307</v>
      </c>
      <c r="B383" s="88" t="s">
        <v>2052</v>
      </c>
      <c r="C383" s="329" t="s">
        <v>307</v>
      </c>
      <c r="F383" s="329" t="s">
        <v>307</v>
      </c>
      <c r="G383" s="88" t="s">
        <v>2052</v>
      </c>
      <c r="H383" s="329" t="s">
        <v>307</v>
      </c>
      <c r="I383" s="329" t="s">
        <v>307</v>
      </c>
      <c r="J383" s="329" t="s">
        <v>2052</v>
      </c>
    </row>
    <row r="384" spans="1:10" x14ac:dyDescent="0.2">
      <c r="A384" s="329" t="s">
        <v>293</v>
      </c>
      <c r="B384" s="88" t="s">
        <v>2053</v>
      </c>
      <c r="C384" s="329" t="s">
        <v>293</v>
      </c>
      <c r="F384" s="329" t="s">
        <v>293</v>
      </c>
      <c r="G384" s="88" t="s">
        <v>2053</v>
      </c>
      <c r="H384" s="329" t="s">
        <v>293</v>
      </c>
      <c r="I384" s="329" t="s">
        <v>293</v>
      </c>
      <c r="J384" s="329" t="s">
        <v>2053</v>
      </c>
    </row>
    <row r="385" spans="1:10" x14ac:dyDescent="0.2">
      <c r="A385" s="329" t="s">
        <v>304</v>
      </c>
      <c r="B385" s="88" t="s">
        <v>2054</v>
      </c>
      <c r="C385" s="329" t="s">
        <v>304</v>
      </c>
      <c r="F385" s="329" t="s">
        <v>304</v>
      </c>
      <c r="G385" s="88" t="s">
        <v>2054</v>
      </c>
      <c r="H385" s="329" t="s">
        <v>304</v>
      </c>
      <c r="I385" s="329" t="s">
        <v>304</v>
      </c>
      <c r="J385" s="329" t="s">
        <v>2054</v>
      </c>
    </row>
    <row r="386" spans="1:10" x14ac:dyDescent="0.2">
      <c r="A386" s="329" t="s">
        <v>316</v>
      </c>
      <c r="B386" s="88" t="s">
        <v>2055</v>
      </c>
      <c r="C386" s="329" t="s">
        <v>316</v>
      </c>
      <c r="F386" s="329" t="s">
        <v>316</v>
      </c>
      <c r="G386" s="88" t="s">
        <v>2055</v>
      </c>
      <c r="H386" s="329" t="s">
        <v>316</v>
      </c>
      <c r="I386" s="329" t="s">
        <v>316</v>
      </c>
      <c r="J386" s="329" t="s">
        <v>2055</v>
      </c>
    </row>
    <row r="387" spans="1:10" x14ac:dyDescent="0.2">
      <c r="A387" s="329" t="s">
        <v>750</v>
      </c>
      <c r="B387" s="88" t="s">
        <v>2056</v>
      </c>
      <c r="C387" s="329" t="s">
        <v>750</v>
      </c>
      <c r="F387" s="329" t="s">
        <v>750</v>
      </c>
      <c r="G387" s="88" t="s">
        <v>2056</v>
      </c>
      <c r="H387" s="329" t="s">
        <v>750</v>
      </c>
      <c r="I387" s="329" t="s">
        <v>750</v>
      </c>
      <c r="J387" s="329" t="s">
        <v>2056</v>
      </c>
    </row>
    <row r="388" spans="1:10" x14ac:dyDescent="0.2">
      <c r="A388" s="329" t="s">
        <v>303</v>
      </c>
      <c r="B388" s="88" t="s">
        <v>2057</v>
      </c>
      <c r="C388" s="329" t="s">
        <v>303</v>
      </c>
      <c r="F388" s="329" t="s">
        <v>303</v>
      </c>
      <c r="G388" s="88" t="s">
        <v>2057</v>
      </c>
      <c r="H388" s="329" t="s">
        <v>303</v>
      </c>
      <c r="I388" s="329" t="s">
        <v>303</v>
      </c>
      <c r="J388" s="329" t="s">
        <v>2057</v>
      </c>
    </row>
    <row r="389" spans="1:10" x14ac:dyDescent="0.2">
      <c r="A389" s="329" t="s">
        <v>1541</v>
      </c>
      <c r="B389" s="88" t="s">
        <v>2058</v>
      </c>
      <c r="C389" s="329" t="s">
        <v>1541</v>
      </c>
      <c r="F389" s="329" t="s">
        <v>1541</v>
      </c>
      <c r="G389" s="88" t="s">
        <v>2058</v>
      </c>
      <c r="H389" s="329" t="s">
        <v>1541</v>
      </c>
      <c r="I389" s="329" t="s">
        <v>1541</v>
      </c>
      <c r="J389" s="329" t="s">
        <v>2058</v>
      </c>
    </row>
    <row r="390" spans="1:10" x14ac:dyDescent="0.2">
      <c r="A390" s="329" t="s">
        <v>299</v>
      </c>
      <c r="B390" s="88" t="s">
        <v>2059</v>
      </c>
      <c r="C390" s="329" t="s">
        <v>299</v>
      </c>
      <c r="F390" s="329" t="s">
        <v>299</v>
      </c>
      <c r="G390" s="88" t="s">
        <v>2059</v>
      </c>
      <c r="H390" s="329" t="s">
        <v>299</v>
      </c>
      <c r="I390" s="329" t="s">
        <v>299</v>
      </c>
      <c r="J390" s="329" t="s">
        <v>2059</v>
      </c>
    </row>
    <row r="391" spans="1:10" x14ac:dyDescent="0.2">
      <c r="A391" s="329" t="s">
        <v>288</v>
      </c>
      <c r="B391" s="88" t="s">
        <v>2060</v>
      </c>
      <c r="C391" s="329" t="s">
        <v>288</v>
      </c>
      <c r="F391" s="329" t="s">
        <v>288</v>
      </c>
      <c r="G391" s="88" t="s">
        <v>2060</v>
      </c>
      <c r="H391" s="329" t="s">
        <v>288</v>
      </c>
      <c r="I391" s="329" t="s">
        <v>288</v>
      </c>
      <c r="J391" s="329" t="s">
        <v>2060</v>
      </c>
    </row>
    <row r="392" spans="1:10" x14ac:dyDescent="0.2">
      <c r="A392" s="329" t="s">
        <v>309</v>
      </c>
      <c r="B392" s="88" t="s">
        <v>2061</v>
      </c>
      <c r="C392" s="329" t="s">
        <v>309</v>
      </c>
      <c r="F392" s="329" t="s">
        <v>309</v>
      </c>
      <c r="G392" s="88" t="s">
        <v>2061</v>
      </c>
      <c r="H392" s="329" t="s">
        <v>309</v>
      </c>
      <c r="I392" s="329" t="s">
        <v>309</v>
      </c>
      <c r="J392" s="329" t="s">
        <v>2061</v>
      </c>
    </row>
    <row r="393" spans="1:10" x14ac:dyDescent="0.2">
      <c r="A393" s="329" t="s">
        <v>285</v>
      </c>
      <c r="B393" s="88" t="s">
        <v>2062</v>
      </c>
      <c r="C393" s="329" t="s">
        <v>285</v>
      </c>
      <c r="F393" s="329" t="s">
        <v>285</v>
      </c>
      <c r="G393" s="88" t="s">
        <v>2062</v>
      </c>
      <c r="H393" s="329" t="s">
        <v>285</v>
      </c>
      <c r="I393" s="329" t="s">
        <v>285</v>
      </c>
      <c r="J393" s="329" t="s">
        <v>2062</v>
      </c>
    </row>
    <row r="394" spans="1:10" x14ac:dyDescent="0.2">
      <c r="A394" s="329" t="s">
        <v>287</v>
      </c>
      <c r="B394" s="88" t="s">
        <v>2063</v>
      </c>
      <c r="C394" s="329" t="s">
        <v>287</v>
      </c>
      <c r="F394" s="329" t="s">
        <v>287</v>
      </c>
      <c r="G394" s="88" t="s">
        <v>2063</v>
      </c>
      <c r="H394" s="329" t="s">
        <v>287</v>
      </c>
      <c r="I394" s="329" t="s">
        <v>287</v>
      </c>
      <c r="J394" s="329" t="s">
        <v>2063</v>
      </c>
    </row>
    <row r="395" spans="1:10" x14ac:dyDescent="0.2">
      <c r="A395" s="329" t="s">
        <v>1386</v>
      </c>
      <c r="B395" s="88" t="s">
        <v>2064</v>
      </c>
      <c r="C395" s="329" t="s">
        <v>1386</v>
      </c>
      <c r="F395" s="329" t="s">
        <v>1386</v>
      </c>
      <c r="G395" s="88" t="s">
        <v>2064</v>
      </c>
      <c r="H395" s="329" t="s">
        <v>1386</v>
      </c>
      <c r="I395" s="329" t="s">
        <v>1386</v>
      </c>
      <c r="J395" s="329" t="s">
        <v>2064</v>
      </c>
    </row>
    <row r="396" spans="1:10" x14ac:dyDescent="0.2">
      <c r="A396" s="329" t="s">
        <v>11</v>
      </c>
      <c r="B396" s="88" t="s">
        <v>2065</v>
      </c>
      <c r="C396" s="329" t="s">
        <v>11</v>
      </c>
      <c r="F396" s="329" t="s">
        <v>11</v>
      </c>
      <c r="G396" s="88" t="s">
        <v>2065</v>
      </c>
      <c r="H396" s="329" t="s">
        <v>11</v>
      </c>
      <c r="I396" s="329" t="s">
        <v>11</v>
      </c>
      <c r="J396" s="329" t="s">
        <v>2065</v>
      </c>
    </row>
    <row r="397" spans="1:10" x14ac:dyDescent="0.2">
      <c r="A397" s="329" t="s">
        <v>310</v>
      </c>
      <c r="B397" s="88" t="s">
        <v>2066</v>
      </c>
      <c r="C397" s="329" t="s">
        <v>310</v>
      </c>
      <c r="F397" s="329" t="s">
        <v>310</v>
      </c>
      <c r="G397" s="88" t="s">
        <v>2066</v>
      </c>
      <c r="H397" s="329" t="s">
        <v>310</v>
      </c>
      <c r="I397" s="329" t="s">
        <v>310</v>
      </c>
      <c r="J397" s="329" t="s">
        <v>2066</v>
      </c>
    </row>
    <row r="398" spans="1:10" x14ac:dyDescent="0.2">
      <c r="A398" s="329" t="s">
        <v>290</v>
      </c>
      <c r="B398" s="88" t="s">
        <v>2067</v>
      </c>
      <c r="C398" s="329" t="s">
        <v>290</v>
      </c>
      <c r="F398" s="329" t="s">
        <v>290</v>
      </c>
      <c r="G398" s="88" t="s">
        <v>2067</v>
      </c>
      <c r="H398" s="329" t="s">
        <v>290</v>
      </c>
      <c r="I398" s="329" t="s">
        <v>290</v>
      </c>
      <c r="J398" s="329" t="s">
        <v>2067</v>
      </c>
    </row>
    <row r="399" spans="1:10" x14ac:dyDescent="0.2">
      <c r="A399" s="329" t="s">
        <v>306</v>
      </c>
      <c r="B399" s="88" t="s">
        <v>2068</v>
      </c>
      <c r="C399" s="329" t="s">
        <v>306</v>
      </c>
      <c r="F399" s="329" t="s">
        <v>306</v>
      </c>
      <c r="G399" s="88" t="s">
        <v>2068</v>
      </c>
      <c r="H399" s="329" t="s">
        <v>306</v>
      </c>
      <c r="I399" s="329" t="s">
        <v>306</v>
      </c>
      <c r="J399" s="329" t="s">
        <v>2068</v>
      </c>
    </row>
    <row r="400" spans="1:10" x14ac:dyDescent="0.2">
      <c r="A400" s="329" t="s">
        <v>292</v>
      </c>
      <c r="B400" s="88" t="s">
        <v>2069</v>
      </c>
      <c r="C400" s="329" t="s">
        <v>292</v>
      </c>
      <c r="F400" s="329" t="s">
        <v>292</v>
      </c>
      <c r="G400" s="88" t="s">
        <v>2069</v>
      </c>
      <c r="H400" s="329" t="s">
        <v>292</v>
      </c>
      <c r="I400" s="329" t="s">
        <v>292</v>
      </c>
      <c r="J400" s="329" t="s">
        <v>2069</v>
      </c>
    </row>
    <row r="401" spans="1:10" x14ac:dyDescent="0.2">
      <c r="A401" s="329" t="s">
        <v>347</v>
      </c>
      <c r="B401" s="88" t="s">
        <v>2070</v>
      </c>
      <c r="C401" s="329" t="s">
        <v>347</v>
      </c>
      <c r="F401" s="329" t="s">
        <v>347</v>
      </c>
      <c r="G401" s="88" t="s">
        <v>2070</v>
      </c>
      <c r="H401" s="329" t="s">
        <v>347</v>
      </c>
      <c r="I401" s="329" t="s">
        <v>347</v>
      </c>
      <c r="J401" s="329" t="s">
        <v>2070</v>
      </c>
    </row>
    <row r="402" spans="1:10" x14ac:dyDescent="0.2">
      <c r="A402" s="329" t="s">
        <v>427</v>
      </c>
      <c r="B402" s="88" t="s">
        <v>2071</v>
      </c>
      <c r="C402" s="329" t="s">
        <v>427</v>
      </c>
      <c r="F402" s="329" t="s">
        <v>427</v>
      </c>
      <c r="G402" s="88" t="s">
        <v>2071</v>
      </c>
      <c r="H402" s="329" t="s">
        <v>427</v>
      </c>
      <c r="I402" s="329" t="s">
        <v>427</v>
      </c>
      <c r="J402" s="329" t="s">
        <v>2071</v>
      </c>
    </row>
    <row r="403" spans="1:10" x14ac:dyDescent="0.2">
      <c r="A403" s="329" t="s">
        <v>379</v>
      </c>
      <c r="B403" s="88" t="s">
        <v>2072</v>
      </c>
      <c r="C403" s="329" t="s">
        <v>379</v>
      </c>
      <c r="F403" s="329" t="s">
        <v>379</v>
      </c>
      <c r="G403" s="88" t="s">
        <v>2072</v>
      </c>
      <c r="H403" s="329" t="s">
        <v>379</v>
      </c>
      <c r="I403" s="329" t="s">
        <v>379</v>
      </c>
      <c r="J403" s="329" t="s">
        <v>2072</v>
      </c>
    </row>
    <row r="404" spans="1:10" x14ac:dyDescent="0.2">
      <c r="A404" s="329" t="s">
        <v>589</v>
      </c>
      <c r="B404" s="88" t="s">
        <v>2073</v>
      </c>
      <c r="C404" s="329" t="s">
        <v>589</v>
      </c>
      <c r="F404" s="329" t="s">
        <v>589</v>
      </c>
      <c r="G404" s="88" t="s">
        <v>2073</v>
      </c>
      <c r="H404" s="329" t="s">
        <v>589</v>
      </c>
      <c r="I404" s="329" t="s">
        <v>589</v>
      </c>
      <c r="J404" s="329" t="s">
        <v>2073</v>
      </c>
    </row>
    <row r="405" spans="1:10" x14ac:dyDescent="0.2">
      <c r="A405" s="329" t="s">
        <v>1540</v>
      </c>
      <c r="B405" s="88" t="s">
        <v>2074</v>
      </c>
      <c r="C405" s="329" t="s">
        <v>1540</v>
      </c>
      <c r="F405" s="329" t="s">
        <v>1540</v>
      </c>
      <c r="G405" s="88" t="s">
        <v>2074</v>
      </c>
      <c r="H405" s="329" t="s">
        <v>1540</v>
      </c>
      <c r="I405" s="329" t="s">
        <v>1540</v>
      </c>
      <c r="J405" s="329" t="s">
        <v>2074</v>
      </c>
    </row>
    <row r="406" spans="1:10" x14ac:dyDescent="0.2">
      <c r="A406" s="329" t="s">
        <v>559</v>
      </c>
      <c r="B406" s="88" t="s">
        <v>2075</v>
      </c>
      <c r="C406" s="329" t="s">
        <v>559</v>
      </c>
      <c r="F406" s="329" t="s">
        <v>559</v>
      </c>
      <c r="G406" s="88" t="s">
        <v>2075</v>
      </c>
      <c r="H406" s="329" t="s">
        <v>559</v>
      </c>
      <c r="I406" s="329" t="s">
        <v>559</v>
      </c>
      <c r="J406" s="329" t="s">
        <v>2075</v>
      </c>
    </row>
    <row r="407" spans="1:10" x14ac:dyDescent="0.2">
      <c r="A407" s="329" t="s">
        <v>227</v>
      </c>
      <c r="B407" s="88" t="s">
        <v>2076</v>
      </c>
      <c r="C407" s="329" t="s">
        <v>227</v>
      </c>
      <c r="F407" s="329" t="s">
        <v>227</v>
      </c>
      <c r="G407" s="88" t="s">
        <v>2076</v>
      </c>
      <c r="H407" s="329" t="s">
        <v>227</v>
      </c>
      <c r="I407" s="329" t="s">
        <v>227</v>
      </c>
      <c r="J407" s="329" t="s">
        <v>2076</v>
      </c>
    </row>
    <row r="408" spans="1:10" x14ac:dyDescent="0.2">
      <c r="A408" s="329" t="s">
        <v>254</v>
      </c>
      <c r="B408" s="88" t="s">
        <v>2077</v>
      </c>
      <c r="C408" s="329" t="s">
        <v>254</v>
      </c>
      <c r="F408" s="329" t="s">
        <v>254</v>
      </c>
      <c r="G408" s="88" t="s">
        <v>2077</v>
      </c>
      <c r="H408" s="329" t="s">
        <v>254</v>
      </c>
      <c r="I408" s="329" t="s">
        <v>254</v>
      </c>
      <c r="J408" s="329" t="s">
        <v>2077</v>
      </c>
    </row>
    <row r="409" spans="1:10" x14ac:dyDescent="0.2">
      <c r="A409" s="329" t="s">
        <v>205</v>
      </c>
      <c r="B409" s="88" t="s">
        <v>2078</v>
      </c>
      <c r="C409" s="329" t="s">
        <v>205</v>
      </c>
      <c r="F409" s="329" t="s">
        <v>205</v>
      </c>
      <c r="G409" s="88" t="s">
        <v>2078</v>
      </c>
      <c r="H409" s="329" t="s">
        <v>205</v>
      </c>
      <c r="I409" s="329" t="s">
        <v>205</v>
      </c>
      <c r="J409" s="329" t="s">
        <v>2078</v>
      </c>
    </row>
    <row r="410" spans="1:10" x14ac:dyDescent="0.2">
      <c r="A410" s="329" t="s">
        <v>565</v>
      </c>
      <c r="B410" s="88" t="s">
        <v>2079</v>
      </c>
      <c r="C410" s="329" t="s">
        <v>565</v>
      </c>
      <c r="F410" s="329" t="s">
        <v>565</v>
      </c>
      <c r="G410" s="88" t="s">
        <v>2079</v>
      </c>
      <c r="H410" s="329" t="s">
        <v>565</v>
      </c>
      <c r="I410" s="329" t="s">
        <v>565</v>
      </c>
      <c r="J410" s="329" t="s">
        <v>2079</v>
      </c>
    </row>
    <row r="411" spans="1:10" x14ac:dyDescent="0.2">
      <c r="A411" s="329" t="s">
        <v>1331</v>
      </c>
      <c r="B411" s="88" t="s">
        <v>2080</v>
      </c>
      <c r="C411" s="329" t="s">
        <v>1331</v>
      </c>
      <c r="F411" s="329" t="s">
        <v>1331</v>
      </c>
      <c r="G411" s="88" t="s">
        <v>2080</v>
      </c>
      <c r="H411" s="329" t="s">
        <v>1331</v>
      </c>
      <c r="I411" s="329" t="s">
        <v>1331</v>
      </c>
      <c r="J411" s="329" t="s">
        <v>2080</v>
      </c>
    </row>
    <row r="412" spans="1:10" x14ac:dyDescent="0.2">
      <c r="A412" s="329" t="s">
        <v>236</v>
      </c>
      <c r="B412" s="88" t="s">
        <v>2081</v>
      </c>
      <c r="C412" s="329" t="s">
        <v>236</v>
      </c>
      <c r="F412" s="329" t="s">
        <v>236</v>
      </c>
      <c r="G412" s="88" t="s">
        <v>2081</v>
      </c>
      <c r="H412" s="329" t="s">
        <v>236</v>
      </c>
      <c r="I412" s="329" t="s">
        <v>236</v>
      </c>
      <c r="J412" s="329" t="s">
        <v>2081</v>
      </c>
    </row>
    <row r="413" spans="1:10" x14ac:dyDescent="0.2">
      <c r="A413" s="329" t="s">
        <v>1548</v>
      </c>
      <c r="B413" s="88" t="s">
        <v>2082</v>
      </c>
      <c r="C413" s="329" t="s">
        <v>1548</v>
      </c>
      <c r="F413" s="329" t="s">
        <v>1548</v>
      </c>
      <c r="G413" s="88" t="s">
        <v>2082</v>
      </c>
      <c r="H413" s="329" t="s">
        <v>1548</v>
      </c>
      <c r="I413" s="329" t="s">
        <v>1548</v>
      </c>
      <c r="J413" s="329" t="s">
        <v>2082</v>
      </c>
    </row>
    <row r="414" spans="1:10" x14ac:dyDescent="0.2">
      <c r="A414" s="329" t="s">
        <v>452</v>
      </c>
      <c r="B414" s="88" t="s">
        <v>2083</v>
      </c>
      <c r="C414" s="329" t="s">
        <v>452</v>
      </c>
      <c r="F414" s="329" t="s">
        <v>452</v>
      </c>
      <c r="G414" s="88" t="s">
        <v>2083</v>
      </c>
      <c r="H414" s="329" t="s">
        <v>452</v>
      </c>
      <c r="I414" s="329" t="s">
        <v>452</v>
      </c>
      <c r="J414" s="329" t="s">
        <v>2083</v>
      </c>
    </row>
    <row r="415" spans="1:10" x14ac:dyDescent="0.2">
      <c r="A415" s="329" t="s">
        <v>375</v>
      </c>
      <c r="B415" s="88" t="s">
        <v>2084</v>
      </c>
      <c r="C415" s="329" t="s">
        <v>375</v>
      </c>
      <c r="F415" s="329" t="s">
        <v>375</v>
      </c>
      <c r="G415" s="88" t="s">
        <v>2084</v>
      </c>
      <c r="H415" s="329" t="s">
        <v>375</v>
      </c>
      <c r="I415" s="329" t="s">
        <v>375</v>
      </c>
      <c r="J415" s="329" t="s">
        <v>2084</v>
      </c>
    </row>
    <row r="416" spans="1:10" x14ac:dyDescent="0.2">
      <c r="A416" s="329" t="s">
        <v>1332</v>
      </c>
      <c r="B416" s="88" t="s">
        <v>2085</v>
      </c>
      <c r="C416" s="329" t="s">
        <v>1332</v>
      </c>
      <c r="F416" s="329" t="s">
        <v>1332</v>
      </c>
      <c r="G416" s="88" t="s">
        <v>2085</v>
      </c>
      <c r="H416" s="329" t="s">
        <v>1332</v>
      </c>
      <c r="I416" s="329" t="s">
        <v>1332</v>
      </c>
      <c r="J416" s="329" t="s">
        <v>2085</v>
      </c>
    </row>
    <row r="417" spans="1:10" x14ac:dyDescent="0.2">
      <c r="A417" s="329" t="s">
        <v>1545</v>
      </c>
      <c r="B417" s="88" t="s">
        <v>2086</v>
      </c>
      <c r="C417" s="329" t="s">
        <v>1545</v>
      </c>
      <c r="F417" s="329" t="s">
        <v>1545</v>
      </c>
      <c r="G417" s="88" t="s">
        <v>2086</v>
      </c>
      <c r="H417" s="329" t="s">
        <v>1545</v>
      </c>
      <c r="I417" s="329" t="s">
        <v>1545</v>
      </c>
      <c r="J417" s="329" t="s">
        <v>2086</v>
      </c>
    </row>
    <row r="418" spans="1:10" x14ac:dyDescent="0.2">
      <c r="A418" s="329" t="s">
        <v>359</v>
      </c>
      <c r="B418" s="88" t="s">
        <v>2087</v>
      </c>
      <c r="C418" s="329" t="s">
        <v>359</v>
      </c>
      <c r="F418" s="329" t="s">
        <v>359</v>
      </c>
      <c r="G418" s="88" t="s">
        <v>2087</v>
      </c>
      <c r="H418" s="329" t="s">
        <v>359</v>
      </c>
      <c r="I418" s="329" t="s">
        <v>359</v>
      </c>
      <c r="J418" s="329" t="s">
        <v>2087</v>
      </c>
    </row>
    <row r="419" spans="1:10" x14ac:dyDescent="0.2">
      <c r="A419" s="329" t="s">
        <v>237</v>
      </c>
      <c r="B419" s="88" t="s">
        <v>2088</v>
      </c>
      <c r="C419" s="329" t="s">
        <v>237</v>
      </c>
      <c r="F419" s="329" t="s">
        <v>237</v>
      </c>
      <c r="G419" s="88" t="s">
        <v>2088</v>
      </c>
      <c r="H419" s="329" t="s">
        <v>237</v>
      </c>
      <c r="I419" s="329" t="s">
        <v>237</v>
      </c>
      <c r="J419" s="329" t="s">
        <v>2088</v>
      </c>
    </row>
    <row r="420" spans="1:10" x14ac:dyDescent="0.2">
      <c r="A420" s="329" t="s">
        <v>783</v>
      </c>
      <c r="B420" s="88" t="s">
        <v>2089</v>
      </c>
      <c r="C420" s="329" t="s">
        <v>783</v>
      </c>
      <c r="F420" s="329" t="s">
        <v>783</v>
      </c>
      <c r="G420" s="88" t="s">
        <v>2089</v>
      </c>
      <c r="H420" s="329" t="s">
        <v>783</v>
      </c>
      <c r="I420" s="329" t="s">
        <v>783</v>
      </c>
      <c r="J420" s="329" t="s">
        <v>2089</v>
      </c>
    </row>
    <row r="421" spans="1:10" x14ac:dyDescent="0.2">
      <c r="A421" s="329" t="s">
        <v>334</v>
      </c>
      <c r="B421" s="88" t="s">
        <v>2090</v>
      </c>
      <c r="C421" s="329" t="s">
        <v>334</v>
      </c>
      <c r="F421" s="329" t="s">
        <v>334</v>
      </c>
      <c r="G421" s="88" t="s">
        <v>2090</v>
      </c>
      <c r="H421" s="329" t="s">
        <v>334</v>
      </c>
      <c r="I421" s="329" t="s">
        <v>334</v>
      </c>
      <c r="J421" s="329" t="s">
        <v>2090</v>
      </c>
    </row>
    <row r="422" spans="1:10" x14ac:dyDescent="0.2">
      <c r="A422" s="329" t="s">
        <v>1627</v>
      </c>
      <c r="B422" s="88" t="s">
        <v>2091</v>
      </c>
      <c r="C422" s="329" t="s">
        <v>1627</v>
      </c>
      <c r="F422" s="329" t="s">
        <v>1627</v>
      </c>
      <c r="G422" s="88" t="s">
        <v>2091</v>
      </c>
      <c r="H422" s="329" t="s">
        <v>1627</v>
      </c>
      <c r="I422" s="329" t="s">
        <v>1627</v>
      </c>
      <c r="J422" s="329" t="s">
        <v>2091</v>
      </c>
    </row>
    <row r="423" spans="1:10" x14ac:dyDescent="0.2">
      <c r="A423" s="329" t="s">
        <v>383</v>
      </c>
      <c r="B423" s="88" t="s">
        <v>2092</v>
      </c>
      <c r="C423" s="329" t="s">
        <v>383</v>
      </c>
      <c r="F423" s="329" t="s">
        <v>383</v>
      </c>
      <c r="G423" s="88" t="s">
        <v>2092</v>
      </c>
      <c r="H423" s="329" t="s">
        <v>383</v>
      </c>
      <c r="I423" s="329" t="s">
        <v>383</v>
      </c>
      <c r="J423" s="329" t="s">
        <v>2092</v>
      </c>
    </row>
    <row r="424" spans="1:10" x14ac:dyDescent="0.2">
      <c r="A424" s="329" t="s">
        <v>403</v>
      </c>
      <c r="B424" s="88" t="s">
        <v>2093</v>
      </c>
      <c r="C424" s="329" t="s">
        <v>403</v>
      </c>
      <c r="F424" s="329" t="s">
        <v>403</v>
      </c>
      <c r="G424" s="88" t="s">
        <v>2093</v>
      </c>
      <c r="H424" s="329" t="s">
        <v>403</v>
      </c>
      <c r="I424" s="329" t="s">
        <v>403</v>
      </c>
      <c r="J424" s="329" t="s">
        <v>2093</v>
      </c>
    </row>
    <row r="425" spans="1:10" x14ac:dyDescent="0.2">
      <c r="A425" s="329" t="s">
        <v>745</v>
      </c>
      <c r="B425" s="88" t="s">
        <v>2094</v>
      </c>
      <c r="C425" s="329" t="s">
        <v>745</v>
      </c>
      <c r="F425" s="329" t="s">
        <v>745</v>
      </c>
      <c r="G425" s="88" t="s">
        <v>2094</v>
      </c>
      <c r="H425" s="329" t="s">
        <v>745</v>
      </c>
      <c r="I425" s="329" t="s">
        <v>745</v>
      </c>
      <c r="J425" s="329" t="s">
        <v>2094</v>
      </c>
    </row>
    <row r="426" spans="1:10" x14ac:dyDescent="0.2">
      <c r="A426" s="329" t="s">
        <v>454</v>
      </c>
      <c r="B426" s="88" t="s">
        <v>2095</v>
      </c>
      <c r="C426" s="329" t="s">
        <v>454</v>
      </c>
      <c r="F426" s="329" t="s">
        <v>454</v>
      </c>
      <c r="G426" s="88" t="s">
        <v>2095</v>
      </c>
      <c r="H426" s="329" t="s">
        <v>454</v>
      </c>
      <c r="I426" s="329" t="s">
        <v>454</v>
      </c>
      <c r="J426" s="329" t="s">
        <v>2095</v>
      </c>
    </row>
    <row r="427" spans="1:10" x14ac:dyDescent="0.2">
      <c r="A427" s="329" t="s">
        <v>372</v>
      </c>
      <c r="B427" s="88" t="s">
        <v>2096</v>
      </c>
      <c r="C427" s="329" t="s">
        <v>372</v>
      </c>
      <c r="F427" s="329" t="s">
        <v>372</v>
      </c>
      <c r="G427" s="88" t="s">
        <v>2096</v>
      </c>
      <c r="H427" s="329" t="s">
        <v>372</v>
      </c>
      <c r="I427" s="329" t="s">
        <v>372</v>
      </c>
      <c r="J427" s="329" t="s">
        <v>2096</v>
      </c>
    </row>
    <row r="428" spans="1:10" x14ac:dyDescent="0.2">
      <c r="A428" s="329" t="s">
        <v>50</v>
      </c>
      <c r="B428" s="88" t="s">
        <v>2097</v>
      </c>
      <c r="C428" s="329" t="s">
        <v>50</v>
      </c>
      <c r="F428" s="329" t="s">
        <v>50</v>
      </c>
      <c r="G428" s="88" t="s">
        <v>2097</v>
      </c>
      <c r="H428" s="329" t="s">
        <v>50</v>
      </c>
      <c r="I428" s="329" t="s">
        <v>50</v>
      </c>
      <c r="J428" s="329" t="s">
        <v>2097</v>
      </c>
    </row>
    <row r="429" spans="1:10" x14ac:dyDescent="0.2">
      <c r="A429" s="329" t="s">
        <v>1547</v>
      </c>
      <c r="B429" s="88" t="s">
        <v>2098</v>
      </c>
      <c r="C429" s="329" t="s">
        <v>1547</v>
      </c>
      <c r="F429" s="329" t="s">
        <v>1547</v>
      </c>
      <c r="G429" s="88" t="s">
        <v>2098</v>
      </c>
      <c r="H429" s="329" t="s">
        <v>1547</v>
      </c>
      <c r="I429" s="329" t="s">
        <v>1547</v>
      </c>
      <c r="J429" s="329" t="s">
        <v>2098</v>
      </c>
    </row>
    <row r="430" spans="1:10" x14ac:dyDescent="0.2">
      <c r="A430" s="329" t="s">
        <v>1587</v>
      </c>
      <c r="B430" s="88" t="s">
        <v>2099</v>
      </c>
      <c r="C430" s="329" t="s">
        <v>1587</v>
      </c>
      <c r="F430" s="329" t="s">
        <v>1587</v>
      </c>
      <c r="G430" s="88" t="s">
        <v>2099</v>
      </c>
      <c r="H430" s="329" t="s">
        <v>1587</v>
      </c>
      <c r="I430" s="329" t="s">
        <v>1587</v>
      </c>
      <c r="J430" s="329" t="s">
        <v>2099</v>
      </c>
    </row>
    <row r="431" spans="1:10" x14ac:dyDescent="0.2">
      <c r="A431" s="329" t="s">
        <v>199</v>
      </c>
      <c r="B431" s="88" t="s">
        <v>2100</v>
      </c>
      <c r="C431" s="329" t="s">
        <v>199</v>
      </c>
      <c r="F431" s="329" t="s">
        <v>199</v>
      </c>
      <c r="G431" s="88" t="s">
        <v>2100</v>
      </c>
      <c r="H431" s="329" t="s">
        <v>199</v>
      </c>
      <c r="I431" s="329" t="s">
        <v>199</v>
      </c>
      <c r="J431" s="329" t="s">
        <v>2100</v>
      </c>
    </row>
    <row r="432" spans="1:10" x14ac:dyDescent="0.2">
      <c r="A432" s="329" t="s">
        <v>185</v>
      </c>
      <c r="B432" s="88" t="s">
        <v>2101</v>
      </c>
      <c r="C432" s="329" t="s">
        <v>185</v>
      </c>
      <c r="F432" s="329" t="s">
        <v>185</v>
      </c>
      <c r="G432" s="88" t="s">
        <v>2101</v>
      </c>
      <c r="H432" s="329" t="s">
        <v>185</v>
      </c>
      <c r="I432" s="329" t="s">
        <v>185</v>
      </c>
      <c r="J432" s="329" t="s">
        <v>2101</v>
      </c>
    </row>
    <row r="433" spans="1:10" x14ac:dyDescent="0.2">
      <c r="A433" s="329" t="s">
        <v>1623</v>
      </c>
      <c r="B433" s="88" t="s">
        <v>2102</v>
      </c>
      <c r="C433" s="329" t="s">
        <v>1623</v>
      </c>
      <c r="F433" s="329" t="s">
        <v>1623</v>
      </c>
      <c r="G433" s="88" t="s">
        <v>2102</v>
      </c>
      <c r="H433" s="329" t="s">
        <v>1623</v>
      </c>
      <c r="I433" s="329" t="s">
        <v>1623</v>
      </c>
      <c r="J433" s="329" t="s">
        <v>2102</v>
      </c>
    </row>
    <row r="434" spans="1:10" x14ac:dyDescent="0.2">
      <c r="A434" s="329" t="s">
        <v>391</v>
      </c>
      <c r="B434" s="88" t="s">
        <v>2103</v>
      </c>
      <c r="C434" s="329" t="s">
        <v>391</v>
      </c>
      <c r="F434" s="329" t="s">
        <v>391</v>
      </c>
      <c r="G434" s="88" t="s">
        <v>2103</v>
      </c>
      <c r="H434" s="329" t="s">
        <v>391</v>
      </c>
      <c r="I434" s="329" t="s">
        <v>391</v>
      </c>
      <c r="J434" s="329" t="s">
        <v>2103</v>
      </c>
    </row>
    <row r="435" spans="1:10" x14ac:dyDescent="0.2">
      <c r="A435" s="329" t="s">
        <v>441</v>
      </c>
      <c r="B435" s="88" t="s">
        <v>2104</v>
      </c>
      <c r="C435" s="329" t="s">
        <v>441</v>
      </c>
      <c r="F435" s="329" t="s">
        <v>441</v>
      </c>
      <c r="G435" s="88" t="s">
        <v>2104</v>
      </c>
      <c r="H435" s="329" t="s">
        <v>441</v>
      </c>
      <c r="I435" s="329" t="s">
        <v>441</v>
      </c>
      <c r="J435" s="329" t="s">
        <v>2104</v>
      </c>
    </row>
    <row r="436" spans="1:10" x14ac:dyDescent="0.2">
      <c r="A436" s="329" t="s">
        <v>408</v>
      </c>
      <c r="B436" s="88" t="s">
        <v>2105</v>
      </c>
      <c r="C436" s="329" t="s">
        <v>408</v>
      </c>
      <c r="F436" s="329" t="s">
        <v>408</v>
      </c>
      <c r="G436" s="88" t="s">
        <v>2105</v>
      </c>
      <c r="H436" s="329" t="s">
        <v>408</v>
      </c>
      <c r="I436" s="329" t="s">
        <v>408</v>
      </c>
      <c r="J436" s="329" t="s">
        <v>2105</v>
      </c>
    </row>
    <row r="437" spans="1:10" x14ac:dyDescent="0.2">
      <c r="A437" s="329" t="s">
        <v>400</v>
      </c>
      <c r="B437" s="88" t="s">
        <v>2106</v>
      </c>
      <c r="C437" s="329" t="s">
        <v>400</v>
      </c>
      <c r="F437" s="329" t="s">
        <v>400</v>
      </c>
      <c r="G437" s="88" t="s">
        <v>2106</v>
      </c>
      <c r="H437" s="329" t="s">
        <v>400</v>
      </c>
      <c r="I437" s="329" t="s">
        <v>400</v>
      </c>
      <c r="J437" s="329" t="s">
        <v>2106</v>
      </c>
    </row>
    <row r="438" spans="1:10" x14ac:dyDescent="0.2">
      <c r="A438" s="329" t="s">
        <v>180</v>
      </c>
      <c r="B438" s="88" t="s">
        <v>2107</v>
      </c>
      <c r="C438" s="329" t="s">
        <v>180</v>
      </c>
      <c r="F438" s="329" t="s">
        <v>180</v>
      </c>
      <c r="G438" s="88" t="s">
        <v>2107</v>
      </c>
      <c r="H438" s="329" t="s">
        <v>180</v>
      </c>
      <c r="I438" s="329" t="s">
        <v>180</v>
      </c>
      <c r="J438" s="329" t="s">
        <v>2107</v>
      </c>
    </row>
    <row r="439" spans="1:10" x14ac:dyDescent="0.2">
      <c r="A439" s="329" t="s">
        <v>192</v>
      </c>
      <c r="B439" s="88" t="s">
        <v>2108</v>
      </c>
      <c r="C439" s="329" t="s">
        <v>192</v>
      </c>
      <c r="F439" s="329" t="s">
        <v>192</v>
      </c>
      <c r="G439" s="88" t="s">
        <v>2108</v>
      </c>
      <c r="H439" s="329" t="s">
        <v>192</v>
      </c>
      <c r="I439" s="329" t="s">
        <v>192</v>
      </c>
      <c r="J439" s="329" t="s">
        <v>2108</v>
      </c>
    </row>
    <row r="440" spans="1:10" x14ac:dyDescent="0.2">
      <c r="A440" s="329" t="s">
        <v>442</v>
      </c>
      <c r="B440" s="88" t="s">
        <v>2109</v>
      </c>
      <c r="C440" s="329" t="s">
        <v>442</v>
      </c>
      <c r="F440" s="329" t="s">
        <v>442</v>
      </c>
      <c r="G440" s="88" t="s">
        <v>2109</v>
      </c>
      <c r="H440" s="329" t="s">
        <v>442</v>
      </c>
      <c r="I440" s="329" t="s">
        <v>442</v>
      </c>
      <c r="J440" s="329" t="s">
        <v>2109</v>
      </c>
    </row>
    <row r="441" spans="1:10" x14ac:dyDescent="0.2">
      <c r="A441" s="329" t="s">
        <v>405</v>
      </c>
      <c r="B441" s="88" t="s">
        <v>2110</v>
      </c>
      <c r="C441" s="329" t="s">
        <v>405</v>
      </c>
      <c r="F441" s="329" t="s">
        <v>405</v>
      </c>
      <c r="G441" s="88" t="s">
        <v>2110</v>
      </c>
      <c r="H441" s="329" t="s">
        <v>405</v>
      </c>
      <c r="I441" s="329" t="s">
        <v>405</v>
      </c>
      <c r="J441" s="329" t="s">
        <v>2110</v>
      </c>
    </row>
    <row r="442" spans="1:10" x14ac:dyDescent="0.2">
      <c r="A442" s="329" t="s">
        <v>1624</v>
      </c>
      <c r="B442" s="88" t="s">
        <v>2111</v>
      </c>
      <c r="C442" s="329" t="s">
        <v>1624</v>
      </c>
      <c r="F442" s="329" t="s">
        <v>1624</v>
      </c>
      <c r="G442" s="88" t="s">
        <v>2111</v>
      </c>
      <c r="H442" s="329" t="s">
        <v>1624</v>
      </c>
      <c r="I442" s="329" t="s">
        <v>1624</v>
      </c>
      <c r="J442" s="329" t="s">
        <v>2111</v>
      </c>
    </row>
    <row r="443" spans="1:10" x14ac:dyDescent="0.2">
      <c r="A443" s="329" t="s">
        <v>594</v>
      </c>
      <c r="B443" s="88" t="s">
        <v>2112</v>
      </c>
      <c r="C443" s="329" t="s">
        <v>594</v>
      </c>
      <c r="F443" s="329" t="s">
        <v>594</v>
      </c>
      <c r="G443" s="88" t="s">
        <v>2112</v>
      </c>
      <c r="H443" s="329" t="s">
        <v>594</v>
      </c>
      <c r="I443" s="329" t="s">
        <v>594</v>
      </c>
      <c r="J443" s="329" t="s">
        <v>2112</v>
      </c>
    </row>
    <row r="444" spans="1:10" x14ac:dyDescent="0.2">
      <c r="A444" s="329" t="s">
        <v>349</v>
      </c>
      <c r="B444" s="88" t="s">
        <v>2113</v>
      </c>
      <c r="C444" s="329" t="s">
        <v>349</v>
      </c>
      <c r="F444" s="329" t="s">
        <v>349</v>
      </c>
      <c r="G444" s="88" t="s">
        <v>2113</v>
      </c>
      <c r="H444" s="329" t="s">
        <v>349</v>
      </c>
      <c r="I444" s="329" t="s">
        <v>349</v>
      </c>
      <c r="J444" s="329" t="s">
        <v>2113</v>
      </c>
    </row>
    <row r="445" spans="1:10" x14ac:dyDescent="0.2">
      <c r="A445" s="329" t="s">
        <v>1212</v>
      </c>
      <c r="B445" s="88" t="s">
        <v>2114</v>
      </c>
      <c r="C445" s="329" t="s">
        <v>1212</v>
      </c>
      <c r="F445" s="329" t="s">
        <v>1212</v>
      </c>
      <c r="G445" s="88" t="s">
        <v>2114</v>
      </c>
      <c r="H445" s="329" t="s">
        <v>1212</v>
      </c>
      <c r="I445" s="329" t="s">
        <v>1212</v>
      </c>
      <c r="J445" s="329" t="s">
        <v>2114</v>
      </c>
    </row>
    <row r="446" spans="1:10" x14ac:dyDescent="0.2">
      <c r="A446" s="329" t="s">
        <v>366</v>
      </c>
      <c r="B446" s="88" t="s">
        <v>2115</v>
      </c>
      <c r="C446" s="329" t="s">
        <v>366</v>
      </c>
      <c r="F446" s="329" t="s">
        <v>366</v>
      </c>
      <c r="G446" s="88" t="s">
        <v>2115</v>
      </c>
      <c r="H446" s="329" t="s">
        <v>366</v>
      </c>
      <c r="I446" s="329" t="s">
        <v>366</v>
      </c>
      <c r="J446" s="329" t="s">
        <v>2115</v>
      </c>
    </row>
    <row r="447" spans="1:10" x14ac:dyDescent="0.2">
      <c r="A447" s="329" t="s">
        <v>1213</v>
      </c>
      <c r="B447" s="88" t="s">
        <v>2116</v>
      </c>
      <c r="C447" s="329" t="s">
        <v>1213</v>
      </c>
      <c r="F447" s="329" t="s">
        <v>1213</v>
      </c>
      <c r="G447" s="88" t="s">
        <v>2116</v>
      </c>
      <c r="H447" s="329" t="s">
        <v>1213</v>
      </c>
      <c r="I447" s="329" t="s">
        <v>1213</v>
      </c>
      <c r="J447" s="329" t="s">
        <v>2116</v>
      </c>
    </row>
    <row r="448" spans="1:10" x14ac:dyDescent="0.2">
      <c r="A448" s="329" t="s">
        <v>553</v>
      </c>
      <c r="B448" s="88" t="s">
        <v>2117</v>
      </c>
      <c r="C448" s="329" t="s">
        <v>553</v>
      </c>
      <c r="F448" s="329" t="s">
        <v>553</v>
      </c>
      <c r="G448" s="88" t="s">
        <v>2117</v>
      </c>
      <c r="H448" s="329" t="s">
        <v>553</v>
      </c>
      <c r="I448" s="329" t="s">
        <v>553</v>
      </c>
      <c r="J448" s="329" t="s">
        <v>2117</v>
      </c>
    </row>
    <row r="449" spans="1:10" x14ac:dyDescent="0.2">
      <c r="A449" s="329" t="s">
        <v>222</v>
      </c>
      <c r="B449" s="88" t="s">
        <v>2118</v>
      </c>
      <c r="C449" s="329" t="s">
        <v>222</v>
      </c>
      <c r="F449" s="329" t="s">
        <v>222</v>
      </c>
      <c r="G449" s="88" t="s">
        <v>2118</v>
      </c>
      <c r="H449" s="329" t="s">
        <v>222</v>
      </c>
      <c r="I449" s="329" t="s">
        <v>222</v>
      </c>
      <c r="J449" s="329" t="s">
        <v>2118</v>
      </c>
    </row>
    <row r="450" spans="1:10" x14ac:dyDescent="0.2">
      <c r="A450" s="329" t="s">
        <v>194</v>
      </c>
      <c r="B450" s="88" t="s">
        <v>2119</v>
      </c>
      <c r="C450" s="329" t="s">
        <v>194</v>
      </c>
      <c r="F450" s="329" t="s">
        <v>194</v>
      </c>
      <c r="G450" s="88" t="s">
        <v>2119</v>
      </c>
      <c r="H450" s="329" t="s">
        <v>194</v>
      </c>
      <c r="I450" s="329" t="s">
        <v>194</v>
      </c>
      <c r="J450" s="329" t="s">
        <v>2119</v>
      </c>
    </row>
    <row r="451" spans="1:10" x14ac:dyDescent="0.2">
      <c r="A451" s="329" t="s">
        <v>421</v>
      </c>
      <c r="B451" s="88" t="s">
        <v>2120</v>
      </c>
      <c r="C451" s="329" t="s">
        <v>421</v>
      </c>
      <c r="F451" s="329" t="s">
        <v>421</v>
      </c>
      <c r="G451" s="88" t="s">
        <v>2120</v>
      </c>
      <c r="H451" s="329" t="s">
        <v>421</v>
      </c>
      <c r="I451" s="329" t="s">
        <v>421</v>
      </c>
      <c r="J451" s="329" t="s">
        <v>2120</v>
      </c>
    </row>
    <row r="452" spans="1:10" x14ac:dyDescent="0.2">
      <c r="A452" s="329" t="s">
        <v>574</v>
      </c>
      <c r="B452" s="88" t="s">
        <v>2121</v>
      </c>
      <c r="C452" s="329" t="s">
        <v>574</v>
      </c>
      <c r="F452" s="329" t="s">
        <v>574</v>
      </c>
      <c r="G452" s="88" t="s">
        <v>2121</v>
      </c>
      <c r="H452" s="329" t="s">
        <v>574</v>
      </c>
      <c r="I452" s="329" t="s">
        <v>574</v>
      </c>
      <c r="J452" s="329" t="s">
        <v>2121</v>
      </c>
    </row>
    <row r="453" spans="1:10" x14ac:dyDescent="0.2">
      <c r="A453" s="329" t="s">
        <v>365</v>
      </c>
      <c r="B453" s="88" t="s">
        <v>2122</v>
      </c>
      <c r="C453" s="329" t="s">
        <v>365</v>
      </c>
      <c r="F453" s="329" t="s">
        <v>365</v>
      </c>
      <c r="G453" s="88" t="s">
        <v>2122</v>
      </c>
      <c r="H453" s="329" t="s">
        <v>365</v>
      </c>
      <c r="I453" s="329" t="s">
        <v>365</v>
      </c>
      <c r="J453" s="329" t="s">
        <v>2122</v>
      </c>
    </row>
    <row r="454" spans="1:10" x14ac:dyDescent="0.2">
      <c r="A454" s="329" t="s">
        <v>438</v>
      </c>
      <c r="B454" s="88" t="s">
        <v>2123</v>
      </c>
      <c r="C454" s="329" t="s">
        <v>438</v>
      </c>
      <c r="F454" s="329" t="s">
        <v>438</v>
      </c>
      <c r="G454" s="88" t="s">
        <v>2123</v>
      </c>
      <c r="H454" s="329" t="s">
        <v>438</v>
      </c>
      <c r="I454" s="329" t="s">
        <v>438</v>
      </c>
      <c r="J454" s="329" t="s">
        <v>2123</v>
      </c>
    </row>
    <row r="455" spans="1:10" x14ac:dyDescent="0.2">
      <c r="A455" s="329" t="s">
        <v>202</v>
      </c>
      <c r="B455" s="88" t="s">
        <v>2124</v>
      </c>
      <c r="C455" s="329" t="s">
        <v>202</v>
      </c>
      <c r="F455" s="329" t="s">
        <v>202</v>
      </c>
      <c r="G455" s="88" t="s">
        <v>2124</v>
      </c>
      <c r="H455" s="329" t="s">
        <v>202</v>
      </c>
      <c r="I455" s="329" t="s">
        <v>202</v>
      </c>
      <c r="J455" s="329" t="s">
        <v>2124</v>
      </c>
    </row>
    <row r="456" spans="1:10" x14ac:dyDescent="0.2">
      <c r="A456" s="329" t="s">
        <v>223</v>
      </c>
      <c r="B456" s="88" t="s">
        <v>2125</v>
      </c>
      <c r="C456" s="329" t="s">
        <v>223</v>
      </c>
      <c r="F456" s="329" t="s">
        <v>223</v>
      </c>
      <c r="G456" s="88" t="s">
        <v>2125</v>
      </c>
      <c r="H456" s="329" t="s">
        <v>223</v>
      </c>
      <c r="I456" s="329" t="s">
        <v>223</v>
      </c>
      <c r="J456" s="329" t="s">
        <v>2125</v>
      </c>
    </row>
    <row r="457" spans="1:10" x14ac:dyDescent="0.2">
      <c r="A457" s="329" t="s">
        <v>209</v>
      </c>
      <c r="B457" s="88" t="s">
        <v>2126</v>
      </c>
      <c r="C457" s="329" t="s">
        <v>209</v>
      </c>
      <c r="F457" s="329" t="s">
        <v>209</v>
      </c>
      <c r="G457" s="88" t="s">
        <v>2126</v>
      </c>
      <c r="H457" s="329" t="s">
        <v>209</v>
      </c>
      <c r="I457" s="329" t="s">
        <v>209</v>
      </c>
      <c r="J457" s="329" t="s">
        <v>2126</v>
      </c>
    </row>
    <row r="458" spans="1:10" x14ac:dyDescent="0.2">
      <c r="A458" s="329" t="s">
        <v>430</v>
      </c>
      <c r="B458" s="88" t="s">
        <v>2127</v>
      </c>
      <c r="C458" s="329" t="s">
        <v>430</v>
      </c>
      <c r="F458" s="329" t="s">
        <v>430</v>
      </c>
      <c r="G458" s="88" t="s">
        <v>2127</v>
      </c>
      <c r="H458" s="329" t="s">
        <v>430</v>
      </c>
      <c r="I458" s="329" t="s">
        <v>430</v>
      </c>
      <c r="J458" s="329" t="s">
        <v>2127</v>
      </c>
    </row>
    <row r="459" spans="1:10" x14ac:dyDescent="0.2">
      <c r="A459" s="329" t="s">
        <v>437</v>
      </c>
      <c r="B459" s="88" t="s">
        <v>2128</v>
      </c>
      <c r="C459" s="329" t="s">
        <v>437</v>
      </c>
      <c r="F459" s="329" t="s">
        <v>437</v>
      </c>
      <c r="G459" s="88" t="s">
        <v>2128</v>
      </c>
      <c r="H459" s="329" t="s">
        <v>437</v>
      </c>
      <c r="I459" s="329" t="s">
        <v>437</v>
      </c>
      <c r="J459" s="329" t="s">
        <v>2128</v>
      </c>
    </row>
    <row r="460" spans="1:10" x14ac:dyDescent="0.2">
      <c r="A460" s="329" t="s">
        <v>784</v>
      </c>
      <c r="B460" s="88" t="s">
        <v>2129</v>
      </c>
      <c r="C460" s="329" t="s">
        <v>784</v>
      </c>
      <c r="F460" s="329" t="s">
        <v>784</v>
      </c>
      <c r="G460" s="88" t="s">
        <v>2129</v>
      </c>
      <c r="H460" s="329" t="s">
        <v>784</v>
      </c>
      <c r="I460" s="329" t="s">
        <v>784</v>
      </c>
      <c r="J460" s="329" t="s">
        <v>2129</v>
      </c>
    </row>
    <row r="461" spans="1:10" x14ac:dyDescent="0.2">
      <c r="A461" s="329" t="s">
        <v>377</v>
      </c>
      <c r="B461" s="88" t="s">
        <v>2130</v>
      </c>
      <c r="C461" s="329" t="s">
        <v>377</v>
      </c>
      <c r="F461" s="329" t="s">
        <v>377</v>
      </c>
      <c r="G461" s="88" t="s">
        <v>2130</v>
      </c>
      <c r="H461" s="329" t="s">
        <v>377</v>
      </c>
      <c r="I461" s="329" t="s">
        <v>377</v>
      </c>
      <c r="J461" s="329" t="s">
        <v>2130</v>
      </c>
    </row>
    <row r="462" spans="1:10" x14ac:dyDescent="0.2">
      <c r="A462" s="329" t="s">
        <v>1543</v>
      </c>
      <c r="B462" s="88" t="s">
        <v>2131</v>
      </c>
      <c r="C462" s="329" t="s">
        <v>1543</v>
      </c>
      <c r="F462" s="329" t="s">
        <v>1543</v>
      </c>
      <c r="G462" s="88" t="s">
        <v>2131</v>
      </c>
      <c r="H462" s="329" t="s">
        <v>1543</v>
      </c>
      <c r="I462" s="329" t="s">
        <v>1543</v>
      </c>
      <c r="J462" s="329" t="s">
        <v>2131</v>
      </c>
    </row>
    <row r="463" spans="1:10" x14ac:dyDescent="0.2">
      <c r="A463" s="329" t="s">
        <v>1586</v>
      </c>
      <c r="B463" s="88" t="s">
        <v>2132</v>
      </c>
      <c r="C463" s="329" t="s">
        <v>1586</v>
      </c>
      <c r="F463" s="329" t="s">
        <v>1586</v>
      </c>
      <c r="G463" s="88" t="s">
        <v>2132</v>
      </c>
      <c r="H463" s="329" t="s">
        <v>1586</v>
      </c>
      <c r="I463" s="329" t="s">
        <v>1586</v>
      </c>
      <c r="J463" s="329" t="s">
        <v>2132</v>
      </c>
    </row>
    <row r="464" spans="1:10" x14ac:dyDescent="0.2">
      <c r="A464" s="329" t="s">
        <v>232</v>
      </c>
      <c r="B464" s="88" t="s">
        <v>2133</v>
      </c>
      <c r="C464" s="329" t="s">
        <v>232</v>
      </c>
      <c r="F464" s="329" t="s">
        <v>232</v>
      </c>
      <c r="G464" s="88" t="s">
        <v>2133</v>
      </c>
      <c r="H464" s="329" t="s">
        <v>232</v>
      </c>
      <c r="I464" s="329" t="s">
        <v>232</v>
      </c>
      <c r="J464" s="329" t="s">
        <v>2133</v>
      </c>
    </row>
    <row r="465" spans="1:10" x14ac:dyDescent="0.2">
      <c r="A465" s="329" t="s">
        <v>225</v>
      </c>
      <c r="B465" s="88" t="s">
        <v>2134</v>
      </c>
      <c r="C465" s="329" t="s">
        <v>225</v>
      </c>
      <c r="F465" s="329" t="s">
        <v>225</v>
      </c>
      <c r="G465" s="88" t="s">
        <v>2134</v>
      </c>
      <c r="H465" s="329" t="s">
        <v>225</v>
      </c>
      <c r="I465" s="329" t="s">
        <v>225</v>
      </c>
      <c r="J465" s="329" t="s">
        <v>2134</v>
      </c>
    </row>
    <row r="466" spans="1:10" x14ac:dyDescent="0.2">
      <c r="A466" s="329" t="s">
        <v>1552</v>
      </c>
      <c r="B466" s="88" t="s">
        <v>2135</v>
      </c>
      <c r="C466" s="329" t="s">
        <v>1552</v>
      </c>
      <c r="F466" s="329" t="s">
        <v>1552</v>
      </c>
      <c r="G466" s="88" t="s">
        <v>2135</v>
      </c>
      <c r="H466" s="329" t="s">
        <v>1552</v>
      </c>
      <c r="I466" s="329" t="s">
        <v>1552</v>
      </c>
      <c r="J466" s="329" t="s">
        <v>2135</v>
      </c>
    </row>
    <row r="467" spans="1:10" x14ac:dyDescent="0.2">
      <c r="A467" s="329" t="s">
        <v>1390</v>
      </c>
      <c r="B467" s="88" t="s">
        <v>2136</v>
      </c>
      <c r="C467" s="329" t="s">
        <v>1390</v>
      </c>
      <c r="F467" s="329" t="s">
        <v>1390</v>
      </c>
      <c r="G467" s="88" t="s">
        <v>2136</v>
      </c>
      <c r="H467" s="329" t="s">
        <v>1390</v>
      </c>
      <c r="I467" s="329" t="s">
        <v>1390</v>
      </c>
      <c r="J467" s="329" t="s">
        <v>2136</v>
      </c>
    </row>
    <row r="468" spans="1:10" x14ac:dyDescent="0.2">
      <c r="A468" s="329" t="s">
        <v>350</v>
      </c>
      <c r="B468" s="88" t="s">
        <v>2137</v>
      </c>
      <c r="C468" s="329" t="s">
        <v>350</v>
      </c>
      <c r="F468" s="329" t="s">
        <v>350</v>
      </c>
      <c r="G468" s="88" t="s">
        <v>2137</v>
      </c>
      <c r="H468" s="329" t="s">
        <v>350</v>
      </c>
      <c r="I468" s="329" t="s">
        <v>350</v>
      </c>
      <c r="J468" s="329" t="s">
        <v>2137</v>
      </c>
    </row>
    <row r="469" spans="1:10" x14ac:dyDescent="0.2">
      <c r="A469" s="329" t="s">
        <v>416</v>
      </c>
      <c r="B469" s="88" t="s">
        <v>2138</v>
      </c>
      <c r="C469" s="329" t="s">
        <v>416</v>
      </c>
      <c r="F469" s="329" t="s">
        <v>416</v>
      </c>
      <c r="G469" s="88" t="s">
        <v>2138</v>
      </c>
      <c r="H469" s="329" t="s">
        <v>416</v>
      </c>
      <c r="I469" s="329" t="s">
        <v>416</v>
      </c>
      <c r="J469" s="329" t="s">
        <v>2138</v>
      </c>
    </row>
    <row r="470" spans="1:10" x14ac:dyDescent="0.2">
      <c r="A470" s="329" t="s">
        <v>1544</v>
      </c>
      <c r="B470" s="88" t="s">
        <v>2139</v>
      </c>
      <c r="C470" s="329" t="s">
        <v>1544</v>
      </c>
      <c r="F470" s="329" t="s">
        <v>1544</v>
      </c>
      <c r="G470" s="88" t="s">
        <v>2139</v>
      </c>
      <c r="H470" s="329" t="s">
        <v>1544</v>
      </c>
      <c r="I470" s="329" t="s">
        <v>1544</v>
      </c>
      <c r="J470" s="329" t="s">
        <v>2139</v>
      </c>
    </row>
    <row r="471" spans="1:10" x14ac:dyDescent="0.2">
      <c r="A471" s="329" t="s">
        <v>567</v>
      </c>
      <c r="B471" s="88" t="s">
        <v>2140</v>
      </c>
      <c r="C471" s="329" t="s">
        <v>567</v>
      </c>
      <c r="F471" s="329" t="s">
        <v>567</v>
      </c>
      <c r="G471" s="88" t="s">
        <v>2140</v>
      </c>
      <c r="H471" s="329" t="s">
        <v>567</v>
      </c>
      <c r="I471" s="329" t="s">
        <v>567</v>
      </c>
      <c r="J471" s="329" t="s">
        <v>2140</v>
      </c>
    </row>
    <row r="472" spans="1:10" x14ac:dyDescent="0.2">
      <c r="A472" s="329" t="s">
        <v>363</v>
      </c>
      <c r="B472" s="88" t="s">
        <v>2141</v>
      </c>
      <c r="C472" s="329" t="s">
        <v>363</v>
      </c>
      <c r="F472" s="329" t="s">
        <v>363</v>
      </c>
      <c r="G472" s="88" t="s">
        <v>2141</v>
      </c>
      <c r="H472" s="329" t="s">
        <v>363</v>
      </c>
      <c r="I472" s="329" t="s">
        <v>363</v>
      </c>
      <c r="J472" s="329" t="s">
        <v>2141</v>
      </c>
    </row>
    <row r="473" spans="1:10" x14ac:dyDescent="0.2">
      <c r="A473" s="329" t="s">
        <v>805</v>
      </c>
      <c r="B473" s="88" t="s">
        <v>2142</v>
      </c>
      <c r="C473" s="329" t="s">
        <v>805</v>
      </c>
      <c r="F473" s="329" t="s">
        <v>805</v>
      </c>
      <c r="G473" s="88" t="s">
        <v>2142</v>
      </c>
      <c r="H473" s="329" t="s">
        <v>805</v>
      </c>
      <c r="I473" s="329" t="s">
        <v>805</v>
      </c>
      <c r="J473" s="329" t="s">
        <v>2142</v>
      </c>
    </row>
    <row r="474" spans="1:10" x14ac:dyDescent="0.2">
      <c r="A474" s="329" t="s">
        <v>439</v>
      </c>
      <c r="B474" s="88" t="s">
        <v>2143</v>
      </c>
      <c r="C474" s="329" t="s">
        <v>439</v>
      </c>
      <c r="F474" s="329" t="s">
        <v>439</v>
      </c>
      <c r="G474" s="88" t="s">
        <v>2143</v>
      </c>
      <c r="H474" s="329" t="s">
        <v>439</v>
      </c>
      <c r="I474" s="329" t="s">
        <v>439</v>
      </c>
      <c r="J474" s="329" t="s">
        <v>2143</v>
      </c>
    </row>
    <row r="475" spans="1:10" x14ac:dyDescent="0.2">
      <c r="A475" s="329" t="s">
        <v>563</v>
      </c>
      <c r="B475" s="88" t="s">
        <v>2144</v>
      </c>
      <c r="C475" s="329" t="s">
        <v>563</v>
      </c>
      <c r="F475" s="329" t="s">
        <v>563</v>
      </c>
      <c r="G475" s="88" t="s">
        <v>2144</v>
      </c>
      <c r="H475" s="329" t="s">
        <v>563</v>
      </c>
      <c r="I475" s="329" t="s">
        <v>563</v>
      </c>
      <c r="J475" s="329" t="s">
        <v>2144</v>
      </c>
    </row>
    <row r="476" spans="1:10" x14ac:dyDescent="0.2">
      <c r="A476" s="329" t="s">
        <v>1584</v>
      </c>
      <c r="B476" s="88" t="s">
        <v>2145</v>
      </c>
      <c r="C476" s="329" t="s">
        <v>1584</v>
      </c>
      <c r="F476" s="329" t="s">
        <v>1584</v>
      </c>
      <c r="G476" s="88" t="s">
        <v>2145</v>
      </c>
      <c r="H476" s="329" t="s">
        <v>1584</v>
      </c>
      <c r="I476" s="329" t="s">
        <v>1584</v>
      </c>
      <c r="J476" s="329" t="s">
        <v>2145</v>
      </c>
    </row>
    <row r="477" spans="1:10" x14ac:dyDescent="0.2">
      <c r="A477" s="329" t="s">
        <v>1211</v>
      </c>
      <c r="B477" s="88" t="s">
        <v>2146</v>
      </c>
      <c r="C477" s="329" t="s">
        <v>1211</v>
      </c>
      <c r="F477" s="329" t="s">
        <v>1211</v>
      </c>
      <c r="G477" s="88" t="s">
        <v>2146</v>
      </c>
      <c r="H477" s="329" t="s">
        <v>1211</v>
      </c>
      <c r="I477" s="329" t="s">
        <v>1211</v>
      </c>
      <c r="J477" s="329" t="s">
        <v>2146</v>
      </c>
    </row>
    <row r="478" spans="1:10" x14ac:dyDescent="0.2">
      <c r="A478" s="329" t="s">
        <v>351</v>
      </c>
      <c r="B478" s="88" t="s">
        <v>2147</v>
      </c>
      <c r="C478" s="329" t="s">
        <v>351</v>
      </c>
      <c r="F478" s="329" t="s">
        <v>351</v>
      </c>
      <c r="G478" s="88" t="s">
        <v>2147</v>
      </c>
      <c r="H478" s="329" t="s">
        <v>351</v>
      </c>
      <c r="I478" s="329" t="s">
        <v>351</v>
      </c>
      <c r="J478" s="329" t="s">
        <v>2147</v>
      </c>
    </row>
    <row r="479" spans="1:10" x14ac:dyDescent="0.2">
      <c r="A479" s="329" t="s">
        <v>378</v>
      </c>
      <c r="B479" s="88" t="s">
        <v>2148</v>
      </c>
      <c r="C479" s="329" t="s">
        <v>378</v>
      </c>
      <c r="F479" s="329" t="s">
        <v>378</v>
      </c>
      <c r="G479" s="88" t="s">
        <v>2148</v>
      </c>
      <c r="H479" s="329" t="s">
        <v>378</v>
      </c>
      <c r="I479" s="329" t="s">
        <v>378</v>
      </c>
      <c r="J479" s="329" t="s">
        <v>2148</v>
      </c>
    </row>
    <row r="480" spans="1:10" x14ac:dyDescent="0.2">
      <c r="A480" s="329" t="s">
        <v>1542</v>
      </c>
      <c r="B480" s="88" t="s">
        <v>2149</v>
      </c>
      <c r="C480" s="329" t="s">
        <v>1542</v>
      </c>
      <c r="F480" s="329" t="s">
        <v>1542</v>
      </c>
      <c r="G480" s="88" t="s">
        <v>2149</v>
      </c>
      <c r="H480" s="329" t="s">
        <v>1542</v>
      </c>
      <c r="I480" s="329" t="s">
        <v>1542</v>
      </c>
      <c r="J480" s="329" t="s">
        <v>2149</v>
      </c>
    </row>
    <row r="481" spans="1:10" x14ac:dyDescent="0.2">
      <c r="A481" s="329" t="s">
        <v>352</v>
      </c>
      <c r="B481" s="88" t="s">
        <v>2150</v>
      </c>
      <c r="C481" s="329" t="s">
        <v>352</v>
      </c>
      <c r="F481" s="329" t="s">
        <v>352</v>
      </c>
      <c r="G481" s="88" t="s">
        <v>2150</v>
      </c>
      <c r="H481" s="329" t="s">
        <v>352</v>
      </c>
      <c r="I481" s="329" t="s">
        <v>352</v>
      </c>
      <c r="J481" s="329" t="s">
        <v>2150</v>
      </c>
    </row>
    <row r="482" spans="1:10" x14ac:dyDescent="0.2">
      <c r="A482" s="329" t="s">
        <v>360</v>
      </c>
      <c r="B482" s="88" t="s">
        <v>2151</v>
      </c>
      <c r="C482" s="329" t="s">
        <v>360</v>
      </c>
      <c r="F482" s="329" t="s">
        <v>360</v>
      </c>
      <c r="G482" s="88" t="s">
        <v>2151</v>
      </c>
      <c r="H482" s="329" t="s">
        <v>360</v>
      </c>
      <c r="I482" s="329" t="s">
        <v>360</v>
      </c>
      <c r="J482" s="329" t="s">
        <v>2151</v>
      </c>
    </row>
    <row r="483" spans="1:10" x14ac:dyDescent="0.2">
      <c r="A483" s="329" t="s">
        <v>575</v>
      </c>
      <c r="B483" s="88" t="s">
        <v>2152</v>
      </c>
      <c r="C483" s="329" t="s">
        <v>575</v>
      </c>
      <c r="F483" s="329" t="s">
        <v>575</v>
      </c>
      <c r="G483" s="88" t="s">
        <v>2152</v>
      </c>
      <c r="H483" s="329" t="s">
        <v>575</v>
      </c>
      <c r="I483" s="329" t="s">
        <v>575</v>
      </c>
      <c r="J483" s="329" t="s">
        <v>2152</v>
      </c>
    </row>
    <row r="484" spans="1:10" x14ac:dyDescent="0.2">
      <c r="A484" s="329" t="s">
        <v>595</v>
      </c>
      <c r="B484" s="88" t="s">
        <v>2153</v>
      </c>
      <c r="C484" s="329" t="s">
        <v>595</v>
      </c>
      <c r="F484" s="329" t="s">
        <v>595</v>
      </c>
      <c r="G484" s="88" t="s">
        <v>2153</v>
      </c>
      <c r="H484" s="329" t="s">
        <v>595</v>
      </c>
      <c r="I484" s="329" t="s">
        <v>595</v>
      </c>
      <c r="J484" s="329" t="s">
        <v>2153</v>
      </c>
    </row>
    <row r="485" spans="1:10" x14ac:dyDescent="0.2">
      <c r="A485" s="329" t="s">
        <v>191</v>
      </c>
      <c r="B485" s="88" t="s">
        <v>2154</v>
      </c>
      <c r="C485" s="329" t="s">
        <v>191</v>
      </c>
      <c r="F485" s="329" t="s">
        <v>191</v>
      </c>
      <c r="G485" s="88" t="s">
        <v>2154</v>
      </c>
      <c r="H485" s="329" t="s">
        <v>191</v>
      </c>
      <c r="I485" s="329" t="s">
        <v>191</v>
      </c>
      <c r="J485" s="329" t="s">
        <v>2154</v>
      </c>
    </row>
    <row r="486" spans="1:10" x14ac:dyDescent="0.2">
      <c r="A486" s="329" t="s">
        <v>444</v>
      </c>
      <c r="B486" s="88" t="s">
        <v>2155</v>
      </c>
      <c r="C486" s="329" t="s">
        <v>444</v>
      </c>
      <c r="F486" s="329" t="s">
        <v>444</v>
      </c>
      <c r="G486" s="88" t="s">
        <v>2155</v>
      </c>
      <c r="H486" s="329" t="s">
        <v>444</v>
      </c>
      <c r="I486" s="329" t="s">
        <v>444</v>
      </c>
      <c r="J486" s="329" t="s">
        <v>2155</v>
      </c>
    </row>
    <row r="487" spans="1:10" x14ac:dyDescent="0.2">
      <c r="A487" s="329" t="s">
        <v>364</v>
      </c>
      <c r="B487" s="88" t="s">
        <v>2156</v>
      </c>
      <c r="C487" s="329" t="s">
        <v>364</v>
      </c>
      <c r="F487" s="329" t="s">
        <v>364</v>
      </c>
      <c r="G487" s="88" t="s">
        <v>2156</v>
      </c>
      <c r="H487" s="329" t="s">
        <v>364</v>
      </c>
      <c r="I487" s="329" t="s">
        <v>364</v>
      </c>
      <c r="J487" s="329" t="s">
        <v>2156</v>
      </c>
    </row>
    <row r="488" spans="1:10" x14ac:dyDescent="0.2">
      <c r="A488" s="329" t="s">
        <v>387</v>
      </c>
      <c r="B488" s="88" t="s">
        <v>2157</v>
      </c>
      <c r="C488" s="329" t="s">
        <v>387</v>
      </c>
      <c r="F488" s="329" t="s">
        <v>387</v>
      </c>
      <c r="G488" s="88" t="s">
        <v>2157</v>
      </c>
      <c r="H488" s="329" t="s">
        <v>387</v>
      </c>
      <c r="I488" s="329" t="s">
        <v>387</v>
      </c>
      <c r="J488" s="329" t="s">
        <v>2157</v>
      </c>
    </row>
    <row r="489" spans="1:10" x14ac:dyDescent="0.2">
      <c r="A489" s="329"/>
      <c r="B489" s="329"/>
      <c r="C489" s="329"/>
      <c r="F489" s="329"/>
      <c r="G489" s="329"/>
      <c r="H489" s="329"/>
      <c r="I489" s="329"/>
      <c r="J489" s="329"/>
    </row>
    <row r="490" spans="1:10" x14ac:dyDescent="0.2">
      <c r="A490" s="329"/>
      <c r="B490" s="329"/>
      <c r="C490" s="329"/>
      <c r="F490" s="329"/>
      <c r="G490" s="329"/>
      <c r="H490" s="87" t="s">
        <v>1596</v>
      </c>
      <c r="I490" s="87" t="s">
        <v>1596</v>
      </c>
      <c r="J490" s="87" t="s">
        <v>2158</v>
      </c>
    </row>
    <row r="491" spans="1:10" x14ac:dyDescent="0.2">
      <c r="A491" s="329"/>
      <c r="B491" s="329"/>
      <c r="C491" s="329"/>
      <c r="F491" s="329"/>
      <c r="G491" s="329"/>
      <c r="H491" s="87" t="s">
        <v>308</v>
      </c>
      <c r="I491" s="87" t="s">
        <v>308</v>
      </c>
      <c r="J491" s="87" t="s">
        <v>2159</v>
      </c>
    </row>
    <row r="492" spans="1:10" x14ac:dyDescent="0.2">
      <c r="A492" s="329"/>
      <c r="B492" s="329"/>
      <c r="C492" s="329"/>
      <c r="F492" s="329"/>
      <c r="G492" s="329"/>
      <c r="H492" s="87" t="s">
        <v>1625</v>
      </c>
      <c r="I492" s="87" t="s">
        <v>1625</v>
      </c>
      <c r="J492" s="87" t="s">
        <v>2160</v>
      </c>
    </row>
    <row r="493" spans="1:10" x14ac:dyDescent="0.2">
      <c r="A493" s="329"/>
      <c r="B493" s="329"/>
      <c r="C493" s="329"/>
      <c r="F493" s="329"/>
      <c r="G493" s="329"/>
      <c r="H493" s="87" t="s">
        <v>1630</v>
      </c>
      <c r="I493" s="87" t="s">
        <v>1630</v>
      </c>
      <c r="J493" s="87" t="s">
        <v>2161</v>
      </c>
    </row>
    <row r="494" spans="1:10" x14ac:dyDescent="0.2">
      <c r="A494" s="329"/>
      <c r="B494" s="329"/>
      <c r="C494" s="329"/>
      <c r="F494" s="329"/>
      <c r="G494" s="329"/>
      <c r="H494" s="87" t="s">
        <v>1633</v>
      </c>
      <c r="I494" s="87" t="s">
        <v>1633</v>
      </c>
      <c r="J494" s="87" t="s">
        <v>2162</v>
      </c>
    </row>
    <row r="495" spans="1:10" x14ac:dyDescent="0.2">
      <c r="A495" s="329"/>
      <c r="B495" s="329"/>
      <c r="C495" s="329"/>
      <c r="F495" s="329"/>
      <c r="G495" s="329"/>
      <c r="H495" s="87" t="s">
        <v>1635</v>
      </c>
      <c r="I495" s="87" t="s">
        <v>1635</v>
      </c>
      <c r="J495" s="87" t="s">
        <v>2163</v>
      </c>
    </row>
    <row r="496" spans="1:10" x14ac:dyDescent="0.2">
      <c r="A496" s="329"/>
      <c r="B496" s="329"/>
      <c r="C496" s="329"/>
      <c r="F496" s="329"/>
      <c r="G496" s="329"/>
      <c r="H496" s="329"/>
      <c r="I496" s="329"/>
      <c r="J496" s="329"/>
    </row>
    <row r="497" spans="1:10" x14ac:dyDescent="0.2">
      <c r="A497" s="329"/>
      <c r="B497" s="329"/>
      <c r="C497" s="329"/>
      <c r="F497" s="329"/>
      <c r="G497" s="329"/>
      <c r="H497" s="329"/>
      <c r="I497" s="329"/>
      <c r="J497" s="329"/>
    </row>
    <row r="498" spans="1:10" x14ac:dyDescent="0.2">
      <c r="A498" s="329"/>
      <c r="B498" s="329"/>
      <c r="C498" s="329"/>
      <c r="F498" s="329"/>
      <c r="G498" s="329"/>
      <c r="H498" s="329"/>
      <c r="I498" s="329"/>
      <c r="J498" s="329"/>
    </row>
    <row r="499" spans="1:10" x14ac:dyDescent="0.2">
      <c r="A499" s="329"/>
      <c r="B499" s="329"/>
      <c r="C499" s="329"/>
      <c r="F499" s="329"/>
      <c r="G499" s="329"/>
      <c r="H499" s="329"/>
      <c r="I499" s="329"/>
      <c r="J499" s="329"/>
    </row>
    <row r="500" spans="1:10" x14ac:dyDescent="0.2">
      <c r="A500" s="329"/>
      <c r="B500" s="329"/>
      <c r="C500" s="329"/>
      <c r="F500" s="329"/>
      <c r="G500" s="329"/>
      <c r="H500" s="329"/>
      <c r="I500" s="329"/>
      <c r="J500" s="329"/>
    </row>
    <row r="501" spans="1:10" x14ac:dyDescent="0.2">
      <c r="A501" s="329"/>
      <c r="B501" s="329"/>
      <c r="C501" s="329"/>
      <c r="F501" s="329"/>
      <c r="G501" s="329"/>
      <c r="H501" s="329"/>
      <c r="I501" s="329"/>
      <c r="J501" s="329"/>
    </row>
    <row r="502" spans="1:10" x14ac:dyDescent="0.2">
      <c r="A502" s="329"/>
      <c r="B502" s="329"/>
      <c r="C502" s="329"/>
      <c r="F502" s="329"/>
      <c r="G502" s="329"/>
      <c r="H502" s="329"/>
      <c r="I502" s="329"/>
      <c r="J502" s="329"/>
    </row>
    <row r="553" spans="1:1" x14ac:dyDescent="0.2">
      <c r="A553" s="88"/>
    </row>
    <row r="554" spans="1:1" x14ac:dyDescent="0.2">
      <c r="A554" s="88"/>
    </row>
    <row r="555" spans="1:1" x14ac:dyDescent="0.2">
      <c r="A555" s="88"/>
    </row>
    <row r="556" spans="1:1" x14ac:dyDescent="0.2">
      <c r="A556" s="88"/>
    </row>
    <row r="557" spans="1:1" x14ac:dyDescent="0.2">
      <c r="A557" s="88"/>
    </row>
    <row r="558" spans="1:1" x14ac:dyDescent="0.2">
      <c r="A558" s="88"/>
    </row>
    <row r="559" spans="1:1" x14ac:dyDescent="0.2">
      <c r="A559" s="88"/>
    </row>
    <row r="560" spans="1:1" x14ac:dyDescent="0.2">
      <c r="A560" s="88"/>
    </row>
    <row r="561" spans="1:1" x14ac:dyDescent="0.2">
      <c r="A561" s="88"/>
    </row>
    <row r="562" spans="1:1" x14ac:dyDescent="0.2">
      <c r="A562" s="88"/>
    </row>
    <row r="563" spans="1:1" x14ac:dyDescent="0.2">
      <c r="A563" s="88"/>
    </row>
    <row r="564" spans="1:1" x14ac:dyDescent="0.2">
      <c r="A564" s="88"/>
    </row>
    <row r="565" spans="1:1" x14ac:dyDescent="0.2">
      <c r="A565" s="88"/>
    </row>
    <row r="566" spans="1:1" x14ac:dyDescent="0.2">
      <c r="A566" s="88"/>
    </row>
    <row r="567" spans="1:1" x14ac:dyDescent="0.2">
      <c r="A567" s="88"/>
    </row>
    <row r="568" spans="1:1" x14ac:dyDescent="0.2">
      <c r="A568" s="88"/>
    </row>
    <row r="569" spans="1:1" x14ac:dyDescent="0.2">
      <c r="A569" s="88"/>
    </row>
    <row r="570" spans="1:1" x14ac:dyDescent="0.2">
      <c r="A570" s="88"/>
    </row>
    <row r="571" spans="1:1" x14ac:dyDescent="0.2">
      <c r="A571" s="88"/>
    </row>
    <row r="572" spans="1:1" x14ac:dyDescent="0.2">
      <c r="A572" s="88"/>
    </row>
    <row r="573" spans="1:1" x14ac:dyDescent="0.2">
      <c r="A573" s="88"/>
    </row>
    <row r="574" spans="1:1" x14ac:dyDescent="0.2">
      <c r="A574" s="88"/>
    </row>
    <row r="575" spans="1:1" x14ac:dyDescent="0.2">
      <c r="A575" s="88"/>
    </row>
    <row r="576" spans="1:1" x14ac:dyDescent="0.2">
      <c r="A576" s="88"/>
    </row>
    <row r="577" spans="1:1" x14ac:dyDescent="0.2">
      <c r="A577" s="88"/>
    </row>
    <row r="578" spans="1:1" x14ac:dyDescent="0.2">
      <c r="A578" s="88"/>
    </row>
    <row r="579" spans="1:1" x14ac:dyDescent="0.2">
      <c r="A579" s="88"/>
    </row>
    <row r="580" spans="1:1" x14ac:dyDescent="0.2">
      <c r="A580" s="88"/>
    </row>
    <row r="581" spans="1:1" x14ac:dyDescent="0.2">
      <c r="A581" s="88"/>
    </row>
    <row r="582" spans="1:1" x14ac:dyDescent="0.2">
      <c r="A582" s="88"/>
    </row>
    <row r="583" spans="1:1" x14ac:dyDescent="0.2">
      <c r="A583" s="88"/>
    </row>
    <row r="584" spans="1:1" x14ac:dyDescent="0.2">
      <c r="A584" s="88"/>
    </row>
    <row r="585" spans="1:1" x14ac:dyDescent="0.2">
      <c r="A585" s="88"/>
    </row>
    <row r="586" spans="1:1" x14ac:dyDescent="0.2">
      <c r="A586" s="88"/>
    </row>
    <row r="587" spans="1:1" x14ac:dyDescent="0.2">
      <c r="A587" s="88"/>
    </row>
    <row r="588" spans="1:1" x14ac:dyDescent="0.2">
      <c r="A588" s="88"/>
    </row>
    <row r="589" spans="1:1" x14ac:dyDescent="0.2">
      <c r="A589" s="88"/>
    </row>
    <row r="590" spans="1:1" x14ac:dyDescent="0.2">
      <c r="A590" s="88"/>
    </row>
    <row r="591" spans="1:1" x14ac:dyDescent="0.2">
      <c r="A591" s="88"/>
    </row>
    <row r="592" spans="1:1" x14ac:dyDescent="0.2">
      <c r="A592" s="88"/>
    </row>
    <row r="593" spans="1:1" x14ac:dyDescent="0.2">
      <c r="A593" s="88"/>
    </row>
    <row r="594" spans="1:1" x14ac:dyDescent="0.2">
      <c r="A594" s="88"/>
    </row>
    <row r="595" spans="1:1" x14ac:dyDescent="0.2">
      <c r="A595" s="88"/>
    </row>
    <row r="596" spans="1:1" x14ac:dyDescent="0.2">
      <c r="A596" s="88"/>
    </row>
    <row r="597" spans="1:1" x14ac:dyDescent="0.2">
      <c r="A597" s="88"/>
    </row>
    <row r="598" spans="1:1" x14ac:dyDescent="0.2">
      <c r="A598" s="88"/>
    </row>
    <row r="599" spans="1:1" x14ac:dyDescent="0.2">
      <c r="A599" s="88"/>
    </row>
    <row r="600" spans="1:1" x14ac:dyDescent="0.2">
      <c r="A600" s="88"/>
    </row>
    <row r="601" spans="1:1" x14ac:dyDescent="0.2">
      <c r="A601" s="88"/>
    </row>
    <row r="602" spans="1:1" x14ac:dyDescent="0.2">
      <c r="A602" s="88"/>
    </row>
    <row r="603" spans="1:1" x14ac:dyDescent="0.2">
      <c r="A603" s="88"/>
    </row>
    <row r="604" spans="1:1" x14ac:dyDescent="0.2">
      <c r="A604" s="88"/>
    </row>
    <row r="605" spans="1:1" x14ac:dyDescent="0.2">
      <c r="A605" s="88"/>
    </row>
    <row r="606" spans="1:1" x14ac:dyDescent="0.2">
      <c r="A606" s="88"/>
    </row>
    <row r="607" spans="1:1" x14ac:dyDescent="0.2">
      <c r="A607" s="88"/>
    </row>
    <row r="608" spans="1:1" x14ac:dyDescent="0.2">
      <c r="A608" s="88"/>
    </row>
    <row r="609" spans="1:1" x14ac:dyDescent="0.2">
      <c r="A609" s="88"/>
    </row>
    <row r="610" spans="1:1" x14ac:dyDescent="0.2">
      <c r="A610" s="88"/>
    </row>
    <row r="611" spans="1:1" x14ac:dyDescent="0.2">
      <c r="A611" s="88"/>
    </row>
    <row r="612" spans="1:1" x14ac:dyDescent="0.2">
      <c r="A612" s="88"/>
    </row>
    <row r="613" spans="1:1" x14ac:dyDescent="0.2">
      <c r="A613" s="88"/>
    </row>
    <row r="614" spans="1:1" x14ac:dyDescent="0.2">
      <c r="A614" s="88"/>
    </row>
    <row r="615" spans="1:1" x14ac:dyDescent="0.2">
      <c r="A615" s="88"/>
    </row>
    <row r="616" spans="1:1" x14ac:dyDescent="0.2">
      <c r="A616" s="88"/>
    </row>
    <row r="617" spans="1:1" x14ac:dyDescent="0.2">
      <c r="A617" s="88"/>
    </row>
    <row r="618" spans="1:1" x14ac:dyDescent="0.2">
      <c r="A618" s="88"/>
    </row>
    <row r="619" spans="1:1" x14ac:dyDescent="0.2">
      <c r="A619" s="88"/>
    </row>
    <row r="620" spans="1:1" x14ac:dyDescent="0.2">
      <c r="A620" s="88"/>
    </row>
    <row r="621" spans="1:1" x14ac:dyDescent="0.2">
      <c r="A621" s="88"/>
    </row>
    <row r="622" spans="1:1" x14ac:dyDescent="0.2">
      <c r="A622" s="88"/>
    </row>
    <row r="623" spans="1:1" x14ac:dyDescent="0.2">
      <c r="A623" s="88"/>
    </row>
    <row r="624" spans="1:1" x14ac:dyDescent="0.2">
      <c r="A624" s="88"/>
    </row>
    <row r="625" spans="1:1" x14ac:dyDescent="0.2">
      <c r="A625" s="88"/>
    </row>
    <row r="626" spans="1:1" x14ac:dyDescent="0.2">
      <c r="A626" s="88"/>
    </row>
    <row r="627" spans="1:1" x14ac:dyDescent="0.2">
      <c r="A627" s="88"/>
    </row>
    <row r="628" spans="1:1" x14ac:dyDescent="0.2">
      <c r="A628" s="88"/>
    </row>
    <row r="629" spans="1:1" x14ac:dyDescent="0.2">
      <c r="A629" s="88"/>
    </row>
    <row r="630" spans="1:1" x14ac:dyDescent="0.2">
      <c r="A630" s="88"/>
    </row>
    <row r="631" spans="1:1" x14ac:dyDescent="0.2">
      <c r="A631" s="88"/>
    </row>
    <row r="632" spans="1:1" x14ac:dyDescent="0.2">
      <c r="A632" s="88"/>
    </row>
    <row r="633" spans="1:1" x14ac:dyDescent="0.2">
      <c r="A633" s="88"/>
    </row>
    <row r="634" spans="1:1" x14ac:dyDescent="0.2">
      <c r="A634" s="88"/>
    </row>
    <row r="635" spans="1:1" x14ac:dyDescent="0.2">
      <c r="A635" s="88"/>
    </row>
    <row r="636" spans="1:1" x14ac:dyDescent="0.2">
      <c r="A636" s="88"/>
    </row>
    <row r="637" spans="1:1" x14ac:dyDescent="0.2">
      <c r="A637" s="88"/>
    </row>
    <row r="638" spans="1:1" x14ac:dyDescent="0.2">
      <c r="A638" s="88"/>
    </row>
    <row r="639" spans="1:1" x14ac:dyDescent="0.2">
      <c r="A639" s="88"/>
    </row>
    <row r="640" spans="1:1" x14ac:dyDescent="0.2">
      <c r="A640" s="88"/>
    </row>
    <row r="641" spans="1:1" x14ac:dyDescent="0.2">
      <c r="A641" s="88"/>
    </row>
    <row r="642" spans="1:1" x14ac:dyDescent="0.2">
      <c r="A642" s="88"/>
    </row>
    <row r="643" spans="1:1" x14ac:dyDescent="0.2">
      <c r="A643" s="88"/>
    </row>
    <row r="644" spans="1:1" x14ac:dyDescent="0.2">
      <c r="A644" s="88"/>
    </row>
    <row r="645" spans="1:1" x14ac:dyDescent="0.2">
      <c r="A645" s="88"/>
    </row>
    <row r="646" spans="1:1" x14ac:dyDescent="0.2">
      <c r="A646" s="88"/>
    </row>
    <row r="647" spans="1:1" x14ac:dyDescent="0.2">
      <c r="A647" s="88"/>
    </row>
    <row r="648" spans="1:1" x14ac:dyDescent="0.2">
      <c r="A648" s="88"/>
    </row>
    <row r="649" spans="1:1" x14ac:dyDescent="0.2">
      <c r="A649" s="88"/>
    </row>
    <row r="650" spans="1:1" x14ac:dyDescent="0.2">
      <c r="A650" s="88"/>
    </row>
    <row r="651" spans="1:1" x14ac:dyDescent="0.2">
      <c r="A651" s="88"/>
    </row>
    <row r="652" spans="1:1" x14ac:dyDescent="0.2">
      <c r="A652" s="88"/>
    </row>
    <row r="653" spans="1:1" x14ac:dyDescent="0.2">
      <c r="A653" s="88"/>
    </row>
    <row r="654" spans="1:1" x14ac:dyDescent="0.2">
      <c r="A654" s="88"/>
    </row>
    <row r="655" spans="1:1" x14ac:dyDescent="0.2">
      <c r="A655" s="88"/>
    </row>
    <row r="656" spans="1:1" x14ac:dyDescent="0.2">
      <c r="A656" s="88"/>
    </row>
    <row r="657" spans="1:1" x14ac:dyDescent="0.2">
      <c r="A657" s="88"/>
    </row>
    <row r="658" spans="1:1" x14ac:dyDescent="0.2">
      <c r="A658" s="88"/>
    </row>
    <row r="659" spans="1:1" x14ac:dyDescent="0.2">
      <c r="A659" s="88"/>
    </row>
    <row r="660" spans="1:1" x14ac:dyDescent="0.2">
      <c r="A660" s="88"/>
    </row>
    <row r="661" spans="1:1" x14ac:dyDescent="0.2">
      <c r="A661" s="88"/>
    </row>
  </sheetData>
  <sortState xmlns:xlrd2="http://schemas.microsoft.com/office/spreadsheetml/2017/richdata2" ref="A11:C488">
    <sortCondition ref="B11:B488"/>
  </sortState>
  <conditionalFormatting sqref="I11:O11 I12:I476 J12:O211 J213:O488 K212:O212">
    <cfRule type="duplicateValues" dxfId="5" priority="120"/>
  </conditionalFormatting>
  <conditionalFormatting sqref="A11:A476">
    <cfRule type="duplicateValues" dxfId="4" priority="125"/>
  </conditionalFormatting>
  <conditionalFormatting sqref="F11:F476">
    <cfRule type="duplicateValues" dxfId="3" priority="127"/>
  </conditionalFormatting>
  <conditionalFormatting sqref="C11:C476">
    <cfRule type="duplicateValues" dxfId="2" priority="129"/>
  </conditionalFormatting>
  <conditionalFormatting sqref="H11:H476">
    <cfRule type="duplicateValues" dxfId="1" priority="131"/>
  </conditionalFormatting>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tabColor indexed="45"/>
  </sheetPr>
  <dimension ref="A1:J664"/>
  <sheetViews>
    <sheetView topLeftCell="D1" workbookViewId="0">
      <selection activeCell="I490" sqref="I490:J495"/>
    </sheetView>
  </sheetViews>
  <sheetFormatPr defaultColWidth="9.140625" defaultRowHeight="12" x14ac:dyDescent="0.2"/>
  <cols>
    <col min="1" max="1" width="8.5703125" style="87" bestFit="1" customWidth="1"/>
    <col min="2" max="2" width="64" style="87" bestFit="1" customWidth="1"/>
    <col min="3" max="3" width="8.5703125" style="87" bestFit="1" customWidth="1"/>
    <col min="4" max="4" width="6.42578125" style="87" bestFit="1" customWidth="1"/>
    <col min="5" max="5" width="9.140625" style="95"/>
    <col min="6" max="6" width="8.5703125" style="87" bestFit="1" customWidth="1"/>
    <col min="7" max="7" width="64" style="87" customWidth="1"/>
    <col min="8" max="8" width="8.5703125" style="87" bestFit="1" customWidth="1"/>
    <col min="9" max="9" width="70.28515625" style="87" bestFit="1" customWidth="1"/>
    <col min="10" max="10" width="9.140625" style="88" customWidth="1"/>
    <col min="11" max="16384" width="9.140625" style="87"/>
  </cols>
  <sheetData>
    <row r="1" spans="1:10" x14ac:dyDescent="0.2">
      <c r="A1" s="86" t="s">
        <v>155</v>
      </c>
      <c r="B1" s="86" t="s">
        <v>155</v>
      </c>
      <c r="C1" s="86" t="s">
        <v>155</v>
      </c>
      <c r="F1" s="94" t="s">
        <v>1320</v>
      </c>
      <c r="G1" s="87" t="s">
        <v>155</v>
      </c>
      <c r="H1" s="87" t="s">
        <v>155</v>
      </c>
      <c r="I1" s="87" t="s">
        <v>155</v>
      </c>
      <c r="J1" s="97" t="s">
        <v>1316</v>
      </c>
    </row>
    <row r="2" spans="1:10" x14ac:dyDescent="0.2">
      <c r="A2" s="86"/>
      <c r="B2" s="86"/>
      <c r="C2" s="86"/>
      <c r="F2" s="89"/>
      <c r="J2" s="90"/>
    </row>
    <row r="3" spans="1:10" x14ac:dyDescent="0.2">
      <c r="A3" s="91" t="s">
        <v>766</v>
      </c>
      <c r="B3" s="92" t="s">
        <v>1237</v>
      </c>
      <c r="C3" s="87" t="s">
        <v>766</v>
      </c>
      <c r="F3" s="87" t="s">
        <v>1321</v>
      </c>
      <c r="G3" s="87" t="s">
        <v>1344</v>
      </c>
      <c r="H3" s="87" t="s">
        <v>1321</v>
      </c>
      <c r="I3" s="87" t="s">
        <v>1344</v>
      </c>
    </row>
    <row r="4" spans="1:10" x14ac:dyDescent="0.2">
      <c r="A4" s="91" t="s">
        <v>774</v>
      </c>
      <c r="B4" s="92" t="s">
        <v>1239</v>
      </c>
      <c r="C4" s="87" t="s">
        <v>774</v>
      </c>
      <c r="F4" s="87" t="s">
        <v>1322</v>
      </c>
      <c r="G4" s="87" t="s">
        <v>1345</v>
      </c>
      <c r="H4" s="87" t="s">
        <v>1322</v>
      </c>
      <c r="I4" s="87" t="s">
        <v>1345</v>
      </c>
    </row>
    <row r="5" spans="1:10" x14ac:dyDescent="0.2">
      <c r="A5" s="91" t="s">
        <v>767</v>
      </c>
      <c r="B5" s="92" t="s">
        <v>1240</v>
      </c>
      <c r="C5" s="87" t="s">
        <v>767</v>
      </c>
      <c r="F5" s="87" t="s">
        <v>1323</v>
      </c>
      <c r="G5" s="87" t="s">
        <v>1346</v>
      </c>
      <c r="H5" s="87" t="s">
        <v>1323</v>
      </c>
      <c r="I5" s="87" t="s">
        <v>1346</v>
      </c>
    </row>
    <row r="6" spans="1:10" x14ac:dyDescent="0.2">
      <c r="A6" s="91" t="s">
        <v>775</v>
      </c>
      <c r="B6" s="92" t="s">
        <v>1241</v>
      </c>
      <c r="C6" s="87" t="s">
        <v>775</v>
      </c>
      <c r="F6" s="87" t="s">
        <v>1324</v>
      </c>
      <c r="G6" s="87" t="s">
        <v>1347</v>
      </c>
      <c r="H6" s="87" t="s">
        <v>1324</v>
      </c>
      <c r="I6" s="87" t="s">
        <v>1347</v>
      </c>
    </row>
    <row r="7" spans="1:10" x14ac:dyDescent="0.2">
      <c r="A7" s="91" t="s">
        <v>757</v>
      </c>
      <c r="B7" s="92" t="s">
        <v>1236</v>
      </c>
      <c r="C7" s="87" t="s">
        <v>757</v>
      </c>
    </row>
    <row r="8" spans="1:10" x14ac:dyDescent="0.2">
      <c r="A8" s="91" t="s">
        <v>762</v>
      </c>
      <c r="B8" s="92" t="s">
        <v>1242</v>
      </c>
      <c r="C8" s="87" t="s">
        <v>762</v>
      </c>
      <c r="F8" s="87" t="s">
        <v>206</v>
      </c>
      <c r="G8" s="87" t="s">
        <v>817</v>
      </c>
      <c r="H8" s="87" t="str">
        <f t="shared" ref="H8:H71" si="0">F8</f>
        <v>RTQ</v>
      </c>
      <c r="I8" s="87" t="s">
        <v>817</v>
      </c>
    </row>
    <row r="9" spans="1:10" x14ac:dyDescent="0.2">
      <c r="A9" s="91" t="s">
        <v>768</v>
      </c>
      <c r="B9" s="92" t="s">
        <v>1244</v>
      </c>
      <c r="C9" s="87" t="s">
        <v>768</v>
      </c>
      <c r="F9" s="87" t="s">
        <v>402</v>
      </c>
      <c r="G9" s="87" t="s">
        <v>819</v>
      </c>
      <c r="H9" s="87" t="str">
        <f t="shared" si="0"/>
        <v>REM</v>
      </c>
      <c r="I9" s="87" t="s">
        <v>819</v>
      </c>
    </row>
    <row r="10" spans="1:10" x14ac:dyDescent="0.2">
      <c r="A10" s="91" t="s">
        <v>776</v>
      </c>
      <c r="B10" s="92" t="s">
        <v>1246</v>
      </c>
      <c r="C10" s="87" t="s">
        <v>776</v>
      </c>
      <c r="F10" s="87" t="s">
        <v>389</v>
      </c>
      <c r="G10" s="87" t="s">
        <v>820</v>
      </c>
      <c r="H10" s="87" t="str">
        <f t="shared" si="0"/>
        <v>RCF</v>
      </c>
      <c r="I10" s="87" t="s">
        <v>820</v>
      </c>
    </row>
    <row r="11" spans="1:10" x14ac:dyDescent="0.2">
      <c r="A11" s="91" t="s">
        <v>758</v>
      </c>
      <c r="B11" s="92" t="s">
        <v>1238</v>
      </c>
      <c r="C11" s="87" t="s">
        <v>758</v>
      </c>
      <c r="F11" s="87" t="s">
        <v>1374</v>
      </c>
      <c r="G11" s="87" t="s">
        <v>1419</v>
      </c>
      <c r="H11" s="87" t="str">
        <f t="shared" si="0"/>
        <v>NHM02</v>
      </c>
      <c r="I11" s="87" t="s">
        <v>1419</v>
      </c>
    </row>
    <row r="12" spans="1:10" x14ac:dyDescent="0.2">
      <c r="A12" s="91" t="s">
        <v>769</v>
      </c>
      <c r="B12" s="92" t="s">
        <v>1196</v>
      </c>
      <c r="C12" s="87" t="s">
        <v>769</v>
      </c>
      <c r="F12" s="87" t="s">
        <v>381</v>
      </c>
      <c r="G12" s="87" t="s">
        <v>821</v>
      </c>
      <c r="H12" s="87" t="str">
        <f t="shared" si="0"/>
        <v>RBS</v>
      </c>
      <c r="I12" s="87" t="s">
        <v>821</v>
      </c>
    </row>
    <row r="13" spans="1:10" x14ac:dyDescent="0.2">
      <c r="A13" s="91" t="s">
        <v>770</v>
      </c>
      <c r="B13" s="92" t="s">
        <v>1197</v>
      </c>
      <c r="C13" s="87" t="s">
        <v>770</v>
      </c>
      <c r="F13" s="87" t="s">
        <v>1325</v>
      </c>
      <c r="G13" s="87" t="s">
        <v>1420</v>
      </c>
      <c r="H13" s="87" t="str">
        <f t="shared" si="0"/>
        <v>ARH01</v>
      </c>
      <c r="I13" s="87" t="s">
        <v>1420</v>
      </c>
    </row>
    <row r="14" spans="1:10" x14ac:dyDescent="0.2">
      <c r="A14" s="91" t="s">
        <v>759</v>
      </c>
      <c r="B14" s="92" t="s">
        <v>1198</v>
      </c>
      <c r="C14" s="87" t="s">
        <v>759</v>
      </c>
      <c r="F14" s="87" t="s">
        <v>204</v>
      </c>
      <c r="G14" s="87" t="s">
        <v>1252</v>
      </c>
      <c r="H14" s="87" t="str">
        <f t="shared" si="0"/>
        <v>RTK</v>
      </c>
      <c r="I14" s="87" t="s">
        <v>1252</v>
      </c>
    </row>
    <row r="15" spans="1:10" x14ac:dyDescent="0.2">
      <c r="A15" s="91" t="s">
        <v>771</v>
      </c>
      <c r="B15" s="92" t="s">
        <v>1247</v>
      </c>
      <c r="C15" s="87" t="s">
        <v>771</v>
      </c>
      <c r="F15" s="87" t="s">
        <v>333</v>
      </c>
      <c r="G15" s="87" t="s">
        <v>822</v>
      </c>
      <c r="H15" s="87" t="str">
        <f t="shared" si="0"/>
        <v>NVC01</v>
      </c>
      <c r="I15" s="87" t="s">
        <v>822</v>
      </c>
    </row>
    <row r="16" spans="1:10" x14ac:dyDescent="0.2">
      <c r="A16" s="91" t="s">
        <v>777</v>
      </c>
      <c r="B16" s="92" t="s">
        <v>1248</v>
      </c>
      <c r="C16" s="87" t="s">
        <v>777</v>
      </c>
      <c r="F16" s="87" t="s">
        <v>752</v>
      </c>
      <c r="G16" s="87" t="s">
        <v>823</v>
      </c>
      <c r="H16" s="87" t="str">
        <f t="shared" si="0"/>
        <v>NYW04</v>
      </c>
      <c r="I16" s="87" t="s">
        <v>823</v>
      </c>
    </row>
    <row r="17" spans="1:9" x14ac:dyDescent="0.2">
      <c r="A17" s="91" t="s">
        <v>760</v>
      </c>
      <c r="B17" s="92" t="s">
        <v>1199</v>
      </c>
      <c r="C17" s="87" t="s">
        <v>760</v>
      </c>
      <c r="F17" s="87" t="s">
        <v>741</v>
      </c>
      <c r="G17" s="87" t="s">
        <v>824</v>
      </c>
      <c r="H17" s="87" t="str">
        <f t="shared" si="0"/>
        <v>NYW03</v>
      </c>
      <c r="I17" s="87" t="s">
        <v>824</v>
      </c>
    </row>
    <row r="18" spans="1:9" x14ac:dyDescent="0.2">
      <c r="A18" s="91" t="s">
        <v>772</v>
      </c>
      <c r="B18" s="92" t="s">
        <v>1249</v>
      </c>
      <c r="C18" s="87" t="s">
        <v>772</v>
      </c>
      <c r="F18" s="87" t="s">
        <v>742</v>
      </c>
      <c r="G18" s="87" t="s">
        <v>826</v>
      </c>
      <c r="H18" s="87" t="str">
        <f t="shared" si="0"/>
        <v>NYW02</v>
      </c>
      <c r="I18" s="87" t="s">
        <v>826</v>
      </c>
    </row>
    <row r="19" spans="1:9" x14ac:dyDescent="0.2">
      <c r="A19" s="91" t="s">
        <v>781</v>
      </c>
      <c r="B19" s="92" t="s">
        <v>1200</v>
      </c>
      <c r="C19" s="87" t="s">
        <v>781</v>
      </c>
      <c r="F19" s="87" t="s">
        <v>1219</v>
      </c>
      <c r="G19" s="87" t="s">
        <v>1234</v>
      </c>
      <c r="H19" s="87" t="str">
        <f t="shared" si="0"/>
        <v>NYW20</v>
      </c>
      <c r="I19" s="87" t="s">
        <v>1234</v>
      </c>
    </row>
    <row r="20" spans="1:9" x14ac:dyDescent="0.2">
      <c r="A20" s="91" t="s">
        <v>761</v>
      </c>
      <c r="B20" s="92" t="s">
        <v>1201</v>
      </c>
      <c r="C20" s="87" t="s">
        <v>761</v>
      </c>
      <c r="F20" s="87" t="s">
        <v>600</v>
      </c>
      <c r="G20" s="87" t="s">
        <v>1421</v>
      </c>
      <c r="H20" s="87" t="str">
        <f t="shared" si="0"/>
        <v>NYW01</v>
      </c>
      <c r="I20" s="87" t="s">
        <v>1421</v>
      </c>
    </row>
    <row r="21" spans="1:9" x14ac:dyDescent="0.2">
      <c r="A21" s="91" t="s">
        <v>763</v>
      </c>
      <c r="B21" s="92" t="s">
        <v>1243</v>
      </c>
      <c r="C21" s="87" t="s">
        <v>763</v>
      </c>
      <c r="F21" s="87" t="s">
        <v>809</v>
      </c>
      <c r="G21" s="87" t="s">
        <v>827</v>
      </c>
      <c r="H21" s="87" t="str">
        <f t="shared" si="0"/>
        <v>NYW17</v>
      </c>
      <c r="I21" s="87" t="s">
        <v>827</v>
      </c>
    </row>
    <row r="22" spans="1:9" x14ac:dyDescent="0.2">
      <c r="A22" s="91" t="s">
        <v>773</v>
      </c>
      <c r="B22" s="92" t="s">
        <v>1250</v>
      </c>
      <c r="C22" s="87" t="s">
        <v>773</v>
      </c>
      <c r="F22" s="87" t="s">
        <v>213</v>
      </c>
      <c r="G22" s="87" t="s">
        <v>1253</v>
      </c>
      <c r="H22" s="87" t="str">
        <f t="shared" si="0"/>
        <v>RVN</v>
      </c>
      <c r="I22" s="87" t="s">
        <v>1253</v>
      </c>
    </row>
    <row r="23" spans="1:9" x14ac:dyDescent="0.2">
      <c r="A23" s="91" t="s">
        <v>764</v>
      </c>
      <c r="B23" s="92" t="s">
        <v>1245</v>
      </c>
      <c r="C23" s="87" t="s">
        <v>764</v>
      </c>
      <c r="F23" s="87" t="s">
        <v>406</v>
      </c>
      <c r="G23" s="87" t="s">
        <v>1254</v>
      </c>
      <c r="H23" s="87" t="str">
        <f t="shared" si="0"/>
        <v>RF4</v>
      </c>
      <c r="I23" s="87" t="s">
        <v>1254</v>
      </c>
    </row>
    <row r="24" spans="1:9" x14ac:dyDescent="0.2">
      <c r="A24" s="91" t="s">
        <v>778</v>
      </c>
      <c r="B24" s="92" t="s">
        <v>1251</v>
      </c>
      <c r="C24" s="87" t="s">
        <v>778</v>
      </c>
      <c r="F24" s="87" t="s">
        <v>543</v>
      </c>
      <c r="G24" s="87" t="s">
        <v>828</v>
      </c>
      <c r="H24" s="87" t="str">
        <f t="shared" si="0"/>
        <v>NTP13</v>
      </c>
      <c r="I24" s="87" t="s">
        <v>828</v>
      </c>
    </row>
    <row r="25" spans="1:9" x14ac:dyDescent="0.2">
      <c r="A25" s="91" t="s">
        <v>779</v>
      </c>
      <c r="B25" s="92" t="s">
        <v>1202</v>
      </c>
      <c r="C25" s="87" t="s">
        <v>779</v>
      </c>
      <c r="F25" s="87" t="s">
        <v>193</v>
      </c>
      <c r="G25" s="87" t="s">
        <v>1256</v>
      </c>
      <c r="H25" s="87" t="str">
        <f t="shared" si="0"/>
        <v>RRP</v>
      </c>
      <c r="I25" s="87" t="s">
        <v>1256</v>
      </c>
    </row>
    <row r="26" spans="1:9" x14ac:dyDescent="0.2">
      <c r="A26" s="91" t="s">
        <v>780</v>
      </c>
      <c r="B26" s="92" t="s">
        <v>1203</v>
      </c>
      <c r="C26" s="87" t="s">
        <v>780</v>
      </c>
      <c r="F26" s="87" t="s">
        <v>407</v>
      </c>
      <c r="G26" s="87" t="s">
        <v>829</v>
      </c>
      <c r="H26" s="87" t="str">
        <f t="shared" si="0"/>
        <v>RFF</v>
      </c>
      <c r="I26" s="87" t="s">
        <v>829</v>
      </c>
    </row>
    <row r="27" spans="1:9" x14ac:dyDescent="0.2">
      <c r="A27" s="91" t="s">
        <v>765</v>
      </c>
      <c r="B27" s="92" t="s">
        <v>1204</v>
      </c>
      <c r="C27" s="87" t="s">
        <v>765</v>
      </c>
      <c r="F27" s="87" t="s">
        <v>743</v>
      </c>
      <c r="G27" s="87" t="s">
        <v>830</v>
      </c>
      <c r="H27" s="87" t="str">
        <f t="shared" si="0"/>
        <v>R1H</v>
      </c>
      <c r="I27" s="87" t="s">
        <v>830</v>
      </c>
    </row>
    <row r="28" spans="1:9" x14ac:dyDescent="0.2">
      <c r="B28" s="92"/>
      <c r="F28" s="87" t="s">
        <v>396</v>
      </c>
      <c r="G28" s="87" t="s">
        <v>1257</v>
      </c>
      <c r="H28" s="87" t="str">
        <f t="shared" si="0"/>
        <v>RDD</v>
      </c>
      <c r="I28" s="87" t="s">
        <v>1257</v>
      </c>
    </row>
    <row r="29" spans="1:9" x14ac:dyDescent="0.2">
      <c r="A29" s="87" t="s">
        <v>206</v>
      </c>
      <c r="B29" s="87" t="s">
        <v>817</v>
      </c>
      <c r="C29" s="87" t="s">
        <v>206</v>
      </c>
      <c r="F29" s="87" t="s">
        <v>385</v>
      </c>
      <c r="G29" s="87" t="s">
        <v>831</v>
      </c>
      <c r="H29" s="87" t="str">
        <f t="shared" si="0"/>
        <v>RC1</v>
      </c>
      <c r="I29" s="87" t="s">
        <v>831</v>
      </c>
    </row>
    <row r="30" spans="1:9" x14ac:dyDescent="0.2">
      <c r="A30" s="87" t="s">
        <v>208</v>
      </c>
      <c r="B30" s="87" t="s">
        <v>818</v>
      </c>
      <c r="C30" s="87" t="s">
        <v>208</v>
      </c>
      <c r="F30" s="87" t="s">
        <v>564</v>
      </c>
      <c r="G30" s="87" t="s">
        <v>832</v>
      </c>
      <c r="H30" s="87" t="str">
        <f t="shared" si="0"/>
        <v>NWF01</v>
      </c>
      <c r="I30" s="87" t="s">
        <v>832</v>
      </c>
    </row>
    <row r="31" spans="1:9" x14ac:dyDescent="0.2">
      <c r="A31" s="87" t="s">
        <v>402</v>
      </c>
      <c r="B31" s="87" t="s">
        <v>819</v>
      </c>
      <c r="C31" s="87" t="s">
        <v>402</v>
      </c>
      <c r="F31" s="87" t="s">
        <v>233</v>
      </c>
      <c r="G31" s="87" t="s">
        <v>834</v>
      </c>
      <c r="H31" s="87" t="str">
        <f t="shared" si="0"/>
        <v>RWX</v>
      </c>
      <c r="I31" s="87" t="s">
        <v>834</v>
      </c>
    </row>
    <row r="32" spans="1:9" x14ac:dyDescent="0.2">
      <c r="A32" s="87" t="s">
        <v>389</v>
      </c>
      <c r="B32" s="87" t="s">
        <v>820</v>
      </c>
      <c r="C32" s="87" t="s">
        <v>389</v>
      </c>
      <c r="F32" s="87" t="s">
        <v>1223</v>
      </c>
      <c r="G32" s="87" t="s">
        <v>1422</v>
      </c>
      <c r="H32" s="87" t="str">
        <f t="shared" si="0"/>
        <v>NWX11</v>
      </c>
      <c r="I32" s="87" t="s">
        <v>1422</v>
      </c>
    </row>
    <row r="33" spans="1:9" x14ac:dyDescent="0.2">
      <c r="A33" s="87" t="s">
        <v>381</v>
      </c>
      <c r="B33" s="87" t="s">
        <v>821</v>
      </c>
      <c r="C33" s="87" t="s">
        <v>381</v>
      </c>
      <c r="F33" s="87" t="s">
        <v>251</v>
      </c>
      <c r="G33" s="87" t="s">
        <v>1258</v>
      </c>
      <c r="H33" s="87" t="str">
        <f t="shared" si="0"/>
        <v>RXT</v>
      </c>
      <c r="I33" s="87" t="s">
        <v>1258</v>
      </c>
    </row>
    <row r="34" spans="1:9" x14ac:dyDescent="0.2">
      <c r="A34" s="87" t="s">
        <v>204</v>
      </c>
      <c r="B34" s="87" t="s">
        <v>1252</v>
      </c>
      <c r="C34" s="87" t="s">
        <v>204</v>
      </c>
      <c r="F34" s="87" t="s">
        <v>577</v>
      </c>
      <c r="G34" s="87" t="s">
        <v>1423</v>
      </c>
      <c r="H34" s="87" t="str">
        <f t="shared" si="0"/>
        <v>RYW</v>
      </c>
      <c r="I34" s="87" t="s">
        <v>1423</v>
      </c>
    </row>
    <row r="35" spans="1:9" x14ac:dyDescent="0.2">
      <c r="A35" s="87" t="s">
        <v>333</v>
      </c>
      <c r="B35" s="87" t="s">
        <v>822</v>
      </c>
      <c r="C35" s="87" t="s">
        <v>333</v>
      </c>
      <c r="F35" s="88" t="s">
        <v>244</v>
      </c>
      <c r="G35" s="87" t="s">
        <v>838</v>
      </c>
      <c r="H35" s="87" t="str">
        <f t="shared" si="0"/>
        <v>RXKTC</v>
      </c>
      <c r="I35" s="87" t="s">
        <v>838</v>
      </c>
    </row>
    <row r="36" spans="1:9" x14ac:dyDescent="0.2">
      <c r="A36" s="87" t="s">
        <v>752</v>
      </c>
      <c r="B36" s="87" t="s">
        <v>823</v>
      </c>
      <c r="C36" s="87" t="s">
        <v>752</v>
      </c>
      <c r="F36" s="87" t="s">
        <v>181</v>
      </c>
      <c r="G36" s="87" t="s">
        <v>1424</v>
      </c>
      <c r="H36" s="87" t="str">
        <f t="shared" si="0"/>
        <v>RQ3</v>
      </c>
      <c r="I36" s="87" t="s">
        <v>1424</v>
      </c>
    </row>
    <row r="37" spans="1:9" x14ac:dyDescent="0.2">
      <c r="A37" s="87" t="s">
        <v>741</v>
      </c>
      <c r="B37" s="87" t="s">
        <v>824</v>
      </c>
      <c r="C37" s="87" t="s">
        <v>741</v>
      </c>
      <c r="F37" s="87" t="s">
        <v>262</v>
      </c>
      <c r="G37" s="87" t="s">
        <v>840</v>
      </c>
      <c r="H37" s="87" t="str">
        <f t="shared" si="0"/>
        <v>TAJ</v>
      </c>
      <c r="I37" s="87" t="s">
        <v>840</v>
      </c>
    </row>
    <row r="38" spans="1:9" x14ac:dyDescent="0.2">
      <c r="A38" s="87" t="s">
        <v>600</v>
      </c>
      <c r="B38" s="87" t="s">
        <v>825</v>
      </c>
      <c r="C38" s="87" t="s">
        <v>600</v>
      </c>
      <c r="F38" s="88" t="s">
        <v>245</v>
      </c>
      <c r="G38" s="87" t="s">
        <v>841</v>
      </c>
      <c r="H38" s="87" t="str">
        <f t="shared" si="0"/>
        <v>RXL</v>
      </c>
      <c r="I38" s="87" t="s">
        <v>841</v>
      </c>
    </row>
    <row r="39" spans="1:9" x14ac:dyDescent="0.2">
      <c r="A39" s="87" t="s">
        <v>742</v>
      </c>
      <c r="B39" s="87" t="s">
        <v>826</v>
      </c>
      <c r="C39" s="87" t="s">
        <v>742</v>
      </c>
      <c r="F39" s="87" t="s">
        <v>358</v>
      </c>
      <c r="G39" s="87" t="s">
        <v>842</v>
      </c>
      <c r="H39" s="87" t="str">
        <f t="shared" si="0"/>
        <v>NVC31</v>
      </c>
      <c r="I39" s="87" t="s">
        <v>842</v>
      </c>
    </row>
    <row r="40" spans="1:9" x14ac:dyDescent="0.2">
      <c r="A40" s="87" t="s">
        <v>1219</v>
      </c>
      <c r="B40" s="87" t="s">
        <v>1234</v>
      </c>
      <c r="C40" s="87" t="s">
        <v>1219</v>
      </c>
      <c r="F40" s="87" t="s">
        <v>1375</v>
      </c>
      <c r="G40" s="87" t="s">
        <v>1425</v>
      </c>
      <c r="H40" s="87" t="str">
        <f t="shared" si="0"/>
        <v>NHM03</v>
      </c>
      <c r="I40" s="87" t="s">
        <v>1425</v>
      </c>
    </row>
    <row r="41" spans="1:9" x14ac:dyDescent="0.2">
      <c r="A41" s="93" t="s">
        <v>809</v>
      </c>
      <c r="B41" s="93" t="s">
        <v>827</v>
      </c>
      <c r="C41" s="93" t="s">
        <v>809</v>
      </c>
      <c r="F41" s="87" t="s">
        <v>12</v>
      </c>
      <c r="G41" s="87" t="s">
        <v>843</v>
      </c>
      <c r="H41" s="87" t="str">
        <f t="shared" si="0"/>
        <v>NT402</v>
      </c>
      <c r="I41" s="87" t="s">
        <v>843</v>
      </c>
    </row>
    <row r="42" spans="1:9" x14ac:dyDescent="0.2">
      <c r="A42" s="87" t="s">
        <v>213</v>
      </c>
      <c r="B42" s="87" t="s">
        <v>1253</v>
      </c>
      <c r="C42" s="87" t="s">
        <v>213</v>
      </c>
      <c r="F42" s="87" t="s">
        <v>14</v>
      </c>
      <c r="G42" s="87" t="s">
        <v>844</v>
      </c>
      <c r="H42" s="87" t="str">
        <f t="shared" si="0"/>
        <v>NT405</v>
      </c>
      <c r="I42" s="87" t="s">
        <v>844</v>
      </c>
    </row>
    <row r="43" spans="1:9" x14ac:dyDescent="0.2">
      <c r="A43" s="87" t="s">
        <v>406</v>
      </c>
      <c r="B43" s="87" t="s">
        <v>1254</v>
      </c>
      <c r="C43" s="87" t="s">
        <v>406</v>
      </c>
      <c r="F43" s="87" t="s">
        <v>16</v>
      </c>
      <c r="G43" s="87" t="s">
        <v>845</v>
      </c>
      <c r="H43" s="87" t="str">
        <f t="shared" si="0"/>
        <v>NT409</v>
      </c>
      <c r="I43" s="87" t="s">
        <v>845</v>
      </c>
    </row>
    <row r="44" spans="1:9" x14ac:dyDescent="0.2">
      <c r="A44" s="87" t="s">
        <v>543</v>
      </c>
      <c r="B44" s="87" t="s">
        <v>828</v>
      </c>
      <c r="C44" s="87" t="s">
        <v>543</v>
      </c>
      <c r="F44" s="87" t="s">
        <v>322</v>
      </c>
      <c r="G44" s="87" t="s">
        <v>846</v>
      </c>
      <c r="H44" s="87" t="str">
        <f t="shared" si="0"/>
        <v>NT414</v>
      </c>
      <c r="I44" s="87" t="s">
        <v>846</v>
      </c>
    </row>
    <row r="45" spans="1:9" x14ac:dyDescent="0.2">
      <c r="A45" s="87" t="s">
        <v>212</v>
      </c>
      <c r="B45" s="87" t="s">
        <v>1255</v>
      </c>
      <c r="C45" s="87" t="s">
        <v>212</v>
      </c>
      <c r="F45" s="87" t="s">
        <v>586</v>
      </c>
      <c r="G45" s="87" t="s">
        <v>1426</v>
      </c>
      <c r="H45" s="87" t="str">
        <f t="shared" si="0"/>
        <v>NT497</v>
      </c>
      <c r="I45" s="87" t="s">
        <v>1426</v>
      </c>
    </row>
    <row r="46" spans="1:9" x14ac:dyDescent="0.2">
      <c r="A46" s="87" t="s">
        <v>193</v>
      </c>
      <c r="B46" s="87" t="s">
        <v>1256</v>
      </c>
      <c r="C46" s="87" t="s">
        <v>193</v>
      </c>
      <c r="F46" s="87" t="s">
        <v>22</v>
      </c>
      <c r="G46" s="87" t="s">
        <v>847</v>
      </c>
      <c r="H46" s="87" t="str">
        <f t="shared" si="0"/>
        <v>NT417</v>
      </c>
      <c r="I46" s="87" t="s">
        <v>847</v>
      </c>
    </row>
    <row r="47" spans="1:9" x14ac:dyDescent="0.2">
      <c r="A47" s="87" t="s">
        <v>407</v>
      </c>
      <c r="B47" s="87" t="s">
        <v>829</v>
      </c>
      <c r="C47" s="87" t="s">
        <v>407</v>
      </c>
      <c r="F47" s="87" t="s">
        <v>21</v>
      </c>
      <c r="G47" s="87" t="s">
        <v>1427</v>
      </c>
      <c r="H47" s="87" t="str">
        <f t="shared" si="0"/>
        <v>NT416</v>
      </c>
      <c r="I47" s="87" t="s">
        <v>1427</v>
      </c>
    </row>
    <row r="48" spans="1:9" x14ac:dyDescent="0.2">
      <c r="A48" s="87" t="s">
        <v>743</v>
      </c>
      <c r="B48" s="87" t="s">
        <v>830</v>
      </c>
      <c r="C48" s="87" t="s">
        <v>743</v>
      </c>
      <c r="F48" s="87" t="s">
        <v>44</v>
      </c>
      <c r="G48" s="87" t="s">
        <v>1428</v>
      </c>
      <c r="H48" s="87" t="str">
        <f t="shared" si="0"/>
        <v>NT455</v>
      </c>
      <c r="I48" s="87" t="s">
        <v>1428</v>
      </c>
    </row>
    <row r="49" spans="1:9" x14ac:dyDescent="0.2">
      <c r="A49" s="87" t="s">
        <v>396</v>
      </c>
      <c r="B49" s="87" t="s">
        <v>1257</v>
      </c>
      <c r="C49" s="87" t="s">
        <v>396</v>
      </c>
      <c r="F49" s="87" t="s">
        <v>325</v>
      </c>
      <c r="G49" s="87" t="s">
        <v>848</v>
      </c>
      <c r="H49" s="87" t="str">
        <f t="shared" si="0"/>
        <v>NT433</v>
      </c>
      <c r="I49" s="87" t="s">
        <v>848</v>
      </c>
    </row>
    <row r="50" spans="1:9" x14ac:dyDescent="0.2">
      <c r="A50" s="87" t="s">
        <v>385</v>
      </c>
      <c r="B50" s="87" t="s">
        <v>831</v>
      </c>
      <c r="C50" s="87" t="s">
        <v>385</v>
      </c>
      <c r="F50" s="87" t="s">
        <v>35</v>
      </c>
      <c r="G50" s="87" t="s">
        <v>849</v>
      </c>
      <c r="H50" s="87" t="str">
        <f t="shared" si="0"/>
        <v>NT436</v>
      </c>
      <c r="I50" s="87" t="s">
        <v>849</v>
      </c>
    </row>
    <row r="51" spans="1:9" x14ac:dyDescent="0.2">
      <c r="A51" s="87" t="s">
        <v>564</v>
      </c>
      <c r="B51" s="87" t="s">
        <v>832</v>
      </c>
      <c r="C51" s="87" t="s">
        <v>564</v>
      </c>
      <c r="F51" s="87" t="s">
        <v>599</v>
      </c>
      <c r="G51" s="87" t="s">
        <v>1429</v>
      </c>
      <c r="H51" s="87" t="str">
        <f t="shared" si="0"/>
        <v>NT490</v>
      </c>
      <c r="I51" s="87" t="s">
        <v>1429</v>
      </c>
    </row>
    <row r="52" spans="1:9" x14ac:dyDescent="0.2">
      <c r="A52" s="87" t="s">
        <v>804</v>
      </c>
      <c r="B52" s="87" t="s">
        <v>833</v>
      </c>
      <c r="C52" s="87" t="s">
        <v>804</v>
      </c>
      <c r="F52" s="87" t="s">
        <v>545</v>
      </c>
      <c r="G52" s="87" t="s">
        <v>1430</v>
      </c>
      <c r="H52" s="87" t="str">
        <f t="shared" si="0"/>
        <v>NT446</v>
      </c>
      <c r="I52" s="87" t="s">
        <v>1430</v>
      </c>
    </row>
    <row r="53" spans="1:9" x14ac:dyDescent="0.2">
      <c r="A53" s="87" t="s">
        <v>233</v>
      </c>
      <c r="B53" s="87" t="s">
        <v>834</v>
      </c>
      <c r="C53" s="87" t="s">
        <v>233</v>
      </c>
      <c r="F53" s="87" t="s">
        <v>318</v>
      </c>
      <c r="G53" s="87" t="s">
        <v>850</v>
      </c>
      <c r="H53" s="87" t="str">
        <f t="shared" si="0"/>
        <v>NT401</v>
      </c>
      <c r="I53" s="87" t="s">
        <v>850</v>
      </c>
    </row>
    <row r="54" spans="1:9" x14ac:dyDescent="0.2">
      <c r="A54" s="87" t="s">
        <v>806</v>
      </c>
      <c r="B54" s="87" t="s">
        <v>835</v>
      </c>
      <c r="C54" s="87" t="s">
        <v>806</v>
      </c>
      <c r="F54" s="87" t="s">
        <v>319</v>
      </c>
      <c r="G54" s="87" t="s">
        <v>851</v>
      </c>
      <c r="H54" s="87" t="str">
        <f t="shared" si="0"/>
        <v>NT403</v>
      </c>
      <c r="I54" s="87" t="s">
        <v>851</v>
      </c>
    </row>
    <row r="55" spans="1:9" x14ac:dyDescent="0.2">
      <c r="A55" s="87" t="s">
        <v>251</v>
      </c>
      <c r="B55" s="87" t="s">
        <v>1258</v>
      </c>
      <c r="C55" s="87" t="s">
        <v>251</v>
      </c>
      <c r="F55" s="87" t="s">
        <v>13</v>
      </c>
      <c r="G55" s="87" t="s">
        <v>852</v>
      </c>
      <c r="H55" s="87" t="str">
        <f t="shared" si="0"/>
        <v>NT404</v>
      </c>
      <c r="I55" s="87" t="s">
        <v>852</v>
      </c>
    </row>
    <row r="56" spans="1:9" x14ac:dyDescent="0.2">
      <c r="A56" s="88" t="s">
        <v>181</v>
      </c>
      <c r="B56" s="87" t="s">
        <v>836</v>
      </c>
      <c r="C56" s="88" t="s">
        <v>181</v>
      </c>
      <c r="F56" s="87" t="s">
        <v>15</v>
      </c>
      <c r="G56" s="87" t="s">
        <v>853</v>
      </c>
      <c r="H56" s="87" t="str">
        <f t="shared" si="0"/>
        <v>NT406</v>
      </c>
      <c r="I56" s="87" t="s">
        <v>853</v>
      </c>
    </row>
    <row r="57" spans="1:9" x14ac:dyDescent="0.2">
      <c r="A57" s="87" t="s">
        <v>577</v>
      </c>
      <c r="B57" s="87" t="s">
        <v>837</v>
      </c>
      <c r="C57" s="87" t="s">
        <v>577</v>
      </c>
      <c r="F57" s="87" t="s">
        <v>550</v>
      </c>
      <c r="G57" s="87" t="s">
        <v>1431</v>
      </c>
      <c r="H57" s="87" t="str">
        <f t="shared" si="0"/>
        <v>NT451</v>
      </c>
      <c r="I57" s="87" t="s">
        <v>1431</v>
      </c>
    </row>
    <row r="58" spans="1:9" x14ac:dyDescent="0.2">
      <c r="A58" s="87" t="s">
        <v>244</v>
      </c>
      <c r="B58" s="87" t="s">
        <v>838</v>
      </c>
      <c r="C58" s="87" t="s">
        <v>244</v>
      </c>
      <c r="F58" s="87" t="s">
        <v>320</v>
      </c>
      <c r="G58" s="87" t="s">
        <v>854</v>
      </c>
      <c r="H58" s="87" t="str">
        <f t="shared" si="0"/>
        <v>NT408</v>
      </c>
      <c r="I58" s="87" t="s">
        <v>854</v>
      </c>
    </row>
    <row r="59" spans="1:9" x14ac:dyDescent="0.2">
      <c r="A59" s="87" t="s">
        <v>446</v>
      </c>
      <c r="B59" s="87" t="s">
        <v>839</v>
      </c>
      <c r="C59" s="87" t="s">
        <v>446</v>
      </c>
      <c r="F59" s="87" t="s">
        <v>17</v>
      </c>
      <c r="G59" s="87" t="s">
        <v>855</v>
      </c>
      <c r="H59" s="87" t="str">
        <f t="shared" si="0"/>
        <v>NT410</v>
      </c>
      <c r="I59" s="87" t="s">
        <v>855</v>
      </c>
    </row>
    <row r="60" spans="1:9" x14ac:dyDescent="0.2">
      <c r="A60" s="87" t="s">
        <v>262</v>
      </c>
      <c r="B60" s="87" t="s">
        <v>840</v>
      </c>
      <c r="C60" s="87" t="s">
        <v>262</v>
      </c>
      <c r="F60" s="87" t="s">
        <v>321</v>
      </c>
      <c r="G60" s="87" t="s">
        <v>856</v>
      </c>
      <c r="H60" s="87" t="str">
        <f t="shared" si="0"/>
        <v>NT411</v>
      </c>
      <c r="I60" s="87" t="s">
        <v>856</v>
      </c>
    </row>
    <row r="61" spans="1:9" x14ac:dyDescent="0.2">
      <c r="A61" s="87" t="s">
        <v>245</v>
      </c>
      <c r="B61" s="87" t="s">
        <v>841</v>
      </c>
      <c r="C61" s="87" t="s">
        <v>245</v>
      </c>
      <c r="F61" s="87" t="s">
        <v>18</v>
      </c>
      <c r="G61" s="87" t="s">
        <v>857</v>
      </c>
      <c r="H61" s="87" t="str">
        <f t="shared" si="0"/>
        <v>NT412</v>
      </c>
      <c r="I61" s="87" t="s">
        <v>857</v>
      </c>
    </row>
    <row r="62" spans="1:9" x14ac:dyDescent="0.2">
      <c r="A62" s="87" t="s">
        <v>358</v>
      </c>
      <c r="B62" s="87" t="s">
        <v>842</v>
      </c>
      <c r="C62" s="87" t="s">
        <v>358</v>
      </c>
      <c r="F62" s="87" t="s">
        <v>41</v>
      </c>
      <c r="G62" s="87" t="s">
        <v>1432</v>
      </c>
      <c r="H62" s="87" t="str">
        <f t="shared" si="0"/>
        <v>NT447</v>
      </c>
      <c r="I62" s="87" t="s">
        <v>1432</v>
      </c>
    </row>
    <row r="63" spans="1:9" x14ac:dyDescent="0.2">
      <c r="A63" s="87" t="s">
        <v>12</v>
      </c>
      <c r="B63" s="87" t="s">
        <v>843</v>
      </c>
      <c r="C63" s="87" t="s">
        <v>12</v>
      </c>
      <c r="F63" s="87" t="s">
        <v>40</v>
      </c>
      <c r="G63" s="87" t="s">
        <v>1433</v>
      </c>
      <c r="H63" s="87" t="str">
        <f t="shared" si="0"/>
        <v>NT445</v>
      </c>
      <c r="I63" s="87" t="s">
        <v>1433</v>
      </c>
    </row>
    <row r="64" spans="1:9" x14ac:dyDescent="0.2">
      <c r="A64" s="87" t="s">
        <v>14</v>
      </c>
      <c r="B64" s="87" t="s">
        <v>844</v>
      </c>
      <c r="C64" s="87" t="s">
        <v>14</v>
      </c>
      <c r="F64" s="87" t="s">
        <v>19</v>
      </c>
      <c r="G64" s="87" t="s">
        <v>858</v>
      </c>
      <c r="H64" s="87" t="str">
        <f t="shared" si="0"/>
        <v>NT413</v>
      </c>
      <c r="I64" s="87" t="s">
        <v>858</v>
      </c>
    </row>
    <row r="65" spans="1:9" x14ac:dyDescent="0.2">
      <c r="A65" s="87" t="s">
        <v>16</v>
      </c>
      <c r="B65" s="87" t="s">
        <v>845</v>
      </c>
      <c r="C65" s="87" t="s">
        <v>16</v>
      </c>
      <c r="F65" s="87" t="s">
        <v>23</v>
      </c>
      <c r="G65" s="87" t="s">
        <v>861</v>
      </c>
      <c r="H65" s="87" t="str">
        <f t="shared" si="0"/>
        <v>NT418</v>
      </c>
      <c r="I65" s="87" t="s">
        <v>861</v>
      </c>
    </row>
    <row r="66" spans="1:9" x14ac:dyDescent="0.2">
      <c r="A66" s="87" t="s">
        <v>322</v>
      </c>
      <c r="B66" s="87" t="s">
        <v>846</v>
      </c>
      <c r="C66" s="87" t="s">
        <v>322</v>
      </c>
      <c r="F66" s="87" t="s">
        <v>24</v>
      </c>
      <c r="G66" s="87" t="s">
        <v>862</v>
      </c>
      <c r="H66" s="87" t="str">
        <f t="shared" si="0"/>
        <v>NT419</v>
      </c>
      <c r="I66" s="87" t="s">
        <v>862</v>
      </c>
    </row>
    <row r="67" spans="1:9" x14ac:dyDescent="0.2">
      <c r="A67" s="87" t="s">
        <v>22</v>
      </c>
      <c r="B67" s="87" t="s">
        <v>847</v>
      </c>
      <c r="C67" s="87" t="s">
        <v>22</v>
      </c>
      <c r="F67" s="87" t="s">
        <v>323</v>
      </c>
      <c r="G67" s="87" t="s">
        <v>863</v>
      </c>
      <c r="H67" s="87" t="str">
        <f t="shared" si="0"/>
        <v>NT420</v>
      </c>
      <c r="I67" s="87" t="s">
        <v>863</v>
      </c>
    </row>
    <row r="68" spans="1:9" x14ac:dyDescent="0.2">
      <c r="A68" s="87" t="s">
        <v>325</v>
      </c>
      <c r="B68" s="87" t="s">
        <v>848</v>
      </c>
      <c r="C68" s="87" t="s">
        <v>325</v>
      </c>
      <c r="F68" s="87" t="s">
        <v>42</v>
      </c>
      <c r="G68" s="87" t="s">
        <v>1434</v>
      </c>
      <c r="H68" s="87" t="str">
        <f t="shared" si="0"/>
        <v>NT448</v>
      </c>
      <c r="I68" s="87" t="s">
        <v>1434</v>
      </c>
    </row>
    <row r="69" spans="1:9" x14ac:dyDescent="0.2">
      <c r="A69" s="87" t="s">
        <v>35</v>
      </c>
      <c r="B69" s="87" t="s">
        <v>849</v>
      </c>
      <c r="C69" s="87" t="s">
        <v>35</v>
      </c>
      <c r="F69" s="87" t="s">
        <v>25</v>
      </c>
      <c r="G69" s="87" t="s">
        <v>864</v>
      </c>
      <c r="H69" s="87" t="str">
        <f t="shared" si="0"/>
        <v>NT421</v>
      </c>
      <c r="I69" s="87" t="s">
        <v>864</v>
      </c>
    </row>
    <row r="70" spans="1:9" x14ac:dyDescent="0.2">
      <c r="A70" s="87" t="s">
        <v>318</v>
      </c>
      <c r="B70" s="87" t="s">
        <v>850</v>
      </c>
      <c r="C70" s="87" t="s">
        <v>318</v>
      </c>
      <c r="F70" s="87" t="s">
        <v>556</v>
      </c>
      <c r="G70" s="87" t="s">
        <v>1435</v>
      </c>
      <c r="H70" s="87" t="str">
        <f t="shared" si="0"/>
        <v>NT449</v>
      </c>
      <c r="I70" s="87" t="s">
        <v>1435</v>
      </c>
    </row>
    <row r="71" spans="1:9" x14ac:dyDescent="0.2">
      <c r="A71" s="87" t="s">
        <v>319</v>
      </c>
      <c r="B71" s="87" t="s">
        <v>851</v>
      </c>
      <c r="C71" s="87" t="s">
        <v>319</v>
      </c>
      <c r="F71" s="87" t="s">
        <v>43</v>
      </c>
      <c r="G71" s="87" t="s">
        <v>1436</v>
      </c>
      <c r="H71" s="87" t="str">
        <f t="shared" si="0"/>
        <v>NT450</v>
      </c>
      <c r="I71" s="87" t="s">
        <v>1436</v>
      </c>
    </row>
    <row r="72" spans="1:9" x14ac:dyDescent="0.2">
      <c r="A72" s="87" t="s">
        <v>13</v>
      </c>
      <c r="B72" s="87" t="s">
        <v>852</v>
      </c>
      <c r="C72" s="87" t="s">
        <v>13</v>
      </c>
      <c r="F72" s="87" t="s">
        <v>26</v>
      </c>
      <c r="G72" s="87" t="s">
        <v>865</v>
      </c>
      <c r="H72" s="87" t="str">
        <f t="shared" ref="H72:H135" si="1">F72</f>
        <v>NT422</v>
      </c>
      <c r="I72" s="87" t="s">
        <v>865</v>
      </c>
    </row>
    <row r="73" spans="1:9" x14ac:dyDescent="0.2">
      <c r="A73" s="87" t="s">
        <v>15</v>
      </c>
      <c r="B73" s="87" t="s">
        <v>853</v>
      </c>
      <c r="C73" s="87" t="s">
        <v>15</v>
      </c>
      <c r="F73" s="87" t="s">
        <v>27</v>
      </c>
      <c r="G73" s="87" t="s">
        <v>866</v>
      </c>
      <c r="H73" s="87" t="str">
        <f t="shared" si="1"/>
        <v>NT423</v>
      </c>
      <c r="I73" s="87" t="s">
        <v>866</v>
      </c>
    </row>
    <row r="74" spans="1:9" x14ac:dyDescent="0.2">
      <c r="A74" s="87" t="s">
        <v>320</v>
      </c>
      <c r="B74" s="87" t="s">
        <v>854</v>
      </c>
      <c r="C74" s="87" t="s">
        <v>320</v>
      </c>
      <c r="F74" s="87" t="s">
        <v>28</v>
      </c>
      <c r="G74" s="87" t="s">
        <v>867</v>
      </c>
      <c r="H74" s="87" t="str">
        <f t="shared" si="1"/>
        <v>NT424</v>
      </c>
      <c r="I74" s="87" t="s">
        <v>867</v>
      </c>
    </row>
    <row r="75" spans="1:9" x14ac:dyDescent="0.2">
      <c r="A75" s="87" t="s">
        <v>17</v>
      </c>
      <c r="B75" s="87" t="s">
        <v>855</v>
      </c>
      <c r="C75" s="87" t="s">
        <v>17</v>
      </c>
      <c r="F75" s="87" t="s">
        <v>29</v>
      </c>
      <c r="G75" s="87" t="s">
        <v>868</v>
      </c>
      <c r="H75" s="87" t="str">
        <f t="shared" si="1"/>
        <v>NT427</v>
      </c>
      <c r="I75" s="87" t="s">
        <v>868</v>
      </c>
    </row>
    <row r="76" spans="1:9" x14ac:dyDescent="0.2">
      <c r="A76" s="87" t="s">
        <v>321</v>
      </c>
      <c r="B76" s="87" t="s">
        <v>856</v>
      </c>
      <c r="C76" s="87" t="s">
        <v>321</v>
      </c>
      <c r="F76" s="87" t="s">
        <v>30</v>
      </c>
      <c r="G76" s="87" t="s">
        <v>869</v>
      </c>
      <c r="H76" s="87" t="str">
        <f t="shared" si="1"/>
        <v>NT428</v>
      </c>
      <c r="I76" s="87" t="s">
        <v>869</v>
      </c>
    </row>
    <row r="77" spans="1:9" x14ac:dyDescent="0.2">
      <c r="A77" s="87" t="s">
        <v>18</v>
      </c>
      <c r="B77" s="87" t="s">
        <v>857</v>
      </c>
      <c r="C77" s="87" t="s">
        <v>18</v>
      </c>
      <c r="F77" s="87" t="s">
        <v>1215</v>
      </c>
      <c r="G77" s="87" t="s">
        <v>1232</v>
      </c>
      <c r="H77" s="87" t="str">
        <f t="shared" si="1"/>
        <v>NT429</v>
      </c>
      <c r="I77" s="87" t="s">
        <v>1232</v>
      </c>
    </row>
    <row r="78" spans="1:9" x14ac:dyDescent="0.2">
      <c r="A78" s="87" t="s">
        <v>19</v>
      </c>
      <c r="B78" s="87" t="s">
        <v>858</v>
      </c>
      <c r="C78" s="87" t="s">
        <v>19</v>
      </c>
      <c r="F78" s="87" t="s">
        <v>31</v>
      </c>
      <c r="G78" s="87" t="s">
        <v>870</v>
      </c>
      <c r="H78" s="87" t="str">
        <f t="shared" si="1"/>
        <v>NT430</v>
      </c>
      <c r="I78" s="87" t="s">
        <v>870</v>
      </c>
    </row>
    <row r="79" spans="1:9" x14ac:dyDescent="0.2">
      <c r="A79" s="87" t="s">
        <v>20</v>
      </c>
      <c r="B79" s="87" t="s">
        <v>859</v>
      </c>
      <c r="C79" s="87" t="s">
        <v>20</v>
      </c>
      <c r="F79" s="87" t="s">
        <v>32</v>
      </c>
      <c r="G79" s="87" t="s">
        <v>871</v>
      </c>
      <c r="H79" s="87" t="str">
        <f t="shared" si="1"/>
        <v>NT431</v>
      </c>
      <c r="I79" s="87" t="s">
        <v>871</v>
      </c>
    </row>
    <row r="80" spans="1:9" x14ac:dyDescent="0.2">
      <c r="A80" s="87" t="s">
        <v>21</v>
      </c>
      <c r="B80" s="87" t="s">
        <v>860</v>
      </c>
      <c r="C80" s="87" t="s">
        <v>21</v>
      </c>
      <c r="F80" s="87" t="s">
        <v>324</v>
      </c>
      <c r="G80" s="87" t="s">
        <v>872</v>
      </c>
      <c r="H80" s="87" t="str">
        <f t="shared" si="1"/>
        <v>NT432</v>
      </c>
      <c r="I80" s="87" t="s">
        <v>872</v>
      </c>
    </row>
    <row r="81" spans="1:9" x14ac:dyDescent="0.2">
      <c r="A81" s="87" t="s">
        <v>23</v>
      </c>
      <c r="B81" s="87" t="s">
        <v>861</v>
      </c>
      <c r="C81" s="87" t="s">
        <v>23</v>
      </c>
      <c r="F81" s="87" t="s">
        <v>33</v>
      </c>
      <c r="G81" s="87" t="s">
        <v>873</v>
      </c>
      <c r="H81" s="87" t="str">
        <f t="shared" si="1"/>
        <v>NT434</v>
      </c>
      <c r="I81" s="87" t="s">
        <v>873</v>
      </c>
    </row>
    <row r="82" spans="1:9" x14ac:dyDescent="0.2">
      <c r="A82" s="87" t="s">
        <v>24</v>
      </c>
      <c r="B82" s="87" t="s">
        <v>862</v>
      </c>
      <c r="C82" s="87" t="s">
        <v>24</v>
      </c>
      <c r="F82" s="87" t="s">
        <v>34</v>
      </c>
      <c r="G82" s="87" t="s">
        <v>874</v>
      </c>
      <c r="H82" s="87" t="str">
        <f t="shared" si="1"/>
        <v>NT435</v>
      </c>
      <c r="I82" s="87" t="s">
        <v>874</v>
      </c>
    </row>
    <row r="83" spans="1:9" x14ac:dyDescent="0.2">
      <c r="A83" s="87" t="s">
        <v>323</v>
      </c>
      <c r="B83" s="87" t="s">
        <v>863</v>
      </c>
      <c r="C83" s="87" t="s">
        <v>323</v>
      </c>
      <c r="F83" s="87" t="s">
        <v>36</v>
      </c>
      <c r="G83" s="87" t="s">
        <v>875</v>
      </c>
      <c r="H83" s="87" t="str">
        <f t="shared" si="1"/>
        <v>NT437</v>
      </c>
      <c r="I83" s="87" t="s">
        <v>875</v>
      </c>
    </row>
    <row r="84" spans="1:9" x14ac:dyDescent="0.2">
      <c r="A84" s="87" t="s">
        <v>25</v>
      </c>
      <c r="B84" s="87" t="s">
        <v>864</v>
      </c>
      <c r="C84" s="87" t="s">
        <v>25</v>
      </c>
      <c r="F84" s="87" t="s">
        <v>331</v>
      </c>
      <c r="G84" s="87" t="s">
        <v>876</v>
      </c>
      <c r="H84" s="87" t="str">
        <f t="shared" si="1"/>
        <v>NT438</v>
      </c>
      <c r="I84" s="87" t="s">
        <v>876</v>
      </c>
    </row>
    <row r="85" spans="1:9" x14ac:dyDescent="0.2">
      <c r="A85" s="87" t="s">
        <v>26</v>
      </c>
      <c r="B85" s="87" t="s">
        <v>865</v>
      </c>
      <c r="C85" s="87" t="s">
        <v>26</v>
      </c>
      <c r="F85" s="87" t="s">
        <v>585</v>
      </c>
      <c r="G85" s="87" t="s">
        <v>877</v>
      </c>
      <c r="H85" s="87" t="str">
        <f t="shared" si="1"/>
        <v>NT439</v>
      </c>
      <c r="I85" s="87" t="s">
        <v>877</v>
      </c>
    </row>
    <row r="86" spans="1:9" x14ac:dyDescent="0.2">
      <c r="A86" s="87" t="s">
        <v>27</v>
      </c>
      <c r="B86" s="87" t="s">
        <v>866</v>
      </c>
      <c r="C86" s="87" t="s">
        <v>27</v>
      </c>
      <c r="F86" s="87" t="s">
        <v>39</v>
      </c>
      <c r="G86" s="87" t="s">
        <v>878</v>
      </c>
      <c r="H86" s="87" t="str">
        <f t="shared" si="1"/>
        <v>NT443</v>
      </c>
      <c r="I86" s="87" t="s">
        <v>878</v>
      </c>
    </row>
    <row r="87" spans="1:9" x14ac:dyDescent="0.2">
      <c r="A87" s="87" t="s">
        <v>28</v>
      </c>
      <c r="B87" s="87" t="s">
        <v>867</v>
      </c>
      <c r="C87" s="87" t="s">
        <v>28</v>
      </c>
      <c r="F87" s="87" t="s">
        <v>37</v>
      </c>
      <c r="G87" s="87" t="s">
        <v>879</v>
      </c>
      <c r="H87" s="87" t="str">
        <f t="shared" si="1"/>
        <v>NT440</v>
      </c>
      <c r="I87" s="87" t="s">
        <v>879</v>
      </c>
    </row>
    <row r="88" spans="1:9" x14ac:dyDescent="0.2">
      <c r="A88" s="87" t="s">
        <v>29</v>
      </c>
      <c r="B88" s="87" t="s">
        <v>868</v>
      </c>
      <c r="C88" s="87" t="s">
        <v>29</v>
      </c>
      <c r="F88" s="87" t="s">
        <v>38</v>
      </c>
      <c r="G88" s="87" t="s">
        <v>880</v>
      </c>
      <c r="H88" s="87" t="str">
        <f t="shared" si="1"/>
        <v>NT441</v>
      </c>
      <c r="I88" s="87" t="s">
        <v>880</v>
      </c>
    </row>
    <row r="89" spans="1:9" x14ac:dyDescent="0.2">
      <c r="A89" s="87" t="s">
        <v>30</v>
      </c>
      <c r="B89" s="87" t="s">
        <v>869</v>
      </c>
      <c r="C89" s="87" t="s">
        <v>30</v>
      </c>
      <c r="F89" s="87" t="s">
        <v>45</v>
      </c>
      <c r="G89" s="87" t="s">
        <v>1437</v>
      </c>
      <c r="H89" s="87" t="str">
        <f t="shared" si="1"/>
        <v>NT457</v>
      </c>
      <c r="I89" s="87" t="s">
        <v>1437</v>
      </c>
    </row>
    <row r="90" spans="1:9" x14ac:dyDescent="0.2">
      <c r="A90" s="87" t="s">
        <v>1215</v>
      </c>
      <c r="B90" s="87" t="s">
        <v>1232</v>
      </c>
      <c r="C90" s="87" t="s">
        <v>1215</v>
      </c>
      <c r="F90" s="87" t="s">
        <v>353</v>
      </c>
      <c r="G90" s="87" t="s">
        <v>892</v>
      </c>
      <c r="H90" s="87" t="str">
        <f t="shared" si="1"/>
        <v>NVC24</v>
      </c>
      <c r="I90" s="87" t="s">
        <v>892</v>
      </c>
    </row>
    <row r="91" spans="1:9" x14ac:dyDescent="0.2">
      <c r="A91" s="87" t="s">
        <v>31</v>
      </c>
      <c r="B91" s="87" t="s">
        <v>870</v>
      </c>
      <c r="C91" s="87" t="s">
        <v>31</v>
      </c>
      <c r="F91" s="87" t="s">
        <v>451</v>
      </c>
      <c r="G91" s="87" t="s">
        <v>893</v>
      </c>
      <c r="H91" s="87" t="str">
        <f t="shared" si="1"/>
        <v>RMC</v>
      </c>
      <c r="I91" s="87" t="s">
        <v>893</v>
      </c>
    </row>
    <row r="92" spans="1:9" x14ac:dyDescent="0.2">
      <c r="A92" s="93" t="s">
        <v>32</v>
      </c>
      <c r="B92" s="93" t="s">
        <v>871</v>
      </c>
      <c r="C92" s="93" t="s">
        <v>32</v>
      </c>
      <c r="F92" s="87" t="s">
        <v>355</v>
      </c>
      <c r="G92" s="87" t="s">
        <v>894</v>
      </c>
      <c r="H92" s="87" t="str">
        <f t="shared" si="1"/>
        <v>NVC27</v>
      </c>
      <c r="I92" s="87" t="s">
        <v>894</v>
      </c>
    </row>
    <row r="93" spans="1:9" x14ac:dyDescent="0.2">
      <c r="A93" s="87" t="s">
        <v>324</v>
      </c>
      <c r="B93" s="87" t="s">
        <v>872</v>
      </c>
      <c r="C93" s="87" t="s">
        <v>324</v>
      </c>
      <c r="F93" s="87" t="s">
        <v>259</v>
      </c>
      <c r="G93" s="87" t="s">
        <v>1438</v>
      </c>
      <c r="H93" s="87" t="str">
        <f t="shared" si="1"/>
        <v>TAD</v>
      </c>
      <c r="I93" s="87" t="s">
        <v>1438</v>
      </c>
    </row>
    <row r="94" spans="1:9" x14ac:dyDescent="0.2">
      <c r="A94" s="87" t="s">
        <v>33</v>
      </c>
      <c r="B94" s="87" t="s">
        <v>873</v>
      </c>
      <c r="C94" s="87" t="s">
        <v>33</v>
      </c>
      <c r="F94" s="87" t="s">
        <v>367</v>
      </c>
      <c r="G94" s="87" t="s">
        <v>896</v>
      </c>
      <c r="H94" s="87" t="str">
        <f t="shared" si="1"/>
        <v>RAE</v>
      </c>
      <c r="I94" s="87" t="s">
        <v>896</v>
      </c>
    </row>
    <row r="95" spans="1:9" x14ac:dyDescent="0.2">
      <c r="A95" s="87" t="s">
        <v>34</v>
      </c>
      <c r="B95" s="87" t="s">
        <v>874</v>
      </c>
      <c r="C95" s="87" t="s">
        <v>34</v>
      </c>
      <c r="F95" s="88" t="s">
        <v>243</v>
      </c>
      <c r="G95" s="87" t="s">
        <v>1259</v>
      </c>
      <c r="H95" s="87" t="str">
        <f t="shared" si="1"/>
        <v>RXH</v>
      </c>
      <c r="I95" s="87" t="s">
        <v>1259</v>
      </c>
    </row>
    <row r="96" spans="1:9" x14ac:dyDescent="0.2">
      <c r="A96" s="87" t="s">
        <v>36</v>
      </c>
      <c r="B96" s="87" t="s">
        <v>875</v>
      </c>
      <c r="C96" s="87" t="s">
        <v>36</v>
      </c>
      <c r="F96" s="87" t="s">
        <v>249</v>
      </c>
      <c r="G96" s="87" t="s">
        <v>898</v>
      </c>
      <c r="H96" s="87" t="str">
        <f t="shared" si="1"/>
        <v>RXQ</v>
      </c>
      <c r="I96" s="87" t="s">
        <v>898</v>
      </c>
    </row>
    <row r="97" spans="1:9" x14ac:dyDescent="0.2">
      <c r="A97" s="87" t="s">
        <v>331</v>
      </c>
      <c r="B97" s="87" t="s">
        <v>876</v>
      </c>
      <c r="C97" s="87" t="s">
        <v>331</v>
      </c>
      <c r="F97" s="87" t="s">
        <v>431</v>
      </c>
      <c r="G97" s="87" t="s">
        <v>899</v>
      </c>
      <c r="H97" s="87" t="str">
        <f t="shared" si="1"/>
        <v>RJF</v>
      </c>
      <c r="I97" s="87" t="s">
        <v>899</v>
      </c>
    </row>
    <row r="98" spans="1:9" x14ac:dyDescent="0.2">
      <c r="A98" s="87" t="s">
        <v>585</v>
      </c>
      <c r="B98" s="87" t="s">
        <v>877</v>
      </c>
      <c r="C98" s="87" t="s">
        <v>585</v>
      </c>
      <c r="F98" s="87" t="s">
        <v>234</v>
      </c>
      <c r="G98" s="87" t="s">
        <v>1260</v>
      </c>
      <c r="H98" s="87" t="str">
        <f t="shared" si="1"/>
        <v>RWY</v>
      </c>
      <c r="I98" s="87" t="s">
        <v>1260</v>
      </c>
    </row>
    <row r="99" spans="1:9" x14ac:dyDescent="0.2">
      <c r="A99" s="87" t="s">
        <v>39</v>
      </c>
      <c r="B99" s="87" t="s">
        <v>878</v>
      </c>
      <c r="C99" s="87" t="s">
        <v>39</v>
      </c>
      <c r="F99" s="87" t="s">
        <v>417</v>
      </c>
      <c r="G99" s="87" t="s">
        <v>901</v>
      </c>
      <c r="H99" s="87" t="str">
        <f t="shared" si="1"/>
        <v>RGT</v>
      </c>
      <c r="I99" s="87" t="s">
        <v>901</v>
      </c>
    </row>
    <row r="100" spans="1:9" x14ac:dyDescent="0.2">
      <c r="A100" s="87" t="s">
        <v>37</v>
      </c>
      <c r="B100" s="87" t="s">
        <v>879</v>
      </c>
      <c r="C100" s="87" t="s">
        <v>37</v>
      </c>
      <c r="F100" s="87" t="s">
        <v>195</v>
      </c>
      <c r="G100" s="87" t="s">
        <v>1261</v>
      </c>
      <c r="H100" s="87" t="str">
        <f t="shared" si="1"/>
        <v>RT1</v>
      </c>
      <c r="I100" s="87" t="s">
        <v>1261</v>
      </c>
    </row>
    <row r="101" spans="1:9" x14ac:dyDescent="0.2">
      <c r="A101" s="87" t="s">
        <v>38</v>
      </c>
      <c r="B101" s="87" t="s">
        <v>880</v>
      </c>
      <c r="C101" s="87" t="s">
        <v>38</v>
      </c>
      <c r="F101" s="87" t="s">
        <v>549</v>
      </c>
      <c r="G101" s="87" t="s">
        <v>902</v>
      </c>
      <c r="H101" s="87" t="str">
        <f t="shared" si="1"/>
        <v>RYV</v>
      </c>
      <c r="I101" s="87" t="s">
        <v>902</v>
      </c>
    </row>
    <row r="102" spans="1:9" x14ac:dyDescent="0.2">
      <c r="A102" s="87" t="s">
        <v>586</v>
      </c>
      <c r="B102" s="87" t="s">
        <v>881</v>
      </c>
      <c r="C102" s="87" t="s">
        <v>586</v>
      </c>
      <c r="F102" s="87" t="s">
        <v>210</v>
      </c>
      <c r="G102" s="87" t="s">
        <v>1263</v>
      </c>
      <c r="H102" s="87" t="str">
        <f t="shared" si="1"/>
        <v>RV3</v>
      </c>
      <c r="I102" s="87" t="s">
        <v>1263</v>
      </c>
    </row>
    <row r="103" spans="1:9" x14ac:dyDescent="0.2">
      <c r="A103" s="87" t="s">
        <v>44</v>
      </c>
      <c r="B103" s="87" t="s">
        <v>882</v>
      </c>
      <c r="C103" s="87" t="s">
        <v>44</v>
      </c>
      <c r="F103" s="87" t="s">
        <v>557</v>
      </c>
      <c r="G103" s="87" t="s">
        <v>903</v>
      </c>
      <c r="H103" s="87" t="str">
        <f t="shared" si="1"/>
        <v>RW3-X</v>
      </c>
      <c r="I103" s="87" t="s">
        <v>903</v>
      </c>
    </row>
    <row r="104" spans="1:9" x14ac:dyDescent="0.2">
      <c r="A104" s="87" t="s">
        <v>599</v>
      </c>
      <c r="B104" s="87" t="s">
        <v>883</v>
      </c>
      <c r="C104" s="87" t="s">
        <v>599</v>
      </c>
      <c r="F104" s="88" t="s">
        <v>184</v>
      </c>
      <c r="G104" s="87" t="s">
        <v>1264</v>
      </c>
      <c r="H104" s="87" t="str">
        <f t="shared" si="1"/>
        <v>RQM</v>
      </c>
      <c r="I104" s="87" t="s">
        <v>1264</v>
      </c>
    </row>
    <row r="105" spans="1:9" x14ac:dyDescent="0.2">
      <c r="A105" s="87" t="s">
        <v>545</v>
      </c>
      <c r="B105" s="87" t="s">
        <v>884</v>
      </c>
      <c r="C105" s="87" t="s">
        <v>545</v>
      </c>
      <c r="F105" s="87" t="s">
        <v>239</v>
      </c>
      <c r="G105" s="87" t="s">
        <v>1265</v>
      </c>
      <c r="H105" s="87" t="str">
        <f t="shared" si="1"/>
        <v>RXA</v>
      </c>
      <c r="I105" s="87" t="s">
        <v>1265</v>
      </c>
    </row>
    <row r="106" spans="1:9" x14ac:dyDescent="0.2">
      <c r="A106" s="87" t="s">
        <v>550</v>
      </c>
      <c r="B106" s="87" t="s">
        <v>885</v>
      </c>
      <c r="C106" s="87" t="s">
        <v>550</v>
      </c>
      <c r="F106" s="87" t="s">
        <v>409</v>
      </c>
      <c r="G106" s="87" t="s">
        <v>904</v>
      </c>
      <c r="H106" s="87" t="str">
        <f t="shared" si="1"/>
        <v>RFS</v>
      </c>
      <c r="I106" s="87" t="s">
        <v>904</v>
      </c>
    </row>
    <row r="107" spans="1:9" x14ac:dyDescent="0.2">
      <c r="A107" s="87" t="s">
        <v>41</v>
      </c>
      <c r="B107" s="87" t="s">
        <v>886</v>
      </c>
      <c r="C107" s="87" t="s">
        <v>41</v>
      </c>
      <c r="F107" s="87" t="s">
        <v>737</v>
      </c>
      <c r="G107" s="87" t="s">
        <v>905</v>
      </c>
      <c r="H107" s="87" t="str">
        <f t="shared" si="1"/>
        <v>NV313</v>
      </c>
      <c r="I107" s="87" t="s">
        <v>905</v>
      </c>
    </row>
    <row r="108" spans="1:9" x14ac:dyDescent="0.2">
      <c r="A108" s="87" t="s">
        <v>40</v>
      </c>
      <c r="B108" s="87" t="s">
        <v>887</v>
      </c>
      <c r="C108" s="87" t="s">
        <v>40</v>
      </c>
      <c r="F108" s="87" t="s">
        <v>569</v>
      </c>
      <c r="G108" s="87" t="s">
        <v>1439</v>
      </c>
      <c r="H108" s="87" t="str">
        <f t="shared" si="1"/>
        <v>NV302</v>
      </c>
      <c r="I108" s="87" t="s">
        <v>1439</v>
      </c>
    </row>
    <row r="109" spans="1:9" x14ac:dyDescent="0.2">
      <c r="A109" s="87" t="s">
        <v>42</v>
      </c>
      <c r="B109" s="87" t="s">
        <v>888</v>
      </c>
      <c r="C109" s="87" t="s">
        <v>42</v>
      </c>
      <c r="F109" s="87" t="s">
        <v>747</v>
      </c>
      <c r="G109" s="87" t="s">
        <v>1440</v>
      </c>
      <c r="H109" s="87" t="str">
        <f t="shared" si="1"/>
        <v>NV323</v>
      </c>
      <c r="I109" s="87" t="s">
        <v>1440</v>
      </c>
    </row>
    <row r="110" spans="1:9" x14ac:dyDescent="0.2">
      <c r="A110" s="87" t="s">
        <v>556</v>
      </c>
      <c r="B110" s="87" t="s">
        <v>889</v>
      </c>
      <c r="C110" s="87" t="s">
        <v>556</v>
      </c>
      <c r="F110" s="87" t="s">
        <v>798</v>
      </c>
      <c r="G110" s="87" t="s">
        <v>908</v>
      </c>
      <c r="H110" s="87" t="str">
        <f t="shared" si="1"/>
        <v>NTPH4</v>
      </c>
      <c r="I110" s="87" t="s">
        <v>908</v>
      </c>
    </row>
    <row r="111" spans="1:9" x14ac:dyDescent="0.2">
      <c r="A111" s="87" t="s">
        <v>43</v>
      </c>
      <c r="B111" s="87" t="s">
        <v>890</v>
      </c>
      <c r="C111" s="87" t="s">
        <v>43</v>
      </c>
      <c r="F111" s="87" t="s">
        <v>443</v>
      </c>
      <c r="G111" s="87" t="s">
        <v>909</v>
      </c>
      <c r="H111" s="87" t="str">
        <f t="shared" si="1"/>
        <v>RLN</v>
      </c>
      <c r="I111" s="87" t="s">
        <v>909</v>
      </c>
    </row>
    <row r="112" spans="1:9" x14ac:dyDescent="0.2">
      <c r="A112" s="87" t="s">
        <v>45</v>
      </c>
      <c r="B112" s="87" t="s">
        <v>891</v>
      </c>
      <c r="C112" s="87" t="s">
        <v>45</v>
      </c>
      <c r="F112" s="87" t="s">
        <v>738</v>
      </c>
      <c r="G112" s="87" t="s">
        <v>910</v>
      </c>
      <c r="H112" s="87" t="str">
        <f t="shared" si="1"/>
        <v>NQ108</v>
      </c>
      <c r="I112" s="87" t="s">
        <v>910</v>
      </c>
    </row>
    <row r="113" spans="1:9" x14ac:dyDescent="0.2">
      <c r="A113" s="87" t="s">
        <v>353</v>
      </c>
      <c r="B113" s="87" t="s">
        <v>892</v>
      </c>
      <c r="C113" s="87" t="s">
        <v>353</v>
      </c>
      <c r="F113" s="87" t="s">
        <v>356</v>
      </c>
      <c r="G113" s="87" t="s">
        <v>911</v>
      </c>
      <c r="H113" s="87" t="str">
        <f t="shared" si="1"/>
        <v>NVC28</v>
      </c>
      <c r="I113" s="87" t="s">
        <v>911</v>
      </c>
    </row>
    <row r="114" spans="1:9" x14ac:dyDescent="0.2">
      <c r="A114" s="87" t="s">
        <v>451</v>
      </c>
      <c r="B114" s="87" t="s">
        <v>893</v>
      </c>
      <c r="C114" s="87" t="s">
        <v>451</v>
      </c>
      <c r="F114" s="87" t="s">
        <v>357</v>
      </c>
      <c r="G114" s="87" t="s">
        <v>912</v>
      </c>
      <c r="H114" s="87" t="str">
        <f t="shared" si="1"/>
        <v>NVC29</v>
      </c>
      <c r="I114" s="87" t="s">
        <v>912</v>
      </c>
    </row>
    <row r="115" spans="1:9" x14ac:dyDescent="0.2">
      <c r="A115" s="87" t="s">
        <v>355</v>
      </c>
      <c r="B115" s="87" t="s">
        <v>894</v>
      </c>
      <c r="C115" s="87" t="s">
        <v>355</v>
      </c>
      <c r="F115" s="87" t="s">
        <v>800</v>
      </c>
      <c r="G115" s="87" t="s">
        <v>913</v>
      </c>
      <c r="H115" s="87" t="str">
        <f t="shared" si="1"/>
        <v>NVM01</v>
      </c>
      <c r="I115" s="87" t="s">
        <v>913</v>
      </c>
    </row>
    <row r="116" spans="1:9" x14ac:dyDescent="0.2">
      <c r="A116" s="87" t="s">
        <v>259</v>
      </c>
      <c r="B116" s="87" t="s">
        <v>895</v>
      </c>
      <c r="C116" s="87" t="s">
        <v>259</v>
      </c>
      <c r="F116" s="87" t="s">
        <v>397</v>
      </c>
      <c r="G116" s="87" t="s">
        <v>914</v>
      </c>
      <c r="H116" s="87" t="str">
        <f t="shared" si="1"/>
        <v>RDE</v>
      </c>
      <c r="I116" s="87" t="s">
        <v>914</v>
      </c>
    </row>
    <row r="117" spans="1:9" x14ac:dyDescent="0.2">
      <c r="A117" s="87" t="s">
        <v>367</v>
      </c>
      <c r="B117" s="87" t="s">
        <v>896</v>
      </c>
      <c r="C117" s="87" t="s">
        <v>367</v>
      </c>
      <c r="F117" s="87" t="s">
        <v>428</v>
      </c>
      <c r="G117" s="87" t="s">
        <v>915</v>
      </c>
      <c r="H117" s="87" t="str">
        <f t="shared" si="1"/>
        <v>RJ8</v>
      </c>
      <c r="I117" s="87" t="s">
        <v>915</v>
      </c>
    </row>
    <row r="118" spans="1:9" x14ac:dyDescent="0.2">
      <c r="A118" s="87" t="s">
        <v>598</v>
      </c>
      <c r="B118" s="87" t="s">
        <v>897</v>
      </c>
      <c r="C118" s="87" t="s">
        <v>598</v>
      </c>
      <c r="F118" s="87" t="s">
        <v>433</v>
      </c>
      <c r="G118" s="87" t="s">
        <v>1441</v>
      </c>
      <c r="H118" s="87" t="str">
        <f t="shared" si="1"/>
        <v>RJR</v>
      </c>
      <c r="I118" s="87" t="s">
        <v>1441</v>
      </c>
    </row>
    <row r="119" spans="1:9" x14ac:dyDescent="0.2">
      <c r="A119" s="87" t="s">
        <v>243</v>
      </c>
      <c r="B119" s="87" t="s">
        <v>1259</v>
      </c>
      <c r="C119" s="87" t="s">
        <v>243</v>
      </c>
      <c r="F119" s="87" t="s">
        <v>248</v>
      </c>
      <c r="G119" s="87" t="s">
        <v>1266</v>
      </c>
      <c r="H119" s="87" t="str">
        <f t="shared" si="1"/>
        <v>RXP</v>
      </c>
      <c r="I119" s="87" t="s">
        <v>1266</v>
      </c>
    </row>
    <row r="120" spans="1:9" x14ac:dyDescent="0.2">
      <c r="A120" s="87" t="s">
        <v>249</v>
      </c>
      <c r="B120" s="87" t="s">
        <v>898</v>
      </c>
      <c r="C120" s="87" t="s">
        <v>249</v>
      </c>
      <c r="F120" s="87" t="s">
        <v>256</v>
      </c>
      <c r="G120" s="87" t="s">
        <v>1267</v>
      </c>
      <c r="H120" s="87" t="str">
        <f t="shared" si="1"/>
        <v>RYG</v>
      </c>
      <c r="I120" s="87" t="s">
        <v>1267</v>
      </c>
    </row>
    <row r="121" spans="1:9" x14ac:dyDescent="0.2">
      <c r="A121" s="87" t="s">
        <v>431</v>
      </c>
      <c r="B121" s="87" t="s">
        <v>899</v>
      </c>
      <c r="C121" s="87" t="s">
        <v>431</v>
      </c>
      <c r="F121" s="87" t="s">
        <v>426</v>
      </c>
      <c r="G121" s="87" t="s">
        <v>917</v>
      </c>
      <c r="H121" s="87" t="str">
        <f t="shared" si="1"/>
        <v>RJ6</v>
      </c>
      <c r="I121" s="87" t="s">
        <v>917</v>
      </c>
    </row>
    <row r="122" spans="1:9" x14ac:dyDescent="0.2">
      <c r="A122" s="87" t="s">
        <v>234</v>
      </c>
      <c r="B122" s="87" t="s">
        <v>1260</v>
      </c>
      <c r="C122" s="87" t="s">
        <v>234</v>
      </c>
      <c r="F122" s="87" t="s">
        <v>456</v>
      </c>
      <c r="G122" s="87" t="s">
        <v>918</v>
      </c>
      <c r="H122" s="87" t="str">
        <f t="shared" si="1"/>
        <v>RNN</v>
      </c>
      <c r="I122" s="87" t="s">
        <v>918</v>
      </c>
    </row>
    <row r="123" spans="1:9" x14ac:dyDescent="0.2">
      <c r="A123" s="87" t="s">
        <v>434</v>
      </c>
      <c r="B123" s="87" t="s">
        <v>900</v>
      </c>
      <c r="C123" s="87" t="s">
        <v>434</v>
      </c>
      <c r="F123" s="88" t="s">
        <v>1385</v>
      </c>
      <c r="G123" s="87" t="s">
        <v>1442</v>
      </c>
      <c r="H123" s="87" t="str">
        <f t="shared" si="1"/>
        <v>NQ738</v>
      </c>
      <c r="I123" s="87" t="s">
        <v>1442</v>
      </c>
    </row>
    <row r="124" spans="1:9" x14ac:dyDescent="0.2">
      <c r="A124" s="87" t="s">
        <v>417</v>
      </c>
      <c r="B124" s="87" t="s">
        <v>901</v>
      </c>
      <c r="C124" s="87" t="s">
        <v>417</v>
      </c>
      <c r="F124" s="87" t="s">
        <v>566</v>
      </c>
      <c r="G124" s="87" t="s">
        <v>1268</v>
      </c>
      <c r="H124" s="87" t="str">
        <f t="shared" si="1"/>
        <v>RN7-X</v>
      </c>
      <c r="I124" s="87" t="s">
        <v>1268</v>
      </c>
    </row>
    <row r="125" spans="1:9" x14ac:dyDescent="0.2">
      <c r="A125" s="87" t="s">
        <v>195</v>
      </c>
      <c r="B125" s="87" t="s">
        <v>1261</v>
      </c>
      <c r="C125" s="87" t="s">
        <v>195</v>
      </c>
      <c r="F125" s="87" t="s">
        <v>202</v>
      </c>
      <c r="G125" s="87" t="s">
        <v>1443</v>
      </c>
      <c r="H125" s="87" t="str">
        <f t="shared" si="1"/>
        <v>RTG</v>
      </c>
      <c r="I125" s="87" t="s">
        <v>1443</v>
      </c>
    </row>
    <row r="126" spans="1:9" x14ac:dyDescent="0.2">
      <c r="A126" s="87" t="s">
        <v>549</v>
      </c>
      <c r="B126" s="87" t="s">
        <v>902</v>
      </c>
      <c r="C126" s="87" t="s">
        <v>549</v>
      </c>
      <c r="F126" s="87" t="s">
        <v>592</v>
      </c>
      <c r="G126" s="87" t="s">
        <v>1444</v>
      </c>
      <c r="H126" s="87" t="str">
        <f t="shared" si="1"/>
        <v>RY8</v>
      </c>
      <c r="I126" s="87" t="s">
        <v>1444</v>
      </c>
    </row>
    <row r="127" spans="1:9" x14ac:dyDescent="0.2">
      <c r="A127" s="87" t="s">
        <v>261</v>
      </c>
      <c r="B127" s="87" t="s">
        <v>1262</v>
      </c>
      <c r="C127" s="87" t="s">
        <v>261</v>
      </c>
      <c r="F127" s="87" t="s">
        <v>246</v>
      </c>
      <c r="G127" s="87" t="s">
        <v>921</v>
      </c>
      <c r="H127" s="87" t="str">
        <f t="shared" si="1"/>
        <v>RXM</v>
      </c>
      <c r="I127" s="87" t="s">
        <v>921</v>
      </c>
    </row>
    <row r="128" spans="1:9" x14ac:dyDescent="0.2">
      <c r="A128" s="87" t="s">
        <v>210</v>
      </c>
      <c r="B128" s="87" t="s">
        <v>1263</v>
      </c>
      <c r="C128" s="87" t="s">
        <v>210</v>
      </c>
      <c r="F128" s="88" t="s">
        <v>797</v>
      </c>
      <c r="G128" s="87" t="s">
        <v>1445</v>
      </c>
      <c r="H128" s="87" t="str">
        <f t="shared" si="1"/>
        <v>NTPH3</v>
      </c>
      <c r="I128" s="87" t="s">
        <v>1445</v>
      </c>
    </row>
    <row r="129" spans="1:9" x14ac:dyDescent="0.2">
      <c r="A129" s="87" t="s">
        <v>557</v>
      </c>
      <c r="B129" s="87" t="s">
        <v>903</v>
      </c>
      <c r="C129" s="87" t="s">
        <v>557</v>
      </c>
      <c r="F129" s="87" t="s">
        <v>231</v>
      </c>
      <c r="G129" s="87" t="s">
        <v>923</v>
      </c>
      <c r="H129" s="87" t="str">
        <f t="shared" si="1"/>
        <v>RWV</v>
      </c>
      <c r="I129" s="87" t="s">
        <v>923</v>
      </c>
    </row>
    <row r="130" spans="1:9" x14ac:dyDescent="0.2">
      <c r="A130" s="87" t="s">
        <v>184</v>
      </c>
      <c r="B130" s="87" t="s">
        <v>1264</v>
      </c>
      <c r="C130" s="87" t="s">
        <v>184</v>
      </c>
      <c r="F130" s="87" t="s">
        <v>463</v>
      </c>
      <c r="G130" s="87" t="s">
        <v>1446</v>
      </c>
      <c r="H130" s="87" t="str">
        <f t="shared" si="1"/>
        <v>RP5</v>
      </c>
      <c r="I130" s="87" t="s">
        <v>1446</v>
      </c>
    </row>
    <row r="131" spans="1:9" x14ac:dyDescent="0.2">
      <c r="A131" s="87" t="s">
        <v>239</v>
      </c>
      <c r="B131" s="87" t="s">
        <v>1265</v>
      </c>
      <c r="C131" s="87" t="s">
        <v>239</v>
      </c>
      <c r="F131" s="87" t="s">
        <v>749</v>
      </c>
      <c r="G131" s="87" t="s">
        <v>924</v>
      </c>
      <c r="H131" s="87" t="str">
        <f t="shared" si="1"/>
        <v>NNE02</v>
      </c>
      <c r="I131" s="87" t="s">
        <v>924</v>
      </c>
    </row>
    <row r="132" spans="1:9" x14ac:dyDescent="0.2">
      <c r="A132" s="87" t="s">
        <v>409</v>
      </c>
      <c r="B132" s="87" t="s">
        <v>904</v>
      </c>
      <c r="C132" s="87" t="s">
        <v>409</v>
      </c>
      <c r="F132" s="87" t="s">
        <v>376</v>
      </c>
      <c r="G132" s="87" t="s">
        <v>925</v>
      </c>
      <c r="H132" s="87" t="str">
        <f t="shared" si="1"/>
        <v>RBD</v>
      </c>
      <c r="I132" s="87" t="s">
        <v>925</v>
      </c>
    </row>
    <row r="133" spans="1:9" x14ac:dyDescent="0.2">
      <c r="A133" s="87" t="s">
        <v>737</v>
      </c>
      <c r="B133" s="87" t="s">
        <v>905</v>
      </c>
      <c r="C133" s="87" t="s">
        <v>737</v>
      </c>
      <c r="F133" s="87" t="s">
        <v>399</v>
      </c>
      <c r="G133" s="87" t="s">
        <v>926</v>
      </c>
      <c r="H133" s="87" t="str">
        <f t="shared" si="1"/>
        <v>RDY</v>
      </c>
      <c r="I133" s="87" t="s">
        <v>926</v>
      </c>
    </row>
    <row r="134" spans="1:9" x14ac:dyDescent="0.2">
      <c r="A134" s="87" t="s">
        <v>569</v>
      </c>
      <c r="B134" s="87" t="s">
        <v>906</v>
      </c>
      <c r="C134" s="87" t="s">
        <v>569</v>
      </c>
      <c r="F134" s="87" t="s">
        <v>335</v>
      </c>
      <c r="G134" s="87" t="s">
        <v>927</v>
      </c>
      <c r="H134" s="87" t="str">
        <f t="shared" si="1"/>
        <v>NVC04</v>
      </c>
      <c r="I134" s="87" t="s">
        <v>927</v>
      </c>
    </row>
    <row r="135" spans="1:9" x14ac:dyDescent="0.2">
      <c r="A135" s="87" t="s">
        <v>747</v>
      </c>
      <c r="B135" s="87" t="s">
        <v>907</v>
      </c>
      <c r="C135" s="87" t="s">
        <v>747</v>
      </c>
      <c r="F135" s="87" t="s">
        <v>258</v>
      </c>
      <c r="G135" s="87" t="s">
        <v>1270</v>
      </c>
      <c r="H135" s="87" t="str">
        <f t="shared" si="1"/>
        <v>RYK</v>
      </c>
      <c r="I135" s="87" t="s">
        <v>1270</v>
      </c>
    </row>
    <row r="136" spans="1:9" x14ac:dyDescent="0.2">
      <c r="A136" s="87" t="s">
        <v>798</v>
      </c>
      <c r="B136" s="87" t="s">
        <v>908</v>
      </c>
      <c r="C136" s="87" t="s">
        <v>798</v>
      </c>
      <c r="F136" s="87" t="s">
        <v>226</v>
      </c>
      <c r="G136" s="87" t="s">
        <v>1271</v>
      </c>
      <c r="H136" s="87" t="str">
        <f t="shared" ref="H136:H199" si="2">F136</f>
        <v>RWH</v>
      </c>
      <c r="I136" s="87" t="s">
        <v>1271</v>
      </c>
    </row>
    <row r="137" spans="1:9" x14ac:dyDescent="0.2">
      <c r="A137" s="87" t="s">
        <v>443</v>
      </c>
      <c r="B137" s="87" t="s">
        <v>909</v>
      </c>
      <c r="C137" s="87" t="s">
        <v>443</v>
      </c>
      <c r="F137" s="88" t="s">
        <v>432</v>
      </c>
      <c r="G137" s="87" t="s">
        <v>928</v>
      </c>
      <c r="H137" s="87" t="str">
        <f t="shared" si="2"/>
        <v>RJN</v>
      </c>
      <c r="I137" s="87" t="s">
        <v>928</v>
      </c>
    </row>
    <row r="138" spans="1:9" x14ac:dyDescent="0.2">
      <c r="A138" s="87" t="s">
        <v>738</v>
      </c>
      <c r="B138" s="87" t="s">
        <v>910</v>
      </c>
      <c r="C138" s="87" t="s">
        <v>738</v>
      </c>
      <c r="F138" s="87" t="s">
        <v>214</v>
      </c>
      <c r="G138" s="87" t="s">
        <v>929</v>
      </c>
      <c r="H138" s="87" t="str">
        <f t="shared" si="2"/>
        <v>RVV</v>
      </c>
      <c r="I138" s="87" t="s">
        <v>929</v>
      </c>
    </row>
    <row r="139" spans="1:9" x14ac:dyDescent="0.2">
      <c r="A139" s="87" t="s">
        <v>356</v>
      </c>
      <c r="B139" s="87" t="s">
        <v>911</v>
      </c>
      <c r="C139" s="87" t="s">
        <v>356</v>
      </c>
      <c r="F139" s="87" t="s">
        <v>250</v>
      </c>
      <c r="G139" s="87" t="s">
        <v>930</v>
      </c>
      <c r="H139" s="87" t="str">
        <f t="shared" si="2"/>
        <v>RXR</v>
      </c>
      <c r="I139" s="87" t="s">
        <v>930</v>
      </c>
    </row>
    <row r="140" spans="1:9" x14ac:dyDescent="0.2">
      <c r="A140" s="87" t="s">
        <v>357</v>
      </c>
      <c r="B140" s="87" t="s">
        <v>912</v>
      </c>
      <c r="C140" s="87" t="s">
        <v>357</v>
      </c>
      <c r="F140" s="87" t="s">
        <v>228</v>
      </c>
      <c r="G140" s="87" t="s">
        <v>931</v>
      </c>
      <c r="H140" s="87" t="str">
        <f t="shared" si="2"/>
        <v>RWK</v>
      </c>
      <c r="I140" s="87" t="s">
        <v>931</v>
      </c>
    </row>
    <row r="141" spans="1:9" x14ac:dyDescent="0.2">
      <c r="A141" s="87" t="s">
        <v>800</v>
      </c>
      <c r="B141" s="87" t="s">
        <v>913</v>
      </c>
      <c r="C141" s="87" t="s">
        <v>800</v>
      </c>
      <c r="F141" s="87" t="s">
        <v>240</v>
      </c>
      <c r="G141" s="87" t="s">
        <v>932</v>
      </c>
      <c r="H141" s="87" t="str">
        <f t="shared" si="2"/>
        <v>RXC</v>
      </c>
      <c r="I141" s="87" t="s">
        <v>932</v>
      </c>
    </row>
    <row r="142" spans="1:9" x14ac:dyDescent="0.2">
      <c r="A142" s="87" t="s">
        <v>397</v>
      </c>
      <c r="B142" s="87" t="s">
        <v>914</v>
      </c>
      <c r="C142" s="87" t="s">
        <v>397</v>
      </c>
      <c r="F142" s="87" t="s">
        <v>796</v>
      </c>
      <c r="G142" s="87" t="s">
        <v>936</v>
      </c>
      <c r="H142" s="87" t="str">
        <f t="shared" si="2"/>
        <v>NTPH2</v>
      </c>
      <c r="I142" s="87" t="s">
        <v>936</v>
      </c>
    </row>
    <row r="143" spans="1:9" x14ac:dyDescent="0.2">
      <c r="A143" s="87" t="s">
        <v>428</v>
      </c>
      <c r="B143" s="87" t="s">
        <v>915</v>
      </c>
      <c r="C143" s="87" t="s">
        <v>428</v>
      </c>
      <c r="F143" s="87" t="s">
        <v>552</v>
      </c>
      <c r="G143" s="87" t="s">
        <v>1272</v>
      </c>
      <c r="H143" s="87" t="str">
        <f t="shared" si="2"/>
        <v>RVR-X</v>
      </c>
      <c r="I143" s="87" t="s">
        <v>1272</v>
      </c>
    </row>
    <row r="144" spans="1:9" x14ac:dyDescent="0.2">
      <c r="A144" s="87" t="s">
        <v>433</v>
      </c>
      <c r="B144" s="87" t="s">
        <v>916</v>
      </c>
      <c r="C144" s="87" t="s">
        <v>433</v>
      </c>
      <c r="F144" s="87" t="s">
        <v>1218</v>
      </c>
      <c r="G144" s="87" t="s">
        <v>1233</v>
      </c>
      <c r="H144" s="87" t="str">
        <f t="shared" si="2"/>
        <v>NVM02</v>
      </c>
      <c r="I144" s="87" t="s">
        <v>1233</v>
      </c>
    </row>
    <row r="145" spans="1:9" x14ac:dyDescent="0.2">
      <c r="A145" s="87" t="s">
        <v>248</v>
      </c>
      <c r="B145" s="87" t="s">
        <v>1266</v>
      </c>
      <c r="C145" s="87" t="s">
        <v>248</v>
      </c>
      <c r="F145" s="87" t="s">
        <v>336</v>
      </c>
      <c r="G145" s="87" t="s">
        <v>937</v>
      </c>
      <c r="H145" s="87" t="str">
        <f t="shared" si="2"/>
        <v>NVC05</v>
      </c>
      <c r="I145" s="87" t="s">
        <v>937</v>
      </c>
    </row>
    <row r="146" spans="1:9" x14ac:dyDescent="0.2">
      <c r="A146" s="87" t="s">
        <v>256</v>
      </c>
      <c r="B146" s="87" t="s">
        <v>1267</v>
      </c>
      <c r="C146" s="87" t="s">
        <v>256</v>
      </c>
      <c r="F146" s="87" t="s">
        <v>361</v>
      </c>
      <c r="G146" s="87" t="s">
        <v>938</v>
      </c>
      <c r="H146" s="87" t="str">
        <f t="shared" si="2"/>
        <v>NVG01</v>
      </c>
      <c r="I146" s="87" t="s">
        <v>938</v>
      </c>
    </row>
    <row r="147" spans="1:9" x14ac:dyDescent="0.2">
      <c r="A147" s="87" t="s">
        <v>426</v>
      </c>
      <c r="B147" s="87" t="s">
        <v>917</v>
      </c>
      <c r="C147" s="87" t="s">
        <v>426</v>
      </c>
      <c r="F147" s="87" t="s">
        <v>1341</v>
      </c>
      <c r="G147" s="87" t="s">
        <v>1447</v>
      </c>
      <c r="H147" s="87" t="str">
        <f t="shared" si="2"/>
        <v>NDA25</v>
      </c>
      <c r="I147" s="87" t="s">
        <v>1447</v>
      </c>
    </row>
    <row r="148" spans="1:9" x14ac:dyDescent="0.2">
      <c r="A148" s="87" t="s">
        <v>456</v>
      </c>
      <c r="B148" s="87" t="s">
        <v>918</v>
      </c>
      <c r="C148" s="87" t="s">
        <v>456</v>
      </c>
      <c r="F148" s="87" t="s">
        <v>1377</v>
      </c>
      <c r="G148" s="87" t="s">
        <v>1448</v>
      </c>
      <c r="H148" s="87" t="str">
        <f t="shared" si="2"/>
        <v>NHM05</v>
      </c>
      <c r="I148" s="87" t="s">
        <v>1448</v>
      </c>
    </row>
    <row r="149" spans="1:9" x14ac:dyDescent="0.2">
      <c r="A149" s="87" t="s">
        <v>566</v>
      </c>
      <c r="B149" s="87" t="s">
        <v>1268</v>
      </c>
      <c r="C149" s="87" t="s">
        <v>566</v>
      </c>
      <c r="F149" s="87" t="s">
        <v>337</v>
      </c>
      <c r="G149" s="87" t="s">
        <v>939</v>
      </c>
      <c r="H149" s="87" t="str">
        <f t="shared" si="2"/>
        <v>NVC06</v>
      </c>
      <c r="I149" s="87" t="s">
        <v>939</v>
      </c>
    </row>
    <row r="150" spans="1:9" x14ac:dyDescent="0.2">
      <c r="A150" s="87" t="s">
        <v>202</v>
      </c>
      <c r="B150" s="87" t="s">
        <v>919</v>
      </c>
      <c r="C150" s="87" t="s">
        <v>202</v>
      </c>
      <c r="F150" s="87" t="s">
        <v>1210</v>
      </c>
      <c r="G150" s="87" t="s">
        <v>1227</v>
      </c>
      <c r="H150" s="87" t="str">
        <f t="shared" si="2"/>
        <v>AHH01</v>
      </c>
      <c r="I150" s="87" t="s">
        <v>1227</v>
      </c>
    </row>
    <row r="151" spans="1:9" x14ac:dyDescent="0.2">
      <c r="A151" s="87" t="s">
        <v>592</v>
      </c>
      <c r="B151" s="87" t="s">
        <v>920</v>
      </c>
      <c r="C151" s="87" t="s">
        <v>592</v>
      </c>
      <c r="F151" s="87" t="s">
        <v>398</v>
      </c>
      <c r="G151" s="87" t="s">
        <v>1449</v>
      </c>
      <c r="H151" s="87" t="str">
        <f t="shared" si="2"/>
        <v>RDU</v>
      </c>
      <c r="I151" s="87" t="s">
        <v>1449</v>
      </c>
    </row>
    <row r="152" spans="1:9" x14ac:dyDescent="0.2">
      <c r="A152" s="87" t="s">
        <v>246</v>
      </c>
      <c r="B152" s="87" t="s">
        <v>921</v>
      </c>
      <c r="C152" s="87" t="s">
        <v>246</v>
      </c>
      <c r="F152" s="87" t="s">
        <v>739</v>
      </c>
      <c r="G152" s="87" t="s">
        <v>942</v>
      </c>
      <c r="H152" s="87" t="str">
        <f t="shared" si="2"/>
        <v>NQ106</v>
      </c>
      <c r="I152" s="87" t="s">
        <v>942</v>
      </c>
    </row>
    <row r="153" spans="1:9" x14ac:dyDescent="0.2">
      <c r="A153" s="87" t="s">
        <v>797</v>
      </c>
      <c r="B153" s="87" t="s">
        <v>922</v>
      </c>
      <c r="C153" s="87" t="s">
        <v>797</v>
      </c>
      <c r="F153" s="87" t="s">
        <v>338</v>
      </c>
      <c r="G153" s="87" t="s">
        <v>943</v>
      </c>
      <c r="H153" s="87" t="str">
        <f t="shared" si="2"/>
        <v>NVC07</v>
      </c>
      <c r="I153" s="87" t="s">
        <v>943</v>
      </c>
    </row>
    <row r="154" spans="1:9" x14ac:dyDescent="0.2">
      <c r="A154" s="87" t="s">
        <v>231</v>
      </c>
      <c r="B154" s="87" t="s">
        <v>923</v>
      </c>
      <c r="C154" s="87" t="s">
        <v>231</v>
      </c>
      <c r="F154" s="87" t="s">
        <v>554</v>
      </c>
      <c r="G154" s="87" t="s">
        <v>944</v>
      </c>
      <c r="H154" s="87" t="str">
        <f t="shared" si="2"/>
        <v>RR7-X</v>
      </c>
      <c r="I154" s="87" t="s">
        <v>944</v>
      </c>
    </row>
    <row r="155" spans="1:9" x14ac:dyDescent="0.2">
      <c r="A155" s="87" t="s">
        <v>463</v>
      </c>
      <c r="B155" s="87" t="s">
        <v>1269</v>
      </c>
      <c r="C155" s="87" t="s">
        <v>463</v>
      </c>
      <c r="F155" s="87" t="s">
        <v>445</v>
      </c>
      <c r="G155" s="87" t="s">
        <v>945</v>
      </c>
      <c r="H155" s="87" t="str">
        <f t="shared" si="2"/>
        <v>RLT</v>
      </c>
      <c r="I155" s="87" t="s">
        <v>945</v>
      </c>
    </row>
    <row r="156" spans="1:9" x14ac:dyDescent="0.2">
      <c r="A156" s="87" t="s">
        <v>749</v>
      </c>
      <c r="B156" s="87" t="s">
        <v>924</v>
      </c>
      <c r="C156" s="87" t="s">
        <v>749</v>
      </c>
      <c r="F156" s="87" t="s">
        <v>1379</v>
      </c>
      <c r="G156" s="87" t="s">
        <v>1450</v>
      </c>
      <c r="H156" s="87" t="str">
        <f t="shared" si="2"/>
        <v>NHM26</v>
      </c>
      <c r="I156" s="87" t="s">
        <v>1450</v>
      </c>
    </row>
    <row r="157" spans="1:9" x14ac:dyDescent="0.2">
      <c r="A157" s="87" t="s">
        <v>376</v>
      </c>
      <c r="B157" s="87" t="s">
        <v>925</v>
      </c>
      <c r="C157" s="87" t="s">
        <v>376</v>
      </c>
      <c r="F157" s="87" t="s">
        <v>810</v>
      </c>
      <c r="G157" s="87" t="s">
        <v>948</v>
      </c>
      <c r="H157" s="87" t="str">
        <f t="shared" si="2"/>
        <v>R1J</v>
      </c>
      <c r="I157" s="87" t="s">
        <v>948</v>
      </c>
    </row>
    <row r="158" spans="1:9" x14ac:dyDescent="0.2">
      <c r="A158" s="87" t="s">
        <v>399</v>
      </c>
      <c r="B158" s="87" t="s">
        <v>926</v>
      </c>
      <c r="C158" s="87" t="s">
        <v>399</v>
      </c>
      <c r="F158" s="87" t="s">
        <v>200</v>
      </c>
      <c r="G158" s="87" t="s">
        <v>949</v>
      </c>
      <c r="H158" s="87" t="str">
        <f t="shared" si="2"/>
        <v>RTE</v>
      </c>
      <c r="I158" s="87" t="s">
        <v>949</v>
      </c>
    </row>
    <row r="159" spans="1:9" x14ac:dyDescent="0.2">
      <c r="A159" s="87" t="s">
        <v>335</v>
      </c>
      <c r="B159" s="87" t="s">
        <v>927</v>
      </c>
      <c r="C159" s="87" t="s">
        <v>335</v>
      </c>
      <c r="F159" s="87" t="s">
        <v>1372</v>
      </c>
      <c r="G159" s="87" t="s">
        <v>1451</v>
      </c>
      <c r="H159" s="87" t="str">
        <f t="shared" si="2"/>
        <v>NDAH9</v>
      </c>
      <c r="I159" s="87" t="s">
        <v>1451</v>
      </c>
    </row>
    <row r="160" spans="1:9" x14ac:dyDescent="0.2">
      <c r="A160" s="87" t="s">
        <v>258</v>
      </c>
      <c r="B160" s="87" t="s">
        <v>1270</v>
      </c>
      <c r="C160" s="87" t="s">
        <v>258</v>
      </c>
      <c r="F160" s="87" t="s">
        <v>462</v>
      </c>
      <c r="G160" s="87" t="s">
        <v>950</v>
      </c>
      <c r="H160" s="87" t="str">
        <f t="shared" si="2"/>
        <v>RP4</v>
      </c>
      <c r="I160" s="87" t="s">
        <v>950</v>
      </c>
    </row>
    <row r="161" spans="1:9" x14ac:dyDescent="0.2">
      <c r="A161" s="87" t="s">
        <v>226</v>
      </c>
      <c r="B161" s="87" t="s">
        <v>1271</v>
      </c>
      <c r="C161" s="87" t="s">
        <v>226</v>
      </c>
      <c r="F161" s="87" t="s">
        <v>453</v>
      </c>
      <c r="G161" s="87" t="s">
        <v>952</v>
      </c>
      <c r="H161" s="87" t="str">
        <f t="shared" si="2"/>
        <v>RN3</v>
      </c>
      <c r="I161" s="87" t="s">
        <v>952</v>
      </c>
    </row>
    <row r="162" spans="1:9" x14ac:dyDescent="0.2">
      <c r="A162" s="87" t="s">
        <v>432</v>
      </c>
      <c r="B162" s="87" t="s">
        <v>928</v>
      </c>
      <c r="C162" s="87" t="s">
        <v>432</v>
      </c>
      <c r="F162" s="87" t="s">
        <v>252</v>
      </c>
      <c r="G162" s="87" t="s">
        <v>1452</v>
      </c>
      <c r="H162" s="87" t="str">
        <f t="shared" si="2"/>
        <v>RXV</v>
      </c>
      <c r="I162" s="87" t="s">
        <v>1452</v>
      </c>
    </row>
    <row r="163" spans="1:9" x14ac:dyDescent="0.2">
      <c r="A163" s="87" t="s">
        <v>214</v>
      </c>
      <c r="B163" s="87" t="s">
        <v>929</v>
      </c>
      <c r="C163" s="87" t="s">
        <v>214</v>
      </c>
      <c r="F163" s="87" t="s">
        <v>551</v>
      </c>
      <c r="G163" s="87" t="s">
        <v>1273</v>
      </c>
      <c r="H163" s="87" t="str">
        <f t="shared" si="2"/>
        <v>RJ1-X</v>
      </c>
      <c r="I163" s="87" t="s">
        <v>1273</v>
      </c>
    </row>
    <row r="164" spans="1:9" x14ac:dyDescent="0.2">
      <c r="A164" s="87" t="s">
        <v>250</v>
      </c>
      <c r="B164" s="87" t="s">
        <v>930</v>
      </c>
      <c r="C164" s="87" t="s">
        <v>250</v>
      </c>
      <c r="F164" s="87" t="s">
        <v>560</v>
      </c>
      <c r="G164" s="87" t="s">
        <v>954</v>
      </c>
      <c r="H164" s="87" t="str">
        <f t="shared" si="2"/>
        <v>RN5-X</v>
      </c>
      <c r="I164" s="87" t="s">
        <v>954</v>
      </c>
    </row>
    <row r="165" spans="1:9" x14ac:dyDescent="0.2">
      <c r="A165" s="87" t="s">
        <v>228</v>
      </c>
      <c r="B165" s="87" t="s">
        <v>931</v>
      </c>
      <c r="C165" s="87" t="s">
        <v>228</v>
      </c>
      <c r="F165" s="87" t="s">
        <v>388</v>
      </c>
      <c r="G165" s="87" t="s">
        <v>1274</v>
      </c>
      <c r="H165" s="87" t="str">
        <f t="shared" si="2"/>
        <v>RCD</v>
      </c>
      <c r="I165" s="87" t="s">
        <v>1274</v>
      </c>
    </row>
    <row r="166" spans="1:9" x14ac:dyDescent="0.2">
      <c r="A166" s="87" t="s">
        <v>240</v>
      </c>
      <c r="B166" s="87" t="s">
        <v>932</v>
      </c>
      <c r="C166" s="87" t="s">
        <v>240</v>
      </c>
      <c r="F166" s="87" t="s">
        <v>1338</v>
      </c>
      <c r="G166" s="87" t="s">
        <v>1453</v>
      </c>
      <c r="H166" s="87" t="str">
        <f t="shared" si="2"/>
        <v>NDA03</v>
      </c>
      <c r="I166" s="87" t="s">
        <v>1453</v>
      </c>
    </row>
    <row r="167" spans="1:9" x14ac:dyDescent="0.2">
      <c r="A167" s="87" t="s">
        <v>782</v>
      </c>
      <c r="B167" s="87" t="s">
        <v>933</v>
      </c>
      <c r="C167" s="87" t="s">
        <v>782</v>
      </c>
      <c r="F167" s="87" t="s">
        <v>801</v>
      </c>
      <c r="G167" s="87" t="s">
        <v>955</v>
      </c>
      <c r="H167" s="87" t="str">
        <f t="shared" si="2"/>
        <v>NXP04</v>
      </c>
      <c r="I167" s="87" t="s">
        <v>955</v>
      </c>
    </row>
    <row r="168" spans="1:9" x14ac:dyDescent="0.2">
      <c r="A168" s="87" t="s">
        <v>579</v>
      </c>
      <c r="B168" s="87" t="s">
        <v>934</v>
      </c>
      <c r="C168" s="87" t="s">
        <v>579</v>
      </c>
      <c r="F168" s="87" t="s">
        <v>1378</v>
      </c>
      <c r="G168" s="87" t="s">
        <v>1454</v>
      </c>
      <c r="H168" s="87" t="str">
        <f t="shared" si="2"/>
        <v>NHM15</v>
      </c>
      <c r="I168" s="87" t="s">
        <v>1454</v>
      </c>
    </row>
    <row r="169" spans="1:9" x14ac:dyDescent="0.2">
      <c r="A169" s="87" t="s">
        <v>46</v>
      </c>
      <c r="B169" s="87" t="s">
        <v>935</v>
      </c>
      <c r="C169" s="87" t="s">
        <v>46</v>
      </c>
      <c r="F169" s="87" t="s">
        <v>573</v>
      </c>
      <c r="G169" s="87" t="s">
        <v>1455</v>
      </c>
      <c r="H169" s="87" t="str">
        <f t="shared" si="2"/>
        <v>RR1-X</v>
      </c>
      <c r="I169" s="87" t="s">
        <v>1455</v>
      </c>
    </row>
    <row r="170" spans="1:9" x14ac:dyDescent="0.2">
      <c r="A170" s="87" t="s">
        <v>796</v>
      </c>
      <c r="B170" s="87" t="s">
        <v>936</v>
      </c>
      <c r="C170" s="87" t="s">
        <v>796</v>
      </c>
      <c r="F170" s="87" t="s">
        <v>548</v>
      </c>
      <c r="G170" s="87" t="s">
        <v>957</v>
      </c>
      <c r="H170" s="87" t="str">
        <f t="shared" si="2"/>
        <v>RY4</v>
      </c>
      <c r="I170" s="87" t="s">
        <v>957</v>
      </c>
    </row>
    <row r="171" spans="1:9" x14ac:dyDescent="0.2">
      <c r="A171" s="87" t="s">
        <v>552</v>
      </c>
      <c r="B171" s="87" t="s">
        <v>1272</v>
      </c>
      <c r="C171" s="87" t="s">
        <v>552</v>
      </c>
      <c r="F171" s="87" t="s">
        <v>230</v>
      </c>
      <c r="G171" s="87" t="s">
        <v>958</v>
      </c>
      <c r="H171" s="87" t="str">
        <f t="shared" si="2"/>
        <v>RWR</v>
      </c>
      <c r="I171" s="87" t="s">
        <v>958</v>
      </c>
    </row>
    <row r="172" spans="1:9" x14ac:dyDescent="0.2">
      <c r="A172" s="87" t="s">
        <v>1218</v>
      </c>
      <c r="B172" s="87" t="s">
        <v>1233</v>
      </c>
      <c r="C172" s="87" t="s">
        <v>1218</v>
      </c>
      <c r="F172" s="88" t="s">
        <v>546</v>
      </c>
      <c r="G172" s="87" t="s">
        <v>959</v>
      </c>
      <c r="H172" s="87" t="str">
        <f t="shared" si="2"/>
        <v>RQQ-X</v>
      </c>
      <c r="I172" s="87" t="s">
        <v>959</v>
      </c>
    </row>
    <row r="173" spans="1:9" x14ac:dyDescent="0.2">
      <c r="A173" s="87" t="s">
        <v>336</v>
      </c>
      <c r="B173" s="87" t="s">
        <v>937</v>
      </c>
      <c r="C173" s="87" t="s">
        <v>336</v>
      </c>
      <c r="F173" s="87" t="s">
        <v>186</v>
      </c>
      <c r="G173" s="87" t="s">
        <v>960</v>
      </c>
      <c r="H173" s="87" t="str">
        <f t="shared" si="2"/>
        <v>RQX</v>
      </c>
      <c r="I173" s="87" t="s">
        <v>960</v>
      </c>
    </row>
    <row r="174" spans="1:9" x14ac:dyDescent="0.2">
      <c r="A174" s="87" t="s">
        <v>361</v>
      </c>
      <c r="B174" s="87" t="s">
        <v>938</v>
      </c>
      <c r="C174" s="87" t="s">
        <v>361</v>
      </c>
      <c r="F174" s="87" t="s">
        <v>354</v>
      </c>
      <c r="G174" s="87" t="s">
        <v>961</v>
      </c>
      <c r="H174" s="87" t="str">
        <f t="shared" si="2"/>
        <v>NVC25</v>
      </c>
      <c r="I174" s="87" t="s">
        <v>961</v>
      </c>
    </row>
    <row r="175" spans="1:9" x14ac:dyDescent="0.2">
      <c r="A175" s="87" t="s">
        <v>337</v>
      </c>
      <c r="B175" s="87" t="s">
        <v>939</v>
      </c>
      <c r="C175" s="87" t="s">
        <v>337</v>
      </c>
      <c r="F175" s="87" t="s">
        <v>744</v>
      </c>
      <c r="G175" s="87" t="s">
        <v>1276</v>
      </c>
      <c r="H175" s="87" t="str">
        <f t="shared" si="2"/>
        <v>RY9</v>
      </c>
      <c r="I175" s="87" t="s">
        <v>1276</v>
      </c>
    </row>
    <row r="176" spans="1:9" x14ac:dyDescent="0.2">
      <c r="A176" s="87" t="s">
        <v>785</v>
      </c>
      <c r="B176" s="87" t="s">
        <v>940</v>
      </c>
      <c r="C176" s="87" t="s">
        <v>785</v>
      </c>
      <c r="F176" s="87" t="s">
        <v>1326</v>
      </c>
      <c r="G176" s="87" t="s">
        <v>1456</v>
      </c>
      <c r="H176" s="87" t="str">
        <f t="shared" si="2"/>
        <v>NTX19</v>
      </c>
      <c r="I176" s="87" t="s">
        <v>1456</v>
      </c>
    </row>
    <row r="177" spans="1:9" x14ac:dyDescent="0.2">
      <c r="A177" s="87" t="s">
        <v>1210</v>
      </c>
      <c r="B177" s="87" t="s">
        <v>1227</v>
      </c>
      <c r="C177" s="87" t="s">
        <v>1210</v>
      </c>
      <c r="F177" s="88" t="s">
        <v>221</v>
      </c>
      <c r="G177" s="87" t="s">
        <v>1277</v>
      </c>
      <c r="H177" s="87" t="str">
        <f t="shared" si="2"/>
        <v>RWA</v>
      </c>
      <c r="I177" s="87" t="s">
        <v>1277</v>
      </c>
    </row>
    <row r="178" spans="1:9" x14ac:dyDescent="0.2">
      <c r="A178" s="87" t="s">
        <v>398</v>
      </c>
      <c r="B178" s="87" t="s">
        <v>941</v>
      </c>
      <c r="C178" s="87" t="s">
        <v>398</v>
      </c>
      <c r="F178" s="87" t="s">
        <v>582</v>
      </c>
      <c r="G178" s="87" t="s">
        <v>962</v>
      </c>
      <c r="H178" s="87" t="str">
        <f t="shared" si="2"/>
        <v>RV9-X</v>
      </c>
      <c r="I178" s="87" t="s">
        <v>962</v>
      </c>
    </row>
    <row r="179" spans="1:9" x14ac:dyDescent="0.2">
      <c r="A179" s="87" t="s">
        <v>739</v>
      </c>
      <c r="B179" s="87" t="s">
        <v>942</v>
      </c>
      <c r="C179" s="87" t="s">
        <v>739</v>
      </c>
      <c r="F179" s="87" t="s">
        <v>257</v>
      </c>
      <c r="G179" s="87" t="s">
        <v>963</v>
      </c>
      <c r="H179" s="87" t="str">
        <f t="shared" si="2"/>
        <v>RYJ</v>
      </c>
      <c r="I179" s="87" t="s">
        <v>963</v>
      </c>
    </row>
    <row r="180" spans="1:9" x14ac:dyDescent="0.2">
      <c r="A180" s="87" t="s">
        <v>338</v>
      </c>
      <c r="B180" s="87" t="s">
        <v>943</v>
      </c>
      <c r="C180" s="87" t="s">
        <v>338</v>
      </c>
      <c r="F180" s="88" t="s">
        <v>415</v>
      </c>
      <c r="G180" s="87" t="s">
        <v>964</v>
      </c>
      <c r="H180" s="87" t="str">
        <f t="shared" si="2"/>
        <v>RGQ</v>
      </c>
      <c r="I180" s="87" t="s">
        <v>964</v>
      </c>
    </row>
    <row r="181" spans="1:9" x14ac:dyDescent="0.2">
      <c r="A181" s="93" t="s">
        <v>554</v>
      </c>
      <c r="B181" s="93" t="s">
        <v>944</v>
      </c>
      <c r="C181" s="93" t="s">
        <v>554</v>
      </c>
      <c r="F181" s="87" t="s">
        <v>748</v>
      </c>
      <c r="G181" s="87" t="s">
        <v>1457</v>
      </c>
      <c r="H181" s="87" t="str">
        <f t="shared" si="2"/>
        <v>R1F-X</v>
      </c>
      <c r="I181" s="87" t="s">
        <v>1457</v>
      </c>
    </row>
    <row r="182" spans="1:9" x14ac:dyDescent="0.2">
      <c r="A182" s="87" t="s">
        <v>445</v>
      </c>
      <c r="B182" s="87" t="s">
        <v>945</v>
      </c>
      <c r="C182" s="87" t="s">
        <v>445</v>
      </c>
      <c r="F182" s="87" t="s">
        <v>414</v>
      </c>
      <c r="G182" s="87" t="s">
        <v>966</v>
      </c>
      <c r="H182" s="87" t="str">
        <f t="shared" si="2"/>
        <v>RGP</v>
      </c>
      <c r="I182" s="87" t="s">
        <v>966</v>
      </c>
    </row>
    <row r="183" spans="1:9" x14ac:dyDescent="0.2">
      <c r="A183" s="87" t="s">
        <v>792</v>
      </c>
      <c r="B183" s="87" t="s">
        <v>946</v>
      </c>
      <c r="C183" s="87" t="s">
        <v>792</v>
      </c>
      <c r="F183" s="87" t="s">
        <v>255</v>
      </c>
      <c r="G183" s="87" t="s">
        <v>1278</v>
      </c>
      <c r="H183" s="87" t="str">
        <f t="shared" si="2"/>
        <v>RXY</v>
      </c>
      <c r="I183" s="87" t="s">
        <v>1278</v>
      </c>
    </row>
    <row r="184" spans="1:9" x14ac:dyDescent="0.2">
      <c r="A184" s="87" t="s">
        <v>799</v>
      </c>
      <c r="B184" s="87" t="s">
        <v>947</v>
      </c>
      <c r="C184" s="87" t="s">
        <v>799</v>
      </c>
      <c r="F184" s="87" t="s">
        <v>607</v>
      </c>
      <c r="G184" s="87" t="s">
        <v>1458</v>
      </c>
      <c r="H184" s="87" t="str">
        <f t="shared" si="2"/>
        <v>RYY</v>
      </c>
      <c r="I184" s="87" t="s">
        <v>1458</v>
      </c>
    </row>
    <row r="185" spans="1:9" x14ac:dyDescent="0.2">
      <c r="A185" s="87" t="s">
        <v>810</v>
      </c>
      <c r="B185" s="87" t="s">
        <v>948</v>
      </c>
      <c r="C185" s="87" t="s">
        <v>810</v>
      </c>
      <c r="F185" s="88" t="s">
        <v>457</v>
      </c>
      <c r="G185" s="87" t="s">
        <v>968</v>
      </c>
      <c r="H185" s="87" t="str">
        <f t="shared" si="2"/>
        <v>RNQ</v>
      </c>
      <c r="I185" s="87" t="s">
        <v>968</v>
      </c>
    </row>
    <row r="186" spans="1:9" x14ac:dyDescent="0.2">
      <c r="A186" s="93" t="s">
        <v>200</v>
      </c>
      <c r="B186" s="93" t="s">
        <v>949</v>
      </c>
      <c r="C186" s="93" t="s">
        <v>200</v>
      </c>
      <c r="F186" s="87" t="s">
        <v>1327</v>
      </c>
      <c r="G186" s="87" t="s">
        <v>1459</v>
      </c>
      <c r="H186" s="87" t="str">
        <f t="shared" si="2"/>
        <v>ADP02</v>
      </c>
      <c r="I186" s="87" t="s">
        <v>1459</v>
      </c>
    </row>
    <row r="187" spans="1:9" x14ac:dyDescent="0.2">
      <c r="A187" s="87" t="s">
        <v>462</v>
      </c>
      <c r="B187" s="87" t="s">
        <v>950</v>
      </c>
      <c r="C187" s="87" t="s">
        <v>462</v>
      </c>
      <c r="F187" s="87" t="s">
        <v>435</v>
      </c>
      <c r="G187" s="87" t="s">
        <v>969</v>
      </c>
      <c r="H187" s="87" t="str">
        <f t="shared" si="2"/>
        <v>RJZ</v>
      </c>
      <c r="I187" s="87" t="s">
        <v>969</v>
      </c>
    </row>
    <row r="188" spans="1:9" x14ac:dyDescent="0.2">
      <c r="A188" s="87" t="s">
        <v>803</v>
      </c>
      <c r="B188" s="87" t="s">
        <v>951</v>
      </c>
      <c r="C188" s="87" t="s">
        <v>803</v>
      </c>
      <c r="F188" s="87" t="s">
        <v>374</v>
      </c>
      <c r="G188" s="87" t="s">
        <v>971</v>
      </c>
      <c r="H188" s="87" t="str">
        <f t="shared" si="2"/>
        <v>RAX</v>
      </c>
      <c r="I188" s="87" t="s">
        <v>971</v>
      </c>
    </row>
    <row r="189" spans="1:9" x14ac:dyDescent="0.2">
      <c r="A189" s="87" t="s">
        <v>453</v>
      </c>
      <c r="B189" s="87" t="s">
        <v>952</v>
      </c>
      <c r="C189" s="87" t="s">
        <v>453</v>
      </c>
      <c r="F189" s="87" t="s">
        <v>219</v>
      </c>
      <c r="G189" s="87" t="s">
        <v>972</v>
      </c>
      <c r="H189" s="87" t="str">
        <f t="shared" si="2"/>
        <v>RW5</v>
      </c>
      <c r="I189" s="87" t="s">
        <v>972</v>
      </c>
    </row>
    <row r="190" spans="1:9" x14ac:dyDescent="0.2">
      <c r="A190" s="87" t="s">
        <v>252</v>
      </c>
      <c r="B190" s="87" t="s">
        <v>953</v>
      </c>
      <c r="C190" s="87" t="s">
        <v>252</v>
      </c>
      <c r="F190" s="87" t="s">
        <v>247</v>
      </c>
      <c r="G190" s="87" t="s">
        <v>973</v>
      </c>
      <c r="H190" s="87" t="str">
        <f t="shared" si="2"/>
        <v>RXN</v>
      </c>
      <c r="I190" s="87" t="s">
        <v>973</v>
      </c>
    </row>
    <row r="191" spans="1:9" x14ac:dyDescent="0.2">
      <c r="A191" s="87" t="s">
        <v>551</v>
      </c>
      <c r="B191" s="87" t="s">
        <v>1273</v>
      </c>
      <c r="C191" s="87" t="s">
        <v>551</v>
      </c>
      <c r="F191" s="87" t="s">
        <v>807</v>
      </c>
      <c r="G191" s="87" t="s">
        <v>974</v>
      </c>
      <c r="H191" s="87" t="str">
        <f t="shared" si="2"/>
        <v>NXP20</v>
      </c>
      <c r="I191" s="87" t="s">
        <v>974</v>
      </c>
    </row>
    <row r="192" spans="1:9" x14ac:dyDescent="0.2">
      <c r="A192" s="87" t="s">
        <v>560</v>
      </c>
      <c r="B192" s="87" t="s">
        <v>954</v>
      </c>
      <c r="C192" s="87" t="s">
        <v>560</v>
      </c>
      <c r="F192" s="87" t="s">
        <v>411</v>
      </c>
      <c r="G192" s="87" t="s">
        <v>1279</v>
      </c>
      <c r="H192" s="87" t="str">
        <f t="shared" si="2"/>
        <v>RGD</v>
      </c>
      <c r="I192" s="87" t="s">
        <v>1279</v>
      </c>
    </row>
    <row r="193" spans="1:9" x14ac:dyDescent="0.2">
      <c r="A193" s="87" t="s">
        <v>388</v>
      </c>
      <c r="B193" s="87" t="s">
        <v>1274</v>
      </c>
      <c r="C193" s="87" t="s">
        <v>388</v>
      </c>
      <c r="F193" s="87" t="s">
        <v>812</v>
      </c>
      <c r="G193" s="87" t="s">
        <v>976</v>
      </c>
      <c r="H193" s="87" t="str">
        <f t="shared" si="2"/>
        <v>RY6</v>
      </c>
      <c r="I193" s="87" t="s">
        <v>976</v>
      </c>
    </row>
    <row r="194" spans="1:9" x14ac:dyDescent="0.2">
      <c r="A194" s="87" t="s">
        <v>801</v>
      </c>
      <c r="B194" s="87" t="s">
        <v>955</v>
      </c>
      <c r="C194" s="87" t="s">
        <v>801</v>
      </c>
      <c r="F194" s="88" t="s">
        <v>188</v>
      </c>
      <c r="G194" s="87" t="s">
        <v>977</v>
      </c>
      <c r="H194" s="87" t="str">
        <f t="shared" si="2"/>
        <v>RR8</v>
      </c>
      <c r="I194" s="87" t="s">
        <v>977</v>
      </c>
    </row>
    <row r="195" spans="1:9" x14ac:dyDescent="0.2">
      <c r="A195" s="87" t="s">
        <v>573</v>
      </c>
      <c r="B195" s="87" t="s">
        <v>956</v>
      </c>
      <c r="C195" s="87" t="s">
        <v>573</v>
      </c>
      <c r="F195" s="87" t="s">
        <v>1363</v>
      </c>
      <c r="G195" s="87" t="s">
        <v>1460</v>
      </c>
      <c r="H195" s="87" t="str">
        <f t="shared" si="2"/>
        <v>ACG07</v>
      </c>
      <c r="I195" s="87" t="s">
        <v>1460</v>
      </c>
    </row>
    <row r="196" spans="1:9" x14ac:dyDescent="0.2">
      <c r="A196" s="87" t="s">
        <v>394</v>
      </c>
      <c r="B196" s="87" t="s">
        <v>1275</v>
      </c>
      <c r="C196" s="87" t="s">
        <v>394</v>
      </c>
      <c r="F196" s="87" t="s">
        <v>198</v>
      </c>
      <c r="G196" s="87" t="s">
        <v>978</v>
      </c>
      <c r="H196" s="87" t="str">
        <f t="shared" si="2"/>
        <v>RT5</v>
      </c>
      <c r="I196" s="87" t="s">
        <v>978</v>
      </c>
    </row>
    <row r="197" spans="1:9" x14ac:dyDescent="0.2">
      <c r="A197" s="87" t="s">
        <v>548</v>
      </c>
      <c r="B197" s="87" t="s">
        <v>957</v>
      </c>
      <c r="C197" s="87" t="s">
        <v>548</v>
      </c>
      <c r="F197" s="87" t="s">
        <v>425</v>
      </c>
      <c r="G197" s="87" t="s">
        <v>1280</v>
      </c>
      <c r="H197" s="87" t="str">
        <f t="shared" si="2"/>
        <v>RJ2</v>
      </c>
      <c r="I197" s="87" t="s">
        <v>1280</v>
      </c>
    </row>
    <row r="198" spans="1:9" x14ac:dyDescent="0.2">
      <c r="A198" s="87" t="s">
        <v>230</v>
      </c>
      <c r="B198" s="87" t="s">
        <v>958</v>
      </c>
      <c r="C198" s="87" t="s">
        <v>230</v>
      </c>
      <c r="F198" s="88" t="s">
        <v>591</v>
      </c>
      <c r="G198" s="87" t="s">
        <v>979</v>
      </c>
      <c r="H198" s="87" t="str">
        <f t="shared" si="2"/>
        <v>RY5</v>
      </c>
      <c r="I198" s="87" t="s">
        <v>979</v>
      </c>
    </row>
    <row r="199" spans="1:9" x14ac:dyDescent="0.2">
      <c r="A199" s="87" t="s">
        <v>546</v>
      </c>
      <c r="B199" s="87" t="s">
        <v>959</v>
      </c>
      <c r="C199" s="87" t="s">
        <v>546</v>
      </c>
      <c r="F199" s="87" t="s">
        <v>464</v>
      </c>
      <c r="G199" s="87" t="s">
        <v>980</v>
      </c>
      <c r="H199" s="87" t="str">
        <f t="shared" si="2"/>
        <v>RP7</v>
      </c>
      <c r="I199" s="87" t="s">
        <v>980</v>
      </c>
    </row>
    <row r="200" spans="1:9" x14ac:dyDescent="0.2">
      <c r="A200" s="87" t="s">
        <v>186</v>
      </c>
      <c r="B200" s="87" t="s">
        <v>960</v>
      </c>
      <c r="C200" s="87" t="s">
        <v>186</v>
      </c>
      <c r="F200" s="87" t="s">
        <v>1368</v>
      </c>
      <c r="G200" s="87" t="s">
        <v>1461</v>
      </c>
      <c r="H200" s="87" t="str">
        <f t="shared" ref="H200:H263" si="3">F200</f>
        <v>NAM04</v>
      </c>
      <c r="I200" s="87" t="s">
        <v>1461</v>
      </c>
    </row>
    <row r="201" spans="1:9" x14ac:dyDescent="0.2">
      <c r="A201" s="87" t="s">
        <v>354</v>
      </c>
      <c r="B201" s="87" t="s">
        <v>961</v>
      </c>
      <c r="C201" s="87" t="s">
        <v>354</v>
      </c>
      <c r="F201" s="87" t="s">
        <v>587</v>
      </c>
      <c r="G201" s="87" t="s">
        <v>981</v>
      </c>
      <c r="H201" s="87" t="str">
        <f t="shared" si="3"/>
        <v>RY1</v>
      </c>
      <c r="I201" s="87" t="s">
        <v>981</v>
      </c>
    </row>
    <row r="202" spans="1:9" x14ac:dyDescent="0.2">
      <c r="A202" s="87" t="s">
        <v>744</v>
      </c>
      <c r="B202" s="87" t="s">
        <v>1276</v>
      </c>
      <c r="C202" s="87" t="s">
        <v>744</v>
      </c>
      <c r="F202" s="87" t="s">
        <v>380</v>
      </c>
      <c r="G202" s="87" t="s">
        <v>1281</v>
      </c>
      <c r="H202" s="87" t="str">
        <f t="shared" si="3"/>
        <v>RBQ</v>
      </c>
      <c r="I202" s="87" t="s">
        <v>1281</v>
      </c>
    </row>
    <row r="203" spans="1:9" x14ac:dyDescent="0.2">
      <c r="A203" s="87" t="s">
        <v>221</v>
      </c>
      <c r="B203" s="87" t="s">
        <v>1277</v>
      </c>
      <c r="C203" s="87" t="s">
        <v>221</v>
      </c>
      <c r="F203" s="87" t="s">
        <v>404</v>
      </c>
      <c r="G203" s="87" t="s">
        <v>982</v>
      </c>
      <c r="H203" s="87" t="str">
        <f t="shared" si="3"/>
        <v>REP</v>
      </c>
      <c r="I203" s="87" t="s">
        <v>982</v>
      </c>
    </row>
    <row r="204" spans="1:9" x14ac:dyDescent="0.2">
      <c r="A204" s="87" t="s">
        <v>582</v>
      </c>
      <c r="B204" s="87" t="s">
        <v>962</v>
      </c>
      <c r="C204" s="87" t="s">
        <v>582</v>
      </c>
      <c r="F204" s="87" t="s">
        <v>609</v>
      </c>
      <c r="G204" s="87" t="s">
        <v>1462</v>
      </c>
      <c r="H204" s="87" t="str">
        <f t="shared" si="3"/>
        <v>NR501</v>
      </c>
      <c r="I204" s="87" t="s">
        <v>1462</v>
      </c>
    </row>
    <row r="205" spans="1:9" x14ac:dyDescent="0.2">
      <c r="A205" s="87" t="s">
        <v>257</v>
      </c>
      <c r="B205" s="87" t="s">
        <v>963</v>
      </c>
      <c r="C205" s="87" t="s">
        <v>257</v>
      </c>
      <c r="F205" s="87" t="s">
        <v>1373</v>
      </c>
      <c r="G205" s="87" t="s">
        <v>1463</v>
      </c>
      <c r="H205" s="87" t="str">
        <f t="shared" si="3"/>
        <v>NDAJ0</v>
      </c>
      <c r="I205" s="87" t="s">
        <v>1463</v>
      </c>
    </row>
    <row r="206" spans="1:9" x14ac:dyDescent="0.2">
      <c r="A206" s="87" t="s">
        <v>415</v>
      </c>
      <c r="B206" s="87" t="s">
        <v>964</v>
      </c>
      <c r="C206" s="87" t="s">
        <v>415</v>
      </c>
      <c r="F206" s="87" t="s">
        <v>1220</v>
      </c>
      <c r="G206" s="87" t="s">
        <v>1235</v>
      </c>
      <c r="H206" s="87" t="str">
        <f t="shared" si="3"/>
        <v>R1K</v>
      </c>
      <c r="I206" s="87" t="s">
        <v>1235</v>
      </c>
    </row>
    <row r="207" spans="1:9" x14ac:dyDescent="0.2">
      <c r="A207" s="87" t="s">
        <v>748</v>
      </c>
      <c r="B207" s="87" t="s">
        <v>965</v>
      </c>
      <c r="C207" s="87" t="s">
        <v>748</v>
      </c>
      <c r="F207" s="87" t="s">
        <v>386</v>
      </c>
      <c r="G207" s="87" t="s">
        <v>1282</v>
      </c>
      <c r="H207" s="87" t="str">
        <f t="shared" si="3"/>
        <v>RC9</v>
      </c>
      <c r="I207" s="87" t="s">
        <v>1282</v>
      </c>
    </row>
    <row r="208" spans="1:9" x14ac:dyDescent="0.2">
      <c r="A208" s="87" t="s">
        <v>414</v>
      </c>
      <c r="B208" s="87" t="s">
        <v>966</v>
      </c>
      <c r="C208" s="87" t="s">
        <v>414</v>
      </c>
      <c r="F208" s="88" t="s">
        <v>224</v>
      </c>
      <c r="G208" s="87" t="s">
        <v>1283</v>
      </c>
      <c r="H208" s="87" t="str">
        <f t="shared" si="3"/>
        <v>RWF</v>
      </c>
      <c r="I208" s="87" t="s">
        <v>1283</v>
      </c>
    </row>
    <row r="209" spans="1:9" x14ac:dyDescent="0.2">
      <c r="A209" s="87" t="s">
        <v>255</v>
      </c>
      <c r="B209" s="87" t="s">
        <v>1278</v>
      </c>
      <c r="C209" s="87" t="s">
        <v>255</v>
      </c>
      <c r="F209" s="87" t="s">
        <v>465</v>
      </c>
      <c r="G209" s="87" t="s">
        <v>983</v>
      </c>
      <c r="H209" s="87" t="str">
        <f t="shared" si="3"/>
        <v>RPA</v>
      </c>
      <c r="I209" s="87" t="s">
        <v>983</v>
      </c>
    </row>
    <row r="210" spans="1:9" x14ac:dyDescent="0.2">
      <c r="A210" s="87" t="s">
        <v>607</v>
      </c>
      <c r="B210" s="87" t="s">
        <v>967</v>
      </c>
      <c r="C210" s="87" t="s">
        <v>607</v>
      </c>
      <c r="F210" s="87" t="s">
        <v>1366</v>
      </c>
      <c r="G210" s="87" t="s">
        <v>1464</v>
      </c>
      <c r="H210" s="87" t="str">
        <f t="shared" si="3"/>
        <v>NAM02</v>
      </c>
      <c r="I210" s="87" t="s">
        <v>1464</v>
      </c>
    </row>
    <row r="211" spans="1:9" x14ac:dyDescent="0.2">
      <c r="A211" s="87" t="s">
        <v>457</v>
      </c>
      <c r="B211" s="87" t="s">
        <v>968</v>
      </c>
      <c r="C211" s="87" t="s">
        <v>457</v>
      </c>
      <c r="F211" s="87" t="s">
        <v>218</v>
      </c>
      <c r="G211" s="87" t="s">
        <v>1465</v>
      </c>
      <c r="H211" s="87" t="str">
        <f t="shared" si="3"/>
        <v>RW4</v>
      </c>
      <c r="I211" s="87" t="s">
        <v>1465</v>
      </c>
    </row>
    <row r="212" spans="1:9" x14ac:dyDescent="0.2">
      <c r="A212" s="87" t="s">
        <v>435</v>
      </c>
      <c r="B212" s="87" t="s">
        <v>969</v>
      </c>
      <c r="C212" s="87" t="s">
        <v>435</v>
      </c>
      <c r="F212" s="87" t="s">
        <v>382</v>
      </c>
      <c r="G212" s="87" t="s">
        <v>985</v>
      </c>
      <c r="H212" s="87" t="str">
        <f t="shared" si="3"/>
        <v>RBT</v>
      </c>
      <c r="I212" s="87" t="s">
        <v>985</v>
      </c>
    </row>
    <row r="213" spans="1:9" x14ac:dyDescent="0.2">
      <c r="A213" s="87" t="s">
        <v>808</v>
      </c>
      <c r="B213" s="87" t="s">
        <v>970</v>
      </c>
      <c r="C213" s="87" t="s">
        <v>808</v>
      </c>
      <c r="F213" s="87" t="s">
        <v>183</v>
      </c>
      <c r="G213" s="87" t="s">
        <v>986</v>
      </c>
      <c r="H213" s="87" t="str">
        <f t="shared" si="3"/>
        <v>RQ8</v>
      </c>
      <c r="I213" s="87" t="s">
        <v>986</v>
      </c>
    </row>
    <row r="214" spans="1:9" x14ac:dyDescent="0.2">
      <c r="A214" s="87" t="s">
        <v>374</v>
      </c>
      <c r="B214" s="87" t="s">
        <v>971</v>
      </c>
      <c r="C214" s="87" t="s">
        <v>374</v>
      </c>
      <c r="F214" s="87" t="s">
        <v>583</v>
      </c>
      <c r="G214" s="87" t="s">
        <v>988</v>
      </c>
      <c r="H214" s="87" t="str">
        <f t="shared" si="3"/>
        <v>RXF-X</v>
      </c>
      <c r="I214" s="87" t="s">
        <v>988</v>
      </c>
    </row>
    <row r="215" spans="1:9" x14ac:dyDescent="0.2">
      <c r="A215" s="87" t="s">
        <v>219</v>
      </c>
      <c r="B215" s="87" t="s">
        <v>972</v>
      </c>
      <c r="C215" s="87" t="s">
        <v>219</v>
      </c>
      <c r="F215" s="87" t="s">
        <v>1342</v>
      </c>
      <c r="G215" s="87" t="s">
        <v>1466</v>
      </c>
      <c r="H215" s="87" t="str">
        <f t="shared" si="3"/>
        <v>NDA26</v>
      </c>
      <c r="I215" s="87" t="s">
        <v>1466</v>
      </c>
    </row>
    <row r="216" spans="1:9" x14ac:dyDescent="0.2">
      <c r="A216" s="87" t="s">
        <v>247</v>
      </c>
      <c r="B216" s="87" t="s">
        <v>973</v>
      </c>
      <c r="C216" s="87" t="s">
        <v>247</v>
      </c>
      <c r="F216" s="87" t="s">
        <v>395</v>
      </c>
      <c r="G216" s="87" t="s">
        <v>1467</v>
      </c>
      <c r="H216" s="87" t="str">
        <f t="shared" si="3"/>
        <v>RD8</v>
      </c>
      <c r="I216" s="87" t="s">
        <v>1467</v>
      </c>
    </row>
    <row r="217" spans="1:9" x14ac:dyDescent="0.2">
      <c r="A217" s="87" t="s">
        <v>807</v>
      </c>
      <c r="B217" s="87" t="s">
        <v>974</v>
      </c>
      <c r="C217" s="87" t="s">
        <v>807</v>
      </c>
      <c r="F217" s="87" t="s">
        <v>811</v>
      </c>
      <c r="G217" s="87" t="s">
        <v>991</v>
      </c>
      <c r="H217" s="87" t="str">
        <f t="shared" si="3"/>
        <v>RP6</v>
      </c>
      <c r="I217" s="87" t="s">
        <v>991</v>
      </c>
    </row>
    <row r="218" spans="1:9" x14ac:dyDescent="0.2">
      <c r="A218" s="87" t="s">
        <v>791</v>
      </c>
      <c r="B218" s="87" t="s">
        <v>975</v>
      </c>
      <c r="C218" s="87" t="s">
        <v>791</v>
      </c>
      <c r="F218" s="87" t="s">
        <v>1369</v>
      </c>
      <c r="G218" s="87" t="s">
        <v>1468</v>
      </c>
      <c r="H218" s="87" t="str">
        <f t="shared" si="3"/>
        <v>NAM06</v>
      </c>
      <c r="I218" s="87" t="s">
        <v>1468</v>
      </c>
    </row>
    <row r="219" spans="1:9" x14ac:dyDescent="0.2">
      <c r="A219" s="87" t="s">
        <v>411</v>
      </c>
      <c r="B219" s="87" t="s">
        <v>1279</v>
      </c>
      <c r="C219" s="87" t="s">
        <v>411</v>
      </c>
      <c r="F219" s="87" t="s">
        <v>793</v>
      </c>
      <c r="G219" s="87" t="s">
        <v>992</v>
      </c>
      <c r="H219" s="87" t="str">
        <f t="shared" si="3"/>
        <v>NR527</v>
      </c>
      <c r="I219" s="87" t="s">
        <v>992</v>
      </c>
    </row>
    <row r="220" spans="1:9" x14ac:dyDescent="0.2">
      <c r="A220" s="87" t="s">
        <v>812</v>
      </c>
      <c r="B220" s="87" t="s">
        <v>976</v>
      </c>
      <c r="C220" s="87" t="s">
        <v>812</v>
      </c>
      <c r="F220" s="87" t="s">
        <v>339</v>
      </c>
      <c r="G220" s="87" t="s">
        <v>993</v>
      </c>
      <c r="H220" s="87" t="str">
        <f t="shared" si="3"/>
        <v>NVC08</v>
      </c>
      <c r="I220" s="87" t="s">
        <v>993</v>
      </c>
    </row>
    <row r="221" spans="1:9" x14ac:dyDescent="0.2">
      <c r="A221" s="87" t="s">
        <v>188</v>
      </c>
      <c r="B221" s="87" t="s">
        <v>977</v>
      </c>
      <c r="C221" s="87" t="s">
        <v>188</v>
      </c>
      <c r="F221" s="87" t="s">
        <v>49</v>
      </c>
      <c r="G221" s="87" t="s">
        <v>995</v>
      </c>
      <c r="H221" s="87" t="str">
        <f t="shared" si="3"/>
        <v>NVC09</v>
      </c>
      <c r="I221" s="87" t="s">
        <v>995</v>
      </c>
    </row>
    <row r="222" spans="1:9" x14ac:dyDescent="0.2">
      <c r="A222" s="87" t="s">
        <v>198</v>
      </c>
      <c r="B222" s="87" t="s">
        <v>978</v>
      </c>
      <c r="C222" s="87" t="s">
        <v>198</v>
      </c>
      <c r="F222" s="87" t="s">
        <v>1376</v>
      </c>
      <c r="G222" s="87" t="s">
        <v>1469</v>
      </c>
      <c r="H222" s="87" t="str">
        <f t="shared" si="3"/>
        <v>NHM04</v>
      </c>
      <c r="I222" s="87" t="s">
        <v>1469</v>
      </c>
    </row>
    <row r="223" spans="1:9" x14ac:dyDescent="0.2">
      <c r="A223" s="87" t="s">
        <v>425</v>
      </c>
      <c r="B223" s="87" t="s">
        <v>1280</v>
      </c>
      <c r="C223" s="87" t="s">
        <v>425</v>
      </c>
      <c r="F223" s="87" t="s">
        <v>448</v>
      </c>
      <c r="G223" s="87" t="s">
        <v>1285</v>
      </c>
      <c r="H223" s="87" t="str">
        <f t="shared" si="3"/>
        <v>RM1</v>
      </c>
      <c r="I223" s="87" t="s">
        <v>1285</v>
      </c>
    </row>
    <row r="224" spans="1:9" x14ac:dyDescent="0.2">
      <c r="A224" s="87" t="s">
        <v>591</v>
      </c>
      <c r="B224" s="87" t="s">
        <v>979</v>
      </c>
      <c r="C224" s="87" t="s">
        <v>591</v>
      </c>
      <c r="F224" s="88" t="s">
        <v>601</v>
      </c>
      <c r="G224" s="87" t="s">
        <v>1286</v>
      </c>
      <c r="H224" s="87" t="str">
        <f t="shared" si="3"/>
        <v>RMY-X</v>
      </c>
      <c r="I224" s="87" t="s">
        <v>1286</v>
      </c>
    </row>
    <row r="225" spans="1:9" x14ac:dyDescent="0.2">
      <c r="A225" s="87" t="s">
        <v>464</v>
      </c>
      <c r="B225" s="87" t="s">
        <v>980</v>
      </c>
      <c r="C225" s="87" t="s">
        <v>464</v>
      </c>
      <c r="F225" s="87" t="s">
        <v>547</v>
      </c>
      <c r="G225" s="87" t="s">
        <v>1287</v>
      </c>
      <c r="H225" s="87" t="str">
        <f t="shared" si="3"/>
        <v>RY3</v>
      </c>
      <c r="I225" s="87" t="s">
        <v>1287</v>
      </c>
    </row>
    <row r="226" spans="1:9" x14ac:dyDescent="0.2">
      <c r="A226" s="87" t="s">
        <v>587</v>
      </c>
      <c r="B226" s="87" t="s">
        <v>981</v>
      </c>
      <c r="C226" s="87" t="s">
        <v>587</v>
      </c>
      <c r="F226" s="87" t="s">
        <v>571</v>
      </c>
      <c r="G226" s="87" t="s">
        <v>996</v>
      </c>
      <c r="H226" s="87" t="str">
        <f t="shared" si="3"/>
        <v>RVJ-X</v>
      </c>
      <c r="I226" s="87" t="s">
        <v>996</v>
      </c>
    </row>
    <row r="227" spans="1:9" x14ac:dyDescent="0.2">
      <c r="A227" s="87" t="s">
        <v>380</v>
      </c>
      <c r="B227" s="87" t="s">
        <v>1281</v>
      </c>
      <c r="C227" s="87" t="s">
        <v>380</v>
      </c>
      <c r="F227" s="87" t="s">
        <v>455</v>
      </c>
      <c r="G227" s="87" t="s">
        <v>997</v>
      </c>
      <c r="H227" s="87" t="str">
        <f t="shared" si="3"/>
        <v>RNL</v>
      </c>
      <c r="I227" s="87" t="s">
        <v>997</v>
      </c>
    </row>
    <row r="228" spans="1:9" x14ac:dyDescent="0.2">
      <c r="A228" s="87" t="s">
        <v>404</v>
      </c>
      <c r="B228" s="87" t="s">
        <v>982</v>
      </c>
      <c r="C228" s="87" t="s">
        <v>404</v>
      </c>
      <c r="F228" s="87" t="s">
        <v>1364</v>
      </c>
      <c r="G228" s="87" t="s">
        <v>1470</v>
      </c>
      <c r="H228" s="87" t="str">
        <f t="shared" si="3"/>
        <v>ACG09</v>
      </c>
      <c r="I228" s="87" t="s">
        <v>1470</v>
      </c>
    </row>
    <row r="229" spans="1:9" x14ac:dyDescent="0.2">
      <c r="A229" s="87" t="s">
        <v>1220</v>
      </c>
      <c r="B229" s="87" t="s">
        <v>1235</v>
      </c>
      <c r="C229" s="87" t="s">
        <v>1220</v>
      </c>
      <c r="F229" s="87" t="s">
        <v>340</v>
      </c>
      <c r="G229" s="87" t="s">
        <v>998</v>
      </c>
      <c r="H229" s="87" t="str">
        <f t="shared" si="3"/>
        <v>NVC11</v>
      </c>
      <c r="I229" s="87" t="s">
        <v>998</v>
      </c>
    </row>
    <row r="230" spans="1:9" x14ac:dyDescent="0.2">
      <c r="A230" s="87" t="s">
        <v>386</v>
      </c>
      <c r="B230" s="87" t="s">
        <v>1282</v>
      </c>
      <c r="C230" s="87" t="s">
        <v>386</v>
      </c>
      <c r="F230" s="87" t="s">
        <v>373</v>
      </c>
      <c r="G230" s="87" t="s">
        <v>999</v>
      </c>
      <c r="H230" s="87" t="str">
        <f t="shared" si="3"/>
        <v>RAT</v>
      </c>
      <c r="I230" s="87" t="s">
        <v>999</v>
      </c>
    </row>
    <row r="231" spans="1:9" x14ac:dyDescent="0.2">
      <c r="A231" s="87" t="s">
        <v>224</v>
      </c>
      <c r="B231" s="87" t="s">
        <v>1283</v>
      </c>
      <c r="C231" s="87" t="s">
        <v>224</v>
      </c>
      <c r="F231" s="87" t="s">
        <v>48</v>
      </c>
      <c r="G231" s="87" t="s">
        <v>1000</v>
      </c>
      <c r="H231" s="87" t="str">
        <f t="shared" si="3"/>
        <v>NTP15</v>
      </c>
      <c r="I231" s="87" t="s">
        <v>1000</v>
      </c>
    </row>
    <row r="232" spans="1:9" x14ac:dyDescent="0.2">
      <c r="A232" s="87" t="s">
        <v>260</v>
      </c>
      <c r="B232" s="87" t="s">
        <v>1284</v>
      </c>
      <c r="C232" s="87" t="s">
        <v>260</v>
      </c>
      <c r="F232" s="87" t="s">
        <v>189</v>
      </c>
      <c r="G232" s="87" t="s">
        <v>1001</v>
      </c>
      <c r="H232" s="87" t="str">
        <f t="shared" si="3"/>
        <v>RRD</v>
      </c>
      <c r="I232" s="87" t="s">
        <v>1001</v>
      </c>
    </row>
    <row r="233" spans="1:9" x14ac:dyDescent="0.2">
      <c r="A233" s="87" t="s">
        <v>465</v>
      </c>
      <c r="B233" s="87" t="s">
        <v>983</v>
      </c>
      <c r="C233" s="87" t="s">
        <v>465</v>
      </c>
      <c r="F233" s="87" t="s">
        <v>371</v>
      </c>
      <c r="G233" s="87" t="s">
        <v>1002</v>
      </c>
      <c r="H233" s="87" t="str">
        <f t="shared" si="3"/>
        <v>RAP</v>
      </c>
      <c r="I233" s="87" t="s">
        <v>1002</v>
      </c>
    </row>
    <row r="234" spans="1:9" x14ac:dyDescent="0.2">
      <c r="A234" s="87" t="s">
        <v>218</v>
      </c>
      <c r="B234" s="87" t="s">
        <v>984</v>
      </c>
      <c r="C234" s="87" t="s">
        <v>218</v>
      </c>
      <c r="F234" s="87" t="s">
        <v>447</v>
      </c>
      <c r="G234" s="87" t="s">
        <v>1004</v>
      </c>
      <c r="H234" s="87" t="str">
        <f t="shared" si="3"/>
        <v>RLY</v>
      </c>
      <c r="I234" s="87" t="s">
        <v>1004</v>
      </c>
    </row>
    <row r="235" spans="1:9" x14ac:dyDescent="0.2">
      <c r="A235" s="87" t="s">
        <v>382</v>
      </c>
      <c r="B235" s="87" t="s">
        <v>985</v>
      </c>
      <c r="C235" s="87" t="s">
        <v>382</v>
      </c>
      <c r="F235" s="87" t="s">
        <v>215</v>
      </c>
      <c r="G235" s="87" t="s">
        <v>1288</v>
      </c>
      <c r="H235" s="87" t="str">
        <f t="shared" si="3"/>
        <v>RVW</v>
      </c>
      <c r="I235" s="87" t="s">
        <v>1288</v>
      </c>
    </row>
    <row r="236" spans="1:9" x14ac:dyDescent="0.2">
      <c r="A236" s="87" t="s">
        <v>183</v>
      </c>
      <c r="B236" s="87" t="s">
        <v>986</v>
      </c>
      <c r="C236" s="87" t="s">
        <v>183</v>
      </c>
      <c r="F236" s="87" t="s">
        <v>413</v>
      </c>
      <c r="G236" s="87" t="s">
        <v>1471</v>
      </c>
      <c r="H236" s="87" t="str">
        <f t="shared" si="3"/>
        <v>RGN</v>
      </c>
      <c r="I236" s="87" t="s">
        <v>1471</v>
      </c>
    </row>
    <row r="237" spans="1:9" x14ac:dyDescent="0.2">
      <c r="A237" s="87" t="s">
        <v>572</v>
      </c>
      <c r="B237" s="87" t="s">
        <v>987</v>
      </c>
      <c r="C237" s="87" t="s">
        <v>572</v>
      </c>
      <c r="F237" s="87" t="s">
        <v>208</v>
      </c>
      <c r="G237" s="87" t="s">
        <v>1472</v>
      </c>
      <c r="H237" s="87" t="str">
        <f t="shared" si="3"/>
        <v>RTV</v>
      </c>
      <c r="I237" s="87" t="s">
        <v>1472</v>
      </c>
    </row>
    <row r="238" spans="1:9" x14ac:dyDescent="0.2">
      <c r="A238" s="87" t="s">
        <v>583</v>
      </c>
      <c r="B238" s="87" t="s">
        <v>988</v>
      </c>
      <c r="C238" s="87" t="s">
        <v>583</v>
      </c>
      <c r="F238" s="87" t="s">
        <v>458</v>
      </c>
      <c r="G238" s="87" t="s">
        <v>1005</v>
      </c>
      <c r="H238" s="87" t="str">
        <f t="shared" si="3"/>
        <v>RNS</v>
      </c>
      <c r="I238" s="87" t="s">
        <v>1005</v>
      </c>
    </row>
    <row r="239" spans="1:9" x14ac:dyDescent="0.2">
      <c r="A239" s="87" t="s">
        <v>802</v>
      </c>
      <c r="B239" s="87" t="s">
        <v>989</v>
      </c>
      <c r="C239" s="87" t="s">
        <v>802</v>
      </c>
      <c r="F239" s="87" t="s">
        <v>461</v>
      </c>
      <c r="G239" s="87" t="s">
        <v>1006</v>
      </c>
      <c r="H239" s="87" t="str">
        <f t="shared" si="3"/>
        <v>RP1</v>
      </c>
      <c r="I239" s="87" t="s">
        <v>1006</v>
      </c>
    </row>
    <row r="240" spans="1:9" x14ac:dyDescent="0.2">
      <c r="A240" s="87" t="s">
        <v>395</v>
      </c>
      <c r="B240" s="87" t="s">
        <v>990</v>
      </c>
      <c r="C240" s="87" t="s">
        <v>395</v>
      </c>
      <c r="F240" s="87" t="s">
        <v>384</v>
      </c>
      <c r="G240" s="87" t="s">
        <v>1007</v>
      </c>
      <c r="H240" s="87" t="str">
        <f t="shared" si="3"/>
        <v>RBZ</v>
      </c>
      <c r="I240" s="87" t="s">
        <v>1007</v>
      </c>
    </row>
    <row r="241" spans="1:9" x14ac:dyDescent="0.2">
      <c r="A241" s="93" t="s">
        <v>811</v>
      </c>
      <c r="B241" s="93" t="s">
        <v>991</v>
      </c>
      <c r="C241" s="93" t="s">
        <v>811</v>
      </c>
      <c r="F241" s="87" t="s">
        <v>581</v>
      </c>
      <c r="G241" s="87" t="s">
        <v>1289</v>
      </c>
      <c r="H241" s="87" t="str">
        <f t="shared" si="3"/>
        <v>RJL-X</v>
      </c>
      <c r="I241" s="87" t="s">
        <v>1289</v>
      </c>
    </row>
    <row r="242" spans="1:9" x14ac:dyDescent="0.2">
      <c r="A242" s="87" t="s">
        <v>793</v>
      </c>
      <c r="B242" s="87" t="s">
        <v>992</v>
      </c>
      <c r="C242" s="87" t="s">
        <v>793</v>
      </c>
      <c r="F242" s="87" t="s">
        <v>238</v>
      </c>
      <c r="G242" s="87" t="s">
        <v>1473</v>
      </c>
      <c r="H242" s="87" t="str">
        <f t="shared" si="3"/>
        <v>RX4</v>
      </c>
      <c r="I242" s="87" t="s">
        <v>1473</v>
      </c>
    </row>
    <row r="243" spans="1:9" x14ac:dyDescent="0.2">
      <c r="A243" s="87" t="s">
        <v>339</v>
      </c>
      <c r="B243" s="87" t="s">
        <v>993</v>
      </c>
      <c r="C243" s="87" t="s">
        <v>339</v>
      </c>
      <c r="F243" s="87" t="s">
        <v>201</v>
      </c>
      <c r="G243" s="87" t="s">
        <v>1008</v>
      </c>
      <c r="H243" s="87" t="str">
        <f t="shared" si="3"/>
        <v>RTF</v>
      </c>
      <c r="I243" s="87" t="s">
        <v>1008</v>
      </c>
    </row>
    <row r="244" spans="1:9" x14ac:dyDescent="0.2">
      <c r="A244" s="87" t="s">
        <v>588</v>
      </c>
      <c r="B244" s="87" t="s">
        <v>994</v>
      </c>
      <c r="C244" s="87" t="s">
        <v>588</v>
      </c>
      <c r="F244" s="87" t="s">
        <v>235</v>
      </c>
      <c r="G244" s="87" t="s">
        <v>1009</v>
      </c>
      <c r="H244" s="87" t="str">
        <f t="shared" si="3"/>
        <v>RX1</v>
      </c>
      <c r="I244" s="87" t="s">
        <v>1009</v>
      </c>
    </row>
    <row r="245" spans="1:9" x14ac:dyDescent="0.2">
      <c r="A245" s="87" t="s">
        <v>49</v>
      </c>
      <c r="B245" s="87" t="s">
        <v>995</v>
      </c>
      <c r="C245" s="87" t="s">
        <v>49</v>
      </c>
      <c r="F245" s="87" t="s">
        <v>420</v>
      </c>
      <c r="G245" s="87" t="s">
        <v>1474</v>
      </c>
      <c r="H245" s="87" t="str">
        <f t="shared" si="3"/>
        <v>RHA</v>
      </c>
      <c r="I245" s="87" t="s">
        <v>1474</v>
      </c>
    </row>
    <row r="246" spans="1:9" x14ac:dyDescent="0.2">
      <c r="A246" s="87" t="s">
        <v>448</v>
      </c>
      <c r="B246" s="87" t="s">
        <v>1285</v>
      </c>
      <c r="C246" s="87" t="s">
        <v>448</v>
      </c>
      <c r="F246" s="87" t="s">
        <v>568</v>
      </c>
      <c r="G246" s="87" t="s">
        <v>1012</v>
      </c>
      <c r="H246" s="87" t="str">
        <f t="shared" si="3"/>
        <v>NT202</v>
      </c>
      <c r="I246" s="87" t="s">
        <v>1012</v>
      </c>
    </row>
    <row r="247" spans="1:9" x14ac:dyDescent="0.2">
      <c r="A247" s="87" t="s">
        <v>601</v>
      </c>
      <c r="B247" s="87" t="s">
        <v>1286</v>
      </c>
      <c r="C247" s="87" t="s">
        <v>601</v>
      </c>
      <c r="F247" s="87" t="s">
        <v>268</v>
      </c>
      <c r="G247" s="87" t="s">
        <v>1013</v>
      </c>
      <c r="H247" s="87" t="str">
        <f t="shared" si="3"/>
        <v>NT204</v>
      </c>
      <c r="I247" s="87" t="s">
        <v>1013</v>
      </c>
    </row>
    <row r="248" spans="1:9" x14ac:dyDescent="0.2">
      <c r="A248" s="87" t="s">
        <v>547</v>
      </c>
      <c r="B248" s="87" t="s">
        <v>1287</v>
      </c>
      <c r="C248" s="87" t="s">
        <v>547</v>
      </c>
      <c r="F248" s="87" t="s">
        <v>605</v>
      </c>
      <c r="G248" s="87" t="s">
        <v>1014</v>
      </c>
      <c r="H248" s="87" t="str">
        <f t="shared" si="3"/>
        <v>NT205</v>
      </c>
      <c r="I248" s="87" t="s">
        <v>1014</v>
      </c>
    </row>
    <row r="249" spans="1:9" x14ac:dyDescent="0.2">
      <c r="A249" s="87" t="s">
        <v>571</v>
      </c>
      <c r="B249" s="87" t="s">
        <v>996</v>
      </c>
      <c r="C249" s="87" t="s">
        <v>571</v>
      </c>
      <c r="F249" s="87" t="s">
        <v>795</v>
      </c>
      <c r="G249" s="87" t="s">
        <v>1015</v>
      </c>
      <c r="H249" s="87" t="str">
        <f t="shared" si="3"/>
        <v>NT206</v>
      </c>
      <c r="I249" s="87" t="s">
        <v>1015</v>
      </c>
    </row>
    <row r="250" spans="1:9" x14ac:dyDescent="0.2">
      <c r="A250" s="87" t="s">
        <v>455</v>
      </c>
      <c r="B250" s="87" t="s">
        <v>997</v>
      </c>
      <c r="C250" s="87" t="s">
        <v>455</v>
      </c>
      <c r="F250" s="87" t="s">
        <v>544</v>
      </c>
      <c r="G250" s="87" t="s">
        <v>1016</v>
      </c>
      <c r="H250" s="87" t="str">
        <f t="shared" si="3"/>
        <v>NT209</v>
      </c>
      <c r="I250" s="87" t="s">
        <v>1016</v>
      </c>
    </row>
    <row r="251" spans="1:9" x14ac:dyDescent="0.2">
      <c r="A251" s="87" t="s">
        <v>340</v>
      </c>
      <c r="B251" s="87" t="s">
        <v>998</v>
      </c>
      <c r="C251" s="87" t="s">
        <v>340</v>
      </c>
      <c r="F251" s="87" t="s">
        <v>610</v>
      </c>
      <c r="G251" s="87" t="s">
        <v>1017</v>
      </c>
      <c r="H251" s="87" t="str">
        <f t="shared" si="3"/>
        <v>NT211</v>
      </c>
      <c r="I251" s="87" t="s">
        <v>1017</v>
      </c>
    </row>
    <row r="252" spans="1:9" x14ac:dyDescent="0.2">
      <c r="A252" s="87" t="s">
        <v>373</v>
      </c>
      <c r="B252" s="87" t="s">
        <v>999</v>
      </c>
      <c r="C252" s="87" t="s">
        <v>373</v>
      </c>
      <c r="F252" s="87" t="s">
        <v>561</v>
      </c>
      <c r="G252" s="87" t="s">
        <v>1018</v>
      </c>
      <c r="H252" s="87" t="str">
        <f t="shared" si="3"/>
        <v>NT212</v>
      </c>
      <c r="I252" s="87" t="s">
        <v>1018</v>
      </c>
    </row>
    <row r="253" spans="1:9" x14ac:dyDescent="0.2">
      <c r="A253" s="87" t="s">
        <v>48</v>
      </c>
      <c r="B253" s="87" t="s">
        <v>1000</v>
      </c>
      <c r="C253" s="87" t="s">
        <v>48</v>
      </c>
      <c r="F253" s="87" t="s">
        <v>270</v>
      </c>
      <c r="G253" s="87" t="s">
        <v>1019</v>
      </c>
      <c r="H253" s="87" t="str">
        <f t="shared" si="3"/>
        <v>NT213</v>
      </c>
      <c r="I253" s="87" t="s">
        <v>1019</v>
      </c>
    </row>
    <row r="254" spans="1:9" x14ac:dyDescent="0.2">
      <c r="A254" s="87" t="s">
        <v>189</v>
      </c>
      <c r="B254" s="87" t="s">
        <v>1001</v>
      </c>
      <c r="C254" s="87" t="s">
        <v>189</v>
      </c>
      <c r="F254" s="87" t="s">
        <v>272</v>
      </c>
      <c r="G254" s="87" t="s">
        <v>1020</v>
      </c>
      <c r="H254" s="87" t="str">
        <f t="shared" si="3"/>
        <v>NT215</v>
      </c>
      <c r="I254" s="87" t="s">
        <v>1020</v>
      </c>
    </row>
    <row r="255" spans="1:9" x14ac:dyDescent="0.2">
      <c r="A255" s="87" t="s">
        <v>371</v>
      </c>
      <c r="B255" s="87" t="s">
        <v>1002</v>
      </c>
      <c r="C255" s="87" t="s">
        <v>371</v>
      </c>
      <c r="F255" s="87" t="s">
        <v>606</v>
      </c>
      <c r="G255" s="87" t="s">
        <v>1021</v>
      </c>
      <c r="H255" s="87" t="str">
        <f t="shared" si="3"/>
        <v>NT218</v>
      </c>
      <c r="I255" s="87" t="s">
        <v>1021</v>
      </c>
    </row>
    <row r="256" spans="1:9" x14ac:dyDescent="0.2">
      <c r="A256" s="87" t="s">
        <v>616</v>
      </c>
      <c r="B256" s="87" t="s">
        <v>1003</v>
      </c>
      <c r="C256" s="87" t="s">
        <v>616</v>
      </c>
      <c r="F256" s="87" t="s">
        <v>273</v>
      </c>
      <c r="G256" s="87" t="s">
        <v>1022</v>
      </c>
      <c r="H256" s="87" t="str">
        <f t="shared" si="3"/>
        <v>NT219</v>
      </c>
      <c r="I256" s="87" t="s">
        <v>1022</v>
      </c>
    </row>
    <row r="257" spans="1:9" x14ac:dyDescent="0.2">
      <c r="A257" s="87" t="s">
        <v>447</v>
      </c>
      <c r="B257" s="87" t="s">
        <v>1004</v>
      </c>
      <c r="C257" s="87" t="s">
        <v>447</v>
      </c>
      <c r="F257" s="87" t="s">
        <v>274</v>
      </c>
      <c r="G257" s="87" t="s">
        <v>1023</v>
      </c>
      <c r="H257" s="87" t="str">
        <f t="shared" si="3"/>
        <v>NT222</v>
      </c>
      <c r="I257" s="87" t="s">
        <v>1023</v>
      </c>
    </row>
    <row r="258" spans="1:9" x14ac:dyDescent="0.2">
      <c r="A258" s="87" t="s">
        <v>215</v>
      </c>
      <c r="B258" s="87" t="s">
        <v>1288</v>
      </c>
      <c r="C258" s="87" t="s">
        <v>215</v>
      </c>
      <c r="F258" s="87" t="s">
        <v>275</v>
      </c>
      <c r="G258" s="87" t="s">
        <v>1024</v>
      </c>
      <c r="H258" s="87" t="str">
        <f t="shared" si="3"/>
        <v>NT225</v>
      </c>
      <c r="I258" s="87" t="s">
        <v>1024</v>
      </c>
    </row>
    <row r="259" spans="1:9" x14ac:dyDescent="0.2">
      <c r="A259" s="87" t="s">
        <v>458</v>
      </c>
      <c r="B259" s="87" t="s">
        <v>1005</v>
      </c>
      <c r="C259" s="87" t="s">
        <v>458</v>
      </c>
      <c r="F259" s="87" t="s">
        <v>276</v>
      </c>
      <c r="G259" s="87" t="s">
        <v>1025</v>
      </c>
      <c r="H259" s="87" t="str">
        <f t="shared" si="3"/>
        <v>NT226</v>
      </c>
      <c r="I259" s="87" t="s">
        <v>1025</v>
      </c>
    </row>
    <row r="260" spans="1:9" x14ac:dyDescent="0.2">
      <c r="A260" s="87" t="s">
        <v>461</v>
      </c>
      <c r="B260" s="87" t="s">
        <v>1006</v>
      </c>
      <c r="C260" s="87" t="s">
        <v>461</v>
      </c>
      <c r="F260" s="87" t="s">
        <v>277</v>
      </c>
      <c r="G260" s="87" t="s">
        <v>1026</v>
      </c>
      <c r="H260" s="87" t="str">
        <f t="shared" si="3"/>
        <v>NT229</v>
      </c>
      <c r="I260" s="87" t="s">
        <v>1026</v>
      </c>
    </row>
    <row r="261" spans="1:9" x14ac:dyDescent="0.2">
      <c r="A261" s="87" t="s">
        <v>384</v>
      </c>
      <c r="B261" s="87" t="s">
        <v>1007</v>
      </c>
      <c r="C261" s="87" t="s">
        <v>384</v>
      </c>
      <c r="F261" s="87" t="s">
        <v>278</v>
      </c>
      <c r="G261" s="87" t="s">
        <v>1027</v>
      </c>
      <c r="H261" s="87" t="str">
        <f t="shared" si="3"/>
        <v>NT230</v>
      </c>
      <c r="I261" s="87" t="s">
        <v>1027</v>
      </c>
    </row>
    <row r="262" spans="1:9" x14ac:dyDescent="0.2">
      <c r="A262" s="93" t="s">
        <v>581</v>
      </c>
      <c r="B262" s="93" t="s">
        <v>1289</v>
      </c>
      <c r="C262" s="93" t="s">
        <v>581</v>
      </c>
      <c r="F262" s="87" t="s">
        <v>279</v>
      </c>
      <c r="G262" s="87" t="s">
        <v>1028</v>
      </c>
      <c r="H262" s="87" t="str">
        <f t="shared" si="3"/>
        <v>NT233</v>
      </c>
      <c r="I262" s="87" t="s">
        <v>1028</v>
      </c>
    </row>
    <row r="263" spans="1:9" x14ac:dyDescent="0.2">
      <c r="A263" s="87" t="s">
        <v>201</v>
      </c>
      <c r="B263" s="87" t="s">
        <v>1008</v>
      </c>
      <c r="C263" s="87" t="s">
        <v>201</v>
      </c>
      <c r="F263" s="87" t="s">
        <v>280</v>
      </c>
      <c r="G263" s="87" t="s">
        <v>1029</v>
      </c>
      <c r="H263" s="87" t="str">
        <f t="shared" si="3"/>
        <v>NT235</v>
      </c>
      <c r="I263" s="87" t="s">
        <v>1029</v>
      </c>
    </row>
    <row r="264" spans="1:9" x14ac:dyDescent="0.2">
      <c r="A264" s="87" t="s">
        <v>235</v>
      </c>
      <c r="B264" s="87" t="s">
        <v>1009</v>
      </c>
      <c r="C264" s="87" t="s">
        <v>235</v>
      </c>
      <c r="F264" s="87" t="s">
        <v>282</v>
      </c>
      <c r="G264" s="87" t="s">
        <v>1030</v>
      </c>
      <c r="H264" s="87" t="str">
        <f t="shared" ref="H264:H327" si="4">F264</f>
        <v>NT238</v>
      </c>
      <c r="I264" s="87" t="s">
        <v>1030</v>
      </c>
    </row>
    <row r="265" spans="1:9" x14ac:dyDescent="0.2">
      <c r="A265" s="87" t="s">
        <v>360</v>
      </c>
      <c r="B265" s="87" t="s">
        <v>1010</v>
      </c>
      <c r="C265" s="87" t="s">
        <v>360</v>
      </c>
      <c r="F265" s="87" t="s">
        <v>281</v>
      </c>
      <c r="G265" s="87" t="s">
        <v>1031</v>
      </c>
      <c r="H265" s="87" t="str">
        <f t="shared" si="4"/>
        <v>NT237</v>
      </c>
      <c r="I265" s="87" t="s">
        <v>1031</v>
      </c>
    </row>
    <row r="266" spans="1:9" x14ac:dyDescent="0.2">
      <c r="A266" s="87" t="s">
        <v>420</v>
      </c>
      <c r="B266" s="87" t="s">
        <v>1011</v>
      </c>
      <c r="C266" s="87" t="s">
        <v>420</v>
      </c>
      <c r="F266" s="87" t="s">
        <v>269</v>
      </c>
      <c r="G266" s="87" t="s">
        <v>1032</v>
      </c>
      <c r="H266" s="87" t="str">
        <f t="shared" si="4"/>
        <v>NT210</v>
      </c>
      <c r="I266" s="87" t="s">
        <v>1032</v>
      </c>
    </row>
    <row r="267" spans="1:9" x14ac:dyDescent="0.2">
      <c r="A267" s="87" t="s">
        <v>568</v>
      </c>
      <c r="B267" s="87" t="s">
        <v>1012</v>
      </c>
      <c r="C267" s="87" t="s">
        <v>568</v>
      </c>
      <c r="F267" s="87" t="s">
        <v>283</v>
      </c>
      <c r="G267" s="87" t="s">
        <v>1033</v>
      </c>
      <c r="H267" s="87" t="str">
        <f t="shared" si="4"/>
        <v>NT239</v>
      </c>
      <c r="I267" s="87" t="s">
        <v>1033</v>
      </c>
    </row>
    <row r="268" spans="1:9" x14ac:dyDescent="0.2">
      <c r="A268" s="87" t="s">
        <v>268</v>
      </c>
      <c r="B268" s="87" t="s">
        <v>1013</v>
      </c>
      <c r="C268" s="87" t="s">
        <v>268</v>
      </c>
      <c r="F268" s="87" t="s">
        <v>593</v>
      </c>
      <c r="G268" s="87" t="s">
        <v>1034</v>
      </c>
      <c r="H268" s="87" t="str">
        <f t="shared" si="4"/>
        <v>NT224</v>
      </c>
      <c r="I268" s="87" t="s">
        <v>1034</v>
      </c>
    </row>
    <row r="269" spans="1:9" x14ac:dyDescent="0.2">
      <c r="A269" s="87" t="s">
        <v>605</v>
      </c>
      <c r="B269" s="87" t="s">
        <v>1014</v>
      </c>
      <c r="C269" s="87" t="s">
        <v>605</v>
      </c>
      <c r="F269" s="87" t="s">
        <v>271</v>
      </c>
      <c r="G269" s="87" t="s">
        <v>1035</v>
      </c>
      <c r="H269" s="87" t="str">
        <f t="shared" si="4"/>
        <v>NT214</v>
      </c>
      <c r="I269" s="87" t="s">
        <v>1035</v>
      </c>
    </row>
    <row r="270" spans="1:9" x14ac:dyDescent="0.2">
      <c r="A270" s="87" t="s">
        <v>795</v>
      </c>
      <c r="B270" s="87" t="s">
        <v>1015</v>
      </c>
      <c r="C270" s="87" t="s">
        <v>795</v>
      </c>
      <c r="F270" s="87" t="s">
        <v>562</v>
      </c>
      <c r="G270" s="87" t="s">
        <v>1036</v>
      </c>
      <c r="H270" s="87" t="str">
        <f t="shared" si="4"/>
        <v>NT241</v>
      </c>
      <c r="I270" s="87" t="s">
        <v>1036</v>
      </c>
    </row>
    <row r="271" spans="1:9" x14ac:dyDescent="0.2">
      <c r="A271" s="87" t="s">
        <v>544</v>
      </c>
      <c r="B271" s="87" t="s">
        <v>1016</v>
      </c>
      <c r="C271" s="87" t="s">
        <v>544</v>
      </c>
      <c r="F271" s="87" t="s">
        <v>284</v>
      </c>
      <c r="G271" s="87" t="s">
        <v>1037</v>
      </c>
      <c r="H271" s="87" t="str">
        <f t="shared" si="4"/>
        <v>NT242</v>
      </c>
      <c r="I271" s="87" t="s">
        <v>1037</v>
      </c>
    </row>
    <row r="272" spans="1:9" x14ac:dyDescent="0.2">
      <c r="A272" s="87" t="s">
        <v>610</v>
      </c>
      <c r="B272" s="87" t="s">
        <v>1017</v>
      </c>
      <c r="C272" s="87" t="s">
        <v>610</v>
      </c>
      <c r="F272" s="87" t="s">
        <v>578</v>
      </c>
      <c r="G272" s="87" t="s">
        <v>1038</v>
      </c>
      <c r="H272" s="87" t="str">
        <f t="shared" si="4"/>
        <v>NT245</v>
      </c>
      <c r="I272" s="87" t="s">
        <v>1038</v>
      </c>
    </row>
    <row r="273" spans="1:9" x14ac:dyDescent="0.2">
      <c r="A273" s="87" t="s">
        <v>561</v>
      </c>
      <c r="B273" s="87" t="s">
        <v>1018</v>
      </c>
      <c r="C273" s="87" t="s">
        <v>561</v>
      </c>
      <c r="F273" s="87" t="s">
        <v>558</v>
      </c>
      <c r="G273" s="87" t="s">
        <v>1039</v>
      </c>
      <c r="H273" s="87" t="str">
        <f t="shared" si="4"/>
        <v>NT244</v>
      </c>
      <c r="I273" s="87" t="s">
        <v>1039</v>
      </c>
    </row>
    <row r="274" spans="1:9" x14ac:dyDescent="0.2">
      <c r="A274" s="87" t="s">
        <v>270</v>
      </c>
      <c r="B274" s="87" t="s">
        <v>1019</v>
      </c>
      <c r="C274" s="87" t="s">
        <v>270</v>
      </c>
      <c r="F274" s="87" t="s">
        <v>1370</v>
      </c>
      <c r="G274" s="87" t="s">
        <v>1475</v>
      </c>
      <c r="H274" s="87" t="str">
        <f t="shared" si="4"/>
        <v>NAM07</v>
      </c>
      <c r="I274" s="87" t="s">
        <v>1040</v>
      </c>
    </row>
    <row r="275" spans="1:9" x14ac:dyDescent="0.2">
      <c r="A275" s="87" t="s">
        <v>272</v>
      </c>
      <c r="B275" s="87" t="s">
        <v>1020</v>
      </c>
      <c r="C275" s="87" t="s">
        <v>272</v>
      </c>
      <c r="F275" s="87" t="s">
        <v>341</v>
      </c>
      <c r="G275" s="87" t="s">
        <v>1040</v>
      </c>
      <c r="H275" s="87" t="str">
        <f t="shared" si="4"/>
        <v>NVC12</v>
      </c>
      <c r="I275" s="87" t="s">
        <v>1041</v>
      </c>
    </row>
    <row r="276" spans="1:9" x14ac:dyDescent="0.2">
      <c r="A276" s="87" t="s">
        <v>606</v>
      </c>
      <c r="B276" s="87" t="s">
        <v>1021</v>
      </c>
      <c r="C276" s="87" t="s">
        <v>606</v>
      </c>
      <c r="F276" s="87" t="s">
        <v>342</v>
      </c>
      <c r="G276" s="87" t="s">
        <v>1041</v>
      </c>
      <c r="H276" s="87" t="str">
        <f t="shared" si="4"/>
        <v>NVC13</v>
      </c>
      <c r="I276" s="87" t="s">
        <v>1476</v>
      </c>
    </row>
    <row r="277" spans="1:9" x14ac:dyDescent="0.2">
      <c r="A277" s="87" t="s">
        <v>273</v>
      </c>
      <c r="B277" s="87" t="s">
        <v>1022</v>
      </c>
      <c r="C277" s="87" t="s">
        <v>273</v>
      </c>
      <c r="F277" s="87" t="s">
        <v>1389</v>
      </c>
      <c r="G277" s="87" t="s">
        <v>1476</v>
      </c>
      <c r="H277" s="87" t="str">
        <f t="shared" si="4"/>
        <v>NXP02</v>
      </c>
      <c r="I277" s="87" t="s">
        <v>1477</v>
      </c>
    </row>
    <row r="278" spans="1:9" x14ac:dyDescent="0.2">
      <c r="A278" s="87" t="s">
        <v>274</v>
      </c>
      <c r="B278" s="87" t="s">
        <v>1023</v>
      </c>
      <c r="C278" s="87" t="s">
        <v>274</v>
      </c>
      <c r="F278" s="87" t="s">
        <v>1328</v>
      </c>
      <c r="G278" s="87" t="s">
        <v>1477</v>
      </c>
      <c r="H278" s="87" t="str">
        <f t="shared" si="4"/>
        <v>NTX12</v>
      </c>
      <c r="I278" s="87" t="s">
        <v>1478</v>
      </c>
    </row>
    <row r="279" spans="1:9" x14ac:dyDescent="0.2">
      <c r="A279" s="87" t="s">
        <v>275</v>
      </c>
      <c r="B279" s="87" t="s">
        <v>1024</v>
      </c>
      <c r="C279" s="87" t="s">
        <v>275</v>
      </c>
      <c r="F279" s="87" t="s">
        <v>1388</v>
      </c>
      <c r="G279" s="87" t="s">
        <v>1478</v>
      </c>
      <c r="H279" s="87" t="str">
        <f t="shared" si="4"/>
        <v>NTX09</v>
      </c>
      <c r="I279" s="87" t="s">
        <v>1479</v>
      </c>
    </row>
    <row r="280" spans="1:9" x14ac:dyDescent="0.2">
      <c r="A280" s="87" t="s">
        <v>276</v>
      </c>
      <c r="B280" s="87" t="s">
        <v>1025</v>
      </c>
      <c r="C280" s="87" t="s">
        <v>276</v>
      </c>
      <c r="F280" s="87" t="s">
        <v>1387</v>
      </c>
      <c r="G280" s="87" t="s">
        <v>1479</v>
      </c>
      <c r="H280" s="87" t="str">
        <f t="shared" si="4"/>
        <v>NTX06</v>
      </c>
      <c r="I280" s="87" t="s">
        <v>1480</v>
      </c>
    </row>
    <row r="281" spans="1:9" x14ac:dyDescent="0.2">
      <c r="A281" s="87" t="s">
        <v>277</v>
      </c>
      <c r="B281" s="87" t="s">
        <v>1026</v>
      </c>
      <c r="C281" s="87" t="s">
        <v>277</v>
      </c>
      <c r="F281" s="87" t="s">
        <v>1329</v>
      </c>
      <c r="G281" s="87" t="s">
        <v>1480</v>
      </c>
      <c r="H281" s="87" t="str">
        <f t="shared" si="4"/>
        <v>NTX11</v>
      </c>
      <c r="I281" s="87" t="s">
        <v>1042</v>
      </c>
    </row>
    <row r="282" spans="1:9" x14ac:dyDescent="0.2">
      <c r="A282" s="87" t="s">
        <v>278</v>
      </c>
      <c r="B282" s="87" t="s">
        <v>1027</v>
      </c>
      <c r="C282" s="87" t="s">
        <v>278</v>
      </c>
      <c r="F282" s="87" t="s">
        <v>590</v>
      </c>
      <c r="G282" s="87" t="s">
        <v>1042</v>
      </c>
      <c r="H282" s="87" t="str">
        <f t="shared" si="4"/>
        <v>NTX01</v>
      </c>
      <c r="I282" s="87" t="s">
        <v>1043</v>
      </c>
    </row>
    <row r="283" spans="1:9" x14ac:dyDescent="0.2">
      <c r="A283" s="87" t="s">
        <v>279</v>
      </c>
      <c r="B283" s="87" t="s">
        <v>1028</v>
      </c>
      <c r="C283" s="87" t="s">
        <v>279</v>
      </c>
      <c r="F283" s="87" t="s">
        <v>815</v>
      </c>
      <c r="G283" s="87" t="s">
        <v>1043</v>
      </c>
      <c r="H283" s="87" t="str">
        <f t="shared" si="4"/>
        <v>NNH04</v>
      </c>
      <c r="I283" s="87" t="s">
        <v>1045</v>
      </c>
    </row>
    <row r="284" spans="1:9" x14ac:dyDescent="0.2">
      <c r="A284" s="87" t="s">
        <v>280</v>
      </c>
      <c r="B284" s="87" t="s">
        <v>1029</v>
      </c>
      <c r="C284" s="87" t="s">
        <v>280</v>
      </c>
      <c r="F284" s="87" t="s">
        <v>459</v>
      </c>
      <c r="G284" s="87" t="s">
        <v>1045</v>
      </c>
      <c r="H284" s="87" t="str">
        <f t="shared" si="4"/>
        <v>RNU</v>
      </c>
      <c r="I284" s="87" t="s">
        <v>1481</v>
      </c>
    </row>
    <row r="285" spans="1:9" x14ac:dyDescent="0.2">
      <c r="A285" s="87" t="s">
        <v>282</v>
      </c>
      <c r="B285" s="87" t="s">
        <v>1030</v>
      </c>
      <c r="C285" s="87" t="s">
        <v>282</v>
      </c>
      <c r="F285" s="87" t="s">
        <v>203</v>
      </c>
      <c r="G285" s="87" t="s">
        <v>1481</v>
      </c>
      <c r="H285" s="87" t="str">
        <f t="shared" si="4"/>
        <v>RTH</v>
      </c>
      <c r="I285" s="87" t="s">
        <v>1047</v>
      </c>
    </row>
    <row r="286" spans="1:9" x14ac:dyDescent="0.2">
      <c r="A286" s="87" t="s">
        <v>281</v>
      </c>
      <c r="B286" s="87" t="s">
        <v>1031</v>
      </c>
      <c r="C286" s="87" t="s">
        <v>281</v>
      </c>
      <c r="F286" s="87" t="s">
        <v>179</v>
      </c>
      <c r="G286" s="87" t="s">
        <v>1047</v>
      </c>
      <c r="H286" s="87" t="str">
        <f t="shared" si="4"/>
        <v>RPG</v>
      </c>
      <c r="I286" s="87" t="s">
        <v>1482</v>
      </c>
    </row>
    <row r="287" spans="1:9" x14ac:dyDescent="0.2">
      <c r="A287" s="87" t="s">
        <v>269</v>
      </c>
      <c r="B287" s="87" t="s">
        <v>1032</v>
      </c>
      <c r="C287" s="87" t="s">
        <v>269</v>
      </c>
      <c r="F287" s="87" t="s">
        <v>580</v>
      </c>
      <c r="G287" s="87" t="s">
        <v>1482</v>
      </c>
      <c r="H287" s="87" t="str">
        <f t="shared" si="4"/>
        <v>NY601</v>
      </c>
      <c r="I287" s="87" t="s">
        <v>1049</v>
      </c>
    </row>
    <row r="288" spans="1:9" x14ac:dyDescent="0.2">
      <c r="A288" s="87" t="s">
        <v>283</v>
      </c>
      <c r="B288" s="87" t="s">
        <v>1033</v>
      </c>
      <c r="C288" s="87" t="s">
        <v>283</v>
      </c>
      <c r="F288" s="87" t="s">
        <v>412</v>
      </c>
      <c r="G288" s="87" t="s">
        <v>1049</v>
      </c>
      <c r="H288" s="87" t="str">
        <f t="shared" si="4"/>
        <v>RGM</v>
      </c>
      <c r="I288" s="87" t="s">
        <v>1050</v>
      </c>
    </row>
    <row r="289" spans="1:9" x14ac:dyDescent="0.2">
      <c r="A289" s="87" t="s">
        <v>593</v>
      </c>
      <c r="B289" s="87" t="s">
        <v>1034</v>
      </c>
      <c r="C289" s="87" t="s">
        <v>593</v>
      </c>
      <c r="F289" s="87" t="s">
        <v>343</v>
      </c>
      <c r="G289" s="87" t="s">
        <v>1050</v>
      </c>
      <c r="H289" s="87" t="str">
        <f t="shared" si="4"/>
        <v>NVC14</v>
      </c>
      <c r="I289" s="87" t="s">
        <v>1051</v>
      </c>
    </row>
    <row r="290" spans="1:9" x14ac:dyDescent="0.2">
      <c r="A290" s="87" t="s">
        <v>271</v>
      </c>
      <c r="B290" s="87" t="s">
        <v>1035</v>
      </c>
      <c r="C290" s="87" t="s">
        <v>271</v>
      </c>
      <c r="F290" s="87" t="s">
        <v>790</v>
      </c>
      <c r="G290" s="87" t="s">
        <v>1051</v>
      </c>
      <c r="H290" s="87" t="str">
        <f t="shared" si="4"/>
        <v>NLX02</v>
      </c>
      <c r="I290" s="87" t="s">
        <v>1225</v>
      </c>
    </row>
    <row r="291" spans="1:9" x14ac:dyDescent="0.2">
      <c r="A291" s="87" t="s">
        <v>562</v>
      </c>
      <c r="B291" s="87" t="s">
        <v>1036</v>
      </c>
      <c r="C291" s="87" t="s">
        <v>562</v>
      </c>
      <c r="F291" s="87" t="s">
        <v>1217</v>
      </c>
      <c r="G291" s="87" t="s">
        <v>1225</v>
      </c>
      <c r="H291" s="87" t="str">
        <f t="shared" si="4"/>
        <v>NTPH5</v>
      </c>
      <c r="I291" s="87" t="s">
        <v>1053</v>
      </c>
    </row>
    <row r="292" spans="1:9" x14ac:dyDescent="0.2">
      <c r="A292" s="87" t="s">
        <v>284</v>
      </c>
      <c r="B292" s="87" t="s">
        <v>1037</v>
      </c>
      <c r="C292" s="87" t="s">
        <v>284</v>
      </c>
      <c r="F292" s="87" t="s">
        <v>220</v>
      </c>
      <c r="G292" s="87" t="s">
        <v>1053</v>
      </c>
      <c r="H292" s="87" t="str">
        <f t="shared" si="4"/>
        <v>RW6</v>
      </c>
      <c r="I292" s="87" t="s">
        <v>1055</v>
      </c>
    </row>
    <row r="293" spans="1:9" x14ac:dyDescent="0.2">
      <c r="A293" s="87" t="s">
        <v>578</v>
      </c>
      <c r="B293" s="87" t="s">
        <v>1038</v>
      </c>
      <c r="C293" s="87" t="s">
        <v>578</v>
      </c>
      <c r="F293" s="87" t="s">
        <v>344</v>
      </c>
      <c r="G293" s="87" t="s">
        <v>1055</v>
      </c>
      <c r="H293" s="87" t="str">
        <f t="shared" si="4"/>
        <v>NVC15</v>
      </c>
      <c r="I293" s="87" t="s">
        <v>1056</v>
      </c>
    </row>
    <row r="294" spans="1:9" x14ac:dyDescent="0.2">
      <c r="A294" s="87" t="s">
        <v>558</v>
      </c>
      <c r="B294" s="87" t="s">
        <v>1039</v>
      </c>
      <c r="C294" s="87" t="s">
        <v>558</v>
      </c>
      <c r="F294" s="87" t="s">
        <v>787</v>
      </c>
      <c r="G294" s="87" t="s">
        <v>1056</v>
      </c>
      <c r="H294" s="87" t="str">
        <f t="shared" si="4"/>
        <v>NEY01</v>
      </c>
      <c r="I294" s="87" t="s">
        <v>1059</v>
      </c>
    </row>
    <row r="295" spans="1:9" x14ac:dyDescent="0.2">
      <c r="A295" s="87" t="s">
        <v>341</v>
      </c>
      <c r="B295" s="87" t="s">
        <v>1040</v>
      </c>
      <c r="C295" s="87" t="s">
        <v>341</v>
      </c>
      <c r="F295" s="87" t="s">
        <v>437</v>
      </c>
      <c r="G295" s="87" t="s">
        <v>1059</v>
      </c>
      <c r="H295" s="87" t="str">
        <f t="shared" si="4"/>
        <v>RK9</v>
      </c>
      <c r="I295" s="87" t="s">
        <v>1060</v>
      </c>
    </row>
    <row r="296" spans="1:9" x14ac:dyDescent="0.2">
      <c r="A296" s="87" t="s">
        <v>342</v>
      </c>
      <c r="B296" s="87" t="s">
        <v>1041</v>
      </c>
      <c r="C296" s="87" t="s">
        <v>342</v>
      </c>
      <c r="F296" s="87" t="s">
        <v>393</v>
      </c>
      <c r="G296" s="87" t="s">
        <v>1060</v>
      </c>
      <c r="H296" s="87" t="str">
        <f t="shared" si="4"/>
        <v>RD3</v>
      </c>
      <c r="I296" s="87" t="s">
        <v>1061</v>
      </c>
    </row>
    <row r="297" spans="1:9" x14ac:dyDescent="0.2">
      <c r="A297" s="87" t="s">
        <v>590</v>
      </c>
      <c r="B297" s="87" t="s">
        <v>1042</v>
      </c>
      <c r="C297" s="87" t="s">
        <v>590</v>
      </c>
      <c r="F297" s="87" t="s">
        <v>423</v>
      </c>
      <c r="G297" s="87" t="s">
        <v>1061</v>
      </c>
      <c r="H297" s="87" t="str">
        <f t="shared" si="4"/>
        <v>RHU</v>
      </c>
      <c r="I297" s="87" t="s">
        <v>1483</v>
      </c>
    </row>
    <row r="298" spans="1:9" x14ac:dyDescent="0.2">
      <c r="A298" s="87" t="s">
        <v>815</v>
      </c>
      <c r="B298" s="87" t="s">
        <v>1043</v>
      </c>
      <c r="C298" s="87" t="s">
        <v>815</v>
      </c>
      <c r="F298" s="87" t="s">
        <v>1365</v>
      </c>
      <c r="G298" s="87" t="s">
        <v>1483</v>
      </c>
      <c r="H298" s="87" t="str">
        <f t="shared" si="4"/>
        <v>NAM01</v>
      </c>
      <c r="I298" s="87" t="s">
        <v>1062</v>
      </c>
    </row>
    <row r="299" spans="1:9" x14ac:dyDescent="0.2">
      <c r="A299" s="87" t="s">
        <v>814</v>
      </c>
      <c r="B299" s="87" t="s">
        <v>1044</v>
      </c>
      <c r="C299" s="87" t="s">
        <v>814</v>
      </c>
      <c r="F299" s="87" t="s">
        <v>178</v>
      </c>
      <c r="G299" s="87" t="s">
        <v>1062</v>
      </c>
      <c r="H299" s="87" t="str">
        <f t="shared" si="4"/>
        <v>RPC</v>
      </c>
      <c r="I299" s="87" t="s">
        <v>1063</v>
      </c>
    </row>
    <row r="300" spans="1:9" x14ac:dyDescent="0.2">
      <c r="A300" s="87" t="s">
        <v>459</v>
      </c>
      <c r="B300" s="87" t="s">
        <v>1045</v>
      </c>
      <c r="C300" s="87" t="s">
        <v>459</v>
      </c>
      <c r="F300" s="87" t="s">
        <v>345</v>
      </c>
      <c r="G300" s="87" t="s">
        <v>1063</v>
      </c>
      <c r="H300" s="87" t="str">
        <f t="shared" si="4"/>
        <v>NVC16</v>
      </c>
      <c r="I300" s="87" t="s">
        <v>1064</v>
      </c>
    </row>
    <row r="301" spans="1:9" x14ac:dyDescent="0.2">
      <c r="A301" s="87" t="s">
        <v>203</v>
      </c>
      <c r="B301" s="87" t="s">
        <v>1046</v>
      </c>
      <c r="C301" s="87" t="s">
        <v>203</v>
      </c>
      <c r="F301" s="87" t="s">
        <v>348</v>
      </c>
      <c r="G301" s="87" t="s">
        <v>1064</v>
      </c>
      <c r="H301" s="87" t="str">
        <f t="shared" si="4"/>
        <v>NVC19</v>
      </c>
      <c r="I301" s="87" t="s">
        <v>1291</v>
      </c>
    </row>
    <row r="302" spans="1:9" x14ac:dyDescent="0.2">
      <c r="A302" s="87" t="s">
        <v>179</v>
      </c>
      <c r="B302" s="87" t="s">
        <v>1047</v>
      </c>
      <c r="C302" s="87" t="s">
        <v>179</v>
      </c>
      <c r="F302" s="87" t="s">
        <v>241</v>
      </c>
      <c r="G302" s="87" t="s">
        <v>1291</v>
      </c>
      <c r="H302" s="87" t="str">
        <f t="shared" si="4"/>
        <v>RXE</v>
      </c>
      <c r="I302" s="87" t="s">
        <v>1065</v>
      </c>
    </row>
    <row r="303" spans="1:9" x14ac:dyDescent="0.2">
      <c r="A303" s="87" t="s">
        <v>580</v>
      </c>
      <c r="B303" s="87" t="s">
        <v>1048</v>
      </c>
      <c r="C303" s="87" t="s">
        <v>580</v>
      </c>
      <c r="F303" s="87" t="s">
        <v>346</v>
      </c>
      <c r="G303" s="87" t="s">
        <v>1065</v>
      </c>
      <c r="H303" s="87" t="str">
        <f t="shared" si="4"/>
        <v>NVC17</v>
      </c>
      <c r="I303" s="87" t="s">
        <v>1066</v>
      </c>
    </row>
    <row r="304" spans="1:9" x14ac:dyDescent="0.2">
      <c r="A304" s="87" t="s">
        <v>412</v>
      </c>
      <c r="B304" s="87" t="s">
        <v>1049</v>
      </c>
      <c r="C304" s="87" t="s">
        <v>412</v>
      </c>
      <c r="F304" s="87" t="s">
        <v>424</v>
      </c>
      <c r="G304" s="87" t="s">
        <v>1066</v>
      </c>
      <c r="H304" s="87" t="str">
        <f t="shared" si="4"/>
        <v>RHW</v>
      </c>
      <c r="I304" s="87" t="s">
        <v>1067</v>
      </c>
    </row>
    <row r="305" spans="1:9" x14ac:dyDescent="0.2">
      <c r="A305" s="87" t="s">
        <v>343</v>
      </c>
      <c r="B305" s="87" t="s">
        <v>1050</v>
      </c>
      <c r="C305" s="87" t="s">
        <v>343</v>
      </c>
      <c r="F305" s="87" t="s">
        <v>197</v>
      </c>
      <c r="G305" s="87" t="s">
        <v>1067</v>
      </c>
      <c r="H305" s="87" t="str">
        <f t="shared" si="4"/>
        <v>RT3</v>
      </c>
      <c r="I305" s="87" t="s">
        <v>1068</v>
      </c>
    </row>
    <row r="306" spans="1:9" x14ac:dyDescent="0.2">
      <c r="A306" s="87" t="s">
        <v>790</v>
      </c>
      <c r="B306" s="87" t="s">
        <v>1051</v>
      </c>
      <c r="C306" s="87" t="s">
        <v>790</v>
      </c>
      <c r="F306" s="87" t="s">
        <v>570</v>
      </c>
      <c r="G306" s="87" t="s">
        <v>1068</v>
      </c>
      <c r="H306" s="87" t="str">
        <f t="shared" si="4"/>
        <v>REF-X</v>
      </c>
      <c r="I306" s="87" t="s">
        <v>1292</v>
      </c>
    </row>
    <row r="307" spans="1:9" x14ac:dyDescent="0.2">
      <c r="A307" s="87" t="s">
        <v>789</v>
      </c>
      <c r="B307" s="87" t="s">
        <v>1052</v>
      </c>
      <c r="C307" s="87" t="s">
        <v>789</v>
      </c>
      <c r="F307" s="87" t="s">
        <v>419</v>
      </c>
      <c r="G307" s="87" t="s">
        <v>1292</v>
      </c>
      <c r="H307" s="87" t="str">
        <f t="shared" si="4"/>
        <v>RH8</v>
      </c>
      <c r="I307" s="87" t="s">
        <v>1069</v>
      </c>
    </row>
    <row r="308" spans="1:9" x14ac:dyDescent="0.2">
      <c r="A308" s="87" t="s">
        <v>1217</v>
      </c>
      <c r="B308" s="87" t="s">
        <v>1225</v>
      </c>
      <c r="C308" s="87" t="s">
        <v>1217</v>
      </c>
      <c r="F308" s="87" t="s">
        <v>369</v>
      </c>
      <c r="G308" s="87" t="s">
        <v>1069</v>
      </c>
      <c r="H308" s="87" t="str">
        <f t="shared" si="4"/>
        <v>RAL</v>
      </c>
      <c r="I308" s="87" t="s">
        <v>1293</v>
      </c>
    </row>
    <row r="309" spans="1:9" x14ac:dyDescent="0.2">
      <c r="A309" s="87" t="s">
        <v>220</v>
      </c>
      <c r="B309" s="87" t="s">
        <v>1053</v>
      </c>
      <c r="C309" s="87" t="s">
        <v>220</v>
      </c>
      <c r="F309" s="87" t="s">
        <v>182</v>
      </c>
      <c r="G309" s="87" t="s">
        <v>1293</v>
      </c>
      <c r="H309" s="87" t="str">
        <f t="shared" si="4"/>
        <v>RQ6</v>
      </c>
      <c r="I309" s="87" t="s">
        <v>1070</v>
      </c>
    </row>
    <row r="310" spans="1:9" x14ac:dyDescent="0.2">
      <c r="A310" s="87" t="s">
        <v>196</v>
      </c>
      <c r="B310" s="87" t="s">
        <v>1054</v>
      </c>
      <c r="C310" s="87" t="s">
        <v>196</v>
      </c>
      <c r="F310" s="87" t="s">
        <v>370</v>
      </c>
      <c r="G310" s="87" t="s">
        <v>1070</v>
      </c>
      <c r="H310" s="87" t="str">
        <f t="shared" si="4"/>
        <v>RAN</v>
      </c>
      <c r="I310" s="87" t="s">
        <v>1071</v>
      </c>
    </row>
    <row r="311" spans="1:9" x14ac:dyDescent="0.2">
      <c r="A311" s="87" t="s">
        <v>413</v>
      </c>
      <c r="B311" s="87" t="s">
        <v>1290</v>
      </c>
      <c r="C311" s="87" t="s">
        <v>413</v>
      </c>
      <c r="F311" s="87" t="s">
        <v>362</v>
      </c>
      <c r="G311" s="87" t="s">
        <v>1071</v>
      </c>
      <c r="H311" s="87" t="str">
        <f t="shared" si="4"/>
        <v>RA2</v>
      </c>
      <c r="I311" s="87" t="s">
        <v>1484</v>
      </c>
    </row>
    <row r="312" spans="1:9" x14ac:dyDescent="0.2">
      <c r="A312" s="87" t="s">
        <v>344</v>
      </c>
      <c r="B312" s="87" t="s">
        <v>1055</v>
      </c>
      <c r="C312" s="87" t="s">
        <v>344</v>
      </c>
      <c r="F312" s="87" t="s">
        <v>392</v>
      </c>
      <c r="G312" s="87" t="s">
        <v>1484</v>
      </c>
      <c r="H312" s="87" t="str">
        <f t="shared" si="4"/>
        <v>RD1</v>
      </c>
      <c r="I312" s="87" t="s">
        <v>1073</v>
      </c>
    </row>
    <row r="313" spans="1:9" x14ac:dyDescent="0.2">
      <c r="A313" s="87" t="s">
        <v>787</v>
      </c>
      <c r="B313" s="87" t="s">
        <v>1056</v>
      </c>
      <c r="C313" s="87" t="s">
        <v>787</v>
      </c>
      <c r="F313" s="87" t="s">
        <v>450</v>
      </c>
      <c r="G313" s="87" t="s">
        <v>1073</v>
      </c>
      <c r="H313" s="87" t="str">
        <f t="shared" si="4"/>
        <v>RM3</v>
      </c>
      <c r="I313" s="87" t="s">
        <v>1074</v>
      </c>
    </row>
    <row r="314" spans="1:9" x14ac:dyDescent="0.2">
      <c r="A314" s="87" t="s">
        <v>794</v>
      </c>
      <c r="B314" s="87" t="s">
        <v>1057</v>
      </c>
      <c r="C314" s="87" t="s">
        <v>794</v>
      </c>
      <c r="F314" s="87" t="s">
        <v>460</v>
      </c>
      <c r="G314" s="87" t="s">
        <v>1074</v>
      </c>
      <c r="H314" s="87" t="str">
        <f t="shared" si="4"/>
        <v>RNZ</v>
      </c>
      <c r="I314" s="87" t="s">
        <v>1294</v>
      </c>
    </row>
    <row r="315" spans="1:9" x14ac:dyDescent="0.2">
      <c r="A315" s="87" t="s">
        <v>609</v>
      </c>
      <c r="B315" s="87" t="s">
        <v>1058</v>
      </c>
      <c r="C315" s="87" t="s">
        <v>609</v>
      </c>
      <c r="F315" s="87" t="s">
        <v>576</v>
      </c>
      <c r="G315" s="87" t="s">
        <v>1294</v>
      </c>
      <c r="H315" s="87" t="str">
        <f t="shared" si="4"/>
        <v>RXK-X</v>
      </c>
      <c r="I315" s="87" t="s">
        <v>1226</v>
      </c>
    </row>
    <row r="316" spans="1:9" x14ac:dyDescent="0.2">
      <c r="A316" s="87" t="s">
        <v>437</v>
      </c>
      <c r="B316" s="87" t="s">
        <v>1059</v>
      </c>
      <c r="C316" s="87" t="s">
        <v>437</v>
      </c>
      <c r="F316" s="87" t="s">
        <v>1209</v>
      </c>
      <c r="G316" s="87" t="s">
        <v>1226</v>
      </c>
      <c r="H316" s="87" t="str">
        <f t="shared" si="4"/>
        <v>8J285</v>
      </c>
      <c r="I316" s="87" t="s">
        <v>1075</v>
      </c>
    </row>
    <row r="317" spans="1:9" x14ac:dyDescent="0.2">
      <c r="A317" s="87" t="s">
        <v>393</v>
      </c>
      <c r="B317" s="87" t="s">
        <v>1060</v>
      </c>
      <c r="C317" s="87" t="s">
        <v>393</v>
      </c>
      <c r="F317" s="87" t="s">
        <v>390</v>
      </c>
      <c r="G317" s="87" t="s">
        <v>1075</v>
      </c>
      <c r="H317" s="87" t="str">
        <f t="shared" si="4"/>
        <v>RCU</v>
      </c>
      <c r="I317" s="87" t="s">
        <v>1076</v>
      </c>
    </row>
    <row r="318" spans="1:9" x14ac:dyDescent="0.2">
      <c r="A318" s="87" t="s">
        <v>423</v>
      </c>
      <c r="B318" s="87" t="s">
        <v>1061</v>
      </c>
      <c r="C318" s="87" t="s">
        <v>423</v>
      </c>
      <c r="F318" s="87" t="s">
        <v>422</v>
      </c>
      <c r="G318" s="87" t="s">
        <v>1076</v>
      </c>
      <c r="H318" s="87" t="str">
        <f t="shared" si="4"/>
        <v>RHQ</v>
      </c>
      <c r="I318" s="87" t="s">
        <v>1224</v>
      </c>
    </row>
    <row r="319" spans="1:9" x14ac:dyDescent="0.2">
      <c r="A319" s="87" t="s">
        <v>178</v>
      </c>
      <c r="B319" s="87" t="s">
        <v>1062</v>
      </c>
      <c r="C319" s="87" t="s">
        <v>178</v>
      </c>
      <c r="F319" s="87" t="s">
        <v>1216</v>
      </c>
      <c r="G319" s="87" t="s">
        <v>1224</v>
      </c>
      <c r="H319" s="87" t="str">
        <f t="shared" si="4"/>
        <v>NTPH1</v>
      </c>
      <c r="I319" s="87" t="s">
        <v>1078</v>
      </c>
    </row>
    <row r="320" spans="1:9" x14ac:dyDescent="0.2">
      <c r="A320" s="87" t="s">
        <v>345</v>
      </c>
      <c r="B320" s="87" t="s">
        <v>1063</v>
      </c>
      <c r="C320" s="87" t="s">
        <v>345</v>
      </c>
      <c r="F320" s="87" t="s">
        <v>436</v>
      </c>
      <c r="G320" s="87" t="s">
        <v>1078</v>
      </c>
      <c r="H320" s="87" t="str">
        <f t="shared" si="4"/>
        <v>RK5</v>
      </c>
      <c r="I320" s="87" t="s">
        <v>1295</v>
      </c>
    </row>
    <row r="321" spans="1:9" x14ac:dyDescent="0.2">
      <c r="A321" s="87" t="s">
        <v>348</v>
      </c>
      <c r="B321" s="87" t="s">
        <v>1064</v>
      </c>
      <c r="C321" s="87" t="s">
        <v>348</v>
      </c>
      <c r="F321" s="87" t="s">
        <v>253</v>
      </c>
      <c r="G321" s="87" t="s">
        <v>1295</v>
      </c>
      <c r="H321" s="87" t="str">
        <f t="shared" si="4"/>
        <v>RXW</v>
      </c>
      <c r="I321" s="87" t="s">
        <v>1079</v>
      </c>
    </row>
    <row r="322" spans="1:9" x14ac:dyDescent="0.2">
      <c r="A322" s="87" t="s">
        <v>241</v>
      </c>
      <c r="B322" s="87" t="s">
        <v>1291</v>
      </c>
      <c r="C322" s="87" t="s">
        <v>241</v>
      </c>
      <c r="F322" s="87" t="s">
        <v>596</v>
      </c>
      <c r="G322" s="87" t="s">
        <v>1079</v>
      </c>
      <c r="H322" s="87" t="str">
        <f t="shared" si="4"/>
        <v>R1D</v>
      </c>
      <c r="I322" s="87" t="s">
        <v>1080</v>
      </c>
    </row>
    <row r="323" spans="1:9" x14ac:dyDescent="0.2">
      <c r="A323" s="87" t="s">
        <v>346</v>
      </c>
      <c r="B323" s="87" t="s">
        <v>1065</v>
      </c>
      <c r="C323" s="87" t="s">
        <v>346</v>
      </c>
      <c r="F323" s="87" t="s">
        <v>608</v>
      </c>
      <c r="G323" s="87" t="s">
        <v>1080</v>
      </c>
      <c r="H323" s="87" t="str">
        <f t="shared" si="4"/>
        <v>R1C</v>
      </c>
      <c r="I323" s="87" t="s">
        <v>1081</v>
      </c>
    </row>
    <row r="324" spans="1:9" x14ac:dyDescent="0.2">
      <c r="A324" s="87" t="s">
        <v>424</v>
      </c>
      <c r="B324" s="87" t="s">
        <v>1066</v>
      </c>
      <c r="C324" s="87" t="s">
        <v>424</v>
      </c>
      <c r="F324" s="87" t="s">
        <v>418</v>
      </c>
      <c r="G324" s="87" t="s">
        <v>1081</v>
      </c>
      <c r="H324" s="87" t="str">
        <f t="shared" si="4"/>
        <v>RH5</v>
      </c>
      <c r="I324" s="87" t="s">
        <v>1082</v>
      </c>
    </row>
    <row r="325" spans="1:9" x14ac:dyDescent="0.2">
      <c r="A325" s="93" t="s">
        <v>197</v>
      </c>
      <c r="B325" s="93" t="s">
        <v>1067</v>
      </c>
      <c r="C325" s="93" t="s">
        <v>197</v>
      </c>
      <c r="F325" s="87" t="s">
        <v>788</v>
      </c>
      <c r="G325" s="87" t="s">
        <v>1082</v>
      </c>
      <c r="H325" s="87" t="str">
        <f t="shared" si="4"/>
        <v>NFH01</v>
      </c>
      <c r="I325" s="87" t="s">
        <v>1084</v>
      </c>
    </row>
    <row r="326" spans="1:9" x14ac:dyDescent="0.2">
      <c r="A326" s="87" t="s">
        <v>570</v>
      </c>
      <c r="B326" s="87" t="s">
        <v>1068</v>
      </c>
      <c r="C326" s="87" t="s">
        <v>570</v>
      </c>
      <c r="F326" s="87" t="s">
        <v>229</v>
      </c>
      <c r="G326" s="87" t="s">
        <v>1084</v>
      </c>
      <c r="H326" s="87" t="str">
        <f t="shared" si="4"/>
        <v>RWN</v>
      </c>
      <c r="I326" s="87" t="s">
        <v>1485</v>
      </c>
    </row>
    <row r="327" spans="1:9" x14ac:dyDescent="0.2">
      <c r="A327" s="87" t="s">
        <v>419</v>
      </c>
      <c r="B327" s="87" t="s">
        <v>1292</v>
      </c>
      <c r="C327" s="87" t="s">
        <v>419</v>
      </c>
      <c r="F327" s="87" t="s">
        <v>1330</v>
      </c>
      <c r="G327" s="87" t="s">
        <v>1485</v>
      </c>
      <c r="H327" s="87" t="str">
        <f t="shared" si="4"/>
        <v>NR526</v>
      </c>
      <c r="I327" s="87" t="s">
        <v>1296</v>
      </c>
    </row>
    <row r="328" spans="1:9" x14ac:dyDescent="0.2">
      <c r="A328" s="87" t="s">
        <v>369</v>
      </c>
      <c r="B328" s="87" t="s">
        <v>1069</v>
      </c>
      <c r="C328" s="87" t="s">
        <v>369</v>
      </c>
      <c r="F328" s="87" t="s">
        <v>211</v>
      </c>
      <c r="G328" s="87" t="s">
        <v>1296</v>
      </c>
      <c r="H328" s="87" t="str">
        <f t="shared" ref="H328:H391" si="5">F328</f>
        <v>RV5</v>
      </c>
      <c r="I328" s="87" t="s">
        <v>1297</v>
      </c>
    </row>
    <row r="329" spans="1:9" x14ac:dyDescent="0.2">
      <c r="A329" s="87" t="s">
        <v>182</v>
      </c>
      <c r="B329" s="87" t="s">
        <v>1293</v>
      </c>
      <c r="C329" s="87" t="s">
        <v>182</v>
      </c>
      <c r="F329" s="87" t="s">
        <v>190</v>
      </c>
      <c r="G329" s="87" t="s">
        <v>1297</v>
      </c>
      <c r="H329" s="87" t="str">
        <f t="shared" si="5"/>
        <v>RRE</v>
      </c>
      <c r="I329" s="87" t="s">
        <v>1085</v>
      </c>
    </row>
    <row r="330" spans="1:9" x14ac:dyDescent="0.2">
      <c r="A330" s="87" t="s">
        <v>370</v>
      </c>
      <c r="B330" s="87" t="s">
        <v>1070</v>
      </c>
      <c r="C330" s="87" t="s">
        <v>370</v>
      </c>
      <c r="F330" s="87" t="s">
        <v>207</v>
      </c>
      <c r="G330" s="87" t="s">
        <v>1085</v>
      </c>
      <c r="H330" s="87" t="str">
        <f t="shared" si="5"/>
        <v>RTR</v>
      </c>
      <c r="I330" s="87" t="s">
        <v>1086</v>
      </c>
    </row>
    <row r="331" spans="1:9" x14ac:dyDescent="0.2">
      <c r="A331" s="87" t="s">
        <v>362</v>
      </c>
      <c r="B331" s="87" t="s">
        <v>1071</v>
      </c>
      <c r="C331" s="87" t="s">
        <v>362</v>
      </c>
      <c r="F331" s="87" t="s">
        <v>401</v>
      </c>
      <c r="G331" s="87" t="s">
        <v>1086</v>
      </c>
      <c r="H331" s="87" t="str">
        <f t="shared" si="5"/>
        <v>RE9</v>
      </c>
      <c r="I331" s="87" t="s">
        <v>1087</v>
      </c>
    </row>
    <row r="332" spans="1:9" x14ac:dyDescent="0.2">
      <c r="A332" s="87" t="s">
        <v>392</v>
      </c>
      <c r="B332" s="87" t="s">
        <v>1072</v>
      </c>
      <c r="C332" s="87" t="s">
        <v>392</v>
      </c>
      <c r="F332" s="87" t="s">
        <v>429</v>
      </c>
      <c r="G332" s="87" t="s">
        <v>1087</v>
      </c>
      <c r="H332" s="87" t="str">
        <f t="shared" si="5"/>
        <v>RJC</v>
      </c>
      <c r="I332" s="87" t="s">
        <v>1298</v>
      </c>
    </row>
    <row r="333" spans="1:9" x14ac:dyDescent="0.2">
      <c r="A333" s="87" t="s">
        <v>450</v>
      </c>
      <c r="B333" s="87" t="s">
        <v>1073</v>
      </c>
      <c r="C333" s="87" t="s">
        <v>450</v>
      </c>
      <c r="F333" s="87" t="s">
        <v>187</v>
      </c>
      <c r="G333" s="87" t="s">
        <v>1298</v>
      </c>
      <c r="H333" s="87" t="str">
        <f t="shared" si="5"/>
        <v>RQY</v>
      </c>
      <c r="I333" s="87" t="s">
        <v>1088</v>
      </c>
    </row>
    <row r="334" spans="1:9" x14ac:dyDescent="0.2">
      <c r="A334" s="87" t="s">
        <v>460</v>
      </c>
      <c r="B334" s="87" t="s">
        <v>1074</v>
      </c>
      <c r="C334" s="87" t="s">
        <v>460</v>
      </c>
      <c r="F334" s="87" t="s">
        <v>242</v>
      </c>
      <c r="G334" s="87" t="s">
        <v>1088</v>
      </c>
      <c r="H334" s="87" t="str">
        <f t="shared" si="5"/>
        <v>RXG</v>
      </c>
      <c r="I334" s="87" t="s">
        <v>1089</v>
      </c>
    </row>
    <row r="335" spans="1:9" x14ac:dyDescent="0.2">
      <c r="A335" s="87" t="s">
        <v>576</v>
      </c>
      <c r="B335" s="87" t="s">
        <v>1294</v>
      </c>
      <c r="C335" s="87" t="s">
        <v>576</v>
      </c>
      <c r="F335" s="87" t="s">
        <v>47</v>
      </c>
      <c r="G335" s="87" t="s">
        <v>1089</v>
      </c>
      <c r="H335" s="87" t="str">
        <f t="shared" si="5"/>
        <v>NTP11</v>
      </c>
      <c r="I335" s="87" t="s">
        <v>1090</v>
      </c>
    </row>
    <row r="336" spans="1:9" x14ac:dyDescent="0.2">
      <c r="A336" s="87" t="s">
        <v>1209</v>
      </c>
      <c r="B336" s="87" t="s">
        <v>1226</v>
      </c>
      <c r="C336" s="87" t="s">
        <v>1209</v>
      </c>
      <c r="F336" s="87" t="s">
        <v>368</v>
      </c>
      <c r="G336" s="87" t="s">
        <v>1090</v>
      </c>
      <c r="H336" s="87" t="str">
        <f t="shared" si="5"/>
        <v>RAJ</v>
      </c>
      <c r="I336" s="87" t="s">
        <v>1091</v>
      </c>
    </row>
    <row r="337" spans="1:9" x14ac:dyDescent="0.2">
      <c r="A337" s="87" t="s">
        <v>390</v>
      </c>
      <c r="B337" s="87" t="s">
        <v>1075</v>
      </c>
      <c r="C337" s="87" t="s">
        <v>390</v>
      </c>
      <c r="F337" s="87" t="s">
        <v>217</v>
      </c>
      <c r="G337" s="87" t="s">
        <v>1091</v>
      </c>
      <c r="H337" s="87" t="str">
        <f t="shared" si="5"/>
        <v>RW1</v>
      </c>
      <c r="I337" s="87" t="s">
        <v>1299</v>
      </c>
    </row>
    <row r="338" spans="1:9" x14ac:dyDescent="0.2">
      <c r="A338" s="87" t="s">
        <v>422</v>
      </c>
      <c r="B338" s="87" t="s">
        <v>1076</v>
      </c>
      <c r="C338" s="87" t="s">
        <v>422</v>
      </c>
      <c r="F338" s="87" t="s">
        <v>216</v>
      </c>
      <c r="G338" s="87" t="s">
        <v>1299</v>
      </c>
      <c r="H338" s="87" t="str">
        <f t="shared" si="5"/>
        <v>RVY</v>
      </c>
      <c r="I338" s="87" t="s">
        <v>1486</v>
      </c>
    </row>
    <row r="339" spans="1:9" x14ac:dyDescent="0.2">
      <c r="A339" s="87" t="s">
        <v>332</v>
      </c>
      <c r="B339" s="87" t="s">
        <v>1077</v>
      </c>
      <c r="C339" s="87" t="s">
        <v>332</v>
      </c>
      <c r="F339" s="87" t="s">
        <v>1382</v>
      </c>
      <c r="G339" s="87" t="s">
        <v>1486</v>
      </c>
      <c r="H339" s="87" t="str">
        <f t="shared" si="5"/>
        <v>NPG05</v>
      </c>
      <c r="I339" s="87" t="s">
        <v>1487</v>
      </c>
    </row>
    <row r="340" spans="1:9" x14ac:dyDescent="0.2">
      <c r="A340" s="87" t="s">
        <v>1216</v>
      </c>
      <c r="B340" s="87" t="s">
        <v>1224</v>
      </c>
      <c r="C340" s="87" t="s">
        <v>1216</v>
      </c>
      <c r="F340" s="87" t="s">
        <v>1381</v>
      </c>
      <c r="G340" s="87" t="s">
        <v>1487</v>
      </c>
      <c r="H340" s="87" t="str">
        <f t="shared" si="5"/>
        <v>NPG02</v>
      </c>
      <c r="I340" s="87" t="s">
        <v>1488</v>
      </c>
    </row>
    <row r="341" spans="1:9" x14ac:dyDescent="0.2">
      <c r="A341" s="87" t="s">
        <v>436</v>
      </c>
      <c r="B341" s="87" t="s">
        <v>1078</v>
      </c>
      <c r="C341" s="87" t="s">
        <v>436</v>
      </c>
      <c r="F341" s="87" t="s">
        <v>584</v>
      </c>
      <c r="G341" s="87" t="s">
        <v>1488</v>
      </c>
      <c r="H341" s="87" t="str">
        <f t="shared" si="5"/>
        <v>NPG01</v>
      </c>
      <c r="I341" s="87" t="s">
        <v>1489</v>
      </c>
    </row>
    <row r="342" spans="1:9" x14ac:dyDescent="0.2">
      <c r="A342" s="87" t="s">
        <v>253</v>
      </c>
      <c r="B342" s="87" t="s">
        <v>1295</v>
      </c>
      <c r="C342" s="87" t="s">
        <v>253</v>
      </c>
      <c r="F342" s="87" t="s">
        <v>1384</v>
      </c>
      <c r="G342" s="87" t="s">
        <v>1489</v>
      </c>
      <c r="H342" s="87" t="str">
        <f t="shared" si="5"/>
        <v>NPG07</v>
      </c>
      <c r="I342" s="87" t="s">
        <v>1490</v>
      </c>
    </row>
    <row r="343" spans="1:9" x14ac:dyDescent="0.2">
      <c r="A343" s="87" t="s">
        <v>596</v>
      </c>
      <c r="B343" s="87" t="s">
        <v>1079</v>
      </c>
      <c r="C343" s="87" t="s">
        <v>596</v>
      </c>
      <c r="F343" s="87" t="s">
        <v>1383</v>
      </c>
      <c r="G343" s="87" t="s">
        <v>1490</v>
      </c>
      <c r="H343" s="87" t="str">
        <f t="shared" si="5"/>
        <v>NPG06</v>
      </c>
      <c r="I343" s="87" t="s">
        <v>1093</v>
      </c>
    </row>
    <row r="344" spans="1:9" x14ac:dyDescent="0.2">
      <c r="A344" s="87" t="s">
        <v>608</v>
      </c>
      <c r="B344" s="87" t="s">
        <v>1080</v>
      </c>
      <c r="C344" s="87" t="s">
        <v>608</v>
      </c>
      <c r="F344" s="87" t="s">
        <v>291</v>
      </c>
      <c r="G344" s="87" t="s">
        <v>1093</v>
      </c>
      <c r="H344" s="87" t="str">
        <f t="shared" si="5"/>
        <v>NT312</v>
      </c>
      <c r="I344" s="87" t="s">
        <v>1094</v>
      </c>
    </row>
    <row r="345" spans="1:9" x14ac:dyDescent="0.2">
      <c r="A345" s="87" t="s">
        <v>418</v>
      </c>
      <c r="B345" s="87" t="s">
        <v>1081</v>
      </c>
      <c r="C345" s="87" t="s">
        <v>418</v>
      </c>
      <c r="F345" s="87" t="s">
        <v>286</v>
      </c>
      <c r="G345" s="87" t="s">
        <v>1094</v>
      </c>
      <c r="H345" s="87" t="str">
        <f t="shared" si="5"/>
        <v>NT302</v>
      </c>
      <c r="I345" s="87" t="s">
        <v>1095</v>
      </c>
    </row>
    <row r="346" spans="1:9" x14ac:dyDescent="0.2">
      <c r="A346" s="87" t="s">
        <v>788</v>
      </c>
      <c r="B346" s="87" t="s">
        <v>1082</v>
      </c>
      <c r="C346" s="87" t="s">
        <v>788</v>
      </c>
      <c r="F346" s="87" t="s">
        <v>294</v>
      </c>
      <c r="G346" s="87" t="s">
        <v>1095</v>
      </c>
      <c r="H346" s="87" t="str">
        <f t="shared" si="5"/>
        <v>NT315</v>
      </c>
      <c r="I346" s="87" t="s">
        <v>1096</v>
      </c>
    </row>
    <row r="347" spans="1:9" x14ac:dyDescent="0.2">
      <c r="A347" s="87" t="s">
        <v>366</v>
      </c>
      <c r="B347" s="87" t="s">
        <v>1083</v>
      </c>
      <c r="C347" s="87" t="s">
        <v>366</v>
      </c>
      <c r="F347" s="87" t="s">
        <v>296</v>
      </c>
      <c r="G347" s="87" t="s">
        <v>1096</v>
      </c>
      <c r="H347" s="87" t="str">
        <f t="shared" si="5"/>
        <v>NT317</v>
      </c>
      <c r="I347" s="87" t="s">
        <v>1097</v>
      </c>
    </row>
    <row r="348" spans="1:9" x14ac:dyDescent="0.2">
      <c r="A348" s="87" t="s">
        <v>229</v>
      </c>
      <c r="B348" s="87" t="s">
        <v>1084</v>
      </c>
      <c r="C348" s="87" t="s">
        <v>229</v>
      </c>
      <c r="F348" s="87" t="s">
        <v>302</v>
      </c>
      <c r="G348" s="87" t="s">
        <v>1097</v>
      </c>
      <c r="H348" s="87" t="str">
        <f t="shared" si="5"/>
        <v>NT324</v>
      </c>
      <c r="I348" s="87" t="s">
        <v>1098</v>
      </c>
    </row>
    <row r="349" spans="1:9" x14ac:dyDescent="0.2">
      <c r="A349" s="87" t="s">
        <v>211</v>
      </c>
      <c r="B349" s="87" t="s">
        <v>1296</v>
      </c>
      <c r="C349" s="87" t="s">
        <v>211</v>
      </c>
      <c r="F349" s="87" t="s">
        <v>312</v>
      </c>
      <c r="G349" s="87" t="s">
        <v>1098</v>
      </c>
      <c r="H349" s="87" t="str">
        <f t="shared" si="5"/>
        <v>NT345</v>
      </c>
      <c r="I349" s="87" t="s">
        <v>1099</v>
      </c>
    </row>
    <row r="350" spans="1:9" x14ac:dyDescent="0.2">
      <c r="A350" s="87" t="s">
        <v>190</v>
      </c>
      <c r="B350" s="87" t="s">
        <v>1297</v>
      </c>
      <c r="C350" s="87" t="s">
        <v>190</v>
      </c>
      <c r="F350" s="87" t="s">
        <v>311</v>
      </c>
      <c r="G350" s="87" t="s">
        <v>1099</v>
      </c>
      <c r="H350" s="87" t="str">
        <f t="shared" si="5"/>
        <v>NT344</v>
      </c>
      <c r="I350" s="87" t="s">
        <v>1100</v>
      </c>
    </row>
    <row r="351" spans="1:9" x14ac:dyDescent="0.2">
      <c r="A351" s="87" t="s">
        <v>207</v>
      </c>
      <c r="B351" s="87" t="s">
        <v>1085</v>
      </c>
      <c r="C351" s="87" t="s">
        <v>207</v>
      </c>
      <c r="F351" s="87" t="s">
        <v>315</v>
      </c>
      <c r="G351" s="87" t="s">
        <v>1100</v>
      </c>
      <c r="H351" s="87" t="str">
        <f t="shared" si="5"/>
        <v>NT348</v>
      </c>
      <c r="I351" s="87" t="s">
        <v>1101</v>
      </c>
    </row>
    <row r="352" spans="1:9" x14ac:dyDescent="0.2">
      <c r="A352" s="87" t="s">
        <v>401</v>
      </c>
      <c r="B352" s="87" t="s">
        <v>1086</v>
      </c>
      <c r="C352" s="87" t="s">
        <v>401</v>
      </c>
      <c r="F352" s="87" t="s">
        <v>314</v>
      </c>
      <c r="G352" s="87" t="s">
        <v>1101</v>
      </c>
      <c r="H352" s="87" t="str">
        <f t="shared" si="5"/>
        <v>NT347</v>
      </c>
      <c r="I352" s="87" t="s">
        <v>1102</v>
      </c>
    </row>
    <row r="353" spans="1:9" x14ac:dyDescent="0.2">
      <c r="A353" s="87" t="s">
        <v>429</v>
      </c>
      <c r="B353" s="87" t="s">
        <v>1087</v>
      </c>
      <c r="C353" s="87" t="s">
        <v>429</v>
      </c>
      <c r="F353" s="87" t="s">
        <v>289</v>
      </c>
      <c r="G353" s="87" t="s">
        <v>1102</v>
      </c>
      <c r="H353" s="87" t="str">
        <f t="shared" si="5"/>
        <v>NT308</v>
      </c>
      <c r="I353" s="87" t="s">
        <v>1103</v>
      </c>
    </row>
    <row r="354" spans="1:9" x14ac:dyDescent="0.2">
      <c r="A354" s="87" t="s">
        <v>187</v>
      </c>
      <c r="B354" s="87" t="s">
        <v>1298</v>
      </c>
      <c r="C354" s="87" t="s">
        <v>187</v>
      </c>
      <c r="F354" s="87" t="s">
        <v>295</v>
      </c>
      <c r="G354" s="87" t="s">
        <v>1103</v>
      </c>
      <c r="H354" s="87" t="str">
        <f t="shared" si="5"/>
        <v>NT316</v>
      </c>
      <c r="I354" s="87" t="s">
        <v>1104</v>
      </c>
    </row>
    <row r="355" spans="1:9" x14ac:dyDescent="0.2">
      <c r="A355" s="93" t="s">
        <v>242</v>
      </c>
      <c r="B355" s="93" t="s">
        <v>1088</v>
      </c>
      <c r="C355" s="93" t="s">
        <v>242</v>
      </c>
      <c r="F355" s="87" t="s">
        <v>298</v>
      </c>
      <c r="G355" s="87" t="s">
        <v>1104</v>
      </c>
      <c r="H355" s="87" t="str">
        <f t="shared" si="5"/>
        <v>NT319</v>
      </c>
      <c r="I355" s="87" t="s">
        <v>1300</v>
      </c>
    </row>
    <row r="356" spans="1:9" x14ac:dyDescent="0.2">
      <c r="A356" s="87" t="s">
        <v>47</v>
      </c>
      <c r="B356" s="87" t="s">
        <v>1089</v>
      </c>
      <c r="C356" s="87" t="s">
        <v>47</v>
      </c>
      <c r="F356" s="87" t="s">
        <v>317</v>
      </c>
      <c r="G356" s="87" t="s">
        <v>1300</v>
      </c>
      <c r="H356" s="87" t="str">
        <f t="shared" si="5"/>
        <v>NT351</v>
      </c>
      <c r="I356" s="87" t="s">
        <v>1105</v>
      </c>
    </row>
    <row r="357" spans="1:9" x14ac:dyDescent="0.2">
      <c r="A357" s="87" t="s">
        <v>368</v>
      </c>
      <c r="B357" s="87" t="s">
        <v>1090</v>
      </c>
      <c r="C357" s="87" t="s">
        <v>368</v>
      </c>
      <c r="F357" s="87" t="s">
        <v>305</v>
      </c>
      <c r="G357" s="87" t="s">
        <v>1105</v>
      </c>
      <c r="H357" s="87" t="str">
        <f t="shared" si="5"/>
        <v>NT332</v>
      </c>
      <c r="I357" s="87" t="s">
        <v>1106</v>
      </c>
    </row>
    <row r="358" spans="1:9" x14ac:dyDescent="0.2">
      <c r="A358" s="87" t="s">
        <v>217</v>
      </c>
      <c r="B358" s="87" t="s">
        <v>1091</v>
      </c>
      <c r="C358" s="87" t="s">
        <v>217</v>
      </c>
      <c r="F358" s="87" t="s">
        <v>301</v>
      </c>
      <c r="G358" s="87" t="s">
        <v>1106</v>
      </c>
      <c r="H358" s="87" t="str">
        <f t="shared" si="5"/>
        <v>NT322</v>
      </c>
      <c r="I358" s="87" t="s">
        <v>1107</v>
      </c>
    </row>
    <row r="359" spans="1:9" x14ac:dyDescent="0.2">
      <c r="A359" s="87" t="s">
        <v>216</v>
      </c>
      <c r="B359" s="87" t="s">
        <v>1299</v>
      </c>
      <c r="C359" s="87" t="s">
        <v>216</v>
      </c>
      <c r="F359" s="87" t="s">
        <v>300</v>
      </c>
      <c r="G359" s="87" t="s">
        <v>1107</v>
      </c>
      <c r="H359" s="87" t="str">
        <f t="shared" si="5"/>
        <v>NT321</v>
      </c>
      <c r="I359" s="87" t="s">
        <v>1108</v>
      </c>
    </row>
    <row r="360" spans="1:9" x14ac:dyDescent="0.2">
      <c r="A360" s="93" t="s">
        <v>584</v>
      </c>
      <c r="B360" s="87" t="s">
        <v>1092</v>
      </c>
      <c r="C360" s="93" t="s">
        <v>584</v>
      </c>
      <c r="F360" s="87" t="s">
        <v>307</v>
      </c>
      <c r="G360" s="87" t="s">
        <v>1108</v>
      </c>
      <c r="H360" s="87" t="str">
        <f t="shared" si="5"/>
        <v>NT337</v>
      </c>
      <c r="I360" s="87" t="s">
        <v>1109</v>
      </c>
    </row>
    <row r="361" spans="1:9" x14ac:dyDescent="0.2">
      <c r="A361" s="87" t="s">
        <v>291</v>
      </c>
      <c r="B361" s="87" t="s">
        <v>1093</v>
      </c>
      <c r="C361" s="87" t="s">
        <v>291</v>
      </c>
      <c r="F361" s="87" t="s">
        <v>304</v>
      </c>
      <c r="G361" s="87" t="s">
        <v>1109</v>
      </c>
      <c r="H361" s="87" t="str">
        <f t="shared" si="5"/>
        <v>NT327</v>
      </c>
      <c r="I361" s="87" t="s">
        <v>1110</v>
      </c>
    </row>
    <row r="362" spans="1:9" x14ac:dyDescent="0.2">
      <c r="A362" s="87" t="s">
        <v>286</v>
      </c>
      <c r="B362" s="87" t="s">
        <v>1094</v>
      </c>
      <c r="C362" s="87" t="s">
        <v>286</v>
      </c>
      <c r="F362" s="87" t="s">
        <v>316</v>
      </c>
      <c r="G362" s="87" t="s">
        <v>1110</v>
      </c>
      <c r="H362" s="87" t="str">
        <f t="shared" si="5"/>
        <v>NT350</v>
      </c>
      <c r="I362" s="87" t="s">
        <v>1111</v>
      </c>
    </row>
    <row r="363" spans="1:9" x14ac:dyDescent="0.2">
      <c r="A363" s="87" t="s">
        <v>294</v>
      </c>
      <c r="B363" s="87" t="s">
        <v>1095</v>
      </c>
      <c r="C363" s="87" t="s">
        <v>294</v>
      </c>
      <c r="F363" s="87" t="s">
        <v>750</v>
      </c>
      <c r="G363" s="87" t="s">
        <v>1111</v>
      </c>
      <c r="H363" s="87" t="str">
        <f t="shared" si="5"/>
        <v>NT364</v>
      </c>
      <c r="I363" s="87" t="s">
        <v>1112</v>
      </c>
    </row>
    <row r="364" spans="1:9" x14ac:dyDescent="0.2">
      <c r="A364" s="87" t="s">
        <v>296</v>
      </c>
      <c r="B364" s="87" t="s">
        <v>1096</v>
      </c>
      <c r="C364" s="87" t="s">
        <v>296</v>
      </c>
      <c r="F364" s="87" t="s">
        <v>303</v>
      </c>
      <c r="G364" s="87" t="s">
        <v>1112</v>
      </c>
      <c r="H364" s="87" t="str">
        <f t="shared" si="5"/>
        <v>NT325</v>
      </c>
      <c r="I364" s="87" t="s">
        <v>1113</v>
      </c>
    </row>
    <row r="365" spans="1:9" x14ac:dyDescent="0.2">
      <c r="A365" s="87" t="s">
        <v>302</v>
      </c>
      <c r="B365" s="87" t="s">
        <v>1097</v>
      </c>
      <c r="C365" s="87" t="s">
        <v>302</v>
      </c>
      <c r="F365" s="87" t="s">
        <v>297</v>
      </c>
      <c r="G365" s="87" t="s">
        <v>1113</v>
      </c>
      <c r="H365" s="87" t="str">
        <f t="shared" si="5"/>
        <v>NT318</v>
      </c>
      <c r="I365" s="87" t="s">
        <v>1114</v>
      </c>
    </row>
    <row r="366" spans="1:9" x14ac:dyDescent="0.2">
      <c r="A366" s="87" t="s">
        <v>312</v>
      </c>
      <c r="B366" s="87" t="s">
        <v>1098</v>
      </c>
      <c r="C366" s="87" t="s">
        <v>312</v>
      </c>
      <c r="F366" s="87" t="s">
        <v>299</v>
      </c>
      <c r="G366" s="87" t="s">
        <v>1114</v>
      </c>
      <c r="H366" s="87" t="str">
        <f t="shared" si="5"/>
        <v>NT320</v>
      </c>
      <c r="I366" s="87" t="s">
        <v>1115</v>
      </c>
    </row>
    <row r="367" spans="1:9" x14ac:dyDescent="0.2">
      <c r="A367" s="87" t="s">
        <v>311</v>
      </c>
      <c r="B367" s="87" t="s">
        <v>1099</v>
      </c>
      <c r="C367" s="87" t="s">
        <v>311</v>
      </c>
      <c r="F367" s="87" t="s">
        <v>288</v>
      </c>
      <c r="G367" s="87" t="s">
        <v>1115</v>
      </c>
      <c r="H367" s="87" t="str">
        <f t="shared" si="5"/>
        <v>NT305</v>
      </c>
      <c r="I367" s="87" t="s">
        <v>1116</v>
      </c>
    </row>
    <row r="368" spans="1:9" x14ac:dyDescent="0.2">
      <c r="A368" s="87" t="s">
        <v>315</v>
      </c>
      <c r="B368" s="87" t="s">
        <v>1100</v>
      </c>
      <c r="C368" s="87" t="s">
        <v>315</v>
      </c>
      <c r="F368" s="87" t="s">
        <v>309</v>
      </c>
      <c r="G368" s="87" t="s">
        <v>1116</v>
      </c>
      <c r="H368" s="87" t="str">
        <f t="shared" si="5"/>
        <v>NT339</v>
      </c>
      <c r="I368" s="87" t="s">
        <v>1117</v>
      </c>
    </row>
    <row r="369" spans="1:9" x14ac:dyDescent="0.2">
      <c r="A369" s="87" t="s">
        <v>314</v>
      </c>
      <c r="B369" s="87" t="s">
        <v>1101</v>
      </c>
      <c r="C369" s="87" t="s">
        <v>314</v>
      </c>
      <c r="F369" s="87" t="s">
        <v>293</v>
      </c>
      <c r="G369" s="87" t="s">
        <v>1117</v>
      </c>
      <c r="H369" s="87" t="str">
        <f t="shared" si="5"/>
        <v>NT314</v>
      </c>
      <c r="I369" s="87" t="s">
        <v>1118</v>
      </c>
    </row>
    <row r="370" spans="1:9" x14ac:dyDescent="0.2">
      <c r="A370" s="87" t="s">
        <v>289</v>
      </c>
      <c r="B370" s="87" t="s">
        <v>1102</v>
      </c>
      <c r="C370" s="87" t="s">
        <v>289</v>
      </c>
      <c r="F370" s="87" t="s">
        <v>285</v>
      </c>
      <c r="G370" s="87" t="s">
        <v>1118</v>
      </c>
      <c r="H370" s="87" t="str">
        <f t="shared" si="5"/>
        <v>NT301</v>
      </c>
      <c r="I370" s="87" t="s">
        <v>1119</v>
      </c>
    </row>
    <row r="371" spans="1:9" x14ac:dyDescent="0.2">
      <c r="A371" s="87" t="s">
        <v>295</v>
      </c>
      <c r="B371" s="87" t="s">
        <v>1103</v>
      </c>
      <c r="C371" s="87" t="s">
        <v>295</v>
      </c>
      <c r="F371" s="87" t="s">
        <v>287</v>
      </c>
      <c r="G371" s="87" t="s">
        <v>1119</v>
      </c>
      <c r="H371" s="87" t="str">
        <f t="shared" si="5"/>
        <v>NT304</v>
      </c>
      <c r="I371" s="87" t="s">
        <v>1516</v>
      </c>
    </row>
    <row r="372" spans="1:9" x14ac:dyDescent="0.2">
      <c r="A372" s="87" t="s">
        <v>298</v>
      </c>
      <c r="B372" s="87" t="s">
        <v>1104</v>
      </c>
      <c r="C372" s="87" t="s">
        <v>298</v>
      </c>
      <c r="F372" s="87" t="s">
        <v>1386</v>
      </c>
      <c r="G372" s="87" t="s">
        <v>1516</v>
      </c>
      <c r="H372" s="87" t="str">
        <f t="shared" si="5"/>
        <v>NT3X3</v>
      </c>
      <c r="I372" s="87" t="s">
        <v>1121</v>
      </c>
    </row>
    <row r="373" spans="1:9" x14ac:dyDescent="0.2">
      <c r="A373" s="87" t="s">
        <v>317</v>
      </c>
      <c r="B373" s="87" t="s">
        <v>1300</v>
      </c>
      <c r="C373" s="87" t="s">
        <v>317</v>
      </c>
      <c r="F373" s="87" t="s">
        <v>11</v>
      </c>
      <c r="G373" s="87" t="s">
        <v>1121</v>
      </c>
      <c r="H373" s="87" t="str">
        <f t="shared" si="5"/>
        <v>NT309</v>
      </c>
      <c r="I373" s="87" t="s">
        <v>1122</v>
      </c>
    </row>
    <row r="374" spans="1:9" x14ac:dyDescent="0.2">
      <c r="A374" s="87" t="s">
        <v>305</v>
      </c>
      <c r="B374" s="87" t="s">
        <v>1105</v>
      </c>
      <c r="C374" s="87" t="s">
        <v>305</v>
      </c>
      <c r="F374" s="87" t="s">
        <v>310</v>
      </c>
      <c r="G374" s="87" t="s">
        <v>1122</v>
      </c>
      <c r="H374" s="87" t="str">
        <f t="shared" si="5"/>
        <v>NT343</v>
      </c>
      <c r="I374" s="87" t="s">
        <v>1123</v>
      </c>
    </row>
    <row r="375" spans="1:9" x14ac:dyDescent="0.2">
      <c r="A375" s="87" t="s">
        <v>301</v>
      </c>
      <c r="B375" s="87" t="s">
        <v>1106</v>
      </c>
      <c r="C375" s="87" t="s">
        <v>301</v>
      </c>
      <c r="F375" s="87" t="s">
        <v>290</v>
      </c>
      <c r="G375" s="87" t="s">
        <v>1123</v>
      </c>
      <c r="H375" s="87" t="str">
        <f t="shared" si="5"/>
        <v>NT310</v>
      </c>
      <c r="I375" s="87" t="s">
        <v>1124</v>
      </c>
    </row>
    <row r="376" spans="1:9" x14ac:dyDescent="0.2">
      <c r="A376" s="87" t="s">
        <v>300</v>
      </c>
      <c r="B376" s="87" t="s">
        <v>1107</v>
      </c>
      <c r="C376" s="87" t="s">
        <v>300</v>
      </c>
      <c r="F376" s="87" t="s">
        <v>306</v>
      </c>
      <c r="G376" s="87" t="s">
        <v>1124</v>
      </c>
      <c r="H376" s="87" t="str">
        <f t="shared" si="5"/>
        <v>NT333</v>
      </c>
      <c r="I376" s="87" t="s">
        <v>1125</v>
      </c>
    </row>
    <row r="377" spans="1:9" x14ac:dyDescent="0.2">
      <c r="A377" s="87" t="s">
        <v>307</v>
      </c>
      <c r="B377" s="87" t="s">
        <v>1108</v>
      </c>
      <c r="C377" s="87" t="s">
        <v>307</v>
      </c>
      <c r="F377" s="87" t="s">
        <v>292</v>
      </c>
      <c r="G377" s="87" t="s">
        <v>1125</v>
      </c>
      <c r="H377" s="87" t="str">
        <f t="shared" si="5"/>
        <v>NT313</v>
      </c>
      <c r="I377" s="87" t="s">
        <v>1491</v>
      </c>
    </row>
    <row r="378" spans="1:9" x14ac:dyDescent="0.2">
      <c r="A378" s="87" t="s">
        <v>304</v>
      </c>
      <c r="B378" s="87" t="s">
        <v>1109</v>
      </c>
      <c r="C378" s="87" t="s">
        <v>304</v>
      </c>
      <c r="F378" s="87" t="s">
        <v>308</v>
      </c>
      <c r="G378" s="87" t="s">
        <v>1491</v>
      </c>
      <c r="H378" s="87" t="str">
        <f t="shared" si="5"/>
        <v>NT338</v>
      </c>
      <c r="I378" s="87" t="s">
        <v>1126</v>
      </c>
    </row>
    <row r="379" spans="1:9" x14ac:dyDescent="0.2">
      <c r="A379" s="87" t="s">
        <v>316</v>
      </c>
      <c r="B379" s="87" t="s">
        <v>1110</v>
      </c>
      <c r="C379" s="87" t="s">
        <v>316</v>
      </c>
      <c r="F379" s="87" t="s">
        <v>347</v>
      </c>
      <c r="G379" s="87" t="s">
        <v>1126</v>
      </c>
      <c r="H379" s="87" t="str">
        <f t="shared" si="5"/>
        <v>NVC18</v>
      </c>
      <c r="I379" s="87" t="s">
        <v>1127</v>
      </c>
    </row>
    <row r="380" spans="1:9" x14ac:dyDescent="0.2">
      <c r="A380" s="87" t="s">
        <v>750</v>
      </c>
      <c r="B380" s="87" t="s">
        <v>1111</v>
      </c>
      <c r="C380" s="87" t="s">
        <v>750</v>
      </c>
      <c r="F380" s="87" t="s">
        <v>603</v>
      </c>
      <c r="G380" s="87" t="s">
        <v>1127</v>
      </c>
      <c r="H380" s="87" t="str">
        <f t="shared" si="5"/>
        <v>NQ713</v>
      </c>
      <c r="I380" s="87" t="s">
        <v>1492</v>
      </c>
    </row>
    <row r="381" spans="1:9" x14ac:dyDescent="0.2">
      <c r="A381" s="87" t="s">
        <v>303</v>
      </c>
      <c r="B381" s="87" t="s">
        <v>1112</v>
      </c>
      <c r="C381" s="87" t="s">
        <v>303</v>
      </c>
      <c r="F381" s="87" t="s">
        <v>427</v>
      </c>
      <c r="G381" s="87" t="s">
        <v>1492</v>
      </c>
      <c r="H381" s="87" t="str">
        <f t="shared" si="5"/>
        <v>RJ7</v>
      </c>
      <c r="I381" s="87" t="s">
        <v>1493</v>
      </c>
    </row>
    <row r="382" spans="1:9" x14ac:dyDescent="0.2">
      <c r="A382" s="87" t="s">
        <v>297</v>
      </c>
      <c r="B382" s="87" t="s">
        <v>1113</v>
      </c>
      <c r="C382" s="87" t="s">
        <v>297</v>
      </c>
      <c r="F382" s="87" t="s">
        <v>379</v>
      </c>
      <c r="G382" s="87" t="s">
        <v>1493</v>
      </c>
      <c r="H382" s="87" t="str">
        <f t="shared" si="5"/>
        <v>RBN</v>
      </c>
      <c r="I382" s="87" t="s">
        <v>1129</v>
      </c>
    </row>
    <row r="383" spans="1:9" x14ac:dyDescent="0.2">
      <c r="A383" s="87" t="s">
        <v>299</v>
      </c>
      <c r="B383" s="87" t="s">
        <v>1114</v>
      </c>
      <c r="C383" s="87" t="s">
        <v>299</v>
      </c>
      <c r="F383" s="87" t="s">
        <v>589</v>
      </c>
      <c r="G383" s="87" t="s">
        <v>1129</v>
      </c>
      <c r="H383" s="87" t="str">
        <f t="shared" si="5"/>
        <v>NTE02</v>
      </c>
      <c r="I383" s="87" t="s">
        <v>1131</v>
      </c>
    </row>
    <row r="384" spans="1:9" x14ac:dyDescent="0.2">
      <c r="A384" s="87" t="s">
        <v>288</v>
      </c>
      <c r="B384" s="87" t="s">
        <v>1115</v>
      </c>
      <c r="C384" s="87" t="s">
        <v>288</v>
      </c>
      <c r="F384" s="87" t="s">
        <v>615</v>
      </c>
      <c r="G384" s="87" t="s">
        <v>1131</v>
      </c>
      <c r="H384" s="87" t="str">
        <f t="shared" si="5"/>
        <v>NLX01</v>
      </c>
      <c r="I384" s="87" t="s">
        <v>1132</v>
      </c>
    </row>
    <row r="385" spans="1:9" x14ac:dyDescent="0.2">
      <c r="A385" s="87" t="s">
        <v>309</v>
      </c>
      <c r="B385" s="87" t="s">
        <v>1116</v>
      </c>
      <c r="C385" s="87" t="s">
        <v>309</v>
      </c>
      <c r="F385" s="87" t="s">
        <v>559</v>
      </c>
      <c r="G385" s="87" t="s">
        <v>1132</v>
      </c>
      <c r="H385" s="87" t="str">
        <f t="shared" si="5"/>
        <v>NTPAD</v>
      </c>
      <c r="I385" s="87" t="s">
        <v>1494</v>
      </c>
    </row>
    <row r="386" spans="1:9" x14ac:dyDescent="0.2">
      <c r="A386" s="87" t="s">
        <v>293</v>
      </c>
      <c r="B386" s="87" t="s">
        <v>1117</v>
      </c>
      <c r="C386" s="87" t="s">
        <v>293</v>
      </c>
      <c r="F386" s="87" t="s">
        <v>597</v>
      </c>
      <c r="G386" s="87" t="s">
        <v>1494</v>
      </c>
      <c r="H386" s="87" t="str">
        <f t="shared" si="5"/>
        <v>R1E</v>
      </c>
      <c r="I386" s="87" t="s">
        <v>1495</v>
      </c>
    </row>
    <row r="387" spans="1:9" x14ac:dyDescent="0.2">
      <c r="A387" s="87" t="s">
        <v>285</v>
      </c>
      <c r="B387" s="87" t="s">
        <v>1118</v>
      </c>
      <c r="C387" s="87" t="s">
        <v>285</v>
      </c>
      <c r="F387" s="87" t="s">
        <v>1343</v>
      </c>
      <c r="G387" s="87" t="s">
        <v>1495</v>
      </c>
      <c r="H387" s="87" t="str">
        <f t="shared" si="5"/>
        <v>NHW01</v>
      </c>
      <c r="I387" s="87" t="s">
        <v>1133</v>
      </c>
    </row>
    <row r="388" spans="1:9" x14ac:dyDescent="0.2">
      <c r="A388" s="87" t="s">
        <v>287</v>
      </c>
      <c r="B388" s="87" t="s">
        <v>1119</v>
      </c>
      <c r="C388" s="87" t="s">
        <v>287</v>
      </c>
      <c r="F388" s="87" t="s">
        <v>227</v>
      </c>
      <c r="G388" s="87" t="s">
        <v>1133</v>
      </c>
      <c r="H388" s="87" t="str">
        <f t="shared" si="5"/>
        <v>RWJ</v>
      </c>
      <c r="I388" s="87" t="s">
        <v>1497</v>
      </c>
    </row>
    <row r="389" spans="1:9" x14ac:dyDescent="0.2">
      <c r="A389" s="87" t="s">
        <v>313</v>
      </c>
      <c r="B389" s="87" t="s">
        <v>1120</v>
      </c>
      <c r="C389" s="87" t="s">
        <v>313</v>
      </c>
      <c r="F389" s="87" t="s">
        <v>1371</v>
      </c>
      <c r="G389" s="87" t="s">
        <v>1496</v>
      </c>
      <c r="H389" s="87" t="str">
        <f t="shared" si="5"/>
        <v>NAM09</v>
      </c>
      <c r="I389" s="87" t="s">
        <v>1303</v>
      </c>
    </row>
    <row r="390" spans="1:9" x14ac:dyDescent="0.2">
      <c r="A390" s="87" t="s">
        <v>11</v>
      </c>
      <c r="B390" s="87" t="s">
        <v>1121</v>
      </c>
      <c r="C390" s="87" t="s">
        <v>11</v>
      </c>
      <c r="F390" s="87" t="s">
        <v>1367</v>
      </c>
      <c r="G390" s="87" t="s">
        <v>1497</v>
      </c>
      <c r="H390" s="87" t="str">
        <f t="shared" si="5"/>
        <v>NAM03</v>
      </c>
      <c r="I390" s="87" t="s">
        <v>1304</v>
      </c>
    </row>
    <row r="391" spans="1:9" x14ac:dyDescent="0.2">
      <c r="A391" s="87" t="s">
        <v>310</v>
      </c>
      <c r="B391" s="87" t="s">
        <v>1122</v>
      </c>
      <c r="C391" s="87" t="s">
        <v>310</v>
      </c>
      <c r="F391" s="87" t="s">
        <v>254</v>
      </c>
      <c r="G391" s="87" t="s">
        <v>1303</v>
      </c>
      <c r="H391" s="87" t="str">
        <f t="shared" si="5"/>
        <v>RXX</v>
      </c>
      <c r="I391" s="87" t="s">
        <v>1498</v>
      </c>
    </row>
    <row r="392" spans="1:9" x14ac:dyDescent="0.2">
      <c r="A392" s="87" t="s">
        <v>290</v>
      </c>
      <c r="B392" s="87" t="s">
        <v>1123</v>
      </c>
      <c r="C392" s="87" t="s">
        <v>290</v>
      </c>
      <c r="F392" s="87" t="s">
        <v>205</v>
      </c>
      <c r="G392" s="87" t="s">
        <v>1304</v>
      </c>
      <c r="H392" s="87" t="str">
        <f t="shared" ref="H392:H456" si="6">F392</f>
        <v>RTP</v>
      </c>
      <c r="I392" s="87" t="s">
        <v>1499</v>
      </c>
    </row>
    <row r="393" spans="1:9" x14ac:dyDescent="0.2">
      <c r="A393" s="87" t="s">
        <v>306</v>
      </c>
      <c r="B393" s="87" t="s">
        <v>1124</v>
      </c>
      <c r="C393" s="87" t="s">
        <v>306</v>
      </c>
      <c r="F393" s="87" t="s">
        <v>565</v>
      </c>
      <c r="G393" s="87" t="s">
        <v>1498</v>
      </c>
      <c r="H393" s="87" t="str">
        <f t="shared" si="6"/>
        <v>RDR</v>
      </c>
      <c r="I393" s="87" t="s">
        <v>1136</v>
      </c>
    </row>
    <row r="394" spans="1:9" x14ac:dyDescent="0.2">
      <c r="A394" s="87" t="s">
        <v>292</v>
      </c>
      <c r="B394" s="87" t="s">
        <v>1125</v>
      </c>
      <c r="C394" s="87" t="s">
        <v>292</v>
      </c>
      <c r="F394" s="87" t="s">
        <v>1331</v>
      </c>
      <c r="G394" s="87" t="s">
        <v>1499</v>
      </c>
      <c r="H394" s="87" t="str">
        <f t="shared" si="6"/>
        <v>AJX01</v>
      </c>
      <c r="I394" s="87" t="s">
        <v>1500</v>
      </c>
    </row>
    <row r="395" spans="1:9" x14ac:dyDescent="0.2">
      <c r="A395" s="87" t="s">
        <v>347</v>
      </c>
      <c r="B395" s="87" t="s">
        <v>1126</v>
      </c>
      <c r="C395" s="87" t="s">
        <v>347</v>
      </c>
      <c r="F395" s="87" t="s">
        <v>236</v>
      </c>
      <c r="G395" s="87" t="s">
        <v>1136</v>
      </c>
      <c r="H395" s="87" t="str">
        <f t="shared" si="6"/>
        <v>RX2</v>
      </c>
      <c r="I395" s="87" t="s">
        <v>1501</v>
      </c>
    </row>
    <row r="396" spans="1:9" x14ac:dyDescent="0.2">
      <c r="A396" s="87" t="s">
        <v>603</v>
      </c>
      <c r="B396" s="87" t="s">
        <v>1127</v>
      </c>
      <c r="C396" s="87" t="s">
        <v>603</v>
      </c>
      <c r="F396" s="87" t="s">
        <v>1361</v>
      </c>
      <c r="G396" s="87" t="s">
        <v>1500</v>
      </c>
      <c r="H396" s="87" t="str">
        <f t="shared" si="6"/>
        <v>ACG05</v>
      </c>
      <c r="I396" s="87" t="s">
        <v>1502</v>
      </c>
    </row>
    <row r="397" spans="1:9" x14ac:dyDescent="0.2">
      <c r="A397" s="87" t="s">
        <v>427</v>
      </c>
      <c r="B397" s="87" t="s">
        <v>1128</v>
      </c>
      <c r="C397" s="87" t="s">
        <v>427</v>
      </c>
      <c r="F397" s="87" t="s">
        <v>1362</v>
      </c>
      <c r="G397" s="87" t="s">
        <v>1501</v>
      </c>
      <c r="H397" s="87" t="str">
        <f t="shared" si="6"/>
        <v>ACG06</v>
      </c>
      <c r="I397" s="87" t="s">
        <v>1305</v>
      </c>
    </row>
    <row r="398" spans="1:9" x14ac:dyDescent="0.2">
      <c r="A398" s="87" t="s">
        <v>379</v>
      </c>
      <c r="B398" s="87" t="s">
        <v>1301</v>
      </c>
      <c r="C398" s="87" t="s">
        <v>379</v>
      </c>
      <c r="F398" s="87" t="s">
        <v>452</v>
      </c>
      <c r="G398" s="87" t="s">
        <v>1502</v>
      </c>
      <c r="H398" s="87" t="str">
        <f t="shared" si="6"/>
        <v>RMP</v>
      </c>
      <c r="I398" s="87" t="s">
        <v>1503</v>
      </c>
    </row>
    <row r="399" spans="1:9" x14ac:dyDescent="0.2">
      <c r="A399" s="87" t="s">
        <v>589</v>
      </c>
      <c r="B399" s="87" t="s">
        <v>1129</v>
      </c>
      <c r="C399" s="87" t="s">
        <v>589</v>
      </c>
      <c r="F399" s="87" t="s">
        <v>375</v>
      </c>
      <c r="G399" s="87" t="s">
        <v>1305</v>
      </c>
      <c r="H399" s="87" t="str">
        <f t="shared" si="6"/>
        <v>RBA</v>
      </c>
      <c r="I399" s="87" t="s">
        <v>1138</v>
      </c>
    </row>
    <row r="400" spans="1:9" x14ac:dyDescent="0.2">
      <c r="A400" s="87" t="s">
        <v>267</v>
      </c>
      <c r="B400" s="87" t="s">
        <v>1130</v>
      </c>
      <c r="C400" s="87" t="s">
        <v>267</v>
      </c>
      <c r="F400" s="87" t="s">
        <v>1332</v>
      </c>
      <c r="G400" s="87" t="s">
        <v>1503</v>
      </c>
      <c r="H400" s="87" t="str">
        <f t="shared" si="6"/>
        <v>NR525</v>
      </c>
      <c r="I400" s="87" t="s">
        <v>1306</v>
      </c>
    </row>
    <row r="401" spans="1:9" x14ac:dyDescent="0.2">
      <c r="A401" s="87" t="s">
        <v>615</v>
      </c>
      <c r="B401" s="87" t="s">
        <v>1131</v>
      </c>
      <c r="C401" s="87" t="s">
        <v>615</v>
      </c>
      <c r="F401" s="87" t="s">
        <v>359</v>
      </c>
      <c r="G401" s="87" t="s">
        <v>1138</v>
      </c>
      <c r="H401" s="87" t="str">
        <f t="shared" si="6"/>
        <v>NVC35</v>
      </c>
      <c r="I401" s="87" t="s">
        <v>1139</v>
      </c>
    </row>
    <row r="402" spans="1:9" x14ac:dyDescent="0.2">
      <c r="A402" s="87" t="s">
        <v>559</v>
      </c>
      <c r="B402" s="87" t="s">
        <v>1132</v>
      </c>
      <c r="C402" s="87" t="s">
        <v>559</v>
      </c>
      <c r="F402" s="87" t="s">
        <v>237</v>
      </c>
      <c r="G402" s="87" t="s">
        <v>1306</v>
      </c>
      <c r="H402" s="87" t="str">
        <f t="shared" si="6"/>
        <v>RX3</v>
      </c>
      <c r="I402" s="87" t="s">
        <v>1140</v>
      </c>
    </row>
    <row r="403" spans="1:9" x14ac:dyDescent="0.2">
      <c r="A403" s="87" t="s">
        <v>1214</v>
      </c>
      <c r="B403" s="87" t="s">
        <v>1231</v>
      </c>
      <c r="C403" s="87" t="s">
        <v>1214</v>
      </c>
      <c r="F403" s="87" t="s">
        <v>783</v>
      </c>
      <c r="G403" s="87" t="s">
        <v>1139</v>
      </c>
      <c r="H403" s="87" t="str">
        <f t="shared" si="6"/>
        <v>AAH01</v>
      </c>
      <c r="I403" s="87" t="s">
        <v>1141</v>
      </c>
    </row>
    <row r="404" spans="1:9" x14ac:dyDescent="0.2">
      <c r="A404" s="87" t="s">
        <v>597</v>
      </c>
      <c r="B404" s="87" t="s">
        <v>1302</v>
      </c>
      <c r="C404" s="87" t="s">
        <v>597</v>
      </c>
      <c r="F404" s="87" t="s">
        <v>334</v>
      </c>
      <c r="G404" s="87" t="s">
        <v>1140</v>
      </c>
      <c r="H404" s="87" t="str">
        <f t="shared" si="6"/>
        <v>NVC02</v>
      </c>
      <c r="I404" s="87" t="s">
        <v>1142</v>
      </c>
    </row>
    <row r="405" spans="1:9" x14ac:dyDescent="0.2">
      <c r="A405" s="87" t="s">
        <v>227</v>
      </c>
      <c r="B405" s="87" t="s">
        <v>1133</v>
      </c>
      <c r="C405" s="87" t="s">
        <v>227</v>
      </c>
      <c r="F405" s="87" t="s">
        <v>383</v>
      </c>
      <c r="G405" s="87" t="s">
        <v>1141</v>
      </c>
      <c r="H405" s="87" t="str">
        <f t="shared" si="6"/>
        <v>RBV</v>
      </c>
      <c r="I405" s="87" t="s">
        <v>1143</v>
      </c>
    </row>
    <row r="406" spans="1:9" x14ac:dyDescent="0.2">
      <c r="A406" s="87" t="s">
        <v>740</v>
      </c>
      <c r="B406" s="87" t="s">
        <v>1134</v>
      </c>
      <c r="C406" s="87" t="s">
        <v>740</v>
      </c>
      <c r="F406" s="87" t="s">
        <v>403</v>
      </c>
      <c r="G406" s="87" t="s">
        <v>1142</v>
      </c>
      <c r="H406" s="87" t="str">
        <f t="shared" si="6"/>
        <v>REN</v>
      </c>
      <c r="I406" s="87" t="s">
        <v>1144</v>
      </c>
    </row>
    <row r="407" spans="1:9" x14ac:dyDescent="0.2">
      <c r="A407" s="87" t="s">
        <v>254</v>
      </c>
      <c r="B407" s="87" t="s">
        <v>1303</v>
      </c>
      <c r="C407" s="87" t="s">
        <v>254</v>
      </c>
      <c r="F407" s="87" t="s">
        <v>745</v>
      </c>
      <c r="G407" s="87" t="s">
        <v>1143</v>
      </c>
      <c r="H407" s="87" t="str">
        <f t="shared" si="6"/>
        <v>NTPAE</v>
      </c>
      <c r="I407" s="87" t="s">
        <v>1145</v>
      </c>
    </row>
    <row r="408" spans="1:9" x14ac:dyDescent="0.2">
      <c r="A408" s="87" t="s">
        <v>205</v>
      </c>
      <c r="B408" s="87" t="s">
        <v>1304</v>
      </c>
      <c r="C408" s="87" t="s">
        <v>205</v>
      </c>
      <c r="F408" s="87" t="s">
        <v>454</v>
      </c>
      <c r="G408" s="87" t="s">
        <v>1144</v>
      </c>
      <c r="H408" s="87" t="str">
        <f t="shared" si="6"/>
        <v>RNA</v>
      </c>
      <c r="I408" s="87" t="s">
        <v>1146</v>
      </c>
    </row>
    <row r="409" spans="1:9" x14ac:dyDescent="0.2">
      <c r="A409" s="87" t="s">
        <v>565</v>
      </c>
      <c r="B409" s="87" t="s">
        <v>1135</v>
      </c>
      <c r="C409" s="87" t="s">
        <v>565</v>
      </c>
      <c r="F409" s="87" t="s">
        <v>372</v>
      </c>
      <c r="G409" s="87" t="s">
        <v>1145</v>
      </c>
      <c r="H409" s="87" t="str">
        <f t="shared" si="6"/>
        <v>RAS</v>
      </c>
      <c r="I409" s="87" t="s">
        <v>1147</v>
      </c>
    </row>
    <row r="410" spans="1:9" x14ac:dyDescent="0.2">
      <c r="A410" s="87" t="s">
        <v>236</v>
      </c>
      <c r="B410" s="87" t="s">
        <v>1136</v>
      </c>
      <c r="C410" s="87" t="s">
        <v>236</v>
      </c>
      <c r="F410" s="87" t="s">
        <v>50</v>
      </c>
      <c r="G410" s="87" t="s">
        <v>1146</v>
      </c>
      <c r="H410" s="87" t="str">
        <f t="shared" si="6"/>
        <v>NXM01</v>
      </c>
      <c r="I410" s="87" t="s">
        <v>1148</v>
      </c>
    </row>
    <row r="411" spans="1:9" x14ac:dyDescent="0.2">
      <c r="A411" s="87" t="s">
        <v>452</v>
      </c>
      <c r="B411" s="87" t="s">
        <v>1137</v>
      </c>
      <c r="C411" s="87" t="s">
        <v>452</v>
      </c>
      <c r="F411" s="87" t="s">
        <v>199</v>
      </c>
      <c r="G411" s="87" t="s">
        <v>1147</v>
      </c>
      <c r="H411" s="87" t="str">
        <f t="shared" si="6"/>
        <v>RTD</v>
      </c>
      <c r="I411" s="87" t="s">
        <v>1149</v>
      </c>
    </row>
    <row r="412" spans="1:9" x14ac:dyDescent="0.2">
      <c r="A412" s="87" t="s">
        <v>375</v>
      </c>
      <c r="B412" s="87" t="s">
        <v>1305</v>
      </c>
      <c r="C412" s="87" t="s">
        <v>375</v>
      </c>
      <c r="F412" s="87" t="s">
        <v>746</v>
      </c>
      <c r="G412" s="87" t="s">
        <v>1148</v>
      </c>
      <c r="H412" s="87" t="str">
        <f t="shared" si="6"/>
        <v>NTP35</v>
      </c>
      <c r="I412" s="87" t="s">
        <v>1150</v>
      </c>
    </row>
    <row r="413" spans="1:9" x14ac:dyDescent="0.2">
      <c r="A413" s="87" t="s">
        <v>359</v>
      </c>
      <c r="B413" s="87" t="s">
        <v>1138</v>
      </c>
      <c r="C413" s="87" t="s">
        <v>359</v>
      </c>
      <c r="F413" s="87" t="s">
        <v>185</v>
      </c>
      <c r="G413" s="87" t="s">
        <v>1149</v>
      </c>
      <c r="H413" s="87" t="str">
        <f t="shared" si="6"/>
        <v>RQW</v>
      </c>
      <c r="I413" s="87" t="s">
        <v>1307</v>
      </c>
    </row>
    <row r="414" spans="1:9" x14ac:dyDescent="0.2">
      <c r="A414" s="87" t="s">
        <v>237</v>
      </c>
      <c r="B414" s="87" t="s">
        <v>1306</v>
      </c>
      <c r="C414" s="87" t="s">
        <v>237</v>
      </c>
      <c r="F414" s="87" t="s">
        <v>391</v>
      </c>
      <c r="G414" s="87" t="s">
        <v>1150</v>
      </c>
      <c r="H414" s="87" t="str">
        <f t="shared" si="6"/>
        <v>RCX</v>
      </c>
      <c r="I414" s="87" t="s">
        <v>1151</v>
      </c>
    </row>
    <row r="415" spans="1:9" x14ac:dyDescent="0.2">
      <c r="A415" s="87" t="s">
        <v>783</v>
      </c>
      <c r="B415" s="87" t="s">
        <v>1139</v>
      </c>
      <c r="C415" s="87" t="s">
        <v>783</v>
      </c>
      <c r="F415" s="87" t="s">
        <v>441</v>
      </c>
      <c r="G415" s="87" t="s">
        <v>1307</v>
      </c>
      <c r="H415" s="87" t="str">
        <f t="shared" si="6"/>
        <v>RL1</v>
      </c>
      <c r="I415" s="87" t="s">
        <v>1308</v>
      </c>
    </row>
    <row r="416" spans="1:9" x14ac:dyDescent="0.2">
      <c r="A416" s="87" t="s">
        <v>334</v>
      </c>
      <c r="B416" s="87" t="s">
        <v>1140</v>
      </c>
      <c r="C416" s="87" t="s">
        <v>334</v>
      </c>
      <c r="F416" s="87" t="s">
        <v>408</v>
      </c>
      <c r="G416" s="87" t="s">
        <v>1151</v>
      </c>
      <c r="H416" s="87" t="str">
        <f t="shared" si="6"/>
        <v>RFR</v>
      </c>
      <c r="I416" s="87" t="s">
        <v>1152</v>
      </c>
    </row>
    <row r="417" spans="1:9" x14ac:dyDescent="0.2">
      <c r="A417" s="87" t="s">
        <v>383</v>
      </c>
      <c r="B417" s="87" t="s">
        <v>1141</v>
      </c>
      <c r="C417" s="87" t="s">
        <v>383</v>
      </c>
      <c r="F417" s="87" t="s">
        <v>400</v>
      </c>
      <c r="G417" s="87" t="s">
        <v>1308</v>
      </c>
      <c r="H417" s="87" t="str">
        <f t="shared" si="6"/>
        <v>RDZ</v>
      </c>
      <c r="I417" s="87" t="s">
        <v>1153</v>
      </c>
    </row>
    <row r="418" spans="1:9" x14ac:dyDescent="0.2">
      <c r="A418" s="87" t="s">
        <v>403</v>
      </c>
      <c r="B418" s="87" t="s">
        <v>1142</v>
      </c>
      <c r="C418" s="87" t="s">
        <v>403</v>
      </c>
      <c r="F418" s="87" t="s">
        <v>180</v>
      </c>
      <c r="G418" s="87" t="s">
        <v>1152</v>
      </c>
      <c r="H418" s="87" t="str">
        <f t="shared" si="6"/>
        <v>RPY</v>
      </c>
      <c r="I418" s="87" t="s">
        <v>1154</v>
      </c>
    </row>
    <row r="419" spans="1:9" x14ac:dyDescent="0.2">
      <c r="A419" s="87" t="s">
        <v>745</v>
      </c>
      <c r="B419" s="87" t="s">
        <v>1143</v>
      </c>
      <c r="C419" s="87" t="s">
        <v>745</v>
      </c>
      <c r="F419" s="87" t="s">
        <v>192</v>
      </c>
      <c r="G419" s="87" t="s">
        <v>1153</v>
      </c>
      <c r="H419" s="87" t="str">
        <f t="shared" si="6"/>
        <v>RRJ</v>
      </c>
      <c r="I419" s="87" t="s">
        <v>1155</v>
      </c>
    </row>
    <row r="420" spans="1:9" x14ac:dyDescent="0.2">
      <c r="A420" s="87" t="s">
        <v>454</v>
      </c>
      <c r="B420" s="87" t="s">
        <v>1144</v>
      </c>
      <c r="C420" s="87" t="s">
        <v>454</v>
      </c>
      <c r="F420" s="87" t="s">
        <v>442</v>
      </c>
      <c r="G420" s="87" t="s">
        <v>1154</v>
      </c>
      <c r="H420" s="87" t="str">
        <f t="shared" si="6"/>
        <v>RL4</v>
      </c>
      <c r="I420" s="87" t="s">
        <v>1504</v>
      </c>
    </row>
    <row r="421" spans="1:9" x14ac:dyDescent="0.2">
      <c r="A421" s="87" t="s">
        <v>372</v>
      </c>
      <c r="B421" s="87" t="s">
        <v>1145</v>
      </c>
      <c r="C421" s="87" t="s">
        <v>372</v>
      </c>
      <c r="F421" s="87" t="s">
        <v>602</v>
      </c>
      <c r="G421" s="87" t="s">
        <v>1155</v>
      </c>
      <c r="H421" s="87" t="str">
        <f t="shared" si="6"/>
        <v>NN801</v>
      </c>
      <c r="I421" s="87" t="s">
        <v>1156</v>
      </c>
    </row>
    <row r="422" spans="1:9" x14ac:dyDescent="0.2">
      <c r="A422" s="87" t="s">
        <v>50</v>
      </c>
      <c r="B422" s="87" t="s">
        <v>1146</v>
      </c>
      <c r="C422" s="87" t="s">
        <v>50</v>
      </c>
      <c r="F422" s="87" t="s">
        <v>1380</v>
      </c>
      <c r="G422" s="87" t="s">
        <v>1504</v>
      </c>
      <c r="H422" s="87" t="str">
        <f t="shared" si="6"/>
        <v>NN802</v>
      </c>
      <c r="I422" s="87" t="s">
        <v>1157</v>
      </c>
    </row>
    <row r="423" spans="1:9" x14ac:dyDescent="0.2">
      <c r="A423" s="87" t="s">
        <v>199</v>
      </c>
      <c r="B423" s="87" t="s">
        <v>1147</v>
      </c>
      <c r="C423" s="87" t="s">
        <v>199</v>
      </c>
      <c r="F423" s="87" t="s">
        <v>405</v>
      </c>
      <c r="G423" s="87" t="s">
        <v>1156</v>
      </c>
      <c r="H423" s="87" t="str">
        <f t="shared" si="6"/>
        <v>RET</v>
      </c>
      <c r="I423" s="87" t="s">
        <v>1158</v>
      </c>
    </row>
    <row r="424" spans="1:9" x14ac:dyDescent="0.2">
      <c r="A424" s="87" t="s">
        <v>746</v>
      </c>
      <c r="B424" s="87" t="s">
        <v>1148</v>
      </c>
      <c r="C424" s="87" t="s">
        <v>746</v>
      </c>
      <c r="F424" s="87" t="s">
        <v>594</v>
      </c>
      <c r="G424" s="87" t="s">
        <v>1157</v>
      </c>
      <c r="H424" s="87" t="str">
        <f t="shared" si="6"/>
        <v>NVC44</v>
      </c>
      <c r="I424" s="87" t="s">
        <v>1159</v>
      </c>
    </row>
    <row r="425" spans="1:9" x14ac:dyDescent="0.2">
      <c r="A425" s="93" t="s">
        <v>185</v>
      </c>
      <c r="B425" s="93" t="s">
        <v>1149</v>
      </c>
      <c r="C425" s="93" t="s">
        <v>185</v>
      </c>
      <c r="F425" s="87" t="s">
        <v>439</v>
      </c>
      <c r="G425" s="87" t="s">
        <v>1158</v>
      </c>
      <c r="H425" s="87" t="str">
        <f t="shared" si="6"/>
        <v>RKE</v>
      </c>
      <c r="I425" s="87" t="s">
        <v>1229</v>
      </c>
    </row>
    <row r="426" spans="1:9" x14ac:dyDescent="0.2">
      <c r="A426" s="87" t="s">
        <v>391</v>
      </c>
      <c r="B426" s="87" t="s">
        <v>1150</v>
      </c>
      <c r="C426" s="87" t="s">
        <v>391</v>
      </c>
      <c r="F426" s="87" t="s">
        <v>349</v>
      </c>
      <c r="G426" s="87" t="s">
        <v>1159</v>
      </c>
      <c r="H426" s="87" t="str">
        <f t="shared" si="6"/>
        <v>NVC20</v>
      </c>
      <c r="I426" s="87" t="s">
        <v>1505</v>
      </c>
    </row>
    <row r="427" spans="1:9" x14ac:dyDescent="0.2">
      <c r="A427" s="87" t="s">
        <v>441</v>
      </c>
      <c r="B427" s="87" t="s">
        <v>1307</v>
      </c>
      <c r="C427" s="87" t="s">
        <v>441</v>
      </c>
      <c r="F427" s="87" t="s">
        <v>1212</v>
      </c>
      <c r="G427" s="87" t="s">
        <v>1229</v>
      </c>
      <c r="H427" s="87" t="str">
        <f t="shared" si="6"/>
        <v>NLX22</v>
      </c>
      <c r="I427" s="87" t="s">
        <v>1230</v>
      </c>
    </row>
    <row r="428" spans="1:9" x14ac:dyDescent="0.2">
      <c r="A428" s="87" t="s">
        <v>408</v>
      </c>
      <c r="B428" s="87" t="s">
        <v>1151</v>
      </c>
      <c r="C428" s="87" t="s">
        <v>408</v>
      </c>
      <c r="F428" s="87" t="s">
        <v>366</v>
      </c>
      <c r="G428" s="87" t="s">
        <v>1505</v>
      </c>
      <c r="H428" s="87" t="str">
        <f t="shared" si="6"/>
        <v>RA9</v>
      </c>
      <c r="I428" s="87" t="s">
        <v>1506</v>
      </c>
    </row>
    <row r="429" spans="1:9" x14ac:dyDescent="0.2">
      <c r="A429" s="87" t="s">
        <v>400</v>
      </c>
      <c r="B429" s="87" t="s">
        <v>1308</v>
      </c>
      <c r="C429" s="87" t="s">
        <v>400</v>
      </c>
      <c r="F429" s="87" t="s">
        <v>1213</v>
      </c>
      <c r="G429" s="87" t="s">
        <v>1230</v>
      </c>
      <c r="H429" s="87" t="str">
        <f t="shared" si="6"/>
        <v>NN501</v>
      </c>
      <c r="I429" s="87" t="s">
        <v>1161</v>
      </c>
    </row>
    <row r="430" spans="1:9" x14ac:dyDescent="0.2">
      <c r="A430" s="87" t="s">
        <v>180</v>
      </c>
      <c r="B430" s="87" t="s">
        <v>1152</v>
      </c>
      <c r="C430" s="87" t="s">
        <v>180</v>
      </c>
      <c r="F430" s="87" t="s">
        <v>553</v>
      </c>
      <c r="G430" s="87" t="s">
        <v>1506</v>
      </c>
      <c r="H430" s="87" t="str">
        <f t="shared" si="6"/>
        <v>NN401</v>
      </c>
      <c r="I430" s="87" t="s">
        <v>1162</v>
      </c>
    </row>
    <row r="431" spans="1:9" x14ac:dyDescent="0.2">
      <c r="A431" s="87" t="s">
        <v>192</v>
      </c>
      <c r="B431" s="87" t="s">
        <v>1153</v>
      </c>
      <c r="C431" s="87" t="s">
        <v>192</v>
      </c>
      <c r="F431" s="87" t="s">
        <v>222</v>
      </c>
      <c r="G431" s="87" t="s">
        <v>1161</v>
      </c>
      <c r="H431" s="87" t="str">
        <f t="shared" si="6"/>
        <v>RWD</v>
      </c>
      <c r="I431" s="87" t="s">
        <v>1507</v>
      </c>
    </row>
    <row r="432" spans="1:9" x14ac:dyDescent="0.2">
      <c r="A432" s="87" t="s">
        <v>442</v>
      </c>
      <c r="B432" s="87" t="s">
        <v>1154</v>
      </c>
      <c r="C432" s="87" t="s">
        <v>442</v>
      </c>
      <c r="F432" s="87" t="s">
        <v>194</v>
      </c>
      <c r="G432" s="87" t="s">
        <v>1162</v>
      </c>
      <c r="H432" s="87" t="str">
        <f t="shared" si="6"/>
        <v>RRV</v>
      </c>
      <c r="I432" s="87" t="s">
        <v>1165</v>
      </c>
    </row>
    <row r="433" spans="1:9" x14ac:dyDescent="0.2">
      <c r="A433" s="87" t="s">
        <v>602</v>
      </c>
      <c r="B433" s="87" t="s">
        <v>1155</v>
      </c>
      <c r="C433" s="87" t="s">
        <v>602</v>
      </c>
      <c r="F433" s="87" t="s">
        <v>449</v>
      </c>
      <c r="G433" s="87" t="s">
        <v>1507</v>
      </c>
      <c r="H433" s="87" t="str">
        <f t="shared" si="6"/>
        <v>RM2</v>
      </c>
      <c r="I433" s="87" t="s">
        <v>1166</v>
      </c>
    </row>
    <row r="434" spans="1:9" x14ac:dyDescent="0.2">
      <c r="A434" s="87" t="s">
        <v>405</v>
      </c>
      <c r="B434" s="87" t="s">
        <v>1156</v>
      </c>
      <c r="C434" s="87" t="s">
        <v>405</v>
      </c>
      <c r="F434" s="87" t="s">
        <v>421</v>
      </c>
      <c r="G434" s="87" t="s">
        <v>1165</v>
      </c>
      <c r="H434" s="87" t="str">
        <f t="shared" si="6"/>
        <v>RHM</v>
      </c>
      <c r="I434" s="87" t="s">
        <v>1167</v>
      </c>
    </row>
    <row r="435" spans="1:9" x14ac:dyDescent="0.2">
      <c r="A435" s="87" t="s">
        <v>594</v>
      </c>
      <c r="B435" s="87" t="s">
        <v>1157</v>
      </c>
      <c r="C435" s="87" t="s">
        <v>594</v>
      </c>
      <c r="F435" s="87" t="s">
        <v>574</v>
      </c>
      <c r="G435" s="87" t="s">
        <v>1166</v>
      </c>
      <c r="H435" s="87" t="str">
        <f t="shared" si="6"/>
        <v>RRK-X</v>
      </c>
      <c r="I435" s="87" t="s">
        <v>1310</v>
      </c>
    </row>
    <row r="436" spans="1:9" x14ac:dyDescent="0.2">
      <c r="A436" s="87" t="s">
        <v>439</v>
      </c>
      <c r="B436" s="87" t="s">
        <v>1158</v>
      </c>
      <c r="C436" s="87" t="s">
        <v>439</v>
      </c>
      <c r="F436" s="87" t="s">
        <v>365</v>
      </c>
      <c r="G436" s="87" t="s">
        <v>1167</v>
      </c>
      <c r="H436" s="87" t="str">
        <f t="shared" si="6"/>
        <v>RA7</v>
      </c>
      <c r="I436" s="87" t="s">
        <v>1508</v>
      </c>
    </row>
    <row r="437" spans="1:9" x14ac:dyDescent="0.2">
      <c r="A437" s="87" t="s">
        <v>349</v>
      </c>
      <c r="B437" s="87" t="s">
        <v>1159</v>
      </c>
      <c r="C437" s="87" t="s">
        <v>349</v>
      </c>
      <c r="F437" s="87" t="s">
        <v>438</v>
      </c>
      <c r="G437" s="87" t="s">
        <v>1310</v>
      </c>
      <c r="H437" s="87" t="str">
        <f t="shared" si="6"/>
        <v>RKB</v>
      </c>
      <c r="I437" s="87" t="s">
        <v>1509</v>
      </c>
    </row>
    <row r="438" spans="1:9" x14ac:dyDescent="0.2">
      <c r="A438" s="87" t="s">
        <v>1212</v>
      </c>
      <c r="B438" s="87" t="s">
        <v>1229</v>
      </c>
      <c r="C438" s="87" t="s">
        <v>1212</v>
      </c>
      <c r="F438" s="87" t="s">
        <v>223</v>
      </c>
      <c r="G438" s="87" t="s">
        <v>1508</v>
      </c>
      <c r="H438" s="87" t="str">
        <f t="shared" si="6"/>
        <v>RWE</v>
      </c>
      <c r="I438" s="87" t="s">
        <v>1510</v>
      </c>
    </row>
    <row r="439" spans="1:9" x14ac:dyDescent="0.2">
      <c r="A439" s="87" t="s">
        <v>751</v>
      </c>
      <c r="B439" s="87" t="s">
        <v>1309</v>
      </c>
      <c r="C439" s="87" t="s">
        <v>751</v>
      </c>
      <c r="F439" s="87" t="s">
        <v>209</v>
      </c>
      <c r="G439" s="87" t="s">
        <v>1509</v>
      </c>
      <c r="H439" s="87" t="str">
        <f t="shared" si="6"/>
        <v>RTX</v>
      </c>
      <c r="I439" s="87" t="s">
        <v>1171</v>
      </c>
    </row>
    <row r="440" spans="1:9" x14ac:dyDescent="0.2">
      <c r="A440" s="87" t="s">
        <v>1213</v>
      </c>
      <c r="B440" s="87" t="s">
        <v>1230</v>
      </c>
      <c r="C440" s="87" t="s">
        <v>1213</v>
      </c>
      <c r="F440" s="87" t="s">
        <v>430</v>
      </c>
      <c r="G440" s="87" t="s">
        <v>1510</v>
      </c>
      <c r="H440" s="87" t="str">
        <f t="shared" si="6"/>
        <v>RJE</v>
      </c>
      <c r="I440" s="87" t="s">
        <v>1511</v>
      </c>
    </row>
    <row r="441" spans="1:9" x14ac:dyDescent="0.2">
      <c r="A441" s="87" t="s">
        <v>553</v>
      </c>
      <c r="B441" s="87" t="s">
        <v>1160</v>
      </c>
      <c r="C441" s="87" t="s">
        <v>553</v>
      </c>
      <c r="F441" s="88" t="s">
        <v>377</v>
      </c>
      <c r="G441" s="87" t="s">
        <v>1171</v>
      </c>
      <c r="H441" s="87" t="str">
        <f t="shared" si="6"/>
        <v>RBK</v>
      </c>
      <c r="I441" s="87" t="s">
        <v>1311</v>
      </c>
    </row>
    <row r="442" spans="1:9" x14ac:dyDescent="0.2">
      <c r="A442" s="87" t="s">
        <v>222</v>
      </c>
      <c r="B442" s="87" t="s">
        <v>1161</v>
      </c>
      <c r="C442" s="87" t="s">
        <v>222</v>
      </c>
      <c r="F442" s="87" t="s">
        <v>1339</v>
      </c>
      <c r="G442" s="87" t="s">
        <v>1511</v>
      </c>
      <c r="H442" s="87" t="str">
        <f t="shared" si="6"/>
        <v>NDA07</v>
      </c>
      <c r="I442" s="87" t="s">
        <v>1172</v>
      </c>
    </row>
    <row r="443" spans="1:9" x14ac:dyDescent="0.2">
      <c r="A443" s="87" t="s">
        <v>194</v>
      </c>
      <c r="B443" s="87" t="s">
        <v>1162</v>
      </c>
      <c r="C443" s="87" t="s">
        <v>194</v>
      </c>
      <c r="F443" s="87" t="s">
        <v>232</v>
      </c>
      <c r="G443" s="87" t="s">
        <v>1311</v>
      </c>
      <c r="H443" s="87" t="str">
        <f t="shared" si="6"/>
        <v>RWW</v>
      </c>
      <c r="I443" s="87" t="s">
        <v>1512</v>
      </c>
    </row>
    <row r="444" spans="1:9" x14ac:dyDescent="0.2">
      <c r="A444" s="87" t="s">
        <v>430</v>
      </c>
      <c r="B444" s="87" t="s">
        <v>1163</v>
      </c>
      <c r="C444" s="87" t="s">
        <v>430</v>
      </c>
      <c r="F444" s="87" t="s">
        <v>225</v>
      </c>
      <c r="G444" s="87" t="s">
        <v>1172</v>
      </c>
      <c r="H444" s="87" t="str">
        <f t="shared" si="6"/>
        <v>RWG</v>
      </c>
      <c r="I444" s="87" t="s">
        <v>1173</v>
      </c>
    </row>
    <row r="445" spans="1:9" x14ac:dyDescent="0.2">
      <c r="A445" s="87" t="s">
        <v>449</v>
      </c>
      <c r="B445" s="87" t="s">
        <v>1164</v>
      </c>
      <c r="C445" s="87" t="s">
        <v>449</v>
      </c>
      <c r="F445" s="87" t="s">
        <v>1390</v>
      </c>
      <c r="G445" s="87" t="s">
        <v>1512</v>
      </c>
      <c r="H445" s="87" t="str">
        <f t="shared" si="6"/>
        <v>NYG31</v>
      </c>
      <c r="I445" s="87" t="s">
        <v>1175</v>
      </c>
    </row>
    <row r="446" spans="1:9" x14ac:dyDescent="0.2">
      <c r="A446" s="87" t="s">
        <v>421</v>
      </c>
      <c r="B446" s="87" t="s">
        <v>1165</v>
      </c>
      <c r="C446" s="87" t="s">
        <v>421</v>
      </c>
      <c r="F446" s="87" t="s">
        <v>440</v>
      </c>
      <c r="G446" s="87" t="s">
        <v>1173</v>
      </c>
      <c r="H446" s="87" t="str">
        <f t="shared" si="6"/>
        <v>RKL</v>
      </c>
      <c r="I446" s="87" t="s">
        <v>1176</v>
      </c>
    </row>
    <row r="447" spans="1:9" x14ac:dyDescent="0.2">
      <c r="A447" s="87" t="s">
        <v>574</v>
      </c>
      <c r="B447" s="87" t="s">
        <v>1166</v>
      </c>
      <c r="C447" s="87" t="s">
        <v>574</v>
      </c>
      <c r="F447" s="87" t="s">
        <v>350</v>
      </c>
      <c r="G447" s="87" t="s">
        <v>1175</v>
      </c>
      <c r="H447" s="87" t="str">
        <f t="shared" si="6"/>
        <v>NVC21</v>
      </c>
      <c r="I447" s="87" t="s">
        <v>1177</v>
      </c>
    </row>
    <row r="448" spans="1:9" x14ac:dyDescent="0.2">
      <c r="A448" s="87" t="s">
        <v>365</v>
      </c>
      <c r="B448" s="87" t="s">
        <v>1167</v>
      </c>
      <c r="C448" s="87" t="s">
        <v>365</v>
      </c>
      <c r="F448" s="87" t="s">
        <v>416</v>
      </c>
      <c r="G448" s="87" t="s">
        <v>1176</v>
      </c>
      <c r="H448" s="87" t="str">
        <f t="shared" si="6"/>
        <v>RGR</v>
      </c>
      <c r="I448" s="87" t="s">
        <v>1178</v>
      </c>
    </row>
    <row r="449" spans="1:9" x14ac:dyDescent="0.2">
      <c r="A449" s="87" t="s">
        <v>438</v>
      </c>
      <c r="B449" s="87" t="s">
        <v>1310</v>
      </c>
      <c r="C449" s="87" t="s">
        <v>438</v>
      </c>
      <c r="F449" s="87" t="s">
        <v>567</v>
      </c>
      <c r="G449" s="87" t="s">
        <v>1177</v>
      </c>
      <c r="H449" s="87" t="str">
        <f t="shared" si="6"/>
        <v>RYR-X</v>
      </c>
      <c r="I449" s="87" t="s">
        <v>1179</v>
      </c>
    </row>
    <row r="450" spans="1:9" x14ac:dyDescent="0.2">
      <c r="A450" s="87" t="s">
        <v>223</v>
      </c>
      <c r="B450" s="87" t="s">
        <v>1168</v>
      </c>
      <c r="C450" s="87" t="s">
        <v>223</v>
      </c>
      <c r="F450" s="87" t="s">
        <v>363</v>
      </c>
      <c r="G450" s="87" t="s">
        <v>1178</v>
      </c>
      <c r="H450" s="87" t="str">
        <f t="shared" si="6"/>
        <v>RA3</v>
      </c>
      <c r="I450" s="87" t="s">
        <v>1180</v>
      </c>
    </row>
    <row r="451" spans="1:9" x14ac:dyDescent="0.2">
      <c r="A451" s="87" t="s">
        <v>209</v>
      </c>
      <c r="B451" s="87" t="s">
        <v>1169</v>
      </c>
      <c r="C451" s="87" t="s">
        <v>209</v>
      </c>
      <c r="F451" s="87" t="s">
        <v>805</v>
      </c>
      <c r="G451" s="87" t="s">
        <v>1179</v>
      </c>
      <c r="H451" s="87" t="str">
        <f t="shared" si="6"/>
        <v>NXP17</v>
      </c>
      <c r="I451" s="87" t="s">
        <v>1181</v>
      </c>
    </row>
    <row r="452" spans="1:9" x14ac:dyDescent="0.2">
      <c r="A452" s="87" t="s">
        <v>784</v>
      </c>
      <c r="B452" s="87" t="s">
        <v>1170</v>
      </c>
      <c r="C452" s="87" t="s">
        <v>784</v>
      </c>
      <c r="F452" s="87" t="s">
        <v>563</v>
      </c>
      <c r="G452" s="87" t="s">
        <v>1180</v>
      </c>
      <c r="H452" s="87" t="str">
        <f t="shared" si="6"/>
        <v>NTP16</v>
      </c>
      <c r="I452" s="87" t="s">
        <v>1182</v>
      </c>
    </row>
    <row r="453" spans="1:9" x14ac:dyDescent="0.2">
      <c r="A453" s="87" t="s">
        <v>377</v>
      </c>
      <c r="B453" s="87" t="s">
        <v>1171</v>
      </c>
      <c r="C453" s="87" t="s">
        <v>377</v>
      </c>
      <c r="F453" s="87" t="s">
        <v>351</v>
      </c>
      <c r="G453" s="87" t="s">
        <v>1181</v>
      </c>
      <c r="H453" s="87" t="str">
        <f t="shared" si="6"/>
        <v>NVC22</v>
      </c>
      <c r="I453" s="87" t="s">
        <v>1183</v>
      </c>
    </row>
    <row r="454" spans="1:9" x14ac:dyDescent="0.2">
      <c r="A454" s="87" t="s">
        <v>232</v>
      </c>
      <c r="B454" s="87" t="s">
        <v>1311</v>
      </c>
      <c r="C454" s="87" t="s">
        <v>232</v>
      </c>
      <c r="F454" s="87" t="s">
        <v>378</v>
      </c>
      <c r="G454" s="87" t="s">
        <v>1182</v>
      </c>
      <c r="H454" s="87" t="str">
        <f t="shared" si="6"/>
        <v>RBL</v>
      </c>
      <c r="I454" s="87" t="s">
        <v>1513</v>
      </c>
    </row>
    <row r="455" spans="1:9" x14ac:dyDescent="0.2">
      <c r="A455" s="87" t="s">
        <v>225</v>
      </c>
      <c r="B455" s="87" t="s">
        <v>1172</v>
      </c>
      <c r="C455" s="87" t="s">
        <v>225</v>
      </c>
      <c r="F455" s="87" t="s">
        <v>604</v>
      </c>
      <c r="G455" s="87" t="s">
        <v>1183</v>
      </c>
      <c r="H455" s="87" t="str">
        <f t="shared" si="6"/>
        <v>NQ719</v>
      </c>
      <c r="I455" s="87" t="s">
        <v>1184</v>
      </c>
    </row>
    <row r="456" spans="1:9" x14ac:dyDescent="0.2">
      <c r="A456" s="87" t="s">
        <v>440</v>
      </c>
      <c r="B456" s="87" t="s">
        <v>1173</v>
      </c>
      <c r="C456" s="87" t="s">
        <v>440</v>
      </c>
      <c r="F456" s="87" t="s">
        <v>1340</v>
      </c>
      <c r="G456" s="87" t="s">
        <v>1513</v>
      </c>
      <c r="H456" s="87" t="str">
        <f t="shared" si="6"/>
        <v>NDA18</v>
      </c>
      <c r="I456" s="87" t="s">
        <v>1514</v>
      </c>
    </row>
    <row r="457" spans="1:9" x14ac:dyDescent="0.2">
      <c r="A457" s="87" t="s">
        <v>410</v>
      </c>
      <c r="B457" s="87" t="s">
        <v>1174</v>
      </c>
      <c r="C457" s="87" t="s">
        <v>410</v>
      </c>
      <c r="F457" s="88" t="s">
        <v>352</v>
      </c>
      <c r="G457" s="87" t="s">
        <v>1184</v>
      </c>
      <c r="H457" s="87" t="str">
        <f t="shared" ref="H457:H464" si="7">F457</f>
        <v>NVC23</v>
      </c>
      <c r="I457" s="87" t="s">
        <v>1186</v>
      </c>
    </row>
    <row r="458" spans="1:9" x14ac:dyDescent="0.2">
      <c r="A458" s="87" t="s">
        <v>350</v>
      </c>
      <c r="B458" s="87" t="s">
        <v>1175</v>
      </c>
      <c r="C458" s="87" t="s">
        <v>350</v>
      </c>
      <c r="F458" s="88" t="s">
        <v>360</v>
      </c>
      <c r="G458" s="87" t="s">
        <v>1514</v>
      </c>
      <c r="H458" s="87" t="str">
        <f t="shared" si="7"/>
        <v>NVC40</v>
      </c>
      <c r="I458" s="87" t="s">
        <v>1312</v>
      </c>
    </row>
    <row r="459" spans="1:9" x14ac:dyDescent="0.2">
      <c r="A459" s="87" t="s">
        <v>416</v>
      </c>
      <c r="B459" s="87" t="s">
        <v>1176</v>
      </c>
      <c r="C459" s="87" t="s">
        <v>416</v>
      </c>
      <c r="F459" s="88" t="s">
        <v>575</v>
      </c>
      <c r="G459" s="87" t="s">
        <v>1186</v>
      </c>
      <c r="H459" s="87" t="str">
        <f t="shared" si="7"/>
        <v>RWP-X</v>
      </c>
      <c r="I459" s="87" t="s">
        <v>1313</v>
      </c>
    </row>
    <row r="460" spans="1:9" x14ac:dyDescent="0.2">
      <c r="A460" s="87" t="s">
        <v>567</v>
      </c>
      <c r="B460" s="87" t="s">
        <v>1177</v>
      </c>
      <c r="C460" s="87" t="s">
        <v>567</v>
      </c>
      <c r="F460" s="88" t="s">
        <v>595</v>
      </c>
      <c r="G460" s="87" t="s">
        <v>1312</v>
      </c>
      <c r="H460" s="87" t="str">
        <f t="shared" si="7"/>
        <v>R1A</v>
      </c>
      <c r="I460" s="87" t="s">
        <v>1188</v>
      </c>
    </row>
    <row r="461" spans="1:9" x14ac:dyDescent="0.2">
      <c r="A461" s="87" t="s">
        <v>363</v>
      </c>
      <c r="B461" s="87" t="s">
        <v>1178</v>
      </c>
      <c r="C461" s="87" t="s">
        <v>363</v>
      </c>
      <c r="F461" s="88" t="s">
        <v>191</v>
      </c>
      <c r="G461" s="87" t="s">
        <v>1313</v>
      </c>
      <c r="H461" s="87" t="str">
        <f t="shared" si="7"/>
        <v>RRF</v>
      </c>
      <c r="I461" s="87" t="s">
        <v>1189</v>
      </c>
    </row>
    <row r="462" spans="1:9" x14ac:dyDescent="0.2">
      <c r="A462" s="87" t="s">
        <v>805</v>
      </c>
      <c r="B462" s="87" t="s">
        <v>1179</v>
      </c>
      <c r="C462" s="87" t="s">
        <v>805</v>
      </c>
      <c r="F462" s="88" t="s">
        <v>444</v>
      </c>
      <c r="G462" s="87" t="s">
        <v>1188</v>
      </c>
      <c r="H462" s="87" t="str">
        <f t="shared" si="7"/>
        <v>RLQ</v>
      </c>
      <c r="I462" s="87" t="s">
        <v>1190</v>
      </c>
    </row>
    <row r="463" spans="1:9" x14ac:dyDescent="0.2">
      <c r="A463" s="93" t="s">
        <v>563</v>
      </c>
      <c r="B463" s="93" t="s">
        <v>1180</v>
      </c>
      <c r="C463" s="93" t="s">
        <v>563</v>
      </c>
      <c r="F463" s="88" t="s">
        <v>364</v>
      </c>
      <c r="G463" s="87" t="s">
        <v>1189</v>
      </c>
      <c r="H463" s="87" t="str">
        <f t="shared" si="7"/>
        <v>RA4</v>
      </c>
    </row>
    <row r="464" spans="1:9" x14ac:dyDescent="0.2">
      <c r="A464" s="87" t="s">
        <v>1211</v>
      </c>
      <c r="B464" s="87" t="s">
        <v>1228</v>
      </c>
      <c r="C464" s="87" t="s">
        <v>1211</v>
      </c>
      <c r="F464" s="93" t="s">
        <v>387</v>
      </c>
      <c r="G464" s="93" t="s">
        <v>1190</v>
      </c>
      <c r="H464" s="87" t="str">
        <f t="shared" si="7"/>
        <v>RCB</v>
      </c>
    </row>
    <row r="465" spans="1:6" x14ac:dyDescent="0.2">
      <c r="A465" s="93" t="s">
        <v>351</v>
      </c>
      <c r="B465" s="93" t="s">
        <v>1181</v>
      </c>
      <c r="C465" s="93" t="s">
        <v>351</v>
      </c>
      <c r="F465" s="88"/>
    </row>
    <row r="466" spans="1:6" x14ac:dyDescent="0.2">
      <c r="A466" s="87" t="s">
        <v>378</v>
      </c>
      <c r="B466" s="87" t="s">
        <v>1182</v>
      </c>
      <c r="C466" s="87" t="s">
        <v>378</v>
      </c>
      <c r="F466" s="88"/>
    </row>
    <row r="467" spans="1:6" x14ac:dyDescent="0.2">
      <c r="A467" s="87" t="s">
        <v>604</v>
      </c>
      <c r="B467" s="87" t="s">
        <v>1183</v>
      </c>
      <c r="C467" s="87" t="s">
        <v>604</v>
      </c>
      <c r="F467" s="88"/>
    </row>
    <row r="468" spans="1:6" x14ac:dyDescent="0.2">
      <c r="A468" s="87" t="s">
        <v>352</v>
      </c>
      <c r="B468" s="87" t="s">
        <v>1184</v>
      </c>
      <c r="C468" s="87" t="s">
        <v>352</v>
      </c>
      <c r="F468" s="88"/>
    </row>
    <row r="469" spans="1:6" x14ac:dyDescent="0.2">
      <c r="A469" s="87" t="s">
        <v>555</v>
      </c>
      <c r="B469" s="87" t="s">
        <v>1185</v>
      </c>
      <c r="C469" s="87" t="s">
        <v>555</v>
      </c>
      <c r="F469" s="88"/>
    </row>
    <row r="470" spans="1:6" x14ac:dyDescent="0.2">
      <c r="A470" s="87" t="s">
        <v>575</v>
      </c>
      <c r="B470" s="87" t="s">
        <v>1186</v>
      </c>
      <c r="C470" s="87" t="s">
        <v>575</v>
      </c>
      <c r="F470" s="88"/>
    </row>
    <row r="471" spans="1:6" x14ac:dyDescent="0.2">
      <c r="A471" s="87" t="s">
        <v>595</v>
      </c>
      <c r="B471" s="87" t="s">
        <v>1312</v>
      </c>
      <c r="C471" s="87" t="s">
        <v>595</v>
      </c>
      <c r="F471" s="88"/>
    </row>
    <row r="472" spans="1:6" x14ac:dyDescent="0.2">
      <c r="A472" s="87" t="s">
        <v>191</v>
      </c>
      <c r="B472" s="87" t="s">
        <v>1313</v>
      </c>
      <c r="C472" s="87" t="s">
        <v>191</v>
      </c>
      <c r="F472" s="88"/>
    </row>
    <row r="473" spans="1:6" x14ac:dyDescent="0.2">
      <c r="A473" s="87" t="s">
        <v>786</v>
      </c>
      <c r="B473" s="87" t="s">
        <v>1187</v>
      </c>
      <c r="C473" s="87" t="s">
        <v>786</v>
      </c>
      <c r="F473" s="88"/>
    </row>
    <row r="474" spans="1:6" x14ac:dyDescent="0.2">
      <c r="A474" s="87" t="s">
        <v>444</v>
      </c>
      <c r="B474" s="87" t="s">
        <v>1188</v>
      </c>
      <c r="C474" s="87" t="s">
        <v>444</v>
      </c>
      <c r="F474" s="88"/>
    </row>
    <row r="475" spans="1:6" x14ac:dyDescent="0.2">
      <c r="A475" s="87" t="s">
        <v>364</v>
      </c>
      <c r="B475" s="87" t="s">
        <v>1189</v>
      </c>
      <c r="C475" s="87" t="s">
        <v>364</v>
      </c>
      <c r="F475" s="88"/>
    </row>
    <row r="476" spans="1:6" x14ac:dyDescent="0.2">
      <c r="A476" s="87" t="s">
        <v>387</v>
      </c>
      <c r="B476" s="87" t="s">
        <v>1190</v>
      </c>
      <c r="C476" s="87" t="s">
        <v>387</v>
      </c>
      <c r="F476" s="88"/>
    </row>
    <row r="477" spans="1:6" x14ac:dyDescent="0.2">
      <c r="F477" s="88"/>
    </row>
    <row r="482" spans="1:6" x14ac:dyDescent="0.2">
      <c r="F482" s="88"/>
    </row>
    <row r="483" spans="1:6" x14ac:dyDescent="0.2">
      <c r="F483" s="88"/>
    </row>
    <row r="484" spans="1:6" x14ac:dyDescent="0.2">
      <c r="F484" s="88"/>
    </row>
    <row r="485" spans="1:6" x14ac:dyDescent="0.2">
      <c r="F485" s="88"/>
    </row>
    <row r="486" spans="1:6" x14ac:dyDescent="0.2">
      <c r="F486" s="88"/>
    </row>
    <row r="489" spans="1:6" x14ac:dyDescent="0.2">
      <c r="A489" s="93"/>
      <c r="B489" s="93"/>
      <c r="C489" s="93"/>
    </row>
    <row r="556" spans="6:6" x14ac:dyDescent="0.2">
      <c r="F556" s="88"/>
    </row>
    <row r="557" spans="6:6" x14ac:dyDescent="0.2">
      <c r="F557" s="88"/>
    </row>
    <row r="558" spans="6:6" x14ac:dyDescent="0.2">
      <c r="F558" s="88"/>
    </row>
    <row r="559" spans="6:6" x14ac:dyDescent="0.2">
      <c r="F559" s="88"/>
    </row>
    <row r="560" spans="6:6" x14ac:dyDescent="0.2">
      <c r="F560" s="88"/>
    </row>
    <row r="561" spans="6:6" x14ac:dyDescent="0.2">
      <c r="F561" s="88"/>
    </row>
    <row r="562" spans="6:6" x14ac:dyDescent="0.2">
      <c r="F562" s="88"/>
    </row>
    <row r="563" spans="6:6" x14ac:dyDescent="0.2">
      <c r="F563" s="88"/>
    </row>
    <row r="564" spans="6:6" x14ac:dyDescent="0.2">
      <c r="F564" s="88"/>
    </row>
    <row r="565" spans="6:6" x14ac:dyDescent="0.2">
      <c r="F565" s="88"/>
    </row>
    <row r="566" spans="6:6" x14ac:dyDescent="0.2">
      <c r="F566" s="88"/>
    </row>
    <row r="567" spans="6:6" x14ac:dyDescent="0.2">
      <c r="F567" s="88"/>
    </row>
    <row r="568" spans="6:6" x14ac:dyDescent="0.2">
      <c r="F568" s="88"/>
    </row>
    <row r="569" spans="6:6" x14ac:dyDescent="0.2">
      <c r="F569" s="88"/>
    </row>
    <row r="570" spans="6:6" x14ac:dyDescent="0.2">
      <c r="F570" s="88"/>
    </row>
    <row r="571" spans="6:6" x14ac:dyDescent="0.2">
      <c r="F571" s="88"/>
    </row>
    <row r="572" spans="6:6" x14ac:dyDescent="0.2">
      <c r="F572" s="88"/>
    </row>
    <row r="573" spans="6:6" x14ac:dyDescent="0.2">
      <c r="F573" s="88"/>
    </row>
    <row r="574" spans="6:6" x14ac:dyDescent="0.2">
      <c r="F574" s="88"/>
    </row>
    <row r="575" spans="6:6" x14ac:dyDescent="0.2">
      <c r="F575" s="88"/>
    </row>
    <row r="576" spans="6:6" x14ac:dyDescent="0.2">
      <c r="F576" s="88"/>
    </row>
    <row r="577" spans="6:6" x14ac:dyDescent="0.2">
      <c r="F577" s="88"/>
    </row>
    <row r="578" spans="6:6" x14ac:dyDescent="0.2">
      <c r="F578" s="88"/>
    </row>
    <row r="579" spans="6:6" x14ac:dyDescent="0.2">
      <c r="F579" s="88"/>
    </row>
    <row r="580" spans="6:6" x14ac:dyDescent="0.2">
      <c r="F580" s="88"/>
    </row>
    <row r="581" spans="6:6" x14ac:dyDescent="0.2">
      <c r="F581" s="88"/>
    </row>
    <row r="582" spans="6:6" x14ac:dyDescent="0.2">
      <c r="F582" s="88"/>
    </row>
    <row r="583" spans="6:6" x14ac:dyDescent="0.2">
      <c r="F583" s="88"/>
    </row>
    <row r="584" spans="6:6" x14ac:dyDescent="0.2">
      <c r="F584" s="88"/>
    </row>
    <row r="585" spans="6:6" x14ac:dyDescent="0.2">
      <c r="F585" s="88"/>
    </row>
    <row r="586" spans="6:6" x14ac:dyDescent="0.2">
      <c r="F586" s="88"/>
    </row>
    <row r="587" spans="6:6" x14ac:dyDescent="0.2">
      <c r="F587" s="88"/>
    </row>
    <row r="588" spans="6:6" x14ac:dyDescent="0.2">
      <c r="F588" s="88"/>
    </row>
    <row r="589" spans="6:6" x14ac:dyDescent="0.2">
      <c r="F589" s="88"/>
    </row>
    <row r="590" spans="6:6" x14ac:dyDescent="0.2">
      <c r="F590" s="88"/>
    </row>
    <row r="591" spans="6:6" x14ac:dyDescent="0.2">
      <c r="F591" s="88"/>
    </row>
    <row r="592" spans="6:6" x14ac:dyDescent="0.2">
      <c r="F592" s="88"/>
    </row>
    <row r="593" spans="6:6" x14ac:dyDescent="0.2">
      <c r="F593" s="88"/>
    </row>
    <row r="594" spans="6:6" x14ac:dyDescent="0.2">
      <c r="F594" s="88"/>
    </row>
    <row r="595" spans="6:6" x14ac:dyDescent="0.2">
      <c r="F595" s="88"/>
    </row>
    <row r="596" spans="6:6" x14ac:dyDescent="0.2">
      <c r="F596" s="88"/>
    </row>
    <row r="597" spans="6:6" x14ac:dyDescent="0.2">
      <c r="F597" s="88"/>
    </row>
    <row r="598" spans="6:6" x14ac:dyDescent="0.2">
      <c r="F598" s="88"/>
    </row>
    <row r="599" spans="6:6" x14ac:dyDescent="0.2">
      <c r="F599" s="88"/>
    </row>
    <row r="600" spans="6:6" x14ac:dyDescent="0.2">
      <c r="F600" s="88"/>
    </row>
    <row r="601" spans="6:6" x14ac:dyDescent="0.2">
      <c r="F601" s="88"/>
    </row>
    <row r="602" spans="6:6" x14ac:dyDescent="0.2">
      <c r="F602" s="88"/>
    </row>
    <row r="603" spans="6:6" x14ac:dyDescent="0.2">
      <c r="F603" s="88"/>
    </row>
    <row r="604" spans="6:6" x14ac:dyDescent="0.2">
      <c r="F604" s="88"/>
    </row>
    <row r="605" spans="6:6" x14ac:dyDescent="0.2">
      <c r="F605" s="88"/>
    </row>
    <row r="606" spans="6:6" x14ac:dyDescent="0.2">
      <c r="F606" s="88"/>
    </row>
    <row r="607" spans="6:6" x14ac:dyDescent="0.2">
      <c r="F607" s="88"/>
    </row>
    <row r="608" spans="6:6" x14ac:dyDescent="0.2">
      <c r="F608" s="88"/>
    </row>
    <row r="609" spans="6:6" x14ac:dyDescent="0.2">
      <c r="F609" s="88"/>
    </row>
    <row r="610" spans="6:6" x14ac:dyDescent="0.2">
      <c r="F610" s="88"/>
    </row>
    <row r="611" spans="6:6" x14ac:dyDescent="0.2">
      <c r="F611" s="88"/>
    </row>
    <row r="612" spans="6:6" x14ac:dyDescent="0.2">
      <c r="F612" s="88"/>
    </row>
    <row r="613" spans="6:6" x14ac:dyDescent="0.2">
      <c r="F613" s="88"/>
    </row>
    <row r="614" spans="6:6" x14ac:dyDescent="0.2">
      <c r="F614" s="88"/>
    </row>
    <row r="615" spans="6:6" x14ac:dyDescent="0.2">
      <c r="F615" s="88"/>
    </row>
    <row r="616" spans="6:6" x14ac:dyDescent="0.2">
      <c r="F616" s="88"/>
    </row>
    <row r="617" spans="6:6" x14ac:dyDescent="0.2">
      <c r="F617" s="88"/>
    </row>
    <row r="618" spans="6:6" x14ac:dyDescent="0.2">
      <c r="F618" s="88"/>
    </row>
    <row r="619" spans="6:6" x14ac:dyDescent="0.2">
      <c r="F619" s="88"/>
    </row>
    <row r="620" spans="6:6" x14ac:dyDescent="0.2">
      <c r="F620" s="88"/>
    </row>
    <row r="621" spans="6:6" x14ac:dyDescent="0.2">
      <c r="F621" s="88"/>
    </row>
    <row r="622" spans="6:6" x14ac:dyDescent="0.2">
      <c r="F622" s="88"/>
    </row>
    <row r="623" spans="6:6" x14ac:dyDescent="0.2">
      <c r="F623" s="88"/>
    </row>
    <row r="624" spans="6:6" x14ac:dyDescent="0.2">
      <c r="F624" s="88"/>
    </row>
    <row r="625" spans="6:6" x14ac:dyDescent="0.2">
      <c r="F625" s="88"/>
    </row>
    <row r="626" spans="6:6" x14ac:dyDescent="0.2">
      <c r="F626" s="88"/>
    </row>
    <row r="627" spans="6:6" x14ac:dyDescent="0.2">
      <c r="F627" s="88"/>
    </row>
    <row r="628" spans="6:6" x14ac:dyDescent="0.2">
      <c r="F628" s="88"/>
    </row>
    <row r="629" spans="6:6" x14ac:dyDescent="0.2">
      <c r="F629" s="88"/>
    </row>
    <row r="630" spans="6:6" x14ac:dyDescent="0.2">
      <c r="F630" s="88"/>
    </row>
    <row r="631" spans="6:6" x14ac:dyDescent="0.2">
      <c r="F631" s="88"/>
    </row>
    <row r="632" spans="6:6" x14ac:dyDescent="0.2">
      <c r="F632" s="88"/>
    </row>
    <row r="633" spans="6:6" x14ac:dyDescent="0.2">
      <c r="F633" s="88"/>
    </row>
    <row r="634" spans="6:6" x14ac:dyDescent="0.2">
      <c r="F634" s="88"/>
    </row>
    <row r="635" spans="6:6" x14ac:dyDescent="0.2">
      <c r="F635" s="88"/>
    </row>
    <row r="636" spans="6:6" x14ac:dyDescent="0.2">
      <c r="F636" s="88"/>
    </row>
    <row r="637" spans="6:6" x14ac:dyDescent="0.2">
      <c r="F637" s="88"/>
    </row>
    <row r="638" spans="6:6" x14ac:dyDescent="0.2">
      <c r="F638" s="88"/>
    </row>
    <row r="639" spans="6:6" x14ac:dyDescent="0.2">
      <c r="F639" s="88"/>
    </row>
    <row r="640" spans="6:6" x14ac:dyDescent="0.2">
      <c r="F640" s="88"/>
    </row>
    <row r="641" spans="6:6" x14ac:dyDescent="0.2">
      <c r="F641" s="88"/>
    </row>
    <row r="642" spans="6:6" x14ac:dyDescent="0.2">
      <c r="F642" s="88"/>
    </row>
    <row r="643" spans="6:6" x14ac:dyDescent="0.2">
      <c r="F643" s="88"/>
    </row>
    <row r="644" spans="6:6" x14ac:dyDescent="0.2">
      <c r="F644" s="88"/>
    </row>
    <row r="645" spans="6:6" x14ac:dyDescent="0.2">
      <c r="F645" s="88"/>
    </row>
    <row r="646" spans="6:6" x14ac:dyDescent="0.2">
      <c r="F646" s="88"/>
    </row>
    <row r="647" spans="6:6" x14ac:dyDescent="0.2">
      <c r="F647" s="88"/>
    </row>
    <row r="648" spans="6:6" x14ac:dyDescent="0.2">
      <c r="F648" s="88"/>
    </row>
    <row r="649" spans="6:6" x14ac:dyDescent="0.2">
      <c r="F649" s="88"/>
    </row>
    <row r="650" spans="6:6" x14ac:dyDescent="0.2">
      <c r="F650" s="88"/>
    </row>
    <row r="651" spans="6:6" x14ac:dyDescent="0.2">
      <c r="F651" s="88"/>
    </row>
    <row r="652" spans="6:6" x14ac:dyDescent="0.2">
      <c r="F652" s="88"/>
    </row>
    <row r="653" spans="6:6" x14ac:dyDescent="0.2">
      <c r="F653" s="88"/>
    </row>
    <row r="654" spans="6:6" x14ac:dyDescent="0.2">
      <c r="F654" s="88"/>
    </row>
    <row r="655" spans="6:6" x14ac:dyDescent="0.2">
      <c r="F655" s="88"/>
    </row>
    <row r="656" spans="6:6" x14ac:dyDescent="0.2">
      <c r="F656" s="88"/>
    </row>
    <row r="657" spans="6:6" x14ac:dyDescent="0.2">
      <c r="F657" s="88"/>
    </row>
    <row r="658" spans="6:6" x14ac:dyDescent="0.2">
      <c r="F658" s="88"/>
    </row>
    <row r="659" spans="6:6" x14ac:dyDescent="0.2">
      <c r="F659" s="88"/>
    </row>
    <row r="660" spans="6:6" x14ac:dyDescent="0.2">
      <c r="F660" s="88"/>
    </row>
    <row r="661" spans="6:6" x14ac:dyDescent="0.2">
      <c r="F661" s="88"/>
    </row>
    <row r="662" spans="6:6" x14ac:dyDescent="0.2">
      <c r="F662" s="88"/>
    </row>
    <row r="663" spans="6:6" x14ac:dyDescent="0.2">
      <c r="F663" s="88"/>
    </row>
    <row r="664" spans="6:6" x14ac:dyDescent="0.2">
      <c r="F664" s="88"/>
    </row>
  </sheetData>
  <phoneticPr fontId="9" type="noConversion"/>
  <pageMargins left="0.75" right="0.75" top="1" bottom="1" header="0.5" footer="0.5"/>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mso-contentType ?>
<p:Policy xmlns:p="office.server.policy" id="" local="true">
  <p:Name>NHSD Portfolio Document (8 years)</p:Name>
  <p:Description/>
  <p:Statement>This document implements 8 years retention from Authored Date</p:Statement>
  <p:PolicyItems>
    <p:PolicyItem featureId="Microsoft.Office.RecordsManagement.PolicyFeatures.Expiration" staticId="0x010100CE61D9DC7AFC6844B595FD0A55B75DF7|-2054357789" UniqueId="c9a81329-e124-4cbc-9b7a-8099d020f266">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8</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2.xml><?xml version="1.0" encoding="utf-8"?>
<p:properties xmlns:p="http://schemas.microsoft.com/office/2006/metadata/properties" xmlns:xsi="http://www.w3.org/2001/XMLSchema-instance" xmlns:pc="http://schemas.microsoft.com/office/infopath/2007/PartnerControls">
  <documentManagement>
    <_dlc_DocId xmlns="2c0b3723-ae66-45ac-94fb-aaf049c45b50">NHSD-2119-2041888500-2273</_dlc_DocId>
    <_dlc_DocIdUrl xmlns="2c0b3723-ae66-45ac-94fb-aaf049c45b50">
      <Url>https://hscic365.sharepoint.com/sites/Teams 2/SUSprogramme/sushesanalysis/hesanalysis/inpatients/_layouts/15/DocIdRedir.aspx?ID=NHSD-2119-2041888500-2273</Url>
      <Description>NHSD-2119-2041888500-2273</Description>
    </_dlc_DocIdUrl>
    <InformationStatus xmlns="5668c8bc-6c30-45e9-80ca-5109d4270dfd">Draft</InformationStatus>
    <AuthoredDate xmlns="5668c8bc-6c30-45e9-80ca-5109d4270dfd">2018-07-24T11:16:09+00:00</AuthoredDate>
    <SecurityClassification xmlns="5668c8bc-6c30-45e9-80ca-5109d4270dfd">Official</SecurityClassification>
    <InformationAudience xmlns="5668c8bc-6c30-45e9-80ca-5109d4270dfd">NHS Digital</InformationAudience>
    <InformationVersion xmlns="5668c8bc-6c30-45e9-80ca-5109d4270dfd" xsi:nil="true"/>
    <Summary xmlns="5668c8bc-6c30-45e9-80ca-5109d4270dfd" xsi:nil="true"/>
    <ApprovalDate xmlns="5668c8bc-6c30-45e9-80ca-5109d4270dfd">2018-10-21T15:28:33+00:00</ApprovalDate>
    <ApproverName xmlns="5668c8bc-6c30-45e9-80ca-5109d4270dfd" xsi:nil="true"/>
    <i8502cb9d1b74c4f9e1ea45824336350 xmlns="5668c8bc-6c30-45e9-80ca-5109d4270dfd">
      <Terms xmlns="http://schemas.microsoft.com/office/infopath/2007/PartnerControls"/>
    </i8502cb9d1b74c4f9e1ea45824336350>
    <SecurityDescriptor xmlns="5668c8bc-6c30-45e9-80ca-5109d4270dfd" xsi:nil="true"/>
    <InformationSource xmlns="5668c8bc-6c30-45e9-80ca-5109d4270dfd" xsi:nil="true"/>
    <TaxCatchAll xmlns="5668c8bc-6c30-45e9-80ca-5109d4270dfd">
      <Value>19</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86ff5d87-bdb6-4c85-b7b6-a06dc0e9f122</TermId>
        </TermInfo>
      </Terms>
    </e076e489fa624670a6d5030aa6510568>
    <_dlc_ExpireDateSaved xmlns="http://schemas.microsoft.com/sharepoint/v3" xsi:nil="true"/>
    <_dlc_ExpireDate xmlns="http://schemas.microsoft.com/sharepoint/v3">2026-07-24T11:16:09+00:00</_dlc_ExpireDat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LongProperties xmlns="http://schemas.microsoft.com/office/2006/metadata/longProperties"/>
</file>

<file path=customXml/item5.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6.xml><?xml version="1.0" encoding="utf-8"?>
<?mso-contentType ?>
<SharedContentType xmlns="Microsoft.SharePoint.Taxonomy.ContentTypeSync" SourceId="bb72b7f4-c981-47a4-a26e-043e4b78ebf3" ContentTypeId="0x010100CE61D9DC7AFC6844B595FD0A55B75DF702" PreviousValue="false"/>
</file>

<file path=customXml/item7.xml><?xml version="1.0" encoding="utf-8"?>
<ct:contentTypeSchema xmlns:ct="http://schemas.microsoft.com/office/2006/metadata/contentType" xmlns:ma="http://schemas.microsoft.com/office/2006/metadata/properties/metaAttributes" ct:_="" ma:_="" ma:contentTypeName="NHSD Portfolio Excel Document (8 years)" ma:contentTypeID="0x010100CE61D9DC7AFC6844B595FD0A55B75DF702007264999DA5624642BFE71F136B27E114" ma:contentTypeVersion="1954" ma:contentTypeDescription="" ma:contentTypeScope="" ma:versionID="1e05bab4a9fd448e55af990818847a92">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0fcced32df832d211bf4ef0774b14faf"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pprovalDate" minOccurs="0"/>
                <xsd:element ref="ns2:ApproverName" minOccurs="0"/>
                <xsd:element ref="ns2:AuthorName" minOccurs="0"/>
                <xsd:element ref="ns2:AuthoredDate"/>
                <xsd:element ref="ns2:InformationAudience" minOccurs="0"/>
                <xsd:element ref="ns2:InformationSource" minOccurs="0"/>
                <xsd:element ref="ns2:InformationStatus"/>
                <xsd:element ref="ns2:e076e489fa624670a6d5030aa6510568" minOccurs="0"/>
                <xsd:element ref="ns2:TaxCatchAll" minOccurs="0"/>
                <xsd:element ref="ns2:TaxCatchAllLabel" minOccurs="0"/>
                <xsd:element ref="ns2:InformationVersion" minOccurs="0"/>
                <xsd:element ref="ns2:i8502cb9d1b74c4f9e1ea45824336350"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25" nillable="true" ma:displayName="Exempt from Policy" ma:hidden="true" ma:internalName="_dlc_Exempt" ma:readOnly="true">
      <xsd:simpleType>
        <xsd:restriction base="dms:Unknown"/>
      </xsd:simpleType>
    </xsd:element>
    <xsd:element name="_dlc_ExpireDateSaved" ma:index="26" nillable="true" ma:displayName="Original Expiration Date" ma:hidden="true" ma:internalName="_dlc_ExpireDateSaved" ma:readOnly="true">
      <xsd:simpleType>
        <xsd:restriction base="dms:DateTime"/>
      </xsd:simpleType>
    </xsd:element>
    <xsd:element name="_dlc_ExpireDate" ma:index="27"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pprovalDate" ma:index="8" nillable="true" ma:displayName="Approval Date" ma:default="[Today]" ma:internalName="ApprovalDate">
      <xsd:simpleType>
        <xsd:restriction base="dms:DateTime"/>
      </xsd:simpleType>
    </xsd:element>
    <xsd:element name="ApproverName" ma:index="9" nillable="true" ma:displayName="Approver Name" ma:internalName="ApproverName">
      <xsd:simpleType>
        <xsd:restriction base="dms:Text"/>
      </xsd:simpleType>
    </xsd:element>
    <xsd:element name="AuthorName" ma:index="10"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11" ma:displayName="Authored Date" ma:default="[Today]" ma:internalName="AuthoredDate" ma:readOnly="false">
      <xsd:simpleType>
        <xsd:restriction base="dms:DateTime"/>
      </xsd:simpleType>
    </xsd:element>
    <xsd:element name="InformationAudience" ma:index="12" nillable="true" ma:displayName="Information Audience" ma:default="NHS Digital" ma:description="A category of user for whom the resource is intended" ma:internalName="InformationAudience">
      <xsd:simpleType>
        <xsd:restriction base="dms:Text"/>
      </xsd:simpleType>
    </xsd:element>
    <xsd:element name="InformationSource" ma:index="13" nillable="true" ma:displayName="Information Source" ma:description="The source from which the described resource is derived" ma:internalName="InformationSource">
      <xsd:simpleType>
        <xsd:restriction base="dms:Text"/>
      </xsd:simple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e076e489fa624670a6d5030aa6510568" ma:index="15" ma:taxonomy="true" ma:internalName="e076e489fa624670a6d5030aa6510568" ma:taxonomyFieldName="InformationType" ma:displayName="Information Type" ma:default=""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6"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7"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Version" ma:index="19"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i8502cb9d1b74c4f9e1ea45824336350" ma:index="20" nillable="true" ma:taxonomy="true" ma:internalName="i8502cb9d1b74c4f9e1ea45824336350" ma:taxonomyFieldName="PortfolioCode" ma:displayName="Portfolio Code" ma:default="" ma:fieldId="{28502cb9-d1b7-4c4f-9e1e-a45824336350}" ma:sspId="bb72b7f4-c981-47a4-a26e-043e4b78ebf3" ma:termSetId="83dca0dc-49f4-4ab6-814d-a10e46f2d065" ma:anchorId="00000000-0000-0000-0000-000000000000" ma:open="true" ma:isKeyword="false">
      <xsd:complexType>
        <xsd:sequence>
          <xsd:element ref="pc:Terms" minOccurs="0" maxOccurs="1"/>
        </xsd:sequence>
      </xsd:complexType>
    </xsd:element>
    <xsd:element name="SecurityClassification" ma:index="22"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23"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24"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1857E80-1F25-4C61-A38D-75988C8F5CE6}">
  <ds:schemaRefs>
    <ds:schemaRef ds:uri="office.server.policy"/>
  </ds:schemaRefs>
</ds:datastoreItem>
</file>

<file path=customXml/itemProps2.xml><?xml version="1.0" encoding="utf-8"?>
<ds:datastoreItem xmlns:ds="http://schemas.openxmlformats.org/officeDocument/2006/customXml" ds:itemID="{8572CFF6-0132-4887-9DA9-FE08E7FBC31B}">
  <ds:schemaRefs>
    <ds:schemaRef ds:uri="5668c8bc-6c30-45e9-80ca-5109d4270dfd"/>
    <ds:schemaRef ds:uri="http://schemas.microsoft.com/office/2006/documentManagement/types"/>
    <ds:schemaRef ds:uri="http://schemas.microsoft.com/office/2006/metadata/properties"/>
    <ds:schemaRef ds:uri="http://schemas.microsoft.com/office/infopath/2007/PartnerControls"/>
    <ds:schemaRef ds:uri="http://schemas.microsoft.com/sharepoint/v3"/>
    <ds:schemaRef ds:uri="http://www.w3.org/XML/1998/namespace"/>
    <ds:schemaRef ds:uri="http://purl.org/dc/elements/1.1/"/>
    <ds:schemaRef ds:uri="http://schemas.openxmlformats.org/package/2006/metadata/core-properties"/>
    <ds:schemaRef ds:uri="2c0b3723-ae66-45ac-94fb-aaf049c45b50"/>
    <ds:schemaRef ds:uri="http://purl.org/dc/dcmitype/"/>
    <ds:schemaRef ds:uri="http://purl.org/dc/terms/"/>
  </ds:schemaRefs>
</ds:datastoreItem>
</file>

<file path=customXml/itemProps3.xml><?xml version="1.0" encoding="utf-8"?>
<ds:datastoreItem xmlns:ds="http://schemas.openxmlformats.org/officeDocument/2006/customXml" ds:itemID="{58CD150A-568C-4934-8E80-52BB4E4A4D23}">
  <ds:schemaRefs>
    <ds:schemaRef ds:uri="http://schemas.microsoft.com/sharepoint/v3/contenttype/forms"/>
  </ds:schemaRefs>
</ds:datastoreItem>
</file>

<file path=customXml/itemProps4.xml><?xml version="1.0" encoding="utf-8"?>
<ds:datastoreItem xmlns:ds="http://schemas.openxmlformats.org/officeDocument/2006/customXml" ds:itemID="{E6E88AA6-26E9-4E3F-88F3-BE76905B55C3}">
  <ds:schemaRefs>
    <ds:schemaRef ds:uri="http://schemas.microsoft.com/office/2006/metadata/longProperties"/>
  </ds:schemaRefs>
</ds:datastoreItem>
</file>

<file path=customXml/itemProps5.xml><?xml version="1.0" encoding="utf-8"?>
<ds:datastoreItem xmlns:ds="http://schemas.openxmlformats.org/officeDocument/2006/customXml" ds:itemID="{AA881F00-FEE0-45F5-B719-00659748C6BB}">
  <ds:schemaRefs>
    <ds:schemaRef ds:uri="http://schemas.microsoft.com/sharepoint/events"/>
  </ds:schemaRefs>
</ds:datastoreItem>
</file>

<file path=customXml/itemProps6.xml><?xml version="1.0" encoding="utf-8"?>
<ds:datastoreItem xmlns:ds="http://schemas.openxmlformats.org/officeDocument/2006/customXml" ds:itemID="{99928279-4CD6-4650-AA06-453E4935FD6A}">
  <ds:schemaRefs>
    <ds:schemaRef ds:uri="Microsoft.SharePoint.Taxonomy.ContentTypeSync"/>
  </ds:schemaRefs>
</ds:datastoreItem>
</file>

<file path=customXml/itemProps7.xml><?xml version="1.0" encoding="utf-8"?>
<ds:datastoreItem xmlns:ds="http://schemas.openxmlformats.org/officeDocument/2006/customXml" ds:itemID="{2DAF8BED-7897-41E4-84C8-66AEAC32B3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Title Sheet</vt:lpstr>
      <vt:lpstr>Output</vt:lpstr>
      <vt:lpstr>201819PERCENT</vt:lpstr>
      <vt:lpstr>201920PERCENT</vt:lpstr>
      <vt:lpstr>Table A_1920</vt:lpstr>
      <vt:lpstr>Table B_1920</vt:lpstr>
      <vt:lpstr>Table C_1920</vt:lpstr>
      <vt:lpstr>Table D_1920</vt:lpstr>
      <vt:lpstr>Table E_1920</vt:lpstr>
      <vt:lpstr>Table F_1920</vt:lpstr>
      <vt:lpstr>Table G_1920</vt:lpstr>
      <vt:lpstr>201920 DATA</vt:lpstr>
      <vt:lpstr>201819 DATA</vt:lpstr>
      <vt:lpstr>SHA and Provider List</vt:lpstr>
      <vt:lpstr>SHA and Provider List OLD</vt:lpstr>
      <vt:lpstr>Output!Print_Area</vt:lpstr>
      <vt:lpstr>'SHA and Provider List'!shortened_providers</vt:lpstr>
      <vt:lpstr>shortened_providers</vt:lpstr>
    </vt:vector>
  </TitlesOfParts>
  <Company>Department of Health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Hospital Admitted Patient Care Activity, 2017-18: Provider-level analysis</dc:title>
  <dc:creator>DH User</dc:creator>
  <cp:lastModifiedBy>Michael Barnes</cp:lastModifiedBy>
  <cp:lastPrinted>2017-09-01T10:52:14Z</cp:lastPrinted>
  <dcterms:created xsi:type="dcterms:W3CDTF">2003-08-01T14:12:13Z</dcterms:created>
  <dcterms:modified xsi:type="dcterms:W3CDTF">2020-11-18T14:04:09Z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0x010100CE61D9DC7AFC6844B595FD0A55B75DF702007264999DA5624642BFE71F136B27E114</vt:lpwstr>
  </property>
  <property fmtid="{D5CDD505-2E9C-101B-9397-08002B2CF9AE}" pid="3" name="ContentType">
    <vt:lpwstr>Document</vt:lpwstr>
  </property>
  <property fmtid="{D5CDD505-2E9C-101B-9397-08002B2CF9AE}" pid="4" name="_dlc_DocIdItemGuid">
    <vt:lpwstr>af4c5972-9c6f-4cb8-b62d-4317ed6922f8</vt:lpwstr>
  </property>
  <property fmtid="{D5CDD505-2E9C-101B-9397-08002B2CF9AE}" pid="5" name="_dlc_policyId">
    <vt:lpwstr>0x010100CE61D9DC7AFC6844B595FD0A55B75DF7|-2054357789</vt:lpwstr>
  </property>
  <property fmtid="{D5CDD505-2E9C-101B-9397-08002B2CF9AE}" pid="6" name="ItemRetentionFormula">
    <vt:lpwstr>&lt;formula id="Microsoft.Office.RecordsManagement.PolicyFeatures.Expiration.Formula.BuiltIn"&gt;&lt;number&gt;8&lt;/number&gt;&lt;property&gt;AuthoredDate&lt;/property&gt;&lt;propertyId&gt;78342c6d-8801-441d-a333-a9f070617aff&lt;/propertyId&gt;&lt;period&gt;years&lt;/period&gt;&lt;/formula&gt;</vt:lpwstr>
  </property>
  <property fmtid="{D5CDD505-2E9C-101B-9397-08002B2CF9AE}" pid="7" name="InformationType">
    <vt:lpwstr>19;#Report|86ff5d87-bdb6-4c85-b7b6-a06dc0e9f122</vt:lpwstr>
  </property>
  <property fmtid="{D5CDD505-2E9C-101B-9397-08002B2CF9AE}" pid="8" name="PortfolioCode">
    <vt:lpwstr/>
  </property>
</Properties>
</file>